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ApsimX\Tests\Validation\AgPasture\"/>
    </mc:Choice>
  </mc:AlternateContent>
  <xr:revisionPtr revIDLastSave="0" documentId="13_ncr:1_{2BAF192B-7A30-40AE-9F39-369D568DF77F}" xr6:coauthVersionLast="47" xr6:coauthVersionMax="47" xr10:uidLastSave="{00000000-0000-0000-0000-000000000000}"/>
  <bookViews>
    <workbookView xWindow="28680" yWindow="-30" windowWidth="29040" windowHeight="15720" xr2:uid="{00000000-000D-0000-FFFF-FFFF00000000}"/>
  </bookViews>
  <sheets>
    <sheet name="ObservedDefoliations" sheetId="11" r:id="rId1"/>
    <sheet name="ObservedAnnualMeans" sheetId="12" r:id="rId2"/>
    <sheet name="ObservedSpeciesData" sheetId="13" r:id="rId3"/>
    <sheet name="ObservedSpeciesMeans" sheetId="14" r:id="rId4"/>
    <sheet name="ObservedAnnual" sheetId="4" r:id="rId5"/>
    <sheet name="X_ObservedGrowth" sheetId="5" r:id="rId6"/>
    <sheet name="ObservedAveragedAnnual" sheetId="6" r:id="rId7"/>
    <sheet name="ObservedAverageSeason" sheetId="7" r:id="rId8"/>
    <sheet name="ObservedSeasonRuakWinch" sheetId="9" r:id="rId9"/>
  </sheets>
  <definedNames>
    <definedName name="_xlnm._FilterDatabase" localSheetId="2" hidden="1">ObservedSpeciesData!$A$1:$AJ$4951</definedName>
    <definedName name="_xlnm._FilterDatabase" localSheetId="3" hidden="1">ObservedSpeciesMeans!$A$1:$AK$1525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7" l="1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134" i="7"/>
  <c r="H135" i="7"/>
  <c r="H136" i="7"/>
  <c r="H137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2" i="7"/>
  <c r="K2" i="14" l="1"/>
  <c r="L2" i="14"/>
  <c r="N2" i="14"/>
  <c r="R2" i="14"/>
  <c r="S2" i="14"/>
  <c r="T2" i="14"/>
  <c r="V2" i="14"/>
  <c r="W2" i="14"/>
  <c r="X2" i="14"/>
  <c r="Y2" i="14"/>
  <c r="Z2" i="14"/>
  <c r="AA2" i="14"/>
  <c r="AB2" i="14"/>
  <c r="AD2" i="14"/>
  <c r="AE2" i="14"/>
  <c r="AJ2" i="14"/>
  <c r="K3" i="14"/>
  <c r="L3" i="14"/>
  <c r="N3" i="14"/>
  <c r="R3" i="14"/>
  <c r="S3" i="14"/>
  <c r="T3" i="14"/>
  <c r="V3" i="14"/>
  <c r="W3" i="14"/>
  <c r="X3" i="14"/>
  <c r="Y3" i="14"/>
  <c r="Z3" i="14"/>
  <c r="AA3" i="14"/>
  <c r="AB3" i="14"/>
  <c r="AD3" i="14"/>
  <c r="AE3" i="14"/>
  <c r="AJ3" i="14"/>
  <c r="K4" i="14"/>
  <c r="L4" i="14"/>
  <c r="N4" i="14"/>
  <c r="R4" i="14"/>
  <c r="S4" i="14"/>
  <c r="T4" i="14"/>
  <c r="V4" i="14"/>
  <c r="W4" i="14"/>
  <c r="X4" i="14"/>
  <c r="Y4" i="14"/>
  <c r="Z4" i="14"/>
  <c r="AA4" i="14"/>
  <c r="AB4" i="14"/>
  <c r="AD4" i="14"/>
  <c r="AE4" i="14"/>
  <c r="AJ4" i="14"/>
  <c r="K5" i="14"/>
  <c r="L5" i="14"/>
  <c r="N5" i="14"/>
  <c r="R5" i="14"/>
  <c r="S5" i="14"/>
  <c r="T5" i="14"/>
  <c r="V5" i="14"/>
  <c r="W5" i="14"/>
  <c r="X5" i="14"/>
  <c r="Y5" i="14"/>
  <c r="Z5" i="14"/>
  <c r="AA5" i="14"/>
  <c r="AB5" i="14"/>
  <c r="AD5" i="14"/>
  <c r="AE5" i="14"/>
  <c r="AJ5" i="14"/>
  <c r="K6" i="14"/>
  <c r="L6" i="14"/>
  <c r="N6" i="14"/>
  <c r="R6" i="14"/>
  <c r="S6" i="14"/>
  <c r="T6" i="14"/>
  <c r="V6" i="14"/>
  <c r="W6" i="14"/>
  <c r="X6" i="14"/>
  <c r="Y6" i="14"/>
  <c r="Z6" i="14"/>
  <c r="AA6" i="14"/>
  <c r="AB6" i="14"/>
  <c r="AD6" i="14"/>
  <c r="AE6" i="14"/>
  <c r="AJ6" i="14"/>
  <c r="K7" i="14"/>
  <c r="L7" i="14"/>
  <c r="N7" i="14"/>
  <c r="R7" i="14"/>
  <c r="S7" i="14"/>
  <c r="T7" i="14"/>
  <c r="V7" i="14"/>
  <c r="W7" i="14"/>
  <c r="X7" i="14"/>
  <c r="Y7" i="14"/>
  <c r="Z7" i="14"/>
  <c r="AA7" i="14"/>
  <c r="AB7" i="14"/>
  <c r="AD7" i="14"/>
  <c r="AE7" i="14"/>
  <c r="AJ7" i="14"/>
  <c r="K8" i="14"/>
  <c r="L8" i="14"/>
  <c r="N8" i="14"/>
  <c r="R8" i="14"/>
  <c r="S8" i="14"/>
  <c r="T8" i="14"/>
  <c r="V8" i="14"/>
  <c r="W8" i="14"/>
  <c r="X8" i="14"/>
  <c r="Y8" i="14"/>
  <c r="Z8" i="14"/>
  <c r="AA8" i="14"/>
  <c r="AB8" i="14"/>
  <c r="AD8" i="14"/>
  <c r="AE8" i="14"/>
  <c r="AJ8" i="14"/>
  <c r="K9" i="14"/>
  <c r="L9" i="14"/>
  <c r="N9" i="14"/>
  <c r="R9" i="14"/>
  <c r="S9" i="14"/>
  <c r="T9" i="14"/>
  <c r="V9" i="14"/>
  <c r="W9" i="14"/>
  <c r="X9" i="14"/>
  <c r="Y9" i="14"/>
  <c r="Z9" i="14"/>
  <c r="AA9" i="14"/>
  <c r="AB9" i="14"/>
  <c r="AD9" i="14"/>
  <c r="AE9" i="14"/>
  <c r="AJ9" i="14"/>
  <c r="K10" i="14"/>
  <c r="L10" i="14"/>
  <c r="N10" i="14"/>
  <c r="R10" i="14"/>
  <c r="S10" i="14"/>
  <c r="T10" i="14"/>
  <c r="V10" i="14"/>
  <c r="W10" i="14"/>
  <c r="X10" i="14"/>
  <c r="Y10" i="14"/>
  <c r="Z10" i="14"/>
  <c r="AA10" i="14"/>
  <c r="AB10" i="14"/>
  <c r="AD10" i="14"/>
  <c r="AE10" i="14"/>
  <c r="AJ10" i="14"/>
  <c r="K11" i="14"/>
  <c r="L11" i="14"/>
  <c r="N11" i="14"/>
  <c r="R11" i="14"/>
  <c r="S11" i="14"/>
  <c r="T11" i="14"/>
  <c r="V11" i="14"/>
  <c r="W11" i="14"/>
  <c r="X11" i="14"/>
  <c r="Y11" i="14"/>
  <c r="Z11" i="14"/>
  <c r="AA11" i="14"/>
  <c r="AB11" i="14"/>
  <c r="AD11" i="14"/>
  <c r="AE11" i="14"/>
  <c r="AJ11" i="14"/>
  <c r="K12" i="14"/>
  <c r="L12" i="14"/>
  <c r="N12" i="14"/>
  <c r="R12" i="14"/>
  <c r="S12" i="14"/>
  <c r="T12" i="14"/>
  <c r="V12" i="14"/>
  <c r="W12" i="14"/>
  <c r="X12" i="14"/>
  <c r="Y12" i="14"/>
  <c r="Z12" i="14"/>
  <c r="AA12" i="14"/>
  <c r="AB12" i="14"/>
  <c r="AD12" i="14"/>
  <c r="AE12" i="14"/>
  <c r="AJ12" i="14"/>
  <c r="K13" i="14"/>
  <c r="L13" i="14"/>
  <c r="N13" i="14"/>
  <c r="R13" i="14"/>
  <c r="S13" i="14"/>
  <c r="T13" i="14"/>
  <c r="V13" i="14"/>
  <c r="W13" i="14"/>
  <c r="X13" i="14"/>
  <c r="Y13" i="14"/>
  <c r="Z13" i="14"/>
  <c r="AA13" i="14"/>
  <c r="AB13" i="14"/>
  <c r="AD13" i="14"/>
  <c r="AE13" i="14"/>
  <c r="AJ13" i="14"/>
  <c r="K14" i="14"/>
  <c r="L14" i="14"/>
  <c r="N14" i="14"/>
  <c r="R14" i="14"/>
  <c r="S14" i="14"/>
  <c r="T14" i="14"/>
  <c r="V14" i="14"/>
  <c r="W14" i="14"/>
  <c r="X14" i="14"/>
  <c r="Y14" i="14"/>
  <c r="Z14" i="14"/>
  <c r="AA14" i="14"/>
  <c r="AB14" i="14"/>
  <c r="AD14" i="14"/>
  <c r="AE14" i="14"/>
  <c r="AJ14" i="14"/>
  <c r="K15" i="14"/>
  <c r="L15" i="14"/>
  <c r="N15" i="14"/>
  <c r="R15" i="14"/>
  <c r="S15" i="14"/>
  <c r="T15" i="14"/>
  <c r="V15" i="14"/>
  <c r="W15" i="14"/>
  <c r="X15" i="14"/>
  <c r="Y15" i="14"/>
  <c r="Z15" i="14"/>
  <c r="AA15" i="14"/>
  <c r="AB15" i="14"/>
  <c r="AD15" i="14"/>
  <c r="AE15" i="14"/>
  <c r="AJ15" i="14"/>
  <c r="K16" i="14"/>
  <c r="L16" i="14"/>
  <c r="N16" i="14"/>
  <c r="R16" i="14"/>
  <c r="S16" i="14"/>
  <c r="T16" i="14"/>
  <c r="V16" i="14"/>
  <c r="W16" i="14"/>
  <c r="X16" i="14"/>
  <c r="Y16" i="14"/>
  <c r="Z16" i="14"/>
  <c r="AA16" i="14"/>
  <c r="AB16" i="14"/>
  <c r="AD16" i="14"/>
  <c r="AE16" i="14"/>
  <c r="AJ16" i="14"/>
  <c r="K17" i="14"/>
  <c r="L17" i="14"/>
  <c r="N17" i="14"/>
  <c r="R17" i="14"/>
  <c r="S17" i="14"/>
  <c r="T17" i="14"/>
  <c r="V17" i="14"/>
  <c r="W17" i="14"/>
  <c r="X17" i="14"/>
  <c r="Y17" i="14"/>
  <c r="Z17" i="14"/>
  <c r="AA17" i="14"/>
  <c r="AB17" i="14"/>
  <c r="AD17" i="14"/>
  <c r="AE17" i="14"/>
  <c r="AJ17" i="14"/>
  <c r="K18" i="14"/>
  <c r="L18" i="14"/>
  <c r="N18" i="14"/>
  <c r="R18" i="14"/>
  <c r="S18" i="14"/>
  <c r="T18" i="14"/>
  <c r="V18" i="14"/>
  <c r="W18" i="14"/>
  <c r="X18" i="14"/>
  <c r="Y18" i="14"/>
  <c r="Z18" i="14"/>
  <c r="AA18" i="14"/>
  <c r="AB18" i="14"/>
  <c r="AD18" i="14"/>
  <c r="AE18" i="14"/>
  <c r="AJ18" i="14"/>
  <c r="K19" i="14"/>
  <c r="L19" i="14"/>
  <c r="N19" i="14"/>
  <c r="R19" i="14"/>
  <c r="S19" i="14"/>
  <c r="T19" i="14"/>
  <c r="V19" i="14"/>
  <c r="W19" i="14"/>
  <c r="X19" i="14"/>
  <c r="Y19" i="14"/>
  <c r="Z19" i="14"/>
  <c r="AA19" i="14"/>
  <c r="AB19" i="14"/>
  <c r="AD19" i="14"/>
  <c r="AE19" i="14"/>
  <c r="AJ19" i="14"/>
  <c r="K20" i="14"/>
  <c r="L20" i="14"/>
  <c r="N20" i="14"/>
  <c r="R20" i="14"/>
  <c r="S20" i="14"/>
  <c r="T20" i="14"/>
  <c r="V20" i="14"/>
  <c r="W20" i="14"/>
  <c r="X20" i="14"/>
  <c r="Y20" i="14"/>
  <c r="Z20" i="14"/>
  <c r="AA20" i="14"/>
  <c r="AB20" i="14"/>
  <c r="AD20" i="14"/>
  <c r="AE20" i="14"/>
  <c r="AJ20" i="14"/>
  <c r="K21" i="14"/>
  <c r="L21" i="14"/>
  <c r="N21" i="14"/>
  <c r="R21" i="14"/>
  <c r="S21" i="14"/>
  <c r="T21" i="14"/>
  <c r="V21" i="14"/>
  <c r="W21" i="14"/>
  <c r="X21" i="14"/>
  <c r="Y21" i="14"/>
  <c r="Z21" i="14"/>
  <c r="AA21" i="14"/>
  <c r="AB21" i="14"/>
  <c r="AD21" i="14"/>
  <c r="AE21" i="14"/>
  <c r="AJ21" i="14"/>
  <c r="K22" i="14"/>
  <c r="L22" i="14"/>
  <c r="N22" i="14"/>
  <c r="R22" i="14"/>
  <c r="S22" i="14"/>
  <c r="T22" i="14"/>
  <c r="V22" i="14"/>
  <c r="W22" i="14"/>
  <c r="X22" i="14"/>
  <c r="Y22" i="14"/>
  <c r="Z22" i="14"/>
  <c r="AA22" i="14"/>
  <c r="AB22" i="14"/>
  <c r="AD22" i="14"/>
  <c r="AE22" i="14"/>
  <c r="AJ22" i="14"/>
  <c r="K23" i="14"/>
  <c r="L23" i="14"/>
  <c r="N23" i="14"/>
  <c r="R23" i="14"/>
  <c r="S23" i="14"/>
  <c r="T23" i="14"/>
  <c r="V23" i="14"/>
  <c r="W23" i="14"/>
  <c r="X23" i="14"/>
  <c r="Y23" i="14"/>
  <c r="Z23" i="14"/>
  <c r="AA23" i="14"/>
  <c r="AB23" i="14"/>
  <c r="AD23" i="14"/>
  <c r="AE23" i="14"/>
  <c r="AJ23" i="14"/>
  <c r="K24" i="14"/>
  <c r="L24" i="14"/>
  <c r="N24" i="14"/>
  <c r="R24" i="14"/>
  <c r="S24" i="14"/>
  <c r="T24" i="14"/>
  <c r="V24" i="14"/>
  <c r="W24" i="14"/>
  <c r="X24" i="14"/>
  <c r="Y24" i="14"/>
  <c r="Z24" i="14"/>
  <c r="AA24" i="14"/>
  <c r="AB24" i="14"/>
  <c r="AD24" i="14"/>
  <c r="AE24" i="14"/>
  <c r="AJ24" i="14"/>
  <c r="K25" i="14"/>
  <c r="L25" i="14"/>
  <c r="N25" i="14"/>
  <c r="R25" i="14"/>
  <c r="S25" i="14"/>
  <c r="T25" i="14"/>
  <c r="V25" i="14"/>
  <c r="W25" i="14"/>
  <c r="X25" i="14"/>
  <c r="Y25" i="14"/>
  <c r="Z25" i="14"/>
  <c r="AA25" i="14"/>
  <c r="AB25" i="14"/>
  <c r="AD25" i="14"/>
  <c r="AE25" i="14"/>
  <c r="AJ25" i="14"/>
  <c r="K26" i="14"/>
  <c r="L26" i="14"/>
  <c r="N26" i="14"/>
  <c r="R26" i="14"/>
  <c r="S26" i="14"/>
  <c r="T26" i="14"/>
  <c r="V26" i="14"/>
  <c r="W26" i="14"/>
  <c r="X26" i="14"/>
  <c r="Y26" i="14"/>
  <c r="Z26" i="14"/>
  <c r="AA26" i="14"/>
  <c r="AB26" i="14"/>
  <c r="AD26" i="14"/>
  <c r="AE26" i="14"/>
  <c r="AJ26" i="14"/>
  <c r="K27" i="14"/>
  <c r="L27" i="14"/>
  <c r="N27" i="14"/>
  <c r="R27" i="14"/>
  <c r="S27" i="14"/>
  <c r="T27" i="14"/>
  <c r="V27" i="14"/>
  <c r="W27" i="14"/>
  <c r="X27" i="14"/>
  <c r="Y27" i="14"/>
  <c r="Z27" i="14"/>
  <c r="AA27" i="14"/>
  <c r="AB27" i="14"/>
  <c r="AD27" i="14"/>
  <c r="AE27" i="14"/>
  <c r="AJ27" i="14"/>
  <c r="K28" i="14"/>
  <c r="L28" i="14"/>
  <c r="N28" i="14"/>
  <c r="R28" i="14"/>
  <c r="S28" i="14"/>
  <c r="T28" i="14"/>
  <c r="V28" i="14"/>
  <c r="W28" i="14"/>
  <c r="X28" i="14"/>
  <c r="Y28" i="14"/>
  <c r="Z28" i="14"/>
  <c r="AA28" i="14"/>
  <c r="AB28" i="14"/>
  <c r="AD28" i="14"/>
  <c r="AE28" i="14"/>
  <c r="AJ28" i="14"/>
  <c r="K29" i="14"/>
  <c r="L29" i="14"/>
  <c r="N29" i="14"/>
  <c r="R29" i="14"/>
  <c r="S29" i="14"/>
  <c r="T29" i="14"/>
  <c r="V29" i="14"/>
  <c r="W29" i="14"/>
  <c r="X29" i="14"/>
  <c r="Y29" i="14"/>
  <c r="Z29" i="14"/>
  <c r="AA29" i="14"/>
  <c r="AB29" i="14"/>
  <c r="AD29" i="14"/>
  <c r="AE29" i="14"/>
  <c r="AJ29" i="14"/>
  <c r="K30" i="14"/>
  <c r="L30" i="14"/>
  <c r="N30" i="14"/>
  <c r="R30" i="14"/>
  <c r="S30" i="14"/>
  <c r="T30" i="14"/>
  <c r="V30" i="14"/>
  <c r="W30" i="14"/>
  <c r="X30" i="14"/>
  <c r="Y30" i="14"/>
  <c r="Z30" i="14"/>
  <c r="AA30" i="14"/>
  <c r="AB30" i="14"/>
  <c r="AD30" i="14"/>
  <c r="AE30" i="14"/>
  <c r="AJ30" i="14"/>
  <c r="K31" i="14"/>
  <c r="L31" i="14"/>
  <c r="N31" i="14"/>
  <c r="R31" i="14"/>
  <c r="S31" i="14"/>
  <c r="T31" i="14"/>
  <c r="V31" i="14"/>
  <c r="W31" i="14"/>
  <c r="X31" i="14"/>
  <c r="Y31" i="14"/>
  <c r="Z31" i="14"/>
  <c r="AA31" i="14"/>
  <c r="AB31" i="14"/>
  <c r="AD31" i="14"/>
  <c r="AE31" i="14"/>
  <c r="AJ31" i="14"/>
  <c r="K32" i="14"/>
  <c r="L32" i="14"/>
  <c r="N32" i="14"/>
  <c r="R32" i="14"/>
  <c r="S32" i="14"/>
  <c r="T32" i="14"/>
  <c r="V32" i="14"/>
  <c r="W32" i="14"/>
  <c r="X32" i="14"/>
  <c r="Y32" i="14"/>
  <c r="Z32" i="14"/>
  <c r="AA32" i="14"/>
  <c r="AB32" i="14"/>
  <c r="AD32" i="14"/>
  <c r="AE32" i="14"/>
  <c r="AJ32" i="14"/>
  <c r="K33" i="14"/>
  <c r="L33" i="14"/>
  <c r="N33" i="14"/>
  <c r="R33" i="14"/>
  <c r="S33" i="14"/>
  <c r="T33" i="14"/>
  <c r="V33" i="14"/>
  <c r="W33" i="14"/>
  <c r="X33" i="14"/>
  <c r="Y33" i="14"/>
  <c r="Z33" i="14"/>
  <c r="AA33" i="14"/>
  <c r="AB33" i="14"/>
  <c r="AD33" i="14"/>
  <c r="AE33" i="14"/>
  <c r="AJ33" i="14"/>
  <c r="K34" i="14"/>
  <c r="L34" i="14"/>
  <c r="N34" i="14"/>
  <c r="R34" i="14"/>
  <c r="S34" i="14"/>
  <c r="T34" i="14"/>
  <c r="V34" i="14"/>
  <c r="W34" i="14"/>
  <c r="X34" i="14"/>
  <c r="Y34" i="14"/>
  <c r="Z34" i="14"/>
  <c r="AA34" i="14"/>
  <c r="AB34" i="14"/>
  <c r="AD34" i="14"/>
  <c r="AE34" i="14"/>
  <c r="AJ34" i="14"/>
  <c r="K35" i="14"/>
  <c r="L35" i="14"/>
  <c r="N35" i="14"/>
  <c r="R35" i="14"/>
  <c r="S35" i="14"/>
  <c r="T35" i="14"/>
  <c r="V35" i="14"/>
  <c r="W35" i="14"/>
  <c r="X35" i="14"/>
  <c r="Y35" i="14"/>
  <c r="Z35" i="14"/>
  <c r="AA35" i="14"/>
  <c r="AB35" i="14"/>
  <c r="AD35" i="14"/>
  <c r="AE35" i="14"/>
  <c r="AJ35" i="14"/>
  <c r="K36" i="14"/>
  <c r="L36" i="14"/>
  <c r="N36" i="14"/>
  <c r="R36" i="14"/>
  <c r="S36" i="14"/>
  <c r="T36" i="14"/>
  <c r="V36" i="14"/>
  <c r="W36" i="14"/>
  <c r="X36" i="14"/>
  <c r="Y36" i="14"/>
  <c r="Z36" i="14"/>
  <c r="AA36" i="14"/>
  <c r="AB36" i="14"/>
  <c r="AD36" i="14"/>
  <c r="AE36" i="14"/>
  <c r="AJ36" i="14"/>
  <c r="K37" i="14"/>
  <c r="L37" i="14"/>
  <c r="N37" i="14"/>
  <c r="R37" i="14"/>
  <c r="S37" i="14"/>
  <c r="T37" i="14"/>
  <c r="V37" i="14"/>
  <c r="W37" i="14"/>
  <c r="X37" i="14"/>
  <c r="Y37" i="14"/>
  <c r="Z37" i="14"/>
  <c r="AA37" i="14"/>
  <c r="AB37" i="14"/>
  <c r="AD37" i="14"/>
  <c r="AE37" i="14"/>
  <c r="AJ37" i="14"/>
  <c r="K38" i="14"/>
  <c r="L38" i="14"/>
  <c r="N38" i="14"/>
  <c r="R38" i="14"/>
  <c r="S38" i="14"/>
  <c r="T38" i="14"/>
  <c r="V38" i="14"/>
  <c r="W38" i="14"/>
  <c r="X38" i="14"/>
  <c r="Y38" i="14"/>
  <c r="Z38" i="14"/>
  <c r="AA38" i="14"/>
  <c r="AB38" i="14"/>
  <c r="AD38" i="14"/>
  <c r="AE38" i="14"/>
  <c r="AJ38" i="14"/>
  <c r="K39" i="14"/>
  <c r="L39" i="14"/>
  <c r="N39" i="14"/>
  <c r="R39" i="14"/>
  <c r="S39" i="14"/>
  <c r="T39" i="14"/>
  <c r="V39" i="14"/>
  <c r="W39" i="14"/>
  <c r="X39" i="14"/>
  <c r="Y39" i="14"/>
  <c r="Z39" i="14"/>
  <c r="AA39" i="14"/>
  <c r="AB39" i="14"/>
  <c r="AD39" i="14"/>
  <c r="AE39" i="14"/>
  <c r="AJ39" i="14"/>
  <c r="K40" i="14"/>
  <c r="L40" i="14"/>
  <c r="N40" i="14"/>
  <c r="R40" i="14"/>
  <c r="S40" i="14"/>
  <c r="T40" i="14"/>
  <c r="V40" i="14"/>
  <c r="W40" i="14"/>
  <c r="X40" i="14"/>
  <c r="Y40" i="14"/>
  <c r="Z40" i="14"/>
  <c r="AA40" i="14"/>
  <c r="AB40" i="14"/>
  <c r="AD40" i="14"/>
  <c r="AE40" i="14"/>
  <c r="AJ40" i="14"/>
  <c r="K41" i="14"/>
  <c r="L41" i="14"/>
  <c r="N41" i="14"/>
  <c r="R41" i="14"/>
  <c r="S41" i="14"/>
  <c r="T41" i="14"/>
  <c r="V41" i="14"/>
  <c r="W41" i="14"/>
  <c r="X41" i="14"/>
  <c r="Y41" i="14"/>
  <c r="Z41" i="14"/>
  <c r="AA41" i="14"/>
  <c r="AB41" i="14"/>
  <c r="AD41" i="14"/>
  <c r="AE41" i="14"/>
  <c r="AJ41" i="14"/>
  <c r="K42" i="14"/>
  <c r="L42" i="14"/>
  <c r="N42" i="14"/>
  <c r="R42" i="14"/>
  <c r="S42" i="14"/>
  <c r="T42" i="14"/>
  <c r="V42" i="14"/>
  <c r="W42" i="14"/>
  <c r="X42" i="14"/>
  <c r="Y42" i="14"/>
  <c r="Z42" i="14"/>
  <c r="AA42" i="14"/>
  <c r="AB42" i="14"/>
  <c r="AD42" i="14"/>
  <c r="AE42" i="14"/>
  <c r="AJ42" i="14"/>
  <c r="K43" i="14"/>
  <c r="L43" i="14"/>
  <c r="N43" i="14"/>
  <c r="R43" i="14"/>
  <c r="S43" i="14"/>
  <c r="T43" i="14"/>
  <c r="V43" i="14"/>
  <c r="W43" i="14"/>
  <c r="X43" i="14"/>
  <c r="Y43" i="14"/>
  <c r="Z43" i="14"/>
  <c r="AA43" i="14"/>
  <c r="AB43" i="14"/>
  <c r="AD43" i="14"/>
  <c r="AE43" i="14"/>
  <c r="AJ43" i="14"/>
  <c r="K44" i="14"/>
  <c r="L44" i="14"/>
  <c r="N44" i="14"/>
  <c r="R44" i="14"/>
  <c r="S44" i="14"/>
  <c r="T44" i="14"/>
  <c r="V44" i="14"/>
  <c r="W44" i="14"/>
  <c r="X44" i="14"/>
  <c r="Y44" i="14"/>
  <c r="Z44" i="14"/>
  <c r="AA44" i="14"/>
  <c r="AB44" i="14"/>
  <c r="AD44" i="14"/>
  <c r="AE44" i="14"/>
  <c r="AJ44" i="14"/>
  <c r="K45" i="14"/>
  <c r="L45" i="14"/>
  <c r="N45" i="14"/>
  <c r="R45" i="14"/>
  <c r="S45" i="14"/>
  <c r="T45" i="14"/>
  <c r="V45" i="14"/>
  <c r="W45" i="14"/>
  <c r="X45" i="14"/>
  <c r="Y45" i="14"/>
  <c r="Z45" i="14"/>
  <c r="AA45" i="14"/>
  <c r="AB45" i="14"/>
  <c r="AD45" i="14"/>
  <c r="AE45" i="14"/>
  <c r="AJ45" i="14"/>
  <c r="K46" i="14"/>
  <c r="L46" i="14"/>
  <c r="N46" i="14"/>
  <c r="R46" i="14"/>
  <c r="S46" i="14"/>
  <c r="T46" i="14"/>
  <c r="V46" i="14"/>
  <c r="W46" i="14"/>
  <c r="X46" i="14"/>
  <c r="Y46" i="14"/>
  <c r="Z46" i="14"/>
  <c r="AA46" i="14"/>
  <c r="AB46" i="14"/>
  <c r="AD46" i="14"/>
  <c r="AE46" i="14"/>
  <c r="AJ46" i="14"/>
  <c r="K47" i="14"/>
  <c r="L47" i="14"/>
  <c r="N47" i="14"/>
  <c r="R47" i="14"/>
  <c r="S47" i="14"/>
  <c r="T47" i="14"/>
  <c r="V47" i="14"/>
  <c r="W47" i="14"/>
  <c r="X47" i="14"/>
  <c r="Y47" i="14"/>
  <c r="Z47" i="14"/>
  <c r="AA47" i="14"/>
  <c r="AB47" i="14"/>
  <c r="AD47" i="14"/>
  <c r="AE47" i="14"/>
  <c r="AJ47" i="14"/>
  <c r="K48" i="14"/>
  <c r="L48" i="14"/>
  <c r="N48" i="14"/>
  <c r="R48" i="14"/>
  <c r="S48" i="14"/>
  <c r="T48" i="14"/>
  <c r="V48" i="14"/>
  <c r="W48" i="14"/>
  <c r="X48" i="14"/>
  <c r="Y48" i="14"/>
  <c r="Z48" i="14"/>
  <c r="AA48" i="14"/>
  <c r="AB48" i="14"/>
  <c r="AD48" i="14"/>
  <c r="AE48" i="14"/>
  <c r="AJ48" i="14"/>
  <c r="K49" i="14"/>
  <c r="L49" i="14"/>
  <c r="N49" i="14"/>
  <c r="R49" i="14"/>
  <c r="S49" i="14"/>
  <c r="T49" i="14"/>
  <c r="V49" i="14"/>
  <c r="W49" i="14"/>
  <c r="X49" i="14"/>
  <c r="Y49" i="14"/>
  <c r="Z49" i="14"/>
  <c r="AA49" i="14"/>
  <c r="AB49" i="14"/>
  <c r="AD49" i="14"/>
  <c r="AE49" i="14"/>
  <c r="AJ49" i="14"/>
  <c r="K50" i="14"/>
  <c r="L50" i="14"/>
  <c r="N50" i="14"/>
  <c r="R50" i="14"/>
  <c r="S50" i="14"/>
  <c r="T50" i="14"/>
  <c r="V50" i="14"/>
  <c r="W50" i="14"/>
  <c r="X50" i="14"/>
  <c r="Y50" i="14"/>
  <c r="Z50" i="14"/>
  <c r="AA50" i="14"/>
  <c r="AB50" i="14"/>
  <c r="AD50" i="14"/>
  <c r="AE50" i="14"/>
  <c r="AJ50" i="14"/>
  <c r="K51" i="14"/>
  <c r="L51" i="14"/>
  <c r="N51" i="14"/>
  <c r="R51" i="14"/>
  <c r="S51" i="14"/>
  <c r="T51" i="14"/>
  <c r="V51" i="14"/>
  <c r="W51" i="14"/>
  <c r="X51" i="14"/>
  <c r="Y51" i="14"/>
  <c r="Z51" i="14"/>
  <c r="AA51" i="14"/>
  <c r="AB51" i="14"/>
  <c r="AD51" i="14"/>
  <c r="AE51" i="14"/>
  <c r="AJ51" i="14"/>
  <c r="K52" i="14"/>
  <c r="L52" i="14"/>
  <c r="N52" i="14"/>
  <c r="R52" i="14"/>
  <c r="S52" i="14"/>
  <c r="T52" i="14"/>
  <c r="V52" i="14"/>
  <c r="W52" i="14"/>
  <c r="X52" i="14"/>
  <c r="Y52" i="14"/>
  <c r="Z52" i="14"/>
  <c r="AA52" i="14"/>
  <c r="AB52" i="14"/>
  <c r="AD52" i="14"/>
  <c r="AE52" i="14"/>
  <c r="AJ52" i="14"/>
  <c r="K53" i="14"/>
  <c r="L53" i="14"/>
  <c r="N53" i="14"/>
  <c r="R53" i="14"/>
  <c r="S53" i="14"/>
  <c r="T53" i="14"/>
  <c r="V53" i="14"/>
  <c r="W53" i="14"/>
  <c r="X53" i="14"/>
  <c r="Y53" i="14"/>
  <c r="Z53" i="14"/>
  <c r="AA53" i="14"/>
  <c r="AB53" i="14"/>
  <c r="AD53" i="14"/>
  <c r="AE53" i="14"/>
  <c r="AJ53" i="14"/>
  <c r="K54" i="14"/>
  <c r="L54" i="14"/>
  <c r="N54" i="14"/>
  <c r="R54" i="14"/>
  <c r="S54" i="14"/>
  <c r="T54" i="14"/>
  <c r="V54" i="14"/>
  <c r="W54" i="14"/>
  <c r="X54" i="14"/>
  <c r="Y54" i="14"/>
  <c r="Z54" i="14"/>
  <c r="AA54" i="14"/>
  <c r="AB54" i="14"/>
  <c r="AD54" i="14"/>
  <c r="AE54" i="14"/>
  <c r="AJ54" i="14"/>
  <c r="K55" i="14"/>
  <c r="L55" i="14"/>
  <c r="N55" i="14"/>
  <c r="R55" i="14"/>
  <c r="S55" i="14"/>
  <c r="T55" i="14"/>
  <c r="V55" i="14"/>
  <c r="W55" i="14"/>
  <c r="X55" i="14"/>
  <c r="Y55" i="14"/>
  <c r="Z55" i="14"/>
  <c r="AA55" i="14"/>
  <c r="AB55" i="14"/>
  <c r="AD55" i="14"/>
  <c r="AE55" i="14"/>
  <c r="AJ55" i="14"/>
  <c r="K56" i="14"/>
  <c r="L56" i="14"/>
  <c r="N56" i="14"/>
  <c r="R56" i="14"/>
  <c r="S56" i="14"/>
  <c r="T56" i="14"/>
  <c r="V56" i="14"/>
  <c r="W56" i="14"/>
  <c r="X56" i="14"/>
  <c r="Y56" i="14"/>
  <c r="Z56" i="14"/>
  <c r="AA56" i="14"/>
  <c r="AB56" i="14"/>
  <c r="AD56" i="14"/>
  <c r="AE56" i="14"/>
  <c r="AJ56" i="14"/>
  <c r="K57" i="14"/>
  <c r="L57" i="14"/>
  <c r="N57" i="14"/>
  <c r="R57" i="14"/>
  <c r="S57" i="14"/>
  <c r="T57" i="14"/>
  <c r="V57" i="14"/>
  <c r="W57" i="14"/>
  <c r="X57" i="14"/>
  <c r="Y57" i="14"/>
  <c r="Z57" i="14"/>
  <c r="AA57" i="14"/>
  <c r="AB57" i="14"/>
  <c r="AD57" i="14"/>
  <c r="AE57" i="14"/>
  <c r="AJ57" i="14"/>
  <c r="K58" i="14"/>
  <c r="L58" i="14"/>
  <c r="N58" i="14"/>
  <c r="R58" i="14"/>
  <c r="S58" i="14"/>
  <c r="T58" i="14"/>
  <c r="V58" i="14"/>
  <c r="W58" i="14"/>
  <c r="X58" i="14"/>
  <c r="Y58" i="14"/>
  <c r="Z58" i="14"/>
  <c r="AA58" i="14"/>
  <c r="AB58" i="14"/>
  <c r="AD58" i="14"/>
  <c r="AE58" i="14"/>
  <c r="AJ58" i="14"/>
  <c r="K59" i="14"/>
  <c r="L59" i="14"/>
  <c r="N59" i="14"/>
  <c r="R59" i="14"/>
  <c r="S59" i="14"/>
  <c r="T59" i="14"/>
  <c r="V59" i="14"/>
  <c r="W59" i="14"/>
  <c r="X59" i="14"/>
  <c r="Y59" i="14"/>
  <c r="Z59" i="14"/>
  <c r="AA59" i="14"/>
  <c r="AB59" i="14"/>
  <c r="AD59" i="14"/>
  <c r="AE59" i="14"/>
  <c r="AJ59" i="14"/>
  <c r="K60" i="14"/>
  <c r="L60" i="14"/>
  <c r="N60" i="14"/>
  <c r="R60" i="14"/>
  <c r="S60" i="14"/>
  <c r="T60" i="14"/>
  <c r="V60" i="14"/>
  <c r="W60" i="14"/>
  <c r="X60" i="14"/>
  <c r="Y60" i="14"/>
  <c r="Z60" i="14"/>
  <c r="AA60" i="14"/>
  <c r="AB60" i="14"/>
  <c r="AD60" i="14"/>
  <c r="AE60" i="14"/>
  <c r="AJ60" i="14"/>
  <c r="K61" i="14"/>
  <c r="L61" i="14"/>
  <c r="N61" i="14"/>
  <c r="R61" i="14"/>
  <c r="S61" i="14"/>
  <c r="T61" i="14"/>
  <c r="V61" i="14"/>
  <c r="W61" i="14"/>
  <c r="X61" i="14"/>
  <c r="Y61" i="14"/>
  <c r="Z61" i="14"/>
  <c r="AA61" i="14"/>
  <c r="AB61" i="14"/>
  <c r="AD61" i="14"/>
  <c r="AE61" i="14"/>
  <c r="AJ61" i="14"/>
  <c r="K62" i="14"/>
  <c r="L62" i="14"/>
  <c r="N62" i="14"/>
  <c r="R62" i="14"/>
  <c r="S62" i="14"/>
  <c r="T62" i="14"/>
  <c r="V62" i="14"/>
  <c r="W62" i="14"/>
  <c r="X62" i="14"/>
  <c r="Y62" i="14"/>
  <c r="Z62" i="14"/>
  <c r="AA62" i="14"/>
  <c r="AB62" i="14"/>
  <c r="AD62" i="14"/>
  <c r="AE62" i="14"/>
  <c r="AJ62" i="14"/>
  <c r="K63" i="14"/>
  <c r="L63" i="14"/>
  <c r="N63" i="14"/>
  <c r="R63" i="14"/>
  <c r="S63" i="14"/>
  <c r="T63" i="14"/>
  <c r="V63" i="14"/>
  <c r="W63" i="14"/>
  <c r="X63" i="14"/>
  <c r="Y63" i="14"/>
  <c r="Z63" i="14"/>
  <c r="AA63" i="14"/>
  <c r="AB63" i="14"/>
  <c r="AD63" i="14"/>
  <c r="AE63" i="14"/>
  <c r="AJ63" i="14"/>
  <c r="K64" i="14"/>
  <c r="L64" i="14"/>
  <c r="N64" i="14"/>
  <c r="R64" i="14"/>
  <c r="S64" i="14"/>
  <c r="T64" i="14"/>
  <c r="V64" i="14"/>
  <c r="W64" i="14"/>
  <c r="X64" i="14"/>
  <c r="Y64" i="14"/>
  <c r="Z64" i="14"/>
  <c r="AA64" i="14"/>
  <c r="AB64" i="14"/>
  <c r="AD64" i="14"/>
  <c r="AE64" i="14"/>
  <c r="AJ64" i="14"/>
  <c r="K65" i="14"/>
  <c r="L65" i="14"/>
  <c r="N65" i="14"/>
  <c r="R65" i="14"/>
  <c r="S65" i="14"/>
  <c r="T65" i="14"/>
  <c r="V65" i="14"/>
  <c r="W65" i="14"/>
  <c r="X65" i="14"/>
  <c r="Y65" i="14"/>
  <c r="Z65" i="14"/>
  <c r="AA65" i="14"/>
  <c r="AB65" i="14"/>
  <c r="AD65" i="14"/>
  <c r="AE65" i="14"/>
  <c r="AJ65" i="14"/>
  <c r="K66" i="14"/>
  <c r="L66" i="14"/>
  <c r="N66" i="14"/>
  <c r="R66" i="14"/>
  <c r="S66" i="14"/>
  <c r="T66" i="14"/>
  <c r="V66" i="14"/>
  <c r="W66" i="14"/>
  <c r="X66" i="14"/>
  <c r="Y66" i="14"/>
  <c r="Z66" i="14"/>
  <c r="AA66" i="14"/>
  <c r="AB66" i="14"/>
  <c r="AD66" i="14"/>
  <c r="AE66" i="14"/>
  <c r="AJ66" i="14"/>
  <c r="K67" i="14"/>
  <c r="L67" i="14"/>
  <c r="N67" i="14"/>
  <c r="R67" i="14"/>
  <c r="S67" i="14"/>
  <c r="T67" i="14"/>
  <c r="V67" i="14"/>
  <c r="W67" i="14"/>
  <c r="X67" i="14"/>
  <c r="Y67" i="14"/>
  <c r="Z67" i="14"/>
  <c r="AA67" i="14"/>
  <c r="AB67" i="14"/>
  <c r="AD67" i="14"/>
  <c r="AE67" i="14"/>
  <c r="AJ67" i="14"/>
  <c r="K68" i="14"/>
  <c r="L68" i="14"/>
  <c r="N68" i="14"/>
  <c r="R68" i="14"/>
  <c r="S68" i="14"/>
  <c r="T68" i="14"/>
  <c r="V68" i="14"/>
  <c r="W68" i="14"/>
  <c r="X68" i="14"/>
  <c r="Y68" i="14"/>
  <c r="Z68" i="14"/>
  <c r="AA68" i="14"/>
  <c r="AB68" i="14"/>
  <c r="AD68" i="14"/>
  <c r="AE68" i="14"/>
  <c r="AJ68" i="14"/>
  <c r="K69" i="14"/>
  <c r="L69" i="14"/>
  <c r="N69" i="14"/>
  <c r="R69" i="14"/>
  <c r="S69" i="14"/>
  <c r="T69" i="14"/>
  <c r="V69" i="14"/>
  <c r="W69" i="14"/>
  <c r="X69" i="14"/>
  <c r="Y69" i="14"/>
  <c r="Z69" i="14"/>
  <c r="AA69" i="14"/>
  <c r="AB69" i="14"/>
  <c r="AD69" i="14"/>
  <c r="AE69" i="14"/>
  <c r="AJ69" i="14"/>
  <c r="K70" i="14"/>
  <c r="L70" i="14"/>
  <c r="N70" i="14"/>
  <c r="R70" i="14"/>
  <c r="S70" i="14"/>
  <c r="T70" i="14"/>
  <c r="V70" i="14"/>
  <c r="W70" i="14"/>
  <c r="X70" i="14"/>
  <c r="Y70" i="14"/>
  <c r="Z70" i="14"/>
  <c r="AA70" i="14"/>
  <c r="AB70" i="14"/>
  <c r="AD70" i="14"/>
  <c r="AE70" i="14"/>
  <c r="AJ70" i="14"/>
  <c r="K71" i="14"/>
  <c r="L71" i="14"/>
  <c r="N71" i="14"/>
  <c r="R71" i="14"/>
  <c r="S71" i="14"/>
  <c r="T71" i="14"/>
  <c r="V71" i="14"/>
  <c r="W71" i="14"/>
  <c r="X71" i="14"/>
  <c r="Y71" i="14"/>
  <c r="Z71" i="14"/>
  <c r="AA71" i="14"/>
  <c r="AB71" i="14"/>
  <c r="AD71" i="14"/>
  <c r="AE71" i="14"/>
  <c r="AJ71" i="14"/>
  <c r="K72" i="14"/>
  <c r="L72" i="14"/>
  <c r="N72" i="14"/>
  <c r="R72" i="14"/>
  <c r="S72" i="14"/>
  <c r="T72" i="14"/>
  <c r="V72" i="14"/>
  <c r="W72" i="14"/>
  <c r="X72" i="14"/>
  <c r="Y72" i="14"/>
  <c r="Z72" i="14"/>
  <c r="AA72" i="14"/>
  <c r="AB72" i="14"/>
  <c r="AD72" i="14"/>
  <c r="AE72" i="14"/>
  <c r="AJ72" i="14"/>
  <c r="K73" i="14"/>
  <c r="L73" i="14"/>
  <c r="N73" i="14"/>
  <c r="R73" i="14"/>
  <c r="S73" i="14"/>
  <c r="T73" i="14"/>
  <c r="V73" i="14"/>
  <c r="W73" i="14"/>
  <c r="X73" i="14"/>
  <c r="Y73" i="14"/>
  <c r="Z73" i="14"/>
  <c r="AA73" i="14"/>
  <c r="AB73" i="14"/>
  <c r="AD73" i="14"/>
  <c r="AE73" i="14"/>
  <c r="AJ73" i="14"/>
  <c r="K74" i="14"/>
  <c r="L74" i="14"/>
  <c r="N74" i="14"/>
  <c r="R74" i="14"/>
  <c r="S74" i="14"/>
  <c r="T74" i="14"/>
  <c r="V74" i="14"/>
  <c r="W74" i="14"/>
  <c r="X74" i="14"/>
  <c r="Y74" i="14"/>
  <c r="Z74" i="14"/>
  <c r="AA74" i="14"/>
  <c r="AB74" i="14"/>
  <c r="AD74" i="14"/>
  <c r="AE74" i="14"/>
  <c r="AJ74" i="14"/>
  <c r="K75" i="14"/>
  <c r="L75" i="14"/>
  <c r="N75" i="14"/>
  <c r="R75" i="14"/>
  <c r="S75" i="14"/>
  <c r="T75" i="14"/>
  <c r="V75" i="14"/>
  <c r="W75" i="14"/>
  <c r="X75" i="14"/>
  <c r="Y75" i="14"/>
  <c r="Z75" i="14"/>
  <c r="AA75" i="14"/>
  <c r="AB75" i="14"/>
  <c r="AD75" i="14"/>
  <c r="AE75" i="14"/>
  <c r="AJ75" i="14"/>
  <c r="K76" i="14"/>
  <c r="L76" i="14"/>
  <c r="N76" i="14"/>
  <c r="R76" i="14"/>
  <c r="S76" i="14"/>
  <c r="T76" i="14"/>
  <c r="V76" i="14"/>
  <c r="W76" i="14"/>
  <c r="X76" i="14"/>
  <c r="Y76" i="14"/>
  <c r="Z76" i="14"/>
  <c r="AA76" i="14"/>
  <c r="AB76" i="14"/>
  <c r="AD76" i="14"/>
  <c r="AE76" i="14"/>
  <c r="AJ76" i="14"/>
  <c r="K77" i="14"/>
  <c r="L77" i="14"/>
  <c r="N77" i="14"/>
  <c r="R77" i="14"/>
  <c r="S77" i="14"/>
  <c r="T77" i="14"/>
  <c r="V77" i="14"/>
  <c r="W77" i="14"/>
  <c r="X77" i="14"/>
  <c r="Y77" i="14"/>
  <c r="Z77" i="14"/>
  <c r="AA77" i="14"/>
  <c r="AB77" i="14"/>
  <c r="AD77" i="14"/>
  <c r="AE77" i="14"/>
  <c r="AJ77" i="14"/>
  <c r="K78" i="14"/>
  <c r="L78" i="14"/>
  <c r="N78" i="14"/>
  <c r="R78" i="14"/>
  <c r="S78" i="14"/>
  <c r="T78" i="14"/>
  <c r="V78" i="14"/>
  <c r="W78" i="14"/>
  <c r="X78" i="14"/>
  <c r="Y78" i="14"/>
  <c r="Z78" i="14"/>
  <c r="AA78" i="14"/>
  <c r="AB78" i="14"/>
  <c r="AD78" i="14"/>
  <c r="AE78" i="14"/>
  <c r="AJ78" i="14"/>
  <c r="K79" i="14"/>
  <c r="L79" i="14"/>
  <c r="N79" i="14"/>
  <c r="R79" i="14"/>
  <c r="S79" i="14"/>
  <c r="T79" i="14"/>
  <c r="V79" i="14"/>
  <c r="W79" i="14"/>
  <c r="X79" i="14"/>
  <c r="Y79" i="14"/>
  <c r="Z79" i="14"/>
  <c r="AA79" i="14"/>
  <c r="AB79" i="14"/>
  <c r="AD79" i="14"/>
  <c r="AE79" i="14"/>
  <c r="AJ79" i="14"/>
  <c r="K80" i="14"/>
  <c r="L80" i="14"/>
  <c r="N80" i="14"/>
  <c r="R80" i="14"/>
  <c r="S80" i="14"/>
  <c r="T80" i="14"/>
  <c r="V80" i="14"/>
  <c r="W80" i="14"/>
  <c r="X80" i="14"/>
  <c r="Y80" i="14"/>
  <c r="Z80" i="14"/>
  <c r="AA80" i="14"/>
  <c r="AB80" i="14"/>
  <c r="AD80" i="14"/>
  <c r="AE80" i="14"/>
  <c r="AJ80" i="14"/>
  <c r="K81" i="14"/>
  <c r="L81" i="14"/>
  <c r="N81" i="14"/>
  <c r="R81" i="14"/>
  <c r="S81" i="14"/>
  <c r="T81" i="14"/>
  <c r="V81" i="14"/>
  <c r="W81" i="14"/>
  <c r="X81" i="14"/>
  <c r="Y81" i="14"/>
  <c r="Z81" i="14"/>
  <c r="AA81" i="14"/>
  <c r="AB81" i="14"/>
  <c r="AD81" i="14"/>
  <c r="AE81" i="14"/>
  <c r="AJ81" i="14"/>
  <c r="K82" i="14"/>
  <c r="L82" i="14"/>
  <c r="N82" i="14"/>
  <c r="R82" i="14"/>
  <c r="S82" i="14"/>
  <c r="T82" i="14"/>
  <c r="V82" i="14"/>
  <c r="W82" i="14"/>
  <c r="X82" i="14"/>
  <c r="Y82" i="14"/>
  <c r="Z82" i="14"/>
  <c r="AA82" i="14"/>
  <c r="AB82" i="14"/>
  <c r="AD82" i="14"/>
  <c r="AE82" i="14"/>
  <c r="AJ82" i="14"/>
  <c r="K83" i="14"/>
  <c r="L83" i="14"/>
  <c r="N83" i="14"/>
  <c r="R83" i="14"/>
  <c r="S83" i="14"/>
  <c r="T83" i="14"/>
  <c r="V83" i="14"/>
  <c r="W83" i="14"/>
  <c r="X83" i="14"/>
  <c r="Y83" i="14"/>
  <c r="Z83" i="14"/>
  <c r="AA83" i="14"/>
  <c r="AB83" i="14"/>
  <c r="AD83" i="14"/>
  <c r="AE83" i="14"/>
  <c r="AJ83" i="14"/>
  <c r="K84" i="14"/>
  <c r="L84" i="14"/>
  <c r="N84" i="14"/>
  <c r="R84" i="14"/>
  <c r="S84" i="14"/>
  <c r="T84" i="14"/>
  <c r="V84" i="14"/>
  <c r="W84" i="14"/>
  <c r="X84" i="14"/>
  <c r="Y84" i="14"/>
  <c r="Z84" i="14"/>
  <c r="AA84" i="14"/>
  <c r="AB84" i="14"/>
  <c r="AD84" i="14"/>
  <c r="AE84" i="14"/>
  <c r="AJ84" i="14"/>
  <c r="K85" i="14"/>
  <c r="L85" i="14"/>
  <c r="N85" i="14"/>
  <c r="R85" i="14"/>
  <c r="S85" i="14"/>
  <c r="T85" i="14"/>
  <c r="V85" i="14"/>
  <c r="W85" i="14"/>
  <c r="X85" i="14"/>
  <c r="Y85" i="14"/>
  <c r="Z85" i="14"/>
  <c r="AA85" i="14"/>
  <c r="AB85" i="14"/>
  <c r="AD85" i="14"/>
  <c r="AE85" i="14"/>
  <c r="AJ85" i="14"/>
  <c r="K86" i="14"/>
  <c r="L86" i="14"/>
  <c r="N86" i="14"/>
  <c r="R86" i="14"/>
  <c r="S86" i="14"/>
  <c r="T86" i="14"/>
  <c r="V86" i="14"/>
  <c r="W86" i="14"/>
  <c r="X86" i="14"/>
  <c r="Y86" i="14"/>
  <c r="Z86" i="14"/>
  <c r="AA86" i="14"/>
  <c r="AB86" i="14"/>
  <c r="AD86" i="14"/>
  <c r="AE86" i="14"/>
  <c r="AJ86" i="14"/>
  <c r="K87" i="14"/>
  <c r="L87" i="14"/>
  <c r="N87" i="14"/>
  <c r="R87" i="14"/>
  <c r="S87" i="14"/>
  <c r="T87" i="14"/>
  <c r="V87" i="14"/>
  <c r="W87" i="14"/>
  <c r="X87" i="14"/>
  <c r="Y87" i="14"/>
  <c r="Z87" i="14"/>
  <c r="AA87" i="14"/>
  <c r="AB87" i="14"/>
  <c r="AD87" i="14"/>
  <c r="AE87" i="14"/>
  <c r="AJ87" i="14"/>
  <c r="K88" i="14"/>
  <c r="L88" i="14"/>
  <c r="N88" i="14"/>
  <c r="R88" i="14"/>
  <c r="S88" i="14"/>
  <c r="T88" i="14"/>
  <c r="V88" i="14"/>
  <c r="W88" i="14"/>
  <c r="X88" i="14"/>
  <c r="Y88" i="14"/>
  <c r="Z88" i="14"/>
  <c r="AA88" i="14"/>
  <c r="AB88" i="14"/>
  <c r="AD88" i="14"/>
  <c r="AE88" i="14"/>
  <c r="AJ88" i="14"/>
  <c r="K89" i="14"/>
  <c r="L89" i="14"/>
  <c r="N89" i="14"/>
  <c r="R89" i="14"/>
  <c r="S89" i="14"/>
  <c r="T89" i="14"/>
  <c r="V89" i="14"/>
  <c r="W89" i="14"/>
  <c r="X89" i="14"/>
  <c r="Y89" i="14"/>
  <c r="Z89" i="14"/>
  <c r="AA89" i="14"/>
  <c r="AB89" i="14"/>
  <c r="AD89" i="14"/>
  <c r="AE89" i="14"/>
  <c r="AJ89" i="14"/>
  <c r="K90" i="14"/>
  <c r="L90" i="14"/>
  <c r="N90" i="14"/>
  <c r="R90" i="14"/>
  <c r="S90" i="14"/>
  <c r="T90" i="14"/>
  <c r="V90" i="14"/>
  <c r="W90" i="14"/>
  <c r="X90" i="14"/>
  <c r="Y90" i="14"/>
  <c r="Z90" i="14"/>
  <c r="AA90" i="14"/>
  <c r="AB90" i="14"/>
  <c r="AD90" i="14"/>
  <c r="AE90" i="14"/>
  <c r="AJ90" i="14"/>
  <c r="K91" i="14"/>
  <c r="L91" i="14"/>
  <c r="N91" i="14"/>
  <c r="R91" i="14"/>
  <c r="S91" i="14"/>
  <c r="T91" i="14"/>
  <c r="V91" i="14"/>
  <c r="W91" i="14"/>
  <c r="X91" i="14"/>
  <c r="Y91" i="14"/>
  <c r="Z91" i="14"/>
  <c r="AA91" i="14"/>
  <c r="AB91" i="14"/>
  <c r="AD91" i="14"/>
  <c r="AE91" i="14"/>
  <c r="AJ91" i="14"/>
  <c r="K92" i="14"/>
  <c r="L92" i="14"/>
  <c r="N92" i="14"/>
  <c r="R92" i="14"/>
  <c r="S92" i="14"/>
  <c r="T92" i="14"/>
  <c r="V92" i="14"/>
  <c r="W92" i="14"/>
  <c r="X92" i="14"/>
  <c r="Y92" i="14"/>
  <c r="Z92" i="14"/>
  <c r="AA92" i="14"/>
  <c r="AB92" i="14"/>
  <c r="AD92" i="14"/>
  <c r="AE92" i="14"/>
  <c r="AJ92" i="14"/>
  <c r="K93" i="14"/>
  <c r="L93" i="14"/>
  <c r="N93" i="14"/>
  <c r="R93" i="14"/>
  <c r="S93" i="14"/>
  <c r="T93" i="14"/>
  <c r="V93" i="14"/>
  <c r="W93" i="14"/>
  <c r="X93" i="14"/>
  <c r="Y93" i="14"/>
  <c r="Z93" i="14"/>
  <c r="AA93" i="14"/>
  <c r="AB93" i="14"/>
  <c r="AD93" i="14"/>
  <c r="AE93" i="14"/>
  <c r="AJ93" i="14"/>
  <c r="K94" i="14"/>
  <c r="L94" i="14"/>
  <c r="N94" i="14"/>
  <c r="R94" i="14"/>
  <c r="S94" i="14"/>
  <c r="T94" i="14"/>
  <c r="V94" i="14"/>
  <c r="W94" i="14"/>
  <c r="X94" i="14"/>
  <c r="Y94" i="14"/>
  <c r="Z94" i="14"/>
  <c r="AA94" i="14"/>
  <c r="AB94" i="14"/>
  <c r="AD94" i="14"/>
  <c r="AE94" i="14"/>
  <c r="AJ94" i="14"/>
  <c r="K95" i="14"/>
  <c r="L95" i="14"/>
  <c r="N95" i="14"/>
  <c r="R95" i="14"/>
  <c r="S95" i="14"/>
  <c r="T95" i="14"/>
  <c r="V95" i="14"/>
  <c r="W95" i="14"/>
  <c r="X95" i="14"/>
  <c r="Y95" i="14"/>
  <c r="Z95" i="14"/>
  <c r="AA95" i="14"/>
  <c r="AB95" i="14"/>
  <c r="AD95" i="14"/>
  <c r="AE95" i="14"/>
  <c r="AJ95" i="14"/>
  <c r="K96" i="14"/>
  <c r="L96" i="14"/>
  <c r="N96" i="14"/>
  <c r="R96" i="14"/>
  <c r="S96" i="14"/>
  <c r="T96" i="14"/>
  <c r="V96" i="14"/>
  <c r="W96" i="14"/>
  <c r="X96" i="14"/>
  <c r="Y96" i="14"/>
  <c r="Z96" i="14"/>
  <c r="AA96" i="14"/>
  <c r="AB96" i="14"/>
  <c r="AD96" i="14"/>
  <c r="AE96" i="14"/>
  <c r="AJ96" i="14"/>
  <c r="K97" i="14"/>
  <c r="L97" i="14"/>
  <c r="N97" i="14"/>
  <c r="R97" i="14"/>
  <c r="S97" i="14"/>
  <c r="T97" i="14"/>
  <c r="V97" i="14"/>
  <c r="W97" i="14"/>
  <c r="X97" i="14"/>
  <c r="Y97" i="14"/>
  <c r="Z97" i="14"/>
  <c r="AA97" i="14"/>
  <c r="AB97" i="14"/>
  <c r="AD97" i="14"/>
  <c r="AE97" i="14"/>
  <c r="AJ97" i="14"/>
  <c r="K98" i="14"/>
  <c r="L98" i="14"/>
  <c r="N98" i="14"/>
  <c r="R98" i="14"/>
  <c r="S98" i="14"/>
  <c r="T98" i="14"/>
  <c r="V98" i="14"/>
  <c r="W98" i="14"/>
  <c r="X98" i="14"/>
  <c r="Y98" i="14"/>
  <c r="Z98" i="14"/>
  <c r="AA98" i="14"/>
  <c r="AB98" i="14"/>
  <c r="AD98" i="14"/>
  <c r="AE98" i="14"/>
  <c r="AJ98" i="14"/>
  <c r="K99" i="14"/>
  <c r="L99" i="14"/>
  <c r="N99" i="14"/>
  <c r="R99" i="14"/>
  <c r="S99" i="14"/>
  <c r="T99" i="14"/>
  <c r="V99" i="14"/>
  <c r="W99" i="14"/>
  <c r="X99" i="14"/>
  <c r="Y99" i="14"/>
  <c r="Z99" i="14"/>
  <c r="AA99" i="14"/>
  <c r="AB99" i="14"/>
  <c r="AD99" i="14"/>
  <c r="AE99" i="14"/>
  <c r="AJ99" i="14"/>
  <c r="K100" i="14"/>
  <c r="L100" i="14"/>
  <c r="N100" i="14"/>
  <c r="R100" i="14"/>
  <c r="S100" i="14"/>
  <c r="T100" i="14"/>
  <c r="V100" i="14"/>
  <c r="W100" i="14"/>
  <c r="X100" i="14"/>
  <c r="Y100" i="14"/>
  <c r="Z100" i="14"/>
  <c r="AA100" i="14"/>
  <c r="AB100" i="14"/>
  <c r="AD100" i="14"/>
  <c r="AE100" i="14"/>
  <c r="AJ100" i="14"/>
  <c r="K101" i="14"/>
  <c r="L101" i="14"/>
  <c r="N101" i="14"/>
  <c r="R101" i="14"/>
  <c r="S101" i="14"/>
  <c r="T101" i="14"/>
  <c r="V101" i="14"/>
  <c r="W101" i="14"/>
  <c r="X101" i="14"/>
  <c r="Y101" i="14"/>
  <c r="Z101" i="14"/>
  <c r="AA101" i="14"/>
  <c r="AB101" i="14"/>
  <c r="AD101" i="14"/>
  <c r="AE101" i="14"/>
  <c r="AJ101" i="14"/>
  <c r="K102" i="14"/>
  <c r="L102" i="14"/>
  <c r="N102" i="14"/>
  <c r="R102" i="14"/>
  <c r="S102" i="14"/>
  <c r="T102" i="14"/>
  <c r="V102" i="14"/>
  <c r="W102" i="14"/>
  <c r="X102" i="14"/>
  <c r="Y102" i="14"/>
  <c r="Z102" i="14"/>
  <c r="AA102" i="14"/>
  <c r="AB102" i="14"/>
  <c r="AD102" i="14"/>
  <c r="AE102" i="14"/>
  <c r="AJ102" i="14"/>
  <c r="K103" i="14"/>
  <c r="L103" i="14"/>
  <c r="N103" i="14"/>
  <c r="R103" i="14"/>
  <c r="S103" i="14"/>
  <c r="T103" i="14"/>
  <c r="V103" i="14"/>
  <c r="W103" i="14"/>
  <c r="X103" i="14"/>
  <c r="Y103" i="14"/>
  <c r="Z103" i="14"/>
  <c r="AA103" i="14"/>
  <c r="AB103" i="14"/>
  <c r="AD103" i="14"/>
  <c r="AE103" i="14"/>
  <c r="AJ103" i="14"/>
  <c r="K104" i="14"/>
  <c r="L104" i="14"/>
  <c r="N104" i="14"/>
  <c r="R104" i="14"/>
  <c r="S104" i="14"/>
  <c r="T104" i="14"/>
  <c r="V104" i="14"/>
  <c r="W104" i="14"/>
  <c r="X104" i="14"/>
  <c r="Y104" i="14"/>
  <c r="Z104" i="14"/>
  <c r="AA104" i="14"/>
  <c r="AB104" i="14"/>
  <c r="AD104" i="14"/>
  <c r="AE104" i="14"/>
  <c r="AJ104" i="14"/>
  <c r="K105" i="14"/>
  <c r="L105" i="14"/>
  <c r="N105" i="14"/>
  <c r="R105" i="14"/>
  <c r="S105" i="14"/>
  <c r="T105" i="14"/>
  <c r="V105" i="14"/>
  <c r="W105" i="14"/>
  <c r="X105" i="14"/>
  <c r="Y105" i="14"/>
  <c r="Z105" i="14"/>
  <c r="AA105" i="14"/>
  <c r="AB105" i="14"/>
  <c r="AD105" i="14"/>
  <c r="AE105" i="14"/>
  <c r="AJ105" i="14"/>
  <c r="K106" i="14"/>
  <c r="L106" i="14"/>
  <c r="N106" i="14"/>
  <c r="R106" i="14"/>
  <c r="S106" i="14"/>
  <c r="T106" i="14"/>
  <c r="V106" i="14"/>
  <c r="W106" i="14"/>
  <c r="X106" i="14"/>
  <c r="Y106" i="14"/>
  <c r="Z106" i="14"/>
  <c r="AA106" i="14"/>
  <c r="AB106" i="14"/>
  <c r="AD106" i="14"/>
  <c r="AE106" i="14"/>
  <c r="AJ106" i="14"/>
  <c r="K107" i="14"/>
  <c r="L107" i="14"/>
  <c r="N107" i="14"/>
  <c r="R107" i="14"/>
  <c r="S107" i="14"/>
  <c r="T107" i="14"/>
  <c r="V107" i="14"/>
  <c r="W107" i="14"/>
  <c r="X107" i="14"/>
  <c r="Y107" i="14"/>
  <c r="Z107" i="14"/>
  <c r="AA107" i="14"/>
  <c r="AB107" i="14"/>
  <c r="AD107" i="14"/>
  <c r="AE107" i="14"/>
  <c r="AJ107" i="14"/>
  <c r="K108" i="14"/>
  <c r="L108" i="14"/>
  <c r="N108" i="14"/>
  <c r="R108" i="14"/>
  <c r="S108" i="14"/>
  <c r="T108" i="14"/>
  <c r="V108" i="14"/>
  <c r="W108" i="14"/>
  <c r="X108" i="14"/>
  <c r="Y108" i="14"/>
  <c r="Z108" i="14"/>
  <c r="AA108" i="14"/>
  <c r="AB108" i="14"/>
  <c r="AD108" i="14"/>
  <c r="AE108" i="14"/>
  <c r="AJ108" i="14"/>
  <c r="K109" i="14"/>
  <c r="L109" i="14"/>
  <c r="N109" i="14"/>
  <c r="R109" i="14"/>
  <c r="S109" i="14"/>
  <c r="T109" i="14"/>
  <c r="V109" i="14"/>
  <c r="W109" i="14"/>
  <c r="X109" i="14"/>
  <c r="Y109" i="14"/>
  <c r="Z109" i="14"/>
  <c r="AA109" i="14"/>
  <c r="AB109" i="14"/>
  <c r="AD109" i="14"/>
  <c r="AE109" i="14"/>
  <c r="AJ109" i="14"/>
  <c r="K110" i="14"/>
  <c r="L110" i="14"/>
  <c r="N110" i="14"/>
  <c r="R110" i="14"/>
  <c r="S110" i="14"/>
  <c r="T110" i="14"/>
  <c r="V110" i="14"/>
  <c r="W110" i="14"/>
  <c r="X110" i="14"/>
  <c r="Y110" i="14"/>
  <c r="Z110" i="14"/>
  <c r="AA110" i="14"/>
  <c r="AB110" i="14"/>
  <c r="AD110" i="14"/>
  <c r="AE110" i="14"/>
  <c r="AJ110" i="14"/>
  <c r="K111" i="14"/>
  <c r="L111" i="14"/>
  <c r="N111" i="14"/>
  <c r="R111" i="14"/>
  <c r="S111" i="14"/>
  <c r="T111" i="14"/>
  <c r="V111" i="14"/>
  <c r="W111" i="14"/>
  <c r="X111" i="14"/>
  <c r="Y111" i="14"/>
  <c r="Z111" i="14"/>
  <c r="AA111" i="14"/>
  <c r="AB111" i="14"/>
  <c r="AD111" i="14"/>
  <c r="AE111" i="14"/>
  <c r="AJ111" i="14"/>
  <c r="K112" i="14"/>
  <c r="L112" i="14"/>
  <c r="N112" i="14"/>
  <c r="R112" i="14"/>
  <c r="S112" i="14"/>
  <c r="T112" i="14"/>
  <c r="V112" i="14"/>
  <c r="W112" i="14"/>
  <c r="X112" i="14"/>
  <c r="Y112" i="14"/>
  <c r="Z112" i="14"/>
  <c r="AA112" i="14"/>
  <c r="AB112" i="14"/>
  <c r="AD112" i="14"/>
  <c r="AE112" i="14"/>
  <c r="AJ112" i="14"/>
  <c r="K113" i="14"/>
  <c r="L113" i="14"/>
  <c r="N113" i="14"/>
  <c r="R113" i="14"/>
  <c r="S113" i="14"/>
  <c r="T113" i="14"/>
  <c r="V113" i="14"/>
  <c r="W113" i="14"/>
  <c r="X113" i="14"/>
  <c r="Y113" i="14"/>
  <c r="Z113" i="14"/>
  <c r="AA113" i="14"/>
  <c r="AB113" i="14"/>
  <c r="AD113" i="14"/>
  <c r="AE113" i="14"/>
  <c r="AJ113" i="14"/>
  <c r="K114" i="14"/>
  <c r="L114" i="14"/>
  <c r="N114" i="14"/>
  <c r="R114" i="14"/>
  <c r="S114" i="14"/>
  <c r="T114" i="14"/>
  <c r="V114" i="14"/>
  <c r="W114" i="14"/>
  <c r="X114" i="14"/>
  <c r="Y114" i="14"/>
  <c r="Z114" i="14"/>
  <c r="AA114" i="14"/>
  <c r="AB114" i="14"/>
  <c r="AD114" i="14"/>
  <c r="AE114" i="14"/>
  <c r="AJ114" i="14"/>
  <c r="K115" i="14"/>
  <c r="L115" i="14"/>
  <c r="N115" i="14"/>
  <c r="R115" i="14"/>
  <c r="S115" i="14"/>
  <c r="T115" i="14"/>
  <c r="V115" i="14"/>
  <c r="W115" i="14"/>
  <c r="X115" i="14"/>
  <c r="Y115" i="14"/>
  <c r="Z115" i="14"/>
  <c r="AA115" i="14"/>
  <c r="AB115" i="14"/>
  <c r="AD115" i="14"/>
  <c r="AE115" i="14"/>
  <c r="AJ115" i="14"/>
  <c r="K116" i="14"/>
  <c r="L116" i="14"/>
  <c r="N116" i="14"/>
  <c r="R116" i="14"/>
  <c r="S116" i="14"/>
  <c r="T116" i="14"/>
  <c r="V116" i="14"/>
  <c r="W116" i="14"/>
  <c r="X116" i="14"/>
  <c r="Y116" i="14"/>
  <c r="Z116" i="14"/>
  <c r="AA116" i="14"/>
  <c r="AB116" i="14"/>
  <c r="AD116" i="14"/>
  <c r="AE116" i="14"/>
  <c r="AJ116" i="14"/>
  <c r="K117" i="14"/>
  <c r="L117" i="14"/>
  <c r="N117" i="14"/>
  <c r="R117" i="14"/>
  <c r="S117" i="14"/>
  <c r="T117" i="14"/>
  <c r="V117" i="14"/>
  <c r="W117" i="14"/>
  <c r="X117" i="14"/>
  <c r="Y117" i="14"/>
  <c r="Z117" i="14"/>
  <c r="AA117" i="14"/>
  <c r="AB117" i="14"/>
  <c r="AD117" i="14"/>
  <c r="AE117" i="14"/>
  <c r="AJ117" i="14"/>
  <c r="K118" i="14"/>
  <c r="L118" i="14"/>
  <c r="N118" i="14"/>
  <c r="R118" i="14"/>
  <c r="S118" i="14"/>
  <c r="T118" i="14"/>
  <c r="V118" i="14"/>
  <c r="W118" i="14"/>
  <c r="X118" i="14"/>
  <c r="Y118" i="14"/>
  <c r="Z118" i="14"/>
  <c r="AA118" i="14"/>
  <c r="AB118" i="14"/>
  <c r="AD118" i="14"/>
  <c r="AE118" i="14"/>
  <c r="AJ118" i="14"/>
  <c r="K119" i="14"/>
  <c r="L119" i="14"/>
  <c r="N119" i="14"/>
  <c r="R119" i="14"/>
  <c r="S119" i="14"/>
  <c r="T119" i="14"/>
  <c r="V119" i="14"/>
  <c r="W119" i="14"/>
  <c r="X119" i="14"/>
  <c r="Y119" i="14"/>
  <c r="Z119" i="14"/>
  <c r="AA119" i="14"/>
  <c r="AB119" i="14"/>
  <c r="AD119" i="14"/>
  <c r="AE119" i="14"/>
  <c r="AJ119" i="14"/>
  <c r="K120" i="14"/>
  <c r="L120" i="14"/>
  <c r="N120" i="14"/>
  <c r="R120" i="14"/>
  <c r="S120" i="14"/>
  <c r="T120" i="14"/>
  <c r="V120" i="14"/>
  <c r="W120" i="14"/>
  <c r="X120" i="14"/>
  <c r="Y120" i="14"/>
  <c r="Z120" i="14"/>
  <c r="AA120" i="14"/>
  <c r="AB120" i="14"/>
  <c r="AD120" i="14"/>
  <c r="AE120" i="14"/>
  <c r="AJ120" i="14"/>
  <c r="K121" i="14"/>
  <c r="L121" i="14"/>
  <c r="N121" i="14"/>
  <c r="R121" i="14"/>
  <c r="S121" i="14"/>
  <c r="T121" i="14"/>
  <c r="V121" i="14"/>
  <c r="W121" i="14"/>
  <c r="X121" i="14"/>
  <c r="Y121" i="14"/>
  <c r="Z121" i="14"/>
  <c r="AA121" i="14"/>
  <c r="AB121" i="14"/>
  <c r="AD121" i="14"/>
  <c r="AE121" i="14"/>
  <c r="AJ121" i="14"/>
  <c r="K122" i="14"/>
  <c r="L122" i="14"/>
  <c r="N122" i="14"/>
  <c r="R122" i="14"/>
  <c r="S122" i="14"/>
  <c r="T122" i="14"/>
  <c r="V122" i="14"/>
  <c r="W122" i="14"/>
  <c r="X122" i="14"/>
  <c r="Y122" i="14"/>
  <c r="Z122" i="14"/>
  <c r="AA122" i="14"/>
  <c r="AB122" i="14"/>
  <c r="AD122" i="14"/>
  <c r="AE122" i="14"/>
  <c r="AJ122" i="14"/>
  <c r="K123" i="14"/>
  <c r="L123" i="14"/>
  <c r="N123" i="14"/>
  <c r="R123" i="14"/>
  <c r="S123" i="14"/>
  <c r="T123" i="14"/>
  <c r="V123" i="14"/>
  <c r="W123" i="14"/>
  <c r="X123" i="14"/>
  <c r="Y123" i="14"/>
  <c r="Z123" i="14"/>
  <c r="AA123" i="14"/>
  <c r="AB123" i="14"/>
  <c r="AD123" i="14"/>
  <c r="AE123" i="14"/>
  <c r="AJ123" i="14"/>
  <c r="K124" i="14"/>
  <c r="L124" i="14"/>
  <c r="N124" i="14"/>
  <c r="R124" i="14"/>
  <c r="S124" i="14"/>
  <c r="T124" i="14"/>
  <c r="V124" i="14"/>
  <c r="W124" i="14"/>
  <c r="X124" i="14"/>
  <c r="Y124" i="14"/>
  <c r="Z124" i="14"/>
  <c r="AA124" i="14"/>
  <c r="AB124" i="14"/>
  <c r="AD124" i="14"/>
  <c r="AE124" i="14"/>
  <c r="AJ124" i="14"/>
  <c r="K125" i="14"/>
  <c r="L125" i="14"/>
  <c r="N125" i="14"/>
  <c r="R125" i="14"/>
  <c r="S125" i="14"/>
  <c r="T125" i="14"/>
  <c r="V125" i="14"/>
  <c r="W125" i="14"/>
  <c r="X125" i="14"/>
  <c r="Y125" i="14"/>
  <c r="Z125" i="14"/>
  <c r="AA125" i="14"/>
  <c r="AB125" i="14"/>
  <c r="AD125" i="14"/>
  <c r="AE125" i="14"/>
  <c r="AJ125" i="14"/>
  <c r="K126" i="14"/>
  <c r="L126" i="14"/>
  <c r="N126" i="14"/>
  <c r="R126" i="14"/>
  <c r="S126" i="14"/>
  <c r="T126" i="14"/>
  <c r="V126" i="14"/>
  <c r="W126" i="14"/>
  <c r="X126" i="14"/>
  <c r="Y126" i="14"/>
  <c r="Z126" i="14"/>
  <c r="AA126" i="14"/>
  <c r="AB126" i="14"/>
  <c r="AD126" i="14"/>
  <c r="AE126" i="14"/>
  <c r="AJ126" i="14"/>
  <c r="K127" i="14"/>
  <c r="L127" i="14"/>
  <c r="N127" i="14"/>
  <c r="R127" i="14"/>
  <c r="S127" i="14"/>
  <c r="T127" i="14"/>
  <c r="V127" i="14"/>
  <c r="W127" i="14"/>
  <c r="X127" i="14"/>
  <c r="Y127" i="14"/>
  <c r="Z127" i="14"/>
  <c r="AA127" i="14"/>
  <c r="AB127" i="14"/>
  <c r="AD127" i="14"/>
  <c r="AE127" i="14"/>
  <c r="AJ127" i="14"/>
  <c r="K128" i="14"/>
  <c r="L128" i="14"/>
  <c r="N128" i="14"/>
  <c r="R128" i="14"/>
  <c r="S128" i="14"/>
  <c r="T128" i="14"/>
  <c r="V128" i="14"/>
  <c r="W128" i="14"/>
  <c r="X128" i="14"/>
  <c r="Y128" i="14"/>
  <c r="Z128" i="14"/>
  <c r="AA128" i="14"/>
  <c r="AB128" i="14"/>
  <c r="AD128" i="14"/>
  <c r="AE128" i="14"/>
  <c r="AJ128" i="14"/>
  <c r="K129" i="14"/>
  <c r="L129" i="14"/>
  <c r="N129" i="14"/>
  <c r="R129" i="14"/>
  <c r="S129" i="14"/>
  <c r="T129" i="14"/>
  <c r="V129" i="14"/>
  <c r="W129" i="14"/>
  <c r="X129" i="14"/>
  <c r="Y129" i="14"/>
  <c r="Z129" i="14"/>
  <c r="AA129" i="14"/>
  <c r="AB129" i="14"/>
  <c r="AD129" i="14"/>
  <c r="AE129" i="14"/>
  <c r="AJ129" i="14"/>
  <c r="K130" i="14"/>
  <c r="L130" i="14"/>
  <c r="N130" i="14"/>
  <c r="R130" i="14"/>
  <c r="S130" i="14"/>
  <c r="T130" i="14"/>
  <c r="V130" i="14"/>
  <c r="W130" i="14"/>
  <c r="X130" i="14"/>
  <c r="Y130" i="14"/>
  <c r="Z130" i="14"/>
  <c r="AA130" i="14"/>
  <c r="AB130" i="14"/>
  <c r="AD130" i="14"/>
  <c r="AE130" i="14"/>
  <c r="AJ130" i="14"/>
  <c r="K131" i="14"/>
  <c r="L131" i="14"/>
  <c r="N131" i="14"/>
  <c r="R131" i="14"/>
  <c r="S131" i="14"/>
  <c r="T131" i="14"/>
  <c r="V131" i="14"/>
  <c r="W131" i="14"/>
  <c r="X131" i="14"/>
  <c r="Y131" i="14"/>
  <c r="Z131" i="14"/>
  <c r="AA131" i="14"/>
  <c r="AB131" i="14"/>
  <c r="AD131" i="14"/>
  <c r="AE131" i="14"/>
  <c r="AJ131" i="14"/>
  <c r="K132" i="14"/>
  <c r="L132" i="14"/>
  <c r="N132" i="14"/>
  <c r="R132" i="14"/>
  <c r="S132" i="14"/>
  <c r="T132" i="14"/>
  <c r="V132" i="14"/>
  <c r="W132" i="14"/>
  <c r="X132" i="14"/>
  <c r="Y132" i="14"/>
  <c r="Z132" i="14"/>
  <c r="AA132" i="14"/>
  <c r="AB132" i="14"/>
  <c r="AD132" i="14"/>
  <c r="AE132" i="14"/>
  <c r="AJ132" i="14"/>
  <c r="K133" i="14"/>
  <c r="L133" i="14"/>
  <c r="N133" i="14"/>
  <c r="R133" i="14"/>
  <c r="S133" i="14"/>
  <c r="T133" i="14"/>
  <c r="V133" i="14"/>
  <c r="W133" i="14"/>
  <c r="X133" i="14"/>
  <c r="Y133" i="14"/>
  <c r="Z133" i="14"/>
  <c r="AA133" i="14"/>
  <c r="AB133" i="14"/>
  <c r="AD133" i="14"/>
  <c r="AE133" i="14"/>
  <c r="AJ133" i="14"/>
  <c r="K134" i="14"/>
  <c r="L134" i="14"/>
  <c r="N134" i="14"/>
  <c r="R134" i="14"/>
  <c r="S134" i="14"/>
  <c r="T134" i="14"/>
  <c r="V134" i="14"/>
  <c r="W134" i="14"/>
  <c r="X134" i="14"/>
  <c r="Y134" i="14"/>
  <c r="Z134" i="14"/>
  <c r="AA134" i="14"/>
  <c r="AB134" i="14"/>
  <c r="AD134" i="14"/>
  <c r="AE134" i="14"/>
  <c r="AJ134" i="14"/>
  <c r="K135" i="14"/>
  <c r="L135" i="14"/>
  <c r="N135" i="14"/>
  <c r="R135" i="14"/>
  <c r="S135" i="14"/>
  <c r="T135" i="14"/>
  <c r="V135" i="14"/>
  <c r="W135" i="14"/>
  <c r="X135" i="14"/>
  <c r="Y135" i="14"/>
  <c r="Z135" i="14"/>
  <c r="AA135" i="14"/>
  <c r="AB135" i="14"/>
  <c r="AD135" i="14"/>
  <c r="AE135" i="14"/>
  <c r="AJ135" i="14"/>
  <c r="K136" i="14"/>
  <c r="L136" i="14"/>
  <c r="N136" i="14"/>
  <c r="R136" i="14"/>
  <c r="S136" i="14"/>
  <c r="T136" i="14"/>
  <c r="V136" i="14"/>
  <c r="W136" i="14"/>
  <c r="X136" i="14"/>
  <c r="Y136" i="14"/>
  <c r="Z136" i="14"/>
  <c r="AA136" i="14"/>
  <c r="AB136" i="14"/>
  <c r="AD136" i="14"/>
  <c r="AE136" i="14"/>
  <c r="AJ136" i="14"/>
  <c r="K137" i="14"/>
  <c r="L137" i="14"/>
  <c r="N137" i="14"/>
  <c r="R137" i="14"/>
  <c r="S137" i="14"/>
  <c r="T137" i="14"/>
  <c r="V137" i="14"/>
  <c r="W137" i="14"/>
  <c r="X137" i="14"/>
  <c r="Y137" i="14"/>
  <c r="Z137" i="14"/>
  <c r="AA137" i="14"/>
  <c r="AB137" i="14"/>
  <c r="AD137" i="14"/>
  <c r="AE137" i="14"/>
  <c r="AJ137" i="14"/>
  <c r="K138" i="14"/>
  <c r="L138" i="14"/>
  <c r="N138" i="14"/>
  <c r="R138" i="14"/>
  <c r="S138" i="14"/>
  <c r="T138" i="14"/>
  <c r="V138" i="14"/>
  <c r="W138" i="14"/>
  <c r="X138" i="14"/>
  <c r="Y138" i="14"/>
  <c r="Z138" i="14"/>
  <c r="AA138" i="14"/>
  <c r="AB138" i="14"/>
  <c r="AD138" i="14"/>
  <c r="AE138" i="14"/>
  <c r="AJ138" i="14"/>
  <c r="K139" i="14"/>
  <c r="L139" i="14"/>
  <c r="N139" i="14"/>
  <c r="R139" i="14"/>
  <c r="S139" i="14"/>
  <c r="T139" i="14"/>
  <c r="V139" i="14"/>
  <c r="W139" i="14"/>
  <c r="X139" i="14"/>
  <c r="Y139" i="14"/>
  <c r="Z139" i="14"/>
  <c r="AA139" i="14"/>
  <c r="AB139" i="14"/>
  <c r="AD139" i="14"/>
  <c r="AE139" i="14"/>
  <c r="AJ139" i="14"/>
  <c r="K140" i="14"/>
  <c r="L140" i="14"/>
  <c r="N140" i="14"/>
  <c r="R140" i="14"/>
  <c r="S140" i="14"/>
  <c r="T140" i="14"/>
  <c r="V140" i="14"/>
  <c r="W140" i="14"/>
  <c r="X140" i="14"/>
  <c r="Y140" i="14"/>
  <c r="Z140" i="14"/>
  <c r="AA140" i="14"/>
  <c r="AB140" i="14"/>
  <c r="AD140" i="14"/>
  <c r="AE140" i="14"/>
  <c r="AJ140" i="14"/>
  <c r="K141" i="14"/>
  <c r="L141" i="14"/>
  <c r="N141" i="14"/>
  <c r="R141" i="14"/>
  <c r="S141" i="14"/>
  <c r="T141" i="14"/>
  <c r="V141" i="14"/>
  <c r="W141" i="14"/>
  <c r="X141" i="14"/>
  <c r="Y141" i="14"/>
  <c r="Z141" i="14"/>
  <c r="AA141" i="14"/>
  <c r="AB141" i="14"/>
  <c r="AD141" i="14"/>
  <c r="AE141" i="14"/>
  <c r="AJ141" i="14"/>
  <c r="K142" i="14"/>
  <c r="L142" i="14"/>
  <c r="N142" i="14"/>
  <c r="R142" i="14"/>
  <c r="S142" i="14"/>
  <c r="T142" i="14"/>
  <c r="V142" i="14"/>
  <c r="W142" i="14"/>
  <c r="X142" i="14"/>
  <c r="Y142" i="14"/>
  <c r="Z142" i="14"/>
  <c r="AA142" i="14"/>
  <c r="AB142" i="14"/>
  <c r="AD142" i="14"/>
  <c r="AE142" i="14"/>
  <c r="AJ142" i="14"/>
  <c r="K143" i="14"/>
  <c r="L143" i="14"/>
  <c r="N143" i="14"/>
  <c r="R143" i="14"/>
  <c r="S143" i="14"/>
  <c r="T143" i="14"/>
  <c r="V143" i="14"/>
  <c r="W143" i="14"/>
  <c r="X143" i="14"/>
  <c r="Y143" i="14"/>
  <c r="Z143" i="14"/>
  <c r="AA143" i="14"/>
  <c r="AB143" i="14"/>
  <c r="AD143" i="14"/>
  <c r="AE143" i="14"/>
  <c r="AJ143" i="14"/>
  <c r="K144" i="14"/>
  <c r="L144" i="14"/>
  <c r="N144" i="14"/>
  <c r="R144" i="14"/>
  <c r="S144" i="14"/>
  <c r="T144" i="14"/>
  <c r="V144" i="14"/>
  <c r="W144" i="14"/>
  <c r="X144" i="14"/>
  <c r="Y144" i="14"/>
  <c r="Z144" i="14"/>
  <c r="AA144" i="14"/>
  <c r="AB144" i="14"/>
  <c r="AD144" i="14"/>
  <c r="AE144" i="14"/>
  <c r="AJ144" i="14"/>
  <c r="K145" i="14"/>
  <c r="L145" i="14"/>
  <c r="N145" i="14"/>
  <c r="R145" i="14"/>
  <c r="S145" i="14"/>
  <c r="T145" i="14"/>
  <c r="V145" i="14"/>
  <c r="W145" i="14"/>
  <c r="X145" i="14"/>
  <c r="Y145" i="14"/>
  <c r="Z145" i="14"/>
  <c r="AA145" i="14"/>
  <c r="AB145" i="14"/>
  <c r="AD145" i="14"/>
  <c r="AE145" i="14"/>
  <c r="AJ145" i="14"/>
  <c r="K146" i="14"/>
  <c r="L146" i="14"/>
  <c r="N146" i="14"/>
  <c r="R146" i="14"/>
  <c r="S146" i="14"/>
  <c r="T146" i="14"/>
  <c r="V146" i="14"/>
  <c r="W146" i="14"/>
  <c r="X146" i="14"/>
  <c r="Y146" i="14"/>
  <c r="Z146" i="14"/>
  <c r="AA146" i="14"/>
  <c r="AB146" i="14"/>
  <c r="AD146" i="14"/>
  <c r="AE146" i="14"/>
  <c r="AJ146" i="14"/>
  <c r="K147" i="14"/>
  <c r="L147" i="14"/>
  <c r="N147" i="14"/>
  <c r="R147" i="14"/>
  <c r="S147" i="14"/>
  <c r="T147" i="14"/>
  <c r="V147" i="14"/>
  <c r="W147" i="14"/>
  <c r="X147" i="14"/>
  <c r="Y147" i="14"/>
  <c r="Z147" i="14"/>
  <c r="AA147" i="14"/>
  <c r="AB147" i="14"/>
  <c r="AD147" i="14"/>
  <c r="AE147" i="14"/>
  <c r="AJ147" i="14"/>
  <c r="K148" i="14"/>
  <c r="L148" i="14"/>
  <c r="N148" i="14"/>
  <c r="R148" i="14"/>
  <c r="S148" i="14"/>
  <c r="T148" i="14"/>
  <c r="V148" i="14"/>
  <c r="W148" i="14"/>
  <c r="X148" i="14"/>
  <c r="Y148" i="14"/>
  <c r="Z148" i="14"/>
  <c r="AA148" i="14"/>
  <c r="AB148" i="14"/>
  <c r="AD148" i="14"/>
  <c r="AE148" i="14"/>
  <c r="AJ148" i="14"/>
  <c r="K149" i="14"/>
  <c r="L149" i="14"/>
  <c r="N149" i="14"/>
  <c r="R149" i="14"/>
  <c r="S149" i="14"/>
  <c r="T149" i="14"/>
  <c r="V149" i="14"/>
  <c r="W149" i="14"/>
  <c r="X149" i="14"/>
  <c r="Y149" i="14"/>
  <c r="Z149" i="14"/>
  <c r="AA149" i="14"/>
  <c r="AB149" i="14"/>
  <c r="AD149" i="14"/>
  <c r="AE149" i="14"/>
  <c r="AJ149" i="14"/>
  <c r="K150" i="14"/>
  <c r="L150" i="14"/>
  <c r="N150" i="14"/>
  <c r="R150" i="14"/>
  <c r="S150" i="14"/>
  <c r="T150" i="14"/>
  <c r="V150" i="14"/>
  <c r="W150" i="14"/>
  <c r="X150" i="14"/>
  <c r="Y150" i="14"/>
  <c r="Z150" i="14"/>
  <c r="AA150" i="14"/>
  <c r="AB150" i="14"/>
  <c r="AD150" i="14"/>
  <c r="AE150" i="14"/>
  <c r="AJ150" i="14"/>
  <c r="K151" i="14"/>
  <c r="L151" i="14"/>
  <c r="N151" i="14"/>
  <c r="R151" i="14"/>
  <c r="S151" i="14"/>
  <c r="T151" i="14"/>
  <c r="V151" i="14"/>
  <c r="W151" i="14"/>
  <c r="X151" i="14"/>
  <c r="Y151" i="14"/>
  <c r="Z151" i="14"/>
  <c r="AA151" i="14"/>
  <c r="AB151" i="14"/>
  <c r="AD151" i="14"/>
  <c r="AE151" i="14"/>
  <c r="AJ151" i="14"/>
  <c r="K152" i="14"/>
  <c r="L152" i="14"/>
  <c r="N152" i="14"/>
  <c r="R152" i="14"/>
  <c r="S152" i="14"/>
  <c r="T152" i="14"/>
  <c r="V152" i="14"/>
  <c r="W152" i="14"/>
  <c r="X152" i="14"/>
  <c r="Y152" i="14"/>
  <c r="Z152" i="14"/>
  <c r="AA152" i="14"/>
  <c r="AB152" i="14"/>
  <c r="AD152" i="14"/>
  <c r="AE152" i="14"/>
  <c r="AJ152" i="14"/>
  <c r="K153" i="14"/>
  <c r="L153" i="14"/>
  <c r="N153" i="14"/>
  <c r="R153" i="14"/>
  <c r="S153" i="14"/>
  <c r="T153" i="14"/>
  <c r="V153" i="14"/>
  <c r="W153" i="14"/>
  <c r="X153" i="14"/>
  <c r="Y153" i="14"/>
  <c r="Z153" i="14"/>
  <c r="AA153" i="14"/>
  <c r="AB153" i="14"/>
  <c r="AD153" i="14"/>
  <c r="AE153" i="14"/>
  <c r="AJ153" i="14"/>
  <c r="K154" i="14"/>
  <c r="L154" i="14"/>
  <c r="N154" i="14"/>
  <c r="R154" i="14"/>
  <c r="S154" i="14"/>
  <c r="T154" i="14"/>
  <c r="V154" i="14"/>
  <c r="W154" i="14"/>
  <c r="X154" i="14"/>
  <c r="Y154" i="14"/>
  <c r="Z154" i="14"/>
  <c r="AA154" i="14"/>
  <c r="AB154" i="14"/>
  <c r="AD154" i="14"/>
  <c r="AE154" i="14"/>
  <c r="AJ154" i="14"/>
  <c r="K155" i="14"/>
  <c r="L155" i="14"/>
  <c r="N155" i="14"/>
  <c r="R155" i="14"/>
  <c r="S155" i="14"/>
  <c r="T155" i="14"/>
  <c r="V155" i="14"/>
  <c r="W155" i="14"/>
  <c r="X155" i="14"/>
  <c r="Y155" i="14"/>
  <c r="Z155" i="14"/>
  <c r="AA155" i="14"/>
  <c r="AB155" i="14"/>
  <c r="AD155" i="14"/>
  <c r="AE155" i="14"/>
  <c r="AJ155" i="14"/>
  <c r="K156" i="14"/>
  <c r="L156" i="14"/>
  <c r="N156" i="14"/>
  <c r="R156" i="14"/>
  <c r="S156" i="14"/>
  <c r="T156" i="14"/>
  <c r="V156" i="14"/>
  <c r="W156" i="14"/>
  <c r="X156" i="14"/>
  <c r="Y156" i="14"/>
  <c r="Z156" i="14"/>
  <c r="AA156" i="14"/>
  <c r="AB156" i="14"/>
  <c r="AD156" i="14"/>
  <c r="AE156" i="14"/>
  <c r="AJ156" i="14"/>
  <c r="K157" i="14"/>
  <c r="L157" i="14"/>
  <c r="N157" i="14"/>
  <c r="R157" i="14"/>
  <c r="S157" i="14"/>
  <c r="T157" i="14"/>
  <c r="V157" i="14"/>
  <c r="W157" i="14"/>
  <c r="X157" i="14"/>
  <c r="Y157" i="14"/>
  <c r="Z157" i="14"/>
  <c r="AA157" i="14"/>
  <c r="AB157" i="14"/>
  <c r="AD157" i="14"/>
  <c r="AE157" i="14"/>
  <c r="AJ157" i="14"/>
  <c r="K158" i="14"/>
  <c r="L158" i="14"/>
  <c r="N158" i="14"/>
  <c r="R158" i="14"/>
  <c r="S158" i="14"/>
  <c r="T158" i="14"/>
  <c r="V158" i="14"/>
  <c r="W158" i="14"/>
  <c r="X158" i="14"/>
  <c r="Y158" i="14"/>
  <c r="Z158" i="14"/>
  <c r="AA158" i="14"/>
  <c r="AB158" i="14"/>
  <c r="AD158" i="14"/>
  <c r="AE158" i="14"/>
  <c r="AJ158" i="14"/>
  <c r="K159" i="14"/>
  <c r="L159" i="14"/>
  <c r="N159" i="14"/>
  <c r="R159" i="14"/>
  <c r="S159" i="14"/>
  <c r="T159" i="14"/>
  <c r="V159" i="14"/>
  <c r="W159" i="14"/>
  <c r="X159" i="14"/>
  <c r="Y159" i="14"/>
  <c r="Z159" i="14"/>
  <c r="AA159" i="14"/>
  <c r="AB159" i="14"/>
  <c r="AD159" i="14"/>
  <c r="AE159" i="14"/>
  <c r="AJ159" i="14"/>
  <c r="K160" i="14"/>
  <c r="L160" i="14"/>
  <c r="N160" i="14"/>
  <c r="R160" i="14"/>
  <c r="S160" i="14"/>
  <c r="T160" i="14"/>
  <c r="V160" i="14"/>
  <c r="W160" i="14"/>
  <c r="X160" i="14"/>
  <c r="Y160" i="14"/>
  <c r="Z160" i="14"/>
  <c r="AA160" i="14"/>
  <c r="AB160" i="14"/>
  <c r="AD160" i="14"/>
  <c r="AE160" i="14"/>
  <c r="AJ160" i="14"/>
  <c r="K161" i="14"/>
  <c r="L161" i="14"/>
  <c r="N161" i="14"/>
  <c r="R161" i="14"/>
  <c r="S161" i="14"/>
  <c r="T161" i="14"/>
  <c r="V161" i="14"/>
  <c r="W161" i="14"/>
  <c r="X161" i="14"/>
  <c r="Y161" i="14"/>
  <c r="Z161" i="14"/>
  <c r="AA161" i="14"/>
  <c r="AB161" i="14"/>
  <c r="AD161" i="14"/>
  <c r="AE161" i="14"/>
  <c r="AJ161" i="14"/>
  <c r="K162" i="14"/>
  <c r="L162" i="14"/>
  <c r="N162" i="14"/>
  <c r="R162" i="14"/>
  <c r="S162" i="14"/>
  <c r="T162" i="14"/>
  <c r="V162" i="14"/>
  <c r="W162" i="14"/>
  <c r="X162" i="14"/>
  <c r="Y162" i="14"/>
  <c r="Z162" i="14"/>
  <c r="AA162" i="14"/>
  <c r="AB162" i="14"/>
  <c r="AD162" i="14"/>
  <c r="AE162" i="14"/>
  <c r="AJ162" i="14"/>
  <c r="K163" i="14"/>
  <c r="L163" i="14"/>
  <c r="N163" i="14"/>
  <c r="R163" i="14"/>
  <c r="S163" i="14"/>
  <c r="T163" i="14"/>
  <c r="V163" i="14"/>
  <c r="W163" i="14"/>
  <c r="X163" i="14"/>
  <c r="Y163" i="14"/>
  <c r="Z163" i="14"/>
  <c r="AA163" i="14"/>
  <c r="AB163" i="14"/>
  <c r="AD163" i="14"/>
  <c r="AE163" i="14"/>
  <c r="AJ163" i="14"/>
  <c r="K164" i="14"/>
  <c r="L164" i="14"/>
  <c r="N164" i="14"/>
  <c r="R164" i="14"/>
  <c r="S164" i="14"/>
  <c r="T164" i="14"/>
  <c r="V164" i="14"/>
  <c r="W164" i="14"/>
  <c r="X164" i="14"/>
  <c r="Y164" i="14"/>
  <c r="Z164" i="14"/>
  <c r="AA164" i="14"/>
  <c r="AB164" i="14"/>
  <c r="AD164" i="14"/>
  <c r="AE164" i="14"/>
  <c r="AJ164" i="14"/>
  <c r="K165" i="14"/>
  <c r="L165" i="14"/>
  <c r="N165" i="14"/>
  <c r="R165" i="14"/>
  <c r="S165" i="14"/>
  <c r="T165" i="14"/>
  <c r="V165" i="14"/>
  <c r="W165" i="14"/>
  <c r="X165" i="14"/>
  <c r="Y165" i="14"/>
  <c r="Z165" i="14"/>
  <c r="AA165" i="14"/>
  <c r="AB165" i="14"/>
  <c r="AD165" i="14"/>
  <c r="AE165" i="14"/>
  <c r="AJ165" i="14"/>
  <c r="K166" i="14"/>
  <c r="L166" i="14"/>
  <c r="N166" i="14"/>
  <c r="R166" i="14"/>
  <c r="S166" i="14"/>
  <c r="T166" i="14"/>
  <c r="V166" i="14"/>
  <c r="W166" i="14"/>
  <c r="X166" i="14"/>
  <c r="Y166" i="14"/>
  <c r="Z166" i="14"/>
  <c r="AA166" i="14"/>
  <c r="AB166" i="14"/>
  <c r="AD166" i="14"/>
  <c r="AE166" i="14"/>
  <c r="AJ166" i="14"/>
  <c r="K167" i="14"/>
  <c r="L167" i="14"/>
  <c r="N167" i="14"/>
  <c r="R167" i="14"/>
  <c r="S167" i="14"/>
  <c r="T167" i="14"/>
  <c r="V167" i="14"/>
  <c r="W167" i="14"/>
  <c r="X167" i="14"/>
  <c r="Y167" i="14"/>
  <c r="Z167" i="14"/>
  <c r="AA167" i="14"/>
  <c r="AB167" i="14"/>
  <c r="AD167" i="14"/>
  <c r="AE167" i="14"/>
  <c r="AJ167" i="14"/>
  <c r="K168" i="14"/>
  <c r="L168" i="14"/>
  <c r="N168" i="14"/>
  <c r="R168" i="14"/>
  <c r="S168" i="14"/>
  <c r="T168" i="14"/>
  <c r="V168" i="14"/>
  <c r="W168" i="14"/>
  <c r="X168" i="14"/>
  <c r="Y168" i="14"/>
  <c r="Z168" i="14"/>
  <c r="AA168" i="14"/>
  <c r="AB168" i="14"/>
  <c r="AD168" i="14"/>
  <c r="AE168" i="14"/>
  <c r="AJ168" i="14"/>
  <c r="K169" i="14"/>
  <c r="L169" i="14"/>
  <c r="N169" i="14"/>
  <c r="R169" i="14"/>
  <c r="S169" i="14"/>
  <c r="T169" i="14"/>
  <c r="V169" i="14"/>
  <c r="W169" i="14"/>
  <c r="X169" i="14"/>
  <c r="Y169" i="14"/>
  <c r="Z169" i="14"/>
  <c r="AA169" i="14"/>
  <c r="AB169" i="14"/>
  <c r="AD169" i="14"/>
  <c r="AE169" i="14"/>
  <c r="AJ169" i="14"/>
  <c r="K170" i="14"/>
  <c r="L170" i="14"/>
  <c r="N170" i="14"/>
  <c r="R170" i="14"/>
  <c r="S170" i="14"/>
  <c r="T170" i="14"/>
  <c r="V170" i="14"/>
  <c r="W170" i="14"/>
  <c r="X170" i="14"/>
  <c r="Y170" i="14"/>
  <c r="Z170" i="14"/>
  <c r="AA170" i="14"/>
  <c r="AB170" i="14"/>
  <c r="AD170" i="14"/>
  <c r="AE170" i="14"/>
  <c r="AJ170" i="14"/>
  <c r="K171" i="14"/>
  <c r="L171" i="14"/>
  <c r="N171" i="14"/>
  <c r="R171" i="14"/>
  <c r="S171" i="14"/>
  <c r="T171" i="14"/>
  <c r="V171" i="14"/>
  <c r="W171" i="14"/>
  <c r="X171" i="14"/>
  <c r="Y171" i="14"/>
  <c r="Z171" i="14"/>
  <c r="AA171" i="14"/>
  <c r="AB171" i="14"/>
  <c r="AD171" i="14"/>
  <c r="AE171" i="14"/>
  <c r="AJ171" i="14"/>
  <c r="K172" i="14"/>
  <c r="L172" i="14"/>
  <c r="N172" i="14"/>
  <c r="R172" i="14"/>
  <c r="S172" i="14"/>
  <c r="T172" i="14"/>
  <c r="V172" i="14"/>
  <c r="W172" i="14"/>
  <c r="X172" i="14"/>
  <c r="Y172" i="14"/>
  <c r="Z172" i="14"/>
  <c r="AA172" i="14"/>
  <c r="AB172" i="14"/>
  <c r="AD172" i="14"/>
  <c r="AE172" i="14"/>
  <c r="AJ172" i="14"/>
  <c r="K173" i="14"/>
  <c r="L173" i="14"/>
  <c r="N173" i="14"/>
  <c r="R173" i="14"/>
  <c r="S173" i="14"/>
  <c r="T173" i="14"/>
  <c r="V173" i="14"/>
  <c r="W173" i="14"/>
  <c r="X173" i="14"/>
  <c r="Y173" i="14"/>
  <c r="Z173" i="14"/>
  <c r="AA173" i="14"/>
  <c r="AB173" i="14"/>
  <c r="AD173" i="14"/>
  <c r="AE173" i="14"/>
  <c r="AJ173" i="14"/>
  <c r="K174" i="14"/>
  <c r="L174" i="14"/>
  <c r="N174" i="14"/>
  <c r="R174" i="14"/>
  <c r="S174" i="14"/>
  <c r="T174" i="14"/>
  <c r="V174" i="14"/>
  <c r="W174" i="14"/>
  <c r="X174" i="14"/>
  <c r="Y174" i="14"/>
  <c r="Z174" i="14"/>
  <c r="AA174" i="14"/>
  <c r="AB174" i="14"/>
  <c r="AD174" i="14"/>
  <c r="AE174" i="14"/>
  <c r="AJ174" i="14"/>
  <c r="K175" i="14"/>
  <c r="L175" i="14"/>
  <c r="N175" i="14"/>
  <c r="R175" i="14"/>
  <c r="S175" i="14"/>
  <c r="T175" i="14"/>
  <c r="V175" i="14"/>
  <c r="W175" i="14"/>
  <c r="X175" i="14"/>
  <c r="Y175" i="14"/>
  <c r="Z175" i="14"/>
  <c r="AA175" i="14"/>
  <c r="AB175" i="14"/>
  <c r="AD175" i="14"/>
  <c r="AE175" i="14"/>
  <c r="AJ175" i="14"/>
  <c r="K176" i="14"/>
  <c r="L176" i="14"/>
  <c r="N176" i="14"/>
  <c r="R176" i="14"/>
  <c r="S176" i="14"/>
  <c r="T176" i="14"/>
  <c r="V176" i="14"/>
  <c r="W176" i="14"/>
  <c r="X176" i="14"/>
  <c r="Y176" i="14"/>
  <c r="Z176" i="14"/>
  <c r="AA176" i="14"/>
  <c r="AB176" i="14"/>
  <c r="AD176" i="14"/>
  <c r="AE176" i="14"/>
  <c r="AJ176" i="14"/>
  <c r="K177" i="14"/>
  <c r="L177" i="14"/>
  <c r="N177" i="14"/>
  <c r="R177" i="14"/>
  <c r="S177" i="14"/>
  <c r="T177" i="14"/>
  <c r="V177" i="14"/>
  <c r="W177" i="14"/>
  <c r="X177" i="14"/>
  <c r="Y177" i="14"/>
  <c r="Z177" i="14"/>
  <c r="AA177" i="14"/>
  <c r="AB177" i="14"/>
  <c r="AD177" i="14"/>
  <c r="AE177" i="14"/>
  <c r="AJ177" i="14"/>
  <c r="K178" i="14"/>
  <c r="L178" i="14"/>
  <c r="N178" i="14"/>
  <c r="R178" i="14"/>
  <c r="S178" i="14"/>
  <c r="T178" i="14"/>
  <c r="V178" i="14"/>
  <c r="W178" i="14"/>
  <c r="X178" i="14"/>
  <c r="Y178" i="14"/>
  <c r="Z178" i="14"/>
  <c r="AA178" i="14"/>
  <c r="AB178" i="14"/>
  <c r="AD178" i="14"/>
  <c r="AE178" i="14"/>
  <c r="AJ178" i="14"/>
  <c r="K179" i="14"/>
  <c r="L179" i="14"/>
  <c r="N179" i="14"/>
  <c r="R179" i="14"/>
  <c r="S179" i="14"/>
  <c r="T179" i="14"/>
  <c r="V179" i="14"/>
  <c r="W179" i="14"/>
  <c r="X179" i="14"/>
  <c r="Y179" i="14"/>
  <c r="Z179" i="14"/>
  <c r="AA179" i="14"/>
  <c r="AB179" i="14"/>
  <c r="AD179" i="14"/>
  <c r="AE179" i="14"/>
  <c r="AJ179" i="14"/>
  <c r="K180" i="14"/>
  <c r="L180" i="14"/>
  <c r="N180" i="14"/>
  <c r="R180" i="14"/>
  <c r="S180" i="14"/>
  <c r="T180" i="14"/>
  <c r="V180" i="14"/>
  <c r="W180" i="14"/>
  <c r="X180" i="14"/>
  <c r="Y180" i="14"/>
  <c r="Z180" i="14"/>
  <c r="AA180" i="14"/>
  <c r="AB180" i="14"/>
  <c r="AD180" i="14"/>
  <c r="AE180" i="14"/>
  <c r="AJ180" i="14"/>
  <c r="K181" i="14"/>
  <c r="L181" i="14"/>
  <c r="N181" i="14"/>
  <c r="R181" i="14"/>
  <c r="S181" i="14"/>
  <c r="T181" i="14"/>
  <c r="V181" i="14"/>
  <c r="W181" i="14"/>
  <c r="X181" i="14"/>
  <c r="Y181" i="14"/>
  <c r="Z181" i="14"/>
  <c r="AA181" i="14"/>
  <c r="AB181" i="14"/>
  <c r="AD181" i="14"/>
  <c r="AE181" i="14"/>
  <c r="AJ181" i="14"/>
  <c r="K182" i="14"/>
  <c r="L182" i="14"/>
  <c r="N182" i="14"/>
  <c r="R182" i="14"/>
  <c r="S182" i="14"/>
  <c r="T182" i="14"/>
  <c r="V182" i="14"/>
  <c r="W182" i="14"/>
  <c r="X182" i="14"/>
  <c r="Y182" i="14"/>
  <c r="Z182" i="14"/>
  <c r="AA182" i="14"/>
  <c r="AB182" i="14"/>
  <c r="AD182" i="14"/>
  <c r="AE182" i="14"/>
  <c r="AJ182" i="14"/>
  <c r="K183" i="14"/>
  <c r="L183" i="14"/>
  <c r="N183" i="14"/>
  <c r="R183" i="14"/>
  <c r="S183" i="14"/>
  <c r="T183" i="14"/>
  <c r="V183" i="14"/>
  <c r="W183" i="14"/>
  <c r="X183" i="14"/>
  <c r="Y183" i="14"/>
  <c r="Z183" i="14"/>
  <c r="AA183" i="14"/>
  <c r="AB183" i="14"/>
  <c r="AD183" i="14"/>
  <c r="AE183" i="14"/>
  <c r="AJ183" i="14"/>
  <c r="K184" i="14"/>
  <c r="L184" i="14"/>
  <c r="N184" i="14"/>
  <c r="R184" i="14"/>
  <c r="S184" i="14"/>
  <c r="T184" i="14"/>
  <c r="V184" i="14"/>
  <c r="W184" i="14"/>
  <c r="X184" i="14"/>
  <c r="Y184" i="14"/>
  <c r="Z184" i="14"/>
  <c r="AA184" i="14"/>
  <c r="AB184" i="14"/>
  <c r="AD184" i="14"/>
  <c r="AE184" i="14"/>
  <c r="AJ184" i="14"/>
  <c r="K185" i="14"/>
  <c r="L185" i="14"/>
  <c r="N185" i="14"/>
  <c r="R185" i="14"/>
  <c r="S185" i="14"/>
  <c r="T185" i="14"/>
  <c r="V185" i="14"/>
  <c r="W185" i="14"/>
  <c r="X185" i="14"/>
  <c r="Y185" i="14"/>
  <c r="Z185" i="14"/>
  <c r="AA185" i="14"/>
  <c r="AB185" i="14"/>
  <c r="AD185" i="14"/>
  <c r="AE185" i="14"/>
  <c r="AJ185" i="14"/>
  <c r="K186" i="14"/>
  <c r="L186" i="14"/>
  <c r="N186" i="14"/>
  <c r="R186" i="14"/>
  <c r="S186" i="14"/>
  <c r="T186" i="14"/>
  <c r="V186" i="14"/>
  <c r="W186" i="14"/>
  <c r="X186" i="14"/>
  <c r="Y186" i="14"/>
  <c r="Z186" i="14"/>
  <c r="AA186" i="14"/>
  <c r="AB186" i="14"/>
  <c r="AD186" i="14"/>
  <c r="AE186" i="14"/>
  <c r="AJ186" i="14"/>
  <c r="K187" i="14"/>
  <c r="L187" i="14"/>
  <c r="N187" i="14"/>
  <c r="R187" i="14"/>
  <c r="S187" i="14"/>
  <c r="T187" i="14"/>
  <c r="V187" i="14"/>
  <c r="W187" i="14"/>
  <c r="X187" i="14"/>
  <c r="Y187" i="14"/>
  <c r="Z187" i="14"/>
  <c r="AA187" i="14"/>
  <c r="AB187" i="14"/>
  <c r="AD187" i="14"/>
  <c r="AE187" i="14"/>
  <c r="AJ187" i="14"/>
  <c r="K188" i="14"/>
  <c r="L188" i="14"/>
  <c r="N188" i="14"/>
  <c r="R188" i="14"/>
  <c r="S188" i="14"/>
  <c r="T188" i="14"/>
  <c r="V188" i="14"/>
  <c r="W188" i="14"/>
  <c r="X188" i="14"/>
  <c r="Y188" i="14"/>
  <c r="Z188" i="14"/>
  <c r="AA188" i="14"/>
  <c r="AB188" i="14"/>
  <c r="AD188" i="14"/>
  <c r="AE188" i="14"/>
  <c r="AJ188" i="14"/>
  <c r="K189" i="14"/>
  <c r="L189" i="14"/>
  <c r="N189" i="14"/>
  <c r="R189" i="14"/>
  <c r="S189" i="14"/>
  <c r="T189" i="14"/>
  <c r="V189" i="14"/>
  <c r="W189" i="14"/>
  <c r="X189" i="14"/>
  <c r="Y189" i="14"/>
  <c r="Z189" i="14"/>
  <c r="AA189" i="14"/>
  <c r="AB189" i="14"/>
  <c r="AD189" i="14"/>
  <c r="AE189" i="14"/>
  <c r="AJ189" i="14"/>
  <c r="K190" i="14"/>
  <c r="L190" i="14"/>
  <c r="N190" i="14"/>
  <c r="R190" i="14"/>
  <c r="S190" i="14"/>
  <c r="T190" i="14"/>
  <c r="V190" i="14"/>
  <c r="W190" i="14"/>
  <c r="X190" i="14"/>
  <c r="Y190" i="14"/>
  <c r="Z190" i="14"/>
  <c r="AA190" i="14"/>
  <c r="AB190" i="14"/>
  <c r="AD190" i="14"/>
  <c r="AE190" i="14"/>
  <c r="AJ190" i="14"/>
  <c r="K191" i="14"/>
  <c r="L191" i="14"/>
  <c r="N191" i="14"/>
  <c r="R191" i="14"/>
  <c r="S191" i="14"/>
  <c r="T191" i="14"/>
  <c r="V191" i="14"/>
  <c r="W191" i="14"/>
  <c r="X191" i="14"/>
  <c r="Y191" i="14"/>
  <c r="Z191" i="14"/>
  <c r="AA191" i="14"/>
  <c r="AB191" i="14"/>
  <c r="AD191" i="14"/>
  <c r="AE191" i="14"/>
  <c r="AJ191" i="14"/>
  <c r="K192" i="14"/>
  <c r="L192" i="14"/>
  <c r="N192" i="14"/>
  <c r="R192" i="14"/>
  <c r="S192" i="14"/>
  <c r="T192" i="14"/>
  <c r="V192" i="14"/>
  <c r="W192" i="14"/>
  <c r="X192" i="14"/>
  <c r="Y192" i="14"/>
  <c r="Z192" i="14"/>
  <c r="AA192" i="14"/>
  <c r="AB192" i="14"/>
  <c r="AD192" i="14"/>
  <c r="AE192" i="14"/>
  <c r="AJ192" i="14"/>
  <c r="K193" i="14"/>
  <c r="L193" i="14"/>
  <c r="N193" i="14"/>
  <c r="R193" i="14"/>
  <c r="S193" i="14"/>
  <c r="T193" i="14"/>
  <c r="V193" i="14"/>
  <c r="W193" i="14"/>
  <c r="X193" i="14"/>
  <c r="Y193" i="14"/>
  <c r="Z193" i="14"/>
  <c r="AA193" i="14"/>
  <c r="AB193" i="14"/>
  <c r="AD193" i="14"/>
  <c r="AE193" i="14"/>
  <c r="AJ193" i="14"/>
  <c r="K194" i="14"/>
  <c r="L194" i="14"/>
  <c r="N194" i="14"/>
  <c r="R194" i="14"/>
  <c r="S194" i="14"/>
  <c r="T194" i="14"/>
  <c r="V194" i="14"/>
  <c r="W194" i="14"/>
  <c r="X194" i="14"/>
  <c r="Y194" i="14"/>
  <c r="Z194" i="14"/>
  <c r="AA194" i="14"/>
  <c r="AB194" i="14"/>
  <c r="AD194" i="14"/>
  <c r="AE194" i="14"/>
  <c r="AJ194" i="14"/>
  <c r="K195" i="14"/>
  <c r="L195" i="14"/>
  <c r="N195" i="14"/>
  <c r="R195" i="14"/>
  <c r="S195" i="14"/>
  <c r="T195" i="14"/>
  <c r="V195" i="14"/>
  <c r="W195" i="14"/>
  <c r="X195" i="14"/>
  <c r="Y195" i="14"/>
  <c r="Z195" i="14"/>
  <c r="AA195" i="14"/>
  <c r="AB195" i="14"/>
  <c r="AD195" i="14"/>
  <c r="AE195" i="14"/>
  <c r="AJ195" i="14"/>
  <c r="K196" i="14"/>
  <c r="L196" i="14"/>
  <c r="N196" i="14"/>
  <c r="R196" i="14"/>
  <c r="S196" i="14"/>
  <c r="T196" i="14"/>
  <c r="V196" i="14"/>
  <c r="W196" i="14"/>
  <c r="X196" i="14"/>
  <c r="Y196" i="14"/>
  <c r="Z196" i="14"/>
  <c r="AA196" i="14"/>
  <c r="AB196" i="14"/>
  <c r="AD196" i="14"/>
  <c r="AE196" i="14"/>
  <c r="AJ196" i="14"/>
  <c r="K197" i="14"/>
  <c r="L197" i="14"/>
  <c r="N197" i="14"/>
  <c r="R197" i="14"/>
  <c r="S197" i="14"/>
  <c r="T197" i="14"/>
  <c r="V197" i="14"/>
  <c r="W197" i="14"/>
  <c r="X197" i="14"/>
  <c r="Y197" i="14"/>
  <c r="Z197" i="14"/>
  <c r="AA197" i="14"/>
  <c r="AB197" i="14"/>
  <c r="AD197" i="14"/>
  <c r="AE197" i="14"/>
  <c r="AJ197" i="14"/>
  <c r="K198" i="14"/>
  <c r="L198" i="14"/>
  <c r="N198" i="14"/>
  <c r="R198" i="14"/>
  <c r="S198" i="14"/>
  <c r="T198" i="14"/>
  <c r="V198" i="14"/>
  <c r="W198" i="14"/>
  <c r="X198" i="14"/>
  <c r="Y198" i="14"/>
  <c r="Z198" i="14"/>
  <c r="AA198" i="14"/>
  <c r="AB198" i="14"/>
  <c r="AD198" i="14"/>
  <c r="AE198" i="14"/>
  <c r="AJ198" i="14"/>
  <c r="K199" i="14"/>
  <c r="L199" i="14"/>
  <c r="N199" i="14"/>
  <c r="R199" i="14"/>
  <c r="S199" i="14"/>
  <c r="T199" i="14"/>
  <c r="V199" i="14"/>
  <c r="W199" i="14"/>
  <c r="X199" i="14"/>
  <c r="Y199" i="14"/>
  <c r="Z199" i="14"/>
  <c r="AA199" i="14"/>
  <c r="AB199" i="14"/>
  <c r="AD199" i="14"/>
  <c r="AE199" i="14"/>
  <c r="AJ199" i="14"/>
  <c r="K200" i="14"/>
  <c r="L200" i="14"/>
  <c r="N200" i="14"/>
  <c r="R200" i="14"/>
  <c r="S200" i="14"/>
  <c r="T200" i="14"/>
  <c r="V200" i="14"/>
  <c r="W200" i="14"/>
  <c r="X200" i="14"/>
  <c r="Y200" i="14"/>
  <c r="Z200" i="14"/>
  <c r="AA200" i="14"/>
  <c r="AB200" i="14"/>
  <c r="AD200" i="14"/>
  <c r="AE200" i="14"/>
  <c r="AJ200" i="14"/>
  <c r="K201" i="14"/>
  <c r="L201" i="14"/>
  <c r="N201" i="14"/>
  <c r="R201" i="14"/>
  <c r="S201" i="14"/>
  <c r="T201" i="14"/>
  <c r="V201" i="14"/>
  <c r="W201" i="14"/>
  <c r="X201" i="14"/>
  <c r="Y201" i="14"/>
  <c r="Z201" i="14"/>
  <c r="AA201" i="14"/>
  <c r="AB201" i="14"/>
  <c r="AD201" i="14"/>
  <c r="AE201" i="14"/>
  <c r="AJ201" i="14"/>
  <c r="K202" i="14"/>
  <c r="L202" i="14"/>
  <c r="N202" i="14"/>
  <c r="R202" i="14"/>
  <c r="S202" i="14"/>
  <c r="T202" i="14"/>
  <c r="V202" i="14"/>
  <c r="W202" i="14"/>
  <c r="X202" i="14"/>
  <c r="Y202" i="14"/>
  <c r="Z202" i="14"/>
  <c r="AA202" i="14"/>
  <c r="AB202" i="14"/>
  <c r="AD202" i="14"/>
  <c r="AE202" i="14"/>
  <c r="AJ202" i="14"/>
  <c r="K203" i="14"/>
  <c r="L203" i="14"/>
  <c r="N203" i="14"/>
  <c r="R203" i="14"/>
  <c r="S203" i="14"/>
  <c r="T203" i="14"/>
  <c r="V203" i="14"/>
  <c r="W203" i="14"/>
  <c r="X203" i="14"/>
  <c r="Y203" i="14"/>
  <c r="Z203" i="14"/>
  <c r="AA203" i="14"/>
  <c r="AB203" i="14"/>
  <c r="AD203" i="14"/>
  <c r="AE203" i="14"/>
  <c r="AJ203" i="14"/>
  <c r="K204" i="14"/>
  <c r="L204" i="14"/>
  <c r="N204" i="14"/>
  <c r="R204" i="14"/>
  <c r="S204" i="14"/>
  <c r="T204" i="14"/>
  <c r="V204" i="14"/>
  <c r="W204" i="14"/>
  <c r="X204" i="14"/>
  <c r="Y204" i="14"/>
  <c r="Z204" i="14"/>
  <c r="AA204" i="14"/>
  <c r="AB204" i="14"/>
  <c r="AD204" i="14"/>
  <c r="AE204" i="14"/>
  <c r="AJ204" i="14"/>
  <c r="K205" i="14"/>
  <c r="L205" i="14"/>
  <c r="N205" i="14"/>
  <c r="R205" i="14"/>
  <c r="S205" i="14"/>
  <c r="T205" i="14"/>
  <c r="V205" i="14"/>
  <c r="W205" i="14"/>
  <c r="X205" i="14"/>
  <c r="Y205" i="14"/>
  <c r="Z205" i="14"/>
  <c r="AA205" i="14"/>
  <c r="AB205" i="14"/>
  <c r="AD205" i="14"/>
  <c r="AE205" i="14"/>
  <c r="AJ205" i="14"/>
  <c r="K206" i="14"/>
  <c r="L206" i="14"/>
  <c r="N206" i="14"/>
  <c r="R206" i="14"/>
  <c r="S206" i="14"/>
  <c r="T206" i="14"/>
  <c r="V206" i="14"/>
  <c r="W206" i="14"/>
  <c r="X206" i="14"/>
  <c r="Y206" i="14"/>
  <c r="Z206" i="14"/>
  <c r="AA206" i="14"/>
  <c r="AB206" i="14"/>
  <c r="AD206" i="14"/>
  <c r="AE206" i="14"/>
  <c r="AJ206" i="14"/>
  <c r="K207" i="14"/>
  <c r="L207" i="14"/>
  <c r="N207" i="14"/>
  <c r="R207" i="14"/>
  <c r="S207" i="14"/>
  <c r="T207" i="14"/>
  <c r="V207" i="14"/>
  <c r="W207" i="14"/>
  <c r="X207" i="14"/>
  <c r="Y207" i="14"/>
  <c r="Z207" i="14"/>
  <c r="AA207" i="14"/>
  <c r="AB207" i="14"/>
  <c r="AD207" i="14"/>
  <c r="AE207" i="14"/>
  <c r="AJ207" i="14"/>
  <c r="K208" i="14"/>
  <c r="L208" i="14"/>
  <c r="N208" i="14"/>
  <c r="R208" i="14"/>
  <c r="S208" i="14"/>
  <c r="T208" i="14"/>
  <c r="V208" i="14"/>
  <c r="W208" i="14"/>
  <c r="X208" i="14"/>
  <c r="Y208" i="14"/>
  <c r="Z208" i="14"/>
  <c r="AA208" i="14"/>
  <c r="AB208" i="14"/>
  <c r="AD208" i="14"/>
  <c r="AE208" i="14"/>
  <c r="AJ208" i="14"/>
  <c r="K209" i="14"/>
  <c r="L209" i="14"/>
  <c r="N209" i="14"/>
  <c r="R209" i="14"/>
  <c r="S209" i="14"/>
  <c r="T209" i="14"/>
  <c r="V209" i="14"/>
  <c r="W209" i="14"/>
  <c r="X209" i="14"/>
  <c r="Y209" i="14"/>
  <c r="Z209" i="14"/>
  <c r="AA209" i="14"/>
  <c r="AB209" i="14"/>
  <c r="AD209" i="14"/>
  <c r="AE209" i="14"/>
  <c r="AJ209" i="14"/>
  <c r="K210" i="14"/>
  <c r="L210" i="14"/>
  <c r="N210" i="14"/>
  <c r="R210" i="14"/>
  <c r="S210" i="14"/>
  <c r="T210" i="14"/>
  <c r="V210" i="14"/>
  <c r="W210" i="14"/>
  <c r="X210" i="14"/>
  <c r="Y210" i="14"/>
  <c r="Z210" i="14"/>
  <c r="AA210" i="14"/>
  <c r="AB210" i="14"/>
  <c r="AD210" i="14"/>
  <c r="AE210" i="14"/>
  <c r="AJ210" i="14"/>
  <c r="K211" i="14"/>
  <c r="L211" i="14"/>
  <c r="N211" i="14"/>
  <c r="R211" i="14"/>
  <c r="S211" i="14"/>
  <c r="T211" i="14"/>
  <c r="V211" i="14"/>
  <c r="W211" i="14"/>
  <c r="X211" i="14"/>
  <c r="Y211" i="14"/>
  <c r="Z211" i="14"/>
  <c r="AA211" i="14"/>
  <c r="AB211" i="14"/>
  <c r="AD211" i="14"/>
  <c r="AE211" i="14"/>
  <c r="AJ211" i="14"/>
  <c r="K212" i="14"/>
  <c r="L212" i="14"/>
  <c r="N212" i="14"/>
  <c r="R212" i="14"/>
  <c r="S212" i="14"/>
  <c r="T212" i="14"/>
  <c r="V212" i="14"/>
  <c r="W212" i="14"/>
  <c r="X212" i="14"/>
  <c r="Y212" i="14"/>
  <c r="Z212" i="14"/>
  <c r="AA212" i="14"/>
  <c r="AB212" i="14"/>
  <c r="AD212" i="14"/>
  <c r="AE212" i="14"/>
  <c r="AJ212" i="14"/>
  <c r="K213" i="14"/>
  <c r="L213" i="14"/>
  <c r="N213" i="14"/>
  <c r="R213" i="14"/>
  <c r="S213" i="14"/>
  <c r="T213" i="14"/>
  <c r="V213" i="14"/>
  <c r="W213" i="14"/>
  <c r="X213" i="14"/>
  <c r="Y213" i="14"/>
  <c r="Z213" i="14"/>
  <c r="AA213" i="14"/>
  <c r="AB213" i="14"/>
  <c r="AD213" i="14"/>
  <c r="AE213" i="14"/>
  <c r="AJ213" i="14"/>
  <c r="K214" i="14"/>
  <c r="L214" i="14"/>
  <c r="N214" i="14"/>
  <c r="R214" i="14"/>
  <c r="S214" i="14"/>
  <c r="T214" i="14"/>
  <c r="V214" i="14"/>
  <c r="W214" i="14"/>
  <c r="X214" i="14"/>
  <c r="Y214" i="14"/>
  <c r="Z214" i="14"/>
  <c r="AA214" i="14"/>
  <c r="AB214" i="14"/>
  <c r="AD214" i="14"/>
  <c r="AE214" i="14"/>
  <c r="AJ214" i="14"/>
  <c r="K215" i="14"/>
  <c r="L215" i="14"/>
  <c r="N215" i="14"/>
  <c r="R215" i="14"/>
  <c r="S215" i="14"/>
  <c r="T215" i="14"/>
  <c r="V215" i="14"/>
  <c r="W215" i="14"/>
  <c r="X215" i="14"/>
  <c r="Y215" i="14"/>
  <c r="Z215" i="14"/>
  <c r="AA215" i="14"/>
  <c r="AB215" i="14"/>
  <c r="AD215" i="14"/>
  <c r="AE215" i="14"/>
  <c r="AJ215" i="14"/>
  <c r="K216" i="14"/>
  <c r="L216" i="14"/>
  <c r="N216" i="14"/>
  <c r="R216" i="14"/>
  <c r="S216" i="14"/>
  <c r="T216" i="14"/>
  <c r="V216" i="14"/>
  <c r="W216" i="14"/>
  <c r="X216" i="14"/>
  <c r="Y216" i="14"/>
  <c r="Z216" i="14"/>
  <c r="AA216" i="14"/>
  <c r="AB216" i="14"/>
  <c r="AD216" i="14"/>
  <c r="AE216" i="14"/>
  <c r="AJ216" i="14"/>
  <c r="K217" i="14"/>
  <c r="L217" i="14"/>
  <c r="N217" i="14"/>
  <c r="R217" i="14"/>
  <c r="S217" i="14"/>
  <c r="T217" i="14"/>
  <c r="V217" i="14"/>
  <c r="W217" i="14"/>
  <c r="X217" i="14"/>
  <c r="Y217" i="14"/>
  <c r="Z217" i="14"/>
  <c r="AA217" i="14"/>
  <c r="AB217" i="14"/>
  <c r="AD217" i="14"/>
  <c r="AE217" i="14"/>
  <c r="AJ217" i="14"/>
  <c r="K218" i="14"/>
  <c r="L218" i="14"/>
  <c r="N218" i="14"/>
  <c r="R218" i="14"/>
  <c r="S218" i="14"/>
  <c r="T218" i="14"/>
  <c r="V218" i="14"/>
  <c r="W218" i="14"/>
  <c r="X218" i="14"/>
  <c r="Y218" i="14"/>
  <c r="Z218" i="14"/>
  <c r="AA218" i="14"/>
  <c r="AB218" i="14"/>
  <c r="AD218" i="14"/>
  <c r="AE218" i="14"/>
  <c r="AJ218" i="14"/>
  <c r="K219" i="14"/>
  <c r="L219" i="14"/>
  <c r="N219" i="14"/>
  <c r="R219" i="14"/>
  <c r="S219" i="14"/>
  <c r="T219" i="14"/>
  <c r="V219" i="14"/>
  <c r="W219" i="14"/>
  <c r="X219" i="14"/>
  <c r="Y219" i="14"/>
  <c r="Z219" i="14"/>
  <c r="AA219" i="14"/>
  <c r="AB219" i="14"/>
  <c r="AD219" i="14"/>
  <c r="AE219" i="14"/>
  <c r="AJ219" i="14"/>
  <c r="K220" i="14"/>
  <c r="L220" i="14"/>
  <c r="N220" i="14"/>
  <c r="R220" i="14"/>
  <c r="S220" i="14"/>
  <c r="T220" i="14"/>
  <c r="V220" i="14"/>
  <c r="W220" i="14"/>
  <c r="X220" i="14"/>
  <c r="Y220" i="14"/>
  <c r="Z220" i="14"/>
  <c r="AA220" i="14"/>
  <c r="AB220" i="14"/>
  <c r="AD220" i="14"/>
  <c r="AE220" i="14"/>
  <c r="AJ220" i="14"/>
  <c r="K221" i="14"/>
  <c r="L221" i="14"/>
  <c r="N221" i="14"/>
  <c r="R221" i="14"/>
  <c r="S221" i="14"/>
  <c r="T221" i="14"/>
  <c r="V221" i="14"/>
  <c r="W221" i="14"/>
  <c r="X221" i="14"/>
  <c r="Y221" i="14"/>
  <c r="Z221" i="14"/>
  <c r="AA221" i="14"/>
  <c r="AB221" i="14"/>
  <c r="AD221" i="14"/>
  <c r="AE221" i="14"/>
  <c r="AJ221" i="14"/>
  <c r="K222" i="14"/>
  <c r="L222" i="14"/>
  <c r="N222" i="14"/>
  <c r="R222" i="14"/>
  <c r="S222" i="14"/>
  <c r="T222" i="14"/>
  <c r="V222" i="14"/>
  <c r="W222" i="14"/>
  <c r="X222" i="14"/>
  <c r="Y222" i="14"/>
  <c r="Z222" i="14"/>
  <c r="AA222" i="14"/>
  <c r="AB222" i="14"/>
  <c r="AD222" i="14"/>
  <c r="AE222" i="14"/>
  <c r="AJ222" i="14"/>
  <c r="K223" i="14"/>
  <c r="L223" i="14"/>
  <c r="N223" i="14"/>
  <c r="R223" i="14"/>
  <c r="S223" i="14"/>
  <c r="T223" i="14"/>
  <c r="V223" i="14"/>
  <c r="W223" i="14"/>
  <c r="X223" i="14"/>
  <c r="Y223" i="14"/>
  <c r="Z223" i="14"/>
  <c r="AA223" i="14"/>
  <c r="AB223" i="14"/>
  <c r="AD223" i="14"/>
  <c r="AE223" i="14"/>
  <c r="AJ223" i="14"/>
  <c r="K224" i="14"/>
  <c r="L224" i="14"/>
  <c r="N224" i="14"/>
  <c r="R224" i="14"/>
  <c r="S224" i="14"/>
  <c r="T224" i="14"/>
  <c r="V224" i="14"/>
  <c r="W224" i="14"/>
  <c r="X224" i="14"/>
  <c r="Y224" i="14"/>
  <c r="Z224" i="14"/>
  <c r="AA224" i="14"/>
  <c r="AB224" i="14"/>
  <c r="AD224" i="14"/>
  <c r="AE224" i="14"/>
  <c r="AJ224" i="14"/>
  <c r="K225" i="14"/>
  <c r="L225" i="14"/>
  <c r="N225" i="14"/>
  <c r="R225" i="14"/>
  <c r="S225" i="14"/>
  <c r="T225" i="14"/>
  <c r="V225" i="14"/>
  <c r="W225" i="14"/>
  <c r="X225" i="14"/>
  <c r="Y225" i="14"/>
  <c r="Z225" i="14"/>
  <c r="AA225" i="14"/>
  <c r="AB225" i="14"/>
  <c r="AD225" i="14"/>
  <c r="AE225" i="14"/>
  <c r="AJ225" i="14"/>
  <c r="K226" i="14"/>
  <c r="L226" i="14"/>
  <c r="N226" i="14"/>
  <c r="R226" i="14"/>
  <c r="S226" i="14"/>
  <c r="T226" i="14"/>
  <c r="V226" i="14"/>
  <c r="W226" i="14"/>
  <c r="X226" i="14"/>
  <c r="Y226" i="14"/>
  <c r="Z226" i="14"/>
  <c r="AA226" i="14"/>
  <c r="AB226" i="14"/>
  <c r="AD226" i="14"/>
  <c r="AE226" i="14"/>
  <c r="AJ226" i="14"/>
  <c r="K227" i="14"/>
  <c r="L227" i="14"/>
  <c r="N227" i="14"/>
  <c r="R227" i="14"/>
  <c r="S227" i="14"/>
  <c r="T227" i="14"/>
  <c r="V227" i="14"/>
  <c r="W227" i="14"/>
  <c r="X227" i="14"/>
  <c r="Y227" i="14"/>
  <c r="Z227" i="14"/>
  <c r="AA227" i="14"/>
  <c r="AB227" i="14"/>
  <c r="AD227" i="14"/>
  <c r="AE227" i="14"/>
  <c r="AJ227" i="14"/>
  <c r="K228" i="14"/>
  <c r="L228" i="14"/>
  <c r="N228" i="14"/>
  <c r="R228" i="14"/>
  <c r="S228" i="14"/>
  <c r="T228" i="14"/>
  <c r="V228" i="14"/>
  <c r="W228" i="14"/>
  <c r="X228" i="14"/>
  <c r="Y228" i="14"/>
  <c r="Z228" i="14"/>
  <c r="AA228" i="14"/>
  <c r="AB228" i="14"/>
  <c r="AD228" i="14"/>
  <c r="AE228" i="14"/>
  <c r="AJ228" i="14"/>
  <c r="K229" i="14"/>
  <c r="L229" i="14"/>
  <c r="N229" i="14"/>
  <c r="R229" i="14"/>
  <c r="S229" i="14"/>
  <c r="T229" i="14"/>
  <c r="V229" i="14"/>
  <c r="W229" i="14"/>
  <c r="X229" i="14"/>
  <c r="Y229" i="14"/>
  <c r="Z229" i="14"/>
  <c r="AA229" i="14"/>
  <c r="AB229" i="14"/>
  <c r="AD229" i="14"/>
  <c r="AE229" i="14"/>
  <c r="AJ229" i="14"/>
  <c r="K230" i="14"/>
  <c r="L230" i="14"/>
  <c r="N230" i="14"/>
  <c r="R230" i="14"/>
  <c r="S230" i="14"/>
  <c r="T230" i="14"/>
  <c r="V230" i="14"/>
  <c r="W230" i="14"/>
  <c r="X230" i="14"/>
  <c r="Y230" i="14"/>
  <c r="Z230" i="14"/>
  <c r="AA230" i="14"/>
  <c r="AB230" i="14"/>
  <c r="AD230" i="14"/>
  <c r="AE230" i="14"/>
  <c r="AJ230" i="14"/>
  <c r="K231" i="14"/>
  <c r="L231" i="14"/>
  <c r="N231" i="14"/>
  <c r="R231" i="14"/>
  <c r="S231" i="14"/>
  <c r="T231" i="14"/>
  <c r="V231" i="14"/>
  <c r="W231" i="14"/>
  <c r="X231" i="14"/>
  <c r="Y231" i="14"/>
  <c r="Z231" i="14"/>
  <c r="AA231" i="14"/>
  <c r="AB231" i="14"/>
  <c r="AD231" i="14"/>
  <c r="AE231" i="14"/>
  <c r="AJ231" i="14"/>
  <c r="K232" i="14"/>
  <c r="L232" i="14"/>
  <c r="N232" i="14"/>
  <c r="R232" i="14"/>
  <c r="S232" i="14"/>
  <c r="T232" i="14"/>
  <c r="V232" i="14"/>
  <c r="W232" i="14"/>
  <c r="X232" i="14"/>
  <c r="Y232" i="14"/>
  <c r="Z232" i="14"/>
  <c r="AA232" i="14"/>
  <c r="AB232" i="14"/>
  <c r="AD232" i="14"/>
  <c r="AE232" i="14"/>
  <c r="AJ232" i="14"/>
  <c r="K233" i="14"/>
  <c r="L233" i="14"/>
  <c r="N233" i="14"/>
  <c r="R233" i="14"/>
  <c r="S233" i="14"/>
  <c r="T233" i="14"/>
  <c r="V233" i="14"/>
  <c r="W233" i="14"/>
  <c r="X233" i="14"/>
  <c r="Y233" i="14"/>
  <c r="Z233" i="14"/>
  <c r="AA233" i="14"/>
  <c r="AB233" i="14"/>
  <c r="AD233" i="14"/>
  <c r="AE233" i="14"/>
  <c r="AJ233" i="14"/>
  <c r="K234" i="14"/>
  <c r="L234" i="14"/>
  <c r="N234" i="14"/>
  <c r="R234" i="14"/>
  <c r="S234" i="14"/>
  <c r="T234" i="14"/>
  <c r="V234" i="14"/>
  <c r="W234" i="14"/>
  <c r="X234" i="14"/>
  <c r="Y234" i="14"/>
  <c r="Z234" i="14"/>
  <c r="AA234" i="14"/>
  <c r="AB234" i="14"/>
  <c r="AD234" i="14"/>
  <c r="AE234" i="14"/>
  <c r="AJ234" i="14"/>
  <c r="K235" i="14"/>
  <c r="L235" i="14"/>
  <c r="N235" i="14"/>
  <c r="R235" i="14"/>
  <c r="S235" i="14"/>
  <c r="T235" i="14"/>
  <c r="V235" i="14"/>
  <c r="W235" i="14"/>
  <c r="X235" i="14"/>
  <c r="Y235" i="14"/>
  <c r="Z235" i="14"/>
  <c r="AA235" i="14"/>
  <c r="AB235" i="14"/>
  <c r="AD235" i="14"/>
  <c r="AE235" i="14"/>
  <c r="AJ235" i="14"/>
  <c r="K236" i="14"/>
  <c r="L236" i="14"/>
  <c r="N236" i="14"/>
  <c r="R236" i="14"/>
  <c r="S236" i="14"/>
  <c r="T236" i="14"/>
  <c r="V236" i="14"/>
  <c r="W236" i="14"/>
  <c r="X236" i="14"/>
  <c r="Y236" i="14"/>
  <c r="Z236" i="14"/>
  <c r="AA236" i="14"/>
  <c r="AB236" i="14"/>
  <c r="AD236" i="14"/>
  <c r="AE236" i="14"/>
  <c r="AJ236" i="14"/>
  <c r="K237" i="14"/>
  <c r="L237" i="14"/>
  <c r="N237" i="14"/>
  <c r="R237" i="14"/>
  <c r="S237" i="14"/>
  <c r="T237" i="14"/>
  <c r="V237" i="14"/>
  <c r="W237" i="14"/>
  <c r="X237" i="14"/>
  <c r="Y237" i="14"/>
  <c r="Z237" i="14"/>
  <c r="AA237" i="14"/>
  <c r="AB237" i="14"/>
  <c r="AD237" i="14"/>
  <c r="AE237" i="14"/>
  <c r="AJ237" i="14"/>
  <c r="K238" i="14"/>
  <c r="L238" i="14"/>
  <c r="N238" i="14"/>
  <c r="R238" i="14"/>
  <c r="S238" i="14"/>
  <c r="T238" i="14"/>
  <c r="V238" i="14"/>
  <c r="W238" i="14"/>
  <c r="X238" i="14"/>
  <c r="Y238" i="14"/>
  <c r="Z238" i="14"/>
  <c r="AA238" i="14"/>
  <c r="AB238" i="14"/>
  <c r="AD238" i="14"/>
  <c r="AE238" i="14"/>
  <c r="AJ238" i="14"/>
  <c r="K239" i="14"/>
  <c r="L239" i="14"/>
  <c r="N239" i="14"/>
  <c r="R239" i="14"/>
  <c r="S239" i="14"/>
  <c r="T239" i="14"/>
  <c r="V239" i="14"/>
  <c r="W239" i="14"/>
  <c r="X239" i="14"/>
  <c r="Y239" i="14"/>
  <c r="Z239" i="14"/>
  <c r="AA239" i="14"/>
  <c r="AB239" i="14"/>
  <c r="AD239" i="14"/>
  <c r="AE239" i="14"/>
  <c r="AJ239" i="14"/>
  <c r="K240" i="14"/>
  <c r="L240" i="14"/>
  <c r="N240" i="14"/>
  <c r="R240" i="14"/>
  <c r="S240" i="14"/>
  <c r="T240" i="14"/>
  <c r="V240" i="14"/>
  <c r="W240" i="14"/>
  <c r="X240" i="14"/>
  <c r="Y240" i="14"/>
  <c r="Z240" i="14"/>
  <c r="AA240" i="14"/>
  <c r="AB240" i="14"/>
  <c r="AD240" i="14"/>
  <c r="AE240" i="14"/>
  <c r="AJ240" i="14"/>
  <c r="K241" i="14"/>
  <c r="L241" i="14"/>
  <c r="N241" i="14"/>
  <c r="R241" i="14"/>
  <c r="S241" i="14"/>
  <c r="T241" i="14"/>
  <c r="V241" i="14"/>
  <c r="W241" i="14"/>
  <c r="X241" i="14"/>
  <c r="Y241" i="14"/>
  <c r="Z241" i="14"/>
  <c r="AA241" i="14"/>
  <c r="AB241" i="14"/>
  <c r="AD241" i="14"/>
  <c r="AE241" i="14"/>
  <c r="AJ241" i="14"/>
  <c r="K242" i="14"/>
  <c r="L242" i="14"/>
  <c r="N242" i="14"/>
  <c r="R242" i="14"/>
  <c r="S242" i="14"/>
  <c r="T242" i="14"/>
  <c r="V242" i="14"/>
  <c r="W242" i="14"/>
  <c r="X242" i="14"/>
  <c r="Y242" i="14"/>
  <c r="Z242" i="14"/>
  <c r="AA242" i="14"/>
  <c r="AB242" i="14"/>
  <c r="AD242" i="14"/>
  <c r="AE242" i="14"/>
  <c r="AJ242" i="14"/>
  <c r="K243" i="14"/>
  <c r="L243" i="14"/>
  <c r="N243" i="14"/>
  <c r="R243" i="14"/>
  <c r="S243" i="14"/>
  <c r="T243" i="14"/>
  <c r="V243" i="14"/>
  <c r="W243" i="14"/>
  <c r="X243" i="14"/>
  <c r="Y243" i="14"/>
  <c r="Z243" i="14"/>
  <c r="AA243" i="14"/>
  <c r="AB243" i="14"/>
  <c r="AD243" i="14"/>
  <c r="AE243" i="14"/>
  <c r="AJ243" i="14"/>
  <c r="K244" i="14"/>
  <c r="L244" i="14"/>
  <c r="N244" i="14"/>
  <c r="R244" i="14"/>
  <c r="S244" i="14"/>
  <c r="T244" i="14"/>
  <c r="V244" i="14"/>
  <c r="W244" i="14"/>
  <c r="X244" i="14"/>
  <c r="Y244" i="14"/>
  <c r="Z244" i="14"/>
  <c r="AA244" i="14"/>
  <c r="AB244" i="14"/>
  <c r="AD244" i="14"/>
  <c r="AE244" i="14"/>
  <c r="AJ244" i="14"/>
  <c r="K245" i="14"/>
  <c r="L245" i="14"/>
  <c r="N245" i="14"/>
  <c r="R245" i="14"/>
  <c r="S245" i="14"/>
  <c r="T245" i="14"/>
  <c r="V245" i="14"/>
  <c r="W245" i="14"/>
  <c r="X245" i="14"/>
  <c r="Y245" i="14"/>
  <c r="Z245" i="14"/>
  <c r="AA245" i="14"/>
  <c r="AB245" i="14"/>
  <c r="AD245" i="14"/>
  <c r="AE245" i="14"/>
  <c r="AJ245" i="14"/>
  <c r="K246" i="14"/>
  <c r="L246" i="14"/>
  <c r="N246" i="14"/>
  <c r="R246" i="14"/>
  <c r="S246" i="14"/>
  <c r="T246" i="14"/>
  <c r="V246" i="14"/>
  <c r="W246" i="14"/>
  <c r="X246" i="14"/>
  <c r="Y246" i="14"/>
  <c r="Z246" i="14"/>
  <c r="AA246" i="14"/>
  <c r="AB246" i="14"/>
  <c r="AD246" i="14"/>
  <c r="AE246" i="14"/>
  <c r="AJ246" i="14"/>
  <c r="K247" i="14"/>
  <c r="L247" i="14"/>
  <c r="N247" i="14"/>
  <c r="R247" i="14"/>
  <c r="S247" i="14"/>
  <c r="T247" i="14"/>
  <c r="V247" i="14"/>
  <c r="W247" i="14"/>
  <c r="X247" i="14"/>
  <c r="Y247" i="14"/>
  <c r="Z247" i="14"/>
  <c r="AA247" i="14"/>
  <c r="AB247" i="14"/>
  <c r="AD247" i="14"/>
  <c r="AE247" i="14"/>
  <c r="AJ247" i="14"/>
  <c r="K248" i="14"/>
  <c r="L248" i="14"/>
  <c r="N248" i="14"/>
  <c r="R248" i="14"/>
  <c r="S248" i="14"/>
  <c r="T248" i="14"/>
  <c r="V248" i="14"/>
  <c r="W248" i="14"/>
  <c r="X248" i="14"/>
  <c r="Y248" i="14"/>
  <c r="Z248" i="14"/>
  <c r="AA248" i="14"/>
  <c r="AB248" i="14"/>
  <c r="AD248" i="14"/>
  <c r="AE248" i="14"/>
  <c r="AJ248" i="14"/>
  <c r="K249" i="14"/>
  <c r="L249" i="14"/>
  <c r="N249" i="14"/>
  <c r="R249" i="14"/>
  <c r="S249" i="14"/>
  <c r="T249" i="14"/>
  <c r="V249" i="14"/>
  <c r="W249" i="14"/>
  <c r="X249" i="14"/>
  <c r="Y249" i="14"/>
  <c r="Z249" i="14"/>
  <c r="AA249" i="14"/>
  <c r="AB249" i="14"/>
  <c r="AD249" i="14"/>
  <c r="AE249" i="14"/>
  <c r="AJ249" i="14"/>
  <c r="K250" i="14"/>
  <c r="L250" i="14"/>
  <c r="N250" i="14"/>
  <c r="R250" i="14"/>
  <c r="S250" i="14"/>
  <c r="T250" i="14"/>
  <c r="V250" i="14"/>
  <c r="W250" i="14"/>
  <c r="X250" i="14"/>
  <c r="Y250" i="14"/>
  <c r="Z250" i="14"/>
  <c r="AA250" i="14"/>
  <c r="AB250" i="14"/>
  <c r="AD250" i="14"/>
  <c r="AE250" i="14"/>
  <c r="AJ250" i="14"/>
  <c r="K251" i="14"/>
  <c r="L251" i="14"/>
  <c r="N251" i="14"/>
  <c r="R251" i="14"/>
  <c r="S251" i="14"/>
  <c r="T251" i="14"/>
  <c r="V251" i="14"/>
  <c r="W251" i="14"/>
  <c r="X251" i="14"/>
  <c r="Y251" i="14"/>
  <c r="Z251" i="14"/>
  <c r="AA251" i="14"/>
  <c r="AB251" i="14"/>
  <c r="AD251" i="14"/>
  <c r="AE251" i="14"/>
  <c r="AJ251" i="14"/>
  <c r="K252" i="14"/>
  <c r="L252" i="14"/>
  <c r="N252" i="14"/>
  <c r="R252" i="14"/>
  <c r="S252" i="14"/>
  <c r="T252" i="14"/>
  <c r="V252" i="14"/>
  <c r="W252" i="14"/>
  <c r="X252" i="14"/>
  <c r="Y252" i="14"/>
  <c r="Z252" i="14"/>
  <c r="AA252" i="14"/>
  <c r="AB252" i="14"/>
  <c r="AD252" i="14"/>
  <c r="AE252" i="14"/>
  <c r="AJ252" i="14"/>
  <c r="K253" i="14"/>
  <c r="L253" i="14"/>
  <c r="N253" i="14"/>
  <c r="R253" i="14"/>
  <c r="S253" i="14"/>
  <c r="T253" i="14"/>
  <c r="V253" i="14"/>
  <c r="W253" i="14"/>
  <c r="X253" i="14"/>
  <c r="Y253" i="14"/>
  <c r="Z253" i="14"/>
  <c r="AA253" i="14"/>
  <c r="AB253" i="14"/>
  <c r="AD253" i="14"/>
  <c r="AE253" i="14"/>
  <c r="AJ253" i="14"/>
  <c r="K254" i="14"/>
  <c r="L254" i="14"/>
  <c r="N254" i="14"/>
  <c r="R254" i="14"/>
  <c r="S254" i="14"/>
  <c r="T254" i="14"/>
  <c r="V254" i="14"/>
  <c r="W254" i="14"/>
  <c r="X254" i="14"/>
  <c r="Y254" i="14"/>
  <c r="Z254" i="14"/>
  <c r="AA254" i="14"/>
  <c r="AB254" i="14"/>
  <c r="AD254" i="14"/>
  <c r="AE254" i="14"/>
  <c r="AJ254" i="14"/>
  <c r="K255" i="14"/>
  <c r="L255" i="14"/>
  <c r="N255" i="14"/>
  <c r="R255" i="14"/>
  <c r="S255" i="14"/>
  <c r="T255" i="14"/>
  <c r="V255" i="14"/>
  <c r="W255" i="14"/>
  <c r="X255" i="14"/>
  <c r="Y255" i="14"/>
  <c r="Z255" i="14"/>
  <c r="AA255" i="14"/>
  <c r="AB255" i="14"/>
  <c r="AD255" i="14"/>
  <c r="AE255" i="14"/>
  <c r="AJ255" i="14"/>
  <c r="K256" i="14"/>
  <c r="L256" i="14"/>
  <c r="N256" i="14"/>
  <c r="R256" i="14"/>
  <c r="S256" i="14"/>
  <c r="T256" i="14"/>
  <c r="V256" i="14"/>
  <c r="W256" i="14"/>
  <c r="X256" i="14"/>
  <c r="Y256" i="14"/>
  <c r="Z256" i="14"/>
  <c r="AA256" i="14"/>
  <c r="AB256" i="14"/>
  <c r="AD256" i="14"/>
  <c r="AE256" i="14"/>
  <c r="AJ256" i="14"/>
  <c r="K257" i="14"/>
  <c r="L257" i="14"/>
  <c r="N257" i="14"/>
  <c r="R257" i="14"/>
  <c r="S257" i="14"/>
  <c r="T257" i="14"/>
  <c r="V257" i="14"/>
  <c r="W257" i="14"/>
  <c r="X257" i="14"/>
  <c r="Y257" i="14"/>
  <c r="Z257" i="14"/>
  <c r="AA257" i="14"/>
  <c r="AB257" i="14"/>
  <c r="AD257" i="14"/>
  <c r="AE257" i="14"/>
  <c r="AJ257" i="14"/>
  <c r="K258" i="14"/>
  <c r="L258" i="14"/>
  <c r="N258" i="14"/>
  <c r="R258" i="14"/>
  <c r="S258" i="14"/>
  <c r="T258" i="14"/>
  <c r="V258" i="14"/>
  <c r="W258" i="14"/>
  <c r="X258" i="14"/>
  <c r="Y258" i="14"/>
  <c r="Z258" i="14"/>
  <c r="AA258" i="14"/>
  <c r="AB258" i="14"/>
  <c r="AD258" i="14"/>
  <c r="AE258" i="14"/>
  <c r="AJ258" i="14"/>
  <c r="K259" i="14"/>
  <c r="L259" i="14"/>
  <c r="N259" i="14"/>
  <c r="R259" i="14"/>
  <c r="S259" i="14"/>
  <c r="T259" i="14"/>
  <c r="V259" i="14"/>
  <c r="W259" i="14"/>
  <c r="X259" i="14"/>
  <c r="Y259" i="14"/>
  <c r="Z259" i="14"/>
  <c r="AA259" i="14"/>
  <c r="AB259" i="14"/>
  <c r="AD259" i="14"/>
  <c r="AE259" i="14"/>
  <c r="AJ259" i="14"/>
  <c r="K260" i="14"/>
  <c r="L260" i="14"/>
  <c r="N260" i="14"/>
  <c r="R260" i="14"/>
  <c r="S260" i="14"/>
  <c r="T260" i="14"/>
  <c r="V260" i="14"/>
  <c r="W260" i="14"/>
  <c r="X260" i="14"/>
  <c r="Y260" i="14"/>
  <c r="Z260" i="14"/>
  <c r="AA260" i="14"/>
  <c r="AB260" i="14"/>
  <c r="AD260" i="14"/>
  <c r="AE260" i="14"/>
  <c r="AJ260" i="14"/>
  <c r="K261" i="14"/>
  <c r="L261" i="14"/>
  <c r="N261" i="14"/>
  <c r="R261" i="14"/>
  <c r="S261" i="14"/>
  <c r="T261" i="14"/>
  <c r="V261" i="14"/>
  <c r="W261" i="14"/>
  <c r="X261" i="14"/>
  <c r="Y261" i="14"/>
  <c r="Z261" i="14"/>
  <c r="AA261" i="14"/>
  <c r="AB261" i="14"/>
  <c r="AD261" i="14"/>
  <c r="AE261" i="14"/>
  <c r="AJ261" i="14"/>
  <c r="K262" i="14"/>
  <c r="L262" i="14"/>
  <c r="N262" i="14"/>
  <c r="R262" i="14"/>
  <c r="S262" i="14"/>
  <c r="T262" i="14"/>
  <c r="V262" i="14"/>
  <c r="W262" i="14"/>
  <c r="X262" i="14"/>
  <c r="Y262" i="14"/>
  <c r="Z262" i="14"/>
  <c r="AA262" i="14"/>
  <c r="AB262" i="14"/>
  <c r="AD262" i="14"/>
  <c r="AE262" i="14"/>
  <c r="AJ262" i="14"/>
  <c r="K263" i="14"/>
  <c r="L263" i="14"/>
  <c r="N263" i="14"/>
  <c r="R263" i="14"/>
  <c r="S263" i="14"/>
  <c r="T263" i="14"/>
  <c r="V263" i="14"/>
  <c r="W263" i="14"/>
  <c r="X263" i="14"/>
  <c r="Y263" i="14"/>
  <c r="Z263" i="14"/>
  <c r="AA263" i="14"/>
  <c r="AB263" i="14"/>
  <c r="AD263" i="14"/>
  <c r="AE263" i="14"/>
  <c r="AJ263" i="14"/>
  <c r="K264" i="14"/>
  <c r="L264" i="14"/>
  <c r="N264" i="14"/>
  <c r="R264" i="14"/>
  <c r="S264" i="14"/>
  <c r="T264" i="14"/>
  <c r="V264" i="14"/>
  <c r="W264" i="14"/>
  <c r="X264" i="14"/>
  <c r="Y264" i="14"/>
  <c r="Z264" i="14"/>
  <c r="AA264" i="14"/>
  <c r="AB264" i="14"/>
  <c r="AD264" i="14"/>
  <c r="AE264" i="14"/>
  <c r="AJ264" i="14"/>
  <c r="K265" i="14"/>
  <c r="L265" i="14"/>
  <c r="N265" i="14"/>
  <c r="R265" i="14"/>
  <c r="S265" i="14"/>
  <c r="T265" i="14"/>
  <c r="V265" i="14"/>
  <c r="W265" i="14"/>
  <c r="X265" i="14"/>
  <c r="Y265" i="14"/>
  <c r="Z265" i="14"/>
  <c r="AA265" i="14"/>
  <c r="AB265" i="14"/>
  <c r="AD265" i="14"/>
  <c r="AE265" i="14"/>
  <c r="AJ265" i="14"/>
  <c r="K266" i="14"/>
  <c r="L266" i="14"/>
  <c r="N266" i="14"/>
  <c r="R266" i="14"/>
  <c r="S266" i="14"/>
  <c r="T266" i="14"/>
  <c r="V266" i="14"/>
  <c r="W266" i="14"/>
  <c r="X266" i="14"/>
  <c r="Y266" i="14"/>
  <c r="Z266" i="14"/>
  <c r="AA266" i="14"/>
  <c r="AB266" i="14"/>
  <c r="AD266" i="14"/>
  <c r="AE266" i="14"/>
  <c r="AJ266" i="14"/>
  <c r="K267" i="14"/>
  <c r="L267" i="14"/>
  <c r="N267" i="14"/>
  <c r="R267" i="14"/>
  <c r="S267" i="14"/>
  <c r="T267" i="14"/>
  <c r="V267" i="14"/>
  <c r="W267" i="14"/>
  <c r="X267" i="14"/>
  <c r="Y267" i="14"/>
  <c r="Z267" i="14"/>
  <c r="AA267" i="14"/>
  <c r="AB267" i="14"/>
  <c r="AD267" i="14"/>
  <c r="AE267" i="14"/>
  <c r="AJ267" i="14"/>
  <c r="K268" i="14"/>
  <c r="L268" i="14"/>
  <c r="N268" i="14"/>
  <c r="R268" i="14"/>
  <c r="S268" i="14"/>
  <c r="T268" i="14"/>
  <c r="V268" i="14"/>
  <c r="W268" i="14"/>
  <c r="X268" i="14"/>
  <c r="Y268" i="14"/>
  <c r="Z268" i="14"/>
  <c r="AA268" i="14"/>
  <c r="AB268" i="14"/>
  <c r="AD268" i="14"/>
  <c r="AE268" i="14"/>
  <c r="AJ268" i="14"/>
  <c r="K269" i="14"/>
  <c r="L269" i="14"/>
  <c r="N269" i="14"/>
  <c r="R269" i="14"/>
  <c r="S269" i="14"/>
  <c r="T269" i="14"/>
  <c r="V269" i="14"/>
  <c r="W269" i="14"/>
  <c r="X269" i="14"/>
  <c r="Y269" i="14"/>
  <c r="Z269" i="14"/>
  <c r="AA269" i="14"/>
  <c r="AB269" i="14"/>
  <c r="AD269" i="14"/>
  <c r="AE269" i="14"/>
  <c r="AJ269" i="14"/>
  <c r="K270" i="14"/>
  <c r="L270" i="14"/>
  <c r="N270" i="14"/>
  <c r="R270" i="14"/>
  <c r="S270" i="14"/>
  <c r="T270" i="14"/>
  <c r="V270" i="14"/>
  <c r="W270" i="14"/>
  <c r="X270" i="14"/>
  <c r="Y270" i="14"/>
  <c r="Z270" i="14"/>
  <c r="AA270" i="14"/>
  <c r="AB270" i="14"/>
  <c r="AD270" i="14"/>
  <c r="AE270" i="14"/>
  <c r="AJ270" i="14"/>
  <c r="K271" i="14"/>
  <c r="L271" i="14"/>
  <c r="N271" i="14"/>
  <c r="R271" i="14"/>
  <c r="S271" i="14"/>
  <c r="T271" i="14"/>
  <c r="V271" i="14"/>
  <c r="W271" i="14"/>
  <c r="X271" i="14"/>
  <c r="Y271" i="14"/>
  <c r="Z271" i="14"/>
  <c r="AA271" i="14"/>
  <c r="AB271" i="14"/>
  <c r="AD271" i="14"/>
  <c r="AE271" i="14"/>
  <c r="AJ271" i="14"/>
  <c r="K272" i="14"/>
  <c r="L272" i="14"/>
  <c r="N272" i="14"/>
  <c r="R272" i="14"/>
  <c r="S272" i="14"/>
  <c r="T272" i="14"/>
  <c r="V272" i="14"/>
  <c r="W272" i="14"/>
  <c r="X272" i="14"/>
  <c r="Y272" i="14"/>
  <c r="Z272" i="14"/>
  <c r="AA272" i="14"/>
  <c r="AB272" i="14"/>
  <c r="AD272" i="14"/>
  <c r="AE272" i="14"/>
  <c r="AJ272" i="14"/>
  <c r="K273" i="14"/>
  <c r="L273" i="14"/>
  <c r="N273" i="14"/>
  <c r="R273" i="14"/>
  <c r="S273" i="14"/>
  <c r="T273" i="14"/>
  <c r="V273" i="14"/>
  <c r="W273" i="14"/>
  <c r="X273" i="14"/>
  <c r="Y273" i="14"/>
  <c r="Z273" i="14"/>
  <c r="AA273" i="14"/>
  <c r="AB273" i="14"/>
  <c r="AD273" i="14"/>
  <c r="AE273" i="14"/>
  <c r="AJ273" i="14"/>
  <c r="K274" i="14"/>
  <c r="L274" i="14"/>
  <c r="N274" i="14"/>
  <c r="R274" i="14"/>
  <c r="S274" i="14"/>
  <c r="T274" i="14"/>
  <c r="V274" i="14"/>
  <c r="W274" i="14"/>
  <c r="X274" i="14"/>
  <c r="Y274" i="14"/>
  <c r="Z274" i="14"/>
  <c r="AA274" i="14"/>
  <c r="AB274" i="14"/>
  <c r="AD274" i="14"/>
  <c r="AE274" i="14"/>
  <c r="AJ274" i="14"/>
  <c r="K275" i="14"/>
  <c r="L275" i="14"/>
  <c r="N275" i="14"/>
  <c r="R275" i="14"/>
  <c r="S275" i="14"/>
  <c r="T275" i="14"/>
  <c r="V275" i="14"/>
  <c r="W275" i="14"/>
  <c r="X275" i="14"/>
  <c r="Y275" i="14"/>
  <c r="Z275" i="14"/>
  <c r="AA275" i="14"/>
  <c r="AB275" i="14"/>
  <c r="AD275" i="14"/>
  <c r="AE275" i="14"/>
  <c r="AJ275" i="14"/>
  <c r="K276" i="14"/>
  <c r="L276" i="14"/>
  <c r="N276" i="14"/>
  <c r="R276" i="14"/>
  <c r="S276" i="14"/>
  <c r="T276" i="14"/>
  <c r="V276" i="14"/>
  <c r="W276" i="14"/>
  <c r="X276" i="14"/>
  <c r="Y276" i="14"/>
  <c r="Z276" i="14"/>
  <c r="AA276" i="14"/>
  <c r="AB276" i="14"/>
  <c r="AD276" i="14"/>
  <c r="AE276" i="14"/>
  <c r="AJ276" i="14"/>
  <c r="K277" i="14"/>
  <c r="L277" i="14"/>
  <c r="N277" i="14"/>
  <c r="R277" i="14"/>
  <c r="S277" i="14"/>
  <c r="T277" i="14"/>
  <c r="V277" i="14"/>
  <c r="W277" i="14"/>
  <c r="X277" i="14"/>
  <c r="Y277" i="14"/>
  <c r="Z277" i="14"/>
  <c r="AA277" i="14"/>
  <c r="AB277" i="14"/>
  <c r="AD277" i="14"/>
  <c r="AE277" i="14"/>
  <c r="AJ277" i="14"/>
  <c r="K278" i="14"/>
  <c r="L278" i="14"/>
  <c r="N278" i="14"/>
  <c r="R278" i="14"/>
  <c r="S278" i="14"/>
  <c r="T278" i="14"/>
  <c r="V278" i="14"/>
  <c r="W278" i="14"/>
  <c r="X278" i="14"/>
  <c r="Y278" i="14"/>
  <c r="Z278" i="14"/>
  <c r="AA278" i="14"/>
  <c r="AB278" i="14"/>
  <c r="AD278" i="14"/>
  <c r="AE278" i="14"/>
  <c r="AJ278" i="14"/>
  <c r="K279" i="14"/>
  <c r="L279" i="14"/>
  <c r="N279" i="14"/>
  <c r="R279" i="14"/>
  <c r="S279" i="14"/>
  <c r="T279" i="14"/>
  <c r="V279" i="14"/>
  <c r="W279" i="14"/>
  <c r="X279" i="14"/>
  <c r="Y279" i="14"/>
  <c r="Z279" i="14"/>
  <c r="AA279" i="14"/>
  <c r="AB279" i="14"/>
  <c r="AD279" i="14"/>
  <c r="AE279" i="14"/>
  <c r="AJ279" i="14"/>
  <c r="K280" i="14"/>
  <c r="L280" i="14"/>
  <c r="N280" i="14"/>
  <c r="R280" i="14"/>
  <c r="S280" i="14"/>
  <c r="T280" i="14"/>
  <c r="V280" i="14"/>
  <c r="W280" i="14"/>
  <c r="X280" i="14"/>
  <c r="Y280" i="14"/>
  <c r="Z280" i="14"/>
  <c r="AA280" i="14"/>
  <c r="AB280" i="14"/>
  <c r="AD280" i="14"/>
  <c r="AE280" i="14"/>
  <c r="AJ280" i="14"/>
  <c r="K281" i="14"/>
  <c r="L281" i="14"/>
  <c r="N281" i="14"/>
  <c r="R281" i="14"/>
  <c r="S281" i="14"/>
  <c r="T281" i="14"/>
  <c r="V281" i="14"/>
  <c r="W281" i="14"/>
  <c r="X281" i="14"/>
  <c r="Y281" i="14"/>
  <c r="Z281" i="14"/>
  <c r="AA281" i="14"/>
  <c r="AB281" i="14"/>
  <c r="AD281" i="14"/>
  <c r="AE281" i="14"/>
  <c r="AJ281" i="14"/>
  <c r="K282" i="14"/>
  <c r="L282" i="14"/>
  <c r="N282" i="14"/>
  <c r="R282" i="14"/>
  <c r="S282" i="14"/>
  <c r="T282" i="14"/>
  <c r="V282" i="14"/>
  <c r="W282" i="14"/>
  <c r="X282" i="14"/>
  <c r="Y282" i="14"/>
  <c r="Z282" i="14"/>
  <c r="AA282" i="14"/>
  <c r="AB282" i="14"/>
  <c r="AD282" i="14"/>
  <c r="AE282" i="14"/>
  <c r="AJ282" i="14"/>
  <c r="K283" i="14"/>
  <c r="L283" i="14"/>
  <c r="N283" i="14"/>
  <c r="R283" i="14"/>
  <c r="S283" i="14"/>
  <c r="T283" i="14"/>
  <c r="V283" i="14"/>
  <c r="W283" i="14"/>
  <c r="X283" i="14"/>
  <c r="Y283" i="14"/>
  <c r="Z283" i="14"/>
  <c r="AA283" i="14"/>
  <c r="AB283" i="14"/>
  <c r="AD283" i="14"/>
  <c r="AE283" i="14"/>
  <c r="AJ283" i="14"/>
  <c r="K284" i="14"/>
  <c r="L284" i="14"/>
  <c r="N284" i="14"/>
  <c r="R284" i="14"/>
  <c r="S284" i="14"/>
  <c r="T284" i="14"/>
  <c r="V284" i="14"/>
  <c r="W284" i="14"/>
  <c r="X284" i="14"/>
  <c r="Y284" i="14"/>
  <c r="Z284" i="14"/>
  <c r="AA284" i="14"/>
  <c r="AB284" i="14"/>
  <c r="AD284" i="14"/>
  <c r="AE284" i="14"/>
  <c r="AJ284" i="14"/>
  <c r="K285" i="14"/>
  <c r="L285" i="14"/>
  <c r="N285" i="14"/>
  <c r="R285" i="14"/>
  <c r="S285" i="14"/>
  <c r="T285" i="14"/>
  <c r="V285" i="14"/>
  <c r="W285" i="14"/>
  <c r="X285" i="14"/>
  <c r="Y285" i="14"/>
  <c r="Z285" i="14"/>
  <c r="AA285" i="14"/>
  <c r="AB285" i="14"/>
  <c r="AD285" i="14"/>
  <c r="AE285" i="14"/>
  <c r="AJ285" i="14"/>
  <c r="K286" i="14"/>
  <c r="L286" i="14"/>
  <c r="N286" i="14"/>
  <c r="R286" i="14"/>
  <c r="S286" i="14"/>
  <c r="T286" i="14"/>
  <c r="V286" i="14"/>
  <c r="W286" i="14"/>
  <c r="X286" i="14"/>
  <c r="Y286" i="14"/>
  <c r="Z286" i="14"/>
  <c r="AA286" i="14"/>
  <c r="AB286" i="14"/>
  <c r="AD286" i="14"/>
  <c r="AE286" i="14"/>
  <c r="AJ286" i="14"/>
  <c r="K287" i="14"/>
  <c r="L287" i="14"/>
  <c r="N287" i="14"/>
  <c r="R287" i="14"/>
  <c r="S287" i="14"/>
  <c r="T287" i="14"/>
  <c r="V287" i="14"/>
  <c r="W287" i="14"/>
  <c r="X287" i="14"/>
  <c r="Y287" i="14"/>
  <c r="Z287" i="14"/>
  <c r="AA287" i="14"/>
  <c r="AB287" i="14"/>
  <c r="AD287" i="14"/>
  <c r="AE287" i="14"/>
  <c r="AJ287" i="14"/>
  <c r="K288" i="14"/>
  <c r="L288" i="14"/>
  <c r="N288" i="14"/>
  <c r="R288" i="14"/>
  <c r="S288" i="14"/>
  <c r="T288" i="14"/>
  <c r="V288" i="14"/>
  <c r="W288" i="14"/>
  <c r="X288" i="14"/>
  <c r="Y288" i="14"/>
  <c r="Z288" i="14"/>
  <c r="AA288" i="14"/>
  <c r="AB288" i="14"/>
  <c r="AD288" i="14"/>
  <c r="AE288" i="14"/>
  <c r="AJ288" i="14"/>
  <c r="K289" i="14"/>
  <c r="L289" i="14"/>
  <c r="N289" i="14"/>
  <c r="R289" i="14"/>
  <c r="S289" i="14"/>
  <c r="T289" i="14"/>
  <c r="V289" i="14"/>
  <c r="W289" i="14"/>
  <c r="X289" i="14"/>
  <c r="Y289" i="14"/>
  <c r="Z289" i="14"/>
  <c r="AA289" i="14"/>
  <c r="AB289" i="14"/>
  <c r="AD289" i="14"/>
  <c r="AE289" i="14"/>
  <c r="AJ289" i="14"/>
  <c r="K290" i="14"/>
  <c r="L290" i="14"/>
  <c r="N290" i="14"/>
  <c r="R290" i="14"/>
  <c r="S290" i="14"/>
  <c r="T290" i="14"/>
  <c r="V290" i="14"/>
  <c r="W290" i="14"/>
  <c r="X290" i="14"/>
  <c r="Y290" i="14"/>
  <c r="Z290" i="14"/>
  <c r="AA290" i="14"/>
  <c r="AB290" i="14"/>
  <c r="AD290" i="14"/>
  <c r="AE290" i="14"/>
  <c r="AJ290" i="14"/>
  <c r="K291" i="14"/>
  <c r="L291" i="14"/>
  <c r="N291" i="14"/>
  <c r="R291" i="14"/>
  <c r="S291" i="14"/>
  <c r="T291" i="14"/>
  <c r="V291" i="14"/>
  <c r="W291" i="14"/>
  <c r="X291" i="14"/>
  <c r="Y291" i="14"/>
  <c r="Z291" i="14"/>
  <c r="AA291" i="14"/>
  <c r="AB291" i="14"/>
  <c r="AD291" i="14"/>
  <c r="AE291" i="14"/>
  <c r="AJ291" i="14"/>
  <c r="K292" i="14"/>
  <c r="L292" i="14"/>
  <c r="N292" i="14"/>
  <c r="R292" i="14"/>
  <c r="S292" i="14"/>
  <c r="T292" i="14"/>
  <c r="V292" i="14"/>
  <c r="W292" i="14"/>
  <c r="X292" i="14"/>
  <c r="Y292" i="14"/>
  <c r="Z292" i="14"/>
  <c r="AA292" i="14"/>
  <c r="AB292" i="14"/>
  <c r="AD292" i="14"/>
  <c r="AE292" i="14"/>
  <c r="AJ292" i="14"/>
  <c r="K293" i="14"/>
  <c r="L293" i="14"/>
  <c r="N293" i="14"/>
  <c r="R293" i="14"/>
  <c r="S293" i="14"/>
  <c r="T293" i="14"/>
  <c r="V293" i="14"/>
  <c r="W293" i="14"/>
  <c r="X293" i="14"/>
  <c r="Y293" i="14"/>
  <c r="Z293" i="14"/>
  <c r="AA293" i="14"/>
  <c r="AB293" i="14"/>
  <c r="AD293" i="14"/>
  <c r="AE293" i="14"/>
  <c r="AJ293" i="14"/>
  <c r="K294" i="14"/>
  <c r="L294" i="14"/>
  <c r="N294" i="14"/>
  <c r="R294" i="14"/>
  <c r="S294" i="14"/>
  <c r="T294" i="14"/>
  <c r="V294" i="14"/>
  <c r="W294" i="14"/>
  <c r="X294" i="14"/>
  <c r="Y294" i="14"/>
  <c r="Z294" i="14"/>
  <c r="AA294" i="14"/>
  <c r="AB294" i="14"/>
  <c r="AD294" i="14"/>
  <c r="AE294" i="14"/>
  <c r="AJ294" i="14"/>
  <c r="K295" i="14"/>
  <c r="L295" i="14"/>
  <c r="N295" i="14"/>
  <c r="R295" i="14"/>
  <c r="S295" i="14"/>
  <c r="T295" i="14"/>
  <c r="V295" i="14"/>
  <c r="W295" i="14"/>
  <c r="X295" i="14"/>
  <c r="Y295" i="14"/>
  <c r="Z295" i="14"/>
  <c r="AA295" i="14"/>
  <c r="AB295" i="14"/>
  <c r="AD295" i="14"/>
  <c r="AE295" i="14"/>
  <c r="AJ295" i="14"/>
  <c r="K296" i="14"/>
  <c r="L296" i="14"/>
  <c r="N296" i="14"/>
  <c r="R296" i="14"/>
  <c r="S296" i="14"/>
  <c r="T296" i="14"/>
  <c r="V296" i="14"/>
  <c r="W296" i="14"/>
  <c r="X296" i="14"/>
  <c r="Y296" i="14"/>
  <c r="Z296" i="14"/>
  <c r="AA296" i="14"/>
  <c r="AB296" i="14"/>
  <c r="AD296" i="14"/>
  <c r="AE296" i="14"/>
  <c r="AJ296" i="14"/>
  <c r="K297" i="14"/>
  <c r="L297" i="14"/>
  <c r="N297" i="14"/>
  <c r="R297" i="14"/>
  <c r="S297" i="14"/>
  <c r="T297" i="14"/>
  <c r="V297" i="14"/>
  <c r="W297" i="14"/>
  <c r="X297" i="14"/>
  <c r="Y297" i="14"/>
  <c r="Z297" i="14"/>
  <c r="AA297" i="14"/>
  <c r="AB297" i="14"/>
  <c r="AD297" i="14"/>
  <c r="AE297" i="14"/>
  <c r="AJ297" i="14"/>
  <c r="K298" i="14"/>
  <c r="L298" i="14"/>
  <c r="N298" i="14"/>
  <c r="R298" i="14"/>
  <c r="S298" i="14"/>
  <c r="T298" i="14"/>
  <c r="V298" i="14"/>
  <c r="W298" i="14"/>
  <c r="X298" i="14"/>
  <c r="Y298" i="14"/>
  <c r="Z298" i="14"/>
  <c r="AA298" i="14"/>
  <c r="AB298" i="14"/>
  <c r="AD298" i="14"/>
  <c r="AE298" i="14"/>
  <c r="AJ298" i="14"/>
  <c r="K299" i="14"/>
  <c r="L299" i="14"/>
  <c r="N299" i="14"/>
  <c r="R299" i="14"/>
  <c r="S299" i="14"/>
  <c r="T299" i="14"/>
  <c r="V299" i="14"/>
  <c r="W299" i="14"/>
  <c r="X299" i="14"/>
  <c r="Y299" i="14"/>
  <c r="Z299" i="14"/>
  <c r="AA299" i="14"/>
  <c r="AB299" i="14"/>
  <c r="AD299" i="14"/>
  <c r="AE299" i="14"/>
  <c r="AJ299" i="14"/>
  <c r="K300" i="14"/>
  <c r="L300" i="14"/>
  <c r="N300" i="14"/>
  <c r="R300" i="14"/>
  <c r="S300" i="14"/>
  <c r="T300" i="14"/>
  <c r="V300" i="14"/>
  <c r="W300" i="14"/>
  <c r="X300" i="14"/>
  <c r="Y300" i="14"/>
  <c r="Z300" i="14"/>
  <c r="AA300" i="14"/>
  <c r="AB300" i="14"/>
  <c r="AD300" i="14"/>
  <c r="AE300" i="14"/>
  <c r="AJ300" i="14"/>
  <c r="K301" i="14"/>
  <c r="L301" i="14"/>
  <c r="N301" i="14"/>
  <c r="R301" i="14"/>
  <c r="S301" i="14"/>
  <c r="T301" i="14"/>
  <c r="V301" i="14"/>
  <c r="W301" i="14"/>
  <c r="X301" i="14"/>
  <c r="Y301" i="14"/>
  <c r="Z301" i="14"/>
  <c r="AA301" i="14"/>
  <c r="AB301" i="14"/>
  <c r="AD301" i="14"/>
  <c r="AE301" i="14"/>
  <c r="AJ301" i="14"/>
  <c r="K302" i="14"/>
  <c r="L302" i="14"/>
  <c r="N302" i="14"/>
  <c r="R302" i="14"/>
  <c r="S302" i="14"/>
  <c r="T302" i="14"/>
  <c r="V302" i="14"/>
  <c r="W302" i="14"/>
  <c r="X302" i="14"/>
  <c r="Y302" i="14"/>
  <c r="Z302" i="14"/>
  <c r="AA302" i="14"/>
  <c r="AB302" i="14"/>
  <c r="AD302" i="14"/>
  <c r="AE302" i="14"/>
  <c r="AJ302" i="14"/>
  <c r="K303" i="14"/>
  <c r="L303" i="14"/>
  <c r="N303" i="14"/>
  <c r="R303" i="14"/>
  <c r="S303" i="14"/>
  <c r="T303" i="14"/>
  <c r="V303" i="14"/>
  <c r="W303" i="14"/>
  <c r="X303" i="14"/>
  <c r="Y303" i="14"/>
  <c r="Z303" i="14"/>
  <c r="AA303" i="14"/>
  <c r="AB303" i="14"/>
  <c r="AD303" i="14"/>
  <c r="AE303" i="14"/>
  <c r="AJ303" i="14"/>
  <c r="K304" i="14"/>
  <c r="L304" i="14"/>
  <c r="N304" i="14"/>
  <c r="R304" i="14"/>
  <c r="S304" i="14"/>
  <c r="T304" i="14"/>
  <c r="V304" i="14"/>
  <c r="W304" i="14"/>
  <c r="X304" i="14"/>
  <c r="Y304" i="14"/>
  <c r="Z304" i="14"/>
  <c r="AA304" i="14"/>
  <c r="AB304" i="14"/>
  <c r="AD304" i="14"/>
  <c r="AE304" i="14"/>
  <c r="AJ304" i="14"/>
  <c r="K305" i="14"/>
  <c r="L305" i="14"/>
  <c r="N305" i="14"/>
  <c r="R305" i="14"/>
  <c r="S305" i="14"/>
  <c r="T305" i="14"/>
  <c r="V305" i="14"/>
  <c r="W305" i="14"/>
  <c r="X305" i="14"/>
  <c r="Y305" i="14"/>
  <c r="Z305" i="14"/>
  <c r="AA305" i="14"/>
  <c r="AB305" i="14"/>
  <c r="AD305" i="14"/>
  <c r="AE305" i="14"/>
  <c r="AJ305" i="14"/>
  <c r="K306" i="14"/>
  <c r="L306" i="14"/>
  <c r="N306" i="14"/>
  <c r="R306" i="14"/>
  <c r="S306" i="14"/>
  <c r="T306" i="14"/>
  <c r="V306" i="14"/>
  <c r="W306" i="14"/>
  <c r="X306" i="14"/>
  <c r="Y306" i="14"/>
  <c r="Z306" i="14"/>
  <c r="AA306" i="14"/>
  <c r="AB306" i="14"/>
  <c r="AD306" i="14"/>
  <c r="AE306" i="14"/>
  <c r="AJ306" i="14"/>
  <c r="K307" i="14"/>
  <c r="L307" i="14"/>
  <c r="N307" i="14"/>
  <c r="R307" i="14"/>
  <c r="S307" i="14"/>
  <c r="T307" i="14"/>
  <c r="V307" i="14"/>
  <c r="W307" i="14"/>
  <c r="X307" i="14"/>
  <c r="Y307" i="14"/>
  <c r="Z307" i="14"/>
  <c r="AA307" i="14"/>
  <c r="AB307" i="14"/>
  <c r="AD307" i="14"/>
  <c r="AE307" i="14"/>
  <c r="AJ307" i="14"/>
  <c r="K308" i="14"/>
  <c r="L308" i="14"/>
  <c r="N308" i="14"/>
  <c r="R308" i="14"/>
  <c r="S308" i="14"/>
  <c r="T308" i="14"/>
  <c r="V308" i="14"/>
  <c r="W308" i="14"/>
  <c r="X308" i="14"/>
  <c r="Y308" i="14"/>
  <c r="Z308" i="14"/>
  <c r="AA308" i="14"/>
  <c r="AB308" i="14"/>
  <c r="AD308" i="14"/>
  <c r="AE308" i="14"/>
  <c r="AJ308" i="14"/>
  <c r="K309" i="14"/>
  <c r="L309" i="14"/>
  <c r="N309" i="14"/>
  <c r="R309" i="14"/>
  <c r="S309" i="14"/>
  <c r="T309" i="14"/>
  <c r="V309" i="14"/>
  <c r="W309" i="14"/>
  <c r="X309" i="14"/>
  <c r="Y309" i="14"/>
  <c r="Z309" i="14"/>
  <c r="AA309" i="14"/>
  <c r="AB309" i="14"/>
  <c r="AD309" i="14"/>
  <c r="AE309" i="14"/>
  <c r="AJ309" i="14"/>
  <c r="K310" i="14"/>
  <c r="L310" i="14"/>
  <c r="N310" i="14"/>
  <c r="R310" i="14"/>
  <c r="S310" i="14"/>
  <c r="T310" i="14"/>
  <c r="V310" i="14"/>
  <c r="W310" i="14"/>
  <c r="X310" i="14"/>
  <c r="Y310" i="14"/>
  <c r="Z310" i="14"/>
  <c r="AA310" i="14"/>
  <c r="AB310" i="14"/>
  <c r="AD310" i="14"/>
  <c r="AE310" i="14"/>
  <c r="AJ310" i="14"/>
  <c r="K311" i="14"/>
  <c r="L311" i="14"/>
  <c r="N311" i="14"/>
  <c r="R311" i="14"/>
  <c r="S311" i="14"/>
  <c r="T311" i="14"/>
  <c r="V311" i="14"/>
  <c r="W311" i="14"/>
  <c r="X311" i="14"/>
  <c r="Y311" i="14"/>
  <c r="Z311" i="14"/>
  <c r="AA311" i="14"/>
  <c r="AB311" i="14"/>
  <c r="AD311" i="14"/>
  <c r="AE311" i="14"/>
  <c r="AJ311" i="14"/>
  <c r="K312" i="14"/>
  <c r="L312" i="14"/>
  <c r="N312" i="14"/>
  <c r="R312" i="14"/>
  <c r="S312" i="14"/>
  <c r="T312" i="14"/>
  <c r="V312" i="14"/>
  <c r="W312" i="14"/>
  <c r="X312" i="14"/>
  <c r="Y312" i="14"/>
  <c r="Z312" i="14"/>
  <c r="AA312" i="14"/>
  <c r="AB312" i="14"/>
  <c r="AD312" i="14"/>
  <c r="AE312" i="14"/>
  <c r="AJ312" i="14"/>
  <c r="K313" i="14"/>
  <c r="L313" i="14"/>
  <c r="N313" i="14"/>
  <c r="R313" i="14"/>
  <c r="S313" i="14"/>
  <c r="T313" i="14"/>
  <c r="V313" i="14"/>
  <c r="W313" i="14"/>
  <c r="X313" i="14"/>
  <c r="Y313" i="14"/>
  <c r="Z313" i="14"/>
  <c r="AA313" i="14"/>
  <c r="AB313" i="14"/>
  <c r="AD313" i="14"/>
  <c r="AE313" i="14"/>
  <c r="AJ313" i="14"/>
  <c r="K314" i="14"/>
  <c r="L314" i="14"/>
  <c r="N314" i="14"/>
  <c r="R314" i="14"/>
  <c r="S314" i="14"/>
  <c r="T314" i="14"/>
  <c r="V314" i="14"/>
  <c r="W314" i="14"/>
  <c r="X314" i="14"/>
  <c r="Y314" i="14"/>
  <c r="Z314" i="14"/>
  <c r="AA314" i="14"/>
  <c r="AB314" i="14"/>
  <c r="AD314" i="14"/>
  <c r="AE314" i="14"/>
  <c r="AJ314" i="14"/>
  <c r="K315" i="14"/>
  <c r="L315" i="14"/>
  <c r="N315" i="14"/>
  <c r="R315" i="14"/>
  <c r="S315" i="14"/>
  <c r="T315" i="14"/>
  <c r="V315" i="14"/>
  <c r="W315" i="14"/>
  <c r="X315" i="14"/>
  <c r="Y315" i="14"/>
  <c r="Z315" i="14"/>
  <c r="AA315" i="14"/>
  <c r="AB315" i="14"/>
  <c r="AD315" i="14"/>
  <c r="AE315" i="14"/>
  <c r="AJ315" i="14"/>
  <c r="K316" i="14"/>
  <c r="L316" i="14"/>
  <c r="N316" i="14"/>
  <c r="R316" i="14"/>
  <c r="S316" i="14"/>
  <c r="T316" i="14"/>
  <c r="V316" i="14"/>
  <c r="W316" i="14"/>
  <c r="X316" i="14"/>
  <c r="Y316" i="14"/>
  <c r="Z316" i="14"/>
  <c r="AA316" i="14"/>
  <c r="AB316" i="14"/>
  <c r="AD316" i="14"/>
  <c r="AE316" i="14"/>
  <c r="AJ316" i="14"/>
  <c r="K317" i="14"/>
  <c r="L317" i="14"/>
  <c r="N317" i="14"/>
  <c r="R317" i="14"/>
  <c r="S317" i="14"/>
  <c r="T317" i="14"/>
  <c r="V317" i="14"/>
  <c r="W317" i="14"/>
  <c r="X317" i="14"/>
  <c r="Y317" i="14"/>
  <c r="Z317" i="14"/>
  <c r="AA317" i="14"/>
  <c r="AB317" i="14"/>
  <c r="AD317" i="14"/>
  <c r="AE317" i="14"/>
  <c r="AJ317" i="14"/>
  <c r="K318" i="14"/>
  <c r="L318" i="14"/>
  <c r="N318" i="14"/>
  <c r="R318" i="14"/>
  <c r="S318" i="14"/>
  <c r="T318" i="14"/>
  <c r="V318" i="14"/>
  <c r="W318" i="14"/>
  <c r="X318" i="14"/>
  <c r="Y318" i="14"/>
  <c r="Z318" i="14"/>
  <c r="AA318" i="14"/>
  <c r="AB318" i="14"/>
  <c r="AD318" i="14"/>
  <c r="AE318" i="14"/>
  <c r="AJ318" i="14"/>
  <c r="K319" i="14"/>
  <c r="L319" i="14"/>
  <c r="N319" i="14"/>
  <c r="R319" i="14"/>
  <c r="S319" i="14"/>
  <c r="T319" i="14"/>
  <c r="V319" i="14"/>
  <c r="W319" i="14"/>
  <c r="X319" i="14"/>
  <c r="Y319" i="14"/>
  <c r="Z319" i="14"/>
  <c r="AA319" i="14"/>
  <c r="AB319" i="14"/>
  <c r="AD319" i="14"/>
  <c r="AE319" i="14"/>
  <c r="AJ319" i="14"/>
  <c r="K320" i="14"/>
  <c r="L320" i="14"/>
  <c r="N320" i="14"/>
  <c r="R320" i="14"/>
  <c r="S320" i="14"/>
  <c r="T320" i="14"/>
  <c r="V320" i="14"/>
  <c r="W320" i="14"/>
  <c r="X320" i="14"/>
  <c r="Y320" i="14"/>
  <c r="Z320" i="14"/>
  <c r="AA320" i="14"/>
  <c r="AB320" i="14"/>
  <c r="AD320" i="14"/>
  <c r="AE320" i="14"/>
  <c r="AJ320" i="14"/>
  <c r="K321" i="14"/>
  <c r="L321" i="14"/>
  <c r="N321" i="14"/>
  <c r="R321" i="14"/>
  <c r="S321" i="14"/>
  <c r="T321" i="14"/>
  <c r="V321" i="14"/>
  <c r="W321" i="14"/>
  <c r="X321" i="14"/>
  <c r="Y321" i="14"/>
  <c r="Z321" i="14"/>
  <c r="AA321" i="14"/>
  <c r="AB321" i="14"/>
  <c r="AD321" i="14"/>
  <c r="AE321" i="14"/>
  <c r="AJ321" i="14"/>
  <c r="K322" i="14"/>
  <c r="L322" i="14"/>
  <c r="N322" i="14"/>
  <c r="R322" i="14"/>
  <c r="S322" i="14"/>
  <c r="T322" i="14"/>
  <c r="V322" i="14"/>
  <c r="W322" i="14"/>
  <c r="X322" i="14"/>
  <c r="Y322" i="14"/>
  <c r="Z322" i="14"/>
  <c r="AA322" i="14"/>
  <c r="AB322" i="14"/>
  <c r="AD322" i="14"/>
  <c r="AE322" i="14"/>
  <c r="AJ322" i="14"/>
  <c r="K323" i="14"/>
  <c r="L323" i="14"/>
  <c r="N323" i="14"/>
  <c r="R323" i="14"/>
  <c r="S323" i="14"/>
  <c r="T323" i="14"/>
  <c r="V323" i="14"/>
  <c r="W323" i="14"/>
  <c r="X323" i="14"/>
  <c r="Y323" i="14"/>
  <c r="Z323" i="14"/>
  <c r="AA323" i="14"/>
  <c r="AB323" i="14"/>
  <c r="AD323" i="14"/>
  <c r="AE323" i="14"/>
  <c r="AJ323" i="14"/>
  <c r="K324" i="14"/>
  <c r="L324" i="14"/>
  <c r="N324" i="14"/>
  <c r="R324" i="14"/>
  <c r="S324" i="14"/>
  <c r="T324" i="14"/>
  <c r="V324" i="14"/>
  <c r="W324" i="14"/>
  <c r="X324" i="14"/>
  <c r="Y324" i="14"/>
  <c r="Z324" i="14"/>
  <c r="AA324" i="14"/>
  <c r="AB324" i="14"/>
  <c r="AD324" i="14"/>
  <c r="AE324" i="14"/>
  <c r="AJ324" i="14"/>
  <c r="K325" i="14"/>
  <c r="L325" i="14"/>
  <c r="N325" i="14"/>
  <c r="R325" i="14"/>
  <c r="S325" i="14"/>
  <c r="T325" i="14"/>
  <c r="V325" i="14"/>
  <c r="W325" i="14"/>
  <c r="X325" i="14"/>
  <c r="Y325" i="14"/>
  <c r="Z325" i="14"/>
  <c r="AA325" i="14"/>
  <c r="AB325" i="14"/>
  <c r="AD325" i="14"/>
  <c r="AE325" i="14"/>
  <c r="AJ325" i="14"/>
  <c r="K326" i="14"/>
  <c r="L326" i="14"/>
  <c r="N326" i="14"/>
  <c r="R326" i="14"/>
  <c r="S326" i="14"/>
  <c r="T326" i="14"/>
  <c r="V326" i="14"/>
  <c r="W326" i="14"/>
  <c r="X326" i="14"/>
  <c r="Y326" i="14"/>
  <c r="Z326" i="14"/>
  <c r="AA326" i="14"/>
  <c r="AB326" i="14"/>
  <c r="AD326" i="14"/>
  <c r="AE326" i="14"/>
  <c r="AJ326" i="14"/>
  <c r="K327" i="14"/>
  <c r="L327" i="14"/>
  <c r="N327" i="14"/>
  <c r="R327" i="14"/>
  <c r="S327" i="14"/>
  <c r="T327" i="14"/>
  <c r="V327" i="14"/>
  <c r="W327" i="14"/>
  <c r="X327" i="14"/>
  <c r="Y327" i="14"/>
  <c r="Z327" i="14"/>
  <c r="AA327" i="14"/>
  <c r="AB327" i="14"/>
  <c r="AD327" i="14"/>
  <c r="AE327" i="14"/>
  <c r="AJ327" i="14"/>
  <c r="K328" i="14"/>
  <c r="L328" i="14"/>
  <c r="N328" i="14"/>
  <c r="R328" i="14"/>
  <c r="S328" i="14"/>
  <c r="T328" i="14"/>
  <c r="V328" i="14"/>
  <c r="W328" i="14"/>
  <c r="X328" i="14"/>
  <c r="Y328" i="14"/>
  <c r="Z328" i="14"/>
  <c r="AA328" i="14"/>
  <c r="AB328" i="14"/>
  <c r="AD328" i="14"/>
  <c r="AE328" i="14"/>
  <c r="AJ328" i="14"/>
  <c r="K329" i="14"/>
  <c r="L329" i="14"/>
  <c r="N329" i="14"/>
  <c r="R329" i="14"/>
  <c r="S329" i="14"/>
  <c r="T329" i="14"/>
  <c r="V329" i="14"/>
  <c r="W329" i="14"/>
  <c r="X329" i="14"/>
  <c r="Y329" i="14"/>
  <c r="Z329" i="14"/>
  <c r="AA329" i="14"/>
  <c r="AB329" i="14"/>
  <c r="AD329" i="14"/>
  <c r="AE329" i="14"/>
  <c r="AJ329" i="14"/>
  <c r="K330" i="14"/>
  <c r="L330" i="14"/>
  <c r="N330" i="14"/>
  <c r="R330" i="14"/>
  <c r="S330" i="14"/>
  <c r="T330" i="14"/>
  <c r="V330" i="14"/>
  <c r="W330" i="14"/>
  <c r="X330" i="14"/>
  <c r="Y330" i="14"/>
  <c r="Z330" i="14"/>
  <c r="AA330" i="14"/>
  <c r="AB330" i="14"/>
  <c r="AD330" i="14"/>
  <c r="AE330" i="14"/>
  <c r="AJ330" i="14"/>
  <c r="K331" i="14"/>
  <c r="L331" i="14"/>
  <c r="N331" i="14"/>
  <c r="R331" i="14"/>
  <c r="S331" i="14"/>
  <c r="T331" i="14"/>
  <c r="V331" i="14"/>
  <c r="W331" i="14"/>
  <c r="X331" i="14"/>
  <c r="Y331" i="14"/>
  <c r="Z331" i="14"/>
  <c r="AA331" i="14"/>
  <c r="AB331" i="14"/>
  <c r="AD331" i="14"/>
  <c r="AE331" i="14"/>
  <c r="AJ331" i="14"/>
  <c r="K332" i="14"/>
  <c r="L332" i="14"/>
  <c r="N332" i="14"/>
  <c r="R332" i="14"/>
  <c r="S332" i="14"/>
  <c r="T332" i="14"/>
  <c r="V332" i="14"/>
  <c r="W332" i="14"/>
  <c r="X332" i="14"/>
  <c r="Y332" i="14"/>
  <c r="Z332" i="14"/>
  <c r="AA332" i="14"/>
  <c r="AB332" i="14"/>
  <c r="AD332" i="14"/>
  <c r="AE332" i="14"/>
  <c r="AJ332" i="14"/>
  <c r="K333" i="14"/>
  <c r="L333" i="14"/>
  <c r="N333" i="14"/>
  <c r="R333" i="14"/>
  <c r="S333" i="14"/>
  <c r="T333" i="14"/>
  <c r="V333" i="14"/>
  <c r="W333" i="14"/>
  <c r="X333" i="14"/>
  <c r="Y333" i="14"/>
  <c r="Z333" i="14"/>
  <c r="AA333" i="14"/>
  <c r="AB333" i="14"/>
  <c r="AD333" i="14"/>
  <c r="AE333" i="14"/>
  <c r="AJ333" i="14"/>
  <c r="K334" i="14"/>
  <c r="L334" i="14"/>
  <c r="N334" i="14"/>
  <c r="R334" i="14"/>
  <c r="S334" i="14"/>
  <c r="T334" i="14"/>
  <c r="V334" i="14"/>
  <c r="W334" i="14"/>
  <c r="X334" i="14"/>
  <c r="Y334" i="14"/>
  <c r="Z334" i="14"/>
  <c r="AA334" i="14"/>
  <c r="AB334" i="14"/>
  <c r="AD334" i="14"/>
  <c r="AE334" i="14"/>
  <c r="AJ334" i="14"/>
  <c r="K335" i="14"/>
  <c r="L335" i="14"/>
  <c r="N335" i="14"/>
  <c r="R335" i="14"/>
  <c r="S335" i="14"/>
  <c r="T335" i="14"/>
  <c r="V335" i="14"/>
  <c r="W335" i="14"/>
  <c r="X335" i="14"/>
  <c r="Y335" i="14"/>
  <c r="Z335" i="14"/>
  <c r="AA335" i="14"/>
  <c r="AB335" i="14"/>
  <c r="AD335" i="14"/>
  <c r="AE335" i="14"/>
  <c r="AJ335" i="14"/>
  <c r="K336" i="14"/>
  <c r="L336" i="14"/>
  <c r="N336" i="14"/>
  <c r="R336" i="14"/>
  <c r="S336" i="14"/>
  <c r="T336" i="14"/>
  <c r="V336" i="14"/>
  <c r="W336" i="14"/>
  <c r="X336" i="14"/>
  <c r="Y336" i="14"/>
  <c r="Z336" i="14"/>
  <c r="AA336" i="14"/>
  <c r="AB336" i="14"/>
  <c r="AD336" i="14"/>
  <c r="AE336" i="14"/>
  <c r="AJ336" i="14"/>
  <c r="K337" i="14"/>
  <c r="L337" i="14"/>
  <c r="N337" i="14"/>
  <c r="R337" i="14"/>
  <c r="S337" i="14"/>
  <c r="T337" i="14"/>
  <c r="V337" i="14"/>
  <c r="W337" i="14"/>
  <c r="X337" i="14"/>
  <c r="Y337" i="14"/>
  <c r="Z337" i="14"/>
  <c r="AA337" i="14"/>
  <c r="AB337" i="14"/>
  <c r="AD337" i="14"/>
  <c r="AE337" i="14"/>
  <c r="AJ337" i="14"/>
  <c r="K338" i="14"/>
  <c r="L338" i="14"/>
  <c r="N338" i="14"/>
  <c r="R338" i="14"/>
  <c r="S338" i="14"/>
  <c r="T338" i="14"/>
  <c r="V338" i="14"/>
  <c r="W338" i="14"/>
  <c r="X338" i="14"/>
  <c r="Y338" i="14"/>
  <c r="Z338" i="14"/>
  <c r="AA338" i="14"/>
  <c r="AB338" i="14"/>
  <c r="AD338" i="14"/>
  <c r="AE338" i="14"/>
  <c r="AJ338" i="14"/>
  <c r="K339" i="14"/>
  <c r="L339" i="14"/>
  <c r="N339" i="14"/>
  <c r="R339" i="14"/>
  <c r="S339" i="14"/>
  <c r="T339" i="14"/>
  <c r="V339" i="14"/>
  <c r="W339" i="14"/>
  <c r="X339" i="14"/>
  <c r="Y339" i="14"/>
  <c r="Z339" i="14"/>
  <c r="AA339" i="14"/>
  <c r="AB339" i="14"/>
  <c r="AD339" i="14"/>
  <c r="AE339" i="14"/>
  <c r="AJ339" i="14"/>
  <c r="K340" i="14"/>
  <c r="L340" i="14"/>
  <c r="N340" i="14"/>
  <c r="R340" i="14"/>
  <c r="S340" i="14"/>
  <c r="T340" i="14"/>
  <c r="V340" i="14"/>
  <c r="W340" i="14"/>
  <c r="X340" i="14"/>
  <c r="Y340" i="14"/>
  <c r="Z340" i="14"/>
  <c r="AA340" i="14"/>
  <c r="AB340" i="14"/>
  <c r="AD340" i="14"/>
  <c r="AE340" i="14"/>
  <c r="AJ340" i="14"/>
  <c r="K341" i="14"/>
  <c r="L341" i="14"/>
  <c r="N341" i="14"/>
  <c r="R341" i="14"/>
  <c r="S341" i="14"/>
  <c r="T341" i="14"/>
  <c r="V341" i="14"/>
  <c r="W341" i="14"/>
  <c r="X341" i="14"/>
  <c r="Y341" i="14"/>
  <c r="Z341" i="14"/>
  <c r="AA341" i="14"/>
  <c r="AB341" i="14"/>
  <c r="AD341" i="14"/>
  <c r="AE341" i="14"/>
  <c r="AJ341" i="14"/>
  <c r="K342" i="14"/>
  <c r="L342" i="14"/>
  <c r="N342" i="14"/>
  <c r="R342" i="14"/>
  <c r="S342" i="14"/>
  <c r="T342" i="14"/>
  <c r="V342" i="14"/>
  <c r="W342" i="14"/>
  <c r="X342" i="14"/>
  <c r="Y342" i="14"/>
  <c r="Z342" i="14"/>
  <c r="AA342" i="14"/>
  <c r="AB342" i="14"/>
  <c r="AD342" i="14"/>
  <c r="AE342" i="14"/>
  <c r="AJ342" i="14"/>
  <c r="K343" i="14"/>
  <c r="L343" i="14"/>
  <c r="N343" i="14"/>
  <c r="R343" i="14"/>
  <c r="S343" i="14"/>
  <c r="T343" i="14"/>
  <c r="V343" i="14"/>
  <c r="W343" i="14"/>
  <c r="X343" i="14"/>
  <c r="Y343" i="14"/>
  <c r="Z343" i="14"/>
  <c r="AA343" i="14"/>
  <c r="AB343" i="14"/>
  <c r="AD343" i="14"/>
  <c r="AE343" i="14"/>
  <c r="AJ343" i="14"/>
  <c r="K344" i="14"/>
  <c r="L344" i="14"/>
  <c r="N344" i="14"/>
  <c r="R344" i="14"/>
  <c r="S344" i="14"/>
  <c r="T344" i="14"/>
  <c r="V344" i="14"/>
  <c r="W344" i="14"/>
  <c r="X344" i="14"/>
  <c r="Y344" i="14"/>
  <c r="Z344" i="14"/>
  <c r="AA344" i="14"/>
  <c r="AB344" i="14"/>
  <c r="AD344" i="14"/>
  <c r="AE344" i="14"/>
  <c r="AJ344" i="14"/>
  <c r="K345" i="14"/>
  <c r="L345" i="14"/>
  <c r="N345" i="14"/>
  <c r="R345" i="14"/>
  <c r="S345" i="14"/>
  <c r="T345" i="14"/>
  <c r="V345" i="14"/>
  <c r="W345" i="14"/>
  <c r="X345" i="14"/>
  <c r="Y345" i="14"/>
  <c r="Z345" i="14"/>
  <c r="AA345" i="14"/>
  <c r="AB345" i="14"/>
  <c r="AD345" i="14"/>
  <c r="AE345" i="14"/>
  <c r="AJ345" i="14"/>
  <c r="K346" i="14"/>
  <c r="L346" i="14"/>
  <c r="N346" i="14"/>
  <c r="R346" i="14"/>
  <c r="S346" i="14"/>
  <c r="T346" i="14"/>
  <c r="V346" i="14"/>
  <c r="W346" i="14"/>
  <c r="X346" i="14"/>
  <c r="Y346" i="14"/>
  <c r="Z346" i="14"/>
  <c r="AA346" i="14"/>
  <c r="AB346" i="14"/>
  <c r="AD346" i="14"/>
  <c r="AE346" i="14"/>
  <c r="AJ346" i="14"/>
  <c r="K347" i="14"/>
  <c r="L347" i="14"/>
  <c r="N347" i="14"/>
  <c r="R347" i="14"/>
  <c r="S347" i="14"/>
  <c r="T347" i="14"/>
  <c r="V347" i="14"/>
  <c r="W347" i="14"/>
  <c r="X347" i="14"/>
  <c r="Y347" i="14"/>
  <c r="Z347" i="14"/>
  <c r="AA347" i="14"/>
  <c r="AB347" i="14"/>
  <c r="AD347" i="14"/>
  <c r="AE347" i="14"/>
  <c r="AJ347" i="14"/>
  <c r="K348" i="14"/>
  <c r="L348" i="14"/>
  <c r="N348" i="14"/>
  <c r="R348" i="14"/>
  <c r="S348" i="14"/>
  <c r="T348" i="14"/>
  <c r="V348" i="14"/>
  <c r="W348" i="14"/>
  <c r="X348" i="14"/>
  <c r="Y348" i="14"/>
  <c r="Z348" i="14"/>
  <c r="AA348" i="14"/>
  <c r="AB348" i="14"/>
  <c r="AD348" i="14"/>
  <c r="AE348" i="14"/>
  <c r="AJ348" i="14"/>
  <c r="K349" i="14"/>
  <c r="L349" i="14"/>
  <c r="N349" i="14"/>
  <c r="R349" i="14"/>
  <c r="S349" i="14"/>
  <c r="T349" i="14"/>
  <c r="V349" i="14"/>
  <c r="W349" i="14"/>
  <c r="X349" i="14"/>
  <c r="Y349" i="14"/>
  <c r="Z349" i="14"/>
  <c r="AA349" i="14"/>
  <c r="AB349" i="14"/>
  <c r="AD349" i="14"/>
  <c r="AE349" i="14"/>
  <c r="AJ349" i="14"/>
  <c r="K350" i="14"/>
  <c r="L350" i="14"/>
  <c r="N350" i="14"/>
  <c r="R350" i="14"/>
  <c r="S350" i="14"/>
  <c r="T350" i="14"/>
  <c r="V350" i="14"/>
  <c r="W350" i="14"/>
  <c r="X350" i="14"/>
  <c r="Y350" i="14"/>
  <c r="Z350" i="14"/>
  <c r="AA350" i="14"/>
  <c r="AB350" i="14"/>
  <c r="AD350" i="14"/>
  <c r="AE350" i="14"/>
  <c r="AJ350" i="14"/>
  <c r="K351" i="14"/>
  <c r="L351" i="14"/>
  <c r="N351" i="14"/>
  <c r="R351" i="14"/>
  <c r="S351" i="14"/>
  <c r="T351" i="14"/>
  <c r="V351" i="14"/>
  <c r="W351" i="14"/>
  <c r="X351" i="14"/>
  <c r="Y351" i="14"/>
  <c r="Z351" i="14"/>
  <c r="AA351" i="14"/>
  <c r="AB351" i="14"/>
  <c r="AD351" i="14"/>
  <c r="AE351" i="14"/>
  <c r="AJ351" i="14"/>
  <c r="K352" i="14"/>
  <c r="L352" i="14"/>
  <c r="N352" i="14"/>
  <c r="R352" i="14"/>
  <c r="S352" i="14"/>
  <c r="T352" i="14"/>
  <c r="V352" i="14"/>
  <c r="W352" i="14"/>
  <c r="X352" i="14"/>
  <c r="Y352" i="14"/>
  <c r="Z352" i="14"/>
  <c r="AA352" i="14"/>
  <c r="AB352" i="14"/>
  <c r="AD352" i="14"/>
  <c r="AE352" i="14"/>
  <c r="AJ352" i="14"/>
  <c r="K353" i="14"/>
  <c r="L353" i="14"/>
  <c r="N353" i="14"/>
  <c r="R353" i="14"/>
  <c r="S353" i="14"/>
  <c r="T353" i="14"/>
  <c r="V353" i="14"/>
  <c r="W353" i="14"/>
  <c r="X353" i="14"/>
  <c r="Y353" i="14"/>
  <c r="Z353" i="14"/>
  <c r="AA353" i="14"/>
  <c r="AB353" i="14"/>
  <c r="AD353" i="14"/>
  <c r="AE353" i="14"/>
  <c r="AJ353" i="14"/>
  <c r="K354" i="14"/>
  <c r="L354" i="14"/>
  <c r="N354" i="14"/>
  <c r="R354" i="14"/>
  <c r="S354" i="14"/>
  <c r="T354" i="14"/>
  <c r="V354" i="14"/>
  <c r="W354" i="14"/>
  <c r="X354" i="14"/>
  <c r="Y354" i="14"/>
  <c r="Z354" i="14"/>
  <c r="AA354" i="14"/>
  <c r="AB354" i="14"/>
  <c r="AD354" i="14"/>
  <c r="AE354" i="14"/>
  <c r="AJ354" i="14"/>
  <c r="K355" i="14"/>
  <c r="L355" i="14"/>
  <c r="N355" i="14"/>
  <c r="R355" i="14"/>
  <c r="S355" i="14"/>
  <c r="T355" i="14"/>
  <c r="V355" i="14"/>
  <c r="W355" i="14"/>
  <c r="X355" i="14"/>
  <c r="Y355" i="14"/>
  <c r="Z355" i="14"/>
  <c r="AA355" i="14"/>
  <c r="AB355" i="14"/>
  <c r="AD355" i="14"/>
  <c r="AE355" i="14"/>
  <c r="AJ355" i="14"/>
  <c r="K356" i="14"/>
  <c r="L356" i="14"/>
  <c r="N356" i="14"/>
  <c r="R356" i="14"/>
  <c r="S356" i="14"/>
  <c r="T356" i="14"/>
  <c r="V356" i="14"/>
  <c r="W356" i="14"/>
  <c r="X356" i="14"/>
  <c r="Y356" i="14"/>
  <c r="Z356" i="14"/>
  <c r="AA356" i="14"/>
  <c r="AB356" i="14"/>
  <c r="AD356" i="14"/>
  <c r="AE356" i="14"/>
  <c r="AJ356" i="14"/>
  <c r="K357" i="14"/>
  <c r="L357" i="14"/>
  <c r="N357" i="14"/>
  <c r="R357" i="14"/>
  <c r="S357" i="14"/>
  <c r="T357" i="14"/>
  <c r="V357" i="14"/>
  <c r="W357" i="14"/>
  <c r="X357" i="14"/>
  <c r="Y357" i="14"/>
  <c r="Z357" i="14"/>
  <c r="AA357" i="14"/>
  <c r="AB357" i="14"/>
  <c r="AD357" i="14"/>
  <c r="AE357" i="14"/>
  <c r="AJ357" i="14"/>
  <c r="K358" i="14"/>
  <c r="L358" i="14"/>
  <c r="N358" i="14"/>
  <c r="R358" i="14"/>
  <c r="S358" i="14"/>
  <c r="T358" i="14"/>
  <c r="V358" i="14"/>
  <c r="W358" i="14"/>
  <c r="X358" i="14"/>
  <c r="Y358" i="14"/>
  <c r="Z358" i="14"/>
  <c r="AA358" i="14"/>
  <c r="AB358" i="14"/>
  <c r="AD358" i="14"/>
  <c r="AE358" i="14"/>
  <c r="AJ358" i="14"/>
  <c r="K359" i="14"/>
  <c r="L359" i="14"/>
  <c r="N359" i="14"/>
  <c r="R359" i="14"/>
  <c r="S359" i="14"/>
  <c r="T359" i="14"/>
  <c r="V359" i="14"/>
  <c r="W359" i="14"/>
  <c r="X359" i="14"/>
  <c r="Y359" i="14"/>
  <c r="Z359" i="14"/>
  <c r="AA359" i="14"/>
  <c r="AB359" i="14"/>
  <c r="AD359" i="14"/>
  <c r="AE359" i="14"/>
  <c r="AJ359" i="14"/>
  <c r="K360" i="14"/>
  <c r="L360" i="14"/>
  <c r="N360" i="14"/>
  <c r="R360" i="14"/>
  <c r="S360" i="14"/>
  <c r="T360" i="14"/>
  <c r="V360" i="14"/>
  <c r="W360" i="14"/>
  <c r="X360" i="14"/>
  <c r="Y360" i="14"/>
  <c r="Z360" i="14"/>
  <c r="AA360" i="14"/>
  <c r="AB360" i="14"/>
  <c r="AD360" i="14"/>
  <c r="AE360" i="14"/>
  <c r="AJ360" i="14"/>
  <c r="K361" i="14"/>
  <c r="L361" i="14"/>
  <c r="N361" i="14"/>
  <c r="R361" i="14"/>
  <c r="S361" i="14"/>
  <c r="T361" i="14"/>
  <c r="V361" i="14"/>
  <c r="W361" i="14"/>
  <c r="X361" i="14"/>
  <c r="Y361" i="14"/>
  <c r="Z361" i="14"/>
  <c r="AA361" i="14"/>
  <c r="AB361" i="14"/>
  <c r="AD361" i="14"/>
  <c r="AE361" i="14"/>
  <c r="AJ361" i="14"/>
  <c r="K362" i="14"/>
  <c r="L362" i="14"/>
  <c r="N362" i="14"/>
  <c r="R362" i="14"/>
  <c r="S362" i="14"/>
  <c r="T362" i="14"/>
  <c r="V362" i="14"/>
  <c r="W362" i="14"/>
  <c r="X362" i="14"/>
  <c r="Y362" i="14"/>
  <c r="Z362" i="14"/>
  <c r="AA362" i="14"/>
  <c r="AB362" i="14"/>
  <c r="AD362" i="14"/>
  <c r="AE362" i="14"/>
  <c r="AJ362" i="14"/>
  <c r="K363" i="14"/>
  <c r="L363" i="14"/>
  <c r="N363" i="14"/>
  <c r="R363" i="14"/>
  <c r="S363" i="14"/>
  <c r="T363" i="14"/>
  <c r="V363" i="14"/>
  <c r="W363" i="14"/>
  <c r="X363" i="14"/>
  <c r="Y363" i="14"/>
  <c r="Z363" i="14"/>
  <c r="AA363" i="14"/>
  <c r="AB363" i="14"/>
  <c r="AD363" i="14"/>
  <c r="AE363" i="14"/>
  <c r="AJ363" i="14"/>
  <c r="K364" i="14"/>
  <c r="L364" i="14"/>
  <c r="N364" i="14"/>
  <c r="R364" i="14"/>
  <c r="S364" i="14"/>
  <c r="T364" i="14"/>
  <c r="V364" i="14"/>
  <c r="W364" i="14"/>
  <c r="X364" i="14"/>
  <c r="Y364" i="14"/>
  <c r="Z364" i="14"/>
  <c r="AA364" i="14"/>
  <c r="AB364" i="14"/>
  <c r="AD364" i="14"/>
  <c r="AE364" i="14"/>
  <c r="AJ364" i="14"/>
  <c r="K365" i="14"/>
  <c r="L365" i="14"/>
  <c r="N365" i="14"/>
  <c r="R365" i="14"/>
  <c r="S365" i="14"/>
  <c r="T365" i="14"/>
  <c r="V365" i="14"/>
  <c r="W365" i="14"/>
  <c r="X365" i="14"/>
  <c r="Y365" i="14"/>
  <c r="Z365" i="14"/>
  <c r="AA365" i="14"/>
  <c r="AB365" i="14"/>
  <c r="AD365" i="14"/>
  <c r="AE365" i="14"/>
  <c r="AJ365" i="14"/>
  <c r="K366" i="14"/>
  <c r="L366" i="14"/>
  <c r="N366" i="14"/>
  <c r="R366" i="14"/>
  <c r="S366" i="14"/>
  <c r="T366" i="14"/>
  <c r="V366" i="14"/>
  <c r="W366" i="14"/>
  <c r="X366" i="14"/>
  <c r="Y366" i="14"/>
  <c r="Z366" i="14"/>
  <c r="AA366" i="14"/>
  <c r="AB366" i="14"/>
  <c r="AD366" i="14"/>
  <c r="AE366" i="14"/>
  <c r="AJ366" i="14"/>
  <c r="K367" i="14"/>
  <c r="L367" i="14"/>
  <c r="N367" i="14"/>
  <c r="R367" i="14"/>
  <c r="S367" i="14"/>
  <c r="T367" i="14"/>
  <c r="V367" i="14"/>
  <c r="W367" i="14"/>
  <c r="X367" i="14"/>
  <c r="Y367" i="14"/>
  <c r="Z367" i="14"/>
  <c r="AA367" i="14"/>
  <c r="AB367" i="14"/>
  <c r="AD367" i="14"/>
  <c r="AE367" i="14"/>
  <c r="AJ367" i="14"/>
  <c r="K368" i="14"/>
  <c r="L368" i="14"/>
  <c r="N368" i="14"/>
  <c r="R368" i="14"/>
  <c r="S368" i="14"/>
  <c r="T368" i="14"/>
  <c r="V368" i="14"/>
  <c r="W368" i="14"/>
  <c r="X368" i="14"/>
  <c r="Y368" i="14"/>
  <c r="Z368" i="14"/>
  <c r="AA368" i="14"/>
  <c r="AB368" i="14"/>
  <c r="AD368" i="14"/>
  <c r="AE368" i="14"/>
  <c r="AJ368" i="14"/>
  <c r="K369" i="14"/>
  <c r="L369" i="14"/>
  <c r="N369" i="14"/>
  <c r="R369" i="14"/>
  <c r="S369" i="14"/>
  <c r="T369" i="14"/>
  <c r="V369" i="14"/>
  <c r="W369" i="14"/>
  <c r="X369" i="14"/>
  <c r="Y369" i="14"/>
  <c r="Z369" i="14"/>
  <c r="AA369" i="14"/>
  <c r="AB369" i="14"/>
  <c r="AD369" i="14"/>
  <c r="AE369" i="14"/>
  <c r="AJ369" i="14"/>
  <c r="K370" i="14"/>
  <c r="L370" i="14"/>
  <c r="N370" i="14"/>
  <c r="R370" i="14"/>
  <c r="S370" i="14"/>
  <c r="T370" i="14"/>
  <c r="V370" i="14"/>
  <c r="W370" i="14"/>
  <c r="X370" i="14"/>
  <c r="Y370" i="14"/>
  <c r="Z370" i="14"/>
  <c r="AA370" i="14"/>
  <c r="AB370" i="14"/>
  <c r="AD370" i="14"/>
  <c r="AE370" i="14"/>
  <c r="AJ370" i="14"/>
  <c r="K371" i="14"/>
  <c r="L371" i="14"/>
  <c r="N371" i="14"/>
  <c r="R371" i="14"/>
  <c r="S371" i="14"/>
  <c r="T371" i="14"/>
  <c r="V371" i="14"/>
  <c r="W371" i="14"/>
  <c r="X371" i="14"/>
  <c r="Y371" i="14"/>
  <c r="Z371" i="14"/>
  <c r="AA371" i="14"/>
  <c r="AB371" i="14"/>
  <c r="AD371" i="14"/>
  <c r="AE371" i="14"/>
  <c r="AJ371" i="14"/>
  <c r="K372" i="14"/>
  <c r="L372" i="14"/>
  <c r="N372" i="14"/>
  <c r="R372" i="14"/>
  <c r="S372" i="14"/>
  <c r="T372" i="14"/>
  <c r="V372" i="14"/>
  <c r="W372" i="14"/>
  <c r="X372" i="14"/>
  <c r="Y372" i="14"/>
  <c r="Z372" i="14"/>
  <c r="AA372" i="14"/>
  <c r="AB372" i="14"/>
  <c r="AD372" i="14"/>
  <c r="AE372" i="14"/>
  <c r="AJ372" i="14"/>
  <c r="K373" i="14"/>
  <c r="L373" i="14"/>
  <c r="N373" i="14"/>
  <c r="R373" i="14"/>
  <c r="S373" i="14"/>
  <c r="T373" i="14"/>
  <c r="V373" i="14"/>
  <c r="W373" i="14"/>
  <c r="X373" i="14"/>
  <c r="Y373" i="14"/>
  <c r="Z373" i="14"/>
  <c r="AA373" i="14"/>
  <c r="AB373" i="14"/>
  <c r="AD373" i="14"/>
  <c r="AE373" i="14"/>
  <c r="AJ373" i="14"/>
  <c r="K374" i="14"/>
  <c r="L374" i="14"/>
  <c r="N374" i="14"/>
  <c r="R374" i="14"/>
  <c r="S374" i="14"/>
  <c r="T374" i="14"/>
  <c r="V374" i="14"/>
  <c r="W374" i="14"/>
  <c r="X374" i="14"/>
  <c r="Y374" i="14"/>
  <c r="Z374" i="14"/>
  <c r="AA374" i="14"/>
  <c r="AB374" i="14"/>
  <c r="AD374" i="14"/>
  <c r="AE374" i="14"/>
  <c r="AJ374" i="14"/>
  <c r="K375" i="14"/>
  <c r="L375" i="14"/>
  <c r="N375" i="14"/>
  <c r="R375" i="14"/>
  <c r="S375" i="14"/>
  <c r="T375" i="14"/>
  <c r="V375" i="14"/>
  <c r="W375" i="14"/>
  <c r="X375" i="14"/>
  <c r="Y375" i="14"/>
  <c r="Z375" i="14"/>
  <c r="AA375" i="14"/>
  <c r="AB375" i="14"/>
  <c r="AD375" i="14"/>
  <c r="AE375" i="14"/>
  <c r="AJ375" i="14"/>
  <c r="K376" i="14"/>
  <c r="L376" i="14"/>
  <c r="N376" i="14"/>
  <c r="R376" i="14"/>
  <c r="S376" i="14"/>
  <c r="T376" i="14"/>
  <c r="V376" i="14"/>
  <c r="W376" i="14"/>
  <c r="X376" i="14"/>
  <c r="Y376" i="14"/>
  <c r="Z376" i="14"/>
  <c r="AA376" i="14"/>
  <c r="AB376" i="14"/>
  <c r="AD376" i="14"/>
  <c r="AE376" i="14"/>
  <c r="AJ376" i="14"/>
  <c r="K377" i="14"/>
  <c r="L377" i="14"/>
  <c r="N377" i="14"/>
  <c r="R377" i="14"/>
  <c r="S377" i="14"/>
  <c r="T377" i="14"/>
  <c r="V377" i="14"/>
  <c r="W377" i="14"/>
  <c r="X377" i="14"/>
  <c r="Y377" i="14"/>
  <c r="Z377" i="14"/>
  <c r="AA377" i="14"/>
  <c r="AB377" i="14"/>
  <c r="AD377" i="14"/>
  <c r="AE377" i="14"/>
  <c r="AJ377" i="14"/>
  <c r="K378" i="14"/>
  <c r="L378" i="14"/>
  <c r="N378" i="14"/>
  <c r="R378" i="14"/>
  <c r="S378" i="14"/>
  <c r="T378" i="14"/>
  <c r="V378" i="14"/>
  <c r="W378" i="14"/>
  <c r="X378" i="14"/>
  <c r="Y378" i="14"/>
  <c r="Z378" i="14"/>
  <c r="AA378" i="14"/>
  <c r="AB378" i="14"/>
  <c r="AD378" i="14"/>
  <c r="AE378" i="14"/>
  <c r="AJ378" i="14"/>
  <c r="K379" i="14"/>
  <c r="L379" i="14"/>
  <c r="N379" i="14"/>
  <c r="R379" i="14"/>
  <c r="S379" i="14"/>
  <c r="T379" i="14"/>
  <c r="V379" i="14"/>
  <c r="W379" i="14"/>
  <c r="X379" i="14"/>
  <c r="Y379" i="14"/>
  <c r="Z379" i="14"/>
  <c r="AA379" i="14"/>
  <c r="AB379" i="14"/>
  <c r="AD379" i="14"/>
  <c r="AE379" i="14"/>
  <c r="AJ379" i="14"/>
  <c r="K380" i="14"/>
  <c r="L380" i="14"/>
  <c r="N380" i="14"/>
  <c r="R380" i="14"/>
  <c r="S380" i="14"/>
  <c r="T380" i="14"/>
  <c r="V380" i="14"/>
  <c r="W380" i="14"/>
  <c r="X380" i="14"/>
  <c r="Y380" i="14"/>
  <c r="Z380" i="14"/>
  <c r="AA380" i="14"/>
  <c r="AB380" i="14"/>
  <c r="AD380" i="14"/>
  <c r="AE380" i="14"/>
  <c r="AJ380" i="14"/>
  <c r="K381" i="14"/>
  <c r="L381" i="14"/>
  <c r="N381" i="14"/>
  <c r="R381" i="14"/>
  <c r="S381" i="14"/>
  <c r="T381" i="14"/>
  <c r="V381" i="14"/>
  <c r="W381" i="14"/>
  <c r="X381" i="14"/>
  <c r="Y381" i="14"/>
  <c r="Z381" i="14"/>
  <c r="AA381" i="14"/>
  <c r="AB381" i="14"/>
  <c r="AD381" i="14"/>
  <c r="AE381" i="14"/>
  <c r="AJ381" i="14"/>
  <c r="K382" i="14"/>
  <c r="L382" i="14"/>
  <c r="N382" i="14"/>
  <c r="R382" i="14"/>
  <c r="S382" i="14"/>
  <c r="T382" i="14"/>
  <c r="V382" i="14"/>
  <c r="W382" i="14"/>
  <c r="X382" i="14"/>
  <c r="Y382" i="14"/>
  <c r="Z382" i="14"/>
  <c r="AA382" i="14"/>
  <c r="AB382" i="14"/>
  <c r="AD382" i="14"/>
  <c r="AE382" i="14"/>
  <c r="AJ382" i="14"/>
  <c r="K383" i="14"/>
  <c r="L383" i="14"/>
  <c r="N383" i="14"/>
  <c r="R383" i="14"/>
  <c r="S383" i="14"/>
  <c r="T383" i="14"/>
  <c r="V383" i="14"/>
  <c r="W383" i="14"/>
  <c r="X383" i="14"/>
  <c r="Y383" i="14"/>
  <c r="Z383" i="14"/>
  <c r="AA383" i="14"/>
  <c r="AB383" i="14"/>
  <c r="AD383" i="14"/>
  <c r="AE383" i="14"/>
  <c r="AJ383" i="14"/>
  <c r="K384" i="14"/>
  <c r="L384" i="14"/>
  <c r="N384" i="14"/>
  <c r="R384" i="14"/>
  <c r="S384" i="14"/>
  <c r="T384" i="14"/>
  <c r="V384" i="14"/>
  <c r="W384" i="14"/>
  <c r="X384" i="14"/>
  <c r="Y384" i="14"/>
  <c r="Z384" i="14"/>
  <c r="AA384" i="14"/>
  <c r="AB384" i="14"/>
  <c r="AD384" i="14"/>
  <c r="AE384" i="14"/>
  <c r="AJ384" i="14"/>
  <c r="K385" i="14"/>
  <c r="L385" i="14"/>
  <c r="N385" i="14"/>
  <c r="R385" i="14"/>
  <c r="S385" i="14"/>
  <c r="T385" i="14"/>
  <c r="V385" i="14"/>
  <c r="W385" i="14"/>
  <c r="X385" i="14"/>
  <c r="Y385" i="14"/>
  <c r="Z385" i="14"/>
  <c r="AA385" i="14"/>
  <c r="AB385" i="14"/>
  <c r="AD385" i="14"/>
  <c r="AE385" i="14"/>
  <c r="AJ385" i="14"/>
  <c r="K386" i="14"/>
  <c r="L386" i="14"/>
  <c r="N386" i="14"/>
  <c r="R386" i="14"/>
  <c r="S386" i="14"/>
  <c r="T386" i="14"/>
  <c r="V386" i="14"/>
  <c r="W386" i="14"/>
  <c r="X386" i="14"/>
  <c r="Y386" i="14"/>
  <c r="Z386" i="14"/>
  <c r="AA386" i="14"/>
  <c r="AB386" i="14"/>
  <c r="AD386" i="14"/>
  <c r="AE386" i="14"/>
  <c r="AJ386" i="14"/>
  <c r="K387" i="14"/>
  <c r="L387" i="14"/>
  <c r="N387" i="14"/>
  <c r="R387" i="14"/>
  <c r="S387" i="14"/>
  <c r="T387" i="14"/>
  <c r="V387" i="14"/>
  <c r="W387" i="14"/>
  <c r="X387" i="14"/>
  <c r="Y387" i="14"/>
  <c r="Z387" i="14"/>
  <c r="AA387" i="14"/>
  <c r="AB387" i="14"/>
  <c r="AD387" i="14"/>
  <c r="AE387" i="14"/>
  <c r="AJ387" i="14"/>
  <c r="K388" i="14"/>
  <c r="L388" i="14"/>
  <c r="N388" i="14"/>
  <c r="R388" i="14"/>
  <c r="S388" i="14"/>
  <c r="T388" i="14"/>
  <c r="V388" i="14"/>
  <c r="W388" i="14"/>
  <c r="X388" i="14"/>
  <c r="Y388" i="14"/>
  <c r="Z388" i="14"/>
  <c r="AA388" i="14"/>
  <c r="AB388" i="14"/>
  <c r="AD388" i="14"/>
  <c r="AE388" i="14"/>
  <c r="AJ388" i="14"/>
  <c r="K389" i="14"/>
  <c r="L389" i="14"/>
  <c r="N389" i="14"/>
  <c r="R389" i="14"/>
  <c r="S389" i="14"/>
  <c r="T389" i="14"/>
  <c r="V389" i="14"/>
  <c r="W389" i="14"/>
  <c r="X389" i="14"/>
  <c r="Y389" i="14"/>
  <c r="Z389" i="14"/>
  <c r="AA389" i="14"/>
  <c r="AB389" i="14"/>
  <c r="AD389" i="14"/>
  <c r="AE389" i="14"/>
  <c r="AJ389" i="14"/>
  <c r="K390" i="14"/>
  <c r="L390" i="14"/>
  <c r="N390" i="14"/>
  <c r="R390" i="14"/>
  <c r="S390" i="14"/>
  <c r="T390" i="14"/>
  <c r="V390" i="14"/>
  <c r="W390" i="14"/>
  <c r="X390" i="14"/>
  <c r="Y390" i="14"/>
  <c r="Z390" i="14"/>
  <c r="AA390" i="14"/>
  <c r="AB390" i="14"/>
  <c r="AD390" i="14"/>
  <c r="AE390" i="14"/>
  <c r="AJ390" i="14"/>
  <c r="K391" i="14"/>
  <c r="L391" i="14"/>
  <c r="N391" i="14"/>
  <c r="R391" i="14"/>
  <c r="S391" i="14"/>
  <c r="T391" i="14"/>
  <c r="V391" i="14"/>
  <c r="W391" i="14"/>
  <c r="X391" i="14"/>
  <c r="Y391" i="14"/>
  <c r="Z391" i="14"/>
  <c r="AA391" i="14"/>
  <c r="AB391" i="14"/>
  <c r="AD391" i="14"/>
  <c r="AE391" i="14"/>
  <c r="AJ391" i="14"/>
  <c r="K392" i="14"/>
  <c r="L392" i="14"/>
  <c r="N392" i="14"/>
  <c r="R392" i="14"/>
  <c r="S392" i="14"/>
  <c r="T392" i="14"/>
  <c r="V392" i="14"/>
  <c r="W392" i="14"/>
  <c r="X392" i="14"/>
  <c r="Y392" i="14"/>
  <c r="Z392" i="14"/>
  <c r="AA392" i="14"/>
  <c r="AB392" i="14"/>
  <c r="AD392" i="14"/>
  <c r="AE392" i="14"/>
  <c r="AJ392" i="14"/>
  <c r="K393" i="14"/>
  <c r="L393" i="14"/>
  <c r="N393" i="14"/>
  <c r="R393" i="14"/>
  <c r="S393" i="14"/>
  <c r="T393" i="14"/>
  <c r="V393" i="14"/>
  <c r="W393" i="14"/>
  <c r="X393" i="14"/>
  <c r="Y393" i="14"/>
  <c r="Z393" i="14"/>
  <c r="AA393" i="14"/>
  <c r="AB393" i="14"/>
  <c r="AD393" i="14"/>
  <c r="AE393" i="14"/>
  <c r="AJ393" i="14"/>
  <c r="K394" i="14"/>
  <c r="L394" i="14"/>
  <c r="N394" i="14"/>
  <c r="R394" i="14"/>
  <c r="S394" i="14"/>
  <c r="T394" i="14"/>
  <c r="V394" i="14"/>
  <c r="W394" i="14"/>
  <c r="X394" i="14"/>
  <c r="Y394" i="14"/>
  <c r="Z394" i="14"/>
  <c r="AA394" i="14"/>
  <c r="AB394" i="14"/>
  <c r="AD394" i="14"/>
  <c r="AE394" i="14"/>
  <c r="AJ394" i="14"/>
  <c r="K395" i="14"/>
  <c r="L395" i="14"/>
  <c r="N395" i="14"/>
  <c r="R395" i="14"/>
  <c r="S395" i="14"/>
  <c r="T395" i="14"/>
  <c r="V395" i="14"/>
  <c r="W395" i="14"/>
  <c r="X395" i="14"/>
  <c r="Y395" i="14"/>
  <c r="Z395" i="14"/>
  <c r="AA395" i="14"/>
  <c r="AB395" i="14"/>
  <c r="AD395" i="14"/>
  <c r="AE395" i="14"/>
  <c r="AJ395" i="14"/>
  <c r="K396" i="14"/>
  <c r="L396" i="14"/>
  <c r="N396" i="14"/>
  <c r="R396" i="14"/>
  <c r="S396" i="14"/>
  <c r="T396" i="14"/>
  <c r="V396" i="14"/>
  <c r="W396" i="14"/>
  <c r="X396" i="14"/>
  <c r="Y396" i="14"/>
  <c r="Z396" i="14"/>
  <c r="AA396" i="14"/>
  <c r="AB396" i="14"/>
  <c r="AD396" i="14"/>
  <c r="AE396" i="14"/>
  <c r="AJ396" i="14"/>
  <c r="K397" i="14"/>
  <c r="L397" i="14"/>
  <c r="N397" i="14"/>
  <c r="R397" i="14"/>
  <c r="S397" i="14"/>
  <c r="T397" i="14"/>
  <c r="V397" i="14"/>
  <c r="W397" i="14"/>
  <c r="X397" i="14"/>
  <c r="Y397" i="14"/>
  <c r="Z397" i="14"/>
  <c r="AA397" i="14"/>
  <c r="AB397" i="14"/>
  <c r="AD397" i="14"/>
  <c r="AE397" i="14"/>
  <c r="AJ397" i="14"/>
  <c r="K398" i="14"/>
  <c r="L398" i="14"/>
  <c r="N398" i="14"/>
  <c r="R398" i="14"/>
  <c r="S398" i="14"/>
  <c r="T398" i="14"/>
  <c r="V398" i="14"/>
  <c r="W398" i="14"/>
  <c r="X398" i="14"/>
  <c r="Y398" i="14"/>
  <c r="Z398" i="14"/>
  <c r="AA398" i="14"/>
  <c r="AB398" i="14"/>
  <c r="AD398" i="14"/>
  <c r="AE398" i="14"/>
  <c r="AJ398" i="14"/>
  <c r="K399" i="14"/>
  <c r="L399" i="14"/>
  <c r="N399" i="14"/>
  <c r="R399" i="14"/>
  <c r="S399" i="14"/>
  <c r="T399" i="14"/>
  <c r="V399" i="14"/>
  <c r="W399" i="14"/>
  <c r="X399" i="14"/>
  <c r="Y399" i="14"/>
  <c r="Z399" i="14"/>
  <c r="AA399" i="14"/>
  <c r="AB399" i="14"/>
  <c r="AD399" i="14"/>
  <c r="AE399" i="14"/>
  <c r="AJ399" i="14"/>
  <c r="K400" i="14"/>
  <c r="L400" i="14"/>
  <c r="N400" i="14"/>
  <c r="R400" i="14"/>
  <c r="S400" i="14"/>
  <c r="T400" i="14"/>
  <c r="V400" i="14"/>
  <c r="W400" i="14"/>
  <c r="X400" i="14"/>
  <c r="Y400" i="14"/>
  <c r="Z400" i="14"/>
  <c r="AA400" i="14"/>
  <c r="AB400" i="14"/>
  <c r="AD400" i="14"/>
  <c r="AE400" i="14"/>
  <c r="AJ400" i="14"/>
  <c r="K401" i="14"/>
  <c r="L401" i="14"/>
  <c r="N401" i="14"/>
  <c r="R401" i="14"/>
  <c r="S401" i="14"/>
  <c r="T401" i="14"/>
  <c r="V401" i="14"/>
  <c r="W401" i="14"/>
  <c r="X401" i="14"/>
  <c r="Y401" i="14"/>
  <c r="Z401" i="14"/>
  <c r="AA401" i="14"/>
  <c r="AB401" i="14"/>
  <c r="AD401" i="14"/>
  <c r="AE401" i="14"/>
  <c r="AJ401" i="14"/>
  <c r="K402" i="14"/>
  <c r="L402" i="14"/>
  <c r="N402" i="14"/>
  <c r="R402" i="14"/>
  <c r="S402" i="14"/>
  <c r="T402" i="14"/>
  <c r="V402" i="14"/>
  <c r="W402" i="14"/>
  <c r="X402" i="14"/>
  <c r="Y402" i="14"/>
  <c r="Z402" i="14"/>
  <c r="AA402" i="14"/>
  <c r="AB402" i="14"/>
  <c r="AD402" i="14"/>
  <c r="AE402" i="14"/>
  <c r="AJ402" i="14"/>
  <c r="K403" i="14"/>
  <c r="L403" i="14"/>
  <c r="N403" i="14"/>
  <c r="R403" i="14"/>
  <c r="S403" i="14"/>
  <c r="T403" i="14"/>
  <c r="V403" i="14"/>
  <c r="W403" i="14"/>
  <c r="X403" i="14"/>
  <c r="Y403" i="14"/>
  <c r="Z403" i="14"/>
  <c r="AA403" i="14"/>
  <c r="AB403" i="14"/>
  <c r="AD403" i="14"/>
  <c r="AE403" i="14"/>
  <c r="AJ403" i="14"/>
  <c r="K404" i="14"/>
  <c r="L404" i="14"/>
  <c r="N404" i="14"/>
  <c r="R404" i="14"/>
  <c r="S404" i="14"/>
  <c r="T404" i="14"/>
  <c r="V404" i="14"/>
  <c r="W404" i="14"/>
  <c r="X404" i="14"/>
  <c r="Y404" i="14"/>
  <c r="Z404" i="14"/>
  <c r="AA404" i="14"/>
  <c r="AB404" i="14"/>
  <c r="AD404" i="14"/>
  <c r="AE404" i="14"/>
  <c r="AJ404" i="14"/>
  <c r="K405" i="14"/>
  <c r="L405" i="14"/>
  <c r="N405" i="14"/>
  <c r="R405" i="14"/>
  <c r="S405" i="14"/>
  <c r="T405" i="14"/>
  <c r="V405" i="14"/>
  <c r="W405" i="14"/>
  <c r="X405" i="14"/>
  <c r="Y405" i="14"/>
  <c r="Z405" i="14"/>
  <c r="AA405" i="14"/>
  <c r="AB405" i="14"/>
  <c r="AD405" i="14"/>
  <c r="AE405" i="14"/>
  <c r="AJ405" i="14"/>
  <c r="K406" i="14"/>
  <c r="L406" i="14"/>
  <c r="N406" i="14"/>
  <c r="R406" i="14"/>
  <c r="S406" i="14"/>
  <c r="T406" i="14"/>
  <c r="V406" i="14"/>
  <c r="W406" i="14"/>
  <c r="X406" i="14"/>
  <c r="Y406" i="14"/>
  <c r="Z406" i="14"/>
  <c r="AA406" i="14"/>
  <c r="AB406" i="14"/>
  <c r="AD406" i="14"/>
  <c r="AE406" i="14"/>
  <c r="AJ406" i="14"/>
  <c r="K407" i="14"/>
  <c r="L407" i="14"/>
  <c r="N407" i="14"/>
  <c r="R407" i="14"/>
  <c r="S407" i="14"/>
  <c r="T407" i="14"/>
  <c r="V407" i="14"/>
  <c r="W407" i="14"/>
  <c r="X407" i="14"/>
  <c r="Y407" i="14"/>
  <c r="Z407" i="14"/>
  <c r="AA407" i="14"/>
  <c r="AB407" i="14"/>
  <c r="AD407" i="14"/>
  <c r="AE407" i="14"/>
  <c r="AJ407" i="14"/>
  <c r="K408" i="14"/>
  <c r="L408" i="14"/>
  <c r="N408" i="14"/>
  <c r="R408" i="14"/>
  <c r="S408" i="14"/>
  <c r="T408" i="14"/>
  <c r="V408" i="14"/>
  <c r="W408" i="14"/>
  <c r="X408" i="14"/>
  <c r="Y408" i="14"/>
  <c r="Z408" i="14"/>
  <c r="AA408" i="14"/>
  <c r="AB408" i="14"/>
  <c r="AD408" i="14"/>
  <c r="AE408" i="14"/>
  <c r="AJ408" i="14"/>
  <c r="K409" i="14"/>
  <c r="L409" i="14"/>
  <c r="N409" i="14"/>
  <c r="R409" i="14"/>
  <c r="S409" i="14"/>
  <c r="T409" i="14"/>
  <c r="V409" i="14"/>
  <c r="W409" i="14"/>
  <c r="X409" i="14"/>
  <c r="Y409" i="14"/>
  <c r="Z409" i="14"/>
  <c r="AA409" i="14"/>
  <c r="AB409" i="14"/>
  <c r="AD409" i="14"/>
  <c r="AE409" i="14"/>
  <c r="AJ409" i="14"/>
  <c r="K410" i="14"/>
  <c r="L410" i="14"/>
  <c r="N410" i="14"/>
  <c r="R410" i="14"/>
  <c r="S410" i="14"/>
  <c r="T410" i="14"/>
  <c r="V410" i="14"/>
  <c r="W410" i="14"/>
  <c r="X410" i="14"/>
  <c r="Y410" i="14"/>
  <c r="Z410" i="14"/>
  <c r="AA410" i="14"/>
  <c r="AB410" i="14"/>
  <c r="AD410" i="14"/>
  <c r="AE410" i="14"/>
  <c r="AJ410" i="14"/>
  <c r="K411" i="14"/>
  <c r="L411" i="14"/>
  <c r="N411" i="14"/>
  <c r="R411" i="14"/>
  <c r="S411" i="14"/>
  <c r="T411" i="14"/>
  <c r="V411" i="14"/>
  <c r="W411" i="14"/>
  <c r="X411" i="14"/>
  <c r="Y411" i="14"/>
  <c r="Z411" i="14"/>
  <c r="AA411" i="14"/>
  <c r="AB411" i="14"/>
  <c r="AD411" i="14"/>
  <c r="AE411" i="14"/>
  <c r="AJ411" i="14"/>
  <c r="K412" i="14"/>
  <c r="L412" i="14"/>
  <c r="N412" i="14"/>
  <c r="R412" i="14"/>
  <c r="S412" i="14"/>
  <c r="T412" i="14"/>
  <c r="V412" i="14"/>
  <c r="W412" i="14"/>
  <c r="X412" i="14"/>
  <c r="Y412" i="14"/>
  <c r="Z412" i="14"/>
  <c r="AA412" i="14"/>
  <c r="AB412" i="14"/>
  <c r="AD412" i="14"/>
  <c r="AE412" i="14"/>
  <c r="AJ412" i="14"/>
  <c r="K413" i="14"/>
  <c r="L413" i="14"/>
  <c r="N413" i="14"/>
  <c r="R413" i="14"/>
  <c r="S413" i="14"/>
  <c r="T413" i="14"/>
  <c r="V413" i="14"/>
  <c r="W413" i="14"/>
  <c r="X413" i="14"/>
  <c r="Y413" i="14"/>
  <c r="Z413" i="14"/>
  <c r="AA413" i="14"/>
  <c r="AB413" i="14"/>
  <c r="AD413" i="14"/>
  <c r="AE413" i="14"/>
  <c r="AJ413" i="14"/>
  <c r="K414" i="14"/>
  <c r="L414" i="14"/>
  <c r="N414" i="14"/>
  <c r="R414" i="14"/>
  <c r="S414" i="14"/>
  <c r="T414" i="14"/>
  <c r="V414" i="14"/>
  <c r="W414" i="14"/>
  <c r="X414" i="14"/>
  <c r="Y414" i="14"/>
  <c r="Z414" i="14"/>
  <c r="AA414" i="14"/>
  <c r="AB414" i="14"/>
  <c r="AD414" i="14"/>
  <c r="AE414" i="14"/>
  <c r="AJ414" i="14"/>
  <c r="K415" i="14"/>
  <c r="L415" i="14"/>
  <c r="N415" i="14"/>
  <c r="R415" i="14"/>
  <c r="S415" i="14"/>
  <c r="T415" i="14"/>
  <c r="V415" i="14"/>
  <c r="W415" i="14"/>
  <c r="X415" i="14"/>
  <c r="Y415" i="14"/>
  <c r="Z415" i="14"/>
  <c r="AA415" i="14"/>
  <c r="AB415" i="14"/>
  <c r="AD415" i="14"/>
  <c r="AE415" i="14"/>
  <c r="AJ415" i="14"/>
  <c r="K416" i="14"/>
  <c r="L416" i="14"/>
  <c r="N416" i="14"/>
  <c r="R416" i="14"/>
  <c r="S416" i="14"/>
  <c r="T416" i="14"/>
  <c r="V416" i="14"/>
  <c r="W416" i="14"/>
  <c r="X416" i="14"/>
  <c r="Y416" i="14"/>
  <c r="Z416" i="14"/>
  <c r="AA416" i="14"/>
  <c r="AB416" i="14"/>
  <c r="AD416" i="14"/>
  <c r="AE416" i="14"/>
  <c r="AJ416" i="14"/>
  <c r="K417" i="14"/>
  <c r="L417" i="14"/>
  <c r="N417" i="14"/>
  <c r="R417" i="14"/>
  <c r="S417" i="14"/>
  <c r="T417" i="14"/>
  <c r="V417" i="14"/>
  <c r="W417" i="14"/>
  <c r="X417" i="14"/>
  <c r="Y417" i="14"/>
  <c r="Z417" i="14"/>
  <c r="AA417" i="14"/>
  <c r="AB417" i="14"/>
  <c r="AD417" i="14"/>
  <c r="AE417" i="14"/>
  <c r="AJ417" i="14"/>
  <c r="K418" i="14"/>
  <c r="L418" i="14"/>
  <c r="N418" i="14"/>
  <c r="R418" i="14"/>
  <c r="S418" i="14"/>
  <c r="T418" i="14"/>
  <c r="V418" i="14"/>
  <c r="W418" i="14"/>
  <c r="X418" i="14"/>
  <c r="Y418" i="14"/>
  <c r="Z418" i="14"/>
  <c r="AA418" i="14"/>
  <c r="AB418" i="14"/>
  <c r="AD418" i="14"/>
  <c r="AE418" i="14"/>
  <c r="AJ418" i="14"/>
  <c r="K419" i="14"/>
  <c r="L419" i="14"/>
  <c r="N419" i="14"/>
  <c r="R419" i="14"/>
  <c r="S419" i="14"/>
  <c r="T419" i="14"/>
  <c r="V419" i="14"/>
  <c r="W419" i="14"/>
  <c r="X419" i="14"/>
  <c r="Y419" i="14"/>
  <c r="Z419" i="14"/>
  <c r="AA419" i="14"/>
  <c r="AB419" i="14"/>
  <c r="AD419" i="14"/>
  <c r="AE419" i="14"/>
  <c r="AJ419" i="14"/>
  <c r="K420" i="14"/>
  <c r="L420" i="14"/>
  <c r="N420" i="14"/>
  <c r="R420" i="14"/>
  <c r="S420" i="14"/>
  <c r="T420" i="14"/>
  <c r="V420" i="14"/>
  <c r="W420" i="14"/>
  <c r="X420" i="14"/>
  <c r="Y420" i="14"/>
  <c r="Z420" i="14"/>
  <c r="AA420" i="14"/>
  <c r="AB420" i="14"/>
  <c r="AD420" i="14"/>
  <c r="AE420" i="14"/>
  <c r="AJ420" i="14"/>
  <c r="K421" i="14"/>
  <c r="L421" i="14"/>
  <c r="N421" i="14"/>
  <c r="R421" i="14"/>
  <c r="S421" i="14"/>
  <c r="T421" i="14"/>
  <c r="V421" i="14"/>
  <c r="W421" i="14"/>
  <c r="X421" i="14"/>
  <c r="Y421" i="14"/>
  <c r="Z421" i="14"/>
  <c r="AA421" i="14"/>
  <c r="AB421" i="14"/>
  <c r="AD421" i="14"/>
  <c r="AE421" i="14"/>
  <c r="AJ421" i="14"/>
  <c r="K422" i="14"/>
  <c r="L422" i="14"/>
  <c r="N422" i="14"/>
  <c r="R422" i="14"/>
  <c r="S422" i="14"/>
  <c r="T422" i="14"/>
  <c r="V422" i="14"/>
  <c r="W422" i="14"/>
  <c r="X422" i="14"/>
  <c r="Y422" i="14"/>
  <c r="Z422" i="14"/>
  <c r="AA422" i="14"/>
  <c r="AB422" i="14"/>
  <c r="AD422" i="14"/>
  <c r="AE422" i="14"/>
  <c r="AJ422" i="14"/>
  <c r="K423" i="14"/>
  <c r="L423" i="14"/>
  <c r="N423" i="14"/>
  <c r="R423" i="14"/>
  <c r="S423" i="14"/>
  <c r="T423" i="14"/>
  <c r="V423" i="14"/>
  <c r="W423" i="14"/>
  <c r="X423" i="14"/>
  <c r="Y423" i="14"/>
  <c r="Z423" i="14"/>
  <c r="AA423" i="14"/>
  <c r="AB423" i="14"/>
  <c r="AD423" i="14"/>
  <c r="AE423" i="14"/>
  <c r="AJ423" i="14"/>
  <c r="K424" i="14"/>
  <c r="L424" i="14"/>
  <c r="N424" i="14"/>
  <c r="R424" i="14"/>
  <c r="S424" i="14"/>
  <c r="T424" i="14"/>
  <c r="V424" i="14"/>
  <c r="W424" i="14"/>
  <c r="X424" i="14"/>
  <c r="Y424" i="14"/>
  <c r="Z424" i="14"/>
  <c r="AA424" i="14"/>
  <c r="AB424" i="14"/>
  <c r="AD424" i="14"/>
  <c r="AE424" i="14"/>
  <c r="AJ424" i="14"/>
  <c r="K425" i="14"/>
  <c r="L425" i="14"/>
  <c r="N425" i="14"/>
  <c r="R425" i="14"/>
  <c r="S425" i="14"/>
  <c r="T425" i="14"/>
  <c r="V425" i="14"/>
  <c r="W425" i="14"/>
  <c r="X425" i="14"/>
  <c r="Y425" i="14"/>
  <c r="Z425" i="14"/>
  <c r="AA425" i="14"/>
  <c r="AB425" i="14"/>
  <c r="AD425" i="14"/>
  <c r="AE425" i="14"/>
  <c r="AJ425" i="14"/>
  <c r="K426" i="14"/>
  <c r="L426" i="14"/>
  <c r="N426" i="14"/>
  <c r="R426" i="14"/>
  <c r="S426" i="14"/>
  <c r="T426" i="14"/>
  <c r="V426" i="14"/>
  <c r="W426" i="14"/>
  <c r="X426" i="14"/>
  <c r="Y426" i="14"/>
  <c r="Z426" i="14"/>
  <c r="AA426" i="14"/>
  <c r="AB426" i="14"/>
  <c r="AD426" i="14"/>
  <c r="AE426" i="14"/>
  <c r="AJ426" i="14"/>
  <c r="K427" i="14"/>
  <c r="L427" i="14"/>
  <c r="N427" i="14"/>
  <c r="R427" i="14"/>
  <c r="S427" i="14"/>
  <c r="T427" i="14"/>
  <c r="V427" i="14"/>
  <c r="W427" i="14"/>
  <c r="X427" i="14"/>
  <c r="Y427" i="14"/>
  <c r="Z427" i="14"/>
  <c r="AA427" i="14"/>
  <c r="AB427" i="14"/>
  <c r="AD427" i="14"/>
  <c r="AE427" i="14"/>
  <c r="AJ427" i="14"/>
  <c r="K428" i="14"/>
  <c r="L428" i="14"/>
  <c r="N428" i="14"/>
  <c r="R428" i="14"/>
  <c r="S428" i="14"/>
  <c r="T428" i="14"/>
  <c r="V428" i="14"/>
  <c r="W428" i="14"/>
  <c r="X428" i="14"/>
  <c r="Y428" i="14"/>
  <c r="Z428" i="14"/>
  <c r="AA428" i="14"/>
  <c r="AB428" i="14"/>
  <c r="AD428" i="14"/>
  <c r="AE428" i="14"/>
  <c r="AJ428" i="14"/>
  <c r="K429" i="14"/>
  <c r="L429" i="14"/>
  <c r="N429" i="14"/>
  <c r="R429" i="14"/>
  <c r="S429" i="14"/>
  <c r="T429" i="14"/>
  <c r="V429" i="14"/>
  <c r="W429" i="14"/>
  <c r="X429" i="14"/>
  <c r="Y429" i="14"/>
  <c r="Z429" i="14"/>
  <c r="AA429" i="14"/>
  <c r="AB429" i="14"/>
  <c r="AD429" i="14"/>
  <c r="AE429" i="14"/>
  <c r="AJ429" i="14"/>
  <c r="K430" i="14"/>
  <c r="L430" i="14"/>
  <c r="N430" i="14"/>
  <c r="R430" i="14"/>
  <c r="S430" i="14"/>
  <c r="T430" i="14"/>
  <c r="V430" i="14"/>
  <c r="W430" i="14"/>
  <c r="X430" i="14"/>
  <c r="Y430" i="14"/>
  <c r="Z430" i="14"/>
  <c r="AA430" i="14"/>
  <c r="AB430" i="14"/>
  <c r="AD430" i="14"/>
  <c r="AE430" i="14"/>
  <c r="AJ430" i="14"/>
  <c r="K431" i="14"/>
  <c r="L431" i="14"/>
  <c r="N431" i="14"/>
  <c r="R431" i="14"/>
  <c r="S431" i="14"/>
  <c r="T431" i="14"/>
  <c r="V431" i="14"/>
  <c r="W431" i="14"/>
  <c r="X431" i="14"/>
  <c r="Y431" i="14"/>
  <c r="Z431" i="14"/>
  <c r="AA431" i="14"/>
  <c r="AB431" i="14"/>
  <c r="AD431" i="14"/>
  <c r="AE431" i="14"/>
  <c r="AJ431" i="14"/>
  <c r="K432" i="14"/>
  <c r="L432" i="14"/>
  <c r="N432" i="14"/>
  <c r="R432" i="14"/>
  <c r="S432" i="14"/>
  <c r="T432" i="14"/>
  <c r="V432" i="14"/>
  <c r="W432" i="14"/>
  <c r="X432" i="14"/>
  <c r="Y432" i="14"/>
  <c r="Z432" i="14"/>
  <c r="AA432" i="14"/>
  <c r="AB432" i="14"/>
  <c r="AD432" i="14"/>
  <c r="AE432" i="14"/>
  <c r="AJ432" i="14"/>
  <c r="K433" i="14"/>
  <c r="L433" i="14"/>
  <c r="N433" i="14"/>
  <c r="R433" i="14"/>
  <c r="S433" i="14"/>
  <c r="T433" i="14"/>
  <c r="V433" i="14"/>
  <c r="W433" i="14"/>
  <c r="X433" i="14"/>
  <c r="Y433" i="14"/>
  <c r="Z433" i="14"/>
  <c r="AA433" i="14"/>
  <c r="AB433" i="14"/>
  <c r="AD433" i="14"/>
  <c r="AE433" i="14"/>
  <c r="AJ433" i="14"/>
  <c r="K434" i="14"/>
  <c r="L434" i="14"/>
  <c r="N434" i="14"/>
  <c r="R434" i="14"/>
  <c r="S434" i="14"/>
  <c r="T434" i="14"/>
  <c r="V434" i="14"/>
  <c r="W434" i="14"/>
  <c r="X434" i="14"/>
  <c r="Y434" i="14"/>
  <c r="Z434" i="14"/>
  <c r="AA434" i="14"/>
  <c r="AB434" i="14"/>
  <c r="AD434" i="14"/>
  <c r="AE434" i="14"/>
  <c r="AJ434" i="14"/>
  <c r="K435" i="14"/>
  <c r="L435" i="14"/>
  <c r="N435" i="14"/>
  <c r="R435" i="14"/>
  <c r="S435" i="14"/>
  <c r="T435" i="14"/>
  <c r="V435" i="14"/>
  <c r="W435" i="14"/>
  <c r="X435" i="14"/>
  <c r="Y435" i="14"/>
  <c r="Z435" i="14"/>
  <c r="AA435" i="14"/>
  <c r="AB435" i="14"/>
  <c r="AD435" i="14"/>
  <c r="AE435" i="14"/>
  <c r="AJ435" i="14"/>
  <c r="K436" i="14"/>
  <c r="L436" i="14"/>
  <c r="N436" i="14"/>
  <c r="R436" i="14"/>
  <c r="S436" i="14"/>
  <c r="T436" i="14"/>
  <c r="V436" i="14"/>
  <c r="W436" i="14"/>
  <c r="X436" i="14"/>
  <c r="Y436" i="14"/>
  <c r="Z436" i="14"/>
  <c r="AA436" i="14"/>
  <c r="AB436" i="14"/>
  <c r="AD436" i="14"/>
  <c r="AE436" i="14"/>
  <c r="AJ436" i="14"/>
  <c r="K437" i="14"/>
  <c r="L437" i="14"/>
  <c r="N437" i="14"/>
  <c r="R437" i="14"/>
  <c r="S437" i="14"/>
  <c r="T437" i="14"/>
  <c r="V437" i="14"/>
  <c r="W437" i="14"/>
  <c r="X437" i="14"/>
  <c r="Y437" i="14"/>
  <c r="Z437" i="14"/>
  <c r="AA437" i="14"/>
  <c r="AB437" i="14"/>
  <c r="AD437" i="14"/>
  <c r="AE437" i="14"/>
  <c r="AJ437" i="14"/>
  <c r="K438" i="14"/>
  <c r="L438" i="14"/>
  <c r="N438" i="14"/>
  <c r="R438" i="14"/>
  <c r="S438" i="14"/>
  <c r="T438" i="14"/>
  <c r="V438" i="14"/>
  <c r="W438" i="14"/>
  <c r="X438" i="14"/>
  <c r="Y438" i="14"/>
  <c r="Z438" i="14"/>
  <c r="AA438" i="14"/>
  <c r="AB438" i="14"/>
  <c r="AD438" i="14"/>
  <c r="AE438" i="14"/>
  <c r="AJ438" i="14"/>
  <c r="K439" i="14"/>
  <c r="L439" i="14"/>
  <c r="N439" i="14"/>
  <c r="R439" i="14"/>
  <c r="S439" i="14"/>
  <c r="T439" i="14"/>
  <c r="V439" i="14"/>
  <c r="W439" i="14"/>
  <c r="X439" i="14"/>
  <c r="Y439" i="14"/>
  <c r="Z439" i="14"/>
  <c r="AA439" i="14"/>
  <c r="AB439" i="14"/>
  <c r="AD439" i="14"/>
  <c r="AE439" i="14"/>
  <c r="AJ439" i="14"/>
  <c r="K440" i="14"/>
  <c r="L440" i="14"/>
  <c r="N440" i="14"/>
  <c r="R440" i="14"/>
  <c r="S440" i="14"/>
  <c r="T440" i="14"/>
  <c r="V440" i="14"/>
  <c r="W440" i="14"/>
  <c r="X440" i="14"/>
  <c r="Y440" i="14"/>
  <c r="Z440" i="14"/>
  <c r="AA440" i="14"/>
  <c r="AB440" i="14"/>
  <c r="AD440" i="14"/>
  <c r="AE440" i="14"/>
  <c r="AJ440" i="14"/>
  <c r="K441" i="14"/>
  <c r="L441" i="14"/>
  <c r="N441" i="14"/>
  <c r="R441" i="14"/>
  <c r="S441" i="14"/>
  <c r="T441" i="14"/>
  <c r="V441" i="14"/>
  <c r="W441" i="14"/>
  <c r="X441" i="14"/>
  <c r="Y441" i="14"/>
  <c r="Z441" i="14"/>
  <c r="AA441" i="14"/>
  <c r="AB441" i="14"/>
  <c r="AD441" i="14"/>
  <c r="AE441" i="14"/>
  <c r="AJ441" i="14"/>
  <c r="K442" i="14"/>
  <c r="L442" i="14"/>
  <c r="N442" i="14"/>
  <c r="R442" i="14"/>
  <c r="S442" i="14"/>
  <c r="T442" i="14"/>
  <c r="V442" i="14"/>
  <c r="W442" i="14"/>
  <c r="X442" i="14"/>
  <c r="Y442" i="14"/>
  <c r="Z442" i="14"/>
  <c r="AA442" i="14"/>
  <c r="AB442" i="14"/>
  <c r="AD442" i="14"/>
  <c r="AE442" i="14"/>
  <c r="AJ442" i="14"/>
  <c r="K443" i="14"/>
  <c r="L443" i="14"/>
  <c r="N443" i="14"/>
  <c r="R443" i="14"/>
  <c r="S443" i="14"/>
  <c r="T443" i="14"/>
  <c r="V443" i="14"/>
  <c r="W443" i="14"/>
  <c r="X443" i="14"/>
  <c r="Y443" i="14"/>
  <c r="Z443" i="14"/>
  <c r="AA443" i="14"/>
  <c r="AB443" i="14"/>
  <c r="AD443" i="14"/>
  <c r="AE443" i="14"/>
  <c r="AJ443" i="14"/>
  <c r="K444" i="14"/>
  <c r="L444" i="14"/>
  <c r="N444" i="14"/>
  <c r="R444" i="14"/>
  <c r="S444" i="14"/>
  <c r="T444" i="14"/>
  <c r="V444" i="14"/>
  <c r="W444" i="14"/>
  <c r="X444" i="14"/>
  <c r="Y444" i="14"/>
  <c r="Z444" i="14"/>
  <c r="AA444" i="14"/>
  <c r="AB444" i="14"/>
  <c r="AD444" i="14"/>
  <c r="AE444" i="14"/>
  <c r="AJ444" i="14"/>
  <c r="K445" i="14"/>
  <c r="L445" i="14"/>
  <c r="N445" i="14"/>
  <c r="R445" i="14"/>
  <c r="S445" i="14"/>
  <c r="T445" i="14"/>
  <c r="V445" i="14"/>
  <c r="W445" i="14"/>
  <c r="X445" i="14"/>
  <c r="Y445" i="14"/>
  <c r="Z445" i="14"/>
  <c r="AA445" i="14"/>
  <c r="AB445" i="14"/>
  <c r="AD445" i="14"/>
  <c r="AE445" i="14"/>
  <c r="AJ445" i="14"/>
  <c r="K446" i="14"/>
  <c r="L446" i="14"/>
  <c r="N446" i="14"/>
  <c r="R446" i="14"/>
  <c r="S446" i="14"/>
  <c r="T446" i="14"/>
  <c r="V446" i="14"/>
  <c r="W446" i="14"/>
  <c r="X446" i="14"/>
  <c r="Y446" i="14"/>
  <c r="Z446" i="14"/>
  <c r="AA446" i="14"/>
  <c r="AB446" i="14"/>
  <c r="AD446" i="14"/>
  <c r="AE446" i="14"/>
  <c r="AJ446" i="14"/>
  <c r="K447" i="14"/>
  <c r="L447" i="14"/>
  <c r="N447" i="14"/>
  <c r="R447" i="14"/>
  <c r="S447" i="14"/>
  <c r="T447" i="14"/>
  <c r="V447" i="14"/>
  <c r="W447" i="14"/>
  <c r="X447" i="14"/>
  <c r="Y447" i="14"/>
  <c r="Z447" i="14"/>
  <c r="AA447" i="14"/>
  <c r="AB447" i="14"/>
  <c r="AD447" i="14"/>
  <c r="AE447" i="14"/>
  <c r="AJ447" i="14"/>
  <c r="K448" i="14"/>
  <c r="L448" i="14"/>
  <c r="N448" i="14"/>
  <c r="R448" i="14"/>
  <c r="S448" i="14"/>
  <c r="T448" i="14"/>
  <c r="V448" i="14"/>
  <c r="W448" i="14"/>
  <c r="X448" i="14"/>
  <c r="Y448" i="14"/>
  <c r="Z448" i="14"/>
  <c r="AA448" i="14"/>
  <c r="AB448" i="14"/>
  <c r="AD448" i="14"/>
  <c r="AE448" i="14"/>
  <c r="AJ448" i="14"/>
  <c r="K449" i="14"/>
  <c r="L449" i="14"/>
  <c r="N449" i="14"/>
  <c r="R449" i="14"/>
  <c r="S449" i="14"/>
  <c r="T449" i="14"/>
  <c r="V449" i="14"/>
  <c r="W449" i="14"/>
  <c r="X449" i="14"/>
  <c r="Y449" i="14"/>
  <c r="Z449" i="14"/>
  <c r="AA449" i="14"/>
  <c r="AB449" i="14"/>
  <c r="AD449" i="14"/>
  <c r="AE449" i="14"/>
  <c r="AJ449" i="14"/>
  <c r="K450" i="14"/>
  <c r="L450" i="14"/>
  <c r="N450" i="14"/>
  <c r="R450" i="14"/>
  <c r="S450" i="14"/>
  <c r="T450" i="14"/>
  <c r="V450" i="14"/>
  <c r="W450" i="14"/>
  <c r="X450" i="14"/>
  <c r="Y450" i="14"/>
  <c r="Z450" i="14"/>
  <c r="AA450" i="14"/>
  <c r="AB450" i="14"/>
  <c r="AD450" i="14"/>
  <c r="AE450" i="14"/>
  <c r="AJ450" i="14"/>
  <c r="K451" i="14"/>
  <c r="L451" i="14"/>
  <c r="N451" i="14"/>
  <c r="R451" i="14"/>
  <c r="S451" i="14"/>
  <c r="T451" i="14"/>
  <c r="V451" i="14"/>
  <c r="W451" i="14"/>
  <c r="X451" i="14"/>
  <c r="Y451" i="14"/>
  <c r="Z451" i="14"/>
  <c r="AA451" i="14"/>
  <c r="AB451" i="14"/>
  <c r="AD451" i="14"/>
  <c r="AE451" i="14"/>
  <c r="AJ451" i="14"/>
  <c r="K452" i="14"/>
  <c r="L452" i="14"/>
  <c r="N452" i="14"/>
  <c r="R452" i="14"/>
  <c r="S452" i="14"/>
  <c r="T452" i="14"/>
  <c r="V452" i="14"/>
  <c r="W452" i="14"/>
  <c r="X452" i="14"/>
  <c r="Y452" i="14"/>
  <c r="Z452" i="14"/>
  <c r="AA452" i="14"/>
  <c r="AB452" i="14"/>
  <c r="AD452" i="14"/>
  <c r="AE452" i="14"/>
  <c r="AJ452" i="14"/>
  <c r="K453" i="14"/>
  <c r="L453" i="14"/>
  <c r="N453" i="14"/>
  <c r="R453" i="14"/>
  <c r="S453" i="14"/>
  <c r="T453" i="14"/>
  <c r="V453" i="14"/>
  <c r="W453" i="14"/>
  <c r="X453" i="14"/>
  <c r="Y453" i="14"/>
  <c r="Z453" i="14"/>
  <c r="AA453" i="14"/>
  <c r="AB453" i="14"/>
  <c r="AD453" i="14"/>
  <c r="AE453" i="14"/>
  <c r="AJ453" i="14"/>
  <c r="K454" i="14"/>
  <c r="L454" i="14"/>
  <c r="N454" i="14"/>
  <c r="R454" i="14"/>
  <c r="S454" i="14"/>
  <c r="T454" i="14"/>
  <c r="V454" i="14"/>
  <c r="W454" i="14"/>
  <c r="X454" i="14"/>
  <c r="Y454" i="14"/>
  <c r="Z454" i="14"/>
  <c r="AA454" i="14"/>
  <c r="AB454" i="14"/>
  <c r="AD454" i="14"/>
  <c r="AE454" i="14"/>
  <c r="AJ454" i="14"/>
  <c r="K455" i="14"/>
  <c r="L455" i="14"/>
  <c r="N455" i="14"/>
  <c r="R455" i="14"/>
  <c r="S455" i="14"/>
  <c r="T455" i="14"/>
  <c r="V455" i="14"/>
  <c r="W455" i="14"/>
  <c r="X455" i="14"/>
  <c r="Y455" i="14"/>
  <c r="Z455" i="14"/>
  <c r="AA455" i="14"/>
  <c r="AB455" i="14"/>
  <c r="AD455" i="14"/>
  <c r="AE455" i="14"/>
  <c r="AJ455" i="14"/>
  <c r="K456" i="14"/>
  <c r="L456" i="14"/>
  <c r="N456" i="14"/>
  <c r="R456" i="14"/>
  <c r="S456" i="14"/>
  <c r="T456" i="14"/>
  <c r="V456" i="14"/>
  <c r="W456" i="14"/>
  <c r="X456" i="14"/>
  <c r="Y456" i="14"/>
  <c r="Z456" i="14"/>
  <c r="AA456" i="14"/>
  <c r="AB456" i="14"/>
  <c r="AD456" i="14"/>
  <c r="AE456" i="14"/>
  <c r="AJ456" i="14"/>
  <c r="K457" i="14"/>
  <c r="L457" i="14"/>
  <c r="N457" i="14"/>
  <c r="R457" i="14"/>
  <c r="S457" i="14"/>
  <c r="T457" i="14"/>
  <c r="V457" i="14"/>
  <c r="W457" i="14"/>
  <c r="X457" i="14"/>
  <c r="Y457" i="14"/>
  <c r="Z457" i="14"/>
  <c r="AA457" i="14"/>
  <c r="AB457" i="14"/>
  <c r="AD457" i="14"/>
  <c r="AE457" i="14"/>
  <c r="AJ457" i="14"/>
  <c r="K458" i="14"/>
  <c r="L458" i="14"/>
  <c r="N458" i="14"/>
  <c r="R458" i="14"/>
  <c r="S458" i="14"/>
  <c r="T458" i="14"/>
  <c r="V458" i="14"/>
  <c r="W458" i="14"/>
  <c r="X458" i="14"/>
  <c r="Y458" i="14"/>
  <c r="Z458" i="14"/>
  <c r="AA458" i="14"/>
  <c r="AB458" i="14"/>
  <c r="AD458" i="14"/>
  <c r="AE458" i="14"/>
  <c r="AJ458" i="14"/>
  <c r="K459" i="14"/>
  <c r="L459" i="14"/>
  <c r="N459" i="14"/>
  <c r="R459" i="14"/>
  <c r="S459" i="14"/>
  <c r="T459" i="14"/>
  <c r="V459" i="14"/>
  <c r="W459" i="14"/>
  <c r="X459" i="14"/>
  <c r="Y459" i="14"/>
  <c r="Z459" i="14"/>
  <c r="AA459" i="14"/>
  <c r="AB459" i="14"/>
  <c r="AD459" i="14"/>
  <c r="AE459" i="14"/>
  <c r="AJ459" i="14"/>
  <c r="K460" i="14"/>
  <c r="L460" i="14"/>
  <c r="N460" i="14"/>
  <c r="R460" i="14"/>
  <c r="S460" i="14"/>
  <c r="T460" i="14"/>
  <c r="V460" i="14"/>
  <c r="W460" i="14"/>
  <c r="X460" i="14"/>
  <c r="Y460" i="14"/>
  <c r="Z460" i="14"/>
  <c r="AA460" i="14"/>
  <c r="AB460" i="14"/>
  <c r="AD460" i="14"/>
  <c r="AE460" i="14"/>
  <c r="AJ460" i="14"/>
  <c r="K461" i="14"/>
  <c r="L461" i="14"/>
  <c r="N461" i="14"/>
  <c r="R461" i="14"/>
  <c r="S461" i="14"/>
  <c r="T461" i="14"/>
  <c r="V461" i="14"/>
  <c r="W461" i="14"/>
  <c r="X461" i="14"/>
  <c r="Y461" i="14"/>
  <c r="Z461" i="14"/>
  <c r="AA461" i="14"/>
  <c r="AB461" i="14"/>
  <c r="AD461" i="14"/>
  <c r="AE461" i="14"/>
  <c r="AJ461" i="14"/>
  <c r="K462" i="14"/>
  <c r="L462" i="14"/>
  <c r="N462" i="14"/>
  <c r="R462" i="14"/>
  <c r="S462" i="14"/>
  <c r="T462" i="14"/>
  <c r="V462" i="14"/>
  <c r="W462" i="14"/>
  <c r="X462" i="14"/>
  <c r="Y462" i="14"/>
  <c r="Z462" i="14"/>
  <c r="AA462" i="14"/>
  <c r="AB462" i="14"/>
  <c r="AD462" i="14"/>
  <c r="AE462" i="14"/>
  <c r="AJ462" i="14"/>
  <c r="K463" i="14"/>
  <c r="L463" i="14"/>
  <c r="N463" i="14"/>
  <c r="R463" i="14"/>
  <c r="S463" i="14"/>
  <c r="T463" i="14"/>
  <c r="V463" i="14"/>
  <c r="W463" i="14"/>
  <c r="X463" i="14"/>
  <c r="Y463" i="14"/>
  <c r="Z463" i="14"/>
  <c r="AA463" i="14"/>
  <c r="AB463" i="14"/>
  <c r="AD463" i="14"/>
  <c r="AE463" i="14"/>
  <c r="AJ463" i="14"/>
  <c r="K464" i="14"/>
  <c r="L464" i="14"/>
  <c r="N464" i="14"/>
  <c r="R464" i="14"/>
  <c r="S464" i="14"/>
  <c r="T464" i="14"/>
  <c r="V464" i="14"/>
  <c r="W464" i="14"/>
  <c r="X464" i="14"/>
  <c r="Y464" i="14"/>
  <c r="Z464" i="14"/>
  <c r="AA464" i="14"/>
  <c r="AB464" i="14"/>
  <c r="AD464" i="14"/>
  <c r="AE464" i="14"/>
  <c r="AJ464" i="14"/>
  <c r="K465" i="14"/>
  <c r="L465" i="14"/>
  <c r="N465" i="14"/>
  <c r="R465" i="14"/>
  <c r="S465" i="14"/>
  <c r="T465" i="14"/>
  <c r="V465" i="14"/>
  <c r="W465" i="14"/>
  <c r="X465" i="14"/>
  <c r="Y465" i="14"/>
  <c r="Z465" i="14"/>
  <c r="AA465" i="14"/>
  <c r="AB465" i="14"/>
  <c r="AD465" i="14"/>
  <c r="AE465" i="14"/>
  <c r="AJ465" i="14"/>
  <c r="K466" i="14"/>
  <c r="L466" i="14"/>
  <c r="N466" i="14"/>
  <c r="R466" i="14"/>
  <c r="S466" i="14"/>
  <c r="T466" i="14"/>
  <c r="V466" i="14"/>
  <c r="W466" i="14"/>
  <c r="X466" i="14"/>
  <c r="Y466" i="14"/>
  <c r="Z466" i="14"/>
  <c r="AA466" i="14"/>
  <c r="AB466" i="14"/>
  <c r="AD466" i="14"/>
  <c r="AE466" i="14"/>
  <c r="AJ466" i="14"/>
  <c r="K467" i="14"/>
  <c r="L467" i="14"/>
  <c r="N467" i="14"/>
  <c r="R467" i="14"/>
  <c r="S467" i="14"/>
  <c r="T467" i="14"/>
  <c r="V467" i="14"/>
  <c r="W467" i="14"/>
  <c r="X467" i="14"/>
  <c r="Y467" i="14"/>
  <c r="Z467" i="14"/>
  <c r="AA467" i="14"/>
  <c r="AB467" i="14"/>
  <c r="AD467" i="14"/>
  <c r="AE467" i="14"/>
  <c r="AJ467" i="14"/>
  <c r="K468" i="14"/>
  <c r="L468" i="14"/>
  <c r="N468" i="14"/>
  <c r="R468" i="14"/>
  <c r="S468" i="14"/>
  <c r="T468" i="14"/>
  <c r="V468" i="14"/>
  <c r="W468" i="14"/>
  <c r="X468" i="14"/>
  <c r="Y468" i="14"/>
  <c r="Z468" i="14"/>
  <c r="AA468" i="14"/>
  <c r="AB468" i="14"/>
  <c r="AD468" i="14"/>
  <c r="AE468" i="14"/>
  <c r="AJ468" i="14"/>
  <c r="K469" i="14"/>
  <c r="L469" i="14"/>
  <c r="N469" i="14"/>
  <c r="R469" i="14"/>
  <c r="S469" i="14"/>
  <c r="T469" i="14"/>
  <c r="V469" i="14"/>
  <c r="W469" i="14"/>
  <c r="X469" i="14"/>
  <c r="Y469" i="14"/>
  <c r="Z469" i="14"/>
  <c r="AA469" i="14"/>
  <c r="AB469" i="14"/>
  <c r="AD469" i="14"/>
  <c r="AE469" i="14"/>
  <c r="AJ469" i="14"/>
  <c r="K470" i="14"/>
  <c r="L470" i="14"/>
  <c r="N470" i="14"/>
  <c r="R470" i="14"/>
  <c r="S470" i="14"/>
  <c r="T470" i="14"/>
  <c r="V470" i="14"/>
  <c r="W470" i="14"/>
  <c r="X470" i="14"/>
  <c r="Y470" i="14"/>
  <c r="Z470" i="14"/>
  <c r="AA470" i="14"/>
  <c r="AB470" i="14"/>
  <c r="AD470" i="14"/>
  <c r="AE470" i="14"/>
  <c r="AJ470" i="14"/>
  <c r="K471" i="14"/>
  <c r="L471" i="14"/>
  <c r="N471" i="14"/>
  <c r="R471" i="14"/>
  <c r="S471" i="14"/>
  <c r="T471" i="14"/>
  <c r="V471" i="14"/>
  <c r="W471" i="14"/>
  <c r="X471" i="14"/>
  <c r="Y471" i="14"/>
  <c r="Z471" i="14"/>
  <c r="AA471" i="14"/>
  <c r="AB471" i="14"/>
  <c r="AD471" i="14"/>
  <c r="AE471" i="14"/>
  <c r="AJ471" i="14"/>
  <c r="K472" i="14"/>
  <c r="L472" i="14"/>
  <c r="N472" i="14"/>
  <c r="R472" i="14"/>
  <c r="S472" i="14"/>
  <c r="T472" i="14"/>
  <c r="V472" i="14"/>
  <c r="W472" i="14"/>
  <c r="X472" i="14"/>
  <c r="Y472" i="14"/>
  <c r="Z472" i="14"/>
  <c r="AA472" i="14"/>
  <c r="AB472" i="14"/>
  <c r="AD472" i="14"/>
  <c r="AE472" i="14"/>
  <c r="AJ472" i="14"/>
  <c r="K473" i="14"/>
  <c r="L473" i="14"/>
  <c r="N473" i="14"/>
  <c r="R473" i="14"/>
  <c r="S473" i="14"/>
  <c r="T473" i="14"/>
  <c r="V473" i="14"/>
  <c r="W473" i="14"/>
  <c r="X473" i="14"/>
  <c r="Y473" i="14"/>
  <c r="Z473" i="14"/>
  <c r="AA473" i="14"/>
  <c r="AB473" i="14"/>
  <c r="AD473" i="14"/>
  <c r="AE473" i="14"/>
  <c r="AJ473" i="14"/>
  <c r="K474" i="14"/>
  <c r="L474" i="14"/>
  <c r="N474" i="14"/>
  <c r="R474" i="14"/>
  <c r="S474" i="14"/>
  <c r="T474" i="14"/>
  <c r="V474" i="14"/>
  <c r="W474" i="14"/>
  <c r="X474" i="14"/>
  <c r="Y474" i="14"/>
  <c r="Z474" i="14"/>
  <c r="AA474" i="14"/>
  <c r="AB474" i="14"/>
  <c r="AD474" i="14"/>
  <c r="AE474" i="14"/>
  <c r="AJ474" i="14"/>
  <c r="K475" i="14"/>
  <c r="L475" i="14"/>
  <c r="N475" i="14"/>
  <c r="R475" i="14"/>
  <c r="S475" i="14"/>
  <c r="T475" i="14"/>
  <c r="V475" i="14"/>
  <c r="W475" i="14"/>
  <c r="X475" i="14"/>
  <c r="Y475" i="14"/>
  <c r="Z475" i="14"/>
  <c r="AA475" i="14"/>
  <c r="AB475" i="14"/>
  <c r="AD475" i="14"/>
  <c r="AE475" i="14"/>
  <c r="AJ475" i="14"/>
  <c r="K476" i="14"/>
  <c r="L476" i="14"/>
  <c r="N476" i="14"/>
  <c r="R476" i="14"/>
  <c r="S476" i="14"/>
  <c r="T476" i="14"/>
  <c r="V476" i="14"/>
  <c r="W476" i="14"/>
  <c r="X476" i="14"/>
  <c r="Y476" i="14"/>
  <c r="Z476" i="14"/>
  <c r="AA476" i="14"/>
  <c r="AB476" i="14"/>
  <c r="AD476" i="14"/>
  <c r="AE476" i="14"/>
  <c r="AJ476" i="14"/>
  <c r="K477" i="14"/>
  <c r="L477" i="14"/>
  <c r="N477" i="14"/>
  <c r="R477" i="14"/>
  <c r="S477" i="14"/>
  <c r="T477" i="14"/>
  <c r="V477" i="14"/>
  <c r="W477" i="14"/>
  <c r="X477" i="14"/>
  <c r="Y477" i="14"/>
  <c r="Z477" i="14"/>
  <c r="AA477" i="14"/>
  <c r="AB477" i="14"/>
  <c r="AD477" i="14"/>
  <c r="AE477" i="14"/>
  <c r="AJ477" i="14"/>
  <c r="K478" i="14"/>
  <c r="L478" i="14"/>
  <c r="N478" i="14"/>
  <c r="R478" i="14"/>
  <c r="S478" i="14"/>
  <c r="T478" i="14"/>
  <c r="V478" i="14"/>
  <c r="W478" i="14"/>
  <c r="X478" i="14"/>
  <c r="Y478" i="14"/>
  <c r="Z478" i="14"/>
  <c r="AA478" i="14"/>
  <c r="AB478" i="14"/>
  <c r="AD478" i="14"/>
  <c r="AE478" i="14"/>
  <c r="AJ478" i="14"/>
  <c r="K479" i="14"/>
  <c r="L479" i="14"/>
  <c r="N479" i="14"/>
  <c r="R479" i="14"/>
  <c r="S479" i="14"/>
  <c r="T479" i="14"/>
  <c r="V479" i="14"/>
  <c r="W479" i="14"/>
  <c r="X479" i="14"/>
  <c r="Y479" i="14"/>
  <c r="Z479" i="14"/>
  <c r="AA479" i="14"/>
  <c r="AB479" i="14"/>
  <c r="AD479" i="14"/>
  <c r="AE479" i="14"/>
  <c r="AJ479" i="14"/>
  <c r="K480" i="14"/>
  <c r="L480" i="14"/>
  <c r="N480" i="14"/>
  <c r="R480" i="14"/>
  <c r="S480" i="14"/>
  <c r="T480" i="14"/>
  <c r="V480" i="14"/>
  <c r="W480" i="14"/>
  <c r="X480" i="14"/>
  <c r="Y480" i="14"/>
  <c r="Z480" i="14"/>
  <c r="AA480" i="14"/>
  <c r="AB480" i="14"/>
  <c r="AD480" i="14"/>
  <c r="AE480" i="14"/>
  <c r="AJ480" i="14"/>
  <c r="K481" i="14"/>
  <c r="L481" i="14"/>
  <c r="N481" i="14"/>
  <c r="R481" i="14"/>
  <c r="S481" i="14"/>
  <c r="T481" i="14"/>
  <c r="V481" i="14"/>
  <c r="W481" i="14"/>
  <c r="X481" i="14"/>
  <c r="Y481" i="14"/>
  <c r="Z481" i="14"/>
  <c r="AA481" i="14"/>
  <c r="AB481" i="14"/>
  <c r="AD481" i="14"/>
  <c r="AE481" i="14"/>
  <c r="AJ481" i="14"/>
  <c r="K482" i="14"/>
  <c r="L482" i="14"/>
  <c r="N482" i="14"/>
  <c r="R482" i="14"/>
  <c r="S482" i="14"/>
  <c r="T482" i="14"/>
  <c r="V482" i="14"/>
  <c r="W482" i="14"/>
  <c r="X482" i="14"/>
  <c r="Y482" i="14"/>
  <c r="Z482" i="14"/>
  <c r="AA482" i="14"/>
  <c r="AB482" i="14"/>
  <c r="AD482" i="14"/>
  <c r="AE482" i="14"/>
  <c r="AJ482" i="14"/>
  <c r="K483" i="14"/>
  <c r="L483" i="14"/>
  <c r="N483" i="14"/>
  <c r="R483" i="14"/>
  <c r="S483" i="14"/>
  <c r="T483" i="14"/>
  <c r="V483" i="14"/>
  <c r="W483" i="14"/>
  <c r="X483" i="14"/>
  <c r="Y483" i="14"/>
  <c r="Z483" i="14"/>
  <c r="AA483" i="14"/>
  <c r="AB483" i="14"/>
  <c r="AD483" i="14"/>
  <c r="AE483" i="14"/>
  <c r="AJ483" i="14"/>
  <c r="K484" i="14"/>
  <c r="L484" i="14"/>
  <c r="N484" i="14"/>
  <c r="R484" i="14"/>
  <c r="S484" i="14"/>
  <c r="T484" i="14"/>
  <c r="V484" i="14"/>
  <c r="W484" i="14"/>
  <c r="X484" i="14"/>
  <c r="Y484" i="14"/>
  <c r="Z484" i="14"/>
  <c r="AA484" i="14"/>
  <c r="AB484" i="14"/>
  <c r="AD484" i="14"/>
  <c r="AE484" i="14"/>
  <c r="AJ484" i="14"/>
  <c r="K485" i="14"/>
  <c r="L485" i="14"/>
  <c r="N485" i="14"/>
  <c r="R485" i="14"/>
  <c r="S485" i="14"/>
  <c r="T485" i="14"/>
  <c r="V485" i="14"/>
  <c r="W485" i="14"/>
  <c r="X485" i="14"/>
  <c r="Y485" i="14"/>
  <c r="Z485" i="14"/>
  <c r="AA485" i="14"/>
  <c r="AB485" i="14"/>
  <c r="AD485" i="14"/>
  <c r="AE485" i="14"/>
  <c r="AJ485" i="14"/>
  <c r="K486" i="14"/>
  <c r="L486" i="14"/>
  <c r="N486" i="14"/>
  <c r="R486" i="14"/>
  <c r="S486" i="14"/>
  <c r="T486" i="14"/>
  <c r="V486" i="14"/>
  <c r="W486" i="14"/>
  <c r="X486" i="14"/>
  <c r="Y486" i="14"/>
  <c r="Z486" i="14"/>
  <c r="AA486" i="14"/>
  <c r="AB486" i="14"/>
  <c r="AD486" i="14"/>
  <c r="AE486" i="14"/>
  <c r="AJ486" i="14"/>
  <c r="K487" i="14"/>
  <c r="L487" i="14"/>
  <c r="N487" i="14"/>
  <c r="R487" i="14"/>
  <c r="S487" i="14"/>
  <c r="T487" i="14"/>
  <c r="V487" i="14"/>
  <c r="W487" i="14"/>
  <c r="X487" i="14"/>
  <c r="Y487" i="14"/>
  <c r="Z487" i="14"/>
  <c r="AA487" i="14"/>
  <c r="AB487" i="14"/>
  <c r="AD487" i="14"/>
  <c r="AE487" i="14"/>
  <c r="AJ487" i="14"/>
  <c r="K488" i="14"/>
  <c r="L488" i="14"/>
  <c r="N488" i="14"/>
  <c r="R488" i="14"/>
  <c r="S488" i="14"/>
  <c r="T488" i="14"/>
  <c r="V488" i="14"/>
  <c r="W488" i="14"/>
  <c r="X488" i="14"/>
  <c r="Y488" i="14"/>
  <c r="Z488" i="14"/>
  <c r="AA488" i="14"/>
  <c r="AB488" i="14"/>
  <c r="AD488" i="14"/>
  <c r="AE488" i="14"/>
  <c r="AJ488" i="14"/>
  <c r="K489" i="14"/>
  <c r="L489" i="14"/>
  <c r="N489" i="14"/>
  <c r="R489" i="14"/>
  <c r="S489" i="14"/>
  <c r="T489" i="14"/>
  <c r="V489" i="14"/>
  <c r="W489" i="14"/>
  <c r="X489" i="14"/>
  <c r="Y489" i="14"/>
  <c r="Z489" i="14"/>
  <c r="AA489" i="14"/>
  <c r="AB489" i="14"/>
  <c r="AD489" i="14"/>
  <c r="AE489" i="14"/>
  <c r="AJ489" i="14"/>
  <c r="K490" i="14"/>
  <c r="L490" i="14"/>
  <c r="N490" i="14"/>
  <c r="R490" i="14"/>
  <c r="S490" i="14"/>
  <c r="T490" i="14"/>
  <c r="V490" i="14"/>
  <c r="W490" i="14"/>
  <c r="X490" i="14"/>
  <c r="Y490" i="14"/>
  <c r="Z490" i="14"/>
  <c r="AA490" i="14"/>
  <c r="AB490" i="14"/>
  <c r="AD490" i="14"/>
  <c r="AE490" i="14"/>
  <c r="AJ490" i="14"/>
  <c r="K491" i="14"/>
  <c r="L491" i="14"/>
  <c r="N491" i="14"/>
  <c r="R491" i="14"/>
  <c r="S491" i="14"/>
  <c r="T491" i="14"/>
  <c r="V491" i="14"/>
  <c r="W491" i="14"/>
  <c r="X491" i="14"/>
  <c r="Y491" i="14"/>
  <c r="Z491" i="14"/>
  <c r="AA491" i="14"/>
  <c r="AB491" i="14"/>
  <c r="AD491" i="14"/>
  <c r="AE491" i="14"/>
  <c r="AJ491" i="14"/>
  <c r="K492" i="14"/>
  <c r="L492" i="14"/>
  <c r="N492" i="14"/>
  <c r="R492" i="14"/>
  <c r="S492" i="14"/>
  <c r="T492" i="14"/>
  <c r="V492" i="14"/>
  <c r="W492" i="14"/>
  <c r="X492" i="14"/>
  <c r="Y492" i="14"/>
  <c r="Z492" i="14"/>
  <c r="AA492" i="14"/>
  <c r="AB492" i="14"/>
  <c r="AD492" i="14"/>
  <c r="AE492" i="14"/>
  <c r="AJ492" i="14"/>
  <c r="K493" i="14"/>
  <c r="L493" i="14"/>
  <c r="N493" i="14"/>
  <c r="R493" i="14"/>
  <c r="S493" i="14"/>
  <c r="T493" i="14"/>
  <c r="V493" i="14"/>
  <c r="W493" i="14"/>
  <c r="X493" i="14"/>
  <c r="Y493" i="14"/>
  <c r="Z493" i="14"/>
  <c r="AA493" i="14"/>
  <c r="AB493" i="14"/>
  <c r="AD493" i="14"/>
  <c r="AE493" i="14"/>
  <c r="AJ493" i="14"/>
  <c r="K494" i="14"/>
  <c r="L494" i="14"/>
  <c r="N494" i="14"/>
  <c r="R494" i="14"/>
  <c r="S494" i="14"/>
  <c r="T494" i="14"/>
  <c r="V494" i="14"/>
  <c r="W494" i="14"/>
  <c r="X494" i="14"/>
  <c r="Y494" i="14"/>
  <c r="Z494" i="14"/>
  <c r="AA494" i="14"/>
  <c r="AB494" i="14"/>
  <c r="AD494" i="14"/>
  <c r="AE494" i="14"/>
  <c r="AJ494" i="14"/>
  <c r="K495" i="14"/>
  <c r="L495" i="14"/>
  <c r="N495" i="14"/>
  <c r="R495" i="14"/>
  <c r="S495" i="14"/>
  <c r="T495" i="14"/>
  <c r="V495" i="14"/>
  <c r="W495" i="14"/>
  <c r="X495" i="14"/>
  <c r="Y495" i="14"/>
  <c r="Z495" i="14"/>
  <c r="AA495" i="14"/>
  <c r="AB495" i="14"/>
  <c r="AD495" i="14"/>
  <c r="AE495" i="14"/>
  <c r="AJ495" i="14"/>
  <c r="K496" i="14"/>
  <c r="L496" i="14"/>
  <c r="N496" i="14"/>
  <c r="R496" i="14"/>
  <c r="S496" i="14"/>
  <c r="T496" i="14"/>
  <c r="V496" i="14"/>
  <c r="W496" i="14"/>
  <c r="X496" i="14"/>
  <c r="Y496" i="14"/>
  <c r="Z496" i="14"/>
  <c r="AA496" i="14"/>
  <c r="AB496" i="14"/>
  <c r="AD496" i="14"/>
  <c r="AE496" i="14"/>
  <c r="AJ496" i="14"/>
  <c r="K497" i="14"/>
  <c r="L497" i="14"/>
  <c r="N497" i="14"/>
  <c r="R497" i="14"/>
  <c r="S497" i="14"/>
  <c r="T497" i="14"/>
  <c r="V497" i="14"/>
  <c r="W497" i="14"/>
  <c r="X497" i="14"/>
  <c r="Y497" i="14"/>
  <c r="Z497" i="14"/>
  <c r="AA497" i="14"/>
  <c r="AB497" i="14"/>
  <c r="AD497" i="14"/>
  <c r="AE497" i="14"/>
  <c r="AJ497" i="14"/>
  <c r="K498" i="14"/>
  <c r="L498" i="14"/>
  <c r="N498" i="14"/>
  <c r="R498" i="14"/>
  <c r="S498" i="14"/>
  <c r="T498" i="14"/>
  <c r="V498" i="14"/>
  <c r="W498" i="14"/>
  <c r="X498" i="14"/>
  <c r="Y498" i="14"/>
  <c r="Z498" i="14"/>
  <c r="AA498" i="14"/>
  <c r="AB498" i="14"/>
  <c r="AD498" i="14"/>
  <c r="AE498" i="14"/>
  <c r="AJ498" i="14"/>
  <c r="K499" i="14"/>
  <c r="L499" i="14"/>
  <c r="N499" i="14"/>
  <c r="R499" i="14"/>
  <c r="S499" i="14"/>
  <c r="T499" i="14"/>
  <c r="V499" i="14"/>
  <c r="W499" i="14"/>
  <c r="X499" i="14"/>
  <c r="Y499" i="14"/>
  <c r="Z499" i="14"/>
  <c r="AA499" i="14"/>
  <c r="AB499" i="14"/>
  <c r="AD499" i="14"/>
  <c r="AE499" i="14"/>
  <c r="AJ499" i="14"/>
  <c r="K500" i="14"/>
  <c r="L500" i="14"/>
  <c r="N500" i="14"/>
  <c r="R500" i="14"/>
  <c r="S500" i="14"/>
  <c r="T500" i="14"/>
  <c r="V500" i="14"/>
  <c r="W500" i="14"/>
  <c r="X500" i="14"/>
  <c r="Y500" i="14"/>
  <c r="Z500" i="14"/>
  <c r="AA500" i="14"/>
  <c r="AB500" i="14"/>
  <c r="AD500" i="14"/>
  <c r="AE500" i="14"/>
  <c r="AJ500" i="14"/>
  <c r="K501" i="14"/>
  <c r="L501" i="14"/>
  <c r="N501" i="14"/>
  <c r="R501" i="14"/>
  <c r="S501" i="14"/>
  <c r="T501" i="14"/>
  <c r="V501" i="14"/>
  <c r="W501" i="14"/>
  <c r="X501" i="14"/>
  <c r="Y501" i="14"/>
  <c r="Z501" i="14"/>
  <c r="AA501" i="14"/>
  <c r="AB501" i="14"/>
  <c r="AD501" i="14"/>
  <c r="AE501" i="14"/>
  <c r="AJ501" i="14"/>
  <c r="K502" i="14"/>
  <c r="L502" i="14"/>
  <c r="N502" i="14"/>
  <c r="R502" i="14"/>
  <c r="S502" i="14"/>
  <c r="T502" i="14"/>
  <c r="V502" i="14"/>
  <c r="W502" i="14"/>
  <c r="X502" i="14"/>
  <c r="Y502" i="14"/>
  <c r="Z502" i="14"/>
  <c r="AA502" i="14"/>
  <c r="AB502" i="14"/>
  <c r="AD502" i="14"/>
  <c r="AE502" i="14"/>
  <c r="AJ502" i="14"/>
  <c r="K503" i="14"/>
  <c r="L503" i="14"/>
  <c r="N503" i="14"/>
  <c r="R503" i="14"/>
  <c r="S503" i="14"/>
  <c r="T503" i="14"/>
  <c r="V503" i="14"/>
  <c r="W503" i="14"/>
  <c r="X503" i="14"/>
  <c r="Y503" i="14"/>
  <c r="Z503" i="14"/>
  <c r="AA503" i="14"/>
  <c r="AB503" i="14"/>
  <c r="AD503" i="14"/>
  <c r="AE503" i="14"/>
  <c r="AJ503" i="14"/>
  <c r="K504" i="14"/>
  <c r="L504" i="14"/>
  <c r="N504" i="14"/>
  <c r="R504" i="14"/>
  <c r="S504" i="14"/>
  <c r="T504" i="14"/>
  <c r="V504" i="14"/>
  <c r="W504" i="14"/>
  <c r="X504" i="14"/>
  <c r="Y504" i="14"/>
  <c r="Z504" i="14"/>
  <c r="AA504" i="14"/>
  <c r="AB504" i="14"/>
  <c r="AD504" i="14"/>
  <c r="AE504" i="14"/>
  <c r="AJ504" i="14"/>
  <c r="K505" i="14"/>
  <c r="L505" i="14"/>
  <c r="N505" i="14"/>
  <c r="R505" i="14"/>
  <c r="S505" i="14"/>
  <c r="T505" i="14"/>
  <c r="V505" i="14"/>
  <c r="W505" i="14"/>
  <c r="X505" i="14"/>
  <c r="Y505" i="14"/>
  <c r="Z505" i="14"/>
  <c r="AA505" i="14"/>
  <c r="AB505" i="14"/>
  <c r="AD505" i="14"/>
  <c r="AE505" i="14"/>
  <c r="AJ505" i="14"/>
  <c r="K506" i="14"/>
  <c r="L506" i="14"/>
  <c r="N506" i="14"/>
  <c r="R506" i="14"/>
  <c r="S506" i="14"/>
  <c r="T506" i="14"/>
  <c r="V506" i="14"/>
  <c r="W506" i="14"/>
  <c r="X506" i="14"/>
  <c r="Y506" i="14"/>
  <c r="Z506" i="14"/>
  <c r="AA506" i="14"/>
  <c r="AB506" i="14"/>
  <c r="AD506" i="14"/>
  <c r="AE506" i="14"/>
  <c r="AJ506" i="14"/>
  <c r="K507" i="14"/>
  <c r="L507" i="14"/>
  <c r="N507" i="14"/>
  <c r="R507" i="14"/>
  <c r="S507" i="14"/>
  <c r="T507" i="14"/>
  <c r="V507" i="14"/>
  <c r="W507" i="14"/>
  <c r="X507" i="14"/>
  <c r="Y507" i="14"/>
  <c r="Z507" i="14"/>
  <c r="AA507" i="14"/>
  <c r="AB507" i="14"/>
  <c r="AD507" i="14"/>
  <c r="AE507" i="14"/>
  <c r="AJ507" i="14"/>
  <c r="K508" i="14"/>
  <c r="L508" i="14"/>
  <c r="N508" i="14"/>
  <c r="R508" i="14"/>
  <c r="S508" i="14"/>
  <c r="T508" i="14"/>
  <c r="V508" i="14"/>
  <c r="W508" i="14"/>
  <c r="X508" i="14"/>
  <c r="Y508" i="14"/>
  <c r="Z508" i="14"/>
  <c r="AA508" i="14"/>
  <c r="AB508" i="14"/>
  <c r="AD508" i="14"/>
  <c r="AE508" i="14"/>
  <c r="AJ508" i="14"/>
  <c r="K509" i="14"/>
  <c r="L509" i="14"/>
  <c r="N509" i="14"/>
  <c r="R509" i="14"/>
  <c r="S509" i="14"/>
  <c r="T509" i="14"/>
  <c r="V509" i="14"/>
  <c r="W509" i="14"/>
  <c r="X509" i="14"/>
  <c r="Y509" i="14"/>
  <c r="Z509" i="14"/>
  <c r="AA509" i="14"/>
  <c r="AB509" i="14"/>
  <c r="AD509" i="14"/>
  <c r="AE509" i="14"/>
  <c r="AJ509" i="14"/>
  <c r="K510" i="14"/>
  <c r="L510" i="14"/>
  <c r="N510" i="14"/>
  <c r="R510" i="14"/>
  <c r="S510" i="14"/>
  <c r="T510" i="14"/>
  <c r="V510" i="14"/>
  <c r="W510" i="14"/>
  <c r="X510" i="14"/>
  <c r="Y510" i="14"/>
  <c r="Z510" i="14"/>
  <c r="AA510" i="14"/>
  <c r="AB510" i="14"/>
  <c r="AD510" i="14"/>
  <c r="AE510" i="14"/>
  <c r="AJ510" i="14"/>
  <c r="K511" i="14"/>
  <c r="L511" i="14"/>
  <c r="N511" i="14"/>
  <c r="R511" i="14"/>
  <c r="S511" i="14"/>
  <c r="T511" i="14"/>
  <c r="V511" i="14"/>
  <c r="W511" i="14"/>
  <c r="X511" i="14"/>
  <c r="Y511" i="14"/>
  <c r="Z511" i="14"/>
  <c r="AA511" i="14"/>
  <c r="AB511" i="14"/>
  <c r="AD511" i="14"/>
  <c r="AE511" i="14"/>
  <c r="AJ511" i="14"/>
  <c r="K512" i="14"/>
  <c r="L512" i="14"/>
  <c r="N512" i="14"/>
  <c r="R512" i="14"/>
  <c r="S512" i="14"/>
  <c r="T512" i="14"/>
  <c r="V512" i="14"/>
  <c r="W512" i="14"/>
  <c r="X512" i="14"/>
  <c r="Y512" i="14"/>
  <c r="Z512" i="14"/>
  <c r="AA512" i="14"/>
  <c r="AB512" i="14"/>
  <c r="AD512" i="14"/>
  <c r="AE512" i="14"/>
  <c r="AJ512" i="14"/>
  <c r="K513" i="14"/>
  <c r="L513" i="14"/>
  <c r="N513" i="14"/>
  <c r="R513" i="14"/>
  <c r="S513" i="14"/>
  <c r="T513" i="14"/>
  <c r="V513" i="14"/>
  <c r="W513" i="14"/>
  <c r="X513" i="14"/>
  <c r="Y513" i="14"/>
  <c r="Z513" i="14"/>
  <c r="AA513" i="14"/>
  <c r="AB513" i="14"/>
  <c r="AD513" i="14"/>
  <c r="AE513" i="14"/>
  <c r="AJ513" i="14"/>
  <c r="K514" i="14"/>
  <c r="L514" i="14"/>
  <c r="N514" i="14"/>
  <c r="R514" i="14"/>
  <c r="S514" i="14"/>
  <c r="T514" i="14"/>
  <c r="V514" i="14"/>
  <c r="W514" i="14"/>
  <c r="X514" i="14"/>
  <c r="Y514" i="14"/>
  <c r="Z514" i="14"/>
  <c r="AA514" i="14"/>
  <c r="AB514" i="14"/>
  <c r="AD514" i="14"/>
  <c r="AE514" i="14"/>
  <c r="AJ514" i="14"/>
  <c r="K515" i="14"/>
  <c r="L515" i="14"/>
  <c r="N515" i="14"/>
  <c r="R515" i="14"/>
  <c r="S515" i="14"/>
  <c r="T515" i="14"/>
  <c r="V515" i="14"/>
  <c r="W515" i="14"/>
  <c r="X515" i="14"/>
  <c r="Y515" i="14"/>
  <c r="Z515" i="14"/>
  <c r="AA515" i="14"/>
  <c r="AB515" i="14"/>
  <c r="AD515" i="14"/>
  <c r="AE515" i="14"/>
  <c r="AJ515" i="14"/>
  <c r="K516" i="14"/>
  <c r="L516" i="14"/>
  <c r="N516" i="14"/>
  <c r="R516" i="14"/>
  <c r="S516" i="14"/>
  <c r="T516" i="14"/>
  <c r="V516" i="14"/>
  <c r="W516" i="14"/>
  <c r="X516" i="14"/>
  <c r="Y516" i="14"/>
  <c r="Z516" i="14"/>
  <c r="AA516" i="14"/>
  <c r="AB516" i="14"/>
  <c r="AD516" i="14"/>
  <c r="AE516" i="14"/>
  <c r="AJ516" i="14"/>
  <c r="K517" i="14"/>
  <c r="L517" i="14"/>
  <c r="N517" i="14"/>
  <c r="R517" i="14"/>
  <c r="S517" i="14"/>
  <c r="T517" i="14"/>
  <c r="V517" i="14"/>
  <c r="W517" i="14"/>
  <c r="X517" i="14"/>
  <c r="Y517" i="14"/>
  <c r="Z517" i="14"/>
  <c r="AA517" i="14"/>
  <c r="AB517" i="14"/>
  <c r="AD517" i="14"/>
  <c r="AE517" i="14"/>
  <c r="AJ517" i="14"/>
  <c r="K518" i="14"/>
  <c r="L518" i="14"/>
  <c r="N518" i="14"/>
  <c r="R518" i="14"/>
  <c r="S518" i="14"/>
  <c r="T518" i="14"/>
  <c r="V518" i="14"/>
  <c r="W518" i="14"/>
  <c r="X518" i="14"/>
  <c r="Y518" i="14"/>
  <c r="Z518" i="14"/>
  <c r="AA518" i="14"/>
  <c r="AB518" i="14"/>
  <c r="AD518" i="14"/>
  <c r="AE518" i="14"/>
  <c r="AJ518" i="14"/>
  <c r="K519" i="14"/>
  <c r="L519" i="14"/>
  <c r="N519" i="14"/>
  <c r="R519" i="14"/>
  <c r="S519" i="14"/>
  <c r="T519" i="14"/>
  <c r="V519" i="14"/>
  <c r="W519" i="14"/>
  <c r="X519" i="14"/>
  <c r="Y519" i="14"/>
  <c r="Z519" i="14"/>
  <c r="AA519" i="14"/>
  <c r="AB519" i="14"/>
  <c r="AD519" i="14"/>
  <c r="AE519" i="14"/>
  <c r="AJ519" i="14"/>
  <c r="K520" i="14"/>
  <c r="L520" i="14"/>
  <c r="N520" i="14"/>
  <c r="R520" i="14"/>
  <c r="S520" i="14"/>
  <c r="T520" i="14"/>
  <c r="V520" i="14"/>
  <c r="W520" i="14"/>
  <c r="X520" i="14"/>
  <c r="Y520" i="14"/>
  <c r="Z520" i="14"/>
  <c r="AA520" i="14"/>
  <c r="AB520" i="14"/>
  <c r="AD520" i="14"/>
  <c r="AE520" i="14"/>
  <c r="AJ520" i="14"/>
  <c r="K521" i="14"/>
  <c r="L521" i="14"/>
  <c r="N521" i="14"/>
  <c r="R521" i="14"/>
  <c r="S521" i="14"/>
  <c r="T521" i="14"/>
  <c r="V521" i="14"/>
  <c r="W521" i="14"/>
  <c r="X521" i="14"/>
  <c r="Y521" i="14"/>
  <c r="Z521" i="14"/>
  <c r="AA521" i="14"/>
  <c r="AB521" i="14"/>
  <c r="AD521" i="14"/>
  <c r="AE521" i="14"/>
  <c r="AJ521" i="14"/>
  <c r="K522" i="14"/>
  <c r="L522" i="14"/>
  <c r="N522" i="14"/>
  <c r="R522" i="14"/>
  <c r="S522" i="14"/>
  <c r="T522" i="14"/>
  <c r="V522" i="14"/>
  <c r="W522" i="14"/>
  <c r="X522" i="14"/>
  <c r="Y522" i="14"/>
  <c r="Z522" i="14"/>
  <c r="AA522" i="14"/>
  <c r="AB522" i="14"/>
  <c r="AD522" i="14"/>
  <c r="AE522" i="14"/>
  <c r="AJ522" i="14"/>
  <c r="K523" i="14"/>
  <c r="L523" i="14"/>
  <c r="N523" i="14"/>
  <c r="R523" i="14"/>
  <c r="S523" i="14"/>
  <c r="T523" i="14"/>
  <c r="V523" i="14"/>
  <c r="W523" i="14"/>
  <c r="X523" i="14"/>
  <c r="Y523" i="14"/>
  <c r="Z523" i="14"/>
  <c r="AA523" i="14"/>
  <c r="AB523" i="14"/>
  <c r="AD523" i="14"/>
  <c r="AE523" i="14"/>
  <c r="AJ523" i="14"/>
  <c r="K524" i="14"/>
  <c r="L524" i="14"/>
  <c r="N524" i="14"/>
  <c r="R524" i="14"/>
  <c r="S524" i="14"/>
  <c r="T524" i="14"/>
  <c r="V524" i="14"/>
  <c r="W524" i="14"/>
  <c r="X524" i="14"/>
  <c r="Y524" i="14"/>
  <c r="Z524" i="14"/>
  <c r="AA524" i="14"/>
  <c r="AB524" i="14"/>
  <c r="AD524" i="14"/>
  <c r="AE524" i="14"/>
  <c r="AJ524" i="14"/>
  <c r="K525" i="14"/>
  <c r="L525" i="14"/>
  <c r="N525" i="14"/>
  <c r="R525" i="14"/>
  <c r="S525" i="14"/>
  <c r="T525" i="14"/>
  <c r="V525" i="14"/>
  <c r="W525" i="14"/>
  <c r="X525" i="14"/>
  <c r="Y525" i="14"/>
  <c r="Z525" i="14"/>
  <c r="AA525" i="14"/>
  <c r="AB525" i="14"/>
  <c r="AD525" i="14"/>
  <c r="AE525" i="14"/>
  <c r="AJ525" i="14"/>
  <c r="K526" i="14"/>
  <c r="L526" i="14"/>
  <c r="N526" i="14"/>
  <c r="R526" i="14"/>
  <c r="S526" i="14"/>
  <c r="T526" i="14"/>
  <c r="V526" i="14"/>
  <c r="W526" i="14"/>
  <c r="X526" i="14"/>
  <c r="Y526" i="14"/>
  <c r="Z526" i="14"/>
  <c r="AA526" i="14"/>
  <c r="AB526" i="14"/>
  <c r="AD526" i="14"/>
  <c r="AE526" i="14"/>
  <c r="AJ526" i="14"/>
  <c r="K527" i="14"/>
  <c r="L527" i="14"/>
  <c r="N527" i="14"/>
  <c r="R527" i="14"/>
  <c r="S527" i="14"/>
  <c r="T527" i="14"/>
  <c r="V527" i="14"/>
  <c r="W527" i="14"/>
  <c r="X527" i="14"/>
  <c r="Y527" i="14"/>
  <c r="Z527" i="14"/>
  <c r="AA527" i="14"/>
  <c r="AB527" i="14"/>
  <c r="AD527" i="14"/>
  <c r="AE527" i="14"/>
  <c r="AJ527" i="14"/>
  <c r="K528" i="14"/>
  <c r="L528" i="14"/>
  <c r="N528" i="14"/>
  <c r="R528" i="14"/>
  <c r="S528" i="14"/>
  <c r="T528" i="14"/>
  <c r="V528" i="14"/>
  <c r="W528" i="14"/>
  <c r="X528" i="14"/>
  <c r="Y528" i="14"/>
  <c r="Z528" i="14"/>
  <c r="AA528" i="14"/>
  <c r="AB528" i="14"/>
  <c r="AD528" i="14"/>
  <c r="AE528" i="14"/>
  <c r="AJ528" i="14"/>
  <c r="K529" i="14"/>
  <c r="L529" i="14"/>
  <c r="N529" i="14"/>
  <c r="R529" i="14"/>
  <c r="S529" i="14"/>
  <c r="T529" i="14"/>
  <c r="V529" i="14"/>
  <c r="W529" i="14"/>
  <c r="X529" i="14"/>
  <c r="Y529" i="14"/>
  <c r="Z529" i="14"/>
  <c r="AA529" i="14"/>
  <c r="AB529" i="14"/>
  <c r="AD529" i="14"/>
  <c r="AE529" i="14"/>
  <c r="AJ529" i="14"/>
  <c r="K530" i="14"/>
  <c r="L530" i="14"/>
  <c r="N530" i="14"/>
  <c r="R530" i="14"/>
  <c r="S530" i="14"/>
  <c r="T530" i="14"/>
  <c r="V530" i="14"/>
  <c r="W530" i="14"/>
  <c r="X530" i="14"/>
  <c r="Y530" i="14"/>
  <c r="Z530" i="14"/>
  <c r="AA530" i="14"/>
  <c r="AB530" i="14"/>
  <c r="AD530" i="14"/>
  <c r="AE530" i="14"/>
  <c r="AJ530" i="14"/>
  <c r="K531" i="14"/>
  <c r="L531" i="14"/>
  <c r="N531" i="14"/>
  <c r="R531" i="14"/>
  <c r="S531" i="14"/>
  <c r="T531" i="14"/>
  <c r="V531" i="14"/>
  <c r="W531" i="14"/>
  <c r="X531" i="14"/>
  <c r="Y531" i="14"/>
  <c r="Z531" i="14"/>
  <c r="AA531" i="14"/>
  <c r="AB531" i="14"/>
  <c r="AD531" i="14"/>
  <c r="AE531" i="14"/>
  <c r="AJ531" i="14"/>
  <c r="K532" i="14"/>
  <c r="L532" i="14"/>
  <c r="N532" i="14"/>
  <c r="R532" i="14"/>
  <c r="S532" i="14"/>
  <c r="T532" i="14"/>
  <c r="V532" i="14"/>
  <c r="W532" i="14"/>
  <c r="X532" i="14"/>
  <c r="Y532" i="14"/>
  <c r="Z532" i="14"/>
  <c r="AA532" i="14"/>
  <c r="AB532" i="14"/>
  <c r="AD532" i="14"/>
  <c r="AE532" i="14"/>
  <c r="AJ532" i="14"/>
  <c r="K533" i="14"/>
  <c r="L533" i="14"/>
  <c r="N533" i="14"/>
  <c r="R533" i="14"/>
  <c r="S533" i="14"/>
  <c r="T533" i="14"/>
  <c r="V533" i="14"/>
  <c r="W533" i="14"/>
  <c r="X533" i="14"/>
  <c r="Y533" i="14"/>
  <c r="Z533" i="14"/>
  <c r="AA533" i="14"/>
  <c r="AB533" i="14"/>
  <c r="AD533" i="14"/>
  <c r="AE533" i="14"/>
  <c r="AJ533" i="14"/>
  <c r="K534" i="14"/>
  <c r="L534" i="14"/>
  <c r="N534" i="14"/>
  <c r="R534" i="14"/>
  <c r="S534" i="14"/>
  <c r="T534" i="14"/>
  <c r="V534" i="14"/>
  <c r="W534" i="14"/>
  <c r="X534" i="14"/>
  <c r="Y534" i="14"/>
  <c r="Z534" i="14"/>
  <c r="AA534" i="14"/>
  <c r="AB534" i="14"/>
  <c r="AD534" i="14"/>
  <c r="AE534" i="14"/>
  <c r="AJ534" i="14"/>
  <c r="K535" i="14"/>
  <c r="L535" i="14"/>
  <c r="N535" i="14"/>
  <c r="R535" i="14"/>
  <c r="S535" i="14"/>
  <c r="T535" i="14"/>
  <c r="V535" i="14"/>
  <c r="W535" i="14"/>
  <c r="X535" i="14"/>
  <c r="Y535" i="14"/>
  <c r="Z535" i="14"/>
  <c r="AA535" i="14"/>
  <c r="AB535" i="14"/>
  <c r="AD535" i="14"/>
  <c r="AE535" i="14"/>
  <c r="AJ535" i="14"/>
  <c r="K536" i="14"/>
  <c r="L536" i="14"/>
  <c r="N536" i="14"/>
  <c r="R536" i="14"/>
  <c r="S536" i="14"/>
  <c r="T536" i="14"/>
  <c r="V536" i="14"/>
  <c r="W536" i="14"/>
  <c r="X536" i="14"/>
  <c r="Y536" i="14"/>
  <c r="Z536" i="14"/>
  <c r="AA536" i="14"/>
  <c r="AB536" i="14"/>
  <c r="AD536" i="14"/>
  <c r="AE536" i="14"/>
  <c r="AJ536" i="14"/>
  <c r="K537" i="14"/>
  <c r="L537" i="14"/>
  <c r="N537" i="14"/>
  <c r="R537" i="14"/>
  <c r="S537" i="14"/>
  <c r="T537" i="14"/>
  <c r="V537" i="14"/>
  <c r="W537" i="14"/>
  <c r="X537" i="14"/>
  <c r="Y537" i="14"/>
  <c r="Z537" i="14"/>
  <c r="AA537" i="14"/>
  <c r="AB537" i="14"/>
  <c r="AD537" i="14"/>
  <c r="AE537" i="14"/>
  <c r="AJ537" i="14"/>
  <c r="K538" i="14"/>
  <c r="L538" i="14"/>
  <c r="N538" i="14"/>
  <c r="R538" i="14"/>
  <c r="S538" i="14"/>
  <c r="T538" i="14"/>
  <c r="V538" i="14"/>
  <c r="W538" i="14"/>
  <c r="X538" i="14"/>
  <c r="Y538" i="14"/>
  <c r="Z538" i="14"/>
  <c r="AA538" i="14"/>
  <c r="AB538" i="14"/>
  <c r="AD538" i="14"/>
  <c r="AE538" i="14"/>
  <c r="AJ538" i="14"/>
  <c r="K539" i="14"/>
  <c r="L539" i="14"/>
  <c r="N539" i="14"/>
  <c r="R539" i="14"/>
  <c r="S539" i="14"/>
  <c r="T539" i="14"/>
  <c r="V539" i="14"/>
  <c r="W539" i="14"/>
  <c r="X539" i="14"/>
  <c r="Y539" i="14"/>
  <c r="Z539" i="14"/>
  <c r="AA539" i="14"/>
  <c r="AB539" i="14"/>
  <c r="AD539" i="14"/>
  <c r="AE539" i="14"/>
  <c r="AJ539" i="14"/>
  <c r="K540" i="14"/>
  <c r="L540" i="14"/>
  <c r="N540" i="14"/>
  <c r="R540" i="14"/>
  <c r="S540" i="14"/>
  <c r="T540" i="14"/>
  <c r="V540" i="14"/>
  <c r="W540" i="14"/>
  <c r="X540" i="14"/>
  <c r="Y540" i="14"/>
  <c r="Z540" i="14"/>
  <c r="AA540" i="14"/>
  <c r="AB540" i="14"/>
  <c r="AD540" i="14"/>
  <c r="AE540" i="14"/>
  <c r="AJ540" i="14"/>
  <c r="K541" i="14"/>
  <c r="L541" i="14"/>
  <c r="N541" i="14"/>
  <c r="R541" i="14"/>
  <c r="S541" i="14"/>
  <c r="T541" i="14"/>
  <c r="V541" i="14"/>
  <c r="W541" i="14"/>
  <c r="X541" i="14"/>
  <c r="Y541" i="14"/>
  <c r="Z541" i="14"/>
  <c r="AA541" i="14"/>
  <c r="AB541" i="14"/>
  <c r="AD541" i="14"/>
  <c r="AE541" i="14"/>
  <c r="AJ541" i="14"/>
  <c r="K542" i="14"/>
  <c r="L542" i="14"/>
  <c r="N542" i="14"/>
  <c r="R542" i="14"/>
  <c r="S542" i="14"/>
  <c r="T542" i="14"/>
  <c r="V542" i="14"/>
  <c r="W542" i="14"/>
  <c r="X542" i="14"/>
  <c r="Y542" i="14"/>
  <c r="Z542" i="14"/>
  <c r="AA542" i="14"/>
  <c r="AB542" i="14"/>
  <c r="AD542" i="14"/>
  <c r="AE542" i="14"/>
  <c r="AJ542" i="14"/>
  <c r="K543" i="14"/>
  <c r="L543" i="14"/>
  <c r="N543" i="14"/>
  <c r="R543" i="14"/>
  <c r="S543" i="14"/>
  <c r="T543" i="14"/>
  <c r="V543" i="14"/>
  <c r="W543" i="14"/>
  <c r="X543" i="14"/>
  <c r="Y543" i="14"/>
  <c r="Z543" i="14"/>
  <c r="AA543" i="14"/>
  <c r="AB543" i="14"/>
  <c r="AD543" i="14"/>
  <c r="AE543" i="14"/>
  <c r="AJ543" i="14"/>
  <c r="K544" i="14"/>
  <c r="L544" i="14"/>
  <c r="N544" i="14"/>
  <c r="R544" i="14"/>
  <c r="S544" i="14"/>
  <c r="T544" i="14"/>
  <c r="V544" i="14"/>
  <c r="W544" i="14"/>
  <c r="X544" i="14"/>
  <c r="Y544" i="14"/>
  <c r="Z544" i="14"/>
  <c r="AA544" i="14"/>
  <c r="AB544" i="14"/>
  <c r="AD544" i="14"/>
  <c r="AE544" i="14"/>
  <c r="AJ544" i="14"/>
  <c r="K545" i="14"/>
  <c r="L545" i="14"/>
  <c r="N545" i="14"/>
  <c r="R545" i="14"/>
  <c r="S545" i="14"/>
  <c r="T545" i="14"/>
  <c r="V545" i="14"/>
  <c r="W545" i="14"/>
  <c r="X545" i="14"/>
  <c r="Y545" i="14"/>
  <c r="Z545" i="14"/>
  <c r="AA545" i="14"/>
  <c r="AB545" i="14"/>
  <c r="AD545" i="14"/>
  <c r="AE545" i="14"/>
  <c r="AJ545" i="14"/>
  <c r="K546" i="14"/>
  <c r="L546" i="14"/>
  <c r="N546" i="14"/>
  <c r="R546" i="14"/>
  <c r="S546" i="14"/>
  <c r="T546" i="14"/>
  <c r="V546" i="14"/>
  <c r="W546" i="14"/>
  <c r="X546" i="14"/>
  <c r="Y546" i="14"/>
  <c r="Z546" i="14"/>
  <c r="AA546" i="14"/>
  <c r="AB546" i="14"/>
  <c r="AD546" i="14"/>
  <c r="AE546" i="14"/>
  <c r="AJ546" i="14"/>
  <c r="K547" i="14"/>
  <c r="L547" i="14"/>
  <c r="N547" i="14"/>
  <c r="R547" i="14"/>
  <c r="S547" i="14"/>
  <c r="T547" i="14"/>
  <c r="V547" i="14"/>
  <c r="W547" i="14"/>
  <c r="X547" i="14"/>
  <c r="Y547" i="14"/>
  <c r="Z547" i="14"/>
  <c r="AA547" i="14"/>
  <c r="AB547" i="14"/>
  <c r="AD547" i="14"/>
  <c r="AE547" i="14"/>
  <c r="AJ547" i="14"/>
  <c r="K548" i="14"/>
  <c r="L548" i="14"/>
  <c r="N548" i="14"/>
  <c r="R548" i="14"/>
  <c r="S548" i="14"/>
  <c r="T548" i="14"/>
  <c r="V548" i="14"/>
  <c r="W548" i="14"/>
  <c r="X548" i="14"/>
  <c r="Y548" i="14"/>
  <c r="Z548" i="14"/>
  <c r="AA548" i="14"/>
  <c r="AB548" i="14"/>
  <c r="AD548" i="14"/>
  <c r="AE548" i="14"/>
  <c r="AJ548" i="14"/>
  <c r="K549" i="14"/>
  <c r="L549" i="14"/>
  <c r="N549" i="14"/>
  <c r="R549" i="14"/>
  <c r="S549" i="14"/>
  <c r="T549" i="14"/>
  <c r="V549" i="14"/>
  <c r="W549" i="14"/>
  <c r="X549" i="14"/>
  <c r="Y549" i="14"/>
  <c r="Z549" i="14"/>
  <c r="AA549" i="14"/>
  <c r="AB549" i="14"/>
  <c r="AD549" i="14"/>
  <c r="AE549" i="14"/>
  <c r="AJ549" i="14"/>
  <c r="K550" i="14"/>
  <c r="L550" i="14"/>
  <c r="N550" i="14"/>
  <c r="R550" i="14"/>
  <c r="S550" i="14"/>
  <c r="T550" i="14"/>
  <c r="V550" i="14"/>
  <c r="W550" i="14"/>
  <c r="X550" i="14"/>
  <c r="Y550" i="14"/>
  <c r="Z550" i="14"/>
  <c r="AA550" i="14"/>
  <c r="AB550" i="14"/>
  <c r="AD550" i="14"/>
  <c r="AE550" i="14"/>
  <c r="AJ550" i="14"/>
  <c r="K551" i="14"/>
  <c r="L551" i="14"/>
  <c r="N551" i="14"/>
  <c r="R551" i="14"/>
  <c r="S551" i="14"/>
  <c r="T551" i="14"/>
  <c r="V551" i="14"/>
  <c r="W551" i="14"/>
  <c r="X551" i="14"/>
  <c r="Y551" i="14"/>
  <c r="Z551" i="14"/>
  <c r="AA551" i="14"/>
  <c r="AB551" i="14"/>
  <c r="AD551" i="14"/>
  <c r="AE551" i="14"/>
  <c r="AJ551" i="14"/>
  <c r="K552" i="14"/>
  <c r="L552" i="14"/>
  <c r="N552" i="14"/>
  <c r="R552" i="14"/>
  <c r="S552" i="14"/>
  <c r="T552" i="14"/>
  <c r="V552" i="14"/>
  <c r="W552" i="14"/>
  <c r="X552" i="14"/>
  <c r="Y552" i="14"/>
  <c r="Z552" i="14"/>
  <c r="AA552" i="14"/>
  <c r="AB552" i="14"/>
  <c r="AD552" i="14"/>
  <c r="AE552" i="14"/>
  <c r="AJ552" i="14"/>
  <c r="K553" i="14"/>
  <c r="L553" i="14"/>
  <c r="N553" i="14"/>
  <c r="R553" i="14"/>
  <c r="S553" i="14"/>
  <c r="T553" i="14"/>
  <c r="V553" i="14"/>
  <c r="W553" i="14"/>
  <c r="X553" i="14"/>
  <c r="Y553" i="14"/>
  <c r="Z553" i="14"/>
  <c r="AA553" i="14"/>
  <c r="AB553" i="14"/>
  <c r="AD553" i="14"/>
  <c r="AE553" i="14"/>
  <c r="AJ553" i="14"/>
  <c r="K554" i="14"/>
  <c r="L554" i="14"/>
  <c r="N554" i="14"/>
  <c r="R554" i="14"/>
  <c r="S554" i="14"/>
  <c r="T554" i="14"/>
  <c r="V554" i="14"/>
  <c r="W554" i="14"/>
  <c r="X554" i="14"/>
  <c r="Y554" i="14"/>
  <c r="Z554" i="14"/>
  <c r="AA554" i="14"/>
  <c r="AB554" i="14"/>
  <c r="AD554" i="14"/>
  <c r="AE554" i="14"/>
  <c r="AJ554" i="14"/>
  <c r="K555" i="14"/>
  <c r="L555" i="14"/>
  <c r="N555" i="14"/>
  <c r="R555" i="14"/>
  <c r="S555" i="14"/>
  <c r="T555" i="14"/>
  <c r="V555" i="14"/>
  <c r="W555" i="14"/>
  <c r="X555" i="14"/>
  <c r="Y555" i="14"/>
  <c r="Z555" i="14"/>
  <c r="AA555" i="14"/>
  <c r="AB555" i="14"/>
  <c r="AD555" i="14"/>
  <c r="AE555" i="14"/>
  <c r="AJ555" i="14"/>
  <c r="K556" i="14"/>
  <c r="L556" i="14"/>
  <c r="N556" i="14"/>
  <c r="R556" i="14"/>
  <c r="S556" i="14"/>
  <c r="T556" i="14"/>
  <c r="V556" i="14"/>
  <c r="W556" i="14"/>
  <c r="X556" i="14"/>
  <c r="Y556" i="14"/>
  <c r="Z556" i="14"/>
  <c r="AA556" i="14"/>
  <c r="AB556" i="14"/>
  <c r="AD556" i="14"/>
  <c r="AE556" i="14"/>
  <c r="AJ556" i="14"/>
  <c r="K557" i="14"/>
  <c r="L557" i="14"/>
  <c r="N557" i="14"/>
  <c r="R557" i="14"/>
  <c r="S557" i="14"/>
  <c r="T557" i="14"/>
  <c r="V557" i="14"/>
  <c r="W557" i="14"/>
  <c r="X557" i="14"/>
  <c r="Y557" i="14"/>
  <c r="Z557" i="14"/>
  <c r="AA557" i="14"/>
  <c r="AB557" i="14"/>
  <c r="AD557" i="14"/>
  <c r="AE557" i="14"/>
  <c r="AJ557" i="14"/>
  <c r="K558" i="14"/>
  <c r="L558" i="14"/>
  <c r="N558" i="14"/>
  <c r="R558" i="14"/>
  <c r="S558" i="14"/>
  <c r="T558" i="14"/>
  <c r="V558" i="14"/>
  <c r="W558" i="14"/>
  <c r="X558" i="14"/>
  <c r="Y558" i="14"/>
  <c r="Z558" i="14"/>
  <c r="AA558" i="14"/>
  <c r="AB558" i="14"/>
  <c r="AD558" i="14"/>
  <c r="AE558" i="14"/>
  <c r="AJ558" i="14"/>
  <c r="K559" i="14"/>
  <c r="L559" i="14"/>
  <c r="N559" i="14"/>
  <c r="R559" i="14"/>
  <c r="S559" i="14"/>
  <c r="T559" i="14"/>
  <c r="V559" i="14"/>
  <c r="W559" i="14"/>
  <c r="X559" i="14"/>
  <c r="Y559" i="14"/>
  <c r="Z559" i="14"/>
  <c r="AA559" i="14"/>
  <c r="AB559" i="14"/>
  <c r="AD559" i="14"/>
  <c r="AE559" i="14"/>
  <c r="AJ559" i="14"/>
  <c r="K560" i="14"/>
  <c r="L560" i="14"/>
  <c r="N560" i="14"/>
  <c r="R560" i="14"/>
  <c r="S560" i="14"/>
  <c r="T560" i="14"/>
  <c r="V560" i="14"/>
  <c r="W560" i="14"/>
  <c r="X560" i="14"/>
  <c r="Y560" i="14"/>
  <c r="Z560" i="14"/>
  <c r="AA560" i="14"/>
  <c r="AB560" i="14"/>
  <c r="AD560" i="14"/>
  <c r="AE560" i="14"/>
  <c r="AJ560" i="14"/>
  <c r="K561" i="14"/>
  <c r="L561" i="14"/>
  <c r="N561" i="14"/>
  <c r="R561" i="14"/>
  <c r="S561" i="14"/>
  <c r="T561" i="14"/>
  <c r="V561" i="14"/>
  <c r="W561" i="14"/>
  <c r="X561" i="14"/>
  <c r="Y561" i="14"/>
  <c r="Z561" i="14"/>
  <c r="AA561" i="14"/>
  <c r="AB561" i="14"/>
  <c r="AD561" i="14"/>
  <c r="AE561" i="14"/>
  <c r="AJ561" i="14"/>
  <c r="K562" i="14"/>
  <c r="L562" i="14"/>
  <c r="N562" i="14"/>
  <c r="R562" i="14"/>
  <c r="S562" i="14"/>
  <c r="T562" i="14"/>
  <c r="V562" i="14"/>
  <c r="W562" i="14"/>
  <c r="X562" i="14"/>
  <c r="Y562" i="14"/>
  <c r="Z562" i="14"/>
  <c r="AA562" i="14"/>
  <c r="AB562" i="14"/>
  <c r="AD562" i="14"/>
  <c r="AE562" i="14"/>
  <c r="AJ562" i="14"/>
  <c r="K563" i="14"/>
  <c r="L563" i="14"/>
  <c r="N563" i="14"/>
  <c r="R563" i="14"/>
  <c r="S563" i="14"/>
  <c r="T563" i="14"/>
  <c r="V563" i="14"/>
  <c r="W563" i="14"/>
  <c r="X563" i="14"/>
  <c r="Y563" i="14"/>
  <c r="Z563" i="14"/>
  <c r="AA563" i="14"/>
  <c r="AB563" i="14"/>
  <c r="AD563" i="14"/>
  <c r="AE563" i="14"/>
  <c r="AJ563" i="14"/>
  <c r="K564" i="14"/>
  <c r="L564" i="14"/>
  <c r="N564" i="14"/>
  <c r="R564" i="14"/>
  <c r="S564" i="14"/>
  <c r="T564" i="14"/>
  <c r="V564" i="14"/>
  <c r="W564" i="14"/>
  <c r="X564" i="14"/>
  <c r="Y564" i="14"/>
  <c r="Z564" i="14"/>
  <c r="AA564" i="14"/>
  <c r="AB564" i="14"/>
  <c r="AD564" i="14"/>
  <c r="AE564" i="14"/>
  <c r="AJ564" i="14"/>
  <c r="K565" i="14"/>
  <c r="L565" i="14"/>
  <c r="N565" i="14"/>
  <c r="R565" i="14"/>
  <c r="S565" i="14"/>
  <c r="T565" i="14"/>
  <c r="V565" i="14"/>
  <c r="W565" i="14"/>
  <c r="X565" i="14"/>
  <c r="Y565" i="14"/>
  <c r="Z565" i="14"/>
  <c r="AA565" i="14"/>
  <c r="AB565" i="14"/>
  <c r="AD565" i="14"/>
  <c r="AE565" i="14"/>
  <c r="AJ565" i="14"/>
  <c r="K566" i="14"/>
  <c r="L566" i="14"/>
  <c r="N566" i="14"/>
  <c r="R566" i="14"/>
  <c r="S566" i="14"/>
  <c r="T566" i="14"/>
  <c r="V566" i="14"/>
  <c r="W566" i="14"/>
  <c r="X566" i="14"/>
  <c r="Y566" i="14"/>
  <c r="Z566" i="14"/>
  <c r="AA566" i="14"/>
  <c r="AB566" i="14"/>
  <c r="AD566" i="14"/>
  <c r="AE566" i="14"/>
  <c r="AJ566" i="14"/>
  <c r="K567" i="14"/>
  <c r="L567" i="14"/>
  <c r="N567" i="14"/>
  <c r="R567" i="14"/>
  <c r="S567" i="14"/>
  <c r="T567" i="14"/>
  <c r="V567" i="14"/>
  <c r="W567" i="14"/>
  <c r="X567" i="14"/>
  <c r="Y567" i="14"/>
  <c r="Z567" i="14"/>
  <c r="AA567" i="14"/>
  <c r="AB567" i="14"/>
  <c r="AD567" i="14"/>
  <c r="AE567" i="14"/>
  <c r="AJ567" i="14"/>
  <c r="K568" i="14"/>
  <c r="L568" i="14"/>
  <c r="N568" i="14"/>
  <c r="R568" i="14"/>
  <c r="S568" i="14"/>
  <c r="T568" i="14"/>
  <c r="V568" i="14"/>
  <c r="W568" i="14"/>
  <c r="X568" i="14"/>
  <c r="Y568" i="14"/>
  <c r="Z568" i="14"/>
  <c r="AA568" i="14"/>
  <c r="AB568" i="14"/>
  <c r="AD568" i="14"/>
  <c r="AE568" i="14"/>
  <c r="AJ568" i="14"/>
  <c r="K569" i="14"/>
  <c r="L569" i="14"/>
  <c r="N569" i="14"/>
  <c r="R569" i="14"/>
  <c r="S569" i="14"/>
  <c r="T569" i="14"/>
  <c r="V569" i="14"/>
  <c r="W569" i="14"/>
  <c r="X569" i="14"/>
  <c r="Y569" i="14"/>
  <c r="Z569" i="14"/>
  <c r="AA569" i="14"/>
  <c r="AB569" i="14"/>
  <c r="AD569" i="14"/>
  <c r="AE569" i="14"/>
  <c r="AJ569" i="14"/>
  <c r="K570" i="14"/>
  <c r="L570" i="14"/>
  <c r="N570" i="14"/>
  <c r="R570" i="14"/>
  <c r="S570" i="14"/>
  <c r="T570" i="14"/>
  <c r="V570" i="14"/>
  <c r="W570" i="14"/>
  <c r="X570" i="14"/>
  <c r="Y570" i="14"/>
  <c r="Z570" i="14"/>
  <c r="AA570" i="14"/>
  <c r="AB570" i="14"/>
  <c r="AD570" i="14"/>
  <c r="AE570" i="14"/>
  <c r="AJ570" i="14"/>
  <c r="K571" i="14"/>
  <c r="L571" i="14"/>
  <c r="N571" i="14"/>
  <c r="R571" i="14"/>
  <c r="S571" i="14"/>
  <c r="T571" i="14"/>
  <c r="V571" i="14"/>
  <c r="W571" i="14"/>
  <c r="X571" i="14"/>
  <c r="Y571" i="14"/>
  <c r="Z571" i="14"/>
  <c r="AA571" i="14"/>
  <c r="AB571" i="14"/>
  <c r="AD571" i="14"/>
  <c r="AE571" i="14"/>
  <c r="AJ571" i="14"/>
  <c r="K572" i="14"/>
  <c r="L572" i="14"/>
  <c r="N572" i="14"/>
  <c r="R572" i="14"/>
  <c r="S572" i="14"/>
  <c r="T572" i="14"/>
  <c r="V572" i="14"/>
  <c r="W572" i="14"/>
  <c r="X572" i="14"/>
  <c r="Y572" i="14"/>
  <c r="Z572" i="14"/>
  <c r="AA572" i="14"/>
  <c r="AB572" i="14"/>
  <c r="AD572" i="14"/>
  <c r="AE572" i="14"/>
  <c r="AJ572" i="14"/>
  <c r="K573" i="14"/>
  <c r="L573" i="14"/>
  <c r="N573" i="14"/>
  <c r="R573" i="14"/>
  <c r="S573" i="14"/>
  <c r="T573" i="14"/>
  <c r="V573" i="14"/>
  <c r="W573" i="14"/>
  <c r="X573" i="14"/>
  <c r="Y573" i="14"/>
  <c r="Z573" i="14"/>
  <c r="AA573" i="14"/>
  <c r="AB573" i="14"/>
  <c r="AD573" i="14"/>
  <c r="AE573" i="14"/>
  <c r="AJ573" i="14"/>
  <c r="K574" i="14"/>
  <c r="L574" i="14"/>
  <c r="N574" i="14"/>
  <c r="R574" i="14"/>
  <c r="S574" i="14"/>
  <c r="T574" i="14"/>
  <c r="V574" i="14"/>
  <c r="W574" i="14"/>
  <c r="X574" i="14"/>
  <c r="Y574" i="14"/>
  <c r="Z574" i="14"/>
  <c r="AA574" i="14"/>
  <c r="AB574" i="14"/>
  <c r="AD574" i="14"/>
  <c r="AE574" i="14"/>
  <c r="AJ574" i="14"/>
  <c r="K575" i="14"/>
  <c r="L575" i="14"/>
  <c r="N575" i="14"/>
  <c r="R575" i="14"/>
  <c r="S575" i="14"/>
  <c r="T575" i="14"/>
  <c r="V575" i="14"/>
  <c r="W575" i="14"/>
  <c r="X575" i="14"/>
  <c r="Y575" i="14"/>
  <c r="Z575" i="14"/>
  <c r="AA575" i="14"/>
  <c r="AB575" i="14"/>
  <c r="AD575" i="14"/>
  <c r="AE575" i="14"/>
  <c r="AJ575" i="14"/>
  <c r="K576" i="14"/>
  <c r="L576" i="14"/>
  <c r="N576" i="14"/>
  <c r="R576" i="14"/>
  <c r="S576" i="14"/>
  <c r="T576" i="14"/>
  <c r="V576" i="14"/>
  <c r="W576" i="14"/>
  <c r="X576" i="14"/>
  <c r="Y576" i="14"/>
  <c r="Z576" i="14"/>
  <c r="AA576" i="14"/>
  <c r="AB576" i="14"/>
  <c r="AD576" i="14"/>
  <c r="AE576" i="14"/>
  <c r="AJ576" i="14"/>
  <c r="K577" i="14"/>
  <c r="L577" i="14"/>
  <c r="N577" i="14"/>
  <c r="R577" i="14"/>
  <c r="S577" i="14"/>
  <c r="T577" i="14"/>
  <c r="V577" i="14"/>
  <c r="W577" i="14"/>
  <c r="X577" i="14"/>
  <c r="Y577" i="14"/>
  <c r="Z577" i="14"/>
  <c r="AA577" i="14"/>
  <c r="AB577" i="14"/>
  <c r="AD577" i="14"/>
  <c r="AE577" i="14"/>
  <c r="AJ577" i="14"/>
  <c r="K578" i="14"/>
  <c r="L578" i="14"/>
  <c r="N578" i="14"/>
  <c r="R578" i="14"/>
  <c r="S578" i="14"/>
  <c r="T578" i="14"/>
  <c r="V578" i="14"/>
  <c r="W578" i="14"/>
  <c r="X578" i="14"/>
  <c r="Y578" i="14"/>
  <c r="Z578" i="14"/>
  <c r="AA578" i="14"/>
  <c r="AB578" i="14"/>
  <c r="AD578" i="14"/>
  <c r="AE578" i="14"/>
  <c r="AJ578" i="14"/>
  <c r="K579" i="14"/>
  <c r="L579" i="14"/>
  <c r="N579" i="14"/>
  <c r="R579" i="14"/>
  <c r="S579" i="14"/>
  <c r="T579" i="14"/>
  <c r="V579" i="14"/>
  <c r="W579" i="14"/>
  <c r="X579" i="14"/>
  <c r="Y579" i="14"/>
  <c r="Z579" i="14"/>
  <c r="AA579" i="14"/>
  <c r="AB579" i="14"/>
  <c r="AD579" i="14"/>
  <c r="AE579" i="14"/>
  <c r="AJ579" i="14"/>
  <c r="K580" i="14"/>
  <c r="L580" i="14"/>
  <c r="N580" i="14"/>
  <c r="R580" i="14"/>
  <c r="S580" i="14"/>
  <c r="T580" i="14"/>
  <c r="V580" i="14"/>
  <c r="W580" i="14"/>
  <c r="X580" i="14"/>
  <c r="Y580" i="14"/>
  <c r="Z580" i="14"/>
  <c r="AA580" i="14"/>
  <c r="AB580" i="14"/>
  <c r="AD580" i="14"/>
  <c r="AE580" i="14"/>
  <c r="AJ580" i="14"/>
  <c r="K581" i="14"/>
  <c r="L581" i="14"/>
  <c r="N581" i="14"/>
  <c r="R581" i="14"/>
  <c r="S581" i="14"/>
  <c r="T581" i="14"/>
  <c r="V581" i="14"/>
  <c r="W581" i="14"/>
  <c r="X581" i="14"/>
  <c r="Y581" i="14"/>
  <c r="Z581" i="14"/>
  <c r="AA581" i="14"/>
  <c r="AB581" i="14"/>
  <c r="AD581" i="14"/>
  <c r="AE581" i="14"/>
  <c r="AJ581" i="14"/>
  <c r="K582" i="14"/>
  <c r="L582" i="14"/>
  <c r="N582" i="14"/>
  <c r="R582" i="14"/>
  <c r="S582" i="14"/>
  <c r="T582" i="14"/>
  <c r="V582" i="14"/>
  <c r="W582" i="14"/>
  <c r="X582" i="14"/>
  <c r="Y582" i="14"/>
  <c r="Z582" i="14"/>
  <c r="AA582" i="14"/>
  <c r="AB582" i="14"/>
  <c r="AD582" i="14"/>
  <c r="AE582" i="14"/>
  <c r="AJ582" i="14"/>
  <c r="K583" i="14"/>
  <c r="L583" i="14"/>
  <c r="N583" i="14"/>
  <c r="R583" i="14"/>
  <c r="S583" i="14"/>
  <c r="T583" i="14"/>
  <c r="V583" i="14"/>
  <c r="W583" i="14"/>
  <c r="X583" i="14"/>
  <c r="Y583" i="14"/>
  <c r="Z583" i="14"/>
  <c r="AA583" i="14"/>
  <c r="AB583" i="14"/>
  <c r="AD583" i="14"/>
  <c r="AE583" i="14"/>
  <c r="AJ583" i="14"/>
  <c r="K584" i="14"/>
  <c r="L584" i="14"/>
  <c r="N584" i="14"/>
  <c r="R584" i="14"/>
  <c r="S584" i="14"/>
  <c r="T584" i="14"/>
  <c r="V584" i="14"/>
  <c r="W584" i="14"/>
  <c r="X584" i="14"/>
  <c r="Y584" i="14"/>
  <c r="Z584" i="14"/>
  <c r="AA584" i="14"/>
  <c r="AB584" i="14"/>
  <c r="AD584" i="14"/>
  <c r="AE584" i="14"/>
  <c r="AJ584" i="14"/>
  <c r="K585" i="14"/>
  <c r="L585" i="14"/>
  <c r="N585" i="14"/>
  <c r="R585" i="14"/>
  <c r="S585" i="14"/>
  <c r="T585" i="14"/>
  <c r="V585" i="14"/>
  <c r="W585" i="14"/>
  <c r="X585" i="14"/>
  <c r="Y585" i="14"/>
  <c r="Z585" i="14"/>
  <c r="AA585" i="14"/>
  <c r="AB585" i="14"/>
  <c r="AD585" i="14"/>
  <c r="AE585" i="14"/>
  <c r="AJ585" i="14"/>
  <c r="K586" i="14"/>
  <c r="L586" i="14"/>
  <c r="N586" i="14"/>
  <c r="R586" i="14"/>
  <c r="S586" i="14"/>
  <c r="T586" i="14"/>
  <c r="V586" i="14"/>
  <c r="W586" i="14"/>
  <c r="X586" i="14"/>
  <c r="Y586" i="14"/>
  <c r="Z586" i="14"/>
  <c r="AA586" i="14"/>
  <c r="AB586" i="14"/>
  <c r="AD586" i="14"/>
  <c r="AE586" i="14"/>
  <c r="AJ586" i="14"/>
  <c r="K587" i="14"/>
  <c r="L587" i="14"/>
  <c r="N587" i="14"/>
  <c r="R587" i="14"/>
  <c r="S587" i="14"/>
  <c r="T587" i="14"/>
  <c r="V587" i="14"/>
  <c r="W587" i="14"/>
  <c r="X587" i="14"/>
  <c r="Y587" i="14"/>
  <c r="Z587" i="14"/>
  <c r="AA587" i="14"/>
  <c r="AB587" i="14"/>
  <c r="AD587" i="14"/>
  <c r="AE587" i="14"/>
  <c r="AJ587" i="14"/>
  <c r="K588" i="14"/>
  <c r="L588" i="14"/>
  <c r="N588" i="14"/>
  <c r="R588" i="14"/>
  <c r="S588" i="14"/>
  <c r="T588" i="14"/>
  <c r="V588" i="14"/>
  <c r="W588" i="14"/>
  <c r="X588" i="14"/>
  <c r="Y588" i="14"/>
  <c r="Z588" i="14"/>
  <c r="AA588" i="14"/>
  <c r="AB588" i="14"/>
  <c r="AD588" i="14"/>
  <c r="AE588" i="14"/>
  <c r="AJ588" i="14"/>
  <c r="K589" i="14"/>
  <c r="L589" i="14"/>
  <c r="N589" i="14"/>
  <c r="R589" i="14"/>
  <c r="S589" i="14"/>
  <c r="T589" i="14"/>
  <c r="V589" i="14"/>
  <c r="W589" i="14"/>
  <c r="X589" i="14"/>
  <c r="Y589" i="14"/>
  <c r="Z589" i="14"/>
  <c r="AA589" i="14"/>
  <c r="AB589" i="14"/>
  <c r="AD589" i="14"/>
  <c r="AE589" i="14"/>
  <c r="AJ589" i="14"/>
  <c r="K590" i="14"/>
  <c r="L590" i="14"/>
  <c r="N590" i="14"/>
  <c r="R590" i="14"/>
  <c r="S590" i="14"/>
  <c r="T590" i="14"/>
  <c r="V590" i="14"/>
  <c r="W590" i="14"/>
  <c r="X590" i="14"/>
  <c r="Y590" i="14"/>
  <c r="Z590" i="14"/>
  <c r="AA590" i="14"/>
  <c r="AB590" i="14"/>
  <c r="AD590" i="14"/>
  <c r="AE590" i="14"/>
  <c r="AJ590" i="14"/>
  <c r="K591" i="14"/>
  <c r="L591" i="14"/>
  <c r="N591" i="14"/>
  <c r="R591" i="14"/>
  <c r="S591" i="14"/>
  <c r="T591" i="14"/>
  <c r="V591" i="14"/>
  <c r="W591" i="14"/>
  <c r="X591" i="14"/>
  <c r="Y591" i="14"/>
  <c r="Z591" i="14"/>
  <c r="AA591" i="14"/>
  <c r="AB591" i="14"/>
  <c r="AD591" i="14"/>
  <c r="AE591" i="14"/>
  <c r="AJ591" i="14"/>
  <c r="K592" i="14"/>
  <c r="L592" i="14"/>
  <c r="N592" i="14"/>
  <c r="R592" i="14"/>
  <c r="S592" i="14"/>
  <c r="T592" i="14"/>
  <c r="V592" i="14"/>
  <c r="W592" i="14"/>
  <c r="X592" i="14"/>
  <c r="Y592" i="14"/>
  <c r="Z592" i="14"/>
  <c r="AA592" i="14"/>
  <c r="AB592" i="14"/>
  <c r="AD592" i="14"/>
  <c r="AE592" i="14"/>
  <c r="AJ592" i="14"/>
  <c r="K593" i="14"/>
  <c r="L593" i="14"/>
  <c r="N593" i="14"/>
  <c r="R593" i="14"/>
  <c r="S593" i="14"/>
  <c r="T593" i="14"/>
  <c r="V593" i="14"/>
  <c r="W593" i="14"/>
  <c r="X593" i="14"/>
  <c r="Y593" i="14"/>
  <c r="Z593" i="14"/>
  <c r="AA593" i="14"/>
  <c r="AB593" i="14"/>
  <c r="AD593" i="14"/>
  <c r="AE593" i="14"/>
  <c r="AJ593" i="14"/>
  <c r="K594" i="14"/>
  <c r="L594" i="14"/>
  <c r="N594" i="14"/>
  <c r="R594" i="14"/>
  <c r="S594" i="14"/>
  <c r="T594" i="14"/>
  <c r="V594" i="14"/>
  <c r="W594" i="14"/>
  <c r="X594" i="14"/>
  <c r="Y594" i="14"/>
  <c r="Z594" i="14"/>
  <c r="AA594" i="14"/>
  <c r="AB594" i="14"/>
  <c r="AD594" i="14"/>
  <c r="AE594" i="14"/>
  <c r="AJ594" i="14"/>
  <c r="K595" i="14"/>
  <c r="L595" i="14"/>
  <c r="N595" i="14"/>
  <c r="R595" i="14"/>
  <c r="S595" i="14"/>
  <c r="T595" i="14"/>
  <c r="V595" i="14"/>
  <c r="W595" i="14"/>
  <c r="X595" i="14"/>
  <c r="Y595" i="14"/>
  <c r="Z595" i="14"/>
  <c r="AA595" i="14"/>
  <c r="AB595" i="14"/>
  <c r="AD595" i="14"/>
  <c r="AE595" i="14"/>
  <c r="AJ595" i="14"/>
  <c r="K596" i="14"/>
  <c r="L596" i="14"/>
  <c r="N596" i="14"/>
  <c r="R596" i="14"/>
  <c r="S596" i="14"/>
  <c r="T596" i="14"/>
  <c r="V596" i="14"/>
  <c r="W596" i="14"/>
  <c r="X596" i="14"/>
  <c r="Y596" i="14"/>
  <c r="Z596" i="14"/>
  <c r="AA596" i="14"/>
  <c r="AB596" i="14"/>
  <c r="AD596" i="14"/>
  <c r="AE596" i="14"/>
  <c r="AJ596" i="14"/>
  <c r="K597" i="14"/>
  <c r="L597" i="14"/>
  <c r="N597" i="14"/>
  <c r="R597" i="14"/>
  <c r="S597" i="14"/>
  <c r="T597" i="14"/>
  <c r="V597" i="14"/>
  <c r="W597" i="14"/>
  <c r="X597" i="14"/>
  <c r="Y597" i="14"/>
  <c r="Z597" i="14"/>
  <c r="AA597" i="14"/>
  <c r="AB597" i="14"/>
  <c r="AD597" i="14"/>
  <c r="AE597" i="14"/>
  <c r="AJ597" i="14"/>
  <c r="K598" i="14"/>
  <c r="L598" i="14"/>
  <c r="N598" i="14"/>
  <c r="R598" i="14"/>
  <c r="S598" i="14"/>
  <c r="T598" i="14"/>
  <c r="V598" i="14"/>
  <c r="W598" i="14"/>
  <c r="X598" i="14"/>
  <c r="Y598" i="14"/>
  <c r="Z598" i="14"/>
  <c r="AA598" i="14"/>
  <c r="AB598" i="14"/>
  <c r="AD598" i="14"/>
  <c r="AE598" i="14"/>
  <c r="AJ598" i="14"/>
  <c r="K599" i="14"/>
  <c r="L599" i="14"/>
  <c r="N599" i="14"/>
  <c r="R599" i="14"/>
  <c r="S599" i="14"/>
  <c r="T599" i="14"/>
  <c r="V599" i="14"/>
  <c r="W599" i="14"/>
  <c r="X599" i="14"/>
  <c r="Y599" i="14"/>
  <c r="Z599" i="14"/>
  <c r="AA599" i="14"/>
  <c r="AB599" i="14"/>
  <c r="AD599" i="14"/>
  <c r="AE599" i="14"/>
  <c r="AJ599" i="14"/>
  <c r="K600" i="14"/>
  <c r="L600" i="14"/>
  <c r="N600" i="14"/>
  <c r="R600" i="14"/>
  <c r="S600" i="14"/>
  <c r="T600" i="14"/>
  <c r="V600" i="14"/>
  <c r="W600" i="14"/>
  <c r="X600" i="14"/>
  <c r="Y600" i="14"/>
  <c r="Z600" i="14"/>
  <c r="AA600" i="14"/>
  <c r="AB600" i="14"/>
  <c r="AD600" i="14"/>
  <c r="AE600" i="14"/>
  <c r="AJ600" i="14"/>
  <c r="K601" i="14"/>
  <c r="L601" i="14"/>
  <c r="N601" i="14"/>
  <c r="R601" i="14"/>
  <c r="S601" i="14"/>
  <c r="T601" i="14"/>
  <c r="V601" i="14"/>
  <c r="W601" i="14"/>
  <c r="X601" i="14"/>
  <c r="Y601" i="14"/>
  <c r="Z601" i="14"/>
  <c r="AA601" i="14"/>
  <c r="AB601" i="14"/>
  <c r="AD601" i="14"/>
  <c r="AE601" i="14"/>
  <c r="AJ601" i="14"/>
  <c r="K602" i="14"/>
  <c r="L602" i="14"/>
  <c r="N602" i="14"/>
  <c r="R602" i="14"/>
  <c r="S602" i="14"/>
  <c r="T602" i="14"/>
  <c r="V602" i="14"/>
  <c r="W602" i="14"/>
  <c r="X602" i="14"/>
  <c r="Y602" i="14"/>
  <c r="Z602" i="14"/>
  <c r="AA602" i="14"/>
  <c r="AB602" i="14"/>
  <c r="AD602" i="14"/>
  <c r="AE602" i="14"/>
  <c r="AJ602" i="14"/>
  <c r="K603" i="14"/>
  <c r="L603" i="14"/>
  <c r="N603" i="14"/>
  <c r="R603" i="14"/>
  <c r="S603" i="14"/>
  <c r="T603" i="14"/>
  <c r="V603" i="14"/>
  <c r="W603" i="14"/>
  <c r="X603" i="14"/>
  <c r="Y603" i="14"/>
  <c r="Z603" i="14"/>
  <c r="AA603" i="14"/>
  <c r="AB603" i="14"/>
  <c r="AD603" i="14"/>
  <c r="AE603" i="14"/>
  <c r="AJ603" i="14"/>
  <c r="K604" i="14"/>
  <c r="L604" i="14"/>
  <c r="N604" i="14"/>
  <c r="R604" i="14"/>
  <c r="S604" i="14"/>
  <c r="T604" i="14"/>
  <c r="V604" i="14"/>
  <c r="W604" i="14"/>
  <c r="X604" i="14"/>
  <c r="Y604" i="14"/>
  <c r="Z604" i="14"/>
  <c r="AA604" i="14"/>
  <c r="AB604" i="14"/>
  <c r="AD604" i="14"/>
  <c r="AE604" i="14"/>
  <c r="AJ604" i="14"/>
  <c r="K605" i="14"/>
  <c r="L605" i="14"/>
  <c r="N605" i="14"/>
  <c r="R605" i="14"/>
  <c r="S605" i="14"/>
  <c r="T605" i="14"/>
  <c r="V605" i="14"/>
  <c r="W605" i="14"/>
  <c r="X605" i="14"/>
  <c r="Y605" i="14"/>
  <c r="Z605" i="14"/>
  <c r="AA605" i="14"/>
  <c r="AB605" i="14"/>
  <c r="AD605" i="14"/>
  <c r="AE605" i="14"/>
  <c r="AJ605" i="14"/>
  <c r="K606" i="14"/>
  <c r="L606" i="14"/>
  <c r="N606" i="14"/>
  <c r="R606" i="14"/>
  <c r="S606" i="14"/>
  <c r="T606" i="14"/>
  <c r="V606" i="14"/>
  <c r="W606" i="14"/>
  <c r="X606" i="14"/>
  <c r="Y606" i="14"/>
  <c r="Z606" i="14"/>
  <c r="AA606" i="14"/>
  <c r="AB606" i="14"/>
  <c r="AD606" i="14"/>
  <c r="AE606" i="14"/>
  <c r="AJ606" i="14"/>
  <c r="K607" i="14"/>
  <c r="L607" i="14"/>
  <c r="N607" i="14"/>
  <c r="R607" i="14"/>
  <c r="S607" i="14"/>
  <c r="T607" i="14"/>
  <c r="V607" i="14"/>
  <c r="W607" i="14"/>
  <c r="X607" i="14"/>
  <c r="Y607" i="14"/>
  <c r="Z607" i="14"/>
  <c r="AA607" i="14"/>
  <c r="AB607" i="14"/>
  <c r="AD607" i="14"/>
  <c r="AE607" i="14"/>
  <c r="AJ607" i="14"/>
  <c r="K608" i="14"/>
  <c r="L608" i="14"/>
  <c r="N608" i="14"/>
  <c r="R608" i="14"/>
  <c r="S608" i="14"/>
  <c r="T608" i="14"/>
  <c r="V608" i="14"/>
  <c r="W608" i="14"/>
  <c r="X608" i="14"/>
  <c r="Y608" i="14"/>
  <c r="Z608" i="14"/>
  <c r="AA608" i="14"/>
  <c r="AB608" i="14"/>
  <c r="AD608" i="14"/>
  <c r="AE608" i="14"/>
  <c r="AJ608" i="14"/>
  <c r="K609" i="14"/>
  <c r="L609" i="14"/>
  <c r="N609" i="14"/>
  <c r="R609" i="14"/>
  <c r="S609" i="14"/>
  <c r="T609" i="14"/>
  <c r="V609" i="14"/>
  <c r="W609" i="14"/>
  <c r="X609" i="14"/>
  <c r="Y609" i="14"/>
  <c r="Z609" i="14"/>
  <c r="AA609" i="14"/>
  <c r="AB609" i="14"/>
  <c r="AD609" i="14"/>
  <c r="AE609" i="14"/>
  <c r="AJ609" i="14"/>
  <c r="K610" i="14"/>
  <c r="L610" i="14"/>
  <c r="N610" i="14"/>
  <c r="R610" i="14"/>
  <c r="S610" i="14"/>
  <c r="T610" i="14"/>
  <c r="V610" i="14"/>
  <c r="W610" i="14"/>
  <c r="X610" i="14"/>
  <c r="Y610" i="14"/>
  <c r="Z610" i="14"/>
  <c r="AA610" i="14"/>
  <c r="AB610" i="14"/>
  <c r="AD610" i="14"/>
  <c r="AE610" i="14"/>
  <c r="AJ610" i="14"/>
  <c r="K611" i="14"/>
  <c r="L611" i="14"/>
  <c r="N611" i="14"/>
  <c r="R611" i="14"/>
  <c r="S611" i="14"/>
  <c r="T611" i="14"/>
  <c r="V611" i="14"/>
  <c r="W611" i="14"/>
  <c r="X611" i="14"/>
  <c r="Y611" i="14"/>
  <c r="Z611" i="14"/>
  <c r="AA611" i="14"/>
  <c r="AB611" i="14"/>
  <c r="AD611" i="14"/>
  <c r="AE611" i="14"/>
  <c r="AJ611" i="14"/>
  <c r="K612" i="14"/>
  <c r="L612" i="14"/>
  <c r="N612" i="14"/>
  <c r="R612" i="14"/>
  <c r="S612" i="14"/>
  <c r="T612" i="14"/>
  <c r="V612" i="14"/>
  <c r="W612" i="14"/>
  <c r="X612" i="14"/>
  <c r="Y612" i="14"/>
  <c r="Z612" i="14"/>
  <c r="AA612" i="14"/>
  <c r="AB612" i="14"/>
  <c r="AD612" i="14"/>
  <c r="AE612" i="14"/>
  <c r="AJ612" i="14"/>
  <c r="K613" i="14"/>
  <c r="L613" i="14"/>
  <c r="N613" i="14"/>
  <c r="R613" i="14"/>
  <c r="S613" i="14"/>
  <c r="T613" i="14"/>
  <c r="V613" i="14"/>
  <c r="W613" i="14"/>
  <c r="X613" i="14"/>
  <c r="Y613" i="14"/>
  <c r="Z613" i="14"/>
  <c r="AA613" i="14"/>
  <c r="AB613" i="14"/>
  <c r="AD613" i="14"/>
  <c r="AE613" i="14"/>
  <c r="AJ613" i="14"/>
  <c r="K614" i="14"/>
  <c r="L614" i="14"/>
  <c r="N614" i="14"/>
  <c r="R614" i="14"/>
  <c r="S614" i="14"/>
  <c r="T614" i="14"/>
  <c r="V614" i="14"/>
  <c r="W614" i="14"/>
  <c r="X614" i="14"/>
  <c r="Y614" i="14"/>
  <c r="Z614" i="14"/>
  <c r="AA614" i="14"/>
  <c r="AB614" i="14"/>
  <c r="AD614" i="14"/>
  <c r="AE614" i="14"/>
  <c r="AJ614" i="14"/>
  <c r="K615" i="14"/>
  <c r="L615" i="14"/>
  <c r="N615" i="14"/>
  <c r="R615" i="14"/>
  <c r="S615" i="14"/>
  <c r="T615" i="14"/>
  <c r="V615" i="14"/>
  <c r="W615" i="14"/>
  <c r="X615" i="14"/>
  <c r="Y615" i="14"/>
  <c r="Z615" i="14"/>
  <c r="AA615" i="14"/>
  <c r="AB615" i="14"/>
  <c r="AD615" i="14"/>
  <c r="AE615" i="14"/>
  <c r="AJ615" i="14"/>
  <c r="K616" i="14"/>
  <c r="L616" i="14"/>
  <c r="N616" i="14"/>
  <c r="R616" i="14"/>
  <c r="S616" i="14"/>
  <c r="T616" i="14"/>
  <c r="V616" i="14"/>
  <c r="W616" i="14"/>
  <c r="X616" i="14"/>
  <c r="Y616" i="14"/>
  <c r="Z616" i="14"/>
  <c r="AA616" i="14"/>
  <c r="AB616" i="14"/>
  <c r="AD616" i="14"/>
  <c r="AE616" i="14"/>
  <c r="AJ616" i="14"/>
  <c r="K617" i="14"/>
  <c r="L617" i="14"/>
  <c r="N617" i="14"/>
  <c r="R617" i="14"/>
  <c r="S617" i="14"/>
  <c r="T617" i="14"/>
  <c r="V617" i="14"/>
  <c r="W617" i="14"/>
  <c r="X617" i="14"/>
  <c r="Y617" i="14"/>
  <c r="Z617" i="14"/>
  <c r="AA617" i="14"/>
  <c r="AB617" i="14"/>
  <c r="AD617" i="14"/>
  <c r="AE617" i="14"/>
  <c r="AJ617" i="14"/>
  <c r="K618" i="14"/>
  <c r="L618" i="14"/>
  <c r="N618" i="14"/>
  <c r="R618" i="14"/>
  <c r="S618" i="14"/>
  <c r="T618" i="14"/>
  <c r="V618" i="14"/>
  <c r="W618" i="14"/>
  <c r="X618" i="14"/>
  <c r="Y618" i="14"/>
  <c r="Z618" i="14"/>
  <c r="AA618" i="14"/>
  <c r="AB618" i="14"/>
  <c r="AD618" i="14"/>
  <c r="AE618" i="14"/>
  <c r="AJ618" i="14"/>
  <c r="K619" i="14"/>
  <c r="L619" i="14"/>
  <c r="N619" i="14"/>
  <c r="R619" i="14"/>
  <c r="S619" i="14"/>
  <c r="T619" i="14"/>
  <c r="V619" i="14"/>
  <c r="W619" i="14"/>
  <c r="X619" i="14"/>
  <c r="Y619" i="14"/>
  <c r="Z619" i="14"/>
  <c r="AA619" i="14"/>
  <c r="AB619" i="14"/>
  <c r="AD619" i="14"/>
  <c r="AE619" i="14"/>
  <c r="AJ619" i="14"/>
  <c r="K620" i="14"/>
  <c r="L620" i="14"/>
  <c r="N620" i="14"/>
  <c r="R620" i="14"/>
  <c r="S620" i="14"/>
  <c r="T620" i="14"/>
  <c r="V620" i="14"/>
  <c r="W620" i="14"/>
  <c r="X620" i="14"/>
  <c r="Y620" i="14"/>
  <c r="Z620" i="14"/>
  <c r="AA620" i="14"/>
  <c r="AB620" i="14"/>
  <c r="AD620" i="14"/>
  <c r="AE620" i="14"/>
  <c r="AJ620" i="14"/>
  <c r="K621" i="14"/>
  <c r="L621" i="14"/>
  <c r="N621" i="14"/>
  <c r="R621" i="14"/>
  <c r="S621" i="14"/>
  <c r="T621" i="14"/>
  <c r="V621" i="14"/>
  <c r="W621" i="14"/>
  <c r="X621" i="14"/>
  <c r="Y621" i="14"/>
  <c r="Z621" i="14"/>
  <c r="AA621" i="14"/>
  <c r="AB621" i="14"/>
  <c r="AD621" i="14"/>
  <c r="AE621" i="14"/>
  <c r="AJ621" i="14"/>
  <c r="K622" i="14"/>
  <c r="L622" i="14"/>
  <c r="N622" i="14"/>
  <c r="R622" i="14"/>
  <c r="S622" i="14"/>
  <c r="T622" i="14"/>
  <c r="V622" i="14"/>
  <c r="W622" i="14"/>
  <c r="X622" i="14"/>
  <c r="Y622" i="14"/>
  <c r="Z622" i="14"/>
  <c r="AA622" i="14"/>
  <c r="AB622" i="14"/>
  <c r="AD622" i="14"/>
  <c r="AE622" i="14"/>
  <c r="AJ622" i="14"/>
  <c r="K623" i="14"/>
  <c r="L623" i="14"/>
  <c r="N623" i="14"/>
  <c r="R623" i="14"/>
  <c r="S623" i="14"/>
  <c r="T623" i="14"/>
  <c r="V623" i="14"/>
  <c r="W623" i="14"/>
  <c r="X623" i="14"/>
  <c r="Y623" i="14"/>
  <c r="Z623" i="14"/>
  <c r="AA623" i="14"/>
  <c r="AB623" i="14"/>
  <c r="AD623" i="14"/>
  <c r="AE623" i="14"/>
  <c r="AJ623" i="14"/>
  <c r="K624" i="14"/>
  <c r="L624" i="14"/>
  <c r="N624" i="14"/>
  <c r="R624" i="14"/>
  <c r="S624" i="14"/>
  <c r="T624" i="14"/>
  <c r="V624" i="14"/>
  <c r="W624" i="14"/>
  <c r="X624" i="14"/>
  <c r="Y624" i="14"/>
  <c r="Z624" i="14"/>
  <c r="AA624" i="14"/>
  <c r="AB624" i="14"/>
  <c r="AD624" i="14"/>
  <c r="AE624" i="14"/>
  <c r="AJ624" i="14"/>
  <c r="K625" i="14"/>
  <c r="L625" i="14"/>
  <c r="N625" i="14"/>
  <c r="R625" i="14"/>
  <c r="S625" i="14"/>
  <c r="T625" i="14"/>
  <c r="V625" i="14"/>
  <c r="W625" i="14"/>
  <c r="X625" i="14"/>
  <c r="Y625" i="14"/>
  <c r="Z625" i="14"/>
  <c r="AA625" i="14"/>
  <c r="AB625" i="14"/>
  <c r="AD625" i="14"/>
  <c r="AE625" i="14"/>
  <c r="AJ625" i="14"/>
  <c r="K626" i="14"/>
  <c r="L626" i="14"/>
  <c r="N626" i="14"/>
  <c r="R626" i="14"/>
  <c r="S626" i="14"/>
  <c r="T626" i="14"/>
  <c r="V626" i="14"/>
  <c r="W626" i="14"/>
  <c r="X626" i="14"/>
  <c r="Y626" i="14"/>
  <c r="Z626" i="14"/>
  <c r="AA626" i="14"/>
  <c r="AB626" i="14"/>
  <c r="AD626" i="14"/>
  <c r="AE626" i="14"/>
  <c r="AJ626" i="14"/>
  <c r="K627" i="14"/>
  <c r="L627" i="14"/>
  <c r="N627" i="14"/>
  <c r="R627" i="14"/>
  <c r="S627" i="14"/>
  <c r="T627" i="14"/>
  <c r="V627" i="14"/>
  <c r="W627" i="14"/>
  <c r="X627" i="14"/>
  <c r="Y627" i="14"/>
  <c r="Z627" i="14"/>
  <c r="AA627" i="14"/>
  <c r="AB627" i="14"/>
  <c r="AD627" i="14"/>
  <c r="AE627" i="14"/>
  <c r="AJ627" i="14"/>
  <c r="K628" i="14"/>
  <c r="L628" i="14"/>
  <c r="N628" i="14"/>
  <c r="R628" i="14"/>
  <c r="S628" i="14"/>
  <c r="T628" i="14"/>
  <c r="V628" i="14"/>
  <c r="W628" i="14"/>
  <c r="X628" i="14"/>
  <c r="Y628" i="14"/>
  <c r="Z628" i="14"/>
  <c r="AA628" i="14"/>
  <c r="AB628" i="14"/>
  <c r="AD628" i="14"/>
  <c r="AE628" i="14"/>
  <c r="AJ628" i="14"/>
  <c r="K629" i="14"/>
  <c r="L629" i="14"/>
  <c r="N629" i="14"/>
  <c r="R629" i="14"/>
  <c r="S629" i="14"/>
  <c r="T629" i="14"/>
  <c r="V629" i="14"/>
  <c r="W629" i="14"/>
  <c r="X629" i="14"/>
  <c r="Y629" i="14"/>
  <c r="Z629" i="14"/>
  <c r="AA629" i="14"/>
  <c r="AB629" i="14"/>
  <c r="AD629" i="14"/>
  <c r="AE629" i="14"/>
  <c r="AJ629" i="14"/>
  <c r="K630" i="14"/>
  <c r="L630" i="14"/>
  <c r="N630" i="14"/>
  <c r="R630" i="14"/>
  <c r="S630" i="14"/>
  <c r="T630" i="14"/>
  <c r="V630" i="14"/>
  <c r="W630" i="14"/>
  <c r="X630" i="14"/>
  <c r="Y630" i="14"/>
  <c r="Z630" i="14"/>
  <c r="AA630" i="14"/>
  <c r="AB630" i="14"/>
  <c r="AD630" i="14"/>
  <c r="AE630" i="14"/>
  <c r="AJ630" i="14"/>
  <c r="K631" i="14"/>
  <c r="L631" i="14"/>
  <c r="N631" i="14"/>
  <c r="R631" i="14"/>
  <c r="S631" i="14"/>
  <c r="T631" i="14"/>
  <c r="V631" i="14"/>
  <c r="W631" i="14"/>
  <c r="X631" i="14"/>
  <c r="Y631" i="14"/>
  <c r="Z631" i="14"/>
  <c r="AA631" i="14"/>
  <c r="AB631" i="14"/>
  <c r="AD631" i="14"/>
  <c r="AE631" i="14"/>
  <c r="AJ631" i="14"/>
  <c r="K632" i="14"/>
  <c r="L632" i="14"/>
  <c r="N632" i="14"/>
  <c r="R632" i="14"/>
  <c r="S632" i="14"/>
  <c r="T632" i="14"/>
  <c r="V632" i="14"/>
  <c r="W632" i="14"/>
  <c r="X632" i="14"/>
  <c r="Y632" i="14"/>
  <c r="Z632" i="14"/>
  <c r="AA632" i="14"/>
  <c r="AB632" i="14"/>
  <c r="AD632" i="14"/>
  <c r="AE632" i="14"/>
  <c r="AJ632" i="14"/>
  <c r="K633" i="14"/>
  <c r="L633" i="14"/>
  <c r="N633" i="14"/>
  <c r="R633" i="14"/>
  <c r="S633" i="14"/>
  <c r="T633" i="14"/>
  <c r="V633" i="14"/>
  <c r="W633" i="14"/>
  <c r="X633" i="14"/>
  <c r="Y633" i="14"/>
  <c r="Z633" i="14"/>
  <c r="AA633" i="14"/>
  <c r="AB633" i="14"/>
  <c r="AD633" i="14"/>
  <c r="AE633" i="14"/>
  <c r="AJ633" i="14"/>
  <c r="K634" i="14"/>
  <c r="L634" i="14"/>
  <c r="N634" i="14"/>
  <c r="R634" i="14"/>
  <c r="S634" i="14"/>
  <c r="T634" i="14"/>
  <c r="V634" i="14"/>
  <c r="W634" i="14"/>
  <c r="X634" i="14"/>
  <c r="Y634" i="14"/>
  <c r="Z634" i="14"/>
  <c r="AA634" i="14"/>
  <c r="AB634" i="14"/>
  <c r="AD634" i="14"/>
  <c r="AE634" i="14"/>
  <c r="AJ634" i="14"/>
  <c r="K635" i="14"/>
  <c r="L635" i="14"/>
  <c r="N635" i="14"/>
  <c r="R635" i="14"/>
  <c r="S635" i="14"/>
  <c r="T635" i="14"/>
  <c r="V635" i="14"/>
  <c r="W635" i="14"/>
  <c r="X635" i="14"/>
  <c r="Y635" i="14"/>
  <c r="Z635" i="14"/>
  <c r="AA635" i="14"/>
  <c r="AB635" i="14"/>
  <c r="AD635" i="14"/>
  <c r="AE635" i="14"/>
  <c r="AJ635" i="14"/>
  <c r="K636" i="14"/>
  <c r="L636" i="14"/>
  <c r="N636" i="14"/>
  <c r="R636" i="14"/>
  <c r="S636" i="14"/>
  <c r="T636" i="14"/>
  <c r="V636" i="14"/>
  <c r="W636" i="14"/>
  <c r="X636" i="14"/>
  <c r="Y636" i="14"/>
  <c r="Z636" i="14"/>
  <c r="AA636" i="14"/>
  <c r="AB636" i="14"/>
  <c r="AD636" i="14"/>
  <c r="AE636" i="14"/>
  <c r="AJ636" i="14"/>
  <c r="K637" i="14"/>
  <c r="L637" i="14"/>
  <c r="N637" i="14"/>
  <c r="R637" i="14"/>
  <c r="S637" i="14"/>
  <c r="T637" i="14"/>
  <c r="V637" i="14"/>
  <c r="W637" i="14"/>
  <c r="X637" i="14"/>
  <c r="Y637" i="14"/>
  <c r="Z637" i="14"/>
  <c r="AA637" i="14"/>
  <c r="AB637" i="14"/>
  <c r="AD637" i="14"/>
  <c r="AE637" i="14"/>
  <c r="AJ637" i="14"/>
  <c r="K638" i="14"/>
  <c r="L638" i="14"/>
  <c r="N638" i="14"/>
  <c r="R638" i="14"/>
  <c r="S638" i="14"/>
  <c r="T638" i="14"/>
  <c r="V638" i="14"/>
  <c r="W638" i="14"/>
  <c r="X638" i="14"/>
  <c r="Y638" i="14"/>
  <c r="Z638" i="14"/>
  <c r="AA638" i="14"/>
  <c r="AB638" i="14"/>
  <c r="AD638" i="14"/>
  <c r="AE638" i="14"/>
  <c r="AJ638" i="14"/>
  <c r="K639" i="14"/>
  <c r="L639" i="14"/>
  <c r="N639" i="14"/>
  <c r="R639" i="14"/>
  <c r="S639" i="14"/>
  <c r="T639" i="14"/>
  <c r="V639" i="14"/>
  <c r="W639" i="14"/>
  <c r="X639" i="14"/>
  <c r="Y639" i="14"/>
  <c r="Z639" i="14"/>
  <c r="AA639" i="14"/>
  <c r="AB639" i="14"/>
  <c r="AD639" i="14"/>
  <c r="AE639" i="14"/>
  <c r="AJ639" i="14"/>
  <c r="K640" i="14"/>
  <c r="L640" i="14"/>
  <c r="N640" i="14"/>
  <c r="R640" i="14"/>
  <c r="S640" i="14"/>
  <c r="T640" i="14"/>
  <c r="V640" i="14"/>
  <c r="W640" i="14"/>
  <c r="X640" i="14"/>
  <c r="Y640" i="14"/>
  <c r="Z640" i="14"/>
  <c r="AA640" i="14"/>
  <c r="AB640" i="14"/>
  <c r="AD640" i="14"/>
  <c r="AE640" i="14"/>
  <c r="AJ640" i="14"/>
  <c r="K641" i="14"/>
  <c r="L641" i="14"/>
  <c r="N641" i="14"/>
  <c r="R641" i="14"/>
  <c r="S641" i="14"/>
  <c r="T641" i="14"/>
  <c r="V641" i="14"/>
  <c r="W641" i="14"/>
  <c r="X641" i="14"/>
  <c r="Y641" i="14"/>
  <c r="Z641" i="14"/>
  <c r="AA641" i="14"/>
  <c r="AB641" i="14"/>
  <c r="AD641" i="14"/>
  <c r="AE641" i="14"/>
  <c r="AJ641" i="14"/>
  <c r="K642" i="14"/>
  <c r="L642" i="14"/>
  <c r="N642" i="14"/>
  <c r="R642" i="14"/>
  <c r="S642" i="14"/>
  <c r="T642" i="14"/>
  <c r="V642" i="14"/>
  <c r="W642" i="14"/>
  <c r="X642" i="14"/>
  <c r="Y642" i="14"/>
  <c r="Z642" i="14"/>
  <c r="AA642" i="14"/>
  <c r="AB642" i="14"/>
  <c r="AD642" i="14"/>
  <c r="AE642" i="14"/>
  <c r="AJ642" i="14"/>
  <c r="K643" i="14"/>
  <c r="L643" i="14"/>
  <c r="N643" i="14"/>
  <c r="R643" i="14"/>
  <c r="S643" i="14"/>
  <c r="T643" i="14"/>
  <c r="V643" i="14"/>
  <c r="W643" i="14"/>
  <c r="X643" i="14"/>
  <c r="Y643" i="14"/>
  <c r="Z643" i="14"/>
  <c r="AA643" i="14"/>
  <c r="AB643" i="14"/>
  <c r="AD643" i="14"/>
  <c r="AE643" i="14"/>
  <c r="AJ643" i="14"/>
  <c r="K644" i="14"/>
  <c r="L644" i="14"/>
  <c r="N644" i="14"/>
  <c r="R644" i="14"/>
  <c r="S644" i="14"/>
  <c r="T644" i="14"/>
  <c r="V644" i="14"/>
  <c r="W644" i="14"/>
  <c r="X644" i="14"/>
  <c r="Y644" i="14"/>
  <c r="Z644" i="14"/>
  <c r="AA644" i="14"/>
  <c r="AB644" i="14"/>
  <c r="AD644" i="14"/>
  <c r="AE644" i="14"/>
  <c r="AJ644" i="14"/>
  <c r="K645" i="14"/>
  <c r="L645" i="14"/>
  <c r="N645" i="14"/>
  <c r="R645" i="14"/>
  <c r="S645" i="14"/>
  <c r="T645" i="14"/>
  <c r="V645" i="14"/>
  <c r="W645" i="14"/>
  <c r="X645" i="14"/>
  <c r="Y645" i="14"/>
  <c r="Z645" i="14"/>
  <c r="AA645" i="14"/>
  <c r="AB645" i="14"/>
  <c r="AD645" i="14"/>
  <c r="AE645" i="14"/>
  <c r="AJ645" i="14"/>
  <c r="K646" i="14"/>
  <c r="L646" i="14"/>
  <c r="N646" i="14"/>
  <c r="R646" i="14"/>
  <c r="S646" i="14"/>
  <c r="T646" i="14"/>
  <c r="V646" i="14"/>
  <c r="W646" i="14"/>
  <c r="X646" i="14"/>
  <c r="Y646" i="14"/>
  <c r="Z646" i="14"/>
  <c r="AA646" i="14"/>
  <c r="AB646" i="14"/>
  <c r="AD646" i="14"/>
  <c r="AE646" i="14"/>
  <c r="AJ646" i="14"/>
  <c r="K647" i="14"/>
  <c r="L647" i="14"/>
  <c r="N647" i="14"/>
  <c r="R647" i="14"/>
  <c r="S647" i="14"/>
  <c r="T647" i="14"/>
  <c r="V647" i="14"/>
  <c r="W647" i="14"/>
  <c r="X647" i="14"/>
  <c r="Y647" i="14"/>
  <c r="Z647" i="14"/>
  <c r="AA647" i="14"/>
  <c r="AB647" i="14"/>
  <c r="AD647" i="14"/>
  <c r="AE647" i="14"/>
  <c r="AJ647" i="14"/>
  <c r="K648" i="14"/>
  <c r="L648" i="14"/>
  <c r="N648" i="14"/>
  <c r="R648" i="14"/>
  <c r="S648" i="14"/>
  <c r="T648" i="14"/>
  <c r="V648" i="14"/>
  <c r="W648" i="14"/>
  <c r="X648" i="14"/>
  <c r="Y648" i="14"/>
  <c r="Z648" i="14"/>
  <c r="AA648" i="14"/>
  <c r="AB648" i="14"/>
  <c r="AD648" i="14"/>
  <c r="AE648" i="14"/>
  <c r="AJ648" i="14"/>
  <c r="K649" i="14"/>
  <c r="L649" i="14"/>
  <c r="N649" i="14"/>
  <c r="R649" i="14"/>
  <c r="S649" i="14"/>
  <c r="T649" i="14"/>
  <c r="V649" i="14"/>
  <c r="W649" i="14"/>
  <c r="X649" i="14"/>
  <c r="Y649" i="14"/>
  <c r="Z649" i="14"/>
  <c r="AA649" i="14"/>
  <c r="AB649" i="14"/>
  <c r="AD649" i="14"/>
  <c r="AE649" i="14"/>
  <c r="AJ649" i="14"/>
  <c r="K650" i="14"/>
  <c r="L650" i="14"/>
  <c r="N650" i="14"/>
  <c r="R650" i="14"/>
  <c r="S650" i="14"/>
  <c r="T650" i="14"/>
  <c r="V650" i="14"/>
  <c r="W650" i="14"/>
  <c r="X650" i="14"/>
  <c r="Y650" i="14"/>
  <c r="Z650" i="14"/>
  <c r="AA650" i="14"/>
  <c r="AB650" i="14"/>
  <c r="AD650" i="14"/>
  <c r="AE650" i="14"/>
  <c r="AJ650" i="14"/>
  <c r="K651" i="14"/>
  <c r="L651" i="14"/>
  <c r="N651" i="14"/>
  <c r="R651" i="14"/>
  <c r="S651" i="14"/>
  <c r="T651" i="14"/>
  <c r="V651" i="14"/>
  <c r="W651" i="14"/>
  <c r="X651" i="14"/>
  <c r="Y651" i="14"/>
  <c r="Z651" i="14"/>
  <c r="AA651" i="14"/>
  <c r="AB651" i="14"/>
  <c r="AD651" i="14"/>
  <c r="AE651" i="14"/>
  <c r="AJ651" i="14"/>
  <c r="K652" i="14"/>
  <c r="L652" i="14"/>
  <c r="N652" i="14"/>
  <c r="R652" i="14"/>
  <c r="S652" i="14"/>
  <c r="T652" i="14"/>
  <c r="V652" i="14"/>
  <c r="W652" i="14"/>
  <c r="X652" i="14"/>
  <c r="Y652" i="14"/>
  <c r="Z652" i="14"/>
  <c r="AA652" i="14"/>
  <c r="AB652" i="14"/>
  <c r="AD652" i="14"/>
  <c r="AE652" i="14"/>
  <c r="AJ652" i="14"/>
  <c r="K653" i="14"/>
  <c r="L653" i="14"/>
  <c r="N653" i="14"/>
  <c r="R653" i="14"/>
  <c r="S653" i="14"/>
  <c r="T653" i="14"/>
  <c r="V653" i="14"/>
  <c r="W653" i="14"/>
  <c r="X653" i="14"/>
  <c r="Y653" i="14"/>
  <c r="Z653" i="14"/>
  <c r="AA653" i="14"/>
  <c r="AB653" i="14"/>
  <c r="AD653" i="14"/>
  <c r="AE653" i="14"/>
  <c r="AJ653" i="14"/>
  <c r="K654" i="14"/>
  <c r="L654" i="14"/>
  <c r="N654" i="14"/>
  <c r="R654" i="14"/>
  <c r="S654" i="14"/>
  <c r="T654" i="14"/>
  <c r="V654" i="14"/>
  <c r="W654" i="14"/>
  <c r="X654" i="14"/>
  <c r="Y654" i="14"/>
  <c r="Z654" i="14"/>
  <c r="AA654" i="14"/>
  <c r="AB654" i="14"/>
  <c r="AD654" i="14"/>
  <c r="AE654" i="14"/>
  <c r="AJ654" i="14"/>
  <c r="K655" i="14"/>
  <c r="L655" i="14"/>
  <c r="N655" i="14"/>
  <c r="R655" i="14"/>
  <c r="S655" i="14"/>
  <c r="T655" i="14"/>
  <c r="V655" i="14"/>
  <c r="W655" i="14"/>
  <c r="X655" i="14"/>
  <c r="Y655" i="14"/>
  <c r="Z655" i="14"/>
  <c r="AA655" i="14"/>
  <c r="AB655" i="14"/>
  <c r="AD655" i="14"/>
  <c r="AE655" i="14"/>
  <c r="AJ655" i="14"/>
  <c r="K656" i="14"/>
  <c r="L656" i="14"/>
  <c r="N656" i="14"/>
  <c r="R656" i="14"/>
  <c r="S656" i="14"/>
  <c r="T656" i="14"/>
  <c r="V656" i="14"/>
  <c r="W656" i="14"/>
  <c r="X656" i="14"/>
  <c r="Y656" i="14"/>
  <c r="Z656" i="14"/>
  <c r="AA656" i="14"/>
  <c r="AB656" i="14"/>
  <c r="AD656" i="14"/>
  <c r="AE656" i="14"/>
  <c r="AJ656" i="14"/>
  <c r="K657" i="14"/>
  <c r="L657" i="14"/>
  <c r="N657" i="14"/>
  <c r="R657" i="14"/>
  <c r="S657" i="14"/>
  <c r="T657" i="14"/>
  <c r="V657" i="14"/>
  <c r="W657" i="14"/>
  <c r="X657" i="14"/>
  <c r="Y657" i="14"/>
  <c r="Z657" i="14"/>
  <c r="AA657" i="14"/>
  <c r="AB657" i="14"/>
  <c r="AD657" i="14"/>
  <c r="AE657" i="14"/>
  <c r="AJ657" i="14"/>
  <c r="K658" i="14"/>
  <c r="L658" i="14"/>
  <c r="N658" i="14"/>
  <c r="R658" i="14"/>
  <c r="S658" i="14"/>
  <c r="T658" i="14"/>
  <c r="V658" i="14"/>
  <c r="W658" i="14"/>
  <c r="X658" i="14"/>
  <c r="Y658" i="14"/>
  <c r="Z658" i="14"/>
  <c r="AA658" i="14"/>
  <c r="AB658" i="14"/>
  <c r="AD658" i="14"/>
  <c r="AE658" i="14"/>
  <c r="AJ658" i="14"/>
  <c r="K659" i="14"/>
  <c r="L659" i="14"/>
  <c r="N659" i="14"/>
  <c r="R659" i="14"/>
  <c r="S659" i="14"/>
  <c r="T659" i="14"/>
  <c r="V659" i="14"/>
  <c r="W659" i="14"/>
  <c r="X659" i="14"/>
  <c r="Y659" i="14"/>
  <c r="Z659" i="14"/>
  <c r="AA659" i="14"/>
  <c r="AB659" i="14"/>
  <c r="AD659" i="14"/>
  <c r="AE659" i="14"/>
  <c r="AJ659" i="14"/>
  <c r="K660" i="14"/>
  <c r="L660" i="14"/>
  <c r="N660" i="14"/>
  <c r="R660" i="14"/>
  <c r="S660" i="14"/>
  <c r="T660" i="14"/>
  <c r="V660" i="14"/>
  <c r="W660" i="14"/>
  <c r="X660" i="14"/>
  <c r="Y660" i="14"/>
  <c r="Z660" i="14"/>
  <c r="AA660" i="14"/>
  <c r="AB660" i="14"/>
  <c r="AD660" i="14"/>
  <c r="AE660" i="14"/>
  <c r="AJ660" i="14"/>
  <c r="K661" i="14"/>
  <c r="L661" i="14"/>
  <c r="N661" i="14"/>
  <c r="R661" i="14"/>
  <c r="S661" i="14"/>
  <c r="T661" i="14"/>
  <c r="V661" i="14"/>
  <c r="W661" i="14"/>
  <c r="X661" i="14"/>
  <c r="Y661" i="14"/>
  <c r="Z661" i="14"/>
  <c r="AA661" i="14"/>
  <c r="AB661" i="14"/>
  <c r="AD661" i="14"/>
  <c r="AE661" i="14"/>
  <c r="AJ661" i="14"/>
  <c r="K662" i="14"/>
  <c r="L662" i="14"/>
  <c r="N662" i="14"/>
  <c r="R662" i="14"/>
  <c r="S662" i="14"/>
  <c r="T662" i="14"/>
  <c r="V662" i="14"/>
  <c r="W662" i="14"/>
  <c r="X662" i="14"/>
  <c r="Y662" i="14"/>
  <c r="Z662" i="14"/>
  <c r="AA662" i="14"/>
  <c r="AB662" i="14"/>
  <c r="AD662" i="14"/>
  <c r="AE662" i="14"/>
  <c r="AJ662" i="14"/>
  <c r="K663" i="14"/>
  <c r="L663" i="14"/>
  <c r="N663" i="14"/>
  <c r="R663" i="14"/>
  <c r="S663" i="14"/>
  <c r="T663" i="14"/>
  <c r="V663" i="14"/>
  <c r="W663" i="14"/>
  <c r="X663" i="14"/>
  <c r="Y663" i="14"/>
  <c r="Z663" i="14"/>
  <c r="AA663" i="14"/>
  <c r="AB663" i="14"/>
  <c r="AD663" i="14"/>
  <c r="AE663" i="14"/>
  <c r="AJ663" i="14"/>
  <c r="K664" i="14"/>
  <c r="L664" i="14"/>
  <c r="N664" i="14"/>
  <c r="R664" i="14"/>
  <c r="S664" i="14"/>
  <c r="T664" i="14"/>
  <c r="V664" i="14"/>
  <c r="W664" i="14"/>
  <c r="X664" i="14"/>
  <c r="Y664" i="14"/>
  <c r="Z664" i="14"/>
  <c r="AA664" i="14"/>
  <c r="AB664" i="14"/>
  <c r="AD664" i="14"/>
  <c r="AE664" i="14"/>
  <c r="AJ664" i="14"/>
  <c r="K665" i="14"/>
  <c r="L665" i="14"/>
  <c r="N665" i="14"/>
  <c r="R665" i="14"/>
  <c r="S665" i="14"/>
  <c r="T665" i="14"/>
  <c r="V665" i="14"/>
  <c r="W665" i="14"/>
  <c r="X665" i="14"/>
  <c r="Y665" i="14"/>
  <c r="Z665" i="14"/>
  <c r="AA665" i="14"/>
  <c r="AB665" i="14"/>
  <c r="AD665" i="14"/>
  <c r="AE665" i="14"/>
  <c r="AJ665" i="14"/>
  <c r="K666" i="14"/>
  <c r="L666" i="14"/>
  <c r="N666" i="14"/>
  <c r="R666" i="14"/>
  <c r="S666" i="14"/>
  <c r="T666" i="14"/>
  <c r="V666" i="14"/>
  <c r="W666" i="14"/>
  <c r="X666" i="14"/>
  <c r="Y666" i="14"/>
  <c r="Z666" i="14"/>
  <c r="AA666" i="14"/>
  <c r="AB666" i="14"/>
  <c r="AD666" i="14"/>
  <c r="AE666" i="14"/>
  <c r="AJ666" i="14"/>
  <c r="K667" i="14"/>
  <c r="L667" i="14"/>
  <c r="N667" i="14"/>
  <c r="R667" i="14"/>
  <c r="S667" i="14"/>
  <c r="T667" i="14"/>
  <c r="V667" i="14"/>
  <c r="W667" i="14"/>
  <c r="X667" i="14"/>
  <c r="Y667" i="14"/>
  <c r="Z667" i="14"/>
  <c r="AA667" i="14"/>
  <c r="AB667" i="14"/>
  <c r="AD667" i="14"/>
  <c r="AE667" i="14"/>
  <c r="AJ667" i="14"/>
  <c r="K668" i="14"/>
  <c r="L668" i="14"/>
  <c r="N668" i="14"/>
  <c r="R668" i="14"/>
  <c r="S668" i="14"/>
  <c r="T668" i="14"/>
  <c r="V668" i="14"/>
  <c r="W668" i="14"/>
  <c r="X668" i="14"/>
  <c r="Y668" i="14"/>
  <c r="Z668" i="14"/>
  <c r="AA668" i="14"/>
  <c r="AB668" i="14"/>
  <c r="AD668" i="14"/>
  <c r="AE668" i="14"/>
  <c r="AJ668" i="14"/>
  <c r="K669" i="14"/>
  <c r="L669" i="14"/>
  <c r="N669" i="14"/>
  <c r="R669" i="14"/>
  <c r="S669" i="14"/>
  <c r="T669" i="14"/>
  <c r="V669" i="14"/>
  <c r="W669" i="14"/>
  <c r="X669" i="14"/>
  <c r="Y669" i="14"/>
  <c r="Z669" i="14"/>
  <c r="AA669" i="14"/>
  <c r="AB669" i="14"/>
  <c r="AD669" i="14"/>
  <c r="AE669" i="14"/>
  <c r="AJ669" i="14"/>
  <c r="K670" i="14"/>
  <c r="L670" i="14"/>
  <c r="N670" i="14"/>
  <c r="R670" i="14"/>
  <c r="S670" i="14"/>
  <c r="T670" i="14"/>
  <c r="V670" i="14"/>
  <c r="W670" i="14"/>
  <c r="X670" i="14"/>
  <c r="Y670" i="14"/>
  <c r="Z670" i="14"/>
  <c r="AA670" i="14"/>
  <c r="AB670" i="14"/>
  <c r="AD670" i="14"/>
  <c r="AE670" i="14"/>
  <c r="AJ670" i="14"/>
  <c r="K671" i="14"/>
  <c r="L671" i="14"/>
  <c r="N671" i="14"/>
  <c r="R671" i="14"/>
  <c r="S671" i="14"/>
  <c r="T671" i="14"/>
  <c r="V671" i="14"/>
  <c r="W671" i="14"/>
  <c r="X671" i="14"/>
  <c r="Y671" i="14"/>
  <c r="Z671" i="14"/>
  <c r="AA671" i="14"/>
  <c r="AB671" i="14"/>
  <c r="AD671" i="14"/>
  <c r="AE671" i="14"/>
  <c r="AJ671" i="14"/>
  <c r="K672" i="14"/>
  <c r="L672" i="14"/>
  <c r="N672" i="14"/>
  <c r="R672" i="14"/>
  <c r="S672" i="14"/>
  <c r="T672" i="14"/>
  <c r="V672" i="14"/>
  <c r="W672" i="14"/>
  <c r="X672" i="14"/>
  <c r="Y672" i="14"/>
  <c r="Z672" i="14"/>
  <c r="AA672" i="14"/>
  <c r="AB672" i="14"/>
  <c r="AD672" i="14"/>
  <c r="AE672" i="14"/>
  <c r="AJ672" i="14"/>
  <c r="K673" i="14"/>
  <c r="L673" i="14"/>
  <c r="N673" i="14"/>
  <c r="R673" i="14"/>
  <c r="S673" i="14"/>
  <c r="T673" i="14"/>
  <c r="V673" i="14"/>
  <c r="W673" i="14"/>
  <c r="X673" i="14"/>
  <c r="Y673" i="14"/>
  <c r="Z673" i="14"/>
  <c r="AA673" i="14"/>
  <c r="AB673" i="14"/>
  <c r="AD673" i="14"/>
  <c r="AE673" i="14"/>
  <c r="AJ673" i="14"/>
  <c r="K674" i="14"/>
  <c r="L674" i="14"/>
  <c r="N674" i="14"/>
  <c r="R674" i="14"/>
  <c r="S674" i="14"/>
  <c r="T674" i="14"/>
  <c r="V674" i="14"/>
  <c r="W674" i="14"/>
  <c r="X674" i="14"/>
  <c r="Y674" i="14"/>
  <c r="Z674" i="14"/>
  <c r="AA674" i="14"/>
  <c r="AB674" i="14"/>
  <c r="AD674" i="14"/>
  <c r="AE674" i="14"/>
  <c r="AJ674" i="14"/>
  <c r="K675" i="14"/>
  <c r="L675" i="14"/>
  <c r="N675" i="14"/>
  <c r="R675" i="14"/>
  <c r="S675" i="14"/>
  <c r="T675" i="14"/>
  <c r="V675" i="14"/>
  <c r="W675" i="14"/>
  <c r="X675" i="14"/>
  <c r="Y675" i="14"/>
  <c r="Z675" i="14"/>
  <c r="AA675" i="14"/>
  <c r="AB675" i="14"/>
  <c r="AD675" i="14"/>
  <c r="AE675" i="14"/>
  <c r="AJ675" i="14"/>
  <c r="K676" i="14"/>
  <c r="L676" i="14"/>
  <c r="N676" i="14"/>
  <c r="R676" i="14"/>
  <c r="S676" i="14"/>
  <c r="T676" i="14"/>
  <c r="V676" i="14"/>
  <c r="W676" i="14"/>
  <c r="X676" i="14"/>
  <c r="Y676" i="14"/>
  <c r="Z676" i="14"/>
  <c r="AA676" i="14"/>
  <c r="AB676" i="14"/>
  <c r="AD676" i="14"/>
  <c r="AE676" i="14"/>
  <c r="AJ676" i="14"/>
  <c r="K677" i="14"/>
  <c r="L677" i="14"/>
  <c r="N677" i="14"/>
  <c r="R677" i="14"/>
  <c r="S677" i="14"/>
  <c r="T677" i="14"/>
  <c r="V677" i="14"/>
  <c r="W677" i="14"/>
  <c r="X677" i="14"/>
  <c r="Y677" i="14"/>
  <c r="Z677" i="14"/>
  <c r="AA677" i="14"/>
  <c r="AB677" i="14"/>
  <c r="AD677" i="14"/>
  <c r="AE677" i="14"/>
  <c r="AJ677" i="14"/>
  <c r="K678" i="14"/>
  <c r="L678" i="14"/>
  <c r="N678" i="14"/>
  <c r="R678" i="14"/>
  <c r="S678" i="14"/>
  <c r="T678" i="14"/>
  <c r="V678" i="14"/>
  <c r="W678" i="14"/>
  <c r="X678" i="14"/>
  <c r="Y678" i="14"/>
  <c r="Z678" i="14"/>
  <c r="AA678" i="14"/>
  <c r="AB678" i="14"/>
  <c r="AD678" i="14"/>
  <c r="AE678" i="14"/>
  <c r="AJ678" i="14"/>
  <c r="K679" i="14"/>
  <c r="L679" i="14"/>
  <c r="N679" i="14"/>
  <c r="R679" i="14"/>
  <c r="S679" i="14"/>
  <c r="T679" i="14"/>
  <c r="V679" i="14"/>
  <c r="W679" i="14"/>
  <c r="X679" i="14"/>
  <c r="Y679" i="14"/>
  <c r="Z679" i="14"/>
  <c r="AA679" i="14"/>
  <c r="AB679" i="14"/>
  <c r="AD679" i="14"/>
  <c r="AE679" i="14"/>
  <c r="AJ679" i="14"/>
  <c r="K680" i="14"/>
  <c r="L680" i="14"/>
  <c r="N680" i="14"/>
  <c r="R680" i="14"/>
  <c r="S680" i="14"/>
  <c r="T680" i="14"/>
  <c r="V680" i="14"/>
  <c r="W680" i="14"/>
  <c r="X680" i="14"/>
  <c r="Y680" i="14"/>
  <c r="Z680" i="14"/>
  <c r="AA680" i="14"/>
  <c r="AB680" i="14"/>
  <c r="AD680" i="14"/>
  <c r="AE680" i="14"/>
  <c r="AJ680" i="14"/>
  <c r="K681" i="14"/>
  <c r="L681" i="14"/>
  <c r="N681" i="14"/>
  <c r="R681" i="14"/>
  <c r="S681" i="14"/>
  <c r="T681" i="14"/>
  <c r="V681" i="14"/>
  <c r="W681" i="14"/>
  <c r="X681" i="14"/>
  <c r="Y681" i="14"/>
  <c r="Z681" i="14"/>
  <c r="AA681" i="14"/>
  <c r="AB681" i="14"/>
  <c r="AD681" i="14"/>
  <c r="AE681" i="14"/>
  <c r="AJ681" i="14"/>
  <c r="K682" i="14"/>
  <c r="L682" i="14"/>
  <c r="N682" i="14"/>
  <c r="R682" i="14"/>
  <c r="S682" i="14"/>
  <c r="T682" i="14"/>
  <c r="V682" i="14"/>
  <c r="W682" i="14"/>
  <c r="X682" i="14"/>
  <c r="Y682" i="14"/>
  <c r="Z682" i="14"/>
  <c r="AA682" i="14"/>
  <c r="AB682" i="14"/>
  <c r="AD682" i="14"/>
  <c r="AE682" i="14"/>
  <c r="AJ682" i="14"/>
  <c r="K683" i="14"/>
  <c r="L683" i="14"/>
  <c r="N683" i="14"/>
  <c r="R683" i="14"/>
  <c r="S683" i="14"/>
  <c r="T683" i="14"/>
  <c r="V683" i="14"/>
  <c r="W683" i="14"/>
  <c r="X683" i="14"/>
  <c r="Y683" i="14"/>
  <c r="Z683" i="14"/>
  <c r="AA683" i="14"/>
  <c r="AB683" i="14"/>
  <c r="AD683" i="14"/>
  <c r="AE683" i="14"/>
  <c r="AJ683" i="14"/>
  <c r="K684" i="14"/>
  <c r="L684" i="14"/>
  <c r="N684" i="14"/>
  <c r="R684" i="14"/>
  <c r="S684" i="14"/>
  <c r="T684" i="14"/>
  <c r="V684" i="14"/>
  <c r="W684" i="14"/>
  <c r="X684" i="14"/>
  <c r="Y684" i="14"/>
  <c r="Z684" i="14"/>
  <c r="AA684" i="14"/>
  <c r="AB684" i="14"/>
  <c r="AD684" i="14"/>
  <c r="AE684" i="14"/>
  <c r="AJ684" i="14"/>
  <c r="K685" i="14"/>
  <c r="L685" i="14"/>
  <c r="N685" i="14"/>
  <c r="R685" i="14"/>
  <c r="S685" i="14"/>
  <c r="T685" i="14"/>
  <c r="V685" i="14"/>
  <c r="W685" i="14"/>
  <c r="X685" i="14"/>
  <c r="Y685" i="14"/>
  <c r="Z685" i="14"/>
  <c r="AA685" i="14"/>
  <c r="AB685" i="14"/>
  <c r="AD685" i="14"/>
  <c r="AE685" i="14"/>
  <c r="AJ685" i="14"/>
  <c r="K686" i="14"/>
  <c r="L686" i="14"/>
  <c r="N686" i="14"/>
  <c r="R686" i="14"/>
  <c r="S686" i="14"/>
  <c r="T686" i="14"/>
  <c r="V686" i="14"/>
  <c r="W686" i="14"/>
  <c r="X686" i="14"/>
  <c r="Y686" i="14"/>
  <c r="Z686" i="14"/>
  <c r="AA686" i="14"/>
  <c r="AB686" i="14"/>
  <c r="AD686" i="14"/>
  <c r="AE686" i="14"/>
  <c r="AJ686" i="14"/>
  <c r="K687" i="14"/>
  <c r="L687" i="14"/>
  <c r="N687" i="14"/>
  <c r="R687" i="14"/>
  <c r="S687" i="14"/>
  <c r="T687" i="14"/>
  <c r="V687" i="14"/>
  <c r="W687" i="14"/>
  <c r="X687" i="14"/>
  <c r="Y687" i="14"/>
  <c r="Z687" i="14"/>
  <c r="AA687" i="14"/>
  <c r="AB687" i="14"/>
  <c r="AD687" i="14"/>
  <c r="AE687" i="14"/>
  <c r="AJ687" i="14"/>
  <c r="K688" i="14"/>
  <c r="L688" i="14"/>
  <c r="N688" i="14"/>
  <c r="R688" i="14"/>
  <c r="S688" i="14"/>
  <c r="T688" i="14"/>
  <c r="V688" i="14"/>
  <c r="W688" i="14"/>
  <c r="X688" i="14"/>
  <c r="Y688" i="14"/>
  <c r="Z688" i="14"/>
  <c r="AA688" i="14"/>
  <c r="AB688" i="14"/>
  <c r="AD688" i="14"/>
  <c r="AE688" i="14"/>
  <c r="AJ688" i="14"/>
  <c r="K689" i="14"/>
  <c r="L689" i="14"/>
  <c r="N689" i="14"/>
  <c r="R689" i="14"/>
  <c r="S689" i="14"/>
  <c r="T689" i="14"/>
  <c r="V689" i="14"/>
  <c r="W689" i="14"/>
  <c r="X689" i="14"/>
  <c r="Y689" i="14"/>
  <c r="Z689" i="14"/>
  <c r="AA689" i="14"/>
  <c r="AB689" i="14"/>
  <c r="AD689" i="14"/>
  <c r="AE689" i="14"/>
  <c r="AJ689" i="14"/>
  <c r="K690" i="14"/>
  <c r="L690" i="14"/>
  <c r="N690" i="14"/>
  <c r="R690" i="14"/>
  <c r="S690" i="14"/>
  <c r="T690" i="14"/>
  <c r="V690" i="14"/>
  <c r="W690" i="14"/>
  <c r="X690" i="14"/>
  <c r="Y690" i="14"/>
  <c r="Z690" i="14"/>
  <c r="AA690" i="14"/>
  <c r="AB690" i="14"/>
  <c r="AD690" i="14"/>
  <c r="AE690" i="14"/>
  <c r="AJ690" i="14"/>
  <c r="K691" i="14"/>
  <c r="L691" i="14"/>
  <c r="N691" i="14"/>
  <c r="R691" i="14"/>
  <c r="S691" i="14"/>
  <c r="T691" i="14"/>
  <c r="V691" i="14"/>
  <c r="W691" i="14"/>
  <c r="X691" i="14"/>
  <c r="Y691" i="14"/>
  <c r="Z691" i="14"/>
  <c r="AA691" i="14"/>
  <c r="AB691" i="14"/>
  <c r="AD691" i="14"/>
  <c r="AE691" i="14"/>
  <c r="AJ691" i="14"/>
  <c r="K692" i="14"/>
  <c r="L692" i="14"/>
  <c r="N692" i="14"/>
  <c r="R692" i="14"/>
  <c r="S692" i="14"/>
  <c r="T692" i="14"/>
  <c r="V692" i="14"/>
  <c r="W692" i="14"/>
  <c r="X692" i="14"/>
  <c r="Y692" i="14"/>
  <c r="Z692" i="14"/>
  <c r="AA692" i="14"/>
  <c r="AB692" i="14"/>
  <c r="AD692" i="14"/>
  <c r="AE692" i="14"/>
  <c r="AJ692" i="14"/>
  <c r="K693" i="14"/>
  <c r="L693" i="14"/>
  <c r="N693" i="14"/>
  <c r="R693" i="14"/>
  <c r="S693" i="14"/>
  <c r="T693" i="14"/>
  <c r="V693" i="14"/>
  <c r="W693" i="14"/>
  <c r="X693" i="14"/>
  <c r="Y693" i="14"/>
  <c r="Z693" i="14"/>
  <c r="AA693" i="14"/>
  <c r="AB693" i="14"/>
  <c r="AD693" i="14"/>
  <c r="AE693" i="14"/>
  <c r="AJ693" i="14"/>
  <c r="K694" i="14"/>
  <c r="L694" i="14"/>
  <c r="N694" i="14"/>
  <c r="R694" i="14"/>
  <c r="S694" i="14"/>
  <c r="T694" i="14"/>
  <c r="V694" i="14"/>
  <c r="W694" i="14"/>
  <c r="X694" i="14"/>
  <c r="Y694" i="14"/>
  <c r="Z694" i="14"/>
  <c r="AA694" i="14"/>
  <c r="AB694" i="14"/>
  <c r="AD694" i="14"/>
  <c r="AE694" i="14"/>
  <c r="AJ694" i="14"/>
  <c r="K695" i="14"/>
  <c r="L695" i="14"/>
  <c r="N695" i="14"/>
  <c r="R695" i="14"/>
  <c r="S695" i="14"/>
  <c r="T695" i="14"/>
  <c r="V695" i="14"/>
  <c r="W695" i="14"/>
  <c r="X695" i="14"/>
  <c r="Y695" i="14"/>
  <c r="Z695" i="14"/>
  <c r="AA695" i="14"/>
  <c r="AB695" i="14"/>
  <c r="AD695" i="14"/>
  <c r="AE695" i="14"/>
  <c r="AJ695" i="14"/>
  <c r="K696" i="14"/>
  <c r="L696" i="14"/>
  <c r="N696" i="14"/>
  <c r="R696" i="14"/>
  <c r="S696" i="14"/>
  <c r="T696" i="14"/>
  <c r="V696" i="14"/>
  <c r="W696" i="14"/>
  <c r="X696" i="14"/>
  <c r="Y696" i="14"/>
  <c r="Z696" i="14"/>
  <c r="AA696" i="14"/>
  <c r="AB696" i="14"/>
  <c r="AD696" i="14"/>
  <c r="AE696" i="14"/>
  <c r="AJ696" i="14"/>
  <c r="K697" i="14"/>
  <c r="L697" i="14"/>
  <c r="N697" i="14"/>
  <c r="R697" i="14"/>
  <c r="S697" i="14"/>
  <c r="T697" i="14"/>
  <c r="V697" i="14"/>
  <c r="W697" i="14"/>
  <c r="X697" i="14"/>
  <c r="Y697" i="14"/>
  <c r="Z697" i="14"/>
  <c r="AA697" i="14"/>
  <c r="AB697" i="14"/>
  <c r="AD697" i="14"/>
  <c r="AE697" i="14"/>
  <c r="AJ697" i="14"/>
  <c r="K698" i="14"/>
  <c r="L698" i="14"/>
  <c r="N698" i="14"/>
  <c r="R698" i="14"/>
  <c r="S698" i="14"/>
  <c r="T698" i="14"/>
  <c r="V698" i="14"/>
  <c r="W698" i="14"/>
  <c r="X698" i="14"/>
  <c r="Y698" i="14"/>
  <c r="Z698" i="14"/>
  <c r="AA698" i="14"/>
  <c r="AB698" i="14"/>
  <c r="AD698" i="14"/>
  <c r="AE698" i="14"/>
  <c r="AJ698" i="14"/>
  <c r="K699" i="14"/>
  <c r="L699" i="14"/>
  <c r="N699" i="14"/>
  <c r="R699" i="14"/>
  <c r="S699" i="14"/>
  <c r="T699" i="14"/>
  <c r="V699" i="14"/>
  <c r="W699" i="14"/>
  <c r="X699" i="14"/>
  <c r="Y699" i="14"/>
  <c r="Z699" i="14"/>
  <c r="AA699" i="14"/>
  <c r="AB699" i="14"/>
  <c r="AD699" i="14"/>
  <c r="AE699" i="14"/>
  <c r="AJ699" i="14"/>
  <c r="K700" i="14"/>
  <c r="L700" i="14"/>
  <c r="N700" i="14"/>
  <c r="R700" i="14"/>
  <c r="S700" i="14"/>
  <c r="T700" i="14"/>
  <c r="V700" i="14"/>
  <c r="W700" i="14"/>
  <c r="X700" i="14"/>
  <c r="Y700" i="14"/>
  <c r="Z700" i="14"/>
  <c r="AA700" i="14"/>
  <c r="AB700" i="14"/>
  <c r="AD700" i="14"/>
  <c r="AE700" i="14"/>
  <c r="AJ700" i="14"/>
  <c r="K701" i="14"/>
  <c r="L701" i="14"/>
  <c r="N701" i="14"/>
  <c r="R701" i="14"/>
  <c r="S701" i="14"/>
  <c r="T701" i="14"/>
  <c r="V701" i="14"/>
  <c r="W701" i="14"/>
  <c r="X701" i="14"/>
  <c r="Y701" i="14"/>
  <c r="Z701" i="14"/>
  <c r="AA701" i="14"/>
  <c r="AB701" i="14"/>
  <c r="AD701" i="14"/>
  <c r="AE701" i="14"/>
  <c r="AJ701" i="14"/>
  <c r="K702" i="14"/>
  <c r="L702" i="14"/>
  <c r="N702" i="14"/>
  <c r="R702" i="14"/>
  <c r="S702" i="14"/>
  <c r="T702" i="14"/>
  <c r="V702" i="14"/>
  <c r="W702" i="14"/>
  <c r="X702" i="14"/>
  <c r="Y702" i="14"/>
  <c r="Z702" i="14"/>
  <c r="AA702" i="14"/>
  <c r="AB702" i="14"/>
  <c r="AD702" i="14"/>
  <c r="AE702" i="14"/>
  <c r="AJ702" i="14"/>
  <c r="K703" i="14"/>
  <c r="L703" i="14"/>
  <c r="N703" i="14"/>
  <c r="R703" i="14"/>
  <c r="S703" i="14"/>
  <c r="T703" i="14"/>
  <c r="V703" i="14"/>
  <c r="W703" i="14"/>
  <c r="X703" i="14"/>
  <c r="Y703" i="14"/>
  <c r="Z703" i="14"/>
  <c r="AA703" i="14"/>
  <c r="AB703" i="14"/>
  <c r="AD703" i="14"/>
  <c r="AE703" i="14"/>
  <c r="AJ703" i="14"/>
  <c r="K704" i="14"/>
  <c r="L704" i="14"/>
  <c r="N704" i="14"/>
  <c r="R704" i="14"/>
  <c r="S704" i="14"/>
  <c r="T704" i="14"/>
  <c r="V704" i="14"/>
  <c r="W704" i="14"/>
  <c r="X704" i="14"/>
  <c r="Y704" i="14"/>
  <c r="Z704" i="14"/>
  <c r="AA704" i="14"/>
  <c r="AB704" i="14"/>
  <c r="AD704" i="14"/>
  <c r="AE704" i="14"/>
  <c r="AJ704" i="14"/>
  <c r="K705" i="14"/>
  <c r="L705" i="14"/>
  <c r="N705" i="14"/>
  <c r="R705" i="14"/>
  <c r="S705" i="14"/>
  <c r="T705" i="14"/>
  <c r="V705" i="14"/>
  <c r="W705" i="14"/>
  <c r="X705" i="14"/>
  <c r="Y705" i="14"/>
  <c r="Z705" i="14"/>
  <c r="AA705" i="14"/>
  <c r="AB705" i="14"/>
  <c r="AD705" i="14"/>
  <c r="AE705" i="14"/>
  <c r="AJ705" i="14"/>
  <c r="K706" i="14"/>
  <c r="L706" i="14"/>
  <c r="N706" i="14"/>
  <c r="R706" i="14"/>
  <c r="S706" i="14"/>
  <c r="T706" i="14"/>
  <c r="V706" i="14"/>
  <c r="W706" i="14"/>
  <c r="X706" i="14"/>
  <c r="Y706" i="14"/>
  <c r="Z706" i="14"/>
  <c r="AA706" i="14"/>
  <c r="AB706" i="14"/>
  <c r="AD706" i="14"/>
  <c r="AE706" i="14"/>
  <c r="AJ706" i="14"/>
  <c r="K707" i="14"/>
  <c r="L707" i="14"/>
  <c r="N707" i="14"/>
  <c r="R707" i="14"/>
  <c r="S707" i="14"/>
  <c r="T707" i="14"/>
  <c r="V707" i="14"/>
  <c r="W707" i="14"/>
  <c r="X707" i="14"/>
  <c r="Y707" i="14"/>
  <c r="Z707" i="14"/>
  <c r="AA707" i="14"/>
  <c r="AB707" i="14"/>
  <c r="AD707" i="14"/>
  <c r="AE707" i="14"/>
  <c r="AJ707" i="14"/>
  <c r="K708" i="14"/>
  <c r="L708" i="14"/>
  <c r="N708" i="14"/>
  <c r="R708" i="14"/>
  <c r="S708" i="14"/>
  <c r="T708" i="14"/>
  <c r="V708" i="14"/>
  <c r="W708" i="14"/>
  <c r="X708" i="14"/>
  <c r="Y708" i="14"/>
  <c r="Z708" i="14"/>
  <c r="AA708" i="14"/>
  <c r="AB708" i="14"/>
  <c r="AD708" i="14"/>
  <c r="AE708" i="14"/>
  <c r="AJ708" i="14"/>
  <c r="K709" i="14"/>
  <c r="L709" i="14"/>
  <c r="N709" i="14"/>
  <c r="R709" i="14"/>
  <c r="S709" i="14"/>
  <c r="T709" i="14"/>
  <c r="V709" i="14"/>
  <c r="W709" i="14"/>
  <c r="X709" i="14"/>
  <c r="Y709" i="14"/>
  <c r="Z709" i="14"/>
  <c r="AA709" i="14"/>
  <c r="AB709" i="14"/>
  <c r="AD709" i="14"/>
  <c r="AE709" i="14"/>
  <c r="AJ709" i="14"/>
  <c r="K710" i="14"/>
  <c r="L710" i="14"/>
  <c r="N710" i="14"/>
  <c r="R710" i="14"/>
  <c r="S710" i="14"/>
  <c r="T710" i="14"/>
  <c r="V710" i="14"/>
  <c r="W710" i="14"/>
  <c r="X710" i="14"/>
  <c r="Y710" i="14"/>
  <c r="Z710" i="14"/>
  <c r="AA710" i="14"/>
  <c r="AB710" i="14"/>
  <c r="AD710" i="14"/>
  <c r="AE710" i="14"/>
  <c r="AJ710" i="14"/>
  <c r="K711" i="14"/>
  <c r="L711" i="14"/>
  <c r="N711" i="14"/>
  <c r="R711" i="14"/>
  <c r="S711" i="14"/>
  <c r="T711" i="14"/>
  <c r="V711" i="14"/>
  <c r="W711" i="14"/>
  <c r="X711" i="14"/>
  <c r="Y711" i="14"/>
  <c r="Z711" i="14"/>
  <c r="AA711" i="14"/>
  <c r="AB711" i="14"/>
  <c r="AD711" i="14"/>
  <c r="AE711" i="14"/>
  <c r="AJ711" i="14"/>
  <c r="K712" i="14"/>
  <c r="L712" i="14"/>
  <c r="N712" i="14"/>
  <c r="R712" i="14"/>
  <c r="S712" i="14"/>
  <c r="T712" i="14"/>
  <c r="V712" i="14"/>
  <c r="W712" i="14"/>
  <c r="X712" i="14"/>
  <c r="Y712" i="14"/>
  <c r="Z712" i="14"/>
  <c r="AA712" i="14"/>
  <c r="AB712" i="14"/>
  <c r="AD712" i="14"/>
  <c r="AE712" i="14"/>
  <c r="AJ712" i="14"/>
  <c r="K713" i="14"/>
  <c r="L713" i="14"/>
  <c r="N713" i="14"/>
  <c r="R713" i="14"/>
  <c r="S713" i="14"/>
  <c r="T713" i="14"/>
  <c r="V713" i="14"/>
  <c r="W713" i="14"/>
  <c r="X713" i="14"/>
  <c r="Y713" i="14"/>
  <c r="Z713" i="14"/>
  <c r="AA713" i="14"/>
  <c r="AB713" i="14"/>
  <c r="AD713" i="14"/>
  <c r="AE713" i="14"/>
  <c r="AJ713" i="14"/>
  <c r="K714" i="14"/>
  <c r="L714" i="14"/>
  <c r="N714" i="14"/>
  <c r="R714" i="14"/>
  <c r="S714" i="14"/>
  <c r="T714" i="14"/>
  <c r="V714" i="14"/>
  <c r="W714" i="14"/>
  <c r="X714" i="14"/>
  <c r="Y714" i="14"/>
  <c r="Z714" i="14"/>
  <c r="AA714" i="14"/>
  <c r="AB714" i="14"/>
  <c r="AD714" i="14"/>
  <c r="AE714" i="14"/>
  <c r="AJ714" i="14"/>
  <c r="K715" i="14"/>
  <c r="L715" i="14"/>
  <c r="N715" i="14"/>
  <c r="R715" i="14"/>
  <c r="S715" i="14"/>
  <c r="T715" i="14"/>
  <c r="V715" i="14"/>
  <c r="W715" i="14"/>
  <c r="X715" i="14"/>
  <c r="Y715" i="14"/>
  <c r="Z715" i="14"/>
  <c r="AA715" i="14"/>
  <c r="AB715" i="14"/>
  <c r="AD715" i="14"/>
  <c r="AE715" i="14"/>
  <c r="AJ715" i="14"/>
  <c r="K716" i="14"/>
  <c r="L716" i="14"/>
  <c r="N716" i="14"/>
  <c r="R716" i="14"/>
  <c r="S716" i="14"/>
  <c r="T716" i="14"/>
  <c r="V716" i="14"/>
  <c r="W716" i="14"/>
  <c r="X716" i="14"/>
  <c r="Y716" i="14"/>
  <c r="Z716" i="14"/>
  <c r="AA716" i="14"/>
  <c r="AB716" i="14"/>
  <c r="AD716" i="14"/>
  <c r="AE716" i="14"/>
  <c r="AJ716" i="14"/>
  <c r="K717" i="14"/>
  <c r="L717" i="14"/>
  <c r="N717" i="14"/>
  <c r="R717" i="14"/>
  <c r="S717" i="14"/>
  <c r="T717" i="14"/>
  <c r="V717" i="14"/>
  <c r="W717" i="14"/>
  <c r="X717" i="14"/>
  <c r="Y717" i="14"/>
  <c r="Z717" i="14"/>
  <c r="AA717" i="14"/>
  <c r="AB717" i="14"/>
  <c r="AD717" i="14"/>
  <c r="AE717" i="14"/>
  <c r="AJ717" i="14"/>
  <c r="K718" i="14"/>
  <c r="L718" i="14"/>
  <c r="N718" i="14"/>
  <c r="R718" i="14"/>
  <c r="S718" i="14"/>
  <c r="T718" i="14"/>
  <c r="V718" i="14"/>
  <c r="W718" i="14"/>
  <c r="X718" i="14"/>
  <c r="Y718" i="14"/>
  <c r="Z718" i="14"/>
  <c r="AA718" i="14"/>
  <c r="AB718" i="14"/>
  <c r="AD718" i="14"/>
  <c r="AE718" i="14"/>
  <c r="AJ718" i="14"/>
  <c r="K719" i="14"/>
  <c r="L719" i="14"/>
  <c r="N719" i="14"/>
  <c r="R719" i="14"/>
  <c r="S719" i="14"/>
  <c r="T719" i="14"/>
  <c r="V719" i="14"/>
  <c r="W719" i="14"/>
  <c r="X719" i="14"/>
  <c r="Y719" i="14"/>
  <c r="Z719" i="14"/>
  <c r="AA719" i="14"/>
  <c r="AB719" i="14"/>
  <c r="AD719" i="14"/>
  <c r="AE719" i="14"/>
  <c r="AJ719" i="14"/>
  <c r="K720" i="14"/>
  <c r="L720" i="14"/>
  <c r="N720" i="14"/>
  <c r="R720" i="14"/>
  <c r="S720" i="14"/>
  <c r="T720" i="14"/>
  <c r="V720" i="14"/>
  <c r="W720" i="14"/>
  <c r="X720" i="14"/>
  <c r="Y720" i="14"/>
  <c r="Z720" i="14"/>
  <c r="AA720" i="14"/>
  <c r="AB720" i="14"/>
  <c r="AD720" i="14"/>
  <c r="AE720" i="14"/>
  <c r="AJ720" i="14"/>
  <c r="K721" i="14"/>
  <c r="L721" i="14"/>
  <c r="N721" i="14"/>
  <c r="R721" i="14"/>
  <c r="S721" i="14"/>
  <c r="T721" i="14"/>
  <c r="V721" i="14"/>
  <c r="W721" i="14"/>
  <c r="X721" i="14"/>
  <c r="Y721" i="14"/>
  <c r="Z721" i="14"/>
  <c r="AA721" i="14"/>
  <c r="AB721" i="14"/>
  <c r="AD721" i="14"/>
  <c r="AE721" i="14"/>
  <c r="AJ721" i="14"/>
  <c r="K722" i="14"/>
  <c r="L722" i="14"/>
  <c r="N722" i="14"/>
  <c r="R722" i="14"/>
  <c r="S722" i="14"/>
  <c r="T722" i="14"/>
  <c r="V722" i="14"/>
  <c r="W722" i="14"/>
  <c r="X722" i="14"/>
  <c r="Y722" i="14"/>
  <c r="Z722" i="14"/>
  <c r="AA722" i="14"/>
  <c r="AB722" i="14"/>
  <c r="AD722" i="14"/>
  <c r="AE722" i="14"/>
  <c r="AJ722" i="14"/>
  <c r="K723" i="14"/>
  <c r="L723" i="14"/>
  <c r="N723" i="14"/>
  <c r="R723" i="14"/>
  <c r="S723" i="14"/>
  <c r="T723" i="14"/>
  <c r="V723" i="14"/>
  <c r="W723" i="14"/>
  <c r="X723" i="14"/>
  <c r="Y723" i="14"/>
  <c r="Z723" i="14"/>
  <c r="AA723" i="14"/>
  <c r="AB723" i="14"/>
  <c r="AD723" i="14"/>
  <c r="AE723" i="14"/>
  <c r="AJ723" i="14"/>
  <c r="K724" i="14"/>
  <c r="L724" i="14"/>
  <c r="N724" i="14"/>
  <c r="R724" i="14"/>
  <c r="S724" i="14"/>
  <c r="T724" i="14"/>
  <c r="V724" i="14"/>
  <c r="W724" i="14"/>
  <c r="X724" i="14"/>
  <c r="Y724" i="14"/>
  <c r="Z724" i="14"/>
  <c r="AA724" i="14"/>
  <c r="AB724" i="14"/>
  <c r="AD724" i="14"/>
  <c r="AE724" i="14"/>
  <c r="AJ724" i="14"/>
  <c r="K725" i="14"/>
  <c r="L725" i="14"/>
  <c r="N725" i="14"/>
  <c r="R725" i="14"/>
  <c r="S725" i="14"/>
  <c r="T725" i="14"/>
  <c r="V725" i="14"/>
  <c r="W725" i="14"/>
  <c r="X725" i="14"/>
  <c r="Y725" i="14"/>
  <c r="Z725" i="14"/>
  <c r="AA725" i="14"/>
  <c r="AB725" i="14"/>
  <c r="AD725" i="14"/>
  <c r="AE725" i="14"/>
  <c r="AJ725" i="14"/>
  <c r="K726" i="14"/>
  <c r="L726" i="14"/>
  <c r="N726" i="14"/>
  <c r="R726" i="14"/>
  <c r="S726" i="14"/>
  <c r="T726" i="14"/>
  <c r="V726" i="14"/>
  <c r="W726" i="14"/>
  <c r="X726" i="14"/>
  <c r="Y726" i="14"/>
  <c r="Z726" i="14"/>
  <c r="AA726" i="14"/>
  <c r="AB726" i="14"/>
  <c r="AD726" i="14"/>
  <c r="AE726" i="14"/>
  <c r="AJ726" i="14"/>
  <c r="K727" i="14"/>
  <c r="L727" i="14"/>
  <c r="N727" i="14"/>
  <c r="R727" i="14"/>
  <c r="S727" i="14"/>
  <c r="T727" i="14"/>
  <c r="V727" i="14"/>
  <c r="W727" i="14"/>
  <c r="X727" i="14"/>
  <c r="Y727" i="14"/>
  <c r="Z727" i="14"/>
  <c r="AA727" i="14"/>
  <c r="AB727" i="14"/>
  <c r="AD727" i="14"/>
  <c r="AE727" i="14"/>
  <c r="AJ727" i="14"/>
  <c r="K728" i="14"/>
  <c r="L728" i="14"/>
  <c r="N728" i="14"/>
  <c r="R728" i="14"/>
  <c r="S728" i="14"/>
  <c r="T728" i="14"/>
  <c r="V728" i="14"/>
  <c r="W728" i="14"/>
  <c r="X728" i="14"/>
  <c r="Y728" i="14"/>
  <c r="Z728" i="14"/>
  <c r="AA728" i="14"/>
  <c r="AB728" i="14"/>
  <c r="AD728" i="14"/>
  <c r="AE728" i="14"/>
  <c r="AJ728" i="14"/>
  <c r="K729" i="14"/>
  <c r="L729" i="14"/>
  <c r="N729" i="14"/>
  <c r="R729" i="14"/>
  <c r="S729" i="14"/>
  <c r="T729" i="14"/>
  <c r="V729" i="14"/>
  <c r="W729" i="14"/>
  <c r="X729" i="14"/>
  <c r="Y729" i="14"/>
  <c r="Z729" i="14"/>
  <c r="AA729" i="14"/>
  <c r="AB729" i="14"/>
  <c r="AD729" i="14"/>
  <c r="AE729" i="14"/>
  <c r="AJ729" i="14"/>
  <c r="K730" i="14"/>
  <c r="L730" i="14"/>
  <c r="N730" i="14"/>
  <c r="R730" i="14"/>
  <c r="S730" i="14"/>
  <c r="T730" i="14"/>
  <c r="V730" i="14"/>
  <c r="W730" i="14"/>
  <c r="X730" i="14"/>
  <c r="Y730" i="14"/>
  <c r="Z730" i="14"/>
  <c r="AA730" i="14"/>
  <c r="AB730" i="14"/>
  <c r="AD730" i="14"/>
  <c r="AE730" i="14"/>
  <c r="AJ730" i="14"/>
  <c r="K731" i="14"/>
  <c r="L731" i="14"/>
  <c r="N731" i="14"/>
  <c r="R731" i="14"/>
  <c r="S731" i="14"/>
  <c r="T731" i="14"/>
  <c r="V731" i="14"/>
  <c r="W731" i="14"/>
  <c r="X731" i="14"/>
  <c r="Y731" i="14"/>
  <c r="Z731" i="14"/>
  <c r="AA731" i="14"/>
  <c r="AB731" i="14"/>
  <c r="AD731" i="14"/>
  <c r="AE731" i="14"/>
  <c r="AJ731" i="14"/>
  <c r="K732" i="14"/>
  <c r="L732" i="14"/>
  <c r="N732" i="14"/>
  <c r="R732" i="14"/>
  <c r="S732" i="14"/>
  <c r="T732" i="14"/>
  <c r="V732" i="14"/>
  <c r="W732" i="14"/>
  <c r="X732" i="14"/>
  <c r="Y732" i="14"/>
  <c r="Z732" i="14"/>
  <c r="AA732" i="14"/>
  <c r="AB732" i="14"/>
  <c r="AD732" i="14"/>
  <c r="AE732" i="14"/>
  <c r="AJ732" i="14"/>
  <c r="K733" i="14"/>
  <c r="L733" i="14"/>
  <c r="N733" i="14"/>
  <c r="R733" i="14"/>
  <c r="S733" i="14"/>
  <c r="T733" i="14"/>
  <c r="V733" i="14"/>
  <c r="W733" i="14"/>
  <c r="X733" i="14"/>
  <c r="Y733" i="14"/>
  <c r="Z733" i="14"/>
  <c r="AA733" i="14"/>
  <c r="AB733" i="14"/>
  <c r="AD733" i="14"/>
  <c r="AE733" i="14"/>
  <c r="AJ733" i="14"/>
  <c r="K734" i="14"/>
  <c r="L734" i="14"/>
  <c r="N734" i="14"/>
  <c r="R734" i="14"/>
  <c r="S734" i="14"/>
  <c r="T734" i="14"/>
  <c r="V734" i="14"/>
  <c r="W734" i="14"/>
  <c r="X734" i="14"/>
  <c r="Y734" i="14"/>
  <c r="Z734" i="14"/>
  <c r="AA734" i="14"/>
  <c r="AB734" i="14"/>
  <c r="AD734" i="14"/>
  <c r="AE734" i="14"/>
  <c r="AJ734" i="14"/>
  <c r="K735" i="14"/>
  <c r="L735" i="14"/>
  <c r="N735" i="14"/>
  <c r="R735" i="14"/>
  <c r="S735" i="14"/>
  <c r="T735" i="14"/>
  <c r="V735" i="14"/>
  <c r="W735" i="14"/>
  <c r="X735" i="14"/>
  <c r="Y735" i="14"/>
  <c r="Z735" i="14"/>
  <c r="AA735" i="14"/>
  <c r="AB735" i="14"/>
  <c r="AD735" i="14"/>
  <c r="AE735" i="14"/>
  <c r="AJ735" i="14"/>
  <c r="K736" i="14"/>
  <c r="L736" i="14"/>
  <c r="N736" i="14"/>
  <c r="R736" i="14"/>
  <c r="S736" i="14"/>
  <c r="T736" i="14"/>
  <c r="V736" i="14"/>
  <c r="W736" i="14"/>
  <c r="X736" i="14"/>
  <c r="Y736" i="14"/>
  <c r="Z736" i="14"/>
  <c r="AA736" i="14"/>
  <c r="AB736" i="14"/>
  <c r="AD736" i="14"/>
  <c r="AE736" i="14"/>
  <c r="AJ736" i="14"/>
  <c r="K737" i="14"/>
  <c r="L737" i="14"/>
  <c r="N737" i="14"/>
  <c r="R737" i="14"/>
  <c r="S737" i="14"/>
  <c r="T737" i="14"/>
  <c r="V737" i="14"/>
  <c r="W737" i="14"/>
  <c r="X737" i="14"/>
  <c r="Y737" i="14"/>
  <c r="Z737" i="14"/>
  <c r="AA737" i="14"/>
  <c r="AB737" i="14"/>
  <c r="AD737" i="14"/>
  <c r="AE737" i="14"/>
  <c r="AJ737" i="14"/>
  <c r="K738" i="14"/>
  <c r="L738" i="14"/>
  <c r="N738" i="14"/>
  <c r="R738" i="14"/>
  <c r="S738" i="14"/>
  <c r="T738" i="14"/>
  <c r="V738" i="14"/>
  <c r="W738" i="14"/>
  <c r="X738" i="14"/>
  <c r="Y738" i="14"/>
  <c r="Z738" i="14"/>
  <c r="AA738" i="14"/>
  <c r="AB738" i="14"/>
  <c r="AD738" i="14"/>
  <c r="AE738" i="14"/>
  <c r="AJ738" i="14"/>
  <c r="K739" i="14"/>
  <c r="L739" i="14"/>
  <c r="N739" i="14"/>
  <c r="R739" i="14"/>
  <c r="S739" i="14"/>
  <c r="T739" i="14"/>
  <c r="V739" i="14"/>
  <c r="W739" i="14"/>
  <c r="X739" i="14"/>
  <c r="Y739" i="14"/>
  <c r="Z739" i="14"/>
  <c r="AA739" i="14"/>
  <c r="AB739" i="14"/>
  <c r="AD739" i="14"/>
  <c r="AE739" i="14"/>
  <c r="AJ739" i="14"/>
  <c r="K740" i="14"/>
  <c r="L740" i="14"/>
  <c r="N740" i="14"/>
  <c r="R740" i="14"/>
  <c r="S740" i="14"/>
  <c r="T740" i="14"/>
  <c r="V740" i="14"/>
  <c r="W740" i="14"/>
  <c r="X740" i="14"/>
  <c r="Y740" i="14"/>
  <c r="Z740" i="14"/>
  <c r="AA740" i="14"/>
  <c r="AB740" i="14"/>
  <c r="AD740" i="14"/>
  <c r="AE740" i="14"/>
  <c r="AJ740" i="14"/>
  <c r="K741" i="14"/>
  <c r="L741" i="14"/>
  <c r="N741" i="14"/>
  <c r="R741" i="14"/>
  <c r="S741" i="14"/>
  <c r="T741" i="14"/>
  <c r="V741" i="14"/>
  <c r="W741" i="14"/>
  <c r="X741" i="14"/>
  <c r="Y741" i="14"/>
  <c r="Z741" i="14"/>
  <c r="AA741" i="14"/>
  <c r="AB741" i="14"/>
  <c r="AD741" i="14"/>
  <c r="AE741" i="14"/>
  <c r="AJ741" i="14"/>
  <c r="K742" i="14"/>
  <c r="L742" i="14"/>
  <c r="N742" i="14"/>
  <c r="R742" i="14"/>
  <c r="S742" i="14"/>
  <c r="T742" i="14"/>
  <c r="V742" i="14"/>
  <c r="W742" i="14"/>
  <c r="X742" i="14"/>
  <c r="Y742" i="14"/>
  <c r="Z742" i="14"/>
  <c r="AA742" i="14"/>
  <c r="AB742" i="14"/>
  <c r="AD742" i="14"/>
  <c r="AE742" i="14"/>
  <c r="AJ742" i="14"/>
  <c r="K743" i="14"/>
  <c r="L743" i="14"/>
  <c r="N743" i="14"/>
  <c r="R743" i="14"/>
  <c r="S743" i="14"/>
  <c r="T743" i="14"/>
  <c r="V743" i="14"/>
  <c r="W743" i="14"/>
  <c r="X743" i="14"/>
  <c r="Y743" i="14"/>
  <c r="Z743" i="14"/>
  <c r="AA743" i="14"/>
  <c r="AB743" i="14"/>
  <c r="AD743" i="14"/>
  <c r="AE743" i="14"/>
  <c r="AJ743" i="14"/>
  <c r="K744" i="14"/>
  <c r="L744" i="14"/>
  <c r="N744" i="14"/>
  <c r="R744" i="14"/>
  <c r="S744" i="14"/>
  <c r="T744" i="14"/>
  <c r="V744" i="14"/>
  <c r="W744" i="14"/>
  <c r="X744" i="14"/>
  <c r="Y744" i="14"/>
  <c r="Z744" i="14"/>
  <c r="AA744" i="14"/>
  <c r="AB744" i="14"/>
  <c r="AD744" i="14"/>
  <c r="AE744" i="14"/>
  <c r="AJ744" i="14"/>
  <c r="K745" i="14"/>
  <c r="L745" i="14"/>
  <c r="N745" i="14"/>
  <c r="R745" i="14"/>
  <c r="S745" i="14"/>
  <c r="T745" i="14"/>
  <c r="V745" i="14"/>
  <c r="W745" i="14"/>
  <c r="X745" i="14"/>
  <c r="Y745" i="14"/>
  <c r="Z745" i="14"/>
  <c r="AA745" i="14"/>
  <c r="AB745" i="14"/>
  <c r="AD745" i="14"/>
  <c r="AE745" i="14"/>
  <c r="AJ745" i="14"/>
  <c r="K746" i="14"/>
  <c r="L746" i="14"/>
  <c r="N746" i="14"/>
  <c r="R746" i="14"/>
  <c r="S746" i="14"/>
  <c r="T746" i="14"/>
  <c r="V746" i="14"/>
  <c r="W746" i="14"/>
  <c r="X746" i="14"/>
  <c r="Y746" i="14"/>
  <c r="Z746" i="14"/>
  <c r="AA746" i="14"/>
  <c r="AB746" i="14"/>
  <c r="AD746" i="14"/>
  <c r="AE746" i="14"/>
  <c r="AJ746" i="14"/>
  <c r="K747" i="14"/>
  <c r="L747" i="14"/>
  <c r="N747" i="14"/>
  <c r="R747" i="14"/>
  <c r="S747" i="14"/>
  <c r="T747" i="14"/>
  <c r="V747" i="14"/>
  <c r="W747" i="14"/>
  <c r="X747" i="14"/>
  <c r="Y747" i="14"/>
  <c r="Z747" i="14"/>
  <c r="AA747" i="14"/>
  <c r="AB747" i="14"/>
  <c r="AD747" i="14"/>
  <c r="AE747" i="14"/>
  <c r="AJ747" i="14"/>
  <c r="K748" i="14"/>
  <c r="L748" i="14"/>
  <c r="N748" i="14"/>
  <c r="R748" i="14"/>
  <c r="S748" i="14"/>
  <c r="T748" i="14"/>
  <c r="V748" i="14"/>
  <c r="W748" i="14"/>
  <c r="X748" i="14"/>
  <c r="Y748" i="14"/>
  <c r="Z748" i="14"/>
  <c r="AA748" i="14"/>
  <c r="AB748" i="14"/>
  <c r="AD748" i="14"/>
  <c r="AE748" i="14"/>
  <c r="AJ748" i="14"/>
  <c r="K749" i="14"/>
  <c r="L749" i="14"/>
  <c r="N749" i="14"/>
  <c r="R749" i="14"/>
  <c r="S749" i="14"/>
  <c r="T749" i="14"/>
  <c r="V749" i="14"/>
  <c r="W749" i="14"/>
  <c r="X749" i="14"/>
  <c r="Y749" i="14"/>
  <c r="Z749" i="14"/>
  <c r="AA749" i="14"/>
  <c r="AB749" i="14"/>
  <c r="AD749" i="14"/>
  <c r="AE749" i="14"/>
  <c r="AJ749" i="14"/>
  <c r="K750" i="14"/>
  <c r="L750" i="14"/>
  <c r="N750" i="14"/>
  <c r="R750" i="14"/>
  <c r="S750" i="14"/>
  <c r="T750" i="14"/>
  <c r="V750" i="14"/>
  <c r="W750" i="14"/>
  <c r="X750" i="14"/>
  <c r="Y750" i="14"/>
  <c r="Z750" i="14"/>
  <c r="AA750" i="14"/>
  <c r="AB750" i="14"/>
  <c r="AD750" i="14"/>
  <c r="AE750" i="14"/>
  <c r="AJ750" i="14"/>
  <c r="K751" i="14"/>
  <c r="L751" i="14"/>
  <c r="N751" i="14"/>
  <c r="R751" i="14"/>
  <c r="S751" i="14"/>
  <c r="T751" i="14"/>
  <c r="V751" i="14"/>
  <c r="W751" i="14"/>
  <c r="X751" i="14"/>
  <c r="Y751" i="14"/>
  <c r="Z751" i="14"/>
  <c r="AA751" i="14"/>
  <c r="AB751" i="14"/>
  <c r="AD751" i="14"/>
  <c r="AE751" i="14"/>
  <c r="AJ751" i="14"/>
  <c r="K752" i="14"/>
  <c r="L752" i="14"/>
  <c r="N752" i="14"/>
  <c r="R752" i="14"/>
  <c r="S752" i="14"/>
  <c r="T752" i="14"/>
  <c r="V752" i="14"/>
  <c r="W752" i="14"/>
  <c r="X752" i="14"/>
  <c r="Y752" i="14"/>
  <c r="Z752" i="14"/>
  <c r="AA752" i="14"/>
  <c r="AB752" i="14"/>
  <c r="AD752" i="14"/>
  <c r="AE752" i="14"/>
  <c r="AJ752" i="14"/>
  <c r="K753" i="14"/>
  <c r="L753" i="14"/>
  <c r="N753" i="14"/>
  <c r="R753" i="14"/>
  <c r="S753" i="14"/>
  <c r="T753" i="14"/>
  <c r="V753" i="14"/>
  <c r="W753" i="14"/>
  <c r="X753" i="14"/>
  <c r="Y753" i="14"/>
  <c r="Z753" i="14"/>
  <c r="AA753" i="14"/>
  <c r="AB753" i="14"/>
  <c r="AD753" i="14"/>
  <c r="AE753" i="14"/>
  <c r="AJ753" i="14"/>
  <c r="K754" i="14"/>
  <c r="L754" i="14"/>
  <c r="N754" i="14"/>
  <c r="R754" i="14"/>
  <c r="S754" i="14"/>
  <c r="T754" i="14"/>
  <c r="V754" i="14"/>
  <c r="W754" i="14"/>
  <c r="X754" i="14"/>
  <c r="Y754" i="14"/>
  <c r="Z754" i="14"/>
  <c r="AA754" i="14"/>
  <c r="AB754" i="14"/>
  <c r="AD754" i="14"/>
  <c r="AE754" i="14"/>
  <c r="AJ754" i="14"/>
  <c r="K755" i="14"/>
  <c r="L755" i="14"/>
  <c r="N755" i="14"/>
  <c r="R755" i="14"/>
  <c r="S755" i="14"/>
  <c r="T755" i="14"/>
  <c r="V755" i="14"/>
  <c r="W755" i="14"/>
  <c r="X755" i="14"/>
  <c r="Y755" i="14"/>
  <c r="Z755" i="14"/>
  <c r="AA755" i="14"/>
  <c r="AB755" i="14"/>
  <c r="AD755" i="14"/>
  <c r="AE755" i="14"/>
  <c r="AJ755" i="14"/>
  <c r="K756" i="14"/>
  <c r="L756" i="14"/>
  <c r="N756" i="14"/>
  <c r="R756" i="14"/>
  <c r="S756" i="14"/>
  <c r="T756" i="14"/>
  <c r="V756" i="14"/>
  <c r="W756" i="14"/>
  <c r="X756" i="14"/>
  <c r="Y756" i="14"/>
  <c r="Z756" i="14"/>
  <c r="AA756" i="14"/>
  <c r="AB756" i="14"/>
  <c r="AD756" i="14"/>
  <c r="AE756" i="14"/>
  <c r="AJ756" i="14"/>
  <c r="K757" i="14"/>
  <c r="L757" i="14"/>
  <c r="N757" i="14"/>
  <c r="R757" i="14"/>
  <c r="S757" i="14"/>
  <c r="T757" i="14"/>
  <c r="V757" i="14"/>
  <c r="W757" i="14"/>
  <c r="X757" i="14"/>
  <c r="Y757" i="14"/>
  <c r="Z757" i="14"/>
  <c r="AA757" i="14"/>
  <c r="AB757" i="14"/>
  <c r="AD757" i="14"/>
  <c r="AE757" i="14"/>
  <c r="AJ757" i="14"/>
  <c r="K758" i="14"/>
  <c r="L758" i="14"/>
  <c r="N758" i="14"/>
  <c r="R758" i="14"/>
  <c r="S758" i="14"/>
  <c r="T758" i="14"/>
  <c r="V758" i="14"/>
  <c r="W758" i="14"/>
  <c r="X758" i="14"/>
  <c r="Y758" i="14"/>
  <c r="Z758" i="14"/>
  <c r="AA758" i="14"/>
  <c r="AB758" i="14"/>
  <c r="AD758" i="14"/>
  <c r="AE758" i="14"/>
  <c r="AJ758" i="14"/>
  <c r="K759" i="14"/>
  <c r="L759" i="14"/>
  <c r="N759" i="14"/>
  <c r="R759" i="14"/>
  <c r="S759" i="14"/>
  <c r="T759" i="14"/>
  <c r="V759" i="14"/>
  <c r="W759" i="14"/>
  <c r="X759" i="14"/>
  <c r="Y759" i="14"/>
  <c r="Z759" i="14"/>
  <c r="AA759" i="14"/>
  <c r="AB759" i="14"/>
  <c r="AD759" i="14"/>
  <c r="AE759" i="14"/>
  <c r="AJ759" i="14"/>
  <c r="K760" i="14"/>
  <c r="L760" i="14"/>
  <c r="N760" i="14"/>
  <c r="R760" i="14"/>
  <c r="S760" i="14"/>
  <c r="T760" i="14"/>
  <c r="V760" i="14"/>
  <c r="W760" i="14"/>
  <c r="X760" i="14"/>
  <c r="Y760" i="14"/>
  <c r="Z760" i="14"/>
  <c r="AA760" i="14"/>
  <c r="AB760" i="14"/>
  <c r="AD760" i="14"/>
  <c r="AE760" i="14"/>
  <c r="AJ760" i="14"/>
  <c r="K761" i="14"/>
  <c r="L761" i="14"/>
  <c r="N761" i="14"/>
  <c r="R761" i="14"/>
  <c r="S761" i="14"/>
  <c r="T761" i="14"/>
  <c r="V761" i="14"/>
  <c r="W761" i="14"/>
  <c r="X761" i="14"/>
  <c r="Y761" i="14"/>
  <c r="Z761" i="14"/>
  <c r="AA761" i="14"/>
  <c r="AB761" i="14"/>
  <c r="AD761" i="14"/>
  <c r="AE761" i="14"/>
  <c r="AJ761" i="14"/>
  <c r="K762" i="14"/>
  <c r="L762" i="14"/>
  <c r="N762" i="14"/>
  <c r="R762" i="14"/>
  <c r="S762" i="14"/>
  <c r="T762" i="14"/>
  <c r="V762" i="14"/>
  <c r="W762" i="14"/>
  <c r="X762" i="14"/>
  <c r="Y762" i="14"/>
  <c r="Z762" i="14"/>
  <c r="AA762" i="14"/>
  <c r="AB762" i="14"/>
  <c r="AD762" i="14"/>
  <c r="AE762" i="14"/>
  <c r="AJ762" i="14"/>
  <c r="K763" i="14"/>
  <c r="L763" i="14"/>
  <c r="N763" i="14"/>
  <c r="R763" i="14"/>
  <c r="S763" i="14"/>
  <c r="T763" i="14"/>
  <c r="V763" i="14"/>
  <c r="W763" i="14"/>
  <c r="X763" i="14"/>
  <c r="Y763" i="14"/>
  <c r="Z763" i="14"/>
  <c r="AA763" i="14"/>
  <c r="AB763" i="14"/>
  <c r="AD763" i="14"/>
  <c r="AE763" i="14"/>
  <c r="AJ763" i="14"/>
  <c r="K764" i="14"/>
  <c r="L764" i="14"/>
  <c r="N764" i="14"/>
  <c r="R764" i="14"/>
  <c r="S764" i="14"/>
  <c r="T764" i="14"/>
  <c r="V764" i="14"/>
  <c r="W764" i="14"/>
  <c r="X764" i="14"/>
  <c r="Y764" i="14"/>
  <c r="Z764" i="14"/>
  <c r="AA764" i="14"/>
  <c r="AB764" i="14"/>
  <c r="AD764" i="14"/>
  <c r="AE764" i="14"/>
  <c r="AJ764" i="14"/>
  <c r="K765" i="14"/>
  <c r="L765" i="14"/>
  <c r="N765" i="14"/>
  <c r="R765" i="14"/>
  <c r="S765" i="14"/>
  <c r="T765" i="14"/>
  <c r="V765" i="14"/>
  <c r="W765" i="14"/>
  <c r="X765" i="14"/>
  <c r="Y765" i="14"/>
  <c r="Z765" i="14"/>
  <c r="AA765" i="14"/>
  <c r="AB765" i="14"/>
  <c r="AD765" i="14"/>
  <c r="AE765" i="14"/>
  <c r="AJ765" i="14"/>
  <c r="K766" i="14"/>
  <c r="L766" i="14"/>
  <c r="N766" i="14"/>
  <c r="R766" i="14"/>
  <c r="S766" i="14"/>
  <c r="T766" i="14"/>
  <c r="V766" i="14"/>
  <c r="W766" i="14"/>
  <c r="X766" i="14"/>
  <c r="Y766" i="14"/>
  <c r="Z766" i="14"/>
  <c r="AA766" i="14"/>
  <c r="AB766" i="14"/>
  <c r="AD766" i="14"/>
  <c r="AE766" i="14"/>
  <c r="AJ766" i="14"/>
  <c r="K767" i="14"/>
  <c r="L767" i="14"/>
  <c r="N767" i="14"/>
  <c r="R767" i="14"/>
  <c r="S767" i="14"/>
  <c r="T767" i="14"/>
  <c r="V767" i="14"/>
  <c r="W767" i="14"/>
  <c r="X767" i="14"/>
  <c r="Y767" i="14"/>
  <c r="Z767" i="14"/>
  <c r="AA767" i="14"/>
  <c r="AB767" i="14"/>
  <c r="AD767" i="14"/>
  <c r="AE767" i="14"/>
  <c r="AJ767" i="14"/>
  <c r="K768" i="14"/>
  <c r="L768" i="14"/>
  <c r="N768" i="14"/>
  <c r="R768" i="14"/>
  <c r="S768" i="14"/>
  <c r="T768" i="14"/>
  <c r="V768" i="14"/>
  <c r="W768" i="14"/>
  <c r="X768" i="14"/>
  <c r="Y768" i="14"/>
  <c r="Z768" i="14"/>
  <c r="AA768" i="14"/>
  <c r="AB768" i="14"/>
  <c r="AD768" i="14"/>
  <c r="AE768" i="14"/>
  <c r="AJ768" i="14"/>
  <c r="K769" i="14"/>
  <c r="L769" i="14"/>
  <c r="N769" i="14"/>
  <c r="R769" i="14"/>
  <c r="S769" i="14"/>
  <c r="T769" i="14"/>
  <c r="V769" i="14"/>
  <c r="W769" i="14"/>
  <c r="X769" i="14"/>
  <c r="Y769" i="14"/>
  <c r="Z769" i="14"/>
  <c r="AA769" i="14"/>
  <c r="AB769" i="14"/>
  <c r="AD769" i="14"/>
  <c r="AE769" i="14"/>
  <c r="AJ769" i="14"/>
  <c r="K770" i="14"/>
  <c r="L770" i="14"/>
  <c r="N770" i="14"/>
  <c r="R770" i="14"/>
  <c r="S770" i="14"/>
  <c r="T770" i="14"/>
  <c r="V770" i="14"/>
  <c r="W770" i="14"/>
  <c r="X770" i="14"/>
  <c r="Y770" i="14"/>
  <c r="Z770" i="14"/>
  <c r="AA770" i="14"/>
  <c r="AB770" i="14"/>
  <c r="AD770" i="14"/>
  <c r="AE770" i="14"/>
  <c r="AJ770" i="14"/>
  <c r="K771" i="14"/>
  <c r="L771" i="14"/>
  <c r="N771" i="14"/>
  <c r="R771" i="14"/>
  <c r="S771" i="14"/>
  <c r="T771" i="14"/>
  <c r="V771" i="14"/>
  <c r="W771" i="14"/>
  <c r="X771" i="14"/>
  <c r="Y771" i="14"/>
  <c r="Z771" i="14"/>
  <c r="AA771" i="14"/>
  <c r="AB771" i="14"/>
  <c r="AD771" i="14"/>
  <c r="AE771" i="14"/>
  <c r="AJ771" i="14"/>
  <c r="K772" i="14"/>
  <c r="L772" i="14"/>
  <c r="N772" i="14"/>
  <c r="R772" i="14"/>
  <c r="S772" i="14"/>
  <c r="T772" i="14"/>
  <c r="V772" i="14"/>
  <c r="W772" i="14"/>
  <c r="X772" i="14"/>
  <c r="Y772" i="14"/>
  <c r="Z772" i="14"/>
  <c r="AA772" i="14"/>
  <c r="AB772" i="14"/>
  <c r="AD772" i="14"/>
  <c r="AE772" i="14"/>
  <c r="AJ772" i="14"/>
  <c r="K773" i="14"/>
  <c r="L773" i="14"/>
  <c r="N773" i="14"/>
  <c r="R773" i="14"/>
  <c r="S773" i="14"/>
  <c r="T773" i="14"/>
  <c r="V773" i="14"/>
  <c r="W773" i="14"/>
  <c r="X773" i="14"/>
  <c r="Y773" i="14"/>
  <c r="Z773" i="14"/>
  <c r="AA773" i="14"/>
  <c r="AB773" i="14"/>
  <c r="AD773" i="14"/>
  <c r="AE773" i="14"/>
  <c r="AJ773" i="14"/>
  <c r="K774" i="14"/>
  <c r="L774" i="14"/>
  <c r="N774" i="14"/>
  <c r="R774" i="14"/>
  <c r="S774" i="14"/>
  <c r="T774" i="14"/>
  <c r="V774" i="14"/>
  <c r="W774" i="14"/>
  <c r="X774" i="14"/>
  <c r="Y774" i="14"/>
  <c r="Z774" i="14"/>
  <c r="AA774" i="14"/>
  <c r="AB774" i="14"/>
  <c r="AD774" i="14"/>
  <c r="AE774" i="14"/>
  <c r="AJ774" i="14"/>
  <c r="K775" i="14"/>
  <c r="L775" i="14"/>
  <c r="N775" i="14"/>
  <c r="R775" i="14"/>
  <c r="S775" i="14"/>
  <c r="T775" i="14"/>
  <c r="V775" i="14"/>
  <c r="W775" i="14"/>
  <c r="X775" i="14"/>
  <c r="Y775" i="14"/>
  <c r="Z775" i="14"/>
  <c r="AA775" i="14"/>
  <c r="AB775" i="14"/>
  <c r="AD775" i="14"/>
  <c r="AE775" i="14"/>
  <c r="AJ775" i="14"/>
  <c r="K776" i="14"/>
  <c r="L776" i="14"/>
  <c r="N776" i="14"/>
  <c r="R776" i="14"/>
  <c r="S776" i="14"/>
  <c r="T776" i="14"/>
  <c r="V776" i="14"/>
  <c r="W776" i="14"/>
  <c r="X776" i="14"/>
  <c r="Y776" i="14"/>
  <c r="Z776" i="14"/>
  <c r="AA776" i="14"/>
  <c r="AB776" i="14"/>
  <c r="AD776" i="14"/>
  <c r="AE776" i="14"/>
  <c r="AJ776" i="14"/>
  <c r="K777" i="14"/>
  <c r="L777" i="14"/>
  <c r="N777" i="14"/>
  <c r="R777" i="14"/>
  <c r="S777" i="14"/>
  <c r="T777" i="14"/>
  <c r="V777" i="14"/>
  <c r="W777" i="14"/>
  <c r="X777" i="14"/>
  <c r="Y777" i="14"/>
  <c r="Z777" i="14"/>
  <c r="AA777" i="14"/>
  <c r="AB777" i="14"/>
  <c r="AD777" i="14"/>
  <c r="AE777" i="14"/>
  <c r="AJ777" i="14"/>
  <c r="K778" i="14"/>
  <c r="L778" i="14"/>
  <c r="N778" i="14"/>
  <c r="R778" i="14"/>
  <c r="S778" i="14"/>
  <c r="T778" i="14"/>
  <c r="V778" i="14"/>
  <c r="W778" i="14"/>
  <c r="X778" i="14"/>
  <c r="Y778" i="14"/>
  <c r="Z778" i="14"/>
  <c r="AA778" i="14"/>
  <c r="AB778" i="14"/>
  <c r="AD778" i="14"/>
  <c r="AE778" i="14"/>
  <c r="AJ778" i="14"/>
  <c r="K779" i="14"/>
  <c r="L779" i="14"/>
  <c r="N779" i="14"/>
  <c r="R779" i="14"/>
  <c r="S779" i="14"/>
  <c r="T779" i="14"/>
  <c r="V779" i="14"/>
  <c r="W779" i="14"/>
  <c r="X779" i="14"/>
  <c r="Y779" i="14"/>
  <c r="Z779" i="14"/>
  <c r="AA779" i="14"/>
  <c r="AB779" i="14"/>
  <c r="AD779" i="14"/>
  <c r="AE779" i="14"/>
  <c r="AJ779" i="14"/>
  <c r="K780" i="14"/>
  <c r="L780" i="14"/>
  <c r="N780" i="14"/>
  <c r="R780" i="14"/>
  <c r="S780" i="14"/>
  <c r="T780" i="14"/>
  <c r="V780" i="14"/>
  <c r="W780" i="14"/>
  <c r="X780" i="14"/>
  <c r="Y780" i="14"/>
  <c r="Z780" i="14"/>
  <c r="AA780" i="14"/>
  <c r="AB780" i="14"/>
  <c r="AD780" i="14"/>
  <c r="AE780" i="14"/>
  <c r="AJ780" i="14"/>
  <c r="K781" i="14"/>
  <c r="L781" i="14"/>
  <c r="N781" i="14"/>
  <c r="R781" i="14"/>
  <c r="S781" i="14"/>
  <c r="T781" i="14"/>
  <c r="V781" i="14"/>
  <c r="W781" i="14"/>
  <c r="X781" i="14"/>
  <c r="Y781" i="14"/>
  <c r="Z781" i="14"/>
  <c r="AA781" i="14"/>
  <c r="AB781" i="14"/>
  <c r="AD781" i="14"/>
  <c r="AE781" i="14"/>
  <c r="AJ781" i="14"/>
  <c r="K782" i="14"/>
  <c r="L782" i="14"/>
  <c r="N782" i="14"/>
  <c r="R782" i="14"/>
  <c r="S782" i="14"/>
  <c r="T782" i="14"/>
  <c r="V782" i="14"/>
  <c r="W782" i="14"/>
  <c r="X782" i="14"/>
  <c r="Y782" i="14"/>
  <c r="Z782" i="14"/>
  <c r="AA782" i="14"/>
  <c r="AB782" i="14"/>
  <c r="AD782" i="14"/>
  <c r="AE782" i="14"/>
  <c r="AJ782" i="14"/>
  <c r="K783" i="14"/>
  <c r="L783" i="14"/>
  <c r="N783" i="14"/>
  <c r="R783" i="14"/>
  <c r="S783" i="14"/>
  <c r="T783" i="14"/>
  <c r="V783" i="14"/>
  <c r="W783" i="14"/>
  <c r="X783" i="14"/>
  <c r="Y783" i="14"/>
  <c r="Z783" i="14"/>
  <c r="AA783" i="14"/>
  <c r="AB783" i="14"/>
  <c r="AD783" i="14"/>
  <c r="AE783" i="14"/>
  <c r="AJ783" i="14"/>
  <c r="K784" i="14"/>
  <c r="L784" i="14"/>
  <c r="N784" i="14"/>
  <c r="R784" i="14"/>
  <c r="S784" i="14"/>
  <c r="T784" i="14"/>
  <c r="V784" i="14"/>
  <c r="W784" i="14"/>
  <c r="X784" i="14"/>
  <c r="Y784" i="14"/>
  <c r="Z784" i="14"/>
  <c r="AA784" i="14"/>
  <c r="AB784" i="14"/>
  <c r="AD784" i="14"/>
  <c r="AE784" i="14"/>
  <c r="AJ784" i="14"/>
  <c r="K785" i="14"/>
  <c r="L785" i="14"/>
  <c r="N785" i="14"/>
  <c r="R785" i="14"/>
  <c r="S785" i="14"/>
  <c r="T785" i="14"/>
  <c r="V785" i="14"/>
  <c r="W785" i="14"/>
  <c r="X785" i="14"/>
  <c r="Y785" i="14"/>
  <c r="Z785" i="14"/>
  <c r="AA785" i="14"/>
  <c r="AB785" i="14"/>
  <c r="AD785" i="14"/>
  <c r="AE785" i="14"/>
  <c r="AJ785" i="14"/>
  <c r="K786" i="14"/>
  <c r="L786" i="14"/>
  <c r="N786" i="14"/>
  <c r="R786" i="14"/>
  <c r="S786" i="14"/>
  <c r="T786" i="14"/>
  <c r="V786" i="14"/>
  <c r="W786" i="14"/>
  <c r="X786" i="14"/>
  <c r="Y786" i="14"/>
  <c r="Z786" i="14"/>
  <c r="AA786" i="14"/>
  <c r="AB786" i="14"/>
  <c r="AD786" i="14"/>
  <c r="AE786" i="14"/>
  <c r="AJ786" i="14"/>
  <c r="K787" i="14"/>
  <c r="L787" i="14"/>
  <c r="N787" i="14"/>
  <c r="R787" i="14"/>
  <c r="S787" i="14"/>
  <c r="T787" i="14"/>
  <c r="V787" i="14"/>
  <c r="W787" i="14"/>
  <c r="X787" i="14"/>
  <c r="Y787" i="14"/>
  <c r="Z787" i="14"/>
  <c r="AA787" i="14"/>
  <c r="AB787" i="14"/>
  <c r="AD787" i="14"/>
  <c r="AE787" i="14"/>
  <c r="AJ787" i="14"/>
  <c r="K788" i="14"/>
  <c r="L788" i="14"/>
  <c r="N788" i="14"/>
  <c r="R788" i="14"/>
  <c r="S788" i="14"/>
  <c r="T788" i="14"/>
  <c r="V788" i="14"/>
  <c r="W788" i="14"/>
  <c r="X788" i="14"/>
  <c r="Y788" i="14"/>
  <c r="Z788" i="14"/>
  <c r="AA788" i="14"/>
  <c r="AB788" i="14"/>
  <c r="AD788" i="14"/>
  <c r="AE788" i="14"/>
  <c r="AJ788" i="14"/>
  <c r="K789" i="14"/>
  <c r="L789" i="14"/>
  <c r="N789" i="14"/>
  <c r="R789" i="14"/>
  <c r="S789" i="14"/>
  <c r="T789" i="14"/>
  <c r="V789" i="14"/>
  <c r="W789" i="14"/>
  <c r="X789" i="14"/>
  <c r="Y789" i="14"/>
  <c r="Z789" i="14"/>
  <c r="AA789" i="14"/>
  <c r="AB789" i="14"/>
  <c r="AD789" i="14"/>
  <c r="AE789" i="14"/>
  <c r="AJ789" i="14"/>
  <c r="K790" i="14"/>
  <c r="L790" i="14"/>
  <c r="N790" i="14"/>
  <c r="R790" i="14"/>
  <c r="S790" i="14"/>
  <c r="T790" i="14"/>
  <c r="V790" i="14"/>
  <c r="W790" i="14"/>
  <c r="X790" i="14"/>
  <c r="Y790" i="14"/>
  <c r="Z790" i="14"/>
  <c r="AA790" i="14"/>
  <c r="AB790" i="14"/>
  <c r="AD790" i="14"/>
  <c r="AE790" i="14"/>
  <c r="AJ790" i="14"/>
  <c r="K791" i="14"/>
  <c r="L791" i="14"/>
  <c r="N791" i="14"/>
  <c r="R791" i="14"/>
  <c r="S791" i="14"/>
  <c r="T791" i="14"/>
  <c r="V791" i="14"/>
  <c r="W791" i="14"/>
  <c r="X791" i="14"/>
  <c r="Y791" i="14"/>
  <c r="Z791" i="14"/>
  <c r="AA791" i="14"/>
  <c r="AB791" i="14"/>
  <c r="AD791" i="14"/>
  <c r="AE791" i="14"/>
  <c r="AJ791" i="14"/>
  <c r="K792" i="14"/>
  <c r="L792" i="14"/>
  <c r="N792" i="14"/>
  <c r="R792" i="14"/>
  <c r="S792" i="14"/>
  <c r="T792" i="14"/>
  <c r="V792" i="14"/>
  <c r="W792" i="14"/>
  <c r="X792" i="14"/>
  <c r="Y792" i="14"/>
  <c r="Z792" i="14"/>
  <c r="AA792" i="14"/>
  <c r="AB792" i="14"/>
  <c r="AD792" i="14"/>
  <c r="AE792" i="14"/>
  <c r="AJ792" i="14"/>
  <c r="K793" i="14"/>
  <c r="L793" i="14"/>
  <c r="N793" i="14"/>
  <c r="R793" i="14"/>
  <c r="S793" i="14"/>
  <c r="T793" i="14"/>
  <c r="V793" i="14"/>
  <c r="W793" i="14"/>
  <c r="X793" i="14"/>
  <c r="Y793" i="14"/>
  <c r="Z793" i="14"/>
  <c r="AA793" i="14"/>
  <c r="AB793" i="14"/>
  <c r="AD793" i="14"/>
  <c r="AE793" i="14"/>
  <c r="AJ793" i="14"/>
  <c r="K794" i="14"/>
  <c r="L794" i="14"/>
  <c r="N794" i="14"/>
  <c r="R794" i="14"/>
  <c r="S794" i="14"/>
  <c r="T794" i="14"/>
  <c r="V794" i="14"/>
  <c r="W794" i="14"/>
  <c r="X794" i="14"/>
  <c r="Y794" i="14"/>
  <c r="Z794" i="14"/>
  <c r="AA794" i="14"/>
  <c r="AB794" i="14"/>
  <c r="AD794" i="14"/>
  <c r="AE794" i="14"/>
  <c r="AJ794" i="14"/>
  <c r="K795" i="14"/>
  <c r="L795" i="14"/>
  <c r="N795" i="14"/>
  <c r="R795" i="14"/>
  <c r="S795" i="14"/>
  <c r="T795" i="14"/>
  <c r="V795" i="14"/>
  <c r="W795" i="14"/>
  <c r="X795" i="14"/>
  <c r="Y795" i="14"/>
  <c r="Z795" i="14"/>
  <c r="AA795" i="14"/>
  <c r="AB795" i="14"/>
  <c r="AD795" i="14"/>
  <c r="AE795" i="14"/>
  <c r="AJ795" i="14"/>
  <c r="K796" i="14"/>
  <c r="L796" i="14"/>
  <c r="N796" i="14"/>
  <c r="R796" i="14"/>
  <c r="S796" i="14"/>
  <c r="T796" i="14"/>
  <c r="V796" i="14"/>
  <c r="W796" i="14"/>
  <c r="X796" i="14"/>
  <c r="Y796" i="14"/>
  <c r="Z796" i="14"/>
  <c r="AA796" i="14"/>
  <c r="AB796" i="14"/>
  <c r="AD796" i="14"/>
  <c r="AE796" i="14"/>
  <c r="AJ796" i="14"/>
  <c r="K797" i="14"/>
  <c r="L797" i="14"/>
  <c r="N797" i="14"/>
  <c r="R797" i="14"/>
  <c r="S797" i="14"/>
  <c r="T797" i="14"/>
  <c r="V797" i="14"/>
  <c r="W797" i="14"/>
  <c r="X797" i="14"/>
  <c r="Y797" i="14"/>
  <c r="Z797" i="14"/>
  <c r="AA797" i="14"/>
  <c r="AB797" i="14"/>
  <c r="AD797" i="14"/>
  <c r="AE797" i="14"/>
  <c r="AJ797" i="14"/>
  <c r="K798" i="14"/>
  <c r="L798" i="14"/>
  <c r="N798" i="14"/>
  <c r="R798" i="14"/>
  <c r="S798" i="14"/>
  <c r="T798" i="14"/>
  <c r="V798" i="14"/>
  <c r="W798" i="14"/>
  <c r="X798" i="14"/>
  <c r="Y798" i="14"/>
  <c r="Z798" i="14"/>
  <c r="AA798" i="14"/>
  <c r="AB798" i="14"/>
  <c r="AD798" i="14"/>
  <c r="AE798" i="14"/>
  <c r="AJ798" i="14"/>
  <c r="K799" i="14"/>
  <c r="L799" i="14"/>
  <c r="N799" i="14"/>
  <c r="R799" i="14"/>
  <c r="S799" i="14"/>
  <c r="T799" i="14"/>
  <c r="V799" i="14"/>
  <c r="W799" i="14"/>
  <c r="X799" i="14"/>
  <c r="Y799" i="14"/>
  <c r="Z799" i="14"/>
  <c r="AA799" i="14"/>
  <c r="AB799" i="14"/>
  <c r="AD799" i="14"/>
  <c r="AE799" i="14"/>
  <c r="AJ799" i="14"/>
  <c r="K800" i="14"/>
  <c r="L800" i="14"/>
  <c r="N800" i="14"/>
  <c r="R800" i="14"/>
  <c r="S800" i="14"/>
  <c r="T800" i="14"/>
  <c r="V800" i="14"/>
  <c r="W800" i="14"/>
  <c r="X800" i="14"/>
  <c r="Y800" i="14"/>
  <c r="Z800" i="14"/>
  <c r="AA800" i="14"/>
  <c r="AB800" i="14"/>
  <c r="AD800" i="14"/>
  <c r="AE800" i="14"/>
  <c r="AJ800" i="14"/>
  <c r="K801" i="14"/>
  <c r="L801" i="14"/>
  <c r="N801" i="14"/>
  <c r="R801" i="14"/>
  <c r="S801" i="14"/>
  <c r="T801" i="14"/>
  <c r="V801" i="14"/>
  <c r="W801" i="14"/>
  <c r="X801" i="14"/>
  <c r="Y801" i="14"/>
  <c r="Z801" i="14"/>
  <c r="AA801" i="14"/>
  <c r="AB801" i="14"/>
  <c r="AD801" i="14"/>
  <c r="AE801" i="14"/>
  <c r="AJ801" i="14"/>
  <c r="K802" i="14"/>
  <c r="L802" i="14"/>
  <c r="N802" i="14"/>
  <c r="R802" i="14"/>
  <c r="S802" i="14"/>
  <c r="T802" i="14"/>
  <c r="V802" i="14"/>
  <c r="W802" i="14"/>
  <c r="X802" i="14"/>
  <c r="Y802" i="14"/>
  <c r="Z802" i="14"/>
  <c r="AA802" i="14"/>
  <c r="AB802" i="14"/>
  <c r="AD802" i="14"/>
  <c r="AE802" i="14"/>
  <c r="AJ802" i="14"/>
  <c r="K803" i="14"/>
  <c r="L803" i="14"/>
  <c r="N803" i="14"/>
  <c r="R803" i="14"/>
  <c r="S803" i="14"/>
  <c r="T803" i="14"/>
  <c r="V803" i="14"/>
  <c r="W803" i="14"/>
  <c r="X803" i="14"/>
  <c r="Y803" i="14"/>
  <c r="Z803" i="14"/>
  <c r="AA803" i="14"/>
  <c r="AB803" i="14"/>
  <c r="AD803" i="14"/>
  <c r="AE803" i="14"/>
  <c r="AJ803" i="14"/>
  <c r="K804" i="14"/>
  <c r="L804" i="14"/>
  <c r="N804" i="14"/>
  <c r="R804" i="14"/>
  <c r="S804" i="14"/>
  <c r="T804" i="14"/>
  <c r="V804" i="14"/>
  <c r="W804" i="14"/>
  <c r="X804" i="14"/>
  <c r="Y804" i="14"/>
  <c r="Z804" i="14"/>
  <c r="AA804" i="14"/>
  <c r="AB804" i="14"/>
  <c r="AD804" i="14"/>
  <c r="AE804" i="14"/>
  <c r="AJ804" i="14"/>
  <c r="K805" i="14"/>
  <c r="L805" i="14"/>
  <c r="N805" i="14"/>
  <c r="R805" i="14"/>
  <c r="S805" i="14"/>
  <c r="T805" i="14"/>
  <c r="V805" i="14"/>
  <c r="W805" i="14"/>
  <c r="X805" i="14"/>
  <c r="Y805" i="14"/>
  <c r="Z805" i="14"/>
  <c r="AA805" i="14"/>
  <c r="AB805" i="14"/>
  <c r="AD805" i="14"/>
  <c r="AE805" i="14"/>
  <c r="AJ805" i="14"/>
  <c r="K806" i="14"/>
  <c r="L806" i="14"/>
  <c r="N806" i="14"/>
  <c r="R806" i="14"/>
  <c r="S806" i="14"/>
  <c r="T806" i="14"/>
  <c r="V806" i="14"/>
  <c r="W806" i="14"/>
  <c r="X806" i="14"/>
  <c r="Y806" i="14"/>
  <c r="Z806" i="14"/>
  <c r="AA806" i="14"/>
  <c r="AB806" i="14"/>
  <c r="AD806" i="14"/>
  <c r="AE806" i="14"/>
  <c r="AJ806" i="14"/>
  <c r="K807" i="14"/>
  <c r="L807" i="14"/>
  <c r="N807" i="14"/>
  <c r="R807" i="14"/>
  <c r="S807" i="14"/>
  <c r="T807" i="14"/>
  <c r="V807" i="14"/>
  <c r="W807" i="14"/>
  <c r="X807" i="14"/>
  <c r="Y807" i="14"/>
  <c r="Z807" i="14"/>
  <c r="AA807" i="14"/>
  <c r="AB807" i="14"/>
  <c r="AD807" i="14"/>
  <c r="AE807" i="14"/>
  <c r="AJ807" i="14"/>
  <c r="K808" i="14"/>
  <c r="L808" i="14"/>
  <c r="N808" i="14"/>
  <c r="R808" i="14"/>
  <c r="S808" i="14"/>
  <c r="T808" i="14"/>
  <c r="V808" i="14"/>
  <c r="W808" i="14"/>
  <c r="X808" i="14"/>
  <c r="Y808" i="14"/>
  <c r="Z808" i="14"/>
  <c r="AA808" i="14"/>
  <c r="AB808" i="14"/>
  <c r="AD808" i="14"/>
  <c r="AE808" i="14"/>
  <c r="AJ808" i="14"/>
  <c r="K809" i="14"/>
  <c r="L809" i="14"/>
  <c r="N809" i="14"/>
  <c r="R809" i="14"/>
  <c r="S809" i="14"/>
  <c r="T809" i="14"/>
  <c r="V809" i="14"/>
  <c r="W809" i="14"/>
  <c r="X809" i="14"/>
  <c r="Y809" i="14"/>
  <c r="Z809" i="14"/>
  <c r="AA809" i="14"/>
  <c r="AB809" i="14"/>
  <c r="AD809" i="14"/>
  <c r="AE809" i="14"/>
  <c r="AJ809" i="14"/>
  <c r="K810" i="14"/>
  <c r="L810" i="14"/>
  <c r="N810" i="14"/>
  <c r="R810" i="14"/>
  <c r="S810" i="14"/>
  <c r="T810" i="14"/>
  <c r="V810" i="14"/>
  <c r="W810" i="14"/>
  <c r="X810" i="14"/>
  <c r="Y810" i="14"/>
  <c r="Z810" i="14"/>
  <c r="AA810" i="14"/>
  <c r="AB810" i="14"/>
  <c r="AD810" i="14"/>
  <c r="AE810" i="14"/>
  <c r="AJ810" i="14"/>
  <c r="K811" i="14"/>
  <c r="L811" i="14"/>
  <c r="N811" i="14"/>
  <c r="R811" i="14"/>
  <c r="S811" i="14"/>
  <c r="T811" i="14"/>
  <c r="V811" i="14"/>
  <c r="W811" i="14"/>
  <c r="X811" i="14"/>
  <c r="Y811" i="14"/>
  <c r="Z811" i="14"/>
  <c r="AA811" i="14"/>
  <c r="AB811" i="14"/>
  <c r="AD811" i="14"/>
  <c r="AE811" i="14"/>
  <c r="AJ811" i="14"/>
  <c r="K812" i="14"/>
  <c r="L812" i="14"/>
  <c r="N812" i="14"/>
  <c r="R812" i="14"/>
  <c r="S812" i="14"/>
  <c r="T812" i="14"/>
  <c r="V812" i="14"/>
  <c r="W812" i="14"/>
  <c r="X812" i="14"/>
  <c r="Y812" i="14"/>
  <c r="Z812" i="14"/>
  <c r="AA812" i="14"/>
  <c r="AB812" i="14"/>
  <c r="AD812" i="14"/>
  <c r="AE812" i="14"/>
  <c r="AJ812" i="14"/>
  <c r="K813" i="14"/>
  <c r="L813" i="14"/>
  <c r="N813" i="14"/>
  <c r="R813" i="14"/>
  <c r="S813" i="14"/>
  <c r="T813" i="14"/>
  <c r="V813" i="14"/>
  <c r="W813" i="14"/>
  <c r="X813" i="14"/>
  <c r="Y813" i="14"/>
  <c r="Z813" i="14"/>
  <c r="AA813" i="14"/>
  <c r="AB813" i="14"/>
  <c r="AD813" i="14"/>
  <c r="AE813" i="14"/>
  <c r="AJ813" i="14"/>
  <c r="K814" i="14"/>
  <c r="L814" i="14"/>
  <c r="N814" i="14"/>
  <c r="R814" i="14"/>
  <c r="S814" i="14"/>
  <c r="T814" i="14"/>
  <c r="V814" i="14"/>
  <c r="W814" i="14"/>
  <c r="X814" i="14"/>
  <c r="Y814" i="14"/>
  <c r="Z814" i="14"/>
  <c r="AA814" i="14"/>
  <c r="AB814" i="14"/>
  <c r="AD814" i="14"/>
  <c r="AE814" i="14"/>
  <c r="AJ814" i="14"/>
  <c r="K815" i="14"/>
  <c r="L815" i="14"/>
  <c r="N815" i="14"/>
  <c r="R815" i="14"/>
  <c r="S815" i="14"/>
  <c r="T815" i="14"/>
  <c r="V815" i="14"/>
  <c r="W815" i="14"/>
  <c r="X815" i="14"/>
  <c r="Y815" i="14"/>
  <c r="Z815" i="14"/>
  <c r="AA815" i="14"/>
  <c r="AB815" i="14"/>
  <c r="AD815" i="14"/>
  <c r="AE815" i="14"/>
  <c r="AJ815" i="14"/>
  <c r="K816" i="14"/>
  <c r="L816" i="14"/>
  <c r="N816" i="14"/>
  <c r="R816" i="14"/>
  <c r="S816" i="14"/>
  <c r="T816" i="14"/>
  <c r="V816" i="14"/>
  <c r="W816" i="14"/>
  <c r="X816" i="14"/>
  <c r="Y816" i="14"/>
  <c r="Z816" i="14"/>
  <c r="AA816" i="14"/>
  <c r="AB816" i="14"/>
  <c r="AD816" i="14"/>
  <c r="AE816" i="14"/>
  <c r="AJ816" i="14"/>
  <c r="K817" i="14"/>
  <c r="L817" i="14"/>
  <c r="N817" i="14"/>
  <c r="R817" i="14"/>
  <c r="S817" i="14"/>
  <c r="T817" i="14"/>
  <c r="V817" i="14"/>
  <c r="W817" i="14"/>
  <c r="X817" i="14"/>
  <c r="Y817" i="14"/>
  <c r="Z817" i="14"/>
  <c r="AA817" i="14"/>
  <c r="AB817" i="14"/>
  <c r="AD817" i="14"/>
  <c r="AE817" i="14"/>
  <c r="AJ817" i="14"/>
  <c r="K818" i="14"/>
  <c r="L818" i="14"/>
  <c r="N818" i="14"/>
  <c r="R818" i="14"/>
  <c r="S818" i="14"/>
  <c r="T818" i="14"/>
  <c r="V818" i="14"/>
  <c r="W818" i="14"/>
  <c r="X818" i="14"/>
  <c r="Y818" i="14"/>
  <c r="Z818" i="14"/>
  <c r="AA818" i="14"/>
  <c r="AB818" i="14"/>
  <c r="AD818" i="14"/>
  <c r="AE818" i="14"/>
  <c r="AJ818" i="14"/>
  <c r="K819" i="14"/>
  <c r="L819" i="14"/>
  <c r="N819" i="14"/>
  <c r="R819" i="14"/>
  <c r="S819" i="14"/>
  <c r="T819" i="14"/>
  <c r="V819" i="14"/>
  <c r="W819" i="14"/>
  <c r="X819" i="14"/>
  <c r="Y819" i="14"/>
  <c r="Z819" i="14"/>
  <c r="AA819" i="14"/>
  <c r="AB819" i="14"/>
  <c r="AD819" i="14"/>
  <c r="AE819" i="14"/>
  <c r="AJ819" i="14"/>
  <c r="K820" i="14"/>
  <c r="L820" i="14"/>
  <c r="N820" i="14"/>
  <c r="R820" i="14"/>
  <c r="S820" i="14"/>
  <c r="T820" i="14"/>
  <c r="V820" i="14"/>
  <c r="W820" i="14"/>
  <c r="X820" i="14"/>
  <c r="Y820" i="14"/>
  <c r="Z820" i="14"/>
  <c r="AA820" i="14"/>
  <c r="AB820" i="14"/>
  <c r="AD820" i="14"/>
  <c r="AE820" i="14"/>
  <c r="AJ820" i="14"/>
  <c r="K821" i="14"/>
  <c r="L821" i="14"/>
  <c r="N821" i="14"/>
  <c r="R821" i="14"/>
  <c r="S821" i="14"/>
  <c r="T821" i="14"/>
  <c r="V821" i="14"/>
  <c r="W821" i="14"/>
  <c r="X821" i="14"/>
  <c r="Y821" i="14"/>
  <c r="Z821" i="14"/>
  <c r="AA821" i="14"/>
  <c r="AB821" i="14"/>
  <c r="AD821" i="14"/>
  <c r="AE821" i="14"/>
  <c r="AJ821" i="14"/>
  <c r="K822" i="14"/>
  <c r="L822" i="14"/>
  <c r="N822" i="14"/>
  <c r="R822" i="14"/>
  <c r="S822" i="14"/>
  <c r="T822" i="14"/>
  <c r="V822" i="14"/>
  <c r="W822" i="14"/>
  <c r="X822" i="14"/>
  <c r="Y822" i="14"/>
  <c r="Z822" i="14"/>
  <c r="AA822" i="14"/>
  <c r="AB822" i="14"/>
  <c r="AD822" i="14"/>
  <c r="AE822" i="14"/>
  <c r="AJ822" i="14"/>
  <c r="K823" i="14"/>
  <c r="L823" i="14"/>
  <c r="N823" i="14"/>
  <c r="R823" i="14"/>
  <c r="S823" i="14"/>
  <c r="T823" i="14"/>
  <c r="V823" i="14"/>
  <c r="W823" i="14"/>
  <c r="X823" i="14"/>
  <c r="Y823" i="14"/>
  <c r="Z823" i="14"/>
  <c r="AA823" i="14"/>
  <c r="AB823" i="14"/>
  <c r="AD823" i="14"/>
  <c r="AE823" i="14"/>
  <c r="AJ823" i="14"/>
  <c r="K824" i="14"/>
  <c r="L824" i="14"/>
  <c r="N824" i="14"/>
  <c r="R824" i="14"/>
  <c r="S824" i="14"/>
  <c r="T824" i="14"/>
  <c r="V824" i="14"/>
  <c r="W824" i="14"/>
  <c r="X824" i="14"/>
  <c r="Y824" i="14"/>
  <c r="Z824" i="14"/>
  <c r="AA824" i="14"/>
  <c r="AB824" i="14"/>
  <c r="AD824" i="14"/>
  <c r="AE824" i="14"/>
  <c r="AJ824" i="14"/>
  <c r="K825" i="14"/>
  <c r="L825" i="14"/>
  <c r="N825" i="14"/>
  <c r="R825" i="14"/>
  <c r="S825" i="14"/>
  <c r="T825" i="14"/>
  <c r="V825" i="14"/>
  <c r="W825" i="14"/>
  <c r="X825" i="14"/>
  <c r="Y825" i="14"/>
  <c r="Z825" i="14"/>
  <c r="AA825" i="14"/>
  <c r="AB825" i="14"/>
  <c r="AD825" i="14"/>
  <c r="AE825" i="14"/>
  <c r="AJ825" i="14"/>
  <c r="K826" i="14"/>
  <c r="L826" i="14"/>
  <c r="N826" i="14"/>
  <c r="R826" i="14"/>
  <c r="S826" i="14"/>
  <c r="T826" i="14"/>
  <c r="V826" i="14"/>
  <c r="W826" i="14"/>
  <c r="X826" i="14"/>
  <c r="Y826" i="14"/>
  <c r="Z826" i="14"/>
  <c r="AA826" i="14"/>
  <c r="AB826" i="14"/>
  <c r="AD826" i="14"/>
  <c r="AE826" i="14"/>
  <c r="AJ826" i="14"/>
  <c r="K827" i="14"/>
  <c r="L827" i="14"/>
  <c r="N827" i="14"/>
  <c r="R827" i="14"/>
  <c r="S827" i="14"/>
  <c r="T827" i="14"/>
  <c r="V827" i="14"/>
  <c r="W827" i="14"/>
  <c r="X827" i="14"/>
  <c r="Y827" i="14"/>
  <c r="Z827" i="14"/>
  <c r="AA827" i="14"/>
  <c r="AB827" i="14"/>
  <c r="AD827" i="14"/>
  <c r="AE827" i="14"/>
  <c r="AJ827" i="14"/>
  <c r="K828" i="14"/>
  <c r="L828" i="14"/>
  <c r="N828" i="14"/>
  <c r="R828" i="14"/>
  <c r="S828" i="14"/>
  <c r="T828" i="14"/>
  <c r="V828" i="14"/>
  <c r="W828" i="14"/>
  <c r="X828" i="14"/>
  <c r="Y828" i="14"/>
  <c r="Z828" i="14"/>
  <c r="AA828" i="14"/>
  <c r="AB828" i="14"/>
  <c r="AD828" i="14"/>
  <c r="AE828" i="14"/>
  <c r="AJ828" i="14"/>
  <c r="K829" i="14"/>
  <c r="L829" i="14"/>
  <c r="N829" i="14"/>
  <c r="R829" i="14"/>
  <c r="S829" i="14"/>
  <c r="T829" i="14"/>
  <c r="V829" i="14"/>
  <c r="W829" i="14"/>
  <c r="X829" i="14"/>
  <c r="Y829" i="14"/>
  <c r="Z829" i="14"/>
  <c r="AA829" i="14"/>
  <c r="AB829" i="14"/>
  <c r="AD829" i="14"/>
  <c r="AE829" i="14"/>
  <c r="AJ829" i="14"/>
  <c r="K830" i="14"/>
  <c r="L830" i="14"/>
  <c r="N830" i="14"/>
  <c r="R830" i="14"/>
  <c r="S830" i="14"/>
  <c r="T830" i="14"/>
  <c r="V830" i="14"/>
  <c r="W830" i="14"/>
  <c r="X830" i="14"/>
  <c r="Y830" i="14"/>
  <c r="Z830" i="14"/>
  <c r="AA830" i="14"/>
  <c r="AB830" i="14"/>
  <c r="AD830" i="14"/>
  <c r="AE830" i="14"/>
  <c r="AJ830" i="14"/>
  <c r="K831" i="14"/>
  <c r="L831" i="14"/>
  <c r="N831" i="14"/>
  <c r="R831" i="14"/>
  <c r="S831" i="14"/>
  <c r="T831" i="14"/>
  <c r="V831" i="14"/>
  <c r="W831" i="14"/>
  <c r="X831" i="14"/>
  <c r="Y831" i="14"/>
  <c r="Z831" i="14"/>
  <c r="AA831" i="14"/>
  <c r="AB831" i="14"/>
  <c r="AD831" i="14"/>
  <c r="AE831" i="14"/>
  <c r="AJ831" i="14"/>
  <c r="K832" i="14"/>
  <c r="L832" i="14"/>
  <c r="N832" i="14"/>
  <c r="R832" i="14"/>
  <c r="S832" i="14"/>
  <c r="T832" i="14"/>
  <c r="V832" i="14"/>
  <c r="W832" i="14"/>
  <c r="X832" i="14"/>
  <c r="Y832" i="14"/>
  <c r="Z832" i="14"/>
  <c r="AA832" i="14"/>
  <c r="AB832" i="14"/>
  <c r="AD832" i="14"/>
  <c r="AE832" i="14"/>
  <c r="AJ832" i="14"/>
  <c r="K833" i="14"/>
  <c r="L833" i="14"/>
  <c r="N833" i="14"/>
  <c r="R833" i="14"/>
  <c r="S833" i="14"/>
  <c r="T833" i="14"/>
  <c r="V833" i="14"/>
  <c r="W833" i="14"/>
  <c r="X833" i="14"/>
  <c r="Y833" i="14"/>
  <c r="Z833" i="14"/>
  <c r="AA833" i="14"/>
  <c r="AB833" i="14"/>
  <c r="AD833" i="14"/>
  <c r="AE833" i="14"/>
  <c r="AJ833" i="14"/>
  <c r="K834" i="14"/>
  <c r="L834" i="14"/>
  <c r="N834" i="14"/>
  <c r="R834" i="14"/>
  <c r="S834" i="14"/>
  <c r="T834" i="14"/>
  <c r="V834" i="14"/>
  <c r="W834" i="14"/>
  <c r="X834" i="14"/>
  <c r="Y834" i="14"/>
  <c r="Z834" i="14"/>
  <c r="AA834" i="14"/>
  <c r="AB834" i="14"/>
  <c r="AD834" i="14"/>
  <c r="AE834" i="14"/>
  <c r="AJ834" i="14"/>
  <c r="K835" i="14"/>
  <c r="L835" i="14"/>
  <c r="N835" i="14"/>
  <c r="R835" i="14"/>
  <c r="S835" i="14"/>
  <c r="T835" i="14"/>
  <c r="V835" i="14"/>
  <c r="W835" i="14"/>
  <c r="X835" i="14"/>
  <c r="Y835" i="14"/>
  <c r="Z835" i="14"/>
  <c r="AA835" i="14"/>
  <c r="AB835" i="14"/>
  <c r="AD835" i="14"/>
  <c r="AE835" i="14"/>
  <c r="AJ835" i="14"/>
  <c r="K836" i="14"/>
  <c r="L836" i="14"/>
  <c r="N836" i="14"/>
  <c r="R836" i="14"/>
  <c r="S836" i="14"/>
  <c r="T836" i="14"/>
  <c r="V836" i="14"/>
  <c r="W836" i="14"/>
  <c r="X836" i="14"/>
  <c r="Y836" i="14"/>
  <c r="Z836" i="14"/>
  <c r="AA836" i="14"/>
  <c r="AB836" i="14"/>
  <c r="AD836" i="14"/>
  <c r="AE836" i="14"/>
  <c r="AJ836" i="14"/>
  <c r="K837" i="14"/>
  <c r="L837" i="14"/>
  <c r="N837" i="14"/>
  <c r="R837" i="14"/>
  <c r="S837" i="14"/>
  <c r="T837" i="14"/>
  <c r="V837" i="14"/>
  <c r="W837" i="14"/>
  <c r="X837" i="14"/>
  <c r="Y837" i="14"/>
  <c r="Z837" i="14"/>
  <c r="AA837" i="14"/>
  <c r="AB837" i="14"/>
  <c r="AD837" i="14"/>
  <c r="AE837" i="14"/>
  <c r="AJ837" i="14"/>
  <c r="K838" i="14"/>
  <c r="L838" i="14"/>
  <c r="N838" i="14"/>
  <c r="R838" i="14"/>
  <c r="S838" i="14"/>
  <c r="T838" i="14"/>
  <c r="V838" i="14"/>
  <c r="W838" i="14"/>
  <c r="X838" i="14"/>
  <c r="Y838" i="14"/>
  <c r="Z838" i="14"/>
  <c r="AA838" i="14"/>
  <c r="AB838" i="14"/>
  <c r="AD838" i="14"/>
  <c r="AE838" i="14"/>
  <c r="AJ838" i="14"/>
  <c r="K839" i="14"/>
  <c r="L839" i="14"/>
  <c r="N839" i="14"/>
  <c r="R839" i="14"/>
  <c r="S839" i="14"/>
  <c r="T839" i="14"/>
  <c r="V839" i="14"/>
  <c r="W839" i="14"/>
  <c r="X839" i="14"/>
  <c r="Y839" i="14"/>
  <c r="Z839" i="14"/>
  <c r="AA839" i="14"/>
  <c r="AB839" i="14"/>
  <c r="AD839" i="14"/>
  <c r="AE839" i="14"/>
  <c r="AJ839" i="14"/>
  <c r="K840" i="14"/>
  <c r="L840" i="14"/>
  <c r="N840" i="14"/>
  <c r="R840" i="14"/>
  <c r="S840" i="14"/>
  <c r="T840" i="14"/>
  <c r="V840" i="14"/>
  <c r="W840" i="14"/>
  <c r="X840" i="14"/>
  <c r="Y840" i="14"/>
  <c r="Z840" i="14"/>
  <c r="AA840" i="14"/>
  <c r="AB840" i="14"/>
  <c r="AD840" i="14"/>
  <c r="AE840" i="14"/>
  <c r="AJ840" i="14"/>
  <c r="K841" i="14"/>
  <c r="L841" i="14"/>
  <c r="N841" i="14"/>
  <c r="R841" i="14"/>
  <c r="S841" i="14"/>
  <c r="T841" i="14"/>
  <c r="V841" i="14"/>
  <c r="W841" i="14"/>
  <c r="X841" i="14"/>
  <c r="Y841" i="14"/>
  <c r="Z841" i="14"/>
  <c r="AA841" i="14"/>
  <c r="AB841" i="14"/>
  <c r="AD841" i="14"/>
  <c r="AE841" i="14"/>
  <c r="AJ841" i="14"/>
  <c r="K842" i="14"/>
  <c r="L842" i="14"/>
  <c r="N842" i="14"/>
  <c r="R842" i="14"/>
  <c r="S842" i="14"/>
  <c r="T842" i="14"/>
  <c r="V842" i="14"/>
  <c r="W842" i="14"/>
  <c r="X842" i="14"/>
  <c r="Y842" i="14"/>
  <c r="Z842" i="14"/>
  <c r="AA842" i="14"/>
  <c r="AB842" i="14"/>
  <c r="AD842" i="14"/>
  <c r="AE842" i="14"/>
  <c r="AJ842" i="14"/>
  <c r="K843" i="14"/>
  <c r="L843" i="14"/>
  <c r="N843" i="14"/>
  <c r="R843" i="14"/>
  <c r="S843" i="14"/>
  <c r="T843" i="14"/>
  <c r="V843" i="14"/>
  <c r="W843" i="14"/>
  <c r="X843" i="14"/>
  <c r="Y843" i="14"/>
  <c r="Z843" i="14"/>
  <c r="AA843" i="14"/>
  <c r="AB843" i="14"/>
  <c r="AD843" i="14"/>
  <c r="AE843" i="14"/>
  <c r="AJ843" i="14"/>
  <c r="K844" i="14"/>
  <c r="L844" i="14"/>
  <c r="N844" i="14"/>
  <c r="R844" i="14"/>
  <c r="S844" i="14"/>
  <c r="T844" i="14"/>
  <c r="V844" i="14"/>
  <c r="W844" i="14"/>
  <c r="X844" i="14"/>
  <c r="Y844" i="14"/>
  <c r="Z844" i="14"/>
  <c r="AA844" i="14"/>
  <c r="AB844" i="14"/>
  <c r="AD844" i="14"/>
  <c r="AE844" i="14"/>
  <c r="AJ844" i="14"/>
  <c r="K845" i="14"/>
  <c r="L845" i="14"/>
  <c r="N845" i="14"/>
  <c r="R845" i="14"/>
  <c r="S845" i="14"/>
  <c r="T845" i="14"/>
  <c r="V845" i="14"/>
  <c r="W845" i="14"/>
  <c r="X845" i="14"/>
  <c r="Y845" i="14"/>
  <c r="Z845" i="14"/>
  <c r="AA845" i="14"/>
  <c r="AB845" i="14"/>
  <c r="AD845" i="14"/>
  <c r="AE845" i="14"/>
  <c r="AJ845" i="14"/>
  <c r="K846" i="14"/>
  <c r="L846" i="14"/>
  <c r="N846" i="14"/>
  <c r="R846" i="14"/>
  <c r="S846" i="14"/>
  <c r="T846" i="14"/>
  <c r="V846" i="14"/>
  <c r="W846" i="14"/>
  <c r="X846" i="14"/>
  <c r="Y846" i="14"/>
  <c r="Z846" i="14"/>
  <c r="AA846" i="14"/>
  <c r="AB846" i="14"/>
  <c r="AD846" i="14"/>
  <c r="AE846" i="14"/>
  <c r="AJ846" i="14"/>
  <c r="K847" i="14"/>
  <c r="L847" i="14"/>
  <c r="N847" i="14"/>
  <c r="R847" i="14"/>
  <c r="S847" i="14"/>
  <c r="T847" i="14"/>
  <c r="V847" i="14"/>
  <c r="W847" i="14"/>
  <c r="X847" i="14"/>
  <c r="Y847" i="14"/>
  <c r="Z847" i="14"/>
  <c r="AA847" i="14"/>
  <c r="AB847" i="14"/>
  <c r="AD847" i="14"/>
  <c r="AE847" i="14"/>
  <c r="AJ847" i="14"/>
  <c r="K848" i="14"/>
  <c r="L848" i="14"/>
  <c r="N848" i="14"/>
  <c r="R848" i="14"/>
  <c r="S848" i="14"/>
  <c r="T848" i="14"/>
  <c r="V848" i="14"/>
  <c r="W848" i="14"/>
  <c r="X848" i="14"/>
  <c r="Y848" i="14"/>
  <c r="Z848" i="14"/>
  <c r="AA848" i="14"/>
  <c r="AB848" i="14"/>
  <c r="AD848" i="14"/>
  <c r="AE848" i="14"/>
  <c r="AJ848" i="14"/>
  <c r="K849" i="14"/>
  <c r="L849" i="14"/>
  <c r="N849" i="14"/>
  <c r="R849" i="14"/>
  <c r="S849" i="14"/>
  <c r="T849" i="14"/>
  <c r="V849" i="14"/>
  <c r="W849" i="14"/>
  <c r="X849" i="14"/>
  <c r="Y849" i="14"/>
  <c r="Z849" i="14"/>
  <c r="AA849" i="14"/>
  <c r="AB849" i="14"/>
  <c r="AD849" i="14"/>
  <c r="AE849" i="14"/>
  <c r="AJ849" i="14"/>
  <c r="K850" i="14"/>
  <c r="L850" i="14"/>
  <c r="N850" i="14"/>
  <c r="R850" i="14"/>
  <c r="S850" i="14"/>
  <c r="T850" i="14"/>
  <c r="V850" i="14"/>
  <c r="W850" i="14"/>
  <c r="X850" i="14"/>
  <c r="Y850" i="14"/>
  <c r="Z850" i="14"/>
  <c r="AA850" i="14"/>
  <c r="AB850" i="14"/>
  <c r="AD850" i="14"/>
  <c r="AE850" i="14"/>
  <c r="AJ850" i="14"/>
  <c r="K851" i="14"/>
  <c r="L851" i="14"/>
  <c r="N851" i="14"/>
  <c r="R851" i="14"/>
  <c r="S851" i="14"/>
  <c r="T851" i="14"/>
  <c r="V851" i="14"/>
  <c r="W851" i="14"/>
  <c r="X851" i="14"/>
  <c r="Y851" i="14"/>
  <c r="Z851" i="14"/>
  <c r="AA851" i="14"/>
  <c r="AB851" i="14"/>
  <c r="AD851" i="14"/>
  <c r="AE851" i="14"/>
  <c r="AJ851" i="14"/>
  <c r="K852" i="14"/>
  <c r="L852" i="14"/>
  <c r="N852" i="14"/>
  <c r="R852" i="14"/>
  <c r="S852" i="14"/>
  <c r="T852" i="14"/>
  <c r="V852" i="14"/>
  <c r="W852" i="14"/>
  <c r="X852" i="14"/>
  <c r="Y852" i="14"/>
  <c r="Z852" i="14"/>
  <c r="AA852" i="14"/>
  <c r="AB852" i="14"/>
  <c r="AD852" i="14"/>
  <c r="AE852" i="14"/>
  <c r="AJ852" i="14"/>
  <c r="K853" i="14"/>
  <c r="L853" i="14"/>
  <c r="N853" i="14"/>
  <c r="R853" i="14"/>
  <c r="S853" i="14"/>
  <c r="T853" i="14"/>
  <c r="V853" i="14"/>
  <c r="W853" i="14"/>
  <c r="X853" i="14"/>
  <c r="Y853" i="14"/>
  <c r="Z853" i="14"/>
  <c r="AA853" i="14"/>
  <c r="AB853" i="14"/>
  <c r="AD853" i="14"/>
  <c r="AE853" i="14"/>
  <c r="AJ853" i="14"/>
  <c r="K854" i="14"/>
  <c r="L854" i="14"/>
  <c r="N854" i="14"/>
  <c r="R854" i="14"/>
  <c r="S854" i="14"/>
  <c r="T854" i="14"/>
  <c r="V854" i="14"/>
  <c r="W854" i="14"/>
  <c r="X854" i="14"/>
  <c r="Y854" i="14"/>
  <c r="Z854" i="14"/>
  <c r="AA854" i="14"/>
  <c r="AB854" i="14"/>
  <c r="AD854" i="14"/>
  <c r="AE854" i="14"/>
  <c r="AJ854" i="14"/>
  <c r="K855" i="14"/>
  <c r="L855" i="14"/>
  <c r="N855" i="14"/>
  <c r="R855" i="14"/>
  <c r="S855" i="14"/>
  <c r="T855" i="14"/>
  <c r="V855" i="14"/>
  <c r="W855" i="14"/>
  <c r="X855" i="14"/>
  <c r="Y855" i="14"/>
  <c r="Z855" i="14"/>
  <c r="AA855" i="14"/>
  <c r="AB855" i="14"/>
  <c r="AD855" i="14"/>
  <c r="AE855" i="14"/>
  <c r="AJ855" i="14"/>
  <c r="K856" i="14"/>
  <c r="L856" i="14"/>
  <c r="N856" i="14"/>
  <c r="R856" i="14"/>
  <c r="S856" i="14"/>
  <c r="T856" i="14"/>
  <c r="V856" i="14"/>
  <c r="W856" i="14"/>
  <c r="X856" i="14"/>
  <c r="Y856" i="14"/>
  <c r="Z856" i="14"/>
  <c r="AA856" i="14"/>
  <c r="AB856" i="14"/>
  <c r="AD856" i="14"/>
  <c r="AE856" i="14"/>
  <c r="AJ856" i="14"/>
  <c r="K857" i="14"/>
  <c r="L857" i="14"/>
  <c r="N857" i="14"/>
  <c r="R857" i="14"/>
  <c r="S857" i="14"/>
  <c r="T857" i="14"/>
  <c r="V857" i="14"/>
  <c r="W857" i="14"/>
  <c r="X857" i="14"/>
  <c r="Y857" i="14"/>
  <c r="Z857" i="14"/>
  <c r="AA857" i="14"/>
  <c r="AB857" i="14"/>
  <c r="AD857" i="14"/>
  <c r="AE857" i="14"/>
  <c r="AJ857" i="14"/>
  <c r="K858" i="14"/>
  <c r="L858" i="14"/>
  <c r="N858" i="14"/>
  <c r="R858" i="14"/>
  <c r="S858" i="14"/>
  <c r="T858" i="14"/>
  <c r="V858" i="14"/>
  <c r="W858" i="14"/>
  <c r="X858" i="14"/>
  <c r="Y858" i="14"/>
  <c r="Z858" i="14"/>
  <c r="AA858" i="14"/>
  <c r="AB858" i="14"/>
  <c r="AD858" i="14"/>
  <c r="AE858" i="14"/>
  <c r="AJ858" i="14"/>
  <c r="K859" i="14"/>
  <c r="L859" i="14"/>
  <c r="N859" i="14"/>
  <c r="R859" i="14"/>
  <c r="S859" i="14"/>
  <c r="T859" i="14"/>
  <c r="V859" i="14"/>
  <c r="W859" i="14"/>
  <c r="X859" i="14"/>
  <c r="Y859" i="14"/>
  <c r="Z859" i="14"/>
  <c r="AA859" i="14"/>
  <c r="AB859" i="14"/>
  <c r="AD859" i="14"/>
  <c r="AE859" i="14"/>
  <c r="AJ859" i="14"/>
  <c r="K860" i="14"/>
  <c r="L860" i="14"/>
  <c r="N860" i="14"/>
  <c r="R860" i="14"/>
  <c r="S860" i="14"/>
  <c r="T860" i="14"/>
  <c r="V860" i="14"/>
  <c r="W860" i="14"/>
  <c r="X860" i="14"/>
  <c r="Y860" i="14"/>
  <c r="Z860" i="14"/>
  <c r="AA860" i="14"/>
  <c r="AB860" i="14"/>
  <c r="AD860" i="14"/>
  <c r="AE860" i="14"/>
  <c r="AJ860" i="14"/>
  <c r="K861" i="14"/>
  <c r="L861" i="14"/>
  <c r="N861" i="14"/>
  <c r="R861" i="14"/>
  <c r="S861" i="14"/>
  <c r="T861" i="14"/>
  <c r="V861" i="14"/>
  <c r="W861" i="14"/>
  <c r="X861" i="14"/>
  <c r="Y861" i="14"/>
  <c r="Z861" i="14"/>
  <c r="AA861" i="14"/>
  <c r="AB861" i="14"/>
  <c r="AD861" i="14"/>
  <c r="AE861" i="14"/>
  <c r="AJ861" i="14"/>
  <c r="K862" i="14"/>
  <c r="L862" i="14"/>
  <c r="N862" i="14"/>
  <c r="R862" i="14"/>
  <c r="S862" i="14"/>
  <c r="T862" i="14"/>
  <c r="V862" i="14"/>
  <c r="W862" i="14"/>
  <c r="X862" i="14"/>
  <c r="Y862" i="14"/>
  <c r="Z862" i="14"/>
  <c r="AA862" i="14"/>
  <c r="AB862" i="14"/>
  <c r="AD862" i="14"/>
  <c r="AE862" i="14"/>
  <c r="AJ862" i="14"/>
  <c r="K863" i="14"/>
  <c r="L863" i="14"/>
  <c r="N863" i="14"/>
  <c r="R863" i="14"/>
  <c r="S863" i="14"/>
  <c r="T863" i="14"/>
  <c r="V863" i="14"/>
  <c r="W863" i="14"/>
  <c r="X863" i="14"/>
  <c r="Y863" i="14"/>
  <c r="Z863" i="14"/>
  <c r="AA863" i="14"/>
  <c r="AB863" i="14"/>
  <c r="AD863" i="14"/>
  <c r="AE863" i="14"/>
  <c r="AJ863" i="14"/>
  <c r="K864" i="14"/>
  <c r="L864" i="14"/>
  <c r="N864" i="14"/>
  <c r="R864" i="14"/>
  <c r="S864" i="14"/>
  <c r="T864" i="14"/>
  <c r="V864" i="14"/>
  <c r="W864" i="14"/>
  <c r="X864" i="14"/>
  <c r="Y864" i="14"/>
  <c r="Z864" i="14"/>
  <c r="AA864" i="14"/>
  <c r="AB864" i="14"/>
  <c r="AD864" i="14"/>
  <c r="AE864" i="14"/>
  <c r="AJ864" i="14"/>
  <c r="K865" i="14"/>
  <c r="L865" i="14"/>
  <c r="N865" i="14"/>
  <c r="R865" i="14"/>
  <c r="S865" i="14"/>
  <c r="T865" i="14"/>
  <c r="V865" i="14"/>
  <c r="W865" i="14"/>
  <c r="X865" i="14"/>
  <c r="Y865" i="14"/>
  <c r="Z865" i="14"/>
  <c r="AA865" i="14"/>
  <c r="AB865" i="14"/>
  <c r="AD865" i="14"/>
  <c r="AE865" i="14"/>
  <c r="AJ865" i="14"/>
  <c r="K866" i="14"/>
  <c r="L866" i="14"/>
  <c r="N866" i="14"/>
  <c r="R866" i="14"/>
  <c r="S866" i="14"/>
  <c r="T866" i="14"/>
  <c r="V866" i="14"/>
  <c r="W866" i="14"/>
  <c r="X866" i="14"/>
  <c r="Y866" i="14"/>
  <c r="Z866" i="14"/>
  <c r="AA866" i="14"/>
  <c r="AB866" i="14"/>
  <c r="AD866" i="14"/>
  <c r="AE866" i="14"/>
  <c r="AJ866" i="14"/>
  <c r="K867" i="14"/>
  <c r="L867" i="14"/>
  <c r="N867" i="14"/>
  <c r="R867" i="14"/>
  <c r="S867" i="14"/>
  <c r="T867" i="14"/>
  <c r="V867" i="14"/>
  <c r="W867" i="14"/>
  <c r="X867" i="14"/>
  <c r="Y867" i="14"/>
  <c r="Z867" i="14"/>
  <c r="AA867" i="14"/>
  <c r="AB867" i="14"/>
  <c r="AD867" i="14"/>
  <c r="AE867" i="14"/>
  <c r="AJ867" i="14"/>
  <c r="K868" i="14"/>
  <c r="L868" i="14"/>
  <c r="N868" i="14"/>
  <c r="R868" i="14"/>
  <c r="S868" i="14"/>
  <c r="T868" i="14"/>
  <c r="V868" i="14"/>
  <c r="W868" i="14"/>
  <c r="X868" i="14"/>
  <c r="Y868" i="14"/>
  <c r="Z868" i="14"/>
  <c r="AA868" i="14"/>
  <c r="AB868" i="14"/>
  <c r="AD868" i="14"/>
  <c r="AE868" i="14"/>
  <c r="AJ868" i="14"/>
  <c r="K869" i="14"/>
  <c r="L869" i="14"/>
  <c r="N869" i="14"/>
  <c r="R869" i="14"/>
  <c r="S869" i="14"/>
  <c r="T869" i="14"/>
  <c r="V869" i="14"/>
  <c r="W869" i="14"/>
  <c r="X869" i="14"/>
  <c r="Y869" i="14"/>
  <c r="Z869" i="14"/>
  <c r="AA869" i="14"/>
  <c r="AB869" i="14"/>
  <c r="AD869" i="14"/>
  <c r="AE869" i="14"/>
  <c r="AJ869" i="14"/>
  <c r="K870" i="14"/>
  <c r="L870" i="14"/>
  <c r="N870" i="14"/>
  <c r="R870" i="14"/>
  <c r="S870" i="14"/>
  <c r="T870" i="14"/>
  <c r="V870" i="14"/>
  <c r="W870" i="14"/>
  <c r="X870" i="14"/>
  <c r="Y870" i="14"/>
  <c r="Z870" i="14"/>
  <c r="AA870" i="14"/>
  <c r="AB870" i="14"/>
  <c r="AD870" i="14"/>
  <c r="AE870" i="14"/>
  <c r="AJ870" i="14"/>
  <c r="K871" i="14"/>
  <c r="L871" i="14"/>
  <c r="N871" i="14"/>
  <c r="R871" i="14"/>
  <c r="S871" i="14"/>
  <c r="T871" i="14"/>
  <c r="V871" i="14"/>
  <c r="W871" i="14"/>
  <c r="X871" i="14"/>
  <c r="Y871" i="14"/>
  <c r="Z871" i="14"/>
  <c r="AA871" i="14"/>
  <c r="AB871" i="14"/>
  <c r="AD871" i="14"/>
  <c r="AE871" i="14"/>
  <c r="AJ871" i="14"/>
  <c r="K872" i="14"/>
  <c r="L872" i="14"/>
  <c r="N872" i="14"/>
  <c r="R872" i="14"/>
  <c r="S872" i="14"/>
  <c r="T872" i="14"/>
  <c r="V872" i="14"/>
  <c r="W872" i="14"/>
  <c r="X872" i="14"/>
  <c r="Y872" i="14"/>
  <c r="Z872" i="14"/>
  <c r="AA872" i="14"/>
  <c r="AB872" i="14"/>
  <c r="AD872" i="14"/>
  <c r="AE872" i="14"/>
  <c r="AJ872" i="14"/>
  <c r="K873" i="14"/>
  <c r="L873" i="14"/>
  <c r="N873" i="14"/>
  <c r="R873" i="14"/>
  <c r="S873" i="14"/>
  <c r="T873" i="14"/>
  <c r="V873" i="14"/>
  <c r="W873" i="14"/>
  <c r="X873" i="14"/>
  <c r="Y873" i="14"/>
  <c r="Z873" i="14"/>
  <c r="AA873" i="14"/>
  <c r="AB873" i="14"/>
  <c r="AD873" i="14"/>
  <c r="AE873" i="14"/>
  <c r="AJ873" i="14"/>
  <c r="K874" i="14"/>
  <c r="L874" i="14"/>
  <c r="N874" i="14"/>
  <c r="R874" i="14"/>
  <c r="S874" i="14"/>
  <c r="T874" i="14"/>
  <c r="V874" i="14"/>
  <c r="W874" i="14"/>
  <c r="X874" i="14"/>
  <c r="Y874" i="14"/>
  <c r="Z874" i="14"/>
  <c r="AA874" i="14"/>
  <c r="AB874" i="14"/>
  <c r="AD874" i="14"/>
  <c r="AE874" i="14"/>
  <c r="AJ874" i="14"/>
  <c r="K875" i="14"/>
  <c r="L875" i="14"/>
  <c r="N875" i="14"/>
  <c r="R875" i="14"/>
  <c r="S875" i="14"/>
  <c r="T875" i="14"/>
  <c r="V875" i="14"/>
  <c r="W875" i="14"/>
  <c r="X875" i="14"/>
  <c r="Y875" i="14"/>
  <c r="Z875" i="14"/>
  <c r="AA875" i="14"/>
  <c r="AB875" i="14"/>
  <c r="AD875" i="14"/>
  <c r="AE875" i="14"/>
  <c r="AJ875" i="14"/>
  <c r="K876" i="14"/>
  <c r="L876" i="14"/>
  <c r="N876" i="14"/>
  <c r="R876" i="14"/>
  <c r="S876" i="14"/>
  <c r="T876" i="14"/>
  <c r="V876" i="14"/>
  <c r="W876" i="14"/>
  <c r="X876" i="14"/>
  <c r="Y876" i="14"/>
  <c r="Z876" i="14"/>
  <c r="AA876" i="14"/>
  <c r="AB876" i="14"/>
  <c r="AD876" i="14"/>
  <c r="AE876" i="14"/>
  <c r="AJ876" i="14"/>
  <c r="K877" i="14"/>
  <c r="L877" i="14"/>
  <c r="N877" i="14"/>
  <c r="R877" i="14"/>
  <c r="S877" i="14"/>
  <c r="T877" i="14"/>
  <c r="V877" i="14"/>
  <c r="W877" i="14"/>
  <c r="X877" i="14"/>
  <c r="Y877" i="14"/>
  <c r="Z877" i="14"/>
  <c r="AA877" i="14"/>
  <c r="AB877" i="14"/>
  <c r="AD877" i="14"/>
  <c r="AE877" i="14"/>
  <c r="AJ877" i="14"/>
  <c r="K878" i="14"/>
  <c r="L878" i="14"/>
  <c r="N878" i="14"/>
  <c r="R878" i="14"/>
  <c r="S878" i="14"/>
  <c r="T878" i="14"/>
  <c r="V878" i="14"/>
  <c r="W878" i="14"/>
  <c r="X878" i="14"/>
  <c r="Y878" i="14"/>
  <c r="Z878" i="14"/>
  <c r="AA878" i="14"/>
  <c r="AB878" i="14"/>
  <c r="AD878" i="14"/>
  <c r="AE878" i="14"/>
  <c r="AJ878" i="14"/>
  <c r="K879" i="14"/>
  <c r="L879" i="14"/>
  <c r="N879" i="14"/>
  <c r="R879" i="14"/>
  <c r="S879" i="14"/>
  <c r="T879" i="14"/>
  <c r="V879" i="14"/>
  <c r="W879" i="14"/>
  <c r="X879" i="14"/>
  <c r="Y879" i="14"/>
  <c r="Z879" i="14"/>
  <c r="AA879" i="14"/>
  <c r="AB879" i="14"/>
  <c r="AD879" i="14"/>
  <c r="AE879" i="14"/>
  <c r="AJ879" i="14"/>
  <c r="K880" i="14"/>
  <c r="L880" i="14"/>
  <c r="N880" i="14"/>
  <c r="R880" i="14"/>
  <c r="S880" i="14"/>
  <c r="T880" i="14"/>
  <c r="V880" i="14"/>
  <c r="W880" i="14"/>
  <c r="X880" i="14"/>
  <c r="Y880" i="14"/>
  <c r="Z880" i="14"/>
  <c r="AA880" i="14"/>
  <c r="AB880" i="14"/>
  <c r="AD880" i="14"/>
  <c r="AE880" i="14"/>
  <c r="AJ880" i="14"/>
  <c r="K881" i="14"/>
  <c r="L881" i="14"/>
  <c r="N881" i="14"/>
  <c r="R881" i="14"/>
  <c r="S881" i="14"/>
  <c r="T881" i="14"/>
  <c r="V881" i="14"/>
  <c r="W881" i="14"/>
  <c r="X881" i="14"/>
  <c r="Y881" i="14"/>
  <c r="Z881" i="14"/>
  <c r="AA881" i="14"/>
  <c r="AB881" i="14"/>
  <c r="AD881" i="14"/>
  <c r="AE881" i="14"/>
  <c r="AJ881" i="14"/>
  <c r="K882" i="14"/>
  <c r="L882" i="14"/>
  <c r="N882" i="14"/>
  <c r="R882" i="14"/>
  <c r="S882" i="14"/>
  <c r="T882" i="14"/>
  <c r="V882" i="14"/>
  <c r="W882" i="14"/>
  <c r="X882" i="14"/>
  <c r="Y882" i="14"/>
  <c r="Z882" i="14"/>
  <c r="AA882" i="14"/>
  <c r="AB882" i="14"/>
  <c r="AD882" i="14"/>
  <c r="AE882" i="14"/>
  <c r="AJ882" i="14"/>
  <c r="K883" i="14"/>
  <c r="L883" i="14"/>
  <c r="N883" i="14"/>
  <c r="R883" i="14"/>
  <c r="S883" i="14"/>
  <c r="T883" i="14"/>
  <c r="V883" i="14"/>
  <c r="W883" i="14"/>
  <c r="X883" i="14"/>
  <c r="Y883" i="14"/>
  <c r="Z883" i="14"/>
  <c r="AA883" i="14"/>
  <c r="AB883" i="14"/>
  <c r="AD883" i="14"/>
  <c r="AE883" i="14"/>
  <c r="AJ883" i="14"/>
  <c r="K884" i="14"/>
  <c r="L884" i="14"/>
  <c r="N884" i="14"/>
  <c r="R884" i="14"/>
  <c r="S884" i="14"/>
  <c r="T884" i="14"/>
  <c r="V884" i="14"/>
  <c r="W884" i="14"/>
  <c r="X884" i="14"/>
  <c r="Y884" i="14"/>
  <c r="Z884" i="14"/>
  <c r="AA884" i="14"/>
  <c r="AB884" i="14"/>
  <c r="AD884" i="14"/>
  <c r="AE884" i="14"/>
  <c r="AJ884" i="14"/>
  <c r="K885" i="14"/>
  <c r="L885" i="14"/>
  <c r="N885" i="14"/>
  <c r="R885" i="14"/>
  <c r="S885" i="14"/>
  <c r="T885" i="14"/>
  <c r="V885" i="14"/>
  <c r="W885" i="14"/>
  <c r="X885" i="14"/>
  <c r="Y885" i="14"/>
  <c r="Z885" i="14"/>
  <c r="AA885" i="14"/>
  <c r="AB885" i="14"/>
  <c r="AD885" i="14"/>
  <c r="AE885" i="14"/>
  <c r="AJ885" i="14"/>
  <c r="K886" i="14"/>
  <c r="L886" i="14"/>
  <c r="N886" i="14"/>
  <c r="R886" i="14"/>
  <c r="S886" i="14"/>
  <c r="T886" i="14"/>
  <c r="V886" i="14"/>
  <c r="W886" i="14"/>
  <c r="X886" i="14"/>
  <c r="Y886" i="14"/>
  <c r="Z886" i="14"/>
  <c r="AA886" i="14"/>
  <c r="AB886" i="14"/>
  <c r="AD886" i="14"/>
  <c r="AE886" i="14"/>
  <c r="AJ886" i="14"/>
  <c r="K887" i="14"/>
  <c r="L887" i="14"/>
  <c r="N887" i="14"/>
  <c r="R887" i="14"/>
  <c r="S887" i="14"/>
  <c r="T887" i="14"/>
  <c r="V887" i="14"/>
  <c r="W887" i="14"/>
  <c r="X887" i="14"/>
  <c r="Y887" i="14"/>
  <c r="Z887" i="14"/>
  <c r="AA887" i="14"/>
  <c r="AB887" i="14"/>
  <c r="AD887" i="14"/>
  <c r="AE887" i="14"/>
  <c r="AJ887" i="14"/>
  <c r="K888" i="14"/>
  <c r="L888" i="14"/>
  <c r="N888" i="14"/>
  <c r="R888" i="14"/>
  <c r="S888" i="14"/>
  <c r="T888" i="14"/>
  <c r="V888" i="14"/>
  <c r="W888" i="14"/>
  <c r="X888" i="14"/>
  <c r="Y888" i="14"/>
  <c r="Z888" i="14"/>
  <c r="AA888" i="14"/>
  <c r="AB888" i="14"/>
  <c r="AD888" i="14"/>
  <c r="AE888" i="14"/>
  <c r="AJ888" i="14"/>
  <c r="K889" i="14"/>
  <c r="L889" i="14"/>
  <c r="N889" i="14"/>
  <c r="R889" i="14"/>
  <c r="S889" i="14"/>
  <c r="T889" i="14"/>
  <c r="V889" i="14"/>
  <c r="W889" i="14"/>
  <c r="X889" i="14"/>
  <c r="Y889" i="14"/>
  <c r="Z889" i="14"/>
  <c r="AA889" i="14"/>
  <c r="AB889" i="14"/>
  <c r="AD889" i="14"/>
  <c r="AE889" i="14"/>
  <c r="AJ889" i="14"/>
  <c r="K890" i="14"/>
  <c r="L890" i="14"/>
  <c r="N890" i="14"/>
  <c r="R890" i="14"/>
  <c r="S890" i="14"/>
  <c r="T890" i="14"/>
  <c r="V890" i="14"/>
  <c r="W890" i="14"/>
  <c r="X890" i="14"/>
  <c r="Y890" i="14"/>
  <c r="Z890" i="14"/>
  <c r="AA890" i="14"/>
  <c r="AB890" i="14"/>
  <c r="AD890" i="14"/>
  <c r="AE890" i="14"/>
  <c r="AJ890" i="14"/>
  <c r="K891" i="14"/>
  <c r="L891" i="14"/>
  <c r="N891" i="14"/>
  <c r="R891" i="14"/>
  <c r="S891" i="14"/>
  <c r="T891" i="14"/>
  <c r="V891" i="14"/>
  <c r="W891" i="14"/>
  <c r="X891" i="14"/>
  <c r="Y891" i="14"/>
  <c r="Z891" i="14"/>
  <c r="AA891" i="14"/>
  <c r="AB891" i="14"/>
  <c r="AD891" i="14"/>
  <c r="AE891" i="14"/>
  <c r="AJ891" i="14"/>
  <c r="K892" i="14"/>
  <c r="L892" i="14"/>
  <c r="N892" i="14"/>
  <c r="R892" i="14"/>
  <c r="S892" i="14"/>
  <c r="T892" i="14"/>
  <c r="V892" i="14"/>
  <c r="W892" i="14"/>
  <c r="X892" i="14"/>
  <c r="Y892" i="14"/>
  <c r="Z892" i="14"/>
  <c r="AA892" i="14"/>
  <c r="AB892" i="14"/>
  <c r="AD892" i="14"/>
  <c r="AE892" i="14"/>
  <c r="AJ892" i="14"/>
  <c r="K893" i="14"/>
  <c r="L893" i="14"/>
  <c r="N893" i="14"/>
  <c r="R893" i="14"/>
  <c r="S893" i="14"/>
  <c r="T893" i="14"/>
  <c r="V893" i="14"/>
  <c r="W893" i="14"/>
  <c r="X893" i="14"/>
  <c r="Y893" i="14"/>
  <c r="Z893" i="14"/>
  <c r="AA893" i="14"/>
  <c r="AB893" i="14"/>
  <c r="AD893" i="14"/>
  <c r="AE893" i="14"/>
  <c r="AJ893" i="14"/>
  <c r="K894" i="14"/>
  <c r="L894" i="14"/>
  <c r="N894" i="14"/>
  <c r="R894" i="14"/>
  <c r="S894" i="14"/>
  <c r="T894" i="14"/>
  <c r="V894" i="14"/>
  <c r="W894" i="14"/>
  <c r="X894" i="14"/>
  <c r="Y894" i="14"/>
  <c r="Z894" i="14"/>
  <c r="AA894" i="14"/>
  <c r="AB894" i="14"/>
  <c r="AD894" i="14"/>
  <c r="AE894" i="14"/>
  <c r="AJ894" i="14"/>
  <c r="K895" i="14"/>
  <c r="L895" i="14"/>
  <c r="N895" i="14"/>
  <c r="R895" i="14"/>
  <c r="S895" i="14"/>
  <c r="T895" i="14"/>
  <c r="V895" i="14"/>
  <c r="W895" i="14"/>
  <c r="X895" i="14"/>
  <c r="Y895" i="14"/>
  <c r="Z895" i="14"/>
  <c r="AA895" i="14"/>
  <c r="AB895" i="14"/>
  <c r="AD895" i="14"/>
  <c r="AE895" i="14"/>
  <c r="AJ895" i="14"/>
  <c r="K896" i="14"/>
  <c r="L896" i="14"/>
  <c r="N896" i="14"/>
  <c r="R896" i="14"/>
  <c r="S896" i="14"/>
  <c r="T896" i="14"/>
  <c r="V896" i="14"/>
  <c r="W896" i="14"/>
  <c r="X896" i="14"/>
  <c r="Y896" i="14"/>
  <c r="Z896" i="14"/>
  <c r="AA896" i="14"/>
  <c r="AB896" i="14"/>
  <c r="AD896" i="14"/>
  <c r="AE896" i="14"/>
  <c r="AJ896" i="14"/>
  <c r="K897" i="14"/>
  <c r="L897" i="14"/>
  <c r="N897" i="14"/>
  <c r="R897" i="14"/>
  <c r="S897" i="14"/>
  <c r="T897" i="14"/>
  <c r="V897" i="14"/>
  <c r="W897" i="14"/>
  <c r="X897" i="14"/>
  <c r="Y897" i="14"/>
  <c r="Z897" i="14"/>
  <c r="AA897" i="14"/>
  <c r="AB897" i="14"/>
  <c r="AD897" i="14"/>
  <c r="AE897" i="14"/>
  <c r="AJ897" i="14"/>
  <c r="K898" i="14"/>
  <c r="L898" i="14"/>
  <c r="N898" i="14"/>
  <c r="R898" i="14"/>
  <c r="S898" i="14"/>
  <c r="T898" i="14"/>
  <c r="V898" i="14"/>
  <c r="W898" i="14"/>
  <c r="X898" i="14"/>
  <c r="Y898" i="14"/>
  <c r="Z898" i="14"/>
  <c r="AA898" i="14"/>
  <c r="AB898" i="14"/>
  <c r="AD898" i="14"/>
  <c r="AE898" i="14"/>
  <c r="AJ898" i="14"/>
  <c r="K899" i="14"/>
  <c r="L899" i="14"/>
  <c r="N899" i="14"/>
  <c r="R899" i="14"/>
  <c r="S899" i="14"/>
  <c r="T899" i="14"/>
  <c r="V899" i="14"/>
  <c r="W899" i="14"/>
  <c r="X899" i="14"/>
  <c r="Y899" i="14"/>
  <c r="Z899" i="14"/>
  <c r="AA899" i="14"/>
  <c r="AB899" i="14"/>
  <c r="AD899" i="14"/>
  <c r="AE899" i="14"/>
  <c r="AJ899" i="14"/>
  <c r="K900" i="14"/>
  <c r="L900" i="14"/>
  <c r="N900" i="14"/>
  <c r="R900" i="14"/>
  <c r="S900" i="14"/>
  <c r="T900" i="14"/>
  <c r="V900" i="14"/>
  <c r="W900" i="14"/>
  <c r="X900" i="14"/>
  <c r="Y900" i="14"/>
  <c r="Z900" i="14"/>
  <c r="AA900" i="14"/>
  <c r="AB900" i="14"/>
  <c r="AD900" i="14"/>
  <c r="AE900" i="14"/>
  <c r="AJ900" i="14"/>
  <c r="K901" i="14"/>
  <c r="L901" i="14"/>
  <c r="N901" i="14"/>
  <c r="R901" i="14"/>
  <c r="S901" i="14"/>
  <c r="T901" i="14"/>
  <c r="V901" i="14"/>
  <c r="W901" i="14"/>
  <c r="X901" i="14"/>
  <c r="Y901" i="14"/>
  <c r="Z901" i="14"/>
  <c r="AA901" i="14"/>
  <c r="AB901" i="14"/>
  <c r="AD901" i="14"/>
  <c r="AE901" i="14"/>
  <c r="AJ901" i="14"/>
  <c r="K902" i="14"/>
  <c r="L902" i="14"/>
  <c r="N902" i="14"/>
  <c r="R902" i="14"/>
  <c r="S902" i="14"/>
  <c r="T902" i="14"/>
  <c r="V902" i="14"/>
  <c r="W902" i="14"/>
  <c r="X902" i="14"/>
  <c r="Y902" i="14"/>
  <c r="Z902" i="14"/>
  <c r="AA902" i="14"/>
  <c r="AB902" i="14"/>
  <c r="AD902" i="14"/>
  <c r="AE902" i="14"/>
  <c r="AJ902" i="14"/>
  <c r="K903" i="14"/>
  <c r="L903" i="14"/>
  <c r="N903" i="14"/>
  <c r="R903" i="14"/>
  <c r="S903" i="14"/>
  <c r="T903" i="14"/>
  <c r="V903" i="14"/>
  <c r="W903" i="14"/>
  <c r="X903" i="14"/>
  <c r="Y903" i="14"/>
  <c r="Z903" i="14"/>
  <c r="AA903" i="14"/>
  <c r="AB903" i="14"/>
  <c r="AD903" i="14"/>
  <c r="AE903" i="14"/>
  <c r="AJ903" i="14"/>
  <c r="K904" i="14"/>
  <c r="L904" i="14"/>
  <c r="N904" i="14"/>
  <c r="R904" i="14"/>
  <c r="S904" i="14"/>
  <c r="T904" i="14"/>
  <c r="V904" i="14"/>
  <c r="W904" i="14"/>
  <c r="X904" i="14"/>
  <c r="Y904" i="14"/>
  <c r="Z904" i="14"/>
  <c r="AA904" i="14"/>
  <c r="AB904" i="14"/>
  <c r="AD904" i="14"/>
  <c r="AE904" i="14"/>
  <c r="AJ904" i="14"/>
  <c r="K905" i="14"/>
  <c r="L905" i="14"/>
  <c r="N905" i="14"/>
  <c r="R905" i="14"/>
  <c r="S905" i="14"/>
  <c r="T905" i="14"/>
  <c r="V905" i="14"/>
  <c r="W905" i="14"/>
  <c r="X905" i="14"/>
  <c r="Y905" i="14"/>
  <c r="Z905" i="14"/>
  <c r="AA905" i="14"/>
  <c r="AB905" i="14"/>
  <c r="AD905" i="14"/>
  <c r="AE905" i="14"/>
  <c r="AJ905" i="14"/>
  <c r="K906" i="14"/>
  <c r="L906" i="14"/>
  <c r="N906" i="14"/>
  <c r="R906" i="14"/>
  <c r="S906" i="14"/>
  <c r="T906" i="14"/>
  <c r="V906" i="14"/>
  <c r="W906" i="14"/>
  <c r="X906" i="14"/>
  <c r="Y906" i="14"/>
  <c r="Z906" i="14"/>
  <c r="AA906" i="14"/>
  <c r="AB906" i="14"/>
  <c r="AD906" i="14"/>
  <c r="AE906" i="14"/>
  <c r="AJ906" i="14"/>
  <c r="K907" i="14"/>
  <c r="L907" i="14"/>
  <c r="N907" i="14"/>
  <c r="R907" i="14"/>
  <c r="S907" i="14"/>
  <c r="T907" i="14"/>
  <c r="V907" i="14"/>
  <c r="W907" i="14"/>
  <c r="X907" i="14"/>
  <c r="Y907" i="14"/>
  <c r="Z907" i="14"/>
  <c r="AA907" i="14"/>
  <c r="AB907" i="14"/>
  <c r="AD907" i="14"/>
  <c r="AE907" i="14"/>
  <c r="AJ907" i="14"/>
  <c r="K908" i="14"/>
  <c r="L908" i="14"/>
  <c r="N908" i="14"/>
  <c r="R908" i="14"/>
  <c r="S908" i="14"/>
  <c r="T908" i="14"/>
  <c r="V908" i="14"/>
  <c r="W908" i="14"/>
  <c r="X908" i="14"/>
  <c r="Y908" i="14"/>
  <c r="Z908" i="14"/>
  <c r="AA908" i="14"/>
  <c r="AB908" i="14"/>
  <c r="AD908" i="14"/>
  <c r="AE908" i="14"/>
  <c r="AJ908" i="14"/>
  <c r="K909" i="14"/>
  <c r="L909" i="14"/>
  <c r="N909" i="14"/>
  <c r="R909" i="14"/>
  <c r="S909" i="14"/>
  <c r="T909" i="14"/>
  <c r="V909" i="14"/>
  <c r="W909" i="14"/>
  <c r="X909" i="14"/>
  <c r="Y909" i="14"/>
  <c r="Z909" i="14"/>
  <c r="AA909" i="14"/>
  <c r="AB909" i="14"/>
  <c r="AD909" i="14"/>
  <c r="AE909" i="14"/>
  <c r="AJ909" i="14"/>
  <c r="K910" i="14"/>
  <c r="L910" i="14"/>
  <c r="N910" i="14"/>
  <c r="R910" i="14"/>
  <c r="S910" i="14"/>
  <c r="T910" i="14"/>
  <c r="V910" i="14"/>
  <c r="W910" i="14"/>
  <c r="X910" i="14"/>
  <c r="Y910" i="14"/>
  <c r="Z910" i="14"/>
  <c r="AA910" i="14"/>
  <c r="AB910" i="14"/>
  <c r="AD910" i="14"/>
  <c r="AE910" i="14"/>
  <c r="AJ910" i="14"/>
  <c r="K911" i="14"/>
  <c r="L911" i="14"/>
  <c r="N911" i="14"/>
  <c r="R911" i="14"/>
  <c r="S911" i="14"/>
  <c r="T911" i="14"/>
  <c r="V911" i="14"/>
  <c r="W911" i="14"/>
  <c r="X911" i="14"/>
  <c r="Y911" i="14"/>
  <c r="Z911" i="14"/>
  <c r="AA911" i="14"/>
  <c r="AB911" i="14"/>
  <c r="AD911" i="14"/>
  <c r="AE911" i="14"/>
  <c r="AJ911" i="14"/>
  <c r="K912" i="14"/>
  <c r="L912" i="14"/>
  <c r="N912" i="14"/>
  <c r="R912" i="14"/>
  <c r="S912" i="14"/>
  <c r="T912" i="14"/>
  <c r="V912" i="14"/>
  <c r="W912" i="14"/>
  <c r="X912" i="14"/>
  <c r="Y912" i="14"/>
  <c r="Z912" i="14"/>
  <c r="AA912" i="14"/>
  <c r="AB912" i="14"/>
  <c r="AD912" i="14"/>
  <c r="AE912" i="14"/>
  <c r="AJ912" i="14"/>
  <c r="K913" i="14"/>
  <c r="L913" i="14"/>
  <c r="N913" i="14"/>
  <c r="R913" i="14"/>
  <c r="S913" i="14"/>
  <c r="T913" i="14"/>
  <c r="V913" i="14"/>
  <c r="W913" i="14"/>
  <c r="X913" i="14"/>
  <c r="Y913" i="14"/>
  <c r="Z913" i="14"/>
  <c r="AA913" i="14"/>
  <c r="AB913" i="14"/>
  <c r="AD913" i="14"/>
  <c r="AE913" i="14"/>
  <c r="AJ913" i="14"/>
  <c r="K914" i="14"/>
  <c r="L914" i="14"/>
  <c r="N914" i="14"/>
  <c r="R914" i="14"/>
  <c r="S914" i="14"/>
  <c r="T914" i="14"/>
  <c r="V914" i="14"/>
  <c r="W914" i="14"/>
  <c r="X914" i="14"/>
  <c r="Y914" i="14"/>
  <c r="Z914" i="14"/>
  <c r="AA914" i="14"/>
  <c r="AB914" i="14"/>
  <c r="AD914" i="14"/>
  <c r="AE914" i="14"/>
  <c r="AJ914" i="14"/>
  <c r="K915" i="14"/>
  <c r="L915" i="14"/>
  <c r="N915" i="14"/>
  <c r="R915" i="14"/>
  <c r="S915" i="14"/>
  <c r="T915" i="14"/>
  <c r="V915" i="14"/>
  <c r="W915" i="14"/>
  <c r="X915" i="14"/>
  <c r="Y915" i="14"/>
  <c r="Z915" i="14"/>
  <c r="AA915" i="14"/>
  <c r="AB915" i="14"/>
  <c r="AD915" i="14"/>
  <c r="AE915" i="14"/>
  <c r="AJ915" i="14"/>
  <c r="K916" i="14"/>
  <c r="L916" i="14"/>
  <c r="N916" i="14"/>
  <c r="R916" i="14"/>
  <c r="S916" i="14"/>
  <c r="T916" i="14"/>
  <c r="V916" i="14"/>
  <c r="W916" i="14"/>
  <c r="X916" i="14"/>
  <c r="Y916" i="14"/>
  <c r="Z916" i="14"/>
  <c r="AA916" i="14"/>
  <c r="AB916" i="14"/>
  <c r="AD916" i="14"/>
  <c r="AE916" i="14"/>
  <c r="AJ916" i="14"/>
  <c r="K917" i="14"/>
  <c r="L917" i="14"/>
  <c r="N917" i="14"/>
  <c r="R917" i="14"/>
  <c r="S917" i="14"/>
  <c r="T917" i="14"/>
  <c r="V917" i="14"/>
  <c r="W917" i="14"/>
  <c r="X917" i="14"/>
  <c r="Y917" i="14"/>
  <c r="Z917" i="14"/>
  <c r="AA917" i="14"/>
  <c r="AB917" i="14"/>
  <c r="AD917" i="14"/>
  <c r="AE917" i="14"/>
  <c r="AJ917" i="14"/>
  <c r="K918" i="14"/>
  <c r="L918" i="14"/>
  <c r="N918" i="14"/>
  <c r="R918" i="14"/>
  <c r="S918" i="14"/>
  <c r="T918" i="14"/>
  <c r="V918" i="14"/>
  <c r="W918" i="14"/>
  <c r="X918" i="14"/>
  <c r="Y918" i="14"/>
  <c r="Z918" i="14"/>
  <c r="AA918" i="14"/>
  <c r="AB918" i="14"/>
  <c r="AD918" i="14"/>
  <c r="AE918" i="14"/>
  <c r="AJ918" i="14"/>
  <c r="K919" i="14"/>
  <c r="L919" i="14"/>
  <c r="N919" i="14"/>
  <c r="R919" i="14"/>
  <c r="S919" i="14"/>
  <c r="T919" i="14"/>
  <c r="V919" i="14"/>
  <c r="W919" i="14"/>
  <c r="X919" i="14"/>
  <c r="Y919" i="14"/>
  <c r="Z919" i="14"/>
  <c r="AA919" i="14"/>
  <c r="AB919" i="14"/>
  <c r="AD919" i="14"/>
  <c r="AE919" i="14"/>
  <c r="AJ919" i="14"/>
  <c r="K920" i="14"/>
  <c r="L920" i="14"/>
  <c r="N920" i="14"/>
  <c r="R920" i="14"/>
  <c r="S920" i="14"/>
  <c r="T920" i="14"/>
  <c r="V920" i="14"/>
  <c r="W920" i="14"/>
  <c r="X920" i="14"/>
  <c r="Y920" i="14"/>
  <c r="Z920" i="14"/>
  <c r="AA920" i="14"/>
  <c r="AB920" i="14"/>
  <c r="AD920" i="14"/>
  <c r="AE920" i="14"/>
  <c r="AJ920" i="14"/>
  <c r="K921" i="14"/>
  <c r="L921" i="14"/>
  <c r="N921" i="14"/>
  <c r="R921" i="14"/>
  <c r="S921" i="14"/>
  <c r="T921" i="14"/>
  <c r="V921" i="14"/>
  <c r="W921" i="14"/>
  <c r="X921" i="14"/>
  <c r="Y921" i="14"/>
  <c r="Z921" i="14"/>
  <c r="AA921" i="14"/>
  <c r="AB921" i="14"/>
  <c r="AD921" i="14"/>
  <c r="AE921" i="14"/>
  <c r="AJ921" i="14"/>
  <c r="K922" i="14"/>
  <c r="L922" i="14"/>
  <c r="N922" i="14"/>
  <c r="R922" i="14"/>
  <c r="S922" i="14"/>
  <c r="T922" i="14"/>
  <c r="V922" i="14"/>
  <c r="W922" i="14"/>
  <c r="X922" i="14"/>
  <c r="Y922" i="14"/>
  <c r="Z922" i="14"/>
  <c r="AA922" i="14"/>
  <c r="AB922" i="14"/>
  <c r="AD922" i="14"/>
  <c r="AE922" i="14"/>
  <c r="AJ922" i="14"/>
  <c r="K923" i="14"/>
  <c r="L923" i="14"/>
  <c r="N923" i="14"/>
  <c r="R923" i="14"/>
  <c r="S923" i="14"/>
  <c r="T923" i="14"/>
  <c r="V923" i="14"/>
  <c r="W923" i="14"/>
  <c r="X923" i="14"/>
  <c r="Y923" i="14"/>
  <c r="Z923" i="14"/>
  <c r="AA923" i="14"/>
  <c r="AB923" i="14"/>
  <c r="AD923" i="14"/>
  <c r="AE923" i="14"/>
  <c r="AJ923" i="14"/>
  <c r="K924" i="14"/>
  <c r="L924" i="14"/>
  <c r="N924" i="14"/>
  <c r="R924" i="14"/>
  <c r="S924" i="14"/>
  <c r="T924" i="14"/>
  <c r="V924" i="14"/>
  <c r="W924" i="14"/>
  <c r="X924" i="14"/>
  <c r="Y924" i="14"/>
  <c r="Z924" i="14"/>
  <c r="AA924" i="14"/>
  <c r="AB924" i="14"/>
  <c r="AD924" i="14"/>
  <c r="AE924" i="14"/>
  <c r="AJ924" i="14"/>
  <c r="K925" i="14"/>
  <c r="L925" i="14"/>
  <c r="N925" i="14"/>
  <c r="R925" i="14"/>
  <c r="S925" i="14"/>
  <c r="T925" i="14"/>
  <c r="V925" i="14"/>
  <c r="W925" i="14"/>
  <c r="X925" i="14"/>
  <c r="Y925" i="14"/>
  <c r="Z925" i="14"/>
  <c r="AA925" i="14"/>
  <c r="AB925" i="14"/>
  <c r="AD925" i="14"/>
  <c r="AE925" i="14"/>
  <c r="AJ925" i="14"/>
  <c r="K926" i="14"/>
  <c r="L926" i="14"/>
  <c r="N926" i="14"/>
  <c r="R926" i="14"/>
  <c r="S926" i="14"/>
  <c r="T926" i="14"/>
  <c r="V926" i="14"/>
  <c r="W926" i="14"/>
  <c r="X926" i="14"/>
  <c r="Y926" i="14"/>
  <c r="Z926" i="14"/>
  <c r="AA926" i="14"/>
  <c r="AB926" i="14"/>
  <c r="AD926" i="14"/>
  <c r="AE926" i="14"/>
  <c r="AJ926" i="14"/>
  <c r="K927" i="14"/>
  <c r="L927" i="14"/>
  <c r="N927" i="14"/>
  <c r="R927" i="14"/>
  <c r="S927" i="14"/>
  <c r="T927" i="14"/>
  <c r="V927" i="14"/>
  <c r="W927" i="14"/>
  <c r="X927" i="14"/>
  <c r="Y927" i="14"/>
  <c r="Z927" i="14"/>
  <c r="AA927" i="14"/>
  <c r="AB927" i="14"/>
  <c r="AD927" i="14"/>
  <c r="AE927" i="14"/>
  <c r="AJ927" i="14"/>
  <c r="K928" i="14"/>
  <c r="L928" i="14"/>
  <c r="N928" i="14"/>
  <c r="R928" i="14"/>
  <c r="S928" i="14"/>
  <c r="T928" i="14"/>
  <c r="V928" i="14"/>
  <c r="W928" i="14"/>
  <c r="X928" i="14"/>
  <c r="Y928" i="14"/>
  <c r="Z928" i="14"/>
  <c r="AA928" i="14"/>
  <c r="AB928" i="14"/>
  <c r="AD928" i="14"/>
  <c r="AE928" i="14"/>
  <c r="AJ928" i="14"/>
  <c r="K929" i="14"/>
  <c r="L929" i="14"/>
  <c r="N929" i="14"/>
  <c r="R929" i="14"/>
  <c r="S929" i="14"/>
  <c r="T929" i="14"/>
  <c r="V929" i="14"/>
  <c r="W929" i="14"/>
  <c r="X929" i="14"/>
  <c r="Y929" i="14"/>
  <c r="Z929" i="14"/>
  <c r="AA929" i="14"/>
  <c r="AB929" i="14"/>
  <c r="AD929" i="14"/>
  <c r="AE929" i="14"/>
  <c r="AJ929" i="14"/>
  <c r="K930" i="14"/>
  <c r="L930" i="14"/>
  <c r="N930" i="14"/>
  <c r="R930" i="14"/>
  <c r="S930" i="14"/>
  <c r="T930" i="14"/>
  <c r="V930" i="14"/>
  <c r="W930" i="14"/>
  <c r="X930" i="14"/>
  <c r="Y930" i="14"/>
  <c r="Z930" i="14"/>
  <c r="AA930" i="14"/>
  <c r="AB930" i="14"/>
  <c r="AD930" i="14"/>
  <c r="AE930" i="14"/>
  <c r="AJ930" i="14"/>
  <c r="K931" i="14"/>
  <c r="L931" i="14"/>
  <c r="N931" i="14"/>
  <c r="R931" i="14"/>
  <c r="S931" i="14"/>
  <c r="T931" i="14"/>
  <c r="V931" i="14"/>
  <c r="W931" i="14"/>
  <c r="X931" i="14"/>
  <c r="Y931" i="14"/>
  <c r="Z931" i="14"/>
  <c r="AA931" i="14"/>
  <c r="AB931" i="14"/>
  <c r="AD931" i="14"/>
  <c r="AE931" i="14"/>
  <c r="AJ931" i="14"/>
  <c r="K932" i="14"/>
  <c r="L932" i="14"/>
  <c r="N932" i="14"/>
  <c r="R932" i="14"/>
  <c r="S932" i="14"/>
  <c r="T932" i="14"/>
  <c r="V932" i="14"/>
  <c r="W932" i="14"/>
  <c r="X932" i="14"/>
  <c r="Y932" i="14"/>
  <c r="Z932" i="14"/>
  <c r="AA932" i="14"/>
  <c r="AB932" i="14"/>
  <c r="AD932" i="14"/>
  <c r="AE932" i="14"/>
  <c r="AJ932" i="14"/>
  <c r="K933" i="14"/>
  <c r="L933" i="14"/>
  <c r="N933" i="14"/>
  <c r="R933" i="14"/>
  <c r="S933" i="14"/>
  <c r="T933" i="14"/>
  <c r="V933" i="14"/>
  <c r="W933" i="14"/>
  <c r="X933" i="14"/>
  <c r="Y933" i="14"/>
  <c r="Z933" i="14"/>
  <c r="AA933" i="14"/>
  <c r="AB933" i="14"/>
  <c r="AD933" i="14"/>
  <c r="AE933" i="14"/>
  <c r="AJ933" i="14"/>
  <c r="K934" i="14"/>
  <c r="L934" i="14"/>
  <c r="N934" i="14"/>
  <c r="R934" i="14"/>
  <c r="S934" i="14"/>
  <c r="T934" i="14"/>
  <c r="V934" i="14"/>
  <c r="W934" i="14"/>
  <c r="X934" i="14"/>
  <c r="Y934" i="14"/>
  <c r="Z934" i="14"/>
  <c r="AA934" i="14"/>
  <c r="AB934" i="14"/>
  <c r="AD934" i="14"/>
  <c r="AE934" i="14"/>
  <c r="AJ934" i="14"/>
  <c r="K935" i="14"/>
  <c r="L935" i="14"/>
  <c r="N935" i="14"/>
  <c r="R935" i="14"/>
  <c r="S935" i="14"/>
  <c r="T935" i="14"/>
  <c r="V935" i="14"/>
  <c r="W935" i="14"/>
  <c r="X935" i="14"/>
  <c r="Y935" i="14"/>
  <c r="Z935" i="14"/>
  <c r="AA935" i="14"/>
  <c r="AB935" i="14"/>
  <c r="AD935" i="14"/>
  <c r="AE935" i="14"/>
  <c r="AJ935" i="14"/>
  <c r="K936" i="14"/>
  <c r="L936" i="14"/>
  <c r="N936" i="14"/>
  <c r="R936" i="14"/>
  <c r="S936" i="14"/>
  <c r="T936" i="14"/>
  <c r="V936" i="14"/>
  <c r="W936" i="14"/>
  <c r="X936" i="14"/>
  <c r="Y936" i="14"/>
  <c r="Z936" i="14"/>
  <c r="AA936" i="14"/>
  <c r="AB936" i="14"/>
  <c r="AD936" i="14"/>
  <c r="AE936" i="14"/>
  <c r="AJ936" i="14"/>
  <c r="K937" i="14"/>
  <c r="L937" i="14"/>
  <c r="N937" i="14"/>
  <c r="R937" i="14"/>
  <c r="S937" i="14"/>
  <c r="T937" i="14"/>
  <c r="V937" i="14"/>
  <c r="W937" i="14"/>
  <c r="X937" i="14"/>
  <c r="Y937" i="14"/>
  <c r="Z937" i="14"/>
  <c r="AA937" i="14"/>
  <c r="AB937" i="14"/>
  <c r="AD937" i="14"/>
  <c r="AE937" i="14"/>
  <c r="AJ937" i="14"/>
  <c r="K938" i="14"/>
  <c r="L938" i="14"/>
  <c r="N938" i="14"/>
  <c r="R938" i="14"/>
  <c r="S938" i="14"/>
  <c r="T938" i="14"/>
  <c r="V938" i="14"/>
  <c r="W938" i="14"/>
  <c r="X938" i="14"/>
  <c r="Y938" i="14"/>
  <c r="Z938" i="14"/>
  <c r="AA938" i="14"/>
  <c r="AB938" i="14"/>
  <c r="AD938" i="14"/>
  <c r="AE938" i="14"/>
  <c r="AJ938" i="14"/>
  <c r="K939" i="14"/>
  <c r="L939" i="14"/>
  <c r="N939" i="14"/>
  <c r="R939" i="14"/>
  <c r="S939" i="14"/>
  <c r="T939" i="14"/>
  <c r="V939" i="14"/>
  <c r="W939" i="14"/>
  <c r="X939" i="14"/>
  <c r="Y939" i="14"/>
  <c r="Z939" i="14"/>
  <c r="AA939" i="14"/>
  <c r="AB939" i="14"/>
  <c r="AD939" i="14"/>
  <c r="AE939" i="14"/>
  <c r="AJ939" i="14"/>
  <c r="K940" i="14"/>
  <c r="L940" i="14"/>
  <c r="N940" i="14"/>
  <c r="R940" i="14"/>
  <c r="S940" i="14"/>
  <c r="T940" i="14"/>
  <c r="V940" i="14"/>
  <c r="W940" i="14"/>
  <c r="X940" i="14"/>
  <c r="Y940" i="14"/>
  <c r="Z940" i="14"/>
  <c r="AA940" i="14"/>
  <c r="AB940" i="14"/>
  <c r="AD940" i="14"/>
  <c r="AE940" i="14"/>
  <c r="AJ940" i="14"/>
  <c r="K941" i="14"/>
  <c r="L941" i="14"/>
  <c r="N941" i="14"/>
  <c r="R941" i="14"/>
  <c r="S941" i="14"/>
  <c r="T941" i="14"/>
  <c r="V941" i="14"/>
  <c r="W941" i="14"/>
  <c r="X941" i="14"/>
  <c r="Y941" i="14"/>
  <c r="Z941" i="14"/>
  <c r="AA941" i="14"/>
  <c r="AB941" i="14"/>
  <c r="AD941" i="14"/>
  <c r="AE941" i="14"/>
  <c r="AJ941" i="14"/>
  <c r="K942" i="14"/>
  <c r="L942" i="14"/>
  <c r="N942" i="14"/>
  <c r="R942" i="14"/>
  <c r="S942" i="14"/>
  <c r="T942" i="14"/>
  <c r="V942" i="14"/>
  <c r="W942" i="14"/>
  <c r="X942" i="14"/>
  <c r="Y942" i="14"/>
  <c r="Z942" i="14"/>
  <c r="AA942" i="14"/>
  <c r="AB942" i="14"/>
  <c r="AD942" i="14"/>
  <c r="AE942" i="14"/>
  <c r="AJ942" i="14"/>
  <c r="K943" i="14"/>
  <c r="L943" i="14"/>
  <c r="N943" i="14"/>
  <c r="R943" i="14"/>
  <c r="S943" i="14"/>
  <c r="T943" i="14"/>
  <c r="V943" i="14"/>
  <c r="W943" i="14"/>
  <c r="X943" i="14"/>
  <c r="Y943" i="14"/>
  <c r="Z943" i="14"/>
  <c r="AA943" i="14"/>
  <c r="AB943" i="14"/>
  <c r="AD943" i="14"/>
  <c r="AE943" i="14"/>
  <c r="AJ943" i="14"/>
  <c r="K944" i="14"/>
  <c r="L944" i="14"/>
  <c r="N944" i="14"/>
  <c r="R944" i="14"/>
  <c r="S944" i="14"/>
  <c r="T944" i="14"/>
  <c r="V944" i="14"/>
  <c r="W944" i="14"/>
  <c r="X944" i="14"/>
  <c r="Y944" i="14"/>
  <c r="Z944" i="14"/>
  <c r="AA944" i="14"/>
  <c r="AB944" i="14"/>
  <c r="AD944" i="14"/>
  <c r="AE944" i="14"/>
  <c r="AJ944" i="14"/>
  <c r="K945" i="14"/>
  <c r="L945" i="14"/>
  <c r="N945" i="14"/>
  <c r="R945" i="14"/>
  <c r="S945" i="14"/>
  <c r="T945" i="14"/>
  <c r="V945" i="14"/>
  <c r="W945" i="14"/>
  <c r="X945" i="14"/>
  <c r="Y945" i="14"/>
  <c r="Z945" i="14"/>
  <c r="AA945" i="14"/>
  <c r="AB945" i="14"/>
  <c r="AD945" i="14"/>
  <c r="AE945" i="14"/>
  <c r="AJ945" i="14"/>
  <c r="K946" i="14"/>
  <c r="L946" i="14"/>
  <c r="N946" i="14"/>
  <c r="R946" i="14"/>
  <c r="S946" i="14"/>
  <c r="T946" i="14"/>
  <c r="V946" i="14"/>
  <c r="W946" i="14"/>
  <c r="X946" i="14"/>
  <c r="Y946" i="14"/>
  <c r="Z946" i="14"/>
  <c r="AA946" i="14"/>
  <c r="AB946" i="14"/>
  <c r="AD946" i="14"/>
  <c r="AE946" i="14"/>
  <c r="AJ946" i="14"/>
  <c r="K947" i="14"/>
  <c r="L947" i="14"/>
  <c r="N947" i="14"/>
  <c r="R947" i="14"/>
  <c r="S947" i="14"/>
  <c r="T947" i="14"/>
  <c r="V947" i="14"/>
  <c r="W947" i="14"/>
  <c r="X947" i="14"/>
  <c r="Y947" i="14"/>
  <c r="Z947" i="14"/>
  <c r="AA947" i="14"/>
  <c r="AB947" i="14"/>
  <c r="AD947" i="14"/>
  <c r="AE947" i="14"/>
  <c r="AJ947" i="14"/>
  <c r="K948" i="14"/>
  <c r="L948" i="14"/>
  <c r="N948" i="14"/>
  <c r="R948" i="14"/>
  <c r="S948" i="14"/>
  <c r="T948" i="14"/>
  <c r="V948" i="14"/>
  <c r="W948" i="14"/>
  <c r="X948" i="14"/>
  <c r="Y948" i="14"/>
  <c r="Z948" i="14"/>
  <c r="AA948" i="14"/>
  <c r="AB948" i="14"/>
  <c r="AD948" i="14"/>
  <c r="AE948" i="14"/>
  <c r="AJ948" i="14"/>
  <c r="K949" i="14"/>
  <c r="L949" i="14"/>
  <c r="N949" i="14"/>
  <c r="R949" i="14"/>
  <c r="S949" i="14"/>
  <c r="T949" i="14"/>
  <c r="V949" i="14"/>
  <c r="W949" i="14"/>
  <c r="X949" i="14"/>
  <c r="Y949" i="14"/>
  <c r="Z949" i="14"/>
  <c r="AA949" i="14"/>
  <c r="AB949" i="14"/>
  <c r="AD949" i="14"/>
  <c r="AE949" i="14"/>
  <c r="AJ949" i="14"/>
  <c r="K950" i="14"/>
  <c r="L950" i="14"/>
  <c r="N950" i="14"/>
  <c r="R950" i="14"/>
  <c r="S950" i="14"/>
  <c r="T950" i="14"/>
  <c r="V950" i="14"/>
  <c r="W950" i="14"/>
  <c r="X950" i="14"/>
  <c r="Y950" i="14"/>
  <c r="Z950" i="14"/>
  <c r="AA950" i="14"/>
  <c r="AB950" i="14"/>
  <c r="AD950" i="14"/>
  <c r="AE950" i="14"/>
  <c r="AJ950" i="14"/>
  <c r="K951" i="14"/>
  <c r="L951" i="14"/>
  <c r="N951" i="14"/>
  <c r="R951" i="14"/>
  <c r="S951" i="14"/>
  <c r="T951" i="14"/>
  <c r="V951" i="14"/>
  <c r="W951" i="14"/>
  <c r="X951" i="14"/>
  <c r="Y951" i="14"/>
  <c r="Z951" i="14"/>
  <c r="AA951" i="14"/>
  <c r="AB951" i="14"/>
  <c r="AD951" i="14"/>
  <c r="AE951" i="14"/>
  <c r="AJ951" i="14"/>
  <c r="K952" i="14"/>
  <c r="L952" i="14"/>
  <c r="N952" i="14"/>
  <c r="R952" i="14"/>
  <c r="S952" i="14"/>
  <c r="T952" i="14"/>
  <c r="V952" i="14"/>
  <c r="W952" i="14"/>
  <c r="X952" i="14"/>
  <c r="Y952" i="14"/>
  <c r="Z952" i="14"/>
  <c r="AA952" i="14"/>
  <c r="AB952" i="14"/>
  <c r="AD952" i="14"/>
  <c r="AE952" i="14"/>
  <c r="AJ952" i="14"/>
  <c r="K953" i="14"/>
  <c r="L953" i="14"/>
  <c r="N953" i="14"/>
  <c r="R953" i="14"/>
  <c r="S953" i="14"/>
  <c r="T953" i="14"/>
  <c r="V953" i="14"/>
  <c r="W953" i="14"/>
  <c r="X953" i="14"/>
  <c r="Y953" i="14"/>
  <c r="Z953" i="14"/>
  <c r="AA953" i="14"/>
  <c r="AB953" i="14"/>
  <c r="AD953" i="14"/>
  <c r="AE953" i="14"/>
  <c r="AJ953" i="14"/>
  <c r="K954" i="14"/>
  <c r="L954" i="14"/>
  <c r="N954" i="14"/>
  <c r="R954" i="14"/>
  <c r="S954" i="14"/>
  <c r="T954" i="14"/>
  <c r="V954" i="14"/>
  <c r="W954" i="14"/>
  <c r="X954" i="14"/>
  <c r="Y954" i="14"/>
  <c r="Z954" i="14"/>
  <c r="AA954" i="14"/>
  <c r="AB954" i="14"/>
  <c r="AD954" i="14"/>
  <c r="AE954" i="14"/>
  <c r="AJ954" i="14"/>
  <c r="K955" i="14"/>
  <c r="L955" i="14"/>
  <c r="N955" i="14"/>
  <c r="R955" i="14"/>
  <c r="S955" i="14"/>
  <c r="T955" i="14"/>
  <c r="V955" i="14"/>
  <c r="W955" i="14"/>
  <c r="X955" i="14"/>
  <c r="Y955" i="14"/>
  <c r="Z955" i="14"/>
  <c r="AA955" i="14"/>
  <c r="AB955" i="14"/>
  <c r="AD955" i="14"/>
  <c r="AE955" i="14"/>
  <c r="AJ955" i="14"/>
  <c r="K956" i="14"/>
  <c r="L956" i="14"/>
  <c r="N956" i="14"/>
  <c r="R956" i="14"/>
  <c r="S956" i="14"/>
  <c r="T956" i="14"/>
  <c r="V956" i="14"/>
  <c r="W956" i="14"/>
  <c r="X956" i="14"/>
  <c r="Y956" i="14"/>
  <c r="Z956" i="14"/>
  <c r="AA956" i="14"/>
  <c r="AB956" i="14"/>
  <c r="AD956" i="14"/>
  <c r="AE956" i="14"/>
  <c r="AJ956" i="14"/>
  <c r="K957" i="14"/>
  <c r="L957" i="14"/>
  <c r="N957" i="14"/>
  <c r="R957" i="14"/>
  <c r="S957" i="14"/>
  <c r="T957" i="14"/>
  <c r="V957" i="14"/>
  <c r="W957" i="14"/>
  <c r="X957" i="14"/>
  <c r="Y957" i="14"/>
  <c r="Z957" i="14"/>
  <c r="AA957" i="14"/>
  <c r="AB957" i="14"/>
  <c r="AD957" i="14"/>
  <c r="AE957" i="14"/>
  <c r="AJ957" i="14"/>
  <c r="K958" i="14"/>
  <c r="L958" i="14"/>
  <c r="N958" i="14"/>
  <c r="R958" i="14"/>
  <c r="S958" i="14"/>
  <c r="T958" i="14"/>
  <c r="V958" i="14"/>
  <c r="W958" i="14"/>
  <c r="X958" i="14"/>
  <c r="Y958" i="14"/>
  <c r="Z958" i="14"/>
  <c r="AA958" i="14"/>
  <c r="AB958" i="14"/>
  <c r="AD958" i="14"/>
  <c r="AE958" i="14"/>
  <c r="AJ958" i="14"/>
  <c r="K959" i="14"/>
  <c r="L959" i="14"/>
  <c r="N959" i="14"/>
  <c r="R959" i="14"/>
  <c r="S959" i="14"/>
  <c r="T959" i="14"/>
  <c r="V959" i="14"/>
  <c r="W959" i="14"/>
  <c r="X959" i="14"/>
  <c r="Y959" i="14"/>
  <c r="Z959" i="14"/>
  <c r="AA959" i="14"/>
  <c r="AB959" i="14"/>
  <c r="AD959" i="14"/>
  <c r="AE959" i="14"/>
  <c r="AJ959" i="14"/>
  <c r="K960" i="14"/>
  <c r="L960" i="14"/>
  <c r="N960" i="14"/>
  <c r="R960" i="14"/>
  <c r="S960" i="14"/>
  <c r="T960" i="14"/>
  <c r="V960" i="14"/>
  <c r="W960" i="14"/>
  <c r="X960" i="14"/>
  <c r="Y960" i="14"/>
  <c r="Z960" i="14"/>
  <c r="AA960" i="14"/>
  <c r="AB960" i="14"/>
  <c r="AD960" i="14"/>
  <c r="AE960" i="14"/>
  <c r="AJ960" i="14"/>
  <c r="K961" i="14"/>
  <c r="L961" i="14"/>
  <c r="N961" i="14"/>
  <c r="R961" i="14"/>
  <c r="S961" i="14"/>
  <c r="T961" i="14"/>
  <c r="V961" i="14"/>
  <c r="W961" i="14"/>
  <c r="X961" i="14"/>
  <c r="Y961" i="14"/>
  <c r="Z961" i="14"/>
  <c r="AA961" i="14"/>
  <c r="AB961" i="14"/>
  <c r="AD961" i="14"/>
  <c r="AE961" i="14"/>
  <c r="AJ961" i="14"/>
  <c r="K962" i="14"/>
  <c r="L962" i="14"/>
  <c r="N962" i="14"/>
  <c r="R962" i="14"/>
  <c r="S962" i="14"/>
  <c r="T962" i="14"/>
  <c r="V962" i="14"/>
  <c r="W962" i="14"/>
  <c r="X962" i="14"/>
  <c r="Y962" i="14"/>
  <c r="Z962" i="14"/>
  <c r="AA962" i="14"/>
  <c r="AB962" i="14"/>
  <c r="AD962" i="14"/>
  <c r="AE962" i="14"/>
  <c r="AJ962" i="14"/>
  <c r="K963" i="14"/>
  <c r="L963" i="14"/>
  <c r="N963" i="14"/>
  <c r="R963" i="14"/>
  <c r="S963" i="14"/>
  <c r="T963" i="14"/>
  <c r="V963" i="14"/>
  <c r="W963" i="14"/>
  <c r="X963" i="14"/>
  <c r="Y963" i="14"/>
  <c r="Z963" i="14"/>
  <c r="AA963" i="14"/>
  <c r="AB963" i="14"/>
  <c r="AD963" i="14"/>
  <c r="AE963" i="14"/>
  <c r="AJ963" i="14"/>
  <c r="K964" i="14"/>
  <c r="L964" i="14"/>
  <c r="N964" i="14"/>
  <c r="R964" i="14"/>
  <c r="S964" i="14"/>
  <c r="T964" i="14"/>
  <c r="V964" i="14"/>
  <c r="W964" i="14"/>
  <c r="X964" i="14"/>
  <c r="Y964" i="14"/>
  <c r="Z964" i="14"/>
  <c r="AA964" i="14"/>
  <c r="AB964" i="14"/>
  <c r="AD964" i="14"/>
  <c r="AE964" i="14"/>
  <c r="AJ964" i="14"/>
  <c r="K965" i="14"/>
  <c r="L965" i="14"/>
  <c r="N965" i="14"/>
  <c r="R965" i="14"/>
  <c r="S965" i="14"/>
  <c r="T965" i="14"/>
  <c r="V965" i="14"/>
  <c r="W965" i="14"/>
  <c r="X965" i="14"/>
  <c r="Y965" i="14"/>
  <c r="Z965" i="14"/>
  <c r="AA965" i="14"/>
  <c r="AB965" i="14"/>
  <c r="AD965" i="14"/>
  <c r="AE965" i="14"/>
  <c r="AJ965" i="14"/>
  <c r="K966" i="14"/>
  <c r="L966" i="14"/>
  <c r="N966" i="14"/>
  <c r="R966" i="14"/>
  <c r="S966" i="14"/>
  <c r="T966" i="14"/>
  <c r="V966" i="14"/>
  <c r="W966" i="14"/>
  <c r="X966" i="14"/>
  <c r="Y966" i="14"/>
  <c r="Z966" i="14"/>
  <c r="AA966" i="14"/>
  <c r="AB966" i="14"/>
  <c r="AD966" i="14"/>
  <c r="AE966" i="14"/>
  <c r="AJ966" i="14"/>
  <c r="K967" i="14"/>
  <c r="L967" i="14"/>
  <c r="N967" i="14"/>
  <c r="R967" i="14"/>
  <c r="S967" i="14"/>
  <c r="T967" i="14"/>
  <c r="V967" i="14"/>
  <c r="W967" i="14"/>
  <c r="X967" i="14"/>
  <c r="Y967" i="14"/>
  <c r="Z967" i="14"/>
  <c r="AA967" i="14"/>
  <c r="AB967" i="14"/>
  <c r="AD967" i="14"/>
  <c r="AE967" i="14"/>
  <c r="AJ967" i="14"/>
  <c r="K968" i="14"/>
  <c r="L968" i="14"/>
  <c r="N968" i="14"/>
  <c r="R968" i="14"/>
  <c r="S968" i="14"/>
  <c r="T968" i="14"/>
  <c r="V968" i="14"/>
  <c r="W968" i="14"/>
  <c r="X968" i="14"/>
  <c r="Y968" i="14"/>
  <c r="Z968" i="14"/>
  <c r="AA968" i="14"/>
  <c r="AB968" i="14"/>
  <c r="AD968" i="14"/>
  <c r="AE968" i="14"/>
  <c r="AJ968" i="14"/>
  <c r="K969" i="14"/>
  <c r="L969" i="14"/>
  <c r="N969" i="14"/>
  <c r="R969" i="14"/>
  <c r="S969" i="14"/>
  <c r="T969" i="14"/>
  <c r="V969" i="14"/>
  <c r="W969" i="14"/>
  <c r="X969" i="14"/>
  <c r="Y969" i="14"/>
  <c r="Z969" i="14"/>
  <c r="AA969" i="14"/>
  <c r="AB969" i="14"/>
  <c r="AD969" i="14"/>
  <c r="AE969" i="14"/>
  <c r="AJ969" i="14"/>
  <c r="K970" i="14"/>
  <c r="L970" i="14"/>
  <c r="N970" i="14"/>
  <c r="R970" i="14"/>
  <c r="S970" i="14"/>
  <c r="T970" i="14"/>
  <c r="V970" i="14"/>
  <c r="W970" i="14"/>
  <c r="X970" i="14"/>
  <c r="Y970" i="14"/>
  <c r="Z970" i="14"/>
  <c r="AA970" i="14"/>
  <c r="AB970" i="14"/>
  <c r="AD970" i="14"/>
  <c r="AE970" i="14"/>
  <c r="AJ970" i="14"/>
  <c r="K971" i="14"/>
  <c r="L971" i="14"/>
  <c r="N971" i="14"/>
  <c r="R971" i="14"/>
  <c r="S971" i="14"/>
  <c r="T971" i="14"/>
  <c r="V971" i="14"/>
  <c r="W971" i="14"/>
  <c r="X971" i="14"/>
  <c r="Y971" i="14"/>
  <c r="Z971" i="14"/>
  <c r="AA971" i="14"/>
  <c r="AB971" i="14"/>
  <c r="AD971" i="14"/>
  <c r="AE971" i="14"/>
  <c r="AJ971" i="14"/>
  <c r="K972" i="14"/>
  <c r="L972" i="14"/>
  <c r="N972" i="14"/>
  <c r="R972" i="14"/>
  <c r="S972" i="14"/>
  <c r="T972" i="14"/>
  <c r="V972" i="14"/>
  <c r="W972" i="14"/>
  <c r="X972" i="14"/>
  <c r="Y972" i="14"/>
  <c r="Z972" i="14"/>
  <c r="AA972" i="14"/>
  <c r="AB972" i="14"/>
  <c r="AD972" i="14"/>
  <c r="AE972" i="14"/>
  <c r="AJ972" i="14"/>
  <c r="K973" i="14"/>
  <c r="L973" i="14"/>
  <c r="N973" i="14"/>
  <c r="R973" i="14"/>
  <c r="S973" i="14"/>
  <c r="T973" i="14"/>
  <c r="V973" i="14"/>
  <c r="W973" i="14"/>
  <c r="X973" i="14"/>
  <c r="Y973" i="14"/>
  <c r="Z973" i="14"/>
  <c r="AA973" i="14"/>
  <c r="AB973" i="14"/>
  <c r="AD973" i="14"/>
  <c r="AE973" i="14"/>
  <c r="AJ973" i="14"/>
  <c r="K974" i="14"/>
  <c r="L974" i="14"/>
  <c r="N974" i="14"/>
  <c r="R974" i="14"/>
  <c r="S974" i="14"/>
  <c r="T974" i="14"/>
  <c r="V974" i="14"/>
  <c r="W974" i="14"/>
  <c r="X974" i="14"/>
  <c r="Y974" i="14"/>
  <c r="Z974" i="14"/>
  <c r="AA974" i="14"/>
  <c r="AB974" i="14"/>
  <c r="AD974" i="14"/>
  <c r="AE974" i="14"/>
  <c r="AJ974" i="14"/>
  <c r="K975" i="14"/>
  <c r="L975" i="14"/>
  <c r="N975" i="14"/>
  <c r="R975" i="14"/>
  <c r="S975" i="14"/>
  <c r="T975" i="14"/>
  <c r="V975" i="14"/>
  <c r="W975" i="14"/>
  <c r="X975" i="14"/>
  <c r="Y975" i="14"/>
  <c r="Z975" i="14"/>
  <c r="AA975" i="14"/>
  <c r="AB975" i="14"/>
  <c r="AD975" i="14"/>
  <c r="AE975" i="14"/>
  <c r="AJ975" i="14"/>
  <c r="K976" i="14"/>
  <c r="L976" i="14"/>
  <c r="N976" i="14"/>
  <c r="R976" i="14"/>
  <c r="S976" i="14"/>
  <c r="T976" i="14"/>
  <c r="V976" i="14"/>
  <c r="W976" i="14"/>
  <c r="X976" i="14"/>
  <c r="Y976" i="14"/>
  <c r="Z976" i="14"/>
  <c r="AA976" i="14"/>
  <c r="AB976" i="14"/>
  <c r="AD976" i="14"/>
  <c r="AE976" i="14"/>
  <c r="AJ976" i="14"/>
  <c r="K977" i="14"/>
  <c r="L977" i="14"/>
  <c r="N977" i="14"/>
  <c r="R977" i="14"/>
  <c r="S977" i="14"/>
  <c r="T977" i="14"/>
  <c r="V977" i="14"/>
  <c r="W977" i="14"/>
  <c r="X977" i="14"/>
  <c r="Y977" i="14"/>
  <c r="Z977" i="14"/>
  <c r="AA977" i="14"/>
  <c r="AB977" i="14"/>
  <c r="AD977" i="14"/>
  <c r="AE977" i="14"/>
  <c r="AJ977" i="14"/>
  <c r="K978" i="14"/>
  <c r="L978" i="14"/>
  <c r="N978" i="14"/>
  <c r="R978" i="14"/>
  <c r="S978" i="14"/>
  <c r="T978" i="14"/>
  <c r="V978" i="14"/>
  <c r="W978" i="14"/>
  <c r="X978" i="14"/>
  <c r="Y978" i="14"/>
  <c r="Z978" i="14"/>
  <c r="AA978" i="14"/>
  <c r="AB978" i="14"/>
  <c r="AD978" i="14"/>
  <c r="AE978" i="14"/>
  <c r="AJ978" i="14"/>
  <c r="K979" i="14"/>
  <c r="L979" i="14"/>
  <c r="N979" i="14"/>
  <c r="R979" i="14"/>
  <c r="S979" i="14"/>
  <c r="T979" i="14"/>
  <c r="V979" i="14"/>
  <c r="W979" i="14"/>
  <c r="X979" i="14"/>
  <c r="Y979" i="14"/>
  <c r="Z979" i="14"/>
  <c r="AA979" i="14"/>
  <c r="AB979" i="14"/>
  <c r="AD979" i="14"/>
  <c r="AE979" i="14"/>
  <c r="AJ979" i="14"/>
  <c r="K980" i="14"/>
  <c r="L980" i="14"/>
  <c r="N980" i="14"/>
  <c r="R980" i="14"/>
  <c r="S980" i="14"/>
  <c r="T980" i="14"/>
  <c r="V980" i="14"/>
  <c r="W980" i="14"/>
  <c r="X980" i="14"/>
  <c r="Y980" i="14"/>
  <c r="Z980" i="14"/>
  <c r="AA980" i="14"/>
  <c r="AB980" i="14"/>
  <c r="AD980" i="14"/>
  <c r="AE980" i="14"/>
  <c r="AJ980" i="14"/>
  <c r="K981" i="14"/>
  <c r="L981" i="14"/>
  <c r="N981" i="14"/>
  <c r="R981" i="14"/>
  <c r="S981" i="14"/>
  <c r="T981" i="14"/>
  <c r="V981" i="14"/>
  <c r="W981" i="14"/>
  <c r="X981" i="14"/>
  <c r="Y981" i="14"/>
  <c r="Z981" i="14"/>
  <c r="AA981" i="14"/>
  <c r="AB981" i="14"/>
  <c r="AD981" i="14"/>
  <c r="AE981" i="14"/>
  <c r="AJ981" i="14"/>
  <c r="K982" i="14"/>
  <c r="L982" i="14"/>
  <c r="N982" i="14"/>
  <c r="R982" i="14"/>
  <c r="S982" i="14"/>
  <c r="T982" i="14"/>
  <c r="V982" i="14"/>
  <c r="W982" i="14"/>
  <c r="X982" i="14"/>
  <c r="Y982" i="14"/>
  <c r="Z982" i="14"/>
  <c r="AA982" i="14"/>
  <c r="AB982" i="14"/>
  <c r="AD982" i="14"/>
  <c r="AE982" i="14"/>
  <c r="AJ982" i="14"/>
  <c r="K983" i="14"/>
  <c r="L983" i="14"/>
  <c r="N983" i="14"/>
  <c r="R983" i="14"/>
  <c r="S983" i="14"/>
  <c r="T983" i="14"/>
  <c r="V983" i="14"/>
  <c r="W983" i="14"/>
  <c r="X983" i="14"/>
  <c r="Y983" i="14"/>
  <c r="Z983" i="14"/>
  <c r="AA983" i="14"/>
  <c r="AB983" i="14"/>
  <c r="AD983" i="14"/>
  <c r="AE983" i="14"/>
  <c r="AJ983" i="14"/>
  <c r="K984" i="14"/>
  <c r="L984" i="14"/>
  <c r="N984" i="14"/>
  <c r="R984" i="14"/>
  <c r="S984" i="14"/>
  <c r="T984" i="14"/>
  <c r="V984" i="14"/>
  <c r="W984" i="14"/>
  <c r="X984" i="14"/>
  <c r="Y984" i="14"/>
  <c r="Z984" i="14"/>
  <c r="AA984" i="14"/>
  <c r="AB984" i="14"/>
  <c r="AD984" i="14"/>
  <c r="AE984" i="14"/>
  <c r="AJ984" i="14"/>
  <c r="K985" i="14"/>
  <c r="L985" i="14"/>
  <c r="N985" i="14"/>
  <c r="R985" i="14"/>
  <c r="S985" i="14"/>
  <c r="T985" i="14"/>
  <c r="V985" i="14"/>
  <c r="W985" i="14"/>
  <c r="X985" i="14"/>
  <c r="Y985" i="14"/>
  <c r="Z985" i="14"/>
  <c r="AA985" i="14"/>
  <c r="AB985" i="14"/>
  <c r="AD985" i="14"/>
  <c r="AE985" i="14"/>
  <c r="AJ985" i="14"/>
  <c r="K986" i="14"/>
  <c r="L986" i="14"/>
  <c r="N986" i="14"/>
  <c r="R986" i="14"/>
  <c r="S986" i="14"/>
  <c r="T986" i="14"/>
  <c r="V986" i="14"/>
  <c r="W986" i="14"/>
  <c r="X986" i="14"/>
  <c r="Y986" i="14"/>
  <c r="Z986" i="14"/>
  <c r="AA986" i="14"/>
  <c r="AB986" i="14"/>
  <c r="AD986" i="14"/>
  <c r="AE986" i="14"/>
  <c r="AJ986" i="14"/>
  <c r="K987" i="14"/>
  <c r="L987" i="14"/>
  <c r="N987" i="14"/>
  <c r="R987" i="14"/>
  <c r="S987" i="14"/>
  <c r="T987" i="14"/>
  <c r="V987" i="14"/>
  <c r="W987" i="14"/>
  <c r="X987" i="14"/>
  <c r="Y987" i="14"/>
  <c r="Z987" i="14"/>
  <c r="AA987" i="14"/>
  <c r="AB987" i="14"/>
  <c r="AD987" i="14"/>
  <c r="AE987" i="14"/>
  <c r="AJ987" i="14"/>
  <c r="K988" i="14"/>
  <c r="L988" i="14"/>
  <c r="N988" i="14"/>
  <c r="R988" i="14"/>
  <c r="S988" i="14"/>
  <c r="T988" i="14"/>
  <c r="V988" i="14"/>
  <c r="W988" i="14"/>
  <c r="X988" i="14"/>
  <c r="Y988" i="14"/>
  <c r="Z988" i="14"/>
  <c r="AA988" i="14"/>
  <c r="AB988" i="14"/>
  <c r="AD988" i="14"/>
  <c r="AE988" i="14"/>
  <c r="AJ988" i="14"/>
  <c r="K989" i="14"/>
  <c r="L989" i="14"/>
  <c r="N989" i="14"/>
  <c r="R989" i="14"/>
  <c r="S989" i="14"/>
  <c r="T989" i="14"/>
  <c r="V989" i="14"/>
  <c r="W989" i="14"/>
  <c r="X989" i="14"/>
  <c r="Y989" i="14"/>
  <c r="Z989" i="14"/>
  <c r="AA989" i="14"/>
  <c r="AB989" i="14"/>
  <c r="AD989" i="14"/>
  <c r="AE989" i="14"/>
  <c r="AJ989" i="14"/>
  <c r="K990" i="14"/>
  <c r="L990" i="14"/>
  <c r="N990" i="14"/>
  <c r="R990" i="14"/>
  <c r="S990" i="14"/>
  <c r="T990" i="14"/>
  <c r="V990" i="14"/>
  <c r="W990" i="14"/>
  <c r="X990" i="14"/>
  <c r="Y990" i="14"/>
  <c r="Z990" i="14"/>
  <c r="AA990" i="14"/>
  <c r="AB990" i="14"/>
  <c r="AD990" i="14"/>
  <c r="AE990" i="14"/>
  <c r="AJ990" i="14"/>
  <c r="K991" i="14"/>
  <c r="L991" i="14"/>
  <c r="N991" i="14"/>
  <c r="R991" i="14"/>
  <c r="S991" i="14"/>
  <c r="T991" i="14"/>
  <c r="V991" i="14"/>
  <c r="W991" i="14"/>
  <c r="X991" i="14"/>
  <c r="Y991" i="14"/>
  <c r="Z991" i="14"/>
  <c r="AA991" i="14"/>
  <c r="AB991" i="14"/>
  <c r="AD991" i="14"/>
  <c r="AE991" i="14"/>
  <c r="AJ991" i="14"/>
  <c r="K992" i="14"/>
  <c r="L992" i="14"/>
  <c r="N992" i="14"/>
  <c r="R992" i="14"/>
  <c r="S992" i="14"/>
  <c r="T992" i="14"/>
  <c r="V992" i="14"/>
  <c r="W992" i="14"/>
  <c r="X992" i="14"/>
  <c r="Y992" i="14"/>
  <c r="Z992" i="14"/>
  <c r="AA992" i="14"/>
  <c r="AB992" i="14"/>
  <c r="AD992" i="14"/>
  <c r="AE992" i="14"/>
  <c r="AJ992" i="14"/>
  <c r="K993" i="14"/>
  <c r="L993" i="14"/>
  <c r="N993" i="14"/>
  <c r="R993" i="14"/>
  <c r="S993" i="14"/>
  <c r="T993" i="14"/>
  <c r="V993" i="14"/>
  <c r="W993" i="14"/>
  <c r="X993" i="14"/>
  <c r="Y993" i="14"/>
  <c r="Z993" i="14"/>
  <c r="AA993" i="14"/>
  <c r="AB993" i="14"/>
  <c r="AD993" i="14"/>
  <c r="AE993" i="14"/>
  <c r="AJ993" i="14"/>
  <c r="K994" i="14"/>
  <c r="L994" i="14"/>
  <c r="N994" i="14"/>
  <c r="R994" i="14"/>
  <c r="S994" i="14"/>
  <c r="T994" i="14"/>
  <c r="V994" i="14"/>
  <c r="W994" i="14"/>
  <c r="X994" i="14"/>
  <c r="Y994" i="14"/>
  <c r="Z994" i="14"/>
  <c r="AA994" i="14"/>
  <c r="AB994" i="14"/>
  <c r="AD994" i="14"/>
  <c r="AE994" i="14"/>
  <c r="AJ994" i="14"/>
  <c r="K995" i="14"/>
  <c r="L995" i="14"/>
  <c r="N995" i="14"/>
  <c r="R995" i="14"/>
  <c r="S995" i="14"/>
  <c r="T995" i="14"/>
  <c r="V995" i="14"/>
  <c r="W995" i="14"/>
  <c r="X995" i="14"/>
  <c r="Y995" i="14"/>
  <c r="Z995" i="14"/>
  <c r="AA995" i="14"/>
  <c r="AB995" i="14"/>
  <c r="AD995" i="14"/>
  <c r="AE995" i="14"/>
  <c r="AJ995" i="14"/>
  <c r="K996" i="14"/>
  <c r="L996" i="14"/>
  <c r="N996" i="14"/>
  <c r="R996" i="14"/>
  <c r="S996" i="14"/>
  <c r="T996" i="14"/>
  <c r="V996" i="14"/>
  <c r="W996" i="14"/>
  <c r="X996" i="14"/>
  <c r="Y996" i="14"/>
  <c r="Z996" i="14"/>
  <c r="AA996" i="14"/>
  <c r="AB996" i="14"/>
  <c r="AD996" i="14"/>
  <c r="AE996" i="14"/>
  <c r="AJ996" i="14"/>
  <c r="K997" i="14"/>
  <c r="L997" i="14"/>
  <c r="N997" i="14"/>
  <c r="R997" i="14"/>
  <c r="S997" i="14"/>
  <c r="T997" i="14"/>
  <c r="V997" i="14"/>
  <c r="W997" i="14"/>
  <c r="X997" i="14"/>
  <c r="Y997" i="14"/>
  <c r="Z997" i="14"/>
  <c r="AA997" i="14"/>
  <c r="AB997" i="14"/>
  <c r="AD997" i="14"/>
  <c r="AE997" i="14"/>
  <c r="AJ997" i="14"/>
  <c r="K998" i="14"/>
  <c r="L998" i="14"/>
  <c r="N998" i="14"/>
  <c r="R998" i="14"/>
  <c r="S998" i="14"/>
  <c r="T998" i="14"/>
  <c r="V998" i="14"/>
  <c r="W998" i="14"/>
  <c r="X998" i="14"/>
  <c r="Y998" i="14"/>
  <c r="Z998" i="14"/>
  <c r="AA998" i="14"/>
  <c r="AB998" i="14"/>
  <c r="AD998" i="14"/>
  <c r="AE998" i="14"/>
  <c r="AJ998" i="14"/>
  <c r="K999" i="14"/>
  <c r="L999" i="14"/>
  <c r="N999" i="14"/>
  <c r="R999" i="14"/>
  <c r="S999" i="14"/>
  <c r="T999" i="14"/>
  <c r="V999" i="14"/>
  <c r="W999" i="14"/>
  <c r="X999" i="14"/>
  <c r="Y999" i="14"/>
  <c r="Z999" i="14"/>
  <c r="AA999" i="14"/>
  <c r="AB999" i="14"/>
  <c r="AD999" i="14"/>
  <c r="AE999" i="14"/>
  <c r="AJ999" i="14"/>
  <c r="K1000" i="14"/>
  <c r="L1000" i="14"/>
  <c r="N1000" i="14"/>
  <c r="R1000" i="14"/>
  <c r="S1000" i="14"/>
  <c r="T1000" i="14"/>
  <c r="V1000" i="14"/>
  <c r="W1000" i="14"/>
  <c r="X1000" i="14"/>
  <c r="Y1000" i="14"/>
  <c r="Z1000" i="14"/>
  <c r="AA1000" i="14"/>
  <c r="AB1000" i="14"/>
  <c r="AD1000" i="14"/>
  <c r="AE1000" i="14"/>
  <c r="AJ1000" i="14"/>
  <c r="K1001" i="14"/>
  <c r="L1001" i="14"/>
  <c r="N1001" i="14"/>
  <c r="R1001" i="14"/>
  <c r="S1001" i="14"/>
  <c r="T1001" i="14"/>
  <c r="V1001" i="14"/>
  <c r="W1001" i="14"/>
  <c r="X1001" i="14"/>
  <c r="Y1001" i="14"/>
  <c r="Z1001" i="14"/>
  <c r="AA1001" i="14"/>
  <c r="AB1001" i="14"/>
  <c r="AD1001" i="14"/>
  <c r="AE1001" i="14"/>
  <c r="AJ1001" i="14"/>
  <c r="K1002" i="14"/>
  <c r="L1002" i="14"/>
  <c r="N1002" i="14"/>
  <c r="R1002" i="14"/>
  <c r="S1002" i="14"/>
  <c r="T1002" i="14"/>
  <c r="V1002" i="14"/>
  <c r="W1002" i="14"/>
  <c r="X1002" i="14"/>
  <c r="Y1002" i="14"/>
  <c r="Z1002" i="14"/>
  <c r="AA1002" i="14"/>
  <c r="AB1002" i="14"/>
  <c r="AD1002" i="14"/>
  <c r="AE1002" i="14"/>
  <c r="AJ1002" i="14"/>
  <c r="K1003" i="14"/>
  <c r="L1003" i="14"/>
  <c r="N1003" i="14"/>
  <c r="R1003" i="14"/>
  <c r="S1003" i="14"/>
  <c r="T1003" i="14"/>
  <c r="V1003" i="14"/>
  <c r="W1003" i="14"/>
  <c r="X1003" i="14"/>
  <c r="Y1003" i="14"/>
  <c r="Z1003" i="14"/>
  <c r="AA1003" i="14"/>
  <c r="AB1003" i="14"/>
  <c r="AD1003" i="14"/>
  <c r="AE1003" i="14"/>
  <c r="AJ1003" i="14"/>
  <c r="K1004" i="14"/>
  <c r="L1004" i="14"/>
  <c r="N1004" i="14"/>
  <c r="R1004" i="14"/>
  <c r="S1004" i="14"/>
  <c r="T1004" i="14"/>
  <c r="V1004" i="14"/>
  <c r="W1004" i="14"/>
  <c r="X1004" i="14"/>
  <c r="Y1004" i="14"/>
  <c r="Z1004" i="14"/>
  <c r="AA1004" i="14"/>
  <c r="AB1004" i="14"/>
  <c r="AD1004" i="14"/>
  <c r="AE1004" i="14"/>
  <c r="AJ1004" i="14"/>
  <c r="K1005" i="14"/>
  <c r="L1005" i="14"/>
  <c r="N1005" i="14"/>
  <c r="R1005" i="14"/>
  <c r="S1005" i="14"/>
  <c r="T1005" i="14"/>
  <c r="V1005" i="14"/>
  <c r="W1005" i="14"/>
  <c r="X1005" i="14"/>
  <c r="Y1005" i="14"/>
  <c r="Z1005" i="14"/>
  <c r="AA1005" i="14"/>
  <c r="AB1005" i="14"/>
  <c r="AD1005" i="14"/>
  <c r="AE1005" i="14"/>
  <c r="AJ1005" i="14"/>
  <c r="K1006" i="14"/>
  <c r="L1006" i="14"/>
  <c r="N1006" i="14"/>
  <c r="R1006" i="14"/>
  <c r="S1006" i="14"/>
  <c r="T1006" i="14"/>
  <c r="V1006" i="14"/>
  <c r="W1006" i="14"/>
  <c r="X1006" i="14"/>
  <c r="Y1006" i="14"/>
  <c r="Z1006" i="14"/>
  <c r="AA1006" i="14"/>
  <c r="AB1006" i="14"/>
  <c r="AD1006" i="14"/>
  <c r="AE1006" i="14"/>
  <c r="AJ1006" i="14"/>
  <c r="K1007" i="14"/>
  <c r="L1007" i="14"/>
  <c r="N1007" i="14"/>
  <c r="R1007" i="14"/>
  <c r="S1007" i="14"/>
  <c r="T1007" i="14"/>
  <c r="V1007" i="14"/>
  <c r="W1007" i="14"/>
  <c r="X1007" i="14"/>
  <c r="Y1007" i="14"/>
  <c r="Z1007" i="14"/>
  <c r="AA1007" i="14"/>
  <c r="AB1007" i="14"/>
  <c r="AD1007" i="14"/>
  <c r="AE1007" i="14"/>
  <c r="AJ1007" i="14"/>
  <c r="K1008" i="14"/>
  <c r="L1008" i="14"/>
  <c r="N1008" i="14"/>
  <c r="R1008" i="14"/>
  <c r="S1008" i="14"/>
  <c r="T1008" i="14"/>
  <c r="V1008" i="14"/>
  <c r="W1008" i="14"/>
  <c r="X1008" i="14"/>
  <c r="Y1008" i="14"/>
  <c r="Z1008" i="14"/>
  <c r="AA1008" i="14"/>
  <c r="AB1008" i="14"/>
  <c r="AD1008" i="14"/>
  <c r="AE1008" i="14"/>
  <c r="AJ1008" i="14"/>
  <c r="K1009" i="14"/>
  <c r="L1009" i="14"/>
  <c r="N1009" i="14"/>
  <c r="R1009" i="14"/>
  <c r="S1009" i="14"/>
  <c r="T1009" i="14"/>
  <c r="V1009" i="14"/>
  <c r="W1009" i="14"/>
  <c r="X1009" i="14"/>
  <c r="Y1009" i="14"/>
  <c r="Z1009" i="14"/>
  <c r="AA1009" i="14"/>
  <c r="AB1009" i="14"/>
  <c r="AD1009" i="14"/>
  <c r="AE1009" i="14"/>
  <c r="AJ1009" i="14"/>
  <c r="K1010" i="14"/>
  <c r="L1010" i="14"/>
  <c r="N1010" i="14"/>
  <c r="R1010" i="14"/>
  <c r="S1010" i="14"/>
  <c r="T1010" i="14"/>
  <c r="V1010" i="14"/>
  <c r="W1010" i="14"/>
  <c r="X1010" i="14"/>
  <c r="Y1010" i="14"/>
  <c r="Z1010" i="14"/>
  <c r="AA1010" i="14"/>
  <c r="AB1010" i="14"/>
  <c r="AD1010" i="14"/>
  <c r="AE1010" i="14"/>
  <c r="AJ1010" i="14"/>
  <c r="K1011" i="14"/>
  <c r="L1011" i="14"/>
  <c r="N1011" i="14"/>
  <c r="R1011" i="14"/>
  <c r="S1011" i="14"/>
  <c r="T1011" i="14"/>
  <c r="V1011" i="14"/>
  <c r="W1011" i="14"/>
  <c r="X1011" i="14"/>
  <c r="Y1011" i="14"/>
  <c r="Z1011" i="14"/>
  <c r="AA1011" i="14"/>
  <c r="AB1011" i="14"/>
  <c r="AD1011" i="14"/>
  <c r="AE1011" i="14"/>
  <c r="AJ1011" i="14"/>
  <c r="K1012" i="14"/>
  <c r="L1012" i="14"/>
  <c r="N1012" i="14"/>
  <c r="R1012" i="14"/>
  <c r="S1012" i="14"/>
  <c r="T1012" i="14"/>
  <c r="V1012" i="14"/>
  <c r="W1012" i="14"/>
  <c r="X1012" i="14"/>
  <c r="Y1012" i="14"/>
  <c r="Z1012" i="14"/>
  <c r="AA1012" i="14"/>
  <c r="AB1012" i="14"/>
  <c r="AD1012" i="14"/>
  <c r="AE1012" i="14"/>
  <c r="AJ1012" i="14"/>
  <c r="K1013" i="14"/>
  <c r="L1013" i="14"/>
  <c r="N1013" i="14"/>
  <c r="R1013" i="14"/>
  <c r="S1013" i="14"/>
  <c r="T1013" i="14"/>
  <c r="V1013" i="14"/>
  <c r="W1013" i="14"/>
  <c r="X1013" i="14"/>
  <c r="Y1013" i="14"/>
  <c r="Z1013" i="14"/>
  <c r="AA1013" i="14"/>
  <c r="AB1013" i="14"/>
  <c r="AD1013" i="14"/>
  <c r="AE1013" i="14"/>
  <c r="AJ1013" i="14"/>
  <c r="K1014" i="14"/>
  <c r="L1014" i="14"/>
  <c r="N1014" i="14"/>
  <c r="R1014" i="14"/>
  <c r="S1014" i="14"/>
  <c r="T1014" i="14"/>
  <c r="V1014" i="14"/>
  <c r="W1014" i="14"/>
  <c r="X1014" i="14"/>
  <c r="Y1014" i="14"/>
  <c r="Z1014" i="14"/>
  <c r="AA1014" i="14"/>
  <c r="AB1014" i="14"/>
  <c r="AD1014" i="14"/>
  <c r="AE1014" i="14"/>
  <c r="AJ1014" i="14"/>
  <c r="K1015" i="14"/>
  <c r="L1015" i="14"/>
  <c r="N1015" i="14"/>
  <c r="R1015" i="14"/>
  <c r="S1015" i="14"/>
  <c r="T1015" i="14"/>
  <c r="V1015" i="14"/>
  <c r="W1015" i="14"/>
  <c r="X1015" i="14"/>
  <c r="Y1015" i="14"/>
  <c r="Z1015" i="14"/>
  <c r="AA1015" i="14"/>
  <c r="AB1015" i="14"/>
  <c r="AD1015" i="14"/>
  <c r="AE1015" i="14"/>
  <c r="AJ1015" i="14"/>
  <c r="K1016" i="14"/>
  <c r="L1016" i="14"/>
  <c r="N1016" i="14"/>
  <c r="R1016" i="14"/>
  <c r="S1016" i="14"/>
  <c r="T1016" i="14"/>
  <c r="V1016" i="14"/>
  <c r="W1016" i="14"/>
  <c r="X1016" i="14"/>
  <c r="Y1016" i="14"/>
  <c r="Z1016" i="14"/>
  <c r="AA1016" i="14"/>
  <c r="AB1016" i="14"/>
  <c r="AD1016" i="14"/>
  <c r="AE1016" i="14"/>
  <c r="AJ1016" i="14"/>
  <c r="K1017" i="14"/>
  <c r="L1017" i="14"/>
  <c r="N1017" i="14"/>
  <c r="R1017" i="14"/>
  <c r="S1017" i="14"/>
  <c r="T1017" i="14"/>
  <c r="V1017" i="14"/>
  <c r="W1017" i="14"/>
  <c r="X1017" i="14"/>
  <c r="Y1017" i="14"/>
  <c r="Z1017" i="14"/>
  <c r="AA1017" i="14"/>
  <c r="AB1017" i="14"/>
  <c r="AD1017" i="14"/>
  <c r="AE1017" i="14"/>
  <c r="AJ1017" i="14"/>
  <c r="K1018" i="14"/>
  <c r="L1018" i="14"/>
  <c r="N1018" i="14"/>
  <c r="R1018" i="14"/>
  <c r="S1018" i="14"/>
  <c r="T1018" i="14"/>
  <c r="V1018" i="14"/>
  <c r="W1018" i="14"/>
  <c r="X1018" i="14"/>
  <c r="Y1018" i="14"/>
  <c r="Z1018" i="14"/>
  <c r="AA1018" i="14"/>
  <c r="AB1018" i="14"/>
  <c r="AD1018" i="14"/>
  <c r="AE1018" i="14"/>
  <c r="AJ1018" i="14"/>
  <c r="K1019" i="14"/>
  <c r="L1019" i="14"/>
  <c r="N1019" i="14"/>
  <c r="R1019" i="14"/>
  <c r="S1019" i="14"/>
  <c r="T1019" i="14"/>
  <c r="V1019" i="14"/>
  <c r="W1019" i="14"/>
  <c r="X1019" i="14"/>
  <c r="Y1019" i="14"/>
  <c r="Z1019" i="14"/>
  <c r="AA1019" i="14"/>
  <c r="AB1019" i="14"/>
  <c r="AD1019" i="14"/>
  <c r="AE1019" i="14"/>
  <c r="AJ1019" i="14"/>
  <c r="K1020" i="14"/>
  <c r="L1020" i="14"/>
  <c r="N1020" i="14"/>
  <c r="R1020" i="14"/>
  <c r="S1020" i="14"/>
  <c r="T1020" i="14"/>
  <c r="V1020" i="14"/>
  <c r="W1020" i="14"/>
  <c r="X1020" i="14"/>
  <c r="Y1020" i="14"/>
  <c r="Z1020" i="14"/>
  <c r="AA1020" i="14"/>
  <c r="AB1020" i="14"/>
  <c r="AD1020" i="14"/>
  <c r="AE1020" i="14"/>
  <c r="AJ1020" i="14"/>
  <c r="K1021" i="14"/>
  <c r="L1021" i="14"/>
  <c r="N1021" i="14"/>
  <c r="R1021" i="14"/>
  <c r="S1021" i="14"/>
  <c r="T1021" i="14"/>
  <c r="V1021" i="14"/>
  <c r="W1021" i="14"/>
  <c r="X1021" i="14"/>
  <c r="Y1021" i="14"/>
  <c r="Z1021" i="14"/>
  <c r="AA1021" i="14"/>
  <c r="AB1021" i="14"/>
  <c r="AD1021" i="14"/>
  <c r="AE1021" i="14"/>
  <c r="AJ1021" i="14"/>
  <c r="K1022" i="14"/>
  <c r="L1022" i="14"/>
  <c r="N1022" i="14"/>
  <c r="R1022" i="14"/>
  <c r="S1022" i="14"/>
  <c r="T1022" i="14"/>
  <c r="V1022" i="14"/>
  <c r="W1022" i="14"/>
  <c r="X1022" i="14"/>
  <c r="Y1022" i="14"/>
  <c r="Z1022" i="14"/>
  <c r="AA1022" i="14"/>
  <c r="AB1022" i="14"/>
  <c r="AD1022" i="14"/>
  <c r="AE1022" i="14"/>
  <c r="AJ1022" i="14"/>
  <c r="K1023" i="14"/>
  <c r="L1023" i="14"/>
  <c r="N1023" i="14"/>
  <c r="R1023" i="14"/>
  <c r="S1023" i="14"/>
  <c r="T1023" i="14"/>
  <c r="V1023" i="14"/>
  <c r="W1023" i="14"/>
  <c r="X1023" i="14"/>
  <c r="Y1023" i="14"/>
  <c r="Z1023" i="14"/>
  <c r="AA1023" i="14"/>
  <c r="AB1023" i="14"/>
  <c r="AD1023" i="14"/>
  <c r="AE1023" i="14"/>
  <c r="AJ1023" i="14"/>
  <c r="K1024" i="14"/>
  <c r="L1024" i="14"/>
  <c r="N1024" i="14"/>
  <c r="R1024" i="14"/>
  <c r="S1024" i="14"/>
  <c r="T1024" i="14"/>
  <c r="V1024" i="14"/>
  <c r="W1024" i="14"/>
  <c r="X1024" i="14"/>
  <c r="Y1024" i="14"/>
  <c r="Z1024" i="14"/>
  <c r="AA1024" i="14"/>
  <c r="AB1024" i="14"/>
  <c r="AD1024" i="14"/>
  <c r="AE1024" i="14"/>
  <c r="AJ1024" i="14"/>
  <c r="K1025" i="14"/>
  <c r="L1025" i="14"/>
  <c r="N1025" i="14"/>
  <c r="R1025" i="14"/>
  <c r="S1025" i="14"/>
  <c r="T1025" i="14"/>
  <c r="V1025" i="14"/>
  <c r="W1025" i="14"/>
  <c r="X1025" i="14"/>
  <c r="Y1025" i="14"/>
  <c r="Z1025" i="14"/>
  <c r="AA1025" i="14"/>
  <c r="AB1025" i="14"/>
  <c r="AD1025" i="14"/>
  <c r="AE1025" i="14"/>
  <c r="AJ1025" i="14"/>
  <c r="K1026" i="14"/>
  <c r="L1026" i="14"/>
  <c r="N1026" i="14"/>
  <c r="R1026" i="14"/>
  <c r="S1026" i="14"/>
  <c r="T1026" i="14"/>
  <c r="V1026" i="14"/>
  <c r="W1026" i="14"/>
  <c r="X1026" i="14"/>
  <c r="Y1026" i="14"/>
  <c r="Z1026" i="14"/>
  <c r="AA1026" i="14"/>
  <c r="AB1026" i="14"/>
  <c r="AD1026" i="14"/>
  <c r="AE1026" i="14"/>
  <c r="AJ1026" i="14"/>
  <c r="K1027" i="14"/>
  <c r="L1027" i="14"/>
  <c r="N1027" i="14"/>
  <c r="R1027" i="14"/>
  <c r="S1027" i="14"/>
  <c r="T1027" i="14"/>
  <c r="V1027" i="14"/>
  <c r="W1027" i="14"/>
  <c r="X1027" i="14"/>
  <c r="Y1027" i="14"/>
  <c r="Z1027" i="14"/>
  <c r="AA1027" i="14"/>
  <c r="AB1027" i="14"/>
  <c r="AD1027" i="14"/>
  <c r="AE1027" i="14"/>
  <c r="AJ1027" i="14"/>
  <c r="K1028" i="14"/>
  <c r="L1028" i="14"/>
  <c r="N1028" i="14"/>
  <c r="R1028" i="14"/>
  <c r="S1028" i="14"/>
  <c r="T1028" i="14"/>
  <c r="V1028" i="14"/>
  <c r="W1028" i="14"/>
  <c r="X1028" i="14"/>
  <c r="Y1028" i="14"/>
  <c r="Z1028" i="14"/>
  <c r="AA1028" i="14"/>
  <c r="AB1028" i="14"/>
  <c r="AD1028" i="14"/>
  <c r="AE1028" i="14"/>
  <c r="AJ1028" i="14"/>
  <c r="K1029" i="14"/>
  <c r="L1029" i="14"/>
  <c r="N1029" i="14"/>
  <c r="R1029" i="14"/>
  <c r="S1029" i="14"/>
  <c r="T1029" i="14"/>
  <c r="V1029" i="14"/>
  <c r="W1029" i="14"/>
  <c r="X1029" i="14"/>
  <c r="Y1029" i="14"/>
  <c r="Z1029" i="14"/>
  <c r="AA1029" i="14"/>
  <c r="AB1029" i="14"/>
  <c r="AD1029" i="14"/>
  <c r="AE1029" i="14"/>
  <c r="AJ1029" i="14"/>
  <c r="K1030" i="14"/>
  <c r="L1030" i="14"/>
  <c r="N1030" i="14"/>
  <c r="R1030" i="14"/>
  <c r="S1030" i="14"/>
  <c r="T1030" i="14"/>
  <c r="V1030" i="14"/>
  <c r="W1030" i="14"/>
  <c r="X1030" i="14"/>
  <c r="Y1030" i="14"/>
  <c r="Z1030" i="14"/>
  <c r="AA1030" i="14"/>
  <c r="AB1030" i="14"/>
  <c r="AD1030" i="14"/>
  <c r="AE1030" i="14"/>
  <c r="AJ1030" i="14"/>
  <c r="K1031" i="14"/>
  <c r="L1031" i="14"/>
  <c r="N1031" i="14"/>
  <c r="R1031" i="14"/>
  <c r="S1031" i="14"/>
  <c r="T1031" i="14"/>
  <c r="V1031" i="14"/>
  <c r="W1031" i="14"/>
  <c r="X1031" i="14"/>
  <c r="Y1031" i="14"/>
  <c r="Z1031" i="14"/>
  <c r="AA1031" i="14"/>
  <c r="AB1031" i="14"/>
  <c r="AD1031" i="14"/>
  <c r="AE1031" i="14"/>
  <c r="AJ1031" i="14"/>
  <c r="K1032" i="14"/>
  <c r="L1032" i="14"/>
  <c r="N1032" i="14"/>
  <c r="R1032" i="14"/>
  <c r="S1032" i="14"/>
  <c r="T1032" i="14"/>
  <c r="V1032" i="14"/>
  <c r="W1032" i="14"/>
  <c r="X1032" i="14"/>
  <c r="Y1032" i="14"/>
  <c r="Z1032" i="14"/>
  <c r="AA1032" i="14"/>
  <c r="AB1032" i="14"/>
  <c r="AD1032" i="14"/>
  <c r="AE1032" i="14"/>
  <c r="AJ1032" i="14"/>
  <c r="K1033" i="14"/>
  <c r="L1033" i="14"/>
  <c r="N1033" i="14"/>
  <c r="R1033" i="14"/>
  <c r="S1033" i="14"/>
  <c r="T1033" i="14"/>
  <c r="V1033" i="14"/>
  <c r="W1033" i="14"/>
  <c r="X1033" i="14"/>
  <c r="Y1033" i="14"/>
  <c r="Z1033" i="14"/>
  <c r="AA1033" i="14"/>
  <c r="AB1033" i="14"/>
  <c r="AD1033" i="14"/>
  <c r="AE1033" i="14"/>
  <c r="AJ1033" i="14"/>
  <c r="K1034" i="14"/>
  <c r="L1034" i="14"/>
  <c r="N1034" i="14"/>
  <c r="R1034" i="14"/>
  <c r="S1034" i="14"/>
  <c r="T1034" i="14"/>
  <c r="V1034" i="14"/>
  <c r="W1034" i="14"/>
  <c r="X1034" i="14"/>
  <c r="Y1034" i="14"/>
  <c r="Z1034" i="14"/>
  <c r="AA1034" i="14"/>
  <c r="AB1034" i="14"/>
  <c r="AD1034" i="14"/>
  <c r="AE1034" i="14"/>
  <c r="AJ1034" i="14"/>
  <c r="K1035" i="14"/>
  <c r="L1035" i="14"/>
  <c r="N1035" i="14"/>
  <c r="R1035" i="14"/>
  <c r="S1035" i="14"/>
  <c r="T1035" i="14"/>
  <c r="V1035" i="14"/>
  <c r="W1035" i="14"/>
  <c r="X1035" i="14"/>
  <c r="Y1035" i="14"/>
  <c r="Z1035" i="14"/>
  <c r="AA1035" i="14"/>
  <c r="AB1035" i="14"/>
  <c r="AD1035" i="14"/>
  <c r="AE1035" i="14"/>
  <c r="AJ1035" i="14"/>
  <c r="K1036" i="14"/>
  <c r="L1036" i="14"/>
  <c r="N1036" i="14"/>
  <c r="R1036" i="14"/>
  <c r="S1036" i="14"/>
  <c r="T1036" i="14"/>
  <c r="V1036" i="14"/>
  <c r="W1036" i="14"/>
  <c r="X1036" i="14"/>
  <c r="Y1036" i="14"/>
  <c r="Z1036" i="14"/>
  <c r="AA1036" i="14"/>
  <c r="AB1036" i="14"/>
  <c r="AD1036" i="14"/>
  <c r="AE1036" i="14"/>
  <c r="AJ1036" i="14"/>
  <c r="K1037" i="14"/>
  <c r="L1037" i="14"/>
  <c r="N1037" i="14"/>
  <c r="R1037" i="14"/>
  <c r="S1037" i="14"/>
  <c r="T1037" i="14"/>
  <c r="V1037" i="14"/>
  <c r="W1037" i="14"/>
  <c r="X1037" i="14"/>
  <c r="Y1037" i="14"/>
  <c r="Z1037" i="14"/>
  <c r="AA1037" i="14"/>
  <c r="AB1037" i="14"/>
  <c r="AD1037" i="14"/>
  <c r="AE1037" i="14"/>
  <c r="AJ1037" i="14"/>
  <c r="K1038" i="14"/>
  <c r="L1038" i="14"/>
  <c r="N1038" i="14"/>
  <c r="R1038" i="14"/>
  <c r="S1038" i="14"/>
  <c r="T1038" i="14"/>
  <c r="V1038" i="14"/>
  <c r="W1038" i="14"/>
  <c r="X1038" i="14"/>
  <c r="Y1038" i="14"/>
  <c r="Z1038" i="14"/>
  <c r="AA1038" i="14"/>
  <c r="AB1038" i="14"/>
  <c r="AD1038" i="14"/>
  <c r="AE1038" i="14"/>
  <c r="AJ1038" i="14"/>
  <c r="K1039" i="14"/>
  <c r="L1039" i="14"/>
  <c r="N1039" i="14"/>
  <c r="R1039" i="14"/>
  <c r="S1039" i="14"/>
  <c r="T1039" i="14"/>
  <c r="V1039" i="14"/>
  <c r="W1039" i="14"/>
  <c r="X1039" i="14"/>
  <c r="Y1039" i="14"/>
  <c r="Z1039" i="14"/>
  <c r="AA1039" i="14"/>
  <c r="AB1039" i="14"/>
  <c r="AD1039" i="14"/>
  <c r="AE1039" i="14"/>
  <c r="AJ1039" i="14"/>
  <c r="K1040" i="14"/>
  <c r="L1040" i="14"/>
  <c r="N1040" i="14"/>
  <c r="R1040" i="14"/>
  <c r="S1040" i="14"/>
  <c r="T1040" i="14"/>
  <c r="V1040" i="14"/>
  <c r="W1040" i="14"/>
  <c r="X1040" i="14"/>
  <c r="Y1040" i="14"/>
  <c r="Z1040" i="14"/>
  <c r="AA1040" i="14"/>
  <c r="AB1040" i="14"/>
  <c r="AD1040" i="14"/>
  <c r="AE1040" i="14"/>
  <c r="AJ1040" i="14"/>
  <c r="K1041" i="14"/>
  <c r="L1041" i="14"/>
  <c r="N1041" i="14"/>
  <c r="R1041" i="14"/>
  <c r="S1041" i="14"/>
  <c r="T1041" i="14"/>
  <c r="V1041" i="14"/>
  <c r="W1041" i="14"/>
  <c r="X1041" i="14"/>
  <c r="Y1041" i="14"/>
  <c r="Z1041" i="14"/>
  <c r="AA1041" i="14"/>
  <c r="AB1041" i="14"/>
  <c r="AD1041" i="14"/>
  <c r="AE1041" i="14"/>
  <c r="AJ1041" i="14"/>
  <c r="K1042" i="14"/>
  <c r="L1042" i="14"/>
  <c r="N1042" i="14"/>
  <c r="R1042" i="14"/>
  <c r="S1042" i="14"/>
  <c r="T1042" i="14"/>
  <c r="V1042" i="14"/>
  <c r="W1042" i="14"/>
  <c r="X1042" i="14"/>
  <c r="Y1042" i="14"/>
  <c r="Z1042" i="14"/>
  <c r="AA1042" i="14"/>
  <c r="AB1042" i="14"/>
  <c r="AD1042" i="14"/>
  <c r="AE1042" i="14"/>
  <c r="AJ1042" i="14"/>
  <c r="K1043" i="14"/>
  <c r="L1043" i="14"/>
  <c r="N1043" i="14"/>
  <c r="R1043" i="14"/>
  <c r="S1043" i="14"/>
  <c r="T1043" i="14"/>
  <c r="V1043" i="14"/>
  <c r="W1043" i="14"/>
  <c r="X1043" i="14"/>
  <c r="Y1043" i="14"/>
  <c r="Z1043" i="14"/>
  <c r="AA1043" i="14"/>
  <c r="AB1043" i="14"/>
  <c r="AD1043" i="14"/>
  <c r="AE1043" i="14"/>
  <c r="AJ1043" i="14"/>
  <c r="K1044" i="14"/>
  <c r="L1044" i="14"/>
  <c r="N1044" i="14"/>
  <c r="R1044" i="14"/>
  <c r="S1044" i="14"/>
  <c r="T1044" i="14"/>
  <c r="V1044" i="14"/>
  <c r="W1044" i="14"/>
  <c r="X1044" i="14"/>
  <c r="Y1044" i="14"/>
  <c r="Z1044" i="14"/>
  <c r="AA1044" i="14"/>
  <c r="AB1044" i="14"/>
  <c r="AD1044" i="14"/>
  <c r="AE1044" i="14"/>
  <c r="AJ1044" i="14"/>
  <c r="K1045" i="14"/>
  <c r="L1045" i="14"/>
  <c r="N1045" i="14"/>
  <c r="R1045" i="14"/>
  <c r="S1045" i="14"/>
  <c r="T1045" i="14"/>
  <c r="V1045" i="14"/>
  <c r="W1045" i="14"/>
  <c r="X1045" i="14"/>
  <c r="Y1045" i="14"/>
  <c r="Z1045" i="14"/>
  <c r="AA1045" i="14"/>
  <c r="AB1045" i="14"/>
  <c r="AD1045" i="14"/>
  <c r="AE1045" i="14"/>
  <c r="AJ1045" i="14"/>
  <c r="K1046" i="14"/>
  <c r="L1046" i="14"/>
  <c r="N1046" i="14"/>
  <c r="R1046" i="14"/>
  <c r="S1046" i="14"/>
  <c r="T1046" i="14"/>
  <c r="V1046" i="14"/>
  <c r="W1046" i="14"/>
  <c r="X1046" i="14"/>
  <c r="Y1046" i="14"/>
  <c r="Z1046" i="14"/>
  <c r="AA1046" i="14"/>
  <c r="AB1046" i="14"/>
  <c r="AD1046" i="14"/>
  <c r="AE1046" i="14"/>
  <c r="AJ1046" i="14"/>
  <c r="K1047" i="14"/>
  <c r="L1047" i="14"/>
  <c r="N1047" i="14"/>
  <c r="R1047" i="14"/>
  <c r="S1047" i="14"/>
  <c r="T1047" i="14"/>
  <c r="V1047" i="14"/>
  <c r="W1047" i="14"/>
  <c r="X1047" i="14"/>
  <c r="Y1047" i="14"/>
  <c r="Z1047" i="14"/>
  <c r="AA1047" i="14"/>
  <c r="AB1047" i="14"/>
  <c r="AD1047" i="14"/>
  <c r="AE1047" i="14"/>
  <c r="AJ1047" i="14"/>
  <c r="K1048" i="14"/>
  <c r="L1048" i="14"/>
  <c r="N1048" i="14"/>
  <c r="R1048" i="14"/>
  <c r="S1048" i="14"/>
  <c r="T1048" i="14"/>
  <c r="V1048" i="14"/>
  <c r="W1048" i="14"/>
  <c r="X1048" i="14"/>
  <c r="Y1048" i="14"/>
  <c r="Z1048" i="14"/>
  <c r="AA1048" i="14"/>
  <c r="AB1048" i="14"/>
  <c r="AD1048" i="14"/>
  <c r="AE1048" i="14"/>
  <c r="AJ1048" i="14"/>
  <c r="K1049" i="14"/>
  <c r="L1049" i="14"/>
  <c r="N1049" i="14"/>
  <c r="R1049" i="14"/>
  <c r="S1049" i="14"/>
  <c r="T1049" i="14"/>
  <c r="V1049" i="14"/>
  <c r="W1049" i="14"/>
  <c r="X1049" i="14"/>
  <c r="Y1049" i="14"/>
  <c r="Z1049" i="14"/>
  <c r="AA1049" i="14"/>
  <c r="AB1049" i="14"/>
  <c r="AD1049" i="14"/>
  <c r="AE1049" i="14"/>
  <c r="AJ1049" i="14"/>
  <c r="K1050" i="14"/>
  <c r="L1050" i="14"/>
  <c r="N1050" i="14"/>
  <c r="R1050" i="14"/>
  <c r="S1050" i="14"/>
  <c r="T1050" i="14"/>
  <c r="V1050" i="14"/>
  <c r="W1050" i="14"/>
  <c r="X1050" i="14"/>
  <c r="Y1050" i="14"/>
  <c r="Z1050" i="14"/>
  <c r="AA1050" i="14"/>
  <c r="AB1050" i="14"/>
  <c r="AD1050" i="14"/>
  <c r="AE1050" i="14"/>
  <c r="AJ1050" i="14"/>
  <c r="K1051" i="14"/>
  <c r="L1051" i="14"/>
  <c r="N1051" i="14"/>
  <c r="R1051" i="14"/>
  <c r="S1051" i="14"/>
  <c r="T1051" i="14"/>
  <c r="V1051" i="14"/>
  <c r="W1051" i="14"/>
  <c r="X1051" i="14"/>
  <c r="Y1051" i="14"/>
  <c r="Z1051" i="14"/>
  <c r="AA1051" i="14"/>
  <c r="AB1051" i="14"/>
  <c r="AD1051" i="14"/>
  <c r="AE1051" i="14"/>
  <c r="AJ1051" i="14"/>
  <c r="K1052" i="14"/>
  <c r="L1052" i="14"/>
  <c r="N1052" i="14"/>
  <c r="R1052" i="14"/>
  <c r="S1052" i="14"/>
  <c r="T1052" i="14"/>
  <c r="V1052" i="14"/>
  <c r="W1052" i="14"/>
  <c r="X1052" i="14"/>
  <c r="Y1052" i="14"/>
  <c r="Z1052" i="14"/>
  <c r="AA1052" i="14"/>
  <c r="AB1052" i="14"/>
  <c r="AD1052" i="14"/>
  <c r="AE1052" i="14"/>
  <c r="AJ1052" i="14"/>
  <c r="K1053" i="14"/>
  <c r="L1053" i="14"/>
  <c r="N1053" i="14"/>
  <c r="R1053" i="14"/>
  <c r="S1053" i="14"/>
  <c r="T1053" i="14"/>
  <c r="V1053" i="14"/>
  <c r="W1053" i="14"/>
  <c r="X1053" i="14"/>
  <c r="Y1053" i="14"/>
  <c r="Z1053" i="14"/>
  <c r="AA1053" i="14"/>
  <c r="AB1053" i="14"/>
  <c r="AD1053" i="14"/>
  <c r="AE1053" i="14"/>
  <c r="AJ1053" i="14"/>
  <c r="K1054" i="14"/>
  <c r="L1054" i="14"/>
  <c r="N1054" i="14"/>
  <c r="R1054" i="14"/>
  <c r="S1054" i="14"/>
  <c r="T1054" i="14"/>
  <c r="V1054" i="14"/>
  <c r="W1054" i="14"/>
  <c r="X1054" i="14"/>
  <c r="Y1054" i="14"/>
  <c r="Z1054" i="14"/>
  <c r="AA1054" i="14"/>
  <c r="AB1054" i="14"/>
  <c r="AD1054" i="14"/>
  <c r="AE1054" i="14"/>
  <c r="AJ1054" i="14"/>
  <c r="K1055" i="14"/>
  <c r="L1055" i="14"/>
  <c r="N1055" i="14"/>
  <c r="R1055" i="14"/>
  <c r="S1055" i="14"/>
  <c r="T1055" i="14"/>
  <c r="V1055" i="14"/>
  <c r="W1055" i="14"/>
  <c r="X1055" i="14"/>
  <c r="Y1055" i="14"/>
  <c r="Z1055" i="14"/>
  <c r="AA1055" i="14"/>
  <c r="AB1055" i="14"/>
  <c r="AD1055" i="14"/>
  <c r="AE1055" i="14"/>
  <c r="AJ1055" i="14"/>
  <c r="K1056" i="14"/>
  <c r="L1056" i="14"/>
  <c r="N1056" i="14"/>
  <c r="R1056" i="14"/>
  <c r="S1056" i="14"/>
  <c r="T1056" i="14"/>
  <c r="V1056" i="14"/>
  <c r="W1056" i="14"/>
  <c r="X1056" i="14"/>
  <c r="Y1056" i="14"/>
  <c r="Z1056" i="14"/>
  <c r="AA1056" i="14"/>
  <c r="AB1056" i="14"/>
  <c r="AD1056" i="14"/>
  <c r="AE1056" i="14"/>
  <c r="AJ1056" i="14"/>
  <c r="K1057" i="14"/>
  <c r="L1057" i="14"/>
  <c r="N1057" i="14"/>
  <c r="R1057" i="14"/>
  <c r="S1057" i="14"/>
  <c r="T1057" i="14"/>
  <c r="V1057" i="14"/>
  <c r="W1057" i="14"/>
  <c r="X1057" i="14"/>
  <c r="Y1057" i="14"/>
  <c r="Z1057" i="14"/>
  <c r="AA1057" i="14"/>
  <c r="AB1057" i="14"/>
  <c r="AD1057" i="14"/>
  <c r="AE1057" i="14"/>
  <c r="AJ1057" i="14"/>
  <c r="K1058" i="14"/>
  <c r="L1058" i="14"/>
  <c r="N1058" i="14"/>
  <c r="R1058" i="14"/>
  <c r="S1058" i="14"/>
  <c r="T1058" i="14"/>
  <c r="V1058" i="14"/>
  <c r="W1058" i="14"/>
  <c r="X1058" i="14"/>
  <c r="Y1058" i="14"/>
  <c r="Z1058" i="14"/>
  <c r="AA1058" i="14"/>
  <c r="AB1058" i="14"/>
  <c r="AD1058" i="14"/>
  <c r="AE1058" i="14"/>
  <c r="AJ1058" i="14"/>
  <c r="K1059" i="14"/>
  <c r="L1059" i="14"/>
  <c r="N1059" i="14"/>
  <c r="R1059" i="14"/>
  <c r="S1059" i="14"/>
  <c r="T1059" i="14"/>
  <c r="V1059" i="14"/>
  <c r="W1059" i="14"/>
  <c r="X1059" i="14"/>
  <c r="Y1059" i="14"/>
  <c r="Z1059" i="14"/>
  <c r="AA1059" i="14"/>
  <c r="AB1059" i="14"/>
  <c r="AD1059" i="14"/>
  <c r="AE1059" i="14"/>
  <c r="AJ1059" i="14"/>
  <c r="K1060" i="14"/>
  <c r="L1060" i="14"/>
  <c r="N1060" i="14"/>
  <c r="R1060" i="14"/>
  <c r="S1060" i="14"/>
  <c r="T1060" i="14"/>
  <c r="V1060" i="14"/>
  <c r="W1060" i="14"/>
  <c r="X1060" i="14"/>
  <c r="Y1060" i="14"/>
  <c r="Z1060" i="14"/>
  <c r="AA1060" i="14"/>
  <c r="AB1060" i="14"/>
  <c r="AD1060" i="14"/>
  <c r="AE1060" i="14"/>
  <c r="AJ1060" i="14"/>
  <c r="K1061" i="14"/>
  <c r="L1061" i="14"/>
  <c r="N1061" i="14"/>
  <c r="R1061" i="14"/>
  <c r="S1061" i="14"/>
  <c r="T1061" i="14"/>
  <c r="V1061" i="14"/>
  <c r="W1061" i="14"/>
  <c r="X1061" i="14"/>
  <c r="Y1061" i="14"/>
  <c r="Z1061" i="14"/>
  <c r="AA1061" i="14"/>
  <c r="AB1061" i="14"/>
  <c r="AD1061" i="14"/>
  <c r="AE1061" i="14"/>
  <c r="AJ1061" i="14"/>
  <c r="K1062" i="14"/>
  <c r="L1062" i="14"/>
  <c r="N1062" i="14"/>
  <c r="R1062" i="14"/>
  <c r="S1062" i="14"/>
  <c r="T1062" i="14"/>
  <c r="V1062" i="14"/>
  <c r="W1062" i="14"/>
  <c r="X1062" i="14"/>
  <c r="Y1062" i="14"/>
  <c r="Z1062" i="14"/>
  <c r="AA1062" i="14"/>
  <c r="AB1062" i="14"/>
  <c r="AD1062" i="14"/>
  <c r="AE1062" i="14"/>
  <c r="AJ1062" i="14"/>
  <c r="K1063" i="14"/>
  <c r="L1063" i="14"/>
  <c r="N1063" i="14"/>
  <c r="R1063" i="14"/>
  <c r="S1063" i="14"/>
  <c r="T1063" i="14"/>
  <c r="V1063" i="14"/>
  <c r="W1063" i="14"/>
  <c r="X1063" i="14"/>
  <c r="Y1063" i="14"/>
  <c r="Z1063" i="14"/>
  <c r="AA1063" i="14"/>
  <c r="AB1063" i="14"/>
  <c r="AD1063" i="14"/>
  <c r="AE1063" i="14"/>
  <c r="AJ1063" i="14"/>
  <c r="K1064" i="14"/>
  <c r="L1064" i="14"/>
  <c r="N1064" i="14"/>
  <c r="R1064" i="14"/>
  <c r="S1064" i="14"/>
  <c r="T1064" i="14"/>
  <c r="V1064" i="14"/>
  <c r="W1064" i="14"/>
  <c r="X1064" i="14"/>
  <c r="Y1064" i="14"/>
  <c r="Z1064" i="14"/>
  <c r="AA1064" i="14"/>
  <c r="AB1064" i="14"/>
  <c r="AD1064" i="14"/>
  <c r="AE1064" i="14"/>
  <c r="AJ1064" i="14"/>
  <c r="K1065" i="14"/>
  <c r="L1065" i="14"/>
  <c r="N1065" i="14"/>
  <c r="R1065" i="14"/>
  <c r="S1065" i="14"/>
  <c r="T1065" i="14"/>
  <c r="V1065" i="14"/>
  <c r="W1065" i="14"/>
  <c r="X1065" i="14"/>
  <c r="Y1065" i="14"/>
  <c r="Z1065" i="14"/>
  <c r="AA1065" i="14"/>
  <c r="AB1065" i="14"/>
  <c r="AD1065" i="14"/>
  <c r="AE1065" i="14"/>
  <c r="AJ1065" i="14"/>
  <c r="K1066" i="14"/>
  <c r="L1066" i="14"/>
  <c r="N1066" i="14"/>
  <c r="R1066" i="14"/>
  <c r="S1066" i="14"/>
  <c r="T1066" i="14"/>
  <c r="V1066" i="14"/>
  <c r="W1066" i="14"/>
  <c r="X1066" i="14"/>
  <c r="Y1066" i="14"/>
  <c r="Z1066" i="14"/>
  <c r="AA1066" i="14"/>
  <c r="AB1066" i="14"/>
  <c r="AD1066" i="14"/>
  <c r="AE1066" i="14"/>
  <c r="AJ1066" i="14"/>
  <c r="K1067" i="14"/>
  <c r="L1067" i="14"/>
  <c r="N1067" i="14"/>
  <c r="R1067" i="14"/>
  <c r="S1067" i="14"/>
  <c r="T1067" i="14"/>
  <c r="V1067" i="14"/>
  <c r="W1067" i="14"/>
  <c r="X1067" i="14"/>
  <c r="Y1067" i="14"/>
  <c r="Z1067" i="14"/>
  <c r="AA1067" i="14"/>
  <c r="AB1067" i="14"/>
  <c r="AD1067" i="14"/>
  <c r="AE1067" i="14"/>
  <c r="AJ1067" i="14"/>
  <c r="K1068" i="14"/>
  <c r="L1068" i="14"/>
  <c r="N1068" i="14"/>
  <c r="R1068" i="14"/>
  <c r="S1068" i="14"/>
  <c r="T1068" i="14"/>
  <c r="V1068" i="14"/>
  <c r="W1068" i="14"/>
  <c r="X1068" i="14"/>
  <c r="Y1068" i="14"/>
  <c r="Z1068" i="14"/>
  <c r="AA1068" i="14"/>
  <c r="AB1068" i="14"/>
  <c r="AD1068" i="14"/>
  <c r="AE1068" i="14"/>
  <c r="AJ1068" i="14"/>
  <c r="K1069" i="14"/>
  <c r="L1069" i="14"/>
  <c r="N1069" i="14"/>
  <c r="R1069" i="14"/>
  <c r="S1069" i="14"/>
  <c r="T1069" i="14"/>
  <c r="V1069" i="14"/>
  <c r="W1069" i="14"/>
  <c r="X1069" i="14"/>
  <c r="Y1069" i="14"/>
  <c r="Z1069" i="14"/>
  <c r="AA1069" i="14"/>
  <c r="AB1069" i="14"/>
  <c r="AD1069" i="14"/>
  <c r="AE1069" i="14"/>
  <c r="AJ1069" i="14"/>
  <c r="K1070" i="14"/>
  <c r="L1070" i="14"/>
  <c r="N1070" i="14"/>
  <c r="R1070" i="14"/>
  <c r="S1070" i="14"/>
  <c r="T1070" i="14"/>
  <c r="V1070" i="14"/>
  <c r="W1070" i="14"/>
  <c r="X1070" i="14"/>
  <c r="Y1070" i="14"/>
  <c r="Z1070" i="14"/>
  <c r="AA1070" i="14"/>
  <c r="AB1070" i="14"/>
  <c r="AD1070" i="14"/>
  <c r="AE1070" i="14"/>
  <c r="AJ1070" i="14"/>
  <c r="K1071" i="14"/>
  <c r="L1071" i="14"/>
  <c r="N1071" i="14"/>
  <c r="R1071" i="14"/>
  <c r="S1071" i="14"/>
  <c r="T1071" i="14"/>
  <c r="V1071" i="14"/>
  <c r="W1071" i="14"/>
  <c r="X1071" i="14"/>
  <c r="Y1071" i="14"/>
  <c r="Z1071" i="14"/>
  <c r="AA1071" i="14"/>
  <c r="AB1071" i="14"/>
  <c r="AD1071" i="14"/>
  <c r="AE1071" i="14"/>
  <c r="AJ1071" i="14"/>
  <c r="K1072" i="14"/>
  <c r="L1072" i="14"/>
  <c r="N1072" i="14"/>
  <c r="R1072" i="14"/>
  <c r="S1072" i="14"/>
  <c r="T1072" i="14"/>
  <c r="V1072" i="14"/>
  <c r="W1072" i="14"/>
  <c r="X1072" i="14"/>
  <c r="Y1072" i="14"/>
  <c r="Z1072" i="14"/>
  <c r="AA1072" i="14"/>
  <c r="AB1072" i="14"/>
  <c r="AD1072" i="14"/>
  <c r="AE1072" i="14"/>
  <c r="AJ1072" i="14"/>
  <c r="K1073" i="14"/>
  <c r="L1073" i="14"/>
  <c r="N1073" i="14"/>
  <c r="R1073" i="14"/>
  <c r="S1073" i="14"/>
  <c r="T1073" i="14"/>
  <c r="V1073" i="14"/>
  <c r="W1073" i="14"/>
  <c r="X1073" i="14"/>
  <c r="Y1073" i="14"/>
  <c r="Z1073" i="14"/>
  <c r="AA1073" i="14"/>
  <c r="AB1073" i="14"/>
  <c r="AD1073" i="14"/>
  <c r="AE1073" i="14"/>
  <c r="AJ1073" i="14"/>
  <c r="K1074" i="14"/>
  <c r="L1074" i="14"/>
  <c r="N1074" i="14"/>
  <c r="R1074" i="14"/>
  <c r="S1074" i="14"/>
  <c r="T1074" i="14"/>
  <c r="V1074" i="14"/>
  <c r="W1074" i="14"/>
  <c r="X1074" i="14"/>
  <c r="Y1074" i="14"/>
  <c r="Z1074" i="14"/>
  <c r="AA1074" i="14"/>
  <c r="AB1074" i="14"/>
  <c r="AD1074" i="14"/>
  <c r="AE1074" i="14"/>
  <c r="AJ1074" i="14"/>
  <c r="K1075" i="14"/>
  <c r="L1075" i="14"/>
  <c r="N1075" i="14"/>
  <c r="R1075" i="14"/>
  <c r="S1075" i="14"/>
  <c r="T1075" i="14"/>
  <c r="V1075" i="14"/>
  <c r="W1075" i="14"/>
  <c r="X1075" i="14"/>
  <c r="Y1075" i="14"/>
  <c r="Z1075" i="14"/>
  <c r="AA1075" i="14"/>
  <c r="AB1075" i="14"/>
  <c r="AD1075" i="14"/>
  <c r="AE1075" i="14"/>
  <c r="AJ1075" i="14"/>
  <c r="K1076" i="14"/>
  <c r="L1076" i="14"/>
  <c r="N1076" i="14"/>
  <c r="R1076" i="14"/>
  <c r="S1076" i="14"/>
  <c r="T1076" i="14"/>
  <c r="V1076" i="14"/>
  <c r="W1076" i="14"/>
  <c r="X1076" i="14"/>
  <c r="Y1076" i="14"/>
  <c r="Z1076" i="14"/>
  <c r="AA1076" i="14"/>
  <c r="AB1076" i="14"/>
  <c r="AD1076" i="14"/>
  <c r="AE1076" i="14"/>
  <c r="AJ1076" i="14"/>
  <c r="K1077" i="14"/>
  <c r="L1077" i="14"/>
  <c r="N1077" i="14"/>
  <c r="R1077" i="14"/>
  <c r="S1077" i="14"/>
  <c r="T1077" i="14"/>
  <c r="V1077" i="14"/>
  <c r="W1077" i="14"/>
  <c r="X1077" i="14"/>
  <c r="Y1077" i="14"/>
  <c r="Z1077" i="14"/>
  <c r="AA1077" i="14"/>
  <c r="AB1077" i="14"/>
  <c r="AD1077" i="14"/>
  <c r="AE1077" i="14"/>
  <c r="AJ1077" i="14"/>
  <c r="K1078" i="14"/>
  <c r="L1078" i="14"/>
  <c r="N1078" i="14"/>
  <c r="R1078" i="14"/>
  <c r="S1078" i="14"/>
  <c r="T1078" i="14"/>
  <c r="V1078" i="14"/>
  <c r="W1078" i="14"/>
  <c r="X1078" i="14"/>
  <c r="Y1078" i="14"/>
  <c r="Z1078" i="14"/>
  <c r="AA1078" i="14"/>
  <c r="AB1078" i="14"/>
  <c r="AD1078" i="14"/>
  <c r="AE1078" i="14"/>
  <c r="AJ1078" i="14"/>
  <c r="K1079" i="14"/>
  <c r="L1079" i="14"/>
  <c r="N1079" i="14"/>
  <c r="R1079" i="14"/>
  <c r="S1079" i="14"/>
  <c r="T1079" i="14"/>
  <c r="V1079" i="14"/>
  <c r="W1079" i="14"/>
  <c r="X1079" i="14"/>
  <c r="Y1079" i="14"/>
  <c r="Z1079" i="14"/>
  <c r="AA1079" i="14"/>
  <c r="AB1079" i="14"/>
  <c r="AD1079" i="14"/>
  <c r="AE1079" i="14"/>
  <c r="AJ1079" i="14"/>
  <c r="K1080" i="14"/>
  <c r="L1080" i="14"/>
  <c r="N1080" i="14"/>
  <c r="R1080" i="14"/>
  <c r="S1080" i="14"/>
  <c r="T1080" i="14"/>
  <c r="V1080" i="14"/>
  <c r="W1080" i="14"/>
  <c r="X1080" i="14"/>
  <c r="Y1080" i="14"/>
  <c r="Z1080" i="14"/>
  <c r="AA1080" i="14"/>
  <c r="AB1080" i="14"/>
  <c r="AD1080" i="14"/>
  <c r="AE1080" i="14"/>
  <c r="AJ1080" i="14"/>
  <c r="K1081" i="14"/>
  <c r="L1081" i="14"/>
  <c r="N1081" i="14"/>
  <c r="R1081" i="14"/>
  <c r="S1081" i="14"/>
  <c r="T1081" i="14"/>
  <c r="V1081" i="14"/>
  <c r="W1081" i="14"/>
  <c r="X1081" i="14"/>
  <c r="Y1081" i="14"/>
  <c r="Z1081" i="14"/>
  <c r="AA1081" i="14"/>
  <c r="AB1081" i="14"/>
  <c r="AD1081" i="14"/>
  <c r="AE1081" i="14"/>
  <c r="AJ1081" i="14"/>
  <c r="K1082" i="14"/>
  <c r="L1082" i="14"/>
  <c r="N1082" i="14"/>
  <c r="R1082" i="14"/>
  <c r="S1082" i="14"/>
  <c r="T1082" i="14"/>
  <c r="V1082" i="14"/>
  <c r="W1082" i="14"/>
  <c r="X1082" i="14"/>
  <c r="Y1082" i="14"/>
  <c r="Z1082" i="14"/>
  <c r="AA1082" i="14"/>
  <c r="AB1082" i="14"/>
  <c r="AD1082" i="14"/>
  <c r="AE1082" i="14"/>
  <c r="AJ1082" i="14"/>
  <c r="K1083" i="14"/>
  <c r="L1083" i="14"/>
  <c r="N1083" i="14"/>
  <c r="R1083" i="14"/>
  <c r="S1083" i="14"/>
  <c r="T1083" i="14"/>
  <c r="V1083" i="14"/>
  <c r="W1083" i="14"/>
  <c r="X1083" i="14"/>
  <c r="Y1083" i="14"/>
  <c r="Z1083" i="14"/>
  <c r="AA1083" i="14"/>
  <c r="AB1083" i="14"/>
  <c r="AD1083" i="14"/>
  <c r="AE1083" i="14"/>
  <c r="AJ1083" i="14"/>
  <c r="K1084" i="14"/>
  <c r="L1084" i="14"/>
  <c r="N1084" i="14"/>
  <c r="R1084" i="14"/>
  <c r="S1084" i="14"/>
  <c r="T1084" i="14"/>
  <c r="V1084" i="14"/>
  <c r="W1084" i="14"/>
  <c r="X1084" i="14"/>
  <c r="Y1084" i="14"/>
  <c r="Z1084" i="14"/>
  <c r="AA1084" i="14"/>
  <c r="AB1084" i="14"/>
  <c r="AD1084" i="14"/>
  <c r="AE1084" i="14"/>
  <c r="AJ1084" i="14"/>
  <c r="K1085" i="14"/>
  <c r="L1085" i="14"/>
  <c r="N1085" i="14"/>
  <c r="R1085" i="14"/>
  <c r="S1085" i="14"/>
  <c r="T1085" i="14"/>
  <c r="V1085" i="14"/>
  <c r="W1085" i="14"/>
  <c r="X1085" i="14"/>
  <c r="Y1085" i="14"/>
  <c r="Z1085" i="14"/>
  <c r="AA1085" i="14"/>
  <c r="AB1085" i="14"/>
  <c r="AD1085" i="14"/>
  <c r="AE1085" i="14"/>
  <c r="AJ1085" i="14"/>
  <c r="K1086" i="14"/>
  <c r="L1086" i="14"/>
  <c r="N1086" i="14"/>
  <c r="R1086" i="14"/>
  <c r="S1086" i="14"/>
  <c r="T1086" i="14"/>
  <c r="V1086" i="14"/>
  <c r="W1086" i="14"/>
  <c r="X1086" i="14"/>
  <c r="Y1086" i="14"/>
  <c r="Z1086" i="14"/>
  <c r="AA1086" i="14"/>
  <c r="AB1086" i="14"/>
  <c r="AD1086" i="14"/>
  <c r="AE1086" i="14"/>
  <c r="AJ1086" i="14"/>
  <c r="K1087" i="14"/>
  <c r="L1087" i="14"/>
  <c r="N1087" i="14"/>
  <c r="R1087" i="14"/>
  <c r="S1087" i="14"/>
  <c r="T1087" i="14"/>
  <c r="V1087" i="14"/>
  <c r="W1087" i="14"/>
  <c r="X1087" i="14"/>
  <c r="Y1087" i="14"/>
  <c r="Z1087" i="14"/>
  <c r="AA1087" i="14"/>
  <c r="AB1087" i="14"/>
  <c r="AD1087" i="14"/>
  <c r="AE1087" i="14"/>
  <c r="AJ1087" i="14"/>
  <c r="K1088" i="14"/>
  <c r="L1088" i="14"/>
  <c r="N1088" i="14"/>
  <c r="R1088" i="14"/>
  <c r="S1088" i="14"/>
  <c r="T1088" i="14"/>
  <c r="V1088" i="14"/>
  <c r="W1088" i="14"/>
  <c r="X1088" i="14"/>
  <c r="Y1088" i="14"/>
  <c r="Z1088" i="14"/>
  <c r="AA1088" i="14"/>
  <c r="AB1088" i="14"/>
  <c r="AD1088" i="14"/>
  <c r="AE1088" i="14"/>
  <c r="AJ1088" i="14"/>
  <c r="K1089" i="14"/>
  <c r="L1089" i="14"/>
  <c r="N1089" i="14"/>
  <c r="R1089" i="14"/>
  <c r="S1089" i="14"/>
  <c r="T1089" i="14"/>
  <c r="V1089" i="14"/>
  <c r="W1089" i="14"/>
  <c r="X1089" i="14"/>
  <c r="Y1089" i="14"/>
  <c r="Z1089" i="14"/>
  <c r="AA1089" i="14"/>
  <c r="AB1089" i="14"/>
  <c r="AD1089" i="14"/>
  <c r="AE1089" i="14"/>
  <c r="AJ1089" i="14"/>
  <c r="K1090" i="14"/>
  <c r="L1090" i="14"/>
  <c r="N1090" i="14"/>
  <c r="R1090" i="14"/>
  <c r="S1090" i="14"/>
  <c r="T1090" i="14"/>
  <c r="V1090" i="14"/>
  <c r="W1090" i="14"/>
  <c r="X1090" i="14"/>
  <c r="Y1090" i="14"/>
  <c r="Z1090" i="14"/>
  <c r="AA1090" i="14"/>
  <c r="AB1090" i="14"/>
  <c r="AD1090" i="14"/>
  <c r="AE1090" i="14"/>
  <c r="AJ1090" i="14"/>
  <c r="K1091" i="14"/>
  <c r="L1091" i="14"/>
  <c r="N1091" i="14"/>
  <c r="R1091" i="14"/>
  <c r="S1091" i="14"/>
  <c r="T1091" i="14"/>
  <c r="V1091" i="14"/>
  <c r="W1091" i="14"/>
  <c r="X1091" i="14"/>
  <c r="Y1091" i="14"/>
  <c r="Z1091" i="14"/>
  <c r="AA1091" i="14"/>
  <c r="AB1091" i="14"/>
  <c r="AD1091" i="14"/>
  <c r="AE1091" i="14"/>
  <c r="AJ1091" i="14"/>
  <c r="K1092" i="14"/>
  <c r="L1092" i="14"/>
  <c r="N1092" i="14"/>
  <c r="R1092" i="14"/>
  <c r="S1092" i="14"/>
  <c r="T1092" i="14"/>
  <c r="V1092" i="14"/>
  <c r="W1092" i="14"/>
  <c r="X1092" i="14"/>
  <c r="Y1092" i="14"/>
  <c r="Z1092" i="14"/>
  <c r="AA1092" i="14"/>
  <c r="AB1092" i="14"/>
  <c r="AD1092" i="14"/>
  <c r="AE1092" i="14"/>
  <c r="AJ1092" i="14"/>
  <c r="K1093" i="14"/>
  <c r="L1093" i="14"/>
  <c r="N1093" i="14"/>
  <c r="R1093" i="14"/>
  <c r="S1093" i="14"/>
  <c r="T1093" i="14"/>
  <c r="V1093" i="14"/>
  <c r="W1093" i="14"/>
  <c r="X1093" i="14"/>
  <c r="Y1093" i="14"/>
  <c r="Z1093" i="14"/>
  <c r="AA1093" i="14"/>
  <c r="AB1093" i="14"/>
  <c r="AD1093" i="14"/>
  <c r="AE1093" i="14"/>
  <c r="AJ1093" i="14"/>
  <c r="K1094" i="14"/>
  <c r="L1094" i="14"/>
  <c r="N1094" i="14"/>
  <c r="R1094" i="14"/>
  <c r="S1094" i="14"/>
  <c r="T1094" i="14"/>
  <c r="V1094" i="14"/>
  <c r="W1094" i="14"/>
  <c r="X1094" i="14"/>
  <c r="Y1094" i="14"/>
  <c r="Z1094" i="14"/>
  <c r="AA1094" i="14"/>
  <c r="AB1094" i="14"/>
  <c r="AD1094" i="14"/>
  <c r="AE1094" i="14"/>
  <c r="AJ1094" i="14"/>
  <c r="K1095" i="14"/>
  <c r="L1095" i="14"/>
  <c r="N1095" i="14"/>
  <c r="R1095" i="14"/>
  <c r="S1095" i="14"/>
  <c r="T1095" i="14"/>
  <c r="V1095" i="14"/>
  <c r="W1095" i="14"/>
  <c r="X1095" i="14"/>
  <c r="Y1095" i="14"/>
  <c r="Z1095" i="14"/>
  <c r="AA1095" i="14"/>
  <c r="AB1095" i="14"/>
  <c r="AD1095" i="14"/>
  <c r="AE1095" i="14"/>
  <c r="AJ1095" i="14"/>
  <c r="K1096" i="14"/>
  <c r="L1096" i="14"/>
  <c r="N1096" i="14"/>
  <c r="R1096" i="14"/>
  <c r="S1096" i="14"/>
  <c r="T1096" i="14"/>
  <c r="V1096" i="14"/>
  <c r="W1096" i="14"/>
  <c r="X1096" i="14"/>
  <c r="Y1096" i="14"/>
  <c r="Z1096" i="14"/>
  <c r="AA1096" i="14"/>
  <c r="AB1096" i="14"/>
  <c r="AD1096" i="14"/>
  <c r="AE1096" i="14"/>
  <c r="AJ1096" i="14"/>
  <c r="K1097" i="14"/>
  <c r="L1097" i="14"/>
  <c r="N1097" i="14"/>
  <c r="R1097" i="14"/>
  <c r="S1097" i="14"/>
  <c r="T1097" i="14"/>
  <c r="V1097" i="14"/>
  <c r="W1097" i="14"/>
  <c r="X1097" i="14"/>
  <c r="Y1097" i="14"/>
  <c r="Z1097" i="14"/>
  <c r="AA1097" i="14"/>
  <c r="AB1097" i="14"/>
  <c r="AD1097" i="14"/>
  <c r="AE1097" i="14"/>
  <c r="AJ1097" i="14"/>
  <c r="K1098" i="14"/>
  <c r="L1098" i="14"/>
  <c r="N1098" i="14"/>
  <c r="R1098" i="14"/>
  <c r="S1098" i="14"/>
  <c r="T1098" i="14"/>
  <c r="V1098" i="14"/>
  <c r="W1098" i="14"/>
  <c r="X1098" i="14"/>
  <c r="Y1098" i="14"/>
  <c r="Z1098" i="14"/>
  <c r="AA1098" i="14"/>
  <c r="AB1098" i="14"/>
  <c r="AD1098" i="14"/>
  <c r="AE1098" i="14"/>
  <c r="AJ1098" i="14"/>
  <c r="K1099" i="14"/>
  <c r="L1099" i="14"/>
  <c r="N1099" i="14"/>
  <c r="R1099" i="14"/>
  <c r="S1099" i="14"/>
  <c r="T1099" i="14"/>
  <c r="V1099" i="14"/>
  <c r="W1099" i="14"/>
  <c r="X1099" i="14"/>
  <c r="Y1099" i="14"/>
  <c r="Z1099" i="14"/>
  <c r="AA1099" i="14"/>
  <c r="AB1099" i="14"/>
  <c r="AD1099" i="14"/>
  <c r="AE1099" i="14"/>
  <c r="AJ1099" i="14"/>
  <c r="K1100" i="14"/>
  <c r="L1100" i="14"/>
  <c r="N1100" i="14"/>
  <c r="R1100" i="14"/>
  <c r="S1100" i="14"/>
  <c r="T1100" i="14"/>
  <c r="V1100" i="14"/>
  <c r="W1100" i="14"/>
  <c r="X1100" i="14"/>
  <c r="Y1100" i="14"/>
  <c r="Z1100" i="14"/>
  <c r="AA1100" i="14"/>
  <c r="AB1100" i="14"/>
  <c r="AD1100" i="14"/>
  <c r="AE1100" i="14"/>
  <c r="AJ1100" i="14"/>
  <c r="K1101" i="14"/>
  <c r="L1101" i="14"/>
  <c r="N1101" i="14"/>
  <c r="R1101" i="14"/>
  <c r="S1101" i="14"/>
  <c r="T1101" i="14"/>
  <c r="V1101" i="14"/>
  <c r="W1101" i="14"/>
  <c r="X1101" i="14"/>
  <c r="Y1101" i="14"/>
  <c r="Z1101" i="14"/>
  <c r="AA1101" i="14"/>
  <c r="AB1101" i="14"/>
  <c r="AD1101" i="14"/>
  <c r="AE1101" i="14"/>
  <c r="AJ1101" i="14"/>
  <c r="K1102" i="14"/>
  <c r="L1102" i="14"/>
  <c r="N1102" i="14"/>
  <c r="R1102" i="14"/>
  <c r="S1102" i="14"/>
  <c r="T1102" i="14"/>
  <c r="V1102" i="14"/>
  <c r="W1102" i="14"/>
  <c r="X1102" i="14"/>
  <c r="Y1102" i="14"/>
  <c r="Z1102" i="14"/>
  <c r="AA1102" i="14"/>
  <c r="AB1102" i="14"/>
  <c r="AD1102" i="14"/>
  <c r="AE1102" i="14"/>
  <c r="AJ1102" i="14"/>
  <c r="K1103" i="14"/>
  <c r="L1103" i="14"/>
  <c r="N1103" i="14"/>
  <c r="R1103" i="14"/>
  <c r="S1103" i="14"/>
  <c r="T1103" i="14"/>
  <c r="V1103" i="14"/>
  <c r="W1103" i="14"/>
  <c r="X1103" i="14"/>
  <c r="Y1103" i="14"/>
  <c r="Z1103" i="14"/>
  <c r="AA1103" i="14"/>
  <c r="AB1103" i="14"/>
  <c r="AD1103" i="14"/>
  <c r="AE1103" i="14"/>
  <c r="AJ1103" i="14"/>
  <c r="K1104" i="14"/>
  <c r="L1104" i="14"/>
  <c r="N1104" i="14"/>
  <c r="R1104" i="14"/>
  <c r="S1104" i="14"/>
  <c r="T1104" i="14"/>
  <c r="V1104" i="14"/>
  <c r="W1104" i="14"/>
  <c r="X1104" i="14"/>
  <c r="Y1104" i="14"/>
  <c r="Z1104" i="14"/>
  <c r="AA1104" i="14"/>
  <c r="AB1104" i="14"/>
  <c r="AD1104" i="14"/>
  <c r="AE1104" i="14"/>
  <c r="AJ1104" i="14"/>
  <c r="K1105" i="14"/>
  <c r="L1105" i="14"/>
  <c r="N1105" i="14"/>
  <c r="R1105" i="14"/>
  <c r="S1105" i="14"/>
  <c r="T1105" i="14"/>
  <c r="V1105" i="14"/>
  <c r="W1105" i="14"/>
  <c r="X1105" i="14"/>
  <c r="Y1105" i="14"/>
  <c r="Z1105" i="14"/>
  <c r="AA1105" i="14"/>
  <c r="AB1105" i="14"/>
  <c r="AD1105" i="14"/>
  <c r="AE1105" i="14"/>
  <c r="AJ1105" i="14"/>
  <c r="K1106" i="14"/>
  <c r="L1106" i="14"/>
  <c r="N1106" i="14"/>
  <c r="R1106" i="14"/>
  <c r="S1106" i="14"/>
  <c r="T1106" i="14"/>
  <c r="V1106" i="14"/>
  <c r="W1106" i="14"/>
  <c r="X1106" i="14"/>
  <c r="Y1106" i="14"/>
  <c r="Z1106" i="14"/>
  <c r="AA1106" i="14"/>
  <c r="AB1106" i="14"/>
  <c r="AD1106" i="14"/>
  <c r="AE1106" i="14"/>
  <c r="AJ1106" i="14"/>
  <c r="K1107" i="14"/>
  <c r="L1107" i="14"/>
  <c r="N1107" i="14"/>
  <c r="R1107" i="14"/>
  <c r="S1107" i="14"/>
  <c r="T1107" i="14"/>
  <c r="V1107" i="14"/>
  <c r="W1107" i="14"/>
  <c r="X1107" i="14"/>
  <c r="Y1107" i="14"/>
  <c r="Z1107" i="14"/>
  <c r="AA1107" i="14"/>
  <c r="AB1107" i="14"/>
  <c r="AD1107" i="14"/>
  <c r="AE1107" i="14"/>
  <c r="AJ1107" i="14"/>
  <c r="K1108" i="14"/>
  <c r="L1108" i="14"/>
  <c r="N1108" i="14"/>
  <c r="R1108" i="14"/>
  <c r="S1108" i="14"/>
  <c r="T1108" i="14"/>
  <c r="V1108" i="14"/>
  <c r="W1108" i="14"/>
  <c r="X1108" i="14"/>
  <c r="Y1108" i="14"/>
  <c r="Z1108" i="14"/>
  <c r="AA1108" i="14"/>
  <c r="AB1108" i="14"/>
  <c r="AD1108" i="14"/>
  <c r="AE1108" i="14"/>
  <c r="AJ1108" i="14"/>
  <c r="K1109" i="14"/>
  <c r="L1109" i="14"/>
  <c r="N1109" i="14"/>
  <c r="R1109" i="14"/>
  <c r="S1109" i="14"/>
  <c r="T1109" i="14"/>
  <c r="V1109" i="14"/>
  <c r="W1109" i="14"/>
  <c r="X1109" i="14"/>
  <c r="Y1109" i="14"/>
  <c r="Z1109" i="14"/>
  <c r="AA1109" i="14"/>
  <c r="AB1109" i="14"/>
  <c r="AD1109" i="14"/>
  <c r="AE1109" i="14"/>
  <c r="AJ1109" i="14"/>
  <c r="K1110" i="14"/>
  <c r="L1110" i="14"/>
  <c r="N1110" i="14"/>
  <c r="R1110" i="14"/>
  <c r="S1110" i="14"/>
  <c r="T1110" i="14"/>
  <c r="V1110" i="14"/>
  <c r="W1110" i="14"/>
  <c r="X1110" i="14"/>
  <c r="Y1110" i="14"/>
  <c r="Z1110" i="14"/>
  <c r="AA1110" i="14"/>
  <c r="AB1110" i="14"/>
  <c r="AD1110" i="14"/>
  <c r="AE1110" i="14"/>
  <c r="AJ1110" i="14"/>
  <c r="K1111" i="14"/>
  <c r="L1111" i="14"/>
  <c r="N1111" i="14"/>
  <c r="R1111" i="14"/>
  <c r="S1111" i="14"/>
  <c r="T1111" i="14"/>
  <c r="V1111" i="14"/>
  <c r="W1111" i="14"/>
  <c r="X1111" i="14"/>
  <c r="Y1111" i="14"/>
  <c r="Z1111" i="14"/>
  <c r="AA1111" i="14"/>
  <c r="AB1111" i="14"/>
  <c r="AD1111" i="14"/>
  <c r="AE1111" i="14"/>
  <c r="AJ1111" i="14"/>
  <c r="K1112" i="14"/>
  <c r="L1112" i="14"/>
  <c r="N1112" i="14"/>
  <c r="R1112" i="14"/>
  <c r="S1112" i="14"/>
  <c r="T1112" i="14"/>
  <c r="V1112" i="14"/>
  <c r="W1112" i="14"/>
  <c r="X1112" i="14"/>
  <c r="Y1112" i="14"/>
  <c r="Z1112" i="14"/>
  <c r="AA1112" i="14"/>
  <c r="AB1112" i="14"/>
  <c r="AD1112" i="14"/>
  <c r="AE1112" i="14"/>
  <c r="AJ1112" i="14"/>
  <c r="K1113" i="14"/>
  <c r="L1113" i="14"/>
  <c r="N1113" i="14"/>
  <c r="R1113" i="14"/>
  <c r="S1113" i="14"/>
  <c r="T1113" i="14"/>
  <c r="V1113" i="14"/>
  <c r="W1113" i="14"/>
  <c r="X1113" i="14"/>
  <c r="Y1113" i="14"/>
  <c r="Z1113" i="14"/>
  <c r="AA1113" i="14"/>
  <c r="AB1113" i="14"/>
  <c r="AD1113" i="14"/>
  <c r="AE1113" i="14"/>
  <c r="AJ1113" i="14"/>
  <c r="K1114" i="14"/>
  <c r="L1114" i="14"/>
  <c r="N1114" i="14"/>
  <c r="R1114" i="14"/>
  <c r="S1114" i="14"/>
  <c r="T1114" i="14"/>
  <c r="V1114" i="14"/>
  <c r="W1114" i="14"/>
  <c r="X1114" i="14"/>
  <c r="Y1114" i="14"/>
  <c r="Z1114" i="14"/>
  <c r="AA1114" i="14"/>
  <c r="AB1114" i="14"/>
  <c r="AD1114" i="14"/>
  <c r="AE1114" i="14"/>
  <c r="AJ1114" i="14"/>
  <c r="K1115" i="14"/>
  <c r="L1115" i="14"/>
  <c r="N1115" i="14"/>
  <c r="R1115" i="14"/>
  <c r="S1115" i="14"/>
  <c r="T1115" i="14"/>
  <c r="V1115" i="14"/>
  <c r="W1115" i="14"/>
  <c r="X1115" i="14"/>
  <c r="Y1115" i="14"/>
  <c r="Z1115" i="14"/>
  <c r="AA1115" i="14"/>
  <c r="AB1115" i="14"/>
  <c r="AD1115" i="14"/>
  <c r="AE1115" i="14"/>
  <c r="AJ1115" i="14"/>
  <c r="K1116" i="14"/>
  <c r="L1116" i="14"/>
  <c r="N1116" i="14"/>
  <c r="R1116" i="14"/>
  <c r="S1116" i="14"/>
  <c r="T1116" i="14"/>
  <c r="V1116" i="14"/>
  <c r="W1116" i="14"/>
  <c r="X1116" i="14"/>
  <c r="Y1116" i="14"/>
  <c r="Z1116" i="14"/>
  <c r="AA1116" i="14"/>
  <c r="AB1116" i="14"/>
  <c r="AD1116" i="14"/>
  <c r="AE1116" i="14"/>
  <c r="AJ1116" i="14"/>
  <c r="K1117" i="14"/>
  <c r="L1117" i="14"/>
  <c r="N1117" i="14"/>
  <c r="R1117" i="14"/>
  <c r="S1117" i="14"/>
  <c r="T1117" i="14"/>
  <c r="V1117" i="14"/>
  <c r="W1117" i="14"/>
  <c r="X1117" i="14"/>
  <c r="Y1117" i="14"/>
  <c r="Z1117" i="14"/>
  <c r="AA1117" i="14"/>
  <c r="AB1117" i="14"/>
  <c r="AD1117" i="14"/>
  <c r="AE1117" i="14"/>
  <c r="AJ1117" i="14"/>
  <c r="K1118" i="14"/>
  <c r="L1118" i="14"/>
  <c r="N1118" i="14"/>
  <c r="R1118" i="14"/>
  <c r="S1118" i="14"/>
  <c r="T1118" i="14"/>
  <c r="V1118" i="14"/>
  <c r="W1118" i="14"/>
  <c r="X1118" i="14"/>
  <c r="Y1118" i="14"/>
  <c r="Z1118" i="14"/>
  <c r="AA1118" i="14"/>
  <c r="AB1118" i="14"/>
  <c r="AD1118" i="14"/>
  <c r="AE1118" i="14"/>
  <c r="AJ1118" i="14"/>
  <c r="K1119" i="14"/>
  <c r="L1119" i="14"/>
  <c r="N1119" i="14"/>
  <c r="R1119" i="14"/>
  <c r="S1119" i="14"/>
  <c r="T1119" i="14"/>
  <c r="V1119" i="14"/>
  <c r="W1119" i="14"/>
  <c r="X1119" i="14"/>
  <c r="Y1119" i="14"/>
  <c r="Z1119" i="14"/>
  <c r="AA1119" i="14"/>
  <c r="AB1119" i="14"/>
  <c r="AD1119" i="14"/>
  <c r="AE1119" i="14"/>
  <c r="AJ1119" i="14"/>
  <c r="K1120" i="14"/>
  <c r="L1120" i="14"/>
  <c r="N1120" i="14"/>
  <c r="R1120" i="14"/>
  <c r="S1120" i="14"/>
  <c r="T1120" i="14"/>
  <c r="V1120" i="14"/>
  <c r="W1120" i="14"/>
  <c r="X1120" i="14"/>
  <c r="Y1120" i="14"/>
  <c r="Z1120" i="14"/>
  <c r="AA1120" i="14"/>
  <c r="AB1120" i="14"/>
  <c r="AD1120" i="14"/>
  <c r="AE1120" i="14"/>
  <c r="AJ1120" i="14"/>
  <c r="K1121" i="14"/>
  <c r="L1121" i="14"/>
  <c r="N1121" i="14"/>
  <c r="R1121" i="14"/>
  <c r="S1121" i="14"/>
  <c r="T1121" i="14"/>
  <c r="V1121" i="14"/>
  <c r="W1121" i="14"/>
  <c r="X1121" i="14"/>
  <c r="Y1121" i="14"/>
  <c r="Z1121" i="14"/>
  <c r="AA1121" i="14"/>
  <c r="AB1121" i="14"/>
  <c r="AD1121" i="14"/>
  <c r="AE1121" i="14"/>
  <c r="AJ1121" i="14"/>
  <c r="K1122" i="14"/>
  <c r="L1122" i="14"/>
  <c r="N1122" i="14"/>
  <c r="R1122" i="14"/>
  <c r="S1122" i="14"/>
  <c r="T1122" i="14"/>
  <c r="V1122" i="14"/>
  <c r="W1122" i="14"/>
  <c r="X1122" i="14"/>
  <c r="Y1122" i="14"/>
  <c r="Z1122" i="14"/>
  <c r="AA1122" i="14"/>
  <c r="AB1122" i="14"/>
  <c r="AD1122" i="14"/>
  <c r="AE1122" i="14"/>
  <c r="AJ1122" i="14"/>
  <c r="K1123" i="14"/>
  <c r="L1123" i="14"/>
  <c r="N1123" i="14"/>
  <c r="R1123" i="14"/>
  <c r="S1123" i="14"/>
  <c r="T1123" i="14"/>
  <c r="V1123" i="14"/>
  <c r="W1123" i="14"/>
  <c r="X1123" i="14"/>
  <c r="Y1123" i="14"/>
  <c r="Z1123" i="14"/>
  <c r="AA1123" i="14"/>
  <c r="AB1123" i="14"/>
  <c r="AD1123" i="14"/>
  <c r="AE1123" i="14"/>
  <c r="AJ1123" i="14"/>
  <c r="K1124" i="14"/>
  <c r="L1124" i="14"/>
  <c r="N1124" i="14"/>
  <c r="R1124" i="14"/>
  <c r="S1124" i="14"/>
  <c r="T1124" i="14"/>
  <c r="V1124" i="14"/>
  <c r="W1124" i="14"/>
  <c r="X1124" i="14"/>
  <c r="Y1124" i="14"/>
  <c r="Z1124" i="14"/>
  <c r="AA1124" i="14"/>
  <c r="AB1124" i="14"/>
  <c r="AD1124" i="14"/>
  <c r="AE1124" i="14"/>
  <c r="AJ1124" i="14"/>
  <c r="K1125" i="14"/>
  <c r="L1125" i="14"/>
  <c r="N1125" i="14"/>
  <c r="R1125" i="14"/>
  <c r="S1125" i="14"/>
  <c r="T1125" i="14"/>
  <c r="V1125" i="14"/>
  <c r="W1125" i="14"/>
  <c r="X1125" i="14"/>
  <c r="Y1125" i="14"/>
  <c r="Z1125" i="14"/>
  <c r="AA1125" i="14"/>
  <c r="AB1125" i="14"/>
  <c r="AD1125" i="14"/>
  <c r="AE1125" i="14"/>
  <c r="AJ1125" i="14"/>
  <c r="K1126" i="14"/>
  <c r="L1126" i="14"/>
  <c r="N1126" i="14"/>
  <c r="R1126" i="14"/>
  <c r="S1126" i="14"/>
  <c r="T1126" i="14"/>
  <c r="V1126" i="14"/>
  <c r="W1126" i="14"/>
  <c r="X1126" i="14"/>
  <c r="Y1126" i="14"/>
  <c r="Z1126" i="14"/>
  <c r="AA1126" i="14"/>
  <c r="AB1126" i="14"/>
  <c r="AD1126" i="14"/>
  <c r="AE1126" i="14"/>
  <c r="AJ1126" i="14"/>
  <c r="K1127" i="14"/>
  <c r="L1127" i="14"/>
  <c r="N1127" i="14"/>
  <c r="R1127" i="14"/>
  <c r="S1127" i="14"/>
  <c r="T1127" i="14"/>
  <c r="V1127" i="14"/>
  <c r="W1127" i="14"/>
  <c r="X1127" i="14"/>
  <c r="Y1127" i="14"/>
  <c r="Z1127" i="14"/>
  <c r="AA1127" i="14"/>
  <c r="AB1127" i="14"/>
  <c r="AD1127" i="14"/>
  <c r="AE1127" i="14"/>
  <c r="AJ1127" i="14"/>
  <c r="K1128" i="14"/>
  <c r="L1128" i="14"/>
  <c r="N1128" i="14"/>
  <c r="R1128" i="14"/>
  <c r="S1128" i="14"/>
  <c r="T1128" i="14"/>
  <c r="V1128" i="14"/>
  <c r="W1128" i="14"/>
  <c r="X1128" i="14"/>
  <c r="Y1128" i="14"/>
  <c r="Z1128" i="14"/>
  <c r="AA1128" i="14"/>
  <c r="AB1128" i="14"/>
  <c r="AD1128" i="14"/>
  <c r="AE1128" i="14"/>
  <c r="AJ1128" i="14"/>
  <c r="K1129" i="14"/>
  <c r="L1129" i="14"/>
  <c r="N1129" i="14"/>
  <c r="R1129" i="14"/>
  <c r="S1129" i="14"/>
  <c r="T1129" i="14"/>
  <c r="V1129" i="14"/>
  <c r="W1129" i="14"/>
  <c r="X1129" i="14"/>
  <c r="Y1129" i="14"/>
  <c r="Z1129" i="14"/>
  <c r="AA1129" i="14"/>
  <c r="AB1129" i="14"/>
  <c r="AD1129" i="14"/>
  <c r="AE1129" i="14"/>
  <c r="AJ1129" i="14"/>
  <c r="K1130" i="14"/>
  <c r="L1130" i="14"/>
  <c r="N1130" i="14"/>
  <c r="R1130" i="14"/>
  <c r="S1130" i="14"/>
  <c r="T1130" i="14"/>
  <c r="V1130" i="14"/>
  <c r="W1130" i="14"/>
  <c r="X1130" i="14"/>
  <c r="Y1130" i="14"/>
  <c r="Z1130" i="14"/>
  <c r="AA1130" i="14"/>
  <c r="AB1130" i="14"/>
  <c r="AD1130" i="14"/>
  <c r="AE1130" i="14"/>
  <c r="AJ1130" i="14"/>
  <c r="K1131" i="14"/>
  <c r="L1131" i="14"/>
  <c r="N1131" i="14"/>
  <c r="R1131" i="14"/>
  <c r="S1131" i="14"/>
  <c r="T1131" i="14"/>
  <c r="V1131" i="14"/>
  <c r="W1131" i="14"/>
  <c r="X1131" i="14"/>
  <c r="Y1131" i="14"/>
  <c r="Z1131" i="14"/>
  <c r="AA1131" i="14"/>
  <c r="AB1131" i="14"/>
  <c r="AD1131" i="14"/>
  <c r="AE1131" i="14"/>
  <c r="AJ1131" i="14"/>
  <c r="K1132" i="14"/>
  <c r="L1132" i="14"/>
  <c r="N1132" i="14"/>
  <c r="R1132" i="14"/>
  <c r="S1132" i="14"/>
  <c r="T1132" i="14"/>
  <c r="V1132" i="14"/>
  <c r="W1132" i="14"/>
  <c r="X1132" i="14"/>
  <c r="Y1132" i="14"/>
  <c r="Z1132" i="14"/>
  <c r="AA1132" i="14"/>
  <c r="AB1132" i="14"/>
  <c r="AD1132" i="14"/>
  <c r="AE1132" i="14"/>
  <c r="AJ1132" i="14"/>
  <c r="K1133" i="14"/>
  <c r="L1133" i="14"/>
  <c r="N1133" i="14"/>
  <c r="R1133" i="14"/>
  <c r="S1133" i="14"/>
  <c r="T1133" i="14"/>
  <c r="V1133" i="14"/>
  <c r="W1133" i="14"/>
  <c r="X1133" i="14"/>
  <c r="Y1133" i="14"/>
  <c r="Z1133" i="14"/>
  <c r="AA1133" i="14"/>
  <c r="AB1133" i="14"/>
  <c r="AD1133" i="14"/>
  <c r="AE1133" i="14"/>
  <c r="AJ1133" i="14"/>
  <c r="K1134" i="14"/>
  <c r="L1134" i="14"/>
  <c r="N1134" i="14"/>
  <c r="R1134" i="14"/>
  <c r="S1134" i="14"/>
  <c r="T1134" i="14"/>
  <c r="V1134" i="14"/>
  <c r="W1134" i="14"/>
  <c r="X1134" i="14"/>
  <c r="Y1134" i="14"/>
  <c r="Z1134" i="14"/>
  <c r="AA1134" i="14"/>
  <c r="AB1134" i="14"/>
  <c r="AD1134" i="14"/>
  <c r="AE1134" i="14"/>
  <c r="AJ1134" i="14"/>
  <c r="K1135" i="14"/>
  <c r="L1135" i="14"/>
  <c r="N1135" i="14"/>
  <c r="R1135" i="14"/>
  <c r="S1135" i="14"/>
  <c r="T1135" i="14"/>
  <c r="V1135" i="14"/>
  <c r="W1135" i="14"/>
  <c r="X1135" i="14"/>
  <c r="Y1135" i="14"/>
  <c r="Z1135" i="14"/>
  <c r="AA1135" i="14"/>
  <c r="AB1135" i="14"/>
  <c r="AD1135" i="14"/>
  <c r="AE1135" i="14"/>
  <c r="AJ1135" i="14"/>
  <c r="K1136" i="14"/>
  <c r="L1136" i="14"/>
  <c r="N1136" i="14"/>
  <c r="R1136" i="14"/>
  <c r="S1136" i="14"/>
  <c r="T1136" i="14"/>
  <c r="V1136" i="14"/>
  <c r="W1136" i="14"/>
  <c r="X1136" i="14"/>
  <c r="Y1136" i="14"/>
  <c r="Z1136" i="14"/>
  <c r="AA1136" i="14"/>
  <c r="AB1136" i="14"/>
  <c r="AD1136" i="14"/>
  <c r="AE1136" i="14"/>
  <c r="AJ1136" i="14"/>
  <c r="K1137" i="14"/>
  <c r="L1137" i="14"/>
  <c r="N1137" i="14"/>
  <c r="R1137" i="14"/>
  <c r="S1137" i="14"/>
  <c r="T1137" i="14"/>
  <c r="V1137" i="14"/>
  <c r="W1137" i="14"/>
  <c r="X1137" i="14"/>
  <c r="Y1137" i="14"/>
  <c r="Z1137" i="14"/>
  <c r="AA1137" i="14"/>
  <c r="AB1137" i="14"/>
  <c r="AD1137" i="14"/>
  <c r="AE1137" i="14"/>
  <c r="AJ1137" i="14"/>
  <c r="K1138" i="14"/>
  <c r="L1138" i="14"/>
  <c r="N1138" i="14"/>
  <c r="R1138" i="14"/>
  <c r="S1138" i="14"/>
  <c r="T1138" i="14"/>
  <c r="V1138" i="14"/>
  <c r="W1138" i="14"/>
  <c r="X1138" i="14"/>
  <c r="Y1138" i="14"/>
  <c r="Z1138" i="14"/>
  <c r="AA1138" i="14"/>
  <c r="AB1138" i="14"/>
  <c r="AD1138" i="14"/>
  <c r="AE1138" i="14"/>
  <c r="AJ1138" i="14"/>
  <c r="K1139" i="14"/>
  <c r="L1139" i="14"/>
  <c r="N1139" i="14"/>
  <c r="R1139" i="14"/>
  <c r="S1139" i="14"/>
  <c r="T1139" i="14"/>
  <c r="V1139" i="14"/>
  <c r="W1139" i="14"/>
  <c r="X1139" i="14"/>
  <c r="Y1139" i="14"/>
  <c r="Z1139" i="14"/>
  <c r="AA1139" i="14"/>
  <c r="AB1139" i="14"/>
  <c r="AD1139" i="14"/>
  <c r="AE1139" i="14"/>
  <c r="AJ1139" i="14"/>
  <c r="K1140" i="14"/>
  <c r="L1140" i="14"/>
  <c r="N1140" i="14"/>
  <c r="R1140" i="14"/>
  <c r="S1140" i="14"/>
  <c r="T1140" i="14"/>
  <c r="V1140" i="14"/>
  <c r="W1140" i="14"/>
  <c r="X1140" i="14"/>
  <c r="Y1140" i="14"/>
  <c r="Z1140" i="14"/>
  <c r="AA1140" i="14"/>
  <c r="AB1140" i="14"/>
  <c r="AD1140" i="14"/>
  <c r="AE1140" i="14"/>
  <c r="AJ1140" i="14"/>
  <c r="K1141" i="14"/>
  <c r="L1141" i="14"/>
  <c r="N1141" i="14"/>
  <c r="R1141" i="14"/>
  <c r="S1141" i="14"/>
  <c r="T1141" i="14"/>
  <c r="V1141" i="14"/>
  <c r="W1141" i="14"/>
  <c r="X1141" i="14"/>
  <c r="Y1141" i="14"/>
  <c r="Z1141" i="14"/>
  <c r="AA1141" i="14"/>
  <c r="AB1141" i="14"/>
  <c r="AD1141" i="14"/>
  <c r="AE1141" i="14"/>
  <c r="AJ1141" i="14"/>
  <c r="K1142" i="14"/>
  <c r="L1142" i="14"/>
  <c r="N1142" i="14"/>
  <c r="R1142" i="14"/>
  <c r="S1142" i="14"/>
  <c r="T1142" i="14"/>
  <c r="V1142" i="14"/>
  <c r="W1142" i="14"/>
  <c r="X1142" i="14"/>
  <c r="Y1142" i="14"/>
  <c r="Z1142" i="14"/>
  <c r="AA1142" i="14"/>
  <c r="AB1142" i="14"/>
  <c r="AD1142" i="14"/>
  <c r="AE1142" i="14"/>
  <c r="AJ1142" i="14"/>
  <c r="K1143" i="14"/>
  <c r="L1143" i="14"/>
  <c r="N1143" i="14"/>
  <c r="R1143" i="14"/>
  <c r="S1143" i="14"/>
  <c r="T1143" i="14"/>
  <c r="V1143" i="14"/>
  <c r="W1143" i="14"/>
  <c r="X1143" i="14"/>
  <c r="Y1143" i="14"/>
  <c r="Z1143" i="14"/>
  <c r="AA1143" i="14"/>
  <c r="AB1143" i="14"/>
  <c r="AD1143" i="14"/>
  <c r="AE1143" i="14"/>
  <c r="AJ1143" i="14"/>
  <c r="K1144" i="14"/>
  <c r="L1144" i="14"/>
  <c r="N1144" i="14"/>
  <c r="R1144" i="14"/>
  <c r="S1144" i="14"/>
  <c r="T1144" i="14"/>
  <c r="V1144" i="14"/>
  <c r="W1144" i="14"/>
  <c r="X1144" i="14"/>
  <c r="Y1144" i="14"/>
  <c r="Z1144" i="14"/>
  <c r="AA1144" i="14"/>
  <c r="AB1144" i="14"/>
  <c r="AD1144" i="14"/>
  <c r="AE1144" i="14"/>
  <c r="AJ1144" i="14"/>
  <c r="K1145" i="14"/>
  <c r="L1145" i="14"/>
  <c r="N1145" i="14"/>
  <c r="R1145" i="14"/>
  <c r="S1145" i="14"/>
  <c r="T1145" i="14"/>
  <c r="V1145" i="14"/>
  <c r="W1145" i="14"/>
  <c r="X1145" i="14"/>
  <c r="Y1145" i="14"/>
  <c r="Z1145" i="14"/>
  <c r="AA1145" i="14"/>
  <c r="AB1145" i="14"/>
  <c r="AD1145" i="14"/>
  <c r="AE1145" i="14"/>
  <c r="AJ1145" i="14"/>
  <c r="K1146" i="14"/>
  <c r="L1146" i="14"/>
  <c r="N1146" i="14"/>
  <c r="R1146" i="14"/>
  <c r="S1146" i="14"/>
  <c r="T1146" i="14"/>
  <c r="V1146" i="14"/>
  <c r="W1146" i="14"/>
  <c r="X1146" i="14"/>
  <c r="Y1146" i="14"/>
  <c r="Z1146" i="14"/>
  <c r="AA1146" i="14"/>
  <c r="AB1146" i="14"/>
  <c r="AD1146" i="14"/>
  <c r="AE1146" i="14"/>
  <c r="AJ1146" i="14"/>
  <c r="K1147" i="14"/>
  <c r="L1147" i="14"/>
  <c r="N1147" i="14"/>
  <c r="R1147" i="14"/>
  <c r="S1147" i="14"/>
  <c r="T1147" i="14"/>
  <c r="V1147" i="14"/>
  <c r="W1147" i="14"/>
  <c r="X1147" i="14"/>
  <c r="Y1147" i="14"/>
  <c r="Z1147" i="14"/>
  <c r="AA1147" i="14"/>
  <c r="AB1147" i="14"/>
  <c r="AD1147" i="14"/>
  <c r="AE1147" i="14"/>
  <c r="AJ1147" i="14"/>
  <c r="K1148" i="14"/>
  <c r="L1148" i="14"/>
  <c r="N1148" i="14"/>
  <c r="R1148" i="14"/>
  <c r="S1148" i="14"/>
  <c r="T1148" i="14"/>
  <c r="V1148" i="14"/>
  <c r="W1148" i="14"/>
  <c r="X1148" i="14"/>
  <c r="Y1148" i="14"/>
  <c r="Z1148" i="14"/>
  <c r="AA1148" i="14"/>
  <c r="AB1148" i="14"/>
  <c r="AD1148" i="14"/>
  <c r="AE1148" i="14"/>
  <c r="AJ1148" i="14"/>
  <c r="K1149" i="14"/>
  <c r="L1149" i="14"/>
  <c r="N1149" i="14"/>
  <c r="R1149" i="14"/>
  <c r="S1149" i="14"/>
  <c r="T1149" i="14"/>
  <c r="V1149" i="14"/>
  <c r="W1149" i="14"/>
  <c r="X1149" i="14"/>
  <c r="Y1149" i="14"/>
  <c r="Z1149" i="14"/>
  <c r="AA1149" i="14"/>
  <c r="AB1149" i="14"/>
  <c r="AD1149" i="14"/>
  <c r="AE1149" i="14"/>
  <c r="AJ1149" i="14"/>
  <c r="K1150" i="14"/>
  <c r="L1150" i="14"/>
  <c r="N1150" i="14"/>
  <c r="R1150" i="14"/>
  <c r="S1150" i="14"/>
  <c r="T1150" i="14"/>
  <c r="V1150" i="14"/>
  <c r="W1150" i="14"/>
  <c r="X1150" i="14"/>
  <c r="Y1150" i="14"/>
  <c r="Z1150" i="14"/>
  <c r="AA1150" i="14"/>
  <c r="AB1150" i="14"/>
  <c r="AD1150" i="14"/>
  <c r="AE1150" i="14"/>
  <c r="AJ1150" i="14"/>
  <c r="K1151" i="14"/>
  <c r="L1151" i="14"/>
  <c r="N1151" i="14"/>
  <c r="R1151" i="14"/>
  <c r="S1151" i="14"/>
  <c r="T1151" i="14"/>
  <c r="V1151" i="14"/>
  <c r="W1151" i="14"/>
  <c r="X1151" i="14"/>
  <c r="Y1151" i="14"/>
  <c r="Z1151" i="14"/>
  <c r="AA1151" i="14"/>
  <c r="AB1151" i="14"/>
  <c r="AD1151" i="14"/>
  <c r="AE1151" i="14"/>
  <c r="AJ1151" i="14"/>
  <c r="K1152" i="14"/>
  <c r="L1152" i="14"/>
  <c r="N1152" i="14"/>
  <c r="R1152" i="14"/>
  <c r="S1152" i="14"/>
  <c r="T1152" i="14"/>
  <c r="V1152" i="14"/>
  <c r="W1152" i="14"/>
  <c r="X1152" i="14"/>
  <c r="Y1152" i="14"/>
  <c r="Z1152" i="14"/>
  <c r="AA1152" i="14"/>
  <c r="AB1152" i="14"/>
  <c r="AD1152" i="14"/>
  <c r="AE1152" i="14"/>
  <c r="AJ1152" i="14"/>
  <c r="K1153" i="14"/>
  <c r="L1153" i="14"/>
  <c r="N1153" i="14"/>
  <c r="R1153" i="14"/>
  <c r="S1153" i="14"/>
  <c r="T1153" i="14"/>
  <c r="V1153" i="14"/>
  <c r="W1153" i="14"/>
  <c r="X1153" i="14"/>
  <c r="Y1153" i="14"/>
  <c r="Z1153" i="14"/>
  <c r="AA1153" i="14"/>
  <c r="AB1153" i="14"/>
  <c r="AD1153" i="14"/>
  <c r="AE1153" i="14"/>
  <c r="AJ1153" i="14"/>
  <c r="K1154" i="14"/>
  <c r="L1154" i="14"/>
  <c r="N1154" i="14"/>
  <c r="R1154" i="14"/>
  <c r="S1154" i="14"/>
  <c r="T1154" i="14"/>
  <c r="V1154" i="14"/>
  <c r="W1154" i="14"/>
  <c r="X1154" i="14"/>
  <c r="Y1154" i="14"/>
  <c r="Z1154" i="14"/>
  <c r="AA1154" i="14"/>
  <c r="AB1154" i="14"/>
  <c r="AD1154" i="14"/>
  <c r="AE1154" i="14"/>
  <c r="AJ1154" i="14"/>
  <c r="K1155" i="14"/>
  <c r="L1155" i="14"/>
  <c r="N1155" i="14"/>
  <c r="R1155" i="14"/>
  <c r="S1155" i="14"/>
  <c r="T1155" i="14"/>
  <c r="V1155" i="14"/>
  <c r="W1155" i="14"/>
  <c r="X1155" i="14"/>
  <c r="Y1155" i="14"/>
  <c r="Z1155" i="14"/>
  <c r="AA1155" i="14"/>
  <c r="AB1155" i="14"/>
  <c r="AD1155" i="14"/>
  <c r="AE1155" i="14"/>
  <c r="AJ1155" i="14"/>
  <c r="K1156" i="14"/>
  <c r="L1156" i="14"/>
  <c r="N1156" i="14"/>
  <c r="R1156" i="14"/>
  <c r="S1156" i="14"/>
  <c r="T1156" i="14"/>
  <c r="V1156" i="14"/>
  <c r="W1156" i="14"/>
  <c r="X1156" i="14"/>
  <c r="Y1156" i="14"/>
  <c r="Z1156" i="14"/>
  <c r="AA1156" i="14"/>
  <c r="AB1156" i="14"/>
  <c r="AD1156" i="14"/>
  <c r="AE1156" i="14"/>
  <c r="AJ1156" i="14"/>
  <c r="K1157" i="14"/>
  <c r="L1157" i="14"/>
  <c r="N1157" i="14"/>
  <c r="R1157" i="14"/>
  <c r="S1157" i="14"/>
  <c r="T1157" i="14"/>
  <c r="V1157" i="14"/>
  <c r="W1157" i="14"/>
  <c r="X1157" i="14"/>
  <c r="Y1157" i="14"/>
  <c r="Z1157" i="14"/>
  <c r="AA1157" i="14"/>
  <c r="AB1157" i="14"/>
  <c r="AD1157" i="14"/>
  <c r="AE1157" i="14"/>
  <c r="AJ1157" i="14"/>
  <c r="K1158" i="14"/>
  <c r="L1158" i="14"/>
  <c r="N1158" i="14"/>
  <c r="R1158" i="14"/>
  <c r="S1158" i="14"/>
  <c r="T1158" i="14"/>
  <c r="V1158" i="14"/>
  <c r="W1158" i="14"/>
  <c r="X1158" i="14"/>
  <c r="Y1158" i="14"/>
  <c r="Z1158" i="14"/>
  <c r="AA1158" i="14"/>
  <c r="AB1158" i="14"/>
  <c r="AD1158" i="14"/>
  <c r="AE1158" i="14"/>
  <c r="AJ1158" i="14"/>
  <c r="K1159" i="14"/>
  <c r="L1159" i="14"/>
  <c r="N1159" i="14"/>
  <c r="R1159" i="14"/>
  <c r="S1159" i="14"/>
  <c r="T1159" i="14"/>
  <c r="V1159" i="14"/>
  <c r="W1159" i="14"/>
  <c r="X1159" i="14"/>
  <c r="Y1159" i="14"/>
  <c r="Z1159" i="14"/>
  <c r="AA1159" i="14"/>
  <c r="AB1159" i="14"/>
  <c r="AD1159" i="14"/>
  <c r="AE1159" i="14"/>
  <c r="AJ1159" i="14"/>
  <c r="K1160" i="14"/>
  <c r="L1160" i="14"/>
  <c r="N1160" i="14"/>
  <c r="R1160" i="14"/>
  <c r="S1160" i="14"/>
  <c r="T1160" i="14"/>
  <c r="V1160" i="14"/>
  <c r="W1160" i="14"/>
  <c r="X1160" i="14"/>
  <c r="Y1160" i="14"/>
  <c r="Z1160" i="14"/>
  <c r="AA1160" i="14"/>
  <c r="AB1160" i="14"/>
  <c r="AD1160" i="14"/>
  <c r="AE1160" i="14"/>
  <c r="AJ1160" i="14"/>
  <c r="K1161" i="14"/>
  <c r="L1161" i="14"/>
  <c r="N1161" i="14"/>
  <c r="R1161" i="14"/>
  <c r="S1161" i="14"/>
  <c r="T1161" i="14"/>
  <c r="V1161" i="14"/>
  <c r="W1161" i="14"/>
  <c r="X1161" i="14"/>
  <c r="Y1161" i="14"/>
  <c r="Z1161" i="14"/>
  <c r="AA1161" i="14"/>
  <c r="AB1161" i="14"/>
  <c r="AD1161" i="14"/>
  <c r="AE1161" i="14"/>
  <c r="AJ1161" i="14"/>
  <c r="K1162" i="14"/>
  <c r="L1162" i="14"/>
  <c r="N1162" i="14"/>
  <c r="R1162" i="14"/>
  <c r="S1162" i="14"/>
  <c r="T1162" i="14"/>
  <c r="V1162" i="14"/>
  <c r="W1162" i="14"/>
  <c r="X1162" i="14"/>
  <c r="Y1162" i="14"/>
  <c r="Z1162" i="14"/>
  <c r="AA1162" i="14"/>
  <c r="AB1162" i="14"/>
  <c r="AD1162" i="14"/>
  <c r="AE1162" i="14"/>
  <c r="AJ1162" i="14"/>
  <c r="K1163" i="14"/>
  <c r="L1163" i="14"/>
  <c r="N1163" i="14"/>
  <c r="R1163" i="14"/>
  <c r="S1163" i="14"/>
  <c r="T1163" i="14"/>
  <c r="V1163" i="14"/>
  <c r="W1163" i="14"/>
  <c r="X1163" i="14"/>
  <c r="Y1163" i="14"/>
  <c r="Z1163" i="14"/>
  <c r="AA1163" i="14"/>
  <c r="AB1163" i="14"/>
  <c r="AD1163" i="14"/>
  <c r="AE1163" i="14"/>
  <c r="AJ1163" i="14"/>
  <c r="K1164" i="14"/>
  <c r="L1164" i="14"/>
  <c r="N1164" i="14"/>
  <c r="R1164" i="14"/>
  <c r="S1164" i="14"/>
  <c r="T1164" i="14"/>
  <c r="V1164" i="14"/>
  <c r="W1164" i="14"/>
  <c r="X1164" i="14"/>
  <c r="Y1164" i="14"/>
  <c r="Z1164" i="14"/>
  <c r="AA1164" i="14"/>
  <c r="AB1164" i="14"/>
  <c r="AD1164" i="14"/>
  <c r="AE1164" i="14"/>
  <c r="AJ1164" i="14"/>
  <c r="K1165" i="14"/>
  <c r="L1165" i="14"/>
  <c r="N1165" i="14"/>
  <c r="R1165" i="14"/>
  <c r="S1165" i="14"/>
  <c r="T1165" i="14"/>
  <c r="V1165" i="14"/>
  <c r="W1165" i="14"/>
  <c r="X1165" i="14"/>
  <c r="Y1165" i="14"/>
  <c r="Z1165" i="14"/>
  <c r="AA1165" i="14"/>
  <c r="AB1165" i="14"/>
  <c r="AD1165" i="14"/>
  <c r="AE1165" i="14"/>
  <c r="AJ1165" i="14"/>
  <c r="K1166" i="14"/>
  <c r="L1166" i="14"/>
  <c r="N1166" i="14"/>
  <c r="R1166" i="14"/>
  <c r="S1166" i="14"/>
  <c r="T1166" i="14"/>
  <c r="V1166" i="14"/>
  <c r="W1166" i="14"/>
  <c r="X1166" i="14"/>
  <c r="Y1166" i="14"/>
  <c r="Z1166" i="14"/>
  <c r="AA1166" i="14"/>
  <c r="AB1166" i="14"/>
  <c r="AD1166" i="14"/>
  <c r="AE1166" i="14"/>
  <c r="AJ1166" i="14"/>
  <c r="K1167" i="14"/>
  <c r="L1167" i="14"/>
  <c r="N1167" i="14"/>
  <c r="R1167" i="14"/>
  <c r="S1167" i="14"/>
  <c r="T1167" i="14"/>
  <c r="V1167" i="14"/>
  <c r="W1167" i="14"/>
  <c r="X1167" i="14"/>
  <c r="Y1167" i="14"/>
  <c r="Z1167" i="14"/>
  <c r="AA1167" i="14"/>
  <c r="AB1167" i="14"/>
  <c r="AD1167" i="14"/>
  <c r="AE1167" i="14"/>
  <c r="AJ1167" i="14"/>
  <c r="K1168" i="14"/>
  <c r="L1168" i="14"/>
  <c r="N1168" i="14"/>
  <c r="R1168" i="14"/>
  <c r="S1168" i="14"/>
  <c r="T1168" i="14"/>
  <c r="V1168" i="14"/>
  <c r="W1168" i="14"/>
  <c r="X1168" i="14"/>
  <c r="Y1168" i="14"/>
  <c r="Z1168" i="14"/>
  <c r="AA1168" i="14"/>
  <c r="AB1168" i="14"/>
  <c r="AD1168" i="14"/>
  <c r="AE1168" i="14"/>
  <c r="AJ1168" i="14"/>
  <c r="K1169" i="14"/>
  <c r="L1169" i="14"/>
  <c r="N1169" i="14"/>
  <c r="R1169" i="14"/>
  <c r="S1169" i="14"/>
  <c r="T1169" i="14"/>
  <c r="V1169" i="14"/>
  <c r="W1169" i="14"/>
  <c r="X1169" i="14"/>
  <c r="Y1169" i="14"/>
  <c r="Z1169" i="14"/>
  <c r="AA1169" i="14"/>
  <c r="AB1169" i="14"/>
  <c r="AD1169" i="14"/>
  <c r="AE1169" i="14"/>
  <c r="AJ1169" i="14"/>
  <c r="K1170" i="14"/>
  <c r="L1170" i="14"/>
  <c r="N1170" i="14"/>
  <c r="R1170" i="14"/>
  <c r="S1170" i="14"/>
  <c r="T1170" i="14"/>
  <c r="V1170" i="14"/>
  <c r="W1170" i="14"/>
  <c r="X1170" i="14"/>
  <c r="Y1170" i="14"/>
  <c r="Z1170" i="14"/>
  <c r="AA1170" i="14"/>
  <c r="AB1170" i="14"/>
  <c r="AD1170" i="14"/>
  <c r="AE1170" i="14"/>
  <c r="AJ1170" i="14"/>
  <c r="K1171" i="14"/>
  <c r="L1171" i="14"/>
  <c r="N1171" i="14"/>
  <c r="R1171" i="14"/>
  <c r="S1171" i="14"/>
  <c r="T1171" i="14"/>
  <c r="V1171" i="14"/>
  <c r="W1171" i="14"/>
  <c r="X1171" i="14"/>
  <c r="Y1171" i="14"/>
  <c r="Z1171" i="14"/>
  <c r="AA1171" i="14"/>
  <c r="AB1171" i="14"/>
  <c r="AD1171" i="14"/>
  <c r="AE1171" i="14"/>
  <c r="AJ1171" i="14"/>
  <c r="K1172" i="14"/>
  <c r="L1172" i="14"/>
  <c r="N1172" i="14"/>
  <c r="R1172" i="14"/>
  <c r="S1172" i="14"/>
  <c r="T1172" i="14"/>
  <c r="V1172" i="14"/>
  <c r="W1172" i="14"/>
  <c r="X1172" i="14"/>
  <c r="Y1172" i="14"/>
  <c r="Z1172" i="14"/>
  <c r="AA1172" i="14"/>
  <c r="AB1172" i="14"/>
  <c r="AD1172" i="14"/>
  <c r="AE1172" i="14"/>
  <c r="AJ1172" i="14"/>
  <c r="K1173" i="14"/>
  <c r="L1173" i="14"/>
  <c r="N1173" i="14"/>
  <c r="R1173" i="14"/>
  <c r="S1173" i="14"/>
  <c r="T1173" i="14"/>
  <c r="V1173" i="14"/>
  <c r="W1173" i="14"/>
  <c r="X1173" i="14"/>
  <c r="Y1173" i="14"/>
  <c r="Z1173" i="14"/>
  <c r="AA1173" i="14"/>
  <c r="AB1173" i="14"/>
  <c r="AD1173" i="14"/>
  <c r="AE1173" i="14"/>
  <c r="AJ1173" i="14"/>
  <c r="K1174" i="14"/>
  <c r="L1174" i="14"/>
  <c r="N1174" i="14"/>
  <c r="R1174" i="14"/>
  <c r="S1174" i="14"/>
  <c r="T1174" i="14"/>
  <c r="V1174" i="14"/>
  <c r="W1174" i="14"/>
  <c r="X1174" i="14"/>
  <c r="Y1174" i="14"/>
  <c r="Z1174" i="14"/>
  <c r="AA1174" i="14"/>
  <c r="AB1174" i="14"/>
  <c r="AD1174" i="14"/>
  <c r="AE1174" i="14"/>
  <c r="AJ1174" i="14"/>
  <c r="K1175" i="14"/>
  <c r="L1175" i="14"/>
  <c r="N1175" i="14"/>
  <c r="R1175" i="14"/>
  <c r="S1175" i="14"/>
  <c r="T1175" i="14"/>
  <c r="V1175" i="14"/>
  <c r="W1175" i="14"/>
  <c r="X1175" i="14"/>
  <c r="Y1175" i="14"/>
  <c r="Z1175" i="14"/>
  <c r="AA1175" i="14"/>
  <c r="AB1175" i="14"/>
  <c r="AD1175" i="14"/>
  <c r="AE1175" i="14"/>
  <c r="AJ1175" i="14"/>
  <c r="K1176" i="14"/>
  <c r="L1176" i="14"/>
  <c r="N1176" i="14"/>
  <c r="R1176" i="14"/>
  <c r="S1176" i="14"/>
  <c r="T1176" i="14"/>
  <c r="V1176" i="14"/>
  <c r="W1176" i="14"/>
  <c r="X1176" i="14"/>
  <c r="Y1176" i="14"/>
  <c r="Z1176" i="14"/>
  <c r="AA1176" i="14"/>
  <c r="AB1176" i="14"/>
  <c r="AD1176" i="14"/>
  <c r="AE1176" i="14"/>
  <c r="AJ1176" i="14"/>
  <c r="K1177" i="14"/>
  <c r="L1177" i="14"/>
  <c r="N1177" i="14"/>
  <c r="R1177" i="14"/>
  <c r="S1177" i="14"/>
  <c r="T1177" i="14"/>
  <c r="V1177" i="14"/>
  <c r="W1177" i="14"/>
  <c r="X1177" i="14"/>
  <c r="Y1177" i="14"/>
  <c r="Z1177" i="14"/>
  <c r="AA1177" i="14"/>
  <c r="AB1177" i="14"/>
  <c r="AD1177" i="14"/>
  <c r="AE1177" i="14"/>
  <c r="AJ1177" i="14"/>
  <c r="K1178" i="14"/>
  <c r="L1178" i="14"/>
  <c r="N1178" i="14"/>
  <c r="R1178" i="14"/>
  <c r="S1178" i="14"/>
  <c r="T1178" i="14"/>
  <c r="V1178" i="14"/>
  <c r="W1178" i="14"/>
  <c r="X1178" i="14"/>
  <c r="Y1178" i="14"/>
  <c r="Z1178" i="14"/>
  <c r="AA1178" i="14"/>
  <c r="AB1178" i="14"/>
  <c r="AD1178" i="14"/>
  <c r="AE1178" i="14"/>
  <c r="AJ1178" i="14"/>
  <c r="K1179" i="14"/>
  <c r="L1179" i="14"/>
  <c r="N1179" i="14"/>
  <c r="R1179" i="14"/>
  <c r="S1179" i="14"/>
  <c r="T1179" i="14"/>
  <c r="V1179" i="14"/>
  <c r="W1179" i="14"/>
  <c r="X1179" i="14"/>
  <c r="Y1179" i="14"/>
  <c r="Z1179" i="14"/>
  <c r="AA1179" i="14"/>
  <c r="AB1179" i="14"/>
  <c r="AD1179" i="14"/>
  <c r="AE1179" i="14"/>
  <c r="AJ1179" i="14"/>
  <c r="K1180" i="14"/>
  <c r="L1180" i="14"/>
  <c r="N1180" i="14"/>
  <c r="R1180" i="14"/>
  <c r="S1180" i="14"/>
  <c r="T1180" i="14"/>
  <c r="V1180" i="14"/>
  <c r="W1180" i="14"/>
  <c r="X1180" i="14"/>
  <c r="Y1180" i="14"/>
  <c r="Z1180" i="14"/>
  <c r="AA1180" i="14"/>
  <c r="AB1180" i="14"/>
  <c r="AD1180" i="14"/>
  <c r="AE1180" i="14"/>
  <c r="AJ1180" i="14"/>
  <c r="K1181" i="14"/>
  <c r="L1181" i="14"/>
  <c r="N1181" i="14"/>
  <c r="R1181" i="14"/>
  <c r="S1181" i="14"/>
  <c r="T1181" i="14"/>
  <c r="V1181" i="14"/>
  <c r="W1181" i="14"/>
  <c r="X1181" i="14"/>
  <c r="Y1181" i="14"/>
  <c r="Z1181" i="14"/>
  <c r="AA1181" i="14"/>
  <c r="AB1181" i="14"/>
  <c r="AD1181" i="14"/>
  <c r="AE1181" i="14"/>
  <c r="AJ1181" i="14"/>
  <c r="K1182" i="14"/>
  <c r="L1182" i="14"/>
  <c r="N1182" i="14"/>
  <c r="R1182" i="14"/>
  <c r="S1182" i="14"/>
  <c r="T1182" i="14"/>
  <c r="V1182" i="14"/>
  <c r="W1182" i="14"/>
  <c r="X1182" i="14"/>
  <c r="Y1182" i="14"/>
  <c r="Z1182" i="14"/>
  <c r="AA1182" i="14"/>
  <c r="AB1182" i="14"/>
  <c r="AD1182" i="14"/>
  <c r="AE1182" i="14"/>
  <c r="AJ1182" i="14"/>
  <c r="K1183" i="14"/>
  <c r="L1183" i="14"/>
  <c r="N1183" i="14"/>
  <c r="R1183" i="14"/>
  <c r="S1183" i="14"/>
  <c r="T1183" i="14"/>
  <c r="V1183" i="14"/>
  <c r="W1183" i="14"/>
  <c r="X1183" i="14"/>
  <c r="Y1183" i="14"/>
  <c r="Z1183" i="14"/>
  <c r="AA1183" i="14"/>
  <c r="AB1183" i="14"/>
  <c r="AD1183" i="14"/>
  <c r="AE1183" i="14"/>
  <c r="AJ1183" i="14"/>
  <c r="K1184" i="14"/>
  <c r="L1184" i="14"/>
  <c r="N1184" i="14"/>
  <c r="R1184" i="14"/>
  <c r="S1184" i="14"/>
  <c r="T1184" i="14"/>
  <c r="V1184" i="14"/>
  <c r="W1184" i="14"/>
  <c r="X1184" i="14"/>
  <c r="Y1184" i="14"/>
  <c r="Z1184" i="14"/>
  <c r="AA1184" i="14"/>
  <c r="AB1184" i="14"/>
  <c r="AD1184" i="14"/>
  <c r="AE1184" i="14"/>
  <c r="AJ1184" i="14"/>
  <c r="K1185" i="14"/>
  <c r="L1185" i="14"/>
  <c r="N1185" i="14"/>
  <c r="R1185" i="14"/>
  <c r="S1185" i="14"/>
  <c r="T1185" i="14"/>
  <c r="V1185" i="14"/>
  <c r="W1185" i="14"/>
  <c r="X1185" i="14"/>
  <c r="Y1185" i="14"/>
  <c r="Z1185" i="14"/>
  <c r="AA1185" i="14"/>
  <c r="AB1185" i="14"/>
  <c r="AD1185" i="14"/>
  <c r="AE1185" i="14"/>
  <c r="AJ1185" i="14"/>
  <c r="K1186" i="14"/>
  <c r="L1186" i="14"/>
  <c r="N1186" i="14"/>
  <c r="R1186" i="14"/>
  <c r="S1186" i="14"/>
  <c r="T1186" i="14"/>
  <c r="V1186" i="14"/>
  <c r="W1186" i="14"/>
  <c r="X1186" i="14"/>
  <c r="Y1186" i="14"/>
  <c r="Z1186" i="14"/>
  <c r="AA1186" i="14"/>
  <c r="AB1186" i="14"/>
  <c r="AD1186" i="14"/>
  <c r="AE1186" i="14"/>
  <c r="AJ1186" i="14"/>
  <c r="K1187" i="14"/>
  <c r="L1187" i="14"/>
  <c r="N1187" i="14"/>
  <c r="R1187" i="14"/>
  <c r="S1187" i="14"/>
  <c r="T1187" i="14"/>
  <c r="V1187" i="14"/>
  <c r="W1187" i="14"/>
  <c r="X1187" i="14"/>
  <c r="Y1187" i="14"/>
  <c r="Z1187" i="14"/>
  <c r="AA1187" i="14"/>
  <c r="AB1187" i="14"/>
  <c r="AD1187" i="14"/>
  <c r="AE1187" i="14"/>
  <c r="AJ1187" i="14"/>
  <c r="K1188" i="14"/>
  <c r="L1188" i="14"/>
  <c r="N1188" i="14"/>
  <c r="R1188" i="14"/>
  <c r="S1188" i="14"/>
  <c r="T1188" i="14"/>
  <c r="V1188" i="14"/>
  <c r="W1188" i="14"/>
  <c r="X1188" i="14"/>
  <c r="Y1188" i="14"/>
  <c r="Z1188" i="14"/>
  <c r="AA1188" i="14"/>
  <c r="AB1188" i="14"/>
  <c r="AD1188" i="14"/>
  <c r="AE1188" i="14"/>
  <c r="AJ1188" i="14"/>
  <c r="K1189" i="14"/>
  <c r="L1189" i="14"/>
  <c r="N1189" i="14"/>
  <c r="R1189" i="14"/>
  <c r="S1189" i="14"/>
  <c r="T1189" i="14"/>
  <c r="V1189" i="14"/>
  <c r="W1189" i="14"/>
  <c r="X1189" i="14"/>
  <c r="Y1189" i="14"/>
  <c r="Z1189" i="14"/>
  <c r="AA1189" i="14"/>
  <c r="AB1189" i="14"/>
  <c r="AD1189" i="14"/>
  <c r="AE1189" i="14"/>
  <c r="AJ1189" i="14"/>
  <c r="K1190" i="14"/>
  <c r="L1190" i="14"/>
  <c r="N1190" i="14"/>
  <c r="R1190" i="14"/>
  <c r="S1190" i="14"/>
  <c r="T1190" i="14"/>
  <c r="V1190" i="14"/>
  <c r="W1190" i="14"/>
  <c r="X1190" i="14"/>
  <c r="Y1190" i="14"/>
  <c r="Z1190" i="14"/>
  <c r="AA1190" i="14"/>
  <c r="AB1190" i="14"/>
  <c r="AD1190" i="14"/>
  <c r="AE1190" i="14"/>
  <c r="AJ1190" i="14"/>
  <c r="K1191" i="14"/>
  <c r="L1191" i="14"/>
  <c r="N1191" i="14"/>
  <c r="R1191" i="14"/>
  <c r="S1191" i="14"/>
  <c r="T1191" i="14"/>
  <c r="V1191" i="14"/>
  <c r="W1191" i="14"/>
  <c r="X1191" i="14"/>
  <c r="Y1191" i="14"/>
  <c r="Z1191" i="14"/>
  <c r="AA1191" i="14"/>
  <c r="AB1191" i="14"/>
  <c r="AD1191" i="14"/>
  <c r="AE1191" i="14"/>
  <c r="AJ1191" i="14"/>
  <c r="K1192" i="14"/>
  <c r="L1192" i="14"/>
  <c r="N1192" i="14"/>
  <c r="R1192" i="14"/>
  <c r="S1192" i="14"/>
  <c r="T1192" i="14"/>
  <c r="V1192" i="14"/>
  <c r="W1192" i="14"/>
  <c r="X1192" i="14"/>
  <c r="Y1192" i="14"/>
  <c r="Z1192" i="14"/>
  <c r="AA1192" i="14"/>
  <c r="AB1192" i="14"/>
  <c r="AD1192" i="14"/>
  <c r="AE1192" i="14"/>
  <c r="AJ1192" i="14"/>
  <c r="K1193" i="14"/>
  <c r="L1193" i="14"/>
  <c r="N1193" i="14"/>
  <c r="R1193" i="14"/>
  <c r="S1193" i="14"/>
  <c r="T1193" i="14"/>
  <c r="V1193" i="14"/>
  <c r="W1193" i="14"/>
  <c r="X1193" i="14"/>
  <c r="Y1193" i="14"/>
  <c r="Z1193" i="14"/>
  <c r="AA1193" i="14"/>
  <c r="AB1193" i="14"/>
  <c r="AD1193" i="14"/>
  <c r="AE1193" i="14"/>
  <c r="AJ1193" i="14"/>
  <c r="K1194" i="14"/>
  <c r="L1194" i="14"/>
  <c r="N1194" i="14"/>
  <c r="R1194" i="14"/>
  <c r="S1194" i="14"/>
  <c r="T1194" i="14"/>
  <c r="V1194" i="14"/>
  <c r="W1194" i="14"/>
  <c r="X1194" i="14"/>
  <c r="Y1194" i="14"/>
  <c r="Z1194" i="14"/>
  <c r="AA1194" i="14"/>
  <c r="AB1194" i="14"/>
  <c r="AD1194" i="14"/>
  <c r="AE1194" i="14"/>
  <c r="AJ1194" i="14"/>
  <c r="K1195" i="14"/>
  <c r="L1195" i="14"/>
  <c r="N1195" i="14"/>
  <c r="R1195" i="14"/>
  <c r="S1195" i="14"/>
  <c r="T1195" i="14"/>
  <c r="V1195" i="14"/>
  <c r="W1195" i="14"/>
  <c r="X1195" i="14"/>
  <c r="Y1195" i="14"/>
  <c r="Z1195" i="14"/>
  <c r="AA1195" i="14"/>
  <c r="AB1195" i="14"/>
  <c r="AD1195" i="14"/>
  <c r="AE1195" i="14"/>
  <c r="AJ1195" i="14"/>
  <c r="K1196" i="14"/>
  <c r="L1196" i="14"/>
  <c r="N1196" i="14"/>
  <c r="R1196" i="14"/>
  <c r="S1196" i="14"/>
  <c r="T1196" i="14"/>
  <c r="V1196" i="14"/>
  <c r="W1196" i="14"/>
  <c r="X1196" i="14"/>
  <c r="Y1196" i="14"/>
  <c r="Z1196" i="14"/>
  <c r="AA1196" i="14"/>
  <c r="AB1196" i="14"/>
  <c r="AD1196" i="14"/>
  <c r="AE1196" i="14"/>
  <c r="AJ1196" i="14"/>
  <c r="K1197" i="14"/>
  <c r="L1197" i="14"/>
  <c r="N1197" i="14"/>
  <c r="R1197" i="14"/>
  <c r="S1197" i="14"/>
  <c r="T1197" i="14"/>
  <c r="V1197" i="14"/>
  <c r="W1197" i="14"/>
  <c r="X1197" i="14"/>
  <c r="Y1197" i="14"/>
  <c r="Z1197" i="14"/>
  <c r="AA1197" i="14"/>
  <c r="AB1197" i="14"/>
  <c r="AD1197" i="14"/>
  <c r="AE1197" i="14"/>
  <c r="AJ1197" i="14"/>
  <c r="K1198" i="14"/>
  <c r="L1198" i="14"/>
  <c r="N1198" i="14"/>
  <c r="R1198" i="14"/>
  <c r="S1198" i="14"/>
  <c r="T1198" i="14"/>
  <c r="V1198" i="14"/>
  <c r="W1198" i="14"/>
  <c r="X1198" i="14"/>
  <c r="Y1198" i="14"/>
  <c r="Z1198" i="14"/>
  <c r="AA1198" i="14"/>
  <c r="AB1198" i="14"/>
  <c r="AD1198" i="14"/>
  <c r="AE1198" i="14"/>
  <c r="AJ1198" i="14"/>
  <c r="K1199" i="14"/>
  <c r="L1199" i="14"/>
  <c r="N1199" i="14"/>
  <c r="R1199" i="14"/>
  <c r="S1199" i="14"/>
  <c r="T1199" i="14"/>
  <c r="V1199" i="14"/>
  <c r="W1199" i="14"/>
  <c r="X1199" i="14"/>
  <c r="Y1199" i="14"/>
  <c r="Z1199" i="14"/>
  <c r="AA1199" i="14"/>
  <c r="AB1199" i="14"/>
  <c r="AD1199" i="14"/>
  <c r="AE1199" i="14"/>
  <c r="AJ1199" i="14"/>
  <c r="K1200" i="14"/>
  <c r="L1200" i="14"/>
  <c r="N1200" i="14"/>
  <c r="R1200" i="14"/>
  <c r="S1200" i="14"/>
  <c r="T1200" i="14"/>
  <c r="V1200" i="14"/>
  <c r="W1200" i="14"/>
  <c r="X1200" i="14"/>
  <c r="Y1200" i="14"/>
  <c r="Z1200" i="14"/>
  <c r="AA1200" i="14"/>
  <c r="AB1200" i="14"/>
  <c r="AD1200" i="14"/>
  <c r="AE1200" i="14"/>
  <c r="AJ1200" i="14"/>
  <c r="K1201" i="14"/>
  <c r="L1201" i="14"/>
  <c r="N1201" i="14"/>
  <c r="R1201" i="14"/>
  <c r="S1201" i="14"/>
  <c r="T1201" i="14"/>
  <c r="V1201" i="14"/>
  <c r="W1201" i="14"/>
  <c r="X1201" i="14"/>
  <c r="Y1201" i="14"/>
  <c r="Z1201" i="14"/>
  <c r="AA1201" i="14"/>
  <c r="AB1201" i="14"/>
  <c r="AD1201" i="14"/>
  <c r="AE1201" i="14"/>
  <c r="AJ1201" i="14"/>
  <c r="K1202" i="14"/>
  <c r="L1202" i="14"/>
  <c r="N1202" i="14"/>
  <c r="R1202" i="14"/>
  <c r="S1202" i="14"/>
  <c r="T1202" i="14"/>
  <c r="V1202" i="14"/>
  <c r="W1202" i="14"/>
  <c r="X1202" i="14"/>
  <c r="Y1202" i="14"/>
  <c r="Z1202" i="14"/>
  <c r="AA1202" i="14"/>
  <c r="AB1202" i="14"/>
  <c r="AD1202" i="14"/>
  <c r="AE1202" i="14"/>
  <c r="AJ1202" i="14"/>
  <c r="K1203" i="14"/>
  <c r="L1203" i="14"/>
  <c r="N1203" i="14"/>
  <c r="R1203" i="14"/>
  <c r="S1203" i="14"/>
  <c r="T1203" i="14"/>
  <c r="V1203" i="14"/>
  <c r="W1203" i="14"/>
  <c r="X1203" i="14"/>
  <c r="Y1203" i="14"/>
  <c r="Z1203" i="14"/>
  <c r="AA1203" i="14"/>
  <c r="AB1203" i="14"/>
  <c r="AD1203" i="14"/>
  <c r="AE1203" i="14"/>
  <c r="AJ1203" i="14"/>
  <c r="K1204" i="14"/>
  <c r="L1204" i="14"/>
  <c r="N1204" i="14"/>
  <c r="R1204" i="14"/>
  <c r="S1204" i="14"/>
  <c r="T1204" i="14"/>
  <c r="V1204" i="14"/>
  <c r="W1204" i="14"/>
  <c r="X1204" i="14"/>
  <c r="Y1204" i="14"/>
  <c r="Z1204" i="14"/>
  <c r="AA1204" i="14"/>
  <c r="AB1204" i="14"/>
  <c r="AD1204" i="14"/>
  <c r="AE1204" i="14"/>
  <c r="AJ1204" i="14"/>
  <c r="K1205" i="14"/>
  <c r="L1205" i="14"/>
  <c r="N1205" i="14"/>
  <c r="R1205" i="14"/>
  <c r="S1205" i="14"/>
  <c r="T1205" i="14"/>
  <c r="V1205" i="14"/>
  <c r="W1205" i="14"/>
  <c r="X1205" i="14"/>
  <c r="Y1205" i="14"/>
  <c r="Z1205" i="14"/>
  <c r="AA1205" i="14"/>
  <c r="AB1205" i="14"/>
  <c r="AD1205" i="14"/>
  <c r="AE1205" i="14"/>
  <c r="AJ1205" i="14"/>
  <c r="K1206" i="14"/>
  <c r="L1206" i="14"/>
  <c r="N1206" i="14"/>
  <c r="R1206" i="14"/>
  <c r="S1206" i="14"/>
  <c r="T1206" i="14"/>
  <c r="V1206" i="14"/>
  <c r="W1206" i="14"/>
  <c r="X1206" i="14"/>
  <c r="Y1206" i="14"/>
  <c r="Z1206" i="14"/>
  <c r="AA1206" i="14"/>
  <c r="AB1206" i="14"/>
  <c r="AD1206" i="14"/>
  <c r="AE1206" i="14"/>
  <c r="AJ1206" i="14"/>
  <c r="K1207" i="14"/>
  <c r="L1207" i="14"/>
  <c r="N1207" i="14"/>
  <c r="R1207" i="14"/>
  <c r="S1207" i="14"/>
  <c r="T1207" i="14"/>
  <c r="V1207" i="14"/>
  <c r="W1207" i="14"/>
  <c r="X1207" i="14"/>
  <c r="Y1207" i="14"/>
  <c r="Z1207" i="14"/>
  <c r="AA1207" i="14"/>
  <c r="AB1207" i="14"/>
  <c r="AD1207" i="14"/>
  <c r="AE1207" i="14"/>
  <c r="AJ1207" i="14"/>
  <c r="K1208" i="14"/>
  <c r="L1208" i="14"/>
  <c r="N1208" i="14"/>
  <c r="R1208" i="14"/>
  <c r="S1208" i="14"/>
  <c r="T1208" i="14"/>
  <c r="V1208" i="14"/>
  <c r="W1208" i="14"/>
  <c r="X1208" i="14"/>
  <c r="Y1208" i="14"/>
  <c r="Z1208" i="14"/>
  <c r="AA1208" i="14"/>
  <c r="AB1208" i="14"/>
  <c r="AD1208" i="14"/>
  <c r="AE1208" i="14"/>
  <c r="AJ1208" i="14"/>
  <c r="K1209" i="14"/>
  <c r="L1209" i="14"/>
  <c r="N1209" i="14"/>
  <c r="R1209" i="14"/>
  <c r="S1209" i="14"/>
  <c r="T1209" i="14"/>
  <c r="V1209" i="14"/>
  <c r="W1209" i="14"/>
  <c r="X1209" i="14"/>
  <c r="Y1209" i="14"/>
  <c r="Z1209" i="14"/>
  <c r="AA1209" i="14"/>
  <c r="AB1209" i="14"/>
  <c r="AD1209" i="14"/>
  <c r="AE1209" i="14"/>
  <c r="AJ1209" i="14"/>
  <c r="K1210" i="14"/>
  <c r="L1210" i="14"/>
  <c r="N1210" i="14"/>
  <c r="R1210" i="14"/>
  <c r="S1210" i="14"/>
  <c r="T1210" i="14"/>
  <c r="V1210" i="14"/>
  <c r="W1210" i="14"/>
  <c r="X1210" i="14"/>
  <c r="Y1210" i="14"/>
  <c r="Z1210" i="14"/>
  <c r="AA1210" i="14"/>
  <c r="AB1210" i="14"/>
  <c r="AD1210" i="14"/>
  <c r="AE1210" i="14"/>
  <c r="AJ1210" i="14"/>
  <c r="K1211" i="14"/>
  <c r="L1211" i="14"/>
  <c r="N1211" i="14"/>
  <c r="R1211" i="14"/>
  <c r="S1211" i="14"/>
  <c r="T1211" i="14"/>
  <c r="V1211" i="14"/>
  <c r="W1211" i="14"/>
  <c r="X1211" i="14"/>
  <c r="Y1211" i="14"/>
  <c r="Z1211" i="14"/>
  <c r="AA1211" i="14"/>
  <c r="AB1211" i="14"/>
  <c r="AD1211" i="14"/>
  <c r="AE1211" i="14"/>
  <c r="AJ1211" i="14"/>
  <c r="K1212" i="14"/>
  <c r="L1212" i="14"/>
  <c r="N1212" i="14"/>
  <c r="R1212" i="14"/>
  <c r="S1212" i="14"/>
  <c r="T1212" i="14"/>
  <c r="V1212" i="14"/>
  <c r="W1212" i="14"/>
  <c r="X1212" i="14"/>
  <c r="Y1212" i="14"/>
  <c r="Z1212" i="14"/>
  <c r="AA1212" i="14"/>
  <c r="AB1212" i="14"/>
  <c r="AD1212" i="14"/>
  <c r="AE1212" i="14"/>
  <c r="AJ1212" i="14"/>
  <c r="K1213" i="14"/>
  <c r="L1213" i="14"/>
  <c r="N1213" i="14"/>
  <c r="R1213" i="14"/>
  <c r="S1213" i="14"/>
  <c r="T1213" i="14"/>
  <c r="V1213" i="14"/>
  <c r="W1213" i="14"/>
  <c r="X1213" i="14"/>
  <c r="Y1213" i="14"/>
  <c r="Z1213" i="14"/>
  <c r="AA1213" i="14"/>
  <c r="AB1213" i="14"/>
  <c r="AD1213" i="14"/>
  <c r="AE1213" i="14"/>
  <c r="AJ1213" i="14"/>
  <c r="K1214" i="14"/>
  <c r="L1214" i="14"/>
  <c r="N1214" i="14"/>
  <c r="R1214" i="14"/>
  <c r="S1214" i="14"/>
  <c r="T1214" i="14"/>
  <c r="V1214" i="14"/>
  <c r="W1214" i="14"/>
  <c r="X1214" i="14"/>
  <c r="Y1214" i="14"/>
  <c r="Z1214" i="14"/>
  <c r="AA1214" i="14"/>
  <c r="AB1214" i="14"/>
  <c r="AD1214" i="14"/>
  <c r="AE1214" i="14"/>
  <c r="AJ1214" i="14"/>
  <c r="K1215" i="14"/>
  <c r="L1215" i="14"/>
  <c r="N1215" i="14"/>
  <c r="R1215" i="14"/>
  <c r="S1215" i="14"/>
  <c r="T1215" i="14"/>
  <c r="V1215" i="14"/>
  <c r="W1215" i="14"/>
  <c r="X1215" i="14"/>
  <c r="Y1215" i="14"/>
  <c r="Z1215" i="14"/>
  <c r="AA1215" i="14"/>
  <c r="AB1215" i="14"/>
  <c r="AD1215" i="14"/>
  <c r="AE1215" i="14"/>
  <c r="AJ1215" i="14"/>
  <c r="K1216" i="14"/>
  <c r="L1216" i="14"/>
  <c r="N1216" i="14"/>
  <c r="R1216" i="14"/>
  <c r="S1216" i="14"/>
  <c r="T1216" i="14"/>
  <c r="V1216" i="14"/>
  <c r="W1216" i="14"/>
  <c r="X1216" i="14"/>
  <c r="Y1216" i="14"/>
  <c r="Z1216" i="14"/>
  <c r="AA1216" i="14"/>
  <c r="AB1216" i="14"/>
  <c r="AD1216" i="14"/>
  <c r="AE1216" i="14"/>
  <c r="AJ1216" i="14"/>
  <c r="K1217" i="14"/>
  <c r="L1217" i="14"/>
  <c r="N1217" i="14"/>
  <c r="R1217" i="14"/>
  <c r="S1217" i="14"/>
  <c r="T1217" i="14"/>
  <c r="V1217" i="14"/>
  <c r="W1217" i="14"/>
  <c r="X1217" i="14"/>
  <c r="Y1217" i="14"/>
  <c r="Z1217" i="14"/>
  <c r="AA1217" i="14"/>
  <c r="AB1217" i="14"/>
  <c r="AD1217" i="14"/>
  <c r="AE1217" i="14"/>
  <c r="AJ1217" i="14"/>
  <c r="K1218" i="14"/>
  <c r="L1218" i="14"/>
  <c r="N1218" i="14"/>
  <c r="R1218" i="14"/>
  <c r="S1218" i="14"/>
  <c r="T1218" i="14"/>
  <c r="V1218" i="14"/>
  <c r="W1218" i="14"/>
  <c r="X1218" i="14"/>
  <c r="Y1218" i="14"/>
  <c r="Z1218" i="14"/>
  <c r="AA1218" i="14"/>
  <c r="AB1218" i="14"/>
  <c r="AD1218" i="14"/>
  <c r="AE1218" i="14"/>
  <c r="AJ1218" i="14"/>
  <c r="K1219" i="14"/>
  <c r="L1219" i="14"/>
  <c r="N1219" i="14"/>
  <c r="R1219" i="14"/>
  <c r="S1219" i="14"/>
  <c r="T1219" i="14"/>
  <c r="V1219" i="14"/>
  <c r="W1219" i="14"/>
  <c r="X1219" i="14"/>
  <c r="Y1219" i="14"/>
  <c r="Z1219" i="14"/>
  <c r="AA1219" i="14"/>
  <c r="AB1219" i="14"/>
  <c r="AD1219" i="14"/>
  <c r="AE1219" i="14"/>
  <c r="AJ1219" i="14"/>
  <c r="K1220" i="14"/>
  <c r="L1220" i="14"/>
  <c r="N1220" i="14"/>
  <c r="R1220" i="14"/>
  <c r="S1220" i="14"/>
  <c r="T1220" i="14"/>
  <c r="V1220" i="14"/>
  <c r="W1220" i="14"/>
  <c r="X1220" i="14"/>
  <c r="Y1220" i="14"/>
  <c r="Z1220" i="14"/>
  <c r="AA1220" i="14"/>
  <c r="AB1220" i="14"/>
  <c r="AD1220" i="14"/>
  <c r="AE1220" i="14"/>
  <c r="AJ1220" i="14"/>
  <c r="K1221" i="14"/>
  <c r="L1221" i="14"/>
  <c r="N1221" i="14"/>
  <c r="R1221" i="14"/>
  <c r="S1221" i="14"/>
  <c r="T1221" i="14"/>
  <c r="V1221" i="14"/>
  <c r="W1221" i="14"/>
  <c r="X1221" i="14"/>
  <c r="Y1221" i="14"/>
  <c r="Z1221" i="14"/>
  <c r="AA1221" i="14"/>
  <c r="AB1221" i="14"/>
  <c r="AD1221" i="14"/>
  <c r="AE1221" i="14"/>
  <c r="AJ1221" i="14"/>
  <c r="K1222" i="14"/>
  <c r="L1222" i="14"/>
  <c r="N1222" i="14"/>
  <c r="R1222" i="14"/>
  <c r="S1222" i="14"/>
  <c r="T1222" i="14"/>
  <c r="V1222" i="14"/>
  <c r="W1222" i="14"/>
  <c r="X1222" i="14"/>
  <c r="Y1222" i="14"/>
  <c r="Z1222" i="14"/>
  <c r="AA1222" i="14"/>
  <c r="AB1222" i="14"/>
  <c r="AD1222" i="14"/>
  <c r="AE1222" i="14"/>
  <c r="AJ1222" i="14"/>
  <c r="K1223" i="14"/>
  <c r="L1223" i="14"/>
  <c r="N1223" i="14"/>
  <c r="R1223" i="14"/>
  <c r="S1223" i="14"/>
  <c r="T1223" i="14"/>
  <c r="V1223" i="14"/>
  <c r="W1223" i="14"/>
  <c r="X1223" i="14"/>
  <c r="Y1223" i="14"/>
  <c r="Z1223" i="14"/>
  <c r="AA1223" i="14"/>
  <c r="AB1223" i="14"/>
  <c r="AD1223" i="14"/>
  <c r="AE1223" i="14"/>
  <c r="AJ1223" i="14"/>
  <c r="K1224" i="14"/>
  <c r="L1224" i="14"/>
  <c r="N1224" i="14"/>
  <c r="R1224" i="14"/>
  <c r="S1224" i="14"/>
  <c r="T1224" i="14"/>
  <c r="V1224" i="14"/>
  <c r="W1224" i="14"/>
  <c r="X1224" i="14"/>
  <c r="Y1224" i="14"/>
  <c r="Z1224" i="14"/>
  <c r="AA1224" i="14"/>
  <c r="AB1224" i="14"/>
  <c r="AD1224" i="14"/>
  <c r="AE1224" i="14"/>
  <c r="AJ1224" i="14"/>
  <c r="K1225" i="14"/>
  <c r="L1225" i="14"/>
  <c r="N1225" i="14"/>
  <c r="R1225" i="14"/>
  <c r="S1225" i="14"/>
  <c r="T1225" i="14"/>
  <c r="V1225" i="14"/>
  <c r="W1225" i="14"/>
  <c r="X1225" i="14"/>
  <c r="Y1225" i="14"/>
  <c r="Z1225" i="14"/>
  <c r="AA1225" i="14"/>
  <c r="AB1225" i="14"/>
  <c r="AD1225" i="14"/>
  <c r="AE1225" i="14"/>
  <c r="AJ1225" i="14"/>
  <c r="K1226" i="14"/>
  <c r="L1226" i="14"/>
  <c r="N1226" i="14"/>
  <c r="R1226" i="14"/>
  <c r="S1226" i="14"/>
  <c r="T1226" i="14"/>
  <c r="V1226" i="14"/>
  <c r="W1226" i="14"/>
  <c r="X1226" i="14"/>
  <c r="Y1226" i="14"/>
  <c r="Z1226" i="14"/>
  <c r="AA1226" i="14"/>
  <c r="AB1226" i="14"/>
  <c r="AD1226" i="14"/>
  <c r="AE1226" i="14"/>
  <c r="AJ1226" i="14"/>
  <c r="K1227" i="14"/>
  <c r="L1227" i="14"/>
  <c r="N1227" i="14"/>
  <c r="R1227" i="14"/>
  <c r="S1227" i="14"/>
  <c r="T1227" i="14"/>
  <c r="V1227" i="14"/>
  <c r="W1227" i="14"/>
  <c r="X1227" i="14"/>
  <c r="Y1227" i="14"/>
  <c r="Z1227" i="14"/>
  <c r="AA1227" i="14"/>
  <c r="AB1227" i="14"/>
  <c r="AD1227" i="14"/>
  <c r="AE1227" i="14"/>
  <c r="AJ1227" i="14"/>
  <c r="K1228" i="14"/>
  <c r="L1228" i="14"/>
  <c r="N1228" i="14"/>
  <c r="R1228" i="14"/>
  <c r="S1228" i="14"/>
  <c r="T1228" i="14"/>
  <c r="V1228" i="14"/>
  <c r="W1228" i="14"/>
  <c r="X1228" i="14"/>
  <c r="Y1228" i="14"/>
  <c r="Z1228" i="14"/>
  <c r="AA1228" i="14"/>
  <c r="AB1228" i="14"/>
  <c r="AD1228" i="14"/>
  <c r="AE1228" i="14"/>
  <c r="AJ1228" i="14"/>
  <c r="K1229" i="14"/>
  <c r="L1229" i="14"/>
  <c r="N1229" i="14"/>
  <c r="R1229" i="14"/>
  <c r="S1229" i="14"/>
  <c r="T1229" i="14"/>
  <c r="V1229" i="14"/>
  <c r="W1229" i="14"/>
  <c r="X1229" i="14"/>
  <c r="Y1229" i="14"/>
  <c r="Z1229" i="14"/>
  <c r="AA1229" i="14"/>
  <c r="AB1229" i="14"/>
  <c r="AD1229" i="14"/>
  <c r="AE1229" i="14"/>
  <c r="AJ1229" i="14"/>
  <c r="K1230" i="14"/>
  <c r="L1230" i="14"/>
  <c r="N1230" i="14"/>
  <c r="R1230" i="14"/>
  <c r="S1230" i="14"/>
  <c r="T1230" i="14"/>
  <c r="V1230" i="14"/>
  <c r="W1230" i="14"/>
  <c r="X1230" i="14"/>
  <c r="Y1230" i="14"/>
  <c r="Z1230" i="14"/>
  <c r="AA1230" i="14"/>
  <c r="AB1230" i="14"/>
  <c r="AD1230" i="14"/>
  <c r="AE1230" i="14"/>
  <c r="AJ1230" i="14"/>
  <c r="K1231" i="14"/>
  <c r="L1231" i="14"/>
  <c r="N1231" i="14"/>
  <c r="R1231" i="14"/>
  <c r="S1231" i="14"/>
  <c r="T1231" i="14"/>
  <c r="V1231" i="14"/>
  <c r="W1231" i="14"/>
  <c r="X1231" i="14"/>
  <c r="Y1231" i="14"/>
  <c r="Z1231" i="14"/>
  <c r="AA1231" i="14"/>
  <c r="AB1231" i="14"/>
  <c r="AD1231" i="14"/>
  <c r="AE1231" i="14"/>
  <c r="AJ1231" i="14"/>
  <c r="K1232" i="14"/>
  <c r="L1232" i="14"/>
  <c r="N1232" i="14"/>
  <c r="R1232" i="14"/>
  <c r="S1232" i="14"/>
  <c r="T1232" i="14"/>
  <c r="V1232" i="14"/>
  <c r="W1232" i="14"/>
  <c r="X1232" i="14"/>
  <c r="Y1232" i="14"/>
  <c r="Z1232" i="14"/>
  <c r="AA1232" i="14"/>
  <c r="AB1232" i="14"/>
  <c r="AD1232" i="14"/>
  <c r="AE1232" i="14"/>
  <c r="AJ1232" i="14"/>
  <c r="K1233" i="14"/>
  <c r="L1233" i="14"/>
  <c r="N1233" i="14"/>
  <c r="R1233" i="14"/>
  <c r="S1233" i="14"/>
  <c r="T1233" i="14"/>
  <c r="V1233" i="14"/>
  <c r="W1233" i="14"/>
  <c r="X1233" i="14"/>
  <c r="Y1233" i="14"/>
  <c r="Z1233" i="14"/>
  <c r="AA1233" i="14"/>
  <c r="AB1233" i="14"/>
  <c r="AD1233" i="14"/>
  <c r="AE1233" i="14"/>
  <c r="AJ1233" i="14"/>
  <c r="K1234" i="14"/>
  <c r="L1234" i="14"/>
  <c r="N1234" i="14"/>
  <c r="R1234" i="14"/>
  <c r="S1234" i="14"/>
  <c r="T1234" i="14"/>
  <c r="V1234" i="14"/>
  <c r="W1234" i="14"/>
  <c r="X1234" i="14"/>
  <c r="Y1234" i="14"/>
  <c r="Z1234" i="14"/>
  <c r="AA1234" i="14"/>
  <c r="AB1234" i="14"/>
  <c r="AD1234" i="14"/>
  <c r="AE1234" i="14"/>
  <c r="AJ1234" i="14"/>
  <c r="K1235" i="14"/>
  <c r="L1235" i="14"/>
  <c r="N1235" i="14"/>
  <c r="R1235" i="14"/>
  <c r="S1235" i="14"/>
  <c r="T1235" i="14"/>
  <c r="V1235" i="14"/>
  <c r="W1235" i="14"/>
  <c r="X1235" i="14"/>
  <c r="Y1235" i="14"/>
  <c r="Z1235" i="14"/>
  <c r="AA1235" i="14"/>
  <c r="AB1235" i="14"/>
  <c r="AD1235" i="14"/>
  <c r="AE1235" i="14"/>
  <c r="AJ1235" i="14"/>
  <c r="K1236" i="14"/>
  <c r="L1236" i="14"/>
  <c r="N1236" i="14"/>
  <c r="R1236" i="14"/>
  <c r="S1236" i="14"/>
  <c r="T1236" i="14"/>
  <c r="V1236" i="14"/>
  <c r="W1236" i="14"/>
  <c r="X1236" i="14"/>
  <c r="Y1236" i="14"/>
  <c r="Z1236" i="14"/>
  <c r="AA1236" i="14"/>
  <c r="AB1236" i="14"/>
  <c r="AD1236" i="14"/>
  <c r="AE1236" i="14"/>
  <c r="AJ1236" i="14"/>
  <c r="K1237" i="14"/>
  <c r="L1237" i="14"/>
  <c r="N1237" i="14"/>
  <c r="R1237" i="14"/>
  <c r="S1237" i="14"/>
  <c r="T1237" i="14"/>
  <c r="V1237" i="14"/>
  <c r="W1237" i="14"/>
  <c r="X1237" i="14"/>
  <c r="Y1237" i="14"/>
  <c r="Z1237" i="14"/>
  <c r="AA1237" i="14"/>
  <c r="AB1237" i="14"/>
  <c r="AD1237" i="14"/>
  <c r="AE1237" i="14"/>
  <c r="AJ1237" i="14"/>
  <c r="K1238" i="14"/>
  <c r="L1238" i="14"/>
  <c r="N1238" i="14"/>
  <c r="R1238" i="14"/>
  <c r="S1238" i="14"/>
  <c r="T1238" i="14"/>
  <c r="V1238" i="14"/>
  <c r="W1238" i="14"/>
  <c r="X1238" i="14"/>
  <c r="Y1238" i="14"/>
  <c r="Z1238" i="14"/>
  <c r="AA1238" i="14"/>
  <c r="AB1238" i="14"/>
  <c r="AD1238" i="14"/>
  <c r="AE1238" i="14"/>
  <c r="AJ1238" i="14"/>
  <c r="K1239" i="14"/>
  <c r="L1239" i="14"/>
  <c r="N1239" i="14"/>
  <c r="R1239" i="14"/>
  <c r="S1239" i="14"/>
  <c r="T1239" i="14"/>
  <c r="V1239" i="14"/>
  <c r="W1239" i="14"/>
  <c r="X1239" i="14"/>
  <c r="Y1239" i="14"/>
  <c r="Z1239" i="14"/>
  <c r="AA1239" i="14"/>
  <c r="AB1239" i="14"/>
  <c r="AD1239" i="14"/>
  <c r="AE1239" i="14"/>
  <c r="AJ1239" i="14"/>
  <c r="K1240" i="14"/>
  <c r="L1240" i="14"/>
  <c r="N1240" i="14"/>
  <c r="R1240" i="14"/>
  <c r="S1240" i="14"/>
  <c r="T1240" i="14"/>
  <c r="V1240" i="14"/>
  <c r="W1240" i="14"/>
  <c r="X1240" i="14"/>
  <c r="Y1240" i="14"/>
  <c r="Z1240" i="14"/>
  <c r="AA1240" i="14"/>
  <c r="AB1240" i="14"/>
  <c r="AD1240" i="14"/>
  <c r="AE1240" i="14"/>
  <c r="AJ1240" i="14"/>
  <c r="K1241" i="14"/>
  <c r="L1241" i="14"/>
  <c r="N1241" i="14"/>
  <c r="R1241" i="14"/>
  <c r="S1241" i="14"/>
  <c r="T1241" i="14"/>
  <c r="V1241" i="14"/>
  <c r="W1241" i="14"/>
  <c r="X1241" i="14"/>
  <c r="Y1241" i="14"/>
  <c r="Z1241" i="14"/>
  <c r="AA1241" i="14"/>
  <c r="AB1241" i="14"/>
  <c r="AD1241" i="14"/>
  <c r="AE1241" i="14"/>
  <c r="AJ1241" i="14"/>
  <c r="K1242" i="14"/>
  <c r="L1242" i="14"/>
  <c r="N1242" i="14"/>
  <c r="R1242" i="14"/>
  <c r="S1242" i="14"/>
  <c r="T1242" i="14"/>
  <c r="V1242" i="14"/>
  <c r="W1242" i="14"/>
  <c r="X1242" i="14"/>
  <c r="Y1242" i="14"/>
  <c r="Z1242" i="14"/>
  <c r="AA1242" i="14"/>
  <c r="AB1242" i="14"/>
  <c r="AD1242" i="14"/>
  <c r="AE1242" i="14"/>
  <c r="AJ1242" i="14"/>
  <c r="K1243" i="14"/>
  <c r="L1243" i="14"/>
  <c r="N1243" i="14"/>
  <c r="R1243" i="14"/>
  <c r="S1243" i="14"/>
  <c r="T1243" i="14"/>
  <c r="V1243" i="14"/>
  <c r="W1243" i="14"/>
  <c r="X1243" i="14"/>
  <c r="Y1243" i="14"/>
  <c r="Z1243" i="14"/>
  <c r="AA1243" i="14"/>
  <c r="AB1243" i="14"/>
  <c r="AD1243" i="14"/>
  <c r="AE1243" i="14"/>
  <c r="AJ1243" i="14"/>
  <c r="K1244" i="14"/>
  <c r="L1244" i="14"/>
  <c r="N1244" i="14"/>
  <c r="R1244" i="14"/>
  <c r="S1244" i="14"/>
  <c r="T1244" i="14"/>
  <c r="V1244" i="14"/>
  <c r="W1244" i="14"/>
  <c r="X1244" i="14"/>
  <c r="Y1244" i="14"/>
  <c r="Z1244" i="14"/>
  <c r="AA1244" i="14"/>
  <c r="AB1244" i="14"/>
  <c r="AD1244" i="14"/>
  <c r="AE1244" i="14"/>
  <c r="AJ1244" i="14"/>
  <c r="K1245" i="14"/>
  <c r="L1245" i="14"/>
  <c r="N1245" i="14"/>
  <c r="R1245" i="14"/>
  <c r="S1245" i="14"/>
  <c r="T1245" i="14"/>
  <c r="V1245" i="14"/>
  <c r="W1245" i="14"/>
  <c r="X1245" i="14"/>
  <c r="Y1245" i="14"/>
  <c r="Z1245" i="14"/>
  <c r="AA1245" i="14"/>
  <c r="AB1245" i="14"/>
  <c r="AD1245" i="14"/>
  <c r="AE1245" i="14"/>
  <c r="AJ1245" i="14"/>
  <c r="K1246" i="14"/>
  <c r="L1246" i="14"/>
  <c r="N1246" i="14"/>
  <c r="R1246" i="14"/>
  <c r="S1246" i="14"/>
  <c r="T1246" i="14"/>
  <c r="V1246" i="14"/>
  <c r="W1246" i="14"/>
  <c r="X1246" i="14"/>
  <c r="Y1246" i="14"/>
  <c r="Z1246" i="14"/>
  <c r="AA1246" i="14"/>
  <c r="AB1246" i="14"/>
  <c r="AD1246" i="14"/>
  <c r="AE1246" i="14"/>
  <c r="AJ1246" i="14"/>
  <c r="K1247" i="14"/>
  <c r="L1247" i="14"/>
  <c r="N1247" i="14"/>
  <c r="R1247" i="14"/>
  <c r="S1247" i="14"/>
  <c r="T1247" i="14"/>
  <c r="V1247" i="14"/>
  <c r="W1247" i="14"/>
  <c r="X1247" i="14"/>
  <c r="Y1247" i="14"/>
  <c r="Z1247" i="14"/>
  <c r="AA1247" i="14"/>
  <c r="AB1247" i="14"/>
  <c r="AD1247" i="14"/>
  <c r="AE1247" i="14"/>
  <c r="AJ1247" i="14"/>
  <c r="K1248" i="14"/>
  <c r="L1248" i="14"/>
  <c r="N1248" i="14"/>
  <c r="R1248" i="14"/>
  <c r="S1248" i="14"/>
  <c r="T1248" i="14"/>
  <c r="V1248" i="14"/>
  <c r="W1248" i="14"/>
  <c r="X1248" i="14"/>
  <c r="Y1248" i="14"/>
  <c r="Z1248" i="14"/>
  <c r="AA1248" i="14"/>
  <c r="AB1248" i="14"/>
  <c r="AD1248" i="14"/>
  <c r="AE1248" i="14"/>
  <c r="AJ1248" i="14"/>
  <c r="K1249" i="14"/>
  <c r="L1249" i="14"/>
  <c r="N1249" i="14"/>
  <c r="R1249" i="14"/>
  <c r="S1249" i="14"/>
  <c r="T1249" i="14"/>
  <c r="V1249" i="14"/>
  <c r="W1249" i="14"/>
  <c r="X1249" i="14"/>
  <c r="Y1249" i="14"/>
  <c r="Z1249" i="14"/>
  <c r="AA1249" i="14"/>
  <c r="AB1249" i="14"/>
  <c r="AD1249" i="14"/>
  <c r="AE1249" i="14"/>
  <c r="AJ1249" i="14"/>
  <c r="K1250" i="14"/>
  <c r="L1250" i="14"/>
  <c r="N1250" i="14"/>
  <c r="R1250" i="14"/>
  <c r="S1250" i="14"/>
  <c r="T1250" i="14"/>
  <c r="V1250" i="14"/>
  <c r="W1250" i="14"/>
  <c r="X1250" i="14"/>
  <c r="Y1250" i="14"/>
  <c r="Z1250" i="14"/>
  <c r="AA1250" i="14"/>
  <c r="AB1250" i="14"/>
  <c r="AD1250" i="14"/>
  <c r="AE1250" i="14"/>
  <c r="AJ1250" i="14"/>
  <c r="K1251" i="14"/>
  <c r="L1251" i="14"/>
  <c r="N1251" i="14"/>
  <c r="R1251" i="14"/>
  <c r="S1251" i="14"/>
  <c r="T1251" i="14"/>
  <c r="V1251" i="14"/>
  <c r="W1251" i="14"/>
  <c r="X1251" i="14"/>
  <c r="Y1251" i="14"/>
  <c r="Z1251" i="14"/>
  <c r="AA1251" i="14"/>
  <c r="AB1251" i="14"/>
  <c r="AD1251" i="14"/>
  <c r="AE1251" i="14"/>
  <c r="AJ1251" i="14"/>
  <c r="K1252" i="14"/>
  <c r="L1252" i="14"/>
  <c r="N1252" i="14"/>
  <c r="R1252" i="14"/>
  <c r="S1252" i="14"/>
  <c r="T1252" i="14"/>
  <c r="V1252" i="14"/>
  <c r="W1252" i="14"/>
  <c r="X1252" i="14"/>
  <c r="Y1252" i="14"/>
  <c r="Z1252" i="14"/>
  <c r="AA1252" i="14"/>
  <c r="AB1252" i="14"/>
  <c r="AD1252" i="14"/>
  <c r="AE1252" i="14"/>
  <c r="AJ1252" i="14"/>
  <c r="K1253" i="14"/>
  <c r="L1253" i="14"/>
  <c r="N1253" i="14"/>
  <c r="R1253" i="14"/>
  <c r="S1253" i="14"/>
  <c r="T1253" i="14"/>
  <c r="V1253" i="14"/>
  <c r="W1253" i="14"/>
  <c r="X1253" i="14"/>
  <c r="Y1253" i="14"/>
  <c r="Z1253" i="14"/>
  <c r="AA1253" i="14"/>
  <c r="AB1253" i="14"/>
  <c r="AD1253" i="14"/>
  <c r="AE1253" i="14"/>
  <c r="AJ1253" i="14"/>
  <c r="K1254" i="14"/>
  <c r="L1254" i="14"/>
  <c r="N1254" i="14"/>
  <c r="R1254" i="14"/>
  <c r="S1254" i="14"/>
  <c r="T1254" i="14"/>
  <c r="V1254" i="14"/>
  <c r="W1254" i="14"/>
  <c r="X1254" i="14"/>
  <c r="Y1254" i="14"/>
  <c r="Z1254" i="14"/>
  <c r="AA1254" i="14"/>
  <c r="AB1254" i="14"/>
  <c r="AD1254" i="14"/>
  <c r="AE1254" i="14"/>
  <c r="AJ1254" i="14"/>
  <c r="K1255" i="14"/>
  <c r="L1255" i="14"/>
  <c r="N1255" i="14"/>
  <c r="R1255" i="14"/>
  <c r="S1255" i="14"/>
  <c r="T1255" i="14"/>
  <c r="V1255" i="14"/>
  <c r="W1255" i="14"/>
  <c r="X1255" i="14"/>
  <c r="Y1255" i="14"/>
  <c r="Z1255" i="14"/>
  <c r="AA1255" i="14"/>
  <c r="AB1255" i="14"/>
  <c r="AD1255" i="14"/>
  <c r="AE1255" i="14"/>
  <c r="AJ1255" i="14"/>
  <c r="K1256" i="14"/>
  <c r="L1256" i="14"/>
  <c r="N1256" i="14"/>
  <c r="R1256" i="14"/>
  <c r="S1256" i="14"/>
  <c r="T1256" i="14"/>
  <c r="V1256" i="14"/>
  <c r="W1256" i="14"/>
  <c r="X1256" i="14"/>
  <c r="Y1256" i="14"/>
  <c r="Z1256" i="14"/>
  <c r="AA1256" i="14"/>
  <c r="AB1256" i="14"/>
  <c r="AD1256" i="14"/>
  <c r="AE1256" i="14"/>
  <c r="AJ1256" i="14"/>
  <c r="K1257" i="14"/>
  <c r="L1257" i="14"/>
  <c r="N1257" i="14"/>
  <c r="R1257" i="14"/>
  <c r="S1257" i="14"/>
  <c r="T1257" i="14"/>
  <c r="V1257" i="14"/>
  <c r="W1257" i="14"/>
  <c r="X1257" i="14"/>
  <c r="Y1257" i="14"/>
  <c r="Z1257" i="14"/>
  <c r="AA1257" i="14"/>
  <c r="AB1257" i="14"/>
  <c r="AD1257" i="14"/>
  <c r="AE1257" i="14"/>
  <c r="AJ1257" i="14"/>
  <c r="K1258" i="14"/>
  <c r="L1258" i="14"/>
  <c r="N1258" i="14"/>
  <c r="R1258" i="14"/>
  <c r="S1258" i="14"/>
  <c r="T1258" i="14"/>
  <c r="V1258" i="14"/>
  <c r="W1258" i="14"/>
  <c r="X1258" i="14"/>
  <c r="Y1258" i="14"/>
  <c r="Z1258" i="14"/>
  <c r="AA1258" i="14"/>
  <c r="AB1258" i="14"/>
  <c r="AD1258" i="14"/>
  <c r="AE1258" i="14"/>
  <c r="AJ1258" i="14"/>
  <c r="K1259" i="14"/>
  <c r="L1259" i="14"/>
  <c r="N1259" i="14"/>
  <c r="R1259" i="14"/>
  <c r="S1259" i="14"/>
  <c r="T1259" i="14"/>
  <c r="V1259" i="14"/>
  <c r="W1259" i="14"/>
  <c r="X1259" i="14"/>
  <c r="Y1259" i="14"/>
  <c r="Z1259" i="14"/>
  <c r="AA1259" i="14"/>
  <c r="AB1259" i="14"/>
  <c r="AD1259" i="14"/>
  <c r="AE1259" i="14"/>
  <c r="AJ1259" i="14"/>
  <c r="K1260" i="14"/>
  <c r="L1260" i="14"/>
  <c r="N1260" i="14"/>
  <c r="R1260" i="14"/>
  <c r="S1260" i="14"/>
  <c r="T1260" i="14"/>
  <c r="V1260" i="14"/>
  <c r="W1260" i="14"/>
  <c r="X1260" i="14"/>
  <c r="Y1260" i="14"/>
  <c r="Z1260" i="14"/>
  <c r="AA1260" i="14"/>
  <c r="AB1260" i="14"/>
  <c r="AD1260" i="14"/>
  <c r="AE1260" i="14"/>
  <c r="AJ1260" i="14"/>
  <c r="K1261" i="14"/>
  <c r="L1261" i="14"/>
  <c r="N1261" i="14"/>
  <c r="R1261" i="14"/>
  <c r="S1261" i="14"/>
  <c r="T1261" i="14"/>
  <c r="V1261" i="14"/>
  <c r="W1261" i="14"/>
  <c r="X1261" i="14"/>
  <c r="Y1261" i="14"/>
  <c r="Z1261" i="14"/>
  <c r="AA1261" i="14"/>
  <c r="AB1261" i="14"/>
  <c r="AD1261" i="14"/>
  <c r="AE1261" i="14"/>
  <c r="AJ1261" i="14"/>
  <c r="K1262" i="14"/>
  <c r="L1262" i="14"/>
  <c r="N1262" i="14"/>
  <c r="R1262" i="14"/>
  <c r="S1262" i="14"/>
  <c r="T1262" i="14"/>
  <c r="V1262" i="14"/>
  <c r="W1262" i="14"/>
  <c r="X1262" i="14"/>
  <c r="Y1262" i="14"/>
  <c r="Z1262" i="14"/>
  <c r="AA1262" i="14"/>
  <c r="AB1262" i="14"/>
  <c r="AD1262" i="14"/>
  <c r="AE1262" i="14"/>
  <c r="AJ1262" i="14"/>
  <c r="K1263" i="14"/>
  <c r="L1263" i="14"/>
  <c r="N1263" i="14"/>
  <c r="R1263" i="14"/>
  <c r="S1263" i="14"/>
  <c r="T1263" i="14"/>
  <c r="V1263" i="14"/>
  <c r="W1263" i="14"/>
  <c r="X1263" i="14"/>
  <c r="Y1263" i="14"/>
  <c r="Z1263" i="14"/>
  <c r="AA1263" i="14"/>
  <c r="AB1263" i="14"/>
  <c r="AD1263" i="14"/>
  <c r="AE1263" i="14"/>
  <c r="AJ1263" i="14"/>
  <c r="K1264" i="14"/>
  <c r="L1264" i="14"/>
  <c r="N1264" i="14"/>
  <c r="R1264" i="14"/>
  <c r="S1264" i="14"/>
  <c r="T1264" i="14"/>
  <c r="V1264" i="14"/>
  <c r="W1264" i="14"/>
  <c r="X1264" i="14"/>
  <c r="Y1264" i="14"/>
  <c r="Z1264" i="14"/>
  <c r="AA1264" i="14"/>
  <c r="AB1264" i="14"/>
  <c r="AD1264" i="14"/>
  <c r="AE1264" i="14"/>
  <c r="AJ1264" i="14"/>
  <c r="K1265" i="14"/>
  <c r="L1265" i="14"/>
  <c r="N1265" i="14"/>
  <c r="R1265" i="14"/>
  <c r="S1265" i="14"/>
  <c r="T1265" i="14"/>
  <c r="V1265" i="14"/>
  <c r="W1265" i="14"/>
  <c r="X1265" i="14"/>
  <c r="Y1265" i="14"/>
  <c r="Z1265" i="14"/>
  <c r="AA1265" i="14"/>
  <c r="AB1265" i="14"/>
  <c r="AD1265" i="14"/>
  <c r="AE1265" i="14"/>
  <c r="AJ1265" i="14"/>
  <c r="K1266" i="14"/>
  <c r="L1266" i="14"/>
  <c r="N1266" i="14"/>
  <c r="R1266" i="14"/>
  <c r="S1266" i="14"/>
  <c r="T1266" i="14"/>
  <c r="V1266" i="14"/>
  <c r="W1266" i="14"/>
  <c r="X1266" i="14"/>
  <c r="Y1266" i="14"/>
  <c r="Z1266" i="14"/>
  <c r="AA1266" i="14"/>
  <c r="AB1266" i="14"/>
  <c r="AD1266" i="14"/>
  <c r="AE1266" i="14"/>
  <c r="AJ1266" i="14"/>
  <c r="K1267" i="14"/>
  <c r="L1267" i="14"/>
  <c r="N1267" i="14"/>
  <c r="R1267" i="14"/>
  <c r="S1267" i="14"/>
  <c r="T1267" i="14"/>
  <c r="V1267" i="14"/>
  <c r="W1267" i="14"/>
  <c r="X1267" i="14"/>
  <c r="Y1267" i="14"/>
  <c r="Z1267" i="14"/>
  <c r="AA1267" i="14"/>
  <c r="AB1267" i="14"/>
  <c r="AD1267" i="14"/>
  <c r="AE1267" i="14"/>
  <c r="AJ1267" i="14"/>
  <c r="K1268" i="14"/>
  <c r="L1268" i="14"/>
  <c r="N1268" i="14"/>
  <c r="R1268" i="14"/>
  <c r="S1268" i="14"/>
  <c r="T1268" i="14"/>
  <c r="V1268" i="14"/>
  <c r="W1268" i="14"/>
  <c r="X1268" i="14"/>
  <c r="Y1268" i="14"/>
  <c r="Z1268" i="14"/>
  <c r="AA1268" i="14"/>
  <c r="AB1268" i="14"/>
  <c r="AD1268" i="14"/>
  <c r="AE1268" i="14"/>
  <c r="AJ1268" i="14"/>
  <c r="K1269" i="14"/>
  <c r="L1269" i="14"/>
  <c r="N1269" i="14"/>
  <c r="R1269" i="14"/>
  <c r="S1269" i="14"/>
  <c r="T1269" i="14"/>
  <c r="V1269" i="14"/>
  <c r="W1269" i="14"/>
  <c r="X1269" i="14"/>
  <c r="Y1269" i="14"/>
  <c r="Z1269" i="14"/>
  <c r="AA1269" i="14"/>
  <c r="AB1269" i="14"/>
  <c r="AD1269" i="14"/>
  <c r="AE1269" i="14"/>
  <c r="AJ1269" i="14"/>
  <c r="K1270" i="14"/>
  <c r="L1270" i="14"/>
  <c r="N1270" i="14"/>
  <c r="R1270" i="14"/>
  <c r="S1270" i="14"/>
  <c r="T1270" i="14"/>
  <c r="V1270" i="14"/>
  <c r="W1270" i="14"/>
  <c r="X1270" i="14"/>
  <c r="Y1270" i="14"/>
  <c r="Z1270" i="14"/>
  <c r="AA1270" i="14"/>
  <c r="AB1270" i="14"/>
  <c r="AD1270" i="14"/>
  <c r="AE1270" i="14"/>
  <c r="AJ1270" i="14"/>
  <c r="K1271" i="14"/>
  <c r="L1271" i="14"/>
  <c r="N1271" i="14"/>
  <c r="R1271" i="14"/>
  <c r="S1271" i="14"/>
  <c r="T1271" i="14"/>
  <c r="V1271" i="14"/>
  <c r="W1271" i="14"/>
  <c r="X1271" i="14"/>
  <c r="Y1271" i="14"/>
  <c r="Z1271" i="14"/>
  <c r="AA1271" i="14"/>
  <c r="AB1271" i="14"/>
  <c r="AD1271" i="14"/>
  <c r="AE1271" i="14"/>
  <c r="AJ1271" i="14"/>
  <c r="K1272" i="14"/>
  <c r="L1272" i="14"/>
  <c r="N1272" i="14"/>
  <c r="R1272" i="14"/>
  <c r="S1272" i="14"/>
  <c r="T1272" i="14"/>
  <c r="V1272" i="14"/>
  <c r="W1272" i="14"/>
  <c r="X1272" i="14"/>
  <c r="Y1272" i="14"/>
  <c r="Z1272" i="14"/>
  <c r="AA1272" i="14"/>
  <c r="AB1272" i="14"/>
  <c r="AD1272" i="14"/>
  <c r="AE1272" i="14"/>
  <c r="AJ1272" i="14"/>
  <c r="K1273" i="14"/>
  <c r="L1273" i="14"/>
  <c r="N1273" i="14"/>
  <c r="R1273" i="14"/>
  <c r="S1273" i="14"/>
  <c r="T1273" i="14"/>
  <c r="V1273" i="14"/>
  <c r="W1273" i="14"/>
  <c r="X1273" i="14"/>
  <c r="Y1273" i="14"/>
  <c r="Z1273" i="14"/>
  <c r="AA1273" i="14"/>
  <c r="AB1273" i="14"/>
  <c r="AD1273" i="14"/>
  <c r="AE1273" i="14"/>
  <c r="AJ1273" i="14"/>
  <c r="K1274" i="14"/>
  <c r="L1274" i="14"/>
  <c r="N1274" i="14"/>
  <c r="R1274" i="14"/>
  <c r="S1274" i="14"/>
  <c r="T1274" i="14"/>
  <c r="V1274" i="14"/>
  <c r="W1274" i="14"/>
  <c r="X1274" i="14"/>
  <c r="Y1274" i="14"/>
  <c r="Z1274" i="14"/>
  <c r="AA1274" i="14"/>
  <c r="AB1274" i="14"/>
  <c r="AD1274" i="14"/>
  <c r="AE1274" i="14"/>
  <c r="AJ1274" i="14"/>
  <c r="K1275" i="14"/>
  <c r="L1275" i="14"/>
  <c r="N1275" i="14"/>
  <c r="R1275" i="14"/>
  <c r="S1275" i="14"/>
  <c r="T1275" i="14"/>
  <c r="V1275" i="14"/>
  <c r="W1275" i="14"/>
  <c r="X1275" i="14"/>
  <c r="Y1275" i="14"/>
  <c r="Z1275" i="14"/>
  <c r="AA1275" i="14"/>
  <c r="AB1275" i="14"/>
  <c r="AD1275" i="14"/>
  <c r="AE1275" i="14"/>
  <c r="AJ1275" i="14"/>
  <c r="K1276" i="14"/>
  <c r="L1276" i="14"/>
  <c r="N1276" i="14"/>
  <c r="R1276" i="14"/>
  <c r="S1276" i="14"/>
  <c r="T1276" i="14"/>
  <c r="V1276" i="14"/>
  <c r="W1276" i="14"/>
  <c r="X1276" i="14"/>
  <c r="Y1276" i="14"/>
  <c r="Z1276" i="14"/>
  <c r="AA1276" i="14"/>
  <c r="AB1276" i="14"/>
  <c r="AD1276" i="14"/>
  <c r="AE1276" i="14"/>
  <c r="AJ1276" i="14"/>
  <c r="K1277" i="14"/>
  <c r="L1277" i="14"/>
  <c r="N1277" i="14"/>
  <c r="R1277" i="14"/>
  <c r="S1277" i="14"/>
  <c r="T1277" i="14"/>
  <c r="V1277" i="14"/>
  <c r="W1277" i="14"/>
  <c r="X1277" i="14"/>
  <c r="Y1277" i="14"/>
  <c r="Z1277" i="14"/>
  <c r="AA1277" i="14"/>
  <c r="AB1277" i="14"/>
  <c r="AD1277" i="14"/>
  <c r="AE1277" i="14"/>
  <c r="AJ1277" i="14"/>
  <c r="K1278" i="14"/>
  <c r="L1278" i="14"/>
  <c r="N1278" i="14"/>
  <c r="R1278" i="14"/>
  <c r="S1278" i="14"/>
  <c r="T1278" i="14"/>
  <c r="V1278" i="14"/>
  <c r="W1278" i="14"/>
  <c r="X1278" i="14"/>
  <c r="Y1278" i="14"/>
  <c r="Z1278" i="14"/>
  <c r="AA1278" i="14"/>
  <c r="AB1278" i="14"/>
  <c r="AD1278" i="14"/>
  <c r="AE1278" i="14"/>
  <c r="AJ1278" i="14"/>
  <c r="K1279" i="14"/>
  <c r="L1279" i="14"/>
  <c r="N1279" i="14"/>
  <c r="R1279" i="14"/>
  <c r="S1279" i="14"/>
  <c r="T1279" i="14"/>
  <c r="V1279" i="14"/>
  <c r="W1279" i="14"/>
  <c r="X1279" i="14"/>
  <c r="Y1279" i="14"/>
  <c r="Z1279" i="14"/>
  <c r="AA1279" i="14"/>
  <c r="AB1279" i="14"/>
  <c r="AD1279" i="14"/>
  <c r="AE1279" i="14"/>
  <c r="AJ1279" i="14"/>
  <c r="K1280" i="14"/>
  <c r="L1280" i="14"/>
  <c r="N1280" i="14"/>
  <c r="R1280" i="14"/>
  <c r="S1280" i="14"/>
  <c r="T1280" i="14"/>
  <c r="V1280" i="14"/>
  <c r="W1280" i="14"/>
  <c r="X1280" i="14"/>
  <c r="Y1280" i="14"/>
  <c r="Z1280" i="14"/>
  <c r="AA1280" i="14"/>
  <c r="AB1280" i="14"/>
  <c r="AD1280" i="14"/>
  <c r="AE1280" i="14"/>
  <c r="AJ1280" i="14"/>
  <c r="K1281" i="14"/>
  <c r="L1281" i="14"/>
  <c r="N1281" i="14"/>
  <c r="R1281" i="14"/>
  <c r="S1281" i="14"/>
  <c r="T1281" i="14"/>
  <c r="V1281" i="14"/>
  <c r="W1281" i="14"/>
  <c r="X1281" i="14"/>
  <c r="Y1281" i="14"/>
  <c r="Z1281" i="14"/>
  <c r="AA1281" i="14"/>
  <c r="AB1281" i="14"/>
  <c r="AD1281" i="14"/>
  <c r="AE1281" i="14"/>
  <c r="AJ1281" i="14"/>
  <c r="K1282" i="14"/>
  <c r="L1282" i="14"/>
  <c r="N1282" i="14"/>
  <c r="R1282" i="14"/>
  <c r="S1282" i="14"/>
  <c r="T1282" i="14"/>
  <c r="V1282" i="14"/>
  <c r="W1282" i="14"/>
  <c r="X1282" i="14"/>
  <c r="Y1282" i="14"/>
  <c r="Z1282" i="14"/>
  <c r="AA1282" i="14"/>
  <c r="AB1282" i="14"/>
  <c r="AD1282" i="14"/>
  <c r="AE1282" i="14"/>
  <c r="AJ1282" i="14"/>
  <c r="K1283" i="14"/>
  <c r="L1283" i="14"/>
  <c r="N1283" i="14"/>
  <c r="R1283" i="14"/>
  <c r="S1283" i="14"/>
  <c r="T1283" i="14"/>
  <c r="V1283" i="14"/>
  <c r="W1283" i="14"/>
  <c r="X1283" i="14"/>
  <c r="Y1283" i="14"/>
  <c r="Z1283" i="14"/>
  <c r="AA1283" i="14"/>
  <c r="AB1283" i="14"/>
  <c r="AD1283" i="14"/>
  <c r="AE1283" i="14"/>
  <c r="AJ1283" i="14"/>
  <c r="K1284" i="14"/>
  <c r="L1284" i="14"/>
  <c r="N1284" i="14"/>
  <c r="R1284" i="14"/>
  <c r="S1284" i="14"/>
  <c r="T1284" i="14"/>
  <c r="V1284" i="14"/>
  <c r="W1284" i="14"/>
  <c r="X1284" i="14"/>
  <c r="Y1284" i="14"/>
  <c r="Z1284" i="14"/>
  <c r="AA1284" i="14"/>
  <c r="AB1284" i="14"/>
  <c r="AD1284" i="14"/>
  <c r="AE1284" i="14"/>
  <c r="AJ1284" i="14"/>
  <c r="K1285" i="14"/>
  <c r="L1285" i="14"/>
  <c r="N1285" i="14"/>
  <c r="R1285" i="14"/>
  <c r="S1285" i="14"/>
  <c r="T1285" i="14"/>
  <c r="V1285" i="14"/>
  <c r="W1285" i="14"/>
  <c r="X1285" i="14"/>
  <c r="Y1285" i="14"/>
  <c r="Z1285" i="14"/>
  <c r="AA1285" i="14"/>
  <c r="AB1285" i="14"/>
  <c r="AD1285" i="14"/>
  <c r="AE1285" i="14"/>
  <c r="AJ1285" i="14"/>
  <c r="K1286" i="14"/>
  <c r="L1286" i="14"/>
  <c r="N1286" i="14"/>
  <c r="R1286" i="14"/>
  <c r="S1286" i="14"/>
  <c r="T1286" i="14"/>
  <c r="V1286" i="14"/>
  <c r="W1286" i="14"/>
  <c r="X1286" i="14"/>
  <c r="Y1286" i="14"/>
  <c r="Z1286" i="14"/>
  <c r="AA1286" i="14"/>
  <c r="AB1286" i="14"/>
  <c r="AD1286" i="14"/>
  <c r="AE1286" i="14"/>
  <c r="AJ1286" i="14"/>
  <c r="K1287" i="14"/>
  <c r="L1287" i="14"/>
  <c r="N1287" i="14"/>
  <c r="R1287" i="14"/>
  <c r="S1287" i="14"/>
  <c r="T1287" i="14"/>
  <c r="V1287" i="14"/>
  <c r="W1287" i="14"/>
  <c r="X1287" i="14"/>
  <c r="Y1287" i="14"/>
  <c r="Z1287" i="14"/>
  <c r="AA1287" i="14"/>
  <c r="AB1287" i="14"/>
  <c r="AD1287" i="14"/>
  <c r="AE1287" i="14"/>
  <c r="AJ1287" i="14"/>
  <c r="K1288" i="14"/>
  <c r="L1288" i="14"/>
  <c r="N1288" i="14"/>
  <c r="R1288" i="14"/>
  <c r="S1288" i="14"/>
  <c r="T1288" i="14"/>
  <c r="V1288" i="14"/>
  <c r="W1288" i="14"/>
  <c r="X1288" i="14"/>
  <c r="Y1288" i="14"/>
  <c r="Z1288" i="14"/>
  <c r="AA1288" i="14"/>
  <c r="AB1288" i="14"/>
  <c r="AD1288" i="14"/>
  <c r="AE1288" i="14"/>
  <c r="AJ1288" i="14"/>
  <c r="K1289" i="14"/>
  <c r="L1289" i="14"/>
  <c r="N1289" i="14"/>
  <c r="R1289" i="14"/>
  <c r="S1289" i="14"/>
  <c r="T1289" i="14"/>
  <c r="V1289" i="14"/>
  <c r="W1289" i="14"/>
  <c r="X1289" i="14"/>
  <c r="Y1289" i="14"/>
  <c r="Z1289" i="14"/>
  <c r="AA1289" i="14"/>
  <c r="AB1289" i="14"/>
  <c r="AD1289" i="14"/>
  <c r="AE1289" i="14"/>
  <c r="AJ1289" i="14"/>
  <c r="K1290" i="14"/>
  <c r="L1290" i="14"/>
  <c r="N1290" i="14"/>
  <c r="R1290" i="14"/>
  <c r="S1290" i="14"/>
  <c r="T1290" i="14"/>
  <c r="V1290" i="14"/>
  <c r="W1290" i="14"/>
  <c r="X1290" i="14"/>
  <c r="Y1290" i="14"/>
  <c r="Z1290" i="14"/>
  <c r="AA1290" i="14"/>
  <c r="AB1290" i="14"/>
  <c r="AD1290" i="14"/>
  <c r="AE1290" i="14"/>
  <c r="AJ1290" i="14"/>
  <c r="K1291" i="14"/>
  <c r="L1291" i="14"/>
  <c r="N1291" i="14"/>
  <c r="R1291" i="14"/>
  <c r="S1291" i="14"/>
  <c r="T1291" i="14"/>
  <c r="V1291" i="14"/>
  <c r="W1291" i="14"/>
  <c r="X1291" i="14"/>
  <c r="Y1291" i="14"/>
  <c r="Z1291" i="14"/>
  <c r="AA1291" i="14"/>
  <c r="AB1291" i="14"/>
  <c r="AD1291" i="14"/>
  <c r="AE1291" i="14"/>
  <c r="AJ1291" i="14"/>
  <c r="K1292" i="14"/>
  <c r="L1292" i="14"/>
  <c r="N1292" i="14"/>
  <c r="R1292" i="14"/>
  <c r="S1292" i="14"/>
  <c r="T1292" i="14"/>
  <c r="V1292" i="14"/>
  <c r="W1292" i="14"/>
  <c r="X1292" i="14"/>
  <c r="Y1292" i="14"/>
  <c r="Z1292" i="14"/>
  <c r="AA1292" i="14"/>
  <c r="AB1292" i="14"/>
  <c r="AD1292" i="14"/>
  <c r="AE1292" i="14"/>
  <c r="AJ1292" i="14"/>
  <c r="K1293" i="14"/>
  <c r="L1293" i="14"/>
  <c r="N1293" i="14"/>
  <c r="R1293" i="14"/>
  <c r="S1293" i="14"/>
  <c r="T1293" i="14"/>
  <c r="V1293" i="14"/>
  <c r="W1293" i="14"/>
  <c r="X1293" i="14"/>
  <c r="Y1293" i="14"/>
  <c r="Z1293" i="14"/>
  <c r="AA1293" i="14"/>
  <c r="AB1293" i="14"/>
  <c r="AD1293" i="14"/>
  <c r="AE1293" i="14"/>
  <c r="AJ1293" i="14"/>
  <c r="K1294" i="14"/>
  <c r="L1294" i="14"/>
  <c r="N1294" i="14"/>
  <c r="R1294" i="14"/>
  <c r="S1294" i="14"/>
  <c r="T1294" i="14"/>
  <c r="V1294" i="14"/>
  <c r="W1294" i="14"/>
  <c r="X1294" i="14"/>
  <c r="Y1294" i="14"/>
  <c r="Z1294" i="14"/>
  <c r="AA1294" i="14"/>
  <c r="AB1294" i="14"/>
  <c r="AD1294" i="14"/>
  <c r="AE1294" i="14"/>
  <c r="AJ1294" i="14"/>
  <c r="K1295" i="14"/>
  <c r="L1295" i="14"/>
  <c r="N1295" i="14"/>
  <c r="R1295" i="14"/>
  <c r="S1295" i="14"/>
  <c r="T1295" i="14"/>
  <c r="V1295" i="14"/>
  <c r="W1295" i="14"/>
  <c r="X1295" i="14"/>
  <c r="Y1295" i="14"/>
  <c r="Z1295" i="14"/>
  <c r="AA1295" i="14"/>
  <c r="AB1295" i="14"/>
  <c r="AD1295" i="14"/>
  <c r="AE1295" i="14"/>
  <c r="AJ1295" i="14"/>
  <c r="K1296" i="14"/>
  <c r="L1296" i="14"/>
  <c r="N1296" i="14"/>
  <c r="R1296" i="14"/>
  <c r="S1296" i="14"/>
  <c r="T1296" i="14"/>
  <c r="V1296" i="14"/>
  <c r="W1296" i="14"/>
  <c r="X1296" i="14"/>
  <c r="Y1296" i="14"/>
  <c r="Z1296" i="14"/>
  <c r="AA1296" i="14"/>
  <c r="AB1296" i="14"/>
  <c r="AD1296" i="14"/>
  <c r="AE1296" i="14"/>
  <c r="AJ1296" i="14"/>
  <c r="K1297" i="14"/>
  <c r="L1297" i="14"/>
  <c r="N1297" i="14"/>
  <c r="R1297" i="14"/>
  <c r="S1297" i="14"/>
  <c r="T1297" i="14"/>
  <c r="V1297" i="14"/>
  <c r="W1297" i="14"/>
  <c r="X1297" i="14"/>
  <c r="Y1297" i="14"/>
  <c r="Z1297" i="14"/>
  <c r="AA1297" i="14"/>
  <c r="AB1297" i="14"/>
  <c r="AD1297" i="14"/>
  <c r="AE1297" i="14"/>
  <c r="AJ1297" i="14"/>
  <c r="K1298" i="14"/>
  <c r="L1298" i="14"/>
  <c r="N1298" i="14"/>
  <c r="R1298" i="14"/>
  <c r="S1298" i="14"/>
  <c r="T1298" i="14"/>
  <c r="V1298" i="14"/>
  <c r="W1298" i="14"/>
  <c r="X1298" i="14"/>
  <c r="Y1298" i="14"/>
  <c r="Z1298" i="14"/>
  <c r="AA1298" i="14"/>
  <c r="AB1298" i="14"/>
  <c r="AD1298" i="14"/>
  <c r="AE1298" i="14"/>
  <c r="AJ1298" i="14"/>
  <c r="K1299" i="14"/>
  <c r="L1299" i="14"/>
  <c r="N1299" i="14"/>
  <c r="R1299" i="14"/>
  <c r="S1299" i="14"/>
  <c r="T1299" i="14"/>
  <c r="V1299" i="14"/>
  <c r="W1299" i="14"/>
  <c r="X1299" i="14"/>
  <c r="Y1299" i="14"/>
  <c r="Z1299" i="14"/>
  <c r="AA1299" i="14"/>
  <c r="AB1299" i="14"/>
  <c r="AD1299" i="14"/>
  <c r="AE1299" i="14"/>
  <c r="AJ1299" i="14"/>
  <c r="K1300" i="14"/>
  <c r="L1300" i="14"/>
  <c r="N1300" i="14"/>
  <c r="R1300" i="14"/>
  <c r="S1300" i="14"/>
  <c r="T1300" i="14"/>
  <c r="V1300" i="14"/>
  <c r="W1300" i="14"/>
  <c r="X1300" i="14"/>
  <c r="Y1300" i="14"/>
  <c r="Z1300" i="14"/>
  <c r="AA1300" i="14"/>
  <c r="AB1300" i="14"/>
  <c r="AD1300" i="14"/>
  <c r="AE1300" i="14"/>
  <c r="AJ1300" i="14"/>
  <c r="K1301" i="14"/>
  <c r="L1301" i="14"/>
  <c r="N1301" i="14"/>
  <c r="R1301" i="14"/>
  <c r="S1301" i="14"/>
  <c r="T1301" i="14"/>
  <c r="V1301" i="14"/>
  <c r="W1301" i="14"/>
  <c r="X1301" i="14"/>
  <c r="Y1301" i="14"/>
  <c r="Z1301" i="14"/>
  <c r="AA1301" i="14"/>
  <c r="AB1301" i="14"/>
  <c r="AD1301" i="14"/>
  <c r="AE1301" i="14"/>
  <c r="AJ1301" i="14"/>
  <c r="K1302" i="14"/>
  <c r="L1302" i="14"/>
  <c r="N1302" i="14"/>
  <c r="R1302" i="14"/>
  <c r="S1302" i="14"/>
  <c r="T1302" i="14"/>
  <c r="V1302" i="14"/>
  <c r="W1302" i="14"/>
  <c r="X1302" i="14"/>
  <c r="Y1302" i="14"/>
  <c r="Z1302" i="14"/>
  <c r="AA1302" i="14"/>
  <c r="AB1302" i="14"/>
  <c r="AD1302" i="14"/>
  <c r="AE1302" i="14"/>
  <c r="AJ1302" i="14"/>
  <c r="K1303" i="14"/>
  <c r="L1303" i="14"/>
  <c r="N1303" i="14"/>
  <c r="R1303" i="14"/>
  <c r="S1303" i="14"/>
  <c r="T1303" i="14"/>
  <c r="V1303" i="14"/>
  <c r="W1303" i="14"/>
  <c r="X1303" i="14"/>
  <c r="Y1303" i="14"/>
  <c r="Z1303" i="14"/>
  <c r="AA1303" i="14"/>
  <c r="AB1303" i="14"/>
  <c r="AD1303" i="14"/>
  <c r="AE1303" i="14"/>
  <c r="AJ1303" i="14"/>
  <c r="K1304" i="14"/>
  <c r="L1304" i="14"/>
  <c r="N1304" i="14"/>
  <c r="R1304" i="14"/>
  <c r="S1304" i="14"/>
  <c r="T1304" i="14"/>
  <c r="V1304" i="14"/>
  <c r="W1304" i="14"/>
  <c r="X1304" i="14"/>
  <c r="Y1304" i="14"/>
  <c r="Z1304" i="14"/>
  <c r="AA1304" i="14"/>
  <c r="AB1304" i="14"/>
  <c r="AD1304" i="14"/>
  <c r="AE1304" i="14"/>
  <c r="AJ1304" i="14"/>
  <c r="K1305" i="14"/>
  <c r="L1305" i="14"/>
  <c r="N1305" i="14"/>
  <c r="R1305" i="14"/>
  <c r="S1305" i="14"/>
  <c r="T1305" i="14"/>
  <c r="V1305" i="14"/>
  <c r="W1305" i="14"/>
  <c r="X1305" i="14"/>
  <c r="Y1305" i="14"/>
  <c r="Z1305" i="14"/>
  <c r="AA1305" i="14"/>
  <c r="AB1305" i="14"/>
  <c r="AD1305" i="14"/>
  <c r="AE1305" i="14"/>
  <c r="AJ1305" i="14"/>
  <c r="K1306" i="14"/>
  <c r="L1306" i="14"/>
  <c r="N1306" i="14"/>
  <c r="R1306" i="14"/>
  <c r="S1306" i="14"/>
  <c r="T1306" i="14"/>
  <c r="V1306" i="14"/>
  <c r="W1306" i="14"/>
  <c r="X1306" i="14"/>
  <c r="Y1306" i="14"/>
  <c r="Z1306" i="14"/>
  <c r="AA1306" i="14"/>
  <c r="AB1306" i="14"/>
  <c r="AD1306" i="14"/>
  <c r="AE1306" i="14"/>
  <c r="AJ1306" i="14"/>
  <c r="K1307" i="14"/>
  <c r="L1307" i="14"/>
  <c r="N1307" i="14"/>
  <c r="R1307" i="14"/>
  <c r="S1307" i="14"/>
  <c r="T1307" i="14"/>
  <c r="V1307" i="14"/>
  <c r="W1307" i="14"/>
  <c r="X1307" i="14"/>
  <c r="Y1307" i="14"/>
  <c r="Z1307" i="14"/>
  <c r="AA1307" i="14"/>
  <c r="AB1307" i="14"/>
  <c r="AD1307" i="14"/>
  <c r="AE1307" i="14"/>
  <c r="AJ1307" i="14"/>
  <c r="K1308" i="14"/>
  <c r="L1308" i="14"/>
  <c r="N1308" i="14"/>
  <c r="R1308" i="14"/>
  <c r="S1308" i="14"/>
  <c r="T1308" i="14"/>
  <c r="V1308" i="14"/>
  <c r="W1308" i="14"/>
  <c r="X1308" i="14"/>
  <c r="Y1308" i="14"/>
  <c r="Z1308" i="14"/>
  <c r="AA1308" i="14"/>
  <c r="AB1308" i="14"/>
  <c r="AD1308" i="14"/>
  <c r="AE1308" i="14"/>
  <c r="AJ1308" i="14"/>
  <c r="K1309" i="14"/>
  <c r="L1309" i="14"/>
  <c r="N1309" i="14"/>
  <c r="R1309" i="14"/>
  <c r="S1309" i="14"/>
  <c r="T1309" i="14"/>
  <c r="V1309" i="14"/>
  <c r="W1309" i="14"/>
  <c r="X1309" i="14"/>
  <c r="Y1309" i="14"/>
  <c r="Z1309" i="14"/>
  <c r="AA1309" i="14"/>
  <c r="AB1309" i="14"/>
  <c r="AD1309" i="14"/>
  <c r="AE1309" i="14"/>
  <c r="AJ1309" i="14"/>
  <c r="K1310" i="14"/>
  <c r="L1310" i="14"/>
  <c r="N1310" i="14"/>
  <c r="R1310" i="14"/>
  <c r="S1310" i="14"/>
  <c r="T1310" i="14"/>
  <c r="V1310" i="14"/>
  <c r="W1310" i="14"/>
  <c r="X1310" i="14"/>
  <c r="Y1310" i="14"/>
  <c r="Z1310" i="14"/>
  <c r="AA1310" i="14"/>
  <c r="AB1310" i="14"/>
  <c r="AD1310" i="14"/>
  <c r="AE1310" i="14"/>
  <c r="AJ1310" i="14"/>
  <c r="K1311" i="14"/>
  <c r="L1311" i="14"/>
  <c r="N1311" i="14"/>
  <c r="R1311" i="14"/>
  <c r="S1311" i="14"/>
  <c r="T1311" i="14"/>
  <c r="V1311" i="14"/>
  <c r="W1311" i="14"/>
  <c r="X1311" i="14"/>
  <c r="Y1311" i="14"/>
  <c r="Z1311" i="14"/>
  <c r="AA1311" i="14"/>
  <c r="AB1311" i="14"/>
  <c r="AD1311" i="14"/>
  <c r="AE1311" i="14"/>
  <c r="AJ1311" i="14"/>
  <c r="K1312" i="14"/>
  <c r="L1312" i="14"/>
  <c r="N1312" i="14"/>
  <c r="R1312" i="14"/>
  <c r="S1312" i="14"/>
  <c r="T1312" i="14"/>
  <c r="V1312" i="14"/>
  <c r="W1312" i="14"/>
  <c r="X1312" i="14"/>
  <c r="Y1312" i="14"/>
  <c r="Z1312" i="14"/>
  <c r="AA1312" i="14"/>
  <c r="AB1312" i="14"/>
  <c r="AD1312" i="14"/>
  <c r="AE1312" i="14"/>
  <c r="AJ1312" i="14"/>
  <c r="K1313" i="14"/>
  <c r="L1313" i="14"/>
  <c r="N1313" i="14"/>
  <c r="R1313" i="14"/>
  <c r="S1313" i="14"/>
  <c r="T1313" i="14"/>
  <c r="V1313" i="14"/>
  <c r="W1313" i="14"/>
  <c r="X1313" i="14"/>
  <c r="Y1313" i="14"/>
  <c r="Z1313" i="14"/>
  <c r="AA1313" i="14"/>
  <c r="AB1313" i="14"/>
  <c r="AD1313" i="14"/>
  <c r="AE1313" i="14"/>
  <c r="AJ1313" i="14"/>
  <c r="K1314" i="14"/>
  <c r="L1314" i="14"/>
  <c r="N1314" i="14"/>
  <c r="R1314" i="14"/>
  <c r="S1314" i="14"/>
  <c r="T1314" i="14"/>
  <c r="V1314" i="14"/>
  <c r="W1314" i="14"/>
  <c r="X1314" i="14"/>
  <c r="Y1314" i="14"/>
  <c r="Z1314" i="14"/>
  <c r="AA1314" i="14"/>
  <c r="AB1314" i="14"/>
  <c r="AD1314" i="14"/>
  <c r="AE1314" i="14"/>
  <c r="AJ1314" i="14"/>
  <c r="K1315" i="14"/>
  <c r="L1315" i="14"/>
  <c r="N1315" i="14"/>
  <c r="R1315" i="14"/>
  <c r="S1315" i="14"/>
  <c r="T1315" i="14"/>
  <c r="V1315" i="14"/>
  <c r="W1315" i="14"/>
  <c r="X1315" i="14"/>
  <c r="Y1315" i="14"/>
  <c r="Z1315" i="14"/>
  <c r="AA1315" i="14"/>
  <c r="AB1315" i="14"/>
  <c r="AD1315" i="14"/>
  <c r="AE1315" i="14"/>
  <c r="AJ1315" i="14"/>
  <c r="K1316" i="14"/>
  <c r="L1316" i="14"/>
  <c r="N1316" i="14"/>
  <c r="R1316" i="14"/>
  <c r="S1316" i="14"/>
  <c r="T1316" i="14"/>
  <c r="V1316" i="14"/>
  <c r="W1316" i="14"/>
  <c r="X1316" i="14"/>
  <c r="Y1316" i="14"/>
  <c r="Z1316" i="14"/>
  <c r="AA1316" i="14"/>
  <c r="AB1316" i="14"/>
  <c r="AD1316" i="14"/>
  <c r="AE1316" i="14"/>
  <c r="AJ1316" i="14"/>
  <c r="K1317" i="14"/>
  <c r="L1317" i="14"/>
  <c r="N1317" i="14"/>
  <c r="R1317" i="14"/>
  <c r="S1317" i="14"/>
  <c r="T1317" i="14"/>
  <c r="V1317" i="14"/>
  <c r="W1317" i="14"/>
  <c r="X1317" i="14"/>
  <c r="Y1317" i="14"/>
  <c r="Z1317" i="14"/>
  <c r="AA1317" i="14"/>
  <c r="AB1317" i="14"/>
  <c r="AD1317" i="14"/>
  <c r="AE1317" i="14"/>
  <c r="AJ1317" i="14"/>
  <c r="K1318" i="14"/>
  <c r="L1318" i="14"/>
  <c r="N1318" i="14"/>
  <c r="R1318" i="14"/>
  <c r="S1318" i="14"/>
  <c r="T1318" i="14"/>
  <c r="V1318" i="14"/>
  <c r="W1318" i="14"/>
  <c r="X1318" i="14"/>
  <c r="Y1318" i="14"/>
  <c r="Z1318" i="14"/>
  <c r="AA1318" i="14"/>
  <c r="AB1318" i="14"/>
  <c r="AD1318" i="14"/>
  <c r="AE1318" i="14"/>
  <c r="AJ1318" i="14"/>
  <c r="K1319" i="14"/>
  <c r="L1319" i="14"/>
  <c r="N1319" i="14"/>
  <c r="R1319" i="14"/>
  <c r="S1319" i="14"/>
  <c r="T1319" i="14"/>
  <c r="V1319" i="14"/>
  <c r="W1319" i="14"/>
  <c r="X1319" i="14"/>
  <c r="Y1319" i="14"/>
  <c r="Z1319" i="14"/>
  <c r="AA1319" i="14"/>
  <c r="AB1319" i="14"/>
  <c r="AD1319" i="14"/>
  <c r="AE1319" i="14"/>
  <c r="AJ1319" i="14"/>
  <c r="K1320" i="14"/>
  <c r="L1320" i="14"/>
  <c r="N1320" i="14"/>
  <c r="R1320" i="14"/>
  <c r="S1320" i="14"/>
  <c r="T1320" i="14"/>
  <c r="V1320" i="14"/>
  <c r="W1320" i="14"/>
  <c r="X1320" i="14"/>
  <c r="Y1320" i="14"/>
  <c r="Z1320" i="14"/>
  <c r="AA1320" i="14"/>
  <c r="AB1320" i="14"/>
  <c r="AD1320" i="14"/>
  <c r="AE1320" i="14"/>
  <c r="AJ1320" i="14"/>
  <c r="K1321" i="14"/>
  <c r="L1321" i="14"/>
  <c r="N1321" i="14"/>
  <c r="R1321" i="14"/>
  <c r="S1321" i="14"/>
  <c r="T1321" i="14"/>
  <c r="V1321" i="14"/>
  <c r="W1321" i="14"/>
  <c r="X1321" i="14"/>
  <c r="Y1321" i="14"/>
  <c r="Z1321" i="14"/>
  <c r="AA1321" i="14"/>
  <c r="AB1321" i="14"/>
  <c r="AD1321" i="14"/>
  <c r="AE1321" i="14"/>
  <c r="AJ1321" i="14"/>
  <c r="K1322" i="14"/>
  <c r="L1322" i="14"/>
  <c r="N1322" i="14"/>
  <c r="R1322" i="14"/>
  <c r="S1322" i="14"/>
  <c r="T1322" i="14"/>
  <c r="V1322" i="14"/>
  <c r="W1322" i="14"/>
  <c r="X1322" i="14"/>
  <c r="Y1322" i="14"/>
  <c r="Z1322" i="14"/>
  <c r="AA1322" i="14"/>
  <c r="AB1322" i="14"/>
  <c r="AD1322" i="14"/>
  <c r="AE1322" i="14"/>
  <c r="AJ1322" i="14"/>
  <c r="K1323" i="14"/>
  <c r="L1323" i="14"/>
  <c r="N1323" i="14"/>
  <c r="R1323" i="14"/>
  <c r="S1323" i="14"/>
  <c r="T1323" i="14"/>
  <c r="V1323" i="14"/>
  <c r="W1323" i="14"/>
  <c r="X1323" i="14"/>
  <c r="Y1323" i="14"/>
  <c r="Z1323" i="14"/>
  <c r="AA1323" i="14"/>
  <c r="AB1323" i="14"/>
  <c r="AD1323" i="14"/>
  <c r="AE1323" i="14"/>
  <c r="AJ1323" i="14"/>
  <c r="K1324" i="14"/>
  <c r="L1324" i="14"/>
  <c r="N1324" i="14"/>
  <c r="R1324" i="14"/>
  <c r="S1324" i="14"/>
  <c r="T1324" i="14"/>
  <c r="V1324" i="14"/>
  <c r="W1324" i="14"/>
  <c r="X1324" i="14"/>
  <c r="Y1324" i="14"/>
  <c r="Z1324" i="14"/>
  <c r="AA1324" i="14"/>
  <c r="AB1324" i="14"/>
  <c r="AD1324" i="14"/>
  <c r="AE1324" i="14"/>
  <c r="AJ1324" i="14"/>
  <c r="K1325" i="14"/>
  <c r="L1325" i="14"/>
  <c r="N1325" i="14"/>
  <c r="R1325" i="14"/>
  <c r="S1325" i="14"/>
  <c r="T1325" i="14"/>
  <c r="V1325" i="14"/>
  <c r="W1325" i="14"/>
  <c r="X1325" i="14"/>
  <c r="Y1325" i="14"/>
  <c r="Z1325" i="14"/>
  <c r="AA1325" i="14"/>
  <c r="AB1325" i="14"/>
  <c r="AD1325" i="14"/>
  <c r="AE1325" i="14"/>
  <c r="AJ1325" i="14"/>
  <c r="K1326" i="14"/>
  <c r="L1326" i="14"/>
  <c r="N1326" i="14"/>
  <c r="R1326" i="14"/>
  <c r="S1326" i="14"/>
  <c r="T1326" i="14"/>
  <c r="V1326" i="14"/>
  <c r="W1326" i="14"/>
  <c r="X1326" i="14"/>
  <c r="Y1326" i="14"/>
  <c r="Z1326" i="14"/>
  <c r="AA1326" i="14"/>
  <c r="AB1326" i="14"/>
  <c r="AD1326" i="14"/>
  <c r="AE1326" i="14"/>
  <c r="AJ1326" i="14"/>
  <c r="K1327" i="14"/>
  <c r="L1327" i="14"/>
  <c r="N1327" i="14"/>
  <c r="R1327" i="14"/>
  <c r="S1327" i="14"/>
  <c r="T1327" i="14"/>
  <c r="V1327" i="14"/>
  <c r="W1327" i="14"/>
  <c r="X1327" i="14"/>
  <c r="Y1327" i="14"/>
  <c r="Z1327" i="14"/>
  <c r="AA1327" i="14"/>
  <c r="AB1327" i="14"/>
  <c r="AD1327" i="14"/>
  <c r="AE1327" i="14"/>
  <c r="AJ1327" i="14"/>
  <c r="K1328" i="14"/>
  <c r="L1328" i="14"/>
  <c r="N1328" i="14"/>
  <c r="R1328" i="14"/>
  <c r="S1328" i="14"/>
  <c r="T1328" i="14"/>
  <c r="V1328" i="14"/>
  <c r="W1328" i="14"/>
  <c r="X1328" i="14"/>
  <c r="Y1328" i="14"/>
  <c r="Z1328" i="14"/>
  <c r="AA1328" i="14"/>
  <c r="AB1328" i="14"/>
  <c r="AD1328" i="14"/>
  <c r="AE1328" i="14"/>
  <c r="AJ1328" i="14"/>
  <c r="K1329" i="14"/>
  <c r="L1329" i="14"/>
  <c r="N1329" i="14"/>
  <c r="R1329" i="14"/>
  <c r="S1329" i="14"/>
  <c r="T1329" i="14"/>
  <c r="V1329" i="14"/>
  <c r="W1329" i="14"/>
  <c r="X1329" i="14"/>
  <c r="Y1329" i="14"/>
  <c r="Z1329" i="14"/>
  <c r="AA1329" i="14"/>
  <c r="AB1329" i="14"/>
  <c r="AD1329" i="14"/>
  <c r="AE1329" i="14"/>
  <c r="AJ1329" i="14"/>
  <c r="K1330" i="14"/>
  <c r="L1330" i="14"/>
  <c r="N1330" i="14"/>
  <c r="R1330" i="14"/>
  <c r="S1330" i="14"/>
  <c r="T1330" i="14"/>
  <c r="V1330" i="14"/>
  <c r="W1330" i="14"/>
  <c r="X1330" i="14"/>
  <c r="Y1330" i="14"/>
  <c r="Z1330" i="14"/>
  <c r="AA1330" i="14"/>
  <c r="AB1330" i="14"/>
  <c r="AD1330" i="14"/>
  <c r="AE1330" i="14"/>
  <c r="AJ1330" i="14"/>
  <c r="K1331" i="14"/>
  <c r="L1331" i="14"/>
  <c r="N1331" i="14"/>
  <c r="R1331" i="14"/>
  <c r="S1331" i="14"/>
  <c r="T1331" i="14"/>
  <c r="V1331" i="14"/>
  <c r="W1331" i="14"/>
  <c r="X1331" i="14"/>
  <c r="Y1331" i="14"/>
  <c r="Z1331" i="14"/>
  <c r="AA1331" i="14"/>
  <c r="AB1331" i="14"/>
  <c r="AD1331" i="14"/>
  <c r="AE1331" i="14"/>
  <c r="AJ1331" i="14"/>
  <c r="K1332" i="14"/>
  <c r="L1332" i="14"/>
  <c r="N1332" i="14"/>
  <c r="R1332" i="14"/>
  <c r="S1332" i="14"/>
  <c r="T1332" i="14"/>
  <c r="V1332" i="14"/>
  <c r="W1332" i="14"/>
  <c r="X1332" i="14"/>
  <c r="Y1332" i="14"/>
  <c r="Z1332" i="14"/>
  <c r="AA1332" i="14"/>
  <c r="AB1332" i="14"/>
  <c r="AD1332" i="14"/>
  <c r="AE1332" i="14"/>
  <c r="AJ1332" i="14"/>
  <c r="K1333" i="14"/>
  <c r="L1333" i="14"/>
  <c r="N1333" i="14"/>
  <c r="R1333" i="14"/>
  <c r="S1333" i="14"/>
  <c r="T1333" i="14"/>
  <c r="V1333" i="14"/>
  <c r="W1333" i="14"/>
  <c r="X1333" i="14"/>
  <c r="Y1333" i="14"/>
  <c r="Z1333" i="14"/>
  <c r="AA1333" i="14"/>
  <c r="AB1333" i="14"/>
  <c r="AD1333" i="14"/>
  <c r="AE1333" i="14"/>
  <c r="AJ1333" i="14"/>
  <c r="K1334" i="14"/>
  <c r="L1334" i="14"/>
  <c r="N1334" i="14"/>
  <c r="R1334" i="14"/>
  <c r="S1334" i="14"/>
  <c r="T1334" i="14"/>
  <c r="V1334" i="14"/>
  <c r="W1334" i="14"/>
  <c r="X1334" i="14"/>
  <c r="Y1334" i="14"/>
  <c r="Z1334" i="14"/>
  <c r="AA1334" i="14"/>
  <c r="AB1334" i="14"/>
  <c r="AD1334" i="14"/>
  <c r="AE1334" i="14"/>
  <c r="AJ1334" i="14"/>
  <c r="K1335" i="14"/>
  <c r="L1335" i="14"/>
  <c r="N1335" i="14"/>
  <c r="R1335" i="14"/>
  <c r="S1335" i="14"/>
  <c r="T1335" i="14"/>
  <c r="V1335" i="14"/>
  <c r="W1335" i="14"/>
  <c r="X1335" i="14"/>
  <c r="Y1335" i="14"/>
  <c r="Z1335" i="14"/>
  <c r="AA1335" i="14"/>
  <c r="AB1335" i="14"/>
  <c r="AD1335" i="14"/>
  <c r="AE1335" i="14"/>
  <c r="AJ1335" i="14"/>
  <c r="K1336" i="14"/>
  <c r="L1336" i="14"/>
  <c r="N1336" i="14"/>
  <c r="R1336" i="14"/>
  <c r="S1336" i="14"/>
  <c r="T1336" i="14"/>
  <c r="V1336" i="14"/>
  <c r="W1336" i="14"/>
  <c r="X1336" i="14"/>
  <c r="Y1336" i="14"/>
  <c r="Z1336" i="14"/>
  <c r="AA1336" i="14"/>
  <c r="AB1336" i="14"/>
  <c r="AD1336" i="14"/>
  <c r="AE1336" i="14"/>
  <c r="AJ1336" i="14"/>
  <c r="K1337" i="14"/>
  <c r="L1337" i="14"/>
  <c r="N1337" i="14"/>
  <c r="R1337" i="14"/>
  <c r="S1337" i="14"/>
  <c r="T1337" i="14"/>
  <c r="V1337" i="14"/>
  <c r="W1337" i="14"/>
  <c r="X1337" i="14"/>
  <c r="Y1337" i="14"/>
  <c r="Z1337" i="14"/>
  <c r="AA1337" i="14"/>
  <c r="AB1337" i="14"/>
  <c r="AD1337" i="14"/>
  <c r="AE1337" i="14"/>
  <c r="AJ1337" i="14"/>
  <c r="K1338" i="14"/>
  <c r="L1338" i="14"/>
  <c r="N1338" i="14"/>
  <c r="R1338" i="14"/>
  <c r="S1338" i="14"/>
  <c r="T1338" i="14"/>
  <c r="V1338" i="14"/>
  <c r="W1338" i="14"/>
  <c r="X1338" i="14"/>
  <c r="Y1338" i="14"/>
  <c r="Z1338" i="14"/>
  <c r="AA1338" i="14"/>
  <c r="AB1338" i="14"/>
  <c r="AD1338" i="14"/>
  <c r="AE1338" i="14"/>
  <c r="AJ1338" i="14"/>
  <c r="K1339" i="14"/>
  <c r="L1339" i="14"/>
  <c r="N1339" i="14"/>
  <c r="R1339" i="14"/>
  <c r="S1339" i="14"/>
  <c r="T1339" i="14"/>
  <c r="V1339" i="14"/>
  <c r="W1339" i="14"/>
  <c r="X1339" i="14"/>
  <c r="Y1339" i="14"/>
  <c r="Z1339" i="14"/>
  <c r="AA1339" i="14"/>
  <c r="AB1339" i="14"/>
  <c r="AD1339" i="14"/>
  <c r="AE1339" i="14"/>
  <c r="AJ1339" i="14"/>
  <c r="K1340" i="14"/>
  <c r="L1340" i="14"/>
  <c r="N1340" i="14"/>
  <c r="R1340" i="14"/>
  <c r="S1340" i="14"/>
  <c r="T1340" i="14"/>
  <c r="V1340" i="14"/>
  <c r="W1340" i="14"/>
  <c r="X1340" i="14"/>
  <c r="Y1340" i="14"/>
  <c r="Z1340" i="14"/>
  <c r="AA1340" i="14"/>
  <c r="AB1340" i="14"/>
  <c r="AD1340" i="14"/>
  <c r="AE1340" i="14"/>
  <c r="AJ1340" i="14"/>
  <c r="K1341" i="14"/>
  <c r="L1341" i="14"/>
  <c r="N1341" i="14"/>
  <c r="R1341" i="14"/>
  <c r="S1341" i="14"/>
  <c r="T1341" i="14"/>
  <c r="V1341" i="14"/>
  <c r="W1341" i="14"/>
  <c r="X1341" i="14"/>
  <c r="Y1341" i="14"/>
  <c r="Z1341" i="14"/>
  <c r="AA1341" i="14"/>
  <c r="AB1341" i="14"/>
  <c r="AD1341" i="14"/>
  <c r="AE1341" i="14"/>
  <c r="AJ1341" i="14"/>
  <c r="K1342" i="14"/>
  <c r="L1342" i="14"/>
  <c r="N1342" i="14"/>
  <c r="R1342" i="14"/>
  <c r="S1342" i="14"/>
  <c r="T1342" i="14"/>
  <c r="V1342" i="14"/>
  <c r="W1342" i="14"/>
  <c r="X1342" i="14"/>
  <c r="Y1342" i="14"/>
  <c r="Z1342" i="14"/>
  <c r="AA1342" i="14"/>
  <c r="AB1342" i="14"/>
  <c r="AD1342" i="14"/>
  <c r="AE1342" i="14"/>
  <c r="AJ1342" i="14"/>
  <c r="K1343" i="14"/>
  <c r="L1343" i="14"/>
  <c r="N1343" i="14"/>
  <c r="R1343" i="14"/>
  <c r="S1343" i="14"/>
  <c r="T1343" i="14"/>
  <c r="V1343" i="14"/>
  <c r="W1343" i="14"/>
  <c r="X1343" i="14"/>
  <c r="Y1343" i="14"/>
  <c r="Z1343" i="14"/>
  <c r="AA1343" i="14"/>
  <c r="AB1343" i="14"/>
  <c r="AD1343" i="14"/>
  <c r="AE1343" i="14"/>
  <c r="AJ1343" i="14"/>
  <c r="K1344" i="14"/>
  <c r="L1344" i="14"/>
  <c r="N1344" i="14"/>
  <c r="R1344" i="14"/>
  <c r="S1344" i="14"/>
  <c r="T1344" i="14"/>
  <c r="V1344" i="14"/>
  <c r="W1344" i="14"/>
  <c r="X1344" i="14"/>
  <c r="Y1344" i="14"/>
  <c r="Z1344" i="14"/>
  <c r="AA1344" i="14"/>
  <c r="AB1344" i="14"/>
  <c r="AD1344" i="14"/>
  <c r="AE1344" i="14"/>
  <c r="AJ1344" i="14"/>
  <c r="K1345" i="14"/>
  <c r="L1345" i="14"/>
  <c r="N1345" i="14"/>
  <c r="R1345" i="14"/>
  <c r="S1345" i="14"/>
  <c r="T1345" i="14"/>
  <c r="V1345" i="14"/>
  <c r="W1345" i="14"/>
  <c r="X1345" i="14"/>
  <c r="Y1345" i="14"/>
  <c r="Z1345" i="14"/>
  <c r="AA1345" i="14"/>
  <c r="AB1345" i="14"/>
  <c r="AD1345" i="14"/>
  <c r="AE1345" i="14"/>
  <c r="AJ1345" i="14"/>
  <c r="K1346" i="14"/>
  <c r="L1346" i="14"/>
  <c r="N1346" i="14"/>
  <c r="R1346" i="14"/>
  <c r="S1346" i="14"/>
  <c r="T1346" i="14"/>
  <c r="V1346" i="14"/>
  <c r="W1346" i="14"/>
  <c r="X1346" i="14"/>
  <c r="Y1346" i="14"/>
  <c r="Z1346" i="14"/>
  <c r="AA1346" i="14"/>
  <c r="AB1346" i="14"/>
  <c r="AD1346" i="14"/>
  <c r="AE1346" i="14"/>
  <c r="AJ1346" i="14"/>
  <c r="K1347" i="14"/>
  <c r="L1347" i="14"/>
  <c r="N1347" i="14"/>
  <c r="R1347" i="14"/>
  <c r="S1347" i="14"/>
  <c r="T1347" i="14"/>
  <c r="V1347" i="14"/>
  <c r="W1347" i="14"/>
  <c r="X1347" i="14"/>
  <c r="Y1347" i="14"/>
  <c r="Z1347" i="14"/>
  <c r="AA1347" i="14"/>
  <c r="AB1347" i="14"/>
  <c r="AD1347" i="14"/>
  <c r="AE1347" i="14"/>
  <c r="AJ1347" i="14"/>
  <c r="K1348" i="14"/>
  <c r="L1348" i="14"/>
  <c r="N1348" i="14"/>
  <c r="R1348" i="14"/>
  <c r="S1348" i="14"/>
  <c r="T1348" i="14"/>
  <c r="V1348" i="14"/>
  <c r="W1348" i="14"/>
  <c r="X1348" i="14"/>
  <c r="Y1348" i="14"/>
  <c r="Z1348" i="14"/>
  <c r="AA1348" i="14"/>
  <c r="AB1348" i="14"/>
  <c r="AD1348" i="14"/>
  <c r="AE1348" i="14"/>
  <c r="AJ1348" i="14"/>
  <c r="K1349" i="14"/>
  <c r="L1349" i="14"/>
  <c r="N1349" i="14"/>
  <c r="R1349" i="14"/>
  <c r="S1349" i="14"/>
  <c r="T1349" i="14"/>
  <c r="V1349" i="14"/>
  <c r="W1349" i="14"/>
  <c r="X1349" i="14"/>
  <c r="Y1349" i="14"/>
  <c r="Z1349" i="14"/>
  <c r="AA1349" i="14"/>
  <c r="AB1349" i="14"/>
  <c r="AD1349" i="14"/>
  <c r="AE1349" i="14"/>
  <c r="AJ1349" i="14"/>
  <c r="K1350" i="14"/>
  <c r="L1350" i="14"/>
  <c r="N1350" i="14"/>
  <c r="R1350" i="14"/>
  <c r="S1350" i="14"/>
  <c r="T1350" i="14"/>
  <c r="V1350" i="14"/>
  <c r="W1350" i="14"/>
  <c r="X1350" i="14"/>
  <c r="Y1350" i="14"/>
  <c r="Z1350" i="14"/>
  <c r="AA1350" i="14"/>
  <c r="AB1350" i="14"/>
  <c r="AD1350" i="14"/>
  <c r="AE1350" i="14"/>
  <c r="AJ1350" i="14"/>
  <c r="K1351" i="14"/>
  <c r="L1351" i="14"/>
  <c r="N1351" i="14"/>
  <c r="R1351" i="14"/>
  <c r="S1351" i="14"/>
  <c r="T1351" i="14"/>
  <c r="V1351" i="14"/>
  <c r="W1351" i="14"/>
  <c r="X1351" i="14"/>
  <c r="Y1351" i="14"/>
  <c r="Z1351" i="14"/>
  <c r="AA1351" i="14"/>
  <c r="AB1351" i="14"/>
  <c r="AD1351" i="14"/>
  <c r="AE1351" i="14"/>
  <c r="AJ1351" i="14"/>
  <c r="K1352" i="14"/>
  <c r="L1352" i="14"/>
  <c r="N1352" i="14"/>
  <c r="R1352" i="14"/>
  <c r="S1352" i="14"/>
  <c r="T1352" i="14"/>
  <c r="V1352" i="14"/>
  <c r="W1352" i="14"/>
  <c r="X1352" i="14"/>
  <c r="Y1352" i="14"/>
  <c r="Z1352" i="14"/>
  <c r="AA1352" i="14"/>
  <c r="AB1352" i="14"/>
  <c r="AD1352" i="14"/>
  <c r="AE1352" i="14"/>
  <c r="AJ1352" i="14"/>
  <c r="K1353" i="14"/>
  <c r="L1353" i="14"/>
  <c r="N1353" i="14"/>
  <c r="R1353" i="14"/>
  <c r="S1353" i="14"/>
  <c r="T1353" i="14"/>
  <c r="V1353" i="14"/>
  <c r="W1353" i="14"/>
  <c r="X1353" i="14"/>
  <c r="Y1353" i="14"/>
  <c r="Z1353" i="14"/>
  <c r="AA1353" i="14"/>
  <c r="AB1353" i="14"/>
  <c r="AD1353" i="14"/>
  <c r="AE1353" i="14"/>
  <c r="AJ1353" i="14"/>
  <c r="K1354" i="14"/>
  <c r="L1354" i="14"/>
  <c r="N1354" i="14"/>
  <c r="R1354" i="14"/>
  <c r="S1354" i="14"/>
  <c r="T1354" i="14"/>
  <c r="V1354" i="14"/>
  <c r="W1354" i="14"/>
  <c r="X1354" i="14"/>
  <c r="Y1354" i="14"/>
  <c r="Z1354" i="14"/>
  <c r="AA1354" i="14"/>
  <c r="AB1354" i="14"/>
  <c r="AD1354" i="14"/>
  <c r="AE1354" i="14"/>
  <c r="AJ1354" i="14"/>
  <c r="K1355" i="14"/>
  <c r="L1355" i="14"/>
  <c r="N1355" i="14"/>
  <c r="R1355" i="14"/>
  <c r="S1355" i="14"/>
  <c r="T1355" i="14"/>
  <c r="V1355" i="14"/>
  <c r="W1355" i="14"/>
  <c r="X1355" i="14"/>
  <c r="Y1355" i="14"/>
  <c r="Z1355" i="14"/>
  <c r="AA1355" i="14"/>
  <c r="AB1355" i="14"/>
  <c r="AD1355" i="14"/>
  <c r="AE1355" i="14"/>
  <c r="AJ1355" i="14"/>
  <c r="K1356" i="14"/>
  <c r="L1356" i="14"/>
  <c r="N1356" i="14"/>
  <c r="R1356" i="14"/>
  <c r="S1356" i="14"/>
  <c r="T1356" i="14"/>
  <c r="V1356" i="14"/>
  <c r="W1356" i="14"/>
  <c r="X1356" i="14"/>
  <c r="Y1356" i="14"/>
  <c r="Z1356" i="14"/>
  <c r="AA1356" i="14"/>
  <c r="AB1356" i="14"/>
  <c r="AD1356" i="14"/>
  <c r="AE1356" i="14"/>
  <c r="AJ1356" i="14"/>
  <c r="K1357" i="14"/>
  <c r="L1357" i="14"/>
  <c r="N1357" i="14"/>
  <c r="R1357" i="14"/>
  <c r="S1357" i="14"/>
  <c r="T1357" i="14"/>
  <c r="V1357" i="14"/>
  <c r="W1357" i="14"/>
  <c r="X1357" i="14"/>
  <c r="Y1357" i="14"/>
  <c r="Z1357" i="14"/>
  <c r="AA1357" i="14"/>
  <c r="AB1357" i="14"/>
  <c r="AD1357" i="14"/>
  <c r="AE1357" i="14"/>
  <c r="AJ1357" i="14"/>
  <c r="K1358" i="14"/>
  <c r="L1358" i="14"/>
  <c r="N1358" i="14"/>
  <c r="R1358" i="14"/>
  <c r="S1358" i="14"/>
  <c r="T1358" i="14"/>
  <c r="V1358" i="14"/>
  <c r="W1358" i="14"/>
  <c r="X1358" i="14"/>
  <c r="Y1358" i="14"/>
  <c r="Z1358" i="14"/>
  <c r="AA1358" i="14"/>
  <c r="AB1358" i="14"/>
  <c r="AD1358" i="14"/>
  <c r="AE1358" i="14"/>
  <c r="AJ1358" i="14"/>
  <c r="K1359" i="14"/>
  <c r="L1359" i="14"/>
  <c r="N1359" i="14"/>
  <c r="R1359" i="14"/>
  <c r="S1359" i="14"/>
  <c r="T1359" i="14"/>
  <c r="V1359" i="14"/>
  <c r="W1359" i="14"/>
  <c r="X1359" i="14"/>
  <c r="Y1359" i="14"/>
  <c r="Z1359" i="14"/>
  <c r="AA1359" i="14"/>
  <c r="AB1359" i="14"/>
  <c r="AD1359" i="14"/>
  <c r="AE1359" i="14"/>
  <c r="AJ1359" i="14"/>
  <c r="K1360" i="14"/>
  <c r="L1360" i="14"/>
  <c r="N1360" i="14"/>
  <c r="R1360" i="14"/>
  <c r="S1360" i="14"/>
  <c r="T1360" i="14"/>
  <c r="V1360" i="14"/>
  <c r="W1360" i="14"/>
  <c r="X1360" i="14"/>
  <c r="Y1360" i="14"/>
  <c r="Z1360" i="14"/>
  <c r="AA1360" i="14"/>
  <c r="AB1360" i="14"/>
  <c r="AD1360" i="14"/>
  <c r="AE1360" i="14"/>
  <c r="AJ1360" i="14"/>
  <c r="K1361" i="14"/>
  <c r="L1361" i="14"/>
  <c r="N1361" i="14"/>
  <c r="R1361" i="14"/>
  <c r="S1361" i="14"/>
  <c r="T1361" i="14"/>
  <c r="V1361" i="14"/>
  <c r="W1361" i="14"/>
  <c r="X1361" i="14"/>
  <c r="Y1361" i="14"/>
  <c r="Z1361" i="14"/>
  <c r="AA1361" i="14"/>
  <c r="AB1361" i="14"/>
  <c r="AD1361" i="14"/>
  <c r="AE1361" i="14"/>
  <c r="AJ1361" i="14"/>
  <c r="K1362" i="14"/>
  <c r="L1362" i="14"/>
  <c r="N1362" i="14"/>
  <c r="R1362" i="14"/>
  <c r="S1362" i="14"/>
  <c r="T1362" i="14"/>
  <c r="V1362" i="14"/>
  <c r="W1362" i="14"/>
  <c r="X1362" i="14"/>
  <c r="Y1362" i="14"/>
  <c r="Z1362" i="14"/>
  <c r="AA1362" i="14"/>
  <c r="AB1362" i="14"/>
  <c r="AD1362" i="14"/>
  <c r="AE1362" i="14"/>
  <c r="AJ1362" i="14"/>
  <c r="K1363" i="14"/>
  <c r="L1363" i="14"/>
  <c r="N1363" i="14"/>
  <c r="R1363" i="14"/>
  <c r="S1363" i="14"/>
  <c r="T1363" i="14"/>
  <c r="V1363" i="14"/>
  <c r="W1363" i="14"/>
  <c r="X1363" i="14"/>
  <c r="Y1363" i="14"/>
  <c r="Z1363" i="14"/>
  <c r="AA1363" i="14"/>
  <c r="AB1363" i="14"/>
  <c r="AD1363" i="14"/>
  <c r="AE1363" i="14"/>
  <c r="AJ1363" i="14"/>
  <c r="K1364" i="14"/>
  <c r="L1364" i="14"/>
  <c r="N1364" i="14"/>
  <c r="R1364" i="14"/>
  <c r="S1364" i="14"/>
  <c r="T1364" i="14"/>
  <c r="V1364" i="14"/>
  <c r="W1364" i="14"/>
  <c r="X1364" i="14"/>
  <c r="Y1364" i="14"/>
  <c r="Z1364" i="14"/>
  <c r="AA1364" i="14"/>
  <c r="AB1364" i="14"/>
  <c r="AD1364" i="14"/>
  <c r="AE1364" i="14"/>
  <c r="AJ1364" i="14"/>
  <c r="K1365" i="14"/>
  <c r="L1365" i="14"/>
  <c r="N1365" i="14"/>
  <c r="R1365" i="14"/>
  <c r="S1365" i="14"/>
  <c r="T1365" i="14"/>
  <c r="V1365" i="14"/>
  <c r="W1365" i="14"/>
  <c r="X1365" i="14"/>
  <c r="Y1365" i="14"/>
  <c r="Z1365" i="14"/>
  <c r="AA1365" i="14"/>
  <c r="AB1365" i="14"/>
  <c r="AD1365" i="14"/>
  <c r="AE1365" i="14"/>
  <c r="AJ1365" i="14"/>
  <c r="K1366" i="14"/>
  <c r="L1366" i="14"/>
  <c r="N1366" i="14"/>
  <c r="R1366" i="14"/>
  <c r="S1366" i="14"/>
  <c r="T1366" i="14"/>
  <c r="V1366" i="14"/>
  <c r="W1366" i="14"/>
  <c r="X1366" i="14"/>
  <c r="Y1366" i="14"/>
  <c r="Z1366" i="14"/>
  <c r="AA1366" i="14"/>
  <c r="AB1366" i="14"/>
  <c r="AD1366" i="14"/>
  <c r="AE1366" i="14"/>
  <c r="AJ1366" i="14"/>
  <c r="K1367" i="14"/>
  <c r="L1367" i="14"/>
  <c r="N1367" i="14"/>
  <c r="R1367" i="14"/>
  <c r="S1367" i="14"/>
  <c r="T1367" i="14"/>
  <c r="V1367" i="14"/>
  <c r="W1367" i="14"/>
  <c r="X1367" i="14"/>
  <c r="Y1367" i="14"/>
  <c r="Z1367" i="14"/>
  <c r="AA1367" i="14"/>
  <c r="AB1367" i="14"/>
  <c r="AD1367" i="14"/>
  <c r="AE1367" i="14"/>
  <c r="AJ1367" i="14"/>
  <c r="K1368" i="14"/>
  <c r="L1368" i="14"/>
  <c r="N1368" i="14"/>
  <c r="R1368" i="14"/>
  <c r="S1368" i="14"/>
  <c r="T1368" i="14"/>
  <c r="V1368" i="14"/>
  <c r="W1368" i="14"/>
  <c r="X1368" i="14"/>
  <c r="Y1368" i="14"/>
  <c r="Z1368" i="14"/>
  <c r="AA1368" i="14"/>
  <c r="AB1368" i="14"/>
  <c r="AD1368" i="14"/>
  <c r="AE1368" i="14"/>
  <c r="AJ1368" i="14"/>
  <c r="K1369" i="14"/>
  <c r="L1369" i="14"/>
  <c r="N1369" i="14"/>
  <c r="R1369" i="14"/>
  <c r="S1369" i="14"/>
  <c r="T1369" i="14"/>
  <c r="V1369" i="14"/>
  <c r="W1369" i="14"/>
  <c r="X1369" i="14"/>
  <c r="Y1369" i="14"/>
  <c r="Z1369" i="14"/>
  <c r="AA1369" i="14"/>
  <c r="AB1369" i="14"/>
  <c r="AD1369" i="14"/>
  <c r="AE1369" i="14"/>
  <c r="AJ1369" i="14"/>
  <c r="K1370" i="14"/>
  <c r="L1370" i="14"/>
  <c r="N1370" i="14"/>
  <c r="R1370" i="14"/>
  <c r="S1370" i="14"/>
  <c r="T1370" i="14"/>
  <c r="V1370" i="14"/>
  <c r="W1370" i="14"/>
  <c r="X1370" i="14"/>
  <c r="Y1370" i="14"/>
  <c r="Z1370" i="14"/>
  <c r="AA1370" i="14"/>
  <c r="AB1370" i="14"/>
  <c r="AD1370" i="14"/>
  <c r="AE1370" i="14"/>
  <c r="AJ1370" i="14"/>
  <c r="K1371" i="14"/>
  <c r="L1371" i="14"/>
  <c r="N1371" i="14"/>
  <c r="R1371" i="14"/>
  <c r="S1371" i="14"/>
  <c r="T1371" i="14"/>
  <c r="V1371" i="14"/>
  <c r="W1371" i="14"/>
  <c r="X1371" i="14"/>
  <c r="Y1371" i="14"/>
  <c r="Z1371" i="14"/>
  <c r="AA1371" i="14"/>
  <c r="AB1371" i="14"/>
  <c r="AD1371" i="14"/>
  <c r="AE1371" i="14"/>
  <c r="AJ1371" i="14"/>
  <c r="K1372" i="14"/>
  <c r="L1372" i="14"/>
  <c r="N1372" i="14"/>
  <c r="R1372" i="14"/>
  <c r="S1372" i="14"/>
  <c r="T1372" i="14"/>
  <c r="V1372" i="14"/>
  <c r="W1372" i="14"/>
  <c r="X1372" i="14"/>
  <c r="Y1372" i="14"/>
  <c r="Z1372" i="14"/>
  <c r="AA1372" i="14"/>
  <c r="AB1372" i="14"/>
  <c r="AD1372" i="14"/>
  <c r="AE1372" i="14"/>
  <c r="AJ1372" i="14"/>
  <c r="K1373" i="14"/>
  <c r="L1373" i="14"/>
  <c r="N1373" i="14"/>
  <c r="R1373" i="14"/>
  <c r="S1373" i="14"/>
  <c r="T1373" i="14"/>
  <c r="V1373" i="14"/>
  <c r="W1373" i="14"/>
  <c r="X1373" i="14"/>
  <c r="Y1373" i="14"/>
  <c r="Z1373" i="14"/>
  <c r="AA1373" i="14"/>
  <c r="AB1373" i="14"/>
  <c r="AD1373" i="14"/>
  <c r="AE1373" i="14"/>
  <c r="AJ1373" i="14"/>
  <c r="K1374" i="14"/>
  <c r="L1374" i="14"/>
  <c r="N1374" i="14"/>
  <c r="R1374" i="14"/>
  <c r="S1374" i="14"/>
  <c r="T1374" i="14"/>
  <c r="V1374" i="14"/>
  <c r="W1374" i="14"/>
  <c r="X1374" i="14"/>
  <c r="Y1374" i="14"/>
  <c r="Z1374" i="14"/>
  <c r="AA1374" i="14"/>
  <c r="AB1374" i="14"/>
  <c r="AD1374" i="14"/>
  <c r="AE1374" i="14"/>
  <c r="AJ1374" i="14"/>
  <c r="K1375" i="14"/>
  <c r="L1375" i="14"/>
  <c r="N1375" i="14"/>
  <c r="R1375" i="14"/>
  <c r="S1375" i="14"/>
  <c r="T1375" i="14"/>
  <c r="V1375" i="14"/>
  <c r="W1375" i="14"/>
  <c r="X1375" i="14"/>
  <c r="Y1375" i="14"/>
  <c r="Z1375" i="14"/>
  <c r="AA1375" i="14"/>
  <c r="AB1375" i="14"/>
  <c r="AD1375" i="14"/>
  <c r="AE1375" i="14"/>
  <c r="AJ1375" i="14"/>
  <c r="K1376" i="14"/>
  <c r="L1376" i="14"/>
  <c r="N1376" i="14"/>
  <c r="R1376" i="14"/>
  <c r="S1376" i="14"/>
  <c r="T1376" i="14"/>
  <c r="V1376" i="14"/>
  <c r="W1376" i="14"/>
  <c r="X1376" i="14"/>
  <c r="Y1376" i="14"/>
  <c r="Z1376" i="14"/>
  <c r="AA1376" i="14"/>
  <c r="AB1376" i="14"/>
  <c r="AD1376" i="14"/>
  <c r="AE1376" i="14"/>
  <c r="AJ1376" i="14"/>
  <c r="K1377" i="14"/>
  <c r="L1377" i="14"/>
  <c r="N1377" i="14"/>
  <c r="R1377" i="14"/>
  <c r="S1377" i="14"/>
  <c r="T1377" i="14"/>
  <c r="V1377" i="14"/>
  <c r="W1377" i="14"/>
  <c r="X1377" i="14"/>
  <c r="Y1377" i="14"/>
  <c r="Z1377" i="14"/>
  <c r="AA1377" i="14"/>
  <c r="AB1377" i="14"/>
  <c r="AD1377" i="14"/>
  <c r="AE1377" i="14"/>
  <c r="AJ1377" i="14"/>
  <c r="K1378" i="14"/>
  <c r="L1378" i="14"/>
  <c r="N1378" i="14"/>
  <c r="R1378" i="14"/>
  <c r="S1378" i="14"/>
  <c r="T1378" i="14"/>
  <c r="V1378" i="14"/>
  <c r="W1378" i="14"/>
  <c r="X1378" i="14"/>
  <c r="Y1378" i="14"/>
  <c r="Z1378" i="14"/>
  <c r="AA1378" i="14"/>
  <c r="AB1378" i="14"/>
  <c r="AD1378" i="14"/>
  <c r="AE1378" i="14"/>
  <c r="AJ1378" i="14"/>
  <c r="K1379" i="14"/>
  <c r="L1379" i="14"/>
  <c r="N1379" i="14"/>
  <c r="R1379" i="14"/>
  <c r="S1379" i="14"/>
  <c r="T1379" i="14"/>
  <c r="V1379" i="14"/>
  <c r="W1379" i="14"/>
  <c r="X1379" i="14"/>
  <c r="Y1379" i="14"/>
  <c r="Z1379" i="14"/>
  <c r="AA1379" i="14"/>
  <c r="AB1379" i="14"/>
  <c r="AD1379" i="14"/>
  <c r="AE1379" i="14"/>
  <c r="AJ1379" i="14"/>
  <c r="K1380" i="14"/>
  <c r="L1380" i="14"/>
  <c r="N1380" i="14"/>
  <c r="R1380" i="14"/>
  <c r="S1380" i="14"/>
  <c r="T1380" i="14"/>
  <c r="V1380" i="14"/>
  <c r="W1380" i="14"/>
  <c r="X1380" i="14"/>
  <c r="Y1380" i="14"/>
  <c r="Z1380" i="14"/>
  <c r="AA1380" i="14"/>
  <c r="AB1380" i="14"/>
  <c r="AD1380" i="14"/>
  <c r="AE1380" i="14"/>
  <c r="AJ1380" i="14"/>
  <c r="K1381" i="14"/>
  <c r="L1381" i="14"/>
  <c r="N1381" i="14"/>
  <c r="R1381" i="14"/>
  <c r="S1381" i="14"/>
  <c r="T1381" i="14"/>
  <c r="V1381" i="14"/>
  <c r="W1381" i="14"/>
  <c r="X1381" i="14"/>
  <c r="Y1381" i="14"/>
  <c r="Z1381" i="14"/>
  <c r="AA1381" i="14"/>
  <c r="AB1381" i="14"/>
  <c r="AD1381" i="14"/>
  <c r="AE1381" i="14"/>
  <c r="AJ1381" i="14"/>
  <c r="K1382" i="14"/>
  <c r="L1382" i="14"/>
  <c r="N1382" i="14"/>
  <c r="R1382" i="14"/>
  <c r="S1382" i="14"/>
  <c r="T1382" i="14"/>
  <c r="V1382" i="14"/>
  <c r="W1382" i="14"/>
  <c r="X1382" i="14"/>
  <c r="Y1382" i="14"/>
  <c r="Z1382" i="14"/>
  <c r="AA1382" i="14"/>
  <c r="AB1382" i="14"/>
  <c r="AD1382" i="14"/>
  <c r="AE1382" i="14"/>
  <c r="AJ1382" i="14"/>
  <c r="K1383" i="14"/>
  <c r="L1383" i="14"/>
  <c r="N1383" i="14"/>
  <c r="R1383" i="14"/>
  <c r="S1383" i="14"/>
  <c r="T1383" i="14"/>
  <c r="V1383" i="14"/>
  <c r="W1383" i="14"/>
  <c r="X1383" i="14"/>
  <c r="Y1383" i="14"/>
  <c r="Z1383" i="14"/>
  <c r="AA1383" i="14"/>
  <c r="AB1383" i="14"/>
  <c r="AD1383" i="14"/>
  <c r="AE1383" i="14"/>
  <c r="AJ1383" i="14"/>
  <c r="K1384" i="14"/>
  <c r="L1384" i="14"/>
  <c r="N1384" i="14"/>
  <c r="R1384" i="14"/>
  <c r="S1384" i="14"/>
  <c r="T1384" i="14"/>
  <c r="V1384" i="14"/>
  <c r="W1384" i="14"/>
  <c r="X1384" i="14"/>
  <c r="Y1384" i="14"/>
  <c r="Z1384" i="14"/>
  <c r="AA1384" i="14"/>
  <c r="AB1384" i="14"/>
  <c r="AD1384" i="14"/>
  <c r="AE1384" i="14"/>
  <c r="AJ1384" i="14"/>
  <c r="K1385" i="14"/>
  <c r="L1385" i="14"/>
  <c r="N1385" i="14"/>
  <c r="R1385" i="14"/>
  <c r="S1385" i="14"/>
  <c r="T1385" i="14"/>
  <c r="V1385" i="14"/>
  <c r="W1385" i="14"/>
  <c r="X1385" i="14"/>
  <c r="Y1385" i="14"/>
  <c r="Z1385" i="14"/>
  <c r="AA1385" i="14"/>
  <c r="AB1385" i="14"/>
  <c r="AD1385" i="14"/>
  <c r="AE1385" i="14"/>
  <c r="AJ1385" i="14"/>
  <c r="K1386" i="14"/>
  <c r="L1386" i="14"/>
  <c r="N1386" i="14"/>
  <c r="R1386" i="14"/>
  <c r="S1386" i="14"/>
  <c r="T1386" i="14"/>
  <c r="V1386" i="14"/>
  <c r="W1386" i="14"/>
  <c r="X1386" i="14"/>
  <c r="Y1386" i="14"/>
  <c r="Z1386" i="14"/>
  <c r="AA1386" i="14"/>
  <c r="AB1386" i="14"/>
  <c r="AD1386" i="14"/>
  <c r="AE1386" i="14"/>
  <c r="AJ1386" i="14"/>
  <c r="K1387" i="14"/>
  <c r="L1387" i="14"/>
  <c r="N1387" i="14"/>
  <c r="R1387" i="14"/>
  <c r="S1387" i="14"/>
  <c r="T1387" i="14"/>
  <c r="V1387" i="14"/>
  <c r="W1387" i="14"/>
  <c r="X1387" i="14"/>
  <c r="Y1387" i="14"/>
  <c r="Z1387" i="14"/>
  <c r="AA1387" i="14"/>
  <c r="AB1387" i="14"/>
  <c r="AD1387" i="14"/>
  <c r="AE1387" i="14"/>
  <c r="AJ1387" i="14"/>
  <c r="K1388" i="14"/>
  <c r="L1388" i="14"/>
  <c r="N1388" i="14"/>
  <c r="R1388" i="14"/>
  <c r="S1388" i="14"/>
  <c r="T1388" i="14"/>
  <c r="V1388" i="14"/>
  <c r="W1388" i="14"/>
  <c r="X1388" i="14"/>
  <c r="Y1388" i="14"/>
  <c r="Z1388" i="14"/>
  <c r="AA1388" i="14"/>
  <c r="AB1388" i="14"/>
  <c r="AD1388" i="14"/>
  <c r="AE1388" i="14"/>
  <c r="AJ1388" i="14"/>
  <c r="K1389" i="14"/>
  <c r="L1389" i="14"/>
  <c r="N1389" i="14"/>
  <c r="R1389" i="14"/>
  <c r="S1389" i="14"/>
  <c r="T1389" i="14"/>
  <c r="V1389" i="14"/>
  <c r="W1389" i="14"/>
  <c r="X1389" i="14"/>
  <c r="Y1389" i="14"/>
  <c r="Z1389" i="14"/>
  <c r="AA1389" i="14"/>
  <c r="AB1389" i="14"/>
  <c r="AD1389" i="14"/>
  <c r="AE1389" i="14"/>
  <c r="AJ1389" i="14"/>
  <c r="K1390" i="14"/>
  <c r="L1390" i="14"/>
  <c r="N1390" i="14"/>
  <c r="R1390" i="14"/>
  <c r="S1390" i="14"/>
  <c r="T1390" i="14"/>
  <c r="V1390" i="14"/>
  <c r="W1390" i="14"/>
  <c r="X1390" i="14"/>
  <c r="Y1390" i="14"/>
  <c r="Z1390" i="14"/>
  <c r="AA1390" i="14"/>
  <c r="AB1390" i="14"/>
  <c r="AD1390" i="14"/>
  <c r="AE1390" i="14"/>
  <c r="AJ1390" i="14"/>
  <c r="K1391" i="14"/>
  <c r="L1391" i="14"/>
  <c r="N1391" i="14"/>
  <c r="R1391" i="14"/>
  <c r="S1391" i="14"/>
  <c r="T1391" i="14"/>
  <c r="V1391" i="14"/>
  <c r="W1391" i="14"/>
  <c r="X1391" i="14"/>
  <c r="Y1391" i="14"/>
  <c r="Z1391" i="14"/>
  <c r="AA1391" i="14"/>
  <c r="AB1391" i="14"/>
  <c r="AD1391" i="14"/>
  <c r="AE1391" i="14"/>
  <c r="AJ1391" i="14"/>
  <c r="K1392" i="14"/>
  <c r="L1392" i="14"/>
  <c r="N1392" i="14"/>
  <c r="R1392" i="14"/>
  <c r="S1392" i="14"/>
  <c r="T1392" i="14"/>
  <c r="V1392" i="14"/>
  <c r="W1392" i="14"/>
  <c r="X1392" i="14"/>
  <c r="Y1392" i="14"/>
  <c r="Z1392" i="14"/>
  <c r="AA1392" i="14"/>
  <c r="AB1392" i="14"/>
  <c r="AD1392" i="14"/>
  <c r="AE1392" i="14"/>
  <c r="AJ1392" i="14"/>
  <c r="K1393" i="14"/>
  <c r="L1393" i="14"/>
  <c r="N1393" i="14"/>
  <c r="R1393" i="14"/>
  <c r="S1393" i="14"/>
  <c r="T1393" i="14"/>
  <c r="V1393" i="14"/>
  <c r="W1393" i="14"/>
  <c r="X1393" i="14"/>
  <c r="Y1393" i="14"/>
  <c r="Z1393" i="14"/>
  <c r="AA1393" i="14"/>
  <c r="AB1393" i="14"/>
  <c r="AD1393" i="14"/>
  <c r="AE1393" i="14"/>
  <c r="AJ1393" i="14"/>
  <c r="K1394" i="14"/>
  <c r="L1394" i="14"/>
  <c r="N1394" i="14"/>
  <c r="R1394" i="14"/>
  <c r="S1394" i="14"/>
  <c r="T1394" i="14"/>
  <c r="V1394" i="14"/>
  <c r="W1394" i="14"/>
  <c r="X1394" i="14"/>
  <c r="Y1394" i="14"/>
  <c r="Z1394" i="14"/>
  <c r="AA1394" i="14"/>
  <c r="AB1394" i="14"/>
  <c r="AD1394" i="14"/>
  <c r="AE1394" i="14"/>
  <c r="AJ1394" i="14"/>
  <c r="K1395" i="14"/>
  <c r="L1395" i="14"/>
  <c r="N1395" i="14"/>
  <c r="R1395" i="14"/>
  <c r="S1395" i="14"/>
  <c r="T1395" i="14"/>
  <c r="V1395" i="14"/>
  <c r="W1395" i="14"/>
  <c r="X1395" i="14"/>
  <c r="Y1395" i="14"/>
  <c r="Z1395" i="14"/>
  <c r="AA1395" i="14"/>
  <c r="AB1395" i="14"/>
  <c r="AD1395" i="14"/>
  <c r="AE1395" i="14"/>
  <c r="AJ1395" i="14"/>
  <c r="K1396" i="14"/>
  <c r="L1396" i="14"/>
  <c r="N1396" i="14"/>
  <c r="R1396" i="14"/>
  <c r="S1396" i="14"/>
  <c r="T1396" i="14"/>
  <c r="V1396" i="14"/>
  <c r="W1396" i="14"/>
  <c r="X1396" i="14"/>
  <c r="Y1396" i="14"/>
  <c r="Z1396" i="14"/>
  <c r="AA1396" i="14"/>
  <c r="AB1396" i="14"/>
  <c r="AD1396" i="14"/>
  <c r="AE1396" i="14"/>
  <c r="AJ1396" i="14"/>
  <c r="K1397" i="14"/>
  <c r="L1397" i="14"/>
  <c r="N1397" i="14"/>
  <c r="R1397" i="14"/>
  <c r="S1397" i="14"/>
  <c r="T1397" i="14"/>
  <c r="V1397" i="14"/>
  <c r="W1397" i="14"/>
  <c r="X1397" i="14"/>
  <c r="Y1397" i="14"/>
  <c r="Z1397" i="14"/>
  <c r="AA1397" i="14"/>
  <c r="AB1397" i="14"/>
  <c r="AD1397" i="14"/>
  <c r="AE1397" i="14"/>
  <c r="AJ1397" i="14"/>
  <c r="K1398" i="14"/>
  <c r="L1398" i="14"/>
  <c r="N1398" i="14"/>
  <c r="R1398" i="14"/>
  <c r="S1398" i="14"/>
  <c r="T1398" i="14"/>
  <c r="V1398" i="14"/>
  <c r="W1398" i="14"/>
  <c r="X1398" i="14"/>
  <c r="Y1398" i="14"/>
  <c r="Z1398" i="14"/>
  <c r="AA1398" i="14"/>
  <c r="AB1398" i="14"/>
  <c r="AD1398" i="14"/>
  <c r="AE1398" i="14"/>
  <c r="AJ1398" i="14"/>
  <c r="K1399" i="14"/>
  <c r="L1399" i="14"/>
  <c r="N1399" i="14"/>
  <c r="R1399" i="14"/>
  <c r="S1399" i="14"/>
  <c r="T1399" i="14"/>
  <c r="V1399" i="14"/>
  <c r="W1399" i="14"/>
  <c r="X1399" i="14"/>
  <c r="Y1399" i="14"/>
  <c r="Z1399" i="14"/>
  <c r="AA1399" i="14"/>
  <c r="AB1399" i="14"/>
  <c r="AD1399" i="14"/>
  <c r="AE1399" i="14"/>
  <c r="AJ1399" i="14"/>
  <c r="K1400" i="14"/>
  <c r="L1400" i="14"/>
  <c r="N1400" i="14"/>
  <c r="R1400" i="14"/>
  <c r="S1400" i="14"/>
  <c r="T1400" i="14"/>
  <c r="V1400" i="14"/>
  <c r="W1400" i="14"/>
  <c r="X1400" i="14"/>
  <c r="Y1400" i="14"/>
  <c r="Z1400" i="14"/>
  <c r="AA1400" i="14"/>
  <c r="AB1400" i="14"/>
  <c r="AD1400" i="14"/>
  <c r="AE1400" i="14"/>
  <c r="AJ1400" i="14"/>
  <c r="K1401" i="14"/>
  <c r="L1401" i="14"/>
  <c r="N1401" i="14"/>
  <c r="R1401" i="14"/>
  <c r="S1401" i="14"/>
  <c r="T1401" i="14"/>
  <c r="V1401" i="14"/>
  <c r="W1401" i="14"/>
  <c r="X1401" i="14"/>
  <c r="Y1401" i="14"/>
  <c r="Z1401" i="14"/>
  <c r="AA1401" i="14"/>
  <c r="AB1401" i="14"/>
  <c r="AD1401" i="14"/>
  <c r="AE1401" i="14"/>
  <c r="AJ1401" i="14"/>
  <c r="K1402" i="14"/>
  <c r="L1402" i="14"/>
  <c r="N1402" i="14"/>
  <c r="R1402" i="14"/>
  <c r="S1402" i="14"/>
  <c r="T1402" i="14"/>
  <c r="V1402" i="14"/>
  <c r="W1402" i="14"/>
  <c r="X1402" i="14"/>
  <c r="Y1402" i="14"/>
  <c r="Z1402" i="14"/>
  <c r="AA1402" i="14"/>
  <c r="AB1402" i="14"/>
  <c r="AD1402" i="14"/>
  <c r="AE1402" i="14"/>
  <c r="AJ1402" i="14"/>
  <c r="K1403" i="14"/>
  <c r="L1403" i="14"/>
  <c r="N1403" i="14"/>
  <c r="R1403" i="14"/>
  <c r="S1403" i="14"/>
  <c r="T1403" i="14"/>
  <c r="V1403" i="14"/>
  <c r="W1403" i="14"/>
  <c r="X1403" i="14"/>
  <c r="Y1403" i="14"/>
  <c r="Z1403" i="14"/>
  <c r="AA1403" i="14"/>
  <c r="AB1403" i="14"/>
  <c r="AD1403" i="14"/>
  <c r="AE1403" i="14"/>
  <c r="AJ1403" i="14"/>
  <c r="K1404" i="14"/>
  <c r="L1404" i="14"/>
  <c r="N1404" i="14"/>
  <c r="R1404" i="14"/>
  <c r="S1404" i="14"/>
  <c r="T1404" i="14"/>
  <c r="V1404" i="14"/>
  <c r="W1404" i="14"/>
  <c r="X1404" i="14"/>
  <c r="Y1404" i="14"/>
  <c r="Z1404" i="14"/>
  <c r="AA1404" i="14"/>
  <c r="AB1404" i="14"/>
  <c r="AD1404" i="14"/>
  <c r="AE1404" i="14"/>
  <c r="AJ1404" i="14"/>
  <c r="K1405" i="14"/>
  <c r="L1405" i="14"/>
  <c r="N1405" i="14"/>
  <c r="R1405" i="14"/>
  <c r="S1405" i="14"/>
  <c r="T1405" i="14"/>
  <c r="V1405" i="14"/>
  <c r="W1405" i="14"/>
  <c r="X1405" i="14"/>
  <c r="Y1405" i="14"/>
  <c r="Z1405" i="14"/>
  <c r="AA1405" i="14"/>
  <c r="AB1405" i="14"/>
  <c r="AD1405" i="14"/>
  <c r="AE1405" i="14"/>
  <c r="AJ1405" i="14"/>
  <c r="K1406" i="14"/>
  <c r="L1406" i="14"/>
  <c r="N1406" i="14"/>
  <c r="R1406" i="14"/>
  <c r="S1406" i="14"/>
  <c r="T1406" i="14"/>
  <c r="V1406" i="14"/>
  <c r="W1406" i="14"/>
  <c r="X1406" i="14"/>
  <c r="Y1406" i="14"/>
  <c r="Z1406" i="14"/>
  <c r="AA1406" i="14"/>
  <c r="AB1406" i="14"/>
  <c r="AD1406" i="14"/>
  <c r="AE1406" i="14"/>
  <c r="AJ1406" i="14"/>
  <c r="K1407" i="14"/>
  <c r="L1407" i="14"/>
  <c r="N1407" i="14"/>
  <c r="R1407" i="14"/>
  <c r="S1407" i="14"/>
  <c r="T1407" i="14"/>
  <c r="V1407" i="14"/>
  <c r="W1407" i="14"/>
  <c r="X1407" i="14"/>
  <c r="Y1407" i="14"/>
  <c r="Z1407" i="14"/>
  <c r="AA1407" i="14"/>
  <c r="AB1407" i="14"/>
  <c r="AD1407" i="14"/>
  <c r="AE1407" i="14"/>
  <c r="AJ1407" i="14"/>
  <c r="K1408" i="14"/>
  <c r="L1408" i="14"/>
  <c r="N1408" i="14"/>
  <c r="R1408" i="14"/>
  <c r="S1408" i="14"/>
  <c r="T1408" i="14"/>
  <c r="V1408" i="14"/>
  <c r="W1408" i="14"/>
  <c r="X1408" i="14"/>
  <c r="Y1408" i="14"/>
  <c r="Z1408" i="14"/>
  <c r="AA1408" i="14"/>
  <c r="AB1408" i="14"/>
  <c r="AD1408" i="14"/>
  <c r="AE1408" i="14"/>
  <c r="AJ1408" i="14"/>
  <c r="K1409" i="14"/>
  <c r="L1409" i="14"/>
  <c r="N1409" i="14"/>
  <c r="R1409" i="14"/>
  <c r="S1409" i="14"/>
  <c r="T1409" i="14"/>
  <c r="V1409" i="14"/>
  <c r="W1409" i="14"/>
  <c r="X1409" i="14"/>
  <c r="Y1409" i="14"/>
  <c r="Z1409" i="14"/>
  <c r="AA1409" i="14"/>
  <c r="AB1409" i="14"/>
  <c r="AD1409" i="14"/>
  <c r="AE1409" i="14"/>
  <c r="AJ1409" i="14"/>
  <c r="K1410" i="14"/>
  <c r="L1410" i="14"/>
  <c r="N1410" i="14"/>
  <c r="R1410" i="14"/>
  <c r="S1410" i="14"/>
  <c r="T1410" i="14"/>
  <c r="V1410" i="14"/>
  <c r="W1410" i="14"/>
  <c r="X1410" i="14"/>
  <c r="Y1410" i="14"/>
  <c r="Z1410" i="14"/>
  <c r="AA1410" i="14"/>
  <c r="AB1410" i="14"/>
  <c r="AD1410" i="14"/>
  <c r="AE1410" i="14"/>
  <c r="AJ1410" i="14"/>
  <c r="K1411" i="14"/>
  <c r="L1411" i="14"/>
  <c r="N1411" i="14"/>
  <c r="R1411" i="14"/>
  <c r="S1411" i="14"/>
  <c r="T1411" i="14"/>
  <c r="V1411" i="14"/>
  <c r="W1411" i="14"/>
  <c r="X1411" i="14"/>
  <c r="Y1411" i="14"/>
  <c r="Z1411" i="14"/>
  <c r="AA1411" i="14"/>
  <c r="AB1411" i="14"/>
  <c r="AD1411" i="14"/>
  <c r="AE1411" i="14"/>
  <c r="AJ1411" i="14"/>
  <c r="K1412" i="14"/>
  <c r="L1412" i="14"/>
  <c r="N1412" i="14"/>
  <c r="R1412" i="14"/>
  <c r="S1412" i="14"/>
  <c r="T1412" i="14"/>
  <c r="V1412" i="14"/>
  <c r="W1412" i="14"/>
  <c r="X1412" i="14"/>
  <c r="Y1412" i="14"/>
  <c r="Z1412" i="14"/>
  <c r="AA1412" i="14"/>
  <c r="AB1412" i="14"/>
  <c r="AD1412" i="14"/>
  <c r="AE1412" i="14"/>
  <c r="AJ1412" i="14"/>
  <c r="K1413" i="14"/>
  <c r="L1413" i="14"/>
  <c r="N1413" i="14"/>
  <c r="R1413" i="14"/>
  <c r="S1413" i="14"/>
  <c r="T1413" i="14"/>
  <c r="V1413" i="14"/>
  <c r="W1413" i="14"/>
  <c r="X1413" i="14"/>
  <c r="Y1413" i="14"/>
  <c r="Z1413" i="14"/>
  <c r="AA1413" i="14"/>
  <c r="AB1413" i="14"/>
  <c r="AD1413" i="14"/>
  <c r="AE1413" i="14"/>
  <c r="AJ1413" i="14"/>
  <c r="K1414" i="14"/>
  <c r="L1414" i="14"/>
  <c r="N1414" i="14"/>
  <c r="R1414" i="14"/>
  <c r="S1414" i="14"/>
  <c r="T1414" i="14"/>
  <c r="V1414" i="14"/>
  <c r="W1414" i="14"/>
  <c r="X1414" i="14"/>
  <c r="Y1414" i="14"/>
  <c r="Z1414" i="14"/>
  <c r="AA1414" i="14"/>
  <c r="AB1414" i="14"/>
  <c r="AD1414" i="14"/>
  <c r="AE1414" i="14"/>
  <c r="AJ1414" i="14"/>
  <c r="K1415" i="14"/>
  <c r="L1415" i="14"/>
  <c r="N1415" i="14"/>
  <c r="R1415" i="14"/>
  <c r="S1415" i="14"/>
  <c r="T1415" i="14"/>
  <c r="V1415" i="14"/>
  <c r="W1415" i="14"/>
  <c r="X1415" i="14"/>
  <c r="Y1415" i="14"/>
  <c r="Z1415" i="14"/>
  <c r="AA1415" i="14"/>
  <c r="AB1415" i="14"/>
  <c r="AD1415" i="14"/>
  <c r="AE1415" i="14"/>
  <c r="AJ1415" i="14"/>
  <c r="K1416" i="14"/>
  <c r="L1416" i="14"/>
  <c r="N1416" i="14"/>
  <c r="R1416" i="14"/>
  <c r="S1416" i="14"/>
  <c r="T1416" i="14"/>
  <c r="V1416" i="14"/>
  <c r="W1416" i="14"/>
  <c r="X1416" i="14"/>
  <c r="Y1416" i="14"/>
  <c r="Z1416" i="14"/>
  <c r="AA1416" i="14"/>
  <c r="AB1416" i="14"/>
  <c r="AD1416" i="14"/>
  <c r="AE1416" i="14"/>
  <c r="AJ1416" i="14"/>
  <c r="K1417" i="14"/>
  <c r="L1417" i="14"/>
  <c r="N1417" i="14"/>
  <c r="R1417" i="14"/>
  <c r="S1417" i="14"/>
  <c r="T1417" i="14"/>
  <c r="V1417" i="14"/>
  <c r="W1417" i="14"/>
  <c r="X1417" i="14"/>
  <c r="Y1417" i="14"/>
  <c r="Z1417" i="14"/>
  <c r="AA1417" i="14"/>
  <c r="AB1417" i="14"/>
  <c r="AD1417" i="14"/>
  <c r="AE1417" i="14"/>
  <c r="AJ1417" i="14"/>
  <c r="K1418" i="14"/>
  <c r="L1418" i="14"/>
  <c r="N1418" i="14"/>
  <c r="R1418" i="14"/>
  <c r="S1418" i="14"/>
  <c r="T1418" i="14"/>
  <c r="V1418" i="14"/>
  <c r="W1418" i="14"/>
  <c r="X1418" i="14"/>
  <c r="Y1418" i="14"/>
  <c r="Z1418" i="14"/>
  <c r="AA1418" i="14"/>
  <c r="AB1418" i="14"/>
  <c r="AD1418" i="14"/>
  <c r="AE1418" i="14"/>
  <c r="AJ1418" i="14"/>
  <c r="K1419" i="14"/>
  <c r="L1419" i="14"/>
  <c r="N1419" i="14"/>
  <c r="R1419" i="14"/>
  <c r="S1419" i="14"/>
  <c r="T1419" i="14"/>
  <c r="V1419" i="14"/>
  <c r="W1419" i="14"/>
  <c r="X1419" i="14"/>
  <c r="Y1419" i="14"/>
  <c r="Z1419" i="14"/>
  <c r="AA1419" i="14"/>
  <c r="AB1419" i="14"/>
  <c r="AD1419" i="14"/>
  <c r="AE1419" i="14"/>
  <c r="AJ1419" i="14"/>
  <c r="K1420" i="14"/>
  <c r="L1420" i="14"/>
  <c r="N1420" i="14"/>
  <c r="R1420" i="14"/>
  <c r="S1420" i="14"/>
  <c r="T1420" i="14"/>
  <c r="V1420" i="14"/>
  <c r="W1420" i="14"/>
  <c r="X1420" i="14"/>
  <c r="Y1420" i="14"/>
  <c r="Z1420" i="14"/>
  <c r="AA1420" i="14"/>
  <c r="AB1420" i="14"/>
  <c r="AD1420" i="14"/>
  <c r="AE1420" i="14"/>
  <c r="AJ1420" i="14"/>
  <c r="K1421" i="14"/>
  <c r="L1421" i="14"/>
  <c r="N1421" i="14"/>
  <c r="R1421" i="14"/>
  <c r="S1421" i="14"/>
  <c r="T1421" i="14"/>
  <c r="V1421" i="14"/>
  <c r="W1421" i="14"/>
  <c r="X1421" i="14"/>
  <c r="Y1421" i="14"/>
  <c r="Z1421" i="14"/>
  <c r="AA1421" i="14"/>
  <c r="AB1421" i="14"/>
  <c r="AD1421" i="14"/>
  <c r="AE1421" i="14"/>
  <c r="AJ1421" i="14"/>
  <c r="K1422" i="14"/>
  <c r="L1422" i="14"/>
  <c r="N1422" i="14"/>
  <c r="R1422" i="14"/>
  <c r="S1422" i="14"/>
  <c r="T1422" i="14"/>
  <c r="V1422" i="14"/>
  <c r="W1422" i="14"/>
  <c r="X1422" i="14"/>
  <c r="Y1422" i="14"/>
  <c r="Z1422" i="14"/>
  <c r="AA1422" i="14"/>
  <c r="AB1422" i="14"/>
  <c r="AD1422" i="14"/>
  <c r="AE1422" i="14"/>
  <c r="AJ1422" i="14"/>
  <c r="K1423" i="14"/>
  <c r="L1423" i="14"/>
  <c r="N1423" i="14"/>
  <c r="R1423" i="14"/>
  <c r="S1423" i="14"/>
  <c r="T1423" i="14"/>
  <c r="V1423" i="14"/>
  <c r="W1423" i="14"/>
  <c r="X1423" i="14"/>
  <c r="Y1423" i="14"/>
  <c r="Z1423" i="14"/>
  <c r="AA1423" i="14"/>
  <c r="AB1423" i="14"/>
  <c r="AD1423" i="14"/>
  <c r="AE1423" i="14"/>
  <c r="AJ1423" i="14"/>
  <c r="K1424" i="14"/>
  <c r="L1424" i="14"/>
  <c r="N1424" i="14"/>
  <c r="R1424" i="14"/>
  <c r="S1424" i="14"/>
  <c r="T1424" i="14"/>
  <c r="V1424" i="14"/>
  <c r="W1424" i="14"/>
  <c r="X1424" i="14"/>
  <c r="Y1424" i="14"/>
  <c r="Z1424" i="14"/>
  <c r="AA1424" i="14"/>
  <c r="AB1424" i="14"/>
  <c r="AD1424" i="14"/>
  <c r="AE1424" i="14"/>
  <c r="AJ1424" i="14"/>
  <c r="K1425" i="14"/>
  <c r="L1425" i="14"/>
  <c r="N1425" i="14"/>
  <c r="R1425" i="14"/>
  <c r="S1425" i="14"/>
  <c r="T1425" i="14"/>
  <c r="V1425" i="14"/>
  <c r="W1425" i="14"/>
  <c r="X1425" i="14"/>
  <c r="Y1425" i="14"/>
  <c r="Z1425" i="14"/>
  <c r="AA1425" i="14"/>
  <c r="AB1425" i="14"/>
  <c r="AD1425" i="14"/>
  <c r="AE1425" i="14"/>
  <c r="AJ1425" i="14"/>
  <c r="K1426" i="14"/>
  <c r="L1426" i="14"/>
  <c r="N1426" i="14"/>
  <c r="R1426" i="14"/>
  <c r="S1426" i="14"/>
  <c r="T1426" i="14"/>
  <c r="V1426" i="14"/>
  <c r="W1426" i="14"/>
  <c r="X1426" i="14"/>
  <c r="Y1426" i="14"/>
  <c r="Z1426" i="14"/>
  <c r="AA1426" i="14"/>
  <c r="AB1426" i="14"/>
  <c r="AD1426" i="14"/>
  <c r="AE1426" i="14"/>
  <c r="AJ1426" i="14"/>
  <c r="K1427" i="14"/>
  <c r="L1427" i="14"/>
  <c r="N1427" i="14"/>
  <c r="R1427" i="14"/>
  <c r="S1427" i="14"/>
  <c r="T1427" i="14"/>
  <c r="V1427" i="14"/>
  <c r="W1427" i="14"/>
  <c r="X1427" i="14"/>
  <c r="Y1427" i="14"/>
  <c r="Z1427" i="14"/>
  <c r="AA1427" i="14"/>
  <c r="AB1427" i="14"/>
  <c r="AD1427" i="14"/>
  <c r="AE1427" i="14"/>
  <c r="AJ1427" i="14"/>
  <c r="K1428" i="14"/>
  <c r="L1428" i="14"/>
  <c r="N1428" i="14"/>
  <c r="R1428" i="14"/>
  <c r="S1428" i="14"/>
  <c r="T1428" i="14"/>
  <c r="V1428" i="14"/>
  <c r="W1428" i="14"/>
  <c r="X1428" i="14"/>
  <c r="Y1428" i="14"/>
  <c r="Z1428" i="14"/>
  <c r="AA1428" i="14"/>
  <c r="AB1428" i="14"/>
  <c r="AD1428" i="14"/>
  <c r="AE1428" i="14"/>
  <c r="AJ1428" i="14"/>
  <c r="K1429" i="14"/>
  <c r="L1429" i="14"/>
  <c r="N1429" i="14"/>
  <c r="R1429" i="14"/>
  <c r="S1429" i="14"/>
  <c r="T1429" i="14"/>
  <c r="V1429" i="14"/>
  <c r="W1429" i="14"/>
  <c r="X1429" i="14"/>
  <c r="Y1429" i="14"/>
  <c r="Z1429" i="14"/>
  <c r="AA1429" i="14"/>
  <c r="AB1429" i="14"/>
  <c r="AD1429" i="14"/>
  <c r="AE1429" i="14"/>
  <c r="AJ1429" i="14"/>
  <c r="K1430" i="14"/>
  <c r="L1430" i="14"/>
  <c r="N1430" i="14"/>
  <c r="R1430" i="14"/>
  <c r="S1430" i="14"/>
  <c r="T1430" i="14"/>
  <c r="V1430" i="14"/>
  <c r="W1430" i="14"/>
  <c r="X1430" i="14"/>
  <c r="Y1430" i="14"/>
  <c r="Z1430" i="14"/>
  <c r="AA1430" i="14"/>
  <c r="AB1430" i="14"/>
  <c r="AD1430" i="14"/>
  <c r="AE1430" i="14"/>
  <c r="AJ1430" i="14"/>
  <c r="K1431" i="14"/>
  <c r="L1431" i="14"/>
  <c r="N1431" i="14"/>
  <c r="R1431" i="14"/>
  <c r="S1431" i="14"/>
  <c r="T1431" i="14"/>
  <c r="V1431" i="14"/>
  <c r="W1431" i="14"/>
  <c r="X1431" i="14"/>
  <c r="Y1431" i="14"/>
  <c r="Z1431" i="14"/>
  <c r="AA1431" i="14"/>
  <c r="AB1431" i="14"/>
  <c r="AD1431" i="14"/>
  <c r="AE1431" i="14"/>
  <c r="AJ1431" i="14"/>
  <c r="K1432" i="14"/>
  <c r="L1432" i="14"/>
  <c r="N1432" i="14"/>
  <c r="R1432" i="14"/>
  <c r="S1432" i="14"/>
  <c r="T1432" i="14"/>
  <c r="V1432" i="14"/>
  <c r="W1432" i="14"/>
  <c r="X1432" i="14"/>
  <c r="Y1432" i="14"/>
  <c r="Z1432" i="14"/>
  <c r="AA1432" i="14"/>
  <c r="AB1432" i="14"/>
  <c r="AD1432" i="14"/>
  <c r="AE1432" i="14"/>
  <c r="AJ1432" i="14"/>
  <c r="K1433" i="14"/>
  <c r="L1433" i="14"/>
  <c r="N1433" i="14"/>
  <c r="R1433" i="14"/>
  <c r="S1433" i="14"/>
  <c r="T1433" i="14"/>
  <c r="V1433" i="14"/>
  <c r="W1433" i="14"/>
  <c r="X1433" i="14"/>
  <c r="Y1433" i="14"/>
  <c r="Z1433" i="14"/>
  <c r="AA1433" i="14"/>
  <c r="AB1433" i="14"/>
  <c r="AD1433" i="14"/>
  <c r="AE1433" i="14"/>
  <c r="AJ1433" i="14"/>
  <c r="K1434" i="14"/>
  <c r="L1434" i="14"/>
  <c r="N1434" i="14"/>
  <c r="R1434" i="14"/>
  <c r="S1434" i="14"/>
  <c r="T1434" i="14"/>
  <c r="V1434" i="14"/>
  <c r="W1434" i="14"/>
  <c r="X1434" i="14"/>
  <c r="Y1434" i="14"/>
  <c r="Z1434" i="14"/>
  <c r="AA1434" i="14"/>
  <c r="AB1434" i="14"/>
  <c r="AD1434" i="14"/>
  <c r="AE1434" i="14"/>
  <c r="AJ1434" i="14"/>
  <c r="K1435" i="14"/>
  <c r="L1435" i="14"/>
  <c r="N1435" i="14"/>
  <c r="R1435" i="14"/>
  <c r="S1435" i="14"/>
  <c r="T1435" i="14"/>
  <c r="V1435" i="14"/>
  <c r="W1435" i="14"/>
  <c r="X1435" i="14"/>
  <c r="Y1435" i="14"/>
  <c r="Z1435" i="14"/>
  <c r="AA1435" i="14"/>
  <c r="AB1435" i="14"/>
  <c r="AD1435" i="14"/>
  <c r="AE1435" i="14"/>
  <c r="AJ1435" i="14"/>
  <c r="K1436" i="14"/>
  <c r="L1436" i="14"/>
  <c r="N1436" i="14"/>
  <c r="R1436" i="14"/>
  <c r="S1436" i="14"/>
  <c r="T1436" i="14"/>
  <c r="V1436" i="14"/>
  <c r="W1436" i="14"/>
  <c r="X1436" i="14"/>
  <c r="Y1436" i="14"/>
  <c r="Z1436" i="14"/>
  <c r="AA1436" i="14"/>
  <c r="AB1436" i="14"/>
  <c r="AD1436" i="14"/>
  <c r="AE1436" i="14"/>
  <c r="AJ1436" i="14"/>
  <c r="K1437" i="14"/>
  <c r="L1437" i="14"/>
  <c r="N1437" i="14"/>
  <c r="R1437" i="14"/>
  <c r="S1437" i="14"/>
  <c r="T1437" i="14"/>
  <c r="V1437" i="14"/>
  <c r="W1437" i="14"/>
  <c r="X1437" i="14"/>
  <c r="Y1437" i="14"/>
  <c r="Z1437" i="14"/>
  <c r="AA1437" i="14"/>
  <c r="AB1437" i="14"/>
  <c r="AD1437" i="14"/>
  <c r="AE1437" i="14"/>
  <c r="AJ1437" i="14"/>
  <c r="K1438" i="14"/>
  <c r="L1438" i="14"/>
  <c r="N1438" i="14"/>
  <c r="R1438" i="14"/>
  <c r="S1438" i="14"/>
  <c r="T1438" i="14"/>
  <c r="V1438" i="14"/>
  <c r="W1438" i="14"/>
  <c r="X1438" i="14"/>
  <c r="Y1438" i="14"/>
  <c r="Z1438" i="14"/>
  <c r="AA1438" i="14"/>
  <c r="AB1438" i="14"/>
  <c r="AD1438" i="14"/>
  <c r="AE1438" i="14"/>
  <c r="AJ1438" i="14"/>
  <c r="K1439" i="14"/>
  <c r="L1439" i="14"/>
  <c r="N1439" i="14"/>
  <c r="R1439" i="14"/>
  <c r="S1439" i="14"/>
  <c r="T1439" i="14"/>
  <c r="V1439" i="14"/>
  <c r="W1439" i="14"/>
  <c r="X1439" i="14"/>
  <c r="Y1439" i="14"/>
  <c r="Z1439" i="14"/>
  <c r="AA1439" i="14"/>
  <c r="AB1439" i="14"/>
  <c r="AD1439" i="14"/>
  <c r="AE1439" i="14"/>
  <c r="AJ1439" i="14"/>
  <c r="K1440" i="14"/>
  <c r="L1440" i="14"/>
  <c r="N1440" i="14"/>
  <c r="R1440" i="14"/>
  <c r="S1440" i="14"/>
  <c r="T1440" i="14"/>
  <c r="V1440" i="14"/>
  <c r="W1440" i="14"/>
  <c r="X1440" i="14"/>
  <c r="Y1440" i="14"/>
  <c r="Z1440" i="14"/>
  <c r="AA1440" i="14"/>
  <c r="AB1440" i="14"/>
  <c r="AD1440" i="14"/>
  <c r="AE1440" i="14"/>
  <c r="AJ1440" i="14"/>
  <c r="K1441" i="14"/>
  <c r="L1441" i="14"/>
  <c r="N1441" i="14"/>
  <c r="R1441" i="14"/>
  <c r="S1441" i="14"/>
  <c r="T1441" i="14"/>
  <c r="V1441" i="14"/>
  <c r="W1441" i="14"/>
  <c r="X1441" i="14"/>
  <c r="Y1441" i="14"/>
  <c r="Z1441" i="14"/>
  <c r="AA1441" i="14"/>
  <c r="AB1441" i="14"/>
  <c r="AD1441" i="14"/>
  <c r="AE1441" i="14"/>
  <c r="AJ1441" i="14"/>
  <c r="K1442" i="14"/>
  <c r="L1442" i="14"/>
  <c r="N1442" i="14"/>
  <c r="R1442" i="14"/>
  <c r="S1442" i="14"/>
  <c r="T1442" i="14"/>
  <c r="V1442" i="14"/>
  <c r="W1442" i="14"/>
  <c r="X1442" i="14"/>
  <c r="Y1442" i="14"/>
  <c r="Z1442" i="14"/>
  <c r="AA1442" i="14"/>
  <c r="AB1442" i="14"/>
  <c r="AD1442" i="14"/>
  <c r="AE1442" i="14"/>
  <c r="AJ1442" i="14"/>
  <c r="K1443" i="14"/>
  <c r="L1443" i="14"/>
  <c r="N1443" i="14"/>
  <c r="R1443" i="14"/>
  <c r="S1443" i="14"/>
  <c r="T1443" i="14"/>
  <c r="V1443" i="14"/>
  <c r="W1443" i="14"/>
  <c r="X1443" i="14"/>
  <c r="Y1443" i="14"/>
  <c r="Z1443" i="14"/>
  <c r="AA1443" i="14"/>
  <c r="AB1443" i="14"/>
  <c r="AD1443" i="14"/>
  <c r="AE1443" i="14"/>
  <c r="AJ1443" i="14"/>
  <c r="K1444" i="14"/>
  <c r="L1444" i="14"/>
  <c r="N1444" i="14"/>
  <c r="R1444" i="14"/>
  <c r="S1444" i="14"/>
  <c r="T1444" i="14"/>
  <c r="V1444" i="14"/>
  <c r="W1444" i="14"/>
  <c r="X1444" i="14"/>
  <c r="Y1444" i="14"/>
  <c r="Z1444" i="14"/>
  <c r="AA1444" i="14"/>
  <c r="AB1444" i="14"/>
  <c r="AD1444" i="14"/>
  <c r="AE1444" i="14"/>
  <c r="AJ1444" i="14"/>
  <c r="K1445" i="14"/>
  <c r="L1445" i="14"/>
  <c r="N1445" i="14"/>
  <c r="R1445" i="14"/>
  <c r="S1445" i="14"/>
  <c r="T1445" i="14"/>
  <c r="V1445" i="14"/>
  <c r="W1445" i="14"/>
  <c r="X1445" i="14"/>
  <c r="Y1445" i="14"/>
  <c r="Z1445" i="14"/>
  <c r="AA1445" i="14"/>
  <c r="AB1445" i="14"/>
  <c r="AD1445" i="14"/>
  <c r="AE1445" i="14"/>
  <c r="AJ1445" i="14"/>
  <c r="K1446" i="14"/>
  <c r="L1446" i="14"/>
  <c r="N1446" i="14"/>
  <c r="R1446" i="14"/>
  <c r="S1446" i="14"/>
  <c r="T1446" i="14"/>
  <c r="V1446" i="14"/>
  <c r="W1446" i="14"/>
  <c r="X1446" i="14"/>
  <c r="Y1446" i="14"/>
  <c r="Z1446" i="14"/>
  <c r="AA1446" i="14"/>
  <c r="AB1446" i="14"/>
  <c r="AD1446" i="14"/>
  <c r="AE1446" i="14"/>
  <c r="AJ1446" i="14"/>
  <c r="K1447" i="14"/>
  <c r="L1447" i="14"/>
  <c r="N1447" i="14"/>
  <c r="R1447" i="14"/>
  <c r="S1447" i="14"/>
  <c r="T1447" i="14"/>
  <c r="V1447" i="14"/>
  <c r="W1447" i="14"/>
  <c r="X1447" i="14"/>
  <c r="Y1447" i="14"/>
  <c r="Z1447" i="14"/>
  <c r="AA1447" i="14"/>
  <c r="AB1447" i="14"/>
  <c r="AD1447" i="14"/>
  <c r="AE1447" i="14"/>
  <c r="AJ1447" i="14"/>
  <c r="K1448" i="14"/>
  <c r="L1448" i="14"/>
  <c r="N1448" i="14"/>
  <c r="R1448" i="14"/>
  <c r="S1448" i="14"/>
  <c r="T1448" i="14"/>
  <c r="V1448" i="14"/>
  <c r="W1448" i="14"/>
  <c r="X1448" i="14"/>
  <c r="Y1448" i="14"/>
  <c r="Z1448" i="14"/>
  <c r="AA1448" i="14"/>
  <c r="AB1448" i="14"/>
  <c r="AD1448" i="14"/>
  <c r="AE1448" i="14"/>
  <c r="AJ1448" i="14"/>
  <c r="K1449" i="14"/>
  <c r="L1449" i="14"/>
  <c r="N1449" i="14"/>
  <c r="R1449" i="14"/>
  <c r="S1449" i="14"/>
  <c r="T1449" i="14"/>
  <c r="V1449" i="14"/>
  <c r="W1449" i="14"/>
  <c r="X1449" i="14"/>
  <c r="Y1449" i="14"/>
  <c r="Z1449" i="14"/>
  <c r="AA1449" i="14"/>
  <c r="AB1449" i="14"/>
  <c r="AD1449" i="14"/>
  <c r="AE1449" i="14"/>
  <c r="AJ1449" i="14"/>
  <c r="K1450" i="14"/>
  <c r="L1450" i="14"/>
  <c r="N1450" i="14"/>
  <c r="R1450" i="14"/>
  <c r="S1450" i="14"/>
  <c r="T1450" i="14"/>
  <c r="V1450" i="14"/>
  <c r="W1450" i="14"/>
  <c r="X1450" i="14"/>
  <c r="Y1450" i="14"/>
  <c r="Z1450" i="14"/>
  <c r="AA1450" i="14"/>
  <c r="AB1450" i="14"/>
  <c r="AD1450" i="14"/>
  <c r="AE1450" i="14"/>
  <c r="AJ1450" i="14"/>
  <c r="K1451" i="14"/>
  <c r="L1451" i="14"/>
  <c r="N1451" i="14"/>
  <c r="R1451" i="14"/>
  <c r="S1451" i="14"/>
  <c r="T1451" i="14"/>
  <c r="V1451" i="14"/>
  <c r="W1451" i="14"/>
  <c r="X1451" i="14"/>
  <c r="Y1451" i="14"/>
  <c r="Z1451" i="14"/>
  <c r="AA1451" i="14"/>
  <c r="AB1451" i="14"/>
  <c r="AD1451" i="14"/>
  <c r="AE1451" i="14"/>
  <c r="AJ1451" i="14"/>
  <c r="K1452" i="14"/>
  <c r="L1452" i="14"/>
  <c r="N1452" i="14"/>
  <c r="R1452" i="14"/>
  <c r="S1452" i="14"/>
  <c r="T1452" i="14"/>
  <c r="V1452" i="14"/>
  <c r="W1452" i="14"/>
  <c r="X1452" i="14"/>
  <c r="Y1452" i="14"/>
  <c r="Z1452" i="14"/>
  <c r="AA1452" i="14"/>
  <c r="AB1452" i="14"/>
  <c r="AD1452" i="14"/>
  <c r="AE1452" i="14"/>
  <c r="AJ1452" i="14"/>
  <c r="K1453" i="14"/>
  <c r="L1453" i="14"/>
  <c r="N1453" i="14"/>
  <c r="R1453" i="14"/>
  <c r="S1453" i="14"/>
  <c r="T1453" i="14"/>
  <c r="V1453" i="14"/>
  <c r="W1453" i="14"/>
  <c r="X1453" i="14"/>
  <c r="Y1453" i="14"/>
  <c r="Z1453" i="14"/>
  <c r="AA1453" i="14"/>
  <c r="AB1453" i="14"/>
  <c r="AD1453" i="14"/>
  <c r="AE1453" i="14"/>
  <c r="AJ1453" i="14"/>
  <c r="K1454" i="14"/>
  <c r="L1454" i="14"/>
  <c r="N1454" i="14"/>
  <c r="R1454" i="14"/>
  <c r="S1454" i="14"/>
  <c r="T1454" i="14"/>
  <c r="V1454" i="14"/>
  <c r="W1454" i="14"/>
  <c r="X1454" i="14"/>
  <c r="Y1454" i="14"/>
  <c r="Z1454" i="14"/>
  <c r="AA1454" i="14"/>
  <c r="AB1454" i="14"/>
  <c r="AD1454" i="14"/>
  <c r="AE1454" i="14"/>
  <c r="AJ1454" i="14"/>
  <c r="K1455" i="14"/>
  <c r="L1455" i="14"/>
  <c r="N1455" i="14"/>
  <c r="R1455" i="14"/>
  <c r="S1455" i="14"/>
  <c r="T1455" i="14"/>
  <c r="V1455" i="14"/>
  <c r="W1455" i="14"/>
  <c r="X1455" i="14"/>
  <c r="Y1455" i="14"/>
  <c r="Z1455" i="14"/>
  <c r="AA1455" i="14"/>
  <c r="AB1455" i="14"/>
  <c r="AD1455" i="14"/>
  <c r="AE1455" i="14"/>
  <c r="AJ1455" i="14"/>
  <c r="K1456" i="14"/>
  <c r="L1456" i="14"/>
  <c r="N1456" i="14"/>
  <c r="R1456" i="14"/>
  <c r="S1456" i="14"/>
  <c r="T1456" i="14"/>
  <c r="V1456" i="14"/>
  <c r="W1456" i="14"/>
  <c r="X1456" i="14"/>
  <c r="Y1456" i="14"/>
  <c r="Z1456" i="14"/>
  <c r="AA1456" i="14"/>
  <c r="AB1456" i="14"/>
  <c r="AD1456" i="14"/>
  <c r="AE1456" i="14"/>
  <c r="AJ1456" i="14"/>
  <c r="K1457" i="14"/>
  <c r="L1457" i="14"/>
  <c r="N1457" i="14"/>
  <c r="R1457" i="14"/>
  <c r="S1457" i="14"/>
  <c r="T1457" i="14"/>
  <c r="V1457" i="14"/>
  <c r="W1457" i="14"/>
  <c r="X1457" i="14"/>
  <c r="Y1457" i="14"/>
  <c r="Z1457" i="14"/>
  <c r="AA1457" i="14"/>
  <c r="AB1457" i="14"/>
  <c r="AD1457" i="14"/>
  <c r="AE1457" i="14"/>
  <c r="AJ1457" i="14"/>
  <c r="K1458" i="14"/>
  <c r="L1458" i="14"/>
  <c r="N1458" i="14"/>
  <c r="R1458" i="14"/>
  <c r="S1458" i="14"/>
  <c r="T1458" i="14"/>
  <c r="V1458" i="14"/>
  <c r="W1458" i="14"/>
  <c r="X1458" i="14"/>
  <c r="Y1458" i="14"/>
  <c r="Z1458" i="14"/>
  <c r="AA1458" i="14"/>
  <c r="AB1458" i="14"/>
  <c r="AD1458" i="14"/>
  <c r="AE1458" i="14"/>
  <c r="AJ1458" i="14"/>
  <c r="K1459" i="14"/>
  <c r="L1459" i="14"/>
  <c r="N1459" i="14"/>
  <c r="R1459" i="14"/>
  <c r="S1459" i="14"/>
  <c r="T1459" i="14"/>
  <c r="V1459" i="14"/>
  <c r="W1459" i="14"/>
  <c r="X1459" i="14"/>
  <c r="Y1459" i="14"/>
  <c r="Z1459" i="14"/>
  <c r="AA1459" i="14"/>
  <c r="AB1459" i="14"/>
  <c r="AD1459" i="14"/>
  <c r="AE1459" i="14"/>
  <c r="AJ1459" i="14"/>
  <c r="K1460" i="14"/>
  <c r="L1460" i="14"/>
  <c r="N1460" i="14"/>
  <c r="R1460" i="14"/>
  <c r="S1460" i="14"/>
  <c r="T1460" i="14"/>
  <c r="V1460" i="14"/>
  <c r="W1460" i="14"/>
  <c r="X1460" i="14"/>
  <c r="Y1460" i="14"/>
  <c r="Z1460" i="14"/>
  <c r="AA1460" i="14"/>
  <c r="AB1460" i="14"/>
  <c r="AD1460" i="14"/>
  <c r="AE1460" i="14"/>
  <c r="AJ1460" i="14"/>
  <c r="K1461" i="14"/>
  <c r="L1461" i="14"/>
  <c r="N1461" i="14"/>
  <c r="R1461" i="14"/>
  <c r="S1461" i="14"/>
  <c r="T1461" i="14"/>
  <c r="V1461" i="14"/>
  <c r="W1461" i="14"/>
  <c r="X1461" i="14"/>
  <c r="Y1461" i="14"/>
  <c r="Z1461" i="14"/>
  <c r="AA1461" i="14"/>
  <c r="AB1461" i="14"/>
  <c r="AD1461" i="14"/>
  <c r="AE1461" i="14"/>
  <c r="AJ1461" i="14"/>
  <c r="K1462" i="14"/>
  <c r="L1462" i="14"/>
  <c r="N1462" i="14"/>
  <c r="R1462" i="14"/>
  <c r="S1462" i="14"/>
  <c r="T1462" i="14"/>
  <c r="V1462" i="14"/>
  <c r="W1462" i="14"/>
  <c r="X1462" i="14"/>
  <c r="Y1462" i="14"/>
  <c r="Z1462" i="14"/>
  <c r="AA1462" i="14"/>
  <c r="AB1462" i="14"/>
  <c r="AD1462" i="14"/>
  <c r="AE1462" i="14"/>
  <c r="AJ1462" i="14"/>
  <c r="K1463" i="14"/>
  <c r="L1463" i="14"/>
  <c r="N1463" i="14"/>
  <c r="R1463" i="14"/>
  <c r="S1463" i="14"/>
  <c r="T1463" i="14"/>
  <c r="V1463" i="14"/>
  <c r="W1463" i="14"/>
  <c r="X1463" i="14"/>
  <c r="Y1463" i="14"/>
  <c r="Z1463" i="14"/>
  <c r="AA1463" i="14"/>
  <c r="AB1463" i="14"/>
  <c r="AD1463" i="14"/>
  <c r="AE1463" i="14"/>
  <c r="AJ1463" i="14"/>
  <c r="K1464" i="14"/>
  <c r="L1464" i="14"/>
  <c r="N1464" i="14"/>
  <c r="R1464" i="14"/>
  <c r="S1464" i="14"/>
  <c r="T1464" i="14"/>
  <c r="V1464" i="14"/>
  <c r="W1464" i="14"/>
  <c r="X1464" i="14"/>
  <c r="Y1464" i="14"/>
  <c r="Z1464" i="14"/>
  <c r="AA1464" i="14"/>
  <c r="AB1464" i="14"/>
  <c r="AD1464" i="14"/>
  <c r="AE1464" i="14"/>
  <c r="AJ1464" i="14"/>
  <c r="K1465" i="14"/>
  <c r="L1465" i="14"/>
  <c r="N1465" i="14"/>
  <c r="R1465" i="14"/>
  <c r="S1465" i="14"/>
  <c r="T1465" i="14"/>
  <c r="V1465" i="14"/>
  <c r="W1465" i="14"/>
  <c r="X1465" i="14"/>
  <c r="Y1465" i="14"/>
  <c r="Z1465" i="14"/>
  <c r="AA1465" i="14"/>
  <c r="AB1465" i="14"/>
  <c r="AD1465" i="14"/>
  <c r="AE1465" i="14"/>
  <c r="AJ1465" i="14"/>
  <c r="K1466" i="14"/>
  <c r="L1466" i="14"/>
  <c r="N1466" i="14"/>
  <c r="R1466" i="14"/>
  <c r="S1466" i="14"/>
  <c r="T1466" i="14"/>
  <c r="V1466" i="14"/>
  <c r="W1466" i="14"/>
  <c r="X1466" i="14"/>
  <c r="Y1466" i="14"/>
  <c r="Z1466" i="14"/>
  <c r="AA1466" i="14"/>
  <c r="AB1466" i="14"/>
  <c r="AD1466" i="14"/>
  <c r="AE1466" i="14"/>
  <c r="AJ1466" i="14"/>
  <c r="K1467" i="14"/>
  <c r="L1467" i="14"/>
  <c r="N1467" i="14"/>
  <c r="R1467" i="14"/>
  <c r="S1467" i="14"/>
  <c r="T1467" i="14"/>
  <c r="V1467" i="14"/>
  <c r="W1467" i="14"/>
  <c r="X1467" i="14"/>
  <c r="Y1467" i="14"/>
  <c r="Z1467" i="14"/>
  <c r="AA1467" i="14"/>
  <c r="AB1467" i="14"/>
  <c r="AD1467" i="14"/>
  <c r="AE1467" i="14"/>
  <c r="AJ1467" i="14"/>
  <c r="K1468" i="14"/>
  <c r="L1468" i="14"/>
  <c r="N1468" i="14"/>
  <c r="R1468" i="14"/>
  <c r="S1468" i="14"/>
  <c r="T1468" i="14"/>
  <c r="V1468" i="14"/>
  <c r="W1468" i="14"/>
  <c r="X1468" i="14"/>
  <c r="Y1468" i="14"/>
  <c r="Z1468" i="14"/>
  <c r="AA1468" i="14"/>
  <c r="AB1468" i="14"/>
  <c r="AD1468" i="14"/>
  <c r="AE1468" i="14"/>
  <c r="AJ1468" i="14"/>
  <c r="K1469" i="14"/>
  <c r="L1469" i="14"/>
  <c r="N1469" i="14"/>
  <c r="R1469" i="14"/>
  <c r="S1469" i="14"/>
  <c r="T1469" i="14"/>
  <c r="V1469" i="14"/>
  <c r="W1469" i="14"/>
  <c r="X1469" i="14"/>
  <c r="Y1469" i="14"/>
  <c r="Z1469" i="14"/>
  <c r="AA1469" i="14"/>
  <c r="AB1469" i="14"/>
  <c r="AD1469" i="14"/>
  <c r="AE1469" i="14"/>
  <c r="AJ1469" i="14"/>
  <c r="K1470" i="14"/>
  <c r="L1470" i="14"/>
  <c r="N1470" i="14"/>
  <c r="R1470" i="14"/>
  <c r="S1470" i="14"/>
  <c r="T1470" i="14"/>
  <c r="V1470" i="14"/>
  <c r="W1470" i="14"/>
  <c r="X1470" i="14"/>
  <c r="Y1470" i="14"/>
  <c r="Z1470" i="14"/>
  <c r="AA1470" i="14"/>
  <c r="AB1470" i="14"/>
  <c r="AD1470" i="14"/>
  <c r="AE1470" i="14"/>
  <c r="AJ1470" i="14"/>
  <c r="K1471" i="14"/>
  <c r="L1471" i="14"/>
  <c r="N1471" i="14"/>
  <c r="R1471" i="14"/>
  <c r="S1471" i="14"/>
  <c r="T1471" i="14"/>
  <c r="V1471" i="14"/>
  <c r="W1471" i="14"/>
  <c r="X1471" i="14"/>
  <c r="Y1471" i="14"/>
  <c r="Z1471" i="14"/>
  <c r="AA1471" i="14"/>
  <c r="AB1471" i="14"/>
  <c r="AD1471" i="14"/>
  <c r="AE1471" i="14"/>
  <c r="AJ1471" i="14"/>
  <c r="K1472" i="14"/>
  <c r="L1472" i="14"/>
  <c r="N1472" i="14"/>
  <c r="R1472" i="14"/>
  <c r="S1472" i="14"/>
  <c r="T1472" i="14"/>
  <c r="V1472" i="14"/>
  <c r="W1472" i="14"/>
  <c r="X1472" i="14"/>
  <c r="Y1472" i="14"/>
  <c r="Z1472" i="14"/>
  <c r="AA1472" i="14"/>
  <c r="AB1472" i="14"/>
  <c r="AD1472" i="14"/>
  <c r="AE1472" i="14"/>
  <c r="AJ1472" i="14"/>
  <c r="K1473" i="14"/>
  <c r="L1473" i="14"/>
  <c r="N1473" i="14"/>
  <c r="R1473" i="14"/>
  <c r="S1473" i="14"/>
  <c r="T1473" i="14"/>
  <c r="V1473" i="14"/>
  <c r="W1473" i="14"/>
  <c r="X1473" i="14"/>
  <c r="Y1473" i="14"/>
  <c r="Z1473" i="14"/>
  <c r="AA1473" i="14"/>
  <c r="AB1473" i="14"/>
  <c r="AD1473" i="14"/>
  <c r="AE1473" i="14"/>
  <c r="AJ1473" i="14"/>
  <c r="K1474" i="14"/>
  <c r="L1474" i="14"/>
  <c r="N1474" i="14"/>
  <c r="R1474" i="14"/>
  <c r="S1474" i="14"/>
  <c r="T1474" i="14"/>
  <c r="V1474" i="14"/>
  <c r="W1474" i="14"/>
  <c r="X1474" i="14"/>
  <c r="Y1474" i="14"/>
  <c r="Z1474" i="14"/>
  <c r="AA1474" i="14"/>
  <c r="AB1474" i="14"/>
  <c r="AD1474" i="14"/>
  <c r="AE1474" i="14"/>
  <c r="AJ1474" i="14"/>
  <c r="K1475" i="14"/>
  <c r="L1475" i="14"/>
  <c r="N1475" i="14"/>
  <c r="R1475" i="14"/>
  <c r="S1475" i="14"/>
  <c r="T1475" i="14"/>
  <c r="V1475" i="14"/>
  <c r="W1475" i="14"/>
  <c r="X1475" i="14"/>
  <c r="Y1475" i="14"/>
  <c r="Z1475" i="14"/>
  <c r="AA1475" i="14"/>
  <c r="AB1475" i="14"/>
  <c r="AD1475" i="14"/>
  <c r="AE1475" i="14"/>
  <c r="AJ1475" i="14"/>
  <c r="K1476" i="14"/>
  <c r="L1476" i="14"/>
  <c r="N1476" i="14"/>
  <c r="R1476" i="14"/>
  <c r="S1476" i="14"/>
  <c r="T1476" i="14"/>
  <c r="V1476" i="14"/>
  <c r="W1476" i="14"/>
  <c r="X1476" i="14"/>
  <c r="Y1476" i="14"/>
  <c r="Z1476" i="14"/>
  <c r="AA1476" i="14"/>
  <c r="AB1476" i="14"/>
  <c r="AD1476" i="14"/>
  <c r="AE1476" i="14"/>
  <c r="AJ1476" i="14"/>
  <c r="K1477" i="14"/>
  <c r="L1477" i="14"/>
  <c r="N1477" i="14"/>
  <c r="R1477" i="14"/>
  <c r="S1477" i="14"/>
  <c r="T1477" i="14"/>
  <c r="V1477" i="14"/>
  <c r="W1477" i="14"/>
  <c r="X1477" i="14"/>
  <c r="Y1477" i="14"/>
  <c r="Z1477" i="14"/>
  <c r="AA1477" i="14"/>
  <c r="AB1477" i="14"/>
  <c r="AD1477" i="14"/>
  <c r="AE1477" i="14"/>
  <c r="AJ1477" i="14"/>
  <c r="K1478" i="14"/>
  <c r="L1478" i="14"/>
  <c r="N1478" i="14"/>
  <c r="R1478" i="14"/>
  <c r="S1478" i="14"/>
  <c r="T1478" i="14"/>
  <c r="V1478" i="14"/>
  <c r="W1478" i="14"/>
  <c r="X1478" i="14"/>
  <c r="Y1478" i="14"/>
  <c r="Z1478" i="14"/>
  <c r="AA1478" i="14"/>
  <c r="AB1478" i="14"/>
  <c r="AD1478" i="14"/>
  <c r="AE1478" i="14"/>
  <c r="AJ1478" i="14"/>
  <c r="K1479" i="14"/>
  <c r="L1479" i="14"/>
  <c r="N1479" i="14"/>
  <c r="R1479" i="14"/>
  <c r="S1479" i="14"/>
  <c r="T1479" i="14"/>
  <c r="V1479" i="14"/>
  <c r="W1479" i="14"/>
  <c r="X1479" i="14"/>
  <c r="Y1479" i="14"/>
  <c r="Z1479" i="14"/>
  <c r="AA1479" i="14"/>
  <c r="AB1479" i="14"/>
  <c r="AD1479" i="14"/>
  <c r="AE1479" i="14"/>
  <c r="AJ1479" i="14"/>
  <c r="K1480" i="14"/>
  <c r="L1480" i="14"/>
  <c r="N1480" i="14"/>
  <c r="R1480" i="14"/>
  <c r="S1480" i="14"/>
  <c r="T1480" i="14"/>
  <c r="V1480" i="14"/>
  <c r="W1480" i="14"/>
  <c r="X1480" i="14"/>
  <c r="Y1480" i="14"/>
  <c r="Z1480" i="14"/>
  <c r="AA1480" i="14"/>
  <c r="AB1480" i="14"/>
  <c r="AD1480" i="14"/>
  <c r="AE1480" i="14"/>
  <c r="AJ1480" i="14"/>
  <c r="K1481" i="14"/>
  <c r="L1481" i="14"/>
  <c r="N1481" i="14"/>
  <c r="R1481" i="14"/>
  <c r="S1481" i="14"/>
  <c r="T1481" i="14"/>
  <c r="V1481" i="14"/>
  <c r="W1481" i="14"/>
  <c r="X1481" i="14"/>
  <c r="Y1481" i="14"/>
  <c r="Z1481" i="14"/>
  <c r="AA1481" i="14"/>
  <c r="AB1481" i="14"/>
  <c r="AD1481" i="14"/>
  <c r="AE1481" i="14"/>
  <c r="AJ1481" i="14"/>
  <c r="K1482" i="14"/>
  <c r="L1482" i="14"/>
  <c r="N1482" i="14"/>
  <c r="R1482" i="14"/>
  <c r="S1482" i="14"/>
  <c r="T1482" i="14"/>
  <c r="V1482" i="14"/>
  <c r="W1482" i="14"/>
  <c r="X1482" i="14"/>
  <c r="Y1482" i="14"/>
  <c r="Z1482" i="14"/>
  <c r="AA1482" i="14"/>
  <c r="AB1482" i="14"/>
  <c r="AD1482" i="14"/>
  <c r="AE1482" i="14"/>
  <c r="AJ1482" i="14"/>
  <c r="K1483" i="14"/>
  <c r="L1483" i="14"/>
  <c r="N1483" i="14"/>
  <c r="R1483" i="14"/>
  <c r="S1483" i="14"/>
  <c r="T1483" i="14"/>
  <c r="V1483" i="14"/>
  <c r="W1483" i="14"/>
  <c r="X1483" i="14"/>
  <c r="Y1483" i="14"/>
  <c r="Z1483" i="14"/>
  <c r="AA1483" i="14"/>
  <c r="AB1483" i="14"/>
  <c r="AD1483" i="14"/>
  <c r="AE1483" i="14"/>
  <c r="AJ1483" i="14"/>
  <c r="K1484" i="14"/>
  <c r="L1484" i="14"/>
  <c r="N1484" i="14"/>
  <c r="R1484" i="14"/>
  <c r="S1484" i="14"/>
  <c r="T1484" i="14"/>
  <c r="V1484" i="14"/>
  <c r="W1484" i="14"/>
  <c r="X1484" i="14"/>
  <c r="Y1484" i="14"/>
  <c r="Z1484" i="14"/>
  <c r="AA1484" i="14"/>
  <c r="AB1484" i="14"/>
  <c r="AD1484" i="14"/>
  <c r="AE1484" i="14"/>
  <c r="AJ1484" i="14"/>
  <c r="K1485" i="14"/>
  <c r="L1485" i="14"/>
  <c r="N1485" i="14"/>
  <c r="R1485" i="14"/>
  <c r="S1485" i="14"/>
  <c r="T1485" i="14"/>
  <c r="V1485" i="14"/>
  <c r="W1485" i="14"/>
  <c r="X1485" i="14"/>
  <c r="Y1485" i="14"/>
  <c r="Z1485" i="14"/>
  <c r="AA1485" i="14"/>
  <c r="AB1485" i="14"/>
  <c r="AD1485" i="14"/>
  <c r="AE1485" i="14"/>
  <c r="AJ1485" i="14"/>
  <c r="K1486" i="14"/>
  <c r="L1486" i="14"/>
  <c r="N1486" i="14"/>
  <c r="R1486" i="14"/>
  <c r="S1486" i="14"/>
  <c r="T1486" i="14"/>
  <c r="V1486" i="14"/>
  <c r="W1486" i="14"/>
  <c r="X1486" i="14"/>
  <c r="Y1486" i="14"/>
  <c r="Z1486" i="14"/>
  <c r="AA1486" i="14"/>
  <c r="AB1486" i="14"/>
  <c r="AD1486" i="14"/>
  <c r="AE1486" i="14"/>
  <c r="AJ1486" i="14"/>
  <c r="K1487" i="14"/>
  <c r="L1487" i="14"/>
  <c r="N1487" i="14"/>
  <c r="R1487" i="14"/>
  <c r="S1487" i="14"/>
  <c r="T1487" i="14"/>
  <c r="V1487" i="14"/>
  <c r="W1487" i="14"/>
  <c r="X1487" i="14"/>
  <c r="Y1487" i="14"/>
  <c r="Z1487" i="14"/>
  <c r="AA1487" i="14"/>
  <c r="AB1487" i="14"/>
  <c r="AD1487" i="14"/>
  <c r="AE1487" i="14"/>
  <c r="AJ1487" i="14"/>
  <c r="K1488" i="14"/>
  <c r="L1488" i="14"/>
  <c r="N1488" i="14"/>
  <c r="R1488" i="14"/>
  <c r="S1488" i="14"/>
  <c r="T1488" i="14"/>
  <c r="V1488" i="14"/>
  <c r="W1488" i="14"/>
  <c r="X1488" i="14"/>
  <c r="Y1488" i="14"/>
  <c r="Z1488" i="14"/>
  <c r="AA1488" i="14"/>
  <c r="AB1488" i="14"/>
  <c r="AD1488" i="14"/>
  <c r="AE1488" i="14"/>
  <c r="AJ1488" i="14"/>
  <c r="K1489" i="14"/>
  <c r="L1489" i="14"/>
  <c r="N1489" i="14"/>
  <c r="R1489" i="14"/>
  <c r="S1489" i="14"/>
  <c r="T1489" i="14"/>
  <c r="V1489" i="14"/>
  <c r="W1489" i="14"/>
  <c r="X1489" i="14"/>
  <c r="Y1489" i="14"/>
  <c r="Z1489" i="14"/>
  <c r="AA1489" i="14"/>
  <c r="AB1489" i="14"/>
  <c r="AD1489" i="14"/>
  <c r="AE1489" i="14"/>
  <c r="AJ1489" i="14"/>
  <c r="K1490" i="14"/>
  <c r="L1490" i="14"/>
  <c r="N1490" i="14"/>
  <c r="R1490" i="14"/>
  <c r="S1490" i="14"/>
  <c r="T1490" i="14"/>
  <c r="V1490" i="14"/>
  <c r="W1490" i="14"/>
  <c r="X1490" i="14"/>
  <c r="Y1490" i="14"/>
  <c r="Z1490" i="14"/>
  <c r="AA1490" i="14"/>
  <c r="AB1490" i="14"/>
  <c r="AD1490" i="14"/>
  <c r="AE1490" i="14"/>
  <c r="AJ1490" i="14"/>
  <c r="K1491" i="14"/>
  <c r="L1491" i="14"/>
  <c r="N1491" i="14"/>
  <c r="R1491" i="14"/>
  <c r="S1491" i="14"/>
  <c r="T1491" i="14"/>
  <c r="V1491" i="14"/>
  <c r="W1491" i="14"/>
  <c r="X1491" i="14"/>
  <c r="Y1491" i="14"/>
  <c r="Z1491" i="14"/>
  <c r="AA1491" i="14"/>
  <c r="AB1491" i="14"/>
  <c r="AD1491" i="14"/>
  <c r="AE1491" i="14"/>
  <c r="AJ1491" i="14"/>
  <c r="K1492" i="14"/>
  <c r="L1492" i="14"/>
  <c r="N1492" i="14"/>
  <c r="R1492" i="14"/>
  <c r="S1492" i="14"/>
  <c r="T1492" i="14"/>
  <c r="V1492" i="14"/>
  <c r="W1492" i="14"/>
  <c r="X1492" i="14"/>
  <c r="Y1492" i="14"/>
  <c r="Z1492" i="14"/>
  <c r="AA1492" i="14"/>
  <c r="AB1492" i="14"/>
  <c r="AD1492" i="14"/>
  <c r="AE1492" i="14"/>
  <c r="AJ1492" i="14"/>
  <c r="K1493" i="14"/>
  <c r="L1493" i="14"/>
  <c r="N1493" i="14"/>
  <c r="R1493" i="14"/>
  <c r="S1493" i="14"/>
  <c r="T1493" i="14"/>
  <c r="V1493" i="14"/>
  <c r="W1493" i="14"/>
  <c r="X1493" i="14"/>
  <c r="Y1493" i="14"/>
  <c r="Z1493" i="14"/>
  <c r="AA1493" i="14"/>
  <c r="AB1493" i="14"/>
  <c r="AD1493" i="14"/>
  <c r="AE1493" i="14"/>
  <c r="AJ1493" i="14"/>
  <c r="K1494" i="14"/>
  <c r="L1494" i="14"/>
  <c r="N1494" i="14"/>
  <c r="R1494" i="14"/>
  <c r="S1494" i="14"/>
  <c r="T1494" i="14"/>
  <c r="V1494" i="14"/>
  <c r="W1494" i="14"/>
  <c r="X1494" i="14"/>
  <c r="Y1494" i="14"/>
  <c r="Z1494" i="14"/>
  <c r="AA1494" i="14"/>
  <c r="AB1494" i="14"/>
  <c r="AD1494" i="14"/>
  <c r="AE1494" i="14"/>
  <c r="AJ1494" i="14"/>
  <c r="K1495" i="14"/>
  <c r="L1495" i="14"/>
  <c r="N1495" i="14"/>
  <c r="R1495" i="14"/>
  <c r="S1495" i="14"/>
  <c r="T1495" i="14"/>
  <c r="V1495" i="14"/>
  <c r="W1495" i="14"/>
  <c r="X1495" i="14"/>
  <c r="Y1495" i="14"/>
  <c r="Z1495" i="14"/>
  <c r="AA1495" i="14"/>
  <c r="AB1495" i="14"/>
  <c r="AD1495" i="14"/>
  <c r="AE1495" i="14"/>
  <c r="AJ1495" i="14"/>
  <c r="K1496" i="14"/>
  <c r="L1496" i="14"/>
  <c r="N1496" i="14"/>
  <c r="R1496" i="14"/>
  <c r="S1496" i="14"/>
  <c r="T1496" i="14"/>
  <c r="V1496" i="14"/>
  <c r="W1496" i="14"/>
  <c r="X1496" i="14"/>
  <c r="Y1496" i="14"/>
  <c r="Z1496" i="14"/>
  <c r="AA1496" i="14"/>
  <c r="AB1496" i="14"/>
  <c r="AD1496" i="14"/>
  <c r="AE1496" i="14"/>
  <c r="AJ1496" i="14"/>
  <c r="K1497" i="14"/>
  <c r="L1497" i="14"/>
  <c r="N1497" i="14"/>
  <c r="R1497" i="14"/>
  <c r="S1497" i="14"/>
  <c r="T1497" i="14"/>
  <c r="V1497" i="14"/>
  <c r="W1497" i="14"/>
  <c r="X1497" i="14"/>
  <c r="Y1497" i="14"/>
  <c r="Z1497" i="14"/>
  <c r="AA1497" i="14"/>
  <c r="AB1497" i="14"/>
  <c r="AD1497" i="14"/>
  <c r="AE1497" i="14"/>
  <c r="AJ1497" i="14"/>
  <c r="K1498" i="14"/>
  <c r="L1498" i="14"/>
  <c r="N1498" i="14"/>
  <c r="R1498" i="14"/>
  <c r="S1498" i="14"/>
  <c r="T1498" i="14"/>
  <c r="V1498" i="14"/>
  <c r="W1498" i="14"/>
  <c r="X1498" i="14"/>
  <c r="Y1498" i="14"/>
  <c r="Z1498" i="14"/>
  <c r="AA1498" i="14"/>
  <c r="AB1498" i="14"/>
  <c r="AD1498" i="14"/>
  <c r="AE1498" i="14"/>
  <c r="AJ1498" i="14"/>
  <c r="K1499" i="14"/>
  <c r="L1499" i="14"/>
  <c r="N1499" i="14"/>
  <c r="R1499" i="14"/>
  <c r="S1499" i="14"/>
  <c r="T1499" i="14"/>
  <c r="V1499" i="14"/>
  <c r="W1499" i="14"/>
  <c r="X1499" i="14"/>
  <c r="Y1499" i="14"/>
  <c r="Z1499" i="14"/>
  <c r="AA1499" i="14"/>
  <c r="AB1499" i="14"/>
  <c r="AD1499" i="14"/>
  <c r="AE1499" i="14"/>
  <c r="AJ1499" i="14"/>
  <c r="K1500" i="14"/>
  <c r="L1500" i="14"/>
  <c r="N1500" i="14"/>
  <c r="R1500" i="14"/>
  <c r="S1500" i="14"/>
  <c r="T1500" i="14"/>
  <c r="V1500" i="14"/>
  <c r="W1500" i="14"/>
  <c r="X1500" i="14"/>
  <c r="Y1500" i="14"/>
  <c r="Z1500" i="14"/>
  <c r="AA1500" i="14"/>
  <c r="AB1500" i="14"/>
  <c r="AD1500" i="14"/>
  <c r="AE1500" i="14"/>
  <c r="AJ1500" i="14"/>
  <c r="K1501" i="14"/>
  <c r="L1501" i="14"/>
  <c r="N1501" i="14"/>
  <c r="R1501" i="14"/>
  <c r="S1501" i="14"/>
  <c r="T1501" i="14"/>
  <c r="V1501" i="14"/>
  <c r="W1501" i="14"/>
  <c r="X1501" i="14"/>
  <c r="Y1501" i="14"/>
  <c r="Z1501" i="14"/>
  <c r="AA1501" i="14"/>
  <c r="AB1501" i="14"/>
  <c r="AD1501" i="14"/>
  <c r="AE1501" i="14"/>
  <c r="AJ1501" i="14"/>
  <c r="K1502" i="14"/>
  <c r="L1502" i="14"/>
  <c r="N1502" i="14"/>
  <c r="R1502" i="14"/>
  <c r="S1502" i="14"/>
  <c r="T1502" i="14"/>
  <c r="V1502" i="14"/>
  <c r="W1502" i="14"/>
  <c r="X1502" i="14"/>
  <c r="Y1502" i="14"/>
  <c r="Z1502" i="14"/>
  <c r="AA1502" i="14"/>
  <c r="AB1502" i="14"/>
  <c r="AD1502" i="14"/>
  <c r="AE1502" i="14"/>
  <c r="AJ1502" i="14"/>
  <c r="K1503" i="14"/>
  <c r="L1503" i="14"/>
  <c r="N1503" i="14"/>
  <c r="R1503" i="14"/>
  <c r="S1503" i="14"/>
  <c r="T1503" i="14"/>
  <c r="V1503" i="14"/>
  <c r="W1503" i="14"/>
  <c r="X1503" i="14"/>
  <c r="Y1503" i="14"/>
  <c r="Z1503" i="14"/>
  <c r="AA1503" i="14"/>
  <c r="AB1503" i="14"/>
  <c r="AD1503" i="14"/>
  <c r="AE1503" i="14"/>
  <c r="AJ1503" i="14"/>
  <c r="K1504" i="14"/>
  <c r="L1504" i="14"/>
  <c r="N1504" i="14"/>
  <c r="R1504" i="14"/>
  <c r="S1504" i="14"/>
  <c r="T1504" i="14"/>
  <c r="V1504" i="14"/>
  <c r="W1504" i="14"/>
  <c r="X1504" i="14"/>
  <c r="Y1504" i="14"/>
  <c r="Z1504" i="14"/>
  <c r="AA1504" i="14"/>
  <c r="AB1504" i="14"/>
  <c r="AD1504" i="14"/>
  <c r="AE1504" i="14"/>
  <c r="AJ1504" i="14"/>
  <c r="K1505" i="14"/>
  <c r="L1505" i="14"/>
  <c r="N1505" i="14"/>
  <c r="R1505" i="14"/>
  <c r="S1505" i="14"/>
  <c r="T1505" i="14"/>
  <c r="V1505" i="14"/>
  <c r="W1505" i="14"/>
  <c r="X1505" i="14"/>
  <c r="Y1505" i="14"/>
  <c r="Z1505" i="14"/>
  <c r="AA1505" i="14"/>
  <c r="AB1505" i="14"/>
  <c r="AD1505" i="14"/>
  <c r="AE1505" i="14"/>
  <c r="AJ1505" i="14"/>
  <c r="K1506" i="14"/>
  <c r="L1506" i="14"/>
  <c r="N1506" i="14"/>
  <c r="R1506" i="14"/>
  <c r="S1506" i="14"/>
  <c r="T1506" i="14"/>
  <c r="V1506" i="14"/>
  <c r="W1506" i="14"/>
  <c r="X1506" i="14"/>
  <c r="Y1506" i="14"/>
  <c r="Z1506" i="14"/>
  <c r="AA1506" i="14"/>
  <c r="AB1506" i="14"/>
  <c r="AD1506" i="14"/>
  <c r="AE1506" i="14"/>
  <c r="AJ1506" i="14"/>
  <c r="K1507" i="14"/>
  <c r="L1507" i="14"/>
  <c r="N1507" i="14"/>
  <c r="R1507" i="14"/>
  <c r="S1507" i="14"/>
  <c r="T1507" i="14"/>
  <c r="V1507" i="14"/>
  <c r="W1507" i="14"/>
  <c r="X1507" i="14"/>
  <c r="Y1507" i="14"/>
  <c r="Z1507" i="14"/>
  <c r="AA1507" i="14"/>
  <c r="AB1507" i="14"/>
  <c r="AD1507" i="14"/>
  <c r="AE1507" i="14"/>
  <c r="AJ1507" i="14"/>
  <c r="K1508" i="14"/>
  <c r="L1508" i="14"/>
  <c r="N1508" i="14"/>
  <c r="R1508" i="14"/>
  <c r="S1508" i="14"/>
  <c r="T1508" i="14"/>
  <c r="V1508" i="14"/>
  <c r="W1508" i="14"/>
  <c r="X1508" i="14"/>
  <c r="Y1508" i="14"/>
  <c r="Z1508" i="14"/>
  <c r="AA1508" i="14"/>
  <c r="AB1508" i="14"/>
  <c r="AD1508" i="14"/>
  <c r="AE1508" i="14"/>
  <c r="AJ1508" i="14"/>
  <c r="K1509" i="14"/>
  <c r="L1509" i="14"/>
  <c r="N1509" i="14"/>
  <c r="R1509" i="14"/>
  <c r="S1509" i="14"/>
  <c r="T1509" i="14"/>
  <c r="V1509" i="14"/>
  <c r="W1509" i="14"/>
  <c r="X1509" i="14"/>
  <c r="Y1509" i="14"/>
  <c r="Z1509" i="14"/>
  <c r="AA1509" i="14"/>
  <c r="AB1509" i="14"/>
  <c r="AD1509" i="14"/>
  <c r="AE1509" i="14"/>
  <c r="AJ1509" i="14"/>
  <c r="K1510" i="14"/>
  <c r="L1510" i="14"/>
  <c r="N1510" i="14"/>
  <c r="R1510" i="14"/>
  <c r="S1510" i="14"/>
  <c r="T1510" i="14"/>
  <c r="V1510" i="14"/>
  <c r="W1510" i="14"/>
  <c r="X1510" i="14"/>
  <c r="Y1510" i="14"/>
  <c r="Z1510" i="14"/>
  <c r="AA1510" i="14"/>
  <c r="AB1510" i="14"/>
  <c r="AD1510" i="14"/>
  <c r="AE1510" i="14"/>
  <c r="AJ1510" i="14"/>
  <c r="K1511" i="14"/>
  <c r="L1511" i="14"/>
  <c r="N1511" i="14"/>
  <c r="R1511" i="14"/>
  <c r="S1511" i="14"/>
  <c r="T1511" i="14"/>
  <c r="V1511" i="14"/>
  <c r="W1511" i="14"/>
  <c r="X1511" i="14"/>
  <c r="Y1511" i="14"/>
  <c r="Z1511" i="14"/>
  <c r="AA1511" i="14"/>
  <c r="AB1511" i="14"/>
  <c r="AD1511" i="14"/>
  <c r="AE1511" i="14"/>
  <c r="AJ1511" i="14"/>
  <c r="K1512" i="14"/>
  <c r="L1512" i="14"/>
  <c r="N1512" i="14"/>
  <c r="R1512" i="14"/>
  <c r="S1512" i="14"/>
  <c r="T1512" i="14"/>
  <c r="V1512" i="14"/>
  <c r="W1512" i="14"/>
  <c r="X1512" i="14"/>
  <c r="Y1512" i="14"/>
  <c r="Z1512" i="14"/>
  <c r="AA1512" i="14"/>
  <c r="AB1512" i="14"/>
  <c r="AD1512" i="14"/>
  <c r="AE1512" i="14"/>
  <c r="AJ1512" i="14"/>
  <c r="K1513" i="14"/>
  <c r="L1513" i="14"/>
  <c r="N1513" i="14"/>
  <c r="R1513" i="14"/>
  <c r="S1513" i="14"/>
  <c r="T1513" i="14"/>
  <c r="V1513" i="14"/>
  <c r="W1513" i="14"/>
  <c r="X1513" i="14"/>
  <c r="Y1513" i="14"/>
  <c r="Z1513" i="14"/>
  <c r="AA1513" i="14"/>
  <c r="AB1513" i="14"/>
  <c r="AD1513" i="14"/>
  <c r="AE1513" i="14"/>
  <c r="AJ1513" i="14"/>
  <c r="K1514" i="14"/>
  <c r="L1514" i="14"/>
  <c r="N1514" i="14"/>
  <c r="R1514" i="14"/>
  <c r="S1514" i="14"/>
  <c r="T1514" i="14"/>
  <c r="V1514" i="14"/>
  <c r="W1514" i="14"/>
  <c r="X1514" i="14"/>
  <c r="Y1514" i="14"/>
  <c r="Z1514" i="14"/>
  <c r="AA1514" i="14"/>
  <c r="AB1514" i="14"/>
  <c r="AD1514" i="14"/>
  <c r="AE1514" i="14"/>
  <c r="AJ1514" i="14"/>
  <c r="K1515" i="14"/>
  <c r="L1515" i="14"/>
  <c r="N1515" i="14"/>
  <c r="R1515" i="14"/>
  <c r="S1515" i="14"/>
  <c r="T1515" i="14"/>
  <c r="V1515" i="14"/>
  <c r="W1515" i="14"/>
  <c r="X1515" i="14"/>
  <c r="Y1515" i="14"/>
  <c r="Z1515" i="14"/>
  <c r="AA1515" i="14"/>
  <c r="AB1515" i="14"/>
  <c r="AD1515" i="14"/>
  <c r="AE1515" i="14"/>
  <c r="AJ1515" i="14"/>
  <c r="K1516" i="14"/>
  <c r="L1516" i="14"/>
  <c r="N1516" i="14"/>
  <c r="R1516" i="14"/>
  <c r="S1516" i="14"/>
  <c r="T1516" i="14"/>
  <c r="V1516" i="14"/>
  <c r="W1516" i="14"/>
  <c r="X1516" i="14"/>
  <c r="Y1516" i="14"/>
  <c r="Z1516" i="14"/>
  <c r="AA1516" i="14"/>
  <c r="AB1516" i="14"/>
  <c r="AD1516" i="14"/>
  <c r="AE1516" i="14"/>
  <c r="AJ1516" i="14"/>
  <c r="K1517" i="14"/>
  <c r="L1517" i="14"/>
  <c r="N1517" i="14"/>
  <c r="R1517" i="14"/>
  <c r="S1517" i="14"/>
  <c r="T1517" i="14"/>
  <c r="V1517" i="14"/>
  <c r="W1517" i="14"/>
  <c r="X1517" i="14"/>
  <c r="Y1517" i="14"/>
  <c r="Z1517" i="14"/>
  <c r="AA1517" i="14"/>
  <c r="AB1517" i="14"/>
  <c r="AD1517" i="14"/>
  <c r="AE1517" i="14"/>
  <c r="AJ1517" i="14"/>
  <c r="K1518" i="14"/>
  <c r="L1518" i="14"/>
  <c r="N1518" i="14"/>
  <c r="R1518" i="14"/>
  <c r="S1518" i="14"/>
  <c r="T1518" i="14"/>
  <c r="V1518" i="14"/>
  <c r="W1518" i="14"/>
  <c r="X1518" i="14"/>
  <c r="Y1518" i="14"/>
  <c r="Z1518" i="14"/>
  <c r="AA1518" i="14"/>
  <c r="AB1518" i="14"/>
  <c r="AD1518" i="14"/>
  <c r="AE1518" i="14"/>
  <c r="AJ1518" i="14"/>
  <c r="K1519" i="14"/>
  <c r="L1519" i="14"/>
  <c r="N1519" i="14"/>
  <c r="R1519" i="14"/>
  <c r="S1519" i="14"/>
  <c r="T1519" i="14"/>
  <c r="V1519" i="14"/>
  <c r="W1519" i="14"/>
  <c r="X1519" i="14"/>
  <c r="Y1519" i="14"/>
  <c r="Z1519" i="14"/>
  <c r="AA1519" i="14"/>
  <c r="AB1519" i="14"/>
  <c r="AD1519" i="14"/>
  <c r="AE1519" i="14"/>
  <c r="AJ1519" i="14"/>
  <c r="K1520" i="14"/>
  <c r="L1520" i="14"/>
  <c r="N1520" i="14"/>
  <c r="R1520" i="14"/>
  <c r="S1520" i="14"/>
  <c r="T1520" i="14"/>
  <c r="V1520" i="14"/>
  <c r="W1520" i="14"/>
  <c r="X1520" i="14"/>
  <c r="Y1520" i="14"/>
  <c r="Z1520" i="14"/>
  <c r="AA1520" i="14"/>
  <c r="AB1520" i="14"/>
  <c r="AD1520" i="14"/>
  <c r="AE1520" i="14"/>
  <c r="AJ1520" i="14"/>
  <c r="K1521" i="14"/>
  <c r="L1521" i="14"/>
  <c r="N1521" i="14"/>
  <c r="R1521" i="14"/>
  <c r="S1521" i="14"/>
  <c r="T1521" i="14"/>
  <c r="V1521" i="14"/>
  <c r="W1521" i="14"/>
  <c r="X1521" i="14"/>
  <c r="Y1521" i="14"/>
  <c r="Z1521" i="14"/>
  <c r="AA1521" i="14"/>
  <c r="AB1521" i="14"/>
  <c r="AD1521" i="14"/>
  <c r="AE1521" i="14"/>
  <c r="AJ1521" i="14"/>
  <c r="K1522" i="14"/>
  <c r="L1522" i="14"/>
  <c r="N1522" i="14"/>
  <c r="R1522" i="14"/>
  <c r="S1522" i="14"/>
  <c r="T1522" i="14"/>
  <c r="V1522" i="14"/>
  <c r="W1522" i="14"/>
  <c r="X1522" i="14"/>
  <c r="Y1522" i="14"/>
  <c r="Z1522" i="14"/>
  <c r="AA1522" i="14"/>
  <c r="AB1522" i="14"/>
  <c r="AD1522" i="14"/>
  <c r="AE1522" i="14"/>
  <c r="AJ1522" i="14"/>
  <c r="K1523" i="14"/>
  <c r="L1523" i="14"/>
  <c r="N1523" i="14"/>
  <c r="R1523" i="14"/>
  <c r="S1523" i="14"/>
  <c r="T1523" i="14"/>
  <c r="V1523" i="14"/>
  <c r="W1523" i="14"/>
  <c r="X1523" i="14"/>
  <c r="Y1523" i="14"/>
  <c r="Z1523" i="14"/>
  <c r="AA1523" i="14"/>
  <c r="AB1523" i="14"/>
  <c r="AD1523" i="14"/>
  <c r="AE1523" i="14"/>
  <c r="AJ1523" i="14"/>
  <c r="K1524" i="14"/>
  <c r="L1524" i="14"/>
  <c r="N1524" i="14"/>
  <c r="R1524" i="14"/>
  <c r="S1524" i="14"/>
  <c r="T1524" i="14"/>
  <c r="V1524" i="14"/>
  <c r="W1524" i="14"/>
  <c r="X1524" i="14"/>
  <c r="Y1524" i="14"/>
  <c r="Z1524" i="14"/>
  <c r="AA1524" i="14"/>
  <c r="AB1524" i="14"/>
  <c r="AD1524" i="14"/>
  <c r="AE1524" i="14"/>
  <c r="AJ1524" i="14"/>
  <c r="K1525" i="14"/>
  <c r="L1525" i="14"/>
  <c r="N1525" i="14"/>
  <c r="R1525" i="14"/>
  <c r="S1525" i="14"/>
  <c r="T1525" i="14"/>
  <c r="V1525" i="14"/>
  <c r="W1525" i="14"/>
  <c r="X1525" i="14"/>
  <c r="Y1525" i="14"/>
  <c r="Z1525" i="14"/>
  <c r="AA1525" i="14"/>
  <c r="AB1525" i="14"/>
  <c r="AD1525" i="14"/>
  <c r="AE1525" i="14"/>
  <c r="AJ1525" i="14"/>
  <c r="M2" i="13"/>
  <c r="O2" i="13"/>
  <c r="P2" i="13" s="1"/>
  <c r="U2" i="13"/>
  <c r="AC2" i="13"/>
  <c r="M3" i="13"/>
  <c r="O3" i="13"/>
  <c r="P27" i="13" s="1"/>
  <c r="P3" i="13"/>
  <c r="U3" i="13"/>
  <c r="U3" i="14" s="1"/>
  <c r="AC3" i="13"/>
  <c r="AH3" i="13"/>
  <c r="M4" i="13"/>
  <c r="O4" i="13"/>
  <c r="AH4" i="13" s="1"/>
  <c r="P4" i="13"/>
  <c r="U4" i="13"/>
  <c r="AC4" i="13"/>
  <c r="M5" i="13"/>
  <c r="O5" i="13"/>
  <c r="U5" i="13"/>
  <c r="AC5" i="13"/>
  <c r="M6" i="13"/>
  <c r="O6" i="13"/>
  <c r="U6" i="13"/>
  <c r="AC6" i="13"/>
  <c r="M7" i="13"/>
  <c r="O7" i="13"/>
  <c r="P31" i="13" s="1"/>
  <c r="P7" i="13"/>
  <c r="U7" i="13"/>
  <c r="AC7" i="13"/>
  <c r="M8" i="13"/>
  <c r="O8" i="13"/>
  <c r="AH8" i="13" s="1"/>
  <c r="AI8" i="13" s="1"/>
  <c r="U8" i="13"/>
  <c r="AC8" i="13"/>
  <c r="M9" i="13"/>
  <c r="O9" i="13"/>
  <c r="AH9" i="13" s="1"/>
  <c r="AI9" i="13" s="1"/>
  <c r="P9" i="13"/>
  <c r="U9" i="13"/>
  <c r="AC9" i="13"/>
  <c r="M10" i="13"/>
  <c r="O10" i="13"/>
  <c r="AH10" i="13" s="1"/>
  <c r="AI10" i="13" s="1"/>
  <c r="P10" i="13"/>
  <c r="U10" i="13"/>
  <c r="AC10" i="13"/>
  <c r="M11" i="13"/>
  <c r="O11" i="13"/>
  <c r="AH11" i="13" s="1"/>
  <c r="AI11" i="13" s="1"/>
  <c r="U11" i="13"/>
  <c r="AC11" i="13"/>
  <c r="M12" i="13"/>
  <c r="O12" i="13"/>
  <c r="P12" i="13"/>
  <c r="U12" i="13"/>
  <c r="AC12" i="13"/>
  <c r="AH12" i="13"/>
  <c r="AI12" i="13" s="1"/>
  <c r="M13" i="13"/>
  <c r="O13" i="13"/>
  <c r="P13" i="13"/>
  <c r="U13" i="13"/>
  <c r="AC13" i="13"/>
  <c r="M14" i="13"/>
  <c r="O14" i="13"/>
  <c r="P14" i="13" s="1"/>
  <c r="U14" i="13"/>
  <c r="AC14" i="13"/>
  <c r="M15" i="13"/>
  <c r="O15" i="13"/>
  <c r="U15" i="13"/>
  <c r="AC15" i="13"/>
  <c r="AH15" i="13"/>
  <c r="AI15" i="13" s="1"/>
  <c r="M16" i="13"/>
  <c r="O16" i="13"/>
  <c r="AH16" i="13" s="1"/>
  <c r="AI16" i="13" s="1"/>
  <c r="P16" i="13"/>
  <c r="U16" i="13"/>
  <c r="AC16" i="13"/>
  <c r="M17" i="13"/>
  <c r="O17" i="13"/>
  <c r="U17" i="13"/>
  <c r="AC17" i="13"/>
  <c r="M18" i="13"/>
  <c r="O18" i="13"/>
  <c r="AH18" i="13" s="1"/>
  <c r="AI18" i="13" s="1"/>
  <c r="P18" i="13"/>
  <c r="U18" i="13"/>
  <c r="AC18" i="13"/>
  <c r="M19" i="13"/>
  <c r="O19" i="13"/>
  <c r="P19" i="13"/>
  <c r="U19" i="13"/>
  <c r="AC19" i="13"/>
  <c r="AH19" i="13"/>
  <c r="AI19" i="13" s="1"/>
  <c r="M20" i="13"/>
  <c r="O20" i="13"/>
  <c r="P20" i="13"/>
  <c r="U20" i="13"/>
  <c r="AC20" i="13"/>
  <c r="AH20" i="13"/>
  <c r="AI20" i="13" s="1"/>
  <c r="M21" i="13"/>
  <c r="O21" i="13"/>
  <c r="U21" i="13"/>
  <c r="AC21" i="13"/>
  <c r="M22" i="13"/>
  <c r="O22" i="13"/>
  <c r="U22" i="13"/>
  <c r="AC22" i="13"/>
  <c r="M23" i="13"/>
  <c r="O23" i="13"/>
  <c r="U23" i="13"/>
  <c r="AC23" i="13"/>
  <c r="M24" i="13"/>
  <c r="O24" i="13"/>
  <c r="P24" i="13"/>
  <c r="U24" i="13"/>
  <c r="AC24" i="13"/>
  <c r="AH24" i="13"/>
  <c r="AI24" i="13" s="1"/>
  <c r="M25" i="13"/>
  <c r="O25" i="13"/>
  <c r="U25" i="13"/>
  <c r="AC25" i="13"/>
  <c r="M26" i="13"/>
  <c r="O26" i="13"/>
  <c r="U26" i="13"/>
  <c r="AC26" i="13"/>
  <c r="AH26" i="13"/>
  <c r="M27" i="13"/>
  <c r="O27" i="13"/>
  <c r="U27" i="13"/>
  <c r="U9" i="14" s="1"/>
  <c r="AC27" i="13"/>
  <c r="AH27" i="13"/>
  <c r="M28" i="13"/>
  <c r="O28" i="13"/>
  <c r="AH28" i="13" s="1"/>
  <c r="U28" i="13"/>
  <c r="AC28" i="13"/>
  <c r="M29" i="13"/>
  <c r="O29" i="13"/>
  <c r="U29" i="13"/>
  <c r="AC29" i="13"/>
  <c r="AH29" i="13"/>
  <c r="M30" i="13"/>
  <c r="O30" i="13"/>
  <c r="U30" i="13"/>
  <c r="AC30" i="13"/>
  <c r="M31" i="13"/>
  <c r="O31" i="13"/>
  <c r="U31" i="13"/>
  <c r="AC31" i="13"/>
  <c r="M32" i="13"/>
  <c r="O32" i="13"/>
  <c r="U32" i="13"/>
  <c r="AC32" i="13"/>
  <c r="M33" i="13"/>
  <c r="O33" i="13"/>
  <c r="U33" i="13"/>
  <c r="AC33" i="13"/>
  <c r="M34" i="13"/>
  <c r="O34" i="13"/>
  <c r="U34" i="13"/>
  <c r="AC34" i="13"/>
  <c r="AH34" i="13"/>
  <c r="M35" i="13"/>
  <c r="O35" i="13"/>
  <c r="AH35" i="13" s="1"/>
  <c r="U35" i="13"/>
  <c r="AC35" i="13"/>
  <c r="M36" i="13"/>
  <c r="O36" i="13"/>
  <c r="AH36" i="13" s="1"/>
  <c r="U36" i="13"/>
  <c r="AC36" i="13"/>
  <c r="M37" i="13"/>
  <c r="O37" i="13"/>
  <c r="U37" i="13"/>
  <c r="AC37" i="13"/>
  <c r="M38" i="13"/>
  <c r="O38" i="13"/>
  <c r="AH38" i="13" s="1"/>
  <c r="U38" i="13"/>
  <c r="AC38" i="13"/>
  <c r="M39" i="13"/>
  <c r="O39" i="13"/>
  <c r="U39" i="13"/>
  <c r="AC39" i="13"/>
  <c r="M40" i="13"/>
  <c r="O40" i="13"/>
  <c r="U40" i="13"/>
  <c r="AC40" i="13"/>
  <c r="M41" i="13"/>
  <c r="O41" i="13"/>
  <c r="AH41" i="13" s="1"/>
  <c r="P41" i="13"/>
  <c r="U41" i="13"/>
  <c r="AC41" i="13"/>
  <c r="M42" i="13"/>
  <c r="O42" i="13"/>
  <c r="AH42" i="13" s="1"/>
  <c r="P42" i="13"/>
  <c r="U42" i="13"/>
  <c r="AC42" i="13"/>
  <c r="M43" i="13"/>
  <c r="O43" i="13"/>
  <c r="U43" i="13"/>
  <c r="AC43" i="13"/>
  <c r="AH43" i="13"/>
  <c r="M44" i="13"/>
  <c r="O44" i="13"/>
  <c r="U44" i="13"/>
  <c r="AC44" i="13"/>
  <c r="M45" i="13"/>
  <c r="O45" i="13"/>
  <c r="U45" i="13"/>
  <c r="AC45" i="13"/>
  <c r="AH45" i="13"/>
  <c r="M46" i="13"/>
  <c r="O46" i="13"/>
  <c r="U46" i="13"/>
  <c r="AC46" i="13"/>
  <c r="AH46" i="13"/>
  <c r="M47" i="13"/>
  <c r="O47" i="13"/>
  <c r="P47" i="13"/>
  <c r="U47" i="13"/>
  <c r="AC47" i="13"/>
  <c r="AH47" i="13"/>
  <c r="AI47" i="13" s="1"/>
  <c r="M48" i="13"/>
  <c r="O48" i="13"/>
  <c r="U48" i="13"/>
  <c r="AC48" i="13"/>
  <c r="M49" i="13"/>
  <c r="O49" i="13"/>
  <c r="AH49" i="13" s="1"/>
  <c r="U49" i="13"/>
  <c r="AC49" i="13"/>
  <c r="M50" i="13"/>
  <c r="O50" i="13"/>
  <c r="AH50" i="13" s="1"/>
  <c r="U50" i="13"/>
  <c r="AC50" i="13"/>
  <c r="M51" i="13"/>
  <c r="O51" i="13"/>
  <c r="AH51" i="13" s="1"/>
  <c r="U51" i="13"/>
  <c r="AC51" i="13"/>
  <c r="M52" i="13"/>
  <c r="O52" i="13"/>
  <c r="U52" i="13"/>
  <c r="AC52" i="13"/>
  <c r="AH52" i="13"/>
  <c r="M53" i="13"/>
  <c r="O53" i="13"/>
  <c r="P53" i="13"/>
  <c r="U53" i="13"/>
  <c r="AC53" i="13"/>
  <c r="AH53" i="13"/>
  <c r="M54" i="13"/>
  <c r="O54" i="13"/>
  <c r="U54" i="13"/>
  <c r="AC54" i="13"/>
  <c r="M55" i="13"/>
  <c r="O55" i="13"/>
  <c r="U55" i="13"/>
  <c r="AC55" i="13"/>
  <c r="M56" i="13"/>
  <c r="O56" i="13"/>
  <c r="U56" i="13"/>
  <c r="AC56" i="13"/>
  <c r="M57" i="13"/>
  <c r="O57" i="13"/>
  <c r="AH57" i="13" s="1"/>
  <c r="U57" i="13"/>
  <c r="AC57" i="13"/>
  <c r="M58" i="13"/>
  <c r="O58" i="13"/>
  <c r="U58" i="13"/>
  <c r="AC58" i="13"/>
  <c r="AH58" i="13"/>
  <c r="M59" i="13"/>
  <c r="O59" i="13"/>
  <c r="AH59" i="13" s="1"/>
  <c r="U59" i="13"/>
  <c r="AC59" i="13"/>
  <c r="M60" i="13"/>
  <c r="O60" i="13"/>
  <c r="U60" i="13"/>
  <c r="AC60" i="13"/>
  <c r="M61" i="13"/>
  <c r="O61" i="13"/>
  <c r="U61" i="13"/>
  <c r="AC61" i="13"/>
  <c r="AH61" i="13"/>
  <c r="M62" i="13"/>
  <c r="O62" i="13"/>
  <c r="U62" i="13"/>
  <c r="AC62" i="13"/>
  <c r="M63" i="13"/>
  <c r="O63" i="13"/>
  <c r="U63" i="13"/>
  <c r="AC63" i="13"/>
  <c r="M64" i="13"/>
  <c r="O64" i="13"/>
  <c r="U64" i="13"/>
  <c r="AC64" i="13"/>
  <c r="AH64" i="13"/>
  <c r="M65" i="13"/>
  <c r="O65" i="13"/>
  <c r="U65" i="13"/>
  <c r="AC65" i="13"/>
  <c r="M66" i="13"/>
  <c r="O66" i="13"/>
  <c r="P66" i="13"/>
  <c r="U66" i="13"/>
  <c r="AC66" i="13"/>
  <c r="AH66" i="13"/>
  <c r="M67" i="13"/>
  <c r="O67" i="13"/>
  <c r="U67" i="13"/>
  <c r="AC67" i="13"/>
  <c r="M68" i="13"/>
  <c r="O68" i="13"/>
  <c r="AH68" i="13" s="1"/>
  <c r="U68" i="13"/>
  <c r="AC68" i="13"/>
  <c r="M69" i="13"/>
  <c r="O69" i="13"/>
  <c r="U69" i="13"/>
  <c r="AC69" i="13"/>
  <c r="AH69" i="13"/>
  <c r="M70" i="13"/>
  <c r="O70" i="13"/>
  <c r="U70" i="13"/>
  <c r="AC70" i="13"/>
  <c r="AH70" i="13"/>
  <c r="M71" i="13"/>
  <c r="O71" i="13"/>
  <c r="AH71" i="13" s="1"/>
  <c r="P71" i="13"/>
  <c r="U71" i="13"/>
  <c r="AC71" i="13"/>
  <c r="M72" i="13"/>
  <c r="O72" i="13"/>
  <c r="U72" i="13"/>
  <c r="AC72" i="13"/>
  <c r="AH72" i="13"/>
  <c r="M73" i="13"/>
  <c r="O73" i="13"/>
  <c r="AH73" i="13" s="1"/>
  <c r="U73" i="13"/>
  <c r="AC73" i="13"/>
  <c r="M74" i="13"/>
  <c r="O74" i="13"/>
  <c r="U74" i="13"/>
  <c r="AC74" i="13"/>
  <c r="AH74" i="13"/>
  <c r="M75" i="13"/>
  <c r="O75" i="13"/>
  <c r="U75" i="13"/>
  <c r="AC75" i="13"/>
  <c r="AH75" i="13"/>
  <c r="M76" i="13"/>
  <c r="O76" i="13"/>
  <c r="AH76" i="13" s="1"/>
  <c r="U76" i="13"/>
  <c r="AC76" i="13"/>
  <c r="M77" i="13"/>
  <c r="O77" i="13"/>
  <c r="U77" i="13"/>
  <c r="AC77" i="13"/>
  <c r="AH77" i="13"/>
  <c r="M78" i="13"/>
  <c r="O78" i="13"/>
  <c r="U78" i="13"/>
  <c r="AC78" i="13"/>
  <c r="M79" i="13"/>
  <c r="O79" i="13"/>
  <c r="U79" i="13"/>
  <c r="AC79" i="13"/>
  <c r="AH79" i="13"/>
  <c r="M80" i="13"/>
  <c r="O80" i="13"/>
  <c r="AH80" i="13" s="1"/>
  <c r="U80" i="13"/>
  <c r="AC80" i="13"/>
  <c r="M81" i="13"/>
  <c r="O81" i="13"/>
  <c r="P183" i="13" s="1"/>
  <c r="U81" i="13"/>
  <c r="AC81" i="13"/>
  <c r="M82" i="13"/>
  <c r="O82" i="13"/>
  <c r="U82" i="13"/>
  <c r="AC82" i="13"/>
  <c r="M83" i="13"/>
  <c r="O83" i="13"/>
  <c r="AH83" i="13" s="1"/>
  <c r="U83" i="13"/>
  <c r="AC83" i="13"/>
  <c r="M84" i="13"/>
  <c r="O84" i="13"/>
  <c r="AH84" i="13" s="1"/>
  <c r="U84" i="13"/>
  <c r="AC84" i="13"/>
  <c r="M85" i="13"/>
  <c r="O85" i="13"/>
  <c r="U85" i="13"/>
  <c r="AC85" i="13"/>
  <c r="M86" i="13"/>
  <c r="O86" i="13"/>
  <c r="U86" i="13"/>
  <c r="AC86" i="13"/>
  <c r="AH86" i="13"/>
  <c r="M87" i="13"/>
  <c r="O87" i="13"/>
  <c r="U87" i="13"/>
  <c r="AC87" i="13"/>
  <c r="AH87" i="13"/>
  <c r="M88" i="13"/>
  <c r="O88" i="13"/>
  <c r="U88" i="13"/>
  <c r="AC88" i="13"/>
  <c r="AH88" i="13"/>
  <c r="M89" i="13"/>
  <c r="O89" i="13"/>
  <c r="AH89" i="13" s="1"/>
  <c r="U89" i="13"/>
  <c r="AC89" i="13"/>
  <c r="M90" i="13"/>
  <c r="O90" i="13"/>
  <c r="U90" i="13"/>
  <c r="AC90" i="13"/>
  <c r="M91" i="13"/>
  <c r="O91" i="13"/>
  <c r="AH91" i="13" s="1"/>
  <c r="U91" i="13"/>
  <c r="AC91" i="13"/>
  <c r="M92" i="13"/>
  <c r="O92" i="13"/>
  <c r="U92" i="13"/>
  <c r="AC92" i="13"/>
  <c r="M93" i="13"/>
  <c r="O93" i="13"/>
  <c r="U93" i="13"/>
  <c r="AC93" i="13"/>
  <c r="AH93" i="13"/>
  <c r="M94" i="13"/>
  <c r="O94" i="13"/>
  <c r="U94" i="13"/>
  <c r="AC94" i="13"/>
  <c r="M95" i="13"/>
  <c r="O95" i="13"/>
  <c r="U95" i="13"/>
  <c r="AC95" i="13"/>
  <c r="M96" i="13"/>
  <c r="O96" i="13"/>
  <c r="P96" i="13" s="1"/>
  <c r="U96" i="13"/>
  <c r="AC96" i="13"/>
  <c r="M97" i="13"/>
  <c r="O97" i="13"/>
  <c r="U97" i="13"/>
  <c r="AC97" i="13"/>
  <c r="M98" i="13"/>
  <c r="O98" i="13"/>
  <c r="AH98" i="13" s="1"/>
  <c r="U98" i="13"/>
  <c r="U26" i="14" s="1"/>
  <c r="AC98" i="13"/>
  <c r="M99" i="13"/>
  <c r="O99" i="13"/>
  <c r="AH99" i="13" s="1"/>
  <c r="U99" i="13"/>
  <c r="AC99" i="13"/>
  <c r="M100" i="13"/>
  <c r="O100" i="13"/>
  <c r="U100" i="13"/>
  <c r="AC100" i="13"/>
  <c r="M101" i="13"/>
  <c r="O101" i="13"/>
  <c r="P101" i="13"/>
  <c r="U101" i="13"/>
  <c r="AC101" i="13"/>
  <c r="AH101" i="13"/>
  <c r="M102" i="13"/>
  <c r="O102" i="13"/>
  <c r="AH102" i="13" s="1"/>
  <c r="U102" i="13"/>
  <c r="AC102" i="13"/>
  <c r="M103" i="13"/>
  <c r="O103" i="13"/>
  <c r="AH103" i="13" s="1"/>
  <c r="U103" i="13"/>
  <c r="AC103" i="13"/>
  <c r="M104" i="13"/>
  <c r="O104" i="13"/>
  <c r="AH104" i="13" s="1"/>
  <c r="U104" i="13"/>
  <c r="AC104" i="13"/>
  <c r="M105" i="13"/>
  <c r="O105" i="13"/>
  <c r="U105" i="13"/>
  <c r="AC105" i="13"/>
  <c r="M106" i="13"/>
  <c r="O106" i="13"/>
  <c r="AH106" i="13" s="1"/>
  <c r="U106" i="13"/>
  <c r="AC106" i="13"/>
  <c r="M107" i="13"/>
  <c r="O107" i="13"/>
  <c r="U107" i="13"/>
  <c r="AC107" i="13"/>
  <c r="AH107" i="13"/>
  <c r="M108" i="13"/>
  <c r="O108" i="13"/>
  <c r="P108" i="13" s="1"/>
  <c r="U108" i="13"/>
  <c r="AC108" i="13"/>
  <c r="AH108" i="13"/>
  <c r="M109" i="13"/>
  <c r="O109" i="13"/>
  <c r="AH109" i="13" s="1"/>
  <c r="P109" i="13"/>
  <c r="U109" i="13"/>
  <c r="AC109" i="13"/>
  <c r="M110" i="13"/>
  <c r="O110" i="13"/>
  <c r="U110" i="13"/>
  <c r="AC110" i="13"/>
  <c r="AH110" i="13"/>
  <c r="M111" i="13"/>
  <c r="O111" i="13"/>
  <c r="AH111" i="13" s="1"/>
  <c r="U111" i="13"/>
  <c r="AC111" i="13"/>
  <c r="M112" i="13"/>
  <c r="O112" i="13"/>
  <c r="AH112" i="13" s="1"/>
  <c r="U112" i="13"/>
  <c r="AC112" i="13"/>
  <c r="M113" i="13"/>
  <c r="O113" i="13"/>
  <c r="AH113" i="13" s="1"/>
  <c r="U113" i="13"/>
  <c r="AC113" i="13"/>
  <c r="M114" i="13"/>
  <c r="O114" i="13"/>
  <c r="U114" i="13"/>
  <c r="AC114" i="13"/>
  <c r="M115" i="13"/>
  <c r="O115" i="13"/>
  <c r="U115" i="13"/>
  <c r="AC115" i="13"/>
  <c r="M116" i="13"/>
  <c r="O116" i="13"/>
  <c r="AH116" i="13" s="1"/>
  <c r="U116" i="13"/>
  <c r="AC116" i="13"/>
  <c r="M117" i="13"/>
  <c r="O117" i="13"/>
  <c r="U117" i="13"/>
  <c r="AC117" i="13"/>
  <c r="AH117" i="13"/>
  <c r="M118" i="13"/>
  <c r="O118" i="13"/>
  <c r="AH118" i="13" s="1"/>
  <c r="U118" i="13"/>
  <c r="AC118" i="13"/>
  <c r="M119" i="13"/>
  <c r="O119" i="13"/>
  <c r="P119" i="13"/>
  <c r="U119" i="13"/>
  <c r="AC119" i="13"/>
  <c r="AH119" i="13"/>
  <c r="M120" i="13"/>
  <c r="O120" i="13"/>
  <c r="U120" i="13"/>
  <c r="AC120" i="13"/>
  <c r="AH120" i="13"/>
  <c r="M121" i="13"/>
  <c r="O121" i="13"/>
  <c r="AH121" i="13" s="1"/>
  <c r="U121" i="13"/>
  <c r="AC121" i="13"/>
  <c r="M122" i="13"/>
  <c r="O122" i="13"/>
  <c r="AH122" i="13" s="1"/>
  <c r="P122" i="13"/>
  <c r="U122" i="13"/>
  <c r="AC122" i="13"/>
  <c r="AC32" i="14" s="1"/>
  <c r="M123" i="13"/>
  <c r="O123" i="13"/>
  <c r="P123" i="13" s="1"/>
  <c r="U123" i="13"/>
  <c r="U33" i="14" s="1"/>
  <c r="AC123" i="13"/>
  <c r="M124" i="13"/>
  <c r="O124" i="13"/>
  <c r="U124" i="13"/>
  <c r="AC124" i="13"/>
  <c r="AH124" i="13"/>
  <c r="M125" i="13"/>
  <c r="M35" i="14" s="1"/>
  <c r="O125" i="13"/>
  <c r="P125" i="13" s="1"/>
  <c r="U125" i="13"/>
  <c r="AC125" i="13"/>
  <c r="AH125" i="13"/>
  <c r="M126" i="13"/>
  <c r="O126" i="13"/>
  <c r="AH126" i="13" s="1"/>
  <c r="U126" i="13"/>
  <c r="U36" i="14" s="1"/>
  <c r="AC126" i="13"/>
  <c r="M127" i="13"/>
  <c r="O127" i="13"/>
  <c r="U127" i="13"/>
  <c r="AC127" i="13"/>
  <c r="AH127" i="13"/>
  <c r="M128" i="13"/>
  <c r="O128" i="13"/>
  <c r="U128" i="13"/>
  <c r="AC128" i="13"/>
  <c r="M129" i="13"/>
  <c r="O129" i="13"/>
  <c r="AH129" i="13" s="1"/>
  <c r="AI129" i="13" s="1"/>
  <c r="U129" i="13"/>
  <c r="AC129" i="13"/>
  <c r="M130" i="13"/>
  <c r="O130" i="13"/>
  <c r="AH130" i="13" s="1"/>
  <c r="AI130" i="13" s="1"/>
  <c r="U130" i="13"/>
  <c r="AC130" i="13"/>
  <c r="M131" i="13"/>
  <c r="O131" i="13"/>
  <c r="P131" i="13" s="1"/>
  <c r="U131" i="13"/>
  <c r="AC131" i="13"/>
  <c r="AH131" i="13"/>
  <c r="AI131" i="13" s="1"/>
  <c r="M132" i="13"/>
  <c r="O132" i="13"/>
  <c r="P132" i="13"/>
  <c r="U132" i="13"/>
  <c r="AC132" i="13"/>
  <c r="AJ132" i="13" s="1"/>
  <c r="AH132" i="13"/>
  <c r="AI132" i="13" s="1"/>
  <c r="M133" i="13"/>
  <c r="O133" i="13"/>
  <c r="P133" i="13"/>
  <c r="U133" i="13"/>
  <c r="AC133" i="13"/>
  <c r="AH133" i="13"/>
  <c r="AI133" i="13" s="1"/>
  <c r="M134" i="13"/>
  <c r="O134" i="13"/>
  <c r="P134" i="13" s="1"/>
  <c r="U134" i="13"/>
  <c r="AC134" i="13"/>
  <c r="M135" i="13"/>
  <c r="O135" i="13"/>
  <c r="AH135" i="13" s="1"/>
  <c r="AI135" i="13" s="1"/>
  <c r="U135" i="13"/>
  <c r="AC135" i="13"/>
  <c r="M136" i="13"/>
  <c r="O136" i="13"/>
  <c r="P136" i="13"/>
  <c r="U136" i="13"/>
  <c r="AC136" i="13"/>
  <c r="AH136" i="13"/>
  <c r="AI136" i="13" s="1"/>
  <c r="M137" i="13"/>
  <c r="O137" i="13"/>
  <c r="U137" i="13"/>
  <c r="AC137" i="13"/>
  <c r="M138" i="13"/>
  <c r="O138" i="13"/>
  <c r="P138" i="13"/>
  <c r="U138" i="13"/>
  <c r="AC138" i="13"/>
  <c r="AH138" i="13"/>
  <c r="AI138" i="13" s="1"/>
  <c r="M139" i="13"/>
  <c r="O139" i="13"/>
  <c r="U139" i="13"/>
  <c r="AC139" i="13"/>
  <c r="M140" i="13"/>
  <c r="O140" i="13"/>
  <c r="P140" i="13" s="1"/>
  <c r="U140" i="13"/>
  <c r="AC140" i="13"/>
  <c r="M141" i="13"/>
  <c r="O141" i="13"/>
  <c r="P141" i="13"/>
  <c r="U141" i="13"/>
  <c r="AC141" i="13"/>
  <c r="AH141" i="13"/>
  <c r="M142" i="13"/>
  <c r="O142" i="13"/>
  <c r="U142" i="13"/>
  <c r="AC142" i="13"/>
  <c r="AH142" i="13"/>
  <c r="M143" i="13"/>
  <c r="O143" i="13"/>
  <c r="U143" i="13"/>
  <c r="AC143" i="13"/>
  <c r="M144" i="13"/>
  <c r="O144" i="13"/>
  <c r="P144" i="13"/>
  <c r="U144" i="13"/>
  <c r="AC144" i="13"/>
  <c r="AH144" i="13"/>
  <c r="M145" i="13"/>
  <c r="O145" i="13"/>
  <c r="U145" i="13"/>
  <c r="AC145" i="13"/>
  <c r="M146" i="13"/>
  <c r="O146" i="13"/>
  <c r="P146" i="13" s="1"/>
  <c r="U146" i="13"/>
  <c r="AC146" i="13"/>
  <c r="AH146" i="13"/>
  <c r="AI146" i="13" s="1"/>
  <c r="M147" i="13"/>
  <c r="O147" i="13"/>
  <c r="P147" i="13" s="1"/>
  <c r="U147" i="13"/>
  <c r="AC147" i="13"/>
  <c r="M148" i="13"/>
  <c r="O148" i="13"/>
  <c r="U148" i="13"/>
  <c r="AC148" i="13"/>
  <c r="AH148" i="13"/>
  <c r="AI148" i="13" s="1"/>
  <c r="M149" i="13"/>
  <c r="O149" i="13"/>
  <c r="P149" i="13"/>
  <c r="U149" i="13"/>
  <c r="AC149" i="13"/>
  <c r="AH149" i="13"/>
  <c r="M150" i="13"/>
  <c r="O150" i="13"/>
  <c r="P150" i="13" s="1"/>
  <c r="U150" i="13"/>
  <c r="AC150" i="13"/>
  <c r="AH150" i="13"/>
  <c r="AI150" i="13" s="1"/>
  <c r="M151" i="13"/>
  <c r="O151" i="13"/>
  <c r="P151" i="13" s="1"/>
  <c r="U151" i="13"/>
  <c r="AC151" i="13"/>
  <c r="M152" i="13"/>
  <c r="O152" i="13"/>
  <c r="U152" i="13"/>
  <c r="AC152" i="13"/>
  <c r="M153" i="13"/>
  <c r="O153" i="13"/>
  <c r="AH153" i="13" s="1"/>
  <c r="AI153" i="13" s="1"/>
  <c r="U153" i="13"/>
  <c r="AC153" i="13"/>
  <c r="M154" i="13"/>
  <c r="O154" i="13"/>
  <c r="AH154" i="13" s="1"/>
  <c r="AI154" i="13" s="1"/>
  <c r="P154" i="13"/>
  <c r="U154" i="13"/>
  <c r="AC154" i="13"/>
  <c r="M155" i="13"/>
  <c r="O155" i="13"/>
  <c r="P155" i="13"/>
  <c r="U155" i="13"/>
  <c r="AC155" i="13"/>
  <c r="AH155" i="13"/>
  <c r="AI155" i="13" s="1"/>
  <c r="M156" i="13"/>
  <c r="O156" i="13"/>
  <c r="U156" i="13"/>
  <c r="AC156" i="13"/>
  <c r="M157" i="13"/>
  <c r="O157" i="13"/>
  <c r="U157" i="13"/>
  <c r="AC157" i="13"/>
  <c r="M158" i="13"/>
  <c r="O158" i="13"/>
  <c r="U158" i="13"/>
  <c r="U44" i="14" s="1"/>
  <c r="AC158" i="13"/>
  <c r="M159" i="13"/>
  <c r="O159" i="13"/>
  <c r="U159" i="13"/>
  <c r="AC159" i="13"/>
  <c r="M160" i="13"/>
  <c r="O160" i="13"/>
  <c r="AH160" i="13" s="1"/>
  <c r="P160" i="13"/>
  <c r="U160" i="13"/>
  <c r="AC160" i="13"/>
  <c r="M161" i="13"/>
  <c r="O161" i="13"/>
  <c r="P161" i="13" s="1"/>
  <c r="U161" i="13"/>
  <c r="AC161" i="13"/>
  <c r="AC47" i="14" s="1"/>
  <c r="M162" i="13"/>
  <c r="O162" i="13"/>
  <c r="AH162" i="13" s="1"/>
  <c r="U162" i="13"/>
  <c r="AC162" i="13"/>
  <c r="M163" i="13"/>
  <c r="O163" i="13"/>
  <c r="U163" i="13"/>
  <c r="AC163" i="13"/>
  <c r="AH163" i="13"/>
  <c r="M164" i="13"/>
  <c r="O164" i="13"/>
  <c r="P164" i="13" s="1"/>
  <c r="U164" i="13"/>
  <c r="AC164" i="13"/>
  <c r="M165" i="13"/>
  <c r="O165" i="13"/>
  <c r="P165" i="13"/>
  <c r="U165" i="13"/>
  <c r="AC165" i="13"/>
  <c r="AH165" i="13"/>
  <c r="AI165" i="13" s="1"/>
  <c r="M166" i="13"/>
  <c r="O166" i="13"/>
  <c r="U166" i="13"/>
  <c r="AC166" i="13"/>
  <c r="M167" i="13"/>
  <c r="O167" i="13"/>
  <c r="P167" i="13" s="1"/>
  <c r="U167" i="13"/>
  <c r="AC167" i="13"/>
  <c r="AH167" i="13"/>
  <c r="AI167" i="13" s="1"/>
  <c r="M168" i="13"/>
  <c r="O168" i="13"/>
  <c r="U168" i="13"/>
  <c r="AC168" i="13"/>
  <c r="M169" i="13"/>
  <c r="O169" i="13"/>
  <c r="U169" i="13"/>
  <c r="AC169" i="13"/>
  <c r="M170" i="13"/>
  <c r="O170" i="13"/>
  <c r="U170" i="13"/>
  <c r="AC170" i="13"/>
  <c r="M171" i="13"/>
  <c r="O171" i="13"/>
  <c r="U171" i="13"/>
  <c r="AC171" i="13"/>
  <c r="M172" i="13"/>
  <c r="O172" i="13"/>
  <c r="U172" i="13"/>
  <c r="AC172" i="13"/>
  <c r="M173" i="13"/>
  <c r="O173" i="13"/>
  <c r="U173" i="13"/>
  <c r="AC173" i="13"/>
  <c r="M174" i="13"/>
  <c r="O174" i="13"/>
  <c r="P174" i="13" s="1"/>
  <c r="U174" i="13"/>
  <c r="AC174" i="13"/>
  <c r="AH174" i="13"/>
  <c r="AI174" i="13" s="1"/>
  <c r="M175" i="13"/>
  <c r="O175" i="13"/>
  <c r="U175" i="13"/>
  <c r="AC175" i="13"/>
  <c r="M176" i="13"/>
  <c r="O176" i="13"/>
  <c r="P176" i="13"/>
  <c r="U176" i="13"/>
  <c r="AC176" i="13"/>
  <c r="M177" i="13"/>
  <c r="O177" i="13"/>
  <c r="U177" i="13"/>
  <c r="AC177" i="13"/>
  <c r="M178" i="13"/>
  <c r="O178" i="13"/>
  <c r="U178" i="13"/>
  <c r="AC178" i="13"/>
  <c r="M179" i="13"/>
  <c r="O179" i="13"/>
  <c r="U179" i="13"/>
  <c r="AC179" i="13"/>
  <c r="AH179" i="13"/>
  <c r="M180" i="13"/>
  <c r="O180" i="13"/>
  <c r="U180" i="13"/>
  <c r="AC180" i="13"/>
  <c r="AH180" i="13"/>
  <c r="M181" i="13"/>
  <c r="O181" i="13"/>
  <c r="U181" i="13"/>
  <c r="AC181" i="13"/>
  <c r="AH181" i="13"/>
  <c r="M182" i="13"/>
  <c r="O182" i="13"/>
  <c r="AH182" i="13" s="1"/>
  <c r="U182" i="13"/>
  <c r="AC182" i="13"/>
  <c r="M183" i="13"/>
  <c r="O183" i="13"/>
  <c r="AH183" i="13" s="1"/>
  <c r="U183" i="13"/>
  <c r="AC183" i="13"/>
  <c r="M184" i="13"/>
  <c r="O184" i="13"/>
  <c r="AH184" i="13" s="1"/>
  <c r="U184" i="13"/>
  <c r="AC184" i="13"/>
  <c r="M185" i="13"/>
  <c r="O185" i="13"/>
  <c r="U185" i="13"/>
  <c r="AC185" i="13"/>
  <c r="M186" i="13"/>
  <c r="O186" i="13"/>
  <c r="AH186" i="13" s="1"/>
  <c r="U186" i="13"/>
  <c r="AC186" i="13"/>
  <c r="M187" i="13"/>
  <c r="O187" i="13"/>
  <c r="AH187" i="13" s="1"/>
  <c r="U187" i="13"/>
  <c r="AC187" i="13"/>
  <c r="M188" i="13"/>
  <c r="O188" i="13"/>
  <c r="AH188" i="13" s="1"/>
  <c r="U188" i="13"/>
  <c r="AC188" i="13"/>
  <c r="M189" i="13"/>
  <c r="O189" i="13"/>
  <c r="U189" i="13"/>
  <c r="AC189" i="13"/>
  <c r="AH189" i="13"/>
  <c r="M190" i="13"/>
  <c r="O190" i="13"/>
  <c r="AH190" i="13" s="1"/>
  <c r="U190" i="13"/>
  <c r="AC190" i="13"/>
  <c r="M191" i="13"/>
  <c r="O191" i="13"/>
  <c r="U191" i="13"/>
  <c r="AC191" i="13"/>
  <c r="AH191" i="13"/>
  <c r="M192" i="13"/>
  <c r="O192" i="13"/>
  <c r="AH192" i="13" s="1"/>
  <c r="U192" i="13"/>
  <c r="AC192" i="13"/>
  <c r="M193" i="13"/>
  <c r="O193" i="13"/>
  <c r="AH193" i="13" s="1"/>
  <c r="U193" i="13"/>
  <c r="AC193" i="13"/>
  <c r="M194" i="13"/>
  <c r="O194" i="13"/>
  <c r="AH194" i="13" s="1"/>
  <c r="U194" i="13"/>
  <c r="AC194" i="13"/>
  <c r="M195" i="13"/>
  <c r="O195" i="13"/>
  <c r="U195" i="13"/>
  <c r="AC195" i="13"/>
  <c r="M196" i="13"/>
  <c r="O196" i="13"/>
  <c r="U196" i="13"/>
  <c r="AC196" i="13"/>
  <c r="AH196" i="13"/>
  <c r="M197" i="13"/>
  <c r="O197" i="13"/>
  <c r="U197" i="13"/>
  <c r="AC197" i="13"/>
  <c r="AH197" i="13"/>
  <c r="M198" i="13"/>
  <c r="O198" i="13"/>
  <c r="U198" i="13"/>
  <c r="AC198" i="13"/>
  <c r="M199" i="13"/>
  <c r="O199" i="13"/>
  <c r="AH199" i="13" s="1"/>
  <c r="U199" i="13"/>
  <c r="AC199" i="13"/>
  <c r="M200" i="13"/>
  <c r="O200" i="13"/>
  <c r="AH200" i="13" s="1"/>
  <c r="U200" i="13"/>
  <c r="AC200" i="13"/>
  <c r="M201" i="13"/>
  <c r="O201" i="13"/>
  <c r="U201" i="13"/>
  <c r="AC201" i="13"/>
  <c r="M202" i="13"/>
  <c r="O202" i="13"/>
  <c r="U202" i="13"/>
  <c r="AC202" i="13"/>
  <c r="AC58" i="14" s="1"/>
  <c r="AH202" i="13"/>
  <c r="M203" i="13"/>
  <c r="O203" i="13"/>
  <c r="U203" i="13"/>
  <c r="AC203" i="13"/>
  <c r="M204" i="13"/>
  <c r="O204" i="13"/>
  <c r="U204" i="13"/>
  <c r="U60" i="14" s="1"/>
  <c r="AC204" i="13"/>
  <c r="AH204" i="13"/>
  <c r="M205" i="13"/>
  <c r="O205" i="13"/>
  <c r="U205" i="13"/>
  <c r="AC205" i="13"/>
  <c r="AC61" i="14" s="1"/>
  <c r="AH205" i="13"/>
  <c r="M206" i="13"/>
  <c r="O206" i="13"/>
  <c r="U206" i="13"/>
  <c r="AC206" i="13"/>
  <c r="AH206" i="13"/>
  <c r="M207" i="13"/>
  <c r="O207" i="13"/>
  <c r="U207" i="13"/>
  <c r="AC207" i="13"/>
  <c r="M208" i="13"/>
  <c r="O208" i="13"/>
  <c r="U208" i="13"/>
  <c r="AC208" i="13"/>
  <c r="AH208" i="13"/>
  <c r="M209" i="13"/>
  <c r="O209" i="13"/>
  <c r="U209" i="13"/>
  <c r="AC209" i="13"/>
  <c r="M210" i="13"/>
  <c r="O210" i="13"/>
  <c r="U210" i="13"/>
  <c r="AC210" i="13"/>
  <c r="M211" i="13"/>
  <c r="O211" i="13"/>
  <c r="U211" i="13"/>
  <c r="AC211" i="13"/>
  <c r="M212" i="13"/>
  <c r="O212" i="13"/>
  <c r="AH212" i="13" s="1"/>
  <c r="U212" i="13"/>
  <c r="AC212" i="13"/>
  <c r="M213" i="13"/>
  <c r="O213" i="13"/>
  <c r="U213" i="13"/>
  <c r="AC213" i="13"/>
  <c r="AH213" i="13"/>
  <c r="M214" i="13"/>
  <c r="O214" i="13"/>
  <c r="U214" i="13"/>
  <c r="AC214" i="13"/>
  <c r="AH214" i="13"/>
  <c r="M215" i="13"/>
  <c r="O215" i="13"/>
  <c r="U215" i="13"/>
  <c r="AC215" i="13"/>
  <c r="AH215" i="13"/>
  <c r="M216" i="13"/>
  <c r="O216" i="13"/>
  <c r="U216" i="13"/>
  <c r="AC216" i="13"/>
  <c r="M217" i="13"/>
  <c r="O217" i="13"/>
  <c r="U217" i="13"/>
  <c r="AC217" i="13"/>
  <c r="M218" i="13"/>
  <c r="O218" i="13"/>
  <c r="U218" i="13"/>
  <c r="AC218" i="13"/>
  <c r="M219" i="13"/>
  <c r="O219" i="13"/>
  <c r="U219" i="13"/>
  <c r="AC219" i="13"/>
  <c r="M220" i="13"/>
  <c r="O220" i="13"/>
  <c r="AH220" i="13" s="1"/>
  <c r="U220" i="13"/>
  <c r="AC220" i="13"/>
  <c r="M221" i="13"/>
  <c r="O221" i="13"/>
  <c r="U221" i="13"/>
  <c r="AC221" i="13"/>
  <c r="AH221" i="13"/>
  <c r="M222" i="13"/>
  <c r="O222" i="13"/>
  <c r="U222" i="13"/>
  <c r="AC222" i="13"/>
  <c r="M223" i="13"/>
  <c r="O223" i="13"/>
  <c r="AH223" i="13" s="1"/>
  <c r="U223" i="13"/>
  <c r="AC223" i="13"/>
  <c r="M224" i="13"/>
  <c r="O224" i="13"/>
  <c r="AH224" i="13" s="1"/>
  <c r="U224" i="13"/>
  <c r="AC224" i="13"/>
  <c r="M225" i="13"/>
  <c r="O225" i="13"/>
  <c r="P225" i="13" s="1"/>
  <c r="U225" i="13"/>
  <c r="AC225" i="13"/>
  <c r="M226" i="13"/>
  <c r="O226" i="13"/>
  <c r="U226" i="13"/>
  <c r="AC226" i="13"/>
  <c r="M227" i="13"/>
  <c r="O227" i="13"/>
  <c r="U227" i="13"/>
  <c r="AC227" i="13"/>
  <c r="M228" i="13"/>
  <c r="O228" i="13"/>
  <c r="P228" i="13"/>
  <c r="U228" i="13"/>
  <c r="AC228" i="13"/>
  <c r="M229" i="13"/>
  <c r="O229" i="13"/>
  <c r="U229" i="13"/>
  <c r="AC229" i="13"/>
  <c r="M230" i="13"/>
  <c r="O230" i="13"/>
  <c r="U230" i="13"/>
  <c r="AC230" i="13"/>
  <c r="AH230" i="13"/>
  <c r="AI230" i="13" s="1"/>
  <c r="M231" i="13"/>
  <c r="O231" i="13"/>
  <c r="AH231" i="13" s="1"/>
  <c r="AI231" i="13" s="1"/>
  <c r="P231" i="13"/>
  <c r="U231" i="13"/>
  <c r="AC231" i="13"/>
  <c r="M232" i="13"/>
  <c r="O232" i="13"/>
  <c r="U232" i="13"/>
  <c r="AC232" i="13"/>
  <c r="M233" i="13"/>
  <c r="O233" i="13"/>
  <c r="U233" i="13"/>
  <c r="AC233" i="13"/>
  <c r="M234" i="13"/>
  <c r="O234" i="13"/>
  <c r="U234" i="13"/>
  <c r="AC234" i="13"/>
  <c r="M235" i="13"/>
  <c r="O235" i="13"/>
  <c r="U235" i="13"/>
  <c r="AC235" i="13"/>
  <c r="M236" i="13"/>
  <c r="O236" i="13"/>
  <c r="U236" i="13"/>
  <c r="AC236" i="13"/>
  <c r="AH236" i="13"/>
  <c r="AI236" i="13" s="1"/>
  <c r="M237" i="13"/>
  <c r="O237" i="13"/>
  <c r="AH237" i="13" s="1"/>
  <c r="AI237" i="13" s="1"/>
  <c r="P237" i="13"/>
  <c r="U237" i="13"/>
  <c r="AC237" i="13"/>
  <c r="AJ237" i="13"/>
  <c r="M238" i="13"/>
  <c r="O238" i="13"/>
  <c r="U238" i="13"/>
  <c r="AC238" i="13"/>
  <c r="M239" i="13"/>
  <c r="O239" i="13"/>
  <c r="U239" i="13"/>
  <c r="AC239" i="13"/>
  <c r="M240" i="13"/>
  <c r="O240" i="13"/>
  <c r="U240" i="13"/>
  <c r="AC240" i="13"/>
  <c r="M241" i="13"/>
  <c r="O241" i="13"/>
  <c r="U241" i="13"/>
  <c r="AC241" i="13"/>
  <c r="M242" i="13"/>
  <c r="O242" i="13"/>
  <c r="P242" i="13"/>
  <c r="U242" i="13"/>
  <c r="AC242" i="13"/>
  <c r="AH242" i="13"/>
  <c r="AI242" i="13" s="1"/>
  <c r="M243" i="13"/>
  <c r="O243" i="13"/>
  <c r="U243" i="13"/>
  <c r="AC243" i="13"/>
  <c r="M244" i="13"/>
  <c r="O244" i="13"/>
  <c r="P244" i="13" s="1"/>
  <c r="U244" i="13"/>
  <c r="AC244" i="13"/>
  <c r="M245" i="13"/>
  <c r="O245" i="13"/>
  <c r="U245" i="13"/>
  <c r="AC245" i="13"/>
  <c r="M246" i="13"/>
  <c r="O246" i="13"/>
  <c r="P246" i="13" s="1"/>
  <c r="U246" i="13"/>
  <c r="AC246" i="13"/>
  <c r="AH246" i="13"/>
  <c r="AI246" i="13" s="1"/>
  <c r="M247" i="13"/>
  <c r="O247" i="13"/>
  <c r="P247" i="13" s="1"/>
  <c r="U247" i="13"/>
  <c r="AC247" i="13"/>
  <c r="AH247" i="13"/>
  <c r="AI247" i="13" s="1"/>
  <c r="M248" i="13"/>
  <c r="O248" i="13"/>
  <c r="U248" i="13"/>
  <c r="AC248" i="13"/>
  <c r="M249" i="13"/>
  <c r="O249" i="13"/>
  <c r="P249" i="13" s="1"/>
  <c r="U249" i="13"/>
  <c r="U69" i="14" s="1"/>
  <c r="AC249" i="13"/>
  <c r="M250" i="13"/>
  <c r="O250" i="13"/>
  <c r="U250" i="13"/>
  <c r="AC250" i="13"/>
  <c r="AC70" i="14" s="1"/>
  <c r="M251" i="13"/>
  <c r="O251" i="13"/>
  <c r="P251" i="13" s="1"/>
  <c r="U251" i="13"/>
  <c r="AC251" i="13"/>
  <c r="M252" i="13"/>
  <c r="O252" i="13"/>
  <c r="U252" i="13"/>
  <c r="AC252" i="13"/>
  <c r="M253" i="13"/>
  <c r="O253" i="13"/>
  <c r="P253" i="13"/>
  <c r="U253" i="13"/>
  <c r="AC253" i="13"/>
  <c r="AH253" i="13"/>
  <c r="M254" i="13"/>
  <c r="O254" i="13"/>
  <c r="AH254" i="13" s="1"/>
  <c r="AI254" i="13" s="1"/>
  <c r="U254" i="13"/>
  <c r="AC254" i="13"/>
  <c r="M255" i="13"/>
  <c r="O255" i="13"/>
  <c r="P405" i="13" s="1"/>
  <c r="U255" i="13"/>
  <c r="AC255" i="13"/>
  <c r="M256" i="13"/>
  <c r="O256" i="13"/>
  <c r="U256" i="13"/>
  <c r="AC256" i="13"/>
  <c r="M257" i="13"/>
  <c r="O257" i="13"/>
  <c r="U257" i="13"/>
  <c r="AC257" i="13"/>
  <c r="M258" i="13"/>
  <c r="O258" i="13"/>
  <c r="U258" i="13"/>
  <c r="AC258" i="13"/>
  <c r="M259" i="13"/>
  <c r="O259" i="13"/>
  <c r="U259" i="13"/>
  <c r="AC259" i="13"/>
  <c r="M260" i="13"/>
  <c r="O260" i="13"/>
  <c r="U260" i="13"/>
  <c r="AC260" i="13"/>
  <c r="M261" i="13"/>
  <c r="O261" i="13"/>
  <c r="AH261" i="13" s="1"/>
  <c r="P261" i="13"/>
  <c r="U261" i="13"/>
  <c r="AC261" i="13"/>
  <c r="M262" i="13"/>
  <c r="O262" i="13"/>
  <c r="U262" i="13"/>
  <c r="AC262" i="13"/>
  <c r="M263" i="13"/>
  <c r="O263" i="13"/>
  <c r="AH263" i="13" s="1"/>
  <c r="AI263" i="13" s="1"/>
  <c r="U263" i="13"/>
  <c r="AC263" i="13"/>
  <c r="M264" i="13"/>
  <c r="O264" i="13"/>
  <c r="U264" i="13"/>
  <c r="AC264" i="13"/>
  <c r="M265" i="13"/>
  <c r="O265" i="13"/>
  <c r="U265" i="13"/>
  <c r="AC265" i="13"/>
  <c r="M266" i="13"/>
  <c r="O266" i="13"/>
  <c r="P266" i="13" s="1"/>
  <c r="U266" i="13"/>
  <c r="AC266" i="13"/>
  <c r="AH266" i="13"/>
  <c r="M267" i="13"/>
  <c r="O267" i="13"/>
  <c r="U267" i="13"/>
  <c r="AC267" i="13"/>
  <c r="M268" i="13"/>
  <c r="O268" i="13"/>
  <c r="P268" i="13" s="1"/>
  <c r="U268" i="13"/>
  <c r="AC268" i="13"/>
  <c r="M269" i="13"/>
  <c r="O269" i="13"/>
  <c r="U269" i="13"/>
  <c r="AC269" i="13"/>
  <c r="AC77" i="14" s="1"/>
  <c r="M270" i="13"/>
  <c r="O270" i="13"/>
  <c r="U270" i="13"/>
  <c r="AC270" i="13"/>
  <c r="AH270" i="13"/>
  <c r="M271" i="13"/>
  <c r="O271" i="13"/>
  <c r="P271" i="13"/>
  <c r="U271" i="13"/>
  <c r="AC271" i="13"/>
  <c r="AH271" i="13"/>
  <c r="M272" i="13"/>
  <c r="O272" i="13"/>
  <c r="P272" i="13" s="1"/>
  <c r="U272" i="13"/>
  <c r="AC272" i="13"/>
  <c r="AJ272" i="13" s="1"/>
  <c r="AH272" i="13"/>
  <c r="AI272" i="13" s="1"/>
  <c r="M273" i="13"/>
  <c r="O273" i="13"/>
  <c r="U273" i="13"/>
  <c r="AC273" i="13"/>
  <c r="M274" i="13"/>
  <c r="O274" i="13"/>
  <c r="AH274" i="13" s="1"/>
  <c r="AI274" i="13" s="1"/>
  <c r="P274" i="13"/>
  <c r="U274" i="13"/>
  <c r="AC274" i="13"/>
  <c r="M275" i="13"/>
  <c r="O275" i="13"/>
  <c r="P275" i="13" s="1"/>
  <c r="U275" i="13"/>
  <c r="AC275" i="13"/>
  <c r="AH275" i="13"/>
  <c r="AI275" i="13" s="1"/>
  <c r="M276" i="13"/>
  <c r="O276" i="13"/>
  <c r="P276" i="13"/>
  <c r="U276" i="13"/>
  <c r="AC276" i="13"/>
  <c r="AH276" i="13"/>
  <c r="AI276" i="13" s="1"/>
  <c r="M277" i="13"/>
  <c r="O277" i="13"/>
  <c r="P277" i="13"/>
  <c r="U277" i="13"/>
  <c r="AC277" i="13"/>
  <c r="AH277" i="13"/>
  <c r="AI277" i="13" s="1"/>
  <c r="M278" i="13"/>
  <c r="O278" i="13"/>
  <c r="P278" i="13" s="1"/>
  <c r="U278" i="13"/>
  <c r="AC278" i="13"/>
  <c r="AH278" i="13"/>
  <c r="AI278" i="13" s="1"/>
  <c r="M279" i="13"/>
  <c r="O279" i="13"/>
  <c r="U279" i="13"/>
  <c r="AC279" i="13"/>
  <c r="M280" i="13"/>
  <c r="O280" i="13"/>
  <c r="U280" i="13"/>
  <c r="AC280" i="13"/>
  <c r="M281" i="13"/>
  <c r="O281" i="13"/>
  <c r="AH281" i="13" s="1"/>
  <c r="AI281" i="13" s="1"/>
  <c r="U281" i="13"/>
  <c r="AC281" i="13"/>
  <c r="M282" i="13"/>
  <c r="O282" i="13"/>
  <c r="U282" i="13"/>
  <c r="AC282" i="13"/>
  <c r="M283" i="13"/>
  <c r="AJ283" i="13" s="1"/>
  <c r="O283" i="13"/>
  <c r="P283" i="13" s="1"/>
  <c r="U283" i="13"/>
  <c r="AC283" i="13"/>
  <c r="AH283" i="13"/>
  <c r="AI283" i="13" s="1"/>
  <c r="M284" i="13"/>
  <c r="O284" i="13"/>
  <c r="U284" i="13"/>
  <c r="AC284" i="13"/>
  <c r="AH284" i="13"/>
  <c r="M285" i="13"/>
  <c r="O285" i="13"/>
  <c r="AH285" i="13" s="1"/>
  <c r="U285" i="13"/>
  <c r="AC285" i="13"/>
  <c r="M286" i="13"/>
  <c r="O286" i="13"/>
  <c r="U286" i="13"/>
  <c r="AC286" i="13"/>
  <c r="AC82" i="14" s="1"/>
  <c r="M287" i="13"/>
  <c r="O287" i="13"/>
  <c r="AH287" i="13" s="1"/>
  <c r="U287" i="13"/>
  <c r="AC287" i="13"/>
  <c r="M288" i="13"/>
  <c r="O288" i="13"/>
  <c r="U288" i="13"/>
  <c r="AC288" i="13"/>
  <c r="M289" i="13"/>
  <c r="O289" i="13"/>
  <c r="U289" i="13"/>
  <c r="U85" i="14" s="1"/>
  <c r="AC289" i="13"/>
  <c r="M290" i="13"/>
  <c r="O290" i="13"/>
  <c r="U290" i="13"/>
  <c r="AC290" i="13"/>
  <c r="M291" i="13"/>
  <c r="O291" i="13"/>
  <c r="U291" i="13"/>
  <c r="AC291" i="13"/>
  <c r="AH291" i="13"/>
  <c r="M292" i="13"/>
  <c r="O292" i="13"/>
  <c r="U292" i="13"/>
  <c r="AC292" i="13"/>
  <c r="M293" i="13"/>
  <c r="O293" i="13"/>
  <c r="U293" i="13"/>
  <c r="AC293" i="13"/>
  <c r="AH293" i="13"/>
  <c r="M294" i="13"/>
  <c r="O294" i="13"/>
  <c r="U294" i="13"/>
  <c r="AC294" i="13"/>
  <c r="M295" i="13"/>
  <c r="O295" i="13"/>
  <c r="U295" i="13"/>
  <c r="AC295" i="13"/>
  <c r="AH295" i="13"/>
  <c r="M296" i="13"/>
  <c r="O296" i="13"/>
  <c r="U296" i="13"/>
  <c r="AC296" i="13"/>
  <c r="AH296" i="13"/>
  <c r="M297" i="13"/>
  <c r="O297" i="13"/>
  <c r="AH297" i="13" s="1"/>
  <c r="U297" i="13"/>
  <c r="AC297" i="13"/>
  <c r="M298" i="13"/>
  <c r="O298" i="13"/>
  <c r="U298" i="13"/>
  <c r="AC298" i="13"/>
  <c r="M299" i="13"/>
  <c r="O299" i="13"/>
  <c r="AH299" i="13" s="1"/>
  <c r="U299" i="13"/>
  <c r="AC299" i="13"/>
  <c r="M300" i="13"/>
  <c r="O300" i="13"/>
  <c r="AH300" i="13" s="1"/>
  <c r="U300" i="13"/>
  <c r="AC300" i="13"/>
  <c r="M301" i="13"/>
  <c r="O301" i="13"/>
  <c r="U301" i="13"/>
  <c r="AC301" i="13"/>
  <c r="M302" i="13"/>
  <c r="O302" i="13"/>
  <c r="U302" i="13"/>
  <c r="AC302" i="13"/>
  <c r="M303" i="13"/>
  <c r="O303" i="13"/>
  <c r="U303" i="13"/>
  <c r="AC303" i="13"/>
  <c r="AH303" i="13"/>
  <c r="M304" i="13"/>
  <c r="O304" i="13"/>
  <c r="AH304" i="13" s="1"/>
  <c r="U304" i="13"/>
  <c r="AC304" i="13"/>
  <c r="M305" i="13"/>
  <c r="O305" i="13"/>
  <c r="U305" i="13"/>
  <c r="AC305" i="13"/>
  <c r="M306" i="13"/>
  <c r="O306" i="13"/>
  <c r="U306" i="13"/>
  <c r="AC306" i="13"/>
  <c r="M307" i="13"/>
  <c r="O307" i="13"/>
  <c r="U307" i="13"/>
  <c r="AC307" i="13"/>
  <c r="M308" i="13"/>
  <c r="O308" i="13"/>
  <c r="U308" i="13"/>
  <c r="AC308" i="13"/>
  <c r="M309" i="13"/>
  <c r="O309" i="13"/>
  <c r="U309" i="13"/>
  <c r="AC309" i="13"/>
  <c r="AH309" i="13"/>
  <c r="M310" i="13"/>
  <c r="O310" i="13"/>
  <c r="AH310" i="13" s="1"/>
  <c r="U310" i="13"/>
  <c r="AC310" i="13"/>
  <c r="AC88" i="14" s="1"/>
  <c r="M311" i="13"/>
  <c r="O311" i="13"/>
  <c r="U311" i="13"/>
  <c r="AC311" i="13"/>
  <c r="M312" i="13"/>
  <c r="O312" i="13"/>
  <c r="U312" i="13"/>
  <c r="AC312" i="13"/>
  <c r="AH312" i="13"/>
  <c r="M313" i="13"/>
  <c r="O313" i="13"/>
  <c r="P313" i="13" s="1"/>
  <c r="U313" i="13"/>
  <c r="U91" i="14" s="1"/>
  <c r="AC313" i="13"/>
  <c r="AC91" i="14" s="1"/>
  <c r="M314" i="13"/>
  <c r="O314" i="13"/>
  <c r="P314" i="13" s="1"/>
  <c r="U314" i="13"/>
  <c r="AC314" i="13"/>
  <c r="AH314" i="13"/>
  <c r="M315" i="13"/>
  <c r="O315" i="13"/>
  <c r="AH315" i="13" s="1"/>
  <c r="U315" i="13"/>
  <c r="AC315" i="13"/>
  <c r="M316" i="13"/>
  <c r="O316" i="13"/>
  <c r="U316" i="13"/>
  <c r="AC316" i="13"/>
  <c r="M317" i="13"/>
  <c r="O317" i="13"/>
  <c r="AH317" i="13" s="1"/>
  <c r="U317" i="13"/>
  <c r="AC317" i="13"/>
  <c r="M318" i="13"/>
  <c r="O318" i="13"/>
  <c r="AH318" i="13" s="1"/>
  <c r="U318" i="13"/>
  <c r="AC318" i="13"/>
  <c r="M319" i="13"/>
  <c r="O319" i="13"/>
  <c r="U319" i="13"/>
  <c r="AC319" i="13"/>
  <c r="AH319" i="13"/>
  <c r="M320" i="13"/>
  <c r="O320" i="13"/>
  <c r="U320" i="13"/>
  <c r="AC320" i="13"/>
  <c r="M321" i="13"/>
  <c r="O321" i="13"/>
  <c r="AH321" i="13" s="1"/>
  <c r="U321" i="13"/>
  <c r="AC321" i="13"/>
  <c r="M322" i="13"/>
  <c r="O322" i="13"/>
  <c r="U322" i="13"/>
  <c r="AC322" i="13"/>
  <c r="AH322" i="13"/>
  <c r="M323" i="13"/>
  <c r="O323" i="13"/>
  <c r="U323" i="13"/>
  <c r="AC323" i="13"/>
  <c r="AH323" i="13"/>
  <c r="M324" i="13"/>
  <c r="O324" i="13"/>
  <c r="U324" i="13"/>
  <c r="AC324" i="13"/>
  <c r="M325" i="13"/>
  <c r="O325" i="13"/>
  <c r="AH325" i="13" s="1"/>
  <c r="U325" i="13"/>
  <c r="AC325" i="13"/>
  <c r="M326" i="13"/>
  <c r="O326" i="13"/>
  <c r="U326" i="13"/>
  <c r="AC326" i="13"/>
  <c r="M327" i="13"/>
  <c r="O327" i="13"/>
  <c r="U327" i="13"/>
  <c r="AC327" i="13"/>
  <c r="M328" i="13"/>
  <c r="O328" i="13"/>
  <c r="U328" i="13"/>
  <c r="AC328" i="13"/>
  <c r="M329" i="13"/>
  <c r="O329" i="13"/>
  <c r="AH329" i="13" s="1"/>
  <c r="U329" i="13"/>
  <c r="AC329" i="13"/>
  <c r="M330" i="13"/>
  <c r="O330" i="13"/>
  <c r="AH330" i="13" s="1"/>
  <c r="U330" i="13"/>
  <c r="AC330" i="13"/>
  <c r="M331" i="13"/>
  <c r="O331" i="13"/>
  <c r="AH331" i="13" s="1"/>
  <c r="U331" i="13"/>
  <c r="AC331" i="13"/>
  <c r="M332" i="13"/>
  <c r="O332" i="13"/>
  <c r="U332" i="13"/>
  <c r="AC332" i="13"/>
  <c r="M333" i="13"/>
  <c r="O333" i="13"/>
  <c r="AH333" i="13" s="1"/>
  <c r="U333" i="13"/>
  <c r="AC333" i="13"/>
  <c r="M334" i="13"/>
  <c r="O334" i="13"/>
  <c r="AH334" i="13" s="1"/>
  <c r="U334" i="13"/>
  <c r="AC334" i="13"/>
  <c r="M335" i="13"/>
  <c r="O335" i="13"/>
  <c r="U335" i="13"/>
  <c r="AC335" i="13"/>
  <c r="AH335" i="13"/>
  <c r="M336" i="13"/>
  <c r="O336" i="13"/>
  <c r="U336" i="13"/>
  <c r="U96" i="14" s="1"/>
  <c r="AC336" i="13"/>
  <c r="M337" i="13"/>
  <c r="O337" i="13"/>
  <c r="U337" i="13"/>
  <c r="AC337" i="13"/>
  <c r="M338" i="13"/>
  <c r="O338" i="13"/>
  <c r="AH338" i="13" s="1"/>
  <c r="U338" i="13"/>
  <c r="AC338" i="13"/>
  <c r="M339" i="13"/>
  <c r="O339" i="13"/>
  <c r="U339" i="13"/>
  <c r="AC339" i="13"/>
  <c r="M340" i="13"/>
  <c r="O340" i="13"/>
  <c r="AH340" i="13" s="1"/>
  <c r="U340" i="13"/>
  <c r="AC340" i="13"/>
  <c r="M341" i="13"/>
  <c r="O341" i="13"/>
  <c r="U341" i="13"/>
  <c r="AC341" i="13"/>
  <c r="AH341" i="13"/>
  <c r="M342" i="13"/>
  <c r="O342" i="13"/>
  <c r="U342" i="13"/>
  <c r="AC342" i="13"/>
  <c r="AH342" i="13"/>
  <c r="M343" i="13"/>
  <c r="O343" i="13"/>
  <c r="AH343" i="13" s="1"/>
  <c r="U343" i="13"/>
  <c r="AC343" i="13"/>
  <c r="M344" i="13"/>
  <c r="O344" i="13"/>
  <c r="AH344" i="13" s="1"/>
  <c r="U344" i="13"/>
  <c r="AC344" i="13"/>
  <c r="M345" i="13"/>
  <c r="O345" i="13"/>
  <c r="AH345" i="13" s="1"/>
  <c r="U345" i="13"/>
  <c r="AC345" i="13"/>
  <c r="M346" i="13"/>
  <c r="O346" i="13"/>
  <c r="AH346" i="13" s="1"/>
  <c r="U346" i="13"/>
  <c r="AC346" i="13"/>
  <c r="M347" i="13"/>
  <c r="O347" i="13"/>
  <c r="AH347" i="13" s="1"/>
  <c r="U347" i="13"/>
  <c r="AC347" i="13"/>
  <c r="M348" i="13"/>
  <c r="O348" i="13"/>
  <c r="AH348" i="13" s="1"/>
  <c r="U348" i="13"/>
  <c r="AC348" i="13"/>
  <c r="M349" i="13"/>
  <c r="O349" i="13"/>
  <c r="U349" i="13"/>
  <c r="AC349" i="13"/>
  <c r="M350" i="13"/>
  <c r="O350" i="13"/>
  <c r="U350" i="13"/>
  <c r="AC350" i="13"/>
  <c r="M351" i="13"/>
  <c r="O351" i="13"/>
  <c r="U351" i="13"/>
  <c r="AC351" i="13"/>
  <c r="AH351" i="13"/>
  <c r="M352" i="13"/>
  <c r="O352" i="13"/>
  <c r="U352" i="13"/>
  <c r="AC352" i="13"/>
  <c r="M353" i="13"/>
  <c r="O353" i="13"/>
  <c r="U353" i="13"/>
  <c r="AC353" i="13"/>
  <c r="M354" i="13"/>
  <c r="O354" i="13"/>
  <c r="U354" i="13"/>
  <c r="AC354" i="13"/>
  <c r="M355" i="13"/>
  <c r="O355" i="13"/>
  <c r="AH355" i="13" s="1"/>
  <c r="U355" i="13"/>
  <c r="AC355" i="13"/>
  <c r="M356" i="13"/>
  <c r="O356" i="13"/>
  <c r="AH356" i="13" s="1"/>
  <c r="U356" i="13"/>
  <c r="AC356" i="13"/>
  <c r="M357" i="13"/>
  <c r="O357" i="13"/>
  <c r="U357" i="13"/>
  <c r="AC357" i="13"/>
  <c r="AH357" i="13"/>
  <c r="M358" i="13"/>
  <c r="O358" i="13"/>
  <c r="AH358" i="13" s="1"/>
  <c r="U358" i="13"/>
  <c r="AC358" i="13"/>
  <c r="M359" i="13"/>
  <c r="O359" i="13"/>
  <c r="AH359" i="13" s="1"/>
  <c r="U359" i="13"/>
  <c r="AC359" i="13"/>
  <c r="M360" i="13"/>
  <c r="O360" i="13"/>
  <c r="AH360" i="13" s="1"/>
  <c r="U360" i="13"/>
  <c r="AC360" i="13"/>
  <c r="M361" i="13"/>
  <c r="O361" i="13"/>
  <c r="U361" i="13"/>
  <c r="AC361" i="13"/>
  <c r="M362" i="13"/>
  <c r="O362" i="13"/>
  <c r="U362" i="13"/>
  <c r="AC362" i="13"/>
  <c r="AH362" i="13"/>
  <c r="M363" i="13"/>
  <c r="O363" i="13"/>
  <c r="U363" i="13"/>
  <c r="AC363" i="13"/>
  <c r="M364" i="13"/>
  <c r="O364" i="13"/>
  <c r="AH364" i="13" s="1"/>
  <c r="U364" i="13"/>
  <c r="AC364" i="13"/>
  <c r="M365" i="13"/>
  <c r="O365" i="13"/>
  <c r="AH365" i="13" s="1"/>
  <c r="U365" i="13"/>
  <c r="AC365" i="13"/>
  <c r="M366" i="13"/>
  <c r="O366" i="13"/>
  <c r="U366" i="13"/>
  <c r="AC366" i="13"/>
  <c r="AH366" i="13"/>
  <c r="M367" i="13"/>
  <c r="O367" i="13"/>
  <c r="AH367" i="13" s="1"/>
  <c r="U367" i="13"/>
  <c r="AC367" i="13"/>
  <c r="M368" i="13"/>
  <c r="O368" i="13"/>
  <c r="U368" i="13"/>
  <c r="AC368" i="13"/>
  <c r="AH368" i="13"/>
  <c r="M369" i="13"/>
  <c r="O369" i="13"/>
  <c r="AH369" i="13" s="1"/>
  <c r="U369" i="13"/>
  <c r="AC369" i="13"/>
  <c r="M370" i="13"/>
  <c r="O370" i="13"/>
  <c r="AH370" i="13" s="1"/>
  <c r="U370" i="13"/>
  <c r="AC370" i="13"/>
  <c r="M371" i="13"/>
  <c r="O371" i="13"/>
  <c r="U371" i="13"/>
  <c r="AC371" i="13"/>
  <c r="M372" i="13"/>
  <c r="O372" i="13"/>
  <c r="AH372" i="13" s="1"/>
  <c r="U372" i="13"/>
  <c r="AC372" i="13"/>
  <c r="M373" i="13"/>
  <c r="O373" i="13"/>
  <c r="AH373" i="13" s="1"/>
  <c r="U373" i="13"/>
  <c r="AC373" i="13"/>
  <c r="M374" i="13"/>
  <c r="O374" i="13"/>
  <c r="AH374" i="13" s="1"/>
  <c r="U374" i="13"/>
  <c r="AC374" i="13"/>
  <c r="M375" i="13"/>
  <c r="O375" i="13"/>
  <c r="AH375" i="13" s="1"/>
  <c r="U375" i="13"/>
  <c r="AC375" i="13"/>
  <c r="M376" i="13"/>
  <c r="O376" i="13"/>
  <c r="AH376" i="13" s="1"/>
  <c r="U376" i="13"/>
  <c r="AC376" i="13"/>
  <c r="M377" i="13"/>
  <c r="O377" i="13"/>
  <c r="U377" i="13"/>
  <c r="AC377" i="13"/>
  <c r="M378" i="13"/>
  <c r="O378" i="13"/>
  <c r="U378" i="13"/>
  <c r="AC378" i="13"/>
  <c r="M379" i="13"/>
  <c r="O379" i="13"/>
  <c r="U379" i="13"/>
  <c r="AC379" i="13"/>
  <c r="AH379" i="13"/>
  <c r="M380" i="13"/>
  <c r="O380" i="13"/>
  <c r="AH380" i="13" s="1"/>
  <c r="U380" i="13"/>
  <c r="AC380" i="13"/>
  <c r="M381" i="13"/>
  <c r="O381" i="13"/>
  <c r="AH381" i="13" s="1"/>
  <c r="P381" i="13"/>
  <c r="U381" i="13"/>
  <c r="AC381" i="13"/>
  <c r="M382" i="13"/>
  <c r="O382" i="13"/>
  <c r="AH382" i="13" s="1"/>
  <c r="U382" i="13"/>
  <c r="AC382" i="13"/>
  <c r="M383" i="13"/>
  <c r="O383" i="13"/>
  <c r="AH383" i="13" s="1"/>
  <c r="P383" i="13"/>
  <c r="U383" i="13"/>
  <c r="AC383" i="13"/>
  <c r="M384" i="13"/>
  <c r="O384" i="13"/>
  <c r="U384" i="13"/>
  <c r="AC384" i="13"/>
  <c r="M385" i="13"/>
  <c r="O385" i="13"/>
  <c r="P385" i="13" s="1"/>
  <c r="U385" i="13"/>
  <c r="AC385" i="13"/>
  <c r="M386" i="13"/>
  <c r="O386" i="13"/>
  <c r="P386" i="13" s="1"/>
  <c r="U386" i="13"/>
  <c r="AC386" i="13"/>
  <c r="M387" i="13"/>
  <c r="O387" i="13"/>
  <c r="P387" i="13"/>
  <c r="U387" i="13"/>
  <c r="AC387" i="13"/>
  <c r="AH387" i="13"/>
  <c r="AI387" i="13" s="1"/>
  <c r="M388" i="13"/>
  <c r="O388" i="13"/>
  <c r="U388" i="13"/>
  <c r="AC388" i="13"/>
  <c r="M389" i="13"/>
  <c r="O389" i="13"/>
  <c r="P389" i="13" s="1"/>
  <c r="U389" i="13"/>
  <c r="AC389" i="13"/>
  <c r="AH389" i="13"/>
  <c r="M390" i="13"/>
  <c r="O390" i="13"/>
  <c r="U390" i="13"/>
  <c r="AC390" i="13"/>
  <c r="M391" i="13"/>
  <c r="O391" i="13"/>
  <c r="U391" i="13"/>
  <c r="AC391" i="13"/>
  <c r="M392" i="13"/>
  <c r="O392" i="13"/>
  <c r="P392" i="13"/>
  <c r="U392" i="13"/>
  <c r="AC392" i="13"/>
  <c r="AH392" i="13"/>
  <c r="AI392" i="13" s="1"/>
  <c r="M393" i="13"/>
  <c r="O393" i="13"/>
  <c r="AH393" i="13" s="1"/>
  <c r="AI393" i="13" s="1"/>
  <c r="U393" i="13"/>
  <c r="AC393" i="13"/>
  <c r="M394" i="13"/>
  <c r="O394" i="13"/>
  <c r="U394" i="13"/>
  <c r="AC394" i="13"/>
  <c r="M395" i="13"/>
  <c r="O395" i="13"/>
  <c r="P395" i="13" s="1"/>
  <c r="U395" i="13"/>
  <c r="AC395" i="13"/>
  <c r="AH395" i="13"/>
  <c r="AI395" i="13" s="1"/>
  <c r="M396" i="13"/>
  <c r="O396" i="13"/>
  <c r="P396" i="13"/>
  <c r="U396" i="13"/>
  <c r="AC396" i="13"/>
  <c r="M397" i="13"/>
  <c r="O397" i="13"/>
  <c r="AH397" i="13" s="1"/>
  <c r="AI397" i="13" s="1"/>
  <c r="P397" i="13"/>
  <c r="U397" i="13"/>
  <c r="AC397" i="13"/>
  <c r="M398" i="13"/>
  <c r="O398" i="13"/>
  <c r="U398" i="13"/>
  <c r="AC398" i="13"/>
  <c r="AH398" i="13"/>
  <c r="M399" i="13"/>
  <c r="O399" i="13"/>
  <c r="U399" i="13"/>
  <c r="AC399" i="13"/>
  <c r="AH399" i="13"/>
  <c r="M400" i="13"/>
  <c r="O400" i="13"/>
  <c r="U400" i="13"/>
  <c r="U112" i="14" s="1"/>
  <c r="AC400" i="13"/>
  <c r="M401" i="13"/>
  <c r="O401" i="13"/>
  <c r="U401" i="13"/>
  <c r="AC401" i="13"/>
  <c r="M402" i="13"/>
  <c r="O402" i="13"/>
  <c r="U402" i="13"/>
  <c r="AC402" i="13"/>
  <c r="M403" i="13"/>
  <c r="O403" i="13"/>
  <c r="AH403" i="13" s="1"/>
  <c r="U403" i="13"/>
  <c r="AC403" i="13"/>
  <c r="M404" i="13"/>
  <c r="O404" i="13"/>
  <c r="AH404" i="13" s="1"/>
  <c r="U404" i="13"/>
  <c r="AC404" i="13"/>
  <c r="M405" i="13"/>
  <c r="O405" i="13"/>
  <c r="U405" i="13"/>
  <c r="AC405" i="13"/>
  <c r="AH405" i="13"/>
  <c r="M406" i="13"/>
  <c r="O406" i="13"/>
  <c r="U406" i="13"/>
  <c r="AC406" i="13"/>
  <c r="M407" i="13"/>
  <c r="O407" i="13"/>
  <c r="U407" i="13"/>
  <c r="AC407" i="13"/>
  <c r="M408" i="13"/>
  <c r="O408" i="13"/>
  <c r="AH408" i="13" s="1"/>
  <c r="U408" i="13"/>
  <c r="AC408" i="13"/>
  <c r="M409" i="13"/>
  <c r="O409" i="13"/>
  <c r="AH409" i="13" s="1"/>
  <c r="U409" i="13"/>
  <c r="AC409" i="13"/>
  <c r="M410" i="13"/>
  <c r="O410" i="13"/>
  <c r="AH410" i="13" s="1"/>
  <c r="U410" i="13"/>
  <c r="AC410" i="13"/>
  <c r="M411" i="13"/>
  <c r="O411" i="13"/>
  <c r="U411" i="13"/>
  <c r="AC411" i="13"/>
  <c r="AH411" i="13"/>
  <c r="M412" i="13"/>
  <c r="O412" i="13"/>
  <c r="U412" i="13"/>
  <c r="AC412" i="13"/>
  <c r="M413" i="13"/>
  <c r="O413" i="13"/>
  <c r="U413" i="13"/>
  <c r="AC413" i="13"/>
  <c r="AH413" i="13"/>
  <c r="M414" i="13"/>
  <c r="O414" i="13"/>
  <c r="AH414" i="13" s="1"/>
  <c r="U414" i="13"/>
  <c r="AC414" i="13"/>
  <c r="M415" i="13"/>
  <c r="O415" i="13"/>
  <c r="U415" i="13"/>
  <c r="AC415" i="13"/>
  <c r="M416" i="13"/>
  <c r="O416" i="13"/>
  <c r="U416" i="13"/>
  <c r="AC416" i="13"/>
  <c r="M417" i="13"/>
  <c r="O417" i="13"/>
  <c r="AH417" i="13" s="1"/>
  <c r="U417" i="13"/>
  <c r="AC417" i="13"/>
  <c r="M418" i="13"/>
  <c r="O418" i="13"/>
  <c r="AH418" i="13" s="1"/>
  <c r="U418" i="13"/>
  <c r="AC418" i="13"/>
  <c r="M419" i="13"/>
  <c r="O419" i="13"/>
  <c r="AH419" i="13" s="1"/>
  <c r="U419" i="13"/>
  <c r="AC419" i="13"/>
  <c r="M420" i="13"/>
  <c r="O420" i="13"/>
  <c r="AH420" i="13" s="1"/>
  <c r="U420" i="13"/>
  <c r="AC420" i="13"/>
  <c r="M421" i="13"/>
  <c r="O421" i="13"/>
  <c r="U421" i="13"/>
  <c r="AC421" i="13"/>
  <c r="AH421" i="13"/>
  <c r="M422" i="13"/>
  <c r="O422" i="13"/>
  <c r="U422" i="13"/>
  <c r="AC422" i="13"/>
  <c r="AH422" i="13"/>
  <c r="M423" i="13"/>
  <c r="O423" i="13"/>
  <c r="AH423" i="13" s="1"/>
  <c r="U423" i="13"/>
  <c r="AC423" i="13"/>
  <c r="M424" i="13"/>
  <c r="O424" i="13"/>
  <c r="U424" i="13"/>
  <c r="AC424" i="13"/>
  <c r="M425" i="13"/>
  <c r="O425" i="13"/>
  <c r="U425" i="13"/>
  <c r="AC425" i="13"/>
  <c r="M426" i="13"/>
  <c r="O426" i="13"/>
  <c r="U426" i="13"/>
  <c r="AC426" i="13"/>
  <c r="AH426" i="13"/>
  <c r="M427" i="13"/>
  <c r="O427" i="13"/>
  <c r="AH427" i="13" s="1"/>
  <c r="U427" i="13"/>
  <c r="AC427" i="13"/>
  <c r="M428" i="13"/>
  <c r="O428" i="13"/>
  <c r="U428" i="13"/>
  <c r="AC428" i="13"/>
  <c r="AH428" i="13"/>
  <c r="M429" i="13"/>
  <c r="O429" i="13"/>
  <c r="U429" i="13"/>
  <c r="AC429" i="13"/>
  <c r="AH429" i="13"/>
  <c r="M430" i="13"/>
  <c r="O430" i="13"/>
  <c r="AH430" i="13" s="1"/>
  <c r="U430" i="13"/>
  <c r="AC430" i="13"/>
  <c r="M431" i="13"/>
  <c r="O431" i="13"/>
  <c r="U431" i="13"/>
  <c r="AC431" i="13"/>
  <c r="M432" i="13"/>
  <c r="O432" i="13"/>
  <c r="AH432" i="13" s="1"/>
  <c r="U432" i="13"/>
  <c r="AC432" i="13"/>
  <c r="M433" i="13"/>
  <c r="O433" i="13"/>
  <c r="AH433" i="13" s="1"/>
  <c r="U433" i="13"/>
  <c r="AC433" i="13"/>
  <c r="M434" i="13"/>
  <c r="O434" i="13"/>
  <c r="AH434" i="13" s="1"/>
  <c r="U434" i="13"/>
  <c r="AC434" i="13"/>
  <c r="M435" i="13"/>
  <c r="O435" i="13"/>
  <c r="U435" i="13"/>
  <c r="AC435" i="13"/>
  <c r="M436" i="13"/>
  <c r="O436" i="13"/>
  <c r="U436" i="13"/>
  <c r="AC436" i="13"/>
  <c r="M437" i="13"/>
  <c r="O437" i="13"/>
  <c r="AH437" i="13" s="1"/>
  <c r="U437" i="13"/>
  <c r="AC437" i="13"/>
  <c r="M438" i="13"/>
  <c r="O438" i="13"/>
  <c r="U438" i="13"/>
  <c r="AC438" i="13"/>
  <c r="AH438" i="13"/>
  <c r="M439" i="13"/>
  <c r="O439" i="13"/>
  <c r="U439" i="13"/>
  <c r="AC439" i="13"/>
  <c r="M440" i="13"/>
  <c r="O440" i="13"/>
  <c r="U440" i="13"/>
  <c r="AC440" i="13"/>
  <c r="M441" i="13"/>
  <c r="O441" i="13"/>
  <c r="U441" i="13"/>
  <c r="AC441" i="13"/>
  <c r="M442" i="13"/>
  <c r="O442" i="13"/>
  <c r="U442" i="13"/>
  <c r="AC442" i="13"/>
  <c r="AH442" i="13"/>
  <c r="M443" i="13"/>
  <c r="O443" i="13"/>
  <c r="AH443" i="13" s="1"/>
  <c r="P443" i="13"/>
  <c r="U443" i="13"/>
  <c r="AC443" i="13"/>
  <c r="M444" i="13"/>
  <c r="O444" i="13"/>
  <c r="U444" i="13"/>
  <c r="AC444" i="13"/>
  <c r="AH444" i="13"/>
  <c r="M445" i="13"/>
  <c r="O445" i="13"/>
  <c r="AH445" i="13" s="1"/>
  <c r="U445" i="13"/>
  <c r="AC445" i="13"/>
  <c r="M446" i="13"/>
  <c r="O446" i="13"/>
  <c r="U446" i="13"/>
  <c r="AC446" i="13"/>
  <c r="AH446" i="13"/>
  <c r="M447" i="13"/>
  <c r="O447" i="13"/>
  <c r="U447" i="13"/>
  <c r="AC447" i="13"/>
  <c r="M448" i="13"/>
  <c r="O448" i="13"/>
  <c r="O124" i="14" s="1"/>
  <c r="U448" i="13"/>
  <c r="AC448" i="13"/>
  <c r="M449" i="13"/>
  <c r="O449" i="13"/>
  <c r="U449" i="13"/>
  <c r="AC449" i="13"/>
  <c r="M450" i="13"/>
  <c r="O450" i="13"/>
  <c r="P450" i="13" s="1"/>
  <c r="U450" i="13"/>
  <c r="AC450" i="13"/>
  <c r="AH450" i="13"/>
  <c r="M451" i="13"/>
  <c r="O451" i="13"/>
  <c r="P451" i="13"/>
  <c r="U451" i="13"/>
  <c r="AC451" i="13"/>
  <c r="AH451" i="13"/>
  <c r="M452" i="13"/>
  <c r="O452" i="13"/>
  <c r="P452" i="13" s="1"/>
  <c r="U452" i="13"/>
  <c r="AC452" i="13"/>
  <c r="AH452" i="13"/>
  <c r="AI452" i="13" s="1"/>
  <c r="M453" i="13"/>
  <c r="O453" i="13"/>
  <c r="P453" i="13"/>
  <c r="U453" i="13"/>
  <c r="AC453" i="13"/>
  <c r="AH453" i="13"/>
  <c r="AI453" i="13" s="1"/>
  <c r="M454" i="13"/>
  <c r="O454" i="13"/>
  <c r="U454" i="13"/>
  <c r="AC454" i="13"/>
  <c r="M455" i="13"/>
  <c r="O455" i="13"/>
  <c r="P455" i="13" s="1"/>
  <c r="U455" i="13"/>
  <c r="AC455" i="13"/>
  <c r="M456" i="13"/>
  <c r="O456" i="13"/>
  <c r="P456" i="13" s="1"/>
  <c r="U456" i="13"/>
  <c r="AC456" i="13"/>
  <c r="AH456" i="13"/>
  <c r="AI456" i="13" s="1"/>
  <c r="M457" i="13"/>
  <c r="O457" i="13"/>
  <c r="U457" i="13"/>
  <c r="AC457" i="13"/>
  <c r="M458" i="13"/>
  <c r="O458" i="13"/>
  <c r="U458" i="13"/>
  <c r="AC458" i="13"/>
  <c r="M459" i="13"/>
  <c r="O459" i="13"/>
  <c r="AH459" i="13" s="1"/>
  <c r="U459" i="13"/>
  <c r="AC459" i="13"/>
  <c r="M460" i="13"/>
  <c r="O460" i="13"/>
  <c r="AH460" i="13" s="1"/>
  <c r="AI460" i="13" s="1"/>
  <c r="P460" i="13"/>
  <c r="U460" i="13"/>
  <c r="AC460" i="13"/>
  <c r="M461" i="13"/>
  <c r="O461" i="13"/>
  <c r="P461" i="13"/>
  <c r="U461" i="13"/>
  <c r="AC461" i="13"/>
  <c r="AH461" i="13"/>
  <c r="AI461" i="13" s="1"/>
  <c r="M462" i="13"/>
  <c r="O462" i="13"/>
  <c r="P462" i="13" s="1"/>
  <c r="U462" i="13"/>
  <c r="AC462" i="13"/>
  <c r="AH462" i="13"/>
  <c r="AI462" i="13" s="1"/>
  <c r="M463" i="13"/>
  <c r="O463" i="13"/>
  <c r="P463" i="13"/>
  <c r="U463" i="13"/>
  <c r="AC463" i="13"/>
  <c r="AH463" i="13"/>
  <c r="AI463" i="13" s="1"/>
  <c r="M464" i="13"/>
  <c r="O464" i="13"/>
  <c r="P464" i="13" s="1"/>
  <c r="U464" i="13"/>
  <c r="AC464" i="13"/>
  <c r="AH464" i="13"/>
  <c r="AI464" i="13" s="1"/>
  <c r="M465" i="13"/>
  <c r="O465" i="13"/>
  <c r="U465" i="13"/>
  <c r="AC465" i="13"/>
  <c r="M466" i="13"/>
  <c r="O466" i="13"/>
  <c r="AH466" i="13" s="1"/>
  <c r="AI466" i="13" s="1"/>
  <c r="U466" i="13"/>
  <c r="AC466" i="13"/>
  <c r="M467" i="13"/>
  <c r="O467" i="13"/>
  <c r="U467" i="13"/>
  <c r="AC467" i="13"/>
  <c r="M468" i="13"/>
  <c r="O468" i="13"/>
  <c r="P468" i="13" s="1"/>
  <c r="U468" i="13"/>
  <c r="AC468" i="13"/>
  <c r="M469" i="13"/>
  <c r="O469" i="13"/>
  <c r="P469" i="13" s="1"/>
  <c r="U469" i="13"/>
  <c r="AC469" i="13"/>
  <c r="AH469" i="13"/>
  <c r="AI469" i="13" s="1"/>
  <c r="M470" i="13"/>
  <c r="O470" i="13"/>
  <c r="AH470" i="13" s="1"/>
  <c r="U470" i="13"/>
  <c r="AC470" i="13"/>
  <c r="M471" i="13"/>
  <c r="O471" i="13"/>
  <c r="AH471" i="13" s="1"/>
  <c r="U471" i="13"/>
  <c r="AC471" i="13"/>
  <c r="M472" i="13"/>
  <c r="O472" i="13"/>
  <c r="U472" i="13"/>
  <c r="AC472" i="13"/>
  <c r="M473" i="13"/>
  <c r="O473" i="13"/>
  <c r="P473" i="13" s="1"/>
  <c r="U473" i="13"/>
  <c r="AC473" i="13"/>
  <c r="M474" i="13"/>
  <c r="O474" i="13"/>
  <c r="P474" i="13"/>
  <c r="U474" i="13"/>
  <c r="AC474" i="13"/>
  <c r="AH474" i="13"/>
  <c r="M475" i="13"/>
  <c r="O475" i="13"/>
  <c r="U475" i="13"/>
  <c r="AC475" i="13"/>
  <c r="AH475" i="13"/>
  <c r="M476" i="13"/>
  <c r="O476" i="13"/>
  <c r="P476" i="13" s="1"/>
  <c r="U476" i="13"/>
  <c r="AC476" i="13"/>
  <c r="M477" i="13"/>
  <c r="O477" i="13"/>
  <c r="P477" i="13" s="1"/>
  <c r="U477" i="13"/>
  <c r="AC477" i="13"/>
  <c r="AH477" i="13"/>
  <c r="AI477" i="13" s="1"/>
  <c r="M478" i="13"/>
  <c r="O478" i="13"/>
  <c r="P478" i="13" s="1"/>
  <c r="U478" i="13"/>
  <c r="AC478" i="13"/>
  <c r="AH478" i="13"/>
  <c r="AI478" i="13" s="1"/>
  <c r="M479" i="13"/>
  <c r="O479" i="13"/>
  <c r="U479" i="13"/>
  <c r="AC479" i="13"/>
  <c r="M480" i="13"/>
  <c r="O480" i="13"/>
  <c r="U480" i="13"/>
  <c r="AC480" i="13"/>
  <c r="M481" i="13"/>
  <c r="O481" i="13"/>
  <c r="U481" i="13"/>
  <c r="AC481" i="13"/>
  <c r="M482" i="13"/>
  <c r="O482" i="13"/>
  <c r="P482" i="13" s="1"/>
  <c r="U482" i="13"/>
  <c r="AC482" i="13"/>
  <c r="AH482" i="13"/>
  <c r="AI482" i="13" s="1"/>
  <c r="M483" i="13"/>
  <c r="O483" i="13"/>
  <c r="P483" i="13" s="1"/>
  <c r="U483" i="13"/>
  <c r="AC483" i="13"/>
  <c r="AH483" i="13"/>
  <c r="AI483" i="13" s="1"/>
  <c r="M484" i="13"/>
  <c r="O484" i="13"/>
  <c r="U484" i="13"/>
  <c r="AC484" i="13"/>
  <c r="M485" i="13"/>
  <c r="O485" i="13"/>
  <c r="U485" i="13"/>
  <c r="AC485" i="13"/>
  <c r="M486" i="13"/>
  <c r="O486" i="13"/>
  <c r="P486" i="13" s="1"/>
  <c r="U486" i="13"/>
  <c r="AC486" i="13"/>
  <c r="AH486" i="13"/>
  <c r="AI486" i="13" s="1"/>
  <c r="M487" i="13"/>
  <c r="O487" i="13"/>
  <c r="U487" i="13"/>
  <c r="AC487" i="13"/>
  <c r="M488" i="13"/>
  <c r="O488" i="13"/>
  <c r="U488" i="13"/>
  <c r="AC488" i="13"/>
  <c r="M489" i="13"/>
  <c r="O489" i="13"/>
  <c r="AH489" i="13" s="1"/>
  <c r="AI489" i="13" s="1"/>
  <c r="U489" i="13"/>
  <c r="AC489" i="13"/>
  <c r="M490" i="13"/>
  <c r="O490" i="13"/>
  <c r="U490" i="13"/>
  <c r="AC490" i="13"/>
  <c r="AC136" i="14" s="1"/>
  <c r="AH490" i="13"/>
  <c r="M491" i="13"/>
  <c r="O491" i="13"/>
  <c r="U491" i="13"/>
  <c r="AC491" i="13"/>
  <c r="AH491" i="13"/>
  <c r="AI491" i="13" s="1"/>
  <c r="M492" i="13"/>
  <c r="O492" i="13"/>
  <c r="AH492" i="13" s="1"/>
  <c r="AI492" i="13" s="1"/>
  <c r="U492" i="13"/>
  <c r="AC492" i="13"/>
  <c r="M493" i="13"/>
  <c r="O493" i="13"/>
  <c r="U493" i="13"/>
  <c r="AC493" i="13"/>
  <c r="M494" i="13"/>
  <c r="O494" i="13"/>
  <c r="U494" i="13"/>
  <c r="AC494" i="13"/>
  <c r="M495" i="13"/>
  <c r="O495" i="13"/>
  <c r="P495" i="13" s="1"/>
  <c r="U495" i="13"/>
  <c r="AC495" i="13"/>
  <c r="AH495" i="13"/>
  <c r="AI495" i="13" s="1"/>
  <c r="M496" i="13"/>
  <c r="O496" i="13"/>
  <c r="U496" i="13"/>
  <c r="AC496" i="13"/>
  <c r="M497" i="13"/>
  <c r="AJ497" i="13" s="1"/>
  <c r="O497" i="13"/>
  <c r="P497" i="13" s="1"/>
  <c r="U497" i="13"/>
  <c r="AC497" i="13"/>
  <c r="AH497" i="13"/>
  <c r="AI497" i="13" s="1"/>
  <c r="M498" i="13"/>
  <c r="O498" i="13"/>
  <c r="U498" i="13"/>
  <c r="AC498" i="13"/>
  <c r="M499" i="13"/>
  <c r="O499" i="13"/>
  <c r="U499" i="13"/>
  <c r="AC499" i="13"/>
  <c r="M500" i="13"/>
  <c r="O500" i="13"/>
  <c r="U500" i="13"/>
  <c r="AC500" i="13"/>
  <c r="M501" i="13"/>
  <c r="O501" i="13"/>
  <c r="U501" i="13"/>
  <c r="AC501" i="13"/>
  <c r="M502" i="13"/>
  <c r="O502" i="13"/>
  <c r="P502" i="13" s="1"/>
  <c r="U502" i="13"/>
  <c r="AC502" i="13"/>
  <c r="AJ502" i="13" s="1"/>
  <c r="AH502" i="13"/>
  <c r="AI502" i="13" s="1"/>
  <c r="M503" i="13"/>
  <c r="O503" i="13"/>
  <c r="U503" i="13"/>
  <c r="AC503" i="13"/>
  <c r="M504" i="13"/>
  <c r="O504" i="13"/>
  <c r="U504" i="13"/>
  <c r="AC504" i="13"/>
  <c r="M505" i="13"/>
  <c r="O505" i="13"/>
  <c r="P505" i="13" s="1"/>
  <c r="U505" i="13"/>
  <c r="AC505" i="13"/>
  <c r="AH505" i="13"/>
  <c r="AI505" i="13" s="1"/>
  <c r="M506" i="13"/>
  <c r="O506" i="13"/>
  <c r="U506" i="13"/>
  <c r="AC506" i="13"/>
  <c r="AH506" i="13"/>
  <c r="AI506" i="13" s="1"/>
  <c r="M507" i="13"/>
  <c r="O507" i="13"/>
  <c r="U507" i="13"/>
  <c r="AC507" i="13"/>
  <c r="M508" i="13"/>
  <c r="O508" i="13"/>
  <c r="U508" i="13"/>
  <c r="U142" i="14" s="1"/>
  <c r="AC508" i="13"/>
  <c r="M509" i="13"/>
  <c r="O509" i="13"/>
  <c r="U509" i="13"/>
  <c r="U143" i="14" s="1"/>
  <c r="AC509" i="13"/>
  <c r="M510" i="13"/>
  <c r="O510" i="13"/>
  <c r="AH510" i="13" s="1"/>
  <c r="U510" i="13"/>
  <c r="AC510" i="13"/>
  <c r="M511" i="13"/>
  <c r="O511" i="13"/>
  <c r="AH511" i="13" s="1"/>
  <c r="U511" i="13"/>
  <c r="AC511" i="13"/>
  <c r="AC145" i="14" s="1"/>
  <c r="M512" i="13"/>
  <c r="O512" i="13"/>
  <c r="U512" i="13"/>
  <c r="AC512" i="13"/>
  <c r="M513" i="13"/>
  <c r="O513" i="13"/>
  <c r="P513" i="13" s="1"/>
  <c r="U513" i="13"/>
  <c r="AC513" i="13"/>
  <c r="AH513" i="13"/>
  <c r="AI513" i="13" s="1"/>
  <c r="M514" i="13"/>
  <c r="O514" i="13"/>
  <c r="P514" i="13" s="1"/>
  <c r="U514" i="13"/>
  <c r="AC514" i="13"/>
  <c r="AH514" i="13"/>
  <c r="AI514" i="13" s="1"/>
  <c r="M515" i="13"/>
  <c r="O515" i="13"/>
  <c r="AH515" i="13" s="1"/>
  <c r="AI515" i="13" s="1"/>
  <c r="U515" i="13"/>
  <c r="AC515" i="13"/>
  <c r="M516" i="13"/>
  <c r="O516" i="13"/>
  <c r="P516" i="13" s="1"/>
  <c r="U516" i="13"/>
  <c r="AC516" i="13"/>
  <c r="AH516" i="13"/>
  <c r="AI516" i="13"/>
  <c r="M517" i="13"/>
  <c r="O517" i="13"/>
  <c r="U517" i="13"/>
  <c r="AC517" i="13"/>
  <c r="M518" i="13"/>
  <c r="O518" i="13"/>
  <c r="U518" i="13"/>
  <c r="AC518" i="13"/>
  <c r="M519" i="13"/>
  <c r="O519" i="13"/>
  <c r="U519" i="13"/>
  <c r="AC519" i="13"/>
  <c r="M520" i="13"/>
  <c r="O520" i="13"/>
  <c r="P520" i="13" s="1"/>
  <c r="U520" i="13"/>
  <c r="AC520" i="13"/>
  <c r="AH520" i="13"/>
  <c r="AI520" i="13" s="1"/>
  <c r="AJ520" i="13" s="1"/>
  <c r="M521" i="13"/>
  <c r="O521" i="13"/>
  <c r="U521" i="13"/>
  <c r="AC521" i="13"/>
  <c r="M522" i="13"/>
  <c r="O522" i="13"/>
  <c r="P522" i="13" s="1"/>
  <c r="U522" i="13"/>
  <c r="AC522" i="13"/>
  <c r="AH522" i="13"/>
  <c r="AI522" i="13" s="1"/>
  <c r="M523" i="13"/>
  <c r="O523" i="13"/>
  <c r="U523" i="13"/>
  <c r="AC523" i="13"/>
  <c r="M524" i="13"/>
  <c r="O524" i="13"/>
  <c r="U524" i="13"/>
  <c r="AC524" i="13"/>
  <c r="AH524" i="13"/>
  <c r="M525" i="13"/>
  <c r="O525" i="13"/>
  <c r="U525" i="13"/>
  <c r="AC525" i="13"/>
  <c r="M526" i="13"/>
  <c r="O526" i="13"/>
  <c r="U526" i="13"/>
  <c r="AC526" i="13"/>
  <c r="AH526" i="13"/>
  <c r="M527" i="13"/>
  <c r="O527" i="13"/>
  <c r="U527" i="13"/>
  <c r="U149" i="14" s="1"/>
  <c r="AC527" i="13"/>
  <c r="M528" i="13"/>
  <c r="O528" i="13"/>
  <c r="AH528" i="13" s="1"/>
  <c r="U528" i="13"/>
  <c r="U150" i="14" s="1"/>
  <c r="AC528" i="13"/>
  <c r="M529" i="13"/>
  <c r="O529" i="13"/>
  <c r="AH529" i="13" s="1"/>
  <c r="U529" i="13"/>
  <c r="AC529" i="13"/>
  <c r="M530" i="13"/>
  <c r="O530" i="13"/>
  <c r="AH530" i="13" s="1"/>
  <c r="U530" i="13"/>
  <c r="AC530" i="13"/>
  <c r="M531" i="13"/>
  <c r="O531" i="13"/>
  <c r="AH531" i="13" s="1"/>
  <c r="U531" i="13"/>
  <c r="AC531" i="13"/>
  <c r="M532" i="13"/>
  <c r="O532" i="13"/>
  <c r="U532" i="13"/>
  <c r="AC532" i="13"/>
  <c r="AH532" i="13"/>
  <c r="M533" i="13"/>
  <c r="O533" i="13"/>
  <c r="U533" i="13"/>
  <c r="AC533" i="13"/>
  <c r="M534" i="13"/>
  <c r="O534" i="13"/>
  <c r="U534" i="13"/>
  <c r="AC534" i="13"/>
  <c r="M535" i="13"/>
  <c r="O535" i="13"/>
  <c r="AH535" i="13" s="1"/>
  <c r="U535" i="13"/>
  <c r="AC535" i="13"/>
  <c r="M536" i="13"/>
  <c r="O536" i="13"/>
  <c r="U536" i="13"/>
  <c r="AC536" i="13"/>
  <c r="M537" i="13"/>
  <c r="O537" i="13"/>
  <c r="AH537" i="13" s="1"/>
  <c r="U537" i="13"/>
  <c r="AC537" i="13"/>
  <c r="M538" i="13"/>
  <c r="O538" i="13"/>
  <c r="U538" i="13"/>
  <c r="AC538" i="13"/>
  <c r="AH538" i="13"/>
  <c r="M539" i="13"/>
  <c r="O539" i="13"/>
  <c r="U539" i="13"/>
  <c r="AC539" i="13"/>
  <c r="AH539" i="13"/>
  <c r="M540" i="13"/>
  <c r="O540" i="13"/>
  <c r="U540" i="13"/>
  <c r="AC540" i="13"/>
  <c r="M541" i="13"/>
  <c r="O541" i="13"/>
  <c r="U541" i="13"/>
  <c r="AC541" i="13"/>
  <c r="M542" i="13"/>
  <c r="O542" i="13"/>
  <c r="U542" i="13"/>
  <c r="AC542" i="13"/>
  <c r="M543" i="13"/>
  <c r="O543" i="13"/>
  <c r="U543" i="13"/>
  <c r="AC543" i="13"/>
  <c r="AH543" i="13"/>
  <c r="M544" i="13"/>
  <c r="O544" i="13"/>
  <c r="AH544" i="13" s="1"/>
  <c r="U544" i="13"/>
  <c r="AC544" i="13"/>
  <c r="AI544" i="13"/>
  <c r="M545" i="13"/>
  <c r="O545" i="13"/>
  <c r="U545" i="13"/>
  <c r="AC545" i="13"/>
  <c r="M546" i="13"/>
  <c r="O546" i="13"/>
  <c r="U546" i="13"/>
  <c r="AC546" i="13"/>
  <c r="AH546" i="13"/>
  <c r="M547" i="13"/>
  <c r="O547" i="13"/>
  <c r="U547" i="13"/>
  <c r="AC547" i="13"/>
  <c r="AH547" i="13"/>
  <c r="M548" i="13"/>
  <c r="O548" i="13"/>
  <c r="AH548" i="13" s="1"/>
  <c r="AH152" i="14" s="1"/>
  <c r="U548" i="13"/>
  <c r="AC548" i="13"/>
  <c r="M549" i="13"/>
  <c r="O549" i="13"/>
  <c r="U549" i="13"/>
  <c r="AC549" i="13"/>
  <c r="AC153" i="14" s="1"/>
  <c r="M550" i="13"/>
  <c r="O550" i="13"/>
  <c r="AH550" i="13" s="1"/>
  <c r="U550" i="13"/>
  <c r="AC550" i="13"/>
  <c r="M551" i="13"/>
  <c r="O551" i="13"/>
  <c r="U551" i="13"/>
  <c r="AC551" i="13"/>
  <c r="M552" i="13"/>
  <c r="O552" i="13"/>
  <c r="AH552" i="13" s="1"/>
  <c r="U552" i="13"/>
  <c r="AC552" i="13"/>
  <c r="M553" i="13"/>
  <c r="O553" i="13"/>
  <c r="U553" i="13"/>
  <c r="AC553" i="13"/>
  <c r="AH553" i="13"/>
  <c r="M554" i="13"/>
  <c r="O554" i="13"/>
  <c r="U554" i="13"/>
  <c r="AC554" i="13"/>
  <c r="AH554" i="13"/>
  <c r="M555" i="13"/>
  <c r="O555" i="13"/>
  <c r="U555" i="13"/>
  <c r="AC555" i="13"/>
  <c r="AH555" i="13"/>
  <c r="M556" i="13"/>
  <c r="O556" i="13"/>
  <c r="U556" i="13"/>
  <c r="AC556" i="13"/>
  <c r="M557" i="13"/>
  <c r="O557" i="13"/>
  <c r="U557" i="13"/>
  <c r="AC557" i="13"/>
  <c r="M558" i="13"/>
  <c r="O558" i="13"/>
  <c r="U558" i="13"/>
  <c r="AC558" i="13"/>
  <c r="M559" i="13"/>
  <c r="O559" i="13"/>
  <c r="AH559" i="13" s="1"/>
  <c r="U559" i="13"/>
  <c r="AC559" i="13"/>
  <c r="M560" i="13"/>
  <c r="O560" i="13"/>
  <c r="AH560" i="13" s="1"/>
  <c r="U560" i="13"/>
  <c r="AC560" i="13"/>
  <c r="M561" i="13"/>
  <c r="O561" i="13"/>
  <c r="AH561" i="13" s="1"/>
  <c r="U561" i="13"/>
  <c r="AC561" i="13"/>
  <c r="M562" i="13"/>
  <c r="O562" i="13"/>
  <c r="U562" i="13"/>
  <c r="AC562" i="13"/>
  <c r="AH562" i="13"/>
  <c r="M563" i="13"/>
  <c r="O563" i="13"/>
  <c r="U563" i="13"/>
  <c r="AC563" i="13"/>
  <c r="M564" i="13"/>
  <c r="O564" i="13"/>
  <c r="U564" i="13"/>
  <c r="AC564" i="13"/>
  <c r="AH564" i="13"/>
  <c r="M565" i="13"/>
  <c r="O565" i="13"/>
  <c r="U565" i="13"/>
  <c r="AC565" i="13"/>
  <c r="M566" i="13"/>
  <c r="O566" i="13"/>
  <c r="AH566" i="13" s="1"/>
  <c r="U566" i="13"/>
  <c r="AC566" i="13"/>
  <c r="M567" i="13"/>
  <c r="O567" i="13"/>
  <c r="P567" i="13" s="1"/>
  <c r="U567" i="13"/>
  <c r="AC567" i="13"/>
  <c r="M568" i="13"/>
  <c r="O568" i="13"/>
  <c r="U568" i="13"/>
  <c r="AC568" i="13"/>
  <c r="M569" i="13"/>
  <c r="O569" i="13"/>
  <c r="U569" i="13"/>
  <c r="AC569" i="13"/>
  <c r="M570" i="13"/>
  <c r="O570" i="13"/>
  <c r="AH570" i="13" s="1"/>
  <c r="U570" i="13"/>
  <c r="AC570" i="13"/>
  <c r="M571" i="13"/>
  <c r="O571" i="13"/>
  <c r="U571" i="13"/>
  <c r="AC571" i="13"/>
  <c r="AH571" i="13"/>
  <c r="M572" i="13"/>
  <c r="O572" i="13"/>
  <c r="U572" i="13"/>
  <c r="AC572" i="13"/>
  <c r="M573" i="13"/>
  <c r="O573" i="13"/>
  <c r="U573" i="13"/>
  <c r="AC573" i="13"/>
  <c r="M574" i="13"/>
  <c r="O574" i="13"/>
  <c r="U574" i="13"/>
  <c r="AC574" i="13"/>
  <c r="M575" i="13"/>
  <c r="O575" i="13"/>
  <c r="AH575" i="13" s="1"/>
  <c r="U575" i="13"/>
  <c r="AC575" i="13"/>
  <c r="M576" i="13"/>
  <c r="O576" i="13"/>
  <c r="AH576" i="13" s="1"/>
  <c r="AI576" i="13" s="1"/>
  <c r="U576" i="13"/>
  <c r="AC576" i="13"/>
  <c r="M577" i="13"/>
  <c r="O577" i="13"/>
  <c r="AH577" i="13" s="1"/>
  <c r="U577" i="13"/>
  <c r="AC577" i="13"/>
  <c r="AC163" i="14" s="1"/>
  <c r="M578" i="13"/>
  <c r="O578" i="13"/>
  <c r="U578" i="13"/>
  <c r="AC578" i="13"/>
  <c r="M579" i="13"/>
  <c r="O579" i="13"/>
  <c r="U579" i="13"/>
  <c r="AC579" i="13"/>
  <c r="M580" i="13"/>
  <c r="O580" i="13"/>
  <c r="U580" i="13"/>
  <c r="AC580" i="13"/>
  <c r="M581" i="13"/>
  <c r="O581" i="13"/>
  <c r="U581" i="13"/>
  <c r="AC581" i="13"/>
  <c r="M582" i="13"/>
  <c r="O582" i="13"/>
  <c r="U582" i="13"/>
  <c r="AC582" i="13"/>
  <c r="M583" i="13"/>
  <c r="O583" i="13"/>
  <c r="U583" i="13"/>
  <c r="AC583" i="13"/>
  <c r="M584" i="13"/>
  <c r="O584" i="13"/>
  <c r="U584" i="13"/>
  <c r="AC584" i="13"/>
  <c r="M585" i="13"/>
  <c r="O585" i="13"/>
  <c r="P585" i="13" s="1"/>
  <c r="U585" i="13"/>
  <c r="AC585" i="13"/>
  <c r="M586" i="13"/>
  <c r="O586" i="13"/>
  <c r="P586" i="13" s="1"/>
  <c r="U586" i="13"/>
  <c r="AC586" i="13"/>
  <c r="AH586" i="13"/>
  <c r="AI586" i="13"/>
  <c r="M587" i="13"/>
  <c r="O587" i="13"/>
  <c r="U587" i="13"/>
  <c r="AC587" i="13"/>
  <c r="M588" i="13"/>
  <c r="O588" i="13"/>
  <c r="P588" i="13" s="1"/>
  <c r="U588" i="13"/>
  <c r="AC588" i="13"/>
  <c r="M589" i="13"/>
  <c r="O589" i="13"/>
  <c r="P589" i="13" s="1"/>
  <c r="U589" i="13"/>
  <c r="AC589" i="13"/>
  <c r="AH589" i="13"/>
  <c r="AI589" i="13" s="1"/>
  <c r="M590" i="13"/>
  <c r="O590" i="13"/>
  <c r="U590" i="13"/>
  <c r="AC590" i="13"/>
  <c r="AH590" i="13"/>
  <c r="M591" i="13"/>
  <c r="O591" i="13"/>
  <c r="P591" i="13" s="1"/>
  <c r="U591" i="13"/>
  <c r="AC591" i="13"/>
  <c r="M592" i="13"/>
  <c r="O592" i="13"/>
  <c r="U592" i="13"/>
  <c r="AC592" i="13"/>
  <c r="M593" i="13"/>
  <c r="O593" i="13"/>
  <c r="U593" i="13"/>
  <c r="AC593" i="13"/>
  <c r="M594" i="13"/>
  <c r="O594" i="13"/>
  <c r="U594" i="13"/>
  <c r="AC594" i="13"/>
  <c r="M595" i="13"/>
  <c r="O595" i="13"/>
  <c r="AH595" i="13" s="1"/>
  <c r="P595" i="13"/>
  <c r="U595" i="13"/>
  <c r="AC595" i="13"/>
  <c r="M596" i="13"/>
  <c r="O596" i="13"/>
  <c r="U596" i="13"/>
  <c r="AC596" i="13"/>
  <c r="M597" i="13"/>
  <c r="O597" i="13"/>
  <c r="P597" i="13" s="1"/>
  <c r="U597" i="13"/>
  <c r="AC597" i="13"/>
  <c r="AH597" i="13"/>
  <c r="AI597" i="13" s="1"/>
  <c r="M598" i="13"/>
  <c r="O598" i="13"/>
  <c r="U598" i="13"/>
  <c r="AC598" i="13"/>
  <c r="M599" i="13"/>
  <c r="O599" i="13"/>
  <c r="AH599" i="13" s="1"/>
  <c r="AI599" i="13" s="1"/>
  <c r="U599" i="13"/>
  <c r="AC599" i="13"/>
  <c r="M600" i="13"/>
  <c r="O600" i="13"/>
  <c r="U600" i="13"/>
  <c r="AC600" i="13"/>
  <c r="M601" i="13"/>
  <c r="O601" i="13"/>
  <c r="U601" i="13"/>
  <c r="AC601" i="13"/>
  <c r="M602" i="13"/>
  <c r="O602" i="13"/>
  <c r="AH602" i="13" s="1"/>
  <c r="AI602" i="13" s="1"/>
  <c r="U602" i="13"/>
  <c r="AC602" i="13"/>
  <c r="M603" i="13"/>
  <c r="O603" i="13"/>
  <c r="P603" i="13" s="1"/>
  <c r="U603" i="13"/>
  <c r="AC603" i="13"/>
  <c r="AH603" i="13"/>
  <c r="AI603" i="13" s="1"/>
  <c r="M604" i="13"/>
  <c r="O604" i="13"/>
  <c r="U604" i="13"/>
  <c r="AC604" i="13"/>
  <c r="M605" i="13"/>
  <c r="O605" i="13"/>
  <c r="U605" i="13"/>
  <c r="AC605" i="13"/>
  <c r="M606" i="13"/>
  <c r="O606" i="13"/>
  <c r="P606" i="13" s="1"/>
  <c r="U606" i="13"/>
  <c r="AC606" i="13"/>
  <c r="AH606" i="13"/>
  <c r="AI606" i="13" s="1"/>
  <c r="M607" i="13"/>
  <c r="O607" i="13"/>
  <c r="AH607" i="13" s="1"/>
  <c r="AI607" i="13" s="1"/>
  <c r="P607" i="13"/>
  <c r="U607" i="13"/>
  <c r="AC607" i="13"/>
  <c r="M608" i="13"/>
  <c r="O608" i="13"/>
  <c r="AH608" i="13" s="1"/>
  <c r="P608" i="13"/>
  <c r="U608" i="13"/>
  <c r="AC608" i="13"/>
  <c r="M609" i="13"/>
  <c r="O609" i="13"/>
  <c r="U609" i="13"/>
  <c r="AC609" i="13"/>
  <c r="M610" i="13"/>
  <c r="O610" i="13"/>
  <c r="P610" i="13" s="1"/>
  <c r="U610" i="13"/>
  <c r="AC610" i="13"/>
  <c r="AC172" i="14" s="1"/>
  <c r="M611" i="13"/>
  <c r="O611" i="13"/>
  <c r="U611" i="13"/>
  <c r="AC611" i="13"/>
  <c r="M612" i="13"/>
  <c r="O612" i="13"/>
  <c r="P612" i="13" s="1"/>
  <c r="U612" i="13"/>
  <c r="AC612" i="13"/>
  <c r="AH612" i="13"/>
  <c r="M613" i="13"/>
  <c r="O613" i="13"/>
  <c r="P613" i="13" s="1"/>
  <c r="U613" i="13"/>
  <c r="AC613" i="13"/>
  <c r="AC175" i="14" s="1"/>
  <c r="AH613" i="13"/>
  <c r="M614" i="13"/>
  <c r="O614" i="13"/>
  <c r="U614" i="13"/>
  <c r="AC614" i="13"/>
  <c r="M615" i="13"/>
  <c r="O615" i="13"/>
  <c r="AH615" i="13" s="1"/>
  <c r="AI615" i="13" s="1"/>
  <c r="U615" i="13"/>
  <c r="AC615" i="13"/>
  <c r="M616" i="13"/>
  <c r="O616" i="13"/>
  <c r="U616" i="13"/>
  <c r="AC616" i="13"/>
  <c r="M617" i="13"/>
  <c r="O617" i="13"/>
  <c r="U617" i="13"/>
  <c r="AC617" i="13"/>
  <c r="M618" i="13"/>
  <c r="O618" i="13"/>
  <c r="AH618" i="13" s="1"/>
  <c r="AI618" i="13" s="1"/>
  <c r="U618" i="13"/>
  <c r="AC618" i="13"/>
  <c r="M619" i="13"/>
  <c r="O619" i="13"/>
  <c r="U619" i="13"/>
  <c r="AC619" i="13"/>
  <c r="M620" i="13"/>
  <c r="O620" i="13"/>
  <c r="P620" i="13"/>
  <c r="U620" i="13"/>
  <c r="AC620" i="13"/>
  <c r="AJ620" i="13" s="1"/>
  <c r="AH620" i="13"/>
  <c r="AI620" i="13" s="1"/>
  <c r="M621" i="13"/>
  <c r="O621" i="13"/>
  <c r="U621" i="13"/>
  <c r="AC621" i="13"/>
  <c r="M622" i="13"/>
  <c r="O622" i="13"/>
  <c r="AH622" i="13" s="1"/>
  <c r="AI622" i="13" s="1"/>
  <c r="U622" i="13"/>
  <c r="AC622" i="13"/>
  <c r="M623" i="13"/>
  <c r="O623" i="13"/>
  <c r="U623" i="13"/>
  <c r="AC623" i="13"/>
  <c r="M624" i="13"/>
  <c r="O624" i="13"/>
  <c r="AH624" i="13" s="1"/>
  <c r="AI624" i="13" s="1"/>
  <c r="P624" i="13"/>
  <c r="U624" i="13"/>
  <c r="AC624" i="13"/>
  <c r="M625" i="13"/>
  <c r="O625" i="13"/>
  <c r="U625" i="13"/>
  <c r="AC625" i="13"/>
  <c r="M626" i="13"/>
  <c r="O626" i="13"/>
  <c r="P626" i="13" s="1"/>
  <c r="U626" i="13"/>
  <c r="AC626" i="13"/>
  <c r="AC176" i="14" s="1"/>
  <c r="AH626" i="13"/>
  <c r="M627" i="13"/>
  <c r="O627" i="13"/>
  <c r="U627" i="13"/>
  <c r="AC627" i="13"/>
  <c r="M628" i="13"/>
  <c r="O628" i="13"/>
  <c r="U628" i="13"/>
  <c r="AC628" i="13"/>
  <c r="M629" i="13"/>
  <c r="O629" i="13"/>
  <c r="P629" i="13" s="1"/>
  <c r="U629" i="13"/>
  <c r="AC629" i="13"/>
  <c r="AH629" i="13"/>
  <c r="M630" i="13"/>
  <c r="M180" i="14" s="1"/>
  <c r="O630" i="13"/>
  <c r="U630" i="13"/>
  <c r="AC630" i="13"/>
  <c r="AH630" i="13"/>
  <c r="M631" i="13"/>
  <c r="O631" i="13"/>
  <c r="P631" i="13" s="1"/>
  <c r="U631" i="13"/>
  <c r="AC631" i="13"/>
  <c r="M632" i="13"/>
  <c r="O632" i="13"/>
  <c r="AH632" i="13" s="1"/>
  <c r="AI632" i="13" s="1"/>
  <c r="P632" i="13"/>
  <c r="U632" i="13"/>
  <c r="AC632" i="13"/>
  <c r="M633" i="13"/>
  <c r="O633" i="13"/>
  <c r="U633" i="13"/>
  <c r="AC633" i="13"/>
  <c r="M634" i="13"/>
  <c r="O634" i="13"/>
  <c r="AH634" i="13" s="1"/>
  <c r="AI634" i="13" s="1"/>
  <c r="U634" i="13"/>
  <c r="AC634" i="13"/>
  <c r="M635" i="13"/>
  <c r="O635" i="13"/>
  <c r="P635" i="13" s="1"/>
  <c r="U635" i="13"/>
  <c r="AC635" i="13"/>
  <c r="AH635" i="13"/>
  <c r="AI635" i="13" s="1"/>
  <c r="M636" i="13"/>
  <c r="O636" i="13"/>
  <c r="U636" i="13"/>
  <c r="AC636" i="13"/>
  <c r="M637" i="13"/>
  <c r="O637" i="13"/>
  <c r="P637" i="13" s="1"/>
  <c r="U637" i="13"/>
  <c r="AC637" i="13"/>
  <c r="AH637" i="13"/>
  <c r="AI637" i="13" s="1"/>
  <c r="M638" i="13"/>
  <c r="O638" i="13"/>
  <c r="P638" i="13" s="1"/>
  <c r="U638" i="13"/>
  <c r="AC638" i="13"/>
  <c r="AH638" i="13"/>
  <c r="AI638" i="13" s="1"/>
  <c r="M639" i="13"/>
  <c r="O639" i="13"/>
  <c r="U639" i="13"/>
  <c r="AC639" i="13"/>
  <c r="M640" i="13"/>
  <c r="O640" i="13"/>
  <c r="AH640" i="13" s="1"/>
  <c r="AI640" i="13" s="1"/>
  <c r="P640" i="13"/>
  <c r="U640" i="13"/>
  <c r="AC640" i="13"/>
  <c r="M641" i="13"/>
  <c r="O641" i="13"/>
  <c r="U641" i="13"/>
  <c r="AC641" i="13"/>
  <c r="M642" i="13"/>
  <c r="O642" i="13"/>
  <c r="U642" i="13"/>
  <c r="AC642" i="13"/>
  <c r="M643" i="13"/>
  <c r="O643" i="13"/>
  <c r="U643" i="13"/>
  <c r="AC643" i="13"/>
  <c r="M644" i="13"/>
  <c r="O644" i="13"/>
  <c r="AH644" i="13" s="1"/>
  <c r="P644" i="13"/>
  <c r="U644" i="13"/>
  <c r="AC644" i="13"/>
  <c r="AC182" i="14" s="1"/>
  <c r="M645" i="13"/>
  <c r="O645" i="13"/>
  <c r="U645" i="13"/>
  <c r="AC645" i="13"/>
  <c r="M646" i="13"/>
  <c r="O646" i="13"/>
  <c r="AH646" i="13" s="1"/>
  <c r="U646" i="13"/>
  <c r="AC646" i="13"/>
  <c r="M647" i="13"/>
  <c r="O647" i="13"/>
  <c r="P647" i="13" s="1"/>
  <c r="U647" i="13"/>
  <c r="AC647" i="13"/>
  <c r="M648" i="13"/>
  <c r="O648" i="13"/>
  <c r="AH648" i="13" s="1"/>
  <c r="P648" i="13"/>
  <c r="U648" i="13"/>
  <c r="AC648" i="13"/>
  <c r="M649" i="13"/>
  <c r="O649" i="13"/>
  <c r="U649" i="13"/>
  <c r="AC649" i="13"/>
  <c r="M650" i="13"/>
  <c r="O650" i="13"/>
  <c r="AH650" i="13" s="1"/>
  <c r="AI650" i="13" s="1"/>
  <c r="U650" i="13"/>
  <c r="AC650" i="13"/>
  <c r="M651" i="13"/>
  <c r="O651" i="13"/>
  <c r="U651" i="13"/>
  <c r="AC651" i="13"/>
  <c r="M652" i="13"/>
  <c r="O652" i="13"/>
  <c r="U652" i="13"/>
  <c r="AC652" i="13"/>
  <c r="M653" i="13"/>
  <c r="O653" i="13"/>
  <c r="P653" i="13" s="1"/>
  <c r="U653" i="13"/>
  <c r="AC653" i="13"/>
  <c r="AH653" i="13"/>
  <c r="AI653" i="13" s="1"/>
  <c r="M654" i="13"/>
  <c r="O654" i="13"/>
  <c r="U654" i="13"/>
  <c r="AC654" i="13"/>
  <c r="M655" i="13"/>
  <c r="O655" i="13"/>
  <c r="U655" i="13"/>
  <c r="AC655" i="13"/>
  <c r="M656" i="13"/>
  <c r="O656" i="13"/>
  <c r="U656" i="13"/>
  <c r="AC656" i="13"/>
  <c r="M657" i="13"/>
  <c r="O657" i="13"/>
  <c r="U657" i="13"/>
  <c r="AC657" i="13"/>
  <c r="M658" i="13"/>
  <c r="O658" i="13"/>
  <c r="P658" i="13" s="1"/>
  <c r="U658" i="13"/>
  <c r="AC658" i="13"/>
  <c r="AH658" i="13"/>
  <c r="AI658" i="13" s="1"/>
  <c r="M659" i="13"/>
  <c r="O659" i="13"/>
  <c r="P659" i="13"/>
  <c r="U659" i="13"/>
  <c r="AC659" i="13"/>
  <c r="AH659" i="13"/>
  <c r="AI659" i="13" s="1"/>
  <c r="M660" i="13"/>
  <c r="O660" i="13"/>
  <c r="U660" i="13"/>
  <c r="AC660" i="13"/>
  <c r="M661" i="13"/>
  <c r="O661" i="13"/>
  <c r="U661" i="13"/>
  <c r="AC661" i="13"/>
  <c r="M662" i="13"/>
  <c r="M188" i="14" s="1"/>
  <c r="O662" i="13"/>
  <c r="U662" i="13"/>
  <c r="AC662" i="13"/>
  <c r="AH662" i="13"/>
  <c r="M663" i="13"/>
  <c r="O663" i="13"/>
  <c r="U663" i="13"/>
  <c r="AC663" i="13"/>
  <c r="M664" i="13"/>
  <c r="O664" i="13"/>
  <c r="U664" i="13"/>
  <c r="AC664" i="13"/>
  <c r="M665" i="13"/>
  <c r="O665" i="13"/>
  <c r="U665" i="13"/>
  <c r="AC665" i="13"/>
  <c r="M666" i="13"/>
  <c r="O666" i="13"/>
  <c r="U666" i="13"/>
  <c r="AC666" i="13"/>
  <c r="AC192" i="14" s="1"/>
  <c r="M667" i="13"/>
  <c r="O667" i="13"/>
  <c r="U667" i="13"/>
  <c r="AC667" i="13"/>
  <c r="AH667" i="13"/>
  <c r="M668" i="13"/>
  <c r="O668" i="13"/>
  <c r="AH668" i="13" s="1"/>
  <c r="U668" i="13"/>
  <c r="AC668" i="13"/>
  <c r="M669" i="13"/>
  <c r="O669" i="13"/>
  <c r="AH669" i="13" s="1"/>
  <c r="U669" i="13"/>
  <c r="AC669" i="13"/>
  <c r="M670" i="13"/>
  <c r="O670" i="13"/>
  <c r="U670" i="13"/>
  <c r="AC670" i="13"/>
  <c r="M671" i="13"/>
  <c r="O671" i="13"/>
  <c r="AH671" i="13" s="1"/>
  <c r="U671" i="13"/>
  <c r="AC671" i="13"/>
  <c r="M672" i="13"/>
  <c r="O672" i="13"/>
  <c r="AH672" i="13" s="1"/>
  <c r="U672" i="13"/>
  <c r="AC672" i="13"/>
  <c r="M673" i="13"/>
  <c r="O673" i="13"/>
  <c r="U673" i="13"/>
  <c r="AC673" i="13"/>
  <c r="M674" i="13"/>
  <c r="O674" i="13"/>
  <c r="AH674" i="13" s="1"/>
  <c r="U674" i="13"/>
  <c r="AC674" i="13"/>
  <c r="M675" i="13"/>
  <c r="O675" i="13"/>
  <c r="U675" i="13"/>
  <c r="AC675" i="13"/>
  <c r="AH675" i="13"/>
  <c r="M676" i="13"/>
  <c r="O676" i="13"/>
  <c r="AH676" i="13" s="1"/>
  <c r="U676" i="13"/>
  <c r="AC676" i="13"/>
  <c r="M677" i="13"/>
  <c r="O677" i="13"/>
  <c r="U677" i="13"/>
  <c r="AC677" i="13"/>
  <c r="M678" i="13"/>
  <c r="O678" i="13"/>
  <c r="U678" i="13"/>
  <c r="AC678" i="13"/>
  <c r="AH678" i="13"/>
  <c r="M679" i="13"/>
  <c r="O679" i="13"/>
  <c r="U679" i="13"/>
  <c r="AC679" i="13"/>
  <c r="M680" i="13"/>
  <c r="O680" i="13"/>
  <c r="AH680" i="13" s="1"/>
  <c r="P680" i="13"/>
  <c r="P194" i="14" s="1"/>
  <c r="U680" i="13"/>
  <c r="AC680" i="13"/>
  <c r="M681" i="13"/>
  <c r="O681" i="13"/>
  <c r="U681" i="13"/>
  <c r="AC681" i="13"/>
  <c r="AC195" i="14" s="1"/>
  <c r="M682" i="13"/>
  <c r="O682" i="13"/>
  <c r="U682" i="13"/>
  <c r="AC682" i="13"/>
  <c r="M683" i="13"/>
  <c r="O683" i="13"/>
  <c r="P683" i="13"/>
  <c r="U683" i="13"/>
  <c r="AC683" i="13"/>
  <c r="AH683" i="13"/>
  <c r="M684" i="13"/>
  <c r="O684" i="13"/>
  <c r="P684" i="13"/>
  <c r="U684" i="13"/>
  <c r="AC684" i="13"/>
  <c r="AH684" i="13"/>
  <c r="M685" i="13"/>
  <c r="O685" i="13"/>
  <c r="P685" i="13" s="1"/>
  <c r="U685" i="13"/>
  <c r="AC685" i="13"/>
  <c r="AH685" i="13"/>
  <c r="M686" i="13"/>
  <c r="O686" i="13"/>
  <c r="P686" i="13" s="1"/>
  <c r="U686" i="13"/>
  <c r="AC686" i="13"/>
  <c r="AH686" i="13"/>
  <c r="AI686" i="13" s="1"/>
  <c r="M687" i="13"/>
  <c r="O687" i="13"/>
  <c r="AH687" i="13" s="1"/>
  <c r="AI687" i="13" s="1"/>
  <c r="U687" i="13"/>
  <c r="AC687" i="13"/>
  <c r="M688" i="13"/>
  <c r="O688" i="13"/>
  <c r="AH688" i="13" s="1"/>
  <c r="AI688" i="13" s="1"/>
  <c r="P688" i="13"/>
  <c r="U688" i="13"/>
  <c r="AC688" i="13"/>
  <c r="M689" i="13"/>
  <c r="O689" i="13"/>
  <c r="U689" i="13"/>
  <c r="AC689" i="13"/>
  <c r="M690" i="13"/>
  <c r="O690" i="13"/>
  <c r="AH690" i="13" s="1"/>
  <c r="AI690" i="13" s="1"/>
  <c r="U690" i="13"/>
  <c r="AC690" i="13"/>
  <c r="M691" i="13"/>
  <c r="O691" i="13"/>
  <c r="U691" i="13"/>
  <c r="AC691" i="13"/>
  <c r="M692" i="13"/>
  <c r="O692" i="13"/>
  <c r="P692" i="13" s="1"/>
  <c r="U692" i="13"/>
  <c r="AC692" i="13"/>
  <c r="AH692" i="13"/>
  <c r="AI692" i="13" s="1"/>
  <c r="M693" i="13"/>
  <c r="O693" i="13"/>
  <c r="P693" i="13" s="1"/>
  <c r="U693" i="13"/>
  <c r="AC693" i="13"/>
  <c r="AH693" i="13"/>
  <c r="AI693" i="13" s="1"/>
  <c r="M694" i="13"/>
  <c r="O694" i="13"/>
  <c r="U694" i="13"/>
  <c r="AC694" i="13"/>
  <c r="M695" i="13"/>
  <c r="O695" i="13"/>
  <c r="U695" i="13"/>
  <c r="AC695" i="13"/>
  <c r="M696" i="13"/>
  <c r="O696" i="13"/>
  <c r="AH696" i="13" s="1"/>
  <c r="AI696" i="13" s="1"/>
  <c r="P696" i="13"/>
  <c r="U696" i="13"/>
  <c r="AC696" i="13"/>
  <c r="M697" i="13"/>
  <c r="O697" i="13"/>
  <c r="U697" i="13"/>
  <c r="AC697" i="13"/>
  <c r="M698" i="13"/>
  <c r="O698" i="13"/>
  <c r="P698" i="13" s="1"/>
  <c r="U698" i="13"/>
  <c r="AC698" i="13"/>
  <c r="M699" i="13"/>
  <c r="O699" i="13"/>
  <c r="U699" i="13"/>
  <c r="AC699" i="13"/>
  <c r="M700" i="13"/>
  <c r="O700" i="13"/>
  <c r="P700" i="13"/>
  <c r="U700" i="13"/>
  <c r="AC700" i="13"/>
  <c r="AC202" i="14" s="1"/>
  <c r="AH700" i="13"/>
  <c r="M701" i="13"/>
  <c r="O701" i="13"/>
  <c r="U701" i="13"/>
  <c r="AC701" i="13"/>
  <c r="M702" i="13"/>
  <c r="O702" i="13"/>
  <c r="U702" i="13"/>
  <c r="AC702" i="13"/>
  <c r="AH702" i="13"/>
  <c r="M703" i="13"/>
  <c r="O703" i="13"/>
  <c r="P703" i="13"/>
  <c r="U703" i="13"/>
  <c r="AC703" i="13"/>
  <c r="M704" i="13"/>
  <c r="O704" i="13"/>
  <c r="AH704" i="13" s="1"/>
  <c r="AI704" i="13" s="1"/>
  <c r="P704" i="13"/>
  <c r="U704" i="13"/>
  <c r="AC704" i="13"/>
  <c r="M705" i="13"/>
  <c r="O705" i="13"/>
  <c r="U705" i="13"/>
  <c r="AC705" i="13"/>
  <c r="M706" i="13"/>
  <c r="O706" i="13"/>
  <c r="U706" i="13"/>
  <c r="AC706" i="13"/>
  <c r="AH706" i="13"/>
  <c r="AI706" i="13" s="1"/>
  <c r="M707" i="13"/>
  <c r="O707" i="13"/>
  <c r="AH707" i="13" s="1"/>
  <c r="AI707" i="13" s="1"/>
  <c r="P707" i="13"/>
  <c r="U707" i="13"/>
  <c r="AC707" i="13"/>
  <c r="M708" i="13"/>
  <c r="O708" i="13"/>
  <c r="P708" i="13" s="1"/>
  <c r="U708" i="13"/>
  <c r="AC708" i="13"/>
  <c r="AH708" i="13"/>
  <c r="AI708" i="13" s="1"/>
  <c r="M709" i="13"/>
  <c r="O709" i="13"/>
  <c r="P709" i="13" s="1"/>
  <c r="U709" i="13"/>
  <c r="AC709" i="13"/>
  <c r="AH709" i="13"/>
  <c r="AI709" i="13" s="1"/>
  <c r="M710" i="13"/>
  <c r="O710" i="13"/>
  <c r="U710" i="13"/>
  <c r="AC710" i="13"/>
  <c r="M711" i="13"/>
  <c r="O711" i="13"/>
  <c r="U711" i="13"/>
  <c r="AC711" i="13"/>
  <c r="M712" i="13"/>
  <c r="O712" i="13"/>
  <c r="AH712" i="13" s="1"/>
  <c r="AI712" i="13" s="1"/>
  <c r="P712" i="13"/>
  <c r="U712" i="13"/>
  <c r="AC712" i="13"/>
  <c r="M713" i="13"/>
  <c r="O713" i="13"/>
  <c r="U713" i="13"/>
  <c r="AC713" i="13"/>
  <c r="M714" i="13"/>
  <c r="O714" i="13"/>
  <c r="U714" i="13"/>
  <c r="AC714" i="13"/>
  <c r="M715" i="13"/>
  <c r="O715" i="13"/>
  <c r="AH715" i="13" s="1"/>
  <c r="AI715" i="13" s="1"/>
  <c r="P715" i="13"/>
  <c r="U715" i="13"/>
  <c r="AC715" i="13"/>
  <c r="M716" i="13"/>
  <c r="O716" i="13"/>
  <c r="U716" i="13"/>
  <c r="AC716" i="13"/>
  <c r="AC206" i="14" s="1"/>
  <c r="M717" i="13"/>
  <c r="O717" i="13"/>
  <c r="P717" i="13" s="1"/>
  <c r="U717" i="13"/>
  <c r="AC717" i="13"/>
  <c r="AH717" i="13"/>
  <c r="M718" i="13"/>
  <c r="O718" i="13"/>
  <c r="AH718" i="13" s="1"/>
  <c r="U718" i="13"/>
  <c r="AC718" i="13"/>
  <c r="M719" i="13"/>
  <c r="O719" i="13"/>
  <c r="U719" i="13"/>
  <c r="AC719" i="13"/>
  <c r="M720" i="13"/>
  <c r="O720" i="13"/>
  <c r="U720" i="13"/>
  <c r="AC720" i="13"/>
  <c r="M721" i="13"/>
  <c r="O721" i="13"/>
  <c r="U721" i="13"/>
  <c r="AC721" i="13"/>
  <c r="M722" i="13"/>
  <c r="O722" i="13"/>
  <c r="P722" i="13" s="1"/>
  <c r="U722" i="13"/>
  <c r="AC722" i="13"/>
  <c r="M723" i="13"/>
  <c r="O723" i="13"/>
  <c r="U723" i="13"/>
  <c r="AC723" i="13"/>
  <c r="M724" i="13"/>
  <c r="O724" i="13"/>
  <c r="P724" i="13"/>
  <c r="U724" i="13"/>
  <c r="AC724" i="13"/>
  <c r="AH724" i="13"/>
  <c r="AI724" i="13" s="1"/>
  <c r="M725" i="13"/>
  <c r="O725" i="13"/>
  <c r="P725" i="13" s="1"/>
  <c r="U725" i="13"/>
  <c r="AC725" i="13"/>
  <c r="AH725" i="13"/>
  <c r="AI725" i="13" s="1"/>
  <c r="M726" i="13"/>
  <c r="O726" i="13"/>
  <c r="U726" i="13"/>
  <c r="AC726" i="13"/>
  <c r="M727" i="13"/>
  <c r="O727" i="13"/>
  <c r="U727" i="13"/>
  <c r="AC727" i="13"/>
  <c r="M728" i="13"/>
  <c r="O728" i="13"/>
  <c r="U728" i="13"/>
  <c r="AC728" i="13"/>
  <c r="M729" i="13"/>
  <c r="O729" i="13"/>
  <c r="U729" i="13"/>
  <c r="AC729" i="13"/>
  <c r="M730" i="13"/>
  <c r="O730" i="13"/>
  <c r="P730" i="13" s="1"/>
  <c r="U730" i="13"/>
  <c r="AC730" i="13"/>
  <c r="M731" i="13"/>
  <c r="O731" i="13"/>
  <c r="AH731" i="13" s="1"/>
  <c r="AI731" i="13" s="1"/>
  <c r="P731" i="13"/>
  <c r="U731" i="13"/>
  <c r="AC731" i="13"/>
  <c r="M732" i="13"/>
  <c r="O732" i="13"/>
  <c r="P732" i="13"/>
  <c r="U732" i="13"/>
  <c r="AC732" i="13"/>
  <c r="AH732" i="13"/>
  <c r="AI732" i="13" s="1"/>
  <c r="M733" i="13"/>
  <c r="O733" i="13"/>
  <c r="P733" i="13" s="1"/>
  <c r="U733" i="13"/>
  <c r="AC733" i="13"/>
  <c r="AH733" i="13"/>
  <c r="AI733" i="13" s="1"/>
  <c r="M734" i="13"/>
  <c r="O734" i="13"/>
  <c r="AH734" i="13" s="1"/>
  <c r="U734" i="13"/>
  <c r="AC734" i="13"/>
  <c r="M735" i="13"/>
  <c r="O735" i="13"/>
  <c r="P735" i="13"/>
  <c r="U735" i="13"/>
  <c r="AC735" i="13"/>
  <c r="M736" i="13"/>
  <c r="O736" i="13"/>
  <c r="U736" i="13"/>
  <c r="AC736" i="13"/>
  <c r="M737" i="13"/>
  <c r="O737" i="13"/>
  <c r="U737" i="13"/>
  <c r="AC737" i="13"/>
  <c r="M738" i="13"/>
  <c r="O738" i="13"/>
  <c r="U738" i="13"/>
  <c r="AC738" i="13"/>
  <c r="AH738" i="13"/>
  <c r="M739" i="13"/>
  <c r="O739" i="13"/>
  <c r="U739" i="13"/>
  <c r="AC739" i="13"/>
  <c r="M740" i="13"/>
  <c r="AJ740" i="13" s="1"/>
  <c r="O740" i="13"/>
  <c r="P740" i="13"/>
  <c r="U740" i="13"/>
  <c r="AC740" i="13"/>
  <c r="AH740" i="13"/>
  <c r="AI740" i="13" s="1"/>
  <c r="M741" i="13"/>
  <c r="O741" i="13"/>
  <c r="U741" i="13"/>
  <c r="AC741" i="13"/>
  <c r="M742" i="13"/>
  <c r="O742" i="13"/>
  <c r="P742" i="13" s="1"/>
  <c r="U742" i="13"/>
  <c r="AJ742" i="13" s="1"/>
  <c r="AC742" i="13"/>
  <c r="AH742" i="13"/>
  <c r="AI742" i="13" s="1"/>
  <c r="M743" i="13"/>
  <c r="O743" i="13"/>
  <c r="AH743" i="13" s="1"/>
  <c r="AI743" i="13" s="1"/>
  <c r="U743" i="13"/>
  <c r="AC743" i="13"/>
  <c r="M744" i="13"/>
  <c r="O744" i="13"/>
  <c r="U744" i="13"/>
  <c r="AC744" i="13"/>
  <c r="M745" i="13"/>
  <c r="O745" i="13"/>
  <c r="U745" i="13"/>
  <c r="AC745" i="13"/>
  <c r="M746" i="13"/>
  <c r="O746" i="13"/>
  <c r="P746" i="13" s="1"/>
  <c r="U746" i="13"/>
  <c r="AC746" i="13"/>
  <c r="AH746" i="13"/>
  <c r="AI746" i="13" s="1"/>
  <c r="M747" i="13"/>
  <c r="O747" i="13"/>
  <c r="P747" i="13"/>
  <c r="U747" i="13"/>
  <c r="AC747" i="13"/>
  <c r="AH747" i="13"/>
  <c r="AI747" i="13" s="1"/>
  <c r="M748" i="13"/>
  <c r="O748" i="13"/>
  <c r="P748" i="13" s="1"/>
  <c r="U748" i="13"/>
  <c r="AC748" i="13"/>
  <c r="AH748" i="13"/>
  <c r="AI748" i="13" s="1"/>
  <c r="AJ748" i="13"/>
  <c r="M749" i="13"/>
  <c r="O749" i="13"/>
  <c r="P767" i="13" s="1"/>
  <c r="U749" i="13"/>
  <c r="AC749" i="13"/>
  <c r="M750" i="13"/>
  <c r="O750" i="13"/>
  <c r="U750" i="13"/>
  <c r="AC750" i="13"/>
  <c r="M751" i="13"/>
  <c r="O751" i="13"/>
  <c r="U751" i="13"/>
  <c r="AC751" i="13"/>
  <c r="M752" i="13"/>
  <c r="O752" i="13"/>
  <c r="AH752" i="13" s="1"/>
  <c r="U752" i="13"/>
  <c r="AC752" i="13"/>
  <c r="M753" i="13"/>
  <c r="O753" i="13"/>
  <c r="U753" i="13"/>
  <c r="AC753" i="13"/>
  <c r="AC219" i="14" s="1"/>
  <c r="M754" i="13"/>
  <c r="O754" i="13"/>
  <c r="U754" i="13"/>
  <c r="AC754" i="13"/>
  <c r="AC220" i="14" s="1"/>
  <c r="M755" i="13"/>
  <c r="O755" i="13"/>
  <c r="U755" i="13"/>
  <c r="AC755" i="13"/>
  <c r="AH755" i="13"/>
  <c r="M756" i="13"/>
  <c r="O756" i="13"/>
  <c r="U756" i="13"/>
  <c r="AC756" i="13"/>
  <c r="AH756" i="13"/>
  <c r="M757" i="13"/>
  <c r="O757" i="13"/>
  <c r="U757" i="13"/>
  <c r="AC757" i="13"/>
  <c r="AH757" i="13"/>
  <c r="M758" i="13"/>
  <c r="O758" i="13"/>
  <c r="U758" i="13"/>
  <c r="AC758" i="13"/>
  <c r="M759" i="13"/>
  <c r="O759" i="13"/>
  <c r="U759" i="13"/>
  <c r="AC759" i="13"/>
  <c r="M760" i="13"/>
  <c r="O760" i="13"/>
  <c r="AH760" i="13" s="1"/>
  <c r="U760" i="13"/>
  <c r="AC760" i="13"/>
  <c r="M761" i="13"/>
  <c r="O761" i="13"/>
  <c r="U761" i="13"/>
  <c r="AC761" i="13"/>
  <c r="M762" i="13"/>
  <c r="O762" i="13"/>
  <c r="U762" i="13"/>
  <c r="AC762" i="13"/>
  <c r="AH762" i="13"/>
  <c r="M763" i="13"/>
  <c r="O763" i="13"/>
  <c r="P763" i="13" s="1"/>
  <c r="U763" i="13"/>
  <c r="AC763" i="13"/>
  <c r="AH763" i="13"/>
  <c r="M764" i="13"/>
  <c r="O764" i="13"/>
  <c r="AH764" i="13" s="1"/>
  <c r="U764" i="13"/>
  <c r="AC764" i="13"/>
  <c r="M765" i="13"/>
  <c r="O765" i="13"/>
  <c r="U765" i="13"/>
  <c r="AC765" i="13"/>
  <c r="AH765" i="13"/>
  <c r="M766" i="13"/>
  <c r="O766" i="13"/>
  <c r="AH766" i="13" s="1"/>
  <c r="U766" i="13"/>
  <c r="AC766" i="13"/>
  <c r="M767" i="13"/>
  <c r="O767" i="13"/>
  <c r="AH767" i="13" s="1"/>
  <c r="U767" i="13"/>
  <c r="AC767" i="13"/>
  <c r="M768" i="13"/>
  <c r="O768" i="13"/>
  <c r="U768" i="13"/>
  <c r="AC768" i="13"/>
  <c r="M769" i="13"/>
  <c r="O769" i="13"/>
  <c r="U769" i="13"/>
  <c r="AC769" i="13"/>
  <c r="M770" i="13"/>
  <c r="O770" i="13"/>
  <c r="P770" i="13" s="1"/>
  <c r="U770" i="13"/>
  <c r="AC770" i="13"/>
  <c r="AC224" i="14" s="1"/>
  <c r="AH770" i="13"/>
  <c r="M771" i="13"/>
  <c r="O771" i="13"/>
  <c r="AH771" i="13" s="1"/>
  <c r="P771" i="13"/>
  <c r="U771" i="13"/>
  <c r="AC771" i="13"/>
  <c r="M772" i="13"/>
  <c r="O772" i="13"/>
  <c r="U772" i="13"/>
  <c r="AC772" i="13"/>
  <c r="AC226" i="14" s="1"/>
  <c r="M773" i="13"/>
  <c r="O773" i="13"/>
  <c r="P773" i="13" s="1"/>
  <c r="U773" i="13"/>
  <c r="AC773" i="13"/>
  <c r="AH773" i="13"/>
  <c r="M774" i="13"/>
  <c r="M228" i="14" s="1"/>
  <c r="O774" i="13"/>
  <c r="U774" i="13"/>
  <c r="AC774" i="13"/>
  <c r="AH774" i="13"/>
  <c r="M775" i="13"/>
  <c r="O775" i="13"/>
  <c r="P775" i="13" s="1"/>
  <c r="U775" i="13"/>
  <c r="AC775" i="13"/>
  <c r="M776" i="13"/>
  <c r="O776" i="13"/>
  <c r="AH776" i="13" s="1"/>
  <c r="AI776" i="13" s="1"/>
  <c r="P776" i="13"/>
  <c r="U776" i="13"/>
  <c r="AC776" i="13"/>
  <c r="M777" i="13"/>
  <c r="O777" i="13"/>
  <c r="U777" i="13"/>
  <c r="AC777" i="13"/>
  <c r="M778" i="13"/>
  <c r="O778" i="13"/>
  <c r="P778" i="13" s="1"/>
  <c r="U778" i="13"/>
  <c r="AC778" i="13"/>
  <c r="AH778" i="13"/>
  <c r="AI778" i="13" s="1"/>
  <c r="M779" i="13"/>
  <c r="O779" i="13"/>
  <c r="U779" i="13"/>
  <c r="AC779" i="13"/>
  <c r="M780" i="13"/>
  <c r="O780" i="13"/>
  <c r="AH780" i="13" s="1"/>
  <c r="AI780" i="13" s="1"/>
  <c r="P780" i="13"/>
  <c r="U780" i="13"/>
  <c r="AC780" i="13"/>
  <c r="AJ780" i="13"/>
  <c r="M781" i="13"/>
  <c r="O781" i="13"/>
  <c r="P781" i="13" s="1"/>
  <c r="U781" i="13"/>
  <c r="AC781" i="13"/>
  <c r="AH781" i="13"/>
  <c r="AI781" i="13" s="1"/>
  <c r="M782" i="13"/>
  <c r="O782" i="13"/>
  <c r="P782" i="13" s="1"/>
  <c r="U782" i="13"/>
  <c r="AC782" i="13"/>
  <c r="M783" i="13"/>
  <c r="O783" i="13"/>
  <c r="U783" i="13"/>
  <c r="AC783" i="13"/>
  <c r="M784" i="13"/>
  <c r="O784" i="13"/>
  <c r="AH784" i="13" s="1"/>
  <c r="AI784" i="13" s="1"/>
  <c r="P784" i="13"/>
  <c r="U784" i="13"/>
  <c r="AC784" i="13"/>
  <c r="M785" i="13"/>
  <c r="O785" i="13"/>
  <c r="U785" i="13"/>
  <c r="AC785" i="13"/>
  <c r="M786" i="13"/>
  <c r="O786" i="13"/>
  <c r="U786" i="13"/>
  <c r="AC786" i="13"/>
  <c r="M787" i="13"/>
  <c r="O787" i="13"/>
  <c r="P787" i="13" s="1"/>
  <c r="U787" i="13"/>
  <c r="AC787" i="13"/>
  <c r="AH787" i="13"/>
  <c r="AI787" i="13" s="1"/>
  <c r="M788" i="13"/>
  <c r="O788" i="13"/>
  <c r="U788" i="13"/>
  <c r="AC788" i="13"/>
  <c r="M789" i="13"/>
  <c r="O789" i="13"/>
  <c r="U789" i="13"/>
  <c r="AC789" i="13"/>
  <c r="M790" i="13"/>
  <c r="O790" i="13"/>
  <c r="U790" i="13"/>
  <c r="AC790" i="13"/>
  <c r="AH790" i="13"/>
  <c r="M791" i="13"/>
  <c r="O791" i="13"/>
  <c r="P791" i="13" s="1"/>
  <c r="U791" i="13"/>
  <c r="AC791" i="13"/>
  <c r="M792" i="13"/>
  <c r="O792" i="13"/>
  <c r="U792" i="13"/>
  <c r="AC792" i="13"/>
  <c r="M793" i="13"/>
  <c r="O793" i="13"/>
  <c r="U793" i="13"/>
  <c r="AC793" i="13"/>
  <c r="AC235" i="14" s="1"/>
  <c r="M794" i="13"/>
  <c r="O794" i="13"/>
  <c r="AH794" i="13" s="1"/>
  <c r="AI794" i="13" s="1"/>
  <c r="U794" i="13"/>
  <c r="AC794" i="13"/>
  <c r="M795" i="13"/>
  <c r="O795" i="13"/>
  <c r="P795" i="13"/>
  <c r="U795" i="13"/>
  <c r="AC795" i="13"/>
  <c r="AH795" i="13"/>
  <c r="M796" i="13"/>
  <c r="AJ796" i="13" s="1"/>
  <c r="O796" i="13"/>
  <c r="AH796" i="13" s="1"/>
  <c r="AI796" i="13" s="1"/>
  <c r="P796" i="13"/>
  <c r="U796" i="13"/>
  <c r="AC796" i="13"/>
  <c r="M797" i="13"/>
  <c r="O797" i="13"/>
  <c r="U797" i="13"/>
  <c r="AC797" i="13"/>
  <c r="M798" i="13"/>
  <c r="O798" i="13"/>
  <c r="P798" i="13" s="1"/>
  <c r="U798" i="13"/>
  <c r="AC798" i="13"/>
  <c r="AH798" i="13"/>
  <c r="AI798" i="13" s="1"/>
  <c r="M799" i="13"/>
  <c r="O799" i="13"/>
  <c r="U799" i="13"/>
  <c r="AC799" i="13"/>
  <c r="M800" i="13"/>
  <c r="O800" i="13"/>
  <c r="AH800" i="13" s="1"/>
  <c r="AI800" i="13" s="1"/>
  <c r="P800" i="13"/>
  <c r="U800" i="13"/>
  <c r="AC800" i="13"/>
  <c r="M801" i="13"/>
  <c r="O801" i="13"/>
  <c r="U801" i="13"/>
  <c r="AC801" i="13"/>
  <c r="M802" i="13"/>
  <c r="O802" i="13"/>
  <c r="AH802" i="13" s="1"/>
  <c r="AI802" i="13" s="1"/>
  <c r="U802" i="13"/>
  <c r="AC802" i="13"/>
  <c r="M803" i="13"/>
  <c r="O803" i="13"/>
  <c r="U803" i="13"/>
  <c r="AC803" i="13"/>
  <c r="M804" i="13"/>
  <c r="O804" i="13"/>
  <c r="P804" i="13"/>
  <c r="U804" i="13"/>
  <c r="AC804" i="13"/>
  <c r="AH804" i="13"/>
  <c r="AI804" i="13" s="1"/>
  <c r="AJ804" i="13"/>
  <c r="M805" i="13"/>
  <c r="O805" i="13"/>
  <c r="P805" i="13" s="1"/>
  <c r="U805" i="13"/>
  <c r="AC805" i="13"/>
  <c r="AH805" i="13"/>
  <c r="AI805" i="13" s="1"/>
  <c r="M806" i="13"/>
  <c r="O806" i="13"/>
  <c r="U806" i="13"/>
  <c r="AC806" i="13"/>
  <c r="AH806" i="13"/>
  <c r="M807" i="13"/>
  <c r="O807" i="13"/>
  <c r="P807" i="13"/>
  <c r="U807" i="13"/>
  <c r="AC807" i="13"/>
  <c r="M808" i="13"/>
  <c r="O808" i="13"/>
  <c r="U808" i="13"/>
  <c r="AC808" i="13"/>
  <c r="M809" i="13"/>
  <c r="O809" i="13"/>
  <c r="U809" i="13"/>
  <c r="AC809" i="13"/>
  <c r="M810" i="13"/>
  <c r="O810" i="13"/>
  <c r="P810" i="13" s="1"/>
  <c r="U810" i="13"/>
  <c r="AC810" i="13"/>
  <c r="M811" i="13"/>
  <c r="O811" i="13"/>
  <c r="P811" i="13" s="1"/>
  <c r="U811" i="13"/>
  <c r="AC811" i="13"/>
  <c r="AH811" i="13"/>
  <c r="M812" i="13"/>
  <c r="O812" i="13"/>
  <c r="AH812" i="13" s="1"/>
  <c r="AI812" i="13" s="1"/>
  <c r="P812" i="13"/>
  <c r="U812" i="13"/>
  <c r="AC812" i="13"/>
  <c r="M813" i="13"/>
  <c r="O813" i="13"/>
  <c r="P813" i="13" s="1"/>
  <c r="U813" i="13"/>
  <c r="AC813" i="13"/>
  <c r="AH813" i="13"/>
  <c r="AI813" i="13" s="1"/>
  <c r="M814" i="13"/>
  <c r="O814" i="13"/>
  <c r="P814" i="13" s="1"/>
  <c r="U814" i="13"/>
  <c r="AC814" i="13"/>
  <c r="M815" i="13"/>
  <c r="O815" i="13"/>
  <c r="U815" i="13"/>
  <c r="AC815" i="13"/>
  <c r="M816" i="13"/>
  <c r="O816" i="13"/>
  <c r="AH816" i="13" s="1"/>
  <c r="AI816" i="13" s="1"/>
  <c r="P816" i="13"/>
  <c r="U816" i="13"/>
  <c r="AC816" i="13"/>
  <c r="M817" i="13"/>
  <c r="O817" i="13"/>
  <c r="U817" i="13"/>
  <c r="AC817" i="13"/>
  <c r="M818" i="13"/>
  <c r="O818" i="13"/>
  <c r="AH818" i="13" s="1"/>
  <c r="AI818" i="13" s="1"/>
  <c r="U818" i="13"/>
  <c r="AC818" i="13"/>
  <c r="M819" i="13"/>
  <c r="O819" i="13"/>
  <c r="U819" i="13"/>
  <c r="AC819" i="13"/>
  <c r="M820" i="13"/>
  <c r="O820" i="13"/>
  <c r="U820" i="13"/>
  <c r="AC820" i="13"/>
  <c r="M821" i="13"/>
  <c r="O821" i="13"/>
  <c r="P821" i="13" s="1"/>
  <c r="U821" i="13"/>
  <c r="AC821" i="13"/>
  <c r="AH821" i="13"/>
  <c r="AI821" i="13" s="1"/>
  <c r="M822" i="13"/>
  <c r="O822" i="13"/>
  <c r="U822" i="13"/>
  <c r="AC822" i="13"/>
  <c r="M823" i="13"/>
  <c r="O823" i="13"/>
  <c r="U823" i="13"/>
  <c r="AC823" i="13"/>
  <c r="M824" i="13"/>
  <c r="O824" i="13"/>
  <c r="U824" i="13"/>
  <c r="AC824" i="13"/>
  <c r="M825" i="13"/>
  <c r="O825" i="13"/>
  <c r="U825" i="13"/>
  <c r="AC825" i="13"/>
  <c r="AC243" i="14" s="1"/>
  <c r="M826" i="13"/>
  <c r="O826" i="13"/>
  <c r="U826" i="13"/>
  <c r="AC826" i="13"/>
  <c r="M827" i="13"/>
  <c r="O827" i="13"/>
  <c r="AH827" i="13" s="1"/>
  <c r="U827" i="13"/>
  <c r="AC827" i="13"/>
  <c r="M828" i="13"/>
  <c r="O828" i="13"/>
  <c r="P828" i="13" s="1"/>
  <c r="U828" i="13"/>
  <c r="AC828" i="13"/>
  <c r="AH828" i="13"/>
  <c r="M829" i="13"/>
  <c r="O829" i="13"/>
  <c r="AH829" i="13" s="1"/>
  <c r="U829" i="13"/>
  <c r="AC829" i="13"/>
  <c r="M830" i="13"/>
  <c r="O830" i="13"/>
  <c r="U830" i="13"/>
  <c r="AC830" i="13"/>
  <c r="M831" i="13"/>
  <c r="O831" i="13"/>
  <c r="U831" i="13"/>
  <c r="AC831" i="13"/>
  <c r="M832" i="13"/>
  <c r="O832" i="13"/>
  <c r="AH832" i="13" s="1"/>
  <c r="AI832" i="13" s="1"/>
  <c r="P832" i="13"/>
  <c r="U832" i="13"/>
  <c r="AC832" i="13"/>
  <c r="M833" i="13"/>
  <c r="O833" i="13"/>
  <c r="P833" i="13" s="1"/>
  <c r="U833" i="13"/>
  <c r="AC833" i="13"/>
  <c r="AH833" i="13"/>
  <c r="AI833" i="13" s="1"/>
  <c r="M834" i="13"/>
  <c r="O834" i="13"/>
  <c r="P834" i="13" s="1"/>
  <c r="U834" i="13"/>
  <c r="AC834" i="13"/>
  <c r="M835" i="13"/>
  <c r="O835" i="13"/>
  <c r="P835" i="13"/>
  <c r="AJ835" i="13" s="1"/>
  <c r="U835" i="13"/>
  <c r="AC835" i="13"/>
  <c r="AH835" i="13"/>
  <c r="AI835" i="13" s="1"/>
  <c r="M836" i="13"/>
  <c r="O836" i="13"/>
  <c r="P836" i="13"/>
  <c r="U836" i="13"/>
  <c r="AC836" i="13"/>
  <c r="AH836" i="13"/>
  <c r="AI836" i="13" s="1"/>
  <c r="M837" i="13"/>
  <c r="O837" i="13"/>
  <c r="P837" i="13" s="1"/>
  <c r="U837" i="13"/>
  <c r="AC837" i="13"/>
  <c r="M838" i="13"/>
  <c r="O838" i="13"/>
  <c r="P838" i="13" s="1"/>
  <c r="U838" i="13"/>
  <c r="AC838" i="13"/>
  <c r="M839" i="13"/>
  <c r="O839" i="13"/>
  <c r="AH839" i="13" s="1"/>
  <c r="AI839" i="13" s="1"/>
  <c r="P839" i="13"/>
  <c r="U839" i="13"/>
  <c r="AC839" i="13"/>
  <c r="AJ839" i="13"/>
  <c r="M840" i="13"/>
  <c r="O840" i="13"/>
  <c r="U840" i="13"/>
  <c r="AC840" i="13"/>
  <c r="M841" i="13"/>
  <c r="O841" i="13"/>
  <c r="U841" i="13"/>
  <c r="AC841" i="13"/>
  <c r="M842" i="13"/>
  <c r="O842" i="13"/>
  <c r="AH842" i="13" s="1"/>
  <c r="U842" i="13"/>
  <c r="AC842" i="13"/>
  <c r="M843" i="13"/>
  <c r="O843" i="13"/>
  <c r="U843" i="13"/>
  <c r="AC843" i="13"/>
  <c r="AH843" i="13"/>
  <c r="M844" i="13"/>
  <c r="O844" i="13"/>
  <c r="U844" i="13"/>
  <c r="U250" i="14" s="1"/>
  <c r="AC844" i="13"/>
  <c r="AH844" i="13"/>
  <c r="M845" i="13"/>
  <c r="O845" i="13"/>
  <c r="AH845" i="13" s="1"/>
  <c r="U845" i="13"/>
  <c r="AC845" i="13"/>
  <c r="M846" i="13"/>
  <c r="O846" i="13"/>
  <c r="U846" i="13"/>
  <c r="AC846" i="13"/>
  <c r="M847" i="13"/>
  <c r="O847" i="13"/>
  <c r="P847" i="13" s="1"/>
  <c r="U847" i="13"/>
  <c r="AC847" i="13"/>
  <c r="M848" i="13"/>
  <c r="O848" i="13"/>
  <c r="AH848" i="13" s="1"/>
  <c r="U848" i="13"/>
  <c r="AC848" i="13"/>
  <c r="M849" i="13"/>
  <c r="O849" i="13"/>
  <c r="U849" i="13"/>
  <c r="AC849" i="13"/>
  <c r="M850" i="13"/>
  <c r="O850" i="13"/>
  <c r="AH850" i="13" s="1"/>
  <c r="U850" i="13"/>
  <c r="AC850" i="13"/>
  <c r="M851" i="13"/>
  <c r="O851" i="13"/>
  <c r="AH851" i="13" s="1"/>
  <c r="U851" i="13"/>
  <c r="AC851" i="13"/>
  <c r="M852" i="13"/>
  <c r="O852" i="13"/>
  <c r="U852" i="13"/>
  <c r="AC852" i="13"/>
  <c r="AH852" i="13"/>
  <c r="M853" i="13"/>
  <c r="O853" i="13"/>
  <c r="U853" i="13"/>
  <c r="AC853" i="13"/>
  <c r="M854" i="13"/>
  <c r="O854" i="13"/>
  <c r="AH854" i="13" s="1"/>
  <c r="U854" i="13"/>
  <c r="AC854" i="13"/>
  <c r="M855" i="13"/>
  <c r="O855" i="13"/>
  <c r="U855" i="13"/>
  <c r="AC855" i="13"/>
  <c r="M856" i="13"/>
  <c r="O856" i="13"/>
  <c r="AH856" i="13" s="1"/>
  <c r="U856" i="13"/>
  <c r="AC856" i="13"/>
  <c r="M857" i="13"/>
  <c r="O857" i="13"/>
  <c r="U857" i="13"/>
  <c r="AC857" i="13"/>
  <c r="M858" i="13"/>
  <c r="O858" i="13"/>
  <c r="U858" i="13"/>
  <c r="AC858" i="13"/>
  <c r="AH858" i="13"/>
  <c r="M859" i="13"/>
  <c r="O859" i="13"/>
  <c r="AH859" i="13" s="1"/>
  <c r="U859" i="13"/>
  <c r="AC859" i="13"/>
  <c r="M860" i="13"/>
  <c r="O860" i="13"/>
  <c r="U860" i="13"/>
  <c r="AC860" i="13"/>
  <c r="M861" i="13"/>
  <c r="O861" i="13"/>
  <c r="U861" i="13"/>
  <c r="AC861" i="13"/>
  <c r="M862" i="13"/>
  <c r="M256" i="14" s="1"/>
  <c r="O862" i="13"/>
  <c r="U862" i="13"/>
  <c r="AC862" i="13"/>
  <c r="M863" i="13"/>
  <c r="O863" i="13"/>
  <c r="U863" i="13"/>
  <c r="U257" i="14" s="1"/>
  <c r="AC863" i="13"/>
  <c r="M864" i="13"/>
  <c r="O864" i="13"/>
  <c r="U864" i="13"/>
  <c r="U258" i="14" s="1"/>
  <c r="AC864" i="13"/>
  <c r="M865" i="13"/>
  <c r="O865" i="13"/>
  <c r="U865" i="13"/>
  <c r="AC865" i="13"/>
  <c r="M866" i="13"/>
  <c r="O866" i="13"/>
  <c r="AH866" i="13" s="1"/>
  <c r="AI866" i="13" s="1"/>
  <c r="U866" i="13"/>
  <c r="AC866" i="13"/>
  <c r="M867" i="13"/>
  <c r="O867" i="13"/>
  <c r="AH867" i="13" s="1"/>
  <c r="AI867" i="13" s="1"/>
  <c r="P867" i="13"/>
  <c r="U867" i="13"/>
  <c r="AC867" i="13"/>
  <c r="M868" i="13"/>
  <c r="O868" i="13"/>
  <c r="U868" i="13"/>
  <c r="AC868" i="13"/>
  <c r="M869" i="13"/>
  <c r="O869" i="13"/>
  <c r="U869" i="13"/>
  <c r="AC869" i="13"/>
  <c r="M870" i="13"/>
  <c r="O870" i="13"/>
  <c r="U870" i="13"/>
  <c r="AC870" i="13"/>
  <c r="M871" i="13"/>
  <c r="O871" i="13"/>
  <c r="U871" i="13"/>
  <c r="AC871" i="13"/>
  <c r="M872" i="13"/>
  <c r="O872" i="13"/>
  <c r="U872" i="13"/>
  <c r="AC872" i="13"/>
  <c r="M873" i="13"/>
  <c r="O873" i="13"/>
  <c r="P873" i="13" s="1"/>
  <c r="U873" i="13"/>
  <c r="AC873" i="13"/>
  <c r="M874" i="13"/>
  <c r="O874" i="13"/>
  <c r="P874" i="13"/>
  <c r="U874" i="13"/>
  <c r="AC874" i="13"/>
  <c r="AH874" i="13"/>
  <c r="AI874" i="13" s="1"/>
  <c r="M875" i="13"/>
  <c r="O875" i="13"/>
  <c r="P875" i="13"/>
  <c r="U875" i="13"/>
  <c r="AC875" i="13"/>
  <c r="AH875" i="13"/>
  <c r="AI875" i="13" s="1"/>
  <c r="M876" i="13"/>
  <c r="O876" i="13"/>
  <c r="AH876" i="13" s="1"/>
  <c r="AI876" i="13" s="1"/>
  <c r="P876" i="13"/>
  <c r="U876" i="13"/>
  <c r="AC876" i="13"/>
  <c r="M877" i="13"/>
  <c r="O877" i="13"/>
  <c r="U877" i="13"/>
  <c r="AC877" i="13"/>
  <c r="M878" i="13"/>
  <c r="O878" i="13"/>
  <c r="U878" i="13"/>
  <c r="AC878" i="13"/>
  <c r="M879" i="13"/>
  <c r="O879" i="13"/>
  <c r="U879" i="13"/>
  <c r="AC879" i="13"/>
  <c r="M880" i="13"/>
  <c r="O880" i="13"/>
  <c r="AH880" i="13" s="1"/>
  <c r="P880" i="13"/>
  <c r="U880" i="13"/>
  <c r="AC880" i="13"/>
  <c r="M881" i="13"/>
  <c r="O881" i="13"/>
  <c r="U881" i="13"/>
  <c r="U263" i="14" s="1"/>
  <c r="AC881" i="13"/>
  <c r="AH881" i="13"/>
  <c r="M882" i="13"/>
  <c r="O882" i="13"/>
  <c r="U882" i="13"/>
  <c r="AC882" i="13"/>
  <c r="M883" i="13"/>
  <c r="O883" i="13"/>
  <c r="U883" i="13"/>
  <c r="AC883" i="13"/>
  <c r="M884" i="13"/>
  <c r="O884" i="13"/>
  <c r="P884" i="13"/>
  <c r="U884" i="13"/>
  <c r="AC884" i="13"/>
  <c r="AH884" i="13"/>
  <c r="AI884" i="13" s="1"/>
  <c r="M885" i="13"/>
  <c r="O885" i="13"/>
  <c r="P885" i="13" s="1"/>
  <c r="U885" i="13"/>
  <c r="AC885" i="13"/>
  <c r="M886" i="13"/>
  <c r="O886" i="13"/>
  <c r="U886" i="13"/>
  <c r="AC886" i="13"/>
  <c r="AH886" i="13"/>
  <c r="AI886" i="13" s="1"/>
  <c r="M887" i="13"/>
  <c r="O887" i="13"/>
  <c r="AH887" i="13" s="1"/>
  <c r="AI887" i="13" s="1"/>
  <c r="P887" i="13"/>
  <c r="U887" i="13"/>
  <c r="AC887" i="13"/>
  <c r="M888" i="13"/>
  <c r="O888" i="13"/>
  <c r="U888" i="13"/>
  <c r="AC888" i="13"/>
  <c r="M889" i="13"/>
  <c r="O889" i="13"/>
  <c r="U889" i="13"/>
  <c r="AC889" i="13"/>
  <c r="M890" i="13"/>
  <c r="O890" i="13"/>
  <c r="AH890" i="13" s="1"/>
  <c r="AI890" i="13" s="1"/>
  <c r="U890" i="13"/>
  <c r="AC890" i="13"/>
  <c r="M891" i="13"/>
  <c r="O891" i="13"/>
  <c r="AH891" i="13" s="1"/>
  <c r="AI891" i="13" s="1"/>
  <c r="P891" i="13"/>
  <c r="U891" i="13"/>
  <c r="AC891" i="13"/>
  <c r="M892" i="13"/>
  <c r="O892" i="13"/>
  <c r="U892" i="13"/>
  <c r="AC892" i="13"/>
  <c r="M893" i="13"/>
  <c r="O893" i="13"/>
  <c r="P893" i="13" s="1"/>
  <c r="U893" i="13"/>
  <c r="AC893" i="13"/>
  <c r="AH893" i="13"/>
  <c r="AI893" i="13" s="1"/>
  <c r="M894" i="13"/>
  <c r="O894" i="13"/>
  <c r="P894" i="13"/>
  <c r="U894" i="13"/>
  <c r="AC894" i="13"/>
  <c r="M895" i="13"/>
  <c r="O895" i="13"/>
  <c r="U895" i="13"/>
  <c r="AC895" i="13"/>
  <c r="M896" i="13"/>
  <c r="O896" i="13"/>
  <c r="AH896" i="13" s="1"/>
  <c r="P896" i="13"/>
  <c r="U896" i="13"/>
  <c r="U266" i="14" s="1"/>
  <c r="AC896" i="13"/>
  <c r="M897" i="13"/>
  <c r="O897" i="13"/>
  <c r="AH897" i="13" s="1"/>
  <c r="U897" i="13"/>
  <c r="AC897" i="13"/>
  <c r="M898" i="13"/>
  <c r="O898" i="13"/>
  <c r="AH898" i="13" s="1"/>
  <c r="U898" i="13"/>
  <c r="AC898" i="13"/>
  <c r="M899" i="13"/>
  <c r="O899" i="13"/>
  <c r="U899" i="13"/>
  <c r="AC899" i="13"/>
  <c r="M900" i="13"/>
  <c r="O900" i="13"/>
  <c r="P900" i="13"/>
  <c r="U900" i="13"/>
  <c r="AC900" i="13"/>
  <c r="AH900" i="13"/>
  <c r="M901" i="13"/>
  <c r="O901" i="13"/>
  <c r="AH901" i="13" s="1"/>
  <c r="U901" i="13"/>
  <c r="AC901" i="13"/>
  <c r="M902" i="13"/>
  <c r="O902" i="13"/>
  <c r="U902" i="13"/>
  <c r="AC902" i="13"/>
  <c r="M903" i="13"/>
  <c r="O903" i="13"/>
  <c r="U903" i="13"/>
  <c r="AC903" i="13"/>
  <c r="M904" i="13"/>
  <c r="O904" i="13"/>
  <c r="P904" i="13"/>
  <c r="U904" i="13"/>
  <c r="AC904" i="13"/>
  <c r="M905" i="13"/>
  <c r="O905" i="13"/>
  <c r="P905" i="13" s="1"/>
  <c r="U905" i="13"/>
  <c r="AC905" i="13"/>
  <c r="M906" i="13"/>
  <c r="O906" i="13"/>
  <c r="AH906" i="13" s="1"/>
  <c r="AI906" i="13" s="1"/>
  <c r="P906" i="13"/>
  <c r="U906" i="13"/>
  <c r="AC906" i="13"/>
  <c r="M907" i="13"/>
  <c r="O907" i="13"/>
  <c r="AH907" i="13" s="1"/>
  <c r="AI907" i="13" s="1"/>
  <c r="P907" i="13"/>
  <c r="U907" i="13"/>
  <c r="AC907" i="13"/>
  <c r="M908" i="13"/>
  <c r="O908" i="13"/>
  <c r="P908" i="13"/>
  <c r="U908" i="13"/>
  <c r="AC908" i="13"/>
  <c r="AH908" i="13"/>
  <c r="AI908" i="13" s="1"/>
  <c r="M909" i="13"/>
  <c r="O909" i="13"/>
  <c r="U909" i="13"/>
  <c r="AC909" i="13"/>
  <c r="M910" i="13"/>
  <c r="AJ910" i="13" s="1"/>
  <c r="O910" i="13"/>
  <c r="AH910" i="13" s="1"/>
  <c r="AI910" i="13" s="1"/>
  <c r="P910" i="13"/>
  <c r="U910" i="13"/>
  <c r="AC910" i="13"/>
  <c r="M911" i="13"/>
  <c r="O911" i="13"/>
  <c r="AH911" i="13" s="1"/>
  <c r="AI911" i="13" s="1"/>
  <c r="U911" i="13"/>
  <c r="AC911" i="13"/>
  <c r="M912" i="13"/>
  <c r="O912" i="13"/>
  <c r="AH912" i="13" s="1"/>
  <c r="AI912" i="13" s="1"/>
  <c r="P912" i="13"/>
  <c r="U912" i="13"/>
  <c r="AC912" i="13"/>
  <c r="M913" i="13"/>
  <c r="O913" i="13"/>
  <c r="U913" i="13"/>
  <c r="AC913" i="13"/>
  <c r="M914" i="13"/>
  <c r="O914" i="13"/>
  <c r="U914" i="13"/>
  <c r="AC914" i="13"/>
  <c r="M915" i="13"/>
  <c r="O915" i="13"/>
  <c r="P915" i="13" s="1"/>
  <c r="U915" i="13"/>
  <c r="AC915" i="13"/>
  <c r="AH915" i="13"/>
  <c r="M916" i="13"/>
  <c r="O916" i="13"/>
  <c r="P916" i="13"/>
  <c r="U916" i="13"/>
  <c r="AC916" i="13"/>
  <c r="AH916" i="13"/>
  <c r="M917" i="13"/>
  <c r="O917" i="13"/>
  <c r="AH917" i="13" s="1"/>
  <c r="U917" i="13"/>
  <c r="AC917" i="13"/>
  <c r="M918" i="13"/>
  <c r="O918" i="13"/>
  <c r="AH918" i="13" s="1"/>
  <c r="U918" i="13"/>
  <c r="AC918" i="13"/>
  <c r="M919" i="13"/>
  <c r="O919" i="13"/>
  <c r="P919" i="13" s="1"/>
  <c r="U919" i="13"/>
  <c r="AC919" i="13"/>
  <c r="M920" i="13"/>
  <c r="O920" i="13"/>
  <c r="AH920" i="13" s="1"/>
  <c r="AI920" i="13" s="1"/>
  <c r="U920" i="13"/>
  <c r="AC920" i="13"/>
  <c r="M921" i="13"/>
  <c r="O921" i="13"/>
  <c r="U921" i="13"/>
  <c r="AC921" i="13"/>
  <c r="M922" i="13"/>
  <c r="O922" i="13"/>
  <c r="AH922" i="13" s="1"/>
  <c r="AI922" i="13" s="1"/>
  <c r="U922" i="13"/>
  <c r="AC922" i="13"/>
  <c r="M923" i="13"/>
  <c r="O923" i="13"/>
  <c r="AH923" i="13" s="1"/>
  <c r="AI923" i="13" s="1"/>
  <c r="P923" i="13"/>
  <c r="AJ923" i="13" s="1"/>
  <c r="U923" i="13"/>
  <c r="AC923" i="13"/>
  <c r="M924" i="13"/>
  <c r="O924" i="13"/>
  <c r="P924" i="13"/>
  <c r="U924" i="13"/>
  <c r="AC924" i="13"/>
  <c r="AH924" i="13"/>
  <c r="AI924" i="13" s="1"/>
  <c r="M925" i="13"/>
  <c r="O925" i="13"/>
  <c r="U925" i="13"/>
  <c r="AC925" i="13"/>
  <c r="M926" i="13"/>
  <c r="O926" i="13"/>
  <c r="P926" i="13"/>
  <c r="U926" i="13"/>
  <c r="AC926" i="13"/>
  <c r="M927" i="13"/>
  <c r="O927" i="13"/>
  <c r="U927" i="13"/>
  <c r="AC927" i="13"/>
  <c r="M928" i="13"/>
  <c r="O928" i="13"/>
  <c r="AH928" i="13" s="1"/>
  <c r="AI928" i="13" s="1"/>
  <c r="P928" i="13"/>
  <c r="U928" i="13"/>
  <c r="AC928" i="13"/>
  <c r="M929" i="13"/>
  <c r="O929" i="13"/>
  <c r="P929" i="13" s="1"/>
  <c r="U929" i="13"/>
  <c r="AC929" i="13"/>
  <c r="AH929" i="13"/>
  <c r="AI929" i="13" s="1"/>
  <c r="M930" i="13"/>
  <c r="O930" i="13"/>
  <c r="AH930" i="13" s="1"/>
  <c r="AI930" i="13" s="1"/>
  <c r="U930" i="13"/>
  <c r="AC930" i="13"/>
  <c r="M931" i="13"/>
  <c r="O931" i="13"/>
  <c r="P931" i="13" s="1"/>
  <c r="U931" i="13"/>
  <c r="AC931" i="13"/>
  <c r="AH931" i="13"/>
  <c r="AI931" i="13" s="1"/>
  <c r="M932" i="13"/>
  <c r="O932" i="13"/>
  <c r="U932" i="13"/>
  <c r="AC932" i="13"/>
  <c r="AH932" i="13"/>
  <c r="M933" i="13"/>
  <c r="O933" i="13"/>
  <c r="AH933" i="13" s="1"/>
  <c r="U933" i="13"/>
  <c r="AC933" i="13"/>
  <c r="AC279" i="14" s="1"/>
  <c r="M934" i="13"/>
  <c r="M280" i="14" s="1"/>
  <c r="O934" i="13"/>
  <c r="U934" i="13"/>
  <c r="AC934" i="13"/>
  <c r="M935" i="13"/>
  <c r="O935" i="13"/>
  <c r="U935" i="13"/>
  <c r="AC935" i="13"/>
  <c r="M936" i="13"/>
  <c r="O936" i="13"/>
  <c r="AH936" i="13" s="1"/>
  <c r="P936" i="13"/>
  <c r="U936" i="13"/>
  <c r="AC936" i="13"/>
  <c r="M937" i="13"/>
  <c r="O937" i="13"/>
  <c r="AH937" i="13" s="1"/>
  <c r="U937" i="13"/>
  <c r="AC937" i="13"/>
  <c r="M938" i="13"/>
  <c r="O938" i="13"/>
  <c r="U938" i="13"/>
  <c r="AC938" i="13"/>
  <c r="AH938" i="13"/>
  <c r="M939" i="13"/>
  <c r="O939" i="13"/>
  <c r="U939" i="13"/>
  <c r="AC939" i="13"/>
  <c r="AH939" i="13"/>
  <c r="M940" i="13"/>
  <c r="O940" i="13"/>
  <c r="AH940" i="13" s="1"/>
  <c r="U940" i="13"/>
  <c r="AC940" i="13"/>
  <c r="M941" i="13"/>
  <c r="O941" i="13"/>
  <c r="U941" i="13"/>
  <c r="AC941" i="13"/>
  <c r="M942" i="13"/>
  <c r="O942" i="13"/>
  <c r="U942" i="13"/>
  <c r="AC942" i="13"/>
  <c r="AH942" i="13"/>
  <c r="M943" i="13"/>
  <c r="O943" i="13"/>
  <c r="U943" i="13"/>
  <c r="AC943" i="13"/>
  <c r="M944" i="13"/>
  <c r="O944" i="13"/>
  <c r="AH944" i="13" s="1"/>
  <c r="U944" i="13"/>
  <c r="AC944" i="13"/>
  <c r="M945" i="13"/>
  <c r="O945" i="13"/>
  <c r="AH945" i="13" s="1"/>
  <c r="U945" i="13"/>
  <c r="AC945" i="13"/>
  <c r="M946" i="13"/>
  <c r="O946" i="13"/>
  <c r="AH946" i="13" s="1"/>
  <c r="U946" i="13"/>
  <c r="AC946" i="13"/>
  <c r="M947" i="13"/>
  <c r="O947" i="13"/>
  <c r="AH947" i="13" s="1"/>
  <c r="P947" i="13"/>
  <c r="U947" i="13"/>
  <c r="AC947" i="13"/>
  <c r="M948" i="13"/>
  <c r="O948" i="13"/>
  <c r="U948" i="13"/>
  <c r="AC948" i="13"/>
  <c r="AH948" i="13"/>
  <c r="M949" i="13"/>
  <c r="O949" i="13"/>
  <c r="AH949" i="13" s="1"/>
  <c r="U949" i="13"/>
  <c r="AC949" i="13"/>
  <c r="M950" i="13"/>
  <c r="O950" i="13"/>
  <c r="P950" i="13"/>
  <c r="U950" i="13"/>
  <c r="AC950" i="13"/>
  <c r="AH950" i="13"/>
  <c r="M951" i="13"/>
  <c r="O951" i="13"/>
  <c r="U951" i="13"/>
  <c r="AC951" i="13"/>
  <c r="M952" i="13"/>
  <c r="O952" i="13"/>
  <c r="U952" i="13"/>
  <c r="AC952" i="13"/>
  <c r="M953" i="13"/>
  <c r="O953" i="13"/>
  <c r="U953" i="13"/>
  <c r="AC953" i="13"/>
  <c r="AH953" i="13"/>
  <c r="M954" i="13"/>
  <c r="O954" i="13"/>
  <c r="P1116" i="13" s="1"/>
  <c r="U954" i="13"/>
  <c r="AC954" i="13"/>
  <c r="M955" i="13"/>
  <c r="O955" i="13"/>
  <c r="P955" i="13"/>
  <c r="U955" i="13"/>
  <c r="AC955" i="13"/>
  <c r="AH955" i="13"/>
  <c r="M956" i="13"/>
  <c r="O956" i="13"/>
  <c r="P956" i="13"/>
  <c r="U956" i="13"/>
  <c r="AC956" i="13"/>
  <c r="AH956" i="13"/>
  <c r="AI956" i="13" s="1"/>
  <c r="AJ956" i="13"/>
  <c r="M957" i="13"/>
  <c r="O957" i="13"/>
  <c r="P957" i="13" s="1"/>
  <c r="U957" i="13"/>
  <c r="AC957" i="13"/>
  <c r="AH957" i="13"/>
  <c r="AI957" i="13" s="1"/>
  <c r="M958" i="13"/>
  <c r="O958" i="13"/>
  <c r="P958" i="13" s="1"/>
  <c r="U958" i="13"/>
  <c r="AC958" i="13"/>
  <c r="M959" i="13"/>
  <c r="O959" i="13"/>
  <c r="AH959" i="13" s="1"/>
  <c r="AI959" i="13" s="1"/>
  <c r="P959" i="13"/>
  <c r="U959" i="13"/>
  <c r="AC959" i="13"/>
  <c r="M960" i="13"/>
  <c r="O960" i="13"/>
  <c r="U960" i="13"/>
  <c r="AC960" i="13"/>
  <c r="M961" i="13"/>
  <c r="O961" i="13"/>
  <c r="P961" i="13" s="1"/>
  <c r="U961" i="13"/>
  <c r="AC961" i="13"/>
  <c r="M962" i="13"/>
  <c r="O962" i="13"/>
  <c r="P962" i="13" s="1"/>
  <c r="U962" i="13"/>
  <c r="AC962" i="13"/>
  <c r="AH962" i="13"/>
  <c r="AI962" i="13" s="1"/>
  <c r="M963" i="13"/>
  <c r="O963" i="13"/>
  <c r="P963" i="13"/>
  <c r="U963" i="13"/>
  <c r="AC963" i="13"/>
  <c r="AH963" i="13"/>
  <c r="AI963" i="13" s="1"/>
  <c r="M964" i="13"/>
  <c r="O964" i="13"/>
  <c r="U964" i="13"/>
  <c r="AC964" i="13"/>
  <c r="M965" i="13"/>
  <c r="O965" i="13"/>
  <c r="U965" i="13"/>
  <c r="AC965" i="13"/>
  <c r="M966" i="13"/>
  <c r="O966" i="13"/>
  <c r="P966" i="13" s="1"/>
  <c r="U966" i="13"/>
  <c r="AC966" i="13"/>
  <c r="M967" i="13"/>
  <c r="O967" i="13"/>
  <c r="AH967" i="13" s="1"/>
  <c r="AI967" i="13" s="1"/>
  <c r="P967" i="13"/>
  <c r="U967" i="13"/>
  <c r="AC967" i="13"/>
  <c r="AJ967" i="13"/>
  <c r="M968" i="13"/>
  <c r="O968" i="13"/>
  <c r="AH968" i="13" s="1"/>
  <c r="P968" i="13"/>
  <c r="U968" i="13"/>
  <c r="AC968" i="13"/>
  <c r="M969" i="13"/>
  <c r="O969" i="13"/>
  <c r="U969" i="13"/>
  <c r="U291" i="14" s="1"/>
  <c r="AC969" i="13"/>
  <c r="AH969" i="13"/>
  <c r="M970" i="13"/>
  <c r="O970" i="13"/>
  <c r="O292" i="14" s="1"/>
  <c r="P970" i="13"/>
  <c r="U970" i="13"/>
  <c r="AC970" i="13"/>
  <c r="AH970" i="13"/>
  <c r="M971" i="13"/>
  <c r="O971" i="13"/>
  <c r="P971" i="13"/>
  <c r="U971" i="13"/>
  <c r="AC971" i="13"/>
  <c r="AH971" i="13"/>
  <c r="M972" i="13"/>
  <c r="O972" i="13"/>
  <c r="P972" i="13" s="1"/>
  <c r="U972" i="13"/>
  <c r="AC972" i="13"/>
  <c r="AH972" i="13"/>
  <c r="M973" i="13"/>
  <c r="O973" i="13"/>
  <c r="AH973" i="13" s="1"/>
  <c r="U973" i="13"/>
  <c r="AC973" i="13"/>
  <c r="M974" i="13"/>
  <c r="O974" i="13"/>
  <c r="P974" i="13" s="1"/>
  <c r="U974" i="13"/>
  <c r="AC974" i="13"/>
  <c r="AH974" i="13"/>
  <c r="AI974" i="13" s="1"/>
  <c r="M975" i="13"/>
  <c r="O975" i="13"/>
  <c r="AH975" i="13" s="1"/>
  <c r="AI975" i="13" s="1"/>
  <c r="P975" i="13"/>
  <c r="U975" i="13"/>
  <c r="AC975" i="13"/>
  <c r="M976" i="13"/>
  <c r="O976" i="13"/>
  <c r="AH976" i="13" s="1"/>
  <c r="AI976" i="13" s="1"/>
  <c r="P976" i="13"/>
  <c r="U976" i="13"/>
  <c r="AC976" i="13"/>
  <c r="M977" i="13"/>
  <c r="O977" i="13"/>
  <c r="U977" i="13"/>
  <c r="AC977" i="13"/>
  <c r="M978" i="13"/>
  <c r="O978" i="13"/>
  <c r="P978" i="13"/>
  <c r="U978" i="13"/>
  <c r="AC978" i="13"/>
  <c r="AH978" i="13"/>
  <c r="AI978" i="13" s="1"/>
  <c r="M979" i="13"/>
  <c r="O979" i="13"/>
  <c r="AH979" i="13" s="1"/>
  <c r="AI979" i="13" s="1"/>
  <c r="P979" i="13"/>
  <c r="U979" i="13"/>
  <c r="AC979" i="13"/>
  <c r="AJ979" i="13"/>
  <c r="M980" i="13"/>
  <c r="O980" i="13"/>
  <c r="P980" i="13" s="1"/>
  <c r="U980" i="13"/>
  <c r="AC980" i="13"/>
  <c r="AH980" i="13"/>
  <c r="AI980" i="13" s="1"/>
  <c r="M981" i="13"/>
  <c r="O981" i="13"/>
  <c r="P981" i="13" s="1"/>
  <c r="U981" i="13"/>
  <c r="AC981" i="13"/>
  <c r="M982" i="13"/>
  <c r="O982" i="13"/>
  <c r="AH982" i="13" s="1"/>
  <c r="AI982" i="13" s="1"/>
  <c r="U982" i="13"/>
  <c r="AC982" i="13"/>
  <c r="M983" i="13"/>
  <c r="O983" i="13"/>
  <c r="U983" i="13"/>
  <c r="AC983" i="13"/>
  <c r="M984" i="13"/>
  <c r="O984" i="13"/>
  <c r="U984" i="13"/>
  <c r="AC984" i="13"/>
  <c r="M985" i="13"/>
  <c r="O985" i="13"/>
  <c r="P985" i="13" s="1"/>
  <c r="U985" i="13"/>
  <c r="AC985" i="13"/>
  <c r="AH985" i="13"/>
  <c r="AI985" i="13" s="1"/>
  <c r="M986" i="13"/>
  <c r="O986" i="13"/>
  <c r="U986" i="13"/>
  <c r="AC986" i="13"/>
  <c r="M987" i="13"/>
  <c r="O987" i="13"/>
  <c r="P987" i="13"/>
  <c r="U987" i="13"/>
  <c r="AC987" i="13"/>
  <c r="AH987" i="13"/>
  <c r="M988" i="13"/>
  <c r="O988" i="13"/>
  <c r="P988" i="13"/>
  <c r="U988" i="13"/>
  <c r="AC988" i="13"/>
  <c r="AH988" i="13"/>
  <c r="M989" i="13"/>
  <c r="O989" i="13"/>
  <c r="AH989" i="13" s="1"/>
  <c r="U989" i="13"/>
  <c r="AC989" i="13"/>
  <c r="AC299" i="14" s="1"/>
  <c r="M990" i="13"/>
  <c r="O990" i="13"/>
  <c r="O300" i="14" s="1"/>
  <c r="U990" i="13"/>
  <c r="AC990" i="13"/>
  <c r="M991" i="13"/>
  <c r="O991" i="13"/>
  <c r="P991" i="13" s="1"/>
  <c r="U991" i="13"/>
  <c r="AC991" i="13"/>
  <c r="M992" i="13"/>
  <c r="O992" i="13"/>
  <c r="AH992" i="13" s="1"/>
  <c r="AI992" i="13" s="1"/>
  <c r="P992" i="13"/>
  <c r="U992" i="13"/>
  <c r="AC992" i="13"/>
  <c r="M993" i="13"/>
  <c r="O993" i="13"/>
  <c r="P993" i="13" s="1"/>
  <c r="U993" i="13"/>
  <c r="AC993" i="13"/>
  <c r="AH993" i="13"/>
  <c r="AI993" i="13" s="1"/>
  <c r="M994" i="13"/>
  <c r="O994" i="13"/>
  <c r="U994" i="13"/>
  <c r="AC994" i="13"/>
  <c r="M995" i="13"/>
  <c r="O995" i="13"/>
  <c r="AH995" i="13" s="1"/>
  <c r="AI995" i="13" s="1"/>
  <c r="P995" i="13"/>
  <c r="U995" i="13"/>
  <c r="AC995" i="13"/>
  <c r="M996" i="13"/>
  <c r="O996" i="13"/>
  <c r="P996" i="13"/>
  <c r="U996" i="13"/>
  <c r="AC996" i="13"/>
  <c r="AH996" i="13"/>
  <c r="AI996" i="13" s="1"/>
  <c r="M997" i="13"/>
  <c r="O997" i="13"/>
  <c r="U997" i="13"/>
  <c r="AC997" i="13"/>
  <c r="M998" i="13"/>
  <c r="O998" i="13"/>
  <c r="U998" i="13"/>
  <c r="AC998" i="13"/>
  <c r="M999" i="13"/>
  <c r="O999" i="13"/>
  <c r="AH999" i="13" s="1"/>
  <c r="AI999" i="13" s="1"/>
  <c r="P999" i="13"/>
  <c r="U999" i="13"/>
  <c r="AC999" i="13"/>
  <c r="M1000" i="13"/>
  <c r="O1000" i="13"/>
  <c r="AH1000" i="13" s="1"/>
  <c r="AI1000" i="13" s="1"/>
  <c r="P1000" i="13"/>
  <c r="U1000" i="13"/>
  <c r="AC1000" i="13"/>
  <c r="M1001" i="13"/>
  <c r="O1001" i="13"/>
  <c r="U1001" i="13"/>
  <c r="AC1001" i="13"/>
  <c r="M1002" i="13"/>
  <c r="O1002" i="13"/>
  <c r="P1002" i="13"/>
  <c r="U1002" i="13"/>
  <c r="AC1002" i="13"/>
  <c r="AH1002" i="13"/>
  <c r="AI1002" i="13" s="1"/>
  <c r="M1003" i="13"/>
  <c r="O1003" i="13"/>
  <c r="AH1003" i="13" s="1"/>
  <c r="AI1003" i="13" s="1"/>
  <c r="P1003" i="13"/>
  <c r="U1003" i="13"/>
  <c r="AC1003" i="13"/>
  <c r="M1004" i="13"/>
  <c r="O1004" i="13"/>
  <c r="AH1004" i="13" s="1"/>
  <c r="P1004" i="13"/>
  <c r="U1004" i="13"/>
  <c r="AC1004" i="13"/>
  <c r="M1005" i="13"/>
  <c r="O1005" i="13"/>
  <c r="AH1005" i="13" s="1"/>
  <c r="U1005" i="13"/>
  <c r="AC1005" i="13"/>
  <c r="M1006" i="13"/>
  <c r="O1006" i="13"/>
  <c r="U1006" i="13"/>
  <c r="AC1006" i="13"/>
  <c r="M1007" i="13"/>
  <c r="O1007" i="13"/>
  <c r="P1007" i="13" s="1"/>
  <c r="U1007" i="13"/>
  <c r="AC1007" i="13"/>
  <c r="M1008" i="13"/>
  <c r="O1008" i="13"/>
  <c r="AH1008" i="13" s="1"/>
  <c r="P1008" i="13"/>
  <c r="U1008" i="13"/>
  <c r="AC1008" i="13"/>
  <c r="M1009" i="13"/>
  <c r="O1009" i="13"/>
  <c r="U1009" i="13"/>
  <c r="AC1009" i="13"/>
  <c r="AC307" i="14" s="1"/>
  <c r="M1010" i="13"/>
  <c r="O1010" i="13"/>
  <c r="U1010" i="13"/>
  <c r="AC1010" i="13"/>
  <c r="M1011" i="13"/>
  <c r="O1011" i="13"/>
  <c r="U1011" i="13"/>
  <c r="AC1011" i="13"/>
  <c r="M1012" i="13"/>
  <c r="O1012" i="13"/>
  <c r="P1012" i="13" s="1"/>
  <c r="U1012" i="13"/>
  <c r="AC1012" i="13"/>
  <c r="M1013" i="13"/>
  <c r="O1013" i="13"/>
  <c r="P1013" i="13" s="1"/>
  <c r="U1013" i="13"/>
  <c r="AC1013" i="13"/>
  <c r="M1014" i="13"/>
  <c r="O1014" i="13"/>
  <c r="P1014" i="13"/>
  <c r="U1014" i="13"/>
  <c r="AC1014" i="13"/>
  <c r="AH1014" i="13"/>
  <c r="AI1014" i="13" s="1"/>
  <c r="M1015" i="13"/>
  <c r="O1015" i="13"/>
  <c r="U1015" i="13"/>
  <c r="AC1015" i="13"/>
  <c r="M1016" i="13"/>
  <c r="O1016" i="13"/>
  <c r="AH1016" i="13" s="1"/>
  <c r="AI1016" i="13" s="1"/>
  <c r="P1016" i="13"/>
  <c r="U1016" i="13"/>
  <c r="AC1016" i="13"/>
  <c r="M1017" i="13"/>
  <c r="O1017" i="13"/>
  <c r="P1017" i="13" s="1"/>
  <c r="U1017" i="13"/>
  <c r="AC1017" i="13"/>
  <c r="AH1017" i="13"/>
  <c r="AI1017" i="13" s="1"/>
  <c r="M1018" i="13"/>
  <c r="O1018" i="13"/>
  <c r="AH1018" i="13" s="1"/>
  <c r="AI1018" i="13" s="1"/>
  <c r="U1018" i="13"/>
  <c r="AC1018" i="13"/>
  <c r="M1019" i="13"/>
  <c r="O1019" i="13"/>
  <c r="U1019" i="13"/>
  <c r="AC1019" i="13"/>
  <c r="M1020" i="13"/>
  <c r="O1020" i="13"/>
  <c r="P1020" i="13"/>
  <c r="U1020" i="13"/>
  <c r="AC1020" i="13"/>
  <c r="AH1020" i="13"/>
  <c r="AI1020" i="13" s="1"/>
  <c r="M1021" i="13"/>
  <c r="O1021" i="13"/>
  <c r="U1021" i="13"/>
  <c r="AC1021" i="13"/>
  <c r="M1022" i="13"/>
  <c r="O1022" i="13"/>
  <c r="U1022" i="13"/>
  <c r="AC1022" i="13"/>
  <c r="AH1022" i="13"/>
  <c r="M1023" i="13"/>
  <c r="O1023" i="13"/>
  <c r="U1023" i="13"/>
  <c r="AC1023" i="13"/>
  <c r="M1024" i="13"/>
  <c r="O1024" i="13"/>
  <c r="AH1024" i="13" s="1"/>
  <c r="U1024" i="13"/>
  <c r="AC1024" i="13"/>
  <c r="M1025" i="13"/>
  <c r="O1025" i="13"/>
  <c r="AH1025" i="13" s="1"/>
  <c r="U1025" i="13"/>
  <c r="AC1025" i="13"/>
  <c r="M1026" i="13"/>
  <c r="O1026" i="13"/>
  <c r="P1026" i="13" s="1"/>
  <c r="U1026" i="13"/>
  <c r="AC1026" i="13"/>
  <c r="AH1026" i="13"/>
  <c r="M1027" i="13"/>
  <c r="O1027" i="13"/>
  <c r="AH1027" i="13" s="1"/>
  <c r="U1027" i="13"/>
  <c r="AC1027" i="13"/>
  <c r="M1028" i="13"/>
  <c r="O1028" i="13"/>
  <c r="AH1028" i="13" s="1"/>
  <c r="AI1028" i="13" s="1"/>
  <c r="U1028" i="13"/>
  <c r="AC1028" i="13"/>
  <c r="M1029" i="13"/>
  <c r="O1029" i="13"/>
  <c r="AH1029" i="13" s="1"/>
  <c r="AI1029" i="13" s="1"/>
  <c r="U1029" i="13"/>
  <c r="AC1029" i="13"/>
  <c r="M1030" i="13"/>
  <c r="O1030" i="13"/>
  <c r="U1030" i="13"/>
  <c r="AC1030" i="13"/>
  <c r="M1031" i="13"/>
  <c r="O1031" i="13"/>
  <c r="AH1031" i="13" s="1"/>
  <c r="AI1031" i="13" s="1"/>
  <c r="U1031" i="13"/>
  <c r="AC1031" i="13"/>
  <c r="M1032" i="13"/>
  <c r="O1032" i="13"/>
  <c r="U1032" i="13"/>
  <c r="AC1032" i="13"/>
  <c r="M1033" i="13"/>
  <c r="O1033" i="13"/>
  <c r="U1033" i="13"/>
  <c r="AC1033" i="13"/>
  <c r="M1034" i="13"/>
  <c r="O1034" i="13"/>
  <c r="AH1034" i="13" s="1"/>
  <c r="AI1034" i="13" s="1"/>
  <c r="U1034" i="13"/>
  <c r="AC1034" i="13"/>
  <c r="M1035" i="13"/>
  <c r="O1035" i="13"/>
  <c r="AH1035" i="13" s="1"/>
  <c r="AI1035" i="13" s="1"/>
  <c r="U1035" i="13"/>
  <c r="AC1035" i="13"/>
  <c r="M1036" i="13"/>
  <c r="O1036" i="13"/>
  <c r="U1036" i="13"/>
  <c r="AC1036" i="13"/>
  <c r="AH1036" i="13"/>
  <c r="AI1036" i="13" s="1"/>
  <c r="M1037" i="13"/>
  <c r="O1037" i="13"/>
  <c r="AH1037" i="13" s="1"/>
  <c r="AI1037" i="13" s="1"/>
  <c r="U1037" i="13"/>
  <c r="AC1037" i="13"/>
  <c r="M1038" i="13"/>
  <c r="O1038" i="13"/>
  <c r="AH1038" i="13" s="1"/>
  <c r="AI1038" i="13" s="1"/>
  <c r="U1038" i="13"/>
  <c r="AC1038" i="13"/>
  <c r="M1039" i="13"/>
  <c r="O1039" i="13"/>
  <c r="AH1039" i="13" s="1"/>
  <c r="AI1039" i="13" s="1"/>
  <c r="U1039" i="13"/>
  <c r="AC1039" i="13"/>
  <c r="M1040" i="13"/>
  <c r="O1040" i="13"/>
  <c r="AH1040" i="13" s="1"/>
  <c r="P1040" i="13"/>
  <c r="P314" i="14" s="1"/>
  <c r="U1040" i="13"/>
  <c r="U314" i="14" s="1"/>
  <c r="AC1040" i="13"/>
  <c r="M1041" i="13"/>
  <c r="O1041" i="13"/>
  <c r="AH1041" i="13" s="1"/>
  <c r="U1041" i="13"/>
  <c r="AC1041" i="13"/>
  <c r="AC315" i="14" s="1"/>
  <c r="M1042" i="13"/>
  <c r="O1042" i="13"/>
  <c r="AH1042" i="13" s="1"/>
  <c r="P1042" i="13"/>
  <c r="U1042" i="13"/>
  <c r="AC1042" i="13"/>
  <c r="M1043" i="13"/>
  <c r="O1043" i="13"/>
  <c r="P1043" i="13"/>
  <c r="U1043" i="13"/>
  <c r="AC1043" i="13"/>
  <c r="AH1043" i="13"/>
  <c r="M1044" i="13"/>
  <c r="O1044" i="13"/>
  <c r="AH1044" i="13" s="1"/>
  <c r="P1044" i="13"/>
  <c r="U1044" i="13"/>
  <c r="AC1044" i="13"/>
  <c r="M1045" i="13"/>
  <c r="O1045" i="13"/>
  <c r="U1045" i="13"/>
  <c r="AC1045" i="13"/>
  <c r="M1046" i="13"/>
  <c r="O1046" i="13"/>
  <c r="P1046" i="13" s="1"/>
  <c r="U1046" i="13"/>
  <c r="AC1046" i="13"/>
  <c r="AH1046" i="13"/>
  <c r="AI1046" i="13" s="1"/>
  <c r="M1047" i="13"/>
  <c r="O1047" i="13"/>
  <c r="AH1047" i="13" s="1"/>
  <c r="AI1047" i="13" s="1"/>
  <c r="U1047" i="13"/>
  <c r="AC1047" i="13"/>
  <c r="M1048" i="13"/>
  <c r="O1048" i="13"/>
  <c r="U1048" i="13"/>
  <c r="AC1048" i="13"/>
  <c r="M1049" i="13"/>
  <c r="O1049" i="13"/>
  <c r="P1049" i="13" s="1"/>
  <c r="U1049" i="13"/>
  <c r="AC1049" i="13"/>
  <c r="M1050" i="13"/>
  <c r="O1050" i="13"/>
  <c r="U1050" i="13"/>
  <c r="AC1050" i="13"/>
  <c r="M1051" i="13"/>
  <c r="O1051" i="13"/>
  <c r="U1051" i="13"/>
  <c r="AC1051" i="13"/>
  <c r="M1052" i="13"/>
  <c r="O1052" i="13"/>
  <c r="P1052" i="13"/>
  <c r="U1052" i="13"/>
  <c r="AC1052" i="13"/>
  <c r="AH1052" i="13"/>
  <c r="AI1052" i="13" s="1"/>
  <c r="M1053" i="13"/>
  <c r="O1053" i="13"/>
  <c r="P1053" i="13" s="1"/>
  <c r="U1053" i="13"/>
  <c r="AC1053" i="13"/>
  <c r="M1054" i="13"/>
  <c r="O1054" i="13"/>
  <c r="U1054" i="13"/>
  <c r="AC1054" i="13"/>
  <c r="M1055" i="13"/>
  <c r="O1055" i="13"/>
  <c r="P1055" i="13"/>
  <c r="U1055" i="13"/>
  <c r="AC1055" i="13"/>
  <c r="AH1055" i="13"/>
  <c r="AI1055" i="13"/>
  <c r="M1056" i="13"/>
  <c r="O1056" i="13"/>
  <c r="U1056" i="13"/>
  <c r="AC1056" i="13"/>
  <c r="M1057" i="13"/>
  <c r="O1057" i="13"/>
  <c r="P1057" i="13" s="1"/>
  <c r="U1057" i="13"/>
  <c r="AC1057" i="13"/>
  <c r="M1058" i="13"/>
  <c r="O1058" i="13"/>
  <c r="U1058" i="13"/>
  <c r="AC1058" i="13"/>
  <c r="M1059" i="13"/>
  <c r="O1059" i="13"/>
  <c r="P1059" i="13" s="1"/>
  <c r="U1059" i="13"/>
  <c r="AC1059" i="13"/>
  <c r="M1060" i="13"/>
  <c r="O1060" i="13"/>
  <c r="P1060" i="13"/>
  <c r="U1060" i="13"/>
  <c r="AC1060" i="13"/>
  <c r="AC322" i="14" s="1"/>
  <c r="AH1060" i="13"/>
  <c r="AI1060" i="13"/>
  <c r="M1061" i="13"/>
  <c r="O1061" i="13"/>
  <c r="U1061" i="13"/>
  <c r="AC1061" i="13"/>
  <c r="AH1061" i="13"/>
  <c r="M1062" i="13"/>
  <c r="O1062" i="13"/>
  <c r="P1062" i="13"/>
  <c r="P324" i="14" s="1"/>
  <c r="U1062" i="13"/>
  <c r="AC1062" i="13"/>
  <c r="M1063" i="13"/>
  <c r="O1063" i="13"/>
  <c r="U1063" i="13"/>
  <c r="AC1063" i="13"/>
  <c r="M1064" i="13"/>
  <c r="O1064" i="13"/>
  <c r="U1064" i="13"/>
  <c r="AC1064" i="13"/>
  <c r="M1065" i="13"/>
  <c r="O1065" i="13"/>
  <c r="U1065" i="13"/>
  <c r="AC1065" i="13"/>
  <c r="M1066" i="13"/>
  <c r="O1066" i="13"/>
  <c r="AH1066" i="13" s="1"/>
  <c r="AI1066" i="13" s="1"/>
  <c r="U1066" i="13"/>
  <c r="AC1066" i="13"/>
  <c r="M1067" i="13"/>
  <c r="O1067" i="13"/>
  <c r="AH1067" i="13" s="1"/>
  <c r="AI1067" i="13" s="1"/>
  <c r="U1067" i="13"/>
  <c r="AC1067" i="13"/>
  <c r="M1068" i="13"/>
  <c r="O1068" i="13"/>
  <c r="P1068" i="13" s="1"/>
  <c r="U1068" i="13"/>
  <c r="AC1068" i="13"/>
  <c r="M1069" i="13"/>
  <c r="O1069" i="13"/>
  <c r="P1069" i="13" s="1"/>
  <c r="U1069" i="13"/>
  <c r="AC1069" i="13"/>
  <c r="M1070" i="13"/>
  <c r="O1070" i="13"/>
  <c r="U1070" i="13"/>
  <c r="AC1070" i="13"/>
  <c r="M1071" i="13"/>
  <c r="O1071" i="13"/>
  <c r="P1071" i="13" s="1"/>
  <c r="U1071" i="13"/>
  <c r="AC1071" i="13"/>
  <c r="AH1071" i="13"/>
  <c r="AI1071" i="13" s="1"/>
  <c r="M1072" i="13"/>
  <c r="O1072" i="13"/>
  <c r="U1072" i="13"/>
  <c r="AC1072" i="13"/>
  <c r="M1073" i="13"/>
  <c r="O1073" i="13"/>
  <c r="P1073" i="13" s="1"/>
  <c r="U1073" i="13"/>
  <c r="AC1073" i="13"/>
  <c r="M1074" i="13"/>
  <c r="O1074" i="13"/>
  <c r="P1074" i="13" s="1"/>
  <c r="U1074" i="13"/>
  <c r="AC1074" i="13"/>
  <c r="AH1074" i="13"/>
  <c r="AI1074" i="13"/>
  <c r="M1075" i="13"/>
  <c r="O1075" i="13"/>
  <c r="U1075" i="13"/>
  <c r="AC1075" i="13"/>
  <c r="M1076" i="13"/>
  <c r="O1076" i="13"/>
  <c r="P1076" i="13" s="1"/>
  <c r="U1076" i="13"/>
  <c r="AC1076" i="13"/>
  <c r="AH1076" i="13"/>
  <c r="AI1076" i="13" s="1"/>
  <c r="M1077" i="13"/>
  <c r="O1077" i="13"/>
  <c r="AH1077" i="13" s="1"/>
  <c r="U1077" i="13"/>
  <c r="AC1077" i="13"/>
  <c r="M1078" i="13"/>
  <c r="O1078" i="13"/>
  <c r="U1078" i="13"/>
  <c r="AC1078" i="13"/>
  <c r="M1079" i="13"/>
  <c r="O1079" i="13"/>
  <c r="U1079" i="13"/>
  <c r="AC1079" i="13"/>
  <c r="M1080" i="13"/>
  <c r="O1080" i="13"/>
  <c r="AH1080" i="13" s="1"/>
  <c r="P1080" i="13"/>
  <c r="U1080" i="13"/>
  <c r="AC1080" i="13"/>
  <c r="AC330" i="14" s="1"/>
  <c r="AI1080" i="13"/>
  <c r="M1081" i="13"/>
  <c r="O1081" i="13"/>
  <c r="U1081" i="13"/>
  <c r="AC1081" i="13"/>
  <c r="AH1081" i="13"/>
  <c r="M1082" i="13"/>
  <c r="O1082" i="13"/>
  <c r="U1082" i="13"/>
  <c r="AC1082" i="13"/>
  <c r="M1083" i="13"/>
  <c r="O1083" i="13"/>
  <c r="P1083" i="13" s="1"/>
  <c r="U1083" i="13"/>
  <c r="AC1083" i="13"/>
  <c r="M1084" i="13"/>
  <c r="O1084" i="13"/>
  <c r="U1084" i="13"/>
  <c r="AC1084" i="13"/>
  <c r="M1085" i="13"/>
  <c r="O1085" i="13"/>
  <c r="U1085" i="13"/>
  <c r="AC1085" i="13"/>
  <c r="M1086" i="13"/>
  <c r="O1086" i="13"/>
  <c r="U1086" i="13"/>
  <c r="AC1086" i="13"/>
  <c r="M1087" i="13"/>
  <c r="O1087" i="13"/>
  <c r="U1087" i="13"/>
  <c r="AC1087" i="13"/>
  <c r="M1088" i="13"/>
  <c r="O1088" i="13"/>
  <c r="U1088" i="13"/>
  <c r="AC1088" i="13"/>
  <c r="M1089" i="13"/>
  <c r="O1089" i="13"/>
  <c r="P1089" i="13" s="1"/>
  <c r="U1089" i="13"/>
  <c r="AC1089" i="13"/>
  <c r="AH1089" i="13"/>
  <c r="AI1089" i="13" s="1"/>
  <c r="M1090" i="13"/>
  <c r="O1090" i="13"/>
  <c r="P1090" i="13"/>
  <c r="U1090" i="13"/>
  <c r="AC1090" i="13"/>
  <c r="AH1090" i="13"/>
  <c r="AI1090" i="13" s="1"/>
  <c r="M1091" i="13"/>
  <c r="O1091" i="13"/>
  <c r="AH1091" i="13" s="1"/>
  <c r="AI1091" i="13" s="1"/>
  <c r="U1091" i="13"/>
  <c r="AC1091" i="13"/>
  <c r="M1092" i="13"/>
  <c r="O1092" i="13"/>
  <c r="U1092" i="13"/>
  <c r="AC1092" i="13"/>
  <c r="M1093" i="13"/>
  <c r="O1093" i="13"/>
  <c r="P1093" i="13" s="1"/>
  <c r="U1093" i="13"/>
  <c r="AC1093" i="13"/>
  <c r="M1094" i="13"/>
  <c r="O1094" i="13"/>
  <c r="P1094" i="13"/>
  <c r="U1094" i="13"/>
  <c r="AC1094" i="13"/>
  <c r="AH1094" i="13"/>
  <c r="AI1094" i="13" s="1"/>
  <c r="M1095" i="13"/>
  <c r="O1095" i="13"/>
  <c r="P1095" i="13" s="1"/>
  <c r="U1095" i="13"/>
  <c r="AC1095" i="13"/>
  <c r="AH1095" i="13"/>
  <c r="AI1095" i="13" s="1"/>
  <c r="M1096" i="13"/>
  <c r="O1096" i="13"/>
  <c r="AH1096" i="13" s="1"/>
  <c r="P1096" i="13"/>
  <c r="U1096" i="13"/>
  <c r="AC1096" i="13"/>
  <c r="AI1096" i="13"/>
  <c r="M1097" i="13"/>
  <c r="O1097" i="13"/>
  <c r="AH1097" i="13" s="1"/>
  <c r="U1097" i="13"/>
  <c r="AC1097" i="13"/>
  <c r="M1098" i="13"/>
  <c r="O1098" i="13"/>
  <c r="P1098" i="13"/>
  <c r="U1098" i="13"/>
  <c r="AC1098" i="13"/>
  <c r="AH1098" i="13"/>
  <c r="AI1098" i="13" s="1"/>
  <c r="M1099" i="13"/>
  <c r="O1099" i="13"/>
  <c r="P1099" i="13"/>
  <c r="U1099" i="13"/>
  <c r="AC1099" i="13"/>
  <c r="AH1099" i="13"/>
  <c r="AI1099" i="13" s="1"/>
  <c r="M1100" i="13"/>
  <c r="O1100" i="13"/>
  <c r="U1100" i="13"/>
  <c r="AC1100" i="13"/>
  <c r="M1101" i="13"/>
  <c r="O1101" i="13"/>
  <c r="P1101" i="13" s="1"/>
  <c r="U1101" i="13"/>
  <c r="AC1101" i="13"/>
  <c r="AH1101" i="13"/>
  <c r="AI1101" i="13" s="1"/>
  <c r="M1102" i="13"/>
  <c r="O1102" i="13"/>
  <c r="U1102" i="13"/>
  <c r="AC1102" i="13"/>
  <c r="M1103" i="13"/>
  <c r="O1103" i="13"/>
  <c r="U1103" i="13"/>
  <c r="AC1103" i="13"/>
  <c r="M1104" i="13"/>
  <c r="O1104" i="13"/>
  <c r="AH1104" i="13" s="1"/>
  <c r="AI1104" i="13" s="1"/>
  <c r="P1104" i="13"/>
  <c r="U1104" i="13"/>
  <c r="AC1104" i="13"/>
  <c r="M1105" i="13"/>
  <c r="O1105" i="13"/>
  <c r="P1105" i="13" s="1"/>
  <c r="U1105" i="13"/>
  <c r="AC1105" i="13"/>
  <c r="AH1105" i="13"/>
  <c r="AI1105" i="13" s="1"/>
  <c r="M1106" i="13"/>
  <c r="O1106" i="13"/>
  <c r="U1106" i="13"/>
  <c r="AC1106" i="13"/>
  <c r="M1107" i="13"/>
  <c r="O1107" i="13"/>
  <c r="AH1107" i="13" s="1"/>
  <c r="AI1107" i="13" s="1"/>
  <c r="P1107" i="13"/>
  <c r="U1107" i="13"/>
  <c r="AC1107" i="13"/>
  <c r="M1108" i="13"/>
  <c r="O1108" i="13"/>
  <c r="P1108" i="13" s="1"/>
  <c r="U1108" i="13"/>
  <c r="AC1108" i="13"/>
  <c r="AH1108" i="13"/>
  <c r="AI1108" i="13" s="1"/>
  <c r="M1109" i="13"/>
  <c r="O1109" i="13"/>
  <c r="U1109" i="13"/>
  <c r="AC1109" i="13"/>
  <c r="M1110" i="13"/>
  <c r="O1110" i="13"/>
  <c r="P1110" i="13"/>
  <c r="U1110" i="13"/>
  <c r="AC1110" i="13"/>
  <c r="AH1110" i="13"/>
  <c r="AI1110" i="13" s="1"/>
  <c r="M1111" i="13"/>
  <c r="O1111" i="13"/>
  <c r="AH1111" i="13" s="1"/>
  <c r="AI1111" i="13" s="1"/>
  <c r="U1111" i="13"/>
  <c r="AC1111" i="13"/>
  <c r="M1112" i="13"/>
  <c r="O1112" i="13"/>
  <c r="AH1112" i="13" s="1"/>
  <c r="AI1112" i="13" s="1"/>
  <c r="U1112" i="13"/>
  <c r="AC1112" i="13"/>
  <c r="M1113" i="13"/>
  <c r="O1113" i="13"/>
  <c r="U1113" i="13"/>
  <c r="AC1113" i="13"/>
  <c r="M1114" i="13"/>
  <c r="O1114" i="13"/>
  <c r="U1114" i="13"/>
  <c r="AC1114" i="13"/>
  <c r="AH1114" i="13"/>
  <c r="AI1114" i="13" s="1"/>
  <c r="M1115" i="13"/>
  <c r="O1115" i="13"/>
  <c r="AH1115" i="13" s="1"/>
  <c r="U1115" i="13"/>
  <c r="AC1115" i="13"/>
  <c r="M1116" i="13"/>
  <c r="O1116" i="13"/>
  <c r="AH1116" i="13" s="1"/>
  <c r="U1116" i="13"/>
  <c r="AC1116" i="13"/>
  <c r="AI1116" i="13"/>
  <c r="M1117" i="13"/>
  <c r="O1117" i="13"/>
  <c r="AH1117" i="13" s="1"/>
  <c r="U1117" i="13"/>
  <c r="AC1117" i="13"/>
  <c r="M1118" i="13"/>
  <c r="O1118" i="13"/>
  <c r="U1118" i="13"/>
  <c r="AC1118" i="13"/>
  <c r="M1119" i="13"/>
  <c r="O1119" i="13"/>
  <c r="U1119" i="13"/>
  <c r="AC1119" i="13"/>
  <c r="AH1119" i="13"/>
  <c r="AI1119" i="13" s="1"/>
  <c r="M1120" i="13"/>
  <c r="O1120" i="13"/>
  <c r="AH1120" i="13" s="1"/>
  <c r="U1120" i="13"/>
  <c r="AC1120" i="13"/>
  <c r="AI1120" i="13"/>
  <c r="M1121" i="13"/>
  <c r="O1121" i="13"/>
  <c r="U1121" i="13"/>
  <c r="AC1121" i="13"/>
  <c r="M1122" i="13"/>
  <c r="O1122" i="13"/>
  <c r="U1122" i="13"/>
  <c r="AC1122" i="13"/>
  <c r="M1123" i="13"/>
  <c r="O1123" i="13"/>
  <c r="U1123" i="13"/>
  <c r="AC1123" i="13"/>
  <c r="M1124" i="13"/>
  <c r="O1124" i="13"/>
  <c r="U1124" i="13"/>
  <c r="AC1124" i="13"/>
  <c r="AH1124" i="13"/>
  <c r="AI1124" i="13" s="1"/>
  <c r="M1125" i="13"/>
  <c r="O1125" i="13"/>
  <c r="U1125" i="13"/>
  <c r="AC1125" i="13"/>
  <c r="AH1125" i="13"/>
  <c r="AI1125" i="13" s="1"/>
  <c r="M1126" i="13"/>
  <c r="O1126" i="13"/>
  <c r="U1126" i="13"/>
  <c r="AC1126" i="13"/>
  <c r="M1127" i="13"/>
  <c r="O1127" i="13"/>
  <c r="AH1127" i="13" s="1"/>
  <c r="AI1127" i="13" s="1"/>
  <c r="U1127" i="13"/>
  <c r="AC1127" i="13"/>
  <c r="M1128" i="13"/>
  <c r="O1128" i="13"/>
  <c r="U1128" i="13"/>
  <c r="AC1128" i="13"/>
  <c r="M1129" i="13"/>
  <c r="O1129" i="13"/>
  <c r="AH1129" i="13" s="1"/>
  <c r="AI1129" i="13" s="1"/>
  <c r="U1129" i="13"/>
  <c r="AC1129" i="13"/>
  <c r="M1130" i="13"/>
  <c r="O1130" i="13"/>
  <c r="U1130" i="13"/>
  <c r="AC1130" i="13"/>
  <c r="M1131" i="13"/>
  <c r="O1131" i="13"/>
  <c r="P1131" i="13" s="1"/>
  <c r="U1131" i="13"/>
  <c r="AC1131" i="13"/>
  <c r="M1132" i="13"/>
  <c r="O1132" i="13"/>
  <c r="U1132" i="13"/>
  <c r="AC1132" i="13"/>
  <c r="M1133" i="13"/>
  <c r="O1133" i="13"/>
  <c r="U1133" i="13"/>
  <c r="AC1133" i="13"/>
  <c r="M1134" i="13"/>
  <c r="O1134" i="13"/>
  <c r="AH1134" i="13" s="1"/>
  <c r="P1134" i="13"/>
  <c r="U1134" i="13"/>
  <c r="AC1134" i="13"/>
  <c r="AI1134" i="13"/>
  <c r="M1135" i="13"/>
  <c r="O1135" i="13"/>
  <c r="U1135" i="13"/>
  <c r="AC1135" i="13"/>
  <c r="M1136" i="13"/>
  <c r="O1136" i="13"/>
  <c r="AH1136" i="13" s="1"/>
  <c r="AI1136" i="13" s="1"/>
  <c r="P1136" i="13"/>
  <c r="U1136" i="13"/>
  <c r="AC1136" i="13"/>
  <c r="M1137" i="13"/>
  <c r="O1137" i="13"/>
  <c r="P1137" i="13" s="1"/>
  <c r="U1137" i="13"/>
  <c r="AC1137" i="13"/>
  <c r="M1138" i="13"/>
  <c r="O1138" i="13"/>
  <c r="P1138" i="13" s="1"/>
  <c r="U1138" i="13"/>
  <c r="AC1138" i="13"/>
  <c r="M1139" i="13"/>
  <c r="O1139" i="13"/>
  <c r="U1139" i="13"/>
  <c r="AC1139" i="13"/>
  <c r="M1140" i="13"/>
  <c r="AJ1140" i="13" s="1"/>
  <c r="O1140" i="13"/>
  <c r="P1140" i="13"/>
  <c r="U1140" i="13"/>
  <c r="AC1140" i="13"/>
  <c r="AH1140" i="13"/>
  <c r="AI1140" i="13"/>
  <c r="M1141" i="13"/>
  <c r="O1141" i="13"/>
  <c r="U1141" i="13"/>
  <c r="AC1141" i="13"/>
  <c r="M1142" i="13"/>
  <c r="O1142" i="13"/>
  <c r="U1142" i="13"/>
  <c r="AC1142" i="13"/>
  <c r="M1143" i="13"/>
  <c r="O1143" i="13"/>
  <c r="U1143" i="13"/>
  <c r="AC1143" i="13"/>
  <c r="M1144" i="13"/>
  <c r="O1144" i="13"/>
  <c r="AH1144" i="13" s="1"/>
  <c r="P1144" i="13"/>
  <c r="U1144" i="13"/>
  <c r="AC1144" i="13"/>
  <c r="AI1144" i="13"/>
  <c r="M1145" i="13"/>
  <c r="AJ1145" i="13" s="1"/>
  <c r="O1145" i="13"/>
  <c r="P1145" i="13" s="1"/>
  <c r="U1145" i="13"/>
  <c r="AC1145" i="13"/>
  <c r="AH1145" i="13"/>
  <c r="AI1145" i="13" s="1"/>
  <c r="M1146" i="13"/>
  <c r="O1146" i="13"/>
  <c r="AH1146" i="13" s="1"/>
  <c r="AI1146" i="13" s="1"/>
  <c r="P1146" i="13"/>
  <c r="U1146" i="13"/>
  <c r="AC1146" i="13"/>
  <c r="M1147" i="13"/>
  <c r="O1147" i="13"/>
  <c r="U1147" i="13"/>
  <c r="AC1147" i="13"/>
  <c r="M1148" i="13"/>
  <c r="O1148" i="13"/>
  <c r="AH1148" i="13" s="1"/>
  <c r="P1148" i="13"/>
  <c r="U1148" i="13"/>
  <c r="AC1148" i="13"/>
  <c r="AI1148" i="13"/>
  <c r="M1149" i="13"/>
  <c r="O1149" i="13"/>
  <c r="U1149" i="13"/>
  <c r="AC1149" i="13"/>
  <c r="AC351" i="14" s="1"/>
  <c r="AH1149" i="13"/>
  <c r="M1150" i="13"/>
  <c r="O1150" i="13"/>
  <c r="U1150" i="13"/>
  <c r="AC1150" i="13"/>
  <c r="M1151" i="13"/>
  <c r="O1151" i="13"/>
  <c r="P1151" i="13" s="1"/>
  <c r="U1151" i="13"/>
  <c r="AC1151" i="13"/>
  <c r="M1152" i="13"/>
  <c r="O1152" i="13"/>
  <c r="AH1152" i="13" s="1"/>
  <c r="AI1152" i="13" s="1"/>
  <c r="P1152" i="13"/>
  <c r="P354" i="14" s="1"/>
  <c r="U1152" i="13"/>
  <c r="AC1152" i="13"/>
  <c r="M1153" i="13"/>
  <c r="O1153" i="13"/>
  <c r="AH1153" i="13" s="1"/>
  <c r="U1153" i="13"/>
  <c r="AC1153" i="13"/>
  <c r="M1154" i="13"/>
  <c r="O1154" i="13"/>
  <c r="P1154" i="13" s="1"/>
  <c r="U1154" i="13"/>
  <c r="AC1154" i="13"/>
  <c r="AH1154" i="13"/>
  <c r="AI1154" i="13" s="1"/>
  <c r="M1155" i="13"/>
  <c r="O1155" i="13"/>
  <c r="U1155" i="13"/>
  <c r="AC1155" i="13"/>
  <c r="M1156" i="13"/>
  <c r="O1156" i="13"/>
  <c r="P1156" i="13"/>
  <c r="U1156" i="13"/>
  <c r="AC1156" i="13"/>
  <c r="AH1156" i="13"/>
  <c r="AI1156" i="13"/>
  <c r="M1157" i="13"/>
  <c r="O1157" i="13"/>
  <c r="P1157" i="13" s="1"/>
  <c r="U1157" i="13"/>
  <c r="AC1157" i="13"/>
  <c r="M1158" i="13"/>
  <c r="O1158" i="13"/>
  <c r="P1158" i="13" s="1"/>
  <c r="U1158" i="13"/>
  <c r="AC1158" i="13"/>
  <c r="AH1158" i="13"/>
  <c r="AI1158" i="13" s="1"/>
  <c r="M1159" i="13"/>
  <c r="O1159" i="13"/>
  <c r="AH1159" i="13" s="1"/>
  <c r="AI1159" i="13" s="1"/>
  <c r="P1159" i="13"/>
  <c r="U1159" i="13"/>
  <c r="AC1159" i="13"/>
  <c r="M1160" i="13"/>
  <c r="O1160" i="13"/>
  <c r="U1160" i="13"/>
  <c r="AC1160" i="13"/>
  <c r="M1161" i="13"/>
  <c r="O1161" i="13"/>
  <c r="U1161" i="13"/>
  <c r="AC1161" i="13"/>
  <c r="M1162" i="13"/>
  <c r="O1162" i="13"/>
  <c r="AH1162" i="13" s="1"/>
  <c r="AI1162" i="13" s="1"/>
  <c r="P1162" i="13"/>
  <c r="U1162" i="13"/>
  <c r="AC1162" i="13"/>
  <c r="M1163" i="13"/>
  <c r="O1163" i="13"/>
  <c r="P1163" i="13"/>
  <c r="U1163" i="13"/>
  <c r="AC1163" i="13"/>
  <c r="AH1163" i="13"/>
  <c r="AI1163" i="13" s="1"/>
  <c r="M1164" i="13"/>
  <c r="O1164" i="13"/>
  <c r="P1164" i="13"/>
  <c r="U1164" i="13"/>
  <c r="AC1164" i="13"/>
  <c r="AH1164" i="13"/>
  <c r="AI1164" i="13"/>
  <c r="M1165" i="13"/>
  <c r="O1165" i="13"/>
  <c r="P1165" i="13" s="1"/>
  <c r="U1165" i="13"/>
  <c r="AC1165" i="13"/>
  <c r="AH1165" i="13"/>
  <c r="AI1165" i="13" s="1"/>
  <c r="M1166" i="13"/>
  <c r="O1166" i="13"/>
  <c r="P1166" i="13"/>
  <c r="U1166" i="13"/>
  <c r="AC1166" i="13"/>
  <c r="M1167" i="13"/>
  <c r="O1167" i="13"/>
  <c r="U1167" i="13"/>
  <c r="AC1167" i="13"/>
  <c r="M1168" i="13"/>
  <c r="O1168" i="13"/>
  <c r="AH1168" i="13" s="1"/>
  <c r="AI1168" i="13" s="1"/>
  <c r="AI358" i="14" s="1"/>
  <c r="P1168" i="13"/>
  <c r="P358" i="14" s="1"/>
  <c r="U1168" i="13"/>
  <c r="AC1168" i="13"/>
  <c r="M1169" i="13"/>
  <c r="O1169" i="13"/>
  <c r="U1169" i="13"/>
  <c r="AC1169" i="13"/>
  <c r="AH1169" i="13"/>
  <c r="M1170" i="13"/>
  <c r="O1170" i="13"/>
  <c r="P1170" i="13"/>
  <c r="U1170" i="13"/>
  <c r="AC1170" i="13"/>
  <c r="M1171" i="13"/>
  <c r="O1171" i="13"/>
  <c r="AH1171" i="13" s="1"/>
  <c r="P1171" i="13"/>
  <c r="U1171" i="13"/>
  <c r="AC1171" i="13"/>
  <c r="M1172" i="13"/>
  <c r="O1172" i="13"/>
  <c r="U1172" i="13"/>
  <c r="AC1172" i="13"/>
  <c r="M1173" i="13"/>
  <c r="O1173" i="13"/>
  <c r="U1173" i="13"/>
  <c r="AC1173" i="13"/>
  <c r="M1174" i="13"/>
  <c r="O1174" i="13"/>
  <c r="P1174" i="13" s="1"/>
  <c r="U1174" i="13"/>
  <c r="AC1174" i="13"/>
  <c r="AH1174" i="13"/>
  <c r="AI1174" i="13" s="1"/>
  <c r="M1175" i="13"/>
  <c r="O1175" i="13"/>
  <c r="U1175" i="13"/>
  <c r="AC1175" i="13"/>
  <c r="M1176" i="13"/>
  <c r="O1176" i="13"/>
  <c r="AH1176" i="13" s="1"/>
  <c r="AI1176" i="13" s="1"/>
  <c r="P1176" i="13"/>
  <c r="U1176" i="13"/>
  <c r="AC1176" i="13"/>
  <c r="M1177" i="13"/>
  <c r="O1177" i="13"/>
  <c r="P1177" i="13" s="1"/>
  <c r="U1177" i="13"/>
  <c r="AC1177" i="13"/>
  <c r="AH1177" i="13"/>
  <c r="AI1177" i="13" s="1"/>
  <c r="M1178" i="13"/>
  <c r="O1178" i="13"/>
  <c r="P1178" i="13"/>
  <c r="U1178" i="13"/>
  <c r="AC1178" i="13"/>
  <c r="AH1178" i="13"/>
  <c r="AI1178" i="13" s="1"/>
  <c r="M1179" i="13"/>
  <c r="O1179" i="13"/>
  <c r="U1179" i="13"/>
  <c r="AC1179" i="13"/>
  <c r="M1180" i="13"/>
  <c r="O1180" i="13"/>
  <c r="P1180" i="13"/>
  <c r="U1180" i="13"/>
  <c r="AC1180" i="13"/>
  <c r="AH1180" i="13"/>
  <c r="AI1180" i="13" s="1"/>
  <c r="M1181" i="13"/>
  <c r="O1181" i="13"/>
  <c r="U1181" i="13"/>
  <c r="AC1181" i="13"/>
  <c r="M1182" i="13"/>
  <c r="O1182" i="13"/>
  <c r="U1182" i="13"/>
  <c r="AC1182" i="13"/>
  <c r="M1183" i="13"/>
  <c r="O1183" i="13"/>
  <c r="P1183" i="13"/>
  <c r="U1183" i="13"/>
  <c r="AC1183" i="13"/>
  <c r="AH1183" i="13"/>
  <c r="AI1183" i="13" s="1"/>
  <c r="M1184" i="13"/>
  <c r="O1184" i="13"/>
  <c r="AH1184" i="13" s="1"/>
  <c r="AI1184" i="13" s="1"/>
  <c r="P1184" i="13"/>
  <c r="U1184" i="13"/>
  <c r="AC1184" i="13"/>
  <c r="M1185" i="13"/>
  <c r="O1185" i="13"/>
  <c r="U1185" i="13"/>
  <c r="AC1185" i="13"/>
  <c r="M1186" i="13"/>
  <c r="O1186" i="13"/>
  <c r="U1186" i="13"/>
  <c r="AC1186" i="13"/>
  <c r="M1187" i="13"/>
  <c r="O1187" i="13"/>
  <c r="U1187" i="13"/>
  <c r="AC1187" i="13"/>
  <c r="AH1187" i="13"/>
  <c r="M1188" i="13"/>
  <c r="O1188" i="13"/>
  <c r="AH1188" i="13" s="1"/>
  <c r="P1188" i="13"/>
  <c r="U1188" i="13"/>
  <c r="AC1188" i="13"/>
  <c r="AC366" i="14" s="1"/>
  <c r="AI1188" i="13"/>
  <c r="M1189" i="13"/>
  <c r="O1189" i="13"/>
  <c r="U1189" i="13"/>
  <c r="AC1189" i="13"/>
  <c r="AH1189" i="13"/>
  <c r="M1190" i="13"/>
  <c r="O1190" i="13"/>
  <c r="P1190" i="13"/>
  <c r="U1190" i="13"/>
  <c r="AC1190" i="13"/>
  <c r="M1191" i="13"/>
  <c r="O1191" i="13"/>
  <c r="AH1191" i="13" s="1"/>
  <c r="AI1191" i="13" s="1"/>
  <c r="P1191" i="13"/>
  <c r="U1191" i="13"/>
  <c r="AC1191" i="13"/>
  <c r="M1192" i="13"/>
  <c r="O1192" i="13"/>
  <c r="U1192" i="13"/>
  <c r="AC1192" i="13"/>
  <c r="M1193" i="13"/>
  <c r="O1193" i="13"/>
  <c r="U1193" i="13"/>
  <c r="AC1193" i="13"/>
  <c r="M1194" i="13"/>
  <c r="O1194" i="13"/>
  <c r="U1194" i="13"/>
  <c r="AC1194" i="13"/>
  <c r="M1195" i="13"/>
  <c r="O1195" i="13"/>
  <c r="AH1195" i="13" s="1"/>
  <c r="AI1195" i="13" s="1"/>
  <c r="U1195" i="13"/>
  <c r="AC1195" i="13"/>
  <c r="M1196" i="13"/>
  <c r="O1196" i="13"/>
  <c r="U1196" i="13"/>
  <c r="AC1196" i="13"/>
  <c r="M1197" i="13"/>
  <c r="O1197" i="13"/>
  <c r="P1197" i="13" s="1"/>
  <c r="U1197" i="13"/>
  <c r="AC1197" i="13"/>
  <c r="M1198" i="13"/>
  <c r="O1198" i="13"/>
  <c r="P1198" i="13" s="1"/>
  <c r="U1198" i="13"/>
  <c r="AC1198" i="13"/>
  <c r="AH1198" i="13"/>
  <c r="AI1198" i="13"/>
  <c r="M1199" i="13"/>
  <c r="O1199" i="13"/>
  <c r="U1199" i="13"/>
  <c r="AC1199" i="13"/>
  <c r="M1200" i="13"/>
  <c r="O1200" i="13"/>
  <c r="U1200" i="13"/>
  <c r="AC1200" i="13"/>
  <c r="M1201" i="13"/>
  <c r="O1201" i="13"/>
  <c r="P1201" i="13" s="1"/>
  <c r="U1201" i="13"/>
  <c r="AC1201" i="13"/>
  <c r="M1202" i="13"/>
  <c r="O1202" i="13"/>
  <c r="AH1202" i="13" s="1"/>
  <c r="AI1202" i="13" s="1"/>
  <c r="U1202" i="13"/>
  <c r="AC1202" i="13"/>
  <c r="M1203" i="13"/>
  <c r="O1203" i="13"/>
  <c r="AH1203" i="13" s="1"/>
  <c r="AI1203" i="13" s="1"/>
  <c r="U1203" i="13"/>
  <c r="AC1203" i="13"/>
  <c r="M1204" i="13"/>
  <c r="O1204" i="13"/>
  <c r="AH1204" i="13" s="1"/>
  <c r="U1204" i="13"/>
  <c r="AC1204" i="13"/>
  <c r="AI1204" i="13"/>
  <c r="M1205" i="13"/>
  <c r="O1205" i="13"/>
  <c r="U1205" i="13"/>
  <c r="AC1205" i="13"/>
  <c r="M1206" i="13"/>
  <c r="O1206" i="13"/>
  <c r="U1206" i="13"/>
  <c r="AC1206" i="13"/>
  <c r="M1207" i="13"/>
  <c r="O1207" i="13"/>
  <c r="U1207" i="13"/>
  <c r="AC1207" i="13"/>
  <c r="M1208" i="13"/>
  <c r="O1208" i="13"/>
  <c r="AH1208" i="13" s="1"/>
  <c r="U1208" i="13"/>
  <c r="AC1208" i="13"/>
  <c r="AI1208" i="13"/>
  <c r="M1209" i="13"/>
  <c r="O1209" i="13"/>
  <c r="U1209" i="13"/>
  <c r="AC1209" i="13"/>
  <c r="AH1209" i="13"/>
  <c r="AI1209" i="13" s="1"/>
  <c r="M1210" i="13"/>
  <c r="O1210" i="13"/>
  <c r="U1210" i="13"/>
  <c r="AC1210" i="13"/>
  <c r="M1211" i="13"/>
  <c r="O1211" i="13"/>
  <c r="U1211" i="13"/>
  <c r="AC1211" i="13"/>
  <c r="M1212" i="13"/>
  <c r="O1212" i="13"/>
  <c r="AH1212" i="13" s="1"/>
  <c r="AI1212" i="13" s="1"/>
  <c r="U1212" i="13"/>
  <c r="AC1212" i="13"/>
  <c r="M1213" i="13"/>
  <c r="O1213" i="13"/>
  <c r="U1213" i="13"/>
  <c r="AC1213" i="13"/>
  <c r="AH1213" i="13"/>
  <c r="AI1213" i="13" s="1"/>
  <c r="M1214" i="13"/>
  <c r="O1214" i="13"/>
  <c r="U1214" i="13"/>
  <c r="AC1214" i="13"/>
  <c r="M1215" i="13"/>
  <c r="O1215" i="13"/>
  <c r="AH1215" i="13" s="1"/>
  <c r="AI1215" i="13" s="1"/>
  <c r="U1215" i="13"/>
  <c r="AC1215" i="13"/>
  <c r="M1216" i="13"/>
  <c r="O1216" i="13"/>
  <c r="AH1216" i="13" s="1"/>
  <c r="AI1216" i="13" s="1"/>
  <c r="U1216" i="13"/>
  <c r="AC1216" i="13"/>
  <c r="M1217" i="13"/>
  <c r="O1217" i="13"/>
  <c r="U1217" i="13"/>
  <c r="AC1217" i="13"/>
  <c r="AH1217" i="13"/>
  <c r="AI1217" i="13" s="1"/>
  <c r="M1218" i="13"/>
  <c r="O1218" i="13"/>
  <c r="U1218" i="13"/>
  <c r="AC1218" i="13"/>
  <c r="AH1218" i="13"/>
  <c r="AI1218" i="13" s="1"/>
  <c r="M1219" i="13"/>
  <c r="O1219" i="13"/>
  <c r="U1219" i="13"/>
  <c r="AC1219" i="13"/>
  <c r="M1220" i="13"/>
  <c r="O1220" i="13"/>
  <c r="P1220" i="13" s="1"/>
  <c r="U1220" i="13"/>
  <c r="AC1220" i="13"/>
  <c r="AH1220" i="13"/>
  <c r="AI1220" i="13"/>
  <c r="M1221" i="13"/>
  <c r="O1221" i="13"/>
  <c r="AH1221" i="13" s="1"/>
  <c r="U1221" i="13"/>
  <c r="AC1221" i="13"/>
  <c r="M1222" i="13"/>
  <c r="O1222" i="13"/>
  <c r="AH1222" i="13" s="1"/>
  <c r="P1222" i="13"/>
  <c r="U1222" i="13"/>
  <c r="AC1222" i="13"/>
  <c r="M1223" i="13"/>
  <c r="O1223" i="13"/>
  <c r="P1223" i="13"/>
  <c r="U1223" i="13"/>
  <c r="AC1223" i="13"/>
  <c r="AH1223" i="13"/>
  <c r="AI1223" i="13"/>
  <c r="M1224" i="13"/>
  <c r="O1224" i="13"/>
  <c r="AH1224" i="13" s="1"/>
  <c r="P1224" i="13"/>
  <c r="U1224" i="13"/>
  <c r="AC1224" i="13"/>
  <c r="AI1224" i="13"/>
  <c r="M1225" i="13"/>
  <c r="O1225" i="13"/>
  <c r="U1225" i="13"/>
  <c r="AC1225" i="13"/>
  <c r="M1226" i="13"/>
  <c r="O1226" i="13"/>
  <c r="P1226" i="13"/>
  <c r="U1226" i="13"/>
  <c r="AC1226" i="13"/>
  <c r="AH1226" i="13"/>
  <c r="AI1226" i="13" s="1"/>
  <c r="M1227" i="13"/>
  <c r="O1227" i="13"/>
  <c r="P1227" i="13"/>
  <c r="U1227" i="13"/>
  <c r="AC1227" i="13"/>
  <c r="AH1227" i="13"/>
  <c r="AI1227" i="13" s="1"/>
  <c r="M1228" i="13"/>
  <c r="O1228" i="13"/>
  <c r="P1228" i="13"/>
  <c r="U1228" i="13"/>
  <c r="AC1228" i="13"/>
  <c r="AH1228" i="13"/>
  <c r="AI1228" i="13"/>
  <c r="M1229" i="13"/>
  <c r="O1229" i="13"/>
  <c r="U1229" i="13"/>
  <c r="AC1229" i="13"/>
  <c r="M1230" i="13"/>
  <c r="O1230" i="13"/>
  <c r="AH1230" i="13" s="1"/>
  <c r="AI1230" i="13" s="1"/>
  <c r="P1230" i="13"/>
  <c r="U1230" i="13"/>
  <c r="AC1230" i="13"/>
  <c r="M1231" i="13"/>
  <c r="O1231" i="13"/>
  <c r="U1231" i="13"/>
  <c r="AC1231" i="13"/>
  <c r="M1232" i="13"/>
  <c r="O1232" i="13"/>
  <c r="AH1232" i="13" s="1"/>
  <c r="AI1232" i="13" s="1"/>
  <c r="P1232" i="13"/>
  <c r="U1232" i="13"/>
  <c r="AC1232" i="13"/>
  <c r="M1233" i="13"/>
  <c r="O1233" i="13"/>
  <c r="P1233" i="13" s="1"/>
  <c r="U1233" i="13"/>
  <c r="AC1233" i="13"/>
  <c r="AH1233" i="13"/>
  <c r="AI1233" i="13" s="1"/>
  <c r="M1234" i="13"/>
  <c r="O1234" i="13"/>
  <c r="U1234" i="13"/>
  <c r="AC1234" i="13"/>
  <c r="M1235" i="13"/>
  <c r="O1235" i="13"/>
  <c r="U1235" i="13"/>
  <c r="AC1235" i="13"/>
  <c r="M1236" i="13"/>
  <c r="O1236" i="13"/>
  <c r="P1236" i="13" s="1"/>
  <c r="U1236" i="13"/>
  <c r="AC1236" i="13"/>
  <c r="AH1236" i="13"/>
  <c r="AI1236" i="13" s="1"/>
  <c r="M1237" i="13"/>
  <c r="O1237" i="13"/>
  <c r="P1237" i="13" s="1"/>
  <c r="U1237" i="13"/>
  <c r="AC1237" i="13"/>
  <c r="AH1237" i="13"/>
  <c r="AI1237" i="13" s="1"/>
  <c r="M1238" i="13"/>
  <c r="O1238" i="13"/>
  <c r="AH1238" i="13" s="1"/>
  <c r="P1238" i="13"/>
  <c r="U1238" i="13"/>
  <c r="AC1238" i="13"/>
  <c r="M1239" i="13"/>
  <c r="O1239" i="13"/>
  <c r="U1239" i="13"/>
  <c r="AC1239" i="13"/>
  <c r="M1240" i="13"/>
  <c r="O1240" i="13"/>
  <c r="U1240" i="13"/>
  <c r="AC1240" i="13"/>
  <c r="M1241" i="13"/>
  <c r="O1241" i="13"/>
  <c r="U1241" i="13"/>
  <c r="AC1241" i="13"/>
  <c r="AC383" i="14" s="1"/>
  <c r="AH1241" i="13"/>
  <c r="M1242" i="13"/>
  <c r="O1242" i="13"/>
  <c r="P1242" i="13" s="1"/>
  <c r="U1242" i="13"/>
  <c r="AC1242" i="13"/>
  <c r="AH1242" i="13"/>
  <c r="AI1242" i="13"/>
  <c r="M1243" i="13"/>
  <c r="O1243" i="13"/>
  <c r="U1243" i="13"/>
  <c r="AC1243" i="13"/>
  <c r="M1244" i="13"/>
  <c r="O1244" i="13"/>
  <c r="AH1244" i="13" s="1"/>
  <c r="P1244" i="13"/>
  <c r="U1244" i="13"/>
  <c r="AC1244" i="13"/>
  <c r="AI1244" i="13"/>
  <c r="M1245" i="13"/>
  <c r="O1245" i="13"/>
  <c r="U1245" i="13"/>
  <c r="AC1245" i="13"/>
  <c r="M1246" i="13"/>
  <c r="O1246" i="13"/>
  <c r="U1246" i="13"/>
  <c r="AC1246" i="13"/>
  <c r="M1247" i="13"/>
  <c r="O1247" i="13"/>
  <c r="U1247" i="13"/>
  <c r="AC1247" i="13"/>
  <c r="M1248" i="13"/>
  <c r="O1248" i="13"/>
  <c r="AH1248" i="13" s="1"/>
  <c r="AI1248" i="13" s="1"/>
  <c r="P1248" i="13"/>
  <c r="U1248" i="13"/>
  <c r="AC1248" i="13"/>
  <c r="M1249" i="13"/>
  <c r="O1249" i="13"/>
  <c r="U1249" i="13"/>
  <c r="AC1249" i="13"/>
  <c r="M1250" i="13"/>
  <c r="O1250" i="13"/>
  <c r="U1250" i="13"/>
  <c r="AC1250" i="13"/>
  <c r="M1251" i="13"/>
  <c r="O1251" i="13"/>
  <c r="P1251" i="13"/>
  <c r="U1251" i="13"/>
  <c r="AC1251" i="13"/>
  <c r="AH1251" i="13"/>
  <c r="AI1251" i="13" s="1"/>
  <c r="M1252" i="13"/>
  <c r="O1252" i="13"/>
  <c r="U1252" i="13"/>
  <c r="AC1252" i="13"/>
  <c r="M1253" i="13"/>
  <c r="O1253" i="13"/>
  <c r="U1253" i="13"/>
  <c r="AC1253" i="13"/>
  <c r="M1254" i="13"/>
  <c r="O1254" i="13"/>
  <c r="AH1254" i="13" s="1"/>
  <c r="AI1254" i="13" s="1"/>
  <c r="U1254" i="13"/>
  <c r="AC1254" i="13"/>
  <c r="M1255" i="13"/>
  <c r="O1255" i="13"/>
  <c r="U1255" i="13"/>
  <c r="AC1255" i="13"/>
  <c r="M1256" i="13"/>
  <c r="O1256" i="13"/>
  <c r="AH1256" i="13" s="1"/>
  <c r="U1256" i="13"/>
  <c r="AC1256" i="13"/>
  <c r="M1257" i="13"/>
  <c r="O1257" i="13"/>
  <c r="U1257" i="13"/>
  <c r="AC1257" i="13"/>
  <c r="AH1257" i="13"/>
  <c r="M1258" i="13"/>
  <c r="O1258" i="13"/>
  <c r="U1258" i="13"/>
  <c r="AC1258" i="13"/>
  <c r="M1259" i="13"/>
  <c r="O1259" i="13"/>
  <c r="U1259" i="13"/>
  <c r="AC1259" i="13"/>
  <c r="M1260" i="13"/>
  <c r="O1260" i="13"/>
  <c r="U1260" i="13"/>
  <c r="AC1260" i="13"/>
  <c r="AH1260" i="13"/>
  <c r="AI1260" i="13"/>
  <c r="M1261" i="13"/>
  <c r="O1261" i="13"/>
  <c r="U1261" i="13"/>
  <c r="AC1261" i="13"/>
  <c r="AH1261" i="13"/>
  <c r="M1262" i="13"/>
  <c r="O1262" i="13"/>
  <c r="U1262" i="13"/>
  <c r="AC1262" i="13"/>
  <c r="AH1262" i="13"/>
  <c r="AI1262" i="13" s="1"/>
  <c r="M1263" i="13"/>
  <c r="O1263" i="13"/>
  <c r="U1263" i="13"/>
  <c r="AC1263" i="13"/>
  <c r="AH1263" i="13"/>
  <c r="AI1263" i="13"/>
  <c r="M1264" i="13"/>
  <c r="O1264" i="13"/>
  <c r="AH1264" i="13" s="1"/>
  <c r="U1264" i="13"/>
  <c r="AC1264" i="13"/>
  <c r="AI1264" i="13"/>
  <c r="M1265" i="13"/>
  <c r="O1265" i="13"/>
  <c r="AH1265" i="13" s="1"/>
  <c r="AI1265" i="13" s="1"/>
  <c r="U1265" i="13"/>
  <c r="AC1265" i="13"/>
  <c r="M1266" i="13"/>
  <c r="O1266" i="13"/>
  <c r="U1266" i="13"/>
  <c r="AC1266" i="13"/>
  <c r="M1267" i="13"/>
  <c r="O1267" i="13"/>
  <c r="U1267" i="13"/>
  <c r="AC1267" i="13"/>
  <c r="AH1267" i="13"/>
  <c r="AI1267" i="13" s="1"/>
  <c r="M1268" i="13"/>
  <c r="O1268" i="13"/>
  <c r="U1268" i="13"/>
  <c r="AC1268" i="13"/>
  <c r="AH1268" i="13"/>
  <c r="AI1268" i="13" s="1"/>
  <c r="M1269" i="13"/>
  <c r="O1269" i="13"/>
  <c r="U1269" i="13"/>
  <c r="AC1269" i="13"/>
  <c r="AH1269" i="13"/>
  <c r="AI1269" i="13" s="1"/>
  <c r="M1270" i="13"/>
  <c r="O1270" i="13"/>
  <c r="U1270" i="13"/>
  <c r="AC1270" i="13"/>
  <c r="M1271" i="13"/>
  <c r="O1271" i="13"/>
  <c r="AH1271" i="13" s="1"/>
  <c r="AI1271" i="13" s="1"/>
  <c r="U1271" i="13"/>
  <c r="AC1271" i="13"/>
  <c r="M1272" i="13"/>
  <c r="O1272" i="13"/>
  <c r="AH1272" i="13" s="1"/>
  <c r="AI1272" i="13" s="1"/>
  <c r="U1272" i="13"/>
  <c r="AC1272" i="13"/>
  <c r="M1273" i="13"/>
  <c r="O1273" i="13"/>
  <c r="U1273" i="13"/>
  <c r="AC1273" i="13"/>
  <c r="AH1273" i="13"/>
  <c r="AI1273" i="13" s="1"/>
  <c r="M1274" i="13"/>
  <c r="O1274" i="13"/>
  <c r="U1274" i="13"/>
  <c r="AC1274" i="13"/>
  <c r="M1275" i="13"/>
  <c r="O1275" i="13"/>
  <c r="P1275" i="13" s="1"/>
  <c r="U1275" i="13"/>
  <c r="AC1275" i="13"/>
  <c r="M1276" i="13"/>
  <c r="O1276" i="13"/>
  <c r="U1276" i="13"/>
  <c r="AC1276" i="13"/>
  <c r="M1277" i="13"/>
  <c r="O1277" i="13"/>
  <c r="U1277" i="13"/>
  <c r="AC1277" i="13"/>
  <c r="M1278" i="13"/>
  <c r="O1278" i="13"/>
  <c r="U1278" i="13"/>
  <c r="AC1278" i="13"/>
  <c r="M1279" i="13"/>
  <c r="O1279" i="13"/>
  <c r="P1279" i="13"/>
  <c r="U1279" i="13"/>
  <c r="AC1279" i="13"/>
  <c r="AH1279" i="13"/>
  <c r="M1280" i="13"/>
  <c r="O1280" i="13"/>
  <c r="AH1280" i="13" s="1"/>
  <c r="AI1280" i="13" s="1"/>
  <c r="P1280" i="13"/>
  <c r="U1280" i="13"/>
  <c r="AC1280" i="13"/>
  <c r="M1281" i="13"/>
  <c r="O1281" i="13"/>
  <c r="P1281" i="13"/>
  <c r="U1281" i="13"/>
  <c r="AC1281" i="13"/>
  <c r="AH1281" i="13"/>
  <c r="AI1281" i="13" s="1"/>
  <c r="M1282" i="13"/>
  <c r="O1282" i="13"/>
  <c r="AH1282" i="13" s="1"/>
  <c r="AI1282" i="13" s="1"/>
  <c r="P1282" i="13"/>
  <c r="U1282" i="13"/>
  <c r="AC1282" i="13"/>
  <c r="M1283" i="13"/>
  <c r="O1283" i="13"/>
  <c r="AH1283" i="13" s="1"/>
  <c r="AI1283" i="13" s="1"/>
  <c r="P1283" i="13"/>
  <c r="U1283" i="13"/>
  <c r="AC1283" i="13"/>
  <c r="M1284" i="13"/>
  <c r="O1284" i="13"/>
  <c r="P1284" i="13"/>
  <c r="U1284" i="13"/>
  <c r="AC1284" i="13"/>
  <c r="AH1284" i="13"/>
  <c r="AI1284" i="13"/>
  <c r="M1285" i="13"/>
  <c r="O1285" i="13"/>
  <c r="P1285" i="13" s="1"/>
  <c r="U1285" i="13"/>
  <c r="AC1285" i="13"/>
  <c r="AH1285" i="13"/>
  <c r="AI1285" i="13" s="1"/>
  <c r="M1286" i="13"/>
  <c r="O1286" i="13"/>
  <c r="U1286" i="13"/>
  <c r="AC1286" i="13"/>
  <c r="M1287" i="13"/>
  <c r="O1287" i="13"/>
  <c r="P1287" i="13"/>
  <c r="U1287" i="13"/>
  <c r="AC1287" i="13"/>
  <c r="AH1287" i="13"/>
  <c r="AI1287" i="13" s="1"/>
  <c r="M1288" i="13"/>
  <c r="O1288" i="13"/>
  <c r="U1288" i="13"/>
  <c r="AC1288" i="13"/>
  <c r="M1289" i="13"/>
  <c r="O1289" i="13"/>
  <c r="U1289" i="13"/>
  <c r="AC1289" i="13"/>
  <c r="M1290" i="13"/>
  <c r="O1290" i="13"/>
  <c r="P1290" i="13"/>
  <c r="U1290" i="13"/>
  <c r="AC1290" i="13"/>
  <c r="AH1290" i="13"/>
  <c r="AI1290" i="13" s="1"/>
  <c r="M1291" i="13"/>
  <c r="O1291" i="13"/>
  <c r="AH1291" i="13" s="1"/>
  <c r="AI1291" i="13" s="1"/>
  <c r="P1291" i="13"/>
  <c r="U1291" i="13"/>
  <c r="AC1291" i="13"/>
  <c r="M1292" i="13"/>
  <c r="O1292" i="13"/>
  <c r="U1292" i="13"/>
  <c r="AC1292" i="13"/>
  <c r="M1293" i="13"/>
  <c r="O1293" i="13"/>
  <c r="AH1293" i="13" s="1"/>
  <c r="U1293" i="13"/>
  <c r="AC1293" i="13"/>
  <c r="AI1293" i="13"/>
  <c r="M1294" i="13"/>
  <c r="O1294" i="13"/>
  <c r="P1294" i="13" s="1"/>
  <c r="U1294" i="13"/>
  <c r="AC1294" i="13"/>
  <c r="M1295" i="13"/>
  <c r="O1295" i="13"/>
  <c r="U1295" i="13"/>
  <c r="AC1295" i="13"/>
  <c r="M1296" i="13"/>
  <c r="O1296" i="13"/>
  <c r="U1296" i="13"/>
  <c r="AC1296" i="13"/>
  <c r="AC402" i="14" s="1"/>
  <c r="M1297" i="13"/>
  <c r="O1297" i="13"/>
  <c r="AH1297" i="13" s="1"/>
  <c r="P1297" i="13"/>
  <c r="U1297" i="13"/>
  <c r="AC1297" i="13"/>
  <c r="M1298" i="13"/>
  <c r="O1298" i="13"/>
  <c r="U1298" i="13"/>
  <c r="AC1298" i="13"/>
  <c r="M1299" i="13"/>
  <c r="O1299" i="13"/>
  <c r="P1299" i="13" s="1"/>
  <c r="U1299" i="13"/>
  <c r="AC1299" i="13"/>
  <c r="AH1299" i="13"/>
  <c r="AI1299" i="13" s="1"/>
  <c r="M1300" i="13"/>
  <c r="O1300" i="13"/>
  <c r="AH1300" i="13" s="1"/>
  <c r="P1300" i="13"/>
  <c r="U1300" i="13"/>
  <c r="AC1300" i="13"/>
  <c r="AI1300" i="13"/>
  <c r="M1301" i="13"/>
  <c r="O1301" i="13"/>
  <c r="P1301" i="13" s="1"/>
  <c r="U1301" i="13"/>
  <c r="AC1301" i="13"/>
  <c r="M1302" i="13"/>
  <c r="O1302" i="13"/>
  <c r="U1302" i="13"/>
  <c r="AC1302" i="13"/>
  <c r="M1303" i="13"/>
  <c r="O1303" i="13"/>
  <c r="P1303" i="13" s="1"/>
  <c r="U1303" i="13"/>
  <c r="AC1303" i="13"/>
  <c r="AH1303" i="13"/>
  <c r="AI1303" i="13" s="1"/>
  <c r="M1304" i="13"/>
  <c r="O1304" i="13"/>
  <c r="AH1304" i="13" s="1"/>
  <c r="U1304" i="13"/>
  <c r="AC1304" i="13"/>
  <c r="AI1304" i="13"/>
  <c r="M1305" i="13"/>
  <c r="AJ1305" i="13" s="1"/>
  <c r="O1305" i="13"/>
  <c r="P1305" i="13" s="1"/>
  <c r="U1305" i="13"/>
  <c r="AC1305" i="13"/>
  <c r="AH1305" i="13"/>
  <c r="AI1305" i="13" s="1"/>
  <c r="M1306" i="13"/>
  <c r="O1306" i="13"/>
  <c r="U1306" i="13"/>
  <c r="AC1306" i="13"/>
  <c r="M1307" i="13"/>
  <c r="O1307" i="13"/>
  <c r="U1307" i="13"/>
  <c r="AC1307" i="13"/>
  <c r="M1308" i="13"/>
  <c r="O1308" i="13"/>
  <c r="P1308" i="13"/>
  <c r="U1308" i="13"/>
  <c r="AC1308" i="13"/>
  <c r="AH1308" i="13"/>
  <c r="AI1308" i="13" s="1"/>
  <c r="M1309" i="13"/>
  <c r="O1309" i="13"/>
  <c r="U1309" i="13"/>
  <c r="AC1309" i="13"/>
  <c r="M1310" i="13"/>
  <c r="O1310" i="13"/>
  <c r="AH1310" i="13" s="1"/>
  <c r="P1310" i="13"/>
  <c r="U1310" i="13"/>
  <c r="AC1310" i="13"/>
  <c r="M1311" i="13"/>
  <c r="O1311" i="13"/>
  <c r="AH1311" i="13" s="1"/>
  <c r="AI1311" i="13" s="1"/>
  <c r="U1311" i="13"/>
  <c r="AC1311" i="13"/>
  <c r="M1312" i="13"/>
  <c r="O1312" i="13"/>
  <c r="P1312" i="13"/>
  <c r="U1312" i="13"/>
  <c r="AC1312" i="13"/>
  <c r="M1313" i="13"/>
  <c r="O1313" i="13"/>
  <c r="U1313" i="13"/>
  <c r="AC1313" i="13"/>
  <c r="M1314" i="13"/>
  <c r="O1314" i="13"/>
  <c r="P1314" i="13"/>
  <c r="U1314" i="13"/>
  <c r="AC1314" i="13"/>
  <c r="AH1314" i="13"/>
  <c r="AI1314" i="13" s="1"/>
  <c r="M1315" i="13"/>
  <c r="O1315" i="13"/>
  <c r="P1315" i="13" s="1"/>
  <c r="U1315" i="13"/>
  <c r="AC1315" i="13"/>
  <c r="AH1315" i="13"/>
  <c r="AI1315" i="13" s="1"/>
  <c r="M1316" i="13"/>
  <c r="O1316" i="13"/>
  <c r="P1316" i="13" s="1"/>
  <c r="U1316" i="13"/>
  <c r="AC1316" i="13"/>
  <c r="AH1316" i="13"/>
  <c r="AI1316" i="13" s="1"/>
  <c r="M1317" i="13"/>
  <c r="O1317" i="13"/>
  <c r="U1317" i="13"/>
  <c r="AC1317" i="13"/>
  <c r="M1318" i="13"/>
  <c r="O1318" i="13"/>
  <c r="AH1318" i="13" s="1"/>
  <c r="AI1318" i="13" s="1"/>
  <c r="P1318" i="13"/>
  <c r="U1318" i="13"/>
  <c r="AC1318" i="13"/>
  <c r="M1319" i="13"/>
  <c r="O1319" i="13"/>
  <c r="U1319" i="13"/>
  <c r="AC1319" i="13"/>
  <c r="M1320" i="13"/>
  <c r="O1320" i="13"/>
  <c r="U1320" i="13"/>
  <c r="AC1320" i="13"/>
  <c r="M1321" i="13"/>
  <c r="O1321" i="13"/>
  <c r="P1321" i="13" s="1"/>
  <c r="U1321" i="13"/>
  <c r="AC1321" i="13"/>
  <c r="AH1321" i="13"/>
  <c r="AI1321" i="13" s="1"/>
  <c r="M1322" i="13"/>
  <c r="O1322" i="13"/>
  <c r="P1322" i="13" s="1"/>
  <c r="U1322" i="13"/>
  <c r="AC1322" i="13"/>
  <c r="AH1322" i="13"/>
  <c r="AI1322" i="13" s="1"/>
  <c r="M1323" i="13"/>
  <c r="O1323" i="13"/>
  <c r="AH1323" i="13" s="1"/>
  <c r="AI1323" i="13" s="1"/>
  <c r="P1323" i="13"/>
  <c r="U1323" i="13"/>
  <c r="AC1323" i="13"/>
  <c r="M1324" i="13"/>
  <c r="O1324" i="13"/>
  <c r="P1324" i="13" s="1"/>
  <c r="U1324" i="13"/>
  <c r="AC1324" i="13"/>
  <c r="M1325" i="13"/>
  <c r="O1325" i="13"/>
  <c r="P1325" i="13" s="1"/>
  <c r="U1325" i="13"/>
  <c r="AC1325" i="13"/>
  <c r="M1326" i="13"/>
  <c r="O1326" i="13"/>
  <c r="U1326" i="13"/>
  <c r="AC1326" i="13"/>
  <c r="M1327" i="13"/>
  <c r="O1327" i="13"/>
  <c r="U1327" i="13"/>
  <c r="AC1327" i="13"/>
  <c r="M1328" i="13"/>
  <c r="O1328" i="13"/>
  <c r="P1328" i="13" s="1"/>
  <c r="U1328" i="13"/>
  <c r="AC1328" i="13"/>
  <c r="AC410" i="14" s="1"/>
  <c r="M1329" i="13"/>
  <c r="O1329" i="13"/>
  <c r="P1329" i="13" s="1"/>
  <c r="U1329" i="13"/>
  <c r="AC1329" i="13"/>
  <c r="M1330" i="13"/>
  <c r="O1330" i="13"/>
  <c r="P1330" i="13" s="1"/>
  <c r="U1330" i="13"/>
  <c r="AC1330" i="13"/>
  <c r="AC412" i="14" s="1"/>
  <c r="M1331" i="13"/>
  <c r="O1331" i="13"/>
  <c r="O413" i="14" s="1"/>
  <c r="U1331" i="13"/>
  <c r="AC1331" i="13"/>
  <c r="AC413" i="14" s="1"/>
  <c r="M1332" i="13"/>
  <c r="O1332" i="13"/>
  <c r="P1332" i="13"/>
  <c r="U1332" i="13"/>
  <c r="AC1332" i="13"/>
  <c r="AH1332" i="13"/>
  <c r="M1333" i="13"/>
  <c r="O1333" i="13"/>
  <c r="U1333" i="13"/>
  <c r="AC1333" i="13"/>
  <c r="AH1333" i="13"/>
  <c r="M1334" i="13"/>
  <c r="O1334" i="13"/>
  <c r="U1334" i="13"/>
  <c r="AC1334" i="13"/>
  <c r="M1335" i="13"/>
  <c r="O1335" i="13"/>
  <c r="AH1335" i="13" s="1"/>
  <c r="AI1335" i="13" s="1"/>
  <c r="P1335" i="13"/>
  <c r="U1335" i="13"/>
  <c r="AC1335" i="13"/>
  <c r="M1336" i="13"/>
  <c r="O1336" i="13"/>
  <c r="AH1336" i="13" s="1"/>
  <c r="AI1336" i="13" s="1"/>
  <c r="P1336" i="13"/>
  <c r="U1336" i="13"/>
  <c r="AC1336" i="13"/>
  <c r="M1337" i="13"/>
  <c r="O1337" i="13"/>
  <c r="AH1337" i="13" s="1"/>
  <c r="AI1337" i="13" s="1"/>
  <c r="P1337" i="13"/>
  <c r="U1337" i="13"/>
  <c r="AC1337" i="13"/>
  <c r="M1338" i="13"/>
  <c r="O1338" i="13"/>
  <c r="P1338" i="13" s="1"/>
  <c r="U1338" i="13"/>
  <c r="AC1338" i="13"/>
  <c r="AH1338" i="13"/>
  <c r="AI1338" i="13" s="1"/>
  <c r="M1339" i="13"/>
  <c r="O1339" i="13"/>
  <c r="P1339" i="13"/>
  <c r="U1339" i="13"/>
  <c r="AC1339" i="13"/>
  <c r="AH1339" i="13"/>
  <c r="AI1339" i="13"/>
  <c r="M1340" i="13"/>
  <c r="O1340" i="13"/>
  <c r="U1340" i="13"/>
  <c r="AC1340" i="13"/>
  <c r="M1341" i="13"/>
  <c r="O1341" i="13"/>
  <c r="U1341" i="13"/>
  <c r="AC1341" i="13"/>
  <c r="M1342" i="13"/>
  <c r="O1342" i="13"/>
  <c r="AH1342" i="13" s="1"/>
  <c r="AI1342" i="13" s="1"/>
  <c r="U1342" i="13"/>
  <c r="AC1342" i="13"/>
  <c r="M1343" i="13"/>
  <c r="O1343" i="13"/>
  <c r="AH1343" i="13" s="1"/>
  <c r="AI1343" i="13" s="1"/>
  <c r="U1343" i="13"/>
  <c r="AC1343" i="13"/>
  <c r="M1344" i="13"/>
  <c r="O1344" i="13"/>
  <c r="U1344" i="13"/>
  <c r="AC1344" i="13"/>
  <c r="M1345" i="13"/>
  <c r="O1345" i="13"/>
  <c r="P1345" i="13"/>
  <c r="U1345" i="13"/>
  <c r="AC1345" i="13"/>
  <c r="AH1345" i="13"/>
  <c r="AI1345" i="13" s="1"/>
  <c r="M1346" i="13"/>
  <c r="O1346" i="13"/>
  <c r="U1346" i="13"/>
  <c r="AC1346" i="13"/>
  <c r="M1347" i="13"/>
  <c r="O1347" i="13"/>
  <c r="U1347" i="13"/>
  <c r="AC1347" i="13"/>
  <c r="M1348" i="13"/>
  <c r="O1348" i="13"/>
  <c r="U1348" i="13"/>
  <c r="AC1348" i="13"/>
  <c r="AH1348" i="13"/>
  <c r="AI1348" i="13" s="1"/>
  <c r="M1349" i="13"/>
  <c r="O1349" i="13"/>
  <c r="AH1349" i="13" s="1"/>
  <c r="AI1349" i="13" s="1"/>
  <c r="U1349" i="13"/>
  <c r="AC1349" i="13"/>
  <c r="M1350" i="13"/>
  <c r="O1350" i="13"/>
  <c r="AH1350" i="13" s="1"/>
  <c r="AI1350" i="13" s="1"/>
  <c r="U1350" i="13"/>
  <c r="AC1350" i="13"/>
  <c r="M1351" i="13"/>
  <c r="O1351" i="13"/>
  <c r="AH1351" i="13" s="1"/>
  <c r="AI1351" i="13" s="1"/>
  <c r="U1351" i="13"/>
  <c r="AC1351" i="13"/>
  <c r="M1352" i="13"/>
  <c r="O1352" i="13"/>
  <c r="U1352" i="13"/>
  <c r="AC1352" i="13"/>
  <c r="M1353" i="13"/>
  <c r="O1353" i="13"/>
  <c r="AH1353" i="13" s="1"/>
  <c r="AI1353" i="13" s="1"/>
  <c r="U1353" i="13"/>
  <c r="AC1353" i="13"/>
  <c r="M1354" i="13"/>
  <c r="O1354" i="13"/>
  <c r="U1354" i="13"/>
  <c r="AC1354" i="13"/>
  <c r="AH1354" i="13"/>
  <c r="AI1354" i="13" s="1"/>
  <c r="M1355" i="13"/>
  <c r="O1355" i="13"/>
  <c r="AH1355" i="13" s="1"/>
  <c r="AI1355" i="13" s="1"/>
  <c r="U1355" i="13"/>
  <c r="AC1355" i="13"/>
  <c r="M1356" i="13"/>
  <c r="O1356" i="13"/>
  <c r="U1356" i="13"/>
  <c r="AC1356" i="13"/>
  <c r="AH1356" i="13"/>
  <c r="AI1356" i="13" s="1"/>
  <c r="M1357" i="13"/>
  <c r="O1357" i="13"/>
  <c r="U1357" i="13"/>
  <c r="AC1357" i="13"/>
  <c r="AH1357" i="13"/>
  <c r="AI1357" i="13"/>
  <c r="M1358" i="13"/>
  <c r="O1358" i="13"/>
  <c r="U1358" i="13"/>
  <c r="AC1358" i="13"/>
  <c r="M1359" i="13"/>
  <c r="O1359" i="13"/>
  <c r="U1359" i="13"/>
  <c r="AC1359" i="13"/>
  <c r="M1360" i="13"/>
  <c r="O1360" i="13"/>
  <c r="U1360" i="13"/>
  <c r="AC1360" i="13"/>
  <c r="M1361" i="13"/>
  <c r="O1361" i="13"/>
  <c r="U1361" i="13"/>
  <c r="AC1361" i="13"/>
  <c r="AH1361" i="13"/>
  <c r="AI1361" i="13" s="1"/>
  <c r="M1362" i="13"/>
  <c r="O1362" i="13"/>
  <c r="AH1362" i="13" s="1"/>
  <c r="AI1362" i="13" s="1"/>
  <c r="U1362" i="13"/>
  <c r="AC1362" i="13"/>
  <c r="M1363" i="13"/>
  <c r="O1363" i="13"/>
  <c r="U1363" i="13"/>
  <c r="AC1363" i="13"/>
  <c r="AH1363" i="13"/>
  <c r="AI1363" i="13" s="1"/>
  <c r="M1364" i="13"/>
  <c r="O1364" i="13"/>
  <c r="U1364" i="13"/>
  <c r="AC1364" i="13"/>
  <c r="AH1364" i="13"/>
  <c r="AI1364" i="13"/>
  <c r="M1365" i="13"/>
  <c r="O1365" i="13"/>
  <c r="AH1365" i="13" s="1"/>
  <c r="AI1365" i="13" s="1"/>
  <c r="U1365" i="13"/>
  <c r="AC1365" i="13"/>
  <c r="M1366" i="13"/>
  <c r="O1366" i="13"/>
  <c r="U1366" i="13"/>
  <c r="AC1366" i="13"/>
  <c r="M1367" i="13"/>
  <c r="O1367" i="13"/>
  <c r="U1367" i="13"/>
  <c r="AC1367" i="13"/>
  <c r="M1368" i="13"/>
  <c r="O1368" i="13"/>
  <c r="U1368" i="13"/>
  <c r="AC1368" i="13"/>
  <c r="M1369" i="13"/>
  <c r="O1369" i="13"/>
  <c r="U1369" i="13"/>
  <c r="AC1369" i="13"/>
  <c r="M1370" i="13"/>
  <c r="O1370" i="13"/>
  <c r="P1370" i="13" s="1"/>
  <c r="U1370" i="13"/>
  <c r="AC1370" i="13"/>
  <c r="AH1370" i="13"/>
  <c r="AI1370" i="13" s="1"/>
  <c r="M1371" i="13"/>
  <c r="O1371" i="13"/>
  <c r="U1371" i="13"/>
  <c r="AC1371" i="13"/>
  <c r="M1372" i="13"/>
  <c r="AJ1372" i="13" s="1"/>
  <c r="O1372" i="13"/>
  <c r="P1372" i="13" s="1"/>
  <c r="U1372" i="13"/>
  <c r="AC1372" i="13"/>
  <c r="AH1372" i="13"/>
  <c r="AI1372" i="13" s="1"/>
  <c r="M1373" i="13"/>
  <c r="O1373" i="13"/>
  <c r="U1373" i="13"/>
  <c r="AC1373" i="13"/>
  <c r="M1374" i="13"/>
  <c r="O1374" i="13"/>
  <c r="U1374" i="13"/>
  <c r="AC1374" i="13"/>
  <c r="M1375" i="13"/>
  <c r="O1375" i="13"/>
  <c r="U1375" i="13"/>
  <c r="AC1375" i="13"/>
  <c r="M1376" i="13"/>
  <c r="O1376" i="13"/>
  <c r="U1376" i="13"/>
  <c r="AC1376" i="13"/>
  <c r="M1377" i="13"/>
  <c r="O1377" i="13"/>
  <c r="P1377" i="13" s="1"/>
  <c r="U1377" i="13"/>
  <c r="AC1377" i="13"/>
  <c r="M1378" i="13"/>
  <c r="O1378" i="13"/>
  <c r="P1378" i="13" s="1"/>
  <c r="U1378" i="13"/>
  <c r="AC1378" i="13"/>
  <c r="AH1378" i="13"/>
  <c r="AI1378" i="13" s="1"/>
  <c r="M1379" i="13"/>
  <c r="O1379" i="13"/>
  <c r="P1379" i="13" s="1"/>
  <c r="U1379" i="13"/>
  <c r="AC1379" i="13"/>
  <c r="AH1379" i="13"/>
  <c r="AI1379" i="13" s="1"/>
  <c r="AJ1379" i="13"/>
  <c r="M1380" i="13"/>
  <c r="O1380" i="13"/>
  <c r="U1380" i="13"/>
  <c r="AC1380" i="13"/>
  <c r="M1381" i="13"/>
  <c r="O1381" i="13"/>
  <c r="P1381" i="13" s="1"/>
  <c r="U1381" i="13"/>
  <c r="AC1381" i="13"/>
  <c r="AH1381" i="13"/>
  <c r="AI1381" i="13" s="1"/>
  <c r="M1382" i="13"/>
  <c r="O1382" i="13"/>
  <c r="U1382" i="13"/>
  <c r="AC1382" i="13"/>
  <c r="M1383" i="13"/>
  <c r="O1383" i="13"/>
  <c r="U1383" i="13"/>
  <c r="AC1383" i="13"/>
  <c r="M1384" i="13"/>
  <c r="O1384" i="13"/>
  <c r="U1384" i="13"/>
  <c r="AC1384" i="13"/>
  <c r="M1385" i="13"/>
  <c r="O1385" i="13"/>
  <c r="AH1385" i="13" s="1"/>
  <c r="U1385" i="13"/>
  <c r="AC1385" i="13"/>
  <c r="AC431" i="14" s="1"/>
  <c r="M1386" i="13"/>
  <c r="O1386" i="13"/>
  <c r="AH1386" i="13" s="1"/>
  <c r="AI1386" i="13" s="1"/>
  <c r="U1386" i="13"/>
  <c r="AC1386" i="13"/>
  <c r="M1387" i="13"/>
  <c r="O1387" i="13"/>
  <c r="AH1387" i="13" s="1"/>
  <c r="AI1387" i="13" s="1"/>
  <c r="U1387" i="13"/>
  <c r="AC1387" i="13"/>
  <c r="M1388" i="13"/>
  <c r="O1388" i="13"/>
  <c r="U1388" i="13"/>
  <c r="AC1388" i="13"/>
  <c r="M1389" i="13"/>
  <c r="O1389" i="13"/>
  <c r="U1389" i="13"/>
  <c r="AC1389" i="13"/>
  <c r="M1390" i="13"/>
  <c r="O1390" i="13"/>
  <c r="U1390" i="13"/>
  <c r="AC1390" i="13"/>
  <c r="M1391" i="13"/>
  <c r="O1391" i="13"/>
  <c r="U1391" i="13"/>
  <c r="AC1391" i="13"/>
  <c r="M1392" i="13"/>
  <c r="O1392" i="13"/>
  <c r="U1392" i="13"/>
  <c r="AC1392" i="13"/>
  <c r="M1393" i="13"/>
  <c r="O1393" i="13"/>
  <c r="P1393" i="13" s="1"/>
  <c r="U1393" i="13"/>
  <c r="AC1393" i="13"/>
  <c r="AH1393" i="13"/>
  <c r="AI1393" i="13" s="1"/>
  <c r="M1394" i="13"/>
  <c r="O1394" i="13"/>
  <c r="P1394" i="13" s="1"/>
  <c r="U1394" i="13"/>
  <c r="AC1394" i="13"/>
  <c r="M1395" i="13"/>
  <c r="O1395" i="13"/>
  <c r="P1395" i="13" s="1"/>
  <c r="U1395" i="13"/>
  <c r="AC1395" i="13"/>
  <c r="AH1395" i="13"/>
  <c r="AI1395" i="13"/>
  <c r="M1396" i="13"/>
  <c r="O1396" i="13"/>
  <c r="U1396" i="13"/>
  <c r="AC1396" i="13"/>
  <c r="M1397" i="13"/>
  <c r="O1397" i="13"/>
  <c r="U1397" i="13"/>
  <c r="AC1397" i="13"/>
  <c r="M1398" i="13"/>
  <c r="O1398" i="13"/>
  <c r="U1398" i="13"/>
  <c r="AC1398" i="13"/>
  <c r="M1399" i="13"/>
  <c r="O1399" i="13"/>
  <c r="U1399" i="13"/>
  <c r="AC1399" i="13"/>
  <c r="M1400" i="13"/>
  <c r="O1400" i="13"/>
  <c r="U1400" i="13"/>
  <c r="AC1400" i="13"/>
  <c r="M1401" i="13"/>
  <c r="O1401" i="13"/>
  <c r="AH1401" i="13" s="1"/>
  <c r="U1401" i="13"/>
  <c r="AC1401" i="13"/>
  <c r="M1402" i="13"/>
  <c r="O1402" i="13"/>
  <c r="U1402" i="13"/>
  <c r="AC1402" i="13"/>
  <c r="AH1402" i="13"/>
  <c r="AI1402" i="13" s="1"/>
  <c r="M1403" i="13"/>
  <c r="O1403" i="13"/>
  <c r="U1403" i="13"/>
  <c r="AC1403" i="13"/>
  <c r="AC437" i="14" s="1"/>
  <c r="AH1403" i="13"/>
  <c r="AI1403" i="13" s="1"/>
  <c r="M1404" i="13"/>
  <c r="O1404" i="13"/>
  <c r="AH1404" i="13" s="1"/>
  <c r="AI1404" i="13" s="1"/>
  <c r="U1404" i="13"/>
  <c r="AC1404" i="13"/>
  <c r="M1405" i="13"/>
  <c r="O1405" i="13"/>
  <c r="U1405" i="13"/>
  <c r="AC1405" i="13"/>
  <c r="AH1405" i="13"/>
  <c r="AI1405" i="13" s="1"/>
  <c r="M1406" i="13"/>
  <c r="O1406" i="13"/>
  <c r="U1406" i="13"/>
  <c r="AC1406" i="13"/>
  <c r="M1407" i="13"/>
  <c r="O1407" i="13"/>
  <c r="U1407" i="13"/>
  <c r="AC1407" i="13"/>
  <c r="M1408" i="13"/>
  <c r="O1408" i="13"/>
  <c r="U1408" i="13"/>
  <c r="AC1408" i="13"/>
  <c r="M1409" i="13"/>
  <c r="O1409" i="13"/>
  <c r="U1409" i="13"/>
  <c r="AC1409" i="13"/>
  <c r="M1410" i="13"/>
  <c r="O1410" i="13"/>
  <c r="P1410" i="13" s="1"/>
  <c r="U1410" i="13"/>
  <c r="AC1410" i="13"/>
  <c r="M1411" i="13"/>
  <c r="O1411" i="13"/>
  <c r="U1411" i="13"/>
  <c r="AC1411" i="13"/>
  <c r="M1412" i="13"/>
  <c r="O1412" i="13"/>
  <c r="P1412" i="13" s="1"/>
  <c r="U1412" i="13"/>
  <c r="AC1412" i="13"/>
  <c r="AJ1412" i="13" s="1"/>
  <c r="AH1412" i="13"/>
  <c r="AI1412" i="13"/>
  <c r="M1413" i="13"/>
  <c r="O1413" i="13"/>
  <c r="P1413" i="13" s="1"/>
  <c r="U1413" i="13"/>
  <c r="AC1413" i="13"/>
  <c r="AH1413" i="13"/>
  <c r="AI1413" i="13" s="1"/>
  <c r="AJ1413" i="13" s="1"/>
  <c r="M1414" i="13"/>
  <c r="O1414" i="13"/>
  <c r="U1414" i="13"/>
  <c r="AC1414" i="13"/>
  <c r="M1415" i="13"/>
  <c r="O1415" i="13"/>
  <c r="U1415" i="13"/>
  <c r="AC1415" i="13"/>
  <c r="M1416" i="13"/>
  <c r="O1416" i="13"/>
  <c r="U1416" i="13"/>
  <c r="AC1416" i="13"/>
  <c r="M1417" i="13"/>
  <c r="O1417" i="13"/>
  <c r="P1417" i="13" s="1"/>
  <c r="U1417" i="13"/>
  <c r="AC1417" i="13"/>
  <c r="M1418" i="13"/>
  <c r="O1418" i="13"/>
  <c r="U1418" i="13"/>
  <c r="AC1418" i="13"/>
  <c r="M1419" i="13"/>
  <c r="O1419" i="13"/>
  <c r="U1419" i="13"/>
  <c r="AC1419" i="13"/>
  <c r="AH1419" i="13"/>
  <c r="AI1419" i="13" s="1"/>
  <c r="M1420" i="13"/>
  <c r="O1420" i="13"/>
  <c r="AH1420" i="13" s="1"/>
  <c r="AI1420" i="13" s="1"/>
  <c r="U1420" i="13"/>
  <c r="AC1420" i="13"/>
  <c r="M1421" i="13"/>
  <c r="O1421" i="13"/>
  <c r="AH1421" i="13" s="1"/>
  <c r="U1421" i="13"/>
  <c r="AC1421" i="13"/>
  <c r="AI1421" i="13"/>
  <c r="M1422" i="13"/>
  <c r="O1422" i="13"/>
  <c r="U1422" i="13"/>
  <c r="AC1422" i="13"/>
  <c r="M1423" i="13"/>
  <c r="O1423" i="13"/>
  <c r="U1423" i="13"/>
  <c r="AC1423" i="13"/>
  <c r="M1424" i="13"/>
  <c r="O1424" i="13"/>
  <c r="U1424" i="13"/>
  <c r="AC1424" i="13"/>
  <c r="M1425" i="13"/>
  <c r="O1425" i="13"/>
  <c r="U1425" i="13"/>
  <c r="AC1425" i="13"/>
  <c r="M1426" i="13"/>
  <c r="O1426" i="13"/>
  <c r="AH1426" i="13" s="1"/>
  <c r="AI1426" i="13" s="1"/>
  <c r="U1426" i="13"/>
  <c r="AC1426" i="13"/>
  <c r="M1427" i="13"/>
  <c r="O1427" i="13"/>
  <c r="U1427" i="13"/>
  <c r="AC1427" i="13"/>
  <c r="AH1427" i="13"/>
  <c r="AI1427" i="13" s="1"/>
  <c r="M1428" i="13"/>
  <c r="O1428" i="13"/>
  <c r="AH1428" i="13" s="1"/>
  <c r="AI1428" i="13" s="1"/>
  <c r="U1428" i="13"/>
  <c r="AC1428" i="13"/>
  <c r="M1429" i="13"/>
  <c r="O1429" i="13"/>
  <c r="AH1429" i="13" s="1"/>
  <c r="AI1429" i="13" s="1"/>
  <c r="U1429" i="13"/>
  <c r="AC1429" i="13"/>
  <c r="M1430" i="13"/>
  <c r="O1430" i="13"/>
  <c r="U1430" i="13"/>
  <c r="AC1430" i="13"/>
  <c r="M1431" i="13"/>
  <c r="O1431" i="13"/>
  <c r="U1431" i="13"/>
  <c r="AC1431" i="13"/>
  <c r="M1432" i="13"/>
  <c r="O1432" i="13"/>
  <c r="U1432" i="13"/>
  <c r="AC1432" i="13"/>
  <c r="M1433" i="13"/>
  <c r="O1433" i="13"/>
  <c r="U1433" i="13"/>
  <c r="AC1433" i="13"/>
  <c r="M1434" i="13"/>
  <c r="O1434" i="13"/>
  <c r="AH1434" i="13" s="1"/>
  <c r="AI1434" i="13" s="1"/>
  <c r="U1434" i="13"/>
  <c r="AC1434" i="13"/>
  <c r="M1435" i="13"/>
  <c r="O1435" i="13"/>
  <c r="AH1435" i="13" s="1"/>
  <c r="AI1435" i="13" s="1"/>
  <c r="U1435" i="13"/>
  <c r="AC1435" i="13"/>
  <c r="M1436" i="13"/>
  <c r="O1436" i="13"/>
  <c r="AH1436" i="13" s="1"/>
  <c r="U1436" i="13"/>
  <c r="AC1436" i="13"/>
  <c r="AC446" i="14" s="1"/>
  <c r="AI1436" i="13"/>
  <c r="M1437" i="13"/>
  <c r="O1437" i="13"/>
  <c r="AH1437" i="13" s="1"/>
  <c r="AI1437" i="13" s="1"/>
  <c r="U1437" i="13"/>
  <c r="AC1437" i="13"/>
  <c r="M1438" i="13"/>
  <c r="O1438" i="13"/>
  <c r="U1438" i="13"/>
  <c r="AC1438" i="13"/>
  <c r="M1439" i="13"/>
  <c r="O1439" i="13"/>
  <c r="U1439" i="13"/>
  <c r="AC1439" i="13"/>
  <c r="M1440" i="13"/>
  <c r="O1440" i="13"/>
  <c r="U1440" i="13"/>
  <c r="AC1440" i="13"/>
  <c r="M1441" i="13"/>
  <c r="O1441" i="13"/>
  <c r="U1441" i="13"/>
  <c r="AC1441" i="13"/>
  <c r="M1442" i="13"/>
  <c r="O1442" i="13"/>
  <c r="U1442" i="13"/>
  <c r="AC1442" i="13"/>
  <c r="M1443" i="13"/>
  <c r="O1443" i="13"/>
  <c r="U1443" i="13"/>
  <c r="AC1443" i="13"/>
  <c r="AH1443" i="13"/>
  <c r="AI1443" i="13" s="1"/>
  <c r="M1444" i="13"/>
  <c r="O1444" i="13"/>
  <c r="AH1444" i="13" s="1"/>
  <c r="AI1444" i="13" s="1"/>
  <c r="U1444" i="13"/>
  <c r="AC1444" i="13"/>
  <c r="M1445" i="13"/>
  <c r="O1445" i="13"/>
  <c r="AH1445" i="13" s="1"/>
  <c r="AI1445" i="13" s="1"/>
  <c r="U1445" i="13"/>
  <c r="AC1445" i="13"/>
  <c r="M1446" i="13"/>
  <c r="O1446" i="13"/>
  <c r="U1446" i="13"/>
  <c r="AC1446" i="13"/>
  <c r="M1447" i="13"/>
  <c r="O1447" i="13"/>
  <c r="U1447" i="13"/>
  <c r="AC1447" i="13"/>
  <c r="AH1447" i="13"/>
  <c r="AI1447" i="13" s="1"/>
  <c r="M1448" i="13"/>
  <c r="O1448" i="13"/>
  <c r="U1448" i="13"/>
  <c r="AC1448" i="13"/>
  <c r="M1449" i="13"/>
  <c r="O1449" i="13"/>
  <c r="U1449" i="13"/>
  <c r="AC1449" i="13"/>
  <c r="M1450" i="13"/>
  <c r="O1450" i="13"/>
  <c r="U1450" i="13"/>
  <c r="AC1450" i="13"/>
  <c r="AH1450" i="13"/>
  <c r="AI1450" i="13" s="1"/>
  <c r="M1451" i="13"/>
  <c r="O1451" i="13"/>
  <c r="AH1451" i="13" s="1"/>
  <c r="AI1451" i="13" s="1"/>
  <c r="U1451" i="13"/>
  <c r="AC1451" i="13"/>
  <c r="M1452" i="13"/>
  <c r="O1452" i="13"/>
  <c r="AH1452" i="13" s="1"/>
  <c r="AI1452" i="13" s="1"/>
  <c r="U1452" i="13"/>
  <c r="AC1452" i="13"/>
  <c r="M1453" i="13"/>
  <c r="O1453" i="13"/>
  <c r="U1453" i="13"/>
  <c r="AC1453" i="13"/>
  <c r="AH1453" i="13"/>
  <c r="AI1453" i="13" s="1"/>
  <c r="M1454" i="13"/>
  <c r="M452" i="14" s="1"/>
  <c r="O1454" i="13"/>
  <c r="U1454" i="13"/>
  <c r="AC1454" i="13"/>
  <c r="M1455" i="13"/>
  <c r="O1455" i="13"/>
  <c r="U1455" i="13"/>
  <c r="AC1455" i="13"/>
  <c r="M1456" i="13"/>
  <c r="O1456" i="13"/>
  <c r="U1456" i="13"/>
  <c r="AC1456" i="13"/>
  <c r="M1457" i="13"/>
  <c r="M455" i="14" s="1"/>
  <c r="O1457" i="13"/>
  <c r="AH1457" i="13" s="1"/>
  <c r="U1457" i="13"/>
  <c r="AC1457" i="13"/>
  <c r="AC455" i="14" s="1"/>
  <c r="M1458" i="13"/>
  <c r="O1458" i="13"/>
  <c r="U1458" i="13"/>
  <c r="AC1458" i="13"/>
  <c r="M1459" i="13"/>
  <c r="O1459" i="13"/>
  <c r="AH1459" i="13" s="1"/>
  <c r="AI1459" i="13" s="1"/>
  <c r="U1459" i="13"/>
  <c r="AC1459" i="13"/>
  <c r="M1460" i="13"/>
  <c r="O1460" i="13"/>
  <c r="U1460" i="13"/>
  <c r="AC1460" i="13"/>
  <c r="AH1460" i="13"/>
  <c r="AI1460" i="13" s="1"/>
  <c r="M1461" i="13"/>
  <c r="O1461" i="13"/>
  <c r="U1461" i="13"/>
  <c r="AC1461" i="13"/>
  <c r="AH1461" i="13"/>
  <c r="AI1461" i="13" s="1"/>
  <c r="M1462" i="13"/>
  <c r="O1462" i="13"/>
  <c r="U1462" i="13"/>
  <c r="AC1462" i="13"/>
  <c r="M1463" i="13"/>
  <c r="O1463" i="13"/>
  <c r="U1463" i="13"/>
  <c r="AC1463" i="13"/>
  <c r="AH1463" i="13"/>
  <c r="AI1463" i="13" s="1"/>
  <c r="M1464" i="13"/>
  <c r="O1464" i="13"/>
  <c r="U1464" i="13"/>
  <c r="AC1464" i="13"/>
  <c r="M1465" i="13"/>
  <c r="O1465" i="13"/>
  <c r="U1465" i="13"/>
  <c r="AC1465" i="13"/>
  <c r="M1466" i="13"/>
  <c r="O1466" i="13"/>
  <c r="AH1466" i="13" s="1"/>
  <c r="AI1466" i="13" s="1"/>
  <c r="U1466" i="13"/>
  <c r="AC1466" i="13"/>
  <c r="M1467" i="13"/>
  <c r="O1467" i="13"/>
  <c r="U1467" i="13"/>
  <c r="AC1467" i="13"/>
  <c r="AH1467" i="13"/>
  <c r="AI1467" i="13" s="1"/>
  <c r="M1468" i="13"/>
  <c r="O1468" i="13"/>
  <c r="U1468" i="13"/>
  <c r="AC1468" i="13"/>
  <c r="M1469" i="13"/>
  <c r="O1469" i="13"/>
  <c r="U1469" i="13"/>
  <c r="AC1469" i="13"/>
  <c r="AH1469" i="13"/>
  <c r="AI1469" i="13" s="1"/>
  <c r="M1470" i="13"/>
  <c r="O1470" i="13"/>
  <c r="U1470" i="13"/>
  <c r="AC1470" i="13"/>
  <c r="M1471" i="13"/>
  <c r="O1471" i="13"/>
  <c r="U1471" i="13"/>
  <c r="AC1471" i="13"/>
  <c r="M1472" i="13"/>
  <c r="O1472" i="13"/>
  <c r="P1694" i="13" s="1"/>
  <c r="U1472" i="13"/>
  <c r="AC1472" i="13"/>
  <c r="M1473" i="13"/>
  <c r="O1473" i="13"/>
  <c r="AH1473" i="13" s="1"/>
  <c r="U1473" i="13"/>
  <c r="AC1473" i="13"/>
  <c r="M1474" i="13"/>
  <c r="O1474" i="13"/>
  <c r="AH1474" i="13" s="1"/>
  <c r="U1474" i="13"/>
  <c r="AC1474" i="13"/>
  <c r="M1475" i="13"/>
  <c r="O1475" i="13"/>
  <c r="U1475" i="13"/>
  <c r="AC1475" i="13"/>
  <c r="AH1475" i="13"/>
  <c r="AI1475" i="13"/>
  <c r="M1476" i="13"/>
  <c r="O1476" i="13"/>
  <c r="U1476" i="13"/>
  <c r="AC1476" i="13"/>
  <c r="AH1476" i="13"/>
  <c r="AI1476" i="13" s="1"/>
  <c r="M1477" i="13"/>
  <c r="O1477" i="13"/>
  <c r="U1477" i="13"/>
  <c r="AC1477" i="13"/>
  <c r="AH1477" i="13"/>
  <c r="AI1477" i="13"/>
  <c r="M1478" i="13"/>
  <c r="O1478" i="13"/>
  <c r="U1478" i="13"/>
  <c r="AC1478" i="13"/>
  <c r="M1479" i="13"/>
  <c r="O1479" i="13"/>
  <c r="U1479" i="13"/>
  <c r="AC1479" i="13"/>
  <c r="M1480" i="13"/>
  <c r="O1480" i="13"/>
  <c r="U1480" i="13"/>
  <c r="AC1480" i="13"/>
  <c r="M1481" i="13"/>
  <c r="O1481" i="13"/>
  <c r="P1481" i="13" s="1"/>
  <c r="U1481" i="13"/>
  <c r="AC1481" i="13"/>
  <c r="M1482" i="13"/>
  <c r="O1482" i="13"/>
  <c r="P1482" i="13" s="1"/>
  <c r="U1482" i="13"/>
  <c r="AC1482" i="13"/>
  <c r="AH1482" i="13"/>
  <c r="AI1482" i="13" s="1"/>
  <c r="M1483" i="13"/>
  <c r="O1483" i="13"/>
  <c r="P1483" i="13" s="1"/>
  <c r="U1483" i="13"/>
  <c r="AC1483" i="13"/>
  <c r="AH1483" i="13"/>
  <c r="AI1507" i="13" s="1"/>
  <c r="M1484" i="13"/>
  <c r="O1484" i="13"/>
  <c r="U1484" i="13"/>
  <c r="AC1484" i="13"/>
  <c r="M1485" i="13"/>
  <c r="O1485" i="13"/>
  <c r="U1485" i="13"/>
  <c r="AC1485" i="13"/>
  <c r="M1486" i="13"/>
  <c r="O1486" i="13"/>
  <c r="U1486" i="13"/>
  <c r="AC1486" i="13"/>
  <c r="M1487" i="13"/>
  <c r="O1487" i="13"/>
  <c r="P1487" i="13" s="1"/>
  <c r="U1487" i="13"/>
  <c r="AC1487" i="13"/>
  <c r="M1488" i="13"/>
  <c r="O1488" i="13"/>
  <c r="U1488" i="13"/>
  <c r="AC1488" i="13"/>
  <c r="M1489" i="13"/>
  <c r="O1489" i="13"/>
  <c r="P1489" i="13" s="1"/>
  <c r="U1489" i="13"/>
  <c r="AC1489" i="13"/>
  <c r="M1490" i="13"/>
  <c r="O1490" i="13"/>
  <c r="U1490" i="13"/>
  <c r="AC1490" i="13"/>
  <c r="M1491" i="13"/>
  <c r="O1491" i="13"/>
  <c r="P1491" i="13" s="1"/>
  <c r="U1491" i="13"/>
  <c r="AC1491" i="13"/>
  <c r="AH1491" i="13"/>
  <c r="AI1491" i="13" s="1"/>
  <c r="M1492" i="13"/>
  <c r="O1492" i="13"/>
  <c r="U1492" i="13"/>
  <c r="AC1492" i="13"/>
  <c r="M1493" i="13"/>
  <c r="O1493" i="13"/>
  <c r="P1493" i="13" s="1"/>
  <c r="U1493" i="13"/>
  <c r="AC1493" i="13"/>
  <c r="AH1493" i="13"/>
  <c r="AI1517" i="13" s="1"/>
  <c r="M1494" i="13"/>
  <c r="O1494" i="13"/>
  <c r="U1494" i="13"/>
  <c r="AC1494" i="13"/>
  <c r="M1495" i="13"/>
  <c r="O1495" i="13"/>
  <c r="P1495" i="13" s="1"/>
  <c r="U1495" i="13"/>
  <c r="AC1495" i="13"/>
  <c r="AH1495" i="13"/>
  <c r="AI1495" i="13" s="1"/>
  <c r="M1496" i="13"/>
  <c r="O1496" i="13"/>
  <c r="U1496" i="13"/>
  <c r="AC1496" i="13"/>
  <c r="M1497" i="13"/>
  <c r="O1497" i="13"/>
  <c r="AH1497" i="13" s="1"/>
  <c r="U1497" i="13"/>
  <c r="AC1497" i="13"/>
  <c r="M1498" i="13"/>
  <c r="O1498" i="13"/>
  <c r="AH1498" i="13" s="1"/>
  <c r="U1498" i="13"/>
  <c r="AC1498" i="13"/>
  <c r="M1499" i="13"/>
  <c r="O1499" i="13"/>
  <c r="AH1499" i="13" s="1"/>
  <c r="AI1499" i="13" s="1"/>
  <c r="U1499" i="13"/>
  <c r="AC1499" i="13"/>
  <c r="M1500" i="13"/>
  <c r="O1500" i="13"/>
  <c r="U1500" i="13"/>
  <c r="AC1500" i="13"/>
  <c r="M1501" i="13"/>
  <c r="O1501" i="13"/>
  <c r="AH1501" i="13" s="1"/>
  <c r="AI1501" i="13" s="1"/>
  <c r="U1501" i="13"/>
  <c r="AC1501" i="13"/>
  <c r="M1502" i="13"/>
  <c r="O1502" i="13"/>
  <c r="U1502" i="13"/>
  <c r="AC1502" i="13"/>
  <c r="M1503" i="13"/>
  <c r="O1503" i="13"/>
  <c r="U1503" i="13"/>
  <c r="AC1503" i="13"/>
  <c r="M1504" i="13"/>
  <c r="O1504" i="13"/>
  <c r="U1504" i="13"/>
  <c r="AC1504" i="13"/>
  <c r="M1505" i="13"/>
  <c r="O1505" i="13"/>
  <c r="U1505" i="13"/>
  <c r="AC1505" i="13"/>
  <c r="M1506" i="13"/>
  <c r="O1506" i="13"/>
  <c r="P1506" i="13" s="1"/>
  <c r="U1506" i="13"/>
  <c r="AC1506" i="13"/>
  <c r="M1507" i="13"/>
  <c r="O1507" i="13"/>
  <c r="U1507" i="13"/>
  <c r="AC1507" i="13"/>
  <c r="AH1507" i="13"/>
  <c r="M1508" i="13"/>
  <c r="O1508" i="13"/>
  <c r="U1508" i="13"/>
  <c r="AC1508" i="13"/>
  <c r="M1509" i="13"/>
  <c r="O1509" i="13"/>
  <c r="U1509" i="13"/>
  <c r="AC1509" i="13"/>
  <c r="AH1509" i="13"/>
  <c r="M1510" i="13"/>
  <c r="O1510" i="13"/>
  <c r="U1510" i="13"/>
  <c r="AC1510" i="13"/>
  <c r="M1511" i="13"/>
  <c r="O1511" i="13"/>
  <c r="AH1511" i="13" s="1"/>
  <c r="U1511" i="13"/>
  <c r="AC1511" i="13"/>
  <c r="M1512" i="13"/>
  <c r="O1512" i="13"/>
  <c r="U1512" i="13"/>
  <c r="AC1512" i="13"/>
  <c r="M1513" i="13"/>
  <c r="O1513" i="13"/>
  <c r="P1513" i="13" s="1"/>
  <c r="U1513" i="13"/>
  <c r="AC1513" i="13"/>
  <c r="M1514" i="13"/>
  <c r="O1514" i="13"/>
  <c r="U1514" i="13"/>
  <c r="AC1514" i="13"/>
  <c r="M1515" i="13"/>
  <c r="O1515" i="13"/>
  <c r="P1515" i="13" s="1"/>
  <c r="U1515" i="13"/>
  <c r="AC1515" i="13"/>
  <c r="AH1515" i="13"/>
  <c r="AI1515" i="13" s="1"/>
  <c r="M1516" i="13"/>
  <c r="O1516" i="13"/>
  <c r="P1516" i="13" s="1"/>
  <c r="U1516" i="13"/>
  <c r="AC1516" i="13"/>
  <c r="M1517" i="13"/>
  <c r="O1517" i="13"/>
  <c r="P1517" i="13" s="1"/>
  <c r="U1517" i="13"/>
  <c r="AC1517" i="13"/>
  <c r="AH1517" i="13"/>
  <c r="M1518" i="13"/>
  <c r="O1518" i="13"/>
  <c r="U1518" i="13"/>
  <c r="AC1518" i="13"/>
  <c r="M1519" i="13"/>
  <c r="O1519" i="13"/>
  <c r="P1519" i="13" s="1"/>
  <c r="U1519" i="13"/>
  <c r="AC1519" i="13"/>
  <c r="M1520" i="13"/>
  <c r="O1520" i="13"/>
  <c r="U1520" i="13"/>
  <c r="AC1520" i="13"/>
  <c r="M1521" i="13"/>
  <c r="O1521" i="13"/>
  <c r="AH1521" i="13" s="1"/>
  <c r="U1521" i="13"/>
  <c r="AC1521" i="13"/>
  <c r="M1522" i="13"/>
  <c r="O1522" i="13"/>
  <c r="U1522" i="13"/>
  <c r="AC1522" i="13"/>
  <c r="M1523" i="13"/>
  <c r="O1523" i="13"/>
  <c r="AH1523" i="13" s="1"/>
  <c r="U1523" i="13"/>
  <c r="AC1523" i="13"/>
  <c r="M1524" i="13"/>
  <c r="O1524" i="13"/>
  <c r="U1524" i="13"/>
  <c r="AC1524" i="13"/>
  <c r="AH1524" i="13"/>
  <c r="M1525" i="13"/>
  <c r="O1525" i="13"/>
  <c r="AH1525" i="13" s="1"/>
  <c r="U1525" i="13"/>
  <c r="AC1525" i="13"/>
  <c r="M1526" i="13"/>
  <c r="O1526" i="13"/>
  <c r="U1526" i="13"/>
  <c r="AC1526" i="13"/>
  <c r="M1527" i="13"/>
  <c r="O1527" i="13"/>
  <c r="AH1527" i="13" s="1"/>
  <c r="U1527" i="13"/>
  <c r="AC1527" i="13"/>
  <c r="M1528" i="13"/>
  <c r="O1528" i="13"/>
  <c r="U1528" i="13"/>
  <c r="AC1528" i="13"/>
  <c r="M1529" i="13"/>
  <c r="O1529" i="13"/>
  <c r="P1529" i="13" s="1"/>
  <c r="U1529" i="13"/>
  <c r="AC1529" i="13"/>
  <c r="M1530" i="13"/>
  <c r="O1530" i="13"/>
  <c r="U1530" i="13"/>
  <c r="AC1530" i="13"/>
  <c r="M1531" i="13"/>
  <c r="O1531" i="13"/>
  <c r="U1531" i="13"/>
  <c r="AC1531" i="13"/>
  <c r="M1532" i="13"/>
  <c r="O1532" i="13"/>
  <c r="P1532" i="13" s="1"/>
  <c r="U1532" i="13"/>
  <c r="AC1532" i="13"/>
  <c r="M1533" i="13"/>
  <c r="O1533" i="13"/>
  <c r="U1533" i="13"/>
  <c r="AC1533" i="13"/>
  <c r="AH1533" i="13"/>
  <c r="M1534" i="13"/>
  <c r="O1534" i="13"/>
  <c r="U1534" i="13"/>
  <c r="AC1534" i="13"/>
  <c r="M1535" i="13"/>
  <c r="O1535" i="13"/>
  <c r="U1535" i="13"/>
  <c r="AC1535" i="13"/>
  <c r="AH1535" i="13"/>
  <c r="M1536" i="13"/>
  <c r="O1536" i="13"/>
  <c r="U1536" i="13"/>
  <c r="AC1536" i="13"/>
  <c r="M1537" i="13"/>
  <c r="O1537" i="13"/>
  <c r="U1537" i="13"/>
  <c r="AC1537" i="13"/>
  <c r="M1538" i="13"/>
  <c r="O1538" i="13"/>
  <c r="U1538" i="13"/>
  <c r="AC1538" i="13"/>
  <c r="M1539" i="13"/>
  <c r="O1539" i="13"/>
  <c r="U1539" i="13"/>
  <c r="AC1539" i="13"/>
  <c r="M1540" i="13"/>
  <c r="O1540" i="13"/>
  <c r="U1540" i="13"/>
  <c r="AC1540" i="13"/>
  <c r="AH1540" i="13"/>
  <c r="M1541" i="13"/>
  <c r="O1541" i="13"/>
  <c r="U1541" i="13"/>
  <c r="AC1541" i="13"/>
  <c r="M1542" i="13"/>
  <c r="O1542" i="13"/>
  <c r="U1542" i="13"/>
  <c r="AC1542" i="13"/>
  <c r="M1543" i="13"/>
  <c r="O1543" i="13"/>
  <c r="U1543" i="13"/>
  <c r="AC1543" i="13"/>
  <c r="AH1543" i="13"/>
  <c r="M1544" i="13"/>
  <c r="O1544" i="13"/>
  <c r="U1544" i="13"/>
  <c r="AC1544" i="13"/>
  <c r="M1545" i="13"/>
  <c r="O1545" i="13"/>
  <c r="U1545" i="13"/>
  <c r="AC1545" i="13"/>
  <c r="M1546" i="13"/>
  <c r="O1546" i="13"/>
  <c r="AH1546" i="13" s="1"/>
  <c r="U1546" i="13"/>
  <c r="AC1546" i="13"/>
  <c r="M1547" i="13"/>
  <c r="O1547" i="13"/>
  <c r="U1547" i="13"/>
  <c r="AC1547" i="13"/>
  <c r="AH1547" i="13"/>
  <c r="M1548" i="13"/>
  <c r="O1548" i="13"/>
  <c r="U1548" i="13"/>
  <c r="AC1548" i="13"/>
  <c r="M1549" i="13"/>
  <c r="O1549" i="13"/>
  <c r="AH1549" i="13" s="1"/>
  <c r="U1549" i="13"/>
  <c r="AC1549" i="13"/>
  <c r="M1550" i="13"/>
  <c r="O1550" i="13"/>
  <c r="U1550" i="13"/>
  <c r="AC1550" i="13"/>
  <c r="M1551" i="13"/>
  <c r="O1551" i="13"/>
  <c r="U1551" i="13"/>
  <c r="AC1551" i="13"/>
  <c r="M1552" i="13"/>
  <c r="O1552" i="13"/>
  <c r="U1552" i="13"/>
  <c r="AC1552" i="13"/>
  <c r="M1553" i="13"/>
  <c r="O1553" i="13"/>
  <c r="AH1553" i="13" s="1"/>
  <c r="U1553" i="13"/>
  <c r="AC1553" i="13"/>
  <c r="M1554" i="13"/>
  <c r="O1554" i="13"/>
  <c r="U1554" i="13"/>
  <c r="AC1554" i="13"/>
  <c r="M1555" i="13"/>
  <c r="O1555" i="13"/>
  <c r="U1555" i="13"/>
  <c r="AC1555" i="13"/>
  <c r="M1556" i="13"/>
  <c r="O1556" i="13"/>
  <c r="AH1556" i="13" s="1"/>
  <c r="U1556" i="13"/>
  <c r="AC1556" i="13"/>
  <c r="M1557" i="13"/>
  <c r="O1557" i="13"/>
  <c r="U1557" i="13"/>
  <c r="AC1557" i="13"/>
  <c r="M1558" i="13"/>
  <c r="O1558" i="13"/>
  <c r="U1558" i="13"/>
  <c r="AC1558" i="13"/>
  <c r="M1559" i="13"/>
  <c r="O1559" i="13"/>
  <c r="U1559" i="13"/>
  <c r="AC1559" i="13"/>
  <c r="AH1559" i="13"/>
  <c r="M1560" i="13"/>
  <c r="O1560" i="13"/>
  <c r="U1560" i="13"/>
  <c r="AC1560" i="13"/>
  <c r="M1561" i="13"/>
  <c r="O1561" i="13"/>
  <c r="U1561" i="13"/>
  <c r="AC1561" i="13"/>
  <c r="M1562" i="13"/>
  <c r="O1562" i="13"/>
  <c r="AH1562" i="13" s="1"/>
  <c r="U1562" i="13"/>
  <c r="AC1562" i="13"/>
  <c r="M1563" i="13"/>
  <c r="O1563" i="13"/>
  <c r="U1563" i="13"/>
  <c r="AC1563" i="13"/>
  <c r="M1564" i="13"/>
  <c r="O1564" i="13"/>
  <c r="U1564" i="13"/>
  <c r="AC1564" i="13"/>
  <c r="M1565" i="13"/>
  <c r="O1565" i="13"/>
  <c r="U1565" i="13"/>
  <c r="AC1565" i="13"/>
  <c r="AH1565" i="13"/>
  <c r="M1566" i="13"/>
  <c r="O1566" i="13"/>
  <c r="U1566" i="13"/>
  <c r="AC1566" i="13"/>
  <c r="M1567" i="13"/>
  <c r="O1567" i="13"/>
  <c r="U1567" i="13"/>
  <c r="AC1567" i="13"/>
  <c r="AH1567" i="13"/>
  <c r="M1568" i="13"/>
  <c r="O1568" i="13"/>
  <c r="U1568" i="13"/>
  <c r="AC1568" i="13"/>
  <c r="M1569" i="13"/>
  <c r="O1569" i="13"/>
  <c r="AH1569" i="13" s="1"/>
  <c r="U1569" i="13"/>
  <c r="AC1569" i="13"/>
  <c r="M1570" i="13"/>
  <c r="O1570" i="13"/>
  <c r="AH1570" i="13" s="1"/>
  <c r="U1570" i="13"/>
  <c r="AC1570" i="13"/>
  <c r="M1571" i="13"/>
  <c r="O1571" i="13"/>
  <c r="AH1571" i="13" s="1"/>
  <c r="U1571" i="13"/>
  <c r="AC1571" i="13"/>
  <c r="M1572" i="13"/>
  <c r="O1572" i="13"/>
  <c r="U1572" i="13"/>
  <c r="AC1572" i="13"/>
  <c r="AH1572" i="13"/>
  <c r="M1573" i="13"/>
  <c r="O1573" i="13"/>
  <c r="U1573" i="13"/>
  <c r="AC1573" i="13"/>
  <c r="AH1573" i="13"/>
  <c r="AI1573" i="13" s="1"/>
  <c r="M1574" i="13"/>
  <c r="O1574" i="13"/>
  <c r="U1574" i="13"/>
  <c r="AC1574" i="13"/>
  <c r="M1575" i="13"/>
  <c r="O1575" i="13"/>
  <c r="AH1575" i="13" s="1"/>
  <c r="U1575" i="13"/>
  <c r="AC1575" i="13"/>
  <c r="M1576" i="13"/>
  <c r="O1576" i="13"/>
  <c r="U1576" i="13"/>
  <c r="AC1576" i="13"/>
  <c r="M1577" i="13"/>
  <c r="O1577" i="13"/>
  <c r="U1577" i="13"/>
  <c r="AC1577" i="13"/>
  <c r="M1578" i="13"/>
  <c r="O1578" i="13"/>
  <c r="P1704" i="13" s="1"/>
  <c r="U1578" i="13"/>
  <c r="AC1578" i="13"/>
  <c r="AH1578" i="13"/>
  <c r="M1579" i="13"/>
  <c r="O1579" i="13"/>
  <c r="U1579" i="13"/>
  <c r="AC1579" i="13"/>
  <c r="AH1579" i="13"/>
  <c r="M1580" i="13"/>
  <c r="O1580" i="13"/>
  <c r="AH1580" i="13" s="1"/>
  <c r="U1580" i="13"/>
  <c r="AC1580" i="13"/>
  <c r="M1581" i="13"/>
  <c r="O1581" i="13"/>
  <c r="P1581" i="13" s="1"/>
  <c r="U1581" i="13"/>
  <c r="AC1581" i="13"/>
  <c r="AH1581" i="13"/>
  <c r="M1582" i="13"/>
  <c r="O1582" i="13"/>
  <c r="U1582" i="13"/>
  <c r="AC1582" i="13"/>
  <c r="M1583" i="13"/>
  <c r="O1583" i="13"/>
  <c r="U1583" i="13"/>
  <c r="AC1583" i="13"/>
  <c r="M1584" i="13"/>
  <c r="O1584" i="13"/>
  <c r="U1584" i="13"/>
  <c r="AC1584" i="13"/>
  <c r="M1585" i="13"/>
  <c r="O1585" i="13"/>
  <c r="AH1585" i="13" s="1"/>
  <c r="U1585" i="13"/>
  <c r="AC1585" i="13"/>
  <c r="M1586" i="13"/>
  <c r="O1586" i="13"/>
  <c r="U1586" i="13"/>
  <c r="AC1586" i="13"/>
  <c r="M1587" i="13"/>
  <c r="O1587" i="13"/>
  <c r="U1587" i="13"/>
  <c r="AC1587" i="13"/>
  <c r="AH1587" i="13"/>
  <c r="M1588" i="13"/>
  <c r="O1588" i="13"/>
  <c r="U1588" i="13"/>
  <c r="AC1588" i="13"/>
  <c r="AH1588" i="13"/>
  <c r="M1589" i="13"/>
  <c r="O1589" i="13"/>
  <c r="U1589" i="13"/>
  <c r="AC1589" i="13"/>
  <c r="M1590" i="13"/>
  <c r="O1590" i="13"/>
  <c r="U1590" i="13"/>
  <c r="AC1590" i="13"/>
  <c r="M1591" i="13"/>
  <c r="O1591" i="13"/>
  <c r="U1591" i="13"/>
  <c r="AC1591" i="13"/>
  <c r="M1592" i="13"/>
  <c r="O1592" i="13"/>
  <c r="U1592" i="13"/>
  <c r="AC1592" i="13"/>
  <c r="M1593" i="13"/>
  <c r="O1593" i="13"/>
  <c r="AH1593" i="13" s="1"/>
  <c r="U1593" i="13"/>
  <c r="AC1593" i="13"/>
  <c r="M1594" i="13"/>
  <c r="O1594" i="13"/>
  <c r="AH1594" i="13" s="1"/>
  <c r="U1594" i="13"/>
  <c r="AC1594" i="13"/>
  <c r="M1595" i="13"/>
  <c r="O1595" i="13"/>
  <c r="U1595" i="13"/>
  <c r="AC1595" i="13"/>
  <c r="AH1595" i="13"/>
  <c r="M1596" i="13"/>
  <c r="O1596" i="13"/>
  <c r="U1596" i="13"/>
  <c r="AC1596" i="13"/>
  <c r="M1597" i="13"/>
  <c r="O1597" i="13"/>
  <c r="AH1597" i="13" s="1"/>
  <c r="U1597" i="13"/>
  <c r="AC1597" i="13"/>
  <c r="M1598" i="13"/>
  <c r="O1598" i="13"/>
  <c r="U1598" i="13"/>
  <c r="AC1598" i="13"/>
  <c r="M1599" i="13"/>
  <c r="O1599" i="13"/>
  <c r="U1599" i="13"/>
  <c r="AC1599" i="13"/>
  <c r="AH1599" i="13"/>
  <c r="M1600" i="13"/>
  <c r="O1600" i="13"/>
  <c r="U1600" i="13"/>
  <c r="AC1600" i="13"/>
  <c r="M1601" i="13"/>
  <c r="O1601" i="13"/>
  <c r="AH1601" i="13" s="1"/>
  <c r="U1601" i="13"/>
  <c r="AC1601" i="13"/>
  <c r="M1602" i="13"/>
  <c r="O1602" i="13"/>
  <c r="U1602" i="13"/>
  <c r="AC1602" i="13"/>
  <c r="M1603" i="13"/>
  <c r="O1603" i="13"/>
  <c r="U1603" i="13"/>
  <c r="AC1603" i="13"/>
  <c r="AH1603" i="13"/>
  <c r="M1604" i="13"/>
  <c r="O1604" i="13"/>
  <c r="U1604" i="13"/>
  <c r="AC1604" i="13"/>
  <c r="M1605" i="13"/>
  <c r="O1605" i="13"/>
  <c r="U1605" i="13"/>
  <c r="AC1605" i="13"/>
  <c r="M1606" i="13"/>
  <c r="O1606" i="13"/>
  <c r="U1606" i="13"/>
  <c r="AC1606" i="13"/>
  <c r="M1607" i="13"/>
  <c r="O1607" i="13"/>
  <c r="U1607" i="13"/>
  <c r="AC1607" i="13"/>
  <c r="AH1607" i="13"/>
  <c r="M1608" i="13"/>
  <c r="O1608" i="13"/>
  <c r="U1608" i="13"/>
  <c r="AC1608" i="13"/>
  <c r="M1609" i="13"/>
  <c r="O1609" i="13"/>
  <c r="U1609" i="13"/>
  <c r="AC1609" i="13"/>
  <c r="AH1609" i="13"/>
  <c r="M1610" i="13"/>
  <c r="O1610" i="13"/>
  <c r="U1610" i="13"/>
  <c r="AC1610" i="13"/>
  <c r="AH1610" i="13"/>
  <c r="M1611" i="13"/>
  <c r="O1611" i="13"/>
  <c r="P1611" i="13" s="1"/>
  <c r="U1611" i="13"/>
  <c r="AC1611" i="13"/>
  <c r="M1612" i="13"/>
  <c r="O1612" i="13"/>
  <c r="AH1612" i="13" s="1"/>
  <c r="U1612" i="13"/>
  <c r="AC1612" i="13"/>
  <c r="M1613" i="13"/>
  <c r="O1613" i="13"/>
  <c r="U1613" i="13"/>
  <c r="AC1613" i="13"/>
  <c r="M1614" i="13"/>
  <c r="O1614" i="13"/>
  <c r="U1614" i="13"/>
  <c r="AC1614" i="13"/>
  <c r="M1615" i="13"/>
  <c r="O1615" i="13"/>
  <c r="AH1615" i="13" s="1"/>
  <c r="U1615" i="13"/>
  <c r="AC1615" i="13"/>
  <c r="M1616" i="13"/>
  <c r="O1616" i="13"/>
  <c r="U1616" i="13"/>
  <c r="AC1616" i="13"/>
  <c r="M1617" i="13"/>
  <c r="O1617" i="13"/>
  <c r="U1617" i="13"/>
  <c r="AC1617" i="13"/>
  <c r="M1618" i="13"/>
  <c r="O1618" i="13"/>
  <c r="U1618" i="13"/>
  <c r="AC1618" i="13"/>
  <c r="AH1618" i="13"/>
  <c r="M1619" i="13"/>
  <c r="O1619" i="13"/>
  <c r="AH1619" i="13" s="1"/>
  <c r="U1619" i="13"/>
  <c r="AC1619" i="13"/>
  <c r="M1620" i="13"/>
  <c r="O1620" i="13"/>
  <c r="AH1620" i="13" s="1"/>
  <c r="U1620" i="13"/>
  <c r="AC1620" i="13"/>
  <c r="M1621" i="13"/>
  <c r="O1621" i="13"/>
  <c r="AH1621" i="13" s="1"/>
  <c r="U1621" i="13"/>
  <c r="AC1621" i="13"/>
  <c r="M1622" i="13"/>
  <c r="O1622" i="13"/>
  <c r="U1622" i="13"/>
  <c r="AC1622" i="13"/>
  <c r="AH1622" i="13"/>
  <c r="M1623" i="13"/>
  <c r="O1623" i="13"/>
  <c r="U1623" i="13"/>
  <c r="AC1623" i="13"/>
  <c r="M1624" i="13"/>
  <c r="O1624" i="13"/>
  <c r="U1624" i="13"/>
  <c r="AC1624" i="13"/>
  <c r="M1625" i="13"/>
  <c r="O1625" i="13"/>
  <c r="AH1625" i="13" s="1"/>
  <c r="U1625" i="13"/>
  <c r="AC1625" i="13"/>
  <c r="M1626" i="13"/>
  <c r="O1626" i="13"/>
  <c r="AH1626" i="13" s="1"/>
  <c r="U1626" i="13"/>
  <c r="AC1626" i="13"/>
  <c r="M1627" i="13"/>
  <c r="O1627" i="13"/>
  <c r="U1627" i="13"/>
  <c r="AC1627" i="13"/>
  <c r="AH1627" i="13"/>
  <c r="M1628" i="13"/>
  <c r="O1628" i="13"/>
  <c r="U1628" i="13"/>
  <c r="AC1628" i="13"/>
  <c r="M1629" i="13"/>
  <c r="O1629" i="13"/>
  <c r="U1629" i="13"/>
  <c r="AC1629" i="13"/>
  <c r="M1630" i="13"/>
  <c r="O1630" i="13"/>
  <c r="U1630" i="13"/>
  <c r="AC1630" i="13"/>
  <c r="AH1630" i="13"/>
  <c r="M1631" i="13"/>
  <c r="O1631" i="13"/>
  <c r="AH1631" i="13" s="1"/>
  <c r="U1631" i="13"/>
  <c r="AC1631" i="13"/>
  <c r="M1632" i="13"/>
  <c r="O1632" i="13"/>
  <c r="U1632" i="13"/>
  <c r="AC1632" i="13"/>
  <c r="M1633" i="13"/>
  <c r="O1633" i="13"/>
  <c r="AH1633" i="13" s="1"/>
  <c r="U1633" i="13"/>
  <c r="AC1633" i="13"/>
  <c r="M1634" i="13"/>
  <c r="O1634" i="13"/>
  <c r="U1634" i="13"/>
  <c r="AC1634" i="13"/>
  <c r="M1635" i="13"/>
  <c r="O1635" i="13"/>
  <c r="AH1635" i="13" s="1"/>
  <c r="U1635" i="13"/>
  <c r="AC1635" i="13"/>
  <c r="M1636" i="13"/>
  <c r="O1636" i="13"/>
  <c r="AH1636" i="13" s="1"/>
  <c r="U1636" i="13"/>
  <c r="AC1636" i="13"/>
  <c r="M1637" i="13"/>
  <c r="O1637" i="13"/>
  <c r="U1637" i="13"/>
  <c r="AC1637" i="13"/>
  <c r="AH1637" i="13"/>
  <c r="M1638" i="13"/>
  <c r="O1638" i="13"/>
  <c r="AH1638" i="13" s="1"/>
  <c r="U1638" i="13"/>
  <c r="AC1638" i="13"/>
  <c r="M1639" i="13"/>
  <c r="O1639" i="13"/>
  <c r="AH1639" i="13" s="1"/>
  <c r="U1639" i="13"/>
  <c r="AC1639" i="13"/>
  <c r="M1640" i="13"/>
  <c r="O1640" i="13"/>
  <c r="U1640" i="13"/>
  <c r="AC1640" i="13"/>
  <c r="M1641" i="13"/>
  <c r="O1641" i="13"/>
  <c r="U1641" i="13"/>
  <c r="AC1641" i="13"/>
  <c r="M1642" i="13"/>
  <c r="O1642" i="13"/>
  <c r="AH1642" i="13" s="1"/>
  <c r="U1642" i="13"/>
  <c r="AC1642" i="13"/>
  <c r="AI1642" i="13"/>
  <c r="M1643" i="13"/>
  <c r="O1643" i="13"/>
  <c r="AH1643" i="13" s="1"/>
  <c r="AI1643" i="13" s="1"/>
  <c r="U1643" i="13"/>
  <c r="U503" i="14" s="1"/>
  <c r="AC1643" i="13"/>
  <c r="M1644" i="13"/>
  <c r="O1644" i="13"/>
  <c r="AH1644" i="13" s="1"/>
  <c r="U1644" i="13"/>
  <c r="AC1644" i="13"/>
  <c r="M1645" i="13"/>
  <c r="O1645" i="13"/>
  <c r="AH1645" i="13" s="1"/>
  <c r="U1645" i="13"/>
  <c r="AC1645" i="13"/>
  <c r="M1646" i="13"/>
  <c r="O1646" i="13"/>
  <c r="P1646" i="13" s="1"/>
  <c r="U1646" i="13"/>
  <c r="AC1646" i="13"/>
  <c r="M1647" i="13"/>
  <c r="O1647" i="13"/>
  <c r="P1647" i="13" s="1"/>
  <c r="U1647" i="13"/>
  <c r="AC1647" i="13"/>
  <c r="M1648" i="13"/>
  <c r="O1648" i="13"/>
  <c r="U1648" i="13"/>
  <c r="AC1648" i="13"/>
  <c r="M1649" i="13"/>
  <c r="O1649" i="13"/>
  <c r="U1649" i="13"/>
  <c r="AC1649" i="13"/>
  <c r="M1650" i="13"/>
  <c r="O1650" i="13"/>
  <c r="P1650" i="13" s="1"/>
  <c r="U1650" i="13"/>
  <c r="AC1650" i="13"/>
  <c r="M1651" i="13"/>
  <c r="O1651" i="13"/>
  <c r="P1651" i="13" s="1"/>
  <c r="U1651" i="13"/>
  <c r="AC1651" i="13"/>
  <c r="M1652" i="13"/>
  <c r="O1652" i="13"/>
  <c r="P1652" i="13" s="1"/>
  <c r="U1652" i="13"/>
  <c r="AC1652" i="13"/>
  <c r="M1653" i="13"/>
  <c r="O1653" i="13"/>
  <c r="U1653" i="13"/>
  <c r="AC1653" i="13"/>
  <c r="M1654" i="13"/>
  <c r="O1654" i="13"/>
  <c r="P1654" i="13" s="1"/>
  <c r="U1654" i="13"/>
  <c r="AC1654" i="13"/>
  <c r="AH1654" i="13"/>
  <c r="AI1654" i="13" s="1"/>
  <c r="M1655" i="13"/>
  <c r="O1655" i="13"/>
  <c r="U1655" i="13"/>
  <c r="AC1655" i="13"/>
  <c r="M1656" i="13"/>
  <c r="O1656" i="13"/>
  <c r="U1656" i="13"/>
  <c r="AC1656" i="13"/>
  <c r="M1657" i="13"/>
  <c r="O1657" i="13"/>
  <c r="P1657" i="13" s="1"/>
  <c r="U1657" i="13"/>
  <c r="AC1657" i="13"/>
  <c r="AH1657" i="13"/>
  <c r="AI1657" i="13" s="1"/>
  <c r="M1658" i="13"/>
  <c r="O1658" i="13"/>
  <c r="U1658" i="13"/>
  <c r="AC1658" i="13"/>
  <c r="M1659" i="13"/>
  <c r="O1659" i="13"/>
  <c r="U1659" i="13"/>
  <c r="AC1659" i="13"/>
  <c r="AH1659" i="13"/>
  <c r="AI1659" i="13" s="1"/>
  <c r="M1660" i="13"/>
  <c r="O1660" i="13"/>
  <c r="U1660" i="13"/>
  <c r="AC1660" i="13"/>
  <c r="M1661" i="13"/>
  <c r="O1661" i="13"/>
  <c r="AH1661" i="13" s="1"/>
  <c r="AI1661" i="13" s="1"/>
  <c r="U1661" i="13"/>
  <c r="AC1661" i="13"/>
  <c r="M1662" i="13"/>
  <c r="O1662" i="13"/>
  <c r="AH1662" i="13" s="1"/>
  <c r="U1662" i="13"/>
  <c r="AC1662" i="13"/>
  <c r="M1663" i="13"/>
  <c r="O1663" i="13"/>
  <c r="AH1663" i="13" s="1"/>
  <c r="U1663" i="13"/>
  <c r="AC1663" i="13"/>
  <c r="M1664" i="13"/>
  <c r="O1664" i="13"/>
  <c r="U1664" i="13"/>
  <c r="AC1664" i="13"/>
  <c r="M1665" i="13"/>
  <c r="O1665" i="13"/>
  <c r="U1665" i="13"/>
  <c r="AC1665" i="13"/>
  <c r="M1666" i="13"/>
  <c r="O1666" i="13"/>
  <c r="U1666" i="13"/>
  <c r="AC1666" i="13"/>
  <c r="M1667" i="13"/>
  <c r="O1667" i="13"/>
  <c r="P1667" i="13" s="1"/>
  <c r="U1667" i="13"/>
  <c r="AC1667" i="13"/>
  <c r="M1668" i="13"/>
  <c r="O1668" i="13"/>
  <c r="U1668" i="13"/>
  <c r="AC1668" i="13"/>
  <c r="M1669" i="13"/>
  <c r="O1669" i="13"/>
  <c r="P1669" i="13" s="1"/>
  <c r="U1669" i="13"/>
  <c r="AC1669" i="13"/>
  <c r="AH1669" i="13"/>
  <c r="AI1669" i="13"/>
  <c r="M1670" i="13"/>
  <c r="O1670" i="13"/>
  <c r="P1670" i="13" s="1"/>
  <c r="U1670" i="13"/>
  <c r="AC1670" i="13"/>
  <c r="M1671" i="13"/>
  <c r="O1671" i="13"/>
  <c r="P1671" i="13" s="1"/>
  <c r="U1671" i="13"/>
  <c r="AC1671" i="13"/>
  <c r="AH1671" i="13"/>
  <c r="AI1671" i="13" s="1"/>
  <c r="M1672" i="13"/>
  <c r="O1672" i="13"/>
  <c r="U1672" i="13"/>
  <c r="AC1672" i="13"/>
  <c r="M1673" i="13"/>
  <c r="O1673" i="13"/>
  <c r="U1673" i="13"/>
  <c r="AC1673" i="13"/>
  <c r="M1674" i="13"/>
  <c r="O1674" i="13"/>
  <c r="P1674" i="13" s="1"/>
  <c r="U1674" i="13"/>
  <c r="AC1674" i="13"/>
  <c r="AH1674" i="13"/>
  <c r="AI1674" i="13" s="1"/>
  <c r="M1675" i="13"/>
  <c r="O1675" i="13"/>
  <c r="P1675" i="13" s="1"/>
  <c r="U1675" i="13"/>
  <c r="AC1675" i="13"/>
  <c r="M1676" i="13"/>
  <c r="O1676" i="13"/>
  <c r="U1676" i="13"/>
  <c r="AC1676" i="13"/>
  <c r="AH1676" i="13"/>
  <c r="AI1676" i="13" s="1"/>
  <c r="M1677" i="13"/>
  <c r="O1677" i="13"/>
  <c r="U1677" i="13"/>
  <c r="AC1677" i="13"/>
  <c r="AH1677" i="13"/>
  <c r="AI1677" i="13" s="1"/>
  <c r="M1678" i="13"/>
  <c r="O1678" i="13"/>
  <c r="U1678" i="13"/>
  <c r="AC1678" i="13"/>
  <c r="M1679" i="13"/>
  <c r="O1679" i="13"/>
  <c r="U1679" i="13"/>
  <c r="AC1679" i="13"/>
  <c r="AH1679" i="13"/>
  <c r="AI1679" i="13" s="1"/>
  <c r="M1680" i="13"/>
  <c r="O1680" i="13"/>
  <c r="U1680" i="13"/>
  <c r="AC1680" i="13"/>
  <c r="M1681" i="13"/>
  <c r="O1681" i="13"/>
  <c r="U1681" i="13"/>
  <c r="AC1681" i="13"/>
  <c r="M1682" i="13"/>
  <c r="O1682" i="13"/>
  <c r="AH1682" i="13" s="1"/>
  <c r="AI1682" i="13" s="1"/>
  <c r="P1682" i="13"/>
  <c r="U1682" i="13"/>
  <c r="AC1682" i="13"/>
  <c r="M1683" i="13"/>
  <c r="O1683" i="13"/>
  <c r="AH1683" i="13" s="1"/>
  <c r="AI1683" i="13" s="1"/>
  <c r="U1683" i="13"/>
  <c r="AC1683" i="13"/>
  <c r="M1684" i="13"/>
  <c r="O1684" i="13"/>
  <c r="U1684" i="13"/>
  <c r="AC1684" i="13"/>
  <c r="M1685" i="13"/>
  <c r="O1685" i="13"/>
  <c r="U1685" i="13"/>
  <c r="AC1685" i="13"/>
  <c r="M1686" i="13"/>
  <c r="O1686" i="13"/>
  <c r="AH1686" i="13" s="1"/>
  <c r="AI1686" i="13" s="1"/>
  <c r="P1686" i="13"/>
  <c r="U1686" i="13"/>
  <c r="AC1686" i="13"/>
  <c r="M1687" i="13"/>
  <c r="O1687" i="13"/>
  <c r="P1687" i="13" s="1"/>
  <c r="U1687" i="13"/>
  <c r="AC1687" i="13"/>
  <c r="M1688" i="13"/>
  <c r="O1688" i="13"/>
  <c r="AH1688" i="13" s="1"/>
  <c r="AI1688" i="13" s="1"/>
  <c r="P1688" i="13"/>
  <c r="U1688" i="13"/>
  <c r="AC1688" i="13"/>
  <c r="M1689" i="13"/>
  <c r="O1689" i="13"/>
  <c r="AH1689" i="13" s="1"/>
  <c r="AI1689" i="13" s="1"/>
  <c r="U1689" i="13"/>
  <c r="AC1689" i="13"/>
  <c r="M1690" i="13"/>
  <c r="O1690" i="13"/>
  <c r="AH1690" i="13" s="1"/>
  <c r="AI1690" i="13" s="1"/>
  <c r="P1690" i="13"/>
  <c r="U1690" i="13"/>
  <c r="AC1690" i="13"/>
  <c r="M1691" i="13"/>
  <c r="O1691" i="13"/>
  <c r="U1691" i="13"/>
  <c r="AC1691" i="13"/>
  <c r="M1692" i="13"/>
  <c r="O1692" i="13"/>
  <c r="U1692" i="13"/>
  <c r="AC1692" i="13"/>
  <c r="M1693" i="13"/>
  <c r="O1693" i="13"/>
  <c r="P1693" i="13" s="1"/>
  <c r="U1693" i="13"/>
  <c r="AC1693" i="13"/>
  <c r="AH1693" i="13"/>
  <c r="AI1693" i="13" s="1"/>
  <c r="M1694" i="13"/>
  <c r="O1694" i="13"/>
  <c r="AH1694" i="13" s="1"/>
  <c r="U1694" i="13"/>
  <c r="U518" i="14" s="1"/>
  <c r="AC1694" i="13"/>
  <c r="M1695" i="13"/>
  <c r="O1695" i="13"/>
  <c r="U1695" i="13"/>
  <c r="AC1695" i="13"/>
  <c r="M1696" i="13"/>
  <c r="O1696" i="13"/>
  <c r="U1696" i="13"/>
  <c r="AC1696" i="13"/>
  <c r="AH1696" i="13"/>
  <c r="M1697" i="13"/>
  <c r="O1697" i="13"/>
  <c r="P1697" i="13" s="1"/>
  <c r="U1697" i="13"/>
  <c r="AC1697" i="13"/>
  <c r="M1698" i="13"/>
  <c r="O1698" i="13"/>
  <c r="U1698" i="13"/>
  <c r="AC1698" i="13"/>
  <c r="M1699" i="13"/>
  <c r="O1699" i="13"/>
  <c r="U1699" i="13"/>
  <c r="AC1699" i="13"/>
  <c r="AH1699" i="13"/>
  <c r="M1700" i="13"/>
  <c r="O1700" i="13"/>
  <c r="U1700" i="13"/>
  <c r="AC1700" i="13"/>
  <c r="M1701" i="13"/>
  <c r="O1701" i="13"/>
  <c r="U1701" i="13"/>
  <c r="AC1701" i="13"/>
  <c r="M1702" i="13"/>
  <c r="O1702" i="13"/>
  <c r="AH1702" i="13" s="1"/>
  <c r="U1702" i="13"/>
  <c r="AC1702" i="13"/>
  <c r="M1703" i="13"/>
  <c r="O1703" i="13"/>
  <c r="U1703" i="13"/>
  <c r="AC1703" i="13"/>
  <c r="M1704" i="13"/>
  <c r="O1704" i="13"/>
  <c r="AH1704" i="13" s="1"/>
  <c r="U1704" i="13"/>
  <c r="AC1704" i="13"/>
  <c r="M1705" i="13"/>
  <c r="O1705" i="13"/>
  <c r="AH1705" i="13" s="1"/>
  <c r="U1705" i="13"/>
  <c r="AC1705" i="13"/>
  <c r="M1706" i="13"/>
  <c r="O1706" i="13"/>
  <c r="AH1706" i="13" s="1"/>
  <c r="U1706" i="13"/>
  <c r="AC1706" i="13"/>
  <c r="M1707" i="13"/>
  <c r="O1707" i="13"/>
  <c r="U1707" i="13"/>
  <c r="AC1707" i="13"/>
  <c r="AH1707" i="13"/>
  <c r="M1708" i="13"/>
  <c r="O1708" i="13"/>
  <c r="U1708" i="13"/>
  <c r="AC1708" i="13"/>
  <c r="M1709" i="13"/>
  <c r="O1709" i="13"/>
  <c r="U1709" i="13"/>
  <c r="AC1709" i="13"/>
  <c r="M1710" i="13"/>
  <c r="O1710" i="13"/>
  <c r="U1710" i="13"/>
  <c r="AC1710" i="13"/>
  <c r="AH1710" i="13"/>
  <c r="M1711" i="13"/>
  <c r="O1711" i="13"/>
  <c r="U1711" i="13"/>
  <c r="AC1711" i="13"/>
  <c r="M1712" i="13"/>
  <c r="O1712" i="13"/>
  <c r="U1712" i="13"/>
  <c r="AC1712" i="13"/>
  <c r="M1713" i="13"/>
  <c r="O1713" i="13"/>
  <c r="U1713" i="13"/>
  <c r="AC1713" i="13"/>
  <c r="M1714" i="13"/>
  <c r="O1714" i="13"/>
  <c r="U1714" i="13"/>
  <c r="AC1714" i="13"/>
  <c r="M1715" i="13"/>
  <c r="O1715" i="13"/>
  <c r="AH1715" i="13" s="1"/>
  <c r="U1715" i="13"/>
  <c r="AC1715" i="13"/>
  <c r="M1716" i="13"/>
  <c r="O1716" i="13"/>
  <c r="U1716" i="13"/>
  <c r="AC1716" i="13"/>
  <c r="M1717" i="13"/>
  <c r="O1717" i="13"/>
  <c r="U1717" i="13"/>
  <c r="AC1717" i="13"/>
  <c r="AH1717" i="13"/>
  <c r="M1718" i="13"/>
  <c r="O1718" i="13"/>
  <c r="U1718" i="13"/>
  <c r="AC1718" i="13"/>
  <c r="AH1718" i="13"/>
  <c r="M1719" i="13"/>
  <c r="O1719" i="13"/>
  <c r="U1719" i="13"/>
  <c r="AC1719" i="13"/>
  <c r="M1720" i="13"/>
  <c r="O1720" i="13"/>
  <c r="U1720" i="13"/>
  <c r="AC1720" i="13"/>
  <c r="M1721" i="13"/>
  <c r="O1721" i="13"/>
  <c r="U1721" i="13"/>
  <c r="AC1721" i="13"/>
  <c r="M1722" i="13"/>
  <c r="O1722" i="13"/>
  <c r="U1722" i="13"/>
  <c r="AC1722" i="13"/>
  <c r="M1723" i="13"/>
  <c r="O1723" i="13"/>
  <c r="U1723" i="13"/>
  <c r="AC1723" i="13"/>
  <c r="AH1723" i="13"/>
  <c r="M1724" i="13"/>
  <c r="O1724" i="13"/>
  <c r="U1724" i="13"/>
  <c r="AC1724" i="13"/>
  <c r="M1725" i="13"/>
  <c r="O1725" i="13"/>
  <c r="U1725" i="13"/>
  <c r="AC1725" i="13"/>
  <c r="AH1725" i="13"/>
  <c r="M1726" i="13"/>
  <c r="O1726" i="13"/>
  <c r="U1726" i="13"/>
  <c r="AC1726" i="13"/>
  <c r="AH1726" i="13"/>
  <c r="M1727" i="13"/>
  <c r="O1727" i="13"/>
  <c r="U1727" i="13"/>
  <c r="AC1727" i="13"/>
  <c r="M1728" i="13"/>
  <c r="O1728" i="13"/>
  <c r="AH1728" i="13" s="1"/>
  <c r="U1728" i="13"/>
  <c r="AC1728" i="13"/>
  <c r="M1729" i="13"/>
  <c r="O1729" i="13"/>
  <c r="U1729" i="13"/>
  <c r="AC1729" i="13"/>
  <c r="M1730" i="13"/>
  <c r="O1730" i="13"/>
  <c r="AH1730" i="13" s="1"/>
  <c r="U1730" i="13"/>
  <c r="AC1730" i="13"/>
  <c r="M1731" i="13"/>
  <c r="O1731" i="13"/>
  <c r="U1731" i="13"/>
  <c r="AC1731" i="13"/>
  <c r="AH1731" i="13"/>
  <c r="M1732" i="13"/>
  <c r="O1732" i="13"/>
  <c r="U1732" i="13"/>
  <c r="AC1732" i="13"/>
  <c r="M1733" i="13"/>
  <c r="O1733" i="13"/>
  <c r="U1733" i="13"/>
  <c r="AC1733" i="13"/>
  <c r="AH1733" i="13"/>
  <c r="M1734" i="13"/>
  <c r="O1734" i="13"/>
  <c r="AH1734" i="13" s="1"/>
  <c r="U1734" i="13"/>
  <c r="AC1734" i="13"/>
  <c r="M1735" i="13"/>
  <c r="O1735" i="13"/>
  <c r="U1735" i="13"/>
  <c r="AC1735" i="13"/>
  <c r="M1736" i="13"/>
  <c r="O1736" i="13"/>
  <c r="U1736" i="13"/>
  <c r="AC1736" i="13"/>
  <c r="AH1736" i="13"/>
  <c r="M1737" i="13"/>
  <c r="O1737" i="13"/>
  <c r="U1737" i="13"/>
  <c r="AC1737" i="13"/>
  <c r="M1738" i="13"/>
  <c r="O1738" i="13"/>
  <c r="U1738" i="13"/>
  <c r="AC1738" i="13"/>
  <c r="M1739" i="13"/>
  <c r="O1739" i="13"/>
  <c r="U1739" i="13"/>
  <c r="AC1739" i="13"/>
  <c r="AH1739" i="13"/>
  <c r="M1740" i="13"/>
  <c r="O1740" i="13"/>
  <c r="U1740" i="13"/>
  <c r="AC1740" i="13"/>
  <c r="M1741" i="13"/>
  <c r="O1741" i="13"/>
  <c r="AH1741" i="13" s="1"/>
  <c r="U1741" i="13"/>
  <c r="AC1741" i="13"/>
  <c r="M1742" i="13"/>
  <c r="O1742" i="13"/>
  <c r="P1742" i="13"/>
  <c r="U1742" i="13"/>
  <c r="AC1742" i="13"/>
  <c r="AH1742" i="13"/>
  <c r="M1743" i="13"/>
  <c r="O1743" i="13"/>
  <c r="U1743" i="13"/>
  <c r="AC1743" i="13"/>
  <c r="M1744" i="13"/>
  <c r="O1744" i="13"/>
  <c r="U1744" i="13"/>
  <c r="AC1744" i="13"/>
  <c r="M1745" i="13"/>
  <c r="O1745" i="13"/>
  <c r="U1745" i="13"/>
  <c r="AC1745" i="13"/>
  <c r="M1746" i="13"/>
  <c r="O1746" i="13"/>
  <c r="U1746" i="13"/>
  <c r="AC1746" i="13"/>
  <c r="M1747" i="13"/>
  <c r="O1747" i="13"/>
  <c r="U1747" i="13"/>
  <c r="AC1747" i="13"/>
  <c r="AH1747" i="13"/>
  <c r="M1748" i="13"/>
  <c r="O1748" i="13"/>
  <c r="U1748" i="13"/>
  <c r="AC1748" i="13"/>
  <c r="M1749" i="13"/>
  <c r="O1749" i="13"/>
  <c r="P1749" i="13"/>
  <c r="U1749" i="13"/>
  <c r="AC1749" i="13"/>
  <c r="AH1749" i="13"/>
  <c r="AI1749" i="13" s="1"/>
  <c r="M1750" i="13"/>
  <c r="O1750" i="13"/>
  <c r="U1750" i="13"/>
  <c r="AC1750" i="13"/>
  <c r="AH1750" i="13"/>
  <c r="AI1750" i="13" s="1"/>
  <c r="M1751" i="13"/>
  <c r="O1751" i="13"/>
  <c r="U1751" i="13"/>
  <c r="AC1751" i="13"/>
  <c r="M1752" i="13"/>
  <c r="O1752" i="13"/>
  <c r="P1752" i="13"/>
  <c r="U1752" i="13"/>
  <c r="AC1752" i="13"/>
  <c r="AH1752" i="13"/>
  <c r="AI1752" i="13" s="1"/>
  <c r="M1753" i="13"/>
  <c r="O1753" i="13"/>
  <c r="U1753" i="13"/>
  <c r="AC1753" i="13"/>
  <c r="M1754" i="13"/>
  <c r="O1754" i="13"/>
  <c r="AH1754" i="13" s="1"/>
  <c r="AI1754" i="13" s="1"/>
  <c r="P1754" i="13"/>
  <c r="U1754" i="13"/>
  <c r="AC1754" i="13"/>
  <c r="M1755" i="13"/>
  <c r="O1755" i="13"/>
  <c r="U1755" i="13"/>
  <c r="AC1755" i="13"/>
  <c r="M1756" i="13"/>
  <c r="O1756" i="13"/>
  <c r="U1756" i="13"/>
  <c r="AC1756" i="13"/>
  <c r="M1757" i="13"/>
  <c r="O1757" i="13"/>
  <c r="P1757" i="13" s="1"/>
  <c r="U1757" i="13"/>
  <c r="AC1757" i="13"/>
  <c r="AH1757" i="13"/>
  <c r="AI1757" i="13" s="1"/>
  <c r="M1758" i="13"/>
  <c r="O1758" i="13"/>
  <c r="P1758" i="13" s="1"/>
  <c r="U1758" i="13"/>
  <c r="AC1758" i="13"/>
  <c r="M1759" i="13"/>
  <c r="O1759" i="13"/>
  <c r="U1759" i="13"/>
  <c r="AC1759" i="13"/>
  <c r="M1760" i="13"/>
  <c r="O1760" i="13"/>
  <c r="P1760" i="13" s="1"/>
  <c r="U1760" i="13"/>
  <c r="AC1760" i="13"/>
  <c r="AH1760" i="13"/>
  <c r="AI1760" i="13" s="1"/>
  <c r="M1761" i="13"/>
  <c r="O1761" i="13"/>
  <c r="U1761" i="13"/>
  <c r="AC1761" i="13"/>
  <c r="M1762" i="13"/>
  <c r="O1762" i="13"/>
  <c r="U1762" i="13"/>
  <c r="AC1762" i="13"/>
  <c r="M1763" i="13"/>
  <c r="O1763" i="13"/>
  <c r="AH1763" i="13" s="1"/>
  <c r="AI1763" i="13" s="1"/>
  <c r="P1763" i="13"/>
  <c r="U1763" i="13"/>
  <c r="AC1763" i="13"/>
  <c r="M1764" i="13"/>
  <c r="O1764" i="13"/>
  <c r="U1764" i="13"/>
  <c r="AC1764" i="13"/>
  <c r="M1765" i="13"/>
  <c r="O1765" i="13"/>
  <c r="P1765" i="13" s="1"/>
  <c r="U1765" i="13"/>
  <c r="AC1765" i="13"/>
  <c r="AH1765" i="13"/>
  <c r="AI1765" i="13" s="1"/>
  <c r="M1766" i="13"/>
  <c r="O1766" i="13"/>
  <c r="AH1766" i="13" s="1"/>
  <c r="P1766" i="13"/>
  <c r="U1766" i="13"/>
  <c r="AC1766" i="13"/>
  <c r="M1767" i="13"/>
  <c r="O1767" i="13"/>
  <c r="U1767" i="13"/>
  <c r="AC1767" i="13"/>
  <c r="M1768" i="13"/>
  <c r="O1768" i="13"/>
  <c r="U1768" i="13"/>
  <c r="AC1768" i="13"/>
  <c r="AH1768" i="13"/>
  <c r="M1769" i="13"/>
  <c r="O1769" i="13"/>
  <c r="U1769" i="13"/>
  <c r="AC1769" i="13"/>
  <c r="M1770" i="13"/>
  <c r="O1770" i="13"/>
  <c r="U1770" i="13"/>
  <c r="AC1770" i="13"/>
  <c r="M1771" i="13"/>
  <c r="O1771" i="13"/>
  <c r="AH1771" i="13" s="1"/>
  <c r="U1771" i="13"/>
  <c r="AC1771" i="13"/>
  <c r="M1772" i="13"/>
  <c r="O1772" i="13"/>
  <c r="U1772" i="13"/>
  <c r="AC1772" i="13"/>
  <c r="M1773" i="13"/>
  <c r="O1773" i="13"/>
  <c r="P1773" i="13" s="1"/>
  <c r="U1773" i="13"/>
  <c r="AC1773" i="13"/>
  <c r="M1774" i="13"/>
  <c r="O1774" i="13"/>
  <c r="AH1774" i="13" s="1"/>
  <c r="U1774" i="13"/>
  <c r="AC1774" i="13"/>
  <c r="M1775" i="13"/>
  <c r="O1775" i="13"/>
  <c r="U1775" i="13"/>
  <c r="AC1775" i="13"/>
  <c r="M1776" i="13"/>
  <c r="O1776" i="13"/>
  <c r="P1776" i="13" s="1"/>
  <c r="U1776" i="13"/>
  <c r="AC1776" i="13"/>
  <c r="AH1776" i="13"/>
  <c r="M1777" i="13"/>
  <c r="O1777" i="13"/>
  <c r="U1777" i="13"/>
  <c r="AC1777" i="13"/>
  <c r="M1778" i="13"/>
  <c r="O1778" i="13"/>
  <c r="P1778" i="13" s="1"/>
  <c r="U1778" i="13"/>
  <c r="AC1778" i="13"/>
  <c r="M1779" i="13"/>
  <c r="O1779" i="13"/>
  <c r="AH1779" i="13" s="1"/>
  <c r="P1779" i="13"/>
  <c r="U1779" i="13"/>
  <c r="AC1779" i="13"/>
  <c r="M1780" i="13"/>
  <c r="O1780" i="13"/>
  <c r="U1780" i="13"/>
  <c r="AC1780" i="13"/>
  <c r="M1781" i="13"/>
  <c r="O1781" i="13"/>
  <c r="P1781" i="13"/>
  <c r="U1781" i="13"/>
  <c r="AC1781" i="13"/>
  <c r="AH1781" i="13"/>
  <c r="M1782" i="13"/>
  <c r="O1782" i="13"/>
  <c r="AH1782" i="13" s="1"/>
  <c r="U1782" i="13"/>
  <c r="AC1782" i="13"/>
  <c r="M1783" i="13"/>
  <c r="O1783" i="13"/>
  <c r="U1783" i="13"/>
  <c r="AC1783" i="13"/>
  <c r="M1784" i="13"/>
  <c r="O1784" i="13"/>
  <c r="P1784" i="13" s="1"/>
  <c r="U1784" i="13"/>
  <c r="AC1784" i="13"/>
  <c r="AH1784" i="13"/>
  <c r="M1785" i="13"/>
  <c r="O1785" i="13"/>
  <c r="U1785" i="13"/>
  <c r="AC1785" i="13"/>
  <c r="M1786" i="13"/>
  <c r="O1786" i="13"/>
  <c r="U1786" i="13"/>
  <c r="AC1786" i="13"/>
  <c r="M1787" i="13"/>
  <c r="O1787" i="13"/>
  <c r="U1787" i="13"/>
  <c r="AC1787" i="13"/>
  <c r="AH1787" i="13"/>
  <c r="M1788" i="13"/>
  <c r="O1788" i="13"/>
  <c r="U1788" i="13"/>
  <c r="AC1788" i="13"/>
  <c r="M1789" i="13"/>
  <c r="O1789" i="13"/>
  <c r="U1789" i="13"/>
  <c r="AC1789" i="13"/>
  <c r="AH1789" i="13"/>
  <c r="AI1789" i="13" s="1"/>
  <c r="M1790" i="13"/>
  <c r="O1790" i="13"/>
  <c r="U1790" i="13"/>
  <c r="AC1790" i="13"/>
  <c r="M1791" i="13"/>
  <c r="O1791" i="13"/>
  <c r="U1791" i="13"/>
  <c r="AC1791" i="13"/>
  <c r="M1792" i="13"/>
  <c r="O1792" i="13"/>
  <c r="U1792" i="13"/>
  <c r="AC1792" i="13"/>
  <c r="M1793" i="13"/>
  <c r="O1793" i="13"/>
  <c r="U1793" i="13"/>
  <c r="U545" i="14" s="1"/>
  <c r="AC1793" i="13"/>
  <c r="M1794" i="13"/>
  <c r="O1794" i="13"/>
  <c r="P1794" i="13"/>
  <c r="U1794" i="13"/>
  <c r="AC1794" i="13"/>
  <c r="M1795" i="13"/>
  <c r="O1795" i="13"/>
  <c r="P1795" i="13"/>
  <c r="U1795" i="13"/>
  <c r="AC1795" i="13"/>
  <c r="AH1795" i="13"/>
  <c r="M1796" i="13"/>
  <c r="O1796" i="13"/>
  <c r="U1796" i="13"/>
  <c r="AC1796" i="13"/>
  <c r="M1797" i="13"/>
  <c r="O1797" i="13"/>
  <c r="U1797" i="13"/>
  <c r="AC1797" i="13"/>
  <c r="M1798" i="13"/>
  <c r="AJ1798" i="13" s="1"/>
  <c r="O1798" i="13"/>
  <c r="P1798" i="13"/>
  <c r="U1798" i="13"/>
  <c r="AC1798" i="13"/>
  <c r="AH1798" i="13"/>
  <c r="AI1798" i="13" s="1"/>
  <c r="M1799" i="13"/>
  <c r="O1799" i="13"/>
  <c r="U1799" i="13"/>
  <c r="AC1799" i="13"/>
  <c r="M1800" i="13"/>
  <c r="O1800" i="13"/>
  <c r="U1800" i="13"/>
  <c r="AC1800" i="13"/>
  <c r="AH1800" i="13"/>
  <c r="AI1800" i="13" s="1"/>
  <c r="M1801" i="13"/>
  <c r="O1801" i="13"/>
  <c r="U1801" i="13"/>
  <c r="AC1801" i="13"/>
  <c r="M1802" i="13"/>
  <c r="O1802" i="13"/>
  <c r="P1802" i="13" s="1"/>
  <c r="U1802" i="13"/>
  <c r="AC1802" i="13"/>
  <c r="M1803" i="13"/>
  <c r="O1803" i="13"/>
  <c r="AH1803" i="13" s="1"/>
  <c r="AI1803" i="13" s="1"/>
  <c r="U1803" i="13"/>
  <c r="AC1803" i="13"/>
  <c r="M1804" i="13"/>
  <c r="O1804" i="13"/>
  <c r="U1804" i="13"/>
  <c r="AC1804" i="13"/>
  <c r="M1805" i="13"/>
  <c r="O1805" i="13"/>
  <c r="P1805" i="13" s="1"/>
  <c r="U1805" i="13"/>
  <c r="AC1805" i="13"/>
  <c r="AH1805" i="13"/>
  <c r="AI1805" i="13" s="1"/>
  <c r="M1806" i="13"/>
  <c r="O1806" i="13"/>
  <c r="P1806" i="13" s="1"/>
  <c r="U1806" i="13"/>
  <c r="AC1806" i="13"/>
  <c r="M1807" i="13"/>
  <c r="O1807" i="13"/>
  <c r="U1807" i="13"/>
  <c r="AC1807" i="13"/>
  <c r="M1808" i="13"/>
  <c r="O1808" i="13"/>
  <c r="AH1808" i="13" s="1"/>
  <c r="P1808" i="13"/>
  <c r="U1808" i="13"/>
  <c r="AC1808" i="13"/>
  <c r="M1809" i="13"/>
  <c r="O1809" i="13"/>
  <c r="U1809" i="13"/>
  <c r="AC1809" i="13"/>
  <c r="M1810" i="13"/>
  <c r="O1810" i="13"/>
  <c r="P1810" i="13"/>
  <c r="U1810" i="13"/>
  <c r="AC1810" i="13"/>
  <c r="M1811" i="13"/>
  <c r="O1811" i="13"/>
  <c r="AH1811" i="13" s="1"/>
  <c r="P1811" i="13"/>
  <c r="U1811" i="13"/>
  <c r="U551" i="14" s="1"/>
  <c r="AC1811" i="13"/>
  <c r="M1812" i="13"/>
  <c r="O1812" i="13"/>
  <c r="U1812" i="13"/>
  <c r="AC1812" i="13"/>
  <c r="M1813" i="13"/>
  <c r="O1813" i="13"/>
  <c r="U1813" i="13"/>
  <c r="AC1813" i="13"/>
  <c r="M1814" i="13"/>
  <c r="O1814" i="13"/>
  <c r="P1814" i="13"/>
  <c r="U1814" i="13"/>
  <c r="AC1814" i="13"/>
  <c r="AH1814" i="13"/>
  <c r="AI1814" i="13" s="1"/>
  <c r="M1815" i="13"/>
  <c r="O1815" i="13"/>
  <c r="U1815" i="13"/>
  <c r="AC1815" i="13"/>
  <c r="M1816" i="13"/>
  <c r="O1816" i="13"/>
  <c r="U1816" i="13"/>
  <c r="AC1816" i="13"/>
  <c r="M1817" i="13"/>
  <c r="O1817" i="13"/>
  <c r="U1817" i="13"/>
  <c r="AC1817" i="13"/>
  <c r="M1818" i="13"/>
  <c r="O1818" i="13"/>
  <c r="P1818" i="13" s="1"/>
  <c r="U1818" i="13"/>
  <c r="AC1818" i="13"/>
  <c r="M1819" i="13"/>
  <c r="O1819" i="13"/>
  <c r="U1819" i="13"/>
  <c r="AC1819" i="13"/>
  <c r="M1820" i="13"/>
  <c r="O1820" i="13"/>
  <c r="U1820" i="13"/>
  <c r="AC1820" i="13"/>
  <c r="M1821" i="13"/>
  <c r="O1821" i="13"/>
  <c r="U1821" i="13"/>
  <c r="AC1821" i="13"/>
  <c r="M1822" i="13"/>
  <c r="O1822" i="13"/>
  <c r="P1822" i="13"/>
  <c r="U1822" i="13"/>
  <c r="AC1822" i="13"/>
  <c r="AH1822" i="13"/>
  <c r="AI1822" i="13" s="1"/>
  <c r="M1823" i="13"/>
  <c r="O1823" i="13"/>
  <c r="U1823" i="13"/>
  <c r="AC1823" i="13"/>
  <c r="M1824" i="13"/>
  <c r="O1824" i="13"/>
  <c r="AH1824" i="13" s="1"/>
  <c r="AI1824" i="13" s="1"/>
  <c r="P1824" i="13"/>
  <c r="U1824" i="13"/>
  <c r="AC1824" i="13"/>
  <c r="M1825" i="13"/>
  <c r="O1825" i="13"/>
  <c r="U1825" i="13"/>
  <c r="AC1825" i="13"/>
  <c r="M1826" i="13"/>
  <c r="O1826" i="13"/>
  <c r="U1826" i="13"/>
  <c r="AC1826" i="13"/>
  <c r="M1827" i="13"/>
  <c r="O1827" i="13"/>
  <c r="U1827" i="13"/>
  <c r="AC1827" i="13"/>
  <c r="M1828" i="13"/>
  <c r="O1828" i="13"/>
  <c r="U1828" i="13"/>
  <c r="AC1828" i="13"/>
  <c r="M1829" i="13"/>
  <c r="O1829" i="13"/>
  <c r="AH1829" i="13" s="1"/>
  <c r="U1829" i="13"/>
  <c r="AC1829" i="13"/>
  <c r="M1830" i="13"/>
  <c r="O1830" i="13"/>
  <c r="AH1830" i="13" s="1"/>
  <c r="U1830" i="13"/>
  <c r="AC1830" i="13"/>
  <c r="M1831" i="13"/>
  <c r="O1831" i="13"/>
  <c r="U1831" i="13"/>
  <c r="AC1831" i="13"/>
  <c r="M1832" i="13"/>
  <c r="O1832" i="13"/>
  <c r="AH1832" i="13" s="1"/>
  <c r="U1832" i="13"/>
  <c r="AC1832" i="13"/>
  <c r="M1833" i="13"/>
  <c r="O1833" i="13"/>
  <c r="U1833" i="13"/>
  <c r="AC1833" i="13"/>
  <c r="M1834" i="13"/>
  <c r="O1834" i="13"/>
  <c r="U1834" i="13"/>
  <c r="AC1834" i="13"/>
  <c r="M1835" i="13"/>
  <c r="O1835" i="13"/>
  <c r="U1835" i="13"/>
  <c r="AC1835" i="13"/>
  <c r="AH1835" i="13"/>
  <c r="M1836" i="13"/>
  <c r="O1836" i="13"/>
  <c r="U1836" i="13"/>
  <c r="AC1836" i="13"/>
  <c r="M1837" i="13"/>
  <c r="O1837" i="13"/>
  <c r="AH1837" i="13" s="1"/>
  <c r="P1837" i="13"/>
  <c r="U1837" i="13"/>
  <c r="AC1837" i="13"/>
  <c r="M1838" i="13"/>
  <c r="O1838" i="13"/>
  <c r="U1838" i="13"/>
  <c r="AC1838" i="13"/>
  <c r="AH1838" i="13"/>
  <c r="M1839" i="13"/>
  <c r="O1839" i="13"/>
  <c r="U1839" i="13"/>
  <c r="AC1839" i="13"/>
  <c r="M1840" i="13"/>
  <c r="O1840" i="13"/>
  <c r="U1840" i="13"/>
  <c r="AC1840" i="13"/>
  <c r="AH1840" i="13"/>
  <c r="M1841" i="13"/>
  <c r="O1841" i="13"/>
  <c r="U1841" i="13"/>
  <c r="AC1841" i="13"/>
  <c r="M1842" i="13"/>
  <c r="O1842" i="13"/>
  <c r="U1842" i="13"/>
  <c r="AC1842" i="13"/>
  <c r="M1843" i="13"/>
  <c r="O1843" i="13"/>
  <c r="AH1843" i="13" s="1"/>
  <c r="U1843" i="13"/>
  <c r="AC1843" i="13"/>
  <c r="M1844" i="13"/>
  <c r="O1844" i="13"/>
  <c r="U1844" i="13"/>
  <c r="AC1844" i="13"/>
  <c r="M1845" i="13"/>
  <c r="O1845" i="13"/>
  <c r="U1845" i="13"/>
  <c r="AC1845" i="13"/>
  <c r="AH1845" i="13"/>
  <c r="M1846" i="13"/>
  <c r="O1846" i="13"/>
  <c r="U1846" i="13"/>
  <c r="AC1846" i="13"/>
  <c r="AH1846" i="13"/>
  <c r="M1847" i="13"/>
  <c r="O1847" i="13"/>
  <c r="U1847" i="13"/>
  <c r="AC1847" i="13"/>
  <c r="M1848" i="13"/>
  <c r="O1848" i="13"/>
  <c r="U1848" i="13"/>
  <c r="AC1848" i="13"/>
  <c r="AH1848" i="13"/>
  <c r="M1849" i="13"/>
  <c r="O1849" i="13"/>
  <c r="U1849" i="13"/>
  <c r="AC1849" i="13"/>
  <c r="M1850" i="13"/>
  <c r="O1850" i="13"/>
  <c r="U1850" i="13"/>
  <c r="AC1850" i="13"/>
  <c r="M1851" i="13"/>
  <c r="O1851" i="13"/>
  <c r="U1851" i="13"/>
  <c r="AC1851" i="13"/>
  <c r="M1852" i="13"/>
  <c r="O1852" i="13"/>
  <c r="U1852" i="13"/>
  <c r="AC1852" i="13"/>
  <c r="M1853" i="13"/>
  <c r="O1853" i="13"/>
  <c r="P1853" i="13" s="1"/>
  <c r="U1853" i="13"/>
  <c r="AC1853" i="13"/>
  <c r="AH1853" i="13"/>
  <c r="M1854" i="13"/>
  <c r="O1854" i="13"/>
  <c r="AH1854" i="13" s="1"/>
  <c r="U1854" i="13"/>
  <c r="AC1854" i="13"/>
  <c r="M1855" i="13"/>
  <c r="O1855" i="13"/>
  <c r="U1855" i="13"/>
  <c r="AC1855" i="13"/>
  <c r="M1856" i="13"/>
  <c r="O1856" i="13"/>
  <c r="U1856" i="13"/>
  <c r="AC1856" i="13"/>
  <c r="AH1856" i="13"/>
  <c r="M1857" i="13"/>
  <c r="O1857" i="13"/>
  <c r="U1857" i="13"/>
  <c r="AC1857" i="13"/>
  <c r="M1858" i="13"/>
  <c r="O1858" i="13"/>
  <c r="U1858" i="13"/>
  <c r="AC1858" i="13"/>
  <c r="M1859" i="13"/>
  <c r="O1859" i="13"/>
  <c r="U1859" i="13"/>
  <c r="AC1859" i="13"/>
  <c r="AH1859" i="13"/>
  <c r="M1860" i="13"/>
  <c r="O1860" i="13"/>
  <c r="U1860" i="13"/>
  <c r="AC1860" i="13"/>
  <c r="M1861" i="13"/>
  <c r="O1861" i="13"/>
  <c r="AH1861" i="13" s="1"/>
  <c r="U1861" i="13"/>
  <c r="AC1861" i="13"/>
  <c r="M1862" i="13"/>
  <c r="O1862" i="13"/>
  <c r="U1862" i="13"/>
  <c r="AC1862" i="13"/>
  <c r="AH1862" i="13"/>
  <c r="M1863" i="13"/>
  <c r="O1863" i="13"/>
  <c r="U1863" i="13"/>
  <c r="AC1863" i="13"/>
  <c r="M1864" i="13"/>
  <c r="O1864" i="13"/>
  <c r="U1864" i="13"/>
  <c r="AC1864" i="13"/>
  <c r="M1865" i="13"/>
  <c r="O1865" i="13"/>
  <c r="U1865" i="13"/>
  <c r="AC1865" i="13"/>
  <c r="M1866" i="13"/>
  <c r="O1866" i="13"/>
  <c r="P1866" i="13"/>
  <c r="U1866" i="13"/>
  <c r="AC1866" i="13"/>
  <c r="M1867" i="13"/>
  <c r="O1867" i="13"/>
  <c r="U1867" i="13"/>
  <c r="AC1867" i="13"/>
  <c r="AH1867" i="13"/>
  <c r="M1868" i="13"/>
  <c r="O1868" i="13"/>
  <c r="U1868" i="13"/>
  <c r="AC1868" i="13"/>
  <c r="M1869" i="13"/>
  <c r="O1869" i="13"/>
  <c r="U1869" i="13"/>
  <c r="AC1869" i="13"/>
  <c r="AH1869" i="13"/>
  <c r="M1870" i="13"/>
  <c r="O1870" i="13"/>
  <c r="U1870" i="13"/>
  <c r="AC1870" i="13"/>
  <c r="AH1870" i="13"/>
  <c r="M1871" i="13"/>
  <c r="O1871" i="13"/>
  <c r="U1871" i="13"/>
  <c r="AC1871" i="13"/>
  <c r="M1872" i="13"/>
  <c r="O1872" i="13"/>
  <c r="U1872" i="13"/>
  <c r="AC1872" i="13"/>
  <c r="AH1872" i="13"/>
  <c r="M1873" i="13"/>
  <c r="O1873" i="13"/>
  <c r="U1873" i="13"/>
  <c r="AC1873" i="13"/>
  <c r="M1874" i="13"/>
  <c r="O1874" i="13"/>
  <c r="P1874" i="13"/>
  <c r="U1874" i="13"/>
  <c r="AC1874" i="13"/>
  <c r="M1875" i="13"/>
  <c r="O1875" i="13"/>
  <c r="U1875" i="13"/>
  <c r="AC1875" i="13"/>
  <c r="AH1875" i="13"/>
  <c r="M1876" i="13"/>
  <c r="O1876" i="13"/>
  <c r="U1876" i="13"/>
  <c r="AC1876" i="13"/>
  <c r="M1877" i="13"/>
  <c r="O1877" i="13"/>
  <c r="P1877" i="13"/>
  <c r="U1877" i="13"/>
  <c r="AC1877" i="13"/>
  <c r="AH1877" i="13"/>
  <c r="M1878" i="13"/>
  <c r="O1878" i="13"/>
  <c r="U1878" i="13"/>
  <c r="AC1878" i="13"/>
  <c r="AH1878" i="13"/>
  <c r="M1879" i="13"/>
  <c r="O1879" i="13"/>
  <c r="U1879" i="13"/>
  <c r="AC1879" i="13"/>
  <c r="M1880" i="13"/>
  <c r="O1880" i="13"/>
  <c r="U1880" i="13"/>
  <c r="AC1880" i="13"/>
  <c r="AH1880" i="13"/>
  <c r="M1881" i="13"/>
  <c r="O1881" i="13"/>
  <c r="U1881" i="13"/>
  <c r="AC1881" i="13"/>
  <c r="M1882" i="13"/>
  <c r="O1882" i="13"/>
  <c r="U1882" i="13"/>
  <c r="AC1882" i="13"/>
  <c r="M1883" i="13"/>
  <c r="O1883" i="13"/>
  <c r="U1883" i="13"/>
  <c r="AC1883" i="13"/>
  <c r="M1884" i="13"/>
  <c r="O1884" i="13"/>
  <c r="U1884" i="13"/>
  <c r="AC1884" i="13"/>
  <c r="M1885" i="13"/>
  <c r="O1885" i="13"/>
  <c r="U1885" i="13"/>
  <c r="AC1885" i="13"/>
  <c r="AH1885" i="13"/>
  <c r="M1886" i="13"/>
  <c r="O1886" i="13"/>
  <c r="U1886" i="13"/>
  <c r="AC1886" i="13"/>
  <c r="M1887" i="13"/>
  <c r="O1887" i="13"/>
  <c r="U1887" i="13"/>
  <c r="AC1887" i="13"/>
  <c r="M1888" i="13"/>
  <c r="O1888" i="13"/>
  <c r="U1888" i="13"/>
  <c r="AC1888" i="13"/>
  <c r="AH1888" i="13"/>
  <c r="M1889" i="13"/>
  <c r="O1889" i="13"/>
  <c r="U1889" i="13"/>
  <c r="AC1889" i="13"/>
  <c r="M1890" i="13"/>
  <c r="O1890" i="13"/>
  <c r="U1890" i="13"/>
  <c r="AC1890" i="13"/>
  <c r="M1891" i="13"/>
  <c r="O1891" i="13"/>
  <c r="U1891" i="13"/>
  <c r="AC1891" i="13"/>
  <c r="AH1891" i="13"/>
  <c r="M1892" i="13"/>
  <c r="O1892" i="13"/>
  <c r="U1892" i="13"/>
  <c r="AC1892" i="13"/>
  <c r="M1893" i="13"/>
  <c r="O1893" i="13"/>
  <c r="AH1893" i="13" s="1"/>
  <c r="U1893" i="13"/>
  <c r="AC1893" i="13"/>
  <c r="M1894" i="13"/>
  <c r="O1894" i="13"/>
  <c r="U1894" i="13"/>
  <c r="AC1894" i="13"/>
  <c r="AH1894" i="13"/>
  <c r="M1895" i="13"/>
  <c r="O1895" i="13"/>
  <c r="U1895" i="13"/>
  <c r="AC1895" i="13"/>
  <c r="M1896" i="13"/>
  <c r="O1896" i="13"/>
  <c r="AH1896" i="13" s="1"/>
  <c r="U1896" i="13"/>
  <c r="AC1896" i="13"/>
  <c r="M1897" i="13"/>
  <c r="O1897" i="13"/>
  <c r="U1897" i="13"/>
  <c r="AC1897" i="13"/>
  <c r="M1898" i="13"/>
  <c r="O1898" i="13"/>
  <c r="U1898" i="13"/>
  <c r="AC1898" i="13"/>
  <c r="M1899" i="13"/>
  <c r="O1899" i="13"/>
  <c r="U1899" i="13"/>
  <c r="U573" i="14" s="1"/>
  <c r="AC1899" i="13"/>
  <c r="AH1899" i="13"/>
  <c r="M1900" i="13"/>
  <c r="O1900" i="13"/>
  <c r="U1900" i="13"/>
  <c r="AC1900" i="13"/>
  <c r="M1901" i="13"/>
  <c r="O1901" i="13"/>
  <c r="U1901" i="13"/>
  <c r="AC1901" i="13"/>
  <c r="AH1901" i="13"/>
  <c r="M1902" i="13"/>
  <c r="O1902" i="13"/>
  <c r="U1902" i="13"/>
  <c r="U576" i="14" s="1"/>
  <c r="AC1902" i="13"/>
  <c r="AH1902" i="13"/>
  <c r="M1903" i="13"/>
  <c r="O1903" i="13"/>
  <c r="U1903" i="13"/>
  <c r="AC1903" i="13"/>
  <c r="M1904" i="13"/>
  <c r="O1904" i="13"/>
  <c r="U1904" i="13"/>
  <c r="AC1904" i="13"/>
  <c r="M1905" i="13"/>
  <c r="O1905" i="13"/>
  <c r="U1905" i="13"/>
  <c r="AC1905" i="13"/>
  <c r="M1906" i="13"/>
  <c r="O1906" i="13"/>
  <c r="U1906" i="13"/>
  <c r="AC1906" i="13"/>
  <c r="M1907" i="13"/>
  <c r="O1907" i="13"/>
  <c r="U1907" i="13"/>
  <c r="AC1907" i="13"/>
  <c r="AH1907" i="13"/>
  <c r="M1908" i="13"/>
  <c r="O1908" i="13"/>
  <c r="U1908" i="13"/>
  <c r="AC1908" i="13"/>
  <c r="M1909" i="13"/>
  <c r="O1909" i="13"/>
  <c r="U1909" i="13"/>
  <c r="AC1909" i="13"/>
  <c r="AH1909" i="13"/>
  <c r="M1910" i="13"/>
  <c r="O1910" i="13"/>
  <c r="U1910" i="13"/>
  <c r="AC1910" i="13"/>
  <c r="AH1910" i="13"/>
  <c r="M1911" i="13"/>
  <c r="O1911" i="13"/>
  <c r="U1911" i="13"/>
  <c r="AC1911" i="13"/>
  <c r="M1912" i="13"/>
  <c r="O1912" i="13"/>
  <c r="U1912" i="13"/>
  <c r="AC1912" i="13"/>
  <c r="AH1912" i="13"/>
  <c r="M1913" i="13"/>
  <c r="O1913" i="13"/>
  <c r="P1979" i="13" s="1"/>
  <c r="U1913" i="13"/>
  <c r="AC1913" i="13"/>
  <c r="M1914" i="13"/>
  <c r="O1914" i="13"/>
  <c r="U1914" i="13"/>
  <c r="AC1914" i="13"/>
  <c r="M1915" i="13"/>
  <c r="O1915" i="13"/>
  <c r="AH1915" i="13" s="1"/>
  <c r="U1915" i="13"/>
  <c r="AC1915" i="13"/>
  <c r="M1916" i="13"/>
  <c r="O1916" i="13"/>
  <c r="U1916" i="13"/>
  <c r="AC1916" i="13"/>
  <c r="M1917" i="13"/>
  <c r="O1917" i="13"/>
  <c r="U1917" i="13"/>
  <c r="AC1917" i="13"/>
  <c r="AH1917" i="13"/>
  <c r="M1918" i="13"/>
  <c r="O1918" i="13"/>
  <c r="AH1918" i="13" s="1"/>
  <c r="U1918" i="13"/>
  <c r="AC1918" i="13"/>
  <c r="M1919" i="13"/>
  <c r="O1919" i="13"/>
  <c r="U1919" i="13"/>
  <c r="AC1919" i="13"/>
  <c r="M1920" i="13"/>
  <c r="O1920" i="13"/>
  <c r="P1920" i="13"/>
  <c r="U1920" i="13"/>
  <c r="AC1920" i="13"/>
  <c r="AH1920" i="13"/>
  <c r="M1921" i="13"/>
  <c r="O1921" i="13"/>
  <c r="U1921" i="13"/>
  <c r="AC1921" i="13"/>
  <c r="M1922" i="13"/>
  <c r="O1922" i="13"/>
  <c r="U1922" i="13"/>
  <c r="AC1922" i="13"/>
  <c r="M1923" i="13"/>
  <c r="O1923" i="13"/>
  <c r="U1923" i="13"/>
  <c r="AC1923" i="13"/>
  <c r="AH1923" i="13"/>
  <c r="M1924" i="13"/>
  <c r="O1924" i="13"/>
  <c r="U1924" i="13"/>
  <c r="U580" i="14" s="1"/>
  <c r="AC1924" i="13"/>
  <c r="M1925" i="13"/>
  <c r="O1925" i="13"/>
  <c r="U1925" i="13"/>
  <c r="AC1925" i="13"/>
  <c r="M1926" i="13"/>
  <c r="O1926" i="13"/>
  <c r="P1926" i="13"/>
  <c r="U1926" i="13"/>
  <c r="AC1926" i="13"/>
  <c r="AH1926" i="13"/>
  <c r="M1927" i="13"/>
  <c r="O1927" i="13"/>
  <c r="U1927" i="13"/>
  <c r="AC1927" i="13"/>
  <c r="M1928" i="13"/>
  <c r="O1928" i="13"/>
  <c r="AH1928" i="13" s="1"/>
  <c r="U1928" i="13"/>
  <c r="AC1928" i="13"/>
  <c r="M1929" i="13"/>
  <c r="O1929" i="13"/>
  <c r="AH1929" i="13" s="1"/>
  <c r="U1929" i="13"/>
  <c r="AC1929" i="13"/>
  <c r="M1930" i="13"/>
  <c r="O1930" i="13"/>
  <c r="U1930" i="13"/>
  <c r="AC1930" i="13"/>
  <c r="M1931" i="13"/>
  <c r="O1931" i="13"/>
  <c r="AH1931" i="13" s="1"/>
  <c r="U1931" i="13"/>
  <c r="AC1931" i="13"/>
  <c r="M1932" i="13"/>
  <c r="O1932" i="13"/>
  <c r="U1932" i="13"/>
  <c r="AC1932" i="13"/>
  <c r="M1933" i="13"/>
  <c r="O1933" i="13"/>
  <c r="U1933" i="13"/>
  <c r="AC1933" i="13"/>
  <c r="M1934" i="13"/>
  <c r="O1934" i="13"/>
  <c r="P1934" i="13" s="1"/>
  <c r="U1934" i="13"/>
  <c r="AC1934" i="13"/>
  <c r="AH1934" i="13"/>
  <c r="M1935" i="13"/>
  <c r="O1935" i="13"/>
  <c r="U1935" i="13"/>
  <c r="AC1935" i="13"/>
  <c r="M1936" i="13"/>
  <c r="O1936" i="13"/>
  <c r="AH1936" i="13" s="1"/>
  <c r="U1936" i="13"/>
  <c r="AC1936" i="13"/>
  <c r="M1937" i="13"/>
  <c r="O1937" i="13"/>
  <c r="U1937" i="13"/>
  <c r="AC1937" i="13"/>
  <c r="M1938" i="13"/>
  <c r="O1938" i="13"/>
  <c r="AH1938" i="13" s="1"/>
  <c r="U1938" i="13"/>
  <c r="AC1938" i="13"/>
  <c r="M1939" i="13"/>
  <c r="O1939" i="13"/>
  <c r="U1939" i="13"/>
  <c r="AC1939" i="13"/>
  <c r="M1940" i="13"/>
  <c r="O1940" i="13"/>
  <c r="U1940" i="13"/>
  <c r="AC1940" i="13"/>
  <c r="M1941" i="13"/>
  <c r="O1941" i="13"/>
  <c r="AH1941" i="13" s="1"/>
  <c r="U1941" i="13"/>
  <c r="AC1941" i="13"/>
  <c r="M1942" i="13"/>
  <c r="O1942" i="13"/>
  <c r="U1942" i="13"/>
  <c r="AC1942" i="13"/>
  <c r="M1943" i="13"/>
  <c r="O1943" i="13"/>
  <c r="U1943" i="13"/>
  <c r="AC1943" i="13"/>
  <c r="M1944" i="13"/>
  <c r="O1944" i="13"/>
  <c r="U1944" i="13"/>
  <c r="AC1944" i="13"/>
  <c r="AH1944" i="13"/>
  <c r="M1945" i="13"/>
  <c r="O1945" i="13"/>
  <c r="U1945" i="13"/>
  <c r="AC1945" i="13"/>
  <c r="AH1945" i="13"/>
  <c r="M1946" i="13"/>
  <c r="O1946" i="13"/>
  <c r="P1946" i="13" s="1"/>
  <c r="U1946" i="13"/>
  <c r="AC1946" i="13"/>
  <c r="M1947" i="13"/>
  <c r="O1947" i="13"/>
  <c r="P1947" i="13"/>
  <c r="U1947" i="13"/>
  <c r="AC1947" i="13"/>
  <c r="AH1947" i="13"/>
  <c r="M1948" i="13"/>
  <c r="O1948" i="13"/>
  <c r="U1948" i="13"/>
  <c r="AC1948" i="13"/>
  <c r="M1949" i="13"/>
  <c r="O1949" i="13"/>
  <c r="AH1949" i="13" s="1"/>
  <c r="U1949" i="13"/>
  <c r="AC1949" i="13"/>
  <c r="M1950" i="13"/>
  <c r="O1950" i="13"/>
  <c r="P1950" i="13" s="1"/>
  <c r="U1950" i="13"/>
  <c r="U588" i="14" s="1"/>
  <c r="AC1950" i="13"/>
  <c r="AH1950" i="13"/>
  <c r="M1951" i="13"/>
  <c r="O1951" i="13"/>
  <c r="U1951" i="13"/>
  <c r="U589" i="14" s="1"/>
  <c r="AC1951" i="13"/>
  <c r="M1952" i="13"/>
  <c r="O1952" i="13"/>
  <c r="AH1952" i="13" s="1"/>
  <c r="AI1952" i="13" s="1"/>
  <c r="P1952" i="13"/>
  <c r="U1952" i="13"/>
  <c r="AC1952" i="13"/>
  <c r="M1953" i="13"/>
  <c r="O1953" i="13"/>
  <c r="U1953" i="13"/>
  <c r="AC1953" i="13"/>
  <c r="M1954" i="13"/>
  <c r="O1954" i="13"/>
  <c r="AH1954" i="13" s="1"/>
  <c r="AI1954" i="13" s="1"/>
  <c r="U1954" i="13"/>
  <c r="AC1954" i="13"/>
  <c r="M1955" i="13"/>
  <c r="O1955" i="13"/>
  <c r="U1955" i="13"/>
  <c r="AC1955" i="13"/>
  <c r="M1956" i="13"/>
  <c r="O1956" i="13"/>
  <c r="U1956" i="13"/>
  <c r="AC1956" i="13"/>
  <c r="M1957" i="13"/>
  <c r="O1957" i="13"/>
  <c r="P1957" i="13" s="1"/>
  <c r="U1957" i="13"/>
  <c r="AC1957" i="13"/>
  <c r="M1958" i="13"/>
  <c r="O1958" i="13"/>
  <c r="P1958" i="13"/>
  <c r="U1958" i="13"/>
  <c r="AC1958" i="13"/>
  <c r="AH1958" i="13"/>
  <c r="AI1958" i="13" s="1"/>
  <c r="M1959" i="13"/>
  <c r="O1959" i="13"/>
  <c r="U1959" i="13"/>
  <c r="AC1959" i="13"/>
  <c r="M1960" i="13"/>
  <c r="O1960" i="13"/>
  <c r="P1960" i="13"/>
  <c r="U1960" i="13"/>
  <c r="AC1960" i="13"/>
  <c r="AH1960" i="13"/>
  <c r="AI1960" i="13" s="1"/>
  <c r="M1961" i="13"/>
  <c r="O1961" i="13"/>
  <c r="P1961" i="13" s="1"/>
  <c r="U1961" i="13"/>
  <c r="AC1961" i="13"/>
  <c r="AH1961" i="13"/>
  <c r="AI1961" i="13" s="1"/>
  <c r="M1962" i="13"/>
  <c r="O1962" i="13"/>
  <c r="U1962" i="13"/>
  <c r="AC1962" i="13"/>
  <c r="M1963" i="13"/>
  <c r="O1963" i="13"/>
  <c r="P1963" i="13" s="1"/>
  <c r="U1963" i="13"/>
  <c r="AC1963" i="13"/>
  <c r="M1964" i="13"/>
  <c r="O1964" i="13"/>
  <c r="U1964" i="13"/>
  <c r="AC1964" i="13"/>
  <c r="M1965" i="13"/>
  <c r="O1965" i="13"/>
  <c r="U1965" i="13"/>
  <c r="AC1965" i="13"/>
  <c r="M1966" i="13"/>
  <c r="O1966" i="13"/>
  <c r="U1966" i="13"/>
  <c r="AC1966" i="13"/>
  <c r="AH1966" i="13"/>
  <c r="M1967" i="13"/>
  <c r="O1967" i="13"/>
  <c r="U1967" i="13"/>
  <c r="U593" i="14" s="1"/>
  <c r="AC1967" i="13"/>
  <c r="M1968" i="13"/>
  <c r="O1968" i="13"/>
  <c r="U1968" i="13"/>
  <c r="AC1968" i="13"/>
  <c r="AH1968" i="13"/>
  <c r="M1969" i="13"/>
  <c r="O1969" i="13"/>
  <c r="U1969" i="13"/>
  <c r="AC1969" i="13"/>
  <c r="M1970" i="13"/>
  <c r="O1970" i="13"/>
  <c r="AH1970" i="13" s="1"/>
  <c r="U1970" i="13"/>
  <c r="AC1970" i="13"/>
  <c r="M1971" i="13"/>
  <c r="O1971" i="13"/>
  <c r="AH1971" i="13" s="1"/>
  <c r="U1971" i="13"/>
  <c r="AC1971" i="13"/>
  <c r="M1972" i="13"/>
  <c r="O1972" i="13"/>
  <c r="U1972" i="13"/>
  <c r="AC1972" i="13"/>
  <c r="M1973" i="13"/>
  <c r="O1973" i="13"/>
  <c r="U1973" i="13"/>
  <c r="AC1973" i="13"/>
  <c r="AH1973" i="13"/>
  <c r="M1974" i="13"/>
  <c r="O1974" i="13"/>
  <c r="AH1974" i="13" s="1"/>
  <c r="U1974" i="13"/>
  <c r="AC1974" i="13"/>
  <c r="M1975" i="13"/>
  <c r="O1975" i="13"/>
  <c r="U1975" i="13"/>
  <c r="AC1975" i="13"/>
  <c r="M1976" i="13"/>
  <c r="O1976" i="13"/>
  <c r="U1976" i="13"/>
  <c r="AC1976" i="13"/>
  <c r="M1977" i="13"/>
  <c r="O1977" i="13"/>
  <c r="U1977" i="13"/>
  <c r="AC1977" i="13"/>
  <c r="AH1977" i="13"/>
  <c r="M1978" i="13"/>
  <c r="O1978" i="13"/>
  <c r="AH1978" i="13" s="1"/>
  <c r="U1978" i="13"/>
  <c r="AC1978" i="13"/>
  <c r="M1979" i="13"/>
  <c r="O1979" i="13"/>
  <c r="U1979" i="13"/>
  <c r="AC1979" i="13"/>
  <c r="AH1979" i="13"/>
  <c r="M1980" i="13"/>
  <c r="O1980" i="13"/>
  <c r="U1980" i="13"/>
  <c r="AC1980" i="13"/>
  <c r="M1981" i="13"/>
  <c r="O1981" i="13"/>
  <c r="U1981" i="13"/>
  <c r="AC1981" i="13"/>
  <c r="M1982" i="13"/>
  <c r="O1982" i="13"/>
  <c r="AH1982" i="13" s="1"/>
  <c r="U1982" i="13"/>
  <c r="AC1982" i="13"/>
  <c r="M1983" i="13"/>
  <c r="O1983" i="13"/>
  <c r="U1983" i="13"/>
  <c r="AC1983" i="13"/>
  <c r="M1984" i="13"/>
  <c r="O1984" i="13"/>
  <c r="U1984" i="13"/>
  <c r="AC1984" i="13"/>
  <c r="AH1984" i="13"/>
  <c r="M1985" i="13"/>
  <c r="O1985" i="13"/>
  <c r="AH1985" i="13" s="1"/>
  <c r="U1985" i="13"/>
  <c r="AC1985" i="13"/>
  <c r="M1986" i="13"/>
  <c r="O1986" i="13"/>
  <c r="AH1986" i="13" s="1"/>
  <c r="U1986" i="13"/>
  <c r="AC1986" i="13"/>
  <c r="M1987" i="13"/>
  <c r="O1987" i="13"/>
  <c r="U1987" i="13"/>
  <c r="AC1987" i="13"/>
  <c r="AH1987" i="13"/>
  <c r="M1988" i="13"/>
  <c r="O1988" i="13"/>
  <c r="U1988" i="13"/>
  <c r="AC1988" i="13"/>
  <c r="M1989" i="13"/>
  <c r="O1989" i="13"/>
  <c r="AH1989" i="13" s="1"/>
  <c r="U1989" i="13"/>
  <c r="AC1989" i="13"/>
  <c r="M1990" i="13"/>
  <c r="O1990" i="13"/>
  <c r="AH1990" i="13" s="1"/>
  <c r="U1990" i="13"/>
  <c r="AC1990" i="13"/>
  <c r="M1991" i="13"/>
  <c r="O1991" i="13"/>
  <c r="U1991" i="13"/>
  <c r="AC1991" i="13"/>
  <c r="M1992" i="13"/>
  <c r="O1992" i="13"/>
  <c r="U1992" i="13"/>
  <c r="AC1992" i="13"/>
  <c r="M1993" i="13"/>
  <c r="O1993" i="13"/>
  <c r="U1993" i="13"/>
  <c r="AC1993" i="13"/>
  <c r="AH1993" i="13"/>
  <c r="M1994" i="13"/>
  <c r="O1994" i="13"/>
  <c r="AH1994" i="13" s="1"/>
  <c r="U1994" i="13"/>
  <c r="AC1994" i="13"/>
  <c r="M1995" i="13"/>
  <c r="O1995" i="13"/>
  <c r="U1995" i="13"/>
  <c r="AC1995" i="13"/>
  <c r="AH1995" i="13"/>
  <c r="M1996" i="13"/>
  <c r="O1996" i="13"/>
  <c r="U1996" i="13"/>
  <c r="AC1996" i="13"/>
  <c r="M1997" i="13"/>
  <c r="O1997" i="13"/>
  <c r="U1997" i="13"/>
  <c r="AC1997" i="13"/>
  <c r="M1998" i="13"/>
  <c r="O1998" i="13"/>
  <c r="U1998" i="13"/>
  <c r="AC1998" i="13"/>
  <c r="AH1998" i="13"/>
  <c r="M1999" i="13"/>
  <c r="O1999" i="13"/>
  <c r="U1999" i="13"/>
  <c r="AC1999" i="13"/>
  <c r="M2000" i="13"/>
  <c r="O2000" i="13"/>
  <c r="U2000" i="13"/>
  <c r="AC2000" i="13"/>
  <c r="AH2000" i="13"/>
  <c r="M2001" i="13"/>
  <c r="O2001" i="13"/>
  <c r="U2001" i="13"/>
  <c r="AC2001" i="13"/>
  <c r="M2002" i="13"/>
  <c r="O2002" i="13"/>
  <c r="AH2002" i="13" s="1"/>
  <c r="U2002" i="13"/>
  <c r="AC2002" i="13"/>
  <c r="M2003" i="13"/>
  <c r="O2003" i="13"/>
  <c r="U2003" i="13"/>
  <c r="AC2003" i="13"/>
  <c r="AH2003" i="13"/>
  <c r="M2004" i="13"/>
  <c r="O2004" i="13"/>
  <c r="U2004" i="13"/>
  <c r="AC2004" i="13"/>
  <c r="M2005" i="13"/>
  <c r="O2005" i="13"/>
  <c r="AH2005" i="13" s="1"/>
  <c r="U2005" i="13"/>
  <c r="AC2005" i="13"/>
  <c r="M2006" i="13"/>
  <c r="O2006" i="13"/>
  <c r="AH2006" i="13" s="1"/>
  <c r="U2006" i="13"/>
  <c r="AC2006" i="13"/>
  <c r="M2007" i="13"/>
  <c r="O2007" i="13"/>
  <c r="U2007" i="13"/>
  <c r="AC2007" i="13"/>
  <c r="M2008" i="13"/>
  <c r="O2008" i="13"/>
  <c r="U2008" i="13"/>
  <c r="AC2008" i="13"/>
  <c r="AH2008" i="13"/>
  <c r="M2009" i="13"/>
  <c r="O2009" i="13"/>
  <c r="U2009" i="13"/>
  <c r="AC2009" i="13"/>
  <c r="AH2009" i="13"/>
  <c r="M2010" i="13"/>
  <c r="O2010" i="13"/>
  <c r="AH2010" i="13" s="1"/>
  <c r="U2010" i="13"/>
  <c r="AC2010" i="13"/>
  <c r="M2011" i="13"/>
  <c r="O2011" i="13"/>
  <c r="U2011" i="13"/>
  <c r="AC2011" i="13"/>
  <c r="AH2011" i="13"/>
  <c r="M2012" i="13"/>
  <c r="O2012" i="13"/>
  <c r="P2078" i="13" s="1"/>
  <c r="U2012" i="13"/>
  <c r="AC2012" i="13"/>
  <c r="M2013" i="13"/>
  <c r="O2013" i="13"/>
  <c r="P2037" i="13" s="1"/>
  <c r="U2013" i="13"/>
  <c r="AC2013" i="13"/>
  <c r="AH2013" i="13"/>
  <c r="M2014" i="13"/>
  <c r="O2014" i="13"/>
  <c r="U2014" i="13"/>
  <c r="AC2014" i="13"/>
  <c r="M2015" i="13"/>
  <c r="O2015" i="13"/>
  <c r="U2015" i="13"/>
  <c r="AC2015" i="13"/>
  <c r="M2016" i="13"/>
  <c r="O2016" i="13"/>
  <c r="U2016" i="13"/>
  <c r="AC2016" i="13"/>
  <c r="M2017" i="13"/>
  <c r="O2017" i="13"/>
  <c r="AH2017" i="13" s="1"/>
  <c r="U2017" i="13"/>
  <c r="AC2017" i="13"/>
  <c r="M2018" i="13"/>
  <c r="O2018" i="13"/>
  <c r="AH2018" i="13" s="1"/>
  <c r="AI2018" i="13" s="1"/>
  <c r="U2018" i="13"/>
  <c r="AC2018" i="13"/>
  <c r="M2019" i="13"/>
  <c r="O2019" i="13"/>
  <c r="AH2019" i="13" s="1"/>
  <c r="AI2019" i="13" s="1"/>
  <c r="P2019" i="13"/>
  <c r="U2019" i="13"/>
  <c r="AC2019" i="13"/>
  <c r="M2020" i="13"/>
  <c r="O2020" i="13"/>
  <c r="U2020" i="13"/>
  <c r="AC2020" i="13"/>
  <c r="M2021" i="13"/>
  <c r="O2021" i="13"/>
  <c r="P2021" i="13" s="1"/>
  <c r="U2021" i="13"/>
  <c r="AC2021" i="13"/>
  <c r="M2022" i="13"/>
  <c r="O2022" i="13"/>
  <c r="U2022" i="13"/>
  <c r="AC2022" i="13"/>
  <c r="M2023" i="13"/>
  <c r="O2023" i="13"/>
  <c r="U2023" i="13"/>
  <c r="AC2023" i="13"/>
  <c r="M2024" i="13"/>
  <c r="O2024" i="13"/>
  <c r="P2024" i="13"/>
  <c r="U2024" i="13"/>
  <c r="AC2024" i="13"/>
  <c r="AH2024" i="13"/>
  <c r="AI2024" i="13" s="1"/>
  <c r="M2025" i="13"/>
  <c r="O2025" i="13"/>
  <c r="U2025" i="13"/>
  <c r="AC2025" i="13"/>
  <c r="M2026" i="13"/>
  <c r="O2026" i="13"/>
  <c r="AH2026" i="13" s="1"/>
  <c r="AI2026" i="13" s="1"/>
  <c r="P2026" i="13"/>
  <c r="U2026" i="13"/>
  <c r="AC2026" i="13"/>
  <c r="M2027" i="13"/>
  <c r="O2027" i="13"/>
  <c r="P2027" i="13"/>
  <c r="U2027" i="13"/>
  <c r="AC2027" i="13"/>
  <c r="AH2027" i="13"/>
  <c r="AI2027" i="13" s="1"/>
  <c r="M2028" i="13"/>
  <c r="O2028" i="13"/>
  <c r="U2028" i="13"/>
  <c r="AC2028" i="13"/>
  <c r="M2029" i="13"/>
  <c r="O2029" i="13"/>
  <c r="P2029" i="13" s="1"/>
  <c r="U2029" i="13"/>
  <c r="AC2029" i="13"/>
  <c r="M2030" i="13"/>
  <c r="O2030" i="13"/>
  <c r="P2030" i="13" s="1"/>
  <c r="U2030" i="13"/>
  <c r="AC2030" i="13"/>
  <c r="M2031" i="13"/>
  <c r="O2031" i="13"/>
  <c r="P2139" i="13" s="1"/>
  <c r="U2031" i="13"/>
  <c r="AC2031" i="13"/>
  <c r="M2032" i="13"/>
  <c r="O2032" i="13"/>
  <c r="U2032" i="13"/>
  <c r="AC2032" i="13"/>
  <c r="M2033" i="13"/>
  <c r="O2033" i="13"/>
  <c r="U2033" i="13"/>
  <c r="AC2033" i="13"/>
  <c r="M2034" i="13"/>
  <c r="O2034" i="13"/>
  <c r="U2034" i="13"/>
  <c r="AC2034" i="13"/>
  <c r="M2035" i="13"/>
  <c r="O2035" i="13"/>
  <c r="P2035" i="13" s="1"/>
  <c r="U2035" i="13"/>
  <c r="AC2035" i="13"/>
  <c r="M2036" i="13"/>
  <c r="O2036" i="13"/>
  <c r="U2036" i="13"/>
  <c r="AC2036" i="13"/>
  <c r="M2037" i="13"/>
  <c r="O2037" i="13"/>
  <c r="U2037" i="13"/>
  <c r="AC2037" i="13"/>
  <c r="AH2037" i="13"/>
  <c r="M2038" i="13"/>
  <c r="O2038" i="13"/>
  <c r="AH2038" i="13" s="1"/>
  <c r="P2038" i="13"/>
  <c r="U2038" i="13"/>
  <c r="AC2038" i="13"/>
  <c r="M2039" i="13"/>
  <c r="O2039" i="13"/>
  <c r="U2039" i="13"/>
  <c r="AC2039" i="13"/>
  <c r="M2040" i="13"/>
  <c r="O2040" i="13"/>
  <c r="U2040" i="13"/>
  <c r="AC2040" i="13"/>
  <c r="AH2040" i="13"/>
  <c r="M2041" i="13"/>
  <c r="O2041" i="13"/>
  <c r="U2041" i="13"/>
  <c r="U613" i="14" s="1"/>
  <c r="AC2041" i="13"/>
  <c r="AH2041" i="13"/>
  <c r="M2042" i="13"/>
  <c r="O2042" i="13"/>
  <c r="U2042" i="13"/>
  <c r="AC2042" i="13"/>
  <c r="M2043" i="13"/>
  <c r="O2043" i="13"/>
  <c r="U2043" i="13"/>
  <c r="AC2043" i="13"/>
  <c r="AH2043" i="13"/>
  <c r="M2044" i="13"/>
  <c r="O2044" i="13"/>
  <c r="U2044" i="13"/>
  <c r="AC2044" i="13"/>
  <c r="M2045" i="13"/>
  <c r="O2045" i="13"/>
  <c r="P2045" i="13" s="1"/>
  <c r="U2045" i="13"/>
  <c r="AC2045" i="13"/>
  <c r="M2046" i="13"/>
  <c r="O2046" i="13"/>
  <c r="U2046" i="13"/>
  <c r="AC2046" i="13"/>
  <c r="AH2046" i="13"/>
  <c r="M2047" i="13"/>
  <c r="O2047" i="13"/>
  <c r="U2047" i="13"/>
  <c r="AC2047" i="13"/>
  <c r="M2048" i="13"/>
  <c r="O2048" i="13"/>
  <c r="U2048" i="13"/>
  <c r="AC2048" i="13"/>
  <c r="M2049" i="13"/>
  <c r="O2049" i="13"/>
  <c r="U2049" i="13"/>
  <c r="AC2049" i="13"/>
  <c r="M2050" i="13"/>
  <c r="O2050" i="13"/>
  <c r="AH2050" i="13" s="1"/>
  <c r="AI2050" i="13" s="1"/>
  <c r="U2050" i="13"/>
  <c r="AC2050" i="13"/>
  <c r="M2051" i="13"/>
  <c r="O2051" i="13"/>
  <c r="P2051" i="13"/>
  <c r="U2051" i="13"/>
  <c r="AC2051" i="13"/>
  <c r="AH2051" i="13"/>
  <c r="M2052" i="13"/>
  <c r="O2052" i="13"/>
  <c r="U2052" i="13"/>
  <c r="AC2052" i="13"/>
  <c r="M2053" i="13"/>
  <c r="O2053" i="13"/>
  <c r="U2053" i="13"/>
  <c r="AC2053" i="13"/>
  <c r="AH2053" i="13"/>
  <c r="M2054" i="13"/>
  <c r="O2054" i="13"/>
  <c r="U2054" i="13"/>
  <c r="AC2054" i="13"/>
  <c r="M2055" i="13"/>
  <c r="O2055" i="13"/>
  <c r="U2055" i="13"/>
  <c r="AC2055" i="13"/>
  <c r="M2056" i="13"/>
  <c r="O2056" i="13"/>
  <c r="U2056" i="13"/>
  <c r="AC2056" i="13"/>
  <c r="AH2056" i="13"/>
  <c r="M2057" i="13"/>
  <c r="O2057" i="13"/>
  <c r="AH2057" i="13" s="1"/>
  <c r="U2057" i="13"/>
  <c r="AC2057" i="13"/>
  <c r="M2058" i="13"/>
  <c r="O2058" i="13"/>
  <c r="AH2058" i="13" s="1"/>
  <c r="U2058" i="13"/>
  <c r="AC2058" i="13"/>
  <c r="M2059" i="13"/>
  <c r="O2059" i="13"/>
  <c r="AH2059" i="13" s="1"/>
  <c r="U2059" i="13"/>
  <c r="AC2059" i="13"/>
  <c r="M2060" i="13"/>
  <c r="O2060" i="13"/>
  <c r="U2060" i="13"/>
  <c r="AC2060" i="13"/>
  <c r="M2061" i="13"/>
  <c r="O2061" i="13"/>
  <c r="U2061" i="13"/>
  <c r="AC2061" i="13"/>
  <c r="M2062" i="13"/>
  <c r="O2062" i="13"/>
  <c r="AH2062" i="13" s="1"/>
  <c r="P2062" i="13"/>
  <c r="U2062" i="13"/>
  <c r="U616" i="14" s="1"/>
  <c r="AC2062" i="13"/>
  <c r="M2063" i="13"/>
  <c r="O2063" i="13"/>
  <c r="U2063" i="13"/>
  <c r="AC2063" i="13"/>
  <c r="M2064" i="13"/>
  <c r="O2064" i="13"/>
  <c r="P2064" i="13"/>
  <c r="U2064" i="13"/>
  <c r="AC2064" i="13"/>
  <c r="AH2064" i="13"/>
  <c r="M2065" i="13"/>
  <c r="O2065" i="13"/>
  <c r="AH2065" i="13" s="1"/>
  <c r="U2065" i="13"/>
  <c r="AC2065" i="13"/>
  <c r="M2066" i="13"/>
  <c r="O2066" i="13"/>
  <c r="AH2066" i="13" s="1"/>
  <c r="AI2066" i="13" s="1"/>
  <c r="U2066" i="13"/>
  <c r="AC2066" i="13"/>
  <c r="M2067" i="13"/>
  <c r="O2067" i="13"/>
  <c r="AH2067" i="13" s="1"/>
  <c r="AI2067" i="13" s="1"/>
  <c r="U2067" i="13"/>
  <c r="AC2067" i="13"/>
  <c r="M2068" i="13"/>
  <c r="O2068" i="13"/>
  <c r="U2068" i="13"/>
  <c r="AC2068" i="13"/>
  <c r="M2069" i="13"/>
  <c r="O2069" i="13"/>
  <c r="AH2069" i="13" s="1"/>
  <c r="AI2069" i="13" s="1"/>
  <c r="P2069" i="13"/>
  <c r="U2069" i="13"/>
  <c r="AC2069" i="13"/>
  <c r="M2070" i="13"/>
  <c r="O2070" i="13"/>
  <c r="P2070" i="13"/>
  <c r="U2070" i="13"/>
  <c r="AC2070" i="13"/>
  <c r="AH2070" i="13"/>
  <c r="AI2070" i="13" s="1"/>
  <c r="M2071" i="13"/>
  <c r="O2071" i="13"/>
  <c r="U2071" i="13"/>
  <c r="AC2071" i="13"/>
  <c r="M2072" i="13"/>
  <c r="O2072" i="13"/>
  <c r="P2072" i="13"/>
  <c r="U2072" i="13"/>
  <c r="AC2072" i="13"/>
  <c r="AH2072" i="13"/>
  <c r="AI2072" i="13" s="1"/>
  <c r="M2073" i="13"/>
  <c r="O2073" i="13"/>
  <c r="U2073" i="13"/>
  <c r="AC2073" i="13"/>
  <c r="M2074" i="13"/>
  <c r="O2074" i="13"/>
  <c r="AH2074" i="13" s="1"/>
  <c r="AI2074" i="13" s="1"/>
  <c r="U2074" i="13"/>
  <c r="AC2074" i="13"/>
  <c r="M2075" i="13"/>
  <c r="O2075" i="13"/>
  <c r="AH2075" i="13" s="1"/>
  <c r="AI2075" i="13" s="1"/>
  <c r="P2075" i="13"/>
  <c r="U2075" i="13"/>
  <c r="AC2075" i="13"/>
  <c r="M2076" i="13"/>
  <c r="O2076" i="13"/>
  <c r="U2076" i="13"/>
  <c r="AC2076" i="13"/>
  <c r="M2077" i="13"/>
  <c r="O2077" i="13"/>
  <c r="U2077" i="13"/>
  <c r="AC2077" i="13"/>
  <c r="AH2077" i="13"/>
  <c r="AI2077" i="13" s="1"/>
  <c r="M2078" i="13"/>
  <c r="O2078" i="13"/>
  <c r="U2078" i="13"/>
  <c r="AC2078" i="13"/>
  <c r="AH2078" i="13"/>
  <c r="M2079" i="13"/>
  <c r="O2079" i="13"/>
  <c r="U2079" i="13"/>
  <c r="U621" i="14" s="1"/>
  <c r="AC2079" i="13"/>
  <c r="M2080" i="13"/>
  <c r="O2080" i="13"/>
  <c r="P2080" i="13"/>
  <c r="U2080" i="13"/>
  <c r="AC2080" i="13"/>
  <c r="AH2080" i="13"/>
  <c r="M2081" i="13"/>
  <c r="O2081" i="13"/>
  <c r="U2081" i="13"/>
  <c r="AC2081" i="13"/>
  <c r="AH2081" i="13"/>
  <c r="M2082" i="13"/>
  <c r="O2082" i="13"/>
  <c r="U2082" i="13"/>
  <c r="AC2082" i="13"/>
  <c r="M2083" i="13"/>
  <c r="O2083" i="13"/>
  <c r="AH2083" i="13" s="1"/>
  <c r="U2083" i="13"/>
  <c r="AC2083" i="13"/>
  <c r="M2084" i="13"/>
  <c r="O2084" i="13"/>
  <c r="U2084" i="13"/>
  <c r="AC2084" i="13"/>
  <c r="M2085" i="13"/>
  <c r="O2085" i="13"/>
  <c r="U2085" i="13"/>
  <c r="AC2085" i="13"/>
  <c r="M2086" i="13"/>
  <c r="O2086" i="13"/>
  <c r="AH2086" i="13" s="1"/>
  <c r="P2086" i="13"/>
  <c r="U2086" i="13"/>
  <c r="AC2086" i="13"/>
  <c r="M2087" i="13"/>
  <c r="O2087" i="13"/>
  <c r="U2087" i="13"/>
  <c r="AC2087" i="13"/>
  <c r="M2088" i="13"/>
  <c r="O2088" i="13"/>
  <c r="U2088" i="13"/>
  <c r="AC2088" i="13"/>
  <c r="M2089" i="13"/>
  <c r="O2089" i="13"/>
  <c r="U2089" i="13"/>
  <c r="AC2089" i="13"/>
  <c r="AH2089" i="13"/>
  <c r="M2090" i="13"/>
  <c r="O2090" i="13"/>
  <c r="U2090" i="13"/>
  <c r="AC2090" i="13"/>
  <c r="M2091" i="13"/>
  <c r="O2091" i="13"/>
  <c r="AH2091" i="13" s="1"/>
  <c r="U2091" i="13"/>
  <c r="AC2091" i="13"/>
  <c r="M2092" i="13"/>
  <c r="O2092" i="13"/>
  <c r="U2092" i="13"/>
  <c r="AC2092" i="13"/>
  <c r="M2093" i="13"/>
  <c r="O2093" i="13"/>
  <c r="P2093" i="13" s="1"/>
  <c r="U2093" i="13"/>
  <c r="AC2093" i="13"/>
  <c r="M2094" i="13"/>
  <c r="O2094" i="13"/>
  <c r="U2094" i="13"/>
  <c r="AC2094" i="13"/>
  <c r="AH2094" i="13"/>
  <c r="M2095" i="13"/>
  <c r="O2095" i="13"/>
  <c r="U2095" i="13"/>
  <c r="AC2095" i="13"/>
  <c r="M2096" i="13"/>
  <c r="O2096" i="13"/>
  <c r="P2096" i="13" s="1"/>
  <c r="U2096" i="13"/>
  <c r="AC2096" i="13"/>
  <c r="AH2096" i="13"/>
  <c r="M2097" i="13"/>
  <c r="O2097" i="13"/>
  <c r="U2097" i="13"/>
  <c r="AC2097" i="13"/>
  <c r="M2098" i="13"/>
  <c r="O2098" i="13"/>
  <c r="AH2098" i="13" s="1"/>
  <c r="U2098" i="13"/>
  <c r="AC2098" i="13"/>
  <c r="M2099" i="13"/>
  <c r="O2099" i="13"/>
  <c r="AH2099" i="13" s="1"/>
  <c r="U2099" i="13"/>
  <c r="AC2099" i="13"/>
  <c r="M2100" i="13"/>
  <c r="O2100" i="13"/>
  <c r="U2100" i="13"/>
  <c r="AC2100" i="13"/>
  <c r="M2101" i="13"/>
  <c r="O2101" i="13"/>
  <c r="U2101" i="13"/>
  <c r="AC2101" i="13"/>
  <c r="AH2101" i="13"/>
  <c r="M2102" i="13"/>
  <c r="O2102" i="13"/>
  <c r="P2102" i="13"/>
  <c r="U2102" i="13"/>
  <c r="AC2102" i="13"/>
  <c r="AH2102" i="13"/>
  <c r="M2103" i="13"/>
  <c r="O2103" i="13"/>
  <c r="U2103" i="13"/>
  <c r="AC2103" i="13"/>
  <c r="M2104" i="13"/>
  <c r="O2104" i="13"/>
  <c r="P2104" i="13"/>
  <c r="U2104" i="13"/>
  <c r="AC2104" i="13"/>
  <c r="AH2104" i="13"/>
  <c r="M2105" i="13"/>
  <c r="O2105" i="13"/>
  <c r="U2105" i="13"/>
  <c r="U629" i="14" s="1"/>
  <c r="AC2105" i="13"/>
  <c r="AH2105" i="13"/>
  <c r="M2106" i="13"/>
  <c r="O2106" i="13"/>
  <c r="P2106" i="13" s="1"/>
  <c r="U2106" i="13"/>
  <c r="AC2106" i="13"/>
  <c r="M2107" i="13"/>
  <c r="O2107" i="13"/>
  <c r="P2107" i="13"/>
  <c r="U2107" i="13"/>
  <c r="AC2107" i="13"/>
  <c r="AH2107" i="13"/>
  <c r="M2108" i="13"/>
  <c r="O2108" i="13"/>
  <c r="U2108" i="13"/>
  <c r="AC2108" i="13"/>
  <c r="M2109" i="13"/>
  <c r="O2109" i="13"/>
  <c r="P2109" i="13" s="1"/>
  <c r="U2109" i="13"/>
  <c r="AC2109" i="13"/>
  <c r="M2110" i="13"/>
  <c r="O2110" i="13"/>
  <c r="P2110" i="13" s="1"/>
  <c r="U2110" i="13"/>
  <c r="AC2110" i="13"/>
  <c r="AH2110" i="13"/>
  <c r="AI2110" i="13" s="1"/>
  <c r="M2111" i="13"/>
  <c r="O2111" i="13"/>
  <c r="U2111" i="13"/>
  <c r="AC2111" i="13"/>
  <c r="M2112" i="13"/>
  <c r="O2112" i="13"/>
  <c r="AH2112" i="13" s="1"/>
  <c r="AI2112" i="13" s="1"/>
  <c r="P2112" i="13"/>
  <c r="U2112" i="13"/>
  <c r="AC2112" i="13"/>
  <c r="M2113" i="13"/>
  <c r="O2113" i="13"/>
  <c r="P2113" i="13" s="1"/>
  <c r="U2113" i="13"/>
  <c r="AC2113" i="13"/>
  <c r="M2114" i="13"/>
  <c r="O2114" i="13"/>
  <c r="AH2114" i="13" s="1"/>
  <c r="AI2114" i="13" s="1"/>
  <c r="U2114" i="13"/>
  <c r="AC2114" i="13"/>
  <c r="M2115" i="13"/>
  <c r="O2115" i="13"/>
  <c r="P2115" i="13"/>
  <c r="U2115" i="13"/>
  <c r="AC2115" i="13"/>
  <c r="AH2115" i="13"/>
  <c r="AI2115" i="13" s="1"/>
  <c r="M2116" i="13"/>
  <c r="O2116" i="13"/>
  <c r="U2116" i="13"/>
  <c r="AC2116" i="13"/>
  <c r="M2117" i="13"/>
  <c r="O2117" i="13"/>
  <c r="AH2117" i="13" s="1"/>
  <c r="AI2117" i="13" s="1"/>
  <c r="P2117" i="13"/>
  <c r="U2117" i="13"/>
  <c r="AC2117" i="13"/>
  <c r="M2118" i="13"/>
  <c r="O2118" i="13"/>
  <c r="P2118" i="13" s="1"/>
  <c r="U2118" i="13"/>
  <c r="AC2118" i="13"/>
  <c r="AJ2118" i="13" s="1"/>
  <c r="AH2118" i="13"/>
  <c r="AI2118" i="13" s="1"/>
  <c r="M2119" i="13"/>
  <c r="O2119" i="13"/>
  <c r="U2119" i="13"/>
  <c r="AC2119" i="13"/>
  <c r="M2120" i="13"/>
  <c r="O2120" i="13"/>
  <c r="U2120" i="13"/>
  <c r="AC2120" i="13"/>
  <c r="AH2120" i="13"/>
  <c r="M2121" i="13"/>
  <c r="O2121" i="13"/>
  <c r="U2121" i="13"/>
  <c r="AC2121" i="13"/>
  <c r="AH2121" i="13"/>
  <c r="M2122" i="13"/>
  <c r="O2122" i="13"/>
  <c r="P2122" i="13" s="1"/>
  <c r="U2122" i="13"/>
  <c r="AC2122" i="13"/>
  <c r="M2123" i="13"/>
  <c r="O2123" i="13"/>
  <c r="U2123" i="13"/>
  <c r="AC2123" i="13"/>
  <c r="AH2123" i="13"/>
  <c r="M2124" i="13"/>
  <c r="O2124" i="13"/>
  <c r="U2124" i="13"/>
  <c r="AC2124" i="13"/>
  <c r="M2125" i="13"/>
  <c r="O2125" i="13"/>
  <c r="U2125" i="13"/>
  <c r="AC2125" i="13"/>
  <c r="M2126" i="13"/>
  <c r="O2126" i="13"/>
  <c r="AH2126" i="13" s="1"/>
  <c r="U2126" i="13"/>
  <c r="AC2126" i="13"/>
  <c r="M2127" i="13"/>
  <c r="O2127" i="13"/>
  <c r="U2127" i="13"/>
  <c r="AC2127" i="13"/>
  <c r="M2128" i="13"/>
  <c r="O2128" i="13"/>
  <c r="U2128" i="13"/>
  <c r="AC2128" i="13"/>
  <c r="AH2128" i="13"/>
  <c r="M2129" i="13"/>
  <c r="O2129" i="13"/>
  <c r="AH2129" i="13" s="1"/>
  <c r="U2129" i="13"/>
  <c r="AC2129" i="13"/>
  <c r="M2130" i="13"/>
  <c r="O2130" i="13"/>
  <c r="AH2130" i="13" s="1"/>
  <c r="U2130" i="13"/>
  <c r="AC2130" i="13"/>
  <c r="M2131" i="13"/>
  <c r="O2131" i="13"/>
  <c r="AH2131" i="13" s="1"/>
  <c r="U2131" i="13"/>
  <c r="AC2131" i="13"/>
  <c r="M2132" i="13"/>
  <c r="O2132" i="13"/>
  <c r="U2132" i="13"/>
  <c r="AC2132" i="13"/>
  <c r="M2133" i="13"/>
  <c r="O2133" i="13"/>
  <c r="U2133" i="13"/>
  <c r="AC2133" i="13"/>
  <c r="M2134" i="13"/>
  <c r="O2134" i="13"/>
  <c r="AH2134" i="13" s="1"/>
  <c r="U2134" i="13"/>
  <c r="AC2134" i="13"/>
  <c r="M2135" i="13"/>
  <c r="O2135" i="13"/>
  <c r="U2135" i="13"/>
  <c r="AC2135" i="13"/>
  <c r="M2136" i="13"/>
  <c r="O2136" i="13"/>
  <c r="U2136" i="13"/>
  <c r="AC2136" i="13"/>
  <c r="AH2136" i="13"/>
  <c r="M2137" i="13"/>
  <c r="O2137" i="13"/>
  <c r="AH2137" i="13" s="1"/>
  <c r="U2137" i="13"/>
  <c r="AC2137" i="13"/>
  <c r="M2138" i="13"/>
  <c r="O2138" i="13"/>
  <c r="AH2138" i="13" s="1"/>
  <c r="P2138" i="13"/>
  <c r="U2138" i="13"/>
  <c r="AC2138" i="13"/>
  <c r="M2139" i="13"/>
  <c r="O2139" i="13"/>
  <c r="U2139" i="13"/>
  <c r="AC2139" i="13"/>
  <c r="AH2139" i="13"/>
  <c r="M2140" i="13"/>
  <c r="O2140" i="13"/>
  <c r="U2140" i="13"/>
  <c r="AC2140" i="13"/>
  <c r="M2141" i="13"/>
  <c r="O2141" i="13"/>
  <c r="AH2141" i="13" s="1"/>
  <c r="U2141" i="13"/>
  <c r="AC2141" i="13"/>
  <c r="M2142" i="13"/>
  <c r="O2142" i="13"/>
  <c r="U2142" i="13"/>
  <c r="AC2142" i="13"/>
  <c r="AH2142" i="13"/>
  <c r="M2143" i="13"/>
  <c r="O2143" i="13"/>
  <c r="U2143" i="13"/>
  <c r="AC2143" i="13"/>
  <c r="M2144" i="13"/>
  <c r="O2144" i="13"/>
  <c r="P2144" i="13"/>
  <c r="U2144" i="13"/>
  <c r="AC2144" i="13"/>
  <c r="AH2144" i="13"/>
  <c r="M2145" i="13"/>
  <c r="O2145" i="13"/>
  <c r="U2145" i="13"/>
  <c r="AC2145" i="13"/>
  <c r="AH2145" i="13"/>
  <c r="M2146" i="13"/>
  <c r="O2146" i="13"/>
  <c r="U2146" i="13"/>
  <c r="AC2146" i="13"/>
  <c r="M2147" i="13"/>
  <c r="O2147" i="13"/>
  <c r="AH2147" i="13" s="1"/>
  <c r="U2147" i="13"/>
  <c r="AC2147" i="13"/>
  <c r="M2148" i="13"/>
  <c r="O2148" i="13"/>
  <c r="U2148" i="13"/>
  <c r="AC2148" i="13"/>
  <c r="M2149" i="13"/>
  <c r="O2149" i="13"/>
  <c r="U2149" i="13"/>
  <c r="AC2149" i="13"/>
  <c r="AH2149" i="13"/>
  <c r="M2150" i="13"/>
  <c r="O2150" i="13"/>
  <c r="AH2150" i="13" s="1"/>
  <c r="U2150" i="13"/>
  <c r="AC2150" i="13"/>
  <c r="M2151" i="13"/>
  <c r="O2151" i="13"/>
  <c r="U2151" i="13"/>
  <c r="AC2151" i="13"/>
  <c r="M2152" i="13"/>
  <c r="O2152" i="13"/>
  <c r="P2152" i="13"/>
  <c r="U2152" i="13"/>
  <c r="AC2152" i="13"/>
  <c r="AH2152" i="13"/>
  <c r="M2153" i="13"/>
  <c r="O2153" i="13"/>
  <c r="AH2153" i="13" s="1"/>
  <c r="U2153" i="13"/>
  <c r="AC2153" i="13"/>
  <c r="M2154" i="13"/>
  <c r="O2154" i="13"/>
  <c r="U2154" i="13"/>
  <c r="AC2154" i="13"/>
  <c r="M2155" i="13"/>
  <c r="O2155" i="13"/>
  <c r="U2155" i="13"/>
  <c r="AC2155" i="13"/>
  <c r="AH2155" i="13"/>
  <c r="M2156" i="13"/>
  <c r="O2156" i="13"/>
  <c r="U2156" i="13"/>
  <c r="AC2156" i="13"/>
  <c r="M2157" i="13"/>
  <c r="O2157" i="13"/>
  <c r="U2157" i="13"/>
  <c r="AC2157" i="13"/>
  <c r="M2158" i="13"/>
  <c r="O2158" i="13"/>
  <c r="U2158" i="13"/>
  <c r="AC2158" i="13"/>
  <c r="AH2158" i="13"/>
  <c r="M2159" i="13"/>
  <c r="O2159" i="13"/>
  <c r="U2159" i="13"/>
  <c r="AC2159" i="13"/>
  <c r="M2160" i="13"/>
  <c r="O2160" i="13"/>
  <c r="U2160" i="13"/>
  <c r="AC2160" i="13"/>
  <c r="AH2160" i="13"/>
  <c r="M2161" i="13"/>
  <c r="O2161" i="13"/>
  <c r="U2161" i="13"/>
  <c r="AC2161" i="13"/>
  <c r="M2162" i="13"/>
  <c r="O2162" i="13"/>
  <c r="AH2162" i="13" s="1"/>
  <c r="U2162" i="13"/>
  <c r="AC2162" i="13"/>
  <c r="M2163" i="13"/>
  <c r="O2163" i="13"/>
  <c r="AH2163" i="13" s="1"/>
  <c r="U2163" i="13"/>
  <c r="AC2163" i="13"/>
  <c r="M2164" i="13"/>
  <c r="O2164" i="13"/>
  <c r="U2164" i="13"/>
  <c r="AC2164" i="13"/>
  <c r="M2165" i="13"/>
  <c r="O2165" i="13"/>
  <c r="U2165" i="13"/>
  <c r="AC2165" i="13"/>
  <c r="AH2165" i="13"/>
  <c r="M2166" i="13"/>
  <c r="O2166" i="13"/>
  <c r="U2166" i="13"/>
  <c r="AC2166" i="13"/>
  <c r="AH2166" i="13"/>
  <c r="M2167" i="13"/>
  <c r="O2167" i="13"/>
  <c r="U2167" i="13"/>
  <c r="AC2167" i="13"/>
  <c r="M2168" i="13"/>
  <c r="O2168" i="13"/>
  <c r="P2168" i="13"/>
  <c r="U2168" i="13"/>
  <c r="AC2168" i="13"/>
  <c r="AH2168" i="13"/>
  <c r="AI2168" i="13" s="1"/>
  <c r="M2169" i="13"/>
  <c r="O2169" i="13"/>
  <c r="P2169" i="13" s="1"/>
  <c r="U2169" i="13"/>
  <c r="AC2169" i="13"/>
  <c r="AH2169" i="13"/>
  <c r="AI2169" i="13" s="1"/>
  <c r="M2170" i="13"/>
  <c r="O2170" i="13"/>
  <c r="AH2170" i="13" s="1"/>
  <c r="AI2170" i="13" s="1"/>
  <c r="P2170" i="13"/>
  <c r="U2170" i="13"/>
  <c r="AC2170" i="13"/>
  <c r="M2171" i="13"/>
  <c r="O2171" i="13"/>
  <c r="P2171" i="13"/>
  <c r="U2171" i="13"/>
  <c r="AC2171" i="13"/>
  <c r="AH2171" i="13"/>
  <c r="AI2171" i="13" s="1"/>
  <c r="M2172" i="13"/>
  <c r="O2172" i="13"/>
  <c r="U2172" i="13"/>
  <c r="AC2172" i="13"/>
  <c r="M2173" i="13"/>
  <c r="O2173" i="13"/>
  <c r="U2173" i="13"/>
  <c r="AC2173" i="13"/>
  <c r="M2174" i="13"/>
  <c r="O2174" i="13"/>
  <c r="P2174" i="13"/>
  <c r="U2174" i="13"/>
  <c r="AC2174" i="13"/>
  <c r="AH2174" i="13"/>
  <c r="AI2174" i="13" s="1"/>
  <c r="M2175" i="13"/>
  <c r="O2175" i="13"/>
  <c r="P2397" i="13" s="1"/>
  <c r="U2175" i="13"/>
  <c r="AC2175" i="13"/>
  <c r="M2176" i="13"/>
  <c r="O2176" i="13"/>
  <c r="U2176" i="13"/>
  <c r="AC2176" i="13"/>
  <c r="M2177" i="13"/>
  <c r="O2177" i="13"/>
  <c r="P2177" i="13" s="1"/>
  <c r="U2177" i="13"/>
  <c r="AC2177" i="13"/>
  <c r="M2178" i="13"/>
  <c r="O2178" i="13"/>
  <c r="U2178" i="13"/>
  <c r="AC2178" i="13"/>
  <c r="M2179" i="13"/>
  <c r="O2179" i="13"/>
  <c r="U2179" i="13"/>
  <c r="AC2179" i="13"/>
  <c r="M2180" i="13"/>
  <c r="O2180" i="13"/>
  <c r="U2180" i="13"/>
  <c r="AC2180" i="13"/>
  <c r="M2181" i="13"/>
  <c r="O2181" i="13"/>
  <c r="U2181" i="13"/>
  <c r="AC2181" i="13"/>
  <c r="M2182" i="13"/>
  <c r="O2182" i="13"/>
  <c r="P2182" i="13" s="1"/>
  <c r="U2182" i="13"/>
  <c r="AC2182" i="13"/>
  <c r="AH2182" i="13"/>
  <c r="AI2182" i="13" s="1"/>
  <c r="M2183" i="13"/>
  <c r="O2183" i="13"/>
  <c r="U2183" i="13"/>
  <c r="AC2183" i="13"/>
  <c r="M2184" i="13"/>
  <c r="O2184" i="13"/>
  <c r="U2184" i="13"/>
  <c r="AC2184" i="13"/>
  <c r="M2185" i="13"/>
  <c r="O2185" i="13"/>
  <c r="P2185" i="13" s="1"/>
  <c r="U2185" i="13"/>
  <c r="AC2185" i="13"/>
  <c r="AH2185" i="13"/>
  <c r="AI2185" i="13" s="1"/>
  <c r="M2186" i="13"/>
  <c r="O2186" i="13"/>
  <c r="U2186" i="13"/>
  <c r="AC2186" i="13"/>
  <c r="M2187" i="13"/>
  <c r="O2187" i="13"/>
  <c r="U2187" i="13"/>
  <c r="AC2187" i="13"/>
  <c r="M2188" i="13"/>
  <c r="O2188" i="13"/>
  <c r="U2188" i="13"/>
  <c r="AC2188" i="13"/>
  <c r="M2189" i="13"/>
  <c r="O2189" i="13"/>
  <c r="AH2189" i="13" s="1"/>
  <c r="AI2189" i="13" s="1"/>
  <c r="P2189" i="13"/>
  <c r="U2189" i="13"/>
  <c r="AC2189" i="13"/>
  <c r="M2190" i="13"/>
  <c r="O2190" i="13"/>
  <c r="P2190" i="13" s="1"/>
  <c r="U2190" i="13"/>
  <c r="AC2190" i="13"/>
  <c r="AH2190" i="13"/>
  <c r="AI2190" i="13" s="1"/>
  <c r="M2191" i="13"/>
  <c r="O2191" i="13"/>
  <c r="U2191" i="13"/>
  <c r="AC2191" i="13"/>
  <c r="M2192" i="13"/>
  <c r="O2192" i="13"/>
  <c r="AH2192" i="13" s="1"/>
  <c r="P2192" i="13"/>
  <c r="U2192" i="13"/>
  <c r="AC2192" i="13"/>
  <c r="M2193" i="13"/>
  <c r="O2193" i="13"/>
  <c r="P2193" i="13" s="1"/>
  <c r="U2193" i="13"/>
  <c r="AC2193" i="13"/>
  <c r="M2194" i="13"/>
  <c r="O2194" i="13"/>
  <c r="AH2194" i="13" s="1"/>
  <c r="U2194" i="13"/>
  <c r="AC2194" i="13"/>
  <c r="M2195" i="13"/>
  <c r="O2195" i="13"/>
  <c r="P2195" i="13"/>
  <c r="U2195" i="13"/>
  <c r="AC2195" i="13"/>
  <c r="AH2195" i="13"/>
  <c r="M2196" i="13"/>
  <c r="O2196" i="13"/>
  <c r="U2196" i="13"/>
  <c r="AC2196" i="13"/>
  <c r="M2197" i="13"/>
  <c r="O2197" i="13"/>
  <c r="AH2197" i="13" s="1"/>
  <c r="U2197" i="13"/>
  <c r="AC2197" i="13"/>
  <c r="M2198" i="13"/>
  <c r="O2198" i="13"/>
  <c r="U2198" i="13"/>
  <c r="AC2198" i="13"/>
  <c r="M2199" i="13"/>
  <c r="O2199" i="13"/>
  <c r="U2199" i="13"/>
  <c r="AC2199" i="13"/>
  <c r="M2200" i="13"/>
  <c r="O2200" i="13"/>
  <c r="U2200" i="13"/>
  <c r="AC2200" i="13"/>
  <c r="AH2200" i="13"/>
  <c r="M2201" i="13"/>
  <c r="O2201" i="13"/>
  <c r="AH2201" i="13" s="1"/>
  <c r="U2201" i="13"/>
  <c r="AC2201" i="13"/>
  <c r="M2202" i="13"/>
  <c r="O2202" i="13"/>
  <c r="AH2202" i="13" s="1"/>
  <c r="U2202" i="13"/>
  <c r="AC2202" i="13"/>
  <c r="M2203" i="13"/>
  <c r="O2203" i="13"/>
  <c r="AH2203" i="13" s="1"/>
  <c r="U2203" i="13"/>
  <c r="AC2203" i="13"/>
  <c r="M2204" i="13"/>
  <c r="O2204" i="13"/>
  <c r="U2204" i="13"/>
  <c r="AC2204" i="13"/>
  <c r="M2205" i="13"/>
  <c r="O2205" i="13"/>
  <c r="U2205" i="13"/>
  <c r="AC2205" i="13"/>
  <c r="M2206" i="13"/>
  <c r="O2206" i="13"/>
  <c r="P2206" i="13"/>
  <c r="U2206" i="13"/>
  <c r="AC2206" i="13"/>
  <c r="AH2206" i="13"/>
  <c r="AI2206" i="13" s="1"/>
  <c r="M2207" i="13"/>
  <c r="O2207" i="13"/>
  <c r="U2207" i="13"/>
  <c r="AC2207" i="13"/>
  <c r="M2208" i="13"/>
  <c r="O2208" i="13"/>
  <c r="U2208" i="13"/>
  <c r="AC2208" i="13"/>
  <c r="M2209" i="13"/>
  <c r="O2209" i="13"/>
  <c r="U2209" i="13"/>
  <c r="AC2209" i="13"/>
  <c r="AH2209" i="13"/>
  <c r="M2210" i="13"/>
  <c r="O2210" i="13"/>
  <c r="AH2210" i="13" s="1"/>
  <c r="U2210" i="13"/>
  <c r="AC2210" i="13"/>
  <c r="M2211" i="13"/>
  <c r="O2211" i="13"/>
  <c r="U2211" i="13"/>
  <c r="AC2211" i="13"/>
  <c r="AH2211" i="13"/>
  <c r="M2212" i="13"/>
  <c r="O2212" i="13"/>
  <c r="U2212" i="13"/>
  <c r="AC2212" i="13"/>
  <c r="M2213" i="13"/>
  <c r="O2213" i="13"/>
  <c r="U2213" i="13"/>
  <c r="AC2213" i="13"/>
  <c r="M2214" i="13"/>
  <c r="O2214" i="13"/>
  <c r="P2214" i="13"/>
  <c r="U2214" i="13"/>
  <c r="AC2214" i="13"/>
  <c r="AH2214" i="13"/>
  <c r="M2215" i="13"/>
  <c r="O2215" i="13"/>
  <c r="U2215" i="13"/>
  <c r="AC2215" i="13"/>
  <c r="M2216" i="13"/>
  <c r="O2216" i="13"/>
  <c r="P2216" i="13" s="1"/>
  <c r="U2216" i="13"/>
  <c r="AC2216" i="13"/>
  <c r="AH2216" i="13"/>
  <c r="M2217" i="13"/>
  <c r="O2217" i="13"/>
  <c r="AH2217" i="13" s="1"/>
  <c r="U2217" i="13"/>
  <c r="AC2217" i="13"/>
  <c r="M2218" i="13"/>
  <c r="O2218" i="13"/>
  <c r="AH2218" i="13" s="1"/>
  <c r="P2218" i="13"/>
  <c r="U2218" i="13"/>
  <c r="AC2218" i="13"/>
  <c r="M2219" i="13"/>
  <c r="O2219" i="13"/>
  <c r="P2219" i="13"/>
  <c r="U2219" i="13"/>
  <c r="AC2219" i="13"/>
  <c r="AH2219" i="13"/>
  <c r="M2220" i="13"/>
  <c r="O2220" i="13"/>
  <c r="U2220" i="13"/>
  <c r="AC2220" i="13"/>
  <c r="M2221" i="13"/>
  <c r="O2221" i="13"/>
  <c r="P2221" i="13" s="1"/>
  <c r="U2221" i="13"/>
  <c r="AC2221" i="13"/>
  <c r="M2222" i="13"/>
  <c r="O2222" i="13"/>
  <c r="U2222" i="13"/>
  <c r="AC2222" i="13"/>
  <c r="M2223" i="13"/>
  <c r="O2223" i="13"/>
  <c r="U2223" i="13"/>
  <c r="AC2223" i="13"/>
  <c r="M2224" i="13"/>
  <c r="O2224" i="13"/>
  <c r="AH2224" i="13" s="1"/>
  <c r="U2224" i="13"/>
  <c r="AC2224" i="13"/>
  <c r="M2225" i="13"/>
  <c r="O2225" i="13"/>
  <c r="U2225" i="13"/>
  <c r="AC2225" i="13"/>
  <c r="M2226" i="13"/>
  <c r="O2226" i="13"/>
  <c r="AH2226" i="13" s="1"/>
  <c r="U2226" i="13"/>
  <c r="AC2226" i="13"/>
  <c r="M2227" i="13"/>
  <c r="O2227" i="13"/>
  <c r="U2227" i="13"/>
  <c r="AC2227" i="13"/>
  <c r="M2228" i="13"/>
  <c r="O2228" i="13"/>
  <c r="U2228" i="13"/>
  <c r="AC2228" i="13"/>
  <c r="M2229" i="13"/>
  <c r="O2229" i="13"/>
  <c r="U2229" i="13"/>
  <c r="AC2229" i="13"/>
  <c r="M2230" i="13"/>
  <c r="O2230" i="13"/>
  <c r="P2230" i="13"/>
  <c r="U2230" i="13"/>
  <c r="AC2230" i="13"/>
  <c r="AH2230" i="13"/>
  <c r="M2231" i="13"/>
  <c r="O2231" i="13"/>
  <c r="U2231" i="13"/>
  <c r="AC2231" i="13"/>
  <c r="M2232" i="13"/>
  <c r="O2232" i="13"/>
  <c r="U2232" i="13"/>
  <c r="AC2232" i="13"/>
  <c r="M2233" i="13"/>
  <c r="O2233" i="13"/>
  <c r="U2233" i="13"/>
  <c r="AC2233" i="13"/>
  <c r="AH2233" i="13"/>
  <c r="M2234" i="13"/>
  <c r="O2234" i="13"/>
  <c r="AH2234" i="13" s="1"/>
  <c r="U2234" i="13"/>
  <c r="AC2234" i="13"/>
  <c r="M2235" i="13"/>
  <c r="O2235" i="13"/>
  <c r="AH2235" i="13" s="1"/>
  <c r="U2235" i="13"/>
  <c r="AC2235" i="13"/>
  <c r="M2236" i="13"/>
  <c r="O2236" i="13"/>
  <c r="U2236" i="13"/>
  <c r="AC2236" i="13"/>
  <c r="M2237" i="13"/>
  <c r="O2237" i="13"/>
  <c r="U2237" i="13"/>
  <c r="AC2237" i="13"/>
  <c r="M2238" i="13"/>
  <c r="O2238" i="13"/>
  <c r="P2238" i="13"/>
  <c r="U2238" i="13"/>
  <c r="AC2238" i="13"/>
  <c r="AH2238" i="13"/>
  <c r="M2239" i="13"/>
  <c r="O2239" i="13"/>
  <c r="U2239" i="13"/>
  <c r="AC2239" i="13"/>
  <c r="M2240" i="13"/>
  <c r="O2240" i="13"/>
  <c r="U2240" i="13"/>
  <c r="AC2240" i="13"/>
  <c r="M2241" i="13"/>
  <c r="O2241" i="13"/>
  <c r="U2241" i="13"/>
  <c r="AC2241" i="13"/>
  <c r="M2242" i="13"/>
  <c r="O2242" i="13"/>
  <c r="AH2242" i="13" s="1"/>
  <c r="U2242" i="13"/>
  <c r="AC2242" i="13"/>
  <c r="M2243" i="13"/>
  <c r="O2243" i="13"/>
  <c r="AH2243" i="13" s="1"/>
  <c r="P2243" i="13"/>
  <c r="U2243" i="13"/>
  <c r="AC2243" i="13"/>
  <c r="M2244" i="13"/>
  <c r="O2244" i="13"/>
  <c r="U2244" i="13"/>
  <c r="AC2244" i="13"/>
  <c r="M2245" i="13"/>
  <c r="O2245" i="13"/>
  <c r="U2245" i="13"/>
  <c r="AC2245" i="13"/>
  <c r="M2246" i="13"/>
  <c r="O2246" i="13"/>
  <c r="U2246" i="13"/>
  <c r="AC2246" i="13"/>
  <c r="AH2246" i="13"/>
  <c r="M2247" i="13"/>
  <c r="O2247" i="13"/>
  <c r="U2247" i="13"/>
  <c r="AC2247" i="13"/>
  <c r="M2248" i="13"/>
  <c r="O2248" i="13"/>
  <c r="P2248" i="13"/>
  <c r="U2248" i="13"/>
  <c r="AC2248" i="13"/>
  <c r="AH2248" i="13"/>
  <c r="M2249" i="13"/>
  <c r="O2249" i="13"/>
  <c r="U2249" i="13"/>
  <c r="AC2249" i="13"/>
  <c r="AH2249" i="13"/>
  <c r="M2250" i="13"/>
  <c r="O2250" i="13"/>
  <c r="U2250" i="13"/>
  <c r="AC2250" i="13"/>
  <c r="M2251" i="13"/>
  <c r="O2251" i="13"/>
  <c r="U2251" i="13"/>
  <c r="AC2251" i="13"/>
  <c r="AH2251" i="13"/>
  <c r="M2252" i="13"/>
  <c r="O2252" i="13"/>
  <c r="U2252" i="13"/>
  <c r="AC2252" i="13"/>
  <c r="M2253" i="13"/>
  <c r="O2253" i="13"/>
  <c r="U2253" i="13"/>
  <c r="AC2253" i="13"/>
  <c r="AH2253" i="13"/>
  <c r="M2254" i="13"/>
  <c r="O2254" i="13"/>
  <c r="U2254" i="13"/>
  <c r="AC2254" i="13"/>
  <c r="AH2254" i="13"/>
  <c r="AI2254" i="13" s="1"/>
  <c r="M2255" i="13"/>
  <c r="O2255" i="13"/>
  <c r="U2255" i="13"/>
  <c r="AC2255" i="13"/>
  <c r="M2256" i="13"/>
  <c r="O2256" i="13"/>
  <c r="AH2256" i="13" s="1"/>
  <c r="U2256" i="13"/>
  <c r="AC2256" i="13"/>
  <c r="M2257" i="13"/>
  <c r="O2257" i="13"/>
  <c r="P2257" i="13" s="1"/>
  <c r="U2257" i="13"/>
  <c r="AC2257" i="13"/>
  <c r="M2258" i="13"/>
  <c r="O2258" i="13"/>
  <c r="AH2258" i="13" s="1"/>
  <c r="U2258" i="13"/>
  <c r="AC2258" i="13"/>
  <c r="M2259" i="13"/>
  <c r="O2259" i="13"/>
  <c r="U2259" i="13"/>
  <c r="AC2259" i="13"/>
  <c r="M2260" i="13"/>
  <c r="O2260" i="13"/>
  <c r="U2260" i="13"/>
  <c r="AC2260" i="13"/>
  <c r="M2261" i="13"/>
  <c r="O2261" i="13"/>
  <c r="AH2261" i="13" s="1"/>
  <c r="P2261" i="13"/>
  <c r="U2261" i="13"/>
  <c r="AC2261" i="13"/>
  <c r="M2262" i="13"/>
  <c r="O2262" i="13"/>
  <c r="P2262" i="13"/>
  <c r="U2262" i="13"/>
  <c r="AC2262" i="13"/>
  <c r="AH2262" i="13"/>
  <c r="M2263" i="13"/>
  <c r="O2263" i="13"/>
  <c r="U2263" i="13"/>
  <c r="AC2263" i="13"/>
  <c r="M2264" i="13"/>
  <c r="O2264" i="13"/>
  <c r="P2264" i="13"/>
  <c r="U2264" i="13"/>
  <c r="AC2264" i="13"/>
  <c r="AH2264" i="13"/>
  <c r="M2265" i="13"/>
  <c r="O2265" i="13"/>
  <c r="U2265" i="13"/>
  <c r="AC2265" i="13"/>
  <c r="AH2265" i="13"/>
  <c r="M2266" i="13"/>
  <c r="O2266" i="13"/>
  <c r="AH2266" i="13" s="1"/>
  <c r="U2266" i="13"/>
  <c r="AC2266" i="13"/>
  <c r="M2267" i="13"/>
  <c r="O2267" i="13"/>
  <c r="P2267" i="13" s="1"/>
  <c r="U2267" i="13"/>
  <c r="AC2267" i="13"/>
  <c r="AH2267" i="13"/>
  <c r="M2268" i="13"/>
  <c r="O2268" i="13"/>
  <c r="U2268" i="13"/>
  <c r="AC2268" i="13"/>
  <c r="AH2268" i="13"/>
  <c r="M2269" i="13"/>
  <c r="O2269" i="13"/>
  <c r="AH2269" i="13" s="1"/>
  <c r="U2269" i="13"/>
  <c r="AC2269" i="13"/>
  <c r="M2270" i="13"/>
  <c r="O2270" i="13"/>
  <c r="U2270" i="13"/>
  <c r="AC2270" i="13"/>
  <c r="AH2270" i="13"/>
  <c r="M2271" i="13"/>
  <c r="O2271" i="13"/>
  <c r="U2271" i="13"/>
  <c r="AC2271" i="13"/>
  <c r="M2272" i="13"/>
  <c r="O2272" i="13"/>
  <c r="U2272" i="13"/>
  <c r="AC2272" i="13"/>
  <c r="M2273" i="13"/>
  <c r="O2273" i="13"/>
  <c r="U2273" i="13"/>
  <c r="AC2273" i="13"/>
  <c r="AH2273" i="13"/>
  <c r="M2274" i="13"/>
  <c r="O2274" i="13"/>
  <c r="AH2274" i="13" s="1"/>
  <c r="U2274" i="13"/>
  <c r="AC2274" i="13"/>
  <c r="M2275" i="13"/>
  <c r="O2275" i="13"/>
  <c r="U2275" i="13"/>
  <c r="AC2275" i="13"/>
  <c r="AH2275" i="13"/>
  <c r="M2276" i="13"/>
  <c r="O2276" i="13"/>
  <c r="U2276" i="13"/>
  <c r="AC2276" i="13"/>
  <c r="AH2276" i="13"/>
  <c r="M2277" i="13"/>
  <c r="O2277" i="13"/>
  <c r="AH2277" i="13" s="1"/>
  <c r="U2277" i="13"/>
  <c r="AC2277" i="13"/>
  <c r="M2278" i="13"/>
  <c r="O2278" i="13"/>
  <c r="P2278" i="13"/>
  <c r="U2278" i="13"/>
  <c r="AC2278" i="13"/>
  <c r="AH2278" i="13"/>
  <c r="M2279" i="13"/>
  <c r="O2279" i="13"/>
  <c r="U2279" i="13"/>
  <c r="AC2279" i="13"/>
  <c r="M2280" i="13"/>
  <c r="O2280" i="13"/>
  <c r="U2280" i="13"/>
  <c r="AC2280" i="13"/>
  <c r="M2281" i="13"/>
  <c r="O2281" i="13"/>
  <c r="U2281" i="13"/>
  <c r="AC2281" i="13"/>
  <c r="M2282" i="13"/>
  <c r="O2282" i="13"/>
  <c r="AH2282" i="13" s="1"/>
  <c r="U2282" i="13"/>
  <c r="AC2282" i="13"/>
  <c r="M2283" i="13"/>
  <c r="O2283" i="13"/>
  <c r="U2283" i="13"/>
  <c r="AC2283" i="13"/>
  <c r="M2284" i="13"/>
  <c r="O2284" i="13"/>
  <c r="AH2284" i="13" s="1"/>
  <c r="U2284" i="13"/>
  <c r="AC2284" i="13"/>
  <c r="M2285" i="13"/>
  <c r="O2285" i="13"/>
  <c r="U2285" i="13"/>
  <c r="AC2285" i="13"/>
  <c r="AH2285" i="13"/>
  <c r="M2286" i="13"/>
  <c r="O2286" i="13"/>
  <c r="AH2286" i="13" s="1"/>
  <c r="P2286" i="13"/>
  <c r="U2286" i="13"/>
  <c r="AC2286" i="13"/>
  <c r="M2287" i="13"/>
  <c r="O2287" i="13"/>
  <c r="U2287" i="13"/>
  <c r="AC2287" i="13"/>
  <c r="M2288" i="13"/>
  <c r="O2288" i="13"/>
  <c r="U2288" i="13"/>
  <c r="AC2288" i="13"/>
  <c r="AH2288" i="13"/>
  <c r="M2289" i="13"/>
  <c r="O2289" i="13"/>
  <c r="AH2289" i="13" s="1"/>
  <c r="U2289" i="13"/>
  <c r="AC2289" i="13"/>
  <c r="M2290" i="13"/>
  <c r="O2290" i="13"/>
  <c r="U2290" i="13"/>
  <c r="AC2290" i="13"/>
  <c r="M2291" i="13"/>
  <c r="O2291" i="13"/>
  <c r="P2291" i="13"/>
  <c r="U2291" i="13"/>
  <c r="AC2291" i="13"/>
  <c r="AH2291" i="13"/>
  <c r="M2292" i="13"/>
  <c r="O2292" i="13"/>
  <c r="AH2292" i="13" s="1"/>
  <c r="U2292" i="13"/>
  <c r="AC2292" i="13"/>
  <c r="M2293" i="13"/>
  <c r="O2293" i="13"/>
  <c r="U2293" i="13"/>
  <c r="AC2293" i="13"/>
  <c r="AH2293" i="13"/>
  <c r="M2294" i="13"/>
  <c r="O2294" i="13"/>
  <c r="U2294" i="13"/>
  <c r="AC2294" i="13"/>
  <c r="AH2294" i="13"/>
  <c r="M2295" i="13"/>
  <c r="O2295" i="13"/>
  <c r="U2295" i="13"/>
  <c r="AC2295" i="13"/>
  <c r="M2296" i="13"/>
  <c r="O2296" i="13"/>
  <c r="U2296" i="13"/>
  <c r="AC2296" i="13"/>
  <c r="M2297" i="13"/>
  <c r="O2297" i="13"/>
  <c r="U2297" i="13"/>
  <c r="AC2297" i="13"/>
  <c r="M2298" i="13"/>
  <c r="O2298" i="13"/>
  <c r="AH2298" i="13" s="1"/>
  <c r="U2298" i="13"/>
  <c r="AC2298" i="13"/>
  <c r="M2299" i="13"/>
  <c r="O2299" i="13"/>
  <c r="AH2299" i="13" s="1"/>
  <c r="U2299" i="13"/>
  <c r="AC2299" i="13"/>
  <c r="M2300" i="13"/>
  <c r="O2300" i="13"/>
  <c r="AH2300" i="13" s="1"/>
  <c r="U2300" i="13"/>
  <c r="AC2300" i="13"/>
  <c r="M2301" i="13"/>
  <c r="O2301" i="13"/>
  <c r="AH2301" i="13" s="1"/>
  <c r="U2301" i="13"/>
  <c r="AC2301" i="13"/>
  <c r="M2302" i="13"/>
  <c r="O2302" i="13"/>
  <c r="U2302" i="13"/>
  <c r="AC2302" i="13"/>
  <c r="M2303" i="13"/>
  <c r="O2303" i="13"/>
  <c r="U2303" i="13"/>
  <c r="AC2303" i="13"/>
  <c r="M2304" i="13"/>
  <c r="O2304" i="13"/>
  <c r="U2304" i="13"/>
  <c r="AC2304" i="13"/>
  <c r="M2305" i="13"/>
  <c r="O2305" i="13"/>
  <c r="U2305" i="13"/>
  <c r="AC2305" i="13"/>
  <c r="M2306" i="13"/>
  <c r="O2306" i="13"/>
  <c r="AH2306" i="13" s="1"/>
  <c r="U2306" i="13"/>
  <c r="AC2306" i="13"/>
  <c r="M2307" i="13"/>
  <c r="O2307" i="13"/>
  <c r="U2307" i="13"/>
  <c r="AC2307" i="13"/>
  <c r="M2308" i="13"/>
  <c r="O2308" i="13"/>
  <c r="U2308" i="13"/>
  <c r="AC2308" i="13"/>
  <c r="AH2308" i="13"/>
  <c r="M2309" i="13"/>
  <c r="O2309" i="13"/>
  <c r="AH2309" i="13" s="1"/>
  <c r="U2309" i="13"/>
  <c r="AC2309" i="13"/>
  <c r="M2310" i="13"/>
  <c r="O2310" i="13"/>
  <c r="U2310" i="13"/>
  <c r="AC2310" i="13"/>
  <c r="AH2310" i="13"/>
  <c r="M2311" i="13"/>
  <c r="O2311" i="13"/>
  <c r="U2311" i="13"/>
  <c r="AC2311" i="13"/>
  <c r="M2312" i="13"/>
  <c r="O2312" i="13"/>
  <c r="U2312" i="13"/>
  <c r="AC2312" i="13"/>
  <c r="M2313" i="13"/>
  <c r="O2313" i="13"/>
  <c r="U2313" i="13"/>
  <c r="AC2313" i="13"/>
  <c r="M2314" i="13"/>
  <c r="O2314" i="13"/>
  <c r="U2314" i="13"/>
  <c r="AC2314" i="13"/>
  <c r="M2315" i="13"/>
  <c r="O2315" i="13"/>
  <c r="P2315" i="13"/>
  <c r="U2315" i="13"/>
  <c r="AC2315" i="13"/>
  <c r="AH2315" i="13"/>
  <c r="M2316" i="13"/>
  <c r="O2316" i="13"/>
  <c r="AH2316" i="13" s="1"/>
  <c r="U2316" i="13"/>
  <c r="AC2316" i="13"/>
  <c r="M2317" i="13"/>
  <c r="O2317" i="13"/>
  <c r="U2317" i="13"/>
  <c r="AC2317" i="13"/>
  <c r="AH2317" i="13"/>
  <c r="M2318" i="13"/>
  <c r="O2318" i="13"/>
  <c r="U2318" i="13"/>
  <c r="AC2318" i="13"/>
  <c r="M2319" i="13"/>
  <c r="O2319" i="13"/>
  <c r="U2319" i="13"/>
  <c r="AC2319" i="13"/>
  <c r="M2320" i="13"/>
  <c r="O2320" i="13"/>
  <c r="U2320" i="13"/>
  <c r="AC2320" i="13"/>
  <c r="M2321" i="13"/>
  <c r="O2321" i="13"/>
  <c r="U2321" i="13"/>
  <c r="AC2321" i="13"/>
  <c r="M2322" i="13"/>
  <c r="O2322" i="13"/>
  <c r="AH2322" i="13" s="1"/>
  <c r="U2322" i="13"/>
  <c r="AC2322" i="13"/>
  <c r="M2323" i="13"/>
  <c r="O2323" i="13"/>
  <c r="U2323" i="13"/>
  <c r="AC2323" i="13"/>
  <c r="M2324" i="13"/>
  <c r="O2324" i="13"/>
  <c r="U2324" i="13"/>
  <c r="AC2324" i="13"/>
  <c r="AH2324" i="13"/>
  <c r="M2325" i="13"/>
  <c r="O2325" i="13"/>
  <c r="U2325" i="13"/>
  <c r="AC2325" i="13"/>
  <c r="AH2325" i="13"/>
  <c r="M2326" i="13"/>
  <c r="O2326" i="13"/>
  <c r="U2326" i="13"/>
  <c r="AC2326" i="13"/>
  <c r="AH2326" i="13"/>
  <c r="M2327" i="13"/>
  <c r="O2327" i="13"/>
  <c r="U2327" i="13"/>
  <c r="AC2327" i="13"/>
  <c r="M2328" i="13"/>
  <c r="O2328" i="13"/>
  <c r="U2328" i="13"/>
  <c r="AC2328" i="13"/>
  <c r="AH2328" i="13"/>
  <c r="M2329" i="13"/>
  <c r="O2329" i="13"/>
  <c r="U2329" i="13"/>
  <c r="AC2329" i="13"/>
  <c r="M2330" i="13"/>
  <c r="O2330" i="13"/>
  <c r="AH2330" i="13" s="1"/>
  <c r="U2330" i="13"/>
  <c r="AC2330" i="13"/>
  <c r="M2331" i="13"/>
  <c r="O2331" i="13"/>
  <c r="U2331" i="13"/>
  <c r="AC2331" i="13"/>
  <c r="AH2331" i="13"/>
  <c r="M2332" i="13"/>
  <c r="O2332" i="13"/>
  <c r="AH2332" i="13" s="1"/>
  <c r="U2332" i="13"/>
  <c r="AC2332" i="13"/>
  <c r="M2333" i="13"/>
  <c r="O2333" i="13"/>
  <c r="U2333" i="13"/>
  <c r="AC2333" i="13"/>
  <c r="M2334" i="13"/>
  <c r="O2334" i="13"/>
  <c r="U2334" i="13"/>
  <c r="AC2334" i="13"/>
  <c r="M2335" i="13"/>
  <c r="O2335" i="13"/>
  <c r="U2335" i="13"/>
  <c r="AC2335" i="13"/>
  <c r="M2336" i="13"/>
  <c r="O2336" i="13"/>
  <c r="P2336" i="13" s="1"/>
  <c r="U2336" i="13"/>
  <c r="AC2336" i="13"/>
  <c r="M2337" i="13"/>
  <c r="O2337" i="13"/>
  <c r="U2337" i="13"/>
  <c r="AC2337" i="13"/>
  <c r="M2338" i="13"/>
  <c r="O2338" i="13"/>
  <c r="AH2338" i="13" s="1"/>
  <c r="AI2338" i="13" s="1"/>
  <c r="P2338" i="13"/>
  <c r="U2338" i="13"/>
  <c r="AC2338" i="13"/>
  <c r="M2339" i="13"/>
  <c r="O2339" i="13"/>
  <c r="P2339" i="13"/>
  <c r="U2339" i="13"/>
  <c r="AC2339" i="13"/>
  <c r="AH2339" i="13"/>
  <c r="AI2339" i="13" s="1"/>
  <c r="M2340" i="13"/>
  <c r="O2340" i="13"/>
  <c r="U2340" i="13"/>
  <c r="AC2340" i="13"/>
  <c r="M2341" i="13"/>
  <c r="O2341" i="13"/>
  <c r="AH2341" i="13" s="1"/>
  <c r="AI2341" i="13" s="1"/>
  <c r="P2341" i="13"/>
  <c r="U2341" i="13"/>
  <c r="AC2341" i="13"/>
  <c r="M2342" i="13"/>
  <c r="O2342" i="13"/>
  <c r="P2342" i="13"/>
  <c r="U2342" i="13"/>
  <c r="AC2342" i="13"/>
  <c r="AH2342" i="13"/>
  <c r="AI2342" i="13" s="1"/>
  <c r="M2343" i="13"/>
  <c r="O2343" i="13"/>
  <c r="U2343" i="13"/>
  <c r="AC2343" i="13"/>
  <c r="M2344" i="13"/>
  <c r="O2344" i="13"/>
  <c r="U2344" i="13"/>
  <c r="AC2344" i="13"/>
  <c r="M2345" i="13"/>
  <c r="O2345" i="13"/>
  <c r="P2345" i="13" s="1"/>
  <c r="U2345" i="13"/>
  <c r="AC2345" i="13"/>
  <c r="M2346" i="13"/>
  <c r="O2346" i="13"/>
  <c r="AH2346" i="13" s="1"/>
  <c r="AI2346" i="13" s="1"/>
  <c r="P2346" i="13"/>
  <c r="U2346" i="13"/>
  <c r="AC2346" i="13"/>
  <c r="M2347" i="13"/>
  <c r="O2347" i="13"/>
  <c r="AH2347" i="13" s="1"/>
  <c r="AI2347" i="13" s="1"/>
  <c r="P2347" i="13"/>
  <c r="U2347" i="13"/>
  <c r="AC2347" i="13"/>
  <c r="M2348" i="13"/>
  <c r="O2348" i="13"/>
  <c r="U2348" i="13"/>
  <c r="AC2348" i="13"/>
  <c r="M2349" i="13"/>
  <c r="O2349" i="13"/>
  <c r="U2349" i="13"/>
  <c r="AC2349" i="13"/>
  <c r="M2350" i="13"/>
  <c r="O2350" i="13"/>
  <c r="P2350" i="13" s="1"/>
  <c r="U2350" i="13"/>
  <c r="AC2350" i="13"/>
  <c r="AH2350" i="13"/>
  <c r="AI2350" i="13" s="1"/>
  <c r="M2351" i="13"/>
  <c r="O2351" i="13"/>
  <c r="U2351" i="13"/>
  <c r="AC2351" i="13"/>
  <c r="M2352" i="13"/>
  <c r="O2352" i="13"/>
  <c r="U2352" i="13"/>
  <c r="AC2352" i="13"/>
  <c r="M2353" i="13"/>
  <c r="O2353" i="13"/>
  <c r="U2353" i="13"/>
  <c r="AC2353" i="13"/>
  <c r="M2354" i="13"/>
  <c r="O2354" i="13"/>
  <c r="AH2354" i="13" s="1"/>
  <c r="AI2354" i="13" s="1"/>
  <c r="P2354" i="13"/>
  <c r="U2354" i="13"/>
  <c r="AC2354" i="13"/>
  <c r="M2355" i="13"/>
  <c r="O2355" i="13"/>
  <c r="P2355" i="13"/>
  <c r="U2355" i="13"/>
  <c r="AC2355" i="13"/>
  <c r="AH2355" i="13"/>
  <c r="AI2355" i="13" s="1"/>
  <c r="M2356" i="13"/>
  <c r="O2356" i="13"/>
  <c r="P2356" i="13" s="1"/>
  <c r="U2356" i="13"/>
  <c r="U694" i="14" s="1"/>
  <c r="AC2356" i="13"/>
  <c r="AH2356" i="13"/>
  <c r="AI2356" i="13" s="1"/>
  <c r="M2357" i="13"/>
  <c r="O2357" i="13"/>
  <c r="P2357" i="13"/>
  <c r="U2357" i="13"/>
  <c r="AC2357" i="13"/>
  <c r="AH2357" i="13"/>
  <c r="AI2357" i="13" s="1"/>
  <c r="M2358" i="13"/>
  <c r="O2358" i="13"/>
  <c r="P2358" i="13"/>
  <c r="U2358" i="13"/>
  <c r="AC2358" i="13"/>
  <c r="AH2358" i="13"/>
  <c r="AI2358" i="13" s="1"/>
  <c r="M2359" i="13"/>
  <c r="O2359" i="13"/>
  <c r="U2359" i="13"/>
  <c r="AC2359" i="13"/>
  <c r="M2360" i="13"/>
  <c r="O2360" i="13"/>
  <c r="U2360" i="13"/>
  <c r="AC2360" i="13"/>
  <c r="M2361" i="13"/>
  <c r="O2361" i="13"/>
  <c r="P2361" i="13" s="1"/>
  <c r="U2361" i="13"/>
  <c r="AC2361" i="13"/>
  <c r="AH2361" i="13"/>
  <c r="AI2361" i="13" s="1"/>
  <c r="M2362" i="13"/>
  <c r="O2362" i="13"/>
  <c r="U2362" i="13"/>
  <c r="AC2362" i="13"/>
  <c r="M2363" i="13"/>
  <c r="O2363" i="13"/>
  <c r="P2363" i="13" s="1"/>
  <c r="U2363" i="13"/>
  <c r="AC2363" i="13"/>
  <c r="M2364" i="13"/>
  <c r="O2364" i="13"/>
  <c r="U2364" i="13"/>
  <c r="AC2364" i="13"/>
  <c r="M2365" i="13"/>
  <c r="O2365" i="13"/>
  <c r="U2365" i="13"/>
  <c r="AC2365" i="13"/>
  <c r="M2366" i="13"/>
  <c r="O2366" i="13"/>
  <c r="U2366" i="13"/>
  <c r="AC2366" i="13"/>
  <c r="M2367" i="13"/>
  <c r="O2367" i="13"/>
  <c r="U2367" i="13"/>
  <c r="AC2367" i="13"/>
  <c r="M2368" i="13"/>
  <c r="O2368" i="13"/>
  <c r="P2368" i="13" s="1"/>
  <c r="U2368" i="13"/>
  <c r="AC2368" i="13"/>
  <c r="M2369" i="13"/>
  <c r="O2369" i="13"/>
  <c r="P2369" i="13" s="1"/>
  <c r="U2369" i="13"/>
  <c r="AC2369" i="13"/>
  <c r="AH2369" i="13"/>
  <c r="AI2369" i="13" s="1"/>
  <c r="M2370" i="13"/>
  <c r="O2370" i="13"/>
  <c r="U2370" i="13"/>
  <c r="AC2370" i="13"/>
  <c r="M2371" i="13"/>
  <c r="O2371" i="13"/>
  <c r="AH2371" i="13" s="1"/>
  <c r="AI2371" i="13" s="1"/>
  <c r="P2371" i="13"/>
  <c r="U2371" i="13"/>
  <c r="AC2371" i="13"/>
  <c r="M2372" i="13"/>
  <c r="O2372" i="13"/>
  <c r="P2372" i="13" s="1"/>
  <c r="U2372" i="13"/>
  <c r="U698" i="14" s="1"/>
  <c r="AC2372" i="13"/>
  <c r="AH2372" i="13"/>
  <c r="AI2372" i="13" s="1"/>
  <c r="M2373" i="13"/>
  <c r="O2373" i="13"/>
  <c r="U2373" i="13"/>
  <c r="AC2373" i="13"/>
  <c r="M2374" i="13"/>
  <c r="O2374" i="13"/>
  <c r="P2374" i="13"/>
  <c r="U2374" i="13"/>
  <c r="U700" i="14" s="1"/>
  <c r="AC2374" i="13"/>
  <c r="AH2374" i="13"/>
  <c r="AI2374" i="13" s="1"/>
  <c r="M2375" i="13"/>
  <c r="O2375" i="13"/>
  <c r="U2375" i="13"/>
  <c r="AC2375" i="13"/>
  <c r="M2376" i="13"/>
  <c r="O2376" i="13"/>
  <c r="U2376" i="13"/>
  <c r="AC2376" i="13"/>
  <c r="M2377" i="13"/>
  <c r="O2377" i="13"/>
  <c r="P2377" i="13" s="1"/>
  <c r="U2377" i="13"/>
  <c r="AC2377" i="13"/>
  <c r="M2378" i="13"/>
  <c r="O2378" i="13"/>
  <c r="AH2378" i="13" s="1"/>
  <c r="AI2378" i="13" s="1"/>
  <c r="P2378" i="13"/>
  <c r="U2378" i="13"/>
  <c r="AC2378" i="13"/>
  <c r="M2379" i="13"/>
  <c r="O2379" i="13"/>
  <c r="P2379" i="13"/>
  <c r="U2379" i="13"/>
  <c r="AC2379" i="13"/>
  <c r="AH2379" i="13"/>
  <c r="AI2379" i="13" s="1"/>
  <c r="M2380" i="13"/>
  <c r="O2380" i="13"/>
  <c r="U2380" i="13"/>
  <c r="AC2380" i="13"/>
  <c r="M2381" i="13"/>
  <c r="O2381" i="13"/>
  <c r="AH2381" i="13" s="1"/>
  <c r="AI2381" i="13" s="1"/>
  <c r="U2381" i="13"/>
  <c r="AC2381" i="13"/>
  <c r="M2382" i="13"/>
  <c r="O2382" i="13"/>
  <c r="U2382" i="13"/>
  <c r="AC2382" i="13"/>
  <c r="M2383" i="13"/>
  <c r="O2383" i="13"/>
  <c r="U2383" i="13"/>
  <c r="AC2383" i="13"/>
  <c r="M2384" i="13"/>
  <c r="O2384" i="13"/>
  <c r="P2384" i="13" s="1"/>
  <c r="U2384" i="13"/>
  <c r="AC2384" i="13"/>
  <c r="AH2384" i="13"/>
  <c r="AI2384" i="13" s="1"/>
  <c r="M2385" i="13"/>
  <c r="O2385" i="13"/>
  <c r="U2385" i="13"/>
  <c r="AC2385" i="13"/>
  <c r="M2386" i="13"/>
  <c r="O2386" i="13"/>
  <c r="U2386" i="13"/>
  <c r="AC2386" i="13"/>
  <c r="M2387" i="13"/>
  <c r="O2387" i="13"/>
  <c r="U2387" i="13"/>
  <c r="AC2387" i="13"/>
  <c r="M2388" i="13"/>
  <c r="O2388" i="13"/>
  <c r="U2388" i="13"/>
  <c r="AC2388" i="13"/>
  <c r="M2389" i="13"/>
  <c r="AJ2389" i="13" s="1"/>
  <c r="O2389" i="13"/>
  <c r="P2389" i="13" s="1"/>
  <c r="U2389" i="13"/>
  <c r="AC2389" i="13"/>
  <c r="AH2389" i="13"/>
  <c r="AI2389" i="13" s="1"/>
  <c r="M2390" i="13"/>
  <c r="O2390" i="13"/>
  <c r="AH2390" i="13" s="1"/>
  <c r="U2390" i="13"/>
  <c r="AC2390" i="13"/>
  <c r="M2391" i="13"/>
  <c r="O2391" i="13"/>
  <c r="U2391" i="13"/>
  <c r="AC2391" i="13"/>
  <c r="M2392" i="13"/>
  <c r="O2392" i="13"/>
  <c r="U2392" i="13"/>
  <c r="AC2392" i="13"/>
  <c r="M2393" i="13"/>
  <c r="O2393" i="13"/>
  <c r="U2393" i="13"/>
  <c r="AC2393" i="13"/>
  <c r="AH2393" i="13"/>
  <c r="M2394" i="13"/>
  <c r="O2394" i="13"/>
  <c r="AH2394" i="13" s="1"/>
  <c r="U2394" i="13"/>
  <c r="AC2394" i="13"/>
  <c r="M2395" i="13"/>
  <c r="O2395" i="13"/>
  <c r="U2395" i="13"/>
  <c r="AC2395" i="13"/>
  <c r="AH2395" i="13"/>
  <c r="M2396" i="13"/>
  <c r="O2396" i="13"/>
  <c r="AH2396" i="13" s="1"/>
  <c r="U2396" i="13"/>
  <c r="AC2396" i="13"/>
  <c r="M2397" i="13"/>
  <c r="O2397" i="13"/>
  <c r="AH2397" i="13" s="1"/>
  <c r="U2397" i="13"/>
  <c r="AC2397" i="13"/>
  <c r="M2398" i="13"/>
  <c r="O2398" i="13"/>
  <c r="AH2398" i="13" s="1"/>
  <c r="U2398" i="13"/>
  <c r="AC2398" i="13"/>
  <c r="M2399" i="13"/>
  <c r="O2399" i="13"/>
  <c r="U2399" i="13"/>
  <c r="AC2399" i="13"/>
  <c r="M2400" i="13"/>
  <c r="O2400" i="13"/>
  <c r="U2400" i="13"/>
  <c r="AC2400" i="13"/>
  <c r="M2401" i="13"/>
  <c r="O2401" i="13"/>
  <c r="U2401" i="13"/>
  <c r="AC2401" i="13"/>
  <c r="AH2401" i="13"/>
  <c r="M2402" i="13"/>
  <c r="O2402" i="13"/>
  <c r="U2402" i="13"/>
  <c r="AC2402" i="13"/>
  <c r="M2403" i="13"/>
  <c r="O2403" i="13"/>
  <c r="AH2403" i="13" s="1"/>
  <c r="U2403" i="13"/>
  <c r="AC2403" i="13"/>
  <c r="M2404" i="13"/>
  <c r="O2404" i="13"/>
  <c r="AH2404" i="13" s="1"/>
  <c r="U2404" i="13"/>
  <c r="AC2404" i="13"/>
  <c r="M2405" i="13"/>
  <c r="O2405" i="13"/>
  <c r="U2405" i="13"/>
  <c r="AC2405" i="13"/>
  <c r="M2406" i="13"/>
  <c r="O2406" i="13"/>
  <c r="AH2406" i="13" s="1"/>
  <c r="U2406" i="13"/>
  <c r="AC2406" i="13"/>
  <c r="M2407" i="13"/>
  <c r="O2407" i="13"/>
  <c r="U2407" i="13"/>
  <c r="AC2407" i="13"/>
  <c r="M2408" i="13"/>
  <c r="O2408" i="13"/>
  <c r="U2408" i="13"/>
  <c r="AC2408" i="13"/>
  <c r="M2409" i="13"/>
  <c r="O2409" i="13"/>
  <c r="U2409" i="13"/>
  <c r="AC2409" i="13"/>
  <c r="M2410" i="13"/>
  <c r="O2410" i="13"/>
  <c r="AH2410" i="13" s="1"/>
  <c r="P2410" i="13"/>
  <c r="U2410" i="13"/>
  <c r="AC2410" i="13"/>
  <c r="M2411" i="13"/>
  <c r="O2411" i="13"/>
  <c r="AH2411" i="13" s="1"/>
  <c r="U2411" i="13"/>
  <c r="AC2411" i="13"/>
  <c r="M2412" i="13"/>
  <c r="O2412" i="13"/>
  <c r="U2412" i="13"/>
  <c r="AC2412" i="13"/>
  <c r="AH2412" i="13"/>
  <c r="M2413" i="13"/>
  <c r="O2413" i="13"/>
  <c r="AH2413" i="13" s="1"/>
  <c r="P2413" i="13"/>
  <c r="U2413" i="13"/>
  <c r="AC2413" i="13"/>
  <c r="M2414" i="13"/>
  <c r="O2414" i="13"/>
  <c r="AH2414" i="13" s="1"/>
  <c r="U2414" i="13"/>
  <c r="AC2414" i="13"/>
  <c r="M2415" i="13"/>
  <c r="O2415" i="13"/>
  <c r="U2415" i="13"/>
  <c r="AC2415" i="13"/>
  <c r="M2416" i="13"/>
  <c r="O2416" i="13"/>
  <c r="U2416" i="13"/>
  <c r="AC2416" i="13"/>
  <c r="AH2416" i="13"/>
  <c r="M2417" i="13"/>
  <c r="O2417" i="13"/>
  <c r="U2417" i="13"/>
  <c r="AC2417" i="13"/>
  <c r="M2418" i="13"/>
  <c r="O2418" i="13"/>
  <c r="U2418" i="13"/>
  <c r="AC2418" i="13"/>
  <c r="M2419" i="13"/>
  <c r="O2419" i="13"/>
  <c r="U2419" i="13"/>
  <c r="AC2419" i="13"/>
  <c r="AH2419" i="13"/>
  <c r="M2420" i="13"/>
  <c r="O2420" i="13"/>
  <c r="U2420" i="13"/>
  <c r="AC2420" i="13"/>
  <c r="AH2420" i="13"/>
  <c r="M2421" i="13"/>
  <c r="O2421" i="13"/>
  <c r="AH2421" i="13" s="1"/>
  <c r="U2421" i="13"/>
  <c r="AC2421" i="13"/>
  <c r="M2422" i="13"/>
  <c r="O2422" i="13"/>
  <c r="AH2422" i="13" s="1"/>
  <c r="U2422" i="13"/>
  <c r="AC2422" i="13"/>
  <c r="M2423" i="13"/>
  <c r="O2423" i="13"/>
  <c r="U2423" i="13"/>
  <c r="AC2423" i="13"/>
  <c r="M2424" i="13"/>
  <c r="O2424" i="13"/>
  <c r="U2424" i="13"/>
  <c r="AC2424" i="13"/>
  <c r="AH2424" i="13"/>
  <c r="M2425" i="13"/>
  <c r="O2425" i="13"/>
  <c r="U2425" i="13"/>
  <c r="AC2425" i="13"/>
  <c r="AH2425" i="13"/>
  <c r="M2426" i="13"/>
  <c r="O2426" i="13"/>
  <c r="U2426" i="13"/>
  <c r="AC2426" i="13"/>
  <c r="M2427" i="13"/>
  <c r="O2427" i="13"/>
  <c r="U2427" i="13"/>
  <c r="AC2427" i="13"/>
  <c r="AH2427" i="13"/>
  <c r="M2428" i="13"/>
  <c r="O2428" i="13"/>
  <c r="U2428" i="13"/>
  <c r="AC2428" i="13"/>
  <c r="AH2428" i="13"/>
  <c r="M2429" i="13"/>
  <c r="O2429" i="13"/>
  <c r="AH2429" i="13" s="1"/>
  <c r="U2429" i="13"/>
  <c r="AC2429" i="13"/>
  <c r="M2430" i="13"/>
  <c r="O2430" i="13"/>
  <c r="U2430" i="13"/>
  <c r="AC2430" i="13"/>
  <c r="AH2430" i="13"/>
  <c r="M2431" i="13"/>
  <c r="O2431" i="13"/>
  <c r="U2431" i="13"/>
  <c r="AC2431" i="13"/>
  <c r="M2432" i="13"/>
  <c r="O2432" i="13"/>
  <c r="U2432" i="13"/>
  <c r="AC2432" i="13"/>
  <c r="M2433" i="13"/>
  <c r="O2433" i="13"/>
  <c r="U2433" i="13"/>
  <c r="AC2433" i="13"/>
  <c r="AH2433" i="13"/>
  <c r="M2434" i="13"/>
  <c r="O2434" i="13"/>
  <c r="AH2434" i="13" s="1"/>
  <c r="U2434" i="13"/>
  <c r="AC2434" i="13"/>
  <c r="M2435" i="13"/>
  <c r="O2435" i="13"/>
  <c r="U2435" i="13"/>
  <c r="AC2435" i="13"/>
  <c r="AH2435" i="13"/>
  <c r="M2436" i="13"/>
  <c r="O2436" i="13"/>
  <c r="U2436" i="13"/>
  <c r="AC2436" i="13"/>
  <c r="AH2436" i="13"/>
  <c r="M2437" i="13"/>
  <c r="O2437" i="13"/>
  <c r="AH2437" i="13" s="1"/>
  <c r="P2437" i="13"/>
  <c r="U2437" i="13"/>
  <c r="AC2437" i="13"/>
  <c r="M2438" i="13"/>
  <c r="O2438" i="13"/>
  <c r="P2438" i="13"/>
  <c r="AJ2438" i="13" s="1"/>
  <c r="U2438" i="13"/>
  <c r="AC2438" i="13"/>
  <c r="AH2438" i="13"/>
  <c r="AI2438" i="13" s="1"/>
  <c r="M2439" i="13"/>
  <c r="O2439" i="13"/>
  <c r="U2439" i="13"/>
  <c r="AC2439" i="13"/>
  <c r="M2440" i="13"/>
  <c r="O2440" i="13"/>
  <c r="U2440" i="13"/>
  <c r="AC2440" i="13"/>
  <c r="M2441" i="13"/>
  <c r="O2441" i="13"/>
  <c r="U2441" i="13"/>
  <c r="AC2441" i="13"/>
  <c r="M2442" i="13"/>
  <c r="O2442" i="13"/>
  <c r="AH2442" i="13" s="1"/>
  <c r="AI2442" i="13" s="1"/>
  <c r="P2442" i="13"/>
  <c r="U2442" i="13"/>
  <c r="AC2442" i="13"/>
  <c r="M2443" i="13"/>
  <c r="O2443" i="13"/>
  <c r="P2443" i="13"/>
  <c r="U2443" i="13"/>
  <c r="AC2443" i="13"/>
  <c r="AH2443" i="13"/>
  <c r="AI2443" i="13" s="1"/>
  <c r="M2444" i="13"/>
  <c r="O2444" i="13"/>
  <c r="U2444" i="13"/>
  <c r="AC2444" i="13"/>
  <c r="M2445" i="13"/>
  <c r="O2445" i="13"/>
  <c r="U2445" i="13"/>
  <c r="AC2445" i="13"/>
  <c r="M2446" i="13"/>
  <c r="O2446" i="13"/>
  <c r="AH2446" i="13" s="1"/>
  <c r="AI2446" i="13" s="1"/>
  <c r="P2446" i="13"/>
  <c r="U2446" i="13"/>
  <c r="AC2446" i="13"/>
  <c r="M2447" i="13"/>
  <c r="O2447" i="13"/>
  <c r="U2447" i="13"/>
  <c r="AC2447" i="13"/>
  <c r="M2448" i="13"/>
  <c r="O2448" i="13"/>
  <c r="P2448" i="13" s="1"/>
  <c r="U2448" i="13"/>
  <c r="AC2448" i="13"/>
  <c r="AH2448" i="13"/>
  <c r="AI2448" i="13" s="1"/>
  <c r="M2449" i="13"/>
  <c r="O2449" i="13"/>
  <c r="U2449" i="13"/>
  <c r="AC2449" i="13"/>
  <c r="M2450" i="13"/>
  <c r="O2450" i="13"/>
  <c r="U2450" i="13"/>
  <c r="AC2450" i="13"/>
  <c r="M2451" i="13"/>
  <c r="O2451" i="13"/>
  <c r="P2451" i="13"/>
  <c r="U2451" i="13"/>
  <c r="AC2451" i="13"/>
  <c r="AH2451" i="13"/>
  <c r="AI2451" i="13" s="1"/>
  <c r="M2452" i="13"/>
  <c r="O2452" i="13"/>
  <c r="P2452" i="13" s="1"/>
  <c r="U2452" i="13"/>
  <c r="AC2452" i="13"/>
  <c r="AH2452" i="13"/>
  <c r="AI2452" i="13" s="1"/>
  <c r="M2453" i="13"/>
  <c r="O2453" i="13"/>
  <c r="P2453" i="13" s="1"/>
  <c r="U2453" i="13"/>
  <c r="AC2453" i="13"/>
  <c r="AH2453" i="13"/>
  <c r="AI2453" i="13" s="1"/>
  <c r="M2454" i="13"/>
  <c r="O2454" i="13"/>
  <c r="AH2454" i="13" s="1"/>
  <c r="AI2454" i="13" s="1"/>
  <c r="P2454" i="13"/>
  <c r="U2454" i="13"/>
  <c r="AC2454" i="13"/>
  <c r="M2455" i="13"/>
  <c r="O2455" i="13"/>
  <c r="P2539" i="13" s="1"/>
  <c r="U2455" i="13"/>
  <c r="AC2455" i="13"/>
  <c r="M2456" i="13"/>
  <c r="O2456" i="13"/>
  <c r="P2456" i="13" s="1"/>
  <c r="U2456" i="13"/>
  <c r="AC2456" i="13"/>
  <c r="AH2456" i="13"/>
  <c r="AI2456" i="13" s="1"/>
  <c r="M2457" i="13"/>
  <c r="O2457" i="13"/>
  <c r="P2457" i="13" s="1"/>
  <c r="U2457" i="13"/>
  <c r="AC2457" i="13"/>
  <c r="AH2457" i="13"/>
  <c r="AI2457" i="13" s="1"/>
  <c r="M2458" i="13"/>
  <c r="O2458" i="13"/>
  <c r="P2458" i="13"/>
  <c r="U2458" i="13"/>
  <c r="AC2458" i="13"/>
  <c r="M2459" i="13"/>
  <c r="O2459" i="13"/>
  <c r="U2459" i="13"/>
  <c r="AC2459" i="13"/>
  <c r="M2460" i="13"/>
  <c r="O2460" i="13"/>
  <c r="P2460" i="13" s="1"/>
  <c r="U2460" i="13"/>
  <c r="AC2460" i="13"/>
  <c r="AH2460" i="13"/>
  <c r="AI2460" i="13" s="1"/>
  <c r="M2461" i="13"/>
  <c r="O2461" i="13"/>
  <c r="P2461" i="13"/>
  <c r="U2461" i="13"/>
  <c r="AC2461" i="13"/>
  <c r="M2462" i="13"/>
  <c r="O2462" i="13"/>
  <c r="U2462" i="13"/>
  <c r="AC2462" i="13"/>
  <c r="M2463" i="13"/>
  <c r="O2463" i="13"/>
  <c r="U2463" i="13"/>
  <c r="AC2463" i="13"/>
  <c r="M2464" i="13"/>
  <c r="O2464" i="13"/>
  <c r="U2464" i="13"/>
  <c r="AC2464" i="13"/>
  <c r="M2465" i="13"/>
  <c r="O2465" i="13"/>
  <c r="U2465" i="13"/>
  <c r="AC2465" i="13"/>
  <c r="M2466" i="13"/>
  <c r="O2466" i="13"/>
  <c r="AH2466" i="13" s="1"/>
  <c r="P2466" i="13"/>
  <c r="U2466" i="13"/>
  <c r="AC2466" i="13"/>
  <c r="M2467" i="13"/>
  <c r="O2467" i="13"/>
  <c r="P2467" i="13"/>
  <c r="U2467" i="13"/>
  <c r="AC2467" i="13"/>
  <c r="AH2467" i="13"/>
  <c r="M2468" i="13"/>
  <c r="O2468" i="13"/>
  <c r="AH2468" i="13" s="1"/>
  <c r="U2468" i="13"/>
  <c r="AC2468" i="13"/>
  <c r="M2469" i="13"/>
  <c r="O2469" i="13"/>
  <c r="AH2469" i="13" s="1"/>
  <c r="P2469" i="13"/>
  <c r="U2469" i="13"/>
  <c r="AC2469" i="13"/>
  <c r="M2470" i="13"/>
  <c r="O2470" i="13"/>
  <c r="P2470" i="13"/>
  <c r="U2470" i="13"/>
  <c r="AC2470" i="13"/>
  <c r="AH2470" i="13"/>
  <c r="AI2470" i="13" s="1"/>
  <c r="M2471" i="13"/>
  <c r="O2471" i="13"/>
  <c r="U2471" i="13"/>
  <c r="AC2471" i="13"/>
  <c r="M2472" i="13"/>
  <c r="O2472" i="13"/>
  <c r="U2472" i="13"/>
  <c r="AC2472" i="13"/>
  <c r="M2473" i="13"/>
  <c r="O2473" i="13"/>
  <c r="U2473" i="13"/>
  <c r="AC2473" i="13"/>
  <c r="M2474" i="13"/>
  <c r="O2474" i="13"/>
  <c r="AH2474" i="13" s="1"/>
  <c r="P2474" i="13"/>
  <c r="U2474" i="13"/>
  <c r="AC2474" i="13"/>
  <c r="M2475" i="13"/>
  <c r="O2475" i="13"/>
  <c r="U2475" i="13"/>
  <c r="AC2475" i="13"/>
  <c r="M2476" i="13"/>
  <c r="O2476" i="13"/>
  <c r="U2476" i="13"/>
  <c r="AC2476" i="13"/>
  <c r="AH2476" i="13"/>
  <c r="AI2476" i="13" s="1"/>
  <c r="M2477" i="13"/>
  <c r="O2477" i="13"/>
  <c r="P2477" i="13"/>
  <c r="U2477" i="13"/>
  <c r="AC2477" i="13"/>
  <c r="AH2477" i="13"/>
  <c r="M2478" i="13"/>
  <c r="O2478" i="13"/>
  <c r="U2478" i="13"/>
  <c r="AC2478" i="13"/>
  <c r="M2479" i="13"/>
  <c r="O2479" i="13"/>
  <c r="U2479" i="13"/>
  <c r="AC2479" i="13"/>
  <c r="M2480" i="13"/>
  <c r="O2480" i="13"/>
  <c r="U2480" i="13"/>
  <c r="AC2480" i="13"/>
  <c r="AH2480" i="13"/>
  <c r="M2481" i="13"/>
  <c r="O2481" i="13"/>
  <c r="U2481" i="13"/>
  <c r="AC2481" i="13"/>
  <c r="M2482" i="13"/>
  <c r="O2482" i="13"/>
  <c r="AH2482" i="13" s="1"/>
  <c r="U2482" i="13"/>
  <c r="AC2482" i="13"/>
  <c r="M2483" i="13"/>
  <c r="O2483" i="13"/>
  <c r="AH2483" i="13" s="1"/>
  <c r="P2483" i="13"/>
  <c r="U2483" i="13"/>
  <c r="AC2483" i="13"/>
  <c r="M2484" i="13"/>
  <c r="O2484" i="13"/>
  <c r="AH2484" i="13" s="1"/>
  <c r="AI2484" i="13" s="1"/>
  <c r="U2484" i="13"/>
  <c r="AC2484" i="13"/>
  <c r="M2485" i="13"/>
  <c r="O2485" i="13"/>
  <c r="AH2485" i="13" s="1"/>
  <c r="U2485" i="13"/>
  <c r="AC2485" i="13"/>
  <c r="M2486" i="13"/>
  <c r="O2486" i="13"/>
  <c r="P2486" i="13"/>
  <c r="U2486" i="13"/>
  <c r="AC2486" i="13"/>
  <c r="AH2486" i="13"/>
  <c r="M2487" i="13"/>
  <c r="O2487" i="13"/>
  <c r="U2487" i="13"/>
  <c r="AC2487" i="13"/>
  <c r="M2488" i="13"/>
  <c r="O2488" i="13"/>
  <c r="P2488" i="13" s="1"/>
  <c r="U2488" i="13"/>
  <c r="AC2488" i="13"/>
  <c r="AH2488" i="13"/>
  <c r="AI2488" i="13" s="1"/>
  <c r="M2489" i="13"/>
  <c r="O2489" i="13"/>
  <c r="U2489" i="13"/>
  <c r="U731" i="14" s="1"/>
  <c r="AC2489" i="13"/>
  <c r="M2490" i="13"/>
  <c r="O2490" i="13"/>
  <c r="P2490" i="13"/>
  <c r="U2490" i="13"/>
  <c r="AC2490" i="13"/>
  <c r="M2491" i="13"/>
  <c r="O2491" i="13"/>
  <c r="U2491" i="13"/>
  <c r="AC2491" i="13"/>
  <c r="M2492" i="13"/>
  <c r="O2492" i="13"/>
  <c r="U2492" i="13"/>
  <c r="AC2492" i="13"/>
  <c r="M2493" i="13"/>
  <c r="O2493" i="13"/>
  <c r="P2493" i="13"/>
  <c r="U2493" i="13"/>
  <c r="AC2493" i="13"/>
  <c r="M2494" i="13"/>
  <c r="O2494" i="13"/>
  <c r="U2494" i="13"/>
  <c r="AC2494" i="13"/>
  <c r="M2495" i="13"/>
  <c r="O2495" i="13"/>
  <c r="U2495" i="13"/>
  <c r="AC2495" i="13"/>
  <c r="M2496" i="13"/>
  <c r="O2496" i="13"/>
  <c r="U2496" i="13"/>
  <c r="AC2496" i="13"/>
  <c r="M2497" i="13"/>
  <c r="O2497" i="13"/>
  <c r="U2497" i="13"/>
  <c r="AC2497" i="13"/>
  <c r="AH2497" i="13"/>
  <c r="AI2497" i="13" s="1"/>
  <c r="M2498" i="13"/>
  <c r="O2498" i="13"/>
  <c r="AH2498" i="13" s="1"/>
  <c r="AI2498" i="13" s="1"/>
  <c r="P2498" i="13"/>
  <c r="U2498" i="13"/>
  <c r="AC2498" i="13"/>
  <c r="M2499" i="13"/>
  <c r="O2499" i="13"/>
  <c r="P2499" i="13" s="1"/>
  <c r="U2499" i="13"/>
  <c r="AC2499" i="13"/>
  <c r="AH2499" i="13"/>
  <c r="AI2499" i="13" s="1"/>
  <c r="M2500" i="13"/>
  <c r="O2500" i="13"/>
  <c r="U2500" i="13"/>
  <c r="AC2500" i="13"/>
  <c r="AH2500" i="13"/>
  <c r="AI2500" i="13" s="1"/>
  <c r="M2501" i="13"/>
  <c r="O2501" i="13"/>
  <c r="AH2501" i="13" s="1"/>
  <c r="AI2501" i="13" s="1"/>
  <c r="P2501" i="13"/>
  <c r="U2501" i="13"/>
  <c r="AC2501" i="13"/>
  <c r="M2502" i="13"/>
  <c r="O2502" i="13"/>
  <c r="U2502" i="13"/>
  <c r="AC2502" i="13"/>
  <c r="M2503" i="13"/>
  <c r="O2503" i="13"/>
  <c r="U2503" i="13"/>
  <c r="AC2503" i="13"/>
  <c r="M2504" i="13"/>
  <c r="O2504" i="13"/>
  <c r="AH2504" i="13" s="1"/>
  <c r="AI2504" i="13" s="1"/>
  <c r="U2504" i="13"/>
  <c r="AC2504" i="13"/>
  <c r="M2505" i="13"/>
  <c r="O2505" i="13"/>
  <c r="U2505" i="13"/>
  <c r="AC2505" i="13"/>
  <c r="M2506" i="13"/>
  <c r="O2506" i="13"/>
  <c r="AH2506" i="13" s="1"/>
  <c r="AI2506" i="13" s="1"/>
  <c r="P2506" i="13"/>
  <c r="P736" i="14" s="1"/>
  <c r="U2506" i="13"/>
  <c r="AC2506" i="13"/>
  <c r="M2507" i="13"/>
  <c r="O2507" i="13"/>
  <c r="AH2507" i="13" s="1"/>
  <c r="AI2507" i="13" s="1"/>
  <c r="U2507" i="13"/>
  <c r="AC2507" i="13"/>
  <c r="M2508" i="13"/>
  <c r="O2508" i="13"/>
  <c r="U2508" i="13"/>
  <c r="AC2508" i="13"/>
  <c r="M2509" i="13"/>
  <c r="O2509" i="13"/>
  <c r="P2509" i="13"/>
  <c r="U2509" i="13"/>
  <c r="AC2509" i="13"/>
  <c r="AH2509" i="13"/>
  <c r="AI2509" i="13" s="1"/>
  <c r="AJ2509" i="13"/>
  <c r="M2510" i="13"/>
  <c r="O2510" i="13"/>
  <c r="P2510" i="13" s="1"/>
  <c r="U2510" i="13"/>
  <c r="AC2510" i="13"/>
  <c r="AH2510" i="13"/>
  <c r="AI2510" i="13" s="1"/>
  <c r="M2511" i="13"/>
  <c r="O2511" i="13"/>
  <c r="U2511" i="13"/>
  <c r="AC2511" i="13"/>
  <c r="M2512" i="13"/>
  <c r="O2512" i="13"/>
  <c r="P2512" i="13" s="1"/>
  <c r="U2512" i="13"/>
  <c r="AC2512" i="13"/>
  <c r="AH2512" i="13"/>
  <c r="AI2512" i="13" s="1"/>
  <c r="M2513" i="13"/>
  <c r="O2513" i="13"/>
  <c r="AH2513" i="13" s="1"/>
  <c r="AI2513" i="13" s="1"/>
  <c r="U2513" i="13"/>
  <c r="AC2513" i="13"/>
  <c r="M2514" i="13"/>
  <c r="O2514" i="13"/>
  <c r="AH2514" i="13" s="1"/>
  <c r="AI2514" i="13" s="1"/>
  <c r="P2514" i="13"/>
  <c r="AJ2514" i="13" s="1"/>
  <c r="U2514" i="13"/>
  <c r="AC2514" i="13"/>
  <c r="M2515" i="13"/>
  <c r="O2515" i="13"/>
  <c r="P2515" i="13" s="1"/>
  <c r="U2515" i="13"/>
  <c r="AC2515" i="13"/>
  <c r="AH2515" i="13"/>
  <c r="AI2515" i="13" s="1"/>
  <c r="M2516" i="13"/>
  <c r="O2516" i="13"/>
  <c r="P2516" i="13" s="1"/>
  <c r="U2516" i="13"/>
  <c r="AC2516" i="13"/>
  <c r="AH2516" i="13"/>
  <c r="AI2516" i="13" s="1"/>
  <c r="M2517" i="13"/>
  <c r="O2517" i="13"/>
  <c r="AH2517" i="13" s="1"/>
  <c r="AI2517" i="13" s="1"/>
  <c r="P2517" i="13"/>
  <c r="U2517" i="13"/>
  <c r="AC2517" i="13"/>
  <c r="M2518" i="13"/>
  <c r="O2518" i="13"/>
  <c r="P2518" i="13"/>
  <c r="U2518" i="13"/>
  <c r="AC2518" i="13"/>
  <c r="AH2518" i="13"/>
  <c r="M2519" i="13"/>
  <c r="O2519" i="13"/>
  <c r="U2519" i="13"/>
  <c r="AC2519" i="13"/>
  <c r="M2520" i="13"/>
  <c r="O2520" i="13"/>
  <c r="U2520" i="13"/>
  <c r="AC2520" i="13"/>
  <c r="M2521" i="13"/>
  <c r="O2521" i="13"/>
  <c r="P2521" i="13" s="1"/>
  <c r="U2521" i="13"/>
  <c r="AC2521" i="13"/>
  <c r="AH2521" i="13"/>
  <c r="AI2521" i="13" s="1"/>
  <c r="M2522" i="13"/>
  <c r="O2522" i="13"/>
  <c r="AH2522" i="13" s="1"/>
  <c r="U2522" i="13"/>
  <c r="AC2522" i="13"/>
  <c r="M2523" i="13"/>
  <c r="O2523" i="13"/>
  <c r="P2523" i="13"/>
  <c r="U2523" i="13"/>
  <c r="AC2523" i="13"/>
  <c r="AH2523" i="13"/>
  <c r="M2524" i="13"/>
  <c r="O2524" i="13"/>
  <c r="AH2524" i="13" s="1"/>
  <c r="U2524" i="13"/>
  <c r="AC2524" i="13"/>
  <c r="M2525" i="13"/>
  <c r="O2525" i="13"/>
  <c r="U2525" i="13"/>
  <c r="AC2525" i="13"/>
  <c r="M2526" i="13"/>
  <c r="O2526" i="13"/>
  <c r="U2526" i="13"/>
  <c r="AC2526" i="13"/>
  <c r="AH2526" i="13"/>
  <c r="M2527" i="13"/>
  <c r="O2527" i="13"/>
  <c r="U2527" i="13"/>
  <c r="AC2527" i="13"/>
  <c r="M2528" i="13"/>
  <c r="O2528" i="13"/>
  <c r="U2528" i="13"/>
  <c r="AC2528" i="13"/>
  <c r="M2529" i="13"/>
  <c r="O2529" i="13"/>
  <c r="AH2529" i="13" s="1"/>
  <c r="U2529" i="13"/>
  <c r="AC2529" i="13"/>
  <c r="M2530" i="13"/>
  <c r="O2530" i="13"/>
  <c r="AH2530" i="13" s="1"/>
  <c r="U2530" i="13"/>
  <c r="AC2530" i="13"/>
  <c r="M2531" i="13"/>
  <c r="O2531" i="13"/>
  <c r="U2531" i="13"/>
  <c r="AC2531" i="13"/>
  <c r="AH2531" i="13"/>
  <c r="M2532" i="13"/>
  <c r="O2532" i="13"/>
  <c r="AH2532" i="13" s="1"/>
  <c r="U2532" i="13"/>
  <c r="AC2532" i="13"/>
  <c r="M2533" i="13"/>
  <c r="O2533" i="13"/>
  <c r="AH2533" i="13" s="1"/>
  <c r="U2533" i="13"/>
  <c r="AC2533" i="13"/>
  <c r="M2534" i="13"/>
  <c r="O2534" i="13"/>
  <c r="AH2534" i="13" s="1"/>
  <c r="P2534" i="13"/>
  <c r="U2534" i="13"/>
  <c r="AC2534" i="13"/>
  <c r="M2535" i="13"/>
  <c r="O2535" i="13"/>
  <c r="U2535" i="13"/>
  <c r="AC2535" i="13"/>
  <c r="M2536" i="13"/>
  <c r="O2536" i="13"/>
  <c r="U2536" i="13"/>
  <c r="AC2536" i="13"/>
  <c r="M2537" i="13"/>
  <c r="O2537" i="13"/>
  <c r="U2537" i="13"/>
  <c r="AC2537" i="13"/>
  <c r="M2538" i="13"/>
  <c r="O2538" i="13"/>
  <c r="AH2538" i="13" s="1"/>
  <c r="U2538" i="13"/>
  <c r="AC2538" i="13"/>
  <c r="M2539" i="13"/>
  <c r="O2539" i="13"/>
  <c r="U2539" i="13"/>
  <c r="AC2539" i="13"/>
  <c r="AH2539" i="13"/>
  <c r="M2540" i="13"/>
  <c r="O2540" i="13"/>
  <c r="U2540" i="13"/>
  <c r="AC2540" i="13"/>
  <c r="AH2540" i="13"/>
  <c r="M2541" i="13"/>
  <c r="O2541" i="13"/>
  <c r="U2541" i="13"/>
  <c r="AC2541" i="13"/>
  <c r="M2542" i="13"/>
  <c r="O2542" i="13"/>
  <c r="U2542" i="13"/>
  <c r="AC2542" i="13"/>
  <c r="AH2542" i="13"/>
  <c r="M2543" i="13"/>
  <c r="O2543" i="13"/>
  <c r="U2543" i="13"/>
  <c r="AC2543" i="13"/>
  <c r="M2544" i="13"/>
  <c r="O2544" i="13"/>
  <c r="U2544" i="13"/>
  <c r="AC2544" i="13"/>
  <c r="M2545" i="13"/>
  <c r="O2545" i="13"/>
  <c r="AH2545" i="13" s="1"/>
  <c r="U2545" i="13"/>
  <c r="AC2545" i="13"/>
  <c r="M2546" i="13"/>
  <c r="O2546" i="13"/>
  <c r="U2546" i="13"/>
  <c r="AC2546" i="13"/>
  <c r="M2547" i="13"/>
  <c r="O2547" i="13"/>
  <c r="U2547" i="13"/>
  <c r="AC2547" i="13"/>
  <c r="AH2547" i="13"/>
  <c r="M2548" i="13"/>
  <c r="O2548" i="13"/>
  <c r="U2548" i="13"/>
  <c r="AC2548" i="13"/>
  <c r="AH2548" i="13"/>
  <c r="M2549" i="13"/>
  <c r="O2549" i="13"/>
  <c r="AH2549" i="13" s="1"/>
  <c r="U2549" i="13"/>
  <c r="AC2549" i="13"/>
  <c r="M2550" i="13"/>
  <c r="O2550" i="13"/>
  <c r="U2550" i="13"/>
  <c r="AC2550" i="13"/>
  <c r="AH2550" i="13"/>
  <c r="M2551" i="13"/>
  <c r="O2551" i="13"/>
  <c r="U2551" i="13"/>
  <c r="AC2551" i="13"/>
  <c r="M2552" i="13"/>
  <c r="O2552" i="13"/>
  <c r="U2552" i="13"/>
  <c r="AC2552" i="13"/>
  <c r="AH2552" i="13"/>
  <c r="M2553" i="13"/>
  <c r="O2553" i="13"/>
  <c r="U2553" i="13"/>
  <c r="AC2553" i="13"/>
  <c r="M2554" i="13"/>
  <c r="O2554" i="13"/>
  <c r="AH2554" i="13" s="1"/>
  <c r="P2554" i="13"/>
  <c r="U2554" i="13"/>
  <c r="AC2554" i="13"/>
  <c r="M2555" i="13"/>
  <c r="O2555" i="13"/>
  <c r="AH2555" i="13" s="1"/>
  <c r="U2555" i="13"/>
  <c r="AC2555" i="13"/>
  <c r="M2556" i="13"/>
  <c r="O2556" i="13"/>
  <c r="U2556" i="13"/>
  <c r="AC2556" i="13"/>
  <c r="AH2556" i="13"/>
  <c r="M2557" i="13"/>
  <c r="O2557" i="13"/>
  <c r="U2557" i="13"/>
  <c r="AC2557" i="13"/>
  <c r="M2558" i="13"/>
  <c r="O2558" i="13"/>
  <c r="U2558" i="13"/>
  <c r="AC2558" i="13"/>
  <c r="AH2558" i="13"/>
  <c r="M2559" i="13"/>
  <c r="O2559" i="13"/>
  <c r="U2559" i="13"/>
  <c r="AC2559" i="13"/>
  <c r="M2560" i="13"/>
  <c r="O2560" i="13"/>
  <c r="U2560" i="13"/>
  <c r="AC2560" i="13"/>
  <c r="M2561" i="13"/>
  <c r="O2561" i="13"/>
  <c r="AH2561" i="13" s="1"/>
  <c r="U2561" i="13"/>
  <c r="AC2561" i="13"/>
  <c r="M2562" i="13"/>
  <c r="O2562" i="13"/>
  <c r="U2562" i="13"/>
  <c r="AC2562" i="13"/>
  <c r="M2563" i="13"/>
  <c r="O2563" i="13"/>
  <c r="U2563" i="13"/>
  <c r="AC2563" i="13"/>
  <c r="AH2563" i="13"/>
  <c r="M2564" i="13"/>
  <c r="O2564" i="13"/>
  <c r="AH2564" i="13" s="1"/>
  <c r="U2564" i="13"/>
  <c r="AC2564" i="13"/>
  <c r="M2565" i="13"/>
  <c r="O2565" i="13"/>
  <c r="AH2565" i="13" s="1"/>
  <c r="U2565" i="13"/>
  <c r="AC2565" i="13"/>
  <c r="M2566" i="13"/>
  <c r="O2566" i="13"/>
  <c r="P2566" i="13"/>
  <c r="U2566" i="13"/>
  <c r="AC2566" i="13"/>
  <c r="AH2566" i="13"/>
  <c r="M2567" i="13"/>
  <c r="O2567" i="13"/>
  <c r="U2567" i="13"/>
  <c r="AC2567" i="13"/>
  <c r="M2568" i="13"/>
  <c r="O2568" i="13"/>
  <c r="U2568" i="13"/>
  <c r="AC2568" i="13"/>
  <c r="M2569" i="13"/>
  <c r="O2569" i="13"/>
  <c r="P2569" i="13" s="1"/>
  <c r="U2569" i="13"/>
  <c r="AC2569" i="13"/>
  <c r="M2570" i="13"/>
  <c r="O2570" i="13"/>
  <c r="U2570" i="13"/>
  <c r="AC2570" i="13"/>
  <c r="M2571" i="13"/>
  <c r="O2571" i="13"/>
  <c r="U2571" i="13"/>
  <c r="AC2571" i="13"/>
  <c r="AH2571" i="13"/>
  <c r="M2572" i="13"/>
  <c r="O2572" i="13"/>
  <c r="AH2572" i="13" s="1"/>
  <c r="U2572" i="13"/>
  <c r="AC2572" i="13"/>
  <c r="M2573" i="13"/>
  <c r="O2573" i="13"/>
  <c r="U2573" i="13"/>
  <c r="AC2573" i="13"/>
  <c r="AH2573" i="13"/>
  <c r="M2574" i="13"/>
  <c r="O2574" i="13"/>
  <c r="AH2574" i="13" s="1"/>
  <c r="U2574" i="13"/>
  <c r="AC2574" i="13"/>
  <c r="M2575" i="13"/>
  <c r="O2575" i="13"/>
  <c r="U2575" i="13"/>
  <c r="AC2575" i="13"/>
  <c r="M2576" i="13"/>
  <c r="O2576" i="13"/>
  <c r="U2576" i="13"/>
  <c r="AC2576" i="13"/>
  <c r="M2577" i="13"/>
  <c r="O2577" i="13"/>
  <c r="U2577" i="13"/>
  <c r="AC2577" i="13"/>
  <c r="AH2577" i="13"/>
  <c r="M2578" i="13"/>
  <c r="O2578" i="13"/>
  <c r="U2578" i="13"/>
  <c r="AC2578" i="13"/>
  <c r="M2579" i="13"/>
  <c r="O2579" i="13"/>
  <c r="U2579" i="13"/>
  <c r="AC2579" i="13"/>
  <c r="AH2579" i="13"/>
  <c r="M2580" i="13"/>
  <c r="O2580" i="13"/>
  <c r="U2580" i="13"/>
  <c r="AC2580" i="13"/>
  <c r="AH2580" i="13"/>
  <c r="M2581" i="13"/>
  <c r="O2581" i="13"/>
  <c r="U2581" i="13"/>
  <c r="AC2581" i="13"/>
  <c r="M2582" i="13"/>
  <c r="O2582" i="13"/>
  <c r="P2582" i="13"/>
  <c r="U2582" i="13"/>
  <c r="AC2582" i="13"/>
  <c r="AH2582" i="13"/>
  <c r="M2583" i="13"/>
  <c r="O2583" i="13"/>
  <c r="U2583" i="13"/>
  <c r="AC2583" i="13"/>
  <c r="M2584" i="13"/>
  <c r="O2584" i="13"/>
  <c r="AH2584" i="13" s="1"/>
  <c r="P2584" i="13"/>
  <c r="U2584" i="13"/>
  <c r="AC2584" i="13"/>
  <c r="M2585" i="13"/>
  <c r="O2585" i="13"/>
  <c r="U2585" i="13"/>
  <c r="AC2585" i="13"/>
  <c r="M2586" i="13"/>
  <c r="O2586" i="13"/>
  <c r="AH2586" i="13" s="1"/>
  <c r="U2586" i="13"/>
  <c r="AC2586" i="13"/>
  <c r="M2587" i="13"/>
  <c r="O2587" i="13"/>
  <c r="AH2587" i="13" s="1"/>
  <c r="U2587" i="13"/>
  <c r="AC2587" i="13"/>
  <c r="M2588" i="13"/>
  <c r="O2588" i="13"/>
  <c r="P2588" i="13" s="1"/>
  <c r="U2588" i="13"/>
  <c r="AC2588" i="13"/>
  <c r="AH2588" i="13"/>
  <c r="AI2588" i="13" s="1"/>
  <c r="M2589" i="13"/>
  <c r="O2589" i="13"/>
  <c r="AH2589" i="13" s="1"/>
  <c r="P2589" i="13"/>
  <c r="U2589" i="13"/>
  <c r="AC2589" i="13"/>
  <c r="M2590" i="13"/>
  <c r="O2590" i="13"/>
  <c r="AH2590" i="13" s="1"/>
  <c r="P2590" i="13"/>
  <c r="U2590" i="13"/>
  <c r="AC2590" i="13"/>
  <c r="M2591" i="13"/>
  <c r="O2591" i="13"/>
  <c r="U2591" i="13"/>
  <c r="AC2591" i="13"/>
  <c r="M2592" i="13"/>
  <c r="O2592" i="13"/>
  <c r="U2592" i="13"/>
  <c r="AC2592" i="13"/>
  <c r="M2593" i="13"/>
  <c r="O2593" i="13"/>
  <c r="P2593" i="13" s="1"/>
  <c r="U2593" i="13"/>
  <c r="AC2593" i="13"/>
  <c r="M2594" i="13"/>
  <c r="O2594" i="13"/>
  <c r="U2594" i="13"/>
  <c r="AC2594" i="13"/>
  <c r="M2595" i="13"/>
  <c r="O2595" i="13"/>
  <c r="U2595" i="13"/>
  <c r="AC2595" i="13"/>
  <c r="AH2595" i="13"/>
  <c r="M2596" i="13"/>
  <c r="O2596" i="13"/>
  <c r="U2596" i="13"/>
  <c r="AC2596" i="13"/>
  <c r="AH2596" i="13"/>
  <c r="M2597" i="13"/>
  <c r="O2597" i="13"/>
  <c r="U2597" i="13"/>
  <c r="AC2597" i="13"/>
  <c r="M2598" i="13"/>
  <c r="O2598" i="13"/>
  <c r="U2598" i="13"/>
  <c r="AC2598" i="13"/>
  <c r="AH2598" i="13"/>
  <c r="M2599" i="13"/>
  <c r="O2599" i="13"/>
  <c r="U2599" i="13"/>
  <c r="AC2599" i="13"/>
  <c r="M2600" i="13"/>
  <c r="O2600" i="13"/>
  <c r="AH2600" i="13" s="1"/>
  <c r="U2600" i="13"/>
  <c r="AC2600" i="13"/>
  <c r="M2601" i="13"/>
  <c r="O2601" i="13"/>
  <c r="U2601" i="13"/>
  <c r="AC2601" i="13"/>
  <c r="M2602" i="13"/>
  <c r="O2602" i="13"/>
  <c r="U2602" i="13"/>
  <c r="AC2602" i="13"/>
  <c r="M2603" i="13"/>
  <c r="O2603" i="13"/>
  <c r="AH2603" i="13" s="1"/>
  <c r="P2603" i="13"/>
  <c r="U2603" i="13"/>
  <c r="AC2603" i="13"/>
  <c r="M2604" i="13"/>
  <c r="O2604" i="13"/>
  <c r="AH2604" i="13" s="1"/>
  <c r="U2604" i="13"/>
  <c r="AC2604" i="13"/>
  <c r="M2605" i="13"/>
  <c r="O2605" i="13"/>
  <c r="AH2605" i="13" s="1"/>
  <c r="U2605" i="13"/>
  <c r="AC2605" i="13"/>
  <c r="M2606" i="13"/>
  <c r="O2606" i="13"/>
  <c r="U2606" i="13"/>
  <c r="AC2606" i="13"/>
  <c r="M2607" i="13"/>
  <c r="O2607" i="13"/>
  <c r="U2607" i="13"/>
  <c r="AC2607" i="13"/>
  <c r="M2608" i="13"/>
  <c r="O2608" i="13"/>
  <c r="U2608" i="13"/>
  <c r="AC2608" i="13"/>
  <c r="M2609" i="13"/>
  <c r="O2609" i="13"/>
  <c r="U2609" i="13"/>
  <c r="AC2609" i="13"/>
  <c r="M2610" i="13"/>
  <c r="O2610" i="13"/>
  <c r="U2610" i="13"/>
  <c r="AC2610" i="13"/>
  <c r="M2611" i="13"/>
  <c r="O2611" i="13"/>
  <c r="U2611" i="13"/>
  <c r="AC2611" i="13"/>
  <c r="AH2611" i="13"/>
  <c r="M2612" i="13"/>
  <c r="O2612" i="13"/>
  <c r="U2612" i="13"/>
  <c r="AC2612" i="13"/>
  <c r="AH2612" i="13"/>
  <c r="M2613" i="13"/>
  <c r="O2613" i="13"/>
  <c r="P2613" i="13"/>
  <c r="U2613" i="13"/>
  <c r="AC2613" i="13"/>
  <c r="AH2613" i="13"/>
  <c r="M2614" i="13"/>
  <c r="O2614" i="13"/>
  <c r="P2614" i="13"/>
  <c r="U2614" i="13"/>
  <c r="AC2614" i="13"/>
  <c r="AH2614" i="13"/>
  <c r="M2615" i="13"/>
  <c r="O2615" i="13"/>
  <c r="U2615" i="13"/>
  <c r="AC2615" i="13"/>
  <c r="M2616" i="13"/>
  <c r="O2616" i="13"/>
  <c r="U2616" i="13"/>
  <c r="AC2616" i="13"/>
  <c r="M2617" i="13"/>
  <c r="O2617" i="13"/>
  <c r="U2617" i="13"/>
  <c r="AC2617" i="13"/>
  <c r="AH2617" i="13"/>
  <c r="M2618" i="13"/>
  <c r="O2618" i="13"/>
  <c r="AH2618" i="13" s="1"/>
  <c r="U2618" i="13"/>
  <c r="AC2618" i="13"/>
  <c r="M2619" i="13"/>
  <c r="O2619" i="13"/>
  <c r="U2619" i="13"/>
  <c r="AC2619" i="13"/>
  <c r="AH2619" i="13"/>
  <c r="M2620" i="13"/>
  <c r="O2620" i="13"/>
  <c r="U2620" i="13"/>
  <c r="AC2620" i="13"/>
  <c r="M2621" i="13"/>
  <c r="O2621" i="13"/>
  <c r="U2621" i="13"/>
  <c r="AC2621" i="13"/>
  <c r="M2622" i="13"/>
  <c r="O2622" i="13"/>
  <c r="AH2622" i="13" s="1"/>
  <c r="U2622" i="13"/>
  <c r="AC2622" i="13"/>
  <c r="M2623" i="13"/>
  <c r="O2623" i="13"/>
  <c r="U2623" i="13"/>
  <c r="AC2623" i="13"/>
  <c r="M2624" i="13"/>
  <c r="O2624" i="13"/>
  <c r="AH2624" i="13" s="1"/>
  <c r="U2624" i="13"/>
  <c r="AC2624" i="13"/>
  <c r="M2625" i="13"/>
  <c r="O2625" i="13"/>
  <c r="AH2625" i="13" s="1"/>
  <c r="P2625" i="13"/>
  <c r="U2625" i="13"/>
  <c r="AC2625" i="13"/>
  <c r="M2626" i="13"/>
  <c r="O2626" i="13"/>
  <c r="U2626" i="13"/>
  <c r="AC2626" i="13"/>
  <c r="M2627" i="13"/>
  <c r="O2627" i="13"/>
  <c r="P2627" i="13"/>
  <c r="U2627" i="13"/>
  <c r="AC2627" i="13"/>
  <c r="AH2627" i="13"/>
  <c r="M2628" i="13"/>
  <c r="O2628" i="13"/>
  <c r="AH2628" i="13" s="1"/>
  <c r="U2628" i="13"/>
  <c r="AC2628" i="13"/>
  <c r="M2629" i="13"/>
  <c r="O2629" i="13"/>
  <c r="U2629" i="13"/>
  <c r="AC2629" i="13"/>
  <c r="AH2629" i="13"/>
  <c r="M2630" i="13"/>
  <c r="O2630" i="13"/>
  <c r="AH2630" i="13" s="1"/>
  <c r="U2630" i="13"/>
  <c r="AC2630" i="13"/>
  <c r="M2631" i="13"/>
  <c r="O2631" i="13"/>
  <c r="U2631" i="13"/>
  <c r="AC2631" i="13"/>
  <c r="M2632" i="13"/>
  <c r="O2632" i="13"/>
  <c r="U2632" i="13"/>
  <c r="AC2632" i="13"/>
  <c r="M2633" i="13"/>
  <c r="O2633" i="13"/>
  <c r="U2633" i="13"/>
  <c r="AC2633" i="13"/>
  <c r="M2634" i="13"/>
  <c r="O2634" i="13"/>
  <c r="AH2634" i="13" s="1"/>
  <c r="U2634" i="13"/>
  <c r="AC2634" i="13"/>
  <c r="M2635" i="13"/>
  <c r="O2635" i="13"/>
  <c r="U2635" i="13"/>
  <c r="AC2635" i="13"/>
  <c r="AH2635" i="13"/>
  <c r="M2636" i="13"/>
  <c r="O2636" i="13"/>
  <c r="U2636" i="13"/>
  <c r="AC2636" i="13"/>
  <c r="AH2636" i="13"/>
  <c r="M2637" i="13"/>
  <c r="O2637" i="13"/>
  <c r="P2637" i="13" s="1"/>
  <c r="U2637" i="13"/>
  <c r="AC2637" i="13"/>
  <c r="AH2637" i="13"/>
  <c r="M2638" i="13"/>
  <c r="O2638" i="13"/>
  <c r="U2638" i="13"/>
  <c r="AC2638" i="13"/>
  <c r="M2639" i="13"/>
  <c r="O2639" i="13"/>
  <c r="U2639" i="13"/>
  <c r="AC2639" i="13"/>
  <c r="M2640" i="13"/>
  <c r="O2640" i="13"/>
  <c r="U2640" i="13"/>
  <c r="AC2640" i="13"/>
  <c r="M2641" i="13"/>
  <c r="O2641" i="13"/>
  <c r="U2641" i="13"/>
  <c r="AC2641" i="13"/>
  <c r="M2642" i="13"/>
  <c r="O2642" i="13"/>
  <c r="AH2642" i="13" s="1"/>
  <c r="AI2642" i="13" s="1"/>
  <c r="P2642" i="13"/>
  <c r="AJ2642" i="13" s="1"/>
  <c r="U2642" i="13"/>
  <c r="AC2642" i="13"/>
  <c r="M2643" i="13"/>
  <c r="O2643" i="13"/>
  <c r="U2643" i="13"/>
  <c r="AC2643" i="13"/>
  <c r="M2644" i="13"/>
  <c r="O2644" i="13"/>
  <c r="P2644" i="13" s="1"/>
  <c r="U2644" i="13"/>
  <c r="AC2644" i="13"/>
  <c r="M2645" i="13"/>
  <c r="O2645" i="13"/>
  <c r="U2645" i="13"/>
  <c r="AC2645" i="13"/>
  <c r="M2646" i="13"/>
  <c r="O2646" i="13"/>
  <c r="P2646" i="13"/>
  <c r="U2646" i="13"/>
  <c r="AC2646" i="13"/>
  <c r="AH2646" i="13"/>
  <c r="AI2646" i="13" s="1"/>
  <c r="M2647" i="13"/>
  <c r="O2647" i="13"/>
  <c r="U2647" i="13"/>
  <c r="AC2647" i="13"/>
  <c r="M2648" i="13"/>
  <c r="O2648" i="13"/>
  <c r="P2648" i="13" s="1"/>
  <c r="U2648" i="13"/>
  <c r="AC2648" i="13"/>
  <c r="M2649" i="13"/>
  <c r="O2649" i="13"/>
  <c r="AH2649" i="13" s="1"/>
  <c r="AI2649" i="13" s="1"/>
  <c r="P2649" i="13"/>
  <c r="U2649" i="13"/>
  <c r="AC2649" i="13"/>
  <c r="M2650" i="13"/>
  <c r="O2650" i="13"/>
  <c r="AH2650" i="13" s="1"/>
  <c r="AI2650" i="13" s="1"/>
  <c r="U2650" i="13"/>
  <c r="AC2650" i="13"/>
  <c r="M2651" i="13"/>
  <c r="O2651" i="13"/>
  <c r="P2651" i="13"/>
  <c r="U2651" i="13"/>
  <c r="AC2651" i="13"/>
  <c r="AH2651" i="13"/>
  <c r="AI2651" i="13" s="1"/>
  <c r="M2652" i="13"/>
  <c r="O2652" i="13"/>
  <c r="P2652" i="13" s="1"/>
  <c r="U2652" i="13"/>
  <c r="AC2652" i="13"/>
  <c r="M2653" i="13"/>
  <c r="O2653" i="13"/>
  <c r="AH2653" i="13" s="1"/>
  <c r="AI2653" i="13" s="1"/>
  <c r="P2653" i="13"/>
  <c r="U2653" i="13"/>
  <c r="AC2653" i="13"/>
  <c r="M2654" i="13"/>
  <c r="O2654" i="13"/>
  <c r="P2654" i="13"/>
  <c r="U2654" i="13"/>
  <c r="AC2654" i="13"/>
  <c r="AH2654" i="13"/>
  <c r="AI2654" i="13" s="1"/>
  <c r="M2655" i="13"/>
  <c r="O2655" i="13"/>
  <c r="U2655" i="13"/>
  <c r="AC2655" i="13"/>
  <c r="M2656" i="13"/>
  <c r="O2656" i="13"/>
  <c r="P2656" i="13" s="1"/>
  <c r="U2656" i="13"/>
  <c r="AC2656" i="13"/>
  <c r="AH2656" i="13"/>
  <c r="AI2656" i="13" s="1"/>
  <c r="M2657" i="13"/>
  <c r="O2657" i="13"/>
  <c r="AH2657" i="13" s="1"/>
  <c r="AI2657" i="13" s="1"/>
  <c r="U2657" i="13"/>
  <c r="AC2657" i="13"/>
  <c r="M2658" i="13"/>
  <c r="O2658" i="13"/>
  <c r="P2658" i="13"/>
  <c r="U2658" i="13"/>
  <c r="AC2658" i="13"/>
  <c r="M2659" i="13"/>
  <c r="O2659" i="13"/>
  <c r="P2659" i="13" s="1"/>
  <c r="U2659" i="13"/>
  <c r="AC2659" i="13"/>
  <c r="M2660" i="13"/>
  <c r="O2660" i="13"/>
  <c r="AH2660" i="13" s="1"/>
  <c r="U2660" i="13"/>
  <c r="AC2660" i="13"/>
  <c r="M2661" i="13"/>
  <c r="O2661" i="13"/>
  <c r="AH2661" i="13" s="1"/>
  <c r="U2661" i="13"/>
  <c r="AC2661" i="13"/>
  <c r="M2662" i="13"/>
  <c r="O2662" i="13"/>
  <c r="AH2662" i="13" s="1"/>
  <c r="U2662" i="13"/>
  <c r="AC2662" i="13"/>
  <c r="M2663" i="13"/>
  <c r="O2663" i="13"/>
  <c r="U2663" i="13"/>
  <c r="AC2663" i="13"/>
  <c r="M2664" i="13"/>
  <c r="O2664" i="13"/>
  <c r="AH2664" i="13" s="1"/>
  <c r="U2664" i="13"/>
  <c r="AC2664" i="13"/>
  <c r="M2665" i="13"/>
  <c r="O2665" i="13"/>
  <c r="U2665" i="13"/>
  <c r="AC2665" i="13"/>
  <c r="AH2665" i="13"/>
  <c r="M2666" i="13"/>
  <c r="O2666" i="13"/>
  <c r="U2666" i="13"/>
  <c r="AC2666" i="13"/>
  <c r="AH2666" i="13"/>
  <c r="M2667" i="13"/>
  <c r="O2667" i="13"/>
  <c r="U2667" i="13"/>
  <c r="AC2667" i="13"/>
  <c r="M2668" i="13"/>
  <c r="O2668" i="13"/>
  <c r="AH2668" i="13" s="1"/>
  <c r="U2668" i="13"/>
  <c r="AC2668" i="13"/>
  <c r="M2669" i="13"/>
  <c r="O2669" i="13"/>
  <c r="U2669" i="13"/>
  <c r="AC2669" i="13"/>
  <c r="AH2669" i="13"/>
  <c r="M2670" i="13"/>
  <c r="O2670" i="13"/>
  <c r="U2670" i="13"/>
  <c r="AC2670" i="13"/>
  <c r="AH2670" i="13"/>
  <c r="M2671" i="13"/>
  <c r="O2671" i="13"/>
  <c r="AH2671" i="13" s="1"/>
  <c r="U2671" i="13"/>
  <c r="AC2671" i="13"/>
  <c r="M2672" i="13"/>
  <c r="O2672" i="13"/>
  <c r="U2672" i="13"/>
  <c r="AC2672" i="13"/>
  <c r="M2673" i="13"/>
  <c r="O2673" i="13"/>
  <c r="AH2673" i="13" s="1"/>
  <c r="U2673" i="13"/>
  <c r="AC2673" i="13"/>
  <c r="M2674" i="13"/>
  <c r="O2674" i="13"/>
  <c r="U2674" i="13"/>
  <c r="AC2674" i="13"/>
  <c r="AH2674" i="13"/>
  <c r="M2675" i="13"/>
  <c r="O2675" i="13"/>
  <c r="P2675" i="13"/>
  <c r="U2675" i="13"/>
  <c r="AC2675" i="13"/>
  <c r="AH2675" i="13"/>
  <c r="M2676" i="13"/>
  <c r="O2676" i="13"/>
  <c r="AH2676" i="13" s="1"/>
  <c r="U2676" i="13"/>
  <c r="AC2676" i="13"/>
  <c r="M2677" i="13"/>
  <c r="O2677" i="13"/>
  <c r="U2677" i="13"/>
  <c r="AC2677" i="13"/>
  <c r="AH2677" i="13"/>
  <c r="M2678" i="13"/>
  <c r="O2678" i="13"/>
  <c r="U2678" i="13"/>
  <c r="AC2678" i="13"/>
  <c r="M2679" i="13"/>
  <c r="O2679" i="13"/>
  <c r="AH2679" i="13" s="1"/>
  <c r="U2679" i="13"/>
  <c r="AC2679" i="13"/>
  <c r="M2680" i="13"/>
  <c r="O2680" i="13"/>
  <c r="U2680" i="13"/>
  <c r="AC2680" i="13"/>
  <c r="M2681" i="13"/>
  <c r="O2681" i="13"/>
  <c r="U2681" i="13"/>
  <c r="AC2681" i="13"/>
  <c r="M2682" i="13"/>
  <c r="O2682" i="13"/>
  <c r="U2682" i="13"/>
  <c r="AC2682" i="13"/>
  <c r="M2683" i="13"/>
  <c r="O2683" i="13"/>
  <c r="U2683" i="13"/>
  <c r="AC2683" i="13"/>
  <c r="AH2683" i="13"/>
  <c r="M2684" i="13"/>
  <c r="O2684" i="13"/>
  <c r="U2684" i="13"/>
  <c r="AC2684" i="13"/>
  <c r="M2685" i="13"/>
  <c r="O2685" i="13"/>
  <c r="AH2685" i="13" s="1"/>
  <c r="U2685" i="13"/>
  <c r="AC2685" i="13"/>
  <c r="M2686" i="13"/>
  <c r="O2686" i="13"/>
  <c r="U2686" i="13"/>
  <c r="AC2686" i="13"/>
  <c r="M2687" i="13"/>
  <c r="O2687" i="13"/>
  <c r="AH2687" i="13" s="1"/>
  <c r="U2687" i="13"/>
  <c r="AC2687" i="13"/>
  <c r="M2688" i="13"/>
  <c r="O2688" i="13"/>
  <c r="U2688" i="13"/>
  <c r="AC2688" i="13"/>
  <c r="AH2688" i="13"/>
  <c r="M2689" i="13"/>
  <c r="O2689" i="13"/>
  <c r="AH2689" i="13" s="1"/>
  <c r="U2689" i="13"/>
  <c r="AC2689" i="13"/>
  <c r="M2690" i="13"/>
  <c r="O2690" i="13"/>
  <c r="U2690" i="13"/>
  <c r="AC2690" i="13"/>
  <c r="AH2690" i="13"/>
  <c r="M2691" i="13"/>
  <c r="O2691" i="13"/>
  <c r="AH2691" i="13" s="1"/>
  <c r="U2691" i="13"/>
  <c r="AC2691" i="13"/>
  <c r="M2692" i="13"/>
  <c r="O2692" i="13"/>
  <c r="U2692" i="13"/>
  <c r="AC2692" i="13"/>
  <c r="M2693" i="13"/>
  <c r="O2693" i="13"/>
  <c r="U2693" i="13"/>
  <c r="AC2693" i="13"/>
  <c r="M2694" i="13"/>
  <c r="O2694" i="13"/>
  <c r="AH2694" i="13" s="1"/>
  <c r="U2694" i="13"/>
  <c r="AC2694" i="13"/>
  <c r="M2695" i="13"/>
  <c r="O2695" i="13"/>
  <c r="U2695" i="13"/>
  <c r="AC2695" i="13"/>
  <c r="M2696" i="13"/>
  <c r="O2696" i="13"/>
  <c r="P2696" i="13" s="1"/>
  <c r="U2696" i="13"/>
  <c r="AC2696" i="13"/>
  <c r="M2697" i="13"/>
  <c r="O2697" i="13"/>
  <c r="U2697" i="13"/>
  <c r="AC2697" i="13"/>
  <c r="M2698" i="13"/>
  <c r="O2698" i="13"/>
  <c r="AH2698" i="13" s="1"/>
  <c r="U2698" i="13"/>
  <c r="AC2698" i="13"/>
  <c r="M2699" i="13"/>
  <c r="O2699" i="13"/>
  <c r="AH2699" i="13" s="1"/>
  <c r="U2699" i="13"/>
  <c r="AC2699" i="13"/>
  <c r="M2700" i="13"/>
  <c r="O2700" i="13"/>
  <c r="AH2700" i="13" s="1"/>
  <c r="U2700" i="13"/>
  <c r="AC2700" i="13"/>
  <c r="M2701" i="13"/>
  <c r="O2701" i="13"/>
  <c r="U2701" i="13"/>
  <c r="AC2701" i="13"/>
  <c r="M2702" i="13"/>
  <c r="O2702" i="13"/>
  <c r="AH2702" i="13" s="1"/>
  <c r="P2702" i="13"/>
  <c r="U2702" i="13"/>
  <c r="AC2702" i="13"/>
  <c r="M2703" i="13"/>
  <c r="O2703" i="13"/>
  <c r="AH2703" i="13" s="1"/>
  <c r="U2703" i="13"/>
  <c r="AC2703" i="13"/>
  <c r="M2704" i="13"/>
  <c r="O2704" i="13"/>
  <c r="U2704" i="13"/>
  <c r="AC2704" i="13"/>
  <c r="AH2704" i="13"/>
  <c r="M2705" i="13"/>
  <c r="O2705" i="13"/>
  <c r="U2705" i="13"/>
  <c r="AC2705" i="13"/>
  <c r="AH2705" i="13"/>
  <c r="M2706" i="13"/>
  <c r="O2706" i="13"/>
  <c r="U2706" i="13"/>
  <c r="AC2706" i="13"/>
  <c r="AH2706" i="13"/>
  <c r="M2707" i="13"/>
  <c r="O2707" i="13"/>
  <c r="U2707" i="13"/>
  <c r="AC2707" i="13"/>
  <c r="M2708" i="13"/>
  <c r="O2708" i="13"/>
  <c r="P2708" i="13" s="1"/>
  <c r="U2708" i="13"/>
  <c r="AC2708" i="13"/>
  <c r="M2709" i="13"/>
  <c r="O2709" i="13"/>
  <c r="AH2709" i="13" s="1"/>
  <c r="P2709" i="13"/>
  <c r="U2709" i="13"/>
  <c r="AC2709" i="13"/>
  <c r="M2710" i="13"/>
  <c r="O2710" i="13"/>
  <c r="AH2710" i="13" s="1"/>
  <c r="AI2710" i="13" s="1"/>
  <c r="P2710" i="13"/>
  <c r="AJ2710" i="13" s="1"/>
  <c r="U2710" i="13"/>
  <c r="U790" i="14" s="1"/>
  <c r="AC2710" i="13"/>
  <c r="M2711" i="13"/>
  <c r="O2711" i="13"/>
  <c r="U2711" i="13"/>
  <c r="AC2711" i="13"/>
  <c r="M2712" i="13"/>
  <c r="O2712" i="13"/>
  <c r="P2712" i="13" s="1"/>
  <c r="U2712" i="13"/>
  <c r="AC2712" i="13"/>
  <c r="M2713" i="13"/>
  <c r="O2713" i="13"/>
  <c r="AH2713" i="13" s="1"/>
  <c r="AI2713" i="13" s="1"/>
  <c r="P2713" i="13"/>
  <c r="U2713" i="13"/>
  <c r="AC2713" i="13"/>
  <c r="M2714" i="13"/>
  <c r="O2714" i="13"/>
  <c r="U2714" i="13"/>
  <c r="AC2714" i="13"/>
  <c r="M2715" i="13"/>
  <c r="O2715" i="13"/>
  <c r="P2715" i="13" s="1"/>
  <c r="U2715" i="13"/>
  <c r="AC2715" i="13"/>
  <c r="M2716" i="13"/>
  <c r="O2716" i="13"/>
  <c r="P2716" i="13" s="1"/>
  <c r="U2716" i="13"/>
  <c r="AC2716" i="13"/>
  <c r="AH2716" i="13"/>
  <c r="AI2716" i="13" s="1"/>
  <c r="M2717" i="13"/>
  <c r="O2717" i="13"/>
  <c r="U2717" i="13"/>
  <c r="AC2717" i="13"/>
  <c r="M2718" i="13"/>
  <c r="O2718" i="13"/>
  <c r="U2718" i="13"/>
  <c r="AC2718" i="13"/>
  <c r="M2719" i="13"/>
  <c r="O2719" i="13"/>
  <c r="AH2719" i="13" s="1"/>
  <c r="AI2719" i="13" s="1"/>
  <c r="P2719" i="13"/>
  <c r="U2719" i="13"/>
  <c r="AC2719" i="13"/>
  <c r="M2720" i="13"/>
  <c r="O2720" i="13"/>
  <c r="AH2720" i="13" s="1"/>
  <c r="AI2720" i="13" s="1"/>
  <c r="P2720" i="13"/>
  <c r="U2720" i="13"/>
  <c r="AC2720" i="13"/>
  <c r="M2721" i="13"/>
  <c r="O2721" i="13"/>
  <c r="P2721" i="13" s="1"/>
  <c r="U2721" i="13"/>
  <c r="AC2721" i="13"/>
  <c r="AH2721" i="13"/>
  <c r="AI2721" i="13" s="1"/>
  <c r="M2722" i="13"/>
  <c r="O2722" i="13"/>
  <c r="P2722" i="13"/>
  <c r="U2722" i="13"/>
  <c r="AJ2722" i="13" s="1"/>
  <c r="AC2722" i="13"/>
  <c r="AH2722" i="13"/>
  <c r="AI2722" i="13" s="1"/>
  <c r="M2723" i="13"/>
  <c r="O2723" i="13"/>
  <c r="P2723" i="13" s="1"/>
  <c r="U2723" i="13"/>
  <c r="AC2723" i="13"/>
  <c r="AH2723" i="13"/>
  <c r="AI2723" i="13" s="1"/>
  <c r="M2724" i="13"/>
  <c r="O2724" i="13"/>
  <c r="P2724" i="13" s="1"/>
  <c r="U2724" i="13"/>
  <c r="AC2724" i="13"/>
  <c r="M2725" i="13"/>
  <c r="O2725" i="13"/>
  <c r="AH2725" i="13" s="1"/>
  <c r="P2725" i="13"/>
  <c r="U2725" i="13"/>
  <c r="AC2725" i="13"/>
  <c r="M2726" i="13"/>
  <c r="O2726" i="13"/>
  <c r="U2726" i="13"/>
  <c r="AC2726" i="13"/>
  <c r="M2727" i="13"/>
  <c r="O2727" i="13"/>
  <c r="U2727" i="13"/>
  <c r="AC2727" i="13"/>
  <c r="M2728" i="13"/>
  <c r="O2728" i="13"/>
  <c r="U2728" i="13"/>
  <c r="AC2728" i="13"/>
  <c r="AH2728" i="13"/>
  <c r="AI2728" i="13" s="1"/>
  <c r="M2729" i="13"/>
  <c r="O2729" i="13"/>
  <c r="P2729" i="13"/>
  <c r="U2729" i="13"/>
  <c r="AC2729" i="13"/>
  <c r="AH2729" i="13"/>
  <c r="AI2729" i="13" s="1"/>
  <c r="M2730" i="13"/>
  <c r="O2730" i="13"/>
  <c r="P2730" i="13" s="1"/>
  <c r="U2730" i="13"/>
  <c r="AC2730" i="13"/>
  <c r="AH2730" i="13"/>
  <c r="AI2730" i="13" s="1"/>
  <c r="M2731" i="13"/>
  <c r="O2731" i="13"/>
  <c r="P2731" i="13" s="1"/>
  <c r="U2731" i="13"/>
  <c r="AC2731" i="13"/>
  <c r="AH2731" i="13"/>
  <c r="AI2731" i="13" s="1"/>
  <c r="M2732" i="13"/>
  <c r="O2732" i="13"/>
  <c r="U2732" i="13"/>
  <c r="AC2732" i="13"/>
  <c r="M2733" i="13"/>
  <c r="O2733" i="13"/>
  <c r="U2733" i="13"/>
  <c r="AC2733" i="13"/>
  <c r="M2734" i="13"/>
  <c r="O2734" i="13"/>
  <c r="AH2734" i="13" s="1"/>
  <c r="AI2734" i="13" s="1"/>
  <c r="U2734" i="13"/>
  <c r="AC2734" i="13"/>
  <c r="M2735" i="13"/>
  <c r="O2735" i="13"/>
  <c r="AH2735" i="13" s="1"/>
  <c r="P2735" i="13"/>
  <c r="U2735" i="13"/>
  <c r="AC2735" i="13"/>
  <c r="M2736" i="13"/>
  <c r="O2736" i="13"/>
  <c r="U2736" i="13"/>
  <c r="AC2736" i="13"/>
  <c r="M2737" i="13"/>
  <c r="O2737" i="13"/>
  <c r="P2737" i="13" s="1"/>
  <c r="U2737" i="13"/>
  <c r="AC2737" i="13"/>
  <c r="M2738" i="13"/>
  <c r="O2738" i="13"/>
  <c r="U2738" i="13"/>
  <c r="AC2738" i="13"/>
  <c r="AH2738" i="13"/>
  <c r="M2739" i="13"/>
  <c r="O2739" i="13"/>
  <c r="U2739" i="13"/>
  <c r="AC2739" i="13"/>
  <c r="M2740" i="13"/>
  <c r="O2740" i="13"/>
  <c r="U2740" i="13"/>
  <c r="AC2740" i="13"/>
  <c r="AH2740" i="13"/>
  <c r="AI2740" i="13" s="1"/>
  <c r="M2741" i="13"/>
  <c r="O2741" i="13"/>
  <c r="U2741" i="13"/>
  <c r="AC2741" i="13"/>
  <c r="M2742" i="13"/>
  <c r="O2742" i="13"/>
  <c r="U2742" i="13"/>
  <c r="AC2742" i="13"/>
  <c r="M2743" i="13"/>
  <c r="O2743" i="13"/>
  <c r="P2743" i="13" s="1"/>
  <c r="U2743" i="13"/>
  <c r="AC2743" i="13"/>
  <c r="M2744" i="13"/>
  <c r="O2744" i="13"/>
  <c r="P2744" i="13"/>
  <c r="U2744" i="13"/>
  <c r="AC2744" i="13"/>
  <c r="AH2744" i="13"/>
  <c r="M2745" i="13"/>
  <c r="O2745" i="13"/>
  <c r="U2745" i="13"/>
  <c r="AC2745" i="13"/>
  <c r="AH2745" i="13"/>
  <c r="AI2745" i="13" s="1"/>
  <c r="M2746" i="13"/>
  <c r="O2746" i="13"/>
  <c r="P2746" i="13" s="1"/>
  <c r="U2746" i="13"/>
  <c r="AC2746" i="13"/>
  <c r="AJ2746" i="13" s="1"/>
  <c r="AH2746" i="13"/>
  <c r="AI2746" i="13" s="1"/>
  <c r="M2747" i="13"/>
  <c r="O2747" i="13"/>
  <c r="AH2747" i="13" s="1"/>
  <c r="U2747" i="13"/>
  <c r="AC2747" i="13"/>
  <c r="M2748" i="13"/>
  <c r="O2748" i="13"/>
  <c r="U2748" i="13"/>
  <c r="AC2748" i="13"/>
  <c r="M2749" i="13"/>
  <c r="O2749" i="13"/>
  <c r="U2749" i="13"/>
  <c r="AC2749" i="13"/>
  <c r="M2750" i="13"/>
  <c r="O2750" i="13"/>
  <c r="P2750" i="13"/>
  <c r="U2750" i="13"/>
  <c r="AC2750" i="13"/>
  <c r="M2751" i="13"/>
  <c r="O2751" i="13"/>
  <c r="U2751" i="13"/>
  <c r="AC2751" i="13"/>
  <c r="M2752" i="13"/>
  <c r="O2752" i="13"/>
  <c r="AH2752" i="13" s="1"/>
  <c r="P2752" i="13"/>
  <c r="U2752" i="13"/>
  <c r="AC2752" i="13"/>
  <c r="M2753" i="13"/>
  <c r="O2753" i="13"/>
  <c r="P2753" i="13" s="1"/>
  <c r="U2753" i="13"/>
  <c r="AC2753" i="13"/>
  <c r="M2754" i="13"/>
  <c r="O2754" i="13"/>
  <c r="P2754" i="13"/>
  <c r="U2754" i="13"/>
  <c r="AC2754" i="13"/>
  <c r="M2755" i="13"/>
  <c r="O2755" i="13"/>
  <c r="U2755" i="13"/>
  <c r="AC2755" i="13"/>
  <c r="M2756" i="13"/>
  <c r="O2756" i="13"/>
  <c r="U2756" i="13"/>
  <c r="AC2756" i="13"/>
  <c r="M2757" i="13"/>
  <c r="O2757" i="13"/>
  <c r="P2757" i="13" s="1"/>
  <c r="U2757" i="13"/>
  <c r="AC2757" i="13"/>
  <c r="AH2757" i="13"/>
  <c r="AI2757" i="13" s="1"/>
  <c r="M2758" i="13"/>
  <c r="O2758" i="13"/>
  <c r="AH2758" i="13" s="1"/>
  <c r="AI2758" i="13" s="1"/>
  <c r="U2758" i="13"/>
  <c r="AC2758" i="13"/>
  <c r="M2759" i="13"/>
  <c r="O2759" i="13"/>
  <c r="P2759" i="13" s="1"/>
  <c r="U2759" i="13"/>
  <c r="AC2759" i="13"/>
  <c r="M2760" i="13"/>
  <c r="O2760" i="13"/>
  <c r="P2760" i="13" s="1"/>
  <c r="U2760" i="13"/>
  <c r="AC2760" i="13"/>
  <c r="M2761" i="13"/>
  <c r="O2761" i="13"/>
  <c r="U2761" i="13"/>
  <c r="AC2761" i="13"/>
  <c r="M2762" i="13"/>
  <c r="O2762" i="13"/>
  <c r="U2762" i="13"/>
  <c r="AC2762" i="13"/>
  <c r="M2763" i="13"/>
  <c r="O2763" i="13"/>
  <c r="P2823" i="13" s="1"/>
  <c r="U2763" i="13"/>
  <c r="AC2763" i="13"/>
  <c r="M2764" i="13"/>
  <c r="O2764" i="13"/>
  <c r="P2764" i="13" s="1"/>
  <c r="U2764" i="13"/>
  <c r="AC2764" i="13"/>
  <c r="M2765" i="13"/>
  <c r="O2765" i="13"/>
  <c r="P2765" i="13" s="1"/>
  <c r="U2765" i="13"/>
  <c r="AC2765" i="13"/>
  <c r="M2766" i="13"/>
  <c r="O2766" i="13"/>
  <c r="AH2766" i="13" s="1"/>
  <c r="AI2766" i="13" s="1"/>
  <c r="P2766" i="13"/>
  <c r="U2766" i="13"/>
  <c r="AC2766" i="13"/>
  <c r="M2767" i="13"/>
  <c r="O2767" i="13"/>
  <c r="P2767" i="13" s="1"/>
  <c r="U2767" i="13"/>
  <c r="AC2767" i="13"/>
  <c r="M2768" i="13"/>
  <c r="O2768" i="13"/>
  <c r="U2768" i="13"/>
  <c r="AC2768" i="13"/>
  <c r="M2769" i="13"/>
  <c r="O2769" i="13"/>
  <c r="AH2769" i="13" s="1"/>
  <c r="AI2769" i="13" s="1"/>
  <c r="U2769" i="13"/>
  <c r="AC2769" i="13"/>
  <c r="M2770" i="13"/>
  <c r="O2770" i="13"/>
  <c r="P2770" i="13" s="1"/>
  <c r="U2770" i="13"/>
  <c r="AC2770" i="13"/>
  <c r="AH2770" i="13"/>
  <c r="AI2770" i="13" s="1"/>
  <c r="M2771" i="13"/>
  <c r="O2771" i="13"/>
  <c r="P2771" i="13" s="1"/>
  <c r="U2771" i="13"/>
  <c r="AC2771" i="13"/>
  <c r="M2772" i="13"/>
  <c r="O2772" i="13"/>
  <c r="P2772" i="13" s="1"/>
  <c r="U2772" i="13"/>
  <c r="AC2772" i="13"/>
  <c r="M2773" i="13"/>
  <c r="O2773" i="13"/>
  <c r="AH2773" i="13" s="1"/>
  <c r="AI2773" i="13" s="1"/>
  <c r="P2773" i="13"/>
  <c r="U2773" i="13"/>
  <c r="AC2773" i="13"/>
  <c r="M2774" i="13"/>
  <c r="O2774" i="13"/>
  <c r="AH2774" i="13" s="1"/>
  <c r="U2774" i="13"/>
  <c r="U806" i="14" s="1"/>
  <c r="AC2774" i="13"/>
  <c r="M2775" i="13"/>
  <c r="O2775" i="13"/>
  <c r="U2775" i="13"/>
  <c r="AC2775" i="13"/>
  <c r="AH2775" i="13"/>
  <c r="M2776" i="13"/>
  <c r="O2776" i="13"/>
  <c r="U2776" i="13"/>
  <c r="AC2776" i="13"/>
  <c r="M2777" i="13"/>
  <c r="O2777" i="13"/>
  <c r="AH2777" i="13" s="1"/>
  <c r="P2777" i="13"/>
  <c r="U2777" i="13"/>
  <c r="AC2777" i="13"/>
  <c r="M2778" i="13"/>
  <c r="O2778" i="13"/>
  <c r="AH2778" i="13" s="1"/>
  <c r="U2778" i="13"/>
  <c r="AC2778" i="13"/>
  <c r="M2779" i="13"/>
  <c r="O2779" i="13"/>
  <c r="U2779" i="13"/>
  <c r="AC2779" i="13"/>
  <c r="M2780" i="13"/>
  <c r="O2780" i="13"/>
  <c r="U2780" i="13"/>
  <c r="AC2780" i="13"/>
  <c r="M2781" i="13"/>
  <c r="O2781" i="13"/>
  <c r="AH2781" i="13" s="1"/>
  <c r="U2781" i="13"/>
  <c r="AC2781" i="13"/>
  <c r="M2782" i="13"/>
  <c r="O2782" i="13"/>
  <c r="AH2782" i="13" s="1"/>
  <c r="U2782" i="13"/>
  <c r="AC2782" i="13"/>
  <c r="M2783" i="13"/>
  <c r="O2783" i="13"/>
  <c r="U2783" i="13"/>
  <c r="AC2783" i="13"/>
  <c r="M2784" i="13"/>
  <c r="O2784" i="13"/>
  <c r="AH2784" i="13" s="1"/>
  <c r="U2784" i="13"/>
  <c r="AC2784" i="13"/>
  <c r="M2785" i="13"/>
  <c r="O2785" i="13"/>
  <c r="U2785" i="13"/>
  <c r="AC2785" i="13"/>
  <c r="AH2785" i="13"/>
  <c r="M2786" i="13"/>
  <c r="O2786" i="13"/>
  <c r="AH2786" i="13" s="1"/>
  <c r="U2786" i="13"/>
  <c r="AC2786" i="13"/>
  <c r="M2787" i="13"/>
  <c r="O2787" i="13"/>
  <c r="P2787" i="13" s="1"/>
  <c r="U2787" i="13"/>
  <c r="AC2787" i="13"/>
  <c r="AH2787" i="13"/>
  <c r="M2788" i="13"/>
  <c r="O2788" i="13"/>
  <c r="U2788" i="13"/>
  <c r="AC2788" i="13"/>
  <c r="M2789" i="13"/>
  <c r="O2789" i="13"/>
  <c r="U2789" i="13"/>
  <c r="AC2789" i="13"/>
  <c r="M2790" i="13"/>
  <c r="O2790" i="13"/>
  <c r="AH2790" i="13" s="1"/>
  <c r="U2790" i="13"/>
  <c r="AC2790" i="13"/>
  <c r="M2791" i="13"/>
  <c r="O2791" i="13"/>
  <c r="AH2791" i="13" s="1"/>
  <c r="U2791" i="13"/>
  <c r="AC2791" i="13"/>
  <c r="M2792" i="13"/>
  <c r="O2792" i="13"/>
  <c r="AH2792" i="13" s="1"/>
  <c r="U2792" i="13"/>
  <c r="AC2792" i="13"/>
  <c r="M2793" i="13"/>
  <c r="O2793" i="13"/>
  <c r="U2793" i="13"/>
  <c r="AC2793" i="13"/>
  <c r="M2794" i="13"/>
  <c r="O2794" i="13"/>
  <c r="U2794" i="13"/>
  <c r="AC2794" i="13"/>
  <c r="AH2794" i="13"/>
  <c r="M2795" i="13"/>
  <c r="O2795" i="13"/>
  <c r="U2795" i="13"/>
  <c r="AC2795" i="13"/>
  <c r="AH2795" i="13"/>
  <c r="M2796" i="13"/>
  <c r="O2796" i="13"/>
  <c r="AH2796" i="13" s="1"/>
  <c r="U2796" i="13"/>
  <c r="AC2796" i="13"/>
  <c r="M2797" i="13"/>
  <c r="O2797" i="13"/>
  <c r="P2797" i="13"/>
  <c r="U2797" i="13"/>
  <c r="AC2797" i="13"/>
  <c r="AH2797" i="13"/>
  <c r="M2798" i="13"/>
  <c r="O2798" i="13"/>
  <c r="AH2798" i="13" s="1"/>
  <c r="AI2798" i="13" s="1"/>
  <c r="U2798" i="13"/>
  <c r="U812" i="14" s="1"/>
  <c r="AC2798" i="13"/>
  <c r="M2799" i="13"/>
  <c r="O2799" i="13"/>
  <c r="AH2799" i="13" s="1"/>
  <c r="AI2799" i="13" s="1"/>
  <c r="P2799" i="13"/>
  <c r="U2799" i="13"/>
  <c r="AC2799" i="13"/>
  <c r="M2800" i="13"/>
  <c r="O2800" i="13"/>
  <c r="AH2800" i="13" s="1"/>
  <c r="AI2800" i="13" s="1"/>
  <c r="P2800" i="13"/>
  <c r="U2800" i="13"/>
  <c r="AC2800" i="13"/>
  <c r="M2801" i="13"/>
  <c r="O2801" i="13"/>
  <c r="P2801" i="13" s="1"/>
  <c r="U2801" i="13"/>
  <c r="AC2801" i="13"/>
  <c r="M2802" i="13"/>
  <c r="O2802" i="13"/>
  <c r="P2802" i="13"/>
  <c r="U2802" i="13"/>
  <c r="AC2802" i="13"/>
  <c r="AH2802" i="13"/>
  <c r="AI2802" i="13" s="1"/>
  <c r="M2803" i="13"/>
  <c r="O2803" i="13"/>
  <c r="U2803" i="13"/>
  <c r="AC2803" i="13"/>
  <c r="M2804" i="13"/>
  <c r="O2804" i="13"/>
  <c r="U2804" i="13"/>
  <c r="AC2804" i="13"/>
  <c r="AH2804" i="13"/>
  <c r="AI2804" i="13" s="1"/>
  <c r="M2805" i="13"/>
  <c r="O2805" i="13"/>
  <c r="P2805" i="13"/>
  <c r="U2805" i="13"/>
  <c r="AJ2805" i="13" s="1"/>
  <c r="AC2805" i="13"/>
  <c r="AH2805" i="13"/>
  <c r="AI2805" i="13" s="1"/>
  <c r="M2806" i="13"/>
  <c r="O2806" i="13"/>
  <c r="AH2806" i="13" s="1"/>
  <c r="AI2806" i="13" s="1"/>
  <c r="U2806" i="13"/>
  <c r="AC2806" i="13"/>
  <c r="M2807" i="13"/>
  <c r="O2807" i="13"/>
  <c r="P2807" i="13" s="1"/>
  <c r="U2807" i="13"/>
  <c r="AC2807" i="13"/>
  <c r="M2808" i="13"/>
  <c r="O2808" i="13"/>
  <c r="P2808" i="13" s="1"/>
  <c r="U2808" i="13"/>
  <c r="AC2808" i="13"/>
  <c r="AH2808" i="13"/>
  <c r="AI2808" i="13" s="1"/>
  <c r="M2809" i="13"/>
  <c r="O2809" i="13"/>
  <c r="U2809" i="13"/>
  <c r="AC2809" i="13"/>
  <c r="M2810" i="13"/>
  <c r="O2810" i="13"/>
  <c r="P2810" i="13" s="1"/>
  <c r="U2810" i="13"/>
  <c r="AC2810" i="13"/>
  <c r="AH2810" i="13"/>
  <c r="AI2810" i="13" s="1"/>
  <c r="M2811" i="13"/>
  <c r="O2811" i="13"/>
  <c r="P2811" i="13" s="1"/>
  <c r="U2811" i="13"/>
  <c r="AC2811" i="13"/>
  <c r="M2812" i="13"/>
  <c r="O2812" i="13"/>
  <c r="AH2812" i="13" s="1"/>
  <c r="AI2812" i="13" s="1"/>
  <c r="P2812" i="13"/>
  <c r="U2812" i="13"/>
  <c r="AC2812" i="13"/>
  <c r="M2813" i="13"/>
  <c r="O2813" i="13"/>
  <c r="P2813" i="13" s="1"/>
  <c r="U2813" i="13"/>
  <c r="AC2813" i="13"/>
  <c r="M2814" i="13"/>
  <c r="O2814" i="13"/>
  <c r="AH2814" i="13" s="1"/>
  <c r="AI2814" i="13" s="1"/>
  <c r="P2814" i="13"/>
  <c r="U2814" i="13"/>
  <c r="AC2814" i="13"/>
  <c r="M2815" i="13"/>
  <c r="O2815" i="13"/>
  <c r="U2815" i="13"/>
  <c r="AC2815" i="13"/>
  <c r="M2816" i="13"/>
  <c r="O2816" i="13"/>
  <c r="AH2816" i="13" s="1"/>
  <c r="U2816" i="13"/>
  <c r="AC2816" i="13"/>
  <c r="M2817" i="13"/>
  <c r="O2817" i="13"/>
  <c r="AH2817" i="13" s="1"/>
  <c r="U2817" i="13"/>
  <c r="AC2817" i="13"/>
  <c r="M2818" i="13"/>
  <c r="O2818" i="13"/>
  <c r="U2818" i="13"/>
  <c r="AC2818" i="13"/>
  <c r="M2819" i="13"/>
  <c r="O2819" i="13"/>
  <c r="AH2819" i="13" s="1"/>
  <c r="U2819" i="13"/>
  <c r="AC2819" i="13"/>
  <c r="M2820" i="13"/>
  <c r="O2820" i="13"/>
  <c r="AH2820" i="13" s="1"/>
  <c r="U2820" i="13"/>
  <c r="AC2820" i="13"/>
  <c r="M2821" i="13"/>
  <c r="O2821" i="13"/>
  <c r="AH2821" i="13" s="1"/>
  <c r="U2821" i="13"/>
  <c r="AC2821" i="13"/>
  <c r="M2822" i="13"/>
  <c r="O2822" i="13"/>
  <c r="U2822" i="13"/>
  <c r="AC2822" i="13"/>
  <c r="M2823" i="13"/>
  <c r="O2823" i="13"/>
  <c r="AH2823" i="13" s="1"/>
  <c r="U2823" i="13"/>
  <c r="AC2823" i="13"/>
  <c r="M2824" i="13"/>
  <c r="O2824" i="13"/>
  <c r="AH2824" i="13" s="1"/>
  <c r="U2824" i="13"/>
  <c r="AC2824" i="13"/>
  <c r="M2825" i="13"/>
  <c r="O2825" i="13"/>
  <c r="AH2825" i="13" s="1"/>
  <c r="U2825" i="13"/>
  <c r="AC2825" i="13"/>
  <c r="M2826" i="13"/>
  <c r="O2826" i="13"/>
  <c r="AH2826" i="13" s="1"/>
  <c r="U2826" i="13"/>
  <c r="AC2826" i="13"/>
  <c r="M2827" i="13"/>
  <c r="O2827" i="13"/>
  <c r="AH2827" i="13" s="1"/>
  <c r="U2827" i="13"/>
  <c r="AC2827" i="13"/>
  <c r="M2828" i="13"/>
  <c r="O2828" i="13"/>
  <c r="U2828" i="13"/>
  <c r="AC2828" i="13"/>
  <c r="M2829" i="13"/>
  <c r="O2829" i="13"/>
  <c r="AH2829" i="13" s="1"/>
  <c r="U2829" i="13"/>
  <c r="AC2829" i="13"/>
  <c r="M2830" i="13"/>
  <c r="O2830" i="13"/>
  <c r="AH2830" i="13" s="1"/>
  <c r="U2830" i="13"/>
  <c r="AC2830" i="13"/>
  <c r="M2831" i="13"/>
  <c r="O2831" i="13"/>
  <c r="U2831" i="13"/>
  <c r="AC2831" i="13"/>
  <c r="M2832" i="13"/>
  <c r="O2832" i="13"/>
  <c r="AH2832" i="13" s="1"/>
  <c r="U2832" i="13"/>
  <c r="AC2832" i="13"/>
  <c r="M2833" i="13"/>
  <c r="O2833" i="13"/>
  <c r="AH2833" i="13" s="1"/>
  <c r="U2833" i="13"/>
  <c r="AC2833" i="13"/>
  <c r="M2834" i="13"/>
  <c r="O2834" i="13"/>
  <c r="AH2834" i="13" s="1"/>
  <c r="U2834" i="13"/>
  <c r="AC2834" i="13"/>
  <c r="M2835" i="13"/>
  <c r="O2835" i="13"/>
  <c r="AH2835" i="13" s="1"/>
  <c r="U2835" i="13"/>
  <c r="AC2835" i="13"/>
  <c r="M2836" i="13"/>
  <c r="O2836" i="13"/>
  <c r="U2836" i="13"/>
  <c r="AC2836" i="13"/>
  <c r="M2837" i="13"/>
  <c r="O2837" i="13"/>
  <c r="AH2837" i="13" s="1"/>
  <c r="U2837" i="13"/>
  <c r="AC2837" i="13"/>
  <c r="M2838" i="13"/>
  <c r="O2838" i="13"/>
  <c r="AH2838" i="13" s="1"/>
  <c r="U2838" i="13"/>
  <c r="AC2838" i="13"/>
  <c r="M2839" i="13"/>
  <c r="O2839" i="13"/>
  <c r="U2839" i="13"/>
  <c r="AC2839" i="13"/>
  <c r="M2840" i="13"/>
  <c r="O2840" i="13"/>
  <c r="AH2840" i="13" s="1"/>
  <c r="U2840" i="13"/>
  <c r="AC2840" i="13"/>
  <c r="M2841" i="13"/>
  <c r="O2841" i="13"/>
  <c r="AH2841" i="13" s="1"/>
  <c r="U2841" i="13"/>
  <c r="AC2841" i="13"/>
  <c r="M2842" i="13"/>
  <c r="O2842" i="13"/>
  <c r="AH2842" i="13" s="1"/>
  <c r="P2842" i="13"/>
  <c r="U2842" i="13"/>
  <c r="AC2842" i="13"/>
  <c r="M2843" i="13"/>
  <c r="O2843" i="13"/>
  <c r="AH2843" i="13" s="1"/>
  <c r="U2843" i="13"/>
  <c r="AC2843" i="13"/>
  <c r="M2844" i="13"/>
  <c r="O2844" i="13"/>
  <c r="U2844" i="13"/>
  <c r="AC2844" i="13"/>
  <c r="M2845" i="13"/>
  <c r="O2845" i="13"/>
  <c r="AH2845" i="13" s="1"/>
  <c r="U2845" i="13"/>
  <c r="AC2845" i="13"/>
  <c r="M2846" i="13"/>
  <c r="O2846" i="13"/>
  <c r="AH2846" i="13" s="1"/>
  <c r="U2846" i="13"/>
  <c r="AC2846" i="13"/>
  <c r="M2847" i="13"/>
  <c r="O2847" i="13"/>
  <c r="AH2847" i="13" s="1"/>
  <c r="U2847" i="13"/>
  <c r="AC2847" i="13"/>
  <c r="M2848" i="13"/>
  <c r="O2848" i="13"/>
  <c r="AH2848" i="13" s="1"/>
  <c r="U2848" i="13"/>
  <c r="AC2848" i="13"/>
  <c r="M2849" i="13"/>
  <c r="O2849" i="13"/>
  <c r="AH2849" i="13" s="1"/>
  <c r="U2849" i="13"/>
  <c r="AC2849" i="13"/>
  <c r="M2850" i="13"/>
  <c r="O2850" i="13"/>
  <c r="U2850" i="13"/>
  <c r="AC2850" i="13"/>
  <c r="M2851" i="13"/>
  <c r="O2851" i="13"/>
  <c r="AH2851" i="13" s="1"/>
  <c r="U2851" i="13"/>
  <c r="AC2851" i="13"/>
  <c r="M2852" i="13"/>
  <c r="O2852" i="13"/>
  <c r="U2852" i="13"/>
  <c r="AC2852" i="13"/>
  <c r="M2853" i="13"/>
  <c r="O2853" i="13"/>
  <c r="AH2853" i="13" s="1"/>
  <c r="U2853" i="13"/>
  <c r="AC2853" i="13"/>
  <c r="M2854" i="13"/>
  <c r="O2854" i="13"/>
  <c r="U2854" i="13"/>
  <c r="AC2854" i="13"/>
  <c r="M2855" i="13"/>
  <c r="O2855" i="13"/>
  <c r="U2855" i="13"/>
  <c r="AC2855" i="13"/>
  <c r="M2856" i="13"/>
  <c r="O2856" i="13"/>
  <c r="AH2856" i="13" s="1"/>
  <c r="U2856" i="13"/>
  <c r="AC2856" i="13"/>
  <c r="M2857" i="13"/>
  <c r="O2857" i="13"/>
  <c r="AH2857" i="13" s="1"/>
  <c r="U2857" i="13"/>
  <c r="AC2857" i="13"/>
  <c r="M2858" i="13"/>
  <c r="O2858" i="13"/>
  <c r="AH2858" i="13" s="1"/>
  <c r="U2858" i="13"/>
  <c r="AC2858" i="13"/>
  <c r="M2859" i="13"/>
  <c r="O2859" i="13"/>
  <c r="AH2859" i="13" s="1"/>
  <c r="U2859" i="13"/>
  <c r="AC2859" i="13"/>
  <c r="M2860" i="13"/>
  <c r="O2860" i="13"/>
  <c r="U2860" i="13"/>
  <c r="AC2860" i="13"/>
  <c r="M2861" i="13"/>
  <c r="O2861" i="13"/>
  <c r="AH2861" i="13" s="1"/>
  <c r="U2861" i="13"/>
  <c r="AC2861" i="13"/>
  <c r="M2862" i="13"/>
  <c r="O2862" i="13"/>
  <c r="AH2862" i="13" s="1"/>
  <c r="U2862" i="13"/>
  <c r="AC2862" i="13"/>
  <c r="M2863" i="13"/>
  <c r="O2863" i="13"/>
  <c r="AH2863" i="13" s="1"/>
  <c r="U2863" i="13"/>
  <c r="AC2863" i="13"/>
  <c r="M2864" i="13"/>
  <c r="O2864" i="13"/>
  <c r="P2864" i="13" s="1"/>
  <c r="U2864" i="13"/>
  <c r="AC2864" i="13"/>
  <c r="AC830" i="14" s="1"/>
  <c r="M2865" i="13"/>
  <c r="O2865" i="13"/>
  <c r="P2865" i="13" s="1"/>
  <c r="U2865" i="13"/>
  <c r="AC2865" i="13"/>
  <c r="M2866" i="13"/>
  <c r="O2866" i="13"/>
  <c r="P2866" i="13" s="1"/>
  <c r="U2866" i="13"/>
  <c r="AC2866" i="13"/>
  <c r="M2867" i="13"/>
  <c r="O2867" i="13"/>
  <c r="P2867" i="13" s="1"/>
  <c r="U2867" i="13"/>
  <c r="AC2867" i="13"/>
  <c r="M2868" i="13"/>
  <c r="O2868" i="13"/>
  <c r="P2868" i="13"/>
  <c r="U2868" i="13"/>
  <c r="AC2868" i="13"/>
  <c r="M2869" i="13"/>
  <c r="O2869" i="13"/>
  <c r="P2869" i="13" s="1"/>
  <c r="U2869" i="13"/>
  <c r="AC2869" i="13"/>
  <c r="M2870" i="13"/>
  <c r="O2870" i="13"/>
  <c r="AH2870" i="13" s="1"/>
  <c r="P2870" i="13"/>
  <c r="U2870" i="13"/>
  <c r="AC2870" i="13"/>
  <c r="M2871" i="13"/>
  <c r="O2871" i="13"/>
  <c r="AH2871" i="13" s="1"/>
  <c r="AI2871" i="13" s="1"/>
  <c r="P2871" i="13"/>
  <c r="U2871" i="13"/>
  <c r="AC2871" i="13"/>
  <c r="M2872" i="13"/>
  <c r="O2872" i="13"/>
  <c r="U2872" i="13"/>
  <c r="AC2872" i="13"/>
  <c r="M2873" i="13"/>
  <c r="O2873" i="13"/>
  <c r="AH2873" i="13" s="1"/>
  <c r="U2873" i="13"/>
  <c r="AC2873" i="13"/>
  <c r="AI2873" i="13"/>
  <c r="M2874" i="13"/>
  <c r="AJ2874" i="13" s="1"/>
  <c r="O2874" i="13"/>
  <c r="AH2874" i="13" s="1"/>
  <c r="AI2874" i="13" s="1"/>
  <c r="P2874" i="13"/>
  <c r="U2874" i="13"/>
  <c r="AC2874" i="13"/>
  <c r="M2875" i="13"/>
  <c r="O2875" i="13"/>
  <c r="AH2875" i="13" s="1"/>
  <c r="AI2875" i="13" s="1"/>
  <c r="U2875" i="13"/>
  <c r="AC2875" i="13"/>
  <c r="M2876" i="13"/>
  <c r="O2876" i="13"/>
  <c r="AH2876" i="13" s="1"/>
  <c r="AI2876" i="13" s="1"/>
  <c r="P2876" i="13"/>
  <c r="U2876" i="13"/>
  <c r="AC2876" i="13"/>
  <c r="M2877" i="13"/>
  <c r="O2877" i="13"/>
  <c r="U2877" i="13"/>
  <c r="AC2877" i="13"/>
  <c r="M2878" i="13"/>
  <c r="O2878" i="13"/>
  <c r="AH2878" i="13" s="1"/>
  <c r="AI2896" i="13" s="1"/>
  <c r="P2878" i="13"/>
  <c r="U2878" i="13"/>
  <c r="AC2878" i="13"/>
  <c r="M2879" i="13"/>
  <c r="O2879" i="13"/>
  <c r="AH2879" i="13" s="1"/>
  <c r="P2879" i="13"/>
  <c r="U2879" i="13"/>
  <c r="AC2879" i="13"/>
  <c r="AI2879" i="13"/>
  <c r="M2880" i="13"/>
  <c r="O2880" i="13"/>
  <c r="U2880" i="13"/>
  <c r="AC2880" i="13"/>
  <c r="M2881" i="13"/>
  <c r="O2881" i="13"/>
  <c r="AH2881" i="13" s="1"/>
  <c r="AI2881" i="13" s="1"/>
  <c r="U2881" i="13"/>
  <c r="AC2881" i="13"/>
  <c r="M2882" i="13"/>
  <c r="M836" i="14" s="1"/>
  <c r="O2882" i="13"/>
  <c r="P2882" i="13" s="1"/>
  <c r="U2882" i="13"/>
  <c r="AC2882" i="13"/>
  <c r="M2883" i="13"/>
  <c r="O2883" i="13"/>
  <c r="P2883" i="13" s="1"/>
  <c r="U2883" i="13"/>
  <c r="AC2883" i="13"/>
  <c r="M2884" i="13"/>
  <c r="M838" i="14" s="1"/>
  <c r="O2884" i="13"/>
  <c r="P2884" i="13"/>
  <c r="U2884" i="13"/>
  <c r="AC2884" i="13"/>
  <c r="M2885" i="13"/>
  <c r="M839" i="14" s="1"/>
  <c r="O2885" i="13"/>
  <c r="U2885" i="13"/>
  <c r="U839" i="14" s="1"/>
  <c r="AC2885" i="13"/>
  <c r="M2886" i="13"/>
  <c r="O2886" i="13"/>
  <c r="U2886" i="13"/>
  <c r="AC2886" i="13"/>
  <c r="M2887" i="13"/>
  <c r="O2887" i="13"/>
  <c r="P2887" i="13"/>
  <c r="U2887" i="13"/>
  <c r="U841" i="14" s="1"/>
  <c r="AC2887" i="13"/>
  <c r="M2888" i="13"/>
  <c r="O2888" i="13"/>
  <c r="AH2888" i="13" s="1"/>
  <c r="U2888" i="13"/>
  <c r="AC2888" i="13"/>
  <c r="M2889" i="13"/>
  <c r="O2889" i="13"/>
  <c r="AH2889" i="13" s="1"/>
  <c r="AI2889" i="13" s="1"/>
  <c r="U2889" i="13"/>
  <c r="AC2889" i="13"/>
  <c r="M2890" i="13"/>
  <c r="O2890" i="13"/>
  <c r="U2890" i="13"/>
  <c r="AC2890" i="13"/>
  <c r="M2891" i="13"/>
  <c r="O2891" i="13"/>
  <c r="AH2891" i="13" s="1"/>
  <c r="U2891" i="13"/>
  <c r="AC2891" i="13"/>
  <c r="M2892" i="13"/>
  <c r="O2892" i="13"/>
  <c r="P2892" i="13"/>
  <c r="U2892" i="13"/>
  <c r="AC2892" i="13"/>
  <c r="M2893" i="13"/>
  <c r="O2893" i="13"/>
  <c r="AH2893" i="13" s="1"/>
  <c r="AI2893" i="13" s="1"/>
  <c r="U2893" i="13"/>
  <c r="AC2893" i="13"/>
  <c r="M2894" i="13"/>
  <c r="O2894" i="13"/>
  <c r="P2894" i="13"/>
  <c r="U2894" i="13"/>
  <c r="AC2894" i="13"/>
  <c r="M2895" i="13"/>
  <c r="O2895" i="13"/>
  <c r="AH2895" i="13" s="1"/>
  <c r="U2895" i="13"/>
  <c r="AC2895" i="13"/>
  <c r="M2896" i="13"/>
  <c r="O2896" i="13"/>
  <c r="AH2896" i="13" s="1"/>
  <c r="U2896" i="13"/>
  <c r="AC2896" i="13"/>
  <c r="M2897" i="13"/>
  <c r="O2897" i="13"/>
  <c r="AH2897" i="13" s="1"/>
  <c r="U2897" i="13"/>
  <c r="AC2897" i="13"/>
  <c r="AI2897" i="13"/>
  <c r="M2898" i="13"/>
  <c r="O2898" i="13"/>
  <c r="P2898" i="13"/>
  <c r="U2898" i="13"/>
  <c r="AC2898" i="13"/>
  <c r="M2899" i="13"/>
  <c r="O2899" i="13"/>
  <c r="AH2899" i="13" s="1"/>
  <c r="U2899" i="13"/>
  <c r="AC2899" i="13"/>
  <c r="M2900" i="13"/>
  <c r="O2900" i="13"/>
  <c r="P2900" i="13" s="1"/>
  <c r="U2900" i="13"/>
  <c r="AC2900" i="13"/>
  <c r="M2901" i="13"/>
  <c r="O2901" i="13"/>
  <c r="P2901" i="13" s="1"/>
  <c r="U2901" i="13"/>
  <c r="U843" i="14" s="1"/>
  <c r="AC2901" i="13"/>
  <c r="M2902" i="13"/>
  <c r="O2902" i="13"/>
  <c r="P2902" i="13"/>
  <c r="U2902" i="13"/>
  <c r="AC2902" i="13"/>
  <c r="M2903" i="13"/>
  <c r="O2903" i="13"/>
  <c r="P2903" i="13" s="1"/>
  <c r="U2903" i="13"/>
  <c r="U845" i="14" s="1"/>
  <c r="AC2903" i="13"/>
  <c r="AC845" i="14" s="1"/>
  <c r="M2904" i="13"/>
  <c r="O2904" i="13"/>
  <c r="U2904" i="13"/>
  <c r="AC2904" i="13"/>
  <c r="AC846" i="14" s="1"/>
  <c r="M2905" i="13"/>
  <c r="O2905" i="13"/>
  <c r="P2905" i="13" s="1"/>
  <c r="U2905" i="13"/>
  <c r="AC2905" i="13"/>
  <c r="M2906" i="13"/>
  <c r="O2906" i="13"/>
  <c r="U2906" i="13"/>
  <c r="AC2906" i="13"/>
  <c r="M2907" i="13"/>
  <c r="O2907" i="13"/>
  <c r="AH2907" i="13" s="1"/>
  <c r="AI2907" i="13" s="1"/>
  <c r="U2907" i="13"/>
  <c r="AC2907" i="13"/>
  <c r="M2908" i="13"/>
  <c r="O2908" i="13"/>
  <c r="U2908" i="13"/>
  <c r="AC2908" i="13"/>
  <c r="M2909" i="13"/>
  <c r="O2909" i="13"/>
  <c r="AH2909" i="13" s="1"/>
  <c r="AI2909" i="13" s="1"/>
  <c r="U2909" i="13"/>
  <c r="AC2909" i="13"/>
  <c r="M2910" i="13"/>
  <c r="O2910" i="13"/>
  <c r="AH2910" i="13" s="1"/>
  <c r="AI2910" i="13" s="1"/>
  <c r="P2910" i="13"/>
  <c r="U2910" i="13"/>
  <c r="AC2910" i="13"/>
  <c r="M2911" i="13"/>
  <c r="O2911" i="13"/>
  <c r="U2911" i="13"/>
  <c r="AC2911" i="13"/>
  <c r="M2912" i="13"/>
  <c r="O2912" i="13"/>
  <c r="AH2912" i="13" s="1"/>
  <c r="AI2912" i="13" s="1"/>
  <c r="U2912" i="13"/>
  <c r="AC2912" i="13"/>
  <c r="M2913" i="13"/>
  <c r="O2913" i="13"/>
  <c r="AH2913" i="13" s="1"/>
  <c r="AI2913" i="13" s="1"/>
  <c r="U2913" i="13"/>
  <c r="AC2913" i="13"/>
  <c r="M2914" i="13"/>
  <c r="O2914" i="13"/>
  <c r="AH2914" i="13" s="1"/>
  <c r="P2914" i="13"/>
  <c r="U2914" i="13"/>
  <c r="AJ2914" i="13" s="1"/>
  <c r="AC2914" i="13"/>
  <c r="AI2914" i="13"/>
  <c r="M2915" i="13"/>
  <c r="O2915" i="13"/>
  <c r="AH2915" i="13" s="1"/>
  <c r="AI2915" i="13" s="1"/>
  <c r="U2915" i="13"/>
  <c r="AC2915" i="13"/>
  <c r="M2916" i="13"/>
  <c r="O2916" i="13"/>
  <c r="AH2916" i="13" s="1"/>
  <c r="AI2916" i="13" s="1"/>
  <c r="U2916" i="13"/>
  <c r="AC2916" i="13"/>
  <c r="M2917" i="13"/>
  <c r="O2917" i="13"/>
  <c r="AH2917" i="13" s="1"/>
  <c r="AI2917" i="13" s="1"/>
  <c r="U2917" i="13"/>
  <c r="AC2917" i="13"/>
  <c r="M2918" i="13"/>
  <c r="O2918" i="13"/>
  <c r="P2918" i="13" s="1"/>
  <c r="U2918" i="13"/>
  <c r="AC2918" i="13"/>
  <c r="AC848" i="14" s="1"/>
  <c r="M2919" i="13"/>
  <c r="O2919" i="13"/>
  <c r="P2919" i="13"/>
  <c r="U2919" i="13"/>
  <c r="AC2919" i="13"/>
  <c r="M2920" i="13"/>
  <c r="O2920" i="13"/>
  <c r="P2920" i="13" s="1"/>
  <c r="U2920" i="13"/>
  <c r="AC2920" i="13"/>
  <c r="M2921" i="13"/>
  <c r="O2921" i="13"/>
  <c r="P2921" i="13" s="1"/>
  <c r="U2921" i="13"/>
  <c r="AC2921" i="13"/>
  <c r="AC851" i="14" s="1"/>
  <c r="M2922" i="13"/>
  <c r="M852" i="14" s="1"/>
  <c r="O2922" i="13"/>
  <c r="P2922" i="13"/>
  <c r="U2922" i="13"/>
  <c r="AC2922" i="13"/>
  <c r="M2923" i="13"/>
  <c r="M853" i="14" s="1"/>
  <c r="O2923" i="13"/>
  <c r="P2923" i="13" s="1"/>
  <c r="U2923" i="13"/>
  <c r="AC2923" i="13"/>
  <c r="M2924" i="13"/>
  <c r="O2924" i="13"/>
  <c r="U2924" i="13"/>
  <c r="AC2924" i="13"/>
  <c r="M2925" i="13"/>
  <c r="O2925" i="13"/>
  <c r="AH2925" i="13" s="1"/>
  <c r="AI2925" i="13" s="1"/>
  <c r="U2925" i="13"/>
  <c r="AC2925" i="13"/>
  <c r="M2926" i="13"/>
  <c r="O2926" i="13"/>
  <c r="U2926" i="13"/>
  <c r="AC2926" i="13"/>
  <c r="M2927" i="13"/>
  <c r="O2927" i="13"/>
  <c r="AH2927" i="13" s="1"/>
  <c r="AI2927" i="13" s="1"/>
  <c r="U2927" i="13"/>
  <c r="AC2927" i="13"/>
  <c r="M2928" i="13"/>
  <c r="O2928" i="13"/>
  <c r="AH2928" i="13" s="1"/>
  <c r="U2928" i="13"/>
  <c r="AC2928" i="13"/>
  <c r="AI2928" i="13"/>
  <c r="M2929" i="13"/>
  <c r="O2929" i="13"/>
  <c r="AH2929" i="13" s="1"/>
  <c r="AI2929" i="13" s="1"/>
  <c r="U2929" i="13"/>
  <c r="AC2929" i="13"/>
  <c r="M2930" i="13"/>
  <c r="O2930" i="13"/>
  <c r="U2930" i="13"/>
  <c r="AC2930" i="13"/>
  <c r="M2931" i="13"/>
  <c r="O2931" i="13"/>
  <c r="AH2931" i="13" s="1"/>
  <c r="AI2931" i="13" s="1"/>
  <c r="U2931" i="13"/>
  <c r="AC2931" i="13"/>
  <c r="M2932" i="13"/>
  <c r="O2932" i="13"/>
  <c r="U2932" i="13"/>
  <c r="AC2932" i="13"/>
  <c r="M2933" i="13"/>
  <c r="O2933" i="13"/>
  <c r="AH2933" i="13" s="1"/>
  <c r="AI2933" i="13" s="1"/>
  <c r="U2933" i="13"/>
  <c r="AC2933" i="13"/>
  <c r="M2934" i="13"/>
  <c r="O2934" i="13"/>
  <c r="U2934" i="13"/>
  <c r="AC2934" i="13"/>
  <c r="M2935" i="13"/>
  <c r="O2935" i="13"/>
  <c r="U2935" i="13"/>
  <c r="AC2935" i="13"/>
  <c r="M2936" i="13"/>
  <c r="O2936" i="13"/>
  <c r="P2936" i="13" s="1"/>
  <c r="U2936" i="13"/>
  <c r="U854" i="14" s="1"/>
  <c r="AC2936" i="13"/>
  <c r="AC854" i="14" s="1"/>
  <c r="M2937" i="13"/>
  <c r="O2937" i="13"/>
  <c r="P2937" i="13" s="1"/>
  <c r="U2937" i="13"/>
  <c r="AC2937" i="13"/>
  <c r="M2938" i="13"/>
  <c r="O2938" i="13"/>
  <c r="P2938" i="13" s="1"/>
  <c r="U2938" i="13"/>
  <c r="AC2938" i="13"/>
  <c r="M2939" i="13"/>
  <c r="O2939" i="13"/>
  <c r="P2939" i="13" s="1"/>
  <c r="U2939" i="13"/>
  <c r="AC2939" i="13"/>
  <c r="M2940" i="13"/>
  <c r="O2940" i="13"/>
  <c r="P2940" i="13"/>
  <c r="U2940" i="13"/>
  <c r="AC2940" i="13"/>
  <c r="M2941" i="13"/>
  <c r="O2941" i="13"/>
  <c r="P2941" i="13" s="1"/>
  <c r="U2941" i="13"/>
  <c r="AC2941" i="13"/>
  <c r="M2942" i="13"/>
  <c r="O2942" i="13"/>
  <c r="AH2942" i="13" s="1"/>
  <c r="AI2942" i="13" s="1"/>
  <c r="P2942" i="13"/>
  <c r="U2942" i="13"/>
  <c r="AC2942" i="13"/>
  <c r="M2943" i="13"/>
  <c r="O2943" i="13"/>
  <c r="AH2943" i="13" s="1"/>
  <c r="U2943" i="13"/>
  <c r="AC2943" i="13"/>
  <c r="AI2943" i="13"/>
  <c r="M2944" i="13"/>
  <c r="O2944" i="13"/>
  <c r="AH2944" i="13" s="1"/>
  <c r="U2944" i="13"/>
  <c r="AC2944" i="13"/>
  <c r="AI2944" i="13"/>
  <c r="M2945" i="13"/>
  <c r="O2945" i="13"/>
  <c r="AH2945" i="13" s="1"/>
  <c r="AI2945" i="13" s="1"/>
  <c r="U2945" i="13"/>
  <c r="AC2945" i="13"/>
  <c r="M2946" i="13"/>
  <c r="O2946" i="13"/>
  <c r="AH2946" i="13" s="1"/>
  <c r="P2946" i="13"/>
  <c r="U2946" i="13"/>
  <c r="AC2946" i="13"/>
  <c r="AI2946" i="13"/>
  <c r="AJ2946" i="13"/>
  <c r="M2947" i="13"/>
  <c r="O2947" i="13"/>
  <c r="AH2947" i="13" s="1"/>
  <c r="AI2947" i="13" s="1"/>
  <c r="U2947" i="13"/>
  <c r="AC2947" i="13"/>
  <c r="M2948" i="13"/>
  <c r="O2948" i="13"/>
  <c r="AH2948" i="13" s="1"/>
  <c r="AI2948" i="13" s="1"/>
  <c r="P2948" i="13"/>
  <c r="U2948" i="13"/>
  <c r="AC2948" i="13"/>
  <c r="M2949" i="13"/>
  <c r="O2949" i="13"/>
  <c r="AH2949" i="13" s="1"/>
  <c r="AI2949" i="13" s="1"/>
  <c r="U2949" i="13"/>
  <c r="AC2949" i="13"/>
  <c r="M2950" i="13"/>
  <c r="O2950" i="13"/>
  <c r="AH2950" i="13" s="1"/>
  <c r="AI2950" i="13" s="1"/>
  <c r="P2950" i="13"/>
  <c r="U2950" i="13"/>
  <c r="AC2950" i="13"/>
  <c r="M2951" i="13"/>
  <c r="O2951" i="13"/>
  <c r="AH2951" i="13" s="1"/>
  <c r="P2951" i="13"/>
  <c r="U2951" i="13"/>
  <c r="AC2951" i="13"/>
  <c r="AI2951" i="13"/>
  <c r="M2952" i="13"/>
  <c r="O2952" i="13"/>
  <c r="AH2952" i="13" s="1"/>
  <c r="AI2952" i="13" s="1"/>
  <c r="U2952" i="13"/>
  <c r="AC2952" i="13"/>
  <c r="M2953" i="13"/>
  <c r="O2953" i="13"/>
  <c r="AH2953" i="13" s="1"/>
  <c r="AI2953" i="13" s="1"/>
  <c r="U2953" i="13"/>
  <c r="AC2953" i="13"/>
  <c r="M2954" i="13"/>
  <c r="O2954" i="13"/>
  <c r="P2954" i="13"/>
  <c r="U2954" i="13"/>
  <c r="AC2954" i="13"/>
  <c r="M2955" i="13"/>
  <c r="O2955" i="13"/>
  <c r="P2955" i="13" s="1"/>
  <c r="U2955" i="13"/>
  <c r="AC2955" i="13"/>
  <c r="M2956" i="13"/>
  <c r="O2956" i="13"/>
  <c r="P2956" i="13" s="1"/>
  <c r="U2956" i="13"/>
  <c r="AC2956" i="13"/>
  <c r="M2957" i="13"/>
  <c r="M863" i="14" s="1"/>
  <c r="O2957" i="13"/>
  <c r="P2957" i="13" s="1"/>
  <c r="U2957" i="13"/>
  <c r="AC2957" i="13"/>
  <c r="M2958" i="13"/>
  <c r="O2958" i="13"/>
  <c r="P2958" i="13"/>
  <c r="U2958" i="13"/>
  <c r="U864" i="14" s="1"/>
  <c r="AC2958" i="13"/>
  <c r="M2959" i="13"/>
  <c r="O2959" i="13"/>
  <c r="P2959" i="13" s="1"/>
  <c r="U2959" i="13"/>
  <c r="U865" i="14" s="1"/>
  <c r="AC2959" i="13"/>
  <c r="M2960" i="13"/>
  <c r="O2960" i="13"/>
  <c r="AH2960" i="13" s="1"/>
  <c r="AI2960" i="13" s="1"/>
  <c r="U2960" i="13"/>
  <c r="AC2960" i="13"/>
  <c r="M2961" i="13"/>
  <c r="O2961" i="13"/>
  <c r="AH2961" i="13" s="1"/>
  <c r="U2961" i="13"/>
  <c r="AC2961" i="13"/>
  <c r="AI2961" i="13"/>
  <c r="M2962" i="13"/>
  <c r="O2962" i="13"/>
  <c r="AH2962" i="13" s="1"/>
  <c r="P2962" i="13"/>
  <c r="U2962" i="13"/>
  <c r="AJ2962" i="13" s="1"/>
  <c r="AC2962" i="13"/>
  <c r="AI2962" i="13"/>
  <c r="M2963" i="13"/>
  <c r="O2963" i="13"/>
  <c r="AH2963" i="13" s="1"/>
  <c r="AI2963" i="13" s="1"/>
  <c r="U2963" i="13"/>
  <c r="AC2963" i="13"/>
  <c r="M2964" i="13"/>
  <c r="O2964" i="13"/>
  <c r="AH2964" i="13" s="1"/>
  <c r="AI2964" i="13" s="1"/>
  <c r="P2964" i="13"/>
  <c r="U2964" i="13"/>
  <c r="AC2964" i="13"/>
  <c r="M2965" i="13"/>
  <c r="O2965" i="13"/>
  <c r="AH2965" i="13" s="1"/>
  <c r="U2965" i="13"/>
  <c r="AC2965" i="13"/>
  <c r="M2966" i="13"/>
  <c r="O2966" i="13"/>
  <c r="AH2966" i="13" s="1"/>
  <c r="AI2966" i="13" s="1"/>
  <c r="P2966" i="13"/>
  <c r="U2966" i="13"/>
  <c r="AC2966" i="13"/>
  <c r="M2967" i="13"/>
  <c r="O2967" i="13"/>
  <c r="AH2967" i="13" s="1"/>
  <c r="P2967" i="13"/>
  <c r="U2967" i="13"/>
  <c r="AC2967" i="13"/>
  <c r="AI2967" i="13"/>
  <c r="M2968" i="13"/>
  <c r="O2968" i="13"/>
  <c r="AH2968" i="13" s="1"/>
  <c r="U2968" i="13"/>
  <c r="AC2968" i="13"/>
  <c r="AI2968" i="13"/>
  <c r="M2969" i="13"/>
  <c r="O2969" i="13"/>
  <c r="AH2969" i="13" s="1"/>
  <c r="U2969" i="13"/>
  <c r="AC2969" i="13"/>
  <c r="AI2969" i="13"/>
  <c r="M2970" i="13"/>
  <c r="O2970" i="13"/>
  <c r="AH2970" i="13" s="1"/>
  <c r="P2970" i="13"/>
  <c r="U2970" i="13"/>
  <c r="AC2970" i="13"/>
  <c r="AI2970" i="13"/>
  <c r="M2971" i="13"/>
  <c r="O2971" i="13"/>
  <c r="AH2971" i="13" s="1"/>
  <c r="AI2971" i="13" s="1"/>
  <c r="U2971" i="13"/>
  <c r="AC2971" i="13"/>
  <c r="M2972" i="13"/>
  <c r="O2972" i="13"/>
  <c r="U2972" i="13"/>
  <c r="AC2972" i="13"/>
  <c r="M2973" i="13"/>
  <c r="O2973" i="13"/>
  <c r="U2973" i="13"/>
  <c r="U867" i="14" s="1"/>
  <c r="AC2973" i="13"/>
  <c r="M2974" i="13"/>
  <c r="O2974" i="13"/>
  <c r="U2974" i="13"/>
  <c r="AC2974" i="13"/>
  <c r="M2975" i="13"/>
  <c r="O2975" i="13"/>
  <c r="U2975" i="13"/>
  <c r="U869" i="14" s="1"/>
  <c r="AC2975" i="13"/>
  <c r="AC869" i="14" s="1"/>
  <c r="M2976" i="13"/>
  <c r="O2976" i="13"/>
  <c r="U2976" i="13"/>
  <c r="AC2976" i="13"/>
  <c r="M2977" i="13"/>
  <c r="O2977" i="13"/>
  <c r="P2977" i="13" s="1"/>
  <c r="U2977" i="13"/>
  <c r="AC2977" i="13"/>
  <c r="AC871" i="14" s="1"/>
  <c r="M2978" i="13"/>
  <c r="O2978" i="13"/>
  <c r="AH2978" i="13" s="1"/>
  <c r="U2978" i="13"/>
  <c r="AC2978" i="13"/>
  <c r="M2979" i="13"/>
  <c r="O2979" i="13"/>
  <c r="AH2979" i="13" s="1"/>
  <c r="AI2979" i="13" s="1"/>
  <c r="U2979" i="13"/>
  <c r="AC2979" i="13"/>
  <c r="M2980" i="13"/>
  <c r="O2980" i="13"/>
  <c r="AH2980" i="13" s="1"/>
  <c r="U2980" i="13"/>
  <c r="AC2980" i="13"/>
  <c r="M2981" i="13"/>
  <c r="O2981" i="13"/>
  <c r="AH2981" i="13" s="1"/>
  <c r="U2981" i="13"/>
  <c r="AC2981" i="13"/>
  <c r="M2982" i="13"/>
  <c r="O2982" i="13"/>
  <c r="AH2982" i="13" s="1"/>
  <c r="U2982" i="13"/>
  <c r="AC2982" i="13"/>
  <c r="M2983" i="13"/>
  <c r="O2983" i="13"/>
  <c r="AH2983" i="13" s="1"/>
  <c r="U2983" i="13"/>
  <c r="AC2983" i="13"/>
  <c r="M2984" i="13"/>
  <c r="O2984" i="13"/>
  <c r="AH2984" i="13" s="1"/>
  <c r="U2984" i="13"/>
  <c r="AC2984" i="13"/>
  <c r="M2985" i="13"/>
  <c r="O2985" i="13"/>
  <c r="AH2985" i="13" s="1"/>
  <c r="U2985" i="13"/>
  <c r="AC2985" i="13"/>
  <c r="M2986" i="13"/>
  <c r="O2986" i="13"/>
  <c r="AH2986" i="13" s="1"/>
  <c r="U2986" i="13"/>
  <c r="AC2986" i="13"/>
  <c r="M2987" i="13"/>
  <c r="O2987" i="13"/>
  <c r="AH2987" i="13" s="1"/>
  <c r="U2987" i="13"/>
  <c r="AC2987" i="13"/>
  <c r="M2988" i="13"/>
  <c r="O2988" i="13"/>
  <c r="U2988" i="13"/>
  <c r="AC2988" i="13"/>
  <c r="M2989" i="13"/>
  <c r="O2989" i="13"/>
  <c r="AH2989" i="13" s="1"/>
  <c r="U2989" i="13"/>
  <c r="AC2989" i="13"/>
  <c r="M2990" i="13"/>
  <c r="O2990" i="13"/>
  <c r="P2990" i="13"/>
  <c r="U2990" i="13"/>
  <c r="U872" i="14" s="1"/>
  <c r="AC2990" i="13"/>
  <c r="AC872" i="14" s="1"/>
  <c r="M2991" i="13"/>
  <c r="O2991" i="13"/>
  <c r="P2991" i="13"/>
  <c r="U2991" i="13"/>
  <c r="U873" i="14" s="1"/>
  <c r="AC2991" i="13"/>
  <c r="M2992" i="13"/>
  <c r="O2992" i="13"/>
  <c r="P2992" i="13" s="1"/>
  <c r="U2992" i="13"/>
  <c r="U874" i="14" s="1"/>
  <c r="AC2992" i="13"/>
  <c r="M2993" i="13"/>
  <c r="O2993" i="13"/>
  <c r="P2993" i="13" s="1"/>
  <c r="U2993" i="13"/>
  <c r="AC2993" i="13"/>
  <c r="M2994" i="13"/>
  <c r="M876" i="14" s="1"/>
  <c r="O2994" i="13"/>
  <c r="P2994" i="13" s="1"/>
  <c r="U2994" i="13"/>
  <c r="AC2994" i="13"/>
  <c r="M2995" i="13"/>
  <c r="O2995" i="13"/>
  <c r="P2995" i="13" s="1"/>
  <c r="U2995" i="13"/>
  <c r="AC2995" i="13"/>
  <c r="M2996" i="13"/>
  <c r="O2996" i="13"/>
  <c r="U2996" i="13"/>
  <c r="AC2996" i="13"/>
  <c r="M2997" i="13"/>
  <c r="O2997" i="13"/>
  <c r="AH2997" i="13" s="1"/>
  <c r="AI2997" i="13" s="1"/>
  <c r="U2997" i="13"/>
  <c r="AC2997" i="13"/>
  <c r="M2998" i="13"/>
  <c r="O2998" i="13"/>
  <c r="U2998" i="13"/>
  <c r="AC2998" i="13"/>
  <c r="M2999" i="13"/>
  <c r="O2999" i="13"/>
  <c r="U2999" i="13"/>
  <c r="AC2999" i="13"/>
  <c r="M3000" i="13"/>
  <c r="O3000" i="13"/>
  <c r="AH3000" i="13" s="1"/>
  <c r="AI3000" i="13" s="1"/>
  <c r="U3000" i="13"/>
  <c r="AC3000" i="13"/>
  <c r="M3001" i="13"/>
  <c r="O3001" i="13"/>
  <c r="AH3001" i="13" s="1"/>
  <c r="U3001" i="13"/>
  <c r="AC3001" i="13"/>
  <c r="AI3001" i="13"/>
  <c r="M3002" i="13"/>
  <c r="AJ3002" i="13" s="1"/>
  <c r="O3002" i="13"/>
  <c r="AH3002" i="13" s="1"/>
  <c r="AI3002" i="13" s="1"/>
  <c r="P3002" i="13"/>
  <c r="U3002" i="13"/>
  <c r="AC3002" i="13"/>
  <c r="M3003" i="13"/>
  <c r="O3003" i="13"/>
  <c r="AH3003" i="13" s="1"/>
  <c r="AI3003" i="13" s="1"/>
  <c r="U3003" i="13"/>
  <c r="AC3003" i="13"/>
  <c r="M3004" i="13"/>
  <c r="O3004" i="13"/>
  <c r="U3004" i="13"/>
  <c r="AC3004" i="13"/>
  <c r="M3005" i="13"/>
  <c r="O3005" i="13"/>
  <c r="AH3005" i="13" s="1"/>
  <c r="AI3005" i="13" s="1"/>
  <c r="U3005" i="13"/>
  <c r="AC3005" i="13"/>
  <c r="M3006" i="13"/>
  <c r="O3006" i="13"/>
  <c r="U3006" i="13"/>
  <c r="AC3006" i="13"/>
  <c r="M3007" i="13"/>
  <c r="O3007" i="13"/>
  <c r="U3007" i="13"/>
  <c r="AC3007" i="13"/>
  <c r="M3008" i="13"/>
  <c r="O3008" i="13"/>
  <c r="P3008" i="13" s="1"/>
  <c r="U3008" i="13"/>
  <c r="AC3008" i="13"/>
  <c r="AC878" i="14" s="1"/>
  <c r="M3009" i="13"/>
  <c r="O3009" i="13"/>
  <c r="P3009" i="13" s="1"/>
  <c r="U3009" i="13"/>
  <c r="AC3009" i="13"/>
  <c r="M3010" i="13"/>
  <c r="O3010" i="13"/>
  <c r="P3010" i="13" s="1"/>
  <c r="U3010" i="13"/>
  <c r="AC3010" i="13"/>
  <c r="M3011" i="13"/>
  <c r="M881" i="14" s="1"/>
  <c r="O3011" i="13"/>
  <c r="P3011" i="13" s="1"/>
  <c r="U3011" i="13"/>
  <c r="AC3011" i="13"/>
  <c r="M3012" i="13"/>
  <c r="O3012" i="13"/>
  <c r="P3012" i="13"/>
  <c r="U3012" i="13"/>
  <c r="AC3012" i="13"/>
  <c r="M3013" i="13"/>
  <c r="O3013" i="13"/>
  <c r="P3013" i="13" s="1"/>
  <c r="U3013" i="13"/>
  <c r="AC3013" i="13"/>
  <c r="M3014" i="13"/>
  <c r="O3014" i="13"/>
  <c r="AH3014" i="13" s="1"/>
  <c r="AI3014" i="13" s="1"/>
  <c r="P3014" i="13"/>
  <c r="U3014" i="13"/>
  <c r="AC3014" i="13"/>
  <c r="M3015" i="13"/>
  <c r="O3015" i="13"/>
  <c r="AH3015" i="13" s="1"/>
  <c r="P3015" i="13"/>
  <c r="U3015" i="13"/>
  <c r="AC3015" i="13"/>
  <c r="AI3015" i="13"/>
  <c r="M3016" i="13"/>
  <c r="O3016" i="13"/>
  <c r="AH3016" i="13" s="1"/>
  <c r="AI3016" i="13" s="1"/>
  <c r="U3016" i="13"/>
  <c r="AC3016" i="13"/>
  <c r="M3017" i="13"/>
  <c r="O3017" i="13"/>
  <c r="AH3017" i="13" s="1"/>
  <c r="AI3017" i="13" s="1"/>
  <c r="U3017" i="13"/>
  <c r="AC3017" i="13"/>
  <c r="M3018" i="13"/>
  <c r="O3018" i="13"/>
  <c r="U3018" i="13"/>
  <c r="AC3018" i="13"/>
  <c r="M3019" i="13"/>
  <c r="O3019" i="13"/>
  <c r="AH3019" i="13" s="1"/>
  <c r="AI3019" i="13" s="1"/>
  <c r="U3019" i="13"/>
  <c r="AC3019" i="13"/>
  <c r="M3020" i="13"/>
  <c r="O3020" i="13"/>
  <c r="AH3020" i="13" s="1"/>
  <c r="AI3020" i="13" s="1"/>
  <c r="P3020" i="13"/>
  <c r="U3020" i="13"/>
  <c r="AC3020" i="13"/>
  <c r="M3021" i="13"/>
  <c r="O3021" i="13"/>
  <c r="AH3021" i="13" s="1"/>
  <c r="AI3021" i="13" s="1"/>
  <c r="U3021" i="13"/>
  <c r="AC3021" i="13"/>
  <c r="M3022" i="13"/>
  <c r="O3022" i="13"/>
  <c r="AH3022" i="13" s="1"/>
  <c r="AI3022" i="13" s="1"/>
  <c r="P3022" i="13"/>
  <c r="U3022" i="13"/>
  <c r="AC3022" i="13"/>
  <c r="M3023" i="13"/>
  <c r="O3023" i="13"/>
  <c r="AH3023" i="13" s="1"/>
  <c r="P3023" i="13"/>
  <c r="U3023" i="13"/>
  <c r="AC3023" i="13"/>
  <c r="AI3023" i="13"/>
  <c r="M3024" i="13"/>
  <c r="O3024" i="13"/>
  <c r="AH3024" i="13" s="1"/>
  <c r="AI3024" i="13" s="1"/>
  <c r="U3024" i="13"/>
  <c r="AC3024" i="13"/>
  <c r="M3025" i="13"/>
  <c r="O3025" i="13"/>
  <c r="AH3025" i="13" s="1"/>
  <c r="U3025" i="13"/>
  <c r="AC3025" i="13"/>
  <c r="AI3025" i="13"/>
  <c r="M3026" i="13"/>
  <c r="O3026" i="13"/>
  <c r="P3026" i="13"/>
  <c r="U3026" i="13"/>
  <c r="AC3026" i="13"/>
  <c r="M3027" i="13"/>
  <c r="O3027" i="13"/>
  <c r="P3027" i="13" s="1"/>
  <c r="U3027" i="13"/>
  <c r="AC3027" i="13"/>
  <c r="M3028" i="13"/>
  <c r="O3028" i="13"/>
  <c r="P3028" i="13" s="1"/>
  <c r="U3028" i="13"/>
  <c r="AC3028" i="13"/>
  <c r="M3029" i="13"/>
  <c r="O3029" i="13"/>
  <c r="P3029" i="13" s="1"/>
  <c r="U3029" i="13"/>
  <c r="AC3029" i="13"/>
  <c r="M3030" i="13"/>
  <c r="O3030" i="13"/>
  <c r="P3030" i="13"/>
  <c r="P888" i="14" s="1"/>
  <c r="U3030" i="13"/>
  <c r="U888" i="14" s="1"/>
  <c r="AC3030" i="13"/>
  <c r="M3031" i="13"/>
  <c r="O3031" i="13"/>
  <c r="P3031" i="13"/>
  <c r="U3031" i="13"/>
  <c r="AC3031" i="13"/>
  <c r="M3032" i="13"/>
  <c r="O3032" i="13"/>
  <c r="AH3032" i="13" s="1"/>
  <c r="AI3032" i="13" s="1"/>
  <c r="U3032" i="13"/>
  <c r="AC3032" i="13"/>
  <c r="M3033" i="13"/>
  <c r="O3033" i="13"/>
  <c r="AH3033" i="13" s="1"/>
  <c r="U3033" i="13"/>
  <c r="AC3033" i="13"/>
  <c r="AI3033" i="13"/>
  <c r="M3034" i="13"/>
  <c r="O3034" i="13"/>
  <c r="U3034" i="13"/>
  <c r="AC3034" i="13"/>
  <c r="M3035" i="13"/>
  <c r="O3035" i="13"/>
  <c r="AH3035" i="13" s="1"/>
  <c r="AI3035" i="13" s="1"/>
  <c r="U3035" i="13"/>
  <c r="AC3035" i="13"/>
  <c r="M3036" i="13"/>
  <c r="O3036" i="13"/>
  <c r="AH3036" i="13" s="1"/>
  <c r="AI3036" i="13" s="1"/>
  <c r="P3036" i="13"/>
  <c r="U3036" i="13"/>
  <c r="AC3036" i="13"/>
  <c r="M3037" i="13"/>
  <c r="O3037" i="13"/>
  <c r="AH3037" i="13" s="1"/>
  <c r="AI3037" i="13" s="1"/>
  <c r="U3037" i="13"/>
  <c r="AC3037" i="13"/>
  <c r="M3038" i="13"/>
  <c r="O3038" i="13"/>
  <c r="U3038" i="13"/>
  <c r="AC3038" i="13"/>
  <c r="M3039" i="13"/>
  <c r="O3039" i="13"/>
  <c r="AH3039" i="13" s="1"/>
  <c r="P3039" i="13"/>
  <c r="U3039" i="13"/>
  <c r="AC3039" i="13"/>
  <c r="AI3039" i="13"/>
  <c r="M3040" i="13"/>
  <c r="O3040" i="13"/>
  <c r="AH3040" i="13" s="1"/>
  <c r="U3040" i="13"/>
  <c r="AC3040" i="13"/>
  <c r="AI3040" i="13"/>
  <c r="M3041" i="13"/>
  <c r="O3041" i="13"/>
  <c r="AH3041" i="13" s="1"/>
  <c r="AI3041" i="13" s="1"/>
  <c r="U3041" i="13"/>
  <c r="AC3041" i="13"/>
  <c r="M3042" i="13"/>
  <c r="O3042" i="13"/>
  <c r="AH3042" i="13" s="1"/>
  <c r="P3042" i="13"/>
  <c r="U3042" i="13"/>
  <c r="AC3042" i="13"/>
  <c r="AI3042" i="13"/>
  <c r="AJ3042" i="13"/>
  <c r="M3043" i="13"/>
  <c r="O3043" i="13"/>
  <c r="AH3043" i="13" s="1"/>
  <c r="AI3043" i="13" s="1"/>
  <c r="U3043" i="13"/>
  <c r="AC3043" i="13"/>
  <c r="M3044" i="13"/>
  <c r="M890" i="14" s="1"/>
  <c r="O3044" i="13"/>
  <c r="P3044" i="13" s="1"/>
  <c r="U3044" i="13"/>
  <c r="AC3044" i="13"/>
  <c r="M3045" i="13"/>
  <c r="O3045" i="13"/>
  <c r="P3045" i="13" s="1"/>
  <c r="U3045" i="13"/>
  <c r="AC3045" i="13"/>
  <c r="M3046" i="13"/>
  <c r="O3046" i="13"/>
  <c r="P3046" i="13"/>
  <c r="U3046" i="13"/>
  <c r="AC3046" i="13"/>
  <c r="AC892" i="14" s="1"/>
  <c r="M3047" i="13"/>
  <c r="O3047" i="13"/>
  <c r="P3047" i="13"/>
  <c r="U3047" i="13"/>
  <c r="U893" i="14" s="1"/>
  <c r="AC3047" i="13"/>
  <c r="M3048" i="13"/>
  <c r="O3048" i="13"/>
  <c r="P3048" i="13" s="1"/>
  <c r="U3048" i="13"/>
  <c r="AC3048" i="13"/>
  <c r="M3049" i="13"/>
  <c r="O3049" i="13"/>
  <c r="P3049" i="13" s="1"/>
  <c r="U3049" i="13"/>
  <c r="AC3049" i="13"/>
  <c r="M3050" i="13"/>
  <c r="O3050" i="13"/>
  <c r="AH3050" i="13" s="1"/>
  <c r="P3050" i="13"/>
  <c r="AJ3050" i="13" s="1"/>
  <c r="U3050" i="13"/>
  <c r="AC3050" i="13"/>
  <c r="AI3050" i="13"/>
  <c r="M3051" i="13"/>
  <c r="O3051" i="13"/>
  <c r="AH3051" i="13" s="1"/>
  <c r="AI3051" i="13" s="1"/>
  <c r="U3051" i="13"/>
  <c r="AC3051" i="13"/>
  <c r="M3052" i="13"/>
  <c r="O3052" i="13"/>
  <c r="U3052" i="13"/>
  <c r="AC3052" i="13"/>
  <c r="M3053" i="13"/>
  <c r="O3053" i="13"/>
  <c r="AH3053" i="13" s="1"/>
  <c r="U3053" i="13"/>
  <c r="AC3053" i="13"/>
  <c r="M3054" i="13"/>
  <c r="O3054" i="13"/>
  <c r="AH3054" i="13" s="1"/>
  <c r="AI3054" i="13" s="1"/>
  <c r="P3054" i="13"/>
  <c r="U3054" i="13"/>
  <c r="AC3054" i="13"/>
  <c r="M3055" i="13"/>
  <c r="O3055" i="13"/>
  <c r="U3055" i="13"/>
  <c r="AC3055" i="13"/>
  <c r="M3056" i="13"/>
  <c r="O3056" i="13"/>
  <c r="AH3056" i="13" s="1"/>
  <c r="U3056" i="13"/>
  <c r="AC3056" i="13"/>
  <c r="AI3056" i="13"/>
  <c r="M3057" i="13"/>
  <c r="O3057" i="13"/>
  <c r="AH3057" i="13" s="1"/>
  <c r="U3057" i="13"/>
  <c r="AC3057" i="13"/>
  <c r="AI3057" i="13"/>
  <c r="M3058" i="13"/>
  <c r="O3058" i="13"/>
  <c r="U3058" i="13"/>
  <c r="AC3058" i="13"/>
  <c r="M3059" i="13"/>
  <c r="O3059" i="13"/>
  <c r="AH3059" i="13" s="1"/>
  <c r="AI3059" i="13" s="1"/>
  <c r="U3059" i="13"/>
  <c r="AC3059" i="13"/>
  <c r="M3060" i="13"/>
  <c r="O3060" i="13"/>
  <c r="AH3060" i="13" s="1"/>
  <c r="AI3060" i="13" s="1"/>
  <c r="P3060" i="13"/>
  <c r="U3060" i="13"/>
  <c r="AC3060" i="13"/>
  <c r="M3061" i="13"/>
  <c r="O3061" i="13"/>
  <c r="AH3061" i="13" s="1"/>
  <c r="U3061" i="13"/>
  <c r="AC3061" i="13"/>
  <c r="M3062" i="13"/>
  <c r="O3062" i="13"/>
  <c r="U3062" i="13"/>
  <c r="AC3062" i="13"/>
  <c r="M3063" i="13"/>
  <c r="O3063" i="13"/>
  <c r="U3063" i="13"/>
  <c r="U897" i="14" s="1"/>
  <c r="AC3063" i="13"/>
  <c r="M3064" i="13"/>
  <c r="O3064" i="13"/>
  <c r="P3064" i="13" s="1"/>
  <c r="U3064" i="13"/>
  <c r="AC3064" i="13"/>
  <c r="M3065" i="13"/>
  <c r="O3065" i="13"/>
  <c r="U3065" i="13"/>
  <c r="AC3065" i="13"/>
  <c r="M3066" i="13"/>
  <c r="M900" i="14" s="1"/>
  <c r="O3066" i="13"/>
  <c r="U3066" i="13"/>
  <c r="AC3066" i="13"/>
  <c r="M3067" i="13"/>
  <c r="O3067" i="13"/>
  <c r="U3067" i="13"/>
  <c r="AC3067" i="13"/>
  <c r="M3068" i="13"/>
  <c r="O3068" i="13"/>
  <c r="AH3068" i="13" s="1"/>
  <c r="P3068" i="13"/>
  <c r="U3068" i="13"/>
  <c r="AC3068" i="13"/>
  <c r="M3069" i="13"/>
  <c r="O3069" i="13"/>
  <c r="AH3069" i="13" s="1"/>
  <c r="AI3069" i="13" s="1"/>
  <c r="U3069" i="13"/>
  <c r="AC3069" i="13"/>
  <c r="M3070" i="13"/>
  <c r="O3070" i="13"/>
  <c r="U3070" i="13"/>
  <c r="AC3070" i="13"/>
  <c r="M3071" i="13"/>
  <c r="O3071" i="13"/>
  <c r="AH3071" i="13" s="1"/>
  <c r="U3071" i="13"/>
  <c r="AC3071" i="13"/>
  <c r="M3072" i="13"/>
  <c r="O3072" i="13"/>
  <c r="AH3072" i="13" s="1"/>
  <c r="U3072" i="13"/>
  <c r="AC3072" i="13"/>
  <c r="M3073" i="13"/>
  <c r="O3073" i="13"/>
  <c r="AH3073" i="13" s="1"/>
  <c r="U3073" i="13"/>
  <c r="AC3073" i="13"/>
  <c r="M3074" i="13"/>
  <c r="O3074" i="13"/>
  <c r="AH3074" i="13" s="1"/>
  <c r="U3074" i="13"/>
  <c r="AC3074" i="13"/>
  <c r="M3075" i="13"/>
  <c r="O3075" i="13"/>
  <c r="AH3075" i="13" s="1"/>
  <c r="U3075" i="13"/>
  <c r="AC3075" i="13"/>
  <c r="M3076" i="13"/>
  <c r="O3076" i="13"/>
  <c r="U3076" i="13"/>
  <c r="AC3076" i="13"/>
  <c r="M3077" i="13"/>
  <c r="O3077" i="13"/>
  <c r="AH3077" i="13" s="1"/>
  <c r="U3077" i="13"/>
  <c r="AC3077" i="13"/>
  <c r="M3078" i="13"/>
  <c r="O3078" i="13"/>
  <c r="AH3078" i="13" s="1"/>
  <c r="U3078" i="13"/>
  <c r="AC3078" i="13"/>
  <c r="M3079" i="13"/>
  <c r="O3079" i="13"/>
  <c r="AH3079" i="13" s="1"/>
  <c r="U3079" i="13"/>
  <c r="AC3079" i="13"/>
  <c r="M3080" i="13"/>
  <c r="O3080" i="13"/>
  <c r="P3080" i="13" s="1"/>
  <c r="U3080" i="13"/>
  <c r="U902" i="14" s="1"/>
  <c r="AC3080" i="13"/>
  <c r="AC902" i="14" s="1"/>
  <c r="M3081" i="13"/>
  <c r="O3081" i="13"/>
  <c r="P3081" i="13" s="1"/>
  <c r="U3081" i="13"/>
  <c r="AC3081" i="13"/>
  <c r="M3082" i="13"/>
  <c r="O3082" i="13"/>
  <c r="P3082" i="13"/>
  <c r="U3082" i="13"/>
  <c r="AC3082" i="13"/>
  <c r="M3083" i="13"/>
  <c r="M905" i="14" s="1"/>
  <c r="O3083" i="13"/>
  <c r="P3083" i="13" s="1"/>
  <c r="U3083" i="13"/>
  <c r="AC3083" i="13"/>
  <c r="M3084" i="13"/>
  <c r="M906" i="14" s="1"/>
  <c r="O3084" i="13"/>
  <c r="P3084" i="13"/>
  <c r="U3084" i="13"/>
  <c r="AC3084" i="13"/>
  <c r="M3085" i="13"/>
  <c r="O3085" i="13"/>
  <c r="P3085" i="13" s="1"/>
  <c r="U3085" i="13"/>
  <c r="U907" i="14" s="1"/>
  <c r="AC3085" i="13"/>
  <c r="M3086" i="13"/>
  <c r="O3086" i="13"/>
  <c r="AH3086" i="13" s="1"/>
  <c r="AI3086" i="13" s="1"/>
  <c r="P3086" i="13"/>
  <c r="U3086" i="13"/>
  <c r="AC3086" i="13"/>
  <c r="M3087" i="13"/>
  <c r="O3087" i="13"/>
  <c r="AH3087" i="13" s="1"/>
  <c r="P3087" i="13"/>
  <c r="U3087" i="13"/>
  <c r="AC3087" i="13"/>
  <c r="AI3087" i="13"/>
  <c r="M3088" i="13"/>
  <c r="O3088" i="13"/>
  <c r="AH3088" i="13" s="1"/>
  <c r="U3088" i="13"/>
  <c r="AC3088" i="13"/>
  <c r="AI3088" i="13"/>
  <c r="M3089" i="13"/>
  <c r="O3089" i="13"/>
  <c r="AH3089" i="13" s="1"/>
  <c r="U3089" i="13"/>
  <c r="AC3089" i="13"/>
  <c r="AI3089" i="13"/>
  <c r="M3090" i="13"/>
  <c r="O3090" i="13"/>
  <c r="AH3090" i="13" s="1"/>
  <c r="P3090" i="13"/>
  <c r="U3090" i="13"/>
  <c r="AC3090" i="13"/>
  <c r="AI3090" i="13"/>
  <c r="M3091" i="13"/>
  <c r="O3091" i="13"/>
  <c r="AH3091" i="13" s="1"/>
  <c r="AI3091" i="13" s="1"/>
  <c r="U3091" i="13"/>
  <c r="AC3091" i="13"/>
  <c r="M3092" i="13"/>
  <c r="O3092" i="13"/>
  <c r="AH3092" i="13" s="1"/>
  <c r="AI3092" i="13" s="1"/>
  <c r="P3092" i="13"/>
  <c r="U3092" i="13"/>
  <c r="AC3092" i="13"/>
  <c r="M3093" i="13"/>
  <c r="O3093" i="13"/>
  <c r="AH3093" i="13" s="1"/>
  <c r="AI3093" i="13" s="1"/>
  <c r="U3093" i="13"/>
  <c r="AC3093" i="13"/>
  <c r="M3094" i="13"/>
  <c r="O3094" i="13"/>
  <c r="U3094" i="13"/>
  <c r="AC3094" i="13"/>
  <c r="M3095" i="13"/>
  <c r="O3095" i="13"/>
  <c r="AH3095" i="13" s="1"/>
  <c r="P3095" i="13"/>
  <c r="U3095" i="13"/>
  <c r="AC3095" i="13"/>
  <c r="AI3095" i="13"/>
  <c r="M3096" i="13"/>
  <c r="O3096" i="13"/>
  <c r="AH3096" i="13" s="1"/>
  <c r="AI3096" i="13" s="1"/>
  <c r="U3096" i="13"/>
  <c r="AC3096" i="13"/>
  <c r="M3097" i="13"/>
  <c r="O3097" i="13"/>
  <c r="AH3097" i="13" s="1"/>
  <c r="AI3097" i="13" s="1"/>
  <c r="U3097" i="13"/>
  <c r="AC3097" i="13"/>
  <c r="M3098" i="13"/>
  <c r="O3098" i="13"/>
  <c r="P3098" i="13" s="1"/>
  <c r="U3098" i="13"/>
  <c r="AC3098" i="13"/>
  <c r="M3099" i="13"/>
  <c r="O3099" i="13"/>
  <c r="P3099" i="13" s="1"/>
  <c r="U3099" i="13"/>
  <c r="AC3099" i="13"/>
  <c r="M3100" i="13"/>
  <c r="M910" i="14" s="1"/>
  <c r="O3100" i="13"/>
  <c r="P3100" i="13"/>
  <c r="U3100" i="13"/>
  <c r="AC3100" i="13"/>
  <c r="M3101" i="13"/>
  <c r="M911" i="14" s="1"/>
  <c r="O3101" i="13"/>
  <c r="P3101" i="13" s="1"/>
  <c r="U3101" i="13"/>
  <c r="AC3101" i="13"/>
  <c r="M3102" i="13"/>
  <c r="O3102" i="13"/>
  <c r="P3102" i="13"/>
  <c r="U3102" i="13"/>
  <c r="U912" i="14" s="1"/>
  <c r="AC3102" i="13"/>
  <c r="AC912" i="14" s="1"/>
  <c r="M3103" i="13"/>
  <c r="O3103" i="13"/>
  <c r="P3103" i="13"/>
  <c r="U3103" i="13"/>
  <c r="AC3103" i="13"/>
  <c r="AC913" i="14" s="1"/>
  <c r="M3104" i="13"/>
  <c r="O3104" i="13"/>
  <c r="AH3104" i="13" s="1"/>
  <c r="U3104" i="13"/>
  <c r="AC3104" i="13"/>
  <c r="AI3104" i="13"/>
  <c r="M3105" i="13"/>
  <c r="O3105" i="13"/>
  <c r="AH3105" i="13" s="1"/>
  <c r="U3105" i="13"/>
  <c r="AC3105" i="13"/>
  <c r="AI3105" i="13"/>
  <c r="M3106" i="13"/>
  <c r="O3106" i="13"/>
  <c r="AH3106" i="13" s="1"/>
  <c r="P3106" i="13"/>
  <c r="U3106" i="13"/>
  <c r="AC3106" i="13"/>
  <c r="AI3106" i="13"/>
  <c r="AJ3106" i="13" s="1"/>
  <c r="M3107" i="13"/>
  <c r="O3107" i="13"/>
  <c r="AH3107" i="13" s="1"/>
  <c r="AI3107" i="13" s="1"/>
  <c r="U3107" i="13"/>
  <c r="AC3107" i="13"/>
  <c r="M3108" i="13"/>
  <c r="O3108" i="13"/>
  <c r="AH3108" i="13" s="1"/>
  <c r="AI3108" i="13" s="1"/>
  <c r="P3108" i="13"/>
  <c r="U3108" i="13"/>
  <c r="AC3108" i="13"/>
  <c r="M3109" i="13"/>
  <c r="O3109" i="13"/>
  <c r="AH3109" i="13" s="1"/>
  <c r="AI3109" i="13" s="1"/>
  <c r="U3109" i="13"/>
  <c r="AC3109" i="13"/>
  <c r="M3110" i="13"/>
  <c r="O3110" i="13"/>
  <c r="AH3110" i="13" s="1"/>
  <c r="AI3110" i="13" s="1"/>
  <c r="U3110" i="13"/>
  <c r="AC3110" i="13"/>
  <c r="M3111" i="13"/>
  <c r="O3111" i="13"/>
  <c r="U3111" i="13"/>
  <c r="AC3111" i="13"/>
  <c r="M3112" i="13"/>
  <c r="O3112" i="13"/>
  <c r="AH3112" i="13" s="1"/>
  <c r="U3112" i="13"/>
  <c r="AC3112" i="13"/>
  <c r="AI3112" i="13"/>
  <c r="M3113" i="13"/>
  <c r="O3113" i="13"/>
  <c r="AH3113" i="13" s="1"/>
  <c r="U3113" i="13"/>
  <c r="AC3113" i="13"/>
  <c r="AI3113" i="13"/>
  <c r="M3114" i="13"/>
  <c r="O3114" i="13"/>
  <c r="U3114" i="13"/>
  <c r="AC3114" i="13"/>
  <c r="M3115" i="13"/>
  <c r="O3115" i="13"/>
  <c r="AH3115" i="13" s="1"/>
  <c r="AI3115" i="13" s="1"/>
  <c r="U3115" i="13"/>
  <c r="AC3115" i="13"/>
  <c r="M3116" i="13"/>
  <c r="O3116" i="13"/>
  <c r="P3116" i="13"/>
  <c r="U3116" i="13"/>
  <c r="AC3116" i="13"/>
  <c r="M3117" i="13"/>
  <c r="M915" i="14" s="1"/>
  <c r="O3117" i="13"/>
  <c r="P3117" i="13" s="1"/>
  <c r="U3117" i="13"/>
  <c r="AC3117" i="13"/>
  <c r="M3118" i="13"/>
  <c r="O3118" i="13"/>
  <c r="P3118" i="13" s="1"/>
  <c r="U3118" i="13"/>
  <c r="AC3118" i="13"/>
  <c r="M3119" i="13"/>
  <c r="O3119" i="13"/>
  <c r="P3119" i="13" s="1"/>
  <c r="U3119" i="13"/>
  <c r="U917" i="14" s="1"/>
  <c r="AC3119" i="13"/>
  <c r="M3120" i="13"/>
  <c r="O3120" i="13"/>
  <c r="P3120" i="13" s="1"/>
  <c r="U3120" i="13"/>
  <c r="U918" i="14" s="1"/>
  <c r="AC3120" i="13"/>
  <c r="AC918" i="14" s="1"/>
  <c r="M3121" i="13"/>
  <c r="O3121" i="13"/>
  <c r="P3121" i="13" s="1"/>
  <c r="U3121" i="13"/>
  <c r="AC3121" i="13"/>
  <c r="M3122" i="13"/>
  <c r="AJ3122" i="13" s="1"/>
  <c r="O3122" i="13"/>
  <c r="AH3122" i="13" s="1"/>
  <c r="AI3122" i="13" s="1"/>
  <c r="P3122" i="13"/>
  <c r="U3122" i="13"/>
  <c r="AC3122" i="13"/>
  <c r="M3123" i="13"/>
  <c r="O3123" i="13"/>
  <c r="AH3123" i="13" s="1"/>
  <c r="AI3123" i="13" s="1"/>
  <c r="U3123" i="13"/>
  <c r="AC3123" i="13"/>
  <c r="M3124" i="13"/>
  <c r="O3124" i="13"/>
  <c r="AH3124" i="13" s="1"/>
  <c r="AI3124" i="13" s="1"/>
  <c r="P3124" i="13"/>
  <c r="U3124" i="13"/>
  <c r="AC3124" i="13"/>
  <c r="M3125" i="13"/>
  <c r="O3125" i="13"/>
  <c r="AH3125" i="13" s="1"/>
  <c r="AI3125" i="13" s="1"/>
  <c r="U3125" i="13"/>
  <c r="AC3125" i="13"/>
  <c r="M3126" i="13"/>
  <c r="O3126" i="13"/>
  <c r="AH3126" i="13" s="1"/>
  <c r="AI3126" i="13" s="1"/>
  <c r="P3126" i="13"/>
  <c r="U3126" i="13"/>
  <c r="AC3126" i="13"/>
  <c r="M3127" i="13"/>
  <c r="O3127" i="13"/>
  <c r="AH3127" i="13" s="1"/>
  <c r="AI3127" i="13" s="1"/>
  <c r="P3127" i="13"/>
  <c r="U3127" i="13"/>
  <c r="AC3127" i="13"/>
  <c r="M3128" i="13"/>
  <c r="O3128" i="13"/>
  <c r="AH3128" i="13" s="1"/>
  <c r="U3128" i="13"/>
  <c r="AC3128" i="13"/>
  <c r="AI3128" i="13"/>
  <c r="M3129" i="13"/>
  <c r="O3129" i="13"/>
  <c r="AH3129" i="13" s="1"/>
  <c r="AI3129" i="13" s="1"/>
  <c r="U3129" i="13"/>
  <c r="AC3129" i="13"/>
  <c r="M3130" i="13"/>
  <c r="O3130" i="13"/>
  <c r="AH3130" i="13" s="1"/>
  <c r="U3130" i="13"/>
  <c r="AC3130" i="13"/>
  <c r="AI3130" i="13"/>
  <c r="M3131" i="13"/>
  <c r="O3131" i="13"/>
  <c r="AH3131" i="13" s="1"/>
  <c r="AI3131" i="13" s="1"/>
  <c r="U3131" i="13"/>
  <c r="AC3131" i="13"/>
  <c r="M3132" i="13"/>
  <c r="O3132" i="13"/>
  <c r="U3132" i="13"/>
  <c r="AC3132" i="13"/>
  <c r="M3133" i="13"/>
  <c r="O3133" i="13"/>
  <c r="AH3133" i="13" s="1"/>
  <c r="AI3133" i="13" s="1"/>
  <c r="U3133" i="13"/>
  <c r="AC3133" i="13"/>
  <c r="M3134" i="13"/>
  <c r="O3134" i="13"/>
  <c r="P3134" i="13"/>
  <c r="U3134" i="13"/>
  <c r="AC3134" i="13"/>
  <c r="M3135" i="13"/>
  <c r="O3135" i="13"/>
  <c r="P3135" i="13"/>
  <c r="U3135" i="13"/>
  <c r="AC3135" i="13"/>
  <c r="M3136" i="13"/>
  <c r="O3136" i="13"/>
  <c r="P3136" i="13" s="1"/>
  <c r="U3136" i="13"/>
  <c r="AC3136" i="13"/>
  <c r="AC922" i="14" s="1"/>
  <c r="M3137" i="13"/>
  <c r="O3137" i="13"/>
  <c r="P3137" i="13" s="1"/>
  <c r="U3137" i="13"/>
  <c r="AC3137" i="13"/>
  <c r="M3138" i="13"/>
  <c r="O3138" i="13"/>
  <c r="P3138" i="13" s="1"/>
  <c r="U3138" i="13"/>
  <c r="AC3138" i="13"/>
  <c r="M3139" i="13"/>
  <c r="O3139" i="13"/>
  <c r="P3139" i="13" s="1"/>
  <c r="U3139" i="13"/>
  <c r="AC3139" i="13"/>
  <c r="M3140" i="13"/>
  <c r="O3140" i="13"/>
  <c r="AH3140" i="13" s="1"/>
  <c r="AI3140" i="13" s="1"/>
  <c r="P3140" i="13"/>
  <c r="U3140" i="13"/>
  <c r="AC3140" i="13"/>
  <c r="M3141" i="13"/>
  <c r="O3141" i="13"/>
  <c r="AH3141" i="13" s="1"/>
  <c r="U3141" i="13"/>
  <c r="AC3141" i="13"/>
  <c r="M3142" i="13"/>
  <c r="O3142" i="13"/>
  <c r="U3142" i="13"/>
  <c r="AC3142" i="13"/>
  <c r="M3143" i="13"/>
  <c r="O3143" i="13"/>
  <c r="U3143" i="13"/>
  <c r="AC3143" i="13"/>
  <c r="M3144" i="13"/>
  <c r="O3144" i="13"/>
  <c r="AH3144" i="13" s="1"/>
  <c r="AI3144" i="13" s="1"/>
  <c r="U3144" i="13"/>
  <c r="AC3144" i="13"/>
  <c r="M3145" i="13"/>
  <c r="O3145" i="13"/>
  <c r="AH3145" i="13" s="1"/>
  <c r="U3145" i="13"/>
  <c r="AC3145" i="13"/>
  <c r="AI3145" i="13"/>
  <c r="M3146" i="13"/>
  <c r="O3146" i="13"/>
  <c r="U3146" i="13"/>
  <c r="AC3146" i="13"/>
  <c r="M3147" i="13"/>
  <c r="O3147" i="13"/>
  <c r="AH3147" i="13" s="1"/>
  <c r="AI3147" i="13" s="1"/>
  <c r="U3147" i="13"/>
  <c r="AC3147" i="13"/>
  <c r="M3148" i="13"/>
  <c r="O3148" i="13"/>
  <c r="U3148" i="13"/>
  <c r="AC3148" i="13"/>
  <c r="M3149" i="13"/>
  <c r="O3149" i="13"/>
  <c r="AH3149" i="13" s="1"/>
  <c r="U3149" i="13"/>
  <c r="AC3149" i="13"/>
  <c r="M3150" i="13"/>
  <c r="O3150" i="13"/>
  <c r="AH3150" i="13" s="1"/>
  <c r="AI3150" i="13" s="1"/>
  <c r="P3150" i="13"/>
  <c r="U3150" i="13"/>
  <c r="AC3150" i="13"/>
  <c r="M3151" i="13"/>
  <c r="O3151" i="13"/>
  <c r="AH3151" i="13" s="1"/>
  <c r="AI3151" i="13" s="1"/>
  <c r="P3151" i="13"/>
  <c r="U3151" i="13"/>
  <c r="AC3151" i="13"/>
  <c r="M3152" i="13"/>
  <c r="O3152" i="13"/>
  <c r="U3152" i="13"/>
  <c r="AC3152" i="13"/>
  <c r="M3153" i="13"/>
  <c r="O3153" i="13"/>
  <c r="U3153" i="13"/>
  <c r="AC3153" i="13"/>
  <c r="M3154" i="13"/>
  <c r="O3154" i="13"/>
  <c r="U3154" i="13"/>
  <c r="AC3154" i="13"/>
  <c r="M3155" i="13"/>
  <c r="M929" i="14" s="1"/>
  <c r="O3155" i="13"/>
  <c r="U3155" i="13"/>
  <c r="AC3155" i="13"/>
  <c r="M3156" i="13"/>
  <c r="O3156" i="13"/>
  <c r="U3156" i="13"/>
  <c r="AC3156" i="13"/>
  <c r="M3157" i="13"/>
  <c r="M931" i="14" s="1"/>
  <c r="O3157" i="13"/>
  <c r="U3157" i="13"/>
  <c r="AC3157" i="13"/>
  <c r="M3158" i="13"/>
  <c r="O3158" i="13"/>
  <c r="AH3158" i="13" s="1"/>
  <c r="P3158" i="13"/>
  <c r="U3158" i="13"/>
  <c r="AC3158" i="13"/>
  <c r="M3159" i="13"/>
  <c r="O3159" i="13"/>
  <c r="AH3159" i="13" s="1"/>
  <c r="U3159" i="13"/>
  <c r="AC3159" i="13"/>
  <c r="M3160" i="13"/>
  <c r="O3160" i="13"/>
  <c r="AH3160" i="13" s="1"/>
  <c r="U3160" i="13"/>
  <c r="AC3160" i="13"/>
  <c r="M3161" i="13"/>
  <c r="O3161" i="13"/>
  <c r="AH3161" i="13" s="1"/>
  <c r="U3161" i="13"/>
  <c r="AC3161" i="13"/>
  <c r="M3162" i="13"/>
  <c r="O3162" i="13"/>
  <c r="AH3162" i="13" s="1"/>
  <c r="U3162" i="13"/>
  <c r="AC3162" i="13"/>
  <c r="M3163" i="13"/>
  <c r="O3163" i="13"/>
  <c r="AH3163" i="13" s="1"/>
  <c r="U3163" i="13"/>
  <c r="AC3163" i="13"/>
  <c r="M3164" i="13"/>
  <c r="O3164" i="13"/>
  <c r="AH3164" i="13" s="1"/>
  <c r="U3164" i="13"/>
  <c r="AC3164" i="13"/>
  <c r="M3165" i="13"/>
  <c r="O3165" i="13"/>
  <c r="AH3165" i="13" s="1"/>
  <c r="U3165" i="13"/>
  <c r="AC3165" i="13"/>
  <c r="M3166" i="13"/>
  <c r="O3166" i="13"/>
  <c r="AH3166" i="13" s="1"/>
  <c r="U3166" i="13"/>
  <c r="AC3166" i="13"/>
  <c r="M3167" i="13"/>
  <c r="O3167" i="13"/>
  <c r="AH3167" i="13" s="1"/>
  <c r="U3167" i="13"/>
  <c r="AC3167" i="13"/>
  <c r="M3168" i="13"/>
  <c r="O3168" i="13"/>
  <c r="AH3168" i="13" s="1"/>
  <c r="U3168" i="13"/>
  <c r="AC3168" i="13"/>
  <c r="M3169" i="13"/>
  <c r="O3169" i="13"/>
  <c r="AH3169" i="13" s="1"/>
  <c r="U3169" i="13"/>
  <c r="AC3169" i="13"/>
  <c r="M3170" i="13"/>
  <c r="M932" i="14" s="1"/>
  <c r="O3170" i="13"/>
  <c r="P3170" i="13"/>
  <c r="U3170" i="13"/>
  <c r="AC3170" i="13"/>
  <c r="M3171" i="13"/>
  <c r="O3171" i="13"/>
  <c r="P3171" i="13" s="1"/>
  <c r="U3171" i="13"/>
  <c r="AC3171" i="13"/>
  <c r="M3172" i="13"/>
  <c r="O3172" i="13"/>
  <c r="P3172" i="13" s="1"/>
  <c r="U3172" i="13"/>
  <c r="AC3172" i="13"/>
  <c r="M3173" i="13"/>
  <c r="O3173" i="13"/>
  <c r="P3173" i="13" s="1"/>
  <c r="U3173" i="13"/>
  <c r="AC3173" i="13"/>
  <c r="M3174" i="13"/>
  <c r="O3174" i="13"/>
  <c r="P3174" i="13" s="1"/>
  <c r="U3174" i="13"/>
  <c r="AC3174" i="13"/>
  <c r="M3175" i="13"/>
  <c r="O3175" i="13"/>
  <c r="P3175" i="13" s="1"/>
  <c r="U3175" i="13"/>
  <c r="AC3175" i="13"/>
  <c r="M3176" i="13"/>
  <c r="O3176" i="13"/>
  <c r="AH3176" i="13" s="1"/>
  <c r="AI3176" i="13" s="1"/>
  <c r="U3176" i="13"/>
  <c r="AC3176" i="13"/>
  <c r="M3177" i="13"/>
  <c r="O3177" i="13"/>
  <c r="AH3177" i="13" s="1"/>
  <c r="AI3177" i="13" s="1"/>
  <c r="U3177" i="13"/>
  <c r="AC3177" i="13"/>
  <c r="M3178" i="13"/>
  <c r="O3178" i="13"/>
  <c r="U3178" i="13"/>
  <c r="AC3178" i="13"/>
  <c r="M3179" i="13"/>
  <c r="O3179" i="13"/>
  <c r="AH3179" i="13" s="1"/>
  <c r="AI3179" i="13" s="1"/>
  <c r="U3179" i="13"/>
  <c r="AC3179" i="13"/>
  <c r="M3180" i="13"/>
  <c r="O3180" i="13"/>
  <c r="U3180" i="13"/>
  <c r="AC3180" i="13"/>
  <c r="M3181" i="13"/>
  <c r="O3181" i="13"/>
  <c r="AH3181" i="13" s="1"/>
  <c r="AI3181" i="13" s="1"/>
  <c r="U3181" i="13"/>
  <c r="AC3181" i="13"/>
  <c r="M3182" i="13"/>
  <c r="O3182" i="13"/>
  <c r="U3182" i="13"/>
  <c r="AC3182" i="13"/>
  <c r="M3183" i="13"/>
  <c r="O3183" i="13"/>
  <c r="AH3183" i="13" s="1"/>
  <c r="AI3183" i="13" s="1"/>
  <c r="P3183" i="13"/>
  <c r="U3183" i="13"/>
  <c r="AC3183" i="13"/>
  <c r="M3184" i="13"/>
  <c r="O3184" i="13"/>
  <c r="AH3184" i="13" s="1"/>
  <c r="U3184" i="13"/>
  <c r="AC3184" i="13"/>
  <c r="AI3184" i="13"/>
  <c r="M3185" i="13"/>
  <c r="O3185" i="13"/>
  <c r="AH3185" i="13" s="1"/>
  <c r="AI3185" i="13" s="1"/>
  <c r="U3185" i="13"/>
  <c r="AC3185" i="13"/>
  <c r="M3186" i="13"/>
  <c r="O3186" i="13"/>
  <c r="U3186" i="13"/>
  <c r="AC3186" i="13"/>
  <c r="M3187" i="13"/>
  <c r="O3187" i="13"/>
  <c r="AH3187" i="13" s="1"/>
  <c r="AI3187" i="13" s="1"/>
  <c r="U3187" i="13"/>
  <c r="AC3187" i="13"/>
  <c r="M3188" i="13"/>
  <c r="M938" i="14" s="1"/>
  <c r="O3188" i="13"/>
  <c r="P3188" i="13"/>
  <c r="U3188" i="13"/>
  <c r="AC3188" i="13"/>
  <c r="M3189" i="13"/>
  <c r="O3189" i="13"/>
  <c r="P3189" i="13" s="1"/>
  <c r="U3189" i="13"/>
  <c r="AC3189" i="13"/>
  <c r="M3190" i="13"/>
  <c r="O3190" i="13"/>
  <c r="P3190" i="13"/>
  <c r="U3190" i="13"/>
  <c r="AC3190" i="13"/>
  <c r="AC940" i="14" s="1"/>
  <c r="M3191" i="13"/>
  <c r="O3191" i="13"/>
  <c r="P3191" i="13"/>
  <c r="U3191" i="13"/>
  <c r="U941" i="14" s="1"/>
  <c r="AC3191" i="13"/>
  <c r="AC941" i="14" s="1"/>
  <c r="M3192" i="13"/>
  <c r="O3192" i="13"/>
  <c r="P3192" i="13" s="1"/>
  <c r="U3192" i="13"/>
  <c r="AC3192" i="13"/>
  <c r="M3193" i="13"/>
  <c r="O3193" i="13"/>
  <c r="P3193" i="13" s="1"/>
  <c r="U3193" i="13"/>
  <c r="AC3193" i="13"/>
  <c r="M3194" i="13"/>
  <c r="O3194" i="13"/>
  <c r="AH3194" i="13" s="1"/>
  <c r="P3194" i="13"/>
  <c r="U3194" i="13"/>
  <c r="AC3194" i="13"/>
  <c r="AI3194" i="13"/>
  <c r="AJ3194" i="13"/>
  <c r="M3195" i="13"/>
  <c r="O3195" i="13"/>
  <c r="AH3195" i="13" s="1"/>
  <c r="AI3195" i="13" s="1"/>
  <c r="U3195" i="13"/>
  <c r="AC3195" i="13"/>
  <c r="M3196" i="13"/>
  <c r="O3196" i="13"/>
  <c r="U3196" i="13"/>
  <c r="AC3196" i="13"/>
  <c r="M3197" i="13"/>
  <c r="O3197" i="13"/>
  <c r="AH3197" i="13" s="1"/>
  <c r="AI3197" i="13" s="1"/>
  <c r="U3197" i="13"/>
  <c r="AC3197" i="13"/>
  <c r="M3198" i="13"/>
  <c r="O3198" i="13"/>
  <c r="AH3198" i="13" s="1"/>
  <c r="AI3198" i="13" s="1"/>
  <c r="P3198" i="13"/>
  <c r="U3198" i="13"/>
  <c r="AC3198" i="13"/>
  <c r="M3199" i="13"/>
  <c r="O3199" i="13"/>
  <c r="U3199" i="13"/>
  <c r="AC3199" i="13"/>
  <c r="M3200" i="13"/>
  <c r="O3200" i="13"/>
  <c r="AH3200" i="13" s="1"/>
  <c r="AI3200" i="13" s="1"/>
  <c r="U3200" i="13"/>
  <c r="AC3200" i="13"/>
  <c r="M3201" i="13"/>
  <c r="O3201" i="13"/>
  <c r="AH3201" i="13" s="1"/>
  <c r="AI3201" i="13" s="1"/>
  <c r="U3201" i="13"/>
  <c r="AC3201" i="13"/>
  <c r="M3202" i="13"/>
  <c r="O3202" i="13"/>
  <c r="U3202" i="13"/>
  <c r="AC3202" i="13"/>
  <c r="M3203" i="13"/>
  <c r="O3203" i="13"/>
  <c r="AH3203" i="13" s="1"/>
  <c r="AI3203" i="13" s="1"/>
  <c r="U3203" i="13"/>
  <c r="AC3203" i="13"/>
  <c r="M3204" i="13"/>
  <c r="O3204" i="13"/>
  <c r="AH3204" i="13" s="1"/>
  <c r="AI3204" i="13" s="1"/>
  <c r="P3204" i="13"/>
  <c r="U3204" i="13"/>
  <c r="AC3204" i="13"/>
  <c r="M3205" i="13"/>
  <c r="O3205" i="13"/>
  <c r="AH3205" i="13" s="1"/>
  <c r="AI3205" i="13" s="1"/>
  <c r="U3205" i="13"/>
  <c r="AC3205" i="13"/>
  <c r="M3206" i="13"/>
  <c r="O3206" i="13"/>
  <c r="P3206" i="13" s="1"/>
  <c r="U3206" i="13"/>
  <c r="AC3206" i="13"/>
  <c r="M3207" i="13"/>
  <c r="O3207" i="13"/>
  <c r="P3207" i="13" s="1"/>
  <c r="U3207" i="13"/>
  <c r="U945" i="14" s="1"/>
  <c r="AC3207" i="13"/>
  <c r="M3208" i="13"/>
  <c r="O3208" i="13"/>
  <c r="P3208" i="13" s="1"/>
  <c r="U3208" i="13"/>
  <c r="U946" i="14" s="1"/>
  <c r="AC3208" i="13"/>
  <c r="AC946" i="14" s="1"/>
  <c r="M3209" i="13"/>
  <c r="O3209" i="13"/>
  <c r="P3209" i="13" s="1"/>
  <c r="U3209" i="13"/>
  <c r="AC3209" i="13"/>
  <c r="M3210" i="13"/>
  <c r="O3210" i="13"/>
  <c r="P3210" i="13" s="1"/>
  <c r="U3210" i="13"/>
  <c r="AC3210" i="13"/>
  <c r="M3211" i="13"/>
  <c r="O3211" i="13"/>
  <c r="P3211" i="13" s="1"/>
  <c r="U3211" i="13"/>
  <c r="AC3211" i="13"/>
  <c r="M3212" i="13"/>
  <c r="O3212" i="13"/>
  <c r="AH3212" i="13" s="1"/>
  <c r="AI3212" i="13" s="1"/>
  <c r="P3212" i="13"/>
  <c r="U3212" i="13"/>
  <c r="AC3212" i="13"/>
  <c r="M3213" i="13"/>
  <c r="O3213" i="13"/>
  <c r="AH3213" i="13" s="1"/>
  <c r="AI3213" i="13" s="1"/>
  <c r="U3213" i="13"/>
  <c r="AC3213" i="13"/>
  <c r="M3214" i="13"/>
  <c r="O3214" i="13"/>
  <c r="AH3214" i="13" s="1"/>
  <c r="AI3214" i="13" s="1"/>
  <c r="P3214" i="13"/>
  <c r="U3214" i="13"/>
  <c r="AC3214" i="13"/>
  <c r="M3215" i="13"/>
  <c r="O3215" i="13"/>
  <c r="AH3215" i="13" s="1"/>
  <c r="P3215" i="13"/>
  <c r="U3215" i="13"/>
  <c r="AC3215" i="13"/>
  <c r="AI3215" i="13"/>
  <c r="M3216" i="13"/>
  <c r="O3216" i="13"/>
  <c r="U3216" i="13"/>
  <c r="AC3216" i="13"/>
  <c r="M3217" i="13"/>
  <c r="O3217" i="13"/>
  <c r="AH3217" i="13" s="1"/>
  <c r="U3217" i="13"/>
  <c r="AC3217" i="13"/>
  <c r="AI3217" i="13"/>
  <c r="M3218" i="13"/>
  <c r="O3218" i="13"/>
  <c r="AH3218" i="13" s="1"/>
  <c r="P3218" i="13"/>
  <c r="U3218" i="13"/>
  <c r="AC3218" i="13"/>
  <c r="AI3218" i="13"/>
  <c r="M3219" i="13"/>
  <c r="O3219" i="13"/>
  <c r="AH3219" i="13" s="1"/>
  <c r="AI3219" i="13" s="1"/>
  <c r="U3219" i="13"/>
  <c r="AC3219" i="13"/>
  <c r="M3220" i="13"/>
  <c r="O3220" i="13"/>
  <c r="P3220" i="13"/>
  <c r="U3220" i="13"/>
  <c r="AC3220" i="13"/>
  <c r="M3221" i="13"/>
  <c r="O3221" i="13"/>
  <c r="AH3221" i="13" s="1"/>
  <c r="AI3221" i="13" s="1"/>
  <c r="U3221" i="13"/>
  <c r="AC3221" i="13"/>
  <c r="M3222" i="13"/>
  <c r="O3222" i="13"/>
  <c r="U3222" i="13"/>
  <c r="AC3222" i="13"/>
  <c r="M3223" i="13"/>
  <c r="O3223" i="13"/>
  <c r="U3223" i="13"/>
  <c r="AC3223" i="13"/>
  <c r="M3224" i="13"/>
  <c r="O3224" i="13"/>
  <c r="P3224" i="13" s="1"/>
  <c r="U3224" i="13"/>
  <c r="AC3224" i="13"/>
  <c r="M3225" i="13"/>
  <c r="O3225" i="13"/>
  <c r="P3225" i="13" s="1"/>
  <c r="U3225" i="13"/>
  <c r="AC3225" i="13"/>
  <c r="AC951" i="14" s="1"/>
  <c r="M3226" i="13"/>
  <c r="M952" i="14" s="1"/>
  <c r="O3226" i="13"/>
  <c r="U3226" i="13"/>
  <c r="AC3226" i="13"/>
  <c r="M3227" i="13"/>
  <c r="O3227" i="13"/>
  <c r="P3227" i="13" s="1"/>
  <c r="U3227" i="13"/>
  <c r="AC3227" i="13"/>
  <c r="M3228" i="13"/>
  <c r="O3228" i="13"/>
  <c r="P3228" i="13"/>
  <c r="U3228" i="13"/>
  <c r="AC3228" i="13"/>
  <c r="M3229" i="13"/>
  <c r="O3229" i="13"/>
  <c r="P3229" i="13" s="1"/>
  <c r="U3229" i="13"/>
  <c r="U955" i="14" s="1"/>
  <c r="AC3229" i="13"/>
  <c r="M3230" i="13"/>
  <c r="O3230" i="13"/>
  <c r="AH3230" i="13" s="1"/>
  <c r="P3230" i="13"/>
  <c r="U3230" i="13"/>
  <c r="AC3230" i="13"/>
  <c r="M3231" i="13"/>
  <c r="AJ3231" i="13" s="1"/>
  <c r="O3231" i="13"/>
  <c r="AH3231" i="13" s="1"/>
  <c r="P3231" i="13"/>
  <c r="U3231" i="13"/>
  <c r="AC3231" i="13"/>
  <c r="AI3231" i="13"/>
  <c r="M3232" i="13"/>
  <c r="O3232" i="13"/>
  <c r="AH3232" i="13" s="1"/>
  <c r="U3232" i="13"/>
  <c r="AC3232" i="13"/>
  <c r="AI3232" i="13"/>
  <c r="M3233" i="13"/>
  <c r="O3233" i="13"/>
  <c r="AH3233" i="13" s="1"/>
  <c r="U3233" i="13"/>
  <c r="AC3233" i="13"/>
  <c r="AI3233" i="13"/>
  <c r="M3234" i="13"/>
  <c r="AJ3234" i="13" s="1"/>
  <c r="O3234" i="13"/>
  <c r="AH3234" i="13" s="1"/>
  <c r="P3234" i="13"/>
  <c r="U3234" i="13"/>
  <c r="AC3234" i="13"/>
  <c r="AI3234" i="13"/>
  <c r="M3235" i="13"/>
  <c r="O3235" i="13"/>
  <c r="AH3235" i="13" s="1"/>
  <c r="AI3235" i="13" s="1"/>
  <c r="U3235" i="13"/>
  <c r="AC3235" i="13"/>
  <c r="M3236" i="13"/>
  <c r="O3236" i="13"/>
  <c r="AH3236" i="13" s="1"/>
  <c r="AI3236" i="13" s="1"/>
  <c r="P3236" i="13"/>
  <c r="U3236" i="13"/>
  <c r="AC3236" i="13"/>
  <c r="M3237" i="13"/>
  <c r="O3237" i="13"/>
  <c r="AH3237" i="13" s="1"/>
  <c r="U3237" i="13"/>
  <c r="AC3237" i="13"/>
  <c r="M3238" i="13"/>
  <c r="O3238" i="13"/>
  <c r="AH3238" i="13" s="1"/>
  <c r="P3238" i="13"/>
  <c r="U3238" i="13"/>
  <c r="AC3238" i="13"/>
  <c r="M3239" i="13"/>
  <c r="O3239" i="13"/>
  <c r="U3239" i="13"/>
  <c r="AC3239" i="13"/>
  <c r="M3240" i="13"/>
  <c r="O3240" i="13"/>
  <c r="AH3240" i="13" s="1"/>
  <c r="AI3240" i="13" s="1"/>
  <c r="U3240" i="13"/>
  <c r="AC3240" i="13"/>
  <c r="M3241" i="13"/>
  <c r="O3241" i="13"/>
  <c r="AH3241" i="13" s="1"/>
  <c r="U3241" i="13"/>
  <c r="AC3241" i="13"/>
  <c r="AI3241" i="13"/>
  <c r="M3242" i="13"/>
  <c r="M956" i="14" s="1"/>
  <c r="O3242" i="13"/>
  <c r="U3242" i="13"/>
  <c r="AC3242" i="13"/>
  <c r="M3243" i="13"/>
  <c r="O3243" i="13"/>
  <c r="U3243" i="13"/>
  <c r="AC3243" i="13"/>
  <c r="M3244" i="13"/>
  <c r="O3244" i="13"/>
  <c r="U3244" i="13"/>
  <c r="AC3244" i="13"/>
  <c r="M3245" i="13"/>
  <c r="O3245" i="13"/>
  <c r="U3245" i="13"/>
  <c r="AC3245" i="13"/>
  <c r="M3246" i="13"/>
  <c r="O3246" i="13"/>
  <c r="P3246" i="13"/>
  <c r="U3246" i="13"/>
  <c r="AC3246" i="13"/>
  <c r="M3247" i="13"/>
  <c r="O3247" i="13"/>
  <c r="U3247" i="13"/>
  <c r="AC3247" i="13"/>
  <c r="M3248" i="13"/>
  <c r="O3248" i="13"/>
  <c r="AH3248" i="13" s="1"/>
  <c r="U3248" i="13"/>
  <c r="AC3248" i="13"/>
  <c r="M3249" i="13"/>
  <c r="O3249" i="13"/>
  <c r="AH3249" i="13" s="1"/>
  <c r="AI3249" i="13" s="1"/>
  <c r="U3249" i="13"/>
  <c r="AC3249" i="13"/>
  <c r="M3250" i="13"/>
  <c r="O3250" i="13"/>
  <c r="AH3250" i="13" s="1"/>
  <c r="AI3250" i="13" s="1"/>
  <c r="U3250" i="13"/>
  <c r="AC3250" i="13"/>
  <c r="M3251" i="13"/>
  <c r="O3251" i="13"/>
  <c r="AH3251" i="13" s="1"/>
  <c r="AI3251" i="13" s="1"/>
  <c r="U3251" i="13"/>
  <c r="AC3251" i="13"/>
  <c r="M3252" i="13"/>
  <c r="O3252" i="13"/>
  <c r="AH3252" i="13" s="1"/>
  <c r="U3252" i="13"/>
  <c r="AC3252" i="13"/>
  <c r="M3253" i="13"/>
  <c r="O3253" i="13"/>
  <c r="AH3253" i="13" s="1"/>
  <c r="U3253" i="13"/>
  <c r="AC3253" i="13"/>
  <c r="M3254" i="13"/>
  <c r="O3254" i="13"/>
  <c r="P3254" i="13"/>
  <c r="U3254" i="13"/>
  <c r="AC3254" i="13"/>
  <c r="M3255" i="13"/>
  <c r="O3255" i="13"/>
  <c r="AH3255" i="13" s="1"/>
  <c r="U3255" i="13"/>
  <c r="AC3255" i="13"/>
  <c r="M3256" i="13"/>
  <c r="O3256" i="13"/>
  <c r="AH3256" i="13" s="1"/>
  <c r="U3256" i="13"/>
  <c r="AC3256" i="13"/>
  <c r="M3257" i="13"/>
  <c r="O3257" i="13"/>
  <c r="AH3257" i="13" s="1"/>
  <c r="U3257" i="13"/>
  <c r="AC3257" i="13"/>
  <c r="M3258" i="13"/>
  <c r="O3258" i="13"/>
  <c r="AH3258" i="13" s="1"/>
  <c r="U3258" i="13"/>
  <c r="AC3258" i="13"/>
  <c r="M3259" i="13"/>
  <c r="O3259" i="13"/>
  <c r="AH3259" i="13" s="1"/>
  <c r="U3259" i="13"/>
  <c r="AC3259" i="13"/>
  <c r="M3260" i="13"/>
  <c r="O3260" i="13"/>
  <c r="P3260" i="13" s="1"/>
  <c r="U3260" i="13"/>
  <c r="AC3260" i="13"/>
  <c r="M3261" i="13"/>
  <c r="O3261" i="13"/>
  <c r="P3261" i="13" s="1"/>
  <c r="U3261" i="13"/>
  <c r="AC3261" i="13"/>
  <c r="M3262" i="13"/>
  <c r="O3262" i="13"/>
  <c r="P3262" i="13" s="1"/>
  <c r="U3262" i="13"/>
  <c r="AC3262" i="13"/>
  <c r="M3263" i="13"/>
  <c r="O3263" i="13"/>
  <c r="P3263" i="13" s="1"/>
  <c r="U3263" i="13"/>
  <c r="U965" i="14" s="1"/>
  <c r="AC3263" i="13"/>
  <c r="M3264" i="13"/>
  <c r="O3264" i="13"/>
  <c r="P3264" i="13" s="1"/>
  <c r="U3264" i="13"/>
  <c r="U966" i="14" s="1"/>
  <c r="AC3264" i="13"/>
  <c r="M3265" i="13"/>
  <c r="O3265" i="13"/>
  <c r="P3265" i="13" s="1"/>
  <c r="U3265" i="13"/>
  <c r="AC3265" i="13"/>
  <c r="M3266" i="13"/>
  <c r="O3266" i="13"/>
  <c r="U3266" i="13"/>
  <c r="AC3266" i="13"/>
  <c r="M3267" i="13"/>
  <c r="O3267" i="13"/>
  <c r="AH3267" i="13" s="1"/>
  <c r="AI3267" i="13" s="1"/>
  <c r="U3267" i="13"/>
  <c r="AC3267" i="13"/>
  <c r="M3268" i="13"/>
  <c r="O3268" i="13"/>
  <c r="P3430" i="13" s="1"/>
  <c r="U3268" i="13"/>
  <c r="AC3268" i="13"/>
  <c r="M3269" i="13"/>
  <c r="O3269" i="13"/>
  <c r="AH3269" i="13" s="1"/>
  <c r="AI3269" i="13" s="1"/>
  <c r="U3269" i="13"/>
  <c r="AC3269" i="13"/>
  <c r="M3270" i="13"/>
  <c r="O3270" i="13"/>
  <c r="U3270" i="13"/>
  <c r="AC3270" i="13"/>
  <c r="M3271" i="13"/>
  <c r="O3271" i="13"/>
  <c r="U3271" i="13"/>
  <c r="AC3271" i="13"/>
  <c r="M3272" i="13"/>
  <c r="O3272" i="13"/>
  <c r="AH3272" i="13" s="1"/>
  <c r="AI3272" i="13" s="1"/>
  <c r="U3272" i="13"/>
  <c r="AC3272" i="13"/>
  <c r="M3273" i="13"/>
  <c r="O3273" i="13"/>
  <c r="AH3273" i="13" s="1"/>
  <c r="AI3345" i="13" s="1"/>
  <c r="U3273" i="13"/>
  <c r="AC3273" i="13"/>
  <c r="AI3273" i="13"/>
  <c r="M3274" i="13"/>
  <c r="O3274" i="13"/>
  <c r="U3274" i="13"/>
  <c r="AC3274" i="13"/>
  <c r="M3275" i="13"/>
  <c r="O3275" i="13"/>
  <c r="AH3275" i="13" s="1"/>
  <c r="AI3275" i="13" s="1"/>
  <c r="U3275" i="13"/>
  <c r="AC3275" i="13"/>
  <c r="M3276" i="13"/>
  <c r="O3276" i="13"/>
  <c r="AH3276" i="13" s="1"/>
  <c r="AI3276" i="13" s="1"/>
  <c r="U3276" i="13"/>
  <c r="AC3276" i="13"/>
  <c r="M3277" i="13"/>
  <c r="O3277" i="13"/>
  <c r="AH3277" i="13" s="1"/>
  <c r="AI3277" i="13" s="1"/>
  <c r="U3277" i="13"/>
  <c r="AC3277" i="13"/>
  <c r="M3278" i="13"/>
  <c r="O3278" i="13"/>
  <c r="P3278" i="13"/>
  <c r="U3278" i="13"/>
  <c r="AC3278" i="13"/>
  <c r="AC968" i="14" s="1"/>
  <c r="M3279" i="13"/>
  <c r="O3279" i="13"/>
  <c r="P3279" i="13" s="1"/>
  <c r="U3279" i="13"/>
  <c r="U969" i="14" s="1"/>
  <c r="AC3279" i="13"/>
  <c r="AC969" i="14" s="1"/>
  <c r="M3280" i="13"/>
  <c r="O3280" i="13"/>
  <c r="P3280" i="13" s="1"/>
  <c r="U3280" i="13"/>
  <c r="U970" i="14" s="1"/>
  <c r="AC3280" i="13"/>
  <c r="M3281" i="13"/>
  <c r="O3281" i="13"/>
  <c r="P3281" i="13" s="1"/>
  <c r="U3281" i="13"/>
  <c r="AC3281" i="13"/>
  <c r="M3282" i="13"/>
  <c r="O3282" i="13"/>
  <c r="P3282" i="13" s="1"/>
  <c r="U3282" i="13"/>
  <c r="AC3282" i="13"/>
  <c r="M3283" i="13"/>
  <c r="O3283" i="13"/>
  <c r="P3283" i="13" s="1"/>
  <c r="U3283" i="13"/>
  <c r="AC3283" i="13"/>
  <c r="M3284" i="13"/>
  <c r="O3284" i="13"/>
  <c r="AH3284" i="13" s="1"/>
  <c r="AI3284" i="13" s="1"/>
  <c r="P3284" i="13"/>
  <c r="U3284" i="13"/>
  <c r="AC3284" i="13"/>
  <c r="M3285" i="13"/>
  <c r="O3285" i="13"/>
  <c r="AH3285" i="13" s="1"/>
  <c r="AI3285" i="13" s="1"/>
  <c r="U3285" i="13"/>
  <c r="AC3285" i="13"/>
  <c r="M3286" i="13"/>
  <c r="O3286" i="13"/>
  <c r="AH3286" i="13" s="1"/>
  <c r="AI3286" i="13" s="1"/>
  <c r="P3286" i="13"/>
  <c r="U3286" i="13"/>
  <c r="AC3286" i="13"/>
  <c r="M3287" i="13"/>
  <c r="AJ3287" i="13" s="1"/>
  <c r="O3287" i="13"/>
  <c r="AH3287" i="13" s="1"/>
  <c r="P3287" i="13"/>
  <c r="U3287" i="13"/>
  <c r="AC3287" i="13"/>
  <c r="AI3287" i="13"/>
  <c r="M3288" i="13"/>
  <c r="O3288" i="13"/>
  <c r="AH3288" i="13" s="1"/>
  <c r="U3288" i="13"/>
  <c r="AC3288" i="13"/>
  <c r="AI3288" i="13"/>
  <c r="M3289" i="13"/>
  <c r="O3289" i="13"/>
  <c r="AH3289" i="13" s="1"/>
  <c r="U3289" i="13"/>
  <c r="AC3289" i="13"/>
  <c r="AI3289" i="13"/>
  <c r="M3290" i="13"/>
  <c r="AJ3290" i="13" s="1"/>
  <c r="O3290" i="13"/>
  <c r="AH3290" i="13" s="1"/>
  <c r="P3290" i="13"/>
  <c r="U3290" i="13"/>
  <c r="AC3290" i="13"/>
  <c r="AI3290" i="13"/>
  <c r="M3291" i="13"/>
  <c r="O3291" i="13"/>
  <c r="AH3291" i="13" s="1"/>
  <c r="AI3291" i="13" s="1"/>
  <c r="U3291" i="13"/>
  <c r="AC3291" i="13"/>
  <c r="M3292" i="13"/>
  <c r="O3292" i="13"/>
  <c r="AH3292" i="13" s="1"/>
  <c r="AI3292" i="13" s="1"/>
  <c r="P3292" i="13"/>
  <c r="U3292" i="13"/>
  <c r="AC3292" i="13"/>
  <c r="M3293" i="13"/>
  <c r="O3293" i="13"/>
  <c r="AH3293" i="13" s="1"/>
  <c r="AI3293" i="13" s="1"/>
  <c r="U3293" i="13"/>
  <c r="AC3293" i="13"/>
  <c r="M3294" i="13"/>
  <c r="O3294" i="13"/>
  <c r="AH3294" i="13" s="1"/>
  <c r="AI3294" i="13" s="1"/>
  <c r="P3294" i="13"/>
  <c r="U3294" i="13"/>
  <c r="AC3294" i="13"/>
  <c r="M3295" i="13"/>
  <c r="O3295" i="13"/>
  <c r="U3295" i="13"/>
  <c r="AC3295" i="13"/>
  <c r="M3296" i="13"/>
  <c r="O3296" i="13"/>
  <c r="P3296" i="13" s="1"/>
  <c r="U3296" i="13"/>
  <c r="AC3296" i="13"/>
  <c r="AC974" i="14" s="1"/>
  <c r="M3297" i="13"/>
  <c r="O3297" i="13"/>
  <c r="P3297" i="13" s="1"/>
  <c r="U3297" i="13"/>
  <c r="AC3297" i="13"/>
  <c r="M3298" i="13"/>
  <c r="O3298" i="13"/>
  <c r="P3298" i="13" s="1"/>
  <c r="U3298" i="13"/>
  <c r="AC3298" i="13"/>
  <c r="M3299" i="13"/>
  <c r="O3299" i="13"/>
  <c r="P3299" i="13" s="1"/>
  <c r="U3299" i="13"/>
  <c r="AC3299" i="13"/>
  <c r="M3300" i="13"/>
  <c r="M978" i="14" s="1"/>
  <c r="O3300" i="13"/>
  <c r="P3300" i="13"/>
  <c r="U3300" i="13"/>
  <c r="AC3300" i="13"/>
  <c r="M3301" i="13"/>
  <c r="O3301" i="13"/>
  <c r="P3301" i="13" s="1"/>
  <c r="U3301" i="13"/>
  <c r="AC3301" i="13"/>
  <c r="M3302" i="13"/>
  <c r="O3302" i="13"/>
  <c r="AH3302" i="13" s="1"/>
  <c r="AI3302" i="13" s="1"/>
  <c r="P3302" i="13"/>
  <c r="U3302" i="13"/>
  <c r="AC3302" i="13"/>
  <c r="M3303" i="13"/>
  <c r="O3303" i="13"/>
  <c r="AH3303" i="13" s="1"/>
  <c r="P3303" i="13"/>
  <c r="U3303" i="13"/>
  <c r="AC3303" i="13"/>
  <c r="AI3303" i="13"/>
  <c r="M3304" i="13"/>
  <c r="O3304" i="13"/>
  <c r="AH3304" i="13" s="1"/>
  <c r="U3304" i="13"/>
  <c r="AC3304" i="13"/>
  <c r="AI3304" i="13"/>
  <c r="M3305" i="13"/>
  <c r="O3305" i="13"/>
  <c r="AH3305" i="13" s="1"/>
  <c r="U3305" i="13"/>
  <c r="AC3305" i="13"/>
  <c r="AI3305" i="13"/>
  <c r="M3306" i="13"/>
  <c r="O3306" i="13"/>
  <c r="AH3306" i="13" s="1"/>
  <c r="P3306" i="13"/>
  <c r="AJ3306" i="13" s="1"/>
  <c r="U3306" i="13"/>
  <c r="AC3306" i="13"/>
  <c r="AI3306" i="13"/>
  <c r="M3307" i="13"/>
  <c r="O3307" i="13"/>
  <c r="AH3307" i="13" s="1"/>
  <c r="AI3307" i="13" s="1"/>
  <c r="U3307" i="13"/>
  <c r="AC3307" i="13"/>
  <c r="M3308" i="13"/>
  <c r="O3308" i="13"/>
  <c r="AH3308" i="13" s="1"/>
  <c r="AI3308" i="13" s="1"/>
  <c r="P3308" i="13"/>
  <c r="U3308" i="13"/>
  <c r="AC3308" i="13"/>
  <c r="M3309" i="13"/>
  <c r="O3309" i="13"/>
  <c r="AH3309" i="13" s="1"/>
  <c r="AI3309" i="13" s="1"/>
  <c r="U3309" i="13"/>
  <c r="AC3309" i="13"/>
  <c r="M3310" i="13"/>
  <c r="O3310" i="13"/>
  <c r="U3310" i="13"/>
  <c r="AC3310" i="13"/>
  <c r="M3311" i="13"/>
  <c r="O3311" i="13"/>
  <c r="AH3311" i="13" s="1"/>
  <c r="AI3311" i="13" s="1"/>
  <c r="U3311" i="13"/>
  <c r="AC3311" i="13"/>
  <c r="M3312" i="13"/>
  <c r="O3312" i="13"/>
  <c r="AH3312" i="13" s="1"/>
  <c r="AI3312" i="13" s="1"/>
  <c r="U3312" i="13"/>
  <c r="AC3312" i="13"/>
  <c r="M3313" i="13"/>
  <c r="O3313" i="13"/>
  <c r="AH3313" i="13" s="1"/>
  <c r="AI3313" i="13" s="1"/>
  <c r="U3313" i="13"/>
  <c r="AC3313" i="13"/>
  <c r="M3314" i="13"/>
  <c r="M980" i="14" s="1"/>
  <c r="O3314" i="13"/>
  <c r="P3314" i="13" s="1"/>
  <c r="U3314" i="13"/>
  <c r="AC3314" i="13"/>
  <c r="M3315" i="13"/>
  <c r="O3315" i="13"/>
  <c r="P3315" i="13" s="1"/>
  <c r="U3315" i="13"/>
  <c r="AC3315" i="13"/>
  <c r="M3316" i="13"/>
  <c r="O3316" i="13"/>
  <c r="P3316" i="13"/>
  <c r="U3316" i="13"/>
  <c r="AC3316" i="13"/>
  <c r="M3317" i="13"/>
  <c r="M983" i="14" s="1"/>
  <c r="O3317" i="13"/>
  <c r="P3317" i="13" s="1"/>
  <c r="U3317" i="13"/>
  <c r="U983" i="14" s="1"/>
  <c r="AC3317" i="13"/>
  <c r="M3318" i="13"/>
  <c r="O3318" i="13"/>
  <c r="P3318" i="13" s="1"/>
  <c r="U3318" i="13"/>
  <c r="AC3318" i="13"/>
  <c r="M3319" i="13"/>
  <c r="O3319" i="13"/>
  <c r="P3319" i="13" s="1"/>
  <c r="U3319" i="13"/>
  <c r="AC3319" i="13"/>
  <c r="AC985" i="14" s="1"/>
  <c r="M3320" i="13"/>
  <c r="O3320" i="13"/>
  <c r="AH3320" i="13" s="1"/>
  <c r="U3320" i="13"/>
  <c r="AC3320" i="13"/>
  <c r="AI3320" i="13"/>
  <c r="M3321" i="13"/>
  <c r="O3321" i="13"/>
  <c r="AH3321" i="13" s="1"/>
  <c r="AI3321" i="13" s="1"/>
  <c r="U3321" i="13"/>
  <c r="AC3321" i="13"/>
  <c r="M3322" i="13"/>
  <c r="O3322" i="13"/>
  <c r="AH3322" i="13" s="1"/>
  <c r="P3322" i="13"/>
  <c r="AJ3322" i="13" s="1"/>
  <c r="U3322" i="13"/>
  <c r="AC3322" i="13"/>
  <c r="AI3322" i="13"/>
  <c r="M3323" i="13"/>
  <c r="O3323" i="13"/>
  <c r="AH3323" i="13" s="1"/>
  <c r="AI3323" i="13" s="1"/>
  <c r="U3323" i="13"/>
  <c r="AC3323" i="13"/>
  <c r="M3324" i="13"/>
  <c r="O3324" i="13"/>
  <c r="AH3324" i="13" s="1"/>
  <c r="AI3324" i="13" s="1"/>
  <c r="P3324" i="13"/>
  <c r="U3324" i="13"/>
  <c r="AC3324" i="13"/>
  <c r="M3325" i="13"/>
  <c r="O3325" i="13"/>
  <c r="AH3325" i="13" s="1"/>
  <c r="U3325" i="13"/>
  <c r="AC3325" i="13"/>
  <c r="M3326" i="13"/>
  <c r="O3326" i="13"/>
  <c r="AH3326" i="13" s="1"/>
  <c r="AI3326" i="13" s="1"/>
  <c r="U3326" i="13"/>
  <c r="AC3326" i="13"/>
  <c r="M3327" i="13"/>
  <c r="O3327" i="13"/>
  <c r="AH3327" i="13" s="1"/>
  <c r="P3327" i="13"/>
  <c r="U3327" i="13"/>
  <c r="AC3327" i="13"/>
  <c r="AI3327" i="13"/>
  <c r="M3328" i="13"/>
  <c r="O3328" i="13"/>
  <c r="AH3328" i="13" s="1"/>
  <c r="AI3328" i="13" s="1"/>
  <c r="U3328" i="13"/>
  <c r="AC3328" i="13"/>
  <c r="M3329" i="13"/>
  <c r="O3329" i="13"/>
  <c r="AH3329" i="13" s="1"/>
  <c r="AI3329" i="13" s="1"/>
  <c r="U3329" i="13"/>
  <c r="AC3329" i="13"/>
  <c r="M3330" i="13"/>
  <c r="O3330" i="13"/>
  <c r="AH3330" i="13" s="1"/>
  <c r="U3330" i="13"/>
  <c r="AC3330" i="13"/>
  <c r="AI3330" i="13"/>
  <c r="M3331" i="13"/>
  <c r="O3331" i="13"/>
  <c r="AH3331" i="13" s="1"/>
  <c r="AI3331" i="13" s="1"/>
  <c r="U3331" i="13"/>
  <c r="AC3331" i="13"/>
  <c r="M3332" i="13"/>
  <c r="O3332" i="13"/>
  <c r="U3332" i="13"/>
  <c r="AC3332" i="13"/>
  <c r="M3333" i="13"/>
  <c r="O3333" i="13"/>
  <c r="U3333" i="13"/>
  <c r="AC3333" i="13"/>
  <c r="M3334" i="13"/>
  <c r="O3334" i="13"/>
  <c r="P3334" i="13"/>
  <c r="U3334" i="13"/>
  <c r="AC3334" i="13"/>
  <c r="M3335" i="13"/>
  <c r="O3335" i="13"/>
  <c r="U3335" i="13"/>
  <c r="AC3335" i="13"/>
  <c r="AC989" i="14" s="1"/>
  <c r="M3336" i="13"/>
  <c r="O3336" i="13"/>
  <c r="U3336" i="13"/>
  <c r="AC3336" i="13"/>
  <c r="M3337" i="13"/>
  <c r="O3337" i="13"/>
  <c r="U3337" i="13"/>
  <c r="AC3337" i="13"/>
  <c r="M3338" i="13"/>
  <c r="O3338" i="13"/>
  <c r="AH3338" i="13" s="1"/>
  <c r="U3338" i="13"/>
  <c r="AC3338" i="13"/>
  <c r="M3339" i="13"/>
  <c r="O3339" i="13"/>
  <c r="AH3339" i="13" s="1"/>
  <c r="U3339" i="13"/>
  <c r="AC3339" i="13"/>
  <c r="M3340" i="13"/>
  <c r="O3340" i="13"/>
  <c r="U3340" i="13"/>
  <c r="AC3340" i="13"/>
  <c r="M3341" i="13"/>
  <c r="O3341" i="13"/>
  <c r="AH3341" i="13" s="1"/>
  <c r="U3341" i="13"/>
  <c r="AC3341" i="13"/>
  <c r="M3342" i="13"/>
  <c r="O3342" i="13"/>
  <c r="U3342" i="13"/>
  <c r="AC3342" i="13"/>
  <c r="M3343" i="13"/>
  <c r="O3343" i="13"/>
  <c r="AH3343" i="13" s="1"/>
  <c r="U3343" i="13"/>
  <c r="AC3343" i="13"/>
  <c r="M3344" i="13"/>
  <c r="O3344" i="13"/>
  <c r="AH3344" i="13" s="1"/>
  <c r="U3344" i="13"/>
  <c r="AC3344" i="13"/>
  <c r="M3345" i="13"/>
  <c r="O3345" i="13"/>
  <c r="AH3345" i="13" s="1"/>
  <c r="U3345" i="13"/>
  <c r="AC3345" i="13"/>
  <c r="M3346" i="13"/>
  <c r="O3346" i="13"/>
  <c r="AH3346" i="13" s="1"/>
  <c r="U3346" i="13"/>
  <c r="AC3346" i="13"/>
  <c r="M3347" i="13"/>
  <c r="O3347" i="13"/>
  <c r="AH3347" i="13" s="1"/>
  <c r="U3347" i="13"/>
  <c r="AC3347" i="13"/>
  <c r="M3348" i="13"/>
  <c r="O3348" i="13"/>
  <c r="AH3348" i="13" s="1"/>
  <c r="U3348" i="13"/>
  <c r="AC3348" i="13"/>
  <c r="M3349" i="13"/>
  <c r="O3349" i="13"/>
  <c r="AH3349" i="13" s="1"/>
  <c r="U3349" i="13"/>
  <c r="AC3349" i="13"/>
  <c r="M3350" i="13"/>
  <c r="O3350" i="13"/>
  <c r="P3350" i="13" s="1"/>
  <c r="U3350" i="13"/>
  <c r="U992" i="14" s="1"/>
  <c r="AC3350" i="13"/>
  <c r="AC992" i="14" s="1"/>
  <c r="M3351" i="13"/>
  <c r="O3351" i="13"/>
  <c r="P3351" i="13" s="1"/>
  <c r="U3351" i="13"/>
  <c r="U993" i="14" s="1"/>
  <c r="AC3351" i="13"/>
  <c r="M3352" i="13"/>
  <c r="O3352" i="13"/>
  <c r="P3352" i="13" s="1"/>
  <c r="U3352" i="13"/>
  <c r="AC3352" i="13"/>
  <c r="M3353" i="13"/>
  <c r="O3353" i="13"/>
  <c r="P3353" i="13" s="1"/>
  <c r="U3353" i="13"/>
  <c r="AC3353" i="13"/>
  <c r="M3354" i="13"/>
  <c r="O3354" i="13"/>
  <c r="P3354" i="13"/>
  <c r="U3354" i="13"/>
  <c r="AC3354" i="13"/>
  <c r="M3355" i="13"/>
  <c r="O3355" i="13"/>
  <c r="P3355" i="13" s="1"/>
  <c r="U3355" i="13"/>
  <c r="AC3355" i="13"/>
  <c r="M3356" i="13"/>
  <c r="O3356" i="13"/>
  <c r="U3356" i="13"/>
  <c r="AC3356" i="13"/>
  <c r="M3357" i="13"/>
  <c r="O3357" i="13"/>
  <c r="AH3357" i="13" s="1"/>
  <c r="AI3357" i="13" s="1"/>
  <c r="U3357" i="13"/>
  <c r="AC3357" i="13"/>
  <c r="M3358" i="13"/>
  <c r="O3358" i="13"/>
  <c r="AH3358" i="13" s="1"/>
  <c r="AI3358" i="13" s="1"/>
  <c r="P3358" i="13"/>
  <c r="U3358" i="13"/>
  <c r="AC3358" i="13"/>
  <c r="M3359" i="13"/>
  <c r="O3359" i="13"/>
  <c r="AH3359" i="13" s="1"/>
  <c r="AI3359" i="13" s="1"/>
  <c r="P3359" i="13"/>
  <c r="U3359" i="13"/>
  <c r="AC3359" i="13"/>
  <c r="M3360" i="13"/>
  <c r="O3360" i="13"/>
  <c r="AH3360" i="13" s="1"/>
  <c r="U3360" i="13"/>
  <c r="AC3360" i="13"/>
  <c r="AI3360" i="13"/>
  <c r="M3361" i="13"/>
  <c r="O3361" i="13"/>
  <c r="AH3361" i="13" s="1"/>
  <c r="U3361" i="13"/>
  <c r="AC3361" i="13"/>
  <c r="AI3361" i="13"/>
  <c r="M3362" i="13"/>
  <c r="O3362" i="13"/>
  <c r="AH3362" i="13" s="1"/>
  <c r="AI3362" i="13" s="1"/>
  <c r="U3362" i="13"/>
  <c r="AC3362" i="13"/>
  <c r="M3363" i="13"/>
  <c r="O3363" i="13"/>
  <c r="AH3363" i="13" s="1"/>
  <c r="AI3363" i="13" s="1"/>
  <c r="U3363" i="13"/>
  <c r="AC3363" i="13"/>
  <c r="M3364" i="13"/>
  <c r="O3364" i="13"/>
  <c r="AH3364" i="13" s="1"/>
  <c r="AI3364" i="13" s="1"/>
  <c r="P3364" i="13"/>
  <c r="U3364" i="13"/>
  <c r="AC3364" i="13"/>
  <c r="M3365" i="13"/>
  <c r="O3365" i="13"/>
  <c r="AH3365" i="13" s="1"/>
  <c r="AI3365" i="13" s="1"/>
  <c r="U3365" i="13"/>
  <c r="AC3365" i="13"/>
  <c r="M3366" i="13"/>
  <c r="O3366" i="13"/>
  <c r="AH3366" i="13" s="1"/>
  <c r="AI3366" i="13" s="1"/>
  <c r="P3366" i="13"/>
  <c r="U3366" i="13"/>
  <c r="AC3366" i="13"/>
  <c r="M3367" i="13"/>
  <c r="O3367" i="13"/>
  <c r="U3367" i="13"/>
  <c r="AC3367" i="13"/>
  <c r="M3368" i="13"/>
  <c r="O3368" i="13"/>
  <c r="P3368" i="13" s="1"/>
  <c r="U3368" i="13"/>
  <c r="U998" i="14" s="1"/>
  <c r="AC3368" i="13"/>
  <c r="M3369" i="13"/>
  <c r="O3369" i="13"/>
  <c r="P3369" i="13" s="1"/>
  <c r="U3369" i="13"/>
  <c r="AC3369" i="13"/>
  <c r="AC999" i="14" s="1"/>
  <c r="M3370" i="13"/>
  <c r="O3370" i="13"/>
  <c r="P3370" i="13"/>
  <c r="U3370" i="13"/>
  <c r="AC3370" i="13"/>
  <c r="M3371" i="13"/>
  <c r="O3371" i="13"/>
  <c r="P3371" i="13" s="1"/>
  <c r="U3371" i="13"/>
  <c r="AC3371" i="13"/>
  <c r="M3372" i="13"/>
  <c r="M1002" i="14" s="1"/>
  <c r="O3372" i="13"/>
  <c r="P3372" i="13" s="1"/>
  <c r="U3372" i="13"/>
  <c r="AC3372" i="13"/>
  <c r="M3373" i="13"/>
  <c r="O3373" i="13"/>
  <c r="P3373" i="13" s="1"/>
  <c r="U3373" i="13"/>
  <c r="AC3373" i="13"/>
  <c r="M3374" i="13"/>
  <c r="O3374" i="13"/>
  <c r="U3374" i="13"/>
  <c r="AC3374" i="13"/>
  <c r="M3375" i="13"/>
  <c r="O3375" i="13"/>
  <c r="AH3375" i="13" s="1"/>
  <c r="AI3375" i="13" s="1"/>
  <c r="P3375" i="13"/>
  <c r="U3375" i="13"/>
  <c r="AC3375" i="13"/>
  <c r="M3376" i="13"/>
  <c r="O3376" i="13"/>
  <c r="AH3376" i="13" s="1"/>
  <c r="U3376" i="13"/>
  <c r="AC3376" i="13"/>
  <c r="AI3376" i="13"/>
  <c r="M3377" i="13"/>
  <c r="O3377" i="13"/>
  <c r="AH3377" i="13" s="1"/>
  <c r="AI3377" i="13" s="1"/>
  <c r="U3377" i="13"/>
  <c r="AC3377" i="13"/>
  <c r="M3378" i="13"/>
  <c r="O3378" i="13"/>
  <c r="AH3378" i="13" s="1"/>
  <c r="AI3378" i="13" s="1"/>
  <c r="P3378" i="13"/>
  <c r="U3378" i="13"/>
  <c r="AC3378" i="13"/>
  <c r="M3379" i="13"/>
  <c r="O3379" i="13"/>
  <c r="AH3379" i="13" s="1"/>
  <c r="AI3379" i="13" s="1"/>
  <c r="U3379" i="13"/>
  <c r="AC3379" i="13"/>
  <c r="M3380" i="13"/>
  <c r="O3380" i="13"/>
  <c r="U3380" i="13"/>
  <c r="AC3380" i="13"/>
  <c r="M3381" i="13"/>
  <c r="O3381" i="13"/>
  <c r="AH3381" i="13" s="1"/>
  <c r="AI3381" i="13" s="1"/>
  <c r="U3381" i="13"/>
  <c r="AC3381" i="13"/>
  <c r="M3382" i="13"/>
  <c r="O3382" i="13"/>
  <c r="AH3382" i="13" s="1"/>
  <c r="AI3382" i="13" s="1"/>
  <c r="U3382" i="13"/>
  <c r="AC3382" i="13"/>
  <c r="M3383" i="13"/>
  <c r="O3383" i="13"/>
  <c r="AH3383" i="13" s="1"/>
  <c r="AI3383" i="13" s="1"/>
  <c r="U3383" i="13"/>
  <c r="AC3383" i="13"/>
  <c r="M3384" i="13"/>
  <c r="O3384" i="13"/>
  <c r="AH3384" i="13" s="1"/>
  <c r="U3384" i="13"/>
  <c r="AC3384" i="13"/>
  <c r="AI3384" i="13"/>
  <c r="M3385" i="13"/>
  <c r="O3385" i="13"/>
  <c r="AH3385" i="13" s="1"/>
  <c r="AI3385" i="13" s="1"/>
  <c r="U3385" i="13"/>
  <c r="AC3385" i="13"/>
  <c r="M3386" i="13"/>
  <c r="O3386" i="13"/>
  <c r="P3386" i="13"/>
  <c r="U3386" i="13"/>
  <c r="AC3386" i="13"/>
  <c r="M3387" i="13"/>
  <c r="O3387" i="13"/>
  <c r="P3387" i="13" s="1"/>
  <c r="U3387" i="13"/>
  <c r="AC3387" i="13"/>
  <c r="M3388" i="13"/>
  <c r="O3388" i="13"/>
  <c r="P3388" i="13"/>
  <c r="U3388" i="13"/>
  <c r="AC3388" i="13"/>
  <c r="M3389" i="13"/>
  <c r="O3389" i="13"/>
  <c r="P3389" i="13" s="1"/>
  <c r="U3389" i="13"/>
  <c r="AC3389" i="13"/>
  <c r="M3390" i="13"/>
  <c r="O3390" i="13"/>
  <c r="P3390" i="13" s="1"/>
  <c r="P1008" i="14" s="1"/>
  <c r="U3390" i="13"/>
  <c r="AC3390" i="13"/>
  <c r="M3391" i="13"/>
  <c r="O3391" i="13"/>
  <c r="P3391" i="13"/>
  <c r="U3391" i="13"/>
  <c r="U1009" i="14" s="1"/>
  <c r="AC3391" i="13"/>
  <c r="AC1009" i="14" s="1"/>
  <c r="M3392" i="13"/>
  <c r="O3392" i="13"/>
  <c r="AH3392" i="13" s="1"/>
  <c r="AI3392" i="13" s="1"/>
  <c r="U3392" i="13"/>
  <c r="AC3392" i="13"/>
  <c r="M3393" i="13"/>
  <c r="O3393" i="13"/>
  <c r="AH3393" i="13" s="1"/>
  <c r="U3393" i="13"/>
  <c r="AC3393" i="13"/>
  <c r="AI3393" i="13"/>
  <c r="M3394" i="13"/>
  <c r="O3394" i="13"/>
  <c r="AH3394" i="13" s="1"/>
  <c r="P3394" i="13"/>
  <c r="U3394" i="13"/>
  <c r="AC3394" i="13"/>
  <c r="AJ3394" i="13" s="1"/>
  <c r="AI3394" i="13"/>
  <c r="M3395" i="13"/>
  <c r="O3395" i="13"/>
  <c r="AH3395" i="13" s="1"/>
  <c r="AI3395" i="13" s="1"/>
  <c r="U3395" i="13"/>
  <c r="AC3395" i="13"/>
  <c r="M3396" i="13"/>
  <c r="O3396" i="13"/>
  <c r="AH3396" i="13" s="1"/>
  <c r="AI3396" i="13" s="1"/>
  <c r="P3396" i="13"/>
  <c r="U3396" i="13"/>
  <c r="AC3396" i="13"/>
  <c r="M3397" i="13"/>
  <c r="O3397" i="13"/>
  <c r="AH3397" i="13" s="1"/>
  <c r="AI3397" i="13" s="1"/>
  <c r="U3397" i="13"/>
  <c r="AC3397" i="13"/>
  <c r="M3398" i="13"/>
  <c r="O3398" i="13"/>
  <c r="AH3398" i="13" s="1"/>
  <c r="AI3398" i="13" s="1"/>
  <c r="P3398" i="13"/>
  <c r="U3398" i="13"/>
  <c r="AC3398" i="13"/>
  <c r="M3399" i="13"/>
  <c r="O3399" i="13"/>
  <c r="AH3399" i="13" s="1"/>
  <c r="P3399" i="13"/>
  <c r="U3399" i="13"/>
  <c r="AC3399" i="13"/>
  <c r="AI3399" i="13"/>
  <c r="M3400" i="13"/>
  <c r="O3400" i="13"/>
  <c r="AH3400" i="13" s="1"/>
  <c r="U3400" i="13"/>
  <c r="AC3400" i="13"/>
  <c r="AI3400" i="13"/>
  <c r="M3401" i="13"/>
  <c r="O3401" i="13"/>
  <c r="AH3401" i="13" s="1"/>
  <c r="AI3401" i="13" s="1"/>
  <c r="U3401" i="13"/>
  <c r="AC3401" i="13"/>
  <c r="M3402" i="13"/>
  <c r="O3402" i="13"/>
  <c r="AH3402" i="13" s="1"/>
  <c r="P3402" i="13"/>
  <c r="U3402" i="13"/>
  <c r="AC3402" i="13"/>
  <c r="AI3402" i="13"/>
  <c r="AJ3402" i="13"/>
  <c r="M3403" i="13"/>
  <c r="O3403" i="13"/>
  <c r="AH3403" i="13" s="1"/>
  <c r="AI3403" i="13" s="1"/>
  <c r="U3403" i="13"/>
  <c r="AC3403" i="13"/>
  <c r="M3404" i="13"/>
  <c r="M1010" i="14" s="1"/>
  <c r="O3404" i="13"/>
  <c r="P3404" i="13"/>
  <c r="P1010" i="14" s="1"/>
  <c r="U3404" i="13"/>
  <c r="AC3404" i="13"/>
  <c r="M3405" i="13"/>
  <c r="O3405" i="13"/>
  <c r="P3405" i="13" s="1"/>
  <c r="U3405" i="13"/>
  <c r="AC3405" i="13"/>
  <c r="M3406" i="13"/>
  <c r="O3406" i="13"/>
  <c r="P3406" i="13"/>
  <c r="U3406" i="13"/>
  <c r="AC3406" i="13"/>
  <c r="M3407" i="13"/>
  <c r="O3407" i="13"/>
  <c r="P3407" i="13"/>
  <c r="U3407" i="13"/>
  <c r="U1013" i="14" s="1"/>
  <c r="AC3407" i="13"/>
  <c r="AC1013" i="14" s="1"/>
  <c r="M3408" i="13"/>
  <c r="O3408" i="13"/>
  <c r="P3408" i="13" s="1"/>
  <c r="U3408" i="13"/>
  <c r="AC3408" i="13"/>
  <c r="M3409" i="13"/>
  <c r="O3409" i="13"/>
  <c r="P3409" i="13" s="1"/>
  <c r="U3409" i="13"/>
  <c r="AC3409" i="13"/>
  <c r="AC1015" i="14" s="1"/>
  <c r="M3410" i="13"/>
  <c r="O3410" i="13"/>
  <c r="AH3410" i="13" s="1"/>
  <c r="P3410" i="13"/>
  <c r="U3410" i="13"/>
  <c r="AC3410" i="13"/>
  <c r="AJ3410" i="13" s="1"/>
  <c r="AI3410" i="13"/>
  <c r="M3411" i="13"/>
  <c r="O3411" i="13"/>
  <c r="AH3411" i="13" s="1"/>
  <c r="AI3411" i="13" s="1"/>
  <c r="U3411" i="13"/>
  <c r="AC3411" i="13"/>
  <c r="M3412" i="13"/>
  <c r="O3412" i="13"/>
  <c r="AH3412" i="13" s="1"/>
  <c r="AI3412" i="13" s="1"/>
  <c r="P3412" i="13"/>
  <c r="U3412" i="13"/>
  <c r="AC3412" i="13"/>
  <c r="M3413" i="13"/>
  <c r="O3413" i="13"/>
  <c r="AH3413" i="13" s="1"/>
  <c r="AI3413" i="13" s="1"/>
  <c r="U3413" i="13"/>
  <c r="AC3413" i="13"/>
  <c r="M3414" i="13"/>
  <c r="O3414" i="13"/>
  <c r="U3414" i="13"/>
  <c r="AC3414" i="13"/>
  <c r="M3415" i="13"/>
  <c r="O3415" i="13"/>
  <c r="AH3415" i="13" s="1"/>
  <c r="P3415" i="13"/>
  <c r="U3415" i="13"/>
  <c r="AC3415" i="13"/>
  <c r="AI3415" i="13"/>
  <c r="M3416" i="13"/>
  <c r="O3416" i="13"/>
  <c r="AH3416" i="13" s="1"/>
  <c r="P3416" i="13"/>
  <c r="U3416" i="13"/>
  <c r="AC3416" i="13"/>
  <c r="AI3416" i="13"/>
  <c r="M3417" i="13"/>
  <c r="O3417" i="13"/>
  <c r="AH3417" i="13" s="1"/>
  <c r="AI3417" i="13" s="1"/>
  <c r="U3417" i="13"/>
  <c r="AC3417" i="13"/>
  <c r="M3418" i="13"/>
  <c r="O3418" i="13"/>
  <c r="U3418" i="13"/>
  <c r="AC3418" i="13"/>
  <c r="M3419" i="13"/>
  <c r="O3419" i="13"/>
  <c r="AH3419" i="13" s="1"/>
  <c r="AI3419" i="13" s="1"/>
  <c r="U3419" i="13"/>
  <c r="AC3419" i="13"/>
  <c r="M3420" i="13"/>
  <c r="O3420" i="13"/>
  <c r="AH3420" i="13" s="1"/>
  <c r="AI3420" i="13" s="1"/>
  <c r="U3420" i="13"/>
  <c r="AC3420" i="13"/>
  <c r="M3421" i="13"/>
  <c r="O3421" i="13"/>
  <c r="AH3421" i="13" s="1"/>
  <c r="AI3421" i="13" s="1"/>
  <c r="U3421" i="13"/>
  <c r="AC3421" i="13"/>
  <c r="M3422" i="13"/>
  <c r="O3422" i="13"/>
  <c r="U3422" i="13"/>
  <c r="U1016" i="14" s="1"/>
  <c r="AC3422" i="13"/>
  <c r="AC1016" i="14" s="1"/>
  <c r="M3423" i="13"/>
  <c r="O3423" i="13"/>
  <c r="U3423" i="13"/>
  <c r="AC3423" i="13"/>
  <c r="M3424" i="13"/>
  <c r="O3424" i="13"/>
  <c r="U3424" i="13"/>
  <c r="U1018" i="14" s="1"/>
  <c r="AC3424" i="13"/>
  <c r="M3425" i="13"/>
  <c r="O3425" i="13"/>
  <c r="U3425" i="13"/>
  <c r="AC3425" i="13"/>
  <c r="M3426" i="13"/>
  <c r="M1020" i="14" s="1"/>
  <c r="O3426" i="13"/>
  <c r="U3426" i="13"/>
  <c r="AC3426" i="13"/>
  <c r="M3427" i="13"/>
  <c r="O3427" i="13"/>
  <c r="U3427" i="13"/>
  <c r="AC3427" i="13"/>
  <c r="M3428" i="13"/>
  <c r="O3428" i="13"/>
  <c r="AH3428" i="13" s="1"/>
  <c r="AI3428" i="13" s="1"/>
  <c r="P3428" i="13"/>
  <c r="U3428" i="13"/>
  <c r="AC3428" i="13"/>
  <c r="M3429" i="13"/>
  <c r="O3429" i="13"/>
  <c r="U3429" i="13"/>
  <c r="AC3429" i="13"/>
  <c r="M3430" i="13"/>
  <c r="O3430" i="13"/>
  <c r="AH3430" i="13" s="1"/>
  <c r="AI3430" i="13" s="1"/>
  <c r="U3430" i="13"/>
  <c r="AC3430" i="13"/>
  <c r="M3431" i="13"/>
  <c r="O3431" i="13"/>
  <c r="AH3431" i="13" s="1"/>
  <c r="U3431" i="13"/>
  <c r="AC3431" i="13"/>
  <c r="AI3431" i="13"/>
  <c r="M3432" i="13"/>
  <c r="O3432" i="13"/>
  <c r="AH3432" i="13" s="1"/>
  <c r="AI3432" i="13" s="1"/>
  <c r="U3432" i="13"/>
  <c r="AC3432" i="13"/>
  <c r="M3433" i="13"/>
  <c r="O3433" i="13"/>
  <c r="AH3433" i="13" s="1"/>
  <c r="U3433" i="13"/>
  <c r="AC3433" i="13"/>
  <c r="AI3433" i="13"/>
  <c r="M3434" i="13"/>
  <c r="O3434" i="13"/>
  <c r="AH3434" i="13" s="1"/>
  <c r="U3434" i="13"/>
  <c r="AC3434" i="13"/>
  <c r="AI3434" i="13"/>
  <c r="M3435" i="13"/>
  <c r="O3435" i="13"/>
  <c r="AH3435" i="13" s="1"/>
  <c r="AI3435" i="13" s="1"/>
  <c r="U3435" i="13"/>
  <c r="AC3435" i="13"/>
  <c r="M3436" i="13"/>
  <c r="O3436" i="13"/>
  <c r="AH3436" i="13" s="1"/>
  <c r="AI3436" i="13" s="1"/>
  <c r="U3436" i="13"/>
  <c r="AC3436" i="13"/>
  <c r="M3437" i="13"/>
  <c r="O3437" i="13"/>
  <c r="U3437" i="13"/>
  <c r="AC3437" i="13"/>
  <c r="M3438" i="13"/>
  <c r="O3438" i="13"/>
  <c r="AH3438" i="13" s="1"/>
  <c r="AI3438" i="13" s="1"/>
  <c r="U3438" i="13"/>
  <c r="AC3438" i="13"/>
  <c r="M3439" i="13"/>
  <c r="O3439" i="13"/>
  <c r="AH3439" i="13" s="1"/>
  <c r="U3439" i="13"/>
  <c r="AC3439" i="13"/>
  <c r="AI3439" i="13"/>
  <c r="M3440" i="13"/>
  <c r="O3440" i="13"/>
  <c r="P3440" i="13" s="1"/>
  <c r="U3440" i="13"/>
  <c r="U1022" i="14" s="1"/>
  <c r="AC3440" i="13"/>
  <c r="M3441" i="13"/>
  <c r="O3441" i="13"/>
  <c r="P3441" i="13" s="1"/>
  <c r="U3441" i="13"/>
  <c r="AC3441" i="13"/>
  <c r="AC1023" i="14" s="1"/>
  <c r="M3442" i="13"/>
  <c r="M1024" i="14" s="1"/>
  <c r="O3442" i="13"/>
  <c r="P3442" i="13"/>
  <c r="U3442" i="13"/>
  <c r="AC3442" i="13"/>
  <c r="M3443" i="13"/>
  <c r="M1025" i="14" s="1"/>
  <c r="O3443" i="13"/>
  <c r="P3443" i="13" s="1"/>
  <c r="U3443" i="13"/>
  <c r="AC3443" i="13"/>
  <c r="M3444" i="13"/>
  <c r="O3444" i="13"/>
  <c r="P3444" i="13"/>
  <c r="U3444" i="13"/>
  <c r="AC3444" i="13"/>
  <c r="M3445" i="13"/>
  <c r="O3445" i="13"/>
  <c r="U3445" i="13"/>
  <c r="U1027" i="14" s="1"/>
  <c r="AC3445" i="13"/>
  <c r="M3446" i="13"/>
  <c r="O3446" i="13"/>
  <c r="AH3446" i="13" s="1"/>
  <c r="AI3446" i="13" s="1"/>
  <c r="P3446" i="13"/>
  <c r="U3446" i="13"/>
  <c r="AC3446" i="13"/>
  <c r="M3447" i="13"/>
  <c r="O3447" i="13"/>
  <c r="AH3447" i="13" s="1"/>
  <c r="AI3447" i="13" s="1"/>
  <c r="U3447" i="13"/>
  <c r="AC3447" i="13"/>
  <c r="M3448" i="13"/>
  <c r="O3448" i="13"/>
  <c r="AH3448" i="13" s="1"/>
  <c r="P3448" i="13"/>
  <c r="U3448" i="13"/>
  <c r="AC3448" i="13"/>
  <c r="AI3448" i="13"/>
  <c r="M3449" i="13"/>
  <c r="O3449" i="13"/>
  <c r="AH3449" i="13" s="1"/>
  <c r="AI3449" i="13" s="1"/>
  <c r="U3449" i="13"/>
  <c r="AC3449" i="13"/>
  <c r="M3450" i="13"/>
  <c r="O3450" i="13"/>
  <c r="AH3450" i="13" s="1"/>
  <c r="AI3450" i="13" s="1"/>
  <c r="P3450" i="13"/>
  <c r="U3450" i="13"/>
  <c r="AC3450" i="13"/>
  <c r="AJ3450" i="13"/>
  <c r="M3451" i="13"/>
  <c r="O3451" i="13"/>
  <c r="AH3451" i="13" s="1"/>
  <c r="AI3451" i="13" s="1"/>
  <c r="U3451" i="13"/>
  <c r="AC3451" i="13"/>
  <c r="M3452" i="13"/>
  <c r="O3452" i="13"/>
  <c r="AH3452" i="13" s="1"/>
  <c r="AI3452" i="13" s="1"/>
  <c r="P3452" i="13"/>
  <c r="U3452" i="13"/>
  <c r="AC3452" i="13"/>
  <c r="M3453" i="13"/>
  <c r="O3453" i="13"/>
  <c r="U3453" i="13"/>
  <c r="AC3453" i="13"/>
  <c r="M3454" i="13"/>
  <c r="O3454" i="13"/>
  <c r="AH3454" i="13" s="1"/>
  <c r="AI3454" i="13" s="1"/>
  <c r="P3454" i="13"/>
  <c r="U3454" i="13"/>
  <c r="AC3454" i="13"/>
  <c r="M3455" i="13"/>
  <c r="O3455" i="13"/>
  <c r="AH3455" i="13" s="1"/>
  <c r="AI3455" i="13" s="1"/>
  <c r="P3455" i="13"/>
  <c r="U3455" i="13"/>
  <c r="AC3455" i="13"/>
  <c r="M3456" i="13"/>
  <c r="O3456" i="13"/>
  <c r="AH3456" i="13" s="1"/>
  <c r="U3456" i="13"/>
  <c r="AC3456" i="13"/>
  <c r="AI3456" i="13"/>
  <c r="M3457" i="13"/>
  <c r="O3457" i="13"/>
  <c r="AH3457" i="13" s="1"/>
  <c r="AI3457" i="13" s="1"/>
  <c r="U3457" i="13"/>
  <c r="AC3457" i="13"/>
  <c r="M3458" i="13"/>
  <c r="O3458" i="13"/>
  <c r="P3458" i="13"/>
  <c r="U3458" i="13"/>
  <c r="AC3458" i="13"/>
  <c r="M3459" i="13"/>
  <c r="O3459" i="13"/>
  <c r="P3459" i="13" s="1"/>
  <c r="U3459" i="13"/>
  <c r="AC3459" i="13"/>
  <c r="M3460" i="13"/>
  <c r="O3460" i="13"/>
  <c r="P3460" i="13"/>
  <c r="U3460" i="13"/>
  <c r="AC3460" i="13"/>
  <c r="M3461" i="13"/>
  <c r="M1031" i="14" s="1"/>
  <c r="O3461" i="13"/>
  <c r="U3461" i="13"/>
  <c r="AC3461" i="13"/>
  <c r="M3462" i="13"/>
  <c r="O3462" i="13"/>
  <c r="P3462" i="13"/>
  <c r="U3462" i="13"/>
  <c r="AC3462" i="13"/>
  <c r="M3463" i="13"/>
  <c r="O3463" i="13"/>
  <c r="P3463" i="13"/>
  <c r="U3463" i="13"/>
  <c r="AC3463" i="13"/>
  <c r="M3464" i="13"/>
  <c r="O3464" i="13"/>
  <c r="AH3464" i="13" s="1"/>
  <c r="P3464" i="13"/>
  <c r="U3464" i="13"/>
  <c r="AC3464" i="13"/>
  <c r="AI3464" i="13"/>
  <c r="M3465" i="13"/>
  <c r="O3465" i="13"/>
  <c r="AH3465" i="13" s="1"/>
  <c r="AI3465" i="13" s="1"/>
  <c r="U3465" i="13"/>
  <c r="AC3465" i="13"/>
  <c r="M3466" i="13"/>
  <c r="O3466" i="13"/>
  <c r="AH3466" i="13" s="1"/>
  <c r="U3466" i="13"/>
  <c r="AC3466" i="13"/>
  <c r="AI3466" i="13"/>
  <c r="M3467" i="13"/>
  <c r="O3467" i="13"/>
  <c r="AH3467" i="13" s="1"/>
  <c r="AI3467" i="13" s="1"/>
  <c r="U3467" i="13"/>
  <c r="AC3467" i="13"/>
  <c r="M3468" i="13"/>
  <c r="O3468" i="13"/>
  <c r="U3468" i="13"/>
  <c r="AC3468" i="13"/>
  <c r="M3469" i="13"/>
  <c r="O3469" i="13"/>
  <c r="U3469" i="13"/>
  <c r="AC3469" i="13"/>
  <c r="M3470" i="13"/>
  <c r="O3470" i="13"/>
  <c r="AH3470" i="13" s="1"/>
  <c r="AI3470" i="13" s="1"/>
  <c r="P3470" i="13"/>
  <c r="U3470" i="13"/>
  <c r="AC3470" i="13"/>
  <c r="M3471" i="13"/>
  <c r="O3471" i="13"/>
  <c r="U3471" i="13"/>
  <c r="AC3471" i="13"/>
  <c r="M3472" i="13"/>
  <c r="O3472" i="13"/>
  <c r="AH3472" i="13" s="1"/>
  <c r="AI3472" i="13" s="1"/>
  <c r="P3472" i="13"/>
  <c r="U3472" i="13"/>
  <c r="AC3472" i="13"/>
  <c r="M3473" i="13"/>
  <c r="O3473" i="13"/>
  <c r="AH3473" i="13" s="1"/>
  <c r="U3473" i="13"/>
  <c r="AC3473" i="13"/>
  <c r="AI3473" i="13"/>
  <c r="M3474" i="13"/>
  <c r="O3474" i="13"/>
  <c r="AH3474" i="13" s="1"/>
  <c r="AI3474" i="13" s="1"/>
  <c r="P3474" i="13"/>
  <c r="U3474" i="13"/>
  <c r="AC3474" i="13"/>
  <c r="M3475" i="13"/>
  <c r="O3475" i="13"/>
  <c r="AH3475" i="13" s="1"/>
  <c r="AI3475" i="13" s="1"/>
  <c r="U3475" i="13"/>
  <c r="AC3475" i="13"/>
  <c r="M3476" i="13"/>
  <c r="O3476" i="13"/>
  <c r="P3476" i="13"/>
  <c r="U3476" i="13"/>
  <c r="AC3476" i="13"/>
  <c r="M3477" i="13"/>
  <c r="O3477" i="13"/>
  <c r="U3477" i="13"/>
  <c r="U1035" i="14" s="1"/>
  <c r="AC3477" i="13"/>
  <c r="M3478" i="13"/>
  <c r="O3478" i="13"/>
  <c r="P3478" i="13"/>
  <c r="U3478" i="13"/>
  <c r="AC3478" i="13"/>
  <c r="AC1036" i="14" s="1"/>
  <c r="M3479" i="13"/>
  <c r="O3479" i="13"/>
  <c r="P3479" i="13" s="1"/>
  <c r="U3479" i="13"/>
  <c r="AC3479" i="13"/>
  <c r="M3480" i="13"/>
  <c r="O3480" i="13"/>
  <c r="P3480" i="13" s="1"/>
  <c r="U3480" i="13"/>
  <c r="AC3480" i="13"/>
  <c r="M3481" i="13"/>
  <c r="O3481" i="13"/>
  <c r="P3481" i="13" s="1"/>
  <c r="U3481" i="13"/>
  <c r="AC3481" i="13"/>
  <c r="M3482" i="13"/>
  <c r="O3482" i="13"/>
  <c r="AH3482" i="13" s="1"/>
  <c r="AI3482" i="13" s="1"/>
  <c r="P3482" i="13"/>
  <c r="U3482" i="13"/>
  <c r="AC3482" i="13"/>
  <c r="M3483" i="13"/>
  <c r="O3483" i="13"/>
  <c r="AH3483" i="13" s="1"/>
  <c r="AI3483" i="13" s="1"/>
  <c r="U3483" i="13"/>
  <c r="AC3483" i="13"/>
  <c r="M3484" i="13"/>
  <c r="O3484" i="13"/>
  <c r="U3484" i="13"/>
  <c r="AC3484" i="13"/>
  <c r="M3485" i="13"/>
  <c r="O3485" i="13"/>
  <c r="U3485" i="13"/>
  <c r="AC3485" i="13"/>
  <c r="M3486" i="13"/>
  <c r="O3486" i="13"/>
  <c r="U3486" i="13"/>
  <c r="AC3486" i="13"/>
  <c r="M3487" i="13"/>
  <c r="O3487" i="13"/>
  <c r="AH3487" i="13" s="1"/>
  <c r="AI3487" i="13" s="1"/>
  <c r="P3487" i="13"/>
  <c r="U3487" i="13"/>
  <c r="AC3487" i="13"/>
  <c r="M3488" i="13"/>
  <c r="O3488" i="13"/>
  <c r="AH3488" i="13" s="1"/>
  <c r="P3488" i="13"/>
  <c r="U3488" i="13"/>
  <c r="AC3488" i="13"/>
  <c r="AJ3488" i="13" s="1"/>
  <c r="AI3488" i="13"/>
  <c r="M3489" i="13"/>
  <c r="O3489" i="13"/>
  <c r="AH3489" i="13" s="1"/>
  <c r="AI3489" i="13" s="1"/>
  <c r="U3489" i="13"/>
  <c r="AC3489" i="13"/>
  <c r="M3490" i="13"/>
  <c r="O3490" i="13"/>
  <c r="AH3490" i="13" s="1"/>
  <c r="P3490" i="13"/>
  <c r="U3490" i="13"/>
  <c r="AC3490" i="13"/>
  <c r="AI3490" i="13"/>
  <c r="M3491" i="13"/>
  <c r="O3491" i="13"/>
  <c r="AH3491" i="13" s="1"/>
  <c r="AI3491" i="13" s="1"/>
  <c r="U3491" i="13"/>
  <c r="AC3491" i="13"/>
  <c r="M3492" i="13"/>
  <c r="O3492" i="13"/>
  <c r="U3492" i="13"/>
  <c r="AC3492" i="13"/>
  <c r="M3493" i="13"/>
  <c r="O3493" i="13"/>
  <c r="U3493" i="13"/>
  <c r="AC3493" i="13"/>
  <c r="M3494" i="13"/>
  <c r="O3494" i="13"/>
  <c r="P3494" i="13"/>
  <c r="U3494" i="13"/>
  <c r="AC3494" i="13"/>
  <c r="M3495" i="13"/>
  <c r="O3495" i="13"/>
  <c r="P3495" i="13"/>
  <c r="U3495" i="13"/>
  <c r="U1041" i="14" s="1"/>
  <c r="AC3495" i="13"/>
  <c r="M3496" i="13"/>
  <c r="O3496" i="13"/>
  <c r="P3496" i="13" s="1"/>
  <c r="U3496" i="13"/>
  <c r="AC3496" i="13"/>
  <c r="M3497" i="13"/>
  <c r="O3497" i="13"/>
  <c r="P3497" i="13" s="1"/>
  <c r="U3497" i="13"/>
  <c r="AC3497" i="13"/>
  <c r="AC1043" i="14" s="1"/>
  <c r="M3498" i="13"/>
  <c r="O3498" i="13"/>
  <c r="P3498" i="13" s="1"/>
  <c r="U3498" i="13"/>
  <c r="AC3498" i="13"/>
  <c r="M3499" i="13"/>
  <c r="O3499" i="13"/>
  <c r="P3499" i="13" s="1"/>
  <c r="U3499" i="13"/>
  <c r="AC3499" i="13"/>
  <c r="M3500" i="13"/>
  <c r="O3500" i="13"/>
  <c r="U3500" i="13"/>
  <c r="AC3500" i="13"/>
  <c r="M3501" i="13"/>
  <c r="O3501" i="13"/>
  <c r="U3501" i="13"/>
  <c r="AC3501" i="13"/>
  <c r="M3502" i="13"/>
  <c r="O3502" i="13"/>
  <c r="AH3502" i="13" s="1"/>
  <c r="AI3502" i="13" s="1"/>
  <c r="P3502" i="13"/>
  <c r="U3502" i="13"/>
  <c r="AC3502" i="13"/>
  <c r="M3503" i="13"/>
  <c r="O3503" i="13"/>
  <c r="AH3503" i="13" s="1"/>
  <c r="AI3503" i="13" s="1"/>
  <c r="U3503" i="13"/>
  <c r="AC3503" i="13"/>
  <c r="M3504" i="13"/>
  <c r="O3504" i="13"/>
  <c r="AH3504" i="13" s="1"/>
  <c r="P3504" i="13"/>
  <c r="U3504" i="13"/>
  <c r="AC3504" i="13"/>
  <c r="AI3504" i="13"/>
  <c r="M3505" i="13"/>
  <c r="O3505" i="13"/>
  <c r="AH3505" i="13" s="1"/>
  <c r="U3505" i="13"/>
  <c r="AC3505" i="13"/>
  <c r="AI3505" i="13"/>
  <c r="M3506" i="13"/>
  <c r="O3506" i="13"/>
  <c r="AH3506" i="13" s="1"/>
  <c r="U3506" i="13"/>
  <c r="AC3506" i="13"/>
  <c r="AI3506" i="13"/>
  <c r="M3507" i="13"/>
  <c r="O3507" i="13"/>
  <c r="AH3507" i="13" s="1"/>
  <c r="AI3507" i="13" s="1"/>
  <c r="U3507" i="13"/>
  <c r="AC3507" i="13"/>
  <c r="M3508" i="13"/>
  <c r="O3508" i="13"/>
  <c r="U3508" i="13"/>
  <c r="AC3508" i="13"/>
  <c r="M3509" i="13"/>
  <c r="O3509" i="13"/>
  <c r="U3509" i="13"/>
  <c r="AC3509" i="13"/>
  <c r="M3510" i="13"/>
  <c r="O3510" i="13"/>
  <c r="U3510" i="13"/>
  <c r="AC3510" i="13"/>
  <c r="M3511" i="13"/>
  <c r="O3511" i="13"/>
  <c r="AH3511" i="13" s="1"/>
  <c r="AI3511" i="13" s="1"/>
  <c r="P3511" i="13"/>
  <c r="U3511" i="13"/>
  <c r="AC3511" i="13"/>
  <c r="M3512" i="13"/>
  <c r="O3512" i="13"/>
  <c r="U3512" i="13"/>
  <c r="AC3512" i="13"/>
  <c r="M3513" i="13"/>
  <c r="O3513" i="13"/>
  <c r="U3513" i="13"/>
  <c r="AC3513" i="13"/>
  <c r="AC1047" i="14" s="1"/>
  <c r="M3514" i="13"/>
  <c r="O3514" i="13"/>
  <c r="U3514" i="13"/>
  <c r="AC3514" i="13"/>
  <c r="M3515" i="13"/>
  <c r="O3515" i="13"/>
  <c r="U3515" i="13"/>
  <c r="AC3515" i="13"/>
  <c r="M3516" i="13"/>
  <c r="O3516" i="13"/>
  <c r="U3516" i="13"/>
  <c r="AC3516" i="13"/>
  <c r="M3517" i="13"/>
  <c r="O3517" i="13"/>
  <c r="U3517" i="13"/>
  <c r="U1051" i="14" s="1"/>
  <c r="AC3517" i="13"/>
  <c r="M3518" i="13"/>
  <c r="O3518" i="13"/>
  <c r="U3518" i="13"/>
  <c r="AC3518" i="13"/>
  <c r="M3519" i="13"/>
  <c r="O3519" i="13"/>
  <c r="AH3519" i="13" s="1"/>
  <c r="AI3519" i="13" s="1"/>
  <c r="U3519" i="13"/>
  <c r="AC3519" i="13"/>
  <c r="M3520" i="13"/>
  <c r="O3520" i="13"/>
  <c r="AH3520" i="13" s="1"/>
  <c r="AI3520" i="13" s="1"/>
  <c r="U3520" i="13"/>
  <c r="AC3520" i="13"/>
  <c r="M3521" i="13"/>
  <c r="O3521" i="13"/>
  <c r="AH3521" i="13" s="1"/>
  <c r="U3521" i="13"/>
  <c r="AC3521" i="13"/>
  <c r="AI3521" i="13"/>
  <c r="M3522" i="13"/>
  <c r="O3522" i="13"/>
  <c r="AH3522" i="13" s="1"/>
  <c r="U3522" i="13"/>
  <c r="AC3522" i="13"/>
  <c r="AI3522" i="13"/>
  <c r="M3523" i="13"/>
  <c r="O3523" i="13"/>
  <c r="U3523" i="13"/>
  <c r="AC3523" i="13"/>
  <c r="M3524" i="13"/>
  <c r="O3524" i="13"/>
  <c r="AH3524" i="13" s="1"/>
  <c r="AI3524" i="13" s="1"/>
  <c r="P3524" i="13"/>
  <c r="U3524" i="13"/>
  <c r="AC3524" i="13"/>
  <c r="M3525" i="13"/>
  <c r="O3525" i="13"/>
  <c r="U3525" i="13"/>
  <c r="AC3525" i="13"/>
  <c r="M3526" i="13"/>
  <c r="O3526" i="13"/>
  <c r="U3526" i="13"/>
  <c r="AC3526" i="13"/>
  <c r="M3527" i="13"/>
  <c r="O3527" i="13"/>
  <c r="AH3527" i="13" s="1"/>
  <c r="U3527" i="13"/>
  <c r="AC3527" i="13"/>
  <c r="AI3527" i="13"/>
  <c r="M3528" i="13"/>
  <c r="O3528" i="13"/>
  <c r="AH3528" i="13" s="1"/>
  <c r="AI3528" i="13" s="1"/>
  <c r="U3528" i="13"/>
  <c r="AC3528" i="13"/>
  <c r="M3529" i="13"/>
  <c r="O3529" i="13"/>
  <c r="AH3529" i="13" s="1"/>
  <c r="U3529" i="13"/>
  <c r="AC3529" i="13"/>
  <c r="AI3529" i="13"/>
  <c r="M3530" i="13"/>
  <c r="O3530" i="13"/>
  <c r="P3530" i="13" s="1"/>
  <c r="U3530" i="13"/>
  <c r="AC3530" i="13"/>
  <c r="M3531" i="13"/>
  <c r="O3531" i="13"/>
  <c r="U3531" i="13"/>
  <c r="AC3531" i="13"/>
  <c r="M3532" i="13"/>
  <c r="O3532" i="13"/>
  <c r="P3532" i="13"/>
  <c r="U3532" i="13"/>
  <c r="AC3532" i="13"/>
  <c r="M3533" i="13"/>
  <c r="O3533" i="13"/>
  <c r="U3533" i="13"/>
  <c r="AC3533" i="13"/>
  <c r="M3534" i="13"/>
  <c r="O3534" i="13"/>
  <c r="P3534" i="13" s="1"/>
  <c r="U3534" i="13"/>
  <c r="AC3534" i="13"/>
  <c r="M3535" i="13"/>
  <c r="O3535" i="13"/>
  <c r="P3535" i="13"/>
  <c r="U3535" i="13"/>
  <c r="AC3535" i="13"/>
  <c r="AC1057" i="14" s="1"/>
  <c r="M3536" i="13"/>
  <c r="O3536" i="13"/>
  <c r="AH3536" i="13" s="1"/>
  <c r="P3536" i="13"/>
  <c r="U3536" i="13"/>
  <c r="AC3536" i="13"/>
  <c r="AI3536" i="13"/>
  <c r="M3537" i="13"/>
  <c r="O3537" i="13"/>
  <c r="AH3537" i="13" s="1"/>
  <c r="AI3537" i="13" s="1"/>
  <c r="U3537" i="13"/>
  <c r="AC3537" i="13"/>
  <c r="M3538" i="13"/>
  <c r="O3538" i="13"/>
  <c r="U3538" i="13"/>
  <c r="AC3538" i="13"/>
  <c r="M3539" i="13"/>
  <c r="O3539" i="13"/>
  <c r="U3539" i="13"/>
  <c r="AC3539" i="13"/>
  <c r="M3540" i="13"/>
  <c r="O3540" i="13"/>
  <c r="U3540" i="13"/>
  <c r="AC3540" i="13"/>
  <c r="M3541" i="13"/>
  <c r="O3541" i="13"/>
  <c r="U3541" i="13"/>
  <c r="AC3541" i="13"/>
  <c r="M3542" i="13"/>
  <c r="O3542" i="13"/>
  <c r="P3542" i="13"/>
  <c r="U3542" i="13"/>
  <c r="AC3542" i="13"/>
  <c r="M3543" i="13"/>
  <c r="O3543" i="13"/>
  <c r="AH3543" i="13" s="1"/>
  <c r="AI3543" i="13" s="1"/>
  <c r="U3543" i="13"/>
  <c r="AC3543" i="13"/>
  <c r="M3544" i="13"/>
  <c r="O3544" i="13"/>
  <c r="AH3544" i="13" s="1"/>
  <c r="P3544" i="13"/>
  <c r="U3544" i="13"/>
  <c r="AC3544" i="13"/>
  <c r="AI3544" i="13"/>
  <c r="M3545" i="13"/>
  <c r="O3545" i="13"/>
  <c r="AH3545" i="13" s="1"/>
  <c r="U3545" i="13"/>
  <c r="AC3545" i="13"/>
  <c r="AI3545" i="13"/>
  <c r="M3546" i="13"/>
  <c r="O3546" i="13"/>
  <c r="AH3546" i="13" s="1"/>
  <c r="AI3546" i="13" s="1"/>
  <c r="U3546" i="13"/>
  <c r="AC3546" i="13"/>
  <c r="M3547" i="13"/>
  <c r="O3547" i="13"/>
  <c r="U3547" i="13"/>
  <c r="AC3547" i="13"/>
  <c r="M3548" i="13"/>
  <c r="O3548" i="13"/>
  <c r="P3548" i="13" s="1"/>
  <c r="U3548" i="13"/>
  <c r="AC3548" i="13"/>
  <c r="M3549" i="13"/>
  <c r="O3549" i="13"/>
  <c r="U3549" i="13"/>
  <c r="AC3549" i="13"/>
  <c r="M3550" i="13"/>
  <c r="O3550" i="13"/>
  <c r="P3550" i="13" s="1"/>
  <c r="U3550" i="13"/>
  <c r="AC3550" i="13"/>
  <c r="M3551" i="13"/>
  <c r="O3551" i="13"/>
  <c r="P3551" i="13" s="1"/>
  <c r="U3551" i="13"/>
  <c r="U1061" i="14" s="1"/>
  <c r="AC3551" i="13"/>
  <c r="M3552" i="13"/>
  <c r="O3552" i="13"/>
  <c r="P3552" i="13"/>
  <c r="U3552" i="13"/>
  <c r="U1062" i="14" s="1"/>
  <c r="AC3552" i="13"/>
  <c r="M3553" i="13"/>
  <c r="O3553" i="13"/>
  <c r="P3553" i="13" s="1"/>
  <c r="U3553" i="13"/>
  <c r="AC3553" i="13"/>
  <c r="AC1063" i="14" s="1"/>
  <c r="M3554" i="13"/>
  <c r="O3554" i="13"/>
  <c r="AH3554" i="13" s="1"/>
  <c r="U3554" i="13"/>
  <c r="AC3554" i="13"/>
  <c r="AI3554" i="13"/>
  <c r="M3555" i="13"/>
  <c r="O3555" i="13"/>
  <c r="U3555" i="13"/>
  <c r="AC3555" i="13"/>
  <c r="M3556" i="13"/>
  <c r="O3556" i="13"/>
  <c r="AH3556" i="13" s="1"/>
  <c r="AI3556" i="13" s="1"/>
  <c r="P3556" i="13"/>
  <c r="U3556" i="13"/>
  <c r="AC3556" i="13"/>
  <c r="M3557" i="13"/>
  <c r="O3557" i="13"/>
  <c r="U3557" i="13"/>
  <c r="AC3557" i="13"/>
  <c r="M3558" i="13"/>
  <c r="O3558" i="13"/>
  <c r="P3558" i="13" s="1"/>
  <c r="U3558" i="13"/>
  <c r="AC3558" i="13"/>
  <c r="M3559" i="13"/>
  <c r="O3559" i="13"/>
  <c r="AH3559" i="13" s="1"/>
  <c r="AI3559" i="13" s="1"/>
  <c r="U3559" i="13"/>
  <c r="AC3559" i="13"/>
  <c r="M3560" i="13"/>
  <c r="O3560" i="13"/>
  <c r="AH3560" i="13" s="1"/>
  <c r="AI3560" i="13" s="1"/>
  <c r="U3560" i="13"/>
  <c r="AC3560" i="13"/>
  <c r="M3561" i="13"/>
  <c r="O3561" i="13"/>
  <c r="AH3561" i="13" s="1"/>
  <c r="U3561" i="13"/>
  <c r="AC3561" i="13"/>
  <c r="AI3561" i="13"/>
  <c r="M3562" i="13"/>
  <c r="O3562" i="13"/>
  <c r="U3562" i="13"/>
  <c r="AC3562" i="13"/>
  <c r="M3563" i="13"/>
  <c r="O3563" i="13"/>
  <c r="U3563" i="13"/>
  <c r="AC3563" i="13"/>
  <c r="M3564" i="13"/>
  <c r="AJ3564" i="13" s="1"/>
  <c r="O3564" i="13"/>
  <c r="AH3564" i="13" s="1"/>
  <c r="AI3564" i="13" s="1"/>
  <c r="P3564" i="13"/>
  <c r="U3564" i="13"/>
  <c r="AC3564" i="13"/>
  <c r="M3565" i="13"/>
  <c r="O3565" i="13"/>
  <c r="U3565" i="13"/>
  <c r="AC3565" i="13"/>
  <c r="M3566" i="13"/>
  <c r="O3566" i="13"/>
  <c r="P3566" i="13" s="1"/>
  <c r="U3566" i="13"/>
  <c r="U1064" i="14" s="1"/>
  <c r="AC3566" i="13"/>
  <c r="M3567" i="13"/>
  <c r="O3567" i="13"/>
  <c r="P3567" i="13" s="1"/>
  <c r="U3567" i="13"/>
  <c r="AC3567" i="13"/>
  <c r="M3568" i="13"/>
  <c r="O3568" i="13"/>
  <c r="P3568" i="13"/>
  <c r="U3568" i="13"/>
  <c r="AC3568" i="13"/>
  <c r="M3569" i="13"/>
  <c r="O3569" i="13"/>
  <c r="P3569" i="13" s="1"/>
  <c r="U3569" i="13"/>
  <c r="AC3569" i="13"/>
  <c r="AC1067" i="14" s="1"/>
  <c r="M3570" i="13"/>
  <c r="M1068" i="14" s="1"/>
  <c r="O3570" i="13"/>
  <c r="P3570" i="13" s="1"/>
  <c r="U3570" i="13"/>
  <c r="AC3570" i="13"/>
  <c r="M3571" i="13"/>
  <c r="O3571" i="13"/>
  <c r="U3571" i="13"/>
  <c r="AC3571" i="13"/>
  <c r="M3572" i="13"/>
  <c r="O3572" i="13"/>
  <c r="AH3572" i="13" s="1"/>
  <c r="AI3572" i="13" s="1"/>
  <c r="P3572" i="13"/>
  <c r="U3572" i="13"/>
  <c r="AC3572" i="13"/>
  <c r="M3573" i="13"/>
  <c r="O3573" i="13"/>
  <c r="U3573" i="13"/>
  <c r="AC3573" i="13"/>
  <c r="M3574" i="13"/>
  <c r="O3574" i="13"/>
  <c r="P3574" i="13" s="1"/>
  <c r="U3574" i="13"/>
  <c r="AC3574" i="13"/>
  <c r="M3575" i="13"/>
  <c r="O3575" i="13"/>
  <c r="AH3575" i="13" s="1"/>
  <c r="P3575" i="13"/>
  <c r="U3575" i="13"/>
  <c r="AC3575" i="13"/>
  <c r="AI3575" i="13"/>
  <c r="M3576" i="13"/>
  <c r="O3576" i="13"/>
  <c r="AH3576" i="13" s="1"/>
  <c r="AI3576" i="13" s="1"/>
  <c r="P3576" i="13"/>
  <c r="U3576" i="13"/>
  <c r="AC3576" i="13"/>
  <c r="M3577" i="13"/>
  <c r="O3577" i="13"/>
  <c r="AH3577" i="13" s="1"/>
  <c r="AI3577" i="13" s="1"/>
  <c r="U3577" i="13"/>
  <c r="AC3577" i="13"/>
  <c r="M3578" i="13"/>
  <c r="O3578" i="13"/>
  <c r="U3578" i="13"/>
  <c r="AC3578" i="13"/>
  <c r="M3579" i="13"/>
  <c r="O3579" i="13"/>
  <c r="U3579" i="13"/>
  <c r="AC3579" i="13"/>
  <c r="M3580" i="13"/>
  <c r="O3580" i="13"/>
  <c r="AH3580" i="13" s="1"/>
  <c r="AI3580" i="13" s="1"/>
  <c r="P3580" i="13"/>
  <c r="U3580" i="13"/>
  <c r="AC3580" i="13"/>
  <c r="M3581" i="13"/>
  <c r="O3581" i="13"/>
  <c r="U3581" i="13"/>
  <c r="AC3581" i="13"/>
  <c r="M3582" i="13"/>
  <c r="O3582" i="13"/>
  <c r="P3582" i="13" s="1"/>
  <c r="U3582" i="13"/>
  <c r="AC3582" i="13"/>
  <c r="M3583" i="13"/>
  <c r="O3583" i="13"/>
  <c r="AH3583" i="13" s="1"/>
  <c r="P3583" i="13"/>
  <c r="U3583" i="13"/>
  <c r="AC3583" i="13"/>
  <c r="AI3583" i="13"/>
  <c r="M3584" i="13"/>
  <c r="O3584" i="13"/>
  <c r="P3584" i="13" s="1"/>
  <c r="U3584" i="13"/>
  <c r="AC3584" i="13"/>
  <c r="M3585" i="13"/>
  <c r="O3585" i="13"/>
  <c r="P3585" i="13" s="1"/>
  <c r="U3585" i="13"/>
  <c r="AC3585" i="13"/>
  <c r="AC1071" i="14" s="1"/>
  <c r="M3586" i="13"/>
  <c r="M1072" i="14" s="1"/>
  <c r="O3586" i="13"/>
  <c r="P3586" i="13" s="1"/>
  <c r="U3586" i="13"/>
  <c r="AC3586" i="13"/>
  <c r="M3587" i="13"/>
  <c r="M1073" i="14" s="1"/>
  <c r="O3587" i="13"/>
  <c r="U3587" i="13"/>
  <c r="AC3587" i="13"/>
  <c r="M3588" i="13"/>
  <c r="O3588" i="13"/>
  <c r="P3588" i="13"/>
  <c r="U3588" i="13"/>
  <c r="AC3588" i="13"/>
  <c r="M3589" i="13"/>
  <c r="O3589" i="13"/>
  <c r="U3589" i="13"/>
  <c r="U1075" i="14" s="1"/>
  <c r="AC3589" i="13"/>
  <c r="M3590" i="13"/>
  <c r="O3590" i="13"/>
  <c r="P3590" i="13" s="1"/>
  <c r="U3590" i="13"/>
  <c r="AC3590" i="13"/>
  <c r="M3591" i="13"/>
  <c r="O3591" i="13"/>
  <c r="AH3591" i="13" s="1"/>
  <c r="AI3591" i="13" s="1"/>
  <c r="P3591" i="13"/>
  <c r="U3591" i="13"/>
  <c r="AC3591" i="13"/>
  <c r="M3592" i="13"/>
  <c r="O3592" i="13"/>
  <c r="AH3592" i="13" s="1"/>
  <c r="P3592" i="13"/>
  <c r="U3592" i="13"/>
  <c r="AC3592" i="13"/>
  <c r="AI3592" i="13"/>
  <c r="M3593" i="13"/>
  <c r="O3593" i="13"/>
  <c r="AH3593" i="13" s="1"/>
  <c r="U3593" i="13"/>
  <c r="AC3593" i="13"/>
  <c r="AI3593" i="13"/>
  <c r="M3594" i="13"/>
  <c r="O3594" i="13"/>
  <c r="AH3594" i="13" s="1"/>
  <c r="AI3594" i="13" s="1"/>
  <c r="P3594" i="13"/>
  <c r="U3594" i="13"/>
  <c r="AC3594" i="13"/>
  <c r="M3595" i="13"/>
  <c r="O3595" i="13"/>
  <c r="U3595" i="13"/>
  <c r="AC3595" i="13"/>
  <c r="M3596" i="13"/>
  <c r="O3596" i="13"/>
  <c r="U3596" i="13"/>
  <c r="AC3596" i="13"/>
  <c r="M3597" i="13"/>
  <c r="O3597" i="13"/>
  <c r="U3597" i="13"/>
  <c r="AC3597" i="13"/>
  <c r="M3598" i="13"/>
  <c r="O3598" i="13"/>
  <c r="U3598" i="13"/>
  <c r="AC3598" i="13"/>
  <c r="M3599" i="13"/>
  <c r="O3599" i="13"/>
  <c r="U3599" i="13"/>
  <c r="AC3599" i="13"/>
  <c r="M3600" i="13"/>
  <c r="O3600" i="13"/>
  <c r="AH3600" i="13" s="1"/>
  <c r="AI3600" i="13" s="1"/>
  <c r="P3600" i="13"/>
  <c r="U3600" i="13"/>
  <c r="AC3600" i="13"/>
  <c r="AJ3600" i="13" s="1"/>
  <c r="M3601" i="13"/>
  <c r="O3601" i="13"/>
  <c r="AH3601" i="13" s="1"/>
  <c r="AI3601" i="13" s="1"/>
  <c r="U3601" i="13"/>
  <c r="AC3601" i="13"/>
  <c r="M3602" i="13"/>
  <c r="M1076" i="14" s="1"/>
  <c r="O3602" i="13"/>
  <c r="U3602" i="13"/>
  <c r="AC3602" i="13"/>
  <c r="M3603" i="13"/>
  <c r="O3603" i="13"/>
  <c r="U3603" i="13"/>
  <c r="AC3603" i="13"/>
  <c r="M3604" i="13"/>
  <c r="O3604" i="13"/>
  <c r="U3604" i="13"/>
  <c r="AC3604" i="13"/>
  <c r="M3605" i="13"/>
  <c r="O3605" i="13"/>
  <c r="U3605" i="13"/>
  <c r="U1079" i="14" s="1"/>
  <c r="AC3605" i="13"/>
  <c r="M3606" i="13"/>
  <c r="O3606" i="13"/>
  <c r="U3606" i="13"/>
  <c r="AC3606" i="13"/>
  <c r="M3607" i="13"/>
  <c r="O3607" i="13"/>
  <c r="U3607" i="13"/>
  <c r="AC3607" i="13"/>
  <c r="M3608" i="13"/>
  <c r="O3608" i="13"/>
  <c r="AH3608" i="13" s="1"/>
  <c r="AI3608" i="13" s="1"/>
  <c r="U3608" i="13"/>
  <c r="AC3608" i="13"/>
  <c r="M3609" i="13"/>
  <c r="O3609" i="13"/>
  <c r="AH3609" i="13" s="1"/>
  <c r="U3609" i="13"/>
  <c r="AC3609" i="13"/>
  <c r="AI3609" i="13"/>
  <c r="M3610" i="13"/>
  <c r="O3610" i="13"/>
  <c r="AH3610" i="13" s="1"/>
  <c r="U3610" i="13"/>
  <c r="AC3610" i="13"/>
  <c r="AI3610" i="13"/>
  <c r="M3611" i="13"/>
  <c r="O3611" i="13"/>
  <c r="U3611" i="13"/>
  <c r="AC3611" i="13"/>
  <c r="M3612" i="13"/>
  <c r="O3612" i="13"/>
  <c r="AH3612" i="13" s="1"/>
  <c r="AI3612" i="13" s="1"/>
  <c r="U3612" i="13"/>
  <c r="AC3612" i="13"/>
  <c r="M3613" i="13"/>
  <c r="O3613" i="13"/>
  <c r="U3613" i="13"/>
  <c r="AC3613" i="13"/>
  <c r="M3614" i="13"/>
  <c r="O3614" i="13"/>
  <c r="U3614" i="13"/>
  <c r="AC3614" i="13"/>
  <c r="M3615" i="13"/>
  <c r="O3615" i="13"/>
  <c r="AH3615" i="13" s="1"/>
  <c r="AI3615" i="13" s="1"/>
  <c r="U3615" i="13"/>
  <c r="AC3615" i="13"/>
  <c r="M3616" i="13"/>
  <c r="O3616" i="13"/>
  <c r="AH3616" i="13" s="1"/>
  <c r="U3616" i="13"/>
  <c r="AC3616" i="13"/>
  <c r="AI3616" i="13"/>
  <c r="M3617" i="13"/>
  <c r="O3617" i="13"/>
  <c r="AH3617" i="13" s="1"/>
  <c r="U3617" i="13"/>
  <c r="AC3617" i="13"/>
  <c r="AI3617" i="13"/>
  <c r="M3618" i="13"/>
  <c r="O3618" i="13"/>
  <c r="AH3618" i="13" s="1"/>
  <c r="U3618" i="13"/>
  <c r="AC3618" i="13"/>
  <c r="AI3618" i="13"/>
  <c r="M3619" i="13"/>
  <c r="O3619" i="13"/>
  <c r="U3619" i="13"/>
  <c r="AC3619" i="13"/>
  <c r="M3620" i="13"/>
  <c r="O3620" i="13"/>
  <c r="P3620" i="13" s="1"/>
  <c r="U3620" i="13"/>
  <c r="AC3620" i="13"/>
  <c r="M3621" i="13"/>
  <c r="O3621" i="13"/>
  <c r="U3621" i="13"/>
  <c r="U1083" i="14" s="1"/>
  <c r="AC3621" i="13"/>
  <c r="M3622" i="13"/>
  <c r="O3622" i="13"/>
  <c r="P3622" i="13"/>
  <c r="U3622" i="13"/>
  <c r="AC3622" i="13"/>
  <c r="AC1084" i="14" s="1"/>
  <c r="M3623" i="13"/>
  <c r="O3623" i="13"/>
  <c r="P3623" i="13"/>
  <c r="U3623" i="13"/>
  <c r="U1085" i="14" s="1"/>
  <c r="AC3623" i="13"/>
  <c r="AC1085" i="14" s="1"/>
  <c r="M3624" i="13"/>
  <c r="O3624" i="13"/>
  <c r="P3624" i="13"/>
  <c r="U3624" i="13"/>
  <c r="AC3624" i="13"/>
  <c r="M3625" i="13"/>
  <c r="O3625" i="13"/>
  <c r="P3625" i="13" s="1"/>
  <c r="U3625" i="13"/>
  <c r="AC3625" i="13"/>
  <c r="M3626" i="13"/>
  <c r="O3626" i="13"/>
  <c r="U3626" i="13"/>
  <c r="AC3626" i="13"/>
  <c r="M3627" i="13"/>
  <c r="O3627" i="13"/>
  <c r="U3627" i="13"/>
  <c r="AC3627" i="13"/>
  <c r="M3628" i="13"/>
  <c r="O3628" i="13"/>
  <c r="U3628" i="13"/>
  <c r="AC3628" i="13"/>
  <c r="M3629" i="13"/>
  <c r="O3629" i="13"/>
  <c r="U3629" i="13"/>
  <c r="AC3629" i="13"/>
  <c r="M3630" i="13"/>
  <c r="O3630" i="13"/>
  <c r="P3630" i="13" s="1"/>
  <c r="U3630" i="13"/>
  <c r="AC3630" i="13"/>
  <c r="M3631" i="13"/>
  <c r="O3631" i="13"/>
  <c r="U3631" i="13"/>
  <c r="AC3631" i="13"/>
  <c r="M3632" i="13"/>
  <c r="O3632" i="13"/>
  <c r="AH3632" i="13" s="1"/>
  <c r="P3632" i="13"/>
  <c r="U3632" i="13"/>
  <c r="AC3632" i="13"/>
  <c r="AI3632" i="13"/>
  <c r="M3633" i="13"/>
  <c r="O3633" i="13"/>
  <c r="AH3633" i="13" s="1"/>
  <c r="U3633" i="13"/>
  <c r="AC3633" i="13"/>
  <c r="AI3633" i="13"/>
  <c r="M3634" i="13"/>
  <c r="O3634" i="13"/>
  <c r="U3634" i="13"/>
  <c r="AC3634" i="13"/>
  <c r="M3635" i="13"/>
  <c r="O3635" i="13"/>
  <c r="U3635" i="13"/>
  <c r="AC3635" i="13"/>
  <c r="M3636" i="13"/>
  <c r="O3636" i="13"/>
  <c r="AH3636" i="13" s="1"/>
  <c r="AI3636" i="13" s="1"/>
  <c r="P3636" i="13"/>
  <c r="U3636" i="13"/>
  <c r="AC3636" i="13"/>
  <c r="M3637" i="13"/>
  <c r="O3637" i="13"/>
  <c r="U3637" i="13"/>
  <c r="AC3637" i="13"/>
  <c r="M3638" i="13"/>
  <c r="O3638" i="13"/>
  <c r="U3638" i="13"/>
  <c r="AC3638" i="13"/>
  <c r="M3639" i="13"/>
  <c r="O3639" i="13"/>
  <c r="U3639" i="13"/>
  <c r="AC3639" i="13"/>
  <c r="M3640" i="13"/>
  <c r="O3640" i="13"/>
  <c r="U3640" i="13"/>
  <c r="AC3640" i="13"/>
  <c r="M3641" i="13"/>
  <c r="O3641" i="13"/>
  <c r="U3641" i="13"/>
  <c r="AC3641" i="13"/>
  <c r="M3642" i="13"/>
  <c r="M1092" i="14" s="1"/>
  <c r="O3642" i="13"/>
  <c r="U3642" i="13"/>
  <c r="AC3642" i="13"/>
  <c r="M3643" i="13"/>
  <c r="O3643" i="13"/>
  <c r="U3643" i="13"/>
  <c r="AC3643" i="13"/>
  <c r="M3644" i="13"/>
  <c r="O3644" i="13"/>
  <c r="AH3644" i="13" s="1"/>
  <c r="AI3644" i="13" s="1"/>
  <c r="U3644" i="13"/>
  <c r="AC3644" i="13"/>
  <c r="M3645" i="13"/>
  <c r="O3645" i="13"/>
  <c r="U3645" i="13"/>
  <c r="AC3645" i="13"/>
  <c r="M3646" i="13"/>
  <c r="O3646" i="13"/>
  <c r="U3646" i="13"/>
  <c r="AC3646" i="13"/>
  <c r="M3647" i="13"/>
  <c r="O3647" i="13"/>
  <c r="AH3647" i="13" s="1"/>
  <c r="U3647" i="13"/>
  <c r="AC3647" i="13"/>
  <c r="AI3647" i="13"/>
  <c r="M3648" i="13"/>
  <c r="O3648" i="13"/>
  <c r="AH3648" i="13" s="1"/>
  <c r="AI3648" i="13" s="1"/>
  <c r="U3648" i="13"/>
  <c r="AC3648" i="13"/>
  <c r="M3649" i="13"/>
  <c r="O3649" i="13"/>
  <c r="AH3649" i="13" s="1"/>
  <c r="AI3649" i="13" s="1"/>
  <c r="U3649" i="13"/>
  <c r="AC3649" i="13"/>
  <c r="M3650" i="13"/>
  <c r="O3650" i="13"/>
  <c r="AH3650" i="13" s="1"/>
  <c r="U3650" i="13"/>
  <c r="AC3650" i="13"/>
  <c r="AI3650" i="13"/>
  <c r="M3651" i="13"/>
  <c r="O3651" i="13"/>
  <c r="U3651" i="13"/>
  <c r="AC3651" i="13"/>
  <c r="M3652" i="13"/>
  <c r="O3652" i="13"/>
  <c r="AH3652" i="13" s="1"/>
  <c r="AI3652" i="13" s="1"/>
  <c r="U3652" i="13"/>
  <c r="AC3652" i="13"/>
  <c r="M3653" i="13"/>
  <c r="O3653" i="13"/>
  <c r="U3653" i="13"/>
  <c r="AC3653" i="13"/>
  <c r="M3654" i="13"/>
  <c r="O3654" i="13"/>
  <c r="U3654" i="13"/>
  <c r="AC3654" i="13"/>
  <c r="M3655" i="13"/>
  <c r="O3655" i="13"/>
  <c r="AH3655" i="13" s="1"/>
  <c r="AI3655" i="13" s="1"/>
  <c r="U3655" i="13"/>
  <c r="AC3655" i="13"/>
  <c r="M3656" i="13"/>
  <c r="O3656" i="13"/>
  <c r="P3656" i="13"/>
  <c r="U3656" i="13"/>
  <c r="U1094" i="14" s="1"/>
  <c r="AC3656" i="13"/>
  <c r="M3657" i="13"/>
  <c r="O3657" i="13"/>
  <c r="P3657" i="13" s="1"/>
  <c r="U3657" i="13"/>
  <c r="AC3657" i="13"/>
  <c r="M3658" i="13"/>
  <c r="O3658" i="13"/>
  <c r="P3658" i="13" s="1"/>
  <c r="U3658" i="13"/>
  <c r="AC3658" i="13"/>
  <c r="M3659" i="13"/>
  <c r="M1097" i="14" s="1"/>
  <c r="O3659" i="13"/>
  <c r="U3659" i="13"/>
  <c r="AC3659" i="13"/>
  <c r="M3660" i="13"/>
  <c r="O3660" i="13"/>
  <c r="P3660" i="13"/>
  <c r="U3660" i="13"/>
  <c r="AC3660" i="13"/>
  <c r="M3661" i="13"/>
  <c r="O3661" i="13"/>
  <c r="U3661" i="13"/>
  <c r="AC3661" i="13"/>
  <c r="M3662" i="13"/>
  <c r="O3662" i="13"/>
  <c r="P3662" i="13" s="1"/>
  <c r="U3662" i="13"/>
  <c r="AC3662" i="13"/>
  <c r="M3663" i="13"/>
  <c r="O3663" i="13"/>
  <c r="AH3663" i="13" s="1"/>
  <c r="P3663" i="13"/>
  <c r="U3663" i="13"/>
  <c r="AC3663" i="13"/>
  <c r="AI3663" i="13"/>
  <c r="M3664" i="13"/>
  <c r="O3664" i="13"/>
  <c r="U3664" i="13"/>
  <c r="AC3664" i="13"/>
  <c r="M3665" i="13"/>
  <c r="O3665" i="13"/>
  <c r="AH3665" i="13" s="1"/>
  <c r="AI3665" i="13" s="1"/>
  <c r="U3665" i="13"/>
  <c r="AC3665" i="13"/>
  <c r="M3666" i="13"/>
  <c r="O3666" i="13"/>
  <c r="P3666" i="13" s="1"/>
  <c r="U3666" i="13"/>
  <c r="AC3666" i="13"/>
  <c r="M3667" i="13"/>
  <c r="O3667" i="13"/>
  <c r="U3667" i="13"/>
  <c r="AC3667" i="13"/>
  <c r="M3668" i="13"/>
  <c r="AJ3668" i="13" s="1"/>
  <c r="O3668" i="13"/>
  <c r="AH3668" i="13" s="1"/>
  <c r="AI3668" i="13" s="1"/>
  <c r="P3668" i="13"/>
  <c r="U3668" i="13"/>
  <c r="AC3668" i="13"/>
  <c r="M3669" i="13"/>
  <c r="O3669" i="13"/>
  <c r="U3669" i="13"/>
  <c r="AC3669" i="13"/>
  <c r="M3670" i="13"/>
  <c r="O3670" i="13"/>
  <c r="U3670" i="13"/>
  <c r="AC3670" i="13"/>
  <c r="M3671" i="13"/>
  <c r="O3671" i="13"/>
  <c r="U3671" i="13"/>
  <c r="AC3671" i="13"/>
  <c r="M3672" i="13"/>
  <c r="O3672" i="13"/>
  <c r="AH3672" i="13" s="1"/>
  <c r="P3672" i="13"/>
  <c r="U3672" i="13"/>
  <c r="AC3672" i="13"/>
  <c r="AI3672" i="13"/>
  <c r="M3673" i="13"/>
  <c r="O3673" i="13"/>
  <c r="AH3673" i="13" s="1"/>
  <c r="U3673" i="13"/>
  <c r="AC3673" i="13"/>
  <c r="AI3673" i="13"/>
  <c r="M3674" i="13"/>
  <c r="O3674" i="13"/>
  <c r="P3674" i="13"/>
  <c r="U3674" i="13"/>
  <c r="AC3674" i="13"/>
  <c r="M3675" i="13"/>
  <c r="O3675" i="13"/>
  <c r="U3675" i="13"/>
  <c r="AC3675" i="13"/>
  <c r="M3676" i="13"/>
  <c r="O3676" i="13"/>
  <c r="P3676" i="13" s="1"/>
  <c r="U3676" i="13"/>
  <c r="AC3676" i="13"/>
  <c r="M3677" i="13"/>
  <c r="O3677" i="13"/>
  <c r="U3677" i="13"/>
  <c r="U1103" i="14" s="1"/>
  <c r="AC3677" i="13"/>
  <c r="M3678" i="13"/>
  <c r="O3678" i="13"/>
  <c r="P3678" i="13" s="1"/>
  <c r="U3678" i="13"/>
  <c r="AC3678" i="13"/>
  <c r="AC1104" i="14" s="1"/>
  <c r="M3679" i="13"/>
  <c r="O3679" i="13"/>
  <c r="P3679" i="13"/>
  <c r="U3679" i="13"/>
  <c r="AC3679" i="13"/>
  <c r="AC1105" i="14" s="1"/>
  <c r="M3680" i="13"/>
  <c r="O3680" i="13"/>
  <c r="AH3680" i="13" s="1"/>
  <c r="U3680" i="13"/>
  <c r="AC3680" i="13"/>
  <c r="AI3680" i="13"/>
  <c r="M3681" i="13"/>
  <c r="O3681" i="13"/>
  <c r="AH3681" i="13" s="1"/>
  <c r="AI3681" i="13" s="1"/>
  <c r="U3681" i="13"/>
  <c r="AC3681" i="13"/>
  <c r="M3682" i="13"/>
  <c r="O3682" i="13"/>
  <c r="AH3682" i="13" s="1"/>
  <c r="P3682" i="13"/>
  <c r="U3682" i="13"/>
  <c r="AJ3682" i="13" s="1"/>
  <c r="AC3682" i="13"/>
  <c r="AI3682" i="13"/>
  <c r="M3683" i="13"/>
  <c r="O3683" i="13"/>
  <c r="U3683" i="13"/>
  <c r="AC3683" i="13"/>
  <c r="M3684" i="13"/>
  <c r="O3684" i="13"/>
  <c r="U3684" i="13"/>
  <c r="AC3684" i="13"/>
  <c r="M3685" i="13"/>
  <c r="O3685" i="13"/>
  <c r="U3685" i="13"/>
  <c r="AC3685" i="13"/>
  <c r="M3686" i="13"/>
  <c r="O3686" i="13"/>
  <c r="U3686" i="13"/>
  <c r="AC3686" i="13"/>
  <c r="M3687" i="13"/>
  <c r="O3687" i="13"/>
  <c r="U3687" i="13"/>
  <c r="AC3687" i="13"/>
  <c r="M3688" i="13"/>
  <c r="O3688" i="13"/>
  <c r="U3688" i="13"/>
  <c r="AC3688" i="13"/>
  <c r="M3689" i="13"/>
  <c r="O3689" i="13"/>
  <c r="AH3689" i="13" s="1"/>
  <c r="AI3689" i="13" s="1"/>
  <c r="U3689" i="13"/>
  <c r="AC3689" i="13"/>
  <c r="M3690" i="13"/>
  <c r="O3690" i="13"/>
  <c r="AH3690" i="13" s="1"/>
  <c r="AI3690" i="13" s="1"/>
  <c r="U3690" i="13"/>
  <c r="AC3690" i="13"/>
  <c r="M3691" i="13"/>
  <c r="O3691" i="13"/>
  <c r="U3691" i="13"/>
  <c r="AC3691" i="13"/>
  <c r="M3692" i="13"/>
  <c r="O3692" i="13"/>
  <c r="P3692" i="13"/>
  <c r="U3692" i="13"/>
  <c r="AC3692" i="13"/>
  <c r="M3693" i="13"/>
  <c r="O3693" i="13"/>
  <c r="U3693" i="13"/>
  <c r="U1107" i="14" s="1"/>
  <c r="AC3693" i="13"/>
  <c r="M3694" i="13"/>
  <c r="O3694" i="13"/>
  <c r="P3694" i="13" s="1"/>
  <c r="P1108" i="14" s="1"/>
  <c r="U3694" i="13"/>
  <c r="AC3694" i="13"/>
  <c r="AC1108" i="14" s="1"/>
  <c r="M3695" i="13"/>
  <c r="O3695" i="13"/>
  <c r="P3695" i="13" s="1"/>
  <c r="U3695" i="13"/>
  <c r="AC3695" i="13"/>
  <c r="M3696" i="13"/>
  <c r="O3696" i="13"/>
  <c r="P3696" i="13" s="1"/>
  <c r="U3696" i="13"/>
  <c r="U1110" i="14" s="1"/>
  <c r="AC3696" i="13"/>
  <c r="M3697" i="13"/>
  <c r="O3697" i="13"/>
  <c r="P3697" i="13" s="1"/>
  <c r="U3697" i="13"/>
  <c r="AC3697" i="13"/>
  <c r="M3698" i="13"/>
  <c r="O3698" i="13"/>
  <c r="U3698" i="13"/>
  <c r="AC3698" i="13"/>
  <c r="M3699" i="13"/>
  <c r="O3699" i="13"/>
  <c r="U3699" i="13"/>
  <c r="AC3699" i="13"/>
  <c r="M3700" i="13"/>
  <c r="O3700" i="13"/>
  <c r="AH3700" i="13" s="1"/>
  <c r="AI3700" i="13" s="1"/>
  <c r="P3700" i="13"/>
  <c r="U3700" i="13"/>
  <c r="AC3700" i="13"/>
  <c r="M3701" i="13"/>
  <c r="O3701" i="13"/>
  <c r="U3701" i="13"/>
  <c r="AC3701" i="13"/>
  <c r="M3702" i="13"/>
  <c r="O3702" i="13"/>
  <c r="P3702" i="13" s="1"/>
  <c r="U3702" i="13"/>
  <c r="AC3702" i="13"/>
  <c r="M3703" i="13"/>
  <c r="O3703" i="13"/>
  <c r="U3703" i="13"/>
  <c r="AC3703" i="13"/>
  <c r="M3704" i="13"/>
  <c r="O3704" i="13"/>
  <c r="AH3704" i="13" s="1"/>
  <c r="P3704" i="13"/>
  <c r="U3704" i="13"/>
  <c r="AC3704" i="13"/>
  <c r="AI3704" i="13"/>
  <c r="M3705" i="13"/>
  <c r="O3705" i="13"/>
  <c r="AH3705" i="13" s="1"/>
  <c r="U3705" i="13"/>
  <c r="AC3705" i="13"/>
  <c r="AI3705" i="13"/>
  <c r="M3706" i="13"/>
  <c r="AJ3706" i="13" s="1"/>
  <c r="O3706" i="13"/>
  <c r="AH3706" i="13" s="1"/>
  <c r="P3706" i="13"/>
  <c r="U3706" i="13"/>
  <c r="AC3706" i="13"/>
  <c r="AI3706" i="13"/>
  <c r="M3707" i="13"/>
  <c r="O3707" i="13"/>
  <c r="U3707" i="13"/>
  <c r="AC3707" i="13"/>
  <c r="M3708" i="13"/>
  <c r="O3708" i="13"/>
  <c r="AH3708" i="13" s="1"/>
  <c r="AI3708" i="13" s="1"/>
  <c r="P3708" i="13"/>
  <c r="U3708" i="13"/>
  <c r="AC3708" i="13"/>
  <c r="M3709" i="13"/>
  <c r="O3709" i="13"/>
  <c r="U3709" i="13"/>
  <c r="AC3709" i="13"/>
  <c r="M3710" i="13"/>
  <c r="O3710" i="13"/>
  <c r="P3710" i="13"/>
  <c r="U3710" i="13"/>
  <c r="AC3710" i="13"/>
  <c r="AC1112" i="14" s="1"/>
  <c r="M3711" i="13"/>
  <c r="O3711" i="13"/>
  <c r="P3711" i="13" s="1"/>
  <c r="U3711" i="13"/>
  <c r="AC3711" i="13"/>
  <c r="M3712" i="13"/>
  <c r="O3712" i="13"/>
  <c r="P3712" i="13"/>
  <c r="U3712" i="13"/>
  <c r="AC3712" i="13"/>
  <c r="M3713" i="13"/>
  <c r="O3713" i="13"/>
  <c r="P3713" i="13" s="1"/>
  <c r="U3713" i="13"/>
  <c r="AC3713" i="13"/>
  <c r="M3714" i="13"/>
  <c r="O3714" i="13"/>
  <c r="P3714" i="13" s="1"/>
  <c r="U3714" i="13"/>
  <c r="AC3714" i="13"/>
  <c r="M3715" i="13"/>
  <c r="O3715" i="13"/>
  <c r="U3715" i="13"/>
  <c r="AC3715" i="13"/>
  <c r="M3716" i="13"/>
  <c r="O3716" i="13"/>
  <c r="AH3716" i="13" s="1"/>
  <c r="AI3716" i="13" s="1"/>
  <c r="U3716" i="13"/>
  <c r="AC3716" i="13"/>
  <c r="M3717" i="13"/>
  <c r="O3717" i="13"/>
  <c r="U3717" i="13"/>
  <c r="AC3717" i="13"/>
  <c r="M3718" i="13"/>
  <c r="O3718" i="13"/>
  <c r="U3718" i="13"/>
  <c r="AC3718" i="13"/>
  <c r="M3719" i="13"/>
  <c r="O3719" i="13"/>
  <c r="AH3719" i="13" s="1"/>
  <c r="P3719" i="13"/>
  <c r="U3719" i="13"/>
  <c r="AC3719" i="13"/>
  <c r="AI3719" i="13"/>
  <c r="M3720" i="13"/>
  <c r="AJ3720" i="13" s="1"/>
  <c r="O3720" i="13"/>
  <c r="AH3720" i="13" s="1"/>
  <c r="P3720" i="13"/>
  <c r="U3720" i="13"/>
  <c r="AC3720" i="13"/>
  <c r="AI3720" i="13"/>
  <c r="M3721" i="13"/>
  <c r="O3721" i="13"/>
  <c r="AH3721" i="13" s="1"/>
  <c r="AI3721" i="13" s="1"/>
  <c r="U3721" i="13"/>
  <c r="AC3721" i="13"/>
  <c r="M3722" i="13"/>
  <c r="AJ3722" i="13" s="1"/>
  <c r="O3722" i="13"/>
  <c r="AH3722" i="13" s="1"/>
  <c r="P3722" i="13"/>
  <c r="U3722" i="13"/>
  <c r="AC3722" i="13"/>
  <c r="AI3722" i="13"/>
  <c r="M3723" i="13"/>
  <c r="O3723" i="13"/>
  <c r="U3723" i="13"/>
  <c r="AC3723" i="13"/>
  <c r="M3724" i="13"/>
  <c r="O3724" i="13"/>
  <c r="U3724" i="13"/>
  <c r="AC3724" i="13"/>
  <c r="M3725" i="13"/>
  <c r="O3725" i="13"/>
  <c r="U3725" i="13"/>
  <c r="AC3725" i="13"/>
  <c r="M3726" i="13"/>
  <c r="O3726" i="13"/>
  <c r="P3726" i="13" s="1"/>
  <c r="U3726" i="13"/>
  <c r="AC3726" i="13"/>
  <c r="M3727" i="13"/>
  <c r="AJ3727" i="13" s="1"/>
  <c r="O3727" i="13"/>
  <c r="AH3727" i="13" s="1"/>
  <c r="AI3727" i="13" s="1"/>
  <c r="P3727" i="13"/>
  <c r="U3727" i="13"/>
  <c r="AC3727" i="13"/>
  <c r="M3728" i="13"/>
  <c r="O3728" i="13"/>
  <c r="U3728" i="13"/>
  <c r="AC3728" i="13"/>
  <c r="M3729" i="13"/>
  <c r="O3729" i="13"/>
  <c r="U3729" i="13"/>
  <c r="AC3729" i="13"/>
  <c r="AC1119" i="14" s="1"/>
  <c r="M3730" i="13"/>
  <c r="O3730" i="13"/>
  <c r="U3730" i="13"/>
  <c r="AC3730" i="13"/>
  <c r="M3731" i="13"/>
  <c r="M1121" i="14" s="1"/>
  <c r="O3731" i="13"/>
  <c r="U3731" i="13"/>
  <c r="AC3731" i="13"/>
  <c r="M3732" i="13"/>
  <c r="O3732" i="13"/>
  <c r="U3732" i="13"/>
  <c r="AC3732" i="13"/>
  <c r="M3733" i="13"/>
  <c r="O3733" i="13"/>
  <c r="U3733" i="13"/>
  <c r="AC3733" i="13"/>
  <c r="M3734" i="13"/>
  <c r="O3734" i="13"/>
  <c r="P3734" i="13" s="1"/>
  <c r="U3734" i="13"/>
  <c r="AC3734" i="13"/>
  <c r="M3735" i="13"/>
  <c r="O3735" i="13"/>
  <c r="U3735" i="13"/>
  <c r="AC3735" i="13"/>
  <c r="M3736" i="13"/>
  <c r="O3736" i="13"/>
  <c r="AH3736" i="13" s="1"/>
  <c r="AI3736" i="13" s="1"/>
  <c r="U3736" i="13"/>
  <c r="AC3736" i="13"/>
  <c r="M3737" i="13"/>
  <c r="O3737" i="13"/>
  <c r="AH3737" i="13" s="1"/>
  <c r="U3737" i="13"/>
  <c r="AC3737" i="13"/>
  <c r="AI3737" i="13"/>
  <c r="M3738" i="13"/>
  <c r="O3738" i="13"/>
  <c r="AH3738" i="13" s="1"/>
  <c r="AI3738" i="13" s="1"/>
  <c r="U3738" i="13"/>
  <c r="AC3738" i="13"/>
  <c r="M3739" i="13"/>
  <c r="O3739" i="13"/>
  <c r="U3739" i="13"/>
  <c r="AC3739" i="13"/>
  <c r="M3740" i="13"/>
  <c r="O3740" i="13"/>
  <c r="AH3740" i="13" s="1"/>
  <c r="AI3740" i="13" s="1"/>
  <c r="U3740" i="13"/>
  <c r="AC3740" i="13"/>
  <c r="M3741" i="13"/>
  <c r="O3741" i="13"/>
  <c r="U3741" i="13"/>
  <c r="AC3741" i="13"/>
  <c r="M3742" i="13"/>
  <c r="O3742" i="13"/>
  <c r="U3742" i="13"/>
  <c r="AC3742" i="13"/>
  <c r="M3743" i="13"/>
  <c r="O3743" i="13"/>
  <c r="AH3743" i="13" s="1"/>
  <c r="U3743" i="13"/>
  <c r="AC3743" i="13"/>
  <c r="AI3743" i="13"/>
  <c r="M3744" i="13"/>
  <c r="O3744" i="13"/>
  <c r="AH3744" i="13" s="1"/>
  <c r="U3744" i="13"/>
  <c r="AC3744" i="13"/>
  <c r="AI3744" i="13"/>
  <c r="M3745" i="13"/>
  <c r="O3745" i="13"/>
  <c r="AH3745" i="13" s="1"/>
  <c r="AI3745" i="13" s="1"/>
  <c r="U3745" i="13"/>
  <c r="AC3745" i="13"/>
  <c r="M3746" i="13"/>
  <c r="O3746" i="13"/>
  <c r="P3746" i="13"/>
  <c r="U3746" i="13"/>
  <c r="AC3746" i="13"/>
  <c r="M3747" i="13"/>
  <c r="M1125" i="14" s="1"/>
  <c r="O3747" i="13"/>
  <c r="U3747" i="13"/>
  <c r="AC3747" i="13"/>
  <c r="M3748" i="13"/>
  <c r="O3748" i="13"/>
  <c r="P3748" i="13" s="1"/>
  <c r="U3748" i="13"/>
  <c r="AC3748" i="13"/>
  <c r="M3749" i="13"/>
  <c r="O3749" i="13"/>
  <c r="U3749" i="13"/>
  <c r="AC3749" i="13"/>
  <c r="M3750" i="13"/>
  <c r="O3750" i="13"/>
  <c r="U3750" i="13"/>
  <c r="U1128" i="14" s="1"/>
  <c r="AC3750" i="13"/>
  <c r="AC1128" i="14" s="1"/>
  <c r="M3751" i="13"/>
  <c r="O3751" i="13"/>
  <c r="P3751" i="13" s="1"/>
  <c r="U3751" i="13"/>
  <c r="AC3751" i="13"/>
  <c r="M3752" i="13"/>
  <c r="O3752" i="13"/>
  <c r="AH3752" i="13" s="1"/>
  <c r="AI3752" i="13" s="1"/>
  <c r="P3752" i="13"/>
  <c r="U3752" i="13"/>
  <c r="AC3752" i="13"/>
  <c r="M3753" i="13"/>
  <c r="O3753" i="13"/>
  <c r="AH3753" i="13" s="1"/>
  <c r="U3753" i="13"/>
  <c r="AC3753" i="13"/>
  <c r="AI3753" i="13"/>
  <c r="M3754" i="13"/>
  <c r="O3754" i="13"/>
  <c r="AH3754" i="13" s="1"/>
  <c r="AI3754" i="13" s="1"/>
  <c r="P3754" i="13"/>
  <c r="U3754" i="13"/>
  <c r="AC3754" i="13"/>
  <c r="M3755" i="13"/>
  <c r="O3755" i="13"/>
  <c r="U3755" i="13"/>
  <c r="AC3755" i="13"/>
  <c r="M3756" i="13"/>
  <c r="O3756" i="13"/>
  <c r="U3756" i="13"/>
  <c r="AC3756" i="13"/>
  <c r="M3757" i="13"/>
  <c r="O3757" i="13"/>
  <c r="U3757" i="13"/>
  <c r="AC3757" i="13"/>
  <c r="M3758" i="13"/>
  <c r="O3758" i="13"/>
  <c r="P3758" i="13" s="1"/>
  <c r="U3758" i="13"/>
  <c r="AC3758" i="13"/>
  <c r="M3759" i="13"/>
  <c r="O3759" i="13"/>
  <c r="AH3759" i="13" s="1"/>
  <c r="AI3759" i="13" s="1"/>
  <c r="P3759" i="13"/>
  <c r="U3759" i="13"/>
  <c r="AC3759" i="13"/>
  <c r="M3760" i="13"/>
  <c r="O3760" i="13"/>
  <c r="U3760" i="13"/>
  <c r="AC3760" i="13"/>
  <c r="M3761" i="13"/>
  <c r="O3761" i="13"/>
  <c r="AH3761" i="13" s="1"/>
  <c r="U3761" i="13"/>
  <c r="AC3761" i="13"/>
  <c r="AI3761" i="13"/>
  <c r="M3762" i="13"/>
  <c r="O3762" i="13"/>
  <c r="U3762" i="13"/>
  <c r="AC3762" i="13"/>
  <c r="M3763" i="13"/>
  <c r="O3763" i="13"/>
  <c r="U3763" i="13"/>
  <c r="AC3763" i="13"/>
  <c r="M3764" i="13"/>
  <c r="O3764" i="13"/>
  <c r="P3764" i="13" s="1"/>
  <c r="U3764" i="13"/>
  <c r="AC3764" i="13"/>
  <c r="M3765" i="13"/>
  <c r="O3765" i="13"/>
  <c r="U3765" i="13"/>
  <c r="AC3765" i="13"/>
  <c r="M3766" i="13"/>
  <c r="O3766" i="13"/>
  <c r="U3766" i="13"/>
  <c r="AC3766" i="13"/>
  <c r="M3767" i="13"/>
  <c r="O3767" i="13"/>
  <c r="P3767" i="13" s="1"/>
  <c r="U3767" i="13"/>
  <c r="AC3767" i="13"/>
  <c r="AC1133" i="14" s="1"/>
  <c r="M3768" i="13"/>
  <c r="O3768" i="13"/>
  <c r="P3768" i="13"/>
  <c r="U3768" i="13"/>
  <c r="U1134" i="14" s="1"/>
  <c r="AC3768" i="13"/>
  <c r="M3769" i="13"/>
  <c r="O3769" i="13"/>
  <c r="P3769" i="13" s="1"/>
  <c r="U3769" i="13"/>
  <c r="AC3769" i="13"/>
  <c r="M3770" i="13"/>
  <c r="O3770" i="13"/>
  <c r="U3770" i="13"/>
  <c r="AC3770" i="13"/>
  <c r="M3771" i="13"/>
  <c r="O3771" i="13"/>
  <c r="U3771" i="13"/>
  <c r="AC3771" i="13"/>
  <c r="M3772" i="13"/>
  <c r="O3772" i="13"/>
  <c r="AH3772" i="13" s="1"/>
  <c r="AI3772" i="13" s="1"/>
  <c r="P3772" i="13"/>
  <c r="U3772" i="13"/>
  <c r="AC3772" i="13"/>
  <c r="M3773" i="13"/>
  <c r="O3773" i="13"/>
  <c r="U3773" i="13"/>
  <c r="AC3773" i="13"/>
  <c r="M3774" i="13"/>
  <c r="O3774" i="13"/>
  <c r="P3774" i="13" s="1"/>
  <c r="U3774" i="13"/>
  <c r="AC3774" i="13"/>
  <c r="M3775" i="13"/>
  <c r="O3775" i="13"/>
  <c r="AH3775" i="13" s="1"/>
  <c r="P3775" i="13"/>
  <c r="U3775" i="13"/>
  <c r="AC3775" i="13"/>
  <c r="AI3775" i="13"/>
  <c r="M3776" i="13"/>
  <c r="O3776" i="13"/>
  <c r="AH3776" i="13" s="1"/>
  <c r="P3776" i="13"/>
  <c r="U3776" i="13"/>
  <c r="AC3776" i="13"/>
  <c r="AI3776" i="13"/>
  <c r="M3777" i="13"/>
  <c r="O3777" i="13"/>
  <c r="AH3777" i="13" s="1"/>
  <c r="U3777" i="13"/>
  <c r="AC3777" i="13"/>
  <c r="AI3777" i="13"/>
  <c r="M3778" i="13"/>
  <c r="O3778" i="13"/>
  <c r="AH3778" i="13" s="1"/>
  <c r="P3778" i="13"/>
  <c r="U3778" i="13"/>
  <c r="AC3778" i="13"/>
  <c r="AI3778" i="13"/>
  <c r="M3779" i="13"/>
  <c r="O3779" i="13"/>
  <c r="U3779" i="13"/>
  <c r="AC3779" i="13"/>
  <c r="M3780" i="13"/>
  <c r="O3780" i="13"/>
  <c r="U3780" i="13"/>
  <c r="AC3780" i="13"/>
  <c r="M3781" i="13"/>
  <c r="O3781" i="13"/>
  <c r="U3781" i="13"/>
  <c r="AC3781" i="13"/>
  <c r="M3782" i="13"/>
  <c r="O3782" i="13"/>
  <c r="P3782" i="13"/>
  <c r="U3782" i="13"/>
  <c r="AC3782" i="13"/>
  <c r="M3783" i="13"/>
  <c r="O3783" i="13"/>
  <c r="P3783" i="13"/>
  <c r="U3783" i="13"/>
  <c r="AC3783" i="13"/>
  <c r="AC1137" i="14" s="1"/>
  <c r="M3784" i="13"/>
  <c r="O3784" i="13"/>
  <c r="P3784" i="13"/>
  <c r="U3784" i="13"/>
  <c r="AC3784" i="13"/>
  <c r="M3785" i="13"/>
  <c r="O3785" i="13"/>
  <c r="P3785" i="13" s="1"/>
  <c r="U3785" i="13"/>
  <c r="AC3785" i="13"/>
  <c r="AC1139" i="14" s="1"/>
  <c r="M3786" i="13"/>
  <c r="O3786" i="13"/>
  <c r="P3786" i="13"/>
  <c r="U3786" i="13"/>
  <c r="AC3786" i="13"/>
  <c r="M3787" i="13"/>
  <c r="O3787" i="13"/>
  <c r="U3787" i="13"/>
  <c r="AC3787" i="13"/>
  <c r="M3788" i="13"/>
  <c r="O3788" i="13"/>
  <c r="AH3788" i="13" s="1"/>
  <c r="AI3788" i="13" s="1"/>
  <c r="U3788" i="13"/>
  <c r="AC3788" i="13"/>
  <c r="M3789" i="13"/>
  <c r="O3789" i="13"/>
  <c r="U3789" i="13"/>
  <c r="AC3789" i="13"/>
  <c r="M3790" i="13"/>
  <c r="O3790" i="13"/>
  <c r="P3790" i="13" s="1"/>
  <c r="U3790" i="13"/>
  <c r="AC3790" i="13"/>
  <c r="M3791" i="13"/>
  <c r="O3791" i="13"/>
  <c r="U3791" i="13"/>
  <c r="AC3791" i="13"/>
  <c r="M3792" i="13"/>
  <c r="O3792" i="13"/>
  <c r="AH3792" i="13" s="1"/>
  <c r="AI3792" i="13" s="1"/>
  <c r="P3792" i="13"/>
  <c r="U3792" i="13"/>
  <c r="AC3792" i="13"/>
  <c r="M3793" i="13"/>
  <c r="O3793" i="13"/>
  <c r="AH3793" i="13" s="1"/>
  <c r="U3793" i="13"/>
  <c r="AC3793" i="13"/>
  <c r="AI3793" i="13"/>
  <c r="M3794" i="13"/>
  <c r="O3794" i="13"/>
  <c r="AH3794" i="13" s="1"/>
  <c r="P3794" i="13"/>
  <c r="U3794" i="13"/>
  <c r="AJ3794" i="13" s="1"/>
  <c r="AC3794" i="13"/>
  <c r="AI3794" i="13"/>
  <c r="M3795" i="13"/>
  <c r="O3795" i="13"/>
  <c r="U3795" i="13"/>
  <c r="AC3795" i="13"/>
  <c r="M3796" i="13"/>
  <c r="O3796" i="13"/>
  <c r="AH3796" i="13" s="1"/>
  <c r="AI3796" i="13" s="1"/>
  <c r="P3796" i="13"/>
  <c r="U3796" i="13"/>
  <c r="AC3796" i="13"/>
  <c r="M3797" i="13"/>
  <c r="O3797" i="13"/>
  <c r="AH3797" i="13" s="1"/>
  <c r="AI3797" i="13" s="1"/>
  <c r="U3797" i="13"/>
  <c r="AC3797" i="13"/>
  <c r="M3798" i="13"/>
  <c r="O3798" i="13"/>
  <c r="P3798" i="13" s="1"/>
  <c r="U3798" i="13"/>
  <c r="AC3798" i="13"/>
  <c r="M3799" i="13"/>
  <c r="O3799" i="13"/>
  <c r="U3799" i="13"/>
  <c r="AC3799" i="13"/>
  <c r="M3800" i="13"/>
  <c r="O3800" i="13"/>
  <c r="P3800" i="13"/>
  <c r="U3800" i="13"/>
  <c r="AC3800" i="13"/>
  <c r="M3801" i="13"/>
  <c r="O3801" i="13"/>
  <c r="P3801" i="13" s="1"/>
  <c r="U3801" i="13"/>
  <c r="AC3801" i="13"/>
  <c r="AC1143" i="14" s="1"/>
  <c r="M3802" i="13"/>
  <c r="O3802" i="13"/>
  <c r="P3802" i="13" s="1"/>
  <c r="U3802" i="13"/>
  <c r="AC3802" i="13"/>
  <c r="AH3802" i="13"/>
  <c r="AI3802" i="13" s="1"/>
  <c r="M3803" i="13"/>
  <c r="O3803" i="13"/>
  <c r="P3803" i="13"/>
  <c r="U3803" i="13"/>
  <c r="AC3803" i="13"/>
  <c r="AH3803" i="13"/>
  <c r="AI3803" i="13"/>
  <c r="M3804" i="13"/>
  <c r="O3804" i="13"/>
  <c r="AH3804" i="13" s="1"/>
  <c r="AI3804" i="13" s="1"/>
  <c r="AI1146" i="14" s="1"/>
  <c r="U3804" i="13"/>
  <c r="AC3804" i="13"/>
  <c r="M3805" i="13"/>
  <c r="O3805" i="13"/>
  <c r="U3805" i="13"/>
  <c r="AC3805" i="13"/>
  <c r="M3806" i="13"/>
  <c r="O3806" i="13"/>
  <c r="AH3806" i="13" s="1"/>
  <c r="P3806" i="13"/>
  <c r="U3806" i="13"/>
  <c r="AC3806" i="13"/>
  <c r="AI3806" i="13"/>
  <c r="M3807" i="13"/>
  <c r="O3807" i="13"/>
  <c r="P3807" i="13"/>
  <c r="U3807" i="13"/>
  <c r="AC3807" i="13"/>
  <c r="AH3807" i="13"/>
  <c r="AI3807" i="13"/>
  <c r="M3808" i="13"/>
  <c r="O3808" i="13"/>
  <c r="P3808" i="13"/>
  <c r="U3808" i="13"/>
  <c r="AC3808" i="13"/>
  <c r="AH3808" i="13"/>
  <c r="AI3808" i="13" s="1"/>
  <c r="M3809" i="13"/>
  <c r="O3809" i="13"/>
  <c r="AH3809" i="13" s="1"/>
  <c r="AI3809" i="13" s="1"/>
  <c r="P3809" i="13"/>
  <c r="U3809" i="13"/>
  <c r="AC3809" i="13"/>
  <c r="M3810" i="13"/>
  <c r="O3810" i="13"/>
  <c r="P3810" i="13" s="1"/>
  <c r="U3810" i="13"/>
  <c r="AC3810" i="13"/>
  <c r="AH3810" i="13"/>
  <c r="AI3810" i="13"/>
  <c r="M3811" i="13"/>
  <c r="O3811" i="13"/>
  <c r="P3811" i="13" s="1"/>
  <c r="U3811" i="13"/>
  <c r="AC3811" i="13"/>
  <c r="AH3811" i="13"/>
  <c r="AI3811" i="13" s="1"/>
  <c r="M3812" i="13"/>
  <c r="O3812" i="13"/>
  <c r="AH3812" i="13" s="1"/>
  <c r="AI3812" i="13" s="1"/>
  <c r="P3812" i="13"/>
  <c r="U3812" i="13"/>
  <c r="AC3812" i="13"/>
  <c r="M3813" i="13"/>
  <c r="O3813" i="13"/>
  <c r="P3813" i="13"/>
  <c r="U3813" i="13"/>
  <c r="AC3813" i="13"/>
  <c r="AH3813" i="13"/>
  <c r="AI3813" i="13" s="1"/>
  <c r="M3814" i="13"/>
  <c r="O3814" i="13"/>
  <c r="P3814" i="13"/>
  <c r="U3814" i="13"/>
  <c r="AC3814" i="13"/>
  <c r="AH3814" i="13"/>
  <c r="AI3814" i="13" s="1"/>
  <c r="M3815" i="13"/>
  <c r="O3815" i="13"/>
  <c r="P3815" i="13" s="1"/>
  <c r="U3815" i="13"/>
  <c r="AC3815" i="13"/>
  <c r="M3816" i="13"/>
  <c r="O3816" i="13"/>
  <c r="P3816" i="13"/>
  <c r="U3816" i="13"/>
  <c r="AC3816" i="13"/>
  <c r="AH3816" i="13"/>
  <c r="AI3816" i="13"/>
  <c r="M3817" i="13"/>
  <c r="O3817" i="13"/>
  <c r="P3817" i="13"/>
  <c r="U3817" i="13"/>
  <c r="AC3817" i="13"/>
  <c r="AH3817" i="13"/>
  <c r="AI3817" i="13" s="1"/>
  <c r="M3818" i="13"/>
  <c r="O3818" i="13"/>
  <c r="U3818" i="13"/>
  <c r="AC3818" i="13"/>
  <c r="AH3818" i="13"/>
  <c r="AI3818" i="13" s="1"/>
  <c r="M3819" i="13"/>
  <c r="O3819" i="13"/>
  <c r="U3819" i="13"/>
  <c r="AC3819" i="13"/>
  <c r="AH3819" i="13"/>
  <c r="AI3819" i="13" s="1"/>
  <c r="M3820" i="13"/>
  <c r="O3820" i="13"/>
  <c r="U3820" i="13"/>
  <c r="AC3820" i="13"/>
  <c r="AH3820" i="13"/>
  <c r="AI3820" i="13" s="1"/>
  <c r="M3821" i="13"/>
  <c r="O3821" i="13"/>
  <c r="AH3821" i="13" s="1"/>
  <c r="U3821" i="13"/>
  <c r="AC3821" i="13"/>
  <c r="M3822" i="13"/>
  <c r="O3822" i="13"/>
  <c r="U3822" i="13"/>
  <c r="AC3822" i="13"/>
  <c r="AH3822" i="13"/>
  <c r="M3823" i="13"/>
  <c r="O3823" i="13"/>
  <c r="AH3823" i="13" s="1"/>
  <c r="U3823" i="13"/>
  <c r="AC3823" i="13"/>
  <c r="AI3823" i="13"/>
  <c r="M3824" i="13"/>
  <c r="O3824" i="13"/>
  <c r="U3824" i="13"/>
  <c r="AC3824" i="13"/>
  <c r="AH3824" i="13"/>
  <c r="AI3824" i="13" s="1"/>
  <c r="M3825" i="13"/>
  <c r="O3825" i="13"/>
  <c r="U3825" i="13"/>
  <c r="AC3825" i="13"/>
  <c r="AH3825" i="13"/>
  <c r="AI3825" i="13" s="1"/>
  <c r="M3826" i="13"/>
  <c r="O3826" i="13"/>
  <c r="AH3826" i="13" s="1"/>
  <c r="AI3826" i="13" s="1"/>
  <c r="U3826" i="13"/>
  <c r="AC3826" i="13"/>
  <c r="M3827" i="13"/>
  <c r="O3827" i="13"/>
  <c r="AH3827" i="13" s="1"/>
  <c r="AI3827" i="13" s="1"/>
  <c r="U3827" i="13"/>
  <c r="AC3827" i="13"/>
  <c r="M3828" i="13"/>
  <c r="O3828" i="13"/>
  <c r="AH3828" i="13" s="1"/>
  <c r="AI3828" i="13" s="1"/>
  <c r="U3828" i="13"/>
  <c r="AC3828" i="13"/>
  <c r="M3829" i="13"/>
  <c r="O3829" i="13"/>
  <c r="U3829" i="13"/>
  <c r="AC3829" i="13"/>
  <c r="AH3829" i="13"/>
  <c r="AI3829" i="13" s="1"/>
  <c r="M3830" i="13"/>
  <c r="O3830" i="13"/>
  <c r="AH3830" i="13" s="1"/>
  <c r="AI3830" i="13" s="1"/>
  <c r="U3830" i="13"/>
  <c r="AC3830" i="13"/>
  <c r="M3831" i="13"/>
  <c r="O3831" i="13"/>
  <c r="AH3831" i="13" s="1"/>
  <c r="AI3831" i="13" s="1"/>
  <c r="U3831" i="13"/>
  <c r="AC3831" i="13"/>
  <c r="M3832" i="13"/>
  <c r="O3832" i="13"/>
  <c r="U3832" i="13"/>
  <c r="AC3832" i="13"/>
  <c r="AH3832" i="13"/>
  <c r="AI3832" i="13" s="1"/>
  <c r="M3833" i="13"/>
  <c r="O3833" i="13"/>
  <c r="U3833" i="13"/>
  <c r="AC3833" i="13"/>
  <c r="AH3833" i="13"/>
  <c r="AI3833" i="13" s="1"/>
  <c r="M3834" i="13"/>
  <c r="O3834" i="13"/>
  <c r="AH3834" i="13" s="1"/>
  <c r="AI3834" i="13" s="1"/>
  <c r="U3834" i="13"/>
  <c r="AC3834" i="13"/>
  <c r="M3835" i="13"/>
  <c r="O3835" i="13"/>
  <c r="AH3835" i="13" s="1"/>
  <c r="AI3835" i="13" s="1"/>
  <c r="U3835" i="13"/>
  <c r="AC3835" i="13"/>
  <c r="M3836" i="13"/>
  <c r="O3836" i="13"/>
  <c r="P3836" i="13" s="1"/>
  <c r="U3836" i="13"/>
  <c r="AC3836" i="13"/>
  <c r="AH3836" i="13"/>
  <c r="AI3836" i="13" s="1"/>
  <c r="M3837" i="13"/>
  <c r="O3837" i="13"/>
  <c r="U3837" i="13"/>
  <c r="AC3837" i="13"/>
  <c r="M3838" i="13"/>
  <c r="O3838" i="13"/>
  <c r="P3838" i="13"/>
  <c r="U3838" i="13"/>
  <c r="AC3838" i="13"/>
  <c r="AH3838" i="13"/>
  <c r="AI3838" i="13" s="1"/>
  <c r="M3839" i="13"/>
  <c r="O3839" i="13"/>
  <c r="AH3839" i="13" s="1"/>
  <c r="AI3839" i="13" s="1"/>
  <c r="U3839" i="13"/>
  <c r="AC3839" i="13"/>
  <c r="M3840" i="13"/>
  <c r="O3840" i="13"/>
  <c r="P3840" i="13"/>
  <c r="U3840" i="13"/>
  <c r="AC3840" i="13"/>
  <c r="AH3840" i="13"/>
  <c r="AI3840" i="13" s="1"/>
  <c r="M3841" i="13"/>
  <c r="O3841" i="13"/>
  <c r="P3841" i="13" s="1"/>
  <c r="U3841" i="13"/>
  <c r="AC3841" i="13"/>
  <c r="M3842" i="13"/>
  <c r="O3842" i="13"/>
  <c r="P3842" i="13" s="1"/>
  <c r="U3842" i="13"/>
  <c r="AC3842" i="13"/>
  <c r="M3843" i="13"/>
  <c r="O3843" i="13"/>
  <c r="P3843" i="13" s="1"/>
  <c r="U3843" i="13"/>
  <c r="AC3843" i="13"/>
  <c r="AH3843" i="13"/>
  <c r="AI3843" i="13" s="1"/>
  <c r="M3844" i="13"/>
  <c r="O3844" i="13"/>
  <c r="P3844" i="13"/>
  <c r="U3844" i="13"/>
  <c r="AC3844" i="13"/>
  <c r="AH3844" i="13"/>
  <c r="AI3844" i="13" s="1"/>
  <c r="M3845" i="13"/>
  <c r="O3845" i="13"/>
  <c r="U3845" i="13"/>
  <c r="AC3845" i="13"/>
  <c r="M3846" i="13"/>
  <c r="O3846" i="13"/>
  <c r="P3846" i="13"/>
  <c r="U3846" i="13"/>
  <c r="AC3846" i="13"/>
  <c r="AH3846" i="13"/>
  <c r="AI3846" i="13" s="1"/>
  <c r="M3847" i="13"/>
  <c r="O3847" i="13"/>
  <c r="AH3847" i="13" s="1"/>
  <c r="AI3847" i="13" s="1"/>
  <c r="U3847" i="13"/>
  <c r="AC3847" i="13"/>
  <c r="M3848" i="13"/>
  <c r="O3848" i="13"/>
  <c r="AH3848" i="13" s="1"/>
  <c r="P3848" i="13"/>
  <c r="U3848" i="13"/>
  <c r="AC3848" i="13"/>
  <c r="AI3848" i="13"/>
  <c r="M3849" i="13"/>
  <c r="O3849" i="13"/>
  <c r="P3849" i="13" s="1"/>
  <c r="U3849" i="13"/>
  <c r="AC3849" i="13"/>
  <c r="AH3849" i="13"/>
  <c r="AI3849" i="13" s="1"/>
  <c r="M3850" i="13"/>
  <c r="O3850" i="13"/>
  <c r="U3850" i="13"/>
  <c r="AC3850" i="13"/>
  <c r="M3851" i="13"/>
  <c r="O3851" i="13"/>
  <c r="P3851" i="13"/>
  <c r="U3851" i="13"/>
  <c r="AC3851" i="13"/>
  <c r="AH3851" i="13"/>
  <c r="AI3851" i="13"/>
  <c r="M3852" i="13"/>
  <c r="O3852" i="13"/>
  <c r="AH3852" i="13" s="1"/>
  <c r="AI3852" i="13" s="1"/>
  <c r="U3852" i="13"/>
  <c r="AC3852" i="13"/>
  <c r="M3853" i="13"/>
  <c r="O3853" i="13"/>
  <c r="P3853" i="13" s="1"/>
  <c r="U3853" i="13"/>
  <c r="AC3853" i="13"/>
  <c r="AH3853" i="13"/>
  <c r="AI3853" i="13"/>
  <c r="M3854" i="13"/>
  <c r="O3854" i="13"/>
  <c r="P3854" i="13"/>
  <c r="U3854" i="13"/>
  <c r="AC3854" i="13"/>
  <c r="AH3854" i="13"/>
  <c r="AI3854" i="13" s="1"/>
  <c r="AI1160" i="14" s="1"/>
  <c r="M3855" i="13"/>
  <c r="O3855" i="13"/>
  <c r="U3855" i="13"/>
  <c r="AC3855" i="13"/>
  <c r="M3856" i="13"/>
  <c r="O3856" i="13"/>
  <c r="P3856" i="13" s="1"/>
  <c r="U3856" i="13"/>
  <c r="AC3856" i="13"/>
  <c r="AH3856" i="13"/>
  <c r="AI3856" i="13"/>
  <c r="M3857" i="13"/>
  <c r="O3857" i="13"/>
  <c r="P3857" i="13"/>
  <c r="U3857" i="13"/>
  <c r="AC3857" i="13"/>
  <c r="AH3857" i="13"/>
  <c r="AI3857" i="13" s="1"/>
  <c r="AI1163" i="14" s="1"/>
  <c r="M3858" i="13"/>
  <c r="O3858" i="13"/>
  <c r="AH3858" i="13" s="1"/>
  <c r="P3858" i="13"/>
  <c r="U3858" i="13"/>
  <c r="AC3858" i="13"/>
  <c r="AI3858" i="13"/>
  <c r="M3859" i="13"/>
  <c r="O3859" i="13"/>
  <c r="P3859" i="13"/>
  <c r="U3859" i="13"/>
  <c r="AC3859" i="13"/>
  <c r="AH3859" i="13"/>
  <c r="AI3859" i="13"/>
  <c r="M3860" i="13"/>
  <c r="O3860" i="13"/>
  <c r="P3860" i="13"/>
  <c r="U3860" i="13"/>
  <c r="AC3860" i="13"/>
  <c r="AH3860" i="13"/>
  <c r="AI3860" i="13"/>
  <c r="M3861" i="13"/>
  <c r="O3861" i="13"/>
  <c r="P3861" i="13"/>
  <c r="U3861" i="13"/>
  <c r="AC3861" i="13"/>
  <c r="AH3861" i="13"/>
  <c r="AI3861" i="13"/>
  <c r="M3862" i="13"/>
  <c r="O3862" i="13"/>
  <c r="AH3862" i="13" s="1"/>
  <c r="AI3862" i="13" s="1"/>
  <c r="P3862" i="13"/>
  <c r="U3862" i="13"/>
  <c r="AC3862" i="13"/>
  <c r="M3863" i="13"/>
  <c r="O3863" i="13"/>
  <c r="P3863" i="13" s="1"/>
  <c r="U3863" i="13"/>
  <c r="AC3863" i="13"/>
  <c r="AH3863" i="13"/>
  <c r="AI3863" i="13"/>
  <c r="M3864" i="13"/>
  <c r="O3864" i="13"/>
  <c r="AH3864" i="13" s="1"/>
  <c r="P3864" i="13"/>
  <c r="U3864" i="13"/>
  <c r="AC3864" i="13"/>
  <c r="AI3864" i="13"/>
  <c r="M3865" i="13"/>
  <c r="O3865" i="13"/>
  <c r="U3865" i="13"/>
  <c r="AC3865" i="13"/>
  <c r="M3866" i="13"/>
  <c r="O3866" i="13"/>
  <c r="P3866" i="13"/>
  <c r="U3866" i="13"/>
  <c r="AC3866" i="13"/>
  <c r="AH3866" i="13"/>
  <c r="AI3866" i="13"/>
  <c r="M3867" i="13"/>
  <c r="O3867" i="13"/>
  <c r="AH3867" i="13" s="1"/>
  <c r="P3867" i="13"/>
  <c r="U3867" i="13"/>
  <c r="AC3867" i="13"/>
  <c r="AI3867" i="13"/>
  <c r="M3868" i="13"/>
  <c r="O3868" i="13"/>
  <c r="U3868" i="13"/>
  <c r="AC3868" i="13"/>
  <c r="M3869" i="13"/>
  <c r="O3869" i="13"/>
  <c r="P3869" i="13" s="1"/>
  <c r="U3869" i="13"/>
  <c r="AC3869" i="13"/>
  <c r="AH3869" i="13"/>
  <c r="AI3869" i="13"/>
  <c r="M3870" i="13"/>
  <c r="O3870" i="13"/>
  <c r="P3870" i="13"/>
  <c r="U3870" i="13"/>
  <c r="AC3870" i="13"/>
  <c r="AH3870" i="13"/>
  <c r="AI3870" i="13"/>
  <c r="M3871" i="13"/>
  <c r="AJ3871" i="13" s="1"/>
  <c r="O3871" i="13"/>
  <c r="P3871" i="13"/>
  <c r="U3871" i="13"/>
  <c r="AC3871" i="13"/>
  <c r="AH3871" i="13"/>
  <c r="AI3871" i="13"/>
  <c r="M3872" i="13"/>
  <c r="O3872" i="13"/>
  <c r="U3872" i="13"/>
  <c r="AC3872" i="13"/>
  <c r="AH3872" i="13"/>
  <c r="AI3872" i="13" s="1"/>
  <c r="M3873" i="13"/>
  <c r="O3873" i="13"/>
  <c r="U3873" i="13"/>
  <c r="AC3873" i="13"/>
  <c r="AH3873" i="13"/>
  <c r="AH1167" i="14" s="1"/>
  <c r="M3874" i="13"/>
  <c r="O3874" i="13"/>
  <c r="U3874" i="13"/>
  <c r="AC3874" i="13"/>
  <c r="AH3874" i="13"/>
  <c r="AI3874" i="13"/>
  <c r="M3875" i="13"/>
  <c r="O3875" i="13"/>
  <c r="AH3875" i="13" s="1"/>
  <c r="U3875" i="13"/>
  <c r="AC3875" i="13"/>
  <c r="AI3875" i="13"/>
  <c r="M3876" i="13"/>
  <c r="O3876" i="13"/>
  <c r="U3876" i="13"/>
  <c r="AC3876" i="13"/>
  <c r="AH3876" i="13"/>
  <c r="M3877" i="13"/>
  <c r="O3877" i="13"/>
  <c r="U3877" i="13"/>
  <c r="AC3877" i="13"/>
  <c r="AH3877" i="13"/>
  <c r="AI3877" i="13"/>
  <c r="M3878" i="13"/>
  <c r="O3878" i="13"/>
  <c r="U3878" i="13"/>
  <c r="AC3878" i="13"/>
  <c r="AH3878" i="13"/>
  <c r="AI3878" i="13" s="1"/>
  <c r="M3879" i="13"/>
  <c r="O3879" i="13"/>
  <c r="U3879" i="13"/>
  <c r="AC3879" i="13"/>
  <c r="AH3879" i="13"/>
  <c r="AI3879" i="13" s="1"/>
  <c r="M3880" i="13"/>
  <c r="O3880" i="13"/>
  <c r="U3880" i="13"/>
  <c r="AC3880" i="13"/>
  <c r="AH3880" i="13"/>
  <c r="AI3880" i="13"/>
  <c r="M3881" i="13"/>
  <c r="O3881" i="13"/>
  <c r="U3881" i="13"/>
  <c r="AC3881" i="13"/>
  <c r="AH3881" i="13"/>
  <c r="AI3881" i="13" s="1"/>
  <c r="M3882" i="13"/>
  <c r="O3882" i="13"/>
  <c r="U3882" i="13"/>
  <c r="AC3882" i="13"/>
  <c r="AH3882" i="13"/>
  <c r="AI3882" i="13" s="1"/>
  <c r="M3883" i="13"/>
  <c r="O3883" i="13"/>
  <c r="U3883" i="13"/>
  <c r="AC3883" i="13"/>
  <c r="AH3883" i="13"/>
  <c r="AI3883" i="13"/>
  <c r="M3884" i="13"/>
  <c r="O3884" i="13"/>
  <c r="U3884" i="13"/>
  <c r="AC3884" i="13"/>
  <c r="AH3884" i="13"/>
  <c r="AI3884" i="13" s="1"/>
  <c r="M3885" i="13"/>
  <c r="O3885" i="13"/>
  <c r="U3885" i="13"/>
  <c r="AC3885" i="13"/>
  <c r="AH3885" i="13"/>
  <c r="AI3885" i="13" s="1"/>
  <c r="M3886" i="13"/>
  <c r="O3886" i="13"/>
  <c r="U3886" i="13"/>
  <c r="AC3886" i="13"/>
  <c r="AH3886" i="13"/>
  <c r="AI3886" i="13" s="1"/>
  <c r="M3887" i="13"/>
  <c r="O3887" i="13"/>
  <c r="U3887" i="13"/>
  <c r="AC3887" i="13"/>
  <c r="AH3887" i="13"/>
  <c r="AI3887" i="13"/>
  <c r="M3888" i="13"/>
  <c r="O3888" i="13"/>
  <c r="AH3888" i="13" s="1"/>
  <c r="U3888" i="13"/>
  <c r="AC3888" i="13"/>
  <c r="AI3888" i="13"/>
  <c r="M3889" i="13"/>
  <c r="O3889" i="13"/>
  <c r="U3889" i="13"/>
  <c r="AC3889" i="13"/>
  <c r="AH3889" i="13"/>
  <c r="AI3889" i="13" s="1"/>
  <c r="M3890" i="13"/>
  <c r="O3890" i="13"/>
  <c r="P3890" i="13"/>
  <c r="U3890" i="13"/>
  <c r="AC3890" i="13"/>
  <c r="AH3890" i="13"/>
  <c r="M3891" i="13"/>
  <c r="O3891" i="13"/>
  <c r="P3891" i="13"/>
  <c r="U3891" i="13"/>
  <c r="AC3891" i="13"/>
  <c r="AH3891" i="13"/>
  <c r="M3892" i="13"/>
  <c r="O3892" i="13"/>
  <c r="P3892" i="13"/>
  <c r="U3892" i="13"/>
  <c r="AC3892" i="13"/>
  <c r="AH3892" i="13"/>
  <c r="M3893" i="13"/>
  <c r="O3893" i="13"/>
  <c r="P3893" i="13"/>
  <c r="U3893" i="13"/>
  <c r="AC3893" i="13"/>
  <c r="AH3893" i="13"/>
  <c r="M3894" i="13"/>
  <c r="O3894" i="13"/>
  <c r="P3894" i="13"/>
  <c r="U3894" i="13"/>
  <c r="AC3894" i="13"/>
  <c r="AH3894" i="13"/>
  <c r="M3895" i="13"/>
  <c r="O3895" i="13"/>
  <c r="AH3895" i="13" s="1"/>
  <c r="P3895" i="13"/>
  <c r="U3895" i="13"/>
  <c r="AC3895" i="13"/>
  <c r="M3896" i="13"/>
  <c r="O3896" i="13"/>
  <c r="AH3896" i="13" s="1"/>
  <c r="AI3896" i="13" s="1"/>
  <c r="P3896" i="13"/>
  <c r="U3896" i="13"/>
  <c r="AC3896" i="13"/>
  <c r="M3897" i="13"/>
  <c r="O3897" i="13"/>
  <c r="U3897" i="13"/>
  <c r="AC3897" i="13"/>
  <c r="M3898" i="13"/>
  <c r="O3898" i="13"/>
  <c r="AH3898" i="13" s="1"/>
  <c r="AI3898" i="13" s="1"/>
  <c r="P3898" i="13"/>
  <c r="U3898" i="13"/>
  <c r="AC3898" i="13"/>
  <c r="M3899" i="13"/>
  <c r="O3899" i="13"/>
  <c r="AH3899" i="13" s="1"/>
  <c r="AI3899" i="13" s="1"/>
  <c r="U3899" i="13"/>
  <c r="AC3899" i="13"/>
  <c r="M3900" i="13"/>
  <c r="O3900" i="13"/>
  <c r="P3900" i="13"/>
  <c r="U3900" i="13"/>
  <c r="AC3900" i="13"/>
  <c r="AH3900" i="13"/>
  <c r="AI3900" i="13" s="1"/>
  <c r="M3901" i="13"/>
  <c r="O3901" i="13"/>
  <c r="P3901" i="13" s="1"/>
  <c r="U3901" i="13"/>
  <c r="AC3901" i="13"/>
  <c r="AH3901" i="13"/>
  <c r="AI3901" i="13" s="1"/>
  <c r="M3902" i="13"/>
  <c r="O3902" i="13"/>
  <c r="P3902" i="13"/>
  <c r="U3902" i="13"/>
  <c r="AC3902" i="13"/>
  <c r="AH3902" i="13"/>
  <c r="AI3902" i="13" s="1"/>
  <c r="M3903" i="13"/>
  <c r="O3903" i="13"/>
  <c r="AH3903" i="13" s="1"/>
  <c r="AI3903" i="13" s="1"/>
  <c r="P3903" i="13"/>
  <c r="U3903" i="13"/>
  <c r="AC3903" i="13"/>
  <c r="M3904" i="13"/>
  <c r="O3904" i="13"/>
  <c r="U3904" i="13"/>
  <c r="AC3904" i="13"/>
  <c r="M3905" i="13"/>
  <c r="O3905" i="13"/>
  <c r="P3905" i="13"/>
  <c r="U3905" i="13"/>
  <c r="AC3905" i="13"/>
  <c r="AH3905" i="13"/>
  <c r="AI3905" i="13" s="1"/>
  <c r="M3906" i="13"/>
  <c r="O3906" i="13"/>
  <c r="AH3906" i="13" s="1"/>
  <c r="AI3906" i="13" s="1"/>
  <c r="P3906" i="13"/>
  <c r="U3906" i="13"/>
  <c r="AC3906" i="13"/>
  <c r="M3907" i="13"/>
  <c r="O3907" i="13"/>
  <c r="P3907" i="13" s="1"/>
  <c r="U3907" i="13"/>
  <c r="AC3907" i="13"/>
  <c r="AH3907" i="13"/>
  <c r="AI3907" i="13" s="1"/>
  <c r="M3908" i="13"/>
  <c r="O3908" i="13"/>
  <c r="P3908" i="13"/>
  <c r="U3908" i="13"/>
  <c r="AC3908" i="13"/>
  <c r="AH3908" i="13"/>
  <c r="M3909" i="13"/>
  <c r="O3909" i="13"/>
  <c r="AH3909" i="13" s="1"/>
  <c r="P3909" i="13"/>
  <c r="U3909" i="13"/>
  <c r="AC3909" i="13"/>
  <c r="M3910" i="13"/>
  <c r="O3910" i="13"/>
  <c r="P3910" i="13"/>
  <c r="U3910" i="13"/>
  <c r="AC3910" i="13"/>
  <c r="AH3910" i="13"/>
  <c r="M3911" i="13"/>
  <c r="O3911" i="13"/>
  <c r="P3911" i="13"/>
  <c r="U3911" i="13"/>
  <c r="AC3911" i="13"/>
  <c r="AH3911" i="13"/>
  <c r="M3912" i="13"/>
  <c r="O3912" i="13"/>
  <c r="AH3912" i="13" s="1"/>
  <c r="P3912" i="13"/>
  <c r="U3912" i="13"/>
  <c r="AC3912" i="13"/>
  <c r="M3913" i="13"/>
  <c r="O3913" i="13"/>
  <c r="P3913" i="13" s="1"/>
  <c r="U3913" i="13"/>
  <c r="AC3913" i="13"/>
  <c r="M3914" i="13"/>
  <c r="O3914" i="13"/>
  <c r="P3914" i="13"/>
  <c r="U3914" i="13"/>
  <c r="AC3914" i="13"/>
  <c r="AH3914" i="13"/>
  <c r="AI3914" i="13" s="1"/>
  <c r="M3915" i="13"/>
  <c r="O3915" i="13"/>
  <c r="P3915" i="13" s="1"/>
  <c r="U3915" i="13"/>
  <c r="AC3915" i="13"/>
  <c r="AH3915" i="13"/>
  <c r="AI3915" i="13" s="1"/>
  <c r="M3916" i="13"/>
  <c r="O3916" i="13"/>
  <c r="P3916" i="13" s="1"/>
  <c r="U3916" i="13"/>
  <c r="AC3916" i="13"/>
  <c r="M3917" i="13"/>
  <c r="O3917" i="13"/>
  <c r="P3917" i="13"/>
  <c r="U3917" i="13"/>
  <c r="AC3917" i="13"/>
  <c r="AH3917" i="13"/>
  <c r="AI3917" i="13" s="1"/>
  <c r="M3918" i="13"/>
  <c r="O3918" i="13"/>
  <c r="P3918" i="13"/>
  <c r="U3918" i="13"/>
  <c r="AC3918" i="13"/>
  <c r="AH3918" i="13"/>
  <c r="AI3918" i="13" s="1"/>
  <c r="M3919" i="13"/>
  <c r="O3919" i="13"/>
  <c r="P3919" i="13" s="1"/>
  <c r="U3919" i="13"/>
  <c r="AC3919" i="13"/>
  <c r="AH3919" i="13"/>
  <c r="AI3919" i="13" s="1"/>
  <c r="M3920" i="13"/>
  <c r="O3920" i="13"/>
  <c r="P3938" i="13" s="1"/>
  <c r="U3920" i="13"/>
  <c r="AC3920" i="13"/>
  <c r="M3921" i="13"/>
  <c r="O3921" i="13"/>
  <c r="P3921" i="13"/>
  <c r="U3921" i="13"/>
  <c r="AC3921" i="13"/>
  <c r="AH3921" i="13"/>
  <c r="AI3921" i="13" s="1"/>
  <c r="M3922" i="13"/>
  <c r="O3922" i="13"/>
  <c r="P3922" i="13" s="1"/>
  <c r="U3922" i="13"/>
  <c r="AC3922" i="13"/>
  <c r="AH3922" i="13"/>
  <c r="AI3922" i="13" s="1"/>
  <c r="M3923" i="13"/>
  <c r="O3923" i="13"/>
  <c r="P3923" i="13"/>
  <c r="U3923" i="13"/>
  <c r="AC3923" i="13"/>
  <c r="AH3923" i="13"/>
  <c r="AI3923" i="13" s="1"/>
  <c r="M3924" i="13"/>
  <c r="O3924" i="13"/>
  <c r="P3924" i="13"/>
  <c r="U3924" i="13"/>
  <c r="AC3924" i="13"/>
  <c r="AH3924" i="13"/>
  <c r="AI3924" i="13" s="1"/>
  <c r="M3925" i="13"/>
  <c r="O3925" i="13"/>
  <c r="P3925" i="13" s="1"/>
  <c r="U3925" i="13"/>
  <c r="AC3925" i="13"/>
  <c r="M3926" i="13"/>
  <c r="O3926" i="13"/>
  <c r="P3926" i="13"/>
  <c r="U3926" i="13"/>
  <c r="AC3926" i="13"/>
  <c r="AH3926" i="13"/>
  <c r="M3927" i="13"/>
  <c r="O3927" i="13"/>
  <c r="AH3927" i="13" s="1"/>
  <c r="P3927" i="13"/>
  <c r="U3927" i="13"/>
  <c r="AC3927" i="13"/>
  <c r="M3928" i="13"/>
  <c r="O3928" i="13"/>
  <c r="AH3928" i="13" s="1"/>
  <c r="U3928" i="13"/>
  <c r="AC3928" i="13"/>
  <c r="M3929" i="13"/>
  <c r="O3929" i="13"/>
  <c r="AH3929" i="13" s="1"/>
  <c r="P3929" i="13"/>
  <c r="U3929" i="13"/>
  <c r="AC3929" i="13"/>
  <c r="M3930" i="13"/>
  <c r="O3930" i="13"/>
  <c r="P4110" i="13" s="1"/>
  <c r="U3930" i="13"/>
  <c r="AC3930" i="13"/>
  <c r="M3931" i="13"/>
  <c r="O3931" i="13"/>
  <c r="U3931" i="13"/>
  <c r="AC3931" i="13"/>
  <c r="M3932" i="13"/>
  <c r="O3932" i="13"/>
  <c r="U3932" i="13"/>
  <c r="AC3932" i="13"/>
  <c r="M3933" i="13"/>
  <c r="O3933" i="13"/>
  <c r="P3933" i="13"/>
  <c r="U3933" i="13"/>
  <c r="AC3933" i="13"/>
  <c r="AH3933" i="13"/>
  <c r="AI3933" i="13" s="1"/>
  <c r="M3934" i="13"/>
  <c r="O3934" i="13"/>
  <c r="U3934" i="13"/>
  <c r="AC3934" i="13"/>
  <c r="AH3934" i="13"/>
  <c r="M3935" i="13"/>
  <c r="O3935" i="13"/>
  <c r="U3935" i="13"/>
  <c r="AC3935" i="13"/>
  <c r="M3936" i="13"/>
  <c r="O3936" i="13"/>
  <c r="U3936" i="13"/>
  <c r="AC3936" i="13"/>
  <c r="M3937" i="13"/>
  <c r="O3937" i="13"/>
  <c r="AH3937" i="13" s="1"/>
  <c r="AI3937" i="13" s="1"/>
  <c r="U3937" i="13"/>
  <c r="AC3937" i="13"/>
  <c r="M3938" i="13"/>
  <c r="O3938" i="13"/>
  <c r="AH3938" i="13" s="1"/>
  <c r="U3938" i="13"/>
  <c r="AC3938" i="13"/>
  <c r="M3939" i="13"/>
  <c r="O3939" i="13"/>
  <c r="U3939" i="13"/>
  <c r="AC3939" i="13"/>
  <c r="AH3939" i="13"/>
  <c r="M3940" i="13"/>
  <c r="O3940" i="13"/>
  <c r="AH3940" i="13" s="1"/>
  <c r="AI3940" i="13" s="1"/>
  <c r="P3940" i="13"/>
  <c r="U3940" i="13"/>
  <c r="AC3940" i="13"/>
  <c r="M3941" i="13"/>
  <c r="O3941" i="13"/>
  <c r="U3941" i="13"/>
  <c r="AC3941" i="13"/>
  <c r="M3942" i="13"/>
  <c r="O3942" i="13"/>
  <c r="P3942" i="13"/>
  <c r="U3942" i="13"/>
  <c r="AC3942" i="13"/>
  <c r="AH3942" i="13"/>
  <c r="AI3942" i="13" s="1"/>
  <c r="M3943" i="13"/>
  <c r="O3943" i="13"/>
  <c r="U3943" i="13"/>
  <c r="AC3943" i="13"/>
  <c r="AH3943" i="13"/>
  <c r="M3944" i="13"/>
  <c r="O3944" i="13"/>
  <c r="AH3944" i="13" s="1"/>
  <c r="P3944" i="13"/>
  <c r="U3944" i="13"/>
  <c r="AC3944" i="13"/>
  <c r="M3945" i="13"/>
  <c r="O3945" i="13"/>
  <c r="P3945" i="13"/>
  <c r="U3945" i="13"/>
  <c r="AC3945" i="13"/>
  <c r="AH3945" i="13"/>
  <c r="M3946" i="13"/>
  <c r="O3946" i="13"/>
  <c r="P3946" i="13"/>
  <c r="U3946" i="13"/>
  <c r="AC3946" i="13"/>
  <c r="AH3946" i="13"/>
  <c r="M3947" i="13"/>
  <c r="O3947" i="13"/>
  <c r="P3947" i="13" s="1"/>
  <c r="U3947" i="13"/>
  <c r="AC3947" i="13"/>
  <c r="AH3947" i="13"/>
  <c r="M3948" i="13"/>
  <c r="O3948" i="13"/>
  <c r="AH3948" i="13" s="1"/>
  <c r="P3948" i="13"/>
  <c r="U3948" i="13"/>
  <c r="AC3948" i="13"/>
  <c r="M3949" i="13"/>
  <c r="O3949" i="13"/>
  <c r="AH3949" i="13" s="1"/>
  <c r="P3949" i="13"/>
  <c r="U3949" i="13"/>
  <c r="AC3949" i="13"/>
  <c r="M3950" i="13"/>
  <c r="O3950" i="13"/>
  <c r="P3950" i="13"/>
  <c r="U3950" i="13"/>
  <c r="AC3950" i="13"/>
  <c r="AH3950" i="13"/>
  <c r="AI3950" i="13" s="1"/>
  <c r="M3951" i="13"/>
  <c r="O3951" i="13"/>
  <c r="P3951" i="13" s="1"/>
  <c r="U3951" i="13"/>
  <c r="AC3951" i="13"/>
  <c r="AH3951" i="13"/>
  <c r="AI3951" i="13" s="1"/>
  <c r="M3952" i="13"/>
  <c r="O3952" i="13"/>
  <c r="AH3952" i="13" s="1"/>
  <c r="AI3952" i="13" s="1"/>
  <c r="P3952" i="13"/>
  <c r="U3952" i="13"/>
  <c r="AC3952" i="13"/>
  <c r="M3953" i="13"/>
  <c r="O3953" i="13"/>
  <c r="P3953" i="13"/>
  <c r="U3953" i="13"/>
  <c r="AC3953" i="13"/>
  <c r="AH3953" i="13"/>
  <c r="AI3953" i="13" s="1"/>
  <c r="M3954" i="13"/>
  <c r="O3954" i="13"/>
  <c r="P3954" i="13"/>
  <c r="U3954" i="13"/>
  <c r="AC3954" i="13"/>
  <c r="AH3954" i="13"/>
  <c r="AI3954" i="13" s="1"/>
  <c r="M3955" i="13"/>
  <c r="O3955" i="13"/>
  <c r="AH3955" i="13" s="1"/>
  <c r="AI3955" i="13" s="1"/>
  <c r="U3955" i="13"/>
  <c r="AC3955" i="13"/>
  <c r="M3956" i="13"/>
  <c r="O3956" i="13"/>
  <c r="P3956" i="13"/>
  <c r="U3956" i="13"/>
  <c r="AC3956" i="13"/>
  <c r="AH3956" i="13"/>
  <c r="AI3956" i="13" s="1"/>
  <c r="M3957" i="13"/>
  <c r="O3957" i="13"/>
  <c r="P3957" i="13" s="1"/>
  <c r="U3957" i="13"/>
  <c r="AC3957" i="13"/>
  <c r="AH3957" i="13"/>
  <c r="AI3957" i="13" s="1"/>
  <c r="M3958" i="13"/>
  <c r="O3958" i="13"/>
  <c r="P3958" i="13"/>
  <c r="U3958" i="13"/>
  <c r="AC3958" i="13"/>
  <c r="AH3958" i="13"/>
  <c r="AI3958" i="13" s="1"/>
  <c r="M3959" i="13"/>
  <c r="O3959" i="13"/>
  <c r="P3959" i="13" s="1"/>
  <c r="U3959" i="13"/>
  <c r="AC3959" i="13"/>
  <c r="AH3959" i="13"/>
  <c r="AI3959" i="13" s="1"/>
  <c r="M3960" i="13"/>
  <c r="O3960" i="13"/>
  <c r="AH3960" i="13" s="1"/>
  <c r="AI3960" i="13" s="1"/>
  <c r="P3960" i="13"/>
  <c r="U3960" i="13"/>
  <c r="AC3960" i="13"/>
  <c r="M3961" i="13"/>
  <c r="O3961" i="13"/>
  <c r="U3961" i="13"/>
  <c r="AC3961" i="13"/>
  <c r="M3962" i="13"/>
  <c r="O3962" i="13"/>
  <c r="P3962" i="13"/>
  <c r="U3962" i="13"/>
  <c r="AC3962" i="13"/>
  <c r="AH3962" i="13"/>
  <c r="M3963" i="13"/>
  <c r="O3963" i="13"/>
  <c r="P3963" i="13"/>
  <c r="U3963" i="13"/>
  <c r="AC3963" i="13"/>
  <c r="AH3963" i="13"/>
  <c r="M3964" i="13"/>
  <c r="O3964" i="13"/>
  <c r="P3964" i="13" s="1"/>
  <c r="U3964" i="13"/>
  <c r="AC3964" i="13"/>
  <c r="AH3964" i="13"/>
  <c r="M3965" i="13"/>
  <c r="O3965" i="13"/>
  <c r="P3965" i="13" s="1"/>
  <c r="U3965" i="13"/>
  <c r="AC3965" i="13"/>
  <c r="AH3965" i="13"/>
  <c r="M3966" i="13"/>
  <c r="O3966" i="13"/>
  <c r="P3966" i="13"/>
  <c r="U3966" i="13"/>
  <c r="AC3966" i="13"/>
  <c r="AH3966" i="13"/>
  <c r="M3967" i="13"/>
  <c r="O3967" i="13"/>
  <c r="P3967" i="13"/>
  <c r="U3967" i="13"/>
  <c r="AC3967" i="13"/>
  <c r="AH3967" i="13"/>
  <c r="M3968" i="13"/>
  <c r="O3968" i="13"/>
  <c r="AH3968" i="13" s="1"/>
  <c r="AI3968" i="13" s="1"/>
  <c r="P3968" i="13"/>
  <c r="U3968" i="13"/>
  <c r="AC3968" i="13"/>
  <c r="M3969" i="13"/>
  <c r="O3969" i="13"/>
  <c r="P3969" i="13"/>
  <c r="U3969" i="13"/>
  <c r="AC3969" i="13"/>
  <c r="AH3969" i="13"/>
  <c r="AI3969" i="13" s="1"/>
  <c r="M3970" i="13"/>
  <c r="O3970" i="13"/>
  <c r="AH3970" i="13" s="1"/>
  <c r="AI3970" i="13" s="1"/>
  <c r="U3970" i="13"/>
  <c r="AC3970" i="13"/>
  <c r="M3971" i="13"/>
  <c r="O3971" i="13"/>
  <c r="P3971" i="13" s="1"/>
  <c r="U3971" i="13"/>
  <c r="AC3971" i="13"/>
  <c r="AH3971" i="13"/>
  <c r="AI3971" i="13" s="1"/>
  <c r="M3972" i="13"/>
  <c r="O3972" i="13"/>
  <c r="P3972" i="13"/>
  <c r="U3972" i="13"/>
  <c r="AC3972" i="13"/>
  <c r="AH3972" i="13"/>
  <c r="AI3972" i="13" s="1"/>
  <c r="M3973" i="13"/>
  <c r="O3973" i="13"/>
  <c r="P3973" i="13"/>
  <c r="U3973" i="13"/>
  <c r="AC3973" i="13"/>
  <c r="AH3973" i="13"/>
  <c r="AI3973" i="13" s="1"/>
  <c r="M3974" i="13"/>
  <c r="O3974" i="13"/>
  <c r="P3974" i="13"/>
  <c r="U3974" i="13"/>
  <c r="AC3974" i="13"/>
  <c r="AH3974" i="13"/>
  <c r="AI3974" i="13" s="1"/>
  <c r="M3975" i="13"/>
  <c r="O3975" i="13"/>
  <c r="AH3975" i="13" s="1"/>
  <c r="AI3975" i="13" s="1"/>
  <c r="U3975" i="13"/>
  <c r="AC3975" i="13"/>
  <c r="M3976" i="13"/>
  <c r="O3976" i="13"/>
  <c r="AH3976" i="13" s="1"/>
  <c r="AI3976" i="13" s="1"/>
  <c r="P3976" i="13"/>
  <c r="U3976" i="13"/>
  <c r="AC3976" i="13"/>
  <c r="M3977" i="13"/>
  <c r="O3977" i="13"/>
  <c r="P3977" i="13"/>
  <c r="U3977" i="13"/>
  <c r="AC3977" i="13"/>
  <c r="AH3977" i="13"/>
  <c r="AI3977" i="13" s="1"/>
  <c r="M3978" i="13"/>
  <c r="O3978" i="13"/>
  <c r="U3978" i="13"/>
  <c r="AC3978" i="13"/>
  <c r="M3979" i="13"/>
  <c r="O3979" i="13"/>
  <c r="P3979" i="13" s="1"/>
  <c r="U3979" i="13"/>
  <c r="AC3979" i="13"/>
  <c r="M3980" i="13"/>
  <c r="O3980" i="13"/>
  <c r="P3980" i="13" s="1"/>
  <c r="U3980" i="13"/>
  <c r="AC3980" i="13"/>
  <c r="AH3980" i="13"/>
  <c r="M3981" i="13"/>
  <c r="O3981" i="13"/>
  <c r="AH3981" i="13" s="1"/>
  <c r="P3981" i="13"/>
  <c r="U3981" i="13"/>
  <c r="AC3981" i="13"/>
  <c r="M3982" i="13"/>
  <c r="O3982" i="13"/>
  <c r="P3982" i="13"/>
  <c r="U3982" i="13"/>
  <c r="AC3982" i="13"/>
  <c r="AH3982" i="13"/>
  <c r="M3983" i="13"/>
  <c r="O3983" i="13"/>
  <c r="P3983" i="13"/>
  <c r="U3983" i="13"/>
  <c r="AC3983" i="13"/>
  <c r="AH3983" i="13"/>
  <c r="M3984" i="13"/>
  <c r="O3984" i="13"/>
  <c r="AH3984" i="13" s="1"/>
  <c r="P3984" i="13"/>
  <c r="U3984" i="13"/>
  <c r="AC3984" i="13"/>
  <c r="M3985" i="13"/>
  <c r="O3985" i="13"/>
  <c r="AH3985" i="13" s="1"/>
  <c r="U3985" i="13"/>
  <c r="AC3985" i="13"/>
  <c r="M3986" i="13"/>
  <c r="O3986" i="13"/>
  <c r="P3986" i="13"/>
  <c r="U3986" i="13"/>
  <c r="AC3986" i="13"/>
  <c r="AH3986" i="13"/>
  <c r="AI3986" i="13" s="1"/>
  <c r="M3987" i="13"/>
  <c r="O3987" i="13"/>
  <c r="P3987" i="13"/>
  <c r="U3987" i="13"/>
  <c r="AC3987" i="13"/>
  <c r="AH3987" i="13"/>
  <c r="AI3987" i="13" s="1"/>
  <c r="M3988" i="13"/>
  <c r="O3988" i="13"/>
  <c r="P3988" i="13" s="1"/>
  <c r="U3988" i="13"/>
  <c r="AC3988" i="13"/>
  <c r="AH3988" i="13"/>
  <c r="AI3988" i="13" s="1"/>
  <c r="M3989" i="13"/>
  <c r="O3989" i="13"/>
  <c r="AH3989" i="13" s="1"/>
  <c r="AI3989" i="13" s="1"/>
  <c r="P3989" i="13"/>
  <c r="U3989" i="13"/>
  <c r="AC3989" i="13"/>
  <c r="M3990" i="13"/>
  <c r="O3990" i="13"/>
  <c r="P3990" i="13"/>
  <c r="U3990" i="13"/>
  <c r="AC3990" i="13"/>
  <c r="AH3990" i="13"/>
  <c r="AI3990" i="13" s="1"/>
  <c r="M3991" i="13"/>
  <c r="O3991" i="13"/>
  <c r="P3991" i="13"/>
  <c r="U3991" i="13"/>
  <c r="AC3991" i="13"/>
  <c r="AH3991" i="13"/>
  <c r="AI3991" i="13" s="1"/>
  <c r="M3992" i="13"/>
  <c r="O3992" i="13"/>
  <c r="U3992" i="13"/>
  <c r="AC3992" i="13"/>
  <c r="M3993" i="13"/>
  <c r="O3993" i="13"/>
  <c r="P3993" i="13"/>
  <c r="U3993" i="13"/>
  <c r="AC3993" i="13"/>
  <c r="AH3993" i="13"/>
  <c r="AI3993" i="13" s="1"/>
  <c r="M3994" i="13"/>
  <c r="O3994" i="13"/>
  <c r="P3994" i="13" s="1"/>
  <c r="U3994" i="13"/>
  <c r="AC3994" i="13"/>
  <c r="AH3994" i="13"/>
  <c r="AI3994" i="13" s="1"/>
  <c r="M3995" i="13"/>
  <c r="O3995" i="13"/>
  <c r="P3995" i="13"/>
  <c r="U3995" i="13"/>
  <c r="AC3995" i="13"/>
  <c r="AH3995" i="13"/>
  <c r="AI3995" i="13" s="1"/>
  <c r="M3996" i="13"/>
  <c r="O3996" i="13"/>
  <c r="P3996" i="13"/>
  <c r="U3996" i="13"/>
  <c r="AC3996" i="13"/>
  <c r="AH3996" i="13"/>
  <c r="AI3996" i="13" s="1"/>
  <c r="M3997" i="13"/>
  <c r="O3997" i="13"/>
  <c r="AH3997" i="13" s="1"/>
  <c r="AI3997" i="13" s="1"/>
  <c r="U3997" i="13"/>
  <c r="AC3997" i="13"/>
  <c r="M3998" i="13"/>
  <c r="O3998" i="13"/>
  <c r="P3998" i="13"/>
  <c r="U3998" i="13"/>
  <c r="AC3998" i="13"/>
  <c r="AH3998" i="13"/>
  <c r="M3999" i="13"/>
  <c r="O3999" i="13"/>
  <c r="P3999" i="13" s="1"/>
  <c r="U3999" i="13"/>
  <c r="AC3999" i="13"/>
  <c r="M4000" i="13"/>
  <c r="O4000" i="13"/>
  <c r="AH4000" i="13" s="1"/>
  <c r="U4000" i="13"/>
  <c r="AC4000" i="13"/>
  <c r="M4001" i="13"/>
  <c r="O4001" i="13"/>
  <c r="U4001" i="13"/>
  <c r="AC4001" i="13"/>
  <c r="M4002" i="13"/>
  <c r="O4002" i="13"/>
  <c r="P4002" i="13"/>
  <c r="U4002" i="13"/>
  <c r="AC4002" i="13"/>
  <c r="AH4002" i="13"/>
  <c r="M4003" i="13"/>
  <c r="O4003" i="13"/>
  <c r="P4003" i="13"/>
  <c r="U4003" i="13"/>
  <c r="AC4003" i="13"/>
  <c r="AH4003" i="13"/>
  <c r="M4004" i="13"/>
  <c r="O4004" i="13"/>
  <c r="P4022" i="13" s="1"/>
  <c r="U4004" i="13"/>
  <c r="AC4004" i="13"/>
  <c r="M4005" i="13"/>
  <c r="O4005" i="13"/>
  <c r="AH4005" i="13" s="1"/>
  <c r="AI4005" i="13" s="1"/>
  <c r="P4005" i="13"/>
  <c r="U4005" i="13"/>
  <c r="AC4005" i="13"/>
  <c r="M4006" i="13"/>
  <c r="O4006" i="13"/>
  <c r="P4006" i="13"/>
  <c r="U4006" i="13"/>
  <c r="AC4006" i="13"/>
  <c r="AH4006" i="13"/>
  <c r="AI4006" i="13" s="1"/>
  <c r="M4007" i="13"/>
  <c r="O4007" i="13"/>
  <c r="U4007" i="13"/>
  <c r="AC4007" i="13"/>
  <c r="M4008" i="13"/>
  <c r="O4008" i="13"/>
  <c r="AH4008" i="13" s="1"/>
  <c r="AI4008" i="13" s="1"/>
  <c r="U4008" i="13"/>
  <c r="AC4008" i="13"/>
  <c r="M4009" i="13"/>
  <c r="AJ4009" i="13" s="1"/>
  <c r="O4009" i="13"/>
  <c r="P4009" i="13" s="1"/>
  <c r="U4009" i="13"/>
  <c r="AC4009" i="13"/>
  <c r="AH4009" i="13"/>
  <c r="AI4009" i="13" s="1"/>
  <c r="M4010" i="13"/>
  <c r="O4010" i="13"/>
  <c r="U4010" i="13"/>
  <c r="AC4010" i="13"/>
  <c r="M4011" i="13"/>
  <c r="O4011" i="13"/>
  <c r="P4011" i="13"/>
  <c r="U4011" i="13"/>
  <c r="AC4011" i="13"/>
  <c r="AH4011" i="13"/>
  <c r="AI4011" i="13" s="1"/>
  <c r="M4012" i="13"/>
  <c r="AJ4012" i="13" s="1"/>
  <c r="O4012" i="13"/>
  <c r="P4012" i="13"/>
  <c r="U4012" i="13"/>
  <c r="AC4012" i="13"/>
  <c r="AH4012" i="13"/>
  <c r="AI4012" i="13" s="1"/>
  <c r="M4013" i="13"/>
  <c r="O4013" i="13"/>
  <c r="P4013" i="13"/>
  <c r="U4013" i="13"/>
  <c r="AC4013" i="13"/>
  <c r="AH4013" i="13"/>
  <c r="AI4013" i="13" s="1"/>
  <c r="M4014" i="13"/>
  <c r="O4014" i="13"/>
  <c r="P4014" i="13"/>
  <c r="U4014" i="13"/>
  <c r="AC4014" i="13"/>
  <c r="AH4014" i="13"/>
  <c r="AI4014" i="13" s="1"/>
  <c r="M4015" i="13"/>
  <c r="O4015" i="13"/>
  <c r="P4015" i="13"/>
  <c r="U4015" i="13"/>
  <c r="AC4015" i="13"/>
  <c r="AH4015" i="13"/>
  <c r="AI4015" i="13" s="1"/>
  <c r="M4016" i="13"/>
  <c r="O4016" i="13"/>
  <c r="AH4016" i="13" s="1"/>
  <c r="U4016" i="13"/>
  <c r="AC4016" i="13"/>
  <c r="M4017" i="13"/>
  <c r="O4017" i="13"/>
  <c r="U4017" i="13"/>
  <c r="AC4017" i="13"/>
  <c r="AH4017" i="13"/>
  <c r="M4018" i="13"/>
  <c r="O4018" i="13"/>
  <c r="AH4018" i="13" s="1"/>
  <c r="U4018" i="13"/>
  <c r="AC4018" i="13"/>
  <c r="M4019" i="13"/>
  <c r="O4019" i="13"/>
  <c r="AH4019" i="13" s="1"/>
  <c r="U4019" i="13"/>
  <c r="AC4019" i="13"/>
  <c r="M4020" i="13"/>
  <c r="O4020" i="13"/>
  <c r="P4020" i="13" s="1"/>
  <c r="U4020" i="13"/>
  <c r="AC4020" i="13"/>
  <c r="M4021" i="13"/>
  <c r="O4021" i="13"/>
  <c r="U4021" i="13"/>
  <c r="AC4021" i="13"/>
  <c r="AH4021" i="13"/>
  <c r="M4022" i="13"/>
  <c r="O4022" i="13"/>
  <c r="U4022" i="13"/>
  <c r="AC4022" i="13"/>
  <c r="AH4022" i="13"/>
  <c r="M4023" i="13"/>
  <c r="O4023" i="13"/>
  <c r="U4023" i="13"/>
  <c r="AC4023" i="13"/>
  <c r="M4024" i="13"/>
  <c r="O4024" i="13"/>
  <c r="AH4024" i="13" s="1"/>
  <c r="U4024" i="13"/>
  <c r="AC4024" i="13"/>
  <c r="M4025" i="13"/>
  <c r="O4025" i="13"/>
  <c r="AH4025" i="13" s="1"/>
  <c r="U4025" i="13"/>
  <c r="AC4025" i="13"/>
  <c r="M4026" i="13"/>
  <c r="O4026" i="13"/>
  <c r="U4026" i="13"/>
  <c r="AC4026" i="13"/>
  <c r="AH4026" i="13"/>
  <c r="M4027" i="13"/>
  <c r="O4027" i="13"/>
  <c r="AH4027" i="13" s="1"/>
  <c r="U4027" i="13"/>
  <c r="AC4027" i="13"/>
  <c r="M4028" i="13"/>
  <c r="O4028" i="13"/>
  <c r="U4028" i="13"/>
  <c r="AC4028" i="13"/>
  <c r="AH4028" i="13"/>
  <c r="M4029" i="13"/>
  <c r="O4029" i="13"/>
  <c r="U4029" i="13"/>
  <c r="AC4029" i="13"/>
  <c r="AH4029" i="13"/>
  <c r="M4030" i="13"/>
  <c r="O4030" i="13"/>
  <c r="P4030" i="13"/>
  <c r="U4030" i="13"/>
  <c r="AC4030" i="13"/>
  <c r="AH4030" i="13"/>
  <c r="M4031" i="13"/>
  <c r="O4031" i="13"/>
  <c r="AH4031" i="13" s="1"/>
  <c r="U4031" i="13"/>
  <c r="AC4031" i="13"/>
  <c r="M4032" i="13"/>
  <c r="O4032" i="13"/>
  <c r="AH4032" i="13" s="1"/>
  <c r="U4032" i="13"/>
  <c r="AC4032" i="13"/>
  <c r="M4033" i="13"/>
  <c r="O4033" i="13"/>
  <c r="AH4033" i="13" s="1"/>
  <c r="U4033" i="13"/>
  <c r="AC4033" i="13"/>
  <c r="M4034" i="13"/>
  <c r="O4034" i="13"/>
  <c r="AH4034" i="13" s="1"/>
  <c r="P4034" i="13"/>
  <c r="U4034" i="13"/>
  <c r="AC4034" i="13"/>
  <c r="M4035" i="13"/>
  <c r="O4035" i="13"/>
  <c r="P4035" i="13"/>
  <c r="U4035" i="13"/>
  <c r="AC4035" i="13"/>
  <c r="AH4035" i="13"/>
  <c r="M4036" i="13"/>
  <c r="O4036" i="13"/>
  <c r="AH4036" i="13" s="1"/>
  <c r="U4036" i="13"/>
  <c r="AC4036" i="13"/>
  <c r="M4037" i="13"/>
  <c r="O4037" i="13"/>
  <c r="P4037" i="13" s="1"/>
  <c r="U4037" i="13"/>
  <c r="AC4037" i="13"/>
  <c r="AH4037" i="13"/>
  <c r="M4038" i="13"/>
  <c r="O4038" i="13"/>
  <c r="P4038" i="13"/>
  <c r="U4038" i="13"/>
  <c r="AC4038" i="13"/>
  <c r="AH4038" i="13"/>
  <c r="M4039" i="13"/>
  <c r="O4039" i="13"/>
  <c r="U4039" i="13"/>
  <c r="AC4039" i="13"/>
  <c r="M4040" i="13"/>
  <c r="O4040" i="13"/>
  <c r="AH4040" i="13" s="1"/>
  <c r="AI4040" i="13" s="1"/>
  <c r="P4040" i="13"/>
  <c r="U4040" i="13"/>
  <c r="AC4040" i="13"/>
  <c r="M4041" i="13"/>
  <c r="O4041" i="13"/>
  <c r="P4041" i="13"/>
  <c r="U4041" i="13"/>
  <c r="AC4041" i="13"/>
  <c r="AH4041" i="13"/>
  <c r="AI4041" i="13" s="1"/>
  <c r="M4042" i="13"/>
  <c r="O4042" i="13"/>
  <c r="AH4042" i="13" s="1"/>
  <c r="AI4042" i="13" s="1"/>
  <c r="P4042" i="13"/>
  <c r="U4042" i="13"/>
  <c r="AC4042" i="13"/>
  <c r="M4043" i="13"/>
  <c r="O4043" i="13"/>
  <c r="P4043" i="13"/>
  <c r="U4043" i="13"/>
  <c r="AC4043" i="13"/>
  <c r="AH4043" i="13"/>
  <c r="AI4043" i="13" s="1"/>
  <c r="M4044" i="13"/>
  <c r="O4044" i="13"/>
  <c r="P4044" i="13"/>
  <c r="U4044" i="13"/>
  <c r="AC4044" i="13"/>
  <c r="AH4044" i="13"/>
  <c r="AI4044" i="13" s="1"/>
  <c r="M4045" i="13"/>
  <c r="O4045" i="13"/>
  <c r="AH4045" i="13" s="1"/>
  <c r="AI4045" i="13" s="1"/>
  <c r="U4045" i="13"/>
  <c r="AC4045" i="13"/>
  <c r="M4046" i="13"/>
  <c r="O4046" i="13"/>
  <c r="P4046" i="13"/>
  <c r="U4046" i="13"/>
  <c r="AC4046" i="13"/>
  <c r="AH4046" i="13"/>
  <c r="AI4046" i="13" s="1"/>
  <c r="M4047" i="13"/>
  <c r="O4047" i="13"/>
  <c r="AH4047" i="13" s="1"/>
  <c r="AI4047" i="13" s="1"/>
  <c r="P4047" i="13"/>
  <c r="U4047" i="13"/>
  <c r="AC4047" i="13"/>
  <c r="M4048" i="13"/>
  <c r="O4048" i="13"/>
  <c r="U4048" i="13"/>
  <c r="AC4048" i="13"/>
  <c r="M4049" i="13"/>
  <c r="O4049" i="13"/>
  <c r="P4049" i="13" s="1"/>
  <c r="U4049" i="13"/>
  <c r="AC4049" i="13"/>
  <c r="AH4049" i="13"/>
  <c r="AI4049" i="13" s="1"/>
  <c r="M4050" i="13"/>
  <c r="O4050" i="13"/>
  <c r="AH4050" i="13" s="1"/>
  <c r="AI4050" i="13" s="1"/>
  <c r="P4050" i="13"/>
  <c r="U4050" i="13"/>
  <c r="AC4050" i="13"/>
  <c r="M4051" i="13"/>
  <c r="O4051" i="13"/>
  <c r="P4051" i="13"/>
  <c r="U4051" i="13"/>
  <c r="AC4051" i="13"/>
  <c r="AH4051" i="13"/>
  <c r="AI4051" i="13" s="1"/>
  <c r="M4052" i="13"/>
  <c r="O4052" i="13"/>
  <c r="P4052" i="13" s="1"/>
  <c r="U4052" i="13"/>
  <c r="AC4052" i="13"/>
  <c r="AH4052" i="13"/>
  <c r="M4053" i="13"/>
  <c r="O4053" i="13"/>
  <c r="AH4053" i="13" s="1"/>
  <c r="P4053" i="13"/>
  <c r="U4053" i="13"/>
  <c r="AC4053" i="13"/>
  <c r="M4054" i="13"/>
  <c r="O4054" i="13"/>
  <c r="P4054" i="13"/>
  <c r="U4054" i="13"/>
  <c r="AC4054" i="13"/>
  <c r="AH4054" i="13"/>
  <c r="M4055" i="13"/>
  <c r="O4055" i="13"/>
  <c r="P4055" i="13"/>
  <c r="U4055" i="13"/>
  <c r="AC4055" i="13"/>
  <c r="AH4055" i="13"/>
  <c r="M4056" i="13"/>
  <c r="O4056" i="13"/>
  <c r="U4056" i="13"/>
  <c r="AC4056" i="13"/>
  <c r="M4057" i="13"/>
  <c r="O4057" i="13"/>
  <c r="P4057" i="13"/>
  <c r="U4057" i="13"/>
  <c r="AC4057" i="13"/>
  <c r="AH4057" i="13"/>
  <c r="M4058" i="13"/>
  <c r="O4058" i="13"/>
  <c r="P4058" i="13"/>
  <c r="U4058" i="13"/>
  <c r="AC4058" i="13"/>
  <c r="AH4058" i="13"/>
  <c r="AI4058" i="13" s="1"/>
  <c r="M4059" i="13"/>
  <c r="O4059" i="13"/>
  <c r="U4059" i="13"/>
  <c r="AC4059" i="13"/>
  <c r="M4060" i="13"/>
  <c r="O4060" i="13"/>
  <c r="P4060" i="13"/>
  <c r="U4060" i="13"/>
  <c r="AC4060" i="13"/>
  <c r="AH4060" i="13"/>
  <c r="AI4060" i="13" s="1"/>
  <c r="M4061" i="13"/>
  <c r="O4061" i="13"/>
  <c r="P4061" i="13"/>
  <c r="U4061" i="13"/>
  <c r="AC4061" i="13"/>
  <c r="AH4061" i="13"/>
  <c r="AI4061" i="13" s="1"/>
  <c r="M4062" i="13"/>
  <c r="O4062" i="13"/>
  <c r="P4062" i="13"/>
  <c r="U4062" i="13"/>
  <c r="AC4062" i="13"/>
  <c r="AH4062" i="13"/>
  <c r="AI4062" i="13" s="1"/>
  <c r="M4063" i="13"/>
  <c r="O4063" i="13"/>
  <c r="P4063" i="13" s="1"/>
  <c r="U4063" i="13"/>
  <c r="AC4063" i="13"/>
  <c r="M4064" i="13"/>
  <c r="O4064" i="13"/>
  <c r="AH4064" i="13" s="1"/>
  <c r="AI4064" i="13" s="1"/>
  <c r="P4064" i="13"/>
  <c r="U4064" i="13"/>
  <c r="AC4064" i="13"/>
  <c r="M4065" i="13"/>
  <c r="O4065" i="13"/>
  <c r="U4065" i="13"/>
  <c r="AC4065" i="13"/>
  <c r="M4066" i="13"/>
  <c r="O4066" i="13"/>
  <c r="AH4066" i="13" s="1"/>
  <c r="AI4066" i="13" s="1"/>
  <c r="U4066" i="13"/>
  <c r="AC4066" i="13"/>
  <c r="M4067" i="13"/>
  <c r="O4067" i="13"/>
  <c r="P4067" i="13" s="1"/>
  <c r="U4067" i="13"/>
  <c r="AC4067" i="13"/>
  <c r="AH4067" i="13"/>
  <c r="AI4067" i="13" s="1"/>
  <c r="M4068" i="13"/>
  <c r="O4068" i="13"/>
  <c r="P4068" i="13" s="1"/>
  <c r="U4068" i="13"/>
  <c r="AC4068" i="13"/>
  <c r="AH4068" i="13"/>
  <c r="AI4068" i="13" s="1"/>
  <c r="M4069" i="13"/>
  <c r="O4069" i="13"/>
  <c r="P4069" i="13" s="1"/>
  <c r="U4069" i="13"/>
  <c r="AC4069" i="13"/>
  <c r="M4070" i="13"/>
  <c r="O4070" i="13"/>
  <c r="P4070" i="13"/>
  <c r="U4070" i="13"/>
  <c r="AC4070" i="13"/>
  <c r="AH4070" i="13"/>
  <c r="M4071" i="13"/>
  <c r="O4071" i="13"/>
  <c r="P4071" i="13"/>
  <c r="U4071" i="13"/>
  <c r="AC4071" i="13"/>
  <c r="AH4071" i="13"/>
  <c r="M4072" i="13"/>
  <c r="O4072" i="13"/>
  <c r="AH4072" i="13" s="1"/>
  <c r="U4072" i="13"/>
  <c r="AC4072" i="13"/>
  <c r="M4073" i="13"/>
  <c r="O4073" i="13"/>
  <c r="AH4073" i="13" s="1"/>
  <c r="P4073" i="13"/>
  <c r="U4073" i="13"/>
  <c r="AC4073" i="13"/>
  <c r="M4074" i="13"/>
  <c r="O4074" i="13"/>
  <c r="P4074" i="13"/>
  <c r="U4074" i="13"/>
  <c r="AC4074" i="13"/>
  <c r="AH4074" i="13"/>
  <c r="M4075" i="13"/>
  <c r="O4075" i="13"/>
  <c r="P4075" i="13" s="1"/>
  <c r="U4075" i="13"/>
  <c r="AC4075" i="13"/>
  <c r="AH4075" i="13"/>
  <c r="M4076" i="13"/>
  <c r="O4076" i="13"/>
  <c r="P4076" i="13"/>
  <c r="U4076" i="13"/>
  <c r="AC4076" i="13"/>
  <c r="AH4076" i="13"/>
  <c r="AI4076" i="13" s="1"/>
  <c r="M4077" i="13"/>
  <c r="O4077" i="13"/>
  <c r="AH4077" i="13" s="1"/>
  <c r="AI4077" i="13" s="1"/>
  <c r="P4077" i="13"/>
  <c r="U4077" i="13"/>
  <c r="AC4077" i="13"/>
  <c r="M4078" i="13"/>
  <c r="O4078" i="13"/>
  <c r="P4078" i="13"/>
  <c r="U4078" i="13"/>
  <c r="AC4078" i="13"/>
  <c r="AH4078" i="13"/>
  <c r="AI4078" i="13" s="1"/>
  <c r="M4079" i="13"/>
  <c r="O4079" i="13"/>
  <c r="P4079" i="13" s="1"/>
  <c r="U4079" i="13"/>
  <c r="AC4079" i="13"/>
  <c r="AH4079" i="13"/>
  <c r="AI4079" i="13" s="1"/>
  <c r="M4080" i="13"/>
  <c r="O4080" i="13"/>
  <c r="AH4080" i="13" s="1"/>
  <c r="AI4080" i="13" s="1"/>
  <c r="U4080" i="13"/>
  <c r="AC4080" i="13"/>
  <c r="M4081" i="13"/>
  <c r="O4081" i="13"/>
  <c r="P4081" i="13"/>
  <c r="U4081" i="13"/>
  <c r="AC4081" i="13"/>
  <c r="AH4081" i="13"/>
  <c r="AI4081" i="13" s="1"/>
  <c r="M4082" i="13"/>
  <c r="O4082" i="13"/>
  <c r="P4082" i="13"/>
  <c r="U4082" i="13"/>
  <c r="AC4082" i="13"/>
  <c r="AH4082" i="13"/>
  <c r="AI4082" i="13" s="1"/>
  <c r="M4083" i="13"/>
  <c r="O4083" i="13"/>
  <c r="AH4083" i="13" s="1"/>
  <c r="AI4083" i="13" s="1"/>
  <c r="U4083" i="13"/>
  <c r="AC4083" i="13"/>
  <c r="M4084" i="13"/>
  <c r="O4084" i="13"/>
  <c r="AH4084" i="13" s="1"/>
  <c r="AI4084" i="13" s="1"/>
  <c r="U4084" i="13"/>
  <c r="AC4084" i="13"/>
  <c r="M4085" i="13"/>
  <c r="O4085" i="13"/>
  <c r="P4085" i="13"/>
  <c r="U4085" i="13"/>
  <c r="AC4085" i="13"/>
  <c r="AH4085" i="13"/>
  <c r="AI4085" i="13" s="1"/>
  <c r="M4086" i="13"/>
  <c r="O4086" i="13"/>
  <c r="P4086" i="13"/>
  <c r="U4086" i="13"/>
  <c r="AC4086" i="13"/>
  <c r="AH4086" i="13"/>
  <c r="AI4086" i="13" s="1"/>
  <c r="M4087" i="13"/>
  <c r="O4087" i="13"/>
  <c r="P4087" i="13"/>
  <c r="U4087" i="13"/>
  <c r="AC4087" i="13"/>
  <c r="AH4087" i="13"/>
  <c r="AI4087" i="13" s="1"/>
  <c r="M4088" i="13"/>
  <c r="O4088" i="13"/>
  <c r="AH4088" i="13" s="1"/>
  <c r="P4088" i="13"/>
  <c r="U4088" i="13"/>
  <c r="AC4088" i="13"/>
  <c r="M4089" i="13"/>
  <c r="O4089" i="13"/>
  <c r="P4089" i="13" s="1"/>
  <c r="U4089" i="13"/>
  <c r="AC4089" i="13"/>
  <c r="M4090" i="13"/>
  <c r="O4090" i="13"/>
  <c r="P4090" i="13"/>
  <c r="U4090" i="13"/>
  <c r="AC4090" i="13"/>
  <c r="AH4090" i="13"/>
  <c r="M4091" i="13"/>
  <c r="O4091" i="13"/>
  <c r="P4091" i="13"/>
  <c r="U4091" i="13"/>
  <c r="AC4091" i="13"/>
  <c r="AH4091" i="13"/>
  <c r="M4092" i="13"/>
  <c r="O4092" i="13"/>
  <c r="AH4092" i="13" s="1"/>
  <c r="U4092" i="13"/>
  <c r="AC4092" i="13"/>
  <c r="M4093" i="13"/>
  <c r="O4093" i="13"/>
  <c r="P4093" i="13"/>
  <c r="U4093" i="13"/>
  <c r="AC4093" i="13"/>
  <c r="AH4093" i="13"/>
  <c r="M4094" i="13"/>
  <c r="O4094" i="13"/>
  <c r="P4094" i="13"/>
  <c r="U4094" i="13"/>
  <c r="AC4094" i="13"/>
  <c r="AH4094" i="13"/>
  <c r="AI4094" i="13" s="1"/>
  <c r="M4095" i="13"/>
  <c r="O4095" i="13"/>
  <c r="AH4095" i="13" s="1"/>
  <c r="AI4095" i="13" s="1"/>
  <c r="U4095" i="13"/>
  <c r="AC4095" i="13"/>
  <c r="M4096" i="13"/>
  <c r="O4096" i="13"/>
  <c r="AH4096" i="13" s="1"/>
  <c r="AI4096" i="13" s="1"/>
  <c r="P4096" i="13"/>
  <c r="U4096" i="13"/>
  <c r="AC4096" i="13"/>
  <c r="M4097" i="13"/>
  <c r="O4097" i="13"/>
  <c r="AH4097" i="13" s="1"/>
  <c r="AI4097" i="13" s="1"/>
  <c r="U4097" i="13"/>
  <c r="AC4097" i="13"/>
  <c r="M4098" i="13"/>
  <c r="O4098" i="13"/>
  <c r="U4098" i="13"/>
  <c r="AC4098" i="13"/>
  <c r="M4099" i="13"/>
  <c r="O4099" i="13"/>
  <c r="P4099" i="13"/>
  <c r="U4099" i="13"/>
  <c r="AC4099" i="13"/>
  <c r="AH4099" i="13"/>
  <c r="AI4099" i="13" s="1"/>
  <c r="M4100" i="13"/>
  <c r="O4100" i="13"/>
  <c r="P4100" i="13"/>
  <c r="U4100" i="13"/>
  <c r="AC4100" i="13"/>
  <c r="AH4100" i="13"/>
  <c r="AI4100" i="13" s="1"/>
  <c r="M4101" i="13"/>
  <c r="O4101" i="13"/>
  <c r="AH4101" i="13" s="1"/>
  <c r="AI4101" i="13" s="1"/>
  <c r="U4101" i="13"/>
  <c r="AC4101" i="13"/>
  <c r="M4102" i="13"/>
  <c r="O4102" i="13"/>
  <c r="P4102" i="13"/>
  <c r="U4102" i="13"/>
  <c r="AC4102" i="13"/>
  <c r="AH4102" i="13"/>
  <c r="AI4102" i="13" s="1"/>
  <c r="M4103" i="13"/>
  <c r="O4103" i="13"/>
  <c r="AH4103" i="13" s="1"/>
  <c r="AI4103" i="13" s="1"/>
  <c r="P4103" i="13"/>
  <c r="U4103" i="13"/>
  <c r="AC4103" i="13"/>
  <c r="M4104" i="13"/>
  <c r="O4104" i="13"/>
  <c r="U4104" i="13"/>
  <c r="AC4104" i="13"/>
  <c r="M4105" i="13"/>
  <c r="O4105" i="13"/>
  <c r="P4105" i="13"/>
  <c r="U4105" i="13"/>
  <c r="AC4105" i="13"/>
  <c r="AH4105" i="13"/>
  <c r="AI4105" i="13" s="1"/>
  <c r="M4106" i="13"/>
  <c r="O4106" i="13"/>
  <c r="AH4106" i="13" s="1"/>
  <c r="P4106" i="13"/>
  <c r="U4106" i="13"/>
  <c r="AC4106" i="13"/>
  <c r="M4107" i="13"/>
  <c r="O4107" i="13"/>
  <c r="U4107" i="13"/>
  <c r="AC4107" i="13"/>
  <c r="M4108" i="13"/>
  <c r="O4108" i="13"/>
  <c r="U4108" i="13"/>
  <c r="AC4108" i="13"/>
  <c r="AH4108" i="13"/>
  <c r="M4109" i="13"/>
  <c r="O4109" i="13"/>
  <c r="P4109" i="13" s="1"/>
  <c r="U4109" i="13"/>
  <c r="AC4109" i="13"/>
  <c r="AH4109" i="13"/>
  <c r="M4110" i="13"/>
  <c r="O4110" i="13"/>
  <c r="U4110" i="13"/>
  <c r="AC4110" i="13"/>
  <c r="AH4110" i="13"/>
  <c r="M4111" i="13"/>
  <c r="O4111" i="13"/>
  <c r="U4111" i="13"/>
  <c r="AC4111" i="13"/>
  <c r="AH4111" i="13"/>
  <c r="M4112" i="13"/>
  <c r="O4112" i="13"/>
  <c r="AH4112" i="13" s="1"/>
  <c r="U4112" i="13"/>
  <c r="AC4112" i="13"/>
  <c r="M4113" i="13"/>
  <c r="O4113" i="13"/>
  <c r="AH4113" i="13" s="1"/>
  <c r="U4113" i="13"/>
  <c r="AC4113" i="13"/>
  <c r="M4114" i="13"/>
  <c r="O4114" i="13"/>
  <c r="U4114" i="13"/>
  <c r="AC4114" i="13"/>
  <c r="AH4114" i="13"/>
  <c r="M4115" i="13"/>
  <c r="O4115" i="13"/>
  <c r="AH4115" i="13" s="1"/>
  <c r="U4115" i="13"/>
  <c r="AC4115" i="13"/>
  <c r="M4116" i="13"/>
  <c r="O4116" i="13"/>
  <c r="U4116" i="13"/>
  <c r="AC4116" i="13"/>
  <c r="M4117" i="13"/>
  <c r="O4117" i="13"/>
  <c r="U4117" i="13"/>
  <c r="AC4117" i="13"/>
  <c r="AH4117" i="13"/>
  <c r="M4118" i="13"/>
  <c r="O4118" i="13"/>
  <c r="P4118" i="13"/>
  <c r="U4118" i="13"/>
  <c r="AC4118" i="13"/>
  <c r="AH4118" i="13"/>
  <c r="M4119" i="13"/>
  <c r="O4119" i="13"/>
  <c r="U4119" i="13"/>
  <c r="AC4119" i="13"/>
  <c r="AH4119" i="13"/>
  <c r="M4120" i="13"/>
  <c r="O4120" i="13"/>
  <c r="U4120" i="13"/>
  <c r="AC4120" i="13"/>
  <c r="M4121" i="13"/>
  <c r="O4121" i="13"/>
  <c r="P4121" i="13"/>
  <c r="U4121" i="13"/>
  <c r="AC4121" i="13"/>
  <c r="AH4121" i="13"/>
  <c r="M4122" i="13"/>
  <c r="O4122" i="13"/>
  <c r="U4122" i="13"/>
  <c r="AC4122" i="13"/>
  <c r="AH4122" i="13"/>
  <c r="M4123" i="13"/>
  <c r="O4123" i="13"/>
  <c r="U4123" i="13"/>
  <c r="AC4123" i="13"/>
  <c r="AH4123" i="13"/>
  <c r="M4124" i="13"/>
  <c r="O4124" i="13"/>
  <c r="P4124" i="13" s="1"/>
  <c r="U4124" i="13"/>
  <c r="AC4124" i="13"/>
  <c r="AH4124" i="13"/>
  <c r="M4125" i="13"/>
  <c r="O4125" i="13"/>
  <c r="AH4125" i="13" s="1"/>
  <c r="P4125" i="13"/>
  <c r="U4125" i="13"/>
  <c r="AC4125" i="13"/>
  <c r="M4126" i="13"/>
  <c r="O4126" i="13"/>
  <c r="P4126" i="13"/>
  <c r="U4126" i="13"/>
  <c r="AC4126" i="13"/>
  <c r="AH4126" i="13"/>
  <c r="M4127" i="13"/>
  <c r="O4127" i="13"/>
  <c r="P4127" i="13" s="1"/>
  <c r="U4127" i="13"/>
  <c r="AC4127" i="13"/>
  <c r="AH4127" i="13"/>
  <c r="M4128" i="13"/>
  <c r="O4128" i="13"/>
  <c r="AH4128" i="13" s="1"/>
  <c r="P4128" i="13"/>
  <c r="U4128" i="13"/>
  <c r="AC4128" i="13"/>
  <c r="M4129" i="13"/>
  <c r="O4129" i="13"/>
  <c r="P4129" i="13"/>
  <c r="U4129" i="13"/>
  <c r="AC4129" i="13"/>
  <c r="AH4129" i="13"/>
  <c r="M4130" i="13"/>
  <c r="O4130" i="13"/>
  <c r="P4130" i="13"/>
  <c r="U4130" i="13"/>
  <c r="AC4130" i="13"/>
  <c r="AH4130" i="13"/>
  <c r="AI4130" i="13" s="1"/>
  <c r="M4131" i="13"/>
  <c r="O4131" i="13"/>
  <c r="P4131" i="13" s="1"/>
  <c r="U4131" i="13"/>
  <c r="AC4131" i="13"/>
  <c r="AH4131" i="13"/>
  <c r="AI4131" i="13" s="1"/>
  <c r="M4132" i="13"/>
  <c r="O4132" i="13"/>
  <c r="AH4132" i="13" s="1"/>
  <c r="AI4132" i="13" s="1"/>
  <c r="P4132" i="13"/>
  <c r="U4132" i="13"/>
  <c r="AC4132" i="13"/>
  <c r="M4133" i="13"/>
  <c r="O4133" i="13"/>
  <c r="AH4133" i="13" s="1"/>
  <c r="AI4133" i="13" s="1"/>
  <c r="U4133" i="13"/>
  <c r="AC4133" i="13"/>
  <c r="M4134" i="13"/>
  <c r="O4134" i="13"/>
  <c r="P4134" i="13"/>
  <c r="U4134" i="13"/>
  <c r="AC4134" i="13"/>
  <c r="AH4134" i="13"/>
  <c r="AI4134" i="13" s="1"/>
  <c r="M4135" i="13"/>
  <c r="O4135" i="13"/>
  <c r="P4135" i="13"/>
  <c r="U4135" i="13"/>
  <c r="AC4135" i="13"/>
  <c r="AH4135" i="13"/>
  <c r="AI4135" i="13" s="1"/>
  <c r="M4136" i="13"/>
  <c r="O4136" i="13"/>
  <c r="AH4136" i="13" s="1"/>
  <c r="AI4136" i="13" s="1"/>
  <c r="P4136" i="13"/>
  <c r="U4136" i="13"/>
  <c r="AC4136" i="13"/>
  <c r="M4137" i="13"/>
  <c r="O4137" i="13"/>
  <c r="P4137" i="13"/>
  <c r="U4137" i="13"/>
  <c r="AC4137" i="13"/>
  <c r="AH4137" i="13"/>
  <c r="AI4137" i="13" s="1"/>
  <c r="M4138" i="13"/>
  <c r="O4138" i="13"/>
  <c r="P4138" i="13" s="1"/>
  <c r="U4138" i="13"/>
  <c r="AC4138" i="13"/>
  <c r="AH4138" i="13"/>
  <c r="AI4138" i="13" s="1"/>
  <c r="M4139" i="13"/>
  <c r="O4139" i="13"/>
  <c r="AH4139" i="13" s="1"/>
  <c r="AI4139" i="13" s="1"/>
  <c r="P4139" i="13"/>
  <c r="U4139" i="13"/>
  <c r="AC4139" i="13"/>
  <c r="M4140" i="13"/>
  <c r="O4140" i="13"/>
  <c r="P4140" i="13"/>
  <c r="U4140" i="13"/>
  <c r="AC4140" i="13"/>
  <c r="AH4140" i="13"/>
  <c r="AI4140" i="13" s="1"/>
  <c r="M4141" i="13"/>
  <c r="O4141" i="13"/>
  <c r="P4141" i="13" s="1"/>
  <c r="U4141" i="13"/>
  <c r="AC4141" i="13"/>
  <c r="AH4141" i="13"/>
  <c r="AI4141" i="13" s="1"/>
  <c r="M4142" i="13"/>
  <c r="O4142" i="13"/>
  <c r="P4142" i="13"/>
  <c r="U4142" i="13"/>
  <c r="AC4142" i="13"/>
  <c r="AH4142" i="13"/>
  <c r="M4143" i="13"/>
  <c r="O4143" i="13"/>
  <c r="P4143" i="13"/>
  <c r="U4143" i="13"/>
  <c r="AC4143" i="13"/>
  <c r="AH4143" i="13"/>
  <c r="M4144" i="13"/>
  <c r="O4144" i="13"/>
  <c r="AH4144" i="13" s="1"/>
  <c r="P4144" i="13"/>
  <c r="U4144" i="13"/>
  <c r="AC4144" i="13"/>
  <c r="M4145" i="13"/>
  <c r="O4145" i="13"/>
  <c r="P4145" i="13"/>
  <c r="U4145" i="13"/>
  <c r="AC4145" i="13"/>
  <c r="AH4145" i="13"/>
  <c r="M4146" i="13"/>
  <c r="O4146" i="13"/>
  <c r="AH4146" i="13" s="1"/>
  <c r="U4146" i="13"/>
  <c r="AC4146" i="13"/>
  <c r="M4147" i="13"/>
  <c r="O4147" i="13"/>
  <c r="P4147" i="13"/>
  <c r="U4147" i="13"/>
  <c r="AC4147" i="13"/>
  <c r="AH4147" i="13"/>
  <c r="M4148" i="13"/>
  <c r="O4148" i="13"/>
  <c r="P4148" i="13"/>
  <c r="U4148" i="13"/>
  <c r="AC4148" i="13"/>
  <c r="AH4148" i="13"/>
  <c r="AI4148" i="13" s="1"/>
  <c r="M4149" i="13"/>
  <c r="O4149" i="13"/>
  <c r="P4149" i="13"/>
  <c r="U4149" i="13"/>
  <c r="AC4149" i="13"/>
  <c r="AH4149" i="13"/>
  <c r="AI4149" i="13" s="1"/>
  <c r="M4150" i="13"/>
  <c r="O4150" i="13"/>
  <c r="P4150" i="13"/>
  <c r="U4150" i="13"/>
  <c r="AC4150" i="13"/>
  <c r="AH4150" i="13"/>
  <c r="AI4150" i="13" s="1"/>
  <c r="M4151" i="13"/>
  <c r="O4151" i="13"/>
  <c r="AH4151" i="13" s="1"/>
  <c r="AI4151" i="13" s="1"/>
  <c r="P4151" i="13"/>
  <c r="U4151" i="13"/>
  <c r="AC4151" i="13"/>
  <c r="M4152" i="13"/>
  <c r="O4152" i="13"/>
  <c r="U4152" i="13"/>
  <c r="AC4152" i="13"/>
  <c r="M4153" i="13"/>
  <c r="O4153" i="13"/>
  <c r="AH4153" i="13" s="1"/>
  <c r="AI4153" i="13" s="1"/>
  <c r="P4153" i="13"/>
  <c r="U4153" i="13"/>
  <c r="AC4153" i="13"/>
  <c r="M4154" i="13"/>
  <c r="O4154" i="13"/>
  <c r="P4154" i="13"/>
  <c r="U4154" i="13"/>
  <c r="AC4154" i="13"/>
  <c r="AH4154" i="13"/>
  <c r="AI4154" i="13" s="1"/>
  <c r="M4155" i="13"/>
  <c r="O4155" i="13"/>
  <c r="P4155" i="13" s="1"/>
  <c r="U4155" i="13"/>
  <c r="AC4155" i="13"/>
  <c r="AH4155" i="13"/>
  <c r="AI4155" i="13" s="1"/>
  <c r="M4156" i="13"/>
  <c r="O4156" i="13"/>
  <c r="AH4156" i="13" s="1"/>
  <c r="AI4156" i="13" s="1"/>
  <c r="P4156" i="13"/>
  <c r="U4156" i="13"/>
  <c r="AC4156" i="13"/>
  <c r="M4157" i="13"/>
  <c r="AJ4157" i="13" s="1"/>
  <c r="O4157" i="13"/>
  <c r="P4157" i="13" s="1"/>
  <c r="U4157" i="13"/>
  <c r="AC4157" i="13"/>
  <c r="AH4157" i="13"/>
  <c r="AI4157" i="13" s="1"/>
  <c r="M4158" i="13"/>
  <c r="O4158" i="13"/>
  <c r="P4158" i="13"/>
  <c r="U4158" i="13"/>
  <c r="AC4158" i="13"/>
  <c r="AH4158" i="13"/>
  <c r="AI4158" i="13" s="1"/>
  <c r="M4159" i="13"/>
  <c r="O4159" i="13"/>
  <c r="U4159" i="13"/>
  <c r="AC4159" i="13"/>
  <c r="M4160" i="13"/>
  <c r="O4160" i="13"/>
  <c r="U4160" i="13"/>
  <c r="AC4160" i="13"/>
  <c r="M4161" i="13"/>
  <c r="O4161" i="13"/>
  <c r="P4161" i="13"/>
  <c r="U4161" i="13"/>
  <c r="AC4161" i="13"/>
  <c r="AH4161" i="13"/>
  <c r="M4162" i="13"/>
  <c r="O4162" i="13"/>
  <c r="AH4162" i="13" s="1"/>
  <c r="P4162" i="13"/>
  <c r="U4162" i="13"/>
  <c r="AC4162" i="13"/>
  <c r="M4163" i="13"/>
  <c r="O4163" i="13"/>
  <c r="U4163" i="13"/>
  <c r="AC4163" i="13"/>
  <c r="M4164" i="13"/>
  <c r="O4164" i="13"/>
  <c r="P4164" i="13" s="1"/>
  <c r="U4164" i="13"/>
  <c r="AC4164" i="13"/>
  <c r="AH4164" i="13"/>
  <c r="M4165" i="13"/>
  <c r="O4165" i="13"/>
  <c r="P4165" i="13"/>
  <c r="U4165" i="13"/>
  <c r="AC4165" i="13"/>
  <c r="AH4165" i="13"/>
  <c r="M4166" i="13"/>
  <c r="O4166" i="13"/>
  <c r="P4166" i="13"/>
  <c r="U4166" i="13"/>
  <c r="AC4166" i="13"/>
  <c r="AH4166" i="13"/>
  <c r="AI4166" i="13" s="1"/>
  <c r="M4167" i="13"/>
  <c r="O4167" i="13"/>
  <c r="P4167" i="13"/>
  <c r="U4167" i="13"/>
  <c r="AC4167" i="13"/>
  <c r="AH4167" i="13"/>
  <c r="AI4167" i="13" s="1"/>
  <c r="M4168" i="13"/>
  <c r="O4168" i="13"/>
  <c r="AH4168" i="13" s="1"/>
  <c r="AI4168" i="13" s="1"/>
  <c r="P4168" i="13"/>
  <c r="U4168" i="13"/>
  <c r="AC4168" i="13"/>
  <c r="M4169" i="13"/>
  <c r="O4169" i="13"/>
  <c r="P4169" i="13"/>
  <c r="U4169" i="13"/>
  <c r="AC4169" i="13"/>
  <c r="AH4169" i="13"/>
  <c r="AI4169" i="13" s="1"/>
  <c r="M4170" i="13"/>
  <c r="O4170" i="13"/>
  <c r="P4170" i="13" s="1"/>
  <c r="U4170" i="13"/>
  <c r="AC4170" i="13"/>
  <c r="AH4170" i="13"/>
  <c r="AI4170" i="13" s="1"/>
  <c r="M4171" i="13"/>
  <c r="O4171" i="13"/>
  <c r="AH4171" i="13" s="1"/>
  <c r="AI4171" i="13" s="1"/>
  <c r="P4171" i="13"/>
  <c r="U4171" i="13"/>
  <c r="AC4171" i="13"/>
  <c r="M4172" i="13"/>
  <c r="O4172" i="13"/>
  <c r="P4172" i="13"/>
  <c r="U4172" i="13"/>
  <c r="AC4172" i="13"/>
  <c r="AH4172" i="13"/>
  <c r="AI4172" i="13" s="1"/>
  <c r="M4173" i="13"/>
  <c r="O4173" i="13"/>
  <c r="P4173" i="13"/>
  <c r="U4173" i="13"/>
  <c r="AC4173" i="13"/>
  <c r="AH4173" i="13"/>
  <c r="AI4173" i="13" s="1"/>
  <c r="M4174" i="13"/>
  <c r="O4174" i="13"/>
  <c r="P4174" i="13"/>
  <c r="U4174" i="13"/>
  <c r="AC4174" i="13"/>
  <c r="AH4174" i="13"/>
  <c r="AI4174" i="13" s="1"/>
  <c r="M4175" i="13"/>
  <c r="O4175" i="13"/>
  <c r="AH4175" i="13" s="1"/>
  <c r="AI4175" i="13" s="1"/>
  <c r="U4175" i="13"/>
  <c r="AC4175" i="13"/>
  <c r="M4176" i="13"/>
  <c r="O4176" i="13"/>
  <c r="U4176" i="13"/>
  <c r="AC4176" i="13"/>
  <c r="M4177" i="13"/>
  <c r="O4177" i="13"/>
  <c r="U4177" i="13"/>
  <c r="AC4177" i="13"/>
  <c r="M4178" i="13"/>
  <c r="O4178" i="13"/>
  <c r="AH4178" i="13" s="1"/>
  <c r="U4178" i="13"/>
  <c r="AC4178" i="13"/>
  <c r="M4179" i="13"/>
  <c r="O4179" i="13"/>
  <c r="P4179" i="13"/>
  <c r="U4179" i="13"/>
  <c r="AC4179" i="13"/>
  <c r="AH4179" i="13"/>
  <c r="M4180" i="13"/>
  <c r="O4180" i="13"/>
  <c r="AH4180" i="13" s="1"/>
  <c r="P4180" i="13"/>
  <c r="U4180" i="13"/>
  <c r="AC4180" i="13"/>
  <c r="M4181" i="13"/>
  <c r="O4181" i="13"/>
  <c r="AH4181" i="13" s="1"/>
  <c r="U4181" i="13"/>
  <c r="AC4181" i="13"/>
  <c r="M4182" i="13"/>
  <c r="O4182" i="13"/>
  <c r="P4182" i="13"/>
  <c r="U4182" i="13"/>
  <c r="AC4182" i="13"/>
  <c r="AH4182" i="13"/>
  <c r="M4183" i="13"/>
  <c r="O4183" i="13"/>
  <c r="P4183" i="13"/>
  <c r="U4183" i="13"/>
  <c r="AC4183" i="13"/>
  <c r="AH4183" i="13"/>
  <c r="M4184" i="13"/>
  <c r="O4184" i="13"/>
  <c r="U4184" i="13"/>
  <c r="AC4184" i="13"/>
  <c r="M4185" i="13"/>
  <c r="O4185" i="13"/>
  <c r="P4185" i="13"/>
  <c r="U4185" i="13"/>
  <c r="AC4185" i="13"/>
  <c r="AH4185" i="13"/>
  <c r="AI4185" i="13" s="1"/>
  <c r="M4186" i="13"/>
  <c r="O4186" i="13"/>
  <c r="P4186" i="13"/>
  <c r="U4186" i="13"/>
  <c r="AC4186" i="13"/>
  <c r="AH4186" i="13"/>
  <c r="AI4186" i="13" s="1"/>
  <c r="M4187" i="13"/>
  <c r="O4187" i="13"/>
  <c r="P4187" i="13" s="1"/>
  <c r="U4187" i="13"/>
  <c r="AC4187" i="13"/>
  <c r="AH4187" i="13"/>
  <c r="AI4187" i="13" s="1"/>
  <c r="M4188" i="13"/>
  <c r="O4188" i="13"/>
  <c r="P4188" i="13" s="1"/>
  <c r="U4188" i="13"/>
  <c r="AC4188" i="13"/>
  <c r="AH4188" i="13"/>
  <c r="AI4188" i="13" s="1"/>
  <c r="M4189" i="13"/>
  <c r="O4189" i="13"/>
  <c r="P4189" i="13" s="1"/>
  <c r="U4189" i="13"/>
  <c r="AC4189" i="13"/>
  <c r="AH4189" i="13"/>
  <c r="AI4189" i="13" s="1"/>
  <c r="M4190" i="13"/>
  <c r="O4190" i="13"/>
  <c r="P4190" i="13" s="1"/>
  <c r="U4190" i="13"/>
  <c r="AC4190" i="13"/>
  <c r="M4191" i="13"/>
  <c r="O4191" i="13"/>
  <c r="P4191" i="13"/>
  <c r="U4191" i="13"/>
  <c r="AC4191" i="13"/>
  <c r="AH4191" i="13"/>
  <c r="AI4191" i="13" s="1"/>
  <c r="M4192" i="13"/>
  <c r="O4192" i="13"/>
  <c r="P4192" i="13"/>
  <c r="U4192" i="13"/>
  <c r="AC4192" i="13"/>
  <c r="AH4192" i="13"/>
  <c r="AI4192" i="13" s="1"/>
  <c r="M4193" i="13"/>
  <c r="O4193" i="13"/>
  <c r="AH4193" i="13" s="1"/>
  <c r="AI4193" i="13" s="1"/>
  <c r="U4193" i="13"/>
  <c r="AC4193" i="13"/>
  <c r="M4194" i="13"/>
  <c r="O4194" i="13"/>
  <c r="AH4194" i="13" s="1"/>
  <c r="AI4194" i="13" s="1"/>
  <c r="P4194" i="13"/>
  <c r="U4194" i="13"/>
  <c r="AC4194" i="13"/>
  <c r="M4195" i="13"/>
  <c r="O4195" i="13"/>
  <c r="P4195" i="13" s="1"/>
  <c r="U4195" i="13"/>
  <c r="AC4195" i="13"/>
  <c r="AH4195" i="13"/>
  <c r="AI4195" i="13" s="1"/>
  <c r="M4196" i="13"/>
  <c r="O4196" i="13"/>
  <c r="AH4196" i="13" s="1"/>
  <c r="U4196" i="13"/>
  <c r="AC4196" i="13"/>
  <c r="M4197" i="13"/>
  <c r="O4197" i="13"/>
  <c r="AH4197" i="13" s="1"/>
  <c r="U4197" i="13"/>
  <c r="AC4197" i="13"/>
  <c r="M4198" i="13"/>
  <c r="O4198" i="13"/>
  <c r="U4198" i="13"/>
  <c r="AC4198" i="13"/>
  <c r="AH4198" i="13"/>
  <c r="M4199" i="13"/>
  <c r="O4199" i="13"/>
  <c r="P4199" i="13" s="1"/>
  <c r="U4199" i="13"/>
  <c r="AC4199" i="13"/>
  <c r="M4200" i="13"/>
  <c r="O4200" i="13"/>
  <c r="U4200" i="13"/>
  <c r="AC4200" i="13"/>
  <c r="M4201" i="13"/>
  <c r="O4201" i="13"/>
  <c r="U4201" i="13"/>
  <c r="AC4201" i="13"/>
  <c r="AH4201" i="13"/>
  <c r="M4202" i="13"/>
  <c r="O4202" i="13"/>
  <c r="P4202" i="13" s="1"/>
  <c r="U4202" i="13"/>
  <c r="AC4202" i="13"/>
  <c r="M4203" i="13"/>
  <c r="O4203" i="13"/>
  <c r="U4203" i="13"/>
  <c r="AC4203" i="13"/>
  <c r="AH4203" i="13"/>
  <c r="M4204" i="13"/>
  <c r="O4204" i="13"/>
  <c r="P4204" i="13"/>
  <c r="U4204" i="13"/>
  <c r="AC4204" i="13"/>
  <c r="AH4204" i="13"/>
  <c r="M4205" i="13"/>
  <c r="O4205" i="13"/>
  <c r="U4205" i="13"/>
  <c r="AC4205" i="13"/>
  <c r="AH4205" i="13"/>
  <c r="M4206" i="13"/>
  <c r="O4206" i="13"/>
  <c r="U4206" i="13"/>
  <c r="AC4206" i="13"/>
  <c r="M4207" i="13"/>
  <c r="O4207" i="13"/>
  <c r="U4207" i="13"/>
  <c r="AC4207" i="13"/>
  <c r="AH4207" i="13"/>
  <c r="M4208" i="13"/>
  <c r="O4208" i="13"/>
  <c r="AH4208" i="13" s="1"/>
  <c r="U4208" i="13"/>
  <c r="AC4208" i="13"/>
  <c r="M4209" i="13"/>
  <c r="O4209" i="13"/>
  <c r="U4209" i="13"/>
  <c r="AC4209" i="13"/>
  <c r="M4210" i="13"/>
  <c r="O4210" i="13"/>
  <c r="U4210" i="13"/>
  <c r="AC4210" i="13"/>
  <c r="AH4210" i="13"/>
  <c r="M4211" i="13"/>
  <c r="O4211" i="13"/>
  <c r="U4211" i="13"/>
  <c r="AC4211" i="13"/>
  <c r="M4212" i="13"/>
  <c r="O4212" i="13"/>
  <c r="U4212" i="13"/>
  <c r="AC4212" i="13"/>
  <c r="M4213" i="13"/>
  <c r="O4213" i="13"/>
  <c r="U4213" i="13"/>
  <c r="AC4213" i="13"/>
  <c r="AH4213" i="13"/>
  <c r="M4214" i="13"/>
  <c r="O4214" i="13"/>
  <c r="AH4214" i="13" s="1"/>
  <c r="P4214" i="13"/>
  <c r="U4214" i="13"/>
  <c r="AC4214" i="13"/>
  <c r="M4215" i="13"/>
  <c r="O4215" i="13"/>
  <c r="P4215" i="13" s="1"/>
  <c r="U4215" i="13"/>
  <c r="AC4215" i="13"/>
  <c r="AH4215" i="13"/>
  <c r="M4216" i="13"/>
  <c r="O4216" i="13"/>
  <c r="P4216" i="13"/>
  <c r="U4216" i="13"/>
  <c r="AC4216" i="13"/>
  <c r="AH4216" i="13"/>
  <c r="M4217" i="13"/>
  <c r="O4217" i="13"/>
  <c r="P4217" i="13"/>
  <c r="U4217" i="13"/>
  <c r="AC4217" i="13"/>
  <c r="AH4217" i="13"/>
  <c r="M4218" i="13"/>
  <c r="O4218" i="13"/>
  <c r="P4218" i="13"/>
  <c r="U4218" i="13"/>
  <c r="AC4218" i="13"/>
  <c r="AH4218" i="13"/>
  <c r="M4219" i="13"/>
  <c r="O4219" i="13"/>
  <c r="P4219" i="13" s="1"/>
  <c r="U4219" i="13"/>
  <c r="AC4219" i="13"/>
  <c r="M4220" i="13"/>
  <c r="O4220" i="13"/>
  <c r="AH4220" i="13" s="1"/>
  <c r="AI4220" i="13" s="1"/>
  <c r="U4220" i="13"/>
  <c r="AC4220" i="13"/>
  <c r="M4221" i="13"/>
  <c r="O4221" i="13"/>
  <c r="P4221" i="13" s="1"/>
  <c r="U4221" i="13"/>
  <c r="AC4221" i="13"/>
  <c r="AH4221" i="13"/>
  <c r="AI4221" i="13" s="1"/>
  <c r="M4222" i="13"/>
  <c r="O4222" i="13"/>
  <c r="P4222" i="13"/>
  <c r="U4222" i="13"/>
  <c r="AC4222" i="13"/>
  <c r="AH4222" i="13"/>
  <c r="AI4222" i="13" s="1"/>
  <c r="M4223" i="13"/>
  <c r="O4223" i="13"/>
  <c r="P4223" i="13"/>
  <c r="U4223" i="13"/>
  <c r="AC4223" i="13"/>
  <c r="AH4223" i="13"/>
  <c r="AI4223" i="13" s="1"/>
  <c r="M4224" i="13"/>
  <c r="O4224" i="13"/>
  <c r="AH4224" i="13" s="1"/>
  <c r="AI4224" i="13" s="1"/>
  <c r="P4224" i="13"/>
  <c r="U4224" i="13"/>
  <c r="AC4224" i="13"/>
  <c r="M4225" i="13"/>
  <c r="O4225" i="13"/>
  <c r="P4225" i="13" s="1"/>
  <c r="U4225" i="13"/>
  <c r="AC4225" i="13"/>
  <c r="AH4225" i="13"/>
  <c r="AI4225" i="13" s="1"/>
  <c r="M4226" i="13"/>
  <c r="AJ4226" i="13" s="1"/>
  <c r="O4226" i="13"/>
  <c r="P4226" i="13"/>
  <c r="U4226" i="13"/>
  <c r="AC4226" i="13"/>
  <c r="AH4226" i="13"/>
  <c r="AI4226" i="13" s="1"/>
  <c r="M4227" i="13"/>
  <c r="O4227" i="13"/>
  <c r="U4227" i="13"/>
  <c r="AC4227" i="13"/>
  <c r="M4228" i="13"/>
  <c r="O4228" i="13"/>
  <c r="P4228" i="13"/>
  <c r="U4228" i="13"/>
  <c r="AC4228" i="13"/>
  <c r="AH4228" i="13"/>
  <c r="AI4228" i="13" s="1"/>
  <c r="M4229" i="13"/>
  <c r="AJ4229" i="13" s="1"/>
  <c r="O4229" i="13"/>
  <c r="P4229" i="13"/>
  <c r="U4229" i="13"/>
  <c r="AC4229" i="13"/>
  <c r="AH4229" i="13"/>
  <c r="AI4229" i="13" s="1"/>
  <c r="M4230" i="13"/>
  <c r="O4230" i="13"/>
  <c r="AH4230" i="13" s="1"/>
  <c r="AI4230" i="13" s="1"/>
  <c r="P4230" i="13"/>
  <c r="U4230" i="13"/>
  <c r="AC4230" i="13"/>
  <c r="M4231" i="13"/>
  <c r="O4231" i="13"/>
  <c r="P4231" i="13"/>
  <c r="U4231" i="13"/>
  <c r="AC4231" i="13"/>
  <c r="AH4231" i="13"/>
  <c r="AI4231" i="13" s="1"/>
  <c r="M4232" i="13"/>
  <c r="O4232" i="13"/>
  <c r="P4232" i="13" s="1"/>
  <c r="U4232" i="13"/>
  <c r="AC4232" i="13"/>
  <c r="AH4232" i="13"/>
  <c r="M4233" i="13"/>
  <c r="O4233" i="13"/>
  <c r="U4233" i="13"/>
  <c r="AC4233" i="13"/>
  <c r="M4234" i="13"/>
  <c r="O4234" i="13"/>
  <c r="P4234" i="13"/>
  <c r="U4234" i="13"/>
  <c r="AC4234" i="13"/>
  <c r="AH4234" i="13"/>
  <c r="M4235" i="13"/>
  <c r="O4235" i="13"/>
  <c r="P4235" i="13" s="1"/>
  <c r="U4235" i="13"/>
  <c r="AC4235" i="13"/>
  <c r="AH4235" i="13"/>
  <c r="M4236" i="13"/>
  <c r="O4236" i="13"/>
  <c r="U4236" i="13"/>
  <c r="AC4236" i="13"/>
  <c r="M4237" i="13"/>
  <c r="O4237" i="13"/>
  <c r="P4237" i="13"/>
  <c r="U4237" i="13"/>
  <c r="AC4237" i="13"/>
  <c r="AH4237" i="13"/>
  <c r="M4238" i="13"/>
  <c r="O4238" i="13"/>
  <c r="P4238" i="13"/>
  <c r="U4238" i="13"/>
  <c r="AC4238" i="13"/>
  <c r="AH4238" i="13"/>
  <c r="AI4238" i="13" s="1"/>
  <c r="M4239" i="13"/>
  <c r="O4239" i="13"/>
  <c r="P4239" i="13" s="1"/>
  <c r="U4239" i="13"/>
  <c r="AC4239" i="13"/>
  <c r="AH4239" i="13"/>
  <c r="AI4239" i="13" s="1"/>
  <c r="M4240" i="13"/>
  <c r="O4240" i="13"/>
  <c r="P4240" i="13"/>
  <c r="U4240" i="13"/>
  <c r="AC4240" i="13"/>
  <c r="AH4240" i="13"/>
  <c r="AI4240" i="13" s="1"/>
  <c r="M4241" i="13"/>
  <c r="O4241" i="13"/>
  <c r="P4241" i="13" s="1"/>
  <c r="U4241" i="13"/>
  <c r="AC4241" i="13"/>
  <c r="AH4241" i="13"/>
  <c r="AI4241" i="13" s="1"/>
  <c r="M4242" i="13"/>
  <c r="O4242" i="13"/>
  <c r="P4242" i="13"/>
  <c r="U4242" i="13"/>
  <c r="AC4242" i="13"/>
  <c r="AH4242" i="13"/>
  <c r="AI4242" i="13" s="1"/>
  <c r="M4243" i="13"/>
  <c r="O4243" i="13"/>
  <c r="U4243" i="13"/>
  <c r="AC4243" i="13"/>
  <c r="M4244" i="13"/>
  <c r="O4244" i="13"/>
  <c r="P4244" i="13"/>
  <c r="U4244" i="13"/>
  <c r="AC4244" i="13"/>
  <c r="AH4244" i="13"/>
  <c r="AI4244" i="13" s="1"/>
  <c r="M4245" i="13"/>
  <c r="O4245" i="13"/>
  <c r="P4245" i="13"/>
  <c r="U4245" i="13"/>
  <c r="AC4245" i="13"/>
  <c r="AH4245" i="13"/>
  <c r="AI4245" i="13" s="1"/>
  <c r="M4246" i="13"/>
  <c r="O4246" i="13"/>
  <c r="AH4246" i="13" s="1"/>
  <c r="AI4246" i="13" s="1"/>
  <c r="P4246" i="13"/>
  <c r="U4246" i="13"/>
  <c r="AC4246" i="13"/>
  <c r="M4247" i="13"/>
  <c r="O4247" i="13"/>
  <c r="P4247" i="13"/>
  <c r="U4247" i="13"/>
  <c r="AC4247" i="13"/>
  <c r="AH4247" i="13"/>
  <c r="AI4247" i="13" s="1"/>
  <c r="M4248" i="13"/>
  <c r="O4248" i="13"/>
  <c r="P4248" i="13"/>
  <c r="U4248" i="13"/>
  <c r="AC4248" i="13"/>
  <c r="AH4248" i="13"/>
  <c r="AI4248" i="13" s="1"/>
  <c r="M4249" i="13"/>
  <c r="AJ4249" i="13" s="1"/>
  <c r="O4249" i="13"/>
  <c r="AH4249" i="13" s="1"/>
  <c r="AI4249" i="13" s="1"/>
  <c r="P4249" i="13"/>
  <c r="U4249" i="13"/>
  <c r="AC4249" i="13"/>
  <c r="M4250" i="13"/>
  <c r="O4250" i="13"/>
  <c r="P4250" i="13" s="1"/>
  <c r="U4250" i="13"/>
  <c r="AC4250" i="13"/>
  <c r="AH4250" i="13"/>
  <c r="M4251" i="13"/>
  <c r="O4251" i="13"/>
  <c r="U4251" i="13"/>
  <c r="AC4251" i="13"/>
  <c r="AH4251" i="13"/>
  <c r="M4252" i="13"/>
  <c r="O4252" i="13"/>
  <c r="P4252" i="13"/>
  <c r="U4252" i="13"/>
  <c r="AC4252" i="13"/>
  <c r="AH4252" i="13"/>
  <c r="M4253" i="13"/>
  <c r="O4253" i="13"/>
  <c r="P4253" i="13" s="1"/>
  <c r="U4253" i="13"/>
  <c r="AC4253" i="13"/>
  <c r="AH4253" i="13"/>
  <c r="M4254" i="13"/>
  <c r="O4254" i="13"/>
  <c r="P4254" i="13"/>
  <c r="U4254" i="13"/>
  <c r="AC4254" i="13"/>
  <c r="M4255" i="13"/>
  <c r="O4255" i="13"/>
  <c r="P4255" i="13"/>
  <c r="U4255" i="13"/>
  <c r="AC4255" i="13"/>
  <c r="M4256" i="13"/>
  <c r="O4256" i="13"/>
  <c r="P4256" i="13" s="1"/>
  <c r="U4256" i="13"/>
  <c r="AC4256" i="13"/>
  <c r="AH4256" i="13"/>
  <c r="AI4256" i="13" s="1"/>
  <c r="M4257" i="13"/>
  <c r="O4257" i="13"/>
  <c r="P4257" i="13"/>
  <c r="U4257" i="13"/>
  <c r="AC4257" i="13"/>
  <c r="AH4257" i="13"/>
  <c r="AI4257" i="13" s="1"/>
  <c r="M4258" i="13"/>
  <c r="O4258" i="13"/>
  <c r="U4258" i="13"/>
  <c r="AC4258" i="13"/>
  <c r="M4259" i="13"/>
  <c r="O4259" i="13"/>
  <c r="U4259" i="13"/>
  <c r="AC4259" i="13"/>
  <c r="M4260" i="13"/>
  <c r="O4260" i="13"/>
  <c r="P4260" i="13" s="1"/>
  <c r="U4260" i="13"/>
  <c r="AC4260" i="13"/>
  <c r="AH4260" i="13"/>
  <c r="AI4260" i="13" s="1"/>
  <c r="M4261" i="13"/>
  <c r="O4261" i="13"/>
  <c r="P4477" i="13" s="1"/>
  <c r="U4261" i="13"/>
  <c r="AC4261" i="13"/>
  <c r="M4262" i="13"/>
  <c r="O4262" i="13"/>
  <c r="AH4262" i="13" s="1"/>
  <c r="AI4262" i="13" s="1"/>
  <c r="P4262" i="13"/>
  <c r="U4262" i="13"/>
  <c r="AC4262" i="13"/>
  <c r="M4263" i="13"/>
  <c r="O4263" i="13"/>
  <c r="P4263" i="13"/>
  <c r="U4263" i="13"/>
  <c r="AC4263" i="13"/>
  <c r="M4264" i="13"/>
  <c r="O4264" i="13"/>
  <c r="P4300" i="13" s="1"/>
  <c r="U4264" i="13"/>
  <c r="AC4264" i="13"/>
  <c r="M4265" i="13"/>
  <c r="O4265" i="13"/>
  <c r="P4265" i="13"/>
  <c r="U4265" i="13"/>
  <c r="AC4265" i="13"/>
  <c r="AH4265" i="13"/>
  <c r="AI4265" i="13" s="1"/>
  <c r="M4266" i="13"/>
  <c r="O4266" i="13"/>
  <c r="AH4266" i="13" s="1"/>
  <c r="AI4266" i="13" s="1"/>
  <c r="U4266" i="13"/>
  <c r="AC4266" i="13"/>
  <c r="M4267" i="13"/>
  <c r="O4267" i="13"/>
  <c r="AH4267" i="13" s="1"/>
  <c r="AI4267" i="13" s="1"/>
  <c r="P4267" i="13"/>
  <c r="U4267" i="13"/>
  <c r="AC4267" i="13"/>
  <c r="M4268" i="13"/>
  <c r="O4268" i="13"/>
  <c r="P4268" i="13"/>
  <c r="U4268" i="13"/>
  <c r="AC4268" i="13"/>
  <c r="AH4268" i="13"/>
  <c r="M4269" i="13"/>
  <c r="O4269" i="13"/>
  <c r="P4269" i="13" s="1"/>
  <c r="U4269" i="13"/>
  <c r="AC4269" i="13"/>
  <c r="AH4269" i="13"/>
  <c r="M4270" i="13"/>
  <c r="O4270" i="13"/>
  <c r="P4288" i="13" s="1"/>
  <c r="P4270" i="13"/>
  <c r="U4270" i="13"/>
  <c r="AC4270" i="13"/>
  <c r="M4271" i="13"/>
  <c r="O4271" i="13"/>
  <c r="P4271" i="13"/>
  <c r="U4271" i="13"/>
  <c r="AC4271" i="13"/>
  <c r="M4272" i="13"/>
  <c r="O4272" i="13"/>
  <c r="P4272" i="13" s="1"/>
  <c r="U4272" i="13"/>
  <c r="AC4272" i="13"/>
  <c r="AH4272" i="13"/>
  <c r="M4273" i="13"/>
  <c r="O4273" i="13"/>
  <c r="P4273" i="13"/>
  <c r="U4273" i="13"/>
  <c r="AC4273" i="13"/>
  <c r="M4274" i="13"/>
  <c r="O4274" i="13"/>
  <c r="U4274" i="13"/>
  <c r="AC4274" i="13"/>
  <c r="M4275" i="13"/>
  <c r="O4275" i="13"/>
  <c r="AH4275" i="13" s="1"/>
  <c r="AI4275" i="13" s="1"/>
  <c r="U4275" i="13"/>
  <c r="AC4275" i="13"/>
  <c r="M4276" i="13"/>
  <c r="O4276" i="13"/>
  <c r="P4276" i="13"/>
  <c r="U4276" i="13"/>
  <c r="AC4276" i="13"/>
  <c r="AH4276" i="13"/>
  <c r="AI4276" i="13" s="1"/>
  <c r="M4277" i="13"/>
  <c r="O4277" i="13"/>
  <c r="P4277" i="13" s="1"/>
  <c r="U4277" i="13"/>
  <c r="AC4277" i="13"/>
  <c r="AH4277" i="13"/>
  <c r="AI4277" i="13" s="1"/>
  <c r="M4278" i="13"/>
  <c r="O4278" i="13"/>
  <c r="AH4278" i="13" s="1"/>
  <c r="AI4278" i="13" s="1"/>
  <c r="U4278" i="13"/>
  <c r="AC4278" i="13"/>
  <c r="M4279" i="13"/>
  <c r="O4279" i="13"/>
  <c r="AH4279" i="13" s="1"/>
  <c r="AI4279" i="13" s="1"/>
  <c r="P4279" i="13"/>
  <c r="U4279" i="13"/>
  <c r="AC4279" i="13"/>
  <c r="M4280" i="13"/>
  <c r="O4280" i="13"/>
  <c r="P4280" i="13" s="1"/>
  <c r="U4280" i="13"/>
  <c r="AC4280" i="13"/>
  <c r="AH4280" i="13"/>
  <c r="AI4280" i="13" s="1"/>
  <c r="M4281" i="13"/>
  <c r="O4281" i="13"/>
  <c r="P4281" i="13" s="1"/>
  <c r="U4281" i="13"/>
  <c r="AC4281" i="13"/>
  <c r="M4282" i="13"/>
  <c r="O4282" i="13"/>
  <c r="AH4282" i="13" s="1"/>
  <c r="AI4282" i="13" s="1"/>
  <c r="P4282" i="13"/>
  <c r="U4282" i="13"/>
  <c r="AC4282" i="13"/>
  <c r="M4283" i="13"/>
  <c r="O4283" i="13"/>
  <c r="AH4283" i="13" s="1"/>
  <c r="AI4283" i="13" s="1"/>
  <c r="P4283" i="13"/>
  <c r="U4283" i="13"/>
  <c r="AC4283" i="13"/>
  <c r="M4284" i="13"/>
  <c r="O4284" i="13"/>
  <c r="P4284" i="13" s="1"/>
  <c r="U4284" i="13"/>
  <c r="AC4284" i="13"/>
  <c r="M4285" i="13"/>
  <c r="O4285" i="13"/>
  <c r="P4285" i="13"/>
  <c r="U4285" i="13"/>
  <c r="AC4285" i="13"/>
  <c r="AH4285" i="13"/>
  <c r="AI4285" i="13" s="1"/>
  <c r="M4286" i="13"/>
  <c r="O4286" i="13"/>
  <c r="P4286" i="13"/>
  <c r="U4286" i="13"/>
  <c r="AC4286" i="13"/>
  <c r="M4287" i="13"/>
  <c r="O4287" i="13"/>
  <c r="P4287" i="13" s="1"/>
  <c r="U4287" i="13"/>
  <c r="AC4287" i="13"/>
  <c r="M4288" i="13"/>
  <c r="O4288" i="13"/>
  <c r="U4288" i="13"/>
  <c r="AC4288" i="13"/>
  <c r="AH4288" i="13"/>
  <c r="M4289" i="13"/>
  <c r="O4289" i="13"/>
  <c r="P4289" i="13"/>
  <c r="U4289" i="13"/>
  <c r="AC4289" i="13"/>
  <c r="AH4289" i="13"/>
  <c r="M4290" i="13"/>
  <c r="O4290" i="13"/>
  <c r="P4290" i="13" s="1"/>
  <c r="U4290" i="13"/>
  <c r="AC4290" i="13"/>
  <c r="M4291" i="13"/>
  <c r="O4291" i="13"/>
  <c r="P4291" i="13"/>
  <c r="U4291" i="13"/>
  <c r="AC4291" i="13"/>
  <c r="M4292" i="13"/>
  <c r="O4292" i="13"/>
  <c r="P4292" i="13"/>
  <c r="U4292" i="13"/>
  <c r="AC4292" i="13"/>
  <c r="AH4292" i="13"/>
  <c r="M4293" i="13"/>
  <c r="O4293" i="13"/>
  <c r="AH4293" i="13" s="1"/>
  <c r="U4293" i="13"/>
  <c r="AC4293" i="13"/>
  <c r="M4294" i="13"/>
  <c r="O4294" i="13"/>
  <c r="AH4294" i="13" s="1"/>
  <c r="P4294" i="13"/>
  <c r="U4294" i="13"/>
  <c r="AC4294" i="13"/>
  <c r="M4295" i="13"/>
  <c r="O4295" i="13"/>
  <c r="AH4295" i="13" s="1"/>
  <c r="P4295" i="13"/>
  <c r="U4295" i="13"/>
  <c r="AC4295" i="13"/>
  <c r="M4296" i="13"/>
  <c r="O4296" i="13"/>
  <c r="AH4296" i="13" s="1"/>
  <c r="U4296" i="13"/>
  <c r="AC4296" i="13"/>
  <c r="M4297" i="13"/>
  <c r="O4297" i="13"/>
  <c r="AH4297" i="13" s="1"/>
  <c r="U4297" i="13"/>
  <c r="AC4297" i="13"/>
  <c r="M4298" i="13"/>
  <c r="O4298" i="13"/>
  <c r="AH4298" i="13" s="1"/>
  <c r="P4298" i="13"/>
  <c r="U4298" i="13"/>
  <c r="AC4298" i="13"/>
  <c r="M4299" i="13"/>
  <c r="O4299" i="13"/>
  <c r="AH4299" i="13" s="1"/>
  <c r="U4299" i="13"/>
  <c r="AC4299" i="13"/>
  <c r="M4300" i="13"/>
  <c r="O4300" i="13"/>
  <c r="AH4300" i="13" s="1"/>
  <c r="U4300" i="13"/>
  <c r="AC4300" i="13"/>
  <c r="M4301" i="13"/>
  <c r="O4301" i="13"/>
  <c r="P4301" i="13"/>
  <c r="U4301" i="13"/>
  <c r="AC4301" i="13"/>
  <c r="AH4301" i="13"/>
  <c r="M4302" i="13"/>
  <c r="O4302" i="13"/>
  <c r="AH4302" i="13" s="1"/>
  <c r="U4302" i="13"/>
  <c r="AC4302" i="13"/>
  <c r="M4303" i="13"/>
  <c r="O4303" i="13"/>
  <c r="P4303" i="13"/>
  <c r="U4303" i="13"/>
  <c r="AC4303" i="13"/>
  <c r="M4304" i="13"/>
  <c r="O4304" i="13"/>
  <c r="P4304" i="13"/>
  <c r="U4304" i="13"/>
  <c r="AC4304" i="13"/>
  <c r="AH4304" i="13"/>
  <c r="M4305" i="13"/>
  <c r="O4305" i="13"/>
  <c r="P4305" i="13" s="1"/>
  <c r="U4305" i="13"/>
  <c r="AC4305" i="13"/>
  <c r="M4306" i="13"/>
  <c r="O4306" i="13"/>
  <c r="U4306" i="13"/>
  <c r="AC4306" i="13"/>
  <c r="M4307" i="13"/>
  <c r="O4307" i="13"/>
  <c r="P4919" i="13" s="1"/>
  <c r="P4307" i="13"/>
  <c r="U4307" i="13"/>
  <c r="AC4307" i="13"/>
  <c r="M4308" i="13"/>
  <c r="O4308" i="13"/>
  <c r="AH4308" i="13" s="1"/>
  <c r="U4308" i="13"/>
  <c r="AC4308" i="13"/>
  <c r="M4309" i="13"/>
  <c r="O4309" i="13"/>
  <c r="U4309" i="13"/>
  <c r="AC4309" i="13"/>
  <c r="M4310" i="13"/>
  <c r="O4310" i="13"/>
  <c r="P4310" i="13"/>
  <c r="U4310" i="13"/>
  <c r="AC4310" i="13"/>
  <c r="AH4310" i="13"/>
  <c r="AI4310" i="13" s="1"/>
  <c r="M4311" i="13"/>
  <c r="O4311" i="13"/>
  <c r="AH4311" i="13" s="1"/>
  <c r="AI4311" i="13" s="1"/>
  <c r="U4311" i="13"/>
  <c r="AC4311" i="13"/>
  <c r="M4312" i="13"/>
  <c r="O4312" i="13"/>
  <c r="AH4312" i="13" s="1"/>
  <c r="AI4312" i="13" s="1"/>
  <c r="P4312" i="13"/>
  <c r="U4312" i="13"/>
  <c r="AC4312" i="13"/>
  <c r="M4313" i="13"/>
  <c r="O4313" i="13"/>
  <c r="P4313" i="13"/>
  <c r="U4313" i="13"/>
  <c r="AC4313" i="13"/>
  <c r="AH4313" i="13"/>
  <c r="AI4313" i="13" s="1"/>
  <c r="M4314" i="13"/>
  <c r="O4314" i="13"/>
  <c r="AH4314" i="13" s="1"/>
  <c r="AI4314" i="13" s="1"/>
  <c r="U4314" i="13"/>
  <c r="AC4314" i="13"/>
  <c r="M4315" i="13"/>
  <c r="O4315" i="13"/>
  <c r="U4315" i="13"/>
  <c r="AC4315" i="13"/>
  <c r="M4316" i="13"/>
  <c r="O4316" i="13"/>
  <c r="AH4316" i="13" s="1"/>
  <c r="AI4316" i="13" s="1"/>
  <c r="P4316" i="13"/>
  <c r="U4316" i="13"/>
  <c r="AC4316" i="13"/>
  <c r="M4317" i="13"/>
  <c r="O4317" i="13"/>
  <c r="AH4317" i="13" s="1"/>
  <c r="AI4317" i="13" s="1"/>
  <c r="P4317" i="13"/>
  <c r="U4317" i="13"/>
  <c r="AC4317" i="13"/>
  <c r="M4318" i="13"/>
  <c r="O4318" i="13"/>
  <c r="U4318" i="13"/>
  <c r="AC4318" i="13"/>
  <c r="M4319" i="13"/>
  <c r="O4319" i="13"/>
  <c r="AH4319" i="13" s="1"/>
  <c r="AI4319" i="13" s="1"/>
  <c r="P4319" i="13"/>
  <c r="U4319" i="13"/>
  <c r="AC4319" i="13"/>
  <c r="M4320" i="13"/>
  <c r="O4320" i="13"/>
  <c r="U4320" i="13"/>
  <c r="AC4320" i="13"/>
  <c r="M4321" i="13"/>
  <c r="O4321" i="13"/>
  <c r="AH4321" i="13" s="1"/>
  <c r="AI4321" i="13" s="1"/>
  <c r="U4321" i="13"/>
  <c r="AC4321" i="13"/>
  <c r="M4322" i="13"/>
  <c r="O4322" i="13"/>
  <c r="P4322" i="13"/>
  <c r="U4322" i="13"/>
  <c r="AC4322" i="13"/>
  <c r="AH4322" i="13"/>
  <c r="M4323" i="13"/>
  <c r="O4323" i="13"/>
  <c r="P4323" i="13"/>
  <c r="U4323" i="13"/>
  <c r="AC4323" i="13"/>
  <c r="M4324" i="13"/>
  <c r="O4324" i="13"/>
  <c r="U4324" i="13"/>
  <c r="AC4324" i="13"/>
  <c r="M4325" i="13"/>
  <c r="O4325" i="13"/>
  <c r="P4325" i="13" s="1"/>
  <c r="U4325" i="13"/>
  <c r="AC4325" i="13"/>
  <c r="AH4325" i="13"/>
  <c r="M4326" i="13"/>
  <c r="O4326" i="13"/>
  <c r="P4326" i="13"/>
  <c r="U4326" i="13"/>
  <c r="AC4326" i="13"/>
  <c r="AH4326" i="13"/>
  <c r="M4327" i="13"/>
  <c r="O4327" i="13"/>
  <c r="P4327" i="13"/>
  <c r="U4327" i="13"/>
  <c r="AC4327" i="13"/>
  <c r="M4328" i="13"/>
  <c r="O4328" i="13"/>
  <c r="AH4328" i="13" s="1"/>
  <c r="AI4328" i="13" s="1"/>
  <c r="P4328" i="13"/>
  <c r="U4328" i="13"/>
  <c r="AC4328" i="13"/>
  <c r="M4329" i="13"/>
  <c r="O4329" i="13"/>
  <c r="P4329" i="13"/>
  <c r="U4329" i="13"/>
  <c r="AC4329" i="13"/>
  <c r="AH4329" i="13"/>
  <c r="AI4329" i="13" s="1"/>
  <c r="M4330" i="13"/>
  <c r="O4330" i="13"/>
  <c r="P4330" i="13"/>
  <c r="U4330" i="13"/>
  <c r="AC4330" i="13"/>
  <c r="AH4330" i="13"/>
  <c r="AI4330" i="13" s="1"/>
  <c r="M4331" i="13"/>
  <c r="O4331" i="13"/>
  <c r="AH4331" i="13" s="1"/>
  <c r="AI4331" i="13" s="1"/>
  <c r="P4331" i="13"/>
  <c r="U4331" i="13"/>
  <c r="AC4331" i="13"/>
  <c r="M4332" i="13"/>
  <c r="O4332" i="13"/>
  <c r="AH4332" i="13" s="1"/>
  <c r="AI4332" i="13" s="1"/>
  <c r="P4332" i="13"/>
  <c r="U4332" i="13"/>
  <c r="AC4332" i="13"/>
  <c r="M4333" i="13"/>
  <c r="AJ4333" i="13" s="1"/>
  <c r="O4333" i="13"/>
  <c r="P4333" i="13"/>
  <c r="U4333" i="13"/>
  <c r="AC4333" i="13"/>
  <c r="AH4333" i="13"/>
  <c r="AI4333" i="13" s="1"/>
  <c r="M4334" i="13"/>
  <c r="O4334" i="13"/>
  <c r="AH4334" i="13" s="1"/>
  <c r="AI4334" i="13" s="1"/>
  <c r="P4334" i="13"/>
  <c r="U4334" i="13"/>
  <c r="AC4334" i="13"/>
  <c r="M4335" i="13"/>
  <c r="O4335" i="13"/>
  <c r="U4335" i="13"/>
  <c r="AC4335" i="13"/>
  <c r="M4336" i="13"/>
  <c r="O4336" i="13"/>
  <c r="U4336" i="13"/>
  <c r="AC4336" i="13"/>
  <c r="M4337" i="13"/>
  <c r="O4337" i="13"/>
  <c r="P4337" i="13"/>
  <c r="U4337" i="13"/>
  <c r="AC4337" i="13"/>
  <c r="AH4337" i="13"/>
  <c r="AI4337" i="13" s="1"/>
  <c r="M4338" i="13"/>
  <c r="O4338" i="13"/>
  <c r="P4338" i="13" s="1"/>
  <c r="U4338" i="13"/>
  <c r="AC4338" i="13"/>
  <c r="AH4338" i="13"/>
  <c r="AI4338" i="13" s="1"/>
  <c r="M4339" i="13"/>
  <c r="O4339" i="13"/>
  <c r="U4339" i="13"/>
  <c r="AC4339" i="13"/>
  <c r="M4340" i="13"/>
  <c r="O4340" i="13"/>
  <c r="AH4340" i="13" s="1"/>
  <c r="U4340" i="13"/>
  <c r="AC4340" i="13"/>
  <c r="M4341" i="13"/>
  <c r="O4341" i="13"/>
  <c r="P4341" i="13" s="1"/>
  <c r="U4341" i="13"/>
  <c r="AC4341" i="13"/>
  <c r="AH4341" i="13"/>
  <c r="M4342" i="13"/>
  <c r="O4342" i="13"/>
  <c r="AH4342" i="13" s="1"/>
  <c r="U4342" i="13"/>
  <c r="AC4342" i="13"/>
  <c r="M4343" i="13"/>
  <c r="O4343" i="13"/>
  <c r="P4343" i="13" s="1"/>
  <c r="U4343" i="13"/>
  <c r="AC4343" i="13"/>
  <c r="M4344" i="13"/>
  <c r="O4344" i="13"/>
  <c r="AH4344" i="13" s="1"/>
  <c r="P4344" i="13"/>
  <c r="U4344" i="13"/>
  <c r="AC4344" i="13"/>
  <c r="M4345" i="13"/>
  <c r="O4345" i="13"/>
  <c r="AH4345" i="13" s="1"/>
  <c r="P4345" i="13"/>
  <c r="U4345" i="13"/>
  <c r="AC4345" i="13"/>
  <c r="M4346" i="13"/>
  <c r="O4346" i="13"/>
  <c r="P4346" i="13" s="1"/>
  <c r="U4346" i="13"/>
  <c r="AC4346" i="13"/>
  <c r="M4347" i="13"/>
  <c r="O4347" i="13"/>
  <c r="AH4347" i="13" s="1"/>
  <c r="AI4347" i="13" s="1"/>
  <c r="P4347" i="13"/>
  <c r="U4347" i="13"/>
  <c r="AC4347" i="13"/>
  <c r="M4348" i="13"/>
  <c r="O4348" i="13"/>
  <c r="U4348" i="13"/>
  <c r="AC4348" i="13"/>
  <c r="M4349" i="13"/>
  <c r="O4349" i="13"/>
  <c r="P4349" i="13" s="1"/>
  <c r="U4349" i="13"/>
  <c r="AC4349" i="13"/>
  <c r="M4350" i="13"/>
  <c r="O4350" i="13"/>
  <c r="P4350" i="13"/>
  <c r="U4350" i="13"/>
  <c r="AC4350" i="13"/>
  <c r="AH4350" i="13"/>
  <c r="AI4350" i="13" s="1"/>
  <c r="M4351" i="13"/>
  <c r="O4351" i="13"/>
  <c r="AH4351" i="13" s="1"/>
  <c r="AI4351" i="13" s="1"/>
  <c r="P4351" i="13"/>
  <c r="U4351" i="13"/>
  <c r="AC4351" i="13"/>
  <c r="M4352" i="13"/>
  <c r="O4352" i="13"/>
  <c r="AH4352" i="13" s="1"/>
  <c r="AI4352" i="13" s="1"/>
  <c r="U4352" i="13"/>
  <c r="AC4352" i="13"/>
  <c r="M4353" i="13"/>
  <c r="O4353" i="13"/>
  <c r="P4353" i="13"/>
  <c r="U4353" i="13"/>
  <c r="AC4353" i="13"/>
  <c r="AH4353" i="13"/>
  <c r="AI4353" i="13" s="1"/>
  <c r="M4354" i="13"/>
  <c r="O4354" i="13"/>
  <c r="P4354" i="13"/>
  <c r="U4354" i="13"/>
  <c r="AC4354" i="13"/>
  <c r="AH4354" i="13"/>
  <c r="AI4354" i="13" s="1"/>
  <c r="M4355" i="13"/>
  <c r="O4355" i="13"/>
  <c r="AH4355" i="13" s="1"/>
  <c r="AI4355" i="13" s="1"/>
  <c r="U4355" i="13"/>
  <c r="AC4355" i="13"/>
  <c r="M4356" i="13"/>
  <c r="O4356" i="13"/>
  <c r="AH4356" i="13" s="1"/>
  <c r="AI4356" i="13" s="1"/>
  <c r="P4356" i="13"/>
  <c r="U4356" i="13"/>
  <c r="AC4356" i="13"/>
  <c r="M4357" i="13"/>
  <c r="O4357" i="13"/>
  <c r="P4357" i="13"/>
  <c r="U4357" i="13"/>
  <c r="AC4357" i="13"/>
  <c r="AH4357" i="13"/>
  <c r="AI4357" i="13" s="1"/>
  <c r="M4358" i="13"/>
  <c r="O4358" i="13"/>
  <c r="P4358" i="13" s="1"/>
  <c r="U4358" i="13"/>
  <c r="AC4358" i="13"/>
  <c r="AH4358" i="13"/>
  <c r="M4359" i="13"/>
  <c r="O4359" i="13"/>
  <c r="P4359" i="13"/>
  <c r="U4359" i="13"/>
  <c r="AC4359" i="13"/>
  <c r="M4360" i="13"/>
  <c r="O4360" i="13"/>
  <c r="AH4360" i="13" s="1"/>
  <c r="U4360" i="13"/>
  <c r="AC4360" i="13"/>
  <c r="M4361" i="13"/>
  <c r="O4361" i="13"/>
  <c r="P4361" i="13" s="1"/>
  <c r="U4361" i="13"/>
  <c r="AC4361" i="13"/>
  <c r="M4362" i="13"/>
  <c r="O4362" i="13"/>
  <c r="AH4362" i="13" s="1"/>
  <c r="P4362" i="13"/>
  <c r="U4362" i="13"/>
  <c r="AC4362" i="13"/>
  <c r="M4363" i="13"/>
  <c r="O4363" i="13"/>
  <c r="P4363" i="13"/>
  <c r="U4363" i="13"/>
  <c r="AC4363" i="13"/>
  <c r="M4364" i="13"/>
  <c r="O4364" i="13"/>
  <c r="AH4364" i="13" s="1"/>
  <c r="AI4364" i="13" s="1"/>
  <c r="U4364" i="13"/>
  <c r="AC4364" i="13"/>
  <c r="M4365" i="13"/>
  <c r="O4365" i="13"/>
  <c r="AH4365" i="13" s="1"/>
  <c r="AI4365" i="13" s="1"/>
  <c r="P4365" i="13"/>
  <c r="U4365" i="13"/>
  <c r="AC4365" i="13"/>
  <c r="M4366" i="13"/>
  <c r="O4366" i="13"/>
  <c r="P4366" i="13"/>
  <c r="U4366" i="13"/>
  <c r="AC4366" i="13"/>
  <c r="AH4366" i="13"/>
  <c r="AI4366" i="13" s="1"/>
  <c r="M4367" i="13"/>
  <c r="O4367" i="13"/>
  <c r="U4367" i="13"/>
  <c r="AC4367" i="13"/>
  <c r="M4368" i="13"/>
  <c r="O4368" i="13"/>
  <c r="AH4368" i="13" s="1"/>
  <c r="AI4368" i="13" s="1"/>
  <c r="U4368" i="13"/>
  <c r="AC4368" i="13"/>
  <c r="M4369" i="13"/>
  <c r="O4369" i="13"/>
  <c r="P4369" i="13" s="1"/>
  <c r="U4369" i="13"/>
  <c r="AC4369" i="13"/>
  <c r="AH4369" i="13"/>
  <c r="AI4369" i="13" s="1"/>
  <c r="M4370" i="13"/>
  <c r="O4370" i="13"/>
  <c r="P4370" i="13" s="1"/>
  <c r="U4370" i="13"/>
  <c r="AC4370" i="13"/>
  <c r="M4371" i="13"/>
  <c r="O4371" i="13"/>
  <c r="AH4371" i="13" s="1"/>
  <c r="AI4371" i="13" s="1"/>
  <c r="P4371" i="13"/>
  <c r="U4371" i="13"/>
  <c r="AC4371" i="13"/>
  <c r="M4372" i="13"/>
  <c r="O4372" i="13"/>
  <c r="AH4372" i="13" s="1"/>
  <c r="AI4372" i="13" s="1"/>
  <c r="U4372" i="13"/>
  <c r="AC4372" i="13"/>
  <c r="M4373" i="13"/>
  <c r="O4373" i="13"/>
  <c r="U4373" i="13"/>
  <c r="AC4373" i="13"/>
  <c r="M4374" i="13"/>
  <c r="O4374" i="13"/>
  <c r="P4374" i="13" s="1"/>
  <c r="U4374" i="13"/>
  <c r="AC4374" i="13"/>
  <c r="M4375" i="13"/>
  <c r="O4375" i="13"/>
  <c r="AH4375" i="13" s="1"/>
  <c r="AI4375" i="13" s="1"/>
  <c r="P4375" i="13"/>
  <c r="U4375" i="13"/>
  <c r="AC4375" i="13"/>
  <c r="M4376" i="13"/>
  <c r="O4376" i="13"/>
  <c r="AH4376" i="13" s="1"/>
  <c r="P4376" i="13"/>
  <c r="U4376" i="13"/>
  <c r="AC4376" i="13"/>
  <c r="M4377" i="13"/>
  <c r="O4377" i="13"/>
  <c r="P4377" i="13" s="1"/>
  <c r="U4377" i="13"/>
  <c r="AC4377" i="13"/>
  <c r="M4378" i="13"/>
  <c r="O4378" i="13"/>
  <c r="U4378" i="13"/>
  <c r="AC4378" i="13"/>
  <c r="AH4378" i="13"/>
  <c r="M4379" i="13"/>
  <c r="O4379" i="13"/>
  <c r="P4649" i="13" s="1"/>
  <c r="P4379" i="13"/>
  <c r="U4379" i="13"/>
  <c r="AC4379" i="13"/>
  <c r="M4380" i="13"/>
  <c r="O4380" i="13"/>
  <c r="AH4380" i="13" s="1"/>
  <c r="U4380" i="13"/>
  <c r="AC4380" i="13"/>
  <c r="M4381" i="13"/>
  <c r="O4381" i="13"/>
  <c r="U4381" i="13"/>
  <c r="AC4381" i="13"/>
  <c r="AH4381" i="13"/>
  <c r="M4382" i="13"/>
  <c r="O4382" i="13"/>
  <c r="P4382" i="13"/>
  <c r="U4382" i="13"/>
  <c r="AC4382" i="13"/>
  <c r="AH4382" i="13"/>
  <c r="M4383" i="13"/>
  <c r="O4383" i="13"/>
  <c r="AH4383" i="13" s="1"/>
  <c r="U4383" i="13"/>
  <c r="AC4383" i="13"/>
  <c r="M4384" i="13"/>
  <c r="O4384" i="13"/>
  <c r="AH4384" i="13" s="1"/>
  <c r="U4384" i="13"/>
  <c r="AC4384" i="13"/>
  <c r="M4385" i="13"/>
  <c r="O4385" i="13"/>
  <c r="U4385" i="13"/>
  <c r="AC4385" i="13"/>
  <c r="AH4385" i="13"/>
  <c r="M4386" i="13"/>
  <c r="O4386" i="13"/>
  <c r="AH4386" i="13" s="1"/>
  <c r="U4386" i="13"/>
  <c r="AC4386" i="13"/>
  <c r="M4387" i="13"/>
  <c r="O4387" i="13"/>
  <c r="AH4387" i="13" s="1"/>
  <c r="U4387" i="13"/>
  <c r="AC4387" i="13"/>
  <c r="M4388" i="13"/>
  <c r="O4388" i="13"/>
  <c r="U4388" i="13"/>
  <c r="AC4388" i="13"/>
  <c r="M4389" i="13"/>
  <c r="O4389" i="13"/>
  <c r="AH4389" i="13" s="1"/>
  <c r="U4389" i="13"/>
  <c r="AC4389" i="13"/>
  <c r="M4390" i="13"/>
  <c r="O4390" i="13"/>
  <c r="U4390" i="13"/>
  <c r="AC4390" i="13"/>
  <c r="AH4390" i="13"/>
  <c r="M4391" i="13"/>
  <c r="O4391" i="13"/>
  <c r="AH4391" i="13" s="1"/>
  <c r="U4391" i="13"/>
  <c r="AC4391" i="13"/>
  <c r="M4392" i="13"/>
  <c r="O4392" i="13"/>
  <c r="AH4392" i="13" s="1"/>
  <c r="U4392" i="13"/>
  <c r="AC4392" i="13"/>
  <c r="M4393" i="13"/>
  <c r="O4393" i="13"/>
  <c r="U4393" i="13"/>
  <c r="AC4393" i="13"/>
  <c r="AH4393" i="13"/>
  <c r="M4394" i="13"/>
  <c r="O4394" i="13"/>
  <c r="P4394" i="13"/>
  <c r="U4394" i="13"/>
  <c r="AC4394" i="13"/>
  <c r="AH4394" i="13"/>
  <c r="M4395" i="13"/>
  <c r="O4395" i="13"/>
  <c r="P4395" i="13" s="1"/>
  <c r="U4395" i="13"/>
  <c r="AC4395" i="13"/>
  <c r="M4396" i="13"/>
  <c r="O4396" i="13"/>
  <c r="AH4396" i="13" s="1"/>
  <c r="P4396" i="13"/>
  <c r="U4396" i="13"/>
  <c r="AC4396" i="13"/>
  <c r="M4397" i="13"/>
  <c r="O4397" i="13"/>
  <c r="P4397" i="13"/>
  <c r="U4397" i="13"/>
  <c r="AC4397" i="13"/>
  <c r="AH4397" i="13"/>
  <c r="M4398" i="13"/>
  <c r="O4398" i="13"/>
  <c r="AH4398" i="13" s="1"/>
  <c r="U4398" i="13"/>
  <c r="AC4398" i="13"/>
  <c r="M4399" i="13"/>
  <c r="O4399" i="13"/>
  <c r="P4399" i="13" s="1"/>
  <c r="U4399" i="13"/>
  <c r="AC4399" i="13"/>
  <c r="M4400" i="13"/>
  <c r="O4400" i="13"/>
  <c r="AH4400" i="13" s="1"/>
  <c r="AI4400" i="13" s="1"/>
  <c r="P4400" i="13"/>
  <c r="U4400" i="13"/>
  <c r="AC4400" i="13"/>
  <c r="M4401" i="13"/>
  <c r="O4401" i="13"/>
  <c r="AH4401" i="13" s="1"/>
  <c r="AI4401" i="13" s="1"/>
  <c r="P4401" i="13"/>
  <c r="U4401" i="13"/>
  <c r="AC4401" i="13"/>
  <c r="M4402" i="13"/>
  <c r="O4402" i="13"/>
  <c r="P4402" i="13" s="1"/>
  <c r="U4402" i="13"/>
  <c r="AC4402" i="13"/>
  <c r="AH4402" i="13"/>
  <c r="AI4402" i="13" s="1"/>
  <c r="M4403" i="13"/>
  <c r="O4403" i="13"/>
  <c r="AH4403" i="13" s="1"/>
  <c r="AI4403" i="13" s="1"/>
  <c r="P4403" i="13"/>
  <c r="U4403" i="13"/>
  <c r="AC4403" i="13"/>
  <c r="M4404" i="13"/>
  <c r="O4404" i="13"/>
  <c r="AH4404" i="13" s="1"/>
  <c r="AI4404" i="13" s="1"/>
  <c r="P4404" i="13"/>
  <c r="U4404" i="13"/>
  <c r="AC4404" i="13"/>
  <c r="M4405" i="13"/>
  <c r="O4405" i="13"/>
  <c r="P4405" i="13" s="1"/>
  <c r="U4405" i="13"/>
  <c r="AC4405" i="13"/>
  <c r="AH4405" i="13"/>
  <c r="AI4405" i="13" s="1"/>
  <c r="M4406" i="13"/>
  <c r="O4406" i="13"/>
  <c r="P4406" i="13" s="1"/>
  <c r="U4406" i="13"/>
  <c r="AC4406" i="13"/>
  <c r="AH4406" i="13"/>
  <c r="AI4406" i="13" s="1"/>
  <c r="M4407" i="13"/>
  <c r="O4407" i="13"/>
  <c r="AH4407" i="13" s="1"/>
  <c r="AI4407" i="13" s="1"/>
  <c r="P4407" i="13"/>
  <c r="U4407" i="13"/>
  <c r="AC4407" i="13"/>
  <c r="M4408" i="13"/>
  <c r="O4408" i="13"/>
  <c r="AH4408" i="13" s="1"/>
  <c r="AI4408" i="13" s="1"/>
  <c r="P4408" i="13"/>
  <c r="U4408" i="13"/>
  <c r="AC4408" i="13"/>
  <c r="M4409" i="13"/>
  <c r="O4409" i="13"/>
  <c r="P4409" i="13" s="1"/>
  <c r="U4409" i="13"/>
  <c r="AC4409" i="13"/>
  <c r="AH4409" i="13"/>
  <c r="AI4409" i="13" s="1"/>
  <c r="M4410" i="13"/>
  <c r="O4410" i="13"/>
  <c r="P4410" i="13"/>
  <c r="U4410" i="13"/>
  <c r="AC4410" i="13"/>
  <c r="AH4410" i="13"/>
  <c r="AI4410" i="13" s="1"/>
  <c r="M4411" i="13"/>
  <c r="O4411" i="13"/>
  <c r="AH4411" i="13" s="1"/>
  <c r="AI4411" i="13" s="1"/>
  <c r="P4411" i="13"/>
  <c r="U4411" i="13"/>
  <c r="AC4411" i="13"/>
  <c r="M4412" i="13"/>
  <c r="O4412" i="13"/>
  <c r="AH4412" i="13" s="1"/>
  <c r="P4412" i="13"/>
  <c r="U4412" i="13"/>
  <c r="AC4412" i="13"/>
  <c r="M4413" i="13"/>
  <c r="O4413" i="13"/>
  <c r="P4413" i="13"/>
  <c r="U4413" i="13"/>
  <c r="AC4413" i="13"/>
  <c r="AH4413" i="13"/>
  <c r="M4414" i="13"/>
  <c r="O4414" i="13"/>
  <c r="P4414" i="13"/>
  <c r="U4414" i="13"/>
  <c r="AC4414" i="13"/>
  <c r="AH4414" i="13"/>
  <c r="M4415" i="13"/>
  <c r="O4415" i="13"/>
  <c r="P4415" i="13"/>
  <c r="U4415" i="13"/>
  <c r="AC4415" i="13"/>
  <c r="AC1349" i="14" s="1"/>
  <c r="M4416" i="13"/>
  <c r="O4416" i="13"/>
  <c r="AH4416" i="13" s="1"/>
  <c r="P4416" i="13"/>
  <c r="U4416" i="13"/>
  <c r="AC4416" i="13"/>
  <c r="M4417" i="13"/>
  <c r="O4417" i="13"/>
  <c r="P4417" i="13"/>
  <c r="U4417" i="13"/>
  <c r="AC4417" i="13"/>
  <c r="AH4417" i="13"/>
  <c r="M4418" i="13"/>
  <c r="O4418" i="13"/>
  <c r="P4418" i="13"/>
  <c r="U4418" i="13"/>
  <c r="AC4418" i="13"/>
  <c r="AH4418" i="13"/>
  <c r="AI4418" i="13" s="1"/>
  <c r="M4419" i="13"/>
  <c r="O4419" i="13"/>
  <c r="AH4419" i="13" s="1"/>
  <c r="AI4419" i="13" s="1"/>
  <c r="P4419" i="13"/>
  <c r="U4419" i="13"/>
  <c r="AC4419" i="13"/>
  <c r="M4420" i="13"/>
  <c r="O4420" i="13"/>
  <c r="AH4420" i="13" s="1"/>
  <c r="AI4420" i="13" s="1"/>
  <c r="U4420" i="13"/>
  <c r="AC4420" i="13"/>
  <c r="M4421" i="13"/>
  <c r="O4421" i="13"/>
  <c r="P4421" i="13" s="1"/>
  <c r="U4421" i="13"/>
  <c r="AC4421" i="13"/>
  <c r="AH4421" i="13"/>
  <c r="AI4421" i="13" s="1"/>
  <c r="M4422" i="13"/>
  <c r="O4422" i="13"/>
  <c r="AH4422" i="13" s="1"/>
  <c r="AI4422" i="13" s="1"/>
  <c r="P4422" i="13"/>
  <c r="U4422" i="13"/>
  <c r="AC4422" i="13"/>
  <c r="M4423" i="13"/>
  <c r="O4423" i="13"/>
  <c r="AH4423" i="13" s="1"/>
  <c r="AI4423" i="13" s="1"/>
  <c r="P4423" i="13"/>
  <c r="U4423" i="13"/>
  <c r="AC4423" i="13"/>
  <c r="M4424" i="13"/>
  <c r="O4424" i="13"/>
  <c r="AH4424" i="13" s="1"/>
  <c r="AI4424" i="13" s="1"/>
  <c r="U4424" i="13"/>
  <c r="AC4424" i="13"/>
  <c r="M4425" i="13"/>
  <c r="O4425" i="13"/>
  <c r="AH4425" i="13" s="1"/>
  <c r="AI4425" i="13" s="1"/>
  <c r="P4425" i="13"/>
  <c r="U4425" i="13"/>
  <c r="AC4425" i="13"/>
  <c r="M4426" i="13"/>
  <c r="O4426" i="13"/>
  <c r="P4426" i="13"/>
  <c r="U4426" i="13"/>
  <c r="AC4426" i="13"/>
  <c r="AH4426" i="13"/>
  <c r="AI4426" i="13" s="1"/>
  <c r="M4427" i="13"/>
  <c r="O4427" i="13"/>
  <c r="AH4427" i="13" s="1"/>
  <c r="AI4427" i="13" s="1"/>
  <c r="U4427" i="13"/>
  <c r="AC4427" i="13"/>
  <c r="M4428" i="13"/>
  <c r="O4428" i="13"/>
  <c r="AH4428" i="13" s="1"/>
  <c r="AI4428" i="13" s="1"/>
  <c r="P4428" i="13"/>
  <c r="U4428" i="13"/>
  <c r="AC4428" i="13"/>
  <c r="M4429" i="13"/>
  <c r="O4429" i="13"/>
  <c r="P4429" i="13"/>
  <c r="U4429" i="13"/>
  <c r="AC4429" i="13"/>
  <c r="AH4429" i="13"/>
  <c r="AI4429" i="13" s="1"/>
  <c r="M4430" i="13"/>
  <c r="O4430" i="13"/>
  <c r="P4430" i="13" s="1"/>
  <c r="U4430" i="13"/>
  <c r="AC4430" i="13"/>
  <c r="AH4430" i="13"/>
  <c r="M4431" i="13"/>
  <c r="O4431" i="13"/>
  <c r="P4431" i="13" s="1"/>
  <c r="U4431" i="13"/>
  <c r="AC4431" i="13"/>
  <c r="M4432" i="13"/>
  <c r="O4432" i="13"/>
  <c r="AH4432" i="13" s="1"/>
  <c r="P4432" i="13"/>
  <c r="U4432" i="13"/>
  <c r="AC4432" i="13"/>
  <c r="M4433" i="13"/>
  <c r="O4433" i="13"/>
  <c r="P4433" i="13" s="1"/>
  <c r="U4433" i="13"/>
  <c r="AC4433" i="13"/>
  <c r="AH4433" i="13"/>
  <c r="M4434" i="13"/>
  <c r="O4434" i="13"/>
  <c r="U4434" i="13"/>
  <c r="AC4434" i="13"/>
  <c r="M4435" i="13"/>
  <c r="O4435" i="13"/>
  <c r="P4435" i="13"/>
  <c r="U4435" i="13"/>
  <c r="AC4435" i="13"/>
  <c r="M4436" i="13"/>
  <c r="O4436" i="13"/>
  <c r="AH4436" i="13" s="1"/>
  <c r="AI4436" i="13" s="1"/>
  <c r="U4436" i="13"/>
  <c r="AC4436" i="13"/>
  <c r="M4437" i="13"/>
  <c r="O4437" i="13"/>
  <c r="P4437" i="13" s="1"/>
  <c r="U4437" i="13"/>
  <c r="AC4437" i="13"/>
  <c r="AH4437" i="13"/>
  <c r="AI4437" i="13" s="1"/>
  <c r="M4438" i="13"/>
  <c r="O4438" i="13"/>
  <c r="AH4438" i="13" s="1"/>
  <c r="AI4438" i="13" s="1"/>
  <c r="U4438" i="13"/>
  <c r="AC4438" i="13"/>
  <c r="M4439" i="13"/>
  <c r="O4439" i="13"/>
  <c r="AH4439" i="13" s="1"/>
  <c r="AI4439" i="13" s="1"/>
  <c r="U4439" i="13"/>
  <c r="AC4439" i="13"/>
  <c r="M4440" i="13"/>
  <c r="O4440" i="13"/>
  <c r="AH4440" i="13" s="1"/>
  <c r="AI4440" i="13" s="1"/>
  <c r="P4440" i="13"/>
  <c r="U4440" i="13"/>
  <c r="AC4440" i="13"/>
  <c r="M4441" i="13"/>
  <c r="AJ4441" i="13" s="1"/>
  <c r="O4441" i="13"/>
  <c r="AH4441" i="13" s="1"/>
  <c r="AI4441" i="13" s="1"/>
  <c r="P4441" i="13"/>
  <c r="U4441" i="13"/>
  <c r="AC4441" i="13"/>
  <c r="M4442" i="13"/>
  <c r="O4442" i="13"/>
  <c r="AH4442" i="13" s="1"/>
  <c r="AI4442" i="13" s="1"/>
  <c r="P4442" i="13"/>
  <c r="U4442" i="13"/>
  <c r="AC4442" i="13"/>
  <c r="M4443" i="13"/>
  <c r="O4443" i="13"/>
  <c r="AH4443" i="13" s="1"/>
  <c r="AI4443" i="13" s="1"/>
  <c r="P4443" i="13"/>
  <c r="U4443" i="13"/>
  <c r="AC4443" i="13"/>
  <c r="M4444" i="13"/>
  <c r="O4444" i="13"/>
  <c r="AH4444" i="13" s="1"/>
  <c r="AI4444" i="13" s="1"/>
  <c r="P4444" i="13"/>
  <c r="U4444" i="13"/>
  <c r="AC4444" i="13"/>
  <c r="M4445" i="13"/>
  <c r="O4445" i="13"/>
  <c r="AH4445" i="13" s="1"/>
  <c r="AI4445" i="13" s="1"/>
  <c r="P4445" i="13"/>
  <c r="U4445" i="13"/>
  <c r="AC4445" i="13"/>
  <c r="M4446" i="13"/>
  <c r="O4446" i="13"/>
  <c r="P4446" i="13"/>
  <c r="U4446" i="13"/>
  <c r="AC4446" i="13"/>
  <c r="AH4446" i="13"/>
  <c r="AI4446" i="13" s="1"/>
  <c r="M4447" i="13"/>
  <c r="O4447" i="13"/>
  <c r="AH4447" i="13" s="1"/>
  <c r="AI4447" i="13" s="1"/>
  <c r="U4447" i="13"/>
  <c r="AC4447" i="13"/>
  <c r="M4448" i="13"/>
  <c r="O4448" i="13"/>
  <c r="AH4448" i="13" s="1"/>
  <c r="P4448" i="13"/>
  <c r="U4448" i="13"/>
  <c r="AC4448" i="13"/>
  <c r="M4449" i="13"/>
  <c r="O4449" i="13"/>
  <c r="P4449" i="13" s="1"/>
  <c r="U4449" i="13"/>
  <c r="AC4449" i="13"/>
  <c r="AH4449" i="13"/>
  <c r="M4450" i="13"/>
  <c r="O4450" i="13"/>
  <c r="P4450" i="13" s="1"/>
  <c r="U4450" i="13"/>
  <c r="AC4450" i="13"/>
  <c r="AH4450" i="13"/>
  <c r="M4451" i="13"/>
  <c r="O4451" i="13"/>
  <c r="P4451" i="13"/>
  <c r="P1361" i="14" s="1"/>
  <c r="U4451" i="13"/>
  <c r="AC4451" i="13"/>
  <c r="M4452" i="13"/>
  <c r="O4452" i="13"/>
  <c r="AH4452" i="13" s="1"/>
  <c r="U4452" i="13"/>
  <c r="AC4452" i="13"/>
  <c r="M4453" i="13"/>
  <c r="O4453" i="13"/>
  <c r="P4453" i="13" s="1"/>
  <c r="U4453" i="13"/>
  <c r="AC4453" i="13"/>
  <c r="AH4453" i="13"/>
  <c r="M4454" i="13"/>
  <c r="O4454" i="13"/>
  <c r="AH4454" i="13" s="1"/>
  <c r="AI4454" i="13" s="1"/>
  <c r="U4454" i="13"/>
  <c r="AC4454" i="13"/>
  <c r="M4455" i="13"/>
  <c r="O4455" i="13"/>
  <c r="AH4455" i="13" s="1"/>
  <c r="AI4455" i="13" s="1"/>
  <c r="U4455" i="13"/>
  <c r="AC4455" i="13"/>
  <c r="M4456" i="13"/>
  <c r="O4456" i="13"/>
  <c r="U4456" i="13"/>
  <c r="AC4456" i="13"/>
  <c r="M4457" i="13"/>
  <c r="O4457" i="13"/>
  <c r="P4457" i="13"/>
  <c r="U4457" i="13"/>
  <c r="AC4457" i="13"/>
  <c r="AH4457" i="13"/>
  <c r="AI4457" i="13" s="1"/>
  <c r="M4458" i="13"/>
  <c r="O4458" i="13"/>
  <c r="U4458" i="13"/>
  <c r="AC4458" i="13"/>
  <c r="M4459" i="13"/>
  <c r="O4459" i="13"/>
  <c r="P4459" i="13"/>
  <c r="U4459" i="13"/>
  <c r="AC4459" i="13"/>
  <c r="AH4459" i="13"/>
  <c r="AI4459" i="13" s="1"/>
  <c r="M4460" i="13"/>
  <c r="O4460" i="13"/>
  <c r="AH4460" i="13" s="1"/>
  <c r="AI4460" i="13" s="1"/>
  <c r="U4460" i="13"/>
  <c r="AC4460" i="13"/>
  <c r="M4461" i="13"/>
  <c r="O4461" i="13"/>
  <c r="AH4461" i="13" s="1"/>
  <c r="AI4461" i="13" s="1"/>
  <c r="U4461" i="13"/>
  <c r="AC4461" i="13"/>
  <c r="M4462" i="13"/>
  <c r="O4462" i="13"/>
  <c r="U4462" i="13"/>
  <c r="AC4462" i="13"/>
  <c r="M4463" i="13"/>
  <c r="O4463" i="13"/>
  <c r="AH4463" i="13" s="1"/>
  <c r="AI4463" i="13" s="1"/>
  <c r="P4463" i="13"/>
  <c r="U4463" i="13"/>
  <c r="AC4463" i="13"/>
  <c r="M4464" i="13"/>
  <c r="O4464" i="13"/>
  <c r="P4464" i="13" s="1"/>
  <c r="U4464" i="13"/>
  <c r="AC4464" i="13"/>
  <c r="AH4464" i="13"/>
  <c r="AI4464" i="13" s="1"/>
  <c r="M4465" i="13"/>
  <c r="O4465" i="13"/>
  <c r="AH4465" i="13" s="1"/>
  <c r="AI4465" i="13" s="1"/>
  <c r="U4465" i="13"/>
  <c r="AC4465" i="13"/>
  <c r="M4466" i="13"/>
  <c r="O4466" i="13"/>
  <c r="U4466" i="13"/>
  <c r="AC4466" i="13"/>
  <c r="M4467" i="13"/>
  <c r="O4467" i="13"/>
  <c r="U4467" i="13"/>
  <c r="AC4467" i="13"/>
  <c r="AH4467" i="13"/>
  <c r="M4468" i="13"/>
  <c r="M1366" i="14" s="1"/>
  <c r="O4468" i="13"/>
  <c r="U4468" i="13"/>
  <c r="AC4468" i="13"/>
  <c r="M4469" i="13"/>
  <c r="O4469" i="13"/>
  <c r="U4469" i="13"/>
  <c r="AC4469" i="13"/>
  <c r="M4470" i="13"/>
  <c r="O4470" i="13"/>
  <c r="U4470" i="13"/>
  <c r="AC4470" i="13"/>
  <c r="AH4470" i="13"/>
  <c r="M4471" i="13"/>
  <c r="O4471" i="13"/>
  <c r="AH4471" i="13" s="1"/>
  <c r="P4471" i="13"/>
  <c r="U4471" i="13"/>
  <c r="U1369" i="14" s="1"/>
  <c r="AC4471" i="13"/>
  <c r="M4472" i="13"/>
  <c r="O4472" i="13"/>
  <c r="U4472" i="13"/>
  <c r="AC4472" i="13"/>
  <c r="M4473" i="13"/>
  <c r="O4473" i="13"/>
  <c r="U4473" i="13"/>
  <c r="AC4473" i="13"/>
  <c r="AH4473" i="13"/>
  <c r="AI4473" i="13" s="1"/>
  <c r="M4474" i="13"/>
  <c r="O4474" i="13"/>
  <c r="U4474" i="13"/>
  <c r="AC4474" i="13"/>
  <c r="M4475" i="13"/>
  <c r="O4475" i="13"/>
  <c r="AH4475" i="13" s="1"/>
  <c r="AI4475" i="13" s="1"/>
  <c r="U4475" i="13"/>
  <c r="AC4475" i="13"/>
  <c r="M4476" i="13"/>
  <c r="O4476" i="13"/>
  <c r="AH4476" i="13" s="1"/>
  <c r="AI4476" i="13" s="1"/>
  <c r="U4476" i="13"/>
  <c r="AC4476" i="13"/>
  <c r="M4477" i="13"/>
  <c r="O4477" i="13"/>
  <c r="AH4477" i="13" s="1"/>
  <c r="AI4477" i="13" s="1"/>
  <c r="U4477" i="13"/>
  <c r="AC4477" i="13"/>
  <c r="M4478" i="13"/>
  <c r="O4478" i="13"/>
  <c r="U4478" i="13"/>
  <c r="AC4478" i="13"/>
  <c r="M4479" i="13"/>
  <c r="O4479" i="13"/>
  <c r="AH4479" i="13" s="1"/>
  <c r="AI4479" i="13" s="1"/>
  <c r="U4479" i="13"/>
  <c r="AC4479" i="13"/>
  <c r="M4480" i="13"/>
  <c r="O4480" i="13"/>
  <c r="U4480" i="13"/>
  <c r="AC4480" i="13"/>
  <c r="AH4480" i="13"/>
  <c r="AI4480" i="13" s="1"/>
  <c r="M4481" i="13"/>
  <c r="O4481" i="13"/>
  <c r="AH4481" i="13" s="1"/>
  <c r="AI4481" i="13" s="1"/>
  <c r="U4481" i="13"/>
  <c r="AC4481" i="13"/>
  <c r="M4482" i="13"/>
  <c r="O4482" i="13"/>
  <c r="U4482" i="13"/>
  <c r="AC4482" i="13"/>
  <c r="M4483" i="13"/>
  <c r="O4483" i="13"/>
  <c r="U4483" i="13"/>
  <c r="AC4483" i="13"/>
  <c r="AH4483" i="13"/>
  <c r="AI4483" i="13" s="1"/>
  <c r="M4484" i="13"/>
  <c r="M1370" i="14" s="1"/>
  <c r="O4484" i="13"/>
  <c r="P4484" i="13" s="1"/>
  <c r="U4484" i="13"/>
  <c r="U1370" i="14" s="1"/>
  <c r="AC4484" i="13"/>
  <c r="M4485" i="13"/>
  <c r="O4485" i="13"/>
  <c r="P4485" i="13"/>
  <c r="U4485" i="13"/>
  <c r="AC4485" i="13"/>
  <c r="M4486" i="13"/>
  <c r="O4486" i="13"/>
  <c r="P4486" i="13" s="1"/>
  <c r="U4486" i="13"/>
  <c r="AC4486" i="13"/>
  <c r="AH4486" i="13"/>
  <c r="M4487" i="13"/>
  <c r="O4487" i="13"/>
  <c r="AH4487" i="13" s="1"/>
  <c r="P4487" i="13"/>
  <c r="U4487" i="13"/>
  <c r="U1373" i="14" s="1"/>
  <c r="AC4487" i="13"/>
  <c r="M4488" i="13"/>
  <c r="O4488" i="13"/>
  <c r="U4488" i="13"/>
  <c r="AC4488" i="13"/>
  <c r="M4489" i="13"/>
  <c r="O4489" i="13"/>
  <c r="P4489" i="13"/>
  <c r="U4489" i="13"/>
  <c r="AC4489" i="13"/>
  <c r="AH4489" i="13"/>
  <c r="M4490" i="13"/>
  <c r="O4490" i="13"/>
  <c r="U4490" i="13"/>
  <c r="AC4490" i="13"/>
  <c r="M4491" i="13"/>
  <c r="O4491" i="13"/>
  <c r="AH4491" i="13" s="1"/>
  <c r="AI4491" i="13" s="1"/>
  <c r="U4491" i="13"/>
  <c r="AC4491" i="13"/>
  <c r="M4492" i="13"/>
  <c r="O4492" i="13"/>
  <c r="U4492" i="13"/>
  <c r="AC4492" i="13"/>
  <c r="M4493" i="13"/>
  <c r="O4493" i="13"/>
  <c r="AH4493" i="13" s="1"/>
  <c r="AI4493" i="13" s="1"/>
  <c r="P4493" i="13"/>
  <c r="U4493" i="13"/>
  <c r="AC4493" i="13"/>
  <c r="M4494" i="13"/>
  <c r="O4494" i="13"/>
  <c r="U4494" i="13"/>
  <c r="AC4494" i="13"/>
  <c r="M4495" i="13"/>
  <c r="O4495" i="13"/>
  <c r="P4693" i="13" s="1"/>
  <c r="U4495" i="13"/>
  <c r="AC4495" i="13"/>
  <c r="M4496" i="13"/>
  <c r="O4496" i="13"/>
  <c r="P4496" i="13" s="1"/>
  <c r="U4496" i="13"/>
  <c r="AC4496" i="13"/>
  <c r="AH4496" i="13"/>
  <c r="AI4496" i="13" s="1"/>
  <c r="M4497" i="13"/>
  <c r="O4497" i="13"/>
  <c r="AH4497" i="13" s="1"/>
  <c r="AI4497" i="13" s="1"/>
  <c r="P4497" i="13"/>
  <c r="U4497" i="13"/>
  <c r="AC4497" i="13"/>
  <c r="AJ4497" i="13"/>
  <c r="M4498" i="13"/>
  <c r="O4498" i="13"/>
  <c r="U4498" i="13"/>
  <c r="AC4498" i="13"/>
  <c r="M4499" i="13"/>
  <c r="O4499" i="13"/>
  <c r="P4499" i="13"/>
  <c r="U4499" i="13"/>
  <c r="AC4499" i="13"/>
  <c r="AH4499" i="13"/>
  <c r="AI4499" i="13" s="1"/>
  <c r="M4500" i="13"/>
  <c r="O4500" i="13"/>
  <c r="U4500" i="13"/>
  <c r="AC4500" i="13"/>
  <c r="M4501" i="13"/>
  <c r="O4501" i="13"/>
  <c r="AH4501" i="13" s="1"/>
  <c r="AI4501" i="13" s="1"/>
  <c r="P4501" i="13"/>
  <c r="U4501" i="13"/>
  <c r="AC4501" i="13"/>
  <c r="M4502" i="13"/>
  <c r="O4502" i="13"/>
  <c r="P4502" i="13" s="1"/>
  <c r="U4502" i="13"/>
  <c r="AC4502" i="13"/>
  <c r="AH4502" i="13"/>
  <c r="M4503" i="13"/>
  <c r="O4503" i="13"/>
  <c r="AH4503" i="13" s="1"/>
  <c r="P4503" i="13"/>
  <c r="U4503" i="13"/>
  <c r="U1377" i="14" s="1"/>
  <c r="AC4503" i="13"/>
  <c r="M4504" i="13"/>
  <c r="O4504" i="13"/>
  <c r="P4504" i="13" s="1"/>
  <c r="U4504" i="13"/>
  <c r="AC4504" i="13"/>
  <c r="AC1378" i="14" s="1"/>
  <c r="AH4504" i="13"/>
  <c r="M4505" i="13"/>
  <c r="O4505" i="13"/>
  <c r="P4505" i="13" s="1"/>
  <c r="U4505" i="13"/>
  <c r="AC4505" i="13"/>
  <c r="AH4505" i="13"/>
  <c r="M4506" i="13"/>
  <c r="O4506" i="13"/>
  <c r="U4506" i="13"/>
  <c r="AC4506" i="13"/>
  <c r="M4507" i="13"/>
  <c r="O4507" i="13"/>
  <c r="P4507" i="13"/>
  <c r="U4507" i="13"/>
  <c r="AC4507" i="13"/>
  <c r="AH4507" i="13"/>
  <c r="M4508" i="13"/>
  <c r="O4508" i="13"/>
  <c r="U4508" i="13"/>
  <c r="AC4508" i="13"/>
  <c r="M4509" i="13"/>
  <c r="O4509" i="13"/>
  <c r="AH4509" i="13" s="1"/>
  <c r="AI4509" i="13" s="1"/>
  <c r="U4509" i="13"/>
  <c r="AC4509" i="13"/>
  <c r="M4510" i="13"/>
  <c r="O4510" i="13"/>
  <c r="U4510" i="13"/>
  <c r="AC4510" i="13"/>
  <c r="M4511" i="13"/>
  <c r="O4511" i="13"/>
  <c r="AH4511" i="13" s="1"/>
  <c r="AI4511" i="13" s="1"/>
  <c r="P4511" i="13"/>
  <c r="U4511" i="13"/>
  <c r="AC4511" i="13"/>
  <c r="M4512" i="13"/>
  <c r="O4512" i="13"/>
  <c r="P4512" i="13" s="1"/>
  <c r="U4512" i="13"/>
  <c r="AC4512" i="13"/>
  <c r="AH4512" i="13"/>
  <c r="AI4512" i="13" s="1"/>
  <c r="M4513" i="13"/>
  <c r="O4513" i="13"/>
  <c r="P4513" i="13"/>
  <c r="U4513" i="13"/>
  <c r="AC4513" i="13"/>
  <c r="AH4513" i="13"/>
  <c r="AI4513" i="13" s="1"/>
  <c r="AJ4513" i="13"/>
  <c r="M4514" i="13"/>
  <c r="O4514" i="13"/>
  <c r="U4514" i="13"/>
  <c r="AC4514" i="13"/>
  <c r="M4515" i="13"/>
  <c r="O4515" i="13"/>
  <c r="P4515" i="13"/>
  <c r="U4515" i="13"/>
  <c r="AC4515" i="13"/>
  <c r="AH4515" i="13"/>
  <c r="AI4515" i="13" s="1"/>
  <c r="M4516" i="13"/>
  <c r="O4516" i="13"/>
  <c r="U4516" i="13"/>
  <c r="AC4516" i="13"/>
  <c r="M4517" i="13"/>
  <c r="O4517" i="13"/>
  <c r="AH4517" i="13" s="1"/>
  <c r="AI4517" i="13" s="1"/>
  <c r="P4517" i="13"/>
  <c r="U4517" i="13"/>
  <c r="AC4517" i="13"/>
  <c r="M4518" i="13"/>
  <c r="O4518" i="13"/>
  <c r="P4518" i="13" s="1"/>
  <c r="U4518" i="13"/>
  <c r="AC4518" i="13"/>
  <c r="AH4518" i="13"/>
  <c r="AI4518" i="13" s="1"/>
  <c r="M4519" i="13"/>
  <c r="O4519" i="13"/>
  <c r="AH4519" i="13" s="1"/>
  <c r="AI4519" i="13" s="1"/>
  <c r="U4519" i="13"/>
  <c r="AC4519" i="13"/>
  <c r="M4520" i="13"/>
  <c r="O4520" i="13"/>
  <c r="U4520" i="13"/>
  <c r="AC4520" i="13"/>
  <c r="AC1382" i="14" s="1"/>
  <c r="M4521" i="13"/>
  <c r="M1383" i="14" s="1"/>
  <c r="O4521" i="13"/>
  <c r="P4521" i="13"/>
  <c r="U4521" i="13"/>
  <c r="AC4521" i="13"/>
  <c r="AH4521" i="13"/>
  <c r="M4522" i="13"/>
  <c r="O4522" i="13"/>
  <c r="U4522" i="13"/>
  <c r="AC4522" i="13"/>
  <c r="M4523" i="13"/>
  <c r="O4523" i="13"/>
  <c r="AH4523" i="13" s="1"/>
  <c r="P4523" i="13"/>
  <c r="U4523" i="13"/>
  <c r="AC4523" i="13"/>
  <c r="M4524" i="13"/>
  <c r="M1386" i="14" s="1"/>
  <c r="O4524" i="13"/>
  <c r="U4524" i="13"/>
  <c r="AC4524" i="13"/>
  <c r="M4525" i="13"/>
  <c r="O4525" i="13"/>
  <c r="P4525" i="13"/>
  <c r="U4525" i="13"/>
  <c r="AC4525" i="13"/>
  <c r="M4526" i="13"/>
  <c r="O4526" i="13"/>
  <c r="P4526" i="13" s="1"/>
  <c r="U4526" i="13"/>
  <c r="AC4526" i="13"/>
  <c r="AH4526" i="13"/>
  <c r="AI4526" i="13" s="1"/>
  <c r="M4527" i="13"/>
  <c r="O4527" i="13"/>
  <c r="AH4527" i="13" s="1"/>
  <c r="AI4527" i="13" s="1"/>
  <c r="P4527" i="13"/>
  <c r="U4527" i="13"/>
  <c r="AC4527" i="13"/>
  <c r="M4528" i="13"/>
  <c r="O4528" i="13"/>
  <c r="P4528" i="13" s="1"/>
  <c r="U4528" i="13"/>
  <c r="AC4528" i="13"/>
  <c r="AH4528" i="13"/>
  <c r="AI4528" i="13" s="1"/>
  <c r="M4529" i="13"/>
  <c r="O4529" i="13"/>
  <c r="P4529" i="13" s="1"/>
  <c r="AJ4529" i="13" s="1"/>
  <c r="U4529" i="13"/>
  <c r="AC4529" i="13"/>
  <c r="AH4529" i="13"/>
  <c r="AI4529" i="13" s="1"/>
  <c r="M4530" i="13"/>
  <c r="O4530" i="13"/>
  <c r="U4530" i="13"/>
  <c r="AC4530" i="13"/>
  <c r="M4531" i="13"/>
  <c r="O4531" i="13"/>
  <c r="P4531" i="13"/>
  <c r="U4531" i="13"/>
  <c r="AC4531" i="13"/>
  <c r="AH4531" i="13"/>
  <c r="AI4531" i="13" s="1"/>
  <c r="M4532" i="13"/>
  <c r="O4532" i="13"/>
  <c r="U4532" i="13"/>
  <c r="AC4532" i="13"/>
  <c r="M4533" i="13"/>
  <c r="O4533" i="13"/>
  <c r="U4533" i="13"/>
  <c r="AC4533" i="13"/>
  <c r="M4534" i="13"/>
  <c r="O4534" i="13"/>
  <c r="P4534" i="13" s="1"/>
  <c r="U4534" i="13"/>
  <c r="AC4534" i="13"/>
  <c r="AH4534" i="13"/>
  <c r="AI4534" i="13" s="1"/>
  <c r="M4535" i="13"/>
  <c r="O4535" i="13"/>
  <c r="AH4535" i="13" s="1"/>
  <c r="AI4535" i="13" s="1"/>
  <c r="U4535" i="13"/>
  <c r="AC4535" i="13"/>
  <c r="M4536" i="13"/>
  <c r="O4536" i="13"/>
  <c r="P4536" i="13" s="1"/>
  <c r="U4536" i="13"/>
  <c r="AC4536" i="13"/>
  <c r="AH4536" i="13"/>
  <c r="AI4536" i="13" s="1"/>
  <c r="M4537" i="13"/>
  <c r="O4537" i="13"/>
  <c r="U4537" i="13"/>
  <c r="AC4537" i="13"/>
  <c r="M4538" i="13"/>
  <c r="O4538" i="13"/>
  <c r="U4538" i="13"/>
  <c r="AC4538" i="13"/>
  <c r="M4539" i="13"/>
  <c r="O4539" i="13"/>
  <c r="P4539" i="13"/>
  <c r="U4539" i="13"/>
  <c r="AC4539" i="13"/>
  <c r="AH4539" i="13"/>
  <c r="M4540" i="13"/>
  <c r="M1390" i="14" s="1"/>
  <c r="O4540" i="13"/>
  <c r="U4540" i="13"/>
  <c r="AC4540" i="13"/>
  <c r="M4541" i="13"/>
  <c r="O4541" i="13"/>
  <c r="O1391" i="14" s="1"/>
  <c r="U4541" i="13"/>
  <c r="AC4541" i="13"/>
  <c r="M4542" i="13"/>
  <c r="O4542" i="13"/>
  <c r="U4542" i="13"/>
  <c r="AC4542" i="13"/>
  <c r="M4543" i="13"/>
  <c r="O4543" i="13"/>
  <c r="AH4543" i="13" s="1"/>
  <c r="P4543" i="13"/>
  <c r="U4543" i="13"/>
  <c r="U1393" i="14" s="1"/>
  <c r="AC4543" i="13"/>
  <c r="M4544" i="13"/>
  <c r="O4544" i="13"/>
  <c r="P4544" i="13" s="1"/>
  <c r="U4544" i="13"/>
  <c r="AC4544" i="13"/>
  <c r="AH4544" i="13"/>
  <c r="AI4544" i="13" s="1"/>
  <c r="M4545" i="13"/>
  <c r="O4545" i="13"/>
  <c r="AH4545" i="13" s="1"/>
  <c r="AI4545" i="13" s="1"/>
  <c r="U4545" i="13"/>
  <c r="AC4545" i="13"/>
  <c r="M4546" i="13"/>
  <c r="O4546" i="13"/>
  <c r="U4546" i="13"/>
  <c r="AC4546" i="13"/>
  <c r="M4547" i="13"/>
  <c r="O4547" i="13"/>
  <c r="P4547" i="13" s="1"/>
  <c r="U4547" i="13"/>
  <c r="AC4547" i="13"/>
  <c r="AH4547" i="13"/>
  <c r="AI4547" i="13" s="1"/>
  <c r="M4548" i="13"/>
  <c r="O4548" i="13"/>
  <c r="U4548" i="13"/>
  <c r="AC4548" i="13"/>
  <c r="M4549" i="13"/>
  <c r="O4549" i="13"/>
  <c r="AH4549" i="13" s="1"/>
  <c r="AI4549" i="13" s="1"/>
  <c r="P4549" i="13"/>
  <c r="U4549" i="13"/>
  <c r="AC4549" i="13"/>
  <c r="M4550" i="13"/>
  <c r="AJ4550" i="13" s="1"/>
  <c r="O4550" i="13"/>
  <c r="P4550" i="13" s="1"/>
  <c r="U4550" i="13"/>
  <c r="AC4550" i="13"/>
  <c r="AH4550" i="13"/>
  <c r="AI4550" i="13" s="1"/>
  <c r="M4551" i="13"/>
  <c r="O4551" i="13"/>
  <c r="AH4551" i="13" s="1"/>
  <c r="AI4551" i="13" s="1"/>
  <c r="U4551" i="13"/>
  <c r="AC4551" i="13"/>
  <c r="M4552" i="13"/>
  <c r="O4552" i="13"/>
  <c r="P4552" i="13" s="1"/>
  <c r="U4552" i="13"/>
  <c r="AC4552" i="13"/>
  <c r="AH4552" i="13"/>
  <c r="AI4552" i="13" s="1"/>
  <c r="M4553" i="13"/>
  <c r="O4553" i="13"/>
  <c r="U4553" i="13"/>
  <c r="AC4553" i="13"/>
  <c r="M4554" i="13"/>
  <c r="O4554" i="13"/>
  <c r="U4554" i="13"/>
  <c r="AC4554" i="13"/>
  <c r="M4555" i="13"/>
  <c r="O4555" i="13"/>
  <c r="P4555" i="13" s="1"/>
  <c r="U4555" i="13"/>
  <c r="AC4555" i="13"/>
  <c r="AH4555" i="13"/>
  <c r="AI4555" i="13" s="1"/>
  <c r="M4556" i="13"/>
  <c r="O4556" i="13"/>
  <c r="U4556" i="13"/>
  <c r="U1394" i="14" s="1"/>
  <c r="AC4556" i="13"/>
  <c r="M4557" i="13"/>
  <c r="O4557" i="13"/>
  <c r="U4557" i="13"/>
  <c r="AC4557" i="13"/>
  <c r="AC1395" i="14" s="1"/>
  <c r="M4558" i="13"/>
  <c r="O4558" i="13"/>
  <c r="AH4558" i="13" s="1"/>
  <c r="U4558" i="13"/>
  <c r="AC4558" i="13"/>
  <c r="M4559" i="13"/>
  <c r="O4559" i="13"/>
  <c r="AH4559" i="13" s="1"/>
  <c r="U4559" i="13"/>
  <c r="AC4559" i="13"/>
  <c r="M4560" i="13"/>
  <c r="O4560" i="13"/>
  <c r="U4560" i="13"/>
  <c r="AC4560" i="13"/>
  <c r="AH4560" i="13"/>
  <c r="M4561" i="13"/>
  <c r="M1399" i="14" s="1"/>
  <c r="O4561" i="13"/>
  <c r="AH4561" i="13" s="1"/>
  <c r="U4561" i="13"/>
  <c r="AC4561" i="13"/>
  <c r="M4562" i="13"/>
  <c r="O4562" i="13"/>
  <c r="U4562" i="13"/>
  <c r="AC4562" i="13"/>
  <c r="M4563" i="13"/>
  <c r="O4563" i="13"/>
  <c r="AH4563" i="13" s="1"/>
  <c r="AI4563" i="13" s="1"/>
  <c r="U4563" i="13"/>
  <c r="AC4563" i="13"/>
  <c r="M4564" i="13"/>
  <c r="O4564" i="13"/>
  <c r="U4564" i="13"/>
  <c r="AC4564" i="13"/>
  <c r="M4565" i="13"/>
  <c r="O4565" i="13"/>
  <c r="AH4565" i="13" s="1"/>
  <c r="AI4565" i="13" s="1"/>
  <c r="U4565" i="13"/>
  <c r="AC4565" i="13"/>
  <c r="M4566" i="13"/>
  <c r="O4566" i="13"/>
  <c r="AH4566" i="13" s="1"/>
  <c r="AI4566" i="13" s="1"/>
  <c r="U4566" i="13"/>
  <c r="AC4566" i="13"/>
  <c r="M4567" i="13"/>
  <c r="O4567" i="13"/>
  <c r="AH4567" i="13" s="1"/>
  <c r="AI4567" i="13" s="1"/>
  <c r="U4567" i="13"/>
  <c r="AC4567" i="13"/>
  <c r="M4568" i="13"/>
  <c r="O4568" i="13"/>
  <c r="U4568" i="13"/>
  <c r="AC4568" i="13"/>
  <c r="AH4568" i="13"/>
  <c r="AI4568" i="13" s="1"/>
  <c r="M4569" i="13"/>
  <c r="O4569" i="13"/>
  <c r="AH4569" i="13" s="1"/>
  <c r="AI4569" i="13" s="1"/>
  <c r="U4569" i="13"/>
  <c r="AC4569" i="13"/>
  <c r="M4570" i="13"/>
  <c r="O4570" i="13"/>
  <c r="U4570" i="13"/>
  <c r="AC4570" i="13"/>
  <c r="M4571" i="13"/>
  <c r="O4571" i="13"/>
  <c r="U4571" i="13"/>
  <c r="AC4571" i="13"/>
  <c r="AH4571" i="13"/>
  <c r="AI4571" i="13" s="1"/>
  <c r="M4572" i="13"/>
  <c r="O4572" i="13"/>
  <c r="U4572" i="13"/>
  <c r="AC4572" i="13"/>
  <c r="M4573" i="13"/>
  <c r="O4573" i="13"/>
  <c r="AH4573" i="13" s="1"/>
  <c r="AI4573" i="13" s="1"/>
  <c r="U4573" i="13"/>
  <c r="AC4573" i="13"/>
  <c r="M4574" i="13"/>
  <c r="O4574" i="13"/>
  <c r="P4574" i="13" s="1"/>
  <c r="U4574" i="13"/>
  <c r="AC4574" i="13"/>
  <c r="AH4574" i="13"/>
  <c r="M4575" i="13"/>
  <c r="O4575" i="13"/>
  <c r="AH4575" i="13" s="1"/>
  <c r="P4575" i="13"/>
  <c r="U4575" i="13"/>
  <c r="U1401" i="14" s="1"/>
  <c r="AC4575" i="13"/>
  <c r="M4576" i="13"/>
  <c r="O4576" i="13"/>
  <c r="U4576" i="13"/>
  <c r="AC4576" i="13"/>
  <c r="M4577" i="13"/>
  <c r="O4577" i="13"/>
  <c r="P4577" i="13" s="1"/>
  <c r="U4577" i="13"/>
  <c r="AC4577" i="13"/>
  <c r="AH4577" i="13"/>
  <c r="M4578" i="13"/>
  <c r="O4578" i="13"/>
  <c r="U4578" i="13"/>
  <c r="AC4578" i="13"/>
  <c r="M4579" i="13"/>
  <c r="O4579" i="13"/>
  <c r="U4579" i="13"/>
  <c r="AC4579" i="13"/>
  <c r="M4580" i="13"/>
  <c r="O4580" i="13"/>
  <c r="U4580" i="13"/>
  <c r="AC4580" i="13"/>
  <c r="M4581" i="13"/>
  <c r="O4581" i="13"/>
  <c r="AH4581" i="13" s="1"/>
  <c r="AI4581" i="13" s="1"/>
  <c r="P4581" i="13"/>
  <c r="U4581" i="13"/>
  <c r="AC4581" i="13"/>
  <c r="M4582" i="13"/>
  <c r="O4582" i="13"/>
  <c r="U4582" i="13"/>
  <c r="AC4582" i="13"/>
  <c r="M4583" i="13"/>
  <c r="O4583" i="13"/>
  <c r="AH4583" i="13" s="1"/>
  <c r="AI4583" i="13" s="1"/>
  <c r="P4583" i="13"/>
  <c r="U4583" i="13"/>
  <c r="AC4583" i="13"/>
  <c r="M4584" i="13"/>
  <c r="O4584" i="13"/>
  <c r="P4584" i="13" s="1"/>
  <c r="U4584" i="13"/>
  <c r="AC4584" i="13"/>
  <c r="AH4584" i="13"/>
  <c r="AI4584" i="13" s="1"/>
  <c r="M4585" i="13"/>
  <c r="O4585" i="13"/>
  <c r="AH4585" i="13" s="1"/>
  <c r="AI4585" i="13" s="1"/>
  <c r="P4585" i="13"/>
  <c r="U4585" i="13"/>
  <c r="AC4585" i="13"/>
  <c r="M4586" i="13"/>
  <c r="O4586" i="13"/>
  <c r="U4586" i="13"/>
  <c r="AC4586" i="13"/>
  <c r="M4587" i="13"/>
  <c r="O4587" i="13"/>
  <c r="P4587" i="13"/>
  <c r="U4587" i="13"/>
  <c r="AC4587" i="13"/>
  <c r="AH4587" i="13"/>
  <c r="AI4587" i="13" s="1"/>
  <c r="M4588" i="13"/>
  <c r="O4588" i="13"/>
  <c r="U4588" i="13"/>
  <c r="AC4588" i="13"/>
  <c r="M4589" i="13"/>
  <c r="O4589" i="13"/>
  <c r="AH4589" i="13" s="1"/>
  <c r="AI4589" i="13" s="1"/>
  <c r="P4589" i="13"/>
  <c r="U4589" i="13"/>
  <c r="AC4589" i="13"/>
  <c r="M4590" i="13"/>
  <c r="O4590" i="13"/>
  <c r="P4590" i="13" s="1"/>
  <c r="U4590" i="13"/>
  <c r="AC4590" i="13"/>
  <c r="AH4590" i="13"/>
  <c r="AI4590" i="13" s="1"/>
  <c r="M4591" i="13"/>
  <c r="O4591" i="13"/>
  <c r="AH4591" i="13" s="1"/>
  <c r="AI4591" i="13" s="1"/>
  <c r="P4591" i="13"/>
  <c r="U4591" i="13"/>
  <c r="AC4591" i="13"/>
  <c r="AJ4591" i="13" s="1"/>
  <c r="M4592" i="13"/>
  <c r="O4592" i="13"/>
  <c r="U4592" i="13"/>
  <c r="AC4592" i="13"/>
  <c r="M4593" i="13"/>
  <c r="M1407" i="14" s="1"/>
  <c r="O4593" i="13"/>
  <c r="P4593" i="13" s="1"/>
  <c r="U4593" i="13"/>
  <c r="AC4593" i="13"/>
  <c r="M4594" i="13"/>
  <c r="O4594" i="13"/>
  <c r="U4594" i="13"/>
  <c r="AC4594" i="13"/>
  <c r="M4595" i="13"/>
  <c r="O4595" i="13"/>
  <c r="AH4595" i="13" s="1"/>
  <c r="P4595" i="13"/>
  <c r="U4595" i="13"/>
  <c r="AC4595" i="13"/>
  <c r="M4596" i="13"/>
  <c r="M1410" i="14" s="1"/>
  <c r="O4596" i="13"/>
  <c r="U4596" i="13"/>
  <c r="AC4596" i="13"/>
  <c r="M4597" i="13"/>
  <c r="O4597" i="13"/>
  <c r="P4597" i="13"/>
  <c r="U4597" i="13"/>
  <c r="AC4597" i="13"/>
  <c r="AC1411" i="14" s="1"/>
  <c r="M4598" i="13"/>
  <c r="O4598" i="13"/>
  <c r="U4598" i="13"/>
  <c r="AC4598" i="13"/>
  <c r="M4599" i="13"/>
  <c r="O4599" i="13"/>
  <c r="AH4599" i="13" s="1"/>
  <c r="AI4599" i="13" s="1"/>
  <c r="P4599" i="13"/>
  <c r="U4599" i="13"/>
  <c r="AC4599" i="13"/>
  <c r="M4600" i="13"/>
  <c r="O4600" i="13"/>
  <c r="P4600" i="13" s="1"/>
  <c r="U4600" i="13"/>
  <c r="AC4600" i="13"/>
  <c r="AH4600" i="13"/>
  <c r="AI4600" i="13" s="1"/>
  <c r="M4601" i="13"/>
  <c r="O4601" i="13"/>
  <c r="AH4601" i="13" s="1"/>
  <c r="AI4601" i="13" s="1"/>
  <c r="P4601" i="13"/>
  <c r="U4601" i="13"/>
  <c r="AC4601" i="13"/>
  <c r="M4602" i="13"/>
  <c r="O4602" i="13"/>
  <c r="U4602" i="13"/>
  <c r="AC4602" i="13"/>
  <c r="M4603" i="13"/>
  <c r="O4603" i="13"/>
  <c r="P4603" i="13"/>
  <c r="U4603" i="13"/>
  <c r="AC4603" i="13"/>
  <c r="AH4603" i="13"/>
  <c r="AI4603" i="13" s="1"/>
  <c r="M4604" i="13"/>
  <c r="O4604" i="13"/>
  <c r="U4604" i="13"/>
  <c r="AC4604" i="13"/>
  <c r="M4605" i="13"/>
  <c r="O4605" i="13"/>
  <c r="AH4605" i="13" s="1"/>
  <c r="AI4605" i="13" s="1"/>
  <c r="U4605" i="13"/>
  <c r="AC4605" i="13"/>
  <c r="M4606" i="13"/>
  <c r="O4606" i="13"/>
  <c r="P4606" i="13" s="1"/>
  <c r="U4606" i="13"/>
  <c r="AC4606" i="13"/>
  <c r="AH4606" i="13"/>
  <c r="AI4606" i="13" s="1"/>
  <c r="M4607" i="13"/>
  <c r="O4607" i="13"/>
  <c r="AH4607" i="13" s="1"/>
  <c r="AI4607" i="13" s="1"/>
  <c r="U4607" i="13"/>
  <c r="AC4607" i="13"/>
  <c r="M4608" i="13"/>
  <c r="O4608" i="13"/>
  <c r="P4608" i="13" s="1"/>
  <c r="U4608" i="13"/>
  <c r="AC4608" i="13"/>
  <c r="AH4608" i="13"/>
  <c r="AI4608" i="13" s="1"/>
  <c r="M4609" i="13"/>
  <c r="O4609" i="13"/>
  <c r="P4609" i="13" s="1"/>
  <c r="U4609" i="13"/>
  <c r="AC4609" i="13"/>
  <c r="AH4609" i="13"/>
  <c r="AI4609" i="13" s="1"/>
  <c r="M4610" i="13"/>
  <c r="O4610" i="13"/>
  <c r="U4610" i="13"/>
  <c r="AC4610" i="13"/>
  <c r="M4611" i="13"/>
  <c r="O4611" i="13"/>
  <c r="AH4611" i="13" s="1"/>
  <c r="P4611" i="13"/>
  <c r="U4611" i="13"/>
  <c r="AC4611" i="13"/>
  <c r="M4612" i="13"/>
  <c r="M1414" i="14" s="1"/>
  <c r="O4612" i="13"/>
  <c r="U4612" i="13"/>
  <c r="AC4612" i="13"/>
  <c r="M4613" i="13"/>
  <c r="O4613" i="13"/>
  <c r="U4613" i="13"/>
  <c r="AC4613" i="13"/>
  <c r="M4614" i="13"/>
  <c r="O4614" i="13"/>
  <c r="U4614" i="13"/>
  <c r="AC4614" i="13"/>
  <c r="M4615" i="13"/>
  <c r="O4615" i="13"/>
  <c r="AH4615" i="13" s="1"/>
  <c r="P4615" i="13"/>
  <c r="P1417" i="14" s="1"/>
  <c r="U4615" i="13"/>
  <c r="U1417" i="14" s="1"/>
  <c r="AC4615" i="13"/>
  <c r="M4616" i="13"/>
  <c r="O4616" i="13"/>
  <c r="P4616" i="13" s="1"/>
  <c r="U4616" i="13"/>
  <c r="AC4616" i="13"/>
  <c r="AH4616" i="13"/>
  <c r="AI4616" i="13" s="1"/>
  <c r="M4617" i="13"/>
  <c r="O4617" i="13"/>
  <c r="AH4617" i="13" s="1"/>
  <c r="AI4617" i="13" s="1"/>
  <c r="U4617" i="13"/>
  <c r="AC4617" i="13"/>
  <c r="M4618" i="13"/>
  <c r="O4618" i="13"/>
  <c r="U4618" i="13"/>
  <c r="AC4618" i="13"/>
  <c r="M4619" i="13"/>
  <c r="O4619" i="13"/>
  <c r="P4619" i="13" s="1"/>
  <c r="U4619" i="13"/>
  <c r="AC4619" i="13"/>
  <c r="M4620" i="13"/>
  <c r="O4620" i="13"/>
  <c r="U4620" i="13"/>
  <c r="AC4620" i="13"/>
  <c r="M4621" i="13"/>
  <c r="O4621" i="13"/>
  <c r="AH4621" i="13" s="1"/>
  <c r="AI4621" i="13" s="1"/>
  <c r="P4621" i="13"/>
  <c r="U4621" i="13"/>
  <c r="AC4621" i="13"/>
  <c r="M4622" i="13"/>
  <c r="O4622" i="13"/>
  <c r="P4622" i="13" s="1"/>
  <c r="U4622" i="13"/>
  <c r="AC4622" i="13"/>
  <c r="AH4622" i="13"/>
  <c r="AI4622" i="13" s="1"/>
  <c r="M4623" i="13"/>
  <c r="O4623" i="13"/>
  <c r="U4623" i="13"/>
  <c r="AC4623" i="13"/>
  <c r="M4624" i="13"/>
  <c r="O4624" i="13"/>
  <c r="U4624" i="13"/>
  <c r="AC4624" i="13"/>
  <c r="M4625" i="13"/>
  <c r="O4625" i="13"/>
  <c r="P4625" i="13"/>
  <c r="U4625" i="13"/>
  <c r="AC4625" i="13"/>
  <c r="AH4625" i="13"/>
  <c r="AI4625" i="13" s="1"/>
  <c r="M4626" i="13"/>
  <c r="O4626" i="13"/>
  <c r="AH4626" i="13" s="1"/>
  <c r="AI4626" i="13" s="1"/>
  <c r="U4626" i="13"/>
  <c r="AC4626" i="13"/>
  <c r="M4627" i="13"/>
  <c r="O4627" i="13"/>
  <c r="P4627" i="13" s="1"/>
  <c r="U4627" i="13"/>
  <c r="AC4627" i="13"/>
  <c r="AH4627" i="13"/>
  <c r="AI4627" i="13" s="1"/>
  <c r="M4628" i="13"/>
  <c r="O4628" i="13"/>
  <c r="U4628" i="13"/>
  <c r="AC4628" i="13"/>
  <c r="M4629" i="13"/>
  <c r="O4629" i="13"/>
  <c r="O1419" i="14" s="1"/>
  <c r="P4629" i="13"/>
  <c r="U4629" i="13"/>
  <c r="AC4629" i="13"/>
  <c r="M4630" i="13"/>
  <c r="O4630" i="13"/>
  <c r="U4630" i="13"/>
  <c r="AC4630" i="13"/>
  <c r="M4631" i="13"/>
  <c r="O4631" i="13"/>
  <c r="AH4631" i="13" s="1"/>
  <c r="P4631" i="13"/>
  <c r="U4631" i="13"/>
  <c r="AC4631" i="13"/>
  <c r="AC1421" i="14" s="1"/>
  <c r="M4632" i="13"/>
  <c r="O4632" i="13"/>
  <c r="P4632" i="13" s="1"/>
  <c r="U4632" i="13"/>
  <c r="AC4632" i="13"/>
  <c r="AC1422" i="14" s="1"/>
  <c r="AH4632" i="13"/>
  <c r="M4633" i="13"/>
  <c r="O4633" i="13"/>
  <c r="U4633" i="13"/>
  <c r="AC4633" i="13"/>
  <c r="M4634" i="13"/>
  <c r="O4634" i="13"/>
  <c r="U4634" i="13"/>
  <c r="AC4634" i="13"/>
  <c r="M4635" i="13"/>
  <c r="O4635" i="13"/>
  <c r="P4635" i="13"/>
  <c r="U4635" i="13"/>
  <c r="AC4635" i="13"/>
  <c r="AH4635" i="13"/>
  <c r="AI4635" i="13" s="1"/>
  <c r="AJ4635" i="13"/>
  <c r="M4636" i="13"/>
  <c r="O4636" i="13"/>
  <c r="U4636" i="13"/>
  <c r="AC4636" i="13"/>
  <c r="M4637" i="13"/>
  <c r="O4637" i="13"/>
  <c r="AH4637" i="13" s="1"/>
  <c r="AI4637" i="13" s="1"/>
  <c r="P4637" i="13"/>
  <c r="U4637" i="13"/>
  <c r="AC4637" i="13"/>
  <c r="M4638" i="13"/>
  <c r="O4638" i="13"/>
  <c r="P4638" i="13" s="1"/>
  <c r="U4638" i="13"/>
  <c r="AC4638" i="13"/>
  <c r="M4639" i="13"/>
  <c r="O4639" i="13"/>
  <c r="AH4639" i="13" s="1"/>
  <c r="AI4639" i="13" s="1"/>
  <c r="P4639" i="13"/>
  <c r="U4639" i="13"/>
  <c r="AC4639" i="13"/>
  <c r="AJ4639" i="13" s="1"/>
  <c r="M4640" i="13"/>
  <c r="O4640" i="13"/>
  <c r="AH4640" i="13" s="1"/>
  <c r="AI4640" i="13" s="1"/>
  <c r="U4640" i="13"/>
  <c r="AC4640" i="13"/>
  <c r="M4641" i="13"/>
  <c r="O4641" i="13"/>
  <c r="P4641" i="13"/>
  <c r="U4641" i="13"/>
  <c r="AC4641" i="13"/>
  <c r="AH4641" i="13"/>
  <c r="AI4641" i="13" s="1"/>
  <c r="M4642" i="13"/>
  <c r="O4642" i="13"/>
  <c r="AH4642" i="13" s="1"/>
  <c r="AI4642" i="13" s="1"/>
  <c r="U4642" i="13"/>
  <c r="AC4642" i="13"/>
  <c r="M4643" i="13"/>
  <c r="O4643" i="13"/>
  <c r="P4643" i="13" s="1"/>
  <c r="U4643" i="13"/>
  <c r="AC4643" i="13"/>
  <c r="M4644" i="13"/>
  <c r="O4644" i="13"/>
  <c r="P4644" i="13" s="1"/>
  <c r="U4644" i="13"/>
  <c r="AC4644" i="13"/>
  <c r="M4645" i="13"/>
  <c r="O4645" i="13"/>
  <c r="AH4645" i="13" s="1"/>
  <c r="AI4645" i="13" s="1"/>
  <c r="P4645" i="13"/>
  <c r="U4645" i="13"/>
  <c r="AC4645" i="13"/>
  <c r="M4646" i="13"/>
  <c r="O4646" i="13"/>
  <c r="AH4646" i="13" s="1"/>
  <c r="U4646" i="13"/>
  <c r="AC4646" i="13"/>
  <c r="M4647" i="13"/>
  <c r="O4647" i="13"/>
  <c r="U4647" i="13"/>
  <c r="AC4647" i="13"/>
  <c r="M4648" i="13"/>
  <c r="O4648" i="13"/>
  <c r="U4648" i="13"/>
  <c r="AC4648" i="13"/>
  <c r="M4649" i="13"/>
  <c r="O4649" i="13"/>
  <c r="U4649" i="13"/>
  <c r="AC4649" i="13"/>
  <c r="AC1427" i="14" s="1"/>
  <c r="AH4649" i="13"/>
  <c r="M4650" i="13"/>
  <c r="O4650" i="13"/>
  <c r="U4650" i="13"/>
  <c r="AC4650" i="13"/>
  <c r="AH4650" i="13"/>
  <c r="M4651" i="13"/>
  <c r="O4651" i="13"/>
  <c r="U4651" i="13"/>
  <c r="AC4651" i="13"/>
  <c r="AH4651" i="13"/>
  <c r="M4652" i="13"/>
  <c r="O4652" i="13"/>
  <c r="U4652" i="13"/>
  <c r="AC4652" i="13"/>
  <c r="M4653" i="13"/>
  <c r="O4653" i="13"/>
  <c r="AH4653" i="13" s="1"/>
  <c r="AI4653" i="13" s="1"/>
  <c r="U4653" i="13"/>
  <c r="AC4653" i="13"/>
  <c r="M4654" i="13"/>
  <c r="O4654" i="13"/>
  <c r="AH4654" i="13" s="1"/>
  <c r="AI4654" i="13" s="1"/>
  <c r="U4654" i="13"/>
  <c r="AC4654" i="13"/>
  <c r="M4655" i="13"/>
  <c r="O4655" i="13"/>
  <c r="AH4655" i="13" s="1"/>
  <c r="AI4655" i="13" s="1"/>
  <c r="U4655" i="13"/>
  <c r="AC4655" i="13"/>
  <c r="M4656" i="13"/>
  <c r="O4656" i="13"/>
  <c r="AH4656" i="13" s="1"/>
  <c r="AI4656" i="13" s="1"/>
  <c r="U4656" i="13"/>
  <c r="AC4656" i="13"/>
  <c r="M4657" i="13"/>
  <c r="O4657" i="13"/>
  <c r="U4657" i="13"/>
  <c r="AC4657" i="13"/>
  <c r="AH4657" i="13"/>
  <c r="AI4657" i="13" s="1"/>
  <c r="M4658" i="13"/>
  <c r="O4658" i="13"/>
  <c r="AH4658" i="13" s="1"/>
  <c r="AI4658" i="13" s="1"/>
  <c r="U4658" i="13"/>
  <c r="AC4658" i="13"/>
  <c r="M4659" i="13"/>
  <c r="O4659" i="13"/>
  <c r="AH4659" i="13" s="1"/>
  <c r="AI4659" i="13" s="1"/>
  <c r="U4659" i="13"/>
  <c r="AC4659" i="13"/>
  <c r="M4660" i="13"/>
  <c r="O4660" i="13"/>
  <c r="U4660" i="13"/>
  <c r="AC4660" i="13"/>
  <c r="AH4660" i="13"/>
  <c r="AI4660" i="13" s="1"/>
  <c r="M4661" i="13"/>
  <c r="O4661" i="13"/>
  <c r="AH4661" i="13" s="1"/>
  <c r="AI4661" i="13" s="1"/>
  <c r="U4661" i="13"/>
  <c r="AC4661" i="13"/>
  <c r="M4662" i="13"/>
  <c r="O4662" i="13"/>
  <c r="U4662" i="13"/>
  <c r="AC4662" i="13"/>
  <c r="M4663" i="13"/>
  <c r="O4663" i="13"/>
  <c r="AH4663" i="13" s="1"/>
  <c r="AI4663" i="13" s="1"/>
  <c r="U4663" i="13"/>
  <c r="AC4663" i="13"/>
  <c r="M4664" i="13"/>
  <c r="O4664" i="13"/>
  <c r="U4664" i="13"/>
  <c r="AC4664" i="13"/>
  <c r="AH4664" i="13"/>
  <c r="M4665" i="13"/>
  <c r="O4665" i="13"/>
  <c r="P4665" i="13"/>
  <c r="U4665" i="13"/>
  <c r="AC4665" i="13"/>
  <c r="AH4665" i="13"/>
  <c r="M4666" i="13"/>
  <c r="O4666" i="13"/>
  <c r="U4666" i="13"/>
  <c r="AC4666" i="13"/>
  <c r="M4667" i="13"/>
  <c r="O4667" i="13"/>
  <c r="P4667" i="13" s="1"/>
  <c r="U4667" i="13"/>
  <c r="AC4667" i="13"/>
  <c r="M4668" i="13"/>
  <c r="O4668" i="13"/>
  <c r="U4668" i="13"/>
  <c r="AC4668" i="13"/>
  <c r="AH4668" i="13"/>
  <c r="M4669" i="13"/>
  <c r="O4669" i="13"/>
  <c r="U4669" i="13"/>
  <c r="AC4669" i="13"/>
  <c r="M4670" i="13"/>
  <c r="O4670" i="13"/>
  <c r="AH4670" i="13" s="1"/>
  <c r="AI4670" i="13" s="1"/>
  <c r="P4670" i="13"/>
  <c r="U4670" i="13"/>
  <c r="AC4670" i="13"/>
  <c r="M4671" i="13"/>
  <c r="O4671" i="13"/>
  <c r="P4671" i="13" s="1"/>
  <c r="U4671" i="13"/>
  <c r="AC4671" i="13"/>
  <c r="AH4671" i="13"/>
  <c r="AI4671" i="13" s="1"/>
  <c r="M4672" i="13"/>
  <c r="O4672" i="13"/>
  <c r="U4672" i="13"/>
  <c r="AC4672" i="13"/>
  <c r="M4673" i="13"/>
  <c r="O4673" i="13"/>
  <c r="AH4673" i="13" s="1"/>
  <c r="AI4673" i="13" s="1"/>
  <c r="U4673" i="13"/>
  <c r="AC4673" i="13"/>
  <c r="M4674" i="13"/>
  <c r="O4674" i="13"/>
  <c r="P4674" i="13" s="1"/>
  <c r="U4674" i="13"/>
  <c r="AC4674" i="13"/>
  <c r="M4675" i="13"/>
  <c r="O4675" i="13"/>
  <c r="AH4675" i="13" s="1"/>
  <c r="AI4675" i="13" s="1"/>
  <c r="P4675" i="13"/>
  <c r="U4675" i="13"/>
  <c r="AC4675" i="13"/>
  <c r="M4676" i="13"/>
  <c r="O4676" i="13"/>
  <c r="U4676" i="13"/>
  <c r="AC4676" i="13"/>
  <c r="M4677" i="13"/>
  <c r="O4677" i="13"/>
  <c r="AH4677" i="13" s="1"/>
  <c r="AI4677" i="13" s="1"/>
  <c r="U4677" i="13"/>
  <c r="AC4677" i="13"/>
  <c r="M4678" i="13"/>
  <c r="O4678" i="13"/>
  <c r="P4678" i="13" s="1"/>
  <c r="U4678" i="13"/>
  <c r="AC4678" i="13"/>
  <c r="M4679" i="13"/>
  <c r="O4679" i="13"/>
  <c r="AH4679" i="13" s="1"/>
  <c r="AI4679" i="13" s="1"/>
  <c r="P4679" i="13"/>
  <c r="AJ4679" i="13" s="1"/>
  <c r="U4679" i="13"/>
  <c r="AC4679" i="13"/>
  <c r="M4680" i="13"/>
  <c r="O4680" i="13"/>
  <c r="P4680" i="13" s="1"/>
  <c r="U4680" i="13"/>
  <c r="AC4680" i="13"/>
  <c r="AJ4680" i="13" s="1"/>
  <c r="AH4680" i="13"/>
  <c r="AI4680" i="13" s="1"/>
  <c r="M4681" i="13"/>
  <c r="O4681" i="13"/>
  <c r="P4681" i="13" s="1"/>
  <c r="U4681" i="13"/>
  <c r="AC4681" i="13"/>
  <c r="AH4681" i="13"/>
  <c r="AI4681" i="13" s="1"/>
  <c r="M4682" i="13"/>
  <c r="O4682" i="13"/>
  <c r="AH4682" i="13" s="1"/>
  <c r="U4682" i="13"/>
  <c r="AC4682" i="13"/>
  <c r="M4683" i="13"/>
  <c r="O4683" i="13"/>
  <c r="U4683" i="13"/>
  <c r="AC4683" i="13"/>
  <c r="M4684" i="13"/>
  <c r="O4684" i="13"/>
  <c r="P4684" i="13" s="1"/>
  <c r="U4684" i="13"/>
  <c r="AC4684" i="13"/>
  <c r="M4685" i="13"/>
  <c r="O4685" i="13"/>
  <c r="U4685" i="13"/>
  <c r="AC4685" i="13"/>
  <c r="AC1439" i="14" s="1"/>
  <c r="M4686" i="13"/>
  <c r="O4686" i="13"/>
  <c r="U4686" i="13"/>
  <c r="AC4686" i="13"/>
  <c r="AC1440" i="14" s="1"/>
  <c r="AH4686" i="13"/>
  <c r="M4687" i="13"/>
  <c r="M1441" i="14" s="1"/>
  <c r="O4687" i="13"/>
  <c r="AH4687" i="13" s="1"/>
  <c r="P4687" i="13"/>
  <c r="U4687" i="13"/>
  <c r="AC4687" i="13"/>
  <c r="M4688" i="13"/>
  <c r="O4688" i="13"/>
  <c r="U4688" i="13"/>
  <c r="AC4688" i="13"/>
  <c r="M4689" i="13"/>
  <c r="O4689" i="13"/>
  <c r="U4689" i="13"/>
  <c r="AC4689" i="13"/>
  <c r="AH4689" i="13"/>
  <c r="AI4689" i="13" s="1"/>
  <c r="M4690" i="13"/>
  <c r="O4690" i="13"/>
  <c r="U4690" i="13"/>
  <c r="AC4690" i="13"/>
  <c r="AH4690" i="13"/>
  <c r="AI4690" i="13" s="1"/>
  <c r="M4691" i="13"/>
  <c r="O4691" i="13"/>
  <c r="AH4691" i="13" s="1"/>
  <c r="AI4691" i="13" s="1"/>
  <c r="U4691" i="13"/>
  <c r="AC4691" i="13"/>
  <c r="M4692" i="13"/>
  <c r="O4692" i="13"/>
  <c r="U4692" i="13"/>
  <c r="AC4692" i="13"/>
  <c r="M4693" i="13"/>
  <c r="O4693" i="13"/>
  <c r="AH4693" i="13" s="1"/>
  <c r="AI4693" i="13" s="1"/>
  <c r="U4693" i="13"/>
  <c r="AC4693" i="13"/>
  <c r="M4694" i="13"/>
  <c r="O4694" i="13"/>
  <c r="AH4694" i="13" s="1"/>
  <c r="AI4694" i="13" s="1"/>
  <c r="U4694" i="13"/>
  <c r="AC4694" i="13"/>
  <c r="M4695" i="13"/>
  <c r="O4695" i="13"/>
  <c r="U4695" i="13"/>
  <c r="AC4695" i="13"/>
  <c r="M4696" i="13"/>
  <c r="O4696" i="13"/>
  <c r="U4696" i="13"/>
  <c r="AC4696" i="13"/>
  <c r="M4697" i="13"/>
  <c r="O4697" i="13"/>
  <c r="U4697" i="13"/>
  <c r="AC4697" i="13"/>
  <c r="M4698" i="13"/>
  <c r="O4698" i="13"/>
  <c r="U4698" i="13"/>
  <c r="AC4698" i="13"/>
  <c r="AH4698" i="13"/>
  <c r="AI4698" i="13" s="1"/>
  <c r="M4699" i="13"/>
  <c r="O4699" i="13"/>
  <c r="AH4699" i="13" s="1"/>
  <c r="AI4699" i="13" s="1"/>
  <c r="U4699" i="13"/>
  <c r="AC4699" i="13"/>
  <c r="M4700" i="13"/>
  <c r="O4700" i="13"/>
  <c r="AH4700" i="13" s="1"/>
  <c r="P4700" i="13"/>
  <c r="U4700" i="13"/>
  <c r="AC4700" i="13"/>
  <c r="M4701" i="13"/>
  <c r="O4701" i="13"/>
  <c r="U4701" i="13"/>
  <c r="AC4701" i="13"/>
  <c r="M4702" i="13"/>
  <c r="O4702" i="13"/>
  <c r="P4702" i="13"/>
  <c r="U4702" i="13"/>
  <c r="AC4702" i="13"/>
  <c r="AC1444" i="14" s="1"/>
  <c r="M4703" i="13"/>
  <c r="O4703" i="13"/>
  <c r="AH4703" i="13" s="1"/>
  <c r="U4703" i="13"/>
  <c r="U1445" i="14" s="1"/>
  <c r="AC4703" i="13"/>
  <c r="AC1445" i="14" s="1"/>
  <c r="M4704" i="13"/>
  <c r="O4704" i="13"/>
  <c r="AH4704" i="13" s="1"/>
  <c r="U4704" i="13"/>
  <c r="AC4704" i="13"/>
  <c r="M4705" i="13"/>
  <c r="O4705" i="13"/>
  <c r="P4705" i="13"/>
  <c r="U4705" i="13"/>
  <c r="AC4705" i="13"/>
  <c r="AH4705" i="13"/>
  <c r="M4706" i="13"/>
  <c r="O4706" i="13"/>
  <c r="P4706" i="13" s="1"/>
  <c r="U4706" i="13"/>
  <c r="AC4706" i="13"/>
  <c r="M4707" i="13"/>
  <c r="O4707" i="13"/>
  <c r="AH4707" i="13" s="1"/>
  <c r="AI4707" i="13" s="1"/>
  <c r="U4707" i="13"/>
  <c r="AC4707" i="13"/>
  <c r="M4708" i="13"/>
  <c r="O4708" i="13"/>
  <c r="U4708" i="13"/>
  <c r="AC4708" i="13"/>
  <c r="M4709" i="13"/>
  <c r="O4709" i="13"/>
  <c r="AH4709" i="13" s="1"/>
  <c r="AI4709" i="13" s="1"/>
  <c r="P4709" i="13"/>
  <c r="AJ4709" i="13" s="1"/>
  <c r="U4709" i="13"/>
  <c r="AC4709" i="13"/>
  <c r="M4710" i="13"/>
  <c r="O4710" i="13"/>
  <c r="P4710" i="13" s="1"/>
  <c r="U4710" i="13"/>
  <c r="AC4710" i="13"/>
  <c r="M4711" i="13"/>
  <c r="O4711" i="13"/>
  <c r="U4711" i="13"/>
  <c r="AC4711" i="13"/>
  <c r="M4712" i="13"/>
  <c r="O4712" i="13"/>
  <c r="P4712" i="13" s="1"/>
  <c r="U4712" i="13"/>
  <c r="AC4712" i="13"/>
  <c r="AH4712" i="13"/>
  <c r="AI4712" i="13" s="1"/>
  <c r="M4713" i="13"/>
  <c r="O4713" i="13"/>
  <c r="AH4713" i="13" s="1"/>
  <c r="AI4713" i="13" s="1"/>
  <c r="U4713" i="13"/>
  <c r="AC4713" i="13"/>
  <c r="M4714" i="13"/>
  <c r="O4714" i="13"/>
  <c r="P4714" i="13" s="1"/>
  <c r="U4714" i="13"/>
  <c r="AC4714" i="13"/>
  <c r="M4715" i="13"/>
  <c r="O4715" i="13"/>
  <c r="AH4715" i="13" s="1"/>
  <c r="AI4715" i="13" s="1"/>
  <c r="U4715" i="13"/>
  <c r="AC4715" i="13"/>
  <c r="M4716" i="13"/>
  <c r="O4716" i="13"/>
  <c r="AH4716" i="13" s="1"/>
  <c r="AI4716" i="13" s="1"/>
  <c r="P4716" i="13"/>
  <c r="U4716" i="13"/>
  <c r="AC4716" i="13"/>
  <c r="M4717" i="13"/>
  <c r="O4717" i="13"/>
  <c r="AH4717" i="13" s="1"/>
  <c r="AI4717" i="13" s="1"/>
  <c r="U4717" i="13"/>
  <c r="AC4717" i="13"/>
  <c r="M4718" i="13"/>
  <c r="O4718" i="13"/>
  <c r="P4718" i="13" s="1"/>
  <c r="U4718" i="13"/>
  <c r="AC4718" i="13"/>
  <c r="AH4718" i="13"/>
  <c r="M4719" i="13"/>
  <c r="M1449" i="14" s="1"/>
  <c r="O4719" i="13"/>
  <c r="P4719" i="13"/>
  <c r="U4719" i="13"/>
  <c r="AC4719" i="13"/>
  <c r="AH4719" i="13"/>
  <c r="M4720" i="13"/>
  <c r="O4720" i="13"/>
  <c r="U4720" i="13"/>
  <c r="AC4720" i="13"/>
  <c r="M4721" i="13"/>
  <c r="O4721" i="13"/>
  <c r="P4721" i="13" s="1"/>
  <c r="U4721" i="13"/>
  <c r="AC4721" i="13"/>
  <c r="AH4721" i="13"/>
  <c r="M4722" i="13"/>
  <c r="O4722" i="13"/>
  <c r="U4722" i="13"/>
  <c r="AC4722" i="13"/>
  <c r="AH4722" i="13"/>
  <c r="M4723" i="13"/>
  <c r="O4723" i="13"/>
  <c r="P4723" i="13"/>
  <c r="U4723" i="13"/>
  <c r="AC4723" i="13"/>
  <c r="M4724" i="13"/>
  <c r="O4724" i="13"/>
  <c r="P4724" i="13" s="1"/>
  <c r="U4724" i="13"/>
  <c r="AC4724" i="13"/>
  <c r="M4725" i="13"/>
  <c r="O4725" i="13"/>
  <c r="AH4725" i="13" s="1"/>
  <c r="AI4725" i="13" s="1"/>
  <c r="P4725" i="13"/>
  <c r="U4725" i="13"/>
  <c r="AC4725" i="13"/>
  <c r="M4726" i="13"/>
  <c r="O4726" i="13"/>
  <c r="P4726" i="13" s="1"/>
  <c r="U4726" i="13"/>
  <c r="AC4726" i="13"/>
  <c r="AH4726" i="13"/>
  <c r="AI4726" i="13" s="1"/>
  <c r="M4727" i="13"/>
  <c r="O4727" i="13"/>
  <c r="U4727" i="13"/>
  <c r="AC4727" i="13"/>
  <c r="M4728" i="13"/>
  <c r="O4728" i="13"/>
  <c r="P4728" i="13" s="1"/>
  <c r="U4728" i="13"/>
  <c r="AC4728" i="13"/>
  <c r="M4729" i="13"/>
  <c r="O4729" i="13"/>
  <c r="AH4729" i="13" s="1"/>
  <c r="AI4729" i="13" s="1"/>
  <c r="P4729" i="13"/>
  <c r="U4729" i="13"/>
  <c r="AC4729" i="13"/>
  <c r="M4730" i="13"/>
  <c r="O4730" i="13"/>
  <c r="P4730" i="13" s="1"/>
  <c r="U4730" i="13"/>
  <c r="AC4730" i="13"/>
  <c r="AH4730" i="13"/>
  <c r="AI4730" i="13" s="1"/>
  <c r="M4731" i="13"/>
  <c r="O4731" i="13"/>
  <c r="AH4731" i="13" s="1"/>
  <c r="AI4731" i="13" s="1"/>
  <c r="U4731" i="13"/>
  <c r="AC4731" i="13"/>
  <c r="M4732" i="13"/>
  <c r="O4732" i="13"/>
  <c r="P4732" i="13"/>
  <c r="U4732" i="13"/>
  <c r="AC4732" i="13"/>
  <c r="AH4732" i="13"/>
  <c r="AI4732" i="13" s="1"/>
  <c r="M4733" i="13"/>
  <c r="O4733" i="13"/>
  <c r="AH4733" i="13" s="1"/>
  <c r="AI4733" i="13" s="1"/>
  <c r="U4733" i="13"/>
  <c r="AC4733" i="13"/>
  <c r="M4734" i="13"/>
  <c r="O4734" i="13"/>
  <c r="U4734" i="13"/>
  <c r="AC4734" i="13"/>
  <c r="M4735" i="13"/>
  <c r="O4735" i="13"/>
  <c r="P4735" i="13"/>
  <c r="U4735" i="13"/>
  <c r="AC4735" i="13"/>
  <c r="AH4735" i="13"/>
  <c r="AI4735" i="13" s="1"/>
  <c r="M4736" i="13"/>
  <c r="O4736" i="13"/>
  <c r="AH4736" i="13" s="1"/>
  <c r="U4736" i="13"/>
  <c r="AC4736" i="13"/>
  <c r="M4737" i="13"/>
  <c r="M1455" i="14" s="1"/>
  <c r="O4737" i="13"/>
  <c r="AH4737" i="13" s="1"/>
  <c r="P4737" i="13"/>
  <c r="U4737" i="13"/>
  <c r="AC4737" i="13"/>
  <c r="M4738" i="13"/>
  <c r="O4738" i="13"/>
  <c r="U4738" i="13"/>
  <c r="AC4738" i="13"/>
  <c r="M4739" i="13"/>
  <c r="O4739" i="13"/>
  <c r="P4739" i="13"/>
  <c r="U4739" i="13"/>
  <c r="AC4739" i="13"/>
  <c r="AC1457" i="14" s="1"/>
  <c r="M4740" i="13"/>
  <c r="O4740" i="13"/>
  <c r="U4740" i="13"/>
  <c r="AC4740" i="13"/>
  <c r="M4741" i="13"/>
  <c r="O4741" i="13"/>
  <c r="P4741" i="13"/>
  <c r="U4741" i="13"/>
  <c r="AC4741" i="13"/>
  <c r="M4742" i="13"/>
  <c r="O4742" i="13"/>
  <c r="P4742" i="13" s="1"/>
  <c r="U4742" i="13"/>
  <c r="AC4742" i="13"/>
  <c r="M4743" i="13"/>
  <c r="O4743" i="13"/>
  <c r="P4743" i="13"/>
  <c r="U4743" i="13"/>
  <c r="AC4743" i="13"/>
  <c r="AH4743" i="13"/>
  <c r="AI4743" i="13" s="1"/>
  <c r="M4744" i="13"/>
  <c r="O4744" i="13"/>
  <c r="P4744" i="13" s="1"/>
  <c r="U4744" i="13"/>
  <c r="AC4744" i="13"/>
  <c r="AJ4744" i="13" s="1"/>
  <c r="AH4744" i="13"/>
  <c r="AI4744" i="13" s="1"/>
  <c r="M4745" i="13"/>
  <c r="O4745" i="13"/>
  <c r="AH4745" i="13" s="1"/>
  <c r="AI4745" i="13" s="1"/>
  <c r="P4745" i="13"/>
  <c r="U4745" i="13"/>
  <c r="AC4745" i="13"/>
  <c r="M4746" i="13"/>
  <c r="O4746" i="13"/>
  <c r="P4746" i="13" s="1"/>
  <c r="U4746" i="13"/>
  <c r="AC4746" i="13"/>
  <c r="M4747" i="13"/>
  <c r="O4747" i="13"/>
  <c r="AH4747" i="13" s="1"/>
  <c r="AI4747" i="13" s="1"/>
  <c r="U4747" i="13"/>
  <c r="AC4747" i="13"/>
  <c r="M4748" i="13"/>
  <c r="O4748" i="13"/>
  <c r="AH4748" i="13" s="1"/>
  <c r="AI4748" i="13" s="1"/>
  <c r="U4748" i="13"/>
  <c r="AC4748" i="13"/>
  <c r="M4749" i="13"/>
  <c r="O4749" i="13"/>
  <c r="AH4749" i="13" s="1"/>
  <c r="AI4749" i="13" s="1"/>
  <c r="U4749" i="13"/>
  <c r="AC4749" i="13"/>
  <c r="M4750" i="13"/>
  <c r="O4750" i="13"/>
  <c r="AH4750" i="13" s="1"/>
  <c r="AI4750" i="13" s="1"/>
  <c r="P4750" i="13"/>
  <c r="U4750" i="13"/>
  <c r="AC4750" i="13"/>
  <c r="M4751" i="13"/>
  <c r="O4751" i="13"/>
  <c r="P4751" i="13"/>
  <c r="U4751" i="13"/>
  <c r="AC4751" i="13"/>
  <c r="AH4751" i="13"/>
  <c r="AI4751" i="13" s="1"/>
  <c r="M4752" i="13"/>
  <c r="O4752" i="13"/>
  <c r="P4752" i="13" s="1"/>
  <c r="U4752" i="13"/>
  <c r="AC4752" i="13"/>
  <c r="M4753" i="13"/>
  <c r="O4753" i="13"/>
  <c r="AH4753" i="13" s="1"/>
  <c r="AI4753" i="13" s="1"/>
  <c r="P4753" i="13"/>
  <c r="U4753" i="13"/>
  <c r="AC4753" i="13"/>
  <c r="M4754" i="13"/>
  <c r="O4754" i="13"/>
  <c r="U4754" i="13"/>
  <c r="AC4754" i="13"/>
  <c r="AH4754" i="13"/>
  <c r="M4755" i="13"/>
  <c r="O4755" i="13"/>
  <c r="P4755" i="13" s="1"/>
  <c r="U4755" i="13"/>
  <c r="AC4755" i="13"/>
  <c r="M4756" i="13"/>
  <c r="O4756" i="13"/>
  <c r="P4756" i="13"/>
  <c r="U4756" i="13"/>
  <c r="AC4756" i="13"/>
  <c r="M4757" i="13"/>
  <c r="O4757" i="13"/>
  <c r="P4757" i="13"/>
  <c r="U4757" i="13"/>
  <c r="AC4757" i="13"/>
  <c r="AC1463" i="14" s="1"/>
  <c r="M4758" i="13"/>
  <c r="O4758" i="13"/>
  <c r="U4758" i="13"/>
  <c r="AC4758" i="13"/>
  <c r="M4759" i="13"/>
  <c r="O4759" i="13"/>
  <c r="P4759" i="13"/>
  <c r="U4759" i="13"/>
  <c r="AC4759" i="13"/>
  <c r="AH4759" i="13"/>
  <c r="M4760" i="13"/>
  <c r="O4760" i="13"/>
  <c r="P4760" i="13" s="1"/>
  <c r="U4760" i="13"/>
  <c r="AC4760" i="13"/>
  <c r="M4761" i="13"/>
  <c r="O4761" i="13"/>
  <c r="AH4761" i="13" s="1"/>
  <c r="AI4761" i="13" s="1"/>
  <c r="U4761" i="13"/>
  <c r="AC4761" i="13"/>
  <c r="M4762" i="13"/>
  <c r="O4762" i="13"/>
  <c r="P4762" i="13" s="1"/>
  <c r="U4762" i="13"/>
  <c r="AC4762" i="13"/>
  <c r="M4763" i="13"/>
  <c r="O4763" i="13"/>
  <c r="AH4763" i="13" s="1"/>
  <c r="AI4763" i="13" s="1"/>
  <c r="P4763" i="13"/>
  <c r="U4763" i="13"/>
  <c r="AC4763" i="13"/>
  <c r="M4764" i="13"/>
  <c r="O4764" i="13"/>
  <c r="P4764" i="13" s="1"/>
  <c r="U4764" i="13"/>
  <c r="AC4764" i="13"/>
  <c r="AH4764" i="13"/>
  <c r="AI4764" i="13" s="1"/>
  <c r="M4765" i="13"/>
  <c r="O4765" i="13"/>
  <c r="AH4765" i="13" s="1"/>
  <c r="AI4765" i="13" s="1"/>
  <c r="U4765" i="13"/>
  <c r="AC4765" i="13"/>
  <c r="M4766" i="13"/>
  <c r="O4766" i="13"/>
  <c r="P4766" i="13" s="1"/>
  <c r="U4766" i="13"/>
  <c r="AC4766" i="13"/>
  <c r="M4767" i="13"/>
  <c r="O4767" i="13"/>
  <c r="AH4767" i="13" s="1"/>
  <c r="AI4767" i="13" s="1"/>
  <c r="U4767" i="13"/>
  <c r="AC4767" i="13"/>
  <c r="M4768" i="13"/>
  <c r="O4768" i="13"/>
  <c r="U4768" i="13"/>
  <c r="AC4768" i="13"/>
  <c r="M4769" i="13"/>
  <c r="O4769" i="13"/>
  <c r="P4769" i="13"/>
  <c r="U4769" i="13"/>
  <c r="AC4769" i="13"/>
  <c r="AH4769" i="13"/>
  <c r="AI4769" i="13" s="1"/>
  <c r="M4770" i="13"/>
  <c r="O4770" i="13"/>
  <c r="U4770" i="13"/>
  <c r="AC4770" i="13"/>
  <c r="M4771" i="13"/>
  <c r="O4771" i="13"/>
  <c r="AH4771" i="13" s="1"/>
  <c r="AI4771" i="13" s="1"/>
  <c r="P4771" i="13"/>
  <c r="U4771" i="13"/>
  <c r="AC4771" i="13"/>
  <c r="M4772" i="13"/>
  <c r="O4772" i="13"/>
  <c r="U4772" i="13"/>
  <c r="AC4772" i="13"/>
  <c r="M4773" i="13"/>
  <c r="O4773" i="13"/>
  <c r="U4773" i="13"/>
  <c r="AC4773" i="13"/>
  <c r="M4774" i="13"/>
  <c r="O4774" i="13"/>
  <c r="P4774" i="13"/>
  <c r="U4774" i="13"/>
  <c r="AC4774" i="13"/>
  <c r="M4775" i="13"/>
  <c r="O4775" i="13"/>
  <c r="U4775" i="13"/>
  <c r="AC4775" i="13"/>
  <c r="AH4775" i="13"/>
  <c r="M4776" i="13"/>
  <c r="O4776" i="13"/>
  <c r="U4776" i="13"/>
  <c r="AC4776" i="13"/>
  <c r="M4777" i="13"/>
  <c r="O4777" i="13"/>
  <c r="AH4777" i="13" s="1"/>
  <c r="U4777" i="13"/>
  <c r="AC4777" i="13"/>
  <c r="M4778" i="13"/>
  <c r="O4778" i="13"/>
  <c r="P4778" i="13" s="1"/>
  <c r="U4778" i="13"/>
  <c r="AC4778" i="13"/>
  <c r="M4779" i="13"/>
  <c r="O4779" i="13"/>
  <c r="AH4779" i="13" s="1"/>
  <c r="AI4779" i="13" s="1"/>
  <c r="U4779" i="13"/>
  <c r="AC4779" i="13"/>
  <c r="M4780" i="13"/>
  <c r="O4780" i="13"/>
  <c r="U4780" i="13"/>
  <c r="AC4780" i="13"/>
  <c r="M4781" i="13"/>
  <c r="O4781" i="13"/>
  <c r="U4781" i="13"/>
  <c r="AC4781" i="13"/>
  <c r="M4782" i="13"/>
  <c r="O4782" i="13"/>
  <c r="U4782" i="13"/>
  <c r="AC4782" i="13"/>
  <c r="M4783" i="13"/>
  <c r="O4783" i="13"/>
  <c r="U4783" i="13"/>
  <c r="AC4783" i="13"/>
  <c r="M4784" i="13"/>
  <c r="O4784" i="13"/>
  <c r="U4784" i="13"/>
  <c r="AC4784" i="13"/>
  <c r="M4785" i="13"/>
  <c r="O4785" i="13"/>
  <c r="U4785" i="13"/>
  <c r="AC4785" i="13"/>
  <c r="AH4785" i="13"/>
  <c r="AI4785" i="13" s="1"/>
  <c r="M4786" i="13"/>
  <c r="O4786" i="13"/>
  <c r="U4786" i="13"/>
  <c r="AC4786" i="13"/>
  <c r="AH4786" i="13"/>
  <c r="AI4786" i="13" s="1"/>
  <c r="M4787" i="13"/>
  <c r="O4787" i="13"/>
  <c r="U4787" i="13"/>
  <c r="AC4787" i="13"/>
  <c r="AH4787" i="13"/>
  <c r="AI4787" i="13" s="1"/>
  <c r="M4788" i="13"/>
  <c r="O4788" i="13"/>
  <c r="U4788" i="13"/>
  <c r="AC4788" i="13"/>
  <c r="AH4788" i="13"/>
  <c r="AI4788" i="13" s="1"/>
  <c r="M4789" i="13"/>
  <c r="O4789" i="13"/>
  <c r="AH4789" i="13" s="1"/>
  <c r="AI4789" i="13" s="1"/>
  <c r="U4789" i="13"/>
  <c r="AC4789" i="13"/>
  <c r="M4790" i="13"/>
  <c r="O4790" i="13"/>
  <c r="P4790" i="13" s="1"/>
  <c r="U4790" i="13"/>
  <c r="AC4790" i="13"/>
  <c r="AC1472" i="14" s="1"/>
  <c r="M4791" i="13"/>
  <c r="O4791" i="13"/>
  <c r="P4791" i="13"/>
  <c r="U4791" i="13"/>
  <c r="AC4791" i="13"/>
  <c r="M4792" i="13"/>
  <c r="O4792" i="13"/>
  <c r="U4792" i="13"/>
  <c r="AC4792" i="13"/>
  <c r="M4793" i="13"/>
  <c r="O4793" i="13"/>
  <c r="P4793" i="13" s="1"/>
  <c r="U4793" i="13"/>
  <c r="AC4793" i="13"/>
  <c r="AH4793" i="13"/>
  <c r="M4794" i="13"/>
  <c r="O4794" i="13"/>
  <c r="AH4794" i="13" s="1"/>
  <c r="U4794" i="13"/>
  <c r="AC4794" i="13"/>
  <c r="M4795" i="13"/>
  <c r="O4795" i="13"/>
  <c r="U4795" i="13"/>
  <c r="AC4795" i="13"/>
  <c r="M4796" i="13"/>
  <c r="O4796" i="13"/>
  <c r="AH4796" i="13" s="1"/>
  <c r="AI4796" i="13" s="1"/>
  <c r="U4796" i="13"/>
  <c r="AC4796" i="13"/>
  <c r="M4797" i="13"/>
  <c r="O4797" i="13"/>
  <c r="AH4797" i="13" s="1"/>
  <c r="AI4797" i="13" s="1"/>
  <c r="U4797" i="13"/>
  <c r="AC4797" i="13"/>
  <c r="M4798" i="13"/>
  <c r="O4798" i="13"/>
  <c r="P4798" i="13"/>
  <c r="U4798" i="13"/>
  <c r="AC4798" i="13"/>
  <c r="AH4798" i="13"/>
  <c r="AI4798" i="13" s="1"/>
  <c r="M4799" i="13"/>
  <c r="O4799" i="13"/>
  <c r="P4799" i="13" s="1"/>
  <c r="U4799" i="13"/>
  <c r="AC4799" i="13"/>
  <c r="M4800" i="13"/>
  <c r="O4800" i="13"/>
  <c r="P4800" i="13"/>
  <c r="U4800" i="13"/>
  <c r="AC4800" i="13"/>
  <c r="M4801" i="13"/>
  <c r="O4801" i="13"/>
  <c r="P4801" i="13"/>
  <c r="U4801" i="13"/>
  <c r="AC4801" i="13"/>
  <c r="AH4801" i="13"/>
  <c r="AI4801" i="13" s="1"/>
  <c r="M4802" i="13"/>
  <c r="O4802" i="13"/>
  <c r="P4802" i="13" s="1"/>
  <c r="U4802" i="13"/>
  <c r="AC4802" i="13"/>
  <c r="M4803" i="13"/>
  <c r="O4803" i="13"/>
  <c r="U4803" i="13"/>
  <c r="AC4803" i="13"/>
  <c r="M4804" i="13"/>
  <c r="O4804" i="13"/>
  <c r="P4804" i="13"/>
  <c r="U4804" i="13"/>
  <c r="AC4804" i="13"/>
  <c r="AH4804" i="13"/>
  <c r="AI4804" i="13" s="1"/>
  <c r="M4805" i="13"/>
  <c r="O4805" i="13"/>
  <c r="AH4805" i="13" s="1"/>
  <c r="AI4805" i="13" s="1"/>
  <c r="U4805" i="13"/>
  <c r="AC4805" i="13"/>
  <c r="M4806" i="13"/>
  <c r="O4806" i="13"/>
  <c r="AH4806" i="13" s="1"/>
  <c r="AI4806" i="13" s="1"/>
  <c r="P4806" i="13"/>
  <c r="U4806" i="13"/>
  <c r="AC4806" i="13"/>
  <c r="M4807" i="13"/>
  <c r="O4807" i="13"/>
  <c r="AH4807" i="13" s="1"/>
  <c r="AI4807" i="13" s="1"/>
  <c r="P4807" i="13"/>
  <c r="U4807" i="13"/>
  <c r="AC4807" i="13"/>
  <c r="M4808" i="13"/>
  <c r="O4808" i="13"/>
  <c r="P4808" i="13" s="1"/>
  <c r="U4808" i="13"/>
  <c r="AC4808" i="13"/>
  <c r="M4809" i="13"/>
  <c r="O4809" i="13"/>
  <c r="P4809" i="13"/>
  <c r="U4809" i="13"/>
  <c r="AC4809" i="13"/>
  <c r="AH4809" i="13"/>
  <c r="M4810" i="13"/>
  <c r="O4810" i="13"/>
  <c r="U4810" i="13"/>
  <c r="AC4810" i="13"/>
  <c r="AH4810" i="13"/>
  <c r="M4811" i="13"/>
  <c r="O4811" i="13"/>
  <c r="O1481" i="14" s="1"/>
  <c r="U4811" i="13"/>
  <c r="AC4811" i="13"/>
  <c r="AH4811" i="13"/>
  <c r="M4812" i="13"/>
  <c r="O4812" i="13"/>
  <c r="P4812" i="13"/>
  <c r="U4812" i="13"/>
  <c r="AC4812" i="13"/>
  <c r="AH4812" i="13"/>
  <c r="M4813" i="13"/>
  <c r="O4813" i="13"/>
  <c r="P4813" i="13" s="1"/>
  <c r="U4813" i="13"/>
  <c r="U1483" i="14" s="1"/>
  <c r="AC4813" i="13"/>
  <c r="M4814" i="13"/>
  <c r="O4814" i="13"/>
  <c r="AH4814" i="13" s="1"/>
  <c r="AI4814" i="13" s="1"/>
  <c r="U4814" i="13"/>
  <c r="AC4814" i="13"/>
  <c r="M4815" i="13"/>
  <c r="O4815" i="13"/>
  <c r="P4815" i="13" s="1"/>
  <c r="U4815" i="13"/>
  <c r="AC4815" i="13"/>
  <c r="M4816" i="13"/>
  <c r="O4816" i="13"/>
  <c r="P4816" i="13" s="1"/>
  <c r="U4816" i="13"/>
  <c r="AC4816" i="13"/>
  <c r="AH4816" i="13"/>
  <c r="AI4816" i="13" s="1"/>
  <c r="M4817" i="13"/>
  <c r="O4817" i="13"/>
  <c r="P4817" i="13"/>
  <c r="U4817" i="13"/>
  <c r="AC4817" i="13"/>
  <c r="AH4817" i="13"/>
  <c r="AI4817" i="13" s="1"/>
  <c r="M4818" i="13"/>
  <c r="O4818" i="13"/>
  <c r="P4818" i="13" s="1"/>
  <c r="U4818" i="13"/>
  <c r="AC4818" i="13"/>
  <c r="M4819" i="13"/>
  <c r="O4819" i="13"/>
  <c r="AH4819" i="13" s="1"/>
  <c r="AI4819" i="13" s="1"/>
  <c r="P4819" i="13"/>
  <c r="U4819" i="13"/>
  <c r="AC4819" i="13"/>
  <c r="M4820" i="13"/>
  <c r="O4820" i="13"/>
  <c r="AH4820" i="13" s="1"/>
  <c r="AI4820" i="13" s="1"/>
  <c r="U4820" i="13"/>
  <c r="AC4820" i="13"/>
  <c r="M4821" i="13"/>
  <c r="O4821" i="13"/>
  <c r="U4821" i="13"/>
  <c r="AC4821" i="13"/>
  <c r="M4822" i="13"/>
  <c r="O4822" i="13"/>
  <c r="P4822" i="13" s="1"/>
  <c r="U4822" i="13"/>
  <c r="AC4822" i="13"/>
  <c r="AH4822" i="13"/>
  <c r="AI4822" i="13" s="1"/>
  <c r="M4823" i="13"/>
  <c r="O4823" i="13"/>
  <c r="P4823" i="13"/>
  <c r="U4823" i="13"/>
  <c r="AJ4823" i="13" s="1"/>
  <c r="AC4823" i="13"/>
  <c r="AH4823" i="13"/>
  <c r="AI4823" i="13" s="1"/>
  <c r="M4824" i="13"/>
  <c r="O4824" i="13"/>
  <c r="P4824" i="13" s="1"/>
  <c r="U4824" i="13"/>
  <c r="AC4824" i="13"/>
  <c r="M4825" i="13"/>
  <c r="O4825" i="13"/>
  <c r="P4825" i="13" s="1"/>
  <c r="U4825" i="13"/>
  <c r="AC4825" i="13"/>
  <c r="AH4825" i="13"/>
  <c r="AI4825" i="13" s="1"/>
  <c r="M4826" i="13"/>
  <c r="O4826" i="13"/>
  <c r="U4826" i="13"/>
  <c r="AC4826" i="13"/>
  <c r="M4827" i="13"/>
  <c r="O4827" i="13"/>
  <c r="AH4827" i="13" s="1"/>
  <c r="U4827" i="13"/>
  <c r="AC4827" i="13"/>
  <c r="M4828" i="13"/>
  <c r="O4828" i="13"/>
  <c r="U4828" i="13"/>
  <c r="AC4828" i="13"/>
  <c r="M4829" i="13"/>
  <c r="O4829" i="13"/>
  <c r="P4829" i="13" s="1"/>
  <c r="U4829" i="13"/>
  <c r="AC4829" i="13"/>
  <c r="AC1487" i="14" s="1"/>
  <c r="M4830" i="13"/>
  <c r="O4830" i="13"/>
  <c r="P4830" i="13" s="1"/>
  <c r="U4830" i="13"/>
  <c r="AC4830" i="13"/>
  <c r="M4831" i="13"/>
  <c r="O4831" i="13"/>
  <c r="P4831" i="13" s="1"/>
  <c r="U4831" i="13"/>
  <c r="U1489" i="14" s="1"/>
  <c r="AC4831" i="13"/>
  <c r="M4832" i="13"/>
  <c r="O4832" i="13"/>
  <c r="AH4832" i="13" s="1"/>
  <c r="AI4832" i="13" s="1"/>
  <c r="U4832" i="13"/>
  <c r="AC4832" i="13"/>
  <c r="M4833" i="13"/>
  <c r="O4833" i="13"/>
  <c r="P4833" i="13"/>
  <c r="U4833" i="13"/>
  <c r="AC4833" i="13"/>
  <c r="AH4833" i="13"/>
  <c r="AI4833" i="13" s="1"/>
  <c r="M4834" i="13"/>
  <c r="O4834" i="13"/>
  <c r="U4834" i="13"/>
  <c r="AC4834" i="13"/>
  <c r="M4835" i="13"/>
  <c r="O4835" i="13"/>
  <c r="P4835" i="13" s="1"/>
  <c r="U4835" i="13"/>
  <c r="AC4835" i="13"/>
  <c r="AH4835" i="13"/>
  <c r="AI4835" i="13" s="1"/>
  <c r="M4836" i="13"/>
  <c r="O4836" i="13"/>
  <c r="P4836" i="13" s="1"/>
  <c r="U4836" i="13"/>
  <c r="AC4836" i="13"/>
  <c r="M4837" i="13"/>
  <c r="O4837" i="13"/>
  <c r="AH4837" i="13" s="1"/>
  <c r="AI4837" i="13" s="1"/>
  <c r="P4837" i="13"/>
  <c r="U4837" i="13"/>
  <c r="AC4837" i="13"/>
  <c r="M4838" i="13"/>
  <c r="O4838" i="13"/>
  <c r="AH4838" i="13" s="1"/>
  <c r="AI4838" i="13" s="1"/>
  <c r="U4838" i="13"/>
  <c r="AC4838" i="13"/>
  <c r="M4839" i="13"/>
  <c r="O4839" i="13"/>
  <c r="P4839" i="13" s="1"/>
  <c r="U4839" i="13"/>
  <c r="AC4839" i="13"/>
  <c r="AH4839" i="13"/>
  <c r="AI4839" i="13" s="1"/>
  <c r="M4840" i="13"/>
  <c r="O4840" i="13"/>
  <c r="P4840" i="13" s="1"/>
  <c r="U4840" i="13"/>
  <c r="AC4840" i="13"/>
  <c r="M4841" i="13"/>
  <c r="O4841" i="13"/>
  <c r="U4841" i="13"/>
  <c r="AC4841" i="13"/>
  <c r="M4842" i="13"/>
  <c r="O4842" i="13"/>
  <c r="P4842" i="13" s="1"/>
  <c r="U4842" i="13"/>
  <c r="AC4842" i="13"/>
  <c r="M4843" i="13"/>
  <c r="O4843" i="13"/>
  <c r="AH4843" i="13" s="1"/>
  <c r="AI4843" i="13" s="1"/>
  <c r="U4843" i="13"/>
  <c r="AC4843" i="13"/>
  <c r="M4844" i="13"/>
  <c r="O4844" i="13"/>
  <c r="P4844" i="13"/>
  <c r="U4844" i="13"/>
  <c r="AC4844" i="13"/>
  <c r="M4845" i="13"/>
  <c r="O4845" i="13"/>
  <c r="P4845" i="13"/>
  <c r="U4845" i="13"/>
  <c r="AC4845" i="13"/>
  <c r="M4846" i="13"/>
  <c r="O4846" i="13"/>
  <c r="P4846" i="13" s="1"/>
  <c r="P1492" i="14" s="1"/>
  <c r="U4846" i="13"/>
  <c r="AC4846" i="13"/>
  <c r="AH4846" i="13"/>
  <c r="M4847" i="13"/>
  <c r="O4847" i="13"/>
  <c r="O1493" i="14" s="1"/>
  <c r="U4847" i="13"/>
  <c r="AC4847" i="13"/>
  <c r="M4848" i="13"/>
  <c r="O4848" i="13"/>
  <c r="P4848" i="13" s="1"/>
  <c r="U4848" i="13"/>
  <c r="AC4848" i="13"/>
  <c r="M4849" i="13"/>
  <c r="O4849" i="13"/>
  <c r="P4849" i="13"/>
  <c r="U4849" i="13"/>
  <c r="U1495" i="14" s="1"/>
  <c r="AC4849" i="13"/>
  <c r="AH4849" i="13"/>
  <c r="M4850" i="13"/>
  <c r="O4850" i="13"/>
  <c r="P4850" i="13" s="1"/>
  <c r="U4850" i="13"/>
  <c r="AC4850" i="13"/>
  <c r="AH4850" i="13"/>
  <c r="AI4850" i="13" s="1"/>
  <c r="M4851" i="13"/>
  <c r="O4851" i="13"/>
  <c r="P4851" i="13" s="1"/>
  <c r="U4851" i="13"/>
  <c r="AC4851" i="13"/>
  <c r="M4852" i="13"/>
  <c r="O4852" i="13"/>
  <c r="P4852" i="13" s="1"/>
  <c r="U4852" i="13"/>
  <c r="AC4852" i="13"/>
  <c r="AH4852" i="13"/>
  <c r="AI4852" i="13" s="1"/>
  <c r="M4853" i="13"/>
  <c r="O4853" i="13"/>
  <c r="P4853" i="13"/>
  <c r="U4853" i="13"/>
  <c r="AC4853" i="13"/>
  <c r="AH4853" i="13"/>
  <c r="AI4853" i="13" s="1"/>
  <c r="AJ4853" i="13"/>
  <c r="M4854" i="13"/>
  <c r="O4854" i="13"/>
  <c r="P4854" i="13" s="1"/>
  <c r="U4854" i="13"/>
  <c r="AC4854" i="13"/>
  <c r="M4855" i="13"/>
  <c r="O4855" i="13"/>
  <c r="AH4855" i="13" s="1"/>
  <c r="AI4855" i="13" s="1"/>
  <c r="P4855" i="13"/>
  <c r="U4855" i="13"/>
  <c r="AC4855" i="13"/>
  <c r="M4856" i="13"/>
  <c r="O4856" i="13"/>
  <c r="AH4856" i="13" s="1"/>
  <c r="AI4856" i="13" s="1"/>
  <c r="U4856" i="13"/>
  <c r="AC4856" i="13"/>
  <c r="M4857" i="13"/>
  <c r="O4857" i="13"/>
  <c r="AH4857" i="13" s="1"/>
  <c r="AI4857" i="13" s="1"/>
  <c r="P4857" i="13"/>
  <c r="U4857" i="13"/>
  <c r="AC4857" i="13"/>
  <c r="M4858" i="13"/>
  <c r="O4858" i="13"/>
  <c r="P4858" i="13" s="1"/>
  <c r="U4858" i="13"/>
  <c r="AC4858" i="13"/>
  <c r="AH4858" i="13"/>
  <c r="AI4858" i="13" s="1"/>
  <c r="M4859" i="13"/>
  <c r="O4859" i="13"/>
  <c r="P4859" i="13" s="1"/>
  <c r="U4859" i="13"/>
  <c r="AC4859" i="13"/>
  <c r="AH4859" i="13"/>
  <c r="AI4859" i="13" s="1"/>
  <c r="M4860" i="13"/>
  <c r="O4860" i="13"/>
  <c r="P4860" i="13" s="1"/>
  <c r="U4860" i="13"/>
  <c r="AC4860" i="13"/>
  <c r="M4861" i="13"/>
  <c r="O4861" i="13"/>
  <c r="P4861" i="13" s="1"/>
  <c r="U4861" i="13"/>
  <c r="AC4861" i="13"/>
  <c r="AH4861" i="13"/>
  <c r="AI4861" i="13" s="1"/>
  <c r="AJ4861" i="13"/>
  <c r="M4862" i="13"/>
  <c r="O4862" i="13"/>
  <c r="O1496" i="14" s="1"/>
  <c r="U4862" i="13"/>
  <c r="AC4862" i="13"/>
  <c r="M4863" i="13"/>
  <c r="O4863" i="13"/>
  <c r="O1497" i="14" s="1"/>
  <c r="U4863" i="13"/>
  <c r="AC4863" i="13"/>
  <c r="M4864" i="13"/>
  <c r="O4864" i="13"/>
  <c r="U4864" i="13"/>
  <c r="AC4864" i="13"/>
  <c r="M4865" i="13"/>
  <c r="O4865" i="13"/>
  <c r="U4865" i="13"/>
  <c r="AC4865" i="13"/>
  <c r="AC1499" i="14" s="1"/>
  <c r="M4866" i="13"/>
  <c r="O4866" i="13"/>
  <c r="AH4866" i="13" s="1"/>
  <c r="U4866" i="13"/>
  <c r="U1500" i="14" s="1"/>
  <c r="AC4866" i="13"/>
  <c r="AC1500" i="14" s="1"/>
  <c r="M4867" i="13"/>
  <c r="O4867" i="13"/>
  <c r="U4867" i="13"/>
  <c r="AC4867" i="13"/>
  <c r="M4868" i="13"/>
  <c r="O4868" i="13"/>
  <c r="U4868" i="13"/>
  <c r="AC4868" i="13"/>
  <c r="AH4868" i="13"/>
  <c r="AI4868" i="13" s="1"/>
  <c r="M4869" i="13"/>
  <c r="O4869" i="13"/>
  <c r="U4869" i="13"/>
  <c r="AC4869" i="13"/>
  <c r="AH4869" i="13"/>
  <c r="AI4869" i="13" s="1"/>
  <c r="M4870" i="13"/>
  <c r="O4870" i="13"/>
  <c r="U4870" i="13"/>
  <c r="AC4870" i="13"/>
  <c r="M4871" i="13"/>
  <c r="O4871" i="13"/>
  <c r="AH4871" i="13" s="1"/>
  <c r="AI4871" i="13" s="1"/>
  <c r="U4871" i="13"/>
  <c r="AC4871" i="13"/>
  <c r="M4872" i="13"/>
  <c r="O4872" i="13"/>
  <c r="AH4872" i="13" s="1"/>
  <c r="AI4872" i="13" s="1"/>
  <c r="U4872" i="13"/>
  <c r="AC4872" i="13"/>
  <c r="M4873" i="13"/>
  <c r="O4873" i="13"/>
  <c r="AH4873" i="13" s="1"/>
  <c r="AI4873" i="13" s="1"/>
  <c r="U4873" i="13"/>
  <c r="AC4873" i="13"/>
  <c r="M4874" i="13"/>
  <c r="O4874" i="13"/>
  <c r="U4874" i="13"/>
  <c r="AC4874" i="13"/>
  <c r="AH4874" i="13"/>
  <c r="AI4874" i="13" s="1"/>
  <c r="M4875" i="13"/>
  <c r="O4875" i="13"/>
  <c r="U4875" i="13"/>
  <c r="AC4875" i="13"/>
  <c r="AH4875" i="13"/>
  <c r="AI4875" i="13" s="1"/>
  <c r="M4876" i="13"/>
  <c r="O4876" i="13"/>
  <c r="U4876" i="13"/>
  <c r="AC4876" i="13"/>
  <c r="AH4876" i="13"/>
  <c r="AI4876" i="13" s="1"/>
  <c r="M4877" i="13"/>
  <c r="O4877" i="13"/>
  <c r="U4877" i="13"/>
  <c r="AC4877" i="13"/>
  <c r="M4878" i="13"/>
  <c r="O4878" i="13"/>
  <c r="U4878" i="13"/>
  <c r="AC4878" i="13"/>
  <c r="M4879" i="13"/>
  <c r="O4879" i="13"/>
  <c r="AH4879" i="13" s="1"/>
  <c r="AI4879" i="13" s="1"/>
  <c r="U4879" i="13"/>
  <c r="AC4879" i="13"/>
  <c r="M4880" i="13"/>
  <c r="O4880" i="13"/>
  <c r="P4880" i="13" s="1"/>
  <c r="U4880" i="13"/>
  <c r="AC4880" i="13"/>
  <c r="M4881" i="13"/>
  <c r="O4881" i="13"/>
  <c r="P4881" i="13" s="1"/>
  <c r="U4881" i="13"/>
  <c r="AC4881" i="13"/>
  <c r="AC1503" i="14" s="1"/>
  <c r="M4882" i="13"/>
  <c r="O4882" i="13"/>
  <c r="P4882" i="13"/>
  <c r="U4882" i="13"/>
  <c r="AC4882" i="13"/>
  <c r="AC1504" i="14" s="1"/>
  <c r="AH4882" i="13"/>
  <c r="M4883" i="13"/>
  <c r="O4883" i="13"/>
  <c r="P4883" i="13" s="1"/>
  <c r="U4883" i="13"/>
  <c r="AC4883" i="13"/>
  <c r="AH4883" i="13"/>
  <c r="M4884" i="13"/>
  <c r="O4884" i="13"/>
  <c r="P4884" i="13" s="1"/>
  <c r="U4884" i="13"/>
  <c r="AC4884" i="13"/>
  <c r="AH4884" i="13"/>
  <c r="M4885" i="13"/>
  <c r="M1507" i="14" s="1"/>
  <c r="O4885" i="13"/>
  <c r="P4885" i="13"/>
  <c r="U4885" i="13"/>
  <c r="AC4885" i="13"/>
  <c r="AH4885" i="13"/>
  <c r="M4886" i="13"/>
  <c r="O4886" i="13"/>
  <c r="P4886" i="13" s="1"/>
  <c r="U4886" i="13"/>
  <c r="AC4886" i="13"/>
  <c r="M4887" i="13"/>
  <c r="AJ4887" i="13" s="1"/>
  <c r="O4887" i="13"/>
  <c r="AH4887" i="13" s="1"/>
  <c r="AI4887" i="13" s="1"/>
  <c r="P4887" i="13"/>
  <c r="U4887" i="13"/>
  <c r="AC4887" i="13"/>
  <c r="M4888" i="13"/>
  <c r="O4888" i="13"/>
  <c r="AH4888" i="13" s="1"/>
  <c r="AI4888" i="13" s="1"/>
  <c r="U4888" i="13"/>
  <c r="AC4888" i="13"/>
  <c r="M4889" i="13"/>
  <c r="O4889" i="13"/>
  <c r="AH4889" i="13" s="1"/>
  <c r="AI4889" i="13" s="1"/>
  <c r="P4889" i="13"/>
  <c r="U4889" i="13"/>
  <c r="AC4889" i="13"/>
  <c r="M4890" i="13"/>
  <c r="O4890" i="13"/>
  <c r="P4890" i="13"/>
  <c r="U4890" i="13"/>
  <c r="AC4890" i="13"/>
  <c r="AH4890" i="13"/>
  <c r="AI4890" i="13" s="1"/>
  <c r="M4891" i="13"/>
  <c r="O4891" i="13"/>
  <c r="P4891" i="13" s="1"/>
  <c r="U4891" i="13"/>
  <c r="AC4891" i="13"/>
  <c r="AH4891" i="13"/>
  <c r="AI4891" i="13" s="1"/>
  <c r="M4892" i="13"/>
  <c r="O4892" i="13"/>
  <c r="P4892" i="13" s="1"/>
  <c r="U4892" i="13"/>
  <c r="AC4892" i="13"/>
  <c r="AH4892" i="13"/>
  <c r="AI4892" i="13" s="1"/>
  <c r="M4893" i="13"/>
  <c r="O4893" i="13"/>
  <c r="P4893" i="13"/>
  <c r="U4893" i="13"/>
  <c r="AC4893" i="13"/>
  <c r="AH4893" i="13"/>
  <c r="AI4893" i="13" s="1"/>
  <c r="M4894" i="13"/>
  <c r="O4894" i="13"/>
  <c r="P4894" i="13" s="1"/>
  <c r="U4894" i="13"/>
  <c r="AC4894" i="13"/>
  <c r="M4895" i="13"/>
  <c r="O4895" i="13"/>
  <c r="AH4895" i="13" s="1"/>
  <c r="AI4895" i="13" s="1"/>
  <c r="P4895" i="13"/>
  <c r="U4895" i="13"/>
  <c r="AC4895" i="13"/>
  <c r="M4896" i="13"/>
  <c r="O4896" i="13"/>
  <c r="AH4896" i="13" s="1"/>
  <c r="AI4896" i="13" s="1"/>
  <c r="U4896" i="13"/>
  <c r="AC4896" i="13"/>
  <c r="M4897" i="13"/>
  <c r="O4897" i="13"/>
  <c r="AH4897" i="13" s="1"/>
  <c r="AI4897" i="13" s="1"/>
  <c r="U4897" i="13"/>
  <c r="AC4897" i="13"/>
  <c r="M4898" i="13"/>
  <c r="O4898" i="13"/>
  <c r="P4898" i="13"/>
  <c r="U4898" i="13"/>
  <c r="AC4898" i="13"/>
  <c r="AC1508" i="14" s="1"/>
  <c r="AH4898" i="13"/>
  <c r="M4899" i="13"/>
  <c r="O4899" i="13"/>
  <c r="P4899" i="13" s="1"/>
  <c r="U4899" i="13"/>
  <c r="AC4899" i="13"/>
  <c r="AH4899" i="13"/>
  <c r="M4900" i="13"/>
  <c r="O4900" i="13"/>
  <c r="P4900" i="13" s="1"/>
  <c r="U4900" i="13"/>
  <c r="AC4900" i="13"/>
  <c r="AH4900" i="13"/>
  <c r="M4901" i="13"/>
  <c r="M1511" i="14" s="1"/>
  <c r="O4901" i="13"/>
  <c r="P4901" i="13"/>
  <c r="U4901" i="13"/>
  <c r="AC4901" i="13"/>
  <c r="AH4901" i="13"/>
  <c r="M4902" i="13"/>
  <c r="M1512" i="14" s="1"/>
  <c r="O4902" i="13"/>
  <c r="O1512" i="14" s="1"/>
  <c r="U4902" i="13"/>
  <c r="AC4902" i="13"/>
  <c r="M4903" i="13"/>
  <c r="O4903" i="13"/>
  <c r="P4903" i="13"/>
  <c r="U4903" i="13"/>
  <c r="AC4903" i="13"/>
  <c r="M4904" i="13"/>
  <c r="O4904" i="13"/>
  <c r="AH4904" i="13" s="1"/>
  <c r="AI4904" i="13" s="1"/>
  <c r="U4904" i="13"/>
  <c r="AC4904" i="13"/>
  <c r="M4905" i="13"/>
  <c r="O4905" i="13"/>
  <c r="AH4905" i="13" s="1"/>
  <c r="AI4905" i="13" s="1"/>
  <c r="P4905" i="13"/>
  <c r="U4905" i="13"/>
  <c r="AC4905" i="13"/>
  <c r="M4906" i="13"/>
  <c r="O4906" i="13"/>
  <c r="P4906" i="13"/>
  <c r="U4906" i="13"/>
  <c r="AC4906" i="13"/>
  <c r="AH4906" i="13"/>
  <c r="AI4906" i="13" s="1"/>
  <c r="M4907" i="13"/>
  <c r="O4907" i="13"/>
  <c r="P4907" i="13" s="1"/>
  <c r="U4907" i="13"/>
  <c r="AC4907" i="13"/>
  <c r="AH4907" i="13"/>
  <c r="AI4907" i="13" s="1"/>
  <c r="M4908" i="13"/>
  <c r="O4908" i="13"/>
  <c r="P4908" i="13" s="1"/>
  <c r="U4908" i="13"/>
  <c r="AC4908" i="13"/>
  <c r="AH4908" i="13"/>
  <c r="AI4908" i="13" s="1"/>
  <c r="M4909" i="13"/>
  <c r="O4909" i="13"/>
  <c r="P4909" i="13"/>
  <c r="U4909" i="13"/>
  <c r="AC4909" i="13"/>
  <c r="AH4909" i="13"/>
  <c r="AI4909" i="13" s="1"/>
  <c r="M4910" i="13"/>
  <c r="O4910" i="13"/>
  <c r="P4910" i="13" s="1"/>
  <c r="U4910" i="13"/>
  <c r="AC4910" i="13"/>
  <c r="M4911" i="13"/>
  <c r="O4911" i="13"/>
  <c r="AH4911" i="13" s="1"/>
  <c r="AI4911" i="13" s="1"/>
  <c r="P4911" i="13"/>
  <c r="U4911" i="13"/>
  <c r="AC4911" i="13"/>
  <c r="M4912" i="13"/>
  <c r="O4912" i="13"/>
  <c r="AH4912" i="13" s="1"/>
  <c r="AI4912" i="13" s="1"/>
  <c r="U4912" i="13"/>
  <c r="AC4912" i="13"/>
  <c r="M4913" i="13"/>
  <c r="O4913" i="13"/>
  <c r="AH4913" i="13" s="1"/>
  <c r="AI4913" i="13" s="1"/>
  <c r="U4913" i="13"/>
  <c r="AC4913" i="13"/>
  <c r="M4914" i="13"/>
  <c r="O4914" i="13"/>
  <c r="P4914" i="13"/>
  <c r="U4914" i="13"/>
  <c r="AC4914" i="13"/>
  <c r="AH4914" i="13"/>
  <c r="AI4914" i="13" s="1"/>
  <c r="M4915" i="13"/>
  <c r="O4915" i="13"/>
  <c r="P4915" i="13" s="1"/>
  <c r="U4915" i="13"/>
  <c r="AC4915" i="13"/>
  <c r="AH4915" i="13"/>
  <c r="AI4915" i="13" s="1"/>
  <c r="M4916" i="13"/>
  <c r="O4916" i="13"/>
  <c r="U4916" i="13"/>
  <c r="AC4916" i="13"/>
  <c r="AH4916" i="13"/>
  <c r="M4917" i="13"/>
  <c r="M1515" i="14" s="1"/>
  <c r="O4917" i="13"/>
  <c r="U4917" i="13"/>
  <c r="AC4917" i="13"/>
  <c r="AH4917" i="13"/>
  <c r="M4918" i="13"/>
  <c r="M1516" i="14" s="1"/>
  <c r="O4918" i="13"/>
  <c r="O1516" i="14" s="1"/>
  <c r="U4918" i="13"/>
  <c r="AC4918" i="13"/>
  <c r="M4919" i="13"/>
  <c r="O4919" i="13"/>
  <c r="U4919" i="13"/>
  <c r="AC4919" i="13"/>
  <c r="M4920" i="13"/>
  <c r="O4920" i="13"/>
  <c r="U4920" i="13"/>
  <c r="U1518" i="14" s="1"/>
  <c r="AC4920" i="13"/>
  <c r="M4921" i="13"/>
  <c r="O4921" i="13"/>
  <c r="U4921" i="13"/>
  <c r="U1519" i="14" s="1"/>
  <c r="AC4921" i="13"/>
  <c r="AC1519" i="14" s="1"/>
  <c r="M4922" i="13"/>
  <c r="O4922" i="13"/>
  <c r="U4922" i="13"/>
  <c r="AC4922" i="13"/>
  <c r="AH4922" i="13"/>
  <c r="AI4922" i="13" s="1"/>
  <c r="M4923" i="13"/>
  <c r="O4923" i="13"/>
  <c r="U4923" i="13"/>
  <c r="AC4923" i="13"/>
  <c r="AH4923" i="13"/>
  <c r="AI4923" i="13" s="1"/>
  <c r="M4924" i="13"/>
  <c r="O4924" i="13"/>
  <c r="U4924" i="13"/>
  <c r="AC4924" i="13"/>
  <c r="AH4924" i="13"/>
  <c r="AI4924" i="13" s="1"/>
  <c r="M4925" i="13"/>
  <c r="O4925" i="13"/>
  <c r="U4925" i="13"/>
  <c r="AC4925" i="13"/>
  <c r="M4926" i="13"/>
  <c r="O4926" i="13"/>
  <c r="U4926" i="13"/>
  <c r="AC4926" i="13"/>
  <c r="M4927" i="13"/>
  <c r="O4927" i="13"/>
  <c r="U4927" i="13"/>
  <c r="AC4927" i="13"/>
  <c r="M4928" i="13"/>
  <c r="O4928" i="13"/>
  <c r="AH4928" i="13" s="1"/>
  <c r="AI4928" i="13" s="1"/>
  <c r="U4928" i="13"/>
  <c r="AC4928" i="13"/>
  <c r="M4929" i="13"/>
  <c r="O4929" i="13"/>
  <c r="U4929" i="13"/>
  <c r="AC4929" i="13"/>
  <c r="M4930" i="13"/>
  <c r="O4930" i="13"/>
  <c r="AH4930" i="13" s="1"/>
  <c r="AI4930" i="13" s="1"/>
  <c r="U4930" i="13"/>
  <c r="AC4930" i="13"/>
  <c r="M4931" i="13"/>
  <c r="O4931" i="13"/>
  <c r="U4931" i="13"/>
  <c r="AC4931" i="13"/>
  <c r="AH4931" i="13"/>
  <c r="AI4931" i="13" s="1"/>
  <c r="M4932" i="13"/>
  <c r="O4932" i="13"/>
  <c r="U4932" i="13"/>
  <c r="AC4932" i="13"/>
  <c r="M4933" i="13"/>
  <c r="O4933" i="13"/>
  <c r="U4933" i="13"/>
  <c r="AC4933" i="13"/>
  <c r="M4934" i="13"/>
  <c r="O4934" i="13"/>
  <c r="U4934" i="13"/>
  <c r="AC4934" i="13"/>
  <c r="M4935" i="13"/>
  <c r="O4935" i="13"/>
  <c r="O1521" i="14" s="1"/>
  <c r="P4935" i="13"/>
  <c r="U4935" i="13"/>
  <c r="AC4935" i="13"/>
  <c r="M4936" i="13"/>
  <c r="O4936" i="13"/>
  <c r="P4936" i="13"/>
  <c r="U4936" i="13"/>
  <c r="U1522" i="14" s="1"/>
  <c r="AC4936" i="13"/>
  <c r="M4937" i="13"/>
  <c r="O4937" i="13"/>
  <c r="P4937" i="13"/>
  <c r="U4937" i="13"/>
  <c r="AC4937" i="13"/>
  <c r="M4938" i="13"/>
  <c r="O4938" i="13"/>
  <c r="AH4938" i="13" s="1"/>
  <c r="P4938" i="13"/>
  <c r="U4938" i="13"/>
  <c r="AC4938" i="13"/>
  <c r="AC1524" i="14" s="1"/>
  <c r="M4939" i="13"/>
  <c r="O4939" i="13"/>
  <c r="P4939" i="13" s="1"/>
  <c r="U4939" i="13"/>
  <c r="AC4939" i="13"/>
  <c r="AH4939" i="13"/>
  <c r="M4940" i="13"/>
  <c r="O4940" i="13"/>
  <c r="P4940" i="13" s="1"/>
  <c r="U4940" i="13"/>
  <c r="AC4940" i="13"/>
  <c r="AH4940" i="13"/>
  <c r="AI4940" i="13" s="1"/>
  <c r="M4941" i="13"/>
  <c r="O4941" i="13"/>
  <c r="AH4941" i="13" s="1"/>
  <c r="AI4941" i="13" s="1"/>
  <c r="P4941" i="13"/>
  <c r="U4941" i="13"/>
  <c r="AC4941" i="13"/>
  <c r="M4942" i="13"/>
  <c r="O4942" i="13"/>
  <c r="P4942" i="13" s="1"/>
  <c r="U4942" i="13"/>
  <c r="AC4942" i="13"/>
  <c r="M4943" i="13"/>
  <c r="O4943" i="13"/>
  <c r="U4943" i="13"/>
  <c r="AC4943" i="13"/>
  <c r="M4944" i="13"/>
  <c r="O4944" i="13"/>
  <c r="AH4944" i="13" s="1"/>
  <c r="AI4944" i="13" s="1"/>
  <c r="P4944" i="13"/>
  <c r="U4944" i="13"/>
  <c r="AC4944" i="13"/>
  <c r="M4945" i="13"/>
  <c r="O4945" i="13"/>
  <c r="U4945" i="13"/>
  <c r="AC4945" i="13"/>
  <c r="M4946" i="13"/>
  <c r="O4946" i="13"/>
  <c r="AH4946" i="13" s="1"/>
  <c r="AI4946" i="13" s="1"/>
  <c r="U4946" i="13"/>
  <c r="AC4946" i="13"/>
  <c r="M4947" i="13"/>
  <c r="O4947" i="13"/>
  <c r="P4947" i="13" s="1"/>
  <c r="U4947" i="13"/>
  <c r="AC4947" i="13"/>
  <c r="AH4947" i="13"/>
  <c r="AI4947" i="13" s="1"/>
  <c r="M4948" i="13"/>
  <c r="O4948" i="13"/>
  <c r="U4948" i="13"/>
  <c r="AC4948" i="13"/>
  <c r="M4949" i="13"/>
  <c r="O4949" i="13"/>
  <c r="P4949" i="13"/>
  <c r="U4949" i="13"/>
  <c r="AC4949" i="13"/>
  <c r="AH4949" i="13"/>
  <c r="AI4949" i="13" s="1"/>
  <c r="M4950" i="13"/>
  <c r="O4950" i="13"/>
  <c r="P4950" i="13" s="1"/>
  <c r="U4950" i="13"/>
  <c r="AC4950" i="13"/>
  <c r="M4951" i="13"/>
  <c r="O4951" i="13"/>
  <c r="AH4951" i="13" s="1"/>
  <c r="AI4951" i="13" s="1"/>
  <c r="P4951" i="13"/>
  <c r="U4951" i="13"/>
  <c r="AC4951" i="13"/>
  <c r="AH4943" i="13" l="1"/>
  <c r="AI4943" i="13" s="1"/>
  <c r="P4943" i="13"/>
  <c r="AJ4943" i="13" s="1"/>
  <c r="AH4929" i="13"/>
  <c r="AI4929" i="13" s="1"/>
  <c r="P4929" i="13"/>
  <c r="AJ4929" i="13" s="1"/>
  <c r="O1415" i="14"/>
  <c r="P4613" i="13"/>
  <c r="P1415" i="14" s="1"/>
  <c r="P4877" i="13"/>
  <c r="AJ4877" i="13" s="1"/>
  <c r="AH4877" i="13"/>
  <c r="AI4877" i="13" s="1"/>
  <c r="AH4768" i="13"/>
  <c r="AI4768" i="13" s="1"/>
  <c r="P4768" i="13"/>
  <c r="P4636" i="13"/>
  <c r="AH4636" i="13"/>
  <c r="AI4636" i="13" s="1"/>
  <c r="AH4623" i="13"/>
  <c r="AI4623" i="13" s="1"/>
  <c r="P4623" i="13"/>
  <c r="AH4697" i="13"/>
  <c r="AI4697" i="13" s="1"/>
  <c r="P4697" i="13"/>
  <c r="AJ4697" i="13" s="1"/>
  <c r="P4871" i="13"/>
  <c r="AH4933" i="13"/>
  <c r="AI4933" i="13" s="1"/>
  <c r="P4933" i="13"/>
  <c r="AJ4933" i="13" s="1"/>
  <c r="AH4727" i="13"/>
  <c r="AI4727" i="13" s="1"/>
  <c r="P4727" i="13"/>
  <c r="P4867" i="13"/>
  <c r="AH4867" i="13"/>
  <c r="AH4821" i="13"/>
  <c r="AI4821" i="13" s="1"/>
  <c r="P4821" i="13"/>
  <c r="AH4633" i="13"/>
  <c r="P4633" i="13"/>
  <c r="P1423" i="14" s="1"/>
  <c r="AH4841" i="13"/>
  <c r="AI4841" i="13" s="1"/>
  <c r="P4841" i="13"/>
  <c r="AJ4841" i="13"/>
  <c r="P4659" i="13"/>
  <c r="AJ4659" i="13" s="1"/>
  <c r="AH4792" i="13"/>
  <c r="P4792" i="13"/>
  <c r="AH4579" i="13"/>
  <c r="P4579" i="13"/>
  <c r="P1405" i="14" s="1"/>
  <c r="P4782" i="13"/>
  <c r="AH4734" i="13"/>
  <c r="AI4734" i="13" s="1"/>
  <c r="P4734" i="13"/>
  <c r="AJ4599" i="13"/>
  <c r="P4565" i="13"/>
  <c r="P4439" i="13"/>
  <c r="AH4336" i="13"/>
  <c r="AI4336" i="13" s="1"/>
  <c r="P4336" i="13"/>
  <c r="P4314" i="13"/>
  <c r="AJ4314" i="13" s="1"/>
  <c r="P4311" i="13"/>
  <c r="AJ4311" i="13" s="1"/>
  <c r="P4211" i="13"/>
  <c r="AH4211" i="13"/>
  <c r="AH4184" i="13"/>
  <c r="AI4184" i="13" s="1"/>
  <c r="P4184" i="13"/>
  <c r="P4181" i="13"/>
  <c r="P4178" i="13"/>
  <c r="P4080" i="13"/>
  <c r="P4066" i="13"/>
  <c r="P4036" i="13"/>
  <c r="P4033" i="13"/>
  <c r="AI4027" i="13"/>
  <c r="AH4020" i="13"/>
  <c r="P3961" i="13"/>
  <c r="AJ3961" i="13" s="1"/>
  <c r="AH3961" i="13"/>
  <c r="AI3961" i="13" s="1"/>
  <c r="P3955" i="13"/>
  <c r="P3937" i="13"/>
  <c r="AJ3937" i="13" s="1"/>
  <c r="AH3855" i="13"/>
  <c r="AI3855" i="13" s="1"/>
  <c r="P3855" i="13"/>
  <c r="AJ3776" i="13"/>
  <c r="AH3414" i="13"/>
  <c r="AI3414" i="13" s="1"/>
  <c r="P3414" i="13"/>
  <c r="AH3310" i="13"/>
  <c r="AI3310" i="13" s="1"/>
  <c r="P3436" i="13"/>
  <c r="P3742" i="13"/>
  <c r="M962" i="14"/>
  <c r="AH2998" i="13"/>
  <c r="AI2998" i="13" s="1"/>
  <c r="P2998" i="13"/>
  <c r="AH2828" i="13"/>
  <c r="P2828" i="13"/>
  <c r="P2796" i="13"/>
  <c r="P2774" i="13"/>
  <c r="AJ2770" i="13"/>
  <c r="P2756" i="13"/>
  <c r="AH2756" i="13"/>
  <c r="AI2756" i="13" s="1"/>
  <c r="P2749" i="13"/>
  <c r="P2791" i="13"/>
  <c r="AH2742" i="13"/>
  <c r="P2784" i="13"/>
  <c r="P2714" i="13"/>
  <c r="AJ2714" i="13" s="1"/>
  <c r="AH2714" i="13"/>
  <c r="AI2714" i="13" s="1"/>
  <c r="P1883" i="13"/>
  <c r="AH1883" i="13"/>
  <c r="P1907" i="13"/>
  <c r="P1973" i="13"/>
  <c r="AH840" i="13"/>
  <c r="AI840" i="13" s="1"/>
  <c r="P840" i="13"/>
  <c r="P830" i="13"/>
  <c r="AH830" i="13"/>
  <c r="AI830" i="13" s="1"/>
  <c r="P611" i="13"/>
  <c r="AH611" i="13"/>
  <c r="P856" i="13"/>
  <c r="AH604" i="13"/>
  <c r="AI604" i="13" s="1"/>
  <c r="P436" i="13"/>
  <c r="AH436" i="13"/>
  <c r="P21" i="13"/>
  <c r="AH21" i="13"/>
  <c r="AI21" i="13" s="1"/>
  <c r="P8" i="13"/>
  <c r="P4946" i="13"/>
  <c r="P4925" i="13"/>
  <c r="AJ4909" i="13"/>
  <c r="AJ4906" i="13"/>
  <c r="AJ4893" i="13"/>
  <c r="AJ4890" i="13"/>
  <c r="P1502" i="14"/>
  <c r="P4870" i="13"/>
  <c r="P4863" i="13"/>
  <c r="AH4840" i="13"/>
  <c r="AI4840" i="13" s="1"/>
  <c r="P4834" i="13"/>
  <c r="P1486" i="14" s="1"/>
  <c r="AH4834" i="13"/>
  <c r="AI4834" i="13" s="1"/>
  <c r="P4827" i="13"/>
  <c r="AJ4821" i="13"/>
  <c r="O1477" i="14"/>
  <c r="P4713" i="13"/>
  <c r="P4703" i="13"/>
  <c r="P4673" i="13"/>
  <c r="M1423" i="14"/>
  <c r="AH4619" i="13"/>
  <c r="P4561" i="13"/>
  <c r="P4491" i="13"/>
  <c r="AJ4491" i="13" s="1"/>
  <c r="P4481" i="13"/>
  <c r="P4478" i="13"/>
  <c r="P4454" i="13"/>
  <c r="P4398" i="13"/>
  <c r="P1344" i="14" s="1"/>
  <c r="P4392" i="13"/>
  <c r="P4389" i="13"/>
  <c r="P4342" i="13"/>
  <c r="AH4274" i="13"/>
  <c r="AI4274" i="13" s="1"/>
  <c r="P4274" i="13"/>
  <c r="AH4219" i="13"/>
  <c r="P4163" i="13"/>
  <c r="AH4163" i="13"/>
  <c r="P4133" i="13"/>
  <c r="P4115" i="13"/>
  <c r="P4112" i="13"/>
  <c r="P4097" i="13"/>
  <c r="AJ4080" i="13"/>
  <c r="AI4026" i="13"/>
  <c r="AH4023" i="13"/>
  <c r="AI4023" i="13" s="1"/>
  <c r="P4023" i="13"/>
  <c r="P4017" i="13"/>
  <c r="P4008" i="13"/>
  <c r="P3975" i="13"/>
  <c r="P3930" i="13"/>
  <c r="P3852" i="13"/>
  <c r="AH3631" i="13"/>
  <c r="AI3631" i="13" s="1"/>
  <c r="P3631" i="13"/>
  <c r="AJ3576" i="13"/>
  <c r="P3559" i="13"/>
  <c r="P3516" i="13"/>
  <c r="P3420" i="13"/>
  <c r="P3383" i="13"/>
  <c r="AJ3383" i="13" s="1"/>
  <c r="M883" i="14"/>
  <c r="P2738" i="13"/>
  <c r="AH2133" i="13"/>
  <c r="P2133" i="13"/>
  <c r="AH614" i="13"/>
  <c r="AI614" i="13" s="1"/>
  <c r="P848" i="13"/>
  <c r="P4537" i="13"/>
  <c r="AH4537" i="13"/>
  <c r="AI4537" i="13" s="1"/>
  <c r="AH3664" i="13"/>
  <c r="AI3664" i="13" s="1"/>
  <c r="P3664" i="13"/>
  <c r="AJ3664" i="13" s="1"/>
  <c r="P3438" i="13"/>
  <c r="P2684" i="13"/>
  <c r="AH2684" i="13"/>
  <c r="AJ4077" i="13"/>
  <c r="AI3939" i="13"/>
  <c r="P1001" i="13"/>
  <c r="AH1001" i="13"/>
  <c r="AI1001" i="13" s="1"/>
  <c r="P4696" i="13"/>
  <c r="P1942" i="13"/>
  <c r="AH1942" i="13"/>
  <c r="P2008" i="13"/>
  <c r="P1984" i="13"/>
  <c r="AJ4317" i="13"/>
  <c r="AJ4136" i="13"/>
  <c r="P1032" i="14"/>
  <c r="AH2839" i="13"/>
  <c r="P2839" i="13"/>
  <c r="P2863" i="13"/>
  <c r="AJ4946" i="13"/>
  <c r="P4932" i="13"/>
  <c r="AJ4932" i="13" s="1"/>
  <c r="AH4932" i="13"/>
  <c r="AI4932" i="13" s="1"/>
  <c r="AH2898" i="13"/>
  <c r="P4582" i="13"/>
  <c r="AJ4582" i="13" s="1"/>
  <c r="AH4582" i="13"/>
  <c r="AI4582" i="13" s="1"/>
  <c r="P4873" i="13"/>
  <c r="P1501" i="14" s="1"/>
  <c r="P4198" i="13"/>
  <c r="AJ4100" i="13"/>
  <c r="AH3094" i="13"/>
  <c r="AI3094" i="13" s="1"/>
  <c r="P3094" i="13"/>
  <c r="P2032" i="13"/>
  <c r="AH2032" i="13"/>
  <c r="AI2032" i="13" s="1"/>
  <c r="P2056" i="13"/>
  <c r="P964" i="13"/>
  <c r="AH964" i="13"/>
  <c r="AI964" i="13" s="1"/>
  <c r="P1034" i="13"/>
  <c r="AJ1034" i="13" s="1"/>
  <c r="AH926" i="13"/>
  <c r="AI926" i="13" s="1"/>
  <c r="P4029" i="13"/>
  <c r="M1435" i="14"/>
  <c r="AH1192" i="13"/>
  <c r="AI1192" i="13" s="1"/>
  <c r="P1192" i="13"/>
  <c r="AJ4184" i="13"/>
  <c r="AH2767" i="13"/>
  <c r="AI2767" i="13" s="1"/>
  <c r="P2785" i="13"/>
  <c r="P4690" i="13"/>
  <c r="P1438" i="14" s="1"/>
  <c r="AH4348" i="13"/>
  <c r="AI4348" i="13" s="1"/>
  <c r="P4348" i="13"/>
  <c r="AH4335" i="13"/>
  <c r="AI4335" i="13" s="1"/>
  <c r="P4335" i="13"/>
  <c r="P4243" i="13"/>
  <c r="AH4243" i="13"/>
  <c r="AI4243" i="13" s="1"/>
  <c r="P2259" i="13"/>
  <c r="AH2259" i="13"/>
  <c r="AI2259" i="13" s="1"/>
  <c r="P4921" i="13"/>
  <c r="AI4114" i="13"/>
  <c r="AJ4114" i="13" s="1"/>
  <c r="AH2850" i="13"/>
  <c r="P2850" i="13"/>
  <c r="AJ4892" i="13"/>
  <c r="AJ4645" i="13"/>
  <c r="AH2362" i="13"/>
  <c r="AI2362" i="13" s="1"/>
  <c r="P2362" i="13"/>
  <c r="P2305" i="13"/>
  <c r="AH2305" i="13"/>
  <c r="P4381" i="13"/>
  <c r="AH4273" i="13"/>
  <c r="U1066" i="14"/>
  <c r="AH3486" i="13"/>
  <c r="AI3486" i="13" s="1"/>
  <c r="P3486" i="13"/>
  <c r="AH3468" i="13"/>
  <c r="AI3468" i="13" s="1"/>
  <c r="P3468" i="13"/>
  <c r="AH55" i="13"/>
  <c r="P55" i="13"/>
  <c r="AH4339" i="13"/>
  <c r="AI4339" i="13" s="1"/>
  <c r="P4339" i="13"/>
  <c r="AH2227" i="13"/>
  <c r="AI2227" i="13" s="1"/>
  <c r="P2227" i="13"/>
  <c r="P4385" i="13"/>
  <c r="AJ4357" i="13"/>
  <c r="P4261" i="13"/>
  <c r="AJ4261" i="13" s="1"/>
  <c r="AH4261" i="13"/>
  <c r="AI4261" i="13" s="1"/>
  <c r="P4387" i="13"/>
  <c r="P4567" i="13"/>
  <c r="AJ4567" i="13" s="1"/>
  <c r="AJ4225" i="13"/>
  <c r="P4159" i="13"/>
  <c r="AH4159" i="13"/>
  <c r="AI4159" i="13" s="1"/>
  <c r="P3155" i="13"/>
  <c r="P4553" i="13"/>
  <c r="AH4553" i="13"/>
  <c r="AI4553" i="13" s="1"/>
  <c r="AJ4553" i="13"/>
  <c r="P3939" i="13"/>
  <c r="P4119" i="13"/>
  <c r="M1021" i="14"/>
  <c r="AH3239" i="13"/>
  <c r="P3239" i="13"/>
  <c r="P3527" i="13"/>
  <c r="P4948" i="13"/>
  <c r="AJ4948" i="13" s="1"/>
  <c r="AH4948" i="13"/>
  <c r="AI4948" i="13" s="1"/>
  <c r="M1496" i="14"/>
  <c r="P4776" i="13"/>
  <c r="AH4776" i="13"/>
  <c r="P4297" i="13"/>
  <c r="P4108" i="13"/>
  <c r="AJ4044" i="13"/>
  <c r="AH2935" i="13"/>
  <c r="AI2935" i="13" s="1"/>
  <c r="P2935" i="13"/>
  <c r="P1389" i="14"/>
  <c r="AJ4425" i="13"/>
  <c r="P4653" i="13"/>
  <c r="P4689" i="13"/>
  <c r="AJ4689" i="13" s="1"/>
  <c r="P4473" i="13"/>
  <c r="AJ4473" i="13" s="1"/>
  <c r="AH4233" i="13"/>
  <c r="P4233" i="13"/>
  <c r="P4227" i="13"/>
  <c r="AH4227" i="13"/>
  <c r="AI4227" i="13" s="1"/>
  <c r="P4206" i="13"/>
  <c r="AH4206" i="13"/>
  <c r="AH4200" i="13"/>
  <c r="P4200" i="13"/>
  <c r="P4197" i="13"/>
  <c r="AH4176" i="13"/>
  <c r="AI4176" i="13" s="1"/>
  <c r="P4176" i="13"/>
  <c r="AJ4176" i="13" s="1"/>
  <c r="AH4152" i="13"/>
  <c r="AI4152" i="13" s="1"/>
  <c r="P4152" i="13"/>
  <c r="AJ4132" i="13"/>
  <c r="AJ4076" i="13"/>
  <c r="AJ4041" i="13"/>
  <c r="P4010" i="13"/>
  <c r="AH4010" i="13"/>
  <c r="AI4010" i="13" s="1"/>
  <c r="P3935" i="13"/>
  <c r="AH3935" i="13"/>
  <c r="AI3935" i="13" s="1"/>
  <c r="P4025" i="13"/>
  <c r="P3932" i="13"/>
  <c r="AH3932" i="13"/>
  <c r="AI3932" i="13" s="1"/>
  <c r="P3644" i="13"/>
  <c r="U1090" i="14"/>
  <c r="AC1087" i="14"/>
  <c r="AJ3536" i="13"/>
  <c r="AJ3482" i="13"/>
  <c r="AC967" i="14"/>
  <c r="AH3254" i="13"/>
  <c r="AI3344" i="13" s="1"/>
  <c r="P3614" i="13"/>
  <c r="M955" i="14"/>
  <c r="P3110" i="13"/>
  <c r="AJ3090" i="13"/>
  <c r="AJ3087" i="13"/>
  <c r="AJ3015" i="13"/>
  <c r="AI734" i="14"/>
  <c r="P2472" i="13"/>
  <c r="P2694" i="13"/>
  <c r="P1537" i="13"/>
  <c r="AH1537" i="13"/>
  <c r="P1199" i="13"/>
  <c r="AH1199" i="13"/>
  <c r="AI1199" i="13" s="1"/>
  <c r="AH1086" i="13"/>
  <c r="AI1086" i="13" s="1"/>
  <c r="P1212" i="13"/>
  <c r="AH1064" i="13"/>
  <c r="AI1064" i="13" s="1"/>
  <c r="P1064" i="13"/>
  <c r="P1054" i="13"/>
  <c r="AH1054" i="13"/>
  <c r="AI1054" i="13" s="1"/>
  <c r="P2187" i="13"/>
  <c r="AH2187" i="13"/>
  <c r="AI2187" i="13" s="1"/>
  <c r="P2235" i="13"/>
  <c r="P2331" i="13"/>
  <c r="P2211" i="13"/>
  <c r="P4373" i="13"/>
  <c r="AJ4373" i="13" s="1"/>
  <c r="AH4373" i="13"/>
  <c r="AI4373" i="13" s="1"/>
  <c r="AJ3594" i="13"/>
  <c r="P2763" i="13"/>
  <c r="AH2763" i="13"/>
  <c r="AI2763" i="13" s="1"/>
  <c r="AH2717" i="13"/>
  <c r="AI2717" i="13" s="1"/>
  <c r="P2741" i="13"/>
  <c r="AH2205" i="13"/>
  <c r="P2277" i="13"/>
  <c r="P2325" i="13"/>
  <c r="P2179" i="13"/>
  <c r="AH2179" i="13"/>
  <c r="AI2179" i="13" s="1"/>
  <c r="P2299" i="13"/>
  <c r="P2251" i="13"/>
  <c r="P2275" i="13"/>
  <c r="AH643" i="13"/>
  <c r="P643" i="13"/>
  <c r="AH173" i="13"/>
  <c r="AI173" i="13" s="1"/>
  <c r="P173" i="13"/>
  <c r="AJ173" i="13" s="1"/>
  <c r="P3897" i="13"/>
  <c r="AH3897" i="13"/>
  <c r="AI3897" i="13" s="1"/>
  <c r="AH3865" i="13"/>
  <c r="AI3865" i="13" s="1"/>
  <c r="P3865" i="13"/>
  <c r="AH984" i="13"/>
  <c r="AI984" i="13" s="1"/>
  <c r="P984" i="13"/>
  <c r="P621" i="13"/>
  <c r="AH621" i="13"/>
  <c r="AI621" i="13" s="1"/>
  <c r="P235" i="13"/>
  <c r="AH235" i="13"/>
  <c r="AI235" i="13" s="1"/>
  <c r="P369" i="13"/>
  <c r="AH3626" i="13"/>
  <c r="AI3626" i="13" s="1"/>
  <c r="P3626" i="13"/>
  <c r="AJ3626" i="13" s="1"/>
  <c r="P2352" i="13"/>
  <c r="AH2352" i="13"/>
  <c r="AI2352" i="13" s="1"/>
  <c r="AH1196" i="13"/>
  <c r="AI1196" i="13" s="1"/>
  <c r="P1196" i="13"/>
  <c r="P1172" i="13"/>
  <c r="AH1172" i="13"/>
  <c r="AI1172" i="13" s="1"/>
  <c r="P260" i="13"/>
  <c r="AH260" i="13"/>
  <c r="AI260" i="13" s="1"/>
  <c r="M1467" i="14"/>
  <c r="AJ4763" i="13"/>
  <c r="AJ4753" i="13"/>
  <c r="P4510" i="13"/>
  <c r="AH4510" i="13"/>
  <c r="AI4510" i="13" s="1"/>
  <c r="P4434" i="13"/>
  <c r="AH4434" i="13"/>
  <c r="P4114" i="13"/>
  <c r="P3604" i="13"/>
  <c r="AH3500" i="13"/>
  <c r="AI3500" i="13" s="1"/>
  <c r="P3500" i="13"/>
  <c r="P749" i="13"/>
  <c r="AH749" i="13"/>
  <c r="AI749" i="13" s="1"/>
  <c r="AJ732" i="13"/>
  <c r="P710" i="13"/>
  <c r="AH710" i="13"/>
  <c r="AI710" i="13" s="1"/>
  <c r="AH572" i="13"/>
  <c r="AI572" i="13" s="1"/>
  <c r="P842" i="13"/>
  <c r="P4931" i="13"/>
  <c r="AJ4931" i="13" s="1"/>
  <c r="AH4927" i="13"/>
  <c r="AI4927" i="13" s="1"/>
  <c r="P4927" i="13"/>
  <c r="AJ4927" i="13" s="1"/>
  <c r="M1436" i="14"/>
  <c r="P4306" i="13"/>
  <c r="AH4306" i="13"/>
  <c r="AI4306" i="13" s="1"/>
  <c r="AI1312" i="14" s="1"/>
  <c r="AJ4914" i="13"/>
  <c r="AJ4852" i="13"/>
  <c r="AH4803" i="13"/>
  <c r="AI4803" i="13" s="1"/>
  <c r="P4803" i="13"/>
  <c r="AH4800" i="13"/>
  <c r="AI4800" i="13" s="1"/>
  <c r="AJ4800" i="13"/>
  <c r="U1466" i="14"/>
  <c r="M1452" i="14"/>
  <c r="P4695" i="13"/>
  <c r="AJ4695" i="13" s="1"/>
  <c r="AH4695" i="13"/>
  <c r="AI4695" i="13" s="1"/>
  <c r="U1439" i="14"/>
  <c r="AJ4671" i="13"/>
  <c r="AJ4655" i="13"/>
  <c r="P4651" i="13"/>
  <c r="AJ4641" i="13"/>
  <c r="P1421" i="14"/>
  <c r="AJ4607" i="13"/>
  <c r="AJ4601" i="13"/>
  <c r="M1394" i="14"/>
  <c r="P4519" i="13"/>
  <c r="AC1362" i="14"/>
  <c r="P4368" i="13"/>
  <c r="AH4303" i="13"/>
  <c r="AI4303" i="13" s="1"/>
  <c r="P4573" i="13"/>
  <c r="AJ4285" i="13"/>
  <c r="P4236" i="13"/>
  <c r="AH4236" i="13"/>
  <c r="P4209" i="13"/>
  <c r="AH4209" i="13"/>
  <c r="AJ4152" i="13"/>
  <c r="P4146" i="13"/>
  <c r="P1260" i="14" s="1"/>
  <c r="P4084" i="13"/>
  <c r="P4031" i="13"/>
  <c r="P4000" i="13"/>
  <c r="P3997" i="13"/>
  <c r="AJ3977" i="13"/>
  <c r="AJ3932" i="13"/>
  <c r="AJ3917" i="13"/>
  <c r="P3899" i="13"/>
  <c r="P3839" i="13"/>
  <c r="P3716" i="13"/>
  <c r="U1114" i="14"/>
  <c r="AH3687" i="13"/>
  <c r="AI3687" i="13" s="1"/>
  <c r="P3687" i="13"/>
  <c r="P3680" i="13"/>
  <c r="AJ3680" i="13" s="1"/>
  <c r="P3546" i="13"/>
  <c r="AJ3546" i="13" s="1"/>
  <c r="P3543" i="13"/>
  <c r="AH3492" i="13"/>
  <c r="AI3492" i="13" s="1"/>
  <c r="P3492" i="13"/>
  <c r="AH3471" i="13"/>
  <c r="AI3471" i="13" s="1"/>
  <c r="P3471" i="13"/>
  <c r="P3447" i="13"/>
  <c r="P3422" i="13"/>
  <c r="AC970" i="14"/>
  <c r="U963" i="14"/>
  <c r="AH3199" i="13"/>
  <c r="AI3199" i="13" s="1"/>
  <c r="P3199" i="13"/>
  <c r="U935" i="14"/>
  <c r="AC897" i="14"/>
  <c r="AH3018" i="13"/>
  <c r="AI3018" i="13" s="1"/>
  <c r="P3018" i="13"/>
  <c r="P2682" i="13"/>
  <c r="AH2682" i="13"/>
  <c r="P2706" i="13"/>
  <c r="P2671" i="13"/>
  <c r="P2643" i="13"/>
  <c r="AH2643" i="13"/>
  <c r="AI2643" i="13" s="1"/>
  <c r="P2632" i="13"/>
  <c r="AH2632" i="13"/>
  <c r="AH2546" i="13"/>
  <c r="P2546" i="13"/>
  <c r="AJ2493" i="13"/>
  <c r="AH1548" i="13"/>
  <c r="P1698" i="13"/>
  <c r="P1514" i="13"/>
  <c r="AH1514" i="13"/>
  <c r="P1271" i="13"/>
  <c r="AH1240" i="13"/>
  <c r="P1240" i="13"/>
  <c r="AJ1165" i="13"/>
  <c r="P822" i="13"/>
  <c r="AH822" i="13"/>
  <c r="AI822" i="13" s="1"/>
  <c r="AJ4445" i="13"/>
  <c r="AI4029" i="13"/>
  <c r="P4467" i="13"/>
  <c r="AJ3508" i="13"/>
  <c r="AJ4949" i="13"/>
  <c r="P4210" i="13"/>
  <c r="AI1153" i="14"/>
  <c r="AH3222" i="13"/>
  <c r="AI3222" i="13" s="1"/>
  <c r="P3222" i="13"/>
  <c r="P4773" i="13"/>
  <c r="P4770" i="13"/>
  <c r="AH4770" i="13"/>
  <c r="AI4770" i="13" s="1"/>
  <c r="P1381" i="14"/>
  <c r="AJ4329" i="13"/>
  <c r="AJ4156" i="13"/>
  <c r="AJ4153" i="13"/>
  <c r="AH4056" i="13"/>
  <c r="P4056" i="13"/>
  <c r="AJ3972" i="13"/>
  <c r="AC1109" i="14"/>
  <c r="AH3688" i="13"/>
  <c r="AI3688" i="13" s="1"/>
  <c r="P3688" i="13"/>
  <c r="P1102" i="14" s="1"/>
  <c r="AH3684" i="13"/>
  <c r="AI3684" i="13" s="1"/>
  <c r="P3684" i="13"/>
  <c r="P1104" i="14" s="1"/>
  <c r="AC898" i="14"/>
  <c r="P2301" i="13"/>
  <c r="P1340" i="13"/>
  <c r="AH1340" i="13"/>
  <c r="AI1340" i="13" s="1"/>
  <c r="AJ964" i="13"/>
  <c r="AH4784" i="13"/>
  <c r="AI4784" i="13" s="1"/>
  <c r="P4784" i="13"/>
  <c r="AJ4750" i="13"/>
  <c r="AJ4712" i="13"/>
  <c r="P4672" i="13"/>
  <c r="AH4672" i="13"/>
  <c r="AI4672" i="13" s="1"/>
  <c r="P4213" i="13"/>
  <c r="AJ4168" i="13"/>
  <c r="AH3076" i="13"/>
  <c r="AI3076" i="13" s="1"/>
  <c r="P3076" i="13"/>
  <c r="AJ3076" i="13" s="1"/>
  <c r="P223" i="13"/>
  <c r="P1457" i="14"/>
  <c r="P4686" i="13"/>
  <c r="AH3143" i="13"/>
  <c r="AI3143" i="13" s="1"/>
  <c r="P3143" i="13"/>
  <c r="AH157" i="13"/>
  <c r="AI157" i="13" s="1"/>
  <c r="P157" i="13"/>
  <c r="AH137" i="13"/>
  <c r="AI137" i="13" s="1"/>
  <c r="P137" i="13"/>
  <c r="P62" i="13"/>
  <c r="P4563" i="13"/>
  <c r="AJ4563" i="13" s="1"/>
  <c r="O1520" i="14"/>
  <c r="AJ4907" i="13"/>
  <c r="AJ4891" i="13"/>
  <c r="P4875" i="13"/>
  <c r="AJ4875" i="13" s="1"/>
  <c r="P4685" i="13"/>
  <c r="M1431" i="14"/>
  <c r="U1416" i="14"/>
  <c r="AH4593" i="13"/>
  <c r="AH4202" i="13"/>
  <c r="AH4199" i="13"/>
  <c r="AJ4149" i="13"/>
  <c r="AJ4064" i="13"/>
  <c r="AH3979" i="13"/>
  <c r="AI3979" i="13" s="1"/>
  <c r="AH3916" i="13"/>
  <c r="AI3916" i="13" s="1"/>
  <c r="AJ3842" i="13"/>
  <c r="AH3666" i="13"/>
  <c r="AI3666" i="13" s="1"/>
  <c r="AJ3666" i="13"/>
  <c r="AJ3471" i="13"/>
  <c r="AH3356" i="13"/>
  <c r="AI3356" i="13" s="1"/>
  <c r="P3356" i="13"/>
  <c r="U994" i="14"/>
  <c r="M976" i="14"/>
  <c r="AH2761" i="13"/>
  <c r="AI2761" i="13" s="1"/>
  <c r="P2761" i="13"/>
  <c r="U801" i="14"/>
  <c r="AH2732" i="13"/>
  <c r="P2732" i="13"/>
  <c r="AH2693" i="13"/>
  <c r="P2693" i="13"/>
  <c r="AJ2643" i="13"/>
  <c r="AH2621" i="13"/>
  <c r="P2621" i="13"/>
  <c r="P2611" i="13"/>
  <c r="P2520" i="13"/>
  <c r="P2586" i="13"/>
  <c r="P2507" i="13"/>
  <c r="P2500" i="13"/>
  <c r="P2674" i="13"/>
  <c r="AH2493" i="13"/>
  <c r="AI2493" i="13" s="1"/>
  <c r="P2691" i="13"/>
  <c r="P2618" i="13"/>
  <c r="P2444" i="13"/>
  <c r="AJ2444" i="13" s="1"/>
  <c r="AH2444" i="13"/>
  <c r="AI2444" i="13" s="1"/>
  <c r="P2690" i="13"/>
  <c r="P2434" i="13"/>
  <c r="AH2250" i="13"/>
  <c r="AI2424" i="13" s="1"/>
  <c r="AJ2424" i="13" s="1"/>
  <c r="P2250" i="13"/>
  <c r="P2274" i="13"/>
  <c r="P2005" i="13"/>
  <c r="P1589" i="13"/>
  <c r="AH1589" i="13"/>
  <c r="P1715" i="13"/>
  <c r="AH1298" i="13"/>
  <c r="AI1298" i="13" s="1"/>
  <c r="P1298" i="13"/>
  <c r="P1243" i="13"/>
  <c r="AH1243" i="13"/>
  <c r="P3978" i="13"/>
  <c r="AH3978" i="13"/>
  <c r="AI3978" i="13" s="1"/>
  <c r="AJ3952" i="13"/>
  <c r="AJ3940" i="13"/>
  <c r="P3868" i="13"/>
  <c r="AH3868" i="13"/>
  <c r="AI3868" i="13" s="1"/>
  <c r="AI1162" i="14" s="1"/>
  <c r="AJ3754" i="13"/>
  <c r="P4788" i="13"/>
  <c r="P4740" i="13"/>
  <c r="P1458" i="14" s="1"/>
  <c r="AH4740" i="13"/>
  <c r="AJ4481" i="13"/>
  <c r="AH3671" i="13"/>
  <c r="AI3671" i="13" s="1"/>
  <c r="P3671" i="13"/>
  <c r="AJ4511" i="13"/>
  <c r="P4494" i="13"/>
  <c r="AJ4494" i="13" s="1"/>
  <c r="AH4494" i="13"/>
  <c r="AI4494" i="13" s="1"/>
  <c r="AI4032" i="13"/>
  <c r="AJ4032" i="13" s="1"/>
  <c r="AH4004" i="13"/>
  <c r="AI4004" i="13" s="1"/>
  <c r="P4004" i="13"/>
  <c r="P4001" i="13"/>
  <c r="AH4001" i="13"/>
  <c r="AH3992" i="13"/>
  <c r="AI3992" i="13" s="1"/>
  <c r="P3992" i="13"/>
  <c r="AJ3969" i="13"/>
  <c r="AH4945" i="13"/>
  <c r="AI4945" i="13" s="1"/>
  <c r="P4945" i="13"/>
  <c r="P4391" i="13"/>
  <c r="AH4388" i="13"/>
  <c r="P4388" i="13"/>
  <c r="P4019" i="13"/>
  <c r="P4007" i="13"/>
  <c r="AH4007" i="13"/>
  <c r="AI4007" i="13" s="1"/>
  <c r="AJ3992" i="13"/>
  <c r="AC960" i="14"/>
  <c r="P2838" i="13"/>
  <c r="P2508" i="13"/>
  <c r="AH2508" i="13"/>
  <c r="AI2508" i="13" s="1"/>
  <c r="AH256" i="13"/>
  <c r="AI256" i="13" s="1"/>
  <c r="P256" i="13"/>
  <c r="P340" i="13"/>
  <c r="P245" i="13"/>
  <c r="AH245" i="13"/>
  <c r="AI245" i="13" s="1"/>
  <c r="P4917" i="13"/>
  <c r="AJ4911" i="13"/>
  <c r="AJ4895" i="13"/>
  <c r="U1465" i="14"/>
  <c r="AC1426" i="14"/>
  <c r="P4251" i="13"/>
  <c r="P4557" i="13"/>
  <c r="P4111" i="13"/>
  <c r="AJ3989" i="13"/>
  <c r="M887" i="14"/>
  <c r="AH2996" i="13"/>
  <c r="AI2996" i="13" s="1"/>
  <c r="P2996" i="13"/>
  <c r="P872" i="14" s="1"/>
  <c r="P2387" i="13"/>
  <c r="AH2387" i="13"/>
  <c r="AI2387" i="13" s="1"/>
  <c r="P1182" i="13"/>
  <c r="AH1182" i="13"/>
  <c r="AI1182" i="13" s="1"/>
  <c r="P1079" i="13"/>
  <c r="AH1079" i="13"/>
  <c r="AI1079" i="13" s="1"/>
  <c r="AJ1011" i="13"/>
  <c r="P739" i="13"/>
  <c r="AH739" i="13"/>
  <c r="AH679" i="13"/>
  <c r="P679" i="13"/>
  <c r="M12" i="14"/>
  <c r="P23" i="13"/>
  <c r="AH13" i="13"/>
  <c r="AI13" i="13" s="1"/>
  <c r="P61" i="13"/>
  <c r="AJ4941" i="13"/>
  <c r="AC1523" i="14"/>
  <c r="P4878" i="13"/>
  <c r="P4772" i="13"/>
  <c r="P1466" i="14" s="1"/>
  <c r="P4661" i="13"/>
  <c r="AJ4661" i="13" s="1"/>
  <c r="U1397" i="14"/>
  <c r="P4542" i="13"/>
  <c r="AH4542" i="13"/>
  <c r="AH1392" i="14" s="1"/>
  <c r="AJ4526" i="13"/>
  <c r="O1367" i="14"/>
  <c r="P4469" i="13"/>
  <c r="P4462" i="13"/>
  <c r="AH4462" i="13"/>
  <c r="AI4462" i="13" s="1"/>
  <c r="U1359" i="14"/>
  <c r="AJ4437" i="13"/>
  <c r="AH4377" i="13"/>
  <c r="AH4374" i="13"/>
  <c r="AI4374" i="13" s="1"/>
  <c r="AJ4365" i="13"/>
  <c r="AH4361" i="13"/>
  <c r="AH4346" i="13"/>
  <c r="AI4346" i="13" s="1"/>
  <c r="AH4315" i="13"/>
  <c r="AI4315" i="13" s="1"/>
  <c r="P4315" i="13"/>
  <c r="P4309" i="13"/>
  <c r="AH4309" i="13"/>
  <c r="AH1315" i="14" s="1"/>
  <c r="AH4305" i="13"/>
  <c r="AH4284" i="13"/>
  <c r="AI4284" i="13" s="1"/>
  <c r="AH4281" i="13"/>
  <c r="AI4281" i="13" s="1"/>
  <c r="M1520" i="14"/>
  <c r="P4923" i="13"/>
  <c r="AJ4923" i="13" s="1"/>
  <c r="U1503" i="14"/>
  <c r="P4868" i="13"/>
  <c r="AJ4868" i="13" s="1"/>
  <c r="AH4851" i="13"/>
  <c r="AI4851" i="13" s="1"/>
  <c r="P4832" i="13"/>
  <c r="AJ4832" i="13" s="1"/>
  <c r="U1486" i="14"/>
  <c r="AH4818" i="13"/>
  <c r="AI4818" i="13" s="1"/>
  <c r="AH4815" i="13"/>
  <c r="AI4815" i="13" s="1"/>
  <c r="AH4802" i="13"/>
  <c r="AI4802" i="13" s="1"/>
  <c r="AH4799" i="13"/>
  <c r="AI4799" i="13" s="1"/>
  <c r="AC1464" i="14"/>
  <c r="U1456" i="14"/>
  <c r="AH4711" i="13"/>
  <c r="AI4711" i="13" s="1"/>
  <c r="P4711" i="13"/>
  <c r="AJ4711" i="13" s="1"/>
  <c r="P4688" i="13"/>
  <c r="P4624" i="13"/>
  <c r="AH4624" i="13"/>
  <c r="AI4624" i="13" s="1"/>
  <c r="AJ4621" i="13"/>
  <c r="P4614" i="13"/>
  <c r="AH4614" i="13"/>
  <c r="P4607" i="13"/>
  <c r="O1411" i="14"/>
  <c r="AJ4583" i="13"/>
  <c r="M1403" i="14"/>
  <c r="P4559" i="13"/>
  <c r="P4545" i="13"/>
  <c r="AJ4545" i="13" s="1"/>
  <c r="P4535" i="13"/>
  <c r="AJ4535" i="13" s="1"/>
  <c r="AC1387" i="14"/>
  <c r="AJ4519" i="13"/>
  <c r="P4509" i="13"/>
  <c r="P4465" i="13"/>
  <c r="AJ4465" i="13" s="1"/>
  <c r="AJ4462" i="13"/>
  <c r="P4455" i="13"/>
  <c r="P4452" i="13"/>
  <c r="P4427" i="13"/>
  <c r="P4424" i="13"/>
  <c r="AH4349" i="13"/>
  <c r="AI4349" i="13" s="1"/>
  <c r="P4340" i="13"/>
  <c r="P4318" i="13"/>
  <c r="AH4318" i="13"/>
  <c r="AI4318" i="13" s="1"/>
  <c r="P4293" i="13"/>
  <c r="P4266" i="13"/>
  <c r="AH4263" i="13"/>
  <c r="AI4263" i="13" s="1"/>
  <c r="P4479" i="13"/>
  <c r="AJ4479" i="13" s="1"/>
  <c r="P4212" i="13"/>
  <c r="AH4212" i="13"/>
  <c r="AI4212" i="13" s="1"/>
  <c r="AH4190" i="13"/>
  <c r="AI4190" i="13" s="1"/>
  <c r="AJ4188" i="13"/>
  <c r="AH4104" i="13"/>
  <c r="AI4104" i="13" s="1"/>
  <c r="P4104" i="13"/>
  <c r="AJ4104" i="13" s="1"/>
  <c r="P4101" i="13"/>
  <c r="P4095" i="13"/>
  <c r="AH4089" i="13"/>
  <c r="AJ4084" i="13"/>
  <c r="AH4069" i="13"/>
  <c r="AI4069" i="13" s="1"/>
  <c r="AH4063" i="13"/>
  <c r="AI4063" i="13" s="1"/>
  <c r="P4018" i="13"/>
  <c r="P3941" i="13"/>
  <c r="AH3941" i="13"/>
  <c r="AI3941" i="13" s="1"/>
  <c r="AI3938" i="13"/>
  <c r="AJ3938" i="13" s="1"/>
  <c r="P3928" i="13"/>
  <c r="AH3913" i="13"/>
  <c r="P4016" i="13"/>
  <c r="M1169" i="14"/>
  <c r="AH3841" i="13"/>
  <c r="AI3841" i="13" s="1"/>
  <c r="AI1159" i="14" s="1"/>
  <c r="AC1132" i="14"/>
  <c r="P3560" i="13"/>
  <c r="AJ3474" i="13"/>
  <c r="U979" i="14"/>
  <c r="AC975" i="14"/>
  <c r="M963" i="14"/>
  <c r="AH2750" i="13"/>
  <c r="P2834" i="13"/>
  <c r="AJ2729" i="13"/>
  <c r="AJ2653" i="13"/>
  <c r="P2427" i="13"/>
  <c r="P1604" i="13"/>
  <c r="AH1604" i="13"/>
  <c r="P1229" i="13"/>
  <c r="AH1229" i="13"/>
  <c r="AI1229" i="13" s="1"/>
  <c r="AI377" i="14" s="1"/>
  <c r="P1109" i="13"/>
  <c r="AH1109" i="13"/>
  <c r="AI1109" i="13" s="1"/>
  <c r="AH1102" i="13"/>
  <c r="AI1102" i="13" s="1"/>
  <c r="P1102" i="13"/>
  <c r="AI4033" i="13"/>
  <c r="AH39" i="13"/>
  <c r="P111" i="13"/>
  <c r="AH4320" i="13"/>
  <c r="AI4320" i="13" s="1"/>
  <c r="P4320" i="13"/>
  <c r="AH3562" i="13"/>
  <c r="AI3562" i="13" s="1"/>
  <c r="AJ3562" i="13" s="1"/>
  <c r="P3562" i="13"/>
  <c r="P2125" i="13"/>
  <c r="AH2125" i="13"/>
  <c r="P1409" i="14"/>
  <c r="P4207" i="13"/>
  <c r="AJ4008" i="13"/>
  <c r="AH2880" i="13"/>
  <c r="AI2880" i="13" s="1"/>
  <c r="P3078" i="13"/>
  <c r="P2025" i="13"/>
  <c r="AH2025" i="13"/>
  <c r="AI2025" i="13" s="1"/>
  <c r="P2091" i="13"/>
  <c r="AH639" i="13"/>
  <c r="AI639" i="13" s="1"/>
  <c r="P639" i="13"/>
  <c r="AH3936" i="13"/>
  <c r="AI3936" i="13" s="1"/>
  <c r="P3936" i="13"/>
  <c r="P2846" i="13"/>
  <c r="P1143" i="13"/>
  <c r="AH1143" i="13"/>
  <c r="AI1143" i="13" s="1"/>
  <c r="P59" i="13"/>
  <c r="AJ4908" i="13"/>
  <c r="AJ4801" i="13"/>
  <c r="AJ4585" i="13"/>
  <c r="AH4533" i="13"/>
  <c r="AI4533" i="13" s="1"/>
  <c r="P4533" i="13"/>
  <c r="P4520" i="13"/>
  <c r="AH4520" i="13"/>
  <c r="AJ4401" i="13"/>
  <c r="AJ3936" i="13"/>
  <c r="AJ3218" i="13"/>
  <c r="AH1179" i="13"/>
  <c r="AI1179" i="13" s="1"/>
  <c r="P1179" i="13"/>
  <c r="AJ4859" i="13"/>
  <c r="AJ3817" i="13"/>
  <c r="AH3703" i="13"/>
  <c r="AI3703" i="13" s="1"/>
  <c r="P3703" i="13"/>
  <c r="AH3178" i="13"/>
  <c r="AI3178" i="13" s="1"/>
  <c r="P3178" i="13"/>
  <c r="AJ3178" i="13" s="1"/>
  <c r="AJ3151" i="13"/>
  <c r="AH3114" i="13"/>
  <c r="AI3114" i="13" s="1"/>
  <c r="P3114" i="13"/>
  <c r="U898" i="14"/>
  <c r="AH2894" i="13"/>
  <c r="P3164" i="13"/>
  <c r="P4655" i="13"/>
  <c r="P4123" i="13"/>
  <c r="AH4120" i="13"/>
  <c r="P4120" i="13"/>
  <c r="AH3920" i="13"/>
  <c r="AI3920" i="13" s="1"/>
  <c r="P3920" i="13"/>
  <c r="P1178" i="14" s="1"/>
  <c r="P4028" i="13"/>
  <c r="AH3540" i="13"/>
  <c r="AI3540" i="13" s="1"/>
  <c r="P3540" i="13"/>
  <c r="AI2981" i="13"/>
  <c r="AH2490" i="13"/>
  <c r="AI2490" i="13" s="1"/>
  <c r="P2622" i="13"/>
  <c r="P2526" i="13"/>
  <c r="P2598" i="13"/>
  <c r="P2664" i="13"/>
  <c r="P2688" i="13"/>
  <c r="P2550" i="13"/>
  <c r="P4483" i="13"/>
  <c r="U1523" i="14"/>
  <c r="P4783" i="13"/>
  <c r="AJ4947" i="13"/>
  <c r="AJ4944" i="13"/>
  <c r="P4926" i="13"/>
  <c r="P4913" i="13"/>
  <c r="P4897" i="13"/>
  <c r="P4828" i="13"/>
  <c r="AH4828" i="13"/>
  <c r="AJ4825" i="13"/>
  <c r="P4796" i="13"/>
  <c r="AH4782" i="13"/>
  <c r="AI4782" i="13" s="1"/>
  <c r="P4775" i="13"/>
  <c r="AJ4771" i="13"/>
  <c r="AJ4769" i="13"/>
  <c r="AJ4735" i="13"/>
  <c r="M1443" i="14"/>
  <c r="P4691" i="13"/>
  <c r="AJ4691" i="13" s="1"/>
  <c r="AH4667" i="13"/>
  <c r="AH1433" i="14" s="1"/>
  <c r="U1425" i="14"/>
  <c r="AH4643" i="13"/>
  <c r="AI4643" i="13" s="1"/>
  <c r="P4617" i="13"/>
  <c r="AJ4587" i="13"/>
  <c r="AJ4551" i="13"/>
  <c r="AC1391" i="14"/>
  <c r="P4472" i="13"/>
  <c r="AH4472" i="13"/>
  <c r="AI4472" i="13" s="1"/>
  <c r="P4390" i="13"/>
  <c r="P4355" i="13"/>
  <c r="P4296" i="13"/>
  <c r="P4278" i="13"/>
  <c r="P4275" i="13"/>
  <c r="P4193" i="13"/>
  <c r="AJ4193" i="13" s="1"/>
  <c r="AJ4185" i="13"/>
  <c r="P4175" i="13"/>
  <c r="P4116" i="13"/>
  <c r="AH4116" i="13"/>
  <c r="AI4116" i="13" s="1"/>
  <c r="P4113" i="13"/>
  <c r="P4098" i="13"/>
  <c r="AH4098" i="13"/>
  <c r="AI4098" i="13" s="1"/>
  <c r="P4092" i="13"/>
  <c r="AJ4081" i="13"/>
  <c r="P4072" i="13"/>
  <c r="P4024" i="13"/>
  <c r="P4021" i="13"/>
  <c r="AH3999" i="13"/>
  <c r="P3985" i="13"/>
  <c r="AJ3941" i="13"/>
  <c r="P3931" i="13"/>
  <c r="P1189" i="14" s="1"/>
  <c r="AH3931" i="13"/>
  <c r="AH3925" i="13"/>
  <c r="AI3925" i="13" s="1"/>
  <c r="P3943" i="13"/>
  <c r="AI1168" i="14"/>
  <c r="AH3780" i="13"/>
  <c r="AI3780" i="13" s="1"/>
  <c r="P3780" i="13"/>
  <c r="AH3770" i="13"/>
  <c r="AI3770" i="13" s="1"/>
  <c r="P3770" i="13"/>
  <c r="P3690" i="13"/>
  <c r="AJ3672" i="13"/>
  <c r="U1059" i="14"/>
  <c r="M1045" i="14"/>
  <c r="M1006" i="14"/>
  <c r="P3332" i="13"/>
  <c r="P984" i="14"/>
  <c r="AJ3284" i="13"/>
  <c r="P3276" i="13"/>
  <c r="U959" i="14"/>
  <c r="P2782" i="13"/>
  <c r="AH2739" i="13"/>
  <c r="P2847" i="13"/>
  <c r="P2667" i="13"/>
  <c r="AH2667" i="13"/>
  <c r="AH2659" i="13"/>
  <c r="AI2659" i="13" s="1"/>
  <c r="AH2581" i="13"/>
  <c r="P2581" i="13"/>
  <c r="P2318" i="13"/>
  <c r="AH2318" i="13"/>
  <c r="AH2034" i="13"/>
  <c r="AI2034" i="13" s="1"/>
  <c r="P2166" i="13"/>
  <c r="AJ1800" i="13"/>
  <c r="P1246" i="13"/>
  <c r="AH1246" i="13"/>
  <c r="AI1246" i="13" s="1"/>
  <c r="AH4160" i="13"/>
  <c r="P4160" i="13"/>
  <c r="P4039" i="13"/>
  <c r="AH4039" i="13"/>
  <c r="AH467" i="13"/>
  <c r="AI467" i="13" s="1"/>
  <c r="P467" i="13"/>
  <c r="AJ4915" i="13"/>
  <c r="AH3634" i="13"/>
  <c r="AI3634" i="13" s="1"/>
  <c r="P3634" i="13"/>
  <c r="AJ3634" i="13" s="1"/>
  <c r="AJ3591" i="13"/>
  <c r="AH3508" i="13"/>
  <c r="AI3508" i="13" s="1"/>
  <c r="P3508" i="13"/>
  <c r="AJ2802" i="13"/>
  <c r="AJ4609" i="13"/>
  <c r="AI2891" i="13"/>
  <c r="P4652" i="13"/>
  <c r="AJ4625" i="13"/>
  <c r="AJ4457" i="13"/>
  <c r="P4177" i="13"/>
  <c r="AH4177" i="13"/>
  <c r="AI4177" i="13" s="1"/>
  <c r="P3655" i="13"/>
  <c r="P4879" i="13"/>
  <c r="AJ4879" i="13" s="1"/>
  <c r="AJ4743" i="13"/>
  <c r="AJ3846" i="13"/>
  <c r="AJ3806" i="13"/>
  <c r="P4662" i="13"/>
  <c r="P4598" i="13"/>
  <c r="AH4598" i="13"/>
  <c r="AI4598" i="13" s="1"/>
  <c r="P4378" i="13"/>
  <c r="P4264" i="13"/>
  <c r="AH4264" i="13"/>
  <c r="AI4264" i="13" s="1"/>
  <c r="U1036" i="14"/>
  <c r="AJ2970" i="13"/>
  <c r="AJ2967" i="13"/>
  <c r="P714" i="13"/>
  <c r="AH714" i="13"/>
  <c r="AI714" i="13" s="1"/>
  <c r="U1499" i="14"/>
  <c r="AH4780" i="13"/>
  <c r="AI4780" i="13" s="1"/>
  <c r="P4780" i="13"/>
  <c r="P4480" i="13"/>
  <c r="P4117" i="13"/>
  <c r="U921" i="14"/>
  <c r="AJ3114" i="13"/>
  <c r="AI2483" i="13"/>
  <c r="P4865" i="13"/>
  <c r="P1499" i="14" s="1"/>
  <c r="AJ4729" i="13"/>
  <c r="P4916" i="13"/>
  <c r="AC1501" i="14"/>
  <c r="O1498" i="14"/>
  <c r="P4838" i="13"/>
  <c r="P4789" i="13"/>
  <c r="AJ4789" i="13" s="1"/>
  <c r="P4786" i="13"/>
  <c r="AJ4786" i="13" s="1"/>
  <c r="P4758" i="13"/>
  <c r="P1464" i="14" s="1"/>
  <c r="AH4758" i="13"/>
  <c r="P4748" i="13"/>
  <c r="U1459" i="14"/>
  <c r="M1456" i="14"/>
  <c r="P4707" i="13"/>
  <c r="U1438" i="14"/>
  <c r="AC1433" i="14"/>
  <c r="AH4647" i="13"/>
  <c r="P4647" i="13"/>
  <c r="AJ4627" i="13"/>
  <c r="AC1415" i="14"/>
  <c r="AJ4590" i="13"/>
  <c r="AJ4573" i="13"/>
  <c r="P4569" i="13"/>
  <c r="AJ4569" i="13" s="1"/>
  <c r="U1366" i="14"/>
  <c r="P4436" i="13"/>
  <c r="P1352" i="14" s="1"/>
  <c r="AJ4409" i="13"/>
  <c r="P4393" i="13"/>
  <c r="P4383" i="13"/>
  <c r="P4380" i="13"/>
  <c r="AH4370" i="13"/>
  <c r="AI4370" i="13" s="1"/>
  <c r="P4364" i="13"/>
  <c r="P4352" i="13"/>
  <c r="P4321" i="13"/>
  <c r="P4302" i="13"/>
  <c r="P4299" i="13"/>
  <c r="P1305" i="14" s="1"/>
  <c r="P4208" i="13"/>
  <c r="P1274" i="14" s="1"/>
  <c r="P4205" i="13"/>
  <c r="P4196" i="13"/>
  <c r="AJ3988" i="13"/>
  <c r="P3934" i="13"/>
  <c r="AH3850" i="13"/>
  <c r="AI3850" i="13" s="1"/>
  <c r="P3850" i="13"/>
  <c r="AJ3850" i="13" s="1"/>
  <c r="P3847" i="13"/>
  <c r="AJ3847" i="13" s="1"/>
  <c r="P3804" i="13"/>
  <c r="U1143" i="14"/>
  <c r="M1141" i="14"/>
  <c r="U1137" i="14"/>
  <c r="AJ3759" i="13"/>
  <c r="AC1129" i="14"/>
  <c r="AJ3560" i="13"/>
  <c r="P2635" i="13"/>
  <c r="P2570" i="13"/>
  <c r="P2563" i="13"/>
  <c r="P2059" i="13"/>
  <c r="U605" i="14"/>
  <c r="AH1963" i="13"/>
  <c r="AI1963" i="13" s="1"/>
  <c r="P1953" i="13"/>
  <c r="P1995" i="13"/>
  <c r="P1931" i="13"/>
  <c r="P1982" i="13"/>
  <c r="P2006" i="13"/>
  <c r="P1843" i="13"/>
  <c r="P1867" i="13"/>
  <c r="AH1701" i="13"/>
  <c r="P1701" i="13"/>
  <c r="AI1637" i="13"/>
  <c r="AJ1637" i="13" s="1"/>
  <c r="P1371" i="13"/>
  <c r="AH1371" i="13"/>
  <c r="AI1371" i="13" s="1"/>
  <c r="AJ1371" i="13" s="1"/>
  <c r="P1253" i="13"/>
  <c r="AH1253" i="13"/>
  <c r="AI1253" i="13" s="1"/>
  <c r="AH4495" i="13"/>
  <c r="AI4495" i="13" s="1"/>
  <c r="P4495" i="13"/>
  <c r="P4488" i="13"/>
  <c r="AH4488" i="13"/>
  <c r="P2809" i="13"/>
  <c r="AH2809" i="13"/>
  <c r="AI2809" i="13" s="1"/>
  <c r="P4592" i="13"/>
  <c r="AH4592" i="13"/>
  <c r="AH2245" i="13"/>
  <c r="P2317" i="13"/>
  <c r="AH169" i="13"/>
  <c r="AI169" i="13" s="1"/>
  <c r="P169" i="13"/>
  <c r="P4201" i="13"/>
  <c r="P3519" i="13"/>
  <c r="P4866" i="13"/>
  <c r="AJ4850" i="13"/>
  <c r="AJ4837" i="13"/>
  <c r="P4032" i="13"/>
  <c r="P1098" i="14"/>
  <c r="AJ2964" i="13"/>
  <c r="AH4925" i="13"/>
  <c r="AI4925" i="13" s="1"/>
  <c r="AJ4871" i="13"/>
  <c r="AH4860" i="13"/>
  <c r="AI4860" i="13" s="1"/>
  <c r="AJ4851" i="13"/>
  <c r="AJ4835" i="13"/>
  <c r="P4761" i="13"/>
  <c r="AJ4761" i="13" s="1"/>
  <c r="P4694" i="13"/>
  <c r="P4657" i="13"/>
  <c r="AJ4617" i="13"/>
  <c r="U1410" i="14"/>
  <c r="P4576" i="13"/>
  <c r="AH4576" i="13"/>
  <c r="P4551" i="13"/>
  <c r="P4541" i="13"/>
  <c r="AC1374" i="14"/>
  <c r="AH4478" i="13"/>
  <c r="AI4478" i="13" s="1"/>
  <c r="P4475" i="13"/>
  <c r="P4468" i="13"/>
  <c r="P4461" i="13"/>
  <c r="AJ4461" i="13" s="1"/>
  <c r="AC1358" i="14"/>
  <c r="P4386" i="13"/>
  <c r="AH4367" i="13"/>
  <c r="AI4367" i="13" s="1"/>
  <c r="P4367" i="13"/>
  <c r="AH4324" i="13"/>
  <c r="P4324" i="13"/>
  <c r="P4308" i="13"/>
  <c r="AH4259" i="13"/>
  <c r="AI4259" i="13" s="1"/>
  <c r="P4259" i="13"/>
  <c r="P4220" i="13"/>
  <c r="P4083" i="13"/>
  <c r="P1233" i="14" s="1"/>
  <c r="AJ4049" i="13"/>
  <c r="P4027" i="13"/>
  <c r="AH3930" i="13"/>
  <c r="AH3762" i="13"/>
  <c r="AI3762" i="13" s="1"/>
  <c r="P3762" i="13"/>
  <c r="AJ3762" i="13" s="1"/>
  <c r="AJ3690" i="13"/>
  <c r="AC1064" i="14"/>
  <c r="AH3380" i="13"/>
  <c r="AI3380" i="13" s="1"/>
  <c r="P3380" i="13"/>
  <c r="AJ3380" i="13" s="1"/>
  <c r="P3310" i="13"/>
  <c r="AH3268" i="13"/>
  <c r="AI3268" i="13" s="1"/>
  <c r="P3268" i="13"/>
  <c r="AJ3268" i="13" s="1"/>
  <c r="AH2793" i="13"/>
  <c r="AI2793" i="13" s="1"/>
  <c r="P2793" i="13"/>
  <c r="AJ2793" i="13" s="1"/>
  <c r="AH2789" i="13"/>
  <c r="P2789" i="13"/>
  <c r="AH2764" i="13"/>
  <c r="AI2764" i="13" s="1"/>
  <c r="P2692" i="13"/>
  <c r="AH2692" i="13"/>
  <c r="AH2610" i="13"/>
  <c r="P2610" i="13"/>
  <c r="AH2606" i="13"/>
  <c r="P2630" i="13"/>
  <c r="AH2048" i="13"/>
  <c r="AI2048" i="13" s="1"/>
  <c r="P2048" i="13"/>
  <c r="AH1851" i="13"/>
  <c r="P1851" i="13"/>
  <c r="P1653" i="13"/>
  <c r="AH1653" i="13"/>
  <c r="AI1653" i="13" s="1"/>
  <c r="P604" i="13"/>
  <c r="AH320" i="13"/>
  <c r="P320" i="13"/>
  <c r="AI419" i="14"/>
  <c r="P788" i="13"/>
  <c r="AH788" i="13"/>
  <c r="P415" i="13"/>
  <c r="AH241" i="13"/>
  <c r="AI241" i="13" s="1"/>
  <c r="P373" i="13"/>
  <c r="AH219" i="13"/>
  <c r="P219" i="13"/>
  <c r="U8" i="14"/>
  <c r="AJ16" i="13"/>
  <c r="AH3904" i="13"/>
  <c r="AI3904" i="13" s="1"/>
  <c r="P3904" i="13"/>
  <c r="P1174" i="14" s="1"/>
  <c r="AH1168" i="14"/>
  <c r="AJ3843" i="13"/>
  <c r="AH3805" i="13"/>
  <c r="AI3805" i="13" s="1"/>
  <c r="P3805" i="13"/>
  <c r="AH3799" i="13"/>
  <c r="AI3799" i="13" s="1"/>
  <c r="P3799" i="13"/>
  <c r="AJ3792" i="13"/>
  <c r="AJ3772" i="13"/>
  <c r="P1130" i="14"/>
  <c r="AH3724" i="13"/>
  <c r="AI3724" i="13" s="1"/>
  <c r="P3724" i="13"/>
  <c r="M1116" i="14"/>
  <c r="AJ3704" i="13"/>
  <c r="AJ3632" i="13"/>
  <c r="AC1033" i="14"/>
  <c r="P1030" i="14"/>
  <c r="AJ3375" i="13"/>
  <c r="P968" i="14"/>
  <c r="AH3223" i="13"/>
  <c r="AI3223" i="13" s="1"/>
  <c r="P3223" i="13"/>
  <c r="AH3202" i="13"/>
  <c r="AI3202" i="13" s="1"/>
  <c r="P3202" i="13"/>
  <c r="AH3142" i="13"/>
  <c r="AI3142" i="13" s="1"/>
  <c r="P3142" i="13"/>
  <c r="AH2815" i="13"/>
  <c r="AI2815" i="13" s="1"/>
  <c r="P2815" i="13"/>
  <c r="AJ2815" i="13" s="1"/>
  <c r="AJ2808" i="13"/>
  <c r="P2727" i="13"/>
  <c r="P789" i="14" s="1"/>
  <c r="AH2727" i="13"/>
  <c r="AI2727" i="13" s="1"/>
  <c r="P2429" i="13"/>
  <c r="U614" i="14"/>
  <c r="P1992" i="13"/>
  <c r="AH1992" i="13"/>
  <c r="AH1886" i="13"/>
  <c r="P2000" i="13"/>
  <c r="AH728" i="13"/>
  <c r="AI728" i="13" s="1"/>
  <c r="P728" i="13"/>
  <c r="P675" i="13"/>
  <c r="O1387" i="14"/>
  <c r="AJ4483" i="13"/>
  <c r="P4470" i="13"/>
  <c r="AI4298" i="13"/>
  <c r="AI4122" i="13"/>
  <c r="AJ4005" i="13"/>
  <c r="AJ3976" i="13"/>
  <c r="AH3842" i="13"/>
  <c r="AI3842" i="13" s="1"/>
  <c r="AI1154" i="14" s="1"/>
  <c r="AH1151" i="14"/>
  <c r="AH3815" i="13"/>
  <c r="AI3815" i="13" s="1"/>
  <c r="AI1145" i="14" s="1"/>
  <c r="AJ3813" i="13"/>
  <c r="AC1115" i="14"/>
  <c r="P3639" i="13"/>
  <c r="AH3599" i="13"/>
  <c r="AI3599" i="13" s="1"/>
  <c r="P3599" i="13"/>
  <c r="AJ3378" i="13"/>
  <c r="AC991" i="14"/>
  <c r="M953" i="14"/>
  <c r="AJ3202" i="13"/>
  <c r="P3157" i="13"/>
  <c r="P3153" i="13"/>
  <c r="AJ3127" i="13"/>
  <c r="P2972" i="13"/>
  <c r="P866" i="14" s="1"/>
  <c r="AH2930" i="13"/>
  <c r="AI2930" i="13" s="1"/>
  <c r="P2930" i="13"/>
  <c r="AJ2930" i="13" s="1"/>
  <c r="M835" i="14"/>
  <c r="P2830" i="13"/>
  <c r="AH2088" i="13"/>
  <c r="P2088" i="13"/>
  <c r="P2067" i="13"/>
  <c r="AH2042" i="13"/>
  <c r="P2150" i="13"/>
  <c r="AJ812" i="13"/>
  <c r="P752" i="13"/>
  <c r="AJ4349" i="13"/>
  <c r="AJ4337" i="13"/>
  <c r="AI4295" i="13"/>
  <c r="AJ4221" i="13"/>
  <c r="AJ4172" i="13"/>
  <c r="O1517" i="14"/>
  <c r="O1513" i="14"/>
  <c r="U1498" i="14"/>
  <c r="AJ4855" i="13"/>
  <c r="U1491" i="14"/>
  <c r="AJ4839" i="13"/>
  <c r="AJ4833" i="13"/>
  <c r="M1484" i="14"/>
  <c r="P1483" i="14"/>
  <c r="AJ4804" i="13"/>
  <c r="AH4781" i="13"/>
  <c r="AI4781" i="13" s="1"/>
  <c r="P4781" i="13"/>
  <c r="P1469" i="14" s="1"/>
  <c r="P4777" i="13"/>
  <c r="P1471" i="14" s="1"/>
  <c r="AJ4764" i="13"/>
  <c r="P1463" i="14"/>
  <c r="O1444" i="14"/>
  <c r="M1437" i="14"/>
  <c r="P4676" i="13"/>
  <c r="AH4676" i="13"/>
  <c r="AI4676" i="13" s="1"/>
  <c r="AJ4673" i="13"/>
  <c r="U1432" i="14"/>
  <c r="P4663" i="13"/>
  <c r="AJ4663" i="13" s="1"/>
  <c r="AJ4657" i="13"/>
  <c r="M1425" i="14"/>
  <c r="P4605" i="13"/>
  <c r="AC1398" i="14"/>
  <c r="O1395" i="14"/>
  <c r="AJ4515" i="13"/>
  <c r="AJ4495" i="13"/>
  <c r="AH4456" i="13"/>
  <c r="AI4456" i="13" s="1"/>
  <c r="P4456" i="13"/>
  <c r="P1360" i="14" s="1"/>
  <c r="P4447" i="13"/>
  <c r="P4438" i="13"/>
  <c r="P4420" i="13"/>
  <c r="P4384" i="13"/>
  <c r="P4372" i="13"/>
  <c r="P4360" i="13"/>
  <c r="AJ4313" i="13"/>
  <c r="AJ4277" i="13"/>
  <c r="P4571" i="13"/>
  <c r="AJ4571" i="13" s="1"/>
  <c r="AJ4192" i="13"/>
  <c r="AH4048" i="13"/>
  <c r="AI4048" i="13" s="1"/>
  <c r="P4048" i="13"/>
  <c r="AJ4048" i="13" s="1"/>
  <c r="P4045" i="13"/>
  <c r="AJ3996" i="13"/>
  <c r="P3970" i="13"/>
  <c r="AJ3933" i="13"/>
  <c r="AJ3924" i="13"/>
  <c r="AJ3898" i="13"/>
  <c r="AH3845" i="13"/>
  <c r="AI3845" i="13" s="1"/>
  <c r="P3845" i="13"/>
  <c r="P3837" i="13"/>
  <c r="AH3837" i="13"/>
  <c r="AI3837" i="13" s="1"/>
  <c r="AJ3778" i="13"/>
  <c r="AH3735" i="13"/>
  <c r="AI3735" i="13" s="1"/>
  <c r="P3735" i="13"/>
  <c r="M1101" i="14"/>
  <c r="M1093" i="14"/>
  <c r="AC1080" i="14"/>
  <c r="P3554" i="13"/>
  <c r="AC1060" i="14"/>
  <c r="AJ3544" i="13"/>
  <c r="U1046" i="14"/>
  <c r="AH3484" i="13"/>
  <c r="AI3484" i="13" s="1"/>
  <c r="P3484" i="13"/>
  <c r="U1038" i="14"/>
  <c r="P3330" i="13"/>
  <c r="AJ3330" i="13" s="1"/>
  <c r="M924" i="14"/>
  <c r="AH2872" i="13"/>
  <c r="AI2872" i="13" s="1"/>
  <c r="P2980" i="13"/>
  <c r="P2392" i="13"/>
  <c r="AH2392" i="13"/>
  <c r="U703" i="14"/>
  <c r="AH2314" i="13"/>
  <c r="P2314" i="13"/>
  <c r="AH2035" i="13"/>
  <c r="AI2035" i="13" s="1"/>
  <c r="P2101" i="13"/>
  <c r="AH1962" i="13"/>
  <c r="AI1962" i="13" s="1"/>
  <c r="P1962" i="13"/>
  <c r="AJ1962" i="13" s="1"/>
  <c r="AH1744" i="13"/>
  <c r="P1744" i="13"/>
  <c r="P1768" i="13"/>
  <c r="AI1587" i="13"/>
  <c r="P878" i="13"/>
  <c r="AH878" i="13"/>
  <c r="P1112" i="13"/>
  <c r="AC1467" i="14"/>
  <c r="P4692" i="13"/>
  <c r="AC1367" i="14"/>
  <c r="AJ4429" i="13"/>
  <c r="AJ4265" i="13"/>
  <c r="AJ4096" i="13"/>
  <c r="P4065" i="13"/>
  <c r="AH4065" i="13"/>
  <c r="AI4065" i="13" s="1"/>
  <c r="AI1150" i="14"/>
  <c r="U1138" i="14"/>
  <c r="AH3760" i="13"/>
  <c r="AI3760" i="13" s="1"/>
  <c r="P3760" i="13"/>
  <c r="AC1095" i="14"/>
  <c r="AJ3628" i="13"/>
  <c r="P1074" i="14"/>
  <c r="U1065" i="14"/>
  <c r="AI3341" i="13"/>
  <c r="P3337" i="13"/>
  <c r="U987" i="14"/>
  <c r="AH3216" i="13"/>
  <c r="AI3216" i="13" s="1"/>
  <c r="P3252" i="13"/>
  <c r="M934" i="14"/>
  <c r="AI3167" i="13"/>
  <c r="AH2926" i="13"/>
  <c r="AI2926" i="13" s="1"/>
  <c r="P2926" i="13"/>
  <c r="AH2908" i="13"/>
  <c r="AI2908" i="13" s="1"/>
  <c r="P2908" i="13"/>
  <c r="P2904" i="13"/>
  <c r="P3156" i="13"/>
  <c r="AI2550" i="13"/>
  <c r="P2629" i="13"/>
  <c r="P2605" i="13"/>
  <c r="P2459" i="13"/>
  <c r="AH2459" i="13"/>
  <c r="AI2459" i="13" s="1"/>
  <c r="P2388" i="13"/>
  <c r="AH2388" i="13"/>
  <c r="AI2388" i="13" s="1"/>
  <c r="AJ2362" i="13"/>
  <c r="AJ2342" i="13"/>
  <c r="P2213" i="13"/>
  <c r="P2411" i="13"/>
  <c r="P2435" i="13"/>
  <c r="P2285" i="13"/>
  <c r="AH2213" i="13"/>
  <c r="P2309" i="13"/>
  <c r="P2176" i="13"/>
  <c r="AH2176" i="13"/>
  <c r="AI2176" i="13" s="1"/>
  <c r="P2224" i="13"/>
  <c r="P2200" i="13"/>
  <c r="P2049" i="13"/>
  <c r="P1933" i="13"/>
  <c r="AH1933" i="13"/>
  <c r="P1722" i="13"/>
  <c r="AH1685" i="13"/>
  <c r="AI1685" i="13" s="1"/>
  <c r="P1685" i="13"/>
  <c r="P920" i="13"/>
  <c r="P913" i="13"/>
  <c r="AH913" i="13"/>
  <c r="AI913" i="13" s="1"/>
  <c r="P1273" i="13"/>
  <c r="P892" i="13"/>
  <c r="AJ892" i="13" s="1"/>
  <c r="AH892" i="13"/>
  <c r="AI892" i="13" s="1"/>
  <c r="P1216" i="13"/>
  <c r="AH871" i="13"/>
  <c r="AI871" i="13" s="1"/>
  <c r="P871" i="13"/>
  <c r="AH819" i="13"/>
  <c r="AI819" i="13" s="1"/>
  <c r="P819" i="13"/>
  <c r="AH808" i="13"/>
  <c r="P808" i="13"/>
  <c r="P4708" i="13"/>
  <c r="AH4708" i="13"/>
  <c r="AI4708" i="13" s="1"/>
  <c r="M1447" i="14"/>
  <c r="AJ4637" i="13"/>
  <c r="AC1406" i="14"/>
  <c r="AC1402" i="14"/>
  <c r="U1390" i="14"/>
  <c r="AJ4518" i="13"/>
  <c r="M1375" i="14"/>
  <c r="AC1371" i="14"/>
  <c r="AI4030" i="13"/>
  <c r="AJ3973" i="13"/>
  <c r="AJ3953" i="13"/>
  <c r="AJ3921" i="13"/>
  <c r="U1502" i="14"/>
  <c r="AJ4858" i="13"/>
  <c r="AJ4816" i="13"/>
  <c r="U1435" i="14"/>
  <c r="AJ4605" i="13"/>
  <c r="AJ4547" i="13"/>
  <c r="U1386" i="14"/>
  <c r="M1379" i="14"/>
  <c r="AC1353" i="14"/>
  <c r="AJ4405" i="13"/>
  <c r="AJ4369" i="13"/>
  <c r="AH4258" i="13"/>
  <c r="AI4258" i="13" s="1"/>
  <c r="P4258" i="13"/>
  <c r="AJ4241" i="13"/>
  <c r="AJ4189" i="13"/>
  <c r="P4122" i="13"/>
  <c r="P4107" i="13"/>
  <c r="AH4107" i="13"/>
  <c r="P4059" i="13"/>
  <c r="AH4059" i="13"/>
  <c r="AI4059" i="13" s="1"/>
  <c r="AJ4045" i="13"/>
  <c r="AJ3866" i="13"/>
  <c r="AJ3752" i="13"/>
  <c r="U1104" i="14"/>
  <c r="P3646" i="13"/>
  <c r="AJ3646" i="13" s="1"/>
  <c r="U1088" i="14"/>
  <c r="M1069" i="14"/>
  <c r="U1055" i="14"/>
  <c r="M1052" i="14"/>
  <c r="AC994" i="14"/>
  <c r="P3333" i="13"/>
  <c r="AH3270" i="13"/>
  <c r="AI3270" i="13" s="1"/>
  <c r="P3270" i="13"/>
  <c r="AH3266" i="13"/>
  <c r="AI3266" i="13" s="1"/>
  <c r="P3266" i="13"/>
  <c r="AJ3266" i="13"/>
  <c r="P3243" i="13"/>
  <c r="P3226" i="13"/>
  <c r="P952" i="14" s="1"/>
  <c r="P3244" i="13"/>
  <c r="AC937" i="14"/>
  <c r="AH3034" i="13"/>
  <c r="AI3034" i="13" s="1"/>
  <c r="P3034" i="13"/>
  <c r="M885" i="14"/>
  <c r="M880" i="14"/>
  <c r="AI2987" i="13"/>
  <c r="U830" i="14"/>
  <c r="AH2494" i="13"/>
  <c r="AI2494" i="13" s="1"/>
  <c r="P2494" i="13"/>
  <c r="P2602" i="13"/>
  <c r="AJ2388" i="13"/>
  <c r="AH2366" i="13"/>
  <c r="AI2366" i="13" s="1"/>
  <c r="P2366" i="13"/>
  <c r="AJ2366" i="13" s="1"/>
  <c r="AJ2356" i="13"/>
  <c r="AH2349" i="13"/>
  <c r="AI2349" i="13" s="1"/>
  <c r="P2349" i="13"/>
  <c r="AJ2349" i="13" s="1"/>
  <c r="AJ2339" i="13"/>
  <c r="P2198" i="13"/>
  <c r="P2246" i="13"/>
  <c r="AH2198" i="13"/>
  <c r="P2294" i="13"/>
  <c r="P2270" i="13"/>
  <c r="AH1864" i="13"/>
  <c r="P1864" i="13"/>
  <c r="AJ906" i="13"/>
  <c r="P899" i="13"/>
  <c r="AH899" i="13"/>
  <c r="AJ798" i="13"/>
  <c r="AH3186" i="13"/>
  <c r="AI3186" i="13" s="1"/>
  <c r="P3186" i="13"/>
  <c r="AJ3186" i="13" s="1"/>
  <c r="AJ3183" i="13"/>
  <c r="U937" i="14"/>
  <c r="U926" i="14"/>
  <c r="AC923" i="14"/>
  <c r="P3067" i="13"/>
  <c r="AH3007" i="13"/>
  <c r="AI3007" i="13" s="1"/>
  <c r="P3007" i="13"/>
  <c r="M867" i="14"/>
  <c r="P2680" i="13"/>
  <c r="AH2680" i="13"/>
  <c r="P2645" i="13"/>
  <c r="AH2645" i="13"/>
  <c r="AI2645" i="13" s="1"/>
  <c r="P2297" i="13"/>
  <c r="AH2297" i="13"/>
  <c r="U669" i="14"/>
  <c r="AH2222" i="13"/>
  <c r="P2222" i="13"/>
  <c r="AI2211" i="13"/>
  <c r="P1856" i="13"/>
  <c r="P1880" i="13"/>
  <c r="P1832" i="13"/>
  <c r="P1706" i="13"/>
  <c r="P1396" i="13"/>
  <c r="AJ1396" i="13" s="1"/>
  <c r="AH1396" i="13"/>
  <c r="AI1396" i="13" s="1"/>
  <c r="P1389" i="13"/>
  <c r="AH1389" i="13"/>
  <c r="AI1389" i="13" s="1"/>
  <c r="AH1123" i="13"/>
  <c r="AI1123" i="13" s="1"/>
  <c r="P1123" i="13"/>
  <c r="AC168" i="14"/>
  <c r="P587" i="13"/>
  <c r="AH587" i="13"/>
  <c r="AI587" i="13" s="1"/>
  <c r="AJ4242" i="13"/>
  <c r="AJ4148" i="13"/>
  <c r="AJ4060" i="13"/>
  <c r="AJ4040" i="13"/>
  <c r="AJ3997" i="13"/>
  <c r="AJ3960" i="13"/>
  <c r="AC1142" i="14"/>
  <c r="P1126" i="14"/>
  <c r="AC1088" i="14"/>
  <c r="AH3628" i="13"/>
  <c r="AI3628" i="13" s="1"/>
  <c r="P3628" i="13"/>
  <c r="U1086" i="14"/>
  <c r="M1077" i="14"/>
  <c r="AJ3592" i="13"/>
  <c r="AJ3490" i="13"/>
  <c r="U1033" i="14"/>
  <c r="P3362" i="13"/>
  <c r="AJ3362" i="13" s="1"/>
  <c r="P3348" i="13"/>
  <c r="M972" i="14"/>
  <c r="AH3271" i="13"/>
  <c r="AI3271" i="13" s="1"/>
  <c r="P3271" i="13"/>
  <c r="M954" i="14"/>
  <c r="AI3159" i="13"/>
  <c r="P3130" i="13"/>
  <c r="AJ3130" i="13" s="1"/>
  <c r="AJ3007" i="13"/>
  <c r="AH2988" i="13"/>
  <c r="AI2988" i="13" s="1"/>
  <c r="P2988" i="13"/>
  <c r="AJ2988" i="13" s="1"/>
  <c r="AC870" i="14"/>
  <c r="P2943" i="13"/>
  <c r="M858" i="14"/>
  <c r="AH2932" i="13"/>
  <c r="P2932" i="13"/>
  <c r="AH2733" i="13"/>
  <c r="P2733" i="13"/>
  <c r="P2641" i="13"/>
  <c r="AH2641" i="13"/>
  <c r="AH2208" i="13"/>
  <c r="P2208" i="13"/>
  <c r="U647" i="14"/>
  <c r="P1819" i="13"/>
  <c r="AH1819" i="13"/>
  <c r="AI1819" i="13" s="1"/>
  <c r="P1898" i="13"/>
  <c r="AH1790" i="13"/>
  <c r="P1790" i="13"/>
  <c r="P1850" i="13"/>
  <c r="P1941" i="13"/>
  <c r="P1893" i="13"/>
  <c r="P1471" i="13"/>
  <c r="AJ1471" i="13" s="1"/>
  <c r="AH1471" i="13"/>
  <c r="AI1471" i="13" s="1"/>
  <c r="AJ1389" i="13"/>
  <c r="AC191" i="14"/>
  <c r="AH651" i="13"/>
  <c r="AI651" i="13" s="1"/>
  <c r="P651" i="13"/>
  <c r="P479" i="13"/>
  <c r="AH479" i="13"/>
  <c r="AI479" i="13" s="1"/>
  <c r="U1042" i="14"/>
  <c r="AC1037" i="14"/>
  <c r="P1034" i="14"/>
  <c r="AH3418" i="13"/>
  <c r="AI3418" i="13" s="1"/>
  <c r="P3418" i="13"/>
  <c r="P1012" i="14" s="1"/>
  <c r="AJ3412" i="13"/>
  <c r="AC1014" i="14"/>
  <c r="U1011" i="14"/>
  <c r="AJ3396" i="13"/>
  <c r="AJ3359" i="13"/>
  <c r="AC993" i="14"/>
  <c r="U990" i="14"/>
  <c r="AH3295" i="13"/>
  <c r="AI3295" i="13" s="1"/>
  <c r="P3295" i="13"/>
  <c r="AJ3295" i="13" s="1"/>
  <c r="AC971" i="14"/>
  <c r="AH3196" i="13"/>
  <c r="AI3196" i="13" s="1"/>
  <c r="P3196" i="13"/>
  <c r="P940" i="14" s="1"/>
  <c r="U939" i="14"/>
  <c r="M933" i="14"/>
  <c r="M930" i="14"/>
  <c r="AC917" i="14"/>
  <c r="AH2999" i="13"/>
  <c r="AI2999" i="13" s="1"/>
  <c r="P2999" i="13"/>
  <c r="U870" i="14"/>
  <c r="AC865" i="14"/>
  <c r="P2779" i="13"/>
  <c r="AJ2723" i="13"/>
  <c r="P2329" i="13"/>
  <c r="AH2329" i="13"/>
  <c r="P2240" i="13"/>
  <c r="AH2240" i="13"/>
  <c r="AI2240" i="13" s="1"/>
  <c r="AH1797" i="13"/>
  <c r="AI1797" i="13" s="1"/>
  <c r="P1797" i="13"/>
  <c r="P1747" i="13"/>
  <c r="P1771" i="13"/>
  <c r="P1485" i="13"/>
  <c r="AH1485" i="13"/>
  <c r="AH1235" i="13"/>
  <c r="AI1235" i="13" s="1"/>
  <c r="P1235" i="13"/>
  <c r="AH824" i="13"/>
  <c r="P824" i="13"/>
  <c r="AH711" i="13"/>
  <c r="AI711" i="13" s="1"/>
  <c r="P711" i="13"/>
  <c r="AJ711" i="13" s="1"/>
  <c r="P701" i="13"/>
  <c r="AH701" i="13"/>
  <c r="P594" i="13"/>
  <c r="AH594" i="13"/>
  <c r="U1131" i="14"/>
  <c r="U1123" i="14"/>
  <c r="AC1113" i="14"/>
  <c r="P3638" i="13"/>
  <c r="U1080" i="14"/>
  <c r="AH3578" i="13"/>
  <c r="AI3578" i="13" s="1"/>
  <c r="AJ3578" i="13" s="1"/>
  <c r="P3578" i="13"/>
  <c r="P1064" i="14" s="1"/>
  <c r="U1056" i="14"/>
  <c r="M1053" i="14"/>
  <c r="P3506" i="13"/>
  <c r="P1040" i="14" s="1"/>
  <c r="P3503" i="13"/>
  <c r="AJ3503" i="13" s="1"/>
  <c r="AJ3500" i="13"/>
  <c r="U1037" i="14"/>
  <c r="P3466" i="13"/>
  <c r="AJ3466" i="13" s="1"/>
  <c r="P3456" i="13"/>
  <c r="P3382" i="13"/>
  <c r="AC998" i="14"/>
  <c r="AH3340" i="13"/>
  <c r="AI3340" i="13" s="1"/>
  <c r="P3340" i="13"/>
  <c r="P3336" i="13"/>
  <c r="P3326" i="13"/>
  <c r="AH3220" i="13"/>
  <c r="AI3220" i="13" s="1"/>
  <c r="P3652" i="13"/>
  <c r="AC944" i="14"/>
  <c r="AC942" i="14"/>
  <c r="AH3182" i="13"/>
  <c r="AI3182" i="13" s="1"/>
  <c r="P3182" i="13"/>
  <c r="AC936" i="14"/>
  <c r="AH3148" i="13"/>
  <c r="AI3148" i="13" s="1"/>
  <c r="P3148" i="13"/>
  <c r="AH3038" i="13"/>
  <c r="AI3038" i="13" s="1"/>
  <c r="P3038" i="13"/>
  <c r="P2976" i="13"/>
  <c r="AH2924" i="13"/>
  <c r="AI2924" i="13" s="1"/>
  <c r="P2924" i="13"/>
  <c r="P848" i="14" s="1"/>
  <c r="U850" i="14"/>
  <c r="M833" i="14"/>
  <c r="AH2754" i="13"/>
  <c r="AI2754" i="13" s="1"/>
  <c r="AJ2754" i="13" s="1"/>
  <c r="P2862" i="13"/>
  <c r="AH2726" i="13"/>
  <c r="AI2726" i="13" s="1"/>
  <c r="P2858" i="13"/>
  <c r="AJ2858" i="13" s="1"/>
  <c r="AH2562" i="13"/>
  <c r="P2562" i="13"/>
  <c r="P2400" i="13"/>
  <c r="P2381" i="13"/>
  <c r="AJ2381" i="13" s="1"/>
  <c r="P2322" i="13"/>
  <c r="P2229" i="13"/>
  <c r="AH2229" i="13"/>
  <c r="AH1530" i="13"/>
  <c r="P1728" i="13"/>
  <c r="P1327" i="13"/>
  <c r="AH1327" i="13"/>
  <c r="AI1327" i="13" s="1"/>
  <c r="P1286" i="13"/>
  <c r="AH1286" i="13"/>
  <c r="AI1286" i="13" s="1"/>
  <c r="AH860" i="13"/>
  <c r="P860" i="13"/>
  <c r="P803" i="13"/>
  <c r="AH803" i="13"/>
  <c r="AI803" i="13" s="1"/>
  <c r="AJ640" i="13"/>
  <c r="AJ604" i="13"/>
  <c r="P3606" i="13"/>
  <c r="M1051" i="14"/>
  <c r="AJ3472" i="13"/>
  <c r="AJ3436" i="13"/>
  <c r="AJ3415" i="13"/>
  <c r="M1011" i="14"/>
  <c r="AJ3399" i="13"/>
  <c r="M1007" i="14"/>
  <c r="M997" i="14"/>
  <c r="U964" i="14"/>
  <c r="U961" i="14"/>
  <c r="M958" i="14"/>
  <c r="AJ3220" i="13"/>
  <c r="U944" i="14"/>
  <c r="AH3006" i="13"/>
  <c r="AI3006" i="13" s="1"/>
  <c r="P3006" i="13"/>
  <c r="AH2877" i="13"/>
  <c r="AI2895" i="13" s="1"/>
  <c r="P2895" i="13"/>
  <c r="P2768" i="13"/>
  <c r="AJ2768" i="13" s="1"/>
  <c r="AH2768" i="13"/>
  <c r="AI2768" i="13" s="1"/>
  <c r="AH2736" i="13"/>
  <c r="P2820" i="13"/>
  <c r="P2736" i="13"/>
  <c r="P2698" i="13"/>
  <c r="U601" i="14"/>
  <c r="P1939" i="13"/>
  <c r="AH1939" i="13"/>
  <c r="P1861" i="13"/>
  <c r="P1541" i="13"/>
  <c r="AJ1541" i="13" s="1"/>
  <c r="P1739" i="13"/>
  <c r="AH1541" i="13"/>
  <c r="AI1541" i="13" s="1"/>
  <c r="AI1533" i="13"/>
  <c r="P1425" i="13"/>
  <c r="AH1425" i="13"/>
  <c r="AI1425" i="13" s="1"/>
  <c r="P1334" i="13"/>
  <c r="AH1334" i="13"/>
  <c r="AI1334" i="13" s="1"/>
  <c r="AH1320" i="13"/>
  <c r="AI1320" i="13" s="1"/>
  <c r="AI408" i="14" s="1"/>
  <c r="P1320" i="13"/>
  <c r="P1070" i="13"/>
  <c r="AH1070" i="13"/>
  <c r="AI1070" i="13" s="1"/>
  <c r="P654" i="13"/>
  <c r="AH654" i="13"/>
  <c r="AI654" i="13" s="1"/>
  <c r="P636" i="13"/>
  <c r="AH636" i="13"/>
  <c r="AI636" i="13" s="1"/>
  <c r="AJ2510" i="13"/>
  <c r="P2478" i="13"/>
  <c r="AH2478" i="13"/>
  <c r="AH2090" i="13"/>
  <c r="P2090" i="13"/>
  <c r="AJ2026" i="13"/>
  <c r="P1882" i="13"/>
  <c r="P1750" i="13"/>
  <c r="P1906" i="13"/>
  <c r="P1725" i="13"/>
  <c r="AH1714" i="13"/>
  <c r="P1714" i="13"/>
  <c r="AH415" i="14"/>
  <c r="P292" i="14"/>
  <c r="AH960" i="13"/>
  <c r="AI960" i="13" s="1"/>
  <c r="P960" i="13"/>
  <c r="AH727" i="13"/>
  <c r="AI727" i="13" s="1"/>
  <c r="P727" i="13"/>
  <c r="AH716" i="13"/>
  <c r="P716" i="13"/>
  <c r="P230" i="13"/>
  <c r="P428" i="13"/>
  <c r="O41" i="14"/>
  <c r="P143" i="13"/>
  <c r="P41" i="14" s="1"/>
  <c r="AH143" i="13"/>
  <c r="P90" i="13"/>
  <c r="P192" i="13"/>
  <c r="P79" i="13"/>
  <c r="AH44" i="13"/>
  <c r="P44" i="13"/>
  <c r="P194" i="13"/>
  <c r="AH33" i="13"/>
  <c r="AI33" i="13" s="1"/>
  <c r="P57" i="13"/>
  <c r="AH6" i="13"/>
  <c r="P204" i="13"/>
  <c r="M935" i="14"/>
  <c r="U922" i="14"/>
  <c r="M901" i="14"/>
  <c r="AH3052" i="13"/>
  <c r="AI3052" i="13" s="1"/>
  <c r="P3052" i="13"/>
  <c r="AJ3052" i="13" s="1"/>
  <c r="U891" i="14"/>
  <c r="U878" i="14"/>
  <c r="AC875" i="14"/>
  <c r="M861" i="14"/>
  <c r="U844" i="14"/>
  <c r="AH2822" i="13"/>
  <c r="P2822" i="13"/>
  <c r="AH2818" i="13"/>
  <c r="P2818" i="13"/>
  <c r="AH2718" i="13"/>
  <c r="AI2718" i="13" s="1"/>
  <c r="P2718" i="13"/>
  <c r="P2701" i="13"/>
  <c r="P2672" i="13"/>
  <c r="U772" i="14"/>
  <c r="P2587" i="13"/>
  <c r="P2541" i="13"/>
  <c r="AH2541" i="13"/>
  <c r="P2530" i="13"/>
  <c r="P2595" i="13"/>
  <c r="P759" i="14" s="1"/>
  <c r="P2619" i="13"/>
  <c r="AI2467" i="13"/>
  <c r="AH2302" i="13"/>
  <c r="P2302" i="13"/>
  <c r="P2157" i="13"/>
  <c r="P1789" i="13"/>
  <c r="P2011" i="13"/>
  <c r="AI1781" i="13"/>
  <c r="P1872" i="13"/>
  <c r="P1944" i="13"/>
  <c r="P1490" i="13"/>
  <c r="P1736" i="13"/>
  <c r="AH1032" i="13"/>
  <c r="AI1032" i="13" s="1"/>
  <c r="P1032" i="13"/>
  <c r="P1010" i="13"/>
  <c r="AH1010" i="13"/>
  <c r="AI1010" i="13" s="1"/>
  <c r="AJ993" i="13"/>
  <c r="P1022" i="13"/>
  <c r="P521" i="13"/>
  <c r="AH521" i="13"/>
  <c r="AI521" i="13" s="1"/>
  <c r="AH306" i="13"/>
  <c r="AI306" i="13" s="1"/>
  <c r="P306" i="13"/>
  <c r="P420" i="13"/>
  <c r="P171" i="13"/>
  <c r="AH171" i="13"/>
  <c r="AI171" i="13" s="1"/>
  <c r="AJ156" i="13"/>
  <c r="P992" i="14"/>
  <c r="AC984" i="14"/>
  <c r="P3245" i="13"/>
  <c r="AJ3212" i="13"/>
  <c r="AH3180" i="13"/>
  <c r="AI3180" i="13" s="1"/>
  <c r="P3180" i="13"/>
  <c r="P936" i="14" s="1"/>
  <c r="AI3169" i="13"/>
  <c r="AC916" i="14"/>
  <c r="M909" i="14"/>
  <c r="M904" i="14"/>
  <c r="AJ3039" i="13"/>
  <c r="U868" i="14"/>
  <c r="P864" i="14"/>
  <c r="AH2906" i="13"/>
  <c r="AI2906" i="13" s="1"/>
  <c r="P2906" i="13"/>
  <c r="AJ2906" i="13" s="1"/>
  <c r="P844" i="14"/>
  <c r="AH2892" i="13"/>
  <c r="AI2892" i="13" s="1"/>
  <c r="P2982" i="13"/>
  <c r="P870" i="14" s="1"/>
  <c r="AJ2871" i="13"/>
  <c r="M834" i="14"/>
  <c r="AH2860" i="13"/>
  <c r="AI2860" i="13" s="1"/>
  <c r="P2860" i="13"/>
  <c r="AH2852" i="13"/>
  <c r="AI2852" i="13" s="1"/>
  <c r="P2852" i="13"/>
  <c r="AH2741" i="13"/>
  <c r="AI2741" i="13" s="1"/>
  <c r="AJ2718" i="13"/>
  <c r="P2711" i="13"/>
  <c r="AH2711" i="13"/>
  <c r="AI2711" i="13" s="1"/>
  <c r="AH2594" i="13"/>
  <c r="P2594" i="13"/>
  <c r="P2573" i="13"/>
  <c r="P2492" i="13"/>
  <c r="AH2492" i="13"/>
  <c r="AJ2182" i="13"/>
  <c r="AJ2174" i="13"/>
  <c r="AJ2168" i="13"/>
  <c r="P2146" i="13"/>
  <c r="P1896" i="13"/>
  <c r="AH1821" i="13"/>
  <c r="AI1821" i="13" s="1"/>
  <c r="P1821" i="13"/>
  <c r="P1343" i="13"/>
  <c r="AH1326" i="13"/>
  <c r="AI1326" i="13" s="1"/>
  <c r="P1326" i="13"/>
  <c r="AH1292" i="13"/>
  <c r="AI1292" i="13" s="1"/>
  <c r="P1292" i="13"/>
  <c r="P1276" i="13"/>
  <c r="AH1276" i="13"/>
  <c r="AI1276" i="13" s="1"/>
  <c r="P1067" i="13"/>
  <c r="AH1050" i="13"/>
  <c r="AI1050" i="13" s="1"/>
  <c r="P1050" i="13"/>
  <c r="AJ1014" i="13"/>
  <c r="P1024" i="13"/>
  <c r="P869" i="13"/>
  <c r="AH869" i="13"/>
  <c r="AI869" i="13" s="1"/>
  <c r="M108" i="14"/>
  <c r="P302" i="13"/>
  <c r="AH302" i="13"/>
  <c r="AI302" i="13" s="1"/>
  <c r="AC1040" i="14"/>
  <c r="M1027" i="14"/>
  <c r="AC1017" i="14"/>
  <c r="AJ3416" i="13"/>
  <c r="AH3367" i="13"/>
  <c r="AI3367" i="13" s="1"/>
  <c r="P3367" i="13"/>
  <c r="AJ3367" i="13" s="1"/>
  <c r="AC995" i="14"/>
  <c r="U984" i="14"/>
  <c r="M981" i="14"/>
  <c r="P3311" i="13"/>
  <c r="AJ3311" i="13" s="1"/>
  <c r="AJ3308" i="13"/>
  <c r="AH3274" i="13"/>
  <c r="AI3274" i="13" s="1"/>
  <c r="P3274" i="13"/>
  <c r="M959" i="14"/>
  <c r="AI3256" i="13"/>
  <c r="AC950" i="14"/>
  <c r="M928" i="14"/>
  <c r="U916" i="14"/>
  <c r="P912" i="14"/>
  <c r="AH3070" i="13"/>
  <c r="P3070" i="13"/>
  <c r="U896" i="14"/>
  <c r="U894" i="14"/>
  <c r="M891" i="14"/>
  <c r="M882" i="14"/>
  <c r="AH3004" i="13"/>
  <c r="AI3004" i="13" s="1"/>
  <c r="P3004" i="13"/>
  <c r="AI2978" i="13"/>
  <c r="P2974" i="13"/>
  <c r="AJ2948" i="13"/>
  <c r="AH2934" i="13"/>
  <c r="AI2934" i="13" s="1"/>
  <c r="P2934" i="13"/>
  <c r="P2927" i="13"/>
  <c r="AJ2927" i="13" s="1"/>
  <c r="AC849" i="14"/>
  <c r="P2916" i="13"/>
  <c r="AJ2860" i="13"/>
  <c r="P2762" i="13"/>
  <c r="AH2762" i="13"/>
  <c r="AI2762" i="13" s="1"/>
  <c r="AJ2721" i="13"/>
  <c r="P2697" i="13"/>
  <c r="P2699" i="13"/>
  <c r="AH2481" i="13"/>
  <c r="AI2481" i="13" s="1"/>
  <c r="P2679" i="13"/>
  <c r="P2337" i="13"/>
  <c r="AH2337" i="13"/>
  <c r="AI2337" i="13" s="1"/>
  <c r="AH2333" i="13"/>
  <c r="P2333" i="13"/>
  <c r="P2326" i="13"/>
  <c r="P2323" i="13"/>
  <c r="AH2323" i="13"/>
  <c r="P2203" i="13"/>
  <c r="P1928" i="13"/>
  <c r="P1921" i="13"/>
  <c r="P1774" i="13"/>
  <c r="P1899" i="13"/>
  <c r="P1746" i="13"/>
  <c r="P1770" i="13"/>
  <c r="P1717" i="13"/>
  <c r="P1508" i="13"/>
  <c r="P1730" i="13"/>
  <c r="AH1508" i="13"/>
  <c r="AC406" i="14"/>
  <c r="P356" i="14"/>
  <c r="AH1063" i="13"/>
  <c r="P1063" i="13"/>
  <c r="P982" i="13"/>
  <c r="AJ982" i="13" s="1"/>
  <c r="AJ976" i="13"/>
  <c r="P883" i="13"/>
  <c r="AH883" i="13"/>
  <c r="P165" i="14"/>
  <c r="P362" i="13"/>
  <c r="AH240" i="13"/>
  <c r="AI240" i="13" s="1"/>
  <c r="P240" i="13"/>
  <c r="AH185" i="13"/>
  <c r="P185" i="13"/>
  <c r="AC1081" i="14"/>
  <c r="AH3596" i="13"/>
  <c r="AI3596" i="13" s="1"/>
  <c r="P3596" i="13"/>
  <c r="AJ3596" i="13" s="1"/>
  <c r="AJ3504" i="13"/>
  <c r="AJ3464" i="13"/>
  <c r="U1031" i="14"/>
  <c r="M1028" i="14"/>
  <c r="U1017" i="14"/>
  <c r="AH3374" i="13"/>
  <c r="AI3374" i="13" s="1"/>
  <c r="P3374" i="13"/>
  <c r="AH3342" i="13"/>
  <c r="AI3342" i="13" s="1"/>
  <c r="P3342" i="13"/>
  <c r="U988" i="14"/>
  <c r="AI3259" i="13"/>
  <c r="AI3252" i="13"/>
  <c r="AJ3252" i="13" s="1"/>
  <c r="U950" i="14"/>
  <c r="U931" i="14"/>
  <c r="AC927" i="14"/>
  <c r="AH3132" i="13"/>
  <c r="AI3132" i="13" s="1"/>
  <c r="P3132" i="13"/>
  <c r="AJ3095" i="13"/>
  <c r="M907" i="14"/>
  <c r="P3062" i="13"/>
  <c r="AH3055" i="13"/>
  <c r="AI3055" i="13" s="1"/>
  <c r="P3055" i="13"/>
  <c r="AJ3055" i="13" s="1"/>
  <c r="U889" i="14"/>
  <c r="M886" i="14"/>
  <c r="U849" i="14"/>
  <c r="AC847" i="14"/>
  <c r="AH2844" i="13"/>
  <c r="P2844" i="13"/>
  <c r="U824" i="14"/>
  <c r="AH2783" i="13"/>
  <c r="P2783" i="13"/>
  <c r="P2751" i="13"/>
  <c r="AH2751" i="13"/>
  <c r="AI2859" i="13" s="1"/>
  <c r="AJ2730" i="13"/>
  <c r="P2707" i="13"/>
  <c r="P2704" i="13"/>
  <c r="U768" i="14"/>
  <c r="AH2597" i="13"/>
  <c r="P2597" i="13"/>
  <c r="P2544" i="13"/>
  <c r="AH2544" i="13"/>
  <c r="AI2544" i="13" s="1"/>
  <c r="P2502" i="13"/>
  <c r="AJ2502" i="13" s="1"/>
  <c r="AH2502" i="13"/>
  <c r="AI2502" i="13" s="1"/>
  <c r="P2364" i="13"/>
  <c r="AH2364" i="13"/>
  <c r="AI2364" i="13" s="1"/>
  <c r="P2340" i="13"/>
  <c r="AH2340" i="13"/>
  <c r="AI2340" i="13" s="1"/>
  <c r="AI2195" i="13"/>
  <c r="P1813" i="13"/>
  <c r="AH1813" i="13"/>
  <c r="AH1806" i="13"/>
  <c r="AI1806" i="13" s="1"/>
  <c r="P1914" i="13"/>
  <c r="P1890" i="13"/>
  <c r="P1792" i="13"/>
  <c r="AH1792" i="13"/>
  <c r="AI1774" i="13"/>
  <c r="P1605" i="13"/>
  <c r="AH1605" i="13"/>
  <c r="AI1605" i="13" s="1"/>
  <c r="M448" i="14"/>
  <c r="P1346" i="13"/>
  <c r="AC359" i="14"/>
  <c r="AH1088" i="13"/>
  <c r="AI1088" i="13" s="1"/>
  <c r="P1088" i="13"/>
  <c r="P1084" i="13"/>
  <c r="AH1084" i="13"/>
  <c r="AI1084" i="13" s="1"/>
  <c r="AH1056" i="13"/>
  <c r="AI1056" i="13" s="1"/>
  <c r="P1056" i="13"/>
  <c r="AH655" i="13"/>
  <c r="AI655" i="13" s="1"/>
  <c r="P655" i="13"/>
  <c r="AH619" i="13"/>
  <c r="AI619" i="13" s="1"/>
  <c r="P619" i="13"/>
  <c r="P605" i="13"/>
  <c r="AH605" i="13"/>
  <c r="AI605" i="13" s="1"/>
  <c r="AH412" i="13"/>
  <c r="AI412" i="13" s="1"/>
  <c r="P412" i="13"/>
  <c r="P394" i="13"/>
  <c r="AH394" i="13"/>
  <c r="AI394" i="13" s="1"/>
  <c r="AJ387" i="13"/>
  <c r="AH279" i="13"/>
  <c r="AI279" i="13" s="1"/>
  <c r="P345" i="13"/>
  <c r="AJ276" i="13"/>
  <c r="AH229" i="13"/>
  <c r="P229" i="13"/>
  <c r="AI2636" i="13"/>
  <c r="P2633" i="13"/>
  <c r="AH2616" i="13"/>
  <c r="P2616" i="13"/>
  <c r="AI2598" i="13"/>
  <c r="AH2557" i="13"/>
  <c r="P2557" i="13"/>
  <c r="P2536" i="13"/>
  <c r="AJ2536" i="13" s="1"/>
  <c r="P2334" i="13"/>
  <c r="AH2334" i="13"/>
  <c r="P1976" i="13"/>
  <c r="AH1976" i="13"/>
  <c r="P1965" i="13"/>
  <c r="U585" i="14"/>
  <c r="P1842" i="13"/>
  <c r="AJ1760" i="13"/>
  <c r="P1840" i="13"/>
  <c r="P1912" i="13"/>
  <c r="P1591" i="13"/>
  <c r="AH1591" i="13"/>
  <c r="AH1324" i="13"/>
  <c r="AI1324" i="13" s="1"/>
  <c r="O365" i="14"/>
  <c r="P1187" i="13"/>
  <c r="AH1138" i="13"/>
  <c r="AI1138" i="13" s="1"/>
  <c r="AH1128" i="13"/>
  <c r="AI1128" i="13" s="1"/>
  <c r="P1128" i="13"/>
  <c r="AC339" i="14"/>
  <c r="P1100" i="13"/>
  <c r="AH1100" i="13"/>
  <c r="AI1100" i="13" s="1"/>
  <c r="P797" i="13"/>
  <c r="AH797" i="13"/>
  <c r="AI797" i="13" s="1"/>
  <c r="M212" i="14"/>
  <c r="P578" i="13"/>
  <c r="AH578" i="13"/>
  <c r="AI578" i="13" s="1"/>
  <c r="P458" i="13"/>
  <c r="AH458" i="13"/>
  <c r="AI458" i="13" s="1"/>
  <c r="U127" i="14"/>
  <c r="AJ262" i="13"/>
  <c r="P258" i="13"/>
  <c r="AH258" i="13"/>
  <c r="AI258" i="13" s="1"/>
  <c r="AJ171" i="13"/>
  <c r="P156" i="13"/>
  <c r="AH156" i="13"/>
  <c r="AI156" i="13" s="1"/>
  <c r="AH105" i="13"/>
  <c r="P105" i="13"/>
  <c r="AH65" i="13"/>
  <c r="P65" i="13"/>
  <c r="M866" i="14"/>
  <c r="AH2911" i="13"/>
  <c r="AI2911" i="13" s="1"/>
  <c r="P2911" i="13"/>
  <c r="AJ2911" i="13" s="1"/>
  <c r="AH2890" i="13"/>
  <c r="AI2890" i="13" s="1"/>
  <c r="P2890" i="13"/>
  <c r="U840" i="14"/>
  <c r="M832" i="14"/>
  <c r="AH2836" i="13"/>
  <c r="AI2836" i="13" s="1"/>
  <c r="P2836" i="13"/>
  <c r="AI814" i="14"/>
  <c r="P2780" i="13"/>
  <c r="AH2780" i="13"/>
  <c r="P2745" i="13"/>
  <c r="AJ2745" i="13" s="1"/>
  <c r="P2681" i="13"/>
  <c r="AH2640" i="13"/>
  <c r="P2640" i="13"/>
  <c r="P2571" i="13"/>
  <c r="U735" i="14"/>
  <c r="P2491" i="13"/>
  <c r="AJ2491" i="13" s="1"/>
  <c r="AH2491" i="13"/>
  <c r="AI2491" i="13" s="1"/>
  <c r="AH2450" i="13"/>
  <c r="P2450" i="13"/>
  <c r="AH2426" i="13"/>
  <c r="P2426" i="13"/>
  <c r="P2401" i="13"/>
  <c r="P1904" i="13"/>
  <c r="AH1904" i="13"/>
  <c r="P1827" i="13"/>
  <c r="AH1827" i="13"/>
  <c r="P1816" i="13"/>
  <c r="AJ1816" i="13" s="1"/>
  <c r="AH1816" i="13"/>
  <c r="AI1816" i="13" s="1"/>
  <c r="AH1773" i="13"/>
  <c r="P1720" i="13"/>
  <c r="AH1720" i="13"/>
  <c r="AI1579" i="13"/>
  <c r="M424" i="14"/>
  <c r="AH1275" i="13"/>
  <c r="AH1255" i="13"/>
  <c r="AI1255" i="13" s="1"/>
  <c r="P1255" i="13"/>
  <c r="P627" i="13"/>
  <c r="AH627" i="13"/>
  <c r="AH616" i="13"/>
  <c r="AI616" i="13" s="1"/>
  <c r="P616" i="13"/>
  <c r="AJ588" i="13"/>
  <c r="AH585" i="13"/>
  <c r="AI585" i="13" s="1"/>
  <c r="AC123" i="14"/>
  <c r="AC106" i="14"/>
  <c r="P368" i="13"/>
  <c r="P269" i="13"/>
  <c r="AH269" i="13"/>
  <c r="AJ167" i="13"/>
  <c r="AC14" i="14"/>
  <c r="AH2" i="13"/>
  <c r="P2886" i="13"/>
  <c r="P840" i="14" s="1"/>
  <c r="AJ2879" i="13"/>
  <c r="U835" i="14"/>
  <c r="P2776" i="13"/>
  <c r="U776" i="14"/>
  <c r="P2626" i="13"/>
  <c r="AI2612" i="13"/>
  <c r="AH2578" i="13"/>
  <c r="P2578" i="13"/>
  <c r="P2553" i="13"/>
  <c r="AH2553" i="13"/>
  <c r="AI2542" i="13"/>
  <c r="U729" i="14"/>
  <c r="AH2386" i="13"/>
  <c r="AI2386" i="13" s="1"/>
  <c r="P2386" i="13"/>
  <c r="AJ2386" i="13" s="1"/>
  <c r="U681" i="14"/>
  <c r="P1997" i="13"/>
  <c r="AH1997" i="13"/>
  <c r="U552" i="14"/>
  <c r="AH1738" i="13"/>
  <c r="P1738" i="13"/>
  <c r="P1673" i="13"/>
  <c r="AH1673" i="13"/>
  <c r="AI1673" i="13" s="1"/>
  <c r="P1613" i="13"/>
  <c r="AH1613" i="13"/>
  <c r="P1561" i="13"/>
  <c r="P397" i="14"/>
  <c r="AC306" i="14"/>
  <c r="AH723" i="13"/>
  <c r="AI723" i="13" s="1"/>
  <c r="P723" i="13"/>
  <c r="AJ723" i="13" s="1"/>
  <c r="AJ708" i="13"/>
  <c r="P691" i="13"/>
  <c r="AJ691" i="13" s="1"/>
  <c r="AH691" i="13"/>
  <c r="AI691" i="13" s="1"/>
  <c r="P652" i="13"/>
  <c r="AH652" i="13"/>
  <c r="AI652" i="13" s="1"/>
  <c r="AJ478" i="13"/>
  <c r="P282" i="13"/>
  <c r="AH282" i="13"/>
  <c r="AI282" i="13" s="1"/>
  <c r="AH217" i="13"/>
  <c r="P217" i="13"/>
  <c r="AJ4245" i="13"/>
  <c r="P4203" i="13"/>
  <c r="AJ4116" i="13"/>
  <c r="AJ4085" i="13"/>
  <c r="P4026" i="13"/>
  <c r="AJ3956" i="13"/>
  <c r="AJ3925" i="13"/>
  <c r="AJ3863" i="13"/>
  <c r="AJ3814" i="13"/>
  <c r="AJ3809" i="13"/>
  <c r="P1143" i="14"/>
  <c r="AH3791" i="13"/>
  <c r="AI3791" i="13" s="1"/>
  <c r="P3791" i="13"/>
  <c r="AJ3791" i="13" s="1"/>
  <c r="U1112" i="14"/>
  <c r="AH3538" i="13"/>
  <c r="AI3538" i="13" s="1"/>
  <c r="P3538" i="13"/>
  <c r="P1054" i="14" s="1"/>
  <c r="AH3510" i="13"/>
  <c r="AI3510" i="13" s="1"/>
  <c r="P3510" i="13"/>
  <c r="M1035" i="14"/>
  <c r="P3427" i="13"/>
  <c r="AC1012" i="14"/>
  <c r="AC1008" i="14"/>
  <c r="AJ3364" i="13"/>
  <c r="M996" i="14"/>
  <c r="AJ3292" i="13"/>
  <c r="U968" i="14"/>
  <c r="AC947" i="14"/>
  <c r="U942" i="14"/>
  <c r="M939" i="14"/>
  <c r="M925" i="14"/>
  <c r="AH3111" i="13"/>
  <c r="AI3111" i="13" s="1"/>
  <c r="P3111" i="13"/>
  <c r="U911" i="14"/>
  <c r="AI3077" i="13"/>
  <c r="AC899" i="14"/>
  <c r="AH3058" i="13"/>
  <c r="AI3058" i="13" s="1"/>
  <c r="P3058" i="13"/>
  <c r="AJ3058" i="13" s="1"/>
  <c r="AC893" i="14"/>
  <c r="AC889" i="14"/>
  <c r="AH2854" i="13"/>
  <c r="P2854" i="13"/>
  <c r="AH2748" i="13"/>
  <c r="P2748" i="13"/>
  <c r="P798" i="14" s="1"/>
  <c r="P2677" i="13"/>
  <c r="AI2574" i="13"/>
  <c r="P2560" i="13"/>
  <c r="AJ2490" i="13"/>
  <c r="AH2382" i="13"/>
  <c r="AI2382" i="13" s="1"/>
  <c r="P2382" i="13"/>
  <c r="P2313" i="13"/>
  <c r="P2281" i="13"/>
  <c r="AJ2254" i="13"/>
  <c r="P2184" i="13"/>
  <c r="AH2184" i="13"/>
  <c r="AI2184" i="13" s="1"/>
  <c r="P2256" i="13"/>
  <c r="P2173" i="13"/>
  <c r="P2395" i="13"/>
  <c r="P2419" i="13"/>
  <c r="AJ2022" i="13"/>
  <c r="P2014" i="13"/>
  <c r="AH2014" i="13"/>
  <c r="P1968" i="13"/>
  <c r="AJ1961" i="13"/>
  <c r="AJ1958" i="13"/>
  <c r="AH1925" i="13"/>
  <c r="P1925" i="13"/>
  <c r="P1683" i="13"/>
  <c r="AJ1683" i="13" s="1"/>
  <c r="AI1527" i="13"/>
  <c r="AJ1515" i="13"/>
  <c r="P1505" i="13"/>
  <c r="AH1505" i="13"/>
  <c r="P353" i="14"/>
  <c r="O321" i="14"/>
  <c r="AH1059" i="13"/>
  <c r="AI1059" i="13" s="1"/>
  <c r="P934" i="13"/>
  <c r="AH934" i="13"/>
  <c r="AH868" i="13"/>
  <c r="AI868" i="13" s="1"/>
  <c r="P868" i="13"/>
  <c r="P853" i="13"/>
  <c r="P677" i="13"/>
  <c r="AH677" i="13"/>
  <c r="AH623" i="13"/>
  <c r="AI623" i="13" s="1"/>
  <c r="P623" i="13"/>
  <c r="U163" i="14"/>
  <c r="P496" i="13"/>
  <c r="AH496" i="13"/>
  <c r="AI496" i="13" s="1"/>
  <c r="AH440" i="13"/>
  <c r="P440" i="13"/>
  <c r="AH265" i="13"/>
  <c r="AI265" i="13" s="1"/>
  <c r="P265" i="13"/>
  <c r="AH152" i="13"/>
  <c r="AI152" i="13" s="1"/>
  <c r="P152" i="13"/>
  <c r="AJ152" i="13" s="1"/>
  <c r="U43" i="14"/>
  <c r="P1834" i="13"/>
  <c r="P1712" i="13"/>
  <c r="AH1712" i="13"/>
  <c r="U512" i="14"/>
  <c r="AI1523" i="13"/>
  <c r="P1479" i="13"/>
  <c r="AJ1479" i="13" s="1"/>
  <c r="AH1479" i="13"/>
  <c r="AI1479" i="13" s="1"/>
  <c r="P1465" i="13"/>
  <c r="P1409" i="13"/>
  <c r="AH1409" i="13"/>
  <c r="AI1409" i="13" s="1"/>
  <c r="P1355" i="13"/>
  <c r="P1207" i="13"/>
  <c r="AH1207" i="13"/>
  <c r="P1173" i="13"/>
  <c r="AH1173" i="13"/>
  <c r="AI1173" i="13" s="1"/>
  <c r="AC348" i="14"/>
  <c r="O345" i="14"/>
  <c r="AH1106" i="13"/>
  <c r="AI1106" i="13" s="1"/>
  <c r="P1106" i="13"/>
  <c r="AH903" i="13"/>
  <c r="AI903" i="13" s="1"/>
  <c r="P903" i="13"/>
  <c r="P1353" i="13"/>
  <c r="P789" i="13"/>
  <c r="AH789" i="13"/>
  <c r="P750" i="13"/>
  <c r="AH750" i="13"/>
  <c r="AI750" i="13" s="1"/>
  <c r="P694" i="13"/>
  <c r="AH694" i="13"/>
  <c r="AI694" i="13" s="1"/>
  <c r="P598" i="13"/>
  <c r="AJ598" i="13" s="1"/>
  <c r="AH598" i="13"/>
  <c r="AI598" i="13" s="1"/>
  <c r="P858" i="13"/>
  <c r="AH588" i="13"/>
  <c r="AI588" i="13" s="1"/>
  <c r="P558" i="13"/>
  <c r="O129" i="14"/>
  <c r="M123" i="14"/>
  <c r="U119" i="14"/>
  <c r="P195" i="13"/>
  <c r="P177" i="13"/>
  <c r="P166" i="13"/>
  <c r="AH166" i="13"/>
  <c r="AI166" i="13" s="1"/>
  <c r="AH159" i="13"/>
  <c r="P159" i="13"/>
  <c r="P2" i="14"/>
  <c r="P2445" i="13"/>
  <c r="AJ2445" i="13" s="1"/>
  <c r="AH2445" i="13"/>
  <c r="AI2445" i="13" s="1"/>
  <c r="AH2418" i="13"/>
  <c r="P2418" i="13"/>
  <c r="U710" i="14"/>
  <c r="P2393" i="13"/>
  <c r="U701" i="14"/>
  <c r="P2348" i="13"/>
  <c r="AJ2348" i="13" s="1"/>
  <c r="AH2348" i="13"/>
  <c r="AI2348" i="13" s="1"/>
  <c r="AH2283" i="13"/>
  <c r="P2283" i="13"/>
  <c r="P2273" i="13"/>
  <c r="P2232" i="13"/>
  <c r="AH2232" i="13"/>
  <c r="P2225" i="13"/>
  <c r="AJ2110" i="13"/>
  <c r="P2033" i="13"/>
  <c r="P2165" i="13"/>
  <c r="P1826" i="13"/>
  <c r="AI1776" i="13"/>
  <c r="AJ1763" i="13"/>
  <c r="P1563" i="13"/>
  <c r="AH1563" i="13"/>
  <c r="P1397" i="13"/>
  <c r="AH1397" i="13"/>
  <c r="AI1397" i="13" s="1"/>
  <c r="AJ1229" i="13"/>
  <c r="AH1160" i="13"/>
  <c r="AI1160" i="13" s="1"/>
  <c r="P1160" i="13"/>
  <c r="P350" i="14" s="1"/>
  <c r="AJ1154" i="13"/>
  <c r="AH1030" i="13"/>
  <c r="AI1030" i="13" s="1"/>
  <c r="P1030" i="13"/>
  <c r="AH952" i="13"/>
  <c r="P952" i="13"/>
  <c r="AH904" i="13"/>
  <c r="AI904" i="13" s="1"/>
  <c r="P1354" i="13"/>
  <c r="U270" i="14"/>
  <c r="AJ876" i="13"/>
  <c r="AH783" i="13"/>
  <c r="AI783" i="13" s="1"/>
  <c r="P783" i="13"/>
  <c r="P741" i="13"/>
  <c r="AH741" i="13"/>
  <c r="AI741" i="13" s="1"/>
  <c r="AH720" i="13"/>
  <c r="P720" i="13"/>
  <c r="AH660" i="13"/>
  <c r="AI660" i="13" s="1"/>
  <c r="P660" i="13"/>
  <c r="AH628" i="13"/>
  <c r="P628" i="13"/>
  <c r="AH600" i="13"/>
  <c r="AI600" i="13" s="1"/>
  <c r="P600" i="13"/>
  <c r="P583" i="13"/>
  <c r="AH583" i="13"/>
  <c r="AI583" i="13" s="1"/>
  <c r="AI571" i="13"/>
  <c r="AI531" i="13"/>
  <c r="AJ516" i="13"/>
  <c r="AH435" i="13"/>
  <c r="P435" i="13"/>
  <c r="AC93" i="14"/>
  <c r="P289" i="13"/>
  <c r="AJ174" i="13"/>
  <c r="AJ155" i="13"/>
  <c r="P97" i="13"/>
  <c r="AH2458" i="13"/>
  <c r="AI2458" i="13" s="1"/>
  <c r="P2482" i="13"/>
  <c r="AI2396" i="13"/>
  <c r="AI2310" i="13"/>
  <c r="AI2242" i="13"/>
  <c r="AI2238" i="13"/>
  <c r="AJ2238" i="13" s="1"/>
  <c r="U645" i="14"/>
  <c r="P2123" i="13"/>
  <c r="P630" i="14"/>
  <c r="P2061" i="13"/>
  <c r="AH2061" i="13"/>
  <c r="P2054" i="13"/>
  <c r="AH2054" i="13"/>
  <c r="P1955" i="13"/>
  <c r="AH1955" i="13"/>
  <c r="AI1955" i="13" s="1"/>
  <c r="AH1930" i="13"/>
  <c r="P1930" i="13"/>
  <c r="P1923" i="13"/>
  <c r="P1909" i="13"/>
  <c r="P546" i="14"/>
  <c r="P1787" i="13"/>
  <c r="P1637" i="13"/>
  <c r="P1614" i="13"/>
  <c r="AI1595" i="13"/>
  <c r="P1555" i="13"/>
  <c r="AH1555" i="13"/>
  <c r="P1551" i="13"/>
  <c r="P1309" i="13"/>
  <c r="AH1309" i="13"/>
  <c r="AI1309" i="13" s="1"/>
  <c r="AC355" i="14"/>
  <c r="P1075" i="13"/>
  <c r="AH1075" i="13"/>
  <c r="AI1075" i="13" s="1"/>
  <c r="AJ836" i="13"/>
  <c r="AH744" i="13"/>
  <c r="AI744" i="13" s="1"/>
  <c r="P744" i="13"/>
  <c r="AJ744" i="13" s="1"/>
  <c r="P663" i="13"/>
  <c r="AH596" i="13"/>
  <c r="AI596" i="13" s="1"/>
  <c r="P596" i="13"/>
  <c r="AJ596" i="13" s="1"/>
  <c r="P416" i="13"/>
  <c r="AH416" i="13"/>
  <c r="P322" i="13"/>
  <c r="AH238" i="13"/>
  <c r="AI238" i="13" s="1"/>
  <c r="P346" i="13"/>
  <c r="M40" i="14"/>
  <c r="AJ47" i="13"/>
  <c r="P40" i="13"/>
  <c r="M862" i="14"/>
  <c r="AJ2943" i="13"/>
  <c r="AH2855" i="13"/>
  <c r="P2855" i="13"/>
  <c r="AJ2810" i="13"/>
  <c r="U804" i="14"/>
  <c r="P2686" i="13"/>
  <c r="AH2638" i="13"/>
  <c r="AI2638" i="13" s="1"/>
  <c r="P2638" i="13"/>
  <c r="AJ2638" i="13" s="1"/>
  <c r="P2608" i="13"/>
  <c r="P2601" i="13"/>
  <c r="AI2564" i="13"/>
  <c r="P2547" i="13"/>
  <c r="AJ2516" i="13"/>
  <c r="AH2475" i="13"/>
  <c r="P2475" i="13"/>
  <c r="AH2461" i="13"/>
  <c r="AI2461" i="13" s="1"/>
  <c r="P2485" i="13"/>
  <c r="AI700" i="14"/>
  <c r="AH2186" i="13"/>
  <c r="P2186" i="13"/>
  <c r="P2134" i="13"/>
  <c r="AI2046" i="13"/>
  <c r="P2043" i="13"/>
  <c r="AH2022" i="13"/>
  <c r="AI2022" i="13" s="1"/>
  <c r="P2022" i="13"/>
  <c r="P1937" i="13"/>
  <c r="U564" i="14"/>
  <c r="P1891" i="13"/>
  <c r="AH1762" i="13"/>
  <c r="AI1762" i="13" s="1"/>
  <c r="P1762" i="13"/>
  <c r="P1691" i="13"/>
  <c r="AJ1691" i="13" s="1"/>
  <c r="AH1691" i="13"/>
  <c r="AI1691" i="13" s="1"/>
  <c r="P1629" i="13"/>
  <c r="AH1629" i="13"/>
  <c r="P1411" i="13"/>
  <c r="AH1411" i="13"/>
  <c r="AI1411" i="13" s="1"/>
  <c r="M429" i="14"/>
  <c r="AH1302" i="13"/>
  <c r="AI1302" i="13" s="1"/>
  <c r="P1302" i="13"/>
  <c r="AH1295" i="13"/>
  <c r="P1295" i="13"/>
  <c r="P1252" i="13"/>
  <c r="AH1252" i="13"/>
  <c r="AI1252" i="13" s="1"/>
  <c r="AC358" i="14"/>
  <c r="AH1126" i="13"/>
  <c r="AI1126" i="13" s="1"/>
  <c r="P1126" i="13"/>
  <c r="AJ924" i="13"/>
  <c r="O264" i="14"/>
  <c r="AH882" i="13"/>
  <c r="P779" i="13"/>
  <c r="AH779" i="13"/>
  <c r="AI779" i="13" s="1"/>
  <c r="AC200" i="14"/>
  <c r="O108" i="14"/>
  <c r="AH384" i="13"/>
  <c r="P307" i="13"/>
  <c r="AH307" i="13"/>
  <c r="AI307" i="13" s="1"/>
  <c r="AH292" i="13"/>
  <c r="P292" i="13"/>
  <c r="AJ277" i="13"/>
  <c r="AH264" i="13"/>
  <c r="AI264" i="13" s="1"/>
  <c r="P264" i="13"/>
  <c r="M73" i="14"/>
  <c r="M1117" i="14"/>
  <c r="AJ3708" i="13"/>
  <c r="AH3698" i="13"/>
  <c r="AI3698" i="13" s="1"/>
  <c r="P3698" i="13"/>
  <c r="U1108" i="14"/>
  <c r="P1058" i="14"/>
  <c r="U1057" i="14"/>
  <c r="M1049" i="14"/>
  <c r="M1044" i="14"/>
  <c r="U1040" i="14"/>
  <c r="AC1039" i="14"/>
  <c r="P1036" i="14"/>
  <c r="U1032" i="14"/>
  <c r="M1029" i="14"/>
  <c r="AC1019" i="14"/>
  <c r="M982" i="14"/>
  <c r="AJ3303" i="13"/>
  <c r="M973" i="14"/>
  <c r="AC964" i="14"/>
  <c r="P3426" i="13"/>
  <c r="AJ3215" i="13"/>
  <c r="AC945" i="14"/>
  <c r="P3152" i="13"/>
  <c r="AC919" i="14"/>
  <c r="AC873" i="14"/>
  <c r="AC855" i="14"/>
  <c r="AC850" i="14"/>
  <c r="AJ2812" i="13"/>
  <c r="P2755" i="13"/>
  <c r="P799" i="14" s="1"/>
  <c r="AI2752" i="13"/>
  <c r="AJ2752" i="13" s="1"/>
  <c r="U760" i="14"/>
  <c r="AH2525" i="13"/>
  <c r="P2525" i="13"/>
  <c r="AH2462" i="13"/>
  <c r="AI2462" i="13" s="1"/>
  <c r="P2462" i="13"/>
  <c r="AJ2453" i="13"/>
  <c r="P2416" i="13"/>
  <c r="AH2363" i="13"/>
  <c r="AI2363" i="13" s="1"/>
  <c r="P2360" i="13"/>
  <c r="AH2360" i="13"/>
  <c r="AI2360" i="13" s="1"/>
  <c r="AH2290" i="13"/>
  <c r="AI2416" i="13" s="1"/>
  <c r="AJ2416" i="13" s="1"/>
  <c r="P2290" i="13"/>
  <c r="P2253" i="13"/>
  <c r="AI2243" i="13"/>
  <c r="U619" i="14"/>
  <c r="AI2051" i="13"/>
  <c r="AH2030" i="13"/>
  <c r="P2003" i="13"/>
  <c r="P1845" i="13"/>
  <c r="P1974" i="13"/>
  <c r="P1800" i="13"/>
  <c r="AH1758" i="13"/>
  <c r="AI1758" i="13" s="1"/>
  <c r="P1755" i="13"/>
  <c r="AH1755" i="13"/>
  <c r="AI1755" i="13" s="1"/>
  <c r="P1665" i="13"/>
  <c r="AH1665" i="13"/>
  <c r="AI1665" i="13" s="1"/>
  <c r="AI1627" i="13"/>
  <c r="AH1516" i="13"/>
  <c r="P1492" i="13"/>
  <c r="AJ1492" i="13" s="1"/>
  <c r="AH1492" i="13"/>
  <c r="AI1492" i="13" s="1"/>
  <c r="AC451" i="14"/>
  <c r="AH1234" i="13"/>
  <c r="AI1234" i="13" s="1"/>
  <c r="P1234" i="13"/>
  <c r="AH1118" i="13"/>
  <c r="AI1118" i="13" s="1"/>
  <c r="P1118" i="13"/>
  <c r="P1092" i="13"/>
  <c r="AH1092" i="13"/>
  <c r="AI1092" i="13" s="1"/>
  <c r="P1085" i="13"/>
  <c r="AH1085" i="13"/>
  <c r="AI1085" i="13" s="1"/>
  <c r="AC328" i="14"/>
  <c r="AH1068" i="13"/>
  <c r="AI1068" i="13" s="1"/>
  <c r="P1065" i="13"/>
  <c r="P321" i="14" s="1"/>
  <c r="AH1065" i="13"/>
  <c r="AI1065" i="13" s="1"/>
  <c r="U318" i="14"/>
  <c r="U315" i="14"/>
  <c r="AH1012" i="13"/>
  <c r="AI1012" i="13" s="1"/>
  <c r="AJ999" i="13"/>
  <c r="U298" i="14"/>
  <c r="AJ912" i="13"/>
  <c r="AJ891" i="13"/>
  <c r="AC262" i="14"/>
  <c r="AH768" i="13"/>
  <c r="P768" i="13"/>
  <c r="P754" i="13"/>
  <c r="AH754" i="13"/>
  <c r="AJ747" i="13"/>
  <c r="AH695" i="13"/>
  <c r="AI695" i="13" s="1"/>
  <c r="P695" i="13"/>
  <c r="P642" i="13"/>
  <c r="AH642" i="13"/>
  <c r="AI642" i="13" s="1"/>
  <c r="AJ635" i="13"/>
  <c r="P498" i="13"/>
  <c r="AH498" i="13"/>
  <c r="AI498" i="13" s="1"/>
  <c r="AJ477" i="13"/>
  <c r="AC131" i="14"/>
  <c r="AJ463" i="13"/>
  <c r="AC109" i="14"/>
  <c r="AH349" i="13"/>
  <c r="P349" i="13"/>
  <c r="P327" i="13"/>
  <c r="AH327" i="13"/>
  <c r="P309" i="13"/>
  <c r="AC74" i="14"/>
  <c r="U48" i="14"/>
  <c r="AI107" i="13"/>
  <c r="AI43" i="13"/>
  <c r="P22" i="13"/>
  <c r="AJ22" i="13" s="1"/>
  <c r="AH22" i="13"/>
  <c r="AI22" i="13" s="1"/>
  <c r="AJ4940" i="13"/>
  <c r="P4924" i="13"/>
  <c r="AJ4924" i="13" s="1"/>
  <c r="P4876" i="13"/>
  <c r="AJ4876" i="13" s="1"/>
  <c r="M1497" i="14"/>
  <c r="AJ4806" i="13"/>
  <c r="P4787" i="13"/>
  <c r="AJ4787" i="13" s="1"/>
  <c r="AJ4751" i="13"/>
  <c r="AC1451" i="14"/>
  <c r="AC1448" i="14"/>
  <c r="U1392" i="14"/>
  <c r="O1371" i="14"/>
  <c r="AJ4421" i="13"/>
  <c r="AJ4140" i="13"/>
  <c r="AJ4068" i="13"/>
  <c r="AJ4004" i="13"/>
  <c r="AJ3993" i="13"/>
  <c r="AJ3968" i="13"/>
  <c r="AJ3957" i="13"/>
  <c r="AJ3810" i="13"/>
  <c r="AC1136" i="14"/>
  <c r="AJ3770" i="13"/>
  <c r="U1132" i="14"/>
  <c r="AH3756" i="13"/>
  <c r="AI3756" i="13" s="1"/>
  <c r="P3756" i="13"/>
  <c r="U1127" i="14"/>
  <c r="AC1111" i="14"/>
  <c r="U1099" i="14"/>
  <c r="M1096" i="14"/>
  <c r="P3654" i="13"/>
  <c r="AJ3654" i="13" s="1"/>
  <c r="AC1089" i="14"/>
  <c r="U1084" i="14"/>
  <c r="AC1065" i="14"/>
  <c r="P3518" i="13"/>
  <c r="P3425" i="13"/>
  <c r="M1003" i="14"/>
  <c r="AC988" i="14"/>
  <c r="AI3343" i="13"/>
  <c r="M977" i="14"/>
  <c r="AC961" i="14"/>
  <c r="P3424" i="13"/>
  <c r="AI3255" i="13"/>
  <c r="M949" i="14"/>
  <c r="U940" i="14"/>
  <c r="P3166" i="13"/>
  <c r="U920" i="14"/>
  <c r="U915" i="14"/>
  <c r="M908" i="14"/>
  <c r="U883" i="14"/>
  <c r="AJ2999" i="13"/>
  <c r="M877" i="14"/>
  <c r="M859" i="14"/>
  <c r="M842" i="14"/>
  <c r="AC840" i="14"/>
  <c r="M837" i="14"/>
  <c r="AJ2762" i="13"/>
  <c r="P2669" i="13"/>
  <c r="P730" i="14"/>
  <c r="AJ2459" i="13"/>
  <c r="P2533" i="13"/>
  <c r="AH2405" i="13"/>
  <c r="P2405" i="13"/>
  <c r="P2296" i="13"/>
  <c r="AH2296" i="13"/>
  <c r="P2421" i="13"/>
  <c r="AJ2185" i="13"/>
  <c r="AH2178" i="13"/>
  <c r="AI2178" i="13" s="1"/>
  <c r="P2178" i="13"/>
  <c r="AH2154" i="13"/>
  <c r="P2154" i="13"/>
  <c r="P1978" i="13"/>
  <c r="P1936" i="13"/>
  <c r="P1885" i="13"/>
  <c r="P1848" i="13"/>
  <c r="U555" i="14"/>
  <c r="P550" i="14"/>
  <c r="P1803" i="13"/>
  <c r="AJ1803" i="13" s="1"/>
  <c r="P1782" i="13"/>
  <c r="AJ1782" i="13" s="1"/>
  <c r="AI1779" i="13"/>
  <c r="P1741" i="13"/>
  <c r="AJ1693" i="13"/>
  <c r="P1531" i="13"/>
  <c r="AJ1531" i="13" s="1"/>
  <c r="AH1531" i="13"/>
  <c r="AI1531" i="13" s="1"/>
  <c r="P1463" i="13"/>
  <c r="AC441" i="14"/>
  <c r="P1373" i="13"/>
  <c r="AJ1373" i="13" s="1"/>
  <c r="AH1373" i="13"/>
  <c r="AI1373" i="13" s="1"/>
  <c r="P1342" i="13"/>
  <c r="P412" i="14" s="1"/>
  <c r="AJ1287" i="13"/>
  <c r="AH1247" i="13"/>
  <c r="AI1247" i="13" s="1"/>
  <c r="P1247" i="13"/>
  <c r="P1139" i="13"/>
  <c r="AH1139" i="13"/>
  <c r="AI1139" i="13" s="1"/>
  <c r="P1019" i="13"/>
  <c r="AH1019" i="13"/>
  <c r="AI1019" i="13" s="1"/>
  <c r="AH855" i="13"/>
  <c r="P855" i="13"/>
  <c r="P827" i="13"/>
  <c r="P820" i="13"/>
  <c r="AH820" i="13"/>
  <c r="AI820" i="13" s="1"/>
  <c r="AH799" i="13"/>
  <c r="AI799" i="13" s="1"/>
  <c r="P799" i="13"/>
  <c r="AJ799" i="13" s="1"/>
  <c r="AH792" i="13"/>
  <c r="P792" i="13"/>
  <c r="P234" i="14" s="1"/>
  <c r="P743" i="13"/>
  <c r="AJ743" i="13" s="1"/>
  <c r="P726" i="13"/>
  <c r="AH726" i="13"/>
  <c r="AI726" i="13" s="1"/>
  <c r="AC198" i="14"/>
  <c r="AJ652" i="13"/>
  <c r="P645" i="13"/>
  <c r="AH645" i="13"/>
  <c r="AI555" i="13"/>
  <c r="AC110" i="14"/>
  <c r="AC105" i="14"/>
  <c r="M102" i="14"/>
  <c r="U94" i="14"/>
  <c r="P208" i="13"/>
  <c r="P201" i="13"/>
  <c r="AH25" i="13"/>
  <c r="AI25" i="13" s="1"/>
  <c r="P49" i="13"/>
  <c r="AJ49" i="13" s="1"/>
  <c r="P25" i="13"/>
  <c r="P7" i="14" s="1"/>
  <c r="P2592" i="13"/>
  <c r="P2576" i="13"/>
  <c r="AI2558" i="13"/>
  <c r="AI2545" i="13"/>
  <c r="AJ2517" i="13"/>
  <c r="AJ2458" i="13"/>
  <c r="P2380" i="13"/>
  <c r="AH2380" i="13"/>
  <c r="AI2380" i="13" s="1"/>
  <c r="AH2370" i="13"/>
  <c r="AI2370" i="13" s="1"/>
  <c r="P2370" i="13"/>
  <c r="U697" i="14"/>
  <c r="P2320" i="13"/>
  <c r="AH2320" i="13"/>
  <c r="AI2278" i="13"/>
  <c r="AJ2278" i="13" s="1"/>
  <c r="AJ2178" i="13"/>
  <c r="P2161" i="13"/>
  <c r="P2016" i="13"/>
  <c r="AH2016" i="13"/>
  <c r="P2040" i="13"/>
  <c r="U596" i="14"/>
  <c r="P1915" i="13"/>
  <c r="P1858" i="13"/>
  <c r="AI1782" i="13"/>
  <c r="P1859" i="13"/>
  <c r="P1527" i="13"/>
  <c r="AJ1495" i="13"/>
  <c r="P1484" i="13"/>
  <c r="AH1484" i="13"/>
  <c r="P1380" i="13"/>
  <c r="AH1380" i="13"/>
  <c r="AI1380" i="13" s="1"/>
  <c r="AH1319" i="13"/>
  <c r="AI1319" i="13" s="1"/>
  <c r="P1319" i="13"/>
  <c r="AJ1319" i="13" s="1"/>
  <c r="P1274" i="13"/>
  <c r="AH1274" i="13"/>
  <c r="AI1274" i="13" s="1"/>
  <c r="AI392" i="14" s="1"/>
  <c r="AC387" i="14"/>
  <c r="P1193" i="13"/>
  <c r="AH1193" i="13"/>
  <c r="AI1193" i="13" s="1"/>
  <c r="AC364" i="14"/>
  <c r="P360" i="14"/>
  <c r="P1132" i="13"/>
  <c r="P346" i="14" s="1"/>
  <c r="AH1132" i="13"/>
  <c r="AI1132" i="13" s="1"/>
  <c r="AH1051" i="13"/>
  <c r="AI1051" i="13" s="1"/>
  <c r="P1051" i="13"/>
  <c r="U302" i="14"/>
  <c r="P1124" i="13"/>
  <c r="AJ975" i="13"/>
  <c r="P862" i="13"/>
  <c r="AH862" i="13"/>
  <c r="AJ656" i="13"/>
  <c r="AC171" i="14"/>
  <c r="AH592" i="13"/>
  <c r="P592" i="13"/>
  <c r="P166" i="14" s="1"/>
  <c r="AC121" i="14"/>
  <c r="P363" i="13"/>
  <c r="AH363" i="13"/>
  <c r="AC97" i="14"/>
  <c r="P262" i="13"/>
  <c r="AH262" i="13"/>
  <c r="AI262" i="13" s="1"/>
  <c r="P60" i="13"/>
  <c r="AH60" i="13"/>
  <c r="AI60" i="13" s="1"/>
  <c r="P84" i="13"/>
  <c r="P29" i="13"/>
  <c r="P5" i="13"/>
  <c r="AH5" i="13"/>
  <c r="U2" i="14"/>
  <c r="P2307" i="13"/>
  <c r="AH2307" i="13"/>
  <c r="P2237" i="13"/>
  <c r="AJ2190" i="13"/>
  <c r="U631" i="14"/>
  <c r="U625" i="14"/>
  <c r="P2073" i="13"/>
  <c r="AH2073" i="13"/>
  <c r="AI2073" i="13" s="1"/>
  <c r="P2046" i="13"/>
  <c r="AJ2046" i="13" s="1"/>
  <c r="P1922" i="13"/>
  <c r="U567" i="14"/>
  <c r="P1835" i="13"/>
  <c r="AJ1774" i="13"/>
  <c r="AJ1757" i="13"/>
  <c r="P1668" i="13"/>
  <c r="AH1668" i="13"/>
  <c r="AI1668" i="13" s="1"/>
  <c r="AJ1654" i="13"/>
  <c r="P1627" i="13"/>
  <c r="P1565" i="13"/>
  <c r="P1539" i="13"/>
  <c r="AH1539" i="13"/>
  <c r="AJ1517" i="13"/>
  <c r="P1503" i="13"/>
  <c r="AH1503" i="13"/>
  <c r="AJ1322" i="13"/>
  <c r="AC409" i="14"/>
  <c r="AJ1281" i="13"/>
  <c r="AH870" i="13"/>
  <c r="AI870" i="13" s="1"/>
  <c r="P870" i="13"/>
  <c r="AC240" i="14"/>
  <c r="AJ586" i="13"/>
  <c r="P582" i="13"/>
  <c r="AJ582" i="13" s="1"/>
  <c r="AH582" i="13"/>
  <c r="AI582" i="13" s="1"/>
  <c r="AI162" i="14" s="1"/>
  <c r="AI552" i="13"/>
  <c r="U114" i="14"/>
  <c r="P371" i="13"/>
  <c r="AH371" i="13"/>
  <c r="U99" i="14"/>
  <c r="P32" i="13"/>
  <c r="AH32" i="13"/>
  <c r="AI32" i="13" s="1"/>
  <c r="M6" i="14"/>
  <c r="U592" i="14"/>
  <c r="U561" i="14"/>
  <c r="U542" i="14"/>
  <c r="AJ1750" i="13"/>
  <c r="P1875" i="13"/>
  <c r="P1733" i="13"/>
  <c r="P1695" i="13"/>
  <c r="U517" i="14"/>
  <c r="P1557" i="13"/>
  <c r="AH1557" i="13"/>
  <c r="AI1557" i="13" s="1"/>
  <c r="P1442" i="13"/>
  <c r="AH1344" i="13"/>
  <c r="AI1344" i="13" s="1"/>
  <c r="P1344" i="13"/>
  <c r="AH1200" i="13"/>
  <c r="AI1200" i="13" s="1"/>
  <c r="P1200" i="13"/>
  <c r="AJ1200" i="13" s="1"/>
  <c r="AJ1174" i="13"/>
  <c r="AJ1101" i="13"/>
  <c r="P336" i="14"/>
  <c r="O324" i="14"/>
  <c r="P1021" i="13"/>
  <c r="AH1021" i="13"/>
  <c r="AI1021" i="13" s="1"/>
  <c r="AH994" i="13"/>
  <c r="AI994" i="13" s="1"/>
  <c r="P994" i="13"/>
  <c r="AJ908" i="13"/>
  <c r="P240" i="14"/>
  <c r="AH772" i="13"/>
  <c r="P772" i="13"/>
  <c r="AJ728" i="13"/>
  <c r="AJ724" i="13"/>
  <c r="AJ710" i="13"/>
  <c r="AC155" i="14"/>
  <c r="P519" i="13"/>
  <c r="AH519" i="13"/>
  <c r="AI519" i="13" s="1"/>
  <c r="P221" i="13"/>
  <c r="P196" i="13"/>
  <c r="P95" i="13"/>
  <c r="AH95" i="13"/>
  <c r="AI95" i="13" s="1"/>
  <c r="P77" i="13"/>
  <c r="P2579" i="13"/>
  <c r="P2424" i="13"/>
  <c r="U707" i="14"/>
  <c r="AH2373" i="13"/>
  <c r="AI2373" i="13" s="1"/>
  <c r="P2373" i="13"/>
  <c r="AJ2357" i="13"/>
  <c r="U690" i="14"/>
  <c r="U687" i="14"/>
  <c r="P2254" i="13"/>
  <c r="U666" i="14"/>
  <c r="AH2181" i="13"/>
  <c r="AI2181" i="13" s="1"/>
  <c r="P2181" i="13"/>
  <c r="AJ2181" i="13" s="1"/>
  <c r="P2120" i="13"/>
  <c r="P2097" i="13"/>
  <c r="AJ2073" i="13"/>
  <c r="AJ2070" i="13"/>
  <c r="P1888" i="13"/>
  <c r="P1966" i="13"/>
  <c r="U533" i="14"/>
  <c r="U524" i="14"/>
  <c r="AI1715" i="13"/>
  <c r="P1602" i="13"/>
  <c r="AI1547" i="13"/>
  <c r="P406" i="14"/>
  <c r="AH1306" i="13"/>
  <c r="AI1306" i="13" s="1"/>
  <c r="P1306" i="13"/>
  <c r="AJ1306" i="13" s="1"/>
  <c r="AC375" i="14"/>
  <c r="AH1135" i="13"/>
  <c r="P1135" i="13"/>
  <c r="AH1082" i="13"/>
  <c r="AI1082" i="13" s="1"/>
  <c r="P1082" i="13"/>
  <c r="M318" i="14"/>
  <c r="P941" i="13"/>
  <c r="AJ931" i="13"/>
  <c r="O272" i="14"/>
  <c r="AH914" i="13"/>
  <c r="AJ884" i="13"/>
  <c r="AJ819" i="13"/>
  <c r="AH815" i="13"/>
  <c r="AI815" i="13" s="1"/>
  <c r="P815" i="13"/>
  <c r="AJ815" i="13" s="1"/>
  <c r="AC203" i="14"/>
  <c r="P200" i="14"/>
  <c r="AH656" i="13"/>
  <c r="AI656" i="13" s="1"/>
  <c r="P656" i="13"/>
  <c r="AC157" i="14"/>
  <c r="AC140" i="14"/>
  <c r="AJ395" i="13"/>
  <c r="AH353" i="13"/>
  <c r="P353" i="13"/>
  <c r="U27" i="14"/>
  <c r="P88" i="13"/>
  <c r="P74" i="13"/>
  <c r="AI70" i="13"/>
  <c r="P37" i="13"/>
  <c r="AH37" i="13"/>
  <c r="AI37" i="13" s="1"/>
  <c r="AJ20" i="13"/>
  <c r="P1468" i="13"/>
  <c r="P1447" i="13"/>
  <c r="AJ1447" i="13" s="1"/>
  <c r="AJ1388" i="13"/>
  <c r="AH1289" i="13"/>
  <c r="AI1289" i="13" s="1"/>
  <c r="P1289" i="13"/>
  <c r="AH1087" i="13"/>
  <c r="AI1087" i="13" s="1"/>
  <c r="P1087" i="13"/>
  <c r="AH902" i="13"/>
  <c r="AI902" i="13" s="1"/>
  <c r="P902" i="13"/>
  <c r="AH888" i="13"/>
  <c r="AI888" i="13" s="1"/>
  <c r="P888" i="13"/>
  <c r="AC263" i="14"/>
  <c r="AJ840" i="13"/>
  <c r="AH823" i="13"/>
  <c r="AI823" i="13" s="1"/>
  <c r="P823" i="13"/>
  <c r="AJ823" i="13" s="1"/>
  <c r="AJ696" i="13"/>
  <c r="AC196" i="14"/>
  <c r="AH664" i="13"/>
  <c r="P664" i="13"/>
  <c r="AJ654" i="13"/>
  <c r="AJ624" i="13"/>
  <c r="AH280" i="13"/>
  <c r="AI280" i="13" s="1"/>
  <c r="P280" i="13"/>
  <c r="P76" i="14" s="1"/>
  <c r="P232" i="13"/>
  <c r="AH232" i="13"/>
  <c r="P218" i="13"/>
  <c r="AH218" i="13"/>
  <c r="P211" i="13"/>
  <c r="AJ169" i="13"/>
  <c r="P35" i="14"/>
  <c r="P93" i="13"/>
  <c r="AI58" i="13"/>
  <c r="AI34" i="13"/>
  <c r="P39" i="13"/>
  <c r="AC1468" i="14"/>
  <c r="U1450" i="14"/>
  <c r="U1443" i="14"/>
  <c r="P4698" i="13"/>
  <c r="P4660" i="13"/>
  <c r="AJ4653" i="13"/>
  <c r="U1421" i="14"/>
  <c r="M1418" i="14"/>
  <c r="AC1417" i="14"/>
  <c r="AJ4603" i="13"/>
  <c r="U1400" i="14"/>
  <c r="P4568" i="13"/>
  <c r="AJ4568" i="13" s="1"/>
  <c r="AJ4477" i="13"/>
  <c r="AC1361" i="14"/>
  <c r="AJ4353" i="13"/>
  <c r="AJ4321" i="13"/>
  <c r="AJ4257" i="13"/>
  <c r="AJ4246" i="13"/>
  <c r="AJ4238" i="13"/>
  <c r="AJ4230" i="13"/>
  <c r="AJ4222" i="13"/>
  <c r="AJ4013" i="13"/>
  <c r="M1140" i="14"/>
  <c r="U1136" i="14"/>
  <c r="AC1135" i="14"/>
  <c r="M1124" i="14"/>
  <c r="U1118" i="14"/>
  <c r="U1113" i="14"/>
  <c r="AJ3688" i="13"/>
  <c r="P3641" i="13"/>
  <c r="AJ3554" i="13"/>
  <c r="U1060" i="14"/>
  <c r="AC1056" i="14"/>
  <c r="M1048" i="14"/>
  <c r="AC1032" i="14"/>
  <c r="U1012" i="14"/>
  <c r="U1008" i="14"/>
  <c r="M1005" i="14"/>
  <c r="M1001" i="14"/>
  <c r="AC990" i="14"/>
  <c r="M987" i="14"/>
  <c r="AJ3327" i="13"/>
  <c r="M979" i="14"/>
  <c r="AC966" i="14"/>
  <c r="U960" i="14"/>
  <c r="M957" i="14"/>
  <c r="AI3248" i="13"/>
  <c r="P944" i="14"/>
  <c r="AC920" i="14"/>
  <c r="AC903" i="14"/>
  <c r="AC895" i="14"/>
  <c r="AI2985" i="13"/>
  <c r="AJ2935" i="13"/>
  <c r="AJ2908" i="13"/>
  <c r="U846" i="14"/>
  <c r="M843" i="14"/>
  <c r="AC841" i="14"/>
  <c r="AH2831" i="13"/>
  <c r="P2831" i="13"/>
  <c r="P2803" i="13"/>
  <c r="AJ2803" i="13" s="1"/>
  <c r="AH2803" i="13"/>
  <c r="AI2803" i="13" s="1"/>
  <c r="U796" i="14"/>
  <c r="AJ2731" i="13"/>
  <c r="AH2678" i="13"/>
  <c r="AI2678" i="13" s="1"/>
  <c r="P2678" i="13"/>
  <c r="P2665" i="13"/>
  <c r="AI2622" i="13"/>
  <c r="AJ2622" i="13" s="1"/>
  <c r="P739" i="14"/>
  <c r="P2489" i="13"/>
  <c r="AH2489" i="13"/>
  <c r="AI2489" i="13" s="1"/>
  <c r="AJ2371" i="13"/>
  <c r="P2328" i="13"/>
  <c r="AJ2169" i="13"/>
  <c r="AI2098" i="13"/>
  <c r="P2128" i="13"/>
  <c r="U586" i="14"/>
  <c r="P1869" i="13"/>
  <c r="AJ1822" i="13"/>
  <c r="U549" i="14"/>
  <c r="AJ1806" i="13"/>
  <c r="U509" i="14"/>
  <c r="P1603" i="13"/>
  <c r="AJ1527" i="13"/>
  <c r="P1509" i="13"/>
  <c r="AC435" i="14"/>
  <c r="AC430" i="14"/>
  <c r="AJ1381" i="13"/>
  <c r="AC386" i="14"/>
  <c r="AJ1196" i="13"/>
  <c r="P1260" i="13"/>
  <c r="U313" i="14"/>
  <c r="AJ1020" i="13"/>
  <c r="AJ1003" i="13"/>
  <c r="AC290" i="14"/>
  <c r="P942" i="13"/>
  <c r="P925" i="13"/>
  <c r="AH925" i="13"/>
  <c r="AI925" i="13" s="1"/>
  <c r="AJ887" i="13"/>
  <c r="U254" i="14"/>
  <c r="AJ830" i="13"/>
  <c r="AH736" i="13"/>
  <c r="P736" i="13"/>
  <c r="P214" i="14" s="1"/>
  <c r="P699" i="13"/>
  <c r="AH699" i="13"/>
  <c r="P682" i="13"/>
  <c r="AH682" i="13"/>
  <c r="AJ522" i="13"/>
  <c r="P500" i="13"/>
  <c r="AH500" i="13"/>
  <c r="AI500" i="13" s="1"/>
  <c r="AC114" i="14"/>
  <c r="P290" i="13"/>
  <c r="P285" i="13"/>
  <c r="P172" i="13"/>
  <c r="AJ172" i="13" s="1"/>
  <c r="AH172" i="13"/>
  <c r="AI172" i="13" s="1"/>
  <c r="AJ157" i="13"/>
  <c r="P128" i="13"/>
  <c r="AH128" i="13"/>
  <c r="AI128" i="13" s="1"/>
  <c r="P114" i="13"/>
  <c r="U28" i="14"/>
  <c r="P45" i="13"/>
  <c r="AC12" i="14"/>
  <c r="M857" i="14"/>
  <c r="U848" i="14"/>
  <c r="AI2858" i="13"/>
  <c r="AJ2766" i="13"/>
  <c r="AJ2763" i="13"/>
  <c r="U795" i="14"/>
  <c r="P2568" i="13"/>
  <c r="P2480" i="13"/>
  <c r="U716" i="14"/>
  <c r="AH2402" i="13"/>
  <c r="P2402" i="13"/>
  <c r="AJ2382" i="13"/>
  <c r="AH2365" i="13"/>
  <c r="AI2365" i="13" s="1"/>
  <c r="P2365" i="13"/>
  <c r="AJ2365" i="13" s="1"/>
  <c r="P686" i="14"/>
  <c r="P2310" i="13"/>
  <c r="P2430" i="13"/>
  <c r="P1917" i="13"/>
  <c r="AI1739" i="13"/>
  <c r="P1622" i="13"/>
  <c r="AI1597" i="13"/>
  <c r="P1579" i="13"/>
  <c r="AI1525" i="13"/>
  <c r="AJ1463" i="13"/>
  <c r="AH414" i="14"/>
  <c r="AI1332" i="13"/>
  <c r="AC370" i="14"/>
  <c r="AC362" i="14"/>
  <c r="O356" i="14"/>
  <c r="AC326" i="14"/>
  <c r="AH1048" i="13"/>
  <c r="AI1048" i="13" s="1"/>
  <c r="P1048" i="13"/>
  <c r="P1011" i="13"/>
  <c r="AH1011" i="13"/>
  <c r="AI1011" i="13" s="1"/>
  <c r="M284" i="14"/>
  <c r="AH872" i="13"/>
  <c r="AI872" i="13" s="1"/>
  <c r="P872" i="13"/>
  <c r="AC255" i="14"/>
  <c r="P765" i="13"/>
  <c r="M184" i="14"/>
  <c r="AJ606" i="13"/>
  <c r="U158" i="14"/>
  <c r="P431" i="13"/>
  <c r="P301" i="13"/>
  <c r="AH301" i="13"/>
  <c r="O79" i="14"/>
  <c r="M51" i="14"/>
  <c r="U49" i="14"/>
  <c r="AC37" i="14"/>
  <c r="P85" i="13"/>
  <c r="AH85" i="13"/>
  <c r="M24" i="14"/>
  <c r="AC20" i="14"/>
  <c r="P34" i="13"/>
  <c r="AJ34" i="13" s="1"/>
  <c r="U936" i="14"/>
  <c r="AH3146" i="13"/>
  <c r="AI3146" i="13" s="1"/>
  <c r="P3146" i="13"/>
  <c r="AJ3143" i="13"/>
  <c r="AC921" i="14"/>
  <c r="M914" i="14"/>
  <c r="U913" i="14"/>
  <c r="P3065" i="13"/>
  <c r="AC894" i="14"/>
  <c r="U887" i="14"/>
  <c r="M884" i="14"/>
  <c r="AJ3023" i="13"/>
  <c r="AC879" i="14"/>
  <c r="AC874" i="14"/>
  <c r="AI2989" i="13"/>
  <c r="AC868" i="14"/>
  <c r="AI2983" i="13"/>
  <c r="AC864" i="14"/>
  <c r="AC844" i="14"/>
  <c r="AI2899" i="13"/>
  <c r="AI2888" i="13"/>
  <c r="P2609" i="13"/>
  <c r="P2577" i="13"/>
  <c r="AI2540" i="13"/>
  <c r="U738" i="14"/>
  <c r="AJ2489" i="13"/>
  <c r="AJ2483" i="13"/>
  <c r="P2425" i="13"/>
  <c r="P2412" i="13"/>
  <c r="AJ2372" i="13"/>
  <c r="P2304" i="13"/>
  <c r="P2288" i="13"/>
  <c r="AJ2187" i="13"/>
  <c r="U641" i="14"/>
  <c r="P1901" i="13"/>
  <c r="U570" i="14"/>
  <c r="U530" i="14"/>
  <c r="AH1709" i="13"/>
  <c r="P1709" i="13"/>
  <c r="AJ1605" i="13"/>
  <c r="P1587" i="13"/>
  <c r="AJ1587" i="13" s="1"/>
  <c r="P1540" i="13"/>
  <c r="P1533" i="13"/>
  <c r="AJ1395" i="13"/>
  <c r="AC398" i="14"/>
  <c r="P1259" i="13"/>
  <c r="O336" i="14"/>
  <c r="AC310" i="14"/>
  <c r="AJ869" i="13"/>
  <c r="AJ784" i="13"/>
  <c r="AC216" i="14"/>
  <c r="M208" i="14"/>
  <c r="M204" i="14"/>
  <c r="P661" i="13"/>
  <c r="AH661" i="13"/>
  <c r="AI661" i="13" s="1"/>
  <c r="U151" i="14"/>
  <c r="M117" i="14"/>
  <c r="P350" i="13"/>
  <c r="AC79" i="14"/>
  <c r="U76" i="14"/>
  <c r="U53" i="14"/>
  <c r="AJ131" i="13"/>
  <c r="AC34" i="14"/>
  <c r="P43" i="13"/>
  <c r="AJ1393" i="13"/>
  <c r="AJ1336" i="13"/>
  <c r="P1263" i="13"/>
  <c r="AC350" i="14"/>
  <c r="AC347" i="14"/>
  <c r="AI336" i="14"/>
  <c r="AJ962" i="13"/>
  <c r="U286" i="14"/>
  <c r="U281" i="14"/>
  <c r="U261" i="14"/>
  <c r="AJ867" i="13"/>
  <c r="AJ833" i="13"/>
  <c r="P229" i="14"/>
  <c r="AJ603" i="13"/>
  <c r="M164" i="14"/>
  <c r="M143" i="14"/>
  <c r="P403" i="13"/>
  <c r="P288" i="13"/>
  <c r="P207" i="13"/>
  <c r="P212" i="13"/>
  <c r="AJ150" i="13"/>
  <c r="U29" i="14"/>
  <c r="P70" i="13"/>
  <c r="AJ70" i="13" s="1"/>
  <c r="AC2" i="14"/>
  <c r="AJ3867" i="13"/>
  <c r="AJ3851" i="13"/>
  <c r="AJ3724" i="13"/>
  <c r="AJ3663" i="13"/>
  <c r="AC1091" i="14"/>
  <c r="U1070" i="14"/>
  <c r="AC1061" i="14"/>
  <c r="AC1041" i="14"/>
  <c r="AJ3448" i="13"/>
  <c r="AC1018" i="14"/>
  <c r="U1014" i="14"/>
  <c r="U1007" i="14"/>
  <c r="M1004" i="14"/>
  <c r="U1003" i="14"/>
  <c r="M1000" i="14"/>
  <c r="AI3339" i="13"/>
  <c r="U989" i="14"/>
  <c r="M986" i="14"/>
  <c r="U985" i="14"/>
  <c r="U974" i="14"/>
  <c r="AC965" i="14"/>
  <c r="AI3253" i="13"/>
  <c r="AJ3236" i="13"/>
  <c r="AJ3223" i="13"/>
  <c r="M948" i="14"/>
  <c r="AC943" i="14"/>
  <c r="AC926" i="14"/>
  <c r="AC896" i="14"/>
  <c r="AI3071" i="13"/>
  <c r="U892" i="14"/>
  <c r="AC888" i="14"/>
  <c r="P2973" i="13"/>
  <c r="U863" i="14"/>
  <c r="M860" i="14"/>
  <c r="AJ2951" i="13"/>
  <c r="U859" i="14"/>
  <c r="M856" i="14"/>
  <c r="P2885" i="13"/>
  <c r="AC831" i="14"/>
  <c r="AI2862" i="13"/>
  <c r="U818" i="14"/>
  <c r="P2788" i="13"/>
  <c r="P2775" i="13"/>
  <c r="P803" i="14"/>
  <c r="AJ2756" i="13"/>
  <c r="P2670" i="13"/>
  <c r="AI2664" i="13"/>
  <c r="P2620" i="13"/>
  <c r="P2617" i="13"/>
  <c r="P2585" i="13"/>
  <c r="U744" i="14"/>
  <c r="P2476" i="13"/>
  <c r="AJ2457" i="13"/>
  <c r="U711" i="14"/>
  <c r="AJ2380" i="13"/>
  <c r="AI2226" i="13"/>
  <c r="U642" i="14"/>
  <c r="U636" i="14"/>
  <c r="U633" i="14"/>
  <c r="P2085" i="13"/>
  <c r="AH2085" i="13"/>
  <c r="U558" i="14"/>
  <c r="AJ1814" i="13"/>
  <c r="U547" i="14"/>
  <c r="AJ1686" i="13"/>
  <c r="U515" i="14"/>
  <c r="P1507" i="13"/>
  <c r="P1388" i="13"/>
  <c r="AH1388" i="13"/>
  <c r="AI1388" i="13" s="1"/>
  <c r="AC426" i="14"/>
  <c r="M423" i="14"/>
  <c r="AH1210" i="13"/>
  <c r="AI1210" i="13" s="1"/>
  <c r="P1210" i="13"/>
  <c r="AJ1210" i="13" s="1"/>
  <c r="O320" i="14"/>
  <c r="U319" i="14"/>
  <c r="U316" i="14"/>
  <c r="U307" i="14"/>
  <c r="AJ996" i="13"/>
  <c r="U293" i="14"/>
  <c r="U290" i="14"/>
  <c r="U278" i="14"/>
  <c r="AJ874" i="13"/>
  <c r="AJ692" i="13"/>
  <c r="AJ686" i="13"/>
  <c r="P176" i="14"/>
  <c r="AJ456" i="13"/>
  <c r="P388" i="13"/>
  <c r="AH388" i="13"/>
  <c r="AI388" i="13" s="1"/>
  <c r="U103" i="14"/>
  <c r="P312" i="13"/>
  <c r="AJ302" i="13"/>
  <c r="AH298" i="13"/>
  <c r="P298" i="13"/>
  <c r="AJ256" i="13"/>
  <c r="AC72" i="14"/>
  <c r="AC51" i="14"/>
  <c r="M44" i="14"/>
  <c r="P72" i="13"/>
  <c r="AC16" i="14"/>
  <c r="P46" i="13"/>
  <c r="AI36" i="13"/>
  <c r="P2241" i="13"/>
  <c r="P2082" i="13"/>
  <c r="P2001" i="13"/>
  <c r="P1981" i="13"/>
  <c r="U496" i="14"/>
  <c r="P1559" i="13"/>
  <c r="P1538" i="13"/>
  <c r="M444" i="14"/>
  <c r="M439" i="14"/>
  <c r="M428" i="14"/>
  <c r="AC427" i="14"/>
  <c r="AC411" i="14"/>
  <c r="AJ1318" i="13"/>
  <c r="AJ1136" i="13"/>
  <c r="O328" i="14"/>
  <c r="AH1072" i="13"/>
  <c r="AI1072" i="13" s="1"/>
  <c r="P1072" i="13"/>
  <c r="O308" i="14"/>
  <c r="AC294" i="14"/>
  <c r="AH864" i="13"/>
  <c r="P864" i="13"/>
  <c r="AC239" i="14"/>
  <c r="P186" i="14"/>
  <c r="AC178" i="14"/>
  <c r="AC174" i="14"/>
  <c r="AC167" i="14"/>
  <c r="AC159" i="14"/>
  <c r="U153" i="14"/>
  <c r="AC128" i="14"/>
  <c r="P407" i="13"/>
  <c r="AC107" i="14"/>
  <c r="AJ246" i="13"/>
  <c r="U64" i="14"/>
  <c r="AJ166" i="13"/>
  <c r="M42" i="14"/>
  <c r="AJ138" i="13"/>
  <c r="M30" i="14"/>
  <c r="AI61" i="13"/>
  <c r="AI49" i="13"/>
  <c r="AC319" i="14"/>
  <c r="P1033" i="13"/>
  <c r="AC302" i="14"/>
  <c r="AJ1002" i="13"/>
  <c r="AJ980" i="13"/>
  <c r="AC246" i="14"/>
  <c r="AC230" i="14"/>
  <c r="P547" i="13"/>
  <c r="AC143" i="14"/>
  <c r="U135" i="14"/>
  <c r="P426" i="13"/>
  <c r="AC113" i="14"/>
  <c r="U77" i="14"/>
  <c r="AC33" i="14"/>
  <c r="P107" i="13"/>
  <c r="AI84" i="13"/>
  <c r="AC18" i="14"/>
  <c r="AC4" i="14"/>
  <c r="P1525" i="14"/>
  <c r="P1488" i="14"/>
  <c r="AJ4819" i="13"/>
  <c r="AJ4803" i="13"/>
  <c r="AJ4796" i="13"/>
  <c r="AI4736" i="13"/>
  <c r="P1487" i="14"/>
  <c r="P1470" i="14"/>
  <c r="AI4682" i="13"/>
  <c r="AH1476" i="14"/>
  <c r="AI4794" i="13"/>
  <c r="AI1476" i="14" s="1"/>
  <c r="AJ4768" i="13"/>
  <c r="AJ4951" i="13"/>
  <c r="P1439" i="14"/>
  <c r="AJ4807" i="13"/>
  <c r="AJ4780" i="13"/>
  <c r="P1509" i="14"/>
  <c r="P1505" i="14"/>
  <c r="P4920" i="13"/>
  <c r="P1518" i="14" s="1"/>
  <c r="P4912" i="13"/>
  <c r="P1510" i="14" s="1"/>
  <c r="P4904" i="13"/>
  <c r="AJ4904" i="13" s="1"/>
  <c r="AH1509" i="14"/>
  <c r="AI4899" i="13"/>
  <c r="AI1509" i="14" s="1"/>
  <c r="P4896" i="13"/>
  <c r="AJ4896" i="13" s="1"/>
  <c r="P4888" i="13"/>
  <c r="AJ4888" i="13" s="1"/>
  <c r="AH1505" i="14"/>
  <c r="AI4883" i="13"/>
  <c r="AI1505" i="14" s="1"/>
  <c r="P4872" i="13"/>
  <c r="AH1501" i="14"/>
  <c r="AI4867" i="13"/>
  <c r="AI1501" i="14" s="1"/>
  <c r="P4864" i="13"/>
  <c r="P1498" i="14" s="1"/>
  <c r="P4856" i="13"/>
  <c r="AJ4856" i="13" s="1"/>
  <c r="P1495" i="14"/>
  <c r="O1494" i="14"/>
  <c r="M1493" i="14"/>
  <c r="AC1491" i="14"/>
  <c r="U1490" i="14"/>
  <c r="P4843" i="13"/>
  <c r="AJ4843" i="13" s="1"/>
  <c r="AJ4840" i="13"/>
  <c r="M1488" i="14"/>
  <c r="AI4828" i="13"/>
  <c r="AC1485" i="14"/>
  <c r="U1484" i="14"/>
  <c r="P4820" i="13"/>
  <c r="AJ4820" i="13" s="1"/>
  <c r="AJ4817" i="13"/>
  <c r="P4814" i="13"/>
  <c r="P1478" i="14" s="1"/>
  <c r="M1483" i="14"/>
  <c r="AH1480" i="14"/>
  <c r="AI4810" i="13"/>
  <c r="AI1480" i="14" s="1"/>
  <c r="U1479" i="14"/>
  <c r="AJ4799" i="13"/>
  <c r="P4797" i="13"/>
  <c r="M1477" i="14"/>
  <c r="AH1475" i="14"/>
  <c r="AI4793" i="13"/>
  <c r="AI1475" i="14" s="1"/>
  <c r="AC1474" i="14"/>
  <c r="U1473" i="14"/>
  <c r="O1472" i="14"/>
  <c r="AJ4788" i="13"/>
  <c r="P4785" i="13"/>
  <c r="AJ4785" i="13" s="1"/>
  <c r="P4779" i="13"/>
  <c r="AJ4779" i="13" s="1"/>
  <c r="AH1469" i="14"/>
  <c r="AI4775" i="13"/>
  <c r="AI1469" i="14" s="1"/>
  <c r="U1468" i="14"/>
  <c r="O1467" i="14"/>
  <c r="AH4773" i="13"/>
  <c r="M1466" i="14"/>
  <c r="AJ4770" i="13"/>
  <c r="P4767" i="13"/>
  <c r="AJ4767" i="13" s="1"/>
  <c r="AH1464" i="14"/>
  <c r="AI4758" i="13"/>
  <c r="AI1464" i="14" s="1"/>
  <c r="U1463" i="14"/>
  <c r="O1462" i="14"/>
  <c r="AJ4745" i="13"/>
  <c r="AI4740" i="13"/>
  <c r="AJ4740" i="13" s="1"/>
  <c r="O1456" i="14"/>
  <c r="P4738" i="13"/>
  <c r="P1456" i="14" s="1"/>
  <c r="AJ4713" i="13"/>
  <c r="AH1445" i="14"/>
  <c r="AI4703" i="13"/>
  <c r="AI1445" i="14" s="1"/>
  <c r="U1444" i="14"/>
  <c r="O1443" i="14"/>
  <c r="AH4701" i="13"/>
  <c r="AJ4690" i="13"/>
  <c r="O1437" i="14"/>
  <c r="AH4683" i="13"/>
  <c r="AJ4681" i="13"/>
  <c r="O1435" i="14"/>
  <c r="AH4669" i="13"/>
  <c r="U1426" i="14"/>
  <c r="O1420" i="14"/>
  <c r="P4630" i="13"/>
  <c r="U1418" i="14"/>
  <c r="U1414" i="14"/>
  <c r="M1413" i="14"/>
  <c r="P1411" i="14"/>
  <c r="AI4592" i="13"/>
  <c r="M1405" i="14"/>
  <c r="AI4560" i="13"/>
  <c r="AJ4509" i="13"/>
  <c r="AC1525" i="14"/>
  <c r="U1508" i="14"/>
  <c r="AH1506" i="14"/>
  <c r="AI4884" i="13"/>
  <c r="AI1506" i="14" s="1"/>
  <c r="AH1492" i="14"/>
  <c r="AI4846" i="13"/>
  <c r="AI1492" i="14" s="1"/>
  <c r="P1490" i="14"/>
  <c r="O1489" i="14"/>
  <c r="O1484" i="14"/>
  <c r="P4826" i="13"/>
  <c r="P1484" i="14" s="1"/>
  <c r="AH1481" i="14"/>
  <c r="AI4811" i="13"/>
  <c r="AI1481" i="14" s="1"/>
  <c r="AC1480" i="14"/>
  <c r="P1479" i="14"/>
  <c r="O1478" i="14"/>
  <c r="AC1475" i="14"/>
  <c r="U1474" i="14"/>
  <c r="P1473" i="14"/>
  <c r="M1472" i="14"/>
  <c r="AH1470" i="14"/>
  <c r="AI4776" i="13"/>
  <c r="AI1470" i="14" s="1"/>
  <c r="AC1469" i="14"/>
  <c r="P1468" i="14"/>
  <c r="M1462" i="14"/>
  <c r="AI4754" i="13"/>
  <c r="AI4722" i="13"/>
  <c r="O1450" i="14"/>
  <c r="P4720" i="13"/>
  <c r="P1450" i="14" s="1"/>
  <c r="P1444" i="14"/>
  <c r="O1432" i="14"/>
  <c r="P4666" i="13"/>
  <c r="P1432" i="14" s="1"/>
  <c r="M1429" i="14"/>
  <c r="O1426" i="14"/>
  <c r="P4648" i="13"/>
  <c r="AI4646" i="13"/>
  <c r="P4634" i="13"/>
  <c r="AJ4634" i="13" s="1"/>
  <c r="O1418" i="14"/>
  <c r="AH4628" i="13"/>
  <c r="P4628" i="13"/>
  <c r="P4618" i="13"/>
  <c r="AJ4618" i="13" s="1"/>
  <c r="O1414" i="14"/>
  <c r="AH4612" i="13"/>
  <c r="P4612" i="13"/>
  <c r="P4586" i="13"/>
  <c r="AH4586" i="13"/>
  <c r="AI4586" i="13" s="1"/>
  <c r="AH4580" i="13"/>
  <c r="AI4580" i="13" s="1"/>
  <c r="P4580" i="13"/>
  <c r="AH1397" i="14"/>
  <c r="AI4559" i="13"/>
  <c r="AI1397" i="14" s="1"/>
  <c r="P4554" i="13"/>
  <c r="P1392" i="14" s="1"/>
  <c r="AH4554" i="13"/>
  <c r="AI4554" i="13" s="1"/>
  <c r="AH4548" i="13"/>
  <c r="AI4548" i="13" s="1"/>
  <c r="P4548" i="13"/>
  <c r="O1384" i="14"/>
  <c r="P4522" i="13"/>
  <c r="P1384" i="14" s="1"/>
  <c r="AH4522" i="13"/>
  <c r="AH4516" i="13"/>
  <c r="AI4516" i="13" s="1"/>
  <c r="P4516" i="13"/>
  <c r="P1378" i="14" s="1"/>
  <c r="AI4502" i="13"/>
  <c r="P4490" i="13"/>
  <c r="P1370" i="14" s="1"/>
  <c r="AH4490" i="13"/>
  <c r="AI4490" i="13" s="1"/>
  <c r="AJ4475" i="13"/>
  <c r="M1359" i="14"/>
  <c r="AC1357" i="14"/>
  <c r="P1356" i="14"/>
  <c r="M1355" i="14"/>
  <c r="M1351" i="14"/>
  <c r="AH1334" i="14"/>
  <c r="AH1330" i="14"/>
  <c r="AI4360" i="13"/>
  <c r="AI1330" i="14" s="1"/>
  <c r="AH1326" i="14"/>
  <c r="AI4344" i="13"/>
  <c r="AI1326" i="14" s="1"/>
  <c r="P1513" i="14"/>
  <c r="U1524" i="14"/>
  <c r="O1518" i="14"/>
  <c r="AC1505" i="14"/>
  <c r="U1525" i="14"/>
  <c r="M1522" i="14"/>
  <c r="O1519" i="14"/>
  <c r="AC1510" i="14"/>
  <c r="AH1507" i="14"/>
  <c r="AI4885" i="13"/>
  <c r="AI1507" i="14" s="1"/>
  <c r="U1505" i="14"/>
  <c r="O1503" i="14"/>
  <c r="P4874" i="13"/>
  <c r="AJ4874" i="13" s="1"/>
  <c r="U1501" i="14"/>
  <c r="O1499" i="14"/>
  <c r="M1495" i="14"/>
  <c r="AC1492" i="14"/>
  <c r="P1491" i="14"/>
  <c r="O1490" i="14"/>
  <c r="M1489" i="14"/>
  <c r="P1485" i="14"/>
  <c r="AI4812" i="13"/>
  <c r="AC1481" i="14"/>
  <c r="U1480" i="14"/>
  <c r="U1475" i="14"/>
  <c r="P1474" i="14"/>
  <c r="O1473" i="14"/>
  <c r="AI4777" i="13"/>
  <c r="AC1470" i="14"/>
  <c r="U1469" i="14"/>
  <c r="O1468" i="14"/>
  <c r="AH1465" i="14"/>
  <c r="AI4759" i="13"/>
  <c r="U1464" i="14"/>
  <c r="O1463" i="14"/>
  <c r="AH4757" i="13"/>
  <c r="U1458" i="14"/>
  <c r="O1457" i="14"/>
  <c r="AH4739" i="13"/>
  <c r="AI4718" i="13"/>
  <c r="AI4704" i="13"/>
  <c r="AI4700" i="13"/>
  <c r="AJ4700" i="13" s="1"/>
  <c r="AI4686" i="13"/>
  <c r="AJ4686" i="13" s="1"/>
  <c r="O1438" i="14"/>
  <c r="AI4668" i="13"/>
  <c r="AJ4668" i="13" s="1"/>
  <c r="AH1430" i="14"/>
  <c r="AI4664" i="13"/>
  <c r="AI1430" i="14" s="1"/>
  <c r="AI4650" i="13"/>
  <c r="AI4632" i="13"/>
  <c r="AC1419" i="14"/>
  <c r="AC1401" i="14"/>
  <c r="P1400" i="14"/>
  <c r="AJ4565" i="13"/>
  <c r="AJ4548" i="13"/>
  <c r="AC1393" i="14"/>
  <c r="M1389" i="14"/>
  <c r="AJ4533" i="13"/>
  <c r="P1387" i="14"/>
  <c r="AI4520" i="13"/>
  <c r="AJ4520" i="13" s="1"/>
  <c r="M1381" i="14"/>
  <c r="AJ4501" i="13"/>
  <c r="AI4488" i="13"/>
  <c r="AJ4478" i="13"/>
  <c r="AJ4463" i="13"/>
  <c r="AI4383" i="13"/>
  <c r="P1517" i="14"/>
  <c r="P1523" i="14"/>
  <c r="M1517" i="14"/>
  <c r="AH1514" i="14"/>
  <c r="AI4916" i="13"/>
  <c r="AI1514" i="14" s="1"/>
  <c r="O1523" i="14"/>
  <c r="P4922" i="13"/>
  <c r="AC1514" i="14"/>
  <c r="AH1511" i="14"/>
  <c r="AI4901" i="13"/>
  <c r="AI1511" i="14" s="1"/>
  <c r="U1509" i="14"/>
  <c r="AC1506" i="14"/>
  <c r="M1502" i="14"/>
  <c r="M1498" i="14"/>
  <c r="AH4950" i="13"/>
  <c r="AI4950" i="13" s="1"/>
  <c r="AH4942" i="13"/>
  <c r="AI4942" i="13" s="1"/>
  <c r="O1524" i="14"/>
  <c r="M1523" i="14"/>
  <c r="AH4934" i="13"/>
  <c r="AH4926" i="13"/>
  <c r="AI4926" i="13" s="1"/>
  <c r="M1519" i="14"/>
  <c r="AH4918" i="13"/>
  <c r="AC1515" i="14"/>
  <c r="U1514" i="14"/>
  <c r="AH4910" i="13"/>
  <c r="AI4910" i="13" s="1"/>
  <c r="AH4902" i="13"/>
  <c r="AC1511" i="14"/>
  <c r="U1510" i="14"/>
  <c r="O1508" i="14"/>
  <c r="AH4894" i="13"/>
  <c r="AI4894" i="13" s="1"/>
  <c r="AH4886" i="13"/>
  <c r="AI4886" i="13" s="1"/>
  <c r="AC1507" i="14"/>
  <c r="U1506" i="14"/>
  <c r="O1504" i="14"/>
  <c r="M1503" i="14"/>
  <c r="AH4878" i="13"/>
  <c r="AI4878" i="13" s="1"/>
  <c r="AH4870" i="13"/>
  <c r="AI4870" i="13" s="1"/>
  <c r="O1500" i="14"/>
  <c r="M1499" i="14"/>
  <c r="AH4862" i="13"/>
  <c r="AH4854" i="13"/>
  <c r="AI4854" i="13" s="1"/>
  <c r="AH4847" i="13"/>
  <c r="U1492" i="14"/>
  <c r="O1491" i="14"/>
  <c r="AH4845" i="13"/>
  <c r="M1490" i="14"/>
  <c r="AJ4838" i="13"/>
  <c r="AH4836" i="13"/>
  <c r="AI4836" i="13" s="1"/>
  <c r="AH4830" i="13"/>
  <c r="U1487" i="14"/>
  <c r="O1485" i="14"/>
  <c r="AH4824" i="13"/>
  <c r="AI4824" i="13" s="1"/>
  <c r="O1480" i="14"/>
  <c r="P4810" i="13"/>
  <c r="M1479" i="14"/>
  <c r="P4805" i="13"/>
  <c r="AJ4805" i="13" s="1"/>
  <c r="AH4795" i="13"/>
  <c r="AC1476" i="14"/>
  <c r="O1474" i="14"/>
  <c r="M1473" i="14"/>
  <c r="AJ4784" i="13"/>
  <c r="AH4783" i="13"/>
  <c r="AI4783" i="13" s="1"/>
  <c r="AC1471" i="14"/>
  <c r="U1470" i="14"/>
  <c r="M1468" i="14"/>
  <c r="AH4772" i="13"/>
  <c r="AH4766" i="13"/>
  <c r="AI4766" i="13" s="1"/>
  <c r="AH4760" i="13"/>
  <c r="AI4760" i="13" s="1"/>
  <c r="AC1465" i="14"/>
  <c r="M1463" i="14"/>
  <c r="AC1461" i="14"/>
  <c r="U1460" i="14"/>
  <c r="P4749" i="13"/>
  <c r="AJ4749" i="13" s="1"/>
  <c r="AJ4748" i="13"/>
  <c r="AH4746" i="13"/>
  <c r="AI4746" i="13" s="1"/>
  <c r="AC1459" i="14"/>
  <c r="M1457" i="14"/>
  <c r="AH1455" i="14"/>
  <c r="AI4737" i="13"/>
  <c r="AI1455" i="14" s="1"/>
  <c r="AC1454" i="14"/>
  <c r="AJ4734" i="13"/>
  <c r="P4731" i="13"/>
  <c r="AJ4731" i="13" s="1"/>
  <c r="AC1453" i="14"/>
  <c r="U1452" i="14"/>
  <c r="P4717" i="13"/>
  <c r="AJ4717" i="13" s="1"/>
  <c r="AJ4716" i="13"/>
  <c r="AH4714" i="13"/>
  <c r="AH1447" i="14"/>
  <c r="AI4705" i="13"/>
  <c r="AC1446" i="14"/>
  <c r="P4699" i="13"/>
  <c r="AJ4699" i="13" s="1"/>
  <c r="M1438" i="14"/>
  <c r="AJ4670" i="13"/>
  <c r="P1433" i="14"/>
  <c r="P4656" i="13"/>
  <c r="AJ4656" i="13" s="1"/>
  <c r="P1427" i="14"/>
  <c r="U1424" i="14"/>
  <c r="P4642" i="13"/>
  <c r="AJ4642" i="13" s="1"/>
  <c r="AH1421" i="14"/>
  <c r="AI4631" i="13"/>
  <c r="AH1417" i="14"/>
  <c r="AI4615" i="13"/>
  <c r="AI1417" i="14" s="1"/>
  <c r="O1412" i="14"/>
  <c r="P4610" i="13"/>
  <c r="P1412" i="14" s="1"/>
  <c r="AH4610" i="13"/>
  <c r="AJ4606" i="13"/>
  <c r="AH4604" i="13"/>
  <c r="AI4604" i="13" s="1"/>
  <c r="P4604" i="13"/>
  <c r="P1406" i="14"/>
  <c r="O1404" i="14"/>
  <c r="P4578" i="13"/>
  <c r="P1404" i="14" s="1"/>
  <c r="AH4578" i="13"/>
  <c r="AH4572" i="13"/>
  <c r="AI4572" i="13" s="1"/>
  <c r="P4572" i="13"/>
  <c r="P4560" i="13"/>
  <c r="AJ4560" i="13" s="1"/>
  <c r="AI4558" i="13"/>
  <c r="AJ4558" i="13" s="1"/>
  <c r="P4546" i="13"/>
  <c r="AH4546" i="13"/>
  <c r="AI4546" i="13" s="1"/>
  <c r="O1390" i="14"/>
  <c r="AH4540" i="13"/>
  <c r="P4540" i="13"/>
  <c r="P4514" i="13"/>
  <c r="AH4514" i="13"/>
  <c r="AI4514" i="13" s="1"/>
  <c r="AJ4510" i="13"/>
  <c r="AH4508" i="13"/>
  <c r="AI4508" i="13" s="1"/>
  <c r="P4508" i="13"/>
  <c r="AJ4508" i="13" s="1"/>
  <c r="U1376" i="14"/>
  <c r="AH1373" i="14"/>
  <c r="AI4487" i="13"/>
  <c r="P4482" i="13"/>
  <c r="AH4482" i="13"/>
  <c r="AI4482" i="13" s="1"/>
  <c r="AJ4482" i="13"/>
  <c r="AJ4459" i="13"/>
  <c r="M1363" i="14"/>
  <c r="AH1346" i="14"/>
  <c r="AI4412" i="13"/>
  <c r="AI1346" i="14" s="1"/>
  <c r="AH1342" i="14"/>
  <c r="AI4396" i="13"/>
  <c r="AI1342" i="14" s="1"/>
  <c r="AH1338" i="14"/>
  <c r="P1522" i="14"/>
  <c r="M1521" i="14"/>
  <c r="AC1509" i="14"/>
  <c r="P1524" i="14"/>
  <c r="P4930" i="13"/>
  <c r="AJ4930" i="13" s="1"/>
  <c r="M1518" i="14"/>
  <c r="AH1515" i="14"/>
  <c r="AI4917" i="13"/>
  <c r="AI1515" i="14" s="1"/>
  <c r="O1525" i="14"/>
  <c r="M1524" i="14"/>
  <c r="AH4935" i="13"/>
  <c r="AC1520" i="14"/>
  <c r="AH4919" i="13"/>
  <c r="AC1516" i="14"/>
  <c r="U1515" i="14"/>
  <c r="AH4903" i="13"/>
  <c r="AC1512" i="14"/>
  <c r="U1511" i="14"/>
  <c r="O1509" i="14"/>
  <c r="M1508" i="14"/>
  <c r="U1507" i="14"/>
  <c r="O1505" i="14"/>
  <c r="M1504" i="14"/>
  <c r="O1501" i="14"/>
  <c r="M1500" i="14"/>
  <c r="AH4863" i="13"/>
  <c r="AC1496" i="14"/>
  <c r="AH4848" i="13"/>
  <c r="AC1493" i="14"/>
  <c r="M1491" i="14"/>
  <c r="AH4842" i="13"/>
  <c r="AI4842" i="13" s="1"/>
  <c r="AC1488" i="14"/>
  <c r="O1486" i="14"/>
  <c r="M1485" i="14"/>
  <c r="AC1483" i="14"/>
  <c r="U1482" i="14"/>
  <c r="P4811" i="13"/>
  <c r="P1481" i="14" s="1"/>
  <c r="M1480" i="14"/>
  <c r="AJ4798" i="13"/>
  <c r="AC1477" i="14"/>
  <c r="U1476" i="14"/>
  <c r="AH4790" i="13"/>
  <c r="AH4778" i="13"/>
  <c r="AI4778" i="13" s="1"/>
  <c r="U1471" i="14"/>
  <c r="O1469" i="14"/>
  <c r="P4765" i="13"/>
  <c r="AJ4765" i="13" s="1"/>
  <c r="O1464" i="14"/>
  <c r="AH4756" i="13"/>
  <c r="O1460" i="14"/>
  <c r="P4754" i="13"/>
  <c r="AH4742" i="13"/>
  <c r="AI4742" i="13" s="1"/>
  <c r="O1458" i="14"/>
  <c r="AC1455" i="14"/>
  <c r="U1454" i="14"/>
  <c r="AH4728" i="13"/>
  <c r="AI4728" i="13" s="1"/>
  <c r="AH4724" i="13"/>
  <c r="AI4724" i="13" s="1"/>
  <c r="O1452" i="14"/>
  <c r="P4722" i="13"/>
  <c r="M1451" i="14"/>
  <c r="AH1449" i="14"/>
  <c r="AI4719" i="13"/>
  <c r="AI1449" i="14" s="1"/>
  <c r="U1448" i="14"/>
  <c r="AH4710" i="13"/>
  <c r="AI4710" i="13" s="1"/>
  <c r="AC1447" i="14"/>
  <c r="U1446" i="14"/>
  <c r="U1442" i="14"/>
  <c r="AH4696" i="13"/>
  <c r="AI4696" i="13" s="1"/>
  <c r="AH4692" i="13"/>
  <c r="AI4692" i="13" s="1"/>
  <c r="AH1441" i="14"/>
  <c r="AI4687" i="13"/>
  <c r="AI1441" i="14" s="1"/>
  <c r="U1440" i="14"/>
  <c r="O1439" i="14"/>
  <c r="AH4685" i="13"/>
  <c r="AH4678" i="13"/>
  <c r="AI4678" i="13" s="1"/>
  <c r="U1434" i="14"/>
  <c r="U1430" i="14"/>
  <c r="AJ4660" i="13"/>
  <c r="U1428" i="14"/>
  <c r="AC1425" i="14"/>
  <c r="O1424" i="14"/>
  <c r="P4646" i="13"/>
  <c r="AH4644" i="13"/>
  <c r="AI4644" i="13" s="1"/>
  <c r="U1422" i="14"/>
  <c r="P1419" i="14"/>
  <c r="AJ4604" i="13"/>
  <c r="M1409" i="14"/>
  <c r="AJ4589" i="13"/>
  <c r="AI4576" i="13"/>
  <c r="AJ4576" i="13" s="1"/>
  <c r="AJ4572" i="13"/>
  <c r="P4566" i="13"/>
  <c r="AJ4531" i="13"/>
  <c r="AC1377" i="14"/>
  <c r="AJ4499" i="13"/>
  <c r="AJ4493" i="13"/>
  <c r="P4474" i="13"/>
  <c r="P1366" i="14" s="1"/>
  <c r="AH4474" i="13"/>
  <c r="AI4474" i="13" s="1"/>
  <c r="P1521" i="14"/>
  <c r="P4928" i="13"/>
  <c r="AJ4928" i="13" s="1"/>
  <c r="O1522" i="14"/>
  <c r="M1513" i="14"/>
  <c r="AJ4901" i="13"/>
  <c r="AH1510" i="14"/>
  <c r="AI4900" i="13"/>
  <c r="AI1510" i="14" s="1"/>
  <c r="P1503" i="14"/>
  <c r="M1525" i="14"/>
  <c r="AH4936" i="13"/>
  <c r="U1520" i="14"/>
  <c r="AH4920" i="13"/>
  <c r="P1515" i="14"/>
  <c r="AC1513" i="14"/>
  <c r="P1511" i="14"/>
  <c r="M1509" i="14"/>
  <c r="AJ4897" i="13"/>
  <c r="AJ4889" i="13"/>
  <c r="O1506" i="14"/>
  <c r="M1501" i="14"/>
  <c r="AH4864" i="13"/>
  <c r="U1496" i="14"/>
  <c r="AJ4857" i="13"/>
  <c r="AH1495" i="14"/>
  <c r="AI4849" i="13"/>
  <c r="AI1495" i="14" s="1"/>
  <c r="U1493" i="14"/>
  <c r="O1492" i="14"/>
  <c r="AH4831" i="13"/>
  <c r="U1488" i="14"/>
  <c r="O1487" i="14"/>
  <c r="AH4829" i="13"/>
  <c r="M1486" i="14"/>
  <c r="AJ4822" i="13"/>
  <c r="P1482" i="14"/>
  <c r="AH4808" i="13"/>
  <c r="AJ4797" i="13"/>
  <c r="O1476" i="14"/>
  <c r="P4794" i="13"/>
  <c r="M1475" i="14"/>
  <c r="O1470" i="14"/>
  <c r="M1469" i="14"/>
  <c r="P1465" i="14"/>
  <c r="M1460" i="14"/>
  <c r="M1458" i="14"/>
  <c r="AH4738" i="13"/>
  <c r="O1454" i="14"/>
  <c r="P4736" i="13"/>
  <c r="AJ4726" i="13"/>
  <c r="P1453" i="14"/>
  <c r="AC1449" i="14"/>
  <c r="P1448" i="14"/>
  <c r="AJ4708" i="13"/>
  <c r="AH4706" i="13"/>
  <c r="AI4706" i="13" s="1"/>
  <c r="O1446" i="14"/>
  <c r="P4704" i="13"/>
  <c r="M1445" i="14"/>
  <c r="AC1443" i="14"/>
  <c r="P1442" i="14"/>
  <c r="AJ4694" i="13"/>
  <c r="AC1441" i="14"/>
  <c r="P1440" i="14"/>
  <c r="M1439" i="14"/>
  <c r="AC1437" i="14"/>
  <c r="U1436" i="14"/>
  <c r="P4677" i="13"/>
  <c r="AJ4677" i="13" s="1"/>
  <c r="AJ4676" i="13"/>
  <c r="AH4674" i="13"/>
  <c r="AI4674" i="13" s="1"/>
  <c r="AC1435" i="14"/>
  <c r="O1434" i="14"/>
  <c r="P4668" i="13"/>
  <c r="P1434" i="14" s="1"/>
  <c r="M1433" i="14"/>
  <c r="AC1431" i="14"/>
  <c r="O1430" i="14"/>
  <c r="P4664" i="13"/>
  <c r="P1430" i="14" s="1"/>
  <c r="AJ4664" i="13"/>
  <c r="AH4662" i="13"/>
  <c r="AI4662" i="13" s="1"/>
  <c r="AC1429" i="14"/>
  <c r="O1428" i="14"/>
  <c r="P4650" i="13"/>
  <c r="M1427" i="14"/>
  <c r="AC1423" i="14"/>
  <c r="P1422" i="14"/>
  <c r="AH4630" i="13"/>
  <c r="P4626" i="13"/>
  <c r="AJ4626" i="13" s="1"/>
  <c r="AJ4622" i="13"/>
  <c r="AH4620" i="13"/>
  <c r="AI4620" i="13" s="1"/>
  <c r="P4620" i="13"/>
  <c r="AI4614" i="13"/>
  <c r="P4602" i="13"/>
  <c r="AJ4602" i="13" s="1"/>
  <c r="AH4602" i="13"/>
  <c r="AI4602" i="13" s="1"/>
  <c r="AJ4598" i="13"/>
  <c r="O1410" i="14"/>
  <c r="AH4596" i="13"/>
  <c r="P4596" i="13"/>
  <c r="AH1401" i="14"/>
  <c r="AI4575" i="13"/>
  <c r="P4570" i="13"/>
  <c r="AH4570" i="13"/>
  <c r="AI4570" i="13" s="1"/>
  <c r="AJ4566" i="13"/>
  <c r="AH4564" i="13"/>
  <c r="AI4564" i="13" s="1"/>
  <c r="P4564" i="13"/>
  <c r="AJ4564" i="13" s="1"/>
  <c r="U1396" i="14"/>
  <c r="AH1393" i="14"/>
  <c r="AI4543" i="13"/>
  <c r="O1388" i="14"/>
  <c r="P4538" i="13"/>
  <c r="P1388" i="14" s="1"/>
  <c r="AH4538" i="13"/>
  <c r="AJ4534" i="13"/>
  <c r="AH4532" i="13"/>
  <c r="AI4532" i="13" s="1"/>
  <c r="P4532" i="13"/>
  <c r="P1382" i="14" s="1"/>
  <c r="AJ4527" i="13"/>
  <c r="O1380" i="14"/>
  <c r="P4506" i="13"/>
  <c r="P1380" i="14" s="1"/>
  <c r="AH4506" i="13"/>
  <c r="AH4500" i="13"/>
  <c r="AI4500" i="13" s="1"/>
  <c r="P4500" i="13"/>
  <c r="P1374" i="14" s="1"/>
  <c r="AI4486" i="13"/>
  <c r="AH1369" i="14"/>
  <c r="AI4471" i="13"/>
  <c r="O1364" i="14"/>
  <c r="P4466" i="13"/>
  <c r="P1364" i="14" s="1"/>
  <c r="AH4466" i="13"/>
  <c r="AH1358" i="14"/>
  <c r="AI4448" i="13"/>
  <c r="AI1358" i="14" s="1"/>
  <c r="AH1354" i="14"/>
  <c r="AI4432" i="13"/>
  <c r="AI1354" i="14" s="1"/>
  <c r="AH1350" i="14"/>
  <c r="AI4416" i="13"/>
  <c r="AI1350" i="14" s="1"/>
  <c r="AI4384" i="13"/>
  <c r="AJ4384" i="13" s="1"/>
  <c r="AH1525" i="14"/>
  <c r="AI4939" i="13"/>
  <c r="AI1525" i="14" s="1"/>
  <c r="P1519" i="14"/>
  <c r="U1504" i="14"/>
  <c r="O1502" i="14"/>
  <c r="AC1521" i="14"/>
  <c r="AC1517" i="14"/>
  <c r="U1516" i="14"/>
  <c r="O1514" i="14"/>
  <c r="AJ4913" i="13"/>
  <c r="AJ4905" i="13"/>
  <c r="U1512" i="14"/>
  <c r="O1510" i="14"/>
  <c r="P1507" i="14"/>
  <c r="M1505" i="14"/>
  <c r="AH4880" i="13"/>
  <c r="P4869" i="13"/>
  <c r="AC1497" i="14"/>
  <c r="AC1494" i="14"/>
  <c r="AH4937" i="13"/>
  <c r="AC1522" i="14"/>
  <c r="U1521" i="14"/>
  <c r="P4934" i="13"/>
  <c r="P1520" i="14" s="1"/>
  <c r="AH4921" i="13"/>
  <c r="AC1518" i="14"/>
  <c r="U1517" i="14"/>
  <c r="P4918" i="13"/>
  <c r="O1515" i="14"/>
  <c r="AK1515" i="14" s="1"/>
  <c r="M1514" i="14"/>
  <c r="U1513" i="14"/>
  <c r="P4902" i="13"/>
  <c r="P1512" i="14" s="1"/>
  <c r="O1511" i="14"/>
  <c r="AK1511" i="14" s="1"/>
  <c r="M1510" i="14"/>
  <c r="O1507" i="14"/>
  <c r="M1506" i="14"/>
  <c r="AH4881" i="13"/>
  <c r="AC1502" i="14"/>
  <c r="AH4865" i="13"/>
  <c r="AC1498" i="14"/>
  <c r="U1497" i="14"/>
  <c r="P4862" i="13"/>
  <c r="P1496" i="14" s="1"/>
  <c r="AC1495" i="14"/>
  <c r="U1494" i="14"/>
  <c r="P4847" i="13"/>
  <c r="P1493" i="14" s="1"/>
  <c r="M1492" i="14"/>
  <c r="AH4844" i="13"/>
  <c r="AC1489" i="14"/>
  <c r="M1487" i="14"/>
  <c r="AJ4827" i="13"/>
  <c r="AH4826" i="13"/>
  <c r="O1482" i="14"/>
  <c r="M1481" i="14"/>
  <c r="AH1479" i="14"/>
  <c r="AI4809" i="13"/>
  <c r="AI1479" i="14" s="1"/>
  <c r="AC1478" i="14"/>
  <c r="P4795" i="13"/>
  <c r="P1477" i="14" s="1"/>
  <c r="M1476" i="14"/>
  <c r="AJ4792" i="13"/>
  <c r="AH4791" i="13"/>
  <c r="U1472" i="14"/>
  <c r="AJ4782" i="13"/>
  <c r="AH4774" i="13"/>
  <c r="U1467" i="14"/>
  <c r="AH4762" i="13"/>
  <c r="AI4762" i="13" s="1"/>
  <c r="O1465" i="14"/>
  <c r="U1462" i="14"/>
  <c r="O1461" i="14"/>
  <c r="AH4755" i="13"/>
  <c r="AH4752" i="13"/>
  <c r="AI4752" i="13" s="1"/>
  <c r="O1459" i="14"/>
  <c r="AH4741" i="13"/>
  <c r="P1455" i="14"/>
  <c r="AJ4730" i="13"/>
  <c r="AJ4725" i="13"/>
  <c r="O1453" i="14"/>
  <c r="AH4723" i="13"/>
  <c r="AH4720" i="13"/>
  <c r="U1449" i="14"/>
  <c r="O1448" i="14"/>
  <c r="AJ4707" i="13"/>
  <c r="P1447" i="14"/>
  <c r="AH4702" i="13"/>
  <c r="O1442" i="14"/>
  <c r="AJ4698" i="13"/>
  <c r="AJ4693" i="13"/>
  <c r="AH4688" i="13"/>
  <c r="AI4688" i="13" s="1"/>
  <c r="U1441" i="14"/>
  <c r="O1440" i="14"/>
  <c r="AH4684" i="13"/>
  <c r="O1436" i="14"/>
  <c r="P4682" i="13"/>
  <c r="P1436" i="14" s="1"/>
  <c r="AJ4675" i="13"/>
  <c r="AH4666" i="13"/>
  <c r="P4654" i="13"/>
  <c r="AJ4654" i="13" s="1"/>
  <c r="AH4652" i="13"/>
  <c r="AI4652" i="13" s="1"/>
  <c r="AH4648" i="13"/>
  <c r="P1425" i="14"/>
  <c r="AH4634" i="13"/>
  <c r="AI4634" i="13" s="1"/>
  <c r="M1419" i="14"/>
  <c r="AH4618" i="13"/>
  <c r="AI4618" i="13" s="1"/>
  <c r="P1413" i="14"/>
  <c r="AJ4581" i="13"/>
  <c r="AC1397" i="14"/>
  <c r="P4558" i="13"/>
  <c r="AJ4555" i="13"/>
  <c r="AJ4549" i="13"/>
  <c r="P1391" i="14"/>
  <c r="AJ4532" i="13"/>
  <c r="M1385" i="14"/>
  <c r="AJ4517" i="13"/>
  <c r="AH1378" i="14"/>
  <c r="AI4504" i="13"/>
  <c r="AJ4504" i="13" s="1"/>
  <c r="P4458" i="13"/>
  <c r="AH4458" i="13"/>
  <c r="AI4458" i="13" s="1"/>
  <c r="AI4938" i="13"/>
  <c r="AH1508" i="14"/>
  <c r="AI4898" i="13"/>
  <c r="AI1508" i="14" s="1"/>
  <c r="AK1507" i="14"/>
  <c r="AH1504" i="14"/>
  <c r="AI4882" i="13"/>
  <c r="AI1504" i="14" s="1"/>
  <c r="AI4866" i="13"/>
  <c r="P1494" i="14"/>
  <c r="O1488" i="14"/>
  <c r="AH1485" i="14"/>
  <c r="AI4827" i="13"/>
  <c r="AI1485" i="14" s="1"/>
  <c r="AC1484" i="14"/>
  <c r="O1483" i="14"/>
  <c r="AH4813" i="13"/>
  <c r="M1482" i="14"/>
  <c r="AC1479" i="14"/>
  <c r="U1478" i="14"/>
  <c r="AJ4793" i="13"/>
  <c r="AH1474" i="14"/>
  <c r="AI4792" i="13"/>
  <c r="AI1474" i="14" s="1"/>
  <c r="AC1473" i="14"/>
  <c r="P1472" i="14"/>
  <c r="M1471" i="14"/>
  <c r="P1467" i="14"/>
  <c r="O1466" i="14"/>
  <c r="M1465" i="14"/>
  <c r="P1462" i="14"/>
  <c r="M1461" i="14"/>
  <c r="P4747" i="13"/>
  <c r="AJ4747" i="13" s="1"/>
  <c r="M1459" i="14"/>
  <c r="P4733" i="13"/>
  <c r="AJ4733" i="13" s="1"/>
  <c r="AJ4732" i="13"/>
  <c r="M1453" i="14"/>
  <c r="AI4721" i="13"/>
  <c r="AC1450" i="14"/>
  <c r="P1449" i="14"/>
  <c r="P4715" i="13"/>
  <c r="AJ4715" i="13" s="1"/>
  <c r="AJ4703" i="13"/>
  <c r="P4701" i="13"/>
  <c r="P1443" i="14" s="1"/>
  <c r="M1442" i="14"/>
  <c r="P1441" i="14"/>
  <c r="P4683" i="13"/>
  <c r="P4669" i="13"/>
  <c r="P1435" i="14" s="1"/>
  <c r="P4658" i="13"/>
  <c r="AJ4658" i="13"/>
  <c r="P1429" i="14"/>
  <c r="AH1425" i="14"/>
  <c r="AI4647" i="13"/>
  <c r="AI1425" i="14" s="1"/>
  <c r="P4640" i="13"/>
  <c r="AJ4640" i="13"/>
  <c r="AH4638" i="13"/>
  <c r="AI4638" i="13" s="1"/>
  <c r="U1420" i="14"/>
  <c r="O1408" i="14"/>
  <c r="P4594" i="13"/>
  <c r="P1408" i="14" s="1"/>
  <c r="AH4594" i="13"/>
  <c r="AH4588" i="13"/>
  <c r="AI4588" i="13" s="1"/>
  <c r="P4588" i="13"/>
  <c r="AJ4588" i="13" s="1"/>
  <c r="AH1400" i="14"/>
  <c r="AI4574" i="13"/>
  <c r="AI1400" i="14" s="1"/>
  <c r="P4562" i="13"/>
  <c r="AJ4562" i="13" s="1"/>
  <c r="AH4562" i="13"/>
  <c r="AI4562" i="13" s="1"/>
  <c r="O1394" i="14"/>
  <c r="AH4556" i="13"/>
  <c r="P4556" i="13"/>
  <c r="P4530" i="13"/>
  <c r="AJ4530" i="13" s="1"/>
  <c r="AH4530" i="13"/>
  <c r="AI4530" i="13" s="1"/>
  <c r="O1386" i="14"/>
  <c r="AH4524" i="13"/>
  <c r="P4524" i="13"/>
  <c r="AH1377" i="14"/>
  <c r="AI4503" i="13"/>
  <c r="AI1377" i="14" s="1"/>
  <c r="P4498" i="13"/>
  <c r="AJ4498" i="13" s="1"/>
  <c r="AH4498" i="13"/>
  <c r="AI4498" i="13" s="1"/>
  <c r="AH4492" i="13"/>
  <c r="AI4492" i="13" s="1"/>
  <c r="P4492" i="13"/>
  <c r="AH1368" i="14"/>
  <c r="AI4470" i="13"/>
  <c r="AH1362" i="14"/>
  <c r="AI4452" i="13"/>
  <c r="AI1362" i="14" s="1"/>
  <c r="AH1322" i="14"/>
  <c r="AI4340" i="13"/>
  <c r="AI1322" i="14" s="1"/>
  <c r="AH1318" i="14"/>
  <c r="AI4324" i="13"/>
  <c r="AI1318" i="14" s="1"/>
  <c r="AH1314" i="14"/>
  <c r="AI4308" i="13"/>
  <c r="AI1314" i="14" s="1"/>
  <c r="P1348" i="14"/>
  <c r="M1347" i="14"/>
  <c r="AC1345" i="14"/>
  <c r="M1343" i="14"/>
  <c r="AC1341" i="14"/>
  <c r="P1340" i="14"/>
  <c r="M1339" i="14"/>
  <c r="AC1337" i="14"/>
  <c r="P1336" i="14"/>
  <c r="M1335" i="14"/>
  <c r="AC1333" i="14"/>
  <c r="P1332" i="14"/>
  <c r="M1331" i="14"/>
  <c r="AC1329" i="14"/>
  <c r="P1328" i="14"/>
  <c r="M1327" i="14"/>
  <c r="AC1325" i="14"/>
  <c r="P1324" i="14"/>
  <c r="M1323" i="14"/>
  <c r="AC1321" i="14"/>
  <c r="P1320" i="14"/>
  <c r="M1319" i="14"/>
  <c r="AC1317" i="14"/>
  <c r="P1316" i="14"/>
  <c r="M1315" i="14"/>
  <c r="AC1313" i="14"/>
  <c r="P1312" i="14"/>
  <c r="M1311" i="14"/>
  <c r="AC1309" i="14"/>
  <c r="P1308" i="14"/>
  <c r="M1307" i="14"/>
  <c r="AC1305" i="14"/>
  <c r="P1304" i="14"/>
  <c r="M1303" i="14"/>
  <c r="AC1301" i="14"/>
  <c r="P1300" i="14"/>
  <c r="M1299" i="14"/>
  <c r="AC1297" i="14"/>
  <c r="P1296" i="14"/>
  <c r="M1295" i="14"/>
  <c r="AC1293" i="14"/>
  <c r="P1292" i="14"/>
  <c r="M1291" i="14"/>
  <c r="AC1289" i="14"/>
  <c r="P1288" i="14"/>
  <c r="M1287" i="14"/>
  <c r="AC1285" i="14"/>
  <c r="P1284" i="14"/>
  <c r="M1283" i="14"/>
  <c r="AC1281" i="14"/>
  <c r="P1280" i="14"/>
  <c r="M1279" i="14"/>
  <c r="AC1277" i="14"/>
  <c r="P1276" i="14"/>
  <c r="M1275" i="14"/>
  <c r="AC1273" i="14"/>
  <c r="P1272" i="14"/>
  <c r="M1271" i="14"/>
  <c r="AC1269" i="14"/>
  <c r="P1268" i="14"/>
  <c r="AJ4177" i="13"/>
  <c r="AJ4173" i="13"/>
  <c r="AJ4169" i="13"/>
  <c r="M1267" i="14"/>
  <c r="P1264" i="14"/>
  <c r="M1263" i="14"/>
  <c r="M1259" i="14"/>
  <c r="P1256" i="14"/>
  <c r="AJ4141" i="13"/>
  <c r="AJ4137" i="13"/>
  <c r="AJ4133" i="13"/>
  <c r="M1255" i="14"/>
  <c r="P1252" i="14"/>
  <c r="M1251" i="14"/>
  <c r="P1248" i="14"/>
  <c r="M1247" i="14"/>
  <c r="P1244" i="14"/>
  <c r="AJ4105" i="13"/>
  <c r="AJ4101" i="13"/>
  <c r="AJ4097" i="13"/>
  <c r="M1243" i="14"/>
  <c r="P1240" i="14"/>
  <c r="M1239" i="14"/>
  <c r="P1236" i="14"/>
  <c r="M1235" i="14"/>
  <c r="P1232" i="14"/>
  <c r="AJ4069" i="13"/>
  <c r="AJ4065" i="13"/>
  <c r="AJ4061" i="13"/>
  <c r="M1231" i="14"/>
  <c r="P1228" i="14"/>
  <c r="M1227" i="14"/>
  <c r="P1224" i="14"/>
  <c r="M1223" i="14"/>
  <c r="P1220" i="14"/>
  <c r="AJ4033" i="13"/>
  <c r="AJ4029" i="13"/>
  <c r="M1219" i="14"/>
  <c r="P1216" i="14"/>
  <c r="M1215" i="14"/>
  <c r="P1212" i="14"/>
  <c r="M1211" i="14"/>
  <c r="P1208" i="14"/>
  <c r="M1207" i="14"/>
  <c r="P1204" i="14"/>
  <c r="M1203" i="14"/>
  <c r="P1200" i="14"/>
  <c r="M1199" i="14"/>
  <c r="P1196" i="14"/>
  <c r="M1195" i="14"/>
  <c r="P1192" i="14"/>
  <c r="M1191" i="14"/>
  <c r="P1188" i="14"/>
  <c r="M1187" i="14"/>
  <c r="P1184" i="14"/>
  <c r="M1183" i="14"/>
  <c r="P1180" i="14"/>
  <c r="M1179" i="14"/>
  <c r="AJ3905" i="13"/>
  <c r="AJ3901" i="13"/>
  <c r="AJ3897" i="13"/>
  <c r="M1175" i="14"/>
  <c r="M1166" i="14"/>
  <c r="AJ3864" i="13"/>
  <c r="M1162" i="14"/>
  <c r="AJ3856" i="13"/>
  <c r="AJ3848" i="13"/>
  <c r="M1158" i="14"/>
  <c r="AJ3840" i="13"/>
  <c r="AI1156" i="14"/>
  <c r="AJ3815" i="13"/>
  <c r="AJ3807" i="13"/>
  <c r="AI1147" i="14"/>
  <c r="M1130" i="14"/>
  <c r="M1123" i="14"/>
  <c r="AH3691" i="13"/>
  <c r="AI3691" i="13" s="1"/>
  <c r="P3691" i="13"/>
  <c r="O1101" i="14"/>
  <c r="AH3675" i="13"/>
  <c r="P3675" i="13"/>
  <c r="O1097" i="14"/>
  <c r="AH3659" i="13"/>
  <c r="P3659" i="13"/>
  <c r="O1433" i="14"/>
  <c r="M1432" i="14"/>
  <c r="O1429" i="14"/>
  <c r="M1428" i="14"/>
  <c r="AC1424" i="14"/>
  <c r="AJ4632" i="13"/>
  <c r="AC1420" i="14"/>
  <c r="U1419" i="14"/>
  <c r="AJ4624" i="13"/>
  <c r="AJ4616" i="13"/>
  <c r="AC1416" i="14"/>
  <c r="U1415" i="14"/>
  <c r="O1413" i="14"/>
  <c r="M1412" i="14"/>
  <c r="AJ4608" i="13"/>
  <c r="AJ4600" i="13"/>
  <c r="U1411" i="14"/>
  <c r="O1409" i="14"/>
  <c r="M1408" i="14"/>
  <c r="AJ4592" i="13"/>
  <c r="AJ4584" i="13"/>
  <c r="O1405" i="14"/>
  <c r="M1404" i="14"/>
  <c r="AC1400" i="14"/>
  <c r="AC1396" i="14"/>
  <c r="U1395" i="14"/>
  <c r="AJ4552" i="13"/>
  <c r="AJ4544" i="13"/>
  <c r="AC1392" i="14"/>
  <c r="U1391" i="14"/>
  <c r="O1389" i="14"/>
  <c r="M1388" i="14"/>
  <c r="AJ4536" i="13"/>
  <c r="AJ4528" i="13"/>
  <c r="U1387" i="14"/>
  <c r="O1385" i="14"/>
  <c r="M1384" i="14"/>
  <c r="AJ4512" i="13"/>
  <c r="O1381" i="14"/>
  <c r="M1380" i="14"/>
  <c r="AC1376" i="14"/>
  <c r="AJ4496" i="13"/>
  <c r="AJ4488" i="13"/>
  <c r="AC1372" i="14"/>
  <c r="U1371" i="14"/>
  <c r="AJ4480" i="13"/>
  <c r="P4476" i="13"/>
  <c r="P1368" i="14" s="1"/>
  <c r="AJ4472" i="13"/>
  <c r="AC1368" i="14"/>
  <c r="U1367" i="14"/>
  <c r="O1365" i="14"/>
  <c r="M1364" i="14"/>
  <c r="AJ4464" i="13"/>
  <c r="P4460" i="13"/>
  <c r="U1361" i="14"/>
  <c r="O1360" i="14"/>
  <c r="U1357" i="14"/>
  <c r="O1356" i="14"/>
  <c r="U1353" i="14"/>
  <c r="O1352" i="14"/>
  <c r="U1349" i="14"/>
  <c r="O1348" i="14"/>
  <c r="U1345" i="14"/>
  <c r="O1344" i="14"/>
  <c r="U1341" i="14"/>
  <c r="O1340" i="14"/>
  <c r="U1337" i="14"/>
  <c r="O1336" i="14"/>
  <c r="U1333" i="14"/>
  <c r="O1332" i="14"/>
  <c r="U1329" i="14"/>
  <c r="O1328" i="14"/>
  <c r="U1325" i="14"/>
  <c r="O1324" i="14"/>
  <c r="U1321" i="14"/>
  <c r="O1320" i="14"/>
  <c r="U1317" i="14"/>
  <c r="O1316" i="14"/>
  <c r="U1313" i="14"/>
  <c r="O1312" i="14"/>
  <c r="AH1310" i="14"/>
  <c r="AI4304" i="13"/>
  <c r="AI1310" i="14" s="1"/>
  <c r="AI4300" i="13"/>
  <c r="AJ4300" i="13" s="1"/>
  <c r="AI4296" i="13"/>
  <c r="AI4292" i="13"/>
  <c r="U1309" i="14"/>
  <c r="O1308" i="14"/>
  <c r="AH1306" i="14"/>
  <c r="U1305" i="14"/>
  <c r="O1304" i="14"/>
  <c r="AH1302" i="14"/>
  <c r="AI4272" i="13"/>
  <c r="AI1302" i="14" s="1"/>
  <c r="U1301" i="14"/>
  <c r="O1300" i="14"/>
  <c r="AH1298" i="14"/>
  <c r="AI4268" i="13"/>
  <c r="U1297" i="14"/>
  <c r="O1296" i="14"/>
  <c r="AH1294" i="14"/>
  <c r="AI4252" i="13"/>
  <c r="AI1294" i="14" s="1"/>
  <c r="U1293" i="14"/>
  <c r="AH1290" i="14"/>
  <c r="AI4236" i="13"/>
  <c r="AI1290" i="14" s="1"/>
  <c r="U1289" i="14"/>
  <c r="AH1286" i="14"/>
  <c r="AI4232" i="13"/>
  <c r="AI1286" i="14" s="1"/>
  <c r="U1285" i="14"/>
  <c r="AH1282" i="14"/>
  <c r="AI4216" i="13"/>
  <c r="AI1282" i="14" s="1"/>
  <c r="U1281" i="14"/>
  <c r="AH1278" i="14"/>
  <c r="AI4200" i="13"/>
  <c r="U1277" i="14"/>
  <c r="AH1274" i="14"/>
  <c r="AI4196" i="13"/>
  <c r="U1273" i="14"/>
  <c r="AH1270" i="14"/>
  <c r="AI4180" i="13"/>
  <c r="AI1270" i="14" s="1"/>
  <c r="U1269" i="14"/>
  <c r="AH1266" i="14"/>
  <c r="AI4164" i="13"/>
  <c r="AI1266" i="14" s="1"/>
  <c r="U1265" i="14"/>
  <c r="AH1262" i="14"/>
  <c r="AI4160" i="13"/>
  <c r="AI1262" i="14" s="1"/>
  <c r="U1261" i="14"/>
  <c r="AH1258" i="14"/>
  <c r="AI4144" i="13"/>
  <c r="AI1258" i="14" s="1"/>
  <c r="U1257" i="14"/>
  <c r="AH1254" i="14"/>
  <c r="AI4128" i="13"/>
  <c r="AI1254" i="14" s="1"/>
  <c r="U1253" i="14"/>
  <c r="AH1250" i="14"/>
  <c r="AI4124" i="13"/>
  <c r="AI1250" i="14" s="1"/>
  <c r="U1249" i="14"/>
  <c r="AH1246" i="14"/>
  <c r="AI4108" i="13"/>
  <c r="U1245" i="14"/>
  <c r="AH1242" i="14"/>
  <c r="AI4092" i="13"/>
  <c r="AI1242" i="14" s="1"/>
  <c r="U1241" i="14"/>
  <c r="AH1238" i="14"/>
  <c r="AI4088" i="13"/>
  <c r="AI1238" i="14" s="1"/>
  <c r="U1237" i="14"/>
  <c r="AH1234" i="14"/>
  <c r="AI4072" i="13"/>
  <c r="AI1234" i="14" s="1"/>
  <c r="U1233" i="14"/>
  <c r="AH1230" i="14"/>
  <c r="AI4056" i="13"/>
  <c r="AI1230" i="14" s="1"/>
  <c r="U1229" i="14"/>
  <c r="AH1226" i="14"/>
  <c r="AI4052" i="13"/>
  <c r="AI1226" i="14" s="1"/>
  <c r="U1225" i="14"/>
  <c r="AI4036" i="13"/>
  <c r="U1221" i="14"/>
  <c r="AH1218" i="14"/>
  <c r="AI4020" i="13"/>
  <c r="U1217" i="14"/>
  <c r="AH1214" i="14"/>
  <c r="AI4016" i="13"/>
  <c r="AJ4016" i="13" s="1"/>
  <c r="U1213" i="14"/>
  <c r="AH1210" i="14"/>
  <c r="AI4000" i="13"/>
  <c r="AI1210" i="14" s="1"/>
  <c r="AH1206" i="14"/>
  <c r="AI3984" i="13"/>
  <c r="AI1206" i="14" s="1"/>
  <c r="AH1202" i="14"/>
  <c r="AI3980" i="13"/>
  <c r="AI1202" i="14" s="1"/>
  <c r="AH1198" i="14"/>
  <c r="AI3964" i="13"/>
  <c r="AI1198" i="14" s="1"/>
  <c r="AH1194" i="14"/>
  <c r="AI3948" i="13"/>
  <c r="AI1194" i="14" s="1"/>
  <c r="AH1190" i="14"/>
  <c r="AI3944" i="13"/>
  <c r="AI1190" i="14" s="1"/>
  <c r="AH1186" i="14"/>
  <c r="AI3928" i="13"/>
  <c r="AH1182" i="14"/>
  <c r="AI3912" i="13"/>
  <c r="AI1182" i="14" s="1"/>
  <c r="AH1178" i="14"/>
  <c r="AI3908" i="13"/>
  <c r="AI1178" i="14" s="1"/>
  <c r="AI3892" i="13"/>
  <c r="M1171" i="14"/>
  <c r="AI1169" i="14"/>
  <c r="AJ3865" i="13"/>
  <c r="M1163" i="14"/>
  <c r="AJ3857" i="13"/>
  <c r="AI1161" i="14"/>
  <c r="AJ3849" i="13"/>
  <c r="M1159" i="14"/>
  <c r="AJ3841" i="13"/>
  <c r="AI1157" i="14"/>
  <c r="AH1152" i="14"/>
  <c r="AI3822" i="13"/>
  <c r="AI1152" i="14" s="1"/>
  <c r="AJ3816" i="13"/>
  <c r="AJ3808" i="13"/>
  <c r="AJ3796" i="13"/>
  <c r="M1126" i="14"/>
  <c r="AH3725" i="13"/>
  <c r="AI3725" i="13" s="1"/>
  <c r="P3725" i="13"/>
  <c r="AC1373" i="14"/>
  <c r="U1372" i="14"/>
  <c r="P1371" i="14"/>
  <c r="O1370" i="14"/>
  <c r="AC1369" i="14"/>
  <c r="U1368" i="14"/>
  <c r="P1367" i="14"/>
  <c r="O1366" i="14"/>
  <c r="M1365" i="14"/>
  <c r="AJ4454" i="13"/>
  <c r="M1360" i="14"/>
  <c r="AJ4446" i="13"/>
  <c r="AJ4442" i="13"/>
  <c r="AJ4438" i="13"/>
  <c r="P1357" i="14"/>
  <c r="M1356" i="14"/>
  <c r="AC1354" i="14"/>
  <c r="P1353" i="14"/>
  <c r="M1352" i="14"/>
  <c r="AJ4426" i="13"/>
  <c r="AJ4422" i="13"/>
  <c r="AJ4418" i="13"/>
  <c r="AC1350" i="14"/>
  <c r="P1349" i="14"/>
  <c r="M1348" i="14"/>
  <c r="AC1346" i="14"/>
  <c r="AJ4410" i="13"/>
  <c r="AJ4406" i="13"/>
  <c r="AJ4402" i="13"/>
  <c r="P1345" i="14"/>
  <c r="M1344" i="14"/>
  <c r="AC1342" i="14"/>
  <c r="P1341" i="14"/>
  <c r="M1340" i="14"/>
  <c r="AC1338" i="14"/>
  <c r="P1337" i="14"/>
  <c r="M1336" i="14"/>
  <c r="AC1334" i="14"/>
  <c r="AJ4374" i="13"/>
  <c r="AJ4370" i="13"/>
  <c r="AJ4366" i="13"/>
  <c r="P1333" i="14"/>
  <c r="M1332" i="14"/>
  <c r="AC1330" i="14"/>
  <c r="P1329" i="14"/>
  <c r="M1328" i="14"/>
  <c r="AJ4354" i="13"/>
  <c r="AJ4350" i="13"/>
  <c r="AJ4346" i="13"/>
  <c r="AC1326" i="14"/>
  <c r="P1325" i="14"/>
  <c r="M1324" i="14"/>
  <c r="AC1322" i="14"/>
  <c r="AJ4338" i="13"/>
  <c r="AJ4334" i="13"/>
  <c r="AJ4330" i="13"/>
  <c r="P1321" i="14"/>
  <c r="M1320" i="14"/>
  <c r="AC1318" i="14"/>
  <c r="P1317" i="14"/>
  <c r="M1316" i="14"/>
  <c r="AJ4318" i="13"/>
  <c r="AJ4310" i="13"/>
  <c r="AC1314" i="14"/>
  <c r="P1313" i="14"/>
  <c r="M1312" i="14"/>
  <c r="AC1310" i="14"/>
  <c r="AJ4298" i="13"/>
  <c r="P1309" i="14"/>
  <c r="M1308" i="14"/>
  <c r="AC1306" i="14"/>
  <c r="M1304" i="14"/>
  <c r="AJ4282" i="13"/>
  <c r="AJ4278" i="13"/>
  <c r="AJ4274" i="13"/>
  <c r="AC1302" i="14"/>
  <c r="P1301" i="14"/>
  <c r="M1300" i="14"/>
  <c r="AC1298" i="14"/>
  <c r="AJ4266" i="13"/>
  <c r="AJ4262" i="13"/>
  <c r="AJ4258" i="13"/>
  <c r="P1297" i="14"/>
  <c r="M1296" i="14"/>
  <c r="AC1294" i="14"/>
  <c r="P1293" i="14"/>
  <c r="M1292" i="14"/>
  <c r="AC1290" i="14"/>
  <c r="P1289" i="14"/>
  <c r="M1288" i="14"/>
  <c r="AC1286" i="14"/>
  <c r="P1285" i="14"/>
  <c r="M1284" i="14"/>
  <c r="AC1282" i="14"/>
  <c r="P1281" i="14"/>
  <c r="M1280" i="14"/>
  <c r="AC1278" i="14"/>
  <c r="P1277" i="14"/>
  <c r="M1276" i="14"/>
  <c r="AC1274" i="14"/>
  <c r="AJ4194" i="13"/>
  <c r="AJ4190" i="13"/>
  <c r="AJ4186" i="13"/>
  <c r="P1273" i="14"/>
  <c r="M1272" i="14"/>
  <c r="AC1270" i="14"/>
  <c r="P1269" i="14"/>
  <c r="M1268" i="14"/>
  <c r="AJ4174" i="13"/>
  <c r="AJ4170" i="13"/>
  <c r="AJ4166" i="13"/>
  <c r="P1265" i="14"/>
  <c r="M1264" i="14"/>
  <c r="AJ4158" i="13"/>
  <c r="AJ4154" i="13"/>
  <c r="AJ4150" i="13"/>
  <c r="P1261" i="14"/>
  <c r="M1260" i="14"/>
  <c r="P1257" i="14"/>
  <c r="M1256" i="14"/>
  <c r="AJ4138" i="13"/>
  <c r="AJ4134" i="13"/>
  <c r="AJ4130" i="13"/>
  <c r="P1253" i="14"/>
  <c r="M1252" i="14"/>
  <c r="AJ4122" i="13"/>
  <c r="P1249" i="14"/>
  <c r="M1248" i="14"/>
  <c r="P1245" i="14"/>
  <c r="M1244" i="14"/>
  <c r="AJ4102" i="13"/>
  <c r="AJ4098" i="13"/>
  <c r="AJ4094" i="13"/>
  <c r="P1241" i="14"/>
  <c r="M1240" i="14"/>
  <c r="AJ4086" i="13"/>
  <c r="AJ4082" i="13"/>
  <c r="AJ4078" i="13"/>
  <c r="P1237" i="14"/>
  <c r="M1236" i="14"/>
  <c r="M1232" i="14"/>
  <c r="AJ4066" i="13"/>
  <c r="AJ4062" i="13"/>
  <c r="AJ4058" i="13"/>
  <c r="P1229" i="14"/>
  <c r="M1228" i="14"/>
  <c r="AJ4050" i="13"/>
  <c r="AJ4046" i="13"/>
  <c r="AJ4042" i="13"/>
  <c r="P1225" i="14"/>
  <c r="M1224" i="14"/>
  <c r="P1221" i="14"/>
  <c r="M1220" i="14"/>
  <c r="AJ4030" i="13"/>
  <c r="AJ4026" i="13"/>
  <c r="P1217" i="14"/>
  <c r="M1216" i="14"/>
  <c r="AJ4014" i="13"/>
  <c r="AJ4010" i="13"/>
  <c r="AJ4006" i="13"/>
  <c r="P1213" i="14"/>
  <c r="M1212" i="14"/>
  <c r="P1209" i="14"/>
  <c r="M1208" i="14"/>
  <c r="AJ3994" i="13"/>
  <c r="AJ3990" i="13"/>
  <c r="AJ3986" i="13"/>
  <c r="P1205" i="14"/>
  <c r="M1204" i="14"/>
  <c r="AJ3978" i="13"/>
  <c r="AJ3974" i="13"/>
  <c r="AJ3970" i="13"/>
  <c r="P1201" i="14"/>
  <c r="M1200" i="14"/>
  <c r="P1197" i="14"/>
  <c r="M1196" i="14"/>
  <c r="AJ3958" i="13"/>
  <c r="AJ3954" i="13"/>
  <c r="AJ3950" i="13"/>
  <c r="P1193" i="14"/>
  <c r="M1192" i="14"/>
  <c r="AJ3942" i="13"/>
  <c r="M1188" i="14"/>
  <c r="P1185" i="14"/>
  <c r="M1184" i="14"/>
  <c r="AJ3922" i="13"/>
  <c r="AJ3918" i="13"/>
  <c r="AJ3914" i="13"/>
  <c r="P1181" i="14"/>
  <c r="M1180" i="14"/>
  <c r="AJ3906" i="13"/>
  <c r="AJ3902" i="13"/>
  <c r="M1176" i="14"/>
  <c r="M1172" i="14"/>
  <c r="M1164" i="14"/>
  <c r="AJ3858" i="13"/>
  <c r="AI1158" i="14"/>
  <c r="AC1134" i="14"/>
  <c r="M1434" i="14"/>
  <c r="AH1431" i="14"/>
  <c r="AI4665" i="13"/>
  <c r="AI1431" i="14" s="1"/>
  <c r="AC1430" i="14"/>
  <c r="AH1427" i="14"/>
  <c r="AI4649" i="13"/>
  <c r="AH1423" i="14"/>
  <c r="AI4633" i="13"/>
  <c r="AI1423" i="14" s="1"/>
  <c r="AH1407" i="14"/>
  <c r="AI4593" i="13"/>
  <c r="AH1403" i="14"/>
  <c r="AI4577" i="13"/>
  <c r="AH1399" i="14"/>
  <c r="AI4561" i="13"/>
  <c r="AH1383" i="14"/>
  <c r="AI4521" i="13"/>
  <c r="AI1383" i="14" s="1"/>
  <c r="AH1379" i="14"/>
  <c r="AI4505" i="13"/>
  <c r="AH1375" i="14"/>
  <c r="AI4489" i="13"/>
  <c r="AI1375" i="14" s="1"/>
  <c r="AH1363" i="14"/>
  <c r="AI4453" i="13"/>
  <c r="AI1363" i="14" s="1"/>
  <c r="U1362" i="14"/>
  <c r="O1361" i="14"/>
  <c r="AH1359" i="14"/>
  <c r="AI4449" i="13"/>
  <c r="AI1359" i="14" s="1"/>
  <c r="U1358" i="14"/>
  <c r="O1357" i="14"/>
  <c r="AH1355" i="14"/>
  <c r="AI4433" i="13"/>
  <c r="AI1355" i="14" s="1"/>
  <c r="U1354" i="14"/>
  <c r="O1353" i="14"/>
  <c r="AH1351" i="14"/>
  <c r="AI4417" i="13"/>
  <c r="AI1351" i="14" s="1"/>
  <c r="U1350" i="14"/>
  <c r="O1349" i="14"/>
  <c r="AH1347" i="14"/>
  <c r="AI4413" i="13"/>
  <c r="AI1347" i="14" s="1"/>
  <c r="U1346" i="14"/>
  <c r="O1345" i="14"/>
  <c r="AH1343" i="14"/>
  <c r="AI4397" i="13"/>
  <c r="AI1343" i="14" s="1"/>
  <c r="U1342" i="14"/>
  <c r="O1341" i="14"/>
  <c r="AI4393" i="13"/>
  <c r="AJ4393" i="13" s="1"/>
  <c r="AI4389" i="13"/>
  <c r="AJ4389" i="13" s="1"/>
  <c r="AI4385" i="13"/>
  <c r="AJ4385" i="13" s="1"/>
  <c r="AH1339" i="14"/>
  <c r="U1338" i="14"/>
  <c r="O1337" i="14"/>
  <c r="AH1335" i="14"/>
  <c r="U1334" i="14"/>
  <c r="O1333" i="14"/>
  <c r="AH1331" i="14"/>
  <c r="AI4361" i="13"/>
  <c r="AI1331" i="14" s="1"/>
  <c r="U1330" i="14"/>
  <c r="O1329" i="14"/>
  <c r="AH1327" i="14"/>
  <c r="AI4345" i="13"/>
  <c r="AI1327" i="14" s="1"/>
  <c r="U1326" i="14"/>
  <c r="O1325" i="14"/>
  <c r="AH1323" i="14"/>
  <c r="AI4341" i="13"/>
  <c r="AI1323" i="14" s="1"/>
  <c r="U1322" i="14"/>
  <c r="O1321" i="14"/>
  <c r="AH1319" i="14"/>
  <c r="AI4325" i="13"/>
  <c r="AI1319" i="14" s="1"/>
  <c r="U1318" i="14"/>
  <c r="O1317" i="14"/>
  <c r="U1314" i="14"/>
  <c r="O1313" i="14"/>
  <c r="AH1311" i="14"/>
  <c r="AI4305" i="13"/>
  <c r="AI1311" i="14" s="1"/>
  <c r="U1310" i="14"/>
  <c r="AI4301" i="13"/>
  <c r="AJ4301" i="13" s="1"/>
  <c r="AI4297" i="13"/>
  <c r="AJ4297" i="13" s="1"/>
  <c r="AI4293" i="13"/>
  <c r="AJ4293" i="13" s="1"/>
  <c r="O1309" i="14"/>
  <c r="AH1307" i="14"/>
  <c r="U1306" i="14"/>
  <c r="O1305" i="14"/>
  <c r="AH1303" i="14"/>
  <c r="AI4273" i="13"/>
  <c r="AI1303" i="14" s="1"/>
  <c r="U1302" i="14"/>
  <c r="O1301" i="14"/>
  <c r="AH1299" i="14"/>
  <c r="AI4269" i="13"/>
  <c r="AI1299" i="14" s="1"/>
  <c r="U1298" i="14"/>
  <c r="O1297" i="14"/>
  <c r="AH1295" i="14"/>
  <c r="AI4253" i="13"/>
  <c r="AI1295" i="14" s="1"/>
  <c r="U1294" i="14"/>
  <c r="AH1291" i="14"/>
  <c r="AI4237" i="13"/>
  <c r="AI1291" i="14" s="1"/>
  <c r="U1290" i="14"/>
  <c r="AH1287" i="14"/>
  <c r="AI4233" i="13"/>
  <c r="AI1287" i="14" s="1"/>
  <c r="U1286" i="14"/>
  <c r="AH1283" i="14"/>
  <c r="AI4217" i="13"/>
  <c r="AI1283" i="14" s="1"/>
  <c r="U1282" i="14"/>
  <c r="AH1279" i="14"/>
  <c r="AI4201" i="13"/>
  <c r="U1278" i="14"/>
  <c r="AH1275" i="14"/>
  <c r="AI4197" i="13"/>
  <c r="U1274" i="14"/>
  <c r="AH1271" i="14"/>
  <c r="AI4181" i="13"/>
  <c r="AI1271" i="14" s="1"/>
  <c r="U1270" i="14"/>
  <c r="AH1267" i="14"/>
  <c r="AI4165" i="13"/>
  <c r="AI1267" i="14" s="1"/>
  <c r="U1266" i="14"/>
  <c r="AH1263" i="14"/>
  <c r="AI4161" i="13"/>
  <c r="AI1263" i="14" s="1"/>
  <c r="U1262" i="14"/>
  <c r="AH1259" i="14"/>
  <c r="AI4145" i="13"/>
  <c r="AI1259" i="14" s="1"/>
  <c r="U1258" i="14"/>
  <c r="AH1255" i="14"/>
  <c r="AI4129" i="13"/>
  <c r="AI1255" i="14" s="1"/>
  <c r="U1254" i="14"/>
  <c r="AH1251" i="14"/>
  <c r="AI4125" i="13"/>
  <c r="AI1251" i="14" s="1"/>
  <c r="U1250" i="14"/>
  <c r="AH1247" i="14"/>
  <c r="AI4109" i="13"/>
  <c r="U1246" i="14"/>
  <c r="AH1243" i="14"/>
  <c r="AI4093" i="13"/>
  <c r="AI1243" i="14" s="1"/>
  <c r="U1242" i="14"/>
  <c r="AH1239" i="14"/>
  <c r="AI4089" i="13"/>
  <c r="AI1239" i="14" s="1"/>
  <c r="U1238" i="14"/>
  <c r="AH1235" i="14"/>
  <c r="AI4073" i="13"/>
  <c r="AI1235" i="14" s="1"/>
  <c r="U1234" i="14"/>
  <c r="AH1231" i="14"/>
  <c r="AI4057" i="13"/>
  <c r="AI1231" i="14" s="1"/>
  <c r="U1230" i="14"/>
  <c r="AH1227" i="14"/>
  <c r="AI4053" i="13"/>
  <c r="AI1227" i="14" s="1"/>
  <c r="U1226" i="14"/>
  <c r="AH1223" i="14"/>
  <c r="AI4037" i="13"/>
  <c r="AI1223" i="14" s="1"/>
  <c r="U1222" i="14"/>
  <c r="AH1219" i="14"/>
  <c r="AI4021" i="13"/>
  <c r="U1218" i="14"/>
  <c r="AI4017" i="13"/>
  <c r="U1214" i="14"/>
  <c r="AI4001" i="13"/>
  <c r="U1210" i="14"/>
  <c r="AH1207" i="14"/>
  <c r="AI3985" i="13"/>
  <c r="AI1207" i="14" s="1"/>
  <c r="AH1203" i="14"/>
  <c r="AI3981" i="13"/>
  <c r="AI1203" i="14" s="1"/>
  <c r="AH1199" i="14"/>
  <c r="AI3965" i="13"/>
  <c r="AI1199" i="14" s="1"/>
  <c r="AH1195" i="14"/>
  <c r="AI3949" i="13"/>
  <c r="AI1195" i="14" s="1"/>
  <c r="AH1191" i="14"/>
  <c r="AI3945" i="13"/>
  <c r="AI1191" i="14" s="1"/>
  <c r="AH1187" i="14"/>
  <c r="AI3929" i="13"/>
  <c r="AH1183" i="14"/>
  <c r="AI3913" i="13"/>
  <c r="AI1183" i="14" s="1"/>
  <c r="AH1179" i="14"/>
  <c r="AI3909" i="13"/>
  <c r="AI1179" i="14" s="1"/>
  <c r="AH1175" i="14"/>
  <c r="AI3893" i="13"/>
  <c r="AI1175" i="14" s="1"/>
  <c r="AH1170" i="14"/>
  <c r="AI3876" i="13"/>
  <c r="AI1170" i="14" s="1"/>
  <c r="M1165" i="14"/>
  <c r="AJ3859" i="13"/>
  <c r="M1148" i="14"/>
  <c r="M1144" i="14"/>
  <c r="AJ3802" i="13"/>
  <c r="U1142" i="14"/>
  <c r="AH3757" i="13"/>
  <c r="AI3757" i="13" s="1"/>
  <c r="P3757" i="13"/>
  <c r="O1416" i="14"/>
  <c r="M1415" i="14"/>
  <c r="M1411" i="14"/>
  <c r="AC1407" i="14"/>
  <c r="U1406" i="14"/>
  <c r="AC1403" i="14"/>
  <c r="U1402" i="14"/>
  <c r="P1401" i="14"/>
  <c r="O1400" i="14"/>
  <c r="AC1399" i="14"/>
  <c r="U1398" i="14"/>
  <c r="P1397" i="14"/>
  <c r="O1396" i="14"/>
  <c r="M1395" i="14"/>
  <c r="P1393" i="14"/>
  <c r="O1392" i="14"/>
  <c r="M1391" i="14"/>
  <c r="M1387" i="14"/>
  <c r="AC1383" i="14"/>
  <c r="U1382" i="14"/>
  <c r="AC1379" i="14"/>
  <c r="U1378" i="14"/>
  <c r="P1377" i="14"/>
  <c r="O1376" i="14"/>
  <c r="AC1375" i="14"/>
  <c r="U1374" i="14"/>
  <c r="P1373" i="14"/>
  <c r="O1372" i="14"/>
  <c r="M1371" i="14"/>
  <c r="P1369" i="14"/>
  <c r="O1368" i="14"/>
  <c r="M1367" i="14"/>
  <c r="AJ4455" i="13"/>
  <c r="AC1363" i="14"/>
  <c r="P1362" i="14"/>
  <c r="M1361" i="14"/>
  <c r="AC1359" i="14"/>
  <c r="P1358" i="14"/>
  <c r="AJ4447" i="13"/>
  <c r="AJ4443" i="13"/>
  <c r="AJ4439" i="13"/>
  <c r="M1357" i="14"/>
  <c r="AC1355" i="14"/>
  <c r="P1354" i="14"/>
  <c r="M1353" i="14"/>
  <c r="AJ4427" i="13"/>
  <c r="AJ4423" i="13"/>
  <c r="AJ4419" i="13"/>
  <c r="AC1351" i="14"/>
  <c r="P1350" i="14"/>
  <c r="M1349" i="14"/>
  <c r="AC1347" i="14"/>
  <c r="P1346" i="14"/>
  <c r="AJ4411" i="13"/>
  <c r="AJ4407" i="13"/>
  <c r="AJ4403" i="13"/>
  <c r="M1345" i="14"/>
  <c r="AC1343" i="14"/>
  <c r="P1342" i="14"/>
  <c r="M1341" i="14"/>
  <c r="AJ4383" i="13"/>
  <c r="AC1339" i="14"/>
  <c r="P1338" i="14"/>
  <c r="M1337" i="14"/>
  <c r="AC1335" i="14"/>
  <c r="P1334" i="14"/>
  <c r="AJ4375" i="13"/>
  <c r="AJ4371" i="13"/>
  <c r="AJ4367" i="13"/>
  <c r="M1333" i="14"/>
  <c r="AC1331" i="14"/>
  <c r="P1330" i="14"/>
  <c r="M1329" i="14"/>
  <c r="AJ4355" i="13"/>
  <c r="AJ4351" i="13"/>
  <c r="AJ4347" i="13"/>
  <c r="AC1327" i="14"/>
  <c r="P1326" i="14"/>
  <c r="M1325" i="14"/>
  <c r="AC1323" i="14"/>
  <c r="P1322" i="14"/>
  <c r="AJ4339" i="13"/>
  <c r="AJ4335" i="13"/>
  <c r="AJ4331" i="13"/>
  <c r="M1321" i="14"/>
  <c r="AC1319" i="14"/>
  <c r="P1318" i="14"/>
  <c r="M1317" i="14"/>
  <c r="AJ4319" i="13"/>
  <c r="AJ4315" i="13"/>
  <c r="AC1315" i="14"/>
  <c r="P1314" i="14"/>
  <c r="M1313" i="14"/>
  <c r="AC1311" i="14"/>
  <c r="P1310" i="14"/>
  <c r="AJ4303" i="13"/>
  <c r="AJ4295" i="13"/>
  <c r="M1309" i="14"/>
  <c r="AC1307" i="14"/>
  <c r="P1306" i="14"/>
  <c r="M1305" i="14"/>
  <c r="AJ4283" i="13"/>
  <c r="AJ4279" i="13"/>
  <c r="AJ4275" i="13"/>
  <c r="AC1303" i="14"/>
  <c r="P1302" i="14"/>
  <c r="M1301" i="14"/>
  <c r="AC1299" i="14"/>
  <c r="P1298" i="14"/>
  <c r="AJ4267" i="13"/>
  <c r="AJ4259" i="13"/>
  <c r="M1297" i="14"/>
  <c r="AC1295" i="14"/>
  <c r="P1294" i="14"/>
  <c r="M1293" i="14"/>
  <c r="AJ4247" i="13"/>
  <c r="AJ4243" i="13"/>
  <c r="AJ4239" i="13"/>
  <c r="AC1291" i="14"/>
  <c r="P1290" i="14"/>
  <c r="M1289" i="14"/>
  <c r="AC1287" i="14"/>
  <c r="P1286" i="14"/>
  <c r="AJ4231" i="13"/>
  <c r="AJ4227" i="13"/>
  <c r="AJ4223" i="13"/>
  <c r="M1285" i="14"/>
  <c r="AC1283" i="14"/>
  <c r="P1282" i="14"/>
  <c r="M1281" i="14"/>
  <c r="AC1279" i="14"/>
  <c r="P1278" i="14"/>
  <c r="M1277" i="14"/>
  <c r="AC1275" i="14"/>
  <c r="AJ4195" i="13"/>
  <c r="AJ4191" i="13"/>
  <c r="AJ4187" i="13"/>
  <c r="M1273" i="14"/>
  <c r="AC1271" i="14"/>
  <c r="P1270" i="14"/>
  <c r="M1269" i="14"/>
  <c r="AJ4175" i="13"/>
  <c r="AJ4171" i="13"/>
  <c r="AJ4167" i="13"/>
  <c r="AC1267" i="14"/>
  <c r="P1266" i="14"/>
  <c r="M1265" i="14"/>
  <c r="P1262" i="14"/>
  <c r="AJ4159" i="13"/>
  <c r="AJ4155" i="13"/>
  <c r="AJ4151" i="13"/>
  <c r="M1261" i="14"/>
  <c r="P1258" i="14"/>
  <c r="M1257" i="14"/>
  <c r="AJ4139" i="13"/>
  <c r="AJ4135" i="13"/>
  <c r="AJ4131" i="13"/>
  <c r="P1254" i="14"/>
  <c r="M1253" i="14"/>
  <c r="P1250" i="14"/>
  <c r="M1249" i="14"/>
  <c r="P1246" i="14"/>
  <c r="M1245" i="14"/>
  <c r="AJ4103" i="13"/>
  <c r="AJ4099" i="13"/>
  <c r="AJ4095" i="13"/>
  <c r="P1242" i="14"/>
  <c r="M1241" i="14"/>
  <c r="P1238" i="14"/>
  <c r="AJ4087" i="13"/>
  <c r="AJ4083" i="13"/>
  <c r="AJ4079" i="13"/>
  <c r="M1237" i="14"/>
  <c r="P1234" i="14"/>
  <c r="M1233" i="14"/>
  <c r="AJ4067" i="13"/>
  <c r="AJ4063" i="13"/>
  <c r="AJ4059" i="13"/>
  <c r="P1230" i="14"/>
  <c r="M1229" i="14"/>
  <c r="P1226" i="14"/>
  <c r="AJ4051" i="13"/>
  <c r="AJ4047" i="13"/>
  <c r="AJ4043" i="13"/>
  <c r="M1225" i="14"/>
  <c r="M1221" i="14"/>
  <c r="AJ4027" i="13"/>
  <c r="P1218" i="14"/>
  <c r="M1217" i="14"/>
  <c r="P1214" i="14"/>
  <c r="AJ4015" i="13"/>
  <c r="AJ4011" i="13"/>
  <c r="M1213" i="14"/>
  <c r="P1210" i="14"/>
  <c r="M1209" i="14"/>
  <c r="AJ3995" i="13"/>
  <c r="AJ3991" i="13"/>
  <c r="AJ3987" i="13"/>
  <c r="P1206" i="14"/>
  <c r="M1205" i="14"/>
  <c r="P1202" i="14"/>
  <c r="AJ3979" i="13"/>
  <c r="AJ3975" i="13"/>
  <c r="AJ3971" i="13"/>
  <c r="M1201" i="14"/>
  <c r="P1198" i="14"/>
  <c r="M1197" i="14"/>
  <c r="AJ3959" i="13"/>
  <c r="AJ3955" i="13"/>
  <c r="AJ3951" i="13"/>
  <c r="P1194" i="14"/>
  <c r="M1193" i="14"/>
  <c r="P1190" i="14"/>
  <c r="AJ3939" i="13"/>
  <c r="AJ3935" i="13"/>
  <c r="M1189" i="14"/>
  <c r="P1186" i="14"/>
  <c r="M1185" i="14"/>
  <c r="AJ3923" i="13"/>
  <c r="AJ3919" i="13"/>
  <c r="AJ3915" i="13"/>
  <c r="P1182" i="14"/>
  <c r="M1181" i="14"/>
  <c r="AJ3907" i="13"/>
  <c r="AJ3903" i="13"/>
  <c r="AJ3899" i="13"/>
  <c r="M1177" i="14"/>
  <c r="M1173" i="14"/>
  <c r="AI1171" i="14"/>
  <c r="M1168" i="14"/>
  <c r="AJ3868" i="13"/>
  <c r="AJ3860" i="13"/>
  <c r="AI1164" i="14"/>
  <c r="AJ3852" i="13"/>
  <c r="AJ3844" i="13"/>
  <c r="M1154" i="14"/>
  <c r="AJ3836" i="13"/>
  <c r="AJ3811" i="13"/>
  <c r="M1145" i="14"/>
  <c r="AJ3803" i="13"/>
  <c r="AH3755" i="13"/>
  <c r="AI3755" i="13" s="1"/>
  <c r="P3755" i="13"/>
  <c r="M1120" i="14"/>
  <c r="M1464" i="14"/>
  <c r="AC1460" i="14"/>
  <c r="AC1456" i="14"/>
  <c r="U1455" i="14"/>
  <c r="AC1452" i="14"/>
  <c r="U1451" i="14"/>
  <c r="O1449" i="14"/>
  <c r="M1448" i="14"/>
  <c r="U1447" i="14"/>
  <c r="O1445" i="14"/>
  <c r="M1444" i="14"/>
  <c r="O1441" i="14"/>
  <c r="M1440" i="14"/>
  <c r="AC1436" i="14"/>
  <c r="AC1432" i="14"/>
  <c r="U1431" i="14"/>
  <c r="AH1429" i="14"/>
  <c r="AI4651" i="13"/>
  <c r="AI1429" i="14" s="1"/>
  <c r="AC1428" i="14"/>
  <c r="U1427" i="14"/>
  <c r="O1425" i="14"/>
  <c r="AK1425" i="14" s="1"/>
  <c r="M1424" i="14"/>
  <c r="U1423" i="14"/>
  <c r="O1421" i="14"/>
  <c r="M1420" i="14"/>
  <c r="O1417" i="14"/>
  <c r="M1416" i="14"/>
  <c r="AH1413" i="14"/>
  <c r="AI4611" i="13"/>
  <c r="AI1413" i="14" s="1"/>
  <c r="AC1412" i="14"/>
  <c r="AH1409" i="14"/>
  <c r="AI4595" i="13"/>
  <c r="AI1409" i="14" s="1"/>
  <c r="AC1408" i="14"/>
  <c r="U1407" i="14"/>
  <c r="AH1405" i="14"/>
  <c r="AI4579" i="13"/>
  <c r="AI1405" i="14" s="1"/>
  <c r="AC1404" i="14"/>
  <c r="U1403" i="14"/>
  <c r="O1401" i="14"/>
  <c r="M1400" i="14"/>
  <c r="U1399" i="14"/>
  <c r="O1397" i="14"/>
  <c r="M1396" i="14"/>
  <c r="O1393" i="14"/>
  <c r="M1392" i="14"/>
  <c r="AH1389" i="14"/>
  <c r="AI4539" i="13"/>
  <c r="AI1389" i="14" s="1"/>
  <c r="AC1388" i="14"/>
  <c r="AH1385" i="14"/>
  <c r="AI4523" i="13"/>
  <c r="AI1385" i="14" s="1"/>
  <c r="AC1384" i="14"/>
  <c r="U1383" i="14"/>
  <c r="AH1381" i="14"/>
  <c r="AI4507" i="13"/>
  <c r="AI1381" i="14" s="1"/>
  <c r="AC1380" i="14"/>
  <c r="U1379" i="14"/>
  <c r="O1377" i="14"/>
  <c r="M1376" i="14"/>
  <c r="U1375" i="14"/>
  <c r="O1373" i="14"/>
  <c r="M1372" i="14"/>
  <c r="O1369" i="14"/>
  <c r="M1368" i="14"/>
  <c r="AH1365" i="14"/>
  <c r="AI4467" i="13"/>
  <c r="AI1365" i="14" s="1"/>
  <c r="AC1364" i="14"/>
  <c r="AJ4460" i="13"/>
  <c r="U1363" i="14"/>
  <c r="O1362" i="14"/>
  <c r="AH1360" i="14"/>
  <c r="AI4450" i="13"/>
  <c r="AI1360" i="14" s="1"/>
  <c r="O1358" i="14"/>
  <c r="AH1356" i="14"/>
  <c r="AI4434" i="13"/>
  <c r="AI1356" i="14" s="1"/>
  <c r="U1355" i="14"/>
  <c r="O1354" i="14"/>
  <c r="AH1352" i="14"/>
  <c r="AI4430" i="13"/>
  <c r="AI1352" i="14" s="1"/>
  <c r="U1351" i="14"/>
  <c r="O1350" i="14"/>
  <c r="AH1348" i="14"/>
  <c r="AI4414" i="13"/>
  <c r="AI1348" i="14" s="1"/>
  <c r="U1347" i="14"/>
  <c r="O1346" i="14"/>
  <c r="AH1344" i="14"/>
  <c r="AI4398" i="13"/>
  <c r="AI1344" i="14" s="1"/>
  <c r="U1343" i="14"/>
  <c r="O1342" i="14"/>
  <c r="AH1340" i="14"/>
  <c r="AI4394" i="13"/>
  <c r="AI1340" i="14" s="1"/>
  <c r="AI4390" i="13"/>
  <c r="AJ4390" i="13" s="1"/>
  <c r="AI4386" i="13"/>
  <c r="AJ4386" i="13" s="1"/>
  <c r="AI4382" i="13"/>
  <c r="AJ4382" i="13" s="1"/>
  <c r="U1339" i="14"/>
  <c r="O1338" i="14"/>
  <c r="AH1336" i="14"/>
  <c r="AI4378" i="13"/>
  <c r="U1335" i="14"/>
  <c r="O1334" i="14"/>
  <c r="AH1332" i="14"/>
  <c r="AI4362" i="13"/>
  <c r="AI1332" i="14" s="1"/>
  <c r="U1331" i="14"/>
  <c r="O1330" i="14"/>
  <c r="AH1328" i="14"/>
  <c r="AI4358" i="13"/>
  <c r="AI1328" i="14" s="1"/>
  <c r="U1327" i="14"/>
  <c r="O1326" i="14"/>
  <c r="AH1324" i="14"/>
  <c r="AI4342" i="13"/>
  <c r="AI1324" i="14" s="1"/>
  <c r="U1323" i="14"/>
  <c r="O1322" i="14"/>
  <c r="AH1320" i="14"/>
  <c r="AI4326" i="13"/>
  <c r="AI1320" i="14" s="1"/>
  <c r="U1319" i="14"/>
  <c r="O1318" i="14"/>
  <c r="AH1316" i="14"/>
  <c r="AI4322" i="13"/>
  <c r="AI1316" i="14" s="1"/>
  <c r="U1315" i="14"/>
  <c r="O1314" i="14"/>
  <c r="AH1312" i="14"/>
  <c r="U1311" i="14"/>
  <c r="O1310" i="14"/>
  <c r="AH4290" i="13"/>
  <c r="U1307" i="14"/>
  <c r="O1306" i="14"/>
  <c r="AH4286" i="13"/>
  <c r="AI4376" i="13" s="1"/>
  <c r="U1303" i="14"/>
  <c r="O1302" i="14"/>
  <c r="AH4270" i="13"/>
  <c r="AI4288" i="13" s="1"/>
  <c r="U1299" i="14"/>
  <c r="O1298" i="14"/>
  <c r="AH4254" i="13"/>
  <c r="U1295" i="14"/>
  <c r="AH1292" i="14"/>
  <c r="AI4250" i="13"/>
  <c r="AI1292" i="14" s="1"/>
  <c r="U1291" i="14"/>
  <c r="AH1288" i="14"/>
  <c r="AI4234" i="13"/>
  <c r="AI1288" i="14" s="1"/>
  <c r="U1287" i="14"/>
  <c r="AH1284" i="14"/>
  <c r="AI4218" i="13"/>
  <c r="AI1284" i="14" s="1"/>
  <c r="U1283" i="14"/>
  <c r="AH1280" i="14"/>
  <c r="AI4214" i="13"/>
  <c r="AI1280" i="14" s="1"/>
  <c r="U1279" i="14"/>
  <c r="AH1276" i="14"/>
  <c r="AI4198" i="13"/>
  <c r="U1275" i="14"/>
  <c r="AH1272" i="14"/>
  <c r="AI4182" i="13"/>
  <c r="AI1272" i="14" s="1"/>
  <c r="U1271" i="14"/>
  <c r="AH1268" i="14"/>
  <c r="AI4178" i="13"/>
  <c r="AI1268" i="14" s="1"/>
  <c r="U1267" i="14"/>
  <c r="AH1264" i="14"/>
  <c r="AI4162" i="13"/>
  <c r="AI1264" i="14" s="1"/>
  <c r="U1263" i="14"/>
  <c r="AH1260" i="14"/>
  <c r="AI4146" i="13"/>
  <c r="AI1260" i="14" s="1"/>
  <c r="U1259" i="14"/>
  <c r="AH1256" i="14"/>
  <c r="AI4142" i="13"/>
  <c r="AI1256" i="14" s="1"/>
  <c r="U1255" i="14"/>
  <c r="AH1252" i="14"/>
  <c r="AI4126" i="13"/>
  <c r="AI1252" i="14" s="1"/>
  <c r="U1251" i="14"/>
  <c r="AH1248" i="14"/>
  <c r="AI4110" i="13"/>
  <c r="AI1248" i="14" s="1"/>
  <c r="U1247" i="14"/>
  <c r="AH1244" i="14"/>
  <c r="AI4106" i="13"/>
  <c r="U1243" i="14"/>
  <c r="AH1240" i="14"/>
  <c r="AI4090" i="13"/>
  <c r="AI1240" i="14" s="1"/>
  <c r="U1239" i="14"/>
  <c r="AH1236" i="14"/>
  <c r="AI4074" i="13"/>
  <c r="AI1236" i="14" s="1"/>
  <c r="U1235" i="14"/>
  <c r="AH1232" i="14"/>
  <c r="AI4070" i="13"/>
  <c r="AI1232" i="14" s="1"/>
  <c r="U1231" i="14"/>
  <c r="AH1228" i="14"/>
  <c r="AI4054" i="13"/>
  <c r="AI1228" i="14" s="1"/>
  <c r="U1227" i="14"/>
  <c r="AH1224" i="14"/>
  <c r="AI4038" i="13"/>
  <c r="AI1224" i="14" s="1"/>
  <c r="U1223" i="14"/>
  <c r="AH1220" i="14"/>
  <c r="AI4034" i="13"/>
  <c r="AI1220" i="14" s="1"/>
  <c r="AI4022" i="13"/>
  <c r="AJ4022" i="13" s="1"/>
  <c r="U1219" i="14"/>
  <c r="AH1216" i="14"/>
  <c r="AI4018" i="13"/>
  <c r="U1215" i="14"/>
  <c r="AH1212" i="14"/>
  <c r="AI4002" i="13"/>
  <c r="AI1212" i="14" s="1"/>
  <c r="U1211" i="14"/>
  <c r="AI3998" i="13"/>
  <c r="AH1204" i="14"/>
  <c r="AI3982" i="13"/>
  <c r="AI1204" i="14" s="1"/>
  <c r="AH1200" i="14"/>
  <c r="AI3966" i="13"/>
  <c r="AI1200" i="14" s="1"/>
  <c r="AH1196" i="14"/>
  <c r="AI3962" i="13"/>
  <c r="AI1196" i="14" s="1"/>
  <c r="AH1192" i="14"/>
  <c r="AI3946" i="13"/>
  <c r="AI1192" i="14" s="1"/>
  <c r="AH1188" i="14"/>
  <c r="AI3930" i="13"/>
  <c r="AI1188" i="14" s="1"/>
  <c r="AH1184" i="14"/>
  <c r="AI3926" i="13"/>
  <c r="AI1184" i="14" s="1"/>
  <c r="AH1180" i="14"/>
  <c r="AI3910" i="13"/>
  <c r="AI1180" i="14" s="1"/>
  <c r="AH1176" i="14"/>
  <c r="AI3894" i="13"/>
  <c r="AI1176" i="14" s="1"/>
  <c r="AH1172" i="14"/>
  <c r="AI3890" i="13"/>
  <c r="AI1172" i="14" s="1"/>
  <c r="AJ3869" i="13"/>
  <c r="AJ3861" i="13"/>
  <c r="AI1165" i="14"/>
  <c r="AJ3853" i="13"/>
  <c r="AJ3845" i="13"/>
  <c r="M1155" i="14"/>
  <c r="AJ3837" i="13"/>
  <c r="AJ3812" i="13"/>
  <c r="M1146" i="14"/>
  <c r="AJ3804" i="13"/>
  <c r="AI1144" i="14"/>
  <c r="AH3789" i="13"/>
  <c r="AI3789" i="13" s="1"/>
  <c r="P3789" i="13"/>
  <c r="AJ3789" i="13" s="1"/>
  <c r="O1422" i="14"/>
  <c r="M1421" i="14"/>
  <c r="M1417" i="14"/>
  <c r="AK1417" i="14" s="1"/>
  <c r="AC1413" i="14"/>
  <c r="U1412" i="14"/>
  <c r="AC1409" i="14"/>
  <c r="U1408" i="14"/>
  <c r="P1407" i="14"/>
  <c r="O1406" i="14"/>
  <c r="AC1405" i="14"/>
  <c r="U1404" i="14"/>
  <c r="P1403" i="14"/>
  <c r="O1402" i="14"/>
  <c r="M1401" i="14"/>
  <c r="P1399" i="14"/>
  <c r="O1398" i="14"/>
  <c r="M1397" i="14"/>
  <c r="M1393" i="14"/>
  <c r="AC1389" i="14"/>
  <c r="U1388" i="14"/>
  <c r="AC1385" i="14"/>
  <c r="U1384" i="14"/>
  <c r="P1383" i="14"/>
  <c r="O1382" i="14"/>
  <c r="AC1381" i="14"/>
  <c r="U1380" i="14"/>
  <c r="P1379" i="14"/>
  <c r="O1378" i="14"/>
  <c r="M1377" i="14"/>
  <c r="AK1377" i="14" s="1"/>
  <c r="P1375" i="14"/>
  <c r="O1374" i="14"/>
  <c r="M1373" i="14"/>
  <c r="AH4484" i="13"/>
  <c r="M1369" i="14"/>
  <c r="AH4468" i="13"/>
  <c r="AC1365" i="14"/>
  <c r="U1364" i="14"/>
  <c r="AJ4456" i="13"/>
  <c r="P1363" i="14"/>
  <c r="M1362" i="14"/>
  <c r="AK1362" i="14" s="1"/>
  <c r="AJ4452" i="13"/>
  <c r="AC1360" i="14"/>
  <c r="P1359" i="14"/>
  <c r="M1358" i="14"/>
  <c r="AK1358" i="14" s="1"/>
  <c r="AJ4448" i="13"/>
  <c r="AJ4444" i="13"/>
  <c r="AJ4440" i="13"/>
  <c r="AJ4436" i="13"/>
  <c r="AC1356" i="14"/>
  <c r="P1355" i="14"/>
  <c r="M1354" i="14"/>
  <c r="AJ4432" i="13"/>
  <c r="AC1352" i="14"/>
  <c r="AJ4428" i="13"/>
  <c r="AJ4424" i="13"/>
  <c r="AJ4420" i="13"/>
  <c r="P1351" i="14"/>
  <c r="M1350" i="14"/>
  <c r="AK1350" i="14" s="1"/>
  <c r="AJ4416" i="13"/>
  <c r="AC1348" i="14"/>
  <c r="P1347" i="14"/>
  <c r="M1346" i="14"/>
  <c r="AJ4412" i="13"/>
  <c r="AJ4408" i="13"/>
  <c r="AJ4404" i="13"/>
  <c r="AJ4400" i="13"/>
  <c r="AC1344" i="14"/>
  <c r="P1343" i="14"/>
  <c r="M1342" i="14"/>
  <c r="AJ4396" i="13"/>
  <c r="AC1340" i="14"/>
  <c r="M1338" i="14"/>
  <c r="AC1336" i="14"/>
  <c r="P1335" i="14"/>
  <c r="M1334" i="14"/>
  <c r="AJ4372" i="13"/>
  <c r="AJ4368" i="13"/>
  <c r="AJ4364" i="13"/>
  <c r="AC1332" i="14"/>
  <c r="P1331" i="14"/>
  <c r="M1330" i="14"/>
  <c r="AJ4360" i="13"/>
  <c r="AC1328" i="14"/>
  <c r="AJ4356" i="13"/>
  <c r="AJ4352" i="13"/>
  <c r="AJ4348" i="13"/>
  <c r="P1327" i="14"/>
  <c r="M1326" i="14"/>
  <c r="AK1326" i="14" s="1"/>
  <c r="AJ4344" i="13"/>
  <c r="AC1324" i="14"/>
  <c r="P1323" i="14"/>
  <c r="M1322" i="14"/>
  <c r="AJ4340" i="13"/>
  <c r="AJ4336" i="13"/>
  <c r="AJ4332" i="13"/>
  <c r="AJ4328" i="13"/>
  <c r="AC1320" i="14"/>
  <c r="P1319" i="14"/>
  <c r="M1318" i="14"/>
  <c r="AJ4324" i="13"/>
  <c r="AC1316" i="14"/>
  <c r="AJ4320" i="13"/>
  <c r="AJ4316" i="13"/>
  <c r="AJ4312" i="13"/>
  <c r="P1315" i="14"/>
  <c r="M1314" i="14"/>
  <c r="AJ4308" i="13"/>
  <c r="AC1312" i="14"/>
  <c r="M1310" i="14"/>
  <c r="AJ4296" i="13"/>
  <c r="AJ4292" i="13"/>
  <c r="AC1308" i="14"/>
  <c r="P1307" i="14"/>
  <c r="M1306" i="14"/>
  <c r="AC1304" i="14"/>
  <c r="AJ4284" i="13"/>
  <c r="AJ4280" i="13"/>
  <c r="AJ4276" i="13"/>
  <c r="P1303" i="14"/>
  <c r="M1302" i="14"/>
  <c r="AJ4272" i="13"/>
  <c r="AC1300" i="14"/>
  <c r="P1299" i="14"/>
  <c r="M1298" i="14"/>
  <c r="AJ4264" i="13"/>
  <c r="AJ4260" i="13"/>
  <c r="AJ4256" i="13"/>
  <c r="AC1296" i="14"/>
  <c r="P1295" i="14"/>
  <c r="M1294" i="14"/>
  <c r="AJ4252" i="13"/>
  <c r="AC1292" i="14"/>
  <c r="AJ4248" i="13"/>
  <c r="AJ4244" i="13"/>
  <c r="AJ4240" i="13"/>
  <c r="P1291" i="14"/>
  <c r="M1290" i="14"/>
  <c r="AJ4236" i="13"/>
  <c r="AC1288" i="14"/>
  <c r="P1287" i="14"/>
  <c r="M1286" i="14"/>
  <c r="AJ4232" i="13"/>
  <c r="AJ4228" i="13"/>
  <c r="AJ4224" i="13"/>
  <c r="AJ4220" i="13"/>
  <c r="AC1284" i="14"/>
  <c r="P1283" i="14"/>
  <c r="M1282" i="14"/>
  <c r="AJ4216" i="13"/>
  <c r="AC1280" i="14"/>
  <c r="AJ4212" i="13"/>
  <c r="P1279" i="14"/>
  <c r="M1278" i="14"/>
  <c r="AC1276" i="14"/>
  <c r="P1275" i="14"/>
  <c r="M1274" i="14"/>
  <c r="AJ4196" i="13"/>
  <c r="AC1272" i="14"/>
  <c r="P1271" i="14"/>
  <c r="M1270" i="14"/>
  <c r="AJ4180" i="13"/>
  <c r="AC1268" i="14"/>
  <c r="P1267" i="14"/>
  <c r="M1266" i="14"/>
  <c r="AJ4164" i="13"/>
  <c r="P1263" i="14"/>
  <c r="M1262" i="14"/>
  <c r="AJ4160" i="13"/>
  <c r="P1259" i="14"/>
  <c r="M1258" i="14"/>
  <c r="P1255" i="14"/>
  <c r="M1254" i="14"/>
  <c r="AJ4128" i="13"/>
  <c r="P1251" i="14"/>
  <c r="M1250" i="14"/>
  <c r="AJ4124" i="13"/>
  <c r="P1247" i="14"/>
  <c r="M1246" i="14"/>
  <c r="AJ4108" i="13"/>
  <c r="P1243" i="14"/>
  <c r="M1242" i="14"/>
  <c r="P1239" i="14"/>
  <c r="M1238" i="14"/>
  <c r="P1235" i="14"/>
  <c r="M1234" i="14"/>
  <c r="AJ4072" i="13"/>
  <c r="P1231" i="14"/>
  <c r="M1230" i="14"/>
  <c r="AJ4056" i="13"/>
  <c r="P1227" i="14"/>
  <c r="M1226" i="14"/>
  <c r="AJ4052" i="13"/>
  <c r="P1223" i="14"/>
  <c r="M1222" i="14"/>
  <c r="AJ4036" i="13"/>
  <c r="P1219" i="14"/>
  <c r="M1218" i="14"/>
  <c r="P1215" i="14"/>
  <c r="M1214" i="14"/>
  <c r="P1211" i="14"/>
  <c r="M1210" i="14"/>
  <c r="AJ4000" i="13"/>
  <c r="P1207" i="14"/>
  <c r="M1206" i="14"/>
  <c r="AJ3984" i="13"/>
  <c r="P1203" i="14"/>
  <c r="M1202" i="14"/>
  <c r="AJ3980" i="13"/>
  <c r="P1199" i="14"/>
  <c r="M1198" i="14"/>
  <c r="M1194" i="14"/>
  <c r="P1191" i="14"/>
  <c r="M1190" i="14"/>
  <c r="AJ3944" i="13"/>
  <c r="P1187" i="14"/>
  <c r="M1186" i="14"/>
  <c r="AJ3928" i="13"/>
  <c r="P1183" i="14"/>
  <c r="M1182" i="14"/>
  <c r="AJ3912" i="13"/>
  <c r="P1179" i="14"/>
  <c r="M1178" i="14"/>
  <c r="AJ3900" i="13"/>
  <c r="AJ3896" i="13"/>
  <c r="M1174" i="14"/>
  <c r="AJ3892" i="13"/>
  <c r="AJ3870" i="13"/>
  <c r="AJ3862" i="13"/>
  <c r="M1160" i="14"/>
  <c r="AJ3854" i="13"/>
  <c r="M1156" i="14"/>
  <c r="AJ3838" i="13"/>
  <c r="M1147" i="14"/>
  <c r="AJ3805" i="13"/>
  <c r="O1132" i="14"/>
  <c r="AH3766" i="13"/>
  <c r="P3766" i="13"/>
  <c r="P1132" i="14" s="1"/>
  <c r="AH3718" i="13"/>
  <c r="AI3718" i="13" s="1"/>
  <c r="P3718" i="13"/>
  <c r="M1100" i="14"/>
  <c r="O1495" i="14"/>
  <c r="M1494" i="14"/>
  <c r="AC1490" i="14"/>
  <c r="AC1486" i="14"/>
  <c r="U1485" i="14"/>
  <c r="AC1482" i="14"/>
  <c r="U1481" i="14"/>
  <c r="O1479" i="14"/>
  <c r="M1478" i="14"/>
  <c r="U1477" i="14"/>
  <c r="O1475" i="14"/>
  <c r="M1474" i="14"/>
  <c r="O1471" i="14"/>
  <c r="M1470" i="14"/>
  <c r="AK1470" i="14" s="1"/>
  <c r="AC1466" i="14"/>
  <c r="AJ4758" i="13"/>
  <c r="AC1462" i="14"/>
  <c r="U1461" i="14"/>
  <c r="AC1458" i="14"/>
  <c r="U1457" i="14"/>
  <c r="O1455" i="14"/>
  <c r="M1454" i="14"/>
  <c r="U1453" i="14"/>
  <c r="O1451" i="14"/>
  <c r="M1450" i="14"/>
  <c r="AJ4718" i="13"/>
  <c r="O1447" i="14"/>
  <c r="M1446" i="14"/>
  <c r="AC1442" i="14"/>
  <c r="AC1438" i="14"/>
  <c r="U1437" i="14"/>
  <c r="AC1434" i="14"/>
  <c r="U1433" i="14"/>
  <c r="O1431" i="14"/>
  <c r="M1430" i="14"/>
  <c r="U1429" i="14"/>
  <c r="O1427" i="14"/>
  <c r="M1426" i="14"/>
  <c r="AJ4646" i="13"/>
  <c r="O1423" i="14"/>
  <c r="M1422" i="14"/>
  <c r="AH4629" i="13"/>
  <c r="AC1418" i="14"/>
  <c r="AJ4614" i="13"/>
  <c r="AH4613" i="13"/>
  <c r="AC1414" i="14"/>
  <c r="U1413" i="14"/>
  <c r="AH4597" i="13"/>
  <c r="AC1410" i="14"/>
  <c r="U1409" i="14"/>
  <c r="O1407" i="14"/>
  <c r="M1406" i="14"/>
  <c r="U1405" i="14"/>
  <c r="O1403" i="14"/>
  <c r="M1402" i="14"/>
  <c r="AJ4574" i="13"/>
  <c r="O1399" i="14"/>
  <c r="M1398" i="14"/>
  <c r="AH4557" i="13"/>
  <c r="AC1394" i="14"/>
  <c r="AH4541" i="13"/>
  <c r="AC1390" i="14"/>
  <c r="U1389" i="14"/>
  <c r="AH4525" i="13"/>
  <c r="AC1386" i="14"/>
  <c r="U1385" i="14"/>
  <c r="O1383" i="14"/>
  <c r="M1382" i="14"/>
  <c r="U1381" i="14"/>
  <c r="O1379" i="14"/>
  <c r="M1378" i="14"/>
  <c r="AJ4502" i="13"/>
  <c r="O1375" i="14"/>
  <c r="M1374" i="14"/>
  <c r="AJ4486" i="13"/>
  <c r="AH4485" i="13"/>
  <c r="AC1370" i="14"/>
  <c r="AH4469" i="13"/>
  <c r="AC1366" i="14"/>
  <c r="U1365" i="14"/>
  <c r="O1363" i="14"/>
  <c r="AH4451" i="13"/>
  <c r="U1360" i="14"/>
  <c r="O1359" i="14"/>
  <c r="AH4435" i="13"/>
  <c r="U1356" i="14"/>
  <c r="O1355" i="14"/>
  <c r="AH4431" i="13"/>
  <c r="U1352" i="14"/>
  <c r="O1351" i="14"/>
  <c r="AH4415" i="13"/>
  <c r="U1348" i="14"/>
  <c r="O1347" i="14"/>
  <c r="AH4399" i="13"/>
  <c r="U1344" i="14"/>
  <c r="O1343" i="14"/>
  <c r="AH4395" i="13"/>
  <c r="U1340" i="14"/>
  <c r="O1339" i="14"/>
  <c r="AH4379" i="13"/>
  <c r="U1336" i="14"/>
  <c r="O1335" i="14"/>
  <c r="AH4363" i="13"/>
  <c r="U1332" i="14"/>
  <c r="O1331" i="14"/>
  <c r="AH4359" i="13"/>
  <c r="U1328" i="14"/>
  <c r="O1327" i="14"/>
  <c r="AH4343" i="13"/>
  <c r="U1324" i="14"/>
  <c r="O1323" i="14"/>
  <c r="AH4327" i="13"/>
  <c r="U1320" i="14"/>
  <c r="O1319" i="14"/>
  <c r="AH4323" i="13"/>
  <c r="U1316" i="14"/>
  <c r="O1315" i="14"/>
  <c r="AH4307" i="13"/>
  <c r="U1312" i="14"/>
  <c r="O1311" i="14"/>
  <c r="AH4291" i="13"/>
  <c r="U1308" i="14"/>
  <c r="O1307" i="14"/>
  <c r="AH4287" i="13"/>
  <c r="U1304" i="14"/>
  <c r="O1303" i="14"/>
  <c r="AH4271" i="13"/>
  <c r="U1300" i="14"/>
  <c r="O1299" i="14"/>
  <c r="AH4255" i="13"/>
  <c r="U1296" i="14"/>
  <c r="O1295" i="14"/>
  <c r="AH1293" i="14"/>
  <c r="AI4251" i="13"/>
  <c r="AI1293" i="14" s="1"/>
  <c r="U1292" i="14"/>
  <c r="AH1289" i="14"/>
  <c r="AI4235" i="13"/>
  <c r="AI1289" i="14" s="1"/>
  <c r="U1288" i="14"/>
  <c r="AH1285" i="14"/>
  <c r="AI4219" i="13"/>
  <c r="AI1285" i="14" s="1"/>
  <c r="U1284" i="14"/>
  <c r="AH1281" i="14"/>
  <c r="AI4215" i="13"/>
  <c r="AI1281" i="14" s="1"/>
  <c r="U1280" i="14"/>
  <c r="AH1277" i="14"/>
  <c r="AI4199" i="13"/>
  <c r="U1276" i="14"/>
  <c r="AH1273" i="14"/>
  <c r="AI4183" i="13"/>
  <c r="AI1273" i="14" s="1"/>
  <c r="U1272" i="14"/>
  <c r="AH1269" i="14"/>
  <c r="AI4179" i="13"/>
  <c r="AI1269" i="14" s="1"/>
  <c r="U1268" i="14"/>
  <c r="AH1265" i="14"/>
  <c r="AI4163" i="13"/>
  <c r="AI1265" i="14" s="1"/>
  <c r="U1264" i="14"/>
  <c r="AH1261" i="14"/>
  <c r="AI4147" i="13"/>
  <c r="AI1261" i="14" s="1"/>
  <c r="U1260" i="14"/>
  <c r="AH1257" i="14"/>
  <c r="AI4143" i="13"/>
  <c r="AI1257" i="14" s="1"/>
  <c r="U1256" i="14"/>
  <c r="AH1253" i="14"/>
  <c r="AI4127" i="13"/>
  <c r="AI1253" i="14" s="1"/>
  <c r="U1252" i="14"/>
  <c r="AH1249" i="14"/>
  <c r="AI4111" i="13"/>
  <c r="U1248" i="14"/>
  <c r="AH1245" i="14"/>
  <c r="AI4107" i="13"/>
  <c r="U1244" i="14"/>
  <c r="AH1241" i="14"/>
  <c r="AI4091" i="13"/>
  <c r="AI1241" i="14" s="1"/>
  <c r="U1240" i="14"/>
  <c r="AH1237" i="14"/>
  <c r="AI4075" i="13"/>
  <c r="AI1237" i="14" s="1"/>
  <c r="U1236" i="14"/>
  <c r="AH1233" i="14"/>
  <c r="AI4071" i="13"/>
  <c r="AI1233" i="14" s="1"/>
  <c r="U1232" i="14"/>
  <c r="AH1229" i="14"/>
  <c r="AI4055" i="13"/>
  <c r="AI1229" i="14" s="1"/>
  <c r="U1228" i="14"/>
  <c r="AH1225" i="14"/>
  <c r="AI4039" i="13"/>
  <c r="AI1225" i="14" s="1"/>
  <c r="U1224" i="14"/>
  <c r="AH1221" i="14"/>
  <c r="AI4035" i="13"/>
  <c r="AI1221" i="14" s="1"/>
  <c r="U1220" i="14"/>
  <c r="AH1217" i="14"/>
  <c r="AI4019" i="13"/>
  <c r="U1216" i="14"/>
  <c r="AH1213" i="14"/>
  <c r="AI4003" i="13"/>
  <c r="AI1213" i="14" s="1"/>
  <c r="U1212" i="14"/>
  <c r="AH1209" i="14"/>
  <c r="AI3999" i="13"/>
  <c r="AI1209" i="14" s="1"/>
  <c r="AH1205" i="14"/>
  <c r="AI3983" i="13"/>
  <c r="AI1205" i="14" s="1"/>
  <c r="AH1201" i="14"/>
  <c r="AI3967" i="13"/>
  <c r="AI1201" i="14" s="1"/>
  <c r="AH1197" i="14"/>
  <c r="AI3963" i="13"/>
  <c r="AI1197" i="14" s="1"/>
  <c r="AH1193" i="14"/>
  <c r="AI3947" i="13"/>
  <c r="AI1193" i="14" s="1"/>
  <c r="AH1189" i="14"/>
  <c r="AI3931" i="13"/>
  <c r="AH1185" i="14"/>
  <c r="AI3927" i="13"/>
  <c r="AI1185" i="14" s="1"/>
  <c r="AH1181" i="14"/>
  <c r="AI3911" i="13"/>
  <c r="AI1181" i="14" s="1"/>
  <c r="AH1177" i="14"/>
  <c r="AI3895" i="13"/>
  <c r="AI1177" i="14" s="1"/>
  <c r="AH1173" i="14"/>
  <c r="AI3891" i="13"/>
  <c r="AI1173" i="14" s="1"/>
  <c r="M1161" i="14"/>
  <c r="AJ3855" i="13"/>
  <c r="M1157" i="14"/>
  <c r="AJ3839" i="13"/>
  <c r="AI1155" i="14"/>
  <c r="M1150" i="14"/>
  <c r="AI1148" i="14"/>
  <c r="O1128" i="14"/>
  <c r="AH3750" i="13"/>
  <c r="P3750" i="13"/>
  <c r="P1128" i="14" s="1"/>
  <c r="O1117" i="14"/>
  <c r="AH3715" i="13"/>
  <c r="P3715" i="13"/>
  <c r="O1107" i="14"/>
  <c r="AH3693" i="13"/>
  <c r="P3693" i="13"/>
  <c r="AH3686" i="13"/>
  <c r="AI3686" i="13" s="1"/>
  <c r="O1103" i="14"/>
  <c r="AH3677" i="13"/>
  <c r="P3677" i="13"/>
  <c r="AH3670" i="13"/>
  <c r="AI3670" i="13" s="1"/>
  <c r="O1099" i="14"/>
  <c r="AH3661" i="13"/>
  <c r="P3661" i="13"/>
  <c r="AH3635" i="13"/>
  <c r="AI3635" i="13" s="1"/>
  <c r="P3635" i="13"/>
  <c r="AJ3635" i="13" s="1"/>
  <c r="P1087" i="14"/>
  <c r="AH3598" i="13"/>
  <c r="AI3598" i="13" s="1"/>
  <c r="O1075" i="14"/>
  <c r="AH3589" i="13"/>
  <c r="P3589" i="13"/>
  <c r="AC1066" i="14"/>
  <c r="AH3555" i="13"/>
  <c r="AI3555" i="13" s="1"/>
  <c r="P3555" i="13"/>
  <c r="AH3526" i="13"/>
  <c r="AI3526" i="13" s="1"/>
  <c r="M1030" i="14"/>
  <c r="AJ3140" i="13"/>
  <c r="P894" i="14"/>
  <c r="AJ2852" i="13"/>
  <c r="AJ2836" i="13"/>
  <c r="AI805" i="14"/>
  <c r="AI2725" i="13"/>
  <c r="AJ2678" i="13"/>
  <c r="U1209" i="14"/>
  <c r="AH1169" i="14"/>
  <c r="AH1153" i="14"/>
  <c r="M1149" i="14"/>
  <c r="O1136" i="14"/>
  <c r="AH3782" i="13"/>
  <c r="AH3773" i="13"/>
  <c r="AI3773" i="13" s="1"/>
  <c r="P3773" i="13"/>
  <c r="U1133" i="14"/>
  <c r="U1129" i="14"/>
  <c r="AH3739" i="13"/>
  <c r="AI3739" i="13" s="1"/>
  <c r="P3739" i="13"/>
  <c r="AJ3739" i="13" s="1"/>
  <c r="AJ3735" i="13"/>
  <c r="O1123" i="14"/>
  <c r="AH3733" i="13"/>
  <c r="P3733" i="13"/>
  <c r="AC1118" i="14"/>
  <c r="AH3709" i="13"/>
  <c r="AI3709" i="13" s="1"/>
  <c r="P3709" i="13"/>
  <c r="AH3702" i="13"/>
  <c r="AI3702" i="13" s="1"/>
  <c r="AJ3702" i="13"/>
  <c r="M1107" i="14"/>
  <c r="M1103" i="14"/>
  <c r="M1099" i="14"/>
  <c r="AC1094" i="14"/>
  <c r="AJ3652" i="13"/>
  <c r="AH3646" i="13"/>
  <c r="AI3646" i="13" s="1"/>
  <c r="O1084" i="14"/>
  <c r="AH3622" i="13"/>
  <c r="AH3611" i="13"/>
  <c r="P3611" i="13"/>
  <c r="O1079" i="14"/>
  <c r="AH3605" i="13"/>
  <c r="P3605" i="13"/>
  <c r="M1075" i="14"/>
  <c r="AC1070" i="14"/>
  <c r="AJ3580" i="13"/>
  <c r="O1069" i="14"/>
  <c r="AH3571" i="13"/>
  <c r="P3571" i="13"/>
  <c r="O1059" i="14"/>
  <c r="AH3549" i="13"/>
  <c r="P3549" i="13"/>
  <c r="AH3542" i="13"/>
  <c r="AI3542" i="13" s="1"/>
  <c r="AJ3542" i="13"/>
  <c r="O1055" i="14"/>
  <c r="AH3533" i="13"/>
  <c r="P3533" i="13"/>
  <c r="P3513" i="13"/>
  <c r="AH3469" i="13"/>
  <c r="AI3469" i="13" s="1"/>
  <c r="P3469" i="13"/>
  <c r="AJ3452" i="13"/>
  <c r="AJ3428" i="13"/>
  <c r="AJ3324" i="13"/>
  <c r="P974" i="14"/>
  <c r="P1018" i="14"/>
  <c r="P950" i="14"/>
  <c r="AJ2895" i="13"/>
  <c r="AJ2757" i="13"/>
  <c r="AJ2725" i="13"/>
  <c r="AJ2716" i="13"/>
  <c r="O1088" i="14"/>
  <c r="AH3638" i="13"/>
  <c r="AH3629" i="13"/>
  <c r="AI3629" i="13" s="1"/>
  <c r="P3629" i="13"/>
  <c r="M1079" i="14"/>
  <c r="O1073" i="14"/>
  <c r="AH3587" i="13"/>
  <c r="P3587" i="13"/>
  <c r="AH3565" i="13"/>
  <c r="AI3565" i="13" s="1"/>
  <c r="P3565" i="13"/>
  <c r="P1063" i="14" s="1"/>
  <c r="AH3558" i="13"/>
  <c r="AI3558" i="13" s="1"/>
  <c r="M1059" i="14"/>
  <c r="M1055" i="14"/>
  <c r="AJ3524" i="13"/>
  <c r="AH3518" i="13"/>
  <c r="AI3518" i="13" s="1"/>
  <c r="P1043" i="14"/>
  <c r="AJ3469" i="13"/>
  <c r="O1031" i="14"/>
  <c r="AH3461" i="13"/>
  <c r="P3461" i="13"/>
  <c r="P926" i="14"/>
  <c r="AJ3004" i="13"/>
  <c r="AI2709" i="13"/>
  <c r="AJ2709" i="13" s="1"/>
  <c r="AI2817" i="13"/>
  <c r="AI2841" i="13"/>
  <c r="P784" i="14"/>
  <c r="O1294" i="14"/>
  <c r="O1293" i="14"/>
  <c r="AH1171" i="14"/>
  <c r="M1167" i="14"/>
  <c r="M1151" i="14"/>
  <c r="AH1147" i="14"/>
  <c r="AH1146" i="14"/>
  <c r="AH1145" i="14"/>
  <c r="AH1144" i="14"/>
  <c r="AJ3799" i="13"/>
  <c r="P3797" i="13"/>
  <c r="AJ3797" i="13" s="1"/>
  <c r="AC1138" i="14"/>
  <c r="AJ3780" i="13"/>
  <c r="AH3771" i="13"/>
  <c r="AI3771" i="13" s="1"/>
  <c r="P3771" i="13"/>
  <c r="AJ3771" i="13" s="1"/>
  <c r="AH3742" i="13"/>
  <c r="P3740" i="13"/>
  <c r="AJ3740" i="13" s="1"/>
  <c r="O1121" i="14"/>
  <c r="AH3731" i="13"/>
  <c r="P3731" i="13"/>
  <c r="AJ3725" i="13"/>
  <c r="AH3707" i="13"/>
  <c r="AI3707" i="13" s="1"/>
  <c r="P3707" i="13"/>
  <c r="AJ3700" i="13"/>
  <c r="P1111" i="14"/>
  <c r="AJ3655" i="13"/>
  <c r="AH3653" i="13"/>
  <c r="AI3653" i="13" s="1"/>
  <c r="P3653" i="13"/>
  <c r="P3647" i="13"/>
  <c r="P1091" i="14" s="1"/>
  <c r="AJ3644" i="13"/>
  <c r="U1089" i="14"/>
  <c r="AJ3629" i="13"/>
  <c r="AC1086" i="14"/>
  <c r="P1085" i="14"/>
  <c r="M1082" i="14"/>
  <c r="AH3614" i="13"/>
  <c r="AI3614" i="13" s="1"/>
  <c r="P3612" i="13"/>
  <c r="O1077" i="14"/>
  <c r="AH3603" i="13"/>
  <c r="P3603" i="13"/>
  <c r="AJ3583" i="13"/>
  <c r="AH3581" i="13"/>
  <c r="AI3581" i="13" s="1"/>
  <c r="P3581" i="13"/>
  <c r="AJ3581" i="13" s="1"/>
  <c r="AH3574" i="13"/>
  <c r="AI3574" i="13" s="1"/>
  <c r="AJ3574" i="13"/>
  <c r="AJ3565" i="13"/>
  <c r="AH3547" i="13"/>
  <c r="AI3547" i="13" s="1"/>
  <c r="P3547" i="13"/>
  <c r="AJ3540" i="13"/>
  <c r="O1053" i="14"/>
  <c r="AH3531" i="13"/>
  <c r="P3531" i="13"/>
  <c r="AC1046" i="14"/>
  <c r="AJ3492" i="13"/>
  <c r="AJ3455" i="13"/>
  <c r="AH3453" i="13"/>
  <c r="AI3453" i="13" s="1"/>
  <c r="P3453" i="13"/>
  <c r="P1023" i="14" s="1"/>
  <c r="M1026" i="14"/>
  <c r="AC1022" i="14"/>
  <c r="AH3429" i="13"/>
  <c r="AI3429" i="13" s="1"/>
  <c r="P3429" i="13"/>
  <c r="AJ3429" i="13" s="1"/>
  <c r="AJ3276" i="13"/>
  <c r="AJ3204" i="13"/>
  <c r="AJ3180" i="13"/>
  <c r="AJ3092" i="13"/>
  <c r="AJ2996" i="13"/>
  <c r="P874" i="14"/>
  <c r="AJ2800" i="13"/>
  <c r="AI2747" i="13"/>
  <c r="P792" i="14"/>
  <c r="AI2702" i="13"/>
  <c r="AJ2702" i="13" s="1"/>
  <c r="M1152" i="14"/>
  <c r="AI1149" i="14"/>
  <c r="AH1148" i="14"/>
  <c r="O1141" i="14"/>
  <c r="AH3787" i="13"/>
  <c r="P3787" i="13"/>
  <c r="O1131" i="14"/>
  <c r="AH3765" i="13"/>
  <c r="P3765" i="13"/>
  <c r="AH3758" i="13"/>
  <c r="AI3758" i="13" s="1"/>
  <c r="AJ3758" i="13"/>
  <c r="O1127" i="14"/>
  <c r="AH3749" i="13"/>
  <c r="P3749" i="13"/>
  <c r="AH3723" i="13"/>
  <c r="AI3723" i="13" s="1"/>
  <c r="P3723" i="13"/>
  <c r="AJ3723" i="13" s="1"/>
  <c r="AJ3716" i="13"/>
  <c r="P1115" i="14"/>
  <c r="P1112" i="14"/>
  <c r="O1108" i="14"/>
  <c r="AH3694" i="13"/>
  <c r="AJ3687" i="13"/>
  <c r="AH3685" i="13"/>
  <c r="AI3685" i="13" s="1"/>
  <c r="P3685" i="13"/>
  <c r="AJ3685" i="13" s="1"/>
  <c r="O1104" i="14"/>
  <c r="AH3678" i="13"/>
  <c r="AJ3671" i="13"/>
  <c r="AH3669" i="13"/>
  <c r="AI3669" i="13" s="1"/>
  <c r="P3669" i="13"/>
  <c r="AH3662" i="13"/>
  <c r="AI3662" i="13" s="1"/>
  <c r="AJ3653" i="13"/>
  <c r="AJ3636" i="13"/>
  <c r="AH3627" i="13"/>
  <c r="AI3627" i="13" s="1"/>
  <c r="P3627" i="13"/>
  <c r="AJ3627" i="13" s="1"/>
  <c r="AJ3599" i="13"/>
  <c r="AH3597" i="13"/>
  <c r="AI3597" i="13" s="1"/>
  <c r="P3597" i="13"/>
  <c r="P1071" i="14" s="1"/>
  <c r="AH3590" i="13"/>
  <c r="AI3590" i="13" s="1"/>
  <c r="AH3563" i="13"/>
  <c r="AI3563" i="13" s="1"/>
  <c r="P3563" i="13"/>
  <c r="AJ3563" i="13" s="1"/>
  <c r="AJ3556" i="13"/>
  <c r="P1060" i="14"/>
  <c r="P1056" i="14"/>
  <c r="AJ3527" i="13"/>
  <c r="AH3525" i="13"/>
  <c r="AI3525" i="13" s="1"/>
  <c r="P3525" i="13"/>
  <c r="M1050" i="14"/>
  <c r="AJ3511" i="13"/>
  <c r="AH3509" i="13"/>
  <c r="AI3509" i="13" s="1"/>
  <c r="P3509" i="13"/>
  <c r="AC1042" i="14"/>
  <c r="AH3437" i="13"/>
  <c r="AI3437" i="13" s="1"/>
  <c r="P3437" i="13"/>
  <c r="AJ3196" i="13"/>
  <c r="AJ3132" i="13"/>
  <c r="AJ3108" i="13"/>
  <c r="P902" i="14"/>
  <c r="AJ3020" i="13"/>
  <c r="P804" i="14"/>
  <c r="AI1166" i="14"/>
  <c r="AH1164" i="14"/>
  <c r="AH1162" i="14"/>
  <c r="AH1161" i="14"/>
  <c r="AH1160" i="14"/>
  <c r="AH1159" i="14"/>
  <c r="AH1158" i="14"/>
  <c r="AH1157" i="14"/>
  <c r="AH1156" i="14"/>
  <c r="AH1155" i="14"/>
  <c r="AH1154" i="14"/>
  <c r="M1153" i="14"/>
  <c r="AH1149" i="14"/>
  <c r="AH3790" i="13"/>
  <c r="AI3790" i="13" s="1"/>
  <c r="AJ3790" i="13"/>
  <c r="AH3781" i="13"/>
  <c r="AI3781" i="13" s="1"/>
  <c r="P3781" i="13"/>
  <c r="AJ3781" i="13" s="1"/>
  <c r="AH3774" i="13"/>
  <c r="AI3774" i="13" s="1"/>
  <c r="AJ3774" i="13"/>
  <c r="M1131" i="14"/>
  <c r="M1127" i="14"/>
  <c r="P3743" i="13"/>
  <c r="AJ3743" i="13" s="1"/>
  <c r="AH3734" i="13"/>
  <c r="AI3734" i="13" s="1"/>
  <c r="P3732" i="13"/>
  <c r="O1112" i="14"/>
  <c r="AH3710" i="13"/>
  <c r="AH3701" i="13"/>
  <c r="P3701" i="13"/>
  <c r="U1109" i="14"/>
  <c r="U1105" i="14"/>
  <c r="AJ3669" i="13"/>
  <c r="AH3651" i="13"/>
  <c r="AI3651" i="13" s="1"/>
  <c r="P3651" i="13"/>
  <c r="P1089" i="14" s="1"/>
  <c r="AJ3647" i="13"/>
  <c r="AH3645" i="13"/>
  <c r="AI3645" i="13" s="1"/>
  <c r="P3645" i="13"/>
  <c r="AC1090" i="14"/>
  <c r="O1083" i="14"/>
  <c r="AH3621" i="13"/>
  <c r="P3621" i="13"/>
  <c r="P3615" i="13"/>
  <c r="AJ3615" i="13" s="1"/>
  <c r="AJ3612" i="13"/>
  <c r="O1080" i="14"/>
  <c r="AH3606" i="13"/>
  <c r="AH3579" i="13"/>
  <c r="AI3579" i="13" s="1"/>
  <c r="P3579" i="13"/>
  <c r="AJ3579" i="13" s="1"/>
  <c r="AJ3572" i="13"/>
  <c r="P1067" i="14"/>
  <c r="AJ3555" i="13"/>
  <c r="O1060" i="14"/>
  <c r="AH3550" i="13"/>
  <c r="AJ3543" i="13"/>
  <c r="AH3541" i="13"/>
  <c r="AI3541" i="13" s="1"/>
  <c r="P3541" i="13"/>
  <c r="O1056" i="14"/>
  <c r="AH3534" i="13"/>
  <c r="AJ3525" i="13"/>
  <c r="AH3493" i="13"/>
  <c r="AI3493" i="13" s="1"/>
  <c r="P3493" i="13"/>
  <c r="P1039" i="14" s="1"/>
  <c r="AJ3484" i="13"/>
  <c r="M1034" i="14"/>
  <c r="AJ3447" i="13"/>
  <c r="O1027" i="14"/>
  <c r="AH3445" i="13"/>
  <c r="P3445" i="13"/>
  <c r="AJ3420" i="13"/>
  <c r="AJ3356" i="13"/>
  <c r="P994" i="14"/>
  <c r="AJ3340" i="13"/>
  <c r="P990" i="14"/>
  <c r="AJ3124" i="13"/>
  <c r="AJ3060" i="13"/>
  <c r="AJ3036" i="13"/>
  <c r="P878" i="14"/>
  <c r="AJ2924" i="13"/>
  <c r="P850" i="14"/>
  <c r="AJ2876" i="13"/>
  <c r="P815" i="14"/>
  <c r="AI2784" i="13"/>
  <c r="AI2826" i="13"/>
  <c r="AI2850" i="13"/>
  <c r="AJ2850" i="13" s="1"/>
  <c r="AH1163" i="14"/>
  <c r="M1170" i="14"/>
  <c r="AI3873" i="13"/>
  <c r="AI1167" i="14" s="1"/>
  <c r="AH1166" i="14"/>
  <c r="AI3821" i="13"/>
  <c r="AI1151" i="14" s="1"/>
  <c r="AH1150" i="14"/>
  <c r="AH3795" i="13"/>
  <c r="AI3795" i="13" s="1"/>
  <c r="P3795" i="13"/>
  <c r="AJ3795" i="13" s="1"/>
  <c r="P3788" i="13"/>
  <c r="AJ3788" i="13" s="1"/>
  <c r="AH3763" i="13"/>
  <c r="AI3763" i="13" s="1"/>
  <c r="P3763" i="13"/>
  <c r="AJ3756" i="13"/>
  <c r="O1125" i="14"/>
  <c r="AH3747" i="13"/>
  <c r="P3747" i="13"/>
  <c r="P3729" i="13"/>
  <c r="AH3726" i="13"/>
  <c r="AI3726" i="13" s="1"/>
  <c r="AJ3719" i="13"/>
  <c r="AH3717" i="13"/>
  <c r="AI3717" i="13" s="1"/>
  <c r="P3717" i="13"/>
  <c r="AC1110" i="14"/>
  <c r="P1109" i="14"/>
  <c r="M1106" i="14"/>
  <c r="AH3683" i="13"/>
  <c r="AI3683" i="13" s="1"/>
  <c r="P3683" i="13"/>
  <c r="P1105" i="14"/>
  <c r="M1102" i="14"/>
  <c r="AH3667" i="13"/>
  <c r="AI3667" i="13" s="1"/>
  <c r="P3667" i="13"/>
  <c r="M1098" i="14"/>
  <c r="P1095" i="14"/>
  <c r="AH3637" i="13"/>
  <c r="AI3637" i="13" s="1"/>
  <c r="P3637" i="13"/>
  <c r="AH3630" i="13"/>
  <c r="M1083" i="14"/>
  <c r="U1081" i="14"/>
  <c r="AH3595" i="13"/>
  <c r="AI3595" i="13" s="1"/>
  <c r="P3595" i="13"/>
  <c r="M1074" i="14"/>
  <c r="O1064" i="14"/>
  <c r="AH3566" i="13"/>
  <c r="AH3557" i="13"/>
  <c r="AI3557" i="13" s="1"/>
  <c r="P3557" i="13"/>
  <c r="AJ3557" i="13" s="1"/>
  <c r="AH3523" i="13"/>
  <c r="AI3523" i="13" s="1"/>
  <c r="P3523" i="13"/>
  <c r="AJ3523" i="13" s="1"/>
  <c r="AJ3519" i="13"/>
  <c r="O1051" i="14"/>
  <c r="AH3517" i="13"/>
  <c r="P3517" i="13"/>
  <c r="AH3501" i="13"/>
  <c r="AI3501" i="13" s="1"/>
  <c r="P3501" i="13"/>
  <c r="AJ3493" i="13"/>
  <c r="AC1038" i="14"/>
  <c r="P966" i="14"/>
  <c r="P942" i="14"/>
  <c r="P830" i="14"/>
  <c r="AI2838" i="13"/>
  <c r="AH3798" i="13"/>
  <c r="AI3798" i="13" s="1"/>
  <c r="AJ3798" i="13"/>
  <c r="AH3779" i="13"/>
  <c r="AI3779" i="13" s="1"/>
  <c r="P3779" i="13"/>
  <c r="AH3741" i="13"/>
  <c r="AI3741" i="13" s="1"/>
  <c r="P3741" i="13"/>
  <c r="AJ3741" i="13" s="1"/>
  <c r="M1122" i="14"/>
  <c r="AJ3717" i="13"/>
  <c r="AC1114" i="14"/>
  <c r="AH3699" i="13"/>
  <c r="AI3699" i="13" s="1"/>
  <c r="P3699" i="13"/>
  <c r="AJ3699" i="13" s="1"/>
  <c r="P3686" i="13"/>
  <c r="AJ3686" i="13" s="1"/>
  <c r="P3670" i="13"/>
  <c r="AJ3670" i="13" s="1"/>
  <c r="AH3654" i="13"/>
  <c r="AI3654" i="13" s="1"/>
  <c r="O1093" i="14"/>
  <c r="AH3643" i="13"/>
  <c r="P3643" i="13"/>
  <c r="AH3619" i="13"/>
  <c r="AI3619" i="13" s="1"/>
  <c r="P3619" i="13"/>
  <c r="AH3613" i="13"/>
  <c r="AI3613" i="13" s="1"/>
  <c r="P3613" i="13"/>
  <c r="AJ3613" i="13" s="1"/>
  <c r="P3607" i="13"/>
  <c r="P1081" i="14" s="1"/>
  <c r="M1078" i="14"/>
  <c r="P3598" i="13"/>
  <c r="P1072" i="14" s="1"/>
  <c r="AH3582" i="13"/>
  <c r="AI3582" i="13" s="1"/>
  <c r="AJ3575" i="13"/>
  <c r="AH3573" i="13"/>
  <c r="AI3573" i="13" s="1"/>
  <c r="P3573" i="13"/>
  <c r="AC1062" i="14"/>
  <c r="P1061" i="14"/>
  <c r="M1058" i="14"/>
  <c r="AH3539" i="13"/>
  <c r="AI3539" i="13" s="1"/>
  <c r="P3539" i="13"/>
  <c r="AJ3539" i="13" s="1"/>
  <c r="P1057" i="14"/>
  <c r="M1054" i="14"/>
  <c r="P3526" i="13"/>
  <c r="AJ3526" i="13" s="1"/>
  <c r="O1049" i="14"/>
  <c r="AH3515" i="13"/>
  <c r="P3515" i="13"/>
  <c r="AH3485" i="13"/>
  <c r="AI3485" i="13" s="1"/>
  <c r="P3485" i="13"/>
  <c r="O1035" i="14"/>
  <c r="AH3477" i="13"/>
  <c r="P3477" i="13"/>
  <c r="P998" i="14"/>
  <c r="P970" i="14"/>
  <c r="P946" i="14"/>
  <c r="P918" i="14"/>
  <c r="P854" i="14"/>
  <c r="AI793" i="14"/>
  <c r="P773" i="14"/>
  <c r="AJ2645" i="13"/>
  <c r="AC1266" i="14"/>
  <c r="AC1265" i="14"/>
  <c r="AC1264" i="14"/>
  <c r="AC1263" i="14"/>
  <c r="AC1262" i="14"/>
  <c r="AC1261" i="14"/>
  <c r="AC1260" i="14"/>
  <c r="AC1259" i="14"/>
  <c r="AC1258" i="14"/>
  <c r="AC1257" i="14"/>
  <c r="AC1256" i="14"/>
  <c r="AC1255" i="14"/>
  <c r="AC1254" i="14"/>
  <c r="AC1253" i="14"/>
  <c r="AC1252" i="14"/>
  <c r="AC1251" i="14"/>
  <c r="AC1250" i="14"/>
  <c r="AC1249" i="14"/>
  <c r="AC1248" i="14"/>
  <c r="AC1247" i="14"/>
  <c r="AC1246" i="14"/>
  <c r="AC1245" i="14"/>
  <c r="AC1244" i="14"/>
  <c r="AC1243" i="14"/>
  <c r="AC1242" i="14"/>
  <c r="AC1241" i="14"/>
  <c r="AC1240" i="14"/>
  <c r="AC1239" i="14"/>
  <c r="AC1238" i="14"/>
  <c r="AC1237" i="14"/>
  <c r="AC1236" i="14"/>
  <c r="AC1235" i="14"/>
  <c r="AC1234" i="14"/>
  <c r="AC1233" i="14"/>
  <c r="AC1232" i="14"/>
  <c r="AC1231" i="14"/>
  <c r="AC1230" i="14"/>
  <c r="AC1229" i="14"/>
  <c r="AC1228" i="14"/>
  <c r="AC1227" i="14"/>
  <c r="AC1226" i="14"/>
  <c r="AC1225" i="14"/>
  <c r="AC1224" i="14"/>
  <c r="AC1223" i="14"/>
  <c r="AC1222" i="14"/>
  <c r="AC1221" i="14"/>
  <c r="AC1220" i="14"/>
  <c r="AC1219" i="14"/>
  <c r="AC1218" i="14"/>
  <c r="AC1217" i="14"/>
  <c r="AC1216" i="14"/>
  <c r="AC1215" i="14"/>
  <c r="AC1214" i="14"/>
  <c r="AC1213" i="14"/>
  <c r="AC1212" i="14"/>
  <c r="AC1211" i="14"/>
  <c r="AC1210" i="14"/>
  <c r="AC1209" i="14"/>
  <c r="AC1208" i="14"/>
  <c r="AC1207" i="14"/>
  <c r="AC1206" i="14"/>
  <c r="AC1205" i="14"/>
  <c r="AC1204" i="14"/>
  <c r="AC1203" i="14"/>
  <c r="AC1202" i="14"/>
  <c r="AC1201" i="14"/>
  <c r="AC1200" i="14"/>
  <c r="AC1199" i="14"/>
  <c r="AC1198" i="14"/>
  <c r="AC1197" i="14"/>
  <c r="AC1196" i="14"/>
  <c r="AC1195" i="14"/>
  <c r="AC1194" i="14"/>
  <c r="AC1193" i="14"/>
  <c r="AC1192" i="14"/>
  <c r="AC1191" i="14"/>
  <c r="AC1190" i="14"/>
  <c r="AC1189" i="14"/>
  <c r="AC1188" i="14"/>
  <c r="AC1187" i="14"/>
  <c r="AC1186" i="14"/>
  <c r="AC1185" i="14"/>
  <c r="AC1184" i="14"/>
  <c r="AC1183" i="14"/>
  <c r="AC1182" i="14"/>
  <c r="AC1181" i="14"/>
  <c r="AC1180" i="14"/>
  <c r="AC1179" i="14"/>
  <c r="AC1178" i="14"/>
  <c r="AC1177" i="14"/>
  <c r="AC1176" i="14"/>
  <c r="AC1175" i="14"/>
  <c r="AC1174" i="14"/>
  <c r="AC1173" i="14"/>
  <c r="AC1172" i="14"/>
  <c r="AC1171" i="14"/>
  <c r="AC1170" i="14"/>
  <c r="AC1169" i="14"/>
  <c r="AC1168" i="14"/>
  <c r="AC1167" i="14"/>
  <c r="AC1166" i="14"/>
  <c r="AC1165" i="14"/>
  <c r="AC1164" i="14"/>
  <c r="AC1163" i="14"/>
  <c r="AC1162" i="14"/>
  <c r="AC1161" i="14"/>
  <c r="AC1160" i="14"/>
  <c r="AC1159" i="14"/>
  <c r="AC1158" i="14"/>
  <c r="AC1157" i="14"/>
  <c r="AC1156" i="14"/>
  <c r="AC1155" i="14"/>
  <c r="AC1154" i="14"/>
  <c r="AC1153" i="14"/>
  <c r="AC1152" i="14"/>
  <c r="AC1151" i="14"/>
  <c r="AC1150" i="14"/>
  <c r="AC1149" i="14"/>
  <c r="AC1148" i="14"/>
  <c r="AC1147" i="14"/>
  <c r="AC1146" i="14"/>
  <c r="AC1145" i="14"/>
  <c r="AC1144" i="14"/>
  <c r="P1142" i="14"/>
  <c r="AC1140" i="14"/>
  <c r="U1139" i="14"/>
  <c r="P1138" i="14"/>
  <c r="O1137" i="14"/>
  <c r="AH3783" i="13"/>
  <c r="M1136" i="14"/>
  <c r="U1135" i="14"/>
  <c r="P1134" i="14"/>
  <c r="O1133" i="14"/>
  <c r="AH3767" i="13"/>
  <c r="M1132" i="14"/>
  <c r="O1129" i="14"/>
  <c r="AH3751" i="13"/>
  <c r="M1128" i="14"/>
  <c r="AC1124" i="14"/>
  <c r="P3744" i="13"/>
  <c r="AJ3744" i="13" s="1"/>
  <c r="P3736" i="13"/>
  <c r="AJ3736" i="13" s="1"/>
  <c r="AC1120" i="14"/>
  <c r="U1119" i="14"/>
  <c r="P3728" i="13"/>
  <c r="AC1116" i="14"/>
  <c r="U1115" i="14"/>
  <c r="P1114" i="14"/>
  <c r="O1113" i="14"/>
  <c r="AH3711" i="13"/>
  <c r="M1112" i="14"/>
  <c r="U1111" i="14"/>
  <c r="P1110" i="14"/>
  <c r="O1109" i="14"/>
  <c r="AH3695" i="13"/>
  <c r="M1108" i="14"/>
  <c r="O1105" i="14"/>
  <c r="AH3679" i="13"/>
  <c r="M1104" i="14"/>
  <c r="AC1100" i="14"/>
  <c r="AC1096" i="14"/>
  <c r="U1095" i="14"/>
  <c r="P1094" i="14"/>
  <c r="P3648" i="13"/>
  <c r="AJ3648" i="13" s="1"/>
  <c r="AC1092" i="14"/>
  <c r="U1091" i="14"/>
  <c r="P3640" i="13"/>
  <c r="O1089" i="14"/>
  <c r="AH3639" i="13"/>
  <c r="M1088" i="14"/>
  <c r="U1087" i="14"/>
  <c r="P1086" i="14"/>
  <c r="O1085" i="14"/>
  <c r="AH3623" i="13"/>
  <c r="M1084" i="14"/>
  <c r="P3616" i="13"/>
  <c r="AJ3616" i="13" s="1"/>
  <c r="P3608" i="13"/>
  <c r="AJ3608" i="13" s="1"/>
  <c r="O1081" i="14"/>
  <c r="AH3607" i="13"/>
  <c r="M1080" i="14"/>
  <c r="AC1076" i="14"/>
  <c r="AC1072" i="14"/>
  <c r="U1071" i="14"/>
  <c r="AC1068" i="14"/>
  <c r="U1067" i="14"/>
  <c r="P1066" i="14"/>
  <c r="O1065" i="14"/>
  <c r="AH3567" i="13"/>
  <c r="M1064" i="14"/>
  <c r="U1063" i="14"/>
  <c r="P1062" i="14"/>
  <c r="O1061" i="14"/>
  <c r="AH3551" i="13"/>
  <c r="M1060" i="14"/>
  <c r="O1057" i="14"/>
  <c r="AH3535" i="13"/>
  <c r="M1056" i="14"/>
  <c r="AC1052" i="14"/>
  <c r="P3528" i="13"/>
  <c r="AJ3528" i="13" s="1"/>
  <c r="P3520" i="13"/>
  <c r="AJ3520" i="13" s="1"/>
  <c r="AC1048" i="14"/>
  <c r="U1047" i="14"/>
  <c r="P3512" i="13"/>
  <c r="AC1044" i="14"/>
  <c r="U1043" i="14"/>
  <c r="P1042" i="14"/>
  <c r="O1041" i="14"/>
  <c r="AH3495" i="13"/>
  <c r="M1040" i="14"/>
  <c r="U1039" i="14"/>
  <c r="P1038" i="14"/>
  <c r="O1037" i="14"/>
  <c r="AH3479" i="13"/>
  <c r="M1036" i="14"/>
  <c r="O1033" i="14"/>
  <c r="AH3463" i="13"/>
  <c r="M1032" i="14"/>
  <c r="AC1028" i="14"/>
  <c r="AC1024" i="14"/>
  <c r="U1023" i="14"/>
  <c r="P1022" i="14"/>
  <c r="P3432" i="13"/>
  <c r="AJ3432" i="13" s="1"/>
  <c r="AC1020" i="14"/>
  <c r="U1019" i="14"/>
  <c r="O1017" i="14"/>
  <c r="AH3423" i="13"/>
  <c r="M1016" i="14"/>
  <c r="U1015" i="14"/>
  <c r="P1014" i="14"/>
  <c r="O1013" i="14"/>
  <c r="AH3407" i="13"/>
  <c r="M1012" i="14"/>
  <c r="P3400" i="13"/>
  <c r="AJ3400" i="13" s="1"/>
  <c r="P3392" i="13"/>
  <c r="AJ3392" i="13" s="1"/>
  <c r="O1009" i="14"/>
  <c r="AH3391" i="13"/>
  <c r="M1008" i="14"/>
  <c r="AC1004" i="14"/>
  <c r="P3384" i="13"/>
  <c r="P3376" i="13"/>
  <c r="AC1000" i="14"/>
  <c r="U999" i="14"/>
  <c r="P3360" i="13"/>
  <c r="AJ3360" i="13" s="1"/>
  <c r="AC996" i="14"/>
  <c r="U995" i="14"/>
  <c r="O993" i="14"/>
  <c r="AH3351" i="13"/>
  <c r="M992" i="14"/>
  <c r="P3344" i="13"/>
  <c r="AJ3344" i="13" s="1"/>
  <c r="U991" i="14"/>
  <c r="O989" i="14"/>
  <c r="AH3335" i="13"/>
  <c r="M988" i="14"/>
  <c r="P3328" i="13"/>
  <c r="AJ3328" i="13" s="1"/>
  <c r="P3320" i="13"/>
  <c r="O985" i="14"/>
  <c r="AH3319" i="13"/>
  <c r="M984" i="14"/>
  <c r="AC980" i="14"/>
  <c r="P3312" i="13"/>
  <c r="AJ3312" i="13" s="1"/>
  <c r="P3304" i="13"/>
  <c r="AJ3304" i="13" s="1"/>
  <c r="AC976" i="14"/>
  <c r="U975" i="14"/>
  <c r="P3288" i="13"/>
  <c r="AJ3288" i="13" s="1"/>
  <c r="AC972" i="14"/>
  <c r="U971" i="14"/>
  <c r="O969" i="14"/>
  <c r="AH3279" i="13"/>
  <c r="M968" i="14"/>
  <c r="P3272" i="13"/>
  <c r="AJ3272" i="13" s="1"/>
  <c r="U967" i="14"/>
  <c r="O965" i="14"/>
  <c r="AH3263" i="13"/>
  <c r="M964" i="14"/>
  <c r="P3256" i="13"/>
  <c r="AJ3256" i="13" s="1"/>
  <c r="P3248" i="13"/>
  <c r="AJ3248" i="13" s="1"/>
  <c r="O961" i="14"/>
  <c r="AH3247" i="13"/>
  <c r="M960" i="14"/>
  <c r="AC956" i="14"/>
  <c r="P3240" i="13"/>
  <c r="AJ3240" i="13" s="1"/>
  <c r="P3232" i="13"/>
  <c r="AJ3232" i="13" s="1"/>
  <c r="AC952" i="14"/>
  <c r="U951" i="14"/>
  <c r="P3216" i="13"/>
  <c r="AJ3216" i="13" s="1"/>
  <c r="AC948" i="14"/>
  <c r="U947" i="14"/>
  <c r="O945" i="14"/>
  <c r="AH3207" i="13"/>
  <c r="M944" i="14"/>
  <c r="P3200" i="13"/>
  <c r="AJ3200" i="13" s="1"/>
  <c r="U943" i="14"/>
  <c r="O941" i="14"/>
  <c r="AH3191" i="13"/>
  <c r="M940" i="14"/>
  <c r="P3184" i="13"/>
  <c r="AJ3184" i="13" s="1"/>
  <c r="P3176" i="13"/>
  <c r="AJ3176" i="13" s="1"/>
  <c r="O937" i="14"/>
  <c r="AH3175" i="13"/>
  <c r="M936" i="14"/>
  <c r="AC932" i="14"/>
  <c r="P3168" i="13"/>
  <c r="P3160" i="13"/>
  <c r="AC928" i="14"/>
  <c r="U927" i="14"/>
  <c r="P3144" i="13"/>
  <c r="AJ3144" i="13" s="1"/>
  <c r="AC924" i="14"/>
  <c r="U923" i="14"/>
  <c r="O921" i="14"/>
  <c r="AH3135" i="13"/>
  <c r="M920" i="14"/>
  <c r="P3128" i="13"/>
  <c r="AJ3128" i="13" s="1"/>
  <c r="U919" i="14"/>
  <c r="O917" i="14"/>
  <c r="AH3119" i="13"/>
  <c r="M916" i="14"/>
  <c r="P3112" i="13"/>
  <c r="AJ3112" i="13" s="1"/>
  <c r="P3104" i="13"/>
  <c r="AJ3104" i="13" s="1"/>
  <c r="O913" i="14"/>
  <c r="AH3103" i="13"/>
  <c r="M912" i="14"/>
  <c r="AC908" i="14"/>
  <c r="P3096" i="13"/>
  <c r="AJ3096" i="13" s="1"/>
  <c r="P3088" i="13"/>
  <c r="AJ3088" i="13" s="1"/>
  <c r="AC904" i="14"/>
  <c r="U903" i="14"/>
  <c r="P3072" i="13"/>
  <c r="AC900" i="14"/>
  <c r="U899" i="14"/>
  <c r="O897" i="14"/>
  <c r="AH3063" i="13"/>
  <c r="M896" i="14"/>
  <c r="P3056" i="13"/>
  <c r="AJ3056" i="13" s="1"/>
  <c r="U895" i="14"/>
  <c r="O893" i="14"/>
  <c r="AH3047" i="13"/>
  <c r="M892" i="14"/>
  <c r="P3040" i="13"/>
  <c r="AJ3040" i="13" s="1"/>
  <c r="P3032" i="13"/>
  <c r="AJ3032" i="13" s="1"/>
  <c r="O889" i="14"/>
  <c r="AH3031" i="13"/>
  <c r="M888" i="14"/>
  <c r="AC884" i="14"/>
  <c r="P3024" i="13"/>
  <c r="AJ3024" i="13" s="1"/>
  <c r="P3016" i="13"/>
  <c r="AJ3016" i="13" s="1"/>
  <c r="AC880" i="14"/>
  <c r="U879" i="14"/>
  <c r="P3000" i="13"/>
  <c r="AJ3000" i="13" s="1"/>
  <c r="AC876" i="14"/>
  <c r="U875" i="14"/>
  <c r="O873" i="14"/>
  <c r="AH2991" i="13"/>
  <c r="M872" i="14"/>
  <c r="P2984" i="13"/>
  <c r="U871" i="14"/>
  <c r="O869" i="14"/>
  <c r="AH2975" i="13"/>
  <c r="M868" i="14"/>
  <c r="P2968" i="13"/>
  <c r="AJ2968" i="13" s="1"/>
  <c r="P2960" i="13"/>
  <c r="AJ2960" i="13" s="1"/>
  <c r="O865" i="14"/>
  <c r="AH2959" i="13"/>
  <c r="M864" i="14"/>
  <c r="AC860" i="14"/>
  <c r="P2952" i="13"/>
  <c r="AJ2952" i="13" s="1"/>
  <c r="P2944" i="13"/>
  <c r="AJ2944" i="13" s="1"/>
  <c r="AC856" i="14"/>
  <c r="U855" i="14"/>
  <c r="P2928" i="13"/>
  <c r="AJ2928" i="13" s="1"/>
  <c r="AC852" i="14"/>
  <c r="U851" i="14"/>
  <c r="O849" i="14"/>
  <c r="AH2919" i="13"/>
  <c r="M848" i="14"/>
  <c r="P2912" i="13"/>
  <c r="AJ2912" i="13" s="1"/>
  <c r="U847" i="14"/>
  <c r="O845" i="14"/>
  <c r="AH2903" i="13"/>
  <c r="M844" i="14"/>
  <c r="P2896" i="13"/>
  <c r="AJ2896" i="13" s="1"/>
  <c r="P2888" i="13"/>
  <c r="AJ2888" i="13" s="1"/>
  <c r="O841" i="14"/>
  <c r="AH2887" i="13"/>
  <c r="M840" i="14"/>
  <c r="AC836" i="14"/>
  <c r="P2880" i="13"/>
  <c r="AJ2880" i="13" s="1"/>
  <c r="P2872" i="13"/>
  <c r="AJ2872" i="13" s="1"/>
  <c r="AC832" i="14"/>
  <c r="U831" i="14"/>
  <c r="P2856" i="13"/>
  <c r="P2848" i="13"/>
  <c r="U825" i="14"/>
  <c r="P2840" i="13"/>
  <c r="P2832" i="13"/>
  <c r="P2824" i="13"/>
  <c r="P820" i="14" s="1"/>
  <c r="U819" i="14"/>
  <c r="P2816" i="13"/>
  <c r="AH2811" i="13"/>
  <c r="AI2853" i="13" s="1"/>
  <c r="P817" i="14"/>
  <c r="P2798" i="13"/>
  <c r="AJ2798" i="13" s="1"/>
  <c r="AI2794" i="13"/>
  <c r="AH2788" i="13"/>
  <c r="AI2788" i="13" s="1"/>
  <c r="P2786" i="13"/>
  <c r="AH2776" i="13"/>
  <c r="U807" i="14"/>
  <c r="AJ2767" i="13"/>
  <c r="AH2765" i="13"/>
  <c r="AH2759" i="13"/>
  <c r="AI2759" i="13" s="1"/>
  <c r="U802" i="14"/>
  <c r="AH2753" i="13"/>
  <c r="AI2753" i="13" s="1"/>
  <c r="P2739" i="13"/>
  <c r="P2734" i="13"/>
  <c r="AH2724" i="13"/>
  <c r="AJ2713" i="13"/>
  <c r="AH2712" i="13"/>
  <c r="AI2712" i="13" s="1"/>
  <c r="U791" i="14"/>
  <c r="AI790" i="14"/>
  <c r="AH2701" i="13"/>
  <c r="AH2696" i="13"/>
  <c r="AH2686" i="13"/>
  <c r="P782" i="14"/>
  <c r="AH2681" i="13"/>
  <c r="AI2679" i="13"/>
  <c r="AJ2679" i="13" s="1"/>
  <c r="AH2672" i="13"/>
  <c r="U781" i="14"/>
  <c r="AJ2656" i="13"/>
  <c r="U774" i="14"/>
  <c r="U770" i="14"/>
  <c r="P2636" i="13"/>
  <c r="AJ2636" i="13" s="1"/>
  <c r="P2624" i="13"/>
  <c r="P764" i="14" s="1"/>
  <c r="AH2608" i="13"/>
  <c r="AI2698" i="13" s="1"/>
  <c r="AJ2698" i="13" s="1"/>
  <c r="P2607" i="13"/>
  <c r="AH2607" i="13"/>
  <c r="U762" i="14"/>
  <c r="AH2592" i="13"/>
  <c r="AH2570" i="13"/>
  <c r="AI2570" i="13" s="1"/>
  <c r="P2561" i="13"/>
  <c r="AH2536" i="13"/>
  <c r="AI2536" i="13" s="1"/>
  <c r="U742" i="14"/>
  <c r="AJ2508" i="13"/>
  <c r="P2497" i="13"/>
  <c r="AJ2497" i="13"/>
  <c r="AJ2494" i="13"/>
  <c r="P2473" i="13"/>
  <c r="AH2473" i="13"/>
  <c r="AI2671" i="13" s="1"/>
  <c r="AJ2671" i="13" s="1"/>
  <c r="AJ2452" i="13"/>
  <c r="P2441" i="13"/>
  <c r="AJ2441" i="13" s="1"/>
  <c r="AH2441" i="13"/>
  <c r="AI2441" i="13" s="1"/>
  <c r="P2549" i="13"/>
  <c r="U705" i="14"/>
  <c r="AJ2374" i="13"/>
  <c r="U1208" i="14"/>
  <c r="U1207" i="14"/>
  <c r="U1206" i="14"/>
  <c r="U1205" i="14"/>
  <c r="U1204" i="14"/>
  <c r="U1203" i="14"/>
  <c r="U1202" i="14"/>
  <c r="U1201" i="14"/>
  <c r="U1200" i="14"/>
  <c r="U1199" i="14"/>
  <c r="U1198" i="14"/>
  <c r="U1197" i="14"/>
  <c r="U1196" i="14"/>
  <c r="U1195" i="14"/>
  <c r="U1194" i="14"/>
  <c r="U1193" i="14"/>
  <c r="U1192" i="14"/>
  <c r="U1191" i="14"/>
  <c r="U1190" i="14"/>
  <c r="U1189" i="14"/>
  <c r="U1188" i="14"/>
  <c r="U1187" i="14"/>
  <c r="U1186" i="14"/>
  <c r="U1185" i="14"/>
  <c r="U1184" i="14"/>
  <c r="U1183" i="14"/>
  <c r="U1182" i="14"/>
  <c r="U1181" i="14"/>
  <c r="U1180" i="14"/>
  <c r="U1179" i="14"/>
  <c r="U1178" i="14"/>
  <c r="U1177" i="14"/>
  <c r="U1176" i="14"/>
  <c r="U1175" i="14"/>
  <c r="U1174" i="14"/>
  <c r="U1173" i="14"/>
  <c r="U1172" i="14"/>
  <c r="U1171" i="14"/>
  <c r="U1170" i="14"/>
  <c r="U1169" i="14"/>
  <c r="U1168" i="14"/>
  <c r="U1167" i="14"/>
  <c r="U1166" i="14"/>
  <c r="U1165" i="14"/>
  <c r="U1164" i="14"/>
  <c r="U1163" i="14"/>
  <c r="U1162" i="14"/>
  <c r="U1161" i="14"/>
  <c r="U1160" i="14"/>
  <c r="U1159" i="14"/>
  <c r="U1158" i="14"/>
  <c r="U1157" i="14"/>
  <c r="U1156" i="14"/>
  <c r="U1155" i="14"/>
  <c r="U1154" i="14"/>
  <c r="U1153" i="14"/>
  <c r="U1152" i="14"/>
  <c r="U1151" i="14"/>
  <c r="U1150" i="14"/>
  <c r="U1149" i="14"/>
  <c r="U1148" i="14"/>
  <c r="U1147" i="14"/>
  <c r="U1146" i="14"/>
  <c r="U1145" i="14"/>
  <c r="U1144" i="14"/>
  <c r="O1142" i="14"/>
  <c r="AH3800" i="13"/>
  <c r="P3793" i="13"/>
  <c r="AJ3793" i="13" s="1"/>
  <c r="AC1141" i="14"/>
  <c r="U1140" i="14"/>
  <c r="O1138" i="14"/>
  <c r="AH3784" i="13"/>
  <c r="M1137" i="14"/>
  <c r="P3777" i="13"/>
  <c r="AJ3777" i="13" s="1"/>
  <c r="O1134" i="14"/>
  <c r="AH3768" i="13"/>
  <c r="M1133" i="14"/>
  <c r="P3761" i="13"/>
  <c r="AJ3761" i="13" s="1"/>
  <c r="P3753" i="13"/>
  <c r="AJ3753" i="13" s="1"/>
  <c r="M1129" i="14"/>
  <c r="AC1125" i="14"/>
  <c r="U1124" i="14"/>
  <c r="P3745" i="13"/>
  <c r="AJ3745" i="13" s="1"/>
  <c r="P3737" i="13"/>
  <c r="AJ3737" i="13" s="1"/>
  <c r="AC1121" i="14"/>
  <c r="U1120" i="14"/>
  <c r="O1118" i="14"/>
  <c r="AH3728" i="13"/>
  <c r="P3721" i="13"/>
  <c r="AJ3721" i="13" s="1"/>
  <c r="AC1117" i="14"/>
  <c r="U1116" i="14"/>
  <c r="O1114" i="14"/>
  <c r="AH3712" i="13"/>
  <c r="M1113" i="14"/>
  <c r="P3705" i="13"/>
  <c r="AJ3705" i="13" s="1"/>
  <c r="O1110" i="14"/>
  <c r="AH3696" i="13"/>
  <c r="M1109" i="14"/>
  <c r="P3689" i="13"/>
  <c r="AJ3689" i="13" s="1"/>
  <c r="P3681" i="13"/>
  <c r="AJ3681" i="13" s="1"/>
  <c r="M1105" i="14"/>
  <c r="AC1101" i="14"/>
  <c r="U1100" i="14"/>
  <c r="P3673" i="13"/>
  <c r="AJ3673" i="13" s="1"/>
  <c r="P3665" i="13"/>
  <c r="AJ3665" i="13" s="1"/>
  <c r="AC1097" i="14"/>
  <c r="U1096" i="14"/>
  <c r="O1094" i="14"/>
  <c r="AH3656" i="13"/>
  <c r="P3649" i="13"/>
  <c r="AJ3649" i="13" s="1"/>
  <c r="AC1093" i="14"/>
  <c r="U1092" i="14"/>
  <c r="O1090" i="14"/>
  <c r="AH3640" i="13"/>
  <c r="M1089" i="14"/>
  <c r="P3633" i="13"/>
  <c r="AJ3633" i="13" s="1"/>
  <c r="O1086" i="14"/>
  <c r="AH3624" i="13"/>
  <c r="M1085" i="14"/>
  <c r="P3617" i="13"/>
  <c r="AJ3617" i="13" s="1"/>
  <c r="P3609" i="13"/>
  <c r="AJ3609" i="13" s="1"/>
  <c r="M1081" i="14"/>
  <c r="AC1077" i="14"/>
  <c r="U1076" i="14"/>
  <c r="P3601" i="13"/>
  <c r="AJ3601" i="13" s="1"/>
  <c r="P3593" i="13"/>
  <c r="AJ3593" i="13" s="1"/>
  <c r="AC1073" i="14"/>
  <c r="U1072" i="14"/>
  <c r="O1070" i="14"/>
  <c r="AH3584" i="13"/>
  <c r="P3577" i="13"/>
  <c r="AJ3577" i="13" s="1"/>
  <c r="AC1069" i="14"/>
  <c r="U1068" i="14"/>
  <c r="O1066" i="14"/>
  <c r="AH3568" i="13"/>
  <c r="M1065" i="14"/>
  <c r="P3561" i="13"/>
  <c r="AJ3561" i="13" s="1"/>
  <c r="O1062" i="14"/>
  <c r="AH3552" i="13"/>
  <c r="M1061" i="14"/>
  <c r="P3545" i="13"/>
  <c r="AJ3545" i="13" s="1"/>
  <c r="P3537" i="13"/>
  <c r="AJ3537" i="13" s="1"/>
  <c r="M1057" i="14"/>
  <c r="AC1053" i="14"/>
  <c r="U1052" i="14"/>
  <c r="P3529" i="13"/>
  <c r="AJ3529" i="13" s="1"/>
  <c r="P3521" i="13"/>
  <c r="AJ3521" i="13" s="1"/>
  <c r="AC1049" i="14"/>
  <c r="U1048" i="14"/>
  <c r="O1046" i="14"/>
  <c r="AH3512" i="13"/>
  <c r="P3505" i="13"/>
  <c r="AJ3505" i="13" s="1"/>
  <c r="AC1045" i="14"/>
  <c r="U1044" i="14"/>
  <c r="O1042" i="14"/>
  <c r="AH3496" i="13"/>
  <c r="M1041" i="14"/>
  <c r="P3489" i="13"/>
  <c r="AJ3489" i="13" s="1"/>
  <c r="O1038" i="14"/>
  <c r="AH3480" i="13"/>
  <c r="M1037" i="14"/>
  <c r="P3473" i="13"/>
  <c r="AJ3473" i="13" s="1"/>
  <c r="P3465" i="13"/>
  <c r="AJ3465" i="13" s="1"/>
  <c r="M1033" i="14"/>
  <c r="AC1029" i="14"/>
  <c r="U1028" i="14"/>
  <c r="P3457" i="13"/>
  <c r="AJ3457" i="13" s="1"/>
  <c r="P3449" i="13"/>
  <c r="AJ3449" i="13" s="1"/>
  <c r="AC1025" i="14"/>
  <c r="U1024" i="14"/>
  <c r="O1022" i="14"/>
  <c r="AH3440" i="13"/>
  <c r="P3433" i="13"/>
  <c r="AJ3433" i="13" s="1"/>
  <c r="AC1021" i="14"/>
  <c r="U1020" i="14"/>
  <c r="O1018" i="14"/>
  <c r="AH3424" i="13"/>
  <c r="M1017" i="14"/>
  <c r="P3417" i="13"/>
  <c r="AJ3417" i="13" s="1"/>
  <c r="O1014" i="14"/>
  <c r="AH3408" i="13"/>
  <c r="M1013" i="14"/>
  <c r="P3401" i="13"/>
  <c r="AJ3401" i="13" s="1"/>
  <c r="P3393" i="13"/>
  <c r="AJ3393" i="13" s="1"/>
  <c r="M1009" i="14"/>
  <c r="AC1005" i="14"/>
  <c r="U1004" i="14"/>
  <c r="P3385" i="13"/>
  <c r="AJ3385" i="13" s="1"/>
  <c r="P3377" i="13"/>
  <c r="AJ3377" i="13" s="1"/>
  <c r="AC1001" i="14"/>
  <c r="U1000" i="14"/>
  <c r="O998" i="14"/>
  <c r="AH3368" i="13"/>
  <c r="P3361" i="13"/>
  <c r="AJ3361" i="13" s="1"/>
  <c r="AC997" i="14"/>
  <c r="U996" i="14"/>
  <c r="O994" i="14"/>
  <c r="AH3352" i="13"/>
  <c r="M993" i="14"/>
  <c r="P3345" i="13"/>
  <c r="AJ3345" i="13" s="1"/>
  <c r="O990" i="14"/>
  <c r="AH3336" i="13"/>
  <c r="M989" i="14"/>
  <c r="P3329" i="13"/>
  <c r="AJ3329" i="13" s="1"/>
  <c r="P3321" i="13"/>
  <c r="AJ3321" i="13" s="1"/>
  <c r="M985" i="14"/>
  <c r="AC981" i="14"/>
  <c r="U980" i="14"/>
  <c r="P3313" i="13"/>
  <c r="AJ3313" i="13" s="1"/>
  <c r="P3305" i="13"/>
  <c r="AJ3305" i="13" s="1"/>
  <c r="AC977" i="14"/>
  <c r="U976" i="14"/>
  <c r="O974" i="14"/>
  <c r="AH3296" i="13"/>
  <c r="P3289" i="13"/>
  <c r="AJ3289" i="13" s="1"/>
  <c r="AC973" i="14"/>
  <c r="U972" i="14"/>
  <c r="O970" i="14"/>
  <c r="AH3280" i="13"/>
  <c r="M969" i="14"/>
  <c r="P3273" i="13"/>
  <c r="AJ3273" i="13" s="1"/>
  <c r="O966" i="14"/>
  <c r="AH3264" i="13"/>
  <c r="M965" i="14"/>
  <c r="P3257" i="13"/>
  <c r="P3249" i="13"/>
  <c r="AJ3249" i="13" s="1"/>
  <c r="M961" i="14"/>
  <c r="AC957" i="14"/>
  <c r="U956" i="14"/>
  <c r="P3241" i="13"/>
  <c r="AJ3241" i="13" s="1"/>
  <c r="P3233" i="13"/>
  <c r="AJ3233" i="13" s="1"/>
  <c r="AC953" i="14"/>
  <c r="U952" i="14"/>
  <c r="O950" i="14"/>
  <c r="AH3224" i="13"/>
  <c r="P3217" i="13"/>
  <c r="AJ3217" i="13" s="1"/>
  <c r="AC949" i="14"/>
  <c r="U948" i="14"/>
  <c r="O946" i="14"/>
  <c r="AH3208" i="13"/>
  <c r="M945" i="14"/>
  <c r="P3201" i="13"/>
  <c r="AJ3201" i="13" s="1"/>
  <c r="O942" i="14"/>
  <c r="AH3192" i="13"/>
  <c r="M941" i="14"/>
  <c r="P3185" i="13"/>
  <c r="AJ3185" i="13" s="1"/>
  <c r="P3177" i="13"/>
  <c r="AJ3177" i="13" s="1"/>
  <c r="M937" i="14"/>
  <c r="AC933" i="14"/>
  <c r="U932" i="14"/>
  <c r="P3169" i="13"/>
  <c r="AJ3169" i="13" s="1"/>
  <c r="P3161" i="13"/>
  <c r="AC929" i="14"/>
  <c r="U928" i="14"/>
  <c r="O926" i="14"/>
  <c r="AH3152" i="13"/>
  <c r="P3145" i="13"/>
  <c r="AJ3145" i="13" s="1"/>
  <c r="AC925" i="14"/>
  <c r="U924" i="14"/>
  <c r="O922" i="14"/>
  <c r="AH3136" i="13"/>
  <c r="M921" i="14"/>
  <c r="P3129" i="13"/>
  <c r="AJ3129" i="13" s="1"/>
  <c r="O918" i="14"/>
  <c r="AH3120" i="13"/>
  <c r="M917" i="14"/>
  <c r="P3113" i="13"/>
  <c r="AJ3113" i="13" s="1"/>
  <c r="P3105" i="13"/>
  <c r="AJ3105" i="13" s="1"/>
  <c r="M913" i="14"/>
  <c r="AC909" i="14"/>
  <c r="U908" i="14"/>
  <c r="P3097" i="13"/>
  <c r="AJ3097" i="13" s="1"/>
  <c r="P3089" i="13"/>
  <c r="AJ3089" i="13" s="1"/>
  <c r="AC905" i="14"/>
  <c r="U904" i="14"/>
  <c r="O902" i="14"/>
  <c r="AH3080" i="13"/>
  <c r="P3073" i="13"/>
  <c r="AC901" i="14"/>
  <c r="U900" i="14"/>
  <c r="O898" i="14"/>
  <c r="AH3064" i="13"/>
  <c r="M897" i="14"/>
  <c r="P3057" i="13"/>
  <c r="AJ3057" i="13" s="1"/>
  <c r="O894" i="14"/>
  <c r="AH3048" i="13"/>
  <c r="M893" i="14"/>
  <c r="P3041" i="13"/>
  <c r="AJ3041" i="13" s="1"/>
  <c r="P3033" i="13"/>
  <c r="AJ3033" i="13" s="1"/>
  <c r="M889" i="14"/>
  <c r="AC885" i="14"/>
  <c r="U884" i="14"/>
  <c r="P3025" i="13"/>
  <c r="AJ3025" i="13" s="1"/>
  <c r="P3017" i="13"/>
  <c r="AJ3017" i="13" s="1"/>
  <c r="AC881" i="14"/>
  <c r="U880" i="14"/>
  <c r="O878" i="14"/>
  <c r="AH3008" i="13"/>
  <c r="P3001" i="13"/>
  <c r="AJ3001" i="13" s="1"/>
  <c r="AC877" i="14"/>
  <c r="U876" i="14"/>
  <c r="O874" i="14"/>
  <c r="AH2992" i="13"/>
  <c r="M873" i="14"/>
  <c r="P2985" i="13"/>
  <c r="AJ2985" i="13" s="1"/>
  <c r="O870" i="14"/>
  <c r="AH2976" i="13"/>
  <c r="M869" i="14"/>
  <c r="P2969" i="13"/>
  <c r="AJ2969" i="13" s="1"/>
  <c r="P2961" i="13"/>
  <c r="AJ2961" i="13" s="1"/>
  <c r="M865" i="14"/>
  <c r="AC861" i="14"/>
  <c r="U860" i="14"/>
  <c r="P2953" i="13"/>
  <c r="AJ2953" i="13" s="1"/>
  <c r="P2945" i="13"/>
  <c r="P857" i="14" s="1"/>
  <c r="AC857" i="14"/>
  <c r="U856" i="14"/>
  <c r="O854" i="14"/>
  <c r="AH2936" i="13"/>
  <c r="P2929" i="13"/>
  <c r="P853" i="14" s="1"/>
  <c r="AC853" i="14"/>
  <c r="U852" i="14"/>
  <c r="O850" i="14"/>
  <c r="AH2920" i="13"/>
  <c r="M849" i="14"/>
  <c r="P2913" i="13"/>
  <c r="O846" i="14"/>
  <c r="AH2904" i="13"/>
  <c r="M845" i="14"/>
  <c r="P2897" i="13"/>
  <c r="AJ2897" i="13" s="1"/>
  <c r="P2889" i="13"/>
  <c r="P837" i="14" s="1"/>
  <c r="M841" i="14"/>
  <c r="AC837" i="14"/>
  <c r="U836" i="14"/>
  <c r="P2881" i="13"/>
  <c r="P2873" i="13"/>
  <c r="P833" i="14" s="1"/>
  <c r="AC833" i="14"/>
  <c r="U832" i="14"/>
  <c r="O830" i="14"/>
  <c r="AH2864" i="13"/>
  <c r="P2857" i="13"/>
  <c r="P2849" i="13"/>
  <c r="U826" i="14"/>
  <c r="P2841" i="13"/>
  <c r="P2833" i="13"/>
  <c r="P2825" i="13"/>
  <c r="U820" i="14"/>
  <c r="P2817" i="13"/>
  <c r="AJ2817" i="13" s="1"/>
  <c r="P2804" i="13"/>
  <c r="AJ2804" i="13" s="1"/>
  <c r="U813" i="14"/>
  <c r="AI812" i="14"/>
  <c r="P2792" i="13"/>
  <c r="P2781" i="13"/>
  <c r="AH2771" i="13"/>
  <c r="AI2771" i="13" s="1"/>
  <c r="P2769" i="13"/>
  <c r="P801" i="14" s="1"/>
  <c r="P2758" i="13"/>
  <c r="P2740" i="13"/>
  <c r="AJ2740" i="13" s="1"/>
  <c r="U797" i="14"/>
  <c r="AI796" i="14"/>
  <c r="P2728" i="13"/>
  <c r="AJ2728" i="13" s="1"/>
  <c r="AJ2727" i="13"/>
  <c r="P2717" i="13"/>
  <c r="AJ2717" i="13" s="1"/>
  <c r="AH2707" i="13"/>
  <c r="AI2707" i="13" s="1"/>
  <c r="P2705" i="13"/>
  <c r="AH2695" i="13"/>
  <c r="P2695" i="13"/>
  <c r="P2689" i="13"/>
  <c r="P787" i="14" s="1"/>
  <c r="P2685" i="13"/>
  <c r="U778" i="14"/>
  <c r="P2661" i="13"/>
  <c r="P2657" i="13"/>
  <c r="AJ2657" i="13" s="1"/>
  <c r="P2650" i="13"/>
  <c r="AJ2649" i="13"/>
  <c r="P774" i="14"/>
  <c r="P770" i="14"/>
  <c r="U753" i="14"/>
  <c r="P2538" i="13"/>
  <c r="AJ2521" i="13"/>
  <c r="AJ2500" i="13"/>
  <c r="AJ2467" i="13"/>
  <c r="U725" i="14"/>
  <c r="P2433" i="13"/>
  <c r="AH2417" i="13"/>
  <c r="P2417" i="13"/>
  <c r="AH2385" i="13"/>
  <c r="AI2385" i="13" s="1"/>
  <c r="AI699" i="14" s="1"/>
  <c r="P2385" i="13"/>
  <c r="P2403" i="13"/>
  <c r="P692" i="14"/>
  <c r="AJ2354" i="13"/>
  <c r="AH2321" i="13"/>
  <c r="P2321" i="13"/>
  <c r="AI2065" i="13"/>
  <c r="P1177" i="14"/>
  <c r="P1176" i="14"/>
  <c r="P1175" i="14"/>
  <c r="P1173" i="14"/>
  <c r="P1172" i="14"/>
  <c r="P3889" i="13"/>
  <c r="AJ3889" i="13" s="1"/>
  <c r="P3888" i="13"/>
  <c r="AJ3888" i="13" s="1"/>
  <c r="P3887" i="13"/>
  <c r="AJ3887" i="13" s="1"/>
  <c r="P3886" i="13"/>
  <c r="AJ3886" i="13" s="1"/>
  <c r="P3885" i="13"/>
  <c r="AJ3885" i="13" s="1"/>
  <c r="P3884" i="13"/>
  <c r="AJ3884" i="13" s="1"/>
  <c r="P3883" i="13"/>
  <c r="AJ3883" i="13" s="1"/>
  <c r="P3882" i="13"/>
  <c r="AJ3882" i="13" s="1"/>
  <c r="P3881" i="13"/>
  <c r="AJ3881" i="13" s="1"/>
  <c r="P3880" i="13"/>
  <c r="AJ3880" i="13" s="1"/>
  <c r="P3879" i="13"/>
  <c r="AJ3879" i="13" s="1"/>
  <c r="P3878" i="13"/>
  <c r="AJ3878" i="13" s="1"/>
  <c r="P3877" i="13"/>
  <c r="AJ3877" i="13" s="1"/>
  <c r="P3876" i="13"/>
  <c r="P3875" i="13"/>
  <c r="P3874" i="13"/>
  <c r="P3873" i="13"/>
  <c r="P3872" i="13"/>
  <c r="P1165" i="14"/>
  <c r="P1164" i="14"/>
  <c r="P1163" i="14"/>
  <c r="P1162" i="14"/>
  <c r="P1161" i="14"/>
  <c r="P1160" i="14"/>
  <c r="P1159" i="14"/>
  <c r="P1158" i="14"/>
  <c r="P1157" i="14"/>
  <c r="P1156" i="14"/>
  <c r="P1155" i="14"/>
  <c r="P1154" i="14"/>
  <c r="P3835" i="13"/>
  <c r="AJ3835" i="13" s="1"/>
  <c r="P3834" i="13"/>
  <c r="AJ3834" i="13" s="1"/>
  <c r="P3833" i="13"/>
  <c r="AJ3833" i="13" s="1"/>
  <c r="P3832" i="13"/>
  <c r="AJ3832" i="13" s="1"/>
  <c r="P3831" i="13"/>
  <c r="AJ3831" i="13" s="1"/>
  <c r="P3830" i="13"/>
  <c r="AJ3830" i="13" s="1"/>
  <c r="P3829" i="13"/>
  <c r="AJ3829" i="13" s="1"/>
  <c r="P3828" i="13"/>
  <c r="AJ3828" i="13" s="1"/>
  <c r="P3827" i="13"/>
  <c r="AJ3827" i="13" s="1"/>
  <c r="P3826" i="13"/>
  <c r="AJ3826" i="13" s="1"/>
  <c r="P3825" i="13"/>
  <c r="AJ3825" i="13" s="1"/>
  <c r="P3824" i="13"/>
  <c r="AJ3824" i="13" s="1"/>
  <c r="P3823" i="13"/>
  <c r="P3822" i="13"/>
  <c r="AJ3822" i="13" s="1"/>
  <c r="P3821" i="13"/>
  <c r="AJ3821" i="13" s="1"/>
  <c r="P3820" i="13"/>
  <c r="P3819" i="13"/>
  <c r="P3818" i="13"/>
  <c r="P1147" i="14"/>
  <c r="P1146" i="14"/>
  <c r="P1145" i="14"/>
  <c r="P1144" i="14"/>
  <c r="O1143" i="14"/>
  <c r="AH3801" i="13"/>
  <c r="M1142" i="14"/>
  <c r="U1141" i="14"/>
  <c r="P1140" i="14"/>
  <c r="O1139" i="14"/>
  <c r="AH3785" i="13"/>
  <c r="M1138" i="14"/>
  <c r="O1135" i="14"/>
  <c r="AH3769" i="13"/>
  <c r="M1134" i="14"/>
  <c r="AC1130" i="14"/>
  <c r="AC1126" i="14"/>
  <c r="U1125" i="14"/>
  <c r="P1124" i="14"/>
  <c r="P3738" i="13"/>
  <c r="AJ3738" i="13" s="1"/>
  <c r="AC1122" i="14"/>
  <c r="U1121" i="14"/>
  <c r="P3730" i="13"/>
  <c r="P1120" i="14" s="1"/>
  <c r="O1119" i="14"/>
  <c r="AH3729" i="13"/>
  <c r="M1118" i="14"/>
  <c r="U1117" i="14"/>
  <c r="P1116" i="14"/>
  <c r="O1115" i="14"/>
  <c r="AH3713" i="13"/>
  <c r="M1114" i="14"/>
  <c r="O1111" i="14"/>
  <c r="AH3697" i="13"/>
  <c r="M1110" i="14"/>
  <c r="AC1106" i="14"/>
  <c r="AC1102" i="14"/>
  <c r="U1101" i="14"/>
  <c r="AC1098" i="14"/>
  <c r="U1097" i="14"/>
  <c r="P1096" i="14"/>
  <c r="O1095" i="14"/>
  <c r="AH3657" i="13"/>
  <c r="M1094" i="14"/>
  <c r="P3650" i="13"/>
  <c r="AJ3650" i="13" s="1"/>
  <c r="U1093" i="14"/>
  <c r="P3642" i="13"/>
  <c r="O1091" i="14"/>
  <c r="AH3641" i="13"/>
  <c r="M1090" i="14"/>
  <c r="O1087" i="14"/>
  <c r="AH3625" i="13"/>
  <c r="M1086" i="14"/>
  <c r="AC1082" i="14"/>
  <c r="P3618" i="13"/>
  <c r="AJ3618" i="13" s="1"/>
  <c r="P3610" i="13"/>
  <c r="AC1078" i="14"/>
  <c r="U1077" i="14"/>
  <c r="P3602" i="13"/>
  <c r="P1076" i="14" s="1"/>
  <c r="AC1074" i="14"/>
  <c r="U1073" i="14"/>
  <c r="O1071" i="14"/>
  <c r="AH3585" i="13"/>
  <c r="M1070" i="14"/>
  <c r="U1069" i="14"/>
  <c r="P1068" i="14"/>
  <c r="O1067" i="14"/>
  <c r="AH3569" i="13"/>
  <c r="M1066" i="14"/>
  <c r="O1063" i="14"/>
  <c r="AH3553" i="13"/>
  <c r="M1062" i="14"/>
  <c r="AC1058" i="14"/>
  <c r="AC1054" i="14"/>
  <c r="U1053" i="14"/>
  <c r="P1052" i="14"/>
  <c r="P3522" i="13"/>
  <c r="AJ3522" i="13" s="1"/>
  <c r="AC1050" i="14"/>
  <c r="U1049" i="14"/>
  <c r="P3514" i="13"/>
  <c r="O1047" i="14"/>
  <c r="AH3513" i="13"/>
  <c r="M1046" i="14"/>
  <c r="AJ3510" i="13"/>
  <c r="AJ3502" i="13"/>
  <c r="U1045" i="14"/>
  <c r="P1044" i="14"/>
  <c r="O1043" i="14"/>
  <c r="AH3497" i="13"/>
  <c r="M1042" i="14"/>
  <c r="AJ3486" i="13"/>
  <c r="O1039" i="14"/>
  <c r="AH3481" i="13"/>
  <c r="M1038" i="14"/>
  <c r="AC1034" i="14"/>
  <c r="AJ3470" i="13"/>
  <c r="AC1030" i="14"/>
  <c r="U1029" i="14"/>
  <c r="P1028" i="14"/>
  <c r="AJ3454" i="13"/>
  <c r="AJ3446" i="13"/>
  <c r="AC1026" i="14"/>
  <c r="U1025" i="14"/>
  <c r="P1024" i="14"/>
  <c r="O1023" i="14"/>
  <c r="AH3441" i="13"/>
  <c r="M1022" i="14"/>
  <c r="AJ3438" i="13"/>
  <c r="P3434" i="13"/>
  <c r="AJ3434" i="13" s="1"/>
  <c r="AJ3430" i="13"/>
  <c r="U1021" i="14"/>
  <c r="O1019" i="14"/>
  <c r="AH3425" i="13"/>
  <c r="M1018" i="14"/>
  <c r="AJ3414" i="13"/>
  <c r="O1015" i="14"/>
  <c r="AH3409" i="13"/>
  <c r="M1014" i="14"/>
  <c r="AC1010" i="14"/>
  <c r="AJ3398" i="13"/>
  <c r="AC1006" i="14"/>
  <c r="U1005" i="14"/>
  <c r="P1004" i="14"/>
  <c r="AJ3382" i="13"/>
  <c r="AJ3374" i="13"/>
  <c r="AC1002" i="14"/>
  <c r="U1001" i="14"/>
  <c r="O999" i="14"/>
  <c r="AH3369" i="13"/>
  <c r="M998" i="14"/>
  <c r="AJ3366" i="13"/>
  <c r="AJ3358" i="13"/>
  <c r="U997" i="14"/>
  <c r="P996" i="14"/>
  <c r="O995" i="14"/>
  <c r="AH3353" i="13"/>
  <c r="M994" i="14"/>
  <c r="P3346" i="13"/>
  <c r="AJ3342" i="13"/>
  <c r="P3338" i="13"/>
  <c r="O991" i="14"/>
  <c r="AH3337" i="13"/>
  <c r="M990" i="14"/>
  <c r="AC986" i="14"/>
  <c r="AJ3326" i="13"/>
  <c r="AI3325" i="13"/>
  <c r="AC982" i="14"/>
  <c r="U981" i="14"/>
  <c r="AJ3310" i="13"/>
  <c r="AJ3302" i="13"/>
  <c r="AC978" i="14"/>
  <c r="U977" i="14"/>
  <c r="P976" i="14"/>
  <c r="O975" i="14"/>
  <c r="AH3297" i="13"/>
  <c r="M974" i="14"/>
  <c r="AJ3294" i="13"/>
  <c r="AJ3286" i="13"/>
  <c r="U973" i="14"/>
  <c r="P972" i="14"/>
  <c r="O971" i="14"/>
  <c r="AH3281" i="13"/>
  <c r="M970" i="14"/>
  <c r="AJ3270" i="13"/>
  <c r="O967" i="14"/>
  <c r="AH3265" i="13"/>
  <c r="M966" i="14"/>
  <c r="AC962" i="14"/>
  <c r="P3258" i="13"/>
  <c r="P3250" i="13"/>
  <c r="AJ3250" i="13" s="1"/>
  <c r="AC958" i="14"/>
  <c r="U957" i="14"/>
  <c r="P3242" i="13"/>
  <c r="AI3237" i="13"/>
  <c r="AC954" i="14"/>
  <c r="U953" i="14"/>
  <c r="O951" i="14"/>
  <c r="AH3225" i="13"/>
  <c r="M950" i="14"/>
  <c r="AJ3214" i="13"/>
  <c r="U949" i="14"/>
  <c r="P948" i="14"/>
  <c r="O947" i="14"/>
  <c r="AH3209" i="13"/>
  <c r="M946" i="14"/>
  <c r="AJ3198" i="13"/>
  <c r="O943" i="14"/>
  <c r="AH3193" i="13"/>
  <c r="M942" i="14"/>
  <c r="AC938" i="14"/>
  <c r="AJ3182" i="13"/>
  <c r="AC934" i="14"/>
  <c r="U933" i="14"/>
  <c r="P932" i="14"/>
  <c r="P3162" i="13"/>
  <c r="AC930" i="14"/>
  <c r="U929" i="14"/>
  <c r="P3154" i="13"/>
  <c r="O927" i="14"/>
  <c r="AH3153" i="13"/>
  <c r="M926" i="14"/>
  <c r="AJ3150" i="13"/>
  <c r="AI3149" i="13"/>
  <c r="AJ3142" i="13"/>
  <c r="AI3141" i="13"/>
  <c r="U925" i="14"/>
  <c r="O923" i="14"/>
  <c r="AH3137" i="13"/>
  <c r="M922" i="14"/>
  <c r="AJ3126" i="13"/>
  <c r="O919" i="14"/>
  <c r="AH3121" i="13"/>
  <c r="M918" i="14"/>
  <c r="AC914" i="14"/>
  <c r="AJ3110" i="13"/>
  <c r="AC910" i="14"/>
  <c r="U909" i="14"/>
  <c r="AJ3094" i="13"/>
  <c r="AJ3086" i="13"/>
  <c r="AC906" i="14"/>
  <c r="U905" i="14"/>
  <c r="P904" i="14"/>
  <c r="O903" i="14"/>
  <c r="AH3081" i="13"/>
  <c r="M902" i="14"/>
  <c r="AJ3078" i="13"/>
  <c r="P3074" i="13"/>
  <c r="U901" i="14"/>
  <c r="P3066" i="13"/>
  <c r="O899" i="14"/>
  <c r="AH3065" i="13"/>
  <c r="M898" i="14"/>
  <c r="AI3061" i="13"/>
  <c r="AJ3054" i="13"/>
  <c r="AI3053" i="13"/>
  <c r="O895" i="14"/>
  <c r="AH3049" i="13"/>
  <c r="M894" i="14"/>
  <c r="AC890" i="14"/>
  <c r="AJ3038" i="13"/>
  <c r="AC886" i="14"/>
  <c r="U885" i="14"/>
  <c r="P884" i="14"/>
  <c r="AJ3022" i="13"/>
  <c r="AJ3014" i="13"/>
  <c r="AC882" i="14"/>
  <c r="U881" i="14"/>
  <c r="O879" i="14"/>
  <c r="AH3009" i="13"/>
  <c r="M878" i="14"/>
  <c r="AJ3006" i="13"/>
  <c r="AJ2998" i="13"/>
  <c r="U877" i="14"/>
  <c r="P876" i="14"/>
  <c r="O875" i="14"/>
  <c r="AH2993" i="13"/>
  <c r="M874" i="14"/>
  <c r="P2986" i="13"/>
  <c r="P2978" i="13"/>
  <c r="AJ2978" i="13" s="1"/>
  <c r="O871" i="14"/>
  <c r="AH2977" i="13"/>
  <c r="M870" i="14"/>
  <c r="AC866" i="14"/>
  <c r="AJ2966" i="13"/>
  <c r="AI2965" i="13"/>
  <c r="AC862" i="14"/>
  <c r="U861" i="14"/>
  <c r="P860" i="14"/>
  <c r="AJ2950" i="13"/>
  <c r="AJ2942" i="13"/>
  <c r="AC858" i="14"/>
  <c r="U857" i="14"/>
  <c r="P856" i="14"/>
  <c r="O855" i="14"/>
  <c r="AH2937" i="13"/>
  <c r="M854" i="14"/>
  <c r="AJ2934" i="13"/>
  <c r="AJ2926" i="13"/>
  <c r="U853" i="14"/>
  <c r="P852" i="14"/>
  <c r="O851" i="14"/>
  <c r="AH2921" i="13"/>
  <c r="M850" i="14"/>
  <c r="AJ2910" i="13"/>
  <c r="O847" i="14"/>
  <c r="AH2905" i="13"/>
  <c r="M846" i="14"/>
  <c r="AC842" i="14"/>
  <c r="AJ2894" i="13"/>
  <c r="AC838" i="14"/>
  <c r="U837" i="14"/>
  <c r="AI2877" i="13"/>
  <c r="AC834" i="14"/>
  <c r="U833" i="14"/>
  <c r="O831" i="14"/>
  <c r="AH2865" i="13"/>
  <c r="M830" i="14"/>
  <c r="AJ2862" i="13"/>
  <c r="U827" i="14"/>
  <c r="P826" i="14"/>
  <c r="AJ2838" i="13"/>
  <c r="P2826" i="13"/>
  <c r="AJ2826" i="13" s="1"/>
  <c r="U821" i="14"/>
  <c r="AJ2814" i="13"/>
  <c r="AH2813" i="13"/>
  <c r="AI2813" i="13" s="1"/>
  <c r="AH2807" i="13"/>
  <c r="AI2807" i="13" s="1"/>
  <c r="AH2801" i="13"/>
  <c r="AI2801" i="13" s="1"/>
  <c r="P813" i="14"/>
  <c r="AI2795" i="13"/>
  <c r="AJ2784" i="13"/>
  <c r="AI2778" i="13"/>
  <c r="U808" i="14"/>
  <c r="AJ2773" i="13"/>
  <c r="AH2772" i="13"/>
  <c r="AJ2761" i="13"/>
  <c r="AH2760" i="13"/>
  <c r="AI2760" i="13" s="1"/>
  <c r="U803" i="14"/>
  <c r="AI802" i="14"/>
  <c r="AH2749" i="13"/>
  <c r="AI2749" i="13" s="1"/>
  <c r="AH2743" i="13"/>
  <c r="AI2743" i="13" s="1"/>
  <c r="AH2737" i="13"/>
  <c r="AI2737" i="13" s="1"/>
  <c r="AJ2720" i="13"/>
  <c r="U792" i="14"/>
  <c r="AH2708" i="13"/>
  <c r="AI2732" i="13" s="1"/>
  <c r="AH2697" i="13"/>
  <c r="U784" i="14"/>
  <c r="P2666" i="13"/>
  <c r="P2662" i="13"/>
  <c r="AH2648" i="13"/>
  <c r="U775" i="14"/>
  <c r="AH2593" i="13"/>
  <c r="AJ2588" i="13"/>
  <c r="U757" i="14"/>
  <c r="AH2569" i="13"/>
  <c r="AI2569" i="13" s="1"/>
  <c r="P2565" i="13"/>
  <c r="AJ2565" i="13" s="1"/>
  <c r="AH2560" i="13"/>
  <c r="U751" i="14"/>
  <c r="AI2526" i="13"/>
  <c r="AJ2526" i="13" s="1"/>
  <c r="AH2520" i="13"/>
  <c r="AI2520" i="13" s="1"/>
  <c r="AI738" i="14" s="1"/>
  <c r="AJ2515" i="13"/>
  <c r="AJ2476" i="13"/>
  <c r="AH2472" i="13"/>
  <c r="AI2472" i="13" s="1"/>
  <c r="P2465" i="13"/>
  <c r="AJ2462" i="13"/>
  <c r="P2409" i="13"/>
  <c r="AH2409" i="13"/>
  <c r="AI2409" i="13" s="1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M1143" i="14"/>
  <c r="O1140" i="14"/>
  <c r="AH3786" i="13"/>
  <c r="M1139" i="14"/>
  <c r="AJ3775" i="13"/>
  <c r="M1135" i="14"/>
  <c r="AC1131" i="14"/>
  <c r="U1130" i="14"/>
  <c r="AC1127" i="14"/>
  <c r="U1126" i="14"/>
  <c r="O1124" i="14"/>
  <c r="AH3746" i="13"/>
  <c r="AC1123" i="14"/>
  <c r="U1122" i="14"/>
  <c r="O1120" i="14"/>
  <c r="AH3730" i="13"/>
  <c r="M1119" i="14"/>
  <c r="O1116" i="14"/>
  <c r="AH3714" i="13"/>
  <c r="M1115" i="14"/>
  <c r="AJ3703" i="13"/>
  <c r="M1111" i="14"/>
  <c r="AC1107" i="14"/>
  <c r="U1106" i="14"/>
  <c r="AC1103" i="14"/>
  <c r="U1102" i="14"/>
  <c r="O1100" i="14"/>
  <c r="AH3674" i="13"/>
  <c r="AC1099" i="14"/>
  <c r="U1098" i="14"/>
  <c r="O1096" i="14"/>
  <c r="AH3658" i="13"/>
  <c r="M1095" i="14"/>
  <c r="O1092" i="14"/>
  <c r="AH3642" i="13"/>
  <c r="M1091" i="14"/>
  <c r="AJ3631" i="13"/>
  <c r="M1087" i="14"/>
  <c r="AC1083" i="14"/>
  <c r="U1082" i="14"/>
  <c r="AC1079" i="14"/>
  <c r="U1078" i="14"/>
  <c r="O1076" i="14"/>
  <c r="AH3602" i="13"/>
  <c r="AC1075" i="14"/>
  <c r="U1074" i="14"/>
  <c r="O1072" i="14"/>
  <c r="AH3586" i="13"/>
  <c r="M1071" i="14"/>
  <c r="O1068" i="14"/>
  <c r="AH3570" i="13"/>
  <c r="M1067" i="14"/>
  <c r="AJ3559" i="13"/>
  <c r="M1063" i="14"/>
  <c r="AC1059" i="14"/>
  <c r="U1058" i="14"/>
  <c r="AC1055" i="14"/>
  <c r="U1054" i="14"/>
  <c r="O1052" i="14"/>
  <c r="AH3530" i="13"/>
  <c r="AC1051" i="14"/>
  <c r="U1050" i="14"/>
  <c r="O1048" i="14"/>
  <c r="AH3514" i="13"/>
  <c r="M1047" i="14"/>
  <c r="P3507" i="13"/>
  <c r="P1041" i="14" s="1"/>
  <c r="O1044" i="14"/>
  <c r="AH3498" i="13"/>
  <c r="M1043" i="14"/>
  <c r="P3491" i="13"/>
  <c r="AJ3487" i="13"/>
  <c r="P3483" i="13"/>
  <c r="AJ3483" i="13" s="1"/>
  <c r="M1039" i="14"/>
  <c r="AC1035" i="14"/>
  <c r="U1034" i="14"/>
  <c r="P3475" i="13"/>
  <c r="P3467" i="13"/>
  <c r="AC1031" i="14"/>
  <c r="U1030" i="14"/>
  <c r="O1028" i="14"/>
  <c r="AH3458" i="13"/>
  <c r="P3451" i="13"/>
  <c r="AC1027" i="14"/>
  <c r="U1026" i="14"/>
  <c r="O1024" i="14"/>
  <c r="AH3442" i="13"/>
  <c r="M1023" i="14"/>
  <c r="P3435" i="13"/>
  <c r="AJ3435" i="13" s="1"/>
  <c r="O1020" i="14"/>
  <c r="AH3426" i="13"/>
  <c r="M1019" i="14"/>
  <c r="P3419" i="13"/>
  <c r="P3411" i="13"/>
  <c r="AJ3411" i="13" s="1"/>
  <c r="M1015" i="14"/>
  <c r="AC1011" i="14"/>
  <c r="U1010" i="14"/>
  <c r="P3403" i="13"/>
  <c r="P3395" i="13"/>
  <c r="AC1007" i="14"/>
  <c r="U1006" i="14"/>
  <c r="O1004" i="14"/>
  <c r="AH3386" i="13"/>
  <c r="P3379" i="13"/>
  <c r="P1003" i="14" s="1"/>
  <c r="AC1003" i="14"/>
  <c r="U1002" i="14"/>
  <c r="O1000" i="14"/>
  <c r="AH3370" i="13"/>
  <c r="M999" i="14"/>
  <c r="P3363" i="13"/>
  <c r="O996" i="14"/>
  <c r="AH3354" i="13"/>
  <c r="M995" i="14"/>
  <c r="P3347" i="13"/>
  <c r="P3339" i="13"/>
  <c r="M991" i="14"/>
  <c r="AC987" i="14"/>
  <c r="U986" i="14"/>
  <c r="P3331" i="13"/>
  <c r="AJ3331" i="13" s="1"/>
  <c r="P3323" i="13"/>
  <c r="AC983" i="14"/>
  <c r="U982" i="14"/>
  <c r="O980" i="14"/>
  <c r="AH3314" i="13"/>
  <c r="P3307" i="13"/>
  <c r="AJ3307" i="13" s="1"/>
  <c r="AC979" i="14"/>
  <c r="U978" i="14"/>
  <c r="O976" i="14"/>
  <c r="AH3298" i="13"/>
  <c r="M975" i="14"/>
  <c r="P3291" i="13"/>
  <c r="O972" i="14"/>
  <c r="AH3282" i="13"/>
  <c r="M971" i="14"/>
  <c r="P3275" i="13"/>
  <c r="AJ3275" i="13" s="1"/>
  <c r="P3267" i="13"/>
  <c r="AJ3267" i="13" s="1"/>
  <c r="M967" i="14"/>
  <c r="AC963" i="14"/>
  <c r="U962" i="14"/>
  <c r="P3259" i="13"/>
  <c r="AI3254" i="13"/>
  <c r="AJ3254" i="13" s="1"/>
  <c r="P3251" i="13"/>
  <c r="P959" i="14" s="1"/>
  <c r="AC959" i="14"/>
  <c r="U958" i="14"/>
  <c r="O956" i="14"/>
  <c r="AH3242" i="13"/>
  <c r="AI3238" i="13"/>
  <c r="AJ3238" i="13" s="1"/>
  <c r="P3235" i="13"/>
  <c r="AJ3235" i="13" s="1"/>
  <c r="AI3230" i="13"/>
  <c r="AJ3230" i="13" s="1"/>
  <c r="AC955" i="14"/>
  <c r="U954" i="14"/>
  <c r="O952" i="14"/>
  <c r="AH3226" i="13"/>
  <c r="M951" i="14"/>
  <c r="P3219" i="13"/>
  <c r="AJ3219" i="13" s="1"/>
  <c r="O948" i="14"/>
  <c r="AH3210" i="13"/>
  <c r="M947" i="14"/>
  <c r="P3203" i="13"/>
  <c r="AJ3203" i="13" s="1"/>
  <c r="P3195" i="13"/>
  <c r="AJ3195" i="13" s="1"/>
  <c r="M943" i="14"/>
  <c r="AC939" i="14"/>
  <c r="U938" i="14"/>
  <c r="P3187" i="13"/>
  <c r="AJ3187" i="13" s="1"/>
  <c r="P3179" i="13"/>
  <c r="AJ3179" i="13" s="1"/>
  <c r="AC935" i="14"/>
  <c r="U934" i="14"/>
  <c r="O932" i="14"/>
  <c r="AH3170" i="13"/>
  <c r="P3163" i="13"/>
  <c r="AC931" i="14"/>
  <c r="U930" i="14"/>
  <c r="O928" i="14"/>
  <c r="AH3154" i="13"/>
  <c r="M927" i="14"/>
  <c r="P3147" i="13"/>
  <c r="AJ3147" i="13" s="1"/>
  <c r="O924" i="14"/>
  <c r="AH3138" i="13"/>
  <c r="M923" i="14"/>
  <c r="P3131" i="13"/>
  <c r="AJ3131" i="13" s="1"/>
  <c r="P3123" i="13"/>
  <c r="AJ3123" i="13" s="1"/>
  <c r="M919" i="14"/>
  <c r="AC915" i="14"/>
  <c r="U914" i="14"/>
  <c r="P3115" i="13"/>
  <c r="AJ3115" i="13" s="1"/>
  <c r="P3107" i="13"/>
  <c r="AJ3107" i="13" s="1"/>
  <c r="AC911" i="14"/>
  <c r="U910" i="14"/>
  <c r="O908" i="14"/>
  <c r="AH3098" i="13"/>
  <c r="P3091" i="13"/>
  <c r="AJ3091" i="13" s="1"/>
  <c r="AC907" i="14"/>
  <c r="U906" i="14"/>
  <c r="O904" i="14"/>
  <c r="AH3082" i="13"/>
  <c r="M903" i="14"/>
  <c r="AI3078" i="13"/>
  <c r="P3075" i="13"/>
  <c r="AI3070" i="13"/>
  <c r="AJ3070" i="13" s="1"/>
  <c r="O900" i="14"/>
  <c r="AH3066" i="13"/>
  <c r="M899" i="14"/>
  <c r="P3059" i="13"/>
  <c r="AJ3059" i="13" s="1"/>
  <c r="P3051" i="13"/>
  <c r="AJ3051" i="13" s="1"/>
  <c r="M895" i="14"/>
  <c r="AC891" i="14"/>
  <c r="U890" i="14"/>
  <c r="P3043" i="13"/>
  <c r="AJ3043" i="13" s="1"/>
  <c r="P3035" i="13"/>
  <c r="AJ3035" i="13" s="1"/>
  <c r="AC887" i="14"/>
  <c r="U886" i="14"/>
  <c r="O884" i="14"/>
  <c r="AH3026" i="13"/>
  <c r="P3019" i="13"/>
  <c r="AJ3019" i="13" s="1"/>
  <c r="AC883" i="14"/>
  <c r="U882" i="14"/>
  <c r="O880" i="14"/>
  <c r="AH3010" i="13"/>
  <c r="M879" i="14"/>
  <c r="P3003" i="13"/>
  <c r="AJ3003" i="13" s="1"/>
  <c r="O876" i="14"/>
  <c r="AH2994" i="13"/>
  <c r="M875" i="14"/>
  <c r="P2987" i="13"/>
  <c r="AJ2987" i="13" s="1"/>
  <c r="AI2982" i="13"/>
  <c r="P2979" i="13"/>
  <c r="AJ2979" i="13" s="1"/>
  <c r="M871" i="14"/>
  <c r="AC867" i="14"/>
  <c r="U866" i="14"/>
  <c r="P2971" i="13"/>
  <c r="AJ2971" i="13" s="1"/>
  <c r="P2963" i="13"/>
  <c r="AJ2963" i="13" s="1"/>
  <c r="AC863" i="14"/>
  <c r="U862" i="14"/>
  <c r="O860" i="14"/>
  <c r="AH2954" i="13"/>
  <c r="P2947" i="13"/>
  <c r="AJ2947" i="13" s="1"/>
  <c r="AC859" i="14"/>
  <c r="U858" i="14"/>
  <c r="O856" i="14"/>
  <c r="AH2938" i="13"/>
  <c r="M855" i="14"/>
  <c r="P2931" i="13"/>
  <c r="AJ2931" i="13" s="1"/>
  <c r="O852" i="14"/>
  <c r="AH2922" i="13"/>
  <c r="M851" i="14"/>
  <c r="P2915" i="13"/>
  <c r="AJ2915" i="13" s="1"/>
  <c r="P2907" i="13"/>
  <c r="AJ2907" i="13" s="1"/>
  <c r="M847" i="14"/>
  <c r="AC843" i="14"/>
  <c r="U842" i="14"/>
  <c r="P2899" i="13"/>
  <c r="AJ2899" i="13" s="1"/>
  <c r="AI2894" i="13"/>
  <c r="P2891" i="13"/>
  <c r="AJ2891" i="13" s="1"/>
  <c r="AC839" i="14"/>
  <c r="U838" i="14"/>
  <c r="O836" i="14"/>
  <c r="AH2882" i="13"/>
  <c r="AI2878" i="13"/>
  <c r="AJ2878" i="13" s="1"/>
  <c r="P2875" i="13"/>
  <c r="AJ2875" i="13" s="1"/>
  <c r="AI2870" i="13"/>
  <c r="AJ2870" i="13" s="1"/>
  <c r="AC835" i="14"/>
  <c r="U834" i="14"/>
  <c r="O832" i="14"/>
  <c r="AH2866" i="13"/>
  <c r="M831" i="14"/>
  <c r="P2859" i="13"/>
  <c r="AJ2859" i="13" s="1"/>
  <c r="P2851" i="13"/>
  <c r="U828" i="14"/>
  <c r="P2843" i="13"/>
  <c r="P2835" i="13"/>
  <c r="P2827" i="13"/>
  <c r="U822" i="14"/>
  <c r="P2819" i="13"/>
  <c r="P2806" i="13"/>
  <c r="AJ2806" i="13" s="1"/>
  <c r="AI816" i="14"/>
  <c r="U814" i="14"/>
  <c r="P2794" i="13"/>
  <c r="AJ2794" i="13" s="1"/>
  <c r="AI2782" i="13"/>
  <c r="AJ2782" i="13" s="1"/>
  <c r="AJ2779" i="13"/>
  <c r="U809" i="14"/>
  <c r="AH2755" i="13"/>
  <c r="AI2797" i="13" s="1"/>
  <c r="AJ2797" i="13" s="1"/>
  <c r="P2747" i="13"/>
  <c r="AJ2747" i="13" s="1"/>
  <c r="P2742" i="13"/>
  <c r="U798" i="14"/>
  <c r="U793" i="14"/>
  <c r="AJ2711" i="13"/>
  <c r="AI2683" i="13"/>
  <c r="P2676" i="13"/>
  <c r="P780" i="14" s="1"/>
  <c r="U779" i="14"/>
  <c r="AH2658" i="13"/>
  <c r="AI2658" i="13" s="1"/>
  <c r="AJ2654" i="13"/>
  <c r="AH2652" i="13"/>
  <c r="AI2652" i="13" s="1"/>
  <c r="AI774" i="14" s="1"/>
  <c r="AH2644" i="13"/>
  <c r="P2634" i="13"/>
  <c r="AH2620" i="13"/>
  <c r="AI2620" i="13" s="1"/>
  <c r="AH2609" i="13"/>
  <c r="U763" i="14"/>
  <c r="AJ2598" i="13"/>
  <c r="AH2576" i="13"/>
  <c r="P2575" i="13"/>
  <c r="P757" i="14" s="1"/>
  <c r="AH2575" i="13"/>
  <c r="AI2565" i="13"/>
  <c r="U748" i="14"/>
  <c r="P2528" i="13"/>
  <c r="AH2528" i="13"/>
  <c r="AI2518" i="13"/>
  <c r="AJ2518" i="13"/>
  <c r="P2513" i="13"/>
  <c r="AJ2513" i="13" s="1"/>
  <c r="P2531" i="13"/>
  <c r="P2504" i="13"/>
  <c r="P734" i="14" s="1"/>
  <c r="P2522" i="13"/>
  <c r="P720" i="14"/>
  <c r="AI691" i="14"/>
  <c r="O1045" i="14"/>
  <c r="AH3499" i="13"/>
  <c r="O1029" i="14"/>
  <c r="AH3459" i="13"/>
  <c r="O1025" i="14"/>
  <c r="AH3443" i="13"/>
  <c r="O1021" i="14"/>
  <c r="AH3427" i="13"/>
  <c r="P1006" i="14"/>
  <c r="O1005" i="14"/>
  <c r="AH3387" i="13"/>
  <c r="O1001" i="14"/>
  <c r="AH3371" i="13"/>
  <c r="O997" i="14"/>
  <c r="AH3355" i="13"/>
  <c r="P986" i="14"/>
  <c r="P982" i="14"/>
  <c r="O981" i="14"/>
  <c r="AH3315" i="13"/>
  <c r="P978" i="14"/>
  <c r="O977" i="14"/>
  <c r="AH3299" i="13"/>
  <c r="O973" i="14"/>
  <c r="AH3283" i="13"/>
  <c r="O957" i="14"/>
  <c r="AH3243" i="13"/>
  <c r="O953" i="14"/>
  <c r="AH3227" i="13"/>
  <c r="O949" i="14"/>
  <c r="AH3211" i="13"/>
  <c r="P938" i="14"/>
  <c r="P934" i="14"/>
  <c r="O933" i="14"/>
  <c r="AH3171" i="13"/>
  <c r="P930" i="14"/>
  <c r="O929" i="14"/>
  <c r="AH3155" i="13"/>
  <c r="O925" i="14"/>
  <c r="AH3139" i="13"/>
  <c r="P914" i="14"/>
  <c r="O909" i="14"/>
  <c r="AH3099" i="13"/>
  <c r="O905" i="14"/>
  <c r="AH3083" i="13"/>
  <c r="O901" i="14"/>
  <c r="AH3067" i="13"/>
  <c r="P890" i="14"/>
  <c r="P886" i="14"/>
  <c r="O885" i="14"/>
  <c r="AH3027" i="13"/>
  <c r="P882" i="14"/>
  <c r="O881" i="14"/>
  <c r="AH3011" i="13"/>
  <c r="O877" i="14"/>
  <c r="AH2995" i="13"/>
  <c r="P862" i="14"/>
  <c r="O861" i="14"/>
  <c r="AH2955" i="13"/>
  <c r="P858" i="14"/>
  <c r="O857" i="14"/>
  <c r="AH2939" i="13"/>
  <c r="O853" i="14"/>
  <c r="AH2923" i="13"/>
  <c r="P842" i="14"/>
  <c r="P838" i="14"/>
  <c r="O837" i="14"/>
  <c r="AH2883" i="13"/>
  <c r="O833" i="14"/>
  <c r="AH2867" i="13"/>
  <c r="U829" i="14"/>
  <c r="P828" i="14"/>
  <c r="U823" i="14"/>
  <c r="P822" i="14"/>
  <c r="U815" i="14"/>
  <c r="P814" i="14"/>
  <c r="AJ2799" i="13"/>
  <c r="AI2791" i="13"/>
  <c r="AJ2791" i="13" s="1"/>
  <c r="AI2785" i="13"/>
  <c r="AJ2785" i="13" s="1"/>
  <c r="AH2779" i="13"/>
  <c r="AI2779" i="13" s="1"/>
  <c r="U810" i="14"/>
  <c r="AI800" i="14"/>
  <c r="AI2744" i="13"/>
  <c r="AJ2744" i="13" s="1"/>
  <c r="U799" i="14"/>
  <c r="AI2733" i="13"/>
  <c r="AJ2733" i="13" s="1"/>
  <c r="AH2715" i="13"/>
  <c r="P793" i="14"/>
  <c r="AI2688" i="13"/>
  <c r="U785" i="14"/>
  <c r="AI2674" i="13"/>
  <c r="AJ2674" i="13" s="1"/>
  <c r="P2663" i="13"/>
  <c r="P779" i="14" s="1"/>
  <c r="AH2663" i="13"/>
  <c r="P2655" i="13"/>
  <c r="AJ2655" i="13" s="1"/>
  <c r="AH2655" i="13"/>
  <c r="AI2655" i="13" s="1"/>
  <c r="AI771" i="14" s="1"/>
  <c r="P2639" i="13"/>
  <c r="AH2639" i="13"/>
  <c r="AH2626" i="13"/>
  <c r="U769" i="14"/>
  <c r="AI2617" i="13"/>
  <c r="AI2613" i="13"/>
  <c r="AJ2613" i="13" s="1"/>
  <c r="AI2589" i="13"/>
  <c r="AJ2589" i="13" s="1"/>
  <c r="AI2584" i="13"/>
  <c r="U754" i="14"/>
  <c r="P2683" i="13"/>
  <c r="AJ2683" i="13" s="1"/>
  <c r="P2545" i="13"/>
  <c r="AJ2545" i="13" s="1"/>
  <c r="P2496" i="13"/>
  <c r="AH2496" i="13"/>
  <c r="AI2496" i="13" s="1"/>
  <c r="AI732" i="14" s="1"/>
  <c r="AI730" i="14"/>
  <c r="AH2440" i="13"/>
  <c r="AI2440" i="13" s="1"/>
  <c r="AI718" i="14" s="1"/>
  <c r="P2440" i="13"/>
  <c r="P718" i="14" s="1"/>
  <c r="AH2344" i="13"/>
  <c r="AI2344" i="13" s="1"/>
  <c r="P2344" i="13"/>
  <c r="AI2277" i="13"/>
  <c r="O1130" i="14"/>
  <c r="AH3764" i="13"/>
  <c r="O1126" i="14"/>
  <c r="AH3748" i="13"/>
  <c r="O1122" i="14"/>
  <c r="AH3732" i="13"/>
  <c r="O1106" i="14"/>
  <c r="AH3692" i="13"/>
  <c r="O1102" i="14"/>
  <c r="AH3676" i="13"/>
  <c r="O1098" i="14"/>
  <c r="AH3660" i="13"/>
  <c r="O1082" i="14"/>
  <c r="AH3620" i="13"/>
  <c r="O1078" i="14"/>
  <c r="AH3604" i="13"/>
  <c r="O1074" i="14"/>
  <c r="AH3588" i="13"/>
  <c r="O1058" i="14"/>
  <c r="AH3548" i="13"/>
  <c r="O1054" i="14"/>
  <c r="AH3532" i="13"/>
  <c r="O1050" i="14"/>
  <c r="AH3516" i="13"/>
  <c r="O1034" i="14"/>
  <c r="AH3476" i="13"/>
  <c r="O1030" i="14"/>
  <c r="AH3460" i="13"/>
  <c r="O1026" i="14"/>
  <c r="AH3444" i="13"/>
  <c r="P3421" i="13"/>
  <c r="AJ3421" i="13" s="1"/>
  <c r="P3413" i="13"/>
  <c r="AJ3413" i="13" s="1"/>
  <c r="O1010" i="14"/>
  <c r="AH3404" i="13"/>
  <c r="P3397" i="13"/>
  <c r="AJ3397" i="13" s="1"/>
  <c r="O1006" i="14"/>
  <c r="AH3388" i="13"/>
  <c r="P3381" i="13"/>
  <c r="P999" i="14" s="1"/>
  <c r="O1002" i="14"/>
  <c r="AH3372" i="13"/>
  <c r="P3365" i="13"/>
  <c r="P995" i="14" s="1"/>
  <c r="P3357" i="13"/>
  <c r="AJ3357" i="13" s="1"/>
  <c r="P3349" i="13"/>
  <c r="P3341" i="13"/>
  <c r="AJ3341" i="13" s="1"/>
  <c r="O986" i="14"/>
  <c r="AH3332" i="13"/>
  <c r="P3325" i="13"/>
  <c r="AJ3325" i="13" s="1"/>
  <c r="O982" i="14"/>
  <c r="AH3316" i="13"/>
  <c r="P3309" i="13"/>
  <c r="AJ3309" i="13" s="1"/>
  <c r="O978" i="14"/>
  <c r="AH3300" i="13"/>
  <c r="P3293" i="13"/>
  <c r="AJ3293" i="13" s="1"/>
  <c r="P3285" i="13"/>
  <c r="AJ3285" i="13" s="1"/>
  <c r="P3277" i="13"/>
  <c r="AJ3277" i="13" s="1"/>
  <c r="P3269" i="13"/>
  <c r="O962" i="14"/>
  <c r="AH3260" i="13"/>
  <c r="P3253" i="13"/>
  <c r="AJ3253" i="13" s="1"/>
  <c r="O958" i="14"/>
  <c r="AH3244" i="13"/>
  <c r="P3237" i="13"/>
  <c r="P951" i="14" s="1"/>
  <c r="O954" i="14"/>
  <c r="AH3228" i="13"/>
  <c r="P3221" i="13"/>
  <c r="AJ3221" i="13" s="1"/>
  <c r="P3213" i="13"/>
  <c r="AJ3213" i="13" s="1"/>
  <c r="P3205" i="13"/>
  <c r="P943" i="14" s="1"/>
  <c r="P3197" i="13"/>
  <c r="AJ3197" i="13" s="1"/>
  <c r="O938" i="14"/>
  <c r="AH3188" i="13"/>
  <c r="P3181" i="13"/>
  <c r="AJ3181" i="13" s="1"/>
  <c r="O934" i="14"/>
  <c r="AH3172" i="13"/>
  <c r="P3165" i="13"/>
  <c r="O930" i="14"/>
  <c r="AH3156" i="13"/>
  <c r="P3149" i="13"/>
  <c r="AJ3149" i="13" s="1"/>
  <c r="P3141" i="13"/>
  <c r="AJ3141" i="13" s="1"/>
  <c r="P3133" i="13"/>
  <c r="AJ3133" i="13" s="1"/>
  <c r="P3125" i="13"/>
  <c r="O914" i="14"/>
  <c r="AH3116" i="13"/>
  <c r="P3109" i="13"/>
  <c r="AJ3109" i="13" s="1"/>
  <c r="O910" i="14"/>
  <c r="AH3100" i="13"/>
  <c r="P3093" i="13"/>
  <c r="AJ3093" i="13" s="1"/>
  <c r="O906" i="14"/>
  <c r="AH3084" i="13"/>
  <c r="P3077" i="13"/>
  <c r="AJ3077" i="13" s="1"/>
  <c r="P3069" i="13"/>
  <c r="AJ3069" i="13" s="1"/>
  <c r="P3061" i="13"/>
  <c r="P3053" i="13"/>
  <c r="O890" i="14"/>
  <c r="AH3044" i="13"/>
  <c r="P3037" i="13"/>
  <c r="AJ3037" i="13" s="1"/>
  <c r="O886" i="14"/>
  <c r="AH3028" i="13"/>
  <c r="P3021" i="13"/>
  <c r="AJ3021" i="13" s="1"/>
  <c r="O882" i="14"/>
  <c r="AH3012" i="13"/>
  <c r="P3005" i="13"/>
  <c r="P875" i="14" s="1"/>
  <c r="P2997" i="13"/>
  <c r="P2989" i="13"/>
  <c r="AJ2989" i="13" s="1"/>
  <c r="P2981" i="13"/>
  <c r="AJ2981" i="13" s="1"/>
  <c r="O866" i="14"/>
  <c r="AH2972" i="13"/>
  <c r="P2965" i="13"/>
  <c r="AJ2965" i="13" s="1"/>
  <c r="O862" i="14"/>
  <c r="AH2956" i="13"/>
  <c r="P2949" i="13"/>
  <c r="AJ2949" i="13" s="1"/>
  <c r="O858" i="14"/>
  <c r="AH2940" i="13"/>
  <c r="P2933" i="13"/>
  <c r="AJ2933" i="13" s="1"/>
  <c r="AJ2929" i="13"/>
  <c r="P2925" i="13"/>
  <c r="AJ2925" i="13" s="1"/>
  <c r="P2917" i="13"/>
  <c r="P847" i="14" s="1"/>
  <c r="AJ2913" i="13"/>
  <c r="P2909" i="13"/>
  <c r="AJ2909" i="13" s="1"/>
  <c r="O842" i="14"/>
  <c r="AH2900" i="13"/>
  <c r="P2893" i="13"/>
  <c r="AJ2893" i="13" s="1"/>
  <c r="O838" i="14"/>
  <c r="AH2884" i="13"/>
  <c r="AJ2881" i="13"/>
  <c r="P2877" i="13"/>
  <c r="AJ2877" i="13" s="1"/>
  <c r="AJ2873" i="13"/>
  <c r="O834" i="14"/>
  <c r="AH2868" i="13"/>
  <c r="P2861" i="13"/>
  <c r="P2853" i="13"/>
  <c r="AJ2853" i="13" s="1"/>
  <c r="AI2848" i="13"/>
  <c r="P2845" i="13"/>
  <c r="AJ2841" i="13"/>
  <c r="P2837" i="13"/>
  <c r="P2829" i="13"/>
  <c r="AI2824" i="13"/>
  <c r="P2821" i="13"/>
  <c r="AI817" i="14"/>
  <c r="U816" i="14"/>
  <c r="P2795" i="13"/>
  <c r="AJ2795" i="13" s="1"/>
  <c r="P2790" i="13"/>
  <c r="AI2786" i="13"/>
  <c r="AI2780" i="13"/>
  <c r="AJ2780" i="13" s="1"/>
  <c r="P2778" i="13"/>
  <c r="P810" i="14" s="1"/>
  <c r="U805" i="14"/>
  <c r="AJ2759" i="13"/>
  <c r="AI801" i="14"/>
  <c r="AI2751" i="13"/>
  <c r="AJ2751" i="13" s="1"/>
  <c r="P2726" i="13"/>
  <c r="AJ2726" i="13" s="1"/>
  <c r="U789" i="14"/>
  <c r="AI2704" i="13"/>
  <c r="AJ2704" i="13" s="1"/>
  <c r="P2703" i="13"/>
  <c r="P2687" i="13"/>
  <c r="AI2684" i="13"/>
  <c r="AJ2684" i="13" s="1"/>
  <c r="P2673" i="13"/>
  <c r="P2668" i="13"/>
  <c r="AI2660" i="13"/>
  <c r="AJ2651" i="13"/>
  <c r="AJ2646" i="13"/>
  <c r="AI773" i="14"/>
  <c r="AI2641" i="13"/>
  <c r="AJ2641" i="13" s="1"/>
  <c r="P2631" i="13"/>
  <c r="AH2631" i="13"/>
  <c r="P2623" i="13"/>
  <c r="AH2623" i="13"/>
  <c r="U766" i="14"/>
  <c r="AH2602" i="13"/>
  <c r="AI2602" i="13" s="1"/>
  <c r="AJ2602" i="13"/>
  <c r="AI2486" i="13"/>
  <c r="P2481" i="13"/>
  <c r="AJ2481" i="13" s="1"/>
  <c r="AJ2460" i="13"/>
  <c r="P2432" i="13"/>
  <c r="AH2432" i="13"/>
  <c r="AJ2361" i="13"/>
  <c r="AI2301" i="13"/>
  <c r="AJ2301" i="13" s="1"/>
  <c r="P2398" i="13"/>
  <c r="P1016" i="14"/>
  <c r="O1011" i="14"/>
  <c r="AH3405" i="13"/>
  <c r="O1007" i="14"/>
  <c r="AH3389" i="13"/>
  <c r="O1003" i="14"/>
  <c r="AH3373" i="13"/>
  <c r="O987" i="14"/>
  <c r="AH3333" i="13"/>
  <c r="O983" i="14"/>
  <c r="AH3317" i="13"/>
  <c r="O979" i="14"/>
  <c r="AH3301" i="13"/>
  <c r="O963" i="14"/>
  <c r="AH3261" i="13"/>
  <c r="O959" i="14"/>
  <c r="AH3245" i="13"/>
  <c r="O955" i="14"/>
  <c r="AH3229" i="13"/>
  <c r="O939" i="14"/>
  <c r="AH3189" i="13"/>
  <c r="O935" i="14"/>
  <c r="AH3173" i="13"/>
  <c r="O931" i="14"/>
  <c r="AH3157" i="13"/>
  <c r="O915" i="14"/>
  <c r="AH3117" i="13"/>
  <c r="O911" i="14"/>
  <c r="AH3101" i="13"/>
  <c r="O907" i="14"/>
  <c r="AH3085" i="13"/>
  <c r="O891" i="14"/>
  <c r="AH3045" i="13"/>
  <c r="O887" i="14"/>
  <c r="AH3029" i="13"/>
  <c r="O883" i="14"/>
  <c r="AH3013" i="13"/>
  <c r="P868" i="14"/>
  <c r="O867" i="14"/>
  <c r="AH2973" i="13"/>
  <c r="O863" i="14"/>
  <c r="AH2957" i="13"/>
  <c r="O859" i="14"/>
  <c r="AH2941" i="13"/>
  <c r="O843" i="14"/>
  <c r="AH2901" i="13"/>
  <c r="O839" i="14"/>
  <c r="AH2885" i="13"/>
  <c r="O835" i="14"/>
  <c r="AH2869" i="13"/>
  <c r="P816" i="14"/>
  <c r="U811" i="14"/>
  <c r="AI2775" i="13"/>
  <c r="P805" i="14"/>
  <c r="P794" i="14"/>
  <c r="AJ2719" i="13"/>
  <c r="AI791" i="14"/>
  <c r="AI2703" i="13"/>
  <c r="U786" i="14"/>
  <c r="AI2637" i="13"/>
  <c r="AJ2637" i="13" s="1"/>
  <c r="P766" i="14"/>
  <c r="U758" i="14"/>
  <c r="AJ2569" i="13"/>
  <c r="P2537" i="13"/>
  <c r="AH2537" i="13"/>
  <c r="P2505" i="13"/>
  <c r="AH2505" i="13"/>
  <c r="AI2505" i="13" s="1"/>
  <c r="P2464" i="13"/>
  <c r="P724" i="14" s="1"/>
  <c r="AH2464" i="13"/>
  <c r="AI2464" i="13" s="1"/>
  <c r="AH2449" i="13"/>
  <c r="AI2449" i="13" s="1"/>
  <c r="P2449" i="13"/>
  <c r="AI2433" i="13"/>
  <c r="AI2428" i="13"/>
  <c r="AH2408" i="13"/>
  <c r="P2408" i="13"/>
  <c r="AJ2359" i="13"/>
  <c r="AH2353" i="13"/>
  <c r="AI2353" i="13" s="1"/>
  <c r="P2353" i="13"/>
  <c r="AI2309" i="13"/>
  <c r="AJ2309" i="13" s="1"/>
  <c r="AJ2102" i="13"/>
  <c r="AJ3507" i="13"/>
  <c r="O1040" i="14"/>
  <c r="AH3494" i="13"/>
  <c r="O1036" i="14"/>
  <c r="AH3478" i="13"/>
  <c r="AJ3475" i="13"/>
  <c r="AJ3467" i="13"/>
  <c r="P1033" i="14"/>
  <c r="O1032" i="14"/>
  <c r="AH3462" i="13"/>
  <c r="AJ3451" i="13"/>
  <c r="P3439" i="13"/>
  <c r="AJ3439" i="13" s="1"/>
  <c r="P3431" i="13"/>
  <c r="P1019" i="14" s="1"/>
  <c r="P3423" i="13"/>
  <c r="O1016" i="14"/>
  <c r="AH3422" i="13"/>
  <c r="AJ3419" i="13"/>
  <c r="P1013" i="14"/>
  <c r="O1012" i="14"/>
  <c r="AH3406" i="13"/>
  <c r="AJ3403" i="13"/>
  <c r="O1008" i="14"/>
  <c r="AH3390" i="13"/>
  <c r="AJ3379" i="13"/>
  <c r="AJ3363" i="13"/>
  <c r="P993" i="14"/>
  <c r="O992" i="14"/>
  <c r="AH3350" i="13"/>
  <c r="P3343" i="13"/>
  <c r="AJ3343" i="13" s="1"/>
  <c r="P3335" i="13"/>
  <c r="O988" i="14"/>
  <c r="AH3334" i="13"/>
  <c r="O984" i="14"/>
  <c r="AH3318" i="13"/>
  <c r="O968" i="14"/>
  <c r="AH3278" i="13"/>
  <c r="O964" i="14"/>
  <c r="AH3262" i="13"/>
  <c r="AJ3259" i="13"/>
  <c r="P3255" i="13"/>
  <c r="AJ3255" i="13" s="1"/>
  <c r="P3247" i="13"/>
  <c r="P961" i="14" s="1"/>
  <c r="O960" i="14"/>
  <c r="AH3246" i="13"/>
  <c r="P945" i="14"/>
  <c r="O944" i="14"/>
  <c r="AH3206" i="13"/>
  <c r="P941" i="14"/>
  <c r="O940" i="14"/>
  <c r="AH3190" i="13"/>
  <c r="O936" i="14"/>
  <c r="AH3174" i="13"/>
  <c r="P3167" i="13"/>
  <c r="AJ3167" i="13" s="1"/>
  <c r="P3159" i="13"/>
  <c r="AJ3159" i="13" s="1"/>
  <c r="P921" i="14"/>
  <c r="O920" i="14"/>
  <c r="AH3134" i="13"/>
  <c r="O916" i="14"/>
  <c r="AH3118" i="13"/>
  <c r="O912" i="14"/>
  <c r="AH3102" i="13"/>
  <c r="P3079" i="13"/>
  <c r="P3071" i="13"/>
  <c r="AJ3071" i="13" s="1"/>
  <c r="P3063" i="13"/>
  <c r="O896" i="14"/>
  <c r="AH3062" i="13"/>
  <c r="P893" i="14"/>
  <c r="O892" i="14"/>
  <c r="AH3046" i="13"/>
  <c r="O888" i="14"/>
  <c r="AH3030" i="13"/>
  <c r="O872" i="14"/>
  <c r="AH2990" i="13"/>
  <c r="P2983" i="13"/>
  <c r="AJ2983" i="13" s="1"/>
  <c r="P2975" i="13"/>
  <c r="O868" i="14"/>
  <c r="AH2974" i="13"/>
  <c r="O864" i="14"/>
  <c r="AH2958" i="13"/>
  <c r="P849" i="14"/>
  <c r="O848" i="14"/>
  <c r="AH2918" i="13"/>
  <c r="O844" i="14"/>
  <c r="AH2902" i="13"/>
  <c r="O840" i="14"/>
  <c r="AH2886" i="13"/>
  <c r="U817" i="14"/>
  <c r="AI2787" i="13"/>
  <c r="AJ2787" i="13" s="1"/>
  <c r="P811" i="14"/>
  <c r="P806" i="14"/>
  <c r="P800" i="14"/>
  <c r="AJ2743" i="13"/>
  <c r="P795" i="14"/>
  <c r="P790" i="14"/>
  <c r="AJ2703" i="13"/>
  <c r="AI2700" i="13"/>
  <c r="U782" i="14"/>
  <c r="AJ2659" i="13"/>
  <c r="AH2633" i="13"/>
  <c r="AH2601" i="13"/>
  <c r="P2600" i="13"/>
  <c r="AH2585" i="13"/>
  <c r="U756" i="14"/>
  <c r="P752" i="14"/>
  <c r="AH2568" i="13"/>
  <c r="AI2568" i="13" s="1"/>
  <c r="P2555" i="13"/>
  <c r="P2552" i="13"/>
  <c r="P2529" i="13"/>
  <c r="AJ2499" i="13"/>
  <c r="AI2480" i="13"/>
  <c r="AJ2480" i="13" s="1"/>
  <c r="AJ2470" i="13"/>
  <c r="AH2465" i="13"/>
  <c r="U722" i="14"/>
  <c r="AJ2446" i="13"/>
  <c r="U719" i="14"/>
  <c r="AI2420" i="13"/>
  <c r="P715" i="14"/>
  <c r="AH2376" i="13"/>
  <c r="AI2376" i="13" s="1"/>
  <c r="AI702" i="14" s="1"/>
  <c r="P2376" i="13"/>
  <c r="P702" i="14" s="1"/>
  <c r="AJ2350" i="13"/>
  <c r="AH2312" i="13"/>
  <c r="P2312" i="13"/>
  <c r="P2390" i="13"/>
  <c r="P2394" i="13"/>
  <c r="U750" i="14"/>
  <c r="U745" i="14"/>
  <c r="AJ2507" i="13"/>
  <c r="AJ2501" i="13"/>
  <c r="U728" i="14"/>
  <c r="AI2478" i="13"/>
  <c r="AJ2478" i="13" s="1"/>
  <c r="AI2468" i="13"/>
  <c r="U723" i="14"/>
  <c r="AJ2443" i="13"/>
  <c r="AI2436" i="13"/>
  <c r="U713" i="14"/>
  <c r="AH2400" i="13"/>
  <c r="U704" i="14"/>
  <c r="AJ2379" i="13"/>
  <c r="AH2377" i="13"/>
  <c r="AJ2373" i="13"/>
  <c r="AI698" i="14"/>
  <c r="AH2368" i="13"/>
  <c r="AI2368" i="13" s="1"/>
  <c r="U696" i="14"/>
  <c r="P695" i="14"/>
  <c r="AJ2347" i="13"/>
  <c r="AH2345" i="13"/>
  <c r="AI2345" i="13" s="1"/>
  <c r="AI689" i="14" s="1"/>
  <c r="AJ2341" i="13"/>
  <c r="AI690" i="14"/>
  <c r="AH2336" i="13"/>
  <c r="AI2336" i="13" s="1"/>
  <c r="AI686" i="14" s="1"/>
  <c r="P2330" i="13"/>
  <c r="AI2318" i="13"/>
  <c r="AJ2318" i="13" s="1"/>
  <c r="U684" i="14"/>
  <c r="AH2313" i="13"/>
  <c r="AH2304" i="13"/>
  <c r="P2298" i="13"/>
  <c r="P2293" i="13"/>
  <c r="U675" i="14"/>
  <c r="AI2286" i="13"/>
  <c r="AJ2286" i="13" s="1"/>
  <c r="AJ2283" i="13"/>
  <c r="AH2281" i="13"/>
  <c r="AJ2277" i="13"/>
  <c r="AH2272" i="13"/>
  <c r="P2266" i="13"/>
  <c r="AI2258" i="13"/>
  <c r="AI2256" i="13"/>
  <c r="P2247" i="13"/>
  <c r="AH2247" i="13"/>
  <c r="AH2237" i="13"/>
  <c r="AI2237" i="13" s="1"/>
  <c r="AI2233" i="13"/>
  <c r="P2228" i="13"/>
  <c r="AH2228" i="13"/>
  <c r="AI2222" i="13"/>
  <c r="AJ2222" i="13" s="1"/>
  <c r="U657" i="14"/>
  <c r="P2209" i="13"/>
  <c r="P2202" i="13"/>
  <c r="U653" i="14"/>
  <c r="AI2194" i="13"/>
  <c r="AI2192" i="13"/>
  <c r="AJ2192" i="13" s="1"/>
  <c r="P2183" i="13"/>
  <c r="AH2183" i="13"/>
  <c r="AI2183" i="13" s="1"/>
  <c r="AH2173" i="13"/>
  <c r="AI2173" i="13" s="1"/>
  <c r="U648" i="14"/>
  <c r="AJ2171" i="13"/>
  <c r="P2164" i="13"/>
  <c r="AH2164" i="13"/>
  <c r="P2149" i="13"/>
  <c r="O639" i="14"/>
  <c r="O825" i="14"/>
  <c r="P2145" i="13"/>
  <c r="AI2130" i="13"/>
  <c r="AC632" i="14"/>
  <c r="AC818" i="14"/>
  <c r="P2119" i="13"/>
  <c r="AH2119" i="13"/>
  <c r="AI2119" i="13" s="1"/>
  <c r="AH2109" i="13"/>
  <c r="AI2109" i="13" s="1"/>
  <c r="M631" i="14"/>
  <c r="M817" i="14"/>
  <c r="AI2105" i="13"/>
  <c r="P2100" i="13"/>
  <c r="AJ2100" i="13" s="1"/>
  <c r="AH2100" i="13"/>
  <c r="AI2100" i="13" s="1"/>
  <c r="AI2083" i="13"/>
  <c r="O623" i="14"/>
  <c r="O809" i="14"/>
  <c r="P2081" i="13"/>
  <c r="U620" i="14"/>
  <c r="P2074" i="13"/>
  <c r="AJ2074" i="13" s="1"/>
  <c r="AI2064" i="13"/>
  <c r="U617" i="14"/>
  <c r="P2055" i="13"/>
  <c r="AH2055" i="13"/>
  <c r="AI2139" i="13" s="1"/>
  <c r="AJ2139" i="13" s="1"/>
  <c r="AH2045" i="13"/>
  <c r="AI2041" i="13"/>
  <c r="AC609" i="14"/>
  <c r="AC795" i="14"/>
  <c r="O608" i="14"/>
  <c r="O794" i="14"/>
  <c r="P2036" i="13"/>
  <c r="AH2036" i="13"/>
  <c r="AJ2024" i="13"/>
  <c r="O607" i="14"/>
  <c r="O793" i="14"/>
  <c r="P2017" i="13"/>
  <c r="U604" i="14"/>
  <c r="O603" i="14"/>
  <c r="O789" i="14"/>
  <c r="P2010" i="13"/>
  <c r="AC600" i="14"/>
  <c r="AC786" i="14"/>
  <c r="O599" i="14"/>
  <c r="O785" i="14"/>
  <c r="P1991" i="13"/>
  <c r="AH1991" i="13"/>
  <c r="M598" i="14"/>
  <c r="M784" i="14"/>
  <c r="AC596" i="14"/>
  <c r="AC782" i="14"/>
  <c r="AH1981" i="13"/>
  <c r="P1972" i="13"/>
  <c r="AH1972" i="13"/>
  <c r="AH592" i="14"/>
  <c r="M590" i="14"/>
  <c r="M776" i="14"/>
  <c r="AJ1960" i="13"/>
  <c r="O587" i="14"/>
  <c r="O773" i="14"/>
  <c r="P584" i="14"/>
  <c r="O583" i="14"/>
  <c r="O769" i="14"/>
  <c r="P1927" i="13"/>
  <c r="AH1927" i="13"/>
  <c r="M582" i="14"/>
  <c r="M768" i="14"/>
  <c r="AC580" i="14"/>
  <c r="AC766" i="14"/>
  <c r="P1916" i="13"/>
  <c r="AH1916" i="13"/>
  <c r="AH1913" i="13"/>
  <c r="P1913" i="13"/>
  <c r="AC575" i="14"/>
  <c r="AC761" i="14"/>
  <c r="O574" i="14"/>
  <c r="O760" i="14"/>
  <c r="P1900" i="13"/>
  <c r="AH1900" i="13"/>
  <c r="AC572" i="14"/>
  <c r="AC758" i="14"/>
  <c r="AH1897" i="13"/>
  <c r="P1897" i="13"/>
  <c r="P1884" i="13"/>
  <c r="AH1884" i="13"/>
  <c r="AH1881" i="13"/>
  <c r="P1881" i="13"/>
  <c r="P1868" i="13"/>
  <c r="AH1868" i="13"/>
  <c r="AH1865" i="13"/>
  <c r="P1865" i="13"/>
  <c r="AC563" i="14"/>
  <c r="AC749" i="14"/>
  <c r="O562" i="14"/>
  <c r="O748" i="14"/>
  <c r="P1852" i="13"/>
  <c r="AH1852" i="13"/>
  <c r="AC560" i="14"/>
  <c r="AC746" i="14"/>
  <c r="AH1849" i="13"/>
  <c r="AI1849" i="13" s="1"/>
  <c r="P1849" i="13"/>
  <c r="P1836" i="13"/>
  <c r="AH1836" i="13"/>
  <c r="AH1833" i="13"/>
  <c r="AI1833" i="13" s="1"/>
  <c r="P1833" i="13"/>
  <c r="AJ1833" i="13" s="1"/>
  <c r="AI1811" i="13"/>
  <c r="AH548" i="14"/>
  <c r="AI1808" i="13"/>
  <c r="AI548" i="14" s="1"/>
  <c r="P1796" i="13"/>
  <c r="AH1796" i="13"/>
  <c r="AI1796" i="13" s="1"/>
  <c r="AC546" i="14"/>
  <c r="AC732" i="14"/>
  <c r="O545" i="14"/>
  <c r="O731" i="14"/>
  <c r="AH1793" i="13"/>
  <c r="P1793" i="13"/>
  <c r="AJ1789" i="13"/>
  <c r="AH1786" i="13"/>
  <c r="AI1984" i="13" s="1"/>
  <c r="AJ1984" i="13" s="1"/>
  <c r="P1918" i="13"/>
  <c r="P1783" i="13"/>
  <c r="AH1783" i="13"/>
  <c r="U529" i="14"/>
  <c r="P1711" i="13"/>
  <c r="AH1711" i="13"/>
  <c r="M523" i="14"/>
  <c r="M709" i="14"/>
  <c r="AC519" i="14"/>
  <c r="AC705" i="14"/>
  <c r="AJ1688" i="13"/>
  <c r="M513" i="14"/>
  <c r="M699" i="14"/>
  <c r="AJ1669" i="13"/>
  <c r="AI1663" i="13"/>
  <c r="M507" i="14"/>
  <c r="M693" i="14"/>
  <c r="P1655" i="13"/>
  <c r="AH1655" i="13"/>
  <c r="AI1655" i="13" s="1"/>
  <c r="AI1401" i="13"/>
  <c r="U765" i="14"/>
  <c r="AI2618" i="13"/>
  <c r="P2604" i="13"/>
  <c r="P2591" i="13"/>
  <c r="AH2591" i="13"/>
  <c r="AI2586" i="13"/>
  <c r="AJ2586" i="13" s="1"/>
  <c r="P2572" i="13"/>
  <c r="P2559" i="13"/>
  <c r="AH2559" i="13"/>
  <c r="AI2554" i="13"/>
  <c r="AJ2554" i="13" s="1"/>
  <c r="U746" i="14"/>
  <c r="AJ2544" i="13"/>
  <c r="P2540" i="13"/>
  <c r="AJ2540" i="13" s="1"/>
  <c r="P2527" i="13"/>
  <c r="AH2527" i="13"/>
  <c r="U741" i="14"/>
  <c r="AI2522" i="13"/>
  <c r="AJ2512" i="13"/>
  <c r="P738" i="14"/>
  <c r="AJ2506" i="13"/>
  <c r="P2495" i="13"/>
  <c r="AH2495" i="13"/>
  <c r="AI2495" i="13" s="1"/>
  <c r="AI731" i="14" s="1"/>
  <c r="U733" i="14"/>
  <c r="P728" i="14"/>
  <c r="P2463" i="13"/>
  <c r="AH2463" i="13"/>
  <c r="AJ2448" i="13"/>
  <c r="AJ2442" i="13"/>
  <c r="AJ2433" i="13"/>
  <c r="P2431" i="13"/>
  <c r="AH2431" i="13"/>
  <c r="P2422" i="13"/>
  <c r="U714" i="14"/>
  <c r="P2399" i="13"/>
  <c r="AH2399" i="13"/>
  <c r="U709" i="14"/>
  <c r="AJ2384" i="13"/>
  <c r="AJ2378" i="13"/>
  <c r="AJ2369" i="13"/>
  <c r="P2367" i="13"/>
  <c r="AH2367" i="13"/>
  <c r="AI2367" i="13" s="1"/>
  <c r="P696" i="14"/>
  <c r="AI693" i="14"/>
  <c r="U692" i="14"/>
  <c r="AJ2352" i="13"/>
  <c r="AJ2346" i="13"/>
  <c r="AJ2337" i="13"/>
  <c r="P2335" i="13"/>
  <c r="AH2335" i="13"/>
  <c r="AI2323" i="13"/>
  <c r="P2316" i="13"/>
  <c r="P684" i="14" s="1"/>
  <c r="P2303" i="13"/>
  <c r="P677" i="14" s="1"/>
  <c r="AH2303" i="13"/>
  <c r="AI2298" i="13"/>
  <c r="AI2291" i="13"/>
  <c r="U676" i="14"/>
  <c r="P2289" i="13"/>
  <c r="P2284" i="13"/>
  <c r="P2280" i="13"/>
  <c r="P2271" i="13"/>
  <c r="AH2271" i="13"/>
  <c r="U671" i="14"/>
  <c r="AI2266" i="13"/>
  <c r="P2255" i="13"/>
  <c r="AH2255" i="13"/>
  <c r="AJ2243" i="13"/>
  <c r="AH2241" i="13"/>
  <c r="P2236" i="13"/>
  <c r="AH2236" i="13"/>
  <c r="AI2230" i="13"/>
  <c r="AJ2230" i="13" s="1"/>
  <c r="AI2219" i="13"/>
  <c r="AJ2219" i="13" s="1"/>
  <c r="P2217" i="13"/>
  <c r="P2210" i="13"/>
  <c r="AI2202" i="13"/>
  <c r="P2191" i="13"/>
  <c r="P649" i="14" s="1"/>
  <c r="AH2191" i="13"/>
  <c r="AI2191" i="13" s="1"/>
  <c r="AJ2179" i="13"/>
  <c r="AH2177" i="13"/>
  <c r="AI2201" i="13" s="1"/>
  <c r="P2172" i="13"/>
  <c r="P648" i="14" s="1"/>
  <c r="AH2172" i="13"/>
  <c r="AJ2170" i="13"/>
  <c r="AI2166" i="13"/>
  <c r="AJ2166" i="13" s="1"/>
  <c r="P2153" i="13"/>
  <c r="O643" i="14"/>
  <c r="O829" i="14"/>
  <c r="M639" i="14"/>
  <c r="M825" i="14"/>
  <c r="P2142" i="13"/>
  <c r="P2131" i="13"/>
  <c r="P2127" i="13"/>
  <c r="AH2127" i="13"/>
  <c r="AC636" i="14"/>
  <c r="AC822" i="14"/>
  <c r="AJ2115" i="13"/>
  <c r="AH2113" i="13"/>
  <c r="AI2113" i="13" s="1"/>
  <c r="P2108" i="13"/>
  <c r="AH2108" i="13"/>
  <c r="AH812" i="14" s="1"/>
  <c r="AI2102" i="13"/>
  <c r="P2089" i="13"/>
  <c r="M623" i="14"/>
  <c r="M809" i="14"/>
  <c r="AC621" i="14"/>
  <c r="AC807" i="14"/>
  <c r="AC618" i="14"/>
  <c r="AC804" i="14"/>
  <c r="O617" i="14"/>
  <c r="O803" i="14"/>
  <c r="P2063" i="13"/>
  <c r="AH2063" i="13"/>
  <c r="M616" i="14"/>
  <c r="M802" i="14"/>
  <c r="AC614" i="14"/>
  <c r="AC800" i="14"/>
  <c r="AJ2051" i="13"/>
  <c r="AH2049" i="13"/>
  <c r="AI2049" i="13" s="1"/>
  <c r="P2044" i="13"/>
  <c r="AH2044" i="13"/>
  <c r="AI2038" i="13"/>
  <c r="AJ2038" i="13" s="1"/>
  <c r="M608" i="14"/>
  <c r="M794" i="14"/>
  <c r="AJ2032" i="13"/>
  <c r="P2018" i="13"/>
  <c r="M607" i="14"/>
  <c r="M793" i="14"/>
  <c r="AC605" i="14"/>
  <c r="AC791" i="14"/>
  <c r="AI2008" i="13"/>
  <c r="AJ2008" i="13" s="1"/>
  <c r="P1999" i="13"/>
  <c r="AH1999" i="13"/>
  <c r="P1980" i="13"/>
  <c r="P594" i="14" s="1"/>
  <c r="AH1980" i="13"/>
  <c r="AH594" i="14" s="1"/>
  <c r="U595" i="14"/>
  <c r="M594" i="14"/>
  <c r="M780" i="14"/>
  <c r="P1954" i="13"/>
  <c r="AC589" i="14"/>
  <c r="AC775" i="14"/>
  <c r="O584" i="14"/>
  <c r="O770" i="14"/>
  <c r="AH1946" i="13"/>
  <c r="P1935" i="13"/>
  <c r="AH1935" i="13"/>
  <c r="M579" i="14"/>
  <c r="M765" i="14"/>
  <c r="AH1921" i="13"/>
  <c r="AC571" i="14"/>
  <c r="AC757" i="14"/>
  <c r="AC559" i="14"/>
  <c r="AC745" i="14"/>
  <c r="P1820" i="13"/>
  <c r="AH1820" i="13"/>
  <c r="AI1820" i="13" s="1"/>
  <c r="AH1817" i="13"/>
  <c r="P1817" i="13"/>
  <c r="O550" i="14"/>
  <c r="O736" i="14"/>
  <c r="AH1810" i="13"/>
  <c r="P1807" i="13"/>
  <c r="AJ1807" i="13" s="1"/>
  <c r="AH1807" i="13"/>
  <c r="AI1807" i="13" s="1"/>
  <c r="M545" i="14"/>
  <c r="M731" i="14"/>
  <c r="AC543" i="14"/>
  <c r="AC729" i="14"/>
  <c r="AJ1779" i="13"/>
  <c r="AJ1776" i="13"/>
  <c r="AI1771" i="13"/>
  <c r="AJ1771" i="13" s="1"/>
  <c r="AI1768" i="13"/>
  <c r="O537" i="14"/>
  <c r="O723" i="14"/>
  <c r="P1767" i="13"/>
  <c r="AH1767" i="13"/>
  <c r="M536" i="14"/>
  <c r="M722" i="14"/>
  <c r="P1751" i="13"/>
  <c r="AJ1751" i="13" s="1"/>
  <c r="AH1751" i="13"/>
  <c r="AI1751" i="13" s="1"/>
  <c r="P1735" i="13"/>
  <c r="AH1735" i="13"/>
  <c r="AH1729" i="13"/>
  <c r="AH529" i="14" s="1"/>
  <c r="P1729" i="13"/>
  <c r="P1708" i="13"/>
  <c r="AH1708" i="13"/>
  <c r="AC522" i="14"/>
  <c r="AC708" i="14"/>
  <c r="P1692" i="13"/>
  <c r="AJ1692" i="13" s="1"/>
  <c r="AH1692" i="13"/>
  <c r="AI1692" i="13" s="1"/>
  <c r="O514" i="14"/>
  <c r="O700" i="14"/>
  <c r="P1678" i="13"/>
  <c r="AH1678" i="13"/>
  <c r="AI512" i="14"/>
  <c r="O508" i="14"/>
  <c r="O694" i="14"/>
  <c r="P1660" i="13"/>
  <c r="P1696" i="13"/>
  <c r="AH1660" i="13"/>
  <c r="AJ1657" i="13"/>
  <c r="AH497" i="14"/>
  <c r="AI1619" i="13"/>
  <c r="P1702" i="13"/>
  <c r="P2263" i="13"/>
  <c r="AH2263" i="13"/>
  <c r="AI2253" i="13"/>
  <c r="P2244" i="13"/>
  <c r="P666" i="14" s="1"/>
  <c r="AH2244" i="13"/>
  <c r="P2199" i="13"/>
  <c r="AH2199" i="13"/>
  <c r="P2180" i="13"/>
  <c r="AH2180" i="13"/>
  <c r="O640" i="14"/>
  <c r="O826" i="14"/>
  <c r="AH2146" i="13"/>
  <c r="P2135" i="13"/>
  <c r="AH2135" i="13"/>
  <c r="AI2125" i="13"/>
  <c r="M635" i="14"/>
  <c r="M821" i="14"/>
  <c r="AH633" i="14"/>
  <c r="P2116" i="13"/>
  <c r="P628" i="14" s="1"/>
  <c r="AH2116" i="13"/>
  <c r="AI2116" i="13" s="1"/>
  <c r="AC630" i="14"/>
  <c r="AC816" i="14"/>
  <c r="M628" i="14"/>
  <c r="M814" i="14"/>
  <c r="O624" i="14"/>
  <c r="O810" i="14"/>
  <c r="AH2082" i="13"/>
  <c r="AI2080" i="13"/>
  <c r="P2071" i="13"/>
  <c r="AH2071" i="13"/>
  <c r="AI2071" i="13" s="1"/>
  <c r="AH615" i="14"/>
  <c r="AH801" i="14"/>
  <c r="AI2061" i="13"/>
  <c r="AI615" i="14" s="1"/>
  <c r="P2052" i="13"/>
  <c r="AH2052" i="13"/>
  <c r="M612" i="14"/>
  <c r="M798" i="14"/>
  <c r="AI2016" i="13"/>
  <c r="P2007" i="13"/>
  <c r="AH2007" i="13"/>
  <c r="AH601" i="14"/>
  <c r="AH787" i="14"/>
  <c r="AC597" i="14"/>
  <c r="AC783" i="14"/>
  <c r="O596" i="14"/>
  <c r="O782" i="14"/>
  <c r="P1988" i="13"/>
  <c r="AH1988" i="13"/>
  <c r="O595" i="14"/>
  <c r="O781" i="14"/>
  <c r="P1969" i="13"/>
  <c r="O591" i="14"/>
  <c r="O777" i="14"/>
  <c r="P1943" i="13"/>
  <c r="AH1943" i="13"/>
  <c r="AC581" i="14"/>
  <c r="AC767" i="14"/>
  <c r="O580" i="14"/>
  <c r="O766" i="14"/>
  <c r="P1924" i="13"/>
  <c r="P580" i="14" s="1"/>
  <c r="AH1924" i="13"/>
  <c r="M570" i="14"/>
  <c r="M756" i="14"/>
  <c r="AC568" i="14"/>
  <c r="AC754" i="14"/>
  <c r="M558" i="14"/>
  <c r="M744" i="14"/>
  <c r="AC556" i="14"/>
  <c r="AC742" i="14"/>
  <c r="AI1795" i="13"/>
  <c r="AI1792" i="13"/>
  <c r="AJ1792" i="13" s="1"/>
  <c r="P1780" i="13"/>
  <c r="AH1780" i="13"/>
  <c r="AH538" i="14" s="1"/>
  <c r="AH1777" i="13"/>
  <c r="AI1837" i="13" s="1"/>
  <c r="AJ1837" i="13" s="1"/>
  <c r="P1777" i="13"/>
  <c r="P541" i="14" s="1"/>
  <c r="M535" i="14"/>
  <c r="M721" i="14"/>
  <c r="M532" i="14"/>
  <c r="M718" i="14"/>
  <c r="P1732" i="13"/>
  <c r="AH1732" i="13"/>
  <c r="M529" i="14"/>
  <c r="M715" i="14"/>
  <c r="U527" i="14"/>
  <c r="M526" i="14"/>
  <c r="M712" i="14"/>
  <c r="P1703" i="13"/>
  <c r="AH1703" i="13"/>
  <c r="P1700" i="13"/>
  <c r="P518" i="14" s="1"/>
  <c r="AH1700" i="13"/>
  <c r="AJ1653" i="13"/>
  <c r="AC504" i="14"/>
  <c r="AC690" i="14"/>
  <c r="AI1521" i="13"/>
  <c r="AI1497" i="13"/>
  <c r="U800" i="14"/>
  <c r="U794" i="14"/>
  <c r="U788" i="14"/>
  <c r="P2700" i="13"/>
  <c r="U787" i="14"/>
  <c r="AJ2664" i="13"/>
  <c r="P2660" i="13"/>
  <c r="P2647" i="13"/>
  <c r="AH2647" i="13"/>
  <c r="AI2647" i="13" s="1"/>
  <c r="AI775" i="14" s="1"/>
  <c r="U771" i="14"/>
  <c r="P2628" i="13"/>
  <c r="P2615" i="13"/>
  <c r="AH2615" i="13"/>
  <c r="P2606" i="13"/>
  <c r="P2596" i="13"/>
  <c r="P760" i="14" s="1"/>
  <c r="P2583" i="13"/>
  <c r="P753" i="14" s="1"/>
  <c r="AH2583" i="13"/>
  <c r="AI2578" i="13"/>
  <c r="P2574" i="13"/>
  <c r="U752" i="14"/>
  <c r="P2564" i="13"/>
  <c r="AJ2564" i="13" s="1"/>
  <c r="P2551" i="13"/>
  <c r="AH2551" i="13"/>
  <c r="U747" i="14"/>
  <c r="AI2546" i="13"/>
  <c r="P2542" i="13"/>
  <c r="AJ2542" i="13" s="1"/>
  <c r="P2532" i="13"/>
  <c r="P2519" i="13"/>
  <c r="AH2519" i="13"/>
  <c r="U736" i="14"/>
  <c r="AJ2504" i="13"/>
  <c r="AJ2498" i="13"/>
  <c r="P2487" i="13"/>
  <c r="P729" i="14" s="1"/>
  <c r="AH2487" i="13"/>
  <c r="AI2487" i="13" s="1"/>
  <c r="AI729" i="14" s="1"/>
  <c r="AI2482" i="13"/>
  <c r="AJ2482" i="13" s="1"/>
  <c r="AI2475" i="13"/>
  <c r="AJ2475" i="13" s="1"/>
  <c r="AJ2472" i="13"/>
  <c r="P2468" i="13"/>
  <c r="AJ2468" i="13" s="1"/>
  <c r="P2455" i="13"/>
  <c r="AH2455" i="13"/>
  <c r="AI2455" i="13" s="1"/>
  <c r="AI721" i="14" s="1"/>
  <c r="U720" i="14"/>
  <c r="AJ2440" i="13"/>
  <c r="P2436" i="13"/>
  <c r="P714" i="14" s="1"/>
  <c r="P2423" i="13"/>
  <c r="AH2423" i="13"/>
  <c r="U715" i="14"/>
  <c r="P2414" i="13"/>
  <c r="AI2411" i="13"/>
  <c r="AJ2411" i="13" s="1"/>
  <c r="P2404" i="13"/>
  <c r="P2391" i="13"/>
  <c r="AH2391" i="13"/>
  <c r="AJ2376" i="13"/>
  <c r="P698" i="14"/>
  <c r="AJ2370" i="13"/>
  <c r="P2359" i="13"/>
  <c r="P697" i="14" s="1"/>
  <c r="AH2359" i="13"/>
  <c r="AI2359" i="13" s="1"/>
  <c r="AI697" i="14" s="1"/>
  <c r="U693" i="14"/>
  <c r="AI692" i="14"/>
  <c r="AJ2338" i="13"/>
  <c r="P2327" i="13"/>
  <c r="AH2327" i="13"/>
  <c r="AI2322" i="13"/>
  <c r="AJ2322" i="13" s="1"/>
  <c r="AI2315" i="13"/>
  <c r="U682" i="14"/>
  <c r="P2308" i="13"/>
  <c r="P2295" i="13"/>
  <c r="AH2295" i="13"/>
  <c r="U677" i="14"/>
  <c r="AI2290" i="13"/>
  <c r="AI2283" i="13"/>
  <c r="P2276" i="13"/>
  <c r="P2272" i="13"/>
  <c r="AJ2259" i="13"/>
  <c r="AH2257" i="13"/>
  <c r="P2252" i="13"/>
  <c r="AH2252" i="13"/>
  <c r="AI2246" i="13"/>
  <c r="AJ2246" i="13" s="1"/>
  <c r="U663" i="14"/>
  <c r="AJ2240" i="13"/>
  <c r="AI2235" i="13"/>
  <c r="AJ2235" i="13" s="1"/>
  <c r="P2233" i="13"/>
  <c r="AJ2233" i="13" s="1"/>
  <c r="P2226" i="13"/>
  <c r="AJ2226" i="13" s="1"/>
  <c r="U659" i="14"/>
  <c r="AI2218" i="13"/>
  <c r="AJ2218" i="13" s="1"/>
  <c r="AI2216" i="13"/>
  <c r="P2207" i="13"/>
  <c r="AH2207" i="13"/>
  <c r="U654" i="14"/>
  <c r="AJ2195" i="13"/>
  <c r="AH2193" i="13"/>
  <c r="P2188" i="13"/>
  <c r="AH2188" i="13"/>
  <c r="AJ2176" i="13"/>
  <c r="P2162" i="13"/>
  <c r="P2158" i="13"/>
  <c r="AI2154" i="13"/>
  <c r="AJ2154" i="13" s="1"/>
  <c r="P2147" i="13"/>
  <c r="AC638" i="14"/>
  <c r="AC824" i="14"/>
  <c r="P2143" i="13"/>
  <c r="AJ2143" i="13" s="1"/>
  <c r="AH2143" i="13"/>
  <c r="AI2143" i="13" s="1"/>
  <c r="AC637" i="14"/>
  <c r="AC823" i="14"/>
  <c r="O636" i="14"/>
  <c r="O822" i="14"/>
  <c r="P2124" i="13"/>
  <c r="AH2124" i="13"/>
  <c r="AJ2112" i="13"/>
  <c r="AI2107" i="13"/>
  <c r="O629" i="14"/>
  <c r="O815" i="14"/>
  <c r="P2105" i="13"/>
  <c r="AJ2105" i="13" s="1"/>
  <c r="U626" i="14"/>
  <c r="P2098" i="13"/>
  <c r="AJ2098" i="13" s="1"/>
  <c r="P2094" i="13"/>
  <c r="AI2090" i="13"/>
  <c r="AJ2090" i="13" s="1"/>
  <c r="AI2088" i="13"/>
  <c r="AJ2088" i="13" s="1"/>
  <c r="P2083" i="13"/>
  <c r="AC622" i="14"/>
  <c r="AC808" i="14"/>
  <c r="O621" i="14"/>
  <c r="O807" i="14"/>
  <c r="P2079" i="13"/>
  <c r="AH2079" i="13"/>
  <c r="M620" i="14"/>
  <c r="M806" i="14"/>
  <c r="AJ2067" i="13"/>
  <c r="AC615" i="14"/>
  <c r="AC801" i="14"/>
  <c r="O614" i="14"/>
  <c r="O800" i="14"/>
  <c r="P2060" i="13"/>
  <c r="AH2060" i="13"/>
  <c r="AJ2048" i="13"/>
  <c r="AI2043" i="13"/>
  <c r="AJ2043" i="13" s="1"/>
  <c r="O613" i="14"/>
  <c r="O799" i="14"/>
  <c r="P2041" i="13"/>
  <c r="U610" i="14"/>
  <c r="O609" i="14"/>
  <c r="O795" i="14"/>
  <c r="P2034" i="13"/>
  <c r="AJ2034" i="13" s="1"/>
  <c r="AC606" i="14"/>
  <c r="AC792" i="14"/>
  <c r="O605" i="14"/>
  <c r="O791" i="14"/>
  <c r="P2015" i="13"/>
  <c r="AH2015" i="13"/>
  <c r="M604" i="14"/>
  <c r="M790" i="14"/>
  <c r="AC602" i="14"/>
  <c r="AC788" i="14"/>
  <c r="AH2001" i="13"/>
  <c r="P1996" i="13"/>
  <c r="AH1996" i="13"/>
  <c r="AH598" i="14"/>
  <c r="AH784" i="14"/>
  <c r="M596" i="14"/>
  <c r="M782" i="14"/>
  <c r="P1977" i="13"/>
  <c r="P1970" i="13"/>
  <c r="M595" i="14"/>
  <c r="M781" i="14"/>
  <c r="AC593" i="14"/>
  <c r="AC779" i="14"/>
  <c r="O589" i="14"/>
  <c r="O775" i="14"/>
  <c r="P1951" i="13"/>
  <c r="AH1951" i="13"/>
  <c r="M588" i="14"/>
  <c r="M774" i="14"/>
  <c r="AC586" i="14"/>
  <c r="AC772" i="14"/>
  <c r="AH1937" i="13"/>
  <c r="P1932" i="13"/>
  <c r="AH1932" i="13"/>
  <c r="M580" i="14"/>
  <c r="M766" i="14"/>
  <c r="AC578" i="14"/>
  <c r="AC764" i="14"/>
  <c r="AH1914" i="13"/>
  <c r="P1911" i="13"/>
  <c r="AH1911" i="13"/>
  <c r="O572" i="14"/>
  <c r="O758" i="14"/>
  <c r="AH1898" i="13"/>
  <c r="P1895" i="13"/>
  <c r="AH1895" i="13"/>
  <c r="AH1882" i="13"/>
  <c r="O571" i="14"/>
  <c r="O757" i="14"/>
  <c r="P1879" i="13"/>
  <c r="AH1879" i="13"/>
  <c r="U568" i="14"/>
  <c r="M567" i="14"/>
  <c r="M753" i="14"/>
  <c r="AH1866" i="13"/>
  <c r="P1863" i="13"/>
  <c r="AH1863" i="13"/>
  <c r="O560" i="14"/>
  <c r="O746" i="14"/>
  <c r="AH1850" i="13"/>
  <c r="P1847" i="13"/>
  <c r="AH1847" i="13"/>
  <c r="AH1834" i="13"/>
  <c r="AI1834" i="13" s="1"/>
  <c r="O559" i="14"/>
  <c r="O745" i="14"/>
  <c r="P1831" i="13"/>
  <c r="AH1831" i="13"/>
  <c r="U556" i="14"/>
  <c r="M555" i="14"/>
  <c r="M741" i="14"/>
  <c r="AJ1824" i="13"/>
  <c r="P548" i="14"/>
  <c r="P1804" i="13"/>
  <c r="AH1804" i="13"/>
  <c r="AH1801" i="13"/>
  <c r="P1801" i="13"/>
  <c r="AJ1797" i="13"/>
  <c r="O546" i="14"/>
  <c r="O732" i="14"/>
  <c r="AH1794" i="13"/>
  <c r="O543" i="14"/>
  <c r="O729" i="14"/>
  <c r="P1791" i="13"/>
  <c r="AH1791" i="13"/>
  <c r="AI1875" i="13" s="1"/>
  <c r="AJ1875" i="13" s="1"/>
  <c r="M542" i="14"/>
  <c r="M728" i="14"/>
  <c r="U541" i="14"/>
  <c r="P1764" i="13"/>
  <c r="AH1764" i="13"/>
  <c r="AI1872" i="13" s="1"/>
  <c r="AJ1872" i="13" s="1"/>
  <c r="AH1761" i="13"/>
  <c r="P1761" i="13"/>
  <c r="P1748" i="13"/>
  <c r="AH1748" i="13"/>
  <c r="AC534" i="14"/>
  <c r="AC720" i="14"/>
  <c r="O533" i="14"/>
  <c r="O719" i="14"/>
  <c r="AH1745" i="13"/>
  <c r="P1745" i="13"/>
  <c r="AC531" i="14"/>
  <c r="AC717" i="14"/>
  <c r="P1727" i="13"/>
  <c r="AH1727" i="13"/>
  <c r="AC528" i="14"/>
  <c r="AC714" i="14"/>
  <c r="O527" i="14"/>
  <c r="O713" i="14"/>
  <c r="AH1721" i="13"/>
  <c r="P1721" i="13"/>
  <c r="AC525" i="14"/>
  <c r="AC711" i="14"/>
  <c r="AH520" i="14"/>
  <c r="AH706" i="14"/>
  <c r="P1684" i="13"/>
  <c r="AJ1684" i="13" s="1"/>
  <c r="AH1684" i="13"/>
  <c r="AI1684" i="13" s="1"/>
  <c r="P699" i="14"/>
  <c r="AJ2363" i="13"/>
  <c r="AI694" i="14"/>
  <c r="P691" i="14"/>
  <c r="AI2334" i="13"/>
  <c r="AJ2334" i="13" s="1"/>
  <c r="AI2329" i="13"/>
  <c r="AJ2329" i="13" s="1"/>
  <c r="AI2320" i="13"/>
  <c r="AJ2320" i="13" s="1"/>
  <c r="AI2302" i="13"/>
  <c r="AJ2302" i="13" s="1"/>
  <c r="P2282" i="13"/>
  <c r="AI2270" i="13"/>
  <c r="AJ2270" i="13" s="1"/>
  <c r="U672" i="14"/>
  <c r="P2260" i="13"/>
  <c r="AH2260" i="13"/>
  <c r="P2245" i="13"/>
  <c r="P667" i="14" s="1"/>
  <c r="P663" i="14"/>
  <c r="AJ2237" i="13"/>
  <c r="P2234" i="13"/>
  <c r="P2215" i="13"/>
  <c r="AJ2215" i="13" s="1"/>
  <c r="AH2215" i="13"/>
  <c r="AI2215" i="13" s="1"/>
  <c r="AI2205" i="13"/>
  <c r="P2196" i="13"/>
  <c r="P654" i="14" s="1"/>
  <c r="AH2196" i="13"/>
  <c r="AJ2184" i="13"/>
  <c r="AJ2173" i="13"/>
  <c r="P646" i="14"/>
  <c r="P2155" i="13"/>
  <c r="P2151" i="13"/>
  <c r="AH2151" i="13"/>
  <c r="AC642" i="14"/>
  <c r="AC828" i="14"/>
  <c r="P2136" i="13"/>
  <c r="P2132" i="13"/>
  <c r="AH2132" i="13"/>
  <c r="AI2132" i="13" s="1"/>
  <c r="M636" i="14"/>
  <c r="M822" i="14"/>
  <c r="AC634" i="14"/>
  <c r="AC820" i="14"/>
  <c r="M632" i="14"/>
  <c r="M818" i="14"/>
  <c r="AJ2109" i="13"/>
  <c r="M629" i="14"/>
  <c r="M815" i="14"/>
  <c r="AC627" i="14"/>
  <c r="AC813" i="14"/>
  <c r="P2087" i="13"/>
  <c r="AH2087" i="13"/>
  <c r="AJ2075" i="13"/>
  <c r="P2068" i="13"/>
  <c r="AH2068" i="13"/>
  <c r="AH802" i="14"/>
  <c r="AI2062" i="13"/>
  <c r="M614" i="14"/>
  <c r="M800" i="14"/>
  <c r="P2053" i="13"/>
  <c r="P2042" i="13"/>
  <c r="M613" i="14"/>
  <c r="M799" i="14"/>
  <c r="AC611" i="14"/>
  <c r="AC797" i="14"/>
  <c r="P2023" i="13"/>
  <c r="AJ2023" i="13" s="1"/>
  <c r="AH2023" i="13"/>
  <c r="AI2023" i="13" s="1"/>
  <c r="AI2013" i="13"/>
  <c r="U602" i="14"/>
  <c r="P2004" i="13"/>
  <c r="AH2004" i="13"/>
  <c r="M600" i="14"/>
  <c r="M786" i="14"/>
  <c r="P1989" i="13"/>
  <c r="P1985" i="13"/>
  <c r="P1959" i="13"/>
  <c r="AJ1959" i="13" s="1"/>
  <c r="AH1959" i="13"/>
  <c r="AI1959" i="13" s="1"/>
  <c r="AH587" i="14"/>
  <c r="AH773" i="14"/>
  <c r="AI1949" i="13"/>
  <c r="AI587" i="14" s="1"/>
  <c r="M585" i="14"/>
  <c r="M771" i="14"/>
  <c r="P1940" i="13"/>
  <c r="AH1940" i="13"/>
  <c r="P581" i="14"/>
  <c r="AH579" i="14"/>
  <c r="AH765" i="14"/>
  <c r="P1908" i="13"/>
  <c r="AH1908" i="13"/>
  <c r="AH1905" i="13"/>
  <c r="AH759" i="14" s="1"/>
  <c r="P1905" i="13"/>
  <c r="P1892" i="13"/>
  <c r="AH1892" i="13"/>
  <c r="AH1889" i="13"/>
  <c r="P1889" i="13"/>
  <c r="AC569" i="14"/>
  <c r="AC755" i="14"/>
  <c r="O568" i="14"/>
  <c r="O754" i="14"/>
  <c r="P1876" i="13"/>
  <c r="AH1876" i="13"/>
  <c r="AC566" i="14"/>
  <c r="AC752" i="14"/>
  <c r="AH1873" i="13"/>
  <c r="P1873" i="13"/>
  <c r="P1860" i="13"/>
  <c r="AH1860" i="13"/>
  <c r="AH1857" i="13"/>
  <c r="P1857" i="13"/>
  <c r="P1844" i="13"/>
  <c r="AH1844" i="13"/>
  <c r="AI1844" i="13" s="1"/>
  <c r="AH1841" i="13"/>
  <c r="P1841" i="13"/>
  <c r="AC557" i="14"/>
  <c r="AC743" i="14"/>
  <c r="O556" i="14"/>
  <c r="O742" i="14"/>
  <c r="P1828" i="13"/>
  <c r="AH1828" i="13"/>
  <c r="AC554" i="14"/>
  <c r="AC740" i="14"/>
  <c r="AH1825" i="13"/>
  <c r="P1825" i="13"/>
  <c r="AH1818" i="13"/>
  <c r="P1815" i="13"/>
  <c r="AJ1815" i="13" s="1"/>
  <c r="AH1815" i="13"/>
  <c r="AI1815" i="13" s="1"/>
  <c r="AC552" i="14"/>
  <c r="AC738" i="14"/>
  <c r="P1724" i="13"/>
  <c r="AH1724" i="13"/>
  <c r="M524" i="14"/>
  <c r="M710" i="14"/>
  <c r="P1666" i="13"/>
  <c r="AH1666" i="13"/>
  <c r="AI1644" i="13"/>
  <c r="P2556" i="13"/>
  <c r="AJ2550" i="13"/>
  <c r="P2543" i="13"/>
  <c r="AJ2543" i="13" s="1"/>
  <c r="AH2543" i="13"/>
  <c r="AI2543" i="13" s="1"/>
  <c r="P2524" i="13"/>
  <c r="P2511" i="13"/>
  <c r="AH2511" i="13"/>
  <c r="AI2511" i="13" s="1"/>
  <c r="U737" i="14"/>
  <c r="AI736" i="14"/>
  <c r="AI2485" i="13"/>
  <c r="AJ2485" i="13" s="1"/>
  <c r="P2479" i="13"/>
  <c r="AH2479" i="13"/>
  <c r="AH541" i="14" s="1"/>
  <c r="U726" i="14"/>
  <c r="AJ2464" i="13"/>
  <c r="AJ2454" i="13"/>
  <c r="P2447" i="13"/>
  <c r="AH2447" i="13"/>
  <c r="U721" i="14"/>
  <c r="AI720" i="14"/>
  <c r="P716" i="14"/>
  <c r="AI2435" i="13"/>
  <c r="AJ2435" i="13" s="1"/>
  <c r="P2428" i="13"/>
  <c r="AJ2428" i="13" s="1"/>
  <c r="P2415" i="13"/>
  <c r="AH2415" i="13"/>
  <c r="AI2415" i="13" s="1"/>
  <c r="P2406" i="13"/>
  <c r="AI2403" i="13"/>
  <c r="AJ2403" i="13" s="1"/>
  <c r="P2396" i="13"/>
  <c r="AJ2396" i="13" s="1"/>
  <c r="P2383" i="13"/>
  <c r="AH2383" i="13"/>
  <c r="P700" i="14"/>
  <c r="AJ2368" i="13"/>
  <c r="AJ2358" i="13"/>
  <c r="AI695" i="14"/>
  <c r="P2351" i="13"/>
  <c r="AH2351" i="13"/>
  <c r="AI2351" i="13" s="1"/>
  <c r="U688" i="14"/>
  <c r="AJ2336" i="13"/>
  <c r="P2332" i="13"/>
  <c r="P682" i="14" s="1"/>
  <c r="AI2325" i="13"/>
  <c r="AJ2325" i="13" s="1"/>
  <c r="P2319" i="13"/>
  <c r="AH2319" i="13"/>
  <c r="U683" i="14"/>
  <c r="AI2307" i="13"/>
  <c r="AJ2307" i="13" s="1"/>
  <c r="P2300" i="13"/>
  <c r="P2287" i="13"/>
  <c r="AH2287" i="13"/>
  <c r="AI2275" i="13"/>
  <c r="AJ2275" i="13" s="1"/>
  <c r="P2268" i="13"/>
  <c r="AI2262" i="13"/>
  <c r="AJ2262" i="13" s="1"/>
  <c r="AJ2256" i="13"/>
  <c r="AI2251" i="13"/>
  <c r="AJ2251" i="13" s="1"/>
  <c r="P2249" i="13"/>
  <c r="P2242" i="13"/>
  <c r="AI2234" i="13"/>
  <c r="AI2232" i="13"/>
  <c r="AJ2232" i="13" s="1"/>
  <c r="P2223" i="13"/>
  <c r="AH2223" i="13"/>
  <c r="AI2213" i="13"/>
  <c r="AJ2213" i="13" s="1"/>
  <c r="AJ2211" i="13"/>
  <c r="AI2209" i="13"/>
  <c r="AJ2206" i="13"/>
  <c r="P2204" i="13"/>
  <c r="AH2204" i="13"/>
  <c r="AI2198" i="13"/>
  <c r="AJ2198" i="13" s="1"/>
  <c r="U651" i="14"/>
  <c r="P2163" i="13"/>
  <c r="P2159" i="13"/>
  <c r="AH2159" i="13"/>
  <c r="AH641" i="14" s="1"/>
  <c r="AI2149" i="13"/>
  <c r="M641" i="14"/>
  <c r="M827" i="14"/>
  <c r="P2140" i="13"/>
  <c r="P634" i="14" s="1"/>
  <c r="AH2140" i="13"/>
  <c r="AI2140" i="13" s="1"/>
  <c r="AH635" i="14"/>
  <c r="AH821" i="14"/>
  <c r="O633" i="14"/>
  <c r="O819" i="14"/>
  <c r="P2121" i="13"/>
  <c r="AJ2117" i="13"/>
  <c r="P2114" i="13"/>
  <c r="AJ2114" i="13" s="1"/>
  <c r="O630" i="14"/>
  <c r="O816" i="14"/>
  <c r="AH2106" i="13"/>
  <c r="AH628" i="14"/>
  <c r="AH814" i="14"/>
  <c r="AI2104" i="13"/>
  <c r="U627" i="14"/>
  <c r="P2099" i="13"/>
  <c r="P2095" i="13"/>
  <c r="AH2095" i="13"/>
  <c r="AI2085" i="13"/>
  <c r="AJ2085" i="13" s="1"/>
  <c r="M625" i="14"/>
  <c r="M811" i="14"/>
  <c r="AJ2083" i="13"/>
  <c r="P2076" i="13"/>
  <c r="AH2076" i="13"/>
  <c r="M618" i="14"/>
  <c r="M804" i="14"/>
  <c r="AJ2064" i="13"/>
  <c r="AI2059" i="13"/>
  <c r="AJ2059" i="13" s="1"/>
  <c r="P2057" i="13"/>
  <c r="P2050" i="13"/>
  <c r="AJ2050" i="13" s="1"/>
  <c r="AI2042" i="13"/>
  <c r="AH612" i="14"/>
  <c r="AH798" i="14"/>
  <c r="AI2040" i="13"/>
  <c r="U611" i="14"/>
  <c r="P2031" i="13"/>
  <c r="AJ2031" i="13" s="1"/>
  <c r="AH2031" i="13"/>
  <c r="AI2031" i="13" s="1"/>
  <c r="AH2021" i="13"/>
  <c r="AJ2019" i="13"/>
  <c r="AI2017" i="13"/>
  <c r="AC603" i="14"/>
  <c r="AC789" i="14"/>
  <c r="O602" i="14"/>
  <c r="O788" i="14"/>
  <c r="P2012" i="13"/>
  <c r="AH2012" i="13"/>
  <c r="AI2120" i="13" s="1"/>
  <c r="AI2006" i="13"/>
  <c r="AJ2006" i="13" s="1"/>
  <c r="O601" i="14"/>
  <c r="O787" i="14"/>
  <c r="P1993" i="13"/>
  <c r="U598" i="14"/>
  <c r="O597" i="14"/>
  <c r="O783" i="14"/>
  <c r="P1986" i="13"/>
  <c r="P1971" i="13"/>
  <c r="AC594" i="14"/>
  <c r="AC780" i="14"/>
  <c r="O593" i="14"/>
  <c r="O779" i="14"/>
  <c r="P1967" i="13"/>
  <c r="AH1967" i="13"/>
  <c r="M592" i="14"/>
  <c r="M778" i="14"/>
  <c r="AC590" i="14"/>
  <c r="AC776" i="14"/>
  <c r="AH1957" i="13"/>
  <c r="AI1957" i="13" s="1"/>
  <c r="AJ1955" i="13"/>
  <c r="AH1953" i="13"/>
  <c r="AC587" i="14"/>
  <c r="AC773" i="14"/>
  <c r="O586" i="14"/>
  <c r="O772" i="14"/>
  <c r="P1948" i="13"/>
  <c r="AH1948" i="13"/>
  <c r="AI1942" i="13"/>
  <c r="AJ1942" i="13" s="1"/>
  <c r="P1929" i="13"/>
  <c r="U582" i="14"/>
  <c r="O581" i="14"/>
  <c r="O767" i="14"/>
  <c r="AC577" i="14"/>
  <c r="AC763" i="14"/>
  <c r="AC565" i="14"/>
  <c r="AC751" i="14"/>
  <c r="AJ1849" i="13"/>
  <c r="AH553" i="14"/>
  <c r="AI1813" i="13"/>
  <c r="M551" i="14"/>
  <c r="M737" i="14"/>
  <c r="AJ1811" i="13"/>
  <c r="M548" i="14"/>
  <c r="M734" i="14"/>
  <c r="AJ1808" i="13"/>
  <c r="AJ1796" i="13"/>
  <c r="P544" i="14"/>
  <c r="P1788" i="13"/>
  <c r="AH1788" i="13"/>
  <c r="AH1785" i="13"/>
  <c r="P1785" i="13"/>
  <c r="AJ1781" i="13"/>
  <c r="AH1778" i="13"/>
  <c r="P1910" i="13"/>
  <c r="P1775" i="13"/>
  <c r="AH1775" i="13"/>
  <c r="AJ1765" i="13"/>
  <c r="P1759" i="13"/>
  <c r="AH1759" i="13"/>
  <c r="AI1939" i="13" s="1"/>
  <c r="AJ1939" i="13" s="1"/>
  <c r="AJ1749" i="13"/>
  <c r="AI1747" i="13"/>
  <c r="P534" i="14"/>
  <c r="AI1744" i="13"/>
  <c r="O531" i="14"/>
  <c r="O717" i="14"/>
  <c r="P1743" i="13"/>
  <c r="P531" i="14" s="1"/>
  <c r="AH1743" i="13"/>
  <c r="M530" i="14"/>
  <c r="M716" i="14"/>
  <c r="AH526" i="14"/>
  <c r="AH712" i="14"/>
  <c r="O525" i="14"/>
  <c r="O711" i="14"/>
  <c r="P1719" i="13"/>
  <c r="AH1719" i="13"/>
  <c r="AJ1715" i="13"/>
  <c r="AC516" i="14"/>
  <c r="AC702" i="14"/>
  <c r="AC510" i="14"/>
  <c r="AC696" i="14"/>
  <c r="P1649" i="13"/>
  <c r="AH1649" i="13"/>
  <c r="AI1645" i="13"/>
  <c r="AJ1507" i="13"/>
  <c r="AJ1491" i="13"/>
  <c r="AJ2451" i="13"/>
  <c r="U717" i="14"/>
  <c r="AI2412" i="13"/>
  <c r="AJ2412" i="13" s="1"/>
  <c r="AI2390" i="13"/>
  <c r="AJ2387" i="13"/>
  <c r="AI696" i="14"/>
  <c r="AJ2355" i="13"/>
  <c r="P688" i="14"/>
  <c r="AI2326" i="13"/>
  <c r="AJ2323" i="13"/>
  <c r="P683" i="14"/>
  <c r="P2306" i="13"/>
  <c r="AI2294" i="13"/>
  <c r="U678" i="14"/>
  <c r="AJ2291" i="13"/>
  <c r="AH2280" i="13"/>
  <c r="P2269" i="13"/>
  <c r="AJ2253" i="13"/>
  <c r="U665" i="14"/>
  <c r="P2231" i="13"/>
  <c r="AH2231" i="13"/>
  <c r="AH2221" i="13"/>
  <c r="U660" i="14"/>
  <c r="P656" i="14"/>
  <c r="P2212" i="13"/>
  <c r="AH2212" i="13"/>
  <c r="AI2212" i="13" s="1"/>
  <c r="P2197" i="13"/>
  <c r="P655" i="14" s="1"/>
  <c r="AJ2189" i="13"/>
  <c r="P647" i="14"/>
  <c r="P2167" i="13"/>
  <c r="AH2167" i="13"/>
  <c r="AI2167" i="13" s="1"/>
  <c r="AH2157" i="13"/>
  <c r="AC643" i="14"/>
  <c r="AC829" i="14"/>
  <c r="O642" i="14"/>
  <c r="O828" i="14"/>
  <c r="P2148" i="13"/>
  <c r="AH2148" i="13"/>
  <c r="AI2142" i="13"/>
  <c r="P2129" i="13"/>
  <c r="O637" i="14"/>
  <c r="O823" i="14"/>
  <c r="AJ2125" i="13"/>
  <c r="M633" i="14"/>
  <c r="M819" i="14"/>
  <c r="P631" i="14"/>
  <c r="AC628" i="14"/>
  <c r="AC814" i="14"/>
  <c r="O627" i="14"/>
  <c r="O813" i="14"/>
  <c r="P2103" i="13"/>
  <c r="AH2103" i="13"/>
  <c r="AI2145" i="13" s="1"/>
  <c r="M626" i="14"/>
  <c r="M812" i="14"/>
  <c r="AH2093" i="13"/>
  <c r="P2084" i="13"/>
  <c r="AH2084" i="13"/>
  <c r="AJ2072" i="13"/>
  <c r="O619" i="14"/>
  <c r="O805" i="14"/>
  <c r="P2065" i="13"/>
  <c r="O615" i="14"/>
  <c r="O801" i="14"/>
  <c r="AJ2061" i="13"/>
  <c r="P2058" i="13"/>
  <c r="AC612" i="14"/>
  <c r="AC798" i="14"/>
  <c r="O611" i="14"/>
  <c r="O797" i="14"/>
  <c r="P2039" i="13"/>
  <c r="AH2039" i="13"/>
  <c r="M610" i="14"/>
  <c r="M796" i="14"/>
  <c r="AC608" i="14"/>
  <c r="AC794" i="14"/>
  <c r="AH2029" i="13"/>
  <c r="AH793" i="14" s="1"/>
  <c r="AJ2027" i="13"/>
  <c r="P2020" i="13"/>
  <c r="P604" i="14" s="1"/>
  <c r="AH2020" i="13"/>
  <c r="AI2020" i="13" s="1"/>
  <c r="AJ2018" i="13"/>
  <c r="AI2014" i="13"/>
  <c r="M602" i="14"/>
  <c r="M788" i="14"/>
  <c r="P1994" i="13"/>
  <c r="M601" i="14"/>
  <c r="M787" i="14"/>
  <c r="AC599" i="14"/>
  <c r="AC785" i="14"/>
  <c r="P1990" i="13"/>
  <c r="P1975" i="13"/>
  <c r="AH1975" i="13"/>
  <c r="AH1965" i="13"/>
  <c r="U590" i="14"/>
  <c r="AJ1963" i="13"/>
  <c r="P1956" i="13"/>
  <c r="AH1956" i="13"/>
  <c r="AI1956" i="13" s="1"/>
  <c r="AJ1954" i="13"/>
  <c r="AI1950" i="13"/>
  <c r="M586" i="14"/>
  <c r="M772" i="14"/>
  <c r="AC584" i="14"/>
  <c r="AC770" i="14"/>
  <c r="AC583" i="14"/>
  <c r="AC769" i="14"/>
  <c r="U579" i="14"/>
  <c r="O578" i="14"/>
  <c r="O764" i="14"/>
  <c r="AH1922" i="13"/>
  <c r="AI1920" i="13"/>
  <c r="AJ1920" i="13" s="1"/>
  <c r="M576" i="14"/>
  <c r="M762" i="14"/>
  <c r="AC574" i="14"/>
  <c r="AC760" i="14"/>
  <c r="AI1894" i="13"/>
  <c r="AI1891" i="13"/>
  <c r="AJ1891" i="13" s="1"/>
  <c r="P569" i="14"/>
  <c r="M564" i="14"/>
  <c r="M750" i="14"/>
  <c r="AC562" i="14"/>
  <c r="AC748" i="14"/>
  <c r="AI1843" i="13"/>
  <c r="AJ1843" i="13" s="1"/>
  <c r="P1829" i="13"/>
  <c r="AI1827" i="13"/>
  <c r="AJ1820" i="13"/>
  <c r="AC553" i="14"/>
  <c r="AC739" i="14"/>
  <c r="O552" i="14"/>
  <c r="O738" i="14"/>
  <c r="P1812" i="13"/>
  <c r="AH1812" i="13"/>
  <c r="AC550" i="14"/>
  <c r="AC736" i="14"/>
  <c r="O549" i="14"/>
  <c r="O735" i="14"/>
  <c r="AH1809" i="13"/>
  <c r="P1809" i="13"/>
  <c r="AJ1805" i="13"/>
  <c r="AH1802" i="13"/>
  <c r="AI1802" i="13" s="1"/>
  <c r="P1799" i="13"/>
  <c r="AJ1799" i="13" s="1"/>
  <c r="AH1799" i="13"/>
  <c r="AI1799" i="13" s="1"/>
  <c r="AH728" i="14"/>
  <c r="AI1790" i="13"/>
  <c r="AJ1790" i="13" s="1"/>
  <c r="AI1773" i="13"/>
  <c r="AJ1773" i="13" s="1"/>
  <c r="M541" i="14"/>
  <c r="M727" i="14"/>
  <c r="U539" i="14"/>
  <c r="M538" i="14"/>
  <c r="M724" i="14"/>
  <c r="AJ1768" i="13"/>
  <c r="U536" i="14"/>
  <c r="AJ1755" i="13"/>
  <c r="AJ1752" i="13"/>
  <c r="AJ1739" i="13"/>
  <c r="P1716" i="13"/>
  <c r="P522" i="14" s="1"/>
  <c r="AH1716" i="13"/>
  <c r="AH1713" i="13"/>
  <c r="P1713" i="13"/>
  <c r="P1710" i="13"/>
  <c r="AI1498" i="13"/>
  <c r="AH455" i="14"/>
  <c r="AI1457" i="13"/>
  <c r="AI455" i="14" s="1"/>
  <c r="U764" i="14"/>
  <c r="P2612" i="13"/>
  <c r="AJ2612" i="13" s="1"/>
  <c r="AI2605" i="13"/>
  <c r="AJ2605" i="13" s="1"/>
  <c r="P2599" i="13"/>
  <c r="AH2599" i="13"/>
  <c r="U759" i="14"/>
  <c r="AI2594" i="13"/>
  <c r="AJ2584" i="13"/>
  <c r="P2580" i="13"/>
  <c r="AI2573" i="13"/>
  <c r="P2567" i="13"/>
  <c r="AH2567" i="13"/>
  <c r="AI2567" i="13" s="1"/>
  <c r="AI2562" i="13"/>
  <c r="AJ2562" i="13" s="1"/>
  <c r="P2558" i="13"/>
  <c r="P2548" i="13"/>
  <c r="AI2541" i="13"/>
  <c r="AJ2541" i="13" s="1"/>
  <c r="P2535" i="13"/>
  <c r="AH2535" i="13"/>
  <c r="AI2530" i="13"/>
  <c r="AJ2530" i="13" s="1"/>
  <c r="P744" i="14"/>
  <c r="AI2523" i="13"/>
  <c r="U740" i="14"/>
  <c r="AJ2520" i="13"/>
  <c r="AI739" i="14"/>
  <c r="P2503" i="13"/>
  <c r="AH2503" i="13"/>
  <c r="AI2503" i="13" s="1"/>
  <c r="AI733" i="14" s="1"/>
  <c r="U732" i="14"/>
  <c r="AJ2488" i="13"/>
  <c r="P2484" i="13"/>
  <c r="AI2477" i="13"/>
  <c r="AJ2477" i="13" s="1"/>
  <c r="P2471" i="13"/>
  <c r="AH2471" i="13"/>
  <c r="U727" i="14"/>
  <c r="AI2466" i="13"/>
  <c r="AJ2456" i="13"/>
  <c r="P2439" i="13"/>
  <c r="AH2439" i="13"/>
  <c r="AI2619" i="13" s="1"/>
  <c r="AI2427" i="13"/>
  <c r="AJ2427" i="13" s="1"/>
  <c r="P2420" i="13"/>
  <c r="P2407" i="13"/>
  <c r="AH2407" i="13"/>
  <c r="AI2395" i="13"/>
  <c r="U708" i="14"/>
  <c r="P2375" i="13"/>
  <c r="AH2375" i="13"/>
  <c r="AJ2360" i="13"/>
  <c r="P694" i="14"/>
  <c r="P2343" i="13"/>
  <c r="AH2343" i="13"/>
  <c r="AI2343" i="13" s="1"/>
  <c r="AI687" i="14" s="1"/>
  <c r="U689" i="14"/>
  <c r="AI688" i="14"/>
  <c r="AI2331" i="13"/>
  <c r="AJ2331" i="13" s="1"/>
  <c r="P2324" i="13"/>
  <c r="AI2317" i="13"/>
  <c r="P2311" i="13"/>
  <c r="AH2311" i="13"/>
  <c r="AI2306" i="13"/>
  <c r="AI2299" i="13"/>
  <c r="AJ2299" i="13" s="1"/>
  <c r="P2292" i="13"/>
  <c r="AJ2290" i="13"/>
  <c r="AI2285" i="13"/>
  <c r="AJ2285" i="13" s="1"/>
  <c r="P2279" i="13"/>
  <c r="AH2279" i="13"/>
  <c r="AI2274" i="13"/>
  <c r="AJ2274" i="13" s="1"/>
  <c r="AI2267" i="13"/>
  <c r="AJ2267" i="13" s="1"/>
  <c r="P2265" i="13"/>
  <c r="P2258" i="13"/>
  <c r="AI2250" i="13"/>
  <c r="AJ2250" i="13" s="1"/>
  <c r="P2239" i="13"/>
  <c r="AH2239" i="13"/>
  <c r="AI2239" i="13" s="1"/>
  <c r="AI2229" i="13"/>
  <c r="AJ2229" i="13" s="1"/>
  <c r="AJ2227" i="13"/>
  <c r="AH2225" i="13"/>
  <c r="P2220" i="13"/>
  <c r="AH2220" i="13"/>
  <c r="AI2220" i="13" s="1"/>
  <c r="AI660" i="14" s="1"/>
  <c r="AI2214" i="13"/>
  <c r="AJ2214" i="13" s="1"/>
  <c r="P2205" i="13"/>
  <c r="AI2203" i="13"/>
  <c r="AJ2203" i="13" s="1"/>
  <c r="P2201" i="13"/>
  <c r="P2194" i="13"/>
  <c r="P2175" i="13"/>
  <c r="AH2175" i="13"/>
  <c r="AH2161" i="13"/>
  <c r="P2160" i="13"/>
  <c r="P2156" i="13"/>
  <c r="AH2156" i="13"/>
  <c r="M642" i="14"/>
  <c r="M828" i="14"/>
  <c r="AC640" i="14"/>
  <c r="AC826" i="14"/>
  <c r="U639" i="14"/>
  <c r="M638" i="14"/>
  <c r="M824" i="14"/>
  <c r="P2141" i="13"/>
  <c r="P2137" i="13"/>
  <c r="P2130" i="13"/>
  <c r="AJ2130" i="13" s="1"/>
  <c r="P2126" i="13"/>
  <c r="U635" i="14"/>
  <c r="O634" i="14"/>
  <c r="O820" i="14"/>
  <c r="AH2122" i="13"/>
  <c r="AH632" i="14"/>
  <c r="AH818" i="14"/>
  <c r="AJ2116" i="13"/>
  <c r="P2111" i="13"/>
  <c r="AH2111" i="13"/>
  <c r="AH629" i="14" s="1"/>
  <c r="AI2101" i="13"/>
  <c r="AJ2101" i="13" s="1"/>
  <c r="AH2097" i="13"/>
  <c r="P2092" i="13"/>
  <c r="AH2092" i="13"/>
  <c r="AC624" i="14"/>
  <c r="AC810" i="14"/>
  <c r="U623" i="14"/>
  <c r="M622" i="14"/>
  <c r="M808" i="14"/>
  <c r="AJ2080" i="13"/>
  <c r="P2077" i="13"/>
  <c r="AJ2077" i="13" s="1"/>
  <c r="AJ2071" i="13"/>
  <c r="AJ2069" i="13"/>
  <c r="P2066" i="13"/>
  <c r="AJ2066" i="13" s="1"/>
  <c r="M619" i="14"/>
  <c r="M805" i="14"/>
  <c r="AC617" i="14"/>
  <c r="AC803" i="14"/>
  <c r="P616" i="14"/>
  <c r="AI2058" i="13"/>
  <c r="AI2056" i="13"/>
  <c r="AJ2056" i="13" s="1"/>
  <c r="P2047" i="13"/>
  <c r="AH2047" i="13"/>
  <c r="AI2089" i="13" s="1"/>
  <c r="AJ2041" i="13"/>
  <c r="AH609" i="14"/>
  <c r="AH795" i="14"/>
  <c r="AI2037" i="13"/>
  <c r="U608" i="14"/>
  <c r="AJ2035" i="13"/>
  <c r="AH2033" i="13"/>
  <c r="P2028" i="13"/>
  <c r="AH2028" i="13"/>
  <c r="U607" i="14"/>
  <c r="M606" i="14"/>
  <c r="M792" i="14"/>
  <c r="AJ2016" i="13"/>
  <c r="P2013" i="13"/>
  <c r="P2009" i="13"/>
  <c r="P2002" i="13"/>
  <c r="P1998" i="13"/>
  <c r="AH600" i="14"/>
  <c r="AH786" i="14"/>
  <c r="U599" i="14"/>
  <c r="P1987" i="13"/>
  <c r="P1983" i="13"/>
  <c r="AH1983" i="13"/>
  <c r="AI1973" i="13"/>
  <c r="AJ1973" i="13" s="1"/>
  <c r="AH1969" i="13"/>
  <c r="AC591" i="14"/>
  <c r="AC777" i="14"/>
  <c r="O590" i="14"/>
  <c r="O776" i="14"/>
  <c r="P1964" i="13"/>
  <c r="AH1964" i="13"/>
  <c r="AJ1952" i="13"/>
  <c r="P1949" i="13"/>
  <c r="P587" i="14" s="1"/>
  <c r="AH585" i="14"/>
  <c r="AH771" i="14"/>
  <c r="AI1947" i="13"/>
  <c r="AJ1947" i="13" s="1"/>
  <c r="P1945" i="13"/>
  <c r="P1938" i="13"/>
  <c r="U583" i="14"/>
  <c r="P1919" i="13"/>
  <c r="AH1919" i="13"/>
  <c r="AH1906" i="13"/>
  <c r="O577" i="14"/>
  <c r="O763" i="14"/>
  <c r="P1903" i="13"/>
  <c r="AH1903" i="13"/>
  <c r="U574" i="14"/>
  <c r="M573" i="14"/>
  <c r="M759" i="14"/>
  <c r="AH1890" i="13"/>
  <c r="P1887" i="13"/>
  <c r="AH1887" i="13"/>
  <c r="AI1885" i="13"/>
  <c r="AJ1885" i="13" s="1"/>
  <c r="O566" i="14"/>
  <c r="O752" i="14"/>
  <c r="AH1874" i="13"/>
  <c r="P1871" i="13"/>
  <c r="AH1871" i="13"/>
  <c r="AH1858" i="13"/>
  <c r="AI1858" i="13" s="1"/>
  <c r="O565" i="14"/>
  <c r="O751" i="14"/>
  <c r="P1855" i="13"/>
  <c r="AH1855" i="13"/>
  <c r="AH563" i="14"/>
  <c r="AH749" i="14"/>
  <c r="U562" i="14"/>
  <c r="M561" i="14"/>
  <c r="M747" i="14"/>
  <c r="AH1842" i="13"/>
  <c r="P1839" i="13"/>
  <c r="AH1839" i="13"/>
  <c r="O554" i="14"/>
  <c r="O740" i="14"/>
  <c r="AH1826" i="13"/>
  <c r="P1823" i="13"/>
  <c r="AH1823" i="13"/>
  <c r="M549" i="14"/>
  <c r="M735" i="14"/>
  <c r="M547" i="14"/>
  <c r="M733" i="14"/>
  <c r="AJ1795" i="13"/>
  <c r="M544" i="14"/>
  <c r="M730" i="14"/>
  <c r="AI1787" i="13"/>
  <c r="AJ1787" i="13" s="1"/>
  <c r="P1786" i="13"/>
  <c r="AI1784" i="13"/>
  <c r="AJ1784" i="13" s="1"/>
  <c r="P1772" i="13"/>
  <c r="AH1772" i="13"/>
  <c r="AC540" i="14"/>
  <c r="AC726" i="14"/>
  <c r="O539" i="14"/>
  <c r="O725" i="14"/>
  <c r="AH1769" i="13"/>
  <c r="AI1853" i="13" s="1"/>
  <c r="P1769" i="13"/>
  <c r="AC537" i="14"/>
  <c r="AC723" i="14"/>
  <c r="P1756" i="13"/>
  <c r="AH1756" i="13"/>
  <c r="AI1978" i="13" s="1"/>
  <c r="AJ1978" i="13" s="1"/>
  <c r="AH1753" i="13"/>
  <c r="AI1753" i="13" s="1"/>
  <c r="P1753" i="13"/>
  <c r="U535" i="14"/>
  <c r="P1740" i="13"/>
  <c r="AH1740" i="13"/>
  <c r="AH1737" i="13"/>
  <c r="P1737" i="13"/>
  <c r="AH510" i="14"/>
  <c r="AH696" i="14"/>
  <c r="AI1662" i="13"/>
  <c r="AI510" i="14" s="1"/>
  <c r="AI1474" i="13"/>
  <c r="AJ1411" i="13"/>
  <c r="U670" i="14"/>
  <c r="U664" i="14"/>
  <c r="U658" i="14"/>
  <c r="U652" i="14"/>
  <c r="U646" i="14"/>
  <c r="AC641" i="14"/>
  <c r="AC827" i="14"/>
  <c r="U640" i="14"/>
  <c r="O638" i="14"/>
  <c r="O824" i="14"/>
  <c r="AC635" i="14"/>
  <c r="AC821" i="14"/>
  <c r="U634" i="14"/>
  <c r="O632" i="14"/>
  <c r="O818" i="14"/>
  <c r="AC631" i="14"/>
  <c r="AC817" i="14"/>
  <c r="U630" i="14"/>
  <c r="O628" i="14"/>
  <c r="O814" i="14"/>
  <c r="M627" i="14"/>
  <c r="M813" i="14"/>
  <c r="AC625" i="14"/>
  <c r="AC811" i="14"/>
  <c r="U624" i="14"/>
  <c r="O622" i="14"/>
  <c r="O808" i="14"/>
  <c r="M621" i="14"/>
  <c r="M807" i="14"/>
  <c r="O618" i="14"/>
  <c r="O804" i="14"/>
  <c r="M617" i="14"/>
  <c r="M803" i="14"/>
  <c r="O612" i="14"/>
  <c r="O798" i="14"/>
  <c r="M611" i="14"/>
  <c r="M797" i="14"/>
  <c r="O606" i="14"/>
  <c r="O792" i="14"/>
  <c r="M605" i="14"/>
  <c r="M791" i="14"/>
  <c r="O600" i="14"/>
  <c r="O786" i="14"/>
  <c r="M599" i="14"/>
  <c r="M785" i="14"/>
  <c r="O594" i="14"/>
  <c r="O780" i="14"/>
  <c r="M593" i="14"/>
  <c r="M779" i="14"/>
  <c r="M589" i="14"/>
  <c r="M775" i="14"/>
  <c r="AC585" i="14"/>
  <c r="AC771" i="14"/>
  <c r="U584" i="14"/>
  <c r="M583" i="14"/>
  <c r="M769" i="14"/>
  <c r="AC579" i="14"/>
  <c r="AC765" i="14"/>
  <c r="U578" i="14"/>
  <c r="M577" i="14"/>
  <c r="M763" i="14"/>
  <c r="AC573" i="14"/>
  <c r="AC759" i="14"/>
  <c r="U572" i="14"/>
  <c r="M571" i="14"/>
  <c r="M757" i="14"/>
  <c r="AC567" i="14"/>
  <c r="AC753" i="14"/>
  <c r="U566" i="14"/>
  <c r="M565" i="14"/>
  <c r="M751" i="14"/>
  <c r="AC561" i="14"/>
  <c r="AC747" i="14"/>
  <c r="U560" i="14"/>
  <c r="M559" i="14"/>
  <c r="M745" i="14"/>
  <c r="AC555" i="14"/>
  <c r="AC741" i="14"/>
  <c r="U554" i="14"/>
  <c r="AC551" i="14"/>
  <c r="AC737" i="14"/>
  <c r="U550" i="14"/>
  <c r="O548" i="14"/>
  <c r="O734" i="14"/>
  <c r="AC547" i="14"/>
  <c r="AC733" i="14"/>
  <c r="U546" i="14"/>
  <c r="O544" i="14"/>
  <c r="O730" i="14"/>
  <c r="M543" i="14"/>
  <c r="M729" i="14"/>
  <c r="AC541" i="14"/>
  <c r="AC727" i="14"/>
  <c r="U540" i="14"/>
  <c r="O538" i="14"/>
  <c r="O724" i="14"/>
  <c r="M537" i="14"/>
  <c r="M723" i="14"/>
  <c r="AC535" i="14"/>
  <c r="AC721" i="14"/>
  <c r="U534" i="14"/>
  <c r="O532" i="14"/>
  <c r="O718" i="14"/>
  <c r="M531" i="14"/>
  <c r="M717" i="14"/>
  <c r="AC529" i="14"/>
  <c r="AC715" i="14"/>
  <c r="U528" i="14"/>
  <c r="O526" i="14"/>
  <c r="O712" i="14"/>
  <c r="M525" i="14"/>
  <c r="M711" i="14"/>
  <c r="P1705" i="13"/>
  <c r="AC523" i="14"/>
  <c r="AC709" i="14"/>
  <c r="U522" i="14"/>
  <c r="O520" i="14"/>
  <c r="O706" i="14"/>
  <c r="M519" i="14"/>
  <c r="M705" i="14"/>
  <c r="P1689" i="13"/>
  <c r="AJ1689" i="13" s="1"/>
  <c r="O517" i="14"/>
  <c r="O703" i="14"/>
  <c r="P1681" i="13"/>
  <c r="AH513" i="14"/>
  <c r="AH699" i="14"/>
  <c r="AC512" i="14"/>
  <c r="AC698" i="14"/>
  <c r="AJ1674" i="13"/>
  <c r="P1664" i="13"/>
  <c r="AH1664" i="13"/>
  <c r="AI1664" i="13" s="1"/>
  <c r="M511" i="14"/>
  <c r="M697" i="14"/>
  <c r="AH693" i="14"/>
  <c r="U506" i="14"/>
  <c r="M505" i="14"/>
  <c r="M691" i="14"/>
  <c r="AH502" i="14"/>
  <c r="U501" i="14"/>
  <c r="M500" i="14"/>
  <c r="M686" i="14"/>
  <c r="P1634" i="13"/>
  <c r="P1628" i="13"/>
  <c r="P1623" i="13"/>
  <c r="AC496" i="14"/>
  <c r="AC682" i="14"/>
  <c r="O495" i="14"/>
  <c r="O681" i="14"/>
  <c r="P1617" i="13"/>
  <c r="P1586" i="13"/>
  <c r="P1577" i="13"/>
  <c r="AC483" i="14"/>
  <c r="AC669" i="14"/>
  <c r="M482" i="14"/>
  <c r="M668" i="14"/>
  <c r="P1554" i="13"/>
  <c r="AC478" i="14"/>
  <c r="AC664" i="14"/>
  <c r="O477" i="14"/>
  <c r="O663" i="14"/>
  <c r="P1545" i="13"/>
  <c r="AC473" i="14"/>
  <c r="AC659" i="14"/>
  <c r="O472" i="14"/>
  <c r="O658" i="14"/>
  <c r="P1522" i="13"/>
  <c r="AI1493" i="13"/>
  <c r="AJ1493" i="13" s="1"/>
  <c r="AI1483" i="13"/>
  <c r="AJ1483" i="13" s="1"/>
  <c r="AC459" i="14"/>
  <c r="AC645" i="14"/>
  <c r="M458" i="14"/>
  <c r="M644" i="14"/>
  <c r="AC457" i="14"/>
  <c r="O456" i="14"/>
  <c r="P1458" i="13"/>
  <c r="P1449" i="13"/>
  <c r="O448" i="14"/>
  <c r="P1438" i="13"/>
  <c r="AH1438" i="13"/>
  <c r="M447" i="14"/>
  <c r="P1433" i="13"/>
  <c r="AJ1425" i="13"/>
  <c r="O445" i="14"/>
  <c r="P1423" i="13"/>
  <c r="AH1423" i="13"/>
  <c r="AC438" i="14"/>
  <c r="O434" i="14"/>
  <c r="P1400" i="13"/>
  <c r="AH1400" i="13"/>
  <c r="P1374" i="13"/>
  <c r="AJ1374" i="13" s="1"/>
  <c r="AH1374" i="13"/>
  <c r="AI1374" i="13" s="1"/>
  <c r="O427" i="14"/>
  <c r="P1369" i="13"/>
  <c r="P1359" i="13"/>
  <c r="AH1359" i="13"/>
  <c r="AI1359" i="13" s="1"/>
  <c r="AC418" i="14"/>
  <c r="O417" i="14"/>
  <c r="AH1347" i="13"/>
  <c r="AC415" i="14"/>
  <c r="P414" i="14"/>
  <c r="M410" i="14"/>
  <c r="P408" i="14"/>
  <c r="O405" i="14"/>
  <c r="P1311" i="13"/>
  <c r="AJ1311" i="13" s="1"/>
  <c r="AI1295" i="13"/>
  <c r="AH1288" i="13"/>
  <c r="AI1288" i="13" s="1"/>
  <c r="P1288" i="13"/>
  <c r="P392" i="14"/>
  <c r="P1254" i="13"/>
  <c r="M378" i="14"/>
  <c r="AJ1224" i="13"/>
  <c r="AI1222" i="13"/>
  <c r="AI376" i="14" s="1"/>
  <c r="P1215" i="13"/>
  <c r="M363" i="14"/>
  <c r="AH361" i="14"/>
  <c r="AI1171" i="13"/>
  <c r="AI361" i="14" s="1"/>
  <c r="AI348" i="14"/>
  <c r="U523" i="14"/>
  <c r="O521" i="14"/>
  <c r="O707" i="14"/>
  <c r="M520" i="14"/>
  <c r="M706" i="14"/>
  <c r="M517" i="14"/>
  <c r="M703" i="14"/>
  <c r="AI515" i="14"/>
  <c r="AC513" i="14"/>
  <c r="AC699" i="14"/>
  <c r="AC507" i="14"/>
  <c r="AC693" i="14"/>
  <c r="O506" i="14"/>
  <c r="O692" i="14"/>
  <c r="P1658" i="13"/>
  <c r="P506" i="14" s="1"/>
  <c r="AC502" i="14"/>
  <c r="AC688" i="14"/>
  <c r="O501" i="14"/>
  <c r="O687" i="14"/>
  <c r="P1641" i="13"/>
  <c r="P501" i="14" s="1"/>
  <c r="P1624" i="13"/>
  <c r="AH1624" i="13"/>
  <c r="M495" i="14"/>
  <c r="M681" i="14"/>
  <c r="AH1614" i="13"/>
  <c r="P1606" i="13"/>
  <c r="AH1602" i="13"/>
  <c r="O492" i="14"/>
  <c r="O678" i="14"/>
  <c r="P1596" i="13"/>
  <c r="M491" i="14"/>
  <c r="M677" i="14"/>
  <c r="O488" i="14"/>
  <c r="O674" i="14"/>
  <c r="P1592" i="13"/>
  <c r="AH1592" i="13"/>
  <c r="P1583" i="13"/>
  <c r="P1574" i="13"/>
  <c r="AH1574" i="13"/>
  <c r="M487" i="14"/>
  <c r="M673" i="14"/>
  <c r="P1564" i="13"/>
  <c r="AH1561" i="13"/>
  <c r="AH667" i="14" s="1"/>
  <c r="P1560" i="13"/>
  <c r="AH1560" i="13"/>
  <c r="AH479" i="14"/>
  <c r="AH665" i="14"/>
  <c r="M477" i="14"/>
  <c r="M663" i="14"/>
  <c r="P1542" i="13"/>
  <c r="AH1542" i="13"/>
  <c r="AH1538" i="13"/>
  <c r="AH1529" i="13"/>
  <c r="AH473" i="14" s="1"/>
  <c r="P1528" i="13"/>
  <c r="AH1528" i="13"/>
  <c r="AH475" i="14"/>
  <c r="AH661" i="14"/>
  <c r="AC474" i="14"/>
  <c r="AC660" i="14"/>
  <c r="AC470" i="14"/>
  <c r="AC656" i="14"/>
  <c r="P1510" i="13"/>
  <c r="AH1510" i="13"/>
  <c r="AH1506" i="13"/>
  <c r="O468" i="14"/>
  <c r="O654" i="14"/>
  <c r="P1500" i="13"/>
  <c r="M467" i="14"/>
  <c r="M653" i="14"/>
  <c r="O464" i="14"/>
  <c r="O650" i="14"/>
  <c r="P1496" i="13"/>
  <c r="AH1496" i="13"/>
  <c r="P1478" i="13"/>
  <c r="AH1478" i="13"/>
  <c r="M463" i="14"/>
  <c r="M649" i="14"/>
  <c r="AH1465" i="13"/>
  <c r="AI1465" i="13" s="1"/>
  <c r="AI457" i="14" s="1"/>
  <c r="P1464" i="13"/>
  <c r="AJ1464" i="13" s="1"/>
  <c r="AH1464" i="13"/>
  <c r="AI1464" i="13" s="1"/>
  <c r="AC454" i="14"/>
  <c r="O453" i="14"/>
  <c r="P1455" i="13"/>
  <c r="P1446" i="13"/>
  <c r="AH1446" i="13"/>
  <c r="AI1446" i="13" s="1"/>
  <c r="AH1442" i="13"/>
  <c r="AI1442" i="13" s="1"/>
  <c r="O451" i="14"/>
  <c r="P1441" i="13"/>
  <c r="P1431" i="13"/>
  <c r="AJ1431" i="13" s="1"/>
  <c r="AH1431" i="13"/>
  <c r="AI1431" i="13" s="1"/>
  <c r="M445" i="14"/>
  <c r="O440" i="14"/>
  <c r="P1418" i="13"/>
  <c r="P1408" i="13"/>
  <c r="AH1408" i="13"/>
  <c r="AI1408" i="13" s="1"/>
  <c r="AI436" i="14" s="1"/>
  <c r="M434" i="14"/>
  <c r="O428" i="14"/>
  <c r="P1382" i="13"/>
  <c r="P428" i="14" s="1"/>
  <c r="AH1382" i="13"/>
  <c r="M427" i="14"/>
  <c r="O425" i="14"/>
  <c r="P1367" i="13"/>
  <c r="P425" i="14" s="1"/>
  <c r="AH1367" i="13"/>
  <c r="M421" i="14"/>
  <c r="AH419" i="14"/>
  <c r="P1341" i="13"/>
  <c r="P411" i="14" s="1"/>
  <c r="AH1341" i="13"/>
  <c r="AI1341" i="13" s="1"/>
  <c r="AJ1340" i="13"/>
  <c r="O411" i="14"/>
  <c r="AH1329" i="13"/>
  <c r="M405" i="14"/>
  <c r="M401" i="14"/>
  <c r="AJ1295" i="13"/>
  <c r="AH397" i="14"/>
  <c r="AI1279" i="13"/>
  <c r="AI397" i="14" s="1"/>
  <c r="O396" i="14"/>
  <c r="P1278" i="13"/>
  <c r="P396" i="14" s="1"/>
  <c r="AH1278" i="13"/>
  <c r="O389" i="14"/>
  <c r="AH1259" i="13"/>
  <c r="AI384" i="14"/>
  <c r="O379" i="14"/>
  <c r="P1225" i="13"/>
  <c r="AH1225" i="13"/>
  <c r="AH375" i="14"/>
  <c r="AI1221" i="13"/>
  <c r="AI375" i="14" s="1"/>
  <c r="AH1194" i="13"/>
  <c r="AI1194" i="13" s="1"/>
  <c r="P1194" i="13"/>
  <c r="AH1175" i="13"/>
  <c r="AI1175" i="13" s="1"/>
  <c r="P1175" i="13"/>
  <c r="AI1097" i="13"/>
  <c r="AI1063" i="13"/>
  <c r="AH275" i="14"/>
  <c r="AI917" i="13"/>
  <c r="AI275" i="14" s="1"/>
  <c r="O540" i="14"/>
  <c r="O726" i="14"/>
  <c r="M539" i="14"/>
  <c r="M725" i="14"/>
  <c r="AH536" i="14"/>
  <c r="AH722" i="14"/>
  <c r="AI1766" i="13"/>
  <c r="AJ1766" i="13" s="1"/>
  <c r="P535" i="14"/>
  <c r="O534" i="14"/>
  <c r="O720" i="14"/>
  <c r="M533" i="14"/>
  <c r="M719" i="14"/>
  <c r="AH530" i="14"/>
  <c r="AI1742" i="13"/>
  <c r="P1731" i="13"/>
  <c r="P1723" i="13"/>
  <c r="O528" i="14"/>
  <c r="O714" i="14"/>
  <c r="M527" i="14"/>
  <c r="M713" i="14"/>
  <c r="AH524" i="14"/>
  <c r="AH710" i="14"/>
  <c r="P1707" i="13"/>
  <c r="P1699" i="13"/>
  <c r="O522" i="14"/>
  <c r="O708" i="14"/>
  <c r="M521" i="14"/>
  <c r="M707" i="14"/>
  <c r="AC514" i="14"/>
  <c r="AC700" i="14"/>
  <c r="U513" i="14"/>
  <c r="O512" i="14"/>
  <c r="O698" i="14"/>
  <c r="P1676" i="13"/>
  <c r="P512" i="14" s="1"/>
  <c r="AJ1668" i="13"/>
  <c r="AC508" i="14"/>
  <c r="AC694" i="14"/>
  <c r="U507" i="14"/>
  <c r="M506" i="14"/>
  <c r="M692" i="14"/>
  <c r="P1648" i="13"/>
  <c r="AH1648" i="13"/>
  <c r="AI1648" i="13" s="1"/>
  <c r="AI502" i="14" s="1"/>
  <c r="U502" i="14"/>
  <c r="M501" i="14"/>
  <c r="M687" i="14"/>
  <c r="P1635" i="13"/>
  <c r="P1630" i="13"/>
  <c r="AJ1627" i="13"/>
  <c r="AI1621" i="13"/>
  <c r="AC497" i="14"/>
  <c r="AC683" i="14"/>
  <c r="O496" i="14"/>
  <c r="O682" i="14"/>
  <c r="P1618" i="13"/>
  <c r="P1612" i="13"/>
  <c r="P1607" i="13"/>
  <c r="AI1603" i="13"/>
  <c r="P1601" i="13"/>
  <c r="AC489" i="14"/>
  <c r="AC675" i="14"/>
  <c r="M488" i="14"/>
  <c r="M674" i="14"/>
  <c r="AI1581" i="13"/>
  <c r="AJ1581" i="13" s="1"/>
  <c r="P1578" i="13"/>
  <c r="AI1571" i="13"/>
  <c r="AC484" i="14"/>
  <c r="AC670" i="14"/>
  <c r="O483" i="14"/>
  <c r="O669" i="14"/>
  <c r="P1569" i="13"/>
  <c r="AI1549" i="13"/>
  <c r="AC479" i="14"/>
  <c r="AC665" i="14"/>
  <c r="O478" i="14"/>
  <c r="O664" i="14"/>
  <c r="P1546" i="13"/>
  <c r="AI1539" i="13"/>
  <c r="AJ1539" i="13" s="1"/>
  <c r="AC465" i="14"/>
  <c r="AC651" i="14"/>
  <c r="M464" i="14"/>
  <c r="M650" i="14"/>
  <c r="AC460" i="14"/>
  <c r="AC646" i="14"/>
  <c r="O459" i="14"/>
  <c r="O645" i="14"/>
  <c r="P1473" i="13"/>
  <c r="P459" i="14" s="1"/>
  <c r="M453" i="14"/>
  <c r="P1450" i="13"/>
  <c r="M451" i="14"/>
  <c r="O449" i="14"/>
  <c r="P1439" i="13"/>
  <c r="AH1439" i="13"/>
  <c r="P1426" i="13"/>
  <c r="AC442" i="14"/>
  <c r="P1416" i="13"/>
  <c r="AH1416" i="13"/>
  <c r="AI1416" i="13" s="1"/>
  <c r="P1390" i="13"/>
  <c r="AH1390" i="13"/>
  <c r="AI1390" i="13" s="1"/>
  <c r="O431" i="14"/>
  <c r="P1385" i="13"/>
  <c r="AJ1380" i="13"/>
  <c r="P1375" i="13"/>
  <c r="AH1375" i="13"/>
  <c r="AI1375" i="13" s="1"/>
  <c r="M425" i="14"/>
  <c r="P1362" i="13"/>
  <c r="AH1352" i="13"/>
  <c r="AI1352" i="13" s="1"/>
  <c r="P1352" i="13"/>
  <c r="AI420" i="14"/>
  <c r="AC419" i="14"/>
  <c r="P1348" i="13"/>
  <c r="AJ1348" i="13" s="1"/>
  <c r="AJ1341" i="13"/>
  <c r="M411" i="14"/>
  <c r="P409" i="14"/>
  <c r="O406" i="14"/>
  <c r="AH1312" i="13"/>
  <c r="AH404" i="14"/>
  <c r="AI1310" i="13"/>
  <c r="AI404" i="14" s="1"/>
  <c r="AJ1298" i="13"/>
  <c r="P1272" i="13"/>
  <c r="P1266" i="13"/>
  <c r="AH1266" i="13"/>
  <c r="AI1266" i="13" s="1"/>
  <c r="AH391" i="14"/>
  <c r="AI1261" i="13"/>
  <c r="AI391" i="14" s="1"/>
  <c r="P1245" i="13"/>
  <c r="AH1245" i="13"/>
  <c r="AI1245" i="13" s="1"/>
  <c r="AJ1244" i="13"/>
  <c r="O383" i="14"/>
  <c r="P1241" i="13"/>
  <c r="P383" i="14" s="1"/>
  <c r="M375" i="14"/>
  <c r="M370" i="14"/>
  <c r="AJ1194" i="13"/>
  <c r="M356" i="14"/>
  <c r="AH1155" i="13"/>
  <c r="AI1155" i="13" s="1"/>
  <c r="P1155" i="13"/>
  <c r="AH355" i="14"/>
  <c r="AI1153" i="13"/>
  <c r="AI355" i="14" s="1"/>
  <c r="AI354" i="14"/>
  <c r="AJ1146" i="13"/>
  <c r="P1141" i="13"/>
  <c r="AH1141" i="13"/>
  <c r="AI1141" i="13" s="1"/>
  <c r="AI1135" i="13"/>
  <c r="O347" i="14"/>
  <c r="P1133" i="13"/>
  <c r="P347" i="14" s="1"/>
  <c r="M346" i="14"/>
  <c r="AJ1132" i="13"/>
  <c r="O339" i="14"/>
  <c r="P1113" i="13"/>
  <c r="P1351" i="13"/>
  <c r="AJ1351" i="13" s="1"/>
  <c r="U783" i="14"/>
  <c r="U777" i="14"/>
  <c r="U773" i="14"/>
  <c r="U767" i="14"/>
  <c r="U761" i="14"/>
  <c r="U755" i="14"/>
  <c r="U749" i="14"/>
  <c r="U743" i="14"/>
  <c r="U739" i="14"/>
  <c r="U699" i="14"/>
  <c r="U695" i="14"/>
  <c r="U691" i="14"/>
  <c r="U685" i="14"/>
  <c r="U679" i="14"/>
  <c r="U673" i="14"/>
  <c r="U667" i="14"/>
  <c r="U661" i="14"/>
  <c r="U655" i="14"/>
  <c r="U649" i="14"/>
  <c r="U643" i="14"/>
  <c r="O641" i="14"/>
  <c r="O827" i="14"/>
  <c r="M640" i="14"/>
  <c r="M826" i="14"/>
  <c r="U637" i="14"/>
  <c r="O635" i="14"/>
  <c r="O821" i="14"/>
  <c r="M634" i="14"/>
  <c r="M820" i="14"/>
  <c r="O631" i="14"/>
  <c r="O817" i="14"/>
  <c r="M630" i="14"/>
  <c r="M816" i="14"/>
  <c r="AC626" i="14"/>
  <c r="AC812" i="14"/>
  <c r="O625" i="14"/>
  <c r="O811" i="14"/>
  <c r="M624" i="14"/>
  <c r="M810" i="14"/>
  <c r="AC620" i="14"/>
  <c r="AC806" i="14"/>
  <c r="AC616" i="14"/>
  <c r="AC802" i="14"/>
  <c r="U615" i="14"/>
  <c r="AC610" i="14"/>
  <c r="AC796" i="14"/>
  <c r="U609" i="14"/>
  <c r="AC604" i="14"/>
  <c r="AC790" i="14"/>
  <c r="U603" i="14"/>
  <c r="AC598" i="14"/>
  <c r="AC784" i="14"/>
  <c r="U597" i="14"/>
  <c r="AC592" i="14"/>
  <c r="AC778" i="14"/>
  <c r="U591" i="14"/>
  <c r="AC588" i="14"/>
  <c r="AC774" i="14"/>
  <c r="U587" i="14"/>
  <c r="O585" i="14"/>
  <c r="O771" i="14"/>
  <c r="M584" i="14"/>
  <c r="M770" i="14"/>
  <c r="AC582" i="14"/>
  <c r="AC768" i="14"/>
  <c r="U581" i="14"/>
  <c r="O579" i="14"/>
  <c r="O765" i="14"/>
  <c r="M578" i="14"/>
  <c r="M764" i="14"/>
  <c r="AC576" i="14"/>
  <c r="AC762" i="14"/>
  <c r="U575" i="14"/>
  <c r="O573" i="14"/>
  <c r="O759" i="14"/>
  <c r="M572" i="14"/>
  <c r="M758" i="14"/>
  <c r="AC570" i="14"/>
  <c r="AC756" i="14"/>
  <c r="U569" i="14"/>
  <c r="O567" i="14"/>
  <c r="O753" i="14"/>
  <c r="M566" i="14"/>
  <c r="M752" i="14"/>
  <c r="AC564" i="14"/>
  <c r="AC750" i="14"/>
  <c r="U563" i="14"/>
  <c r="O561" i="14"/>
  <c r="O747" i="14"/>
  <c r="M560" i="14"/>
  <c r="M746" i="14"/>
  <c r="AC558" i="14"/>
  <c r="AC744" i="14"/>
  <c r="U557" i="14"/>
  <c r="O555" i="14"/>
  <c r="O741" i="14"/>
  <c r="M554" i="14"/>
  <c r="M740" i="14"/>
  <c r="U553" i="14"/>
  <c r="O551" i="14"/>
  <c r="O737" i="14"/>
  <c r="M550" i="14"/>
  <c r="M736" i="14"/>
  <c r="O547" i="14"/>
  <c r="O733" i="14"/>
  <c r="M546" i="14"/>
  <c r="M732" i="14"/>
  <c r="AC542" i="14"/>
  <c r="AC728" i="14"/>
  <c r="O541" i="14"/>
  <c r="O727" i="14"/>
  <c r="M540" i="14"/>
  <c r="M726" i="14"/>
  <c r="AC536" i="14"/>
  <c r="AC722" i="14"/>
  <c r="O535" i="14"/>
  <c r="O721" i="14"/>
  <c r="M534" i="14"/>
  <c r="M720" i="14"/>
  <c r="AC530" i="14"/>
  <c r="AC716" i="14"/>
  <c r="O529" i="14"/>
  <c r="O715" i="14"/>
  <c r="M528" i="14"/>
  <c r="M714" i="14"/>
  <c r="AC524" i="14"/>
  <c r="AC710" i="14"/>
  <c r="O523" i="14"/>
  <c r="O709" i="14"/>
  <c r="M522" i="14"/>
  <c r="M708" i="14"/>
  <c r="AH1695" i="13"/>
  <c r="AC518" i="14"/>
  <c r="AC704" i="14"/>
  <c r="AH1687" i="13"/>
  <c r="AI1687" i="13" s="1"/>
  <c r="P1672" i="13"/>
  <c r="AH1672" i="13"/>
  <c r="AI1672" i="13" s="1"/>
  <c r="AH1667" i="13"/>
  <c r="AI1667" i="13" s="1"/>
  <c r="AI509" i="14" s="1"/>
  <c r="AC509" i="14"/>
  <c r="AC695" i="14"/>
  <c r="U508" i="14"/>
  <c r="O507" i="14"/>
  <c r="O693" i="14"/>
  <c r="P1659" i="13"/>
  <c r="AH1650" i="13"/>
  <c r="AI1650" i="13" s="1"/>
  <c r="AC503" i="14"/>
  <c r="AC689" i="14"/>
  <c r="O502" i="14"/>
  <c r="O688" i="14"/>
  <c r="P1642" i="13"/>
  <c r="P502" i="14" s="1"/>
  <c r="P1636" i="13"/>
  <c r="P1631" i="13"/>
  <c r="P1625" i="13"/>
  <c r="AH499" i="14"/>
  <c r="AH685" i="14"/>
  <c r="AC498" i="14"/>
  <c r="AC684" i="14"/>
  <c r="U497" i="14"/>
  <c r="M496" i="14"/>
  <c r="M682" i="14"/>
  <c r="P1608" i="13"/>
  <c r="AH1608" i="13"/>
  <c r="P1598" i="13"/>
  <c r="AH1598" i="13"/>
  <c r="M493" i="14"/>
  <c r="M679" i="14"/>
  <c r="P1588" i="13"/>
  <c r="P1584" i="13"/>
  <c r="AH1584" i="13"/>
  <c r="AH672" i="14" s="1"/>
  <c r="P1575" i="13"/>
  <c r="M483" i="14"/>
  <c r="M669" i="14"/>
  <c r="P1566" i="13"/>
  <c r="AH1566" i="13"/>
  <c r="P1556" i="13"/>
  <c r="P1552" i="13"/>
  <c r="AH1552" i="13"/>
  <c r="AH481" i="14"/>
  <c r="AC480" i="14"/>
  <c r="AC666" i="14"/>
  <c r="AC476" i="14"/>
  <c r="AC662" i="14"/>
  <c r="P1543" i="13"/>
  <c r="AI1540" i="13"/>
  <c r="AJ1540" i="13" s="1"/>
  <c r="P1534" i="13"/>
  <c r="AH1534" i="13"/>
  <c r="O474" i="14"/>
  <c r="O660" i="14"/>
  <c r="P1524" i="13"/>
  <c r="M473" i="14"/>
  <c r="M659" i="14"/>
  <c r="O470" i="14"/>
  <c r="O656" i="14"/>
  <c r="P1520" i="13"/>
  <c r="AH1520" i="13"/>
  <c r="P1511" i="13"/>
  <c r="AI1508" i="13"/>
  <c r="AJ1508" i="13" s="1"/>
  <c r="P1502" i="13"/>
  <c r="AJ1502" i="13" s="1"/>
  <c r="AH1502" i="13"/>
  <c r="AI1502" i="13" s="1"/>
  <c r="M469" i="14"/>
  <c r="M655" i="14"/>
  <c r="AH1489" i="13"/>
  <c r="AI1609" i="13" s="1"/>
  <c r="P1488" i="13"/>
  <c r="AJ1488" i="13" s="1"/>
  <c r="AH1488" i="13"/>
  <c r="AI1488" i="13" s="1"/>
  <c r="AJ1482" i="13"/>
  <c r="M459" i="14"/>
  <c r="M645" i="14"/>
  <c r="P1470" i="13"/>
  <c r="AH1470" i="13"/>
  <c r="AI1470" i="13" s="1"/>
  <c r="P1460" i="13"/>
  <c r="AJ1460" i="13" s="1"/>
  <c r="M457" i="14"/>
  <c r="O454" i="14"/>
  <c r="P1456" i="13"/>
  <c r="AH1456" i="13"/>
  <c r="AJ1450" i="13"/>
  <c r="AC450" i="14"/>
  <c r="M449" i="14"/>
  <c r="P1434" i="13"/>
  <c r="AJ1434" i="13" s="1"/>
  <c r="AJ1426" i="13"/>
  <c r="P1424" i="13"/>
  <c r="AH1424" i="13"/>
  <c r="AI1424" i="13" s="1"/>
  <c r="AH1417" i="13"/>
  <c r="AI1417" i="13" s="1"/>
  <c r="AJ1416" i="13"/>
  <c r="P1398" i="13"/>
  <c r="AH1398" i="13"/>
  <c r="AI1398" i="13" s="1"/>
  <c r="AH1394" i="13"/>
  <c r="AI1394" i="13" s="1"/>
  <c r="AC432" i="14"/>
  <c r="M431" i="14"/>
  <c r="O429" i="14"/>
  <c r="P1383" i="13"/>
  <c r="P429" i="14" s="1"/>
  <c r="AH1383" i="13"/>
  <c r="AC422" i="14"/>
  <c r="AJ1362" i="13"/>
  <c r="P1360" i="13"/>
  <c r="AJ1360" i="13" s="1"/>
  <c r="AH1360" i="13"/>
  <c r="AI1360" i="13" s="1"/>
  <c r="AJ1352" i="13"/>
  <c r="AH420" i="14"/>
  <c r="AH1331" i="13"/>
  <c r="AC407" i="14"/>
  <c r="AC404" i="14"/>
  <c r="AH403" i="14"/>
  <c r="AI1297" i="13"/>
  <c r="AI403" i="14" s="1"/>
  <c r="O402" i="14"/>
  <c r="AH1296" i="13"/>
  <c r="P1296" i="13"/>
  <c r="P402" i="14" s="1"/>
  <c r="AC391" i="14"/>
  <c r="P1249" i="13"/>
  <c r="AH1249" i="13"/>
  <c r="AI1249" i="13" s="1"/>
  <c r="AI1243" i="13"/>
  <c r="AC384" i="14"/>
  <c r="M380" i="14"/>
  <c r="AI378" i="14"/>
  <c r="O371" i="14"/>
  <c r="P1205" i="13"/>
  <c r="AH1205" i="13"/>
  <c r="AI369" i="14"/>
  <c r="P1195" i="13"/>
  <c r="AJ1195" i="13" s="1"/>
  <c r="AH365" i="14"/>
  <c r="AI1187" i="13"/>
  <c r="AI365" i="14" s="1"/>
  <c r="O364" i="14"/>
  <c r="P1186" i="13"/>
  <c r="P364" i="14" s="1"/>
  <c r="AH1186" i="13"/>
  <c r="M354" i="14"/>
  <c r="AJ1152" i="13"/>
  <c r="AJ1141" i="13"/>
  <c r="O344" i="14"/>
  <c r="AH1130" i="13"/>
  <c r="P1256" i="13"/>
  <c r="P1130" i="13"/>
  <c r="P1122" i="13"/>
  <c r="AH1122" i="13"/>
  <c r="AI1122" i="13" s="1"/>
  <c r="AC340" i="14"/>
  <c r="AI1077" i="13"/>
  <c r="AH268" i="14"/>
  <c r="AI898" i="13"/>
  <c r="AI268" i="14" s="1"/>
  <c r="M502" i="14"/>
  <c r="M688" i="14"/>
  <c r="P1632" i="13"/>
  <c r="AH1632" i="13"/>
  <c r="AC499" i="14"/>
  <c r="AC685" i="14"/>
  <c r="U498" i="14"/>
  <c r="O497" i="14"/>
  <c r="O683" i="14"/>
  <c r="P1619" i="13"/>
  <c r="AC494" i="14"/>
  <c r="AC680" i="14"/>
  <c r="AC490" i="14"/>
  <c r="AC676" i="14"/>
  <c r="O489" i="14"/>
  <c r="O675" i="14"/>
  <c r="P1593" i="13"/>
  <c r="P489" i="14" s="1"/>
  <c r="AC485" i="14"/>
  <c r="AC671" i="14"/>
  <c r="O484" i="14"/>
  <c r="O670" i="14"/>
  <c r="P1570" i="13"/>
  <c r="AC471" i="14"/>
  <c r="AC657" i="14"/>
  <c r="M470" i="14"/>
  <c r="M656" i="14"/>
  <c r="AC466" i="14"/>
  <c r="AC652" i="14"/>
  <c r="O465" i="14"/>
  <c r="O651" i="14"/>
  <c r="P1497" i="13"/>
  <c r="P465" i="14" s="1"/>
  <c r="AC461" i="14"/>
  <c r="AC647" i="14"/>
  <c r="O460" i="14"/>
  <c r="O646" i="14"/>
  <c r="P1474" i="13"/>
  <c r="AJ1474" i="13" s="1"/>
  <c r="M454" i="14"/>
  <c r="AH447" i="14"/>
  <c r="P1432" i="13"/>
  <c r="AJ1432" i="13" s="1"/>
  <c r="AH1432" i="13"/>
  <c r="AI1432" i="13" s="1"/>
  <c r="AI442" i="14" s="1"/>
  <c r="P1406" i="13"/>
  <c r="AH1406" i="13"/>
  <c r="AI1406" i="13" s="1"/>
  <c r="O435" i="14"/>
  <c r="P1401" i="13"/>
  <c r="P1391" i="13"/>
  <c r="AJ1391" i="13" s="1"/>
  <c r="AH1391" i="13"/>
  <c r="AI1391" i="13" s="1"/>
  <c r="AJ1370" i="13"/>
  <c r="O426" i="14"/>
  <c r="P1368" i="13"/>
  <c r="P426" i="14" s="1"/>
  <c r="AH1368" i="13"/>
  <c r="AI421" i="14"/>
  <c r="AC420" i="14"/>
  <c r="O419" i="14"/>
  <c r="P1349" i="13"/>
  <c r="AJ1349" i="13" s="1"/>
  <c r="M418" i="14"/>
  <c r="AI414" i="14"/>
  <c r="O412" i="14"/>
  <c r="AH1330" i="13"/>
  <c r="P400" i="14"/>
  <c r="M399" i="14"/>
  <c r="AJ1272" i="13"/>
  <c r="O381" i="14"/>
  <c r="AH1239" i="13"/>
  <c r="P1239" i="13"/>
  <c r="P381" i="14" s="1"/>
  <c r="M371" i="14"/>
  <c r="AI366" i="14"/>
  <c r="O357" i="14"/>
  <c r="P1167" i="13"/>
  <c r="P357" i="14" s="1"/>
  <c r="AH1167" i="13"/>
  <c r="O352" i="14"/>
  <c r="AH1150" i="13"/>
  <c r="P1150" i="13"/>
  <c r="P352" i="14" s="1"/>
  <c r="P1147" i="13"/>
  <c r="AH1147" i="13"/>
  <c r="AI1147" i="13" s="1"/>
  <c r="AH343" i="14"/>
  <c r="AI1117" i="13"/>
  <c r="AI343" i="14" s="1"/>
  <c r="AI1115" i="13"/>
  <c r="AH295" i="14"/>
  <c r="AI973" i="13"/>
  <c r="AI295" i="14" s="1"/>
  <c r="U577" i="14"/>
  <c r="P1902" i="13"/>
  <c r="O575" i="14"/>
  <c r="O761" i="14"/>
  <c r="M574" i="14"/>
  <c r="M760" i="14"/>
  <c r="P1894" i="13"/>
  <c r="AJ1894" i="13" s="1"/>
  <c r="P1886" i="13"/>
  <c r="U571" i="14"/>
  <c r="P1878" i="13"/>
  <c r="P570" i="14" s="1"/>
  <c r="O569" i="14"/>
  <c r="O755" i="14"/>
  <c r="M568" i="14"/>
  <c r="M754" i="14"/>
  <c r="P1870" i="13"/>
  <c r="P1862" i="13"/>
  <c r="U565" i="14"/>
  <c r="P1854" i="13"/>
  <c r="O563" i="14"/>
  <c r="O749" i="14"/>
  <c r="M562" i="14"/>
  <c r="M748" i="14"/>
  <c r="P1846" i="13"/>
  <c r="P1838" i="13"/>
  <c r="U559" i="14"/>
  <c r="P1830" i="13"/>
  <c r="P558" i="14" s="1"/>
  <c r="O557" i="14"/>
  <c r="O743" i="14"/>
  <c r="M556" i="14"/>
  <c r="M742" i="14"/>
  <c r="O553" i="14"/>
  <c r="O739" i="14"/>
  <c r="M552" i="14"/>
  <c r="M738" i="14"/>
  <c r="AC548" i="14"/>
  <c r="AC734" i="14"/>
  <c r="AC544" i="14"/>
  <c r="AC730" i="14"/>
  <c r="U543" i="14"/>
  <c r="P542" i="14"/>
  <c r="AC538" i="14"/>
  <c r="AC724" i="14"/>
  <c r="U537" i="14"/>
  <c r="P536" i="14"/>
  <c r="AJ1762" i="13"/>
  <c r="AJ1754" i="13"/>
  <c r="AC532" i="14"/>
  <c r="AC718" i="14"/>
  <c r="U531" i="14"/>
  <c r="P530" i="14"/>
  <c r="P1734" i="13"/>
  <c r="P528" i="14" s="1"/>
  <c r="P1726" i="13"/>
  <c r="AC526" i="14"/>
  <c r="AC712" i="14"/>
  <c r="U525" i="14"/>
  <c r="P1718" i="13"/>
  <c r="AH1697" i="13"/>
  <c r="AC520" i="14"/>
  <c r="AC706" i="14"/>
  <c r="U519" i="14"/>
  <c r="AJ1690" i="13"/>
  <c r="AJ1682" i="13"/>
  <c r="AH1681" i="13"/>
  <c r="AI1723" i="13" s="1"/>
  <c r="U516" i="14"/>
  <c r="O515" i="14"/>
  <c r="O701" i="14"/>
  <c r="P1679" i="13"/>
  <c r="M514" i="14"/>
  <c r="M700" i="14"/>
  <c r="AJ1676" i="13"/>
  <c r="AJ1671" i="13"/>
  <c r="P1656" i="13"/>
  <c r="AJ1656" i="13" s="1"/>
  <c r="AH1656" i="13"/>
  <c r="AI1656" i="13" s="1"/>
  <c r="AH1651" i="13"/>
  <c r="AI1651" i="13" s="1"/>
  <c r="AH1646" i="13"/>
  <c r="AC505" i="14"/>
  <c r="AC691" i="14"/>
  <c r="U504" i="14"/>
  <c r="O503" i="14"/>
  <c r="O689" i="14"/>
  <c r="P1643" i="13"/>
  <c r="AC500" i="14"/>
  <c r="AC686" i="14"/>
  <c r="P1638" i="13"/>
  <c r="AH1634" i="13"/>
  <c r="AI1629" i="13"/>
  <c r="AJ1629" i="13" s="1"/>
  <c r="AH1628" i="13"/>
  <c r="P1626" i="13"/>
  <c r="AH1623" i="13"/>
  <c r="U499" i="14"/>
  <c r="O498" i="14"/>
  <c r="O684" i="14"/>
  <c r="P1620" i="13"/>
  <c r="M497" i="14"/>
  <c r="M683" i="14"/>
  <c r="AH1617" i="13"/>
  <c r="U494" i="14"/>
  <c r="P1615" i="13"/>
  <c r="P1609" i="13"/>
  <c r="P1599" i="13"/>
  <c r="AH491" i="14"/>
  <c r="AH677" i="14"/>
  <c r="M489" i="14"/>
  <c r="M675" i="14"/>
  <c r="P1590" i="13"/>
  <c r="AH1590" i="13"/>
  <c r="AH1586" i="13"/>
  <c r="P1580" i="13"/>
  <c r="AH1577" i="13"/>
  <c r="AH671" i="14" s="1"/>
  <c r="P1576" i="13"/>
  <c r="AH1576" i="13"/>
  <c r="AH487" i="14"/>
  <c r="AH673" i="14"/>
  <c r="AC486" i="14"/>
  <c r="AC672" i="14"/>
  <c r="AC482" i="14"/>
  <c r="AC668" i="14"/>
  <c r="P1567" i="13"/>
  <c r="P1558" i="13"/>
  <c r="AH1558" i="13"/>
  <c r="AH1554" i="13"/>
  <c r="AI1554" i="13" s="1"/>
  <c r="O480" i="14"/>
  <c r="O666" i="14"/>
  <c r="P1548" i="13"/>
  <c r="M479" i="14"/>
  <c r="M665" i="14"/>
  <c r="AH1545" i="13"/>
  <c r="O476" i="14"/>
  <c r="O662" i="14"/>
  <c r="P1544" i="13"/>
  <c r="AH1544" i="13"/>
  <c r="P1535" i="13"/>
  <c r="AJ1533" i="13"/>
  <c r="P1526" i="13"/>
  <c r="AH1526" i="13"/>
  <c r="AI1526" i="13" s="1"/>
  <c r="M475" i="14"/>
  <c r="M661" i="14"/>
  <c r="AH1522" i="13"/>
  <c r="AH1513" i="13"/>
  <c r="AH655" i="14" s="1"/>
  <c r="P1512" i="13"/>
  <c r="AH1512" i="13"/>
  <c r="AI1512" i="13" s="1"/>
  <c r="AH467" i="14"/>
  <c r="AH653" i="14"/>
  <c r="M465" i="14"/>
  <c r="M651" i="14"/>
  <c r="P1494" i="13"/>
  <c r="AH1494" i="13"/>
  <c r="AH1490" i="13"/>
  <c r="AH1481" i="13"/>
  <c r="AI1601" i="13" s="1"/>
  <c r="P1480" i="13"/>
  <c r="AH1480" i="13"/>
  <c r="AI1480" i="13" s="1"/>
  <c r="AC462" i="14"/>
  <c r="AC648" i="14"/>
  <c r="AC458" i="14"/>
  <c r="AC644" i="14"/>
  <c r="P1462" i="13"/>
  <c r="AH1462" i="13"/>
  <c r="AI1462" i="13" s="1"/>
  <c r="AH1458" i="13"/>
  <c r="AC452" i="14"/>
  <c r="P1452" i="13"/>
  <c r="AJ1452" i="13" s="1"/>
  <c r="AH1449" i="13"/>
  <c r="AI1449" i="13" s="1"/>
  <c r="AI447" i="14" s="1"/>
  <c r="P1448" i="13"/>
  <c r="AJ1448" i="13" s="1"/>
  <c r="AH1448" i="13"/>
  <c r="AI1448" i="13" s="1"/>
  <c r="AI446" i="14" s="1"/>
  <c r="AJ1442" i="13"/>
  <c r="O450" i="14"/>
  <c r="P1440" i="13"/>
  <c r="AH1440" i="13"/>
  <c r="AH1433" i="13"/>
  <c r="AI1433" i="13" s="1"/>
  <c r="AI443" i="14" s="1"/>
  <c r="P1414" i="13"/>
  <c r="AH1414" i="13"/>
  <c r="AI1414" i="13" s="1"/>
  <c r="AH1410" i="13"/>
  <c r="AI1410" i="13" s="1"/>
  <c r="AC436" i="14"/>
  <c r="M435" i="14"/>
  <c r="AJ1401" i="13"/>
  <c r="P1399" i="13"/>
  <c r="AJ1399" i="13" s="1"/>
  <c r="AH1399" i="13"/>
  <c r="AI1399" i="13" s="1"/>
  <c r="AI433" i="14" s="1"/>
  <c r="AJ1397" i="13"/>
  <c r="AC433" i="14"/>
  <c r="O432" i="14"/>
  <c r="P1386" i="13"/>
  <c r="AJ1386" i="13" s="1"/>
  <c r="AJ1378" i="13"/>
  <c r="P1376" i="13"/>
  <c r="AH1376" i="13"/>
  <c r="AI1376" i="13" s="1"/>
  <c r="AI422" i="14" s="1"/>
  <c r="AH1369" i="13"/>
  <c r="M426" i="14"/>
  <c r="AH421" i="14"/>
  <c r="AJ1345" i="13"/>
  <c r="AJ1334" i="13"/>
  <c r="M412" i="14"/>
  <c r="P1317" i="13"/>
  <c r="AH1317" i="13"/>
  <c r="AI1317" i="13" s="1"/>
  <c r="AI405" i="14" s="1"/>
  <c r="AJ1316" i="13"/>
  <c r="AH408" i="14"/>
  <c r="O407" i="14"/>
  <c r="P1313" i="13"/>
  <c r="P407" i="14" s="1"/>
  <c r="AH1313" i="13"/>
  <c r="O400" i="14"/>
  <c r="AH1294" i="13"/>
  <c r="AI398" i="14"/>
  <c r="AJ1289" i="13"/>
  <c r="O395" i="14"/>
  <c r="P1277" i="13"/>
  <c r="P395" i="14" s="1"/>
  <c r="AH1277" i="13"/>
  <c r="M394" i="14"/>
  <c r="AJ1276" i="13"/>
  <c r="AH1270" i="13"/>
  <c r="AI1270" i="13" s="1"/>
  <c r="P1270" i="13"/>
  <c r="AJ1270" i="13" s="1"/>
  <c r="P1267" i="13"/>
  <c r="O391" i="14"/>
  <c r="P1261" i="13"/>
  <c r="M390" i="14"/>
  <c r="AJ1260" i="13"/>
  <c r="P384" i="14"/>
  <c r="AJ1230" i="13"/>
  <c r="AH1219" i="13"/>
  <c r="AI1219" i="13" s="1"/>
  <c r="P1219" i="13"/>
  <c r="AJ1219" i="13" s="1"/>
  <c r="AJ1216" i="13"/>
  <c r="AC372" i="14"/>
  <c r="AH1197" i="13"/>
  <c r="AI1197" i="13" s="1"/>
  <c r="P1208" i="13"/>
  <c r="AJ1208" i="13" s="1"/>
  <c r="P1262" i="13"/>
  <c r="AJ1262" i="13" s="1"/>
  <c r="AH1190" i="13"/>
  <c r="AI1190" i="13" s="1"/>
  <c r="O360" i="14"/>
  <c r="AH1170" i="13"/>
  <c r="AJ1160" i="13"/>
  <c r="M352" i="14"/>
  <c r="P345" i="14"/>
  <c r="AJ1102" i="13"/>
  <c r="AH303" i="14"/>
  <c r="AI1005" i="13"/>
  <c r="AI303" i="14" s="1"/>
  <c r="U780" i="14"/>
  <c r="U734" i="14"/>
  <c r="U730" i="14"/>
  <c r="U724" i="14"/>
  <c r="U718" i="14"/>
  <c r="U712" i="14"/>
  <c r="U706" i="14"/>
  <c r="U702" i="14"/>
  <c r="U686" i="14"/>
  <c r="U680" i="14"/>
  <c r="U674" i="14"/>
  <c r="U668" i="14"/>
  <c r="U662" i="14"/>
  <c r="U656" i="14"/>
  <c r="U650" i="14"/>
  <c r="U644" i="14"/>
  <c r="M643" i="14"/>
  <c r="M829" i="14"/>
  <c r="AC639" i="14"/>
  <c r="AC825" i="14"/>
  <c r="U638" i="14"/>
  <c r="M637" i="14"/>
  <c r="M823" i="14"/>
  <c r="AC633" i="14"/>
  <c r="AC819" i="14"/>
  <c r="U632" i="14"/>
  <c r="AC629" i="14"/>
  <c r="AC815" i="14"/>
  <c r="U628" i="14"/>
  <c r="O626" i="14"/>
  <c r="O812" i="14"/>
  <c r="AC623" i="14"/>
  <c r="AC809" i="14"/>
  <c r="U622" i="14"/>
  <c r="O620" i="14"/>
  <c r="O806" i="14"/>
  <c r="AC619" i="14"/>
  <c r="AC805" i="14"/>
  <c r="U618" i="14"/>
  <c r="O616" i="14"/>
  <c r="O802" i="14"/>
  <c r="M615" i="14"/>
  <c r="M801" i="14"/>
  <c r="AK801" i="14" s="1"/>
  <c r="AC613" i="14"/>
  <c r="AC799" i="14"/>
  <c r="U612" i="14"/>
  <c r="O610" i="14"/>
  <c r="O796" i="14"/>
  <c r="M609" i="14"/>
  <c r="M795" i="14"/>
  <c r="AC607" i="14"/>
  <c r="AC793" i="14"/>
  <c r="U606" i="14"/>
  <c r="O604" i="14"/>
  <c r="O790" i="14"/>
  <c r="M603" i="14"/>
  <c r="M789" i="14"/>
  <c r="AC601" i="14"/>
  <c r="AC787" i="14"/>
  <c r="U600" i="14"/>
  <c r="O598" i="14"/>
  <c r="O784" i="14"/>
  <c r="M597" i="14"/>
  <c r="M783" i="14"/>
  <c r="AC595" i="14"/>
  <c r="AC781" i="14"/>
  <c r="U594" i="14"/>
  <c r="O592" i="14"/>
  <c r="O778" i="14"/>
  <c r="M591" i="14"/>
  <c r="M777" i="14"/>
  <c r="O588" i="14"/>
  <c r="O774" i="14"/>
  <c r="M587" i="14"/>
  <c r="M773" i="14"/>
  <c r="AK773" i="14" s="1"/>
  <c r="O582" i="14"/>
  <c r="O768" i="14"/>
  <c r="M581" i="14"/>
  <c r="M767" i="14"/>
  <c r="O576" i="14"/>
  <c r="O762" i="14"/>
  <c r="M575" i="14"/>
  <c r="M761" i="14"/>
  <c r="O570" i="14"/>
  <c r="O756" i="14"/>
  <c r="M569" i="14"/>
  <c r="M755" i="14"/>
  <c r="O564" i="14"/>
  <c r="O750" i="14"/>
  <c r="M563" i="14"/>
  <c r="M749" i="14"/>
  <c r="O558" i="14"/>
  <c r="O744" i="14"/>
  <c r="M557" i="14"/>
  <c r="M743" i="14"/>
  <c r="M553" i="14"/>
  <c r="M739" i="14"/>
  <c r="AC549" i="14"/>
  <c r="AC735" i="14"/>
  <c r="U548" i="14"/>
  <c r="AC545" i="14"/>
  <c r="AC731" i="14"/>
  <c r="U544" i="14"/>
  <c r="O542" i="14"/>
  <c r="O728" i="14"/>
  <c r="AH1770" i="13"/>
  <c r="AC539" i="14"/>
  <c r="AC725" i="14"/>
  <c r="U538" i="14"/>
  <c r="O536" i="14"/>
  <c r="O722" i="14"/>
  <c r="AH1746" i="13"/>
  <c r="AC533" i="14"/>
  <c r="AC719" i="14"/>
  <c r="U532" i="14"/>
  <c r="O530" i="14"/>
  <c r="O716" i="14"/>
  <c r="AH1722" i="13"/>
  <c r="AC527" i="14"/>
  <c r="AC713" i="14"/>
  <c r="U526" i="14"/>
  <c r="O524" i="14"/>
  <c r="O710" i="14"/>
  <c r="AH1698" i="13"/>
  <c r="AC521" i="14"/>
  <c r="AC707" i="14"/>
  <c r="U520" i="14"/>
  <c r="O518" i="14"/>
  <c r="O704" i="14"/>
  <c r="AC517" i="14"/>
  <c r="AC703" i="14"/>
  <c r="O516" i="14"/>
  <c r="O702" i="14"/>
  <c r="P1680" i="13"/>
  <c r="AH1680" i="13"/>
  <c r="M515" i="14"/>
  <c r="M701" i="14"/>
  <c r="AH1675" i="13"/>
  <c r="AH697" i="14" s="1"/>
  <c r="AH1670" i="13"/>
  <c r="AJ1665" i="13"/>
  <c r="U511" i="14"/>
  <c r="O510" i="14"/>
  <c r="O696" i="14"/>
  <c r="P1662" i="13"/>
  <c r="M509" i="14"/>
  <c r="M695" i="14"/>
  <c r="AH1658" i="13"/>
  <c r="AH1652" i="13"/>
  <c r="AJ1648" i="13"/>
  <c r="AH1647" i="13"/>
  <c r="U505" i="14"/>
  <c r="O504" i="14"/>
  <c r="O690" i="14"/>
  <c r="P1644" i="13"/>
  <c r="M503" i="14"/>
  <c r="M689" i="14"/>
  <c r="AH1641" i="13"/>
  <c r="U500" i="14"/>
  <c r="P1639" i="13"/>
  <c r="P1633" i="13"/>
  <c r="AC495" i="14"/>
  <c r="AC681" i="14"/>
  <c r="O494" i="14"/>
  <c r="O680" i="14"/>
  <c r="P1616" i="13"/>
  <c r="P494" i="14" s="1"/>
  <c r="AH1616" i="13"/>
  <c r="AH1611" i="13"/>
  <c r="AH1606" i="13"/>
  <c r="AH1596" i="13"/>
  <c r="AC491" i="14"/>
  <c r="AC677" i="14"/>
  <c r="O490" i="14"/>
  <c r="O676" i="14"/>
  <c r="P1594" i="13"/>
  <c r="P1585" i="13"/>
  <c r="AH1583" i="13"/>
  <c r="AH1564" i="13"/>
  <c r="AH664" i="14" s="1"/>
  <c r="P1562" i="13"/>
  <c r="P1553" i="13"/>
  <c r="AH1551" i="13"/>
  <c r="AC477" i="14"/>
  <c r="AC663" i="14"/>
  <c r="M476" i="14"/>
  <c r="M662" i="14"/>
  <c r="AH1532" i="13"/>
  <c r="AI1556" i="13" s="1"/>
  <c r="P1530" i="13"/>
  <c r="AC472" i="14"/>
  <c r="AC658" i="14"/>
  <c r="O471" i="14"/>
  <c r="O657" i="14"/>
  <c r="P1521" i="13"/>
  <c r="AH1519" i="13"/>
  <c r="AI1741" i="13" s="1"/>
  <c r="AJ1741" i="13" s="1"/>
  <c r="AH1500" i="13"/>
  <c r="AC467" i="14"/>
  <c r="AC653" i="14"/>
  <c r="O466" i="14"/>
  <c r="O652" i="14"/>
  <c r="P1498" i="13"/>
  <c r="AJ1498" i="13" s="1"/>
  <c r="AH1487" i="13"/>
  <c r="AH1468" i="13"/>
  <c r="P1466" i="13"/>
  <c r="AJ1466" i="13" s="1"/>
  <c r="AC456" i="14"/>
  <c r="O455" i="14"/>
  <c r="P1457" i="13"/>
  <c r="AH1455" i="13"/>
  <c r="AH1441" i="13"/>
  <c r="M450" i="14"/>
  <c r="O444" i="14"/>
  <c r="P1422" i="13"/>
  <c r="AH1422" i="13"/>
  <c r="M443" i="14"/>
  <c r="AH1418" i="13"/>
  <c r="AJ1409" i="13"/>
  <c r="P1407" i="13"/>
  <c r="AH1407" i="13"/>
  <c r="AC434" i="14"/>
  <c r="AJ1390" i="13"/>
  <c r="O430" i="14"/>
  <c r="P1384" i="13"/>
  <c r="AH1384" i="13"/>
  <c r="AH1377" i="13"/>
  <c r="AI1377" i="13" s="1"/>
  <c r="AI423" i="14" s="1"/>
  <c r="P1358" i="13"/>
  <c r="AH1358" i="13"/>
  <c r="AI1358" i="13" s="1"/>
  <c r="AJ1353" i="13"/>
  <c r="P1350" i="13"/>
  <c r="O416" i="14"/>
  <c r="AH1346" i="13"/>
  <c r="AJ1342" i="13"/>
  <c r="AI1333" i="13"/>
  <c r="AI415" i="14" s="1"/>
  <c r="AC414" i="14"/>
  <c r="P1331" i="13"/>
  <c r="P413" i="14" s="1"/>
  <c r="AH1325" i="13"/>
  <c r="AI1325" i="13" s="1"/>
  <c r="AJ1317" i="13"/>
  <c r="AI409" i="14"/>
  <c r="M407" i="14"/>
  <c r="P1307" i="13"/>
  <c r="P401" i="14" s="1"/>
  <c r="AH1307" i="13"/>
  <c r="AI1307" i="13" s="1"/>
  <c r="AH393" i="14"/>
  <c r="AI1275" i="13"/>
  <c r="AI393" i="14" s="1"/>
  <c r="AC392" i="14"/>
  <c r="P1265" i="13"/>
  <c r="P389" i="14" s="1"/>
  <c r="O388" i="14"/>
  <c r="AH1258" i="13"/>
  <c r="P1258" i="13"/>
  <c r="AI1238" i="13"/>
  <c r="AH1214" i="13"/>
  <c r="AI1214" i="13" s="1"/>
  <c r="AI368" i="14" s="1"/>
  <c r="P1214" i="13"/>
  <c r="P1211" i="13"/>
  <c r="AH1211" i="13"/>
  <c r="AI1211" i="13" s="1"/>
  <c r="P1181" i="13"/>
  <c r="AH1181" i="13"/>
  <c r="AJ1180" i="13"/>
  <c r="P1161" i="13"/>
  <c r="AH1161" i="13"/>
  <c r="AI1161" i="13" s="1"/>
  <c r="P1268" i="13"/>
  <c r="AJ1268" i="13" s="1"/>
  <c r="P1142" i="13"/>
  <c r="AH1142" i="13"/>
  <c r="AI1142" i="13" s="1"/>
  <c r="AI342" i="14"/>
  <c r="P338" i="14"/>
  <c r="U521" i="14"/>
  <c r="O519" i="14"/>
  <c r="O705" i="14"/>
  <c r="M518" i="14"/>
  <c r="M704" i="14"/>
  <c r="M516" i="14"/>
  <c r="M702" i="14"/>
  <c r="AI513" i="14"/>
  <c r="AH512" i="14"/>
  <c r="AH698" i="14"/>
  <c r="O511" i="14"/>
  <c r="O697" i="14"/>
  <c r="P1663" i="13"/>
  <c r="M510" i="14"/>
  <c r="M696" i="14"/>
  <c r="AK696" i="14" s="1"/>
  <c r="AI507" i="14"/>
  <c r="AC506" i="14"/>
  <c r="AC692" i="14"/>
  <c r="AJ1650" i="13"/>
  <c r="AC501" i="14"/>
  <c r="AC687" i="14"/>
  <c r="O500" i="14"/>
  <c r="O686" i="14"/>
  <c r="P1640" i="13"/>
  <c r="P500" i="14" s="1"/>
  <c r="AH1640" i="13"/>
  <c r="M499" i="14"/>
  <c r="M685" i="14"/>
  <c r="AH496" i="14"/>
  <c r="AH682" i="14"/>
  <c r="U495" i="14"/>
  <c r="M494" i="14"/>
  <c r="M680" i="14"/>
  <c r="P1610" i="13"/>
  <c r="P1600" i="13"/>
  <c r="AH1600" i="13"/>
  <c r="AI1600" i="13" s="1"/>
  <c r="AH493" i="14"/>
  <c r="AH679" i="14"/>
  <c r="AC492" i="14"/>
  <c r="AC678" i="14"/>
  <c r="AC488" i="14"/>
  <c r="AC674" i="14"/>
  <c r="P1582" i="13"/>
  <c r="AH1582" i="13"/>
  <c r="O486" i="14"/>
  <c r="O672" i="14"/>
  <c r="P1572" i="13"/>
  <c r="M485" i="14"/>
  <c r="M671" i="14"/>
  <c r="AH483" i="14"/>
  <c r="AH669" i="14"/>
  <c r="AI1569" i="13"/>
  <c r="O482" i="14"/>
  <c r="O668" i="14"/>
  <c r="P1568" i="13"/>
  <c r="P482" i="14" s="1"/>
  <c r="AH1568" i="13"/>
  <c r="P1550" i="13"/>
  <c r="AH1550" i="13"/>
  <c r="M481" i="14"/>
  <c r="M667" i="14"/>
  <c r="AH478" i="14"/>
  <c r="AI1537" i="13"/>
  <c r="P1536" i="13"/>
  <c r="AJ1536" i="13" s="1"/>
  <c r="AH1536" i="13"/>
  <c r="AI1536" i="13" s="1"/>
  <c r="AI1524" i="13"/>
  <c r="AH659" i="14"/>
  <c r="M471" i="14"/>
  <c r="M657" i="14"/>
  <c r="P1518" i="13"/>
  <c r="AH1518" i="13"/>
  <c r="P1504" i="13"/>
  <c r="AH1504" i="13"/>
  <c r="AH469" i="14"/>
  <c r="AC468" i="14"/>
  <c r="AC654" i="14"/>
  <c r="AC464" i="14"/>
  <c r="AC650" i="14"/>
  <c r="P1486" i="13"/>
  <c r="AH1486" i="13"/>
  <c r="O462" i="14"/>
  <c r="O648" i="14"/>
  <c r="P1476" i="13"/>
  <c r="M461" i="14"/>
  <c r="M647" i="14"/>
  <c r="AH645" i="14"/>
  <c r="AI1473" i="13"/>
  <c r="O458" i="14"/>
  <c r="O644" i="14"/>
  <c r="P1472" i="13"/>
  <c r="P458" i="14" s="1"/>
  <c r="AH1472" i="13"/>
  <c r="AH457" i="14"/>
  <c r="O452" i="14"/>
  <c r="P1454" i="13"/>
  <c r="AH1454" i="13"/>
  <c r="P1430" i="13"/>
  <c r="AH1430" i="13"/>
  <c r="AI1430" i="13" s="1"/>
  <c r="AI441" i="14"/>
  <c r="AC440" i="14"/>
  <c r="AJ1417" i="13"/>
  <c r="P1415" i="13"/>
  <c r="AH1415" i="13"/>
  <c r="AI1415" i="13" s="1"/>
  <c r="AI437" i="14" s="1"/>
  <c r="AI439" i="14"/>
  <c r="AH438" i="14"/>
  <c r="O436" i="14"/>
  <c r="P1402" i="13"/>
  <c r="P436" i="14" s="1"/>
  <c r="P1392" i="13"/>
  <c r="AJ1392" i="13" s="1"/>
  <c r="AH1392" i="13"/>
  <c r="AI1392" i="13" s="1"/>
  <c r="AI432" i="14" s="1"/>
  <c r="AH431" i="14"/>
  <c r="AI1385" i="13"/>
  <c r="AI431" i="14" s="1"/>
  <c r="M430" i="14"/>
  <c r="O424" i="14"/>
  <c r="P1366" i="13"/>
  <c r="P424" i="14" s="1"/>
  <c r="AH1366" i="13"/>
  <c r="P1361" i="13"/>
  <c r="AJ1361" i="13" s="1"/>
  <c r="P1347" i="13"/>
  <c r="P417" i="14" s="1"/>
  <c r="M416" i="14"/>
  <c r="AJ1335" i="13"/>
  <c r="M404" i="14"/>
  <c r="AJ1310" i="13"/>
  <c r="AI399" i="14"/>
  <c r="AC396" i="14"/>
  <c r="AI394" i="14"/>
  <c r="M388" i="14"/>
  <c r="AH386" i="14"/>
  <c r="AI1256" i="13"/>
  <c r="AI386" i="14" s="1"/>
  <c r="P1250" i="13"/>
  <c r="P380" i="14" s="1"/>
  <c r="AH1250" i="13"/>
  <c r="AI1250" i="13" s="1"/>
  <c r="AH383" i="14"/>
  <c r="AI1241" i="13"/>
  <c r="AH382" i="14"/>
  <c r="AI1240" i="13"/>
  <c r="AI382" i="14" s="1"/>
  <c r="P1231" i="13"/>
  <c r="AH1231" i="13"/>
  <c r="AI1231" i="13" s="1"/>
  <c r="P374" i="14"/>
  <c r="AH373" i="14"/>
  <c r="AI1207" i="13"/>
  <c r="AI373" i="14" s="1"/>
  <c r="O372" i="14"/>
  <c r="P1206" i="13"/>
  <c r="AH1206" i="13"/>
  <c r="AI1189" i="13"/>
  <c r="AJ1189" i="13" s="1"/>
  <c r="O363" i="14"/>
  <c r="P1185" i="13"/>
  <c r="P363" i="14" s="1"/>
  <c r="AH1185" i="13"/>
  <c r="P361" i="14"/>
  <c r="AH359" i="14"/>
  <c r="AI1169" i="13"/>
  <c r="O353" i="14"/>
  <c r="AH1151" i="13"/>
  <c r="AH1133" i="13"/>
  <c r="P1121" i="13"/>
  <c r="AH1121" i="13"/>
  <c r="AI1121" i="13" s="1"/>
  <c r="AH1113" i="13"/>
  <c r="AI338" i="14"/>
  <c r="P1103" i="13"/>
  <c r="AJ1103" i="13" s="1"/>
  <c r="AH1103" i="13"/>
  <c r="AI1103" i="13" s="1"/>
  <c r="AI329" i="14"/>
  <c r="AC493" i="14"/>
  <c r="AC679" i="14"/>
  <c r="O491" i="14"/>
  <c r="O677" i="14"/>
  <c r="P1595" i="13"/>
  <c r="P491" i="14" s="1"/>
  <c r="M490" i="14"/>
  <c r="M676" i="14"/>
  <c r="AC487" i="14"/>
  <c r="AC673" i="14"/>
  <c r="O485" i="14"/>
  <c r="O671" i="14"/>
  <c r="P1571" i="13"/>
  <c r="P485" i="14" s="1"/>
  <c r="M484" i="14"/>
  <c r="M670" i="14"/>
  <c r="AC481" i="14"/>
  <c r="AC667" i="14"/>
  <c r="O479" i="14"/>
  <c r="O665" i="14"/>
  <c r="P1547" i="13"/>
  <c r="M478" i="14"/>
  <c r="M664" i="14"/>
  <c r="AC475" i="14"/>
  <c r="AC661" i="14"/>
  <c r="O473" i="14"/>
  <c r="O659" i="14"/>
  <c r="P1523" i="13"/>
  <c r="M472" i="14"/>
  <c r="M658" i="14"/>
  <c r="AC469" i="14"/>
  <c r="AC655" i="14"/>
  <c r="O467" i="14"/>
  <c r="O653" i="14"/>
  <c r="P1499" i="13"/>
  <c r="P467" i="14" s="1"/>
  <c r="M466" i="14"/>
  <c r="M652" i="14"/>
  <c r="AC463" i="14"/>
  <c r="AC649" i="14"/>
  <c r="O461" i="14"/>
  <c r="O647" i="14"/>
  <c r="P1475" i="13"/>
  <c r="P461" i="14" s="1"/>
  <c r="M460" i="14"/>
  <c r="M646" i="14"/>
  <c r="P1467" i="13"/>
  <c r="AJ1467" i="13" s="1"/>
  <c r="O457" i="14"/>
  <c r="P1459" i="13"/>
  <c r="M456" i="14"/>
  <c r="P1451" i="13"/>
  <c r="AJ1451" i="13" s="1"/>
  <c r="P1443" i="13"/>
  <c r="AJ1443" i="13" s="1"/>
  <c r="AC447" i="14"/>
  <c r="P1435" i="13"/>
  <c r="AJ1435" i="13" s="1"/>
  <c r="P1427" i="13"/>
  <c r="AJ1427" i="13" s="1"/>
  <c r="AC443" i="14"/>
  <c r="O441" i="14"/>
  <c r="P1419" i="13"/>
  <c r="M440" i="14"/>
  <c r="AC439" i="14"/>
  <c r="O437" i="14"/>
  <c r="P1403" i="13"/>
  <c r="M436" i="14"/>
  <c r="O433" i="14"/>
  <c r="P1387" i="13"/>
  <c r="M432" i="14"/>
  <c r="AC423" i="14"/>
  <c r="P1363" i="13"/>
  <c r="AJ1363" i="13" s="1"/>
  <c r="P1356" i="13"/>
  <c r="AJ1354" i="13"/>
  <c r="M419" i="14"/>
  <c r="AJ1343" i="13"/>
  <c r="AJ1337" i="13"/>
  <c r="AJ1320" i="13"/>
  <c r="O408" i="14"/>
  <c r="AJ1308" i="13"/>
  <c r="P1304" i="13"/>
  <c r="AJ1302" i="13"/>
  <c r="O403" i="14"/>
  <c r="AC399" i="14"/>
  <c r="P398" i="14"/>
  <c r="AJ1290" i="13"/>
  <c r="AJ1285" i="13"/>
  <c r="M397" i="14"/>
  <c r="AJ1279" i="13"/>
  <c r="AC394" i="14"/>
  <c r="AJ1273" i="13"/>
  <c r="AI390" i="14"/>
  <c r="AC388" i="14"/>
  <c r="O387" i="14"/>
  <c r="P1257" i="13"/>
  <c r="AJ1246" i="13"/>
  <c r="AJ1237" i="13"/>
  <c r="AJ1232" i="13"/>
  <c r="AJ1226" i="13"/>
  <c r="P377" i="14"/>
  <c r="O376" i="14"/>
  <c r="P1213" i="13"/>
  <c r="P373" i="14" s="1"/>
  <c r="AJ1212" i="13"/>
  <c r="P1203" i="13"/>
  <c r="O368" i="14"/>
  <c r="P362" i="14"/>
  <c r="AJ1182" i="13"/>
  <c r="AJ1173" i="13"/>
  <c r="M358" i="14"/>
  <c r="AJ1168" i="13"/>
  <c r="AJ1162" i="13"/>
  <c r="M355" i="14"/>
  <c r="AC352" i="14"/>
  <c r="O351" i="14"/>
  <c r="P1149" i="13"/>
  <c r="M350" i="14"/>
  <c r="AJ1148" i="13"/>
  <c r="P348" i="14"/>
  <c r="AI346" i="14"/>
  <c r="AH1131" i="13"/>
  <c r="AC344" i="14"/>
  <c r="P1129" i="13"/>
  <c r="AJ1129" i="13" s="1"/>
  <c r="P1120" i="13"/>
  <c r="AJ1120" i="13" s="1"/>
  <c r="AJ1118" i="13"/>
  <c r="AC342" i="14"/>
  <c r="P1114" i="13"/>
  <c r="AJ1109" i="13"/>
  <c r="AJ1104" i="13"/>
  <c r="O337" i="14"/>
  <c r="M336" i="14"/>
  <c r="AJ1098" i="13"/>
  <c r="P333" i="14"/>
  <c r="O332" i="14"/>
  <c r="AJ1089" i="13"/>
  <c r="AJ1084" i="13"/>
  <c r="AC331" i="14"/>
  <c r="AH330" i="14"/>
  <c r="AH1062" i="13"/>
  <c r="AH1057" i="13"/>
  <c r="AI1057" i="13" s="1"/>
  <c r="AJ1054" i="13"/>
  <c r="M315" i="14"/>
  <c r="P1039" i="13"/>
  <c r="AJ1039" i="13" s="1"/>
  <c r="AJ1030" i="13"/>
  <c r="AJ1021" i="13"/>
  <c r="AJ1017" i="13"/>
  <c r="P305" i="14"/>
  <c r="AJ992" i="13"/>
  <c r="AH986" i="13"/>
  <c r="AH961" i="13"/>
  <c r="AI961" i="13" s="1"/>
  <c r="AH958" i="13"/>
  <c r="AI958" i="13" s="1"/>
  <c r="U287" i="14"/>
  <c r="AI947" i="13"/>
  <c r="AJ947" i="13" s="1"/>
  <c r="AH943" i="13"/>
  <c r="AH283" i="14" s="1"/>
  <c r="P943" i="13"/>
  <c r="P939" i="13"/>
  <c r="AH282" i="14"/>
  <c r="AI936" i="13"/>
  <c r="M276" i="14"/>
  <c r="U274" i="14"/>
  <c r="AH905" i="13"/>
  <c r="AI905" i="13" s="1"/>
  <c r="U267" i="14"/>
  <c r="U262" i="14"/>
  <c r="O261" i="14"/>
  <c r="AH879" i="13"/>
  <c r="AI933" i="13" s="1"/>
  <c r="M260" i="14"/>
  <c r="AJ870" i="13"/>
  <c r="M255" i="14"/>
  <c r="M251" i="14"/>
  <c r="AJ832" i="13"/>
  <c r="O247" i="14"/>
  <c r="AJ816" i="13"/>
  <c r="M234" i="14"/>
  <c r="M231" i="14"/>
  <c r="AJ787" i="13"/>
  <c r="AI768" i="13"/>
  <c r="AJ768" i="13" s="1"/>
  <c r="AJ733" i="13"/>
  <c r="AJ731" i="13"/>
  <c r="O209" i="14"/>
  <c r="AH719" i="13"/>
  <c r="P719" i="13"/>
  <c r="P209" i="14" s="1"/>
  <c r="AC207" i="14"/>
  <c r="M203" i="14"/>
  <c r="P185" i="14"/>
  <c r="AC183" i="14"/>
  <c r="AJ638" i="13"/>
  <c r="P674" i="13"/>
  <c r="P602" i="13"/>
  <c r="AJ602" i="13" s="1"/>
  <c r="AI595" i="13"/>
  <c r="AJ595" i="13" s="1"/>
  <c r="P1444" i="13"/>
  <c r="AJ1444" i="13" s="1"/>
  <c r="AC448" i="14"/>
  <c r="O446" i="14"/>
  <c r="P1436" i="13"/>
  <c r="P1428" i="13"/>
  <c r="AJ1428" i="13" s="1"/>
  <c r="AC444" i="14"/>
  <c r="O442" i="14"/>
  <c r="P1420" i="13"/>
  <c r="M441" i="14"/>
  <c r="O438" i="14"/>
  <c r="P1404" i="13"/>
  <c r="M437" i="14"/>
  <c r="M433" i="14"/>
  <c r="AC428" i="14"/>
  <c r="AC424" i="14"/>
  <c r="O422" i="14"/>
  <c r="P1364" i="13"/>
  <c r="O420" i="14"/>
  <c r="AI418" i="14"/>
  <c r="AC416" i="14"/>
  <c r="AJ1344" i="13"/>
  <c r="O415" i="14"/>
  <c r="P1333" i="13"/>
  <c r="P415" i="14" s="1"/>
  <c r="M414" i="14"/>
  <c r="AJ1332" i="13"/>
  <c r="P410" i="14"/>
  <c r="AJ1326" i="13"/>
  <c r="O409" i="14"/>
  <c r="M408" i="14"/>
  <c r="AJ1314" i="13"/>
  <c r="P404" i="14"/>
  <c r="AJ1309" i="13"/>
  <c r="AJ1303" i="13"/>
  <c r="M403" i="14"/>
  <c r="AC400" i="14"/>
  <c r="AJ1280" i="13"/>
  <c r="P393" i="14"/>
  <c r="O392" i="14"/>
  <c r="P1269" i="13"/>
  <c r="AJ1269" i="13" s="1"/>
  <c r="P1264" i="13"/>
  <c r="AJ1264" i="13" s="1"/>
  <c r="M387" i="14"/>
  <c r="AJ1252" i="13"/>
  <c r="P385" i="14"/>
  <c r="O384" i="14"/>
  <c r="AC382" i="14"/>
  <c r="P378" i="14"/>
  <c r="O377" i="14"/>
  <c r="M376" i="14"/>
  <c r="AJ1222" i="13"/>
  <c r="AC374" i="14"/>
  <c r="P1218" i="13"/>
  <c r="AJ1218" i="13" s="1"/>
  <c r="AJ1213" i="13"/>
  <c r="AC371" i="14"/>
  <c r="P1204" i="13"/>
  <c r="P370" i="14" s="1"/>
  <c r="O369" i="14"/>
  <c r="M368" i="14"/>
  <c r="AJ1193" i="13"/>
  <c r="O367" i="14"/>
  <c r="P1189" i="13"/>
  <c r="M366" i="14"/>
  <c r="AJ1188" i="13"/>
  <c r="AC363" i="14"/>
  <c r="AC360" i="14"/>
  <c r="O359" i="14"/>
  <c r="P1169" i="13"/>
  <c r="P359" i="14" s="1"/>
  <c r="AH1166" i="13"/>
  <c r="AJ1158" i="13"/>
  <c r="M351" i="14"/>
  <c r="AJ1144" i="13"/>
  <c r="AJ1138" i="13"/>
  <c r="P349" i="14"/>
  <c r="O348" i="14"/>
  <c r="P1125" i="13"/>
  <c r="AJ1125" i="13" s="1"/>
  <c r="AJ1124" i="13"/>
  <c r="P1115" i="13"/>
  <c r="O340" i="14"/>
  <c r="AC338" i="14"/>
  <c r="P334" i="14"/>
  <c r="O333" i="14"/>
  <c r="M332" i="14"/>
  <c r="AJ1094" i="13"/>
  <c r="AJ1085" i="13"/>
  <c r="M330" i="14"/>
  <c r="AJ1080" i="13"/>
  <c r="AC327" i="14"/>
  <c r="P326" i="14"/>
  <c r="AJ1074" i="13"/>
  <c r="AJ1065" i="13"/>
  <c r="AC324" i="14"/>
  <c r="O323" i="14"/>
  <c r="P1061" i="13"/>
  <c r="P323" i="14" s="1"/>
  <c r="M322" i="14"/>
  <c r="AJ1060" i="13"/>
  <c r="AH1053" i="13"/>
  <c r="AI1053" i="13" s="1"/>
  <c r="U317" i="14"/>
  <c r="P316" i="14"/>
  <c r="AC314" i="14"/>
  <c r="AH1033" i="13"/>
  <c r="AI1033" i="13" s="1"/>
  <c r="AC312" i="14"/>
  <c r="O311" i="14"/>
  <c r="P1025" i="13"/>
  <c r="U309" i="14"/>
  <c r="AH1015" i="13"/>
  <c r="AI1015" i="13" s="1"/>
  <c r="P1015" i="13"/>
  <c r="U306" i="14"/>
  <c r="O305" i="14"/>
  <c r="AH1007" i="13"/>
  <c r="M299" i="14"/>
  <c r="AC296" i="14"/>
  <c r="AJ985" i="13"/>
  <c r="AI969" i="13"/>
  <c r="AH290" i="14"/>
  <c r="AI968" i="13"/>
  <c r="AI290" i="14" s="1"/>
  <c r="AJ960" i="13"/>
  <c r="AH954" i="13"/>
  <c r="O287" i="14"/>
  <c r="P953" i="13"/>
  <c r="P284" i="14"/>
  <c r="P946" i="13"/>
  <c r="AH941" i="13"/>
  <c r="O279" i="14"/>
  <c r="P933" i="13"/>
  <c r="AJ933" i="13" s="1"/>
  <c r="AJ929" i="13"/>
  <c r="P277" i="14"/>
  <c r="AJ904" i="13"/>
  <c r="O267" i="14"/>
  <c r="P897" i="13"/>
  <c r="AH885" i="13"/>
  <c r="AI885" i="13" s="1"/>
  <c r="AH873" i="13"/>
  <c r="AI873" i="13" s="1"/>
  <c r="U259" i="14"/>
  <c r="AH853" i="13"/>
  <c r="U249" i="14"/>
  <c r="AH245" i="14"/>
  <c r="AI827" i="13"/>
  <c r="AI245" i="14" s="1"/>
  <c r="O240" i="14"/>
  <c r="P238" i="14"/>
  <c r="AH236" i="14"/>
  <c r="AI806" i="13"/>
  <c r="AI236" i="14" s="1"/>
  <c r="P777" i="13"/>
  <c r="P225" i="14" s="1"/>
  <c r="AH777" i="13"/>
  <c r="AH225" i="14" s="1"/>
  <c r="AI699" i="13"/>
  <c r="O192" i="14"/>
  <c r="P666" i="13"/>
  <c r="P633" i="13"/>
  <c r="P177" i="14" s="1"/>
  <c r="AH633" i="13"/>
  <c r="AI633" i="13" s="1"/>
  <c r="M170" i="14"/>
  <c r="AC515" i="14"/>
  <c r="AC701" i="14"/>
  <c r="U514" i="14"/>
  <c r="O513" i="14"/>
  <c r="O699" i="14"/>
  <c r="P1677" i="13"/>
  <c r="M512" i="14"/>
  <c r="M698" i="14"/>
  <c r="AC511" i="14"/>
  <c r="AC697" i="14"/>
  <c r="U510" i="14"/>
  <c r="O509" i="14"/>
  <c r="O695" i="14"/>
  <c r="P1661" i="13"/>
  <c r="M508" i="14"/>
  <c r="M694" i="14"/>
  <c r="O505" i="14"/>
  <c r="O691" i="14"/>
  <c r="P1645" i="13"/>
  <c r="M504" i="14"/>
  <c r="M690" i="14"/>
  <c r="O499" i="14"/>
  <c r="O685" i="14"/>
  <c r="P1621" i="13"/>
  <c r="M498" i="14"/>
  <c r="M684" i="14"/>
  <c r="O493" i="14"/>
  <c r="O679" i="14"/>
  <c r="P1597" i="13"/>
  <c r="M492" i="14"/>
  <c r="M678" i="14"/>
  <c r="O487" i="14"/>
  <c r="O673" i="14"/>
  <c r="P1573" i="13"/>
  <c r="P487" i="14" s="1"/>
  <c r="M486" i="14"/>
  <c r="M672" i="14"/>
  <c r="O481" i="14"/>
  <c r="O667" i="14"/>
  <c r="P1549" i="13"/>
  <c r="M480" i="14"/>
  <c r="M666" i="14"/>
  <c r="O475" i="14"/>
  <c r="O661" i="14"/>
  <c r="P1525" i="13"/>
  <c r="M474" i="14"/>
  <c r="M660" i="14"/>
  <c r="O469" i="14"/>
  <c r="O655" i="14"/>
  <c r="P1501" i="13"/>
  <c r="M468" i="14"/>
  <c r="M654" i="14"/>
  <c r="O463" i="14"/>
  <c r="O649" i="14"/>
  <c r="P1477" i="13"/>
  <c r="P463" i="14" s="1"/>
  <c r="M462" i="14"/>
  <c r="M648" i="14"/>
  <c r="P1469" i="13"/>
  <c r="AJ1469" i="13" s="1"/>
  <c r="P1461" i="13"/>
  <c r="AJ1461" i="13" s="1"/>
  <c r="AC453" i="14"/>
  <c r="P1453" i="13"/>
  <c r="AJ1453" i="13" s="1"/>
  <c r="P1445" i="13"/>
  <c r="AJ1445" i="13" s="1"/>
  <c r="AC449" i="14"/>
  <c r="O447" i="14"/>
  <c r="P1437" i="13"/>
  <c r="M446" i="14"/>
  <c r="P1429" i="13"/>
  <c r="AJ1429" i="13" s="1"/>
  <c r="AC445" i="14"/>
  <c r="O443" i="14"/>
  <c r="P1421" i="13"/>
  <c r="M442" i="14"/>
  <c r="O439" i="14"/>
  <c r="P1405" i="13"/>
  <c r="P439" i="14" s="1"/>
  <c r="M438" i="14"/>
  <c r="AC429" i="14"/>
  <c r="AC425" i="14"/>
  <c r="O423" i="14"/>
  <c r="P1365" i="13"/>
  <c r="M422" i="14"/>
  <c r="P1357" i="13"/>
  <c r="AJ1357" i="13" s="1"/>
  <c r="AJ1356" i="13"/>
  <c r="O421" i="14"/>
  <c r="M420" i="14"/>
  <c r="AJ1350" i="13"/>
  <c r="AH418" i="14"/>
  <c r="AC417" i="14"/>
  <c r="AJ1338" i="13"/>
  <c r="M415" i="14"/>
  <c r="O410" i="14"/>
  <c r="AH1328" i="13"/>
  <c r="AJ1327" i="13"/>
  <c r="AJ1321" i="13"/>
  <c r="O404" i="14"/>
  <c r="AJ1304" i="13"/>
  <c r="AH1301" i="13"/>
  <c r="AI1301" i="13" s="1"/>
  <c r="O399" i="14"/>
  <c r="P1293" i="13"/>
  <c r="P399" i="14" s="1"/>
  <c r="M398" i="14"/>
  <c r="AJ1292" i="13"/>
  <c r="AJ1286" i="13"/>
  <c r="AC395" i="14"/>
  <c r="P394" i="14"/>
  <c r="O393" i="14"/>
  <c r="M392" i="14"/>
  <c r="AJ1274" i="13"/>
  <c r="AJ1263" i="13"/>
  <c r="AC390" i="14"/>
  <c r="AJ1253" i="13"/>
  <c r="AJ1248" i="13"/>
  <c r="O385" i="14"/>
  <c r="M384" i="14"/>
  <c r="AJ1242" i="13"/>
  <c r="O380" i="14"/>
  <c r="AJ1233" i="13"/>
  <c r="AJ1228" i="13"/>
  <c r="AC379" i="14"/>
  <c r="AH378" i="14"/>
  <c r="P1209" i="13"/>
  <c r="AJ1209" i="13" s="1"/>
  <c r="AH1201" i="13"/>
  <c r="AI1201" i="13" s="1"/>
  <c r="AJ1198" i="13"/>
  <c r="M367" i="14"/>
  <c r="M362" i="14"/>
  <c r="AJ1184" i="13"/>
  <c r="AJ1178" i="13"/>
  <c r="M359" i="14"/>
  <c r="AJ1169" i="13"/>
  <c r="AC356" i="14"/>
  <c r="AJ1164" i="13"/>
  <c r="AH1157" i="13"/>
  <c r="AI1157" i="13" s="1"/>
  <c r="AC354" i="14"/>
  <c r="AI350" i="14"/>
  <c r="AH1137" i="13"/>
  <c r="AI1137" i="13" s="1"/>
  <c r="O349" i="14"/>
  <c r="M348" i="14"/>
  <c r="AJ1134" i="13"/>
  <c r="AC346" i="14"/>
  <c r="AC343" i="14"/>
  <c r="O341" i="14"/>
  <c r="M340" i="14"/>
  <c r="AJ1114" i="13"/>
  <c r="P1111" i="13"/>
  <c r="P337" i="14" s="1"/>
  <c r="AJ1105" i="13"/>
  <c r="AJ1100" i="13"/>
  <c r="AC335" i="14"/>
  <c r="AH334" i="14"/>
  <c r="AH1093" i="13"/>
  <c r="AI1093" i="13" s="1"/>
  <c r="P1091" i="13"/>
  <c r="P1086" i="13"/>
  <c r="P330" i="14" s="1"/>
  <c r="AH1083" i="13"/>
  <c r="AI1083" i="13" s="1"/>
  <c r="O331" i="14"/>
  <c r="P1081" i="13"/>
  <c r="P331" i="14" s="1"/>
  <c r="AH1078" i="13"/>
  <c r="AH1073" i="13"/>
  <c r="AI1073" i="13" s="1"/>
  <c r="AJ1070" i="13"/>
  <c r="P1066" i="13"/>
  <c r="M323" i="14"/>
  <c r="AH1058" i="13"/>
  <c r="AJ1056" i="13"/>
  <c r="AJ1050" i="13"/>
  <c r="P1047" i="13"/>
  <c r="AJ1047" i="13" s="1"/>
  <c r="AC318" i="14"/>
  <c r="AJ1032" i="13"/>
  <c r="AH313" i="14"/>
  <c r="AI1027" i="13"/>
  <c r="M311" i="14"/>
  <c r="P1023" i="13"/>
  <c r="P1018" i="13"/>
  <c r="AJ1018" i="13" s="1"/>
  <c r="AH1013" i="13"/>
  <c r="AI1013" i="13" s="1"/>
  <c r="P306" i="14"/>
  <c r="M302" i="14"/>
  <c r="AJ1000" i="13"/>
  <c r="AH998" i="13"/>
  <c r="AI998" i="13" s="1"/>
  <c r="P997" i="13"/>
  <c r="P301" i="14" s="1"/>
  <c r="AH997" i="13"/>
  <c r="AI997" i="13" s="1"/>
  <c r="U301" i="14"/>
  <c r="P990" i="13"/>
  <c r="AH297" i="14"/>
  <c r="AI987" i="13"/>
  <c r="AI297" i="14" s="1"/>
  <c r="AH983" i="13"/>
  <c r="AI983" i="13" s="1"/>
  <c r="P983" i="13"/>
  <c r="AH981" i="13"/>
  <c r="AI981" i="13" s="1"/>
  <c r="M294" i="14"/>
  <c r="AC291" i="14"/>
  <c r="M290" i="14"/>
  <c r="AJ968" i="13"/>
  <c r="AH966" i="13"/>
  <c r="AI966" i="13" s="1"/>
  <c r="P965" i="13"/>
  <c r="AJ965" i="13" s="1"/>
  <c r="AH965" i="13"/>
  <c r="AI965" i="13" s="1"/>
  <c r="AJ957" i="13"/>
  <c r="AC288" i="14"/>
  <c r="M287" i="14"/>
  <c r="U285" i="14"/>
  <c r="P944" i="13"/>
  <c r="U283" i="14"/>
  <c r="M279" i="14"/>
  <c r="AH927" i="13"/>
  <c r="AI927" i="13" s="1"/>
  <c r="P927" i="13"/>
  <c r="P922" i="13"/>
  <c r="P274" i="14" s="1"/>
  <c r="O277" i="14"/>
  <c r="AH919" i="13"/>
  <c r="P1027" i="13"/>
  <c r="M271" i="14"/>
  <c r="AC268" i="14"/>
  <c r="M267" i="14"/>
  <c r="P890" i="13"/>
  <c r="AH263" i="14"/>
  <c r="AI881" i="13"/>
  <c r="AI263" i="14" s="1"/>
  <c r="AH262" i="14"/>
  <c r="AI880" i="13"/>
  <c r="AI262" i="14" s="1"/>
  <c r="AJ878" i="13"/>
  <c r="AJ872" i="13"/>
  <c r="O259" i="14"/>
  <c r="P865" i="13"/>
  <c r="P256" i="14"/>
  <c r="P849" i="13"/>
  <c r="AH849" i="13"/>
  <c r="O252" i="14"/>
  <c r="P846" i="13"/>
  <c r="AH838" i="13"/>
  <c r="AI838" i="13" s="1"/>
  <c r="AH834" i="13"/>
  <c r="O244" i="14"/>
  <c r="P826" i="13"/>
  <c r="P244" i="14" s="1"/>
  <c r="P242" i="14"/>
  <c r="P817" i="13"/>
  <c r="AH817" i="13"/>
  <c r="AI817" i="13" s="1"/>
  <c r="O235" i="14"/>
  <c r="P793" i="13"/>
  <c r="P235" i="14" s="1"/>
  <c r="AH793" i="13"/>
  <c r="P786" i="13"/>
  <c r="AH782" i="13"/>
  <c r="AI782" i="13" s="1"/>
  <c r="AI773" i="13"/>
  <c r="P762" i="13"/>
  <c r="O220" i="14"/>
  <c r="O215" i="14"/>
  <c r="P737" i="13"/>
  <c r="P215" i="14" s="1"/>
  <c r="AH737" i="13"/>
  <c r="P705" i="13"/>
  <c r="P201" i="14" s="1"/>
  <c r="AH705" i="13"/>
  <c r="AI705" i="13" s="1"/>
  <c r="P690" i="13"/>
  <c r="AJ690" i="13" s="1"/>
  <c r="AI683" i="13"/>
  <c r="P181" i="14"/>
  <c r="AC179" i="14"/>
  <c r="AJ1110" i="13"/>
  <c r="AI337" i="14"/>
  <c r="AH336" i="14"/>
  <c r="M334" i="14"/>
  <c r="AJ1096" i="13"/>
  <c r="AI332" i="14"/>
  <c r="AJ1090" i="13"/>
  <c r="M331" i="14"/>
  <c r="AJ1081" i="13"/>
  <c r="AH329" i="14"/>
  <c r="O327" i="14"/>
  <c r="P1077" i="13"/>
  <c r="P327" i="14" s="1"/>
  <c r="M326" i="14"/>
  <c r="AJ1076" i="13"/>
  <c r="AH1069" i="13"/>
  <c r="AI1069" i="13" s="1"/>
  <c r="AI322" i="14"/>
  <c r="AH321" i="14"/>
  <c r="AC320" i="14"/>
  <c r="AH1049" i="13"/>
  <c r="AI1049" i="13" s="1"/>
  <c r="AJ1046" i="13"/>
  <c r="AH1006" i="13"/>
  <c r="O303" i="14"/>
  <c r="P1005" i="13"/>
  <c r="P303" i="14" s="1"/>
  <c r="O296" i="14"/>
  <c r="P986" i="13"/>
  <c r="O295" i="14"/>
  <c r="P973" i="13"/>
  <c r="P295" i="14" s="1"/>
  <c r="AH292" i="14"/>
  <c r="AI970" i="13"/>
  <c r="AI292" i="14" s="1"/>
  <c r="AI955" i="13"/>
  <c r="AI289" i="14" s="1"/>
  <c r="O285" i="14"/>
  <c r="AH951" i="13"/>
  <c r="P951" i="13"/>
  <c r="P285" i="14" s="1"/>
  <c r="AI944" i="13"/>
  <c r="AI938" i="13"/>
  <c r="O283" i="14"/>
  <c r="P937" i="13"/>
  <c r="P930" i="13"/>
  <c r="AJ930" i="13" s="1"/>
  <c r="M274" i="14"/>
  <c r="P909" i="13"/>
  <c r="P1035" i="13"/>
  <c r="AJ1035" i="13" s="1"/>
  <c r="AH909" i="13"/>
  <c r="AH269" i="14"/>
  <c r="AI899" i="13"/>
  <c r="AH895" i="13"/>
  <c r="P895" i="13"/>
  <c r="M262" i="14"/>
  <c r="AH260" i="14"/>
  <c r="AI878" i="13"/>
  <c r="AI260" i="14" s="1"/>
  <c r="P877" i="13"/>
  <c r="AH877" i="13"/>
  <c r="AI877" i="13" s="1"/>
  <c r="M259" i="14"/>
  <c r="AC254" i="14"/>
  <c r="AJ817" i="13"/>
  <c r="M238" i="14"/>
  <c r="P802" i="13"/>
  <c r="AJ802" i="13" s="1"/>
  <c r="M232" i="14"/>
  <c r="O229" i="14"/>
  <c r="AH775" i="13"/>
  <c r="AC227" i="14"/>
  <c r="P769" i="13"/>
  <c r="AH769" i="13"/>
  <c r="AH216" i="14"/>
  <c r="AI738" i="13"/>
  <c r="AI216" i="14" s="1"/>
  <c r="AJ650" i="13"/>
  <c r="P650" i="13"/>
  <c r="AI643" i="13"/>
  <c r="AJ643" i="13" s="1"/>
  <c r="P617" i="13"/>
  <c r="AH617" i="13"/>
  <c r="AI617" i="13" s="1"/>
  <c r="P851" i="13"/>
  <c r="M344" i="14"/>
  <c r="P1127" i="13"/>
  <c r="AJ1121" i="13"/>
  <c r="O343" i="14"/>
  <c r="P1117" i="13"/>
  <c r="M342" i="14"/>
  <c r="AJ1116" i="13"/>
  <c r="AI340" i="14"/>
  <c r="AH338" i="14"/>
  <c r="AH337" i="14"/>
  <c r="AC336" i="14"/>
  <c r="O335" i="14"/>
  <c r="P1097" i="13"/>
  <c r="P335" i="14" s="1"/>
  <c r="AI333" i="14"/>
  <c r="AH332" i="14"/>
  <c r="AJ1086" i="13"/>
  <c r="AI330" i="14"/>
  <c r="M327" i="14"/>
  <c r="AJ1077" i="13"/>
  <c r="AJ1072" i="13"/>
  <c r="P325" i="14"/>
  <c r="AJ1052" i="13"/>
  <c r="AI1041" i="13"/>
  <c r="AH314" i="14"/>
  <c r="AI1040" i="13"/>
  <c r="AI314" i="14" s="1"/>
  <c r="M306" i="14"/>
  <c r="M303" i="14"/>
  <c r="AJ1005" i="13"/>
  <c r="M295" i="14"/>
  <c r="AJ973" i="13"/>
  <c r="AJ961" i="13"/>
  <c r="AJ959" i="13"/>
  <c r="O288" i="14"/>
  <c r="P954" i="13"/>
  <c r="P288" i="14" s="1"/>
  <c r="M283" i="14"/>
  <c r="AH276" i="14"/>
  <c r="AI918" i="13"/>
  <c r="AI276" i="14" s="1"/>
  <c r="O275" i="14"/>
  <c r="P917" i="13"/>
  <c r="P275" i="14" s="1"/>
  <c r="AH272" i="14"/>
  <c r="AI914" i="13"/>
  <c r="AI272" i="14" s="1"/>
  <c r="AJ905" i="13"/>
  <c r="P1028" i="13"/>
  <c r="AJ1028" i="13" s="1"/>
  <c r="O268" i="14"/>
  <c r="P898" i="13"/>
  <c r="P268" i="14" s="1"/>
  <c r="AI882" i="13"/>
  <c r="O257" i="14"/>
  <c r="AH863" i="13"/>
  <c r="P863" i="13"/>
  <c r="P257" i="14" s="1"/>
  <c r="AH831" i="13"/>
  <c r="AI831" i="13" s="1"/>
  <c r="P831" i="13"/>
  <c r="AJ831" i="13" s="1"/>
  <c r="M242" i="14"/>
  <c r="AJ821" i="13"/>
  <c r="P233" i="14"/>
  <c r="AH224" i="14"/>
  <c r="AI770" i="13"/>
  <c r="P758" i="13"/>
  <c r="AH758" i="13"/>
  <c r="AI848" i="13" s="1"/>
  <c r="AJ848" i="13" s="1"/>
  <c r="M218" i="14"/>
  <c r="P213" i="14"/>
  <c r="AJ659" i="13"/>
  <c r="P601" i="13"/>
  <c r="P169" i="14" s="1"/>
  <c r="AH601" i="13"/>
  <c r="AI601" i="13" s="1"/>
  <c r="AH409" i="14"/>
  <c r="AC408" i="14"/>
  <c r="M406" i="14"/>
  <c r="AJ1300" i="13"/>
  <c r="AC403" i="14"/>
  <c r="O401" i="14"/>
  <c r="M400" i="14"/>
  <c r="AH398" i="14"/>
  <c r="AJ1282" i="13"/>
  <c r="M395" i="14"/>
  <c r="AH392" i="14"/>
  <c r="AJ1271" i="13"/>
  <c r="AJ1265" i="13"/>
  <c r="AH387" i="14"/>
  <c r="AI1257" i="13"/>
  <c r="AI387" i="14" s="1"/>
  <c r="AJ1254" i="13"/>
  <c r="AJ1245" i="13"/>
  <c r="AH384" i="14"/>
  <c r="M382" i="14"/>
  <c r="AJ1240" i="13"/>
  <c r="AJ1234" i="13"/>
  <c r="M379" i="14"/>
  <c r="AH377" i="14"/>
  <c r="AC376" i="14"/>
  <c r="O375" i="14"/>
  <c r="P1221" i="13"/>
  <c r="P375" i="14" s="1"/>
  <c r="M374" i="14"/>
  <c r="AJ1220" i="13"/>
  <c r="AI370" i="14"/>
  <c r="AH369" i="14"/>
  <c r="AC368" i="14"/>
  <c r="AI362" i="14"/>
  <c r="AJ1176" i="13"/>
  <c r="O361" i="14"/>
  <c r="M360" i="14"/>
  <c r="AJ1156" i="13"/>
  <c r="AH354" i="14"/>
  <c r="AI1149" i="13"/>
  <c r="AI351" i="14" s="1"/>
  <c r="AH348" i="14"/>
  <c r="AJ1126" i="13"/>
  <c r="M343" i="14"/>
  <c r="AJ1117" i="13"/>
  <c r="AH340" i="14"/>
  <c r="M338" i="14"/>
  <c r="AJ1112" i="13"/>
  <c r="AJ1106" i="13"/>
  <c r="M335" i="14"/>
  <c r="AJ1097" i="13"/>
  <c r="AH333" i="14"/>
  <c r="AC332" i="14"/>
  <c r="AJ1092" i="13"/>
  <c r="P1078" i="13"/>
  <c r="P328" i="14" s="1"/>
  <c r="AI326" i="14"/>
  <c r="O325" i="14"/>
  <c r="M324" i="14"/>
  <c r="P1058" i="13"/>
  <c r="P320" i="14" s="1"/>
  <c r="AJ1048" i="13"/>
  <c r="M314" i="14"/>
  <c r="AJ1040" i="13"/>
  <c r="P1031" i="13"/>
  <c r="AJ1031" i="13" s="1"/>
  <c r="AJ1010" i="13"/>
  <c r="AJ1001" i="13"/>
  <c r="P998" i="13"/>
  <c r="AJ998" i="13" s="1"/>
  <c r="AH299" i="14"/>
  <c r="AI989" i="13"/>
  <c r="AI299" i="14" s="1"/>
  <c r="P297" i="14"/>
  <c r="AJ978" i="13"/>
  <c r="M291" i="14"/>
  <c r="AJ969" i="13"/>
  <c r="AJ963" i="13"/>
  <c r="P286" i="14"/>
  <c r="O281" i="14"/>
  <c r="AH935" i="13"/>
  <c r="P935" i="13"/>
  <c r="P281" i="14" s="1"/>
  <c r="AC278" i="14"/>
  <c r="AJ920" i="13"/>
  <c r="M275" i="14"/>
  <c r="AJ917" i="13"/>
  <c r="P266" i="14"/>
  <c r="AJ888" i="13"/>
  <c r="AJ885" i="13"/>
  <c r="AJ873" i="13"/>
  <c r="AJ871" i="13"/>
  <c r="P866" i="13"/>
  <c r="AJ866" i="13" s="1"/>
  <c r="P850" i="13"/>
  <c r="M250" i="14"/>
  <c r="AH248" i="14"/>
  <c r="P841" i="13"/>
  <c r="AJ841" i="13" s="1"/>
  <c r="AH841" i="13"/>
  <c r="AI841" i="13" s="1"/>
  <c r="AH810" i="13"/>
  <c r="O239" i="14"/>
  <c r="P809" i="13"/>
  <c r="P239" i="14" s="1"/>
  <c r="AH809" i="13"/>
  <c r="M236" i="14"/>
  <c r="AJ800" i="13"/>
  <c r="AI795" i="13"/>
  <c r="AJ795" i="13"/>
  <c r="AC231" i="14"/>
  <c r="AJ778" i="13"/>
  <c r="AH228" i="14"/>
  <c r="AI774" i="13"/>
  <c r="AI228" i="14" s="1"/>
  <c r="AJ750" i="13"/>
  <c r="AI739" i="13"/>
  <c r="AJ739" i="13" s="1"/>
  <c r="AJ726" i="13"/>
  <c r="AJ694" i="13"/>
  <c r="M194" i="14"/>
  <c r="P670" i="13"/>
  <c r="AH670" i="13"/>
  <c r="O191" i="14"/>
  <c r="P665" i="13"/>
  <c r="AH665" i="13"/>
  <c r="AJ634" i="13"/>
  <c r="P760" i="13"/>
  <c r="P634" i="13"/>
  <c r="AH177" i="14"/>
  <c r="AI627" i="13"/>
  <c r="AI177" i="14" s="1"/>
  <c r="P755" i="13"/>
  <c r="AH100" i="14"/>
  <c r="AI334" i="14"/>
  <c r="AJ1093" i="13"/>
  <c r="AJ1088" i="13"/>
  <c r="AJ1082" i="13"/>
  <c r="AH323" i="14"/>
  <c r="AI1061" i="13"/>
  <c r="O319" i="14"/>
  <c r="P1045" i="13"/>
  <c r="P319" i="14" s="1"/>
  <c r="AH1045" i="13"/>
  <c r="AH311" i="14"/>
  <c r="AI1025" i="13"/>
  <c r="AI311" i="14" s="1"/>
  <c r="AH310" i="14"/>
  <c r="AI1024" i="13"/>
  <c r="AI310" i="14" s="1"/>
  <c r="AH308" i="14"/>
  <c r="AI1022" i="13"/>
  <c r="AI308" i="14" s="1"/>
  <c r="AJ1013" i="13"/>
  <c r="O307" i="14"/>
  <c r="P1009" i="13"/>
  <c r="P307" i="14" s="1"/>
  <c r="AH1009" i="13"/>
  <c r="O304" i="14"/>
  <c r="P1006" i="13"/>
  <c r="P304" i="14" s="1"/>
  <c r="AJ995" i="13"/>
  <c r="AJ981" i="13"/>
  <c r="P977" i="13"/>
  <c r="P293" i="14" s="1"/>
  <c r="AH977" i="13"/>
  <c r="AI977" i="13" s="1"/>
  <c r="P289" i="14"/>
  <c r="AI953" i="13"/>
  <c r="AH286" i="14"/>
  <c r="AI952" i="13"/>
  <c r="AI946" i="13"/>
  <c r="AJ946" i="13" s="1"/>
  <c r="P945" i="13"/>
  <c r="P938" i="13"/>
  <c r="U282" i="14"/>
  <c r="AH279" i="14"/>
  <c r="AJ922" i="13"/>
  <c r="AJ913" i="13"/>
  <c r="AH271" i="14"/>
  <c r="AI901" i="13"/>
  <c r="AI271" i="14" s="1"/>
  <c r="AI897" i="13"/>
  <c r="AH266" i="14"/>
  <c r="AI896" i="13"/>
  <c r="AI266" i="14" s="1"/>
  <c r="AJ890" i="13"/>
  <c r="M263" i="14"/>
  <c r="P260" i="14"/>
  <c r="AJ875" i="13"/>
  <c r="AJ862" i="13"/>
  <c r="AC248" i="14"/>
  <c r="AC247" i="14"/>
  <c r="O243" i="14"/>
  <c r="P825" i="13"/>
  <c r="AH825" i="13"/>
  <c r="P818" i="13"/>
  <c r="AJ818" i="13" s="1"/>
  <c r="AH814" i="13"/>
  <c r="AI814" i="13" s="1"/>
  <c r="P237" i="14"/>
  <c r="P794" i="13"/>
  <c r="AJ794" i="13" s="1"/>
  <c r="P785" i="13"/>
  <c r="P227" i="14" s="1"/>
  <c r="AH785" i="13"/>
  <c r="AI785" i="13" s="1"/>
  <c r="AJ782" i="13"/>
  <c r="AJ779" i="13"/>
  <c r="AI771" i="13"/>
  <c r="AH220" i="14"/>
  <c r="O219" i="14"/>
  <c r="P753" i="13"/>
  <c r="AH753" i="13"/>
  <c r="O216" i="14"/>
  <c r="AJ738" i="13"/>
  <c r="P738" i="13"/>
  <c r="P216" i="14" s="1"/>
  <c r="AJ715" i="13"/>
  <c r="AJ712" i="13"/>
  <c r="P706" i="13"/>
  <c r="AJ706" i="13" s="1"/>
  <c r="P689" i="13"/>
  <c r="AJ689" i="13" s="1"/>
  <c r="AH689" i="13"/>
  <c r="AI689" i="13" s="1"/>
  <c r="AH666" i="13"/>
  <c r="P403" i="14"/>
  <c r="M402" i="14"/>
  <c r="AH399" i="14"/>
  <c r="AJ1284" i="13"/>
  <c r="O397" i="14"/>
  <c r="M396" i="14"/>
  <c r="AH394" i="14"/>
  <c r="AC393" i="14"/>
  <c r="AJ1266" i="13"/>
  <c r="M391" i="14"/>
  <c r="AJ1261" i="13"/>
  <c r="M386" i="14"/>
  <c r="AJ1256" i="13"/>
  <c r="AJ1250" i="13"/>
  <c r="M383" i="14"/>
  <c r="AC380" i="14"/>
  <c r="AJ1236" i="13"/>
  <c r="AC378" i="14"/>
  <c r="P376" i="14"/>
  <c r="AI374" i="14"/>
  <c r="P1217" i="13"/>
  <c r="AJ1217" i="13" s="1"/>
  <c r="O373" i="14"/>
  <c r="M372" i="14"/>
  <c r="P1202" i="13"/>
  <c r="AJ1197" i="13"/>
  <c r="AJ1192" i="13"/>
  <c r="AC367" i="14"/>
  <c r="P366" i="14"/>
  <c r="M364" i="14"/>
  <c r="AJ1177" i="13"/>
  <c r="AJ1172" i="13"/>
  <c r="AH358" i="14"/>
  <c r="O355" i="14"/>
  <c r="P1153" i="13"/>
  <c r="P355" i="14" s="1"/>
  <c r="AJ1142" i="13"/>
  <c r="M347" i="14"/>
  <c r="AJ1128" i="13"/>
  <c r="P1119" i="13"/>
  <c r="M339" i="14"/>
  <c r="AJ1108" i="13"/>
  <c r="AC334" i="14"/>
  <c r="P332" i="14"/>
  <c r="AH331" i="14"/>
  <c r="AI1081" i="13"/>
  <c r="AI331" i="14" s="1"/>
  <c r="O329" i="14"/>
  <c r="M328" i="14"/>
  <c r="AJ1069" i="13"/>
  <c r="AJ1064" i="13"/>
  <c r="AC323" i="14"/>
  <c r="M320" i="14"/>
  <c r="AJ1049" i="13"/>
  <c r="AH317" i="14"/>
  <c r="AI1043" i="13"/>
  <c r="AC316" i="14"/>
  <c r="O315" i="14"/>
  <c r="P1041" i="13"/>
  <c r="P1038" i="13"/>
  <c r="AJ1038" i="13" s="1"/>
  <c r="AJ1026" i="13"/>
  <c r="AC311" i="14"/>
  <c r="M310" i="14"/>
  <c r="M304" i="14"/>
  <c r="AH990" i="13"/>
  <c r="AJ974" i="13"/>
  <c r="U294" i="14"/>
  <c r="P949" i="13"/>
  <c r="AJ925" i="13"/>
  <c r="P921" i="13"/>
  <c r="P273" i="14" s="1"/>
  <c r="AH921" i="13"/>
  <c r="AI921" i="13" s="1"/>
  <c r="O276" i="14"/>
  <c r="P918" i="13"/>
  <c r="AC274" i="14"/>
  <c r="U273" i="14"/>
  <c r="P914" i="13"/>
  <c r="P911" i="13"/>
  <c r="AJ911" i="13" s="1"/>
  <c r="P1036" i="13"/>
  <c r="P310" i="14" s="1"/>
  <c r="AJ907" i="13"/>
  <c r="AJ902" i="13"/>
  <c r="AC271" i="14"/>
  <c r="AJ893" i="13"/>
  <c r="P889" i="13"/>
  <c r="P265" i="14" s="1"/>
  <c r="AH889" i="13"/>
  <c r="AI889" i="13" s="1"/>
  <c r="P940" i="13"/>
  <c r="P886" i="13"/>
  <c r="AJ886" i="13" s="1"/>
  <c r="U265" i="14"/>
  <c r="P882" i="13"/>
  <c r="P879" i="13"/>
  <c r="O260" i="14"/>
  <c r="P932" i="13"/>
  <c r="AH865" i="13"/>
  <c r="AH258" i="14"/>
  <c r="AI864" i="13"/>
  <c r="AI258" i="14" s="1"/>
  <c r="O255" i="14"/>
  <c r="P861" i="13"/>
  <c r="P255" i="14" s="1"/>
  <c r="AH861" i="13"/>
  <c r="M254" i="14"/>
  <c r="P857" i="13"/>
  <c r="AH857" i="13"/>
  <c r="AH251" i="14" s="1"/>
  <c r="P854" i="13"/>
  <c r="P248" i="14" s="1"/>
  <c r="AH846" i="13"/>
  <c r="O251" i="14"/>
  <c r="P845" i="13"/>
  <c r="AH249" i="14"/>
  <c r="AH837" i="13"/>
  <c r="AI837" i="13" s="1"/>
  <c r="AH826" i="13"/>
  <c r="AJ822" i="13"/>
  <c r="AH241" i="14"/>
  <c r="AI811" i="13"/>
  <c r="AI241" i="14" s="1"/>
  <c r="O237" i="14"/>
  <c r="AH807" i="13"/>
  <c r="P801" i="13"/>
  <c r="AH801" i="13"/>
  <c r="AH232" i="14"/>
  <c r="AI790" i="13"/>
  <c r="AI232" i="14" s="1"/>
  <c r="P231" i="14"/>
  <c r="AH786" i="13"/>
  <c r="AI786" i="13" s="1"/>
  <c r="AJ776" i="13"/>
  <c r="P224" i="14"/>
  <c r="AI762" i="13"/>
  <c r="P761" i="13"/>
  <c r="AH761" i="13"/>
  <c r="AH759" i="13"/>
  <c r="AI759" i="13" s="1"/>
  <c r="P759" i="13"/>
  <c r="AH751" i="13"/>
  <c r="AI751" i="13" s="1"/>
  <c r="P859" i="13"/>
  <c r="P751" i="13"/>
  <c r="AJ751" i="13" s="1"/>
  <c r="P745" i="13"/>
  <c r="AH745" i="13"/>
  <c r="AI745" i="13" s="1"/>
  <c r="AH722" i="13"/>
  <c r="AI722" i="13" s="1"/>
  <c r="O211" i="14"/>
  <c r="P721" i="13"/>
  <c r="P211" i="14" s="1"/>
  <c r="AH721" i="13"/>
  <c r="AI717" i="13"/>
  <c r="AC199" i="14"/>
  <c r="O187" i="14"/>
  <c r="P649" i="13"/>
  <c r="P187" i="14" s="1"/>
  <c r="AH649" i="13"/>
  <c r="P852" i="13"/>
  <c r="P618" i="13"/>
  <c r="AJ618" i="13" s="1"/>
  <c r="P672" i="13"/>
  <c r="AH173" i="14"/>
  <c r="AI611" i="13"/>
  <c r="AJ1355" i="13"/>
  <c r="AC421" i="14"/>
  <c r="O418" i="14"/>
  <c r="M417" i="14"/>
  <c r="AJ1339" i="13"/>
  <c r="O414" i="14"/>
  <c r="M413" i="14"/>
  <c r="AJ1323" i="13"/>
  <c r="M409" i="14"/>
  <c r="AJ1315" i="13"/>
  <c r="AC405" i="14"/>
  <c r="AJ1307" i="13"/>
  <c r="AJ1299" i="13"/>
  <c r="AC401" i="14"/>
  <c r="O398" i="14"/>
  <c r="AJ1291" i="13"/>
  <c r="AJ1283" i="13"/>
  <c r="AC397" i="14"/>
  <c r="O394" i="14"/>
  <c r="M393" i="14"/>
  <c r="AJ1275" i="13"/>
  <c r="AJ1267" i="13"/>
  <c r="O390" i="14"/>
  <c r="M389" i="14"/>
  <c r="AJ1251" i="13"/>
  <c r="M385" i="14"/>
  <c r="AJ1243" i="13"/>
  <c r="AC381" i="14"/>
  <c r="AJ1235" i="13"/>
  <c r="AJ1227" i="13"/>
  <c r="AC377" i="14"/>
  <c r="O374" i="14"/>
  <c r="AJ1211" i="13"/>
  <c r="AC373" i="14"/>
  <c r="O370" i="14"/>
  <c r="M369" i="14"/>
  <c r="AJ1203" i="13"/>
  <c r="O366" i="14"/>
  <c r="M365" i="14"/>
  <c r="AJ1187" i="13"/>
  <c r="AJ1179" i="13"/>
  <c r="M361" i="14"/>
  <c r="AJ1171" i="13"/>
  <c r="AC357" i="14"/>
  <c r="AJ1163" i="13"/>
  <c r="AJ1155" i="13"/>
  <c r="AC353" i="14"/>
  <c r="O350" i="14"/>
  <c r="AJ1147" i="13"/>
  <c r="AJ1139" i="13"/>
  <c r="AC349" i="14"/>
  <c r="O346" i="14"/>
  <c r="M345" i="14"/>
  <c r="AJ1123" i="13"/>
  <c r="O342" i="14"/>
  <c r="M341" i="14"/>
  <c r="AJ1115" i="13"/>
  <c r="AJ1107" i="13"/>
  <c r="M337" i="14"/>
  <c r="AJ1099" i="13"/>
  <c r="AC333" i="14"/>
  <c r="AJ1083" i="13"/>
  <c r="AC329" i="14"/>
  <c r="O326" i="14"/>
  <c r="AJ1075" i="13"/>
  <c r="AJ1067" i="13"/>
  <c r="AC325" i="14"/>
  <c r="O322" i="14"/>
  <c r="M321" i="14"/>
  <c r="AJ1059" i="13"/>
  <c r="AJ1051" i="13"/>
  <c r="M319" i="14"/>
  <c r="AH316" i="14"/>
  <c r="AI1042" i="13"/>
  <c r="P1037" i="13"/>
  <c r="AJ1037" i="13" s="1"/>
  <c r="P1029" i="13"/>
  <c r="AJ1029" i="13" s="1"/>
  <c r="AH312" i="14"/>
  <c r="AI1026" i="13"/>
  <c r="AI312" i="14" s="1"/>
  <c r="U311" i="14"/>
  <c r="AJ1016" i="13"/>
  <c r="AH306" i="14"/>
  <c r="AI1008" i="13"/>
  <c r="AI306" i="14" s="1"/>
  <c r="AC303" i="14"/>
  <c r="O301" i="14"/>
  <c r="AH991" i="13"/>
  <c r="M300" i="14"/>
  <c r="AC298" i="14"/>
  <c r="U297" i="14"/>
  <c r="AJ977" i="13"/>
  <c r="AH293" i="14"/>
  <c r="AI971" i="13"/>
  <c r="AC292" i="14"/>
  <c r="O291" i="14"/>
  <c r="P969" i="13"/>
  <c r="P291" i="14" s="1"/>
  <c r="AC287" i="14"/>
  <c r="M286" i="14"/>
  <c r="AH284" i="14"/>
  <c r="AI950" i="13"/>
  <c r="AI284" i="14" s="1"/>
  <c r="AI942" i="13"/>
  <c r="AJ942" i="13" s="1"/>
  <c r="AC283" i="14"/>
  <c r="M282" i="14"/>
  <c r="AJ936" i="13"/>
  <c r="AH280" i="14"/>
  <c r="AI934" i="13"/>
  <c r="M278" i="14"/>
  <c r="AJ928" i="13"/>
  <c r="AC275" i="14"/>
  <c r="AC270" i="14"/>
  <c r="U269" i="14"/>
  <c r="AC266" i="14"/>
  <c r="P948" i="13"/>
  <c r="AJ889" i="13"/>
  <c r="AI883" i="13"/>
  <c r="AC264" i="14"/>
  <c r="O263" i="14"/>
  <c r="P881" i="13"/>
  <c r="P263" i="14" s="1"/>
  <c r="AJ877" i="13"/>
  <c r="AC259" i="14"/>
  <c r="M258" i="14"/>
  <c r="AJ864" i="13"/>
  <c r="AH256" i="14"/>
  <c r="AI862" i="13"/>
  <c r="AI256" i="14" s="1"/>
  <c r="AC251" i="14"/>
  <c r="AI829" i="13"/>
  <c r="AI247" i="14" s="1"/>
  <c r="U246" i="14"/>
  <c r="P245" i="14"/>
  <c r="AH242" i="14"/>
  <c r="AI824" i="13"/>
  <c r="AI242" i="14" s="1"/>
  <c r="AJ813" i="13"/>
  <c r="M239" i="14"/>
  <c r="O236" i="14"/>
  <c r="P806" i="13"/>
  <c r="P236" i="14" s="1"/>
  <c r="AH234" i="14"/>
  <c r="AI792" i="13"/>
  <c r="AI234" i="14" s="1"/>
  <c r="AJ783" i="13"/>
  <c r="AJ781" i="13"/>
  <c r="O228" i="14"/>
  <c r="P774" i="13"/>
  <c r="P757" i="13"/>
  <c r="M219" i="14"/>
  <c r="AH214" i="14"/>
  <c r="AI736" i="13"/>
  <c r="AI214" i="14" s="1"/>
  <c r="AJ727" i="13"/>
  <c r="AJ725" i="13"/>
  <c r="M211" i="14"/>
  <c r="O208" i="14"/>
  <c r="P718" i="13"/>
  <c r="P208" i="14" s="1"/>
  <c r="AJ695" i="13"/>
  <c r="AJ693" i="13"/>
  <c r="AI677" i="13"/>
  <c r="AJ677" i="13" s="1"/>
  <c r="P669" i="13"/>
  <c r="P189" i="14" s="1"/>
  <c r="M191" i="14"/>
  <c r="O188" i="14"/>
  <c r="P662" i="13"/>
  <c r="AH186" i="14"/>
  <c r="AI648" i="13"/>
  <c r="AI186" i="14" s="1"/>
  <c r="AJ639" i="13"/>
  <c r="AJ637" i="13"/>
  <c r="AJ633" i="13"/>
  <c r="O180" i="14"/>
  <c r="P630" i="13"/>
  <c r="P180" i="14" s="1"/>
  <c r="AJ607" i="13"/>
  <c r="AJ605" i="13"/>
  <c r="O165" i="14"/>
  <c r="AH591" i="13"/>
  <c r="P584" i="13"/>
  <c r="AJ584" i="13" s="1"/>
  <c r="AH584" i="13"/>
  <c r="AI584" i="13" s="1"/>
  <c r="P764" i="13"/>
  <c r="O160" i="14"/>
  <c r="P574" i="13"/>
  <c r="AH574" i="13"/>
  <c r="P844" i="13"/>
  <c r="P250" i="14" s="1"/>
  <c r="AI158" i="14"/>
  <c r="P556" i="13"/>
  <c r="AH556" i="13"/>
  <c r="U156" i="14"/>
  <c r="AI547" i="13"/>
  <c r="AJ547" i="13" s="1"/>
  <c r="AC148" i="14"/>
  <c r="O147" i="14"/>
  <c r="P525" i="13"/>
  <c r="AH525" i="13"/>
  <c r="M141" i="14"/>
  <c r="P499" i="13"/>
  <c r="AH499" i="13"/>
  <c r="AI499" i="13" s="1"/>
  <c r="AJ495" i="13"/>
  <c r="P485" i="13"/>
  <c r="AH485" i="13"/>
  <c r="AI485" i="13" s="1"/>
  <c r="AJ485" i="13"/>
  <c r="M129" i="14"/>
  <c r="AJ460" i="13"/>
  <c r="AH455" i="13"/>
  <c r="O118" i="14"/>
  <c r="AH424" i="13"/>
  <c r="P424" i="13"/>
  <c r="P402" i="13"/>
  <c r="P391" i="13"/>
  <c r="AH391" i="13"/>
  <c r="AI391" i="13" s="1"/>
  <c r="AI380" i="13"/>
  <c r="AH98" i="14"/>
  <c r="P354" i="13"/>
  <c r="AH354" i="13"/>
  <c r="AI354" i="13" s="1"/>
  <c r="P326" i="13"/>
  <c r="AH326" i="13"/>
  <c r="AH316" i="13"/>
  <c r="AI316" i="13" s="1"/>
  <c r="P316" i="13"/>
  <c r="AJ316" i="13" s="1"/>
  <c r="P364" i="13"/>
  <c r="O86" i="14"/>
  <c r="P308" i="13"/>
  <c r="AH308" i="13"/>
  <c r="AI261" i="13"/>
  <c r="AJ261" i="13" s="1"/>
  <c r="AH257" i="13"/>
  <c r="AI257" i="13" s="1"/>
  <c r="P257" i="13"/>
  <c r="P317" i="13"/>
  <c r="P341" i="13"/>
  <c r="P293" i="13"/>
  <c r="AJ235" i="13"/>
  <c r="U66" i="14"/>
  <c r="M61" i="14"/>
  <c r="M55" i="14"/>
  <c r="U38" i="14"/>
  <c r="AJ128" i="13"/>
  <c r="P94" i="13"/>
  <c r="AH94" i="13"/>
  <c r="P13" i="14"/>
  <c r="AJ9" i="13"/>
  <c r="O224" i="14"/>
  <c r="M223" i="14"/>
  <c r="AH221" i="14"/>
  <c r="AJ746" i="13"/>
  <c r="AC215" i="14"/>
  <c r="M214" i="14"/>
  <c r="AH212" i="14"/>
  <c r="AI734" i="13"/>
  <c r="AI212" i="14" s="1"/>
  <c r="AH730" i="13"/>
  <c r="AI730" i="13" s="1"/>
  <c r="P729" i="13"/>
  <c r="AH729" i="13"/>
  <c r="AI729" i="13" s="1"/>
  <c r="AJ714" i="13"/>
  <c r="AJ704" i="13"/>
  <c r="AH204" i="14"/>
  <c r="AI702" i="13"/>
  <c r="AI204" i="14" s="1"/>
  <c r="AH698" i="13"/>
  <c r="AI842" i="13" s="1"/>
  <c r="P697" i="13"/>
  <c r="AH697" i="13"/>
  <c r="P687" i="13"/>
  <c r="O196" i="14"/>
  <c r="AH193" i="14"/>
  <c r="AJ658" i="13"/>
  <c r="AC187" i="14"/>
  <c r="M186" i="14"/>
  <c r="AJ648" i="13"/>
  <c r="AH184" i="14"/>
  <c r="AI646" i="13"/>
  <c r="AI184" i="14" s="1"/>
  <c r="P641" i="13"/>
  <c r="AJ641" i="13" s="1"/>
  <c r="AH641" i="13"/>
  <c r="AI641" i="13" s="1"/>
  <c r="O176" i="14"/>
  <c r="AJ616" i="13"/>
  <c r="AH610" i="13"/>
  <c r="O171" i="14"/>
  <c r="P609" i="13"/>
  <c r="AH609" i="13"/>
  <c r="P599" i="13"/>
  <c r="O168" i="14"/>
  <c r="AJ594" i="13"/>
  <c r="P756" i="13"/>
  <c r="AC161" i="14"/>
  <c r="M160" i="14"/>
  <c r="P565" i="13"/>
  <c r="AH565" i="13"/>
  <c r="O156" i="14"/>
  <c r="P552" i="13"/>
  <c r="AJ552" i="13" s="1"/>
  <c r="P540" i="13"/>
  <c r="AH540" i="13"/>
  <c r="O144" i="14"/>
  <c r="P510" i="13"/>
  <c r="P480" i="13"/>
  <c r="AH480" i="13"/>
  <c r="AI480" i="13" s="1"/>
  <c r="AI475" i="13"/>
  <c r="AH457" i="13"/>
  <c r="AI457" i="13" s="1"/>
  <c r="P457" i="13"/>
  <c r="AJ457" i="13" s="1"/>
  <c r="AH441" i="13"/>
  <c r="P441" i="13"/>
  <c r="P378" i="13"/>
  <c r="AH378" i="13"/>
  <c r="AI378" i="13" s="1"/>
  <c r="AI368" i="13"/>
  <c r="AH350" i="13"/>
  <c r="O96" i="14"/>
  <c r="P336" i="13"/>
  <c r="AH336" i="13"/>
  <c r="M93" i="14"/>
  <c r="P324" i="13"/>
  <c r="AH324" i="13"/>
  <c r="AI324" i="13" s="1"/>
  <c r="AJ324" i="13"/>
  <c r="AJ275" i="13"/>
  <c r="AC78" i="14"/>
  <c r="AJ260" i="13"/>
  <c r="O72" i="14"/>
  <c r="P252" i="13"/>
  <c r="P72" i="14" s="1"/>
  <c r="P360" i="13"/>
  <c r="AH252" i="13"/>
  <c r="P413" i="13"/>
  <c r="P437" i="13"/>
  <c r="P239" i="13"/>
  <c r="AH239" i="13"/>
  <c r="P323" i="13"/>
  <c r="AI232" i="13"/>
  <c r="AJ232" i="13"/>
  <c r="AH67" i="14"/>
  <c r="AI229" i="13"/>
  <c r="AI67" i="14" s="1"/>
  <c r="U56" i="14"/>
  <c r="O53" i="14"/>
  <c r="P179" i="13"/>
  <c r="P46" i="14"/>
  <c r="M45" i="14"/>
  <c r="P202" i="13"/>
  <c r="U4" i="14"/>
  <c r="AI685" i="13"/>
  <c r="P197" i="14"/>
  <c r="AH194" i="14"/>
  <c r="AI680" i="13"/>
  <c r="AI194" i="14" s="1"/>
  <c r="AI674" i="13"/>
  <c r="P673" i="13"/>
  <c r="AJ673" i="13" s="1"/>
  <c r="AH673" i="13"/>
  <c r="AI673" i="13" s="1"/>
  <c r="O189" i="14"/>
  <c r="AH663" i="13"/>
  <c r="M183" i="14"/>
  <c r="AJ645" i="13"/>
  <c r="O181" i="14"/>
  <c r="AH631" i="13"/>
  <c r="AH179" i="14"/>
  <c r="AI629" i="13"/>
  <c r="AI179" i="14" s="1"/>
  <c r="M175" i="14"/>
  <c r="M171" i="14"/>
  <c r="AH166" i="14"/>
  <c r="AI592" i="13"/>
  <c r="AI166" i="14" s="1"/>
  <c r="AJ578" i="13"/>
  <c r="U161" i="14"/>
  <c r="P571" i="13"/>
  <c r="AJ571" i="13" s="1"/>
  <c r="AI548" i="13"/>
  <c r="AI524" i="13"/>
  <c r="P523" i="13"/>
  <c r="AJ523" i="13" s="1"/>
  <c r="AH523" i="13"/>
  <c r="AI523" i="13" s="1"/>
  <c r="O142" i="14"/>
  <c r="P508" i="13"/>
  <c r="AH508" i="13"/>
  <c r="O130" i="14"/>
  <c r="AH472" i="13"/>
  <c r="P472" i="13"/>
  <c r="AJ469" i="13"/>
  <c r="O125" i="14"/>
  <c r="AH449" i="13"/>
  <c r="P449" i="13"/>
  <c r="P125" i="14" s="1"/>
  <c r="O123" i="14"/>
  <c r="P447" i="13"/>
  <c r="AH447" i="13"/>
  <c r="P444" i="13"/>
  <c r="U121" i="14"/>
  <c r="AJ412" i="13"/>
  <c r="AH111" i="14"/>
  <c r="AI374" i="13"/>
  <c r="AJ374" i="13" s="1"/>
  <c r="P352" i="13"/>
  <c r="AH352" i="13"/>
  <c r="AH79" i="14"/>
  <c r="AI271" i="13"/>
  <c r="AI79" i="14" s="1"/>
  <c r="AJ271" i="13"/>
  <c r="O70" i="14"/>
  <c r="P250" i="13"/>
  <c r="P70" i="14" s="1"/>
  <c r="O64" i="14"/>
  <c r="P226" i="13"/>
  <c r="AH226" i="13"/>
  <c r="O59" i="14"/>
  <c r="P203" i="13"/>
  <c r="AH203" i="13"/>
  <c r="AC54" i="14"/>
  <c r="P82" i="13"/>
  <c r="AJ82" i="13" s="1"/>
  <c r="AH82" i="13"/>
  <c r="AI82" i="13" s="1"/>
  <c r="AC5" i="14"/>
  <c r="M166" i="14"/>
  <c r="AH164" i="14"/>
  <c r="AI590" i="13"/>
  <c r="AI164" i="14" s="1"/>
  <c r="P579" i="13"/>
  <c r="AH579" i="13"/>
  <c r="AI579" i="13" s="1"/>
  <c r="O151" i="14"/>
  <c r="P529" i="13"/>
  <c r="P503" i="13"/>
  <c r="AH503" i="13"/>
  <c r="P494" i="13"/>
  <c r="AJ494" i="13" s="1"/>
  <c r="AH494" i="13"/>
  <c r="AI494" i="13" s="1"/>
  <c r="AI135" i="14"/>
  <c r="O134" i="14"/>
  <c r="P488" i="13"/>
  <c r="AH488" i="13"/>
  <c r="M130" i="14"/>
  <c r="AH95" i="14"/>
  <c r="O75" i="14"/>
  <c r="P333" i="13"/>
  <c r="P357" i="13"/>
  <c r="P267" i="13"/>
  <c r="AH267" i="13"/>
  <c r="AH234" i="13"/>
  <c r="AI234" i="13" s="1"/>
  <c r="P234" i="13"/>
  <c r="P408" i="13"/>
  <c r="P220" i="13"/>
  <c r="AI184" i="13"/>
  <c r="P175" i="13"/>
  <c r="AJ175" i="13" s="1"/>
  <c r="AH175" i="13"/>
  <c r="AI175" i="13" s="1"/>
  <c r="AJ13" i="13"/>
  <c r="AH390" i="14"/>
  <c r="AC389" i="14"/>
  <c r="O386" i="14"/>
  <c r="AJ1255" i="13"/>
  <c r="AJ1247" i="13"/>
  <c r="AC385" i="14"/>
  <c r="O382" i="14"/>
  <c r="M381" i="14"/>
  <c r="AJ1231" i="13"/>
  <c r="O378" i="14"/>
  <c r="M377" i="14"/>
  <c r="AJ1223" i="13"/>
  <c r="AH374" i="14"/>
  <c r="AJ1215" i="13"/>
  <c r="M373" i="14"/>
  <c r="AJ1207" i="13"/>
  <c r="AH370" i="14"/>
  <c r="AC369" i="14"/>
  <c r="AJ1199" i="13"/>
  <c r="AJ1191" i="13"/>
  <c r="AH366" i="14"/>
  <c r="AC365" i="14"/>
  <c r="O362" i="14"/>
  <c r="AJ1183" i="13"/>
  <c r="AJ1175" i="13"/>
  <c r="AC361" i="14"/>
  <c r="O358" i="14"/>
  <c r="M357" i="14"/>
  <c r="AJ1159" i="13"/>
  <c r="O354" i="14"/>
  <c r="M353" i="14"/>
  <c r="AH350" i="14"/>
  <c r="AJ1143" i="13"/>
  <c r="M349" i="14"/>
  <c r="AJ1135" i="13"/>
  <c r="AH346" i="14"/>
  <c r="AC345" i="14"/>
  <c r="AJ1127" i="13"/>
  <c r="AJ1119" i="13"/>
  <c r="AH342" i="14"/>
  <c r="AC341" i="14"/>
  <c r="O338" i="14"/>
  <c r="AJ1111" i="13"/>
  <c r="AC337" i="14"/>
  <c r="O334" i="14"/>
  <c r="M333" i="14"/>
  <c r="AJ1095" i="13"/>
  <c r="AJ1087" i="13"/>
  <c r="O330" i="14"/>
  <c r="M329" i="14"/>
  <c r="AJ1079" i="13"/>
  <c r="AH326" i="14"/>
  <c r="AJ1071" i="13"/>
  <c r="M325" i="14"/>
  <c r="AJ1063" i="13"/>
  <c r="AH322" i="14"/>
  <c r="AC321" i="14"/>
  <c r="AJ1055" i="13"/>
  <c r="P317" i="14"/>
  <c r="O316" i="14"/>
  <c r="O312" i="14"/>
  <c r="U310" i="14"/>
  <c r="O309" i="14"/>
  <c r="AH1023" i="13"/>
  <c r="M308" i="14"/>
  <c r="M307" i="14"/>
  <c r="U305" i="14"/>
  <c r="AJ997" i="13"/>
  <c r="O299" i="14"/>
  <c r="P989" i="13"/>
  <c r="P299" i="14" s="1"/>
  <c r="M298" i="14"/>
  <c r="AJ984" i="13"/>
  <c r="AC295" i="14"/>
  <c r="P290" i="14"/>
  <c r="U289" i="14"/>
  <c r="AC286" i="14"/>
  <c r="O284" i="14"/>
  <c r="AC282" i="14"/>
  <c r="O280" i="14"/>
  <c r="U277" i="14"/>
  <c r="AH273" i="14"/>
  <c r="AI915" i="13"/>
  <c r="AC272" i="14"/>
  <c r="AJ903" i="13"/>
  <c r="O271" i="14"/>
  <c r="P901" i="13"/>
  <c r="P271" i="14" s="1"/>
  <c r="M270" i="14"/>
  <c r="AC267" i="14"/>
  <c r="M266" i="14"/>
  <c r="AJ896" i="13"/>
  <c r="AH894" i="13"/>
  <c r="AH264" i="14" s="1"/>
  <c r="P262" i="14"/>
  <c r="AC258" i="14"/>
  <c r="O256" i="14"/>
  <c r="U253" i="14"/>
  <c r="M247" i="14"/>
  <c r="AJ827" i="13"/>
  <c r="AC244" i="14"/>
  <c r="M243" i="14"/>
  <c r="P241" i="14"/>
  <c r="AH238" i="14"/>
  <c r="AI808" i="13"/>
  <c r="AI238" i="14" s="1"/>
  <c r="AJ797" i="13"/>
  <c r="M235" i="14"/>
  <c r="O232" i="14"/>
  <c r="P790" i="13"/>
  <c r="AJ774" i="13"/>
  <c r="AC222" i="14"/>
  <c r="AJ741" i="13"/>
  <c r="M215" i="14"/>
  <c r="O212" i="14"/>
  <c r="P734" i="13"/>
  <c r="P212" i="14" s="1"/>
  <c r="AH210" i="14"/>
  <c r="AI720" i="13"/>
  <c r="AJ718" i="13"/>
  <c r="AJ709" i="13"/>
  <c r="AJ707" i="13"/>
  <c r="AJ705" i="13"/>
  <c r="O204" i="14"/>
  <c r="P702" i="13"/>
  <c r="P204" i="14" s="1"/>
  <c r="P671" i="13"/>
  <c r="P667" i="13"/>
  <c r="AH190" i="14"/>
  <c r="AJ653" i="13"/>
  <c r="AJ651" i="13"/>
  <c r="M187" i="14"/>
  <c r="O184" i="14"/>
  <c r="P646" i="13"/>
  <c r="P184" i="14" s="1"/>
  <c r="AJ621" i="13"/>
  <c r="AJ619" i="13"/>
  <c r="AJ617" i="13"/>
  <c r="P614" i="13"/>
  <c r="AJ614" i="13" s="1"/>
  <c r="P668" i="13"/>
  <c r="AJ589" i="13"/>
  <c r="AJ587" i="13"/>
  <c r="AH163" i="14"/>
  <c r="AI577" i="13"/>
  <c r="AI163" i="14" s="1"/>
  <c r="AC162" i="14"/>
  <c r="M161" i="14"/>
  <c r="P569" i="13"/>
  <c r="AH569" i="13"/>
  <c r="AH567" i="13"/>
  <c r="P563" i="13"/>
  <c r="AH563" i="13"/>
  <c r="AH558" i="13"/>
  <c r="AH156" i="14" s="1"/>
  <c r="U155" i="14"/>
  <c r="M154" i="14"/>
  <c r="P533" i="13"/>
  <c r="AH533" i="13"/>
  <c r="U146" i="14"/>
  <c r="AJ500" i="13"/>
  <c r="AC135" i="14"/>
  <c r="M134" i="14"/>
  <c r="AJ482" i="13"/>
  <c r="AJ453" i="13"/>
  <c r="AC126" i="14"/>
  <c r="AH122" i="14"/>
  <c r="AI446" i="13"/>
  <c r="AI122" i="14" s="1"/>
  <c r="AH439" i="13"/>
  <c r="P439" i="13"/>
  <c r="AI434" i="13"/>
  <c r="P406" i="13"/>
  <c r="AH406" i="13"/>
  <c r="AI406" i="13" s="1"/>
  <c r="O113" i="14"/>
  <c r="AH401" i="13"/>
  <c r="P401" i="13"/>
  <c r="M110" i="14"/>
  <c r="AH107" i="14"/>
  <c r="AI383" i="13"/>
  <c r="AI320" i="13"/>
  <c r="AJ320" i="13" s="1"/>
  <c r="M84" i="14"/>
  <c r="O68" i="14"/>
  <c r="P248" i="13"/>
  <c r="P332" i="13"/>
  <c r="AH248" i="13"/>
  <c r="AC63" i="14"/>
  <c r="U62" i="14"/>
  <c r="P17" i="14"/>
  <c r="AC211" i="14"/>
  <c r="M210" i="14"/>
  <c r="AI718" i="13"/>
  <c r="P713" i="13"/>
  <c r="AJ713" i="13" s="1"/>
  <c r="AH713" i="13"/>
  <c r="AI713" i="13" s="1"/>
  <c r="P205" i="14"/>
  <c r="O200" i="14"/>
  <c r="AJ688" i="13"/>
  <c r="P199" i="14"/>
  <c r="AH196" i="14"/>
  <c r="AI682" i="13"/>
  <c r="AI196" i="14" s="1"/>
  <c r="O195" i="14"/>
  <c r="P681" i="13"/>
  <c r="P195" i="14" s="1"/>
  <c r="AH681" i="13"/>
  <c r="M190" i="14"/>
  <c r="AH188" i="14"/>
  <c r="AI662" i="13"/>
  <c r="P657" i="13"/>
  <c r="P183" i="14" s="1"/>
  <c r="AH657" i="13"/>
  <c r="AI657" i="13" s="1"/>
  <c r="AJ642" i="13"/>
  <c r="AJ632" i="13"/>
  <c r="AH180" i="14"/>
  <c r="AI630" i="13"/>
  <c r="AI180" i="14" s="1"/>
  <c r="P179" i="14"/>
  <c r="AH176" i="14"/>
  <c r="AI626" i="13"/>
  <c r="AI176" i="14" s="1"/>
  <c r="P625" i="13"/>
  <c r="P175" i="14" s="1"/>
  <c r="AH625" i="13"/>
  <c r="AI625" i="13" s="1"/>
  <c r="P615" i="13"/>
  <c r="AJ615" i="13" s="1"/>
  <c r="O172" i="14"/>
  <c r="AJ600" i="13"/>
  <c r="AH168" i="14"/>
  <c r="AI594" i="13"/>
  <c r="AI168" i="14" s="1"/>
  <c r="O167" i="14"/>
  <c r="P593" i="13"/>
  <c r="P167" i="14" s="1"/>
  <c r="AH593" i="13"/>
  <c r="P580" i="13"/>
  <c r="AH580" i="13"/>
  <c r="AI580" i="13" s="1"/>
  <c r="U162" i="14"/>
  <c r="O155" i="14"/>
  <c r="P551" i="13"/>
  <c r="AH551" i="13"/>
  <c r="U152" i="14"/>
  <c r="O149" i="14"/>
  <c r="P527" i="13"/>
  <c r="AH527" i="13"/>
  <c r="AJ514" i="13"/>
  <c r="AJ486" i="13"/>
  <c r="P484" i="13"/>
  <c r="AJ484" i="13" s="1"/>
  <c r="AH484" i="13"/>
  <c r="AI484" i="13" s="1"/>
  <c r="M133" i="14"/>
  <c r="U131" i="14"/>
  <c r="AJ467" i="13"/>
  <c r="AH465" i="13"/>
  <c r="AI465" i="13" s="1"/>
  <c r="P465" i="13"/>
  <c r="AH431" i="13"/>
  <c r="AH120" i="14"/>
  <c r="P399" i="13"/>
  <c r="P109" i="14"/>
  <c r="AH377" i="13"/>
  <c r="P377" i="13"/>
  <c r="P374" i="13"/>
  <c r="AJ368" i="13"/>
  <c r="P366" i="13"/>
  <c r="M99" i="14"/>
  <c r="P339" i="13"/>
  <c r="AH339" i="13"/>
  <c r="AH93" i="14" s="1"/>
  <c r="P243" i="13"/>
  <c r="AH243" i="13"/>
  <c r="AI243" i="13" s="1"/>
  <c r="P375" i="13"/>
  <c r="P417" i="13"/>
  <c r="O52" i="14"/>
  <c r="AH178" i="13"/>
  <c r="P178" i="13"/>
  <c r="AH170" i="13"/>
  <c r="AI170" i="13" s="1"/>
  <c r="P170" i="13"/>
  <c r="AH67" i="13"/>
  <c r="AI67" i="13" s="1"/>
  <c r="P67" i="13"/>
  <c r="AJ32" i="13"/>
  <c r="P80" i="13"/>
  <c r="P258" i="14"/>
  <c r="O253" i="14"/>
  <c r="AH847" i="13"/>
  <c r="M252" i="14"/>
  <c r="AC250" i="14"/>
  <c r="P843" i="13"/>
  <c r="O248" i="14"/>
  <c r="AJ805" i="13"/>
  <c r="O233" i="14"/>
  <c r="AH791" i="13"/>
  <c r="AI789" i="13"/>
  <c r="M227" i="14"/>
  <c r="AJ773" i="13"/>
  <c r="P766" i="13"/>
  <c r="AJ762" i="13"/>
  <c r="AC223" i="14"/>
  <c r="AJ749" i="13"/>
  <c r="O213" i="14"/>
  <c r="AH735" i="13"/>
  <c r="M207" i="14"/>
  <c r="AJ717" i="13"/>
  <c r="O205" i="14"/>
  <c r="AH703" i="13"/>
  <c r="AI701" i="13"/>
  <c r="AJ701" i="13" s="1"/>
  <c r="AJ687" i="13"/>
  <c r="M199" i="14"/>
  <c r="AJ685" i="13"/>
  <c r="AJ683" i="13"/>
  <c r="M195" i="14"/>
  <c r="P678" i="13"/>
  <c r="AJ674" i="13"/>
  <c r="AJ661" i="13"/>
  <c r="O185" i="14"/>
  <c r="AH647" i="13"/>
  <c r="AI645" i="13"/>
  <c r="M179" i="14"/>
  <c r="AJ629" i="13"/>
  <c r="P622" i="13"/>
  <c r="P172" i="14" s="1"/>
  <c r="P676" i="13"/>
  <c r="AH175" i="14"/>
  <c r="AI613" i="13"/>
  <c r="AI175" i="14" s="1"/>
  <c r="P173" i="14"/>
  <c r="AH170" i="14"/>
  <c r="AI608" i="13"/>
  <c r="AI170" i="14" s="1"/>
  <c r="AJ599" i="13"/>
  <c r="AJ597" i="13"/>
  <c r="M167" i="14"/>
  <c r="O164" i="14"/>
  <c r="P590" i="13"/>
  <c r="P164" i="14" s="1"/>
  <c r="AI562" i="13"/>
  <c r="O152" i="14"/>
  <c r="P548" i="13"/>
  <c r="P542" i="13"/>
  <c r="AJ542" i="13" s="1"/>
  <c r="AH542" i="13"/>
  <c r="AI542" i="13" s="1"/>
  <c r="P536" i="13"/>
  <c r="AJ536" i="13"/>
  <c r="AH536" i="13"/>
  <c r="AI536" i="13" s="1"/>
  <c r="AC150" i="14"/>
  <c r="M149" i="14"/>
  <c r="P518" i="13"/>
  <c r="AJ518" i="13" s="1"/>
  <c r="AH518" i="13"/>
  <c r="AI518" i="13" s="1"/>
  <c r="P512" i="13"/>
  <c r="AH512" i="13"/>
  <c r="AI512" i="13" s="1"/>
  <c r="AI140" i="14" s="1"/>
  <c r="AH144" i="14"/>
  <c r="AI510" i="13"/>
  <c r="AI144" i="14" s="1"/>
  <c r="AJ505" i="13"/>
  <c r="P501" i="13"/>
  <c r="AH501" i="13"/>
  <c r="AI501" i="13" s="1"/>
  <c r="AJ498" i="13"/>
  <c r="AH136" i="14"/>
  <c r="AI490" i="13"/>
  <c r="AI136" i="14" s="1"/>
  <c r="AH132" i="14"/>
  <c r="AI474" i="13"/>
  <c r="AI132" i="14" s="1"/>
  <c r="P131" i="14"/>
  <c r="P459" i="13"/>
  <c r="AJ459" i="13" s="1"/>
  <c r="P126" i="14"/>
  <c r="AI389" i="13"/>
  <c r="AJ389" i="13" s="1"/>
  <c r="M106" i="14"/>
  <c r="P342" i="13"/>
  <c r="M97" i="14"/>
  <c r="AI331" i="13"/>
  <c r="P328" i="13"/>
  <c r="AH328" i="13"/>
  <c r="M88" i="14"/>
  <c r="AJ307" i="13"/>
  <c r="P294" i="13"/>
  <c r="AH294" i="13"/>
  <c r="AI294" i="13" s="1"/>
  <c r="AH259" i="13"/>
  <c r="P259" i="13"/>
  <c r="M67" i="14"/>
  <c r="AJ229" i="13"/>
  <c r="O65" i="14"/>
  <c r="P227" i="13"/>
  <c r="AH227" i="13"/>
  <c r="P287" i="13"/>
  <c r="P335" i="13"/>
  <c r="P95" i="14" s="1"/>
  <c r="P311" i="13"/>
  <c r="P425" i="13"/>
  <c r="AH53" i="14"/>
  <c r="AH139" i="13"/>
  <c r="AI139" i="13" s="1"/>
  <c r="P139" i="13"/>
  <c r="AJ139" i="13"/>
  <c r="AH22" i="14"/>
  <c r="AI76" i="13"/>
  <c r="AJ61" i="13"/>
  <c r="P56" i="13"/>
  <c r="AH56" i="13"/>
  <c r="AI51" i="13"/>
  <c r="AI28" i="13"/>
  <c r="AJ579" i="13"/>
  <c r="P515" i="13"/>
  <c r="AJ515" i="13"/>
  <c r="O141" i="14"/>
  <c r="P507" i="13"/>
  <c r="P141" i="14" s="1"/>
  <c r="AH507" i="13"/>
  <c r="AH476" i="13"/>
  <c r="AI476" i="13" s="1"/>
  <c r="M131" i="14"/>
  <c r="AI459" i="13"/>
  <c r="M126" i="14"/>
  <c r="M124" i="14"/>
  <c r="AI430" i="13"/>
  <c r="P107" i="14"/>
  <c r="O100" i="14"/>
  <c r="P358" i="13"/>
  <c r="M95" i="14"/>
  <c r="AH250" i="13"/>
  <c r="P216" i="13"/>
  <c r="AH216" i="13"/>
  <c r="AI149" i="13"/>
  <c r="AJ149" i="13" s="1"/>
  <c r="AJ133" i="13"/>
  <c r="AI122" i="13"/>
  <c r="AH6" i="14"/>
  <c r="AI6" i="13"/>
  <c r="AI6" i="14" s="1"/>
  <c r="M2" i="14"/>
  <c r="P318" i="14"/>
  <c r="O317" i="14"/>
  <c r="M316" i="14"/>
  <c r="O313" i="14"/>
  <c r="M312" i="14"/>
  <c r="AC308" i="14"/>
  <c r="AC304" i="14"/>
  <c r="U303" i="14"/>
  <c r="P302" i="14"/>
  <c r="AC300" i="14"/>
  <c r="U299" i="14"/>
  <c r="P298" i="14"/>
  <c r="O297" i="14"/>
  <c r="M296" i="14"/>
  <c r="U295" i="14"/>
  <c r="P294" i="14"/>
  <c r="O293" i="14"/>
  <c r="M292" i="14"/>
  <c r="O289" i="14"/>
  <c r="M288" i="14"/>
  <c r="AC284" i="14"/>
  <c r="AC280" i="14"/>
  <c r="U279" i="14"/>
  <c r="AC276" i="14"/>
  <c r="U275" i="14"/>
  <c r="O273" i="14"/>
  <c r="M272" i="14"/>
  <c r="U271" i="14"/>
  <c r="P270" i="14"/>
  <c r="O269" i="14"/>
  <c r="M268" i="14"/>
  <c r="O265" i="14"/>
  <c r="M264" i="14"/>
  <c r="AC260" i="14"/>
  <c r="AC256" i="14"/>
  <c r="U255" i="14"/>
  <c r="P254" i="14"/>
  <c r="AC252" i="14"/>
  <c r="U251" i="14"/>
  <c r="O249" i="14"/>
  <c r="M248" i="14"/>
  <c r="U247" i="14"/>
  <c r="P246" i="14"/>
  <c r="O245" i="14"/>
  <c r="M244" i="14"/>
  <c r="O241" i="14"/>
  <c r="M240" i="14"/>
  <c r="AC236" i="14"/>
  <c r="AC232" i="14"/>
  <c r="P230" i="14"/>
  <c r="AC228" i="14"/>
  <c r="P226" i="14"/>
  <c r="O225" i="14"/>
  <c r="M224" i="14"/>
  <c r="O221" i="14"/>
  <c r="M220" i="14"/>
  <c r="O217" i="14"/>
  <c r="M216" i="14"/>
  <c r="AC212" i="14"/>
  <c r="AC208" i="14"/>
  <c r="P206" i="14"/>
  <c r="AC204" i="14"/>
  <c r="P202" i="14"/>
  <c r="O201" i="14"/>
  <c r="M200" i="14"/>
  <c r="O197" i="14"/>
  <c r="M196" i="14"/>
  <c r="O193" i="14"/>
  <c r="M192" i="14"/>
  <c r="AC188" i="14"/>
  <c r="AC184" i="14"/>
  <c r="P182" i="14"/>
  <c r="AC180" i="14"/>
  <c r="P178" i="14"/>
  <c r="O177" i="14"/>
  <c r="M176" i="14"/>
  <c r="P174" i="14"/>
  <c r="O173" i="14"/>
  <c r="M172" i="14"/>
  <c r="O169" i="14"/>
  <c r="M168" i="14"/>
  <c r="AC164" i="14"/>
  <c r="AJ585" i="13"/>
  <c r="O162" i="14"/>
  <c r="P576" i="13"/>
  <c r="U159" i="14"/>
  <c r="O158" i="14"/>
  <c r="P572" i="13"/>
  <c r="U157" i="14"/>
  <c r="M156" i="14"/>
  <c r="AC154" i="14"/>
  <c r="O153" i="14"/>
  <c r="P549" i="13"/>
  <c r="AH549" i="13"/>
  <c r="M152" i="14"/>
  <c r="P544" i="13"/>
  <c r="AJ544" i="13" s="1"/>
  <c r="U148" i="14"/>
  <c r="M147" i="14"/>
  <c r="AJ513" i="13"/>
  <c r="U145" i="14"/>
  <c r="M144" i="14"/>
  <c r="U140" i="14"/>
  <c r="U139" i="14"/>
  <c r="O138" i="14"/>
  <c r="P492" i="13"/>
  <c r="M137" i="14"/>
  <c r="P487" i="13"/>
  <c r="AJ487" i="13" s="1"/>
  <c r="AH487" i="13"/>
  <c r="AI487" i="13" s="1"/>
  <c r="O128" i="14"/>
  <c r="P470" i="13"/>
  <c r="AJ461" i="13"/>
  <c r="P454" i="13"/>
  <c r="AH454" i="13"/>
  <c r="AI451" i="13"/>
  <c r="U126" i="14"/>
  <c r="M125" i="14"/>
  <c r="AC122" i="14"/>
  <c r="P445" i="13"/>
  <c r="P433" i="13"/>
  <c r="AC120" i="14"/>
  <c r="M118" i="14"/>
  <c r="AH116" i="14"/>
  <c r="P409" i="13"/>
  <c r="AJ391" i="13"/>
  <c r="U108" i="14"/>
  <c r="O107" i="14"/>
  <c r="P379" i="13"/>
  <c r="P367" i="13"/>
  <c r="AI364" i="13"/>
  <c r="AC101" i="14"/>
  <c r="P355" i="13"/>
  <c r="AJ354" i="13"/>
  <c r="P343" i="13"/>
  <c r="P338" i="13"/>
  <c r="AC95" i="14"/>
  <c r="O94" i="14"/>
  <c r="P334" i="13"/>
  <c r="P330" i="13"/>
  <c r="AI319" i="13"/>
  <c r="AI301" i="13"/>
  <c r="P299" i="13"/>
  <c r="P296" i="13"/>
  <c r="AI292" i="13"/>
  <c r="AJ292" i="13" s="1"/>
  <c r="AH290" i="13"/>
  <c r="O85" i="14"/>
  <c r="AH289" i="13"/>
  <c r="U82" i="14"/>
  <c r="AJ278" i="13"/>
  <c r="U78" i="14"/>
  <c r="M77" i="14"/>
  <c r="U74" i="14"/>
  <c r="AH255" i="13"/>
  <c r="P254" i="13"/>
  <c r="AJ254" i="13" s="1"/>
  <c r="U71" i="14"/>
  <c r="M70" i="14"/>
  <c r="AC67" i="14"/>
  <c r="O62" i="14"/>
  <c r="P224" i="13"/>
  <c r="P206" i="13"/>
  <c r="U58" i="14"/>
  <c r="O57" i="14"/>
  <c r="AH201" i="13"/>
  <c r="P198" i="13"/>
  <c r="AH198" i="13"/>
  <c r="AH54" i="14" s="1"/>
  <c r="AH195" i="13"/>
  <c r="P187" i="13"/>
  <c r="AH55" i="14"/>
  <c r="O49" i="14"/>
  <c r="P163" i="13"/>
  <c r="U47" i="14"/>
  <c r="O46" i="14"/>
  <c r="P148" i="13"/>
  <c r="AJ148" i="13"/>
  <c r="AC39" i="14"/>
  <c r="P38" i="14"/>
  <c r="O37" i="14"/>
  <c r="P127" i="13"/>
  <c r="P120" i="13"/>
  <c r="P116" i="13"/>
  <c r="AH114" i="13"/>
  <c r="P113" i="13"/>
  <c r="P29" i="14" s="1"/>
  <c r="AI105" i="13"/>
  <c r="AJ105" i="13" s="1"/>
  <c r="AC30" i="14"/>
  <c r="AH27" i="14"/>
  <c r="AI99" i="13"/>
  <c r="O26" i="14"/>
  <c r="P98" i="13"/>
  <c r="AH96" i="13"/>
  <c r="P87" i="13"/>
  <c r="AJ84" i="13"/>
  <c r="O25" i="14"/>
  <c r="P75" i="13"/>
  <c r="M20" i="14"/>
  <c r="P68" i="13"/>
  <c r="P64" i="13"/>
  <c r="AH62" i="13"/>
  <c r="AJ60" i="13"/>
  <c r="P50" i="13"/>
  <c r="AJ50" i="13" s="1"/>
  <c r="AH40" i="13"/>
  <c r="P38" i="13"/>
  <c r="AJ36" i="13"/>
  <c r="P35" i="13"/>
  <c r="O13" i="14"/>
  <c r="AH31" i="13"/>
  <c r="AH11" i="14"/>
  <c r="AI29" i="13"/>
  <c r="AC10" i="14"/>
  <c r="AJ24" i="13"/>
  <c r="AJ19" i="13"/>
  <c r="AH14" i="13"/>
  <c r="AI110" i="13" s="1"/>
  <c r="AJ12" i="13"/>
  <c r="U5" i="14"/>
  <c r="P4" i="14"/>
  <c r="O3" i="14"/>
  <c r="P99" i="13"/>
  <c r="U493" i="14"/>
  <c r="U492" i="14"/>
  <c r="U491" i="14"/>
  <c r="U490" i="14"/>
  <c r="U489" i="14"/>
  <c r="U488" i="14"/>
  <c r="U487" i="14"/>
  <c r="U486" i="14"/>
  <c r="U485" i="14"/>
  <c r="U484" i="14"/>
  <c r="U483" i="14"/>
  <c r="U482" i="14"/>
  <c r="U481" i="14"/>
  <c r="U480" i="14"/>
  <c r="U479" i="14"/>
  <c r="U478" i="14"/>
  <c r="U477" i="14"/>
  <c r="U476" i="14"/>
  <c r="U475" i="14"/>
  <c r="U474" i="14"/>
  <c r="U473" i="14"/>
  <c r="U472" i="14"/>
  <c r="U471" i="14"/>
  <c r="U470" i="14"/>
  <c r="U469" i="14"/>
  <c r="U468" i="14"/>
  <c r="U467" i="14"/>
  <c r="U466" i="14"/>
  <c r="U465" i="14"/>
  <c r="U464" i="14"/>
  <c r="U463" i="14"/>
  <c r="U462" i="14"/>
  <c r="U461" i="14"/>
  <c r="U460" i="14"/>
  <c r="U459" i="14"/>
  <c r="U458" i="14"/>
  <c r="U457" i="14"/>
  <c r="U456" i="14"/>
  <c r="U455" i="14"/>
  <c r="U454" i="14"/>
  <c r="U453" i="14"/>
  <c r="U452" i="14"/>
  <c r="U451" i="14"/>
  <c r="U450" i="14"/>
  <c r="U449" i="14"/>
  <c r="U448" i="14"/>
  <c r="U447" i="14"/>
  <c r="U446" i="14"/>
  <c r="U445" i="14"/>
  <c r="U444" i="14"/>
  <c r="U443" i="14"/>
  <c r="U442" i="14"/>
  <c r="U441" i="14"/>
  <c r="U440" i="14"/>
  <c r="U439" i="14"/>
  <c r="U438" i="14"/>
  <c r="U437" i="14"/>
  <c r="U436" i="14"/>
  <c r="U435" i="14"/>
  <c r="U434" i="14"/>
  <c r="U433" i="14"/>
  <c r="U432" i="14"/>
  <c r="U431" i="14"/>
  <c r="U430" i="14"/>
  <c r="U429" i="14"/>
  <c r="U428" i="14"/>
  <c r="U427" i="14"/>
  <c r="U426" i="14"/>
  <c r="U425" i="14"/>
  <c r="U424" i="14"/>
  <c r="U423" i="14"/>
  <c r="U422" i="14"/>
  <c r="U421" i="14"/>
  <c r="U420" i="14"/>
  <c r="U419" i="14"/>
  <c r="U418" i="14"/>
  <c r="U417" i="14"/>
  <c r="U416" i="14"/>
  <c r="U415" i="14"/>
  <c r="U414" i="14"/>
  <c r="U413" i="14"/>
  <c r="U412" i="14"/>
  <c r="U411" i="14"/>
  <c r="U410" i="14"/>
  <c r="U409" i="14"/>
  <c r="U408" i="14"/>
  <c r="U407" i="14"/>
  <c r="U406" i="14"/>
  <c r="U405" i="14"/>
  <c r="U404" i="14"/>
  <c r="U403" i="14"/>
  <c r="U402" i="14"/>
  <c r="U401" i="14"/>
  <c r="U400" i="14"/>
  <c r="U399" i="14"/>
  <c r="U398" i="14"/>
  <c r="U397" i="14"/>
  <c r="U396" i="14"/>
  <c r="U395" i="14"/>
  <c r="U394" i="14"/>
  <c r="U393" i="14"/>
  <c r="U392" i="14"/>
  <c r="U391" i="14"/>
  <c r="U390" i="14"/>
  <c r="U389" i="14"/>
  <c r="U388" i="14"/>
  <c r="U387" i="14"/>
  <c r="U386" i="14"/>
  <c r="U385" i="14"/>
  <c r="U384" i="14"/>
  <c r="U383" i="14"/>
  <c r="U382" i="14"/>
  <c r="U381" i="14"/>
  <c r="U380" i="14"/>
  <c r="U379" i="14"/>
  <c r="U378" i="14"/>
  <c r="U377" i="14"/>
  <c r="U376" i="14"/>
  <c r="U375" i="14"/>
  <c r="U374" i="14"/>
  <c r="U373" i="14"/>
  <c r="U372" i="14"/>
  <c r="U371" i="14"/>
  <c r="U370" i="14"/>
  <c r="U369" i="14"/>
  <c r="U368" i="14"/>
  <c r="U367" i="14"/>
  <c r="U366" i="14"/>
  <c r="U365" i="14"/>
  <c r="U364" i="14"/>
  <c r="U363" i="14"/>
  <c r="U362" i="14"/>
  <c r="U361" i="14"/>
  <c r="U360" i="14"/>
  <c r="U359" i="14"/>
  <c r="U358" i="14"/>
  <c r="U357" i="14"/>
  <c r="U356" i="14"/>
  <c r="U355" i="14"/>
  <c r="U354" i="14"/>
  <c r="U353" i="14"/>
  <c r="U352" i="14"/>
  <c r="U351" i="14"/>
  <c r="U350" i="14"/>
  <c r="U349" i="14"/>
  <c r="U348" i="14"/>
  <c r="U347" i="14"/>
  <c r="U346" i="14"/>
  <c r="U345" i="14"/>
  <c r="U344" i="14"/>
  <c r="U343" i="14"/>
  <c r="U342" i="14"/>
  <c r="U341" i="14"/>
  <c r="U340" i="14"/>
  <c r="U339" i="14"/>
  <c r="U338" i="14"/>
  <c r="U337" i="14"/>
  <c r="U336" i="14"/>
  <c r="U335" i="14"/>
  <c r="U334" i="14"/>
  <c r="U333" i="14"/>
  <c r="U332" i="14"/>
  <c r="U331" i="14"/>
  <c r="U330" i="14"/>
  <c r="U329" i="14"/>
  <c r="U328" i="14"/>
  <c r="U327" i="14"/>
  <c r="U326" i="14"/>
  <c r="U325" i="14"/>
  <c r="U324" i="14"/>
  <c r="U323" i="14"/>
  <c r="U322" i="14"/>
  <c r="U321" i="14"/>
  <c r="U320" i="14"/>
  <c r="O318" i="14"/>
  <c r="AK318" i="14" s="1"/>
  <c r="M317" i="14"/>
  <c r="M313" i="14"/>
  <c r="AC309" i="14"/>
  <c r="U308" i="14"/>
  <c r="AC305" i="14"/>
  <c r="U304" i="14"/>
  <c r="O302" i="14"/>
  <c r="AC301" i="14"/>
  <c r="U300" i="14"/>
  <c r="O298" i="14"/>
  <c r="M297" i="14"/>
  <c r="O294" i="14"/>
  <c r="M293" i="14"/>
  <c r="M289" i="14"/>
  <c r="AC285" i="14"/>
  <c r="U284" i="14"/>
  <c r="AC281" i="14"/>
  <c r="U280" i="14"/>
  <c r="O278" i="14"/>
  <c r="AC277" i="14"/>
  <c r="U276" i="14"/>
  <c r="O274" i="14"/>
  <c r="M273" i="14"/>
  <c r="O270" i="14"/>
  <c r="M269" i="14"/>
  <c r="M265" i="14"/>
  <c r="AC261" i="14"/>
  <c r="U260" i="14"/>
  <c r="AC257" i="14"/>
  <c r="U256" i="14"/>
  <c r="O254" i="14"/>
  <c r="AC253" i="14"/>
  <c r="U252" i="14"/>
  <c r="O250" i="14"/>
  <c r="M249" i="14"/>
  <c r="P829" i="13"/>
  <c r="P247" i="14" s="1"/>
  <c r="O246" i="14"/>
  <c r="M245" i="14"/>
  <c r="M241" i="14"/>
  <c r="AC237" i="14"/>
  <c r="AC233" i="14"/>
  <c r="O230" i="14"/>
  <c r="AC229" i="14"/>
  <c r="O226" i="14"/>
  <c r="M225" i="14"/>
  <c r="O222" i="14"/>
  <c r="M221" i="14"/>
  <c r="M217" i="14"/>
  <c r="AC213" i="14"/>
  <c r="AC209" i="14"/>
  <c r="O206" i="14"/>
  <c r="AC205" i="14"/>
  <c r="O202" i="14"/>
  <c r="M201" i="14"/>
  <c r="O198" i="14"/>
  <c r="M197" i="14"/>
  <c r="M193" i="14"/>
  <c r="AC189" i="14"/>
  <c r="AC185" i="14"/>
  <c r="O182" i="14"/>
  <c r="AC181" i="14"/>
  <c r="O178" i="14"/>
  <c r="M177" i="14"/>
  <c r="O174" i="14"/>
  <c r="M173" i="14"/>
  <c r="M169" i="14"/>
  <c r="AC165" i="14"/>
  <c r="O163" i="14"/>
  <c r="P577" i="13"/>
  <c r="M162" i="14"/>
  <c r="P568" i="13"/>
  <c r="AJ568" i="13" s="1"/>
  <c r="AH568" i="13"/>
  <c r="AI568" i="13" s="1"/>
  <c r="P564" i="13"/>
  <c r="O157" i="14"/>
  <c r="P553" i="13"/>
  <c r="P545" i="13"/>
  <c r="AH545" i="13"/>
  <c r="AI545" i="13" s="1"/>
  <c r="P541" i="13"/>
  <c r="AH541" i="13"/>
  <c r="AI541" i="13" s="1"/>
  <c r="P535" i="13"/>
  <c r="P517" i="13"/>
  <c r="AH517" i="13"/>
  <c r="AI517" i="13" s="1"/>
  <c r="O145" i="14"/>
  <c r="P511" i="13"/>
  <c r="AC141" i="14"/>
  <c r="O139" i="14"/>
  <c r="P493" i="13"/>
  <c r="P139" i="14" s="1"/>
  <c r="AH493" i="13"/>
  <c r="M138" i="14"/>
  <c r="AC134" i="14"/>
  <c r="U133" i="14"/>
  <c r="U130" i="14"/>
  <c r="P471" i="13"/>
  <c r="P129" i="14" s="1"/>
  <c r="M128" i="14"/>
  <c r="P466" i="13"/>
  <c r="AJ466" i="13" s="1"/>
  <c r="AJ464" i="13"/>
  <c r="AJ452" i="13"/>
  <c r="AC127" i="14"/>
  <c r="U122" i="14"/>
  <c r="AI440" i="13"/>
  <c r="AJ440" i="13" s="1"/>
  <c r="P438" i="13"/>
  <c r="AJ438" i="13" s="1"/>
  <c r="U120" i="14"/>
  <c r="O119" i="14"/>
  <c r="AH425" i="13"/>
  <c r="AC116" i="14"/>
  <c r="P421" i="13"/>
  <c r="P404" i="13"/>
  <c r="O115" i="14"/>
  <c r="O112" i="14"/>
  <c r="P400" i="13"/>
  <c r="AH400" i="13"/>
  <c r="M111" i="14"/>
  <c r="AH396" i="13"/>
  <c r="AI396" i="13" s="1"/>
  <c r="AJ396" i="13"/>
  <c r="U109" i="14"/>
  <c r="P384" i="13"/>
  <c r="M107" i="14"/>
  <c r="AH105" i="14"/>
  <c r="AI381" i="13"/>
  <c r="AI105" i="14" s="1"/>
  <c r="AC104" i="14"/>
  <c r="AI367" i="13"/>
  <c r="AC98" i="14"/>
  <c r="AI355" i="13"/>
  <c r="AI349" i="13"/>
  <c r="AJ349" i="13" s="1"/>
  <c r="P347" i="13"/>
  <c r="P344" i="13"/>
  <c r="M94" i="14"/>
  <c r="AC92" i="14"/>
  <c r="P318" i="13"/>
  <c r="P315" i="13"/>
  <c r="P87" i="14" s="1"/>
  <c r="P303" i="13"/>
  <c r="P300" i="13"/>
  <c r="P297" i="13"/>
  <c r="AC83" i="14"/>
  <c r="O82" i="14"/>
  <c r="P286" i="13"/>
  <c r="AH286" i="13"/>
  <c r="M81" i="14"/>
  <c r="P279" i="13"/>
  <c r="AJ279" i="13" s="1"/>
  <c r="AJ274" i="13"/>
  <c r="O78" i="14"/>
  <c r="P270" i="13"/>
  <c r="P78" i="14" s="1"/>
  <c r="AJ240" i="13"/>
  <c r="AJ231" i="13"/>
  <c r="M62" i="14"/>
  <c r="P213" i="13"/>
  <c r="P57" i="14" s="1"/>
  <c r="AI208" i="13"/>
  <c r="AJ208" i="13" s="1"/>
  <c r="AC59" i="14"/>
  <c r="M57" i="14"/>
  <c r="AI196" i="13"/>
  <c r="AJ196" i="13" s="1"/>
  <c r="AC52" i="14"/>
  <c r="M50" i="14"/>
  <c r="M49" i="14"/>
  <c r="M46" i="14"/>
  <c r="AC44" i="14"/>
  <c r="P153" i="13"/>
  <c r="P39" i="14" s="1"/>
  <c r="O43" i="14"/>
  <c r="AH145" i="13"/>
  <c r="P145" i="13"/>
  <c r="U39" i="14"/>
  <c r="O38" i="14"/>
  <c r="AH140" i="13"/>
  <c r="AH134" i="13"/>
  <c r="AI134" i="13" s="1"/>
  <c r="O34" i="14"/>
  <c r="P124" i="13"/>
  <c r="P121" i="13"/>
  <c r="AI113" i="13"/>
  <c r="U30" i="14"/>
  <c r="M29" i="14"/>
  <c r="M26" i="14"/>
  <c r="P83" i="13"/>
  <c r="P23" i="14" s="1"/>
  <c r="AC23" i="14"/>
  <c r="U22" i="14"/>
  <c r="AI66" i="13"/>
  <c r="AJ66" i="13" s="1"/>
  <c r="O18" i="14"/>
  <c r="P54" i="13"/>
  <c r="P18" i="14" s="1"/>
  <c r="AH54" i="13"/>
  <c r="M17" i="14"/>
  <c r="AC15" i="14"/>
  <c r="O14" i="14"/>
  <c r="AI35" i="13"/>
  <c r="M13" i="14"/>
  <c r="AC11" i="14"/>
  <c r="U10" i="14"/>
  <c r="M9" i="14"/>
  <c r="AH17" i="13"/>
  <c r="P17" i="13"/>
  <c r="M246" i="14"/>
  <c r="AC242" i="14"/>
  <c r="AC238" i="14"/>
  <c r="AC234" i="14"/>
  <c r="O231" i="14"/>
  <c r="M230" i="14"/>
  <c r="O227" i="14"/>
  <c r="M226" i="14"/>
  <c r="O223" i="14"/>
  <c r="M222" i="14"/>
  <c r="AC218" i="14"/>
  <c r="AC214" i="14"/>
  <c r="AC210" i="14"/>
  <c r="O207" i="14"/>
  <c r="M206" i="14"/>
  <c r="O203" i="14"/>
  <c r="M202" i="14"/>
  <c r="O199" i="14"/>
  <c r="M198" i="14"/>
  <c r="AC194" i="14"/>
  <c r="AC190" i="14"/>
  <c r="AC186" i="14"/>
  <c r="O183" i="14"/>
  <c r="M182" i="14"/>
  <c r="O179" i="14"/>
  <c r="M178" i="14"/>
  <c r="O175" i="14"/>
  <c r="M174" i="14"/>
  <c r="AC170" i="14"/>
  <c r="AC166" i="14"/>
  <c r="AI575" i="13"/>
  <c r="U160" i="14"/>
  <c r="M159" i="14"/>
  <c r="AI566" i="13"/>
  <c r="P559" i="13"/>
  <c r="O154" i="14"/>
  <c r="P550" i="13"/>
  <c r="P531" i="13"/>
  <c r="AJ531" i="13" s="1"/>
  <c r="AI528" i="13"/>
  <c r="M148" i="14"/>
  <c r="AH146" i="14"/>
  <c r="M145" i="14"/>
  <c r="M140" i="14"/>
  <c r="M139" i="14"/>
  <c r="AH135" i="14"/>
  <c r="U134" i="14"/>
  <c r="AJ483" i="13"/>
  <c r="O133" i="14"/>
  <c r="P475" i="13"/>
  <c r="AJ475" i="13" s="1"/>
  <c r="AH468" i="13"/>
  <c r="AJ462" i="13"/>
  <c r="AJ458" i="13"/>
  <c r="O126" i="14"/>
  <c r="AH448" i="13"/>
  <c r="AI526" i="13" s="1"/>
  <c r="P442" i="13"/>
  <c r="AI436" i="13"/>
  <c r="AJ436" i="13" s="1"/>
  <c r="P434" i="13"/>
  <c r="AJ434" i="13" s="1"/>
  <c r="P430" i="13"/>
  <c r="AJ430" i="13" s="1"/>
  <c r="AH121" i="14"/>
  <c r="M119" i="14"/>
  <c r="AH117" i="14"/>
  <c r="U116" i="14"/>
  <c r="AH415" i="13"/>
  <c r="P410" i="13"/>
  <c r="AJ410" i="13" s="1"/>
  <c r="AH407" i="13"/>
  <c r="M115" i="14"/>
  <c r="M112" i="14"/>
  <c r="P393" i="13"/>
  <c r="AJ393" i="13" s="1"/>
  <c r="AJ392" i="13"/>
  <c r="AH386" i="13"/>
  <c r="AI386" i="13" s="1"/>
  <c r="U104" i="14"/>
  <c r="P372" i="13"/>
  <c r="O101" i="14"/>
  <c r="P359" i="13"/>
  <c r="AH99" i="14"/>
  <c r="U98" i="14"/>
  <c r="P351" i="13"/>
  <c r="P348" i="13"/>
  <c r="AI344" i="13"/>
  <c r="U92" i="14"/>
  <c r="P331" i="13"/>
  <c r="AJ331" i="13" s="1"/>
  <c r="AI325" i="13"/>
  <c r="M89" i="14"/>
  <c r="P304" i="13"/>
  <c r="AI300" i="13"/>
  <c r="AI297" i="13"/>
  <c r="AH80" i="14"/>
  <c r="AI284" i="13"/>
  <c r="AJ282" i="13"/>
  <c r="P79" i="14"/>
  <c r="M78" i="14"/>
  <c r="P263" i="13"/>
  <c r="AJ263" i="13" s="1"/>
  <c r="O71" i="14"/>
  <c r="AH251" i="13"/>
  <c r="AI287" i="13" s="1"/>
  <c r="AJ247" i="13"/>
  <c r="AH244" i="13"/>
  <c r="AI244" i="13" s="1"/>
  <c r="P376" i="13"/>
  <c r="P241" i="13"/>
  <c r="AJ241" i="13" s="1"/>
  <c r="P236" i="13"/>
  <c r="AJ236" i="13" s="1"/>
  <c r="P295" i="13"/>
  <c r="P85" i="14" s="1"/>
  <c r="P67" i="14"/>
  <c r="P222" i="13"/>
  <c r="AH222" i="13"/>
  <c r="AI215" i="13"/>
  <c r="AH211" i="13"/>
  <c r="P210" i="13"/>
  <c r="P60" i="14" s="1"/>
  <c r="AH210" i="13"/>
  <c r="AI210" i="13" s="1"/>
  <c r="AH207" i="13"/>
  <c r="AH56" i="14"/>
  <c r="P199" i="13"/>
  <c r="P191" i="13"/>
  <c r="P184" i="13"/>
  <c r="U55" i="14"/>
  <c r="U52" i="14"/>
  <c r="O51" i="14"/>
  <c r="AH177" i="13"/>
  <c r="P168" i="13"/>
  <c r="AH168" i="13"/>
  <c r="AI168" i="13" s="1"/>
  <c r="AH164" i="13"/>
  <c r="AI164" i="13" s="1"/>
  <c r="AH48" i="14"/>
  <c r="AI162" i="13"/>
  <c r="O47" i="14"/>
  <c r="AH161" i="13"/>
  <c r="AH45" i="14"/>
  <c r="AI159" i="13"/>
  <c r="AI45" i="14" s="1"/>
  <c r="AH147" i="13"/>
  <c r="AI147" i="13" s="1"/>
  <c r="M43" i="14"/>
  <c r="AH40" i="14"/>
  <c r="AI142" i="13"/>
  <c r="AI40" i="14" s="1"/>
  <c r="AJ136" i="13"/>
  <c r="AH36" i="14"/>
  <c r="AI126" i="13"/>
  <c r="AI36" i="14" s="1"/>
  <c r="U35" i="14"/>
  <c r="P117" i="13"/>
  <c r="P110" i="13"/>
  <c r="AJ110" i="13" s="1"/>
  <c r="AJ107" i="13"/>
  <c r="P106" i="13"/>
  <c r="AC31" i="14"/>
  <c r="O30" i="14"/>
  <c r="P102" i="13"/>
  <c r="P92" i="13"/>
  <c r="AH92" i="13"/>
  <c r="AH90" i="13"/>
  <c r="AI90" i="13" s="1"/>
  <c r="P89" i="13"/>
  <c r="AI85" i="13"/>
  <c r="AJ85" i="13" s="1"/>
  <c r="AI83" i="13"/>
  <c r="O22" i="14"/>
  <c r="P76" i="13"/>
  <c r="M21" i="14"/>
  <c r="P58" i="13"/>
  <c r="AC19" i="14"/>
  <c r="M18" i="14"/>
  <c r="U15" i="14"/>
  <c r="O10" i="14"/>
  <c r="P28" i="13"/>
  <c r="AH8" i="14"/>
  <c r="AI26" i="13"/>
  <c r="AJ26" i="13" s="1"/>
  <c r="AC7" i="14"/>
  <c r="U6" i="14"/>
  <c r="AH2" i="14"/>
  <c r="AI2" i="13"/>
  <c r="O120" i="14"/>
  <c r="P418" i="13"/>
  <c r="P414" i="13"/>
  <c r="AI411" i="13"/>
  <c r="AI410" i="13"/>
  <c r="AH110" i="14"/>
  <c r="O109" i="14"/>
  <c r="AH385" i="13"/>
  <c r="O104" i="14"/>
  <c r="P380" i="13"/>
  <c r="M101" i="14"/>
  <c r="O98" i="14"/>
  <c r="P356" i="13"/>
  <c r="AI348" i="13"/>
  <c r="AJ344" i="13"/>
  <c r="O90" i="14"/>
  <c r="AH88" i="14"/>
  <c r="U87" i="14"/>
  <c r="AJ297" i="13"/>
  <c r="AI295" i="13"/>
  <c r="AC80" i="14"/>
  <c r="M74" i="14"/>
  <c r="AJ258" i="13"/>
  <c r="P255" i="13"/>
  <c r="P429" i="13"/>
  <c r="AI253" i="13"/>
  <c r="U72" i="14"/>
  <c r="M58" i="14"/>
  <c r="P188" i="13"/>
  <c r="AC48" i="14"/>
  <c r="AH151" i="13"/>
  <c r="AI151" i="13" s="1"/>
  <c r="AH41" i="14"/>
  <c r="AI143" i="13"/>
  <c r="AI41" i="14" s="1"/>
  <c r="AC40" i="14"/>
  <c r="P129" i="13"/>
  <c r="AJ129" i="13" s="1"/>
  <c r="AC36" i="14"/>
  <c r="AI106" i="13"/>
  <c r="AJ106" i="13" s="1"/>
  <c r="AJ95" i="13"/>
  <c r="AJ83" i="13"/>
  <c r="AC24" i="14"/>
  <c r="AI74" i="13"/>
  <c r="AJ74" i="13" s="1"/>
  <c r="P73" i="13"/>
  <c r="AJ58" i="13"/>
  <c r="AH16" i="14"/>
  <c r="AI52" i="13"/>
  <c r="O15" i="14"/>
  <c r="P51" i="13"/>
  <c r="AJ51" i="13" s="1"/>
  <c r="P91" i="13"/>
  <c r="P25" i="14" s="1"/>
  <c r="P36" i="13"/>
  <c r="P33" i="13"/>
  <c r="AJ33" i="13" s="1"/>
  <c r="P11" i="14"/>
  <c r="AJ25" i="13"/>
  <c r="O6" i="14"/>
  <c r="P6" i="13"/>
  <c r="P180" i="13"/>
  <c r="M5" i="14"/>
  <c r="AH46" i="14"/>
  <c r="AI160" i="13"/>
  <c r="AI46" i="14" s="1"/>
  <c r="P32" i="14"/>
  <c r="P118" i="13"/>
  <c r="AI108" i="13"/>
  <c r="AJ108" i="13" s="1"/>
  <c r="AH29" i="14"/>
  <c r="AI101" i="13"/>
  <c r="M27" i="14"/>
  <c r="AI86" i="13"/>
  <c r="AH81" i="13"/>
  <c r="AI81" i="13" s="1"/>
  <c r="P81" i="13"/>
  <c r="AJ81" i="13" s="1"/>
  <c r="U24" i="14"/>
  <c r="AH17" i="14"/>
  <c r="AI53" i="13"/>
  <c r="AH48" i="13"/>
  <c r="AI48" i="13" s="1"/>
  <c r="P48" i="13"/>
  <c r="AJ48" i="13" s="1"/>
  <c r="AJ43" i="13"/>
  <c r="AH9" i="14"/>
  <c r="AI27" i="13"/>
  <c r="AI3" i="13"/>
  <c r="AH318" i="14"/>
  <c r="AI1044" i="13"/>
  <c r="AI318" i="14" s="1"/>
  <c r="AC317" i="14"/>
  <c r="O314" i="14"/>
  <c r="AC313" i="14"/>
  <c r="U312" i="14"/>
  <c r="O310" i="14"/>
  <c r="M309" i="14"/>
  <c r="O306" i="14"/>
  <c r="M305" i="14"/>
  <c r="AH302" i="14"/>
  <c r="AI1004" i="13"/>
  <c r="AI302" i="14" s="1"/>
  <c r="M301" i="14"/>
  <c r="AH298" i="14"/>
  <c r="AI988" i="13"/>
  <c r="AI298" i="14" s="1"/>
  <c r="AC297" i="14"/>
  <c r="U296" i="14"/>
  <c r="AH294" i="14"/>
  <c r="AI972" i="13"/>
  <c r="AI294" i="14" s="1"/>
  <c r="AC293" i="14"/>
  <c r="U292" i="14"/>
  <c r="O290" i="14"/>
  <c r="AC289" i="14"/>
  <c r="U288" i="14"/>
  <c r="O286" i="14"/>
  <c r="M285" i="14"/>
  <c r="AI948" i="13"/>
  <c r="AI940" i="13"/>
  <c r="O282" i="14"/>
  <c r="M281" i="14"/>
  <c r="AH278" i="14"/>
  <c r="AI932" i="13"/>
  <c r="AI278" i="14" s="1"/>
  <c r="M277" i="14"/>
  <c r="AH274" i="14"/>
  <c r="AI916" i="13"/>
  <c r="AI274" i="14" s="1"/>
  <c r="AC273" i="14"/>
  <c r="U272" i="14"/>
  <c r="AH270" i="14"/>
  <c r="AI900" i="13"/>
  <c r="AC269" i="14"/>
  <c r="U268" i="14"/>
  <c r="O266" i="14"/>
  <c r="AC265" i="14"/>
  <c r="U264" i="14"/>
  <c r="O262" i="14"/>
  <c r="M261" i="14"/>
  <c r="O258" i="14"/>
  <c r="M257" i="14"/>
  <c r="AH254" i="14"/>
  <c r="AI860" i="13"/>
  <c r="AI254" i="14" s="1"/>
  <c r="AI852" i="13"/>
  <c r="M253" i="14"/>
  <c r="AH250" i="14"/>
  <c r="AC249" i="14"/>
  <c r="U248" i="14"/>
  <c r="AH246" i="14"/>
  <c r="AI828" i="13"/>
  <c r="AC245" i="14"/>
  <c r="O242" i="14"/>
  <c r="AC241" i="14"/>
  <c r="O238" i="14"/>
  <c r="M237" i="14"/>
  <c r="O234" i="14"/>
  <c r="M233" i="14"/>
  <c r="AH230" i="14"/>
  <c r="AI788" i="13"/>
  <c r="M229" i="14"/>
  <c r="AH226" i="14"/>
  <c r="AI772" i="13"/>
  <c r="AC225" i="14"/>
  <c r="AI764" i="13"/>
  <c r="AH222" i="14"/>
  <c r="AI756" i="13"/>
  <c r="AC221" i="14"/>
  <c r="O218" i="14"/>
  <c r="AC217" i="14"/>
  <c r="O214" i="14"/>
  <c r="M213" i="14"/>
  <c r="O210" i="14"/>
  <c r="M209" i="14"/>
  <c r="AH206" i="14"/>
  <c r="AI716" i="13"/>
  <c r="M205" i="14"/>
  <c r="AH202" i="14"/>
  <c r="AI700" i="13"/>
  <c r="AC201" i="14"/>
  <c r="AH198" i="14"/>
  <c r="AI684" i="13"/>
  <c r="AC197" i="14"/>
  <c r="O194" i="14"/>
  <c r="AI676" i="13"/>
  <c r="AI668" i="13"/>
  <c r="AC193" i="14"/>
  <c r="O190" i="14"/>
  <c r="M189" i="14"/>
  <c r="O186" i="14"/>
  <c r="M185" i="14"/>
  <c r="AH182" i="14"/>
  <c r="AI644" i="13"/>
  <c r="M181" i="14"/>
  <c r="AH178" i="14"/>
  <c r="AI628" i="13"/>
  <c r="AC177" i="14"/>
  <c r="AH174" i="14"/>
  <c r="AI612" i="13"/>
  <c r="AC173" i="14"/>
  <c r="O170" i="14"/>
  <c r="AC169" i="14"/>
  <c r="O166" i="14"/>
  <c r="M165" i="14"/>
  <c r="P581" i="13"/>
  <c r="AJ581" i="13" s="1"/>
  <c r="AH581" i="13"/>
  <c r="AI581" i="13" s="1"/>
  <c r="AH162" i="14"/>
  <c r="O161" i="14"/>
  <c r="P575" i="13"/>
  <c r="AH158" i="14"/>
  <c r="P566" i="13"/>
  <c r="P561" i="13"/>
  <c r="P557" i="13"/>
  <c r="AH557" i="13"/>
  <c r="AI557" i="13" s="1"/>
  <c r="AC156" i="14"/>
  <c r="M155" i="14"/>
  <c r="AC151" i="14"/>
  <c r="O150" i="14"/>
  <c r="P528" i="13"/>
  <c r="AC147" i="14"/>
  <c r="O146" i="14"/>
  <c r="P524" i="13"/>
  <c r="P504" i="13"/>
  <c r="AJ504" i="13" s="1"/>
  <c r="AH504" i="13"/>
  <c r="AI504" i="13" s="1"/>
  <c r="AI138" i="14" s="1"/>
  <c r="AH138" i="14"/>
  <c r="AC137" i="14"/>
  <c r="U136" i="14"/>
  <c r="O135" i="14"/>
  <c r="P489" i="13"/>
  <c r="P135" i="14" s="1"/>
  <c r="P481" i="13"/>
  <c r="AH481" i="13"/>
  <c r="AI481" i="13" s="1"/>
  <c r="AC132" i="14"/>
  <c r="AH128" i="14"/>
  <c r="AI470" i="13"/>
  <c r="AI128" i="14" s="1"/>
  <c r="M127" i="14"/>
  <c r="U125" i="14"/>
  <c r="P448" i="13"/>
  <c r="AI445" i="13"/>
  <c r="O121" i="14"/>
  <c r="P427" i="13"/>
  <c r="O117" i="14"/>
  <c r="P423" i="13"/>
  <c r="P419" i="13"/>
  <c r="M113" i="14"/>
  <c r="AC111" i="14"/>
  <c r="U110" i="14"/>
  <c r="AJ397" i="13"/>
  <c r="U106" i="14"/>
  <c r="AI379" i="13"/>
  <c r="AI375" i="13"/>
  <c r="O103" i="14"/>
  <c r="AH361" i="13"/>
  <c r="P361" i="13"/>
  <c r="AC100" i="14"/>
  <c r="AI345" i="13"/>
  <c r="AJ345" i="13" s="1"/>
  <c r="AH94" i="14"/>
  <c r="AI330" i="13"/>
  <c r="AJ330" i="13" s="1"/>
  <c r="P329" i="13"/>
  <c r="P325" i="13"/>
  <c r="AJ325" i="13" s="1"/>
  <c r="AI322" i="13"/>
  <c r="AJ322" i="13" s="1"/>
  <c r="P321" i="13"/>
  <c r="AH305" i="13"/>
  <c r="AI305" i="13" s="1"/>
  <c r="P305" i="13"/>
  <c r="AJ301" i="13"/>
  <c r="AI298" i="13"/>
  <c r="AJ298" i="13" s="1"/>
  <c r="AI296" i="13"/>
  <c r="AC85" i="14"/>
  <c r="M83" i="14"/>
  <c r="AC81" i="14"/>
  <c r="O80" i="14"/>
  <c r="P284" i="13"/>
  <c r="AJ284" i="13"/>
  <c r="P281" i="13"/>
  <c r="AJ281" i="13" s="1"/>
  <c r="AJ280" i="13"/>
  <c r="AH273" i="13"/>
  <c r="AI273" i="13" s="1"/>
  <c r="P273" i="13"/>
  <c r="AJ273" i="13" s="1"/>
  <c r="O76" i="14"/>
  <c r="AH268" i="13"/>
  <c r="M75" i="14"/>
  <c r="U73" i="14"/>
  <c r="P238" i="13"/>
  <c r="AJ238" i="13" s="1"/>
  <c r="P370" i="13"/>
  <c r="U65" i="14"/>
  <c r="M64" i="14"/>
  <c r="AH62" i="14"/>
  <c r="AI224" i="13"/>
  <c r="AI62" i="14" s="1"/>
  <c r="AI221" i="13"/>
  <c r="AJ221" i="13" s="1"/>
  <c r="P215" i="13"/>
  <c r="U61" i="14"/>
  <c r="O56" i="14"/>
  <c r="P200" i="13"/>
  <c r="P56" i="14" s="1"/>
  <c r="P193" i="13"/>
  <c r="P189" i="13"/>
  <c r="P182" i="13"/>
  <c r="P50" i="14" s="1"/>
  <c r="AC53" i="14"/>
  <c r="AH49" i="14"/>
  <c r="AI163" i="13"/>
  <c r="AI49" i="14" s="1"/>
  <c r="P45" i="14"/>
  <c r="AJ146" i="13"/>
  <c r="O40" i="14"/>
  <c r="P142" i="13"/>
  <c r="P40" i="14" s="1"/>
  <c r="P135" i="13"/>
  <c r="AJ135" i="13" s="1"/>
  <c r="P130" i="13"/>
  <c r="AJ130" i="13" s="1"/>
  <c r="AI127" i="13"/>
  <c r="AI37" i="14" s="1"/>
  <c r="O36" i="14"/>
  <c r="P126" i="13"/>
  <c r="P36" i="14" s="1"/>
  <c r="O32" i="14"/>
  <c r="AI120" i="13"/>
  <c r="AI109" i="13"/>
  <c r="AJ109" i="13" s="1"/>
  <c r="O28" i="14"/>
  <c r="AH100" i="13"/>
  <c r="AI202" i="13" s="1"/>
  <c r="P100" i="13"/>
  <c r="AH26" i="14"/>
  <c r="AI98" i="13"/>
  <c r="AH97" i="13"/>
  <c r="AI91" i="13"/>
  <c r="P63" i="13"/>
  <c r="AH63" i="13"/>
  <c r="AI63" i="13" s="1"/>
  <c r="AI59" i="13"/>
  <c r="O19" i="14"/>
  <c r="AH14" i="14"/>
  <c r="AI50" i="13"/>
  <c r="O8" i="14"/>
  <c r="P26" i="13"/>
  <c r="AJ21" i="13"/>
  <c r="P15" i="13"/>
  <c r="P3" i="14" s="1"/>
  <c r="P11" i="13"/>
  <c r="AJ11" i="13" s="1"/>
  <c r="AJ10" i="13"/>
  <c r="O7" i="14"/>
  <c r="AH7" i="13"/>
  <c r="AI103" i="13" s="1"/>
  <c r="P181" i="13"/>
  <c r="P205" i="13"/>
  <c r="P61" i="14" s="1"/>
  <c r="P103" i="13"/>
  <c r="AH4" i="14"/>
  <c r="AI4" i="13"/>
  <c r="AI4" i="14" s="1"/>
  <c r="AC3" i="14"/>
  <c r="P539" i="13"/>
  <c r="P534" i="13"/>
  <c r="AH534" i="13"/>
  <c r="AI534" i="13" s="1"/>
  <c r="M150" i="14"/>
  <c r="AH148" i="14"/>
  <c r="U147" i="14"/>
  <c r="M146" i="14"/>
  <c r="AI511" i="13"/>
  <c r="U144" i="14"/>
  <c r="AH140" i="14"/>
  <c r="U132" i="14"/>
  <c r="O131" i="14"/>
  <c r="AH473" i="13"/>
  <c r="AH129" i="14"/>
  <c r="AI471" i="13"/>
  <c r="AI129" i="14" s="1"/>
  <c r="AI450" i="13"/>
  <c r="AI438" i="13"/>
  <c r="P432" i="13"/>
  <c r="AI421" i="13"/>
  <c r="AI419" i="13"/>
  <c r="AI413" i="13"/>
  <c r="P411" i="13"/>
  <c r="AJ411" i="13" s="1"/>
  <c r="AI404" i="13"/>
  <c r="AC115" i="14"/>
  <c r="O114" i="14"/>
  <c r="AH402" i="13"/>
  <c r="AJ394" i="13"/>
  <c r="AI384" i="13"/>
  <c r="AJ384" i="13" s="1"/>
  <c r="AI363" i="13"/>
  <c r="AJ363" i="13" s="1"/>
  <c r="M103" i="14"/>
  <c r="U100" i="14"/>
  <c r="AI347" i="13"/>
  <c r="O97" i="14"/>
  <c r="AH337" i="13"/>
  <c r="P337" i="13"/>
  <c r="P97" i="14" s="1"/>
  <c r="AC94" i="14"/>
  <c r="AI329" i="13"/>
  <c r="AI327" i="13"/>
  <c r="AJ327" i="13" s="1"/>
  <c r="AI321" i="13"/>
  <c r="M91" i="14"/>
  <c r="AC89" i="14"/>
  <c r="O88" i="14"/>
  <c r="P310" i="13"/>
  <c r="M87" i="14"/>
  <c r="AI303" i="13"/>
  <c r="P291" i="13"/>
  <c r="O84" i="14"/>
  <c r="AH288" i="13"/>
  <c r="AH78" i="14"/>
  <c r="AI270" i="13"/>
  <c r="AI78" i="14" s="1"/>
  <c r="P77" i="14"/>
  <c r="AH74" i="14"/>
  <c r="AI266" i="13"/>
  <c r="AI74" i="14" s="1"/>
  <c r="AJ264" i="13"/>
  <c r="P73" i="14"/>
  <c r="AJ230" i="13"/>
  <c r="AC66" i="14"/>
  <c r="AI193" i="13"/>
  <c r="P186" i="13"/>
  <c r="AI180" i="13"/>
  <c r="U50" i="14"/>
  <c r="AJ165" i="13"/>
  <c r="M48" i="14"/>
  <c r="U42" i="14"/>
  <c r="AH34" i="14"/>
  <c r="AI124" i="13"/>
  <c r="AI34" i="14" s="1"/>
  <c r="P33" i="14"/>
  <c r="M32" i="14"/>
  <c r="AJ122" i="13"/>
  <c r="P115" i="13"/>
  <c r="AH115" i="13"/>
  <c r="AI115" i="13" s="1"/>
  <c r="P112" i="13"/>
  <c r="AC26" i="14"/>
  <c r="AC21" i="14"/>
  <c r="AI72" i="13"/>
  <c r="AJ72" i="13" s="1"/>
  <c r="AJ63" i="13"/>
  <c r="AJ59" i="13"/>
  <c r="M19" i="14"/>
  <c r="O16" i="14"/>
  <c r="P52" i="13"/>
  <c r="M8" i="14"/>
  <c r="P69" i="13"/>
  <c r="AH23" i="13"/>
  <c r="AJ18" i="13"/>
  <c r="M7" i="14"/>
  <c r="AI5" i="13"/>
  <c r="O2" i="14"/>
  <c r="AJ583" i="13"/>
  <c r="AC160" i="14"/>
  <c r="O159" i="14"/>
  <c r="P573" i="13"/>
  <c r="P159" i="14" s="1"/>
  <c r="AH573" i="13"/>
  <c r="M158" i="14"/>
  <c r="P560" i="13"/>
  <c r="P555" i="13"/>
  <c r="AJ555" i="13" s="1"/>
  <c r="U154" i="14"/>
  <c r="M153" i="14"/>
  <c r="P543" i="13"/>
  <c r="P537" i="13"/>
  <c r="P532" i="13"/>
  <c r="AC149" i="14"/>
  <c r="O148" i="14"/>
  <c r="P526" i="13"/>
  <c r="AJ519" i="13"/>
  <c r="AC144" i="14"/>
  <c r="O143" i="14"/>
  <c r="P509" i="13"/>
  <c r="P143" i="14" s="1"/>
  <c r="AH509" i="13"/>
  <c r="M142" i="14"/>
  <c r="AC139" i="14"/>
  <c r="U138" i="14"/>
  <c r="O137" i="14"/>
  <c r="P491" i="13"/>
  <c r="M136" i="14"/>
  <c r="AC133" i="14"/>
  <c r="O132" i="14"/>
  <c r="AC125" i="14"/>
  <c r="U124" i="14"/>
  <c r="M122" i="14"/>
  <c r="M120" i="14"/>
  <c r="AC117" i="14"/>
  <c r="O116" i="14"/>
  <c r="P422" i="13"/>
  <c r="AI405" i="13"/>
  <c r="AJ405" i="13" s="1"/>
  <c r="U115" i="14"/>
  <c r="M114" i="14"/>
  <c r="O110" i="14"/>
  <c r="P398" i="13"/>
  <c r="P390" i="13"/>
  <c r="AH390" i="13"/>
  <c r="AI390" i="13" s="1"/>
  <c r="M109" i="14"/>
  <c r="AH106" i="14"/>
  <c r="AI382" i="13"/>
  <c r="AI106" i="14" s="1"/>
  <c r="U105" i="14"/>
  <c r="O102" i="14"/>
  <c r="AC99" i="14"/>
  <c r="M96" i="14"/>
  <c r="U93" i="14"/>
  <c r="O92" i="14"/>
  <c r="AH332" i="13"/>
  <c r="AI422" i="13" s="1"/>
  <c r="P319" i="13"/>
  <c r="P91" i="14" s="1"/>
  <c r="AI315" i="13"/>
  <c r="U90" i="14"/>
  <c r="O89" i="14"/>
  <c r="AH311" i="13"/>
  <c r="AH87" i="14"/>
  <c r="AC86" i="14"/>
  <c r="U84" i="14"/>
  <c r="O83" i="14"/>
  <c r="AH81" i="14"/>
  <c r="U80" i="14"/>
  <c r="AC75" i="14"/>
  <c r="P74" i="14"/>
  <c r="AC71" i="14"/>
  <c r="M69" i="14"/>
  <c r="AJ245" i="13"/>
  <c r="AH233" i="13"/>
  <c r="AI233" i="13" s="1"/>
  <c r="P233" i="13"/>
  <c r="AJ233" i="13" s="1"/>
  <c r="P365" i="13"/>
  <c r="AC64" i="14"/>
  <c r="O63" i="14"/>
  <c r="AH225" i="13"/>
  <c r="AI217" i="13"/>
  <c r="AJ217" i="13" s="1"/>
  <c r="AI214" i="13"/>
  <c r="AH209" i="13"/>
  <c r="AI209" i="13" s="1"/>
  <c r="P209" i="13"/>
  <c r="AJ209" i="13" s="1"/>
  <c r="AH58" i="14"/>
  <c r="U57" i="14"/>
  <c r="M56" i="14"/>
  <c r="AI192" i="13"/>
  <c r="AJ192" i="13" s="1"/>
  <c r="M53" i="14"/>
  <c r="U46" i="14"/>
  <c r="O45" i="14"/>
  <c r="AJ154" i="13"/>
  <c r="AH42" i="14"/>
  <c r="AI144" i="13"/>
  <c r="AI42" i="14" s="1"/>
  <c r="AC41" i="14"/>
  <c r="U40" i="14"/>
  <c r="M39" i="14"/>
  <c r="AC35" i="14"/>
  <c r="M33" i="14"/>
  <c r="AC28" i="14"/>
  <c r="AC25" i="14"/>
  <c r="O24" i="14"/>
  <c r="P78" i="13"/>
  <c r="P24" i="14" s="1"/>
  <c r="AH78" i="13"/>
  <c r="M23" i="14"/>
  <c r="AH21" i="14"/>
  <c r="AI75" i="13"/>
  <c r="U20" i="14"/>
  <c r="U18" i="14"/>
  <c r="U14" i="14"/>
  <c r="AI39" i="13"/>
  <c r="AJ39" i="13" s="1"/>
  <c r="AC13" i="14"/>
  <c r="O12" i="14"/>
  <c r="P30" i="13"/>
  <c r="P12" i="14" s="1"/>
  <c r="AH30" i="13"/>
  <c r="AI102" i="13" s="1"/>
  <c r="M11" i="14"/>
  <c r="AC9" i="14"/>
  <c r="AJ8" i="13"/>
  <c r="U245" i="14"/>
  <c r="U244" i="14"/>
  <c r="U243" i="14"/>
  <c r="U242" i="14"/>
  <c r="U241" i="14"/>
  <c r="U240" i="14"/>
  <c r="U239" i="14"/>
  <c r="U238" i="14"/>
  <c r="U237" i="14"/>
  <c r="U236" i="14"/>
  <c r="U235" i="14"/>
  <c r="U234" i="14"/>
  <c r="U233" i="14"/>
  <c r="U232" i="14"/>
  <c r="U231" i="14"/>
  <c r="U230" i="14"/>
  <c r="U229" i="14"/>
  <c r="U228" i="14"/>
  <c r="U227" i="14"/>
  <c r="U226" i="14"/>
  <c r="U225" i="14"/>
  <c r="U224" i="14"/>
  <c r="U223" i="14"/>
  <c r="U222" i="14"/>
  <c r="U221" i="14"/>
  <c r="U220" i="14"/>
  <c r="U219" i="14"/>
  <c r="U218" i="14"/>
  <c r="U217" i="14"/>
  <c r="U216" i="14"/>
  <c r="U215" i="14"/>
  <c r="U214" i="14"/>
  <c r="U213" i="14"/>
  <c r="U212" i="14"/>
  <c r="U211" i="14"/>
  <c r="U210" i="14"/>
  <c r="U209" i="14"/>
  <c r="U208" i="14"/>
  <c r="U207" i="14"/>
  <c r="U206" i="14"/>
  <c r="U205" i="14"/>
  <c r="U204" i="14"/>
  <c r="AK204" i="14" s="1"/>
  <c r="U203" i="14"/>
  <c r="U202" i="14"/>
  <c r="U201" i="14"/>
  <c r="U200" i="14"/>
  <c r="U199" i="14"/>
  <c r="U198" i="14"/>
  <c r="U197" i="14"/>
  <c r="U196" i="14"/>
  <c r="U195" i="14"/>
  <c r="U194" i="14"/>
  <c r="U193" i="14"/>
  <c r="U192" i="14"/>
  <c r="U191" i="14"/>
  <c r="U190" i="14"/>
  <c r="U189" i="14"/>
  <c r="U188" i="14"/>
  <c r="U187" i="14"/>
  <c r="U186" i="14"/>
  <c r="U185" i="14"/>
  <c r="U184" i="14"/>
  <c r="U183" i="14"/>
  <c r="U182" i="14"/>
  <c r="U181" i="14"/>
  <c r="U180" i="14"/>
  <c r="U179" i="14"/>
  <c r="U178" i="14"/>
  <c r="U177" i="14"/>
  <c r="U176" i="14"/>
  <c r="U175" i="14"/>
  <c r="U174" i="14"/>
  <c r="U173" i="14"/>
  <c r="U172" i="14"/>
  <c r="U171" i="14"/>
  <c r="U170" i="14"/>
  <c r="U169" i="14"/>
  <c r="U168" i="14"/>
  <c r="U167" i="14"/>
  <c r="U166" i="14"/>
  <c r="U165" i="14"/>
  <c r="U164" i="14"/>
  <c r="AK164" i="14" s="1"/>
  <c r="M163" i="14"/>
  <c r="AC158" i="14"/>
  <c r="P570" i="13"/>
  <c r="P562" i="13"/>
  <c r="AJ562" i="13" s="1"/>
  <c r="P554" i="13"/>
  <c r="M157" i="14"/>
  <c r="AC152" i="14"/>
  <c r="P546" i="13"/>
  <c r="P538" i="13"/>
  <c r="P530" i="13"/>
  <c r="M151" i="14"/>
  <c r="AC146" i="14"/>
  <c r="AC142" i="14"/>
  <c r="U141" i="14"/>
  <c r="O140" i="14"/>
  <c r="P506" i="13"/>
  <c r="P140" i="14" s="1"/>
  <c r="AC138" i="14"/>
  <c r="U137" i="14"/>
  <c r="O136" i="14"/>
  <c r="P490" i="13"/>
  <c r="M135" i="14"/>
  <c r="M132" i="14"/>
  <c r="AJ474" i="13"/>
  <c r="AC129" i="14"/>
  <c r="U128" i="14"/>
  <c r="O127" i="14"/>
  <c r="O122" i="14"/>
  <c r="P446" i="13"/>
  <c r="AI437" i="13"/>
  <c r="M121" i="14"/>
  <c r="AC119" i="14"/>
  <c r="U118" i="14"/>
  <c r="M116" i="14"/>
  <c r="AI417" i="13"/>
  <c r="U113" i="14"/>
  <c r="O111" i="14"/>
  <c r="O106" i="14"/>
  <c r="P382" i="13"/>
  <c r="P106" i="14" s="1"/>
  <c r="M105" i="14"/>
  <c r="AI373" i="13"/>
  <c r="AJ373" i="13" s="1"/>
  <c r="AC103" i="14"/>
  <c r="U102" i="14"/>
  <c r="M100" i="14"/>
  <c r="AI353" i="13"/>
  <c r="AJ353" i="13" s="1"/>
  <c r="U97" i="14"/>
  <c r="O95" i="14"/>
  <c r="U88" i="14"/>
  <c r="M82" i="14"/>
  <c r="AC73" i="14"/>
  <c r="M71" i="14"/>
  <c r="AC69" i="14"/>
  <c r="U68" i="14"/>
  <c r="U67" i="14"/>
  <c r="O66" i="14"/>
  <c r="AH228" i="13"/>
  <c r="AI312" i="13" s="1"/>
  <c r="M65" i="14"/>
  <c r="U63" i="14"/>
  <c r="O60" i="14"/>
  <c r="M59" i="14"/>
  <c r="AC57" i="14"/>
  <c r="AI197" i="13"/>
  <c r="P190" i="13"/>
  <c r="O54" i="14"/>
  <c r="U51" i="14"/>
  <c r="O50" i="14"/>
  <c r="AH176" i="13"/>
  <c r="AJ170" i="13"/>
  <c r="O48" i="14"/>
  <c r="P162" i="13"/>
  <c r="P48" i="14" s="1"/>
  <c r="AC45" i="14"/>
  <c r="O44" i="14"/>
  <c r="P158" i="13"/>
  <c r="AH158" i="13"/>
  <c r="AJ153" i="13"/>
  <c r="AC43" i="14"/>
  <c r="P42" i="14"/>
  <c r="M37" i="14"/>
  <c r="AH35" i="14"/>
  <c r="AI125" i="13"/>
  <c r="U34" i="14"/>
  <c r="O33" i="14"/>
  <c r="AH123" i="13"/>
  <c r="P104" i="13"/>
  <c r="M31" i="14"/>
  <c r="AC29" i="14"/>
  <c r="O27" i="14"/>
  <c r="AJ90" i="13"/>
  <c r="U23" i="14"/>
  <c r="O21" i="14"/>
  <c r="AI71" i="13"/>
  <c r="AJ71" i="13" s="1"/>
  <c r="U17" i="14"/>
  <c r="M15" i="14"/>
  <c r="P197" i="13"/>
  <c r="AJ197" i="13" s="1"/>
  <c r="AI42" i="13"/>
  <c r="AJ42" i="13" s="1"/>
  <c r="AJ37" i="13"/>
  <c r="U12" i="14"/>
  <c r="AC8" i="14"/>
  <c r="AC130" i="14"/>
  <c r="U129" i="14"/>
  <c r="AC124" i="14"/>
  <c r="U123" i="14"/>
  <c r="AC118" i="14"/>
  <c r="U117" i="14"/>
  <c r="AC112" i="14"/>
  <c r="U111" i="14"/>
  <c r="AC108" i="14"/>
  <c r="U107" i="14"/>
  <c r="O105" i="14"/>
  <c r="M104" i="14"/>
  <c r="AC102" i="14"/>
  <c r="U101" i="14"/>
  <c r="O99" i="14"/>
  <c r="M98" i="14"/>
  <c r="AC96" i="14"/>
  <c r="U95" i="14"/>
  <c r="O93" i="14"/>
  <c r="M92" i="14"/>
  <c r="O91" i="14"/>
  <c r="AH313" i="13"/>
  <c r="M90" i="14"/>
  <c r="AC87" i="14"/>
  <c r="U86" i="14"/>
  <c r="AJ306" i="13"/>
  <c r="M85" i="14"/>
  <c r="U81" i="14"/>
  <c r="M79" i="14"/>
  <c r="AK79" i="14" s="1"/>
  <c r="AH77" i="14"/>
  <c r="AI269" i="13"/>
  <c r="AI77" i="14" s="1"/>
  <c r="AC76" i="14"/>
  <c r="U75" i="14"/>
  <c r="O74" i="14"/>
  <c r="U70" i="14"/>
  <c r="O69" i="14"/>
  <c r="AH249" i="13"/>
  <c r="M68" i="14"/>
  <c r="AJ242" i="13"/>
  <c r="AC65" i="14"/>
  <c r="M63" i="14"/>
  <c r="P214" i="13"/>
  <c r="AC60" i="14"/>
  <c r="U59" i="14"/>
  <c r="O58" i="14"/>
  <c r="AI185" i="13"/>
  <c r="AJ185" i="13" s="1"/>
  <c r="AC55" i="14"/>
  <c r="U54" i="14"/>
  <c r="M52" i="14"/>
  <c r="AC49" i="14"/>
  <c r="M47" i="14"/>
  <c r="O42" i="14"/>
  <c r="M41" i="14"/>
  <c r="AI141" i="13"/>
  <c r="AC38" i="14"/>
  <c r="M36" i="14"/>
  <c r="U32" i="14"/>
  <c r="O31" i="14"/>
  <c r="AC27" i="14"/>
  <c r="P86" i="13"/>
  <c r="AJ86" i="13" s="1"/>
  <c r="M25" i="14"/>
  <c r="AH23" i="14"/>
  <c r="AI77" i="13"/>
  <c r="AC22" i="14"/>
  <c r="U21" i="14"/>
  <c r="O20" i="14"/>
  <c r="AI57" i="13"/>
  <c r="AJ57" i="13" s="1"/>
  <c r="AC17" i="14"/>
  <c r="U16" i="14"/>
  <c r="M14" i="14"/>
  <c r="U11" i="14"/>
  <c r="O9" i="14"/>
  <c r="AC6" i="14"/>
  <c r="O4" i="14"/>
  <c r="M3" i="14"/>
  <c r="AC90" i="14"/>
  <c r="U89" i="14"/>
  <c r="O87" i="14"/>
  <c r="M86" i="14"/>
  <c r="AC84" i="14"/>
  <c r="U83" i="14"/>
  <c r="O81" i="14"/>
  <c r="M80" i="14"/>
  <c r="U79" i="14"/>
  <c r="O77" i="14"/>
  <c r="M76" i="14"/>
  <c r="O73" i="14"/>
  <c r="M72" i="14"/>
  <c r="AC68" i="14"/>
  <c r="O67" i="14"/>
  <c r="M66" i="14"/>
  <c r="AC62" i="14"/>
  <c r="O61" i="14"/>
  <c r="M60" i="14"/>
  <c r="AC56" i="14"/>
  <c r="O55" i="14"/>
  <c r="M54" i="14"/>
  <c r="AC50" i="14"/>
  <c r="AC46" i="14"/>
  <c r="U45" i="14"/>
  <c r="AC42" i="14"/>
  <c r="U41" i="14"/>
  <c r="O39" i="14"/>
  <c r="M38" i="14"/>
  <c r="U37" i="14"/>
  <c r="O35" i="14"/>
  <c r="M34" i="14"/>
  <c r="U31" i="14"/>
  <c r="O29" i="14"/>
  <c r="M28" i="14"/>
  <c r="U25" i="14"/>
  <c r="O23" i="14"/>
  <c r="M22" i="14"/>
  <c r="U19" i="14"/>
  <c r="O17" i="14"/>
  <c r="M16" i="14"/>
  <c r="U13" i="14"/>
  <c r="O11" i="14"/>
  <c r="M10" i="14"/>
  <c r="U7" i="14"/>
  <c r="O5" i="14"/>
  <c r="M4" i="14"/>
  <c r="J82" i="12"/>
  <c r="J76" i="12"/>
  <c r="J71" i="12"/>
  <c r="J66" i="12"/>
  <c r="J60" i="12"/>
  <c r="J55" i="12"/>
  <c r="J50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H693" i="11"/>
  <c r="G693" i="11"/>
  <c r="F693" i="11"/>
  <c r="H692" i="11"/>
  <c r="G692" i="11"/>
  <c r="F692" i="11"/>
  <c r="H691" i="11"/>
  <c r="G691" i="11"/>
  <c r="F691" i="11"/>
  <c r="H690" i="11"/>
  <c r="G690" i="11"/>
  <c r="F690" i="11"/>
  <c r="H689" i="11"/>
  <c r="G689" i="11"/>
  <c r="F689" i="11"/>
  <c r="H688" i="11"/>
  <c r="G688" i="11"/>
  <c r="F688" i="11"/>
  <c r="H687" i="11"/>
  <c r="G687" i="11"/>
  <c r="F687" i="11"/>
  <c r="H686" i="11"/>
  <c r="G686" i="11"/>
  <c r="F686" i="11"/>
  <c r="H685" i="11"/>
  <c r="G685" i="11"/>
  <c r="F685" i="11"/>
  <c r="H684" i="11"/>
  <c r="G684" i="11"/>
  <c r="F684" i="11"/>
  <c r="H683" i="11"/>
  <c r="G683" i="11"/>
  <c r="F683" i="11"/>
  <c r="H682" i="11"/>
  <c r="G682" i="11"/>
  <c r="F682" i="11"/>
  <c r="H681" i="11"/>
  <c r="G681" i="11"/>
  <c r="F681" i="11"/>
  <c r="H680" i="11"/>
  <c r="G680" i="11"/>
  <c r="F680" i="11"/>
  <c r="H679" i="11"/>
  <c r="G679" i="11"/>
  <c r="F679" i="11"/>
  <c r="H678" i="11"/>
  <c r="G678" i="11"/>
  <c r="F678" i="11"/>
  <c r="H677" i="11"/>
  <c r="G677" i="11"/>
  <c r="F677" i="11"/>
  <c r="H676" i="11"/>
  <c r="G676" i="11"/>
  <c r="F676" i="11"/>
  <c r="H675" i="11"/>
  <c r="G675" i="11"/>
  <c r="F675" i="11"/>
  <c r="H674" i="11"/>
  <c r="G674" i="11"/>
  <c r="F674" i="11"/>
  <c r="H673" i="11"/>
  <c r="G673" i="11"/>
  <c r="F673" i="11"/>
  <c r="H672" i="11"/>
  <c r="G672" i="11"/>
  <c r="F672" i="11"/>
  <c r="H671" i="11"/>
  <c r="G671" i="11"/>
  <c r="F671" i="11"/>
  <c r="H670" i="11"/>
  <c r="G670" i="11"/>
  <c r="F670" i="11"/>
  <c r="H669" i="11"/>
  <c r="G669" i="11"/>
  <c r="F669" i="11"/>
  <c r="H668" i="11"/>
  <c r="G668" i="11"/>
  <c r="F668" i="11"/>
  <c r="H667" i="11"/>
  <c r="G667" i="11"/>
  <c r="F667" i="11"/>
  <c r="H666" i="11"/>
  <c r="G666" i="11"/>
  <c r="F666" i="11"/>
  <c r="H665" i="11"/>
  <c r="G665" i="11"/>
  <c r="F665" i="11"/>
  <c r="H664" i="11"/>
  <c r="G664" i="11"/>
  <c r="F664" i="11"/>
  <c r="H663" i="11"/>
  <c r="G663" i="11"/>
  <c r="F663" i="11"/>
  <c r="H662" i="11"/>
  <c r="G662" i="11"/>
  <c r="F662" i="11"/>
  <c r="H661" i="11"/>
  <c r="G661" i="11"/>
  <c r="F661" i="11"/>
  <c r="H660" i="11"/>
  <c r="G660" i="11"/>
  <c r="F660" i="11"/>
  <c r="H659" i="11"/>
  <c r="G659" i="11"/>
  <c r="F659" i="11"/>
  <c r="H658" i="11"/>
  <c r="G658" i="11"/>
  <c r="F658" i="11"/>
  <c r="H657" i="11"/>
  <c r="G657" i="11"/>
  <c r="F657" i="11"/>
  <c r="H656" i="11"/>
  <c r="G656" i="11"/>
  <c r="F656" i="11"/>
  <c r="H655" i="11"/>
  <c r="G655" i="11"/>
  <c r="F655" i="11"/>
  <c r="H654" i="11"/>
  <c r="G654" i="11"/>
  <c r="F654" i="11"/>
  <c r="H653" i="11"/>
  <c r="G653" i="11"/>
  <c r="F653" i="11"/>
  <c r="H652" i="11"/>
  <c r="G652" i="11"/>
  <c r="F652" i="11"/>
  <c r="H651" i="11"/>
  <c r="G651" i="11"/>
  <c r="F651" i="11"/>
  <c r="H650" i="11"/>
  <c r="G650" i="11"/>
  <c r="F650" i="11"/>
  <c r="H649" i="11"/>
  <c r="G649" i="11"/>
  <c r="F649" i="11"/>
  <c r="H648" i="11"/>
  <c r="G648" i="11"/>
  <c r="F648" i="11"/>
  <c r="H647" i="11"/>
  <c r="G647" i="11"/>
  <c r="F647" i="11"/>
  <c r="H646" i="11"/>
  <c r="G646" i="11"/>
  <c r="F646" i="11"/>
  <c r="H645" i="11"/>
  <c r="G645" i="11"/>
  <c r="F645" i="11"/>
  <c r="H644" i="11"/>
  <c r="G644" i="11"/>
  <c r="F644" i="11"/>
  <c r="H643" i="11"/>
  <c r="G643" i="11"/>
  <c r="F643" i="11"/>
  <c r="H642" i="11"/>
  <c r="G642" i="11"/>
  <c r="F642" i="11"/>
  <c r="H641" i="11"/>
  <c r="G641" i="11"/>
  <c r="F641" i="11"/>
  <c r="H640" i="11"/>
  <c r="G640" i="11"/>
  <c r="F640" i="11"/>
  <c r="H639" i="11"/>
  <c r="G639" i="11"/>
  <c r="F639" i="11"/>
  <c r="H638" i="11"/>
  <c r="G638" i="11"/>
  <c r="F638" i="11"/>
  <c r="H637" i="11"/>
  <c r="G637" i="11"/>
  <c r="F637" i="11"/>
  <c r="H636" i="11"/>
  <c r="G636" i="11"/>
  <c r="F636" i="11"/>
  <c r="H635" i="11"/>
  <c r="G635" i="11"/>
  <c r="F635" i="11"/>
  <c r="H634" i="11"/>
  <c r="G634" i="11"/>
  <c r="F634" i="11"/>
  <c r="H633" i="11"/>
  <c r="G633" i="11"/>
  <c r="F633" i="11"/>
  <c r="H632" i="11"/>
  <c r="G632" i="11"/>
  <c r="F632" i="11"/>
  <c r="H631" i="11"/>
  <c r="G631" i="11"/>
  <c r="F631" i="11"/>
  <c r="H630" i="11"/>
  <c r="G630" i="11"/>
  <c r="F630" i="11"/>
  <c r="H629" i="11"/>
  <c r="G629" i="11"/>
  <c r="F629" i="11"/>
  <c r="H628" i="11"/>
  <c r="G628" i="11"/>
  <c r="F628" i="11"/>
  <c r="H627" i="11"/>
  <c r="G627" i="11"/>
  <c r="F627" i="11"/>
  <c r="H626" i="11"/>
  <c r="G626" i="11"/>
  <c r="F626" i="11"/>
  <c r="H625" i="11"/>
  <c r="G625" i="11"/>
  <c r="F625" i="11"/>
  <c r="H624" i="11"/>
  <c r="G624" i="11"/>
  <c r="F624" i="11"/>
  <c r="H623" i="11"/>
  <c r="G623" i="11"/>
  <c r="F623" i="11"/>
  <c r="H622" i="11"/>
  <c r="G622" i="11"/>
  <c r="F622" i="11"/>
  <c r="H621" i="11"/>
  <c r="G621" i="11"/>
  <c r="F621" i="11"/>
  <c r="H620" i="11"/>
  <c r="G620" i="11"/>
  <c r="F620" i="11"/>
  <c r="H619" i="11"/>
  <c r="G619" i="11"/>
  <c r="F619" i="11"/>
  <c r="H618" i="11"/>
  <c r="G618" i="11"/>
  <c r="F618" i="11"/>
  <c r="H617" i="11"/>
  <c r="G617" i="11"/>
  <c r="F617" i="11"/>
  <c r="H616" i="11"/>
  <c r="G616" i="11"/>
  <c r="F616" i="11"/>
  <c r="H615" i="11"/>
  <c r="G615" i="11"/>
  <c r="F615" i="11"/>
  <c r="H614" i="11"/>
  <c r="G614" i="11"/>
  <c r="F614" i="11"/>
  <c r="H613" i="11"/>
  <c r="G613" i="11"/>
  <c r="F613" i="11"/>
  <c r="H612" i="11"/>
  <c r="G612" i="11"/>
  <c r="F612" i="11"/>
  <c r="H611" i="11"/>
  <c r="G611" i="11"/>
  <c r="F611" i="11"/>
  <c r="H610" i="11"/>
  <c r="G610" i="11"/>
  <c r="F610" i="11"/>
  <c r="H609" i="11"/>
  <c r="G609" i="11"/>
  <c r="F609" i="11"/>
  <c r="H608" i="11"/>
  <c r="G608" i="11"/>
  <c r="F608" i="11"/>
  <c r="H607" i="11"/>
  <c r="G607" i="11"/>
  <c r="F607" i="11"/>
  <c r="H606" i="11"/>
  <c r="G606" i="11"/>
  <c r="F606" i="11"/>
  <c r="H605" i="11"/>
  <c r="G605" i="11"/>
  <c r="F605" i="11"/>
  <c r="H604" i="11"/>
  <c r="G604" i="11"/>
  <c r="F604" i="11"/>
  <c r="H603" i="11"/>
  <c r="G603" i="11"/>
  <c r="F603" i="11"/>
  <c r="H602" i="11"/>
  <c r="G602" i="11"/>
  <c r="F602" i="11"/>
  <c r="H601" i="11"/>
  <c r="G601" i="11"/>
  <c r="F601" i="11"/>
  <c r="H600" i="11"/>
  <c r="G600" i="11"/>
  <c r="F600" i="11"/>
  <c r="H599" i="11"/>
  <c r="G599" i="11"/>
  <c r="F599" i="11"/>
  <c r="H598" i="11"/>
  <c r="G598" i="11"/>
  <c r="F598" i="11"/>
  <c r="H597" i="11"/>
  <c r="G597" i="11"/>
  <c r="F597" i="11"/>
  <c r="H596" i="11"/>
  <c r="G596" i="11"/>
  <c r="F596" i="11"/>
  <c r="H595" i="11"/>
  <c r="G595" i="11"/>
  <c r="F595" i="11"/>
  <c r="H594" i="11"/>
  <c r="G594" i="11"/>
  <c r="F594" i="11"/>
  <c r="H593" i="11"/>
  <c r="G593" i="11"/>
  <c r="F593" i="11"/>
  <c r="H592" i="11"/>
  <c r="G592" i="11"/>
  <c r="F592" i="11"/>
  <c r="H591" i="11"/>
  <c r="G591" i="11"/>
  <c r="F591" i="11"/>
  <c r="H590" i="11"/>
  <c r="G590" i="11"/>
  <c r="F590" i="11"/>
  <c r="H589" i="11"/>
  <c r="G589" i="11"/>
  <c r="F589" i="11"/>
  <c r="H588" i="11"/>
  <c r="G588" i="11"/>
  <c r="F588" i="11"/>
  <c r="H587" i="11"/>
  <c r="G587" i="11"/>
  <c r="F587" i="11"/>
  <c r="H586" i="11"/>
  <c r="G586" i="11"/>
  <c r="F586" i="11"/>
  <c r="H585" i="11"/>
  <c r="G585" i="11"/>
  <c r="F585" i="11"/>
  <c r="H584" i="11"/>
  <c r="G584" i="11"/>
  <c r="F584" i="11"/>
  <c r="H583" i="11"/>
  <c r="G583" i="11"/>
  <c r="F583" i="11"/>
  <c r="H582" i="11"/>
  <c r="G582" i="11"/>
  <c r="F582" i="11"/>
  <c r="H581" i="11"/>
  <c r="G581" i="11"/>
  <c r="F581" i="11"/>
  <c r="H580" i="11"/>
  <c r="G580" i="11"/>
  <c r="F580" i="11"/>
  <c r="H579" i="11"/>
  <c r="G579" i="11"/>
  <c r="F579" i="11"/>
  <c r="H578" i="11"/>
  <c r="G578" i="11"/>
  <c r="F578" i="11"/>
  <c r="H577" i="11"/>
  <c r="G577" i="11"/>
  <c r="F577" i="11"/>
  <c r="H576" i="11"/>
  <c r="G576" i="11"/>
  <c r="F576" i="11"/>
  <c r="H575" i="11"/>
  <c r="G575" i="11"/>
  <c r="F575" i="11"/>
  <c r="H574" i="11"/>
  <c r="G574" i="11"/>
  <c r="F574" i="11"/>
  <c r="H573" i="11"/>
  <c r="G573" i="11"/>
  <c r="F573" i="11"/>
  <c r="H572" i="11"/>
  <c r="G572" i="11"/>
  <c r="F572" i="11"/>
  <c r="H571" i="11"/>
  <c r="G571" i="11"/>
  <c r="F571" i="11"/>
  <c r="H570" i="11"/>
  <c r="G570" i="11"/>
  <c r="F570" i="11"/>
  <c r="H569" i="11"/>
  <c r="G569" i="11"/>
  <c r="F569" i="11"/>
  <c r="H568" i="11"/>
  <c r="G568" i="11"/>
  <c r="F568" i="11"/>
  <c r="H567" i="11"/>
  <c r="G567" i="11"/>
  <c r="F567" i="11"/>
  <c r="H566" i="11"/>
  <c r="G566" i="11"/>
  <c r="F566" i="11"/>
  <c r="H565" i="11"/>
  <c r="G565" i="11"/>
  <c r="F565" i="11"/>
  <c r="H564" i="11"/>
  <c r="G564" i="11"/>
  <c r="F564" i="11"/>
  <c r="H563" i="11"/>
  <c r="G563" i="11"/>
  <c r="F563" i="11"/>
  <c r="H562" i="11"/>
  <c r="G562" i="11"/>
  <c r="F562" i="11"/>
  <c r="H561" i="11"/>
  <c r="G561" i="11"/>
  <c r="F561" i="11"/>
  <c r="H560" i="11"/>
  <c r="G560" i="11"/>
  <c r="F560" i="11"/>
  <c r="H559" i="11"/>
  <c r="G559" i="11"/>
  <c r="F559" i="11"/>
  <c r="H558" i="11"/>
  <c r="G558" i="11"/>
  <c r="F558" i="11"/>
  <c r="H557" i="11"/>
  <c r="G557" i="11"/>
  <c r="F557" i="11"/>
  <c r="H556" i="11"/>
  <c r="G556" i="11"/>
  <c r="F556" i="11"/>
  <c r="H555" i="11"/>
  <c r="G555" i="11"/>
  <c r="F555" i="11"/>
  <c r="H554" i="11"/>
  <c r="G554" i="11"/>
  <c r="F554" i="11"/>
  <c r="H553" i="11"/>
  <c r="G553" i="11"/>
  <c r="F553" i="11"/>
  <c r="H552" i="11"/>
  <c r="G552" i="11"/>
  <c r="F552" i="11"/>
  <c r="H551" i="11"/>
  <c r="G551" i="11"/>
  <c r="F551" i="11"/>
  <c r="H550" i="11"/>
  <c r="G550" i="11"/>
  <c r="F550" i="11"/>
  <c r="H549" i="11"/>
  <c r="G549" i="11"/>
  <c r="F549" i="11"/>
  <c r="H548" i="11"/>
  <c r="G548" i="11"/>
  <c r="F548" i="11"/>
  <c r="H547" i="11"/>
  <c r="G547" i="11"/>
  <c r="F547" i="11"/>
  <c r="H546" i="11"/>
  <c r="G546" i="11"/>
  <c r="F546" i="11"/>
  <c r="H545" i="11"/>
  <c r="G545" i="11"/>
  <c r="F545" i="11"/>
  <c r="H544" i="11"/>
  <c r="G544" i="11"/>
  <c r="F544" i="11"/>
  <c r="H543" i="11"/>
  <c r="G543" i="11"/>
  <c r="F543" i="11"/>
  <c r="H542" i="11"/>
  <c r="G542" i="11"/>
  <c r="F542" i="11"/>
  <c r="H541" i="11"/>
  <c r="G541" i="11"/>
  <c r="F541" i="11"/>
  <c r="H540" i="11"/>
  <c r="G540" i="11"/>
  <c r="F540" i="11"/>
  <c r="H539" i="11"/>
  <c r="G539" i="11"/>
  <c r="F539" i="11"/>
  <c r="H538" i="11"/>
  <c r="G538" i="11"/>
  <c r="F538" i="11"/>
  <c r="H537" i="11"/>
  <c r="G537" i="11"/>
  <c r="F537" i="11"/>
  <c r="H536" i="11"/>
  <c r="G536" i="11"/>
  <c r="F536" i="11"/>
  <c r="H535" i="11"/>
  <c r="G535" i="11"/>
  <c r="F535" i="11"/>
  <c r="H534" i="11"/>
  <c r="G534" i="11"/>
  <c r="F534" i="11"/>
  <c r="H533" i="11"/>
  <c r="G533" i="11"/>
  <c r="F533" i="11"/>
  <c r="H532" i="11"/>
  <c r="G532" i="11"/>
  <c r="F532" i="11"/>
  <c r="H531" i="11"/>
  <c r="G531" i="11"/>
  <c r="F531" i="11"/>
  <c r="H530" i="11"/>
  <c r="G530" i="11"/>
  <c r="F530" i="11"/>
  <c r="H529" i="11"/>
  <c r="G529" i="11"/>
  <c r="F529" i="11"/>
  <c r="H528" i="11"/>
  <c r="G528" i="11"/>
  <c r="F528" i="11"/>
  <c r="H527" i="11"/>
  <c r="G527" i="11"/>
  <c r="F527" i="11"/>
  <c r="H526" i="11"/>
  <c r="G526" i="11"/>
  <c r="F526" i="11"/>
  <c r="H525" i="11"/>
  <c r="G525" i="11"/>
  <c r="F525" i="11"/>
  <c r="H524" i="11"/>
  <c r="G524" i="11"/>
  <c r="F524" i="11"/>
  <c r="H523" i="11"/>
  <c r="G523" i="11"/>
  <c r="F523" i="11"/>
  <c r="H522" i="11"/>
  <c r="G522" i="11"/>
  <c r="F522" i="11"/>
  <c r="H521" i="11"/>
  <c r="G521" i="11"/>
  <c r="F521" i="11"/>
  <c r="H520" i="11"/>
  <c r="G520" i="11"/>
  <c r="F520" i="11"/>
  <c r="H519" i="11"/>
  <c r="G519" i="11"/>
  <c r="F519" i="11"/>
  <c r="H518" i="11"/>
  <c r="G518" i="11"/>
  <c r="F518" i="11"/>
  <c r="H517" i="11"/>
  <c r="G517" i="11"/>
  <c r="F517" i="11"/>
  <c r="H516" i="11"/>
  <c r="G516" i="11"/>
  <c r="F516" i="11"/>
  <c r="H515" i="11"/>
  <c r="G515" i="11"/>
  <c r="F515" i="11"/>
  <c r="H514" i="11"/>
  <c r="G514" i="11"/>
  <c r="F514" i="11"/>
  <c r="H513" i="11"/>
  <c r="G513" i="11"/>
  <c r="F513" i="11"/>
  <c r="H512" i="11"/>
  <c r="G512" i="11"/>
  <c r="F512" i="11"/>
  <c r="H511" i="11"/>
  <c r="G511" i="11"/>
  <c r="F511" i="11"/>
  <c r="H510" i="11"/>
  <c r="G510" i="11"/>
  <c r="F510" i="11"/>
  <c r="H509" i="11"/>
  <c r="G509" i="11"/>
  <c r="F509" i="11"/>
  <c r="H508" i="11"/>
  <c r="G508" i="11"/>
  <c r="F508" i="11"/>
  <c r="H507" i="11"/>
  <c r="G507" i="11"/>
  <c r="F507" i="11"/>
  <c r="H506" i="11"/>
  <c r="G506" i="11"/>
  <c r="F506" i="11"/>
  <c r="H505" i="11"/>
  <c r="G505" i="11"/>
  <c r="F505" i="11"/>
  <c r="H504" i="11"/>
  <c r="G504" i="11"/>
  <c r="F504" i="11"/>
  <c r="H503" i="11"/>
  <c r="G503" i="11"/>
  <c r="F503" i="11"/>
  <c r="H502" i="11"/>
  <c r="G502" i="11"/>
  <c r="F502" i="11"/>
  <c r="H501" i="11"/>
  <c r="G501" i="11"/>
  <c r="F501" i="11"/>
  <c r="H500" i="11"/>
  <c r="G500" i="11"/>
  <c r="F500" i="11"/>
  <c r="H499" i="11"/>
  <c r="G499" i="11"/>
  <c r="F499" i="11"/>
  <c r="H498" i="11"/>
  <c r="G498" i="11"/>
  <c r="F498" i="11"/>
  <c r="H497" i="11"/>
  <c r="G497" i="11"/>
  <c r="F497" i="11"/>
  <c r="H496" i="11"/>
  <c r="G496" i="11"/>
  <c r="F496" i="11"/>
  <c r="H495" i="11"/>
  <c r="G495" i="11"/>
  <c r="F495" i="11"/>
  <c r="H494" i="11"/>
  <c r="G494" i="11"/>
  <c r="F494" i="11"/>
  <c r="H493" i="11"/>
  <c r="G493" i="11"/>
  <c r="F493" i="11"/>
  <c r="H492" i="11"/>
  <c r="G492" i="11"/>
  <c r="F492" i="11"/>
  <c r="H491" i="11"/>
  <c r="G491" i="11"/>
  <c r="F491" i="11"/>
  <c r="H490" i="11"/>
  <c r="G490" i="11"/>
  <c r="F490" i="11"/>
  <c r="H489" i="11"/>
  <c r="G489" i="11"/>
  <c r="F489" i="11"/>
  <c r="H488" i="11"/>
  <c r="G488" i="11"/>
  <c r="F488" i="11"/>
  <c r="H487" i="11"/>
  <c r="G487" i="11"/>
  <c r="F487" i="11"/>
  <c r="H486" i="11"/>
  <c r="G486" i="11"/>
  <c r="F486" i="11"/>
  <c r="H485" i="11"/>
  <c r="G485" i="11"/>
  <c r="F485" i="11"/>
  <c r="H484" i="11"/>
  <c r="G484" i="11"/>
  <c r="F484" i="11"/>
  <c r="H483" i="11"/>
  <c r="G483" i="11"/>
  <c r="F483" i="11"/>
  <c r="H482" i="11"/>
  <c r="G482" i="11"/>
  <c r="F482" i="11"/>
  <c r="H481" i="11"/>
  <c r="G481" i="11"/>
  <c r="F481" i="11"/>
  <c r="H480" i="11"/>
  <c r="G480" i="11"/>
  <c r="F480" i="11"/>
  <c r="H479" i="11"/>
  <c r="G479" i="11"/>
  <c r="F479" i="11"/>
  <c r="H478" i="11"/>
  <c r="G478" i="11"/>
  <c r="F478" i="11"/>
  <c r="H477" i="11"/>
  <c r="G477" i="11"/>
  <c r="F477" i="11"/>
  <c r="H476" i="11"/>
  <c r="G476" i="11"/>
  <c r="F476" i="11"/>
  <c r="H475" i="11"/>
  <c r="G475" i="11"/>
  <c r="F475" i="11"/>
  <c r="H474" i="11"/>
  <c r="G474" i="11"/>
  <c r="F474" i="11"/>
  <c r="H473" i="11"/>
  <c r="G473" i="11"/>
  <c r="F473" i="11"/>
  <c r="H472" i="11"/>
  <c r="G472" i="11"/>
  <c r="F472" i="11"/>
  <c r="H471" i="11"/>
  <c r="G471" i="11"/>
  <c r="F471" i="11"/>
  <c r="H470" i="11"/>
  <c r="G470" i="11"/>
  <c r="F470" i="11"/>
  <c r="H469" i="11"/>
  <c r="G469" i="11"/>
  <c r="F469" i="11"/>
  <c r="H468" i="11"/>
  <c r="G468" i="11"/>
  <c r="F468" i="11"/>
  <c r="H467" i="11"/>
  <c r="G467" i="11"/>
  <c r="F467" i="11"/>
  <c r="H466" i="11"/>
  <c r="G466" i="11"/>
  <c r="F466" i="11"/>
  <c r="H465" i="11"/>
  <c r="G465" i="11"/>
  <c r="F465" i="11"/>
  <c r="H464" i="11"/>
  <c r="G464" i="11"/>
  <c r="F464" i="11"/>
  <c r="H463" i="11"/>
  <c r="G463" i="11"/>
  <c r="F463" i="11"/>
  <c r="H462" i="11"/>
  <c r="G462" i="11"/>
  <c r="F462" i="11"/>
  <c r="H461" i="11"/>
  <c r="G461" i="11"/>
  <c r="F461" i="11"/>
  <c r="H460" i="11"/>
  <c r="G460" i="11"/>
  <c r="F460" i="11"/>
  <c r="H459" i="11"/>
  <c r="G459" i="11"/>
  <c r="F459" i="11"/>
  <c r="H458" i="11"/>
  <c r="G458" i="11"/>
  <c r="F458" i="11"/>
  <c r="H457" i="11"/>
  <c r="G457" i="11"/>
  <c r="F457" i="11"/>
  <c r="H456" i="11"/>
  <c r="G456" i="11"/>
  <c r="F456" i="11"/>
  <c r="H455" i="11"/>
  <c r="G455" i="11"/>
  <c r="F455" i="11"/>
  <c r="H454" i="11"/>
  <c r="G454" i="11"/>
  <c r="F454" i="11"/>
  <c r="H453" i="11"/>
  <c r="G453" i="11"/>
  <c r="F453" i="11"/>
  <c r="H452" i="11"/>
  <c r="G452" i="11"/>
  <c r="F452" i="11"/>
  <c r="H451" i="11"/>
  <c r="G451" i="11"/>
  <c r="F451" i="11"/>
  <c r="H450" i="11"/>
  <c r="G450" i="11"/>
  <c r="F450" i="11"/>
  <c r="H449" i="11"/>
  <c r="G449" i="11"/>
  <c r="F449" i="11"/>
  <c r="H448" i="11"/>
  <c r="G448" i="11"/>
  <c r="F448" i="11"/>
  <c r="H447" i="11"/>
  <c r="G447" i="11"/>
  <c r="F447" i="11"/>
  <c r="H446" i="11"/>
  <c r="G446" i="11"/>
  <c r="F446" i="11"/>
  <c r="H445" i="11"/>
  <c r="G445" i="11"/>
  <c r="F445" i="11"/>
  <c r="H444" i="11"/>
  <c r="G444" i="11"/>
  <c r="F444" i="11"/>
  <c r="H443" i="11"/>
  <c r="G443" i="11"/>
  <c r="F443" i="11"/>
  <c r="H442" i="11"/>
  <c r="G442" i="11"/>
  <c r="F442" i="11"/>
  <c r="H441" i="11"/>
  <c r="G441" i="11"/>
  <c r="F441" i="11"/>
  <c r="H440" i="11"/>
  <c r="G440" i="11"/>
  <c r="F440" i="11"/>
  <c r="H439" i="11"/>
  <c r="G439" i="11"/>
  <c r="F439" i="11"/>
  <c r="H438" i="11"/>
  <c r="G438" i="11"/>
  <c r="F438" i="11"/>
  <c r="H437" i="11"/>
  <c r="G437" i="11"/>
  <c r="F437" i="11"/>
  <c r="H436" i="11"/>
  <c r="G436" i="11"/>
  <c r="F436" i="11"/>
  <c r="H435" i="11"/>
  <c r="G435" i="11"/>
  <c r="F435" i="11"/>
  <c r="H434" i="11"/>
  <c r="G434" i="11"/>
  <c r="F434" i="11"/>
  <c r="H433" i="11"/>
  <c r="G433" i="11"/>
  <c r="F433" i="11"/>
  <c r="H432" i="11"/>
  <c r="G432" i="11"/>
  <c r="F432" i="11"/>
  <c r="H431" i="11"/>
  <c r="G431" i="11"/>
  <c r="F431" i="11"/>
  <c r="H430" i="11"/>
  <c r="G430" i="11"/>
  <c r="F430" i="11"/>
  <c r="H429" i="11"/>
  <c r="G429" i="11"/>
  <c r="F429" i="11"/>
  <c r="H428" i="11"/>
  <c r="G428" i="11"/>
  <c r="F428" i="11"/>
  <c r="H427" i="11"/>
  <c r="G427" i="11"/>
  <c r="F427" i="11"/>
  <c r="H426" i="11"/>
  <c r="G426" i="11"/>
  <c r="F426" i="11"/>
  <c r="H425" i="11"/>
  <c r="G425" i="11"/>
  <c r="F425" i="11"/>
  <c r="H424" i="11"/>
  <c r="G424" i="11"/>
  <c r="F424" i="11"/>
  <c r="H423" i="11"/>
  <c r="G423" i="11"/>
  <c r="K66" i="12" s="1"/>
  <c r="F423" i="11"/>
  <c r="H422" i="11"/>
  <c r="G422" i="11"/>
  <c r="F422" i="11"/>
  <c r="H421" i="11"/>
  <c r="G421" i="11"/>
  <c r="F421" i="11"/>
  <c r="H420" i="11"/>
  <c r="G420" i="11"/>
  <c r="F420" i="11"/>
  <c r="H419" i="11"/>
  <c r="G419" i="11"/>
  <c r="F419" i="11"/>
  <c r="H418" i="11"/>
  <c r="G418" i="11"/>
  <c r="K418" i="11" s="1"/>
  <c r="F418" i="11"/>
  <c r="H417" i="11"/>
  <c r="G417" i="11"/>
  <c r="F417" i="11"/>
  <c r="H416" i="11"/>
  <c r="G416" i="11"/>
  <c r="F416" i="11"/>
  <c r="H415" i="11"/>
  <c r="G415" i="11"/>
  <c r="F415" i="11"/>
  <c r="H414" i="11"/>
  <c r="G414" i="11"/>
  <c r="F414" i="11"/>
  <c r="H413" i="11"/>
  <c r="G413" i="11"/>
  <c r="F413" i="11"/>
  <c r="H412" i="11"/>
  <c r="G412" i="11"/>
  <c r="F412" i="11"/>
  <c r="H411" i="11"/>
  <c r="G411" i="11"/>
  <c r="F411" i="11"/>
  <c r="H410" i="11"/>
  <c r="G410" i="11"/>
  <c r="F410" i="11"/>
  <c r="H409" i="11"/>
  <c r="G409" i="11"/>
  <c r="F409" i="11"/>
  <c r="H408" i="11"/>
  <c r="G408" i="11"/>
  <c r="F408" i="11"/>
  <c r="H407" i="11"/>
  <c r="G407" i="11"/>
  <c r="F407" i="11"/>
  <c r="H406" i="11"/>
  <c r="G406" i="11"/>
  <c r="F406" i="11"/>
  <c r="H405" i="11"/>
  <c r="G405" i="11"/>
  <c r="F405" i="11"/>
  <c r="H404" i="11"/>
  <c r="G404" i="11"/>
  <c r="F404" i="11"/>
  <c r="H403" i="11"/>
  <c r="G403" i="11"/>
  <c r="F403" i="11"/>
  <c r="H402" i="11"/>
  <c r="G402" i="11"/>
  <c r="F402" i="11"/>
  <c r="H401" i="11"/>
  <c r="G401" i="11"/>
  <c r="F401" i="11"/>
  <c r="H400" i="11"/>
  <c r="G400" i="11"/>
  <c r="F400" i="11"/>
  <c r="H399" i="11"/>
  <c r="G399" i="11"/>
  <c r="F399" i="11"/>
  <c r="H398" i="11"/>
  <c r="G398" i="11"/>
  <c r="F398" i="11"/>
  <c r="H397" i="11"/>
  <c r="G397" i="11"/>
  <c r="F397" i="11"/>
  <c r="H396" i="11"/>
  <c r="G396" i="11"/>
  <c r="F396" i="11"/>
  <c r="H395" i="11"/>
  <c r="G395" i="11"/>
  <c r="F395" i="11"/>
  <c r="H394" i="11"/>
  <c r="G394" i="11"/>
  <c r="F394" i="11"/>
  <c r="H393" i="11"/>
  <c r="G393" i="11"/>
  <c r="F393" i="11"/>
  <c r="H392" i="11"/>
  <c r="G392" i="11"/>
  <c r="F392" i="11"/>
  <c r="H391" i="11"/>
  <c r="G391" i="11"/>
  <c r="F391" i="11"/>
  <c r="H390" i="11"/>
  <c r="G390" i="11"/>
  <c r="F390" i="11"/>
  <c r="H389" i="11"/>
  <c r="G389" i="11"/>
  <c r="F389" i="11"/>
  <c r="H388" i="11"/>
  <c r="G388" i="11"/>
  <c r="F388" i="11"/>
  <c r="H387" i="11"/>
  <c r="G387" i="11"/>
  <c r="F387" i="11"/>
  <c r="H386" i="11"/>
  <c r="G386" i="11"/>
  <c r="F386" i="11"/>
  <c r="H385" i="11"/>
  <c r="G385" i="11"/>
  <c r="F385" i="11"/>
  <c r="H384" i="11"/>
  <c r="G384" i="11"/>
  <c r="F384" i="11"/>
  <c r="H383" i="11"/>
  <c r="G383" i="11"/>
  <c r="F383" i="11"/>
  <c r="H382" i="11"/>
  <c r="G382" i="11"/>
  <c r="F382" i="11"/>
  <c r="H381" i="11"/>
  <c r="G381" i="11"/>
  <c r="F381" i="11"/>
  <c r="H380" i="11"/>
  <c r="G380" i="11"/>
  <c r="F380" i="11"/>
  <c r="H379" i="11"/>
  <c r="G379" i="11"/>
  <c r="F379" i="11"/>
  <c r="H378" i="11"/>
  <c r="G378" i="11"/>
  <c r="F378" i="11"/>
  <c r="H377" i="11"/>
  <c r="G377" i="11"/>
  <c r="F377" i="11"/>
  <c r="H376" i="11"/>
  <c r="G376" i="11"/>
  <c r="F376" i="11"/>
  <c r="H375" i="11"/>
  <c r="G375" i="11"/>
  <c r="F375" i="11"/>
  <c r="H374" i="11"/>
  <c r="G374" i="11"/>
  <c r="F374" i="11"/>
  <c r="H373" i="11"/>
  <c r="G373" i="11"/>
  <c r="F373" i="11"/>
  <c r="H372" i="11"/>
  <c r="G372" i="11"/>
  <c r="F372" i="11"/>
  <c r="H371" i="11"/>
  <c r="G371" i="11"/>
  <c r="F371" i="11"/>
  <c r="H370" i="11"/>
  <c r="G370" i="11"/>
  <c r="F370" i="11"/>
  <c r="H369" i="11"/>
  <c r="G369" i="11"/>
  <c r="F369" i="11"/>
  <c r="H368" i="11"/>
  <c r="G368" i="11"/>
  <c r="F368" i="11"/>
  <c r="H367" i="11"/>
  <c r="G367" i="11"/>
  <c r="F367" i="11"/>
  <c r="H366" i="11"/>
  <c r="G366" i="11"/>
  <c r="F366" i="11"/>
  <c r="H365" i="11"/>
  <c r="G365" i="11"/>
  <c r="F365" i="11"/>
  <c r="H364" i="11"/>
  <c r="G364" i="11"/>
  <c r="F364" i="11"/>
  <c r="H363" i="11"/>
  <c r="G363" i="11"/>
  <c r="F363" i="11"/>
  <c r="H362" i="11"/>
  <c r="G362" i="11"/>
  <c r="F362" i="11"/>
  <c r="H361" i="11"/>
  <c r="G361" i="11"/>
  <c r="F361" i="11"/>
  <c r="H360" i="11"/>
  <c r="G360" i="11"/>
  <c r="F360" i="11"/>
  <c r="H359" i="11"/>
  <c r="G359" i="11"/>
  <c r="F359" i="11"/>
  <c r="H358" i="11"/>
  <c r="G358" i="11"/>
  <c r="F358" i="11"/>
  <c r="H357" i="11"/>
  <c r="G357" i="11"/>
  <c r="F357" i="11"/>
  <c r="H356" i="11"/>
  <c r="G356" i="11"/>
  <c r="F356" i="11"/>
  <c r="H355" i="11"/>
  <c r="G355" i="11"/>
  <c r="F355" i="11"/>
  <c r="H354" i="11"/>
  <c r="G354" i="11"/>
  <c r="F354" i="11"/>
  <c r="H353" i="11"/>
  <c r="G353" i="11"/>
  <c r="F353" i="11"/>
  <c r="H352" i="11"/>
  <c r="G352" i="11"/>
  <c r="F352" i="11"/>
  <c r="H351" i="11"/>
  <c r="G351" i="11"/>
  <c r="F351" i="11"/>
  <c r="H350" i="11"/>
  <c r="G350" i="11"/>
  <c r="F350" i="11"/>
  <c r="H349" i="11"/>
  <c r="G349" i="11"/>
  <c r="F349" i="11"/>
  <c r="H348" i="11"/>
  <c r="G348" i="11"/>
  <c r="F348" i="11"/>
  <c r="H347" i="11"/>
  <c r="G347" i="11"/>
  <c r="F347" i="11"/>
  <c r="H346" i="11"/>
  <c r="G346" i="11"/>
  <c r="F346" i="11"/>
  <c r="H345" i="11"/>
  <c r="G345" i="11"/>
  <c r="F345" i="11"/>
  <c r="H344" i="11"/>
  <c r="G344" i="11"/>
  <c r="F344" i="11"/>
  <c r="H343" i="11"/>
  <c r="G343" i="11"/>
  <c r="F343" i="11"/>
  <c r="H342" i="11"/>
  <c r="G342" i="11"/>
  <c r="F342" i="11"/>
  <c r="H341" i="11"/>
  <c r="G341" i="11"/>
  <c r="F341" i="11"/>
  <c r="H340" i="11"/>
  <c r="G340" i="11"/>
  <c r="F340" i="11"/>
  <c r="H339" i="11"/>
  <c r="G339" i="11"/>
  <c r="F339" i="11"/>
  <c r="H338" i="11"/>
  <c r="G338" i="11"/>
  <c r="F338" i="11"/>
  <c r="H337" i="11"/>
  <c r="G337" i="11"/>
  <c r="F337" i="11"/>
  <c r="H336" i="11"/>
  <c r="G336" i="11"/>
  <c r="F336" i="11"/>
  <c r="H335" i="11"/>
  <c r="G335" i="11"/>
  <c r="F335" i="11"/>
  <c r="H334" i="11"/>
  <c r="G334" i="11"/>
  <c r="F334" i="11"/>
  <c r="H333" i="11"/>
  <c r="G333" i="11"/>
  <c r="F333" i="11"/>
  <c r="H332" i="11"/>
  <c r="G332" i="11"/>
  <c r="F332" i="11"/>
  <c r="H331" i="11"/>
  <c r="G331" i="11"/>
  <c r="F331" i="11"/>
  <c r="H330" i="11"/>
  <c r="G330" i="11"/>
  <c r="F330" i="11"/>
  <c r="H329" i="11"/>
  <c r="G329" i="11"/>
  <c r="F329" i="11"/>
  <c r="H328" i="11"/>
  <c r="G328" i="11"/>
  <c r="F328" i="11"/>
  <c r="H327" i="11"/>
  <c r="G327" i="11"/>
  <c r="F327" i="11"/>
  <c r="H326" i="11"/>
  <c r="G326" i="11"/>
  <c r="F326" i="11"/>
  <c r="H325" i="11"/>
  <c r="G325" i="11"/>
  <c r="F325" i="11"/>
  <c r="H324" i="11"/>
  <c r="G324" i="11"/>
  <c r="F324" i="11"/>
  <c r="H323" i="11"/>
  <c r="G323" i="11"/>
  <c r="F323" i="11"/>
  <c r="H322" i="11"/>
  <c r="G322" i="11"/>
  <c r="F322" i="11"/>
  <c r="H321" i="11"/>
  <c r="G321" i="11"/>
  <c r="F321" i="11"/>
  <c r="H320" i="11"/>
  <c r="G320" i="11"/>
  <c r="F320" i="11"/>
  <c r="H319" i="11"/>
  <c r="G319" i="11"/>
  <c r="F319" i="11"/>
  <c r="H318" i="11"/>
  <c r="G318" i="11"/>
  <c r="F318" i="11"/>
  <c r="H317" i="11"/>
  <c r="G317" i="11"/>
  <c r="F317" i="11"/>
  <c r="H316" i="11"/>
  <c r="G316" i="11"/>
  <c r="F316" i="11"/>
  <c r="H315" i="11"/>
  <c r="G315" i="11"/>
  <c r="F315" i="11"/>
  <c r="H314" i="11"/>
  <c r="G314" i="11"/>
  <c r="F314" i="11"/>
  <c r="H313" i="11"/>
  <c r="G313" i="11"/>
  <c r="F313" i="11"/>
  <c r="H312" i="11"/>
  <c r="G312" i="11"/>
  <c r="F312" i="11"/>
  <c r="H311" i="11"/>
  <c r="G311" i="11"/>
  <c r="F311" i="11"/>
  <c r="H310" i="11"/>
  <c r="G310" i="11"/>
  <c r="F310" i="11"/>
  <c r="H309" i="11"/>
  <c r="G309" i="11"/>
  <c r="F309" i="11"/>
  <c r="H308" i="11"/>
  <c r="G308" i="11"/>
  <c r="F308" i="11"/>
  <c r="H307" i="11"/>
  <c r="G307" i="11"/>
  <c r="F307" i="11"/>
  <c r="H306" i="11"/>
  <c r="G306" i="11"/>
  <c r="F306" i="11"/>
  <c r="H305" i="11"/>
  <c r="G305" i="11"/>
  <c r="F305" i="11"/>
  <c r="H304" i="11"/>
  <c r="G304" i="11"/>
  <c r="F304" i="11"/>
  <c r="H303" i="11"/>
  <c r="G303" i="11"/>
  <c r="F303" i="11"/>
  <c r="H302" i="11"/>
  <c r="G302" i="11"/>
  <c r="F302" i="11"/>
  <c r="H301" i="11"/>
  <c r="G301" i="11"/>
  <c r="F301" i="11"/>
  <c r="H300" i="11"/>
  <c r="G300" i="11"/>
  <c r="F300" i="11"/>
  <c r="H299" i="11"/>
  <c r="G299" i="11"/>
  <c r="F299" i="11"/>
  <c r="H298" i="11"/>
  <c r="G298" i="11"/>
  <c r="F298" i="11"/>
  <c r="H297" i="11"/>
  <c r="G297" i="11"/>
  <c r="F297" i="11"/>
  <c r="H296" i="11"/>
  <c r="G296" i="11"/>
  <c r="F296" i="11"/>
  <c r="H295" i="11"/>
  <c r="G295" i="11"/>
  <c r="F295" i="11"/>
  <c r="H294" i="11"/>
  <c r="G294" i="11"/>
  <c r="F294" i="11"/>
  <c r="H293" i="11"/>
  <c r="G293" i="11"/>
  <c r="F293" i="11"/>
  <c r="H292" i="11"/>
  <c r="G292" i="11"/>
  <c r="F292" i="11"/>
  <c r="H291" i="11"/>
  <c r="G291" i="11"/>
  <c r="F291" i="11"/>
  <c r="H290" i="11"/>
  <c r="G290" i="11"/>
  <c r="F290" i="11"/>
  <c r="H289" i="11"/>
  <c r="G289" i="11"/>
  <c r="F289" i="11"/>
  <c r="H288" i="11"/>
  <c r="G288" i="11"/>
  <c r="F288" i="11"/>
  <c r="H287" i="11"/>
  <c r="G287" i="11"/>
  <c r="F287" i="11"/>
  <c r="H286" i="11"/>
  <c r="G286" i="11"/>
  <c r="F286" i="11"/>
  <c r="H285" i="11"/>
  <c r="G285" i="11"/>
  <c r="F285" i="11"/>
  <c r="H284" i="11"/>
  <c r="G284" i="11"/>
  <c r="F284" i="11"/>
  <c r="H283" i="11"/>
  <c r="G283" i="11"/>
  <c r="F283" i="11"/>
  <c r="H282" i="11"/>
  <c r="G282" i="11"/>
  <c r="F282" i="11"/>
  <c r="H281" i="11"/>
  <c r="G281" i="11"/>
  <c r="F281" i="11"/>
  <c r="H280" i="11"/>
  <c r="G280" i="11"/>
  <c r="F280" i="11"/>
  <c r="H279" i="11"/>
  <c r="G279" i="11"/>
  <c r="F279" i="11"/>
  <c r="H278" i="11"/>
  <c r="G278" i="11"/>
  <c r="F278" i="11"/>
  <c r="H277" i="11"/>
  <c r="G277" i="11"/>
  <c r="F277" i="11"/>
  <c r="H276" i="11"/>
  <c r="G276" i="11"/>
  <c r="F276" i="11"/>
  <c r="H275" i="11"/>
  <c r="G275" i="11"/>
  <c r="F275" i="11"/>
  <c r="H274" i="11"/>
  <c r="G274" i="11"/>
  <c r="F274" i="11"/>
  <c r="H273" i="11"/>
  <c r="G273" i="11"/>
  <c r="F273" i="11"/>
  <c r="H272" i="11"/>
  <c r="G272" i="11"/>
  <c r="F272" i="11"/>
  <c r="H271" i="11"/>
  <c r="G271" i="11"/>
  <c r="F271" i="11"/>
  <c r="H270" i="11"/>
  <c r="G270" i="11"/>
  <c r="F270" i="11"/>
  <c r="H269" i="11"/>
  <c r="G269" i="11"/>
  <c r="F269" i="11"/>
  <c r="H268" i="11"/>
  <c r="G268" i="11"/>
  <c r="F268" i="11"/>
  <c r="H267" i="11"/>
  <c r="G267" i="11"/>
  <c r="F267" i="11"/>
  <c r="H266" i="11"/>
  <c r="G266" i="11"/>
  <c r="F266" i="11"/>
  <c r="H265" i="11"/>
  <c r="G265" i="11"/>
  <c r="F265" i="11"/>
  <c r="H264" i="11"/>
  <c r="G264" i="11"/>
  <c r="F264" i="11"/>
  <c r="H263" i="11"/>
  <c r="G263" i="11"/>
  <c r="F263" i="11"/>
  <c r="H262" i="11"/>
  <c r="G262" i="11"/>
  <c r="F262" i="11"/>
  <c r="H261" i="11"/>
  <c r="G261" i="11"/>
  <c r="F261" i="11"/>
  <c r="H260" i="11"/>
  <c r="G260" i="11"/>
  <c r="F260" i="11"/>
  <c r="H259" i="11"/>
  <c r="G259" i="11"/>
  <c r="F259" i="11"/>
  <c r="H258" i="11"/>
  <c r="G258" i="11"/>
  <c r="F258" i="11"/>
  <c r="H257" i="11"/>
  <c r="G257" i="11"/>
  <c r="F257" i="11"/>
  <c r="H256" i="11"/>
  <c r="G256" i="11"/>
  <c r="F256" i="11"/>
  <c r="H255" i="11"/>
  <c r="G255" i="11"/>
  <c r="F255" i="11"/>
  <c r="H254" i="11"/>
  <c r="G254" i="11"/>
  <c r="F254" i="11"/>
  <c r="H253" i="11"/>
  <c r="G253" i="11"/>
  <c r="F253" i="11"/>
  <c r="H252" i="11"/>
  <c r="G252" i="11"/>
  <c r="F252" i="11"/>
  <c r="H251" i="11"/>
  <c r="G251" i="11"/>
  <c r="F251" i="11"/>
  <c r="H250" i="11"/>
  <c r="G250" i="11"/>
  <c r="F250" i="11"/>
  <c r="H249" i="11"/>
  <c r="G249" i="11"/>
  <c r="F249" i="11"/>
  <c r="H248" i="11"/>
  <c r="G248" i="11"/>
  <c r="F248" i="11"/>
  <c r="H247" i="11"/>
  <c r="G247" i="11"/>
  <c r="F247" i="11"/>
  <c r="H246" i="11"/>
  <c r="G246" i="11"/>
  <c r="F246" i="11"/>
  <c r="H245" i="11"/>
  <c r="G245" i="11"/>
  <c r="F245" i="11"/>
  <c r="H244" i="11"/>
  <c r="G244" i="11"/>
  <c r="F244" i="11"/>
  <c r="H243" i="11"/>
  <c r="G243" i="11"/>
  <c r="F243" i="11"/>
  <c r="H242" i="11"/>
  <c r="G242" i="11"/>
  <c r="F242" i="11"/>
  <c r="H241" i="11"/>
  <c r="G241" i="11"/>
  <c r="F241" i="11"/>
  <c r="H240" i="11"/>
  <c r="G240" i="11"/>
  <c r="F240" i="11"/>
  <c r="H239" i="11"/>
  <c r="G239" i="11"/>
  <c r="F239" i="11"/>
  <c r="H238" i="11"/>
  <c r="G238" i="11"/>
  <c r="F238" i="11"/>
  <c r="H237" i="11"/>
  <c r="G237" i="11"/>
  <c r="F237" i="11"/>
  <c r="H236" i="11"/>
  <c r="G236" i="11"/>
  <c r="F236" i="11"/>
  <c r="H235" i="11"/>
  <c r="G235" i="11"/>
  <c r="F235" i="11"/>
  <c r="H234" i="11"/>
  <c r="G234" i="11"/>
  <c r="F234" i="11"/>
  <c r="H233" i="11"/>
  <c r="G233" i="11"/>
  <c r="F233" i="11"/>
  <c r="H232" i="11"/>
  <c r="G232" i="11"/>
  <c r="F232" i="11"/>
  <c r="H231" i="11"/>
  <c r="G231" i="11"/>
  <c r="F231" i="11"/>
  <c r="H230" i="11"/>
  <c r="G230" i="11"/>
  <c r="F230" i="11"/>
  <c r="H229" i="11"/>
  <c r="G229" i="11"/>
  <c r="F229" i="11"/>
  <c r="H228" i="11"/>
  <c r="G228" i="11"/>
  <c r="F228" i="11"/>
  <c r="H227" i="11"/>
  <c r="G227" i="11"/>
  <c r="F227" i="11"/>
  <c r="H226" i="11"/>
  <c r="G226" i="11"/>
  <c r="F226" i="11"/>
  <c r="H225" i="11"/>
  <c r="G225" i="11"/>
  <c r="F225" i="11"/>
  <c r="H224" i="11"/>
  <c r="G224" i="11"/>
  <c r="F224" i="11"/>
  <c r="H223" i="11"/>
  <c r="G223" i="11"/>
  <c r="F223" i="11"/>
  <c r="H222" i="11"/>
  <c r="G222" i="11"/>
  <c r="F222" i="11"/>
  <c r="H221" i="11"/>
  <c r="G221" i="11"/>
  <c r="F221" i="11"/>
  <c r="H220" i="11"/>
  <c r="G220" i="11"/>
  <c r="F220" i="11"/>
  <c r="H219" i="11"/>
  <c r="G219" i="11"/>
  <c r="F219" i="11"/>
  <c r="H218" i="11"/>
  <c r="G218" i="11"/>
  <c r="F218" i="11"/>
  <c r="H217" i="11"/>
  <c r="G217" i="11"/>
  <c r="F217" i="11"/>
  <c r="H216" i="11"/>
  <c r="G216" i="11"/>
  <c r="F216" i="11"/>
  <c r="H215" i="11"/>
  <c r="G215" i="11"/>
  <c r="F215" i="11"/>
  <c r="H214" i="11"/>
  <c r="G214" i="11"/>
  <c r="F214" i="11"/>
  <c r="H213" i="11"/>
  <c r="G213" i="11"/>
  <c r="F213" i="11"/>
  <c r="H212" i="11"/>
  <c r="G212" i="11"/>
  <c r="F212" i="11"/>
  <c r="H211" i="11"/>
  <c r="G211" i="11"/>
  <c r="F211" i="11"/>
  <c r="H210" i="11"/>
  <c r="G210" i="11"/>
  <c r="F210" i="11"/>
  <c r="H209" i="11"/>
  <c r="G209" i="11"/>
  <c r="F209" i="11"/>
  <c r="H208" i="11"/>
  <c r="G208" i="11"/>
  <c r="F208" i="11"/>
  <c r="H207" i="11"/>
  <c r="G207" i="11"/>
  <c r="F207" i="11"/>
  <c r="H206" i="11"/>
  <c r="G206" i="11"/>
  <c r="F206" i="11"/>
  <c r="H205" i="11"/>
  <c r="G205" i="11"/>
  <c r="F205" i="11"/>
  <c r="H204" i="11"/>
  <c r="G204" i="11"/>
  <c r="F204" i="11"/>
  <c r="H203" i="11"/>
  <c r="G203" i="11"/>
  <c r="F203" i="11"/>
  <c r="H202" i="11"/>
  <c r="G202" i="11"/>
  <c r="F202" i="11"/>
  <c r="H201" i="11"/>
  <c r="G201" i="11"/>
  <c r="F201" i="11"/>
  <c r="H200" i="11"/>
  <c r="G200" i="11"/>
  <c r="F200" i="11"/>
  <c r="H199" i="11"/>
  <c r="G199" i="11"/>
  <c r="F199" i="11"/>
  <c r="H198" i="11"/>
  <c r="G198" i="11"/>
  <c r="F198" i="11"/>
  <c r="H197" i="11"/>
  <c r="G197" i="11"/>
  <c r="F197" i="11"/>
  <c r="H196" i="11"/>
  <c r="G196" i="11"/>
  <c r="F196" i="11"/>
  <c r="H195" i="11"/>
  <c r="G195" i="11"/>
  <c r="F195" i="11"/>
  <c r="H194" i="11"/>
  <c r="G194" i="11"/>
  <c r="F194" i="11"/>
  <c r="H193" i="11"/>
  <c r="G193" i="11"/>
  <c r="F193" i="11"/>
  <c r="H192" i="11"/>
  <c r="G192" i="11"/>
  <c r="F192" i="11"/>
  <c r="H191" i="11"/>
  <c r="G191" i="11"/>
  <c r="F191" i="11"/>
  <c r="H190" i="11"/>
  <c r="G190" i="11"/>
  <c r="F190" i="11"/>
  <c r="H189" i="11"/>
  <c r="G189" i="11"/>
  <c r="F189" i="11"/>
  <c r="H188" i="11"/>
  <c r="G188" i="11"/>
  <c r="F188" i="11"/>
  <c r="H187" i="11"/>
  <c r="G187" i="11"/>
  <c r="F187" i="11"/>
  <c r="H186" i="11"/>
  <c r="G186" i="11"/>
  <c r="F186" i="11"/>
  <c r="H185" i="11"/>
  <c r="G185" i="11"/>
  <c r="F185" i="11"/>
  <c r="H184" i="11"/>
  <c r="G184" i="11"/>
  <c r="F184" i="11"/>
  <c r="H183" i="11"/>
  <c r="G183" i="11"/>
  <c r="F183" i="11"/>
  <c r="H182" i="11"/>
  <c r="G182" i="11"/>
  <c r="F182" i="11"/>
  <c r="H181" i="11"/>
  <c r="G181" i="11"/>
  <c r="F181" i="11"/>
  <c r="H180" i="11"/>
  <c r="G180" i="11"/>
  <c r="F180" i="11"/>
  <c r="H179" i="11"/>
  <c r="G179" i="11"/>
  <c r="F179" i="11"/>
  <c r="H178" i="11"/>
  <c r="G178" i="11"/>
  <c r="F178" i="11"/>
  <c r="H177" i="11"/>
  <c r="G177" i="11"/>
  <c r="F177" i="11"/>
  <c r="H176" i="11"/>
  <c r="G176" i="11"/>
  <c r="F176" i="11"/>
  <c r="H175" i="11"/>
  <c r="G175" i="11"/>
  <c r="F175" i="11"/>
  <c r="H174" i="11"/>
  <c r="G174" i="11"/>
  <c r="F174" i="11"/>
  <c r="H173" i="11"/>
  <c r="G173" i="11"/>
  <c r="F173" i="11"/>
  <c r="H172" i="11"/>
  <c r="G172" i="11"/>
  <c r="F172" i="11"/>
  <c r="H171" i="11"/>
  <c r="G171" i="11"/>
  <c r="F171" i="11"/>
  <c r="H170" i="11"/>
  <c r="G170" i="11"/>
  <c r="F170" i="11"/>
  <c r="H169" i="11"/>
  <c r="G169" i="11"/>
  <c r="F169" i="11"/>
  <c r="H168" i="11"/>
  <c r="G168" i="11"/>
  <c r="F168" i="11"/>
  <c r="H167" i="11"/>
  <c r="G167" i="11"/>
  <c r="F167" i="11"/>
  <c r="H166" i="11"/>
  <c r="G166" i="11"/>
  <c r="F166" i="11"/>
  <c r="H165" i="11"/>
  <c r="G165" i="11"/>
  <c r="F165" i="11"/>
  <c r="H164" i="11"/>
  <c r="G164" i="11"/>
  <c r="F164" i="11"/>
  <c r="H163" i="11"/>
  <c r="G163" i="11"/>
  <c r="F163" i="11"/>
  <c r="H162" i="11"/>
  <c r="G162" i="11"/>
  <c r="F162" i="11"/>
  <c r="H161" i="11"/>
  <c r="G161" i="11"/>
  <c r="F161" i="11"/>
  <c r="H160" i="11"/>
  <c r="G160" i="11"/>
  <c r="F160" i="11"/>
  <c r="H159" i="11"/>
  <c r="G159" i="11"/>
  <c r="F159" i="11"/>
  <c r="H158" i="11"/>
  <c r="G158" i="11"/>
  <c r="F158" i="11"/>
  <c r="H157" i="11"/>
  <c r="G157" i="11"/>
  <c r="F157" i="11"/>
  <c r="H156" i="11"/>
  <c r="G156" i="11"/>
  <c r="F156" i="11"/>
  <c r="H155" i="11"/>
  <c r="G155" i="11"/>
  <c r="F155" i="11"/>
  <c r="H154" i="11"/>
  <c r="G154" i="11"/>
  <c r="F154" i="11"/>
  <c r="H153" i="11"/>
  <c r="G153" i="11"/>
  <c r="F153" i="11"/>
  <c r="H152" i="11"/>
  <c r="G152" i="11"/>
  <c r="F152" i="11"/>
  <c r="H151" i="11"/>
  <c r="G151" i="11"/>
  <c r="F151" i="11"/>
  <c r="H150" i="11"/>
  <c r="G150" i="11"/>
  <c r="F150" i="11"/>
  <c r="H149" i="11"/>
  <c r="G149" i="11"/>
  <c r="F149" i="11"/>
  <c r="H148" i="11"/>
  <c r="G148" i="11"/>
  <c r="F148" i="11"/>
  <c r="H147" i="11"/>
  <c r="G147" i="11"/>
  <c r="F147" i="11"/>
  <c r="H146" i="11"/>
  <c r="G146" i="11"/>
  <c r="J34" i="12" s="1"/>
  <c r="F146" i="11"/>
  <c r="H145" i="11"/>
  <c r="G145" i="11"/>
  <c r="F145" i="11"/>
  <c r="H144" i="11"/>
  <c r="G144" i="11"/>
  <c r="K144" i="11" s="1"/>
  <c r="F144" i="11"/>
  <c r="H143" i="11"/>
  <c r="G143" i="11"/>
  <c r="F143" i="11"/>
  <c r="H142" i="11"/>
  <c r="G142" i="11"/>
  <c r="K23" i="12" s="1"/>
  <c r="F142" i="11"/>
  <c r="H141" i="11"/>
  <c r="G141" i="11"/>
  <c r="F141" i="11"/>
  <c r="H140" i="11"/>
  <c r="G140" i="11"/>
  <c r="K140" i="11" s="1"/>
  <c r="F140" i="11"/>
  <c r="H139" i="11"/>
  <c r="G139" i="11"/>
  <c r="K139" i="11" s="1"/>
  <c r="F139" i="11"/>
  <c r="H138" i="11"/>
  <c r="G138" i="11"/>
  <c r="I44" i="12" s="1"/>
  <c r="F138" i="11"/>
  <c r="H137" i="11"/>
  <c r="G137" i="11"/>
  <c r="F137" i="11"/>
  <c r="K136" i="11"/>
  <c r="H136" i="11"/>
  <c r="G136" i="11"/>
  <c r="F136" i="11"/>
  <c r="H135" i="11"/>
  <c r="G135" i="11"/>
  <c r="H12" i="12" s="1"/>
  <c r="F135" i="11"/>
  <c r="H134" i="11"/>
  <c r="G134" i="11"/>
  <c r="K134" i="11" s="1"/>
  <c r="F134" i="11"/>
  <c r="H133" i="11"/>
  <c r="G133" i="11"/>
  <c r="F133" i="11"/>
  <c r="K132" i="11"/>
  <c r="H132" i="11"/>
  <c r="G132" i="11"/>
  <c r="I43" i="12" s="1"/>
  <c r="F132" i="11"/>
  <c r="H131" i="11"/>
  <c r="G131" i="11"/>
  <c r="K131" i="11" s="1"/>
  <c r="F131" i="11"/>
  <c r="H130" i="11"/>
  <c r="G130" i="11"/>
  <c r="F130" i="11"/>
  <c r="H129" i="11"/>
  <c r="G129" i="11"/>
  <c r="F129" i="11"/>
  <c r="H128" i="11"/>
  <c r="G128" i="11"/>
  <c r="F128" i="11"/>
  <c r="H127" i="11"/>
  <c r="G127" i="11"/>
  <c r="K127" i="11" s="1"/>
  <c r="F127" i="11"/>
  <c r="H126" i="11"/>
  <c r="G126" i="11"/>
  <c r="F126" i="11"/>
  <c r="H125" i="11"/>
  <c r="G125" i="11"/>
  <c r="F125" i="11"/>
  <c r="H124" i="11"/>
  <c r="G124" i="11"/>
  <c r="F124" i="11"/>
  <c r="H123" i="11"/>
  <c r="G123" i="11"/>
  <c r="K123" i="11" s="1"/>
  <c r="F123" i="11"/>
  <c r="H122" i="11"/>
  <c r="G122" i="11"/>
  <c r="K122" i="11" s="1"/>
  <c r="F122" i="11"/>
  <c r="H121" i="11"/>
  <c r="G121" i="11"/>
  <c r="F121" i="11"/>
  <c r="H120" i="11"/>
  <c r="G120" i="11"/>
  <c r="F120" i="11"/>
  <c r="H119" i="11"/>
  <c r="G119" i="11"/>
  <c r="F119" i="11"/>
  <c r="H118" i="11"/>
  <c r="G118" i="11"/>
  <c r="K118" i="11" s="1"/>
  <c r="F118" i="11"/>
  <c r="H117" i="11"/>
  <c r="G117" i="11"/>
  <c r="F117" i="11"/>
  <c r="H116" i="11"/>
  <c r="G116" i="11"/>
  <c r="K116" i="11" s="1"/>
  <c r="F116" i="11"/>
  <c r="H115" i="11"/>
  <c r="G115" i="11"/>
  <c r="F115" i="11"/>
  <c r="H114" i="11"/>
  <c r="G114" i="11"/>
  <c r="K114" i="11" s="1"/>
  <c r="F114" i="11"/>
  <c r="H113" i="11"/>
  <c r="G113" i="11"/>
  <c r="F113" i="11"/>
  <c r="H112" i="11"/>
  <c r="G112" i="11"/>
  <c r="K112" i="11" s="1"/>
  <c r="F112" i="11"/>
  <c r="H111" i="11"/>
  <c r="G111" i="11"/>
  <c r="F111" i="11"/>
  <c r="H110" i="11"/>
  <c r="G110" i="11"/>
  <c r="K110" i="11" s="1"/>
  <c r="F110" i="11"/>
  <c r="H109" i="11"/>
  <c r="G109" i="11"/>
  <c r="F109" i="11"/>
  <c r="H108" i="11"/>
  <c r="G108" i="11"/>
  <c r="K108" i="11" s="1"/>
  <c r="F108" i="11"/>
  <c r="H107" i="11"/>
  <c r="G107" i="11"/>
  <c r="F107" i="11"/>
  <c r="H106" i="11"/>
  <c r="G106" i="11"/>
  <c r="K106" i="11" s="1"/>
  <c r="F106" i="11"/>
  <c r="H105" i="11"/>
  <c r="G105" i="11"/>
  <c r="F105" i="11"/>
  <c r="H104" i="11"/>
  <c r="G104" i="11"/>
  <c r="K104" i="11" s="1"/>
  <c r="F104" i="11"/>
  <c r="H103" i="11"/>
  <c r="G103" i="11"/>
  <c r="F103" i="11"/>
  <c r="H102" i="11"/>
  <c r="G102" i="11"/>
  <c r="F102" i="11"/>
  <c r="H101" i="11"/>
  <c r="G101" i="11"/>
  <c r="F101" i="11"/>
  <c r="H100" i="11"/>
  <c r="G100" i="11"/>
  <c r="F100" i="11"/>
  <c r="H99" i="11"/>
  <c r="G99" i="11"/>
  <c r="K99" i="11" s="1"/>
  <c r="F99" i="11"/>
  <c r="H98" i="11"/>
  <c r="G98" i="11"/>
  <c r="F98" i="11"/>
  <c r="H97" i="11"/>
  <c r="G97" i="11"/>
  <c r="F97" i="11"/>
  <c r="H96" i="11"/>
  <c r="G96" i="11"/>
  <c r="F96" i="11"/>
  <c r="H95" i="11"/>
  <c r="G95" i="11"/>
  <c r="K95" i="11" s="1"/>
  <c r="F95" i="11"/>
  <c r="H94" i="11"/>
  <c r="G94" i="11"/>
  <c r="F94" i="11"/>
  <c r="H93" i="11"/>
  <c r="G93" i="11"/>
  <c r="F93" i="11"/>
  <c r="H92" i="11"/>
  <c r="G92" i="11"/>
  <c r="K92" i="11" s="1"/>
  <c r="F92" i="11"/>
  <c r="H91" i="11"/>
  <c r="G91" i="11"/>
  <c r="K91" i="11" s="1"/>
  <c r="F91" i="11"/>
  <c r="K90" i="11"/>
  <c r="H90" i="11"/>
  <c r="G90" i="11"/>
  <c r="F90" i="11"/>
  <c r="H89" i="11"/>
  <c r="G89" i="11"/>
  <c r="F89" i="11"/>
  <c r="H88" i="11"/>
  <c r="G88" i="11"/>
  <c r="K88" i="11" s="1"/>
  <c r="F88" i="11"/>
  <c r="H87" i="11"/>
  <c r="G87" i="11"/>
  <c r="K87" i="11" s="1"/>
  <c r="F87" i="11"/>
  <c r="H86" i="11"/>
  <c r="G86" i="11"/>
  <c r="F86" i="11"/>
  <c r="H85" i="11"/>
  <c r="G85" i="11"/>
  <c r="F85" i="11"/>
  <c r="H84" i="11"/>
  <c r="G84" i="11"/>
  <c r="K84" i="11" s="1"/>
  <c r="F84" i="11"/>
  <c r="H83" i="11"/>
  <c r="G83" i="11"/>
  <c r="F83" i="11"/>
  <c r="H82" i="11"/>
  <c r="G82" i="11"/>
  <c r="K82" i="11" s="1"/>
  <c r="F82" i="11"/>
  <c r="H81" i="11"/>
  <c r="G81" i="11"/>
  <c r="F81" i="11"/>
  <c r="H80" i="11"/>
  <c r="G80" i="11"/>
  <c r="K80" i="11" s="1"/>
  <c r="F80" i="11"/>
  <c r="H79" i="11"/>
  <c r="G79" i="11"/>
  <c r="F79" i="11"/>
  <c r="H78" i="11"/>
  <c r="G78" i="11"/>
  <c r="K78" i="11" s="1"/>
  <c r="F78" i="11"/>
  <c r="H77" i="11"/>
  <c r="G77" i="11"/>
  <c r="F77" i="11"/>
  <c r="H76" i="11"/>
  <c r="G76" i="11"/>
  <c r="K76" i="11" s="1"/>
  <c r="F76" i="11"/>
  <c r="H75" i="11"/>
  <c r="G75" i="11"/>
  <c r="K75" i="11" s="1"/>
  <c r="F75" i="11"/>
  <c r="H74" i="11"/>
  <c r="G74" i="11"/>
  <c r="K74" i="11" s="1"/>
  <c r="F74" i="11"/>
  <c r="H73" i="11"/>
  <c r="G73" i="11"/>
  <c r="F73" i="11"/>
  <c r="H72" i="11"/>
  <c r="G72" i="11"/>
  <c r="F72" i="11"/>
  <c r="H71" i="11"/>
  <c r="G71" i="11"/>
  <c r="K71" i="11" s="1"/>
  <c r="F71" i="11"/>
  <c r="H70" i="11"/>
  <c r="G70" i="11"/>
  <c r="K70" i="11" s="1"/>
  <c r="F70" i="11"/>
  <c r="H69" i="11"/>
  <c r="G69" i="11"/>
  <c r="F69" i="11"/>
  <c r="H68" i="11"/>
  <c r="G68" i="11"/>
  <c r="F68" i="11"/>
  <c r="H67" i="11"/>
  <c r="G67" i="11"/>
  <c r="K67" i="11" s="1"/>
  <c r="F67" i="11"/>
  <c r="H66" i="11"/>
  <c r="G66" i="11"/>
  <c r="F66" i="11"/>
  <c r="H65" i="11"/>
  <c r="G65" i="11"/>
  <c r="F65" i="11"/>
  <c r="H64" i="11"/>
  <c r="G64" i="11"/>
  <c r="F64" i="11"/>
  <c r="H63" i="11"/>
  <c r="G63" i="11"/>
  <c r="K63" i="11" s="1"/>
  <c r="F63" i="11"/>
  <c r="H62" i="11"/>
  <c r="G62" i="11"/>
  <c r="F62" i="11"/>
  <c r="H61" i="11"/>
  <c r="G61" i="11"/>
  <c r="F61" i="11"/>
  <c r="K60" i="11"/>
  <c r="H60" i="11"/>
  <c r="G60" i="11"/>
  <c r="F60" i="11"/>
  <c r="H59" i="11"/>
  <c r="G59" i="11"/>
  <c r="K59" i="11" s="1"/>
  <c r="F59" i="11"/>
  <c r="H58" i="11"/>
  <c r="G58" i="11"/>
  <c r="K58" i="11" s="1"/>
  <c r="F58" i="11"/>
  <c r="H57" i="11"/>
  <c r="G57" i="11"/>
  <c r="F57" i="11"/>
  <c r="H56" i="11"/>
  <c r="G56" i="11"/>
  <c r="F56" i="11"/>
  <c r="H55" i="11"/>
  <c r="G55" i="11"/>
  <c r="F55" i="11"/>
  <c r="H54" i="11"/>
  <c r="G54" i="11"/>
  <c r="K54" i="11" s="1"/>
  <c r="F54" i="11"/>
  <c r="H53" i="11"/>
  <c r="G53" i="11"/>
  <c r="F53" i="11"/>
  <c r="H52" i="11"/>
  <c r="G52" i="11"/>
  <c r="K52" i="11" s="1"/>
  <c r="F52" i="11"/>
  <c r="H51" i="11"/>
  <c r="G51" i="11"/>
  <c r="F51" i="11"/>
  <c r="H50" i="11"/>
  <c r="G50" i="11"/>
  <c r="K50" i="11" s="1"/>
  <c r="F50" i="11"/>
  <c r="H49" i="11"/>
  <c r="G49" i="11"/>
  <c r="F49" i="11"/>
  <c r="H48" i="11"/>
  <c r="G48" i="11"/>
  <c r="K48" i="11" s="1"/>
  <c r="F48" i="11"/>
  <c r="H47" i="11"/>
  <c r="G47" i="11"/>
  <c r="F47" i="11"/>
  <c r="H46" i="11"/>
  <c r="G46" i="11"/>
  <c r="K46" i="11" s="1"/>
  <c r="F46" i="11"/>
  <c r="H45" i="11"/>
  <c r="G45" i="11"/>
  <c r="F45" i="11"/>
  <c r="H44" i="11"/>
  <c r="G44" i="11"/>
  <c r="K44" i="11" s="1"/>
  <c r="F44" i="11"/>
  <c r="K43" i="11"/>
  <c r="H43" i="11"/>
  <c r="G43" i="11"/>
  <c r="F43" i="11"/>
  <c r="H42" i="11"/>
  <c r="G42" i="11"/>
  <c r="K42" i="11" s="1"/>
  <c r="F42" i="11"/>
  <c r="H41" i="11"/>
  <c r="G41" i="11"/>
  <c r="F41" i="11"/>
  <c r="H40" i="11"/>
  <c r="G40" i="11"/>
  <c r="K40" i="11" s="1"/>
  <c r="F40" i="11"/>
  <c r="H39" i="11"/>
  <c r="G39" i="11"/>
  <c r="F39" i="11"/>
  <c r="H38" i="11"/>
  <c r="G38" i="11"/>
  <c r="F38" i="11"/>
  <c r="H37" i="11"/>
  <c r="G37" i="11"/>
  <c r="F37" i="11"/>
  <c r="H36" i="11"/>
  <c r="G36" i="11"/>
  <c r="F36" i="11"/>
  <c r="H35" i="11"/>
  <c r="G35" i="11"/>
  <c r="K35" i="11" s="1"/>
  <c r="F35" i="11"/>
  <c r="H34" i="11"/>
  <c r="G34" i="11"/>
  <c r="F34" i="11"/>
  <c r="H33" i="11"/>
  <c r="G33" i="11"/>
  <c r="F33" i="11"/>
  <c r="H32" i="11"/>
  <c r="G32" i="11"/>
  <c r="F32" i="11"/>
  <c r="H31" i="11"/>
  <c r="G31" i="11"/>
  <c r="K31" i="11" s="1"/>
  <c r="F31" i="11"/>
  <c r="H30" i="11"/>
  <c r="G30" i="11"/>
  <c r="F30" i="11"/>
  <c r="H29" i="11"/>
  <c r="G29" i="11"/>
  <c r="F29" i="11"/>
  <c r="H28" i="11"/>
  <c r="G28" i="11"/>
  <c r="K28" i="11" s="1"/>
  <c r="F28" i="11"/>
  <c r="H27" i="11"/>
  <c r="G27" i="11"/>
  <c r="K27" i="11" s="1"/>
  <c r="F27" i="11"/>
  <c r="H26" i="11"/>
  <c r="G26" i="11"/>
  <c r="F26" i="11"/>
  <c r="H25" i="11"/>
  <c r="G25" i="11"/>
  <c r="F25" i="11"/>
  <c r="H24" i="11"/>
  <c r="G24" i="11"/>
  <c r="K24" i="11" s="1"/>
  <c r="F24" i="11"/>
  <c r="H23" i="11"/>
  <c r="G23" i="11"/>
  <c r="K23" i="11" s="1"/>
  <c r="F23" i="11"/>
  <c r="H22" i="11"/>
  <c r="G22" i="11"/>
  <c r="F22" i="11"/>
  <c r="H21" i="11"/>
  <c r="G21" i="11"/>
  <c r="F21" i="11"/>
  <c r="H20" i="11"/>
  <c r="G20" i="11"/>
  <c r="K20" i="11" s="1"/>
  <c r="F20" i="11"/>
  <c r="H19" i="11"/>
  <c r="G19" i="11"/>
  <c r="F19" i="11"/>
  <c r="H18" i="11"/>
  <c r="G18" i="11"/>
  <c r="K26" i="11" s="1"/>
  <c r="F18" i="11"/>
  <c r="H17" i="11"/>
  <c r="G17" i="11"/>
  <c r="F17" i="11"/>
  <c r="H16" i="11"/>
  <c r="G16" i="11"/>
  <c r="K16" i="11" s="1"/>
  <c r="F16" i="11"/>
  <c r="H15" i="11"/>
  <c r="G15" i="11"/>
  <c r="F15" i="11"/>
  <c r="H14" i="11"/>
  <c r="G14" i="11"/>
  <c r="K128" i="11" s="1"/>
  <c r="F14" i="11"/>
  <c r="H13" i="11"/>
  <c r="G13" i="11"/>
  <c r="F13" i="11"/>
  <c r="H12" i="11"/>
  <c r="G12" i="11"/>
  <c r="K12" i="11" s="1"/>
  <c r="F12" i="11"/>
  <c r="H11" i="11"/>
  <c r="G11" i="11"/>
  <c r="K11" i="11" s="1"/>
  <c r="F11" i="11"/>
  <c r="H10" i="11"/>
  <c r="G10" i="11"/>
  <c r="I7" i="12" s="1"/>
  <c r="F10" i="11"/>
  <c r="H9" i="11"/>
  <c r="G9" i="11"/>
  <c r="F9" i="11"/>
  <c r="K8" i="11"/>
  <c r="H8" i="11"/>
  <c r="G8" i="11"/>
  <c r="F8" i="11"/>
  <c r="H7" i="11"/>
  <c r="G7" i="11"/>
  <c r="K115" i="11" s="1"/>
  <c r="F7" i="11"/>
  <c r="H6" i="11"/>
  <c r="G6" i="11"/>
  <c r="K6" i="11" s="1"/>
  <c r="F6" i="11"/>
  <c r="H5" i="11"/>
  <c r="G5" i="11"/>
  <c r="F5" i="11"/>
  <c r="K4" i="11"/>
  <c r="H4" i="11"/>
  <c r="G4" i="11"/>
  <c r="F4" i="11"/>
  <c r="H3" i="11"/>
  <c r="G3" i="11"/>
  <c r="H7" i="12" s="1"/>
  <c r="F3" i="11"/>
  <c r="K2" i="11"/>
  <c r="H2" i="11"/>
  <c r="G2" i="11"/>
  <c r="J3" i="12" s="1"/>
  <c r="F2" i="11"/>
  <c r="J18" i="12" l="1"/>
  <c r="K103" i="11"/>
  <c r="K39" i="12"/>
  <c r="I77" i="12"/>
  <c r="AJ184" i="13"/>
  <c r="K22" i="11"/>
  <c r="I29" i="12"/>
  <c r="K448" i="11"/>
  <c r="I82" i="12"/>
  <c r="I78" i="12"/>
  <c r="I74" i="12"/>
  <c r="I70" i="12"/>
  <c r="I66" i="12"/>
  <c r="I62" i="12"/>
  <c r="I58" i="12"/>
  <c r="I54" i="12"/>
  <c r="I50" i="12"/>
  <c r="J81" i="12"/>
  <c r="J77" i="12"/>
  <c r="J73" i="12"/>
  <c r="J69" i="12"/>
  <c r="J65" i="12"/>
  <c r="J61" i="12"/>
  <c r="J57" i="12"/>
  <c r="J53" i="12"/>
  <c r="J49" i="12"/>
  <c r="K416" i="11"/>
  <c r="H81" i="12"/>
  <c r="H77" i="12"/>
  <c r="H73" i="12"/>
  <c r="H69" i="12"/>
  <c r="H65" i="12"/>
  <c r="H61" i="12"/>
  <c r="H57" i="12"/>
  <c r="H53" i="12"/>
  <c r="H49" i="12"/>
  <c r="K80" i="12"/>
  <c r="K76" i="12"/>
  <c r="K72" i="12"/>
  <c r="K68" i="12"/>
  <c r="K64" i="12"/>
  <c r="K60" i="12"/>
  <c r="K56" i="12"/>
  <c r="K52" i="12"/>
  <c r="K48" i="12"/>
  <c r="K29" i="12"/>
  <c r="H56" i="12"/>
  <c r="K77" i="12"/>
  <c r="K14" i="11"/>
  <c r="K152" i="11"/>
  <c r="K216" i="11"/>
  <c r="K280" i="11"/>
  <c r="I3" i="12"/>
  <c r="I8" i="12"/>
  <c r="H14" i="12"/>
  <c r="I19" i="12"/>
  <c r="I24" i="12"/>
  <c r="H30" i="12"/>
  <c r="I35" i="12"/>
  <c r="I40" i="12"/>
  <c r="H46" i="12"/>
  <c r="I51" i="12"/>
  <c r="I56" i="12"/>
  <c r="H62" i="12"/>
  <c r="I67" i="12"/>
  <c r="I72" i="12"/>
  <c r="H78" i="12"/>
  <c r="I83" i="12"/>
  <c r="AJ305" i="13"/>
  <c r="AI415" i="13"/>
  <c r="AH115" i="14"/>
  <c r="AI17" i="13"/>
  <c r="AJ17" i="13" s="1"/>
  <c r="AI89" i="13"/>
  <c r="AJ89" i="13" s="1"/>
  <c r="AH5" i="14"/>
  <c r="AI65" i="13"/>
  <c r="AJ65" i="13" s="1"/>
  <c r="AI41" i="13"/>
  <c r="AJ41" i="13" s="1"/>
  <c r="AJ347" i="13"/>
  <c r="AJ234" i="13"/>
  <c r="J2" i="12"/>
  <c r="J28" i="12"/>
  <c r="AI468" i="13"/>
  <c r="AH126" i="14"/>
  <c r="K34" i="12"/>
  <c r="K71" i="12"/>
  <c r="AI107" i="14"/>
  <c r="AJ383" i="13"/>
  <c r="H24" i="12"/>
  <c r="H67" i="12"/>
  <c r="K168" i="11"/>
  <c r="K200" i="11"/>
  <c r="K264" i="11"/>
  <c r="K312" i="11"/>
  <c r="K344" i="11"/>
  <c r="J14" i="12"/>
  <c r="J24" i="12"/>
  <c r="J40" i="12"/>
  <c r="J51" i="12"/>
  <c r="J62" i="12"/>
  <c r="J78" i="12"/>
  <c r="P16" i="14"/>
  <c r="AI697" i="13"/>
  <c r="AH199" i="14"/>
  <c r="AI909" i="13"/>
  <c r="AJ909" i="13" s="1"/>
  <c r="AI945" i="13"/>
  <c r="AJ945" i="13" s="1"/>
  <c r="AH267" i="14"/>
  <c r="I13" i="12"/>
  <c r="I61" i="12"/>
  <c r="AI23" i="13"/>
  <c r="AI93" i="13"/>
  <c r="AJ93" i="13" s="1"/>
  <c r="AI503" i="13"/>
  <c r="AI137" i="14" s="1"/>
  <c r="AH137" i="14"/>
  <c r="K142" i="11"/>
  <c r="K184" i="11"/>
  <c r="K232" i="11"/>
  <c r="K248" i="11"/>
  <c r="K328" i="11"/>
  <c r="I10" i="12"/>
  <c r="I6" i="12"/>
  <c r="I2" i="12"/>
  <c r="J9" i="12"/>
  <c r="J5" i="12"/>
  <c r="K129" i="11"/>
  <c r="K125" i="11"/>
  <c r="K121" i="11"/>
  <c r="K117" i="11"/>
  <c r="K113" i="11"/>
  <c r="K109" i="11"/>
  <c r="K105" i="11"/>
  <c r="K101" i="11"/>
  <c r="K97" i="11"/>
  <c r="K93" i="11"/>
  <c r="K89" i="11"/>
  <c r="K85" i="11"/>
  <c r="K81" i="11"/>
  <c r="K77" i="11"/>
  <c r="K73" i="11"/>
  <c r="K69" i="11"/>
  <c r="K65" i="11"/>
  <c r="K61" i="11"/>
  <c r="K57" i="11"/>
  <c r="K53" i="11"/>
  <c r="K49" i="11"/>
  <c r="K45" i="11"/>
  <c r="K41" i="11"/>
  <c r="K37" i="11"/>
  <c r="K33" i="11"/>
  <c r="K29" i="11"/>
  <c r="K25" i="11"/>
  <c r="K21" i="11"/>
  <c r="K17" i="11"/>
  <c r="K13" i="11"/>
  <c r="K9" i="11"/>
  <c r="K5" i="11"/>
  <c r="H9" i="12"/>
  <c r="H5" i="12"/>
  <c r="K4" i="12"/>
  <c r="K8" i="12"/>
  <c r="K10" i="11"/>
  <c r="K138" i="11"/>
  <c r="J8" i="12"/>
  <c r="J19" i="12"/>
  <c r="J30" i="12"/>
  <c r="J35" i="12"/>
  <c r="J46" i="12"/>
  <c r="J56" i="12"/>
  <c r="J67" i="12"/>
  <c r="J72" i="12"/>
  <c r="J83" i="12"/>
  <c r="AI111" i="13"/>
  <c r="AJ111" i="13" s="1"/>
  <c r="K158" i="11"/>
  <c r="K174" i="11"/>
  <c r="K190" i="11"/>
  <c r="K206" i="11"/>
  <c r="K222" i="11"/>
  <c r="K238" i="11"/>
  <c r="K254" i="11"/>
  <c r="K270" i="11"/>
  <c r="K302" i="11"/>
  <c r="K318" i="11"/>
  <c r="K419" i="11"/>
  <c r="K3" i="12"/>
  <c r="I9" i="12"/>
  <c r="K14" i="12"/>
  <c r="K19" i="12"/>
  <c r="I25" i="12"/>
  <c r="K30" i="12"/>
  <c r="K35" i="12"/>
  <c r="I41" i="12"/>
  <c r="K46" i="12"/>
  <c r="K51" i="12"/>
  <c r="I57" i="12"/>
  <c r="K62" i="12"/>
  <c r="K67" i="12"/>
  <c r="I73" i="12"/>
  <c r="K78" i="12"/>
  <c r="K83" i="12"/>
  <c r="AI126" i="14"/>
  <c r="AJ539" i="13"/>
  <c r="AJ321" i="13"/>
  <c r="AJ404" i="13"/>
  <c r="AI286" i="14"/>
  <c r="AK286" i="14" s="1"/>
  <c r="AJ952" i="13"/>
  <c r="J23" i="12"/>
  <c r="K86" i="11"/>
  <c r="K13" i="12"/>
  <c r="AI92" i="13"/>
  <c r="AI116" i="13"/>
  <c r="AJ116" i="13" s="1"/>
  <c r="AH20" i="14"/>
  <c r="AJ193" i="13"/>
  <c r="AJ80" i="13"/>
  <c r="AI539" i="13"/>
  <c r="AI844" i="13"/>
  <c r="AI664" i="13"/>
  <c r="AJ664" i="13" s="1"/>
  <c r="AJ881" i="13"/>
  <c r="AJ1066" i="13"/>
  <c r="P322" i="14"/>
  <c r="AI777" i="13"/>
  <c r="AI225" i="14" s="1"/>
  <c r="AK225" i="14" s="1"/>
  <c r="AJ777" i="13"/>
  <c r="K45" i="12"/>
  <c r="K19" i="11"/>
  <c r="K83" i="11"/>
  <c r="H31" i="12"/>
  <c r="K41" i="12"/>
  <c r="H63" i="12"/>
  <c r="K15" i="11"/>
  <c r="K79" i="11"/>
  <c r="K143" i="11"/>
  <c r="K276" i="11"/>
  <c r="I20" i="12"/>
  <c r="H26" i="12"/>
  <c r="I31" i="12"/>
  <c r="I36" i="12"/>
  <c r="H42" i="12"/>
  <c r="I47" i="12"/>
  <c r="I52" i="12"/>
  <c r="H58" i="12"/>
  <c r="I63" i="12"/>
  <c r="I68" i="12"/>
  <c r="H74" i="12"/>
  <c r="I79" i="12"/>
  <c r="P5" i="14"/>
  <c r="AK180" i="14"/>
  <c r="AJ126" i="13"/>
  <c r="AH31" i="14"/>
  <c r="AI290" i="13"/>
  <c r="AJ290" i="13" s="1"/>
  <c r="AI338" i="13"/>
  <c r="AJ338" i="13" s="1"/>
  <c r="AJ678" i="13"/>
  <c r="P203" i="14"/>
  <c r="AI801" i="13"/>
  <c r="AJ801" i="13" s="1"/>
  <c r="AH231" i="14"/>
  <c r="K124" i="11"/>
  <c r="J39" i="12"/>
  <c r="AI40" i="13"/>
  <c r="AJ40" i="13" s="1"/>
  <c r="AI88" i="13"/>
  <c r="AJ88" i="13" s="1"/>
  <c r="K56" i="11"/>
  <c r="K130" i="11"/>
  <c r="K414" i="11"/>
  <c r="J10" i="12"/>
  <c r="J20" i="12"/>
  <c r="J31" i="12"/>
  <c r="J47" i="12"/>
  <c r="J58" i="12"/>
  <c r="J74" i="12"/>
  <c r="J79" i="12"/>
  <c r="AI211" i="13"/>
  <c r="AH61" i="14"/>
  <c r="AI239" i="13"/>
  <c r="AI299" i="13"/>
  <c r="AI371" i="13"/>
  <c r="AJ371" i="13" s="1"/>
  <c r="AI323" i="13"/>
  <c r="AJ323" i="13" s="1"/>
  <c r="AI2150" i="13"/>
  <c r="AJ2150" i="13" s="1"/>
  <c r="AH620" i="14"/>
  <c r="AH806" i="14"/>
  <c r="K39" i="11"/>
  <c r="H35" i="12"/>
  <c r="H51" i="12"/>
  <c r="H72" i="12"/>
  <c r="H83" i="12"/>
  <c r="H15" i="12"/>
  <c r="H36" i="12"/>
  <c r="H47" i="12"/>
  <c r="K73" i="12"/>
  <c r="K32" i="11"/>
  <c r="K126" i="11"/>
  <c r="K164" i="11"/>
  <c r="K228" i="11"/>
  <c r="K260" i="11"/>
  <c r="H10" i="12"/>
  <c r="K420" i="11"/>
  <c r="J4" i="12"/>
  <c r="J15" i="12"/>
  <c r="J26" i="12"/>
  <c r="J36" i="12"/>
  <c r="J42" i="12"/>
  <c r="J52" i="12"/>
  <c r="J63" i="12"/>
  <c r="J68" i="12"/>
  <c r="K7" i="11"/>
  <c r="K135" i="11"/>
  <c r="K415" i="11"/>
  <c r="I5" i="12"/>
  <c r="K10" i="12"/>
  <c r="K15" i="12"/>
  <c r="I21" i="12"/>
  <c r="K26" i="12"/>
  <c r="K31" i="12"/>
  <c r="I37" i="12"/>
  <c r="K42" i="12"/>
  <c r="K47" i="12"/>
  <c r="I53" i="12"/>
  <c r="K58" i="12"/>
  <c r="K63" i="12"/>
  <c r="I69" i="12"/>
  <c r="K74" i="12"/>
  <c r="K79" i="12"/>
  <c r="AI291" i="13"/>
  <c r="AJ164" i="13"/>
  <c r="AI187" i="13"/>
  <c r="AH127" i="14"/>
  <c r="AI56" i="13"/>
  <c r="AI182" i="13"/>
  <c r="AJ182" i="13" s="1"/>
  <c r="AI80" i="13"/>
  <c r="AI94" i="13"/>
  <c r="AI118" i="13"/>
  <c r="AJ118" i="13" s="1"/>
  <c r="AI455" i="13"/>
  <c r="AJ455" i="13"/>
  <c r="AI1181" i="13"/>
  <c r="AJ1181" i="13"/>
  <c r="AI895" i="13"/>
  <c r="AI949" i="13"/>
  <c r="AH265" i="14"/>
  <c r="AI383" i="14"/>
  <c r="AJ1241" i="13"/>
  <c r="H8" i="12"/>
  <c r="K66" i="11"/>
  <c r="H4" i="12"/>
  <c r="K25" i="12"/>
  <c r="K57" i="12"/>
  <c r="H68" i="12"/>
  <c r="K62" i="11"/>
  <c r="K180" i="11"/>
  <c r="K244" i="11"/>
  <c r="I15" i="12"/>
  <c r="H11" i="12"/>
  <c r="H27" i="12"/>
  <c r="K37" i="12"/>
  <c r="H59" i="12"/>
  <c r="AJ117" i="13"/>
  <c r="AJ379" i="13"/>
  <c r="AJ56" i="13"/>
  <c r="AI563" i="13"/>
  <c r="AJ630" i="13"/>
  <c r="AI210" i="14"/>
  <c r="AJ720" i="13"/>
  <c r="AI350" i="13"/>
  <c r="AJ350" i="13" s="1"/>
  <c r="J7" i="12"/>
  <c r="K2" i="12"/>
  <c r="I45" i="12"/>
  <c r="K100" i="11"/>
  <c r="K9" i="12"/>
  <c r="AK4" i="14"/>
  <c r="K96" i="11"/>
  <c r="K148" i="11"/>
  <c r="K212" i="11"/>
  <c r="K292" i="11"/>
  <c r="I4" i="12"/>
  <c r="K3" i="11"/>
  <c r="K5" i="12"/>
  <c r="H16" i="12"/>
  <c r="K21" i="12"/>
  <c r="H32" i="12"/>
  <c r="H43" i="12"/>
  <c r="H48" i="12"/>
  <c r="K53" i="12"/>
  <c r="H64" i="12"/>
  <c r="K69" i="12"/>
  <c r="H75" i="12"/>
  <c r="H80" i="12"/>
  <c r="AI64" i="13"/>
  <c r="AJ64" i="13" s="1"/>
  <c r="H6" i="12"/>
  <c r="I11" i="12"/>
  <c r="I16" i="12"/>
  <c r="H22" i="12"/>
  <c r="I27" i="12"/>
  <c r="I32" i="12"/>
  <c r="H38" i="12"/>
  <c r="I48" i="12"/>
  <c r="H54" i="12"/>
  <c r="I59" i="12"/>
  <c r="I64" i="12"/>
  <c r="H70" i="12"/>
  <c r="I75" i="12"/>
  <c r="I80" i="12"/>
  <c r="AI213" i="13"/>
  <c r="AI87" i="13"/>
  <c r="P198" i="14"/>
  <c r="AI443" i="13"/>
  <c r="AJ443" i="13" s="1"/>
  <c r="AJ563" i="13"/>
  <c r="AJ697" i="13"/>
  <c r="AJ413" i="13"/>
  <c r="K107" i="11"/>
  <c r="J44" i="12"/>
  <c r="K18" i="12"/>
  <c r="K50" i="12"/>
  <c r="K82" i="12"/>
  <c r="K18" i="11"/>
  <c r="H3" i="12"/>
  <c r="AJ468" i="13"/>
  <c r="K36" i="11"/>
  <c r="H20" i="12"/>
  <c r="H52" i="12"/>
  <c r="H79" i="12"/>
  <c r="K196" i="11"/>
  <c r="K308" i="11"/>
  <c r="K149" i="11"/>
  <c r="K356" i="11"/>
  <c r="I46" i="12"/>
  <c r="I42" i="12"/>
  <c r="I38" i="12"/>
  <c r="I34" i="12"/>
  <c r="I30" i="12"/>
  <c r="I26" i="12"/>
  <c r="I22" i="12"/>
  <c r="I18" i="12"/>
  <c r="I14" i="12"/>
  <c r="J45" i="12"/>
  <c r="J41" i="12"/>
  <c r="J37" i="12"/>
  <c r="J33" i="12"/>
  <c r="J29" i="12"/>
  <c r="J25" i="12"/>
  <c r="J21" i="12"/>
  <c r="J17" i="12"/>
  <c r="J13" i="12"/>
  <c r="K145" i="11"/>
  <c r="K141" i="11"/>
  <c r="K137" i="11"/>
  <c r="K133" i="11"/>
  <c r="H45" i="12"/>
  <c r="H41" i="12"/>
  <c r="H37" i="12"/>
  <c r="H33" i="12"/>
  <c r="H29" i="12"/>
  <c r="H25" i="12"/>
  <c r="H21" i="12"/>
  <c r="H17" i="12"/>
  <c r="H13" i="12"/>
  <c r="K44" i="12"/>
  <c r="K40" i="12"/>
  <c r="K36" i="12"/>
  <c r="K32" i="12"/>
  <c r="K28" i="12"/>
  <c r="K24" i="12"/>
  <c r="K20" i="12"/>
  <c r="K16" i="12"/>
  <c r="K12" i="12"/>
  <c r="J6" i="12"/>
  <c r="J11" i="12"/>
  <c r="J16" i="12"/>
  <c r="J22" i="12"/>
  <c r="J27" i="12"/>
  <c r="J32" i="12"/>
  <c r="J38" i="12"/>
  <c r="J43" i="12"/>
  <c r="J48" i="12"/>
  <c r="J54" i="12"/>
  <c r="J59" i="12"/>
  <c r="J64" i="12"/>
  <c r="J70" i="12"/>
  <c r="J75" i="12"/>
  <c r="J80" i="12"/>
  <c r="AI31" i="14"/>
  <c r="AI304" i="13"/>
  <c r="AJ304" i="13" s="1"/>
  <c r="AJ168" i="13"/>
  <c r="AI546" i="13"/>
  <c r="AI259" i="13"/>
  <c r="AJ259" i="13" s="1"/>
  <c r="AI369" i="13"/>
  <c r="AJ369" i="13" s="1"/>
  <c r="AI433" i="13"/>
  <c r="AJ433" i="13" s="1"/>
  <c r="AH73" i="14"/>
  <c r="AI343" i="13"/>
  <c r="AI409" i="13"/>
  <c r="AK184" i="14"/>
  <c r="J12" i="12"/>
  <c r="H40" i="12"/>
  <c r="K61" i="12"/>
  <c r="K38" i="11"/>
  <c r="K72" i="11"/>
  <c r="K102" i="11"/>
  <c r="K150" i="11"/>
  <c r="K182" i="11"/>
  <c r="K214" i="11"/>
  <c r="K246" i="11"/>
  <c r="K6" i="12"/>
  <c r="I17" i="12"/>
  <c r="K22" i="12"/>
  <c r="I33" i="12"/>
  <c r="I49" i="12"/>
  <c r="K59" i="12"/>
  <c r="I65" i="12"/>
  <c r="K75" i="12"/>
  <c r="I81" i="12"/>
  <c r="AI112" i="13"/>
  <c r="P148" i="14"/>
  <c r="AI97" i="13"/>
  <c r="AJ97" i="13" s="1"/>
  <c r="AI121" i="13"/>
  <c r="AJ121" i="13" s="1"/>
  <c r="AI223" i="13"/>
  <c r="AJ223" i="13" s="1"/>
  <c r="P146" i="14"/>
  <c r="AJ35" i="13"/>
  <c r="AK212" i="14"/>
  <c r="AJ729" i="13"/>
  <c r="P207" i="14"/>
  <c r="AI326" i="13"/>
  <c r="AI416" i="13"/>
  <c r="AJ416" i="13" s="1"/>
  <c r="AJ852" i="13"/>
  <c r="K7" i="12"/>
  <c r="K55" i="12"/>
  <c r="K146" i="11"/>
  <c r="H19" i="12"/>
  <c r="AJ243" i="13"/>
  <c r="P63" i="14"/>
  <c r="K55" i="11"/>
  <c r="K119" i="11"/>
  <c r="K166" i="11"/>
  <c r="K198" i="11"/>
  <c r="K230" i="11"/>
  <c r="K262" i="11"/>
  <c r="K11" i="12"/>
  <c r="K27" i="12"/>
  <c r="K38" i="12"/>
  <c r="K43" i="12"/>
  <c r="K54" i="12"/>
  <c r="K70" i="12"/>
  <c r="K34" i="11"/>
  <c r="K51" i="11"/>
  <c r="K68" i="11"/>
  <c r="K98" i="11"/>
  <c r="K422" i="11"/>
  <c r="K17" i="12"/>
  <c r="H23" i="12"/>
  <c r="H28" i="12"/>
  <c r="K33" i="12"/>
  <c r="H39" i="12"/>
  <c r="H44" i="12"/>
  <c r="K49" i="12"/>
  <c r="H55" i="12"/>
  <c r="H60" i="12"/>
  <c r="K65" i="12"/>
  <c r="H71" i="12"/>
  <c r="H76" i="12"/>
  <c r="K81" i="12"/>
  <c r="AI117" i="13"/>
  <c r="AJ115" i="13"/>
  <c r="AJ524" i="13"/>
  <c r="P115" i="14"/>
  <c r="AJ294" i="13"/>
  <c r="P315" i="14"/>
  <c r="P329" i="14"/>
  <c r="AJ1091" i="13"/>
  <c r="P342" i="14"/>
  <c r="AJ1122" i="13"/>
  <c r="AI1666" i="13"/>
  <c r="AJ1666" i="13" s="1"/>
  <c r="K120" i="11"/>
  <c r="K30" i="11"/>
  <c r="K47" i="11"/>
  <c r="K64" i="11"/>
  <c r="K94" i="11"/>
  <c r="K111" i="11"/>
  <c r="K156" i="11"/>
  <c r="K172" i="11"/>
  <c r="K188" i="11"/>
  <c r="K204" i="11"/>
  <c r="K220" i="11"/>
  <c r="K236" i="11"/>
  <c r="K252" i="11"/>
  <c r="K268" i="11"/>
  <c r="K284" i="11"/>
  <c r="K316" i="11"/>
  <c r="K332" i="11"/>
  <c r="K417" i="11"/>
  <c r="H2" i="12"/>
  <c r="I12" i="12"/>
  <c r="H18" i="12"/>
  <c r="I23" i="12"/>
  <c r="I28" i="12"/>
  <c r="H34" i="12"/>
  <c r="I39" i="12"/>
  <c r="H50" i="12"/>
  <c r="I55" i="12"/>
  <c r="I60" i="12"/>
  <c r="H66" i="12"/>
  <c r="I71" i="12"/>
  <c r="I76" i="12"/>
  <c r="H82" i="12"/>
  <c r="AJ546" i="13"/>
  <c r="AI255" i="13"/>
  <c r="AI429" i="13"/>
  <c r="P497" i="14"/>
  <c r="AJ1619" i="13"/>
  <c r="P452" i="14"/>
  <c r="AJ1424" i="13"/>
  <c r="AJ1408" i="13"/>
  <c r="AH588" i="14"/>
  <c r="AJ2455" i="13"/>
  <c r="P644" i="14"/>
  <c r="P983" i="14"/>
  <c r="AJ3323" i="13"/>
  <c r="AJ2650" i="13"/>
  <c r="P772" i="14"/>
  <c r="P1113" i="14"/>
  <c r="AK1449" i="14"/>
  <c r="P809" i="14"/>
  <c r="AJ1025" i="13"/>
  <c r="AJ3491" i="13"/>
  <c r="P1037" i="14"/>
  <c r="AI3611" i="13"/>
  <c r="AJ3611" i="13"/>
  <c r="AJ4869" i="13"/>
  <c r="P1497" i="14"/>
  <c r="AJ2340" i="13"/>
  <c r="P690" i="14"/>
  <c r="AJ4213" i="13"/>
  <c r="AI2644" i="13"/>
  <c r="AI772" i="14" s="1"/>
  <c r="AJ2644" i="13"/>
  <c r="AI3630" i="13"/>
  <c r="AJ3630" i="13" s="1"/>
  <c r="AI1368" i="14"/>
  <c r="AJ4470" i="13"/>
  <c r="P276" i="14"/>
  <c r="AI287" i="14"/>
  <c r="P351" i="14"/>
  <c r="AJ1394" i="13"/>
  <c r="AI1718" i="13"/>
  <c r="AI438" i="14"/>
  <c r="AJ1462" i="13"/>
  <c r="AH385" i="14"/>
  <c r="AI2421" i="13"/>
  <c r="AJ2421" i="13" s="1"/>
  <c r="AJ2183" i="13"/>
  <c r="AJ2496" i="13"/>
  <c r="P732" i="14"/>
  <c r="P251" i="14"/>
  <c r="AH287" i="14"/>
  <c r="AI2434" i="13"/>
  <c r="AJ2434" i="13" s="1"/>
  <c r="AI2587" i="13"/>
  <c r="AJ2587" i="13" s="1"/>
  <c r="AH715" i="14"/>
  <c r="P579" i="14"/>
  <c r="P705" i="14"/>
  <c r="AI2272" i="13"/>
  <c r="AJ2272" i="13"/>
  <c r="P965" i="14"/>
  <c r="P896" i="14"/>
  <c r="AJ3456" i="13"/>
  <c r="P1026" i="14"/>
  <c r="P168" i="14"/>
  <c r="AH37" i="14"/>
  <c r="AJ215" i="13"/>
  <c r="AJ329" i="13"/>
  <c r="AJ481" i="13"/>
  <c r="AI222" i="14"/>
  <c r="AJ67" i="13"/>
  <c r="AH90" i="14"/>
  <c r="AJ326" i="13"/>
  <c r="AI207" i="14"/>
  <c r="AI317" i="14"/>
  <c r="P368" i="14"/>
  <c r="AI267" i="14"/>
  <c r="AH351" i="14"/>
  <c r="AI224" i="14"/>
  <c r="AJ944" i="13"/>
  <c r="AI1582" i="13"/>
  <c r="AJ1582" i="13" s="1"/>
  <c r="AJ1414" i="13"/>
  <c r="AJ1642" i="13"/>
  <c r="AJ1249" i="13"/>
  <c r="AJ1687" i="13"/>
  <c r="AJ1288" i="13"/>
  <c r="AJ1834" i="13"/>
  <c r="AJ2119" i="13"/>
  <c r="AI2625" i="13"/>
  <c r="AJ2625" i="13" s="1"/>
  <c r="P969" i="14"/>
  <c r="P987" i="14"/>
  <c r="AJ3339" i="13"/>
  <c r="P1007" i="14"/>
  <c r="AJ3395" i="13"/>
  <c r="AI2492" i="13"/>
  <c r="AJ2492" i="13" s="1"/>
  <c r="AI2666" i="13"/>
  <c r="AI2624" i="13"/>
  <c r="AJ2624" i="13" s="1"/>
  <c r="AJ3148" i="13"/>
  <c r="P922" i="14"/>
  <c r="AI231" i="14"/>
  <c r="AI340" i="13"/>
  <c r="AJ340" i="13" s="1"/>
  <c r="P220" i="14"/>
  <c r="AJ1333" i="13"/>
  <c r="AJ1402" i="13"/>
  <c r="AH648" i="14"/>
  <c r="P665" i="14"/>
  <c r="P561" i="14"/>
  <c r="AJ2997" i="13"/>
  <c r="P873" i="14"/>
  <c r="P1135" i="14"/>
  <c r="AJ98" i="13"/>
  <c r="AJ557" i="13"/>
  <c r="AI328" i="13"/>
  <c r="AI752" i="13"/>
  <c r="AJ480" i="13"/>
  <c r="P223" i="14"/>
  <c r="AJ1297" i="13"/>
  <c r="AI1504" i="13"/>
  <c r="AI1550" i="13"/>
  <c r="AJ1550" i="13" s="1"/>
  <c r="AJ1512" i="13"/>
  <c r="AK739" i="14"/>
  <c r="AI1720" i="13"/>
  <c r="AI2599" i="13"/>
  <c r="AI1748" i="13"/>
  <c r="AH716" i="14"/>
  <c r="AH817" i="14"/>
  <c r="AI2739" i="13"/>
  <c r="AI2781" i="13"/>
  <c r="AI807" i="14" s="1"/>
  <c r="AJ3376" i="13"/>
  <c r="P1000" i="14"/>
  <c r="P80" i="14"/>
  <c r="AJ548" i="13"/>
  <c r="K304" i="11"/>
  <c r="K320" i="11"/>
  <c r="AI5" i="14"/>
  <c r="AJ291" i="13"/>
  <c r="AJ419" i="13"/>
  <c r="P19" i="14"/>
  <c r="P98" i="14"/>
  <c r="AJ300" i="13"/>
  <c r="AK297" i="14"/>
  <c r="P119" i="14"/>
  <c r="AJ625" i="13"/>
  <c r="P170" i="14"/>
  <c r="AH218" i="14"/>
  <c r="AK256" i="14"/>
  <c r="AJ921" i="13"/>
  <c r="AI767" i="13"/>
  <c r="AJ767" i="13" s="1"/>
  <c r="AJ949" i="13"/>
  <c r="P243" i="14"/>
  <c r="AJ1161" i="13"/>
  <c r="AH362" i="14"/>
  <c r="AJ1504" i="13"/>
  <c r="AJ1358" i="13"/>
  <c r="AI1583" i="13"/>
  <c r="AJ1583" i="13" s="1"/>
  <c r="AI1830" i="13"/>
  <c r="AJ1376" i="13"/>
  <c r="AH649" i="14"/>
  <c r="AI1871" i="13"/>
  <c r="AJ2205" i="13"/>
  <c r="AI2279" i="13"/>
  <c r="P722" i="14"/>
  <c r="AI2422" i="13"/>
  <c r="P573" i="14"/>
  <c r="AH780" i="14"/>
  <c r="P547" i="14"/>
  <c r="AH631" i="14"/>
  <c r="P829" i="14"/>
  <c r="AJ3320" i="13"/>
  <c r="P980" i="14"/>
  <c r="AJ3384" i="13"/>
  <c r="P1002" i="14"/>
  <c r="AI3742" i="13"/>
  <c r="AJ3742" i="13"/>
  <c r="AI2450" i="13"/>
  <c r="AI716" i="14" s="1"/>
  <c r="AI2534" i="13"/>
  <c r="AJ2534" i="13" s="1"/>
  <c r="AI2582" i="13"/>
  <c r="AJ2582" i="13" s="1"/>
  <c r="AI2474" i="13"/>
  <c r="AJ2474" i="13" s="1"/>
  <c r="AI2630" i="13"/>
  <c r="AJ2630" i="13" s="1"/>
  <c r="K288" i="11"/>
  <c r="K426" i="11"/>
  <c r="K421" i="11"/>
  <c r="P8" i="14"/>
  <c r="AK40" i="14"/>
  <c r="P117" i="14"/>
  <c r="AJ566" i="13"/>
  <c r="AJ303" i="13"/>
  <c r="AJ627" i="13"/>
  <c r="AI377" i="13"/>
  <c r="AI669" i="13"/>
  <c r="AJ669" i="13" s="1"/>
  <c r="AJ592" i="13"/>
  <c r="P130" i="14"/>
  <c r="P228" i="14"/>
  <c r="AK228" i="14" s="1"/>
  <c r="AH247" i="14"/>
  <c r="P219" i="14"/>
  <c r="AI323" i="14"/>
  <c r="AJ1057" i="13"/>
  <c r="AJ895" i="13"/>
  <c r="AJ983" i="13"/>
  <c r="AI313" i="14"/>
  <c r="AI359" i="14"/>
  <c r="AK359" i="14" s="1"/>
  <c r="AH459" i="14"/>
  <c r="AI1518" i="13"/>
  <c r="AJ1518" i="13" s="1"/>
  <c r="AH463" i="14"/>
  <c r="AH436" i="14"/>
  <c r="AI1919" i="13"/>
  <c r="AI1986" i="13"/>
  <c r="AJ2167" i="13"/>
  <c r="AI1907" i="13"/>
  <c r="AJ1907" i="13" s="1"/>
  <c r="AI1825" i="13"/>
  <c r="AJ1825" i="13" s="1"/>
  <c r="AH739" i="14"/>
  <c r="P723" i="14"/>
  <c r="AH1500" i="14"/>
  <c r="AI2186" i="13"/>
  <c r="AI2282" i="13"/>
  <c r="AI2330" i="13"/>
  <c r="AI2210" i="13"/>
  <c r="AJ2210" i="13" s="1"/>
  <c r="AJ2186" i="13"/>
  <c r="AI2078" i="13"/>
  <c r="P721" i="14"/>
  <c r="AI553" i="14"/>
  <c r="AH610" i="14"/>
  <c r="AI2086" i="13"/>
  <c r="AJ2086" i="13" s="1"/>
  <c r="AJ2367" i="13"/>
  <c r="P693" i="14"/>
  <c r="AI1421" i="14"/>
  <c r="AJ4631" i="13"/>
  <c r="AJ3698" i="13"/>
  <c r="P1106" i="14"/>
  <c r="P846" i="14"/>
  <c r="AJ2916" i="13"/>
  <c r="AJ4387" i="13"/>
  <c r="AJ390" i="13"/>
  <c r="P88" i="14"/>
  <c r="AJ534" i="13"/>
  <c r="AI38" i="13"/>
  <c r="P103" i="14"/>
  <c r="P121" i="14"/>
  <c r="P161" i="14"/>
  <c r="AJ255" i="13"/>
  <c r="AI372" i="13"/>
  <c r="AJ92" i="13"/>
  <c r="P90" i="14"/>
  <c r="AJ367" i="13"/>
  <c r="AJ406" i="13"/>
  <c r="AI533" i="13"/>
  <c r="AJ533" i="13" s="1"/>
  <c r="P232" i="14"/>
  <c r="AK284" i="14"/>
  <c r="AI199" i="14"/>
  <c r="AJ239" i="13"/>
  <c r="AJ745" i="13"/>
  <c r="AJ838" i="13"/>
  <c r="AJ1073" i="13"/>
  <c r="P343" i="14"/>
  <c r="AI269" i="14"/>
  <c r="AH289" i="14"/>
  <c r="P481" i="14"/>
  <c r="AK512" i="14"/>
  <c r="P430" i="14"/>
  <c r="AJ1526" i="13"/>
  <c r="P524" i="14"/>
  <c r="AJ1406" i="13"/>
  <c r="P519" i="14"/>
  <c r="AI2375" i="13"/>
  <c r="AI701" i="14" s="1"/>
  <c r="AH515" i="14"/>
  <c r="AH701" i="14"/>
  <c r="AI2471" i="13"/>
  <c r="AI2555" i="13"/>
  <c r="AI1873" i="13"/>
  <c r="AJ1873" i="13" s="1"/>
  <c r="AI2011" i="13"/>
  <c r="AJ2011" i="13" s="1"/>
  <c r="P597" i="14"/>
  <c r="AH465" i="14"/>
  <c r="AI2265" i="13"/>
  <c r="AH651" i="14"/>
  <c r="AI2217" i="13"/>
  <c r="AI3701" i="13"/>
  <c r="AJ3701" i="13"/>
  <c r="AJ4200" i="13"/>
  <c r="AI1298" i="14"/>
  <c r="AK1298" i="14" s="1"/>
  <c r="AJ4268" i="13"/>
  <c r="AI173" i="14"/>
  <c r="P279" i="14"/>
  <c r="P367" i="14"/>
  <c r="P462" i="14"/>
  <c r="AI2081" i="13"/>
  <c r="AI2772" i="13"/>
  <c r="AI2790" i="13"/>
  <c r="AJ636" i="13"/>
  <c r="AI2648" i="13"/>
  <c r="AI770" i="14" s="1"/>
  <c r="AJ3239" i="13"/>
  <c r="K226" i="11"/>
  <c r="K242" i="11"/>
  <c r="K258" i="11"/>
  <c r="K274" i="11"/>
  <c r="K290" i="11"/>
  <c r="K306" i="11"/>
  <c r="K428" i="11"/>
  <c r="AK42" i="14"/>
  <c r="AI423" i="13"/>
  <c r="P44" i="14"/>
  <c r="AJ702" i="13"/>
  <c r="AJ938" i="13"/>
  <c r="AJ1033" i="13"/>
  <c r="AJ1190" i="13"/>
  <c r="AI941" i="13"/>
  <c r="AJ941" i="13" s="1"/>
  <c r="AJ1015" i="13"/>
  <c r="AJ1430" i="13"/>
  <c r="AJ1600" i="13"/>
  <c r="AJ1214" i="13"/>
  <c r="AK587" i="14"/>
  <c r="AH462" i="14"/>
  <c r="AI2225" i="13"/>
  <c r="AI2068" i="13"/>
  <c r="AH616" i="14"/>
  <c r="AH518" i="14"/>
  <c r="AH704" i="14"/>
  <c r="P988" i="14"/>
  <c r="AJ3146" i="13"/>
  <c r="P920" i="14"/>
  <c r="AI44" i="13"/>
  <c r="AJ44" i="13" s="1"/>
  <c r="AI68" i="13"/>
  <c r="AJ68" i="13" s="1"/>
  <c r="AJ759" i="13"/>
  <c r="AJ1480" i="13"/>
  <c r="AH774" i="14"/>
  <c r="AI1649" i="13"/>
  <c r="AI503" i="14" s="1"/>
  <c r="AH503" i="14"/>
  <c r="AH689" i="14"/>
  <c r="AI1785" i="13"/>
  <c r="AI1917" i="13"/>
  <c r="AJ1917" i="13" s="1"/>
  <c r="AI1869" i="13"/>
  <c r="AJ1869" i="13" s="1"/>
  <c r="AI2180" i="13"/>
  <c r="AI644" i="14" s="1"/>
  <c r="AI2402" i="13"/>
  <c r="AJ2402" i="13" s="1"/>
  <c r="AJ3258" i="13"/>
  <c r="P960" i="14"/>
  <c r="AJ3509" i="13"/>
  <c r="AJ4872" i="13"/>
  <c r="P1500" i="14"/>
  <c r="AI2030" i="13"/>
  <c r="AJ2030" i="13" s="1"/>
  <c r="AI2138" i="13"/>
  <c r="AJ2138" i="13" s="1"/>
  <c r="AI2096" i="13"/>
  <c r="AJ2096" i="13" s="1"/>
  <c r="AI2054" i="13"/>
  <c r="AJ2054" i="13" s="1"/>
  <c r="AI2162" i="13"/>
  <c r="AJ2162" i="13" s="1"/>
  <c r="AI4112" i="13"/>
  <c r="AJ4112" i="13" s="1"/>
  <c r="AJ4570" i="13"/>
  <c r="AK1501" i="14"/>
  <c r="AJ803" i="13"/>
  <c r="P1084" i="14"/>
  <c r="AI3239" i="13"/>
  <c r="AI3257" i="13"/>
  <c r="AJ4727" i="13"/>
  <c r="P985" i="14"/>
  <c r="P1009" i="14"/>
  <c r="AI2528" i="13"/>
  <c r="AJ2528" i="13" s="1"/>
  <c r="AJ2658" i="13"/>
  <c r="AJ3222" i="13"/>
  <c r="P1078" i="14"/>
  <c r="AJ3558" i="13"/>
  <c r="AI4381" i="13"/>
  <c r="AI1339" i="14" s="1"/>
  <c r="AK1339" i="14" s="1"/>
  <c r="AK1383" i="14"/>
  <c r="P1339" i="14"/>
  <c r="AJ4023" i="13"/>
  <c r="AJ4492" i="13"/>
  <c r="AI1451" i="14"/>
  <c r="AJ4846" i="13"/>
  <c r="AK1505" i="14"/>
  <c r="AJ4873" i="13"/>
  <c r="AI1486" i="14"/>
  <c r="AJ388" i="13"/>
  <c r="AI3072" i="13"/>
  <c r="AJ2890" i="13"/>
  <c r="AI3258" i="13"/>
  <c r="AI4031" i="13"/>
  <c r="AJ4031" i="13" s="1"/>
  <c r="AI4118" i="13"/>
  <c r="AJ4118" i="13" s="1"/>
  <c r="AI2792" i="13"/>
  <c r="AJ2792" i="13" s="1"/>
  <c r="AI73" i="13"/>
  <c r="AJ73" i="13" s="1"/>
  <c r="AI3934" i="13"/>
  <c r="AJ3934" i="13" s="1"/>
  <c r="AJ4860" i="13"/>
  <c r="AI728" i="14"/>
  <c r="AK1455" i="14"/>
  <c r="AI1336" i="14"/>
  <c r="AI1218" i="14"/>
  <c r="AH1451" i="14"/>
  <c r="AK1492" i="14"/>
  <c r="P1428" i="14"/>
  <c r="AH1486" i="14"/>
  <c r="AJ496" i="13"/>
  <c r="AJ3468" i="13"/>
  <c r="P964" i="14"/>
  <c r="AI4203" i="13"/>
  <c r="AJ4203" i="13" s="1"/>
  <c r="AI4120" i="13"/>
  <c r="AJ4120" i="13" s="1"/>
  <c r="AJ137" i="13"/>
  <c r="AJ3199" i="13"/>
  <c r="AI4209" i="13"/>
  <c r="AJ4209" i="13" s="1"/>
  <c r="AI4392" i="13"/>
  <c r="AJ4392" i="13" s="1"/>
  <c r="AJ3538" i="13"/>
  <c r="AI2742" i="13"/>
  <c r="AI1772" i="13"/>
  <c r="P638" i="14"/>
  <c r="P557" i="14"/>
  <c r="AJ2578" i="13"/>
  <c r="AJ2620" i="13"/>
  <c r="AJ2790" i="13"/>
  <c r="AI2533" i="13"/>
  <c r="AJ2533" i="13" s="1"/>
  <c r="P924" i="14"/>
  <c r="P1100" i="14"/>
  <c r="AJ3619" i="13"/>
  <c r="P1137" i="14"/>
  <c r="AK1430" i="14"/>
  <c r="P1395" i="14"/>
  <c r="P1508" i="14"/>
  <c r="AJ3684" i="13"/>
  <c r="AJ660" i="13"/>
  <c r="AI119" i="13"/>
  <c r="AJ119" i="13" s="1"/>
  <c r="AI3348" i="13"/>
  <c r="AJ3348" i="13" s="1"/>
  <c r="AI1565" i="13"/>
  <c r="AJ1565" i="13" s="1"/>
  <c r="AJ4925" i="13"/>
  <c r="AJ3506" i="13"/>
  <c r="AJ3111" i="13"/>
  <c r="P1385" i="14"/>
  <c r="AI3338" i="13"/>
  <c r="AI3347" i="13"/>
  <c r="AJ3347" i="13" s="1"/>
  <c r="AI4391" i="13"/>
  <c r="AJ4391" i="13" s="1"/>
  <c r="AI1516" i="13"/>
  <c r="AJ1516" i="13" s="1"/>
  <c r="AI2208" i="13"/>
  <c r="AJ2208" i="13" s="1"/>
  <c r="AI2680" i="13"/>
  <c r="AJ2680" i="13" s="1"/>
  <c r="AI1707" i="13"/>
  <c r="AJ2025" i="13"/>
  <c r="AI4388" i="13"/>
  <c r="AJ4388" i="13" s="1"/>
  <c r="P1365" i="14"/>
  <c r="AJ4834" i="13"/>
  <c r="AJ1871" i="13"/>
  <c r="AI2161" i="13"/>
  <c r="AJ2471" i="13"/>
  <c r="AI1846" i="13"/>
  <c r="AJ1846" i="13" s="1"/>
  <c r="AJ2212" i="13"/>
  <c r="AJ2068" i="13"/>
  <c r="AJ2132" i="13"/>
  <c r="P754" i="14"/>
  <c r="AI1897" i="13"/>
  <c r="AJ1897" i="13" s="1"/>
  <c r="P913" i="14"/>
  <c r="AI2408" i="13"/>
  <c r="AJ2408" i="13" s="1"/>
  <c r="P785" i="14"/>
  <c r="AJ2945" i="13"/>
  <c r="P917" i="14"/>
  <c r="AI2261" i="13"/>
  <c r="AJ2261" i="13" s="1"/>
  <c r="AJ2617" i="13"/>
  <c r="P906" i="14"/>
  <c r="AI2560" i="13"/>
  <c r="AJ2560" i="13" s="1"/>
  <c r="P832" i="14"/>
  <c r="AJ2385" i="13"/>
  <c r="AJ3779" i="13"/>
  <c r="AJ3637" i="13"/>
  <c r="AJ3662" i="13"/>
  <c r="AJ3757" i="13"/>
  <c r="AK1318" i="14"/>
  <c r="AI4667" i="13"/>
  <c r="AI1433" i="14" s="1"/>
  <c r="AK1464" i="14"/>
  <c r="P1222" i="14"/>
  <c r="AI1222" i="14"/>
  <c r="P1402" i="14"/>
  <c r="P1516" i="14"/>
  <c r="AK1509" i="14"/>
  <c r="AJ4814" i="13"/>
  <c r="AI1484" i="13"/>
  <c r="AJ1484" i="13" s="1"/>
  <c r="P210" i="14"/>
  <c r="AK210" i="14" s="1"/>
  <c r="AJ623" i="13"/>
  <c r="AJ3274" i="13"/>
  <c r="AI1731" i="13"/>
  <c r="AJ1731" i="13" s="1"/>
  <c r="AJ1324" i="13"/>
  <c r="AI2606" i="13"/>
  <c r="AI4619" i="13"/>
  <c r="AJ4619" i="13"/>
  <c r="AJ2982" i="13"/>
  <c r="P1139" i="14"/>
  <c r="P898" i="14"/>
  <c r="AJ3948" i="13"/>
  <c r="AJ4144" i="13"/>
  <c r="AH1222" i="14"/>
  <c r="P1431" i="14"/>
  <c r="AK1431" i="14" s="1"/>
  <c r="AI1524" i="14"/>
  <c r="AI672" i="13"/>
  <c r="AJ672" i="13" s="1"/>
  <c r="AJ3271" i="13"/>
  <c r="AJ3920" i="13"/>
  <c r="AJ1685" i="13"/>
  <c r="AI3349" i="13"/>
  <c r="AJ2809" i="13"/>
  <c r="P892" i="14"/>
  <c r="AI3161" i="13"/>
  <c r="AJ3161" i="13" s="1"/>
  <c r="AI2984" i="13"/>
  <c r="AI3074" i="13"/>
  <c r="AJ3074" i="13" s="1"/>
  <c r="AJ4945" i="13"/>
  <c r="AI4202" i="13"/>
  <c r="AJ4202" i="13" s="1"/>
  <c r="AJ4537" i="13"/>
  <c r="AI4121" i="13"/>
  <c r="AJ4121" i="13" s="1"/>
  <c r="AJ4815" i="13"/>
  <c r="P1082" i="14"/>
  <c r="P390" i="14"/>
  <c r="AH507" i="14"/>
  <c r="AJ1753" i="13"/>
  <c r="AI2311" i="13"/>
  <c r="AJ1649" i="13"/>
  <c r="AI1788" i="13"/>
  <c r="AJ2511" i="13"/>
  <c r="AI2264" i="13"/>
  <c r="AJ2264" i="13" s="1"/>
  <c r="AJ2807" i="13"/>
  <c r="AI2333" i="13"/>
  <c r="AJ2333" i="13" s="1"/>
  <c r="P954" i="14"/>
  <c r="P880" i="14"/>
  <c r="P908" i="14"/>
  <c r="AI2672" i="13"/>
  <c r="AJ2672" i="13" s="1"/>
  <c r="AJ3645" i="13"/>
  <c r="P1133" i="14"/>
  <c r="AJ4088" i="13"/>
  <c r="AK1330" i="14"/>
  <c r="AK1342" i="14"/>
  <c r="AJ3755" i="13"/>
  <c r="AJ4299" i="13"/>
  <c r="AI1246" i="14"/>
  <c r="AH1524" i="14"/>
  <c r="AJ4580" i="13"/>
  <c r="AJ4490" i="13"/>
  <c r="AI2566" i="13"/>
  <c r="AJ2566" i="13" s="1"/>
  <c r="AJ1819" i="13"/>
  <c r="AI346" i="13"/>
  <c r="AJ346" i="13" s="1"/>
  <c r="AI1503" i="13"/>
  <c r="AI465" i="14" s="1"/>
  <c r="AK465" i="14" s="1"/>
  <c r="AI2735" i="13"/>
  <c r="AJ655" i="13"/>
  <c r="AI2590" i="13"/>
  <c r="AJ2590" i="13" s="1"/>
  <c r="AJ2741" i="13"/>
  <c r="AI3168" i="13"/>
  <c r="AJ3168" i="13" s="1"/>
  <c r="AI3158" i="13"/>
  <c r="AJ3158" i="13" s="1"/>
  <c r="AI4299" i="13"/>
  <c r="AI3075" i="13"/>
  <c r="AJ3075" i="13" s="1"/>
  <c r="AI4205" i="13"/>
  <c r="AJ4205" i="13" s="1"/>
  <c r="AJ4781" i="13"/>
  <c r="AI2097" i="13"/>
  <c r="AI2248" i="13"/>
  <c r="AI2407" i="13"/>
  <c r="AJ2326" i="13"/>
  <c r="P737" i="14"/>
  <c r="AI2610" i="13"/>
  <c r="AJ2610" i="13" s="1"/>
  <c r="AI2400" i="13"/>
  <c r="AJ2400" i="13" s="1"/>
  <c r="AJ3251" i="13"/>
  <c r="AJ2449" i="13"/>
  <c r="P769" i="14"/>
  <c r="P823" i="14"/>
  <c r="AJ2889" i="13"/>
  <c r="AJ2344" i="13"/>
  <c r="AI2632" i="13"/>
  <c r="AJ2632" i="13" s="1"/>
  <c r="P910" i="14"/>
  <c r="AI2576" i="13"/>
  <c r="AJ3257" i="13"/>
  <c r="AJ2570" i="13"/>
  <c r="AI2783" i="13"/>
  <c r="AJ2783" i="13" s="1"/>
  <c r="AJ3072" i="13"/>
  <c r="P1070" i="14"/>
  <c r="P1065" i="14"/>
  <c r="AJ3734" i="13"/>
  <c r="AJ3718" i="13"/>
  <c r="P1195" i="14"/>
  <c r="AJ4020" i="13"/>
  <c r="AJ4263" i="13"/>
  <c r="AI1211" i="14"/>
  <c r="P1437" i="14"/>
  <c r="P1461" i="14"/>
  <c r="P1504" i="14"/>
  <c r="AI3166" i="13"/>
  <c r="AJ3166" i="13" s="1"/>
  <c r="AJ1068" i="13"/>
  <c r="AI46" i="13"/>
  <c r="AJ46" i="13" s="1"/>
  <c r="AI1555" i="13"/>
  <c r="AJ1555" i="13" s="1"/>
  <c r="P615" i="14"/>
  <c r="AK615" i="14" s="1"/>
  <c r="AI678" i="13"/>
  <c r="AI4302" i="13"/>
  <c r="AJ4302" i="13" s="1"/>
  <c r="AI3079" i="13"/>
  <c r="AJ3079" i="13" s="1"/>
  <c r="AI4117" i="13"/>
  <c r="AJ4117" i="13" s="1"/>
  <c r="AJ926" i="13"/>
  <c r="AI3162" i="13"/>
  <c r="AJ3162" i="13" s="1"/>
  <c r="AI4206" i="13"/>
  <c r="AJ4206" i="13" s="1"/>
  <c r="AI4123" i="13"/>
  <c r="AJ4123" i="13" s="1"/>
  <c r="AI4210" i="13"/>
  <c r="AJ4210" i="13" s="1"/>
  <c r="AI2398" i="13"/>
  <c r="AJ2398" i="13" s="1"/>
  <c r="AI2207" i="13"/>
  <c r="AI653" i="14" s="1"/>
  <c r="AI2296" i="13"/>
  <c r="AJ2296" i="13" s="1"/>
  <c r="P574" i="14"/>
  <c r="AI2404" i="13"/>
  <c r="AJ2404" i="13" s="1"/>
  <c r="AI2662" i="13"/>
  <c r="AJ3053" i="13"/>
  <c r="P1011" i="14"/>
  <c r="P1148" i="14"/>
  <c r="P1168" i="14"/>
  <c r="AI1245" i="14"/>
  <c r="AJ3904" i="13"/>
  <c r="AJ3964" i="13"/>
  <c r="AJ4304" i="13"/>
  <c r="AK1354" i="14"/>
  <c r="AH1211" i="14"/>
  <c r="AJ4620" i="13"/>
  <c r="P1376" i="14"/>
  <c r="AK1376" i="14" s="1"/>
  <c r="AJ4514" i="13"/>
  <c r="AJ2364" i="13"/>
  <c r="AJ820" i="13"/>
  <c r="AI3163" i="13"/>
  <c r="AJ3163" i="13" s="1"/>
  <c r="AI435" i="13"/>
  <c r="AJ435" i="13" s="1"/>
  <c r="AI1563" i="13"/>
  <c r="AJ1563" i="13" s="1"/>
  <c r="AI4113" i="13"/>
  <c r="AJ4113" i="13" s="1"/>
  <c r="AI2288" i="13"/>
  <c r="AJ2288" i="13" s="1"/>
  <c r="AJ1821" i="13"/>
  <c r="AJ521" i="13"/>
  <c r="AI1485" i="13"/>
  <c r="AJ1485" i="13" s="1"/>
  <c r="AI1509" i="13"/>
  <c r="AJ1509" i="13" s="1"/>
  <c r="AJ1758" i="13"/>
  <c r="AI4387" i="13"/>
  <c r="AI2846" i="13"/>
  <c r="AJ2846" i="13" s="1"/>
  <c r="AI2898" i="13"/>
  <c r="AJ2898" i="13" s="1"/>
  <c r="AJ1398" i="13"/>
  <c r="AJ1470" i="13"/>
  <c r="AI530" i="14"/>
  <c r="AJ1359" i="13"/>
  <c r="AH567" i="14"/>
  <c r="AI1983" i="13"/>
  <c r="AJ2258" i="13"/>
  <c r="AJ2420" i="13"/>
  <c r="AI2538" i="13"/>
  <c r="AJ2538" i="13" s="1"/>
  <c r="AJ1844" i="13"/>
  <c r="AJ2207" i="13"/>
  <c r="AI2200" i="13"/>
  <c r="AJ2200" i="13" s="1"/>
  <c r="P685" i="14"/>
  <c r="AI2312" i="13"/>
  <c r="AJ2312" i="13" s="1"/>
  <c r="P889" i="14"/>
  <c r="AJ3061" i="13"/>
  <c r="AJ3349" i="13"/>
  <c r="P834" i="14"/>
  <c r="P958" i="14"/>
  <c r="AI2738" i="13"/>
  <c r="AJ2738" i="13" s="1"/>
  <c r="AI2593" i="13"/>
  <c r="AJ2593" i="13" s="1"/>
  <c r="P836" i="14"/>
  <c r="P1149" i="14"/>
  <c r="AJ3485" i="13"/>
  <c r="AJ3437" i="13"/>
  <c r="AJ3908" i="13"/>
  <c r="AJ4092" i="13"/>
  <c r="AK1310" i="14"/>
  <c r="AK1421" i="14"/>
  <c r="AK1441" i="14"/>
  <c r="AI1174" i="14"/>
  <c r="AJ3691" i="13"/>
  <c r="AJ4500" i="13"/>
  <c r="P1416" i="14"/>
  <c r="AK1469" i="14"/>
  <c r="AJ4586" i="13"/>
  <c r="AJ2310" i="13"/>
  <c r="AI2469" i="13"/>
  <c r="AJ2469" i="13" s="1"/>
  <c r="AJ1557" i="13"/>
  <c r="AI2614" i="13"/>
  <c r="AJ2614" i="13" s="1"/>
  <c r="AJ868" i="13"/>
  <c r="AJ2461" i="13"/>
  <c r="AJ2764" i="13"/>
  <c r="AI4207" i="13"/>
  <c r="AJ4207" i="13" s="1"/>
  <c r="AI3068" i="13"/>
  <c r="AJ3068" i="13" s="1"/>
  <c r="AI1589" i="13"/>
  <c r="AJ1589" i="13" s="1"/>
  <c r="AI4028" i="13"/>
  <c r="AJ4028" i="13" s="1"/>
  <c r="AI4294" i="13"/>
  <c r="AJ4294" i="13" s="1"/>
  <c r="AH1165" i="14"/>
  <c r="AI4213" i="13"/>
  <c r="AJ4643" i="13"/>
  <c r="P431" i="14"/>
  <c r="P483" i="14"/>
  <c r="AI2231" i="13"/>
  <c r="AJ2040" i="13"/>
  <c r="AI1892" i="13"/>
  <c r="AJ1892" i="13" s="1"/>
  <c r="AJ3165" i="13"/>
  <c r="P962" i="14"/>
  <c r="AJ2742" i="13"/>
  <c r="AI804" i="14"/>
  <c r="AJ3338" i="13"/>
  <c r="P1150" i="14"/>
  <c r="AJ2801" i="13"/>
  <c r="AJ3582" i="13"/>
  <c r="AJ3709" i="13"/>
  <c r="AK1375" i="14"/>
  <c r="AK1474" i="14"/>
  <c r="P1311" i="14"/>
  <c r="AK1397" i="14"/>
  <c r="AI1208" i="14"/>
  <c r="AK1400" i="14"/>
  <c r="AJ4007" i="13"/>
  <c r="P1129" i="14"/>
  <c r="AI1187" i="14"/>
  <c r="AI1215" i="14"/>
  <c r="AI1279" i="14"/>
  <c r="AH1174" i="14"/>
  <c r="AJ4615" i="13"/>
  <c r="AI1378" i="14"/>
  <c r="AK1378" i="14" s="1"/>
  <c r="AJ4516" i="13"/>
  <c r="AJ994" i="13"/>
  <c r="AI3346" i="13"/>
  <c r="AJ3346" i="13" s="1"/>
  <c r="AI3165" i="13"/>
  <c r="AI2980" i="13"/>
  <c r="AJ2980" i="13" s="1"/>
  <c r="AJ3418" i="13"/>
  <c r="AI2932" i="13"/>
  <c r="AJ2932" i="13" s="1"/>
  <c r="AI2986" i="13"/>
  <c r="AJ3034" i="13"/>
  <c r="AI2834" i="13"/>
  <c r="AJ2834" i="13" s="1"/>
  <c r="AI3943" i="13"/>
  <c r="AJ3943" i="13" s="1"/>
  <c r="AJ1012" i="13"/>
  <c r="P382" i="14"/>
  <c r="AJ3916" i="13"/>
  <c r="AI4204" i="13"/>
  <c r="AJ4204" i="13" s="1"/>
  <c r="AJ4802" i="13"/>
  <c r="AJ2986" i="13"/>
  <c r="AI2696" i="13"/>
  <c r="AJ2696" i="13" s="1"/>
  <c r="P933" i="14"/>
  <c r="AJ3453" i="13"/>
  <c r="AK1322" i="14"/>
  <c r="AH1208" i="14"/>
  <c r="AH1215" i="14"/>
  <c r="AI4542" i="13"/>
  <c r="AI1392" i="14" s="1"/>
  <c r="AK1392" i="14" s="1"/>
  <c r="AJ4636" i="13"/>
  <c r="AJ4882" i="13"/>
  <c r="P196" i="14"/>
  <c r="AJ1579" i="13"/>
  <c r="AI2224" i="13"/>
  <c r="AJ2224" i="13" s="1"/>
  <c r="AI370" i="13"/>
  <c r="AJ370" i="13" s="1"/>
  <c r="AI4208" i="13"/>
  <c r="AJ4208" i="13" s="1"/>
  <c r="AI2314" i="13"/>
  <c r="AJ2314" i="13" s="1"/>
  <c r="AI4024" i="13"/>
  <c r="AJ4024" i="13" s="1"/>
  <c r="AI3073" i="13"/>
  <c r="AJ3073" i="13" s="1"/>
  <c r="AJ4672" i="13"/>
  <c r="AI2835" i="13"/>
  <c r="AJ2835" i="13" s="1"/>
  <c r="AI2828" i="13"/>
  <c r="AJ2828" i="13" s="1"/>
  <c r="AI4211" i="13"/>
  <c r="AJ4211" i="13" s="1"/>
  <c r="AJ4818" i="13"/>
  <c r="AJ2984" i="13"/>
  <c r="AJ3598" i="13"/>
  <c r="AI4309" i="13"/>
  <c r="AI1315" i="14" s="1"/>
  <c r="AI3164" i="13"/>
  <c r="AJ3164" i="13" s="1"/>
  <c r="AJ1673" i="13"/>
  <c r="AJ2892" i="13"/>
  <c r="AI2822" i="13"/>
  <c r="AJ2822" i="13" s="1"/>
  <c r="AI4025" i="13"/>
  <c r="AJ4025" i="13" s="1"/>
  <c r="P47" i="14"/>
  <c r="P916" i="14"/>
  <c r="AJ4623" i="13"/>
  <c r="AJ3595" i="13"/>
  <c r="AJ3683" i="13"/>
  <c r="AJ3763" i="13"/>
  <c r="AK1423" i="14"/>
  <c r="AK1314" i="14"/>
  <c r="AK1346" i="14"/>
  <c r="AI1219" i="14"/>
  <c r="AI1500" i="14"/>
  <c r="AJ4546" i="13"/>
  <c r="P1514" i="14"/>
  <c r="AK1514" i="14" s="1"/>
  <c r="AJ479" i="13"/>
  <c r="AJ1019" i="13"/>
  <c r="AH376" i="14"/>
  <c r="AJ265" i="13"/>
  <c r="AI321" i="14"/>
  <c r="AK321" i="14" s="1"/>
  <c r="AJ3760" i="13"/>
  <c r="AI1613" i="13"/>
  <c r="AJ1613" i="13" s="1"/>
  <c r="AJ2450" i="13"/>
  <c r="P365" i="14"/>
  <c r="AI3160" i="13"/>
  <c r="AJ3160" i="13" s="1"/>
  <c r="AI2392" i="13"/>
  <c r="AJ2392" i="13" s="1"/>
  <c r="AI2750" i="13"/>
  <c r="AJ2750" i="13" s="1"/>
  <c r="AJ3018" i="13"/>
  <c r="AI4119" i="13"/>
  <c r="AJ4119" i="13" s="1"/>
  <c r="AI2796" i="13"/>
  <c r="AJ2796" i="13" s="1"/>
  <c r="AJ4281" i="13"/>
  <c r="AI4115" i="13"/>
  <c r="AJ4115" i="13" s="1"/>
  <c r="AJ1853" i="13"/>
  <c r="AJ2619" i="13"/>
  <c r="AJ202" i="13"/>
  <c r="AJ312" i="13"/>
  <c r="AJ287" i="13"/>
  <c r="AJ842" i="13"/>
  <c r="AJ1601" i="13"/>
  <c r="AJ1720" i="13"/>
  <c r="AK135" i="14"/>
  <c r="AH76" i="14"/>
  <c r="AI268" i="13"/>
  <c r="AI76" i="14" s="1"/>
  <c r="AI206" i="14"/>
  <c r="AJ716" i="13"/>
  <c r="AI230" i="14"/>
  <c r="AJ788" i="13"/>
  <c r="AK78" i="14"/>
  <c r="P101" i="14"/>
  <c r="AH124" i="14"/>
  <c r="AI448" i="13"/>
  <c r="AH38" i="14"/>
  <c r="AI140" i="13"/>
  <c r="AI38" i="14" s="1"/>
  <c r="AI219" i="13"/>
  <c r="AJ219" i="13" s="1"/>
  <c r="AH139" i="14"/>
  <c r="AI493" i="13"/>
  <c r="AI139" i="14" s="1"/>
  <c r="AJ517" i="13"/>
  <c r="AK173" i="14"/>
  <c r="AK317" i="14"/>
  <c r="P27" i="14"/>
  <c r="AJ99" i="13"/>
  <c r="AJ38" i="13"/>
  <c r="AI69" i="13"/>
  <c r="AJ69" i="13" s="1"/>
  <c r="AJ87" i="13"/>
  <c r="AJ113" i="13"/>
  <c r="AK77" i="14"/>
  <c r="AJ378" i="13"/>
  <c r="P128" i="14"/>
  <c r="AJ470" i="13"/>
  <c r="AK196" i="14"/>
  <c r="AJ328" i="13"/>
  <c r="AH101" i="14"/>
  <c r="AI444" i="13"/>
  <c r="AJ444" i="13" s="1"/>
  <c r="P9" i="14"/>
  <c r="P83" i="14"/>
  <c r="P69" i="14"/>
  <c r="AJ377" i="13"/>
  <c r="AJ512" i="13"/>
  <c r="AJ657" i="13"/>
  <c r="P71" i="14"/>
  <c r="P149" i="14"/>
  <c r="AI188" i="14"/>
  <c r="AI570" i="13"/>
  <c r="AJ570" i="13" s="1"/>
  <c r="P193" i="14"/>
  <c r="AK373" i="14"/>
  <c r="AJ295" i="13"/>
  <c r="AJ211" i="13"/>
  <c r="AI366" i="13"/>
  <c r="AJ366" i="13" s="1"/>
  <c r="P123" i="14"/>
  <c r="AI530" i="13"/>
  <c r="AJ590" i="13"/>
  <c r="AH189" i="14"/>
  <c r="AI663" i="13"/>
  <c r="AH72" i="14"/>
  <c r="AI252" i="13"/>
  <c r="AI72" i="14" s="1"/>
  <c r="AJ626" i="13"/>
  <c r="AJ364" i="13"/>
  <c r="AH104" i="14"/>
  <c r="AH147" i="14"/>
  <c r="AI525" i="13"/>
  <c r="AH154" i="14"/>
  <c r="AK258" i="14"/>
  <c r="AI280" i="14"/>
  <c r="AI293" i="14"/>
  <c r="AJ971" i="13"/>
  <c r="AK409" i="14"/>
  <c r="AH252" i="14"/>
  <c r="AI846" i="13"/>
  <c r="AH307" i="14"/>
  <c r="AI1009" i="13"/>
  <c r="AH191" i="14"/>
  <c r="AI665" i="13"/>
  <c r="AK303" i="14"/>
  <c r="AI769" i="13"/>
  <c r="AJ769" i="13" s="1"/>
  <c r="AK274" i="14"/>
  <c r="AK331" i="14"/>
  <c r="AJ319" i="13"/>
  <c r="AI850" i="13"/>
  <c r="AK271" i="14"/>
  <c r="AK294" i="14"/>
  <c r="AK415" i="14"/>
  <c r="P192" i="14"/>
  <c r="AJ771" i="13"/>
  <c r="AK299" i="14"/>
  <c r="AJ1202" i="13"/>
  <c r="AI169" i="14"/>
  <c r="AK231" i="14"/>
  <c r="AJ918" i="13"/>
  <c r="AH324" i="14"/>
  <c r="AI1062" i="13"/>
  <c r="AK336" i="14"/>
  <c r="P433" i="14"/>
  <c r="AJ1387" i="13"/>
  <c r="P457" i="14"/>
  <c r="AK457" i="14" s="1"/>
  <c r="AJ1459" i="13"/>
  <c r="AJ1157" i="13"/>
  <c r="AH367" i="14"/>
  <c r="AJ1301" i="13"/>
  <c r="AJ1415" i="13"/>
  <c r="P420" i="14"/>
  <c r="AH451" i="14"/>
  <c r="AI1441" i="13"/>
  <c r="AI451" i="14" s="1"/>
  <c r="AJ1473" i="13"/>
  <c r="AH468" i="14"/>
  <c r="AH654" i="14"/>
  <c r="AI1500" i="13"/>
  <c r="AI1620" i="13"/>
  <c r="AI1606" i="13"/>
  <c r="AH360" i="14"/>
  <c r="AI1170" i="13"/>
  <c r="AI1490" i="13"/>
  <c r="AJ1490" i="13" s="1"/>
  <c r="AI1562" i="13"/>
  <c r="AJ1562" i="13" s="1"/>
  <c r="AI1712" i="13"/>
  <c r="AJ1712" i="13" s="1"/>
  <c r="AI1610" i="13"/>
  <c r="AJ1610" i="13" s="1"/>
  <c r="AI1514" i="13"/>
  <c r="AJ1514" i="13" s="1"/>
  <c r="AI1576" i="13"/>
  <c r="AJ1576" i="13" s="1"/>
  <c r="AK399" i="14"/>
  <c r="P419" i="14"/>
  <c r="AK419" i="14" s="1"/>
  <c r="P484" i="14"/>
  <c r="AI1632" i="13"/>
  <c r="P344" i="14"/>
  <c r="P454" i="14"/>
  <c r="AH647" i="14"/>
  <c r="P470" i="14"/>
  <c r="AI1534" i="13"/>
  <c r="AJ1204" i="13"/>
  <c r="AH443" i="14"/>
  <c r="AH684" i="14"/>
  <c r="AI1694" i="13"/>
  <c r="P523" i="14"/>
  <c r="AH335" i="14"/>
  <c r="P440" i="14"/>
  <c r="P492" i="14"/>
  <c r="AI1624" i="13"/>
  <c r="AJ1624" i="13" s="1"/>
  <c r="P434" i="14"/>
  <c r="P456" i="14"/>
  <c r="P477" i="14"/>
  <c r="AI1625" i="13"/>
  <c r="AJ1625" i="13" s="1"/>
  <c r="AJ1664" i="13"/>
  <c r="AH460" i="14"/>
  <c r="AJ1718" i="13"/>
  <c r="AI1890" i="13"/>
  <c r="AJ1890" i="13" s="1"/>
  <c r="AH761" i="14"/>
  <c r="AJ1983" i="13"/>
  <c r="P600" i="14"/>
  <c r="P645" i="14"/>
  <c r="P678" i="14"/>
  <c r="AI2413" i="13"/>
  <c r="AJ2413" i="13" s="1"/>
  <c r="P746" i="14"/>
  <c r="AJ2558" i="13"/>
  <c r="AJ2594" i="13"/>
  <c r="AH466" i="14"/>
  <c r="AH676" i="14"/>
  <c r="AI1713" i="13"/>
  <c r="AH542" i="14"/>
  <c r="AH549" i="14"/>
  <c r="AH735" i="14"/>
  <c r="AI1809" i="13"/>
  <c r="AI549" i="14" s="1"/>
  <c r="AH753" i="14"/>
  <c r="AI604" i="14"/>
  <c r="P620" i="14"/>
  <c r="P627" i="14"/>
  <c r="AJ2294" i="13"/>
  <c r="AI1546" i="13"/>
  <c r="AH691" i="14"/>
  <c r="AK691" i="14" s="1"/>
  <c r="AH531" i="14"/>
  <c r="AH717" i="14"/>
  <c r="AI1743" i="13"/>
  <c r="AI1989" i="13"/>
  <c r="AI1923" i="13"/>
  <c r="AI1851" i="13"/>
  <c r="AJ1747" i="13"/>
  <c r="AI1775" i="13"/>
  <c r="AJ1775" i="13" s="1"/>
  <c r="AI1883" i="13"/>
  <c r="AJ1883" i="13" s="1"/>
  <c r="AI1835" i="13"/>
  <c r="AJ1835" i="13" s="1"/>
  <c r="AI1931" i="13"/>
  <c r="AJ1931" i="13" s="1"/>
  <c r="AH593" i="14"/>
  <c r="AH779" i="14"/>
  <c r="AI1967" i="13"/>
  <c r="AJ2140" i="13"/>
  <c r="AI2287" i="13"/>
  <c r="AJ2287" i="13" s="1"/>
  <c r="AI2319" i="13"/>
  <c r="AJ2319" i="13" s="1"/>
  <c r="AJ2351" i="13"/>
  <c r="P689" i="14"/>
  <c r="AH568" i="14"/>
  <c r="AH754" i="14"/>
  <c r="AI1876" i="13"/>
  <c r="AJ2234" i="13"/>
  <c r="AH670" i="14"/>
  <c r="AI1696" i="13"/>
  <c r="AI1895" i="13"/>
  <c r="AI1909" i="13"/>
  <c r="AJ1909" i="13" s="1"/>
  <c r="AJ2037" i="13"/>
  <c r="AI2188" i="13"/>
  <c r="AI646" i="14" s="1"/>
  <c r="AI2332" i="13"/>
  <c r="AI2308" i="13"/>
  <c r="P756" i="14"/>
  <c r="AJ2574" i="13"/>
  <c r="AI2244" i="13"/>
  <c r="P610" i="14"/>
  <c r="AI2172" i="13"/>
  <c r="AI648" i="14" s="1"/>
  <c r="AI2292" i="13"/>
  <c r="P662" i="14"/>
  <c r="AI2271" i="13"/>
  <c r="AJ2495" i="13"/>
  <c r="P731" i="14"/>
  <c r="P553" i="14"/>
  <c r="AI1865" i="13"/>
  <c r="AJ1865" i="13" s="1"/>
  <c r="AI2147" i="13"/>
  <c r="AI35" i="14"/>
  <c r="AK35" i="14" s="1"/>
  <c r="AJ125" i="13"/>
  <c r="AI408" i="13"/>
  <c r="P122" i="14"/>
  <c r="AK122" i="14" s="1"/>
  <c r="AJ446" i="13"/>
  <c r="P136" i="14"/>
  <c r="AJ490" i="13"/>
  <c r="AH24" i="14"/>
  <c r="AI78" i="13"/>
  <c r="AH63" i="14"/>
  <c r="AI225" i="13"/>
  <c r="AI63" i="14" s="1"/>
  <c r="AI293" i="13"/>
  <c r="AJ293" i="13" s="1"/>
  <c r="P116" i="14"/>
  <c r="AJ422" i="13"/>
  <c r="AJ560" i="13"/>
  <c r="AK8" i="14"/>
  <c r="AH84" i="14"/>
  <c r="AI288" i="13"/>
  <c r="AI84" i="14" s="1"/>
  <c r="AH97" i="14"/>
  <c r="AI337" i="13"/>
  <c r="AI97" i="14" s="1"/>
  <c r="AK97" i="14" s="1"/>
  <c r="AH103" i="14"/>
  <c r="AK103" i="14" s="1"/>
  <c r="AI361" i="13"/>
  <c r="AI103" i="14" s="1"/>
  <c r="AJ526" i="13"/>
  <c r="AI174" i="14"/>
  <c r="AK174" i="14" s="1"/>
  <c r="AJ612" i="13"/>
  <c r="AI79" i="13"/>
  <c r="AK5" i="14"/>
  <c r="AJ91" i="13"/>
  <c r="AJ429" i="13"/>
  <c r="AI317" i="13"/>
  <c r="AJ317" i="13" s="1"/>
  <c r="P104" i="14"/>
  <c r="AJ380" i="13"/>
  <c r="AI8" i="14"/>
  <c r="AI189" i="13"/>
  <c r="AI341" i="13"/>
  <c r="AJ341" i="13" s="1"/>
  <c r="AK128" i="14"/>
  <c r="AI11" i="14"/>
  <c r="AK11" i="14" s="1"/>
  <c r="AJ29" i="13"/>
  <c r="AI96" i="13"/>
  <c r="AJ96" i="13" s="1"/>
  <c r="AI114" i="13"/>
  <c r="AJ114" i="13" s="1"/>
  <c r="AJ187" i="13"/>
  <c r="P94" i="14"/>
  <c r="AJ355" i="13"/>
  <c r="AH153" i="14"/>
  <c r="AI549" i="13"/>
  <c r="AJ549" i="13" s="1"/>
  <c r="AI560" i="13"/>
  <c r="AI32" i="14"/>
  <c r="AI216" i="13"/>
  <c r="AJ216" i="13" s="1"/>
  <c r="AI362" i="13"/>
  <c r="AJ362" i="13" s="1"/>
  <c r="AJ476" i="13"/>
  <c r="AI10" i="14"/>
  <c r="AH65" i="14"/>
  <c r="AI227" i="13"/>
  <c r="AI65" i="14" s="1"/>
  <c r="AJ382" i="13"/>
  <c r="AK199" i="14"/>
  <c r="AI855" i="13"/>
  <c r="AJ855" i="13" s="1"/>
  <c r="AJ315" i="13"/>
  <c r="AJ580" i="13"/>
  <c r="AJ730" i="13"/>
  <c r="AH30" i="14"/>
  <c r="AI558" i="13"/>
  <c r="AJ575" i="13"/>
  <c r="AJ668" i="13"/>
  <c r="AH64" i="14"/>
  <c r="AI226" i="13"/>
  <c r="AI420" i="13"/>
  <c r="AJ420" i="13" s="1"/>
  <c r="AJ134" i="13"/>
  <c r="P53" i="14"/>
  <c r="P102" i="14"/>
  <c r="AH96" i="14"/>
  <c r="AI336" i="13"/>
  <c r="AJ409" i="13"/>
  <c r="AI565" i="13"/>
  <c r="AJ565" i="13" s="1"/>
  <c r="AK186" i="14"/>
  <c r="AJ682" i="13"/>
  <c r="AJ94" i="13"/>
  <c r="AI183" i="13"/>
  <c r="AJ183" i="13" s="1"/>
  <c r="P120" i="14"/>
  <c r="P147" i="14"/>
  <c r="AJ525" i="13"/>
  <c r="AH160" i="14"/>
  <c r="AI574" i="13"/>
  <c r="AI160" i="14" s="1"/>
  <c r="AJ601" i="13"/>
  <c r="AJ646" i="13"/>
  <c r="P217" i="14"/>
  <c r="AK217" i="14" s="1"/>
  <c r="AJ948" i="13"/>
  <c r="AI316" i="14"/>
  <c r="AJ1042" i="13"/>
  <c r="AH207" i="14"/>
  <c r="AK386" i="14"/>
  <c r="AI754" i="13"/>
  <c r="AH243" i="14"/>
  <c r="AI825" i="13"/>
  <c r="P269" i="14"/>
  <c r="AK269" i="14" s="1"/>
  <c r="AI559" i="13"/>
  <c r="AJ559" i="13" s="1"/>
  <c r="P191" i="14"/>
  <c r="AJ850" i="13"/>
  <c r="AH281" i="14"/>
  <c r="AI935" i="13"/>
  <c r="P253" i="14"/>
  <c r="AJ1008" i="13"/>
  <c r="AK342" i="14"/>
  <c r="P81" i="14"/>
  <c r="AH304" i="14"/>
  <c r="AI1006" i="13"/>
  <c r="AI304" i="14" s="1"/>
  <c r="AJ828" i="13"/>
  <c r="P313" i="14"/>
  <c r="AJ1027" i="13"/>
  <c r="P499" i="14"/>
  <c r="AJ1621" i="13"/>
  <c r="AK698" i="14"/>
  <c r="AI220" i="13"/>
  <c r="AJ220" i="13" s="1"/>
  <c r="AH305" i="14"/>
  <c r="AI1007" i="13"/>
  <c r="AI305" i="14" s="1"/>
  <c r="AK322" i="14"/>
  <c r="AH169" i="14"/>
  <c r="AK169" i="14" s="1"/>
  <c r="AJ792" i="13"/>
  <c r="AK276" i="14"/>
  <c r="AH372" i="14"/>
  <c r="AI1206" i="13"/>
  <c r="AH424" i="14"/>
  <c r="AI1366" i="13"/>
  <c r="AI424" i="14" s="1"/>
  <c r="AI1486" i="13"/>
  <c r="AJ1486" i="13" s="1"/>
  <c r="AI1630" i="13"/>
  <c r="AJ1630" i="13" s="1"/>
  <c r="AJ899" i="13"/>
  <c r="AI380" i="14"/>
  <c r="AH440" i="14"/>
  <c r="AI1418" i="13"/>
  <c r="AI1551" i="13"/>
  <c r="AJ1551" i="13" s="1"/>
  <c r="P490" i="14"/>
  <c r="AI1611" i="13"/>
  <c r="AJ1611" i="13"/>
  <c r="AH489" i="14"/>
  <c r="AK489" i="14" s="1"/>
  <c r="AH675" i="14"/>
  <c r="P510" i="14"/>
  <c r="AJ1662" i="13"/>
  <c r="AH534" i="14"/>
  <c r="AH720" i="14"/>
  <c r="AI1746" i="13"/>
  <c r="AI1902" i="13"/>
  <c r="AI1926" i="13"/>
  <c r="AI1854" i="13"/>
  <c r="AK553" i="14"/>
  <c r="P416" i="14"/>
  <c r="AI1494" i="13"/>
  <c r="AI462" i="14" s="1"/>
  <c r="AK462" i="14" s="1"/>
  <c r="AI1638" i="13"/>
  <c r="AJ1638" i="13" s="1"/>
  <c r="AI1623" i="13"/>
  <c r="AJ1623" i="13" s="1"/>
  <c r="AJ987" i="13"/>
  <c r="AI1591" i="13"/>
  <c r="AJ1591" i="13" s="1"/>
  <c r="AJ1632" i="13"/>
  <c r="P386" i="14"/>
  <c r="AH423" i="14"/>
  <c r="AH461" i="14"/>
  <c r="AJ1534" i="13"/>
  <c r="AJ1595" i="13"/>
  <c r="AJ1036" i="13"/>
  <c r="AI349" i="14"/>
  <c r="AK370" i="14"/>
  <c r="P418" i="14"/>
  <c r="AH432" i="14"/>
  <c r="AH498" i="14"/>
  <c r="AI1702" i="13"/>
  <c r="AH379" i="14"/>
  <c r="AI1225" i="13"/>
  <c r="AH411" i="14"/>
  <c r="AI1329" i="13"/>
  <c r="P451" i="14"/>
  <c r="AH464" i="14"/>
  <c r="AH650" i="14"/>
  <c r="AI1496" i="13"/>
  <c r="AI1561" i="13"/>
  <c r="AI401" i="14"/>
  <c r="P427" i="14"/>
  <c r="AH565" i="14"/>
  <c r="AH751" i="14"/>
  <c r="AI1855" i="13"/>
  <c r="AH575" i="14"/>
  <c r="AI1928" i="13"/>
  <c r="AJ1928" i="13" s="1"/>
  <c r="AI2092" i="13"/>
  <c r="AH808" i="14"/>
  <c r="AI2158" i="13"/>
  <c r="AJ2158" i="13" s="1"/>
  <c r="P632" i="14"/>
  <c r="AI2156" i="13"/>
  <c r="AJ2156" i="13" s="1"/>
  <c r="AH638" i="14"/>
  <c r="AJ2239" i="13"/>
  <c r="P669" i="14"/>
  <c r="AJ2265" i="13"/>
  <c r="P701" i="14"/>
  <c r="AI726" i="14"/>
  <c r="AJ2466" i="13"/>
  <c r="AH490" i="14"/>
  <c r="AI1716" i="13"/>
  <c r="AH744" i="14"/>
  <c r="AH578" i="14"/>
  <c r="AH764" i="14"/>
  <c r="AI1922" i="13"/>
  <c r="AJ1922" i="13" s="1"/>
  <c r="AI1975" i="13"/>
  <c r="AH790" i="14"/>
  <c r="AH642" i="14"/>
  <c r="AH828" i="14"/>
  <c r="AI2148" i="13"/>
  <c r="AI2157" i="13"/>
  <c r="AJ2157" i="13" s="1"/>
  <c r="AJ2306" i="13"/>
  <c r="AH505" i="14"/>
  <c r="AH721" i="14"/>
  <c r="AJ1830" i="13"/>
  <c r="AI1953" i="13"/>
  <c r="AJ1953" i="13" s="1"/>
  <c r="P593" i="14"/>
  <c r="AJ1967" i="13"/>
  <c r="AJ1986" i="13"/>
  <c r="AI1995" i="13"/>
  <c r="AJ1995" i="13" s="1"/>
  <c r="AI2021" i="13"/>
  <c r="AI2129" i="13"/>
  <c r="AI2076" i="13"/>
  <c r="AH618" i="14"/>
  <c r="AH804" i="14"/>
  <c r="AH829" i="14"/>
  <c r="P681" i="14"/>
  <c r="P750" i="14"/>
  <c r="AH709" i="14"/>
  <c r="P538" i="14"/>
  <c r="AI1818" i="13"/>
  <c r="AJ1818" i="13" s="1"/>
  <c r="AI1974" i="13"/>
  <c r="AJ1974" i="13" s="1"/>
  <c r="AI1857" i="13"/>
  <c r="AJ1857" i="13" s="1"/>
  <c r="AH561" i="14"/>
  <c r="AH747" i="14"/>
  <c r="P568" i="14"/>
  <c r="AJ1876" i="13"/>
  <c r="AI603" i="14"/>
  <c r="AI2393" i="13"/>
  <c r="AH484" i="14"/>
  <c r="AI1861" i="13"/>
  <c r="AJ1861" i="13" s="1"/>
  <c r="AJ1895" i="13"/>
  <c r="AI1911" i="13"/>
  <c r="AH589" i="14"/>
  <c r="AH775" i="14"/>
  <c r="AI1951" i="13"/>
  <c r="AI589" i="14" s="1"/>
  <c r="AI2418" i="13"/>
  <c r="AI1935" i="13"/>
  <c r="AJ1935" i="13" s="1"/>
  <c r="AJ2089" i="13"/>
  <c r="AJ2271" i="13"/>
  <c r="P555" i="14"/>
  <c r="AH960" i="14"/>
  <c r="AI3246" i="13"/>
  <c r="AI960" i="14" s="1"/>
  <c r="AH988" i="14"/>
  <c r="AI3334" i="13"/>
  <c r="AI988" i="14" s="1"/>
  <c r="AJ3334" i="13"/>
  <c r="AH44" i="14"/>
  <c r="AK44" i="14" s="1"/>
  <c r="AI158" i="13"/>
  <c r="AI44" i="14" s="1"/>
  <c r="AI39" i="14"/>
  <c r="AK39" i="14" s="1"/>
  <c r="AJ214" i="13"/>
  <c r="P110" i="14"/>
  <c r="AJ112" i="13"/>
  <c r="AJ270" i="13"/>
  <c r="AI334" i="13"/>
  <c r="P150" i="14"/>
  <c r="AI198" i="14"/>
  <c r="AK198" i="14" s="1"/>
  <c r="AJ684" i="13"/>
  <c r="AH25" i="14"/>
  <c r="P54" i="14"/>
  <c r="AJ180" i="13"/>
  <c r="AI45" i="13"/>
  <c r="AJ45" i="13" s="1"/>
  <c r="AI199" i="13"/>
  <c r="AI427" i="13"/>
  <c r="AK139" i="14"/>
  <c r="AH150" i="14"/>
  <c r="AH18" i="14"/>
  <c r="AI54" i="13"/>
  <c r="AJ160" i="13"/>
  <c r="AH82" i="14"/>
  <c r="AI286" i="13"/>
  <c r="AI82" i="14" s="1"/>
  <c r="AJ421" i="13"/>
  <c r="AK177" i="14"/>
  <c r="AK241" i="14"/>
  <c r="P26" i="14"/>
  <c r="AI194" i="13"/>
  <c r="AJ194" i="13" s="1"/>
  <c r="P62" i="14"/>
  <c r="AK62" i="14" s="1"/>
  <c r="AJ224" i="13"/>
  <c r="P153" i="14"/>
  <c r="AK168" i="14"/>
  <c r="AK216" i="14"/>
  <c r="AK316" i="14"/>
  <c r="AH32" i="14"/>
  <c r="AI376" i="13"/>
  <c r="AJ376" i="13" s="1"/>
  <c r="AH10" i="14"/>
  <c r="AI22" i="14"/>
  <c r="P65" i="14"/>
  <c r="AK106" i="14"/>
  <c r="AK179" i="14"/>
  <c r="AK207" i="14"/>
  <c r="P111" i="14"/>
  <c r="AI431" i="13"/>
  <c r="AJ431" i="13" s="1"/>
  <c r="AH167" i="14"/>
  <c r="AI593" i="13"/>
  <c r="AI167" i="14" s="1"/>
  <c r="AJ23" i="13"/>
  <c r="AI186" i="13"/>
  <c r="AJ186" i="13" s="1"/>
  <c r="AH68" i="14"/>
  <c r="AI248" i="13"/>
  <c r="AI68" i="14" s="1"/>
  <c r="P113" i="14"/>
  <c r="AI675" i="13"/>
  <c r="AJ675" i="13" s="1"/>
  <c r="AK298" i="14"/>
  <c r="AK329" i="14"/>
  <c r="AI55" i="13"/>
  <c r="AI191" i="13"/>
  <c r="AJ191" i="13" s="1"/>
  <c r="AH75" i="14"/>
  <c r="AI267" i="13"/>
  <c r="AI75" i="14" s="1"/>
  <c r="AI335" i="13"/>
  <c r="AI95" i="14" s="1"/>
  <c r="AK95" i="14" s="1"/>
  <c r="AK166" i="14"/>
  <c r="AJ144" i="13"/>
  <c r="P64" i="14"/>
  <c r="AJ381" i="13"/>
  <c r="AH142" i="14"/>
  <c r="AI508" i="13"/>
  <c r="AI142" i="14" s="1"/>
  <c r="AJ151" i="13"/>
  <c r="P96" i="14"/>
  <c r="P144" i="14"/>
  <c r="AK144" i="14" s="1"/>
  <c r="AJ510" i="13"/>
  <c r="AH171" i="14"/>
  <c r="AI609" i="13"/>
  <c r="AI171" i="14" s="1"/>
  <c r="AJ736" i="13"/>
  <c r="AJ770" i="13"/>
  <c r="AJ244" i="13"/>
  <c r="AJ267" i="13"/>
  <c r="AI553" i="13"/>
  <c r="AI157" i="14" s="1"/>
  <c r="P160" i="14"/>
  <c r="AJ574" i="13"/>
  <c r="AK337" i="14"/>
  <c r="AH211" i="14"/>
  <c r="AI721" i="13"/>
  <c r="AH244" i="14"/>
  <c r="AI826" i="13"/>
  <c r="AI857" i="13"/>
  <c r="AJ857" i="13" s="1"/>
  <c r="AJ940" i="13"/>
  <c r="AH300" i="14"/>
  <c r="AI990" i="13"/>
  <c r="AI300" i="14" s="1"/>
  <c r="P221" i="14"/>
  <c r="AI217" i="14"/>
  <c r="AH240" i="14"/>
  <c r="AI810" i="13"/>
  <c r="AI240" i="14" s="1"/>
  <c r="AK374" i="14"/>
  <c r="AJ752" i="13"/>
  <c r="AI851" i="13"/>
  <c r="AK306" i="14"/>
  <c r="AI529" i="13"/>
  <c r="AJ808" i="13"/>
  <c r="P312" i="14"/>
  <c r="AK312" i="14" s="1"/>
  <c r="AJ622" i="13"/>
  <c r="AI227" i="14"/>
  <c r="AJ814" i="13"/>
  <c r="AI834" i="13"/>
  <c r="AI246" i="14" s="1"/>
  <c r="AK246" i="14" s="1"/>
  <c r="AH277" i="14"/>
  <c r="AK277" i="14" s="1"/>
  <c r="AI919" i="13"/>
  <c r="AI277" i="14" s="1"/>
  <c r="P423" i="14"/>
  <c r="AK423" i="14" s="1"/>
  <c r="AJ1365" i="13"/>
  <c r="P447" i="14"/>
  <c r="AJ1437" i="13"/>
  <c r="P475" i="14"/>
  <c r="AJ1525" i="13"/>
  <c r="P267" i="14"/>
  <c r="AK330" i="14"/>
  <c r="P341" i="14"/>
  <c r="AK341" i="14" s="1"/>
  <c r="AJ1149" i="13"/>
  <c r="AK376" i="14"/>
  <c r="AJ1257" i="13"/>
  <c r="AK408" i="14"/>
  <c r="AK234" i="14"/>
  <c r="AI282" i="14"/>
  <c r="AH345" i="14"/>
  <c r="AI1131" i="13"/>
  <c r="AJ1153" i="13"/>
  <c r="AK436" i="14"/>
  <c r="P479" i="14"/>
  <c r="AJ1547" i="13"/>
  <c r="AH339" i="14"/>
  <c r="AI1113" i="13"/>
  <c r="P372" i="14"/>
  <c r="AK404" i="14"/>
  <c r="AJ935" i="13"/>
  <c r="AH380" i="14"/>
  <c r="AH453" i="14"/>
  <c r="AI1455" i="13"/>
  <c r="AI453" i="14" s="1"/>
  <c r="AI1487" i="13"/>
  <c r="AJ1487" i="13" s="1"/>
  <c r="AI1631" i="13"/>
  <c r="AI1733" i="13"/>
  <c r="AJ1733" i="13" s="1"/>
  <c r="AI1709" i="13"/>
  <c r="AJ1709" i="13" s="1"/>
  <c r="AI1532" i="13"/>
  <c r="AJ1532" i="13" s="1"/>
  <c r="AI1730" i="13"/>
  <c r="AJ1730" i="13" s="1"/>
  <c r="AI1706" i="13"/>
  <c r="AJ1706" i="13" s="1"/>
  <c r="AH494" i="14"/>
  <c r="AH680" i="14"/>
  <c r="AI1616" i="13"/>
  <c r="AH516" i="14"/>
  <c r="AH702" i="14"/>
  <c r="AK702" i="14" s="1"/>
  <c r="AI1680" i="13"/>
  <c r="AI516" i="14" s="1"/>
  <c r="P432" i="14"/>
  <c r="AH450" i="14"/>
  <c r="AI1440" i="13"/>
  <c r="AJ1494" i="13"/>
  <c r="AI1513" i="13"/>
  <c r="AJ1513" i="13" s="1"/>
  <c r="P480" i="14"/>
  <c r="AI1577" i="13"/>
  <c r="AJ1577" i="13" s="1"/>
  <c r="AH495" i="14"/>
  <c r="AH681" i="14"/>
  <c r="AI1617" i="13"/>
  <c r="AI1646" i="13"/>
  <c r="AJ1646" i="13" s="1"/>
  <c r="AI341" i="14"/>
  <c r="AH352" i="14"/>
  <c r="AK352" i="14" s="1"/>
  <c r="AI1150" i="13"/>
  <c r="AI352" i="14" s="1"/>
  <c r="AH433" i="14"/>
  <c r="AK433" i="14" s="1"/>
  <c r="P460" i="14"/>
  <c r="AJ966" i="13"/>
  <c r="AH344" i="14"/>
  <c r="AI1130" i="13"/>
  <c r="AH413" i="14"/>
  <c r="AI1331" i="13"/>
  <c r="AH446" i="14"/>
  <c r="AJ1477" i="13"/>
  <c r="AI1552" i="13"/>
  <c r="AH485" i="14"/>
  <c r="AJ1631" i="13"/>
  <c r="P421" i="14"/>
  <c r="AK421" i="14" s="1"/>
  <c r="AH349" i="14"/>
  <c r="AH406" i="14"/>
  <c r="AI1312" i="13"/>
  <c r="AI1535" i="13"/>
  <c r="AJ1535" i="13" s="1"/>
  <c r="AH666" i="14"/>
  <c r="AJ1022" i="13"/>
  <c r="P379" i="14"/>
  <c r="AH425" i="14"/>
  <c r="AI1367" i="13"/>
  <c r="AH442" i="14"/>
  <c r="P464" i="14"/>
  <c r="AI1626" i="13"/>
  <c r="AJ1626" i="13" s="1"/>
  <c r="AI1506" i="13"/>
  <c r="AJ1506" i="13" s="1"/>
  <c r="AI1728" i="13"/>
  <c r="AJ1728" i="13" s="1"/>
  <c r="AI1704" i="13"/>
  <c r="AJ1704" i="13" s="1"/>
  <c r="AI1530" i="13"/>
  <c r="AJ1530" i="13" s="1"/>
  <c r="AH488" i="14"/>
  <c r="AH674" i="14"/>
  <c r="AI1592" i="13"/>
  <c r="AI1701" i="13"/>
  <c r="AJ1701" i="13" s="1"/>
  <c r="AH401" i="14"/>
  <c r="AH417" i="14"/>
  <c r="AI1347" i="13"/>
  <c r="AK447" i="14"/>
  <c r="P495" i="14"/>
  <c r="AJ1617" i="13"/>
  <c r="AI1756" i="13"/>
  <c r="AI1864" i="13"/>
  <c r="AJ1864" i="13" s="1"/>
  <c r="AI1912" i="13"/>
  <c r="AJ1912" i="13" s="1"/>
  <c r="AI1936" i="13"/>
  <c r="AJ1936" i="13" s="1"/>
  <c r="AI1823" i="13"/>
  <c r="AJ1823" i="13" s="1"/>
  <c r="AI1979" i="13"/>
  <c r="AJ1979" i="13" s="1"/>
  <c r="P565" i="14"/>
  <c r="AJ1855" i="13"/>
  <c r="AH577" i="14"/>
  <c r="AH763" i="14"/>
  <c r="AI1903" i="13"/>
  <c r="AI1930" i="13"/>
  <c r="AJ1930" i="13" s="1"/>
  <c r="AJ2092" i="13"/>
  <c r="AJ2120" i="13"/>
  <c r="P652" i="14"/>
  <c r="AK652" i="14" s="1"/>
  <c r="AJ2194" i="13"/>
  <c r="AI2535" i="13"/>
  <c r="AI2673" i="13"/>
  <c r="AJ1603" i="13"/>
  <c r="AJ1716" i="13"/>
  <c r="AH558" i="14"/>
  <c r="AI1856" i="13"/>
  <c r="AJ1856" i="13" s="1"/>
  <c r="AJ1975" i="13"/>
  <c r="AH604" i="14"/>
  <c r="AK604" i="14" s="1"/>
  <c r="P642" i="14"/>
  <c r="AJ2148" i="13"/>
  <c r="AJ2161" i="13"/>
  <c r="AI2221" i="13"/>
  <c r="AI661" i="14" s="1"/>
  <c r="AI2269" i="13"/>
  <c r="AJ2269" i="13" s="1"/>
  <c r="AI2245" i="13"/>
  <c r="AJ2221" i="13"/>
  <c r="AI2293" i="13"/>
  <c r="AI704" i="14"/>
  <c r="AJ1476" i="13"/>
  <c r="AH535" i="14"/>
  <c r="P572" i="14"/>
  <c r="AJ1788" i="13"/>
  <c r="P540" i="14"/>
  <c r="AK548" i="14"/>
  <c r="AJ2076" i="13"/>
  <c r="P618" i="14"/>
  <c r="AH630" i="14"/>
  <c r="AH816" i="14"/>
  <c r="AI2106" i="13"/>
  <c r="AI630" i="14" s="1"/>
  <c r="AI2123" i="13"/>
  <c r="AH643" i="14"/>
  <c r="AI2223" i="13"/>
  <c r="AI657" i="14" s="1"/>
  <c r="AH471" i="14"/>
  <c r="AH657" i="14"/>
  <c r="AI2479" i="13"/>
  <c r="AJ2479" i="13" s="1"/>
  <c r="AH727" i="14"/>
  <c r="P742" i="14"/>
  <c r="AK742" i="14" s="1"/>
  <c r="AH523" i="14"/>
  <c r="AI1860" i="13"/>
  <c r="AH564" i="14"/>
  <c r="AI1940" i="13"/>
  <c r="AH789" i="14"/>
  <c r="AJ2042" i="13"/>
  <c r="AI1578" i="13"/>
  <c r="AJ1578" i="13" s="1"/>
  <c r="AH533" i="14"/>
  <c r="AH719" i="14"/>
  <c r="AI1745" i="13"/>
  <c r="AI533" i="14" s="1"/>
  <c r="AI1877" i="13"/>
  <c r="AI1925" i="13"/>
  <c r="AI1761" i="13"/>
  <c r="AI1941" i="13"/>
  <c r="AJ1941" i="13" s="1"/>
  <c r="AI1845" i="13"/>
  <c r="AJ1845" i="13" s="1"/>
  <c r="P543" i="14"/>
  <c r="AI1847" i="13"/>
  <c r="AJ1847" i="13" s="1"/>
  <c r="AH557" i="14"/>
  <c r="AI1985" i="13"/>
  <c r="AJ1985" i="13" s="1"/>
  <c r="AI2009" i="13"/>
  <c r="AI1863" i="13"/>
  <c r="P571" i="14"/>
  <c r="AI1932" i="13"/>
  <c r="AH582" i="14"/>
  <c r="AH768" i="14"/>
  <c r="P589" i="14"/>
  <c r="AJ1951" i="13"/>
  <c r="AI631" i="14"/>
  <c r="AJ2107" i="13"/>
  <c r="AI2152" i="13"/>
  <c r="AJ2152" i="13" s="1"/>
  <c r="AI2583" i="13"/>
  <c r="AI2249" i="13"/>
  <c r="AJ1702" i="13"/>
  <c r="AJ1957" i="13"/>
  <c r="AJ2021" i="13"/>
  <c r="AJ2149" i="13"/>
  <c r="AI2177" i="13"/>
  <c r="AI647" i="14" s="1"/>
  <c r="AI2273" i="13"/>
  <c r="AJ2273" i="13" s="1"/>
  <c r="AI2297" i="13"/>
  <c r="AJ2297" i="13" s="1"/>
  <c r="AI2463" i="13"/>
  <c r="AI723" i="14" s="1"/>
  <c r="P755" i="14"/>
  <c r="AI1553" i="13"/>
  <c r="AI1705" i="13"/>
  <c r="AJ1705" i="13" s="1"/>
  <c r="P562" i="14"/>
  <c r="AI1913" i="13"/>
  <c r="P583" i="14"/>
  <c r="AI2002" i="13"/>
  <c r="AJ2002" i="13" s="1"/>
  <c r="AI2045" i="13"/>
  <c r="AJ2045" i="13" s="1"/>
  <c r="P623" i="14"/>
  <c r="AJ2081" i="13"/>
  <c r="AI2228" i="13"/>
  <c r="AI2377" i="13"/>
  <c r="P704" i="14"/>
  <c r="AK704" i="14" s="1"/>
  <c r="AJ2390" i="13"/>
  <c r="P741" i="14"/>
  <c r="AH28" i="14"/>
  <c r="AI100" i="13"/>
  <c r="AI28" i="14" s="1"/>
  <c r="AK36" i="14"/>
  <c r="AI205" i="13"/>
  <c r="AI61" i="14" s="1"/>
  <c r="AH39" i="14"/>
  <c r="AK63" i="14"/>
  <c r="AH66" i="14"/>
  <c r="AI228" i="13"/>
  <c r="AI66" i="14" s="1"/>
  <c r="AJ530" i="13"/>
  <c r="AH12" i="14"/>
  <c r="AI30" i="13"/>
  <c r="AI12" i="14" s="1"/>
  <c r="AJ141" i="13"/>
  <c r="AH143" i="14"/>
  <c r="AI509" i="13"/>
  <c r="AI143" i="14" s="1"/>
  <c r="AH159" i="14"/>
  <c r="AI573" i="13"/>
  <c r="P20" i="14"/>
  <c r="AK20" i="14" s="1"/>
  <c r="AI318" i="13"/>
  <c r="AI90" i="14" s="1"/>
  <c r="AI108" i="14"/>
  <c r="AJ5" i="13"/>
  <c r="AJ15" i="13"/>
  <c r="AI206" i="13"/>
  <c r="AJ206" i="13" s="1"/>
  <c r="AJ493" i="13"/>
  <c r="AI3" i="14"/>
  <c r="P6" i="14"/>
  <c r="AK6" i="14" s="1"/>
  <c r="AJ6" i="13"/>
  <c r="AI20" i="14"/>
  <c r="AI104" i="13"/>
  <c r="AJ104" i="13" s="1"/>
  <c r="P10" i="14"/>
  <c r="AK10" i="14" s="1"/>
  <c r="AJ28" i="13"/>
  <c r="AH47" i="14"/>
  <c r="AI161" i="13"/>
  <c r="AH51" i="14"/>
  <c r="AI177" i="13"/>
  <c r="AI51" i="14" s="1"/>
  <c r="AJ199" i="13"/>
  <c r="AI80" i="14"/>
  <c r="AK80" i="14" s="1"/>
  <c r="AJ348" i="13"/>
  <c r="AI365" i="13"/>
  <c r="AI407" i="13"/>
  <c r="AJ407" i="13" s="1"/>
  <c r="AJ506" i="13"/>
  <c r="AJ101" i="13"/>
  <c r="AJ142" i="13"/>
  <c r="AK46" i="14"/>
  <c r="AI204" i="13"/>
  <c r="P82" i="14"/>
  <c r="AJ318" i="13"/>
  <c r="AH112" i="14"/>
  <c r="AI400" i="13"/>
  <c r="AK245" i="14"/>
  <c r="AK289" i="14"/>
  <c r="AH13" i="14"/>
  <c r="AI31" i="13"/>
  <c r="P14" i="14"/>
  <c r="P21" i="14"/>
  <c r="AJ75" i="13"/>
  <c r="AJ120" i="13"/>
  <c r="AI195" i="13"/>
  <c r="AJ195" i="13"/>
  <c r="AJ296" i="13"/>
  <c r="AI360" i="13"/>
  <c r="AI102" i="14" s="1"/>
  <c r="AI127" i="14"/>
  <c r="AJ451" i="13"/>
  <c r="P158" i="14"/>
  <c r="AK158" i="14" s="1"/>
  <c r="AJ572" i="13"/>
  <c r="AK292" i="14"/>
  <c r="AJ450" i="13"/>
  <c r="AI179" i="13"/>
  <c r="AJ501" i="13"/>
  <c r="AJ593" i="13"/>
  <c r="AH213" i="14"/>
  <c r="AI735" i="13"/>
  <c r="AI213" i="14" s="1"/>
  <c r="AK213" i="14" s="1"/>
  <c r="AJ417" i="13"/>
  <c r="AI432" i="13"/>
  <c r="AJ432" i="13" s="1"/>
  <c r="AI188" i="13"/>
  <c r="AJ188" i="13" s="1"/>
  <c r="P92" i="14"/>
  <c r="AH113" i="14"/>
  <c r="AI401" i="13"/>
  <c r="AJ829" i="13"/>
  <c r="AH309" i="14"/>
  <c r="AI1023" i="13"/>
  <c r="AI309" i="14" s="1"/>
  <c r="AK349" i="14"/>
  <c r="AH19" i="14"/>
  <c r="AI218" i="13"/>
  <c r="AJ218" i="13" s="1"/>
  <c r="P75" i="14"/>
  <c r="AK75" i="14" s="1"/>
  <c r="AI561" i="13"/>
  <c r="AJ561" i="13" s="1"/>
  <c r="P105" i="14"/>
  <c r="AI428" i="13"/>
  <c r="AJ428" i="13" s="1"/>
  <c r="AH125" i="14"/>
  <c r="AI449" i="13"/>
  <c r="P142" i="14"/>
  <c r="AK142" i="14" s="1"/>
  <c r="AH181" i="14"/>
  <c r="AI631" i="13"/>
  <c r="AJ4" i="13"/>
  <c r="AJ159" i="13"/>
  <c r="P132" i="14"/>
  <c r="AK132" i="14" s="1"/>
  <c r="AK160" i="14"/>
  <c r="P171" i="14"/>
  <c r="AK214" i="14"/>
  <c r="AI190" i="13"/>
  <c r="AJ190" i="13" s="1"/>
  <c r="P114" i="14"/>
  <c r="P127" i="14"/>
  <c r="AK127" i="14" s="1"/>
  <c r="AH157" i="14"/>
  <c r="AI679" i="13"/>
  <c r="AJ679" i="13" s="1"/>
  <c r="AH187" i="14"/>
  <c r="AI649" i="13"/>
  <c r="AH259" i="14"/>
  <c r="AI865" i="13"/>
  <c r="P272" i="14"/>
  <c r="AK272" i="14" s="1"/>
  <c r="AJ914" i="13"/>
  <c r="AJ934" i="13"/>
  <c r="AJ1006" i="13"/>
  <c r="AH192" i="14"/>
  <c r="AI666" i="13"/>
  <c r="AI192" i="14" s="1"/>
  <c r="AI757" i="13"/>
  <c r="AK263" i="14"/>
  <c r="AI670" i="13"/>
  <c r="AJ670" i="13" s="1"/>
  <c r="AH217" i="14"/>
  <c r="AI939" i="13"/>
  <c r="AJ939" i="13" s="1"/>
  <c r="AK382" i="14"/>
  <c r="AI554" i="13"/>
  <c r="AI152" i="14" s="1"/>
  <c r="AJ824" i="13"/>
  <c r="AI854" i="13"/>
  <c r="AI248" i="14" s="1"/>
  <c r="AK248" i="14" s="1"/>
  <c r="AJ898" i="13"/>
  <c r="AH151" i="14"/>
  <c r="AJ722" i="13"/>
  <c r="AK238" i="14"/>
  <c r="P280" i="14"/>
  <c r="AK280" i="14" s="1"/>
  <c r="AH285" i="14"/>
  <c r="AK285" i="14" s="1"/>
  <c r="AI951" i="13"/>
  <c r="AI285" i="14" s="1"/>
  <c r="P296" i="14"/>
  <c r="AK296" i="14" s="1"/>
  <c r="AK326" i="14"/>
  <c r="AH215" i="14"/>
  <c r="AI737" i="13"/>
  <c r="AH227" i="14"/>
  <c r="AK227" i="14" s="1"/>
  <c r="P259" i="14"/>
  <c r="P309" i="14"/>
  <c r="AH328" i="14"/>
  <c r="AI1078" i="13"/>
  <c r="AK362" i="14"/>
  <c r="P509" i="14"/>
  <c r="AJ1661" i="13"/>
  <c r="P513" i="14"/>
  <c r="AJ1677" i="13"/>
  <c r="AJ608" i="13"/>
  <c r="AI291" i="14"/>
  <c r="AK351" i="14"/>
  <c r="P446" i="14"/>
  <c r="AK446" i="14" s="1"/>
  <c r="AJ1436" i="13"/>
  <c r="AJ1041" i="13"/>
  <c r="AK355" i="14"/>
  <c r="P369" i="14"/>
  <c r="AK369" i="14" s="1"/>
  <c r="P437" i="14"/>
  <c r="AK437" i="14" s="1"/>
  <c r="AJ1403" i="13"/>
  <c r="P473" i="14"/>
  <c r="AJ1523" i="13"/>
  <c r="AI1505" i="13"/>
  <c r="AK510" i="14"/>
  <c r="P388" i="14"/>
  <c r="AH444" i="14"/>
  <c r="AI1422" i="13"/>
  <c r="AI444" i="14" s="1"/>
  <c r="P455" i="14"/>
  <c r="AK455" i="14" s="1"/>
  <c r="P466" i="14"/>
  <c r="AI1519" i="13"/>
  <c r="AJ1519" i="13" s="1"/>
  <c r="AI1615" i="13"/>
  <c r="AI493" i="14" s="1"/>
  <c r="AJ1537" i="13"/>
  <c r="AI1647" i="13"/>
  <c r="AJ1647" i="13" s="1"/>
  <c r="P516" i="14"/>
  <c r="AJ1680" i="13"/>
  <c r="AH528" i="14"/>
  <c r="AH714" i="14"/>
  <c r="AI1722" i="13"/>
  <c r="AJ1722" i="13" s="1"/>
  <c r="AH400" i="14"/>
  <c r="AI1294" i="13"/>
  <c r="P450" i="14"/>
  <c r="AH472" i="14"/>
  <c r="AH658" i="14"/>
  <c r="AI1522" i="13"/>
  <c r="AI1618" i="13"/>
  <c r="AI1570" i="13"/>
  <c r="AH476" i="14"/>
  <c r="AH662" i="14"/>
  <c r="AI1544" i="13"/>
  <c r="AI1628" i="13"/>
  <c r="AJ1628" i="13" s="1"/>
  <c r="P515" i="14"/>
  <c r="AK515" i="14" s="1"/>
  <c r="AJ1679" i="13"/>
  <c r="AH341" i="14"/>
  <c r="AH381" i="14"/>
  <c r="AI1239" i="13"/>
  <c r="AH412" i="14"/>
  <c r="AI1330" i="13"/>
  <c r="AI327" i="14"/>
  <c r="AJ1238" i="13"/>
  <c r="AH429" i="14"/>
  <c r="AK429" i="14" s="1"/>
  <c r="AI1383" i="13"/>
  <c r="AI429" i="14" s="1"/>
  <c r="AJ1573" i="13"/>
  <c r="P507" i="14"/>
  <c r="AJ1659" i="13"/>
  <c r="AJ1672" i="13"/>
  <c r="AK816" i="14"/>
  <c r="P339" i="14"/>
  <c r="AJ1221" i="13"/>
  <c r="AJ1375" i="13"/>
  <c r="AJ1457" i="13"/>
  <c r="AH480" i="14"/>
  <c r="P496" i="14"/>
  <c r="AI1710" i="13"/>
  <c r="AJ1710" i="13" s="1"/>
  <c r="P529" i="14"/>
  <c r="AJ1723" i="13"/>
  <c r="P308" i="14"/>
  <c r="AK308" i="14" s="1"/>
  <c r="AI1510" i="13"/>
  <c r="AJ1510" i="13" s="1"/>
  <c r="AI1528" i="13"/>
  <c r="AJ1528" i="13" s="1"/>
  <c r="P488" i="14"/>
  <c r="AI1602" i="13"/>
  <c r="AJ1602" i="13" s="1"/>
  <c r="AJ951" i="13"/>
  <c r="P405" i="14"/>
  <c r="AH439" i="14"/>
  <c r="AK439" i="14" s="1"/>
  <c r="AH448" i="14"/>
  <c r="AI1438" i="13"/>
  <c r="AI448" i="14" s="1"/>
  <c r="AJ1465" i="13"/>
  <c r="AJ1497" i="13"/>
  <c r="AH660" i="14"/>
  <c r="AI1572" i="13"/>
  <c r="AI1737" i="13"/>
  <c r="AJ1737" i="13" s="1"/>
  <c r="AJ1756" i="13"/>
  <c r="P532" i="14"/>
  <c r="AK532" i="14" s="1"/>
  <c r="P551" i="14"/>
  <c r="P577" i="14"/>
  <c r="AJ1903" i="13"/>
  <c r="AI2028" i="13"/>
  <c r="AI2136" i="13"/>
  <c r="AJ2136" i="13" s="1"/>
  <c r="AI2094" i="13"/>
  <c r="AH606" i="14"/>
  <c r="AH792" i="14"/>
  <c r="AJ2503" i="13"/>
  <c r="P733" i="14"/>
  <c r="AJ2535" i="13"/>
  <c r="AJ2567" i="13"/>
  <c r="P763" i="14"/>
  <c r="AJ2599" i="13"/>
  <c r="AI1607" i="13"/>
  <c r="AJ1607" i="13" s="1"/>
  <c r="AJ1802" i="13"/>
  <c r="AI1840" i="13"/>
  <c r="AJ1840" i="13" s="1"/>
  <c r="AI1859" i="13"/>
  <c r="AJ1859" i="13" s="1"/>
  <c r="AI1878" i="13"/>
  <c r="AJ1878" i="13" s="1"/>
  <c r="AJ2058" i="13"/>
  <c r="AJ2078" i="13"/>
  <c r="AI2093" i="13"/>
  <c r="AJ2093" i="13" s="1"/>
  <c r="AJ2225" i="13"/>
  <c r="P673" i="14"/>
  <c r="AI2316" i="13"/>
  <c r="AI1604" i="13"/>
  <c r="AJ1604" i="13" s="1"/>
  <c r="AI1717" i="13"/>
  <c r="AJ1717" i="13" s="1"/>
  <c r="AH586" i="14"/>
  <c r="AH772" i="14"/>
  <c r="AI1948" i="13"/>
  <c r="AI586" i="14" s="1"/>
  <c r="AK586" i="14" s="1"/>
  <c r="AJ2014" i="13"/>
  <c r="P622" i="14"/>
  <c r="AI2095" i="13"/>
  <c r="AH625" i="14"/>
  <c r="AH811" i="14"/>
  <c r="AH825" i="14"/>
  <c r="AI2159" i="13"/>
  <c r="AH827" i="14"/>
  <c r="AJ2332" i="13"/>
  <c r="AI2410" i="13"/>
  <c r="AJ2410" i="13" s="1"/>
  <c r="P727" i="14"/>
  <c r="AI2563" i="13"/>
  <c r="AJ2563" i="13" s="1"/>
  <c r="AI1639" i="13"/>
  <c r="AJ1639" i="13" s="1"/>
  <c r="AJ1940" i="13"/>
  <c r="AH603" i="14"/>
  <c r="AI1725" i="13"/>
  <c r="AJ1725" i="13" s="1"/>
  <c r="AI1764" i="13"/>
  <c r="AJ1764" i="13" s="1"/>
  <c r="AI1848" i="13"/>
  <c r="AJ1848" i="13" s="1"/>
  <c r="AI2010" i="13"/>
  <c r="AJ2010" i="13" s="1"/>
  <c r="AI1896" i="13"/>
  <c r="AJ1896" i="13" s="1"/>
  <c r="AI1801" i="13"/>
  <c r="AJ1801" i="13" s="1"/>
  <c r="AH547" i="14"/>
  <c r="AI1829" i="13"/>
  <c r="AJ1863" i="13"/>
  <c r="AJ1932" i="13"/>
  <c r="AH621" i="14"/>
  <c r="AH807" i="14"/>
  <c r="AI2079" i="13"/>
  <c r="AI2121" i="13"/>
  <c r="P676" i="14"/>
  <c r="AJ2308" i="13"/>
  <c r="AJ2700" i="13"/>
  <c r="P786" i="14"/>
  <c r="P521" i="14"/>
  <c r="AI2163" i="13"/>
  <c r="AJ2163" i="13" s="1"/>
  <c r="AH537" i="14"/>
  <c r="AH723" i="14"/>
  <c r="AK723" i="14" s="1"/>
  <c r="AI1767" i="13"/>
  <c r="AI537" i="14" s="1"/>
  <c r="AI1944" i="13"/>
  <c r="AJ1944" i="13" s="1"/>
  <c r="AI2127" i="13"/>
  <c r="AJ2127" i="13" s="1"/>
  <c r="AH819" i="14"/>
  <c r="AI2419" i="13"/>
  <c r="AJ1571" i="13"/>
  <c r="AI1786" i="13"/>
  <c r="AJ1786" i="13" s="1"/>
  <c r="AI1918" i="13"/>
  <c r="AJ1918" i="13" s="1"/>
  <c r="AI1870" i="13"/>
  <c r="AI2128" i="13"/>
  <c r="AJ2128" i="13" s="1"/>
  <c r="AH888" i="14"/>
  <c r="AI3030" i="13"/>
  <c r="AI888" i="14" s="1"/>
  <c r="AH940" i="14"/>
  <c r="AI3190" i="13"/>
  <c r="AI940" i="14" s="1"/>
  <c r="AJ3190" i="13"/>
  <c r="AJ4288" i="13"/>
  <c r="P30" i="14"/>
  <c r="AJ102" i="13"/>
  <c r="AK38" i="14"/>
  <c r="AK72" i="14"/>
  <c r="AK41" i="14"/>
  <c r="AJ365" i="13"/>
  <c r="AI309" i="13"/>
  <c r="AH92" i="14"/>
  <c r="AI332" i="13"/>
  <c r="AI92" i="14" s="1"/>
  <c r="AJ162" i="13"/>
  <c r="AH108" i="14"/>
  <c r="P31" i="14"/>
  <c r="AK31" i="14" s="1"/>
  <c r="AJ103" i="13"/>
  <c r="AI26" i="14"/>
  <c r="AK26" i="14" s="1"/>
  <c r="AI403" i="13"/>
  <c r="AI178" i="14"/>
  <c r="AK178" i="14" s="1"/>
  <c r="AJ628" i="13"/>
  <c r="AI270" i="14"/>
  <c r="AK270" i="14" s="1"/>
  <c r="AJ900" i="13"/>
  <c r="AH3" i="14"/>
  <c r="AI17" i="14"/>
  <c r="AK17" i="14" s="1"/>
  <c r="P15" i="14"/>
  <c r="AJ266" i="13"/>
  <c r="AH109" i="14"/>
  <c r="AI385" i="13"/>
  <c r="AI200" i="13"/>
  <c r="AI222" i="13"/>
  <c r="AJ222" i="13" s="1"/>
  <c r="AJ372" i="13"/>
  <c r="AK140" i="14"/>
  <c r="AI161" i="14"/>
  <c r="P34" i="14"/>
  <c r="AK34" i="14" s="1"/>
  <c r="AH60" i="14"/>
  <c r="P112" i="14"/>
  <c r="AJ400" i="13"/>
  <c r="AJ423" i="13"/>
  <c r="AJ509" i="13"/>
  <c r="P163" i="14"/>
  <c r="AK163" i="14" s="1"/>
  <c r="AJ577" i="13"/>
  <c r="AK293" i="14"/>
  <c r="AI27" i="14"/>
  <c r="AK27" i="14" s="1"/>
  <c r="P37" i="14"/>
  <c r="AK37" i="14" s="1"/>
  <c r="AJ127" i="13"/>
  <c r="AI198" i="13"/>
  <c r="P66" i="14"/>
  <c r="AJ299" i="13"/>
  <c r="AH102" i="14"/>
  <c r="AK126" i="14"/>
  <c r="AH141" i="14"/>
  <c r="AK141" i="14" s="1"/>
  <c r="AI507" i="13"/>
  <c r="AI141" i="14" s="1"/>
  <c r="AI543" i="13"/>
  <c r="AJ543" i="13" s="1"/>
  <c r="AJ268" i="13"/>
  <c r="P152" i="14"/>
  <c r="AK152" i="14" s="1"/>
  <c r="AK167" i="14"/>
  <c r="AI183" i="14"/>
  <c r="AK183" i="14" s="1"/>
  <c r="AI203" i="14"/>
  <c r="P249" i="14"/>
  <c r="P52" i="14"/>
  <c r="AJ375" i="13"/>
  <c r="AI339" i="13"/>
  <c r="AH155" i="14"/>
  <c r="AI551" i="13"/>
  <c r="AI208" i="14"/>
  <c r="AJ53" i="13"/>
  <c r="P68" i="14"/>
  <c r="AI439" i="13"/>
  <c r="AJ439" i="13" s="1"/>
  <c r="AI763" i="13"/>
  <c r="AJ763" i="13" s="1"/>
  <c r="AK247" i="14"/>
  <c r="AI894" i="13"/>
  <c r="AI264" i="14" s="1"/>
  <c r="AK377" i="14"/>
  <c r="P99" i="14"/>
  <c r="AI342" i="13"/>
  <c r="AJ342" i="13" s="1"/>
  <c r="AH134" i="14"/>
  <c r="AI488" i="13"/>
  <c r="AI564" i="13"/>
  <c r="AJ564" i="13" s="1"/>
  <c r="AJ52" i="13"/>
  <c r="AJ386" i="13"/>
  <c r="AJ609" i="13"/>
  <c r="AK45" i="14"/>
  <c r="AI133" i="14"/>
  <c r="AJ528" i="13"/>
  <c r="AJ3" i="13"/>
  <c r="AJ205" i="13"/>
  <c r="AI356" i="13"/>
  <c r="AI98" i="14" s="1"/>
  <c r="AK98" i="14" s="1"/>
  <c r="AI414" i="13"/>
  <c r="AJ414" i="13" s="1"/>
  <c r="AI535" i="13"/>
  <c r="AJ535" i="13" s="1"/>
  <c r="AI556" i="13"/>
  <c r="AJ556" i="13" s="1"/>
  <c r="AJ764" i="13"/>
  <c r="P188" i="14"/>
  <c r="AK188" i="14" s="1"/>
  <c r="AI856" i="13"/>
  <c r="AJ856" i="13" s="1"/>
  <c r="AK361" i="14"/>
  <c r="AJ611" i="13"/>
  <c r="AJ785" i="13"/>
  <c r="AH237" i="14"/>
  <c r="AI807" i="13"/>
  <c r="AI843" i="13"/>
  <c r="AJ843" i="13" s="1"/>
  <c r="AI858" i="13"/>
  <c r="AJ858" i="13" s="1"/>
  <c r="P278" i="14"/>
  <c r="AJ932" i="13"/>
  <c r="P282" i="14"/>
  <c r="AK282" i="14" s="1"/>
  <c r="AK304" i="14"/>
  <c r="AH223" i="14"/>
  <c r="AH319" i="14"/>
  <c r="AI1045" i="13"/>
  <c r="AK275" i="14"/>
  <c r="AK314" i="14"/>
  <c r="AK338" i="14"/>
  <c r="AI758" i="13"/>
  <c r="AI218" i="14" s="1"/>
  <c r="AK242" i="14"/>
  <c r="AJ851" i="13"/>
  <c r="AH229" i="14"/>
  <c r="AI775" i="13"/>
  <c r="P283" i="14"/>
  <c r="AK334" i="14"/>
  <c r="P252" i="14"/>
  <c r="AJ897" i="13"/>
  <c r="AJ953" i="13"/>
  <c r="AK290" i="14"/>
  <c r="AK648" i="14"/>
  <c r="P469" i="14"/>
  <c r="AJ1501" i="13"/>
  <c r="P493" i="14"/>
  <c r="AJ1597" i="13"/>
  <c r="AK170" i="14"/>
  <c r="AI201" i="14"/>
  <c r="AH291" i="14"/>
  <c r="AK291" i="14" s="1"/>
  <c r="AK366" i="14"/>
  <c r="P438" i="14"/>
  <c r="AK438" i="14" s="1"/>
  <c r="AJ1404" i="13"/>
  <c r="AI766" i="13"/>
  <c r="AJ766" i="13" s="1"/>
  <c r="AH296" i="14"/>
  <c r="AI986" i="13"/>
  <c r="AI296" i="14" s="1"/>
  <c r="P340" i="14"/>
  <c r="AK340" i="14" s="1"/>
  <c r="AK397" i="14"/>
  <c r="AH363" i="14"/>
  <c r="AI1185" i="13"/>
  <c r="AI363" i="14" s="1"/>
  <c r="AK647" i="14"/>
  <c r="P511" i="14"/>
  <c r="AJ1663" i="13"/>
  <c r="AH388" i="14"/>
  <c r="AI1258" i="13"/>
  <c r="AH437" i="14"/>
  <c r="P444" i="14"/>
  <c r="AK444" i="14" s="1"/>
  <c r="P471" i="14"/>
  <c r="AJ1521" i="13"/>
  <c r="AI1636" i="13"/>
  <c r="AJ1636" i="13" s="1"/>
  <c r="AI1564" i="13"/>
  <c r="AJ1564" i="13" s="1"/>
  <c r="AI1588" i="13"/>
  <c r="AJ1588" i="13" s="1"/>
  <c r="AI1738" i="13"/>
  <c r="AJ1738" i="13" s="1"/>
  <c r="AI1714" i="13"/>
  <c r="AJ1714" i="13" s="1"/>
  <c r="AH501" i="14"/>
  <c r="AK501" i="14" s="1"/>
  <c r="AH687" i="14"/>
  <c r="AI1641" i="13"/>
  <c r="AI501" i="14" s="1"/>
  <c r="AI937" i="13"/>
  <c r="AH456" i="14"/>
  <c r="AI1458" i="13"/>
  <c r="P476" i="14"/>
  <c r="AI1586" i="13"/>
  <c r="AJ1586" i="13" s="1"/>
  <c r="P503" i="14"/>
  <c r="AJ1643" i="13"/>
  <c r="P564" i="14"/>
  <c r="AJ1854" i="13"/>
  <c r="P576" i="14"/>
  <c r="AJ1902" i="13"/>
  <c r="AH357" i="14"/>
  <c r="AI1167" i="13"/>
  <c r="AK502" i="14"/>
  <c r="AH327" i="14"/>
  <c r="AK380" i="14"/>
  <c r="AH402" i="14"/>
  <c r="AI1296" i="13"/>
  <c r="AJ1556" i="13"/>
  <c r="AI1598" i="13"/>
  <c r="AK630" i="14"/>
  <c r="AJ699" i="13"/>
  <c r="AK375" i="14"/>
  <c r="AJ1377" i="13"/>
  <c r="AH449" i="14"/>
  <c r="AI1439" i="13"/>
  <c r="AI449" i="14" s="1"/>
  <c r="AI1599" i="13"/>
  <c r="AJ1599" i="13" s="1"/>
  <c r="AH695" i="14"/>
  <c r="AK695" i="14" s="1"/>
  <c r="AI1726" i="13"/>
  <c r="AJ1606" i="13"/>
  <c r="AK378" i="14"/>
  <c r="AH441" i="14"/>
  <c r="P448" i="14"/>
  <c r="AJ1438" i="13"/>
  <c r="AH474" i="14"/>
  <c r="AI1575" i="13"/>
  <c r="AI483" i="14" s="1"/>
  <c r="AK483" i="14" s="1"/>
  <c r="AI1740" i="13"/>
  <c r="AI1839" i="13"/>
  <c r="AI1977" i="13"/>
  <c r="AJ1977" i="13" s="1"/>
  <c r="AH590" i="14"/>
  <c r="AH776" i="14"/>
  <c r="AI1964" i="13"/>
  <c r="AH595" i="14"/>
  <c r="AH781" i="14"/>
  <c r="AI1969" i="13"/>
  <c r="AI1992" i="13"/>
  <c r="AJ2009" i="13"/>
  <c r="AJ2028" i="13"/>
  <c r="AI2047" i="13"/>
  <c r="AJ2047" i="13" s="1"/>
  <c r="AH613" i="14"/>
  <c r="AH799" i="14"/>
  <c r="P660" i="14"/>
  <c r="AK660" i="14" s="1"/>
  <c r="AJ2220" i="13"/>
  <c r="AJ2395" i="13"/>
  <c r="AJ2573" i="13"/>
  <c r="AJ1651" i="13"/>
  <c r="AI555" i="14"/>
  <c r="AJ1827" i="13"/>
  <c r="AI1862" i="13"/>
  <c r="AH756" i="14"/>
  <c r="AJ1956" i="13"/>
  <c r="P588" i="14"/>
  <c r="AI2003" i="13"/>
  <c r="AJ2003" i="13" s="1"/>
  <c r="AJ2097" i="13"/>
  <c r="AJ2129" i="13"/>
  <c r="P635" i="14"/>
  <c r="AI2280" i="13"/>
  <c r="AJ2280" i="13" s="1"/>
  <c r="AI2328" i="13"/>
  <c r="AJ2328" i="13" s="1"/>
  <c r="AI2430" i="13"/>
  <c r="AJ2430" i="13" s="1"/>
  <c r="AI2406" i="13"/>
  <c r="AI532" i="14"/>
  <c r="AJ1744" i="13"/>
  <c r="AI1778" i="13"/>
  <c r="AJ1778" i="13" s="1"/>
  <c r="AI1934" i="13"/>
  <c r="AJ1934" i="13" s="1"/>
  <c r="AI2000" i="13"/>
  <c r="AJ2000" i="13" s="1"/>
  <c r="AI1886" i="13"/>
  <c r="P586" i="14"/>
  <c r="P606" i="14"/>
  <c r="AJ2095" i="13"/>
  <c r="AH639" i="14"/>
  <c r="AJ2159" i="13"/>
  <c r="AI2204" i="13"/>
  <c r="AJ2204" i="13" s="1"/>
  <c r="AI2324" i="13"/>
  <c r="P672" i="14"/>
  <c r="AI711" i="14"/>
  <c r="AI2531" i="13"/>
  <c r="AI504" i="14"/>
  <c r="AI1908" i="13"/>
  <c r="AH576" i="14"/>
  <c r="AH762" i="14"/>
  <c r="AI1968" i="13"/>
  <c r="AI2160" i="13"/>
  <c r="AJ2160" i="13" s="1"/>
  <c r="AJ2282" i="13"/>
  <c r="AI1804" i="13"/>
  <c r="AJ1804" i="13" s="1"/>
  <c r="AH730" i="14"/>
  <c r="AK730" i="14" s="1"/>
  <c r="AI1937" i="13"/>
  <c r="AJ1937" i="13"/>
  <c r="AH581" i="14"/>
  <c r="AH767" i="14"/>
  <c r="P621" i="14"/>
  <c r="AJ2079" i="13"/>
  <c r="P624" i="14"/>
  <c r="AJ2094" i="13"/>
  <c r="P640" i="14"/>
  <c r="AI2519" i="13"/>
  <c r="AI737" i="14" s="1"/>
  <c r="AI2699" i="13"/>
  <c r="AJ2699" i="13" s="1"/>
  <c r="AI2561" i="13"/>
  <c r="AJ2561" i="13" s="1"/>
  <c r="AI2675" i="13"/>
  <c r="AJ2675" i="13" s="1"/>
  <c r="AJ1549" i="13"/>
  <c r="AI1832" i="13"/>
  <c r="AJ1832" i="13" s="1"/>
  <c r="AI1899" i="13"/>
  <c r="AJ1767" i="13"/>
  <c r="P712" i="14"/>
  <c r="P609" i="14"/>
  <c r="AK817" i="14"/>
  <c r="AI2313" i="13"/>
  <c r="AJ2555" i="13"/>
  <c r="AH1008" i="14"/>
  <c r="AI3390" i="13"/>
  <c r="AI1008" i="14" s="1"/>
  <c r="AI794" i="14"/>
  <c r="AJ2732" i="13"/>
  <c r="AH69" i="14"/>
  <c r="AI249" i="13"/>
  <c r="AI69" i="14" s="1"/>
  <c r="AI182" i="14"/>
  <c r="AK182" i="14" s="1"/>
  <c r="AJ644" i="13"/>
  <c r="AK3" i="14"/>
  <c r="AH33" i="14"/>
  <c r="AI123" i="13"/>
  <c r="AJ147" i="13"/>
  <c r="AK105" i="14"/>
  <c r="AI285" i="13"/>
  <c r="AK136" i="14"/>
  <c r="AI145" i="14"/>
  <c r="AI202" i="14"/>
  <c r="AK202" i="14" s="1"/>
  <c r="AJ700" i="13"/>
  <c r="AI226" i="14"/>
  <c r="AK226" i="14" s="1"/>
  <c r="AJ772" i="13"/>
  <c r="AI250" i="14"/>
  <c r="AK250" i="14" s="1"/>
  <c r="AJ210" i="13"/>
  <c r="AK74" i="14"/>
  <c r="AI310" i="13"/>
  <c r="AI88" i="14" s="1"/>
  <c r="AK88" i="14" s="1"/>
  <c r="AJ30" i="13"/>
  <c r="AJ143" i="13"/>
  <c r="AI48" i="14"/>
  <c r="AK48" i="14" s="1"/>
  <c r="AH71" i="14"/>
  <c r="AI251" i="13"/>
  <c r="P133" i="14"/>
  <c r="AJ511" i="13"/>
  <c r="AJ541" i="13"/>
  <c r="AH161" i="14"/>
  <c r="AK161" i="14" s="1"/>
  <c r="AK206" i="14"/>
  <c r="AJ124" i="13"/>
  <c r="P43" i="14"/>
  <c r="AK107" i="14"/>
  <c r="AH119" i="14"/>
  <c r="AI425" i="13"/>
  <c r="P145" i="14"/>
  <c r="AJ545" i="13"/>
  <c r="AI14" i="13"/>
  <c r="AJ14" i="13" s="1"/>
  <c r="AI62" i="13"/>
  <c r="AI14" i="14" s="1"/>
  <c r="AK14" i="14" s="1"/>
  <c r="AJ62" i="13"/>
  <c r="P49" i="14"/>
  <c r="AK49" i="14" s="1"/>
  <c r="AJ163" i="13"/>
  <c r="AJ198" i="13"/>
  <c r="AH83" i="14"/>
  <c r="AJ445" i="13"/>
  <c r="AI454" i="13"/>
  <c r="AI532" i="13"/>
  <c r="P138" i="14"/>
  <c r="AK138" i="14" s="1"/>
  <c r="AJ492" i="13"/>
  <c r="AK240" i="14"/>
  <c r="AK268" i="14"/>
  <c r="AJ2" i="13"/>
  <c r="AH70" i="14"/>
  <c r="AI250" i="13"/>
  <c r="P100" i="14"/>
  <c r="AI537" i="13"/>
  <c r="AJ537" i="13" s="1"/>
  <c r="AH15" i="14"/>
  <c r="AI314" i="13"/>
  <c r="AJ314" i="13" s="1"/>
  <c r="AJ676" i="13"/>
  <c r="AH183" i="14"/>
  <c r="AH203" i="14"/>
  <c r="AH52" i="14"/>
  <c r="AI178" i="13"/>
  <c r="AJ339" i="13"/>
  <c r="AJ415" i="13"/>
  <c r="AJ465" i="13"/>
  <c r="P155" i="14"/>
  <c r="AI671" i="13"/>
  <c r="AJ671" i="13" s="1"/>
  <c r="AH208" i="14"/>
  <c r="AI351" i="13"/>
  <c r="AJ351" i="13" s="1"/>
  <c r="AI567" i="13"/>
  <c r="AJ567" i="13" s="1"/>
  <c r="AJ662" i="13"/>
  <c r="P93" i="14"/>
  <c r="P134" i="14"/>
  <c r="P151" i="14"/>
  <c r="AH59" i="14"/>
  <c r="AI203" i="13"/>
  <c r="AI399" i="13"/>
  <c r="AI111" i="14" s="1"/>
  <c r="AK111" i="14" s="1"/>
  <c r="AK171" i="14"/>
  <c r="P58" i="14"/>
  <c r="AI212" i="13"/>
  <c r="AJ212" i="13" s="1"/>
  <c r="AH133" i="14"/>
  <c r="AI540" i="13"/>
  <c r="AJ540" i="13" s="1"/>
  <c r="AH172" i="14"/>
  <c r="AI610" i="13"/>
  <c r="AI667" i="13"/>
  <c r="AI193" i="14" s="1"/>
  <c r="AK61" i="14"/>
  <c r="AH86" i="14"/>
  <c r="AI308" i="13"/>
  <c r="AJ308" i="13" s="1"/>
  <c r="AJ499" i="13"/>
  <c r="AI538" i="13"/>
  <c r="AJ538" i="13" s="1"/>
  <c r="AK393" i="14"/>
  <c r="AK254" i="14"/>
  <c r="AJ1024" i="13"/>
  <c r="AJ680" i="13"/>
  <c r="AJ806" i="13"/>
  <c r="AJ950" i="13"/>
  <c r="AJ758" i="13"/>
  <c r="AI315" i="14"/>
  <c r="AK327" i="14"/>
  <c r="AJ837" i="13"/>
  <c r="AI197" i="14"/>
  <c r="AK267" i="14"/>
  <c r="AJ927" i="13"/>
  <c r="AK287" i="14"/>
  <c r="AJ1004" i="13"/>
  <c r="AH320" i="14"/>
  <c r="AI1058" i="13"/>
  <c r="AI320" i="14" s="1"/>
  <c r="AK398" i="14"/>
  <c r="AH410" i="14"/>
  <c r="AK410" i="14" s="1"/>
  <c r="AI1328" i="13"/>
  <c r="AI410" i="14" s="1"/>
  <c r="AK420" i="14"/>
  <c r="P443" i="14"/>
  <c r="AK443" i="14" s="1"/>
  <c r="AJ1421" i="13"/>
  <c r="AH201" i="14"/>
  <c r="AK201" i="14" s="1"/>
  <c r="AI853" i="13"/>
  <c r="AJ853" i="13" s="1"/>
  <c r="P287" i="14"/>
  <c r="AJ1043" i="13"/>
  <c r="AK332" i="14"/>
  <c r="AH356" i="14"/>
  <c r="AI1166" i="13"/>
  <c r="AI356" i="14" s="1"/>
  <c r="AK403" i="14"/>
  <c r="AJ1044" i="13"/>
  <c r="P387" i="14"/>
  <c r="AK387" i="14" s="1"/>
  <c r="AH347" i="14"/>
  <c r="AI1133" i="13"/>
  <c r="AH458" i="14"/>
  <c r="AH644" i="14"/>
  <c r="AI1472" i="13"/>
  <c r="AJ1405" i="13"/>
  <c r="AJ1569" i="13"/>
  <c r="AK689" i="14"/>
  <c r="AI1652" i="13"/>
  <c r="AJ1652" i="13" s="1"/>
  <c r="AH522" i="14"/>
  <c r="AH708" i="14"/>
  <c r="AI1698" i="13"/>
  <c r="AJ1150" i="13"/>
  <c r="AK390" i="14"/>
  <c r="AK394" i="14"/>
  <c r="AH405" i="14"/>
  <c r="AH427" i="14"/>
  <c r="AI1369" i="13"/>
  <c r="AI427" i="14" s="1"/>
  <c r="AI1590" i="13"/>
  <c r="P498" i="14"/>
  <c r="AJ1620" i="13"/>
  <c r="AH521" i="14"/>
  <c r="AH707" i="14"/>
  <c r="AI1697" i="13"/>
  <c r="AJ1697" i="13" s="1"/>
  <c r="AH426" i="14"/>
  <c r="AI1368" i="13"/>
  <c r="P435" i="14"/>
  <c r="P474" i="14"/>
  <c r="AJ1524" i="13"/>
  <c r="AI1566" i="13"/>
  <c r="AJ1566" i="13" s="1"/>
  <c r="AJ1598" i="13"/>
  <c r="AK720" i="14"/>
  <c r="AJ1325" i="13"/>
  <c r="P449" i="14"/>
  <c r="AK449" i="14" s="1"/>
  <c r="P478" i="14"/>
  <c r="AH509" i="14"/>
  <c r="AI325" i="14"/>
  <c r="AH389" i="14"/>
  <c r="AI1259" i="13"/>
  <c r="AJ1446" i="13"/>
  <c r="AI1529" i="13"/>
  <c r="AI473" i="14" s="1"/>
  <c r="AK473" i="14" s="1"/>
  <c r="AI1548" i="13"/>
  <c r="AI1574" i="13"/>
  <c r="AJ1574" i="13" s="1"/>
  <c r="AI1614" i="13"/>
  <c r="AJ1614" i="13" s="1"/>
  <c r="AH445" i="14"/>
  <c r="AI1423" i="13"/>
  <c r="AK644" i="14"/>
  <c r="AI1511" i="13"/>
  <c r="AJ1511" i="13" s="1"/>
  <c r="AK697" i="14"/>
  <c r="AJ1740" i="13"/>
  <c r="AJ1772" i="13"/>
  <c r="AH554" i="14"/>
  <c r="AH740" i="14"/>
  <c r="AI1826" i="13"/>
  <c r="AJ1839" i="13"/>
  <c r="AJ1858" i="13"/>
  <c r="AI1887" i="13"/>
  <c r="AJ1887" i="13" s="1"/>
  <c r="AJ1919" i="13"/>
  <c r="P590" i="14"/>
  <c r="AJ1964" i="13"/>
  <c r="AI2033" i="13"/>
  <c r="AJ2033" i="13" s="1"/>
  <c r="AI2141" i="13"/>
  <c r="AI2057" i="13"/>
  <c r="AJ2057" i="13" s="1"/>
  <c r="AI2099" i="13"/>
  <c r="AJ2099" i="13" s="1"/>
  <c r="AH634" i="14"/>
  <c r="AH820" i="14"/>
  <c r="AI2122" i="13"/>
  <c r="AJ2122" i="13" s="1"/>
  <c r="AJ2201" i="13"/>
  <c r="P653" i="14"/>
  <c r="AJ2279" i="13"/>
  <c r="P671" i="14"/>
  <c r="AJ2311" i="13"/>
  <c r="AJ2343" i="13"/>
  <c r="P687" i="14"/>
  <c r="AK687" i="14" s="1"/>
  <c r="AI2439" i="13"/>
  <c r="AI717" i="14" s="1"/>
  <c r="AI2595" i="13"/>
  <c r="AI2685" i="13"/>
  <c r="AI2661" i="13"/>
  <c r="AI2571" i="13"/>
  <c r="AI2547" i="13"/>
  <c r="P748" i="14"/>
  <c r="AH552" i="14"/>
  <c r="AH738" i="14"/>
  <c r="AK738" i="14" s="1"/>
  <c r="AI1812" i="13"/>
  <c r="AI552" i="14" s="1"/>
  <c r="AH741" i="14"/>
  <c r="AH570" i="14"/>
  <c r="AI1904" i="13"/>
  <c r="AJ1904" i="13" s="1"/>
  <c r="P582" i="14"/>
  <c r="AK772" i="14"/>
  <c r="P598" i="14"/>
  <c r="AJ2020" i="13"/>
  <c r="AH611" i="14"/>
  <c r="AH797" i="14"/>
  <c r="AI2039" i="13"/>
  <c r="AI2131" i="13"/>
  <c r="AJ2131" i="13" s="1"/>
  <c r="AJ2231" i="13"/>
  <c r="AI2284" i="13"/>
  <c r="AJ2284" i="13" s="1"/>
  <c r="AI712" i="14"/>
  <c r="AI1635" i="13"/>
  <c r="AJ1635" i="13" s="1"/>
  <c r="AH525" i="14"/>
  <c r="AH711" i="14"/>
  <c r="AI1719" i="13"/>
  <c r="AK716" i="14"/>
  <c r="AH718" i="14"/>
  <c r="AI1759" i="13"/>
  <c r="AJ1759" i="13" s="1"/>
  <c r="AI2005" i="13"/>
  <c r="AJ2005" i="13" s="1"/>
  <c r="AI1867" i="13"/>
  <c r="AJ1867" i="13" s="1"/>
  <c r="AH602" i="14"/>
  <c r="AH788" i="14"/>
  <c r="AI2012" i="13"/>
  <c r="AI602" i="14" s="1"/>
  <c r="AI2144" i="13"/>
  <c r="AH809" i="14"/>
  <c r="P650" i="14"/>
  <c r="AI2383" i="13"/>
  <c r="AJ2383" i="13" s="1"/>
  <c r="AI2401" i="13"/>
  <c r="AJ2401" i="13" s="1"/>
  <c r="AI2425" i="13"/>
  <c r="AJ2425" i="13" s="1"/>
  <c r="P711" i="14"/>
  <c r="AJ2415" i="13"/>
  <c r="AI2447" i="13"/>
  <c r="AI2669" i="13"/>
  <c r="AJ2669" i="13" s="1"/>
  <c r="AI2693" i="13"/>
  <c r="AJ2693" i="13" s="1"/>
  <c r="AI2627" i="13"/>
  <c r="AJ2627" i="13" s="1"/>
  <c r="AI2603" i="13"/>
  <c r="AJ2603" i="13" s="1"/>
  <c r="AI2579" i="13"/>
  <c r="AJ2579" i="13" s="1"/>
  <c r="AH690" i="14"/>
  <c r="AK690" i="14" s="1"/>
  <c r="AI1998" i="13"/>
  <c r="AJ1998" i="13" s="1"/>
  <c r="AI2137" i="13"/>
  <c r="AJ2137" i="13" s="1"/>
  <c r="AJ2248" i="13"/>
  <c r="P527" i="14"/>
  <c r="AI1727" i="13"/>
  <c r="AJ1727" i="13" s="1"/>
  <c r="AH560" i="14"/>
  <c r="AH746" i="14"/>
  <c r="AI1850" i="13"/>
  <c r="AJ1850" i="13" s="1"/>
  <c r="P668" i="14"/>
  <c r="P751" i="14"/>
  <c r="AJ2606" i="13"/>
  <c r="P758" i="14"/>
  <c r="AH544" i="14"/>
  <c r="AI1838" i="13"/>
  <c r="AH573" i="14"/>
  <c r="AI1929" i="13"/>
  <c r="AJ1667" i="13"/>
  <c r="AI1736" i="13"/>
  <c r="AJ1736" i="13" s="1"/>
  <c r="AJ1813" i="13"/>
  <c r="AI2108" i="13"/>
  <c r="AJ2108" i="13" s="1"/>
  <c r="AH626" i="14"/>
  <c r="P637" i="14"/>
  <c r="AI2394" i="13"/>
  <c r="AI708" i="14" s="1"/>
  <c r="AJ1655" i="13"/>
  <c r="P545" i="14"/>
  <c r="AI1972" i="13"/>
  <c r="AJ1972" i="13" s="1"/>
  <c r="AH778" i="14"/>
  <c r="AJ1860" i="13"/>
  <c r="AI2465" i="13"/>
  <c r="AI725" i="14" s="1"/>
  <c r="AI2597" i="13"/>
  <c r="AI2621" i="13"/>
  <c r="AI2687" i="13"/>
  <c r="AI2525" i="13"/>
  <c r="AI2549" i="13"/>
  <c r="AI749" i="14" s="1"/>
  <c r="AJ2673" i="13"/>
  <c r="AK68" i="14"/>
  <c r="AH91" i="14"/>
  <c r="AI313" i="13"/>
  <c r="AI91" i="14" s="1"/>
  <c r="AH50" i="14"/>
  <c r="AI176" i="13"/>
  <c r="AI50" i="14" s="1"/>
  <c r="AI21" i="14"/>
  <c r="AH89" i="14"/>
  <c r="AI311" i="13"/>
  <c r="AI89" i="14" s="1"/>
  <c r="P137" i="14"/>
  <c r="AK137" i="14" s="1"/>
  <c r="AJ491" i="13"/>
  <c r="AK32" i="14"/>
  <c r="AH114" i="14"/>
  <c r="AK114" i="14" s="1"/>
  <c r="AI402" i="13"/>
  <c r="AI114" i="14" s="1"/>
  <c r="AH145" i="14"/>
  <c r="AK145" i="14" s="1"/>
  <c r="P55" i="14"/>
  <c r="P28" i="14"/>
  <c r="AK28" i="14" s="1"/>
  <c r="AJ100" i="13"/>
  <c r="AJ189" i="13"/>
  <c r="P124" i="14"/>
  <c r="AI9" i="14"/>
  <c r="AK9" i="14" s="1"/>
  <c r="AI16" i="14"/>
  <c r="AK16" i="14" s="1"/>
  <c r="AI398" i="13"/>
  <c r="AI110" i="14" s="1"/>
  <c r="P22" i="14"/>
  <c r="AK22" i="14" s="1"/>
  <c r="AJ76" i="13"/>
  <c r="AI333" i="13"/>
  <c r="AI357" i="13"/>
  <c r="P154" i="14"/>
  <c r="AK230" i="14"/>
  <c r="AJ27" i="13"/>
  <c r="AH43" i="14"/>
  <c r="AI145" i="13"/>
  <c r="AI43" i="14" s="1"/>
  <c r="AJ213" i="13"/>
  <c r="P108" i="14"/>
  <c r="P157" i="14"/>
  <c r="AK157" i="14" s="1"/>
  <c r="AJ553" i="13"/>
  <c r="AH57" i="14"/>
  <c r="AI201" i="13"/>
  <c r="AJ343" i="13"/>
  <c r="AJ454" i="13"/>
  <c r="P162" i="14"/>
  <c r="AK162" i="14" s="1"/>
  <c r="AJ576" i="13"/>
  <c r="AK192" i="14"/>
  <c r="AK224" i="14"/>
  <c r="P89" i="14"/>
  <c r="AK67" i="14"/>
  <c r="AJ489" i="13"/>
  <c r="AH185" i="14"/>
  <c r="AK185" i="14" s="1"/>
  <c r="AI647" i="13"/>
  <c r="AI185" i="14" s="1"/>
  <c r="AH205" i="14"/>
  <c r="AI703" i="13"/>
  <c r="AI205" i="14" s="1"/>
  <c r="AK205" i="14" s="1"/>
  <c r="AI426" i="13"/>
  <c r="AH195" i="14"/>
  <c r="AK195" i="14" s="1"/>
  <c r="AI681" i="13"/>
  <c r="AI195" i="14" s="1"/>
  <c r="AJ253" i="13"/>
  <c r="AI569" i="13"/>
  <c r="AJ569" i="13" s="1"/>
  <c r="AI190" i="14"/>
  <c r="AK266" i="14"/>
  <c r="AI273" i="14"/>
  <c r="AK273" i="14" s="1"/>
  <c r="AJ915" i="13"/>
  <c r="AK333" i="14"/>
  <c r="AJ408" i="13"/>
  <c r="P59" i="14"/>
  <c r="AI352" i="13"/>
  <c r="AJ352" i="13" s="1"/>
  <c r="AJ613" i="13"/>
  <c r="AJ177" i="13"/>
  <c r="AJ437" i="13"/>
  <c r="AI441" i="13"/>
  <c r="AI117" i="14" s="1"/>
  <c r="AK117" i="14" s="1"/>
  <c r="P222" i="14"/>
  <c r="AK222" i="14" s="1"/>
  <c r="AJ756" i="13"/>
  <c r="AH200" i="14"/>
  <c r="AI698" i="13"/>
  <c r="AI755" i="13"/>
  <c r="AJ140" i="13"/>
  <c r="AJ257" i="13"/>
  <c r="P86" i="14"/>
  <c r="AJ361" i="13"/>
  <c r="P118" i="14"/>
  <c r="AJ471" i="13"/>
  <c r="AJ507" i="13"/>
  <c r="AJ734" i="13"/>
  <c r="AI765" i="13"/>
  <c r="AJ765" i="13" s="1"/>
  <c r="AI265" i="14"/>
  <c r="AK265" i="14" s="1"/>
  <c r="AJ883" i="13"/>
  <c r="AH301" i="14"/>
  <c r="AI991" i="13"/>
  <c r="AI301" i="14" s="1"/>
  <c r="AJ811" i="13"/>
  <c r="AH255" i="14"/>
  <c r="AK255" i="14" s="1"/>
  <c r="AI861" i="13"/>
  <c r="AI255" i="14" s="1"/>
  <c r="P261" i="14"/>
  <c r="AK310" i="14"/>
  <c r="AK383" i="14"/>
  <c r="AH219" i="14"/>
  <c r="AI753" i="13"/>
  <c r="AI279" i="14"/>
  <c r="AK279" i="14" s="1"/>
  <c r="AK194" i="14"/>
  <c r="AK236" i="14"/>
  <c r="AJ1053" i="13"/>
  <c r="AH257" i="14"/>
  <c r="AK257" i="14" s="1"/>
  <c r="AI863" i="13"/>
  <c r="AI257" i="14" s="1"/>
  <c r="AK295" i="14"/>
  <c r="AH315" i="14"/>
  <c r="AK315" i="14" s="1"/>
  <c r="AJ790" i="13"/>
  <c r="AJ846" i="13"/>
  <c r="AJ880" i="13"/>
  <c r="AH197" i="14"/>
  <c r="P218" i="14"/>
  <c r="AK218" i="14" s="1"/>
  <c r="AJ786" i="13"/>
  <c r="AI849" i="13"/>
  <c r="AJ849" i="13" s="1"/>
  <c r="AJ970" i="13"/>
  <c r="AJ988" i="13"/>
  <c r="AK302" i="14"/>
  <c r="AJ1061" i="13"/>
  <c r="P505" i="14"/>
  <c r="AK505" i="14" s="1"/>
  <c r="AJ1645" i="13"/>
  <c r="AI859" i="13"/>
  <c r="AJ859" i="13" s="1"/>
  <c r="P422" i="14"/>
  <c r="AJ1364" i="13"/>
  <c r="AK260" i="14"/>
  <c r="AI943" i="13"/>
  <c r="AJ943" i="13" s="1"/>
  <c r="AK350" i="14"/>
  <c r="AK358" i="14"/>
  <c r="AH353" i="14"/>
  <c r="AI1151" i="13"/>
  <c r="AH482" i="14"/>
  <c r="AH668" i="14"/>
  <c r="AI1568" i="13"/>
  <c r="AH416" i="14"/>
  <c r="AI1346" i="13"/>
  <c r="AI416" i="14" s="1"/>
  <c r="AI1407" i="13"/>
  <c r="AJ1407" i="13" s="1"/>
  <c r="AH435" i="14"/>
  <c r="AH492" i="14"/>
  <c r="AK492" i="14" s="1"/>
  <c r="AH678" i="14"/>
  <c r="AI1596" i="13"/>
  <c r="AI492" i="14" s="1"/>
  <c r="AK503" i="14"/>
  <c r="AH506" i="14"/>
  <c r="AH692" i="14"/>
  <c r="AI1658" i="13"/>
  <c r="AI1670" i="13"/>
  <c r="AJ1670" i="13" s="1"/>
  <c r="P391" i="14"/>
  <c r="AK391" i="14" s="1"/>
  <c r="AH395" i="14"/>
  <c r="AI1277" i="13"/>
  <c r="AH407" i="14"/>
  <c r="AK407" i="14" s="1"/>
  <c r="AI1313" i="13"/>
  <c r="AI407" i="14" s="1"/>
  <c r="AI1558" i="13"/>
  <c r="AJ1558" i="13" s="1"/>
  <c r="AJ1590" i="13"/>
  <c r="AJ1609" i="13"/>
  <c r="AI1634" i="13"/>
  <c r="AJ1634" i="13" s="1"/>
  <c r="AJ1698" i="13"/>
  <c r="AJ1726" i="13"/>
  <c r="P526" i="14"/>
  <c r="AJ1746" i="13"/>
  <c r="AJ1838" i="13"/>
  <c r="P554" i="14"/>
  <c r="P560" i="14"/>
  <c r="AJ1862" i="13"/>
  <c r="AJ1886" i="13"/>
  <c r="AJ958" i="13"/>
  <c r="AJ1137" i="13"/>
  <c r="AJ1552" i="13"/>
  <c r="AH486" i="14"/>
  <c r="AK354" i="14"/>
  <c r="AH371" i="14"/>
  <c r="AI1205" i="13"/>
  <c r="AI371" i="14" s="1"/>
  <c r="AI385" i="14"/>
  <c r="AK385" i="14" s="1"/>
  <c r="AJ1385" i="13"/>
  <c r="AK645" i="14"/>
  <c r="AI1489" i="13"/>
  <c r="AI463" i="14" s="1"/>
  <c r="AK463" i="14" s="1"/>
  <c r="AI1633" i="13"/>
  <c r="AI499" i="14" s="1"/>
  <c r="AK499" i="14" s="1"/>
  <c r="AI1584" i="13"/>
  <c r="AJ1584" i="13" s="1"/>
  <c r="AI1608" i="13"/>
  <c r="AJ1608" i="13" s="1"/>
  <c r="AK346" i="14"/>
  <c r="AJ1201" i="13"/>
  <c r="AI1567" i="13"/>
  <c r="AJ1567" i="13" s="1"/>
  <c r="AI1734" i="13"/>
  <c r="AJ1734" i="13" s="1"/>
  <c r="AH325" i="14"/>
  <c r="AK325" i="14" s="1"/>
  <c r="AK401" i="14"/>
  <c r="AK427" i="14"/>
  <c r="P453" i="14"/>
  <c r="AK453" i="14" s="1"/>
  <c r="AI1478" i="13"/>
  <c r="AJ1478" i="13" s="1"/>
  <c r="AI1622" i="13"/>
  <c r="AJ1622" i="13" s="1"/>
  <c r="AI1538" i="13"/>
  <c r="AJ1538" i="13" s="1"/>
  <c r="AJ1554" i="13"/>
  <c r="P445" i="14"/>
  <c r="AJ1449" i="13"/>
  <c r="P472" i="14"/>
  <c r="AJ1561" i="13"/>
  <c r="AH688" i="14"/>
  <c r="AK688" i="14" s="1"/>
  <c r="P517" i="14"/>
  <c r="AI460" i="14"/>
  <c r="AK460" i="14" s="1"/>
  <c r="AI1612" i="13"/>
  <c r="AJ1612" i="13" s="1"/>
  <c r="AJ1742" i="13"/>
  <c r="P539" i="14"/>
  <c r="AK539" i="14" s="1"/>
  <c r="AH566" i="14"/>
  <c r="AH752" i="14"/>
  <c r="AI1874" i="13"/>
  <c r="AJ1874" i="13" s="1"/>
  <c r="P567" i="14"/>
  <c r="P603" i="14"/>
  <c r="AJ2013" i="13"/>
  <c r="AI2165" i="13"/>
  <c r="AJ2165" i="13" s="1"/>
  <c r="AJ2317" i="13"/>
  <c r="P717" i="14"/>
  <c r="AJ2484" i="13"/>
  <c r="P726" i="14"/>
  <c r="AI466" i="14"/>
  <c r="AI1585" i="13"/>
  <c r="AI487" i="14" s="1"/>
  <c r="AK487" i="14" s="1"/>
  <c r="AI542" i="14"/>
  <c r="AK542" i="14" s="1"/>
  <c r="P552" i="14"/>
  <c r="AH555" i="14"/>
  <c r="P566" i="14"/>
  <c r="AI1888" i="13"/>
  <c r="AJ1888" i="13" s="1"/>
  <c r="P611" i="14"/>
  <c r="AJ2039" i="13"/>
  <c r="P525" i="14"/>
  <c r="AK530" i="14"/>
  <c r="AH532" i="14"/>
  <c r="P591" i="14"/>
  <c r="P601" i="14"/>
  <c r="P602" i="14"/>
  <c r="AK602" i="14" s="1"/>
  <c r="AJ2012" i="13"/>
  <c r="AH623" i="14"/>
  <c r="AI2134" i="13"/>
  <c r="AJ2134" i="13" s="1"/>
  <c r="P664" i="14"/>
  <c r="AJ2242" i="13"/>
  <c r="AI682" i="14"/>
  <c r="AK682" i="14" s="1"/>
  <c r="P703" i="14"/>
  <c r="AJ2447" i="13"/>
  <c r="AJ1475" i="13"/>
  <c r="AH504" i="14"/>
  <c r="AI1724" i="13"/>
  <c r="AI616" i="14"/>
  <c r="AJ2062" i="13"/>
  <c r="P626" i="14"/>
  <c r="AH527" i="14"/>
  <c r="AH713" i="14"/>
  <c r="AI1721" i="13"/>
  <c r="AI527" i="14" s="1"/>
  <c r="AI1990" i="13"/>
  <c r="AJ1990" i="13" s="1"/>
  <c r="P775" i="14"/>
  <c r="AK775" i="14" s="1"/>
  <c r="AJ2647" i="13"/>
  <c r="AK721" i="14"/>
  <c r="P563" i="14"/>
  <c r="AI1915" i="13"/>
  <c r="AJ1915" i="13" s="1"/>
  <c r="AI1933" i="13"/>
  <c r="AJ1933" i="13" s="1"/>
  <c r="AI1997" i="13"/>
  <c r="AJ1997" i="13" s="1"/>
  <c r="AI2268" i="13"/>
  <c r="AI672" i="14" s="1"/>
  <c r="AI1980" i="13"/>
  <c r="AI2236" i="13"/>
  <c r="AI658" i="14" s="1"/>
  <c r="AI2527" i="13"/>
  <c r="AJ2527" i="13" s="1"/>
  <c r="AI2665" i="13"/>
  <c r="AI2689" i="13"/>
  <c r="P747" i="14"/>
  <c r="AJ1949" i="13"/>
  <c r="AJ1908" i="13"/>
  <c r="P743" i="14"/>
  <c r="AI1334" i="14"/>
  <c r="AJ4376" i="13"/>
  <c r="AK76" i="14"/>
  <c r="AI23" i="14"/>
  <c r="AK23" i="14" s="1"/>
  <c r="AJ77" i="13"/>
  <c r="AH131" i="14"/>
  <c r="AI473" i="13"/>
  <c r="AI131" i="14" s="1"/>
  <c r="AH7" i="14"/>
  <c r="AK7" i="14" s="1"/>
  <c r="AI7" i="13"/>
  <c r="AI7" i="14" s="1"/>
  <c r="AI207" i="13"/>
  <c r="AJ207" i="13" s="1"/>
  <c r="AK313" i="14"/>
  <c r="AI181" i="13"/>
  <c r="AI55" i="14" s="1"/>
  <c r="AJ269" i="13"/>
  <c r="AH85" i="14"/>
  <c r="AK85" i="14" s="1"/>
  <c r="AI289" i="13"/>
  <c r="AI85" i="14" s="1"/>
  <c r="AI116" i="14"/>
  <c r="AK116" i="14" s="1"/>
  <c r="AK176" i="14"/>
  <c r="AI359" i="13"/>
  <c r="AJ473" i="13"/>
  <c r="AJ249" i="13"/>
  <c r="AI418" i="13"/>
  <c r="AJ418" i="13" s="1"/>
  <c r="AH233" i="14"/>
  <c r="AK233" i="14" s="1"/>
  <c r="AI791" i="13"/>
  <c r="AI233" i="14" s="1"/>
  <c r="AH253" i="14"/>
  <c r="AI847" i="13"/>
  <c r="AH149" i="14"/>
  <c r="AK149" i="14" s="1"/>
  <c r="AI527" i="13"/>
  <c r="AI149" i="14" s="1"/>
  <c r="AJ288" i="13"/>
  <c r="P84" i="14"/>
  <c r="AK84" i="14" s="1"/>
  <c r="AJ427" i="13"/>
  <c r="AH123" i="14"/>
  <c r="AI447" i="13"/>
  <c r="AH130" i="14"/>
  <c r="AK130" i="14" s="1"/>
  <c r="AI472" i="13"/>
  <c r="AI130" i="14" s="1"/>
  <c r="AI146" i="14"/>
  <c r="AK146" i="14" s="1"/>
  <c r="AK175" i="14"/>
  <c r="P51" i="14"/>
  <c r="AI442" i="13"/>
  <c r="AJ442" i="13" s="1"/>
  <c r="P156" i="14"/>
  <c r="AI104" i="14"/>
  <c r="AH118" i="14"/>
  <c r="AI424" i="13"/>
  <c r="AI118" i="14" s="1"/>
  <c r="AK129" i="14"/>
  <c r="AI550" i="13"/>
  <c r="AI154" i="14" s="1"/>
  <c r="AK154" i="14" s="1"/>
  <c r="AH165" i="14"/>
  <c r="AI591" i="13"/>
  <c r="AI165" i="14" s="1"/>
  <c r="AK278" i="14"/>
  <c r="AK365" i="14"/>
  <c r="AI761" i="13"/>
  <c r="AJ761" i="13" s="1"/>
  <c r="P264" i="14"/>
  <c r="AK264" i="14" s="1"/>
  <c r="AJ882" i="13"/>
  <c r="AI358" i="13"/>
  <c r="AH239" i="14"/>
  <c r="AI809" i="13"/>
  <c r="AI239" i="14" s="1"/>
  <c r="AJ844" i="13"/>
  <c r="AK343" i="14"/>
  <c r="AI845" i="13"/>
  <c r="AI251" i="14" s="1"/>
  <c r="AK251" i="14" s="1"/>
  <c r="AI760" i="13"/>
  <c r="AJ760" i="13" s="1"/>
  <c r="AK232" i="14"/>
  <c r="AK262" i="14"/>
  <c r="AJ916" i="13"/>
  <c r="AH235" i="14"/>
  <c r="AI793" i="13"/>
  <c r="AJ901" i="13"/>
  <c r="AJ972" i="13"/>
  <c r="P300" i="14"/>
  <c r="AK300" i="14" s="1"/>
  <c r="AJ990" i="13"/>
  <c r="AK323" i="14"/>
  <c r="AK348" i="14"/>
  <c r="AK384" i="14"/>
  <c r="AK392" i="14"/>
  <c r="P190" i="14"/>
  <c r="AH288" i="14"/>
  <c r="AK288" i="14" s="1"/>
  <c r="AI954" i="13"/>
  <c r="AI288" i="14" s="1"/>
  <c r="AJ989" i="13"/>
  <c r="P311" i="14"/>
  <c r="AK311" i="14" s="1"/>
  <c r="AK414" i="14"/>
  <c r="P442" i="14"/>
  <c r="AK442" i="14" s="1"/>
  <c r="AJ1420" i="13"/>
  <c r="AJ248" i="13"/>
  <c r="AJ647" i="13"/>
  <c r="AH209" i="14"/>
  <c r="AK209" i="14" s="1"/>
  <c r="AI719" i="13"/>
  <c r="AI209" i="14" s="1"/>
  <c r="AJ789" i="13"/>
  <c r="AH261" i="14"/>
  <c r="AI879" i="13"/>
  <c r="AI261" i="14" s="1"/>
  <c r="AK432" i="14"/>
  <c r="P441" i="14"/>
  <c r="AK441" i="14" s="1"/>
  <c r="AJ1419" i="13"/>
  <c r="AI367" i="14"/>
  <c r="AK367" i="14" s="1"/>
  <c r="AH452" i="14"/>
  <c r="AK452" i="14" s="1"/>
  <c r="AI1454" i="13"/>
  <c r="AI452" i="14" s="1"/>
  <c r="P486" i="14"/>
  <c r="AJ1572" i="13"/>
  <c r="AH500" i="14"/>
  <c r="AH686" i="14"/>
  <c r="AK686" i="14" s="1"/>
  <c r="AI1640" i="13"/>
  <c r="AI500" i="14" s="1"/>
  <c r="AH430" i="14"/>
  <c r="AI1384" i="13"/>
  <c r="AI430" i="14" s="1"/>
  <c r="AI1468" i="13"/>
  <c r="AJ1468" i="13" s="1"/>
  <c r="P504" i="14"/>
  <c r="AJ1644" i="13"/>
  <c r="AI1675" i="13"/>
  <c r="AJ1675" i="13" s="1"/>
  <c r="AH511" i="14"/>
  <c r="AH540" i="14"/>
  <c r="AH726" i="14"/>
  <c r="AI1770" i="13"/>
  <c r="AI540" i="14" s="1"/>
  <c r="AJ955" i="13"/>
  <c r="AI1481" i="13"/>
  <c r="AI461" i="14" s="1"/>
  <c r="AK461" i="14" s="1"/>
  <c r="AH477" i="14"/>
  <c r="AK477" i="14" s="1"/>
  <c r="AH663" i="14"/>
  <c r="AI1545" i="13"/>
  <c r="AI477" i="14" s="1"/>
  <c r="AI1593" i="13"/>
  <c r="AI489" i="14" s="1"/>
  <c r="AH517" i="14"/>
  <c r="AH703" i="14"/>
  <c r="AI1681" i="13"/>
  <c r="AI517" i="14" s="1"/>
  <c r="AI1699" i="13"/>
  <c r="AJ1699" i="13" s="1"/>
  <c r="AJ1870" i="13"/>
  <c r="AJ1293" i="13"/>
  <c r="AK418" i="14"/>
  <c r="AI1559" i="13"/>
  <c r="AJ1559" i="13" s="1"/>
  <c r="AJ847" i="13"/>
  <c r="AH364" i="14"/>
  <c r="AI1186" i="13"/>
  <c r="P371" i="14"/>
  <c r="AK431" i="14"/>
  <c r="AH454" i="14"/>
  <c r="AI1456" i="13"/>
  <c r="AJ1499" i="13"/>
  <c r="AH470" i="14"/>
  <c r="AK470" i="14" s="1"/>
  <c r="AH656" i="14"/>
  <c r="AK656" i="14" s="1"/>
  <c r="AI1520" i="13"/>
  <c r="AI470" i="14" s="1"/>
  <c r="AH519" i="14"/>
  <c r="AK519" i="14" s="1"/>
  <c r="AH705" i="14"/>
  <c r="AI1695" i="13"/>
  <c r="AI519" i="14" s="1"/>
  <c r="AJ860" i="13"/>
  <c r="AH368" i="14"/>
  <c r="AK368" i="14" s="1"/>
  <c r="AH422" i="14"/>
  <c r="AJ1441" i="13"/>
  <c r="AK692" i="14"/>
  <c r="AI536" i="14"/>
  <c r="AK536" i="14" s="1"/>
  <c r="AI335" i="14"/>
  <c r="AK335" i="14" s="1"/>
  <c r="AH396" i="14"/>
  <c r="AI1278" i="13"/>
  <c r="AH428" i="14"/>
  <c r="AI1382" i="13"/>
  <c r="AJ1410" i="13"/>
  <c r="AJ1433" i="13"/>
  <c r="P468" i="14"/>
  <c r="AJ1500" i="13"/>
  <c r="AI1542" i="13"/>
  <c r="AJ1542" i="13" s="1"/>
  <c r="AI1560" i="13"/>
  <c r="AJ1560" i="13" s="1"/>
  <c r="AI1580" i="13"/>
  <c r="AJ1580" i="13" s="1"/>
  <c r="AH434" i="14"/>
  <c r="AK434" i="14" s="1"/>
  <c r="AI1400" i="13"/>
  <c r="AI434" i="14" s="1"/>
  <c r="AI1543" i="13"/>
  <c r="AJ1543" i="13" s="1"/>
  <c r="AJ1568" i="13"/>
  <c r="AH646" i="14"/>
  <c r="AK646" i="14" s="1"/>
  <c r="AJ1616" i="13"/>
  <c r="AJ1707" i="13"/>
  <c r="AH539" i="14"/>
  <c r="AH725" i="14"/>
  <c r="AI1769" i="13"/>
  <c r="AI539" i="14" s="1"/>
  <c r="AI1842" i="13"/>
  <c r="AJ1842" i="13" s="1"/>
  <c r="AI1938" i="13"/>
  <c r="AJ1938" i="13" s="1"/>
  <c r="AI1901" i="13"/>
  <c r="AI1906" i="13"/>
  <c r="AJ1906" i="13" s="1"/>
  <c r="AI585" i="14"/>
  <c r="AI1994" i="13"/>
  <c r="AJ1994" i="13" s="1"/>
  <c r="AI2111" i="13"/>
  <c r="AJ2111" i="13" s="1"/>
  <c r="AH815" i="14"/>
  <c r="AJ2141" i="13"/>
  <c r="AI2175" i="13"/>
  <c r="AI645" i="14" s="1"/>
  <c r="AI2397" i="13"/>
  <c r="AJ2397" i="13" s="1"/>
  <c r="AJ2324" i="13"/>
  <c r="AJ2407" i="13"/>
  <c r="P709" i="14"/>
  <c r="AJ2523" i="13"/>
  <c r="AH652" i="14"/>
  <c r="AI1594" i="13"/>
  <c r="AJ1713" i="13"/>
  <c r="P549" i="14"/>
  <c r="AK549" i="14" s="1"/>
  <c r="AJ1809" i="13"/>
  <c r="AI1910" i="13"/>
  <c r="AJ1910" i="13" s="1"/>
  <c r="AI588" i="14"/>
  <c r="AJ1950" i="13"/>
  <c r="AH591" i="14"/>
  <c r="AH777" i="14"/>
  <c r="AI1965" i="13"/>
  <c r="AJ1965" i="13" s="1"/>
  <c r="AI2029" i="13"/>
  <c r="AJ2029" i="13" s="1"/>
  <c r="AI2053" i="13"/>
  <c r="AJ2053" i="13" s="1"/>
  <c r="P619" i="14"/>
  <c r="AJ2065" i="13"/>
  <c r="AI2084" i="13"/>
  <c r="AI620" i="14" s="1"/>
  <c r="AK620" i="14" s="1"/>
  <c r="AI2126" i="13"/>
  <c r="AJ2126" i="13" s="1"/>
  <c r="AH627" i="14"/>
  <c r="AK627" i="14" s="1"/>
  <c r="AH813" i="14"/>
  <c r="AI2103" i="13"/>
  <c r="AI627" i="14" s="1"/>
  <c r="AI2153" i="13"/>
  <c r="AJ2153" i="13" s="1"/>
  <c r="P651" i="14"/>
  <c r="AI505" i="14"/>
  <c r="AJ1785" i="13"/>
  <c r="AJ1929" i="13"/>
  <c r="AI1976" i="13"/>
  <c r="AJ1976" i="13" s="1"/>
  <c r="AH607" i="14"/>
  <c r="AK804" i="14"/>
  <c r="AI628" i="14"/>
  <c r="AK628" i="14" s="1"/>
  <c r="AJ2104" i="13"/>
  <c r="P633" i="14"/>
  <c r="AJ2121" i="13"/>
  <c r="AJ1724" i="13"/>
  <c r="P556" i="14"/>
  <c r="AJ1828" i="13"/>
  <c r="AI1889" i="13"/>
  <c r="AJ1889" i="13" s="1"/>
  <c r="AH755" i="14"/>
  <c r="AH569" i="14"/>
  <c r="AI1970" i="13"/>
  <c r="AJ1970" i="13" s="1"/>
  <c r="P659" i="14"/>
  <c r="AI1893" i="13"/>
  <c r="AJ1893" i="13" s="1"/>
  <c r="AK790" i="14"/>
  <c r="AI656" i="14"/>
  <c r="AJ2216" i="13"/>
  <c r="AI2615" i="13"/>
  <c r="AH733" i="14"/>
  <c r="AH750" i="14"/>
  <c r="AH580" i="14"/>
  <c r="AH766" i="14"/>
  <c r="AI1924" i="13"/>
  <c r="P596" i="14"/>
  <c r="P612" i="14"/>
  <c r="AH622" i="14"/>
  <c r="AH824" i="14"/>
  <c r="AI1817" i="13"/>
  <c r="AJ1817" i="13" s="1"/>
  <c r="AH551" i="14"/>
  <c r="AH737" i="14"/>
  <c r="AK737" i="14" s="1"/>
  <c r="AJ1980" i="13"/>
  <c r="AH617" i="14"/>
  <c r="AH803" i="14"/>
  <c r="AI2063" i="13"/>
  <c r="AI617" i="14" s="1"/>
  <c r="P607" i="14"/>
  <c r="AJ2017" i="13"/>
  <c r="P674" i="14"/>
  <c r="AI1841" i="13"/>
  <c r="AJ1841" i="13" s="1"/>
  <c r="AI1987" i="13"/>
  <c r="AJ1987" i="13" s="1"/>
  <c r="AI2196" i="13"/>
  <c r="AI654" i="14" s="1"/>
  <c r="AK654" i="14" s="1"/>
  <c r="AJ1748" i="13"/>
  <c r="AH559" i="14"/>
  <c r="AH745" i="14"/>
  <c r="AI1831" i="13"/>
  <c r="AI559" i="14" s="1"/>
  <c r="AI1914" i="13"/>
  <c r="AJ1914" i="13" s="1"/>
  <c r="AI2001" i="13"/>
  <c r="AJ2001" i="13" s="1"/>
  <c r="AH614" i="14"/>
  <c r="AH800" i="14"/>
  <c r="AK800" i="14" s="1"/>
  <c r="AI2060" i="13"/>
  <c r="AI614" i="14" s="1"/>
  <c r="P629" i="14"/>
  <c r="P636" i="14"/>
  <c r="AK636" i="14" s="1"/>
  <c r="AI676" i="14"/>
  <c r="AI2539" i="13"/>
  <c r="AJ2539" i="13" s="1"/>
  <c r="AJ2568" i="13"/>
  <c r="AK718" i="14"/>
  <c r="P585" i="14"/>
  <c r="AK585" i="14" s="1"/>
  <c r="AI606" i="14"/>
  <c r="AI2052" i="13"/>
  <c r="AJ2052" i="13" s="1"/>
  <c r="AH823" i="14"/>
  <c r="P658" i="14"/>
  <c r="AI2263" i="13"/>
  <c r="AJ2263" i="13" s="1"/>
  <c r="AI2300" i="13"/>
  <c r="AI674" i="14" s="1"/>
  <c r="P520" i="14"/>
  <c r="AH724" i="14"/>
  <c r="AH550" i="14"/>
  <c r="AH736" i="14"/>
  <c r="AK736" i="14" s="1"/>
  <c r="AI1810" i="13"/>
  <c r="AH597" i="14"/>
  <c r="AK793" i="14"/>
  <c r="AH796" i="14"/>
  <c r="AI2091" i="13"/>
  <c r="AJ2091" i="13" s="1"/>
  <c r="AJ2142" i="13"/>
  <c r="AJ2191" i="13"/>
  <c r="AI2255" i="13"/>
  <c r="AI2303" i="13"/>
  <c r="AJ2303" i="13" s="1"/>
  <c r="AI2335" i="13"/>
  <c r="AI685" i="14" s="1"/>
  <c r="AK685" i="14" s="1"/>
  <c r="AI2431" i="13"/>
  <c r="AJ2431" i="13" s="1"/>
  <c r="AK507" i="14"/>
  <c r="AK699" i="14"/>
  <c r="AI1884" i="13"/>
  <c r="AJ1884" i="13" s="1"/>
  <c r="AH608" i="14"/>
  <c r="AH794" i="14"/>
  <c r="AK794" i="14" s="1"/>
  <c r="AI2036" i="13"/>
  <c r="AI625" i="14"/>
  <c r="P639" i="14"/>
  <c r="AJ2145" i="13"/>
  <c r="AI649" i="14"/>
  <c r="AK649" i="14" s="1"/>
  <c r="AJ2209" i="13"/>
  <c r="AI2276" i="13"/>
  <c r="AJ2276" i="13" s="1"/>
  <c r="AI2304" i="13"/>
  <c r="AJ2304" i="13" s="1"/>
  <c r="AI2532" i="13"/>
  <c r="AJ2532" i="13" s="1"/>
  <c r="AI2553" i="13"/>
  <c r="AJ2553" i="13" s="1"/>
  <c r="AI2601" i="13"/>
  <c r="AI2690" i="13"/>
  <c r="AJ2690" i="13" s="1"/>
  <c r="P845" i="14"/>
  <c r="P865" i="14"/>
  <c r="AH920" i="14"/>
  <c r="AK920" i="14" s="1"/>
  <c r="AI3134" i="13"/>
  <c r="AI920" i="14" s="1"/>
  <c r="P1017" i="14"/>
  <c r="AH1036" i="14"/>
  <c r="AI3478" i="13"/>
  <c r="AI1036" i="14" s="1"/>
  <c r="AI2524" i="13"/>
  <c r="AI742" i="14" s="1"/>
  <c r="AI2577" i="13"/>
  <c r="AJ2577" i="13" s="1"/>
  <c r="AI2628" i="13"/>
  <c r="AH843" i="14"/>
  <c r="AI2901" i="13"/>
  <c r="AI843" i="14" s="1"/>
  <c r="AH887" i="14"/>
  <c r="AI3029" i="13"/>
  <c r="AI887" i="14" s="1"/>
  <c r="AH931" i="14"/>
  <c r="AI3157" i="13"/>
  <c r="AI931" i="14" s="1"/>
  <c r="AH963" i="14"/>
  <c r="AI3261" i="13"/>
  <c r="AI963" i="14" s="1"/>
  <c r="AH1007" i="14"/>
  <c r="AI3389" i="13"/>
  <c r="AI1007" i="14" s="1"/>
  <c r="AI2133" i="13"/>
  <c r="AJ2133" i="13" s="1"/>
  <c r="AH910" i="14"/>
  <c r="AK910" i="14" s="1"/>
  <c r="AI3100" i="13"/>
  <c r="AI910" i="14" s="1"/>
  <c r="AH986" i="14"/>
  <c r="AI3332" i="13"/>
  <c r="AI986" i="14" s="1"/>
  <c r="AH1002" i="14"/>
  <c r="AI3372" i="13"/>
  <c r="AI1002" i="14" s="1"/>
  <c r="AH1030" i="14"/>
  <c r="AI3460" i="13"/>
  <c r="AI1030" i="14" s="1"/>
  <c r="AH1098" i="14"/>
  <c r="AI3660" i="13"/>
  <c r="AI1098" i="14" s="1"/>
  <c r="AI2552" i="13"/>
  <c r="AJ2552" i="13" s="1"/>
  <c r="AI2600" i="13"/>
  <c r="AJ2600" i="13" s="1"/>
  <c r="AI2634" i="13"/>
  <c r="AJ2634" i="13" s="1"/>
  <c r="AH877" i="14"/>
  <c r="AI2995" i="13"/>
  <c r="AI877" i="14" s="1"/>
  <c r="AH925" i="14"/>
  <c r="AI3139" i="13"/>
  <c r="AI925" i="14" s="1"/>
  <c r="AH973" i="14"/>
  <c r="AI3283" i="13"/>
  <c r="AH1021" i="14"/>
  <c r="AI3427" i="13"/>
  <c r="AJ2409" i="13"/>
  <c r="AH860" i="14"/>
  <c r="AI2954" i="13"/>
  <c r="AI860" i="14" s="1"/>
  <c r="AJ2954" i="13"/>
  <c r="AH928" i="14"/>
  <c r="AI3154" i="13"/>
  <c r="AI928" i="14" s="1"/>
  <c r="AH1100" i="14"/>
  <c r="AI3674" i="13"/>
  <c r="AI1100" i="14" s="1"/>
  <c r="P578" i="14"/>
  <c r="AJ2666" i="13"/>
  <c r="AI815" i="14"/>
  <c r="AH831" i="14"/>
  <c r="AI2865" i="13"/>
  <c r="AH923" i="14"/>
  <c r="AI3137" i="13"/>
  <c r="AI923" i="14" s="1"/>
  <c r="AH999" i="14"/>
  <c r="AK999" i="14" s="1"/>
  <c r="AI3369" i="13"/>
  <c r="AI999" i="14" s="1"/>
  <c r="AH1023" i="14"/>
  <c r="AI3441" i="13"/>
  <c r="AI1023" i="14" s="1"/>
  <c r="AH1047" i="14"/>
  <c r="AI3513" i="13"/>
  <c r="AI1047" i="14" s="1"/>
  <c r="AH1095" i="14"/>
  <c r="AI3657" i="13"/>
  <c r="AI1095" i="14" s="1"/>
  <c r="AH1139" i="14"/>
  <c r="AK1139" i="14" s="1"/>
  <c r="AI3785" i="13"/>
  <c r="AI1139" i="14" s="1"/>
  <c r="P1153" i="14"/>
  <c r="AJ3823" i="13"/>
  <c r="AI2197" i="13"/>
  <c r="AI2321" i="13"/>
  <c r="AJ2321" i="13" s="1"/>
  <c r="AH850" i="14"/>
  <c r="AI2920" i="13"/>
  <c r="AI850" i="14" s="1"/>
  <c r="AH874" i="14"/>
  <c r="AI2992" i="13"/>
  <c r="AI874" i="14" s="1"/>
  <c r="AH898" i="14"/>
  <c r="AK898" i="14" s="1"/>
  <c r="AI3064" i="13"/>
  <c r="AI898" i="14" s="1"/>
  <c r="AH922" i="14"/>
  <c r="AI3136" i="13"/>
  <c r="AI922" i="14" s="1"/>
  <c r="AH946" i="14"/>
  <c r="AI3208" i="13"/>
  <c r="AI946" i="14" s="1"/>
  <c r="AK946" i="14" s="1"/>
  <c r="AH970" i="14"/>
  <c r="AI3280" i="13"/>
  <c r="AH994" i="14"/>
  <c r="AK994" i="14" s="1"/>
  <c r="AI3352" i="13"/>
  <c r="AI994" i="14" s="1"/>
  <c r="AH1018" i="14"/>
  <c r="AI3424" i="13"/>
  <c r="AI1018" i="14" s="1"/>
  <c r="AH1042" i="14"/>
  <c r="AI3496" i="13"/>
  <c r="AI1042" i="14" s="1"/>
  <c r="AH1094" i="14"/>
  <c r="AI3656" i="13"/>
  <c r="AI1094" i="14" s="1"/>
  <c r="AH1114" i="14"/>
  <c r="AK1114" i="14" s="1"/>
  <c r="AI3712" i="13"/>
  <c r="AI1114" i="14" s="1"/>
  <c r="P719" i="14"/>
  <c r="AI752" i="14"/>
  <c r="AI2608" i="13"/>
  <c r="AJ2608" i="13" s="1"/>
  <c r="AI803" i="14"/>
  <c r="AH849" i="14"/>
  <c r="AK849" i="14" s="1"/>
  <c r="AI2919" i="13"/>
  <c r="AI849" i="14" s="1"/>
  <c r="AH873" i="14"/>
  <c r="AI2991" i="13"/>
  <c r="AI873" i="14" s="1"/>
  <c r="AH897" i="14"/>
  <c r="AI3063" i="13"/>
  <c r="AI897" i="14" s="1"/>
  <c r="AH921" i="14"/>
  <c r="AI3135" i="13"/>
  <c r="AI921" i="14" s="1"/>
  <c r="AH945" i="14"/>
  <c r="AI3207" i="13"/>
  <c r="AI945" i="14" s="1"/>
  <c r="AH969" i="14"/>
  <c r="AI3279" i="13"/>
  <c r="AI969" i="14" s="1"/>
  <c r="AH993" i="14"/>
  <c r="AI3351" i="13"/>
  <c r="AH1017" i="14"/>
  <c r="AI3423" i="13"/>
  <c r="AI1017" i="14" s="1"/>
  <c r="AK1017" i="14" s="1"/>
  <c r="AH1081" i="14"/>
  <c r="AI3607" i="13"/>
  <c r="AH1109" i="14"/>
  <c r="AI3695" i="13"/>
  <c r="P871" i="14"/>
  <c r="P905" i="14"/>
  <c r="AJ3501" i="13"/>
  <c r="P788" i="14"/>
  <c r="P1051" i="14"/>
  <c r="AH1125" i="14"/>
  <c r="AI3747" i="13"/>
  <c r="AI1125" i="14" s="1"/>
  <c r="AJ2753" i="13"/>
  <c r="P915" i="14"/>
  <c r="P957" i="14"/>
  <c r="AJ3135" i="13"/>
  <c r="P963" i="14"/>
  <c r="AK963" i="14" s="1"/>
  <c r="AH1131" i="14"/>
  <c r="AI3765" i="13"/>
  <c r="AI1131" i="14" s="1"/>
  <c r="AI2821" i="13"/>
  <c r="AJ3207" i="13"/>
  <c r="P971" i="14"/>
  <c r="P967" i="14"/>
  <c r="P1031" i="14"/>
  <c r="P879" i="14"/>
  <c r="P1059" i="14"/>
  <c r="P997" i="14"/>
  <c r="AJ3656" i="13"/>
  <c r="AH1117" i="14"/>
  <c r="AI3715" i="13"/>
  <c r="AH1317" i="14"/>
  <c r="AI4323" i="13"/>
  <c r="AI1317" i="14" s="1"/>
  <c r="AK1317" i="14" s="1"/>
  <c r="AH1349" i="14"/>
  <c r="AK1349" i="14" s="1"/>
  <c r="AI4415" i="13"/>
  <c r="AI1349" i="14" s="1"/>
  <c r="AH1371" i="14"/>
  <c r="AI4485" i="13"/>
  <c r="AK1147" i="14"/>
  <c r="AK1178" i="14"/>
  <c r="AK1210" i="14"/>
  <c r="AK1242" i="14"/>
  <c r="AK1290" i="14"/>
  <c r="AK1368" i="14"/>
  <c r="AJ3891" i="13"/>
  <c r="AJ3911" i="13"/>
  <c r="AK1193" i="14"/>
  <c r="AJ3967" i="13"/>
  <c r="AK1213" i="14"/>
  <c r="AJ4143" i="13"/>
  <c r="AJ4179" i="13"/>
  <c r="AK1144" i="14"/>
  <c r="AI1399" i="14"/>
  <c r="AK1399" i="14" s="1"/>
  <c r="AJ4561" i="13"/>
  <c r="AK1184" i="14"/>
  <c r="AJ3946" i="13"/>
  <c r="AK1204" i="14"/>
  <c r="AJ4002" i="13"/>
  <c r="AK1224" i="14"/>
  <c r="AJ4178" i="13"/>
  <c r="AJ4362" i="13"/>
  <c r="AK1336" i="14"/>
  <c r="AJ4430" i="13"/>
  <c r="P1097" i="14"/>
  <c r="AK1162" i="14"/>
  <c r="AK1187" i="14"/>
  <c r="AJ3965" i="13"/>
  <c r="AK1219" i="14"/>
  <c r="AJ4053" i="13"/>
  <c r="AK1243" i="14"/>
  <c r="AJ4165" i="13"/>
  <c r="AK1271" i="14"/>
  <c r="AK1279" i="14"/>
  <c r="AK1287" i="14"/>
  <c r="AK1295" i="14"/>
  <c r="AK1303" i="14"/>
  <c r="AJ4458" i="13"/>
  <c r="AK1385" i="14"/>
  <c r="AH1444" i="14"/>
  <c r="AI4702" i="13"/>
  <c r="AH1461" i="14"/>
  <c r="AK1461" i="14" s="1"/>
  <c r="AI4755" i="13"/>
  <c r="AI1461" i="14" s="1"/>
  <c r="AH1499" i="14"/>
  <c r="AI4865" i="13"/>
  <c r="AI1499" i="14" s="1"/>
  <c r="AK1499" i="14" s="1"/>
  <c r="AK1510" i="14"/>
  <c r="AI1372" i="14"/>
  <c r="AH1388" i="14"/>
  <c r="AI4538" i="13"/>
  <c r="AJ4650" i="13"/>
  <c r="AJ4809" i="13"/>
  <c r="AH1489" i="14"/>
  <c r="AI4831" i="13"/>
  <c r="AI1489" i="14" s="1"/>
  <c r="AH1498" i="14"/>
  <c r="AI4864" i="13"/>
  <c r="AI1498" i="14" s="1"/>
  <c r="AK1500" i="14"/>
  <c r="AH1521" i="14"/>
  <c r="AI4935" i="13"/>
  <c r="AI1521" i="14" s="1"/>
  <c r="AJ4476" i="13"/>
  <c r="AH1390" i="14"/>
  <c r="AI4540" i="13"/>
  <c r="AJ4647" i="13"/>
  <c r="AH1466" i="14"/>
  <c r="AI4772" i="13"/>
  <c r="AI1466" i="14" s="1"/>
  <c r="AH1491" i="14"/>
  <c r="AI4845" i="13"/>
  <c r="AI1382" i="14"/>
  <c r="AH1422" i="14"/>
  <c r="AJ4682" i="13"/>
  <c r="AI1448" i="14"/>
  <c r="AJ4836" i="13"/>
  <c r="AJ4433" i="13"/>
  <c r="AJ4554" i="13"/>
  <c r="AH1418" i="14"/>
  <c r="AI4628" i="13"/>
  <c r="P1426" i="14"/>
  <c r="AI1460" i="14"/>
  <c r="P1372" i="14"/>
  <c r="AI1406" i="14"/>
  <c r="P1420" i="14"/>
  <c r="AH1437" i="14"/>
  <c r="AK1437" i="14" s="1"/>
  <c r="AI4683" i="13"/>
  <c r="AI1437" i="14" s="1"/>
  <c r="AH1467" i="14"/>
  <c r="AI4773" i="13"/>
  <c r="AJ4559" i="13"/>
  <c r="AI1436" i="14"/>
  <c r="P1506" i="14"/>
  <c r="AJ4894" i="13"/>
  <c r="AI1454" i="14"/>
  <c r="AJ2406" i="13"/>
  <c r="AH556" i="14"/>
  <c r="AH742" i="14"/>
  <c r="AI1828" i="13"/>
  <c r="AI1945" i="13"/>
  <c r="AJ1945" i="13" s="1"/>
  <c r="AI2087" i="13"/>
  <c r="AJ2087" i="13" s="1"/>
  <c r="AI2151" i="13"/>
  <c r="AI639" i="14" s="1"/>
  <c r="AI669" i="14"/>
  <c r="AK669" i="14" s="1"/>
  <c r="P533" i="14"/>
  <c r="AK533" i="14" s="1"/>
  <c r="AJ1745" i="13"/>
  <c r="AJ1761" i="13"/>
  <c r="AH543" i="14"/>
  <c r="AH729" i="14"/>
  <c r="AK729" i="14" s="1"/>
  <c r="AI1791" i="13"/>
  <c r="AI543" i="14" s="1"/>
  <c r="P559" i="14"/>
  <c r="AK559" i="14" s="1"/>
  <c r="AJ1831" i="13"/>
  <c r="AH571" i="14"/>
  <c r="AH757" i="14"/>
  <c r="AI1879" i="13"/>
  <c r="AI571" i="14" s="1"/>
  <c r="AK774" i="14"/>
  <c r="P613" i="14"/>
  <c r="P614" i="14"/>
  <c r="AK614" i="14" s="1"/>
  <c r="P625" i="14"/>
  <c r="AI2257" i="13"/>
  <c r="AJ2257" i="13"/>
  <c r="AI2635" i="13"/>
  <c r="AJ2635" i="13" s="1"/>
  <c r="AI1982" i="13"/>
  <c r="AJ1982" i="13" s="1"/>
  <c r="AI1993" i="13"/>
  <c r="AI601" i="14" s="1"/>
  <c r="AI622" i="14"/>
  <c r="AH637" i="14"/>
  <c r="AI2305" i="13"/>
  <c r="AJ2305" i="13" s="1"/>
  <c r="AI497" i="14"/>
  <c r="AK497" i="14" s="1"/>
  <c r="P514" i="14"/>
  <c r="AI1735" i="13"/>
  <c r="AJ1735" i="13" s="1"/>
  <c r="AI1999" i="13"/>
  <c r="AJ1999" i="13" s="1"/>
  <c r="AJ2255" i="13"/>
  <c r="AI740" i="14"/>
  <c r="AI435" i="14"/>
  <c r="AK513" i="14"/>
  <c r="AI1966" i="13"/>
  <c r="AI1981" i="13"/>
  <c r="AJ1981" i="13" s="1"/>
  <c r="P608" i="14"/>
  <c r="AI629" i="14"/>
  <c r="AI2414" i="13"/>
  <c r="AI2581" i="13"/>
  <c r="AJ2581" i="13" s="1"/>
  <c r="AI2604" i="13"/>
  <c r="AJ2604" i="13" s="1"/>
  <c r="AH848" i="14"/>
  <c r="AI2918" i="13"/>
  <c r="AI848" i="14" s="1"/>
  <c r="AH912" i="14"/>
  <c r="AK912" i="14" s="1"/>
  <c r="AI3102" i="13"/>
  <c r="AI912" i="14" s="1"/>
  <c r="P937" i="14"/>
  <c r="AJ3291" i="13"/>
  <c r="AH992" i="14"/>
  <c r="AI3350" i="13"/>
  <c r="AI992" i="14" s="1"/>
  <c r="AK992" i="14" s="1"/>
  <c r="AH1012" i="14"/>
  <c r="AI3406" i="13"/>
  <c r="AI1012" i="14" s="1"/>
  <c r="AJ2353" i="13"/>
  <c r="AI724" i="14"/>
  <c r="AJ2531" i="13"/>
  <c r="AH867" i="14"/>
  <c r="AI2973" i="13"/>
  <c r="AI867" i="14" s="1"/>
  <c r="AH955" i="14"/>
  <c r="AI3229" i="13"/>
  <c r="AI955" i="14" s="1"/>
  <c r="AH987" i="14"/>
  <c r="AI3333" i="13"/>
  <c r="AI987" i="14" s="1"/>
  <c r="AI2557" i="13"/>
  <c r="AJ2557" i="13" s="1"/>
  <c r="AI2623" i="13"/>
  <c r="AH886" i="14"/>
  <c r="AI3028" i="13"/>
  <c r="AI886" i="14" s="1"/>
  <c r="AH962" i="14"/>
  <c r="AK962" i="14" s="1"/>
  <c r="AI3260" i="13"/>
  <c r="AI962" i="14" s="1"/>
  <c r="AH978" i="14"/>
  <c r="AK978" i="14" s="1"/>
  <c r="AI3300" i="13"/>
  <c r="AI978" i="14" s="1"/>
  <c r="AH1054" i="14"/>
  <c r="AI3532" i="13"/>
  <c r="AI1054" i="14" s="1"/>
  <c r="AH1122" i="14"/>
  <c r="AI3732" i="13"/>
  <c r="AI1122" i="14" s="1"/>
  <c r="P592" i="14"/>
  <c r="AI2639" i="13"/>
  <c r="AJ2639" i="13" s="1"/>
  <c r="AH1045" i="14"/>
  <c r="AI3499" i="13"/>
  <c r="AJ2601" i="13"/>
  <c r="AI2755" i="13"/>
  <c r="AI799" i="14" s="1"/>
  <c r="AI2839" i="13"/>
  <c r="AJ2839" i="13" s="1"/>
  <c r="AI2863" i="13"/>
  <c r="AJ2863" i="13" s="1"/>
  <c r="AH996" i="14"/>
  <c r="AI3354" i="13"/>
  <c r="AI996" i="14" s="1"/>
  <c r="AH1020" i="14"/>
  <c r="AI3426" i="13"/>
  <c r="AI1020" i="14" s="1"/>
  <c r="AK1043" i="14"/>
  <c r="AH1072" i="14"/>
  <c r="AK1072" i="14" s="1"/>
  <c r="AI3586" i="13"/>
  <c r="AI1072" i="14" s="1"/>
  <c r="AH1092" i="14"/>
  <c r="AI3642" i="13"/>
  <c r="AI1092" i="14" s="1"/>
  <c r="AI2596" i="13"/>
  <c r="AI2668" i="13"/>
  <c r="AJ2668" i="13" s="1"/>
  <c r="AI2697" i="13"/>
  <c r="AJ2697" i="13" s="1"/>
  <c r="AK850" i="14"/>
  <c r="AH855" i="14"/>
  <c r="AI2937" i="13"/>
  <c r="AH895" i="14"/>
  <c r="AI3049" i="13"/>
  <c r="AI895" i="14" s="1"/>
  <c r="P900" i="14"/>
  <c r="AH927" i="14"/>
  <c r="AI3153" i="13"/>
  <c r="AI927" i="14" s="1"/>
  <c r="AH995" i="14"/>
  <c r="AI3353" i="13"/>
  <c r="AI995" i="14" s="1"/>
  <c r="AH1019" i="14"/>
  <c r="AI3425" i="13"/>
  <c r="AI1019" i="14" s="1"/>
  <c r="AH1043" i="14"/>
  <c r="AI3497" i="13"/>
  <c r="AI1043" i="14" s="1"/>
  <c r="P1166" i="14"/>
  <c r="AK1166" i="14" s="1"/>
  <c r="AJ3872" i="13"/>
  <c r="AJ2049" i="13"/>
  <c r="AI2548" i="13"/>
  <c r="AI748" i="14" s="1"/>
  <c r="P777" i="14"/>
  <c r="AI2695" i="13"/>
  <c r="AJ2695" i="13" s="1"/>
  <c r="AJ2737" i="13"/>
  <c r="P825" i="14"/>
  <c r="AJ3157" i="13"/>
  <c r="AH1134" i="14"/>
  <c r="AK1134" i="14" s="1"/>
  <c r="AI3768" i="13"/>
  <c r="AI1134" i="14" s="1"/>
  <c r="P661" i="14"/>
  <c r="AK661" i="14" s="1"/>
  <c r="AI2765" i="13"/>
  <c r="AI2825" i="13"/>
  <c r="AJ2825" i="13" s="1"/>
  <c r="AI2849" i="13"/>
  <c r="AJ2849" i="13" s="1"/>
  <c r="P824" i="14"/>
  <c r="AJ3260" i="13"/>
  <c r="AH1061" i="14"/>
  <c r="AI3551" i="13"/>
  <c r="AH1129" i="14"/>
  <c r="AI3751" i="13"/>
  <c r="AH1137" i="14"/>
  <c r="AI3783" i="13"/>
  <c r="AI2843" i="13"/>
  <c r="AJ2843" i="13" s="1"/>
  <c r="P1049" i="14"/>
  <c r="AJ2769" i="13"/>
  <c r="P899" i="14"/>
  <c r="P927" i="14"/>
  <c r="AJ3205" i="13"/>
  <c r="P1025" i="14"/>
  <c r="AH1051" i="14"/>
  <c r="AI3517" i="13"/>
  <c r="AK1098" i="14"/>
  <c r="AJ2760" i="13"/>
  <c r="AJ3586" i="13"/>
  <c r="AJ2583" i="13"/>
  <c r="AJ2749" i="13"/>
  <c r="AJ2992" i="13"/>
  <c r="P979" i="14"/>
  <c r="AJ3431" i="13"/>
  <c r="P1029" i="14"/>
  <c r="AI2837" i="13"/>
  <c r="AJ2837" i="13" s="1"/>
  <c r="P973" i="14"/>
  <c r="AH1031" i="14"/>
  <c r="AI3461" i="13"/>
  <c r="AJ3381" i="13"/>
  <c r="AH1059" i="14"/>
  <c r="AI3549" i="13"/>
  <c r="AH1084" i="14"/>
  <c r="AI3622" i="13"/>
  <c r="AI1084" i="14" s="1"/>
  <c r="AK1149" i="14"/>
  <c r="P1099" i="14"/>
  <c r="AH1128" i="14"/>
  <c r="AI3750" i="13"/>
  <c r="AI1128" i="14" s="1"/>
  <c r="AK1128" i="14" s="1"/>
  <c r="AK1157" i="14"/>
  <c r="AH1297" i="14"/>
  <c r="AK1297" i="14" s="1"/>
  <c r="AI4255" i="13"/>
  <c r="AI1297" i="14" s="1"/>
  <c r="AH1329" i="14"/>
  <c r="AI4359" i="13"/>
  <c r="AI1329" i="14" s="1"/>
  <c r="AK1329" i="14" s="1"/>
  <c r="AH1361" i="14"/>
  <c r="AI4451" i="13"/>
  <c r="AI1361" i="14" s="1"/>
  <c r="AH1415" i="14"/>
  <c r="AI4613" i="13"/>
  <c r="AI1415" i="14" s="1"/>
  <c r="AJ3610" i="13"/>
  <c r="AJ3818" i="13"/>
  <c r="AK1190" i="14"/>
  <c r="AK1222" i="14"/>
  <c r="AK1254" i="14"/>
  <c r="AH1366" i="14"/>
  <c r="AK1366" i="14" s="1"/>
  <c r="AI4468" i="13"/>
  <c r="AI1366" i="14" s="1"/>
  <c r="AH1296" i="14"/>
  <c r="AK1296" i="14" s="1"/>
  <c r="AI4254" i="13"/>
  <c r="AI1296" i="14" s="1"/>
  <c r="AK1145" i="14"/>
  <c r="AK1173" i="14"/>
  <c r="AK1181" i="14"/>
  <c r="AJ3931" i="13"/>
  <c r="AK1201" i="14"/>
  <c r="AJ4107" i="13"/>
  <c r="AK1257" i="14"/>
  <c r="AJ4163" i="13"/>
  <c r="AK1269" i="14"/>
  <c r="AK1148" i="14"/>
  <c r="AI1379" i="14"/>
  <c r="AK1379" i="14" s="1"/>
  <c r="AJ4505" i="13"/>
  <c r="AJ3910" i="13"/>
  <c r="AK1192" i="14"/>
  <c r="AJ3966" i="13"/>
  <c r="AK1212" i="14"/>
  <c r="AJ4142" i="13"/>
  <c r="AK1268" i="14"/>
  <c r="AK1332" i="14"/>
  <c r="AJ4414" i="13"/>
  <c r="AK1352" i="14"/>
  <c r="AI1214" i="14"/>
  <c r="AH1097" i="14"/>
  <c r="AI3659" i="13"/>
  <c r="AJ3909" i="13"/>
  <c r="AK1199" i="14"/>
  <c r="AJ4001" i="13"/>
  <c r="AK1227" i="14"/>
  <c r="AJ4073" i="13"/>
  <c r="AJ4125" i="13"/>
  <c r="AK1267" i="14"/>
  <c r="AJ4413" i="13"/>
  <c r="AH1438" i="14"/>
  <c r="AI4684" i="13"/>
  <c r="AI1438" i="14" s="1"/>
  <c r="AK1481" i="14"/>
  <c r="AJ4866" i="13"/>
  <c r="AH1519" i="14"/>
  <c r="AK1519" i="14" s="1"/>
  <c r="AI4921" i="13"/>
  <c r="AI1519" i="14" s="1"/>
  <c r="AH1372" i="14"/>
  <c r="AK1372" i="14" s="1"/>
  <c r="AK1433" i="14"/>
  <c r="P1459" i="14"/>
  <c r="AJ4865" i="13"/>
  <c r="AJ4595" i="13"/>
  <c r="AH1439" i="14"/>
  <c r="AK1439" i="14" s="1"/>
  <c r="AI4685" i="13"/>
  <c r="AI1439" i="14" s="1"/>
  <c r="P1452" i="14"/>
  <c r="AJ4722" i="13"/>
  <c r="AK1438" i="14"/>
  <c r="AI4714" i="13"/>
  <c r="AJ4714" i="13" s="1"/>
  <c r="P1475" i="14"/>
  <c r="AH1516" i="14"/>
  <c r="AK1516" i="14" s="1"/>
  <c r="AI4918" i="13"/>
  <c r="AI1516" i="14" s="1"/>
  <c r="AH1382" i="14"/>
  <c r="AK1382" i="14" s="1"/>
  <c r="AI1428" i="14"/>
  <c r="AH1448" i="14"/>
  <c r="AK1448" i="14" s="1"/>
  <c r="AI1471" i="14"/>
  <c r="AK1471" i="14" s="1"/>
  <c r="AJ4777" i="13"/>
  <c r="AI1482" i="14"/>
  <c r="AK1482" i="14" s="1"/>
  <c r="AJ4812" i="13"/>
  <c r="AK1355" i="14"/>
  <c r="AJ4678" i="13"/>
  <c r="AH1460" i="14"/>
  <c r="AH1406" i="14"/>
  <c r="AJ4922" i="13"/>
  <c r="AH1436" i="14"/>
  <c r="AJ4900" i="13"/>
  <c r="AJ4910" i="13"/>
  <c r="AH1454" i="14"/>
  <c r="AJ4926" i="13"/>
  <c r="P641" i="14"/>
  <c r="AI2295" i="13"/>
  <c r="AJ2295" i="13" s="1"/>
  <c r="AI2327" i="13"/>
  <c r="AJ2327" i="13" s="1"/>
  <c r="AI2691" i="13"/>
  <c r="AJ2691" i="13" s="1"/>
  <c r="AI1703" i="13"/>
  <c r="AJ1703" i="13" s="1"/>
  <c r="AH596" i="14"/>
  <c r="AH782" i="14"/>
  <c r="AK782" i="14" s="1"/>
  <c r="AI1988" i="13"/>
  <c r="AK814" i="14"/>
  <c r="AI2135" i="13"/>
  <c r="AJ2135" i="13" s="1"/>
  <c r="AH683" i="14"/>
  <c r="P508" i="14"/>
  <c r="AI1708" i="13"/>
  <c r="AJ1708" i="13" s="1"/>
  <c r="AI2044" i="13"/>
  <c r="AJ2044" i="13" s="1"/>
  <c r="AK616" i="14"/>
  <c r="AI626" i="14"/>
  <c r="AI2591" i="13"/>
  <c r="AJ2591" i="13" s="1"/>
  <c r="AI511" i="14"/>
  <c r="AK511" i="14" s="1"/>
  <c r="AI2164" i="13"/>
  <c r="AJ2164" i="13" s="1"/>
  <c r="AI2247" i="13"/>
  <c r="AJ2247" i="13" s="1"/>
  <c r="AI2281" i="13"/>
  <c r="AJ2281" i="13" s="1"/>
  <c r="AJ2505" i="13"/>
  <c r="AI2556" i="13"/>
  <c r="AI750" i="14" s="1"/>
  <c r="AI2585" i="13"/>
  <c r="AJ2585" i="13" s="1"/>
  <c r="AH840" i="14"/>
  <c r="AI2886" i="13"/>
  <c r="AJ2886" i="13" s="1"/>
  <c r="AH868" i="14"/>
  <c r="AI2974" i="13"/>
  <c r="AI868" i="14" s="1"/>
  <c r="AH896" i="14"/>
  <c r="AI3062" i="13"/>
  <c r="AI896" i="14" s="1"/>
  <c r="AH964" i="14"/>
  <c r="AK964" i="14" s="1"/>
  <c r="AI3262" i="13"/>
  <c r="AI964" i="14" s="1"/>
  <c r="AH1032" i="14"/>
  <c r="AI3462" i="13"/>
  <c r="AI1032" i="14" s="1"/>
  <c r="AI2537" i="13"/>
  <c r="AJ2537" i="13" s="1"/>
  <c r="AH835" i="14"/>
  <c r="AI2869" i="13"/>
  <c r="AI835" i="14" s="1"/>
  <c r="AH911" i="14"/>
  <c r="AI3101" i="13"/>
  <c r="AI911" i="14" s="1"/>
  <c r="P706" i="14"/>
  <c r="AH838" i="14"/>
  <c r="AK838" i="14" s="1"/>
  <c r="AI2884" i="13"/>
  <c r="AI838" i="14" s="1"/>
  <c r="AH862" i="14"/>
  <c r="AI2956" i="13"/>
  <c r="AI862" i="14" s="1"/>
  <c r="AH938" i="14"/>
  <c r="AI3188" i="13"/>
  <c r="AI938" i="14" s="1"/>
  <c r="AH954" i="14"/>
  <c r="AK954" i="14" s="1"/>
  <c r="AI3228" i="13"/>
  <c r="AI954" i="14" s="1"/>
  <c r="AH1034" i="14"/>
  <c r="AK1034" i="14" s="1"/>
  <c r="AI3476" i="13"/>
  <c r="AI1034" i="14" s="1"/>
  <c r="AH1078" i="14"/>
  <c r="AI3604" i="13"/>
  <c r="AI1078" i="14" s="1"/>
  <c r="AI2529" i="13"/>
  <c r="AJ2529" i="13" s="1"/>
  <c r="AI2609" i="13"/>
  <c r="AJ2775" i="13"/>
  <c r="P821" i="14"/>
  <c r="AH836" i="14"/>
  <c r="AK836" i="14" s="1"/>
  <c r="AI2882" i="13"/>
  <c r="AI836" i="14" s="1"/>
  <c r="AH880" i="14"/>
  <c r="AK880" i="14" s="1"/>
  <c r="AI3010" i="13"/>
  <c r="AI880" i="14" s="1"/>
  <c r="AH904" i="14"/>
  <c r="AK904" i="14" s="1"/>
  <c r="AI3082" i="13"/>
  <c r="AI904" i="14" s="1"/>
  <c r="AH948" i="14"/>
  <c r="AI3210" i="13"/>
  <c r="AI948" i="14" s="1"/>
  <c r="AJ3210" i="13"/>
  <c r="AH1004" i="14"/>
  <c r="AI3386" i="13"/>
  <c r="AI1004" i="14" s="1"/>
  <c r="AH1028" i="14"/>
  <c r="AI3458" i="13"/>
  <c r="AI1028" i="14" s="1"/>
  <c r="AH1044" i="14"/>
  <c r="AI3498" i="13"/>
  <c r="AI1044" i="14" s="1"/>
  <c r="AH1052" i="14"/>
  <c r="AK1052" i="14" s="1"/>
  <c r="AI3530" i="13"/>
  <c r="AI1052" i="14" s="1"/>
  <c r="AJ2436" i="13"/>
  <c r="AJ2519" i="13"/>
  <c r="AJ2609" i="13"/>
  <c r="AI2708" i="13"/>
  <c r="AI788" i="14" s="1"/>
  <c r="AI2816" i="13"/>
  <c r="AI818" i="14" s="1"/>
  <c r="AI2840" i="13"/>
  <c r="AI824" i="14" s="1"/>
  <c r="AH851" i="14"/>
  <c r="AI2921" i="13"/>
  <c r="AH951" i="14"/>
  <c r="AI3225" i="13"/>
  <c r="AI951" i="14" s="1"/>
  <c r="P956" i="14"/>
  <c r="AH967" i="14"/>
  <c r="AI3265" i="13"/>
  <c r="AI967" i="14" s="1"/>
  <c r="AK967" i="14" s="1"/>
  <c r="P1048" i="14"/>
  <c r="AH1091" i="14"/>
  <c r="AI3641" i="13"/>
  <c r="AI1091" i="14" s="1"/>
  <c r="AH1111" i="14"/>
  <c r="AI3697" i="13"/>
  <c r="AI1111" i="14" s="1"/>
  <c r="AH1119" i="14"/>
  <c r="AI3729" i="13"/>
  <c r="AI1119" i="14" s="1"/>
  <c r="P1167" i="14"/>
  <c r="AK1167" i="14" s="1"/>
  <c r="AJ3873" i="13"/>
  <c r="AI619" i="14"/>
  <c r="AJ2901" i="13"/>
  <c r="AJ3261" i="13"/>
  <c r="AJ3333" i="13"/>
  <c r="AH1062" i="14"/>
  <c r="AI3552" i="13"/>
  <c r="AI1062" i="14" s="1"/>
  <c r="AH1142" i="14"/>
  <c r="AI3800" i="13"/>
  <c r="AI1142" i="14" s="1"/>
  <c r="P707" i="14"/>
  <c r="AI2473" i="13"/>
  <c r="P767" i="14"/>
  <c r="AI2681" i="13"/>
  <c r="AJ2681" i="13" s="1"/>
  <c r="P812" i="14"/>
  <c r="AK812" i="14" s="1"/>
  <c r="AK868" i="14"/>
  <c r="AK940" i="14"/>
  <c r="AK988" i="14"/>
  <c r="AK1012" i="14"/>
  <c r="AH1033" i="14"/>
  <c r="AI3463" i="13"/>
  <c r="AH1041" i="14"/>
  <c r="AI3495" i="13"/>
  <c r="AH1089" i="14"/>
  <c r="AI3639" i="13"/>
  <c r="P1118" i="14"/>
  <c r="AK1118" i="14" s="1"/>
  <c r="AJ2463" i="13"/>
  <c r="P909" i="14"/>
  <c r="AJ3269" i="13"/>
  <c r="P1035" i="14"/>
  <c r="AK1078" i="14"/>
  <c r="P1093" i="14"/>
  <c r="AJ3726" i="13"/>
  <c r="AJ3005" i="13"/>
  <c r="P931" i="14"/>
  <c r="AK931" i="14" s="1"/>
  <c r="P975" i="14"/>
  <c r="AH1060" i="14"/>
  <c r="AK1060" i="14" s="1"/>
  <c r="AI3550" i="13"/>
  <c r="AI1060" i="14" s="1"/>
  <c r="AJ3597" i="13"/>
  <c r="P1083" i="14"/>
  <c r="AK1083" i="14" s="1"/>
  <c r="AJ3651" i="13"/>
  <c r="AK1153" i="14"/>
  <c r="AJ2689" i="13"/>
  <c r="AI2861" i="13"/>
  <c r="AJ2861" i="13" s="1"/>
  <c r="AJ3049" i="13"/>
  <c r="P923" i="14"/>
  <c r="AK923" i="14" s="1"/>
  <c r="P977" i="14"/>
  <c r="AJ3590" i="13"/>
  <c r="AH1108" i="14"/>
  <c r="AK1108" i="14" s="1"/>
  <c r="AI3694" i="13"/>
  <c r="AI1108" i="14" s="1"/>
  <c r="P1127" i="14"/>
  <c r="AK1127" i="14" s="1"/>
  <c r="AJ2707" i="13"/>
  <c r="AJ2771" i="13"/>
  <c r="AI2844" i="13"/>
  <c r="P919" i="14"/>
  <c r="P947" i="14"/>
  <c r="AJ3547" i="13"/>
  <c r="P1121" i="14"/>
  <c r="P861" i="14"/>
  <c r="AJ3102" i="13"/>
  <c r="AI2827" i="13"/>
  <c r="AJ2827" i="13" s="1"/>
  <c r="AJ2919" i="13"/>
  <c r="AJ3424" i="13"/>
  <c r="P1047" i="14"/>
  <c r="AK1047" i="14" s="1"/>
  <c r="P1123" i="14"/>
  <c r="P807" i="14"/>
  <c r="AH1099" i="14"/>
  <c r="AI3661" i="13"/>
  <c r="AH1309" i="14"/>
  <c r="AI4291" i="13"/>
  <c r="AI1309" i="14" s="1"/>
  <c r="AK1309" i="14" s="1"/>
  <c r="AH1341" i="14"/>
  <c r="AI4395" i="13"/>
  <c r="AI1341" i="14" s="1"/>
  <c r="AH1395" i="14"/>
  <c r="AI4557" i="13"/>
  <c r="AI1395" i="14" s="1"/>
  <c r="AK1406" i="14"/>
  <c r="AH1132" i="14"/>
  <c r="AI3766" i="13"/>
  <c r="AK1202" i="14"/>
  <c r="AK1234" i="14"/>
  <c r="AK1266" i="14"/>
  <c r="AK1302" i="14"/>
  <c r="AK1146" i="14"/>
  <c r="AH1308" i="14"/>
  <c r="AI4290" i="13"/>
  <c r="AI1308" i="14" s="1"/>
  <c r="AJ3895" i="13"/>
  <c r="AJ4071" i="13"/>
  <c r="AK1245" i="14"/>
  <c r="AJ4127" i="13"/>
  <c r="AK1265" i="14"/>
  <c r="AJ4215" i="13"/>
  <c r="AK1361" i="14"/>
  <c r="AI1403" i="14"/>
  <c r="AK1403" i="14" s="1"/>
  <c r="AJ4577" i="13"/>
  <c r="AK1164" i="14"/>
  <c r="AK1180" i="14"/>
  <c r="AJ3930" i="13"/>
  <c r="AK1200" i="14"/>
  <c r="AJ4106" i="13"/>
  <c r="AK1256" i="14"/>
  <c r="AJ4162" i="13"/>
  <c r="AJ4214" i="13"/>
  <c r="AJ4234" i="13"/>
  <c r="AJ4322" i="13"/>
  <c r="AJ4398" i="13"/>
  <c r="AK1348" i="14"/>
  <c r="AJ4450" i="13"/>
  <c r="AK1179" i="14"/>
  <c r="AJ3945" i="13"/>
  <c r="AK1211" i="14"/>
  <c r="AK1235" i="14"/>
  <c r="AK1251" i="14"/>
  <c r="AJ4145" i="13"/>
  <c r="AJ4305" i="13"/>
  <c r="AJ4325" i="13"/>
  <c r="AJ4345" i="13"/>
  <c r="AK1347" i="14"/>
  <c r="AH1426" i="14"/>
  <c r="AI4648" i="13"/>
  <c r="AI1426" i="14" s="1"/>
  <c r="AH1473" i="14"/>
  <c r="AK1473" i="14" s="1"/>
  <c r="AI4791" i="13"/>
  <c r="AI1473" i="14" s="1"/>
  <c r="AH1502" i="14"/>
  <c r="AK1502" i="14" s="1"/>
  <c r="AI4880" i="13"/>
  <c r="AI1502" i="14" s="1"/>
  <c r="P1446" i="14"/>
  <c r="AJ4704" i="13"/>
  <c r="AJ4752" i="13"/>
  <c r="AJ4791" i="13"/>
  <c r="AJ4474" i="13"/>
  <c r="AK1409" i="14"/>
  <c r="P1460" i="14"/>
  <c r="AK1460" i="14" s="1"/>
  <c r="AJ4754" i="13"/>
  <c r="AH1513" i="14"/>
  <c r="AI4903" i="13"/>
  <c r="AI1513" i="14" s="1"/>
  <c r="AK1513" i="14" s="1"/>
  <c r="AK1524" i="14"/>
  <c r="AJ4651" i="13"/>
  <c r="AJ4687" i="13"/>
  <c r="AJ4854" i="13"/>
  <c r="AJ4917" i="13"/>
  <c r="AI1374" i="14"/>
  <c r="AH1428" i="14"/>
  <c r="AI1440" i="14"/>
  <c r="P1451" i="14"/>
  <c r="AK1451" i="14" s="1"/>
  <c r="AI1465" i="14"/>
  <c r="AK1465" i="14" s="1"/>
  <c r="AJ4759" i="13"/>
  <c r="AH1471" i="14"/>
  <c r="AH1482" i="14"/>
  <c r="AJ4522" i="13"/>
  <c r="P1414" i="14"/>
  <c r="AK1429" i="14"/>
  <c r="AJ4644" i="13"/>
  <c r="AJ4912" i="13"/>
  <c r="AJ4942" i="13"/>
  <c r="AH859" i="14"/>
  <c r="AI2941" i="13"/>
  <c r="AI859" i="14" s="1"/>
  <c r="AH891" i="14"/>
  <c r="AI3045" i="13"/>
  <c r="AI891" i="14" s="1"/>
  <c r="AH935" i="14"/>
  <c r="AI3173" i="13"/>
  <c r="AI935" i="14" s="1"/>
  <c r="AH979" i="14"/>
  <c r="AI3301" i="13"/>
  <c r="AI979" i="14" s="1"/>
  <c r="AH1011" i="14"/>
  <c r="AK1011" i="14" s="1"/>
  <c r="AI3405" i="13"/>
  <c r="AI1011" i="14" s="1"/>
  <c r="AI2405" i="13"/>
  <c r="AJ2405" i="13" s="1"/>
  <c r="AH914" i="14"/>
  <c r="AI3116" i="13"/>
  <c r="AI914" i="14" s="1"/>
  <c r="AH930" i="14"/>
  <c r="AI3156" i="13"/>
  <c r="AI930" i="14" s="1"/>
  <c r="AH1058" i="14"/>
  <c r="AI3548" i="13"/>
  <c r="AI1058" i="14" s="1"/>
  <c r="AH1102" i="14"/>
  <c r="AI3676" i="13"/>
  <c r="AI1102" i="14" s="1"/>
  <c r="AJ2487" i="13"/>
  <c r="AI2694" i="13"/>
  <c r="AJ2694" i="13" s="1"/>
  <c r="AH833" i="14"/>
  <c r="AI2867" i="13"/>
  <c r="AI833" i="14" s="1"/>
  <c r="AH861" i="14"/>
  <c r="AI2955" i="13"/>
  <c r="AI861" i="14" s="1"/>
  <c r="AH881" i="14"/>
  <c r="AI3011" i="13"/>
  <c r="AI881" i="14" s="1"/>
  <c r="AH909" i="14"/>
  <c r="AI3099" i="13"/>
  <c r="AI909" i="14" s="1"/>
  <c r="AH929" i="14"/>
  <c r="AI3155" i="13"/>
  <c r="AI929" i="14" s="1"/>
  <c r="AH957" i="14"/>
  <c r="AI3243" i="13"/>
  <c r="AI957" i="14" s="1"/>
  <c r="AH977" i="14"/>
  <c r="AI3299" i="13"/>
  <c r="AI977" i="14" s="1"/>
  <c r="AH1005" i="14"/>
  <c r="AI3387" i="13"/>
  <c r="AI1005" i="14" s="1"/>
  <c r="AH1025" i="14"/>
  <c r="AI3443" i="13"/>
  <c r="P740" i="14"/>
  <c r="AK740" i="14" s="1"/>
  <c r="AJ2522" i="13"/>
  <c r="AI2575" i="13"/>
  <c r="AI757" i="14" s="1"/>
  <c r="P765" i="14"/>
  <c r="AH832" i="14"/>
  <c r="AI2866" i="13"/>
  <c r="AI832" i="14" s="1"/>
  <c r="AH856" i="14"/>
  <c r="AK856" i="14" s="1"/>
  <c r="AI2938" i="13"/>
  <c r="AI856" i="14" s="1"/>
  <c r="AH972" i="14"/>
  <c r="AK972" i="14" s="1"/>
  <c r="AI3282" i="13"/>
  <c r="AI972" i="14" s="1"/>
  <c r="AK1095" i="14"/>
  <c r="AH1124" i="14"/>
  <c r="AK1124" i="14" s="1"/>
  <c r="AI3746" i="13"/>
  <c r="AI1124" i="14" s="1"/>
  <c r="AJ3746" i="13"/>
  <c r="AI2572" i="13"/>
  <c r="AI754" i="14" s="1"/>
  <c r="P768" i="14"/>
  <c r="AI2677" i="13"/>
  <c r="AJ2677" i="13" s="1"/>
  <c r="AI810" i="14"/>
  <c r="P928" i="14"/>
  <c r="AK928" i="14" s="1"/>
  <c r="AJ3154" i="13"/>
  <c r="AH947" i="14"/>
  <c r="AI3209" i="13"/>
  <c r="AI947" i="14" s="1"/>
  <c r="AH991" i="14"/>
  <c r="AI3337" i="13"/>
  <c r="AI991" i="14" s="1"/>
  <c r="AK991" i="14" s="1"/>
  <c r="AH1063" i="14"/>
  <c r="AI3553" i="13"/>
  <c r="AI1063" i="14" s="1"/>
  <c r="AH1071" i="14"/>
  <c r="AK1071" i="14" s="1"/>
  <c r="AI3585" i="13"/>
  <c r="AI1071" i="14" s="1"/>
  <c r="AH805" i="14"/>
  <c r="AK805" i="14" s="1"/>
  <c r="AJ2345" i="13"/>
  <c r="P781" i="14"/>
  <c r="P802" i="14"/>
  <c r="AK802" i="14" s="1"/>
  <c r="AJ2758" i="13"/>
  <c r="AK941" i="14"/>
  <c r="AH1070" i="14"/>
  <c r="AI3584" i="13"/>
  <c r="AI1070" i="14" s="1"/>
  <c r="AH1090" i="14"/>
  <c r="AI3640" i="13"/>
  <c r="AI1090" i="14" s="1"/>
  <c r="AI2592" i="13"/>
  <c r="AJ2592" i="13" s="1"/>
  <c r="AI2724" i="13"/>
  <c r="AI792" i="14" s="1"/>
  <c r="AI2832" i="13"/>
  <c r="AJ2832" i="13" s="1"/>
  <c r="AI2856" i="13"/>
  <c r="AJ2856" i="13" s="1"/>
  <c r="AI2774" i="13"/>
  <c r="AJ2848" i="13"/>
  <c r="AJ2884" i="13"/>
  <c r="AH845" i="14"/>
  <c r="AI2903" i="13"/>
  <c r="AI845" i="14" s="1"/>
  <c r="AK845" i="14" s="1"/>
  <c r="AH869" i="14"/>
  <c r="AI2975" i="13"/>
  <c r="AI869" i="14" s="1"/>
  <c r="AJ3028" i="13"/>
  <c r="AH893" i="14"/>
  <c r="AK893" i="14" s="1"/>
  <c r="AI3047" i="13"/>
  <c r="AI893" i="14" s="1"/>
  <c r="AJ3100" i="13"/>
  <c r="AH917" i="14"/>
  <c r="AK917" i="14" s="1"/>
  <c r="AI3119" i="13"/>
  <c r="AI917" i="14" s="1"/>
  <c r="AH941" i="14"/>
  <c r="AI3191" i="13"/>
  <c r="AI941" i="14" s="1"/>
  <c r="AH965" i="14"/>
  <c r="AI3263" i="13"/>
  <c r="AI965" i="14" s="1"/>
  <c r="AH989" i="14"/>
  <c r="AI3335" i="13"/>
  <c r="AI989" i="14" s="1"/>
  <c r="AH1013" i="14"/>
  <c r="AI3407" i="13"/>
  <c r="AJ2918" i="13"/>
  <c r="AH1035" i="14"/>
  <c r="AI3477" i="13"/>
  <c r="AH1049" i="14"/>
  <c r="AI3515" i="13"/>
  <c r="AI1049" i="14" s="1"/>
  <c r="AH1093" i="14"/>
  <c r="AI3643" i="13"/>
  <c r="AI1093" i="14" s="1"/>
  <c r="P901" i="14"/>
  <c r="P929" i="14"/>
  <c r="AK929" i="14" s="1"/>
  <c r="AH1064" i="14"/>
  <c r="AI3566" i="13"/>
  <c r="AI1064" i="14" s="1"/>
  <c r="AK1064" i="14" s="1"/>
  <c r="P1015" i="14"/>
  <c r="AH1083" i="14"/>
  <c r="AI3621" i="13"/>
  <c r="AI1083" i="14" s="1"/>
  <c r="P895" i="14"/>
  <c r="P939" i="14"/>
  <c r="P981" i="14"/>
  <c r="AH1127" i="14"/>
  <c r="AI3749" i="13"/>
  <c r="AI1127" i="14" s="1"/>
  <c r="P1141" i="14"/>
  <c r="AK1141" i="14" s="1"/>
  <c r="AJ2712" i="13"/>
  <c r="AI2851" i="13"/>
  <c r="AJ2851" i="13" s="1"/>
  <c r="AJ3139" i="13"/>
  <c r="P955" i="14"/>
  <c r="P1077" i="14"/>
  <c r="AH1121" i="14"/>
  <c r="AI3731" i="13"/>
  <c r="AI1121" i="14" s="1"/>
  <c r="P1073" i="14"/>
  <c r="P851" i="14"/>
  <c r="P991" i="14"/>
  <c r="P1055" i="14"/>
  <c r="P1079" i="14"/>
  <c r="AH1123" i="14"/>
  <c r="AK1123" i="14" s="1"/>
  <c r="AI3733" i="13"/>
  <c r="AI1123" i="14" s="1"/>
  <c r="P791" i="14"/>
  <c r="AJ2788" i="13"/>
  <c r="P835" i="14"/>
  <c r="P867" i="14"/>
  <c r="P1020" i="14"/>
  <c r="P1107" i="14"/>
  <c r="AK1161" i="14"/>
  <c r="AH1321" i="14"/>
  <c r="AI4327" i="13"/>
  <c r="AI1321" i="14" s="1"/>
  <c r="AH1353" i="14"/>
  <c r="AI4431" i="13"/>
  <c r="AI1353" i="14" s="1"/>
  <c r="AK1353" i="14" s="1"/>
  <c r="AJ3674" i="13"/>
  <c r="AK1174" i="14"/>
  <c r="AK1182" i="14"/>
  <c r="AK1214" i="14"/>
  <c r="AK1246" i="14"/>
  <c r="AJ3773" i="13"/>
  <c r="AK1177" i="14"/>
  <c r="AJ4035" i="13"/>
  <c r="AK1233" i="14"/>
  <c r="AJ4091" i="13"/>
  <c r="AK1253" i="14"/>
  <c r="AJ4147" i="13"/>
  <c r="AJ4199" i="13"/>
  <c r="AK1281" i="14"/>
  <c r="AK1165" i="14"/>
  <c r="AI1427" i="14"/>
  <c r="AK1427" i="14" s="1"/>
  <c r="AJ4649" i="13"/>
  <c r="AJ3890" i="13"/>
  <c r="AK1188" i="14"/>
  <c r="AJ4070" i="13"/>
  <c r="AJ4126" i="13"/>
  <c r="AK1264" i="14"/>
  <c r="AJ4198" i="13"/>
  <c r="AK1280" i="14"/>
  <c r="AK1288" i="14"/>
  <c r="AJ4306" i="13"/>
  <c r="AK1316" i="14"/>
  <c r="AK1344" i="14"/>
  <c r="AK1360" i="14"/>
  <c r="AK1159" i="14"/>
  <c r="AK1428" i="14"/>
  <c r="AJ3733" i="13"/>
  <c r="AK1191" i="14"/>
  <c r="AJ3981" i="13"/>
  <c r="AJ4057" i="13"/>
  <c r="AK1259" i="14"/>
  <c r="AJ4197" i="13"/>
  <c r="AJ4217" i="13"/>
  <c r="AJ4237" i="13"/>
  <c r="AJ4269" i="13"/>
  <c r="AK1311" i="14"/>
  <c r="AK1319" i="14"/>
  <c r="AK1327" i="14"/>
  <c r="AH1484" i="14"/>
  <c r="AI4826" i="13"/>
  <c r="AI1484" i="14" s="1"/>
  <c r="AH1503" i="14"/>
  <c r="AK1503" i="14" s="1"/>
  <c r="AI4881" i="13"/>
  <c r="AI1503" i="14" s="1"/>
  <c r="AH1364" i="14"/>
  <c r="AI4466" i="13"/>
  <c r="AI1364" i="14" s="1"/>
  <c r="AI1393" i="14"/>
  <c r="AJ4543" i="13"/>
  <c r="AK1475" i="14"/>
  <c r="AH1518" i="14"/>
  <c r="AI4920" i="13"/>
  <c r="AI1518" i="14" s="1"/>
  <c r="AK1518" i="14" s="1"/>
  <c r="AH1472" i="14"/>
  <c r="AI4790" i="13"/>
  <c r="AI1472" i="14" s="1"/>
  <c r="AH1494" i="14"/>
  <c r="AI4848" i="13"/>
  <c r="AI1494" i="14" s="1"/>
  <c r="AK1504" i="14"/>
  <c r="AK1521" i="14"/>
  <c r="AJ4633" i="13"/>
  <c r="AJ4696" i="13"/>
  <c r="AH1477" i="14"/>
  <c r="AI4795" i="13"/>
  <c r="AI1477" i="14" s="1"/>
  <c r="AK1477" i="14" s="1"/>
  <c r="AH1493" i="14"/>
  <c r="AI4847" i="13"/>
  <c r="AI1493" i="14" s="1"/>
  <c r="AK1493" i="14" s="1"/>
  <c r="AH1374" i="14"/>
  <c r="AJ4652" i="13"/>
  <c r="AH1440" i="14"/>
  <c r="AJ4737" i="13"/>
  <c r="AH1384" i="14"/>
  <c r="AK1384" i="14" s="1"/>
  <c r="AI4522" i="13"/>
  <c r="AI1384" i="14" s="1"/>
  <c r="AH1414" i="14"/>
  <c r="AI4612" i="13"/>
  <c r="AJ4662" i="13"/>
  <c r="AI1452" i="14"/>
  <c r="AI1398" i="14"/>
  <c r="AJ4611" i="13"/>
  <c r="AH1443" i="14"/>
  <c r="AK1443" i="14" s="1"/>
  <c r="AI4701" i="13"/>
  <c r="AI1443" i="14" s="1"/>
  <c r="AJ4883" i="13"/>
  <c r="AJ4842" i="13"/>
  <c r="AJ4916" i="13"/>
  <c r="AJ4783" i="13"/>
  <c r="AJ4939" i="13"/>
  <c r="P710" i="14"/>
  <c r="AI2551" i="13"/>
  <c r="AI751" i="14" s="1"/>
  <c r="AI1732" i="13"/>
  <c r="AJ1732" i="13" s="1"/>
  <c r="AI547" i="14"/>
  <c r="AK547" i="14" s="1"/>
  <c r="P595" i="14"/>
  <c r="AH624" i="14"/>
  <c r="AH810" i="14"/>
  <c r="AI2082" i="13"/>
  <c r="P537" i="14"/>
  <c r="AK537" i="14" s="1"/>
  <c r="P617" i="14"/>
  <c r="AK617" i="14" s="1"/>
  <c r="AJ2063" i="13"/>
  <c r="P675" i="14"/>
  <c r="P745" i="14"/>
  <c r="AI2559" i="13"/>
  <c r="AJ2559" i="13" s="1"/>
  <c r="AH562" i="14"/>
  <c r="AH748" i="14"/>
  <c r="AI1852" i="13"/>
  <c r="AI1868" i="13"/>
  <c r="AJ1868" i="13" s="1"/>
  <c r="AJ1913" i="13"/>
  <c r="AH583" i="14"/>
  <c r="AH769" i="14"/>
  <c r="AI1927" i="13"/>
  <c r="AI2055" i="13"/>
  <c r="AI609" i="14" s="1"/>
  <c r="AI652" i="14"/>
  <c r="AJ2315" i="13"/>
  <c r="P708" i="14"/>
  <c r="AK708" i="14" s="1"/>
  <c r="AI2706" i="13"/>
  <c r="AJ2706" i="13" s="1"/>
  <c r="P841" i="14"/>
  <c r="P869" i="14"/>
  <c r="AK869" i="14" s="1"/>
  <c r="AJ2975" i="13"/>
  <c r="P897" i="14"/>
  <c r="AJ3063" i="13"/>
  <c r="AJ2196" i="13"/>
  <c r="AJ2546" i="13"/>
  <c r="AH959" i="14"/>
  <c r="AK959" i="14" s="1"/>
  <c r="AI3245" i="13"/>
  <c r="AI959" i="14" s="1"/>
  <c r="AJ2486" i="13"/>
  <c r="AI2580" i="13"/>
  <c r="AI756" i="14" s="1"/>
  <c r="AI2631" i="13"/>
  <c r="AJ2631" i="13" s="1"/>
  <c r="AI2670" i="13"/>
  <c r="AH834" i="14"/>
  <c r="AI2868" i="13"/>
  <c r="AI834" i="14" s="1"/>
  <c r="AH858" i="14"/>
  <c r="AK858" i="14" s="1"/>
  <c r="AI2940" i="13"/>
  <c r="AI858" i="14" s="1"/>
  <c r="AH890" i="14"/>
  <c r="AI3044" i="13"/>
  <c r="AI890" i="14" s="1"/>
  <c r="AH906" i="14"/>
  <c r="AI3084" i="13"/>
  <c r="AI906" i="14" s="1"/>
  <c r="AH1006" i="14"/>
  <c r="AK1006" i="14" s="1"/>
  <c r="AI3388" i="13"/>
  <c r="AI1006" i="14" s="1"/>
  <c r="AH1082" i="14"/>
  <c r="AK1082" i="14" s="1"/>
  <c r="AI3620" i="13"/>
  <c r="AI1082" i="14" s="1"/>
  <c r="AH1126" i="14"/>
  <c r="AK1126" i="14" s="1"/>
  <c r="AI3748" i="13"/>
  <c r="AI1126" i="14" s="1"/>
  <c r="AH853" i="14"/>
  <c r="AI2923" i="13"/>
  <c r="AI853" i="14" s="1"/>
  <c r="AH901" i="14"/>
  <c r="AI3067" i="13"/>
  <c r="AI901" i="14" s="1"/>
  <c r="AH949" i="14"/>
  <c r="AI3211" i="13"/>
  <c r="AI949" i="14" s="1"/>
  <c r="AH997" i="14"/>
  <c r="AI3355" i="13"/>
  <c r="AH900" i="14"/>
  <c r="AI3066" i="13"/>
  <c r="AI900" i="14" s="1"/>
  <c r="AH924" i="14"/>
  <c r="AI3138" i="13"/>
  <c r="AI924" i="14" s="1"/>
  <c r="AH980" i="14"/>
  <c r="AI3314" i="13"/>
  <c r="AI980" i="14" s="1"/>
  <c r="AK1023" i="14"/>
  <c r="AH1096" i="14"/>
  <c r="AI3658" i="13"/>
  <c r="AI1096" i="14" s="1"/>
  <c r="AH1116" i="14"/>
  <c r="AK1116" i="14" s="1"/>
  <c r="AI3714" i="13"/>
  <c r="AI1116" i="14" s="1"/>
  <c r="AJ3714" i="13"/>
  <c r="AK874" i="14"/>
  <c r="AH879" i="14"/>
  <c r="AI3009" i="13"/>
  <c r="AI879" i="14" s="1"/>
  <c r="AH919" i="14"/>
  <c r="AI3121" i="13"/>
  <c r="AI919" i="14" s="1"/>
  <c r="P1092" i="14"/>
  <c r="AJ3642" i="13"/>
  <c r="AK1142" i="14"/>
  <c r="P1169" i="14"/>
  <c r="AK1169" i="14" s="1"/>
  <c r="AJ3875" i="13"/>
  <c r="AH619" i="14"/>
  <c r="AI2289" i="13"/>
  <c r="P713" i="14"/>
  <c r="AI2682" i="13"/>
  <c r="AJ2682" i="13" s="1"/>
  <c r="AH846" i="14"/>
  <c r="AK846" i="14" s="1"/>
  <c r="AI2904" i="13"/>
  <c r="AI846" i="14" s="1"/>
  <c r="AH870" i="14"/>
  <c r="AI2976" i="13"/>
  <c r="AI870" i="14" s="1"/>
  <c r="AH894" i="14"/>
  <c r="AK894" i="14" s="1"/>
  <c r="AI3048" i="13"/>
  <c r="AI894" i="14" s="1"/>
  <c r="AH918" i="14"/>
  <c r="AK918" i="14" s="1"/>
  <c r="AI3120" i="13"/>
  <c r="AI918" i="14" s="1"/>
  <c r="AH942" i="14"/>
  <c r="AI3192" i="13"/>
  <c r="AI942" i="14" s="1"/>
  <c r="AK942" i="14" s="1"/>
  <c r="AH966" i="14"/>
  <c r="AI3264" i="13"/>
  <c r="AI966" i="14" s="1"/>
  <c r="AH990" i="14"/>
  <c r="AK990" i="14" s="1"/>
  <c r="AI3336" i="13"/>
  <c r="AI990" i="14" s="1"/>
  <c r="AH1014" i="14"/>
  <c r="AI3408" i="13"/>
  <c r="AH1038" i="14"/>
  <c r="AI3480" i="13"/>
  <c r="AI1038" i="14" s="1"/>
  <c r="AK1038" i="14" s="1"/>
  <c r="AH1110" i="14"/>
  <c r="AK1110" i="14" s="1"/>
  <c r="AI3696" i="13"/>
  <c r="AI1110" i="14" s="1"/>
  <c r="AI2686" i="13"/>
  <c r="P796" i="14"/>
  <c r="AK796" i="14" s="1"/>
  <c r="AI2811" i="13"/>
  <c r="AI813" i="14" s="1"/>
  <c r="AK888" i="14"/>
  <c r="AK960" i="14"/>
  <c r="AK1008" i="14"/>
  <c r="AK1036" i="14"/>
  <c r="AK1084" i="14"/>
  <c r="P1090" i="14"/>
  <c r="AK1090" i="14" s="1"/>
  <c r="AH1133" i="14"/>
  <c r="AI3767" i="13"/>
  <c r="AJ2734" i="13"/>
  <c r="P883" i="14"/>
  <c r="AK883" i="14" s="1"/>
  <c r="AJ3548" i="13"/>
  <c r="AJ3676" i="13"/>
  <c r="P1119" i="14"/>
  <c r="AK1119" i="14" s="1"/>
  <c r="AJ3729" i="13"/>
  <c r="P935" i="14"/>
  <c r="AK935" i="14" s="1"/>
  <c r="AH1056" i="14"/>
  <c r="AI3534" i="13"/>
  <c r="AH1112" i="14"/>
  <c r="AI3710" i="13"/>
  <c r="AJ3749" i="13"/>
  <c r="AI2789" i="13"/>
  <c r="AJ2789" i="13" s="1"/>
  <c r="AH1104" i="14"/>
  <c r="AI3678" i="13"/>
  <c r="AH1141" i="14"/>
  <c r="AI3787" i="13"/>
  <c r="AI1141" i="14" s="1"/>
  <c r="P808" i="14"/>
  <c r="P925" i="14"/>
  <c r="AJ3237" i="13"/>
  <c r="AJ3369" i="13"/>
  <c r="AH1077" i="14"/>
  <c r="AI3603" i="13"/>
  <c r="AI1077" i="14" s="1"/>
  <c r="AJ3697" i="13"/>
  <c r="AJ3819" i="13"/>
  <c r="P831" i="14"/>
  <c r="P949" i="14"/>
  <c r="P1001" i="14"/>
  <c r="AJ3497" i="13"/>
  <c r="AH1073" i="14"/>
  <c r="AI3587" i="13"/>
  <c r="AI1073" i="14" s="1"/>
  <c r="AH1088" i="14"/>
  <c r="AI3638" i="13"/>
  <c r="AJ2765" i="13"/>
  <c r="P859" i="14"/>
  <c r="AK859" i="14" s="1"/>
  <c r="AH1055" i="14"/>
  <c r="AI3533" i="13"/>
  <c r="AI1055" i="14" s="1"/>
  <c r="P1069" i="14"/>
  <c r="AH1079" i="14"/>
  <c r="AI3605" i="13"/>
  <c r="AI1079" i="14" s="1"/>
  <c r="AI2857" i="13"/>
  <c r="AJ2857" i="13" s="1"/>
  <c r="AJ3011" i="13"/>
  <c r="AJ3460" i="13"/>
  <c r="AH1107" i="14"/>
  <c r="AI3693" i="13"/>
  <c r="P1088" i="14"/>
  <c r="AJ3820" i="13"/>
  <c r="AH1301" i="14"/>
  <c r="AK1301" i="14" s="1"/>
  <c r="AI4271" i="13"/>
  <c r="AI1301" i="14" s="1"/>
  <c r="AH1333" i="14"/>
  <c r="AK1333" i="14" s="1"/>
  <c r="AI4363" i="13"/>
  <c r="AI1333" i="14" s="1"/>
  <c r="AH1387" i="14"/>
  <c r="AI4525" i="13"/>
  <c r="AI1387" i="14" s="1"/>
  <c r="AH1419" i="14"/>
  <c r="AI4629" i="13"/>
  <c r="AI1419" i="14" s="1"/>
  <c r="AK1419" i="14" s="1"/>
  <c r="AK1100" i="14"/>
  <c r="P1136" i="14"/>
  <c r="AK1156" i="14"/>
  <c r="AK1194" i="14"/>
  <c r="AK1226" i="14"/>
  <c r="AK1258" i="14"/>
  <c r="AK1286" i="14"/>
  <c r="AK1334" i="14"/>
  <c r="AH1370" i="14"/>
  <c r="AK1370" i="14" s="1"/>
  <c r="AI4484" i="13"/>
  <c r="AI1370" i="14" s="1"/>
  <c r="AJ3787" i="13"/>
  <c r="AH1300" i="14"/>
  <c r="AI4270" i="13"/>
  <c r="AI1300" i="14" s="1"/>
  <c r="AK1440" i="14"/>
  <c r="AJ3874" i="13"/>
  <c r="AJ3999" i="13"/>
  <c r="AK1221" i="14"/>
  <c r="AJ4055" i="13"/>
  <c r="AK1241" i="14"/>
  <c r="AJ4111" i="13"/>
  <c r="AK1261" i="14"/>
  <c r="AJ4183" i="13"/>
  <c r="AJ4251" i="13"/>
  <c r="AI4377" i="13"/>
  <c r="AI1407" i="14"/>
  <c r="AK1407" i="14" s="1"/>
  <c r="AJ4593" i="13"/>
  <c r="AK1172" i="14"/>
  <c r="AJ4034" i="13"/>
  <c r="AK1232" i="14"/>
  <c r="AJ4090" i="13"/>
  <c r="AK1252" i="14"/>
  <c r="AJ4146" i="13"/>
  <c r="AJ4182" i="13"/>
  <c r="AJ4290" i="13"/>
  <c r="AK1312" i="14"/>
  <c r="AJ4358" i="13"/>
  <c r="AJ4434" i="13"/>
  <c r="P1101" i="14"/>
  <c r="AJ3893" i="13"/>
  <c r="AJ3913" i="13"/>
  <c r="AK1203" i="14"/>
  <c r="AJ4017" i="13"/>
  <c r="AK1231" i="14"/>
  <c r="AJ4089" i="13"/>
  <c r="AJ4129" i="13"/>
  <c r="AK1283" i="14"/>
  <c r="AK1291" i="14"/>
  <c r="AK1299" i="14"/>
  <c r="AH1408" i="14"/>
  <c r="AI4594" i="13"/>
  <c r="AJ4667" i="13"/>
  <c r="AI1401" i="14"/>
  <c r="AK1401" i="14" s="1"/>
  <c r="AJ4575" i="13"/>
  <c r="AH1420" i="14"/>
  <c r="AI4630" i="13"/>
  <c r="P1454" i="14"/>
  <c r="AK1454" i="14" s="1"/>
  <c r="AJ4736" i="13"/>
  <c r="P1476" i="14"/>
  <c r="AK1476" i="14" s="1"/>
  <c r="AJ4794" i="13"/>
  <c r="AK1486" i="14"/>
  <c r="AH1462" i="14"/>
  <c r="AI4756" i="13"/>
  <c r="AI1462" i="14" s="1"/>
  <c r="AK1485" i="14"/>
  <c r="AJ4849" i="13"/>
  <c r="AJ4453" i="13"/>
  <c r="AI1373" i="14"/>
  <c r="AJ4487" i="13"/>
  <c r="AH1404" i="14"/>
  <c r="AK1404" i="14" s="1"/>
  <c r="AI4578" i="13"/>
  <c r="AI1404" i="14" s="1"/>
  <c r="AH1412" i="14"/>
  <c r="AI4610" i="13"/>
  <c r="AI1412" i="14" s="1"/>
  <c r="AJ4638" i="13"/>
  <c r="AJ4719" i="13"/>
  <c r="AH1488" i="14"/>
  <c r="AI4830" i="13"/>
  <c r="AI1488" i="14" s="1"/>
  <c r="AJ4848" i="13"/>
  <c r="AK1498" i="14"/>
  <c r="AJ4902" i="13"/>
  <c r="AJ4539" i="13"/>
  <c r="AI1442" i="14"/>
  <c r="AH1457" i="14"/>
  <c r="AI4739" i="13"/>
  <c r="AJ4760" i="13"/>
  <c r="AJ4824" i="13"/>
  <c r="AJ4449" i="13"/>
  <c r="AI1376" i="14"/>
  <c r="AJ4692" i="13"/>
  <c r="AH1452" i="14"/>
  <c r="AJ4885" i="13"/>
  <c r="AH1398" i="14"/>
  <c r="AK1413" i="14"/>
  <c r="AJ4766" i="13"/>
  <c r="AJ4811" i="13"/>
  <c r="P1489" i="14"/>
  <c r="AH916" i="14"/>
  <c r="AK916" i="14" s="1"/>
  <c r="AI3118" i="13"/>
  <c r="AI916" i="14" s="1"/>
  <c r="AH968" i="14"/>
  <c r="AI3278" i="13"/>
  <c r="AI968" i="14" s="1"/>
  <c r="AH984" i="14"/>
  <c r="AI3318" i="13"/>
  <c r="AI984" i="14" s="1"/>
  <c r="P989" i="14"/>
  <c r="AK989" i="14" s="1"/>
  <c r="AH1040" i="14"/>
  <c r="AK1040" i="14" s="1"/>
  <c r="AI3494" i="13"/>
  <c r="AI1040" i="14" s="1"/>
  <c r="AI735" i="14"/>
  <c r="AH839" i="14"/>
  <c r="AI2885" i="13"/>
  <c r="AI839" i="14" s="1"/>
  <c r="AH883" i="14"/>
  <c r="AI3013" i="13"/>
  <c r="AI883" i="14" s="1"/>
  <c r="AH915" i="14"/>
  <c r="AI3117" i="13"/>
  <c r="AI915" i="14" s="1"/>
  <c r="AH1003" i="14"/>
  <c r="AI3373" i="13"/>
  <c r="AI1003" i="14" s="1"/>
  <c r="AH866" i="14"/>
  <c r="AK866" i="14" s="1"/>
  <c r="AI2972" i="13"/>
  <c r="AI866" i="14" s="1"/>
  <c r="AH882" i="14"/>
  <c r="AI3012" i="13"/>
  <c r="AI882" i="14" s="1"/>
  <c r="AH982" i="14"/>
  <c r="AI3316" i="13"/>
  <c r="AI982" i="14" s="1"/>
  <c r="AH1026" i="14"/>
  <c r="AI3444" i="13"/>
  <c r="AI1026" i="14" s="1"/>
  <c r="AH1106" i="14"/>
  <c r="AK1106" i="14" s="1"/>
  <c r="AI3692" i="13"/>
  <c r="AI1106" i="14" s="1"/>
  <c r="AI2663" i="13"/>
  <c r="AI779" i="14" s="1"/>
  <c r="AK779" i="14" s="1"/>
  <c r="AH932" i="14"/>
  <c r="AI3170" i="13"/>
  <c r="AI932" i="14" s="1"/>
  <c r="AK951" i="14"/>
  <c r="AH956" i="14"/>
  <c r="AI3242" i="13"/>
  <c r="AI956" i="14" s="1"/>
  <c r="AH1000" i="14"/>
  <c r="AI3370" i="13"/>
  <c r="AI1000" i="14" s="1"/>
  <c r="AJ3370" i="13"/>
  <c r="AH1024" i="14"/>
  <c r="AI3442" i="13"/>
  <c r="AI1024" i="14" s="1"/>
  <c r="AH1076" i="14"/>
  <c r="AK1076" i="14" s="1"/>
  <c r="AI3602" i="13"/>
  <c r="AI1076" i="14" s="1"/>
  <c r="P725" i="14"/>
  <c r="AI744" i="14"/>
  <c r="AK744" i="14" s="1"/>
  <c r="AH875" i="14"/>
  <c r="AI2993" i="13"/>
  <c r="AI875" i="14" s="1"/>
  <c r="AH975" i="14"/>
  <c r="AI3297" i="13"/>
  <c r="AI975" i="14" s="1"/>
  <c r="AH1015" i="14"/>
  <c r="AI3409" i="13"/>
  <c r="AI1015" i="14" s="1"/>
  <c r="AH1039" i="14"/>
  <c r="AK1039" i="14" s="1"/>
  <c r="AI3481" i="13"/>
  <c r="AI1039" i="14" s="1"/>
  <c r="AH1115" i="14"/>
  <c r="AK1115" i="14" s="1"/>
  <c r="AI3713" i="13"/>
  <c r="AI1115" i="14" s="1"/>
  <c r="AH1135" i="14"/>
  <c r="AI3769" i="13"/>
  <c r="AI1135" i="14" s="1"/>
  <c r="AH1143" i="14"/>
  <c r="AJ3801" i="13"/>
  <c r="AI3801" i="13"/>
  <c r="AI1143" i="14" s="1"/>
  <c r="P1170" i="14"/>
  <c r="AJ3876" i="13"/>
  <c r="P783" i="14"/>
  <c r="AJ2685" i="13"/>
  <c r="P819" i="14"/>
  <c r="AH830" i="14"/>
  <c r="AI2864" i="13"/>
  <c r="AI830" i="14" s="1"/>
  <c r="AK830" i="14" s="1"/>
  <c r="AH854" i="14"/>
  <c r="AK854" i="14" s="1"/>
  <c r="AI2936" i="13"/>
  <c r="AI854" i="14" s="1"/>
  <c r="AH878" i="14"/>
  <c r="AK878" i="14" s="1"/>
  <c r="AI3008" i="13"/>
  <c r="AI878" i="14" s="1"/>
  <c r="AH902" i="14"/>
  <c r="AI3080" i="13"/>
  <c r="AI902" i="14" s="1"/>
  <c r="AK902" i="14" s="1"/>
  <c r="AH926" i="14"/>
  <c r="AI3152" i="13"/>
  <c r="AI926" i="14" s="1"/>
  <c r="AH950" i="14"/>
  <c r="AK950" i="14" s="1"/>
  <c r="AI3224" i="13"/>
  <c r="AI950" i="14" s="1"/>
  <c r="AH974" i="14"/>
  <c r="AK974" i="14" s="1"/>
  <c r="AI3296" i="13"/>
  <c r="AI974" i="14" s="1"/>
  <c r="AH998" i="14"/>
  <c r="AI3368" i="13"/>
  <c r="AI998" i="14" s="1"/>
  <c r="AH1022" i="14"/>
  <c r="AI3440" i="13"/>
  <c r="AI1022" i="14" s="1"/>
  <c r="AK1022" i="14" s="1"/>
  <c r="AH1046" i="14"/>
  <c r="AK1046" i="14" s="1"/>
  <c r="AI3512" i="13"/>
  <c r="AI1046" i="14" s="1"/>
  <c r="AH1118" i="14"/>
  <c r="AI3728" i="13"/>
  <c r="AI1118" i="14" s="1"/>
  <c r="AH1138" i="14"/>
  <c r="AI3784" i="13"/>
  <c r="AI1138" i="14" s="1"/>
  <c r="AK1138" i="14" s="1"/>
  <c r="AJ2739" i="13"/>
  <c r="AI2776" i="13"/>
  <c r="AI808" i="14" s="1"/>
  <c r="AI2818" i="13"/>
  <c r="AI2842" i="13"/>
  <c r="P818" i="14"/>
  <c r="AK818" i="14" s="1"/>
  <c r="AJ2816" i="13"/>
  <c r="AH841" i="14"/>
  <c r="AK841" i="14" s="1"/>
  <c r="AI2887" i="13"/>
  <c r="AI841" i="14" s="1"/>
  <c r="AH865" i="14"/>
  <c r="AI2959" i="13"/>
  <c r="AH889" i="14"/>
  <c r="AI3031" i="13"/>
  <c r="AH913" i="14"/>
  <c r="AI3103" i="13"/>
  <c r="AH937" i="14"/>
  <c r="AI3175" i="13"/>
  <c r="AH961" i="14"/>
  <c r="AI3247" i="13"/>
  <c r="AI961" i="14" s="1"/>
  <c r="AH985" i="14"/>
  <c r="AI3319" i="13"/>
  <c r="AH1009" i="14"/>
  <c r="AI3391" i="13"/>
  <c r="AH1037" i="14"/>
  <c r="AI3479" i="13"/>
  <c r="AH1085" i="14"/>
  <c r="AI3623" i="13"/>
  <c r="AH1105" i="14"/>
  <c r="AI3679" i="13"/>
  <c r="AH1113" i="14"/>
  <c r="AI3711" i="13"/>
  <c r="AI2748" i="13"/>
  <c r="AJ2748" i="13" s="1"/>
  <c r="AK1058" i="14"/>
  <c r="AJ2661" i="13"/>
  <c r="AI2845" i="13"/>
  <c r="AI829" i="14" s="1"/>
  <c r="AK829" i="14" s="1"/>
  <c r="P877" i="14"/>
  <c r="P907" i="14"/>
  <c r="AK1102" i="14"/>
  <c r="AI2616" i="13"/>
  <c r="AJ2616" i="13" s="1"/>
  <c r="AJ2920" i="13"/>
  <c r="AJ3225" i="13"/>
  <c r="AJ2724" i="13"/>
  <c r="AI2819" i="13"/>
  <c r="AJ3658" i="13"/>
  <c r="AJ2778" i="13"/>
  <c r="P855" i="14"/>
  <c r="AJ3062" i="13"/>
  <c r="AK1026" i="14"/>
  <c r="P1005" i="14"/>
  <c r="AK1005" i="14" s="1"/>
  <c r="AI2640" i="13"/>
  <c r="AJ2640" i="13" s="1"/>
  <c r="AH1069" i="14"/>
  <c r="AI3571" i="13"/>
  <c r="AI2833" i="13"/>
  <c r="AJ2833" i="13" s="1"/>
  <c r="AI2820" i="13"/>
  <c r="P839" i="14"/>
  <c r="P881" i="14"/>
  <c r="P903" i="14"/>
  <c r="AK1030" i="14"/>
  <c r="AJ3573" i="13"/>
  <c r="AJ3667" i="13"/>
  <c r="AK1150" i="14"/>
  <c r="AH1313" i="14"/>
  <c r="AK1313" i="14" s="1"/>
  <c r="AI4307" i="13"/>
  <c r="AI1313" i="14" s="1"/>
  <c r="AH1345" i="14"/>
  <c r="AI4399" i="13"/>
  <c r="AI1345" i="14" s="1"/>
  <c r="AH1367" i="14"/>
  <c r="AI4469" i="13"/>
  <c r="AI1367" i="14" s="1"/>
  <c r="AK1367" i="14" s="1"/>
  <c r="AJ3785" i="13"/>
  <c r="AK1206" i="14"/>
  <c r="AK1238" i="14"/>
  <c r="AK1282" i="14"/>
  <c r="AK1393" i="14"/>
  <c r="AK1155" i="14"/>
  <c r="AK1168" i="14"/>
  <c r="AJ3963" i="13"/>
  <c r="AK1209" i="14"/>
  <c r="AJ4019" i="13"/>
  <c r="AK1229" i="14"/>
  <c r="AJ4075" i="13"/>
  <c r="AK1273" i="14"/>
  <c r="AJ4235" i="13"/>
  <c r="AK1293" i="14"/>
  <c r="AK1321" i="14"/>
  <c r="AK1341" i="14"/>
  <c r="AK1387" i="14"/>
  <c r="AK1415" i="14"/>
  <c r="AJ3800" i="13"/>
  <c r="AI4289" i="13"/>
  <c r="AJ3894" i="13"/>
  <c r="AJ3998" i="13"/>
  <c r="AK1220" i="14"/>
  <c r="AJ4054" i="13"/>
  <c r="AK1240" i="14"/>
  <c r="AJ4110" i="13"/>
  <c r="AK1260" i="14"/>
  <c r="AK1272" i="14"/>
  <c r="AK1308" i="14"/>
  <c r="AJ4342" i="13"/>
  <c r="AK1328" i="14"/>
  <c r="AK1356" i="14"/>
  <c r="AK1365" i="14"/>
  <c r="AH1101" i="14"/>
  <c r="AI3675" i="13"/>
  <c r="AI1101" i="14" s="1"/>
  <c r="AK1158" i="14"/>
  <c r="AK1175" i="14"/>
  <c r="AK1183" i="14"/>
  <c r="AJ3949" i="13"/>
  <c r="AK1215" i="14"/>
  <c r="AJ4037" i="13"/>
  <c r="AK1239" i="14"/>
  <c r="AJ4109" i="13"/>
  <c r="AK1255" i="14"/>
  <c r="AJ4161" i="13"/>
  <c r="AJ4397" i="13"/>
  <c r="AH1483" i="14"/>
  <c r="AI4813" i="13"/>
  <c r="AI1483" i="14" s="1"/>
  <c r="AH1432" i="14"/>
  <c r="AI4666" i="13"/>
  <c r="AI1432" i="14" s="1"/>
  <c r="AK1432" i="14" s="1"/>
  <c r="AH1450" i="14"/>
  <c r="AI4720" i="13"/>
  <c r="AI1450" i="14" s="1"/>
  <c r="AH1459" i="14"/>
  <c r="AK1459" i="14" s="1"/>
  <c r="AI4741" i="13"/>
  <c r="AI1459" i="14" s="1"/>
  <c r="AK1506" i="14"/>
  <c r="AH1523" i="14"/>
  <c r="AI4937" i="13"/>
  <c r="AI1523" i="14" s="1"/>
  <c r="AI1416" i="14"/>
  <c r="AJ4688" i="13"/>
  <c r="AH1487" i="14"/>
  <c r="AI4829" i="13"/>
  <c r="AI1487" i="14" s="1"/>
  <c r="AH1522" i="14"/>
  <c r="AI4936" i="13"/>
  <c r="AI1522" i="14" s="1"/>
  <c r="AH1517" i="14"/>
  <c r="AK1517" i="14" s="1"/>
  <c r="AI4919" i="13"/>
  <c r="AI1517" i="14" s="1"/>
  <c r="AK1363" i="14"/>
  <c r="AI1396" i="14"/>
  <c r="AJ4665" i="13"/>
  <c r="P1445" i="14"/>
  <c r="AK1445" i="14" s="1"/>
  <c r="AK1479" i="14"/>
  <c r="AH1512" i="14"/>
  <c r="AK1512" i="14" s="1"/>
  <c r="AI4902" i="13"/>
  <c r="AI1512" i="14" s="1"/>
  <c r="AH1520" i="14"/>
  <c r="AI4934" i="13"/>
  <c r="AI1520" i="14" s="1"/>
  <c r="AJ4507" i="13"/>
  <c r="AK1389" i="14"/>
  <c r="AH1442" i="14"/>
  <c r="AK1442" i="14" s="1"/>
  <c r="AJ4772" i="13"/>
  <c r="AK1495" i="14"/>
  <c r="AK1359" i="14"/>
  <c r="AH1376" i="14"/>
  <c r="AI1424" i="14"/>
  <c r="AJ4724" i="13"/>
  <c r="AJ4579" i="13"/>
  <c r="AH1435" i="14"/>
  <c r="AI4669" i="13"/>
  <c r="AI1435" i="14" s="1"/>
  <c r="AI1458" i="14"/>
  <c r="AJ4776" i="13"/>
  <c r="AJ4830" i="13"/>
  <c r="AJ4828" i="13"/>
  <c r="AJ4503" i="13"/>
  <c r="AJ4746" i="13"/>
  <c r="AI1905" i="13"/>
  <c r="AJ1905" i="13" s="1"/>
  <c r="AI2004" i="13"/>
  <c r="AJ2004" i="13" s="1"/>
  <c r="AK815" i="14"/>
  <c r="AI2260" i="13"/>
  <c r="AJ2260" i="13" s="1"/>
  <c r="AH546" i="14"/>
  <c r="AH732" i="14"/>
  <c r="AK732" i="14" s="1"/>
  <c r="AI1794" i="13"/>
  <c r="AH743" i="14"/>
  <c r="AI1882" i="13"/>
  <c r="AJ1882" i="13" s="1"/>
  <c r="AH572" i="14"/>
  <c r="AH758" i="14"/>
  <c r="AI1898" i="13"/>
  <c r="AJ1911" i="13"/>
  <c r="AI1996" i="13"/>
  <c r="AJ1996" i="13" s="1"/>
  <c r="AH605" i="14"/>
  <c r="AH791" i="14"/>
  <c r="AI2015" i="13"/>
  <c r="AJ2015" i="13" s="1"/>
  <c r="AI2391" i="13"/>
  <c r="AI705" i="14" s="1"/>
  <c r="AJ2615" i="13"/>
  <c r="P776" i="14"/>
  <c r="AJ2660" i="13"/>
  <c r="AK712" i="14"/>
  <c r="AI1777" i="13"/>
  <c r="AI1880" i="13"/>
  <c r="AJ1880" i="13" s="1"/>
  <c r="P575" i="14"/>
  <c r="AI1943" i="13"/>
  <c r="AJ1943" i="13" s="1"/>
  <c r="AI2007" i="13"/>
  <c r="AJ2007" i="13" s="1"/>
  <c r="AI2199" i="13"/>
  <c r="AJ2199" i="13" s="1"/>
  <c r="AI1729" i="13"/>
  <c r="AJ1729" i="13" s="1"/>
  <c r="AH584" i="14"/>
  <c r="AH770" i="14"/>
  <c r="AK770" i="14" s="1"/>
  <c r="AI1946" i="13"/>
  <c r="AI584" i="14" s="1"/>
  <c r="P657" i="14"/>
  <c r="AI2241" i="13"/>
  <c r="AI663" i="14" s="1"/>
  <c r="AI677" i="14"/>
  <c r="AK677" i="14" s="1"/>
  <c r="AJ2422" i="13"/>
  <c r="AI2611" i="13"/>
  <c r="AJ2611" i="13" s="1"/>
  <c r="AI1711" i="13"/>
  <c r="AJ1711" i="13" s="1"/>
  <c r="AH545" i="14"/>
  <c r="AH731" i="14"/>
  <c r="AK731" i="14" s="1"/>
  <c r="AI1793" i="13"/>
  <c r="AH734" i="14"/>
  <c r="AK734" i="14" s="1"/>
  <c r="AI1836" i="13"/>
  <c r="AJ1836" i="13" s="1"/>
  <c r="AH574" i="14"/>
  <c r="AH760" i="14"/>
  <c r="AI1900" i="13"/>
  <c r="AI1916" i="13"/>
  <c r="AJ1916" i="13" s="1"/>
  <c r="AH599" i="14"/>
  <c r="AH785" i="14"/>
  <c r="AI1991" i="13"/>
  <c r="AI599" i="14" s="1"/>
  <c r="AK631" i="14"/>
  <c r="P643" i="14"/>
  <c r="AJ2202" i="13"/>
  <c r="AJ2228" i="13"/>
  <c r="P670" i="14"/>
  <c r="AJ2266" i="13"/>
  <c r="P679" i="14"/>
  <c r="AJ2293" i="13"/>
  <c r="P680" i="14"/>
  <c r="P761" i="14"/>
  <c r="AI2629" i="13"/>
  <c r="AJ2629" i="13" s="1"/>
  <c r="AH844" i="14"/>
  <c r="AI2902" i="13"/>
  <c r="AI844" i="14" s="1"/>
  <c r="AH864" i="14"/>
  <c r="AK864" i="14" s="1"/>
  <c r="AI2958" i="13"/>
  <c r="AI864" i="14" s="1"/>
  <c r="AH872" i="14"/>
  <c r="AK872" i="14" s="1"/>
  <c r="AI2990" i="13"/>
  <c r="AI872" i="14" s="1"/>
  <c r="AH944" i="14"/>
  <c r="AI3206" i="13"/>
  <c r="AI944" i="14" s="1"/>
  <c r="AH1016" i="14"/>
  <c r="AI3422" i="13"/>
  <c r="AI1016" i="14" s="1"/>
  <c r="P735" i="14"/>
  <c r="AK735" i="14" s="1"/>
  <c r="AI2705" i="13"/>
  <c r="AJ2705" i="13" s="1"/>
  <c r="AH863" i="14"/>
  <c r="AI2957" i="13"/>
  <c r="AI863" i="14" s="1"/>
  <c r="AH939" i="14"/>
  <c r="AI3189" i="13"/>
  <c r="AI939" i="14" s="1"/>
  <c r="AH983" i="14"/>
  <c r="AI3317" i="13"/>
  <c r="AI983" i="14" s="1"/>
  <c r="AI2432" i="13"/>
  <c r="AJ2432" i="13" s="1"/>
  <c r="AH958" i="14"/>
  <c r="AI3244" i="13"/>
  <c r="AI958" i="14" s="1"/>
  <c r="AH1050" i="14"/>
  <c r="AI3516" i="13"/>
  <c r="AI1050" i="14" s="1"/>
  <c r="AH1130" i="14"/>
  <c r="AK1130" i="14" s="1"/>
  <c r="AI3764" i="13"/>
  <c r="AI1130" i="14" s="1"/>
  <c r="AI2429" i="13"/>
  <c r="AJ2429" i="13" s="1"/>
  <c r="AI2626" i="13"/>
  <c r="AJ2626" i="13" s="1"/>
  <c r="AI2715" i="13"/>
  <c r="AJ2715" i="13" s="1"/>
  <c r="AI2823" i="13"/>
  <c r="AJ2823" i="13" s="1"/>
  <c r="AI2847" i="13"/>
  <c r="AJ2847" i="13" s="1"/>
  <c r="AH1029" i="14"/>
  <c r="AI3459" i="13"/>
  <c r="AJ2676" i="13"/>
  <c r="P827" i="14"/>
  <c r="AH876" i="14"/>
  <c r="AI2994" i="13"/>
  <c r="AI876" i="14" s="1"/>
  <c r="AH952" i="14"/>
  <c r="AK952" i="14" s="1"/>
  <c r="AI3226" i="13"/>
  <c r="AI952" i="14" s="1"/>
  <c r="AK975" i="14"/>
  <c r="AH1048" i="14"/>
  <c r="AI3514" i="13"/>
  <c r="AI1048" i="14" s="1"/>
  <c r="AH1068" i="14"/>
  <c r="AK1068" i="14" s="1"/>
  <c r="AI3570" i="13"/>
  <c r="AI1068" i="14" s="1"/>
  <c r="AJ2652" i="13"/>
  <c r="AJ2687" i="13"/>
  <c r="AH847" i="14"/>
  <c r="AI2905" i="13"/>
  <c r="AK870" i="14"/>
  <c r="AH971" i="14"/>
  <c r="AI3281" i="13"/>
  <c r="AI971" i="14" s="1"/>
  <c r="AH1067" i="14"/>
  <c r="AI3569" i="13"/>
  <c r="AI1067" i="14" s="1"/>
  <c r="P1151" i="14"/>
  <c r="AK1151" i="14" s="1"/>
  <c r="P1171" i="14"/>
  <c r="AK1171" i="14" s="1"/>
  <c r="AI2417" i="13"/>
  <c r="AJ2688" i="13"/>
  <c r="AJ2885" i="13"/>
  <c r="AJ2957" i="13"/>
  <c r="AJ3029" i="13"/>
  <c r="AJ3101" i="13"/>
  <c r="AJ3173" i="13"/>
  <c r="AJ3245" i="13"/>
  <c r="AH1066" i="14"/>
  <c r="AI3568" i="13"/>
  <c r="AI1066" i="14" s="1"/>
  <c r="AK1066" i="14" s="1"/>
  <c r="P749" i="14"/>
  <c r="AK749" i="14" s="1"/>
  <c r="AJ2549" i="13"/>
  <c r="AI2607" i="13"/>
  <c r="AJ2607" i="13" s="1"/>
  <c r="AI2667" i="13"/>
  <c r="AJ2667" i="13" s="1"/>
  <c r="AI2701" i="13"/>
  <c r="AJ2701" i="13" s="1"/>
  <c r="AH1057" i="14"/>
  <c r="AI3535" i="13"/>
  <c r="AH1065" i="14"/>
  <c r="AI3567" i="13"/>
  <c r="AJ2772" i="13"/>
  <c r="P887" i="14"/>
  <c r="AK887" i="14" s="1"/>
  <c r="AJ3732" i="13"/>
  <c r="AI2854" i="13"/>
  <c r="AJ2854" i="13" s="1"/>
  <c r="AJ3541" i="13"/>
  <c r="AJ3585" i="13"/>
  <c r="AJ3621" i="13"/>
  <c r="AJ3657" i="13"/>
  <c r="AJ3712" i="13"/>
  <c r="AJ3352" i="13"/>
  <c r="P1027" i="14"/>
  <c r="AH1080" i="14"/>
  <c r="AI3606" i="13"/>
  <c r="AJ3765" i="13"/>
  <c r="AJ2572" i="13"/>
  <c r="AJ2821" i="13"/>
  <c r="AJ2917" i="13"/>
  <c r="P953" i="14"/>
  <c r="AJ3406" i="13"/>
  <c r="AI2855" i="13"/>
  <c r="AJ2855" i="13" s="1"/>
  <c r="AJ2976" i="13"/>
  <c r="AJ3279" i="13"/>
  <c r="P1053" i="14"/>
  <c r="AJ2623" i="13"/>
  <c r="AI789" i="14"/>
  <c r="P843" i="14"/>
  <c r="AK843" i="14" s="1"/>
  <c r="AJ3263" i="13"/>
  <c r="P1050" i="14"/>
  <c r="AK1050" i="14" s="1"/>
  <c r="P863" i="14"/>
  <c r="AH1136" i="14"/>
  <c r="AI3782" i="13"/>
  <c r="AI2829" i="13"/>
  <c r="AJ2829" i="13" s="1"/>
  <c r="AJ2903" i="13"/>
  <c r="AJ3125" i="13"/>
  <c r="AJ3262" i="13"/>
  <c r="P1075" i="14"/>
  <c r="P1103" i="14"/>
  <c r="AH1325" i="14"/>
  <c r="AK1325" i="14" s="1"/>
  <c r="AI4343" i="13"/>
  <c r="AI1325" i="14" s="1"/>
  <c r="AH1357" i="14"/>
  <c r="AI4435" i="13"/>
  <c r="AI1357" i="14" s="1"/>
  <c r="AH1411" i="14"/>
  <c r="AI4597" i="13"/>
  <c r="AI1411" i="14" s="1"/>
  <c r="AK1160" i="14"/>
  <c r="AK1218" i="14"/>
  <c r="AK1250" i="14"/>
  <c r="AK1270" i="14"/>
  <c r="AK1373" i="14"/>
  <c r="AJ4557" i="13"/>
  <c r="AJ4613" i="13"/>
  <c r="AK1154" i="14"/>
  <c r="AJ3927" i="13"/>
  <c r="AK1197" i="14"/>
  <c r="AJ3983" i="13"/>
  <c r="AJ4039" i="13"/>
  <c r="AK1237" i="14"/>
  <c r="AJ4219" i="13"/>
  <c r="AK1289" i="14"/>
  <c r="AJ4363" i="13"/>
  <c r="AJ4431" i="13"/>
  <c r="AJ4467" i="13"/>
  <c r="AK1176" i="14"/>
  <c r="AJ3962" i="13"/>
  <c r="AK1208" i="14"/>
  <c r="AJ4018" i="13"/>
  <c r="AK1228" i="14"/>
  <c r="AJ4074" i="13"/>
  <c r="AK1248" i="14"/>
  <c r="AJ4218" i="13"/>
  <c r="AJ4250" i="13"/>
  <c r="AJ4326" i="13"/>
  <c r="AK1324" i="14"/>
  <c r="AJ4394" i="13"/>
  <c r="AK1364" i="14"/>
  <c r="AK1195" i="14"/>
  <c r="AJ3985" i="13"/>
  <c r="AK1223" i="14"/>
  <c r="AK1263" i="14"/>
  <c r="AJ4309" i="13"/>
  <c r="AJ4341" i="13"/>
  <c r="AJ4361" i="13"/>
  <c r="AK1343" i="14"/>
  <c r="P1386" i="14"/>
  <c r="P1394" i="14"/>
  <c r="P1396" i="14"/>
  <c r="AK1396" i="14" s="1"/>
  <c r="AJ4721" i="13"/>
  <c r="AJ4938" i="13"/>
  <c r="AI1369" i="14"/>
  <c r="AK1369" i="14" s="1"/>
  <c r="AJ4471" i="13"/>
  <c r="P1410" i="14"/>
  <c r="AH1416" i="14"/>
  <c r="AH1456" i="14"/>
  <c r="AI4738" i="13"/>
  <c r="AI1456" i="14" s="1"/>
  <c r="AJ4762" i="13"/>
  <c r="AJ4937" i="13"/>
  <c r="AI1402" i="14"/>
  <c r="AK1402" i="14" s="1"/>
  <c r="AH1497" i="14"/>
  <c r="AI4863" i="13"/>
  <c r="AI1497" i="14" s="1"/>
  <c r="AK1508" i="14"/>
  <c r="AJ4918" i="13"/>
  <c r="AI4380" i="13"/>
  <c r="AJ4489" i="13"/>
  <c r="AJ4521" i="13"/>
  <c r="AH1396" i="14"/>
  <c r="P1480" i="14"/>
  <c r="AK1480" i="14" s="1"/>
  <c r="AJ4810" i="13"/>
  <c r="AH1496" i="14"/>
  <c r="AI4862" i="13"/>
  <c r="AI1496" i="14" s="1"/>
  <c r="AK1381" i="14"/>
  <c r="AI1434" i="14"/>
  <c r="AI1446" i="14"/>
  <c r="AJ4795" i="13"/>
  <c r="AJ4417" i="13"/>
  <c r="AH1424" i="14"/>
  <c r="AK1405" i="14"/>
  <c r="AH1458" i="14"/>
  <c r="AK1458" i="14" s="1"/>
  <c r="AK1488" i="14"/>
  <c r="AJ4867" i="13"/>
  <c r="AJ4870" i="13"/>
  <c r="AJ4878" i="13"/>
  <c r="AJ4706" i="13"/>
  <c r="AJ4778" i="13"/>
  <c r="AK728" i="14"/>
  <c r="AI1866" i="13"/>
  <c r="AJ1866" i="13" s="1"/>
  <c r="P605" i="14"/>
  <c r="AH636" i="14"/>
  <c r="AH822" i="14"/>
  <c r="AI2124" i="13"/>
  <c r="AI636" i="14" s="1"/>
  <c r="AI2193" i="13"/>
  <c r="AJ2193" i="13" s="1"/>
  <c r="AI2252" i="13"/>
  <c r="AI662" i="14" s="1"/>
  <c r="AK662" i="14" s="1"/>
  <c r="AI2423" i="13"/>
  <c r="AJ2423" i="13" s="1"/>
  <c r="AI471" i="14"/>
  <c r="AK471" i="14" s="1"/>
  <c r="AI1700" i="13"/>
  <c r="AJ1700" i="13" s="1"/>
  <c r="AI1780" i="13"/>
  <c r="AJ1780" i="13" s="1"/>
  <c r="AI1971" i="13"/>
  <c r="AJ1971" i="13" s="1"/>
  <c r="AI637" i="14"/>
  <c r="AH640" i="14"/>
  <c r="AH826" i="14"/>
  <c r="AI2146" i="13"/>
  <c r="AH508" i="14"/>
  <c r="AH694" i="14"/>
  <c r="AK694" i="14" s="1"/>
  <c r="AI1660" i="13"/>
  <c r="AI508" i="14" s="1"/>
  <c r="AH514" i="14"/>
  <c r="AH700" i="14"/>
  <c r="AK700" i="14" s="1"/>
  <c r="AI1678" i="13"/>
  <c r="AI514" i="14" s="1"/>
  <c r="AI1921" i="13"/>
  <c r="AJ1921" i="13" s="1"/>
  <c r="AH783" i="14"/>
  <c r="AI2155" i="13"/>
  <c r="AJ2155" i="13" s="1"/>
  <c r="AI659" i="14"/>
  <c r="AI2399" i="13"/>
  <c r="AJ2399" i="13" s="1"/>
  <c r="AI2426" i="13"/>
  <c r="AJ2426" i="13" s="1"/>
  <c r="AJ2576" i="13"/>
  <c r="AI764" i="14"/>
  <c r="AJ2618" i="13"/>
  <c r="AK693" i="14"/>
  <c r="AI1783" i="13"/>
  <c r="AJ1783" i="13" s="1"/>
  <c r="AI1881" i="13"/>
  <c r="AJ1881" i="13" s="1"/>
  <c r="P599" i="14"/>
  <c r="AI618" i="14"/>
  <c r="AJ2298" i="13"/>
  <c r="AJ2330" i="13"/>
  <c r="AI680" i="14"/>
  <c r="AI2633" i="13"/>
  <c r="AJ2633" i="13"/>
  <c r="AH892" i="14"/>
  <c r="AI3046" i="13"/>
  <c r="AI892" i="14" s="1"/>
  <c r="AH936" i="14"/>
  <c r="AK936" i="14" s="1"/>
  <c r="AI3174" i="13"/>
  <c r="AI936" i="14" s="1"/>
  <c r="AJ2113" i="13"/>
  <c r="AH907" i="14"/>
  <c r="AI3085" i="13"/>
  <c r="AI907" i="14" s="1"/>
  <c r="AJ2217" i="13"/>
  <c r="AJ2316" i="13"/>
  <c r="AI782" i="14"/>
  <c r="AH842" i="14"/>
  <c r="AI2900" i="13"/>
  <c r="AI842" i="14" s="1"/>
  <c r="AH934" i="14"/>
  <c r="AI3172" i="13"/>
  <c r="AI934" i="14" s="1"/>
  <c r="AH1010" i="14"/>
  <c r="AI3404" i="13"/>
  <c r="AI1010" i="14" s="1"/>
  <c r="AH1074" i="14"/>
  <c r="AI3588" i="13"/>
  <c r="AI1074" i="14" s="1"/>
  <c r="AI2437" i="13"/>
  <c r="AJ2437" i="13" s="1"/>
  <c r="AI795" i="14"/>
  <c r="AK795" i="14" s="1"/>
  <c r="AI811" i="14"/>
  <c r="AH837" i="14"/>
  <c r="AK837" i="14" s="1"/>
  <c r="AI2883" i="13"/>
  <c r="AI837" i="14" s="1"/>
  <c r="AH857" i="14"/>
  <c r="AK857" i="14" s="1"/>
  <c r="AI2939" i="13"/>
  <c r="AI857" i="14" s="1"/>
  <c r="AH885" i="14"/>
  <c r="AI3027" i="13"/>
  <c r="AI885" i="14" s="1"/>
  <c r="AH905" i="14"/>
  <c r="AI3083" i="13"/>
  <c r="AI905" i="14" s="1"/>
  <c r="AH933" i="14"/>
  <c r="AI3171" i="13"/>
  <c r="AI933" i="14" s="1"/>
  <c r="AH953" i="14"/>
  <c r="AI3227" i="13"/>
  <c r="AI953" i="14" s="1"/>
  <c r="AH981" i="14"/>
  <c r="AI3315" i="13"/>
  <c r="AH1001" i="14"/>
  <c r="AI3371" i="13"/>
  <c r="P771" i="14"/>
  <c r="AK771" i="14" s="1"/>
  <c r="AH852" i="14"/>
  <c r="AI2922" i="13"/>
  <c r="AI852" i="14" s="1"/>
  <c r="AH884" i="14"/>
  <c r="AI3026" i="13"/>
  <c r="AI884" i="14" s="1"/>
  <c r="AH908" i="14"/>
  <c r="AI3098" i="13"/>
  <c r="AI908" i="14" s="1"/>
  <c r="AK927" i="14"/>
  <c r="AH976" i="14"/>
  <c r="AI3298" i="13"/>
  <c r="AI976" i="14" s="1"/>
  <c r="AJ3423" i="13"/>
  <c r="AH1120" i="14"/>
  <c r="AK1120" i="14" s="1"/>
  <c r="AI3730" i="13"/>
  <c r="AI1120" i="14" s="1"/>
  <c r="AH1140" i="14"/>
  <c r="AK1140" i="14" s="1"/>
  <c r="AI3786" i="13"/>
  <c r="AI1140" i="14" s="1"/>
  <c r="P778" i="14"/>
  <c r="AJ2662" i="13"/>
  <c r="AI2692" i="13"/>
  <c r="AJ2692" i="13" s="1"/>
  <c r="P797" i="14"/>
  <c r="AH871" i="14"/>
  <c r="AI2977" i="13"/>
  <c r="AI871" i="14" s="1"/>
  <c r="AH899" i="14"/>
  <c r="AI3065" i="13"/>
  <c r="AI899" i="14" s="1"/>
  <c r="AH903" i="14"/>
  <c r="AI3081" i="13"/>
  <c r="AI903" i="14" s="1"/>
  <c r="AK922" i="14"/>
  <c r="AH943" i="14"/>
  <c r="AI3193" i="13"/>
  <c r="AI943" i="14" s="1"/>
  <c r="AK998" i="14"/>
  <c r="AH1087" i="14"/>
  <c r="AK1087" i="14" s="1"/>
  <c r="AI3625" i="13"/>
  <c r="AI1087" i="14" s="1"/>
  <c r="AK1094" i="14"/>
  <c r="P1152" i="14"/>
  <c r="AK1152" i="14" s="1"/>
  <c r="P762" i="14"/>
  <c r="AK873" i="14"/>
  <c r="AK897" i="14"/>
  <c r="AK921" i="14"/>
  <c r="AK945" i="14"/>
  <c r="AK961" i="14"/>
  <c r="AK969" i="14"/>
  <c r="AH1086" i="14"/>
  <c r="AI3624" i="13"/>
  <c r="AI1086" i="14" s="1"/>
  <c r="AJ2172" i="13"/>
  <c r="AI719" i="14"/>
  <c r="AJ2786" i="13"/>
  <c r="AJ2824" i="13"/>
  <c r="AK848" i="14"/>
  <c r="AJ2940" i="13"/>
  <c r="AK896" i="14"/>
  <c r="AJ3084" i="13"/>
  <c r="AJ3156" i="13"/>
  <c r="AJ3228" i="13"/>
  <c r="AK968" i="14"/>
  <c r="AJ3300" i="13"/>
  <c r="AJ3372" i="13"/>
  <c r="P1046" i="14"/>
  <c r="AJ3512" i="13"/>
  <c r="AI2777" i="13"/>
  <c r="AJ3365" i="13"/>
  <c r="P1045" i="14"/>
  <c r="AJ3587" i="13"/>
  <c r="P891" i="14"/>
  <c r="AK891" i="14" s="1"/>
  <c r="P911" i="14"/>
  <c r="AJ3552" i="13"/>
  <c r="P1125" i="14"/>
  <c r="AK1125" i="14" s="1"/>
  <c r="AK1170" i="14"/>
  <c r="AJ3243" i="13"/>
  <c r="AH1027" i="14"/>
  <c r="AI3445" i="13"/>
  <c r="P1122" i="14"/>
  <c r="AK1122" i="14" s="1"/>
  <c r="AJ2575" i="13"/>
  <c r="AI2736" i="13"/>
  <c r="AI2830" i="13"/>
  <c r="AJ2830" i="13" s="1"/>
  <c r="AJ2974" i="13"/>
  <c r="P1021" i="14"/>
  <c r="AJ3496" i="13"/>
  <c r="P1080" i="14"/>
  <c r="P1131" i="14"/>
  <c r="AK1131" i="14" s="1"/>
  <c r="AI2831" i="13"/>
  <c r="AJ2831" i="13" s="1"/>
  <c r="AH1053" i="14"/>
  <c r="AI3531" i="13"/>
  <c r="AI1053" i="14" s="1"/>
  <c r="AJ3614" i="13"/>
  <c r="AJ3707" i="13"/>
  <c r="AI2676" i="13"/>
  <c r="AJ3064" i="13"/>
  <c r="AJ3265" i="13"/>
  <c r="AJ3518" i="13"/>
  <c r="AJ2813" i="13"/>
  <c r="AJ3296" i="13"/>
  <c r="P885" i="14"/>
  <c r="AJ3136" i="13"/>
  <c r="AH1075" i="14"/>
  <c r="AI3589" i="13"/>
  <c r="AH1103" i="14"/>
  <c r="AI3677" i="13"/>
  <c r="P1117" i="14"/>
  <c r="AH1305" i="14"/>
  <c r="AK1305" i="14" s="1"/>
  <c r="AI4287" i="13"/>
  <c r="AI1305" i="14" s="1"/>
  <c r="AH1337" i="14"/>
  <c r="AI4379" i="13"/>
  <c r="AI1337" i="14" s="1"/>
  <c r="AK1337" i="14" s="1"/>
  <c r="AH1391" i="14"/>
  <c r="AI4541" i="13"/>
  <c r="AI1391" i="14" s="1"/>
  <c r="AK1494" i="14"/>
  <c r="AK1198" i="14"/>
  <c r="AK1230" i="14"/>
  <c r="AK1262" i="14"/>
  <c r="AK1294" i="14"/>
  <c r="AH1304" i="14"/>
  <c r="AI4286" i="13"/>
  <c r="AI1304" i="14" s="1"/>
  <c r="AJ4468" i="13"/>
  <c r="AK1185" i="14"/>
  <c r="AJ3947" i="13"/>
  <c r="AK1205" i="14"/>
  <c r="AJ4003" i="13"/>
  <c r="AK1225" i="14"/>
  <c r="AK1285" i="14"/>
  <c r="AJ4271" i="13"/>
  <c r="AJ4415" i="13"/>
  <c r="AJ3926" i="13"/>
  <c r="AK1196" i="14"/>
  <c r="AJ3982" i="13"/>
  <c r="AJ4038" i="13"/>
  <c r="AK1236" i="14"/>
  <c r="AK1284" i="14"/>
  <c r="AK1292" i="14"/>
  <c r="AK1320" i="14"/>
  <c r="AJ4378" i="13"/>
  <c r="AK1340" i="14"/>
  <c r="AK1163" i="14"/>
  <c r="AJ3929" i="13"/>
  <c r="AK1207" i="14"/>
  <c r="AJ4021" i="13"/>
  <c r="AJ4093" i="13"/>
  <c r="AJ4181" i="13"/>
  <c r="AJ4201" i="13"/>
  <c r="AJ4233" i="13"/>
  <c r="AJ4253" i="13"/>
  <c r="AJ4273" i="13"/>
  <c r="AK1315" i="14"/>
  <c r="AK1323" i="14"/>
  <c r="AK1331" i="14"/>
  <c r="AH1386" i="14"/>
  <c r="AI4524" i="13"/>
  <c r="AH1394" i="14"/>
  <c r="AI4556" i="13"/>
  <c r="AJ4523" i="13"/>
  <c r="AH1453" i="14"/>
  <c r="AK1453" i="14" s="1"/>
  <c r="AI4723" i="13"/>
  <c r="AI1453" i="14" s="1"/>
  <c r="AH1468" i="14"/>
  <c r="AK1468" i="14" s="1"/>
  <c r="AI4774" i="13"/>
  <c r="AI1468" i="14" s="1"/>
  <c r="AH1490" i="14"/>
  <c r="AI4844" i="13"/>
  <c r="AI1490" i="14" s="1"/>
  <c r="AJ4898" i="13"/>
  <c r="AH1380" i="14"/>
  <c r="AI4506" i="13"/>
  <c r="AI1380" i="14" s="1"/>
  <c r="AH1410" i="14"/>
  <c r="AI4596" i="13"/>
  <c r="AH1478" i="14"/>
  <c r="AI4808" i="13"/>
  <c r="AI1478" i="14" s="1"/>
  <c r="AK1525" i="14"/>
  <c r="AH1402" i="14"/>
  <c r="P1424" i="14"/>
  <c r="AJ4808" i="13"/>
  <c r="AJ4864" i="13"/>
  <c r="P1390" i="14"/>
  <c r="P1398" i="14"/>
  <c r="AK1398" i="14" s="1"/>
  <c r="AI1447" i="14"/>
  <c r="AK1447" i="14" s="1"/>
  <c r="AJ4705" i="13"/>
  <c r="AJ4728" i="13"/>
  <c r="AI1422" i="14"/>
  <c r="AH1434" i="14"/>
  <c r="AH1446" i="14"/>
  <c r="AK1446" i="14" s="1"/>
  <c r="AH1463" i="14"/>
  <c r="AI4757" i="13"/>
  <c r="AK1489" i="14"/>
  <c r="AK1351" i="14"/>
  <c r="P1418" i="14"/>
  <c r="AJ4710" i="13"/>
  <c r="AJ4742" i="13"/>
  <c r="AK1466" i="14"/>
  <c r="AJ4775" i="13"/>
  <c r="AJ4899" i="13"/>
  <c r="AJ4950" i="13"/>
  <c r="AJ4674" i="13"/>
  <c r="AJ4884" i="13"/>
  <c r="AJ4886" i="13"/>
  <c r="K151" i="11"/>
  <c r="K162" i="11"/>
  <c r="K167" i="11"/>
  <c r="K178" i="11"/>
  <c r="K183" i="11"/>
  <c r="K194" i="11"/>
  <c r="K199" i="11"/>
  <c r="K210" i="11"/>
  <c r="K215" i="11"/>
  <c r="K231" i="11"/>
  <c r="K247" i="11"/>
  <c r="K263" i="11"/>
  <c r="K279" i="11"/>
  <c r="K293" i="11"/>
  <c r="K307" i="11"/>
  <c r="K345" i="11"/>
  <c r="K350" i="11"/>
  <c r="K360" i="11"/>
  <c r="K372" i="11"/>
  <c r="K375" i="11"/>
  <c r="K160" i="11"/>
  <c r="K181" i="11"/>
  <c r="K192" i="11"/>
  <c r="K213" i="11"/>
  <c r="K224" i="11"/>
  <c r="K240" i="11"/>
  <c r="K245" i="11"/>
  <c r="K256" i="11"/>
  <c r="K261" i="11"/>
  <c r="K272" i="11"/>
  <c r="K277" i="11"/>
  <c r="K286" i="11"/>
  <c r="K291" i="11"/>
  <c r="K298" i="11"/>
  <c r="K300" i="11"/>
  <c r="K305" i="11"/>
  <c r="K317" i="11"/>
  <c r="K340" i="11"/>
  <c r="K343" i="11"/>
  <c r="K353" i="11"/>
  <c r="K368" i="11"/>
  <c r="K370" i="11"/>
  <c r="K378" i="11"/>
  <c r="K380" i="11"/>
  <c r="K412" i="11"/>
  <c r="K165" i="11"/>
  <c r="K176" i="11"/>
  <c r="K197" i="11"/>
  <c r="K208" i="11"/>
  <c r="K229" i="11"/>
  <c r="K147" i="11"/>
  <c r="K163" i="11"/>
  <c r="K179" i="11"/>
  <c r="K195" i="11"/>
  <c r="K211" i="11"/>
  <c r="K227" i="11"/>
  <c r="K243" i="11"/>
  <c r="K259" i="11"/>
  <c r="K275" i="11"/>
  <c r="K282" i="11"/>
  <c r="K289" i="11"/>
  <c r="K329" i="11"/>
  <c r="K338" i="11"/>
  <c r="K391" i="11"/>
  <c r="K161" i="11"/>
  <c r="K177" i="11"/>
  <c r="K193" i="11"/>
  <c r="K209" i="11"/>
  <c r="K225" i="11"/>
  <c r="K241" i="11"/>
  <c r="K257" i="11"/>
  <c r="K273" i="11"/>
  <c r="K301" i="11"/>
  <c r="K324" i="11"/>
  <c r="K327" i="11"/>
  <c r="K336" i="11"/>
  <c r="K346" i="11"/>
  <c r="K348" i="11"/>
  <c r="K361" i="11"/>
  <c r="K366" i="11"/>
  <c r="K376" i="11"/>
  <c r="K394" i="11"/>
  <c r="K170" i="11"/>
  <c r="K175" i="11"/>
  <c r="K186" i="11"/>
  <c r="K191" i="11"/>
  <c r="K202" i="11"/>
  <c r="K207" i="11"/>
  <c r="K218" i="11"/>
  <c r="K223" i="11"/>
  <c r="K234" i="11"/>
  <c r="K239" i="11"/>
  <c r="K250" i="11"/>
  <c r="K255" i="11"/>
  <c r="K266" i="11"/>
  <c r="K271" i="11"/>
  <c r="K285" i="11"/>
  <c r="K296" i="11"/>
  <c r="K299" i="11"/>
  <c r="K313" i="11"/>
  <c r="K322" i="11"/>
  <c r="K334" i="11"/>
  <c r="K369" i="11"/>
  <c r="K384" i="11"/>
  <c r="K386" i="11"/>
  <c r="K159" i="11"/>
  <c r="K157" i="11"/>
  <c r="K173" i="11"/>
  <c r="K189" i="11"/>
  <c r="K205" i="11"/>
  <c r="K221" i="11"/>
  <c r="K237" i="11"/>
  <c r="K253" i="11"/>
  <c r="K269" i="11"/>
  <c r="K283" i="11"/>
  <c r="K294" i="11"/>
  <c r="K311" i="11"/>
  <c r="K325" i="11"/>
  <c r="K330" i="11"/>
  <c r="K337" i="11"/>
  <c r="K359" i="11"/>
  <c r="K392" i="11"/>
  <c r="K400" i="11"/>
  <c r="K408" i="11"/>
  <c r="K154" i="11"/>
  <c r="K388" i="11"/>
  <c r="K404" i="11"/>
  <c r="K390" i="11"/>
  <c r="K374" i="11"/>
  <c r="K358" i="11"/>
  <c r="K342" i="11"/>
  <c r="K326" i="11"/>
  <c r="K310" i="11"/>
  <c r="K410" i="11"/>
  <c r="K396" i="11"/>
  <c r="K398" i="11"/>
  <c r="K155" i="11"/>
  <c r="K171" i="11"/>
  <c r="K187" i="11"/>
  <c r="K203" i="11"/>
  <c r="K219" i="11"/>
  <c r="K235" i="11"/>
  <c r="K251" i="11"/>
  <c r="K267" i="11"/>
  <c r="K278" i="11"/>
  <c r="K297" i="11"/>
  <c r="K323" i="11"/>
  <c r="K352" i="11"/>
  <c r="K354" i="11"/>
  <c r="K362" i="11"/>
  <c r="K364" i="11"/>
  <c r="K377" i="11"/>
  <c r="K382" i="11"/>
  <c r="K153" i="11"/>
  <c r="K169" i="11"/>
  <c r="K185" i="11"/>
  <c r="K201" i="11"/>
  <c r="K217" i="11"/>
  <c r="K233" i="11"/>
  <c r="K249" i="11"/>
  <c r="K265" i="11"/>
  <c r="K281" i="11"/>
  <c r="K295" i="11"/>
  <c r="K309" i="11"/>
  <c r="K314" i="11"/>
  <c r="K321" i="11"/>
  <c r="K333" i="11"/>
  <c r="K406" i="11"/>
  <c r="K341" i="11"/>
  <c r="K357" i="11"/>
  <c r="K373" i="11"/>
  <c r="K389" i="11"/>
  <c r="K403" i="11"/>
  <c r="K433" i="11"/>
  <c r="K440" i="11"/>
  <c r="K520" i="11"/>
  <c r="K339" i="11"/>
  <c r="K355" i="11"/>
  <c r="K371" i="11"/>
  <c r="K387" i="11"/>
  <c r="K431" i="11"/>
  <c r="K438" i="11"/>
  <c r="K443" i="11"/>
  <c r="K385" i="11"/>
  <c r="K401" i="11"/>
  <c r="K424" i="11"/>
  <c r="K429" i="11"/>
  <c r="K461" i="11"/>
  <c r="K287" i="11"/>
  <c r="K303" i="11"/>
  <c r="K319" i="11"/>
  <c r="K335" i="11"/>
  <c r="K351" i="11"/>
  <c r="K367" i="11"/>
  <c r="K383" i="11"/>
  <c r="K399" i="11"/>
  <c r="K690" i="11"/>
  <c r="K674" i="11"/>
  <c r="K658" i="11"/>
  <c r="K642" i="11"/>
  <c r="K626" i="11"/>
  <c r="K610" i="11"/>
  <c r="K413" i="11"/>
  <c r="K684" i="11"/>
  <c r="K668" i="11"/>
  <c r="K652" i="11"/>
  <c r="K636" i="11"/>
  <c r="K620" i="11"/>
  <c r="K604" i="11"/>
  <c r="K556" i="11"/>
  <c r="K546" i="11"/>
  <c r="K524" i="11"/>
  <c r="K508" i="11"/>
  <c r="K492" i="11"/>
  <c r="K476" i="11"/>
  <c r="K460" i="11"/>
  <c r="K444" i="11"/>
  <c r="K682" i="11"/>
  <c r="K586" i="11"/>
  <c r="K536" i="11"/>
  <c r="K526" i="11"/>
  <c r="K510" i="11"/>
  <c r="K494" i="11"/>
  <c r="K478" i="11"/>
  <c r="K462" i="11"/>
  <c r="K446" i="11"/>
  <c r="K666" i="11"/>
  <c r="K588" i="11"/>
  <c r="K578" i="11"/>
  <c r="K538" i="11"/>
  <c r="K512" i="11"/>
  <c r="K496" i="11"/>
  <c r="K480" i="11"/>
  <c r="K464" i="11"/>
  <c r="K650" i="11"/>
  <c r="K540" i="11"/>
  <c r="K514" i="11"/>
  <c r="K498" i="11"/>
  <c r="K482" i="11"/>
  <c r="K466" i="11"/>
  <c r="K450" i="11"/>
  <c r="K634" i="11"/>
  <c r="K570" i="11"/>
  <c r="K530" i="11"/>
  <c r="K516" i="11"/>
  <c r="K500" i="11"/>
  <c r="K484" i="11"/>
  <c r="K468" i="11"/>
  <c r="K452" i="11"/>
  <c r="K436" i="11"/>
  <c r="K618" i="11"/>
  <c r="K572" i="11"/>
  <c r="K562" i="11"/>
  <c r="K518" i="11"/>
  <c r="K502" i="11"/>
  <c r="K486" i="11"/>
  <c r="K470" i="11"/>
  <c r="K602" i="11"/>
  <c r="K594" i="11"/>
  <c r="K554" i="11"/>
  <c r="K522" i="11"/>
  <c r="K506" i="11"/>
  <c r="K490" i="11"/>
  <c r="K474" i="11"/>
  <c r="K458" i="11"/>
  <c r="K427" i="11"/>
  <c r="K434" i="11"/>
  <c r="K477" i="11"/>
  <c r="K349" i="11"/>
  <c r="K365" i="11"/>
  <c r="K381" i="11"/>
  <c r="K397" i="11"/>
  <c r="K411" i="11"/>
  <c r="K437" i="11"/>
  <c r="K456" i="11"/>
  <c r="K493" i="11"/>
  <c r="K315" i="11"/>
  <c r="K331" i="11"/>
  <c r="K347" i="11"/>
  <c r="K363" i="11"/>
  <c r="K379" i="11"/>
  <c r="K395" i="11"/>
  <c r="K402" i="11"/>
  <c r="K409" i="11"/>
  <c r="K454" i="11"/>
  <c r="K472" i="11"/>
  <c r="K509" i="11"/>
  <c r="K393" i="11"/>
  <c r="K432" i="11"/>
  <c r="K435" i="11"/>
  <c r="K488" i="11"/>
  <c r="K525" i="11"/>
  <c r="K405" i="11"/>
  <c r="K430" i="11"/>
  <c r="K442" i="11"/>
  <c r="K445" i="11"/>
  <c r="K504" i="11"/>
  <c r="K447" i="11"/>
  <c r="K463" i="11"/>
  <c r="K479" i="11"/>
  <c r="K495" i="11"/>
  <c r="K511" i="11"/>
  <c r="K527" i="11"/>
  <c r="K532" i="11"/>
  <c r="K552" i="11"/>
  <c r="K567" i="11"/>
  <c r="K577" i="11"/>
  <c r="K582" i="11"/>
  <c r="K592" i="11"/>
  <c r="K623" i="11"/>
  <c r="K644" i="11"/>
  <c r="K670" i="11"/>
  <c r="K678" i="11"/>
  <c r="K535" i="11"/>
  <c r="K542" i="11"/>
  <c r="K600" i="11"/>
  <c r="K639" i="11"/>
  <c r="K660" i="11"/>
  <c r="K686" i="11"/>
  <c r="K459" i="11"/>
  <c r="K475" i="11"/>
  <c r="K491" i="11"/>
  <c r="K507" i="11"/>
  <c r="K523" i="11"/>
  <c r="K545" i="11"/>
  <c r="K550" i="11"/>
  <c r="K560" i="11"/>
  <c r="K575" i="11"/>
  <c r="K580" i="11"/>
  <c r="K590" i="11"/>
  <c r="K608" i="11"/>
  <c r="K616" i="11"/>
  <c r="K655" i="11"/>
  <c r="K676" i="11"/>
  <c r="K425" i="11"/>
  <c r="K441" i="11"/>
  <c r="K457" i="11"/>
  <c r="K473" i="11"/>
  <c r="K489" i="11"/>
  <c r="K505" i="11"/>
  <c r="K521" i="11"/>
  <c r="K528" i="11"/>
  <c r="K568" i="11"/>
  <c r="K583" i="11"/>
  <c r="K593" i="11"/>
  <c r="K598" i="11"/>
  <c r="K624" i="11"/>
  <c r="K632" i="11"/>
  <c r="K671" i="11"/>
  <c r="K407" i="11"/>
  <c r="K423" i="11"/>
  <c r="K439" i="11"/>
  <c r="K455" i="11"/>
  <c r="K471" i="11"/>
  <c r="K487" i="11"/>
  <c r="K503" i="11"/>
  <c r="K519" i="11"/>
  <c r="K543" i="11"/>
  <c r="K548" i="11"/>
  <c r="K558" i="11"/>
  <c r="K606" i="11"/>
  <c r="K614" i="11"/>
  <c r="K640" i="11"/>
  <c r="K648" i="11"/>
  <c r="K453" i="11"/>
  <c r="K469" i="11"/>
  <c r="K485" i="11"/>
  <c r="K501" i="11"/>
  <c r="K517" i="11"/>
  <c r="K551" i="11"/>
  <c r="K561" i="11"/>
  <c r="K566" i="11"/>
  <c r="K576" i="11"/>
  <c r="K591" i="11"/>
  <c r="K596" i="11"/>
  <c r="K622" i="11"/>
  <c r="K630" i="11"/>
  <c r="K656" i="11"/>
  <c r="K664" i="11"/>
  <c r="K451" i="11"/>
  <c r="K467" i="11"/>
  <c r="K483" i="11"/>
  <c r="K499" i="11"/>
  <c r="K515" i="11"/>
  <c r="K529" i="11"/>
  <c r="K534" i="11"/>
  <c r="K584" i="11"/>
  <c r="K599" i="11"/>
  <c r="K612" i="11"/>
  <c r="K638" i="11"/>
  <c r="K646" i="11"/>
  <c r="K672" i="11"/>
  <c r="K680" i="11"/>
  <c r="K449" i="11"/>
  <c r="K465" i="11"/>
  <c r="K481" i="11"/>
  <c r="K497" i="11"/>
  <c r="K513" i="11"/>
  <c r="K544" i="11"/>
  <c r="K559" i="11"/>
  <c r="K564" i="11"/>
  <c r="K574" i="11"/>
  <c r="K607" i="11"/>
  <c r="K628" i="11"/>
  <c r="K654" i="11"/>
  <c r="K662" i="11"/>
  <c r="K688" i="11"/>
  <c r="K531" i="11"/>
  <c r="K547" i="11"/>
  <c r="K563" i="11"/>
  <c r="K579" i="11"/>
  <c r="K595" i="11"/>
  <c r="K611" i="11"/>
  <c r="K627" i="11"/>
  <c r="K643" i="11"/>
  <c r="K659" i="11"/>
  <c r="K675" i="11"/>
  <c r="K691" i="11"/>
  <c r="K609" i="11"/>
  <c r="K625" i="11"/>
  <c r="K641" i="11"/>
  <c r="K657" i="11"/>
  <c r="K673" i="11"/>
  <c r="K689" i="11"/>
  <c r="K687" i="11"/>
  <c r="K541" i="11"/>
  <c r="K557" i="11"/>
  <c r="K573" i="11"/>
  <c r="K589" i="11"/>
  <c r="K605" i="11"/>
  <c r="K621" i="11"/>
  <c r="K637" i="11"/>
  <c r="K653" i="11"/>
  <c r="K669" i="11"/>
  <c r="K685" i="11"/>
  <c r="K692" i="11"/>
  <c r="K539" i="11"/>
  <c r="K555" i="11"/>
  <c r="K571" i="11"/>
  <c r="K587" i="11"/>
  <c r="K603" i="11"/>
  <c r="K619" i="11"/>
  <c r="K635" i="11"/>
  <c r="K651" i="11"/>
  <c r="K667" i="11"/>
  <c r="K683" i="11"/>
  <c r="K537" i="11"/>
  <c r="K553" i="11"/>
  <c r="K569" i="11"/>
  <c r="K585" i="11"/>
  <c r="K601" i="11"/>
  <c r="K617" i="11"/>
  <c r="K633" i="11"/>
  <c r="K649" i="11"/>
  <c r="K665" i="11"/>
  <c r="K681" i="11"/>
  <c r="K615" i="11"/>
  <c r="K631" i="11"/>
  <c r="K647" i="11"/>
  <c r="K663" i="11"/>
  <c r="K679" i="11"/>
  <c r="K693" i="11"/>
  <c r="K533" i="11"/>
  <c r="K549" i="11"/>
  <c r="K565" i="11"/>
  <c r="K581" i="11"/>
  <c r="K597" i="11"/>
  <c r="K613" i="11"/>
  <c r="K629" i="11"/>
  <c r="K645" i="11"/>
  <c r="K661" i="11"/>
  <c r="K677" i="11"/>
  <c r="AK653" i="14" l="1"/>
  <c r="AJ2735" i="13"/>
  <c r="AI797" i="14"/>
  <c r="AK890" i="14"/>
  <c r="AK995" i="14"/>
  <c r="AK466" i="14"/>
  <c r="AJ3083" i="13"/>
  <c r="AJ3298" i="13"/>
  <c r="AK1497" i="14"/>
  <c r="AK983" i="14"/>
  <c r="AK844" i="14"/>
  <c r="AK584" i="14"/>
  <c r="AJ3278" i="13"/>
  <c r="AK1015" i="14"/>
  <c r="AK984" i="14"/>
  <c r="AK1484" i="14"/>
  <c r="AK1426" i="14"/>
  <c r="AJ4254" i="13"/>
  <c r="AK1395" i="14"/>
  <c r="AK861" i="14"/>
  <c r="AK948" i="14"/>
  <c r="AK1032" i="14"/>
  <c r="AI746" i="14"/>
  <c r="AJ4451" i="13"/>
  <c r="AJ3229" i="13"/>
  <c r="AK1054" i="14"/>
  <c r="AK724" i="14"/>
  <c r="AJ2236" i="13"/>
  <c r="AK733" i="14"/>
  <c r="AK165" i="14"/>
  <c r="AK131" i="14"/>
  <c r="AI670" i="14"/>
  <c r="AK626" i="14"/>
  <c r="AK601" i="14"/>
  <c r="AK726" i="14"/>
  <c r="AK517" i="14"/>
  <c r="AJ1383" i="13"/>
  <c r="AI148" i="14"/>
  <c r="AK148" i="14" s="1"/>
  <c r="AK606" i="14"/>
  <c r="AI281" i="14"/>
  <c r="AK281" i="14" s="1"/>
  <c r="AJ1503" i="13"/>
  <c r="AJ2781" i="13"/>
  <c r="AI1277" i="14"/>
  <c r="AK1277" i="14" s="1"/>
  <c r="AJ2648" i="13"/>
  <c r="AI1278" i="14"/>
  <c r="AK1278" i="14" s="1"/>
  <c r="AJ2180" i="13"/>
  <c r="AK1079" i="14"/>
  <c r="AK543" i="14"/>
  <c r="AJ4648" i="13"/>
  <c r="AJ2977" i="13"/>
  <c r="AJ3768" i="13"/>
  <c r="AK895" i="14"/>
  <c r="AJ4880" i="13"/>
  <c r="AI668" i="14"/>
  <c r="AK668" i="14" s="1"/>
  <c r="AI544" i="14"/>
  <c r="AK544" i="14" s="1"/>
  <c r="AK540" i="14"/>
  <c r="AK21" i="14"/>
  <c r="AK751" i="14"/>
  <c r="AJ1948" i="13"/>
  <c r="AJ227" i="13"/>
  <c r="AK110" i="14"/>
  <c r="AI1186" i="14"/>
  <c r="AK1186" i="14" s="1"/>
  <c r="AK1357" i="14"/>
  <c r="AK1520" i="14"/>
  <c r="AK1345" i="14"/>
  <c r="AI778" i="14"/>
  <c r="AK909" i="14"/>
  <c r="AJ3137" i="13"/>
  <c r="AK900" i="14"/>
  <c r="AK719" i="14"/>
  <c r="AK803" i="14"/>
  <c r="AK619" i="14"/>
  <c r="AK717" i="14"/>
  <c r="AK416" i="14"/>
  <c r="AK320" i="14"/>
  <c r="AK203" i="14"/>
  <c r="AK588" i="14"/>
  <c r="AK66" i="14"/>
  <c r="AJ1455" i="13"/>
  <c r="AK305" i="14"/>
  <c r="AK69" i="14"/>
  <c r="AJ3012" i="13"/>
  <c r="AK832" i="14"/>
  <c r="AK1490" i="14"/>
  <c r="AK976" i="14"/>
  <c r="AK764" i="14"/>
  <c r="AK1055" i="14"/>
  <c r="AJ4831" i="13"/>
  <c r="AJ2868" i="13"/>
  <c r="AK899" i="14"/>
  <c r="AK1074" i="14"/>
  <c r="AK892" i="14"/>
  <c r="AK680" i="14"/>
  <c r="AK1523" i="14"/>
  <c r="AJ3152" i="13"/>
  <c r="AK877" i="14"/>
  <c r="AK875" i="14"/>
  <c r="AK1003" i="14"/>
  <c r="AK1300" i="14"/>
  <c r="AJ3441" i="13"/>
  <c r="AK966" i="14"/>
  <c r="AK1096" i="14"/>
  <c r="AK834" i="14"/>
  <c r="AJ2394" i="13"/>
  <c r="AK1472" i="14"/>
  <c r="AJ3478" i="13"/>
  <c r="AK1111" i="14"/>
  <c r="AK938" i="14"/>
  <c r="AJ4755" i="13"/>
  <c r="AK705" i="14"/>
  <c r="AI524" i="14"/>
  <c r="AK524" i="14" s="1"/>
  <c r="AJ703" i="13"/>
  <c r="AK50" i="14"/>
  <c r="AK711" i="14"/>
  <c r="AI526" i="14"/>
  <c r="AK526" i="14" s="1"/>
  <c r="AJ252" i="13"/>
  <c r="AJ4542" i="13"/>
  <c r="AI73" i="14"/>
  <c r="AK73" i="14" s="1"/>
  <c r="AK750" i="14"/>
  <c r="AK104" i="14"/>
  <c r="AK422" i="14"/>
  <c r="AI1306" i="14"/>
  <c r="AK1306" i="14" s="1"/>
  <c r="AJ4738" i="13"/>
  <c r="AK1304" i="14"/>
  <c r="AJ3281" i="13"/>
  <c r="AK871" i="14"/>
  <c r="AJ3098" i="13"/>
  <c r="AK1496" i="14"/>
  <c r="AK1456" i="14"/>
  <c r="AJ3422" i="13"/>
  <c r="AK1067" i="14"/>
  <c r="AK1435" i="14"/>
  <c r="AJ4395" i="13"/>
  <c r="AJ2867" i="13"/>
  <c r="AK925" i="14"/>
  <c r="AK853" i="14"/>
  <c r="AK1374" i="14"/>
  <c r="AK833" i="14"/>
  <c r="AK919" i="14"/>
  <c r="AK1091" i="14"/>
  <c r="AJ2882" i="13"/>
  <c r="AK862" i="14"/>
  <c r="AJ3332" i="13"/>
  <c r="AK190" i="14"/>
  <c r="AK108" i="14"/>
  <c r="AK91" i="14"/>
  <c r="AK637" i="14"/>
  <c r="AK435" i="14"/>
  <c r="AI522" i="14"/>
  <c r="AK356" i="14"/>
  <c r="AK133" i="14"/>
  <c r="AK363" i="14"/>
  <c r="AJ4381" i="13"/>
  <c r="AK509" i="14"/>
  <c r="AK90" i="14"/>
  <c r="AK589" i="14"/>
  <c r="AJ1366" i="13"/>
  <c r="AK1487" i="14"/>
  <c r="AK882" i="14"/>
  <c r="AK1007" i="14"/>
  <c r="AJ3134" i="13"/>
  <c r="AK1424" i="14"/>
  <c r="AK1416" i="14"/>
  <c r="AJ4903" i="13"/>
  <c r="AJ4327" i="13"/>
  <c r="AK808" i="14"/>
  <c r="AJ2995" i="13"/>
  <c r="AJ3314" i="13"/>
  <c r="AK756" i="14"/>
  <c r="AJ4685" i="13"/>
  <c r="AJ4826" i="13"/>
  <c r="AK965" i="14"/>
  <c r="AK1048" i="14"/>
  <c r="AK625" i="14"/>
  <c r="AK788" i="14"/>
  <c r="AK603" i="14"/>
  <c r="AJ1328" i="13"/>
  <c r="AI219" i="14"/>
  <c r="AK118" i="14"/>
  <c r="AI485" i="14"/>
  <c r="AK485" i="14" s="1"/>
  <c r="AJ2223" i="13"/>
  <c r="AK792" i="14"/>
  <c r="AI113" i="14"/>
  <c r="AK113" i="14" s="1"/>
  <c r="AJ2375" i="13"/>
  <c r="AI1274" i="14"/>
  <c r="AK1274" i="14" s="1"/>
  <c r="AI29" i="14"/>
  <c r="AK29" i="14" s="1"/>
  <c r="AK629" i="14"/>
  <c r="AK725" i="14"/>
  <c r="AI840" i="14"/>
  <c r="AK840" i="14" s="1"/>
  <c r="AJ2840" i="13"/>
  <c r="AK659" i="14"/>
  <c r="AJ1593" i="13"/>
  <c r="AK504" i="14"/>
  <c r="AK219" i="14"/>
  <c r="AK527" i="14"/>
  <c r="AJ1369" i="13"/>
  <c r="AK522" i="14"/>
  <c r="AK701" i="14"/>
  <c r="AI1275" i="14"/>
  <c r="AK1275" i="14" s="1"/>
  <c r="AK1380" i="14"/>
  <c r="AK1412" i="14"/>
  <c r="AK746" i="14"/>
  <c r="AJ3192" i="13"/>
  <c r="AK797" i="14"/>
  <c r="AK670" i="14"/>
  <c r="AI541" i="14"/>
  <c r="AK541" i="14" s="1"/>
  <c r="AJ3318" i="13"/>
  <c r="AK508" i="14"/>
  <c r="AK1434" i="14"/>
  <c r="AK911" i="14"/>
  <c r="AJ3026" i="13"/>
  <c r="AI610" i="14"/>
  <c r="AK610" i="14" s="1"/>
  <c r="AJ3425" i="13"/>
  <c r="AK971" i="14"/>
  <c r="AK1016" i="14"/>
  <c r="AJ4666" i="13"/>
  <c r="AK1450" i="14"/>
  <c r="AJ3713" i="13"/>
  <c r="AJ2936" i="13"/>
  <c r="AK926" i="14"/>
  <c r="AK1143" i="14"/>
  <c r="AK1462" i="14"/>
  <c r="AJ3120" i="13"/>
  <c r="AK1092" i="14"/>
  <c r="AK980" i="14"/>
  <c r="AI583" i="14"/>
  <c r="AK1020" i="14"/>
  <c r="AK955" i="14"/>
  <c r="AK1063" i="14"/>
  <c r="AK807" i="14"/>
  <c r="AJ3530" i="13"/>
  <c r="AK1062" i="14"/>
  <c r="AK1044" i="14"/>
  <c r="AI776" i="14"/>
  <c r="AK776" i="14" s="1"/>
  <c r="AK1436" i="14"/>
  <c r="AK824" i="14"/>
  <c r="AJ2060" i="13"/>
  <c r="AJ3208" i="13"/>
  <c r="AK1042" i="14"/>
  <c r="AJ845" i="13"/>
  <c r="AK239" i="14"/>
  <c r="AI253" i="14"/>
  <c r="AK253" i="14" s="1"/>
  <c r="AI506" i="14"/>
  <c r="AK506" i="14" s="1"/>
  <c r="AK43" i="14"/>
  <c r="AK55" i="14"/>
  <c r="AK748" i="14"/>
  <c r="AI681" i="14"/>
  <c r="AK681" i="14" s="1"/>
  <c r="AJ508" i="13"/>
  <c r="AK92" i="14"/>
  <c r="AJ286" i="13"/>
  <c r="AI1217" i="14"/>
  <c r="AK1217" i="14" s="1"/>
  <c r="AK1422" i="14"/>
  <c r="AJ3389" i="13"/>
  <c r="AK867" i="14"/>
  <c r="AJ3476" i="13"/>
  <c r="AK622" i="14"/>
  <c r="AK51" i="14"/>
  <c r="AK405" i="14"/>
  <c r="AK309" i="14"/>
  <c r="AK82" i="14"/>
  <c r="AK571" i="14"/>
  <c r="AI1244" i="14"/>
  <c r="AK1244" i="14" s="1"/>
  <c r="AI1247" i="14"/>
  <c r="AK1247" i="14" s="1"/>
  <c r="AI1189" i="14"/>
  <c r="AK1189" i="14" s="1"/>
  <c r="AK903" i="14"/>
  <c r="AJ4863" i="13"/>
  <c r="AK1478" i="14"/>
  <c r="AJ3009" i="13"/>
  <c r="AJ2864" i="13"/>
  <c r="AK1086" i="14"/>
  <c r="AK778" i="14"/>
  <c r="AK884" i="14"/>
  <c r="AI613" i="14"/>
  <c r="AK613" i="14" s="1"/>
  <c r="AJ3353" i="13"/>
  <c r="AJ3317" i="13"/>
  <c r="AJ2994" i="13"/>
  <c r="AK944" i="14"/>
  <c r="AK881" i="14"/>
  <c r="AJ3481" i="13"/>
  <c r="AK1135" i="14"/>
  <c r="AK924" i="14"/>
  <c r="AK583" i="14"/>
  <c r="AK835" i="14"/>
  <c r="AK901" i="14"/>
  <c r="AJ3513" i="13"/>
  <c r="AK987" i="14"/>
  <c r="AK514" i="14"/>
  <c r="AI556" i="14"/>
  <c r="AK1018" i="14"/>
  <c r="AK986" i="14"/>
  <c r="AK430" i="14"/>
  <c r="AK752" i="14"/>
  <c r="AK197" i="14"/>
  <c r="AK261" i="14"/>
  <c r="AK89" i="14"/>
  <c r="AK208" i="14"/>
  <c r="AK672" i="14"/>
  <c r="AJ3030" i="13"/>
  <c r="AK811" i="14"/>
  <c r="AK516" i="14"/>
  <c r="AK143" i="14"/>
  <c r="AK789" i="14"/>
  <c r="AK618" i="14"/>
  <c r="AJ834" i="13"/>
  <c r="AK424" i="14"/>
  <c r="AK754" i="14"/>
  <c r="AK193" i="14"/>
  <c r="AI1276" i="14"/>
  <c r="AK1276" i="14" s="1"/>
  <c r="AI722" i="14"/>
  <c r="AK722" i="14" s="1"/>
  <c r="AK301" i="14"/>
  <c r="AJ2922" i="13"/>
  <c r="AJ1991" i="13"/>
  <c r="AJ3206" i="13"/>
  <c r="AJ3350" i="13"/>
  <c r="AJ4629" i="13"/>
  <c r="AK839" i="14"/>
  <c r="AJ3442" i="13"/>
  <c r="AJ2904" i="13"/>
  <c r="AK810" i="14"/>
  <c r="AJ3386" i="13"/>
  <c r="AK757" i="14"/>
  <c r="AK639" i="14"/>
  <c r="AK663" i="14"/>
  <c r="AJ1812" i="13"/>
  <c r="AJ228" i="13"/>
  <c r="AI15" i="14"/>
  <c r="AK15" i="14"/>
  <c r="AJ337" i="13"/>
  <c r="AI1249" i="14"/>
  <c r="AK1249" i="14" s="1"/>
  <c r="AJ503" i="13"/>
  <c r="AJ3605" i="13"/>
  <c r="AK599" i="14"/>
  <c r="AK791" i="14"/>
  <c r="AK947" i="14"/>
  <c r="AJ4935" i="13"/>
  <c r="AJ2335" i="13"/>
  <c r="AK552" i="14"/>
  <c r="AK65" i="14"/>
  <c r="AK555" i="14"/>
  <c r="AK451" i="14"/>
  <c r="AI1216" i="14"/>
  <c r="AK1216" i="14" s="1"/>
  <c r="AK914" i="14"/>
  <c r="AK1391" i="14"/>
  <c r="AJ3532" i="13"/>
  <c r="AK943" i="14"/>
  <c r="AJ4920" i="13"/>
  <c r="AK1411" i="14"/>
  <c r="AJ3641" i="13"/>
  <c r="AK657" i="14"/>
  <c r="AI605" i="14"/>
  <c r="AK605" i="14" s="1"/>
  <c r="AK1522" i="14"/>
  <c r="AK1483" i="14"/>
  <c r="AK1024" i="14"/>
  <c r="AJ3335" i="13"/>
  <c r="AK949" i="14"/>
  <c r="AJ3640" i="13"/>
  <c r="AK879" i="14"/>
  <c r="AK906" i="14"/>
  <c r="AJ4610" i="13"/>
  <c r="AK1070" i="14"/>
  <c r="AJ2866" i="13"/>
  <c r="AK930" i="14"/>
  <c r="AJ4359" i="13"/>
  <c r="AK977" i="14"/>
  <c r="AK1004" i="14"/>
  <c r="AK979" i="14"/>
  <c r="AJ2991" i="13"/>
  <c r="AK1019" i="14"/>
  <c r="AJ4323" i="13"/>
  <c r="AK676" i="14"/>
  <c r="AK556" i="14"/>
  <c r="AK813" i="14"/>
  <c r="AJ1185" i="13"/>
  <c r="AK371" i="14"/>
  <c r="AK500" i="14"/>
  <c r="AJ1439" i="13"/>
  <c r="AK12" i="14"/>
  <c r="AI459" i="14"/>
  <c r="AK459" i="14" s="1"/>
  <c r="AK609" i="14"/>
  <c r="AK493" i="14"/>
  <c r="AK658" i="14"/>
  <c r="AK674" i="14"/>
  <c r="AK799" i="14"/>
  <c r="AI1386" i="14"/>
  <c r="AJ4524" i="13"/>
  <c r="AI1103" i="14"/>
  <c r="AK1103" i="14" s="1"/>
  <c r="AJ3677" i="13"/>
  <c r="AI1463" i="14"/>
  <c r="AK1463" i="14" s="1"/>
  <c r="AJ4757" i="13"/>
  <c r="AI1410" i="14"/>
  <c r="AJ4596" i="13"/>
  <c r="AK953" i="14"/>
  <c r="AJ1946" i="13"/>
  <c r="AI546" i="14"/>
  <c r="AK546" i="14" s="1"/>
  <c r="AJ1794" i="13"/>
  <c r="AI1307" i="14"/>
  <c r="AK1307" i="14" s="1"/>
  <c r="AJ4289" i="13"/>
  <c r="AI821" i="14"/>
  <c r="AK821" i="14" s="1"/>
  <c r="AI1420" i="14"/>
  <c r="AK1420" i="14" s="1"/>
  <c r="AJ4630" i="13"/>
  <c r="AK1101" i="14"/>
  <c r="AI1014" i="14"/>
  <c r="AK1014" i="14" s="1"/>
  <c r="AJ3408" i="13"/>
  <c r="AJ3603" i="13"/>
  <c r="AJ3602" i="13"/>
  <c r="AJ4291" i="13"/>
  <c r="AJ2845" i="13"/>
  <c r="AJ4701" i="13"/>
  <c r="AI1097" i="14"/>
  <c r="AK1097" i="14" s="1"/>
  <c r="AJ3659" i="13"/>
  <c r="AJ4270" i="13"/>
  <c r="AJ3730" i="13"/>
  <c r="AI1137" i="14"/>
  <c r="AK1137" i="14" s="1"/>
  <c r="AJ3783" i="13"/>
  <c r="AI855" i="14"/>
  <c r="AK855" i="14" s="1"/>
  <c r="AJ2937" i="13"/>
  <c r="AI762" i="14"/>
  <c r="AK762" i="14" s="1"/>
  <c r="AI1117" i="14"/>
  <c r="AJ3715" i="13"/>
  <c r="AJ3660" i="13"/>
  <c r="AI970" i="14"/>
  <c r="AK970" i="14" s="1"/>
  <c r="AJ3280" i="13"/>
  <c r="AJ3027" i="13"/>
  <c r="AI454" i="14"/>
  <c r="AK454" i="14" s="1"/>
  <c r="AI100" i="14"/>
  <c r="AK100" i="14" s="1"/>
  <c r="AJ358" i="13"/>
  <c r="AJ3209" i="13"/>
  <c r="AJ3316" i="13"/>
  <c r="AJ1993" i="13"/>
  <c r="AJ1681" i="13"/>
  <c r="AI395" i="14"/>
  <c r="AK395" i="14" s="1"/>
  <c r="AJ1277" i="13"/>
  <c r="AJ550" i="13"/>
  <c r="AJ3409" i="13"/>
  <c r="AJ2900" i="13"/>
  <c r="AI743" i="14"/>
  <c r="AK743" i="14" s="1"/>
  <c r="AJ2525" i="13"/>
  <c r="AJ2551" i="13"/>
  <c r="AI753" i="14"/>
  <c r="AK753" i="14" s="1"/>
  <c r="AJ2571" i="13"/>
  <c r="AJ681" i="13"/>
  <c r="AI81" i="14"/>
  <c r="AK81" i="14" s="1"/>
  <c r="AJ285" i="13"/>
  <c r="AJ3747" i="13"/>
  <c r="AJ2055" i="13"/>
  <c r="AI594" i="14"/>
  <c r="AK594" i="14" s="1"/>
  <c r="AJ1968" i="13"/>
  <c r="AJ1640" i="13"/>
  <c r="AI456" i="14"/>
  <c r="AK456" i="14" s="1"/>
  <c r="AJ1458" i="13"/>
  <c r="AI388" i="14"/>
  <c r="AK388" i="14" s="1"/>
  <c r="AJ1258" i="13"/>
  <c r="AJ3480" i="13"/>
  <c r="AJ1023" i="13"/>
  <c r="AI223" i="14"/>
  <c r="AK223" i="14" s="1"/>
  <c r="AJ757" i="13"/>
  <c r="AI259" i="14"/>
  <c r="AK259" i="14" s="1"/>
  <c r="AJ865" i="13"/>
  <c r="AJ4921" i="13"/>
  <c r="AI703" i="14"/>
  <c r="AK703" i="14" s="1"/>
  <c r="AI673" i="14"/>
  <c r="AK673" i="14" s="1"/>
  <c r="AI406" i="14"/>
  <c r="AK406" i="14" s="1"/>
  <c r="AJ1312" i="13"/>
  <c r="AI450" i="14"/>
  <c r="AK450" i="14" s="1"/>
  <c r="AJ1440" i="13"/>
  <c r="AJ854" i="13"/>
  <c r="AJ3336" i="13"/>
  <c r="AJ3444" i="13"/>
  <c r="AI582" i="14"/>
  <c r="AK582" i="14" s="1"/>
  <c r="AJ1926" i="13"/>
  <c r="AI372" i="14"/>
  <c r="AK372" i="14" s="1"/>
  <c r="AJ1206" i="13"/>
  <c r="AK102" i="14"/>
  <c r="AJ4343" i="13"/>
  <c r="AJ2755" i="13"/>
  <c r="AJ2990" i="13"/>
  <c r="AJ1678" i="13"/>
  <c r="AJ1058" i="13"/>
  <c r="AJ2188" i="13"/>
  <c r="AI30" i="14"/>
  <c r="AJ954" i="13"/>
  <c r="AJ1384" i="13"/>
  <c r="AI58" i="14"/>
  <c r="AK58" i="14" s="1"/>
  <c r="AJ810" i="13"/>
  <c r="AI765" i="14"/>
  <c r="AK765" i="14" s="1"/>
  <c r="AJ1633" i="13"/>
  <c r="AI809" i="14"/>
  <c r="AK809" i="14" s="1"/>
  <c r="AJ2777" i="13"/>
  <c r="AK885" i="14"/>
  <c r="AJ2939" i="13"/>
  <c r="AI1394" i="14"/>
  <c r="AJ4556" i="13"/>
  <c r="AI981" i="14"/>
  <c r="AJ3315" i="13"/>
  <c r="AK842" i="14"/>
  <c r="AI651" i="14"/>
  <c r="AK651" i="14" s="1"/>
  <c r="AI1338" i="14"/>
  <c r="AK1338" i="14" s="1"/>
  <c r="AJ4380" i="13"/>
  <c r="AK863" i="14"/>
  <c r="AJ3531" i="13"/>
  <c r="AJ3226" i="13"/>
  <c r="AK958" i="14"/>
  <c r="AI1105" i="14"/>
  <c r="AK1105" i="14" s="1"/>
  <c r="AJ3679" i="13"/>
  <c r="AI1009" i="14"/>
  <c r="AK1009" i="14" s="1"/>
  <c r="AJ3391" i="13"/>
  <c r="AI913" i="14"/>
  <c r="AK913" i="14" s="1"/>
  <c r="AJ3103" i="13"/>
  <c r="AI1408" i="14"/>
  <c r="AK1408" i="14" s="1"/>
  <c r="AJ4594" i="13"/>
  <c r="AI1088" i="14"/>
  <c r="AK1088" i="14" s="1"/>
  <c r="AJ3638" i="13"/>
  <c r="AI825" i="14"/>
  <c r="AK825" i="14" s="1"/>
  <c r="AI1112" i="14"/>
  <c r="AK1112" i="14" s="1"/>
  <c r="AJ3710" i="13"/>
  <c r="AK1077" i="14"/>
  <c r="AJ3553" i="13"/>
  <c r="AI828" i="14"/>
  <c r="AK828" i="14" s="1"/>
  <c r="AJ2844" i="13"/>
  <c r="AJ2708" i="13"/>
  <c r="AI1033" i="14"/>
  <c r="AK1033" i="14" s="1"/>
  <c r="AJ3463" i="13"/>
  <c r="AK996" i="14"/>
  <c r="AK886" i="14"/>
  <c r="AI1467" i="14"/>
  <c r="AK1467" i="14" s="1"/>
  <c r="AJ4773" i="13"/>
  <c r="AI1371" i="14"/>
  <c r="AK1371" i="14" s="1"/>
  <c r="AJ4485" i="13"/>
  <c r="AI993" i="14"/>
  <c r="AK993" i="14" s="1"/>
  <c r="AJ3351" i="13"/>
  <c r="AI1021" i="14"/>
  <c r="AJ3427" i="13"/>
  <c r="AK1002" i="14"/>
  <c r="AI768" i="14"/>
  <c r="AK768" i="14" s="1"/>
  <c r="AJ3440" i="13"/>
  <c r="AJ3494" i="13"/>
  <c r="AI580" i="14"/>
  <c r="AK580" i="14" s="1"/>
  <c r="AJ1924" i="13"/>
  <c r="AJ3172" i="13"/>
  <c r="AJ181" i="13"/>
  <c r="AJ3297" i="13"/>
  <c r="AJ3211" i="13"/>
  <c r="AI785" i="14"/>
  <c r="AK785" i="14" s="1"/>
  <c r="AJ1721" i="13"/>
  <c r="AI607" i="14"/>
  <c r="AK607" i="14" s="1"/>
  <c r="AI777" i="14"/>
  <c r="AK777" i="14" s="1"/>
  <c r="AI389" i="14"/>
  <c r="AK389" i="14" s="1"/>
  <c r="AJ1259" i="13"/>
  <c r="AI521" i="14"/>
  <c r="AK521" i="14" s="1"/>
  <c r="AI347" i="14"/>
  <c r="AK347" i="14" s="1"/>
  <c r="AJ1133" i="13"/>
  <c r="AJ3568" i="13"/>
  <c r="AJ2268" i="13"/>
  <c r="AI709" i="14"/>
  <c r="AK709" i="14" s="1"/>
  <c r="AJ4720" i="13"/>
  <c r="AI125" i="14"/>
  <c r="AK125" i="14" s="1"/>
  <c r="AJ449" i="13"/>
  <c r="AJ735" i="13"/>
  <c r="AJ4844" i="13"/>
  <c r="AJ2887" i="13"/>
  <c r="AJ3085" i="13"/>
  <c r="AJ1660" i="13"/>
  <c r="AJ1879" i="13"/>
  <c r="AJ1791" i="13"/>
  <c r="AI413" i="14"/>
  <c r="AK413" i="14" s="1"/>
  <c r="AJ1331" i="13"/>
  <c r="AI474" i="14"/>
  <c r="AK474" i="14" s="1"/>
  <c r="AJ4741" i="13"/>
  <c r="AJ3008" i="13"/>
  <c r="AJ3188" i="13"/>
  <c r="AJ2252" i="13"/>
  <c r="AJ2556" i="13"/>
  <c r="AI576" i="14"/>
  <c r="AK576" i="14" s="1"/>
  <c r="AJ1007" i="13"/>
  <c r="AI243" i="14"/>
  <c r="AK243" i="14" s="1"/>
  <c r="AJ825" i="13"/>
  <c r="AJ335" i="13"/>
  <c r="AI24" i="14"/>
  <c r="AK24" i="14" s="1"/>
  <c r="AJ4790" i="13"/>
  <c r="AJ3224" i="13"/>
  <c r="AI641" i="14"/>
  <c r="AK641" i="14" s="1"/>
  <c r="AJ2147" i="13"/>
  <c r="AI666" i="14"/>
  <c r="AK666" i="14" s="1"/>
  <c r="AJ2244" i="13"/>
  <c r="AI520" i="14"/>
  <c r="AK520" i="14" s="1"/>
  <c r="AJ1696" i="13"/>
  <c r="AJ2084" i="13"/>
  <c r="AJ1596" i="13"/>
  <c r="AJ1615" i="13"/>
  <c r="AI252" i="14"/>
  <c r="AK252" i="14" s="1"/>
  <c r="AI147" i="14"/>
  <c r="AK147" i="14" s="1"/>
  <c r="AI189" i="14"/>
  <c r="AK189" i="14" s="1"/>
  <c r="AJ663" i="13"/>
  <c r="AI124" i="14"/>
  <c r="AK124" i="14" s="1"/>
  <c r="AJ554" i="13"/>
  <c r="AJ991" i="13"/>
  <c r="AJ591" i="13"/>
  <c r="AI475" i="14"/>
  <c r="AK475" i="14" s="1"/>
  <c r="AJ532" i="13"/>
  <c r="AK1053" i="14"/>
  <c r="AI713" i="14"/>
  <c r="AK713" i="14" s="1"/>
  <c r="AJ2417" i="13"/>
  <c r="AI545" i="14"/>
  <c r="AK545" i="14" s="1"/>
  <c r="AJ1793" i="13"/>
  <c r="AJ3170" i="13"/>
  <c r="AI1457" i="14"/>
  <c r="AK1457" i="14" s="1"/>
  <c r="AJ4739" i="13"/>
  <c r="AI1335" i="14"/>
  <c r="AK1335" i="14" s="1"/>
  <c r="AJ4377" i="13"/>
  <c r="AI1107" i="14"/>
  <c r="AK1107" i="14" s="1"/>
  <c r="AJ3693" i="13"/>
  <c r="AI784" i="14"/>
  <c r="AK784" i="14" s="1"/>
  <c r="AJ2686" i="13"/>
  <c r="AI675" i="14"/>
  <c r="AK675" i="14" s="1"/>
  <c r="AJ2289" i="13"/>
  <c r="AK981" i="14"/>
  <c r="AJ2938" i="13"/>
  <c r="AJ3731" i="13"/>
  <c r="AJ3462" i="13"/>
  <c r="AJ3242" i="13"/>
  <c r="AJ3498" i="13"/>
  <c r="AJ3010" i="13"/>
  <c r="AJ2819" i="13"/>
  <c r="AI596" i="14"/>
  <c r="AK596" i="14" s="1"/>
  <c r="AJ1988" i="13"/>
  <c r="AI1129" i="14"/>
  <c r="AK1129" i="14" s="1"/>
  <c r="AJ3751" i="13"/>
  <c r="AJ3247" i="13"/>
  <c r="AI769" i="14"/>
  <c r="AK769" i="14" s="1"/>
  <c r="AI710" i="14"/>
  <c r="AK710" i="14" s="1"/>
  <c r="AI1418" i="14"/>
  <c r="AK1418" i="14" s="1"/>
  <c r="AJ4628" i="13"/>
  <c r="AI1390" i="14"/>
  <c r="AK1390" i="14" s="1"/>
  <c r="AJ4540" i="13"/>
  <c r="AJ4683" i="13"/>
  <c r="AI1388" i="14"/>
  <c r="AK1388" i="14" s="1"/>
  <c r="AJ4538" i="13"/>
  <c r="AI1444" i="14"/>
  <c r="AK1444" i="14" s="1"/>
  <c r="AJ4702" i="13"/>
  <c r="AK957" i="14"/>
  <c r="AI1109" i="14"/>
  <c r="AK1109" i="14" s="1"/>
  <c r="AJ3695" i="13"/>
  <c r="AI550" i="14"/>
  <c r="AK550" i="14" s="1"/>
  <c r="AJ1810" i="13"/>
  <c r="AI683" i="14"/>
  <c r="AK683" i="14" s="1"/>
  <c r="AJ4469" i="13"/>
  <c r="AJ3625" i="13"/>
  <c r="AJ3692" i="13"/>
  <c r="AI567" i="14"/>
  <c r="AK567" i="14" s="1"/>
  <c r="AI741" i="14"/>
  <c r="AK741" i="14" s="1"/>
  <c r="AI123" i="14"/>
  <c r="AJ447" i="13"/>
  <c r="AI566" i="14"/>
  <c r="AK566" i="14" s="1"/>
  <c r="AI221" i="14"/>
  <c r="AK221" i="14" s="1"/>
  <c r="AI120" i="14"/>
  <c r="AK120" i="14" s="1"/>
  <c r="AJ426" i="13"/>
  <c r="AJ4484" i="13"/>
  <c r="AJ3786" i="13"/>
  <c r="AJ2883" i="13"/>
  <c r="AI767" i="14"/>
  <c r="AK767" i="14" s="1"/>
  <c r="AJ2621" i="13"/>
  <c r="AI638" i="14"/>
  <c r="AK638" i="14" s="1"/>
  <c r="AJ2144" i="13"/>
  <c r="AI783" i="14"/>
  <c r="AK783" i="14" s="1"/>
  <c r="AJ1529" i="13"/>
  <c r="AI86" i="14"/>
  <c r="AK86" i="14" s="1"/>
  <c r="AJ441" i="13"/>
  <c r="AJ3264" i="13"/>
  <c r="AJ1575" i="13"/>
  <c r="AI357" i="14"/>
  <c r="AK357" i="14" s="1"/>
  <c r="AJ1167" i="13"/>
  <c r="AJ894" i="13"/>
  <c r="AI115" i="14"/>
  <c r="AK115" i="14" s="1"/>
  <c r="AJ403" i="13"/>
  <c r="AJ3337" i="13"/>
  <c r="AI715" i="14"/>
  <c r="AK715" i="14" s="1"/>
  <c r="AJ2419" i="13"/>
  <c r="AI633" i="14"/>
  <c r="AK633" i="14" s="1"/>
  <c r="AI557" i="14"/>
  <c r="AK557" i="14" s="1"/>
  <c r="AJ1829" i="13"/>
  <c r="AI484" i="14"/>
  <c r="AK484" i="14" s="1"/>
  <c r="AJ1570" i="13"/>
  <c r="AI400" i="14"/>
  <c r="AK400" i="14" s="1"/>
  <c r="AJ1294" i="13"/>
  <c r="AI528" i="14"/>
  <c r="AK528" i="14" s="1"/>
  <c r="AI187" i="14"/>
  <c r="AK187" i="14" s="1"/>
  <c r="AJ649" i="13"/>
  <c r="AJ332" i="13"/>
  <c r="AI53" i="14"/>
  <c r="AK53" i="14" s="1"/>
  <c r="AJ179" i="13"/>
  <c r="AI112" i="14"/>
  <c r="AK112" i="14" s="1"/>
  <c r="AJ7" i="13"/>
  <c r="AJ4774" i="13"/>
  <c r="AJ3696" i="13"/>
  <c r="AJ2958" i="13"/>
  <c r="AJ2177" i="13"/>
  <c r="AI488" i="14"/>
  <c r="AK488" i="14" s="1"/>
  <c r="AJ1592" i="13"/>
  <c r="AJ753" i="13"/>
  <c r="AJ310" i="13"/>
  <c r="AJ158" i="13"/>
  <c r="AJ3044" i="13"/>
  <c r="AJ2241" i="13"/>
  <c r="AI578" i="14"/>
  <c r="AK578" i="14" s="1"/>
  <c r="AI411" i="14"/>
  <c r="AK411" i="14" s="1"/>
  <c r="AJ1329" i="13"/>
  <c r="AI534" i="14"/>
  <c r="AK534" i="14" s="1"/>
  <c r="AI25" i="14"/>
  <c r="AK25" i="14" s="1"/>
  <c r="AJ79" i="13"/>
  <c r="AJ3299" i="13"/>
  <c r="AI678" i="14"/>
  <c r="AK678" i="14" s="1"/>
  <c r="AJ1777" i="13"/>
  <c r="AI360" i="14"/>
  <c r="AK360" i="14" s="1"/>
  <c r="AJ1170" i="13"/>
  <c r="AI498" i="14"/>
  <c r="AK498" i="14" s="1"/>
  <c r="AJ1456" i="13"/>
  <c r="AJ1400" i="13"/>
  <c r="AI1027" i="14"/>
  <c r="AJ3445" i="13"/>
  <c r="AI572" i="14"/>
  <c r="AK572" i="14" s="1"/>
  <c r="AJ1898" i="13"/>
  <c r="AI1085" i="14"/>
  <c r="AK1085" i="14" s="1"/>
  <c r="AJ3623" i="13"/>
  <c r="AI985" i="14"/>
  <c r="AK985" i="14" s="1"/>
  <c r="AJ3319" i="13"/>
  <c r="AI889" i="14"/>
  <c r="AK889" i="14" s="1"/>
  <c r="AJ3031" i="13"/>
  <c r="AI826" i="14"/>
  <c r="AK826" i="14" s="1"/>
  <c r="AJ2842" i="13"/>
  <c r="AI1056" i="14"/>
  <c r="AK1056" i="14" s="1"/>
  <c r="AJ3534" i="13"/>
  <c r="AK1073" i="14"/>
  <c r="AK939" i="14"/>
  <c r="AI1035" i="14"/>
  <c r="AJ3477" i="13"/>
  <c r="AI1132" i="14"/>
  <c r="AK1132" i="14" s="1"/>
  <c r="AJ3766" i="13"/>
  <c r="AK1121" i="14"/>
  <c r="AK1093" i="14"/>
  <c r="AJ3728" i="13"/>
  <c r="AK956" i="14"/>
  <c r="AK915" i="14"/>
  <c r="AI831" i="14"/>
  <c r="AK831" i="14" s="1"/>
  <c r="AJ2865" i="13"/>
  <c r="AI973" i="14"/>
  <c r="AK973" i="14" s="1"/>
  <c r="AJ3283" i="13"/>
  <c r="AI551" i="14"/>
  <c r="AK551" i="14" s="1"/>
  <c r="AJ4399" i="13"/>
  <c r="AJ3121" i="13"/>
  <c r="AJ3604" i="13"/>
  <c r="AI523" i="14"/>
  <c r="AK523" i="14" s="1"/>
  <c r="AJ4525" i="13"/>
  <c r="AJ1489" i="13"/>
  <c r="AI353" i="14"/>
  <c r="AK353" i="14" s="1"/>
  <c r="AJ1151" i="13"/>
  <c r="AI200" i="14"/>
  <c r="AK200" i="14" s="1"/>
  <c r="AJ698" i="13"/>
  <c r="AI99" i="14"/>
  <c r="AK99" i="14" s="1"/>
  <c r="AJ357" i="13"/>
  <c r="AJ3764" i="13"/>
  <c r="AI761" i="14"/>
  <c r="AK761" i="14" s="1"/>
  <c r="AJ2597" i="13"/>
  <c r="AI759" i="14"/>
  <c r="AK759" i="14" s="1"/>
  <c r="AJ2595" i="13"/>
  <c r="AI480" i="14"/>
  <c r="AK480" i="14" s="1"/>
  <c r="AI119" i="14"/>
  <c r="AK119" i="14" s="1"/>
  <c r="AJ425" i="13"/>
  <c r="AI33" i="14"/>
  <c r="AK33" i="14" s="1"/>
  <c r="AJ123" i="13"/>
  <c r="AJ3153" i="13"/>
  <c r="AJ2313" i="13"/>
  <c r="AI600" i="14"/>
  <c r="AK600" i="14" s="1"/>
  <c r="AJ1992" i="13"/>
  <c r="AI283" i="14"/>
  <c r="AK283" i="14" s="1"/>
  <c r="AJ937" i="13"/>
  <c r="AI155" i="14"/>
  <c r="AK155" i="14" s="1"/>
  <c r="AJ551" i="13"/>
  <c r="AI56" i="14"/>
  <c r="AK56" i="14" s="1"/>
  <c r="AJ200" i="13"/>
  <c r="AJ3013" i="13"/>
  <c r="AI650" i="14"/>
  <c r="AK650" i="14" s="1"/>
  <c r="AI621" i="14"/>
  <c r="AK621" i="14" s="1"/>
  <c r="AJ2300" i="13"/>
  <c r="AI684" i="14"/>
  <c r="AK684" i="14" s="1"/>
  <c r="AI486" i="14"/>
  <c r="AK486" i="14" s="1"/>
  <c r="AI496" i="14"/>
  <c r="AK496" i="14" s="1"/>
  <c r="AJ1618" i="13"/>
  <c r="AJ1505" i="13"/>
  <c r="AI467" i="14"/>
  <c r="AK467" i="14" s="1"/>
  <c r="AI159" i="14"/>
  <c r="AK159" i="14" s="1"/>
  <c r="AJ573" i="13"/>
  <c r="AJ3368" i="13"/>
  <c r="AI665" i="14"/>
  <c r="AK665" i="14" s="1"/>
  <c r="AI763" i="14"/>
  <c r="AK763" i="14" s="1"/>
  <c r="AI344" i="14"/>
  <c r="AK344" i="14" s="1"/>
  <c r="AJ1130" i="13"/>
  <c r="AJ1548" i="13"/>
  <c r="AJ919" i="13"/>
  <c r="AI244" i="14"/>
  <c r="AK244" i="14" s="1"/>
  <c r="AJ826" i="13"/>
  <c r="AI19" i="14"/>
  <c r="AK19" i="14" s="1"/>
  <c r="AJ55" i="13"/>
  <c r="AJ4541" i="13"/>
  <c r="AJ3246" i="13"/>
  <c r="AI707" i="14"/>
  <c r="AK707" i="14" s="1"/>
  <c r="AJ2393" i="13"/>
  <c r="AI642" i="14"/>
  <c r="AK642" i="14" s="1"/>
  <c r="AI220" i="14"/>
  <c r="AK220" i="14" s="1"/>
  <c r="AJ754" i="13"/>
  <c r="AI156" i="14"/>
  <c r="AK156" i="14" s="1"/>
  <c r="AJ558" i="13"/>
  <c r="AJ3099" i="13"/>
  <c r="AI593" i="14"/>
  <c r="AK593" i="14" s="1"/>
  <c r="AI535" i="14"/>
  <c r="AK535" i="14" s="1"/>
  <c r="AI478" i="14"/>
  <c r="AK478" i="14" s="1"/>
  <c r="AJ1546" i="13"/>
  <c r="AJ2292" i="13"/>
  <c r="AJ1545" i="13"/>
  <c r="AI468" i="14"/>
  <c r="AK468" i="14" s="1"/>
  <c r="AI191" i="14"/>
  <c r="AK191" i="14" s="1"/>
  <c r="AJ665" i="13"/>
  <c r="AJ1770" i="13"/>
  <c r="AJ398" i="13"/>
  <c r="AI623" i="14"/>
  <c r="AK623" i="14" s="1"/>
  <c r="AJ809" i="13"/>
  <c r="AJ1695" i="13"/>
  <c r="AI563" i="14"/>
  <c r="AK563" i="14" s="1"/>
  <c r="AJ791" i="13"/>
  <c r="AI1065" i="14"/>
  <c r="AK1065" i="14" s="1"/>
  <c r="AJ3567" i="13"/>
  <c r="AI820" i="14"/>
  <c r="AK820" i="14" s="1"/>
  <c r="AJ2818" i="13"/>
  <c r="AK932" i="14"/>
  <c r="AK982" i="14"/>
  <c r="AI1104" i="14"/>
  <c r="AK1104" i="14" s="1"/>
  <c r="AJ3678" i="13"/>
  <c r="AJ2670" i="13"/>
  <c r="AI780" i="14"/>
  <c r="AK780" i="14" s="1"/>
  <c r="AI806" i="14"/>
  <c r="AK806" i="14" s="1"/>
  <c r="AJ2774" i="13"/>
  <c r="AI1059" i="14"/>
  <c r="AK1059" i="14" s="1"/>
  <c r="AJ3549" i="13"/>
  <c r="AJ3066" i="13"/>
  <c r="AI1045" i="14"/>
  <c r="AK1045" i="14" s="1"/>
  <c r="AJ3499" i="13"/>
  <c r="AI823" i="14"/>
  <c r="AK823" i="14" s="1"/>
  <c r="AI1081" i="14"/>
  <c r="AK1081" i="14" s="1"/>
  <c r="AJ3607" i="13"/>
  <c r="AJ4307" i="13"/>
  <c r="AJ3516" i="13"/>
  <c r="AI591" i="14"/>
  <c r="AK591" i="14" s="1"/>
  <c r="AI364" i="14"/>
  <c r="AK364" i="14" s="1"/>
  <c r="AJ1186" i="13"/>
  <c r="AI235" i="14"/>
  <c r="AK235" i="14" s="1"/>
  <c r="AJ793" i="13"/>
  <c r="AI101" i="14"/>
  <c r="AK101" i="14" s="1"/>
  <c r="AJ359" i="13"/>
  <c r="AJ3119" i="13"/>
  <c r="AJ3117" i="13"/>
  <c r="AI787" i="14"/>
  <c r="AK787" i="14" s="1"/>
  <c r="AI93" i="14"/>
  <c r="AK93" i="14" s="1"/>
  <c r="AJ333" i="13"/>
  <c r="AJ3566" i="13"/>
  <c r="AJ3588" i="13"/>
  <c r="AJ3301" i="13"/>
  <c r="AI560" i="14"/>
  <c r="AK560" i="14" s="1"/>
  <c r="AI525" i="14"/>
  <c r="AK525" i="14" s="1"/>
  <c r="AJ1719" i="13"/>
  <c r="AJ2580" i="13"/>
  <c r="AI458" i="14"/>
  <c r="AK458" i="14" s="1"/>
  <c r="AJ3373" i="13"/>
  <c r="AI595" i="14"/>
  <c r="AK595" i="14" s="1"/>
  <c r="AJ986" i="13"/>
  <c r="AI109" i="14"/>
  <c r="AK109" i="14" s="1"/>
  <c r="AJ385" i="13"/>
  <c r="AK30" i="14"/>
  <c r="AI412" i="14"/>
  <c r="AK412" i="14" s="1"/>
  <c r="AJ1330" i="13"/>
  <c r="AI472" i="14"/>
  <c r="AK472" i="14" s="1"/>
  <c r="AJ1522" i="13"/>
  <c r="AJ863" i="13"/>
  <c r="AI215" i="14"/>
  <c r="AK215" i="14" s="1"/>
  <c r="AJ737" i="13"/>
  <c r="AI13" i="14"/>
  <c r="AK13" i="14" s="1"/>
  <c r="AJ31" i="13"/>
  <c r="AJ3193" i="13"/>
  <c r="AJ3388" i="13"/>
  <c r="AI706" i="14"/>
  <c r="AK706" i="14" s="1"/>
  <c r="AI632" i="14"/>
  <c r="AK632" i="14" s="1"/>
  <c r="AI494" i="14"/>
  <c r="AK494" i="14" s="1"/>
  <c r="AI339" i="14"/>
  <c r="AK339" i="14" s="1"/>
  <c r="AJ1113" i="13"/>
  <c r="AJ399" i="13"/>
  <c r="AI94" i="14"/>
  <c r="AK94" i="14" s="1"/>
  <c r="AJ334" i="13"/>
  <c r="AJ4379" i="13"/>
  <c r="AJ3171" i="13"/>
  <c r="AI379" i="14"/>
  <c r="AK379" i="14" s="1"/>
  <c r="AJ1225" i="13"/>
  <c r="AJ666" i="13"/>
  <c r="AJ4813" i="13"/>
  <c r="AJ2993" i="13"/>
  <c r="AI561" i="14"/>
  <c r="AK561" i="14" s="1"/>
  <c r="AJ1851" i="13"/>
  <c r="AI518" i="14"/>
  <c r="AK518" i="14" s="1"/>
  <c r="AJ1694" i="13"/>
  <c r="AJ424" i="13"/>
  <c r="AJ1205" i="13"/>
  <c r="AI529" i="14"/>
  <c r="AK529" i="14" s="1"/>
  <c r="AJ1641" i="13"/>
  <c r="AI664" i="14"/>
  <c r="AK664" i="14" s="1"/>
  <c r="AJ448" i="13"/>
  <c r="AJ1520" i="13"/>
  <c r="AJ289" i="13"/>
  <c r="AK1021" i="14"/>
  <c r="AI1075" i="14"/>
  <c r="AK1075" i="14" s="1"/>
  <c r="AJ3589" i="13"/>
  <c r="AK1010" i="14"/>
  <c r="AI538" i="14"/>
  <c r="AK538" i="14" s="1"/>
  <c r="AI1136" i="14"/>
  <c r="AK1136" i="14" s="1"/>
  <c r="AJ3782" i="13"/>
  <c r="AI1080" i="14"/>
  <c r="AK1080" i="14" s="1"/>
  <c r="AJ3606" i="13"/>
  <c r="AI1029" i="14"/>
  <c r="AK1029" i="14" s="1"/>
  <c r="AJ3459" i="13"/>
  <c r="AI574" i="14"/>
  <c r="AK574" i="14" s="1"/>
  <c r="AJ1900" i="13"/>
  <c r="AI822" i="14"/>
  <c r="AK822" i="14" s="1"/>
  <c r="AJ2820" i="13"/>
  <c r="AI865" i="14"/>
  <c r="AK865" i="14" s="1"/>
  <c r="AJ2959" i="13"/>
  <c r="AK1000" i="14"/>
  <c r="AI766" i="14"/>
  <c r="AK766" i="14" s="1"/>
  <c r="AI624" i="14"/>
  <c r="AK624" i="14" s="1"/>
  <c r="AJ2082" i="13"/>
  <c r="AI1414" i="14"/>
  <c r="AK1414" i="14" s="1"/>
  <c r="AJ4612" i="13"/>
  <c r="AJ3584" i="13"/>
  <c r="AJ3282" i="13"/>
  <c r="AI1025" i="14"/>
  <c r="AK1025" i="14" s="1"/>
  <c r="AJ3443" i="13"/>
  <c r="AI1099" i="14"/>
  <c r="AK1099" i="14" s="1"/>
  <c r="AJ3661" i="13"/>
  <c r="AK1035" i="14"/>
  <c r="AI1089" i="14"/>
  <c r="AK1089" i="14" s="1"/>
  <c r="AJ3639" i="13"/>
  <c r="AJ3514" i="13"/>
  <c r="AJ3458" i="13"/>
  <c r="AK1049" i="14"/>
  <c r="AI1061" i="14"/>
  <c r="AK1061" i="14" s="1"/>
  <c r="AJ3551" i="13"/>
  <c r="AI760" i="14"/>
  <c r="AK760" i="14" s="1"/>
  <c r="AJ2596" i="13"/>
  <c r="AJ2124" i="13"/>
  <c r="AI1491" i="14"/>
  <c r="AK1491" i="14" s="1"/>
  <c r="AJ4845" i="13"/>
  <c r="AJ4255" i="13"/>
  <c r="AJ2663" i="13"/>
  <c r="AJ4829" i="13"/>
  <c r="AJ3533" i="13"/>
  <c r="AI428" i="14"/>
  <c r="AK428" i="14" s="1"/>
  <c r="AJ1382" i="13"/>
  <c r="AJ1481" i="13"/>
  <c r="AJ3080" i="13"/>
  <c r="AJ3155" i="13"/>
  <c r="AJ2869" i="13"/>
  <c r="AI781" i="14"/>
  <c r="AK781" i="14" s="1"/>
  <c r="AJ2665" i="13"/>
  <c r="AI612" i="14"/>
  <c r="AK612" i="14" s="1"/>
  <c r="AJ879" i="13"/>
  <c r="AI57" i="14"/>
  <c r="AK57" i="14" s="1"/>
  <c r="AJ2776" i="13"/>
  <c r="AJ3570" i="13"/>
  <c r="AJ3404" i="13"/>
  <c r="AI611" i="14"/>
  <c r="AK611" i="14" s="1"/>
  <c r="AJ2548" i="13"/>
  <c r="AI445" i="14"/>
  <c r="AK445" i="14" s="1"/>
  <c r="AJ1423" i="13"/>
  <c r="AI426" i="14"/>
  <c r="AK426" i="14" s="1"/>
  <c r="AJ1368" i="13"/>
  <c r="AI52" i="14"/>
  <c r="AK52" i="14" s="1"/>
  <c r="AJ178" i="13"/>
  <c r="AJ3189" i="13"/>
  <c r="AJ1472" i="13"/>
  <c r="AI481" i="14"/>
  <c r="AK481" i="14" s="1"/>
  <c r="AI402" i="14"/>
  <c r="AK402" i="14" s="1"/>
  <c r="AJ1296" i="13"/>
  <c r="AI134" i="14"/>
  <c r="AK134" i="14" s="1"/>
  <c r="AJ488" i="13"/>
  <c r="AJ3067" i="13"/>
  <c r="AI181" i="14"/>
  <c r="AK181" i="14" s="1"/>
  <c r="AJ631" i="13"/>
  <c r="AJ527" i="13"/>
  <c r="AJ3675" i="13"/>
  <c r="AJ3081" i="13"/>
  <c r="AJ3244" i="13"/>
  <c r="AI479" i="14"/>
  <c r="AK479" i="14" s="1"/>
  <c r="AJ2151" i="13"/>
  <c r="AI679" i="14"/>
  <c r="AK679" i="14" s="1"/>
  <c r="AI417" i="14"/>
  <c r="AK417" i="14" s="1"/>
  <c r="AJ1347" i="13"/>
  <c r="AI345" i="14"/>
  <c r="AK345" i="14" s="1"/>
  <c r="AJ1131" i="13"/>
  <c r="AI151" i="14"/>
  <c r="AK151" i="14" s="1"/>
  <c r="AJ529" i="13"/>
  <c r="AJ755" i="13"/>
  <c r="AI211" i="14"/>
  <c r="AK211" i="14" s="1"/>
  <c r="AJ721" i="13"/>
  <c r="AJ4287" i="13"/>
  <c r="AI565" i="14"/>
  <c r="AK565" i="14" s="1"/>
  <c r="AI96" i="14"/>
  <c r="AK96" i="14" s="1"/>
  <c r="AJ336" i="13"/>
  <c r="AI64" i="14"/>
  <c r="AK64" i="14" s="1"/>
  <c r="AJ226" i="13"/>
  <c r="AI150" i="14"/>
  <c r="AK150" i="14" s="1"/>
  <c r="AJ4597" i="13"/>
  <c r="AJ2465" i="13"/>
  <c r="AJ2414" i="13"/>
  <c r="AI579" i="14"/>
  <c r="AK579" i="14" s="1"/>
  <c r="AJ1923" i="13"/>
  <c r="AI307" i="14"/>
  <c r="AK307" i="14" s="1"/>
  <c r="AJ1009" i="13"/>
  <c r="AK123" i="14"/>
  <c r="AJ667" i="13"/>
  <c r="AJ313" i="13"/>
  <c r="AJ1346" i="13"/>
  <c r="AJ1969" i="13"/>
  <c r="AJ201" i="13"/>
  <c r="AK852" i="14"/>
  <c r="AK933" i="14"/>
  <c r="AK1394" i="14"/>
  <c r="AI1057" i="14"/>
  <c r="AK1057" i="14" s="1"/>
  <c r="AJ3535" i="13"/>
  <c r="AI847" i="14"/>
  <c r="AK847" i="14" s="1"/>
  <c r="AJ2905" i="13"/>
  <c r="AI819" i="14"/>
  <c r="AK819" i="14" s="1"/>
  <c r="AI1133" i="14"/>
  <c r="AK1133" i="14" s="1"/>
  <c r="AJ3767" i="13"/>
  <c r="AI997" i="14"/>
  <c r="AK997" i="14" s="1"/>
  <c r="AJ3355" i="13"/>
  <c r="AI562" i="14"/>
  <c r="AK562" i="14" s="1"/>
  <c r="AJ1852" i="13"/>
  <c r="AJ4862" i="13"/>
  <c r="AJ4466" i="13"/>
  <c r="AJ2473" i="13"/>
  <c r="AI727" i="14"/>
  <c r="AK727" i="14" s="1"/>
  <c r="AI786" i="14"/>
  <c r="AK786" i="14" s="1"/>
  <c r="AI1051" i="14"/>
  <c r="AK1051" i="14" s="1"/>
  <c r="AJ3517" i="13"/>
  <c r="AJ2391" i="13"/>
  <c r="AI592" i="14"/>
  <c r="AK592" i="14" s="1"/>
  <c r="AJ1966" i="13"/>
  <c r="AJ4934" i="13"/>
  <c r="AK905" i="14"/>
  <c r="AI655" i="14"/>
  <c r="AK655" i="14" s="1"/>
  <c r="AJ2197" i="13"/>
  <c r="AK860" i="14"/>
  <c r="AI608" i="14"/>
  <c r="AK608" i="14" s="1"/>
  <c r="AJ2036" i="13"/>
  <c r="AJ3643" i="13"/>
  <c r="AJ3227" i="13"/>
  <c r="AJ3045" i="13"/>
  <c r="AJ3426" i="13"/>
  <c r="AJ3046" i="13"/>
  <c r="AI745" i="14"/>
  <c r="AK745" i="14" s="1"/>
  <c r="AJ1769" i="13"/>
  <c r="AJ1454" i="13"/>
  <c r="AJ4919" i="13"/>
  <c r="AJ3048" i="13"/>
  <c r="AJ3116" i="13"/>
  <c r="AJ2902" i="13"/>
  <c r="AI634" i="14"/>
  <c r="AK634" i="14" s="1"/>
  <c r="AI554" i="14"/>
  <c r="AK554" i="14" s="1"/>
  <c r="AJ1826" i="13"/>
  <c r="AI172" i="14"/>
  <c r="AK172" i="14" s="1"/>
  <c r="AJ610" i="13"/>
  <c r="AI2" i="14"/>
  <c r="AK2" i="14" s="1"/>
  <c r="AJ4723" i="13"/>
  <c r="AJ3387" i="13"/>
  <c r="AJ2941" i="13"/>
  <c r="AI573" i="14"/>
  <c r="AK573" i="14" s="1"/>
  <c r="AJ1899" i="13"/>
  <c r="AI229" i="14"/>
  <c r="AK229" i="14" s="1"/>
  <c r="AJ775" i="13"/>
  <c r="AI319" i="14"/>
  <c r="AK319" i="14" s="1"/>
  <c r="AJ1045" i="13"/>
  <c r="AI249" i="14"/>
  <c r="AK249" i="14" s="1"/>
  <c r="AI87" i="14"/>
  <c r="AK87" i="14" s="1"/>
  <c r="AJ309" i="13"/>
  <c r="AJ3191" i="13"/>
  <c r="AJ3748" i="13"/>
  <c r="AI570" i="14"/>
  <c r="AK570" i="14" s="1"/>
  <c r="AI381" i="14"/>
  <c r="AK381" i="14" s="1"/>
  <c r="AJ1239" i="13"/>
  <c r="AJ861" i="13"/>
  <c r="AI328" i="14"/>
  <c r="AK328" i="14" s="1"/>
  <c r="AJ1078" i="13"/>
  <c r="AI47" i="14"/>
  <c r="AK47" i="14" s="1"/>
  <c r="AJ161" i="13"/>
  <c r="AJ3065" i="13"/>
  <c r="AI581" i="14"/>
  <c r="AK581" i="14" s="1"/>
  <c r="AJ1925" i="13"/>
  <c r="AJ2524" i="13"/>
  <c r="AI635" i="14"/>
  <c r="AK635" i="14" s="1"/>
  <c r="AJ2123" i="13"/>
  <c r="AI671" i="14"/>
  <c r="AK671" i="14" s="1"/>
  <c r="AI425" i="14"/>
  <c r="AK425" i="14" s="1"/>
  <c r="AJ1367" i="13"/>
  <c r="AI469" i="14"/>
  <c r="AK469" i="14" s="1"/>
  <c r="AJ472" i="13"/>
  <c r="AI121" i="14"/>
  <c r="AK121" i="14" s="1"/>
  <c r="AJ3694" i="13"/>
  <c r="AJ2923" i="13"/>
  <c r="AJ3174" i="13"/>
  <c r="AJ2628" i="13"/>
  <c r="AI464" i="14"/>
  <c r="AK464" i="14" s="1"/>
  <c r="AJ1496" i="13"/>
  <c r="AJ3405" i="13"/>
  <c r="AI568" i="14"/>
  <c r="AK568" i="14" s="1"/>
  <c r="AJ2249" i="13"/>
  <c r="AI597" i="14"/>
  <c r="AK597" i="14" s="1"/>
  <c r="AJ1989" i="13"/>
  <c r="AJ2103" i="13"/>
  <c r="AJ2175" i="13"/>
  <c r="AI324" i="14"/>
  <c r="AK324" i="14" s="1"/>
  <c r="AJ1062" i="13"/>
  <c r="AJ78" i="13"/>
  <c r="AJ1422" i="13"/>
  <c r="AI491" i="14"/>
  <c r="AK491" i="14" s="1"/>
  <c r="AJ225" i="13"/>
  <c r="AJ402" i="13"/>
  <c r="AJ1585" i="13"/>
  <c r="AK1117" i="14"/>
  <c r="AI640" i="14"/>
  <c r="AK640" i="14" s="1"/>
  <c r="AJ2146" i="13"/>
  <c r="AI798" i="14"/>
  <c r="AK798" i="14" s="1"/>
  <c r="AJ2736" i="13"/>
  <c r="AK1410" i="14"/>
  <c r="AJ3624" i="13"/>
  <c r="AK908" i="14"/>
  <c r="AI1001" i="14"/>
  <c r="AK1001" i="14" s="1"/>
  <c r="AJ3371" i="13"/>
  <c r="AK934" i="14"/>
  <c r="AJ4669" i="13"/>
  <c r="AJ4506" i="13"/>
  <c r="AK1386" i="14"/>
  <c r="AK1027" i="14"/>
  <c r="AK876" i="14"/>
  <c r="AI1069" i="14"/>
  <c r="AK1069" i="14" s="1"/>
  <c r="AJ3571" i="13"/>
  <c r="AK907" i="14"/>
  <c r="AI1113" i="14"/>
  <c r="AK1113" i="14" s="1"/>
  <c r="AJ3711" i="13"/>
  <c r="AI1037" i="14"/>
  <c r="AK1037" i="14" s="1"/>
  <c r="AJ3479" i="13"/>
  <c r="AI937" i="14"/>
  <c r="AK937" i="14" s="1"/>
  <c r="AJ3175" i="13"/>
  <c r="AJ3784" i="13"/>
  <c r="AJ4847" i="13"/>
  <c r="AJ2811" i="13"/>
  <c r="AJ3138" i="13"/>
  <c r="AJ4578" i="13"/>
  <c r="AJ4881" i="13"/>
  <c r="AI1013" i="14"/>
  <c r="AK1013" i="14" s="1"/>
  <c r="AJ3407" i="13"/>
  <c r="AJ2956" i="13"/>
  <c r="AI1041" i="14"/>
  <c r="AK1041" i="14" s="1"/>
  <c r="AJ3495" i="13"/>
  <c r="AJ2973" i="13"/>
  <c r="AI851" i="14"/>
  <c r="AK851" i="14" s="1"/>
  <c r="AJ2921" i="13"/>
  <c r="AK1028" i="14"/>
  <c r="AJ3082" i="13"/>
  <c r="AK1452" i="14"/>
  <c r="AI1031" i="14"/>
  <c r="AK1031" i="14" s="1"/>
  <c r="AJ3461" i="13"/>
  <c r="AI827" i="14"/>
  <c r="AK827" i="14" s="1"/>
  <c r="AJ3354" i="13"/>
  <c r="AJ4286" i="13"/>
  <c r="AJ3750" i="13"/>
  <c r="AJ4684" i="13"/>
  <c r="AJ3515" i="13"/>
  <c r="AI490" i="14"/>
  <c r="AK490" i="14" s="1"/>
  <c r="AJ1594" i="13"/>
  <c r="AI575" i="14"/>
  <c r="AK575" i="14" s="1"/>
  <c r="AJ1901" i="13"/>
  <c r="AI396" i="14"/>
  <c r="AK396" i="14" s="1"/>
  <c r="AJ1278" i="13"/>
  <c r="AJ3569" i="13"/>
  <c r="AJ2955" i="13"/>
  <c r="AI598" i="14"/>
  <c r="AK598" i="14" s="1"/>
  <c r="AJ2439" i="13"/>
  <c r="AJ1658" i="13"/>
  <c r="AI482" i="14"/>
  <c r="AK482" i="14" s="1"/>
  <c r="AJ176" i="13"/>
  <c r="AJ4936" i="13"/>
  <c r="AJ3769" i="13"/>
  <c r="AJ2972" i="13"/>
  <c r="AI747" i="14"/>
  <c r="AK747" i="14" s="1"/>
  <c r="AJ2547" i="13"/>
  <c r="AJ1313" i="13"/>
  <c r="AI59" i="14"/>
  <c r="AK59" i="14" s="1"/>
  <c r="AJ203" i="13"/>
  <c r="AI70" i="14"/>
  <c r="AK70" i="14" s="1"/>
  <c r="AJ250" i="13"/>
  <c r="AJ145" i="13"/>
  <c r="AI71" i="14"/>
  <c r="AK71" i="14" s="1"/>
  <c r="AJ251" i="13"/>
  <c r="AJ356" i="13"/>
  <c r="AJ3550" i="13"/>
  <c r="AJ3390" i="13"/>
  <c r="AI755" i="14"/>
  <c r="AK755" i="14" s="1"/>
  <c r="AI590" i="14"/>
  <c r="AK590" i="14" s="1"/>
  <c r="AK448" i="14"/>
  <c r="AI237" i="14"/>
  <c r="AK237" i="14" s="1"/>
  <c r="AJ807" i="13"/>
  <c r="AI476" i="14"/>
  <c r="AK476" i="14" s="1"/>
  <c r="AJ1544" i="13"/>
  <c r="AJ401" i="13"/>
  <c r="AI60" i="14"/>
  <c r="AK60" i="14" s="1"/>
  <c r="AJ204" i="13"/>
  <c r="AJ4756" i="13"/>
  <c r="AJ3622" i="13"/>
  <c r="AJ2377" i="13"/>
  <c r="AJ1927" i="13"/>
  <c r="AI569" i="14"/>
  <c r="AK569" i="14" s="1"/>
  <c r="AJ1877" i="13"/>
  <c r="AJ2106" i="13"/>
  <c r="AI667" i="14"/>
  <c r="AK667" i="14" s="1"/>
  <c r="AJ2245" i="13"/>
  <c r="AI577" i="14"/>
  <c r="AK577" i="14" s="1"/>
  <c r="AI495" i="14"/>
  <c r="AK495" i="14" s="1"/>
  <c r="AJ1553" i="13"/>
  <c r="AI18" i="14"/>
  <c r="AK18" i="14" s="1"/>
  <c r="AJ54" i="13"/>
  <c r="AJ3047" i="13"/>
  <c r="AJ3620" i="13"/>
  <c r="AJ3118" i="13"/>
  <c r="AI714" i="14"/>
  <c r="AK714" i="14" s="1"/>
  <c r="AJ2418" i="13"/>
  <c r="AI564" i="14"/>
  <c r="AK564" i="14" s="1"/>
  <c r="AI440" i="14"/>
  <c r="AK440" i="14" s="1"/>
  <c r="AJ1418" i="13"/>
  <c r="AJ360" i="13"/>
  <c r="AI153" i="14"/>
  <c r="AK153" i="14" s="1"/>
  <c r="AJ4435" i="13"/>
  <c r="AI643" i="14"/>
  <c r="AK643" i="14" s="1"/>
  <c r="AI531" i="14"/>
  <c r="AK531" i="14" s="1"/>
  <c r="AJ1743" i="13"/>
  <c r="AI758" i="14"/>
  <c r="AK758" i="14" s="1"/>
  <c r="AI54" i="14"/>
  <c r="AK54" i="14" s="1"/>
  <c r="AJ1166" i="13"/>
  <c r="AI83" i="14"/>
  <c r="AK83" i="14" s="1"/>
  <c r="AJ719" i="13"/>
  <c r="AJ311" i="13"/>
  <c r="AI558" i="14"/>
  <c r="AK558" i="14" s="1"/>
  <c r="G3" i="9"/>
  <c r="G4" i="9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301" i="9"/>
  <c r="G302" i="9"/>
  <c r="G303" i="9"/>
  <c r="G304" i="9"/>
  <c r="G305" i="9"/>
  <c r="G306" i="9"/>
  <c r="G307" i="9"/>
  <c r="G308" i="9"/>
  <c r="G309" i="9"/>
  <c r="G310" i="9"/>
  <c r="G311" i="9"/>
  <c r="G312" i="9"/>
  <c r="G313" i="9"/>
  <c r="G314" i="9"/>
  <c r="G315" i="9"/>
  <c r="G316" i="9"/>
  <c r="G317" i="9"/>
  <c r="G318" i="9"/>
  <c r="G319" i="9"/>
  <c r="G320" i="9"/>
  <c r="G321" i="9"/>
  <c r="G322" i="9"/>
  <c r="G323" i="9"/>
  <c r="G324" i="9"/>
  <c r="G325" i="9"/>
  <c r="G326" i="9"/>
  <c r="G327" i="9"/>
  <c r="G328" i="9"/>
  <c r="G329" i="9"/>
  <c r="G330" i="9"/>
  <c r="G331" i="9"/>
  <c r="G332" i="9"/>
  <c r="G333" i="9"/>
  <c r="G334" i="9"/>
  <c r="G335" i="9"/>
  <c r="G336" i="9"/>
  <c r="G337" i="9"/>
  <c r="G338" i="9"/>
  <c r="G339" i="9"/>
  <c r="G340" i="9"/>
  <c r="G341" i="9"/>
  <c r="G342" i="9"/>
  <c r="G343" i="9"/>
  <c r="G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RC</author>
  </authors>
  <commentList>
    <comment ref="I27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This value was adjusted as it originally accounted for a whole year in which data was not recorded.
Actual value was 467...</t>
        </r>
      </text>
    </comment>
    <comment ref="I553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RC:</t>
        </r>
        <r>
          <rPr>
            <sz val="9"/>
            <color indexed="81"/>
            <rFont val="Tahoma"/>
            <family val="2"/>
          </rPr>
          <t xml:space="preserve">
This value was adjusted as it originally accounted for a whole year in which data was not recorded.
Actual value was 467...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Andreucci, Mariana</author>
  </authors>
  <commentList>
    <comment ref="D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Andreucci, Mariana:</t>
        </r>
        <r>
          <rPr>
            <sz val="9"/>
            <color indexed="81"/>
            <rFont val="Tahoma"/>
            <family val="2"/>
          </rPr>
          <t xml:space="preserve">
sum of sward harvested</t>
        </r>
      </text>
    </comment>
    <comment ref="F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Andreucci, Mariana:</t>
        </r>
        <r>
          <rPr>
            <sz val="9"/>
            <color indexed="81"/>
            <rFont val="Tahoma"/>
            <family val="2"/>
          </rPr>
          <t xml:space="preserve">
calculated from harvested wt for Winchmore (sum of harvest/90)</t>
        </r>
      </text>
    </comment>
  </commentList>
</comments>
</file>

<file path=xl/sharedStrings.xml><?xml version="1.0" encoding="utf-8"?>
<sst xmlns="http://schemas.openxmlformats.org/spreadsheetml/2006/main" count="61539" uniqueCount="237">
  <si>
    <t>Date</t>
  </si>
  <si>
    <t>SimulationName</t>
  </si>
  <si>
    <t>AnnualHarvestedWt</t>
  </si>
  <si>
    <t>Sward.HarvestedWt</t>
  </si>
  <si>
    <t>Ruakura</t>
  </si>
  <si>
    <t>WinchmoreDland</t>
  </si>
  <si>
    <t>WinchmoreIrrig</t>
  </si>
  <si>
    <t>AveAnnualHarvestedWt</t>
  </si>
  <si>
    <t>RngAnnualHarvestedWt</t>
  </si>
  <si>
    <t>Season</t>
  </si>
  <si>
    <t>Winter</t>
  </si>
  <si>
    <t>Spring</t>
  </si>
  <si>
    <t>Summer</t>
  </si>
  <si>
    <t>Autumn</t>
  </si>
  <si>
    <t>NetGrowthWt</t>
  </si>
  <si>
    <t>AverageHarvestedWt</t>
  </si>
  <si>
    <t>Year</t>
  </si>
  <si>
    <t>WInchmoreDland</t>
  </si>
  <si>
    <t>PropCloverHarvested</t>
  </si>
  <si>
    <t>AverageNetGrowthWt</t>
  </si>
  <si>
    <t>SeasonNHA</t>
  </si>
  <si>
    <t>AvNetGrowthWt * 90</t>
  </si>
  <si>
    <t>RadcliffeLocationArrowtown</t>
  </si>
  <si>
    <t>RadcliffeLocationCromwell</t>
  </si>
  <si>
    <t>RadcliffeLocationPoolburnI</t>
  </si>
  <si>
    <t>RadcliffeLocationAwamoko</t>
  </si>
  <si>
    <t>RadcliffeLocationLowerWaitakiPlains</t>
  </si>
  <si>
    <t>RadcliffeLocationDargaville</t>
  </si>
  <si>
    <t>RadcliffeLocationMonaBush</t>
  </si>
  <si>
    <t>RadcliffeLocationWinton</t>
  </si>
  <si>
    <t>RadcliffeLocationPoolburnD</t>
  </si>
  <si>
    <t>RadcliffeLocationWestport</t>
  </si>
  <si>
    <t>RadcliffeLocationMotueka</t>
  </si>
  <si>
    <t>RadcliffeLocationManutuke</t>
  </si>
  <si>
    <t>RadcliffeLocationWairakeiFlat</t>
  </si>
  <si>
    <t>RadcliffeLocationWairakeiHill</t>
  </si>
  <si>
    <t>RadcliffeLocationMasterton</t>
  </si>
  <si>
    <t>RadcliffeLocationMaraekakaho</t>
  </si>
  <si>
    <t>RadcliffeLocationFlockhouse</t>
  </si>
  <si>
    <t>RadcliffeLocationMarton1</t>
  </si>
  <si>
    <t>RadcliffeLocationMarton2</t>
  </si>
  <si>
    <t>RadcliffeLocationInvermayTaieriPlain</t>
  </si>
  <si>
    <t>RadcliffeLocationInvermayHillSite</t>
  </si>
  <si>
    <t>RadcliffeLocationSouthKaipara</t>
  </si>
  <si>
    <t>RadcliffeLocationHindon</t>
  </si>
  <si>
    <t>RadcliffeLocationRanui</t>
  </si>
  <si>
    <t>RadcliffeLocationKowhitirangi</t>
  </si>
  <si>
    <t>RadcliffeLocationAhaura</t>
  </si>
  <si>
    <t>RadcliffeLocationWaimateWest</t>
  </si>
  <si>
    <t>RadcliffeLocationStratford</t>
  </si>
  <si>
    <t>RadcliffeLocationWaerengaokuri</t>
  </si>
  <si>
    <t>RadcliffeLocationWindsor</t>
  </si>
  <si>
    <t>RadcliffeLocationPalmerston</t>
  </si>
  <si>
    <t>RadcliffeLocationHamilton</t>
  </si>
  <si>
    <t>RadcliffeLocationRuakura</t>
  </si>
  <si>
    <t>RadcliffeLocationWinchmoreDland</t>
  </si>
  <si>
    <t>RadcliffeLocationWinchmoreIrrig</t>
  </si>
  <si>
    <t>RadcliffeLocationWinchmoreDRadcliffe</t>
  </si>
  <si>
    <t>RadcliffeLocationWinchmoreIRadcliffe</t>
  </si>
  <si>
    <t>Location</t>
  </si>
  <si>
    <t>WaterMgmt</t>
  </si>
  <si>
    <t>TreatNo</t>
  </si>
  <si>
    <t>DoY</t>
  </si>
  <si>
    <t>FarmingYear</t>
  </si>
  <si>
    <t>DaysSinceLastDefoliation</t>
  </si>
  <si>
    <t>DefoliatedWt</t>
  </si>
  <si>
    <t>CumDefoliatedWt</t>
  </si>
  <si>
    <t>RuakuraNo2WaterMgmtRainfed</t>
  </si>
  <si>
    <t>RuakuraNo2</t>
  </si>
  <si>
    <t>Rainfed</t>
  </si>
  <si>
    <t>WinchmoreWaterMgmtRainfed</t>
  </si>
  <si>
    <t>Whichmore</t>
  </si>
  <si>
    <t>WinchmoreWaterMgmtIrrigated</t>
  </si>
  <si>
    <t>Irrigated</t>
  </si>
  <si>
    <t>NumData</t>
  </si>
  <si>
    <t>DaysBetweenDefoliations</t>
  </si>
  <si>
    <t>AvgDefoliatedWt</t>
  </si>
  <si>
    <t>Harvest</t>
  </si>
  <si>
    <t>2016/17</t>
  </si>
  <si>
    <t>MixedSward</t>
  </si>
  <si>
    <t>DairyNZ</t>
  </si>
  <si>
    <t>FRNLRuakuraMixedSwardNRate500</t>
  </si>
  <si>
    <t>FRNLRuakuraMixedSwardNRate350</t>
  </si>
  <si>
    <t>FRNLRuakuraMixedSwardNRate200</t>
  </si>
  <si>
    <t>FRNLRuakuraMixedSwardNRate100</t>
  </si>
  <si>
    <t>FRNLRuakuraMixedSwardNRate50</t>
  </si>
  <si>
    <t>FRNLRuakuraMixedSwardNRate0</t>
  </si>
  <si>
    <t>2015/16</t>
  </si>
  <si>
    <t>Regrowth</t>
  </si>
  <si>
    <t>2014/15</t>
  </si>
  <si>
    <t>Ryegrass</t>
  </si>
  <si>
    <t>FRNLRuakuraRyegrassNRate500</t>
  </si>
  <si>
    <t>FRNLRuakuraRyegrassNRate350</t>
  </si>
  <si>
    <t>FRNLRuakuraRyegrassNRate200</t>
  </si>
  <si>
    <t>FRNLRuakuraRyegrassNRate100</t>
  </si>
  <si>
    <t>FRNLRuakuraRyegrassNRate50</t>
  </si>
  <si>
    <t>FRNLRuakuraRyegrassNRate0</t>
  </si>
  <si>
    <t>Ryegrass_T</t>
  </si>
  <si>
    <t>LU_GEdwards</t>
  </si>
  <si>
    <t>FRNLLincolnRyegrassNRate500</t>
  </si>
  <si>
    <t>FRNLLincolnRyegrassNRate350</t>
  </si>
  <si>
    <t>FRNLLincolnRyegrassNRate200</t>
  </si>
  <si>
    <t>FRNLLincolnRyegrassNRate100</t>
  </si>
  <si>
    <t>FRNLLincolnRyegrassNRate50</t>
  </si>
  <si>
    <t>FRNLLincolnRyegrassNRate0</t>
  </si>
  <si>
    <t>Ryegrass_D</t>
  </si>
  <si>
    <t>WhiteClover</t>
  </si>
  <si>
    <t>FRNLRuakuraWCloverNRate500</t>
  </si>
  <si>
    <t>FRNLRuakuraWCloverNRate350</t>
  </si>
  <si>
    <t>FRNLRuakuraWCloverNRate200</t>
  </si>
  <si>
    <t>FRNLRuakuraWCloverNRate100</t>
  </si>
  <si>
    <t>FRNLRuakuraWCloverNRate50</t>
  </si>
  <si>
    <t>FRNLRuakuraWCloverNRate0</t>
  </si>
  <si>
    <t>FRNLLincolnWCloverNRate500</t>
  </si>
  <si>
    <t>FRNLLincolnWCloverNRate350</t>
  </si>
  <si>
    <t>FRNLLincolnWCloverNRate200</t>
  </si>
  <si>
    <t>FRNLLincolnWCloverNRate100</t>
  </si>
  <si>
    <t>FRNLLincolnWCloverNRate50</t>
  </si>
  <si>
    <t>FRNLLincolnWCloverNRate0</t>
  </si>
  <si>
    <t>Regrowth5</t>
  </si>
  <si>
    <t>Regrowth4</t>
  </si>
  <si>
    <t>Regrowth2</t>
  </si>
  <si>
    <t>Regrowth3</t>
  </si>
  <si>
    <t>Regrowth1</t>
  </si>
  <si>
    <t>Nvals</t>
  </si>
  <si>
    <t>CumDefoliatedN</t>
  </si>
  <si>
    <t>DefoliatedN</t>
  </si>
  <si>
    <t>LightExtinctionCoefficient</t>
  </si>
  <si>
    <t>LAI</t>
  </si>
  <si>
    <t>DMContent</t>
  </si>
  <si>
    <t>ME</t>
  </si>
  <si>
    <t>AbovegroundLive.NConc</t>
  </si>
  <si>
    <t>HerbageNConc</t>
  </si>
  <si>
    <t>CP%</t>
  </si>
  <si>
    <t>OM%</t>
  </si>
  <si>
    <t>NDF%</t>
  </si>
  <si>
    <t>DOMD%</t>
  </si>
  <si>
    <t>WSC%</t>
  </si>
  <si>
    <t>ADF %</t>
  </si>
  <si>
    <t>CloverContent</t>
  </si>
  <si>
    <t>DeadMaterialFraction</t>
  </si>
  <si>
    <t>OtherSpeciesFraction</t>
  </si>
  <si>
    <t>WhiteCloverFraction</t>
  </si>
  <si>
    <t>Population</t>
  </si>
  <si>
    <t>HarvestedWt_kgha</t>
  </si>
  <si>
    <t>AbovegroundWt</t>
  </si>
  <si>
    <t>AboveGroundWt_kgha</t>
  </si>
  <si>
    <t>ActualNRate</t>
  </si>
  <si>
    <t>EvalStage</t>
  </si>
  <si>
    <t>RegrowthRotation</t>
  </si>
  <si>
    <t>GrowthSeason</t>
  </si>
  <si>
    <t>NRate</t>
  </si>
  <si>
    <t>Rep</t>
  </si>
  <si>
    <t>ForageTreat</t>
  </si>
  <si>
    <t>Source</t>
  </si>
  <si>
    <t>COUNT</t>
  </si>
  <si>
    <t>DMcontent</t>
  </si>
  <si>
    <t>WhiteClover.Population</t>
  </si>
  <si>
    <t xml:space="preserve">Arrowtown </t>
  </si>
  <si>
    <t>Cromwell</t>
  </si>
  <si>
    <t>PoolburnI</t>
  </si>
  <si>
    <t xml:space="preserve">Awamoko </t>
  </si>
  <si>
    <t xml:space="preserve">LowerWaitakiPlains </t>
  </si>
  <si>
    <t>WinchmoreIRadcliffe</t>
  </si>
  <si>
    <t>Dargaville</t>
  </si>
  <si>
    <t>MonaBush</t>
  </si>
  <si>
    <t>Winton</t>
  </si>
  <si>
    <t>PoolburnD</t>
  </si>
  <si>
    <t>Westport</t>
  </si>
  <si>
    <t>Motueka</t>
  </si>
  <si>
    <t>Manutuke</t>
  </si>
  <si>
    <t>WairakeiFlat</t>
  </si>
  <si>
    <t>WairakeiHill</t>
  </si>
  <si>
    <t>Masterton</t>
  </si>
  <si>
    <t>Maraekakaho</t>
  </si>
  <si>
    <t>Flockhouse</t>
  </si>
  <si>
    <t>Marton1</t>
  </si>
  <si>
    <t>Marton2</t>
  </si>
  <si>
    <t>InvermayTaieriPlain</t>
  </si>
  <si>
    <t>InvermayHillSite</t>
  </si>
  <si>
    <t>SouthKaipara</t>
  </si>
  <si>
    <t>Hindon</t>
  </si>
  <si>
    <t>Ranui</t>
  </si>
  <si>
    <t>Kowhitirangi</t>
  </si>
  <si>
    <t>Ahaura</t>
  </si>
  <si>
    <t>WaimateWest</t>
  </si>
  <si>
    <t>Stratford</t>
  </si>
  <si>
    <t>Waerengaokuri</t>
  </si>
  <si>
    <t>Windsor</t>
  </si>
  <si>
    <t>Palmerston</t>
  </si>
  <si>
    <t>WinchmoreDRadcliffe</t>
  </si>
  <si>
    <t>Hamilton</t>
  </si>
  <si>
    <t xml:space="preserve"> ** These are not currently used</t>
  </si>
  <si>
    <t>Arrowtown</t>
  </si>
  <si>
    <t>Awamoko</t>
  </si>
  <si>
    <t>LowerWaitakiPlains</t>
  </si>
  <si>
    <t xml:space="preserve">x_RadcliffeLocationArrowtown </t>
  </si>
  <si>
    <t>x_RadcliffeLocationCromwell</t>
  </si>
  <si>
    <t>x_RadcliffeLocationPoolburnI</t>
  </si>
  <si>
    <t xml:space="preserve">x_RadcliffeLocationAwamoko </t>
  </si>
  <si>
    <t xml:space="preserve">x_RadcliffeLocationLowerWaitakiPlains </t>
  </si>
  <si>
    <t>x_RadcliffeLocationWinchmoreIRadcliffe</t>
  </si>
  <si>
    <t>x_RadcliffeLocationDargaville</t>
  </si>
  <si>
    <t>x_RadcliffeLocationMonaBush</t>
  </si>
  <si>
    <t>x_RadcliffeLocationWinton</t>
  </si>
  <si>
    <t>x_RadcliffeLocationPoolburnD</t>
  </si>
  <si>
    <t>x_RadcliffeLocationWestport</t>
  </si>
  <si>
    <t>x_RadcliffeLocationMotueka</t>
  </si>
  <si>
    <t>x_RadcliffeLocationManutuke</t>
  </si>
  <si>
    <t>x_RadcliffeLocationWairakeiFlat</t>
  </si>
  <si>
    <t>x_RadcliffeLocationWairakeiHill</t>
  </si>
  <si>
    <t>x_RadcliffeLocationMasterton</t>
  </si>
  <si>
    <t>x_RadcliffeLocationMaraekakaho</t>
  </si>
  <si>
    <t>x_RadcliffeLocationFlockhouse</t>
  </si>
  <si>
    <t>x_RadcliffeLocationMarton1</t>
  </si>
  <si>
    <t>x_RadcliffeLocationMarton2</t>
  </si>
  <si>
    <t>x_RadcliffeLocationInvermayTaieriPlain</t>
  </si>
  <si>
    <t>x_RadcliffeLocationInvermayHillSite</t>
  </si>
  <si>
    <t>x_RadcliffeLocationSouthKaipara</t>
  </si>
  <si>
    <t>x_RadcliffeLocationHindon</t>
  </si>
  <si>
    <t>x_RadcliffeLocationRanui</t>
  </si>
  <si>
    <t>x_RadcliffeLocationKowhitirangi</t>
  </si>
  <si>
    <t>x_RadcliffeLocationAhaura</t>
  </si>
  <si>
    <t>x_RadcliffeLocationWaimateWest</t>
  </si>
  <si>
    <t>x_RadcliffeLocationStratford</t>
  </si>
  <si>
    <t>x_RadcliffeLocationWaerengaokuri</t>
  </si>
  <si>
    <t>x_RadcliffeLocationWindsor</t>
  </si>
  <si>
    <t>x_RadcliffeLocationPalmerston</t>
  </si>
  <si>
    <t>x_RadcliffeLocationWinchmoreDRadcliffe</t>
  </si>
  <si>
    <t>x_RadcliffeLocationHamilton</t>
  </si>
  <si>
    <t>x_Ruakura</t>
  </si>
  <si>
    <t>x_WinchmoreDland</t>
  </si>
  <si>
    <t>x_WinchmoreIrrig</t>
  </si>
  <si>
    <t>AveDailyGrowthRate</t>
  </si>
  <si>
    <t>StdAnnHarvestedWt</t>
  </si>
  <si>
    <t>RadcliffeeLocationArrowtown</t>
  </si>
  <si>
    <t>x_Flockhouse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</si>
</sst>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/mm/yyyy"/>
    <numFmt numFmtId="165" formatCode="0.0"/>
    <numFmt numFmtId="166" formatCode="yyyy\-mm\-dd"/>
    <numFmt numFmtId="167" formatCode="0.000"/>
  </numFmts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2" tint="-9.9978637043366805E-2"/>
      </bottom>
      <diagonal/>
    </border>
  </borders>
  <cellStyleXfs count="3">
    <xf numFmtId="0" fontId="0" fillId="0" borderId="0"/>
    <xf numFmtId="0" fontId="5" fillId="2" borderId="0" applyNumberFormat="0" applyBorder="0" applyAlignment="0" applyProtection="0"/>
    <xf numFmtId="9" fontId="6" fillId="0" borderId="0" applyFont="0" applyFill="0" applyBorder="0" applyAlignment="0" applyProtection="0"/>
  </cellStyleXfs>
  <cellXfs count="28">
    <xf numFmtId="0" fontId="0" fillId="0" borderId="0" xfId="0"/>
    <xf numFmtId="14" fontId="0" fillId="0" borderId="0" xfId="0" applyNumberFormat="1"/>
    <xf numFmtId="0" fontId="0" fillId="0" borderId="0" xfId="0" applyAlignment="1">
      <alignment horizontal="right"/>
    </xf>
    <xf numFmtId="14" fontId="1" fillId="0" borderId="0" xfId="0" applyNumberFormat="1" applyFont="1"/>
    <xf numFmtId="2" fontId="0" fillId="0" borderId="0" xfId="0" applyNumberFormat="1"/>
    <xf numFmtId="14" fontId="2" fillId="0" borderId="0" xfId="0" applyNumberFormat="1" applyFont="1"/>
    <xf numFmtId="0" fontId="2" fillId="0" borderId="1" xfId="0" applyFont="1" applyBorder="1"/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5" fillId="2" borderId="0" xfId="1"/>
    <xf numFmtId="165" fontId="0" fillId="0" borderId="0" xfId="0" applyNumberFormat="1"/>
    <xf numFmtId="166" fontId="0" fillId="0" borderId="0" xfId="0" applyNumberFormat="1" applyAlignment="1">
      <alignment horizontal="right"/>
    </xf>
    <xf numFmtId="165" fontId="7" fillId="0" borderId="0" xfId="0" applyNumberFormat="1" applyFont="1" applyAlignment="1">
      <alignment vertical="top"/>
    </xf>
    <xf numFmtId="0" fontId="2" fillId="3" borderId="0" xfId="0" applyFont="1" applyFill="1" applyAlignment="1">
      <alignment horizontal="right"/>
    </xf>
    <xf numFmtId="0" fontId="2" fillId="4" borderId="0" xfId="0" applyFont="1" applyFill="1" applyAlignment="1">
      <alignment horizontal="right"/>
    </xf>
    <xf numFmtId="0" fontId="2" fillId="5" borderId="0" xfId="0" applyFont="1" applyFill="1" applyAlignment="1">
      <alignment horizontal="right"/>
    </xf>
    <xf numFmtId="9" fontId="2" fillId="5" borderId="2" xfId="2" applyFont="1" applyFill="1" applyBorder="1" applyAlignment="1">
      <alignment horizontal="right"/>
    </xf>
    <xf numFmtId="4" fontId="8" fillId="5" borderId="0" xfId="0" applyNumberFormat="1" applyFont="1" applyFill="1" applyAlignment="1">
      <alignment horizontal="right"/>
    </xf>
    <xf numFmtId="0" fontId="2" fillId="6" borderId="0" xfId="0" applyFont="1" applyFill="1" applyAlignment="1">
      <alignment horizontal="right"/>
    </xf>
    <xf numFmtId="0" fontId="2" fillId="7" borderId="0" xfId="0" applyFont="1" applyFill="1" applyAlignment="1">
      <alignment horizontal="right"/>
    </xf>
    <xf numFmtId="0" fontId="2" fillId="8" borderId="0" xfId="0" applyFont="1" applyFill="1" applyAlignment="1">
      <alignment horizontal="left"/>
    </xf>
    <xf numFmtId="165" fontId="0" fillId="0" borderId="0" xfId="0" applyNumberFormat="1" applyAlignment="1">
      <alignment horizontal="right"/>
    </xf>
    <xf numFmtId="167" fontId="0" fillId="0" borderId="0" xfId="0" applyNumberFormat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2" fillId="3" borderId="3" xfId="0" applyFont="1" applyFill="1" applyBorder="1" applyAlignment="1">
      <alignment horizontal="right"/>
    </xf>
  </cellXfs>
  <cellStyles count="3">
    <cellStyle name="Bad" xfId="1" builtinId="27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9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9.140625" defaultRowHeight="15" x14ac:dyDescent="0.25"/>
  <cols>
    <col min="1" max="1" width="30.7109375" customWidth="1"/>
    <col min="2" max="2" width="11.7109375" customWidth="1"/>
    <col min="3" max="3" width="9.7109375" customWidth="1"/>
    <col min="4" max="4" width="8.28515625" customWidth="1"/>
    <col min="5" max="5" width="11.7109375" customWidth="1"/>
    <col min="6" max="6" width="5.7109375" customWidth="1"/>
    <col min="7" max="7" width="11.7109375" customWidth="1"/>
    <col min="8" max="8" width="9.28515625" customWidth="1"/>
    <col min="9" max="9" width="12.7109375" customWidth="1"/>
    <col min="10" max="10" width="13.28515625" customWidth="1"/>
    <col min="11" max="11" width="16.7109375" customWidth="1"/>
  </cols>
  <sheetData>
    <row r="1" spans="1:11" x14ac:dyDescent="0.25">
      <c r="A1" t="s">
        <v>1</v>
      </c>
      <c r="B1" t="s">
        <v>59</v>
      </c>
      <c r="C1" t="s">
        <v>60</v>
      </c>
      <c r="D1" s="8" t="s">
        <v>61</v>
      </c>
      <c r="E1" t="s">
        <v>0</v>
      </c>
      <c r="F1" s="2" t="s">
        <v>62</v>
      </c>
      <c r="G1" s="9" t="s">
        <v>63</v>
      </c>
      <c r="H1" s="2" t="s">
        <v>9</v>
      </c>
      <c r="I1" s="9" t="s">
        <v>64</v>
      </c>
      <c r="J1" s="2" t="s">
        <v>65</v>
      </c>
      <c r="K1" s="2" t="s">
        <v>66</v>
      </c>
    </row>
    <row r="2" spans="1:11" x14ac:dyDescent="0.25">
      <c r="A2" t="s">
        <v>67</v>
      </c>
      <c r="B2" t="s">
        <v>68</v>
      </c>
      <c r="C2" t="s">
        <v>69</v>
      </c>
      <c r="D2" s="8">
        <v>4</v>
      </c>
      <c r="E2" s="10">
        <v>30147</v>
      </c>
      <c r="F2">
        <f>E2-DATE(YEAR(E2),1,0)</f>
        <v>196</v>
      </c>
      <c r="G2">
        <f>YEAR(E2)+IF(MONTH(E2)&lt;6,0,1)</f>
        <v>1983</v>
      </c>
      <c r="H2" s="2" t="str">
        <f t="shared" ref="H2:H65" si="0">IF(MONTH(E2)&lt;3,"Summer",IF(MONTH(E2)&lt;6,"Autumn",IF(MONTH(E2)&lt;9,"Winter",IF(MONTH(E2)&lt;12,"Spring","Summer"))))</f>
        <v>Winter</v>
      </c>
      <c r="I2">
        <v>28</v>
      </c>
      <c r="J2">
        <v>318.2</v>
      </c>
      <c r="K2">
        <f>SUMIFS(J$2:J2,B$2:B2,B2,C$2:C2,C2,G$2:G2,G2)</f>
        <v>318.2</v>
      </c>
    </row>
    <row r="3" spans="1:11" x14ac:dyDescent="0.25">
      <c r="A3" t="s">
        <v>67</v>
      </c>
      <c r="B3" t="s">
        <v>68</v>
      </c>
      <c r="C3" t="s">
        <v>69</v>
      </c>
      <c r="D3" s="8">
        <v>4</v>
      </c>
      <c r="E3" s="10">
        <v>30175</v>
      </c>
      <c r="F3">
        <f t="shared" ref="F3:F66" si="1">E3-DATE(YEAR(E3),1,0)</f>
        <v>224</v>
      </c>
      <c r="G3">
        <f t="shared" ref="G3:G66" si="2">YEAR(E3)+IF(MONTH(E3)&lt;6,0,1)</f>
        <v>1983</v>
      </c>
      <c r="H3" s="2" t="str">
        <f t="shared" si="0"/>
        <v>Winter</v>
      </c>
      <c r="I3">
        <v>28</v>
      </c>
      <c r="J3">
        <v>694.9</v>
      </c>
      <c r="K3">
        <f>SUMIFS(J$2:J3,B$2:B3,B3,C$2:C3,C3,G$2:G3,G3)</f>
        <v>1013.0999999999999</v>
      </c>
    </row>
    <row r="4" spans="1:11" x14ac:dyDescent="0.25">
      <c r="A4" t="s">
        <v>67</v>
      </c>
      <c r="B4" t="s">
        <v>68</v>
      </c>
      <c r="C4" t="s">
        <v>69</v>
      </c>
      <c r="D4" s="8">
        <v>4</v>
      </c>
      <c r="E4" s="10">
        <v>30203</v>
      </c>
      <c r="F4">
        <f t="shared" si="1"/>
        <v>252</v>
      </c>
      <c r="G4">
        <f t="shared" si="2"/>
        <v>1983</v>
      </c>
      <c r="H4" s="2" t="str">
        <f t="shared" si="0"/>
        <v>Spring</v>
      </c>
      <c r="I4">
        <v>28</v>
      </c>
      <c r="J4">
        <v>1279.9000000000001</v>
      </c>
      <c r="K4">
        <f>SUMIFS(J$2:J4,B$2:B4,B4,C$2:C4,C4,G$2:G4,G4)</f>
        <v>2293</v>
      </c>
    </row>
    <row r="5" spans="1:11" x14ac:dyDescent="0.25">
      <c r="A5" t="s">
        <v>67</v>
      </c>
      <c r="B5" t="s">
        <v>68</v>
      </c>
      <c r="C5" t="s">
        <v>69</v>
      </c>
      <c r="D5" s="8">
        <v>4</v>
      </c>
      <c r="E5" s="10">
        <v>30231</v>
      </c>
      <c r="F5">
        <f t="shared" si="1"/>
        <v>280</v>
      </c>
      <c r="G5">
        <f t="shared" si="2"/>
        <v>1983</v>
      </c>
      <c r="H5" s="2" t="str">
        <f t="shared" si="0"/>
        <v>Spring</v>
      </c>
      <c r="I5">
        <v>28</v>
      </c>
      <c r="J5">
        <v>2270.5</v>
      </c>
      <c r="K5">
        <f>SUMIFS(J$2:J5,B$2:B5,B5,C$2:C5,C5,G$2:G5,G5)</f>
        <v>4563.5</v>
      </c>
    </row>
    <row r="6" spans="1:11" x14ac:dyDescent="0.25">
      <c r="A6" t="s">
        <v>67</v>
      </c>
      <c r="B6" t="s">
        <v>68</v>
      </c>
      <c r="C6" t="s">
        <v>69</v>
      </c>
      <c r="D6" s="8">
        <v>4</v>
      </c>
      <c r="E6" s="10">
        <v>30259</v>
      </c>
      <c r="F6">
        <f t="shared" si="1"/>
        <v>308</v>
      </c>
      <c r="G6">
        <f t="shared" si="2"/>
        <v>1983</v>
      </c>
      <c r="H6" s="2" t="str">
        <f t="shared" si="0"/>
        <v>Spring</v>
      </c>
      <c r="I6">
        <v>28</v>
      </c>
      <c r="J6">
        <v>1982.4</v>
      </c>
      <c r="K6">
        <f>SUMIFS(J$2:J6,B$2:B6,B6,C$2:C6,C6,G$2:G6,G6)</f>
        <v>6545.9</v>
      </c>
    </row>
    <row r="7" spans="1:11" x14ac:dyDescent="0.25">
      <c r="A7" t="s">
        <v>67</v>
      </c>
      <c r="B7" t="s">
        <v>68</v>
      </c>
      <c r="C7" t="s">
        <v>69</v>
      </c>
      <c r="D7" s="8">
        <v>4</v>
      </c>
      <c r="E7" s="10">
        <v>30287</v>
      </c>
      <c r="F7">
        <f t="shared" si="1"/>
        <v>336</v>
      </c>
      <c r="G7">
        <f t="shared" si="2"/>
        <v>1983</v>
      </c>
      <c r="H7" s="2" t="str">
        <f t="shared" si="0"/>
        <v>Summer</v>
      </c>
      <c r="I7">
        <v>28</v>
      </c>
      <c r="J7">
        <v>2190.8000000000002</v>
      </c>
      <c r="K7">
        <f>SUMIFS(J$2:J7,B$2:B7,B7,C$2:C7,C7,G$2:G7,G7)</f>
        <v>8736.7000000000007</v>
      </c>
    </row>
    <row r="8" spans="1:11" x14ac:dyDescent="0.25">
      <c r="A8" t="s">
        <v>67</v>
      </c>
      <c r="B8" t="s">
        <v>68</v>
      </c>
      <c r="C8" t="s">
        <v>69</v>
      </c>
      <c r="D8" s="8">
        <v>4</v>
      </c>
      <c r="E8" s="10">
        <v>30315</v>
      </c>
      <c r="F8">
        <f t="shared" si="1"/>
        <v>364</v>
      </c>
      <c r="G8">
        <f t="shared" si="2"/>
        <v>1983</v>
      </c>
      <c r="H8" s="2" t="str">
        <f t="shared" si="0"/>
        <v>Summer</v>
      </c>
      <c r="I8">
        <v>28</v>
      </c>
      <c r="J8">
        <v>2200.1</v>
      </c>
      <c r="K8">
        <f>SUMIFS(J$2:J8,B$2:B8,B8,C$2:C8,C8,G$2:G8,G8)</f>
        <v>10936.800000000001</v>
      </c>
    </row>
    <row r="9" spans="1:11" x14ac:dyDescent="0.25">
      <c r="A9" t="s">
        <v>67</v>
      </c>
      <c r="B9" t="s">
        <v>68</v>
      </c>
      <c r="C9" t="s">
        <v>69</v>
      </c>
      <c r="D9" s="8">
        <v>4</v>
      </c>
      <c r="E9" s="10">
        <v>30343</v>
      </c>
      <c r="F9">
        <f t="shared" si="1"/>
        <v>27</v>
      </c>
      <c r="G9">
        <f t="shared" si="2"/>
        <v>1983</v>
      </c>
      <c r="H9" s="2" t="str">
        <f t="shared" si="0"/>
        <v>Summer</v>
      </c>
      <c r="I9">
        <v>28</v>
      </c>
      <c r="J9">
        <v>1894.6</v>
      </c>
      <c r="K9">
        <f>SUMIFS(J$2:J9,B$2:B9,B9,C$2:C9,C9,G$2:G9,G9)</f>
        <v>12831.400000000001</v>
      </c>
    </row>
    <row r="10" spans="1:11" x14ac:dyDescent="0.25">
      <c r="A10" t="s">
        <v>67</v>
      </c>
      <c r="B10" t="s">
        <v>68</v>
      </c>
      <c r="C10" t="s">
        <v>69</v>
      </c>
      <c r="D10" s="8">
        <v>4</v>
      </c>
      <c r="E10" s="10">
        <v>30371</v>
      </c>
      <c r="F10">
        <f t="shared" si="1"/>
        <v>55</v>
      </c>
      <c r="G10">
        <f t="shared" si="2"/>
        <v>1983</v>
      </c>
      <c r="H10" s="2" t="str">
        <f t="shared" si="0"/>
        <v>Summer</v>
      </c>
      <c r="I10">
        <v>28</v>
      </c>
      <c r="J10">
        <v>1014.7</v>
      </c>
      <c r="K10">
        <f>SUMIFS(J$2:J10,B$2:B10,B10,C$2:C10,C10,G$2:G10,G10)</f>
        <v>13846.100000000002</v>
      </c>
    </row>
    <row r="11" spans="1:11" x14ac:dyDescent="0.25">
      <c r="A11" t="s">
        <v>67</v>
      </c>
      <c r="B11" t="s">
        <v>68</v>
      </c>
      <c r="C11" t="s">
        <v>69</v>
      </c>
      <c r="D11" s="8">
        <v>4</v>
      </c>
      <c r="E11" s="10">
        <v>30399</v>
      </c>
      <c r="F11">
        <f t="shared" si="1"/>
        <v>83</v>
      </c>
      <c r="G11">
        <f t="shared" si="2"/>
        <v>1983</v>
      </c>
      <c r="H11" s="2" t="str">
        <f t="shared" si="0"/>
        <v>Autumn</v>
      </c>
      <c r="I11">
        <v>28</v>
      </c>
      <c r="J11">
        <v>680.8</v>
      </c>
      <c r="K11">
        <f>SUMIFS(J$2:J11,B$2:B11,B11,C$2:C11,C11,G$2:G11,G11)</f>
        <v>14526.900000000001</v>
      </c>
    </row>
    <row r="12" spans="1:11" x14ac:dyDescent="0.25">
      <c r="A12" t="s">
        <v>67</v>
      </c>
      <c r="B12" t="s">
        <v>68</v>
      </c>
      <c r="C12" t="s">
        <v>69</v>
      </c>
      <c r="D12" s="8">
        <v>4</v>
      </c>
      <c r="E12" s="10">
        <v>30427</v>
      </c>
      <c r="F12">
        <f t="shared" si="1"/>
        <v>111</v>
      </c>
      <c r="G12">
        <f t="shared" si="2"/>
        <v>1983</v>
      </c>
      <c r="H12" s="2" t="str">
        <f t="shared" si="0"/>
        <v>Autumn</v>
      </c>
      <c r="I12">
        <v>28</v>
      </c>
      <c r="J12">
        <v>1255.9000000000001</v>
      </c>
      <c r="K12">
        <f>SUMIFS(J$2:J12,B$2:B12,B12,C$2:C12,C12,G$2:G12,G12)</f>
        <v>15782.800000000001</v>
      </c>
    </row>
    <row r="13" spans="1:11" x14ac:dyDescent="0.25">
      <c r="A13" t="s">
        <v>67</v>
      </c>
      <c r="B13" t="s">
        <v>68</v>
      </c>
      <c r="C13" t="s">
        <v>69</v>
      </c>
      <c r="D13" s="8">
        <v>4</v>
      </c>
      <c r="E13" s="10">
        <v>30455</v>
      </c>
      <c r="F13">
        <f t="shared" si="1"/>
        <v>139</v>
      </c>
      <c r="G13">
        <f t="shared" si="2"/>
        <v>1983</v>
      </c>
      <c r="H13" s="2" t="str">
        <f t="shared" si="0"/>
        <v>Autumn</v>
      </c>
      <c r="I13">
        <v>28</v>
      </c>
      <c r="J13">
        <v>1009.4</v>
      </c>
      <c r="K13">
        <f>SUMIFS(J$2:J13,B$2:B13,B13,C$2:C13,C13,G$2:G13,G13)</f>
        <v>16792.2</v>
      </c>
    </row>
    <row r="14" spans="1:11" x14ac:dyDescent="0.25">
      <c r="A14" t="s">
        <v>67</v>
      </c>
      <c r="B14" t="s">
        <v>68</v>
      </c>
      <c r="C14" t="s">
        <v>69</v>
      </c>
      <c r="D14" s="8">
        <v>4</v>
      </c>
      <c r="E14" s="10">
        <v>30483</v>
      </c>
      <c r="F14">
        <f t="shared" si="1"/>
        <v>167</v>
      </c>
      <c r="G14">
        <f t="shared" si="2"/>
        <v>1984</v>
      </c>
      <c r="H14" s="2" t="str">
        <f t="shared" si="0"/>
        <v>Winter</v>
      </c>
      <c r="I14">
        <v>28</v>
      </c>
      <c r="J14">
        <v>518.9</v>
      </c>
      <c r="K14">
        <f>SUMIFS(J$2:J14,B$2:B14,B14,C$2:C14,C14,G$2:G14,G14)</f>
        <v>518.9</v>
      </c>
    </row>
    <row r="15" spans="1:11" x14ac:dyDescent="0.25">
      <c r="A15" t="s">
        <v>67</v>
      </c>
      <c r="B15" t="s">
        <v>68</v>
      </c>
      <c r="C15" t="s">
        <v>69</v>
      </c>
      <c r="D15" s="8">
        <v>4</v>
      </c>
      <c r="E15" s="10">
        <v>30511</v>
      </c>
      <c r="F15">
        <f t="shared" si="1"/>
        <v>195</v>
      </c>
      <c r="G15">
        <f t="shared" si="2"/>
        <v>1984</v>
      </c>
      <c r="H15" s="2" t="str">
        <f t="shared" si="0"/>
        <v>Winter</v>
      </c>
      <c r="I15">
        <v>28</v>
      </c>
      <c r="J15">
        <v>443.7</v>
      </c>
      <c r="K15">
        <f>SUMIFS(J$2:J15,B$2:B15,B15,C$2:C15,C15,G$2:G15,G15)</f>
        <v>962.59999999999991</v>
      </c>
    </row>
    <row r="16" spans="1:11" x14ac:dyDescent="0.25">
      <c r="A16" t="s">
        <v>67</v>
      </c>
      <c r="B16" t="s">
        <v>68</v>
      </c>
      <c r="C16" t="s">
        <v>69</v>
      </c>
      <c r="D16" s="8">
        <v>4</v>
      </c>
      <c r="E16" s="10">
        <v>30539</v>
      </c>
      <c r="F16">
        <f t="shared" si="1"/>
        <v>223</v>
      </c>
      <c r="G16">
        <f t="shared" si="2"/>
        <v>1984</v>
      </c>
      <c r="H16" s="2" t="str">
        <f t="shared" si="0"/>
        <v>Winter</v>
      </c>
      <c r="I16">
        <v>28</v>
      </c>
      <c r="J16">
        <v>793.1</v>
      </c>
      <c r="K16">
        <f>SUMIFS(J$2:J16,B$2:B16,B16,C$2:C16,C16,G$2:G16,G16)</f>
        <v>1755.6999999999998</v>
      </c>
    </row>
    <row r="17" spans="1:11" x14ac:dyDescent="0.25">
      <c r="A17" t="s">
        <v>67</v>
      </c>
      <c r="B17" t="s">
        <v>68</v>
      </c>
      <c r="C17" t="s">
        <v>69</v>
      </c>
      <c r="D17" s="8">
        <v>4</v>
      </c>
      <c r="E17" s="10">
        <v>30567</v>
      </c>
      <c r="F17">
        <f t="shared" si="1"/>
        <v>251</v>
      </c>
      <c r="G17">
        <f t="shared" si="2"/>
        <v>1984</v>
      </c>
      <c r="H17" s="2" t="str">
        <f t="shared" si="0"/>
        <v>Spring</v>
      </c>
      <c r="I17">
        <v>28</v>
      </c>
      <c r="J17">
        <v>944.4</v>
      </c>
      <c r="K17">
        <f>SUMIFS(J$2:J17,B$2:B17,B17,C$2:C17,C17,G$2:G17,G17)</f>
        <v>2700.1</v>
      </c>
    </row>
    <row r="18" spans="1:11" x14ac:dyDescent="0.25">
      <c r="A18" t="s">
        <v>67</v>
      </c>
      <c r="B18" t="s">
        <v>68</v>
      </c>
      <c r="C18" t="s">
        <v>69</v>
      </c>
      <c r="D18" s="8">
        <v>4</v>
      </c>
      <c r="E18" s="10">
        <v>30595</v>
      </c>
      <c r="F18">
        <f t="shared" si="1"/>
        <v>279</v>
      </c>
      <c r="G18">
        <f t="shared" si="2"/>
        <v>1984</v>
      </c>
      <c r="H18" s="2" t="str">
        <f t="shared" si="0"/>
        <v>Spring</v>
      </c>
      <c r="I18">
        <v>28</v>
      </c>
      <c r="J18">
        <v>1774</v>
      </c>
      <c r="K18">
        <f>SUMIFS(J$2:J18,B$2:B18,B18,C$2:C18,C18,G$2:G18,G18)</f>
        <v>4474.1000000000004</v>
      </c>
    </row>
    <row r="19" spans="1:11" x14ac:dyDescent="0.25">
      <c r="A19" t="s">
        <v>67</v>
      </c>
      <c r="B19" t="s">
        <v>68</v>
      </c>
      <c r="C19" t="s">
        <v>69</v>
      </c>
      <c r="D19" s="8">
        <v>4</v>
      </c>
      <c r="E19" s="10">
        <v>30623</v>
      </c>
      <c r="F19">
        <f t="shared" si="1"/>
        <v>307</v>
      </c>
      <c r="G19">
        <f t="shared" si="2"/>
        <v>1984</v>
      </c>
      <c r="H19" s="2" t="str">
        <f t="shared" si="0"/>
        <v>Spring</v>
      </c>
      <c r="I19">
        <v>28</v>
      </c>
      <c r="J19">
        <v>1873</v>
      </c>
      <c r="K19">
        <f>SUMIFS(J$2:J19,B$2:B19,B19,C$2:C19,C19,G$2:G19,G19)</f>
        <v>6347.1</v>
      </c>
    </row>
    <row r="20" spans="1:11" x14ac:dyDescent="0.25">
      <c r="A20" t="s">
        <v>67</v>
      </c>
      <c r="B20" t="s">
        <v>68</v>
      </c>
      <c r="C20" t="s">
        <v>69</v>
      </c>
      <c r="D20" s="8">
        <v>4</v>
      </c>
      <c r="E20" s="10">
        <v>30650</v>
      </c>
      <c r="F20">
        <f t="shared" si="1"/>
        <v>334</v>
      </c>
      <c r="G20">
        <f t="shared" si="2"/>
        <v>1984</v>
      </c>
      <c r="H20" s="2" t="str">
        <f t="shared" si="0"/>
        <v>Spring</v>
      </c>
      <c r="I20">
        <v>27</v>
      </c>
      <c r="J20">
        <v>2122.1999999999998</v>
      </c>
      <c r="K20">
        <f>SUMIFS(J$2:J20,B$2:B20,B20,C$2:C20,C20,G$2:G20,G20)</f>
        <v>8469.2999999999993</v>
      </c>
    </row>
    <row r="21" spans="1:11" x14ac:dyDescent="0.25">
      <c r="A21" t="s">
        <v>67</v>
      </c>
      <c r="B21" t="s">
        <v>68</v>
      </c>
      <c r="C21" t="s">
        <v>69</v>
      </c>
      <c r="D21" s="8">
        <v>4</v>
      </c>
      <c r="E21" s="10">
        <v>30679</v>
      </c>
      <c r="F21">
        <f t="shared" si="1"/>
        <v>363</v>
      </c>
      <c r="G21">
        <f t="shared" si="2"/>
        <v>1984</v>
      </c>
      <c r="H21" s="2" t="str">
        <f t="shared" si="0"/>
        <v>Summer</v>
      </c>
      <c r="I21">
        <v>29</v>
      </c>
      <c r="J21">
        <v>1736.2</v>
      </c>
      <c r="K21">
        <f>SUMIFS(J$2:J21,B$2:B21,B21,C$2:C21,C21,G$2:G21,G21)</f>
        <v>10205.5</v>
      </c>
    </row>
    <row r="22" spans="1:11" x14ac:dyDescent="0.25">
      <c r="A22" t="s">
        <v>67</v>
      </c>
      <c r="B22" t="s">
        <v>68</v>
      </c>
      <c r="C22" t="s">
        <v>69</v>
      </c>
      <c r="D22" s="8">
        <v>4</v>
      </c>
      <c r="E22" s="10">
        <v>30707</v>
      </c>
      <c r="F22">
        <f t="shared" si="1"/>
        <v>26</v>
      </c>
      <c r="G22">
        <f t="shared" si="2"/>
        <v>1984</v>
      </c>
      <c r="H22" s="2" t="str">
        <f t="shared" si="0"/>
        <v>Summer</v>
      </c>
      <c r="I22">
        <v>28</v>
      </c>
      <c r="J22">
        <v>1280.0999999999999</v>
      </c>
      <c r="K22">
        <f>SUMIFS(J$2:J22,B$2:B22,B22,C$2:C22,C22,G$2:G22,G22)</f>
        <v>11485.6</v>
      </c>
    </row>
    <row r="23" spans="1:11" x14ac:dyDescent="0.25">
      <c r="A23" t="s">
        <v>67</v>
      </c>
      <c r="B23" t="s">
        <v>68</v>
      </c>
      <c r="C23" t="s">
        <v>69</v>
      </c>
      <c r="D23" s="8">
        <v>4</v>
      </c>
      <c r="E23" s="10">
        <v>30735</v>
      </c>
      <c r="F23">
        <f t="shared" si="1"/>
        <v>54</v>
      </c>
      <c r="G23">
        <f t="shared" si="2"/>
        <v>1984</v>
      </c>
      <c r="H23" s="2" t="str">
        <f t="shared" si="0"/>
        <v>Summer</v>
      </c>
      <c r="I23">
        <v>28</v>
      </c>
      <c r="J23">
        <v>1740.6</v>
      </c>
      <c r="K23">
        <f>SUMIFS(J$2:J23,B$2:B23,B23,C$2:C23,C23,G$2:G23,G23)</f>
        <v>13226.2</v>
      </c>
    </row>
    <row r="24" spans="1:11" x14ac:dyDescent="0.25">
      <c r="A24" t="s">
        <v>67</v>
      </c>
      <c r="B24" t="s">
        <v>68</v>
      </c>
      <c r="C24" t="s">
        <v>69</v>
      </c>
      <c r="D24" s="8">
        <v>4</v>
      </c>
      <c r="E24" s="10">
        <v>30763</v>
      </c>
      <c r="F24">
        <f t="shared" si="1"/>
        <v>82</v>
      </c>
      <c r="G24">
        <f t="shared" si="2"/>
        <v>1984</v>
      </c>
      <c r="H24" s="2" t="str">
        <f t="shared" si="0"/>
        <v>Autumn</v>
      </c>
      <c r="I24">
        <v>28</v>
      </c>
      <c r="J24">
        <v>1485.3</v>
      </c>
      <c r="K24">
        <f>SUMIFS(J$2:J24,B$2:B24,B24,C$2:C24,C24,G$2:G24,G24)</f>
        <v>14711.5</v>
      </c>
    </row>
    <row r="25" spans="1:11" x14ac:dyDescent="0.25">
      <c r="A25" t="s">
        <v>67</v>
      </c>
      <c r="B25" t="s">
        <v>68</v>
      </c>
      <c r="C25" t="s">
        <v>69</v>
      </c>
      <c r="D25" s="8">
        <v>4</v>
      </c>
      <c r="E25" s="10">
        <v>30791</v>
      </c>
      <c r="F25">
        <f t="shared" si="1"/>
        <v>110</v>
      </c>
      <c r="G25">
        <f t="shared" si="2"/>
        <v>1984</v>
      </c>
      <c r="H25" s="2" t="str">
        <f t="shared" si="0"/>
        <v>Autumn</v>
      </c>
      <c r="I25" s="7">
        <v>28</v>
      </c>
      <c r="J25">
        <v>1296.8</v>
      </c>
      <c r="K25">
        <f>SUMIFS(J$2:J25,B$2:B25,B25,C$2:C25,C25,G$2:G25,G25)</f>
        <v>16008.3</v>
      </c>
    </row>
    <row r="26" spans="1:11" x14ac:dyDescent="0.25">
      <c r="A26" t="s">
        <v>67</v>
      </c>
      <c r="B26" t="s">
        <v>68</v>
      </c>
      <c r="C26" t="s">
        <v>69</v>
      </c>
      <c r="D26" s="8">
        <v>4</v>
      </c>
      <c r="E26" s="10">
        <v>30819</v>
      </c>
      <c r="F26">
        <f t="shared" si="1"/>
        <v>138</v>
      </c>
      <c r="G26">
        <f t="shared" si="2"/>
        <v>1984</v>
      </c>
      <c r="H26" s="2" t="str">
        <f t="shared" si="0"/>
        <v>Autumn</v>
      </c>
      <c r="I26">
        <v>28</v>
      </c>
      <c r="J26">
        <v>779.5</v>
      </c>
      <c r="K26">
        <f>SUMIFS(J$2:J26,B$2:B26,B26,C$2:C26,C26,G$2:G26,G26)</f>
        <v>16787.8</v>
      </c>
    </row>
    <row r="27" spans="1:11" x14ac:dyDescent="0.25">
      <c r="A27" t="s">
        <v>67</v>
      </c>
      <c r="B27" t="s">
        <v>68</v>
      </c>
      <c r="C27" t="s">
        <v>69</v>
      </c>
      <c r="D27" s="8">
        <v>4</v>
      </c>
      <c r="E27" s="10">
        <v>30847</v>
      </c>
      <c r="F27">
        <f t="shared" si="1"/>
        <v>166</v>
      </c>
      <c r="G27">
        <f t="shared" si="2"/>
        <v>1985</v>
      </c>
      <c r="H27" s="2" t="str">
        <f t="shared" si="0"/>
        <v>Winter</v>
      </c>
      <c r="I27">
        <v>28</v>
      </c>
      <c r="J27">
        <v>464.7</v>
      </c>
      <c r="K27">
        <f>SUMIFS(J$2:J27,B$2:B27,B27,C$2:C27,C27,G$2:G27,G27)</f>
        <v>464.7</v>
      </c>
    </row>
    <row r="28" spans="1:11" x14ac:dyDescent="0.25">
      <c r="A28" t="s">
        <v>67</v>
      </c>
      <c r="B28" t="s">
        <v>68</v>
      </c>
      <c r="C28" t="s">
        <v>69</v>
      </c>
      <c r="D28" s="8">
        <v>4</v>
      </c>
      <c r="E28" s="10">
        <v>30875</v>
      </c>
      <c r="F28">
        <f t="shared" si="1"/>
        <v>194</v>
      </c>
      <c r="G28">
        <f t="shared" si="2"/>
        <v>1985</v>
      </c>
      <c r="H28" s="2" t="str">
        <f t="shared" si="0"/>
        <v>Winter</v>
      </c>
      <c r="I28">
        <v>28</v>
      </c>
      <c r="J28">
        <v>575.1</v>
      </c>
      <c r="K28">
        <f>SUMIFS(J$2:J28,B$2:B28,B28,C$2:C28,C28,G$2:G28,G28)</f>
        <v>1039.8</v>
      </c>
    </row>
    <row r="29" spans="1:11" x14ac:dyDescent="0.25">
      <c r="A29" t="s">
        <v>67</v>
      </c>
      <c r="B29" t="s">
        <v>68</v>
      </c>
      <c r="C29" t="s">
        <v>69</v>
      </c>
      <c r="D29" s="8">
        <v>4</v>
      </c>
      <c r="E29" s="10">
        <v>30903</v>
      </c>
      <c r="F29">
        <f t="shared" si="1"/>
        <v>222</v>
      </c>
      <c r="G29">
        <f t="shared" si="2"/>
        <v>1985</v>
      </c>
      <c r="H29" s="2" t="str">
        <f t="shared" si="0"/>
        <v>Winter</v>
      </c>
      <c r="I29">
        <v>28</v>
      </c>
      <c r="J29">
        <v>517.4</v>
      </c>
      <c r="K29">
        <f>SUMIFS(J$2:J29,B$2:B29,B29,C$2:C29,C29,G$2:G29,G29)</f>
        <v>1557.1999999999998</v>
      </c>
    </row>
    <row r="30" spans="1:11" x14ac:dyDescent="0.25">
      <c r="A30" t="s">
        <v>67</v>
      </c>
      <c r="B30" t="s">
        <v>68</v>
      </c>
      <c r="C30" t="s">
        <v>69</v>
      </c>
      <c r="D30" s="8">
        <v>4</v>
      </c>
      <c r="E30" s="10">
        <v>30931</v>
      </c>
      <c r="F30">
        <f t="shared" si="1"/>
        <v>250</v>
      </c>
      <c r="G30">
        <f t="shared" si="2"/>
        <v>1985</v>
      </c>
      <c r="H30" s="2" t="str">
        <f t="shared" si="0"/>
        <v>Spring</v>
      </c>
      <c r="I30">
        <v>28</v>
      </c>
      <c r="J30">
        <v>885.3</v>
      </c>
      <c r="K30">
        <f>SUMIFS(J$2:J30,B$2:B30,B30,C$2:C30,C30,G$2:G30,G30)</f>
        <v>2442.5</v>
      </c>
    </row>
    <row r="31" spans="1:11" x14ac:dyDescent="0.25">
      <c r="A31" t="s">
        <v>67</v>
      </c>
      <c r="B31" t="s">
        <v>68</v>
      </c>
      <c r="C31" t="s">
        <v>69</v>
      </c>
      <c r="D31" s="8">
        <v>4</v>
      </c>
      <c r="E31" s="10">
        <v>30959</v>
      </c>
      <c r="F31">
        <f t="shared" si="1"/>
        <v>278</v>
      </c>
      <c r="G31">
        <f t="shared" si="2"/>
        <v>1985</v>
      </c>
      <c r="H31" s="2" t="str">
        <f t="shared" si="0"/>
        <v>Spring</v>
      </c>
      <c r="I31">
        <v>28</v>
      </c>
      <c r="J31">
        <v>1237.5999999999999</v>
      </c>
      <c r="K31">
        <f>SUMIFS(J$2:J31,B$2:B31,B31,C$2:C31,C31,G$2:G31,G31)</f>
        <v>3680.1</v>
      </c>
    </row>
    <row r="32" spans="1:11" x14ac:dyDescent="0.25">
      <c r="A32" t="s">
        <v>67</v>
      </c>
      <c r="B32" t="s">
        <v>68</v>
      </c>
      <c r="C32" t="s">
        <v>69</v>
      </c>
      <c r="D32" s="8">
        <v>4</v>
      </c>
      <c r="E32" s="10">
        <v>30987</v>
      </c>
      <c r="F32">
        <f t="shared" si="1"/>
        <v>306</v>
      </c>
      <c r="G32">
        <f t="shared" si="2"/>
        <v>1985</v>
      </c>
      <c r="H32" s="2" t="str">
        <f t="shared" si="0"/>
        <v>Spring</v>
      </c>
      <c r="I32">
        <v>28</v>
      </c>
      <c r="J32">
        <v>2252.1</v>
      </c>
      <c r="K32">
        <f>SUMIFS(J$2:J32,B$2:B32,B32,C$2:C32,C32,G$2:G32,G32)</f>
        <v>5932.2</v>
      </c>
    </row>
    <row r="33" spans="1:11" x14ac:dyDescent="0.25">
      <c r="A33" t="s">
        <v>67</v>
      </c>
      <c r="B33" t="s">
        <v>68</v>
      </c>
      <c r="C33" t="s">
        <v>69</v>
      </c>
      <c r="D33" s="8">
        <v>4</v>
      </c>
      <c r="E33" s="10">
        <v>31015</v>
      </c>
      <c r="F33">
        <f t="shared" si="1"/>
        <v>334</v>
      </c>
      <c r="G33">
        <f t="shared" si="2"/>
        <v>1985</v>
      </c>
      <c r="H33" s="2" t="str">
        <f t="shared" si="0"/>
        <v>Spring</v>
      </c>
      <c r="I33">
        <v>28</v>
      </c>
      <c r="J33">
        <v>2557.5</v>
      </c>
      <c r="K33">
        <f>SUMIFS(J$2:J33,B$2:B33,B33,C$2:C33,C33,G$2:G33,G33)</f>
        <v>8489.7000000000007</v>
      </c>
    </row>
    <row r="34" spans="1:11" x14ac:dyDescent="0.25">
      <c r="A34" t="s">
        <v>67</v>
      </c>
      <c r="B34" t="s">
        <v>68</v>
      </c>
      <c r="C34" t="s">
        <v>69</v>
      </c>
      <c r="D34" s="8">
        <v>4</v>
      </c>
      <c r="E34" s="10">
        <v>31044</v>
      </c>
      <c r="F34">
        <f t="shared" si="1"/>
        <v>363</v>
      </c>
      <c r="G34">
        <f t="shared" si="2"/>
        <v>1985</v>
      </c>
      <c r="H34" s="2" t="str">
        <f t="shared" si="0"/>
        <v>Summer</v>
      </c>
      <c r="I34">
        <v>29</v>
      </c>
      <c r="J34">
        <v>2301.6999999999998</v>
      </c>
      <c r="K34">
        <f>SUMIFS(J$2:J34,B$2:B34,B34,C$2:C34,C34,G$2:G34,G34)</f>
        <v>10791.400000000001</v>
      </c>
    </row>
    <row r="35" spans="1:11" x14ac:dyDescent="0.25">
      <c r="A35" t="s">
        <v>67</v>
      </c>
      <c r="B35" t="s">
        <v>68</v>
      </c>
      <c r="C35" t="s">
        <v>69</v>
      </c>
      <c r="D35" s="8">
        <v>4</v>
      </c>
      <c r="E35" s="10">
        <v>31071</v>
      </c>
      <c r="F35">
        <f t="shared" si="1"/>
        <v>24</v>
      </c>
      <c r="G35">
        <f t="shared" si="2"/>
        <v>1985</v>
      </c>
      <c r="H35" s="2" t="str">
        <f t="shared" si="0"/>
        <v>Summer</v>
      </c>
      <c r="I35">
        <v>27</v>
      </c>
      <c r="J35">
        <v>1636</v>
      </c>
      <c r="K35">
        <f>SUMIFS(J$2:J35,B$2:B35,B35,C$2:C35,C35,G$2:G35,G35)</f>
        <v>12427.400000000001</v>
      </c>
    </row>
    <row r="36" spans="1:11" x14ac:dyDescent="0.25">
      <c r="A36" t="s">
        <v>67</v>
      </c>
      <c r="B36" t="s">
        <v>68</v>
      </c>
      <c r="C36" t="s">
        <v>69</v>
      </c>
      <c r="D36" s="8">
        <v>4</v>
      </c>
      <c r="E36" s="10">
        <v>31098</v>
      </c>
      <c r="F36">
        <f t="shared" si="1"/>
        <v>51</v>
      </c>
      <c r="G36">
        <f t="shared" si="2"/>
        <v>1985</v>
      </c>
      <c r="H36" s="2" t="str">
        <f t="shared" si="0"/>
        <v>Summer</v>
      </c>
      <c r="I36">
        <v>27</v>
      </c>
      <c r="J36">
        <v>1201.5999999999999</v>
      </c>
      <c r="K36">
        <f>SUMIFS(J$2:J36,B$2:B36,B36,C$2:C36,C36,G$2:G36,G36)</f>
        <v>13629.000000000002</v>
      </c>
    </row>
    <row r="37" spans="1:11" x14ac:dyDescent="0.25">
      <c r="A37" t="s">
        <v>67</v>
      </c>
      <c r="B37" t="s">
        <v>68</v>
      </c>
      <c r="C37" t="s">
        <v>69</v>
      </c>
      <c r="D37" s="8">
        <v>4</v>
      </c>
      <c r="E37" s="10">
        <v>31127</v>
      </c>
      <c r="F37">
        <f t="shared" si="1"/>
        <v>80</v>
      </c>
      <c r="G37">
        <f t="shared" si="2"/>
        <v>1985</v>
      </c>
      <c r="H37" s="2" t="str">
        <f t="shared" si="0"/>
        <v>Autumn</v>
      </c>
      <c r="I37">
        <v>29</v>
      </c>
      <c r="J37">
        <v>1543</v>
      </c>
      <c r="K37">
        <f>SUMIFS(J$2:J37,B$2:B37,B37,C$2:C37,C37,G$2:G37,G37)</f>
        <v>15172.000000000002</v>
      </c>
    </row>
    <row r="38" spans="1:11" x14ac:dyDescent="0.25">
      <c r="A38" t="s">
        <v>67</v>
      </c>
      <c r="B38" t="s">
        <v>68</v>
      </c>
      <c r="C38" t="s">
        <v>69</v>
      </c>
      <c r="D38" s="8">
        <v>4</v>
      </c>
      <c r="E38" s="10">
        <v>31155</v>
      </c>
      <c r="F38">
        <f t="shared" si="1"/>
        <v>108</v>
      </c>
      <c r="G38">
        <f t="shared" si="2"/>
        <v>1985</v>
      </c>
      <c r="H38" s="2" t="str">
        <f t="shared" si="0"/>
        <v>Autumn</v>
      </c>
      <c r="I38">
        <v>28</v>
      </c>
      <c r="J38">
        <v>846.4</v>
      </c>
      <c r="K38">
        <f>SUMIFS(J$2:J38,B$2:B38,B38,C$2:C38,C38,G$2:G38,G38)</f>
        <v>16018.400000000001</v>
      </c>
    </row>
    <row r="39" spans="1:11" x14ac:dyDescent="0.25">
      <c r="A39" t="s">
        <v>67</v>
      </c>
      <c r="B39" t="s">
        <v>68</v>
      </c>
      <c r="C39" t="s">
        <v>69</v>
      </c>
      <c r="D39" s="8">
        <v>4</v>
      </c>
      <c r="E39" s="10">
        <v>31183</v>
      </c>
      <c r="F39">
        <f t="shared" si="1"/>
        <v>136</v>
      </c>
      <c r="G39">
        <f t="shared" si="2"/>
        <v>1985</v>
      </c>
      <c r="H39" s="2" t="str">
        <f t="shared" si="0"/>
        <v>Autumn</v>
      </c>
      <c r="I39">
        <v>28</v>
      </c>
      <c r="J39">
        <v>895.8</v>
      </c>
      <c r="K39">
        <f>SUMIFS(J$2:J39,B$2:B39,B39,C$2:C39,C39,G$2:G39,G39)</f>
        <v>16914.2</v>
      </c>
    </row>
    <row r="40" spans="1:11" x14ac:dyDescent="0.25">
      <c r="A40" t="s">
        <v>67</v>
      </c>
      <c r="B40" t="s">
        <v>68</v>
      </c>
      <c r="C40" t="s">
        <v>69</v>
      </c>
      <c r="D40" s="8">
        <v>4</v>
      </c>
      <c r="E40" s="10">
        <v>31211</v>
      </c>
      <c r="F40">
        <f t="shared" si="1"/>
        <v>164</v>
      </c>
      <c r="G40">
        <f t="shared" si="2"/>
        <v>1986</v>
      </c>
      <c r="H40" s="2" t="str">
        <f t="shared" si="0"/>
        <v>Winter</v>
      </c>
      <c r="I40">
        <v>28</v>
      </c>
      <c r="J40">
        <v>469.8</v>
      </c>
      <c r="K40">
        <f>SUMIFS(J$2:J40,B$2:B40,B40,C$2:C40,C40,G$2:G40,G40)</f>
        <v>469.8</v>
      </c>
    </row>
    <row r="41" spans="1:11" x14ac:dyDescent="0.25">
      <c r="A41" t="s">
        <v>67</v>
      </c>
      <c r="B41" t="s">
        <v>68</v>
      </c>
      <c r="C41" t="s">
        <v>69</v>
      </c>
      <c r="D41" s="8">
        <v>4</v>
      </c>
      <c r="E41" s="10">
        <v>31239</v>
      </c>
      <c r="F41">
        <f t="shared" si="1"/>
        <v>192</v>
      </c>
      <c r="G41">
        <f t="shared" si="2"/>
        <v>1986</v>
      </c>
      <c r="H41" s="2" t="str">
        <f t="shared" si="0"/>
        <v>Winter</v>
      </c>
      <c r="I41">
        <v>28</v>
      </c>
      <c r="J41">
        <v>410.6</v>
      </c>
      <c r="K41">
        <f>SUMIFS(J$2:J41,B$2:B41,B41,C$2:C41,C41,G$2:G41,G41)</f>
        <v>880.40000000000009</v>
      </c>
    </row>
    <row r="42" spans="1:11" x14ac:dyDescent="0.25">
      <c r="A42" t="s">
        <v>67</v>
      </c>
      <c r="B42" t="s">
        <v>68</v>
      </c>
      <c r="C42" t="s">
        <v>69</v>
      </c>
      <c r="D42" s="8">
        <v>4</v>
      </c>
      <c r="E42" s="10">
        <v>31266</v>
      </c>
      <c r="F42">
        <f t="shared" si="1"/>
        <v>219</v>
      </c>
      <c r="G42">
        <f t="shared" si="2"/>
        <v>1986</v>
      </c>
      <c r="H42" s="2" t="str">
        <f t="shared" si="0"/>
        <v>Winter</v>
      </c>
      <c r="I42">
        <v>27</v>
      </c>
      <c r="J42">
        <v>546.20000000000005</v>
      </c>
      <c r="K42">
        <f>SUMIFS(J$2:J42,B$2:B42,B42,C$2:C42,C42,G$2:G42,G42)</f>
        <v>1426.6000000000001</v>
      </c>
    </row>
    <row r="43" spans="1:11" x14ac:dyDescent="0.25">
      <c r="A43" t="s">
        <v>67</v>
      </c>
      <c r="B43" t="s">
        <v>68</v>
      </c>
      <c r="C43" t="s">
        <v>69</v>
      </c>
      <c r="D43" s="8">
        <v>4</v>
      </c>
      <c r="E43" s="10">
        <v>31295</v>
      </c>
      <c r="F43">
        <f t="shared" si="1"/>
        <v>248</v>
      </c>
      <c r="G43">
        <f t="shared" si="2"/>
        <v>1986</v>
      </c>
      <c r="H43" s="2" t="str">
        <f t="shared" si="0"/>
        <v>Spring</v>
      </c>
      <c r="I43">
        <v>29</v>
      </c>
      <c r="J43">
        <v>729.4</v>
      </c>
      <c r="K43">
        <f>SUMIFS(J$2:J43,B$2:B43,B43,C$2:C43,C43,G$2:G43,G43)</f>
        <v>2156</v>
      </c>
    </row>
    <row r="44" spans="1:11" x14ac:dyDescent="0.25">
      <c r="A44" t="s">
        <v>67</v>
      </c>
      <c r="B44" t="s">
        <v>68</v>
      </c>
      <c r="C44" t="s">
        <v>69</v>
      </c>
      <c r="D44" s="8">
        <v>4</v>
      </c>
      <c r="E44" s="10">
        <v>31323</v>
      </c>
      <c r="F44">
        <f t="shared" si="1"/>
        <v>276</v>
      </c>
      <c r="G44">
        <f t="shared" si="2"/>
        <v>1986</v>
      </c>
      <c r="H44" s="2" t="str">
        <f t="shared" si="0"/>
        <v>Spring</v>
      </c>
      <c r="I44">
        <v>28</v>
      </c>
      <c r="J44">
        <v>1245.0999999999999</v>
      </c>
      <c r="K44">
        <f>SUMIFS(J$2:J44,B$2:B44,B44,C$2:C44,C44,G$2:G44,G44)</f>
        <v>3401.1</v>
      </c>
    </row>
    <row r="45" spans="1:11" x14ac:dyDescent="0.25">
      <c r="A45" t="s">
        <v>67</v>
      </c>
      <c r="B45" t="s">
        <v>68</v>
      </c>
      <c r="C45" t="s">
        <v>69</v>
      </c>
      <c r="D45" s="8">
        <v>4</v>
      </c>
      <c r="E45" s="10">
        <v>31351</v>
      </c>
      <c r="F45">
        <f t="shared" si="1"/>
        <v>304</v>
      </c>
      <c r="G45">
        <f t="shared" si="2"/>
        <v>1986</v>
      </c>
      <c r="H45" s="2" t="str">
        <f t="shared" si="0"/>
        <v>Spring</v>
      </c>
      <c r="I45">
        <v>28</v>
      </c>
      <c r="J45">
        <v>2007.8</v>
      </c>
      <c r="K45">
        <f>SUMIFS(J$2:J45,B$2:B45,B45,C$2:C45,C45,G$2:G45,G45)</f>
        <v>5408.9</v>
      </c>
    </row>
    <row r="46" spans="1:11" x14ac:dyDescent="0.25">
      <c r="A46" t="s">
        <v>67</v>
      </c>
      <c r="B46" t="s">
        <v>68</v>
      </c>
      <c r="C46" t="s">
        <v>69</v>
      </c>
      <c r="D46" s="8">
        <v>4</v>
      </c>
      <c r="E46" s="10">
        <v>31379</v>
      </c>
      <c r="F46">
        <f t="shared" si="1"/>
        <v>332</v>
      </c>
      <c r="G46">
        <f t="shared" si="2"/>
        <v>1986</v>
      </c>
      <c r="H46" s="2" t="str">
        <f t="shared" si="0"/>
        <v>Spring</v>
      </c>
      <c r="I46">
        <v>28</v>
      </c>
      <c r="J46">
        <v>2067.3000000000002</v>
      </c>
      <c r="K46">
        <f>SUMIFS(J$2:J46,B$2:B46,B46,C$2:C46,C46,G$2:G46,G46)</f>
        <v>7476.2</v>
      </c>
    </row>
    <row r="47" spans="1:11" x14ac:dyDescent="0.25">
      <c r="A47" t="s">
        <v>67</v>
      </c>
      <c r="B47" t="s">
        <v>68</v>
      </c>
      <c r="C47" t="s">
        <v>69</v>
      </c>
      <c r="D47" s="8">
        <v>4</v>
      </c>
      <c r="E47" s="10">
        <v>31408</v>
      </c>
      <c r="F47">
        <f t="shared" si="1"/>
        <v>361</v>
      </c>
      <c r="G47">
        <f t="shared" si="2"/>
        <v>1986</v>
      </c>
      <c r="H47" s="2" t="str">
        <f t="shared" si="0"/>
        <v>Summer</v>
      </c>
      <c r="I47">
        <v>29</v>
      </c>
      <c r="J47">
        <v>2692.9</v>
      </c>
      <c r="K47">
        <f>SUMIFS(J$2:J47,B$2:B47,B47,C$2:C47,C47,G$2:G47,G47)</f>
        <v>10169.1</v>
      </c>
    </row>
    <row r="48" spans="1:11" x14ac:dyDescent="0.25">
      <c r="A48" t="s">
        <v>67</v>
      </c>
      <c r="B48" t="s">
        <v>68</v>
      </c>
      <c r="C48" t="s">
        <v>69</v>
      </c>
      <c r="D48" s="8">
        <v>4</v>
      </c>
      <c r="E48" s="10">
        <v>31435</v>
      </c>
      <c r="F48">
        <f t="shared" si="1"/>
        <v>23</v>
      </c>
      <c r="G48">
        <f t="shared" si="2"/>
        <v>1986</v>
      </c>
      <c r="H48" s="2" t="str">
        <f t="shared" si="0"/>
        <v>Summer</v>
      </c>
      <c r="I48">
        <v>27</v>
      </c>
      <c r="J48">
        <v>1848.6</v>
      </c>
      <c r="K48">
        <f>SUMIFS(J$2:J48,B$2:B48,B48,C$2:C48,C48,G$2:G48,G48)</f>
        <v>12017.7</v>
      </c>
    </row>
    <row r="49" spans="1:11" x14ac:dyDescent="0.25">
      <c r="A49" t="s">
        <v>67</v>
      </c>
      <c r="B49" t="s">
        <v>68</v>
      </c>
      <c r="C49" t="s">
        <v>69</v>
      </c>
      <c r="D49" s="8">
        <v>4</v>
      </c>
      <c r="E49" s="10">
        <v>31463</v>
      </c>
      <c r="F49">
        <f t="shared" si="1"/>
        <v>51</v>
      </c>
      <c r="G49">
        <f t="shared" si="2"/>
        <v>1986</v>
      </c>
      <c r="H49" s="2" t="str">
        <f t="shared" si="0"/>
        <v>Summer</v>
      </c>
      <c r="I49">
        <v>28</v>
      </c>
      <c r="J49">
        <v>1239</v>
      </c>
      <c r="K49">
        <f>SUMIFS(J$2:J49,B$2:B49,B49,C$2:C49,C49,G$2:G49,G49)</f>
        <v>13256.7</v>
      </c>
    </row>
    <row r="50" spans="1:11" x14ac:dyDescent="0.25">
      <c r="A50" t="s">
        <v>67</v>
      </c>
      <c r="B50" t="s">
        <v>68</v>
      </c>
      <c r="C50" t="s">
        <v>69</v>
      </c>
      <c r="D50" s="8">
        <v>4</v>
      </c>
      <c r="E50" s="10">
        <v>31491</v>
      </c>
      <c r="F50">
        <f t="shared" si="1"/>
        <v>79</v>
      </c>
      <c r="G50">
        <f t="shared" si="2"/>
        <v>1986</v>
      </c>
      <c r="H50" s="2" t="str">
        <f t="shared" si="0"/>
        <v>Autumn</v>
      </c>
      <c r="I50">
        <v>28</v>
      </c>
      <c r="J50">
        <v>1641</v>
      </c>
      <c r="K50">
        <f>SUMIFS(J$2:J50,B$2:B50,B50,C$2:C50,C50,G$2:G50,G50)</f>
        <v>14897.7</v>
      </c>
    </row>
    <row r="51" spans="1:11" x14ac:dyDescent="0.25">
      <c r="A51" t="s">
        <v>67</v>
      </c>
      <c r="B51" t="s">
        <v>68</v>
      </c>
      <c r="C51" t="s">
        <v>69</v>
      </c>
      <c r="D51" s="8">
        <v>4</v>
      </c>
      <c r="E51" s="10">
        <v>31519</v>
      </c>
      <c r="F51">
        <f t="shared" si="1"/>
        <v>107</v>
      </c>
      <c r="G51">
        <f t="shared" si="2"/>
        <v>1986</v>
      </c>
      <c r="H51" s="2" t="str">
        <f t="shared" si="0"/>
        <v>Autumn</v>
      </c>
      <c r="I51">
        <v>28</v>
      </c>
      <c r="J51">
        <v>661.7</v>
      </c>
      <c r="K51">
        <f>SUMIFS(J$2:J51,B$2:B51,B51,C$2:C51,C51,G$2:G51,G51)</f>
        <v>15559.400000000001</v>
      </c>
    </row>
    <row r="52" spans="1:11" x14ac:dyDescent="0.25">
      <c r="A52" t="s">
        <v>67</v>
      </c>
      <c r="B52" t="s">
        <v>68</v>
      </c>
      <c r="C52" t="s">
        <v>69</v>
      </c>
      <c r="D52" s="8">
        <v>4</v>
      </c>
      <c r="E52" s="10">
        <v>31547</v>
      </c>
      <c r="F52">
        <f t="shared" si="1"/>
        <v>135</v>
      </c>
      <c r="G52">
        <f t="shared" si="2"/>
        <v>1986</v>
      </c>
      <c r="H52" s="2" t="str">
        <f t="shared" si="0"/>
        <v>Autumn</v>
      </c>
      <c r="I52">
        <v>28</v>
      </c>
      <c r="J52">
        <v>754.7</v>
      </c>
      <c r="K52">
        <f>SUMIFS(J$2:J52,B$2:B52,B52,C$2:C52,C52,G$2:G52,G52)</f>
        <v>16314.100000000002</v>
      </c>
    </row>
    <row r="53" spans="1:11" x14ac:dyDescent="0.25">
      <c r="A53" t="s">
        <v>67</v>
      </c>
      <c r="B53" t="s">
        <v>68</v>
      </c>
      <c r="C53" t="s">
        <v>69</v>
      </c>
      <c r="D53" s="8">
        <v>4</v>
      </c>
      <c r="E53" s="10">
        <v>31575</v>
      </c>
      <c r="F53">
        <f t="shared" si="1"/>
        <v>163</v>
      </c>
      <c r="G53">
        <f t="shared" si="2"/>
        <v>1987</v>
      </c>
      <c r="H53" s="2" t="str">
        <f t="shared" si="0"/>
        <v>Winter</v>
      </c>
      <c r="I53">
        <v>28</v>
      </c>
      <c r="J53">
        <v>459.4</v>
      </c>
      <c r="K53">
        <f>SUMIFS(J$2:J53,B$2:B53,B53,C$2:C53,C53,G$2:G53,G53)</f>
        <v>459.4</v>
      </c>
    </row>
    <row r="54" spans="1:11" x14ac:dyDescent="0.25">
      <c r="A54" t="s">
        <v>67</v>
      </c>
      <c r="B54" t="s">
        <v>68</v>
      </c>
      <c r="C54" t="s">
        <v>69</v>
      </c>
      <c r="D54" s="8">
        <v>4</v>
      </c>
      <c r="E54" s="10">
        <v>31603</v>
      </c>
      <c r="F54">
        <f t="shared" si="1"/>
        <v>191</v>
      </c>
      <c r="G54">
        <f t="shared" si="2"/>
        <v>1987</v>
      </c>
      <c r="H54" s="2" t="str">
        <f t="shared" si="0"/>
        <v>Winter</v>
      </c>
      <c r="I54">
        <v>28</v>
      </c>
      <c r="J54">
        <v>283.10000000000002</v>
      </c>
      <c r="K54">
        <f>SUMIFS(J$2:J54,B$2:B54,B54,C$2:C54,C54,G$2:G54,G54)</f>
        <v>742.5</v>
      </c>
    </row>
    <row r="55" spans="1:11" x14ac:dyDescent="0.25">
      <c r="A55" t="s">
        <v>67</v>
      </c>
      <c r="B55" t="s">
        <v>68</v>
      </c>
      <c r="C55" t="s">
        <v>69</v>
      </c>
      <c r="D55" s="8">
        <v>4</v>
      </c>
      <c r="E55" s="10">
        <v>31632</v>
      </c>
      <c r="F55">
        <f t="shared" si="1"/>
        <v>220</v>
      </c>
      <c r="G55">
        <f t="shared" si="2"/>
        <v>1987</v>
      </c>
      <c r="H55" s="2" t="str">
        <f t="shared" si="0"/>
        <v>Winter</v>
      </c>
      <c r="I55">
        <v>29</v>
      </c>
      <c r="J55">
        <v>465.2</v>
      </c>
      <c r="K55">
        <f>SUMIFS(J$2:J55,B$2:B55,B55,C$2:C55,C55,G$2:G55,G55)</f>
        <v>1207.7</v>
      </c>
    </row>
    <row r="56" spans="1:11" x14ac:dyDescent="0.25">
      <c r="A56" t="s">
        <v>67</v>
      </c>
      <c r="B56" t="s">
        <v>68</v>
      </c>
      <c r="C56" t="s">
        <v>69</v>
      </c>
      <c r="D56" s="8">
        <v>4</v>
      </c>
      <c r="E56" s="10">
        <v>31659</v>
      </c>
      <c r="F56">
        <f t="shared" si="1"/>
        <v>247</v>
      </c>
      <c r="G56">
        <f t="shared" si="2"/>
        <v>1987</v>
      </c>
      <c r="H56" s="2" t="str">
        <f t="shared" si="0"/>
        <v>Spring</v>
      </c>
      <c r="I56">
        <v>27</v>
      </c>
      <c r="J56">
        <v>693.8</v>
      </c>
      <c r="K56">
        <f>SUMIFS(J$2:J56,B$2:B56,B56,C$2:C56,C56,G$2:G56,G56)</f>
        <v>1901.5</v>
      </c>
    </row>
    <row r="57" spans="1:11" x14ac:dyDescent="0.25">
      <c r="A57" t="s">
        <v>67</v>
      </c>
      <c r="B57" t="s">
        <v>68</v>
      </c>
      <c r="C57" t="s">
        <v>69</v>
      </c>
      <c r="D57" s="8">
        <v>4</v>
      </c>
      <c r="E57" s="10">
        <v>31687</v>
      </c>
      <c r="F57">
        <f t="shared" si="1"/>
        <v>275</v>
      </c>
      <c r="G57">
        <f t="shared" si="2"/>
        <v>1987</v>
      </c>
      <c r="H57" s="2" t="str">
        <f t="shared" si="0"/>
        <v>Spring</v>
      </c>
      <c r="I57">
        <v>28</v>
      </c>
      <c r="J57">
        <v>1844.6</v>
      </c>
      <c r="K57">
        <f>SUMIFS(J$2:J57,B$2:B57,B57,C$2:C57,C57,G$2:G57,G57)</f>
        <v>3746.1</v>
      </c>
    </row>
    <row r="58" spans="1:11" x14ac:dyDescent="0.25">
      <c r="A58" t="s">
        <v>67</v>
      </c>
      <c r="B58" t="s">
        <v>68</v>
      </c>
      <c r="C58" t="s">
        <v>69</v>
      </c>
      <c r="D58" s="8">
        <v>4</v>
      </c>
      <c r="E58" s="10">
        <v>31715</v>
      </c>
      <c r="F58">
        <f t="shared" si="1"/>
        <v>303</v>
      </c>
      <c r="G58">
        <f t="shared" si="2"/>
        <v>1987</v>
      </c>
      <c r="H58" s="2" t="str">
        <f t="shared" si="0"/>
        <v>Spring</v>
      </c>
      <c r="I58">
        <v>28</v>
      </c>
      <c r="J58">
        <v>2174</v>
      </c>
      <c r="K58">
        <f>SUMIFS(J$2:J58,B$2:B58,B58,C$2:C58,C58,G$2:G58,G58)</f>
        <v>5920.1</v>
      </c>
    </row>
    <row r="59" spans="1:11" x14ac:dyDescent="0.25">
      <c r="A59" t="s">
        <v>67</v>
      </c>
      <c r="B59" t="s">
        <v>68</v>
      </c>
      <c r="C59" t="s">
        <v>69</v>
      </c>
      <c r="D59" s="8">
        <v>4</v>
      </c>
      <c r="E59" s="10">
        <v>31743</v>
      </c>
      <c r="F59">
        <f t="shared" si="1"/>
        <v>331</v>
      </c>
      <c r="G59">
        <f t="shared" si="2"/>
        <v>1987</v>
      </c>
      <c r="H59" s="2" t="str">
        <f t="shared" si="0"/>
        <v>Spring</v>
      </c>
      <c r="I59">
        <v>28</v>
      </c>
      <c r="J59">
        <v>1851</v>
      </c>
      <c r="K59">
        <f>SUMIFS(J$2:J59,B$2:B59,B59,C$2:C59,C59,G$2:G59,G59)</f>
        <v>7771.1</v>
      </c>
    </row>
    <row r="60" spans="1:11" x14ac:dyDescent="0.25">
      <c r="A60" t="s">
        <v>67</v>
      </c>
      <c r="B60" t="s">
        <v>68</v>
      </c>
      <c r="C60" t="s">
        <v>69</v>
      </c>
      <c r="D60" s="8">
        <v>4</v>
      </c>
      <c r="E60" s="10">
        <v>31770</v>
      </c>
      <c r="F60">
        <f t="shared" si="1"/>
        <v>358</v>
      </c>
      <c r="G60">
        <f t="shared" si="2"/>
        <v>1987</v>
      </c>
      <c r="H60" s="2" t="str">
        <f t="shared" si="0"/>
        <v>Summer</v>
      </c>
      <c r="I60">
        <v>27</v>
      </c>
      <c r="J60">
        <v>1528.8</v>
      </c>
      <c r="K60">
        <f>SUMIFS(J$2:J60,B$2:B60,B60,C$2:C60,C60,G$2:G60,G60)</f>
        <v>9299.9</v>
      </c>
    </row>
    <row r="61" spans="1:11" x14ac:dyDescent="0.25">
      <c r="A61" t="s">
        <v>67</v>
      </c>
      <c r="B61" t="s">
        <v>68</v>
      </c>
      <c r="C61" t="s">
        <v>69</v>
      </c>
      <c r="D61" s="8">
        <v>4</v>
      </c>
      <c r="E61" s="10">
        <v>31800</v>
      </c>
      <c r="F61">
        <f t="shared" si="1"/>
        <v>23</v>
      </c>
      <c r="G61">
        <f t="shared" si="2"/>
        <v>1987</v>
      </c>
      <c r="H61" s="2" t="str">
        <f t="shared" si="0"/>
        <v>Summer</v>
      </c>
      <c r="I61">
        <v>30</v>
      </c>
      <c r="J61">
        <v>684</v>
      </c>
      <c r="K61">
        <f>SUMIFS(J$2:J61,B$2:B61,B61,C$2:C61,C61,G$2:G61,G61)</f>
        <v>9983.9</v>
      </c>
    </row>
    <row r="62" spans="1:11" x14ac:dyDescent="0.25">
      <c r="A62" t="s">
        <v>67</v>
      </c>
      <c r="B62" t="s">
        <v>68</v>
      </c>
      <c r="C62" t="s">
        <v>69</v>
      </c>
      <c r="D62" s="8">
        <v>4</v>
      </c>
      <c r="E62" s="10">
        <v>31828</v>
      </c>
      <c r="F62">
        <f t="shared" si="1"/>
        <v>51</v>
      </c>
      <c r="G62">
        <f t="shared" si="2"/>
        <v>1987</v>
      </c>
      <c r="H62" s="2" t="str">
        <f t="shared" si="0"/>
        <v>Summer</v>
      </c>
      <c r="I62">
        <v>28</v>
      </c>
      <c r="J62">
        <v>1433.2</v>
      </c>
      <c r="K62">
        <f>SUMIFS(J$2:J62,B$2:B62,B62,C$2:C62,C62,G$2:G62,G62)</f>
        <v>11417.1</v>
      </c>
    </row>
    <row r="63" spans="1:11" x14ac:dyDescent="0.25">
      <c r="A63" t="s">
        <v>67</v>
      </c>
      <c r="B63" t="s">
        <v>68</v>
      </c>
      <c r="C63" t="s">
        <v>69</v>
      </c>
      <c r="D63" s="8">
        <v>4</v>
      </c>
      <c r="E63" s="10">
        <v>31855</v>
      </c>
      <c r="F63">
        <f t="shared" si="1"/>
        <v>78</v>
      </c>
      <c r="G63">
        <f t="shared" si="2"/>
        <v>1987</v>
      </c>
      <c r="H63" s="2" t="str">
        <f t="shared" si="0"/>
        <v>Autumn</v>
      </c>
      <c r="I63">
        <v>27</v>
      </c>
      <c r="J63">
        <v>1365.3</v>
      </c>
      <c r="K63">
        <f>SUMIFS(J$2:J63,B$2:B63,B63,C$2:C63,C63,G$2:G63,G63)</f>
        <v>12782.4</v>
      </c>
    </row>
    <row r="64" spans="1:11" x14ac:dyDescent="0.25">
      <c r="A64" t="s">
        <v>67</v>
      </c>
      <c r="B64" t="s">
        <v>68</v>
      </c>
      <c r="C64" t="s">
        <v>69</v>
      </c>
      <c r="D64" s="8">
        <v>4</v>
      </c>
      <c r="E64" s="10">
        <v>31883</v>
      </c>
      <c r="F64">
        <f t="shared" si="1"/>
        <v>106</v>
      </c>
      <c r="G64">
        <f t="shared" si="2"/>
        <v>1987</v>
      </c>
      <c r="H64" s="2" t="str">
        <f t="shared" si="0"/>
        <v>Autumn</v>
      </c>
      <c r="I64">
        <v>28</v>
      </c>
      <c r="J64">
        <v>1341.5</v>
      </c>
      <c r="K64">
        <f>SUMIFS(J$2:J64,B$2:B64,B64,C$2:C64,C64,G$2:G64,G64)</f>
        <v>14123.9</v>
      </c>
    </row>
    <row r="65" spans="1:11" x14ac:dyDescent="0.25">
      <c r="A65" t="s">
        <v>67</v>
      </c>
      <c r="B65" t="s">
        <v>68</v>
      </c>
      <c r="C65" t="s">
        <v>69</v>
      </c>
      <c r="D65" s="8">
        <v>4</v>
      </c>
      <c r="E65" s="10">
        <v>31911</v>
      </c>
      <c r="F65">
        <f t="shared" si="1"/>
        <v>134</v>
      </c>
      <c r="G65">
        <f t="shared" si="2"/>
        <v>1987</v>
      </c>
      <c r="H65" s="2" t="str">
        <f t="shared" si="0"/>
        <v>Autumn</v>
      </c>
      <c r="I65">
        <v>28</v>
      </c>
      <c r="J65">
        <v>930.2</v>
      </c>
      <c r="K65">
        <f>SUMIFS(J$2:J65,B$2:B65,B65,C$2:C65,C65,G$2:G65,G65)</f>
        <v>15054.1</v>
      </c>
    </row>
    <row r="66" spans="1:11" x14ac:dyDescent="0.25">
      <c r="A66" t="s">
        <v>67</v>
      </c>
      <c r="B66" t="s">
        <v>68</v>
      </c>
      <c r="C66" t="s">
        <v>69</v>
      </c>
      <c r="D66" s="8">
        <v>4</v>
      </c>
      <c r="E66" s="10">
        <v>31939</v>
      </c>
      <c r="F66">
        <f t="shared" si="1"/>
        <v>162</v>
      </c>
      <c r="G66">
        <f t="shared" si="2"/>
        <v>1988</v>
      </c>
      <c r="H66" s="2" t="str">
        <f t="shared" ref="H66:H129" si="3">IF(MONTH(E66)&lt;3,"Summer",IF(MONTH(E66)&lt;6,"Autumn",IF(MONTH(E66)&lt;9,"Winter",IF(MONTH(E66)&lt;12,"Spring","Summer"))))</f>
        <v>Winter</v>
      </c>
      <c r="I66">
        <v>28</v>
      </c>
      <c r="J66">
        <v>894.9</v>
      </c>
      <c r="K66">
        <f>SUMIFS(J$2:J66,B$2:B66,B66,C$2:C66,C66,G$2:G66,G66)</f>
        <v>894.9</v>
      </c>
    </row>
    <row r="67" spans="1:11" x14ac:dyDescent="0.25">
      <c r="A67" t="s">
        <v>67</v>
      </c>
      <c r="B67" t="s">
        <v>68</v>
      </c>
      <c r="C67" t="s">
        <v>69</v>
      </c>
      <c r="D67" s="8">
        <v>4</v>
      </c>
      <c r="E67" s="10">
        <v>31967</v>
      </c>
      <c r="F67">
        <f t="shared" ref="F67:F130" si="4">E67-DATE(YEAR(E67),1,0)</f>
        <v>190</v>
      </c>
      <c r="G67">
        <f t="shared" ref="G67:G130" si="5">YEAR(E67)+IF(MONTH(E67)&lt;6,0,1)</f>
        <v>1988</v>
      </c>
      <c r="H67" s="2" t="str">
        <f t="shared" si="3"/>
        <v>Winter</v>
      </c>
      <c r="I67">
        <v>28</v>
      </c>
      <c r="J67">
        <v>327.5</v>
      </c>
      <c r="K67">
        <f>SUMIFS(J$2:J67,B$2:B67,B67,C$2:C67,C67,G$2:G67,G67)</f>
        <v>1222.4000000000001</v>
      </c>
    </row>
    <row r="68" spans="1:11" x14ac:dyDescent="0.25">
      <c r="A68" t="s">
        <v>67</v>
      </c>
      <c r="B68" t="s">
        <v>68</v>
      </c>
      <c r="C68" t="s">
        <v>69</v>
      </c>
      <c r="D68" s="8">
        <v>4</v>
      </c>
      <c r="E68" s="10">
        <v>31994</v>
      </c>
      <c r="F68">
        <f t="shared" si="4"/>
        <v>217</v>
      </c>
      <c r="G68">
        <f t="shared" si="5"/>
        <v>1988</v>
      </c>
      <c r="H68" s="2" t="str">
        <f t="shared" si="3"/>
        <v>Winter</v>
      </c>
      <c r="I68">
        <v>27</v>
      </c>
      <c r="J68">
        <v>464</v>
      </c>
      <c r="K68">
        <f>SUMIFS(J$2:J68,B$2:B68,B68,C$2:C68,C68,G$2:G68,G68)</f>
        <v>1686.4</v>
      </c>
    </row>
    <row r="69" spans="1:11" x14ac:dyDescent="0.25">
      <c r="A69" t="s">
        <v>67</v>
      </c>
      <c r="B69" t="s">
        <v>68</v>
      </c>
      <c r="C69" t="s">
        <v>69</v>
      </c>
      <c r="D69" s="8">
        <v>4</v>
      </c>
      <c r="E69" s="10">
        <v>32024</v>
      </c>
      <c r="F69">
        <f t="shared" si="4"/>
        <v>247</v>
      </c>
      <c r="G69">
        <f t="shared" si="5"/>
        <v>1988</v>
      </c>
      <c r="H69" s="2" t="str">
        <f t="shared" si="3"/>
        <v>Spring</v>
      </c>
      <c r="I69">
        <v>30</v>
      </c>
      <c r="J69">
        <v>920.8</v>
      </c>
      <c r="K69">
        <f>SUMIFS(J$2:J69,B$2:B69,B69,C$2:C69,C69,G$2:G69,G69)</f>
        <v>2607.1999999999998</v>
      </c>
    </row>
    <row r="70" spans="1:11" x14ac:dyDescent="0.25">
      <c r="A70" t="s">
        <v>67</v>
      </c>
      <c r="B70" t="s">
        <v>68</v>
      </c>
      <c r="C70" t="s">
        <v>69</v>
      </c>
      <c r="D70" s="8">
        <v>4</v>
      </c>
      <c r="E70" s="10">
        <v>32051</v>
      </c>
      <c r="F70">
        <f t="shared" si="4"/>
        <v>274</v>
      </c>
      <c r="G70">
        <f t="shared" si="5"/>
        <v>1988</v>
      </c>
      <c r="H70" s="2" t="str">
        <f t="shared" si="3"/>
        <v>Spring</v>
      </c>
      <c r="I70">
        <v>27</v>
      </c>
      <c r="J70">
        <v>905.6</v>
      </c>
      <c r="K70">
        <f>SUMIFS(J$2:J70,B$2:B70,B70,C$2:C70,C70,G$2:G70,G70)</f>
        <v>3512.7999999999997</v>
      </c>
    </row>
    <row r="71" spans="1:11" x14ac:dyDescent="0.25">
      <c r="A71" t="s">
        <v>67</v>
      </c>
      <c r="B71" t="s">
        <v>68</v>
      </c>
      <c r="C71" t="s">
        <v>69</v>
      </c>
      <c r="D71" s="8">
        <v>4</v>
      </c>
      <c r="E71" s="10">
        <v>32079</v>
      </c>
      <c r="F71">
        <f t="shared" si="4"/>
        <v>302</v>
      </c>
      <c r="G71">
        <f t="shared" si="5"/>
        <v>1988</v>
      </c>
      <c r="H71" s="2" t="str">
        <f t="shared" si="3"/>
        <v>Spring</v>
      </c>
      <c r="I71">
        <v>28</v>
      </c>
      <c r="J71">
        <v>2215.1999999999998</v>
      </c>
      <c r="K71">
        <f>SUMIFS(J$2:J71,B$2:B71,B71,C$2:C71,C71,G$2:G71,G71)</f>
        <v>5728</v>
      </c>
    </row>
    <row r="72" spans="1:11" x14ac:dyDescent="0.25">
      <c r="A72" t="s">
        <v>67</v>
      </c>
      <c r="B72" t="s">
        <v>68</v>
      </c>
      <c r="C72" t="s">
        <v>69</v>
      </c>
      <c r="D72" s="8">
        <v>4</v>
      </c>
      <c r="E72" s="10">
        <v>32107</v>
      </c>
      <c r="F72">
        <f t="shared" si="4"/>
        <v>330</v>
      </c>
      <c r="G72">
        <f t="shared" si="5"/>
        <v>1988</v>
      </c>
      <c r="H72" s="2" t="str">
        <f t="shared" si="3"/>
        <v>Spring</v>
      </c>
      <c r="I72">
        <v>28</v>
      </c>
      <c r="J72">
        <v>1522.5</v>
      </c>
      <c r="K72">
        <f>SUMIFS(J$2:J72,B$2:B72,B72,C$2:C72,C72,G$2:G72,G72)</f>
        <v>7250.5</v>
      </c>
    </row>
    <row r="73" spans="1:11" x14ac:dyDescent="0.25">
      <c r="A73" t="s">
        <v>67</v>
      </c>
      <c r="B73" t="s">
        <v>68</v>
      </c>
      <c r="C73" t="s">
        <v>69</v>
      </c>
      <c r="D73" s="8">
        <v>4</v>
      </c>
      <c r="E73" s="10">
        <v>32134</v>
      </c>
      <c r="F73">
        <f t="shared" si="4"/>
        <v>357</v>
      </c>
      <c r="G73">
        <f t="shared" si="5"/>
        <v>1988</v>
      </c>
      <c r="H73" s="2" t="str">
        <f t="shared" si="3"/>
        <v>Summer</v>
      </c>
      <c r="I73">
        <v>27</v>
      </c>
      <c r="J73">
        <v>1422.6</v>
      </c>
      <c r="K73">
        <f>SUMIFS(J$2:J73,B$2:B73,B73,C$2:C73,C73,G$2:G73,G73)</f>
        <v>8673.1</v>
      </c>
    </row>
    <row r="74" spans="1:11" x14ac:dyDescent="0.25">
      <c r="A74" t="s">
        <v>67</v>
      </c>
      <c r="B74" t="s">
        <v>68</v>
      </c>
      <c r="C74" t="s">
        <v>69</v>
      </c>
      <c r="D74" s="8">
        <v>4</v>
      </c>
      <c r="E74" s="10">
        <v>32163</v>
      </c>
      <c r="F74">
        <f t="shared" si="4"/>
        <v>21</v>
      </c>
      <c r="G74">
        <f t="shared" si="5"/>
        <v>1988</v>
      </c>
      <c r="H74" s="2" t="str">
        <f t="shared" si="3"/>
        <v>Summer</v>
      </c>
      <c r="I74">
        <v>29</v>
      </c>
      <c r="J74">
        <v>1026.5999999999999</v>
      </c>
      <c r="K74">
        <f>SUMIFS(J$2:J74,B$2:B74,B74,C$2:C74,C74,G$2:G74,G74)</f>
        <v>9699.7000000000007</v>
      </c>
    </row>
    <row r="75" spans="1:11" x14ac:dyDescent="0.25">
      <c r="A75" t="s">
        <v>67</v>
      </c>
      <c r="B75" t="s">
        <v>68</v>
      </c>
      <c r="C75" t="s">
        <v>69</v>
      </c>
      <c r="D75" s="8">
        <v>4</v>
      </c>
      <c r="E75" s="10">
        <v>32191</v>
      </c>
      <c r="F75">
        <f t="shared" si="4"/>
        <v>49</v>
      </c>
      <c r="G75">
        <f t="shared" si="5"/>
        <v>1988</v>
      </c>
      <c r="H75" s="2" t="str">
        <f t="shared" si="3"/>
        <v>Summer</v>
      </c>
      <c r="I75">
        <v>28</v>
      </c>
      <c r="J75">
        <v>967.4</v>
      </c>
      <c r="K75">
        <f>SUMIFS(J$2:J75,B$2:B75,B75,C$2:C75,C75,G$2:G75,G75)</f>
        <v>10667.1</v>
      </c>
    </row>
    <row r="76" spans="1:11" x14ac:dyDescent="0.25">
      <c r="A76" t="s">
        <v>67</v>
      </c>
      <c r="B76" t="s">
        <v>68</v>
      </c>
      <c r="C76" t="s">
        <v>69</v>
      </c>
      <c r="D76" s="8">
        <v>4</v>
      </c>
      <c r="E76" s="10">
        <v>32219</v>
      </c>
      <c r="F76">
        <f t="shared" si="4"/>
        <v>77</v>
      </c>
      <c r="G76">
        <f t="shared" si="5"/>
        <v>1988</v>
      </c>
      <c r="H76" s="2" t="str">
        <f t="shared" si="3"/>
        <v>Autumn</v>
      </c>
      <c r="I76">
        <v>28</v>
      </c>
      <c r="J76">
        <v>1156.7</v>
      </c>
      <c r="K76">
        <f>SUMIFS(J$2:J76,B$2:B76,B76,C$2:C76,C76,G$2:G76,G76)</f>
        <v>11823.800000000001</v>
      </c>
    </row>
    <row r="77" spans="1:11" x14ac:dyDescent="0.25">
      <c r="A77" t="s">
        <v>67</v>
      </c>
      <c r="B77" t="s">
        <v>68</v>
      </c>
      <c r="C77" t="s">
        <v>69</v>
      </c>
      <c r="D77" s="8">
        <v>4</v>
      </c>
      <c r="E77" s="10">
        <v>32247</v>
      </c>
      <c r="F77">
        <f t="shared" si="4"/>
        <v>105</v>
      </c>
      <c r="G77">
        <f t="shared" si="5"/>
        <v>1988</v>
      </c>
      <c r="H77" s="2" t="str">
        <f t="shared" si="3"/>
        <v>Autumn</v>
      </c>
      <c r="I77">
        <v>28</v>
      </c>
      <c r="J77">
        <v>1075.5999999999999</v>
      </c>
      <c r="K77">
        <f>SUMIFS(J$2:J77,B$2:B77,B77,C$2:C77,C77,G$2:G77,G77)</f>
        <v>12899.400000000001</v>
      </c>
    </row>
    <row r="78" spans="1:11" x14ac:dyDescent="0.25">
      <c r="A78" t="s">
        <v>67</v>
      </c>
      <c r="B78" t="s">
        <v>68</v>
      </c>
      <c r="C78" t="s">
        <v>69</v>
      </c>
      <c r="D78" s="8">
        <v>4</v>
      </c>
      <c r="E78" s="10">
        <v>32275</v>
      </c>
      <c r="F78">
        <f t="shared" si="4"/>
        <v>133</v>
      </c>
      <c r="G78">
        <f t="shared" si="5"/>
        <v>1988</v>
      </c>
      <c r="H78" s="2" t="str">
        <f t="shared" si="3"/>
        <v>Autumn</v>
      </c>
      <c r="I78">
        <v>28</v>
      </c>
      <c r="J78">
        <v>564.79999999999995</v>
      </c>
      <c r="K78">
        <f>SUMIFS(J$2:J78,B$2:B78,B78,C$2:C78,C78,G$2:G78,G78)</f>
        <v>13464.2</v>
      </c>
    </row>
    <row r="79" spans="1:11" x14ac:dyDescent="0.25">
      <c r="A79" t="s">
        <v>67</v>
      </c>
      <c r="B79" t="s">
        <v>68</v>
      </c>
      <c r="C79" t="s">
        <v>69</v>
      </c>
      <c r="D79" s="8">
        <v>4</v>
      </c>
      <c r="E79" s="10">
        <v>32303</v>
      </c>
      <c r="F79">
        <f t="shared" si="4"/>
        <v>161</v>
      </c>
      <c r="G79">
        <f t="shared" si="5"/>
        <v>1989</v>
      </c>
      <c r="H79" s="2" t="str">
        <f t="shared" si="3"/>
        <v>Winter</v>
      </c>
      <c r="I79">
        <v>28</v>
      </c>
      <c r="J79">
        <v>564.20000000000005</v>
      </c>
      <c r="K79">
        <f>SUMIFS(J$2:J79,B$2:B79,B79,C$2:C79,C79,G$2:G79,G79)</f>
        <v>564.20000000000005</v>
      </c>
    </row>
    <row r="80" spans="1:11" x14ac:dyDescent="0.25">
      <c r="A80" t="s">
        <v>67</v>
      </c>
      <c r="B80" t="s">
        <v>68</v>
      </c>
      <c r="C80" t="s">
        <v>69</v>
      </c>
      <c r="D80" s="8">
        <v>4</v>
      </c>
      <c r="E80" s="10">
        <v>32331</v>
      </c>
      <c r="F80">
        <f t="shared" si="4"/>
        <v>189</v>
      </c>
      <c r="G80">
        <f t="shared" si="5"/>
        <v>1989</v>
      </c>
      <c r="H80" s="2" t="str">
        <f t="shared" si="3"/>
        <v>Winter</v>
      </c>
      <c r="I80">
        <v>28</v>
      </c>
      <c r="J80">
        <v>305.10000000000002</v>
      </c>
      <c r="K80">
        <f>SUMIFS(J$2:J80,B$2:B80,B80,C$2:C80,C80,G$2:G80,G80)</f>
        <v>869.30000000000007</v>
      </c>
    </row>
    <row r="81" spans="1:11" x14ac:dyDescent="0.25">
      <c r="A81" t="s">
        <v>67</v>
      </c>
      <c r="B81" t="s">
        <v>68</v>
      </c>
      <c r="C81" t="s">
        <v>69</v>
      </c>
      <c r="D81" s="8">
        <v>4</v>
      </c>
      <c r="E81" s="10">
        <v>32359</v>
      </c>
      <c r="F81">
        <f t="shared" si="4"/>
        <v>217</v>
      </c>
      <c r="G81">
        <f t="shared" si="5"/>
        <v>1989</v>
      </c>
      <c r="H81" s="2" t="str">
        <f t="shared" si="3"/>
        <v>Winter</v>
      </c>
      <c r="I81">
        <v>28</v>
      </c>
      <c r="J81">
        <v>549.20000000000005</v>
      </c>
      <c r="K81">
        <f>SUMIFS(J$2:J81,B$2:B81,B81,C$2:C81,C81,G$2:G81,G81)</f>
        <v>1418.5</v>
      </c>
    </row>
    <row r="82" spans="1:11" x14ac:dyDescent="0.25">
      <c r="A82" t="s">
        <v>67</v>
      </c>
      <c r="B82" t="s">
        <v>68</v>
      </c>
      <c r="C82" t="s">
        <v>69</v>
      </c>
      <c r="D82" s="8">
        <v>4</v>
      </c>
      <c r="E82" s="10">
        <v>32386</v>
      </c>
      <c r="F82">
        <f t="shared" si="4"/>
        <v>244</v>
      </c>
      <c r="G82">
        <f t="shared" si="5"/>
        <v>1989</v>
      </c>
      <c r="H82" s="2" t="str">
        <f t="shared" si="3"/>
        <v>Winter</v>
      </c>
      <c r="I82">
        <v>27</v>
      </c>
      <c r="J82">
        <v>459</v>
      </c>
      <c r="K82">
        <f>SUMIFS(J$2:J82,B$2:B82,B82,C$2:C82,C82,G$2:G82,G82)</f>
        <v>1877.5</v>
      </c>
    </row>
    <row r="83" spans="1:11" x14ac:dyDescent="0.25">
      <c r="A83" t="s">
        <v>67</v>
      </c>
      <c r="B83" t="s">
        <v>68</v>
      </c>
      <c r="C83" t="s">
        <v>69</v>
      </c>
      <c r="D83" s="8">
        <v>4</v>
      </c>
      <c r="E83" s="10">
        <v>32415</v>
      </c>
      <c r="F83">
        <f t="shared" si="4"/>
        <v>273</v>
      </c>
      <c r="G83">
        <f t="shared" si="5"/>
        <v>1989</v>
      </c>
      <c r="H83" s="2" t="str">
        <f t="shared" si="3"/>
        <v>Spring</v>
      </c>
      <c r="I83">
        <v>29</v>
      </c>
      <c r="J83">
        <v>1457.7</v>
      </c>
      <c r="K83">
        <f>SUMIFS(J$2:J83,B$2:B83,B83,C$2:C83,C83,G$2:G83,G83)</f>
        <v>3335.2</v>
      </c>
    </row>
    <row r="84" spans="1:11" x14ac:dyDescent="0.25">
      <c r="A84" t="s">
        <v>67</v>
      </c>
      <c r="B84" t="s">
        <v>68</v>
      </c>
      <c r="C84" t="s">
        <v>69</v>
      </c>
      <c r="D84" s="8">
        <v>4</v>
      </c>
      <c r="E84" s="10">
        <v>32443</v>
      </c>
      <c r="F84">
        <f t="shared" si="4"/>
        <v>301</v>
      </c>
      <c r="G84">
        <f t="shared" si="5"/>
        <v>1989</v>
      </c>
      <c r="H84" s="2" t="str">
        <f t="shared" si="3"/>
        <v>Spring</v>
      </c>
      <c r="I84">
        <v>28</v>
      </c>
      <c r="J84">
        <v>1104.2</v>
      </c>
      <c r="K84">
        <f>SUMIFS(J$2:J84,B$2:B84,B84,C$2:C84,C84,G$2:G84,G84)</f>
        <v>4439.3999999999996</v>
      </c>
    </row>
    <row r="85" spans="1:11" x14ac:dyDescent="0.25">
      <c r="A85" t="s">
        <v>67</v>
      </c>
      <c r="B85" t="s">
        <v>68</v>
      </c>
      <c r="C85" t="s">
        <v>69</v>
      </c>
      <c r="D85" s="8">
        <v>4</v>
      </c>
      <c r="E85" s="10">
        <v>32471</v>
      </c>
      <c r="F85">
        <f t="shared" si="4"/>
        <v>329</v>
      </c>
      <c r="G85">
        <f t="shared" si="5"/>
        <v>1989</v>
      </c>
      <c r="H85" s="2" t="str">
        <f t="shared" si="3"/>
        <v>Spring</v>
      </c>
      <c r="I85">
        <v>28</v>
      </c>
      <c r="J85">
        <v>1941.1</v>
      </c>
      <c r="K85">
        <f>SUMIFS(J$2:J85,B$2:B85,B85,C$2:C85,C85,G$2:G85,G85)</f>
        <v>6380.5</v>
      </c>
    </row>
    <row r="86" spans="1:11" x14ac:dyDescent="0.25">
      <c r="A86" t="s">
        <v>67</v>
      </c>
      <c r="B86" t="s">
        <v>68</v>
      </c>
      <c r="C86" t="s">
        <v>69</v>
      </c>
      <c r="D86" s="8">
        <v>4</v>
      </c>
      <c r="E86" s="10">
        <v>32499</v>
      </c>
      <c r="F86">
        <f t="shared" si="4"/>
        <v>357</v>
      </c>
      <c r="G86">
        <f t="shared" si="5"/>
        <v>1989</v>
      </c>
      <c r="H86" s="2" t="str">
        <f t="shared" si="3"/>
        <v>Summer</v>
      </c>
      <c r="I86">
        <v>28</v>
      </c>
      <c r="J86">
        <v>1793.7</v>
      </c>
      <c r="K86">
        <f>SUMIFS(J$2:J86,B$2:B86,B86,C$2:C86,C86,G$2:G86,G86)</f>
        <v>8174.2</v>
      </c>
    </row>
    <row r="87" spans="1:11" x14ac:dyDescent="0.25">
      <c r="A87" t="s">
        <v>67</v>
      </c>
      <c r="B87" t="s">
        <v>68</v>
      </c>
      <c r="C87" t="s">
        <v>69</v>
      </c>
      <c r="D87" s="8">
        <v>4</v>
      </c>
      <c r="E87" s="10">
        <v>32527</v>
      </c>
      <c r="F87">
        <f t="shared" si="4"/>
        <v>19</v>
      </c>
      <c r="G87">
        <f t="shared" si="5"/>
        <v>1989</v>
      </c>
      <c r="H87" s="2" t="str">
        <f t="shared" si="3"/>
        <v>Summer</v>
      </c>
      <c r="I87">
        <v>28</v>
      </c>
      <c r="J87">
        <v>1180.0999999999999</v>
      </c>
      <c r="K87">
        <f>SUMIFS(J$2:J87,B$2:B87,B87,C$2:C87,C87,G$2:G87,G87)</f>
        <v>9354.2999999999993</v>
      </c>
    </row>
    <row r="88" spans="1:11" x14ac:dyDescent="0.25">
      <c r="A88" t="s">
        <v>67</v>
      </c>
      <c r="B88" t="s">
        <v>68</v>
      </c>
      <c r="C88" t="s">
        <v>69</v>
      </c>
      <c r="D88" s="8">
        <v>4</v>
      </c>
      <c r="E88" s="10">
        <v>32555</v>
      </c>
      <c r="F88">
        <f t="shared" si="4"/>
        <v>47</v>
      </c>
      <c r="G88">
        <f t="shared" si="5"/>
        <v>1989</v>
      </c>
      <c r="H88" s="2" t="str">
        <f t="shared" si="3"/>
        <v>Summer</v>
      </c>
      <c r="I88">
        <v>28</v>
      </c>
      <c r="J88">
        <v>2122.5</v>
      </c>
      <c r="K88">
        <f>SUMIFS(J$2:J88,B$2:B88,B88,C$2:C88,C88,G$2:G88,G88)</f>
        <v>11476.8</v>
      </c>
    </row>
    <row r="89" spans="1:11" x14ac:dyDescent="0.25">
      <c r="A89" t="s">
        <v>67</v>
      </c>
      <c r="B89" t="s">
        <v>68</v>
      </c>
      <c r="C89" t="s">
        <v>69</v>
      </c>
      <c r="D89" s="8">
        <v>4</v>
      </c>
      <c r="E89" s="10">
        <v>32583</v>
      </c>
      <c r="F89">
        <f t="shared" si="4"/>
        <v>75</v>
      </c>
      <c r="G89">
        <f t="shared" si="5"/>
        <v>1989</v>
      </c>
      <c r="H89" s="2" t="str">
        <f t="shared" si="3"/>
        <v>Autumn</v>
      </c>
      <c r="I89">
        <v>28</v>
      </c>
      <c r="J89">
        <v>1458.7</v>
      </c>
      <c r="K89">
        <f>SUMIFS(J$2:J89,B$2:B89,B89,C$2:C89,C89,G$2:G89,G89)</f>
        <v>12935.5</v>
      </c>
    </row>
    <row r="90" spans="1:11" x14ac:dyDescent="0.25">
      <c r="A90" t="s">
        <v>67</v>
      </c>
      <c r="B90" t="s">
        <v>68</v>
      </c>
      <c r="C90" t="s">
        <v>69</v>
      </c>
      <c r="D90" s="8">
        <v>4</v>
      </c>
      <c r="E90" s="10">
        <v>32611</v>
      </c>
      <c r="F90">
        <f t="shared" si="4"/>
        <v>103</v>
      </c>
      <c r="G90">
        <f t="shared" si="5"/>
        <v>1989</v>
      </c>
      <c r="H90" s="2" t="str">
        <f t="shared" si="3"/>
        <v>Autumn</v>
      </c>
      <c r="I90">
        <v>28</v>
      </c>
      <c r="J90">
        <v>807.2</v>
      </c>
      <c r="K90">
        <f>SUMIFS(J$2:J90,B$2:B90,B90,C$2:C90,C90,G$2:G90,G90)</f>
        <v>13742.7</v>
      </c>
    </row>
    <row r="91" spans="1:11" x14ac:dyDescent="0.25">
      <c r="A91" t="s">
        <v>67</v>
      </c>
      <c r="B91" t="s">
        <v>68</v>
      </c>
      <c r="C91" t="s">
        <v>69</v>
      </c>
      <c r="D91" s="8">
        <v>4</v>
      </c>
      <c r="E91" s="10">
        <v>32639</v>
      </c>
      <c r="F91">
        <f t="shared" si="4"/>
        <v>131</v>
      </c>
      <c r="G91">
        <f t="shared" si="5"/>
        <v>1989</v>
      </c>
      <c r="H91" s="2" t="str">
        <f t="shared" si="3"/>
        <v>Autumn</v>
      </c>
      <c r="I91">
        <v>28</v>
      </c>
      <c r="J91">
        <v>823.8</v>
      </c>
      <c r="K91">
        <f>SUMIFS(J$2:J91,B$2:B91,B91,C$2:C91,C91,G$2:G91,G91)</f>
        <v>14566.5</v>
      </c>
    </row>
    <row r="92" spans="1:11" x14ac:dyDescent="0.25">
      <c r="A92" t="s">
        <v>67</v>
      </c>
      <c r="B92" t="s">
        <v>68</v>
      </c>
      <c r="C92" t="s">
        <v>69</v>
      </c>
      <c r="D92" s="8">
        <v>4</v>
      </c>
      <c r="E92" s="10">
        <v>32667</v>
      </c>
      <c r="F92">
        <f t="shared" si="4"/>
        <v>159</v>
      </c>
      <c r="G92">
        <f t="shared" si="5"/>
        <v>1990</v>
      </c>
      <c r="H92" s="2" t="str">
        <f t="shared" si="3"/>
        <v>Winter</v>
      </c>
      <c r="I92">
        <v>28</v>
      </c>
      <c r="J92">
        <v>720.5</v>
      </c>
      <c r="K92">
        <f>SUMIFS(J$2:J92,B$2:B92,B92,C$2:C92,C92,G$2:G92,G92)</f>
        <v>720.5</v>
      </c>
    </row>
    <row r="93" spans="1:11" x14ac:dyDescent="0.25">
      <c r="A93" t="s">
        <v>67</v>
      </c>
      <c r="B93" t="s">
        <v>68</v>
      </c>
      <c r="C93" t="s">
        <v>69</v>
      </c>
      <c r="D93" s="8">
        <v>4</v>
      </c>
      <c r="E93" s="10">
        <v>32695</v>
      </c>
      <c r="F93">
        <f t="shared" si="4"/>
        <v>187</v>
      </c>
      <c r="G93">
        <f t="shared" si="5"/>
        <v>1990</v>
      </c>
      <c r="H93" s="2" t="str">
        <f t="shared" si="3"/>
        <v>Winter</v>
      </c>
      <c r="I93">
        <v>28</v>
      </c>
      <c r="J93">
        <v>309.60000000000002</v>
      </c>
      <c r="K93">
        <f>SUMIFS(J$2:J93,B$2:B93,B93,C$2:C93,C93,G$2:G93,G93)</f>
        <v>1030.0999999999999</v>
      </c>
    </row>
    <row r="94" spans="1:11" x14ac:dyDescent="0.25">
      <c r="A94" t="s">
        <v>67</v>
      </c>
      <c r="B94" t="s">
        <v>68</v>
      </c>
      <c r="C94" t="s">
        <v>69</v>
      </c>
      <c r="D94" s="8">
        <v>4</v>
      </c>
      <c r="E94" s="10">
        <v>32723</v>
      </c>
      <c r="F94">
        <f t="shared" si="4"/>
        <v>215</v>
      </c>
      <c r="G94">
        <f t="shared" si="5"/>
        <v>1990</v>
      </c>
      <c r="H94" s="2" t="str">
        <f t="shared" si="3"/>
        <v>Winter</v>
      </c>
      <c r="I94">
        <v>28</v>
      </c>
      <c r="J94">
        <v>320.2</v>
      </c>
      <c r="K94">
        <f>SUMIFS(J$2:J94,B$2:B94,B94,C$2:C94,C94,G$2:G94,G94)</f>
        <v>1350.3</v>
      </c>
    </row>
    <row r="95" spans="1:11" x14ac:dyDescent="0.25">
      <c r="A95" t="s">
        <v>67</v>
      </c>
      <c r="B95" t="s">
        <v>68</v>
      </c>
      <c r="C95" t="s">
        <v>69</v>
      </c>
      <c r="D95" s="8">
        <v>4</v>
      </c>
      <c r="E95" s="10">
        <v>32751</v>
      </c>
      <c r="F95">
        <f t="shared" si="4"/>
        <v>243</v>
      </c>
      <c r="G95">
        <f t="shared" si="5"/>
        <v>1990</v>
      </c>
      <c r="H95" s="2" t="str">
        <f t="shared" si="3"/>
        <v>Winter</v>
      </c>
      <c r="I95">
        <v>28</v>
      </c>
      <c r="J95">
        <v>459</v>
      </c>
      <c r="K95">
        <f>SUMIFS(J$2:J95,B$2:B95,B95,C$2:C95,C95,G$2:G95,G95)</f>
        <v>1809.3</v>
      </c>
    </row>
    <row r="96" spans="1:11" x14ac:dyDescent="0.25">
      <c r="A96" t="s">
        <v>67</v>
      </c>
      <c r="B96" t="s">
        <v>68</v>
      </c>
      <c r="C96" t="s">
        <v>69</v>
      </c>
      <c r="D96" s="8">
        <v>4</v>
      </c>
      <c r="E96" s="10">
        <v>32779</v>
      </c>
      <c r="F96">
        <f t="shared" si="4"/>
        <v>271</v>
      </c>
      <c r="G96">
        <f t="shared" si="5"/>
        <v>1990</v>
      </c>
      <c r="H96" s="2" t="str">
        <f t="shared" si="3"/>
        <v>Spring</v>
      </c>
      <c r="I96">
        <v>28</v>
      </c>
      <c r="J96">
        <v>1254.7</v>
      </c>
      <c r="K96">
        <f>SUMIFS(J$2:J96,B$2:B96,B96,C$2:C96,C96,G$2:G96,G96)</f>
        <v>3064</v>
      </c>
    </row>
    <row r="97" spans="1:11" x14ac:dyDescent="0.25">
      <c r="A97" t="s">
        <v>67</v>
      </c>
      <c r="B97" t="s">
        <v>68</v>
      </c>
      <c r="C97" t="s">
        <v>69</v>
      </c>
      <c r="D97" s="8">
        <v>4</v>
      </c>
      <c r="E97" s="10">
        <v>32807</v>
      </c>
      <c r="F97">
        <f t="shared" si="4"/>
        <v>299</v>
      </c>
      <c r="G97">
        <f t="shared" si="5"/>
        <v>1990</v>
      </c>
      <c r="H97" s="2" t="str">
        <f t="shared" si="3"/>
        <v>Spring</v>
      </c>
      <c r="I97">
        <v>28</v>
      </c>
      <c r="J97">
        <v>2006</v>
      </c>
      <c r="K97">
        <f>SUMIFS(J$2:J97,B$2:B97,B97,C$2:C97,C97,G$2:G97,G97)</f>
        <v>5070</v>
      </c>
    </row>
    <row r="98" spans="1:11" x14ac:dyDescent="0.25">
      <c r="A98" t="s">
        <v>67</v>
      </c>
      <c r="B98" t="s">
        <v>68</v>
      </c>
      <c r="C98" t="s">
        <v>69</v>
      </c>
      <c r="D98" s="8">
        <v>4</v>
      </c>
      <c r="E98" s="10">
        <v>32835</v>
      </c>
      <c r="F98">
        <f t="shared" si="4"/>
        <v>327</v>
      </c>
      <c r="G98">
        <f t="shared" si="5"/>
        <v>1990</v>
      </c>
      <c r="H98" s="2" t="str">
        <f t="shared" si="3"/>
        <v>Spring</v>
      </c>
      <c r="I98">
        <v>28</v>
      </c>
      <c r="J98">
        <v>1765.1</v>
      </c>
      <c r="K98">
        <f>SUMIFS(J$2:J98,B$2:B98,B98,C$2:C98,C98,G$2:G98,G98)</f>
        <v>6835.1</v>
      </c>
    </row>
    <row r="99" spans="1:11" x14ac:dyDescent="0.25">
      <c r="A99" t="s">
        <v>67</v>
      </c>
      <c r="B99" t="s">
        <v>68</v>
      </c>
      <c r="C99" t="s">
        <v>69</v>
      </c>
      <c r="D99" s="8">
        <v>4</v>
      </c>
      <c r="E99" s="10">
        <v>32863</v>
      </c>
      <c r="F99">
        <f t="shared" si="4"/>
        <v>355</v>
      </c>
      <c r="G99">
        <f t="shared" si="5"/>
        <v>1990</v>
      </c>
      <c r="H99" s="2" t="str">
        <f t="shared" si="3"/>
        <v>Summer</v>
      </c>
      <c r="I99">
        <v>28</v>
      </c>
      <c r="J99">
        <v>2013.9</v>
      </c>
      <c r="K99">
        <f>SUMIFS(J$2:J99,B$2:B99,B99,C$2:C99,C99,G$2:G99,G99)</f>
        <v>8849</v>
      </c>
    </row>
    <row r="100" spans="1:11" x14ac:dyDescent="0.25">
      <c r="A100" t="s">
        <v>67</v>
      </c>
      <c r="B100" t="s">
        <v>68</v>
      </c>
      <c r="C100" t="s">
        <v>69</v>
      </c>
      <c r="D100" s="8">
        <v>4</v>
      </c>
      <c r="E100" s="10">
        <v>32891</v>
      </c>
      <c r="F100">
        <f t="shared" si="4"/>
        <v>18</v>
      </c>
      <c r="G100">
        <f t="shared" si="5"/>
        <v>1990</v>
      </c>
      <c r="H100" s="2" t="str">
        <f t="shared" si="3"/>
        <v>Summer</v>
      </c>
      <c r="I100">
        <v>28</v>
      </c>
      <c r="J100">
        <v>1894.4</v>
      </c>
      <c r="K100">
        <f>SUMIFS(J$2:J100,B$2:B100,B100,C$2:C100,C100,G$2:G100,G100)</f>
        <v>10743.4</v>
      </c>
    </row>
    <row r="101" spans="1:11" x14ac:dyDescent="0.25">
      <c r="A101" t="s">
        <v>67</v>
      </c>
      <c r="B101" t="s">
        <v>68</v>
      </c>
      <c r="C101" t="s">
        <v>69</v>
      </c>
      <c r="D101" s="8">
        <v>4</v>
      </c>
      <c r="E101" s="10">
        <v>32919</v>
      </c>
      <c r="F101">
        <f t="shared" si="4"/>
        <v>46</v>
      </c>
      <c r="G101">
        <f t="shared" si="5"/>
        <v>1990</v>
      </c>
      <c r="H101" s="2" t="str">
        <f t="shared" si="3"/>
        <v>Summer</v>
      </c>
      <c r="I101">
        <v>28</v>
      </c>
      <c r="J101">
        <v>1498</v>
      </c>
      <c r="K101">
        <f>SUMIFS(J$2:J101,B$2:B101,B101,C$2:C101,C101,G$2:G101,G101)</f>
        <v>12241.4</v>
      </c>
    </row>
    <row r="102" spans="1:11" x14ac:dyDescent="0.25">
      <c r="A102" t="s">
        <v>67</v>
      </c>
      <c r="B102" t="s">
        <v>68</v>
      </c>
      <c r="C102" t="s">
        <v>69</v>
      </c>
      <c r="D102" s="8">
        <v>4</v>
      </c>
      <c r="E102" s="10">
        <v>32951</v>
      </c>
      <c r="F102">
        <f t="shared" si="4"/>
        <v>78</v>
      </c>
      <c r="G102">
        <f t="shared" si="5"/>
        <v>1990</v>
      </c>
      <c r="H102" s="2" t="str">
        <f t="shared" si="3"/>
        <v>Autumn</v>
      </c>
      <c r="I102">
        <v>32</v>
      </c>
      <c r="J102">
        <v>1024.3</v>
      </c>
      <c r="K102">
        <f>SUMIFS(J$2:J102,B$2:B102,B102,C$2:C102,C102,G$2:G102,G102)</f>
        <v>13265.699999999999</v>
      </c>
    </row>
    <row r="103" spans="1:11" x14ac:dyDescent="0.25">
      <c r="A103" t="s">
        <v>67</v>
      </c>
      <c r="B103" t="s">
        <v>68</v>
      </c>
      <c r="C103" t="s">
        <v>69</v>
      </c>
      <c r="D103" s="8">
        <v>4</v>
      </c>
      <c r="E103" s="10">
        <v>32975</v>
      </c>
      <c r="F103">
        <f t="shared" si="4"/>
        <v>102</v>
      </c>
      <c r="G103">
        <f t="shared" si="5"/>
        <v>1990</v>
      </c>
      <c r="H103" s="2" t="str">
        <f t="shared" si="3"/>
        <v>Autumn</v>
      </c>
      <c r="I103">
        <v>24</v>
      </c>
      <c r="J103">
        <v>866.7</v>
      </c>
      <c r="K103">
        <f>SUMIFS(J$2:J103,B$2:B103,B103,C$2:C103,C103,G$2:G103,G103)</f>
        <v>14132.4</v>
      </c>
    </row>
    <row r="104" spans="1:11" x14ac:dyDescent="0.25">
      <c r="A104" t="s">
        <v>67</v>
      </c>
      <c r="B104" t="s">
        <v>68</v>
      </c>
      <c r="C104" t="s">
        <v>69</v>
      </c>
      <c r="D104" s="8">
        <v>4</v>
      </c>
      <c r="E104" s="10">
        <v>33002</v>
      </c>
      <c r="F104">
        <f t="shared" si="4"/>
        <v>129</v>
      </c>
      <c r="G104">
        <f t="shared" si="5"/>
        <v>1990</v>
      </c>
      <c r="H104" s="2" t="str">
        <f t="shared" si="3"/>
        <v>Autumn</v>
      </c>
      <c r="I104">
        <v>27</v>
      </c>
      <c r="J104">
        <v>1061.8</v>
      </c>
      <c r="K104">
        <f>SUMIFS(J$2:J104,B$2:B104,B104,C$2:C104,C104,G$2:G104,G104)</f>
        <v>15194.199999999999</v>
      </c>
    </row>
    <row r="105" spans="1:11" x14ac:dyDescent="0.25">
      <c r="A105" t="s">
        <v>67</v>
      </c>
      <c r="B105" t="s">
        <v>68</v>
      </c>
      <c r="C105" t="s">
        <v>69</v>
      </c>
      <c r="D105" s="8">
        <v>4</v>
      </c>
      <c r="E105" s="10">
        <v>33031</v>
      </c>
      <c r="F105">
        <f t="shared" si="4"/>
        <v>158</v>
      </c>
      <c r="G105">
        <f t="shared" si="5"/>
        <v>1991</v>
      </c>
      <c r="H105" s="2" t="str">
        <f t="shared" si="3"/>
        <v>Winter</v>
      </c>
      <c r="I105">
        <v>29</v>
      </c>
      <c r="J105">
        <v>896.4</v>
      </c>
      <c r="K105">
        <f>SUMIFS(J$2:J105,B$2:B105,B105,C$2:C105,C105,G$2:G105,G105)</f>
        <v>896.4</v>
      </c>
    </row>
    <row r="106" spans="1:11" x14ac:dyDescent="0.25">
      <c r="A106" t="s">
        <v>67</v>
      </c>
      <c r="B106" t="s">
        <v>68</v>
      </c>
      <c r="C106" t="s">
        <v>69</v>
      </c>
      <c r="D106" s="8">
        <v>4</v>
      </c>
      <c r="E106" s="10">
        <v>33059</v>
      </c>
      <c r="F106">
        <f t="shared" si="4"/>
        <v>186</v>
      </c>
      <c r="G106">
        <f t="shared" si="5"/>
        <v>1991</v>
      </c>
      <c r="H106" s="2" t="str">
        <f t="shared" si="3"/>
        <v>Winter</v>
      </c>
      <c r="I106">
        <v>28</v>
      </c>
      <c r="J106">
        <v>481.9</v>
      </c>
      <c r="K106">
        <f>SUMIFS(J$2:J106,B$2:B106,B106,C$2:C106,C106,G$2:G106,G106)</f>
        <v>1378.3</v>
      </c>
    </row>
    <row r="107" spans="1:11" x14ac:dyDescent="0.25">
      <c r="A107" t="s">
        <v>67</v>
      </c>
      <c r="B107" t="s">
        <v>68</v>
      </c>
      <c r="C107" t="s">
        <v>69</v>
      </c>
      <c r="D107" s="8">
        <v>4</v>
      </c>
      <c r="E107" s="10">
        <v>33087</v>
      </c>
      <c r="F107">
        <f t="shared" si="4"/>
        <v>214</v>
      </c>
      <c r="G107">
        <f t="shared" si="5"/>
        <v>1991</v>
      </c>
      <c r="H107" s="2" t="str">
        <f t="shared" si="3"/>
        <v>Winter</v>
      </c>
      <c r="I107">
        <v>28</v>
      </c>
      <c r="J107">
        <v>823.1</v>
      </c>
      <c r="K107">
        <f>SUMIFS(J$2:J107,B$2:B107,B107,C$2:C107,C107,G$2:G107,G107)</f>
        <v>2201.4</v>
      </c>
    </row>
    <row r="108" spans="1:11" x14ac:dyDescent="0.25">
      <c r="A108" t="s">
        <v>67</v>
      </c>
      <c r="B108" t="s">
        <v>68</v>
      </c>
      <c r="C108" t="s">
        <v>69</v>
      </c>
      <c r="D108" s="8">
        <v>4</v>
      </c>
      <c r="E108" s="10">
        <v>33115</v>
      </c>
      <c r="F108">
        <f t="shared" si="4"/>
        <v>242</v>
      </c>
      <c r="G108">
        <f t="shared" si="5"/>
        <v>1991</v>
      </c>
      <c r="H108" s="2" t="str">
        <f t="shared" si="3"/>
        <v>Winter</v>
      </c>
      <c r="I108">
        <v>28</v>
      </c>
      <c r="J108">
        <v>770</v>
      </c>
      <c r="K108">
        <f>SUMIFS(J$2:J108,B$2:B108,B108,C$2:C108,C108,G$2:G108,G108)</f>
        <v>2971.4</v>
      </c>
    </row>
    <row r="109" spans="1:11" x14ac:dyDescent="0.25">
      <c r="A109" t="s">
        <v>67</v>
      </c>
      <c r="B109" t="s">
        <v>68</v>
      </c>
      <c r="C109" t="s">
        <v>69</v>
      </c>
      <c r="D109" s="8">
        <v>4</v>
      </c>
      <c r="E109" s="10">
        <v>33143</v>
      </c>
      <c r="F109">
        <f t="shared" si="4"/>
        <v>270</v>
      </c>
      <c r="G109">
        <f t="shared" si="5"/>
        <v>1991</v>
      </c>
      <c r="H109" s="2" t="str">
        <f t="shared" si="3"/>
        <v>Spring</v>
      </c>
      <c r="I109">
        <v>28</v>
      </c>
      <c r="J109">
        <v>2217.5</v>
      </c>
      <c r="K109">
        <f>SUMIFS(J$2:J109,B$2:B109,B109,C$2:C109,C109,G$2:G109,G109)</f>
        <v>5188.8999999999996</v>
      </c>
    </row>
    <row r="110" spans="1:11" x14ac:dyDescent="0.25">
      <c r="A110" t="s">
        <v>67</v>
      </c>
      <c r="B110" t="s">
        <v>68</v>
      </c>
      <c r="C110" t="s">
        <v>69</v>
      </c>
      <c r="D110" s="8">
        <v>4</v>
      </c>
      <c r="E110" s="10">
        <v>33171</v>
      </c>
      <c r="F110">
        <f t="shared" si="4"/>
        <v>298</v>
      </c>
      <c r="G110">
        <f t="shared" si="5"/>
        <v>1991</v>
      </c>
      <c r="H110" s="2" t="str">
        <f t="shared" si="3"/>
        <v>Spring</v>
      </c>
      <c r="I110">
        <v>28</v>
      </c>
      <c r="J110">
        <v>2028.2</v>
      </c>
      <c r="K110">
        <f>SUMIFS(J$2:J110,B$2:B110,B110,C$2:C110,C110,G$2:G110,G110)</f>
        <v>7217.0999999999995</v>
      </c>
    </row>
    <row r="111" spans="1:11" x14ac:dyDescent="0.25">
      <c r="A111" t="s">
        <v>67</v>
      </c>
      <c r="B111" t="s">
        <v>68</v>
      </c>
      <c r="C111" t="s">
        <v>69</v>
      </c>
      <c r="D111" s="8">
        <v>4</v>
      </c>
      <c r="E111" s="10">
        <v>33199</v>
      </c>
      <c r="F111">
        <f t="shared" si="4"/>
        <v>326</v>
      </c>
      <c r="G111">
        <f t="shared" si="5"/>
        <v>1991</v>
      </c>
      <c r="H111" s="2" t="str">
        <f t="shared" si="3"/>
        <v>Spring</v>
      </c>
      <c r="I111">
        <v>28</v>
      </c>
      <c r="J111">
        <v>1746.2</v>
      </c>
      <c r="K111">
        <f>SUMIFS(J$2:J111,B$2:B111,B111,C$2:C111,C111,G$2:G111,G111)</f>
        <v>8963.2999999999993</v>
      </c>
    </row>
    <row r="112" spans="1:11" x14ac:dyDescent="0.25">
      <c r="A112" t="s">
        <v>67</v>
      </c>
      <c r="B112" t="s">
        <v>68</v>
      </c>
      <c r="C112" t="s">
        <v>69</v>
      </c>
      <c r="D112" s="8">
        <v>4</v>
      </c>
      <c r="E112" s="10">
        <v>33227</v>
      </c>
      <c r="F112">
        <f t="shared" si="4"/>
        <v>354</v>
      </c>
      <c r="G112">
        <f t="shared" si="5"/>
        <v>1991</v>
      </c>
      <c r="H112" s="2" t="str">
        <f t="shared" si="3"/>
        <v>Summer</v>
      </c>
      <c r="I112">
        <v>28</v>
      </c>
      <c r="J112">
        <v>1814.9</v>
      </c>
      <c r="K112">
        <f>SUMIFS(J$2:J112,B$2:B112,B112,C$2:C112,C112,G$2:G112,G112)</f>
        <v>10778.199999999999</v>
      </c>
    </row>
    <row r="113" spans="1:11" x14ac:dyDescent="0.25">
      <c r="A113" t="s">
        <v>67</v>
      </c>
      <c r="B113" t="s">
        <v>68</v>
      </c>
      <c r="C113" t="s">
        <v>69</v>
      </c>
      <c r="D113" s="8">
        <v>4</v>
      </c>
      <c r="E113" s="10">
        <v>33255</v>
      </c>
      <c r="F113">
        <f t="shared" si="4"/>
        <v>17</v>
      </c>
      <c r="G113">
        <f t="shared" si="5"/>
        <v>1991</v>
      </c>
      <c r="H113" s="2" t="str">
        <f t="shared" si="3"/>
        <v>Summer</v>
      </c>
      <c r="I113">
        <v>28</v>
      </c>
      <c r="J113">
        <v>986.5</v>
      </c>
      <c r="K113">
        <f>SUMIFS(J$2:J113,B$2:B113,B113,C$2:C113,C113,G$2:G113,G113)</f>
        <v>11764.699999999999</v>
      </c>
    </row>
    <row r="114" spans="1:11" x14ac:dyDescent="0.25">
      <c r="A114" t="s">
        <v>67</v>
      </c>
      <c r="B114" t="s">
        <v>68</v>
      </c>
      <c r="C114" t="s">
        <v>69</v>
      </c>
      <c r="D114" s="8">
        <v>4</v>
      </c>
      <c r="E114" s="10">
        <v>33283</v>
      </c>
      <c r="F114">
        <f t="shared" si="4"/>
        <v>45</v>
      </c>
      <c r="G114">
        <f t="shared" si="5"/>
        <v>1991</v>
      </c>
      <c r="H114" s="2" t="str">
        <f t="shared" si="3"/>
        <v>Summer</v>
      </c>
      <c r="I114">
        <v>28</v>
      </c>
      <c r="J114">
        <v>1169.7</v>
      </c>
      <c r="K114">
        <f>SUMIFS(J$2:J114,B$2:B114,B114,C$2:C114,C114,G$2:G114,G114)</f>
        <v>12934.4</v>
      </c>
    </row>
    <row r="115" spans="1:11" x14ac:dyDescent="0.25">
      <c r="A115" t="s">
        <v>67</v>
      </c>
      <c r="B115" t="s">
        <v>68</v>
      </c>
      <c r="C115" t="s">
        <v>69</v>
      </c>
      <c r="D115" s="8">
        <v>4</v>
      </c>
      <c r="E115" s="10">
        <v>33310</v>
      </c>
      <c r="F115">
        <f t="shared" si="4"/>
        <v>72</v>
      </c>
      <c r="G115">
        <f t="shared" si="5"/>
        <v>1991</v>
      </c>
      <c r="H115" s="2" t="str">
        <f t="shared" si="3"/>
        <v>Autumn</v>
      </c>
      <c r="I115">
        <v>27</v>
      </c>
      <c r="J115">
        <v>1952.1</v>
      </c>
      <c r="K115">
        <f>SUMIFS(J$2:J115,B$2:B115,B115,C$2:C115,C115,G$2:G115,G115)</f>
        <v>14886.5</v>
      </c>
    </row>
    <row r="116" spans="1:11" x14ac:dyDescent="0.25">
      <c r="A116" t="s">
        <v>67</v>
      </c>
      <c r="B116" t="s">
        <v>68</v>
      </c>
      <c r="C116" t="s">
        <v>69</v>
      </c>
      <c r="D116" s="8">
        <v>4</v>
      </c>
      <c r="E116" s="10">
        <v>33339</v>
      </c>
      <c r="F116">
        <f t="shared" si="4"/>
        <v>101</v>
      </c>
      <c r="G116">
        <f t="shared" si="5"/>
        <v>1991</v>
      </c>
      <c r="H116" s="2" t="str">
        <f t="shared" si="3"/>
        <v>Autumn</v>
      </c>
      <c r="I116">
        <v>29</v>
      </c>
      <c r="J116">
        <v>804.7</v>
      </c>
      <c r="K116">
        <f>SUMIFS(J$2:J116,B$2:B116,B116,C$2:C116,C116,G$2:G116,G116)</f>
        <v>15691.2</v>
      </c>
    </row>
    <row r="117" spans="1:11" x14ac:dyDescent="0.25">
      <c r="A117" t="s">
        <v>67</v>
      </c>
      <c r="B117" t="s">
        <v>68</v>
      </c>
      <c r="C117" t="s">
        <v>69</v>
      </c>
      <c r="D117" s="8">
        <v>4</v>
      </c>
      <c r="E117" s="10">
        <v>33367</v>
      </c>
      <c r="F117">
        <f t="shared" si="4"/>
        <v>129</v>
      </c>
      <c r="G117">
        <f t="shared" si="5"/>
        <v>1991</v>
      </c>
      <c r="H117" s="2" t="str">
        <f t="shared" si="3"/>
        <v>Autumn</v>
      </c>
      <c r="I117">
        <v>28</v>
      </c>
      <c r="J117">
        <v>626.6</v>
      </c>
      <c r="K117">
        <f>SUMIFS(J$2:J117,B$2:B117,B117,C$2:C117,C117,G$2:G117,G117)</f>
        <v>16317.800000000001</v>
      </c>
    </row>
    <row r="118" spans="1:11" x14ac:dyDescent="0.25">
      <c r="A118" t="s">
        <v>67</v>
      </c>
      <c r="B118" t="s">
        <v>68</v>
      </c>
      <c r="C118" t="s">
        <v>69</v>
      </c>
      <c r="D118" s="8">
        <v>4</v>
      </c>
      <c r="E118" s="10">
        <v>33395</v>
      </c>
      <c r="F118">
        <f t="shared" si="4"/>
        <v>157</v>
      </c>
      <c r="G118">
        <f t="shared" si="5"/>
        <v>1992</v>
      </c>
      <c r="H118" s="2" t="str">
        <f t="shared" si="3"/>
        <v>Winter</v>
      </c>
      <c r="I118">
        <v>28</v>
      </c>
      <c r="J118">
        <v>507.8</v>
      </c>
      <c r="K118">
        <f>SUMIFS(J$2:J118,B$2:B118,B118,C$2:C118,C118,G$2:G118,G118)</f>
        <v>507.8</v>
      </c>
    </row>
    <row r="119" spans="1:11" x14ac:dyDescent="0.25">
      <c r="A119" t="s">
        <v>67</v>
      </c>
      <c r="B119" t="s">
        <v>68</v>
      </c>
      <c r="C119" t="s">
        <v>69</v>
      </c>
      <c r="D119" s="8">
        <v>4</v>
      </c>
      <c r="E119" s="10">
        <v>33423</v>
      </c>
      <c r="F119">
        <f t="shared" si="4"/>
        <v>185</v>
      </c>
      <c r="G119">
        <f t="shared" si="5"/>
        <v>1992</v>
      </c>
      <c r="H119" s="2" t="str">
        <f t="shared" si="3"/>
        <v>Winter</v>
      </c>
      <c r="I119">
        <v>28</v>
      </c>
      <c r="J119">
        <v>476.2</v>
      </c>
      <c r="K119">
        <f>SUMIFS(J$2:J119,B$2:B119,B119,C$2:C119,C119,G$2:G119,G119)</f>
        <v>984</v>
      </c>
    </row>
    <row r="120" spans="1:11" x14ac:dyDescent="0.25">
      <c r="A120" t="s">
        <v>67</v>
      </c>
      <c r="B120" t="s">
        <v>68</v>
      </c>
      <c r="C120" t="s">
        <v>69</v>
      </c>
      <c r="D120" s="8">
        <v>4</v>
      </c>
      <c r="E120" s="10">
        <v>33451</v>
      </c>
      <c r="F120">
        <f t="shared" si="4"/>
        <v>213</v>
      </c>
      <c r="G120">
        <f t="shared" si="5"/>
        <v>1992</v>
      </c>
      <c r="H120" s="2" t="str">
        <f t="shared" si="3"/>
        <v>Winter</v>
      </c>
      <c r="I120">
        <v>28</v>
      </c>
      <c r="J120">
        <v>371.6</v>
      </c>
      <c r="K120">
        <f>SUMIFS(J$2:J120,B$2:B120,B120,C$2:C120,C120,G$2:G120,G120)</f>
        <v>1355.6</v>
      </c>
    </row>
    <row r="121" spans="1:11" x14ac:dyDescent="0.25">
      <c r="A121" t="s">
        <v>67</v>
      </c>
      <c r="B121" t="s">
        <v>68</v>
      </c>
      <c r="C121" t="s">
        <v>69</v>
      </c>
      <c r="D121" s="8">
        <v>4</v>
      </c>
      <c r="E121" s="10">
        <v>33479</v>
      </c>
      <c r="F121">
        <f t="shared" si="4"/>
        <v>241</v>
      </c>
      <c r="G121">
        <f t="shared" si="5"/>
        <v>1992</v>
      </c>
      <c r="H121" s="2" t="str">
        <f t="shared" si="3"/>
        <v>Winter</v>
      </c>
      <c r="I121">
        <v>28</v>
      </c>
      <c r="J121">
        <v>948.7</v>
      </c>
      <c r="K121">
        <f>SUMIFS(J$2:J121,B$2:B121,B121,C$2:C121,C121,G$2:G121,G121)</f>
        <v>2304.3000000000002</v>
      </c>
    </row>
    <row r="122" spans="1:11" x14ac:dyDescent="0.25">
      <c r="A122" t="s">
        <v>67</v>
      </c>
      <c r="B122" t="s">
        <v>68</v>
      </c>
      <c r="C122" t="s">
        <v>69</v>
      </c>
      <c r="D122" s="8">
        <v>4</v>
      </c>
      <c r="E122" s="10">
        <v>33507</v>
      </c>
      <c r="F122">
        <f t="shared" si="4"/>
        <v>269</v>
      </c>
      <c r="G122">
        <f t="shared" si="5"/>
        <v>1992</v>
      </c>
      <c r="H122" s="2" t="str">
        <f t="shared" si="3"/>
        <v>Spring</v>
      </c>
      <c r="I122">
        <v>28</v>
      </c>
      <c r="J122">
        <v>1552</v>
      </c>
      <c r="K122">
        <f>SUMIFS(J$2:J122,B$2:B122,B122,C$2:C122,C122,G$2:G122,G122)</f>
        <v>3856.3</v>
      </c>
    </row>
    <row r="123" spans="1:11" x14ac:dyDescent="0.25">
      <c r="A123" t="s">
        <v>67</v>
      </c>
      <c r="B123" t="s">
        <v>68</v>
      </c>
      <c r="C123" t="s">
        <v>69</v>
      </c>
      <c r="D123" s="8">
        <v>4</v>
      </c>
      <c r="E123" s="10">
        <v>33535</v>
      </c>
      <c r="F123">
        <f t="shared" si="4"/>
        <v>297</v>
      </c>
      <c r="G123">
        <f t="shared" si="5"/>
        <v>1992</v>
      </c>
      <c r="H123" s="2" t="str">
        <f t="shared" si="3"/>
        <v>Spring</v>
      </c>
      <c r="I123">
        <v>28</v>
      </c>
      <c r="J123">
        <v>1626.1</v>
      </c>
      <c r="K123">
        <f>SUMIFS(J$2:J123,B$2:B123,B123,C$2:C123,C123,G$2:G123,G123)</f>
        <v>5482.4</v>
      </c>
    </row>
    <row r="124" spans="1:11" x14ac:dyDescent="0.25">
      <c r="A124" t="s">
        <v>67</v>
      </c>
      <c r="B124" t="s">
        <v>68</v>
      </c>
      <c r="C124" t="s">
        <v>69</v>
      </c>
      <c r="D124" s="8">
        <v>4</v>
      </c>
      <c r="E124" s="10">
        <v>33563</v>
      </c>
      <c r="F124">
        <f t="shared" si="4"/>
        <v>325</v>
      </c>
      <c r="G124">
        <f t="shared" si="5"/>
        <v>1992</v>
      </c>
      <c r="H124" s="2" t="str">
        <f t="shared" si="3"/>
        <v>Spring</v>
      </c>
      <c r="I124">
        <v>28</v>
      </c>
      <c r="J124">
        <v>1538</v>
      </c>
      <c r="K124">
        <f>SUMIFS(J$2:J124,B$2:B124,B124,C$2:C124,C124,G$2:G124,G124)</f>
        <v>7020.4</v>
      </c>
    </row>
    <row r="125" spans="1:11" x14ac:dyDescent="0.25">
      <c r="A125" t="s">
        <v>67</v>
      </c>
      <c r="B125" t="s">
        <v>68</v>
      </c>
      <c r="C125" t="s">
        <v>69</v>
      </c>
      <c r="D125" s="8">
        <v>4</v>
      </c>
      <c r="E125" s="10">
        <v>33591</v>
      </c>
      <c r="F125">
        <f t="shared" si="4"/>
        <v>353</v>
      </c>
      <c r="G125">
        <f t="shared" si="5"/>
        <v>1992</v>
      </c>
      <c r="H125" s="2" t="str">
        <f t="shared" si="3"/>
        <v>Summer</v>
      </c>
      <c r="I125">
        <v>28</v>
      </c>
      <c r="J125">
        <v>1253.5999999999999</v>
      </c>
      <c r="K125">
        <f>SUMIFS(J$2:J125,B$2:B125,B125,C$2:C125,C125,G$2:G125,G125)</f>
        <v>8274</v>
      </c>
    </row>
    <row r="126" spans="1:11" x14ac:dyDescent="0.25">
      <c r="A126" t="s">
        <v>67</v>
      </c>
      <c r="B126" t="s">
        <v>68</v>
      </c>
      <c r="C126" t="s">
        <v>69</v>
      </c>
      <c r="D126" s="8">
        <v>4</v>
      </c>
      <c r="E126" s="10">
        <v>33619</v>
      </c>
      <c r="F126">
        <f t="shared" si="4"/>
        <v>16</v>
      </c>
      <c r="G126">
        <f t="shared" si="5"/>
        <v>1992</v>
      </c>
      <c r="H126" s="2" t="str">
        <f t="shared" si="3"/>
        <v>Summer</v>
      </c>
      <c r="I126">
        <v>28</v>
      </c>
      <c r="J126">
        <v>1319.9</v>
      </c>
      <c r="K126">
        <f>SUMIFS(J$2:J126,B$2:B126,B126,C$2:C126,C126,G$2:G126,G126)</f>
        <v>9593.9</v>
      </c>
    </row>
    <row r="127" spans="1:11" x14ac:dyDescent="0.25">
      <c r="A127" t="s">
        <v>67</v>
      </c>
      <c r="B127" t="s">
        <v>68</v>
      </c>
      <c r="C127" t="s">
        <v>69</v>
      </c>
      <c r="D127" s="8">
        <v>4</v>
      </c>
      <c r="E127" s="10">
        <v>33647</v>
      </c>
      <c r="F127">
        <f t="shared" si="4"/>
        <v>44</v>
      </c>
      <c r="G127">
        <f t="shared" si="5"/>
        <v>1992</v>
      </c>
      <c r="H127" s="2" t="str">
        <f t="shared" si="3"/>
        <v>Summer</v>
      </c>
      <c r="I127">
        <v>28</v>
      </c>
      <c r="J127">
        <v>1630.7</v>
      </c>
      <c r="K127">
        <f>SUMIFS(J$2:J127,B$2:B127,B127,C$2:C127,C127,G$2:G127,G127)</f>
        <v>11224.6</v>
      </c>
    </row>
    <row r="128" spans="1:11" x14ac:dyDescent="0.25">
      <c r="A128" t="s">
        <v>67</v>
      </c>
      <c r="B128" t="s">
        <v>68</v>
      </c>
      <c r="C128" t="s">
        <v>69</v>
      </c>
      <c r="D128" s="8">
        <v>4</v>
      </c>
      <c r="E128" s="10">
        <v>33675</v>
      </c>
      <c r="F128">
        <f t="shared" si="4"/>
        <v>72</v>
      </c>
      <c r="G128">
        <f t="shared" si="5"/>
        <v>1992</v>
      </c>
      <c r="H128" s="2" t="str">
        <f t="shared" si="3"/>
        <v>Autumn</v>
      </c>
      <c r="I128">
        <v>28</v>
      </c>
      <c r="J128">
        <v>1122.4000000000001</v>
      </c>
      <c r="K128">
        <f>SUMIFS(J$2:J128,B$2:B128,B128,C$2:C128,C128,G$2:G128,G128)</f>
        <v>12347</v>
      </c>
    </row>
    <row r="129" spans="1:11" x14ac:dyDescent="0.25">
      <c r="A129" t="s">
        <v>67</v>
      </c>
      <c r="B129" t="s">
        <v>68</v>
      </c>
      <c r="C129" t="s">
        <v>69</v>
      </c>
      <c r="D129" s="8">
        <v>4</v>
      </c>
      <c r="E129" s="10">
        <v>33703</v>
      </c>
      <c r="F129">
        <f t="shared" si="4"/>
        <v>100</v>
      </c>
      <c r="G129">
        <f t="shared" si="5"/>
        <v>1992</v>
      </c>
      <c r="H129" s="2" t="str">
        <f t="shared" si="3"/>
        <v>Autumn</v>
      </c>
      <c r="I129">
        <v>28</v>
      </c>
      <c r="J129">
        <v>588.70000000000005</v>
      </c>
      <c r="K129">
        <f>SUMIFS(J$2:J129,B$2:B129,B129,C$2:C129,C129,G$2:G129,G129)</f>
        <v>12935.7</v>
      </c>
    </row>
    <row r="130" spans="1:11" x14ac:dyDescent="0.25">
      <c r="A130" t="s">
        <v>67</v>
      </c>
      <c r="B130" t="s">
        <v>68</v>
      </c>
      <c r="C130" t="s">
        <v>69</v>
      </c>
      <c r="D130" s="8">
        <v>4</v>
      </c>
      <c r="E130" s="10">
        <v>33731</v>
      </c>
      <c r="F130">
        <f t="shared" si="4"/>
        <v>128</v>
      </c>
      <c r="G130">
        <f t="shared" si="5"/>
        <v>1992</v>
      </c>
      <c r="H130" s="2" t="str">
        <f t="shared" ref="H130:H193" si="6">IF(MONTH(E130)&lt;3,"Summer",IF(MONTH(E130)&lt;6,"Autumn",IF(MONTH(E130)&lt;9,"Winter",IF(MONTH(E130)&lt;12,"Spring","Summer"))))</f>
        <v>Autumn</v>
      </c>
      <c r="I130">
        <v>28</v>
      </c>
      <c r="J130">
        <v>678.5</v>
      </c>
      <c r="K130">
        <f>SUMIFS(J$2:J130,B$2:B130,B130,C$2:C130,C130,G$2:G130,G130)</f>
        <v>13614.2</v>
      </c>
    </row>
    <row r="131" spans="1:11" x14ac:dyDescent="0.25">
      <c r="A131" t="s">
        <v>67</v>
      </c>
      <c r="B131" t="s">
        <v>68</v>
      </c>
      <c r="C131" t="s">
        <v>69</v>
      </c>
      <c r="D131" s="8">
        <v>4</v>
      </c>
      <c r="E131" s="10">
        <v>33759</v>
      </c>
      <c r="F131">
        <f t="shared" ref="F131:F194" si="7">E131-DATE(YEAR(E131),1,0)</f>
        <v>156</v>
      </c>
      <c r="G131">
        <f t="shared" ref="G131:G194" si="8">YEAR(E131)+IF(MONTH(E131)&lt;6,0,1)</f>
        <v>1993</v>
      </c>
      <c r="H131" s="2" t="str">
        <f t="shared" si="6"/>
        <v>Winter</v>
      </c>
      <c r="I131">
        <v>28</v>
      </c>
      <c r="J131">
        <v>135.69999999999999</v>
      </c>
      <c r="K131">
        <f>SUMIFS(J$2:J131,B$2:B131,B131,C$2:C131,C131,G$2:G131,G131)</f>
        <v>135.69999999999999</v>
      </c>
    </row>
    <row r="132" spans="1:11" x14ac:dyDescent="0.25">
      <c r="A132" t="s">
        <v>70</v>
      </c>
      <c r="B132" t="s">
        <v>71</v>
      </c>
      <c r="C132" t="s">
        <v>69</v>
      </c>
      <c r="D132" s="8">
        <v>0</v>
      </c>
      <c r="E132" s="10">
        <v>24352</v>
      </c>
      <c r="F132">
        <f t="shared" si="7"/>
        <v>245</v>
      </c>
      <c r="G132">
        <f t="shared" si="8"/>
        <v>1967</v>
      </c>
      <c r="H132" s="2" t="str">
        <f t="shared" si="6"/>
        <v>Spring</v>
      </c>
      <c r="I132">
        <v>84</v>
      </c>
      <c r="J132">
        <v>442.2</v>
      </c>
      <c r="K132">
        <f>SUMIFS(J$2:J132,B$2:B132,B132,C$2:C132,C132,G$2:G132,G132)</f>
        <v>442.2</v>
      </c>
    </row>
    <row r="133" spans="1:11" x14ac:dyDescent="0.25">
      <c r="A133" t="s">
        <v>70</v>
      </c>
      <c r="B133" t="s">
        <v>71</v>
      </c>
      <c r="C133" t="s">
        <v>69</v>
      </c>
      <c r="D133" s="8">
        <v>0</v>
      </c>
      <c r="E133" s="10">
        <v>24378</v>
      </c>
      <c r="F133">
        <f t="shared" si="7"/>
        <v>271</v>
      </c>
      <c r="G133">
        <f t="shared" si="8"/>
        <v>1967</v>
      </c>
      <c r="H133" s="2" t="str">
        <f t="shared" si="6"/>
        <v>Spring</v>
      </c>
      <c r="I133">
        <v>26</v>
      </c>
      <c r="J133">
        <v>851.8</v>
      </c>
      <c r="K133">
        <f>SUMIFS(J$2:J133,B$2:B133,B133,C$2:C133,C133,G$2:G133,G133)</f>
        <v>1294</v>
      </c>
    </row>
    <row r="134" spans="1:11" x14ac:dyDescent="0.25">
      <c r="A134" t="s">
        <v>70</v>
      </c>
      <c r="B134" t="s">
        <v>71</v>
      </c>
      <c r="C134" t="s">
        <v>69</v>
      </c>
      <c r="D134" s="8">
        <v>0</v>
      </c>
      <c r="E134" s="10">
        <v>24401</v>
      </c>
      <c r="F134">
        <f t="shared" si="7"/>
        <v>294</v>
      </c>
      <c r="G134">
        <f t="shared" si="8"/>
        <v>1967</v>
      </c>
      <c r="H134" s="2" t="str">
        <f t="shared" si="6"/>
        <v>Spring</v>
      </c>
      <c r="I134">
        <v>23</v>
      </c>
      <c r="J134">
        <v>1748.2</v>
      </c>
      <c r="K134">
        <f>SUMIFS(J$2:J134,B$2:B134,B134,C$2:C134,C134,G$2:G134,G134)</f>
        <v>3042.2</v>
      </c>
    </row>
    <row r="135" spans="1:11" x14ac:dyDescent="0.25">
      <c r="A135" t="s">
        <v>70</v>
      </c>
      <c r="B135" t="s">
        <v>71</v>
      </c>
      <c r="C135" t="s">
        <v>69</v>
      </c>
      <c r="D135" s="8">
        <v>0</v>
      </c>
      <c r="E135" s="10">
        <v>24428</v>
      </c>
      <c r="F135">
        <f t="shared" si="7"/>
        <v>321</v>
      </c>
      <c r="G135">
        <f t="shared" si="8"/>
        <v>1967</v>
      </c>
      <c r="H135" s="2" t="str">
        <f t="shared" si="6"/>
        <v>Spring</v>
      </c>
      <c r="I135">
        <v>27</v>
      </c>
      <c r="J135">
        <v>1296.2</v>
      </c>
      <c r="K135">
        <f>SUMIFS(J$2:J135,B$2:B135,B135,C$2:C135,C135,G$2:G135,G135)</f>
        <v>4338.3999999999996</v>
      </c>
    </row>
    <row r="136" spans="1:11" x14ac:dyDescent="0.25">
      <c r="A136" t="s">
        <v>70</v>
      </c>
      <c r="B136" t="s">
        <v>71</v>
      </c>
      <c r="C136" t="s">
        <v>69</v>
      </c>
      <c r="D136" s="8">
        <v>0</v>
      </c>
      <c r="E136" s="10">
        <v>24456</v>
      </c>
      <c r="F136">
        <f t="shared" si="7"/>
        <v>349</v>
      </c>
      <c r="G136">
        <f t="shared" si="8"/>
        <v>1967</v>
      </c>
      <c r="H136" s="2" t="str">
        <f t="shared" si="6"/>
        <v>Summer</v>
      </c>
      <c r="I136">
        <v>28</v>
      </c>
      <c r="J136">
        <v>689.2</v>
      </c>
      <c r="K136">
        <f>SUMIFS(J$2:J136,B$2:B136,B136,C$2:C136,C136,G$2:G136,G136)</f>
        <v>5027.5999999999995</v>
      </c>
    </row>
    <row r="137" spans="1:11" x14ac:dyDescent="0.25">
      <c r="A137" t="s">
        <v>70</v>
      </c>
      <c r="B137" t="s">
        <v>71</v>
      </c>
      <c r="C137" t="s">
        <v>69</v>
      </c>
      <c r="D137" s="8">
        <v>0</v>
      </c>
      <c r="E137" s="10">
        <v>24485</v>
      </c>
      <c r="F137">
        <f t="shared" si="7"/>
        <v>13</v>
      </c>
      <c r="G137">
        <f t="shared" si="8"/>
        <v>1967</v>
      </c>
      <c r="H137" s="2" t="str">
        <f t="shared" si="6"/>
        <v>Summer</v>
      </c>
      <c r="I137">
        <v>29</v>
      </c>
      <c r="J137">
        <v>328.5</v>
      </c>
      <c r="K137">
        <f>SUMIFS(J$2:J137,B$2:B137,B137,C$2:C137,C137,G$2:G137,G137)</f>
        <v>5356.0999999999995</v>
      </c>
    </row>
    <row r="138" spans="1:11" x14ac:dyDescent="0.25">
      <c r="A138" t="s">
        <v>70</v>
      </c>
      <c r="B138" t="s">
        <v>71</v>
      </c>
      <c r="C138" t="s">
        <v>69</v>
      </c>
      <c r="D138" s="8">
        <v>0</v>
      </c>
      <c r="E138" s="10">
        <v>24513</v>
      </c>
      <c r="F138">
        <f t="shared" si="7"/>
        <v>41</v>
      </c>
      <c r="G138">
        <f t="shared" si="8"/>
        <v>1967</v>
      </c>
      <c r="H138" s="2" t="str">
        <f t="shared" si="6"/>
        <v>Summer</v>
      </c>
      <c r="I138">
        <v>28</v>
      </c>
      <c r="J138">
        <v>394.8</v>
      </c>
      <c r="K138">
        <f>SUMIFS(J$2:J138,B$2:B138,B138,C$2:C138,C138,G$2:G138,G138)</f>
        <v>5750.9</v>
      </c>
    </row>
    <row r="139" spans="1:11" x14ac:dyDescent="0.25">
      <c r="A139" t="s">
        <v>70</v>
      </c>
      <c r="B139" t="s">
        <v>71</v>
      </c>
      <c r="C139" t="s">
        <v>69</v>
      </c>
      <c r="D139" s="8">
        <v>0</v>
      </c>
      <c r="E139" s="10">
        <v>24541</v>
      </c>
      <c r="F139">
        <f t="shared" si="7"/>
        <v>69</v>
      </c>
      <c r="G139">
        <f t="shared" si="8"/>
        <v>1967</v>
      </c>
      <c r="H139" s="2" t="str">
        <f t="shared" si="6"/>
        <v>Autumn</v>
      </c>
      <c r="I139">
        <v>28</v>
      </c>
      <c r="J139">
        <v>175.3</v>
      </c>
      <c r="K139">
        <f>SUMIFS(J$2:J139,B$2:B139,B139,C$2:C139,C139,G$2:G139,G139)</f>
        <v>5926.2</v>
      </c>
    </row>
    <row r="140" spans="1:11" x14ac:dyDescent="0.25">
      <c r="A140" t="s">
        <v>70</v>
      </c>
      <c r="B140" t="s">
        <v>71</v>
      </c>
      <c r="C140" t="s">
        <v>69</v>
      </c>
      <c r="D140" s="8">
        <v>0</v>
      </c>
      <c r="E140" s="10">
        <v>24573</v>
      </c>
      <c r="F140">
        <f t="shared" si="7"/>
        <v>101</v>
      </c>
      <c r="G140">
        <f t="shared" si="8"/>
        <v>1967</v>
      </c>
      <c r="H140" s="2" t="str">
        <f t="shared" si="6"/>
        <v>Autumn</v>
      </c>
      <c r="I140">
        <v>32</v>
      </c>
      <c r="J140">
        <v>440.4</v>
      </c>
      <c r="K140">
        <f>SUMIFS(J$2:J140,B$2:B140,B140,C$2:C140,C140,G$2:G140,G140)</f>
        <v>6366.5999999999995</v>
      </c>
    </row>
    <row r="141" spans="1:11" x14ac:dyDescent="0.25">
      <c r="A141" t="s">
        <v>70</v>
      </c>
      <c r="B141" t="s">
        <v>71</v>
      </c>
      <c r="C141" t="s">
        <v>69</v>
      </c>
      <c r="D141" s="8">
        <v>0</v>
      </c>
      <c r="E141" s="10">
        <v>24625</v>
      </c>
      <c r="F141">
        <f t="shared" si="7"/>
        <v>153</v>
      </c>
      <c r="G141">
        <f t="shared" si="8"/>
        <v>1968</v>
      </c>
      <c r="H141" s="2" t="str">
        <f t="shared" si="6"/>
        <v>Winter</v>
      </c>
      <c r="I141">
        <v>52</v>
      </c>
      <c r="J141">
        <v>314.10000000000002</v>
      </c>
      <c r="K141">
        <f>SUMIFS(J$2:J141,B$2:B141,B141,C$2:C141,C141,G$2:G141,G141)</f>
        <v>314.10000000000002</v>
      </c>
    </row>
    <row r="142" spans="1:11" x14ac:dyDescent="0.25">
      <c r="A142" t="s">
        <v>70</v>
      </c>
      <c r="B142" t="s">
        <v>71</v>
      </c>
      <c r="C142" t="s">
        <v>69</v>
      </c>
      <c r="D142" s="8">
        <v>0</v>
      </c>
      <c r="E142" s="10">
        <v>24728</v>
      </c>
      <c r="F142">
        <f t="shared" si="7"/>
        <v>256</v>
      </c>
      <c r="G142">
        <f t="shared" si="8"/>
        <v>1968</v>
      </c>
      <c r="H142" s="2" t="str">
        <f t="shared" si="6"/>
        <v>Spring</v>
      </c>
      <c r="I142">
        <v>103</v>
      </c>
      <c r="J142">
        <v>758.4</v>
      </c>
      <c r="K142">
        <f>SUMIFS(J$2:J142,B$2:B142,B142,C$2:C142,C142,G$2:G142,G142)</f>
        <v>1072.5</v>
      </c>
    </row>
    <row r="143" spans="1:11" x14ac:dyDescent="0.25">
      <c r="A143" t="s">
        <v>70</v>
      </c>
      <c r="B143" t="s">
        <v>71</v>
      </c>
      <c r="C143" t="s">
        <v>69</v>
      </c>
      <c r="D143" s="8">
        <v>0</v>
      </c>
      <c r="E143" s="10">
        <v>24755</v>
      </c>
      <c r="F143">
        <f t="shared" si="7"/>
        <v>283</v>
      </c>
      <c r="G143">
        <f t="shared" si="8"/>
        <v>1968</v>
      </c>
      <c r="H143" s="2" t="str">
        <f t="shared" si="6"/>
        <v>Spring</v>
      </c>
      <c r="I143">
        <v>27</v>
      </c>
      <c r="J143">
        <v>1218</v>
      </c>
      <c r="K143">
        <f>SUMIFS(J$2:J143,B$2:B143,B143,C$2:C143,C143,G$2:G143,G143)</f>
        <v>2290.5</v>
      </c>
    </row>
    <row r="144" spans="1:11" x14ac:dyDescent="0.25">
      <c r="A144" t="s">
        <v>70</v>
      </c>
      <c r="B144" t="s">
        <v>71</v>
      </c>
      <c r="C144" t="s">
        <v>69</v>
      </c>
      <c r="D144" s="8">
        <v>0</v>
      </c>
      <c r="E144" s="10">
        <v>24783</v>
      </c>
      <c r="F144">
        <f t="shared" si="7"/>
        <v>311</v>
      </c>
      <c r="G144">
        <f t="shared" si="8"/>
        <v>1968</v>
      </c>
      <c r="H144" s="2" t="str">
        <f t="shared" si="6"/>
        <v>Spring</v>
      </c>
      <c r="I144">
        <v>28</v>
      </c>
      <c r="J144">
        <v>2093.6</v>
      </c>
      <c r="K144">
        <f>SUMIFS(J$2:J144,B$2:B144,B144,C$2:C144,C144,G$2:G144,G144)</f>
        <v>4384.1000000000004</v>
      </c>
    </row>
    <row r="145" spans="1:11" x14ac:dyDescent="0.25">
      <c r="A145" t="s">
        <v>70</v>
      </c>
      <c r="B145" t="s">
        <v>71</v>
      </c>
      <c r="C145" t="s">
        <v>69</v>
      </c>
      <c r="D145" s="8">
        <v>0</v>
      </c>
      <c r="E145" s="10">
        <v>24811</v>
      </c>
      <c r="F145">
        <f t="shared" si="7"/>
        <v>339</v>
      </c>
      <c r="G145">
        <f t="shared" si="8"/>
        <v>1968</v>
      </c>
      <c r="H145" s="2" t="str">
        <f t="shared" si="6"/>
        <v>Summer</v>
      </c>
      <c r="I145">
        <v>28</v>
      </c>
      <c r="J145">
        <v>1577.8</v>
      </c>
      <c r="K145">
        <f>SUMIFS(J$2:J145,B$2:B145,B145,C$2:C145,C145,G$2:G145,G145)</f>
        <v>5961.9000000000005</v>
      </c>
    </row>
    <row r="146" spans="1:11" x14ac:dyDescent="0.25">
      <c r="A146" t="s">
        <v>70</v>
      </c>
      <c r="B146" t="s">
        <v>71</v>
      </c>
      <c r="C146" t="s">
        <v>69</v>
      </c>
      <c r="D146" s="8">
        <v>0</v>
      </c>
      <c r="E146" s="10">
        <v>24842</v>
      </c>
      <c r="F146">
        <f t="shared" si="7"/>
        <v>5</v>
      </c>
      <c r="G146">
        <f t="shared" si="8"/>
        <v>1968</v>
      </c>
      <c r="H146" s="2" t="str">
        <f t="shared" si="6"/>
        <v>Summer</v>
      </c>
      <c r="I146">
        <v>31</v>
      </c>
      <c r="J146">
        <v>526.1</v>
      </c>
      <c r="K146">
        <f>SUMIFS(J$2:J146,B$2:B146,B146,C$2:C146,C146,G$2:G146,G146)</f>
        <v>6488.0000000000009</v>
      </c>
    </row>
    <row r="147" spans="1:11" x14ac:dyDescent="0.25">
      <c r="A147" t="s">
        <v>70</v>
      </c>
      <c r="B147" t="s">
        <v>71</v>
      </c>
      <c r="C147" t="s">
        <v>69</v>
      </c>
      <c r="D147" s="8">
        <v>0</v>
      </c>
      <c r="E147" s="10">
        <v>24868</v>
      </c>
      <c r="F147">
        <f t="shared" si="7"/>
        <v>31</v>
      </c>
      <c r="G147">
        <f t="shared" si="8"/>
        <v>1968</v>
      </c>
      <c r="H147" s="2" t="str">
        <f t="shared" si="6"/>
        <v>Summer</v>
      </c>
      <c r="I147">
        <v>26</v>
      </c>
      <c r="J147">
        <v>60.1</v>
      </c>
      <c r="K147">
        <f>SUMIFS(J$2:J147,B$2:B147,B147,C$2:C147,C147,G$2:G147,G147)</f>
        <v>6548.1000000000013</v>
      </c>
    </row>
    <row r="148" spans="1:11" x14ac:dyDescent="0.25">
      <c r="A148" t="s">
        <v>70</v>
      </c>
      <c r="B148" t="s">
        <v>71</v>
      </c>
      <c r="C148" t="s">
        <v>69</v>
      </c>
      <c r="D148" s="8">
        <v>0</v>
      </c>
      <c r="E148" s="10">
        <v>24903</v>
      </c>
      <c r="F148">
        <f t="shared" si="7"/>
        <v>66</v>
      </c>
      <c r="G148">
        <f t="shared" si="8"/>
        <v>1968</v>
      </c>
      <c r="H148" s="2" t="str">
        <f t="shared" si="6"/>
        <v>Autumn</v>
      </c>
      <c r="I148">
        <v>35</v>
      </c>
      <c r="J148">
        <v>386.6</v>
      </c>
      <c r="K148">
        <f>SUMIFS(J$2:J148,B$2:B148,B148,C$2:C148,C148,G$2:G148,G148)</f>
        <v>6934.7000000000016</v>
      </c>
    </row>
    <row r="149" spans="1:11" x14ac:dyDescent="0.25">
      <c r="A149" t="s">
        <v>70</v>
      </c>
      <c r="B149" t="s">
        <v>71</v>
      </c>
      <c r="C149" t="s">
        <v>69</v>
      </c>
      <c r="D149" s="8">
        <v>0</v>
      </c>
      <c r="E149" s="10">
        <v>24936</v>
      </c>
      <c r="F149">
        <f t="shared" si="7"/>
        <v>99</v>
      </c>
      <c r="G149">
        <f t="shared" si="8"/>
        <v>1968</v>
      </c>
      <c r="H149" s="2" t="str">
        <f t="shared" si="6"/>
        <v>Autumn</v>
      </c>
      <c r="I149">
        <v>33</v>
      </c>
      <c r="J149">
        <v>939</v>
      </c>
      <c r="K149">
        <f>SUMIFS(J$2:J149,B$2:B149,B149,C$2:C149,C149,G$2:G149,G149)</f>
        <v>7873.7000000000016</v>
      </c>
    </row>
    <row r="150" spans="1:11" x14ac:dyDescent="0.25">
      <c r="A150" t="s">
        <v>70</v>
      </c>
      <c r="B150" t="s">
        <v>71</v>
      </c>
      <c r="C150" t="s">
        <v>69</v>
      </c>
      <c r="D150" s="8">
        <v>0</v>
      </c>
      <c r="E150" s="10">
        <v>24994</v>
      </c>
      <c r="F150">
        <f t="shared" si="7"/>
        <v>157</v>
      </c>
      <c r="G150">
        <f t="shared" si="8"/>
        <v>1969</v>
      </c>
      <c r="H150" s="2" t="str">
        <f t="shared" si="6"/>
        <v>Winter</v>
      </c>
      <c r="I150">
        <v>58</v>
      </c>
      <c r="J150">
        <v>906.6</v>
      </c>
      <c r="K150">
        <f>SUMIFS(J$2:J150,B$2:B150,B150,C$2:C150,C150,G$2:G150,G150)</f>
        <v>906.6</v>
      </c>
    </row>
    <row r="151" spans="1:11" x14ac:dyDescent="0.25">
      <c r="A151" t="s">
        <v>70</v>
      </c>
      <c r="B151" t="s">
        <v>71</v>
      </c>
      <c r="C151" t="s">
        <v>69</v>
      </c>
      <c r="D151" s="8">
        <v>0</v>
      </c>
      <c r="E151" s="10">
        <v>25086</v>
      </c>
      <c r="F151">
        <f t="shared" si="7"/>
        <v>249</v>
      </c>
      <c r="G151">
        <f t="shared" si="8"/>
        <v>1969</v>
      </c>
      <c r="H151" s="2" t="str">
        <f t="shared" si="6"/>
        <v>Spring</v>
      </c>
      <c r="I151">
        <v>92</v>
      </c>
      <c r="J151">
        <v>370.5</v>
      </c>
      <c r="K151">
        <f>SUMIFS(J$2:J151,B$2:B151,B151,C$2:C151,C151,G$2:G151,G151)</f>
        <v>1277.0999999999999</v>
      </c>
    </row>
    <row r="152" spans="1:11" x14ac:dyDescent="0.25">
      <c r="A152" t="s">
        <v>70</v>
      </c>
      <c r="B152" t="s">
        <v>71</v>
      </c>
      <c r="C152" t="s">
        <v>69</v>
      </c>
      <c r="D152" s="8">
        <v>0</v>
      </c>
      <c r="E152" s="10">
        <v>25121</v>
      </c>
      <c r="F152">
        <f t="shared" si="7"/>
        <v>284</v>
      </c>
      <c r="G152">
        <f t="shared" si="8"/>
        <v>1969</v>
      </c>
      <c r="H152" s="2" t="str">
        <f t="shared" si="6"/>
        <v>Spring</v>
      </c>
      <c r="I152">
        <v>35</v>
      </c>
      <c r="J152">
        <v>1715</v>
      </c>
      <c r="K152">
        <f>SUMIFS(J$2:J152,B$2:B152,B152,C$2:C152,C152,G$2:G152,G152)</f>
        <v>2992.1</v>
      </c>
    </row>
    <row r="153" spans="1:11" x14ac:dyDescent="0.25">
      <c r="A153" t="s">
        <v>70</v>
      </c>
      <c r="B153" t="s">
        <v>71</v>
      </c>
      <c r="C153" t="s">
        <v>69</v>
      </c>
      <c r="D153" s="8">
        <v>0</v>
      </c>
      <c r="E153" s="10">
        <v>25150</v>
      </c>
      <c r="F153">
        <f t="shared" si="7"/>
        <v>313</v>
      </c>
      <c r="G153">
        <f t="shared" si="8"/>
        <v>1969</v>
      </c>
      <c r="H153" s="2" t="str">
        <f t="shared" si="6"/>
        <v>Spring</v>
      </c>
      <c r="I153">
        <v>29</v>
      </c>
      <c r="J153">
        <v>1681.1</v>
      </c>
      <c r="K153">
        <f>SUMIFS(J$2:J153,B$2:B153,B153,C$2:C153,C153,G$2:G153,G153)</f>
        <v>4673.2</v>
      </c>
    </row>
    <row r="154" spans="1:11" x14ac:dyDescent="0.25">
      <c r="A154" t="s">
        <v>70</v>
      </c>
      <c r="B154" t="s">
        <v>71</v>
      </c>
      <c r="C154" t="s">
        <v>69</v>
      </c>
      <c r="D154" s="8">
        <v>0</v>
      </c>
      <c r="E154" s="10">
        <v>25175</v>
      </c>
      <c r="F154">
        <f t="shared" si="7"/>
        <v>338</v>
      </c>
      <c r="G154">
        <f t="shared" si="8"/>
        <v>1969</v>
      </c>
      <c r="H154" s="2" t="str">
        <f t="shared" si="6"/>
        <v>Summer</v>
      </c>
      <c r="I154">
        <v>25</v>
      </c>
      <c r="J154">
        <v>298</v>
      </c>
      <c r="K154">
        <f>SUMIFS(J$2:J154,B$2:B154,B154,C$2:C154,C154,G$2:G154,G154)</f>
        <v>4971.2</v>
      </c>
    </row>
    <row r="155" spans="1:11" x14ac:dyDescent="0.25">
      <c r="A155" t="s">
        <v>70</v>
      </c>
      <c r="B155" t="s">
        <v>71</v>
      </c>
      <c r="C155" t="s">
        <v>69</v>
      </c>
      <c r="D155" s="8">
        <v>0</v>
      </c>
      <c r="E155" s="10">
        <v>25209</v>
      </c>
      <c r="F155">
        <f t="shared" si="7"/>
        <v>6</v>
      </c>
      <c r="G155">
        <f t="shared" si="8"/>
        <v>1969</v>
      </c>
      <c r="H155" s="2" t="str">
        <f t="shared" si="6"/>
        <v>Summer</v>
      </c>
      <c r="I155">
        <v>34</v>
      </c>
      <c r="J155">
        <v>719.4</v>
      </c>
      <c r="K155">
        <f>SUMIFS(J$2:J155,B$2:B155,B155,C$2:C155,C155,G$2:G155,G155)</f>
        <v>5690.5999999999995</v>
      </c>
    </row>
    <row r="156" spans="1:11" x14ac:dyDescent="0.25">
      <c r="A156" t="s">
        <v>70</v>
      </c>
      <c r="B156" t="s">
        <v>71</v>
      </c>
      <c r="C156" t="s">
        <v>69</v>
      </c>
      <c r="D156" s="8">
        <v>0</v>
      </c>
      <c r="E156" s="10">
        <v>25238</v>
      </c>
      <c r="F156">
        <f t="shared" si="7"/>
        <v>35</v>
      </c>
      <c r="G156">
        <f t="shared" si="8"/>
        <v>1969</v>
      </c>
      <c r="H156" s="2" t="str">
        <f t="shared" si="6"/>
        <v>Summer</v>
      </c>
      <c r="I156">
        <v>29</v>
      </c>
      <c r="J156">
        <v>246.6</v>
      </c>
      <c r="K156">
        <f>SUMIFS(J$2:J156,B$2:B156,B156,C$2:C156,C156,G$2:G156,G156)</f>
        <v>5937.2</v>
      </c>
    </row>
    <row r="157" spans="1:11" x14ac:dyDescent="0.25">
      <c r="A157" t="s">
        <v>70</v>
      </c>
      <c r="B157" t="s">
        <v>71</v>
      </c>
      <c r="C157" t="s">
        <v>69</v>
      </c>
      <c r="D157" s="8">
        <v>0</v>
      </c>
      <c r="E157" s="10">
        <v>25272</v>
      </c>
      <c r="F157">
        <f t="shared" si="7"/>
        <v>69</v>
      </c>
      <c r="G157">
        <f t="shared" si="8"/>
        <v>1969</v>
      </c>
      <c r="H157" s="2" t="str">
        <f t="shared" si="6"/>
        <v>Autumn</v>
      </c>
      <c r="I157">
        <v>34</v>
      </c>
      <c r="J157">
        <v>218.4</v>
      </c>
      <c r="K157">
        <f>SUMIFS(J$2:J157,B$2:B157,B157,C$2:C157,C157,G$2:G157,G157)</f>
        <v>6155.5999999999995</v>
      </c>
    </row>
    <row r="158" spans="1:11" x14ac:dyDescent="0.25">
      <c r="A158" t="s">
        <v>70</v>
      </c>
      <c r="B158" t="s">
        <v>71</v>
      </c>
      <c r="C158" t="s">
        <v>69</v>
      </c>
      <c r="D158" s="8">
        <v>0</v>
      </c>
      <c r="E158" s="10">
        <v>25308</v>
      </c>
      <c r="F158">
        <f t="shared" si="7"/>
        <v>105</v>
      </c>
      <c r="G158">
        <f t="shared" si="8"/>
        <v>1969</v>
      </c>
      <c r="H158" s="2" t="str">
        <f t="shared" si="6"/>
        <v>Autumn</v>
      </c>
      <c r="I158">
        <v>36</v>
      </c>
      <c r="J158">
        <v>0</v>
      </c>
      <c r="K158">
        <f>SUMIFS(J$2:J158,B$2:B158,B158,C$2:C158,C158,G$2:G158,G158)</f>
        <v>6155.5999999999995</v>
      </c>
    </row>
    <row r="159" spans="1:11" x14ac:dyDescent="0.25">
      <c r="A159" t="s">
        <v>70</v>
      </c>
      <c r="B159" t="s">
        <v>71</v>
      </c>
      <c r="C159" t="s">
        <v>69</v>
      </c>
      <c r="D159" s="8">
        <v>0</v>
      </c>
      <c r="E159" s="10">
        <v>25345</v>
      </c>
      <c r="F159">
        <f t="shared" si="7"/>
        <v>142</v>
      </c>
      <c r="G159">
        <f t="shared" si="8"/>
        <v>1969</v>
      </c>
      <c r="H159" s="2" t="str">
        <f t="shared" si="6"/>
        <v>Autumn</v>
      </c>
      <c r="I159">
        <v>37</v>
      </c>
      <c r="J159">
        <v>309.3</v>
      </c>
      <c r="K159">
        <f>SUMIFS(J$2:J159,B$2:B159,B159,C$2:C159,C159,G$2:G159,G159)</f>
        <v>6464.9</v>
      </c>
    </row>
    <row r="160" spans="1:11" x14ac:dyDescent="0.25">
      <c r="A160" t="s">
        <v>70</v>
      </c>
      <c r="B160" t="s">
        <v>71</v>
      </c>
      <c r="C160" t="s">
        <v>69</v>
      </c>
      <c r="D160" s="8">
        <v>0</v>
      </c>
      <c r="E160" s="10">
        <v>25462</v>
      </c>
      <c r="F160">
        <f t="shared" si="7"/>
        <v>259</v>
      </c>
      <c r="G160">
        <f t="shared" si="8"/>
        <v>1970</v>
      </c>
      <c r="H160" s="2" t="str">
        <f t="shared" si="6"/>
        <v>Spring</v>
      </c>
      <c r="I160">
        <v>117</v>
      </c>
      <c r="J160">
        <v>698.1</v>
      </c>
      <c r="K160">
        <f>SUMIFS(J$2:J160,B$2:B160,B160,C$2:C160,C160,G$2:G160,G160)</f>
        <v>698.1</v>
      </c>
    </row>
    <row r="161" spans="1:11" x14ac:dyDescent="0.25">
      <c r="A161" t="s">
        <v>70</v>
      </c>
      <c r="B161" t="s">
        <v>71</v>
      </c>
      <c r="C161" t="s">
        <v>69</v>
      </c>
      <c r="D161" s="8">
        <v>0</v>
      </c>
      <c r="E161" s="10">
        <v>25490</v>
      </c>
      <c r="F161">
        <f t="shared" si="7"/>
        <v>287</v>
      </c>
      <c r="G161">
        <f t="shared" si="8"/>
        <v>1970</v>
      </c>
      <c r="H161" s="2" t="str">
        <f t="shared" si="6"/>
        <v>Spring</v>
      </c>
      <c r="I161">
        <v>28</v>
      </c>
      <c r="J161">
        <v>702.5</v>
      </c>
      <c r="K161">
        <f>SUMIFS(J$2:J161,B$2:B161,B161,C$2:C161,C161,G$2:G161,G161)</f>
        <v>1400.6</v>
      </c>
    </row>
    <row r="162" spans="1:11" x14ac:dyDescent="0.25">
      <c r="A162" t="s">
        <v>70</v>
      </c>
      <c r="B162" t="s">
        <v>71</v>
      </c>
      <c r="C162" t="s">
        <v>69</v>
      </c>
      <c r="D162" s="8">
        <v>0</v>
      </c>
      <c r="E162" s="10">
        <v>25526</v>
      </c>
      <c r="F162">
        <f t="shared" si="7"/>
        <v>323</v>
      </c>
      <c r="G162">
        <f t="shared" si="8"/>
        <v>1970</v>
      </c>
      <c r="H162" s="2" t="str">
        <f t="shared" si="6"/>
        <v>Spring</v>
      </c>
      <c r="I162">
        <v>36</v>
      </c>
      <c r="J162">
        <v>1117.4000000000001</v>
      </c>
      <c r="K162">
        <f>SUMIFS(J$2:J162,B$2:B162,B162,C$2:C162,C162,G$2:G162,G162)</f>
        <v>2518</v>
      </c>
    </row>
    <row r="163" spans="1:11" x14ac:dyDescent="0.25">
      <c r="A163" t="s">
        <v>70</v>
      </c>
      <c r="B163" t="s">
        <v>71</v>
      </c>
      <c r="C163" t="s">
        <v>69</v>
      </c>
      <c r="D163" s="8">
        <v>0</v>
      </c>
      <c r="E163" s="10">
        <v>25556</v>
      </c>
      <c r="F163">
        <f t="shared" si="7"/>
        <v>353</v>
      </c>
      <c r="G163">
        <f t="shared" si="8"/>
        <v>1970</v>
      </c>
      <c r="H163" s="2" t="str">
        <f t="shared" si="6"/>
        <v>Summer</v>
      </c>
      <c r="I163">
        <v>30</v>
      </c>
      <c r="J163">
        <v>349.8</v>
      </c>
      <c r="K163">
        <f>SUMIFS(J$2:J163,B$2:B163,B163,C$2:C163,C163,G$2:G163,G163)</f>
        <v>2867.8</v>
      </c>
    </row>
    <row r="164" spans="1:11" x14ac:dyDescent="0.25">
      <c r="A164" t="s">
        <v>70</v>
      </c>
      <c r="B164" t="s">
        <v>71</v>
      </c>
      <c r="C164" t="s">
        <v>69</v>
      </c>
      <c r="D164" s="8">
        <v>0</v>
      </c>
      <c r="E164" s="10">
        <v>25588</v>
      </c>
      <c r="F164">
        <f t="shared" si="7"/>
        <v>20</v>
      </c>
      <c r="G164">
        <f t="shared" si="8"/>
        <v>1970</v>
      </c>
      <c r="H164" s="2" t="str">
        <f t="shared" si="6"/>
        <v>Summer</v>
      </c>
      <c r="I164">
        <v>32</v>
      </c>
      <c r="J164">
        <v>1107.2</v>
      </c>
      <c r="K164">
        <f>SUMIFS(J$2:J164,B$2:B164,B164,C$2:C164,C164,G$2:G164,G164)</f>
        <v>3975</v>
      </c>
    </row>
    <row r="165" spans="1:11" x14ac:dyDescent="0.25">
      <c r="A165" t="s">
        <v>70</v>
      </c>
      <c r="B165" t="s">
        <v>71</v>
      </c>
      <c r="C165" t="s">
        <v>69</v>
      </c>
      <c r="D165" s="8">
        <v>0</v>
      </c>
      <c r="E165" s="10">
        <v>25616</v>
      </c>
      <c r="F165">
        <f t="shared" si="7"/>
        <v>48</v>
      </c>
      <c r="G165">
        <f t="shared" si="8"/>
        <v>1970</v>
      </c>
      <c r="H165" s="2" t="str">
        <f t="shared" si="6"/>
        <v>Summer</v>
      </c>
      <c r="I165">
        <v>28</v>
      </c>
      <c r="J165">
        <v>451.1</v>
      </c>
      <c r="K165">
        <f>SUMIFS(J$2:J165,B$2:B165,B165,C$2:C165,C165,G$2:G165,G165)</f>
        <v>4426.1000000000004</v>
      </c>
    </row>
    <row r="166" spans="1:11" x14ac:dyDescent="0.25">
      <c r="A166" t="s">
        <v>70</v>
      </c>
      <c r="B166" t="s">
        <v>71</v>
      </c>
      <c r="C166" t="s">
        <v>69</v>
      </c>
      <c r="D166" s="8">
        <v>0</v>
      </c>
      <c r="E166" s="10">
        <v>25651</v>
      </c>
      <c r="F166">
        <f t="shared" si="7"/>
        <v>83</v>
      </c>
      <c r="G166">
        <f t="shared" si="8"/>
        <v>1970</v>
      </c>
      <c r="H166" s="2" t="str">
        <f t="shared" si="6"/>
        <v>Autumn</v>
      </c>
      <c r="I166">
        <v>35</v>
      </c>
      <c r="J166">
        <v>408.7</v>
      </c>
      <c r="K166">
        <f>SUMIFS(J$2:J166,B$2:B166,B166,C$2:C166,C166,G$2:G166,G166)</f>
        <v>4834.8</v>
      </c>
    </row>
    <row r="167" spans="1:11" x14ac:dyDescent="0.25">
      <c r="A167" t="s">
        <v>70</v>
      </c>
      <c r="B167" t="s">
        <v>71</v>
      </c>
      <c r="C167" t="s">
        <v>69</v>
      </c>
      <c r="D167" s="8">
        <v>0</v>
      </c>
      <c r="E167" s="10">
        <v>25693</v>
      </c>
      <c r="F167">
        <f t="shared" si="7"/>
        <v>125</v>
      </c>
      <c r="G167">
        <f t="shared" si="8"/>
        <v>1970</v>
      </c>
      <c r="H167" s="2" t="str">
        <f t="shared" si="6"/>
        <v>Autumn</v>
      </c>
      <c r="I167">
        <v>42</v>
      </c>
      <c r="J167">
        <v>982.1</v>
      </c>
      <c r="K167">
        <f>SUMIFS(J$2:J167,B$2:B167,B167,C$2:C167,C167,G$2:G167,G167)</f>
        <v>5816.9000000000005</v>
      </c>
    </row>
    <row r="168" spans="1:11" x14ac:dyDescent="0.25">
      <c r="A168" t="s">
        <v>70</v>
      </c>
      <c r="B168" t="s">
        <v>71</v>
      </c>
      <c r="C168" t="s">
        <v>69</v>
      </c>
      <c r="D168" s="8">
        <v>0</v>
      </c>
      <c r="E168" s="10">
        <v>25728</v>
      </c>
      <c r="F168">
        <f t="shared" si="7"/>
        <v>160</v>
      </c>
      <c r="G168">
        <f t="shared" si="8"/>
        <v>1971</v>
      </c>
      <c r="H168" s="2" t="str">
        <f t="shared" si="6"/>
        <v>Winter</v>
      </c>
      <c r="I168">
        <v>35</v>
      </c>
      <c r="J168">
        <v>385.3</v>
      </c>
      <c r="K168">
        <f>SUMIFS(J$2:J168,B$2:B168,B168,C$2:C168,C168,G$2:G168,G168)</f>
        <v>385.3</v>
      </c>
    </row>
    <row r="169" spans="1:11" x14ac:dyDescent="0.25">
      <c r="A169" t="s">
        <v>70</v>
      </c>
      <c r="B169" t="s">
        <v>71</v>
      </c>
      <c r="C169" t="s">
        <v>69</v>
      </c>
      <c r="D169" s="8">
        <v>0</v>
      </c>
      <c r="E169" s="10">
        <v>25829</v>
      </c>
      <c r="F169">
        <f t="shared" si="7"/>
        <v>261</v>
      </c>
      <c r="G169">
        <f t="shared" si="8"/>
        <v>1971</v>
      </c>
      <c r="H169" s="2" t="str">
        <f t="shared" si="6"/>
        <v>Spring</v>
      </c>
      <c r="I169">
        <v>101</v>
      </c>
      <c r="J169">
        <v>1915.3</v>
      </c>
      <c r="K169">
        <f>SUMIFS(J$2:J169,B$2:B169,B169,C$2:C169,C169,G$2:G169,G169)</f>
        <v>2300.6</v>
      </c>
    </row>
    <row r="170" spans="1:11" x14ac:dyDescent="0.25">
      <c r="A170" t="s">
        <v>70</v>
      </c>
      <c r="B170" t="s">
        <v>71</v>
      </c>
      <c r="C170" t="s">
        <v>69</v>
      </c>
      <c r="D170" s="8">
        <v>0</v>
      </c>
      <c r="E170" s="10">
        <v>25855</v>
      </c>
      <c r="F170">
        <f t="shared" si="7"/>
        <v>287</v>
      </c>
      <c r="G170">
        <f t="shared" si="8"/>
        <v>1971</v>
      </c>
      <c r="H170" s="2" t="str">
        <f t="shared" si="6"/>
        <v>Spring</v>
      </c>
      <c r="I170">
        <v>26</v>
      </c>
      <c r="J170">
        <v>1528.8</v>
      </c>
      <c r="K170">
        <f>SUMIFS(J$2:J170,B$2:B170,B170,C$2:C170,C170,G$2:G170,G170)</f>
        <v>3829.3999999999996</v>
      </c>
    </row>
    <row r="171" spans="1:11" x14ac:dyDescent="0.25">
      <c r="A171" t="s">
        <v>70</v>
      </c>
      <c r="B171" t="s">
        <v>71</v>
      </c>
      <c r="C171" t="s">
        <v>69</v>
      </c>
      <c r="D171" s="8">
        <v>0</v>
      </c>
      <c r="E171" s="10">
        <v>25883</v>
      </c>
      <c r="F171">
        <f t="shared" si="7"/>
        <v>315</v>
      </c>
      <c r="G171">
        <f t="shared" si="8"/>
        <v>1971</v>
      </c>
      <c r="H171" s="2" t="str">
        <f t="shared" si="6"/>
        <v>Spring</v>
      </c>
      <c r="I171">
        <v>28</v>
      </c>
      <c r="J171">
        <v>1906.4</v>
      </c>
      <c r="K171">
        <f>SUMIFS(J$2:J171,B$2:B171,B171,C$2:C171,C171,G$2:G171,G171)</f>
        <v>5735.7999999999993</v>
      </c>
    </row>
    <row r="172" spans="1:11" x14ac:dyDescent="0.25">
      <c r="A172" t="s">
        <v>70</v>
      </c>
      <c r="B172" t="s">
        <v>71</v>
      </c>
      <c r="C172" t="s">
        <v>69</v>
      </c>
      <c r="D172" s="8">
        <v>0</v>
      </c>
      <c r="E172" s="10">
        <v>25912</v>
      </c>
      <c r="F172">
        <f t="shared" si="7"/>
        <v>344</v>
      </c>
      <c r="G172">
        <f t="shared" si="8"/>
        <v>1971</v>
      </c>
      <c r="H172" s="2" t="str">
        <f t="shared" si="6"/>
        <v>Summer</v>
      </c>
      <c r="I172">
        <v>29</v>
      </c>
      <c r="J172">
        <v>325.5</v>
      </c>
      <c r="K172">
        <f>SUMIFS(J$2:J172,B$2:B172,B172,C$2:C172,C172,G$2:G172,G172)</f>
        <v>6061.2999999999993</v>
      </c>
    </row>
    <row r="173" spans="1:11" x14ac:dyDescent="0.25">
      <c r="A173" t="s">
        <v>70</v>
      </c>
      <c r="B173" t="s">
        <v>71</v>
      </c>
      <c r="C173" t="s">
        <v>69</v>
      </c>
      <c r="D173" s="8">
        <v>0</v>
      </c>
      <c r="E173" s="10">
        <v>25947</v>
      </c>
      <c r="F173">
        <f t="shared" si="7"/>
        <v>14</v>
      </c>
      <c r="G173">
        <f t="shared" si="8"/>
        <v>1971</v>
      </c>
      <c r="H173" s="2" t="str">
        <f t="shared" si="6"/>
        <v>Summer</v>
      </c>
      <c r="I173">
        <v>35</v>
      </c>
      <c r="J173">
        <v>449.3</v>
      </c>
      <c r="K173">
        <f>SUMIFS(J$2:J173,B$2:B173,B173,C$2:C173,C173,G$2:G173,G173)</f>
        <v>6510.5999999999995</v>
      </c>
    </row>
    <row r="174" spans="1:11" x14ac:dyDescent="0.25">
      <c r="A174" t="s">
        <v>70</v>
      </c>
      <c r="B174" t="s">
        <v>71</v>
      </c>
      <c r="C174" t="s">
        <v>69</v>
      </c>
      <c r="D174" s="8">
        <v>0</v>
      </c>
      <c r="E174" s="10">
        <v>25973</v>
      </c>
      <c r="F174">
        <f t="shared" si="7"/>
        <v>40</v>
      </c>
      <c r="G174">
        <f t="shared" si="8"/>
        <v>1971</v>
      </c>
      <c r="H174" s="2" t="str">
        <f t="shared" si="6"/>
        <v>Summer</v>
      </c>
      <c r="I174">
        <v>26</v>
      </c>
      <c r="J174">
        <v>92.2</v>
      </c>
      <c r="K174">
        <f>SUMIFS(J$2:J174,B$2:B174,B174,C$2:C174,C174,G$2:G174,G174)</f>
        <v>6602.7999999999993</v>
      </c>
    </row>
    <row r="175" spans="1:11" x14ac:dyDescent="0.25">
      <c r="A175" t="s">
        <v>70</v>
      </c>
      <c r="B175" t="s">
        <v>71</v>
      </c>
      <c r="C175" t="s">
        <v>69</v>
      </c>
      <c r="D175" s="8">
        <v>0</v>
      </c>
      <c r="E175" s="10">
        <v>26004</v>
      </c>
      <c r="F175">
        <f t="shared" si="7"/>
        <v>71</v>
      </c>
      <c r="G175">
        <f t="shared" si="8"/>
        <v>1971</v>
      </c>
      <c r="H175" s="2" t="str">
        <f t="shared" si="6"/>
        <v>Autumn</v>
      </c>
      <c r="I175">
        <v>31</v>
      </c>
      <c r="J175">
        <v>0</v>
      </c>
      <c r="K175">
        <f>SUMIFS(J$2:J175,B$2:B175,B175,C$2:C175,C175,G$2:G175,G175)</f>
        <v>6602.7999999999993</v>
      </c>
    </row>
    <row r="176" spans="1:11" x14ac:dyDescent="0.25">
      <c r="A176" t="s">
        <v>70</v>
      </c>
      <c r="B176" t="s">
        <v>71</v>
      </c>
      <c r="C176" t="s">
        <v>69</v>
      </c>
      <c r="D176" s="8">
        <v>0</v>
      </c>
      <c r="E176" s="10">
        <v>26046</v>
      </c>
      <c r="F176">
        <f t="shared" si="7"/>
        <v>113</v>
      </c>
      <c r="G176">
        <f t="shared" si="8"/>
        <v>1971</v>
      </c>
      <c r="H176" s="2" t="str">
        <f t="shared" si="6"/>
        <v>Autumn</v>
      </c>
      <c r="I176">
        <v>42</v>
      </c>
      <c r="J176">
        <v>106.3</v>
      </c>
      <c r="K176">
        <f>SUMIFS(J$2:J176,B$2:B176,B176,C$2:C176,C176,G$2:G176,G176)</f>
        <v>6709.0999999999995</v>
      </c>
    </row>
    <row r="177" spans="1:11" x14ac:dyDescent="0.25">
      <c r="A177" t="s">
        <v>70</v>
      </c>
      <c r="B177" t="s">
        <v>71</v>
      </c>
      <c r="C177" t="s">
        <v>69</v>
      </c>
      <c r="D177" s="8">
        <v>0</v>
      </c>
      <c r="E177" s="10">
        <v>26100</v>
      </c>
      <c r="F177">
        <f t="shared" si="7"/>
        <v>167</v>
      </c>
      <c r="G177">
        <f t="shared" si="8"/>
        <v>1972</v>
      </c>
      <c r="H177" s="2" t="str">
        <f t="shared" si="6"/>
        <v>Winter</v>
      </c>
      <c r="I177">
        <v>54</v>
      </c>
      <c r="J177">
        <v>333.5</v>
      </c>
      <c r="K177">
        <f>SUMIFS(J$2:J177,B$2:B177,B177,C$2:C177,C177,G$2:G177,G177)</f>
        <v>333.5</v>
      </c>
    </row>
    <row r="178" spans="1:11" x14ac:dyDescent="0.25">
      <c r="A178" t="s">
        <v>70</v>
      </c>
      <c r="B178" t="s">
        <v>71</v>
      </c>
      <c r="C178" t="s">
        <v>69</v>
      </c>
      <c r="D178" s="8">
        <v>0</v>
      </c>
      <c r="E178" s="10">
        <v>26186</v>
      </c>
      <c r="F178">
        <f t="shared" si="7"/>
        <v>253</v>
      </c>
      <c r="G178">
        <f t="shared" si="8"/>
        <v>1972</v>
      </c>
      <c r="H178" s="2" t="str">
        <f t="shared" si="6"/>
        <v>Spring</v>
      </c>
      <c r="I178">
        <v>86</v>
      </c>
      <c r="J178">
        <v>639.20000000000005</v>
      </c>
      <c r="K178">
        <f>SUMIFS(J$2:J178,B$2:B178,B178,C$2:C178,C178,G$2:G178,G178)</f>
        <v>972.7</v>
      </c>
    </row>
    <row r="179" spans="1:11" x14ac:dyDescent="0.25">
      <c r="A179" t="s">
        <v>70</v>
      </c>
      <c r="B179" t="s">
        <v>71</v>
      </c>
      <c r="C179" t="s">
        <v>69</v>
      </c>
      <c r="D179" s="8">
        <v>0</v>
      </c>
      <c r="E179" s="10">
        <v>26218</v>
      </c>
      <c r="F179">
        <f t="shared" si="7"/>
        <v>285</v>
      </c>
      <c r="G179">
        <f t="shared" si="8"/>
        <v>1972</v>
      </c>
      <c r="H179" s="2" t="str">
        <f t="shared" si="6"/>
        <v>Spring</v>
      </c>
      <c r="I179">
        <v>32</v>
      </c>
      <c r="J179">
        <v>1051</v>
      </c>
      <c r="K179">
        <f>SUMIFS(J$2:J179,B$2:B179,B179,C$2:C179,C179,G$2:G179,G179)</f>
        <v>2023.7</v>
      </c>
    </row>
    <row r="180" spans="1:11" x14ac:dyDescent="0.25">
      <c r="A180" t="s">
        <v>70</v>
      </c>
      <c r="B180" t="s">
        <v>71</v>
      </c>
      <c r="C180" t="s">
        <v>69</v>
      </c>
      <c r="D180" s="8">
        <v>0</v>
      </c>
      <c r="E180" s="10">
        <v>26246</v>
      </c>
      <c r="F180">
        <f t="shared" si="7"/>
        <v>313</v>
      </c>
      <c r="G180">
        <f t="shared" si="8"/>
        <v>1972</v>
      </c>
      <c r="H180" s="2" t="str">
        <f t="shared" si="6"/>
        <v>Spring</v>
      </c>
      <c r="I180">
        <v>28</v>
      </c>
      <c r="J180">
        <v>1552.6</v>
      </c>
      <c r="K180">
        <f>SUMIFS(J$2:J180,B$2:B180,B180,C$2:C180,C180,G$2:G180,G180)</f>
        <v>3576.3</v>
      </c>
    </row>
    <row r="181" spans="1:11" x14ac:dyDescent="0.25">
      <c r="A181" t="s">
        <v>70</v>
      </c>
      <c r="B181" t="s">
        <v>71</v>
      </c>
      <c r="C181" t="s">
        <v>69</v>
      </c>
      <c r="D181" s="8">
        <v>0</v>
      </c>
      <c r="E181" s="10">
        <v>26275</v>
      </c>
      <c r="F181">
        <f t="shared" si="7"/>
        <v>342</v>
      </c>
      <c r="G181">
        <f t="shared" si="8"/>
        <v>1972</v>
      </c>
      <c r="H181" s="2" t="str">
        <f t="shared" si="6"/>
        <v>Summer</v>
      </c>
      <c r="I181">
        <v>29</v>
      </c>
      <c r="J181">
        <v>452.1</v>
      </c>
      <c r="K181">
        <f>SUMIFS(J$2:J181,B$2:B181,B181,C$2:C181,C181,G$2:G181,G181)</f>
        <v>4028.4</v>
      </c>
    </row>
    <row r="182" spans="1:11" x14ac:dyDescent="0.25">
      <c r="A182" t="s">
        <v>70</v>
      </c>
      <c r="B182" t="s">
        <v>71</v>
      </c>
      <c r="C182" t="s">
        <v>69</v>
      </c>
      <c r="D182" s="8">
        <v>0</v>
      </c>
      <c r="E182" s="10">
        <v>26308</v>
      </c>
      <c r="F182">
        <f t="shared" si="7"/>
        <v>10</v>
      </c>
      <c r="G182">
        <f t="shared" si="8"/>
        <v>1972</v>
      </c>
      <c r="H182" s="2" t="str">
        <f t="shared" si="6"/>
        <v>Summer</v>
      </c>
      <c r="I182">
        <v>33</v>
      </c>
      <c r="J182">
        <v>0</v>
      </c>
      <c r="K182">
        <f>SUMIFS(J$2:J182,B$2:B182,B182,C$2:C182,C182,G$2:G182,G182)</f>
        <v>4028.4</v>
      </c>
    </row>
    <row r="183" spans="1:11" x14ac:dyDescent="0.25">
      <c r="A183" t="s">
        <v>70</v>
      </c>
      <c r="B183" t="s">
        <v>71</v>
      </c>
      <c r="C183" t="s">
        <v>69</v>
      </c>
      <c r="D183" s="8">
        <v>0</v>
      </c>
      <c r="E183" s="10">
        <v>26343</v>
      </c>
      <c r="F183">
        <f t="shared" si="7"/>
        <v>45</v>
      </c>
      <c r="G183">
        <f t="shared" si="8"/>
        <v>1972</v>
      </c>
      <c r="H183" s="2" t="str">
        <f t="shared" si="6"/>
        <v>Summer</v>
      </c>
      <c r="I183">
        <v>35</v>
      </c>
      <c r="J183">
        <v>101.2</v>
      </c>
      <c r="K183">
        <f>SUMIFS(J$2:J183,B$2:B183,B183,C$2:C183,C183,G$2:G183,G183)</f>
        <v>4129.6000000000004</v>
      </c>
    </row>
    <row r="184" spans="1:11" x14ac:dyDescent="0.25">
      <c r="A184" t="s">
        <v>70</v>
      </c>
      <c r="B184" t="s">
        <v>71</v>
      </c>
      <c r="C184" t="s">
        <v>69</v>
      </c>
      <c r="D184" s="8">
        <v>0</v>
      </c>
      <c r="E184" s="10">
        <v>26373</v>
      </c>
      <c r="F184">
        <f t="shared" si="7"/>
        <v>75</v>
      </c>
      <c r="G184">
        <f t="shared" si="8"/>
        <v>1972</v>
      </c>
      <c r="H184" s="2" t="str">
        <f t="shared" si="6"/>
        <v>Autumn</v>
      </c>
      <c r="I184">
        <v>30</v>
      </c>
      <c r="J184">
        <v>91.7</v>
      </c>
      <c r="K184">
        <f>SUMIFS(J$2:J184,B$2:B184,B184,C$2:C184,C184,G$2:G184,G184)</f>
        <v>4221.3</v>
      </c>
    </row>
    <row r="185" spans="1:11" x14ac:dyDescent="0.25">
      <c r="A185" t="s">
        <v>70</v>
      </c>
      <c r="B185" t="s">
        <v>71</v>
      </c>
      <c r="C185" t="s">
        <v>69</v>
      </c>
      <c r="D185" s="8">
        <v>0</v>
      </c>
      <c r="E185" s="10">
        <v>26409</v>
      </c>
      <c r="F185">
        <f t="shared" si="7"/>
        <v>111</v>
      </c>
      <c r="G185">
        <f t="shared" si="8"/>
        <v>1972</v>
      </c>
      <c r="H185" s="2" t="str">
        <f t="shared" si="6"/>
        <v>Autumn</v>
      </c>
      <c r="I185">
        <v>36</v>
      </c>
      <c r="J185">
        <v>181.8</v>
      </c>
      <c r="K185">
        <f>SUMIFS(J$2:J185,B$2:B185,B185,C$2:C185,C185,G$2:G185,G185)</f>
        <v>4403.1000000000004</v>
      </c>
    </row>
    <row r="186" spans="1:11" x14ac:dyDescent="0.25">
      <c r="A186" t="s">
        <v>70</v>
      </c>
      <c r="B186" t="s">
        <v>71</v>
      </c>
      <c r="C186" t="s">
        <v>69</v>
      </c>
      <c r="D186" s="8">
        <v>0</v>
      </c>
      <c r="E186" s="10">
        <v>26471</v>
      </c>
      <c r="F186">
        <f t="shared" si="7"/>
        <v>173</v>
      </c>
      <c r="G186">
        <f t="shared" si="8"/>
        <v>1973</v>
      </c>
      <c r="H186" s="2" t="str">
        <f t="shared" si="6"/>
        <v>Winter</v>
      </c>
      <c r="I186">
        <v>62</v>
      </c>
      <c r="J186">
        <v>507.9</v>
      </c>
      <c r="K186">
        <f>SUMIFS(J$2:J186,B$2:B186,B186,C$2:C186,C186,G$2:G186,G186)</f>
        <v>507.9</v>
      </c>
    </row>
    <row r="187" spans="1:11" x14ac:dyDescent="0.25">
      <c r="A187" t="s">
        <v>70</v>
      </c>
      <c r="B187" t="s">
        <v>71</v>
      </c>
      <c r="C187" t="s">
        <v>69</v>
      </c>
      <c r="D187" s="8">
        <v>0</v>
      </c>
      <c r="E187" s="10">
        <v>26561</v>
      </c>
      <c r="F187">
        <f t="shared" si="7"/>
        <v>263</v>
      </c>
      <c r="G187">
        <f t="shared" si="8"/>
        <v>1973</v>
      </c>
      <c r="H187" s="2" t="str">
        <f t="shared" si="6"/>
        <v>Spring</v>
      </c>
      <c r="I187">
        <v>90</v>
      </c>
      <c r="J187">
        <v>977.3</v>
      </c>
      <c r="K187">
        <f>SUMIFS(J$2:J187,B$2:B187,B187,C$2:C187,C187,G$2:G187,G187)</f>
        <v>1485.1999999999998</v>
      </c>
    </row>
    <row r="188" spans="1:11" x14ac:dyDescent="0.25">
      <c r="A188" t="s">
        <v>70</v>
      </c>
      <c r="B188" t="s">
        <v>71</v>
      </c>
      <c r="C188" t="s">
        <v>69</v>
      </c>
      <c r="D188" s="8">
        <v>0</v>
      </c>
      <c r="E188" s="10">
        <v>26597</v>
      </c>
      <c r="F188">
        <f t="shared" si="7"/>
        <v>299</v>
      </c>
      <c r="G188">
        <f t="shared" si="8"/>
        <v>1973</v>
      </c>
      <c r="H188" s="2" t="str">
        <f t="shared" si="6"/>
        <v>Spring</v>
      </c>
      <c r="I188">
        <v>36</v>
      </c>
      <c r="J188">
        <v>1138.5</v>
      </c>
      <c r="K188">
        <f>SUMIFS(J$2:J188,B$2:B188,B188,C$2:C188,C188,G$2:G188,G188)</f>
        <v>2623.7</v>
      </c>
    </row>
    <row r="189" spans="1:11" x14ac:dyDescent="0.25">
      <c r="A189" t="s">
        <v>70</v>
      </c>
      <c r="B189" t="s">
        <v>71</v>
      </c>
      <c r="C189" t="s">
        <v>69</v>
      </c>
      <c r="D189" s="8">
        <v>0</v>
      </c>
      <c r="E189" s="10">
        <v>26626</v>
      </c>
      <c r="F189">
        <f t="shared" si="7"/>
        <v>328</v>
      </c>
      <c r="G189">
        <f t="shared" si="8"/>
        <v>1973</v>
      </c>
      <c r="H189" s="2" t="str">
        <f t="shared" si="6"/>
        <v>Spring</v>
      </c>
      <c r="I189">
        <v>29</v>
      </c>
      <c r="J189">
        <v>835.1</v>
      </c>
      <c r="K189">
        <f>SUMIFS(J$2:J189,B$2:B189,B189,C$2:C189,C189,G$2:G189,G189)</f>
        <v>3458.7999999999997</v>
      </c>
    </row>
    <row r="190" spans="1:11" x14ac:dyDescent="0.25">
      <c r="A190" t="s">
        <v>70</v>
      </c>
      <c r="B190" t="s">
        <v>71</v>
      </c>
      <c r="C190" t="s">
        <v>69</v>
      </c>
      <c r="D190" s="8">
        <v>0</v>
      </c>
      <c r="E190" s="10">
        <v>26647</v>
      </c>
      <c r="F190">
        <f t="shared" si="7"/>
        <v>349</v>
      </c>
      <c r="G190">
        <f t="shared" si="8"/>
        <v>1973</v>
      </c>
      <c r="H190" s="2" t="str">
        <f t="shared" si="6"/>
        <v>Summer</v>
      </c>
      <c r="I190">
        <v>21</v>
      </c>
      <c r="J190">
        <v>250.2</v>
      </c>
      <c r="K190">
        <f>SUMIFS(J$2:J190,B$2:B190,B190,C$2:C190,C190,G$2:G190,G190)</f>
        <v>3708.9999999999995</v>
      </c>
    </row>
    <row r="191" spans="1:11" x14ac:dyDescent="0.25">
      <c r="A191" t="s">
        <v>70</v>
      </c>
      <c r="B191" t="s">
        <v>71</v>
      </c>
      <c r="C191" t="s">
        <v>69</v>
      </c>
      <c r="D191" s="8">
        <v>0</v>
      </c>
      <c r="E191" s="10">
        <v>26682</v>
      </c>
      <c r="F191">
        <f t="shared" si="7"/>
        <v>18</v>
      </c>
      <c r="G191">
        <f t="shared" si="8"/>
        <v>1973</v>
      </c>
      <c r="H191" s="2" t="str">
        <f t="shared" si="6"/>
        <v>Summer</v>
      </c>
      <c r="I191">
        <v>35</v>
      </c>
      <c r="J191">
        <v>585.29999999999995</v>
      </c>
      <c r="K191">
        <f>SUMIFS(J$2:J191,B$2:B191,B191,C$2:C191,C191,G$2:G191,G191)</f>
        <v>4294.2999999999993</v>
      </c>
    </row>
    <row r="192" spans="1:11" x14ac:dyDescent="0.25">
      <c r="A192" t="s">
        <v>70</v>
      </c>
      <c r="B192" t="s">
        <v>71</v>
      </c>
      <c r="C192" t="s">
        <v>69</v>
      </c>
      <c r="D192" s="8">
        <v>0</v>
      </c>
      <c r="E192" s="10">
        <v>26711</v>
      </c>
      <c r="F192">
        <f t="shared" si="7"/>
        <v>47</v>
      </c>
      <c r="G192">
        <f t="shared" si="8"/>
        <v>1973</v>
      </c>
      <c r="H192" s="2" t="str">
        <f t="shared" si="6"/>
        <v>Summer</v>
      </c>
      <c r="I192">
        <v>29</v>
      </c>
      <c r="J192">
        <v>0</v>
      </c>
      <c r="K192">
        <f>SUMIFS(J$2:J192,B$2:B192,B192,C$2:C192,C192,G$2:G192,G192)</f>
        <v>4294.2999999999993</v>
      </c>
    </row>
    <row r="193" spans="1:11" x14ac:dyDescent="0.25">
      <c r="A193" t="s">
        <v>70</v>
      </c>
      <c r="B193" t="s">
        <v>71</v>
      </c>
      <c r="C193" t="s">
        <v>69</v>
      </c>
      <c r="D193" s="8">
        <v>0</v>
      </c>
      <c r="E193" s="10">
        <v>26743</v>
      </c>
      <c r="F193">
        <f t="shared" si="7"/>
        <v>79</v>
      </c>
      <c r="G193">
        <f t="shared" si="8"/>
        <v>1973</v>
      </c>
      <c r="H193" s="2" t="str">
        <f t="shared" si="6"/>
        <v>Autumn</v>
      </c>
      <c r="I193">
        <v>32</v>
      </c>
      <c r="J193">
        <v>0</v>
      </c>
      <c r="K193">
        <f>SUMIFS(J$2:J193,B$2:B193,B193,C$2:C193,C193,G$2:G193,G193)</f>
        <v>4294.2999999999993</v>
      </c>
    </row>
    <row r="194" spans="1:11" x14ac:dyDescent="0.25">
      <c r="A194" t="s">
        <v>70</v>
      </c>
      <c r="B194" t="s">
        <v>71</v>
      </c>
      <c r="C194" t="s">
        <v>69</v>
      </c>
      <c r="D194" s="8">
        <v>0</v>
      </c>
      <c r="E194" s="10">
        <v>26786</v>
      </c>
      <c r="F194">
        <f t="shared" si="7"/>
        <v>122</v>
      </c>
      <c r="G194">
        <f t="shared" si="8"/>
        <v>1973</v>
      </c>
      <c r="H194" s="2" t="str">
        <f t="shared" ref="H194:H257" si="9">IF(MONTH(E194)&lt;3,"Summer",IF(MONTH(E194)&lt;6,"Autumn",IF(MONTH(E194)&lt;9,"Winter",IF(MONTH(E194)&lt;12,"Spring","Summer"))))</f>
        <v>Autumn</v>
      </c>
      <c r="I194">
        <v>43</v>
      </c>
      <c r="J194">
        <v>369.1</v>
      </c>
      <c r="K194">
        <f>SUMIFS(J$2:J194,B$2:B194,B194,C$2:C194,C194,G$2:G194,G194)</f>
        <v>4663.3999999999996</v>
      </c>
    </row>
    <row r="195" spans="1:11" x14ac:dyDescent="0.25">
      <c r="A195" t="s">
        <v>70</v>
      </c>
      <c r="B195" t="s">
        <v>71</v>
      </c>
      <c r="C195" t="s">
        <v>69</v>
      </c>
      <c r="D195" s="8">
        <v>0</v>
      </c>
      <c r="E195" s="10">
        <v>26835</v>
      </c>
      <c r="F195">
        <f t="shared" ref="F195:F258" si="10">E195-DATE(YEAR(E195),1,0)</f>
        <v>171</v>
      </c>
      <c r="G195">
        <f t="shared" ref="G195:G258" si="11">YEAR(E195)+IF(MONTH(E195)&lt;6,0,1)</f>
        <v>1974</v>
      </c>
      <c r="H195" s="2" t="str">
        <f t="shared" si="9"/>
        <v>Winter</v>
      </c>
      <c r="I195">
        <v>49</v>
      </c>
      <c r="J195">
        <v>115.3</v>
      </c>
      <c r="K195">
        <f>SUMIFS(J$2:J195,B$2:B195,B195,C$2:C195,C195,G$2:G195,G195)</f>
        <v>115.3</v>
      </c>
    </row>
    <row r="196" spans="1:11" x14ac:dyDescent="0.25">
      <c r="A196" t="s">
        <v>70</v>
      </c>
      <c r="B196" t="s">
        <v>71</v>
      </c>
      <c r="C196" t="s">
        <v>69</v>
      </c>
      <c r="D196" s="8">
        <v>0</v>
      </c>
      <c r="E196" s="10">
        <v>26911</v>
      </c>
      <c r="F196">
        <f t="shared" si="10"/>
        <v>247</v>
      </c>
      <c r="G196">
        <f t="shared" si="11"/>
        <v>1974</v>
      </c>
      <c r="H196" s="2" t="str">
        <f t="shared" si="9"/>
        <v>Spring</v>
      </c>
      <c r="I196">
        <v>76</v>
      </c>
      <c r="J196">
        <v>547.1</v>
      </c>
      <c r="K196">
        <f>SUMIFS(J$2:J196,B$2:B196,B196,C$2:C196,C196,G$2:G196,G196)</f>
        <v>662.4</v>
      </c>
    </row>
    <row r="197" spans="1:11" x14ac:dyDescent="0.25">
      <c r="A197" t="s">
        <v>70</v>
      </c>
      <c r="B197" t="s">
        <v>71</v>
      </c>
      <c r="C197" t="s">
        <v>69</v>
      </c>
      <c r="D197" s="8">
        <v>0</v>
      </c>
      <c r="E197" s="10">
        <v>26948</v>
      </c>
      <c r="F197">
        <f t="shared" si="10"/>
        <v>284</v>
      </c>
      <c r="G197">
        <f t="shared" si="11"/>
        <v>1974</v>
      </c>
      <c r="H197" s="2" t="str">
        <f t="shared" si="9"/>
        <v>Spring</v>
      </c>
      <c r="I197">
        <v>37</v>
      </c>
      <c r="J197">
        <v>1484.6</v>
      </c>
      <c r="K197">
        <f>SUMIFS(J$2:J197,B$2:B197,B197,C$2:C197,C197,G$2:G197,G197)</f>
        <v>2147</v>
      </c>
    </row>
    <row r="198" spans="1:11" x14ac:dyDescent="0.25">
      <c r="A198" t="s">
        <v>70</v>
      </c>
      <c r="B198" t="s">
        <v>71</v>
      </c>
      <c r="C198" t="s">
        <v>69</v>
      </c>
      <c r="D198" s="8">
        <v>0</v>
      </c>
      <c r="E198" s="10">
        <v>26980</v>
      </c>
      <c r="F198">
        <f t="shared" si="10"/>
        <v>316</v>
      </c>
      <c r="G198">
        <f t="shared" si="11"/>
        <v>1974</v>
      </c>
      <c r="H198" s="2" t="str">
        <f t="shared" si="9"/>
        <v>Spring</v>
      </c>
      <c r="I198">
        <v>32</v>
      </c>
      <c r="J198">
        <v>836.4</v>
      </c>
      <c r="K198">
        <f>SUMIFS(J$2:J198,B$2:B198,B198,C$2:C198,C198,G$2:G198,G198)</f>
        <v>2983.4</v>
      </c>
    </row>
    <row r="199" spans="1:11" x14ac:dyDescent="0.25">
      <c r="A199" t="s">
        <v>70</v>
      </c>
      <c r="B199" t="s">
        <v>71</v>
      </c>
      <c r="C199" t="s">
        <v>69</v>
      </c>
      <c r="D199" s="8">
        <v>0</v>
      </c>
      <c r="E199" s="10">
        <v>27008</v>
      </c>
      <c r="F199">
        <f t="shared" si="10"/>
        <v>344</v>
      </c>
      <c r="G199">
        <f t="shared" si="11"/>
        <v>1974</v>
      </c>
      <c r="H199" s="2" t="str">
        <f t="shared" si="9"/>
        <v>Summer</v>
      </c>
      <c r="I199">
        <v>28</v>
      </c>
      <c r="J199">
        <v>211.3</v>
      </c>
      <c r="K199">
        <f>SUMIFS(J$2:J199,B$2:B199,B199,C$2:C199,C199,G$2:G199,G199)</f>
        <v>3194.7000000000003</v>
      </c>
    </row>
    <row r="200" spans="1:11" x14ac:dyDescent="0.25">
      <c r="A200" t="s">
        <v>70</v>
      </c>
      <c r="B200" t="s">
        <v>71</v>
      </c>
      <c r="C200" t="s">
        <v>69</v>
      </c>
      <c r="D200" s="8">
        <v>0</v>
      </c>
      <c r="E200" s="10">
        <v>27047</v>
      </c>
      <c r="F200">
        <f t="shared" si="10"/>
        <v>18</v>
      </c>
      <c r="G200">
        <f t="shared" si="11"/>
        <v>1974</v>
      </c>
      <c r="H200" s="2" t="str">
        <f t="shared" si="9"/>
        <v>Summer</v>
      </c>
      <c r="I200">
        <v>39</v>
      </c>
      <c r="J200">
        <v>466.8</v>
      </c>
      <c r="K200">
        <f>SUMIFS(J$2:J200,B$2:B200,B200,C$2:C200,C200,G$2:G200,G200)</f>
        <v>3661.5000000000005</v>
      </c>
    </row>
    <row r="201" spans="1:11" x14ac:dyDescent="0.25">
      <c r="A201" t="s">
        <v>70</v>
      </c>
      <c r="B201" t="s">
        <v>71</v>
      </c>
      <c r="C201" t="s">
        <v>69</v>
      </c>
      <c r="D201" s="8">
        <v>0</v>
      </c>
      <c r="E201" s="10">
        <v>27074</v>
      </c>
      <c r="F201">
        <f t="shared" si="10"/>
        <v>45</v>
      </c>
      <c r="G201">
        <f t="shared" si="11"/>
        <v>1974</v>
      </c>
      <c r="H201" s="2" t="str">
        <f t="shared" si="9"/>
        <v>Summer</v>
      </c>
      <c r="I201">
        <v>27</v>
      </c>
      <c r="J201">
        <v>186.8</v>
      </c>
      <c r="K201">
        <f>SUMIFS(J$2:J201,B$2:B201,B201,C$2:C201,C201,G$2:G201,G201)</f>
        <v>3848.3000000000006</v>
      </c>
    </row>
    <row r="202" spans="1:11" x14ac:dyDescent="0.25">
      <c r="A202" t="s">
        <v>70</v>
      </c>
      <c r="B202" t="s">
        <v>71</v>
      </c>
      <c r="C202" t="s">
        <v>69</v>
      </c>
      <c r="D202" s="8">
        <v>0</v>
      </c>
      <c r="E202" s="10">
        <v>27109</v>
      </c>
      <c r="F202">
        <f t="shared" si="10"/>
        <v>80</v>
      </c>
      <c r="G202">
        <f t="shared" si="11"/>
        <v>1974</v>
      </c>
      <c r="H202" s="2" t="str">
        <f t="shared" si="9"/>
        <v>Autumn</v>
      </c>
      <c r="I202">
        <v>35</v>
      </c>
      <c r="J202">
        <v>750.9</v>
      </c>
      <c r="K202">
        <f>SUMIFS(J$2:J202,B$2:B202,B202,C$2:C202,C202,G$2:G202,G202)</f>
        <v>4599.2000000000007</v>
      </c>
    </row>
    <row r="203" spans="1:11" x14ac:dyDescent="0.25">
      <c r="A203" t="s">
        <v>70</v>
      </c>
      <c r="B203" t="s">
        <v>71</v>
      </c>
      <c r="C203" t="s">
        <v>69</v>
      </c>
      <c r="D203" s="8">
        <v>0</v>
      </c>
      <c r="E203" s="10">
        <v>27151</v>
      </c>
      <c r="F203">
        <f t="shared" si="10"/>
        <v>122</v>
      </c>
      <c r="G203">
        <f t="shared" si="11"/>
        <v>1974</v>
      </c>
      <c r="H203" s="2" t="str">
        <f t="shared" si="9"/>
        <v>Autumn</v>
      </c>
      <c r="I203">
        <v>42</v>
      </c>
      <c r="J203">
        <v>1771.1</v>
      </c>
      <c r="K203">
        <f>SUMIFS(J$2:J203,B$2:B203,B203,C$2:C203,C203,G$2:G203,G203)</f>
        <v>6370.3000000000011</v>
      </c>
    </row>
    <row r="204" spans="1:11" x14ac:dyDescent="0.25">
      <c r="A204" t="s">
        <v>70</v>
      </c>
      <c r="B204" t="s">
        <v>71</v>
      </c>
      <c r="C204" t="s">
        <v>69</v>
      </c>
      <c r="D204" s="8">
        <v>0</v>
      </c>
      <c r="E204" s="10">
        <v>27284</v>
      </c>
      <c r="F204">
        <f t="shared" si="10"/>
        <v>255</v>
      </c>
      <c r="G204">
        <f t="shared" si="11"/>
        <v>1975</v>
      </c>
      <c r="H204" s="2" t="str">
        <f t="shared" si="9"/>
        <v>Spring</v>
      </c>
      <c r="I204">
        <v>133</v>
      </c>
      <c r="J204">
        <v>1113.9000000000001</v>
      </c>
      <c r="K204">
        <f>SUMIFS(J$2:J204,B$2:B204,B204,C$2:C204,C204,G$2:G204,G204)</f>
        <v>1113.9000000000001</v>
      </c>
    </row>
    <row r="205" spans="1:11" x14ac:dyDescent="0.25">
      <c r="A205" t="s">
        <v>70</v>
      </c>
      <c r="B205" t="s">
        <v>71</v>
      </c>
      <c r="C205" t="s">
        <v>69</v>
      </c>
      <c r="D205" s="8">
        <v>0</v>
      </c>
      <c r="E205" s="10">
        <v>27309</v>
      </c>
      <c r="F205">
        <f t="shared" si="10"/>
        <v>280</v>
      </c>
      <c r="G205">
        <f t="shared" si="11"/>
        <v>1975</v>
      </c>
      <c r="H205" s="2" t="str">
        <f t="shared" si="9"/>
        <v>Spring</v>
      </c>
      <c r="I205">
        <v>25</v>
      </c>
      <c r="J205">
        <v>1377.5</v>
      </c>
      <c r="K205">
        <f>SUMIFS(J$2:J205,B$2:B205,B205,C$2:C205,C205,G$2:G205,G205)</f>
        <v>2491.4</v>
      </c>
    </row>
    <row r="206" spans="1:11" x14ac:dyDescent="0.25">
      <c r="A206" t="s">
        <v>70</v>
      </c>
      <c r="B206" t="s">
        <v>71</v>
      </c>
      <c r="C206" t="s">
        <v>69</v>
      </c>
      <c r="D206" s="8">
        <v>0</v>
      </c>
      <c r="E206" s="10">
        <v>27333</v>
      </c>
      <c r="F206">
        <f t="shared" si="10"/>
        <v>304</v>
      </c>
      <c r="G206">
        <f t="shared" si="11"/>
        <v>1975</v>
      </c>
      <c r="H206" s="2" t="str">
        <f t="shared" si="9"/>
        <v>Spring</v>
      </c>
      <c r="I206">
        <v>24</v>
      </c>
      <c r="J206">
        <v>1789.7</v>
      </c>
      <c r="K206">
        <f>SUMIFS(J$2:J206,B$2:B206,B206,C$2:C206,C206,G$2:G206,G206)</f>
        <v>4281.1000000000004</v>
      </c>
    </row>
    <row r="207" spans="1:11" x14ac:dyDescent="0.25">
      <c r="A207" t="s">
        <v>70</v>
      </c>
      <c r="B207" t="s">
        <v>71</v>
      </c>
      <c r="C207" t="s">
        <v>69</v>
      </c>
      <c r="D207" s="8">
        <v>0</v>
      </c>
      <c r="E207" s="10">
        <v>27360</v>
      </c>
      <c r="F207">
        <f t="shared" si="10"/>
        <v>331</v>
      </c>
      <c r="G207">
        <f t="shared" si="11"/>
        <v>1975</v>
      </c>
      <c r="H207" s="2" t="str">
        <f t="shared" si="9"/>
        <v>Spring</v>
      </c>
      <c r="I207">
        <v>27</v>
      </c>
      <c r="J207">
        <v>1148.8</v>
      </c>
      <c r="K207">
        <f>SUMIFS(J$2:J207,B$2:B207,B207,C$2:C207,C207,G$2:G207,G207)</f>
        <v>5429.9000000000005</v>
      </c>
    </row>
    <row r="208" spans="1:11" x14ac:dyDescent="0.25">
      <c r="A208" t="s">
        <v>70</v>
      </c>
      <c r="B208" t="s">
        <v>71</v>
      </c>
      <c r="C208" t="s">
        <v>69</v>
      </c>
      <c r="D208" s="8">
        <v>0</v>
      </c>
      <c r="E208" s="10">
        <v>27382</v>
      </c>
      <c r="F208">
        <f t="shared" si="10"/>
        <v>353</v>
      </c>
      <c r="G208">
        <f t="shared" si="11"/>
        <v>1975</v>
      </c>
      <c r="H208" s="2" t="str">
        <f t="shared" si="9"/>
        <v>Summer</v>
      </c>
      <c r="I208">
        <v>22</v>
      </c>
      <c r="J208">
        <v>90.4</v>
      </c>
      <c r="K208">
        <f>SUMIFS(J$2:J208,B$2:B208,B208,C$2:C208,C208,G$2:G208,G208)</f>
        <v>5520.3</v>
      </c>
    </row>
    <row r="209" spans="1:11" x14ac:dyDescent="0.25">
      <c r="A209" t="s">
        <v>70</v>
      </c>
      <c r="B209" t="s">
        <v>71</v>
      </c>
      <c r="C209" t="s">
        <v>69</v>
      </c>
      <c r="D209" s="8">
        <v>0</v>
      </c>
      <c r="E209" s="10">
        <v>27407</v>
      </c>
      <c r="F209">
        <f t="shared" si="10"/>
        <v>13</v>
      </c>
      <c r="G209">
        <f t="shared" si="11"/>
        <v>1975</v>
      </c>
      <c r="H209" s="2" t="str">
        <f t="shared" si="9"/>
        <v>Summer</v>
      </c>
      <c r="I209">
        <v>25</v>
      </c>
      <c r="J209">
        <v>296.7</v>
      </c>
      <c r="K209">
        <f>SUMIFS(J$2:J209,B$2:B209,B209,C$2:C209,C209,G$2:G209,G209)</f>
        <v>5817</v>
      </c>
    </row>
    <row r="210" spans="1:11" x14ac:dyDescent="0.25">
      <c r="A210" t="s">
        <v>70</v>
      </c>
      <c r="B210" t="s">
        <v>71</v>
      </c>
      <c r="C210" t="s">
        <v>69</v>
      </c>
      <c r="D210" s="8">
        <v>0</v>
      </c>
      <c r="E210" s="10">
        <v>27436</v>
      </c>
      <c r="F210">
        <f t="shared" si="10"/>
        <v>42</v>
      </c>
      <c r="G210">
        <f t="shared" si="11"/>
        <v>1975</v>
      </c>
      <c r="H210" s="2" t="str">
        <f t="shared" si="9"/>
        <v>Summer</v>
      </c>
      <c r="I210">
        <v>29</v>
      </c>
      <c r="J210">
        <v>430.4</v>
      </c>
      <c r="K210">
        <f>SUMIFS(J$2:J210,B$2:B210,B210,C$2:C210,C210,G$2:G210,G210)</f>
        <v>6247.4</v>
      </c>
    </row>
    <row r="211" spans="1:11" x14ac:dyDescent="0.25">
      <c r="A211" t="s">
        <v>70</v>
      </c>
      <c r="B211" t="s">
        <v>71</v>
      </c>
      <c r="C211" t="s">
        <v>69</v>
      </c>
      <c r="D211" s="8">
        <v>0</v>
      </c>
      <c r="E211" s="10">
        <v>27460</v>
      </c>
      <c r="F211">
        <f t="shared" si="10"/>
        <v>66</v>
      </c>
      <c r="G211">
        <f t="shared" si="11"/>
        <v>1975</v>
      </c>
      <c r="H211" s="2" t="str">
        <f t="shared" si="9"/>
        <v>Autumn</v>
      </c>
      <c r="I211">
        <v>24</v>
      </c>
      <c r="J211">
        <v>859.2</v>
      </c>
      <c r="K211">
        <f>SUMIFS(J$2:J211,B$2:B211,B211,C$2:C211,C211,G$2:G211,G211)</f>
        <v>7106.5999999999995</v>
      </c>
    </row>
    <row r="212" spans="1:11" x14ac:dyDescent="0.25">
      <c r="A212" t="s">
        <v>70</v>
      </c>
      <c r="B212" t="s">
        <v>71</v>
      </c>
      <c r="C212" t="s">
        <v>69</v>
      </c>
      <c r="D212" s="8">
        <v>0</v>
      </c>
      <c r="E212" s="10">
        <v>27488</v>
      </c>
      <c r="F212">
        <f t="shared" si="10"/>
        <v>94</v>
      </c>
      <c r="G212">
        <f t="shared" si="11"/>
        <v>1975</v>
      </c>
      <c r="H212" s="2" t="str">
        <f t="shared" si="9"/>
        <v>Autumn</v>
      </c>
      <c r="I212">
        <v>28</v>
      </c>
      <c r="J212">
        <v>1433.3</v>
      </c>
      <c r="K212">
        <f>SUMIFS(J$2:J212,B$2:B212,B212,C$2:C212,C212,G$2:G212,G212)</f>
        <v>8539.9</v>
      </c>
    </row>
    <row r="213" spans="1:11" x14ac:dyDescent="0.25">
      <c r="A213" t="s">
        <v>70</v>
      </c>
      <c r="B213" t="s">
        <v>71</v>
      </c>
      <c r="C213" t="s">
        <v>69</v>
      </c>
      <c r="D213" s="8">
        <v>0</v>
      </c>
      <c r="E213" s="10">
        <v>27543</v>
      </c>
      <c r="F213">
        <f t="shared" si="10"/>
        <v>149</v>
      </c>
      <c r="G213">
        <f t="shared" si="11"/>
        <v>1975</v>
      </c>
      <c r="H213" s="2" t="str">
        <f t="shared" si="9"/>
        <v>Autumn</v>
      </c>
      <c r="I213">
        <v>55</v>
      </c>
      <c r="J213">
        <v>1021.1</v>
      </c>
      <c r="K213">
        <f>SUMIFS(J$2:J213,B$2:B213,B213,C$2:C213,C213,G$2:G213,G213)</f>
        <v>9561</v>
      </c>
    </row>
    <row r="214" spans="1:11" x14ac:dyDescent="0.25">
      <c r="A214" t="s">
        <v>70</v>
      </c>
      <c r="B214" t="s">
        <v>71</v>
      </c>
      <c r="C214" t="s">
        <v>69</v>
      </c>
      <c r="D214" s="8">
        <v>0</v>
      </c>
      <c r="E214" s="10">
        <v>27653</v>
      </c>
      <c r="F214">
        <f t="shared" si="10"/>
        <v>259</v>
      </c>
      <c r="G214">
        <f t="shared" si="11"/>
        <v>1976</v>
      </c>
      <c r="H214" s="2" t="str">
        <f t="shared" si="9"/>
        <v>Spring</v>
      </c>
      <c r="I214">
        <v>110</v>
      </c>
      <c r="J214">
        <v>796.8</v>
      </c>
      <c r="K214">
        <f>SUMIFS(J$2:J214,B$2:B214,B214,C$2:C214,C214,G$2:G214,G214)</f>
        <v>796.8</v>
      </c>
    </row>
    <row r="215" spans="1:11" x14ac:dyDescent="0.25">
      <c r="A215" t="s">
        <v>70</v>
      </c>
      <c r="B215" t="s">
        <v>71</v>
      </c>
      <c r="C215" t="s">
        <v>69</v>
      </c>
      <c r="D215" s="8">
        <v>0</v>
      </c>
      <c r="E215" s="10">
        <v>27676</v>
      </c>
      <c r="F215">
        <f t="shared" si="10"/>
        <v>282</v>
      </c>
      <c r="G215">
        <f t="shared" si="11"/>
        <v>1976</v>
      </c>
      <c r="H215" s="2" t="str">
        <f t="shared" si="9"/>
        <v>Spring</v>
      </c>
      <c r="I215">
        <v>23</v>
      </c>
      <c r="J215">
        <v>871.6</v>
      </c>
      <c r="K215">
        <f>SUMIFS(J$2:J215,B$2:B215,B215,C$2:C215,C215,G$2:G215,G215)</f>
        <v>1668.4</v>
      </c>
    </row>
    <row r="216" spans="1:11" x14ac:dyDescent="0.25">
      <c r="A216" t="s">
        <v>70</v>
      </c>
      <c r="B216" t="s">
        <v>71</v>
      </c>
      <c r="C216" t="s">
        <v>69</v>
      </c>
      <c r="D216" s="8">
        <v>0</v>
      </c>
      <c r="E216" s="10">
        <v>27703</v>
      </c>
      <c r="F216">
        <f t="shared" si="10"/>
        <v>309</v>
      </c>
      <c r="G216">
        <f t="shared" si="11"/>
        <v>1976</v>
      </c>
      <c r="H216" s="2" t="str">
        <f t="shared" si="9"/>
        <v>Spring</v>
      </c>
      <c r="I216">
        <v>27</v>
      </c>
      <c r="J216">
        <v>2468.8000000000002</v>
      </c>
      <c r="K216">
        <f>SUMIFS(J$2:J216,B$2:B216,B216,C$2:C216,C216,G$2:G216,G216)</f>
        <v>4137.2000000000007</v>
      </c>
    </row>
    <row r="217" spans="1:11" x14ac:dyDescent="0.25">
      <c r="A217" t="s">
        <v>70</v>
      </c>
      <c r="B217" t="s">
        <v>71</v>
      </c>
      <c r="C217" t="s">
        <v>69</v>
      </c>
      <c r="D217" s="8">
        <v>0</v>
      </c>
      <c r="E217" s="10">
        <v>27729</v>
      </c>
      <c r="F217">
        <f t="shared" si="10"/>
        <v>335</v>
      </c>
      <c r="G217">
        <f t="shared" si="11"/>
        <v>1976</v>
      </c>
      <c r="H217" s="2" t="str">
        <f t="shared" si="9"/>
        <v>Summer</v>
      </c>
      <c r="I217">
        <v>26</v>
      </c>
      <c r="J217">
        <v>1572.4</v>
      </c>
      <c r="K217">
        <f>SUMIFS(J$2:J217,B$2:B217,B217,C$2:C217,C217,G$2:G217,G217)</f>
        <v>5709.6</v>
      </c>
    </row>
    <row r="218" spans="1:11" x14ac:dyDescent="0.25">
      <c r="A218" t="s">
        <v>70</v>
      </c>
      <c r="B218" t="s">
        <v>71</v>
      </c>
      <c r="C218" t="s">
        <v>69</v>
      </c>
      <c r="D218" s="8">
        <v>0</v>
      </c>
      <c r="E218" s="10">
        <v>27766</v>
      </c>
      <c r="F218">
        <f t="shared" si="10"/>
        <v>7</v>
      </c>
      <c r="G218">
        <f t="shared" si="11"/>
        <v>1976</v>
      </c>
      <c r="H218" s="2" t="str">
        <f t="shared" si="9"/>
        <v>Summer</v>
      </c>
      <c r="I218">
        <v>37</v>
      </c>
      <c r="J218">
        <v>115.9</v>
      </c>
      <c r="K218">
        <f>SUMIFS(J$2:J218,B$2:B218,B218,C$2:C218,C218,G$2:G218,G218)</f>
        <v>5825.5</v>
      </c>
    </row>
    <row r="219" spans="1:11" x14ac:dyDescent="0.25">
      <c r="A219" t="s">
        <v>70</v>
      </c>
      <c r="B219" t="s">
        <v>71</v>
      </c>
      <c r="C219" t="s">
        <v>69</v>
      </c>
      <c r="D219" s="8">
        <v>0</v>
      </c>
      <c r="E219" s="10">
        <v>27802</v>
      </c>
      <c r="F219">
        <f t="shared" si="10"/>
        <v>43</v>
      </c>
      <c r="G219">
        <f t="shared" si="11"/>
        <v>1976</v>
      </c>
      <c r="H219" s="2" t="str">
        <f t="shared" si="9"/>
        <v>Summer</v>
      </c>
      <c r="I219">
        <v>36</v>
      </c>
      <c r="J219">
        <v>179.5</v>
      </c>
      <c r="K219">
        <f>SUMIFS(J$2:J219,B$2:B219,B219,C$2:C219,C219,G$2:G219,G219)</f>
        <v>6005</v>
      </c>
    </row>
    <row r="220" spans="1:11" x14ac:dyDescent="0.25">
      <c r="A220" t="s">
        <v>70</v>
      </c>
      <c r="B220" t="s">
        <v>71</v>
      </c>
      <c r="C220" t="s">
        <v>69</v>
      </c>
      <c r="D220" s="8">
        <v>0</v>
      </c>
      <c r="E220" s="10">
        <v>27837</v>
      </c>
      <c r="F220">
        <f t="shared" si="10"/>
        <v>78</v>
      </c>
      <c r="G220">
        <f t="shared" si="11"/>
        <v>1976</v>
      </c>
      <c r="H220" s="2" t="str">
        <f t="shared" si="9"/>
        <v>Autumn</v>
      </c>
      <c r="I220">
        <v>35</v>
      </c>
      <c r="J220">
        <v>215.9</v>
      </c>
      <c r="K220">
        <f>SUMIFS(J$2:J220,B$2:B220,B220,C$2:C220,C220,G$2:G220,G220)</f>
        <v>6220.9</v>
      </c>
    </row>
    <row r="221" spans="1:11" x14ac:dyDescent="0.25">
      <c r="A221" t="s">
        <v>70</v>
      </c>
      <c r="B221" t="s">
        <v>71</v>
      </c>
      <c r="C221" t="s">
        <v>69</v>
      </c>
      <c r="D221" s="8">
        <v>0</v>
      </c>
      <c r="E221" s="10">
        <v>27877</v>
      </c>
      <c r="F221">
        <f t="shared" si="10"/>
        <v>118</v>
      </c>
      <c r="G221">
        <f t="shared" si="11"/>
        <v>1976</v>
      </c>
      <c r="H221" s="2" t="str">
        <f t="shared" si="9"/>
        <v>Autumn</v>
      </c>
      <c r="I221">
        <v>40</v>
      </c>
      <c r="J221">
        <v>84.3</v>
      </c>
      <c r="K221">
        <f>SUMIFS(J$2:J221,B$2:B221,B221,C$2:C221,C221,G$2:G221,G221)</f>
        <v>6305.2</v>
      </c>
    </row>
    <row r="222" spans="1:11" x14ac:dyDescent="0.25">
      <c r="A222" t="s">
        <v>70</v>
      </c>
      <c r="B222" t="s">
        <v>71</v>
      </c>
      <c r="C222" t="s">
        <v>69</v>
      </c>
      <c r="D222" s="8">
        <v>0</v>
      </c>
      <c r="E222" s="10">
        <v>28005</v>
      </c>
      <c r="F222">
        <f t="shared" si="10"/>
        <v>246</v>
      </c>
      <c r="G222">
        <f t="shared" si="11"/>
        <v>1977</v>
      </c>
      <c r="H222" s="2" t="str">
        <f t="shared" si="9"/>
        <v>Spring</v>
      </c>
      <c r="I222">
        <v>128</v>
      </c>
      <c r="J222">
        <v>583.79999999999995</v>
      </c>
      <c r="K222">
        <f>SUMIFS(J$2:J222,B$2:B222,B222,C$2:C222,C222,G$2:G222,G222)</f>
        <v>583.79999999999995</v>
      </c>
    </row>
    <row r="223" spans="1:11" x14ac:dyDescent="0.25">
      <c r="A223" t="s">
        <v>70</v>
      </c>
      <c r="B223" t="s">
        <v>71</v>
      </c>
      <c r="C223" t="s">
        <v>69</v>
      </c>
      <c r="D223" s="8">
        <v>0</v>
      </c>
      <c r="E223" s="10">
        <v>28037</v>
      </c>
      <c r="F223">
        <f t="shared" si="10"/>
        <v>278</v>
      </c>
      <c r="G223">
        <f t="shared" si="11"/>
        <v>1977</v>
      </c>
      <c r="H223" s="2" t="str">
        <f t="shared" si="9"/>
        <v>Spring</v>
      </c>
      <c r="I223">
        <v>32</v>
      </c>
      <c r="J223">
        <v>1195.9000000000001</v>
      </c>
      <c r="K223">
        <f>SUMIFS(J$2:J223,B$2:B223,B223,C$2:C223,C223,G$2:G223,G223)</f>
        <v>1779.7</v>
      </c>
    </row>
    <row r="224" spans="1:11" x14ac:dyDescent="0.25">
      <c r="A224" t="s">
        <v>70</v>
      </c>
      <c r="B224" t="s">
        <v>71</v>
      </c>
      <c r="C224" t="s">
        <v>69</v>
      </c>
      <c r="D224" s="8">
        <v>0</v>
      </c>
      <c r="E224" s="10">
        <v>28068</v>
      </c>
      <c r="F224">
        <f t="shared" si="10"/>
        <v>309</v>
      </c>
      <c r="G224">
        <f t="shared" si="11"/>
        <v>1977</v>
      </c>
      <c r="H224" s="2" t="str">
        <f t="shared" si="9"/>
        <v>Spring</v>
      </c>
      <c r="I224">
        <v>31</v>
      </c>
      <c r="J224">
        <v>1849.1</v>
      </c>
      <c r="K224">
        <f>SUMIFS(J$2:J224,B$2:B224,B224,C$2:C224,C224,G$2:G224,G224)</f>
        <v>3628.8</v>
      </c>
    </row>
    <row r="225" spans="1:11" x14ac:dyDescent="0.25">
      <c r="A225" t="s">
        <v>70</v>
      </c>
      <c r="B225" t="s">
        <v>71</v>
      </c>
      <c r="C225" t="s">
        <v>69</v>
      </c>
      <c r="D225" s="8">
        <v>0</v>
      </c>
      <c r="E225" s="10">
        <v>28093</v>
      </c>
      <c r="F225">
        <f t="shared" si="10"/>
        <v>334</v>
      </c>
      <c r="G225">
        <f t="shared" si="11"/>
        <v>1977</v>
      </c>
      <c r="H225" s="2" t="str">
        <f t="shared" si="9"/>
        <v>Spring</v>
      </c>
      <c r="I225">
        <v>25</v>
      </c>
      <c r="J225">
        <v>1196.2</v>
      </c>
      <c r="K225">
        <f>SUMIFS(J$2:J225,B$2:B225,B225,C$2:C225,C225,G$2:G225,G225)</f>
        <v>4825</v>
      </c>
    </row>
    <row r="226" spans="1:11" x14ac:dyDescent="0.25">
      <c r="A226" t="s">
        <v>70</v>
      </c>
      <c r="B226" t="s">
        <v>71</v>
      </c>
      <c r="C226" t="s">
        <v>69</v>
      </c>
      <c r="D226" s="8">
        <v>0</v>
      </c>
      <c r="E226" s="10">
        <v>28129</v>
      </c>
      <c r="F226">
        <f t="shared" si="10"/>
        <v>4</v>
      </c>
      <c r="G226">
        <f t="shared" si="11"/>
        <v>1977</v>
      </c>
      <c r="H226" s="2" t="str">
        <f t="shared" si="9"/>
        <v>Summer</v>
      </c>
      <c r="I226">
        <v>36</v>
      </c>
      <c r="J226">
        <v>1513.4</v>
      </c>
      <c r="K226">
        <f>SUMIFS(J$2:J226,B$2:B226,B226,C$2:C226,C226,G$2:G226,G226)</f>
        <v>6338.4</v>
      </c>
    </row>
    <row r="227" spans="1:11" x14ac:dyDescent="0.25">
      <c r="A227" t="s">
        <v>70</v>
      </c>
      <c r="B227" t="s">
        <v>71</v>
      </c>
      <c r="C227" t="s">
        <v>69</v>
      </c>
      <c r="D227" s="8">
        <v>0</v>
      </c>
      <c r="E227" s="10">
        <v>28156</v>
      </c>
      <c r="F227">
        <f t="shared" si="10"/>
        <v>31</v>
      </c>
      <c r="G227">
        <f t="shared" si="11"/>
        <v>1977</v>
      </c>
      <c r="H227" s="2" t="str">
        <f t="shared" si="9"/>
        <v>Summer</v>
      </c>
      <c r="I227">
        <v>27</v>
      </c>
      <c r="J227">
        <v>877</v>
      </c>
      <c r="K227">
        <f>SUMIFS(J$2:J227,B$2:B227,B227,C$2:C227,C227,G$2:G227,G227)</f>
        <v>7215.4</v>
      </c>
    </row>
    <row r="228" spans="1:11" x14ac:dyDescent="0.25">
      <c r="A228" t="s">
        <v>70</v>
      </c>
      <c r="B228" t="s">
        <v>71</v>
      </c>
      <c r="C228" t="s">
        <v>69</v>
      </c>
      <c r="D228" s="8">
        <v>0</v>
      </c>
      <c r="E228" s="10">
        <v>28187</v>
      </c>
      <c r="F228">
        <f t="shared" si="10"/>
        <v>62</v>
      </c>
      <c r="G228">
        <f t="shared" si="11"/>
        <v>1977</v>
      </c>
      <c r="H228" s="2" t="str">
        <f t="shared" si="9"/>
        <v>Autumn</v>
      </c>
      <c r="I228">
        <v>31</v>
      </c>
      <c r="J228">
        <v>478</v>
      </c>
      <c r="K228">
        <f>SUMIFS(J$2:J228,B$2:B228,B228,C$2:C228,C228,G$2:G228,G228)</f>
        <v>7693.4</v>
      </c>
    </row>
    <row r="229" spans="1:11" x14ac:dyDescent="0.25">
      <c r="A229" t="s">
        <v>70</v>
      </c>
      <c r="B229" t="s">
        <v>71</v>
      </c>
      <c r="C229" t="s">
        <v>69</v>
      </c>
      <c r="D229" s="8">
        <v>0</v>
      </c>
      <c r="E229" s="10">
        <v>28221</v>
      </c>
      <c r="F229">
        <f t="shared" si="10"/>
        <v>96</v>
      </c>
      <c r="G229">
        <f t="shared" si="11"/>
        <v>1977</v>
      </c>
      <c r="H229" s="2" t="str">
        <f t="shared" si="9"/>
        <v>Autumn</v>
      </c>
      <c r="I229">
        <v>34</v>
      </c>
      <c r="J229">
        <v>136.19999999999999</v>
      </c>
      <c r="K229">
        <f>SUMIFS(J$2:J229,B$2:B229,B229,C$2:C229,C229,G$2:G229,G229)</f>
        <v>7829.5999999999995</v>
      </c>
    </row>
    <row r="230" spans="1:11" x14ac:dyDescent="0.25">
      <c r="A230" t="s">
        <v>70</v>
      </c>
      <c r="B230" t="s">
        <v>71</v>
      </c>
      <c r="C230" t="s">
        <v>69</v>
      </c>
      <c r="D230" s="8">
        <v>0</v>
      </c>
      <c r="E230" s="10">
        <v>28279</v>
      </c>
      <c r="F230">
        <f t="shared" si="10"/>
        <v>154</v>
      </c>
      <c r="G230">
        <f t="shared" si="11"/>
        <v>1978</v>
      </c>
      <c r="H230" s="2" t="str">
        <f t="shared" si="9"/>
        <v>Winter</v>
      </c>
      <c r="I230">
        <v>58</v>
      </c>
      <c r="J230">
        <v>237</v>
      </c>
      <c r="K230">
        <f>SUMIFS(J$2:J230,B$2:B230,B230,C$2:C230,C230,G$2:G230,G230)</f>
        <v>237</v>
      </c>
    </row>
    <row r="231" spans="1:11" x14ac:dyDescent="0.25">
      <c r="A231" t="s">
        <v>70</v>
      </c>
      <c r="B231" t="s">
        <v>71</v>
      </c>
      <c r="C231" t="s">
        <v>69</v>
      </c>
      <c r="D231" s="8">
        <v>0</v>
      </c>
      <c r="E231" s="10">
        <v>28388</v>
      </c>
      <c r="F231">
        <f t="shared" si="10"/>
        <v>263</v>
      </c>
      <c r="G231">
        <f t="shared" si="11"/>
        <v>1978</v>
      </c>
      <c r="H231" s="2" t="str">
        <f t="shared" si="9"/>
        <v>Spring</v>
      </c>
      <c r="I231">
        <v>109</v>
      </c>
      <c r="J231">
        <v>1066.7</v>
      </c>
      <c r="K231">
        <f>SUMIFS(J$2:J231,B$2:B231,B231,C$2:C231,C231,G$2:G231,G231)</f>
        <v>1303.7</v>
      </c>
    </row>
    <row r="232" spans="1:11" x14ac:dyDescent="0.25">
      <c r="A232" t="s">
        <v>70</v>
      </c>
      <c r="B232" t="s">
        <v>71</v>
      </c>
      <c r="C232" t="s">
        <v>69</v>
      </c>
      <c r="D232" s="8">
        <v>0</v>
      </c>
      <c r="E232" s="10">
        <v>28416</v>
      </c>
      <c r="F232">
        <f t="shared" si="10"/>
        <v>291</v>
      </c>
      <c r="G232">
        <f t="shared" si="11"/>
        <v>1978</v>
      </c>
      <c r="H232" s="2" t="str">
        <f t="shared" si="9"/>
        <v>Spring</v>
      </c>
      <c r="I232">
        <v>28</v>
      </c>
      <c r="J232">
        <v>1189.5</v>
      </c>
      <c r="K232">
        <f>SUMIFS(J$2:J232,B$2:B232,B232,C$2:C232,C232,G$2:G232,G232)</f>
        <v>2493.1999999999998</v>
      </c>
    </row>
    <row r="233" spans="1:11" x14ac:dyDescent="0.25">
      <c r="A233" t="s">
        <v>70</v>
      </c>
      <c r="B233" t="s">
        <v>71</v>
      </c>
      <c r="C233" t="s">
        <v>69</v>
      </c>
      <c r="D233" s="8">
        <v>0</v>
      </c>
      <c r="E233" s="10">
        <v>28446</v>
      </c>
      <c r="F233">
        <f t="shared" si="10"/>
        <v>321</v>
      </c>
      <c r="G233">
        <f t="shared" si="11"/>
        <v>1978</v>
      </c>
      <c r="H233" s="2" t="str">
        <f t="shared" si="9"/>
        <v>Spring</v>
      </c>
      <c r="I233">
        <v>30</v>
      </c>
      <c r="J233">
        <v>649.79999999999995</v>
      </c>
      <c r="K233">
        <f>SUMIFS(J$2:J233,B$2:B233,B233,C$2:C233,C233,G$2:G233,G233)</f>
        <v>3143</v>
      </c>
    </row>
    <row r="234" spans="1:11" x14ac:dyDescent="0.25">
      <c r="A234" t="s">
        <v>70</v>
      </c>
      <c r="B234" t="s">
        <v>71</v>
      </c>
      <c r="C234" t="s">
        <v>69</v>
      </c>
      <c r="D234" s="8">
        <v>0</v>
      </c>
      <c r="E234" s="10">
        <v>28475</v>
      </c>
      <c r="F234">
        <f t="shared" si="10"/>
        <v>350</v>
      </c>
      <c r="G234">
        <f t="shared" si="11"/>
        <v>1978</v>
      </c>
      <c r="H234" s="2" t="str">
        <f t="shared" si="9"/>
        <v>Summer</v>
      </c>
      <c r="I234">
        <v>29</v>
      </c>
      <c r="J234">
        <v>0</v>
      </c>
      <c r="K234">
        <f>SUMIFS(J$2:J234,B$2:B234,B234,C$2:C234,C234,G$2:G234,G234)</f>
        <v>3143</v>
      </c>
    </row>
    <row r="235" spans="1:11" x14ac:dyDescent="0.25">
      <c r="A235" t="s">
        <v>70</v>
      </c>
      <c r="B235" t="s">
        <v>71</v>
      </c>
      <c r="C235" t="s">
        <v>69</v>
      </c>
      <c r="D235" s="8">
        <v>0</v>
      </c>
      <c r="E235" s="10">
        <v>28503</v>
      </c>
      <c r="F235">
        <f t="shared" si="10"/>
        <v>13</v>
      </c>
      <c r="G235">
        <f t="shared" si="11"/>
        <v>1978</v>
      </c>
      <c r="H235" s="2" t="str">
        <f t="shared" si="9"/>
        <v>Summer</v>
      </c>
      <c r="I235">
        <v>28</v>
      </c>
      <c r="J235">
        <v>232.9</v>
      </c>
      <c r="K235">
        <f>SUMIFS(J$2:J235,B$2:B235,B235,C$2:C235,C235,G$2:G235,G235)</f>
        <v>3375.9</v>
      </c>
    </row>
    <row r="236" spans="1:11" x14ac:dyDescent="0.25">
      <c r="A236" t="s">
        <v>70</v>
      </c>
      <c r="B236" t="s">
        <v>71</v>
      </c>
      <c r="C236" t="s">
        <v>69</v>
      </c>
      <c r="D236" s="8">
        <v>0</v>
      </c>
      <c r="E236" s="10">
        <v>28534</v>
      </c>
      <c r="F236">
        <f t="shared" si="10"/>
        <v>44</v>
      </c>
      <c r="G236">
        <f t="shared" si="11"/>
        <v>1978</v>
      </c>
      <c r="H236" s="2" t="str">
        <f t="shared" si="9"/>
        <v>Summer</v>
      </c>
      <c r="I236">
        <v>31</v>
      </c>
      <c r="J236">
        <v>130.30000000000001</v>
      </c>
      <c r="K236">
        <f>SUMIFS(J$2:J236,B$2:B236,B236,C$2:C236,C236,G$2:G236,G236)</f>
        <v>3506.2000000000003</v>
      </c>
    </row>
    <row r="237" spans="1:11" x14ac:dyDescent="0.25">
      <c r="A237" t="s">
        <v>70</v>
      </c>
      <c r="B237" t="s">
        <v>71</v>
      </c>
      <c r="C237" t="s">
        <v>69</v>
      </c>
      <c r="D237" s="8">
        <v>0</v>
      </c>
      <c r="E237" s="10">
        <v>28572</v>
      </c>
      <c r="F237">
        <f t="shared" si="10"/>
        <v>82</v>
      </c>
      <c r="G237">
        <f t="shared" si="11"/>
        <v>1978</v>
      </c>
      <c r="H237" s="2" t="str">
        <f t="shared" si="9"/>
        <v>Autumn</v>
      </c>
      <c r="I237">
        <v>38</v>
      </c>
      <c r="J237">
        <v>0</v>
      </c>
      <c r="K237">
        <f>SUMIFS(J$2:J237,B$2:B237,B237,C$2:C237,C237,G$2:G237,G237)</f>
        <v>3506.2000000000003</v>
      </c>
    </row>
    <row r="238" spans="1:11" x14ac:dyDescent="0.25">
      <c r="A238" t="s">
        <v>70</v>
      </c>
      <c r="B238" t="s">
        <v>71</v>
      </c>
      <c r="C238" t="s">
        <v>69</v>
      </c>
      <c r="D238" s="8">
        <v>0</v>
      </c>
      <c r="E238" s="10">
        <v>28640</v>
      </c>
      <c r="F238">
        <f t="shared" si="10"/>
        <v>150</v>
      </c>
      <c r="G238">
        <f t="shared" si="11"/>
        <v>1978</v>
      </c>
      <c r="H238" s="2" t="str">
        <f t="shared" si="9"/>
        <v>Autumn</v>
      </c>
      <c r="I238">
        <v>68</v>
      </c>
      <c r="J238">
        <v>1294.2</v>
      </c>
      <c r="K238">
        <f>SUMIFS(J$2:J238,B$2:B238,B238,C$2:C238,C238,G$2:G238,G238)</f>
        <v>4800.4000000000005</v>
      </c>
    </row>
    <row r="239" spans="1:11" x14ac:dyDescent="0.25">
      <c r="A239" t="s">
        <v>70</v>
      </c>
      <c r="B239" t="s">
        <v>71</v>
      </c>
      <c r="C239" t="s">
        <v>69</v>
      </c>
      <c r="D239" s="8">
        <v>0</v>
      </c>
      <c r="E239" s="10">
        <v>28741</v>
      </c>
      <c r="F239">
        <f t="shared" si="10"/>
        <v>251</v>
      </c>
      <c r="G239">
        <f t="shared" si="11"/>
        <v>1979</v>
      </c>
      <c r="H239" s="2" t="str">
        <f t="shared" si="9"/>
        <v>Spring</v>
      </c>
      <c r="I239">
        <v>101</v>
      </c>
      <c r="J239">
        <v>942.2</v>
      </c>
      <c r="K239">
        <f>SUMIFS(J$2:J239,B$2:B239,B239,C$2:C239,C239,G$2:G239,G239)</f>
        <v>942.2</v>
      </c>
    </row>
    <row r="240" spans="1:11" x14ac:dyDescent="0.25">
      <c r="A240" t="s">
        <v>70</v>
      </c>
      <c r="B240" t="s">
        <v>71</v>
      </c>
      <c r="C240" t="s">
        <v>69</v>
      </c>
      <c r="D240" s="8">
        <v>0</v>
      </c>
      <c r="E240" s="10">
        <v>28772</v>
      </c>
      <c r="F240">
        <f t="shared" si="10"/>
        <v>282</v>
      </c>
      <c r="G240">
        <f t="shared" si="11"/>
        <v>1979</v>
      </c>
      <c r="H240" s="2" t="str">
        <f t="shared" si="9"/>
        <v>Spring</v>
      </c>
      <c r="I240">
        <v>31</v>
      </c>
      <c r="J240">
        <v>747.8</v>
      </c>
      <c r="K240">
        <f>SUMIFS(J$2:J240,B$2:B240,B240,C$2:C240,C240,G$2:G240,G240)</f>
        <v>1690</v>
      </c>
    </row>
    <row r="241" spans="1:11" x14ac:dyDescent="0.25">
      <c r="A241" t="s">
        <v>70</v>
      </c>
      <c r="B241" t="s">
        <v>71</v>
      </c>
      <c r="C241" t="s">
        <v>69</v>
      </c>
      <c r="D241" s="8">
        <v>0</v>
      </c>
      <c r="E241" s="10">
        <v>28807</v>
      </c>
      <c r="F241">
        <f t="shared" si="10"/>
        <v>317</v>
      </c>
      <c r="G241">
        <f t="shared" si="11"/>
        <v>1979</v>
      </c>
      <c r="H241" s="2" t="str">
        <f t="shared" si="9"/>
        <v>Spring</v>
      </c>
      <c r="I241">
        <v>35</v>
      </c>
      <c r="J241">
        <v>2445.5</v>
      </c>
      <c r="K241">
        <f>SUMIFS(J$2:J241,B$2:B241,B241,C$2:C241,C241,G$2:G241,G241)</f>
        <v>4135.5</v>
      </c>
    </row>
    <row r="242" spans="1:11" x14ac:dyDescent="0.25">
      <c r="A242" t="s">
        <v>70</v>
      </c>
      <c r="B242" t="s">
        <v>71</v>
      </c>
      <c r="C242" t="s">
        <v>69</v>
      </c>
      <c r="D242" s="8">
        <v>0</v>
      </c>
      <c r="E242" s="10">
        <v>28844</v>
      </c>
      <c r="F242">
        <f t="shared" si="10"/>
        <v>354</v>
      </c>
      <c r="G242">
        <f t="shared" si="11"/>
        <v>1979</v>
      </c>
      <c r="H242" s="2" t="str">
        <f t="shared" si="9"/>
        <v>Summer</v>
      </c>
      <c r="I242">
        <v>37</v>
      </c>
      <c r="J242">
        <v>1285.2</v>
      </c>
      <c r="K242">
        <f>SUMIFS(J$2:J242,B$2:B242,B242,C$2:C242,C242,G$2:G242,G242)</f>
        <v>5420.7</v>
      </c>
    </row>
    <row r="243" spans="1:11" x14ac:dyDescent="0.25">
      <c r="A243" t="s">
        <v>70</v>
      </c>
      <c r="B243" t="s">
        <v>71</v>
      </c>
      <c r="C243" t="s">
        <v>69</v>
      </c>
      <c r="D243" s="8">
        <v>0</v>
      </c>
      <c r="E243" s="10">
        <v>28884</v>
      </c>
      <c r="F243">
        <f t="shared" si="10"/>
        <v>29</v>
      </c>
      <c r="G243">
        <f t="shared" si="11"/>
        <v>1979</v>
      </c>
      <c r="H243" s="2" t="str">
        <f t="shared" si="9"/>
        <v>Summer</v>
      </c>
      <c r="I243">
        <v>40</v>
      </c>
      <c r="J243">
        <v>883.7</v>
      </c>
      <c r="K243">
        <f>SUMIFS(J$2:J243,B$2:B243,B243,C$2:C243,C243,G$2:G243,G243)</f>
        <v>6304.4</v>
      </c>
    </row>
    <row r="244" spans="1:11" x14ac:dyDescent="0.25">
      <c r="A244" t="s">
        <v>70</v>
      </c>
      <c r="B244" t="s">
        <v>71</v>
      </c>
      <c r="C244" t="s">
        <v>69</v>
      </c>
      <c r="D244" s="8">
        <v>0</v>
      </c>
      <c r="E244" s="10">
        <v>28927</v>
      </c>
      <c r="F244">
        <f t="shared" si="10"/>
        <v>72</v>
      </c>
      <c r="G244">
        <f t="shared" si="11"/>
        <v>1979</v>
      </c>
      <c r="H244" s="2" t="str">
        <f t="shared" si="9"/>
        <v>Autumn</v>
      </c>
      <c r="I244">
        <v>43</v>
      </c>
      <c r="J244">
        <v>29.4</v>
      </c>
      <c r="K244">
        <f>SUMIFS(J$2:J244,B$2:B244,B244,C$2:C244,C244,G$2:G244,G244)</f>
        <v>6333.7999999999993</v>
      </c>
    </row>
    <row r="245" spans="1:11" x14ac:dyDescent="0.25">
      <c r="A245" t="s">
        <v>70</v>
      </c>
      <c r="B245" t="s">
        <v>71</v>
      </c>
      <c r="C245" t="s">
        <v>69</v>
      </c>
      <c r="D245" s="8">
        <v>0</v>
      </c>
      <c r="E245" s="10">
        <v>28971</v>
      </c>
      <c r="F245">
        <f t="shared" si="10"/>
        <v>116</v>
      </c>
      <c r="G245">
        <f t="shared" si="11"/>
        <v>1979</v>
      </c>
      <c r="H245" s="2" t="str">
        <f t="shared" si="9"/>
        <v>Autumn</v>
      </c>
      <c r="I245">
        <v>44</v>
      </c>
      <c r="J245">
        <v>1494.2</v>
      </c>
      <c r="K245">
        <f>SUMIFS(J$2:J245,B$2:B245,B245,C$2:C245,C245,G$2:G245,G245)</f>
        <v>7827.9999999999991</v>
      </c>
    </row>
    <row r="246" spans="1:11" x14ac:dyDescent="0.25">
      <c r="A246" t="s">
        <v>70</v>
      </c>
      <c r="B246" t="s">
        <v>71</v>
      </c>
      <c r="C246" t="s">
        <v>69</v>
      </c>
      <c r="D246" s="8">
        <v>0</v>
      </c>
      <c r="E246" s="10">
        <v>29017</v>
      </c>
      <c r="F246">
        <f t="shared" si="10"/>
        <v>162</v>
      </c>
      <c r="G246">
        <f t="shared" si="11"/>
        <v>1980</v>
      </c>
      <c r="H246" s="2" t="str">
        <f t="shared" si="9"/>
        <v>Winter</v>
      </c>
      <c r="I246">
        <v>46</v>
      </c>
      <c r="J246">
        <v>62.1</v>
      </c>
      <c r="K246">
        <f>SUMIFS(J$2:J246,B$2:B246,B246,C$2:C246,C246,G$2:G246,G246)</f>
        <v>62.1</v>
      </c>
    </row>
    <row r="247" spans="1:11" x14ac:dyDescent="0.25">
      <c r="A247" t="s">
        <v>70</v>
      </c>
      <c r="B247" t="s">
        <v>71</v>
      </c>
      <c r="C247" t="s">
        <v>69</v>
      </c>
      <c r="D247" s="8">
        <v>0</v>
      </c>
      <c r="E247" s="10">
        <v>29103</v>
      </c>
      <c r="F247">
        <f t="shared" si="10"/>
        <v>248</v>
      </c>
      <c r="G247">
        <f t="shared" si="11"/>
        <v>1980</v>
      </c>
      <c r="H247" s="2" t="str">
        <f t="shared" si="9"/>
        <v>Spring</v>
      </c>
      <c r="I247">
        <v>86</v>
      </c>
      <c r="J247">
        <v>551.4</v>
      </c>
      <c r="K247">
        <f>SUMIFS(J$2:J247,B$2:B247,B247,C$2:C247,C247,G$2:G247,G247)</f>
        <v>613.5</v>
      </c>
    </row>
    <row r="248" spans="1:11" x14ac:dyDescent="0.25">
      <c r="A248" t="s">
        <v>70</v>
      </c>
      <c r="B248" t="s">
        <v>71</v>
      </c>
      <c r="C248" t="s">
        <v>69</v>
      </c>
      <c r="D248" s="8">
        <v>0</v>
      </c>
      <c r="E248" s="10">
        <v>29144</v>
      </c>
      <c r="F248">
        <f t="shared" si="10"/>
        <v>289</v>
      </c>
      <c r="G248">
        <f t="shared" si="11"/>
        <v>1980</v>
      </c>
      <c r="H248" s="2" t="str">
        <f t="shared" si="9"/>
        <v>Spring</v>
      </c>
      <c r="I248">
        <v>41</v>
      </c>
      <c r="J248">
        <v>2067.1</v>
      </c>
      <c r="K248">
        <f>SUMIFS(J$2:J248,B$2:B248,B248,C$2:C248,C248,G$2:G248,G248)</f>
        <v>2680.6</v>
      </c>
    </row>
    <row r="249" spans="1:11" x14ac:dyDescent="0.25">
      <c r="A249" t="s">
        <v>70</v>
      </c>
      <c r="B249" t="s">
        <v>71</v>
      </c>
      <c r="C249" t="s">
        <v>69</v>
      </c>
      <c r="D249" s="8">
        <v>0</v>
      </c>
      <c r="E249" s="10">
        <v>29182</v>
      </c>
      <c r="F249">
        <f t="shared" si="10"/>
        <v>327</v>
      </c>
      <c r="G249">
        <f t="shared" si="11"/>
        <v>1980</v>
      </c>
      <c r="H249" s="2" t="str">
        <f t="shared" si="9"/>
        <v>Spring</v>
      </c>
      <c r="I249">
        <v>38</v>
      </c>
      <c r="J249">
        <v>4649.3</v>
      </c>
      <c r="K249">
        <f>SUMIFS(J$2:J249,B$2:B249,B249,C$2:C249,C249,G$2:G249,G249)</f>
        <v>7329.9</v>
      </c>
    </row>
    <row r="250" spans="1:11" x14ac:dyDescent="0.25">
      <c r="A250" t="s">
        <v>70</v>
      </c>
      <c r="B250" t="s">
        <v>71</v>
      </c>
      <c r="C250" t="s">
        <v>69</v>
      </c>
      <c r="D250" s="8">
        <v>0</v>
      </c>
      <c r="E250" s="10">
        <v>29228</v>
      </c>
      <c r="F250">
        <f t="shared" si="10"/>
        <v>8</v>
      </c>
      <c r="G250">
        <f t="shared" si="11"/>
        <v>1980</v>
      </c>
      <c r="H250" s="2" t="str">
        <f t="shared" si="9"/>
        <v>Summer</v>
      </c>
      <c r="I250">
        <v>46</v>
      </c>
      <c r="J250">
        <v>1385.5</v>
      </c>
      <c r="K250">
        <f>SUMIFS(J$2:J250,B$2:B250,B250,C$2:C250,C250,G$2:G250,G250)</f>
        <v>8715.4</v>
      </c>
    </row>
    <row r="251" spans="1:11" x14ac:dyDescent="0.25">
      <c r="A251" t="s">
        <v>70</v>
      </c>
      <c r="B251" t="s">
        <v>71</v>
      </c>
      <c r="C251" t="s">
        <v>69</v>
      </c>
      <c r="D251" s="8">
        <v>0</v>
      </c>
      <c r="E251" s="10">
        <v>29258</v>
      </c>
      <c r="F251">
        <f t="shared" si="10"/>
        <v>38</v>
      </c>
      <c r="G251">
        <f t="shared" si="11"/>
        <v>1980</v>
      </c>
      <c r="H251" s="2" t="str">
        <f t="shared" si="9"/>
        <v>Summer</v>
      </c>
      <c r="I251">
        <v>30</v>
      </c>
      <c r="J251">
        <v>590</v>
      </c>
      <c r="K251">
        <f>SUMIFS(J$2:J251,B$2:B251,B251,C$2:C251,C251,G$2:G251,G251)</f>
        <v>9305.4</v>
      </c>
    </row>
    <row r="252" spans="1:11" x14ac:dyDescent="0.25">
      <c r="A252" t="s">
        <v>70</v>
      </c>
      <c r="B252" t="s">
        <v>71</v>
      </c>
      <c r="C252" t="s">
        <v>69</v>
      </c>
      <c r="D252" s="8">
        <v>0</v>
      </c>
      <c r="E252" s="10">
        <v>29293</v>
      </c>
      <c r="F252">
        <f t="shared" si="10"/>
        <v>73</v>
      </c>
      <c r="G252">
        <f t="shared" si="11"/>
        <v>1980</v>
      </c>
      <c r="H252" s="2" t="str">
        <f t="shared" si="9"/>
        <v>Autumn</v>
      </c>
      <c r="I252">
        <v>35</v>
      </c>
      <c r="J252">
        <v>621.5</v>
      </c>
      <c r="K252">
        <f>SUMIFS(J$2:J252,B$2:B252,B252,C$2:C252,C252,G$2:G252,G252)</f>
        <v>9926.9</v>
      </c>
    </row>
    <row r="253" spans="1:11" x14ac:dyDescent="0.25">
      <c r="A253" t="s">
        <v>70</v>
      </c>
      <c r="B253" t="s">
        <v>71</v>
      </c>
      <c r="C253" t="s">
        <v>69</v>
      </c>
      <c r="D253" s="8">
        <v>0</v>
      </c>
      <c r="E253" s="10">
        <v>29342</v>
      </c>
      <c r="F253">
        <f t="shared" si="10"/>
        <v>122</v>
      </c>
      <c r="G253">
        <f t="shared" si="11"/>
        <v>1980</v>
      </c>
      <c r="H253" s="2" t="str">
        <f t="shared" si="9"/>
        <v>Autumn</v>
      </c>
      <c r="I253">
        <v>49</v>
      </c>
      <c r="J253">
        <v>988.3</v>
      </c>
      <c r="K253">
        <f>SUMIFS(J$2:J253,B$2:B253,B253,C$2:C253,C253,G$2:G253,G253)</f>
        <v>10915.199999999999</v>
      </c>
    </row>
    <row r="254" spans="1:11" x14ac:dyDescent="0.25">
      <c r="A254" t="s">
        <v>70</v>
      </c>
      <c r="B254" t="s">
        <v>71</v>
      </c>
      <c r="C254" t="s">
        <v>69</v>
      </c>
      <c r="D254" s="8">
        <v>0</v>
      </c>
      <c r="E254" s="10">
        <v>29382</v>
      </c>
      <c r="F254">
        <f t="shared" si="10"/>
        <v>162</v>
      </c>
      <c r="G254">
        <f t="shared" si="11"/>
        <v>1981</v>
      </c>
      <c r="H254" s="2" t="str">
        <f t="shared" si="9"/>
        <v>Winter</v>
      </c>
      <c r="I254">
        <v>40</v>
      </c>
      <c r="J254">
        <v>123.6</v>
      </c>
      <c r="K254">
        <f>SUMIFS(J$2:J254,B$2:B254,B254,C$2:C254,C254,G$2:G254,G254)</f>
        <v>123.6</v>
      </c>
    </row>
    <row r="255" spans="1:11" x14ac:dyDescent="0.25">
      <c r="A255" t="s">
        <v>70</v>
      </c>
      <c r="B255" t="s">
        <v>71</v>
      </c>
      <c r="C255" t="s">
        <v>69</v>
      </c>
      <c r="D255" s="8">
        <v>0</v>
      </c>
      <c r="E255" s="10">
        <v>29467</v>
      </c>
      <c r="F255">
        <f t="shared" si="10"/>
        <v>247</v>
      </c>
      <c r="G255">
        <f t="shared" si="11"/>
        <v>1981</v>
      </c>
      <c r="H255" s="2" t="str">
        <f t="shared" si="9"/>
        <v>Spring</v>
      </c>
      <c r="I255">
        <v>85</v>
      </c>
      <c r="J255">
        <v>65.7</v>
      </c>
      <c r="K255">
        <f>SUMIFS(J$2:J255,B$2:B255,B255,C$2:C255,C255,G$2:G255,G255)</f>
        <v>189.3</v>
      </c>
    </row>
    <row r="256" spans="1:11" x14ac:dyDescent="0.25">
      <c r="A256" t="s">
        <v>70</v>
      </c>
      <c r="B256" t="s">
        <v>71</v>
      </c>
      <c r="C256" t="s">
        <v>69</v>
      </c>
      <c r="D256" s="8">
        <v>0</v>
      </c>
      <c r="E256" s="10">
        <v>29507</v>
      </c>
      <c r="F256">
        <f t="shared" si="10"/>
        <v>287</v>
      </c>
      <c r="G256">
        <f t="shared" si="11"/>
        <v>1981</v>
      </c>
      <c r="H256" s="2" t="str">
        <f t="shared" si="9"/>
        <v>Spring</v>
      </c>
      <c r="I256">
        <v>40</v>
      </c>
      <c r="J256">
        <v>878.6</v>
      </c>
      <c r="K256">
        <f>SUMIFS(J$2:J256,B$2:B256,B256,C$2:C256,C256,G$2:G256,G256)</f>
        <v>1067.9000000000001</v>
      </c>
    </row>
    <row r="257" spans="1:11" x14ac:dyDescent="0.25">
      <c r="A257" t="s">
        <v>70</v>
      </c>
      <c r="B257" t="s">
        <v>71</v>
      </c>
      <c r="C257" t="s">
        <v>69</v>
      </c>
      <c r="D257" s="8">
        <v>0</v>
      </c>
      <c r="E257" s="10">
        <v>29551</v>
      </c>
      <c r="F257">
        <f t="shared" si="10"/>
        <v>331</v>
      </c>
      <c r="G257">
        <f t="shared" si="11"/>
        <v>1981</v>
      </c>
      <c r="H257" s="2" t="str">
        <f t="shared" si="9"/>
        <v>Spring</v>
      </c>
      <c r="I257">
        <v>44</v>
      </c>
      <c r="J257">
        <v>1325.6</v>
      </c>
      <c r="K257">
        <f>SUMIFS(J$2:J257,B$2:B257,B257,C$2:C257,C257,G$2:G257,G257)</f>
        <v>2393.5</v>
      </c>
    </row>
    <row r="258" spans="1:11" x14ac:dyDescent="0.25">
      <c r="A258" t="s">
        <v>70</v>
      </c>
      <c r="B258" t="s">
        <v>71</v>
      </c>
      <c r="C258" t="s">
        <v>69</v>
      </c>
      <c r="D258" s="8">
        <v>0</v>
      </c>
      <c r="E258" s="10">
        <v>29570</v>
      </c>
      <c r="F258">
        <f t="shared" si="10"/>
        <v>350</v>
      </c>
      <c r="G258">
        <f t="shared" si="11"/>
        <v>1981</v>
      </c>
      <c r="H258" s="2" t="str">
        <f t="shared" ref="H258:H321" si="12">IF(MONTH(E258)&lt;3,"Summer",IF(MONTH(E258)&lt;6,"Autumn",IF(MONTH(E258)&lt;9,"Winter",IF(MONTH(E258)&lt;12,"Spring","Summer"))))</f>
        <v>Summer</v>
      </c>
      <c r="I258">
        <v>19</v>
      </c>
      <c r="J258">
        <v>661.7</v>
      </c>
      <c r="K258">
        <f>SUMIFS(J$2:J258,B$2:B258,B258,C$2:C258,C258,G$2:G258,G258)</f>
        <v>3055.2</v>
      </c>
    </row>
    <row r="259" spans="1:11" x14ac:dyDescent="0.25">
      <c r="A259" t="s">
        <v>70</v>
      </c>
      <c r="B259" t="s">
        <v>71</v>
      </c>
      <c r="C259" t="s">
        <v>69</v>
      </c>
      <c r="D259" s="8">
        <v>0</v>
      </c>
      <c r="E259" s="10">
        <v>29601</v>
      </c>
      <c r="F259">
        <f t="shared" ref="F259:F322" si="13">E259-DATE(YEAR(E259),1,0)</f>
        <v>15</v>
      </c>
      <c r="G259">
        <f t="shared" ref="G259:G322" si="14">YEAR(E259)+IF(MONTH(E259)&lt;6,0,1)</f>
        <v>1981</v>
      </c>
      <c r="H259" s="2" t="str">
        <f t="shared" si="12"/>
        <v>Summer</v>
      </c>
      <c r="I259">
        <v>31</v>
      </c>
      <c r="J259">
        <v>916</v>
      </c>
      <c r="K259">
        <f>SUMIFS(J$2:J259,B$2:B259,B259,C$2:C259,C259,G$2:G259,G259)</f>
        <v>3971.2</v>
      </c>
    </row>
    <row r="260" spans="1:11" x14ac:dyDescent="0.25">
      <c r="A260" t="s">
        <v>70</v>
      </c>
      <c r="B260" t="s">
        <v>71</v>
      </c>
      <c r="C260" t="s">
        <v>69</v>
      </c>
      <c r="D260" s="8">
        <v>0</v>
      </c>
      <c r="E260" s="10">
        <v>29640</v>
      </c>
      <c r="F260">
        <f t="shared" si="13"/>
        <v>54</v>
      </c>
      <c r="G260">
        <f t="shared" si="14"/>
        <v>1981</v>
      </c>
      <c r="H260" s="2" t="str">
        <f t="shared" si="12"/>
        <v>Summer</v>
      </c>
      <c r="I260">
        <v>39</v>
      </c>
      <c r="J260">
        <v>0</v>
      </c>
      <c r="K260">
        <f>SUMIFS(J$2:J260,B$2:B260,B260,C$2:C260,C260,G$2:G260,G260)</f>
        <v>3971.2</v>
      </c>
    </row>
    <row r="261" spans="1:11" x14ac:dyDescent="0.25">
      <c r="A261" t="s">
        <v>70</v>
      </c>
      <c r="B261" t="s">
        <v>71</v>
      </c>
      <c r="C261" t="s">
        <v>69</v>
      </c>
      <c r="D261" s="8">
        <v>0</v>
      </c>
      <c r="E261" s="10">
        <v>29672</v>
      </c>
      <c r="F261">
        <f t="shared" si="13"/>
        <v>86</v>
      </c>
      <c r="G261">
        <f t="shared" si="14"/>
        <v>1981</v>
      </c>
      <c r="H261" s="2" t="str">
        <f t="shared" si="12"/>
        <v>Autumn</v>
      </c>
      <c r="I261">
        <v>32</v>
      </c>
      <c r="J261">
        <v>245.7</v>
      </c>
      <c r="K261">
        <f>SUMIFS(J$2:J261,B$2:B261,B261,C$2:C261,C261,G$2:G261,G261)</f>
        <v>4216.8999999999996</v>
      </c>
    </row>
    <row r="262" spans="1:11" x14ac:dyDescent="0.25">
      <c r="A262" t="s">
        <v>70</v>
      </c>
      <c r="B262" t="s">
        <v>71</v>
      </c>
      <c r="C262" t="s">
        <v>69</v>
      </c>
      <c r="D262" s="8">
        <v>0</v>
      </c>
      <c r="E262" s="10">
        <v>29732</v>
      </c>
      <c r="F262">
        <f t="shared" si="13"/>
        <v>146</v>
      </c>
      <c r="G262">
        <f t="shared" si="14"/>
        <v>1981</v>
      </c>
      <c r="H262" s="2" t="str">
        <f t="shared" si="12"/>
        <v>Autumn</v>
      </c>
      <c r="I262">
        <v>60</v>
      </c>
      <c r="J262">
        <v>463</v>
      </c>
      <c r="K262">
        <f>SUMIFS(J$2:J262,B$2:B262,B262,C$2:C262,C262,G$2:G262,G262)</f>
        <v>4679.8999999999996</v>
      </c>
    </row>
    <row r="263" spans="1:11" x14ac:dyDescent="0.25">
      <c r="A263" t="s">
        <v>70</v>
      </c>
      <c r="B263" t="s">
        <v>71</v>
      </c>
      <c r="C263" t="s">
        <v>69</v>
      </c>
      <c r="D263" s="8">
        <v>0</v>
      </c>
      <c r="E263" s="10">
        <v>29829</v>
      </c>
      <c r="F263">
        <f t="shared" si="13"/>
        <v>243</v>
      </c>
      <c r="G263">
        <f t="shared" si="14"/>
        <v>1982</v>
      </c>
      <c r="H263" s="2" t="str">
        <f t="shared" si="12"/>
        <v>Winter</v>
      </c>
      <c r="I263">
        <v>97</v>
      </c>
      <c r="J263">
        <v>546.5</v>
      </c>
      <c r="K263">
        <f>SUMIFS(J$2:J263,B$2:B263,B263,C$2:C263,C263,G$2:G263,G263)</f>
        <v>546.5</v>
      </c>
    </row>
    <row r="264" spans="1:11" x14ac:dyDescent="0.25">
      <c r="A264" t="s">
        <v>70</v>
      </c>
      <c r="B264" t="s">
        <v>71</v>
      </c>
      <c r="C264" t="s">
        <v>69</v>
      </c>
      <c r="D264" s="8">
        <v>0</v>
      </c>
      <c r="E264" s="10">
        <v>29858</v>
      </c>
      <c r="F264">
        <f t="shared" si="13"/>
        <v>272</v>
      </c>
      <c r="G264">
        <f t="shared" si="14"/>
        <v>1982</v>
      </c>
      <c r="H264" s="2" t="str">
        <f t="shared" si="12"/>
        <v>Spring</v>
      </c>
      <c r="I264">
        <v>29</v>
      </c>
      <c r="J264">
        <v>657.7</v>
      </c>
      <c r="K264">
        <f>SUMIFS(J$2:J264,B$2:B264,B264,C$2:C264,C264,G$2:G264,G264)</f>
        <v>1204.2</v>
      </c>
    </row>
    <row r="265" spans="1:11" x14ac:dyDescent="0.25">
      <c r="A265" t="s">
        <v>70</v>
      </c>
      <c r="B265" t="s">
        <v>71</v>
      </c>
      <c r="C265" t="s">
        <v>69</v>
      </c>
      <c r="D265" s="8">
        <v>0</v>
      </c>
      <c r="E265" s="10">
        <v>29889</v>
      </c>
      <c r="F265">
        <f t="shared" si="13"/>
        <v>303</v>
      </c>
      <c r="G265">
        <f t="shared" si="14"/>
        <v>1982</v>
      </c>
      <c r="H265" s="2" t="str">
        <f t="shared" si="12"/>
        <v>Spring</v>
      </c>
      <c r="I265">
        <v>31</v>
      </c>
      <c r="J265">
        <v>2295.4</v>
      </c>
      <c r="K265">
        <f>SUMIFS(J$2:J265,B$2:B265,B265,C$2:C265,C265,G$2:G265,G265)</f>
        <v>3499.6000000000004</v>
      </c>
    </row>
    <row r="266" spans="1:11" x14ac:dyDescent="0.25">
      <c r="A266" t="s">
        <v>70</v>
      </c>
      <c r="B266" t="s">
        <v>71</v>
      </c>
      <c r="C266" t="s">
        <v>69</v>
      </c>
      <c r="D266" s="8">
        <v>0</v>
      </c>
      <c r="E266" s="10">
        <v>29917</v>
      </c>
      <c r="F266">
        <f t="shared" si="13"/>
        <v>331</v>
      </c>
      <c r="G266">
        <f t="shared" si="14"/>
        <v>1982</v>
      </c>
      <c r="H266" s="2" t="str">
        <f t="shared" si="12"/>
        <v>Spring</v>
      </c>
      <c r="I266">
        <v>28</v>
      </c>
      <c r="J266">
        <v>1229.7</v>
      </c>
      <c r="K266">
        <f>SUMIFS(J$2:J266,B$2:B266,B266,C$2:C266,C266,G$2:G266,G266)</f>
        <v>4729.3</v>
      </c>
    </row>
    <row r="267" spans="1:11" x14ac:dyDescent="0.25">
      <c r="A267" t="s">
        <v>70</v>
      </c>
      <c r="B267" t="s">
        <v>71</v>
      </c>
      <c r="C267" t="s">
        <v>69</v>
      </c>
      <c r="D267" s="8">
        <v>0</v>
      </c>
      <c r="E267" s="10">
        <v>29964</v>
      </c>
      <c r="F267">
        <f t="shared" si="13"/>
        <v>13</v>
      </c>
      <c r="G267">
        <f t="shared" si="14"/>
        <v>1982</v>
      </c>
      <c r="H267" s="2" t="str">
        <f t="shared" si="12"/>
        <v>Summer</v>
      </c>
      <c r="I267">
        <v>47</v>
      </c>
      <c r="J267">
        <v>0</v>
      </c>
      <c r="K267">
        <f>SUMIFS(J$2:J267,B$2:B267,B267,C$2:C267,C267,G$2:G267,G267)</f>
        <v>4729.3</v>
      </c>
    </row>
    <row r="268" spans="1:11" x14ac:dyDescent="0.25">
      <c r="A268" t="s">
        <v>70</v>
      </c>
      <c r="B268" t="s">
        <v>71</v>
      </c>
      <c r="C268" t="s">
        <v>69</v>
      </c>
      <c r="D268" s="8">
        <v>0</v>
      </c>
      <c r="E268" s="10">
        <v>29997</v>
      </c>
      <c r="F268">
        <f t="shared" si="13"/>
        <v>46</v>
      </c>
      <c r="G268">
        <f t="shared" si="14"/>
        <v>1982</v>
      </c>
      <c r="H268" s="2" t="str">
        <f t="shared" si="12"/>
        <v>Summer</v>
      </c>
      <c r="I268">
        <v>33</v>
      </c>
      <c r="J268">
        <v>0</v>
      </c>
      <c r="K268">
        <f>SUMIFS(J$2:J268,B$2:B268,B268,C$2:C268,C268,G$2:G268,G268)</f>
        <v>4729.3</v>
      </c>
    </row>
    <row r="269" spans="1:11" x14ac:dyDescent="0.25">
      <c r="A269" t="s">
        <v>70</v>
      </c>
      <c r="B269" t="s">
        <v>71</v>
      </c>
      <c r="C269" t="s">
        <v>69</v>
      </c>
      <c r="D269" s="8">
        <v>0</v>
      </c>
      <c r="E269" s="10">
        <v>30034</v>
      </c>
      <c r="F269">
        <f t="shared" si="13"/>
        <v>83</v>
      </c>
      <c r="G269">
        <f t="shared" si="14"/>
        <v>1982</v>
      </c>
      <c r="H269" s="2" t="str">
        <f t="shared" si="12"/>
        <v>Autumn</v>
      </c>
      <c r="I269">
        <v>37</v>
      </c>
      <c r="J269">
        <v>0</v>
      </c>
      <c r="K269">
        <f>SUMIFS(J$2:J269,B$2:B269,B269,C$2:C269,C269,G$2:G269,G269)</f>
        <v>4729.3</v>
      </c>
    </row>
    <row r="270" spans="1:11" x14ac:dyDescent="0.25">
      <c r="A270" t="s">
        <v>70</v>
      </c>
      <c r="B270" t="s">
        <v>71</v>
      </c>
      <c r="C270" t="s">
        <v>69</v>
      </c>
      <c r="D270" s="8">
        <v>0</v>
      </c>
      <c r="E270" s="10">
        <v>30068</v>
      </c>
      <c r="F270">
        <f t="shared" si="13"/>
        <v>117</v>
      </c>
      <c r="G270">
        <f t="shared" si="14"/>
        <v>1982</v>
      </c>
      <c r="H270" s="2" t="str">
        <f t="shared" si="12"/>
        <v>Autumn</v>
      </c>
      <c r="I270">
        <v>34</v>
      </c>
      <c r="J270">
        <v>191.8</v>
      </c>
      <c r="K270">
        <f>SUMIFS(J$2:J270,B$2:B270,B270,C$2:C270,C270,G$2:G270,G270)</f>
        <v>4921.1000000000004</v>
      </c>
    </row>
    <row r="271" spans="1:11" x14ac:dyDescent="0.25">
      <c r="A271" t="s">
        <v>70</v>
      </c>
      <c r="B271" t="s">
        <v>71</v>
      </c>
      <c r="C271" t="s">
        <v>69</v>
      </c>
      <c r="D271" s="8">
        <v>0</v>
      </c>
      <c r="E271" s="10">
        <v>30097</v>
      </c>
      <c r="F271">
        <f t="shared" si="13"/>
        <v>146</v>
      </c>
      <c r="G271">
        <f t="shared" si="14"/>
        <v>1982</v>
      </c>
      <c r="H271" s="2" t="str">
        <f t="shared" si="12"/>
        <v>Autumn</v>
      </c>
      <c r="I271">
        <v>29</v>
      </c>
      <c r="J271">
        <v>124.6</v>
      </c>
      <c r="K271">
        <f>SUMIFS(J$2:J271,B$2:B271,B271,C$2:C271,C271,G$2:G271,G271)</f>
        <v>5045.7000000000007</v>
      </c>
    </row>
    <row r="272" spans="1:11" x14ac:dyDescent="0.25">
      <c r="A272" t="s">
        <v>70</v>
      </c>
      <c r="B272" t="s">
        <v>71</v>
      </c>
      <c r="C272" t="s">
        <v>69</v>
      </c>
      <c r="D272" s="8">
        <v>0</v>
      </c>
      <c r="E272" s="10">
        <v>30564</v>
      </c>
      <c r="F272">
        <f t="shared" si="13"/>
        <v>248</v>
      </c>
      <c r="G272">
        <f t="shared" si="14"/>
        <v>1984</v>
      </c>
      <c r="H272" s="2" t="str">
        <f t="shared" si="12"/>
        <v>Spring</v>
      </c>
      <c r="I272" s="11">
        <v>107</v>
      </c>
      <c r="J272">
        <v>693.3</v>
      </c>
      <c r="K272">
        <f>SUMIFS(J$2:J272,B$2:B272,B272,C$2:C272,C272,G$2:G272,G272)</f>
        <v>693.3</v>
      </c>
    </row>
    <row r="273" spans="1:11" x14ac:dyDescent="0.25">
      <c r="A273" t="s">
        <v>70</v>
      </c>
      <c r="B273" t="s">
        <v>71</v>
      </c>
      <c r="C273" t="s">
        <v>69</v>
      </c>
      <c r="D273" s="8">
        <v>0</v>
      </c>
      <c r="E273" s="10">
        <v>30595</v>
      </c>
      <c r="F273">
        <f t="shared" si="13"/>
        <v>279</v>
      </c>
      <c r="G273">
        <f t="shared" si="14"/>
        <v>1984</v>
      </c>
      <c r="H273" s="2" t="str">
        <f t="shared" si="12"/>
        <v>Spring</v>
      </c>
      <c r="I273">
        <v>31</v>
      </c>
      <c r="J273">
        <v>892.2</v>
      </c>
      <c r="K273">
        <f>SUMIFS(J$2:J273,B$2:B273,B273,C$2:C273,C273,G$2:G273,G273)</f>
        <v>1585.5</v>
      </c>
    </row>
    <row r="274" spans="1:11" x14ac:dyDescent="0.25">
      <c r="A274" t="s">
        <v>70</v>
      </c>
      <c r="B274" t="s">
        <v>71</v>
      </c>
      <c r="C274" t="s">
        <v>69</v>
      </c>
      <c r="D274" s="8">
        <v>0</v>
      </c>
      <c r="E274" s="10">
        <v>30629</v>
      </c>
      <c r="F274">
        <f t="shared" si="13"/>
        <v>313</v>
      </c>
      <c r="G274">
        <f t="shared" si="14"/>
        <v>1984</v>
      </c>
      <c r="H274" s="2" t="str">
        <f t="shared" si="12"/>
        <v>Spring</v>
      </c>
      <c r="I274">
        <v>34</v>
      </c>
      <c r="J274">
        <v>3117.1</v>
      </c>
      <c r="K274">
        <f>SUMIFS(J$2:J274,B$2:B274,B274,C$2:C274,C274,G$2:G274,G274)</f>
        <v>4702.6000000000004</v>
      </c>
    </row>
    <row r="275" spans="1:11" x14ac:dyDescent="0.25">
      <c r="A275" t="s">
        <v>70</v>
      </c>
      <c r="B275" t="s">
        <v>71</v>
      </c>
      <c r="C275" t="s">
        <v>69</v>
      </c>
      <c r="D275" s="8">
        <v>0</v>
      </c>
      <c r="E275" s="10">
        <v>30665</v>
      </c>
      <c r="F275">
        <f t="shared" si="13"/>
        <v>349</v>
      </c>
      <c r="G275">
        <f t="shared" si="14"/>
        <v>1984</v>
      </c>
      <c r="H275" s="2" t="str">
        <f t="shared" si="12"/>
        <v>Summer</v>
      </c>
      <c r="I275">
        <v>36</v>
      </c>
      <c r="J275">
        <v>760.6</v>
      </c>
      <c r="K275">
        <f>SUMIFS(J$2:J275,B$2:B275,B275,C$2:C275,C275,G$2:G275,G275)</f>
        <v>5463.2000000000007</v>
      </c>
    </row>
    <row r="276" spans="1:11" x14ac:dyDescent="0.25">
      <c r="A276" t="s">
        <v>70</v>
      </c>
      <c r="B276" t="s">
        <v>71</v>
      </c>
      <c r="C276" t="s">
        <v>69</v>
      </c>
      <c r="D276" s="8">
        <v>0</v>
      </c>
      <c r="E276" s="10">
        <v>30707</v>
      </c>
      <c r="F276">
        <f t="shared" si="13"/>
        <v>26</v>
      </c>
      <c r="G276">
        <f t="shared" si="14"/>
        <v>1984</v>
      </c>
      <c r="H276" s="2" t="str">
        <f t="shared" si="12"/>
        <v>Summer</v>
      </c>
      <c r="I276">
        <v>42</v>
      </c>
      <c r="J276">
        <v>1974.9</v>
      </c>
      <c r="K276">
        <f>SUMIFS(J$2:J276,B$2:B276,B276,C$2:C276,C276,G$2:G276,G276)</f>
        <v>7438.1</v>
      </c>
    </row>
    <row r="277" spans="1:11" x14ac:dyDescent="0.25">
      <c r="A277" t="s">
        <v>70</v>
      </c>
      <c r="B277" t="s">
        <v>71</v>
      </c>
      <c r="C277" t="s">
        <v>69</v>
      </c>
      <c r="D277" s="8">
        <v>0</v>
      </c>
      <c r="E277" s="10">
        <v>30742</v>
      </c>
      <c r="F277">
        <f t="shared" si="13"/>
        <v>61</v>
      </c>
      <c r="G277">
        <f t="shared" si="14"/>
        <v>1984</v>
      </c>
      <c r="H277" s="2" t="str">
        <f t="shared" si="12"/>
        <v>Autumn</v>
      </c>
      <c r="I277">
        <v>35</v>
      </c>
      <c r="J277">
        <v>1014.4</v>
      </c>
      <c r="K277">
        <f>SUMIFS(J$2:J277,B$2:B277,B277,C$2:C277,C277,G$2:G277,G277)</f>
        <v>8452.5</v>
      </c>
    </row>
    <row r="278" spans="1:11" x14ac:dyDescent="0.25">
      <c r="A278" t="s">
        <v>70</v>
      </c>
      <c r="B278" t="s">
        <v>71</v>
      </c>
      <c r="C278" t="s">
        <v>69</v>
      </c>
      <c r="D278" s="8">
        <v>0</v>
      </c>
      <c r="E278" s="10">
        <v>30929</v>
      </c>
      <c r="F278">
        <f t="shared" si="13"/>
        <v>248</v>
      </c>
      <c r="G278">
        <f t="shared" si="14"/>
        <v>1985</v>
      </c>
      <c r="H278" s="2" t="str">
        <f t="shared" si="12"/>
        <v>Spring</v>
      </c>
      <c r="I278">
        <v>187</v>
      </c>
      <c r="J278">
        <v>1273.3</v>
      </c>
      <c r="K278">
        <f>SUMIFS(J$2:J278,B$2:B278,B278,C$2:C278,C278,G$2:G278,G278)</f>
        <v>1273.3</v>
      </c>
    </row>
    <row r="279" spans="1:11" x14ac:dyDescent="0.25">
      <c r="A279" t="s">
        <v>70</v>
      </c>
      <c r="B279" t="s">
        <v>71</v>
      </c>
      <c r="C279" t="s">
        <v>69</v>
      </c>
      <c r="D279" s="8">
        <v>0</v>
      </c>
      <c r="E279" s="10">
        <v>30963</v>
      </c>
      <c r="F279">
        <f t="shared" si="13"/>
        <v>282</v>
      </c>
      <c r="G279">
        <f t="shared" si="14"/>
        <v>1985</v>
      </c>
      <c r="H279" s="2" t="str">
        <f t="shared" si="12"/>
        <v>Spring</v>
      </c>
      <c r="I279">
        <v>34</v>
      </c>
      <c r="J279">
        <v>2188.6999999999998</v>
      </c>
      <c r="K279">
        <f>SUMIFS(J$2:J279,B$2:B279,B279,C$2:C279,C279,G$2:G279,G279)</f>
        <v>3462</v>
      </c>
    </row>
    <row r="280" spans="1:11" x14ac:dyDescent="0.25">
      <c r="A280" t="s">
        <v>70</v>
      </c>
      <c r="B280" t="s">
        <v>71</v>
      </c>
      <c r="C280" t="s">
        <v>69</v>
      </c>
      <c r="D280" s="8">
        <v>0</v>
      </c>
      <c r="E280" s="10">
        <v>31006</v>
      </c>
      <c r="F280">
        <f t="shared" si="13"/>
        <v>325</v>
      </c>
      <c r="G280">
        <f t="shared" si="14"/>
        <v>1985</v>
      </c>
      <c r="H280" s="2" t="str">
        <f t="shared" si="12"/>
        <v>Spring</v>
      </c>
      <c r="I280">
        <v>43</v>
      </c>
      <c r="J280">
        <v>774.4</v>
      </c>
      <c r="K280">
        <f>SUMIFS(J$2:J280,B$2:B280,B280,C$2:C280,C280,G$2:G280,G280)</f>
        <v>4236.3999999999996</v>
      </c>
    </row>
    <row r="281" spans="1:11" x14ac:dyDescent="0.25">
      <c r="A281" t="s">
        <v>70</v>
      </c>
      <c r="B281" t="s">
        <v>71</v>
      </c>
      <c r="C281" t="s">
        <v>69</v>
      </c>
      <c r="D281" s="8">
        <v>0</v>
      </c>
      <c r="E281" s="10">
        <v>31036</v>
      </c>
      <c r="F281">
        <f t="shared" si="13"/>
        <v>355</v>
      </c>
      <c r="G281">
        <f t="shared" si="14"/>
        <v>1985</v>
      </c>
      <c r="H281" s="2" t="str">
        <f t="shared" si="12"/>
        <v>Summer</v>
      </c>
      <c r="I281">
        <v>30</v>
      </c>
      <c r="J281">
        <v>1216.7</v>
      </c>
      <c r="K281">
        <f>SUMIFS(J$2:J281,B$2:B281,B281,C$2:C281,C281,G$2:G281,G281)</f>
        <v>5453.0999999999995</v>
      </c>
    </row>
    <row r="282" spans="1:11" x14ac:dyDescent="0.25">
      <c r="A282" t="s">
        <v>70</v>
      </c>
      <c r="B282" t="s">
        <v>71</v>
      </c>
      <c r="C282" t="s">
        <v>69</v>
      </c>
      <c r="D282" s="8">
        <v>0</v>
      </c>
      <c r="E282" s="10">
        <v>31071</v>
      </c>
      <c r="F282">
        <f t="shared" si="13"/>
        <v>24</v>
      </c>
      <c r="G282">
        <f t="shared" si="14"/>
        <v>1985</v>
      </c>
      <c r="H282" s="2" t="str">
        <f t="shared" si="12"/>
        <v>Summer</v>
      </c>
      <c r="I282">
        <v>35</v>
      </c>
      <c r="J282">
        <v>0</v>
      </c>
      <c r="K282">
        <f>SUMIFS(J$2:J282,B$2:B282,B282,C$2:C282,C282,G$2:G282,G282)</f>
        <v>5453.0999999999995</v>
      </c>
    </row>
    <row r="283" spans="1:11" x14ac:dyDescent="0.25">
      <c r="A283" t="s">
        <v>70</v>
      </c>
      <c r="B283" t="s">
        <v>71</v>
      </c>
      <c r="C283" t="s">
        <v>69</v>
      </c>
      <c r="D283" s="8">
        <v>0</v>
      </c>
      <c r="E283" s="10">
        <v>31105</v>
      </c>
      <c r="F283">
        <f t="shared" si="13"/>
        <v>58</v>
      </c>
      <c r="G283">
        <f t="shared" si="14"/>
        <v>1985</v>
      </c>
      <c r="H283" s="2" t="str">
        <f t="shared" si="12"/>
        <v>Summer</v>
      </c>
      <c r="I283">
        <v>34</v>
      </c>
      <c r="J283">
        <v>7</v>
      </c>
      <c r="K283">
        <f>SUMIFS(J$2:J283,B$2:B283,B283,C$2:C283,C283,G$2:G283,G283)</f>
        <v>5460.0999999999995</v>
      </c>
    </row>
    <row r="284" spans="1:11" x14ac:dyDescent="0.25">
      <c r="A284" t="s">
        <v>70</v>
      </c>
      <c r="B284" t="s">
        <v>71</v>
      </c>
      <c r="C284" t="s">
        <v>69</v>
      </c>
      <c r="D284" s="8">
        <v>0</v>
      </c>
      <c r="E284" s="10">
        <v>31135</v>
      </c>
      <c r="F284">
        <f t="shared" si="13"/>
        <v>88</v>
      </c>
      <c r="G284">
        <f t="shared" si="14"/>
        <v>1985</v>
      </c>
      <c r="H284" s="2" t="str">
        <f t="shared" si="12"/>
        <v>Autumn</v>
      </c>
      <c r="I284">
        <v>30</v>
      </c>
      <c r="J284">
        <v>256.89999999999998</v>
      </c>
      <c r="K284">
        <f>SUMIFS(J$2:J284,B$2:B284,B284,C$2:C284,C284,G$2:G284,G284)</f>
        <v>5716.9999999999991</v>
      </c>
    </row>
    <row r="285" spans="1:11" x14ac:dyDescent="0.25">
      <c r="A285" t="s">
        <v>70</v>
      </c>
      <c r="B285" t="s">
        <v>71</v>
      </c>
      <c r="C285" t="s">
        <v>69</v>
      </c>
      <c r="D285" s="8">
        <v>0</v>
      </c>
      <c r="E285" s="10">
        <v>31196</v>
      </c>
      <c r="F285">
        <f t="shared" si="13"/>
        <v>149</v>
      </c>
      <c r="G285">
        <f t="shared" si="14"/>
        <v>1985</v>
      </c>
      <c r="H285" s="2" t="str">
        <f t="shared" si="12"/>
        <v>Autumn</v>
      </c>
      <c r="I285">
        <v>61</v>
      </c>
      <c r="J285">
        <v>141.4</v>
      </c>
      <c r="K285">
        <f>SUMIFS(J$2:J285,B$2:B285,B285,C$2:C285,C285,G$2:G285,G285)</f>
        <v>5858.3999999999987</v>
      </c>
    </row>
    <row r="286" spans="1:11" x14ac:dyDescent="0.25">
      <c r="A286" t="s">
        <v>70</v>
      </c>
      <c r="B286" t="s">
        <v>71</v>
      </c>
      <c r="C286" t="s">
        <v>69</v>
      </c>
      <c r="D286" s="8">
        <v>0</v>
      </c>
      <c r="E286" s="10">
        <v>31299</v>
      </c>
      <c r="F286">
        <f t="shared" si="13"/>
        <v>252</v>
      </c>
      <c r="G286">
        <f t="shared" si="14"/>
        <v>1986</v>
      </c>
      <c r="H286" s="2" t="str">
        <f t="shared" si="12"/>
        <v>Spring</v>
      </c>
      <c r="I286">
        <v>103</v>
      </c>
      <c r="J286">
        <v>1140.5999999999999</v>
      </c>
      <c r="K286">
        <f>SUMIFS(J$2:J286,B$2:B286,B286,C$2:C286,C286,G$2:G286,G286)</f>
        <v>1140.5999999999999</v>
      </c>
    </row>
    <row r="287" spans="1:11" x14ac:dyDescent="0.25">
      <c r="A287" t="s">
        <v>70</v>
      </c>
      <c r="B287" t="s">
        <v>71</v>
      </c>
      <c r="C287" t="s">
        <v>69</v>
      </c>
      <c r="D287" s="8">
        <v>0</v>
      </c>
      <c r="E287" s="10">
        <v>31328</v>
      </c>
      <c r="F287">
        <f t="shared" si="13"/>
        <v>281</v>
      </c>
      <c r="G287">
        <f t="shared" si="14"/>
        <v>1986</v>
      </c>
      <c r="H287" s="2" t="str">
        <f t="shared" si="12"/>
        <v>Spring</v>
      </c>
      <c r="I287">
        <v>29</v>
      </c>
      <c r="J287">
        <v>1501.8</v>
      </c>
      <c r="K287">
        <f>SUMIFS(J$2:J287,B$2:B287,B287,C$2:C287,C287,G$2:G287,G287)</f>
        <v>2642.3999999999996</v>
      </c>
    </row>
    <row r="288" spans="1:11" x14ac:dyDescent="0.25">
      <c r="A288" t="s">
        <v>70</v>
      </c>
      <c r="B288" t="s">
        <v>71</v>
      </c>
      <c r="C288" t="s">
        <v>69</v>
      </c>
      <c r="D288" s="8">
        <v>0</v>
      </c>
      <c r="E288" s="10">
        <v>31363</v>
      </c>
      <c r="F288">
        <f t="shared" si="13"/>
        <v>316</v>
      </c>
      <c r="G288">
        <f t="shared" si="14"/>
        <v>1986</v>
      </c>
      <c r="H288" s="2" t="str">
        <f t="shared" si="12"/>
        <v>Spring</v>
      </c>
      <c r="I288">
        <v>35</v>
      </c>
      <c r="J288">
        <v>2314.1999999999998</v>
      </c>
      <c r="K288">
        <f>SUMIFS(J$2:J288,B$2:B288,B288,C$2:C288,C288,G$2:G288,G288)</f>
        <v>4956.5999999999995</v>
      </c>
    </row>
    <row r="289" spans="1:11" x14ac:dyDescent="0.25">
      <c r="A289" t="s">
        <v>70</v>
      </c>
      <c r="B289" t="s">
        <v>71</v>
      </c>
      <c r="C289" t="s">
        <v>69</v>
      </c>
      <c r="D289" s="8">
        <v>0</v>
      </c>
      <c r="E289" s="10">
        <v>31390</v>
      </c>
      <c r="F289">
        <f t="shared" si="13"/>
        <v>343</v>
      </c>
      <c r="G289">
        <f t="shared" si="14"/>
        <v>1986</v>
      </c>
      <c r="H289" s="2" t="str">
        <f t="shared" si="12"/>
        <v>Summer</v>
      </c>
      <c r="I289">
        <v>27</v>
      </c>
      <c r="J289">
        <v>1414.5</v>
      </c>
      <c r="K289">
        <f>SUMIFS(J$2:J289,B$2:B289,B289,C$2:C289,C289,G$2:G289,G289)</f>
        <v>6371.0999999999995</v>
      </c>
    </row>
    <row r="290" spans="1:11" x14ac:dyDescent="0.25">
      <c r="A290" t="s">
        <v>70</v>
      </c>
      <c r="B290" t="s">
        <v>71</v>
      </c>
      <c r="C290" t="s">
        <v>69</v>
      </c>
      <c r="D290" s="8">
        <v>0</v>
      </c>
      <c r="E290" s="10">
        <v>31422</v>
      </c>
      <c r="F290">
        <f t="shared" si="13"/>
        <v>10</v>
      </c>
      <c r="G290">
        <f t="shared" si="14"/>
        <v>1986</v>
      </c>
      <c r="H290" s="2" t="str">
        <f t="shared" si="12"/>
        <v>Summer</v>
      </c>
      <c r="I290">
        <v>32</v>
      </c>
      <c r="J290">
        <v>1731.4</v>
      </c>
      <c r="K290">
        <f>SUMIFS(J$2:J290,B$2:B290,B290,C$2:C290,C290,G$2:G290,G290)</f>
        <v>8102.5</v>
      </c>
    </row>
    <row r="291" spans="1:11" x14ac:dyDescent="0.25">
      <c r="A291" t="s">
        <v>70</v>
      </c>
      <c r="B291" t="s">
        <v>71</v>
      </c>
      <c r="C291" t="s">
        <v>69</v>
      </c>
      <c r="D291" s="8">
        <v>0</v>
      </c>
      <c r="E291" s="10">
        <v>31453</v>
      </c>
      <c r="F291">
        <f t="shared" si="13"/>
        <v>41</v>
      </c>
      <c r="G291">
        <f t="shared" si="14"/>
        <v>1986</v>
      </c>
      <c r="H291" s="2" t="str">
        <f t="shared" si="12"/>
        <v>Summer</v>
      </c>
      <c r="I291">
        <v>31</v>
      </c>
      <c r="J291">
        <v>387.1</v>
      </c>
      <c r="K291">
        <f>SUMIFS(J$2:J291,B$2:B291,B291,C$2:C291,C291,G$2:G291,G291)</f>
        <v>8489.6</v>
      </c>
    </row>
    <row r="292" spans="1:11" x14ac:dyDescent="0.25">
      <c r="A292" t="s">
        <v>70</v>
      </c>
      <c r="B292" t="s">
        <v>71</v>
      </c>
      <c r="C292" t="s">
        <v>69</v>
      </c>
      <c r="D292" s="8">
        <v>0</v>
      </c>
      <c r="E292" s="10">
        <v>31481</v>
      </c>
      <c r="F292">
        <f t="shared" si="13"/>
        <v>69</v>
      </c>
      <c r="G292">
        <f t="shared" si="14"/>
        <v>1986</v>
      </c>
      <c r="H292" s="2" t="str">
        <f t="shared" si="12"/>
        <v>Autumn</v>
      </c>
      <c r="I292">
        <v>28</v>
      </c>
      <c r="J292">
        <v>839.1</v>
      </c>
      <c r="K292">
        <f>SUMIFS(J$2:J292,B$2:B292,B292,C$2:C292,C292,G$2:G292,G292)</f>
        <v>9328.7000000000007</v>
      </c>
    </row>
    <row r="293" spans="1:11" x14ac:dyDescent="0.25">
      <c r="A293" t="s">
        <v>70</v>
      </c>
      <c r="B293" t="s">
        <v>71</v>
      </c>
      <c r="C293" t="s">
        <v>69</v>
      </c>
      <c r="D293" s="8">
        <v>0</v>
      </c>
      <c r="E293" s="10">
        <v>31512</v>
      </c>
      <c r="F293">
        <f t="shared" si="13"/>
        <v>100</v>
      </c>
      <c r="G293">
        <f t="shared" si="14"/>
        <v>1986</v>
      </c>
      <c r="H293" s="2" t="str">
        <f t="shared" si="12"/>
        <v>Autumn</v>
      </c>
      <c r="I293">
        <v>31</v>
      </c>
      <c r="J293">
        <v>1460.6</v>
      </c>
      <c r="K293">
        <f>SUMIFS(J$2:J293,B$2:B293,B293,C$2:C293,C293,G$2:G293,G293)</f>
        <v>10789.300000000001</v>
      </c>
    </row>
    <row r="294" spans="1:11" x14ac:dyDescent="0.25">
      <c r="A294" t="s">
        <v>70</v>
      </c>
      <c r="B294" t="s">
        <v>71</v>
      </c>
      <c r="C294" t="s">
        <v>69</v>
      </c>
      <c r="D294" s="8">
        <v>0</v>
      </c>
      <c r="E294" s="10">
        <v>31558</v>
      </c>
      <c r="F294">
        <f t="shared" si="13"/>
        <v>146</v>
      </c>
      <c r="G294">
        <f t="shared" si="14"/>
        <v>1986</v>
      </c>
      <c r="H294" s="2" t="str">
        <f t="shared" si="12"/>
        <v>Autumn</v>
      </c>
      <c r="I294">
        <v>46</v>
      </c>
      <c r="J294">
        <v>445.7</v>
      </c>
      <c r="K294">
        <f>SUMIFS(J$2:J294,B$2:B294,B294,C$2:C294,C294,G$2:G294,G294)</f>
        <v>11235.000000000002</v>
      </c>
    </row>
    <row r="295" spans="1:11" x14ac:dyDescent="0.25">
      <c r="A295" t="s">
        <v>70</v>
      </c>
      <c r="B295" t="s">
        <v>71</v>
      </c>
      <c r="C295" t="s">
        <v>69</v>
      </c>
      <c r="D295" s="8">
        <v>0</v>
      </c>
      <c r="E295" s="10">
        <v>31657</v>
      </c>
      <c r="F295">
        <f t="shared" si="13"/>
        <v>245</v>
      </c>
      <c r="G295">
        <f t="shared" si="14"/>
        <v>1987</v>
      </c>
      <c r="H295" s="2" t="str">
        <f t="shared" si="12"/>
        <v>Spring</v>
      </c>
      <c r="I295">
        <v>99</v>
      </c>
      <c r="J295">
        <v>307.89999999999998</v>
      </c>
      <c r="K295">
        <f>SUMIFS(J$2:J295,B$2:B295,B295,C$2:C295,C295,G$2:G295,G295)</f>
        <v>307.89999999999998</v>
      </c>
    </row>
    <row r="296" spans="1:11" x14ac:dyDescent="0.25">
      <c r="A296" t="s">
        <v>70</v>
      </c>
      <c r="B296" t="s">
        <v>71</v>
      </c>
      <c r="C296" t="s">
        <v>69</v>
      </c>
      <c r="D296" s="8">
        <v>0</v>
      </c>
      <c r="E296" s="10">
        <v>31686</v>
      </c>
      <c r="F296">
        <f t="shared" si="13"/>
        <v>274</v>
      </c>
      <c r="G296">
        <f t="shared" si="14"/>
        <v>1987</v>
      </c>
      <c r="H296" s="2" t="str">
        <f t="shared" si="12"/>
        <v>Spring</v>
      </c>
      <c r="I296">
        <v>29</v>
      </c>
      <c r="J296">
        <v>780.2</v>
      </c>
      <c r="K296">
        <f>SUMIFS(J$2:J296,B$2:B296,B296,C$2:C296,C296,G$2:G296,G296)</f>
        <v>1088.0999999999999</v>
      </c>
    </row>
    <row r="297" spans="1:11" x14ac:dyDescent="0.25">
      <c r="A297" t="s">
        <v>70</v>
      </c>
      <c r="B297" t="s">
        <v>71</v>
      </c>
      <c r="C297" t="s">
        <v>69</v>
      </c>
      <c r="D297" s="8">
        <v>0</v>
      </c>
      <c r="E297" s="10">
        <v>31719</v>
      </c>
      <c r="F297">
        <f t="shared" si="13"/>
        <v>307</v>
      </c>
      <c r="G297">
        <f t="shared" si="14"/>
        <v>1987</v>
      </c>
      <c r="H297" s="2" t="str">
        <f t="shared" si="12"/>
        <v>Spring</v>
      </c>
      <c r="I297">
        <v>33</v>
      </c>
      <c r="J297">
        <v>2923.5</v>
      </c>
      <c r="K297">
        <f>SUMIFS(J$2:J297,B$2:B297,B297,C$2:C297,C297,G$2:G297,G297)</f>
        <v>4011.6</v>
      </c>
    </row>
    <row r="298" spans="1:11" x14ac:dyDescent="0.25">
      <c r="A298" t="s">
        <v>70</v>
      </c>
      <c r="B298" t="s">
        <v>71</v>
      </c>
      <c r="C298" t="s">
        <v>69</v>
      </c>
      <c r="D298" s="8">
        <v>0</v>
      </c>
      <c r="E298" s="10">
        <v>31754</v>
      </c>
      <c r="F298">
        <f t="shared" si="13"/>
        <v>342</v>
      </c>
      <c r="G298">
        <f t="shared" si="14"/>
        <v>1987</v>
      </c>
      <c r="H298" s="2" t="str">
        <f t="shared" si="12"/>
        <v>Summer</v>
      </c>
      <c r="I298">
        <v>35</v>
      </c>
      <c r="J298">
        <v>1781</v>
      </c>
      <c r="K298">
        <f>SUMIFS(J$2:J298,B$2:B298,B298,C$2:C298,C298,G$2:G298,G298)</f>
        <v>5792.6</v>
      </c>
    </row>
    <row r="299" spans="1:11" x14ac:dyDescent="0.25">
      <c r="A299" t="s">
        <v>70</v>
      </c>
      <c r="B299" t="s">
        <v>71</v>
      </c>
      <c r="C299" t="s">
        <v>69</v>
      </c>
      <c r="D299" s="8">
        <v>0</v>
      </c>
      <c r="E299" s="10">
        <v>31785</v>
      </c>
      <c r="F299">
        <f t="shared" si="13"/>
        <v>8</v>
      </c>
      <c r="G299">
        <f t="shared" si="14"/>
        <v>1987</v>
      </c>
      <c r="H299" s="2" t="str">
        <f t="shared" si="12"/>
        <v>Summer</v>
      </c>
      <c r="I299">
        <v>31</v>
      </c>
      <c r="J299">
        <v>266.8</v>
      </c>
      <c r="K299">
        <f>SUMIFS(J$2:J299,B$2:B299,B299,C$2:C299,C299,G$2:G299,G299)</f>
        <v>6059.4000000000005</v>
      </c>
    </row>
    <row r="300" spans="1:11" x14ac:dyDescent="0.25">
      <c r="A300" t="s">
        <v>70</v>
      </c>
      <c r="B300" t="s">
        <v>71</v>
      </c>
      <c r="C300" t="s">
        <v>69</v>
      </c>
      <c r="D300" s="8">
        <v>0</v>
      </c>
      <c r="E300" s="10">
        <v>31831</v>
      </c>
      <c r="F300">
        <f t="shared" si="13"/>
        <v>54</v>
      </c>
      <c r="G300">
        <f t="shared" si="14"/>
        <v>1987</v>
      </c>
      <c r="H300" s="2" t="str">
        <f t="shared" si="12"/>
        <v>Summer</v>
      </c>
      <c r="I300">
        <v>46</v>
      </c>
      <c r="J300">
        <v>0</v>
      </c>
      <c r="K300">
        <f>SUMIFS(J$2:J300,B$2:B300,B300,C$2:C300,C300,G$2:G300,G300)</f>
        <v>6059.4000000000005</v>
      </c>
    </row>
    <row r="301" spans="1:11" x14ac:dyDescent="0.25">
      <c r="A301" t="s">
        <v>70</v>
      </c>
      <c r="B301" t="s">
        <v>71</v>
      </c>
      <c r="C301" t="s">
        <v>69</v>
      </c>
      <c r="D301" s="8">
        <v>0</v>
      </c>
      <c r="E301" s="10">
        <v>31867</v>
      </c>
      <c r="F301">
        <f t="shared" si="13"/>
        <v>90</v>
      </c>
      <c r="G301">
        <f t="shared" si="14"/>
        <v>1987</v>
      </c>
      <c r="H301" s="2" t="str">
        <f t="shared" si="12"/>
        <v>Autumn</v>
      </c>
      <c r="I301">
        <v>36</v>
      </c>
      <c r="J301">
        <v>1144.9000000000001</v>
      </c>
      <c r="K301">
        <f>SUMIFS(J$2:J301,B$2:B301,B301,C$2:C301,C301,G$2:G301,G301)</f>
        <v>7204.3000000000011</v>
      </c>
    </row>
    <row r="302" spans="1:11" x14ac:dyDescent="0.25">
      <c r="A302" t="s">
        <v>70</v>
      </c>
      <c r="B302" t="s">
        <v>71</v>
      </c>
      <c r="C302" t="s">
        <v>69</v>
      </c>
      <c r="D302" s="8">
        <v>0</v>
      </c>
      <c r="E302" s="10">
        <v>31931</v>
      </c>
      <c r="F302">
        <f t="shared" si="13"/>
        <v>154</v>
      </c>
      <c r="G302">
        <f t="shared" si="14"/>
        <v>1988</v>
      </c>
      <c r="H302" s="2" t="str">
        <f t="shared" si="12"/>
        <v>Winter</v>
      </c>
      <c r="I302">
        <v>64</v>
      </c>
      <c r="J302">
        <v>627.70000000000005</v>
      </c>
      <c r="K302">
        <f>SUMIFS(J$2:J302,B$2:B302,B302,C$2:C302,C302,G$2:G302,G302)</f>
        <v>627.70000000000005</v>
      </c>
    </row>
    <row r="303" spans="1:11" x14ac:dyDescent="0.25">
      <c r="A303" t="s">
        <v>70</v>
      </c>
      <c r="B303" t="s">
        <v>71</v>
      </c>
      <c r="C303" t="s">
        <v>69</v>
      </c>
      <c r="D303" s="8">
        <v>0</v>
      </c>
      <c r="E303" s="10">
        <v>32022</v>
      </c>
      <c r="F303">
        <f t="shared" si="13"/>
        <v>245</v>
      </c>
      <c r="G303">
        <f t="shared" si="14"/>
        <v>1988</v>
      </c>
      <c r="H303" s="2" t="str">
        <f t="shared" si="12"/>
        <v>Spring</v>
      </c>
      <c r="I303">
        <v>91</v>
      </c>
      <c r="J303">
        <v>1121.5</v>
      </c>
      <c r="K303">
        <f>SUMIFS(J$2:J303,B$2:B303,B303,C$2:C303,C303,G$2:G303,G303)</f>
        <v>1749.2</v>
      </c>
    </row>
    <row r="304" spans="1:11" x14ac:dyDescent="0.25">
      <c r="A304" t="s">
        <v>70</v>
      </c>
      <c r="B304" t="s">
        <v>71</v>
      </c>
      <c r="C304" t="s">
        <v>69</v>
      </c>
      <c r="D304" s="8">
        <v>0</v>
      </c>
      <c r="E304" s="10">
        <v>32056</v>
      </c>
      <c r="F304">
        <f t="shared" si="13"/>
        <v>279</v>
      </c>
      <c r="G304">
        <f t="shared" si="14"/>
        <v>1988</v>
      </c>
      <c r="H304" s="2" t="str">
        <f t="shared" si="12"/>
        <v>Spring</v>
      </c>
      <c r="I304">
        <v>34</v>
      </c>
      <c r="J304">
        <v>1642.6</v>
      </c>
      <c r="K304">
        <f>SUMIFS(J$2:J304,B$2:B304,B304,C$2:C304,C304,G$2:G304,G304)</f>
        <v>3391.8</v>
      </c>
    </row>
    <row r="305" spans="1:11" x14ac:dyDescent="0.25">
      <c r="A305" t="s">
        <v>70</v>
      </c>
      <c r="B305" t="s">
        <v>71</v>
      </c>
      <c r="C305" t="s">
        <v>69</v>
      </c>
      <c r="D305" s="8">
        <v>0</v>
      </c>
      <c r="E305" s="10">
        <v>32086</v>
      </c>
      <c r="F305">
        <f t="shared" si="13"/>
        <v>309</v>
      </c>
      <c r="G305">
        <f t="shared" si="14"/>
        <v>1988</v>
      </c>
      <c r="H305" s="2" t="str">
        <f t="shared" si="12"/>
        <v>Spring</v>
      </c>
      <c r="I305">
        <v>30</v>
      </c>
      <c r="J305">
        <v>3050.5</v>
      </c>
      <c r="K305">
        <f>SUMIFS(J$2:J305,B$2:B305,B305,C$2:C305,C305,G$2:G305,G305)</f>
        <v>6442.3</v>
      </c>
    </row>
    <row r="306" spans="1:11" x14ac:dyDescent="0.25">
      <c r="A306" t="s">
        <v>70</v>
      </c>
      <c r="B306" t="s">
        <v>71</v>
      </c>
      <c r="C306" t="s">
        <v>69</v>
      </c>
      <c r="D306" s="8">
        <v>0</v>
      </c>
      <c r="E306" s="10">
        <v>32118</v>
      </c>
      <c r="F306">
        <f t="shared" si="13"/>
        <v>341</v>
      </c>
      <c r="G306">
        <f t="shared" si="14"/>
        <v>1988</v>
      </c>
      <c r="H306" s="2" t="str">
        <f t="shared" si="12"/>
        <v>Summer</v>
      </c>
      <c r="I306">
        <v>32</v>
      </c>
      <c r="J306">
        <v>1744.8</v>
      </c>
      <c r="K306">
        <f>SUMIFS(J$2:J306,B$2:B306,B306,C$2:C306,C306,G$2:G306,G306)</f>
        <v>8187.1</v>
      </c>
    </row>
    <row r="307" spans="1:11" x14ac:dyDescent="0.25">
      <c r="A307" t="s">
        <v>70</v>
      </c>
      <c r="B307" t="s">
        <v>71</v>
      </c>
      <c r="C307" t="s">
        <v>69</v>
      </c>
      <c r="D307" s="8">
        <v>0</v>
      </c>
      <c r="E307" s="10">
        <v>32148</v>
      </c>
      <c r="F307">
        <f t="shared" si="13"/>
        <v>6</v>
      </c>
      <c r="G307">
        <f t="shared" si="14"/>
        <v>1988</v>
      </c>
      <c r="H307" s="2" t="str">
        <f t="shared" si="12"/>
        <v>Summer</v>
      </c>
      <c r="I307">
        <v>30</v>
      </c>
      <c r="J307">
        <v>628.70000000000005</v>
      </c>
      <c r="K307">
        <f>SUMIFS(J$2:J307,B$2:B307,B307,C$2:C307,C307,G$2:G307,G307)</f>
        <v>8815.8000000000011</v>
      </c>
    </row>
    <row r="308" spans="1:11" x14ac:dyDescent="0.25">
      <c r="A308" t="s">
        <v>70</v>
      </c>
      <c r="B308" t="s">
        <v>71</v>
      </c>
      <c r="C308" t="s">
        <v>69</v>
      </c>
      <c r="D308" s="8">
        <v>0</v>
      </c>
      <c r="E308" s="10">
        <v>32195</v>
      </c>
      <c r="F308">
        <f t="shared" si="13"/>
        <v>53</v>
      </c>
      <c r="G308">
        <f t="shared" si="14"/>
        <v>1988</v>
      </c>
      <c r="H308" s="2" t="str">
        <f t="shared" si="12"/>
        <v>Summer</v>
      </c>
      <c r="I308">
        <v>47</v>
      </c>
      <c r="J308">
        <v>234.2</v>
      </c>
      <c r="K308">
        <f>SUMIFS(J$2:J308,B$2:B308,B308,C$2:C308,C308,G$2:G308,G308)</f>
        <v>9050.0000000000018</v>
      </c>
    </row>
    <row r="309" spans="1:11" x14ac:dyDescent="0.25">
      <c r="A309" t="s">
        <v>70</v>
      </c>
      <c r="B309" t="s">
        <v>71</v>
      </c>
      <c r="C309" t="s">
        <v>69</v>
      </c>
      <c r="D309" s="8">
        <v>0</v>
      </c>
      <c r="E309" s="10">
        <v>32226</v>
      </c>
      <c r="F309">
        <f t="shared" si="13"/>
        <v>84</v>
      </c>
      <c r="G309">
        <f t="shared" si="14"/>
        <v>1988</v>
      </c>
      <c r="H309" s="2" t="str">
        <f t="shared" si="12"/>
        <v>Autumn</v>
      </c>
      <c r="I309">
        <v>31</v>
      </c>
      <c r="J309">
        <v>0</v>
      </c>
      <c r="K309">
        <f>SUMIFS(J$2:J309,B$2:B309,B309,C$2:C309,C309,G$2:G309,G309)</f>
        <v>9050.0000000000018</v>
      </c>
    </row>
    <row r="310" spans="1:11" x14ac:dyDescent="0.25">
      <c r="A310" t="s">
        <v>70</v>
      </c>
      <c r="B310" t="s">
        <v>71</v>
      </c>
      <c r="C310" t="s">
        <v>69</v>
      </c>
      <c r="D310" s="8">
        <v>0</v>
      </c>
      <c r="E310" s="10">
        <v>32301</v>
      </c>
      <c r="F310">
        <f t="shared" si="13"/>
        <v>159</v>
      </c>
      <c r="G310">
        <f t="shared" si="14"/>
        <v>1989</v>
      </c>
      <c r="H310" s="2" t="str">
        <f t="shared" si="12"/>
        <v>Winter</v>
      </c>
      <c r="I310">
        <v>75</v>
      </c>
      <c r="J310">
        <v>18.5</v>
      </c>
      <c r="K310">
        <f>SUMIFS(J$2:J310,B$2:B310,B310,C$2:C310,C310,G$2:G310,G310)</f>
        <v>18.5</v>
      </c>
    </row>
    <row r="311" spans="1:11" x14ac:dyDescent="0.25">
      <c r="A311" t="s">
        <v>70</v>
      </c>
      <c r="B311" t="s">
        <v>71</v>
      </c>
      <c r="C311" t="s">
        <v>69</v>
      </c>
      <c r="D311" s="8">
        <v>0</v>
      </c>
      <c r="E311" s="10">
        <v>32395</v>
      </c>
      <c r="F311">
        <f t="shared" si="13"/>
        <v>253</v>
      </c>
      <c r="G311">
        <f t="shared" si="14"/>
        <v>1989</v>
      </c>
      <c r="H311" s="2" t="str">
        <f t="shared" si="12"/>
        <v>Spring</v>
      </c>
      <c r="I311">
        <v>94</v>
      </c>
      <c r="J311">
        <v>585.6</v>
      </c>
      <c r="K311">
        <f>SUMIFS(J$2:J311,B$2:B311,B311,C$2:C311,C311,G$2:G311,G311)</f>
        <v>604.1</v>
      </c>
    </row>
    <row r="312" spans="1:11" x14ac:dyDescent="0.25">
      <c r="A312" t="s">
        <v>70</v>
      </c>
      <c r="B312" t="s">
        <v>71</v>
      </c>
      <c r="C312" t="s">
        <v>69</v>
      </c>
      <c r="D312" s="8">
        <v>0</v>
      </c>
      <c r="E312" s="10">
        <v>32433</v>
      </c>
      <c r="F312">
        <f t="shared" si="13"/>
        <v>291</v>
      </c>
      <c r="G312">
        <f t="shared" si="14"/>
        <v>1989</v>
      </c>
      <c r="H312" s="2" t="str">
        <f t="shared" si="12"/>
        <v>Spring</v>
      </c>
      <c r="I312">
        <v>38</v>
      </c>
      <c r="J312">
        <v>643.9</v>
      </c>
      <c r="K312">
        <f>SUMIFS(J$2:J312,B$2:B312,B312,C$2:C312,C312,G$2:G312,G312)</f>
        <v>1248</v>
      </c>
    </row>
    <row r="313" spans="1:11" x14ac:dyDescent="0.25">
      <c r="A313" t="s">
        <v>70</v>
      </c>
      <c r="B313" t="s">
        <v>71</v>
      </c>
      <c r="C313" t="s">
        <v>69</v>
      </c>
      <c r="D313" s="8">
        <v>0</v>
      </c>
      <c r="E313" s="10">
        <v>32471</v>
      </c>
      <c r="F313">
        <f t="shared" si="13"/>
        <v>329</v>
      </c>
      <c r="G313">
        <f t="shared" si="14"/>
        <v>1989</v>
      </c>
      <c r="H313" s="2" t="str">
        <f t="shared" si="12"/>
        <v>Spring</v>
      </c>
      <c r="I313">
        <v>38</v>
      </c>
      <c r="J313">
        <v>0</v>
      </c>
      <c r="K313">
        <f>SUMIFS(J$2:J313,B$2:B313,B313,C$2:C313,C313,G$2:G313,G313)</f>
        <v>1248</v>
      </c>
    </row>
    <row r="314" spans="1:11" x14ac:dyDescent="0.25">
      <c r="A314" t="s">
        <v>70</v>
      </c>
      <c r="B314" t="s">
        <v>71</v>
      </c>
      <c r="C314" t="s">
        <v>69</v>
      </c>
      <c r="D314" s="8">
        <v>0</v>
      </c>
      <c r="E314" s="10">
        <v>32513</v>
      </c>
      <c r="F314">
        <f t="shared" si="13"/>
        <v>5</v>
      </c>
      <c r="G314">
        <f t="shared" si="14"/>
        <v>1989</v>
      </c>
      <c r="H314" s="2" t="str">
        <f t="shared" si="12"/>
        <v>Summer</v>
      </c>
      <c r="I314">
        <v>42</v>
      </c>
      <c r="J314">
        <v>0</v>
      </c>
      <c r="K314">
        <f>SUMIFS(J$2:J314,B$2:B314,B314,C$2:C314,C314,G$2:G314,G314)</f>
        <v>1248</v>
      </c>
    </row>
    <row r="315" spans="1:11" x14ac:dyDescent="0.25">
      <c r="A315" t="s">
        <v>70</v>
      </c>
      <c r="B315" t="s">
        <v>71</v>
      </c>
      <c r="C315" t="s">
        <v>69</v>
      </c>
      <c r="D315" s="8">
        <v>0</v>
      </c>
      <c r="E315" s="10">
        <v>32553</v>
      </c>
      <c r="F315">
        <f t="shared" si="13"/>
        <v>45</v>
      </c>
      <c r="G315">
        <f t="shared" si="14"/>
        <v>1989</v>
      </c>
      <c r="H315" s="2" t="str">
        <f t="shared" si="12"/>
        <v>Summer</v>
      </c>
      <c r="I315">
        <v>40</v>
      </c>
      <c r="J315">
        <v>580.1</v>
      </c>
      <c r="K315">
        <f>SUMIFS(J$2:J315,B$2:B315,B315,C$2:C315,C315,G$2:G315,G315)</f>
        <v>1828.1</v>
      </c>
    </row>
    <row r="316" spans="1:11" x14ac:dyDescent="0.25">
      <c r="A316" t="s">
        <v>70</v>
      </c>
      <c r="B316" t="s">
        <v>71</v>
      </c>
      <c r="C316" t="s">
        <v>69</v>
      </c>
      <c r="D316" s="8">
        <v>0</v>
      </c>
      <c r="E316" s="10">
        <v>32665</v>
      </c>
      <c r="F316">
        <f t="shared" si="13"/>
        <v>157</v>
      </c>
      <c r="G316">
        <f t="shared" si="14"/>
        <v>1990</v>
      </c>
      <c r="H316" s="2" t="str">
        <f t="shared" si="12"/>
        <v>Winter</v>
      </c>
      <c r="I316">
        <v>112</v>
      </c>
      <c r="J316">
        <v>1173.3</v>
      </c>
      <c r="K316">
        <f>SUMIFS(J$2:J316,B$2:B316,B316,C$2:C316,C316,G$2:G316,G316)</f>
        <v>1173.3</v>
      </c>
    </row>
    <row r="317" spans="1:11" x14ac:dyDescent="0.25">
      <c r="A317" t="s">
        <v>70</v>
      </c>
      <c r="B317" t="s">
        <v>71</v>
      </c>
      <c r="C317" t="s">
        <v>69</v>
      </c>
      <c r="D317" s="8">
        <v>0</v>
      </c>
      <c r="E317" s="10">
        <v>32791</v>
      </c>
      <c r="F317">
        <f t="shared" si="13"/>
        <v>283</v>
      </c>
      <c r="G317">
        <f t="shared" si="14"/>
        <v>1990</v>
      </c>
      <c r="H317" s="2" t="str">
        <f t="shared" si="12"/>
        <v>Spring</v>
      </c>
      <c r="I317">
        <v>126</v>
      </c>
      <c r="J317">
        <v>3362.1</v>
      </c>
      <c r="K317">
        <f>SUMIFS(J$2:J317,B$2:B317,B317,C$2:C317,C317,G$2:G317,G317)</f>
        <v>4535.3999999999996</v>
      </c>
    </row>
    <row r="318" spans="1:11" x14ac:dyDescent="0.25">
      <c r="A318" t="s">
        <v>70</v>
      </c>
      <c r="B318" t="s">
        <v>71</v>
      </c>
      <c r="C318" t="s">
        <v>69</v>
      </c>
      <c r="D318" s="8">
        <v>0</v>
      </c>
      <c r="E318" s="10">
        <v>32818</v>
      </c>
      <c r="F318">
        <f t="shared" si="13"/>
        <v>310</v>
      </c>
      <c r="G318">
        <f t="shared" si="14"/>
        <v>1990</v>
      </c>
      <c r="H318" s="2" t="str">
        <f t="shared" si="12"/>
        <v>Spring</v>
      </c>
      <c r="I318">
        <v>27</v>
      </c>
      <c r="J318">
        <v>2247.3000000000002</v>
      </c>
      <c r="K318">
        <f>SUMIFS(J$2:J318,B$2:B318,B318,C$2:C318,C318,G$2:G318,G318)</f>
        <v>6782.7</v>
      </c>
    </row>
    <row r="319" spans="1:11" x14ac:dyDescent="0.25">
      <c r="A319" t="s">
        <v>70</v>
      </c>
      <c r="B319" t="s">
        <v>71</v>
      </c>
      <c r="C319" t="s">
        <v>69</v>
      </c>
      <c r="D319" s="8">
        <v>0</v>
      </c>
      <c r="E319" s="10">
        <v>32853</v>
      </c>
      <c r="F319">
        <f t="shared" si="13"/>
        <v>345</v>
      </c>
      <c r="G319">
        <f t="shared" si="14"/>
        <v>1990</v>
      </c>
      <c r="H319" s="2" t="str">
        <f t="shared" si="12"/>
        <v>Summer</v>
      </c>
      <c r="I319">
        <v>35</v>
      </c>
      <c r="J319">
        <v>472</v>
      </c>
      <c r="K319">
        <f>SUMIFS(J$2:J319,B$2:B319,B319,C$2:C319,C319,G$2:G319,G319)</f>
        <v>7254.7</v>
      </c>
    </row>
    <row r="320" spans="1:11" x14ac:dyDescent="0.25">
      <c r="A320" t="s">
        <v>70</v>
      </c>
      <c r="B320" t="s">
        <v>71</v>
      </c>
      <c r="C320" t="s">
        <v>69</v>
      </c>
      <c r="D320" s="8">
        <v>0</v>
      </c>
      <c r="E320" s="10">
        <v>32899</v>
      </c>
      <c r="F320">
        <f t="shared" si="13"/>
        <v>26</v>
      </c>
      <c r="G320">
        <f t="shared" si="14"/>
        <v>1990</v>
      </c>
      <c r="H320" s="2" t="str">
        <f t="shared" si="12"/>
        <v>Summer</v>
      </c>
      <c r="I320">
        <v>46</v>
      </c>
      <c r="J320">
        <v>605.6</v>
      </c>
      <c r="K320">
        <f>SUMIFS(J$2:J320,B$2:B320,B320,C$2:C320,C320,G$2:G320,G320)</f>
        <v>7860.3</v>
      </c>
    </row>
    <row r="321" spans="1:11" x14ac:dyDescent="0.25">
      <c r="A321" t="s">
        <v>70</v>
      </c>
      <c r="B321" t="s">
        <v>71</v>
      </c>
      <c r="C321" t="s">
        <v>69</v>
      </c>
      <c r="D321" s="8">
        <v>0</v>
      </c>
      <c r="E321" s="10">
        <v>32958</v>
      </c>
      <c r="F321">
        <f t="shared" si="13"/>
        <v>85</v>
      </c>
      <c r="G321">
        <f t="shared" si="14"/>
        <v>1990</v>
      </c>
      <c r="H321" s="2" t="str">
        <f t="shared" si="12"/>
        <v>Autumn</v>
      </c>
      <c r="I321">
        <v>59</v>
      </c>
      <c r="J321">
        <v>466.1</v>
      </c>
      <c r="K321">
        <f>SUMIFS(J$2:J321,B$2:B321,B321,C$2:C321,C321,G$2:G321,G321)</f>
        <v>8326.4</v>
      </c>
    </row>
    <row r="322" spans="1:11" x14ac:dyDescent="0.25">
      <c r="A322" t="s">
        <v>70</v>
      </c>
      <c r="B322" t="s">
        <v>71</v>
      </c>
      <c r="C322" t="s">
        <v>69</v>
      </c>
      <c r="D322" s="8">
        <v>0</v>
      </c>
      <c r="E322" s="10">
        <v>33017</v>
      </c>
      <c r="F322">
        <f t="shared" si="13"/>
        <v>144</v>
      </c>
      <c r="G322">
        <f t="shared" si="14"/>
        <v>1990</v>
      </c>
      <c r="H322" s="2" t="str">
        <f t="shared" ref="H322:H385" si="15">IF(MONTH(E322)&lt;3,"Summer",IF(MONTH(E322)&lt;6,"Autumn",IF(MONTH(E322)&lt;9,"Winter",IF(MONTH(E322)&lt;12,"Spring","Summer"))))</f>
        <v>Autumn</v>
      </c>
      <c r="I322">
        <v>59</v>
      </c>
      <c r="J322">
        <v>223.3</v>
      </c>
      <c r="K322">
        <f>SUMIFS(J$2:J322,B$2:B322,B322,C$2:C322,C322,G$2:G322,G322)</f>
        <v>8549.6999999999989</v>
      </c>
    </row>
    <row r="323" spans="1:11" x14ac:dyDescent="0.25">
      <c r="A323" t="s">
        <v>70</v>
      </c>
      <c r="B323" t="s">
        <v>71</v>
      </c>
      <c r="C323" t="s">
        <v>69</v>
      </c>
      <c r="D323" s="8">
        <v>0</v>
      </c>
      <c r="E323" s="10">
        <v>33142</v>
      </c>
      <c r="F323">
        <f t="shared" ref="F323:F386" si="16">E323-DATE(YEAR(E323),1,0)</f>
        <v>269</v>
      </c>
      <c r="G323">
        <f t="shared" ref="G323:G386" si="17">YEAR(E323)+IF(MONTH(E323)&lt;6,0,1)</f>
        <v>1991</v>
      </c>
      <c r="H323" s="2" t="str">
        <f t="shared" si="15"/>
        <v>Spring</v>
      </c>
      <c r="I323">
        <v>125</v>
      </c>
      <c r="J323">
        <v>1485.2</v>
      </c>
      <c r="K323">
        <f>SUMIFS(J$2:J323,B$2:B323,B323,C$2:C323,C323,G$2:G323,G323)</f>
        <v>1485.2</v>
      </c>
    </row>
    <row r="324" spans="1:11" x14ac:dyDescent="0.25">
      <c r="A324" t="s">
        <v>70</v>
      </c>
      <c r="B324" t="s">
        <v>71</v>
      </c>
      <c r="C324" t="s">
        <v>69</v>
      </c>
      <c r="D324" s="8">
        <v>0</v>
      </c>
      <c r="E324" s="10">
        <v>33184</v>
      </c>
      <c r="F324">
        <f t="shared" si="16"/>
        <v>311</v>
      </c>
      <c r="G324">
        <f t="shared" si="17"/>
        <v>1991</v>
      </c>
      <c r="H324" s="2" t="str">
        <f t="shared" si="15"/>
        <v>Spring</v>
      </c>
      <c r="I324">
        <v>42</v>
      </c>
      <c r="J324">
        <v>2899.7</v>
      </c>
      <c r="K324">
        <f>SUMIFS(J$2:J324,B$2:B324,B324,C$2:C324,C324,G$2:G324,G324)</f>
        <v>4384.8999999999996</v>
      </c>
    </row>
    <row r="325" spans="1:11" x14ac:dyDescent="0.25">
      <c r="A325" t="s">
        <v>70</v>
      </c>
      <c r="B325" t="s">
        <v>71</v>
      </c>
      <c r="C325" t="s">
        <v>69</v>
      </c>
      <c r="D325" s="8">
        <v>0</v>
      </c>
      <c r="E325" s="10">
        <v>33224</v>
      </c>
      <c r="F325">
        <f t="shared" si="16"/>
        <v>351</v>
      </c>
      <c r="G325">
        <f t="shared" si="17"/>
        <v>1991</v>
      </c>
      <c r="H325" s="2" t="str">
        <f t="shared" si="15"/>
        <v>Summer</v>
      </c>
      <c r="I325">
        <v>40</v>
      </c>
      <c r="J325">
        <v>1494.1</v>
      </c>
      <c r="K325">
        <f>SUMIFS(J$2:J325,B$2:B325,B325,C$2:C325,C325,G$2:G325,G325)</f>
        <v>5879</v>
      </c>
    </row>
    <row r="326" spans="1:11" x14ac:dyDescent="0.25">
      <c r="A326" t="s">
        <v>70</v>
      </c>
      <c r="B326" t="s">
        <v>71</v>
      </c>
      <c r="C326" t="s">
        <v>69</v>
      </c>
      <c r="D326" s="8">
        <v>0</v>
      </c>
      <c r="E326" s="10">
        <v>33261</v>
      </c>
      <c r="F326">
        <f t="shared" si="16"/>
        <v>23</v>
      </c>
      <c r="G326">
        <f t="shared" si="17"/>
        <v>1991</v>
      </c>
      <c r="H326" s="2" t="str">
        <f t="shared" si="15"/>
        <v>Summer</v>
      </c>
      <c r="I326">
        <v>37</v>
      </c>
      <c r="J326">
        <v>288.2</v>
      </c>
      <c r="K326">
        <f>SUMIFS(J$2:J326,B$2:B326,B326,C$2:C326,C326,G$2:G326,G326)</f>
        <v>6167.2</v>
      </c>
    </row>
    <row r="327" spans="1:11" x14ac:dyDescent="0.25">
      <c r="A327" t="s">
        <v>70</v>
      </c>
      <c r="B327" t="s">
        <v>71</v>
      </c>
      <c r="C327" t="s">
        <v>69</v>
      </c>
      <c r="D327" s="8">
        <v>0</v>
      </c>
      <c r="E327" s="10">
        <v>33301</v>
      </c>
      <c r="F327">
        <f t="shared" si="16"/>
        <v>63</v>
      </c>
      <c r="G327">
        <f t="shared" si="17"/>
        <v>1991</v>
      </c>
      <c r="H327" s="2" t="str">
        <f t="shared" si="15"/>
        <v>Autumn</v>
      </c>
      <c r="I327">
        <v>40</v>
      </c>
      <c r="J327">
        <v>337.5</v>
      </c>
      <c r="K327">
        <f>SUMIFS(J$2:J327,B$2:B327,B327,C$2:C327,C327,G$2:G327,G327)</f>
        <v>6504.7</v>
      </c>
    </row>
    <row r="328" spans="1:11" x14ac:dyDescent="0.25">
      <c r="A328" t="s">
        <v>70</v>
      </c>
      <c r="B328" t="s">
        <v>71</v>
      </c>
      <c r="C328" t="s">
        <v>69</v>
      </c>
      <c r="D328" s="8">
        <v>0</v>
      </c>
      <c r="E328" s="10">
        <v>33344</v>
      </c>
      <c r="F328">
        <f t="shared" si="16"/>
        <v>106</v>
      </c>
      <c r="G328">
        <f t="shared" si="17"/>
        <v>1991</v>
      </c>
      <c r="H328" s="2" t="str">
        <f t="shared" si="15"/>
        <v>Autumn</v>
      </c>
      <c r="I328">
        <v>43</v>
      </c>
      <c r="J328">
        <v>436.2</v>
      </c>
      <c r="K328">
        <f>SUMIFS(J$2:J328,B$2:B328,B328,C$2:C328,C328,G$2:G328,G328)</f>
        <v>6940.9</v>
      </c>
    </row>
    <row r="329" spans="1:11" x14ac:dyDescent="0.25">
      <c r="A329" t="s">
        <v>70</v>
      </c>
      <c r="B329" t="s">
        <v>71</v>
      </c>
      <c r="C329" t="s">
        <v>69</v>
      </c>
      <c r="D329" s="8">
        <v>0</v>
      </c>
      <c r="E329" s="10">
        <v>33403</v>
      </c>
      <c r="F329">
        <f t="shared" si="16"/>
        <v>165</v>
      </c>
      <c r="G329">
        <f t="shared" si="17"/>
        <v>1992</v>
      </c>
      <c r="H329" s="2" t="str">
        <f t="shared" si="15"/>
        <v>Winter</v>
      </c>
      <c r="I329">
        <v>59</v>
      </c>
      <c r="J329">
        <v>375.9</v>
      </c>
      <c r="K329">
        <f>SUMIFS(J$2:J329,B$2:B329,B329,C$2:C329,C329,G$2:G329,G329)</f>
        <v>375.9</v>
      </c>
    </row>
    <row r="330" spans="1:11" x14ac:dyDescent="0.25">
      <c r="A330" t="s">
        <v>70</v>
      </c>
      <c r="B330" t="s">
        <v>71</v>
      </c>
      <c r="C330" t="s">
        <v>69</v>
      </c>
      <c r="D330" s="8">
        <v>0</v>
      </c>
      <c r="E330" s="10">
        <v>33487</v>
      </c>
      <c r="F330">
        <f t="shared" si="16"/>
        <v>249</v>
      </c>
      <c r="G330">
        <f t="shared" si="17"/>
        <v>1992</v>
      </c>
      <c r="H330" s="2" t="str">
        <f t="shared" si="15"/>
        <v>Spring</v>
      </c>
      <c r="I330">
        <v>84</v>
      </c>
      <c r="J330">
        <v>431.6</v>
      </c>
      <c r="K330">
        <f>SUMIFS(J$2:J330,B$2:B330,B330,C$2:C330,C330,G$2:G330,G330)</f>
        <v>807.5</v>
      </c>
    </row>
    <row r="331" spans="1:11" x14ac:dyDescent="0.25">
      <c r="A331" t="s">
        <v>70</v>
      </c>
      <c r="B331" t="s">
        <v>71</v>
      </c>
      <c r="C331" t="s">
        <v>69</v>
      </c>
      <c r="D331" s="8">
        <v>0</v>
      </c>
      <c r="E331" s="10">
        <v>33533</v>
      </c>
      <c r="F331">
        <f t="shared" si="16"/>
        <v>295</v>
      </c>
      <c r="G331">
        <f t="shared" si="17"/>
        <v>1992</v>
      </c>
      <c r="H331" s="2" t="str">
        <f t="shared" si="15"/>
        <v>Spring</v>
      </c>
      <c r="I331">
        <v>46</v>
      </c>
      <c r="J331">
        <v>1407.1</v>
      </c>
      <c r="K331">
        <f>SUMIFS(J$2:J331,B$2:B331,B331,C$2:C331,C331,G$2:G331,G331)</f>
        <v>2214.6</v>
      </c>
    </row>
    <row r="332" spans="1:11" x14ac:dyDescent="0.25">
      <c r="A332" t="s">
        <v>70</v>
      </c>
      <c r="B332" t="s">
        <v>71</v>
      </c>
      <c r="C332" t="s">
        <v>69</v>
      </c>
      <c r="D332" s="8">
        <v>0</v>
      </c>
      <c r="E332" s="10">
        <v>33567</v>
      </c>
      <c r="F332">
        <f t="shared" si="16"/>
        <v>329</v>
      </c>
      <c r="G332">
        <f t="shared" si="17"/>
        <v>1992</v>
      </c>
      <c r="H332" s="2" t="str">
        <f t="shared" si="15"/>
        <v>Spring</v>
      </c>
      <c r="I332">
        <v>34</v>
      </c>
      <c r="J332">
        <v>1995.6</v>
      </c>
      <c r="K332">
        <f>SUMIFS(J$2:J332,B$2:B332,B332,C$2:C332,C332,G$2:G332,G332)</f>
        <v>4210.2</v>
      </c>
    </row>
    <row r="333" spans="1:11" x14ac:dyDescent="0.25">
      <c r="A333" t="s">
        <v>70</v>
      </c>
      <c r="B333" t="s">
        <v>71</v>
      </c>
      <c r="C333" t="s">
        <v>69</v>
      </c>
      <c r="D333" s="8">
        <v>0</v>
      </c>
      <c r="E333" s="10">
        <v>33592</v>
      </c>
      <c r="F333">
        <f t="shared" si="16"/>
        <v>354</v>
      </c>
      <c r="G333">
        <f t="shared" si="17"/>
        <v>1992</v>
      </c>
      <c r="H333" s="2" t="str">
        <f t="shared" si="15"/>
        <v>Summer</v>
      </c>
      <c r="I333">
        <v>25</v>
      </c>
      <c r="J333">
        <v>761.5</v>
      </c>
      <c r="K333">
        <f>SUMIFS(J$2:J333,B$2:B333,B333,C$2:C333,C333,G$2:G333,G333)</f>
        <v>4971.7</v>
      </c>
    </row>
    <row r="334" spans="1:11" x14ac:dyDescent="0.25">
      <c r="A334" t="s">
        <v>70</v>
      </c>
      <c r="B334" t="s">
        <v>71</v>
      </c>
      <c r="C334" t="s">
        <v>69</v>
      </c>
      <c r="D334" s="8">
        <v>0</v>
      </c>
      <c r="E334" s="10">
        <v>33625</v>
      </c>
      <c r="F334">
        <f t="shared" si="16"/>
        <v>22</v>
      </c>
      <c r="G334">
        <f t="shared" si="17"/>
        <v>1992</v>
      </c>
      <c r="H334" s="2" t="str">
        <f t="shared" si="15"/>
        <v>Summer</v>
      </c>
      <c r="I334">
        <v>33</v>
      </c>
      <c r="J334">
        <v>563.29999999999995</v>
      </c>
      <c r="K334">
        <f>SUMIFS(J$2:J334,B$2:B334,B334,C$2:C334,C334,G$2:G334,G334)</f>
        <v>5535</v>
      </c>
    </row>
    <row r="335" spans="1:11" x14ac:dyDescent="0.25">
      <c r="A335" t="s">
        <v>70</v>
      </c>
      <c r="B335" t="s">
        <v>71</v>
      </c>
      <c r="C335" t="s">
        <v>69</v>
      </c>
      <c r="D335" s="8">
        <v>0</v>
      </c>
      <c r="E335" s="10">
        <v>33668</v>
      </c>
      <c r="F335">
        <f t="shared" si="16"/>
        <v>65</v>
      </c>
      <c r="G335">
        <f t="shared" si="17"/>
        <v>1992</v>
      </c>
      <c r="H335" s="2" t="str">
        <f t="shared" si="15"/>
        <v>Autumn</v>
      </c>
      <c r="I335">
        <v>43</v>
      </c>
      <c r="J335">
        <v>0</v>
      </c>
      <c r="K335">
        <f>SUMIFS(J$2:J335,B$2:B335,B335,C$2:C335,C335,G$2:G335,G335)</f>
        <v>5535</v>
      </c>
    </row>
    <row r="336" spans="1:11" x14ac:dyDescent="0.25">
      <c r="A336" t="s">
        <v>70</v>
      </c>
      <c r="B336" t="s">
        <v>71</v>
      </c>
      <c r="C336" t="s">
        <v>69</v>
      </c>
      <c r="D336" s="8">
        <v>0</v>
      </c>
      <c r="E336" s="10">
        <v>33788</v>
      </c>
      <c r="F336">
        <f t="shared" si="16"/>
        <v>185</v>
      </c>
      <c r="G336">
        <f t="shared" si="17"/>
        <v>1993</v>
      </c>
      <c r="H336" s="2" t="str">
        <f t="shared" si="15"/>
        <v>Winter</v>
      </c>
      <c r="I336">
        <v>120</v>
      </c>
      <c r="J336">
        <v>0</v>
      </c>
      <c r="K336">
        <f>SUMIFS(J$2:J336,B$2:B336,B336,C$2:C336,C336,G$2:G336,G336)</f>
        <v>0</v>
      </c>
    </row>
    <row r="337" spans="1:11" x14ac:dyDescent="0.25">
      <c r="A337" t="s">
        <v>70</v>
      </c>
      <c r="B337" t="s">
        <v>71</v>
      </c>
      <c r="C337" t="s">
        <v>69</v>
      </c>
      <c r="D337" s="8">
        <v>0</v>
      </c>
      <c r="E337" s="10">
        <v>33869</v>
      </c>
      <c r="F337">
        <f t="shared" si="16"/>
        <v>266</v>
      </c>
      <c r="G337">
        <f t="shared" si="17"/>
        <v>1993</v>
      </c>
      <c r="H337" s="2" t="str">
        <f t="shared" si="15"/>
        <v>Spring</v>
      </c>
      <c r="I337">
        <v>81</v>
      </c>
      <c r="J337">
        <v>930.8</v>
      </c>
      <c r="K337">
        <f>SUMIFS(J$2:J337,B$2:B337,B337,C$2:C337,C337,G$2:G337,G337)</f>
        <v>930.8</v>
      </c>
    </row>
    <row r="338" spans="1:11" x14ac:dyDescent="0.25">
      <c r="A338" t="s">
        <v>70</v>
      </c>
      <c r="B338" t="s">
        <v>71</v>
      </c>
      <c r="C338" t="s">
        <v>69</v>
      </c>
      <c r="D338" s="8">
        <v>0</v>
      </c>
      <c r="E338" s="10">
        <v>33910</v>
      </c>
      <c r="F338">
        <f t="shared" si="16"/>
        <v>307</v>
      </c>
      <c r="G338">
        <f t="shared" si="17"/>
        <v>1993</v>
      </c>
      <c r="H338" s="2" t="str">
        <f t="shared" si="15"/>
        <v>Spring</v>
      </c>
      <c r="I338">
        <v>41</v>
      </c>
      <c r="J338">
        <v>2106.1999999999998</v>
      </c>
      <c r="K338">
        <f>SUMIFS(J$2:J338,B$2:B338,B338,C$2:C338,C338,G$2:G338,G338)</f>
        <v>3037</v>
      </c>
    </row>
    <row r="339" spans="1:11" x14ac:dyDescent="0.25">
      <c r="A339" t="s">
        <v>70</v>
      </c>
      <c r="B339" t="s">
        <v>71</v>
      </c>
      <c r="C339" t="s">
        <v>69</v>
      </c>
      <c r="D339" s="8">
        <v>0</v>
      </c>
      <c r="E339" s="10">
        <v>33953</v>
      </c>
      <c r="F339">
        <f t="shared" si="16"/>
        <v>350</v>
      </c>
      <c r="G339">
        <f t="shared" si="17"/>
        <v>1993</v>
      </c>
      <c r="H339" s="2" t="str">
        <f t="shared" si="15"/>
        <v>Summer</v>
      </c>
      <c r="I339">
        <v>43</v>
      </c>
      <c r="J339">
        <v>2720.8</v>
      </c>
      <c r="K339">
        <f>SUMIFS(J$2:J339,B$2:B339,B339,C$2:C339,C339,G$2:G339,G339)</f>
        <v>5757.8</v>
      </c>
    </row>
    <row r="340" spans="1:11" x14ac:dyDescent="0.25">
      <c r="A340" t="s">
        <v>70</v>
      </c>
      <c r="B340" t="s">
        <v>71</v>
      </c>
      <c r="C340" t="s">
        <v>69</v>
      </c>
      <c r="D340" s="8">
        <v>0</v>
      </c>
      <c r="E340" s="10">
        <v>33998</v>
      </c>
      <c r="F340">
        <f t="shared" si="16"/>
        <v>29</v>
      </c>
      <c r="G340">
        <f t="shared" si="17"/>
        <v>1993</v>
      </c>
      <c r="H340" s="2" t="str">
        <f t="shared" si="15"/>
        <v>Summer</v>
      </c>
      <c r="I340">
        <v>45</v>
      </c>
      <c r="J340">
        <v>730.7</v>
      </c>
      <c r="K340">
        <f>SUMIFS(J$2:J340,B$2:B340,B340,C$2:C340,C340,G$2:G340,G340)</f>
        <v>6488.5</v>
      </c>
    </row>
    <row r="341" spans="1:11" x14ac:dyDescent="0.25">
      <c r="A341" t="s">
        <v>70</v>
      </c>
      <c r="B341" t="s">
        <v>71</v>
      </c>
      <c r="C341" t="s">
        <v>69</v>
      </c>
      <c r="D341" s="8">
        <v>0</v>
      </c>
      <c r="E341" s="10">
        <v>34031</v>
      </c>
      <c r="F341">
        <f t="shared" si="16"/>
        <v>62</v>
      </c>
      <c r="G341">
        <f t="shared" si="17"/>
        <v>1993</v>
      </c>
      <c r="H341" s="2" t="str">
        <f t="shared" si="15"/>
        <v>Autumn</v>
      </c>
      <c r="I341">
        <v>33</v>
      </c>
      <c r="J341">
        <v>175.4</v>
      </c>
      <c r="K341">
        <f>SUMIFS(J$2:J341,B$2:B341,B341,C$2:C341,C341,G$2:G341,G341)</f>
        <v>6663.9</v>
      </c>
    </row>
    <row r="342" spans="1:11" x14ac:dyDescent="0.25">
      <c r="A342" t="s">
        <v>70</v>
      </c>
      <c r="B342" t="s">
        <v>71</v>
      </c>
      <c r="C342" t="s">
        <v>69</v>
      </c>
      <c r="D342" s="8">
        <v>0</v>
      </c>
      <c r="E342" s="10">
        <v>34092</v>
      </c>
      <c r="F342">
        <f t="shared" si="16"/>
        <v>123</v>
      </c>
      <c r="G342">
        <f t="shared" si="17"/>
        <v>1993</v>
      </c>
      <c r="H342" s="2" t="str">
        <f t="shared" si="15"/>
        <v>Autumn</v>
      </c>
      <c r="I342">
        <v>61</v>
      </c>
      <c r="J342">
        <v>480.3</v>
      </c>
      <c r="K342">
        <f>SUMIFS(J$2:J342,B$2:B342,B342,C$2:C342,C342,G$2:G342,G342)</f>
        <v>7144.2</v>
      </c>
    </row>
    <row r="343" spans="1:11" x14ac:dyDescent="0.25">
      <c r="A343" t="s">
        <v>70</v>
      </c>
      <c r="B343" t="s">
        <v>71</v>
      </c>
      <c r="C343" t="s">
        <v>69</v>
      </c>
      <c r="D343" s="8">
        <v>0</v>
      </c>
      <c r="E343" s="10">
        <v>34142</v>
      </c>
      <c r="F343">
        <f t="shared" si="16"/>
        <v>173</v>
      </c>
      <c r="G343">
        <f t="shared" si="17"/>
        <v>1994</v>
      </c>
      <c r="H343" s="2" t="str">
        <f t="shared" si="15"/>
        <v>Winter</v>
      </c>
      <c r="I343">
        <v>50</v>
      </c>
      <c r="J343">
        <v>554.4</v>
      </c>
      <c r="K343">
        <f>SUMIFS(J$2:J343,B$2:B343,B343,C$2:C343,C343,G$2:G343,G343)</f>
        <v>554.4</v>
      </c>
    </row>
    <row r="344" spans="1:11" x14ac:dyDescent="0.25">
      <c r="A344" t="s">
        <v>70</v>
      </c>
      <c r="B344" t="s">
        <v>71</v>
      </c>
      <c r="C344" t="s">
        <v>69</v>
      </c>
      <c r="D344" s="8">
        <v>0</v>
      </c>
      <c r="E344" s="10">
        <v>34214</v>
      </c>
      <c r="F344">
        <f t="shared" si="16"/>
        <v>245</v>
      </c>
      <c r="G344">
        <f t="shared" si="17"/>
        <v>1994</v>
      </c>
      <c r="H344" s="2" t="str">
        <f t="shared" si="15"/>
        <v>Spring</v>
      </c>
      <c r="I344">
        <v>72</v>
      </c>
      <c r="J344">
        <v>675.6</v>
      </c>
      <c r="K344">
        <f>SUMIFS(J$2:J344,B$2:B344,B344,C$2:C344,C344,G$2:G344,G344)</f>
        <v>1230</v>
      </c>
    </row>
    <row r="345" spans="1:11" x14ac:dyDescent="0.25">
      <c r="A345" t="s">
        <v>70</v>
      </c>
      <c r="B345" t="s">
        <v>71</v>
      </c>
      <c r="C345" t="s">
        <v>69</v>
      </c>
      <c r="D345" s="8">
        <v>0</v>
      </c>
      <c r="E345" s="10">
        <v>34255</v>
      </c>
      <c r="F345">
        <f t="shared" si="16"/>
        <v>286</v>
      </c>
      <c r="G345">
        <f t="shared" si="17"/>
        <v>1994</v>
      </c>
      <c r="H345" s="2" t="str">
        <f t="shared" si="15"/>
        <v>Spring</v>
      </c>
      <c r="I345">
        <v>41</v>
      </c>
      <c r="J345">
        <v>2281.9</v>
      </c>
      <c r="K345">
        <f>SUMIFS(J$2:J345,B$2:B345,B345,C$2:C345,C345,G$2:G345,G345)</f>
        <v>3511.9</v>
      </c>
    </row>
    <row r="346" spans="1:11" x14ac:dyDescent="0.25">
      <c r="A346" t="s">
        <v>70</v>
      </c>
      <c r="B346" t="s">
        <v>71</v>
      </c>
      <c r="C346" t="s">
        <v>69</v>
      </c>
      <c r="D346" s="8">
        <v>0</v>
      </c>
      <c r="E346" s="10">
        <v>34289</v>
      </c>
      <c r="F346">
        <f t="shared" si="16"/>
        <v>320</v>
      </c>
      <c r="G346">
        <f t="shared" si="17"/>
        <v>1994</v>
      </c>
      <c r="H346" s="2" t="str">
        <f t="shared" si="15"/>
        <v>Spring</v>
      </c>
      <c r="I346">
        <v>34</v>
      </c>
      <c r="J346">
        <v>996</v>
      </c>
      <c r="K346">
        <f>SUMIFS(J$2:J346,B$2:B346,B346,C$2:C346,C346,G$2:G346,G346)</f>
        <v>4507.8999999999996</v>
      </c>
    </row>
    <row r="347" spans="1:11" x14ac:dyDescent="0.25">
      <c r="A347" t="s">
        <v>70</v>
      </c>
      <c r="B347" t="s">
        <v>71</v>
      </c>
      <c r="C347" t="s">
        <v>69</v>
      </c>
      <c r="D347" s="8">
        <v>0</v>
      </c>
      <c r="E347" s="10">
        <v>34318</v>
      </c>
      <c r="F347">
        <f t="shared" si="16"/>
        <v>349</v>
      </c>
      <c r="G347">
        <f t="shared" si="17"/>
        <v>1994</v>
      </c>
      <c r="H347" s="2" t="str">
        <f t="shared" si="15"/>
        <v>Summer</v>
      </c>
      <c r="I347">
        <v>29</v>
      </c>
      <c r="J347">
        <v>1541.5</v>
      </c>
      <c r="K347">
        <f>SUMIFS(J$2:J347,B$2:B347,B347,C$2:C347,C347,G$2:G347,G347)</f>
        <v>6049.4</v>
      </c>
    </row>
    <row r="348" spans="1:11" x14ac:dyDescent="0.25">
      <c r="A348" t="s">
        <v>70</v>
      </c>
      <c r="B348" t="s">
        <v>71</v>
      </c>
      <c r="C348" t="s">
        <v>69</v>
      </c>
      <c r="D348" s="8">
        <v>0</v>
      </c>
      <c r="E348" s="10">
        <v>34366</v>
      </c>
      <c r="F348">
        <f t="shared" si="16"/>
        <v>32</v>
      </c>
      <c r="G348">
        <f t="shared" si="17"/>
        <v>1994</v>
      </c>
      <c r="H348" s="2" t="str">
        <f t="shared" si="15"/>
        <v>Summer</v>
      </c>
      <c r="I348">
        <v>48</v>
      </c>
      <c r="J348">
        <v>2668.4</v>
      </c>
      <c r="K348">
        <f>SUMIFS(J$2:J348,B$2:B348,B348,C$2:C348,C348,G$2:G348,G348)</f>
        <v>8717.7999999999993</v>
      </c>
    </row>
    <row r="349" spans="1:11" x14ac:dyDescent="0.25">
      <c r="A349" t="s">
        <v>70</v>
      </c>
      <c r="B349" t="s">
        <v>71</v>
      </c>
      <c r="C349" t="s">
        <v>69</v>
      </c>
      <c r="D349" s="8">
        <v>0</v>
      </c>
      <c r="E349" s="10">
        <v>34430</v>
      </c>
      <c r="F349">
        <f t="shared" si="16"/>
        <v>96</v>
      </c>
      <c r="G349">
        <f t="shared" si="17"/>
        <v>1994</v>
      </c>
      <c r="H349" s="2" t="str">
        <f t="shared" si="15"/>
        <v>Autumn</v>
      </c>
      <c r="I349">
        <v>64</v>
      </c>
      <c r="J349">
        <v>1004.6</v>
      </c>
      <c r="K349">
        <f>SUMIFS(J$2:J349,B$2:B349,B349,C$2:C349,C349,G$2:G349,G349)</f>
        <v>9722.4</v>
      </c>
    </row>
    <row r="350" spans="1:11" x14ac:dyDescent="0.25">
      <c r="A350" t="s">
        <v>70</v>
      </c>
      <c r="B350" t="s">
        <v>71</v>
      </c>
      <c r="C350" t="s">
        <v>69</v>
      </c>
      <c r="D350" s="8">
        <v>0</v>
      </c>
      <c r="E350" s="10">
        <v>34618</v>
      </c>
      <c r="F350">
        <f t="shared" si="16"/>
        <v>284</v>
      </c>
      <c r="G350">
        <f t="shared" si="17"/>
        <v>1995</v>
      </c>
      <c r="H350" s="2" t="str">
        <f t="shared" si="15"/>
        <v>Spring</v>
      </c>
      <c r="I350">
        <v>188</v>
      </c>
      <c r="J350">
        <v>3040.2</v>
      </c>
      <c r="K350">
        <f>SUMIFS(J$2:J350,B$2:B350,B350,C$2:C350,C350,G$2:G350,G350)</f>
        <v>3040.2</v>
      </c>
    </row>
    <row r="351" spans="1:11" x14ac:dyDescent="0.25">
      <c r="A351" t="s">
        <v>70</v>
      </c>
      <c r="B351" t="s">
        <v>71</v>
      </c>
      <c r="C351" t="s">
        <v>69</v>
      </c>
      <c r="D351" s="8">
        <v>0</v>
      </c>
      <c r="E351" s="10">
        <v>34652</v>
      </c>
      <c r="F351">
        <f t="shared" si="16"/>
        <v>318</v>
      </c>
      <c r="G351">
        <f t="shared" si="17"/>
        <v>1995</v>
      </c>
      <c r="H351" s="2" t="str">
        <f t="shared" si="15"/>
        <v>Spring</v>
      </c>
      <c r="I351">
        <v>34</v>
      </c>
      <c r="J351">
        <v>2849.6</v>
      </c>
      <c r="K351">
        <f>SUMIFS(J$2:J351,B$2:B351,B351,C$2:C351,C351,G$2:G351,G351)</f>
        <v>5889.7999999999993</v>
      </c>
    </row>
    <row r="352" spans="1:11" x14ac:dyDescent="0.25">
      <c r="A352" t="s">
        <v>70</v>
      </c>
      <c r="B352" t="s">
        <v>71</v>
      </c>
      <c r="C352" t="s">
        <v>69</v>
      </c>
      <c r="D352" s="8">
        <v>0</v>
      </c>
      <c r="E352" s="10">
        <v>34675</v>
      </c>
      <c r="F352">
        <f t="shared" si="16"/>
        <v>341</v>
      </c>
      <c r="G352">
        <f t="shared" si="17"/>
        <v>1995</v>
      </c>
      <c r="H352" s="2" t="str">
        <f t="shared" si="15"/>
        <v>Summer</v>
      </c>
      <c r="I352">
        <v>23</v>
      </c>
      <c r="J352">
        <v>183</v>
      </c>
      <c r="K352">
        <f>SUMIFS(J$2:J352,B$2:B352,B352,C$2:C352,C352,G$2:G352,G352)</f>
        <v>6072.7999999999993</v>
      </c>
    </row>
    <row r="353" spans="1:11" x14ac:dyDescent="0.25">
      <c r="A353" t="s">
        <v>70</v>
      </c>
      <c r="B353" t="s">
        <v>71</v>
      </c>
      <c r="C353" t="s">
        <v>69</v>
      </c>
      <c r="D353" s="8">
        <v>0</v>
      </c>
      <c r="E353" s="10">
        <v>34730</v>
      </c>
      <c r="F353">
        <f t="shared" si="16"/>
        <v>31</v>
      </c>
      <c r="G353">
        <f t="shared" si="17"/>
        <v>1995</v>
      </c>
      <c r="H353" s="2" t="str">
        <f t="shared" si="15"/>
        <v>Summer</v>
      </c>
      <c r="I353">
        <v>55</v>
      </c>
      <c r="J353">
        <v>173.4</v>
      </c>
      <c r="K353">
        <f>SUMIFS(J$2:J353,B$2:B353,B353,C$2:C353,C353,G$2:G353,G353)</f>
        <v>6246.1999999999989</v>
      </c>
    </row>
    <row r="354" spans="1:11" x14ac:dyDescent="0.25">
      <c r="A354" t="s">
        <v>70</v>
      </c>
      <c r="B354" t="s">
        <v>71</v>
      </c>
      <c r="C354" t="s">
        <v>69</v>
      </c>
      <c r="D354" s="8">
        <v>0</v>
      </c>
      <c r="E354" s="10">
        <v>34781</v>
      </c>
      <c r="F354">
        <f t="shared" si="16"/>
        <v>82</v>
      </c>
      <c r="G354">
        <f t="shared" si="17"/>
        <v>1995</v>
      </c>
      <c r="H354" s="2" t="str">
        <f t="shared" si="15"/>
        <v>Autumn</v>
      </c>
      <c r="I354">
        <v>51</v>
      </c>
      <c r="J354">
        <v>606.9</v>
      </c>
      <c r="K354">
        <f>SUMIFS(J$2:J354,B$2:B354,B354,C$2:C354,C354,G$2:G354,G354)</f>
        <v>6853.0999999999985</v>
      </c>
    </row>
    <row r="355" spans="1:11" x14ac:dyDescent="0.25">
      <c r="A355" t="s">
        <v>70</v>
      </c>
      <c r="B355" t="s">
        <v>71</v>
      </c>
      <c r="C355" t="s">
        <v>69</v>
      </c>
      <c r="D355" s="8">
        <v>0</v>
      </c>
      <c r="E355" s="10">
        <v>34844</v>
      </c>
      <c r="F355">
        <f t="shared" si="16"/>
        <v>145</v>
      </c>
      <c r="G355">
        <f t="shared" si="17"/>
        <v>1995</v>
      </c>
      <c r="H355" s="2" t="str">
        <f t="shared" si="15"/>
        <v>Autumn</v>
      </c>
      <c r="I355">
        <v>63</v>
      </c>
      <c r="J355">
        <v>2044.3</v>
      </c>
      <c r="K355">
        <f>SUMIFS(J$2:J355,B$2:B355,B355,C$2:C355,C355,G$2:G355,G355)</f>
        <v>8897.3999999999978</v>
      </c>
    </row>
    <row r="356" spans="1:11" x14ac:dyDescent="0.25">
      <c r="A356" t="s">
        <v>70</v>
      </c>
      <c r="B356" t="s">
        <v>71</v>
      </c>
      <c r="C356" t="s">
        <v>69</v>
      </c>
      <c r="D356" s="8">
        <v>0</v>
      </c>
      <c r="E356" s="10">
        <v>34962</v>
      </c>
      <c r="F356">
        <f t="shared" si="16"/>
        <v>263</v>
      </c>
      <c r="G356">
        <f t="shared" si="17"/>
        <v>1996</v>
      </c>
      <c r="H356" s="2" t="str">
        <f t="shared" si="15"/>
        <v>Spring</v>
      </c>
      <c r="I356">
        <v>118</v>
      </c>
      <c r="J356">
        <v>1406.5</v>
      </c>
      <c r="K356">
        <f>SUMIFS(J$2:J356,B$2:B356,B356,C$2:C356,C356,G$2:G356,G356)</f>
        <v>1406.5</v>
      </c>
    </row>
    <row r="357" spans="1:11" x14ac:dyDescent="0.25">
      <c r="A357" t="s">
        <v>70</v>
      </c>
      <c r="B357" t="s">
        <v>71</v>
      </c>
      <c r="C357" t="s">
        <v>69</v>
      </c>
      <c r="D357" s="8">
        <v>0</v>
      </c>
      <c r="E357" s="10">
        <v>34988</v>
      </c>
      <c r="F357">
        <f t="shared" si="16"/>
        <v>289</v>
      </c>
      <c r="G357">
        <f t="shared" si="17"/>
        <v>1996</v>
      </c>
      <c r="H357" s="2" t="str">
        <f t="shared" si="15"/>
        <v>Spring</v>
      </c>
      <c r="I357">
        <v>26</v>
      </c>
      <c r="J357">
        <v>1831.9</v>
      </c>
      <c r="K357">
        <f>SUMIFS(J$2:J357,B$2:B357,B357,C$2:C357,C357,G$2:G357,G357)</f>
        <v>3238.4</v>
      </c>
    </row>
    <row r="358" spans="1:11" x14ac:dyDescent="0.25">
      <c r="A358" t="s">
        <v>70</v>
      </c>
      <c r="B358" t="s">
        <v>71</v>
      </c>
      <c r="C358" t="s">
        <v>69</v>
      </c>
      <c r="D358" s="8">
        <v>0</v>
      </c>
      <c r="E358" s="10">
        <v>35009</v>
      </c>
      <c r="F358">
        <f t="shared" si="16"/>
        <v>310</v>
      </c>
      <c r="G358">
        <f t="shared" si="17"/>
        <v>1996</v>
      </c>
      <c r="H358" s="2" t="str">
        <f t="shared" si="15"/>
        <v>Spring</v>
      </c>
      <c r="I358">
        <v>21</v>
      </c>
      <c r="J358">
        <v>1335</v>
      </c>
      <c r="K358">
        <f>SUMIFS(J$2:J358,B$2:B358,B358,C$2:C358,C358,G$2:G358,G358)</f>
        <v>4573.3999999999996</v>
      </c>
    </row>
    <row r="359" spans="1:11" x14ac:dyDescent="0.25">
      <c r="A359" t="s">
        <v>70</v>
      </c>
      <c r="B359" t="s">
        <v>71</v>
      </c>
      <c r="C359" t="s">
        <v>69</v>
      </c>
      <c r="D359" s="8">
        <v>0</v>
      </c>
      <c r="E359" s="10">
        <v>35041</v>
      </c>
      <c r="F359">
        <f t="shared" si="16"/>
        <v>342</v>
      </c>
      <c r="G359">
        <f t="shared" si="17"/>
        <v>1996</v>
      </c>
      <c r="H359" s="2" t="str">
        <f t="shared" si="15"/>
        <v>Summer</v>
      </c>
      <c r="I359">
        <v>32</v>
      </c>
      <c r="J359">
        <v>2423.9</v>
      </c>
      <c r="K359">
        <f>SUMIFS(J$2:J359,B$2:B359,B359,C$2:C359,C359,G$2:G359,G359)</f>
        <v>6997.2999999999993</v>
      </c>
    </row>
    <row r="360" spans="1:11" x14ac:dyDescent="0.25">
      <c r="A360" t="s">
        <v>70</v>
      </c>
      <c r="B360" t="s">
        <v>71</v>
      </c>
      <c r="C360" t="s">
        <v>69</v>
      </c>
      <c r="D360" s="8">
        <v>0</v>
      </c>
      <c r="E360" s="10">
        <v>35080</v>
      </c>
      <c r="F360">
        <f t="shared" si="16"/>
        <v>16</v>
      </c>
      <c r="G360">
        <f t="shared" si="17"/>
        <v>1996</v>
      </c>
      <c r="H360" s="2" t="str">
        <f t="shared" si="15"/>
        <v>Summer</v>
      </c>
      <c r="I360">
        <v>39</v>
      </c>
      <c r="J360">
        <v>587.20000000000005</v>
      </c>
      <c r="K360">
        <f>SUMIFS(J$2:J360,B$2:B360,B360,C$2:C360,C360,G$2:G360,G360)</f>
        <v>7584.4999999999991</v>
      </c>
    </row>
    <row r="361" spans="1:11" x14ac:dyDescent="0.25">
      <c r="A361" t="s">
        <v>70</v>
      </c>
      <c r="B361" t="s">
        <v>71</v>
      </c>
      <c r="C361" t="s">
        <v>69</v>
      </c>
      <c r="D361" s="8">
        <v>0</v>
      </c>
      <c r="E361" s="10">
        <v>35125</v>
      </c>
      <c r="F361">
        <f t="shared" si="16"/>
        <v>61</v>
      </c>
      <c r="G361">
        <f t="shared" si="17"/>
        <v>1996</v>
      </c>
      <c r="H361" s="2" t="str">
        <f t="shared" si="15"/>
        <v>Autumn</v>
      </c>
      <c r="I361">
        <v>45</v>
      </c>
      <c r="J361">
        <v>641.1</v>
      </c>
      <c r="K361">
        <f>SUMIFS(J$2:J361,B$2:B361,B361,C$2:C361,C361,G$2:G361,G361)</f>
        <v>8225.5999999999985</v>
      </c>
    </row>
    <row r="362" spans="1:11" x14ac:dyDescent="0.25">
      <c r="A362" t="s">
        <v>70</v>
      </c>
      <c r="B362" t="s">
        <v>71</v>
      </c>
      <c r="C362" t="s">
        <v>69</v>
      </c>
      <c r="D362" s="8">
        <v>0</v>
      </c>
      <c r="E362" s="10">
        <v>35165</v>
      </c>
      <c r="F362">
        <f t="shared" si="16"/>
        <v>101</v>
      </c>
      <c r="G362">
        <f t="shared" si="17"/>
        <v>1996</v>
      </c>
      <c r="H362" s="2" t="str">
        <f t="shared" si="15"/>
        <v>Autumn</v>
      </c>
      <c r="I362">
        <v>40</v>
      </c>
      <c r="J362">
        <v>1564.1</v>
      </c>
      <c r="K362">
        <f>SUMIFS(J$2:J362,B$2:B362,B362,C$2:C362,C362,G$2:G362,G362)</f>
        <v>9789.6999999999989</v>
      </c>
    </row>
    <row r="363" spans="1:11" x14ac:dyDescent="0.25">
      <c r="A363" t="s">
        <v>70</v>
      </c>
      <c r="B363" t="s">
        <v>71</v>
      </c>
      <c r="C363" t="s">
        <v>69</v>
      </c>
      <c r="D363" s="8">
        <v>0</v>
      </c>
      <c r="E363" s="10">
        <v>35235</v>
      </c>
      <c r="F363">
        <f t="shared" si="16"/>
        <v>171</v>
      </c>
      <c r="G363">
        <f t="shared" si="17"/>
        <v>1997</v>
      </c>
      <c r="H363" s="2" t="str">
        <f t="shared" si="15"/>
        <v>Winter</v>
      </c>
      <c r="I363">
        <v>70</v>
      </c>
      <c r="J363">
        <v>1380</v>
      </c>
      <c r="K363">
        <f>SUMIFS(J$2:J363,B$2:B363,B363,C$2:C363,C363,G$2:G363,G363)</f>
        <v>1380</v>
      </c>
    </row>
    <row r="364" spans="1:11" x14ac:dyDescent="0.25">
      <c r="A364" t="s">
        <v>70</v>
      </c>
      <c r="B364" t="s">
        <v>71</v>
      </c>
      <c r="C364" t="s">
        <v>69</v>
      </c>
      <c r="D364" s="8">
        <v>0</v>
      </c>
      <c r="E364" s="10">
        <v>35304</v>
      </c>
      <c r="F364">
        <f t="shared" si="16"/>
        <v>240</v>
      </c>
      <c r="G364">
        <f t="shared" si="17"/>
        <v>1997</v>
      </c>
      <c r="H364" s="2" t="str">
        <f t="shared" si="15"/>
        <v>Winter</v>
      </c>
      <c r="I364">
        <v>69</v>
      </c>
      <c r="J364">
        <v>305.39999999999998</v>
      </c>
      <c r="K364">
        <f>SUMIFS(J$2:J364,B$2:B364,B364,C$2:C364,C364,G$2:G364,G364)</f>
        <v>1685.4</v>
      </c>
    </row>
    <row r="365" spans="1:11" x14ac:dyDescent="0.25">
      <c r="A365" t="s">
        <v>70</v>
      </c>
      <c r="B365" t="s">
        <v>71</v>
      </c>
      <c r="C365" t="s">
        <v>69</v>
      </c>
      <c r="D365" s="8">
        <v>0</v>
      </c>
      <c r="E365" s="10">
        <v>35332</v>
      </c>
      <c r="F365">
        <f t="shared" si="16"/>
        <v>268</v>
      </c>
      <c r="G365">
        <f t="shared" si="17"/>
        <v>1997</v>
      </c>
      <c r="H365" s="2" t="str">
        <f t="shared" si="15"/>
        <v>Spring</v>
      </c>
      <c r="I365">
        <v>28</v>
      </c>
      <c r="J365">
        <v>1121.9000000000001</v>
      </c>
      <c r="K365">
        <f>SUMIFS(J$2:J365,B$2:B365,B365,C$2:C365,C365,G$2:G365,G365)</f>
        <v>2807.3</v>
      </c>
    </row>
    <row r="366" spans="1:11" x14ac:dyDescent="0.25">
      <c r="A366" t="s">
        <v>70</v>
      </c>
      <c r="B366" t="s">
        <v>71</v>
      </c>
      <c r="C366" t="s">
        <v>69</v>
      </c>
      <c r="D366" s="8">
        <v>0</v>
      </c>
      <c r="E366" s="10">
        <v>35362</v>
      </c>
      <c r="F366">
        <f t="shared" si="16"/>
        <v>298</v>
      </c>
      <c r="G366">
        <f t="shared" si="17"/>
        <v>1997</v>
      </c>
      <c r="H366" s="2" t="str">
        <f t="shared" si="15"/>
        <v>Spring</v>
      </c>
      <c r="I366">
        <v>30</v>
      </c>
      <c r="J366">
        <v>2130.6999999999998</v>
      </c>
      <c r="K366">
        <f>SUMIFS(J$2:J366,B$2:B366,B366,C$2:C366,C366,G$2:G366,G366)</f>
        <v>4938</v>
      </c>
    </row>
    <row r="367" spans="1:11" x14ac:dyDescent="0.25">
      <c r="A367" t="s">
        <v>70</v>
      </c>
      <c r="B367" t="s">
        <v>71</v>
      </c>
      <c r="C367" t="s">
        <v>69</v>
      </c>
      <c r="D367" s="8">
        <v>0</v>
      </c>
      <c r="E367" s="10">
        <v>35390</v>
      </c>
      <c r="F367">
        <f t="shared" si="16"/>
        <v>326</v>
      </c>
      <c r="G367">
        <f t="shared" si="17"/>
        <v>1997</v>
      </c>
      <c r="H367" s="2" t="str">
        <f t="shared" si="15"/>
        <v>Spring</v>
      </c>
      <c r="I367">
        <v>28</v>
      </c>
      <c r="J367">
        <v>1305.3</v>
      </c>
      <c r="K367">
        <f>SUMIFS(J$2:J367,B$2:B367,B367,C$2:C367,C367,G$2:G367,G367)</f>
        <v>6243.3</v>
      </c>
    </row>
    <row r="368" spans="1:11" x14ac:dyDescent="0.25">
      <c r="A368" t="s">
        <v>70</v>
      </c>
      <c r="B368" t="s">
        <v>71</v>
      </c>
      <c r="C368" t="s">
        <v>69</v>
      </c>
      <c r="D368" s="8">
        <v>0</v>
      </c>
      <c r="E368" s="10">
        <v>35417</v>
      </c>
      <c r="F368">
        <f t="shared" si="16"/>
        <v>353</v>
      </c>
      <c r="G368">
        <f t="shared" si="17"/>
        <v>1997</v>
      </c>
      <c r="H368" s="2" t="str">
        <f t="shared" si="15"/>
        <v>Summer</v>
      </c>
      <c r="I368">
        <v>27</v>
      </c>
      <c r="J368">
        <v>149.4</v>
      </c>
      <c r="K368">
        <f>SUMIFS(J$2:J368,B$2:B368,B368,C$2:C368,C368,G$2:G368,G368)</f>
        <v>6392.7</v>
      </c>
    </row>
    <row r="369" spans="1:11" x14ac:dyDescent="0.25">
      <c r="A369" t="s">
        <v>70</v>
      </c>
      <c r="B369" t="s">
        <v>71</v>
      </c>
      <c r="C369" t="s">
        <v>69</v>
      </c>
      <c r="D369" s="8">
        <v>0</v>
      </c>
      <c r="E369" s="10">
        <v>35454</v>
      </c>
      <c r="F369">
        <f t="shared" si="16"/>
        <v>24</v>
      </c>
      <c r="G369">
        <f t="shared" si="17"/>
        <v>1997</v>
      </c>
      <c r="H369" s="2" t="str">
        <f t="shared" si="15"/>
        <v>Summer</v>
      </c>
      <c r="I369">
        <v>37</v>
      </c>
      <c r="J369">
        <v>578.79999999999995</v>
      </c>
      <c r="K369">
        <f>SUMIFS(J$2:J369,B$2:B369,B369,C$2:C369,C369,G$2:G369,G369)</f>
        <v>6971.5</v>
      </c>
    </row>
    <row r="370" spans="1:11" x14ac:dyDescent="0.25">
      <c r="A370" t="s">
        <v>70</v>
      </c>
      <c r="B370" t="s">
        <v>71</v>
      </c>
      <c r="C370" t="s">
        <v>69</v>
      </c>
      <c r="D370" s="8">
        <v>0</v>
      </c>
      <c r="E370" s="10">
        <v>35499</v>
      </c>
      <c r="F370">
        <f t="shared" si="16"/>
        <v>69</v>
      </c>
      <c r="G370">
        <f t="shared" si="17"/>
        <v>1997</v>
      </c>
      <c r="H370" s="2" t="str">
        <f t="shared" si="15"/>
        <v>Autumn</v>
      </c>
      <c r="I370">
        <v>45</v>
      </c>
      <c r="J370">
        <v>1238.4000000000001</v>
      </c>
      <c r="K370">
        <f>SUMIFS(J$2:J370,B$2:B370,B370,C$2:C370,C370,G$2:G370,G370)</f>
        <v>8209.9</v>
      </c>
    </row>
    <row r="371" spans="1:11" x14ac:dyDescent="0.25">
      <c r="A371" t="s">
        <v>70</v>
      </c>
      <c r="B371" t="s">
        <v>71</v>
      </c>
      <c r="C371" t="s">
        <v>69</v>
      </c>
      <c r="D371" s="8">
        <v>0</v>
      </c>
      <c r="E371" s="10">
        <v>35558</v>
      </c>
      <c r="F371">
        <f t="shared" si="16"/>
        <v>128</v>
      </c>
      <c r="G371">
        <f t="shared" si="17"/>
        <v>1997</v>
      </c>
      <c r="H371" s="2" t="str">
        <f t="shared" si="15"/>
        <v>Autumn</v>
      </c>
      <c r="I371">
        <v>59</v>
      </c>
      <c r="J371">
        <v>1388.2</v>
      </c>
      <c r="K371">
        <f>SUMIFS(J$2:J371,B$2:B371,B371,C$2:C371,C371,G$2:G371,G371)</f>
        <v>9598.1</v>
      </c>
    </row>
    <row r="372" spans="1:11" x14ac:dyDescent="0.25">
      <c r="A372" t="s">
        <v>70</v>
      </c>
      <c r="B372" t="s">
        <v>71</v>
      </c>
      <c r="C372" t="s">
        <v>69</v>
      </c>
      <c r="D372" s="8">
        <v>0</v>
      </c>
      <c r="E372" s="10">
        <v>35677</v>
      </c>
      <c r="F372">
        <f t="shared" si="16"/>
        <v>247</v>
      </c>
      <c r="G372">
        <f t="shared" si="17"/>
        <v>1998</v>
      </c>
      <c r="H372" s="2" t="str">
        <f t="shared" si="15"/>
        <v>Spring</v>
      </c>
      <c r="I372">
        <v>119</v>
      </c>
      <c r="J372">
        <v>1103.8</v>
      </c>
      <c r="K372">
        <f>SUMIFS(J$2:J372,B$2:B372,B372,C$2:C372,C372,G$2:G372,G372)</f>
        <v>1103.8</v>
      </c>
    </row>
    <row r="373" spans="1:11" x14ac:dyDescent="0.25">
      <c r="A373" t="s">
        <v>70</v>
      </c>
      <c r="B373" t="s">
        <v>71</v>
      </c>
      <c r="C373" t="s">
        <v>69</v>
      </c>
      <c r="D373" s="8">
        <v>0</v>
      </c>
      <c r="E373" s="10">
        <v>35711</v>
      </c>
      <c r="F373">
        <f t="shared" si="16"/>
        <v>281</v>
      </c>
      <c r="G373">
        <f t="shared" si="17"/>
        <v>1998</v>
      </c>
      <c r="H373" s="2" t="str">
        <f t="shared" si="15"/>
        <v>Spring</v>
      </c>
      <c r="I373">
        <v>34</v>
      </c>
      <c r="J373">
        <v>1971.2</v>
      </c>
      <c r="K373">
        <f>SUMIFS(J$2:J373,B$2:B373,B373,C$2:C373,C373,G$2:G373,G373)</f>
        <v>3075</v>
      </c>
    </row>
    <row r="374" spans="1:11" x14ac:dyDescent="0.25">
      <c r="A374" t="s">
        <v>70</v>
      </c>
      <c r="B374" t="s">
        <v>71</v>
      </c>
      <c r="C374" t="s">
        <v>69</v>
      </c>
      <c r="D374" s="8">
        <v>0</v>
      </c>
      <c r="E374" s="10">
        <v>35739</v>
      </c>
      <c r="F374">
        <f t="shared" si="16"/>
        <v>309</v>
      </c>
      <c r="G374">
        <f t="shared" si="17"/>
        <v>1998</v>
      </c>
      <c r="H374" s="2" t="str">
        <f t="shared" si="15"/>
        <v>Spring</v>
      </c>
      <c r="I374">
        <v>28</v>
      </c>
      <c r="J374">
        <v>1915</v>
      </c>
      <c r="K374">
        <f>SUMIFS(J$2:J374,B$2:B374,B374,C$2:C374,C374,G$2:G374,G374)</f>
        <v>4990</v>
      </c>
    </row>
    <row r="375" spans="1:11" x14ac:dyDescent="0.25">
      <c r="A375" t="s">
        <v>70</v>
      </c>
      <c r="B375" t="s">
        <v>71</v>
      </c>
      <c r="C375" t="s">
        <v>69</v>
      </c>
      <c r="D375" s="8">
        <v>0</v>
      </c>
      <c r="E375" s="10">
        <v>35775</v>
      </c>
      <c r="F375">
        <f t="shared" si="16"/>
        <v>345</v>
      </c>
      <c r="G375">
        <f t="shared" si="17"/>
        <v>1998</v>
      </c>
      <c r="H375" s="2" t="str">
        <f t="shared" si="15"/>
        <v>Summer</v>
      </c>
      <c r="I375">
        <v>36</v>
      </c>
      <c r="J375">
        <v>285.8</v>
      </c>
      <c r="K375">
        <f>SUMIFS(J$2:J375,B$2:B375,B375,C$2:C375,C375,G$2:G375,G375)</f>
        <v>5275.8</v>
      </c>
    </row>
    <row r="376" spans="1:11" x14ac:dyDescent="0.25">
      <c r="A376" t="s">
        <v>70</v>
      </c>
      <c r="B376" t="s">
        <v>71</v>
      </c>
      <c r="C376" t="s">
        <v>69</v>
      </c>
      <c r="D376" s="8">
        <v>0</v>
      </c>
      <c r="E376" s="10">
        <v>35817</v>
      </c>
      <c r="F376">
        <f t="shared" si="16"/>
        <v>22</v>
      </c>
      <c r="G376">
        <f t="shared" si="17"/>
        <v>1998</v>
      </c>
      <c r="H376" s="2" t="str">
        <f t="shared" si="15"/>
        <v>Summer</v>
      </c>
      <c r="I376">
        <v>42</v>
      </c>
      <c r="J376">
        <v>94.1</v>
      </c>
      <c r="K376">
        <f>SUMIFS(J$2:J376,B$2:B376,B376,C$2:C376,C376,G$2:G376,G376)</f>
        <v>5369.9000000000005</v>
      </c>
    </row>
    <row r="377" spans="1:11" x14ac:dyDescent="0.25">
      <c r="A377" t="s">
        <v>70</v>
      </c>
      <c r="B377" t="s">
        <v>71</v>
      </c>
      <c r="C377" t="s">
        <v>69</v>
      </c>
      <c r="D377" s="8">
        <v>0</v>
      </c>
      <c r="E377" s="10">
        <v>35864</v>
      </c>
      <c r="F377">
        <f t="shared" si="16"/>
        <v>69</v>
      </c>
      <c r="G377">
        <f t="shared" si="17"/>
        <v>1998</v>
      </c>
      <c r="H377" s="2" t="str">
        <f t="shared" si="15"/>
        <v>Autumn</v>
      </c>
      <c r="I377">
        <v>47</v>
      </c>
      <c r="J377">
        <v>122.6</v>
      </c>
      <c r="K377">
        <f>SUMIFS(J$2:J377,B$2:B377,B377,C$2:C377,C377,G$2:G377,G377)</f>
        <v>5492.5000000000009</v>
      </c>
    </row>
    <row r="378" spans="1:11" x14ac:dyDescent="0.25">
      <c r="A378" t="s">
        <v>70</v>
      </c>
      <c r="B378" t="s">
        <v>71</v>
      </c>
      <c r="C378" t="s">
        <v>69</v>
      </c>
      <c r="D378" s="8">
        <v>0</v>
      </c>
      <c r="E378" s="10">
        <v>36026</v>
      </c>
      <c r="F378">
        <f t="shared" si="16"/>
        <v>231</v>
      </c>
      <c r="G378">
        <f t="shared" si="17"/>
        <v>1999</v>
      </c>
      <c r="H378" s="2" t="str">
        <f t="shared" si="15"/>
        <v>Winter</v>
      </c>
      <c r="I378">
        <v>162</v>
      </c>
      <c r="J378">
        <v>1504.8</v>
      </c>
      <c r="K378">
        <f>SUMIFS(J$2:J378,B$2:B378,B378,C$2:C378,C378,G$2:G378,G378)</f>
        <v>1504.8</v>
      </c>
    </row>
    <row r="379" spans="1:11" x14ac:dyDescent="0.25">
      <c r="A379" t="s">
        <v>70</v>
      </c>
      <c r="B379" t="s">
        <v>71</v>
      </c>
      <c r="C379" t="s">
        <v>69</v>
      </c>
      <c r="D379" s="8">
        <v>0</v>
      </c>
      <c r="E379" s="10">
        <v>36083</v>
      </c>
      <c r="F379">
        <f t="shared" si="16"/>
        <v>288</v>
      </c>
      <c r="G379">
        <f t="shared" si="17"/>
        <v>1999</v>
      </c>
      <c r="H379" s="2" t="str">
        <f t="shared" si="15"/>
        <v>Spring</v>
      </c>
      <c r="I379">
        <v>57</v>
      </c>
      <c r="J379">
        <v>2950.3</v>
      </c>
      <c r="K379">
        <f>SUMIFS(J$2:J379,B$2:B379,B379,C$2:C379,C379,G$2:G379,G379)</f>
        <v>4455.1000000000004</v>
      </c>
    </row>
    <row r="380" spans="1:11" x14ac:dyDescent="0.25">
      <c r="A380" t="s">
        <v>70</v>
      </c>
      <c r="B380" t="s">
        <v>71</v>
      </c>
      <c r="C380" t="s">
        <v>69</v>
      </c>
      <c r="D380" s="8">
        <v>0</v>
      </c>
      <c r="E380" s="10">
        <v>36130</v>
      </c>
      <c r="F380">
        <f t="shared" si="16"/>
        <v>335</v>
      </c>
      <c r="G380">
        <f t="shared" si="17"/>
        <v>1999</v>
      </c>
      <c r="H380" s="2" t="str">
        <f t="shared" si="15"/>
        <v>Summer</v>
      </c>
      <c r="I380">
        <v>47</v>
      </c>
      <c r="J380">
        <v>1737.1</v>
      </c>
      <c r="K380">
        <f>SUMIFS(J$2:J380,B$2:B380,B380,C$2:C380,C380,G$2:G380,G380)</f>
        <v>6192.2000000000007</v>
      </c>
    </row>
    <row r="381" spans="1:11" x14ac:dyDescent="0.25">
      <c r="A381" t="s">
        <v>70</v>
      </c>
      <c r="B381" t="s">
        <v>71</v>
      </c>
      <c r="C381" t="s">
        <v>69</v>
      </c>
      <c r="D381" s="8">
        <v>0</v>
      </c>
      <c r="E381" s="10">
        <v>36171</v>
      </c>
      <c r="F381">
        <f t="shared" si="16"/>
        <v>11</v>
      </c>
      <c r="G381">
        <f t="shared" si="17"/>
        <v>1999</v>
      </c>
      <c r="H381" s="2" t="str">
        <f t="shared" si="15"/>
        <v>Summer</v>
      </c>
      <c r="I381">
        <v>41</v>
      </c>
      <c r="J381">
        <v>107.9</v>
      </c>
      <c r="K381">
        <f>SUMIFS(J$2:J381,B$2:B381,B381,C$2:C381,C381,G$2:G381,G381)</f>
        <v>6300.1</v>
      </c>
    </row>
    <row r="382" spans="1:11" x14ac:dyDescent="0.25">
      <c r="A382" t="s">
        <v>70</v>
      </c>
      <c r="B382" t="s">
        <v>71</v>
      </c>
      <c r="C382" t="s">
        <v>69</v>
      </c>
      <c r="D382" s="8">
        <v>0</v>
      </c>
      <c r="E382" s="10">
        <v>36213</v>
      </c>
      <c r="F382">
        <f t="shared" si="16"/>
        <v>53</v>
      </c>
      <c r="G382">
        <f t="shared" si="17"/>
        <v>1999</v>
      </c>
      <c r="H382" s="2" t="str">
        <f t="shared" si="15"/>
        <v>Summer</v>
      </c>
      <c r="I382">
        <v>42</v>
      </c>
      <c r="J382">
        <v>46.8</v>
      </c>
      <c r="K382">
        <f>SUMIFS(J$2:J382,B$2:B382,B382,C$2:C382,C382,G$2:G382,G382)</f>
        <v>6346.9000000000005</v>
      </c>
    </row>
    <row r="383" spans="1:11" x14ac:dyDescent="0.25">
      <c r="A383" t="s">
        <v>70</v>
      </c>
      <c r="B383" t="s">
        <v>71</v>
      </c>
      <c r="C383" t="s">
        <v>69</v>
      </c>
      <c r="D383" s="8">
        <v>0</v>
      </c>
      <c r="E383" s="10">
        <v>36264</v>
      </c>
      <c r="F383">
        <f t="shared" si="16"/>
        <v>104</v>
      </c>
      <c r="G383">
        <f t="shared" si="17"/>
        <v>1999</v>
      </c>
      <c r="H383" s="2" t="str">
        <f t="shared" si="15"/>
        <v>Autumn</v>
      </c>
      <c r="I383">
        <v>51</v>
      </c>
      <c r="J383">
        <v>1444.7</v>
      </c>
      <c r="K383">
        <f>SUMIFS(J$2:J383,B$2:B383,B383,C$2:C383,C383,G$2:G383,G383)</f>
        <v>7791.6</v>
      </c>
    </row>
    <row r="384" spans="1:11" x14ac:dyDescent="0.25">
      <c r="A384" t="s">
        <v>70</v>
      </c>
      <c r="B384" t="s">
        <v>71</v>
      </c>
      <c r="C384" t="s">
        <v>69</v>
      </c>
      <c r="D384" s="8">
        <v>0</v>
      </c>
      <c r="E384" s="10">
        <v>36339</v>
      </c>
      <c r="F384">
        <f t="shared" si="16"/>
        <v>179</v>
      </c>
      <c r="G384">
        <f t="shared" si="17"/>
        <v>2000</v>
      </c>
      <c r="H384" s="2" t="str">
        <f t="shared" si="15"/>
        <v>Winter</v>
      </c>
      <c r="I384">
        <v>75</v>
      </c>
      <c r="J384">
        <v>417.9</v>
      </c>
      <c r="K384">
        <f>SUMIFS(J$2:J384,B$2:B384,B384,C$2:C384,C384,G$2:G384,G384)</f>
        <v>417.9</v>
      </c>
    </row>
    <row r="385" spans="1:11" x14ac:dyDescent="0.25">
      <c r="A385" t="s">
        <v>70</v>
      </c>
      <c r="B385" t="s">
        <v>71</v>
      </c>
      <c r="C385" t="s">
        <v>69</v>
      </c>
      <c r="D385" s="8">
        <v>0</v>
      </c>
      <c r="E385" s="10">
        <v>36412</v>
      </c>
      <c r="F385">
        <f t="shared" si="16"/>
        <v>252</v>
      </c>
      <c r="G385">
        <f t="shared" si="17"/>
        <v>2000</v>
      </c>
      <c r="H385" s="2" t="str">
        <f t="shared" si="15"/>
        <v>Spring</v>
      </c>
      <c r="I385">
        <v>73</v>
      </c>
      <c r="J385">
        <v>498.6</v>
      </c>
      <c r="K385">
        <f>SUMIFS(J$2:J385,B$2:B385,B385,C$2:C385,C385,G$2:G385,G385)</f>
        <v>916.5</v>
      </c>
    </row>
    <row r="386" spans="1:11" x14ac:dyDescent="0.25">
      <c r="A386" t="s">
        <v>70</v>
      </c>
      <c r="B386" t="s">
        <v>71</v>
      </c>
      <c r="C386" t="s">
        <v>69</v>
      </c>
      <c r="D386" s="8">
        <v>0</v>
      </c>
      <c r="E386" s="10">
        <v>36448</v>
      </c>
      <c r="F386">
        <f t="shared" si="16"/>
        <v>288</v>
      </c>
      <c r="G386">
        <f t="shared" si="17"/>
        <v>2000</v>
      </c>
      <c r="H386" s="2" t="str">
        <f t="shared" ref="H386:H449" si="18">IF(MONTH(E386)&lt;3,"Summer",IF(MONTH(E386)&lt;6,"Autumn",IF(MONTH(E386)&lt;9,"Winter",IF(MONTH(E386)&lt;12,"Spring","Summer"))))</f>
        <v>Spring</v>
      </c>
      <c r="I386">
        <v>36</v>
      </c>
      <c r="J386">
        <v>1383.9</v>
      </c>
      <c r="K386">
        <f>SUMIFS(J$2:J386,B$2:B386,B386,C$2:C386,C386,G$2:G386,G386)</f>
        <v>2300.4</v>
      </c>
    </row>
    <row r="387" spans="1:11" x14ac:dyDescent="0.25">
      <c r="A387" t="s">
        <v>70</v>
      </c>
      <c r="B387" t="s">
        <v>71</v>
      </c>
      <c r="C387" t="s">
        <v>69</v>
      </c>
      <c r="D387" s="8">
        <v>0</v>
      </c>
      <c r="E387" s="10">
        <v>36486</v>
      </c>
      <c r="F387">
        <f t="shared" ref="F387:F450" si="19">E387-DATE(YEAR(E387),1,0)</f>
        <v>326</v>
      </c>
      <c r="G387">
        <f t="shared" ref="G387:G450" si="20">YEAR(E387)+IF(MONTH(E387)&lt;6,0,1)</f>
        <v>2000</v>
      </c>
      <c r="H387" s="2" t="str">
        <f t="shared" si="18"/>
        <v>Spring</v>
      </c>
      <c r="I387">
        <v>38</v>
      </c>
      <c r="J387">
        <v>1932</v>
      </c>
      <c r="K387">
        <f>SUMIFS(J$2:J387,B$2:B387,B387,C$2:C387,C387,G$2:G387,G387)</f>
        <v>4232.3999999999996</v>
      </c>
    </row>
    <row r="388" spans="1:11" x14ac:dyDescent="0.25">
      <c r="A388" t="s">
        <v>70</v>
      </c>
      <c r="B388" t="s">
        <v>71</v>
      </c>
      <c r="C388" t="s">
        <v>69</v>
      </c>
      <c r="D388" s="8">
        <v>0</v>
      </c>
      <c r="E388" s="10">
        <v>36511</v>
      </c>
      <c r="F388">
        <f t="shared" si="19"/>
        <v>351</v>
      </c>
      <c r="G388">
        <f t="shared" si="20"/>
        <v>2000</v>
      </c>
      <c r="H388" s="2" t="str">
        <f t="shared" si="18"/>
        <v>Summer</v>
      </c>
      <c r="I388">
        <v>25</v>
      </c>
      <c r="J388">
        <v>870.7</v>
      </c>
      <c r="K388">
        <f>SUMIFS(J$2:J388,B$2:B388,B388,C$2:C388,C388,G$2:G388,G388)</f>
        <v>5103.0999999999995</v>
      </c>
    </row>
    <row r="389" spans="1:11" x14ac:dyDescent="0.25">
      <c r="A389" t="s">
        <v>70</v>
      </c>
      <c r="B389" t="s">
        <v>71</v>
      </c>
      <c r="C389" t="s">
        <v>69</v>
      </c>
      <c r="D389" s="8">
        <v>0</v>
      </c>
      <c r="E389" s="10">
        <v>36544</v>
      </c>
      <c r="F389">
        <f t="shared" si="19"/>
        <v>19</v>
      </c>
      <c r="G389">
        <f t="shared" si="20"/>
        <v>2000</v>
      </c>
      <c r="H389" s="2" t="str">
        <f t="shared" si="18"/>
        <v>Summer</v>
      </c>
      <c r="I389">
        <v>33</v>
      </c>
      <c r="J389">
        <v>1138.8</v>
      </c>
      <c r="K389">
        <f>SUMIFS(J$2:J389,B$2:B389,B389,C$2:C389,C389,G$2:G389,G389)</f>
        <v>6241.9</v>
      </c>
    </row>
    <row r="390" spans="1:11" x14ac:dyDescent="0.25">
      <c r="A390" t="s">
        <v>70</v>
      </c>
      <c r="B390" t="s">
        <v>71</v>
      </c>
      <c r="C390" t="s">
        <v>69</v>
      </c>
      <c r="D390" s="8">
        <v>0</v>
      </c>
      <c r="E390" s="10">
        <v>36580</v>
      </c>
      <c r="F390">
        <f t="shared" si="19"/>
        <v>55</v>
      </c>
      <c r="G390">
        <f t="shared" si="20"/>
        <v>2000</v>
      </c>
      <c r="H390" s="2" t="str">
        <f t="shared" si="18"/>
        <v>Summer</v>
      </c>
      <c r="I390">
        <v>36</v>
      </c>
      <c r="J390">
        <v>813.5</v>
      </c>
      <c r="K390">
        <f>SUMIFS(J$2:J390,B$2:B390,B390,C$2:C390,C390,G$2:G390,G390)</f>
        <v>7055.4</v>
      </c>
    </row>
    <row r="391" spans="1:11" x14ac:dyDescent="0.25">
      <c r="A391" t="s">
        <v>70</v>
      </c>
      <c r="B391" t="s">
        <v>71</v>
      </c>
      <c r="C391" t="s">
        <v>69</v>
      </c>
      <c r="D391" s="8">
        <v>0</v>
      </c>
      <c r="E391" s="10">
        <v>36629</v>
      </c>
      <c r="F391">
        <f t="shared" si="19"/>
        <v>104</v>
      </c>
      <c r="G391">
        <f t="shared" si="20"/>
        <v>2000</v>
      </c>
      <c r="H391" s="2" t="str">
        <f t="shared" si="18"/>
        <v>Autumn</v>
      </c>
      <c r="I391">
        <v>49</v>
      </c>
      <c r="J391">
        <v>642.70000000000005</v>
      </c>
      <c r="K391">
        <f>SUMIFS(J$2:J391,B$2:B391,B391,C$2:C391,C391,G$2:G391,G391)</f>
        <v>7698.0999999999995</v>
      </c>
    </row>
    <row r="392" spans="1:11" x14ac:dyDescent="0.25">
      <c r="A392" t="s">
        <v>70</v>
      </c>
      <c r="B392" t="s">
        <v>71</v>
      </c>
      <c r="C392" t="s">
        <v>69</v>
      </c>
      <c r="D392" s="8">
        <v>0</v>
      </c>
      <c r="E392" s="10">
        <v>36692</v>
      </c>
      <c r="F392">
        <f t="shared" si="19"/>
        <v>167</v>
      </c>
      <c r="G392">
        <f t="shared" si="20"/>
        <v>2001</v>
      </c>
      <c r="H392" s="2" t="str">
        <f t="shared" si="18"/>
        <v>Winter</v>
      </c>
      <c r="I392">
        <v>63</v>
      </c>
      <c r="J392">
        <v>611.20000000000005</v>
      </c>
      <c r="K392">
        <f>SUMIFS(J$2:J392,B$2:B392,B392,C$2:C392,C392,G$2:G392,G392)</f>
        <v>611.20000000000005</v>
      </c>
    </row>
    <row r="393" spans="1:11" x14ac:dyDescent="0.25">
      <c r="A393" t="s">
        <v>70</v>
      </c>
      <c r="B393" t="s">
        <v>71</v>
      </c>
      <c r="C393" t="s">
        <v>69</v>
      </c>
      <c r="D393" s="8">
        <v>0</v>
      </c>
      <c r="E393" s="10">
        <v>36791</v>
      </c>
      <c r="F393">
        <f t="shared" si="19"/>
        <v>266</v>
      </c>
      <c r="G393">
        <f t="shared" si="20"/>
        <v>2001</v>
      </c>
      <c r="H393" s="2" t="str">
        <f t="shared" si="18"/>
        <v>Spring</v>
      </c>
      <c r="I393">
        <v>99</v>
      </c>
      <c r="J393">
        <v>1915.9</v>
      </c>
      <c r="K393">
        <f>SUMIFS(J$2:J393,B$2:B393,B393,C$2:C393,C393,G$2:G393,G393)</f>
        <v>2527.1000000000004</v>
      </c>
    </row>
    <row r="394" spans="1:11" x14ac:dyDescent="0.25">
      <c r="A394" t="s">
        <v>70</v>
      </c>
      <c r="B394" t="s">
        <v>71</v>
      </c>
      <c r="C394" t="s">
        <v>69</v>
      </c>
      <c r="D394" s="8">
        <v>0</v>
      </c>
      <c r="E394" s="10">
        <v>36818</v>
      </c>
      <c r="F394">
        <f t="shared" si="19"/>
        <v>293</v>
      </c>
      <c r="G394">
        <f t="shared" si="20"/>
        <v>2001</v>
      </c>
      <c r="H394" s="2" t="str">
        <f t="shared" si="18"/>
        <v>Spring</v>
      </c>
      <c r="I394">
        <v>27</v>
      </c>
      <c r="J394">
        <v>1616.7</v>
      </c>
      <c r="K394">
        <f>SUMIFS(J$2:J394,B$2:B394,B394,C$2:C394,C394,G$2:G394,G394)</f>
        <v>4143.8</v>
      </c>
    </row>
    <row r="395" spans="1:11" x14ac:dyDescent="0.25">
      <c r="A395" t="s">
        <v>70</v>
      </c>
      <c r="B395" t="s">
        <v>71</v>
      </c>
      <c r="C395" t="s">
        <v>69</v>
      </c>
      <c r="D395" s="8">
        <v>0</v>
      </c>
      <c r="E395" s="10">
        <v>36844</v>
      </c>
      <c r="F395">
        <f t="shared" si="19"/>
        <v>319</v>
      </c>
      <c r="G395">
        <f t="shared" si="20"/>
        <v>2001</v>
      </c>
      <c r="H395" s="2" t="str">
        <f t="shared" si="18"/>
        <v>Spring</v>
      </c>
      <c r="I395">
        <v>26</v>
      </c>
      <c r="J395">
        <v>1773.5</v>
      </c>
      <c r="K395">
        <f>SUMIFS(J$2:J395,B$2:B395,B395,C$2:C395,C395,G$2:G395,G395)</f>
        <v>5917.3</v>
      </c>
    </row>
    <row r="396" spans="1:11" x14ac:dyDescent="0.25">
      <c r="A396" t="s">
        <v>70</v>
      </c>
      <c r="B396" t="s">
        <v>71</v>
      </c>
      <c r="C396" t="s">
        <v>69</v>
      </c>
      <c r="D396" s="8">
        <v>0</v>
      </c>
      <c r="E396" s="10">
        <v>36875</v>
      </c>
      <c r="F396">
        <f t="shared" si="19"/>
        <v>350</v>
      </c>
      <c r="G396">
        <f t="shared" si="20"/>
        <v>2001</v>
      </c>
      <c r="H396" s="2" t="str">
        <f t="shared" si="18"/>
        <v>Summer</v>
      </c>
      <c r="I396">
        <v>31</v>
      </c>
      <c r="J396">
        <v>476.8</v>
      </c>
      <c r="K396">
        <f>SUMIFS(J$2:J396,B$2:B396,B396,C$2:C396,C396,G$2:G396,G396)</f>
        <v>6394.1</v>
      </c>
    </row>
    <row r="397" spans="1:11" x14ac:dyDescent="0.25">
      <c r="A397" t="s">
        <v>70</v>
      </c>
      <c r="B397" t="s">
        <v>71</v>
      </c>
      <c r="C397" t="s">
        <v>69</v>
      </c>
      <c r="D397" s="8">
        <v>0</v>
      </c>
      <c r="E397" s="10">
        <v>36915</v>
      </c>
      <c r="F397">
        <f t="shared" si="19"/>
        <v>24</v>
      </c>
      <c r="G397">
        <f t="shared" si="20"/>
        <v>2001</v>
      </c>
      <c r="H397" s="2" t="str">
        <f t="shared" si="18"/>
        <v>Summer</v>
      </c>
      <c r="I397">
        <v>40</v>
      </c>
      <c r="J397">
        <v>120.6</v>
      </c>
      <c r="K397">
        <f>SUMIFS(J$2:J397,B$2:B397,B397,C$2:C397,C397,G$2:G397,G397)</f>
        <v>6514.7000000000007</v>
      </c>
    </row>
    <row r="398" spans="1:11" x14ac:dyDescent="0.25">
      <c r="A398" t="s">
        <v>70</v>
      </c>
      <c r="B398" t="s">
        <v>71</v>
      </c>
      <c r="C398" t="s">
        <v>69</v>
      </c>
      <c r="D398" s="8">
        <v>0</v>
      </c>
      <c r="E398" s="10">
        <v>36949</v>
      </c>
      <c r="F398">
        <f t="shared" si="19"/>
        <v>58</v>
      </c>
      <c r="G398">
        <f t="shared" si="20"/>
        <v>2001</v>
      </c>
      <c r="H398" s="2" t="str">
        <f t="shared" si="18"/>
        <v>Summer</v>
      </c>
      <c r="I398">
        <v>34</v>
      </c>
      <c r="J398">
        <v>0</v>
      </c>
      <c r="K398">
        <f>SUMIFS(J$2:J398,B$2:B398,B398,C$2:C398,C398,G$2:G398,G398)</f>
        <v>6514.7000000000007</v>
      </c>
    </row>
    <row r="399" spans="1:11" x14ac:dyDescent="0.25">
      <c r="A399" t="s">
        <v>70</v>
      </c>
      <c r="B399" t="s">
        <v>71</v>
      </c>
      <c r="C399" t="s">
        <v>69</v>
      </c>
      <c r="D399" s="8">
        <v>0</v>
      </c>
      <c r="E399" s="10">
        <v>37028</v>
      </c>
      <c r="F399">
        <f t="shared" si="19"/>
        <v>137</v>
      </c>
      <c r="G399">
        <f t="shared" si="20"/>
        <v>2001</v>
      </c>
      <c r="H399" s="2" t="str">
        <f t="shared" si="18"/>
        <v>Autumn</v>
      </c>
      <c r="I399">
        <v>79</v>
      </c>
      <c r="J399">
        <v>167.6</v>
      </c>
      <c r="K399">
        <f>SUMIFS(J$2:J399,B$2:B399,B399,C$2:C399,C399,G$2:G399,G399)</f>
        <v>6682.3000000000011</v>
      </c>
    </row>
    <row r="400" spans="1:11" x14ac:dyDescent="0.25">
      <c r="A400" t="s">
        <v>70</v>
      </c>
      <c r="B400" t="s">
        <v>71</v>
      </c>
      <c r="C400" t="s">
        <v>69</v>
      </c>
      <c r="D400" s="8">
        <v>0</v>
      </c>
      <c r="E400" s="10">
        <v>37147</v>
      </c>
      <c r="F400">
        <f t="shared" si="19"/>
        <v>256</v>
      </c>
      <c r="G400">
        <f t="shared" si="20"/>
        <v>2002</v>
      </c>
      <c r="H400" s="2" t="str">
        <f t="shared" si="18"/>
        <v>Spring</v>
      </c>
      <c r="I400">
        <v>119</v>
      </c>
      <c r="J400">
        <v>725.9</v>
      </c>
      <c r="K400">
        <f>SUMIFS(J$2:J400,B$2:B400,B400,C$2:C400,C400,G$2:G400,G400)</f>
        <v>725.9</v>
      </c>
    </row>
    <row r="401" spans="1:11" x14ac:dyDescent="0.25">
      <c r="A401" t="s">
        <v>70</v>
      </c>
      <c r="B401" t="s">
        <v>71</v>
      </c>
      <c r="C401" t="s">
        <v>69</v>
      </c>
      <c r="D401" s="8">
        <v>0</v>
      </c>
      <c r="E401" s="10">
        <v>37179</v>
      </c>
      <c r="F401">
        <f t="shared" si="19"/>
        <v>288</v>
      </c>
      <c r="G401">
        <f t="shared" si="20"/>
        <v>2002</v>
      </c>
      <c r="H401" s="2" t="str">
        <f t="shared" si="18"/>
        <v>Spring</v>
      </c>
      <c r="I401">
        <v>32</v>
      </c>
      <c r="J401">
        <v>1754.5</v>
      </c>
      <c r="K401">
        <f>SUMIFS(J$2:J401,B$2:B401,B401,C$2:C401,C401,G$2:G401,G401)</f>
        <v>2480.4</v>
      </c>
    </row>
    <row r="402" spans="1:11" x14ac:dyDescent="0.25">
      <c r="A402" t="s">
        <v>70</v>
      </c>
      <c r="B402" t="s">
        <v>71</v>
      </c>
      <c r="C402" t="s">
        <v>69</v>
      </c>
      <c r="D402" s="8">
        <v>0</v>
      </c>
      <c r="E402" s="10">
        <v>37223</v>
      </c>
      <c r="F402">
        <f t="shared" si="19"/>
        <v>332</v>
      </c>
      <c r="G402">
        <f t="shared" si="20"/>
        <v>2002</v>
      </c>
      <c r="H402" s="2" t="str">
        <f t="shared" si="18"/>
        <v>Spring</v>
      </c>
      <c r="I402">
        <v>44</v>
      </c>
      <c r="J402">
        <v>3004.9</v>
      </c>
      <c r="K402">
        <f>SUMIFS(J$2:J402,B$2:B402,B402,C$2:C402,C402,G$2:G402,G402)</f>
        <v>5485.3</v>
      </c>
    </row>
    <row r="403" spans="1:11" x14ac:dyDescent="0.25">
      <c r="A403" t="s">
        <v>70</v>
      </c>
      <c r="B403" t="s">
        <v>71</v>
      </c>
      <c r="C403" t="s">
        <v>69</v>
      </c>
      <c r="D403" s="8">
        <v>0</v>
      </c>
      <c r="E403" s="10">
        <v>37245</v>
      </c>
      <c r="F403">
        <f t="shared" si="19"/>
        <v>354</v>
      </c>
      <c r="G403">
        <f t="shared" si="20"/>
        <v>2002</v>
      </c>
      <c r="H403" s="2" t="str">
        <f t="shared" si="18"/>
        <v>Summer</v>
      </c>
      <c r="I403">
        <v>22</v>
      </c>
      <c r="J403">
        <v>637.9</v>
      </c>
      <c r="K403">
        <f>SUMIFS(J$2:J403,B$2:B403,B403,C$2:C403,C403,G$2:G403,G403)</f>
        <v>6123.2</v>
      </c>
    </row>
    <row r="404" spans="1:11" x14ac:dyDescent="0.25">
      <c r="A404" t="s">
        <v>70</v>
      </c>
      <c r="B404" t="s">
        <v>71</v>
      </c>
      <c r="C404" t="s">
        <v>69</v>
      </c>
      <c r="D404" s="8">
        <v>0</v>
      </c>
      <c r="E404" s="10">
        <v>37280</v>
      </c>
      <c r="F404">
        <f t="shared" si="19"/>
        <v>24</v>
      </c>
      <c r="G404">
        <f t="shared" si="20"/>
        <v>2002</v>
      </c>
      <c r="H404" s="2" t="str">
        <f t="shared" si="18"/>
        <v>Summer</v>
      </c>
      <c r="I404">
        <v>35</v>
      </c>
      <c r="J404">
        <v>566.70000000000005</v>
      </c>
      <c r="K404">
        <f>SUMIFS(J$2:J404,B$2:B404,B404,C$2:C404,C404,G$2:G404,G404)</f>
        <v>6689.9</v>
      </c>
    </row>
    <row r="405" spans="1:11" x14ac:dyDescent="0.25">
      <c r="A405" t="s">
        <v>70</v>
      </c>
      <c r="B405" t="s">
        <v>71</v>
      </c>
      <c r="C405" t="s">
        <v>69</v>
      </c>
      <c r="D405" s="8">
        <v>0</v>
      </c>
      <c r="E405" s="10">
        <v>37327</v>
      </c>
      <c r="F405">
        <f t="shared" si="19"/>
        <v>71</v>
      </c>
      <c r="G405">
        <f t="shared" si="20"/>
        <v>2002</v>
      </c>
      <c r="H405" s="2" t="str">
        <f t="shared" si="18"/>
        <v>Autumn</v>
      </c>
      <c r="I405">
        <v>47</v>
      </c>
      <c r="J405">
        <v>1693.8</v>
      </c>
      <c r="K405">
        <f>SUMIFS(J$2:J405,B$2:B405,B405,C$2:C405,C405,G$2:G405,G405)</f>
        <v>8383.6999999999989</v>
      </c>
    </row>
    <row r="406" spans="1:11" x14ac:dyDescent="0.25">
      <c r="A406" t="s">
        <v>70</v>
      </c>
      <c r="B406" t="s">
        <v>71</v>
      </c>
      <c r="C406" t="s">
        <v>69</v>
      </c>
      <c r="D406" s="8">
        <v>0</v>
      </c>
      <c r="E406" s="10">
        <v>37396</v>
      </c>
      <c r="F406">
        <f t="shared" si="19"/>
        <v>140</v>
      </c>
      <c r="G406">
        <f t="shared" si="20"/>
        <v>2002</v>
      </c>
      <c r="H406" s="2" t="str">
        <f t="shared" si="18"/>
        <v>Autumn</v>
      </c>
      <c r="I406">
        <v>69</v>
      </c>
      <c r="J406">
        <v>580.79999999999995</v>
      </c>
      <c r="K406">
        <f>SUMIFS(J$2:J406,B$2:B406,B406,C$2:C406,C406,G$2:G406,G406)</f>
        <v>8964.4999999999982</v>
      </c>
    </row>
    <row r="407" spans="1:11" x14ac:dyDescent="0.25">
      <c r="A407" t="s">
        <v>70</v>
      </c>
      <c r="B407" t="s">
        <v>71</v>
      </c>
      <c r="C407" t="s">
        <v>69</v>
      </c>
      <c r="D407" s="8">
        <v>0</v>
      </c>
      <c r="E407" s="10">
        <v>37510</v>
      </c>
      <c r="F407">
        <f t="shared" si="19"/>
        <v>254</v>
      </c>
      <c r="G407">
        <f t="shared" si="20"/>
        <v>2003</v>
      </c>
      <c r="H407" s="2" t="str">
        <f t="shared" si="18"/>
        <v>Spring</v>
      </c>
      <c r="I407">
        <v>114</v>
      </c>
      <c r="J407">
        <v>1057</v>
      </c>
      <c r="K407">
        <f>SUMIFS(J$2:J407,B$2:B407,B407,C$2:C407,C407,G$2:G407,G407)</f>
        <v>1057</v>
      </c>
    </row>
    <row r="408" spans="1:11" x14ac:dyDescent="0.25">
      <c r="A408" t="s">
        <v>70</v>
      </c>
      <c r="B408" t="s">
        <v>71</v>
      </c>
      <c r="C408" t="s">
        <v>69</v>
      </c>
      <c r="D408" s="8">
        <v>0</v>
      </c>
      <c r="E408" s="10">
        <v>37551</v>
      </c>
      <c r="F408">
        <f t="shared" si="19"/>
        <v>295</v>
      </c>
      <c r="G408">
        <f t="shared" si="20"/>
        <v>2003</v>
      </c>
      <c r="H408" s="2" t="str">
        <f t="shared" si="18"/>
        <v>Spring</v>
      </c>
      <c r="I408">
        <v>41</v>
      </c>
      <c r="J408">
        <v>2759.8</v>
      </c>
      <c r="K408">
        <f>SUMIFS(J$2:J408,B$2:B408,B408,C$2:C408,C408,G$2:G408,G408)</f>
        <v>3816.8</v>
      </c>
    </row>
    <row r="409" spans="1:11" x14ac:dyDescent="0.25">
      <c r="A409" t="s">
        <v>70</v>
      </c>
      <c r="B409" t="s">
        <v>71</v>
      </c>
      <c r="C409" t="s">
        <v>69</v>
      </c>
      <c r="D409" s="8">
        <v>0</v>
      </c>
      <c r="E409" s="10">
        <v>37592</v>
      </c>
      <c r="F409">
        <f t="shared" si="19"/>
        <v>336</v>
      </c>
      <c r="G409">
        <f t="shared" si="20"/>
        <v>2003</v>
      </c>
      <c r="H409" s="2" t="str">
        <f t="shared" si="18"/>
        <v>Summer</v>
      </c>
      <c r="I409">
        <v>41</v>
      </c>
      <c r="J409">
        <v>2157.8000000000002</v>
      </c>
      <c r="K409">
        <f>SUMIFS(J$2:J409,B$2:B409,B409,C$2:C409,C409,G$2:G409,G409)</f>
        <v>5974.6</v>
      </c>
    </row>
    <row r="410" spans="1:11" x14ac:dyDescent="0.25">
      <c r="A410" t="s">
        <v>70</v>
      </c>
      <c r="B410" t="s">
        <v>71</v>
      </c>
      <c r="C410" t="s">
        <v>69</v>
      </c>
      <c r="D410" s="8">
        <v>0</v>
      </c>
      <c r="E410" s="10">
        <v>37629</v>
      </c>
      <c r="F410">
        <f t="shared" si="19"/>
        <v>8</v>
      </c>
      <c r="G410">
        <f t="shared" si="20"/>
        <v>2003</v>
      </c>
      <c r="H410" s="2" t="str">
        <f t="shared" si="18"/>
        <v>Summer</v>
      </c>
      <c r="I410">
        <v>37</v>
      </c>
      <c r="J410">
        <v>251.3</v>
      </c>
      <c r="K410">
        <f>SUMIFS(J$2:J410,B$2:B410,B410,C$2:C410,C410,G$2:G410,G410)</f>
        <v>6225.9000000000005</v>
      </c>
    </row>
    <row r="411" spans="1:11" x14ac:dyDescent="0.25">
      <c r="A411" t="s">
        <v>70</v>
      </c>
      <c r="B411" t="s">
        <v>71</v>
      </c>
      <c r="C411" t="s">
        <v>69</v>
      </c>
      <c r="D411" s="8">
        <v>0</v>
      </c>
      <c r="E411" s="10">
        <v>37659</v>
      </c>
      <c r="F411">
        <f t="shared" si="19"/>
        <v>38</v>
      </c>
      <c r="G411">
        <f t="shared" si="20"/>
        <v>2003</v>
      </c>
      <c r="H411" s="2" t="str">
        <f t="shared" si="18"/>
        <v>Summer</v>
      </c>
      <c r="I411">
        <v>30</v>
      </c>
      <c r="J411">
        <v>413.7</v>
      </c>
      <c r="K411">
        <f>SUMIFS(J$2:J411,B$2:B411,B411,C$2:C411,C411,G$2:G411,G411)</f>
        <v>6639.6</v>
      </c>
    </row>
    <row r="412" spans="1:11" x14ac:dyDescent="0.25">
      <c r="A412" t="s">
        <v>70</v>
      </c>
      <c r="B412" t="s">
        <v>71</v>
      </c>
      <c r="C412" t="s">
        <v>69</v>
      </c>
      <c r="D412" s="8">
        <v>0</v>
      </c>
      <c r="E412" s="10">
        <v>37713</v>
      </c>
      <c r="F412">
        <f t="shared" si="19"/>
        <v>92</v>
      </c>
      <c r="G412">
        <f t="shared" si="20"/>
        <v>2003</v>
      </c>
      <c r="H412" s="2" t="str">
        <f t="shared" si="18"/>
        <v>Autumn</v>
      </c>
      <c r="I412">
        <v>54</v>
      </c>
      <c r="J412">
        <v>305.5</v>
      </c>
      <c r="K412">
        <f>SUMIFS(J$2:J412,B$2:B412,B412,C$2:C412,C412,G$2:G412,G412)</f>
        <v>6945.1</v>
      </c>
    </row>
    <row r="413" spans="1:11" x14ac:dyDescent="0.25">
      <c r="A413" t="s">
        <v>72</v>
      </c>
      <c r="B413" t="s">
        <v>71</v>
      </c>
      <c r="C413" t="s">
        <v>73</v>
      </c>
      <c r="D413" s="8">
        <v>3</v>
      </c>
      <c r="E413" s="10">
        <v>24352</v>
      </c>
      <c r="F413">
        <f t="shared" si="19"/>
        <v>245</v>
      </c>
      <c r="G413">
        <f t="shared" si="20"/>
        <v>1967</v>
      </c>
      <c r="H413" s="2" t="str">
        <f t="shared" si="18"/>
        <v>Spring</v>
      </c>
      <c r="I413">
        <v>84</v>
      </c>
      <c r="J413">
        <v>421.9</v>
      </c>
      <c r="K413">
        <f>SUMIFS(J$2:J413,B$2:B413,B413,C$2:C413,C413,G$2:G413,G413)</f>
        <v>421.9</v>
      </c>
    </row>
    <row r="414" spans="1:11" x14ac:dyDescent="0.25">
      <c r="A414" t="s">
        <v>72</v>
      </c>
      <c r="B414" t="s">
        <v>71</v>
      </c>
      <c r="C414" t="s">
        <v>73</v>
      </c>
      <c r="D414" s="8">
        <v>3</v>
      </c>
      <c r="E414" s="10">
        <v>24378</v>
      </c>
      <c r="F414">
        <f t="shared" si="19"/>
        <v>271</v>
      </c>
      <c r="G414">
        <f t="shared" si="20"/>
        <v>1967</v>
      </c>
      <c r="H414" s="2" t="str">
        <f t="shared" si="18"/>
        <v>Spring</v>
      </c>
      <c r="I414">
        <v>26</v>
      </c>
      <c r="J414">
        <v>817.5</v>
      </c>
      <c r="K414">
        <f>SUMIFS(J$2:J414,B$2:B414,B414,C$2:C414,C414,G$2:G414,G414)</f>
        <v>1239.4000000000001</v>
      </c>
    </row>
    <row r="415" spans="1:11" x14ac:dyDescent="0.25">
      <c r="A415" t="s">
        <v>72</v>
      </c>
      <c r="B415" t="s">
        <v>71</v>
      </c>
      <c r="C415" t="s">
        <v>73</v>
      </c>
      <c r="D415" s="8">
        <v>3</v>
      </c>
      <c r="E415" s="10">
        <v>24401</v>
      </c>
      <c r="F415">
        <f t="shared" si="19"/>
        <v>294</v>
      </c>
      <c r="G415">
        <f t="shared" si="20"/>
        <v>1967</v>
      </c>
      <c r="H415" s="2" t="str">
        <f t="shared" si="18"/>
        <v>Spring</v>
      </c>
      <c r="I415">
        <v>23</v>
      </c>
      <c r="J415">
        <v>1450</v>
      </c>
      <c r="K415">
        <f>SUMIFS(J$2:J415,B$2:B415,B415,C$2:C415,C415,G$2:G415,G415)</f>
        <v>2689.4</v>
      </c>
    </row>
    <row r="416" spans="1:11" x14ac:dyDescent="0.25">
      <c r="A416" t="s">
        <v>72</v>
      </c>
      <c r="B416" t="s">
        <v>71</v>
      </c>
      <c r="C416" t="s">
        <v>73</v>
      </c>
      <c r="D416" s="8">
        <v>3</v>
      </c>
      <c r="E416" s="10">
        <v>24428</v>
      </c>
      <c r="F416">
        <f t="shared" si="19"/>
        <v>321</v>
      </c>
      <c r="G416">
        <f t="shared" si="20"/>
        <v>1967</v>
      </c>
      <c r="H416" s="2" t="str">
        <f t="shared" si="18"/>
        <v>Spring</v>
      </c>
      <c r="I416">
        <v>27</v>
      </c>
      <c r="J416">
        <v>1488.8</v>
      </c>
      <c r="K416">
        <f>SUMIFS(J$2:J416,B$2:B416,B416,C$2:C416,C416,G$2:G416,G416)</f>
        <v>4178.2</v>
      </c>
    </row>
    <row r="417" spans="1:11" x14ac:dyDescent="0.25">
      <c r="A417" t="s">
        <v>72</v>
      </c>
      <c r="B417" t="s">
        <v>71</v>
      </c>
      <c r="C417" t="s">
        <v>73</v>
      </c>
      <c r="D417" s="8">
        <v>3</v>
      </c>
      <c r="E417" s="10">
        <v>24456</v>
      </c>
      <c r="F417">
        <f t="shared" si="19"/>
        <v>349</v>
      </c>
      <c r="G417">
        <f t="shared" si="20"/>
        <v>1967</v>
      </c>
      <c r="H417" s="2" t="str">
        <f t="shared" si="18"/>
        <v>Summer</v>
      </c>
      <c r="I417">
        <v>28</v>
      </c>
      <c r="J417">
        <v>1438.2</v>
      </c>
      <c r="K417">
        <f>SUMIFS(J$2:J417,B$2:B417,B417,C$2:C417,C417,G$2:G417,G417)</f>
        <v>5616.4</v>
      </c>
    </row>
    <row r="418" spans="1:11" x14ac:dyDescent="0.25">
      <c r="A418" t="s">
        <v>72</v>
      </c>
      <c r="B418" t="s">
        <v>71</v>
      </c>
      <c r="C418" t="s">
        <v>73</v>
      </c>
      <c r="D418" s="8">
        <v>3</v>
      </c>
      <c r="E418" s="10">
        <v>24485</v>
      </c>
      <c r="F418">
        <f t="shared" si="19"/>
        <v>13</v>
      </c>
      <c r="G418">
        <f t="shared" si="20"/>
        <v>1967</v>
      </c>
      <c r="H418" s="2" t="str">
        <f t="shared" si="18"/>
        <v>Summer</v>
      </c>
      <c r="I418">
        <v>29</v>
      </c>
      <c r="J418">
        <v>1464.8</v>
      </c>
      <c r="K418">
        <f>SUMIFS(J$2:J418,B$2:B418,B418,C$2:C418,C418,G$2:G418,G418)</f>
        <v>7081.2</v>
      </c>
    </row>
    <row r="419" spans="1:11" x14ac:dyDescent="0.25">
      <c r="A419" t="s">
        <v>72</v>
      </c>
      <c r="B419" t="s">
        <v>71</v>
      </c>
      <c r="C419" t="s">
        <v>73</v>
      </c>
      <c r="D419" s="8">
        <v>3</v>
      </c>
      <c r="E419" s="10">
        <v>24513</v>
      </c>
      <c r="F419">
        <f t="shared" si="19"/>
        <v>41</v>
      </c>
      <c r="G419">
        <f t="shared" si="20"/>
        <v>1967</v>
      </c>
      <c r="H419" s="2" t="str">
        <f t="shared" si="18"/>
        <v>Summer</v>
      </c>
      <c r="I419">
        <v>28</v>
      </c>
      <c r="J419">
        <v>1266.5</v>
      </c>
      <c r="K419">
        <f>SUMIFS(J$2:J419,B$2:B419,B419,C$2:C419,C419,G$2:G419,G419)</f>
        <v>8347.7000000000007</v>
      </c>
    </row>
    <row r="420" spans="1:11" x14ac:dyDescent="0.25">
      <c r="A420" t="s">
        <v>72</v>
      </c>
      <c r="B420" t="s">
        <v>71</v>
      </c>
      <c r="C420" t="s">
        <v>73</v>
      </c>
      <c r="D420" s="8">
        <v>3</v>
      </c>
      <c r="E420" s="10">
        <v>24541</v>
      </c>
      <c r="F420">
        <f t="shared" si="19"/>
        <v>69</v>
      </c>
      <c r="G420">
        <f t="shared" si="20"/>
        <v>1967</v>
      </c>
      <c r="H420" s="2" t="str">
        <f t="shared" si="18"/>
        <v>Autumn</v>
      </c>
      <c r="I420">
        <v>28</v>
      </c>
      <c r="J420">
        <v>998</v>
      </c>
      <c r="K420">
        <f>SUMIFS(J$2:J420,B$2:B420,B420,C$2:C420,C420,G$2:G420,G420)</f>
        <v>9345.7000000000007</v>
      </c>
    </row>
    <row r="421" spans="1:11" x14ac:dyDescent="0.25">
      <c r="A421" t="s">
        <v>72</v>
      </c>
      <c r="B421" t="s">
        <v>71</v>
      </c>
      <c r="C421" t="s">
        <v>73</v>
      </c>
      <c r="D421" s="8">
        <v>3</v>
      </c>
      <c r="E421" s="10">
        <v>24573</v>
      </c>
      <c r="F421">
        <f t="shared" si="19"/>
        <v>101</v>
      </c>
      <c r="G421">
        <f t="shared" si="20"/>
        <v>1967</v>
      </c>
      <c r="H421" s="2" t="str">
        <f t="shared" si="18"/>
        <v>Autumn</v>
      </c>
      <c r="I421">
        <v>32</v>
      </c>
      <c r="J421">
        <v>1219.5</v>
      </c>
      <c r="K421">
        <f>SUMIFS(J$2:J421,B$2:B421,B421,C$2:C421,C421,G$2:G421,G421)</f>
        <v>10565.2</v>
      </c>
    </row>
    <row r="422" spans="1:11" x14ac:dyDescent="0.25">
      <c r="A422" t="s">
        <v>72</v>
      </c>
      <c r="B422" t="s">
        <v>71</v>
      </c>
      <c r="C422" t="s">
        <v>73</v>
      </c>
      <c r="D422" s="8">
        <v>3</v>
      </c>
      <c r="E422" s="10">
        <v>24625</v>
      </c>
      <c r="F422">
        <f t="shared" si="19"/>
        <v>153</v>
      </c>
      <c r="G422">
        <f t="shared" si="20"/>
        <v>1968</v>
      </c>
      <c r="H422" s="2" t="str">
        <f t="shared" si="18"/>
        <v>Winter</v>
      </c>
      <c r="I422">
        <v>52</v>
      </c>
      <c r="J422">
        <v>622.79999999999995</v>
      </c>
      <c r="K422">
        <f>SUMIFS(J$2:J422,B$2:B422,B422,C$2:C422,C422,G$2:G422,G422)</f>
        <v>622.79999999999995</v>
      </c>
    </row>
    <row r="423" spans="1:11" x14ac:dyDescent="0.25">
      <c r="A423" t="s">
        <v>72</v>
      </c>
      <c r="B423" t="s">
        <v>71</v>
      </c>
      <c r="C423" t="s">
        <v>73</v>
      </c>
      <c r="D423" s="8">
        <v>3</v>
      </c>
      <c r="E423" s="10">
        <v>24728</v>
      </c>
      <c r="F423">
        <f t="shared" si="19"/>
        <v>256</v>
      </c>
      <c r="G423">
        <f t="shared" si="20"/>
        <v>1968</v>
      </c>
      <c r="H423" s="2" t="str">
        <f t="shared" si="18"/>
        <v>Spring</v>
      </c>
      <c r="I423">
        <v>103</v>
      </c>
      <c r="J423">
        <v>1047.5</v>
      </c>
      <c r="K423">
        <f>SUMIFS(J$2:J423,B$2:B423,B423,C$2:C423,C423,G$2:G423,G423)</f>
        <v>1670.3</v>
      </c>
    </row>
    <row r="424" spans="1:11" x14ac:dyDescent="0.25">
      <c r="A424" t="s">
        <v>72</v>
      </c>
      <c r="B424" t="s">
        <v>71</v>
      </c>
      <c r="C424" t="s">
        <v>73</v>
      </c>
      <c r="D424" s="8">
        <v>3</v>
      </c>
      <c r="E424" s="10">
        <v>24755</v>
      </c>
      <c r="F424">
        <f t="shared" si="19"/>
        <v>283</v>
      </c>
      <c r="G424">
        <f t="shared" si="20"/>
        <v>1968</v>
      </c>
      <c r="H424" s="2" t="str">
        <f t="shared" si="18"/>
        <v>Spring</v>
      </c>
      <c r="I424">
        <v>27</v>
      </c>
      <c r="J424">
        <v>1416.9</v>
      </c>
      <c r="K424">
        <f>SUMIFS(J$2:J424,B$2:B424,B424,C$2:C424,C424,G$2:G424,G424)</f>
        <v>3087.2</v>
      </c>
    </row>
    <row r="425" spans="1:11" x14ac:dyDescent="0.25">
      <c r="A425" t="s">
        <v>72</v>
      </c>
      <c r="B425" t="s">
        <v>71</v>
      </c>
      <c r="C425" t="s">
        <v>73</v>
      </c>
      <c r="D425" s="8">
        <v>3</v>
      </c>
      <c r="E425" s="10">
        <v>24783</v>
      </c>
      <c r="F425">
        <f t="shared" si="19"/>
        <v>311</v>
      </c>
      <c r="G425">
        <f t="shared" si="20"/>
        <v>1968</v>
      </c>
      <c r="H425" s="2" t="str">
        <f t="shared" si="18"/>
        <v>Spring</v>
      </c>
      <c r="I425">
        <v>28</v>
      </c>
      <c r="J425">
        <v>1720.3</v>
      </c>
      <c r="K425">
        <f>SUMIFS(J$2:J425,B$2:B425,B425,C$2:C425,C425,G$2:G425,G425)</f>
        <v>4807.5</v>
      </c>
    </row>
    <row r="426" spans="1:11" x14ac:dyDescent="0.25">
      <c r="A426" t="s">
        <v>72</v>
      </c>
      <c r="B426" t="s">
        <v>71</v>
      </c>
      <c r="C426" t="s">
        <v>73</v>
      </c>
      <c r="D426" s="8">
        <v>3</v>
      </c>
      <c r="E426" s="10">
        <v>24811</v>
      </c>
      <c r="F426">
        <f t="shared" si="19"/>
        <v>339</v>
      </c>
      <c r="G426">
        <f t="shared" si="20"/>
        <v>1968</v>
      </c>
      <c r="H426" s="2" t="str">
        <f t="shared" si="18"/>
        <v>Summer</v>
      </c>
      <c r="I426">
        <v>28</v>
      </c>
      <c r="J426">
        <v>1332.9</v>
      </c>
      <c r="K426">
        <f>SUMIFS(J$2:J426,B$2:B426,B426,C$2:C426,C426,G$2:G426,G426)</f>
        <v>6140.4</v>
      </c>
    </row>
    <row r="427" spans="1:11" x14ac:dyDescent="0.25">
      <c r="A427" t="s">
        <v>72</v>
      </c>
      <c r="B427" t="s">
        <v>71</v>
      </c>
      <c r="C427" t="s">
        <v>73</v>
      </c>
      <c r="D427" s="8">
        <v>3</v>
      </c>
      <c r="E427" s="10">
        <v>24842</v>
      </c>
      <c r="F427">
        <f t="shared" si="19"/>
        <v>5</v>
      </c>
      <c r="G427">
        <f t="shared" si="20"/>
        <v>1968</v>
      </c>
      <c r="H427" s="2" t="str">
        <f t="shared" si="18"/>
        <v>Summer</v>
      </c>
      <c r="I427">
        <v>31</v>
      </c>
      <c r="J427">
        <v>1904.7</v>
      </c>
      <c r="K427">
        <f>SUMIFS(J$2:J427,B$2:B427,B427,C$2:C427,C427,G$2:G427,G427)</f>
        <v>8045.0999999999995</v>
      </c>
    </row>
    <row r="428" spans="1:11" x14ac:dyDescent="0.25">
      <c r="A428" t="s">
        <v>72</v>
      </c>
      <c r="B428" t="s">
        <v>71</v>
      </c>
      <c r="C428" t="s">
        <v>73</v>
      </c>
      <c r="D428" s="8">
        <v>3</v>
      </c>
      <c r="E428" s="10">
        <v>24868</v>
      </c>
      <c r="F428">
        <f t="shared" si="19"/>
        <v>31</v>
      </c>
      <c r="G428">
        <f t="shared" si="20"/>
        <v>1968</v>
      </c>
      <c r="H428" s="2" t="str">
        <f t="shared" si="18"/>
        <v>Summer</v>
      </c>
      <c r="I428">
        <v>26</v>
      </c>
      <c r="J428">
        <v>1316.1</v>
      </c>
      <c r="K428">
        <f>SUMIFS(J$2:J428,B$2:B428,B428,C$2:C428,C428,G$2:G428,G428)</f>
        <v>9361.1999999999989</v>
      </c>
    </row>
    <row r="429" spans="1:11" x14ac:dyDescent="0.25">
      <c r="A429" t="s">
        <v>72</v>
      </c>
      <c r="B429" t="s">
        <v>71</v>
      </c>
      <c r="C429" t="s">
        <v>73</v>
      </c>
      <c r="D429" s="8">
        <v>3</v>
      </c>
      <c r="E429" s="10">
        <v>24903</v>
      </c>
      <c r="F429">
        <f t="shared" si="19"/>
        <v>66</v>
      </c>
      <c r="G429">
        <f t="shared" si="20"/>
        <v>1968</v>
      </c>
      <c r="H429" s="2" t="str">
        <f t="shared" si="18"/>
        <v>Autumn</v>
      </c>
      <c r="I429">
        <v>35</v>
      </c>
      <c r="J429">
        <v>1601.6</v>
      </c>
      <c r="K429">
        <f>SUMIFS(J$2:J429,B$2:B429,B429,C$2:C429,C429,G$2:G429,G429)</f>
        <v>10962.8</v>
      </c>
    </row>
    <row r="430" spans="1:11" x14ac:dyDescent="0.25">
      <c r="A430" t="s">
        <v>72</v>
      </c>
      <c r="B430" t="s">
        <v>71</v>
      </c>
      <c r="C430" t="s">
        <v>73</v>
      </c>
      <c r="D430" s="8">
        <v>3</v>
      </c>
      <c r="E430" s="10">
        <v>24936</v>
      </c>
      <c r="F430">
        <f t="shared" si="19"/>
        <v>99</v>
      </c>
      <c r="G430">
        <f t="shared" si="20"/>
        <v>1968</v>
      </c>
      <c r="H430" s="2" t="str">
        <f t="shared" si="18"/>
        <v>Autumn</v>
      </c>
      <c r="I430">
        <v>33</v>
      </c>
      <c r="J430">
        <v>1388.3</v>
      </c>
      <c r="K430">
        <f>SUMIFS(J$2:J430,B$2:B430,B430,C$2:C430,C430,G$2:G430,G430)</f>
        <v>12351.099999999999</v>
      </c>
    </row>
    <row r="431" spans="1:11" x14ac:dyDescent="0.25">
      <c r="A431" t="s">
        <v>72</v>
      </c>
      <c r="B431" t="s">
        <v>71</v>
      </c>
      <c r="C431" t="s">
        <v>73</v>
      </c>
      <c r="D431" s="8">
        <v>3</v>
      </c>
      <c r="E431" s="10">
        <v>24994</v>
      </c>
      <c r="F431">
        <f t="shared" si="19"/>
        <v>157</v>
      </c>
      <c r="G431">
        <f t="shared" si="20"/>
        <v>1969</v>
      </c>
      <c r="H431" s="2" t="str">
        <f t="shared" si="18"/>
        <v>Winter</v>
      </c>
      <c r="I431">
        <v>58</v>
      </c>
      <c r="J431">
        <v>781.6</v>
      </c>
      <c r="K431">
        <f>SUMIFS(J$2:J431,B$2:B431,B431,C$2:C431,C431,G$2:G431,G431)</f>
        <v>781.6</v>
      </c>
    </row>
    <row r="432" spans="1:11" x14ac:dyDescent="0.25">
      <c r="A432" t="s">
        <v>72</v>
      </c>
      <c r="B432" t="s">
        <v>71</v>
      </c>
      <c r="C432" t="s">
        <v>73</v>
      </c>
      <c r="D432" s="8">
        <v>3</v>
      </c>
      <c r="E432" s="10">
        <v>25086</v>
      </c>
      <c r="F432">
        <f t="shared" si="19"/>
        <v>249</v>
      </c>
      <c r="G432">
        <f t="shared" si="20"/>
        <v>1969</v>
      </c>
      <c r="H432" s="2" t="str">
        <f t="shared" si="18"/>
        <v>Spring</v>
      </c>
      <c r="I432">
        <v>92</v>
      </c>
      <c r="J432">
        <v>232.4</v>
      </c>
      <c r="K432">
        <f>SUMIFS(J$2:J432,B$2:B432,B432,C$2:C432,C432,G$2:G432,G432)</f>
        <v>1014</v>
      </c>
    </row>
    <row r="433" spans="1:11" x14ac:dyDescent="0.25">
      <c r="A433" t="s">
        <v>72</v>
      </c>
      <c r="B433" t="s">
        <v>71</v>
      </c>
      <c r="C433" t="s">
        <v>73</v>
      </c>
      <c r="D433" s="8">
        <v>3</v>
      </c>
      <c r="E433" s="10">
        <v>25121</v>
      </c>
      <c r="F433">
        <f t="shared" si="19"/>
        <v>284</v>
      </c>
      <c r="G433">
        <f t="shared" si="20"/>
        <v>1969</v>
      </c>
      <c r="H433" s="2" t="str">
        <f t="shared" si="18"/>
        <v>Spring</v>
      </c>
      <c r="I433">
        <v>35</v>
      </c>
      <c r="J433">
        <v>1414.6</v>
      </c>
      <c r="K433">
        <f>SUMIFS(J$2:J433,B$2:B433,B433,C$2:C433,C433,G$2:G433,G433)</f>
        <v>2428.6</v>
      </c>
    </row>
    <row r="434" spans="1:11" x14ac:dyDescent="0.25">
      <c r="A434" t="s">
        <v>72</v>
      </c>
      <c r="B434" t="s">
        <v>71</v>
      </c>
      <c r="C434" t="s">
        <v>73</v>
      </c>
      <c r="D434" s="8">
        <v>3</v>
      </c>
      <c r="E434" s="10">
        <v>25150</v>
      </c>
      <c r="F434">
        <f t="shared" si="19"/>
        <v>313</v>
      </c>
      <c r="G434">
        <f t="shared" si="20"/>
        <v>1969</v>
      </c>
      <c r="H434" s="2" t="str">
        <f t="shared" si="18"/>
        <v>Spring</v>
      </c>
      <c r="I434">
        <v>29</v>
      </c>
      <c r="J434">
        <v>1863.1</v>
      </c>
      <c r="K434">
        <f>SUMIFS(J$2:J434,B$2:B434,B434,C$2:C434,C434,G$2:G434,G434)</f>
        <v>4291.7</v>
      </c>
    </row>
    <row r="435" spans="1:11" x14ac:dyDescent="0.25">
      <c r="A435" t="s">
        <v>72</v>
      </c>
      <c r="B435" t="s">
        <v>71</v>
      </c>
      <c r="C435" t="s">
        <v>73</v>
      </c>
      <c r="D435" s="8">
        <v>3</v>
      </c>
      <c r="E435" s="10">
        <v>25175</v>
      </c>
      <c r="F435">
        <f t="shared" si="19"/>
        <v>338</v>
      </c>
      <c r="G435">
        <f t="shared" si="20"/>
        <v>1969</v>
      </c>
      <c r="H435" s="2" t="str">
        <f t="shared" si="18"/>
        <v>Summer</v>
      </c>
      <c r="I435">
        <v>25</v>
      </c>
      <c r="J435">
        <v>1014</v>
      </c>
      <c r="K435">
        <f>SUMIFS(J$2:J435,B$2:B435,B435,C$2:C435,C435,G$2:G435,G435)</f>
        <v>5305.7</v>
      </c>
    </row>
    <row r="436" spans="1:11" x14ac:dyDescent="0.25">
      <c r="A436" t="s">
        <v>72</v>
      </c>
      <c r="B436" t="s">
        <v>71</v>
      </c>
      <c r="C436" t="s">
        <v>73</v>
      </c>
      <c r="D436" s="8">
        <v>3</v>
      </c>
      <c r="E436" s="10">
        <v>25209</v>
      </c>
      <c r="F436">
        <f t="shared" si="19"/>
        <v>6</v>
      </c>
      <c r="G436">
        <f t="shared" si="20"/>
        <v>1969</v>
      </c>
      <c r="H436" s="2" t="str">
        <f t="shared" si="18"/>
        <v>Summer</v>
      </c>
      <c r="I436">
        <v>34</v>
      </c>
      <c r="J436">
        <v>1990.1</v>
      </c>
      <c r="K436">
        <f>SUMIFS(J$2:J436,B$2:B436,B436,C$2:C436,C436,G$2:G436,G436)</f>
        <v>7295.7999999999993</v>
      </c>
    </row>
    <row r="437" spans="1:11" x14ac:dyDescent="0.25">
      <c r="A437" t="s">
        <v>72</v>
      </c>
      <c r="B437" t="s">
        <v>71</v>
      </c>
      <c r="C437" t="s">
        <v>73</v>
      </c>
      <c r="D437" s="8">
        <v>3</v>
      </c>
      <c r="E437" s="10">
        <v>25238</v>
      </c>
      <c r="F437">
        <f t="shared" si="19"/>
        <v>35</v>
      </c>
      <c r="G437">
        <f t="shared" si="20"/>
        <v>1969</v>
      </c>
      <c r="H437" s="2" t="str">
        <f t="shared" si="18"/>
        <v>Summer</v>
      </c>
      <c r="I437">
        <v>29</v>
      </c>
      <c r="J437">
        <v>1911.7</v>
      </c>
      <c r="K437">
        <f>SUMIFS(J$2:J437,B$2:B437,B437,C$2:C437,C437,G$2:G437,G437)</f>
        <v>9207.5</v>
      </c>
    </row>
    <row r="438" spans="1:11" x14ac:dyDescent="0.25">
      <c r="A438" t="s">
        <v>72</v>
      </c>
      <c r="B438" t="s">
        <v>71</v>
      </c>
      <c r="C438" t="s">
        <v>73</v>
      </c>
      <c r="D438" s="8">
        <v>3</v>
      </c>
      <c r="E438" s="10">
        <v>25272</v>
      </c>
      <c r="F438">
        <f t="shared" si="19"/>
        <v>69</v>
      </c>
      <c r="G438">
        <f t="shared" si="20"/>
        <v>1969</v>
      </c>
      <c r="H438" s="2" t="str">
        <f t="shared" si="18"/>
        <v>Autumn</v>
      </c>
      <c r="I438">
        <v>34</v>
      </c>
      <c r="J438">
        <v>1653.9</v>
      </c>
      <c r="K438">
        <f>SUMIFS(J$2:J438,B$2:B438,B438,C$2:C438,C438,G$2:G438,G438)</f>
        <v>10861.4</v>
      </c>
    </row>
    <row r="439" spans="1:11" x14ac:dyDescent="0.25">
      <c r="A439" t="s">
        <v>72</v>
      </c>
      <c r="B439" t="s">
        <v>71</v>
      </c>
      <c r="C439" t="s">
        <v>73</v>
      </c>
      <c r="D439" s="8">
        <v>3</v>
      </c>
      <c r="E439" s="10">
        <v>25308</v>
      </c>
      <c r="F439">
        <f t="shared" si="19"/>
        <v>105</v>
      </c>
      <c r="G439">
        <f t="shared" si="20"/>
        <v>1969</v>
      </c>
      <c r="H439" s="2" t="str">
        <f t="shared" si="18"/>
        <v>Autumn</v>
      </c>
      <c r="I439">
        <v>36</v>
      </c>
      <c r="J439">
        <v>1504</v>
      </c>
      <c r="K439">
        <f>SUMIFS(J$2:J439,B$2:B439,B439,C$2:C439,C439,G$2:G439,G439)</f>
        <v>12365.4</v>
      </c>
    </row>
    <row r="440" spans="1:11" x14ac:dyDescent="0.25">
      <c r="A440" t="s">
        <v>72</v>
      </c>
      <c r="B440" t="s">
        <v>71</v>
      </c>
      <c r="C440" t="s">
        <v>73</v>
      </c>
      <c r="D440" s="8">
        <v>3</v>
      </c>
      <c r="E440" s="10">
        <v>25345</v>
      </c>
      <c r="F440">
        <f t="shared" si="19"/>
        <v>142</v>
      </c>
      <c r="G440">
        <f t="shared" si="20"/>
        <v>1969</v>
      </c>
      <c r="H440" s="2" t="str">
        <f t="shared" si="18"/>
        <v>Autumn</v>
      </c>
      <c r="I440">
        <v>37</v>
      </c>
      <c r="J440">
        <v>559.9</v>
      </c>
      <c r="K440">
        <f>SUMIFS(J$2:J440,B$2:B440,B440,C$2:C440,C440,G$2:G440,G440)</f>
        <v>12925.3</v>
      </c>
    </row>
    <row r="441" spans="1:11" x14ac:dyDescent="0.25">
      <c r="A441" t="s">
        <v>72</v>
      </c>
      <c r="B441" t="s">
        <v>71</v>
      </c>
      <c r="C441" t="s">
        <v>73</v>
      </c>
      <c r="D441" s="8">
        <v>3</v>
      </c>
      <c r="E441" s="10">
        <v>25462</v>
      </c>
      <c r="F441">
        <f t="shared" si="19"/>
        <v>259</v>
      </c>
      <c r="G441">
        <f t="shared" si="20"/>
        <v>1970</v>
      </c>
      <c r="H441" s="2" t="str">
        <f t="shared" si="18"/>
        <v>Spring</v>
      </c>
      <c r="I441">
        <v>117</v>
      </c>
      <c r="J441">
        <v>560.20000000000005</v>
      </c>
      <c r="K441">
        <f>SUMIFS(J$2:J441,B$2:B441,B441,C$2:C441,C441,G$2:G441,G441)</f>
        <v>560.20000000000005</v>
      </c>
    </row>
    <row r="442" spans="1:11" x14ac:dyDescent="0.25">
      <c r="A442" t="s">
        <v>72</v>
      </c>
      <c r="B442" t="s">
        <v>71</v>
      </c>
      <c r="C442" t="s">
        <v>73</v>
      </c>
      <c r="D442" s="8">
        <v>3</v>
      </c>
      <c r="E442" s="10">
        <v>25490</v>
      </c>
      <c r="F442">
        <f t="shared" si="19"/>
        <v>287</v>
      </c>
      <c r="G442">
        <f t="shared" si="20"/>
        <v>1970</v>
      </c>
      <c r="H442" s="2" t="str">
        <f t="shared" si="18"/>
        <v>Spring</v>
      </c>
      <c r="I442">
        <v>28</v>
      </c>
      <c r="J442">
        <v>994.8</v>
      </c>
      <c r="K442">
        <f>SUMIFS(J$2:J442,B$2:B442,B442,C$2:C442,C442,G$2:G442,G442)</f>
        <v>1555</v>
      </c>
    </row>
    <row r="443" spans="1:11" x14ac:dyDescent="0.25">
      <c r="A443" t="s">
        <v>72</v>
      </c>
      <c r="B443" t="s">
        <v>71</v>
      </c>
      <c r="C443" t="s">
        <v>73</v>
      </c>
      <c r="D443" s="8">
        <v>3</v>
      </c>
      <c r="E443" s="10">
        <v>25526</v>
      </c>
      <c r="F443">
        <f t="shared" si="19"/>
        <v>323</v>
      </c>
      <c r="G443">
        <f t="shared" si="20"/>
        <v>1970</v>
      </c>
      <c r="H443" s="2" t="str">
        <f t="shared" si="18"/>
        <v>Spring</v>
      </c>
      <c r="I443">
        <v>36</v>
      </c>
      <c r="J443">
        <v>2344.6999999999998</v>
      </c>
      <c r="K443">
        <f>SUMIFS(J$2:J443,B$2:B443,B443,C$2:C443,C443,G$2:G443,G443)</f>
        <v>3899.7</v>
      </c>
    </row>
    <row r="444" spans="1:11" x14ac:dyDescent="0.25">
      <c r="A444" t="s">
        <v>72</v>
      </c>
      <c r="B444" t="s">
        <v>71</v>
      </c>
      <c r="C444" t="s">
        <v>73</v>
      </c>
      <c r="D444" s="8">
        <v>3</v>
      </c>
      <c r="E444" s="10">
        <v>25556</v>
      </c>
      <c r="F444">
        <f t="shared" si="19"/>
        <v>353</v>
      </c>
      <c r="G444">
        <f t="shared" si="20"/>
        <v>1970</v>
      </c>
      <c r="H444" s="2" t="str">
        <f t="shared" si="18"/>
        <v>Summer</v>
      </c>
      <c r="I444">
        <v>30</v>
      </c>
      <c r="J444">
        <v>1905</v>
      </c>
      <c r="K444">
        <f>SUMIFS(J$2:J444,B$2:B444,B444,C$2:C444,C444,G$2:G444,G444)</f>
        <v>5804.7</v>
      </c>
    </row>
    <row r="445" spans="1:11" x14ac:dyDescent="0.25">
      <c r="A445" t="s">
        <v>72</v>
      </c>
      <c r="B445" t="s">
        <v>71</v>
      </c>
      <c r="C445" t="s">
        <v>73</v>
      </c>
      <c r="D445" s="8">
        <v>3</v>
      </c>
      <c r="E445" s="10">
        <v>25588</v>
      </c>
      <c r="F445">
        <f t="shared" si="19"/>
        <v>20</v>
      </c>
      <c r="G445">
        <f t="shared" si="20"/>
        <v>1970</v>
      </c>
      <c r="H445" s="2" t="str">
        <f t="shared" si="18"/>
        <v>Summer</v>
      </c>
      <c r="I445">
        <v>32</v>
      </c>
      <c r="J445">
        <v>2117.5</v>
      </c>
      <c r="K445">
        <f>SUMIFS(J$2:J445,B$2:B445,B445,C$2:C445,C445,G$2:G445,G445)</f>
        <v>7922.2</v>
      </c>
    </row>
    <row r="446" spans="1:11" x14ac:dyDescent="0.25">
      <c r="A446" t="s">
        <v>72</v>
      </c>
      <c r="B446" t="s">
        <v>71</v>
      </c>
      <c r="C446" t="s">
        <v>73</v>
      </c>
      <c r="D446" s="8">
        <v>3</v>
      </c>
      <c r="E446" s="10">
        <v>25616</v>
      </c>
      <c r="F446">
        <f t="shared" si="19"/>
        <v>48</v>
      </c>
      <c r="G446">
        <f t="shared" si="20"/>
        <v>1970</v>
      </c>
      <c r="H446" s="2" t="str">
        <f t="shared" si="18"/>
        <v>Summer</v>
      </c>
      <c r="I446">
        <v>28</v>
      </c>
      <c r="J446">
        <v>1342.8</v>
      </c>
      <c r="K446">
        <f>SUMIFS(J$2:J446,B$2:B446,B446,C$2:C446,C446,G$2:G446,G446)</f>
        <v>9265</v>
      </c>
    </row>
    <row r="447" spans="1:11" x14ac:dyDescent="0.25">
      <c r="A447" t="s">
        <v>72</v>
      </c>
      <c r="B447" t="s">
        <v>71</v>
      </c>
      <c r="C447" t="s">
        <v>73</v>
      </c>
      <c r="D447" s="8">
        <v>3</v>
      </c>
      <c r="E447" s="10">
        <v>25651</v>
      </c>
      <c r="F447">
        <f t="shared" si="19"/>
        <v>83</v>
      </c>
      <c r="G447">
        <f t="shared" si="20"/>
        <v>1970</v>
      </c>
      <c r="H447" s="2" t="str">
        <f t="shared" si="18"/>
        <v>Autumn</v>
      </c>
      <c r="I447">
        <v>35</v>
      </c>
      <c r="J447">
        <v>1764</v>
      </c>
      <c r="K447">
        <f>SUMIFS(J$2:J447,B$2:B447,B447,C$2:C447,C447,G$2:G447,G447)</f>
        <v>11029</v>
      </c>
    </row>
    <row r="448" spans="1:11" x14ac:dyDescent="0.25">
      <c r="A448" t="s">
        <v>72</v>
      </c>
      <c r="B448" t="s">
        <v>71</v>
      </c>
      <c r="C448" t="s">
        <v>73</v>
      </c>
      <c r="D448" s="8">
        <v>3</v>
      </c>
      <c r="E448" s="10">
        <v>25693</v>
      </c>
      <c r="F448">
        <f t="shared" si="19"/>
        <v>125</v>
      </c>
      <c r="G448">
        <f t="shared" si="20"/>
        <v>1970</v>
      </c>
      <c r="H448" s="2" t="str">
        <f t="shared" si="18"/>
        <v>Autumn</v>
      </c>
      <c r="I448">
        <v>42</v>
      </c>
      <c r="J448">
        <v>1527.7</v>
      </c>
      <c r="K448">
        <f>SUMIFS(J$2:J448,B$2:B448,B448,C$2:C448,C448,G$2:G448,G448)</f>
        <v>12556.7</v>
      </c>
    </row>
    <row r="449" spans="1:11" x14ac:dyDescent="0.25">
      <c r="A449" t="s">
        <v>72</v>
      </c>
      <c r="B449" t="s">
        <v>71</v>
      </c>
      <c r="C449" t="s">
        <v>73</v>
      </c>
      <c r="D449" s="8">
        <v>3</v>
      </c>
      <c r="E449" s="10">
        <v>25728</v>
      </c>
      <c r="F449">
        <f t="shared" si="19"/>
        <v>160</v>
      </c>
      <c r="G449">
        <f t="shared" si="20"/>
        <v>1971</v>
      </c>
      <c r="H449" s="2" t="str">
        <f t="shared" si="18"/>
        <v>Winter</v>
      </c>
      <c r="I449">
        <v>35</v>
      </c>
      <c r="J449">
        <v>447.6</v>
      </c>
      <c r="K449">
        <f>SUMIFS(J$2:J449,B$2:B449,B449,C$2:C449,C449,G$2:G449,G449)</f>
        <v>447.6</v>
      </c>
    </row>
    <row r="450" spans="1:11" x14ac:dyDescent="0.25">
      <c r="A450" t="s">
        <v>72</v>
      </c>
      <c r="B450" t="s">
        <v>71</v>
      </c>
      <c r="C450" t="s">
        <v>73</v>
      </c>
      <c r="D450" s="8">
        <v>3</v>
      </c>
      <c r="E450" s="10">
        <v>25829</v>
      </c>
      <c r="F450">
        <f t="shared" si="19"/>
        <v>261</v>
      </c>
      <c r="G450">
        <f t="shared" si="20"/>
        <v>1971</v>
      </c>
      <c r="H450" s="2" t="str">
        <f t="shared" ref="H450:H513" si="21">IF(MONTH(E450)&lt;3,"Summer",IF(MONTH(E450)&lt;6,"Autumn",IF(MONTH(E450)&lt;9,"Winter",IF(MONTH(E450)&lt;12,"Spring","Summer"))))</f>
        <v>Spring</v>
      </c>
      <c r="I450">
        <v>101</v>
      </c>
      <c r="J450">
        <v>1572.1</v>
      </c>
      <c r="K450">
        <f>SUMIFS(J$2:J450,B$2:B450,B450,C$2:C450,C450,G$2:G450,G450)</f>
        <v>2019.6999999999998</v>
      </c>
    </row>
    <row r="451" spans="1:11" x14ac:dyDescent="0.25">
      <c r="A451" t="s">
        <v>72</v>
      </c>
      <c r="B451" t="s">
        <v>71</v>
      </c>
      <c r="C451" t="s">
        <v>73</v>
      </c>
      <c r="D451" s="8">
        <v>3</v>
      </c>
      <c r="E451" s="10">
        <v>25855</v>
      </c>
      <c r="F451">
        <f t="shared" ref="F451:F514" si="22">E451-DATE(YEAR(E451),1,0)</f>
        <v>287</v>
      </c>
      <c r="G451">
        <f t="shared" ref="G451:G514" si="23">YEAR(E451)+IF(MONTH(E451)&lt;6,0,1)</f>
        <v>1971</v>
      </c>
      <c r="H451" s="2" t="str">
        <f t="shared" si="21"/>
        <v>Spring</v>
      </c>
      <c r="I451">
        <v>26</v>
      </c>
      <c r="J451">
        <v>1426.3</v>
      </c>
      <c r="K451">
        <f>SUMIFS(J$2:J451,B$2:B451,B451,C$2:C451,C451,G$2:G451,G451)</f>
        <v>3446</v>
      </c>
    </row>
    <row r="452" spans="1:11" x14ac:dyDescent="0.25">
      <c r="A452" t="s">
        <v>72</v>
      </c>
      <c r="B452" t="s">
        <v>71</v>
      </c>
      <c r="C452" t="s">
        <v>73</v>
      </c>
      <c r="D452" s="8">
        <v>3</v>
      </c>
      <c r="E452" s="10">
        <v>25883</v>
      </c>
      <c r="F452">
        <f t="shared" si="22"/>
        <v>315</v>
      </c>
      <c r="G452">
        <f t="shared" si="23"/>
        <v>1971</v>
      </c>
      <c r="H452" s="2" t="str">
        <f t="shared" si="21"/>
        <v>Spring</v>
      </c>
      <c r="I452">
        <v>28</v>
      </c>
      <c r="J452">
        <v>1694.5</v>
      </c>
      <c r="K452">
        <f>SUMIFS(J$2:J452,B$2:B452,B452,C$2:C452,C452,G$2:G452,G452)</f>
        <v>5140.5</v>
      </c>
    </row>
    <row r="453" spans="1:11" x14ac:dyDescent="0.25">
      <c r="A453" t="s">
        <v>72</v>
      </c>
      <c r="B453" t="s">
        <v>71</v>
      </c>
      <c r="C453" t="s">
        <v>73</v>
      </c>
      <c r="D453" s="8">
        <v>3</v>
      </c>
      <c r="E453" s="10">
        <v>25912</v>
      </c>
      <c r="F453">
        <f t="shared" si="22"/>
        <v>344</v>
      </c>
      <c r="G453">
        <f t="shared" si="23"/>
        <v>1971</v>
      </c>
      <c r="H453" s="2" t="str">
        <f t="shared" si="21"/>
        <v>Summer</v>
      </c>
      <c r="I453">
        <v>29</v>
      </c>
      <c r="J453">
        <v>1637.6</v>
      </c>
      <c r="K453">
        <f>SUMIFS(J$2:J453,B$2:B453,B453,C$2:C453,C453,G$2:G453,G453)</f>
        <v>6778.1</v>
      </c>
    </row>
    <row r="454" spans="1:11" x14ac:dyDescent="0.25">
      <c r="A454" t="s">
        <v>72</v>
      </c>
      <c r="B454" t="s">
        <v>71</v>
      </c>
      <c r="C454" t="s">
        <v>73</v>
      </c>
      <c r="D454" s="8">
        <v>3</v>
      </c>
      <c r="E454" s="10">
        <v>25947</v>
      </c>
      <c r="F454">
        <f t="shared" si="22"/>
        <v>14</v>
      </c>
      <c r="G454">
        <f t="shared" si="23"/>
        <v>1971</v>
      </c>
      <c r="H454" s="2" t="str">
        <f t="shared" si="21"/>
        <v>Summer</v>
      </c>
      <c r="I454">
        <v>35</v>
      </c>
      <c r="J454">
        <v>1877.7</v>
      </c>
      <c r="K454">
        <f>SUMIFS(J$2:J454,B$2:B454,B454,C$2:C454,C454,G$2:G454,G454)</f>
        <v>8655.8000000000011</v>
      </c>
    </row>
    <row r="455" spans="1:11" x14ac:dyDescent="0.25">
      <c r="A455" t="s">
        <v>72</v>
      </c>
      <c r="B455" t="s">
        <v>71</v>
      </c>
      <c r="C455" t="s">
        <v>73</v>
      </c>
      <c r="D455" s="8">
        <v>3</v>
      </c>
      <c r="E455" s="10">
        <v>25973</v>
      </c>
      <c r="F455">
        <f t="shared" si="22"/>
        <v>40</v>
      </c>
      <c r="G455">
        <f t="shared" si="23"/>
        <v>1971</v>
      </c>
      <c r="H455" s="2" t="str">
        <f t="shared" si="21"/>
        <v>Summer</v>
      </c>
      <c r="I455">
        <v>26</v>
      </c>
      <c r="J455">
        <v>1594.6</v>
      </c>
      <c r="K455">
        <f>SUMIFS(J$2:J455,B$2:B455,B455,C$2:C455,C455,G$2:G455,G455)</f>
        <v>10250.400000000001</v>
      </c>
    </row>
    <row r="456" spans="1:11" x14ac:dyDescent="0.25">
      <c r="A456" t="s">
        <v>72</v>
      </c>
      <c r="B456" t="s">
        <v>71</v>
      </c>
      <c r="C456" t="s">
        <v>73</v>
      </c>
      <c r="D456" s="8">
        <v>3</v>
      </c>
      <c r="E456" s="10">
        <v>26004</v>
      </c>
      <c r="F456">
        <f t="shared" si="22"/>
        <v>71</v>
      </c>
      <c r="G456">
        <f t="shared" si="23"/>
        <v>1971</v>
      </c>
      <c r="H456" s="2" t="str">
        <f t="shared" si="21"/>
        <v>Autumn</v>
      </c>
      <c r="I456">
        <v>31</v>
      </c>
      <c r="J456">
        <v>1598.4</v>
      </c>
      <c r="K456">
        <f>SUMIFS(J$2:J456,B$2:B456,B456,C$2:C456,C456,G$2:G456,G456)</f>
        <v>11848.800000000001</v>
      </c>
    </row>
    <row r="457" spans="1:11" x14ac:dyDescent="0.25">
      <c r="A457" t="s">
        <v>72</v>
      </c>
      <c r="B457" t="s">
        <v>71</v>
      </c>
      <c r="C457" t="s">
        <v>73</v>
      </c>
      <c r="D457" s="8">
        <v>3</v>
      </c>
      <c r="E457" s="10">
        <v>26046</v>
      </c>
      <c r="F457">
        <f t="shared" si="22"/>
        <v>113</v>
      </c>
      <c r="G457">
        <f t="shared" si="23"/>
        <v>1971</v>
      </c>
      <c r="H457" s="2" t="str">
        <f t="shared" si="21"/>
        <v>Autumn</v>
      </c>
      <c r="I457">
        <v>42</v>
      </c>
      <c r="J457">
        <v>1354</v>
      </c>
      <c r="K457">
        <f>SUMIFS(J$2:J457,B$2:B457,B457,C$2:C457,C457,G$2:G457,G457)</f>
        <v>13202.800000000001</v>
      </c>
    </row>
    <row r="458" spans="1:11" x14ac:dyDescent="0.25">
      <c r="A458" t="s">
        <v>72</v>
      </c>
      <c r="B458" t="s">
        <v>71</v>
      </c>
      <c r="C458" t="s">
        <v>73</v>
      </c>
      <c r="D458" s="8">
        <v>3</v>
      </c>
      <c r="E458" s="10">
        <v>26100</v>
      </c>
      <c r="F458">
        <f t="shared" si="22"/>
        <v>167</v>
      </c>
      <c r="G458">
        <f t="shared" si="23"/>
        <v>1972</v>
      </c>
      <c r="H458" s="2" t="str">
        <f t="shared" si="21"/>
        <v>Winter</v>
      </c>
      <c r="I458">
        <v>54</v>
      </c>
      <c r="J458">
        <v>480.5</v>
      </c>
      <c r="K458">
        <f>SUMIFS(J$2:J458,B$2:B458,B458,C$2:C458,C458,G$2:G458,G458)</f>
        <v>480.5</v>
      </c>
    </row>
    <row r="459" spans="1:11" x14ac:dyDescent="0.25">
      <c r="A459" t="s">
        <v>72</v>
      </c>
      <c r="B459" t="s">
        <v>71</v>
      </c>
      <c r="C459" t="s">
        <v>73</v>
      </c>
      <c r="D459" s="8">
        <v>3</v>
      </c>
      <c r="E459" s="10">
        <v>26186</v>
      </c>
      <c r="F459">
        <f t="shared" si="22"/>
        <v>253</v>
      </c>
      <c r="G459">
        <f t="shared" si="23"/>
        <v>1972</v>
      </c>
      <c r="H459" s="2" t="str">
        <f t="shared" si="21"/>
        <v>Spring</v>
      </c>
      <c r="I459">
        <v>86</v>
      </c>
      <c r="J459">
        <v>488</v>
      </c>
      <c r="K459">
        <f>SUMIFS(J$2:J459,B$2:B459,B459,C$2:C459,C459,G$2:G459,G459)</f>
        <v>968.5</v>
      </c>
    </row>
    <row r="460" spans="1:11" x14ac:dyDescent="0.25">
      <c r="A460" t="s">
        <v>72</v>
      </c>
      <c r="B460" t="s">
        <v>71</v>
      </c>
      <c r="C460" t="s">
        <v>73</v>
      </c>
      <c r="D460" s="8">
        <v>3</v>
      </c>
      <c r="E460" s="10">
        <v>26218</v>
      </c>
      <c r="F460">
        <f t="shared" si="22"/>
        <v>285</v>
      </c>
      <c r="G460">
        <f t="shared" si="23"/>
        <v>1972</v>
      </c>
      <c r="H460" s="2" t="str">
        <f t="shared" si="21"/>
        <v>Spring</v>
      </c>
      <c r="I460">
        <v>32</v>
      </c>
      <c r="J460">
        <v>1306.8</v>
      </c>
      <c r="K460">
        <f>SUMIFS(J$2:J460,B$2:B460,B460,C$2:C460,C460,G$2:G460,G460)</f>
        <v>2275.3000000000002</v>
      </c>
    </row>
    <row r="461" spans="1:11" x14ac:dyDescent="0.25">
      <c r="A461" t="s">
        <v>72</v>
      </c>
      <c r="B461" t="s">
        <v>71</v>
      </c>
      <c r="C461" t="s">
        <v>73</v>
      </c>
      <c r="D461" s="8">
        <v>3</v>
      </c>
      <c r="E461" s="10">
        <v>26246</v>
      </c>
      <c r="F461">
        <f t="shared" si="22"/>
        <v>313</v>
      </c>
      <c r="G461">
        <f t="shared" si="23"/>
        <v>1972</v>
      </c>
      <c r="H461" s="2" t="str">
        <f t="shared" si="21"/>
        <v>Spring</v>
      </c>
      <c r="I461">
        <v>28</v>
      </c>
      <c r="J461">
        <v>2047.9</v>
      </c>
      <c r="K461">
        <f>SUMIFS(J$2:J461,B$2:B461,B461,C$2:C461,C461,G$2:G461,G461)</f>
        <v>4323.2000000000007</v>
      </c>
    </row>
    <row r="462" spans="1:11" x14ac:dyDescent="0.25">
      <c r="A462" t="s">
        <v>72</v>
      </c>
      <c r="B462" t="s">
        <v>71</v>
      </c>
      <c r="C462" t="s">
        <v>73</v>
      </c>
      <c r="D462" s="8">
        <v>3</v>
      </c>
      <c r="E462" s="10">
        <v>26275</v>
      </c>
      <c r="F462">
        <f t="shared" si="22"/>
        <v>342</v>
      </c>
      <c r="G462">
        <f t="shared" si="23"/>
        <v>1972</v>
      </c>
      <c r="H462" s="2" t="str">
        <f t="shared" si="21"/>
        <v>Summer</v>
      </c>
      <c r="I462">
        <v>29</v>
      </c>
      <c r="J462">
        <v>1931.5</v>
      </c>
      <c r="K462">
        <f>SUMIFS(J$2:J462,B$2:B462,B462,C$2:C462,C462,G$2:G462,G462)</f>
        <v>6254.7000000000007</v>
      </c>
    </row>
    <row r="463" spans="1:11" x14ac:dyDescent="0.25">
      <c r="A463" t="s">
        <v>72</v>
      </c>
      <c r="B463" t="s">
        <v>71</v>
      </c>
      <c r="C463" t="s">
        <v>73</v>
      </c>
      <c r="D463" s="8">
        <v>3</v>
      </c>
      <c r="E463" s="10">
        <v>26308</v>
      </c>
      <c r="F463">
        <f t="shared" si="22"/>
        <v>10</v>
      </c>
      <c r="G463">
        <f t="shared" si="23"/>
        <v>1972</v>
      </c>
      <c r="H463" s="2" t="str">
        <f t="shared" si="21"/>
        <v>Summer</v>
      </c>
      <c r="I463">
        <v>33</v>
      </c>
      <c r="J463">
        <v>2101.6</v>
      </c>
      <c r="K463">
        <f>SUMIFS(J$2:J463,B$2:B463,B463,C$2:C463,C463,G$2:G463,G463)</f>
        <v>8356.3000000000011</v>
      </c>
    </row>
    <row r="464" spans="1:11" x14ac:dyDescent="0.25">
      <c r="A464" t="s">
        <v>72</v>
      </c>
      <c r="B464" t="s">
        <v>71</v>
      </c>
      <c r="C464" t="s">
        <v>73</v>
      </c>
      <c r="D464" s="8">
        <v>3</v>
      </c>
      <c r="E464" s="10">
        <v>26343</v>
      </c>
      <c r="F464">
        <f t="shared" si="22"/>
        <v>45</v>
      </c>
      <c r="G464">
        <f t="shared" si="23"/>
        <v>1972</v>
      </c>
      <c r="H464" s="2" t="str">
        <f t="shared" si="21"/>
        <v>Summer</v>
      </c>
      <c r="I464">
        <v>35</v>
      </c>
      <c r="J464">
        <v>1752.2</v>
      </c>
      <c r="K464">
        <f>SUMIFS(J$2:J464,B$2:B464,B464,C$2:C464,C464,G$2:G464,G464)</f>
        <v>10108.500000000002</v>
      </c>
    </row>
    <row r="465" spans="1:11" x14ac:dyDescent="0.25">
      <c r="A465" t="s">
        <v>72</v>
      </c>
      <c r="B465" t="s">
        <v>71</v>
      </c>
      <c r="C465" t="s">
        <v>73</v>
      </c>
      <c r="D465" s="8">
        <v>3</v>
      </c>
      <c r="E465" s="10">
        <v>26373</v>
      </c>
      <c r="F465">
        <f t="shared" si="22"/>
        <v>75</v>
      </c>
      <c r="G465">
        <f t="shared" si="23"/>
        <v>1972</v>
      </c>
      <c r="H465" s="2" t="str">
        <f t="shared" si="21"/>
        <v>Autumn</v>
      </c>
      <c r="I465">
        <v>30</v>
      </c>
      <c r="J465">
        <v>1489.1</v>
      </c>
      <c r="K465">
        <f>SUMIFS(J$2:J465,B$2:B465,B465,C$2:C465,C465,G$2:G465,G465)</f>
        <v>11597.600000000002</v>
      </c>
    </row>
    <row r="466" spans="1:11" x14ac:dyDescent="0.25">
      <c r="A466" t="s">
        <v>72</v>
      </c>
      <c r="B466" t="s">
        <v>71</v>
      </c>
      <c r="C466" t="s">
        <v>73</v>
      </c>
      <c r="D466" s="8">
        <v>3</v>
      </c>
      <c r="E466" s="10">
        <v>26409</v>
      </c>
      <c r="F466">
        <f t="shared" si="22"/>
        <v>111</v>
      </c>
      <c r="G466">
        <f t="shared" si="23"/>
        <v>1972</v>
      </c>
      <c r="H466" s="2" t="str">
        <f t="shared" si="21"/>
        <v>Autumn</v>
      </c>
      <c r="I466">
        <v>36</v>
      </c>
      <c r="J466">
        <v>976.1</v>
      </c>
      <c r="K466">
        <f>SUMIFS(J$2:J466,B$2:B466,B466,C$2:C466,C466,G$2:G466,G466)</f>
        <v>12573.700000000003</v>
      </c>
    </row>
    <row r="467" spans="1:11" x14ac:dyDescent="0.25">
      <c r="A467" t="s">
        <v>72</v>
      </c>
      <c r="B467" t="s">
        <v>71</v>
      </c>
      <c r="C467" t="s">
        <v>73</v>
      </c>
      <c r="D467" s="8">
        <v>3</v>
      </c>
      <c r="E467" s="10">
        <v>26471</v>
      </c>
      <c r="F467">
        <f t="shared" si="22"/>
        <v>173</v>
      </c>
      <c r="G467">
        <f t="shared" si="23"/>
        <v>1973</v>
      </c>
      <c r="H467" s="2" t="str">
        <f t="shared" si="21"/>
        <v>Winter</v>
      </c>
      <c r="I467">
        <v>62</v>
      </c>
      <c r="J467">
        <v>686.5</v>
      </c>
      <c r="K467">
        <f>SUMIFS(J$2:J467,B$2:B467,B467,C$2:C467,C467,G$2:G467,G467)</f>
        <v>686.5</v>
      </c>
    </row>
    <row r="468" spans="1:11" x14ac:dyDescent="0.25">
      <c r="A468" t="s">
        <v>72</v>
      </c>
      <c r="B468" t="s">
        <v>71</v>
      </c>
      <c r="C468" t="s">
        <v>73</v>
      </c>
      <c r="D468" s="8">
        <v>3</v>
      </c>
      <c r="E468" s="10">
        <v>26561</v>
      </c>
      <c r="F468">
        <f t="shared" si="22"/>
        <v>263</v>
      </c>
      <c r="G468">
        <f t="shared" si="23"/>
        <v>1973</v>
      </c>
      <c r="H468" s="2" t="str">
        <f t="shared" si="21"/>
        <v>Spring</v>
      </c>
      <c r="I468">
        <v>90</v>
      </c>
      <c r="J468">
        <v>1076.7</v>
      </c>
      <c r="K468">
        <f>SUMIFS(J$2:J468,B$2:B468,B468,C$2:C468,C468,G$2:G468,G468)</f>
        <v>1763.2</v>
      </c>
    </row>
    <row r="469" spans="1:11" x14ac:dyDescent="0.25">
      <c r="A469" t="s">
        <v>72</v>
      </c>
      <c r="B469" t="s">
        <v>71</v>
      </c>
      <c r="C469" t="s">
        <v>73</v>
      </c>
      <c r="D469" s="8">
        <v>3</v>
      </c>
      <c r="E469" s="10">
        <v>26597</v>
      </c>
      <c r="F469">
        <f t="shared" si="22"/>
        <v>299</v>
      </c>
      <c r="G469">
        <f t="shared" si="23"/>
        <v>1973</v>
      </c>
      <c r="H469" s="2" t="str">
        <f t="shared" si="21"/>
        <v>Spring</v>
      </c>
      <c r="I469">
        <v>36</v>
      </c>
      <c r="J469">
        <v>1670.6</v>
      </c>
      <c r="K469">
        <f>SUMIFS(J$2:J469,B$2:B469,B469,C$2:C469,C469,G$2:G469,G469)</f>
        <v>3433.8</v>
      </c>
    </row>
    <row r="470" spans="1:11" x14ac:dyDescent="0.25">
      <c r="A470" t="s">
        <v>72</v>
      </c>
      <c r="B470" t="s">
        <v>71</v>
      </c>
      <c r="C470" t="s">
        <v>73</v>
      </c>
      <c r="D470" s="8">
        <v>3</v>
      </c>
      <c r="E470" s="10">
        <v>26626</v>
      </c>
      <c r="F470">
        <f t="shared" si="22"/>
        <v>328</v>
      </c>
      <c r="G470">
        <f t="shared" si="23"/>
        <v>1973</v>
      </c>
      <c r="H470" s="2" t="str">
        <f t="shared" si="21"/>
        <v>Spring</v>
      </c>
      <c r="I470">
        <v>29</v>
      </c>
      <c r="J470">
        <v>1504.5</v>
      </c>
      <c r="K470">
        <f>SUMIFS(J$2:J470,B$2:B470,B470,C$2:C470,C470,G$2:G470,G470)</f>
        <v>4938.3</v>
      </c>
    </row>
    <row r="471" spans="1:11" x14ac:dyDescent="0.25">
      <c r="A471" t="s">
        <v>72</v>
      </c>
      <c r="B471" t="s">
        <v>71</v>
      </c>
      <c r="C471" t="s">
        <v>73</v>
      </c>
      <c r="D471" s="8">
        <v>3</v>
      </c>
      <c r="E471" s="10">
        <v>26647</v>
      </c>
      <c r="F471">
        <f t="shared" si="22"/>
        <v>349</v>
      </c>
      <c r="G471">
        <f t="shared" si="23"/>
        <v>1973</v>
      </c>
      <c r="H471" s="2" t="str">
        <f t="shared" si="21"/>
        <v>Summer</v>
      </c>
      <c r="I471">
        <v>21</v>
      </c>
      <c r="J471">
        <v>892</v>
      </c>
      <c r="K471">
        <f>SUMIFS(J$2:J471,B$2:B471,B471,C$2:C471,C471,G$2:G471,G471)</f>
        <v>5830.3</v>
      </c>
    </row>
    <row r="472" spans="1:11" x14ac:dyDescent="0.25">
      <c r="A472" t="s">
        <v>72</v>
      </c>
      <c r="B472" t="s">
        <v>71</v>
      </c>
      <c r="C472" t="s">
        <v>73</v>
      </c>
      <c r="D472" s="8">
        <v>3</v>
      </c>
      <c r="E472" s="10">
        <v>26682</v>
      </c>
      <c r="F472">
        <f t="shared" si="22"/>
        <v>18</v>
      </c>
      <c r="G472">
        <f t="shared" si="23"/>
        <v>1973</v>
      </c>
      <c r="H472" s="2" t="str">
        <f t="shared" si="21"/>
        <v>Summer</v>
      </c>
      <c r="I472">
        <v>35</v>
      </c>
      <c r="J472">
        <v>2133.6999999999998</v>
      </c>
      <c r="K472">
        <f>SUMIFS(J$2:J472,B$2:B472,B472,C$2:C472,C472,G$2:G472,G472)</f>
        <v>7964</v>
      </c>
    </row>
    <row r="473" spans="1:11" x14ac:dyDescent="0.25">
      <c r="A473" t="s">
        <v>72</v>
      </c>
      <c r="B473" t="s">
        <v>71</v>
      </c>
      <c r="C473" t="s">
        <v>73</v>
      </c>
      <c r="D473" s="8">
        <v>3</v>
      </c>
      <c r="E473" s="10">
        <v>26711</v>
      </c>
      <c r="F473">
        <f t="shared" si="22"/>
        <v>47</v>
      </c>
      <c r="G473">
        <f t="shared" si="23"/>
        <v>1973</v>
      </c>
      <c r="H473" s="2" t="str">
        <f t="shared" si="21"/>
        <v>Summer</v>
      </c>
      <c r="I473">
        <v>29</v>
      </c>
      <c r="J473">
        <v>1332.5</v>
      </c>
      <c r="K473">
        <f>SUMIFS(J$2:J473,B$2:B473,B473,C$2:C473,C473,G$2:G473,G473)</f>
        <v>9296.5</v>
      </c>
    </row>
    <row r="474" spans="1:11" x14ac:dyDescent="0.25">
      <c r="A474" t="s">
        <v>72</v>
      </c>
      <c r="B474" t="s">
        <v>71</v>
      </c>
      <c r="C474" t="s">
        <v>73</v>
      </c>
      <c r="D474" s="8">
        <v>3</v>
      </c>
      <c r="E474" s="10">
        <v>26743</v>
      </c>
      <c r="F474">
        <f t="shared" si="22"/>
        <v>79</v>
      </c>
      <c r="G474">
        <f t="shared" si="23"/>
        <v>1973</v>
      </c>
      <c r="H474" s="2" t="str">
        <f t="shared" si="21"/>
        <v>Autumn</v>
      </c>
      <c r="I474">
        <v>32</v>
      </c>
      <c r="J474">
        <v>1454.7</v>
      </c>
      <c r="K474">
        <f>SUMIFS(J$2:J474,B$2:B474,B474,C$2:C474,C474,G$2:G474,G474)</f>
        <v>10751.2</v>
      </c>
    </row>
    <row r="475" spans="1:11" x14ac:dyDescent="0.25">
      <c r="A475" t="s">
        <v>72</v>
      </c>
      <c r="B475" t="s">
        <v>71</v>
      </c>
      <c r="C475" t="s">
        <v>73</v>
      </c>
      <c r="D475" s="8">
        <v>3</v>
      </c>
      <c r="E475" s="10">
        <v>26786</v>
      </c>
      <c r="F475">
        <f t="shared" si="22"/>
        <v>122</v>
      </c>
      <c r="G475">
        <f t="shared" si="23"/>
        <v>1973</v>
      </c>
      <c r="H475" s="2" t="str">
        <f t="shared" si="21"/>
        <v>Autumn</v>
      </c>
      <c r="I475">
        <v>43</v>
      </c>
      <c r="J475">
        <v>1029.7</v>
      </c>
      <c r="K475">
        <f>SUMIFS(J$2:J475,B$2:B475,B475,C$2:C475,C475,G$2:G475,G475)</f>
        <v>11780.900000000001</v>
      </c>
    </row>
    <row r="476" spans="1:11" x14ac:dyDescent="0.25">
      <c r="A476" t="s">
        <v>72</v>
      </c>
      <c r="B476" t="s">
        <v>71</v>
      </c>
      <c r="C476" t="s">
        <v>73</v>
      </c>
      <c r="D476" s="8">
        <v>3</v>
      </c>
      <c r="E476" s="10">
        <v>26835</v>
      </c>
      <c r="F476">
        <f t="shared" si="22"/>
        <v>171</v>
      </c>
      <c r="G476">
        <f t="shared" si="23"/>
        <v>1974</v>
      </c>
      <c r="H476" s="2" t="str">
        <f t="shared" si="21"/>
        <v>Winter</v>
      </c>
      <c r="I476">
        <v>49</v>
      </c>
      <c r="J476">
        <v>191.9</v>
      </c>
      <c r="K476">
        <f>SUMIFS(J$2:J476,B$2:B476,B476,C$2:C476,C476,G$2:G476,G476)</f>
        <v>191.9</v>
      </c>
    </row>
    <row r="477" spans="1:11" x14ac:dyDescent="0.25">
      <c r="A477" t="s">
        <v>72</v>
      </c>
      <c r="B477" t="s">
        <v>71</v>
      </c>
      <c r="C477" t="s">
        <v>73</v>
      </c>
      <c r="D477" s="8">
        <v>3</v>
      </c>
      <c r="E477" s="10">
        <v>26911</v>
      </c>
      <c r="F477">
        <f t="shared" si="22"/>
        <v>247</v>
      </c>
      <c r="G477">
        <f t="shared" si="23"/>
        <v>1974</v>
      </c>
      <c r="H477" s="2" t="str">
        <f t="shared" si="21"/>
        <v>Spring</v>
      </c>
      <c r="I477">
        <v>76</v>
      </c>
      <c r="J477">
        <v>641.1</v>
      </c>
      <c r="K477">
        <f>SUMIFS(J$2:J477,B$2:B477,B477,C$2:C477,C477,G$2:G477,G477)</f>
        <v>833</v>
      </c>
    </row>
    <row r="478" spans="1:11" x14ac:dyDescent="0.25">
      <c r="A478" t="s">
        <v>72</v>
      </c>
      <c r="B478" t="s">
        <v>71</v>
      </c>
      <c r="C478" t="s">
        <v>73</v>
      </c>
      <c r="D478" s="8">
        <v>3</v>
      </c>
      <c r="E478" s="10">
        <v>26948</v>
      </c>
      <c r="F478">
        <f t="shared" si="22"/>
        <v>284</v>
      </c>
      <c r="G478">
        <f t="shared" si="23"/>
        <v>1974</v>
      </c>
      <c r="H478" s="2" t="str">
        <f t="shared" si="21"/>
        <v>Spring</v>
      </c>
      <c r="I478">
        <v>37</v>
      </c>
      <c r="J478">
        <v>1874.9</v>
      </c>
      <c r="K478">
        <f>SUMIFS(J$2:J478,B$2:B478,B478,C$2:C478,C478,G$2:G478,G478)</f>
        <v>2707.9</v>
      </c>
    </row>
    <row r="479" spans="1:11" x14ac:dyDescent="0.25">
      <c r="A479" t="s">
        <v>72</v>
      </c>
      <c r="B479" t="s">
        <v>71</v>
      </c>
      <c r="C479" t="s">
        <v>73</v>
      </c>
      <c r="D479" s="8">
        <v>3</v>
      </c>
      <c r="E479" s="10">
        <v>26980</v>
      </c>
      <c r="F479">
        <f t="shared" si="22"/>
        <v>316</v>
      </c>
      <c r="G479">
        <f t="shared" si="23"/>
        <v>1974</v>
      </c>
      <c r="H479" s="2" t="str">
        <f t="shared" si="21"/>
        <v>Spring</v>
      </c>
      <c r="I479">
        <v>32</v>
      </c>
      <c r="J479">
        <v>1877.3</v>
      </c>
      <c r="K479">
        <f>SUMIFS(J$2:J479,B$2:B479,B479,C$2:C479,C479,G$2:G479,G479)</f>
        <v>4585.2</v>
      </c>
    </row>
    <row r="480" spans="1:11" x14ac:dyDescent="0.25">
      <c r="A480" t="s">
        <v>72</v>
      </c>
      <c r="B480" t="s">
        <v>71</v>
      </c>
      <c r="C480" t="s">
        <v>73</v>
      </c>
      <c r="D480" s="8">
        <v>3</v>
      </c>
      <c r="E480" s="10">
        <v>27008</v>
      </c>
      <c r="F480">
        <f t="shared" si="22"/>
        <v>344</v>
      </c>
      <c r="G480">
        <f t="shared" si="23"/>
        <v>1974</v>
      </c>
      <c r="H480" s="2" t="str">
        <f t="shared" si="21"/>
        <v>Summer</v>
      </c>
      <c r="I480">
        <v>28</v>
      </c>
      <c r="J480">
        <v>1494.5</v>
      </c>
      <c r="K480">
        <f>SUMIFS(J$2:J480,B$2:B480,B480,C$2:C480,C480,G$2:G480,G480)</f>
        <v>6079.7</v>
      </c>
    </row>
    <row r="481" spans="1:11" x14ac:dyDescent="0.25">
      <c r="A481" t="s">
        <v>72</v>
      </c>
      <c r="B481" t="s">
        <v>71</v>
      </c>
      <c r="C481" t="s">
        <v>73</v>
      </c>
      <c r="D481" s="8">
        <v>3</v>
      </c>
      <c r="E481" s="10">
        <v>27047</v>
      </c>
      <c r="F481">
        <f t="shared" si="22"/>
        <v>18</v>
      </c>
      <c r="G481">
        <f t="shared" si="23"/>
        <v>1974</v>
      </c>
      <c r="H481" s="2" t="str">
        <f t="shared" si="21"/>
        <v>Summer</v>
      </c>
      <c r="I481">
        <v>39</v>
      </c>
      <c r="J481">
        <v>2183.6</v>
      </c>
      <c r="K481">
        <f>SUMIFS(J$2:J481,B$2:B481,B481,C$2:C481,C481,G$2:G481,G481)</f>
        <v>8263.2999999999993</v>
      </c>
    </row>
    <row r="482" spans="1:11" x14ac:dyDescent="0.25">
      <c r="A482" t="s">
        <v>72</v>
      </c>
      <c r="B482" t="s">
        <v>71</v>
      </c>
      <c r="C482" t="s">
        <v>73</v>
      </c>
      <c r="D482" s="8">
        <v>3</v>
      </c>
      <c r="E482" s="10">
        <v>27074</v>
      </c>
      <c r="F482">
        <f t="shared" si="22"/>
        <v>45</v>
      </c>
      <c r="G482">
        <f t="shared" si="23"/>
        <v>1974</v>
      </c>
      <c r="H482" s="2" t="str">
        <f t="shared" si="21"/>
        <v>Summer</v>
      </c>
      <c r="I482">
        <v>27</v>
      </c>
      <c r="J482">
        <v>1408</v>
      </c>
      <c r="K482">
        <f>SUMIFS(J$2:J482,B$2:B482,B482,C$2:C482,C482,G$2:G482,G482)</f>
        <v>9671.2999999999993</v>
      </c>
    </row>
    <row r="483" spans="1:11" x14ac:dyDescent="0.25">
      <c r="A483" t="s">
        <v>72</v>
      </c>
      <c r="B483" t="s">
        <v>71</v>
      </c>
      <c r="C483" t="s">
        <v>73</v>
      </c>
      <c r="D483" s="8">
        <v>3</v>
      </c>
      <c r="E483" s="10">
        <v>27109</v>
      </c>
      <c r="F483">
        <f t="shared" si="22"/>
        <v>80</v>
      </c>
      <c r="G483">
        <f t="shared" si="23"/>
        <v>1974</v>
      </c>
      <c r="H483" s="2" t="str">
        <f t="shared" si="21"/>
        <v>Autumn</v>
      </c>
      <c r="I483">
        <v>35</v>
      </c>
      <c r="J483">
        <v>1517</v>
      </c>
      <c r="K483">
        <f>SUMIFS(J$2:J483,B$2:B483,B483,C$2:C483,C483,G$2:G483,G483)</f>
        <v>11188.3</v>
      </c>
    </row>
    <row r="484" spans="1:11" x14ac:dyDescent="0.25">
      <c r="A484" t="s">
        <v>72</v>
      </c>
      <c r="B484" t="s">
        <v>71</v>
      </c>
      <c r="C484" t="s">
        <v>73</v>
      </c>
      <c r="D484" s="8">
        <v>3</v>
      </c>
      <c r="E484" s="10">
        <v>27151</v>
      </c>
      <c r="F484">
        <f t="shared" si="22"/>
        <v>122</v>
      </c>
      <c r="G484">
        <f t="shared" si="23"/>
        <v>1974</v>
      </c>
      <c r="H484" s="2" t="str">
        <f t="shared" si="21"/>
        <v>Autumn</v>
      </c>
      <c r="I484">
        <v>42</v>
      </c>
      <c r="J484">
        <v>1728.2</v>
      </c>
      <c r="K484">
        <f>SUMIFS(J$2:J484,B$2:B484,B484,C$2:C484,C484,G$2:G484,G484)</f>
        <v>12916.5</v>
      </c>
    </row>
    <row r="485" spans="1:11" x14ac:dyDescent="0.25">
      <c r="A485" t="s">
        <v>72</v>
      </c>
      <c r="B485" t="s">
        <v>71</v>
      </c>
      <c r="C485" t="s">
        <v>73</v>
      </c>
      <c r="D485" s="8">
        <v>3</v>
      </c>
      <c r="E485" s="10">
        <v>27284</v>
      </c>
      <c r="F485">
        <f t="shared" si="22"/>
        <v>255</v>
      </c>
      <c r="G485">
        <f t="shared" si="23"/>
        <v>1975</v>
      </c>
      <c r="H485" s="2" t="str">
        <f t="shared" si="21"/>
        <v>Spring</v>
      </c>
      <c r="I485">
        <v>133</v>
      </c>
      <c r="J485">
        <v>795</v>
      </c>
      <c r="K485">
        <f>SUMIFS(J$2:J485,B$2:B485,B485,C$2:C485,C485,G$2:G485,G485)</f>
        <v>795</v>
      </c>
    </row>
    <row r="486" spans="1:11" x14ac:dyDescent="0.25">
      <c r="A486" t="s">
        <v>72</v>
      </c>
      <c r="B486" t="s">
        <v>71</v>
      </c>
      <c r="C486" t="s">
        <v>73</v>
      </c>
      <c r="D486" s="8">
        <v>3</v>
      </c>
      <c r="E486" s="10">
        <v>27309</v>
      </c>
      <c r="F486">
        <f t="shared" si="22"/>
        <v>280</v>
      </c>
      <c r="G486">
        <f t="shared" si="23"/>
        <v>1975</v>
      </c>
      <c r="H486" s="2" t="str">
        <f t="shared" si="21"/>
        <v>Spring</v>
      </c>
      <c r="I486">
        <v>25</v>
      </c>
      <c r="J486">
        <v>1093.9000000000001</v>
      </c>
      <c r="K486">
        <f>SUMIFS(J$2:J486,B$2:B486,B486,C$2:C486,C486,G$2:G486,G486)</f>
        <v>1888.9</v>
      </c>
    </row>
    <row r="487" spans="1:11" x14ac:dyDescent="0.25">
      <c r="A487" t="s">
        <v>72</v>
      </c>
      <c r="B487" t="s">
        <v>71</v>
      </c>
      <c r="C487" t="s">
        <v>73</v>
      </c>
      <c r="D487" s="8">
        <v>3</v>
      </c>
      <c r="E487" s="10">
        <v>27333</v>
      </c>
      <c r="F487">
        <f t="shared" si="22"/>
        <v>304</v>
      </c>
      <c r="G487">
        <f t="shared" si="23"/>
        <v>1975</v>
      </c>
      <c r="H487" s="2" t="str">
        <f t="shared" si="21"/>
        <v>Spring</v>
      </c>
      <c r="I487">
        <v>24</v>
      </c>
      <c r="J487">
        <v>1644.4</v>
      </c>
      <c r="K487">
        <f>SUMIFS(J$2:J487,B$2:B487,B487,C$2:C487,C487,G$2:G487,G487)</f>
        <v>3533.3</v>
      </c>
    </row>
    <row r="488" spans="1:11" x14ac:dyDescent="0.25">
      <c r="A488" t="s">
        <v>72</v>
      </c>
      <c r="B488" t="s">
        <v>71</v>
      </c>
      <c r="C488" t="s">
        <v>73</v>
      </c>
      <c r="D488" s="8">
        <v>3</v>
      </c>
      <c r="E488" s="10">
        <v>27360</v>
      </c>
      <c r="F488">
        <f t="shared" si="22"/>
        <v>331</v>
      </c>
      <c r="G488">
        <f t="shared" si="23"/>
        <v>1975</v>
      </c>
      <c r="H488" s="2" t="str">
        <f t="shared" si="21"/>
        <v>Spring</v>
      </c>
      <c r="I488">
        <v>27</v>
      </c>
      <c r="J488">
        <v>1399.3</v>
      </c>
      <c r="K488">
        <f>SUMIFS(J$2:J488,B$2:B488,B488,C$2:C488,C488,G$2:G488,G488)</f>
        <v>4932.6000000000004</v>
      </c>
    </row>
    <row r="489" spans="1:11" x14ac:dyDescent="0.25">
      <c r="A489" t="s">
        <v>72</v>
      </c>
      <c r="B489" t="s">
        <v>71</v>
      </c>
      <c r="C489" t="s">
        <v>73</v>
      </c>
      <c r="D489" s="8">
        <v>3</v>
      </c>
      <c r="E489" s="10">
        <v>27382</v>
      </c>
      <c r="F489">
        <f t="shared" si="22"/>
        <v>353</v>
      </c>
      <c r="G489">
        <f t="shared" si="23"/>
        <v>1975</v>
      </c>
      <c r="H489" s="2" t="str">
        <f t="shared" si="21"/>
        <v>Summer</v>
      </c>
      <c r="I489">
        <v>22</v>
      </c>
      <c r="J489">
        <v>802.1</v>
      </c>
      <c r="K489">
        <f>SUMIFS(J$2:J489,B$2:B489,B489,C$2:C489,C489,G$2:G489,G489)</f>
        <v>5734.7000000000007</v>
      </c>
    </row>
    <row r="490" spans="1:11" x14ac:dyDescent="0.25">
      <c r="A490" t="s">
        <v>72</v>
      </c>
      <c r="B490" t="s">
        <v>71</v>
      </c>
      <c r="C490" t="s">
        <v>73</v>
      </c>
      <c r="D490" s="8">
        <v>3</v>
      </c>
      <c r="E490" s="10">
        <v>27407</v>
      </c>
      <c r="F490">
        <f t="shared" si="22"/>
        <v>13</v>
      </c>
      <c r="G490">
        <f t="shared" si="23"/>
        <v>1975</v>
      </c>
      <c r="H490" s="2" t="str">
        <f t="shared" si="21"/>
        <v>Summer</v>
      </c>
      <c r="I490">
        <v>25</v>
      </c>
      <c r="J490">
        <v>1176.0999999999999</v>
      </c>
      <c r="K490">
        <f>SUMIFS(J$2:J490,B$2:B490,B490,C$2:C490,C490,G$2:G490,G490)</f>
        <v>6910.8000000000011</v>
      </c>
    </row>
    <row r="491" spans="1:11" x14ac:dyDescent="0.25">
      <c r="A491" t="s">
        <v>72</v>
      </c>
      <c r="B491" t="s">
        <v>71</v>
      </c>
      <c r="C491" t="s">
        <v>73</v>
      </c>
      <c r="D491" s="8">
        <v>3</v>
      </c>
      <c r="E491" s="10">
        <v>27436</v>
      </c>
      <c r="F491">
        <f t="shared" si="22"/>
        <v>42</v>
      </c>
      <c r="G491">
        <f t="shared" si="23"/>
        <v>1975</v>
      </c>
      <c r="H491" s="2" t="str">
        <f t="shared" si="21"/>
        <v>Summer</v>
      </c>
      <c r="I491">
        <v>29</v>
      </c>
      <c r="J491">
        <v>1672.2</v>
      </c>
      <c r="K491">
        <f>SUMIFS(J$2:J491,B$2:B491,B491,C$2:C491,C491,G$2:G491,G491)</f>
        <v>8583.0000000000018</v>
      </c>
    </row>
    <row r="492" spans="1:11" x14ac:dyDescent="0.25">
      <c r="A492" t="s">
        <v>72</v>
      </c>
      <c r="B492" t="s">
        <v>71</v>
      </c>
      <c r="C492" t="s">
        <v>73</v>
      </c>
      <c r="D492" s="8">
        <v>3</v>
      </c>
      <c r="E492" s="10">
        <v>27460</v>
      </c>
      <c r="F492">
        <f t="shared" si="22"/>
        <v>66</v>
      </c>
      <c r="G492">
        <f t="shared" si="23"/>
        <v>1975</v>
      </c>
      <c r="H492" s="2" t="str">
        <f t="shared" si="21"/>
        <v>Autumn</v>
      </c>
      <c r="I492">
        <v>24</v>
      </c>
      <c r="J492">
        <v>944.7</v>
      </c>
      <c r="K492">
        <f>SUMIFS(J$2:J492,B$2:B492,B492,C$2:C492,C492,G$2:G492,G492)</f>
        <v>9527.7000000000025</v>
      </c>
    </row>
    <row r="493" spans="1:11" x14ac:dyDescent="0.25">
      <c r="A493" t="s">
        <v>72</v>
      </c>
      <c r="B493" t="s">
        <v>71</v>
      </c>
      <c r="C493" t="s">
        <v>73</v>
      </c>
      <c r="D493" s="8">
        <v>3</v>
      </c>
      <c r="E493" s="10">
        <v>27488</v>
      </c>
      <c r="F493">
        <f t="shared" si="22"/>
        <v>94</v>
      </c>
      <c r="G493">
        <f t="shared" si="23"/>
        <v>1975</v>
      </c>
      <c r="H493" s="2" t="str">
        <f t="shared" si="21"/>
        <v>Autumn</v>
      </c>
      <c r="I493">
        <v>28</v>
      </c>
      <c r="J493">
        <v>950.6</v>
      </c>
      <c r="K493">
        <f>SUMIFS(J$2:J493,B$2:B493,B493,C$2:C493,C493,G$2:G493,G493)</f>
        <v>10478.300000000003</v>
      </c>
    </row>
    <row r="494" spans="1:11" x14ac:dyDescent="0.25">
      <c r="A494" t="s">
        <v>72</v>
      </c>
      <c r="B494" t="s">
        <v>71</v>
      </c>
      <c r="C494" t="s">
        <v>73</v>
      </c>
      <c r="D494" s="8">
        <v>3</v>
      </c>
      <c r="E494" s="10">
        <v>27543</v>
      </c>
      <c r="F494">
        <f t="shared" si="22"/>
        <v>149</v>
      </c>
      <c r="G494">
        <f t="shared" si="23"/>
        <v>1975</v>
      </c>
      <c r="H494" s="2" t="str">
        <f t="shared" si="21"/>
        <v>Autumn</v>
      </c>
      <c r="I494">
        <v>55</v>
      </c>
      <c r="J494">
        <v>565</v>
      </c>
      <c r="K494">
        <f>SUMIFS(J$2:J494,B$2:B494,B494,C$2:C494,C494,G$2:G494,G494)</f>
        <v>11043.300000000003</v>
      </c>
    </row>
    <row r="495" spans="1:11" x14ac:dyDescent="0.25">
      <c r="A495" t="s">
        <v>72</v>
      </c>
      <c r="B495" t="s">
        <v>71</v>
      </c>
      <c r="C495" t="s">
        <v>73</v>
      </c>
      <c r="D495" s="8">
        <v>3</v>
      </c>
      <c r="E495" s="10">
        <v>27653</v>
      </c>
      <c r="F495">
        <f t="shared" si="22"/>
        <v>259</v>
      </c>
      <c r="G495">
        <f t="shared" si="23"/>
        <v>1976</v>
      </c>
      <c r="H495" s="2" t="str">
        <f t="shared" si="21"/>
        <v>Spring</v>
      </c>
      <c r="I495">
        <v>110</v>
      </c>
      <c r="J495">
        <v>347.8</v>
      </c>
      <c r="K495">
        <f>SUMIFS(J$2:J495,B$2:B495,B495,C$2:C495,C495,G$2:G495,G495)</f>
        <v>347.8</v>
      </c>
    </row>
    <row r="496" spans="1:11" x14ac:dyDescent="0.25">
      <c r="A496" t="s">
        <v>72</v>
      </c>
      <c r="B496" t="s">
        <v>71</v>
      </c>
      <c r="C496" t="s">
        <v>73</v>
      </c>
      <c r="D496" s="8">
        <v>3</v>
      </c>
      <c r="E496" s="10">
        <v>27676</v>
      </c>
      <c r="F496">
        <f t="shared" si="22"/>
        <v>282</v>
      </c>
      <c r="G496">
        <f t="shared" si="23"/>
        <v>1976</v>
      </c>
      <c r="H496" s="2" t="str">
        <f t="shared" si="21"/>
        <v>Spring</v>
      </c>
      <c r="I496">
        <v>23</v>
      </c>
      <c r="J496">
        <v>606.29999999999995</v>
      </c>
      <c r="K496">
        <f>SUMIFS(J$2:J496,B$2:B496,B496,C$2:C496,C496,G$2:G496,G496)</f>
        <v>954.09999999999991</v>
      </c>
    </row>
    <row r="497" spans="1:11" x14ac:dyDescent="0.25">
      <c r="A497" t="s">
        <v>72</v>
      </c>
      <c r="B497" t="s">
        <v>71</v>
      </c>
      <c r="C497" t="s">
        <v>73</v>
      </c>
      <c r="D497" s="8">
        <v>3</v>
      </c>
      <c r="E497" s="10">
        <v>27703</v>
      </c>
      <c r="F497">
        <f t="shared" si="22"/>
        <v>309</v>
      </c>
      <c r="G497">
        <f t="shared" si="23"/>
        <v>1976</v>
      </c>
      <c r="H497" s="2" t="str">
        <f t="shared" si="21"/>
        <v>Spring</v>
      </c>
      <c r="I497">
        <v>27</v>
      </c>
      <c r="J497">
        <v>1666.4</v>
      </c>
      <c r="K497">
        <f>SUMIFS(J$2:J497,B$2:B497,B497,C$2:C497,C497,G$2:G497,G497)</f>
        <v>2620.5</v>
      </c>
    </row>
    <row r="498" spans="1:11" x14ac:dyDescent="0.25">
      <c r="A498" t="s">
        <v>72</v>
      </c>
      <c r="B498" t="s">
        <v>71</v>
      </c>
      <c r="C498" t="s">
        <v>73</v>
      </c>
      <c r="D498" s="8">
        <v>3</v>
      </c>
      <c r="E498" s="10">
        <v>27729</v>
      </c>
      <c r="F498">
        <f t="shared" si="22"/>
        <v>335</v>
      </c>
      <c r="G498">
        <f t="shared" si="23"/>
        <v>1976</v>
      </c>
      <c r="H498" s="2" t="str">
        <f t="shared" si="21"/>
        <v>Summer</v>
      </c>
      <c r="I498">
        <v>26</v>
      </c>
      <c r="J498">
        <v>1078.3</v>
      </c>
      <c r="K498">
        <f>SUMIFS(J$2:J498,B$2:B498,B498,C$2:C498,C498,G$2:G498,G498)</f>
        <v>3698.8</v>
      </c>
    </row>
    <row r="499" spans="1:11" x14ac:dyDescent="0.25">
      <c r="A499" t="s">
        <v>72</v>
      </c>
      <c r="B499" t="s">
        <v>71</v>
      </c>
      <c r="C499" t="s">
        <v>73</v>
      </c>
      <c r="D499" s="8">
        <v>3</v>
      </c>
      <c r="E499" s="10">
        <v>27766</v>
      </c>
      <c r="F499">
        <f t="shared" si="22"/>
        <v>7</v>
      </c>
      <c r="G499">
        <f t="shared" si="23"/>
        <v>1976</v>
      </c>
      <c r="H499" s="2" t="str">
        <f t="shared" si="21"/>
        <v>Summer</v>
      </c>
      <c r="I499">
        <v>37</v>
      </c>
      <c r="J499">
        <v>1706.9</v>
      </c>
      <c r="K499">
        <f>SUMIFS(J$2:J499,B$2:B499,B499,C$2:C499,C499,G$2:G499,G499)</f>
        <v>5405.7000000000007</v>
      </c>
    </row>
    <row r="500" spans="1:11" x14ac:dyDescent="0.25">
      <c r="A500" t="s">
        <v>72</v>
      </c>
      <c r="B500" t="s">
        <v>71</v>
      </c>
      <c r="C500" t="s">
        <v>73</v>
      </c>
      <c r="D500" s="8">
        <v>3</v>
      </c>
      <c r="E500" s="10">
        <v>27802</v>
      </c>
      <c r="F500">
        <f t="shared" si="22"/>
        <v>43</v>
      </c>
      <c r="G500">
        <f t="shared" si="23"/>
        <v>1976</v>
      </c>
      <c r="H500" s="2" t="str">
        <f t="shared" si="21"/>
        <v>Summer</v>
      </c>
      <c r="I500">
        <v>36</v>
      </c>
      <c r="J500">
        <v>1474.2</v>
      </c>
      <c r="K500">
        <f>SUMIFS(J$2:J500,B$2:B500,B500,C$2:C500,C500,G$2:G500,G500)</f>
        <v>6879.9000000000005</v>
      </c>
    </row>
    <row r="501" spans="1:11" x14ac:dyDescent="0.25">
      <c r="A501" t="s">
        <v>72</v>
      </c>
      <c r="B501" t="s">
        <v>71</v>
      </c>
      <c r="C501" t="s">
        <v>73</v>
      </c>
      <c r="D501" s="8">
        <v>3</v>
      </c>
      <c r="E501" s="10">
        <v>27837</v>
      </c>
      <c r="F501">
        <f t="shared" si="22"/>
        <v>78</v>
      </c>
      <c r="G501">
        <f t="shared" si="23"/>
        <v>1976</v>
      </c>
      <c r="H501" s="2" t="str">
        <f t="shared" si="21"/>
        <v>Autumn</v>
      </c>
      <c r="I501">
        <v>35</v>
      </c>
      <c r="J501">
        <v>987.1</v>
      </c>
      <c r="K501">
        <f>SUMIFS(J$2:J501,B$2:B501,B501,C$2:C501,C501,G$2:G501,G501)</f>
        <v>7867.0000000000009</v>
      </c>
    </row>
    <row r="502" spans="1:11" x14ac:dyDescent="0.25">
      <c r="A502" t="s">
        <v>72</v>
      </c>
      <c r="B502" t="s">
        <v>71</v>
      </c>
      <c r="C502" t="s">
        <v>73</v>
      </c>
      <c r="D502" s="8">
        <v>3</v>
      </c>
      <c r="E502" s="10">
        <v>27877</v>
      </c>
      <c r="F502">
        <f t="shared" si="22"/>
        <v>118</v>
      </c>
      <c r="G502">
        <f t="shared" si="23"/>
        <v>1976</v>
      </c>
      <c r="H502" s="2" t="str">
        <f t="shared" si="21"/>
        <v>Autumn</v>
      </c>
      <c r="I502">
        <v>40</v>
      </c>
      <c r="J502">
        <v>606.9</v>
      </c>
      <c r="K502">
        <f>SUMIFS(J$2:J502,B$2:B502,B502,C$2:C502,C502,G$2:G502,G502)</f>
        <v>8473.9000000000015</v>
      </c>
    </row>
    <row r="503" spans="1:11" x14ac:dyDescent="0.25">
      <c r="A503" t="s">
        <v>72</v>
      </c>
      <c r="B503" t="s">
        <v>71</v>
      </c>
      <c r="C503" t="s">
        <v>73</v>
      </c>
      <c r="D503" s="8">
        <v>3</v>
      </c>
      <c r="E503" s="10">
        <v>28005</v>
      </c>
      <c r="F503">
        <f t="shared" si="22"/>
        <v>246</v>
      </c>
      <c r="G503">
        <f t="shared" si="23"/>
        <v>1977</v>
      </c>
      <c r="H503" s="2" t="str">
        <f t="shared" si="21"/>
        <v>Spring</v>
      </c>
      <c r="I503">
        <v>128</v>
      </c>
      <c r="J503">
        <v>419.6</v>
      </c>
      <c r="K503">
        <f>SUMIFS(J$2:J503,B$2:B503,B503,C$2:C503,C503,G$2:G503,G503)</f>
        <v>419.6</v>
      </c>
    </row>
    <row r="504" spans="1:11" x14ac:dyDescent="0.25">
      <c r="A504" t="s">
        <v>72</v>
      </c>
      <c r="B504" t="s">
        <v>71</v>
      </c>
      <c r="C504" t="s">
        <v>73</v>
      </c>
      <c r="D504" s="8">
        <v>3</v>
      </c>
      <c r="E504" s="10">
        <v>28037</v>
      </c>
      <c r="F504">
        <f t="shared" si="22"/>
        <v>278</v>
      </c>
      <c r="G504">
        <f t="shared" si="23"/>
        <v>1977</v>
      </c>
      <c r="H504" s="2" t="str">
        <f t="shared" si="21"/>
        <v>Spring</v>
      </c>
      <c r="I504">
        <v>32</v>
      </c>
      <c r="J504">
        <v>979.7</v>
      </c>
      <c r="K504">
        <f>SUMIFS(J$2:J504,B$2:B504,B504,C$2:C504,C504,G$2:G504,G504)</f>
        <v>1399.3000000000002</v>
      </c>
    </row>
    <row r="505" spans="1:11" x14ac:dyDescent="0.25">
      <c r="A505" t="s">
        <v>72</v>
      </c>
      <c r="B505" t="s">
        <v>71</v>
      </c>
      <c r="C505" t="s">
        <v>73</v>
      </c>
      <c r="D505" s="8">
        <v>3</v>
      </c>
      <c r="E505" s="10">
        <v>28068</v>
      </c>
      <c r="F505">
        <f t="shared" si="22"/>
        <v>309</v>
      </c>
      <c r="G505">
        <f t="shared" si="23"/>
        <v>1977</v>
      </c>
      <c r="H505" s="2" t="str">
        <f t="shared" si="21"/>
        <v>Spring</v>
      </c>
      <c r="I505">
        <v>31</v>
      </c>
      <c r="J505">
        <v>1533.7</v>
      </c>
      <c r="K505">
        <f>SUMIFS(J$2:J505,B$2:B505,B505,C$2:C505,C505,G$2:G505,G505)</f>
        <v>2933</v>
      </c>
    </row>
    <row r="506" spans="1:11" x14ac:dyDescent="0.25">
      <c r="A506" t="s">
        <v>72</v>
      </c>
      <c r="B506" t="s">
        <v>71</v>
      </c>
      <c r="C506" t="s">
        <v>73</v>
      </c>
      <c r="D506" s="8">
        <v>3</v>
      </c>
      <c r="E506" s="10">
        <v>28093</v>
      </c>
      <c r="F506">
        <f t="shared" si="22"/>
        <v>334</v>
      </c>
      <c r="G506">
        <f t="shared" si="23"/>
        <v>1977</v>
      </c>
      <c r="H506" s="2" t="str">
        <f t="shared" si="21"/>
        <v>Spring</v>
      </c>
      <c r="I506">
        <v>25</v>
      </c>
      <c r="J506">
        <v>1180</v>
      </c>
      <c r="K506">
        <f>SUMIFS(J$2:J506,B$2:B506,B506,C$2:C506,C506,G$2:G506,G506)</f>
        <v>4113</v>
      </c>
    </row>
    <row r="507" spans="1:11" x14ac:dyDescent="0.25">
      <c r="A507" t="s">
        <v>72</v>
      </c>
      <c r="B507" t="s">
        <v>71</v>
      </c>
      <c r="C507" t="s">
        <v>73</v>
      </c>
      <c r="D507" s="8">
        <v>3</v>
      </c>
      <c r="E507" s="10">
        <v>28129</v>
      </c>
      <c r="F507">
        <f t="shared" si="22"/>
        <v>4</v>
      </c>
      <c r="G507">
        <f t="shared" si="23"/>
        <v>1977</v>
      </c>
      <c r="H507" s="2" t="str">
        <f t="shared" si="21"/>
        <v>Summer</v>
      </c>
      <c r="I507">
        <v>36</v>
      </c>
      <c r="J507">
        <v>1622</v>
      </c>
      <c r="K507">
        <f>SUMIFS(J$2:J507,B$2:B507,B507,C$2:C507,C507,G$2:G507,G507)</f>
        <v>5735</v>
      </c>
    </row>
    <row r="508" spans="1:11" x14ac:dyDescent="0.25">
      <c r="A508" t="s">
        <v>72</v>
      </c>
      <c r="B508" t="s">
        <v>71</v>
      </c>
      <c r="C508" t="s">
        <v>73</v>
      </c>
      <c r="D508" s="8">
        <v>3</v>
      </c>
      <c r="E508" s="10">
        <v>28156</v>
      </c>
      <c r="F508">
        <f t="shared" si="22"/>
        <v>31</v>
      </c>
      <c r="G508">
        <f t="shared" si="23"/>
        <v>1977</v>
      </c>
      <c r="H508" s="2" t="str">
        <f t="shared" si="21"/>
        <v>Summer</v>
      </c>
      <c r="I508">
        <v>27</v>
      </c>
      <c r="J508">
        <v>1051.4000000000001</v>
      </c>
      <c r="K508">
        <f>SUMIFS(J$2:J508,B$2:B508,B508,C$2:C508,C508,G$2:G508,G508)</f>
        <v>6786.4</v>
      </c>
    </row>
    <row r="509" spans="1:11" x14ac:dyDescent="0.25">
      <c r="A509" t="s">
        <v>72</v>
      </c>
      <c r="B509" t="s">
        <v>71</v>
      </c>
      <c r="C509" t="s">
        <v>73</v>
      </c>
      <c r="D509" s="8">
        <v>3</v>
      </c>
      <c r="E509" s="10">
        <v>28187</v>
      </c>
      <c r="F509">
        <f t="shared" si="22"/>
        <v>62</v>
      </c>
      <c r="G509">
        <f t="shared" si="23"/>
        <v>1977</v>
      </c>
      <c r="H509" s="2" t="str">
        <f t="shared" si="21"/>
        <v>Autumn</v>
      </c>
      <c r="I509">
        <v>31</v>
      </c>
      <c r="J509">
        <v>1107.4000000000001</v>
      </c>
      <c r="K509">
        <f>SUMIFS(J$2:J509,B$2:B509,B509,C$2:C509,C509,G$2:G509,G509)</f>
        <v>7893.7999999999993</v>
      </c>
    </row>
    <row r="510" spans="1:11" x14ac:dyDescent="0.25">
      <c r="A510" t="s">
        <v>72</v>
      </c>
      <c r="B510" t="s">
        <v>71</v>
      </c>
      <c r="C510" t="s">
        <v>73</v>
      </c>
      <c r="D510" s="8">
        <v>3</v>
      </c>
      <c r="E510" s="10">
        <v>28221</v>
      </c>
      <c r="F510">
        <f t="shared" si="22"/>
        <v>96</v>
      </c>
      <c r="G510">
        <f t="shared" si="23"/>
        <v>1977</v>
      </c>
      <c r="H510" s="2" t="str">
        <f t="shared" si="21"/>
        <v>Autumn</v>
      </c>
      <c r="I510">
        <v>34</v>
      </c>
      <c r="J510">
        <v>789.1</v>
      </c>
      <c r="K510">
        <f>SUMIFS(J$2:J510,B$2:B510,B510,C$2:C510,C510,G$2:G510,G510)</f>
        <v>8682.9</v>
      </c>
    </row>
    <row r="511" spans="1:11" x14ac:dyDescent="0.25">
      <c r="A511" t="s">
        <v>72</v>
      </c>
      <c r="B511" t="s">
        <v>71</v>
      </c>
      <c r="C511" t="s">
        <v>73</v>
      </c>
      <c r="D511" s="8">
        <v>3</v>
      </c>
      <c r="E511" s="10">
        <v>28279</v>
      </c>
      <c r="F511">
        <f t="shared" si="22"/>
        <v>154</v>
      </c>
      <c r="G511">
        <f t="shared" si="23"/>
        <v>1978</v>
      </c>
      <c r="H511" s="2" t="str">
        <f t="shared" si="21"/>
        <v>Winter</v>
      </c>
      <c r="I511">
        <v>58</v>
      </c>
      <c r="J511">
        <v>325.3</v>
      </c>
      <c r="K511">
        <f>SUMIFS(J$2:J511,B$2:B511,B511,C$2:C511,C511,G$2:G511,G511)</f>
        <v>325.3</v>
      </c>
    </row>
    <row r="512" spans="1:11" x14ac:dyDescent="0.25">
      <c r="A512" t="s">
        <v>72</v>
      </c>
      <c r="B512" t="s">
        <v>71</v>
      </c>
      <c r="C512" t="s">
        <v>73</v>
      </c>
      <c r="D512" s="8">
        <v>3</v>
      </c>
      <c r="E512" s="10">
        <v>28388</v>
      </c>
      <c r="F512">
        <f t="shared" si="22"/>
        <v>263</v>
      </c>
      <c r="G512">
        <f t="shared" si="23"/>
        <v>1978</v>
      </c>
      <c r="H512" s="2" t="str">
        <f t="shared" si="21"/>
        <v>Spring</v>
      </c>
      <c r="I512">
        <v>109</v>
      </c>
      <c r="J512">
        <v>702.2</v>
      </c>
      <c r="K512">
        <f>SUMIFS(J$2:J512,B$2:B512,B512,C$2:C512,C512,G$2:G512,G512)</f>
        <v>1027.5</v>
      </c>
    </row>
    <row r="513" spans="1:11" x14ac:dyDescent="0.25">
      <c r="A513" t="s">
        <v>72</v>
      </c>
      <c r="B513" t="s">
        <v>71</v>
      </c>
      <c r="C513" t="s">
        <v>73</v>
      </c>
      <c r="D513" s="8">
        <v>3</v>
      </c>
      <c r="E513" s="10">
        <v>28416</v>
      </c>
      <c r="F513">
        <f t="shared" si="22"/>
        <v>291</v>
      </c>
      <c r="G513">
        <f t="shared" si="23"/>
        <v>1978</v>
      </c>
      <c r="H513" s="2" t="str">
        <f t="shared" si="21"/>
        <v>Spring</v>
      </c>
      <c r="I513">
        <v>28</v>
      </c>
      <c r="J513">
        <v>943.4</v>
      </c>
      <c r="K513">
        <f>SUMIFS(J$2:J513,B$2:B513,B513,C$2:C513,C513,G$2:G513,G513)</f>
        <v>1970.9</v>
      </c>
    </row>
    <row r="514" spans="1:11" x14ac:dyDescent="0.25">
      <c r="A514" t="s">
        <v>72</v>
      </c>
      <c r="B514" t="s">
        <v>71</v>
      </c>
      <c r="C514" t="s">
        <v>73</v>
      </c>
      <c r="D514" s="8">
        <v>3</v>
      </c>
      <c r="E514" s="10">
        <v>28446</v>
      </c>
      <c r="F514">
        <f t="shared" si="22"/>
        <v>321</v>
      </c>
      <c r="G514">
        <f t="shared" si="23"/>
        <v>1978</v>
      </c>
      <c r="H514" s="2" t="str">
        <f t="shared" ref="H514:H577" si="24">IF(MONTH(E514)&lt;3,"Summer",IF(MONTH(E514)&lt;6,"Autumn",IF(MONTH(E514)&lt;9,"Winter",IF(MONTH(E514)&lt;12,"Spring","Summer"))))</f>
        <v>Spring</v>
      </c>
      <c r="I514">
        <v>30</v>
      </c>
      <c r="J514">
        <v>1323.7</v>
      </c>
      <c r="K514">
        <f>SUMIFS(J$2:J514,B$2:B514,B514,C$2:C514,C514,G$2:G514,G514)</f>
        <v>3294.6000000000004</v>
      </c>
    </row>
    <row r="515" spans="1:11" x14ac:dyDescent="0.25">
      <c r="A515" t="s">
        <v>72</v>
      </c>
      <c r="B515" t="s">
        <v>71</v>
      </c>
      <c r="C515" t="s">
        <v>73</v>
      </c>
      <c r="D515" s="8">
        <v>3</v>
      </c>
      <c r="E515" s="10">
        <v>28475</v>
      </c>
      <c r="F515">
        <f t="shared" ref="F515:F578" si="25">E515-DATE(YEAR(E515),1,0)</f>
        <v>350</v>
      </c>
      <c r="G515">
        <f t="shared" ref="G515:G578" si="26">YEAR(E515)+IF(MONTH(E515)&lt;6,0,1)</f>
        <v>1978</v>
      </c>
      <c r="H515" s="2" t="str">
        <f t="shared" si="24"/>
        <v>Summer</v>
      </c>
      <c r="I515">
        <v>29</v>
      </c>
      <c r="J515">
        <v>2015.8</v>
      </c>
      <c r="K515">
        <f>SUMIFS(J$2:J515,B$2:B515,B515,C$2:C515,C515,G$2:G515,G515)</f>
        <v>5310.4000000000005</v>
      </c>
    </row>
    <row r="516" spans="1:11" x14ac:dyDescent="0.25">
      <c r="A516" t="s">
        <v>72</v>
      </c>
      <c r="B516" t="s">
        <v>71</v>
      </c>
      <c r="C516" t="s">
        <v>73</v>
      </c>
      <c r="D516" s="8">
        <v>3</v>
      </c>
      <c r="E516" s="10">
        <v>28503</v>
      </c>
      <c r="F516">
        <f t="shared" si="25"/>
        <v>13</v>
      </c>
      <c r="G516">
        <f t="shared" si="26"/>
        <v>1978</v>
      </c>
      <c r="H516" s="2" t="str">
        <f t="shared" si="24"/>
        <v>Summer</v>
      </c>
      <c r="I516">
        <v>28</v>
      </c>
      <c r="J516">
        <v>1590.9</v>
      </c>
      <c r="K516">
        <f>SUMIFS(J$2:J516,B$2:B516,B516,C$2:C516,C516,G$2:G516,G516)</f>
        <v>6901.3000000000011</v>
      </c>
    </row>
    <row r="517" spans="1:11" x14ac:dyDescent="0.25">
      <c r="A517" t="s">
        <v>72</v>
      </c>
      <c r="B517" t="s">
        <v>71</v>
      </c>
      <c r="C517" t="s">
        <v>73</v>
      </c>
      <c r="D517" s="8">
        <v>3</v>
      </c>
      <c r="E517" s="10">
        <v>28534</v>
      </c>
      <c r="F517">
        <f t="shared" si="25"/>
        <v>44</v>
      </c>
      <c r="G517">
        <f t="shared" si="26"/>
        <v>1978</v>
      </c>
      <c r="H517" s="2" t="str">
        <f t="shared" si="24"/>
        <v>Summer</v>
      </c>
      <c r="I517">
        <v>31</v>
      </c>
      <c r="J517">
        <v>1689.8</v>
      </c>
      <c r="K517">
        <f>SUMIFS(J$2:J517,B$2:B517,B517,C$2:C517,C517,G$2:G517,G517)</f>
        <v>8591.1</v>
      </c>
    </row>
    <row r="518" spans="1:11" x14ac:dyDescent="0.25">
      <c r="A518" t="s">
        <v>72</v>
      </c>
      <c r="B518" t="s">
        <v>71</v>
      </c>
      <c r="C518" t="s">
        <v>73</v>
      </c>
      <c r="D518" s="8">
        <v>3</v>
      </c>
      <c r="E518" s="10">
        <v>28572</v>
      </c>
      <c r="F518">
        <f t="shared" si="25"/>
        <v>82</v>
      </c>
      <c r="G518">
        <f t="shared" si="26"/>
        <v>1978</v>
      </c>
      <c r="H518" s="2" t="str">
        <f t="shared" si="24"/>
        <v>Autumn</v>
      </c>
      <c r="I518">
        <v>38</v>
      </c>
      <c r="J518">
        <v>1585.8</v>
      </c>
      <c r="K518">
        <f>SUMIFS(J$2:J518,B$2:B518,B518,C$2:C518,C518,G$2:G518,G518)</f>
        <v>10176.9</v>
      </c>
    </row>
    <row r="519" spans="1:11" x14ac:dyDescent="0.25">
      <c r="A519" t="s">
        <v>72</v>
      </c>
      <c r="B519" t="s">
        <v>71</v>
      </c>
      <c r="C519" t="s">
        <v>73</v>
      </c>
      <c r="D519" s="8">
        <v>3</v>
      </c>
      <c r="E519" s="10">
        <v>28640</v>
      </c>
      <c r="F519">
        <f t="shared" si="25"/>
        <v>150</v>
      </c>
      <c r="G519">
        <f t="shared" si="26"/>
        <v>1978</v>
      </c>
      <c r="H519" s="2" t="str">
        <f t="shared" si="24"/>
        <v>Autumn</v>
      </c>
      <c r="I519">
        <v>68</v>
      </c>
      <c r="J519">
        <v>1498.3</v>
      </c>
      <c r="K519">
        <f>SUMIFS(J$2:J519,B$2:B519,B519,C$2:C519,C519,G$2:G519,G519)</f>
        <v>11675.199999999999</v>
      </c>
    </row>
    <row r="520" spans="1:11" x14ac:dyDescent="0.25">
      <c r="A520" t="s">
        <v>72</v>
      </c>
      <c r="B520" t="s">
        <v>71</v>
      </c>
      <c r="C520" t="s">
        <v>73</v>
      </c>
      <c r="D520" s="8">
        <v>3</v>
      </c>
      <c r="E520" s="10">
        <v>28741</v>
      </c>
      <c r="F520">
        <f t="shared" si="25"/>
        <v>251</v>
      </c>
      <c r="G520">
        <f t="shared" si="26"/>
        <v>1979</v>
      </c>
      <c r="H520" s="2" t="str">
        <f t="shared" si="24"/>
        <v>Spring</v>
      </c>
      <c r="I520">
        <v>101</v>
      </c>
      <c r="J520">
        <v>597.4</v>
      </c>
      <c r="K520">
        <f>SUMIFS(J$2:J520,B$2:B520,B520,C$2:C520,C520,G$2:G520,G520)</f>
        <v>597.4</v>
      </c>
    </row>
    <row r="521" spans="1:11" x14ac:dyDescent="0.25">
      <c r="A521" t="s">
        <v>72</v>
      </c>
      <c r="B521" t="s">
        <v>71</v>
      </c>
      <c r="C521" t="s">
        <v>73</v>
      </c>
      <c r="D521" s="8">
        <v>3</v>
      </c>
      <c r="E521" s="10">
        <v>28772</v>
      </c>
      <c r="F521">
        <f t="shared" si="25"/>
        <v>282</v>
      </c>
      <c r="G521">
        <f t="shared" si="26"/>
        <v>1979</v>
      </c>
      <c r="H521" s="2" t="str">
        <f t="shared" si="24"/>
        <v>Spring</v>
      </c>
      <c r="I521">
        <v>31</v>
      </c>
      <c r="J521">
        <v>1084.3</v>
      </c>
      <c r="K521">
        <f>SUMIFS(J$2:J521,B$2:B521,B521,C$2:C521,C521,G$2:G521,G521)</f>
        <v>1681.6999999999998</v>
      </c>
    </row>
    <row r="522" spans="1:11" x14ac:dyDescent="0.25">
      <c r="A522" t="s">
        <v>72</v>
      </c>
      <c r="B522" t="s">
        <v>71</v>
      </c>
      <c r="C522" t="s">
        <v>73</v>
      </c>
      <c r="D522" s="8">
        <v>3</v>
      </c>
      <c r="E522" s="10">
        <v>28807</v>
      </c>
      <c r="F522">
        <f t="shared" si="25"/>
        <v>317</v>
      </c>
      <c r="G522">
        <f t="shared" si="26"/>
        <v>1979</v>
      </c>
      <c r="H522" s="2" t="str">
        <f t="shared" si="24"/>
        <v>Spring</v>
      </c>
      <c r="I522">
        <v>35</v>
      </c>
      <c r="J522">
        <v>2403.1</v>
      </c>
      <c r="K522">
        <f>SUMIFS(J$2:J522,B$2:B522,B522,C$2:C522,C522,G$2:G522,G522)</f>
        <v>4084.7999999999997</v>
      </c>
    </row>
    <row r="523" spans="1:11" x14ac:dyDescent="0.25">
      <c r="A523" t="s">
        <v>72</v>
      </c>
      <c r="B523" t="s">
        <v>71</v>
      </c>
      <c r="C523" t="s">
        <v>73</v>
      </c>
      <c r="D523" s="8">
        <v>3</v>
      </c>
      <c r="E523" s="10">
        <v>28844</v>
      </c>
      <c r="F523">
        <f t="shared" si="25"/>
        <v>354</v>
      </c>
      <c r="G523">
        <f t="shared" si="26"/>
        <v>1979</v>
      </c>
      <c r="H523" s="2" t="str">
        <f t="shared" si="24"/>
        <v>Summer</v>
      </c>
      <c r="I523">
        <v>37</v>
      </c>
      <c r="J523">
        <v>2545.9</v>
      </c>
      <c r="K523">
        <f>SUMIFS(J$2:J523,B$2:B523,B523,C$2:C523,C523,G$2:G523,G523)</f>
        <v>6630.7</v>
      </c>
    </row>
    <row r="524" spans="1:11" x14ac:dyDescent="0.25">
      <c r="A524" t="s">
        <v>72</v>
      </c>
      <c r="B524" t="s">
        <v>71</v>
      </c>
      <c r="C524" t="s">
        <v>73</v>
      </c>
      <c r="D524" s="8">
        <v>3</v>
      </c>
      <c r="E524" s="10">
        <v>28884</v>
      </c>
      <c r="F524">
        <f t="shared" si="25"/>
        <v>29</v>
      </c>
      <c r="G524">
        <f t="shared" si="26"/>
        <v>1979</v>
      </c>
      <c r="H524" s="2" t="str">
        <f t="shared" si="24"/>
        <v>Summer</v>
      </c>
      <c r="I524">
        <v>40</v>
      </c>
      <c r="J524">
        <v>2632.1</v>
      </c>
      <c r="K524">
        <f>SUMIFS(J$2:J524,B$2:B524,B524,C$2:C524,C524,G$2:G524,G524)</f>
        <v>9262.7999999999993</v>
      </c>
    </row>
    <row r="525" spans="1:11" x14ac:dyDescent="0.25">
      <c r="A525" t="s">
        <v>72</v>
      </c>
      <c r="B525" t="s">
        <v>71</v>
      </c>
      <c r="C525" t="s">
        <v>73</v>
      </c>
      <c r="D525" s="8">
        <v>3</v>
      </c>
      <c r="E525" s="10">
        <v>28927</v>
      </c>
      <c r="F525">
        <f t="shared" si="25"/>
        <v>72</v>
      </c>
      <c r="G525">
        <f t="shared" si="26"/>
        <v>1979</v>
      </c>
      <c r="H525" s="2" t="str">
        <f t="shared" si="24"/>
        <v>Autumn</v>
      </c>
      <c r="I525">
        <v>43</v>
      </c>
      <c r="J525">
        <v>1603.4</v>
      </c>
      <c r="K525">
        <f>SUMIFS(J$2:J525,B$2:B525,B525,C$2:C525,C525,G$2:G525,G525)</f>
        <v>10866.199999999999</v>
      </c>
    </row>
    <row r="526" spans="1:11" x14ac:dyDescent="0.25">
      <c r="A526" t="s">
        <v>72</v>
      </c>
      <c r="B526" t="s">
        <v>71</v>
      </c>
      <c r="C526" t="s">
        <v>73</v>
      </c>
      <c r="D526" s="8">
        <v>3</v>
      </c>
      <c r="E526" s="10">
        <v>28971</v>
      </c>
      <c r="F526">
        <f t="shared" si="25"/>
        <v>116</v>
      </c>
      <c r="G526">
        <f t="shared" si="26"/>
        <v>1979</v>
      </c>
      <c r="H526" s="2" t="str">
        <f t="shared" si="24"/>
        <v>Autumn</v>
      </c>
      <c r="I526">
        <v>44</v>
      </c>
      <c r="J526">
        <v>1210.2</v>
      </c>
      <c r="K526">
        <f>SUMIFS(J$2:J526,B$2:B526,B526,C$2:C526,C526,G$2:G526,G526)</f>
        <v>12076.4</v>
      </c>
    </row>
    <row r="527" spans="1:11" x14ac:dyDescent="0.25">
      <c r="A527" t="s">
        <v>72</v>
      </c>
      <c r="B527" t="s">
        <v>71</v>
      </c>
      <c r="C527" t="s">
        <v>73</v>
      </c>
      <c r="D527" s="8">
        <v>3</v>
      </c>
      <c r="E527" s="10">
        <v>29017</v>
      </c>
      <c r="F527">
        <f t="shared" si="25"/>
        <v>162</v>
      </c>
      <c r="G527">
        <f t="shared" si="26"/>
        <v>1980</v>
      </c>
      <c r="H527" s="2" t="str">
        <f t="shared" si="24"/>
        <v>Winter</v>
      </c>
      <c r="I527">
        <v>46</v>
      </c>
      <c r="J527">
        <v>96.7</v>
      </c>
      <c r="K527">
        <f>SUMIFS(J$2:J527,B$2:B527,B527,C$2:C527,C527,G$2:G527,G527)</f>
        <v>96.7</v>
      </c>
    </row>
    <row r="528" spans="1:11" x14ac:dyDescent="0.25">
      <c r="A528" t="s">
        <v>72</v>
      </c>
      <c r="B528" t="s">
        <v>71</v>
      </c>
      <c r="C528" t="s">
        <v>73</v>
      </c>
      <c r="D528" s="8">
        <v>3</v>
      </c>
      <c r="E528" s="10">
        <v>29103</v>
      </c>
      <c r="F528">
        <f t="shared" si="25"/>
        <v>248</v>
      </c>
      <c r="G528">
        <f t="shared" si="26"/>
        <v>1980</v>
      </c>
      <c r="H528" s="2" t="str">
        <f t="shared" si="24"/>
        <v>Spring</v>
      </c>
      <c r="I528">
        <v>86</v>
      </c>
      <c r="J528">
        <v>387.5</v>
      </c>
      <c r="K528">
        <f>SUMIFS(J$2:J528,B$2:B528,B528,C$2:C528,C528,G$2:G528,G528)</f>
        <v>484.2</v>
      </c>
    </row>
    <row r="529" spans="1:11" x14ac:dyDescent="0.25">
      <c r="A529" t="s">
        <v>72</v>
      </c>
      <c r="B529" t="s">
        <v>71</v>
      </c>
      <c r="C529" t="s">
        <v>73</v>
      </c>
      <c r="D529" s="8">
        <v>3</v>
      </c>
      <c r="E529" s="10">
        <v>29144</v>
      </c>
      <c r="F529">
        <f t="shared" si="25"/>
        <v>289</v>
      </c>
      <c r="G529">
        <f t="shared" si="26"/>
        <v>1980</v>
      </c>
      <c r="H529" s="2" t="str">
        <f t="shared" si="24"/>
        <v>Spring</v>
      </c>
      <c r="I529">
        <v>41</v>
      </c>
      <c r="J529">
        <v>1991</v>
      </c>
      <c r="K529">
        <f>SUMIFS(J$2:J529,B$2:B529,B529,C$2:C529,C529,G$2:G529,G529)</f>
        <v>2475.1999999999998</v>
      </c>
    </row>
    <row r="530" spans="1:11" x14ac:dyDescent="0.25">
      <c r="A530" t="s">
        <v>72</v>
      </c>
      <c r="B530" t="s">
        <v>71</v>
      </c>
      <c r="C530" t="s">
        <v>73</v>
      </c>
      <c r="D530" s="8">
        <v>3</v>
      </c>
      <c r="E530" s="10">
        <v>29182</v>
      </c>
      <c r="F530">
        <f t="shared" si="25"/>
        <v>327</v>
      </c>
      <c r="G530">
        <f t="shared" si="26"/>
        <v>1980</v>
      </c>
      <c r="H530" s="2" t="str">
        <f t="shared" si="24"/>
        <v>Spring</v>
      </c>
      <c r="I530">
        <v>38</v>
      </c>
      <c r="J530">
        <v>4293.5</v>
      </c>
      <c r="K530">
        <f>SUMIFS(J$2:J530,B$2:B530,B530,C$2:C530,C530,G$2:G530,G530)</f>
        <v>6768.7</v>
      </c>
    </row>
    <row r="531" spans="1:11" x14ac:dyDescent="0.25">
      <c r="A531" t="s">
        <v>72</v>
      </c>
      <c r="B531" t="s">
        <v>71</v>
      </c>
      <c r="C531" t="s">
        <v>73</v>
      </c>
      <c r="D531" s="8">
        <v>3</v>
      </c>
      <c r="E531" s="10">
        <v>29228</v>
      </c>
      <c r="F531">
        <f t="shared" si="25"/>
        <v>8</v>
      </c>
      <c r="G531">
        <f t="shared" si="26"/>
        <v>1980</v>
      </c>
      <c r="H531" s="2" t="str">
        <f t="shared" si="24"/>
        <v>Summer</v>
      </c>
      <c r="I531">
        <v>46</v>
      </c>
      <c r="J531">
        <v>3219.4</v>
      </c>
      <c r="K531">
        <f>SUMIFS(J$2:J531,B$2:B531,B531,C$2:C531,C531,G$2:G531,G531)</f>
        <v>9988.1</v>
      </c>
    </row>
    <row r="532" spans="1:11" x14ac:dyDescent="0.25">
      <c r="A532" t="s">
        <v>72</v>
      </c>
      <c r="B532" t="s">
        <v>71</v>
      </c>
      <c r="C532" t="s">
        <v>73</v>
      </c>
      <c r="D532" s="8">
        <v>3</v>
      </c>
      <c r="E532" s="10">
        <v>29258</v>
      </c>
      <c r="F532">
        <f t="shared" si="25"/>
        <v>38</v>
      </c>
      <c r="G532">
        <f t="shared" si="26"/>
        <v>1980</v>
      </c>
      <c r="H532" s="2" t="str">
        <f t="shared" si="24"/>
        <v>Summer</v>
      </c>
      <c r="I532">
        <v>30</v>
      </c>
      <c r="J532">
        <v>1444.6</v>
      </c>
      <c r="K532">
        <f>SUMIFS(J$2:J532,B$2:B532,B532,C$2:C532,C532,G$2:G532,G532)</f>
        <v>11432.7</v>
      </c>
    </row>
    <row r="533" spans="1:11" x14ac:dyDescent="0.25">
      <c r="A533" t="s">
        <v>72</v>
      </c>
      <c r="B533" t="s">
        <v>71</v>
      </c>
      <c r="C533" t="s">
        <v>73</v>
      </c>
      <c r="D533" s="8">
        <v>3</v>
      </c>
      <c r="E533" s="10">
        <v>29293</v>
      </c>
      <c r="F533">
        <f t="shared" si="25"/>
        <v>73</v>
      </c>
      <c r="G533">
        <f t="shared" si="26"/>
        <v>1980</v>
      </c>
      <c r="H533" s="2" t="str">
        <f t="shared" si="24"/>
        <v>Autumn</v>
      </c>
      <c r="I533">
        <v>35</v>
      </c>
      <c r="J533">
        <v>1246.8</v>
      </c>
      <c r="K533">
        <f>SUMIFS(J$2:J533,B$2:B533,B533,C$2:C533,C533,G$2:G533,G533)</f>
        <v>12679.5</v>
      </c>
    </row>
    <row r="534" spans="1:11" x14ac:dyDescent="0.25">
      <c r="A534" t="s">
        <v>72</v>
      </c>
      <c r="B534" t="s">
        <v>71</v>
      </c>
      <c r="C534" t="s">
        <v>73</v>
      </c>
      <c r="D534" s="8">
        <v>3</v>
      </c>
      <c r="E534" s="10">
        <v>29342</v>
      </c>
      <c r="F534">
        <f t="shared" si="25"/>
        <v>122</v>
      </c>
      <c r="G534">
        <f t="shared" si="26"/>
        <v>1980</v>
      </c>
      <c r="H534" s="2" t="str">
        <f t="shared" si="24"/>
        <v>Autumn</v>
      </c>
      <c r="I534">
        <v>49</v>
      </c>
      <c r="J534">
        <v>724.5</v>
      </c>
      <c r="K534">
        <f>SUMIFS(J$2:J534,B$2:B534,B534,C$2:C534,C534,G$2:G534,G534)</f>
        <v>13404</v>
      </c>
    </row>
    <row r="535" spans="1:11" x14ac:dyDescent="0.25">
      <c r="A535" t="s">
        <v>72</v>
      </c>
      <c r="B535" t="s">
        <v>71</v>
      </c>
      <c r="C535" t="s">
        <v>73</v>
      </c>
      <c r="D535" s="8">
        <v>3</v>
      </c>
      <c r="E535" s="10">
        <v>29382</v>
      </c>
      <c r="F535">
        <f t="shared" si="25"/>
        <v>162</v>
      </c>
      <c r="G535">
        <f t="shared" si="26"/>
        <v>1981</v>
      </c>
      <c r="H535" s="2" t="str">
        <f t="shared" si="24"/>
        <v>Winter</v>
      </c>
      <c r="I535">
        <v>40</v>
      </c>
      <c r="J535">
        <v>184.5</v>
      </c>
      <c r="K535">
        <f>SUMIFS(J$2:J535,B$2:B535,B535,C$2:C535,C535,G$2:G535,G535)</f>
        <v>184.5</v>
      </c>
    </row>
    <row r="536" spans="1:11" x14ac:dyDescent="0.25">
      <c r="A536" t="s">
        <v>72</v>
      </c>
      <c r="B536" t="s">
        <v>71</v>
      </c>
      <c r="C536" t="s">
        <v>73</v>
      </c>
      <c r="D536" s="8">
        <v>3</v>
      </c>
      <c r="E536" s="10">
        <v>29467</v>
      </c>
      <c r="F536">
        <f t="shared" si="25"/>
        <v>247</v>
      </c>
      <c r="G536">
        <f t="shared" si="26"/>
        <v>1981</v>
      </c>
      <c r="H536" s="2" t="str">
        <f t="shared" si="24"/>
        <v>Spring</v>
      </c>
      <c r="I536">
        <v>85</v>
      </c>
      <c r="J536">
        <v>56.6</v>
      </c>
      <c r="K536">
        <f>SUMIFS(J$2:J536,B$2:B536,B536,C$2:C536,C536,G$2:G536,G536)</f>
        <v>241.1</v>
      </c>
    </row>
    <row r="537" spans="1:11" x14ac:dyDescent="0.25">
      <c r="A537" t="s">
        <v>72</v>
      </c>
      <c r="B537" t="s">
        <v>71</v>
      </c>
      <c r="C537" t="s">
        <v>73</v>
      </c>
      <c r="D537" s="8">
        <v>3</v>
      </c>
      <c r="E537" s="10">
        <v>29507</v>
      </c>
      <c r="F537">
        <f t="shared" si="25"/>
        <v>287</v>
      </c>
      <c r="G537">
        <f t="shared" si="26"/>
        <v>1981</v>
      </c>
      <c r="H537" s="2" t="str">
        <f t="shared" si="24"/>
        <v>Spring</v>
      </c>
      <c r="I537">
        <v>40</v>
      </c>
      <c r="J537">
        <v>1152.2</v>
      </c>
      <c r="K537">
        <f>SUMIFS(J$2:J537,B$2:B537,B537,C$2:C537,C537,G$2:G537,G537)</f>
        <v>1393.3</v>
      </c>
    </row>
    <row r="538" spans="1:11" x14ac:dyDescent="0.25">
      <c r="A538" t="s">
        <v>72</v>
      </c>
      <c r="B538" t="s">
        <v>71</v>
      </c>
      <c r="C538" t="s">
        <v>73</v>
      </c>
      <c r="D538" s="8">
        <v>3</v>
      </c>
      <c r="E538" s="10">
        <v>29551</v>
      </c>
      <c r="F538">
        <f t="shared" si="25"/>
        <v>331</v>
      </c>
      <c r="G538">
        <f t="shared" si="26"/>
        <v>1981</v>
      </c>
      <c r="H538" s="2" t="str">
        <f t="shared" si="24"/>
        <v>Spring</v>
      </c>
      <c r="I538">
        <v>44</v>
      </c>
      <c r="J538">
        <v>2218.8000000000002</v>
      </c>
      <c r="K538">
        <f>SUMIFS(J$2:J538,B$2:B538,B538,C$2:C538,C538,G$2:G538,G538)</f>
        <v>3612.1000000000004</v>
      </c>
    </row>
    <row r="539" spans="1:11" x14ac:dyDescent="0.25">
      <c r="A539" t="s">
        <v>72</v>
      </c>
      <c r="B539" t="s">
        <v>71</v>
      </c>
      <c r="C539" t="s">
        <v>73</v>
      </c>
      <c r="D539" s="8">
        <v>3</v>
      </c>
      <c r="E539" s="10">
        <v>29570</v>
      </c>
      <c r="F539">
        <f t="shared" si="25"/>
        <v>350</v>
      </c>
      <c r="G539">
        <f t="shared" si="26"/>
        <v>1981</v>
      </c>
      <c r="H539" s="2" t="str">
        <f t="shared" si="24"/>
        <v>Summer</v>
      </c>
      <c r="I539">
        <v>19</v>
      </c>
      <c r="J539">
        <v>523.5</v>
      </c>
      <c r="K539">
        <f>SUMIFS(J$2:J539,B$2:B539,B539,C$2:C539,C539,G$2:G539,G539)</f>
        <v>4135.6000000000004</v>
      </c>
    </row>
    <row r="540" spans="1:11" x14ac:dyDescent="0.25">
      <c r="A540" t="s">
        <v>72</v>
      </c>
      <c r="B540" t="s">
        <v>71</v>
      </c>
      <c r="C540" t="s">
        <v>73</v>
      </c>
      <c r="D540" s="8">
        <v>3</v>
      </c>
      <c r="E540" s="10">
        <v>29601</v>
      </c>
      <c r="F540">
        <f t="shared" si="25"/>
        <v>15</v>
      </c>
      <c r="G540">
        <f t="shared" si="26"/>
        <v>1981</v>
      </c>
      <c r="H540" s="2" t="str">
        <f t="shared" si="24"/>
        <v>Summer</v>
      </c>
      <c r="I540">
        <v>31</v>
      </c>
      <c r="J540">
        <v>1258.8</v>
      </c>
      <c r="K540">
        <f>SUMIFS(J$2:J540,B$2:B540,B540,C$2:C540,C540,G$2:G540,G540)</f>
        <v>5394.4000000000005</v>
      </c>
    </row>
    <row r="541" spans="1:11" x14ac:dyDescent="0.25">
      <c r="A541" t="s">
        <v>72</v>
      </c>
      <c r="B541" t="s">
        <v>71</v>
      </c>
      <c r="C541" t="s">
        <v>73</v>
      </c>
      <c r="D541" s="8">
        <v>3</v>
      </c>
      <c r="E541" s="10">
        <v>29640</v>
      </c>
      <c r="F541">
        <f t="shared" si="25"/>
        <v>54</v>
      </c>
      <c r="G541">
        <f t="shared" si="26"/>
        <v>1981</v>
      </c>
      <c r="H541" s="2" t="str">
        <f t="shared" si="24"/>
        <v>Summer</v>
      </c>
      <c r="I541">
        <v>39</v>
      </c>
      <c r="J541">
        <v>1851.6</v>
      </c>
      <c r="K541">
        <f>SUMIFS(J$2:J541,B$2:B541,B541,C$2:C541,C541,G$2:G541,G541)</f>
        <v>7246</v>
      </c>
    </row>
    <row r="542" spans="1:11" x14ac:dyDescent="0.25">
      <c r="A542" t="s">
        <v>72</v>
      </c>
      <c r="B542" t="s">
        <v>71</v>
      </c>
      <c r="C542" t="s">
        <v>73</v>
      </c>
      <c r="D542" s="8">
        <v>3</v>
      </c>
      <c r="E542" s="10">
        <v>29672</v>
      </c>
      <c r="F542">
        <f t="shared" si="25"/>
        <v>86</v>
      </c>
      <c r="G542">
        <f t="shared" si="26"/>
        <v>1981</v>
      </c>
      <c r="H542" s="2" t="str">
        <f t="shared" si="24"/>
        <v>Autumn</v>
      </c>
      <c r="I542">
        <v>32</v>
      </c>
      <c r="J542">
        <v>774.9</v>
      </c>
      <c r="K542">
        <f>SUMIFS(J$2:J542,B$2:B542,B542,C$2:C542,C542,G$2:G542,G542)</f>
        <v>8020.9</v>
      </c>
    </row>
    <row r="543" spans="1:11" x14ac:dyDescent="0.25">
      <c r="A543" t="s">
        <v>72</v>
      </c>
      <c r="B543" t="s">
        <v>71</v>
      </c>
      <c r="C543" t="s">
        <v>73</v>
      </c>
      <c r="D543" s="8">
        <v>3</v>
      </c>
      <c r="E543" s="10">
        <v>29732</v>
      </c>
      <c r="F543">
        <f t="shared" si="25"/>
        <v>146</v>
      </c>
      <c r="G543">
        <f t="shared" si="26"/>
        <v>1981</v>
      </c>
      <c r="H543" s="2" t="str">
        <f t="shared" si="24"/>
        <v>Autumn</v>
      </c>
      <c r="I543">
        <v>60</v>
      </c>
      <c r="J543">
        <v>929.3</v>
      </c>
      <c r="K543">
        <f>SUMIFS(J$2:J543,B$2:B543,B543,C$2:C543,C543,G$2:G543,G543)</f>
        <v>8950.1999999999989</v>
      </c>
    </row>
    <row r="544" spans="1:11" x14ac:dyDescent="0.25">
      <c r="A544" t="s">
        <v>72</v>
      </c>
      <c r="B544" t="s">
        <v>71</v>
      </c>
      <c r="C544" t="s">
        <v>73</v>
      </c>
      <c r="D544" s="8">
        <v>3</v>
      </c>
      <c r="E544" s="10">
        <v>29829</v>
      </c>
      <c r="F544">
        <f t="shared" si="25"/>
        <v>243</v>
      </c>
      <c r="G544">
        <f t="shared" si="26"/>
        <v>1982</v>
      </c>
      <c r="H544" s="2" t="str">
        <f t="shared" si="24"/>
        <v>Winter</v>
      </c>
      <c r="I544">
        <v>97</v>
      </c>
      <c r="J544">
        <v>488</v>
      </c>
      <c r="K544">
        <f>SUMIFS(J$2:J544,B$2:B544,B544,C$2:C544,C544,G$2:G544,G544)</f>
        <v>488</v>
      </c>
    </row>
    <row r="545" spans="1:11" x14ac:dyDescent="0.25">
      <c r="A545" t="s">
        <v>72</v>
      </c>
      <c r="B545" t="s">
        <v>71</v>
      </c>
      <c r="C545" t="s">
        <v>73</v>
      </c>
      <c r="D545" s="8">
        <v>3</v>
      </c>
      <c r="E545" s="10">
        <v>29858</v>
      </c>
      <c r="F545">
        <f t="shared" si="25"/>
        <v>272</v>
      </c>
      <c r="G545">
        <f t="shared" si="26"/>
        <v>1982</v>
      </c>
      <c r="H545" s="2" t="str">
        <f t="shared" si="24"/>
        <v>Spring</v>
      </c>
      <c r="I545">
        <v>29</v>
      </c>
      <c r="J545">
        <v>599.20000000000005</v>
      </c>
      <c r="K545">
        <f>SUMIFS(J$2:J545,B$2:B545,B545,C$2:C545,C545,G$2:G545,G545)</f>
        <v>1087.2</v>
      </c>
    </row>
    <row r="546" spans="1:11" x14ac:dyDescent="0.25">
      <c r="A546" t="s">
        <v>72</v>
      </c>
      <c r="B546" t="s">
        <v>71</v>
      </c>
      <c r="C546" t="s">
        <v>73</v>
      </c>
      <c r="D546" s="8">
        <v>3</v>
      </c>
      <c r="E546" s="10">
        <v>29889</v>
      </c>
      <c r="F546">
        <f t="shared" si="25"/>
        <v>303</v>
      </c>
      <c r="G546">
        <f t="shared" si="26"/>
        <v>1982</v>
      </c>
      <c r="H546" s="2" t="str">
        <f t="shared" si="24"/>
        <v>Spring</v>
      </c>
      <c r="I546">
        <v>31</v>
      </c>
      <c r="J546">
        <v>2121.4</v>
      </c>
      <c r="K546">
        <f>SUMIFS(J$2:J546,B$2:B546,B546,C$2:C546,C546,G$2:G546,G546)</f>
        <v>3208.6000000000004</v>
      </c>
    </row>
    <row r="547" spans="1:11" x14ac:dyDescent="0.25">
      <c r="A547" t="s">
        <v>72</v>
      </c>
      <c r="B547" t="s">
        <v>71</v>
      </c>
      <c r="C547" t="s">
        <v>73</v>
      </c>
      <c r="D547" s="8">
        <v>3</v>
      </c>
      <c r="E547" s="10">
        <v>29917</v>
      </c>
      <c r="F547">
        <f t="shared" si="25"/>
        <v>331</v>
      </c>
      <c r="G547">
        <f t="shared" si="26"/>
        <v>1982</v>
      </c>
      <c r="H547" s="2" t="str">
        <f t="shared" si="24"/>
        <v>Spring</v>
      </c>
      <c r="I547">
        <v>28</v>
      </c>
      <c r="J547">
        <v>1415.8</v>
      </c>
      <c r="K547">
        <f>SUMIFS(J$2:J547,B$2:B547,B547,C$2:C547,C547,G$2:G547,G547)</f>
        <v>4624.4000000000005</v>
      </c>
    </row>
    <row r="548" spans="1:11" x14ac:dyDescent="0.25">
      <c r="A548" t="s">
        <v>72</v>
      </c>
      <c r="B548" t="s">
        <v>71</v>
      </c>
      <c r="C548" t="s">
        <v>73</v>
      </c>
      <c r="D548" s="8">
        <v>3</v>
      </c>
      <c r="E548" s="10">
        <v>29964</v>
      </c>
      <c r="F548">
        <f t="shared" si="25"/>
        <v>13</v>
      </c>
      <c r="G548">
        <f t="shared" si="26"/>
        <v>1982</v>
      </c>
      <c r="H548" s="2" t="str">
        <f t="shared" si="24"/>
        <v>Summer</v>
      </c>
      <c r="I548">
        <v>47</v>
      </c>
      <c r="J548">
        <v>2931</v>
      </c>
      <c r="K548">
        <f>SUMIFS(J$2:J548,B$2:B548,B548,C$2:C548,C548,G$2:G548,G548)</f>
        <v>7555.4000000000005</v>
      </c>
    </row>
    <row r="549" spans="1:11" x14ac:dyDescent="0.25">
      <c r="A549" t="s">
        <v>72</v>
      </c>
      <c r="B549" t="s">
        <v>71</v>
      </c>
      <c r="C549" t="s">
        <v>73</v>
      </c>
      <c r="D549" s="8">
        <v>3</v>
      </c>
      <c r="E549" s="10">
        <v>29997</v>
      </c>
      <c r="F549">
        <f t="shared" si="25"/>
        <v>46</v>
      </c>
      <c r="G549">
        <f t="shared" si="26"/>
        <v>1982</v>
      </c>
      <c r="H549" s="2" t="str">
        <f t="shared" si="24"/>
        <v>Summer</v>
      </c>
      <c r="I549">
        <v>33</v>
      </c>
      <c r="J549">
        <v>1275.2</v>
      </c>
      <c r="K549">
        <f>SUMIFS(J$2:J549,B$2:B549,B549,C$2:C549,C549,G$2:G549,G549)</f>
        <v>8830.6</v>
      </c>
    </row>
    <row r="550" spans="1:11" x14ac:dyDescent="0.25">
      <c r="A550" t="s">
        <v>72</v>
      </c>
      <c r="B550" t="s">
        <v>71</v>
      </c>
      <c r="C550" t="s">
        <v>73</v>
      </c>
      <c r="D550" s="8">
        <v>3</v>
      </c>
      <c r="E550" s="10">
        <v>30034</v>
      </c>
      <c r="F550">
        <f t="shared" si="25"/>
        <v>83</v>
      </c>
      <c r="G550">
        <f t="shared" si="26"/>
        <v>1982</v>
      </c>
      <c r="H550" s="2" t="str">
        <f t="shared" si="24"/>
        <v>Autumn</v>
      </c>
      <c r="I550">
        <v>37</v>
      </c>
      <c r="J550">
        <v>1626.9</v>
      </c>
      <c r="K550">
        <f>SUMIFS(J$2:J550,B$2:B550,B550,C$2:C550,C550,G$2:G550,G550)</f>
        <v>10457.5</v>
      </c>
    </row>
    <row r="551" spans="1:11" x14ac:dyDescent="0.25">
      <c r="A551" t="s">
        <v>72</v>
      </c>
      <c r="B551" t="s">
        <v>71</v>
      </c>
      <c r="C551" t="s">
        <v>73</v>
      </c>
      <c r="D551" s="8">
        <v>3</v>
      </c>
      <c r="E551" s="10">
        <v>30068</v>
      </c>
      <c r="F551">
        <f t="shared" si="25"/>
        <v>117</v>
      </c>
      <c r="G551">
        <f t="shared" si="26"/>
        <v>1982</v>
      </c>
      <c r="H551" s="2" t="str">
        <f t="shared" si="24"/>
        <v>Autumn</v>
      </c>
      <c r="I551">
        <v>34</v>
      </c>
      <c r="J551">
        <v>555</v>
      </c>
      <c r="K551">
        <f>SUMIFS(J$2:J551,B$2:B551,B551,C$2:C551,C551,G$2:G551,G551)</f>
        <v>11012.5</v>
      </c>
    </row>
    <row r="552" spans="1:11" x14ac:dyDescent="0.25">
      <c r="A552" t="s">
        <v>72</v>
      </c>
      <c r="B552" t="s">
        <v>71</v>
      </c>
      <c r="C552" t="s">
        <v>73</v>
      </c>
      <c r="D552" s="8">
        <v>3</v>
      </c>
      <c r="E552" s="10">
        <v>30097</v>
      </c>
      <c r="F552">
        <f t="shared" si="25"/>
        <v>146</v>
      </c>
      <c r="G552">
        <f t="shared" si="26"/>
        <v>1982</v>
      </c>
      <c r="H552" s="2" t="str">
        <f t="shared" si="24"/>
        <v>Autumn</v>
      </c>
      <c r="I552">
        <v>29</v>
      </c>
      <c r="J552">
        <v>170.5</v>
      </c>
      <c r="K552">
        <f>SUMIFS(J$2:J552,B$2:B552,B552,C$2:C552,C552,G$2:G552,G552)</f>
        <v>11183</v>
      </c>
    </row>
    <row r="553" spans="1:11" x14ac:dyDescent="0.25">
      <c r="A553" t="s">
        <v>72</v>
      </c>
      <c r="B553" t="s">
        <v>71</v>
      </c>
      <c r="C553" t="s">
        <v>73</v>
      </c>
      <c r="D553" s="8">
        <v>3</v>
      </c>
      <c r="E553" s="10">
        <v>30564</v>
      </c>
      <c r="F553">
        <f t="shared" si="25"/>
        <v>248</v>
      </c>
      <c r="G553">
        <f t="shared" si="26"/>
        <v>1984</v>
      </c>
      <c r="H553" s="2" t="str">
        <f t="shared" si="24"/>
        <v>Spring</v>
      </c>
      <c r="I553" s="11">
        <v>107</v>
      </c>
      <c r="J553">
        <v>771.5</v>
      </c>
      <c r="K553">
        <f>SUMIFS(J$2:J553,B$2:B553,B553,C$2:C553,C553,G$2:G553,G553)</f>
        <v>771.5</v>
      </c>
    </row>
    <row r="554" spans="1:11" x14ac:dyDescent="0.25">
      <c r="A554" t="s">
        <v>72</v>
      </c>
      <c r="B554" t="s">
        <v>71</v>
      </c>
      <c r="C554" t="s">
        <v>73</v>
      </c>
      <c r="D554" s="8">
        <v>3</v>
      </c>
      <c r="E554" s="10">
        <v>30595</v>
      </c>
      <c r="F554">
        <f t="shared" si="25"/>
        <v>279</v>
      </c>
      <c r="G554">
        <f t="shared" si="26"/>
        <v>1984</v>
      </c>
      <c r="H554" s="2" t="str">
        <f t="shared" si="24"/>
        <v>Spring</v>
      </c>
      <c r="I554">
        <v>31</v>
      </c>
      <c r="J554">
        <v>1298.9000000000001</v>
      </c>
      <c r="K554">
        <f>SUMIFS(J$2:J554,B$2:B554,B554,C$2:C554,C554,G$2:G554,G554)</f>
        <v>2070.4</v>
      </c>
    </row>
    <row r="555" spans="1:11" x14ac:dyDescent="0.25">
      <c r="A555" t="s">
        <v>72</v>
      </c>
      <c r="B555" t="s">
        <v>71</v>
      </c>
      <c r="C555" t="s">
        <v>73</v>
      </c>
      <c r="D555" s="8">
        <v>3</v>
      </c>
      <c r="E555" s="10">
        <v>30629</v>
      </c>
      <c r="F555">
        <f t="shared" si="25"/>
        <v>313</v>
      </c>
      <c r="G555">
        <f t="shared" si="26"/>
        <v>1984</v>
      </c>
      <c r="H555" s="2" t="str">
        <f t="shared" si="24"/>
        <v>Spring</v>
      </c>
      <c r="I555">
        <v>34</v>
      </c>
      <c r="J555">
        <v>2778</v>
      </c>
      <c r="K555">
        <f>SUMIFS(J$2:J555,B$2:B555,B555,C$2:C555,C555,G$2:G555,G555)</f>
        <v>4848.3999999999996</v>
      </c>
    </row>
    <row r="556" spans="1:11" x14ac:dyDescent="0.25">
      <c r="A556" t="s">
        <v>72</v>
      </c>
      <c r="B556" t="s">
        <v>71</v>
      </c>
      <c r="C556" t="s">
        <v>73</v>
      </c>
      <c r="D556" s="8">
        <v>3</v>
      </c>
      <c r="E556" s="10">
        <v>30665</v>
      </c>
      <c r="F556">
        <f t="shared" si="25"/>
        <v>349</v>
      </c>
      <c r="G556">
        <f t="shared" si="26"/>
        <v>1984</v>
      </c>
      <c r="H556" s="2" t="str">
        <f t="shared" si="24"/>
        <v>Summer</v>
      </c>
      <c r="I556">
        <v>36</v>
      </c>
      <c r="J556">
        <v>1760.3</v>
      </c>
      <c r="K556">
        <f>SUMIFS(J$2:J556,B$2:B556,B556,C$2:C556,C556,G$2:G556,G556)</f>
        <v>6608.7</v>
      </c>
    </row>
    <row r="557" spans="1:11" x14ac:dyDescent="0.25">
      <c r="A557" t="s">
        <v>72</v>
      </c>
      <c r="B557" t="s">
        <v>71</v>
      </c>
      <c r="C557" t="s">
        <v>73</v>
      </c>
      <c r="D557" s="8">
        <v>3</v>
      </c>
      <c r="E557" s="10">
        <v>30707</v>
      </c>
      <c r="F557">
        <f t="shared" si="25"/>
        <v>26</v>
      </c>
      <c r="G557">
        <f t="shared" si="26"/>
        <v>1984</v>
      </c>
      <c r="H557" s="2" t="str">
        <f t="shared" si="24"/>
        <v>Summer</v>
      </c>
      <c r="I557">
        <v>42</v>
      </c>
      <c r="J557">
        <v>2699.1</v>
      </c>
      <c r="K557">
        <f>SUMIFS(J$2:J557,B$2:B557,B557,C$2:C557,C557,G$2:G557,G557)</f>
        <v>9307.7999999999993</v>
      </c>
    </row>
    <row r="558" spans="1:11" x14ac:dyDescent="0.25">
      <c r="A558" t="s">
        <v>72</v>
      </c>
      <c r="B558" t="s">
        <v>71</v>
      </c>
      <c r="C558" t="s">
        <v>73</v>
      </c>
      <c r="D558" s="8">
        <v>3</v>
      </c>
      <c r="E558" s="10">
        <v>30742</v>
      </c>
      <c r="F558">
        <f t="shared" si="25"/>
        <v>61</v>
      </c>
      <c r="G558">
        <f t="shared" si="26"/>
        <v>1984</v>
      </c>
      <c r="H558" s="2" t="str">
        <f t="shared" si="24"/>
        <v>Autumn</v>
      </c>
      <c r="I558">
        <v>35</v>
      </c>
      <c r="J558">
        <v>2112.1999999999998</v>
      </c>
      <c r="K558">
        <f>SUMIFS(J$2:J558,B$2:B558,B558,C$2:C558,C558,G$2:G558,G558)</f>
        <v>11420</v>
      </c>
    </row>
    <row r="559" spans="1:11" x14ac:dyDescent="0.25">
      <c r="A559" t="s">
        <v>72</v>
      </c>
      <c r="B559" t="s">
        <v>71</v>
      </c>
      <c r="C559" t="s">
        <v>73</v>
      </c>
      <c r="D559" s="8">
        <v>3</v>
      </c>
      <c r="E559" s="10">
        <v>30929</v>
      </c>
      <c r="F559">
        <f t="shared" si="25"/>
        <v>248</v>
      </c>
      <c r="G559">
        <f t="shared" si="26"/>
        <v>1985</v>
      </c>
      <c r="H559" s="2" t="str">
        <f t="shared" si="24"/>
        <v>Spring</v>
      </c>
      <c r="I559">
        <v>187</v>
      </c>
      <c r="J559">
        <v>897.3</v>
      </c>
      <c r="K559">
        <f>SUMIFS(J$2:J559,B$2:B559,B559,C$2:C559,C559,G$2:G559,G559)</f>
        <v>897.3</v>
      </c>
    </row>
    <row r="560" spans="1:11" x14ac:dyDescent="0.25">
      <c r="A560" t="s">
        <v>72</v>
      </c>
      <c r="B560" t="s">
        <v>71</v>
      </c>
      <c r="C560" t="s">
        <v>73</v>
      </c>
      <c r="D560" s="8">
        <v>3</v>
      </c>
      <c r="E560" s="10">
        <v>30963</v>
      </c>
      <c r="F560">
        <f t="shared" si="25"/>
        <v>282</v>
      </c>
      <c r="G560">
        <f t="shared" si="26"/>
        <v>1985</v>
      </c>
      <c r="H560" s="2" t="str">
        <f t="shared" si="24"/>
        <v>Spring</v>
      </c>
      <c r="I560">
        <v>34</v>
      </c>
      <c r="J560">
        <v>1583.3</v>
      </c>
      <c r="K560">
        <f>SUMIFS(J$2:J560,B$2:B560,B560,C$2:C560,C560,G$2:G560,G560)</f>
        <v>2480.6</v>
      </c>
    </row>
    <row r="561" spans="1:11" x14ac:dyDescent="0.25">
      <c r="A561" t="s">
        <v>72</v>
      </c>
      <c r="B561" t="s">
        <v>71</v>
      </c>
      <c r="C561" t="s">
        <v>73</v>
      </c>
      <c r="D561" s="8">
        <v>3</v>
      </c>
      <c r="E561" s="10">
        <v>31006</v>
      </c>
      <c r="F561">
        <f t="shared" si="25"/>
        <v>325</v>
      </c>
      <c r="G561">
        <f t="shared" si="26"/>
        <v>1985</v>
      </c>
      <c r="H561" s="2" t="str">
        <f t="shared" si="24"/>
        <v>Spring</v>
      </c>
      <c r="I561">
        <v>43</v>
      </c>
      <c r="J561">
        <v>3079.1</v>
      </c>
      <c r="K561">
        <f>SUMIFS(J$2:J561,B$2:B561,B561,C$2:C561,C561,G$2:G561,G561)</f>
        <v>5559.7</v>
      </c>
    </row>
    <row r="562" spans="1:11" x14ac:dyDescent="0.25">
      <c r="A562" t="s">
        <v>72</v>
      </c>
      <c r="B562" t="s">
        <v>71</v>
      </c>
      <c r="C562" t="s">
        <v>73</v>
      </c>
      <c r="D562" s="8">
        <v>3</v>
      </c>
      <c r="E562" s="10">
        <v>31036</v>
      </c>
      <c r="F562">
        <f t="shared" si="25"/>
        <v>355</v>
      </c>
      <c r="G562">
        <f t="shared" si="26"/>
        <v>1985</v>
      </c>
      <c r="H562" s="2" t="str">
        <f t="shared" si="24"/>
        <v>Summer</v>
      </c>
      <c r="I562">
        <v>30</v>
      </c>
      <c r="J562">
        <v>1422.3</v>
      </c>
      <c r="K562">
        <f>SUMIFS(J$2:J562,B$2:B562,B562,C$2:C562,C562,G$2:G562,G562)</f>
        <v>6982</v>
      </c>
    </row>
    <row r="563" spans="1:11" x14ac:dyDescent="0.25">
      <c r="A563" t="s">
        <v>72</v>
      </c>
      <c r="B563" t="s">
        <v>71</v>
      </c>
      <c r="C563" t="s">
        <v>73</v>
      </c>
      <c r="D563" s="8">
        <v>3</v>
      </c>
      <c r="E563" s="10">
        <v>31071</v>
      </c>
      <c r="F563">
        <f t="shared" si="25"/>
        <v>24</v>
      </c>
      <c r="G563">
        <f t="shared" si="26"/>
        <v>1985</v>
      </c>
      <c r="H563" s="2" t="str">
        <f t="shared" si="24"/>
        <v>Summer</v>
      </c>
      <c r="I563">
        <v>35</v>
      </c>
      <c r="J563">
        <v>2145.1999999999998</v>
      </c>
      <c r="K563">
        <f>SUMIFS(J$2:J563,B$2:B563,B563,C$2:C563,C563,G$2:G563,G563)</f>
        <v>9127.2000000000007</v>
      </c>
    </row>
    <row r="564" spans="1:11" x14ac:dyDescent="0.25">
      <c r="A564" t="s">
        <v>72</v>
      </c>
      <c r="B564" t="s">
        <v>71</v>
      </c>
      <c r="C564" t="s">
        <v>73</v>
      </c>
      <c r="D564" s="8">
        <v>3</v>
      </c>
      <c r="E564" s="10">
        <v>31105</v>
      </c>
      <c r="F564">
        <f t="shared" si="25"/>
        <v>58</v>
      </c>
      <c r="G564">
        <f t="shared" si="26"/>
        <v>1985</v>
      </c>
      <c r="H564" s="2" t="str">
        <f t="shared" si="24"/>
        <v>Summer</v>
      </c>
      <c r="I564">
        <v>34</v>
      </c>
      <c r="J564">
        <v>1734.6</v>
      </c>
      <c r="K564">
        <f>SUMIFS(J$2:J564,B$2:B564,B564,C$2:C564,C564,G$2:G564,G564)</f>
        <v>10861.800000000001</v>
      </c>
    </row>
    <row r="565" spans="1:11" x14ac:dyDescent="0.25">
      <c r="A565" t="s">
        <v>72</v>
      </c>
      <c r="B565" t="s">
        <v>71</v>
      </c>
      <c r="C565" t="s">
        <v>73</v>
      </c>
      <c r="D565" s="8">
        <v>3</v>
      </c>
      <c r="E565" s="10">
        <v>31135</v>
      </c>
      <c r="F565">
        <f t="shared" si="25"/>
        <v>88</v>
      </c>
      <c r="G565">
        <f t="shared" si="26"/>
        <v>1985</v>
      </c>
      <c r="H565" s="2" t="str">
        <f t="shared" si="24"/>
        <v>Autumn</v>
      </c>
      <c r="I565">
        <v>30</v>
      </c>
      <c r="J565">
        <v>1079.0999999999999</v>
      </c>
      <c r="K565">
        <f>SUMIFS(J$2:J565,B$2:B565,B565,C$2:C565,C565,G$2:G565,G565)</f>
        <v>11940.900000000001</v>
      </c>
    </row>
    <row r="566" spans="1:11" x14ac:dyDescent="0.25">
      <c r="A566" t="s">
        <v>72</v>
      </c>
      <c r="B566" t="s">
        <v>71</v>
      </c>
      <c r="C566" t="s">
        <v>73</v>
      </c>
      <c r="D566" s="8">
        <v>3</v>
      </c>
      <c r="E566" s="10">
        <v>31196</v>
      </c>
      <c r="F566">
        <f t="shared" si="25"/>
        <v>149</v>
      </c>
      <c r="G566">
        <f t="shared" si="26"/>
        <v>1985</v>
      </c>
      <c r="H566" s="2" t="str">
        <f t="shared" si="24"/>
        <v>Autumn</v>
      </c>
      <c r="I566">
        <v>61</v>
      </c>
      <c r="J566">
        <v>1014.1</v>
      </c>
      <c r="K566">
        <f>SUMIFS(J$2:J566,B$2:B566,B566,C$2:C566,C566,G$2:G566,G566)</f>
        <v>12955.000000000002</v>
      </c>
    </row>
    <row r="567" spans="1:11" x14ac:dyDescent="0.25">
      <c r="A567" t="s">
        <v>72</v>
      </c>
      <c r="B567" t="s">
        <v>71</v>
      </c>
      <c r="C567" t="s">
        <v>73</v>
      </c>
      <c r="D567" s="8">
        <v>3</v>
      </c>
      <c r="E567" s="10">
        <v>31299</v>
      </c>
      <c r="F567">
        <f t="shared" si="25"/>
        <v>252</v>
      </c>
      <c r="G567">
        <f t="shared" si="26"/>
        <v>1986</v>
      </c>
      <c r="H567" s="2" t="str">
        <f t="shared" si="24"/>
        <v>Spring</v>
      </c>
      <c r="I567">
        <v>103</v>
      </c>
      <c r="J567">
        <v>1118.4000000000001</v>
      </c>
      <c r="K567">
        <f>SUMIFS(J$2:J567,B$2:B567,B567,C$2:C567,C567,G$2:G567,G567)</f>
        <v>1118.4000000000001</v>
      </c>
    </row>
    <row r="568" spans="1:11" x14ac:dyDescent="0.25">
      <c r="A568" t="s">
        <v>72</v>
      </c>
      <c r="B568" t="s">
        <v>71</v>
      </c>
      <c r="C568" t="s">
        <v>73</v>
      </c>
      <c r="D568" s="8">
        <v>3</v>
      </c>
      <c r="E568" s="10">
        <v>31328</v>
      </c>
      <c r="F568">
        <f t="shared" si="25"/>
        <v>281</v>
      </c>
      <c r="G568">
        <f t="shared" si="26"/>
        <v>1986</v>
      </c>
      <c r="H568" s="2" t="str">
        <f t="shared" si="24"/>
        <v>Spring</v>
      </c>
      <c r="I568">
        <v>29</v>
      </c>
      <c r="J568">
        <v>1695</v>
      </c>
      <c r="K568">
        <f>SUMIFS(J$2:J568,B$2:B568,B568,C$2:C568,C568,G$2:G568,G568)</f>
        <v>2813.4</v>
      </c>
    </row>
    <row r="569" spans="1:11" x14ac:dyDescent="0.25">
      <c r="A569" t="s">
        <v>72</v>
      </c>
      <c r="B569" t="s">
        <v>71</v>
      </c>
      <c r="C569" t="s">
        <v>73</v>
      </c>
      <c r="D569" s="8">
        <v>3</v>
      </c>
      <c r="E569" s="10">
        <v>31363</v>
      </c>
      <c r="F569">
        <f t="shared" si="25"/>
        <v>316</v>
      </c>
      <c r="G569">
        <f t="shared" si="26"/>
        <v>1986</v>
      </c>
      <c r="H569" s="2" t="str">
        <f t="shared" si="24"/>
        <v>Spring</v>
      </c>
      <c r="I569">
        <v>35</v>
      </c>
      <c r="J569">
        <v>2332.1</v>
      </c>
      <c r="K569">
        <f>SUMIFS(J$2:J569,B$2:B569,B569,C$2:C569,C569,G$2:G569,G569)</f>
        <v>5145.5</v>
      </c>
    </row>
    <row r="570" spans="1:11" x14ac:dyDescent="0.25">
      <c r="A570" t="s">
        <v>72</v>
      </c>
      <c r="B570" t="s">
        <v>71</v>
      </c>
      <c r="C570" t="s">
        <v>73</v>
      </c>
      <c r="D570" s="8">
        <v>3</v>
      </c>
      <c r="E570" s="10">
        <v>31390</v>
      </c>
      <c r="F570">
        <f t="shared" si="25"/>
        <v>343</v>
      </c>
      <c r="G570">
        <f t="shared" si="26"/>
        <v>1986</v>
      </c>
      <c r="H570" s="2" t="str">
        <f t="shared" si="24"/>
        <v>Summer</v>
      </c>
      <c r="I570">
        <v>27</v>
      </c>
      <c r="J570">
        <v>2028.5</v>
      </c>
      <c r="K570">
        <f>SUMIFS(J$2:J570,B$2:B570,B570,C$2:C570,C570,G$2:G570,G570)</f>
        <v>7174</v>
      </c>
    </row>
    <row r="571" spans="1:11" x14ac:dyDescent="0.25">
      <c r="A571" t="s">
        <v>72</v>
      </c>
      <c r="B571" t="s">
        <v>71</v>
      </c>
      <c r="C571" t="s">
        <v>73</v>
      </c>
      <c r="D571" s="8">
        <v>3</v>
      </c>
      <c r="E571" s="10">
        <v>31422</v>
      </c>
      <c r="F571">
        <f t="shared" si="25"/>
        <v>10</v>
      </c>
      <c r="G571">
        <f t="shared" si="26"/>
        <v>1986</v>
      </c>
      <c r="H571" s="2" t="str">
        <f t="shared" si="24"/>
        <v>Summer</v>
      </c>
      <c r="I571">
        <v>32</v>
      </c>
      <c r="J571">
        <v>2202.1999999999998</v>
      </c>
      <c r="K571">
        <f>SUMIFS(J$2:J571,B$2:B571,B571,C$2:C571,C571,G$2:G571,G571)</f>
        <v>9376.2000000000007</v>
      </c>
    </row>
    <row r="572" spans="1:11" x14ac:dyDescent="0.25">
      <c r="A572" t="s">
        <v>72</v>
      </c>
      <c r="B572" t="s">
        <v>71</v>
      </c>
      <c r="C572" t="s">
        <v>73</v>
      </c>
      <c r="D572" s="8">
        <v>3</v>
      </c>
      <c r="E572" s="10">
        <v>31453</v>
      </c>
      <c r="F572">
        <f t="shared" si="25"/>
        <v>41</v>
      </c>
      <c r="G572">
        <f t="shared" si="26"/>
        <v>1986</v>
      </c>
      <c r="H572" s="2" t="str">
        <f t="shared" si="24"/>
        <v>Summer</v>
      </c>
      <c r="I572">
        <v>31</v>
      </c>
      <c r="J572">
        <v>2239.6</v>
      </c>
      <c r="K572">
        <f>SUMIFS(J$2:J572,B$2:B572,B572,C$2:C572,C572,G$2:G572,G572)</f>
        <v>11615.800000000001</v>
      </c>
    </row>
    <row r="573" spans="1:11" x14ac:dyDescent="0.25">
      <c r="A573" t="s">
        <v>72</v>
      </c>
      <c r="B573" t="s">
        <v>71</v>
      </c>
      <c r="C573" t="s">
        <v>73</v>
      </c>
      <c r="D573" s="8">
        <v>3</v>
      </c>
      <c r="E573" s="10">
        <v>31481</v>
      </c>
      <c r="F573">
        <f t="shared" si="25"/>
        <v>69</v>
      </c>
      <c r="G573">
        <f t="shared" si="26"/>
        <v>1986</v>
      </c>
      <c r="H573" s="2" t="str">
        <f t="shared" si="24"/>
        <v>Autumn</v>
      </c>
      <c r="I573">
        <v>28</v>
      </c>
      <c r="J573">
        <v>1268.0999999999999</v>
      </c>
      <c r="K573">
        <f>SUMIFS(J$2:J573,B$2:B573,B573,C$2:C573,C573,G$2:G573,G573)</f>
        <v>12883.900000000001</v>
      </c>
    </row>
    <row r="574" spans="1:11" x14ac:dyDescent="0.25">
      <c r="A574" t="s">
        <v>72</v>
      </c>
      <c r="B574" t="s">
        <v>71</v>
      </c>
      <c r="C574" t="s">
        <v>73</v>
      </c>
      <c r="D574" s="8">
        <v>3</v>
      </c>
      <c r="E574" s="10">
        <v>31512</v>
      </c>
      <c r="F574">
        <f t="shared" si="25"/>
        <v>100</v>
      </c>
      <c r="G574">
        <f t="shared" si="26"/>
        <v>1986</v>
      </c>
      <c r="H574" s="2" t="str">
        <f t="shared" si="24"/>
        <v>Autumn</v>
      </c>
      <c r="I574">
        <v>31</v>
      </c>
      <c r="J574">
        <v>1452.2</v>
      </c>
      <c r="K574">
        <f>SUMIFS(J$2:J574,B$2:B574,B574,C$2:C574,C574,G$2:G574,G574)</f>
        <v>14336.100000000002</v>
      </c>
    </row>
    <row r="575" spans="1:11" x14ac:dyDescent="0.25">
      <c r="A575" t="s">
        <v>72</v>
      </c>
      <c r="B575" t="s">
        <v>71</v>
      </c>
      <c r="C575" t="s">
        <v>73</v>
      </c>
      <c r="D575" s="8">
        <v>3</v>
      </c>
      <c r="E575" s="10">
        <v>31558</v>
      </c>
      <c r="F575">
        <f t="shared" si="25"/>
        <v>146</v>
      </c>
      <c r="G575">
        <f t="shared" si="26"/>
        <v>1986</v>
      </c>
      <c r="H575" s="2" t="str">
        <f t="shared" si="24"/>
        <v>Autumn</v>
      </c>
      <c r="I575">
        <v>46</v>
      </c>
      <c r="J575">
        <v>707.9</v>
      </c>
      <c r="K575">
        <f>SUMIFS(J$2:J575,B$2:B575,B575,C$2:C575,C575,G$2:G575,G575)</f>
        <v>15044.000000000002</v>
      </c>
    </row>
    <row r="576" spans="1:11" x14ac:dyDescent="0.25">
      <c r="A576" t="s">
        <v>72</v>
      </c>
      <c r="B576" t="s">
        <v>71</v>
      </c>
      <c r="C576" t="s">
        <v>73</v>
      </c>
      <c r="D576" s="8">
        <v>3</v>
      </c>
      <c r="E576" s="10">
        <v>31657</v>
      </c>
      <c r="F576">
        <f t="shared" si="25"/>
        <v>245</v>
      </c>
      <c r="G576">
        <f t="shared" si="26"/>
        <v>1987</v>
      </c>
      <c r="H576" s="2" t="str">
        <f t="shared" si="24"/>
        <v>Spring</v>
      </c>
      <c r="I576">
        <v>99</v>
      </c>
      <c r="J576">
        <v>264.89999999999998</v>
      </c>
      <c r="K576">
        <f>SUMIFS(J$2:J576,B$2:B576,B576,C$2:C576,C576,G$2:G576,G576)</f>
        <v>264.89999999999998</v>
      </c>
    </row>
    <row r="577" spans="1:11" x14ac:dyDescent="0.25">
      <c r="A577" t="s">
        <v>72</v>
      </c>
      <c r="B577" t="s">
        <v>71</v>
      </c>
      <c r="C577" t="s">
        <v>73</v>
      </c>
      <c r="D577" s="8">
        <v>3</v>
      </c>
      <c r="E577" s="10">
        <v>31686</v>
      </c>
      <c r="F577">
        <f t="shared" si="25"/>
        <v>274</v>
      </c>
      <c r="G577">
        <f t="shared" si="26"/>
        <v>1987</v>
      </c>
      <c r="H577" s="2" t="str">
        <f t="shared" si="24"/>
        <v>Spring</v>
      </c>
      <c r="I577">
        <v>29</v>
      </c>
      <c r="J577">
        <v>877.2</v>
      </c>
      <c r="K577">
        <f>SUMIFS(J$2:J577,B$2:B577,B577,C$2:C577,C577,G$2:G577,G577)</f>
        <v>1142.0999999999999</v>
      </c>
    </row>
    <row r="578" spans="1:11" x14ac:dyDescent="0.25">
      <c r="A578" t="s">
        <v>72</v>
      </c>
      <c r="B578" t="s">
        <v>71</v>
      </c>
      <c r="C578" t="s">
        <v>73</v>
      </c>
      <c r="D578" s="8">
        <v>3</v>
      </c>
      <c r="E578" s="10">
        <v>31719</v>
      </c>
      <c r="F578">
        <f t="shared" si="25"/>
        <v>307</v>
      </c>
      <c r="G578">
        <f t="shared" si="26"/>
        <v>1987</v>
      </c>
      <c r="H578" s="2" t="str">
        <f t="shared" ref="H578:H641" si="27">IF(MONTH(E578)&lt;3,"Summer",IF(MONTH(E578)&lt;6,"Autumn",IF(MONTH(E578)&lt;9,"Winter",IF(MONTH(E578)&lt;12,"Spring","Summer"))))</f>
        <v>Spring</v>
      </c>
      <c r="I578">
        <v>33</v>
      </c>
      <c r="J578">
        <v>2559.5</v>
      </c>
      <c r="K578">
        <f>SUMIFS(J$2:J578,B$2:B578,B578,C$2:C578,C578,G$2:G578,G578)</f>
        <v>3701.6</v>
      </c>
    </row>
    <row r="579" spans="1:11" x14ac:dyDescent="0.25">
      <c r="A579" t="s">
        <v>72</v>
      </c>
      <c r="B579" t="s">
        <v>71</v>
      </c>
      <c r="C579" t="s">
        <v>73</v>
      </c>
      <c r="D579" s="8">
        <v>3</v>
      </c>
      <c r="E579" s="10">
        <v>31754</v>
      </c>
      <c r="F579">
        <f t="shared" ref="F579:F642" si="28">E579-DATE(YEAR(E579),1,0)</f>
        <v>342</v>
      </c>
      <c r="G579">
        <f t="shared" ref="G579:G642" si="29">YEAR(E579)+IF(MONTH(E579)&lt;6,0,1)</f>
        <v>1987</v>
      </c>
      <c r="H579" s="2" t="str">
        <f t="shared" si="27"/>
        <v>Summer</v>
      </c>
      <c r="I579">
        <v>35</v>
      </c>
      <c r="J579">
        <v>1933.1</v>
      </c>
      <c r="K579">
        <f>SUMIFS(J$2:J579,B$2:B579,B579,C$2:C579,C579,G$2:G579,G579)</f>
        <v>5634.7</v>
      </c>
    </row>
    <row r="580" spans="1:11" x14ac:dyDescent="0.25">
      <c r="A580" t="s">
        <v>72</v>
      </c>
      <c r="B580" t="s">
        <v>71</v>
      </c>
      <c r="C580" t="s">
        <v>73</v>
      </c>
      <c r="D580" s="8">
        <v>3</v>
      </c>
      <c r="E580" s="10">
        <v>31785</v>
      </c>
      <c r="F580">
        <f t="shared" si="28"/>
        <v>8</v>
      </c>
      <c r="G580">
        <f t="shared" si="29"/>
        <v>1987</v>
      </c>
      <c r="H580" s="2" t="str">
        <f t="shared" si="27"/>
        <v>Summer</v>
      </c>
      <c r="I580">
        <v>31</v>
      </c>
      <c r="J580">
        <v>1664.6</v>
      </c>
      <c r="K580">
        <f>SUMIFS(J$2:J580,B$2:B580,B580,C$2:C580,C580,G$2:G580,G580)</f>
        <v>7299.2999999999993</v>
      </c>
    </row>
    <row r="581" spans="1:11" x14ac:dyDescent="0.25">
      <c r="A581" t="s">
        <v>72</v>
      </c>
      <c r="B581" t="s">
        <v>71</v>
      </c>
      <c r="C581" t="s">
        <v>73</v>
      </c>
      <c r="D581" s="8">
        <v>3</v>
      </c>
      <c r="E581" s="10">
        <v>31831</v>
      </c>
      <c r="F581">
        <f t="shared" si="28"/>
        <v>54</v>
      </c>
      <c r="G581">
        <f t="shared" si="29"/>
        <v>1987</v>
      </c>
      <c r="H581" s="2" t="str">
        <f t="shared" si="27"/>
        <v>Summer</v>
      </c>
      <c r="I581">
        <v>46</v>
      </c>
      <c r="J581">
        <v>2592.4</v>
      </c>
      <c r="K581">
        <f>SUMIFS(J$2:J581,B$2:B581,B581,C$2:C581,C581,G$2:G581,G581)</f>
        <v>9891.6999999999989</v>
      </c>
    </row>
    <row r="582" spans="1:11" x14ac:dyDescent="0.25">
      <c r="A582" t="s">
        <v>72</v>
      </c>
      <c r="B582" t="s">
        <v>71</v>
      </c>
      <c r="C582" t="s">
        <v>73</v>
      </c>
      <c r="D582" s="8">
        <v>3</v>
      </c>
      <c r="E582" s="10">
        <v>31867</v>
      </c>
      <c r="F582">
        <f t="shared" si="28"/>
        <v>90</v>
      </c>
      <c r="G582">
        <f t="shared" si="29"/>
        <v>1987</v>
      </c>
      <c r="H582" s="2" t="str">
        <f t="shared" si="27"/>
        <v>Autumn</v>
      </c>
      <c r="I582">
        <v>36</v>
      </c>
      <c r="J582">
        <v>1404.8</v>
      </c>
      <c r="K582">
        <f>SUMIFS(J$2:J582,B$2:B582,B582,C$2:C582,C582,G$2:G582,G582)</f>
        <v>11296.499999999998</v>
      </c>
    </row>
    <row r="583" spans="1:11" x14ac:dyDescent="0.25">
      <c r="A583" t="s">
        <v>72</v>
      </c>
      <c r="B583" t="s">
        <v>71</v>
      </c>
      <c r="C583" t="s">
        <v>73</v>
      </c>
      <c r="D583" s="8">
        <v>3</v>
      </c>
      <c r="E583" s="10">
        <v>31931</v>
      </c>
      <c r="F583">
        <f t="shared" si="28"/>
        <v>154</v>
      </c>
      <c r="G583">
        <f t="shared" si="29"/>
        <v>1988</v>
      </c>
      <c r="H583" s="2" t="str">
        <f t="shared" si="27"/>
        <v>Winter</v>
      </c>
      <c r="I583">
        <v>64</v>
      </c>
      <c r="J583">
        <v>721.7</v>
      </c>
      <c r="K583">
        <f>SUMIFS(J$2:J583,B$2:B583,B583,C$2:C583,C583,G$2:G583,G583)</f>
        <v>721.7</v>
      </c>
    </row>
    <row r="584" spans="1:11" x14ac:dyDescent="0.25">
      <c r="A584" t="s">
        <v>72</v>
      </c>
      <c r="B584" t="s">
        <v>71</v>
      </c>
      <c r="C584" t="s">
        <v>73</v>
      </c>
      <c r="D584" s="8">
        <v>3</v>
      </c>
      <c r="E584" s="10">
        <v>32022</v>
      </c>
      <c r="F584">
        <f t="shared" si="28"/>
        <v>245</v>
      </c>
      <c r="G584">
        <f t="shared" si="29"/>
        <v>1988</v>
      </c>
      <c r="H584" s="2" t="str">
        <f t="shared" si="27"/>
        <v>Spring</v>
      </c>
      <c r="I584">
        <v>91</v>
      </c>
      <c r="J584">
        <v>828.3</v>
      </c>
      <c r="K584">
        <f>SUMIFS(J$2:J584,B$2:B584,B584,C$2:C584,C584,G$2:G584,G584)</f>
        <v>1550</v>
      </c>
    </row>
    <row r="585" spans="1:11" x14ac:dyDescent="0.25">
      <c r="A585" t="s">
        <v>72</v>
      </c>
      <c r="B585" t="s">
        <v>71</v>
      </c>
      <c r="C585" t="s">
        <v>73</v>
      </c>
      <c r="D585" s="8">
        <v>3</v>
      </c>
      <c r="E585" s="10">
        <v>32056</v>
      </c>
      <c r="F585">
        <f t="shared" si="28"/>
        <v>279</v>
      </c>
      <c r="G585">
        <f t="shared" si="29"/>
        <v>1988</v>
      </c>
      <c r="H585" s="2" t="str">
        <f t="shared" si="27"/>
        <v>Spring</v>
      </c>
      <c r="I585">
        <v>34</v>
      </c>
      <c r="J585">
        <v>1302.5</v>
      </c>
      <c r="K585">
        <f>SUMIFS(J$2:J585,B$2:B585,B585,C$2:C585,C585,G$2:G585,G585)</f>
        <v>2852.5</v>
      </c>
    </row>
    <row r="586" spans="1:11" x14ac:dyDescent="0.25">
      <c r="A586" t="s">
        <v>72</v>
      </c>
      <c r="B586" t="s">
        <v>71</v>
      </c>
      <c r="C586" t="s">
        <v>73</v>
      </c>
      <c r="D586" s="8">
        <v>3</v>
      </c>
      <c r="E586" s="10">
        <v>32086</v>
      </c>
      <c r="F586">
        <f t="shared" si="28"/>
        <v>309</v>
      </c>
      <c r="G586">
        <f t="shared" si="29"/>
        <v>1988</v>
      </c>
      <c r="H586" s="2" t="str">
        <f t="shared" si="27"/>
        <v>Spring</v>
      </c>
      <c r="I586">
        <v>30</v>
      </c>
      <c r="J586">
        <v>1773.8</v>
      </c>
      <c r="K586">
        <f>SUMIFS(J$2:J586,B$2:B586,B586,C$2:C586,C586,G$2:G586,G586)</f>
        <v>4626.3</v>
      </c>
    </row>
    <row r="587" spans="1:11" x14ac:dyDescent="0.25">
      <c r="A587" t="s">
        <v>72</v>
      </c>
      <c r="B587" t="s">
        <v>71</v>
      </c>
      <c r="C587" t="s">
        <v>73</v>
      </c>
      <c r="D587" s="8">
        <v>3</v>
      </c>
      <c r="E587" s="10">
        <v>32118</v>
      </c>
      <c r="F587">
        <f t="shared" si="28"/>
        <v>341</v>
      </c>
      <c r="G587">
        <f t="shared" si="29"/>
        <v>1988</v>
      </c>
      <c r="H587" s="2" t="str">
        <f t="shared" si="27"/>
        <v>Summer</v>
      </c>
      <c r="I587">
        <v>32</v>
      </c>
      <c r="J587">
        <v>2423.6999999999998</v>
      </c>
      <c r="K587">
        <f>SUMIFS(J$2:J587,B$2:B587,B587,C$2:C587,C587,G$2:G587,G587)</f>
        <v>7050</v>
      </c>
    </row>
    <row r="588" spans="1:11" x14ac:dyDescent="0.25">
      <c r="A588" t="s">
        <v>72</v>
      </c>
      <c r="B588" t="s">
        <v>71</v>
      </c>
      <c r="C588" t="s">
        <v>73</v>
      </c>
      <c r="D588" s="8">
        <v>3</v>
      </c>
      <c r="E588" s="10">
        <v>32148</v>
      </c>
      <c r="F588">
        <f t="shared" si="28"/>
        <v>6</v>
      </c>
      <c r="G588">
        <f t="shared" si="29"/>
        <v>1988</v>
      </c>
      <c r="H588" s="2" t="str">
        <f t="shared" si="27"/>
        <v>Summer</v>
      </c>
      <c r="I588">
        <v>30</v>
      </c>
      <c r="J588">
        <v>1507.6</v>
      </c>
      <c r="K588">
        <f>SUMIFS(J$2:J588,B$2:B588,B588,C$2:C588,C588,G$2:G588,G588)</f>
        <v>8557.6</v>
      </c>
    </row>
    <row r="589" spans="1:11" x14ac:dyDescent="0.25">
      <c r="A589" t="s">
        <v>72</v>
      </c>
      <c r="B589" t="s">
        <v>71</v>
      </c>
      <c r="C589" t="s">
        <v>73</v>
      </c>
      <c r="D589" s="8">
        <v>3</v>
      </c>
      <c r="E589" s="10">
        <v>32195</v>
      </c>
      <c r="F589">
        <f t="shared" si="28"/>
        <v>53</v>
      </c>
      <c r="G589">
        <f t="shared" si="29"/>
        <v>1988</v>
      </c>
      <c r="H589" s="2" t="str">
        <f t="shared" si="27"/>
        <v>Summer</v>
      </c>
      <c r="I589">
        <v>47</v>
      </c>
      <c r="J589">
        <v>2589.5</v>
      </c>
      <c r="K589">
        <f>SUMIFS(J$2:J589,B$2:B589,B589,C$2:C589,C589,G$2:G589,G589)</f>
        <v>11147.1</v>
      </c>
    </row>
    <row r="590" spans="1:11" x14ac:dyDescent="0.25">
      <c r="A590" t="s">
        <v>72</v>
      </c>
      <c r="B590" t="s">
        <v>71</v>
      </c>
      <c r="C590" t="s">
        <v>73</v>
      </c>
      <c r="D590" s="8">
        <v>3</v>
      </c>
      <c r="E590" s="10">
        <v>32226</v>
      </c>
      <c r="F590">
        <f t="shared" si="28"/>
        <v>84</v>
      </c>
      <c r="G590">
        <f t="shared" si="29"/>
        <v>1988</v>
      </c>
      <c r="H590" s="2" t="str">
        <f t="shared" si="27"/>
        <v>Autumn</v>
      </c>
      <c r="I590">
        <v>31</v>
      </c>
      <c r="J590">
        <v>1171.8</v>
      </c>
      <c r="K590">
        <f>SUMIFS(J$2:J590,B$2:B590,B590,C$2:C590,C590,G$2:G590,G590)</f>
        <v>12318.9</v>
      </c>
    </row>
    <row r="591" spans="1:11" x14ac:dyDescent="0.25">
      <c r="A591" t="s">
        <v>72</v>
      </c>
      <c r="B591" t="s">
        <v>71</v>
      </c>
      <c r="C591" t="s">
        <v>73</v>
      </c>
      <c r="D591" s="8">
        <v>3</v>
      </c>
      <c r="E591" s="10">
        <v>32301</v>
      </c>
      <c r="F591">
        <f t="shared" si="28"/>
        <v>159</v>
      </c>
      <c r="G591">
        <f t="shared" si="29"/>
        <v>1989</v>
      </c>
      <c r="H591" s="2" t="str">
        <f t="shared" si="27"/>
        <v>Winter</v>
      </c>
      <c r="I591">
        <v>75</v>
      </c>
      <c r="J591">
        <v>385.5</v>
      </c>
      <c r="K591">
        <f>SUMIFS(J$2:J591,B$2:B591,B591,C$2:C591,C591,G$2:G591,G591)</f>
        <v>385.5</v>
      </c>
    </row>
    <row r="592" spans="1:11" x14ac:dyDescent="0.25">
      <c r="A592" t="s">
        <v>72</v>
      </c>
      <c r="B592" t="s">
        <v>71</v>
      </c>
      <c r="C592" t="s">
        <v>73</v>
      </c>
      <c r="D592" s="8">
        <v>3</v>
      </c>
      <c r="E592" s="10">
        <v>32395</v>
      </c>
      <c r="F592">
        <f t="shared" si="28"/>
        <v>253</v>
      </c>
      <c r="G592">
        <f t="shared" si="29"/>
        <v>1989</v>
      </c>
      <c r="H592" s="2" t="str">
        <f t="shared" si="27"/>
        <v>Spring</v>
      </c>
      <c r="I592">
        <v>94</v>
      </c>
      <c r="J592">
        <v>468.6</v>
      </c>
      <c r="K592">
        <f>SUMIFS(J$2:J592,B$2:B592,B592,C$2:C592,C592,G$2:G592,G592)</f>
        <v>854.1</v>
      </c>
    </row>
    <row r="593" spans="1:11" x14ac:dyDescent="0.25">
      <c r="A593" t="s">
        <v>72</v>
      </c>
      <c r="B593" t="s">
        <v>71</v>
      </c>
      <c r="C593" t="s">
        <v>73</v>
      </c>
      <c r="D593" s="8">
        <v>3</v>
      </c>
      <c r="E593" s="10">
        <v>32433</v>
      </c>
      <c r="F593">
        <f t="shared" si="28"/>
        <v>291</v>
      </c>
      <c r="G593">
        <f t="shared" si="29"/>
        <v>1989</v>
      </c>
      <c r="H593" s="2" t="str">
        <f t="shared" si="27"/>
        <v>Spring</v>
      </c>
      <c r="I593">
        <v>38</v>
      </c>
      <c r="J593">
        <v>1801.8</v>
      </c>
      <c r="K593">
        <f>SUMIFS(J$2:J593,B$2:B593,B593,C$2:C593,C593,G$2:G593,G593)</f>
        <v>2655.9</v>
      </c>
    </row>
    <row r="594" spans="1:11" x14ac:dyDescent="0.25">
      <c r="A594" t="s">
        <v>72</v>
      </c>
      <c r="B594" t="s">
        <v>71</v>
      </c>
      <c r="C594" t="s">
        <v>73</v>
      </c>
      <c r="D594" s="8">
        <v>3</v>
      </c>
      <c r="E594" s="10">
        <v>32471</v>
      </c>
      <c r="F594">
        <f t="shared" si="28"/>
        <v>329</v>
      </c>
      <c r="G594">
        <f t="shared" si="29"/>
        <v>1989</v>
      </c>
      <c r="H594" s="2" t="str">
        <f t="shared" si="27"/>
        <v>Spring</v>
      </c>
      <c r="I594">
        <v>38</v>
      </c>
      <c r="J594">
        <v>2357.6</v>
      </c>
      <c r="K594">
        <f>SUMIFS(J$2:J594,B$2:B594,B594,C$2:C594,C594,G$2:G594,G594)</f>
        <v>5013.5</v>
      </c>
    </row>
    <row r="595" spans="1:11" x14ac:dyDescent="0.25">
      <c r="A595" t="s">
        <v>72</v>
      </c>
      <c r="B595" t="s">
        <v>71</v>
      </c>
      <c r="C595" t="s">
        <v>73</v>
      </c>
      <c r="D595" s="8">
        <v>3</v>
      </c>
      <c r="E595" s="10">
        <v>32513</v>
      </c>
      <c r="F595">
        <f t="shared" si="28"/>
        <v>5</v>
      </c>
      <c r="G595">
        <f t="shared" si="29"/>
        <v>1989</v>
      </c>
      <c r="H595" s="2" t="str">
        <f t="shared" si="27"/>
        <v>Summer</v>
      </c>
      <c r="I595">
        <v>42</v>
      </c>
      <c r="J595">
        <v>2083.8000000000002</v>
      </c>
      <c r="K595">
        <f>SUMIFS(J$2:J595,B$2:B595,B595,C$2:C595,C595,G$2:G595,G595)</f>
        <v>7097.3</v>
      </c>
    </row>
    <row r="596" spans="1:11" x14ac:dyDescent="0.25">
      <c r="A596" t="s">
        <v>72</v>
      </c>
      <c r="B596" t="s">
        <v>71</v>
      </c>
      <c r="C596" t="s">
        <v>73</v>
      </c>
      <c r="D596" s="8">
        <v>3</v>
      </c>
      <c r="E596" s="10">
        <v>32553</v>
      </c>
      <c r="F596">
        <f t="shared" si="28"/>
        <v>45</v>
      </c>
      <c r="G596">
        <f t="shared" si="29"/>
        <v>1989</v>
      </c>
      <c r="H596" s="2" t="str">
        <f t="shared" si="27"/>
        <v>Summer</v>
      </c>
      <c r="I596">
        <v>40</v>
      </c>
      <c r="J596">
        <v>2014.6</v>
      </c>
      <c r="K596">
        <f>SUMIFS(J$2:J596,B$2:B596,B596,C$2:C596,C596,G$2:G596,G596)</f>
        <v>9111.9</v>
      </c>
    </row>
    <row r="597" spans="1:11" x14ac:dyDescent="0.25">
      <c r="A597" t="s">
        <v>72</v>
      </c>
      <c r="B597" t="s">
        <v>71</v>
      </c>
      <c r="C597" t="s">
        <v>73</v>
      </c>
      <c r="D597" s="8">
        <v>3</v>
      </c>
      <c r="E597" s="10">
        <v>32665</v>
      </c>
      <c r="F597">
        <f t="shared" si="28"/>
        <v>157</v>
      </c>
      <c r="G597">
        <f t="shared" si="29"/>
        <v>1990</v>
      </c>
      <c r="H597" s="2" t="str">
        <f t="shared" si="27"/>
        <v>Winter</v>
      </c>
      <c r="I597">
        <v>112</v>
      </c>
      <c r="J597">
        <v>2600</v>
      </c>
      <c r="K597">
        <f>SUMIFS(J$2:J597,B$2:B597,B597,C$2:C597,C597,G$2:G597,G597)</f>
        <v>2600</v>
      </c>
    </row>
    <row r="598" spans="1:11" x14ac:dyDescent="0.25">
      <c r="A598" t="s">
        <v>72</v>
      </c>
      <c r="B598" t="s">
        <v>71</v>
      </c>
      <c r="C598" t="s">
        <v>73</v>
      </c>
      <c r="D598" s="8">
        <v>3</v>
      </c>
      <c r="E598" s="10">
        <v>32791</v>
      </c>
      <c r="F598">
        <f t="shared" si="28"/>
        <v>283</v>
      </c>
      <c r="G598">
        <f t="shared" si="29"/>
        <v>1990</v>
      </c>
      <c r="H598" s="2" t="str">
        <f t="shared" si="27"/>
        <v>Spring</v>
      </c>
      <c r="I598">
        <v>126</v>
      </c>
      <c r="J598">
        <v>3255.3</v>
      </c>
      <c r="K598">
        <f>SUMIFS(J$2:J598,B$2:B598,B598,C$2:C598,C598,G$2:G598,G598)</f>
        <v>5855.3</v>
      </c>
    </row>
    <row r="599" spans="1:11" x14ac:dyDescent="0.25">
      <c r="A599" t="s">
        <v>72</v>
      </c>
      <c r="B599" t="s">
        <v>71</v>
      </c>
      <c r="C599" t="s">
        <v>73</v>
      </c>
      <c r="D599" s="8">
        <v>3</v>
      </c>
      <c r="E599" s="10">
        <v>32818</v>
      </c>
      <c r="F599">
        <f t="shared" si="28"/>
        <v>310</v>
      </c>
      <c r="G599">
        <f t="shared" si="29"/>
        <v>1990</v>
      </c>
      <c r="H599" s="2" t="str">
        <f t="shared" si="27"/>
        <v>Spring</v>
      </c>
      <c r="I599">
        <v>27</v>
      </c>
      <c r="J599">
        <v>1790.3</v>
      </c>
      <c r="K599">
        <f>SUMIFS(J$2:J599,B$2:B599,B599,C$2:C599,C599,G$2:G599,G599)</f>
        <v>7645.6</v>
      </c>
    </row>
    <row r="600" spans="1:11" x14ac:dyDescent="0.25">
      <c r="A600" t="s">
        <v>72</v>
      </c>
      <c r="B600" t="s">
        <v>71</v>
      </c>
      <c r="C600" t="s">
        <v>73</v>
      </c>
      <c r="D600" s="8">
        <v>3</v>
      </c>
      <c r="E600" s="10">
        <v>32853</v>
      </c>
      <c r="F600">
        <f t="shared" si="28"/>
        <v>345</v>
      </c>
      <c r="G600">
        <f t="shared" si="29"/>
        <v>1990</v>
      </c>
      <c r="H600" s="2" t="str">
        <f t="shared" si="27"/>
        <v>Summer</v>
      </c>
      <c r="I600">
        <v>35</v>
      </c>
      <c r="J600">
        <v>1956.6</v>
      </c>
      <c r="K600">
        <f>SUMIFS(J$2:J600,B$2:B600,B600,C$2:C600,C600,G$2:G600,G600)</f>
        <v>9602.2000000000007</v>
      </c>
    </row>
    <row r="601" spans="1:11" x14ac:dyDescent="0.25">
      <c r="A601" t="s">
        <v>72</v>
      </c>
      <c r="B601" t="s">
        <v>71</v>
      </c>
      <c r="C601" t="s">
        <v>73</v>
      </c>
      <c r="D601" s="8">
        <v>3</v>
      </c>
      <c r="E601" s="10">
        <v>32899</v>
      </c>
      <c r="F601">
        <f t="shared" si="28"/>
        <v>26</v>
      </c>
      <c r="G601">
        <f t="shared" si="29"/>
        <v>1990</v>
      </c>
      <c r="H601" s="2" t="str">
        <f t="shared" si="27"/>
        <v>Summer</v>
      </c>
      <c r="I601">
        <v>46</v>
      </c>
      <c r="J601">
        <v>2832.3</v>
      </c>
      <c r="K601">
        <f>SUMIFS(J$2:J601,B$2:B601,B601,C$2:C601,C601,G$2:G601,G601)</f>
        <v>12434.5</v>
      </c>
    </row>
    <row r="602" spans="1:11" x14ac:dyDescent="0.25">
      <c r="A602" t="s">
        <v>72</v>
      </c>
      <c r="B602" t="s">
        <v>71</v>
      </c>
      <c r="C602" t="s">
        <v>73</v>
      </c>
      <c r="D602" s="8">
        <v>3</v>
      </c>
      <c r="E602" s="10">
        <v>32958</v>
      </c>
      <c r="F602">
        <f t="shared" si="28"/>
        <v>85</v>
      </c>
      <c r="G602">
        <f t="shared" si="29"/>
        <v>1990</v>
      </c>
      <c r="H602" s="2" t="str">
        <f t="shared" si="27"/>
        <v>Autumn</v>
      </c>
      <c r="I602">
        <v>59</v>
      </c>
      <c r="J602">
        <v>2472.6</v>
      </c>
      <c r="K602">
        <f>SUMIFS(J$2:J602,B$2:B602,B602,C$2:C602,C602,G$2:G602,G602)</f>
        <v>14907.1</v>
      </c>
    </row>
    <row r="603" spans="1:11" x14ac:dyDescent="0.25">
      <c r="A603" t="s">
        <v>72</v>
      </c>
      <c r="B603" t="s">
        <v>71</v>
      </c>
      <c r="C603" t="s">
        <v>73</v>
      </c>
      <c r="D603" s="8">
        <v>3</v>
      </c>
      <c r="E603" s="10">
        <v>33017</v>
      </c>
      <c r="F603">
        <f t="shared" si="28"/>
        <v>144</v>
      </c>
      <c r="G603">
        <f t="shared" si="29"/>
        <v>1990</v>
      </c>
      <c r="H603" s="2" t="str">
        <f t="shared" si="27"/>
        <v>Autumn</v>
      </c>
      <c r="I603">
        <v>59</v>
      </c>
      <c r="J603">
        <v>1154.5</v>
      </c>
      <c r="K603">
        <f>SUMIFS(J$2:J603,B$2:B603,B603,C$2:C603,C603,G$2:G603,G603)</f>
        <v>16061.6</v>
      </c>
    </row>
    <row r="604" spans="1:11" x14ac:dyDescent="0.25">
      <c r="A604" t="s">
        <v>72</v>
      </c>
      <c r="B604" t="s">
        <v>71</v>
      </c>
      <c r="C604" t="s">
        <v>73</v>
      </c>
      <c r="D604" s="8">
        <v>3</v>
      </c>
      <c r="E604" s="10">
        <v>33142</v>
      </c>
      <c r="F604">
        <f t="shared" si="28"/>
        <v>269</v>
      </c>
      <c r="G604">
        <f t="shared" si="29"/>
        <v>1991</v>
      </c>
      <c r="H604" s="2" t="str">
        <f t="shared" si="27"/>
        <v>Spring</v>
      </c>
      <c r="I604">
        <v>125</v>
      </c>
      <c r="J604">
        <v>2262.6</v>
      </c>
      <c r="K604">
        <f>SUMIFS(J$2:J604,B$2:B604,B604,C$2:C604,C604,G$2:G604,G604)</f>
        <v>2262.6</v>
      </c>
    </row>
    <row r="605" spans="1:11" x14ac:dyDescent="0.25">
      <c r="A605" t="s">
        <v>72</v>
      </c>
      <c r="B605" t="s">
        <v>71</v>
      </c>
      <c r="C605" t="s">
        <v>73</v>
      </c>
      <c r="D605" s="8">
        <v>3</v>
      </c>
      <c r="E605" s="10">
        <v>33184</v>
      </c>
      <c r="F605">
        <f t="shared" si="28"/>
        <v>311</v>
      </c>
      <c r="G605">
        <f t="shared" si="29"/>
        <v>1991</v>
      </c>
      <c r="H605" s="2" t="str">
        <f t="shared" si="27"/>
        <v>Spring</v>
      </c>
      <c r="I605">
        <v>42</v>
      </c>
      <c r="J605">
        <v>3149.4</v>
      </c>
      <c r="K605">
        <f>SUMIFS(J$2:J605,B$2:B605,B605,C$2:C605,C605,G$2:G605,G605)</f>
        <v>5412</v>
      </c>
    </row>
    <row r="606" spans="1:11" x14ac:dyDescent="0.25">
      <c r="A606" t="s">
        <v>72</v>
      </c>
      <c r="B606" t="s">
        <v>71</v>
      </c>
      <c r="C606" t="s">
        <v>73</v>
      </c>
      <c r="D606" s="8">
        <v>3</v>
      </c>
      <c r="E606" s="10">
        <v>33224</v>
      </c>
      <c r="F606">
        <f t="shared" si="28"/>
        <v>351</v>
      </c>
      <c r="G606">
        <f t="shared" si="29"/>
        <v>1991</v>
      </c>
      <c r="H606" s="2" t="str">
        <f t="shared" si="27"/>
        <v>Summer</v>
      </c>
      <c r="I606">
        <v>40</v>
      </c>
      <c r="J606">
        <v>2608.6999999999998</v>
      </c>
      <c r="K606">
        <f>SUMIFS(J$2:J606,B$2:B606,B606,C$2:C606,C606,G$2:G606,G606)</f>
        <v>8020.7</v>
      </c>
    </row>
    <row r="607" spans="1:11" x14ac:dyDescent="0.25">
      <c r="A607" t="s">
        <v>72</v>
      </c>
      <c r="B607" t="s">
        <v>71</v>
      </c>
      <c r="C607" t="s">
        <v>73</v>
      </c>
      <c r="D607" s="8">
        <v>3</v>
      </c>
      <c r="E607" s="10">
        <v>33261</v>
      </c>
      <c r="F607">
        <f t="shared" si="28"/>
        <v>23</v>
      </c>
      <c r="G607">
        <f t="shared" si="29"/>
        <v>1991</v>
      </c>
      <c r="H607" s="2" t="str">
        <f t="shared" si="27"/>
        <v>Summer</v>
      </c>
      <c r="I607">
        <v>37</v>
      </c>
      <c r="J607">
        <v>2210.4</v>
      </c>
      <c r="K607">
        <f>SUMIFS(J$2:J607,B$2:B607,B607,C$2:C607,C607,G$2:G607,G607)</f>
        <v>10231.1</v>
      </c>
    </row>
    <row r="608" spans="1:11" x14ac:dyDescent="0.25">
      <c r="A608" t="s">
        <v>72</v>
      </c>
      <c r="B608" t="s">
        <v>71</v>
      </c>
      <c r="C608" t="s">
        <v>73</v>
      </c>
      <c r="D608" s="8">
        <v>3</v>
      </c>
      <c r="E608" s="10">
        <v>33301</v>
      </c>
      <c r="F608">
        <f t="shared" si="28"/>
        <v>63</v>
      </c>
      <c r="G608">
        <f t="shared" si="29"/>
        <v>1991</v>
      </c>
      <c r="H608" s="2" t="str">
        <f t="shared" si="27"/>
        <v>Autumn</v>
      </c>
      <c r="I608">
        <v>40</v>
      </c>
      <c r="J608">
        <v>1808.4</v>
      </c>
      <c r="K608">
        <f>SUMIFS(J$2:J608,B$2:B608,B608,C$2:C608,C608,G$2:G608,G608)</f>
        <v>12039.5</v>
      </c>
    </row>
    <row r="609" spans="1:11" x14ac:dyDescent="0.25">
      <c r="A609" t="s">
        <v>72</v>
      </c>
      <c r="B609" t="s">
        <v>71</v>
      </c>
      <c r="C609" t="s">
        <v>73</v>
      </c>
      <c r="D609" s="8">
        <v>3</v>
      </c>
      <c r="E609" s="10">
        <v>33344</v>
      </c>
      <c r="F609">
        <f t="shared" si="28"/>
        <v>106</v>
      </c>
      <c r="G609">
        <f t="shared" si="29"/>
        <v>1991</v>
      </c>
      <c r="H609" s="2" t="str">
        <f t="shared" si="27"/>
        <v>Autumn</v>
      </c>
      <c r="I609">
        <v>43</v>
      </c>
      <c r="J609">
        <v>1426.8</v>
      </c>
      <c r="K609">
        <f>SUMIFS(J$2:J609,B$2:B609,B609,C$2:C609,C609,G$2:G609,G609)</f>
        <v>13466.3</v>
      </c>
    </row>
    <row r="610" spans="1:11" x14ac:dyDescent="0.25">
      <c r="A610" t="s">
        <v>72</v>
      </c>
      <c r="B610" t="s">
        <v>71</v>
      </c>
      <c r="C610" t="s">
        <v>73</v>
      </c>
      <c r="D610" s="8">
        <v>3</v>
      </c>
      <c r="E610" s="10">
        <v>33403</v>
      </c>
      <c r="F610">
        <f t="shared" si="28"/>
        <v>165</v>
      </c>
      <c r="G610">
        <f t="shared" si="29"/>
        <v>1992</v>
      </c>
      <c r="H610" s="2" t="str">
        <f t="shared" si="27"/>
        <v>Winter</v>
      </c>
      <c r="I610">
        <v>59</v>
      </c>
      <c r="J610">
        <v>949.6</v>
      </c>
      <c r="K610">
        <f>SUMIFS(J$2:J610,B$2:B610,B610,C$2:C610,C610,G$2:G610,G610)</f>
        <v>949.6</v>
      </c>
    </row>
    <row r="611" spans="1:11" x14ac:dyDescent="0.25">
      <c r="A611" t="s">
        <v>72</v>
      </c>
      <c r="B611" t="s">
        <v>71</v>
      </c>
      <c r="C611" t="s">
        <v>73</v>
      </c>
      <c r="D611" s="8">
        <v>3</v>
      </c>
      <c r="E611" s="10">
        <v>33487</v>
      </c>
      <c r="F611">
        <f t="shared" si="28"/>
        <v>249</v>
      </c>
      <c r="G611">
        <f t="shared" si="29"/>
        <v>1992</v>
      </c>
      <c r="H611" s="2" t="str">
        <f t="shared" si="27"/>
        <v>Spring</v>
      </c>
      <c r="I611">
        <v>84</v>
      </c>
      <c r="J611">
        <v>629.4</v>
      </c>
      <c r="K611">
        <f>SUMIFS(J$2:J611,B$2:B611,B611,C$2:C611,C611,G$2:G611,G611)</f>
        <v>1579</v>
      </c>
    </row>
    <row r="612" spans="1:11" x14ac:dyDescent="0.25">
      <c r="A612" t="s">
        <v>72</v>
      </c>
      <c r="B612" t="s">
        <v>71</v>
      </c>
      <c r="C612" t="s">
        <v>73</v>
      </c>
      <c r="D612" s="8">
        <v>3</v>
      </c>
      <c r="E612" s="10">
        <v>33533</v>
      </c>
      <c r="F612">
        <f t="shared" si="28"/>
        <v>295</v>
      </c>
      <c r="G612">
        <f t="shared" si="29"/>
        <v>1992</v>
      </c>
      <c r="H612" s="2" t="str">
        <f t="shared" si="27"/>
        <v>Spring</v>
      </c>
      <c r="I612">
        <v>46</v>
      </c>
      <c r="J612">
        <v>2624.6</v>
      </c>
      <c r="K612">
        <f>SUMIFS(J$2:J612,B$2:B612,B612,C$2:C612,C612,G$2:G612,G612)</f>
        <v>4203.6000000000004</v>
      </c>
    </row>
    <row r="613" spans="1:11" x14ac:dyDescent="0.25">
      <c r="A613" t="s">
        <v>72</v>
      </c>
      <c r="B613" t="s">
        <v>71</v>
      </c>
      <c r="C613" t="s">
        <v>73</v>
      </c>
      <c r="D613" s="8">
        <v>3</v>
      </c>
      <c r="E613" s="10">
        <v>33567</v>
      </c>
      <c r="F613">
        <f t="shared" si="28"/>
        <v>329</v>
      </c>
      <c r="G613">
        <f t="shared" si="29"/>
        <v>1992</v>
      </c>
      <c r="H613" s="2" t="str">
        <f t="shared" si="27"/>
        <v>Spring</v>
      </c>
      <c r="I613">
        <v>34</v>
      </c>
      <c r="J613">
        <v>2596.6999999999998</v>
      </c>
      <c r="K613">
        <f>SUMIFS(J$2:J613,B$2:B613,B613,C$2:C613,C613,G$2:G613,G613)</f>
        <v>6800.3</v>
      </c>
    </row>
    <row r="614" spans="1:11" x14ac:dyDescent="0.25">
      <c r="A614" t="s">
        <v>72</v>
      </c>
      <c r="B614" t="s">
        <v>71</v>
      </c>
      <c r="C614" t="s">
        <v>73</v>
      </c>
      <c r="D614" s="8">
        <v>3</v>
      </c>
      <c r="E614" s="10">
        <v>33592</v>
      </c>
      <c r="F614">
        <f t="shared" si="28"/>
        <v>354</v>
      </c>
      <c r="G614">
        <f t="shared" si="29"/>
        <v>1992</v>
      </c>
      <c r="H614" s="2" t="str">
        <f t="shared" si="27"/>
        <v>Summer</v>
      </c>
      <c r="I614">
        <v>25</v>
      </c>
      <c r="J614">
        <v>1454.3</v>
      </c>
      <c r="K614">
        <f>SUMIFS(J$2:J614,B$2:B614,B614,C$2:C614,C614,G$2:G614,G614)</f>
        <v>8254.6</v>
      </c>
    </row>
    <row r="615" spans="1:11" x14ac:dyDescent="0.25">
      <c r="A615" t="s">
        <v>72</v>
      </c>
      <c r="B615" t="s">
        <v>71</v>
      </c>
      <c r="C615" t="s">
        <v>73</v>
      </c>
      <c r="D615" s="8">
        <v>3</v>
      </c>
      <c r="E615" s="10">
        <v>33625</v>
      </c>
      <c r="F615">
        <f t="shared" si="28"/>
        <v>22</v>
      </c>
      <c r="G615">
        <f t="shared" si="29"/>
        <v>1992</v>
      </c>
      <c r="H615" s="2" t="str">
        <f t="shared" si="27"/>
        <v>Summer</v>
      </c>
      <c r="I615">
        <v>33</v>
      </c>
      <c r="J615">
        <v>2134</v>
      </c>
      <c r="K615">
        <f>SUMIFS(J$2:J615,B$2:B615,B615,C$2:C615,C615,G$2:G615,G615)</f>
        <v>10388.6</v>
      </c>
    </row>
    <row r="616" spans="1:11" x14ac:dyDescent="0.25">
      <c r="A616" t="s">
        <v>72</v>
      </c>
      <c r="B616" t="s">
        <v>71</v>
      </c>
      <c r="C616" t="s">
        <v>73</v>
      </c>
      <c r="D616" s="8">
        <v>3</v>
      </c>
      <c r="E616" s="10">
        <v>33668</v>
      </c>
      <c r="F616">
        <f t="shared" si="28"/>
        <v>65</v>
      </c>
      <c r="G616">
        <f t="shared" si="29"/>
        <v>1992</v>
      </c>
      <c r="H616" s="2" t="str">
        <f t="shared" si="27"/>
        <v>Autumn</v>
      </c>
      <c r="I616">
        <v>43</v>
      </c>
      <c r="J616">
        <v>2014</v>
      </c>
      <c r="K616">
        <f>SUMIFS(J$2:J616,B$2:B616,B616,C$2:C616,C616,G$2:G616,G616)</f>
        <v>12402.6</v>
      </c>
    </row>
    <row r="617" spans="1:11" x14ac:dyDescent="0.25">
      <c r="A617" t="s">
        <v>72</v>
      </c>
      <c r="B617" t="s">
        <v>71</v>
      </c>
      <c r="C617" t="s">
        <v>73</v>
      </c>
      <c r="D617" s="8">
        <v>3</v>
      </c>
      <c r="E617" s="10">
        <v>33788</v>
      </c>
      <c r="F617">
        <f t="shared" si="28"/>
        <v>185</v>
      </c>
      <c r="G617">
        <f t="shared" si="29"/>
        <v>1993</v>
      </c>
      <c r="H617" s="2" t="str">
        <f t="shared" si="27"/>
        <v>Winter</v>
      </c>
      <c r="I617">
        <v>120</v>
      </c>
      <c r="J617">
        <v>934.4</v>
      </c>
      <c r="K617">
        <f>SUMIFS(J$2:J617,B$2:B617,B617,C$2:C617,C617,G$2:G617,G617)</f>
        <v>934.4</v>
      </c>
    </row>
    <row r="618" spans="1:11" x14ac:dyDescent="0.25">
      <c r="A618" t="s">
        <v>72</v>
      </c>
      <c r="B618" t="s">
        <v>71</v>
      </c>
      <c r="C618" t="s">
        <v>73</v>
      </c>
      <c r="D618" s="8">
        <v>3</v>
      </c>
      <c r="E618" s="10">
        <v>33869</v>
      </c>
      <c r="F618">
        <f t="shared" si="28"/>
        <v>266</v>
      </c>
      <c r="G618">
        <f t="shared" si="29"/>
        <v>1993</v>
      </c>
      <c r="H618" s="2" t="str">
        <f t="shared" si="27"/>
        <v>Spring</v>
      </c>
      <c r="I618">
        <v>81</v>
      </c>
      <c r="J618">
        <v>748.9</v>
      </c>
      <c r="K618">
        <f>SUMIFS(J$2:J618,B$2:B618,B618,C$2:C618,C618,G$2:G618,G618)</f>
        <v>1683.3</v>
      </c>
    </row>
    <row r="619" spans="1:11" x14ac:dyDescent="0.25">
      <c r="A619" t="s">
        <v>72</v>
      </c>
      <c r="B619" t="s">
        <v>71</v>
      </c>
      <c r="C619" t="s">
        <v>73</v>
      </c>
      <c r="D619" s="8">
        <v>3</v>
      </c>
      <c r="E619" s="10">
        <v>33910</v>
      </c>
      <c r="F619">
        <f t="shared" si="28"/>
        <v>307</v>
      </c>
      <c r="G619">
        <f t="shared" si="29"/>
        <v>1993</v>
      </c>
      <c r="H619" s="2" t="str">
        <f t="shared" si="27"/>
        <v>Spring</v>
      </c>
      <c r="I619">
        <v>41</v>
      </c>
      <c r="J619">
        <v>2537.5</v>
      </c>
      <c r="K619">
        <f>SUMIFS(J$2:J619,B$2:B619,B619,C$2:C619,C619,G$2:G619,G619)</f>
        <v>4220.8</v>
      </c>
    </row>
    <row r="620" spans="1:11" x14ac:dyDescent="0.25">
      <c r="A620" t="s">
        <v>72</v>
      </c>
      <c r="B620" t="s">
        <v>71</v>
      </c>
      <c r="C620" t="s">
        <v>73</v>
      </c>
      <c r="D620" s="8">
        <v>3</v>
      </c>
      <c r="E620" s="10">
        <v>33953</v>
      </c>
      <c r="F620">
        <f t="shared" si="28"/>
        <v>350</v>
      </c>
      <c r="G620">
        <f t="shared" si="29"/>
        <v>1993</v>
      </c>
      <c r="H620" s="2" t="str">
        <f t="shared" si="27"/>
        <v>Summer</v>
      </c>
      <c r="I620">
        <v>43</v>
      </c>
      <c r="J620">
        <v>2730.4</v>
      </c>
      <c r="K620">
        <f>SUMIFS(J$2:J620,B$2:B620,B620,C$2:C620,C620,G$2:G620,G620)</f>
        <v>6951.2000000000007</v>
      </c>
    </row>
    <row r="621" spans="1:11" x14ac:dyDescent="0.25">
      <c r="A621" t="s">
        <v>72</v>
      </c>
      <c r="B621" t="s">
        <v>71</v>
      </c>
      <c r="C621" t="s">
        <v>73</v>
      </c>
      <c r="D621" s="8">
        <v>3</v>
      </c>
      <c r="E621" s="10">
        <v>33998</v>
      </c>
      <c r="F621">
        <f t="shared" si="28"/>
        <v>29</v>
      </c>
      <c r="G621">
        <f t="shared" si="29"/>
        <v>1993</v>
      </c>
      <c r="H621" s="2" t="str">
        <f t="shared" si="27"/>
        <v>Summer</v>
      </c>
      <c r="I621">
        <v>45</v>
      </c>
      <c r="J621">
        <v>1851.3</v>
      </c>
      <c r="K621">
        <f>SUMIFS(J$2:J621,B$2:B621,B621,C$2:C621,C621,G$2:G621,G621)</f>
        <v>8802.5</v>
      </c>
    </row>
    <row r="622" spans="1:11" x14ac:dyDescent="0.25">
      <c r="A622" t="s">
        <v>72</v>
      </c>
      <c r="B622" t="s">
        <v>71</v>
      </c>
      <c r="C622" t="s">
        <v>73</v>
      </c>
      <c r="D622" s="8">
        <v>3</v>
      </c>
      <c r="E622" s="10">
        <v>34031</v>
      </c>
      <c r="F622">
        <f t="shared" si="28"/>
        <v>62</v>
      </c>
      <c r="G622">
        <f t="shared" si="29"/>
        <v>1993</v>
      </c>
      <c r="H622" s="2" t="str">
        <f t="shared" si="27"/>
        <v>Autumn</v>
      </c>
      <c r="I622">
        <v>33</v>
      </c>
      <c r="J622">
        <v>1197.0999999999999</v>
      </c>
      <c r="K622">
        <f>SUMIFS(J$2:J622,B$2:B622,B622,C$2:C622,C622,G$2:G622,G622)</f>
        <v>9999.6</v>
      </c>
    </row>
    <row r="623" spans="1:11" x14ac:dyDescent="0.25">
      <c r="A623" t="s">
        <v>72</v>
      </c>
      <c r="B623" t="s">
        <v>71</v>
      </c>
      <c r="C623" t="s">
        <v>73</v>
      </c>
      <c r="D623" s="8">
        <v>3</v>
      </c>
      <c r="E623" s="10">
        <v>34092</v>
      </c>
      <c r="F623">
        <f t="shared" si="28"/>
        <v>123</v>
      </c>
      <c r="G623">
        <f t="shared" si="29"/>
        <v>1993</v>
      </c>
      <c r="H623" s="2" t="str">
        <f t="shared" si="27"/>
        <v>Autumn</v>
      </c>
      <c r="I623">
        <v>61</v>
      </c>
      <c r="J623">
        <v>1903.1</v>
      </c>
      <c r="K623">
        <f>SUMIFS(J$2:J623,B$2:B623,B623,C$2:C623,C623,G$2:G623,G623)</f>
        <v>11902.7</v>
      </c>
    </row>
    <row r="624" spans="1:11" x14ac:dyDescent="0.25">
      <c r="A624" t="s">
        <v>72</v>
      </c>
      <c r="B624" t="s">
        <v>71</v>
      </c>
      <c r="C624" t="s">
        <v>73</v>
      </c>
      <c r="D624" s="8">
        <v>3</v>
      </c>
      <c r="E624" s="10">
        <v>34142</v>
      </c>
      <c r="F624">
        <f t="shared" si="28"/>
        <v>173</v>
      </c>
      <c r="G624">
        <f t="shared" si="29"/>
        <v>1994</v>
      </c>
      <c r="H624" s="2" t="str">
        <f t="shared" si="27"/>
        <v>Winter</v>
      </c>
      <c r="I624">
        <v>50</v>
      </c>
      <c r="J624">
        <v>391.5</v>
      </c>
      <c r="K624">
        <f>SUMIFS(J$2:J624,B$2:B624,B624,C$2:C624,C624,G$2:G624,G624)</f>
        <v>391.5</v>
      </c>
    </row>
    <row r="625" spans="1:11" x14ac:dyDescent="0.25">
      <c r="A625" t="s">
        <v>72</v>
      </c>
      <c r="B625" t="s">
        <v>71</v>
      </c>
      <c r="C625" t="s">
        <v>73</v>
      </c>
      <c r="D625" s="8">
        <v>3</v>
      </c>
      <c r="E625" s="10">
        <v>34214</v>
      </c>
      <c r="F625">
        <f t="shared" si="28"/>
        <v>245</v>
      </c>
      <c r="G625">
        <f t="shared" si="29"/>
        <v>1994</v>
      </c>
      <c r="H625" s="2" t="str">
        <f t="shared" si="27"/>
        <v>Spring</v>
      </c>
      <c r="I625">
        <v>72</v>
      </c>
      <c r="J625">
        <v>489.7</v>
      </c>
      <c r="K625">
        <f>SUMIFS(J$2:J625,B$2:B625,B625,C$2:C625,C625,G$2:G625,G625)</f>
        <v>881.2</v>
      </c>
    </row>
    <row r="626" spans="1:11" x14ac:dyDescent="0.25">
      <c r="A626" t="s">
        <v>72</v>
      </c>
      <c r="B626" t="s">
        <v>71</v>
      </c>
      <c r="C626" t="s">
        <v>73</v>
      </c>
      <c r="D626" s="8">
        <v>3</v>
      </c>
      <c r="E626" s="10">
        <v>34255</v>
      </c>
      <c r="F626">
        <f t="shared" si="28"/>
        <v>286</v>
      </c>
      <c r="G626">
        <f t="shared" si="29"/>
        <v>1994</v>
      </c>
      <c r="H626" s="2" t="str">
        <f t="shared" si="27"/>
        <v>Spring</v>
      </c>
      <c r="I626">
        <v>41</v>
      </c>
      <c r="J626">
        <v>2118.4</v>
      </c>
      <c r="K626">
        <f>SUMIFS(J$2:J626,B$2:B626,B626,C$2:C626,C626,G$2:G626,G626)</f>
        <v>2999.6000000000004</v>
      </c>
    </row>
    <row r="627" spans="1:11" x14ac:dyDescent="0.25">
      <c r="A627" t="s">
        <v>72</v>
      </c>
      <c r="B627" t="s">
        <v>71</v>
      </c>
      <c r="C627" t="s">
        <v>73</v>
      </c>
      <c r="D627" s="8">
        <v>3</v>
      </c>
      <c r="E627" s="10">
        <v>34289</v>
      </c>
      <c r="F627">
        <f t="shared" si="28"/>
        <v>320</v>
      </c>
      <c r="G627">
        <f t="shared" si="29"/>
        <v>1994</v>
      </c>
      <c r="H627" s="2" t="str">
        <f t="shared" si="27"/>
        <v>Spring</v>
      </c>
      <c r="I627">
        <v>34</v>
      </c>
      <c r="J627">
        <v>2379.6999999999998</v>
      </c>
      <c r="K627">
        <f>SUMIFS(J$2:J627,B$2:B627,B627,C$2:C627,C627,G$2:G627,G627)</f>
        <v>5379.3</v>
      </c>
    </row>
    <row r="628" spans="1:11" x14ac:dyDescent="0.25">
      <c r="A628" t="s">
        <v>72</v>
      </c>
      <c r="B628" t="s">
        <v>71</v>
      </c>
      <c r="C628" t="s">
        <v>73</v>
      </c>
      <c r="D628" s="8">
        <v>3</v>
      </c>
      <c r="E628" s="10">
        <v>34318</v>
      </c>
      <c r="F628">
        <f t="shared" si="28"/>
        <v>349</v>
      </c>
      <c r="G628">
        <f t="shared" si="29"/>
        <v>1994</v>
      </c>
      <c r="H628" s="2" t="str">
        <f t="shared" si="27"/>
        <v>Summer</v>
      </c>
      <c r="I628">
        <v>29</v>
      </c>
      <c r="J628">
        <v>1693.9</v>
      </c>
      <c r="K628">
        <f>SUMIFS(J$2:J628,B$2:B628,B628,C$2:C628,C628,G$2:G628,G628)</f>
        <v>7073.2000000000007</v>
      </c>
    </row>
    <row r="629" spans="1:11" x14ac:dyDescent="0.25">
      <c r="A629" t="s">
        <v>72</v>
      </c>
      <c r="B629" t="s">
        <v>71</v>
      </c>
      <c r="C629" t="s">
        <v>73</v>
      </c>
      <c r="D629" s="8">
        <v>3</v>
      </c>
      <c r="E629" s="10">
        <v>34366</v>
      </c>
      <c r="F629">
        <f t="shared" si="28"/>
        <v>32</v>
      </c>
      <c r="G629">
        <f t="shared" si="29"/>
        <v>1994</v>
      </c>
      <c r="H629" s="2" t="str">
        <f t="shared" si="27"/>
        <v>Summer</v>
      </c>
      <c r="I629">
        <v>48</v>
      </c>
      <c r="J629">
        <v>3191.5</v>
      </c>
      <c r="K629">
        <f>SUMIFS(J$2:J629,B$2:B629,B629,C$2:C629,C629,G$2:G629,G629)</f>
        <v>10264.700000000001</v>
      </c>
    </row>
    <row r="630" spans="1:11" x14ac:dyDescent="0.25">
      <c r="A630" t="s">
        <v>72</v>
      </c>
      <c r="B630" t="s">
        <v>71</v>
      </c>
      <c r="C630" t="s">
        <v>73</v>
      </c>
      <c r="D630" s="8">
        <v>3</v>
      </c>
      <c r="E630" s="10">
        <v>34430</v>
      </c>
      <c r="F630">
        <f t="shared" si="28"/>
        <v>96</v>
      </c>
      <c r="G630">
        <f t="shared" si="29"/>
        <v>1994</v>
      </c>
      <c r="H630" s="2" t="str">
        <f t="shared" si="27"/>
        <v>Autumn</v>
      </c>
      <c r="I630">
        <v>64</v>
      </c>
      <c r="J630">
        <v>2967.4</v>
      </c>
      <c r="K630">
        <f>SUMIFS(J$2:J630,B$2:B630,B630,C$2:C630,C630,G$2:G630,G630)</f>
        <v>13232.1</v>
      </c>
    </row>
    <row r="631" spans="1:11" x14ac:dyDescent="0.25">
      <c r="A631" t="s">
        <v>72</v>
      </c>
      <c r="B631" t="s">
        <v>71</v>
      </c>
      <c r="C631" t="s">
        <v>73</v>
      </c>
      <c r="D631" s="8">
        <v>3</v>
      </c>
      <c r="E631" s="10">
        <v>34618</v>
      </c>
      <c r="F631">
        <f t="shared" si="28"/>
        <v>284</v>
      </c>
      <c r="G631">
        <f t="shared" si="29"/>
        <v>1995</v>
      </c>
      <c r="H631" s="2" t="str">
        <f t="shared" si="27"/>
        <v>Spring</v>
      </c>
      <c r="I631">
        <v>188</v>
      </c>
      <c r="J631">
        <v>3411.2</v>
      </c>
      <c r="K631">
        <f>SUMIFS(J$2:J631,B$2:B631,B631,C$2:C631,C631,G$2:G631,G631)</f>
        <v>3411.2</v>
      </c>
    </row>
    <row r="632" spans="1:11" x14ac:dyDescent="0.25">
      <c r="A632" t="s">
        <v>72</v>
      </c>
      <c r="B632" t="s">
        <v>71</v>
      </c>
      <c r="C632" t="s">
        <v>73</v>
      </c>
      <c r="D632" s="8">
        <v>3</v>
      </c>
      <c r="E632" s="10">
        <v>34652</v>
      </c>
      <c r="F632">
        <f t="shared" si="28"/>
        <v>318</v>
      </c>
      <c r="G632">
        <f t="shared" si="29"/>
        <v>1995</v>
      </c>
      <c r="H632" s="2" t="str">
        <f t="shared" si="27"/>
        <v>Spring</v>
      </c>
      <c r="I632">
        <v>34</v>
      </c>
      <c r="J632">
        <v>2748.9</v>
      </c>
      <c r="K632">
        <f>SUMIFS(J$2:J632,B$2:B632,B632,C$2:C632,C632,G$2:G632,G632)</f>
        <v>6160.1</v>
      </c>
    </row>
    <row r="633" spans="1:11" x14ac:dyDescent="0.25">
      <c r="A633" t="s">
        <v>72</v>
      </c>
      <c r="B633" t="s">
        <v>71</v>
      </c>
      <c r="C633" t="s">
        <v>73</v>
      </c>
      <c r="D633" s="8">
        <v>3</v>
      </c>
      <c r="E633" s="10">
        <v>34675</v>
      </c>
      <c r="F633">
        <f t="shared" si="28"/>
        <v>341</v>
      </c>
      <c r="G633">
        <f t="shared" si="29"/>
        <v>1995</v>
      </c>
      <c r="H633" s="2" t="str">
        <f t="shared" si="27"/>
        <v>Summer</v>
      </c>
      <c r="I633">
        <v>23</v>
      </c>
      <c r="J633">
        <v>1290.3</v>
      </c>
      <c r="K633">
        <f>SUMIFS(J$2:J633,B$2:B633,B633,C$2:C633,C633,G$2:G633,G633)</f>
        <v>7450.4000000000005</v>
      </c>
    </row>
    <row r="634" spans="1:11" x14ac:dyDescent="0.25">
      <c r="A634" t="s">
        <v>72</v>
      </c>
      <c r="B634" t="s">
        <v>71</v>
      </c>
      <c r="C634" t="s">
        <v>73</v>
      </c>
      <c r="D634" s="8">
        <v>3</v>
      </c>
      <c r="E634" s="10">
        <v>34730</v>
      </c>
      <c r="F634">
        <f t="shared" si="28"/>
        <v>31</v>
      </c>
      <c r="G634">
        <f t="shared" si="29"/>
        <v>1995</v>
      </c>
      <c r="H634" s="2" t="str">
        <f t="shared" si="27"/>
        <v>Summer</v>
      </c>
      <c r="I634">
        <v>55</v>
      </c>
      <c r="J634">
        <v>3249.3</v>
      </c>
      <c r="K634">
        <f>SUMIFS(J$2:J634,B$2:B634,B634,C$2:C634,C634,G$2:G634,G634)</f>
        <v>10699.7</v>
      </c>
    </row>
    <row r="635" spans="1:11" x14ac:dyDescent="0.25">
      <c r="A635" t="s">
        <v>72</v>
      </c>
      <c r="B635" t="s">
        <v>71</v>
      </c>
      <c r="C635" t="s">
        <v>73</v>
      </c>
      <c r="D635" s="8">
        <v>3</v>
      </c>
      <c r="E635" s="10">
        <v>34781</v>
      </c>
      <c r="F635">
        <f t="shared" si="28"/>
        <v>82</v>
      </c>
      <c r="G635">
        <f t="shared" si="29"/>
        <v>1995</v>
      </c>
      <c r="H635" s="2" t="str">
        <f t="shared" si="27"/>
        <v>Autumn</v>
      </c>
      <c r="I635">
        <v>51</v>
      </c>
      <c r="J635">
        <v>2579.5</v>
      </c>
      <c r="K635">
        <f>SUMIFS(J$2:J635,B$2:B635,B635,C$2:C635,C635,G$2:G635,G635)</f>
        <v>13279.2</v>
      </c>
    </row>
    <row r="636" spans="1:11" x14ac:dyDescent="0.25">
      <c r="A636" t="s">
        <v>72</v>
      </c>
      <c r="B636" t="s">
        <v>71</v>
      </c>
      <c r="C636" t="s">
        <v>73</v>
      </c>
      <c r="D636" s="8">
        <v>3</v>
      </c>
      <c r="E636" s="10">
        <v>34844</v>
      </c>
      <c r="F636">
        <f t="shared" si="28"/>
        <v>145</v>
      </c>
      <c r="G636">
        <f t="shared" si="29"/>
        <v>1995</v>
      </c>
      <c r="H636" s="2" t="str">
        <f t="shared" si="27"/>
        <v>Autumn</v>
      </c>
      <c r="I636">
        <v>63</v>
      </c>
      <c r="J636">
        <v>1768.9</v>
      </c>
      <c r="K636">
        <f>SUMIFS(J$2:J636,B$2:B636,B636,C$2:C636,C636,G$2:G636,G636)</f>
        <v>15048.1</v>
      </c>
    </row>
    <row r="637" spans="1:11" x14ac:dyDescent="0.25">
      <c r="A637" t="s">
        <v>72</v>
      </c>
      <c r="B637" t="s">
        <v>71</v>
      </c>
      <c r="C637" t="s">
        <v>73</v>
      </c>
      <c r="D637" s="8">
        <v>3</v>
      </c>
      <c r="E637" s="10">
        <v>34962</v>
      </c>
      <c r="F637">
        <f t="shared" si="28"/>
        <v>263</v>
      </c>
      <c r="G637">
        <f t="shared" si="29"/>
        <v>1996</v>
      </c>
      <c r="H637" s="2" t="str">
        <f t="shared" si="27"/>
        <v>Spring</v>
      </c>
      <c r="I637">
        <v>118</v>
      </c>
      <c r="J637">
        <v>979.8</v>
      </c>
      <c r="K637">
        <f>SUMIFS(J$2:J637,B$2:B637,B637,C$2:C637,C637,G$2:G637,G637)</f>
        <v>979.8</v>
      </c>
    </row>
    <row r="638" spans="1:11" x14ac:dyDescent="0.25">
      <c r="A638" t="s">
        <v>72</v>
      </c>
      <c r="B638" t="s">
        <v>71</v>
      </c>
      <c r="C638" t="s">
        <v>73</v>
      </c>
      <c r="D638" s="8">
        <v>3</v>
      </c>
      <c r="E638" s="10">
        <v>34988</v>
      </c>
      <c r="F638">
        <f t="shared" si="28"/>
        <v>289</v>
      </c>
      <c r="G638">
        <f t="shared" si="29"/>
        <v>1996</v>
      </c>
      <c r="H638" s="2" t="str">
        <f t="shared" si="27"/>
        <v>Spring</v>
      </c>
      <c r="I638">
        <v>26</v>
      </c>
      <c r="J638">
        <v>1808</v>
      </c>
      <c r="K638">
        <f>SUMIFS(J$2:J638,B$2:B638,B638,C$2:C638,C638,G$2:G638,G638)</f>
        <v>2787.8</v>
      </c>
    </row>
    <row r="639" spans="1:11" x14ac:dyDescent="0.25">
      <c r="A639" t="s">
        <v>72</v>
      </c>
      <c r="B639" t="s">
        <v>71</v>
      </c>
      <c r="C639" t="s">
        <v>73</v>
      </c>
      <c r="D639" s="8">
        <v>3</v>
      </c>
      <c r="E639" s="10">
        <v>35009</v>
      </c>
      <c r="F639">
        <f t="shared" si="28"/>
        <v>310</v>
      </c>
      <c r="G639">
        <f t="shared" si="29"/>
        <v>1996</v>
      </c>
      <c r="H639" s="2" t="str">
        <f t="shared" si="27"/>
        <v>Spring</v>
      </c>
      <c r="I639">
        <v>21</v>
      </c>
      <c r="J639">
        <v>1356.2</v>
      </c>
      <c r="K639">
        <f>SUMIFS(J$2:J639,B$2:B639,B639,C$2:C639,C639,G$2:G639,G639)</f>
        <v>4144</v>
      </c>
    </row>
    <row r="640" spans="1:11" x14ac:dyDescent="0.25">
      <c r="A640" t="s">
        <v>72</v>
      </c>
      <c r="B640" t="s">
        <v>71</v>
      </c>
      <c r="C640" t="s">
        <v>73</v>
      </c>
      <c r="D640" s="8">
        <v>3</v>
      </c>
      <c r="E640" s="10">
        <v>35041</v>
      </c>
      <c r="F640">
        <f t="shared" si="28"/>
        <v>342</v>
      </c>
      <c r="G640">
        <f t="shared" si="29"/>
        <v>1996</v>
      </c>
      <c r="H640" s="2" t="str">
        <f t="shared" si="27"/>
        <v>Summer</v>
      </c>
      <c r="I640">
        <v>32</v>
      </c>
      <c r="J640">
        <v>2273</v>
      </c>
      <c r="K640">
        <f>SUMIFS(J$2:J640,B$2:B640,B640,C$2:C640,C640,G$2:G640,G640)</f>
        <v>6417</v>
      </c>
    </row>
    <row r="641" spans="1:11" x14ac:dyDescent="0.25">
      <c r="A641" t="s">
        <v>72</v>
      </c>
      <c r="B641" t="s">
        <v>71</v>
      </c>
      <c r="C641" t="s">
        <v>73</v>
      </c>
      <c r="D641" s="8">
        <v>3</v>
      </c>
      <c r="E641" s="10">
        <v>35080</v>
      </c>
      <c r="F641">
        <f t="shared" si="28"/>
        <v>16</v>
      </c>
      <c r="G641">
        <f t="shared" si="29"/>
        <v>1996</v>
      </c>
      <c r="H641" s="2" t="str">
        <f t="shared" si="27"/>
        <v>Summer</v>
      </c>
      <c r="I641">
        <v>39</v>
      </c>
      <c r="J641">
        <v>2602.1</v>
      </c>
      <c r="K641">
        <f>SUMIFS(J$2:J641,B$2:B641,B641,C$2:C641,C641,G$2:G641,G641)</f>
        <v>9019.1</v>
      </c>
    </row>
    <row r="642" spans="1:11" x14ac:dyDescent="0.25">
      <c r="A642" t="s">
        <v>72</v>
      </c>
      <c r="B642" t="s">
        <v>71</v>
      </c>
      <c r="C642" t="s">
        <v>73</v>
      </c>
      <c r="D642" s="8">
        <v>3</v>
      </c>
      <c r="E642" s="10">
        <v>35125</v>
      </c>
      <c r="F642">
        <f t="shared" si="28"/>
        <v>61</v>
      </c>
      <c r="G642">
        <f t="shared" si="29"/>
        <v>1996</v>
      </c>
      <c r="H642" s="2" t="str">
        <f t="shared" ref="H642:H693" si="30">IF(MONTH(E642)&lt;3,"Summer",IF(MONTH(E642)&lt;6,"Autumn",IF(MONTH(E642)&lt;9,"Winter",IF(MONTH(E642)&lt;12,"Spring","Summer"))))</f>
        <v>Autumn</v>
      </c>
      <c r="I642">
        <v>45</v>
      </c>
      <c r="J642">
        <v>2462.1999999999998</v>
      </c>
      <c r="K642">
        <f>SUMIFS(J$2:J642,B$2:B642,B642,C$2:C642,C642,G$2:G642,G642)</f>
        <v>11481.3</v>
      </c>
    </row>
    <row r="643" spans="1:11" x14ac:dyDescent="0.25">
      <c r="A643" t="s">
        <v>72</v>
      </c>
      <c r="B643" t="s">
        <v>71</v>
      </c>
      <c r="C643" t="s">
        <v>73</v>
      </c>
      <c r="D643" s="8">
        <v>3</v>
      </c>
      <c r="E643" s="10">
        <v>35165</v>
      </c>
      <c r="F643">
        <f t="shared" ref="F643:F693" si="31">E643-DATE(YEAR(E643),1,0)</f>
        <v>101</v>
      </c>
      <c r="G643">
        <f t="shared" ref="G643:G693" si="32">YEAR(E643)+IF(MONTH(E643)&lt;6,0,1)</f>
        <v>1996</v>
      </c>
      <c r="H643" s="2" t="str">
        <f t="shared" si="30"/>
        <v>Autumn</v>
      </c>
      <c r="I643">
        <v>40</v>
      </c>
      <c r="J643">
        <v>2012.9</v>
      </c>
      <c r="K643">
        <f>SUMIFS(J$2:J643,B$2:B643,B643,C$2:C643,C643,G$2:G643,G643)</f>
        <v>13494.199999999999</v>
      </c>
    </row>
    <row r="644" spans="1:11" x14ac:dyDescent="0.25">
      <c r="A644" t="s">
        <v>72</v>
      </c>
      <c r="B644" t="s">
        <v>71</v>
      </c>
      <c r="C644" t="s">
        <v>73</v>
      </c>
      <c r="D644" s="8">
        <v>3</v>
      </c>
      <c r="E644" s="10">
        <v>35235</v>
      </c>
      <c r="F644">
        <f t="shared" si="31"/>
        <v>171</v>
      </c>
      <c r="G644">
        <f t="shared" si="32"/>
        <v>1997</v>
      </c>
      <c r="H644" s="2" t="str">
        <f t="shared" si="30"/>
        <v>Winter</v>
      </c>
      <c r="I644">
        <v>70</v>
      </c>
      <c r="J644">
        <v>1701.8</v>
      </c>
      <c r="K644">
        <f>SUMIFS(J$2:J644,B$2:B644,B644,C$2:C644,C644,G$2:G644,G644)</f>
        <v>1701.8</v>
      </c>
    </row>
    <row r="645" spans="1:11" x14ac:dyDescent="0.25">
      <c r="A645" t="s">
        <v>72</v>
      </c>
      <c r="B645" t="s">
        <v>71</v>
      </c>
      <c r="C645" t="s">
        <v>73</v>
      </c>
      <c r="D645" s="8">
        <v>3</v>
      </c>
      <c r="E645" s="10">
        <v>35304</v>
      </c>
      <c r="F645">
        <f t="shared" si="31"/>
        <v>240</v>
      </c>
      <c r="G645">
        <f t="shared" si="32"/>
        <v>1997</v>
      </c>
      <c r="H645" s="2" t="str">
        <f t="shared" si="30"/>
        <v>Winter</v>
      </c>
      <c r="I645">
        <v>69</v>
      </c>
      <c r="J645">
        <v>237.4</v>
      </c>
      <c r="K645">
        <f>SUMIFS(J$2:J645,B$2:B645,B645,C$2:C645,C645,G$2:G645,G645)</f>
        <v>1939.2</v>
      </c>
    </row>
    <row r="646" spans="1:11" x14ac:dyDescent="0.25">
      <c r="A646" t="s">
        <v>72</v>
      </c>
      <c r="B646" t="s">
        <v>71</v>
      </c>
      <c r="C646" t="s">
        <v>73</v>
      </c>
      <c r="D646" s="8">
        <v>3</v>
      </c>
      <c r="E646" s="10">
        <v>35332</v>
      </c>
      <c r="F646">
        <f t="shared" si="31"/>
        <v>268</v>
      </c>
      <c r="G646">
        <f t="shared" si="32"/>
        <v>1997</v>
      </c>
      <c r="H646" s="2" t="str">
        <f t="shared" si="30"/>
        <v>Spring</v>
      </c>
      <c r="I646">
        <v>28</v>
      </c>
      <c r="J646">
        <v>771.4</v>
      </c>
      <c r="K646">
        <f>SUMIFS(J$2:J646,B$2:B646,B646,C$2:C646,C646,G$2:G646,G646)</f>
        <v>2710.6</v>
      </c>
    </row>
    <row r="647" spans="1:11" x14ac:dyDescent="0.25">
      <c r="A647" t="s">
        <v>72</v>
      </c>
      <c r="B647" t="s">
        <v>71</v>
      </c>
      <c r="C647" t="s">
        <v>73</v>
      </c>
      <c r="D647" s="8">
        <v>3</v>
      </c>
      <c r="E647" s="10">
        <v>35362</v>
      </c>
      <c r="F647">
        <f t="shared" si="31"/>
        <v>298</v>
      </c>
      <c r="G647">
        <f t="shared" si="32"/>
        <v>1997</v>
      </c>
      <c r="H647" s="2" t="str">
        <f t="shared" si="30"/>
        <v>Spring</v>
      </c>
      <c r="I647">
        <v>30</v>
      </c>
      <c r="J647">
        <v>2031.2</v>
      </c>
      <c r="K647">
        <f>SUMIFS(J$2:J647,B$2:B647,B647,C$2:C647,C647,G$2:G647,G647)</f>
        <v>4741.8</v>
      </c>
    </row>
    <row r="648" spans="1:11" x14ac:dyDescent="0.25">
      <c r="A648" t="s">
        <v>72</v>
      </c>
      <c r="B648" t="s">
        <v>71</v>
      </c>
      <c r="C648" t="s">
        <v>73</v>
      </c>
      <c r="D648" s="8">
        <v>3</v>
      </c>
      <c r="E648" s="10">
        <v>35390</v>
      </c>
      <c r="F648">
        <f t="shared" si="31"/>
        <v>326</v>
      </c>
      <c r="G648">
        <f t="shared" si="32"/>
        <v>1997</v>
      </c>
      <c r="H648" s="2" t="str">
        <f t="shared" si="30"/>
        <v>Spring</v>
      </c>
      <c r="I648">
        <v>28</v>
      </c>
      <c r="J648">
        <v>1617.5</v>
      </c>
      <c r="K648">
        <f>SUMIFS(J$2:J648,B$2:B648,B648,C$2:C648,C648,G$2:G648,G648)</f>
        <v>6359.3</v>
      </c>
    </row>
    <row r="649" spans="1:11" x14ac:dyDescent="0.25">
      <c r="A649" t="s">
        <v>72</v>
      </c>
      <c r="B649" t="s">
        <v>71</v>
      </c>
      <c r="C649" t="s">
        <v>73</v>
      </c>
      <c r="D649" s="8">
        <v>3</v>
      </c>
      <c r="E649" s="10">
        <v>35417</v>
      </c>
      <c r="F649">
        <f t="shared" si="31"/>
        <v>353</v>
      </c>
      <c r="G649">
        <f t="shared" si="32"/>
        <v>1997</v>
      </c>
      <c r="H649" s="2" t="str">
        <f t="shared" si="30"/>
        <v>Summer</v>
      </c>
      <c r="I649">
        <v>27</v>
      </c>
      <c r="J649">
        <v>1294.0999999999999</v>
      </c>
      <c r="K649">
        <f>SUMIFS(J$2:J649,B$2:B649,B649,C$2:C649,C649,G$2:G649,G649)</f>
        <v>7653.4</v>
      </c>
    </row>
    <row r="650" spans="1:11" x14ac:dyDescent="0.25">
      <c r="A650" t="s">
        <v>72</v>
      </c>
      <c r="B650" t="s">
        <v>71</v>
      </c>
      <c r="C650" t="s">
        <v>73</v>
      </c>
      <c r="D650" s="8">
        <v>3</v>
      </c>
      <c r="E650" s="10">
        <v>35454</v>
      </c>
      <c r="F650">
        <f t="shared" si="31"/>
        <v>24</v>
      </c>
      <c r="G650">
        <f t="shared" si="32"/>
        <v>1997</v>
      </c>
      <c r="H650" s="2" t="str">
        <f t="shared" si="30"/>
        <v>Summer</v>
      </c>
      <c r="I650">
        <v>37</v>
      </c>
      <c r="J650">
        <v>2053.5</v>
      </c>
      <c r="K650">
        <f>SUMIFS(J$2:J650,B$2:B650,B650,C$2:C650,C650,G$2:G650,G650)</f>
        <v>9706.9</v>
      </c>
    </row>
    <row r="651" spans="1:11" x14ac:dyDescent="0.25">
      <c r="A651" t="s">
        <v>72</v>
      </c>
      <c r="B651" t="s">
        <v>71</v>
      </c>
      <c r="C651" t="s">
        <v>73</v>
      </c>
      <c r="D651" s="8">
        <v>3</v>
      </c>
      <c r="E651" s="10">
        <v>35499</v>
      </c>
      <c r="F651">
        <f t="shared" si="31"/>
        <v>69</v>
      </c>
      <c r="G651">
        <f t="shared" si="32"/>
        <v>1997</v>
      </c>
      <c r="H651" s="2" t="str">
        <f t="shared" si="30"/>
        <v>Autumn</v>
      </c>
      <c r="I651">
        <v>45</v>
      </c>
      <c r="J651">
        <v>1961.5</v>
      </c>
      <c r="K651">
        <f>SUMIFS(J$2:J651,B$2:B651,B651,C$2:C651,C651,G$2:G651,G651)</f>
        <v>11668.4</v>
      </c>
    </row>
    <row r="652" spans="1:11" x14ac:dyDescent="0.25">
      <c r="A652" t="s">
        <v>72</v>
      </c>
      <c r="B652" t="s">
        <v>71</v>
      </c>
      <c r="C652" t="s">
        <v>73</v>
      </c>
      <c r="D652" s="8">
        <v>3</v>
      </c>
      <c r="E652" s="10">
        <v>35558</v>
      </c>
      <c r="F652">
        <f t="shared" si="31"/>
        <v>128</v>
      </c>
      <c r="G652">
        <f t="shared" si="32"/>
        <v>1997</v>
      </c>
      <c r="H652" s="2" t="str">
        <f t="shared" si="30"/>
        <v>Autumn</v>
      </c>
      <c r="I652">
        <v>59</v>
      </c>
      <c r="J652">
        <v>1620.8</v>
      </c>
      <c r="K652">
        <f>SUMIFS(J$2:J652,B$2:B652,B652,C$2:C652,C652,G$2:G652,G652)</f>
        <v>13289.199999999999</v>
      </c>
    </row>
    <row r="653" spans="1:11" x14ac:dyDescent="0.25">
      <c r="A653" t="s">
        <v>72</v>
      </c>
      <c r="B653" t="s">
        <v>71</v>
      </c>
      <c r="C653" t="s">
        <v>73</v>
      </c>
      <c r="D653" s="8">
        <v>3</v>
      </c>
      <c r="E653" s="10">
        <v>35677</v>
      </c>
      <c r="F653">
        <f t="shared" si="31"/>
        <v>247</v>
      </c>
      <c r="G653">
        <f t="shared" si="32"/>
        <v>1998</v>
      </c>
      <c r="H653" s="2" t="str">
        <f t="shared" si="30"/>
        <v>Spring</v>
      </c>
      <c r="I653">
        <v>119</v>
      </c>
      <c r="J653">
        <v>1003.7</v>
      </c>
      <c r="K653">
        <f>SUMIFS(J$2:J653,B$2:B653,B653,C$2:C653,C653,G$2:G653,G653)</f>
        <v>1003.7</v>
      </c>
    </row>
    <row r="654" spans="1:11" x14ac:dyDescent="0.25">
      <c r="A654" t="s">
        <v>72</v>
      </c>
      <c r="B654" t="s">
        <v>71</v>
      </c>
      <c r="C654" t="s">
        <v>73</v>
      </c>
      <c r="D654" s="8">
        <v>3</v>
      </c>
      <c r="E654" s="10">
        <v>35711</v>
      </c>
      <c r="F654">
        <f t="shared" si="31"/>
        <v>281</v>
      </c>
      <c r="G654">
        <f t="shared" si="32"/>
        <v>1998</v>
      </c>
      <c r="H654" s="2" t="str">
        <f t="shared" si="30"/>
        <v>Spring</v>
      </c>
      <c r="I654">
        <v>34</v>
      </c>
      <c r="J654">
        <v>1404.5</v>
      </c>
      <c r="K654">
        <f>SUMIFS(J$2:J654,B$2:B654,B654,C$2:C654,C654,G$2:G654,G654)</f>
        <v>2408.1999999999998</v>
      </c>
    </row>
    <row r="655" spans="1:11" x14ac:dyDescent="0.25">
      <c r="A655" t="s">
        <v>72</v>
      </c>
      <c r="B655" t="s">
        <v>71</v>
      </c>
      <c r="C655" t="s">
        <v>73</v>
      </c>
      <c r="D655" s="8">
        <v>3</v>
      </c>
      <c r="E655" s="10">
        <v>35739</v>
      </c>
      <c r="F655">
        <f t="shared" si="31"/>
        <v>309</v>
      </c>
      <c r="G655">
        <f t="shared" si="32"/>
        <v>1998</v>
      </c>
      <c r="H655" s="2" t="str">
        <f t="shared" si="30"/>
        <v>Spring</v>
      </c>
      <c r="I655">
        <v>28</v>
      </c>
      <c r="J655">
        <v>1771.5</v>
      </c>
      <c r="K655">
        <f>SUMIFS(J$2:J655,B$2:B655,B655,C$2:C655,C655,G$2:G655,G655)</f>
        <v>4179.7</v>
      </c>
    </row>
    <row r="656" spans="1:11" x14ac:dyDescent="0.25">
      <c r="A656" t="s">
        <v>72</v>
      </c>
      <c r="B656" t="s">
        <v>71</v>
      </c>
      <c r="C656" t="s">
        <v>73</v>
      </c>
      <c r="D656" s="8">
        <v>3</v>
      </c>
      <c r="E656" s="10">
        <v>35775</v>
      </c>
      <c r="F656">
        <f t="shared" si="31"/>
        <v>345</v>
      </c>
      <c r="G656">
        <f t="shared" si="32"/>
        <v>1998</v>
      </c>
      <c r="H656" s="2" t="str">
        <f t="shared" si="30"/>
        <v>Summer</v>
      </c>
      <c r="I656">
        <v>36</v>
      </c>
      <c r="J656">
        <v>2204.5</v>
      </c>
      <c r="K656">
        <f>SUMIFS(J$2:J656,B$2:B656,B656,C$2:C656,C656,G$2:G656,G656)</f>
        <v>6384.2</v>
      </c>
    </row>
    <row r="657" spans="1:11" x14ac:dyDescent="0.25">
      <c r="A657" t="s">
        <v>72</v>
      </c>
      <c r="B657" t="s">
        <v>71</v>
      </c>
      <c r="C657" t="s">
        <v>73</v>
      </c>
      <c r="D657" s="8">
        <v>3</v>
      </c>
      <c r="E657" s="10">
        <v>35817</v>
      </c>
      <c r="F657">
        <f t="shared" si="31"/>
        <v>22</v>
      </c>
      <c r="G657">
        <f t="shared" si="32"/>
        <v>1998</v>
      </c>
      <c r="H657" s="2" t="str">
        <f t="shared" si="30"/>
        <v>Summer</v>
      </c>
      <c r="I657">
        <v>42</v>
      </c>
      <c r="J657">
        <v>2287.5</v>
      </c>
      <c r="K657">
        <f>SUMIFS(J$2:J657,B$2:B657,B657,C$2:C657,C657,G$2:G657,G657)</f>
        <v>8671.7000000000007</v>
      </c>
    </row>
    <row r="658" spans="1:11" x14ac:dyDescent="0.25">
      <c r="A658" t="s">
        <v>72</v>
      </c>
      <c r="B658" t="s">
        <v>71</v>
      </c>
      <c r="C658" t="s">
        <v>73</v>
      </c>
      <c r="D658" s="8">
        <v>3</v>
      </c>
      <c r="E658" s="10">
        <v>35864</v>
      </c>
      <c r="F658">
        <f t="shared" si="31"/>
        <v>69</v>
      </c>
      <c r="G658">
        <f t="shared" si="32"/>
        <v>1998</v>
      </c>
      <c r="H658" s="2" t="str">
        <f t="shared" si="30"/>
        <v>Autumn</v>
      </c>
      <c r="I658">
        <v>47</v>
      </c>
      <c r="J658">
        <v>2430.1</v>
      </c>
      <c r="K658">
        <f>SUMIFS(J$2:J658,B$2:B658,B658,C$2:C658,C658,G$2:G658,G658)</f>
        <v>11101.800000000001</v>
      </c>
    </row>
    <row r="659" spans="1:11" x14ac:dyDescent="0.25">
      <c r="A659" t="s">
        <v>72</v>
      </c>
      <c r="B659" t="s">
        <v>71</v>
      </c>
      <c r="C659" t="s">
        <v>73</v>
      </c>
      <c r="D659" s="8">
        <v>3</v>
      </c>
      <c r="E659" s="10">
        <v>36026</v>
      </c>
      <c r="F659">
        <f t="shared" si="31"/>
        <v>231</v>
      </c>
      <c r="G659">
        <f t="shared" si="32"/>
        <v>1999</v>
      </c>
      <c r="H659" s="2" t="str">
        <f t="shared" si="30"/>
        <v>Winter</v>
      </c>
      <c r="I659">
        <v>162</v>
      </c>
      <c r="J659">
        <v>1738.8</v>
      </c>
      <c r="K659">
        <f>SUMIFS(J$2:J659,B$2:B659,B659,C$2:C659,C659,G$2:G659,G659)</f>
        <v>1738.8</v>
      </c>
    </row>
    <row r="660" spans="1:11" x14ac:dyDescent="0.25">
      <c r="A660" t="s">
        <v>72</v>
      </c>
      <c r="B660" t="s">
        <v>71</v>
      </c>
      <c r="C660" t="s">
        <v>73</v>
      </c>
      <c r="D660" s="8">
        <v>3</v>
      </c>
      <c r="E660" s="10">
        <v>36083</v>
      </c>
      <c r="F660">
        <f t="shared" si="31"/>
        <v>288</v>
      </c>
      <c r="G660">
        <f t="shared" si="32"/>
        <v>1999</v>
      </c>
      <c r="H660" s="2" t="str">
        <f t="shared" si="30"/>
        <v>Spring</v>
      </c>
      <c r="I660">
        <v>57</v>
      </c>
      <c r="J660">
        <v>2435.3000000000002</v>
      </c>
      <c r="K660">
        <f>SUMIFS(J$2:J660,B$2:B660,B660,C$2:C660,C660,G$2:G660,G660)</f>
        <v>4174.1000000000004</v>
      </c>
    </row>
    <row r="661" spans="1:11" x14ac:dyDescent="0.25">
      <c r="A661" t="s">
        <v>72</v>
      </c>
      <c r="B661" t="s">
        <v>71</v>
      </c>
      <c r="C661" t="s">
        <v>73</v>
      </c>
      <c r="D661" s="8">
        <v>3</v>
      </c>
      <c r="E661" s="10">
        <v>36130</v>
      </c>
      <c r="F661">
        <f t="shared" si="31"/>
        <v>335</v>
      </c>
      <c r="G661">
        <f t="shared" si="32"/>
        <v>1999</v>
      </c>
      <c r="H661" s="2" t="str">
        <f t="shared" si="30"/>
        <v>Summer</v>
      </c>
      <c r="I661">
        <v>47</v>
      </c>
      <c r="J661">
        <v>3200.5</v>
      </c>
      <c r="K661">
        <f>SUMIFS(J$2:J661,B$2:B661,B661,C$2:C661,C661,G$2:G661,G661)</f>
        <v>7374.6</v>
      </c>
    </row>
    <row r="662" spans="1:11" x14ac:dyDescent="0.25">
      <c r="A662" t="s">
        <v>72</v>
      </c>
      <c r="B662" t="s">
        <v>71</v>
      </c>
      <c r="C662" t="s">
        <v>73</v>
      </c>
      <c r="D662" s="8">
        <v>3</v>
      </c>
      <c r="E662" s="10">
        <v>36171</v>
      </c>
      <c r="F662">
        <f t="shared" si="31"/>
        <v>11</v>
      </c>
      <c r="G662">
        <f t="shared" si="32"/>
        <v>1999</v>
      </c>
      <c r="H662" s="2" t="str">
        <f t="shared" si="30"/>
        <v>Summer</v>
      </c>
      <c r="I662">
        <v>41</v>
      </c>
      <c r="J662">
        <v>2786.4</v>
      </c>
      <c r="K662">
        <f>SUMIFS(J$2:J662,B$2:B662,B662,C$2:C662,C662,G$2:G662,G662)</f>
        <v>10161</v>
      </c>
    </row>
    <row r="663" spans="1:11" x14ac:dyDescent="0.25">
      <c r="A663" t="s">
        <v>72</v>
      </c>
      <c r="B663" t="s">
        <v>71</v>
      </c>
      <c r="C663" t="s">
        <v>73</v>
      </c>
      <c r="D663" s="8">
        <v>3</v>
      </c>
      <c r="E663" s="10">
        <v>36213</v>
      </c>
      <c r="F663">
        <f t="shared" si="31"/>
        <v>53</v>
      </c>
      <c r="G663">
        <f t="shared" si="32"/>
        <v>1999</v>
      </c>
      <c r="H663" s="2" t="str">
        <f t="shared" si="30"/>
        <v>Summer</v>
      </c>
      <c r="I663">
        <v>42</v>
      </c>
      <c r="J663">
        <v>2413.4</v>
      </c>
      <c r="K663">
        <f>SUMIFS(J$2:J663,B$2:B663,B663,C$2:C663,C663,G$2:G663,G663)</f>
        <v>12574.4</v>
      </c>
    </row>
    <row r="664" spans="1:11" x14ac:dyDescent="0.25">
      <c r="A664" t="s">
        <v>72</v>
      </c>
      <c r="B664" t="s">
        <v>71</v>
      </c>
      <c r="C664" t="s">
        <v>73</v>
      </c>
      <c r="D664" s="8">
        <v>3</v>
      </c>
      <c r="E664" s="10">
        <v>36264</v>
      </c>
      <c r="F664">
        <f t="shared" si="31"/>
        <v>104</v>
      </c>
      <c r="G664">
        <f t="shared" si="32"/>
        <v>1999</v>
      </c>
      <c r="H664" s="2" t="str">
        <f t="shared" si="30"/>
        <v>Autumn</v>
      </c>
      <c r="I664">
        <v>51</v>
      </c>
      <c r="J664">
        <v>2108.9</v>
      </c>
      <c r="K664">
        <f>SUMIFS(J$2:J664,B$2:B664,B664,C$2:C664,C664,G$2:G664,G664)</f>
        <v>14683.3</v>
      </c>
    </row>
    <row r="665" spans="1:11" x14ac:dyDescent="0.25">
      <c r="A665" t="s">
        <v>72</v>
      </c>
      <c r="B665" t="s">
        <v>71</v>
      </c>
      <c r="C665" t="s">
        <v>73</v>
      </c>
      <c r="D665" s="8">
        <v>3</v>
      </c>
      <c r="E665" s="10">
        <v>36339</v>
      </c>
      <c r="F665">
        <f t="shared" si="31"/>
        <v>179</v>
      </c>
      <c r="G665">
        <f t="shared" si="32"/>
        <v>2000</v>
      </c>
      <c r="H665" s="2" t="str">
        <f t="shared" si="30"/>
        <v>Winter</v>
      </c>
      <c r="I665">
        <v>75</v>
      </c>
      <c r="J665">
        <v>877.1</v>
      </c>
      <c r="K665">
        <f>SUMIFS(J$2:J665,B$2:B665,B665,C$2:C665,C665,G$2:G665,G665)</f>
        <v>877.1</v>
      </c>
    </row>
    <row r="666" spans="1:11" x14ac:dyDescent="0.25">
      <c r="A666" t="s">
        <v>72</v>
      </c>
      <c r="B666" t="s">
        <v>71</v>
      </c>
      <c r="C666" t="s">
        <v>73</v>
      </c>
      <c r="D666" s="8">
        <v>3</v>
      </c>
      <c r="E666" s="10">
        <v>36412</v>
      </c>
      <c r="F666">
        <f t="shared" si="31"/>
        <v>252</v>
      </c>
      <c r="G666">
        <f t="shared" si="32"/>
        <v>2000</v>
      </c>
      <c r="H666" s="2" t="str">
        <f t="shared" si="30"/>
        <v>Spring</v>
      </c>
      <c r="I666">
        <v>73</v>
      </c>
      <c r="J666">
        <v>554.9</v>
      </c>
      <c r="K666">
        <f>SUMIFS(J$2:J666,B$2:B666,B666,C$2:C666,C666,G$2:G666,G666)</f>
        <v>1432</v>
      </c>
    </row>
    <row r="667" spans="1:11" x14ac:dyDescent="0.25">
      <c r="A667" t="s">
        <v>72</v>
      </c>
      <c r="B667" t="s">
        <v>71</v>
      </c>
      <c r="C667" t="s">
        <v>73</v>
      </c>
      <c r="D667" s="8">
        <v>3</v>
      </c>
      <c r="E667" s="10">
        <v>36448</v>
      </c>
      <c r="F667">
        <f t="shared" si="31"/>
        <v>288</v>
      </c>
      <c r="G667">
        <f t="shared" si="32"/>
        <v>2000</v>
      </c>
      <c r="H667" s="2" t="str">
        <f t="shared" si="30"/>
        <v>Spring</v>
      </c>
      <c r="I667">
        <v>36</v>
      </c>
      <c r="J667">
        <v>1701.4</v>
      </c>
      <c r="K667">
        <f>SUMIFS(J$2:J667,B$2:B667,B667,C$2:C667,C667,G$2:G667,G667)</f>
        <v>3133.4</v>
      </c>
    </row>
    <row r="668" spans="1:11" x14ac:dyDescent="0.25">
      <c r="A668" t="s">
        <v>72</v>
      </c>
      <c r="B668" t="s">
        <v>71</v>
      </c>
      <c r="C668" t="s">
        <v>73</v>
      </c>
      <c r="D668" s="8">
        <v>3</v>
      </c>
      <c r="E668" s="10">
        <v>36486</v>
      </c>
      <c r="F668">
        <f t="shared" si="31"/>
        <v>326</v>
      </c>
      <c r="G668">
        <f t="shared" si="32"/>
        <v>2000</v>
      </c>
      <c r="H668" s="2" t="str">
        <f t="shared" si="30"/>
        <v>Spring</v>
      </c>
      <c r="I668">
        <v>38</v>
      </c>
      <c r="J668">
        <v>2256.4</v>
      </c>
      <c r="K668">
        <f>SUMIFS(J$2:J668,B$2:B668,B668,C$2:C668,C668,G$2:G668,G668)</f>
        <v>5389.8</v>
      </c>
    </row>
    <row r="669" spans="1:11" x14ac:dyDescent="0.25">
      <c r="A669" t="s">
        <v>72</v>
      </c>
      <c r="B669" t="s">
        <v>71</v>
      </c>
      <c r="C669" t="s">
        <v>73</v>
      </c>
      <c r="D669" s="8">
        <v>3</v>
      </c>
      <c r="E669" s="10">
        <v>36511</v>
      </c>
      <c r="F669">
        <f t="shared" si="31"/>
        <v>351</v>
      </c>
      <c r="G669">
        <f t="shared" si="32"/>
        <v>2000</v>
      </c>
      <c r="H669" s="2" t="str">
        <f t="shared" si="30"/>
        <v>Summer</v>
      </c>
      <c r="I669">
        <v>25</v>
      </c>
      <c r="J669">
        <v>1059.3</v>
      </c>
      <c r="K669">
        <f>SUMIFS(J$2:J669,B$2:B669,B669,C$2:C669,C669,G$2:G669,G669)</f>
        <v>6449.1</v>
      </c>
    </row>
    <row r="670" spans="1:11" x14ac:dyDescent="0.25">
      <c r="A670" t="s">
        <v>72</v>
      </c>
      <c r="B670" t="s">
        <v>71</v>
      </c>
      <c r="C670" t="s">
        <v>73</v>
      </c>
      <c r="D670" s="8">
        <v>3</v>
      </c>
      <c r="E670" s="10">
        <v>36544</v>
      </c>
      <c r="F670">
        <f t="shared" si="31"/>
        <v>19</v>
      </c>
      <c r="G670">
        <f t="shared" si="32"/>
        <v>2000</v>
      </c>
      <c r="H670" s="2" t="str">
        <f t="shared" si="30"/>
        <v>Summer</v>
      </c>
      <c r="I670">
        <v>33</v>
      </c>
      <c r="J670">
        <v>1842.2</v>
      </c>
      <c r="K670">
        <f>SUMIFS(J$2:J670,B$2:B670,B670,C$2:C670,C670,G$2:G670,G670)</f>
        <v>8291.3000000000011</v>
      </c>
    </row>
    <row r="671" spans="1:11" x14ac:dyDescent="0.25">
      <c r="A671" t="s">
        <v>72</v>
      </c>
      <c r="B671" t="s">
        <v>71</v>
      </c>
      <c r="C671" t="s">
        <v>73</v>
      </c>
      <c r="D671" s="8">
        <v>3</v>
      </c>
      <c r="E671" s="10">
        <v>36580</v>
      </c>
      <c r="F671">
        <f t="shared" si="31"/>
        <v>55</v>
      </c>
      <c r="G671">
        <f t="shared" si="32"/>
        <v>2000</v>
      </c>
      <c r="H671" s="2" t="str">
        <f t="shared" si="30"/>
        <v>Summer</v>
      </c>
      <c r="I671">
        <v>36</v>
      </c>
      <c r="J671">
        <v>1928.5</v>
      </c>
      <c r="K671">
        <f>SUMIFS(J$2:J671,B$2:B671,B671,C$2:C671,C671,G$2:G671,G671)</f>
        <v>10219.800000000001</v>
      </c>
    </row>
    <row r="672" spans="1:11" x14ac:dyDescent="0.25">
      <c r="A672" t="s">
        <v>72</v>
      </c>
      <c r="B672" t="s">
        <v>71</v>
      </c>
      <c r="C672" t="s">
        <v>73</v>
      </c>
      <c r="D672" s="8">
        <v>3</v>
      </c>
      <c r="E672" s="10">
        <v>36629</v>
      </c>
      <c r="F672">
        <f t="shared" si="31"/>
        <v>104</v>
      </c>
      <c r="G672">
        <f t="shared" si="32"/>
        <v>2000</v>
      </c>
      <c r="H672" s="2" t="str">
        <f t="shared" si="30"/>
        <v>Autumn</v>
      </c>
      <c r="I672">
        <v>49</v>
      </c>
      <c r="J672">
        <v>2282.4</v>
      </c>
      <c r="K672">
        <f>SUMIFS(J$2:J672,B$2:B672,B672,C$2:C672,C672,G$2:G672,G672)</f>
        <v>12502.2</v>
      </c>
    </row>
    <row r="673" spans="1:11" x14ac:dyDescent="0.25">
      <c r="A673" t="s">
        <v>72</v>
      </c>
      <c r="B673" t="s">
        <v>71</v>
      </c>
      <c r="C673" t="s">
        <v>73</v>
      </c>
      <c r="D673" s="8">
        <v>3</v>
      </c>
      <c r="E673" s="10">
        <v>36692</v>
      </c>
      <c r="F673">
        <f t="shared" si="31"/>
        <v>167</v>
      </c>
      <c r="G673">
        <f t="shared" si="32"/>
        <v>2001</v>
      </c>
      <c r="H673" s="2" t="str">
        <f t="shared" si="30"/>
        <v>Winter</v>
      </c>
      <c r="I673">
        <v>63</v>
      </c>
      <c r="J673">
        <v>1236.3</v>
      </c>
      <c r="K673">
        <f>SUMIFS(J$2:J673,B$2:B673,B673,C$2:C673,C673,G$2:G673,G673)</f>
        <v>1236.3</v>
      </c>
    </row>
    <row r="674" spans="1:11" x14ac:dyDescent="0.25">
      <c r="A674" t="s">
        <v>72</v>
      </c>
      <c r="B674" t="s">
        <v>71</v>
      </c>
      <c r="C674" t="s">
        <v>73</v>
      </c>
      <c r="D674" s="8">
        <v>3</v>
      </c>
      <c r="E674" s="10">
        <v>36791</v>
      </c>
      <c r="F674">
        <f t="shared" si="31"/>
        <v>266</v>
      </c>
      <c r="G674">
        <f t="shared" si="32"/>
        <v>2001</v>
      </c>
      <c r="H674" s="2" t="str">
        <f t="shared" si="30"/>
        <v>Spring</v>
      </c>
      <c r="I674">
        <v>99</v>
      </c>
      <c r="J674">
        <v>1864.6</v>
      </c>
      <c r="K674">
        <f>SUMIFS(J$2:J674,B$2:B674,B674,C$2:C674,C674,G$2:G674,G674)</f>
        <v>3100.8999999999996</v>
      </c>
    </row>
    <row r="675" spans="1:11" x14ac:dyDescent="0.25">
      <c r="A675" t="s">
        <v>72</v>
      </c>
      <c r="B675" t="s">
        <v>71</v>
      </c>
      <c r="C675" t="s">
        <v>73</v>
      </c>
      <c r="D675" s="8">
        <v>3</v>
      </c>
      <c r="E675" s="10">
        <v>36818</v>
      </c>
      <c r="F675">
        <f t="shared" si="31"/>
        <v>293</v>
      </c>
      <c r="G675">
        <f t="shared" si="32"/>
        <v>2001</v>
      </c>
      <c r="H675" s="2" t="str">
        <f t="shared" si="30"/>
        <v>Spring</v>
      </c>
      <c r="I675">
        <v>27</v>
      </c>
      <c r="J675">
        <v>1475.2</v>
      </c>
      <c r="K675">
        <f>SUMIFS(J$2:J675,B$2:B675,B675,C$2:C675,C675,G$2:G675,G675)</f>
        <v>4576.0999999999995</v>
      </c>
    </row>
    <row r="676" spans="1:11" x14ac:dyDescent="0.25">
      <c r="A676" t="s">
        <v>72</v>
      </c>
      <c r="B676" t="s">
        <v>71</v>
      </c>
      <c r="C676" t="s">
        <v>73</v>
      </c>
      <c r="D676" s="8">
        <v>3</v>
      </c>
      <c r="E676" s="10">
        <v>36844</v>
      </c>
      <c r="F676">
        <f t="shared" si="31"/>
        <v>319</v>
      </c>
      <c r="G676">
        <f t="shared" si="32"/>
        <v>2001</v>
      </c>
      <c r="H676" s="2" t="str">
        <f t="shared" si="30"/>
        <v>Spring</v>
      </c>
      <c r="I676">
        <v>26</v>
      </c>
      <c r="J676">
        <v>1731.6</v>
      </c>
      <c r="K676">
        <f>SUMIFS(J$2:J676,B$2:B676,B676,C$2:C676,C676,G$2:G676,G676)</f>
        <v>6307.6999999999989</v>
      </c>
    </row>
    <row r="677" spans="1:11" x14ac:dyDescent="0.25">
      <c r="A677" t="s">
        <v>72</v>
      </c>
      <c r="B677" t="s">
        <v>71</v>
      </c>
      <c r="C677" t="s">
        <v>73</v>
      </c>
      <c r="D677" s="8">
        <v>3</v>
      </c>
      <c r="E677" s="10">
        <v>36875</v>
      </c>
      <c r="F677">
        <f t="shared" si="31"/>
        <v>350</v>
      </c>
      <c r="G677">
        <f t="shared" si="32"/>
        <v>2001</v>
      </c>
      <c r="H677" s="2" t="str">
        <f t="shared" si="30"/>
        <v>Summer</v>
      </c>
      <c r="I677">
        <v>31</v>
      </c>
      <c r="J677">
        <v>1629.3</v>
      </c>
      <c r="K677">
        <f>SUMIFS(J$2:J677,B$2:B677,B677,C$2:C677,C677,G$2:G677,G677)</f>
        <v>7936.9999999999991</v>
      </c>
    </row>
    <row r="678" spans="1:11" x14ac:dyDescent="0.25">
      <c r="A678" t="s">
        <v>72</v>
      </c>
      <c r="B678" t="s">
        <v>71</v>
      </c>
      <c r="C678" t="s">
        <v>73</v>
      </c>
      <c r="D678" s="8">
        <v>3</v>
      </c>
      <c r="E678" s="10">
        <v>36915</v>
      </c>
      <c r="F678">
        <f t="shared" si="31"/>
        <v>24</v>
      </c>
      <c r="G678">
        <f t="shared" si="32"/>
        <v>2001</v>
      </c>
      <c r="H678" s="2" t="str">
        <f t="shared" si="30"/>
        <v>Summer</v>
      </c>
      <c r="I678">
        <v>40</v>
      </c>
      <c r="J678">
        <v>1965.7</v>
      </c>
      <c r="K678">
        <f>SUMIFS(J$2:J678,B$2:B678,B678,C$2:C678,C678,G$2:G678,G678)</f>
        <v>9902.6999999999989</v>
      </c>
    </row>
    <row r="679" spans="1:11" x14ac:dyDescent="0.25">
      <c r="A679" t="s">
        <v>72</v>
      </c>
      <c r="B679" t="s">
        <v>71</v>
      </c>
      <c r="C679" t="s">
        <v>73</v>
      </c>
      <c r="D679" s="8">
        <v>3</v>
      </c>
      <c r="E679" s="10">
        <v>36949</v>
      </c>
      <c r="F679">
        <f t="shared" si="31"/>
        <v>58</v>
      </c>
      <c r="G679">
        <f t="shared" si="32"/>
        <v>2001</v>
      </c>
      <c r="H679" s="2" t="str">
        <f t="shared" si="30"/>
        <v>Summer</v>
      </c>
      <c r="I679">
        <v>34</v>
      </c>
      <c r="J679">
        <v>1652.1</v>
      </c>
      <c r="K679">
        <f>SUMIFS(J$2:J679,B$2:B679,B679,C$2:C679,C679,G$2:G679,G679)</f>
        <v>11554.8</v>
      </c>
    </row>
    <row r="680" spans="1:11" x14ac:dyDescent="0.25">
      <c r="A680" t="s">
        <v>72</v>
      </c>
      <c r="B680" t="s">
        <v>71</v>
      </c>
      <c r="C680" t="s">
        <v>73</v>
      </c>
      <c r="D680" s="8">
        <v>3</v>
      </c>
      <c r="E680" s="10">
        <v>37028</v>
      </c>
      <c r="F680">
        <f t="shared" si="31"/>
        <v>137</v>
      </c>
      <c r="G680">
        <f t="shared" si="32"/>
        <v>2001</v>
      </c>
      <c r="H680" s="2" t="str">
        <f t="shared" si="30"/>
        <v>Autumn</v>
      </c>
      <c r="I680">
        <v>79</v>
      </c>
      <c r="J680">
        <v>1365.3</v>
      </c>
      <c r="K680">
        <f>SUMIFS(J$2:J680,B$2:B680,B680,C$2:C680,C680,G$2:G680,G680)</f>
        <v>12920.099999999999</v>
      </c>
    </row>
    <row r="681" spans="1:11" x14ac:dyDescent="0.25">
      <c r="A681" t="s">
        <v>72</v>
      </c>
      <c r="B681" t="s">
        <v>71</v>
      </c>
      <c r="C681" t="s">
        <v>73</v>
      </c>
      <c r="D681" s="8">
        <v>3</v>
      </c>
      <c r="E681" s="10">
        <v>37147</v>
      </c>
      <c r="F681">
        <f t="shared" si="31"/>
        <v>256</v>
      </c>
      <c r="G681">
        <f t="shared" si="32"/>
        <v>2002</v>
      </c>
      <c r="H681" s="2" t="str">
        <f t="shared" si="30"/>
        <v>Spring</v>
      </c>
      <c r="I681">
        <v>119</v>
      </c>
      <c r="J681">
        <v>397.1</v>
      </c>
      <c r="K681">
        <f>SUMIFS(J$2:J681,B$2:B681,B681,C$2:C681,C681,G$2:G681,G681)</f>
        <v>397.1</v>
      </c>
    </row>
    <row r="682" spans="1:11" x14ac:dyDescent="0.25">
      <c r="A682" t="s">
        <v>72</v>
      </c>
      <c r="B682" t="s">
        <v>71</v>
      </c>
      <c r="C682" t="s">
        <v>73</v>
      </c>
      <c r="D682" s="8">
        <v>3</v>
      </c>
      <c r="E682" s="10">
        <v>37179</v>
      </c>
      <c r="F682">
        <f t="shared" si="31"/>
        <v>288</v>
      </c>
      <c r="G682">
        <f t="shared" si="32"/>
        <v>2002</v>
      </c>
      <c r="H682" s="2" t="str">
        <f t="shared" si="30"/>
        <v>Spring</v>
      </c>
      <c r="I682">
        <v>32</v>
      </c>
      <c r="J682">
        <v>1303.8</v>
      </c>
      <c r="K682">
        <f>SUMIFS(J$2:J682,B$2:B682,B682,C$2:C682,C682,G$2:G682,G682)</f>
        <v>1700.9</v>
      </c>
    </row>
    <row r="683" spans="1:11" x14ac:dyDescent="0.25">
      <c r="A683" t="s">
        <v>72</v>
      </c>
      <c r="B683" t="s">
        <v>71</v>
      </c>
      <c r="C683" t="s">
        <v>73</v>
      </c>
      <c r="D683" s="8">
        <v>3</v>
      </c>
      <c r="E683" s="10">
        <v>37223</v>
      </c>
      <c r="F683">
        <f t="shared" si="31"/>
        <v>332</v>
      </c>
      <c r="G683">
        <f t="shared" si="32"/>
        <v>2002</v>
      </c>
      <c r="H683" s="2" t="str">
        <f t="shared" si="30"/>
        <v>Spring</v>
      </c>
      <c r="I683">
        <v>44</v>
      </c>
      <c r="J683">
        <v>2794.4</v>
      </c>
      <c r="K683">
        <f>SUMIFS(J$2:J683,B$2:B683,B683,C$2:C683,C683,G$2:G683,G683)</f>
        <v>4495.3</v>
      </c>
    </row>
    <row r="684" spans="1:11" x14ac:dyDescent="0.25">
      <c r="A684" t="s">
        <v>72</v>
      </c>
      <c r="B684" t="s">
        <v>71</v>
      </c>
      <c r="C684" t="s">
        <v>73</v>
      </c>
      <c r="D684" s="8">
        <v>3</v>
      </c>
      <c r="E684" s="10">
        <v>37245</v>
      </c>
      <c r="F684">
        <f t="shared" si="31"/>
        <v>354</v>
      </c>
      <c r="G684">
        <f t="shared" si="32"/>
        <v>2002</v>
      </c>
      <c r="H684" s="2" t="str">
        <f t="shared" si="30"/>
        <v>Summer</v>
      </c>
      <c r="I684">
        <v>22</v>
      </c>
      <c r="J684">
        <v>1178.7</v>
      </c>
      <c r="K684">
        <f>SUMIFS(J$2:J684,B$2:B684,B684,C$2:C684,C684,G$2:G684,G684)</f>
        <v>5674</v>
      </c>
    </row>
    <row r="685" spans="1:11" x14ac:dyDescent="0.25">
      <c r="A685" t="s">
        <v>72</v>
      </c>
      <c r="B685" t="s">
        <v>71</v>
      </c>
      <c r="C685" t="s">
        <v>73</v>
      </c>
      <c r="D685" s="8">
        <v>3</v>
      </c>
      <c r="E685" s="10">
        <v>37280</v>
      </c>
      <c r="F685">
        <f t="shared" si="31"/>
        <v>24</v>
      </c>
      <c r="G685">
        <f t="shared" si="32"/>
        <v>2002</v>
      </c>
      <c r="H685" s="2" t="str">
        <f t="shared" si="30"/>
        <v>Summer</v>
      </c>
      <c r="I685">
        <v>35</v>
      </c>
      <c r="J685">
        <v>1837.6</v>
      </c>
      <c r="K685">
        <f>SUMIFS(J$2:J685,B$2:B685,B685,C$2:C685,C685,G$2:G685,G685)</f>
        <v>7511.6</v>
      </c>
    </row>
    <row r="686" spans="1:11" x14ac:dyDescent="0.25">
      <c r="A686" t="s">
        <v>72</v>
      </c>
      <c r="B686" t="s">
        <v>71</v>
      </c>
      <c r="C686" t="s">
        <v>73</v>
      </c>
      <c r="D686" s="8">
        <v>3</v>
      </c>
      <c r="E686" s="10">
        <v>37327</v>
      </c>
      <c r="F686">
        <f t="shared" si="31"/>
        <v>71</v>
      </c>
      <c r="G686">
        <f t="shared" si="32"/>
        <v>2002</v>
      </c>
      <c r="H686" s="2" t="str">
        <f t="shared" si="30"/>
        <v>Autumn</v>
      </c>
      <c r="I686">
        <v>47</v>
      </c>
      <c r="J686">
        <v>2698.5</v>
      </c>
      <c r="K686">
        <f>SUMIFS(J$2:J686,B$2:B686,B686,C$2:C686,C686,G$2:G686,G686)</f>
        <v>10210.1</v>
      </c>
    </row>
    <row r="687" spans="1:11" x14ac:dyDescent="0.25">
      <c r="A687" t="s">
        <v>72</v>
      </c>
      <c r="B687" t="s">
        <v>71</v>
      </c>
      <c r="C687" t="s">
        <v>73</v>
      </c>
      <c r="D687" s="8">
        <v>3</v>
      </c>
      <c r="E687" s="10">
        <v>37396</v>
      </c>
      <c r="F687">
        <f t="shared" si="31"/>
        <v>140</v>
      </c>
      <c r="G687">
        <f t="shared" si="32"/>
        <v>2002</v>
      </c>
      <c r="H687" s="2" t="str">
        <f t="shared" si="30"/>
        <v>Autumn</v>
      </c>
      <c r="I687">
        <v>69</v>
      </c>
      <c r="J687">
        <v>1705.8</v>
      </c>
      <c r="K687">
        <f>SUMIFS(J$2:J687,B$2:B687,B687,C$2:C687,C687,G$2:G687,G687)</f>
        <v>11915.9</v>
      </c>
    </row>
    <row r="688" spans="1:11" x14ac:dyDescent="0.25">
      <c r="A688" t="s">
        <v>72</v>
      </c>
      <c r="B688" t="s">
        <v>71</v>
      </c>
      <c r="C688" t="s">
        <v>73</v>
      </c>
      <c r="D688" s="8">
        <v>3</v>
      </c>
      <c r="E688" s="10">
        <v>37510</v>
      </c>
      <c r="F688">
        <f t="shared" si="31"/>
        <v>254</v>
      </c>
      <c r="G688">
        <f t="shared" si="32"/>
        <v>2003</v>
      </c>
      <c r="H688" s="2" t="str">
        <f t="shared" si="30"/>
        <v>Spring</v>
      </c>
      <c r="I688">
        <v>114</v>
      </c>
      <c r="J688">
        <v>859.8</v>
      </c>
      <c r="K688">
        <f>SUMIFS(J$2:J688,B$2:B688,B688,C$2:C688,C688,G$2:G688,G688)</f>
        <v>859.8</v>
      </c>
    </row>
    <row r="689" spans="1:11" x14ac:dyDescent="0.25">
      <c r="A689" t="s">
        <v>72</v>
      </c>
      <c r="B689" t="s">
        <v>71</v>
      </c>
      <c r="C689" t="s">
        <v>73</v>
      </c>
      <c r="D689" s="8">
        <v>3</v>
      </c>
      <c r="E689" s="10">
        <v>37551</v>
      </c>
      <c r="F689">
        <f t="shared" si="31"/>
        <v>295</v>
      </c>
      <c r="G689">
        <f t="shared" si="32"/>
        <v>2003</v>
      </c>
      <c r="H689" s="2" t="str">
        <f t="shared" si="30"/>
        <v>Spring</v>
      </c>
      <c r="I689">
        <v>41</v>
      </c>
      <c r="J689">
        <v>1782.3</v>
      </c>
      <c r="K689">
        <f>SUMIFS(J$2:J689,B$2:B689,B689,C$2:C689,C689,G$2:G689,G689)</f>
        <v>2642.1</v>
      </c>
    </row>
    <row r="690" spans="1:11" x14ac:dyDescent="0.25">
      <c r="A690" t="s">
        <v>72</v>
      </c>
      <c r="B690" t="s">
        <v>71</v>
      </c>
      <c r="C690" t="s">
        <v>73</v>
      </c>
      <c r="D690" s="8">
        <v>3</v>
      </c>
      <c r="E690" s="10">
        <v>37592</v>
      </c>
      <c r="F690">
        <f t="shared" si="31"/>
        <v>336</v>
      </c>
      <c r="G690">
        <f t="shared" si="32"/>
        <v>2003</v>
      </c>
      <c r="H690" s="2" t="str">
        <f t="shared" si="30"/>
        <v>Summer</v>
      </c>
      <c r="I690">
        <v>41</v>
      </c>
      <c r="J690">
        <v>2694.2</v>
      </c>
      <c r="K690">
        <f>SUMIFS(J$2:J690,B$2:B690,B690,C$2:C690,C690,G$2:G690,G690)</f>
        <v>5336.2999999999993</v>
      </c>
    </row>
    <row r="691" spans="1:11" x14ac:dyDescent="0.25">
      <c r="A691" t="s">
        <v>72</v>
      </c>
      <c r="B691" t="s">
        <v>71</v>
      </c>
      <c r="C691" t="s">
        <v>73</v>
      </c>
      <c r="D691" s="8">
        <v>3</v>
      </c>
      <c r="E691" s="10">
        <v>37629</v>
      </c>
      <c r="F691">
        <f t="shared" si="31"/>
        <v>8</v>
      </c>
      <c r="G691">
        <f t="shared" si="32"/>
        <v>2003</v>
      </c>
      <c r="H691" s="2" t="str">
        <f t="shared" si="30"/>
        <v>Summer</v>
      </c>
      <c r="I691">
        <v>37</v>
      </c>
      <c r="J691">
        <v>2055.3000000000002</v>
      </c>
      <c r="K691">
        <f>SUMIFS(J$2:J691,B$2:B691,B691,C$2:C691,C691,G$2:G691,G691)</f>
        <v>7391.5999999999995</v>
      </c>
    </row>
    <row r="692" spans="1:11" x14ac:dyDescent="0.25">
      <c r="A692" t="s">
        <v>72</v>
      </c>
      <c r="B692" t="s">
        <v>71</v>
      </c>
      <c r="C692" t="s">
        <v>73</v>
      </c>
      <c r="D692" s="8">
        <v>3</v>
      </c>
      <c r="E692" s="10">
        <v>37659</v>
      </c>
      <c r="F692">
        <f t="shared" si="31"/>
        <v>38</v>
      </c>
      <c r="G692">
        <f t="shared" si="32"/>
        <v>2003</v>
      </c>
      <c r="H692" s="2" t="str">
        <f t="shared" si="30"/>
        <v>Summer</v>
      </c>
      <c r="I692">
        <v>30</v>
      </c>
      <c r="J692">
        <v>1401.1</v>
      </c>
      <c r="K692">
        <f>SUMIFS(J$2:J692,B$2:B692,B692,C$2:C692,C692,G$2:G692,G692)</f>
        <v>8792.6999999999989</v>
      </c>
    </row>
    <row r="693" spans="1:11" x14ac:dyDescent="0.25">
      <c r="A693" t="s">
        <v>72</v>
      </c>
      <c r="B693" t="s">
        <v>71</v>
      </c>
      <c r="C693" t="s">
        <v>73</v>
      </c>
      <c r="D693" s="8">
        <v>3</v>
      </c>
      <c r="E693" s="10">
        <v>37713</v>
      </c>
      <c r="F693">
        <f t="shared" si="31"/>
        <v>92</v>
      </c>
      <c r="G693">
        <f t="shared" si="32"/>
        <v>2003</v>
      </c>
      <c r="H693" s="2" t="str">
        <f t="shared" si="30"/>
        <v>Autumn</v>
      </c>
      <c r="I693">
        <v>54</v>
      </c>
      <c r="J693">
        <v>2246.4</v>
      </c>
      <c r="K693">
        <f>SUMIFS(J$2:J693,B$2:B693,B693,C$2:C693,C693,G$2:G693,G693)</f>
        <v>11039.099999999999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3"/>
  <sheetViews>
    <sheetView workbookViewId="0"/>
  </sheetViews>
  <sheetFormatPr defaultRowHeight="15" x14ac:dyDescent="0.25"/>
  <cols>
    <col min="1" max="1" width="30.7109375" customWidth="1"/>
    <col min="2" max="2" width="11.7109375" customWidth="1"/>
    <col min="3" max="3" width="9.7109375" customWidth="1"/>
    <col min="4" max="4" width="8.28515625" customWidth="1"/>
    <col min="5" max="5" width="11.7109375" customWidth="1"/>
    <col min="6" max="6" width="5.7109375" customWidth="1"/>
    <col min="7" max="7" width="11.7109375" customWidth="1"/>
    <col min="8" max="8" width="8.7109375" customWidth="1"/>
    <col min="9" max="9" width="12.7109375" customWidth="1"/>
    <col min="10" max="10" width="15.7109375" customWidth="1"/>
    <col min="11" max="11" width="16.7109375" customWidth="1"/>
  </cols>
  <sheetData>
    <row r="1" spans="1:11" x14ac:dyDescent="0.25">
      <c r="A1" t="s">
        <v>1</v>
      </c>
      <c r="B1" t="s">
        <v>59</v>
      </c>
      <c r="C1" t="s">
        <v>60</v>
      </c>
      <c r="D1" s="8" t="s">
        <v>61</v>
      </c>
      <c r="E1" t="s">
        <v>0</v>
      </c>
      <c r="F1" s="2" t="s">
        <v>62</v>
      </c>
      <c r="G1" s="9" t="s">
        <v>63</v>
      </c>
      <c r="H1" s="2" t="s">
        <v>74</v>
      </c>
      <c r="I1" s="9" t="s">
        <v>75</v>
      </c>
      <c r="J1" s="2" t="s">
        <v>76</v>
      </c>
      <c r="K1" s="2" t="s">
        <v>66</v>
      </c>
    </row>
    <row r="2" spans="1:11" x14ac:dyDescent="0.25">
      <c r="A2" t="s">
        <v>67</v>
      </c>
      <c r="B2" t="s">
        <v>68</v>
      </c>
      <c r="C2" t="s">
        <v>69</v>
      </c>
      <c r="D2" s="8">
        <v>4</v>
      </c>
      <c r="E2" s="10">
        <v>30467</v>
      </c>
      <c r="F2">
        <f>E2-DATE(YEAR(E2),1,0)</f>
        <v>151</v>
      </c>
      <c r="G2">
        <v>1983</v>
      </c>
      <c r="H2" s="2">
        <f>COUNTIFS(ObservedDefoliations!$A$2:$A$700,$A2,ObservedDefoliations!$B$2:$B$700,$B2,ObservedDefoliations!$C$2:$C$700,$C2,ObservedDefoliations!$G$2:$G$700,$G2)</f>
        <v>12</v>
      </c>
      <c r="I2" s="12">
        <f>AVERAGEIFS(ObservedDefoliations!I$2:I$700,ObservedDefoliations!$A$2:$A$700,$A2,ObservedDefoliations!$B$2:$B$700,$B2,ObservedDefoliations!$C$2:$C$700,$C2,ObservedDefoliations!$G$2:$G$700,$G2)</f>
        <v>28</v>
      </c>
      <c r="J2" s="12">
        <f>AVERAGEIFS(ObservedDefoliations!J$2:J$700,ObservedDefoliations!$A$2:$A$700,$A2,ObservedDefoliations!$B$2:$B$700,$B2,ObservedDefoliations!$C$2:$C$700,$C2,ObservedDefoliations!$G$2:$G$700,$G2)</f>
        <v>1399.3500000000001</v>
      </c>
      <c r="K2" s="12">
        <f>SUMIFS(ObservedDefoliations!J$2:J$700,ObservedDefoliations!$A$2:$A$700,$A2,ObservedDefoliations!$B$2:$B$700,$B2,ObservedDefoliations!$C$2:$C$700,$C2,ObservedDefoliations!$G$2:$G$700,$G2)</f>
        <v>16792.2</v>
      </c>
    </row>
    <row r="3" spans="1:11" x14ac:dyDescent="0.25">
      <c r="A3" t="s">
        <v>67</v>
      </c>
      <c r="B3" t="s">
        <v>68</v>
      </c>
      <c r="C3" t="s">
        <v>69</v>
      </c>
      <c r="D3" s="8">
        <v>4</v>
      </c>
      <c r="E3" s="10">
        <v>30833</v>
      </c>
      <c r="F3">
        <f t="shared" ref="F3:F66" si="0">E3-DATE(YEAR(E3),1,0)</f>
        <v>152</v>
      </c>
      <c r="G3">
        <v>1984</v>
      </c>
      <c r="H3" s="2">
        <f>COUNTIFS(ObservedDefoliations!$A$2:$A$700,$A3,ObservedDefoliations!$B$2:$B$700,$B3,ObservedDefoliations!$C$2:$C$700,$C3,ObservedDefoliations!$G$2:$G$700,$G3)</f>
        <v>13</v>
      </c>
      <c r="I3" s="12">
        <f>AVERAGEIFS(ObservedDefoliations!$I$2:$I$700,ObservedDefoliations!$A$2:$A$700,$A3,ObservedDefoliations!$B$2:$B$700,$B3,ObservedDefoliations!$C$2:$C$700,$C3,ObservedDefoliations!$G$2:$G$700,$G3)</f>
        <v>28</v>
      </c>
      <c r="J3" s="12">
        <f>AVERAGEIFS(ObservedDefoliations!J$2:J$700,ObservedDefoliations!$A$2:$A$700,$A3,ObservedDefoliations!$B$2:$B$700,$B3,ObservedDefoliations!$C$2:$C$700,$C3,ObservedDefoliations!$G$2:$G$700,$G3)</f>
        <v>1291.3692307692306</v>
      </c>
      <c r="K3" s="12">
        <f>SUMIFS(ObservedDefoliations!J$2:J$700,ObservedDefoliations!$A$2:$A$700,$A3,ObservedDefoliations!$B$2:$B$700,$B3,ObservedDefoliations!$C$2:$C$700,$C3,ObservedDefoliations!$G$2:$G$700,$G3)</f>
        <v>16787.8</v>
      </c>
    </row>
    <row r="4" spans="1:11" x14ac:dyDescent="0.25">
      <c r="A4" t="s">
        <v>67</v>
      </c>
      <c r="B4" t="s">
        <v>68</v>
      </c>
      <c r="C4" t="s">
        <v>69</v>
      </c>
      <c r="D4" s="8">
        <v>4</v>
      </c>
      <c r="E4" s="10">
        <v>31198</v>
      </c>
      <c r="F4">
        <f t="shared" si="0"/>
        <v>151</v>
      </c>
      <c r="G4">
        <v>1985</v>
      </c>
      <c r="H4" s="2">
        <f>COUNTIFS(ObservedDefoliations!$A$2:$A$700,$A4,ObservedDefoliations!$B$2:$B$700,$B4,ObservedDefoliations!$C$2:$C$700,$C4,ObservedDefoliations!$G$2:$G$700,$G4)</f>
        <v>13</v>
      </c>
      <c r="I4" s="12">
        <f>AVERAGEIFS(ObservedDefoliations!$I$2:$I$700,ObservedDefoliations!$A$2:$A$700,$A4,ObservedDefoliations!$B$2:$B$700,$B4,ObservedDefoliations!$C$2:$C$700,$C4,ObservedDefoliations!$G$2:$G$700,$G4)</f>
        <v>28</v>
      </c>
      <c r="J4" s="12">
        <f>AVERAGEIFS(ObservedDefoliations!J$2:J$700,ObservedDefoliations!$A$2:$A$700,$A4,ObservedDefoliations!$B$2:$B$700,$B4,ObservedDefoliations!$C$2:$C$700,$C4,ObservedDefoliations!$G$2:$G$700,$G4)</f>
        <v>1301.0923076923077</v>
      </c>
      <c r="K4" s="12">
        <f>SUMIFS(ObservedDefoliations!J$2:J$700,ObservedDefoliations!$A$2:$A$700,$A4,ObservedDefoliations!$B$2:$B$700,$B4,ObservedDefoliations!$C$2:$C$700,$C4,ObservedDefoliations!$G$2:$G$700,$G4)</f>
        <v>16914.2</v>
      </c>
    </row>
    <row r="5" spans="1:11" x14ac:dyDescent="0.25">
      <c r="A5" t="s">
        <v>67</v>
      </c>
      <c r="B5" t="s">
        <v>68</v>
      </c>
      <c r="C5" t="s">
        <v>69</v>
      </c>
      <c r="D5" s="8">
        <v>4</v>
      </c>
      <c r="E5" s="10">
        <v>31563</v>
      </c>
      <c r="F5">
        <f t="shared" si="0"/>
        <v>151</v>
      </c>
      <c r="G5">
        <v>1986</v>
      </c>
      <c r="H5" s="2">
        <f>COUNTIFS(ObservedDefoliations!$A$2:$A$700,$A5,ObservedDefoliations!$B$2:$B$700,$B5,ObservedDefoliations!$C$2:$C$700,$C5,ObservedDefoliations!$G$2:$G$700,$G5)</f>
        <v>13</v>
      </c>
      <c r="I5" s="12">
        <f>AVERAGEIFS(ObservedDefoliations!$I$2:$I$700,ObservedDefoliations!$A$2:$A$700,$A5,ObservedDefoliations!$B$2:$B$700,$B5,ObservedDefoliations!$C$2:$C$700,$C5,ObservedDefoliations!$G$2:$G$700,$G5)</f>
        <v>28</v>
      </c>
      <c r="J5" s="12">
        <f>AVERAGEIFS(ObservedDefoliations!J$2:J$700,ObservedDefoliations!$A$2:$A$700,$A5,ObservedDefoliations!$B$2:$B$700,$B5,ObservedDefoliations!$C$2:$C$700,$C5,ObservedDefoliations!$G$2:$G$700,$G5)</f>
        <v>1254.9307692307693</v>
      </c>
      <c r="K5" s="12">
        <f>SUMIFS(ObservedDefoliations!J$2:J$700,ObservedDefoliations!$A$2:$A$700,$A5,ObservedDefoliations!$B$2:$B$700,$B5,ObservedDefoliations!$C$2:$C$700,$C5,ObservedDefoliations!$G$2:$G$700,$G5)</f>
        <v>16314.100000000002</v>
      </c>
    </row>
    <row r="6" spans="1:11" x14ac:dyDescent="0.25">
      <c r="A6" t="s">
        <v>67</v>
      </c>
      <c r="B6" t="s">
        <v>68</v>
      </c>
      <c r="C6" t="s">
        <v>69</v>
      </c>
      <c r="D6" s="8">
        <v>4</v>
      </c>
      <c r="E6" s="10">
        <v>31928</v>
      </c>
      <c r="F6">
        <f t="shared" si="0"/>
        <v>151</v>
      </c>
      <c r="G6">
        <v>1987</v>
      </c>
      <c r="H6" s="2">
        <f>COUNTIFS(ObservedDefoliations!$A$2:$A$700,$A6,ObservedDefoliations!$B$2:$B$700,$B6,ObservedDefoliations!$C$2:$C$700,$C6,ObservedDefoliations!$G$2:$G$700,$G6)</f>
        <v>13</v>
      </c>
      <c r="I6" s="12">
        <f>AVERAGEIFS(ObservedDefoliations!$I$2:$I$700,ObservedDefoliations!$A$2:$A$700,$A6,ObservedDefoliations!$B$2:$B$700,$B6,ObservedDefoliations!$C$2:$C$700,$C6,ObservedDefoliations!$G$2:$G$700,$G6)</f>
        <v>28</v>
      </c>
      <c r="J6" s="12">
        <f>AVERAGEIFS(ObservedDefoliations!J$2:J$700,ObservedDefoliations!$A$2:$A$700,$A6,ObservedDefoliations!$B$2:$B$700,$B6,ObservedDefoliations!$C$2:$C$700,$C6,ObservedDefoliations!$G$2:$G$700,$G6)</f>
        <v>1158.0076923076924</v>
      </c>
      <c r="K6" s="12">
        <f>SUMIFS(ObservedDefoliations!J$2:J$700,ObservedDefoliations!$A$2:$A$700,$A6,ObservedDefoliations!$B$2:$B$700,$B6,ObservedDefoliations!$C$2:$C$700,$C6,ObservedDefoliations!$G$2:$G$700,$G6)</f>
        <v>15054.1</v>
      </c>
    </row>
    <row r="7" spans="1:11" x14ac:dyDescent="0.25">
      <c r="A7" t="s">
        <v>67</v>
      </c>
      <c r="B7" t="s">
        <v>68</v>
      </c>
      <c r="C7" t="s">
        <v>69</v>
      </c>
      <c r="D7" s="8">
        <v>4</v>
      </c>
      <c r="E7" s="10">
        <v>32294</v>
      </c>
      <c r="F7">
        <f t="shared" si="0"/>
        <v>152</v>
      </c>
      <c r="G7">
        <v>1988</v>
      </c>
      <c r="H7" s="2">
        <f>COUNTIFS(ObservedDefoliations!$A$2:$A$700,$A7,ObservedDefoliations!$B$2:$B$700,$B7,ObservedDefoliations!$C$2:$C$700,$C7,ObservedDefoliations!$G$2:$G$700,$G7)</f>
        <v>13</v>
      </c>
      <c r="I7" s="12">
        <f>AVERAGEIFS(ObservedDefoliations!$I$2:$I$700,ObservedDefoliations!$A$2:$A$700,$A7,ObservedDefoliations!$B$2:$B$700,$B7,ObservedDefoliations!$C$2:$C$700,$C7,ObservedDefoliations!$G$2:$G$700,$G7)</f>
        <v>28</v>
      </c>
      <c r="J7" s="12">
        <f>AVERAGEIFS(ObservedDefoliations!J$2:J$700,ObservedDefoliations!$A$2:$A$700,$A7,ObservedDefoliations!$B$2:$B$700,$B7,ObservedDefoliations!$C$2:$C$700,$C7,ObservedDefoliations!$G$2:$G$700,$G7)</f>
        <v>1035.7076923076925</v>
      </c>
      <c r="K7" s="12">
        <f>SUMIFS(ObservedDefoliations!J$2:J$700,ObservedDefoliations!$A$2:$A$700,$A7,ObservedDefoliations!$B$2:$B$700,$B7,ObservedDefoliations!$C$2:$C$700,$C7,ObservedDefoliations!$G$2:$G$700,$G7)</f>
        <v>13464.2</v>
      </c>
    </row>
    <row r="8" spans="1:11" x14ac:dyDescent="0.25">
      <c r="A8" t="s">
        <v>67</v>
      </c>
      <c r="B8" t="s">
        <v>68</v>
      </c>
      <c r="C8" t="s">
        <v>69</v>
      </c>
      <c r="D8" s="8">
        <v>4</v>
      </c>
      <c r="E8" s="10">
        <v>32659</v>
      </c>
      <c r="F8">
        <f t="shared" si="0"/>
        <v>151</v>
      </c>
      <c r="G8">
        <v>1989</v>
      </c>
      <c r="H8" s="2">
        <f>COUNTIFS(ObservedDefoliations!$A$2:$A$700,$A8,ObservedDefoliations!$B$2:$B$700,$B8,ObservedDefoliations!$C$2:$C$700,$C8,ObservedDefoliations!$G$2:$G$700,$G8)</f>
        <v>13</v>
      </c>
      <c r="I8" s="12">
        <f>AVERAGEIFS(ObservedDefoliations!$I$2:$I$700,ObservedDefoliations!$A$2:$A$700,$A8,ObservedDefoliations!$B$2:$B$700,$B8,ObservedDefoliations!$C$2:$C$700,$C8,ObservedDefoliations!$G$2:$G$700,$G8)</f>
        <v>28</v>
      </c>
      <c r="J8" s="12">
        <f>AVERAGEIFS(ObservedDefoliations!J$2:J$700,ObservedDefoliations!$A$2:$A$700,$A8,ObservedDefoliations!$B$2:$B$700,$B8,ObservedDefoliations!$C$2:$C$700,$C8,ObservedDefoliations!$G$2:$G$700,$G8)</f>
        <v>1120.5</v>
      </c>
      <c r="K8" s="12">
        <f>SUMIFS(ObservedDefoliations!J$2:J$700,ObservedDefoliations!$A$2:$A$700,$A8,ObservedDefoliations!$B$2:$B$700,$B8,ObservedDefoliations!$C$2:$C$700,$C8,ObservedDefoliations!$G$2:$G$700,$G8)</f>
        <v>14566.5</v>
      </c>
    </row>
    <row r="9" spans="1:11" x14ac:dyDescent="0.25">
      <c r="A9" t="s">
        <v>67</v>
      </c>
      <c r="B9" t="s">
        <v>68</v>
      </c>
      <c r="C9" t="s">
        <v>69</v>
      </c>
      <c r="D9" s="8">
        <v>4</v>
      </c>
      <c r="E9" s="10">
        <v>33024</v>
      </c>
      <c r="F9">
        <f t="shared" si="0"/>
        <v>151</v>
      </c>
      <c r="G9">
        <v>1990</v>
      </c>
      <c r="H9" s="2">
        <f>COUNTIFS(ObservedDefoliations!$A$2:$A$700,$A9,ObservedDefoliations!$B$2:$B$700,$B9,ObservedDefoliations!$C$2:$C$700,$C9,ObservedDefoliations!$G$2:$G$700,$G9)</f>
        <v>13</v>
      </c>
      <c r="I9" s="12">
        <f>AVERAGEIFS(ObservedDefoliations!$I$2:$I$700,ObservedDefoliations!$A$2:$A$700,$A9,ObservedDefoliations!$B$2:$B$700,$B9,ObservedDefoliations!$C$2:$C$700,$C9,ObservedDefoliations!$G$2:$G$700,$G9)</f>
        <v>27.923076923076923</v>
      </c>
      <c r="J9" s="12">
        <f>AVERAGEIFS(ObservedDefoliations!J$2:J$700,ObservedDefoliations!$A$2:$A$700,$A9,ObservedDefoliations!$B$2:$B$700,$B9,ObservedDefoliations!$C$2:$C$700,$C9,ObservedDefoliations!$G$2:$G$700,$G9)</f>
        <v>1168.7846153846153</v>
      </c>
      <c r="K9" s="12">
        <f>SUMIFS(ObservedDefoliations!J$2:J$700,ObservedDefoliations!$A$2:$A$700,$A9,ObservedDefoliations!$B$2:$B$700,$B9,ObservedDefoliations!$C$2:$C$700,$C9,ObservedDefoliations!$G$2:$G$700,$G9)</f>
        <v>15194.199999999999</v>
      </c>
    </row>
    <row r="10" spans="1:11" x14ac:dyDescent="0.25">
      <c r="A10" t="s">
        <v>67</v>
      </c>
      <c r="B10" t="s">
        <v>68</v>
      </c>
      <c r="C10" t="s">
        <v>69</v>
      </c>
      <c r="D10" s="8">
        <v>4</v>
      </c>
      <c r="E10" s="10">
        <v>33389</v>
      </c>
      <c r="F10">
        <f t="shared" si="0"/>
        <v>151</v>
      </c>
      <c r="G10">
        <v>1991</v>
      </c>
      <c r="H10" s="2">
        <f>COUNTIFS(ObservedDefoliations!$A$2:$A$700,$A10,ObservedDefoliations!$B$2:$B$700,$B10,ObservedDefoliations!$C$2:$C$700,$C10,ObservedDefoliations!$G$2:$G$700,$G10)</f>
        <v>13</v>
      </c>
      <c r="I10" s="12">
        <f>AVERAGEIFS(ObservedDefoliations!$I$2:$I$700,ObservedDefoliations!$A$2:$A$700,$A10,ObservedDefoliations!$B$2:$B$700,$B10,ObservedDefoliations!$C$2:$C$700,$C10,ObservedDefoliations!$G$2:$G$700,$G10)</f>
        <v>28.076923076923077</v>
      </c>
      <c r="J10" s="12">
        <f>AVERAGEIFS(ObservedDefoliations!J$2:J$700,ObservedDefoliations!$A$2:$A$700,$A10,ObservedDefoliations!$B$2:$B$700,$B10,ObservedDefoliations!$C$2:$C$700,$C10,ObservedDefoliations!$G$2:$G$700,$G10)</f>
        <v>1255.2153846153847</v>
      </c>
      <c r="K10" s="12">
        <f>SUMIFS(ObservedDefoliations!J$2:J$700,ObservedDefoliations!$A$2:$A$700,$A10,ObservedDefoliations!$B$2:$B$700,$B10,ObservedDefoliations!$C$2:$C$700,$C10,ObservedDefoliations!$G$2:$G$700,$G10)</f>
        <v>16317.800000000001</v>
      </c>
    </row>
    <row r="11" spans="1:11" x14ac:dyDescent="0.25">
      <c r="A11" t="s">
        <v>67</v>
      </c>
      <c r="B11" t="s">
        <v>68</v>
      </c>
      <c r="C11" t="s">
        <v>69</v>
      </c>
      <c r="D11" s="8">
        <v>4</v>
      </c>
      <c r="E11" s="10">
        <v>33755</v>
      </c>
      <c r="F11">
        <f t="shared" si="0"/>
        <v>152</v>
      </c>
      <c r="G11">
        <v>1992</v>
      </c>
      <c r="H11" s="2">
        <f>COUNTIFS(ObservedDefoliations!$A$2:$A$700,$A11,ObservedDefoliations!$B$2:$B$700,$B11,ObservedDefoliations!$C$2:$C$700,$C11,ObservedDefoliations!$G$2:$G$700,$G11)</f>
        <v>13</v>
      </c>
      <c r="I11" s="12">
        <f>AVERAGEIFS(ObservedDefoliations!$I$2:$I$700,ObservedDefoliations!$A$2:$A$700,$A11,ObservedDefoliations!$B$2:$B$700,$B11,ObservedDefoliations!$C$2:$C$700,$C11,ObservedDefoliations!$G$2:$G$700,$G11)</f>
        <v>28</v>
      </c>
      <c r="J11" s="12">
        <f>AVERAGEIFS(ObservedDefoliations!J$2:J$700,ObservedDefoliations!$A$2:$A$700,$A11,ObservedDefoliations!$B$2:$B$700,$B11,ObservedDefoliations!$C$2:$C$700,$C11,ObservedDefoliations!$G$2:$G$700,$G11)</f>
        <v>1047.2461538461539</v>
      </c>
      <c r="K11" s="12">
        <f>SUMIFS(ObservedDefoliations!J$2:J$700,ObservedDefoliations!$A$2:$A$700,$A11,ObservedDefoliations!$B$2:$B$700,$B11,ObservedDefoliations!$C$2:$C$700,$C11,ObservedDefoliations!$G$2:$G$700,$G11)</f>
        <v>13614.2</v>
      </c>
    </row>
    <row r="12" spans="1:11" x14ac:dyDescent="0.25">
      <c r="A12" t="s">
        <v>70</v>
      </c>
      <c r="B12" t="s">
        <v>71</v>
      </c>
      <c r="C12" t="s">
        <v>69</v>
      </c>
      <c r="D12" s="8">
        <v>0</v>
      </c>
      <c r="E12" s="10">
        <v>24623</v>
      </c>
      <c r="F12">
        <f t="shared" si="0"/>
        <v>151</v>
      </c>
      <c r="G12">
        <v>1967</v>
      </c>
      <c r="H12" s="2">
        <f>COUNTIFS(ObservedDefoliations!$A$2:$A$700,$A12,ObservedDefoliations!$B$2:$B$700,$B12,ObservedDefoliations!$C$2:$C$700,$C12,ObservedDefoliations!$G$2:$G$700,$G12)</f>
        <v>9</v>
      </c>
      <c r="I12" s="12">
        <f>AVERAGEIFS(ObservedDefoliations!$I$2:$I$700,ObservedDefoliations!$A$2:$A$700,$A12,ObservedDefoliations!$B$2:$B$700,$B12,ObservedDefoliations!$C$2:$C$700,$C12,ObservedDefoliations!$G$2:$G$700,$G12)</f>
        <v>33.888888888888886</v>
      </c>
      <c r="J12" s="12">
        <f>AVERAGEIFS(ObservedDefoliations!J$2:J$700,ObservedDefoliations!$A$2:$A$700,$A12,ObservedDefoliations!$B$2:$B$700,$B12,ObservedDefoliations!$C$2:$C$700,$C12,ObservedDefoliations!$G$2:$G$700,$G12)</f>
        <v>707.4</v>
      </c>
      <c r="K12" s="12">
        <f>SUMIFS(ObservedDefoliations!J$2:J$700,ObservedDefoliations!$A$2:$A$700,$A12,ObservedDefoliations!$B$2:$B$700,$B12,ObservedDefoliations!$C$2:$C$700,$C12,ObservedDefoliations!$G$2:$G$700,$G12)</f>
        <v>6366.5999999999995</v>
      </c>
    </row>
    <row r="13" spans="1:11" x14ac:dyDescent="0.25">
      <c r="A13" t="s">
        <v>70</v>
      </c>
      <c r="B13" t="s">
        <v>71</v>
      </c>
      <c r="C13" t="s">
        <v>69</v>
      </c>
      <c r="D13" s="8">
        <v>0</v>
      </c>
      <c r="E13" s="10">
        <v>24989</v>
      </c>
      <c r="F13">
        <f t="shared" si="0"/>
        <v>152</v>
      </c>
      <c r="G13">
        <v>1968</v>
      </c>
      <c r="H13" s="2">
        <f>COUNTIFS(ObservedDefoliations!$A$2:$A$700,$A13,ObservedDefoliations!$B$2:$B$700,$B13,ObservedDefoliations!$C$2:$C$700,$C13,ObservedDefoliations!$G$2:$G$700,$G13)</f>
        <v>9</v>
      </c>
      <c r="I13" s="12">
        <f>AVERAGEIFS(ObservedDefoliations!$I$2:$I$700,ObservedDefoliations!$A$2:$A$700,$A13,ObservedDefoliations!$B$2:$B$700,$B13,ObservedDefoliations!$C$2:$C$700,$C13,ObservedDefoliations!$G$2:$G$700,$G13)</f>
        <v>40.333333333333336</v>
      </c>
      <c r="J13" s="12">
        <f>AVERAGEIFS(ObservedDefoliations!J$2:J$700,ObservedDefoliations!$A$2:$A$700,$A13,ObservedDefoliations!$B$2:$B$700,$B13,ObservedDefoliations!$C$2:$C$700,$C13,ObservedDefoliations!$G$2:$G$700,$G13)</f>
        <v>874.85555555555572</v>
      </c>
      <c r="K13" s="12">
        <f>SUMIFS(ObservedDefoliations!J$2:J$700,ObservedDefoliations!$A$2:$A$700,$A13,ObservedDefoliations!$B$2:$B$700,$B13,ObservedDefoliations!$C$2:$C$700,$C13,ObservedDefoliations!$G$2:$G$700,$G13)</f>
        <v>7873.7000000000016</v>
      </c>
    </row>
    <row r="14" spans="1:11" x14ac:dyDescent="0.25">
      <c r="A14" t="s">
        <v>70</v>
      </c>
      <c r="B14" t="s">
        <v>71</v>
      </c>
      <c r="C14" t="s">
        <v>69</v>
      </c>
      <c r="D14" s="8">
        <v>0</v>
      </c>
      <c r="E14" s="10">
        <v>25354</v>
      </c>
      <c r="F14">
        <f t="shared" si="0"/>
        <v>151</v>
      </c>
      <c r="G14">
        <v>1969</v>
      </c>
      <c r="H14" s="2">
        <f>COUNTIFS(ObservedDefoliations!$A$2:$A$700,$A14,ObservedDefoliations!$B$2:$B$700,$B14,ObservedDefoliations!$C$2:$C$700,$C14,ObservedDefoliations!$G$2:$G$700,$G14)</f>
        <v>10</v>
      </c>
      <c r="I14" s="12">
        <f>AVERAGEIFS(ObservedDefoliations!$I$2:$I$700,ObservedDefoliations!$A$2:$A$700,$A14,ObservedDefoliations!$B$2:$B$700,$B14,ObservedDefoliations!$C$2:$C$700,$C14,ObservedDefoliations!$G$2:$G$700,$G14)</f>
        <v>40.9</v>
      </c>
      <c r="J14" s="12">
        <f>AVERAGEIFS(ObservedDefoliations!J$2:J$700,ObservedDefoliations!$A$2:$A$700,$A14,ObservedDefoliations!$B$2:$B$700,$B14,ObservedDefoliations!$C$2:$C$700,$C14,ObservedDefoliations!$G$2:$G$700,$G14)</f>
        <v>646.49</v>
      </c>
      <c r="K14" s="12">
        <f>SUMIFS(ObservedDefoliations!J$2:J$700,ObservedDefoliations!$A$2:$A$700,$A14,ObservedDefoliations!$B$2:$B$700,$B14,ObservedDefoliations!$C$2:$C$700,$C14,ObservedDefoliations!$G$2:$G$700,$G14)</f>
        <v>6464.9</v>
      </c>
    </row>
    <row r="15" spans="1:11" x14ac:dyDescent="0.25">
      <c r="A15" t="s">
        <v>70</v>
      </c>
      <c r="B15" t="s">
        <v>71</v>
      </c>
      <c r="C15" t="s">
        <v>69</v>
      </c>
      <c r="D15" s="8">
        <v>0</v>
      </c>
      <c r="E15" s="10">
        <v>25719</v>
      </c>
      <c r="F15">
        <f t="shared" si="0"/>
        <v>151</v>
      </c>
      <c r="G15">
        <v>1970</v>
      </c>
      <c r="H15" s="2">
        <f>COUNTIFS(ObservedDefoliations!$A$2:$A$700,$A15,ObservedDefoliations!$B$2:$B$700,$B15,ObservedDefoliations!$C$2:$C$700,$C15,ObservedDefoliations!$G$2:$G$700,$G15)</f>
        <v>8</v>
      </c>
      <c r="I15" s="12">
        <f>AVERAGEIFS(ObservedDefoliations!$I$2:$I$700,ObservedDefoliations!$A$2:$A$700,$A15,ObservedDefoliations!$B$2:$B$700,$B15,ObservedDefoliations!$C$2:$C$700,$C15,ObservedDefoliations!$G$2:$G$700,$G15)</f>
        <v>43.5</v>
      </c>
      <c r="J15" s="12">
        <f>AVERAGEIFS(ObservedDefoliations!J$2:J$700,ObservedDefoliations!$A$2:$A$700,$A15,ObservedDefoliations!$B$2:$B$700,$B15,ObservedDefoliations!$C$2:$C$700,$C15,ObservedDefoliations!$G$2:$G$700,$G15)</f>
        <v>727.11250000000007</v>
      </c>
      <c r="K15" s="12">
        <f>SUMIFS(ObservedDefoliations!J$2:J$700,ObservedDefoliations!$A$2:$A$700,$A15,ObservedDefoliations!$B$2:$B$700,$B15,ObservedDefoliations!$C$2:$C$700,$C15,ObservedDefoliations!$G$2:$G$700,$G15)</f>
        <v>5816.9000000000005</v>
      </c>
    </row>
    <row r="16" spans="1:11" x14ac:dyDescent="0.25">
      <c r="A16" t="s">
        <v>70</v>
      </c>
      <c r="B16" t="s">
        <v>71</v>
      </c>
      <c r="C16" t="s">
        <v>69</v>
      </c>
      <c r="D16" s="8">
        <v>0</v>
      </c>
      <c r="E16" s="10">
        <v>26084</v>
      </c>
      <c r="F16">
        <f t="shared" si="0"/>
        <v>151</v>
      </c>
      <c r="G16">
        <v>1971</v>
      </c>
      <c r="H16" s="2">
        <f>COUNTIFS(ObservedDefoliations!$A$2:$A$700,$A16,ObservedDefoliations!$B$2:$B$700,$B16,ObservedDefoliations!$C$2:$C$700,$C16,ObservedDefoliations!$G$2:$G$700,$G16)</f>
        <v>9</v>
      </c>
      <c r="I16" s="12">
        <f>AVERAGEIFS(ObservedDefoliations!$I$2:$I$700,ObservedDefoliations!$A$2:$A$700,$A16,ObservedDefoliations!$B$2:$B$700,$B16,ObservedDefoliations!$C$2:$C$700,$C16,ObservedDefoliations!$G$2:$G$700,$G16)</f>
        <v>39.222222222222221</v>
      </c>
      <c r="J16" s="12">
        <f>AVERAGEIFS(ObservedDefoliations!J$2:J$700,ObservedDefoliations!$A$2:$A$700,$A16,ObservedDefoliations!$B$2:$B$700,$B16,ObservedDefoliations!$C$2:$C$700,$C16,ObservedDefoliations!$G$2:$G$700,$G16)</f>
        <v>745.45555555555552</v>
      </c>
      <c r="K16" s="12">
        <f>SUMIFS(ObservedDefoliations!J$2:J$700,ObservedDefoliations!$A$2:$A$700,$A16,ObservedDefoliations!$B$2:$B$700,$B16,ObservedDefoliations!$C$2:$C$700,$C16,ObservedDefoliations!$G$2:$G$700,$G16)</f>
        <v>6709.0999999999995</v>
      </c>
    </row>
    <row r="17" spans="1:11" x14ac:dyDescent="0.25">
      <c r="A17" t="s">
        <v>70</v>
      </c>
      <c r="B17" t="s">
        <v>71</v>
      </c>
      <c r="C17" t="s">
        <v>69</v>
      </c>
      <c r="D17" s="8">
        <v>0</v>
      </c>
      <c r="E17" s="10">
        <v>26450</v>
      </c>
      <c r="F17">
        <f t="shared" si="0"/>
        <v>152</v>
      </c>
      <c r="G17">
        <v>1972</v>
      </c>
      <c r="H17" s="2">
        <f>COUNTIFS(ObservedDefoliations!$A$2:$A$700,$A17,ObservedDefoliations!$B$2:$B$700,$B17,ObservedDefoliations!$C$2:$C$700,$C17,ObservedDefoliations!$G$2:$G$700,$G17)</f>
        <v>9</v>
      </c>
      <c r="I17" s="12">
        <f>AVERAGEIFS(ObservedDefoliations!$I$2:$I$700,ObservedDefoliations!$A$2:$A$700,$A17,ObservedDefoliations!$B$2:$B$700,$B17,ObservedDefoliations!$C$2:$C$700,$C17,ObservedDefoliations!$G$2:$G$700,$G17)</f>
        <v>40.333333333333336</v>
      </c>
      <c r="J17" s="12">
        <f>AVERAGEIFS(ObservedDefoliations!J$2:J$700,ObservedDefoliations!$A$2:$A$700,$A17,ObservedDefoliations!$B$2:$B$700,$B17,ObservedDefoliations!$C$2:$C$700,$C17,ObservedDefoliations!$G$2:$G$700,$G17)</f>
        <v>489.23333333333335</v>
      </c>
      <c r="K17" s="12">
        <f>SUMIFS(ObservedDefoliations!J$2:J$700,ObservedDefoliations!$A$2:$A$700,$A17,ObservedDefoliations!$B$2:$B$700,$B17,ObservedDefoliations!$C$2:$C$700,$C17,ObservedDefoliations!$G$2:$G$700,$G17)</f>
        <v>4403.1000000000004</v>
      </c>
    </row>
    <row r="18" spans="1:11" x14ac:dyDescent="0.25">
      <c r="A18" t="s">
        <v>70</v>
      </c>
      <c r="B18" t="s">
        <v>71</v>
      </c>
      <c r="C18" t="s">
        <v>69</v>
      </c>
      <c r="D18" s="8">
        <v>0</v>
      </c>
      <c r="E18" s="10">
        <v>26815</v>
      </c>
      <c r="F18">
        <f t="shared" si="0"/>
        <v>151</v>
      </c>
      <c r="G18">
        <v>1973</v>
      </c>
      <c r="H18" s="2">
        <f>COUNTIFS(ObservedDefoliations!$A$2:$A$700,$A18,ObservedDefoliations!$B$2:$B$700,$B18,ObservedDefoliations!$C$2:$C$700,$C18,ObservedDefoliations!$G$2:$G$700,$G18)</f>
        <v>9</v>
      </c>
      <c r="I18" s="12">
        <f>AVERAGEIFS(ObservedDefoliations!$I$2:$I$700,ObservedDefoliations!$A$2:$A$700,$A18,ObservedDefoliations!$B$2:$B$700,$B18,ObservedDefoliations!$C$2:$C$700,$C18,ObservedDefoliations!$G$2:$G$700,$G18)</f>
        <v>41.888888888888886</v>
      </c>
      <c r="J18" s="12">
        <f>AVERAGEIFS(ObservedDefoliations!J$2:J$700,ObservedDefoliations!$A$2:$A$700,$A18,ObservedDefoliations!$B$2:$B$700,$B18,ObservedDefoliations!$C$2:$C$700,$C18,ObservedDefoliations!$G$2:$G$700,$G18)</f>
        <v>518.15555555555557</v>
      </c>
      <c r="K18" s="12">
        <f>SUMIFS(ObservedDefoliations!J$2:J$700,ObservedDefoliations!$A$2:$A$700,$A18,ObservedDefoliations!$B$2:$B$700,$B18,ObservedDefoliations!$C$2:$C$700,$C18,ObservedDefoliations!$G$2:$G$700,$G18)</f>
        <v>4663.3999999999996</v>
      </c>
    </row>
    <row r="19" spans="1:11" x14ac:dyDescent="0.25">
      <c r="A19" t="s">
        <v>70</v>
      </c>
      <c r="B19" t="s">
        <v>71</v>
      </c>
      <c r="C19" t="s">
        <v>69</v>
      </c>
      <c r="D19" s="8">
        <v>0</v>
      </c>
      <c r="E19" s="10">
        <v>27180</v>
      </c>
      <c r="F19">
        <f t="shared" si="0"/>
        <v>151</v>
      </c>
      <c r="G19">
        <v>1974</v>
      </c>
      <c r="H19" s="2">
        <f>COUNTIFS(ObservedDefoliations!$A$2:$A$700,$A19,ObservedDefoliations!$B$2:$B$700,$B19,ObservedDefoliations!$C$2:$C$700,$C19,ObservedDefoliations!$G$2:$G$700,$G19)</f>
        <v>9</v>
      </c>
      <c r="I19" s="12">
        <f>AVERAGEIFS(ObservedDefoliations!$I$2:$I$700,ObservedDefoliations!$A$2:$A$700,$A19,ObservedDefoliations!$B$2:$B$700,$B19,ObservedDefoliations!$C$2:$C$700,$C19,ObservedDefoliations!$G$2:$G$700,$G19)</f>
        <v>40.555555555555557</v>
      </c>
      <c r="J19" s="12">
        <f>AVERAGEIFS(ObservedDefoliations!J$2:J$700,ObservedDefoliations!$A$2:$A$700,$A19,ObservedDefoliations!$B$2:$B$700,$B19,ObservedDefoliations!$C$2:$C$700,$C19,ObservedDefoliations!$G$2:$G$700,$G19)</f>
        <v>707.81111111111125</v>
      </c>
      <c r="K19" s="12">
        <f>SUMIFS(ObservedDefoliations!J$2:J$700,ObservedDefoliations!$A$2:$A$700,$A19,ObservedDefoliations!$B$2:$B$700,$B19,ObservedDefoliations!$C$2:$C$700,$C19,ObservedDefoliations!$G$2:$G$700,$G19)</f>
        <v>6370.3000000000011</v>
      </c>
    </row>
    <row r="20" spans="1:11" x14ac:dyDescent="0.25">
      <c r="A20" t="s">
        <v>70</v>
      </c>
      <c r="B20" t="s">
        <v>71</v>
      </c>
      <c r="C20" t="s">
        <v>69</v>
      </c>
      <c r="D20" s="8">
        <v>0</v>
      </c>
      <c r="E20" s="10">
        <v>27545</v>
      </c>
      <c r="F20">
        <f t="shared" si="0"/>
        <v>151</v>
      </c>
      <c r="G20">
        <v>1975</v>
      </c>
      <c r="H20" s="2">
        <f>COUNTIFS(ObservedDefoliations!$A$2:$A$700,$A20,ObservedDefoliations!$B$2:$B$700,$B20,ObservedDefoliations!$C$2:$C$700,$C20,ObservedDefoliations!$G$2:$G$700,$G20)</f>
        <v>10</v>
      </c>
      <c r="I20" s="12">
        <f>AVERAGEIFS(ObservedDefoliations!$I$2:$I$700,ObservedDefoliations!$A$2:$A$700,$A20,ObservedDefoliations!$B$2:$B$700,$B20,ObservedDefoliations!$C$2:$C$700,$C20,ObservedDefoliations!$G$2:$G$700,$G20)</f>
        <v>39.200000000000003</v>
      </c>
      <c r="J20" s="12">
        <f>AVERAGEIFS(ObservedDefoliations!J$2:J$700,ObservedDefoliations!$A$2:$A$700,$A20,ObservedDefoliations!$B$2:$B$700,$B20,ObservedDefoliations!$C$2:$C$700,$C20,ObservedDefoliations!$G$2:$G$700,$G20)</f>
        <v>956.1</v>
      </c>
      <c r="K20" s="12">
        <f>SUMIFS(ObservedDefoliations!J$2:J$700,ObservedDefoliations!$A$2:$A$700,$A20,ObservedDefoliations!$B$2:$B$700,$B20,ObservedDefoliations!$C$2:$C$700,$C20,ObservedDefoliations!$G$2:$G$700,$G20)</f>
        <v>9561</v>
      </c>
    </row>
    <row r="21" spans="1:11" x14ac:dyDescent="0.25">
      <c r="A21" t="s">
        <v>70</v>
      </c>
      <c r="B21" t="s">
        <v>71</v>
      </c>
      <c r="C21" t="s">
        <v>69</v>
      </c>
      <c r="D21" s="8">
        <v>0</v>
      </c>
      <c r="E21" s="10">
        <v>27911</v>
      </c>
      <c r="F21">
        <f t="shared" si="0"/>
        <v>152</v>
      </c>
      <c r="G21">
        <v>1976</v>
      </c>
      <c r="H21" s="2">
        <f>COUNTIFS(ObservedDefoliations!$A$2:$A$700,$A21,ObservedDefoliations!$B$2:$B$700,$B21,ObservedDefoliations!$C$2:$C$700,$C21,ObservedDefoliations!$G$2:$G$700,$G21)</f>
        <v>8</v>
      </c>
      <c r="I21" s="12">
        <f>AVERAGEIFS(ObservedDefoliations!$I$2:$I$700,ObservedDefoliations!$A$2:$A$700,$A21,ObservedDefoliations!$B$2:$B$700,$B21,ObservedDefoliations!$C$2:$C$700,$C21,ObservedDefoliations!$G$2:$G$700,$G21)</f>
        <v>41.75</v>
      </c>
      <c r="J21" s="12">
        <f>AVERAGEIFS(ObservedDefoliations!J$2:J$700,ObservedDefoliations!$A$2:$A$700,$A21,ObservedDefoliations!$B$2:$B$700,$B21,ObservedDefoliations!$C$2:$C$700,$C21,ObservedDefoliations!$G$2:$G$700,$G21)</f>
        <v>788.15</v>
      </c>
      <c r="K21" s="12">
        <f>SUMIFS(ObservedDefoliations!J$2:J$700,ObservedDefoliations!$A$2:$A$700,$A21,ObservedDefoliations!$B$2:$B$700,$B21,ObservedDefoliations!$C$2:$C$700,$C21,ObservedDefoliations!$G$2:$G$700,$G21)</f>
        <v>6305.2</v>
      </c>
    </row>
    <row r="22" spans="1:11" x14ac:dyDescent="0.25">
      <c r="A22" t="s">
        <v>70</v>
      </c>
      <c r="B22" t="s">
        <v>71</v>
      </c>
      <c r="C22" t="s">
        <v>69</v>
      </c>
      <c r="D22" s="8">
        <v>0</v>
      </c>
      <c r="E22" s="10">
        <v>28276</v>
      </c>
      <c r="F22">
        <f t="shared" si="0"/>
        <v>151</v>
      </c>
      <c r="G22">
        <v>1977</v>
      </c>
      <c r="H22" s="2">
        <f>COUNTIFS(ObservedDefoliations!$A$2:$A$700,$A22,ObservedDefoliations!$B$2:$B$700,$B22,ObservedDefoliations!$C$2:$C$700,$C22,ObservedDefoliations!$G$2:$G$700,$G22)</f>
        <v>8</v>
      </c>
      <c r="I22" s="12">
        <f>AVERAGEIFS(ObservedDefoliations!$I$2:$I$700,ObservedDefoliations!$A$2:$A$700,$A22,ObservedDefoliations!$B$2:$B$700,$B22,ObservedDefoliations!$C$2:$C$700,$C22,ObservedDefoliations!$G$2:$G$700,$G22)</f>
        <v>43</v>
      </c>
      <c r="J22" s="12">
        <f>AVERAGEIFS(ObservedDefoliations!J$2:J$700,ObservedDefoliations!$A$2:$A$700,$A22,ObservedDefoliations!$B$2:$B$700,$B22,ObservedDefoliations!$C$2:$C$700,$C22,ObservedDefoliations!$G$2:$G$700,$G22)</f>
        <v>978.69999999999993</v>
      </c>
      <c r="K22" s="12">
        <f>SUMIFS(ObservedDefoliations!J$2:J$700,ObservedDefoliations!$A$2:$A$700,$A22,ObservedDefoliations!$B$2:$B$700,$B22,ObservedDefoliations!$C$2:$C$700,$C22,ObservedDefoliations!$G$2:$G$700,$G22)</f>
        <v>7829.5999999999995</v>
      </c>
    </row>
    <row r="23" spans="1:11" x14ac:dyDescent="0.25">
      <c r="A23" t="s">
        <v>70</v>
      </c>
      <c r="B23" t="s">
        <v>71</v>
      </c>
      <c r="C23" t="s">
        <v>69</v>
      </c>
      <c r="D23" s="8">
        <v>0</v>
      </c>
      <c r="E23" s="10">
        <v>28641</v>
      </c>
      <c r="F23">
        <f t="shared" si="0"/>
        <v>151</v>
      </c>
      <c r="G23">
        <v>1978</v>
      </c>
      <c r="H23" s="2">
        <f>COUNTIFS(ObservedDefoliations!$A$2:$A$700,$A23,ObservedDefoliations!$B$2:$B$700,$B23,ObservedDefoliations!$C$2:$C$700,$C23,ObservedDefoliations!$G$2:$G$700,$G23)</f>
        <v>9</v>
      </c>
      <c r="I23" s="12">
        <f>AVERAGEIFS(ObservedDefoliations!$I$2:$I$700,ObservedDefoliations!$A$2:$A$700,$A23,ObservedDefoliations!$B$2:$B$700,$B23,ObservedDefoliations!$C$2:$C$700,$C23,ObservedDefoliations!$G$2:$G$700,$G23)</f>
        <v>46.555555555555557</v>
      </c>
      <c r="J23" s="12">
        <f>AVERAGEIFS(ObservedDefoliations!J$2:J$700,ObservedDefoliations!$A$2:$A$700,$A23,ObservedDefoliations!$B$2:$B$700,$B23,ObservedDefoliations!$C$2:$C$700,$C23,ObservedDefoliations!$G$2:$G$700,$G23)</f>
        <v>533.37777777777785</v>
      </c>
      <c r="K23" s="12">
        <f>SUMIFS(ObservedDefoliations!J$2:J$700,ObservedDefoliations!$A$2:$A$700,$A23,ObservedDefoliations!$B$2:$B$700,$B23,ObservedDefoliations!$C$2:$C$700,$C23,ObservedDefoliations!$G$2:$G$700,$G23)</f>
        <v>4800.4000000000005</v>
      </c>
    </row>
    <row r="24" spans="1:11" x14ac:dyDescent="0.25">
      <c r="A24" t="s">
        <v>70</v>
      </c>
      <c r="B24" t="s">
        <v>71</v>
      </c>
      <c r="C24" t="s">
        <v>69</v>
      </c>
      <c r="D24" s="8">
        <v>0</v>
      </c>
      <c r="E24" s="10">
        <v>29006</v>
      </c>
      <c r="F24">
        <f t="shared" si="0"/>
        <v>151</v>
      </c>
      <c r="G24">
        <v>1979</v>
      </c>
      <c r="H24" s="2">
        <f>COUNTIFS(ObservedDefoliations!$A$2:$A$700,$A24,ObservedDefoliations!$B$2:$B$700,$B24,ObservedDefoliations!$C$2:$C$700,$C24,ObservedDefoliations!$G$2:$G$700,$G24)</f>
        <v>7</v>
      </c>
      <c r="I24" s="12">
        <f>AVERAGEIFS(ObservedDefoliations!$I$2:$I$700,ObservedDefoliations!$A$2:$A$700,$A24,ObservedDefoliations!$B$2:$B$700,$B24,ObservedDefoliations!$C$2:$C$700,$C24,ObservedDefoliations!$G$2:$G$700,$G24)</f>
        <v>47.285714285714285</v>
      </c>
      <c r="J24" s="12">
        <f>AVERAGEIFS(ObservedDefoliations!J$2:J$700,ObservedDefoliations!$A$2:$A$700,$A24,ObservedDefoliations!$B$2:$B$700,$B24,ObservedDefoliations!$C$2:$C$700,$C24,ObservedDefoliations!$G$2:$G$700,$G24)</f>
        <v>1118.2857142857142</v>
      </c>
      <c r="K24" s="12">
        <f>SUMIFS(ObservedDefoliations!J$2:J$700,ObservedDefoliations!$A$2:$A$700,$A24,ObservedDefoliations!$B$2:$B$700,$B24,ObservedDefoliations!$C$2:$C$700,$C24,ObservedDefoliations!$G$2:$G$700,$G24)</f>
        <v>7827.9999999999991</v>
      </c>
    </row>
    <row r="25" spans="1:11" x14ac:dyDescent="0.25">
      <c r="A25" t="s">
        <v>70</v>
      </c>
      <c r="B25" t="s">
        <v>71</v>
      </c>
      <c r="C25" t="s">
        <v>69</v>
      </c>
      <c r="D25" s="8">
        <v>0</v>
      </c>
      <c r="E25" s="10">
        <v>29372</v>
      </c>
      <c r="F25">
        <f t="shared" si="0"/>
        <v>152</v>
      </c>
      <c r="G25">
        <v>1980</v>
      </c>
      <c r="H25" s="2">
        <f>COUNTIFS(ObservedDefoliations!$A$2:$A$700,$A25,ObservedDefoliations!$B$2:$B$700,$B25,ObservedDefoliations!$C$2:$C$700,$C25,ObservedDefoliations!$G$2:$G$700,$G25)</f>
        <v>8</v>
      </c>
      <c r="I25" s="12">
        <f>AVERAGEIFS(ObservedDefoliations!$I$2:$I$700,ObservedDefoliations!$A$2:$A$700,$A25,ObservedDefoliations!$B$2:$B$700,$B25,ObservedDefoliations!$C$2:$C$700,$C25,ObservedDefoliations!$G$2:$G$700,$G25)</f>
        <v>46.375</v>
      </c>
      <c r="J25" s="12">
        <f>AVERAGEIFS(ObservedDefoliations!J$2:J$700,ObservedDefoliations!$A$2:$A$700,$A25,ObservedDefoliations!$B$2:$B$700,$B25,ObservedDefoliations!$C$2:$C$700,$C25,ObservedDefoliations!$G$2:$G$700,$G25)</f>
        <v>1364.3999999999999</v>
      </c>
      <c r="K25" s="12">
        <f>SUMIFS(ObservedDefoliations!J$2:J$700,ObservedDefoliations!$A$2:$A$700,$A25,ObservedDefoliations!$B$2:$B$700,$B25,ObservedDefoliations!$C$2:$C$700,$C25,ObservedDefoliations!$G$2:$G$700,$G25)</f>
        <v>10915.199999999999</v>
      </c>
    </row>
    <row r="26" spans="1:11" x14ac:dyDescent="0.25">
      <c r="A26" t="s">
        <v>70</v>
      </c>
      <c r="B26" t="s">
        <v>71</v>
      </c>
      <c r="C26" t="s">
        <v>69</v>
      </c>
      <c r="D26" s="8">
        <v>0</v>
      </c>
      <c r="E26" s="10">
        <v>29737</v>
      </c>
      <c r="F26">
        <f t="shared" si="0"/>
        <v>151</v>
      </c>
      <c r="G26">
        <v>1981</v>
      </c>
      <c r="H26" s="2">
        <f>COUNTIFS(ObservedDefoliations!$A$2:$A$700,$A26,ObservedDefoliations!$B$2:$B$700,$B26,ObservedDefoliations!$C$2:$C$700,$C26,ObservedDefoliations!$G$2:$G$700,$G26)</f>
        <v>9</v>
      </c>
      <c r="I26" s="12">
        <f>AVERAGEIFS(ObservedDefoliations!$I$2:$I$700,ObservedDefoliations!$A$2:$A$700,$A26,ObservedDefoliations!$B$2:$B$700,$B26,ObservedDefoliations!$C$2:$C$700,$C26,ObservedDefoliations!$G$2:$G$700,$G26)</f>
        <v>43.333333333333336</v>
      </c>
      <c r="J26" s="12">
        <f>AVERAGEIFS(ObservedDefoliations!J$2:J$700,ObservedDefoliations!$A$2:$A$700,$A26,ObservedDefoliations!$B$2:$B$700,$B26,ObservedDefoliations!$C$2:$C$700,$C26,ObservedDefoliations!$G$2:$G$700,$G26)</f>
        <v>519.98888888888882</v>
      </c>
      <c r="K26" s="12">
        <f>SUMIFS(ObservedDefoliations!J$2:J$700,ObservedDefoliations!$A$2:$A$700,$A26,ObservedDefoliations!$B$2:$B$700,$B26,ObservedDefoliations!$C$2:$C$700,$C26,ObservedDefoliations!$G$2:$G$700,$G26)</f>
        <v>4679.8999999999996</v>
      </c>
    </row>
    <row r="27" spans="1:11" x14ac:dyDescent="0.25">
      <c r="A27" t="s">
        <v>70</v>
      </c>
      <c r="B27" t="s">
        <v>71</v>
      </c>
      <c r="C27" t="s">
        <v>69</v>
      </c>
      <c r="D27" s="8">
        <v>0</v>
      </c>
      <c r="E27" s="10">
        <v>30102</v>
      </c>
      <c r="F27">
        <f t="shared" si="0"/>
        <v>151</v>
      </c>
      <c r="G27">
        <v>1982</v>
      </c>
      <c r="H27" s="2">
        <f>COUNTIFS(ObservedDefoliations!$A$2:$A$700,$A27,ObservedDefoliations!$B$2:$B$700,$B27,ObservedDefoliations!$C$2:$C$700,$C27,ObservedDefoliations!$G$2:$G$700,$G27)</f>
        <v>9</v>
      </c>
      <c r="I27" s="12">
        <f>AVERAGEIFS(ObservedDefoliations!$I$2:$I$700,ObservedDefoliations!$A$2:$A$700,$A27,ObservedDefoliations!$B$2:$B$700,$B27,ObservedDefoliations!$C$2:$C$700,$C27,ObservedDefoliations!$G$2:$G$700,$G27)</f>
        <v>40.555555555555557</v>
      </c>
      <c r="J27" s="12">
        <f>AVERAGEIFS(ObservedDefoliations!J$2:J$700,ObservedDefoliations!$A$2:$A$700,$A27,ObservedDefoliations!$B$2:$B$700,$B27,ObservedDefoliations!$C$2:$C$700,$C27,ObservedDefoliations!$G$2:$G$700,$G27)</f>
        <v>560.63333333333344</v>
      </c>
      <c r="K27" s="12">
        <f>SUMIFS(ObservedDefoliations!J$2:J$700,ObservedDefoliations!$A$2:$A$700,$A27,ObservedDefoliations!$B$2:$B$700,$B27,ObservedDefoliations!$C$2:$C$700,$C27,ObservedDefoliations!$G$2:$G$700,$G27)</f>
        <v>5045.7000000000007</v>
      </c>
    </row>
    <row r="28" spans="1:11" x14ac:dyDescent="0.25">
      <c r="A28" t="s">
        <v>70</v>
      </c>
      <c r="B28" t="s">
        <v>71</v>
      </c>
      <c r="C28" t="s">
        <v>69</v>
      </c>
      <c r="D28" s="8">
        <v>0</v>
      </c>
      <c r="E28" s="10">
        <v>30833</v>
      </c>
      <c r="F28">
        <f t="shared" si="0"/>
        <v>152</v>
      </c>
      <c r="G28">
        <v>1984</v>
      </c>
      <c r="H28" s="2">
        <f>COUNTIFS(ObservedDefoliations!$A$2:$A$700,$A28,ObservedDefoliations!$B$2:$B$700,$B28,ObservedDefoliations!$C$2:$C$700,$C28,ObservedDefoliations!$G$2:$G$700,$G28)</f>
        <v>6</v>
      </c>
      <c r="I28" s="12">
        <f>AVERAGEIFS(ObservedDefoliations!$I$2:$I$700,ObservedDefoliations!$A$2:$A$700,$A28,ObservedDefoliations!$B$2:$B$700,$B28,ObservedDefoliations!$C$2:$C$700,$C28,ObservedDefoliations!$G$2:$G$700,$G28)</f>
        <v>47.5</v>
      </c>
      <c r="J28" s="12">
        <f>AVERAGEIFS(ObservedDefoliations!J$2:J$700,ObservedDefoliations!$A$2:$A$700,$A28,ObservedDefoliations!$B$2:$B$700,$B28,ObservedDefoliations!$C$2:$C$700,$C28,ObservedDefoliations!$G$2:$G$700,$G28)</f>
        <v>1408.75</v>
      </c>
      <c r="K28" s="12">
        <f>SUMIFS(ObservedDefoliations!J$2:J$700,ObservedDefoliations!$A$2:$A$700,$A28,ObservedDefoliations!$B$2:$B$700,$B28,ObservedDefoliations!$C$2:$C$700,$C28,ObservedDefoliations!$G$2:$G$700,$G28)</f>
        <v>8452.5</v>
      </c>
    </row>
    <row r="29" spans="1:11" x14ac:dyDescent="0.25">
      <c r="A29" t="s">
        <v>70</v>
      </c>
      <c r="B29" t="s">
        <v>71</v>
      </c>
      <c r="C29" t="s">
        <v>69</v>
      </c>
      <c r="D29" s="8">
        <v>0</v>
      </c>
      <c r="E29" s="10">
        <v>31198</v>
      </c>
      <c r="F29">
        <f t="shared" si="0"/>
        <v>151</v>
      </c>
      <c r="G29">
        <v>1985</v>
      </c>
      <c r="H29" s="2">
        <f>COUNTIFS(ObservedDefoliations!$A$2:$A$700,$A29,ObservedDefoliations!$B$2:$B$700,$B29,ObservedDefoliations!$C$2:$C$700,$C29,ObservedDefoliations!$G$2:$G$700,$G29)</f>
        <v>8</v>
      </c>
      <c r="I29" s="12">
        <f>AVERAGEIFS(ObservedDefoliations!$I$2:$I$700,ObservedDefoliations!$A$2:$A$700,$A29,ObservedDefoliations!$B$2:$B$700,$B29,ObservedDefoliations!$C$2:$C$700,$C29,ObservedDefoliations!$G$2:$G$700,$G29)</f>
        <v>56.75</v>
      </c>
      <c r="J29" s="12">
        <f>AVERAGEIFS(ObservedDefoliations!J$2:J$700,ObservedDefoliations!$A$2:$A$700,$A29,ObservedDefoliations!$B$2:$B$700,$B29,ObservedDefoliations!$C$2:$C$700,$C29,ObservedDefoliations!$G$2:$G$700,$G29)</f>
        <v>732.29999999999984</v>
      </c>
      <c r="K29" s="12">
        <f>SUMIFS(ObservedDefoliations!J$2:J$700,ObservedDefoliations!$A$2:$A$700,$A29,ObservedDefoliations!$B$2:$B$700,$B29,ObservedDefoliations!$C$2:$C$700,$C29,ObservedDefoliations!$G$2:$G$700,$G29)</f>
        <v>5858.3999999999987</v>
      </c>
    </row>
    <row r="30" spans="1:11" x14ac:dyDescent="0.25">
      <c r="A30" t="s">
        <v>70</v>
      </c>
      <c r="B30" t="s">
        <v>71</v>
      </c>
      <c r="C30" t="s">
        <v>69</v>
      </c>
      <c r="D30" s="8">
        <v>0</v>
      </c>
      <c r="E30" s="10">
        <v>31563</v>
      </c>
      <c r="F30">
        <f t="shared" si="0"/>
        <v>151</v>
      </c>
      <c r="G30">
        <v>1986</v>
      </c>
      <c r="H30" s="2">
        <f>COUNTIFS(ObservedDefoliations!$A$2:$A$700,$A30,ObservedDefoliations!$B$2:$B$700,$B30,ObservedDefoliations!$C$2:$C$700,$C30,ObservedDefoliations!$G$2:$G$700,$G30)</f>
        <v>9</v>
      </c>
      <c r="I30" s="12">
        <f>AVERAGEIFS(ObservedDefoliations!$I$2:$I$700,ObservedDefoliations!$A$2:$A$700,$A30,ObservedDefoliations!$B$2:$B$700,$B30,ObservedDefoliations!$C$2:$C$700,$C30,ObservedDefoliations!$G$2:$G$700,$G30)</f>
        <v>40.222222222222221</v>
      </c>
      <c r="J30" s="12">
        <f>AVERAGEIFS(ObservedDefoliations!J$2:J$700,ObservedDefoliations!$A$2:$A$700,$A30,ObservedDefoliations!$B$2:$B$700,$B30,ObservedDefoliations!$C$2:$C$700,$C30,ObservedDefoliations!$G$2:$G$700,$G30)</f>
        <v>1248.3333333333335</v>
      </c>
      <c r="K30" s="12">
        <f>SUMIFS(ObservedDefoliations!J$2:J$700,ObservedDefoliations!$A$2:$A$700,$A30,ObservedDefoliations!$B$2:$B$700,$B30,ObservedDefoliations!$C$2:$C$700,$C30,ObservedDefoliations!$G$2:$G$700,$G30)</f>
        <v>11235.000000000002</v>
      </c>
    </row>
    <row r="31" spans="1:11" x14ac:dyDescent="0.25">
      <c r="A31" t="s">
        <v>70</v>
      </c>
      <c r="B31" t="s">
        <v>71</v>
      </c>
      <c r="C31" t="s">
        <v>69</v>
      </c>
      <c r="D31" s="8">
        <v>0</v>
      </c>
      <c r="E31" s="10">
        <v>31928</v>
      </c>
      <c r="F31">
        <f t="shared" si="0"/>
        <v>151</v>
      </c>
      <c r="G31">
        <v>1987</v>
      </c>
      <c r="H31" s="2">
        <f>COUNTIFS(ObservedDefoliations!$A$2:$A$700,$A31,ObservedDefoliations!$B$2:$B$700,$B31,ObservedDefoliations!$C$2:$C$700,$C31,ObservedDefoliations!$G$2:$G$700,$G31)</f>
        <v>7</v>
      </c>
      <c r="I31" s="12">
        <f>AVERAGEIFS(ObservedDefoliations!$I$2:$I$700,ObservedDefoliations!$A$2:$A$700,$A31,ObservedDefoliations!$B$2:$B$700,$B31,ObservedDefoliations!$C$2:$C$700,$C31,ObservedDefoliations!$G$2:$G$700,$G31)</f>
        <v>44.142857142857146</v>
      </c>
      <c r="J31" s="12">
        <f>AVERAGEIFS(ObservedDefoliations!J$2:J$700,ObservedDefoliations!$A$2:$A$700,$A31,ObservedDefoliations!$B$2:$B$700,$B31,ObservedDefoliations!$C$2:$C$700,$C31,ObservedDefoliations!$G$2:$G$700,$G31)</f>
        <v>1029.1857142857145</v>
      </c>
      <c r="K31" s="12">
        <f>SUMIFS(ObservedDefoliations!J$2:J$700,ObservedDefoliations!$A$2:$A$700,$A31,ObservedDefoliations!$B$2:$B$700,$B31,ObservedDefoliations!$C$2:$C$700,$C31,ObservedDefoliations!$G$2:$G$700,$G31)</f>
        <v>7204.3000000000011</v>
      </c>
    </row>
    <row r="32" spans="1:11" x14ac:dyDescent="0.25">
      <c r="A32" t="s">
        <v>70</v>
      </c>
      <c r="B32" t="s">
        <v>71</v>
      </c>
      <c r="C32" t="s">
        <v>69</v>
      </c>
      <c r="D32" s="8">
        <v>0</v>
      </c>
      <c r="E32" s="10">
        <v>32294</v>
      </c>
      <c r="F32">
        <f t="shared" si="0"/>
        <v>152</v>
      </c>
      <c r="G32">
        <v>1988</v>
      </c>
      <c r="H32" s="2">
        <f>COUNTIFS(ObservedDefoliations!$A$2:$A$700,$A32,ObservedDefoliations!$B$2:$B$700,$B32,ObservedDefoliations!$C$2:$C$700,$C32,ObservedDefoliations!$G$2:$G$700,$G32)</f>
        <v>8</v>
      </c>
      <c r="I32" s="12">
        <f>AVERAGEIFS(ObservedDefoliations!$I$2:$I$700,ObservedDefoliations!$A$2:$A$700,$A32,ObservedDefoliations!$B$2:$B$700,$B32,ObservedDefoliations!$C$2:$C$700,$C32,ObservedDefoliations!$G$2:$G$700,$G32)</f>
        <v>44.875</v>
      </c>
      <c r="J32" s="12">
        <f>AVERAGEIFS(ObservedDefoliations!J$2:J$700,ObservedDefoliations!$A$2:$A$700,$A32,ObservedDefoliations!$B$2:$B$700,$B32,ObservedDefoliations!$C$2:$C$700,$C32,ObservedDefoliations!$G$2:$G$700,$G32)</f>
        <v>1131.2500000000002</v>
      </c>
      <c r="K32" s="12">
        <f>SUMIFS(ObservedDefoliations!J$2:J$700,ObservedDefoliations!$A$2:$A$700,$A32,ObservedDefoliations!$B$2:$B$700,$B32,ObservedDefoliations!$C$2:$C$700,$C32,ObservedDefoliations!$G$2:$G$700,$G32)</f>
        <v>9050.0000000000018</v>
      </c>
    </row>
    <row r="33" spans="1:11" x14ac:dyDescent="0.25">
      <c r="A33" t="s">
        <v>70</v>
      </c>
      <c r="B33" t="s">
        <v>71</v>
      </c>
      <c r="C33" t="s">
        <v>69</v>
      </c>
      <c r="D33" s="8">
        <v>0</v>
      </c>
      <c r="E33" s="10">
        <v>32659</v>
      </c>
      <c r="F33">
        <f t="shared" si="0"/>
        <v>151</v>
      </c>
      <c r="G33">
        <v>1989</v>
      </c>
      <c r="H33" s="2">
        <f>COUNTIFS(ObservedDefoliations!$A$2:$A$700,$A33,ObservedDefoliations!$B$2:$B$700,$B33,ObservedDefoliations!$C$2:$C$700,$C33,ObservedDefoliations!$G$2:$G$700,$G33)</f>
        <v>6</v>
      </c>
      <c r="I33" s="12">
        <f>AVERAGEIFS(ObservedDefoliations!$I$2:$I$700,ObservedDefoliations!$A$2:$A$700,$A33,ObservedDefoliations!$B$2:$B$700,$B33,ObservedDefoliations!$C$2:$C$700,$C33,ObservedDefoliations!$G$2:$G$700,$G33)</f>
        <v>54.5</v>
      </c>
      <c r="J33" s="12">
        <f>AVERAGEIFS(ObservedDefoliations!J$2:J$700,ObservedDefoliations!$A$2:$A$700,$A33,ObservedDefoliations!$B$2:$B$700,$B33,ObservedDefoliations!$C$2:$C$700,$C33,ObservedDefoliations!$G$2:$G$700,$G33)</f>
        <v>304.68333333333334</v>
      </c>
      <c r="K33" s="12">
        <f>SUMIFS(ObservedDefoliations!J$2:J$700,ObservedDefoliations!$A$2:$A$700,$A33,ObservedDefoliations!$B$2:$B$700,$B33,ObservedDefoliations!$C$2:$C$700,$C33,ObservedDefoliations!$G$2:$G$700,$G33)</f>
        <v>1828.1</v>
      </c>
    </row>
    <row r="34" spans="1:11" x14ac:dyDescent="0.25">
      <c r="A34" t="s">
        <v>70</v>
      </c>
      <c r="B34" t="s">
        <v>71</v>
      </c>
      <c r="C34" t="s">
        <v>69</v>
      </c>
      <c r="D34" s="8">
        <v>0</v>
      </c>
      <c r="E34" s="10">
        <v>33024</v>
      </c>
      <c r="F34">
        <f t="shared" si="0"/>
        <v>151</v>
      </c>
      <c r="G34">
        <v>1990</v>
      </c>
      <c r="H34" s="2">
        <f>COUNTIFS(ObservedDefoliations!$A$2:$A$700,$A34,ObservedDefoliations!$B$2:$B$700,$B34,ObservedDefoliations!$C$2:$C$700,$C34,ObservedDefoliations!$G$2:$G$700,$G34)</f>
        <v>7</v>
      </c>
      <c r="I34" s="12">
        <f>AVERAGEIFS(ObservedDefoliations!$I$2:$I$700,ObservedDefoliations!$A$2:$A$700,$A34,ObservedDefoliations!$B$2:$B$700,$B34,ObservedDefoliations!$C$2:$C$700,$C34,ObservedDefoliations!$G$2:$G$700,$G34)</f>
        <v>66.285714285714292</v>
      </c>
      <c r="J34" s="12">
        <f>AVERAGEIFS(ObservedDefoliations!J$2:J$700,ObservedDefoliations!$A$2:$A$700,$A34,ObservedDefoliations!$B$2:$B$700,$B34,ObservedDefoliations!$C$2:$C$700,$C34,ObservedDefoliations!$G$2:$G$700,$G34)</f>
        <v>1221.3857142857141</v>
      </c>
      <c r="K34" s="12">
        <f>SUMIFS(ObservedDefoliations!J$2:J$700,ObservedDefoliations!$A$2:$A$700,$A34,ObservedDefoliations!$B$2:$B$700,$B34,ObservedDefoliations!$C$2:$C$700,$C34,ObservedDefoliations!$G$2:$G$700,$G34)</f>
        <v>8549.6999999999989</v>
      </c>
    </row>
    <row r="35" spans="1:11" x14ac:dyDescent="0.25">
      <c r="A35" t="s">
        <v>70</v>
      </c>
      <c r="B35" t="s">
        <v>71</v>
      </c>
      <c r="C35" t="s">
        <v>69</v>
      </c>
      <c r="D35" s="8">
        <v>0</v>
      </c>
      <c r="E35" s="10">
        <v>33389</v>
      </c>
      <c r="F35">
        <f t="shared" si="0"/>
        <v>151</v>
      </c>
      <c r="G35">
        <v>1991</v>
      </c>
      <c r="H35" s="2">
        <f>COUNTIFS(ObservedDefoliations!$A$2:$A$700,$A35,ObservedDefoliations!$B$2:$B$700,$B35,ObservedDefoliations!$C$2:$C$700,$C35,ObservedDefoliations!$G$2:$G$700,$G35)</f>
        <v>6</v>
      </c>
      <c r="I35" s="12">
        <f>AVERAGEIFS(ObservedDefoliations!$I$2:$I$700,ObservedDefoliations!$A$2:$A$700,$A35,ObservedDefoliations!$B$2:$B$700,$B35,ObservedDefoliations!$C$2:$C$700,$C35,ObservedDefoliations!$G$2:$G$700,$G35)</f>
        <v>54.5</v>
      </c>
      <c r="J35" s="12">
        <f>AVERAGEIFS(ObservedDefoliations!J$2:J$700,ObservedDefoliations!$A$2:$A$700,$A35,ObservedDefoliations!$B$2:$B$700,$B35,ObservedDefoliations!$C$2:$C$700,$C35,ObservedDefoliations!$G$2:$G$700,$G35)</f>
        <v>1156.8166666666666</v>
      </c>
      <c r="K35" s="12">
        <f>SUMIFS(ObservedDefoliations!J$2:J$700,ObservedDefoliations!$A$2:$A$700,$A35,ObservedDefoliations!$B$2:$B$700,$B35,ObservedDefoliations!$C$2:$C$700,$C35,ObservedDefoliations!$G$2:$G$700,$G35)</f>
        <v>6940.9</v>
      </c>
    </row>
    <row r="36" spans="1:11" x14ac:dyDescent="0.25">
      <c r="A36" t="s">
        <v>70</v>
      </c>
      <c r="B36" t="s">
        <v>71</v>
      </c>
      <c r="C36" t="s">
        <v>69</v>
      </c>
      <c r="D36" s="8">
        <v>0</v>
      </c>
      <c r="E36" s="10">
        <v>33755</v>
      </c>
      <c r="F36">
        <f t="shared" si="0"/>
        <v>152</v>
      </c>
      <c r="G36">
        <v>1992</v>
      </c>
      <c r="H36" s="2">
        <f>COUNTIFS(ObservedDefoliations!$A$2:$A$700,$A36,ObservedDefoliations!$B$2:$B$700,$B36,ObservedDefoliations!$C$2:$C$700,$C36,ObservedDefoliations!$G$2:$G$700,$G36)</f>
        <v>7</v>
      </c>
      <c r="I36" s="12">
        <f>AVERAGEIFS(ObservedDefoliations!$I$2:$I$700,ObservedDefoliations!$A$2:$A$700,$A36,ObservedDefoliations!$B$2:$B$700,$B36,ObservedDefoliations!$C$2:$C$700,$C36,ObservedDefoliations!$G$2:$G$700,$G36)</f>
        <v>46.285714285714285</v>
      </c>
      <c r="J36" s="12">
        <f>AVERAGEIFS(ObservedDefoliations!J$2:J$700,ObservedDefoliations!$A$2:$A$700,$A36,ObservedDefoliations!$B$2:$B$700,$B36,ObservedDefoliations!$C$2:$C$700,$C36,ObservedDefoliations!$G$2:$G$700,$G36)</f>
        <v>790.71428571428567</v>
      </c>
      <c r="K36" s="12">
        <f>SUMIFS(ObservedDefoliations!J$2:J$700,ObservedDefoliations!$A$2:$A$700,$A36,ObservedDefoliations!$B$2:$B$700,$B36,ObservedDefoliations!$C$2:$C$700,$C36,ObservedDefoliations!$G$2:$G$700,$G36)</f>
        <v>5535</v>
      </c>
    </row>
    <row r="37" spans="1:11" x14ac:dyDescent="0.25">
      <c r="A37" t="s">
        <v>70</v>
      </c>
      <c r="B37" t="s">
        <v>71</v>
      </c>
      <c r="C37" t="s">
        <v>69</v>
      </c>
      <c r="D37" s="8">
        <v>0</v>
      </c>
      <c r="E37" s="10">
        <v>34120</v>
      </c>
      <c r="F37">
        <f t="shared" si="0"/>
        <v>151</v>
      </c>
      <c r="G37">
        <v>1993</v>
      </c>
      <c r="H37" s="2">
        <f>COUNTIFS(ObservedDefoliations!$A$2:$A$700,$A37,ObservedDefoliations!$B$2:$B$700,$B37,ObservedDefoliations!$C$2:$C$700,$C37,ObservedDefoliations!$G$2:$G$700,$G37)</f>
        <v>7</v>
      </c>
      <c r="I37" s="12">
        <f>AVERAGEIFS(ObservedDefoliations!$I$2:$I$700,ObservedDefoliations!$A$2:$A$700,$A37,ObservedDefoliations!$B$2:$B$700,$B37,ObservedDefoliations!$C$2:$C$700,$C37,ObservedDefoliations!$G$2:$G$700,$G37)</f>
        <v>60.571428571428569</v>
      </c>
      <c r="J37" s="12">
        <f>AVERAGEIFS(ObservedDefoliations!J$2:J$700,ObservedDefoliations!$A$2:$A$700,$A37,ObservedDefoliations!$B$2:$B$700,$B37,ObservedDefoliations!$C$2:$C$700,$C37,ObservedDefoliations!$G$2:$G$700,$G37)</f>
        <v>1020.6</v>
      </c>
      <c r="K37" s="12">
        <f>SUMIFS(ObservedDefoliations!J$2:J$700,ObservedDefoliations!$A$2:$A$700,$A37,ObservedDefoliations!$B$2:$B$700,$B37,ObservedDefoliations!$C$2:$C$700,$C37,ObservedDefoliations!$G$2:$G$700,$G37)</f>
        <v>7144.2</v>
      </c>
    </row>
    <row r="38" spans="1:11" x14ac:dyDescent="0.25">
      <c r="A38" t="s">
        <v>70</v>
      </c>
      <c r="B38" t="s">
        <v>71</v>
      </c>
      <c r="C38" t="s">
        <v>69</v>
      </c>
      <c r="D38" s="8">
        <v>0</v>
      </c>
      <c r="E38" s="10">
        <v>34485</v>
      </c>
      <c r="F38">
        <f t="shared" si="0"/>
        <v>151</v>
      </c>
      <c r="G38">
        <v>1994</v>
      </c>
      <c r="H38" s="2">
        <f>COUNTIFS(ObservedDefoliations!$A$2:$A$700,$A38,ObservedDefoliations!$B$2:$B$700,$B38,ObservedDefoliations!$C$2:$C$700,$C38,ObservedDefoliations!$G$2:$G$700,$G38)</f>
        <v>7</v>
      </c>
      <c r="I38" s="12">
        <f>AVERAGEIFS(ObservedDefoliations!$I$2:$I$700,ObservedDefoliations!$A$2:$A$700,$A38,ObservedDefoliations!$B$2:$B$700,$B38,ObservedDefoliations!$C$2:$C$700,$C38,ObservedDefoliations!$G$2:$G$700,$G38)</f>
        <v>48.285714285714285</v>
      </c>
      <c r="J38" s="12">
        <f>AVERAGEIFS(ObservedDefoliations!J$2:J$700,ObservedDefoliations!$A$2:$A$700,$A38,ObservedDefoliations!$B$2:$B$700,$B38,ObservedDefoliations!$C$2:$C$700,$C38,ObservedDefoliations!$G$2:$G$700,$G38)</f>
        <v>1388.9142857142856</v>
      </c>
      <c r="K38" s="12">
        <f>SUMIFS(ObservedDefoliations!J$2:J$700,ObservedDefoliations!$A$2:$A$700,$A38,ObservedDefoliations!$B$2:$B$700,$B38,ObservedDefoliations!$C$2:$C$700,$C38,ObservedDefoliations!$G$2:$G$700,$G38)</f>
        <v>9722.4</v>
      </c>
    </row>
    <row r="39" spans="1:11" x14ac:dyDescent="0.25">
      <c r="A39" t="s">
        <v>70</v>
      </c>
      <c r="B39" t="s">
        <v>71</v>
      </c>
      <c r="C39" t="s">
        <v>69</v>
      </c>
      <c r="D39" s="8">
        <v>0</v>
      </c>
      <c r="E39" s="10">
        <v>34850</v>
      </c>
      <c r="F39">
        <f t="shared" si="0"/>
        <v>151</v>
      </c>
      <c r="G39">
        <v>1995</v>
      </c>
      <c r="H39" s="2">
        <f>COUNTIFS(ObservedDefoliations!$A$2:$A$700,$A39,ObservedDefoliations!$B$2:$B$700,$B39,ObservedDefoliations!$C$2:$C$700,$C39,ObservedDefoliations!$G$2:$G$700,$G39)</f>
        <v>6</v>
      </c>
      <c r="I39" s="12">
        <f>AVERAGEIFS(ObservedDefoliations!$I$2:$I$700,ObservedDefoliations!$A$2:$A$700,$A39,ObservedDefoliations!$B$2:$B$700,$B39,ObservedDefoliations!$C$2:$C$700,$C39,ObservedDefoliations!$G$2:$G$700,$G39)</f>
        <v>69</v>
      </c>
      <c r="J39" s="12">
        <f>AVERAGEIFS(ObservedDefoliations!J$2:J$700,ObservedDefoliations!$A$2:$A$700,$A39,ObservedDefoliations!$B$2:$B$700,$B39,ObservedDefoliations!$C$2:$C$700,$C39,ObservedDefoliations!$G$2:$G$700,$G39)</f>
        <v>1482.8999999999996</v>
      </c>
      <c r="K39" s="12">
        <f>SUMIFS(ObservedDefoliations!J$2:J$700,ObservedDefoliations!$A$2:$A$700,$A39,ObservedDefoliations!$B$2:$B$700,$B39,ObservedDefoliations!$C$2:$C$700,$C39,ObservedDefoliations!$G$2:$G$700,$G39)</f>
        <v>8897.3999999999978</v>
      </c>
    </row>
    <row r="40" spans="1:11" x14ac:dyDescent="0.25">
      <c r="A40" t="s">
        <v>70</v>
      </c>
      <c r="B40" t="s">
        <v>71</v>
      </c>
      <c r="C40" t="s">
        <v>69</v>
      </c>
      <c r="D40" s="8">
        <v>0</v>
      </c>
      <c r="E40" s="10">
        <v>35216</v>
      </c>
      <c r="F40">
        <f t="shared" si="0"/>
        <v>152</v>
      </c>
      <c r="G40">
        <v>1996</v>
      </c>
      <c r="H40" s="2">
        <f>COUNTIFS(ObservedDefoliations!$A$2:$A$700,$A40,ObservedDefoliations!$B$2:$B$700,$B40,ObservedDefoliations!$C$2:$C$700,$C40,ObservedDefoliations!$G$2:$G$700,$G40)</f>
        <v>7</v>
      </c>
      <c r="I40" s="12">
        <f>AVERAGEIFS(ObservedDefoliations!$I$2:$I$700,ObservedDefoliations!$A$2:$A$700,$A40,ObservedDefoliations!$B$2:$B$700,$B40,ObservedDefoliations!$C$2:$C$700,$C40,ObservedDefoliations!$G$2:$G$700,$G40)</f>
        <v>45.857142857142854</v>
      </c>
      <c r="J40" s="12">
        <f>AVERAGEIFS(ObservedDefoliations!J$2:J$700,ObservedDefoliations!$A$2:$A$700,$A40,ObservedDefoliations!$B$2:$B$700,$B40,ObservedDefoliations!$C$2:$C$700,$C40,ObservedDefoliations!$G$2:$G$700,$G40)</f>
        <v>1398.5285714285712</v>
      </c>
      <c r="K40" s="12">
        <f>SUMIFS(ObservedDefoliations!J$2:J$700,ObservedDefoliations!$A$2:$A$700,$A40,ObservedDefoliations!$B$2:$B$700,$B40,ObservedDefoliations!$C$2:$C$700,$C40,ObservedDefoliations!$G$2:$G$700,$G40)</f>
        <v>9789.6999999999989</v>
      </c>
    </row>
    <row r="41" spans="1:11" x14ac:dyDescent="0.25">
      <c r="A41" t="s">
        <v>70</v>
      </c>
      <c r="B41" t="s">
        <v>71</v>
      </c>
      <c r="C41" t="s">
        <v>69</v>
      </c>
      <c r="D41" s="8">
        <v>0</v>
      </c>
      <c r="E41" s="10">
        <v>35581</v>
      </c>
      <c r="F41">
        <f t="shared" si="0"/>
        <v>151</v>
      </c>
      <c r="G41">
        <v>1997</v>
      </c>
      <c r="H41" s="2">
        <f>COUNTIFS(ObservedDefoliations!$A$2:$A$700,$A41,ObservedDefoliations!$B$2:$B$700,$B41,ObservedDefoliations!$C$2:$C$700,$C41,ObservedDefoliations!$G$2:$G$700,$G41)</f>
        <v>9</v>
      </c>
      <c r="I41" s="12">
        <f>AVERAGEIFS(ObservedDefoliations!$I$2:$I$700,ObservedDefoliations!$A$2:$A$700,$A41,ObservedDefoliations!$B$2:$B$700,$B41,ObservedDefoliations!$C$2:$C$700,$C41,ObservedDefoliations!$G$2:$G$700,$G41)</f>
        <v>43.666666666666664</v>
      </c>
      <c r="J41" s="12">
        <f>AVERAGEIFS(ObservedDefoliations!J$2:J$700,ObservedDefoliations!$A$2:$A$700,$A41,ObservedDefoliations!$B$2:$B$700,$B41,ObservedDefoliations!$C$2:$C$700,$C41,ObservedDefoliations!$G$2:$G$700,$G41)</f>
        <v>1066.4555555555555</v>
      </c>
      <c r="K41" s="12">
        <f>SUMIFS(ObservedDefoliations!J$2:J$700,ObservedDefoliations!$A$2:$A$700,$A41,ObservedDefoliations!$B$2:$B$700,$B41,ObservedDefoliations!$C$2:$C$700,$C41,ObservedDefoliations!$G$2:$G$700,$G41)</f>
        <v>9598.1</v>
      </c>
    </row>
    <row r="42" spans="1:11" x14ac:dyDescent="0.25">
      <c r="A42" t="s">
        <v>70</v>
      </c>
      <c r="B42" t="s">
        <v>71</v>
      </c>
      <c r="C42" t="s">
        <v>69</v>
      </c>
      <c r="D42" s="8">
        <v>0</v>
      </c>
      <c r="E42" s="10">
        <v>35946</v>
      </c>
      <c r="F42">
        <f t="shared" si="0"/>
        <v>151</v>
      </c>
      <c r="G42">
        <v>1998</v>
      </c>
      <c r="H42" s="2">
        <f>COUNTIFS(ObservedDefoliations!$A$2:$A$700,$A42,ObservedDefoliations!$B$2:$B$700,$B42,ObservedDefoliations!$C$2:$C$700,$C42,ObservedDefoliations!$G$2:$G$700,$G42)</f>
        <v>6</v>
      </c>
      <c r="I42" s="12">
        <f>AVERAGEIFS(ObservedDefoliations!$I$2:$I$700,ObservedDefoliations!$A$2:$A$700,$A42,ObservedDefoliations!$B$2:$B$700,$B42,ObservedDefoliations!$C$2:$C$700,$C42,ObservedDefoliations!$G$2:$G$700,$G42)</f>
        <v>51</v>
      </c>
      <c r="J42" s="12">
        <f>AVERAGEIFS(ObservedDefoliations!J$2:J$700,ObservedDefoliations!$A$2:$A$700,$A42,ObservedDefoliations!$B$2:$B$700,$B42,ObservedDefoliations!$C$2:$C$700,$C42,ObservedDefoliations!$G$2:$G$700,$G42)</f>
        <v>915.41666666666686</v>
      </c>
      <c r="K42" s="12">
        <f>SUMIFS(ObservedDefoliations!J$2:J$700,ObservedDefoliations!$A$2:$A$700,$A42,ObservedDefoliations!$B$2:$B$700,$B42,ObservedDefoliations!$C$2:$C$700,$C42,ObservedDefoliations!$G$2:$G$700,$G42)</f>
        <v>5492.5000000000009</v>
      </c>
    </row>
    <row r="43" spans="1:11" x14ac:dyDescent="0.25">
      <c r="A43" t="s">
        <v>70</v>
      </c>
      <c r="B43" t="s">
        <v>71</v>
      </c>
      <c r="C43" t="s">
        <v>69</v>
      </c>
      <c r="D43" s="8">
        <v>0</v>
      </c>
      <c r="E43" s="10">
        <v>36311</v>
      </c>
      <c r="F43">
        <f t="shared" si="0"/>
        <v>151</v>
      </c>
      <c r="G43">
        <v>1999</v>
      </c>
      <c r="H43" s="2">
        <f>COUNTIFS(ObservedDefoliations!$A$2:$A$700,$A43,ObservedDefoliations!$B$2:$B$700,$B43,ObservedDefoliations!$C$2:$C$700,$C43,ObservedDefoliations!$G$2:$G$700,$G43)</f>
        <v>6</v>
      </c>
      <c r="I43" s="12">
        <f>AVERAGEIFS(ObservedDefoliations!$I$2:$I$700,ObservedDefoliations!$A$2:$A$700,$A43,ObservedDefoliations!$B$2:$B$700,$B43,ObservedDefoliations!$C$2:$C$700,$C43,ObservedDefoliations!$G$2:$G$700,$G43)</f>
        <v>66.666666666666671</v>
      </c>
      <c r="J43" s="12">
        <f>AVERAGEIFS(ObservedDefoliations!J$2:J$700,ObservedDefoliations!$A$2:$A$700,$A43,ObservedDefoliations!$B$2:$B$700,$B43,ObservedDefoliations!$C$2:$C$700,$C43,ObservedDefoliations!$G$2:$G$700,$G43)</f>
        <v>1298.6000000000001</v>
      </c>
      <c r="K43" s="12">
        <f>SUMIFS(ObservedDefoliations!J$2:J$700,ObservedDefoliations!$A$2:$A$700,$A43,ObservedDefoliations!$B$2:$B$700,$B43,ObservedDefoliations!$C$2:$C$700,$C43,ObservedDefoliations!$G$2:$G$700,$G43)</f>
        <v>7791.6</v>
      </c>
    </row>
    <row r="44" spans="1:11" x14ac:dyDescent="0.25">
      <c r="A44" t="s">
        <v>70</v>
      </c>
      <c r="B44" t="s">
        <v>71</v>
      </c>
      <c r="C44" t="s">
        <v>69</v>
      </c>
      <c r="D44" s="8">
        <v>0</v>
      </c>
      <c r="E44" s="10">
        <v>36677</v>
      </c>
      <c r="F44">
        <f t="shared" si="0"/>
        <v>152</v>
      </c>
      <c r="G44">
        <v>2000</v>
      </c>
      <c r="H44" s="2">
        <f>COUNTIFS(ObservedDefoliations!$A$2:$A$700,$A44,ObservedDefoliations!$B$2:$B$700,$B44,ObservedDefoliations!$C$2:$C$700,$C44,ObservedDefoliations!$G$2:$G$700,$G44)</f>
        <v>8</v>
      </c>
      <c r="I44" s="12">
        <f>AVERAGEIFS(ObservedDefoliations!$I$2:$I$700,ObservedDefoliations!$A$2:$A$700,$A44,ObservedDefoliations!$B$2:$B$700,$B44,ObservedDefoliations!$C$2:$C$700,$C44,ObservedDefoliations!$G$2:$G$700,$G44)</f>
        <v>45.625</v>
      </c>
      <c r="J44" s="12">
        <f>AVERAGEIFS(ObservedDefoliations!J$2:J$700,ObservedDefoliations!$A$2:$A$700,$A44,ObservedDefoliations!$B$2:$B$700,$B44,ObservedDefoliations!$C$2:$C$700,$C44,ObservedDefoliations!$G$2:$G$700,$G44)</f>
        <v>962.26249999999993</v>
      </c>
      <c r="K44" s="12">
        <f>SUMIFS(ObservedDefoliations!J$2:J$700,ObservedDefoliations!$A$2:$A$700,$A44,ObservedDefoliations!$B$2:$B$700,$B44,ObservedDefoliations!$C$2:$C$700,$C44,ObservedDefoliations!$G$2:$G$700,$G44)</f>
        <v>7698.0999999999995</v>
      </c>
    </row>
    <row r="45" spans="1:11" x14ac:dyDescent="0.25">
      <c r="A45" t="s">
        <v>70</v>
      </c>
      <c r="B45" t="s">
        <v>71</v>
      </c>
      <c r="C45" t="s">
        <v>69</v>
      </c>
      <c r="D45" s="8">
        <v>0</v>
      </c>
      <c r="E45" s="10">
        <v>37042</v>
      </c>
      <c r="F45">
        <f t="shared" si="0"/>
        <v>151</v>
      </c>
      <c r="G45">
        <v>2001</v>
      </c>
      <c r="H45" s="2">
        <f>COUNTIFS(ObservedDefoliations!$A$2:$A$700,$A45,ObservedDefoliations!$B$2:$B$700,$B45,ObservedDefoliations!$C$2:$C$700,$C45,ObservedDefoliations!$G$2:$G$700,$G45)</f>
        <v>8</v>
      </c>
      <c r="I45" s="12">
        <f>AVERAGEIFS(ObservedDefoliations!$I$2:$I$700,ObservedDefoliations!$A$2:$A$700,$A45,ObservedDefoliations!$B$2:$B$700,$B45,ObservedDefoliations!$C$2:$C$700,$C45,ObservedDefoliations!$G$2:$G$700,$G45)</f>
        <v>49.875</v>
      </c>
      <c r="J45" s="12">
        <f>AVERAGEIFS(ObservedDefoliations!J$2:J$700,ObservedDefoliations!$A$2:$A$700,$A45,ObservedDefoliations!$B$2:$B$700,$B45,ObservedDefoliations!$C$2:$C$700,$C45,ObservedDefoliations!$G$2:$G$700,$G45)</f>
        <v>835.28750000000014</v>
      </c>
      <c r="K45" s="12">
        <f>SUMIFS(ObservedDefoliations!J$2:J$700,ObservedDefoliations!$A$2:$A$700,$A45,ObservedDefoliations!$B$2:$B$700,$B45,ObservedDefoliations!$C$2:$C$700,$C45,ObservedDefoliations!$G$2:$G$700,$G45)</f>
        <v>6682.3000000000011</v>
      </c>
    </row>
    <row r="46" spans="1:11" x14ac:dyDescent="0.25">
      <c r="A46" t="s">
        <v>70</v>
      </c>
      <c r="B46" t="s">
        <v>71</v>
      </c>
      <c r="C46" t="s">
        <v>69</v>
      </c>
      <c r="D46" s="8">
        <v>0</v>
      </c>
      <c r="E46" s="10">
        <v>37407</v>
      </c>
      <c r="F46">
        <f t="shared" si="0"/>
        <v>151</v>
      </c>
      <c r="G46">
        <v>2002</v>
      </c>
      <c r="H46" s="2">
        <f>COUNTIFS(ObservedDefoliations!$A$2:$A$700,$A46,ObservedDefoliations!$B$2:$B$700,$B46,ObservedDefoliations!$C$2:$C$700,$C46,ObservedDefoliations!$G$2:$G$700,$G46)</f>
        <v>7</v>
      </c>
      <c r="I46" s="12">
        <f>AVERAGEIFS(ObservedDefoliations!$I$2:$I$700,ObservedDefoliations!$A$2:$A$700,$A46,ObservedDefoliations!$B$2:$B$700,$B46,ObservedDefoliations!$C$2:$C$700,$C46,ObservedDefoliations!$G$2:$G$700,$G46)</f>
        <v>52.571428571428569</v>
      </c>
      <c r="J46" s="12">
        <f>AVERAGEIFS(ObservedDefoliations!J$2:J$700,ObservedDefoliations!$A$2:$A$700,$A46,ObservedDefoliations!$B$2:$B$700,$B46,ObservedDefoliations!$C$2:$C$700,$C46,ObservedDefoliations!$G$2:$G$700,$G46)</f>
        <v>1280.6428571428569</v>
      </c>
      <c r="K46" s="12">
        <f>SUMIFS(ObservedDefoliations!J$2:J$700,ObservedDefoliations!$A$2:$A$700,$A46,ObservedDefoliations!$B$2:$B$700,$B46,ObservedDefoliations!$C$2:$C$700,$C46,ObservedDefoliations!$G$2:$G$700,$G46)</f>
        <v>8964.4999999999982</v>
      </c>
    </row>
    <row r="47" spans="1:11" x14ac:dyDescent="0.25">
      <c r="A47" t="s">
        <v>70</v>
      </c>
      <c r="B47" t="s">
        <v>71</v>
      </c>
      <c r="C47" t="s">
        <v>69</v>
      </c>
      <c r="D47" s="8">
        <v>0</v>
      </c>
      <c r="E47" s="10">
        <v>37772</v>
      </c>
      <c r="F47">
        <f t="shared" si="0"/>
        <v>151</v>
      </c>
      <c r="G47">
        <v>2003</v>
      </c>
      <c r="H47" s="2">
        <f>COUNTIFS(ObservedDefoliations!$A$2:$A$700,$A47,ObservedDefoliations!$B$2:$B$700,$B47,ObservedDefoliations!$C$2:$C$700,$C47,ObservedDefoliations!$G$2:$G$700,$G47)</f>
        <v>6</v>
      </c>
      <c r="I47" s="12">
        <f>AVERAGEIFS(ObservedDefoliations!$I$2:$I$700,ObservedDefoliations!$A$2:$A$700,$A47,ObservedDefoliations!$B$2:$B$700,$B47,ObservedDefoliations!$C$2:$C$700,$C47,ObservedDefoliations!$G$2:$G$700,$G47)</f>
        <v>52.833333333333336</v>
      </c>
      <c r="J47" s="12">
        <f>AVERAGEIFS(ObservedDefoliations!J$2:J$700,ObservedDefoliations!$A$2:$A$700,$A47,ObservedDefoliations!$B$2:$B$700,$B47,ObservedDefoliations!$C$2:$C$700,$C47,ObservedDefoliations!$G$2:$G$700,$G47)</f>
        <v>1157.5166666666667</v>
      </c>
      <c r="K47" s="12">
        <f>SUMIFS(ObservedDefoliations!J$2:J$700,ObservedDefoliations!$A$2:$A$700,$A47,ObservedDefoliations!$B$2:$B$700,$B47,ObservedDefoliations!$C$2:$C$700,$C47,ObservedDefoliations!$G$2:$G$700,$G47)</f>
        <v>6945.1</v>
      </c>
    </row>
    <row r="48" spans="1:11" x14ac:dyDescent="0.25">
      <c r="A48" t="s">
        <v>72</v>
      </c>
      <c r="B48" t="s">
        <v>71</v>
      </c>
      <c r="C48" t="s">
        <v>73</v>
      </c>
      <c r="D48" s="8">
        <v>3</v>
      </c>
      <c r="E48" s="10">
        <v>24623</v>
      </c>
      <c r="F48">
        <f t="shared" si="0"/>
        <v>151</v>
      </c>
      <c r="G48">
        <v>1967</v>
      </c>
      <c r="H48" s="2">
        <f>COUNTIFS(ObservedDefoliations!$A$2:$A$700,$A48,ObservedDefoliations!$B$2:$B$700,$B48,ObservedDefoliations!$C$2:$C$700,$C48,ObservedDefoliations!$G$2:$G$700,$G48)</f>
        <v>9</v>
      </c>
      <c r="I48" s="12">
        <f>AVERAGEIFS(ObservedDefoliations!$I$2:$I$700,ObservedDefoliations!$A$2:$A$700,$A48,ObservedDefoliations!$B$2:$B$700,$B48,ObservedDefoliations!$C$2:$C$700,$C48,ObservedDefoliations!$G$2:$G$700,$G48)</f>
        <v>33.888888888888886</v>
      </c>
      <c r="J48" s="12">
        <f>AVERAGEIFS(ObservedDefoliations!J$2:J$700,ObservedDefoliations!$A$2:$A$700,$A48,ObservedDefoliations!$B$2:$B$700,$B48,ObservedDefoliations!$C$2:$C$700,$C48,ObservedDefoliations!$G$2:$G$700,$G48)</f>
        <v>1173.9111111111113</v>
      </c>
      <c r="K48" s="12">
        <f>SUMIFS(ObservedDefoliations!J$2:J$700,ObservedDefoliations!$A$2:$A$700,$A48,ObservedDefoliations!$B$2:$B$700,$B48,ObservedDefoliations!$C$2:$C$700,$C48,ObservedDefoliations!$G$2:$G$700,$G48)</f>
        <v>10565.2</v>
      </c>
    </row>
    <row r="49" spans="1:11" x14ac:dyDescent="0.25">
      <c r="A49" t="s">
        <v>72</v>
      </c>
      <c r="B49" t="s">
        <v>71</v>
      </c>
      <c r="C49" t="s">
        <v>73</v>
      </c>
      <c r="D49" s="8">
        <v>3</v>
      </c>
      <c r="E49" s="10">
        <v>24989</v>
      </c>
      <c r="F49">
        <f t="shared" si="0"/>
        <v>152</v>
      </c>
      <c r="G49">
        <v>1968</v>
      </c>
      <c r="H49" s="2">
        <f>COUNTIFS(ObservedDefoliations!$A$2:$A$700,$A49,ObservedDefoliations!$B$2:$B$700,$B49,ObservedDefoliations!$C$2:$C$700,$C49,ObservedDefoliations!$G$2:$G$700,$G49)</f>
        <v>9</v>
      </c>
      <c r="I49" s="12">
        <f>AVERAGEIFS(ObservedDefoliations!$I$2:$I$700,ObservedDefoliations!$A$2:$A$700,$A49,ObservedDefoliations!$B$2:$B$700,$B49,ObservedDefoliations!$C$2:$C$700,$C49,ObservedDefoliations!$G$2:$G$700,$G49)</f>
        <v>40.333333333333336</v>
      </c>
      <c r="J49" s="12">
        <f>AVERAGEIFS(ObservedDefoliations!J$2:J$700,ObservedDefoliations!$A$2:$A$700,$A49,ObservedDefoliations!$B$2:$B$700,$B49,ObservedDefoliations!$C$2:$C$700,$C49,ObservedDefoliations!$G$2:$G$700,$G49)</f>
        <v>1372.3444444444442</v>
      </c>
      <c r="K49" s="12">
        <f>SUMIFS(ObservedDefoliations!J$2:J$700,ObservedDefoliations!$A$2:$A$700,$A49,ObservedDefoliations!$B$2:$B$700,$B49,ObservedDefoliations!$C$2:$C$700,$C49,ObservedDefoliations!$G$2:$G$700,$G49)</f>
        <v>12351.099999999999</v>
      </c>
    </row>
    <row r="50" spans="1:11" x14ac:dyDescent="0.25">
      <c r="A50" t="s">
        <v>72</v>
      </c>
      <c r="B50" t="s">
        <v>71</v>
      </c>
      <c r="C50" t="s">
        <v>73</v>
      </c>
      <c r="D50" s="8">
        <v>3</v>
      </c>
      <c r="E50" s="10">
        <v>25354</v>
      </c>
      <c r="F50">
        <f t="shared" si="0"/>
        <v>151</v>
      </c>
      <c r="G50">
        <v>1969</v>
      </c>
      <c r="H50" s="2">
        <f>COUNTIFS(ObservedDefoliations!$A$2:$A$700,$A50,ObservedDefoliations!$B$2:$B$700,$B50,ObservedDefoliations!$C$2:$C$700,$C50,ObservedDefoliations!$G$2:$G$700,$G50)</f>
        <v>10</v>
      </c>
      <c r="I50" s="12">
        <f>AVERAGEIFS(ObservedDefoliations!$I$2:$I$700,ObservedDefoliations!$A$2:$A$700,$A50,ObservedDefoliations!$B$2:$B$700,$B50,ObservedDefoliations!$C$2:$C$700,$C50,ObservedDefoliations!$G$2:$G$700,$G50)</f>
        <v>40.9</v>
      </c>
      <c r="J50" s="12">
        <f>AVERAGEIFS(ObservedDefoliations!J$2:J$700,ObservedDefoliations!$A$2:$A$700,$A50,ObservedDefoliations!$B$2:$B$700,$B50,ObservedDefoliations!$C$2:$C$700,$C50,ObservedDefoliations!$G$2:$G$700,$G50)</f>
        <v>1292.53</v>
      </c>
      <c r="K50" s="12">
        <f>SUMIFS(ObservedDefoliations!J$2:J$700,ObservedDefoliations!$A$2:$A$700,$A50,ObservedDefoliations!$B$2:$B$700,$B50,ObservedDefoliations!$C$2:$C$700,$C50,ObservedDefoliations!$G$2:$G$700,$G50)</f>
        <v>12925.3</v>
      </c>
    </row>
    <row r="51" spans="1:11" x14ac:dyDescent="0.25">
      <c r="A51" t="s">
        <v>72</v>
      </c>
      <c r="B51" t="s">
        <v>71</v>
      </c>
      <c r="C51" t="s">
        <v>73</v>
      </c>
      <c r="D51" s="8">
        <v>3</v>
      </c>
      <c r="E51" s="10">
        <v>25719</v>
      </c>
      <c r="F51">
        <f t="shared" si="0"/>
        <v>151</v>
      </c>
      <c r="G51">
        <v>1970</v>
      </c>
      <c r="H51" s="2">
        <f>COUNTIFS(ObservedDefoliations!$A$2:$A$700,$A51,ObservedDefoliations!$B$2:$B$700,$B51,ObservedDefoliations!$C$2:$C$700,$C51,ObservedDefoliations!$G$2:$G$700,$G51)</f>
        <v>8</v>
      </c>
      <c r="I51" s="12">
        <f>AVERAGEIFS(ObservedDefoliations!$I$2:$I$700,ObservedDefoliations!$A$2:$A$700,$A51,ObservedDefoliations!$B$2:$B$700,$B51,ObservedDefoliations!$C$2:$C$700,$C51,ObservedDefoliations!$G$2:$G$700,$G51)</f>
        <v>43.5</v>
      </c>
      <c r="J51" s="12">
        <f>AVERAGEIFS(ObservedDefoliations!J$2:J$700,ObservedDefoliations!$A$2:$A$700,$A51,ObservedDefoliations!$B$2:$B$700,$B51,ObservedDefoliations!$C$2:$C$700,$C51,ObservedDefoliations!$G$2:$G$700,$G51)</f>
        <v>1569.5875000000001</v>
      </c>
      <c r="K51" s="12">
        <f>SUMIFS(ObservedDefoliations!J$2:J$700,ObservedDefoliations!$A$2:$A$700,$A51,ObservedDefoliations!$B$2:$B$700,$B51,ObservedDefoliations!$C$2:$C$700,$C51,ObservedDefoliations!$G$2:$G$700,$G51)</f>
        <v>12556.7</v>
      </c>
    </row>
    <row r="52" spans="1:11" x14ac:dyDescent="0.25">
      <c r="A52" t="s">
        <v>72</v>
      </c>
      <c r="B52" t="s">
        <v>71</v>
      </c>
      <c r="C52" t="s">
        <v>73</v>
      </c>
      <c r="D52" s="8">
        <v>3</v>
      </c>
      <c r="E52" s="10">
        <v>26084</v>
      </c>
      <c r="F52">
        <f t="shared" si="0"/>
        <v>151</v>
      </c>
      <c r="G52">
        <v>1971</v>
      </c>
      <c r="H52" s="2">
        <f>COUNTIFS(ObservedDefoliations!$A$2:$A$700,$A52,ObservedDefoliations!$B$2:$B$700,$B52,ObservedDefoliations!$C$2:$C$700,$C52,ObservedDefoliations!$G$2:$G$700,$G52)</f>
        <v>9</v>
      </c>
      <c r="I52" s="12">
        <f>AVERAGEIFS(ObservedDefoliations!$I$2:$I$700,ObservedDefoliations!$A$2:$A$700,$A52,ObservedDefoliations!$B$2:$B$700,$B52,ObservedDefoliations!$C$2:$C$700,$C52,ObservedDefoliations!$G$2:$G$700,$G52)</f>
        <v>39.222222222222221</v>
      </c>
      <c r="J52" s="12">
        <f>AVERAGEIFS(ObservedDefoliations!J$2:J$700,ObservedDefoliations!$A$2:$A$700,$A52,ObservedDefoliations!$B$2:$B$700,$B52,ObservedDefoliations!$C$2:$C$700,$C52,ObservedDefoliations!$G$2:$G$700,$G52)</f>
        <v>1466.9777777777779</v>
      </c>
      <c r="K52" s="12">
        <f>SUMIFS(ObservedDefoliations!J$2:J$700,ObservedDefoliations!$A$2:$A$700,$A52,ObservedDefoliations!$B$2:$B$700,$B52,ObservedDefoliations!$C$2:$C$700,$C52,ObservedDefoliations!$G$2:$G$700,$G52)</f>
        <v>13202.800000000001</v>
      </c>
    </row>
    <row r="53" spans="1:11" x14ac:dyDescent="0.25">
      <c r="A53" t="s">
        <v>72</v>
      </c>
      <c r="B53" t="s">
        <v>71</v>
      </c>
      <c r="C53" t="s">
        <v>73</v>
      </c>
      <c r="D53" s="8">
        <v>3</v>
      </c>
      <c r="E53" s="10">
        <v>26450</v>
      </c>
      <c r="F53">
        <f t="shared" si="0"/>
        <v>152</v>
      </c>
      <c r="G53">
        <v>1972</v>
      </c>
      <c r="H53" s="2">
        <f>COUNTIFS(ObservedDefoliations!$A$2:$A$700,$A53,ObservedDefoliations!$B$2:$B$700,$B53,ObservedDefoliations!$C$2:$C$700,$C53,ObservedDefoliations!$G$2:$G$700,$G53)</f>
        <v>9</v>
      </c>
      <c r="I53" s="12">
        <f>AVERAGEIFS(ObservedDefoliations!$I$2:$I$700,ObservedDefoliations!$A$2:$A$700,$A53,ObservedDefoliations!$B$2:$B$700,$B53,ObservedDefoliations!$C$2:$C$700,$C53,ObservedDefoliations!$G$2:$G$700,$G53)</f>
        <v>40.333333333333336</v>
      </c>
      <c r="J53" s="12">
        <f>AVERAGEIFS(ObservedDefoliations!J$2:J$700,ObservedDefoliations!$A$2:$A$700,$A53,ObservedDefoliations!$B$2:$B$700,$B53,ObservedDefoliations!$C$2:$C$700,$C53,ObservedDefoliations!$G$2:$G$700,$G53)</f>
        <v>1397.077777777778</v>
      </c>
      <c r="K53" s="12">
        <f>SUMIFS(ObservedDefoliations!J$2:J$700,ObservedDefoliations!$A$2:$A$700,$A53,ObservedDefoliations!$B$2:$B$700,$B53,ObservedDefoliations!$C$2:$C$700,$C53,ObservedDefoliations!$G$2:$G$700,$G53)</f>
        <v>12573.700000000003</v>
      </c>
    </row>
    <row r="54" spans="1:11" x14ac:dyDescent="0.25">
      <c r="A54" t="s">
        <v>72</v>
      </c>
      <c r="B54" t="s">
        <v>71</v>
      </c>
      <c r="C54" t="s">
        <v>73</v>
      </c>
      <c r="D54" s="8">
        <v>3</v>
      </c>
      <c r="E54" s="10">
        <v>26815</v>
      </c>
      <c r="F54">
        <f t="shared" si="0"/>
        <v>151</v>
      </c>
      <c r="G54">
        <v>1973</v>
      </c>
      <c r="H54" s="2">
        <f>COUNTIFS(ObservedDefoliations!$A$2:$A$700,$A54,ObservedDefoliations!$B$2:$B$700,$B54,ObservedDefoliations!$C$2:$C$700,$C54,ObservedDefoliations!$G$2:$G$700,$G54)</f>
        <v>9</v>
      </c>
      <c r="I54" s="12">
        <f>AVERAGEIFS(ObservedDefoliations!$I$2:$I$700,ObservedDefoliations!$A$2:$A$700,$A54,ObservedDefoliations!$B$2:$B$700,$B54,ObservedDefoliations!$C$2:$C$700,$C54,ObservedDefoliations!$G$2:$G$700,$G54)</f>
        <v>41.888888888888886</v>
      </c>
      <c r="J54" s="12">
        <f>AVERAGEIFS(ObservedDefoliations!J$2:J$700,ObservedDefoliations!$A$2:$A$700,$A54,ObservedDefoliations!$B$2:$B$700,$B54,ObservedDefoliations!$C$2:$C$700,$C54,ObservedDefoliations!$G$2:$G$700,$G54)</f>
        <v>1308.9888888888891</v>
      </c>
      <c r="K54" s="12">
        <f>SUMIFS(ObservedDefoliations!J$2:J$700,ObservedDefoliations!$A$2:$A$700,$A54,ObservedDefoliations!$B$2:$B$700,$B54,ObservedDefoliations!$C$2:$C$700,$C54,ObservedDefoliations!$G$2:$G$700,$G54)</f>
        <v>11780.900000000001</v>
      </c>
    </row>
    <row r="55" spans="1:11" x14ac:dyDescent="0.25">
      <c r="A55" t="s">
        <v>72</v>
      </c>
      <c r="B55" t="s">
        <v>71</v>
      </c>
      <c r="C55" t="s">
        <v>73</v>
      </c>
      <c r="D55" s="8">
        <v>3</v>
      </c>
      <c r="E55" s="10">
        <v>27180</v>
      </c>
      <c r="F55">
        <f t="shared" si="0"/>
        <v>151</v>
      </c>
      <c r="G55">
        <v>1974</v>
      </c>
      <c r="H55" s="2">
        <f>COUNTIFS(ObservedDefoliations!$A$2:$A$700,$A55,ObservedDefoliations!$B$2:$B$700,$B55,ObservedDefoliations!$C$2:$C$700,$C55,ObservedDefoliations!$G$2:$G$700,$G55)</f>
        <v>9</v>
      </c>
      <c r="I55" s="12">
        <f>AVERAGEIFS(ObservedDefoliations!$I$2:$I$700,ObservedDefoliations!$A$2:$A$700,$A55,ObservedDefoliations!$B$2:$B$700,$B55,ObservedDefoliations!$C$2:$C$700,$C55,ObservedDefoliations!$G$2:$G$700,$G55)</f>
        <v>40.555555555555557</v>
      </c>
      <c r="J55" s="12">
        <f>AVERAGEIFS(ObservedDefoliations!J$2:J$700,ObservedDefoliations!$A$2:$A$700,$A55,ObservedDefoliations!$B$2:$B$700,$B55,ObservedDefoliations!$C$2:$C$700,$C55,ObservedDefoliations!$G$2:$G$700,$G55)</f>
        <v>1435.1666666666667</v>
      </c>
      <c r="K55" s="12">
        <f>SUMIFS(ObservedDefoliations!J$2:J$700,ObservedDefoliations!$A$2:$A$700,$A55,ObservedDefoliations!$B$2:$B$700,$B55,ObservedDefoliations!$C$2:$C$700,$C55,ObservedDefoliations!$G$2:$G$700,$G55)</f>
        <v>12916.5</v>
      </c>
    </row>
    <row r="56" spans="1:11" x14ac:dyDescent="0.25">
      <c r="A56" t="s">
        <v>72</v>
      </c>
      <c r="B56" t="s">
        <v>71</v>
      </c>
      <c r="C56" t="s">
        <v>73</v>
      </c>
      <c r="D56" s="8">
        <v>3</v>
      </c>
      <c r="E56" s="10">
        <v>27545</v>
      </c>
      <c r="F56">
        <f t="shared" si="0"/>
        <v>151</v>
      </c>
      <c r="G56">
        <v>1975</v>
      </c>
      <c r="H56" s="2">
        <f>COUNTIFS(ObservedDefoliations!$A$2:$A$700,$A56,ObservedDefoliations!$B$2:$B$700,$B56,ObservedDefoliations!$C$2:$C$700,$C56,ObservedDefoliations!$G$2:$G$700,$G56)</f>
        <v>10</v>
      </c>
      <c r="I56" s="12">
        <f>AVERAGEIFS(ObservedDefoliations!$I$2:$I$700,ObservedDefoliations!$A$2:$A$700,$A56,ObservedDefoliations!$B$2:$B$700,$B56,ObservedDefoliations!$C$2:$C$700,$C56,ObservedDefoliations!$G$2:$G$700,$G56)</f>
        <v>39.200000000000003</v>
      </c>
      <c r="J56" s="12">
        <f>AVERAGEIFS(ObservedDefoliations!J$2:J$700,ObservedDefoliations!$A$2:$A$700,$A56,ObservedDefoliations!$B$2:$B$700,$B56,ObservedDefoliations!$C$2:$C$700,$C56,ObservedDefoliations!$G$2:$G$700,$G56)</f>
        <v>1104.3300000000004</v>
      </c>
      <c r="K56" s="12">
        <f>SUMIFS(ObservedDefoliations!J$2:J$700,ObservedDefoliations!$A$2:$A$700,$A56,ObservedDefoliations!$B$2:$B$700,$B56,ObservedDefoliations!$C$2:$C$700,$C56,ObservedDefoliations!$G$2:$G$700,$G56)</f>
        <v>11043.300000000003</v>
      </c>
    </row>
    <row r="57" spans="1:11" x14ac:dyDescent="0.25">
      <c r="A57" t="s">
        <v>72</v>
      </c>
      <c r="B57" t="s">
        <v>71</v>
      </c>
      <c r="C57" t="s">
        <v>73</v>
      </c>
      <c r="D57" s="8">
        <v>3</v>
      </c>
      <c r="E57" s="10">
        <v>27911</v>
      </c>
      <c r="F57">
        <f t="shared" si="0"/>
        <v>152</v>
      </c>
      <c r="G57">
        <v>1976</v>
      </c>
      <c r="H57" s="2">
        <f>COUNTIFS(ObservedDefoliations!$A$2:$A$700,$A57,ObservedDefoliations!$B$2:$B$700,$B57,ObservedDefoliations!$C$2:$C$700,$C57,ObservedDefoliations!$G$2:$G$700,$G57)</f>
        <v>8</v>
      </c>
      <c r="I57" s="12">
        <f>AVERAGEIFS(ObservedDefoliations!$I$2:$I$700,ObservedDefoliations!$A$2:$A$700,$A57,ObservedDefoliations!$B$2:$B$700,$B57,ObservedDefoliations!$C$2:$C$700,$C57,ObservedDefoliations!$G$2:$G$700,$G57)</f>
        <v>41.75</v>
      </c>
      <c r="J57" s="12">
        <f>AVERAGEIFS(ObservedDefoliations!J$2:J$700,ObservedDefoliations!$A$2:$A$700,$A57,ObservedDefoliations!$B$2:$B$700,$B57,ObservedDefoliations!$C$2:$C$700,$C57,ObservedDefoliations!$G$2:$G$700,$G57)</f>
        <v>1059.2375000000002</v>
      </c>
      <c r="K57" s="12">
        <f>SUMIFS(ObservedDefoliations!J$2:J$700,ObservedDefoliations!$A$2:$A$700,$A57,ObservedDefoliations!$B$2:$B$700,$B57,ObservedDefoliations!$C$2:$C$700,$C57,ObservedDefoliations!$G$2:$G$700,$G57)</f>
        <v>8473.9000000000015</v>
      </c>
    </row>
    <row r="58" spans="1:11" x14ac:dyDescent="0.25">
      <c r="A58" t="s">
        <v>72</v>
      </c>
      <c r="B58" t="s">
        <v>71</v>
      </c>
      <c r="C58" t="s">
        <v>73</v>
      </c>
      <c r="D58" s="8">
        <v>3</v>
      </c>
      <c r="E58" s="10">
        <v>28276</v>
      </c>
      <c r="F58">
        <f t="shared" si="0"/>
        <v>151</v>
      </c>
      <c r="G58">
        <v>1977</v>
      </c>
      <c r="H58" s="2">
        <f>COUNTIFS(ObservedDefoliations!$A$2:$A$700,$A58,ObservedDefoliations!$B$2:$B$700,$B58,ObservedDefoliations!$C$2:$C$700,$C58,ObservedDefoliations!$G$2:$G$700,$G58)</f>
        <v>8</v>
      </c>
      <c r="I58" s="12">
        <f>AVERAGEIFS(ObservedDefoliations!$I$2:$I$700,ObservedDefoliations!$A$2:$A$700,$A58,ObservedDefoliations!$B$2:$B$700,$B58,ObservedDefoliations!$C$2:$C$700,$C58,ObservedDefoliations!$G$2:$G$700,$G58)</f>
        <v>43</v>
      </c>
      <c r="J58" s="12">
        <f>AVERAGEIFS(ObservedDefoliations!J$2:J$700,ObservedDefoliations!$A$2:$A$700,$A58,ObservedDefoliations!$B$2:$B$700,$B58,ObservedDefoliations!$C$2:$C$700,$C58,ObservedDefoliations!$G$2:$G$700,$G58)</f>
        <v>1085.3625</v>
      </c>
      <c r="K58" s="12">
        <f>SUMIFS(ObservedDefoliations!J$2:J$700,ObservedDefoliations!$A$2:$A$700,$A58,ObservedDefoliations!$B$2:$B$700,$B58,ObservedDefoliations!$C$2:$C$700,$C58,ObservedDefoliations!$G$2:$G$700,$G58)</f>
        <v>8682.9</v>
      </c>
    </row>
    <row r="59" spans="1:11" x14ac:dyDescent="0.25">
      <c r="A59" t="s">
        <v>72</v>
      </c>
      <c r="B59" t="s">
        <v>71</v>
      </c>
      <c r="C59" t="s">
        <v>73</v>
      </c>
      <c r="D59" s="8">
        <v>3</v>
      </c>
      <c r="E59" s="10">
        <v>28641</v>
      </c>
      <c r="F59">
        <f t="shared" si="0"/>
        <v>151</v>
      </c>
      <c r="G59">
        <v>1978</v>
      </c>
      <c r="H59" s="2">
        <f>COUNTIFS(ObservedDefoliations!$A$2:$A$700,$A59,ObservedDefoliations!$B$2:$B$700,$B59,ObservedDefoliations!$C$2:$C$700,$C59,ObservedDefoliations!$G$2:$G$700,$G59)</f>
        <v>9</v>
      </c>
      <c r="I59" s="12">
        <f>AVERAGEIFS(ObservedDefoliations!$I$2:$I$700,ObservedDefoliations!$A$2:$A$700,$A59,ObservedDefoliations!$B$2:$B$700,$B59,ObservedDefoliations!$C$2:$C$700,$C59,ObservedDefoliations!$G$2:$G$700,$G59)</f>
        <v>46.555555555555557</v>
      </c>
      <c r="J59" s="12">
        <f>AVERAGEIFS(ObservedDefoliations!J$2:J$700,ObservedDefoliations!$A$2:$A$700,$A59,ObservedDefoliations!$B$2:$B$700,$B59,ObservedDefoliations!$C$2:$C$700,$C59,ObservedDefoliations!$G$2:$G$700,$G59)</f>
        <v>1297.2444444444443</v>
      </c>
      <c r="K59" s="12">
        <f>SUMIFS(ObservedDefoliations!J$2:J$700,ObservedDefoliations!$A$2:$A$700,$A59,ObservedDefoliations!$B$2:$B$700,$B59,ObservedDefoliations!$C$2:$C$700,$C59,ObservedDefoliations!$G$2:$G$700,$G59)</f>
        <v>11675.199999999999</v>
      </c>
    </row>
    <row r="60" spans="1:11" x14ac:dyDescent="0.25">
      <c r="A60" t="s">
        <v>72</v>
      </c>
      <c r="B60" t="s">
        <v>71</v>
      </c>
      <c r="C60" t="s">
        <v>73</v>
      </c>
      <c r="D60" s="8">
        <v>3</v>
      </c>
      <c r="E60" s="10">
        <v>29006</v>
      </c>
      <c r="F60">
        <f t="shared" si="0"/>
        <v>151</v>
      </c>
      <c r="G60">
        <v>1979</v>
      </c>
      <c r="H60" s="2">
        <f>COUNTIFS(ObservedDefoliations!$A$2:$A$700,$A60,ObservedDefoliations!$B$2:$B$700,$B60,ObservedDefoliations!$C$2:$C$700,$C60,ObservedDefoliations!$G$2:$G$700,$G60)</f>
        <v>7</v>
      </c>
      <c r="I60" s="12">
        <f>AVERAGEIFS(ObservedDefoliations!$I$2:$I$700,ObservedDefoliations!$A$2:$A$700,$A60,ObservedDefoliations!$B$2:$B$700,$B60,ObservedDefoliations!$C$2:$C$700,$C60,ObservedDefoliations!$G$2:$G$700,$G60)</f>
        <v>47.285714285714285</v>
      </c>
      <c r="J60" s="12">
        <f>AVERAGEIFS(ObservedDefoliations!J$2:J$700,ObservedDefoliations!$A$2:$A$700,$A60,ObservedDefoliations!$B$2:$B$700,$B60,ObservedDefoliations!$C$2:$C$700,$C60,ObservedDefoliations!$G$2:$G$700,$G60)</f>
        <v>1725.2</v>
      </c>
      <c r="K60" s="12">
        <f>SUMIFS(ObservedDefoliations!J$2:J$700,ObservedDefoliations!$A$2:$A$700,$A60,ObservedDefoliations!$B$2:$B$700,$B60,ObservedDefoliations!$C$2:$C$700,$C60,ObservedDefoliations!$G$2:$G$700,$G60)</f>
        <v>12076.4</v>
      </c>
    </row>
    <row r="61" spans="1:11" x14ac:dyDescent="0.25">
      <c r="A61" t="s">
        <v>72</v>
      </c>
      <c r="B61" t="s">
        <v>71</v>
      </c>
      <c r="C61" t="s">
        <v>73</v>
      </c>
      <c r="D61" s="8">
        <v>3</v>
      </c>
      <c r="E61" s="10">
        <v>29372</v>
      </c>
      <c r="F61">
        <f t="shared" si="0"/>
        <v>152</v>
      </c>
      <c r="G61">
        <v>1980</v>
      </c>
      <c r="H61" s="2">
        <f>COUNTIFS(ObservedDefoliations!$A$2:$A$700,$A61,ObservedDefoliations!$B$2:$B$700,$B61,ObservedDefoliations!$C$2:$C$700,$C61,ObservedDefoliations!$G$2:$G$700,$G61)</f>
        <v>8</v>
      </c>
      <c r="I61" s="12">
        <f>AVERAGEIFS(ObservedDefoliations!$I$2:$I$700,ObservedDefoliations!$A$2:$A$700,$A61,ObservedDefoliations!$B$2:$B$700,$B61,ObservedDefoliations!$C$2:$C$700,$C61,ObservedDefoliations!$G$2:$G$700,$G61)</f>
        <v>46.375</v>
      </c>
      <c r="J61" s="12">
        <f>AVERAGEIFS(ObservedDefoliations!J$2:J$700,ObservedDefoliations!$A$2:$A$700,$A61,ObservedDefoliations!$B$2:$B$700,$B61,ObservedDefoliations!$C$2:$C$700,$C61,ObservedDefoliations!$G$2:$G$700,$G61)</f>
        <v>1675.5</v>
      </c>
      <c r="K61" s="12">
        <f>SUMIFS(ObservedDefoliations!J$2:J$700,ObservedDefoliations!$A$2:$A$700,$A61,ObservedDefoliations!$B$2:$B$700,$B61,ObservedDefoliations!$C$2:$C$700,$C61,ObservedDefoliations!$G$2:$G$700,$G61)</f>
        <v>13404</v>
      </c>
    </row>
    <row r="62" spans="1:11" x14ac:dyDescent="0.25">
      <c r="A62" t="s">
        <v>72</v>
      </c>
      <c r="B62" t="s">
        <v>71</v>
      </c>
      <c r="C62" t="s">
        <v>73</v>
      </c>
      <c r="D62" s="8">
        <v>3</v>
      </c>
      <c r="E62" s="10">
        <v>29737</v>
      </c>
      <c r="F62">
        <f t="shared" si="0"/>
        <v>151</v>
      </c>
      <c r="G62">
        <v>1981</v>
      </c>
      <c r="H62" s="2">
        <f>COUNTIFS(ObservedDefoliations!$A$2:$A$700,$A62,ObservedDefoliations!$B$2:$B$700,$B62,ObservedDefoliations!$C$2:$C$700,$C62,ObservedDefoliations!$G$2:$G$700,$G62)</f>
        <v>9</v>
      </c>
      <c r="I62" s="12">
        <f>AVERAGEIFS(ObservedDefoliations!$I$2:$I$700,ObservedDefoliations!$A$2:$A$700,$A62,ObservedDefoliations!$B$2:$B$700,$B62,ObservedDefoliations!$C$2:$C$700,$C62,ObservedDefoliations!$G$2:$G$700,$G62)</f>
        <v>43.333333333333336</v>
      </c>
      <c r="J62" s="12">
        <f>AVERAGEIFS(ObservedDefoliations!J$2:J$700,ObservedDefoliations!$A$2:$A$700,$A62,ObservedDefoliations!$B$2:$B$700,$B62,ObservedDefoliations!$C$2:$C$700,$C62,ObservedDefoliations!$G$2:$G$700,$G62)</f>
        <v>994.46666666666658</v>
      </c>
      <c r="K62" s="12">
        <f>SUMIFS(ObservedDefoliations!J$2:J$700,ObservedDefoliations!$A$2:$A$700,$A62,ObservedDefoliations!$B$2:$B$700,$B62,ObservedDefoliations!$C$2:$C$700,$C62,ObservedDefoliations!$G$2:$G$700,$G62)</f>
        <v>8950.1999999999989</v>
      </c>
    </row>
    <row r="63" spans="1:11" x14ac:dyDescent="0.25">
      <c r="A63" t="s">
        <v>72</v>
      </c>
      <c r="B63" t="s">
        <v>71</v>
      </c>
      <c r="C63" t="s">
        <v>73</v>
      </c>
      <c r="D63" s="8">
        <v>3</v>
      </c>
      <c r="E63" s="10">
        <v>30102</v>
      </c>
      <c r="F63">
        <f t="shared" si="0"/>
        <v>151</v>
      </c>
      <c r="G63">
        <v>1982</v>
      </c>
      <c r="H63" s="2">
        <f>COUNTIFS(ObservedDefoliations!$A$2:$A$700,$A63,ObservedDefoliations!$B$2:$B$700,$B63,ObservedDefoliations!$C$2:$C$700,$C63,ObservedDefoliations!$G$2:$G$700,$G63)</f>
        <v>9</v>
      </c>
      <c r="I63" s="12">
        <f>AVERAGEIFS(ObservedDefoliations!$I$2:$I$700,ObservedDefoliations!$A$2:$A$700,$A63,ObservedDefoliations!$B$2:$B$700,$B63,ObservedDefoliations!$C$2:$C$700,$C63,ObservedDefoliations!$G$2:$G$700,$G63)</f>
        <v>40.555555555555557</v>
      </c>
      <c r="J63" s="12">
        <f>AVERAGEIFS(ObservedDefoliations!J$2:J$700,ObservedDefoliations!$A$2:$A$700,$A63,ObservedDefoliations!$B$2:$B$700,$B63,ObservedDefoliations!$C$2:$C$700,$C63,ObservedDefoliations!$G$2:$G$700,$G63)</f>
        <v>1242.5555555555557</v>
      </c>
      <c r="K63" s="12">
        <f>SUMIFS(ObservedDefoliations!J$2:J$700,ObservedDefoliations!$A$2:$A$700,$A63,ObservedDefoliations!$B$2:$B$700,$B63,ObservedDefoliations!$C$2:$C$700,$C63,ObservedDefoliations!$G$2:$G$700,$G63)</f>
        <v>11183</v>
      </c>
    </row>
    <row r="64" spans="1:11" x14ac:dyDescent="0.25">
      <c r="A64" t="s">
        <v>72</v>
      </c>
      <c r="B64" t="s">
        <v>71</v>
      </c>
      <c r="C64" t="s">
        <v>73</v>
      </c>
      <c r="D64" s="8">
        <v>3</v>
      </c>
      <c r="E64" s="10">
        <v>30833</v>
      </c>
      <c r="F64">
        <f t="shared" si="0"/>
        <v>152</v>
      </c>
      <c r="G64">
        <v>1984</v>
      </c>
      <c r="H64" s="2">
        <f>COUNTIFS(ObservedDefoliations!$A$2:$A$700,$A64,ObservedDefoliations!$B$2:$B$700,$B64,ObservedDefoliations!$C$2:$C$700,$C64,ObservedDefoliations!$G$2:$G$700,$G64)</f>
        <v>6</v>
      </c>
      <c r="I64" s="12">
        <f>AVERAGEIFS(ObservedDefoliations!$I$2:$I$700,ObservedDefoliations!$A$2:$A$700,$A64,ObservedDefoliations!$B$2:$B$700,$B64,ObservedDefoliations!$C$2:$C$700,$C64,ObservedDefoliations!$G$2:$G$700,$G64)</f>
        <v>47.5</v>
      </c>
      <c r="J64" s="12">
        <f>AVERAGEIFS(ObservedDefoliations!J$2:J$700,ObservedDefoliations!$A$2:$A$700,$A64,ObservedDefoliations!$B$2:$B$700,$B64,ObservedDefoliations!$C$2:$C$700,$C64,ObservedDefoliations!$G$2:$G$700,$G64)</f>
        <v>1903.3333333333333</v>
      </c>
      <c r="K64" s="12">
        <f>SUMIFS(ObservedDefoliations!J$2:J$700,ObservedDefoliations!$A$2:$A$700,$A64,ObservedDefoliations!$B$2:$B$700,$B64,ObservedDefoliations!$C$2:$C$700,$C64,ObservedDefoliations!$G$2:$G$700,$G64)</f>
        <v>11420</v>
      </c>
    </row>
    <row r="65" spans="1:11" x14ac:dyDescent="0.25">
      <c r="A65" t="s">
        <v>72</v>
      </c>
      <c r="B65" t="s">
        <v>71</v>
      </c>
      <c r="C65" t="s">
        <v>73</v>
      </c>
      <c r="D65" s="8">
        <v>3</v>
      </c>
      <c r="E65" s="10">
        <v>31198</v>
      </c>
      <c r="F65">
        <f t="shared" si="0"/>
        <v>151</v>
      </c>
      <c r="G65">
        <v>1985</v>
      </c>
      <c r="H65" s="2">
        <f>COUNTIFS(ObservedDefoliations!$A$2:$A$700,$A65,ObservedDefoliations!$B$2:$B$700,$B65,ObservedDefoliations!$C$2:$C$700,$C65,ObservedDefoliations!$G$2:$G$700,$G65)</f>
        <v>8</v>
      </c>
      <c r="I65" s="12">
        <f>AVERAGEIFS(ObservedDefoliations!$I$2:$I$700,ObservedDefoliations!$A$2:$A$700,$A65,ObservedDefoliations!$B$2:$B$700,$B65,ObservedDefoliations!$C$2:$C$700,$C65,ObservedDefoliations!$G$2:$G$700,$G65)</f>
        <v>56.75</v>
      </c>
      <c r="J65" s="12">
        <f>AVERAGEIFS(ObservedDefoliations!J$2:J$700,ObservedDefoliations!$A$2:$A$700,$A65,ObservedDefoliations!$B$2:$B$700,$B65,ObservedDefoliations!$C$2:$C$700,$C65,ObservedDefoliations!$G$2:$G$700,$G65)</f>
        <v>1619.3750000000002</v>
      </c>
      <c r="K65" s="12">
        <f>SUMIFS(ObservedDefoliations!J$2:J$700,ObservedDefoliations!$A$2:$A$700,$A65,ObservedDefoliations!$B$2:$B$700,$B65,ObservedDefoliations!$C$2:$C$700,$C65,ObservedDefoliations!$G$2:$G$700,$G65)</f>
        <v>12955.000000000002</v>
      </c>
    </row>
    <row r="66" spans="1:11" x14ac:dyDescent="0.25">
      <c r="A66" t="s">
        <v>72</v>
      </c>
      <c r="B66" t="s">
        <v>71</v>
      </c>
      <c r="C66" t="s">
        <v>73</v>
      </c>
      <c r="D66" s="8">
        <v>3</v>
      </c>
      <c r="E66" s="10">
        <v>31563</v>
      </c>
      <c r="F66">
        <f t="shared" si="0"/>
        <v>151</v>
      </c>
      <c r="G66">
        <v>1986</v>
      </c>
      <c r="H66" s="2">
        <f>COUNTIFS(ObservedDefoliations!$A$2:$A$700,$A66,ObservedDefoliations!$B$2:$B$700,$B66,ObservedDefoliations!$C$2:$C$700,$C66,ObservedDefoliations!$G$2:$G$700,$G66)</f>
        <v>9</v>
      </c>
      <c r="I66" s="12">
        <f>AVERAGEIFS(ObservedDefoliations!$I$2:$I$700,ObservedDefoliations!$A$2:$A$700,$A66,ObservedDefoliations!$B$2:$B$700,$B66,ObservedDefoliations!$C$2:$C$700,$C66,ObservedDefoliations!$G$2:$G$700,$G66)</f>
        <v>40.222222222222221</v>
      </c>
      <c r="J66" s="12">
        <f>AVERAGEIFS(ObservedDefoliations!J$2:J$700,ObservedDefoliations!$A$2:$A$700,$A66,ObservedDefoliations!$B$2:$B$700,$B66,ObservedDefoliations!$C$2:$C$700,$C66,ObservedDefoliations!$G$2:$G$700,$G66)</f>
        <v>1671.5555555555557</v>
      </c>
      <c r="K66" s="12">
        <f>SUMIFS(ObservedDefoliations!J$2:J$700,ObservedDefoliations!$A$2:$A$700,$A66,ObservedDefoliations!$B$2:$B$700,$B66,ObservedDefoliations!$C$2:$C$700,$C66,ObservedDefoliations!$G$2:$G$700,$G66)</f>
        <v>15044.000000000002</v>
      </c>
    </row>
    <row r="67" spans="1:11" x14ac:dyDescent="0.25">
      <c r="A67" t="s">
        <v>72</v>
      </c>
      <c r="B67" t="s">
        <v>71</v>
      </c>
      <c r="C67" t="s">
        <v>73</v>
      </c>
      <c r="D67" s="8">
        <v>3</v>
      </c>
      <c r="E67" s="10">
        <v>31928</v>
      </c>
      <c r="F67">
        <f t="shared" ref="F67:F83" si="1">E67-DATE(YEAR(E67),1,0)</f>
        <v>151</v>
      </c>
      <c r="G67">
        <v>1987</v>
      </c>
      <c r="H67" s="2">
        <f>COUNTIFS(ObservedDefoliations!$A$2:$A$700,$A67,ObservedDefoliations!$B$2:$B$700,$B67,ObservedDefoliations!$C$2:$C$700,$C67,ObservedDefoliations!$G$2:$G$700,$G67)</f>
        <v>7</v>
      </c>
      <c r="I67" s="12">
        <f>AVERAGEIFS(ObservedDefoliations!$I$2:$I$700,ObservedDefoliations!$A$2:$A$700,$A67,ObservedDefoliations!$B$2:$B$700,$B67,ObservedDefoliations!$C$2:$C$700,$C67,ObservedDefoliations!$G$2:$G$700,$G67)</f>
        <v>44.142857142857146</v>
      </c>
      <c r="J67" s="12">
        <f>AVERAGEIFS(ObservedDefoliations!J$2:J$700,ObservedDefoliations!$A$2:$A$700,$A67,ObservedDefoliations!$B$2:$B$700,$B67,ObservedDefoliations!$C$2:$C$700,$C67,ObservedDefoliations!$G$2:$G$700,$G67)</f>
        <v>1613.785714285714</v>
      </c>
      <c r="K67" s="12">
        <f>SUMIFS(ObservedDefoliations!J$2:J$700,ObservedDefoliations!$A$2:$A$700,$A67,ObservedDefoliations!$B$2:$B$700,$B67,ObservedDefoliations!$C$2:$C$700,$C67,ObservedDefoliations!$G$2:$G$700,$G67)</f>
        <v>11296.499999999998</v>
      </c>
    </row>
    <row r="68" spans="1:11" x14ac:dyDescent="0.25">
      <c r="A68" t="s">
        <v>72</v>
      </c>
      <c r="B68" t="s">
        <v>71</v>
      </c>
      <c r="C68" t="s">
        <v>73</v>
      </c>
      <c r="D68" s="8">
        <v>3</v>
      </c>
      <c r="E68" s="10">
        <v>32294</v>
      </c>
      <c r="F68">
        <f t="shared" si="1"/>
        <v>152</v>
      </c>
      <c r="G68">
        <v>1988</v>
      </c>
      <c r="H68" s="2">
        <f>COUNTIFS(ObservedDefoliations!$A$2:$A$700,$A68,ObservedDefoliations!$B$2:$B$700,$B68,ObservedDefoliations!$C$2:$C$700,$C68,ObservedDefoliations!$G$2:$G$700,$G68)</f>
        <v>8</v>
      </c>
      <c r="I68" s="12">
        <f>AVERAGEIFS(ObservedDefoliations!$I$2:$I$700,ObservedDefoliations!$A$2:$A$700,$A68,ObservedDefoliations!$B$2:$B$700,$B68,ObservedDefoliations!$C$2:$C$700,$C68,ObservedDefoliations!$G$2:$G$700,$G68)</f>
        <v>44.875</v>
      </c>
      <c r="J68" s="12">
        <f>AVERAGEIFS(ObservedDefoliations!J$2:J$700,ObservedDefoliations!$A$2:$A$700,$A68,ObservedDefoliations!$B$2:$B$700,$B68,ObservedDefoliations!$C$2:$C$700,$C68,ObservedDefoliations!$G$2:$G$700,$G68)</f>
        <v>1539.8625</v>
      </c>
      <c r="K68" s="12">
        <f>SUMIFS(ObservedDefoliations!J$2:J$700,ObservedDefoliations!$A$2:$A$700,$A68,ObservedDefoliations!$B$2:$B$700,$B68,ObservedDefoliations!$C$2:$C$700,$C68,ObservedDefoliations!$G$2:$G$700,$G68)</f>
        <v>12318.9</v>
      </c>
    </row>
    <row r="69" spans="1:11" x14ac:dyDescent="0.25">
      <c r="A69" t="s">
        <v>72</v>
      </c>
      <c r="B69" t="s">
        <v>71</v>
      </c>
      <c r="C69" t="s">
        <v>73</v>
      </c>
      <c r="D69" s="8">
        <v>3</v>
      </c>
      <c r="E69" s="10">
        <v>32659</v>
      </c>
      <c r="F69">
        <f t="shared" si="1"/>
        <v>151</v>
      </c>
      <c r="G69">
        <v>1989</v>
      </c>
      <c r="H69" s="2">
        <f>COUNTIFS(ObservedDefoliations!$A$2:$A$700,$A69,ObservedDefoliations!$B$2:$B$700,$B69,ObservedDefoliations!$C$2:$C$700,$C69,ObservedDefoliations!$G$2:$G$700,$G69)</f>
        <v>6</v>
      </c>
      <c r="I69" s="12">
        <f>AVERAGEIFS(ObservedDefoliations!$I$2:$I$700,ObservedDefoliations!$A$2:$A$700,$A69,ObservedDefoliations!$B$2:$B$700,$B69,ObservedDefoliations!$C$2:$C$700,$C69,ObservedDefoliations!$G$2:$G$700,$G69)</f>
        <v>54.5</v>
      </c>
      <c r="J69" s="12">
        <f>AVERAGEIFS(ObservedDefoliations!J$2:J$700,ObservedDefoliations!$A$2:$A$700,$A69,ObservedDefoliations!$B$2:$B$700,$B69,ObservedDefoliations!$C$2:$C$700,$C69,ObservedDefoliations!$G$2:$G$700,$G69)</f>
        <v>1518.6499999999999</v>
      </c>
      <c r="K69" s="12">
        <f>SUMIFS(ObservedDefoliations!J$2:J$700,ObservedDefoliations!$A$2:$A$700,$A69,ObservedDefoliations!$B$2:$B$700,$B69,ObservedDefoliations!$C$2:$C$700,$C69,ObservedDefoliations!$G$2:$G$700,$G69)</f>
        <v>9111.9</v>
      </c>
    </row>
    <row r="70" spans="1:11" x14ac:dyDescent="0.25">
      <c r="A70" t="s">
        <v>72</v>
      </c>
      <c r="B70" t="s">
        <v>71</v>
      </c>
      <c r="C70" t="s">
        <v>73</v>
      </c>
      <c r="D70" s="8">
        <v>3</v>
      </c>
      <c r="E70" s="10">
        <v>33024</v>
      </c>
      <c r="F70">
        <f t="shared" si="1"/>
        <v>151</v>
      </c>
      <c r="G70">
        <v>1990</v>
      </c>
      <c r="H70" s="2">
        <f>COUNTIFS(ObservedDefoliations!$A$2:$A$700,$A70,ObservedDefoliations!$B$2:$B$700,$B70,ObservedDefoliations!$C$2:$C$700,$C70,ObservedDefoliations!$G$2:$G$700,$G70)</f>
        <v>7</v>
      </c>
      <c r="I70" s="12">
        <f>AVERAGEIFS(ObservedDefoliations!$I$2:$I$700,ObservedDefoliations!$A$2:$A$700,$A70,ObservedDefoliations!$B$2:$B$700,$B70,ObservedDefoliations!$C$2:$C$700,$C70,ObservedDefoliations!$G$2:$G$700,$G70)</f>
        <v>66.285714285714292</v>
      </c>
      <c r="J70" s="12">
        <f>AVERAGEIFS(ObservedDefoliations!J$2:J$700,ObservedDefoliations!$A$2:$A$700,$A70,ObservedDefoliations!$B$2:$B$700,$B70,ObservedDefoliations!$C$2:$C$700,$C70,ObservedDefoliations!$G$2:$G$700,$G70)</f>
        <v>2294.514285714286</v>
      </c>
      <c r="K70" s="12">
        <f>SUMIFS(ObservedDefoliations!J$2:J$700,ObservedDefoliations!$A$2:$A$700,$A70,ObservedDefoliations!$B$2:$B$700,$B70,ObservedDefoliations!$C$2:$C$700,$C70,ObservedDefoliations!$G$2:$G$700,$G70)</f>
        <v>16061.6</v>
      </c>
    </row>
    <row r="71" spans="1:11" x14ac:dyDescent="0.25">
      <c r="A71" t="s">
        <v>72</v>
      </c>
      <c r="B71" t="s">
        <v>71</v>
      </c>
      <c r="C71" t="s">
        <v>73</v>
      </c>
      <c r="D71" s="8">
        <v>3</v>
      </c>
      <c r="E71" s="10">
        <v>33389</v>
      </c>
      <c r="F71">
        <f t="shared" si="1"/>
        <v>151</v>
      </c>
      <c r="G71">
        <v>1991</v>
      </c>
      <c r="H71" s="2">
        <f>COUNTIFS(ObservedDefoliations!$A$2:$A$700,$A71,ObservedDefoliations!$B$2:$B$700,$B71,ObservedDefoliations!$C$2:$C$700,$C71,ObservedDefoliations!$G$2:$G$700,$G71)</f>
        <v>6</v>
      </c>
      <c r="I71" s="12">
        <f>AVERAGEIFS(ObservedDefoliations!$I$2:$I$700,ObservedDefoliations!$A$2:$A$700,$A71,ObservedDefoliations!$B$2:$B$700,$B71,ObservedDefoliations!$C$2:$C$700,$C71,ObservedDefoliations!$G$2:$G$700,$G71)</f>
        <v>54.5</v>
      </c>
      <c r="J71" s="12">
        <f>AVERAGEIFS(ObservedDefoliations!J$2:J$700,ObservedDefoliations!$A$2:$A$700,$A71,ObservedDefoliations!$B$2:$B$700,$B71,ObservedDefoliations!$C$2:$C$700,$C71,ObservedDefoliations!$G$2:$G$700,$G71)</f>
        <v>2244.3833333333332</v>
      </c>
      <c r="K71" s="12">
        <f>SUMIFS(ObservedDefoliations!J$2:J$700,ObservedDefoliations!$A$2:$A$700,$A71,ObservedDefoliations!$B$2:$B$700,$B71,ObservedDefoliations!$C$2:$C$700,$C71,ObservedDefoliations!$G$2:$G$700,$G71)</f>
        <v>13466.3</v>
      </c>
    </row>
    <row r="72" spans="1:11" x14ac:dyDescent="0.25">
      <c r="A72" t="s">
        <v>72</v>
      </c>
      <c r="B72" t="s">
        <v>71</v>
      </c>
      <c r="C72" t="s">
        <v>73</v>
      </c>
      <c r="D72" s="8">
        <v>3</v>
      </c>
      <c r="E72" s="10">
        <v>33755</v>
      </c>
      <c r="F72">
        <f t="shared" si="1"/>
        <v>152</v>
      </c>
      <c r="G72">
        <v>1992</v>
      </c>
      <c r="H72" s="2">
        <f>COUNTIFS(ObservedDefoliations!$A$2:$A$700,$A72,ObservedDefoliations!$B$2:$B$700,$B72,ObservedDefoliations!$C$2:$C$700,$C72,ObservedDefoliations!$G$2:$G$700,$G72)</f>
        <v>7</v>
      </c>
      <c r="I72" s="12">
        <f>AVERAGEIFS(ObservedDefoliations!$I$2:$I$700,ObservedDefoliations!$A$2:$A$700,$A72,ObservedDefoliations!$B$2:$B$700,$B72,ObservedDefoliations!$C$2:$C$700,$C72,ObservedDefoliations!$G$2:$G$700,$G72)</f>
        <v>46.285714285714285</v>
      </c>
      <c r="J72" s="12">
        <f>AVERAGEIFS(ObservedDefoliations!J$2:J$700,ObservedDefoliations!$A$2:$A$700,$A72,ObservedDefoliations!$B$2:$B$700,$B72,ObservedDefoliations!$C$2:$C$700,$C72,ObservedDefoliations!$G$2:$G$700,$G72)</f>
        <v>1771.8</v>
      </c>
      <c r="K72" s="12">
        <f>SUMIFS(ObservedDefoliations!J$2:J$700,ObservedDefoliations!$A$2:$A$700,$A72,ObservedDefoliations!$B$2:$B$700,$B72,ObservedDefoliations!$C$2:$C$700,$C72,ObservedDefoliations!$G$2:$G$700,$G72)</f>
        <v>12402.6</v>
      </c>
    </row>
    <row r="73" spans="1:11" x14ac:dyDescent="0.25">
      <c r="A73" t="s">
        <v>72</v>
      </c>
      <c r="B73" t="s">
        <v>71</v>
      </c>
      <c r="C73" t="s">
        <v>73</v>
      </c>
      <c r="D73" s="8">
        <v>3</v>
      </c>
      <c r="E73" s="10">
        <v>34120</v>
      </c>
      <c r="F73">
        <f t="shared" si="1"/>
        <v>151</v>
      </c>
      <c r="G73">
        <v>1993</v>
      </c>
      <c r="H73" s="2">
        <f>COUNTIFS(ObservedDefoliations!$A$2:$A$700,$A73,ObservedDefoliations!$B$2:$B$700,$B73,ObservedDefoliations!$C$2:$C$700,$C73,ObservedDefoliations!$G$2:$G$700,$G73)</f>
        <v>7</v>
      </c>
      <c r="I73" s="12">
        <f>AVERAGEIFS(ObservedDefoliations!$I$2:$I$700,ObservedDefoliations!$A$2:$A$700,$A73,ObservedDefoliations!$B$2:$B$700,$B73,ObservedDefoliations!$C$2:$C$700,$C73,ObservedDefoliations!$G$2:$G$700,$G73)</f>
        <v>60.571428571428569</v>
      </c>
      <c r="J73" s="12">
        <f>AVERAGEIFS(ObservedDefoliations!J$2:J$700,ObservedDefoliations!$A$2:$A$700,$A73,ObservedDefoliations!$B$2:$B$700,$B73,ObservedDefoliations!$C$2:$C$700,$C73,ObservedDefoliations!$G$2:$G$700,$G73)</f>
        <v>1700.3857142857144</v>
      </c>
      <c r="K73" s="12">
        <f>SUMIFS(ObservedDefoliations!J$2:J$700,ObservedDefoliations!$A$2:$A$700,$A73,ObservedDefoliations!$B$2:$B$700,$B73,ObservedDefoliations!$C$2:$C$700,$C73,ObservedDefoliations!$G$2:$G$700,$G73)</f>
        <v>11902.7</v>
      </c>
    </row>
    <row r="74" spans="1:11" x14ac:dyDescent="0.25">
      <c r="A74" t="s">
        <v>72</v>
      </c>
      <c r="B74" t="s">
        <v>71</v>
      </c>
      <c r="C74" t="s">
        <v>73</v>
      </c>
      <c r="D74" s="8">
        <v>3</v>
      </c>
      <c r="E74" s="10">
        <v>34485</v>
      </c>
      <c r="F74">
        <f t="shared" si="1"/>
        <v>151</v>
      </c>
      <c r="G74">
        <v>1994</v>
      </c>
      <c r="H74" s="2">
        <f>COUNTIFS(ObservedDefoliations!$A$2:$A$700,$A74,ObservedDefoliations!$B$2:$B$700,$B74,ObservedDefoliations!$C$2:$C$700,$C74,ObservedDefoliations!$G$2:$G$700,$G74)</f>
        <v>7</v>
      </c>
      <c r="I74" s="12">
        <f>AVERAGEIFS(ObservedDefoliations!$I$2:$I$700,ObservedDefoliations!$A$2:$A$700,$A74,ObservedDefoliations!$B$2:$B$700,$B74,ObservedDefoliations!$C$2:$C$700,$C74,ObservedDefoliations!$G$2:$G$700,$G74)</f>
        <v>48.285714285714285</v>
      </c>
      <c r="J74" s="12">
        <f>AVERAGEIFS(ObservedDefoliations!J$2:J$700,ObservedDefoliations!$A$2:$A$700,$A74,ObservedDefoliations!$B$2:$B$700,$B74,ObservedDefoliations!$C$2:$C$700,$C74,ObservedDefoliations!$G$2:$G$700,$G74)</f>
        <v>1890.3</v>
      </c>
      <c r="K74" s="12">
        <f>SUMIFS(ObservedDefoliations!J$2:J$700,ObservedDefoliations!$A$2:$A$700,$A74,ObservedDefoliations!$B$2:$B$700,$B74,ObservedDefoliations!$C$2:$C$700,$C74,ObservedDefoliations!$G$2:$G$700,$G74)</f>
        <v>13232.1</v>
      </c>
    </row>
    <row r="75" spans="1:11" x14ac:dyDescent="0.25">
      <c r="A75" t="s">
        <v>72</v>
      </c>
      <c r="B75" t="s">
        <v>71</v>
      </c>
      <c r="C75" t="s">
        <v>73</v>
      </c>
      <c r="D75" s="8">
        <v>3</v>
      </c>
      <c r="E75" s="10">
        <v>34850</v>
      </c>
      <c r="F75">
        <f t="shared" si="1"/>
        <v>151</v>
      </c>
      <c r="G75">
        <v>1995</v>
      </c>
      <c r="H75" s="2">
        <f>COUNTIFS(ObservedDefoliations!$A$2:$A$700,$A75,ObservedDefoliations!$B$2:$B$700,$B75,ObservedDefoliations!$C$2:$C$700,$C75,ObservedDefoliations!$G$2:$G$700,$G75)</f>
        <v>6</v>
      </c>
      <c r="I75" s="12">
        <f>AVERAGEIFS(ObservedDefoliations!$I$2:$I$700,ObservedDefoliations!$A$2:$A$700,$A75,ObservedDefoliations!$B$2:$B$700,$B75,ObservedDefoliations!$C$2:$C$700,$C75,ObservedDefoliations!$G$2:$G$700,$G75)</f>
        <v>69</v>
      </c>
      <c r="J75" s="12">
        <f>AVERAGEIFS(ObservedDefoliations!J$2:J$700,ObservedDefoliations!$A$2:$A$700,$A75,ObservedDefoliations!$B$2:$B$700,$B75,ObservedDefoliations!$C$2:$C$700,$C75,ObservedDefoliations!$G$2:$G$700,$G75)</f>
        <v>2508.0166666666669</v>
      </c>
      <c r="K75" s="12">
        <f>SUMIFS(ObservedDefoliations!J$2:J$700,ObservedDefoliations!$A$2:$A$700,$A75,ObservedDefoliations!$B$2:$B$700,$B75,ObservedDefoliations!$C$2:$C$700,$C75,ObservedDefoliations!$G$2:$G$700,$G75)</f>
        <v>15048.1</v>
      </c>
    </row>
    <row r="76" spans="1:11" x14ac:dyDescent="0.25">
      <c r="A76" t="s">
        <v>72</v>
      </c>
      <c r="B76" t="s">
        <v>71</v>
      </c>
      <c r="C76" t="s">
        <v>73</v>
      </c>
      <c r="D76" s="8">
        <v>3</v>
      </c>
      <c r="E76" s="10">
        <v>35216</v>
      </c>
      <c r="F76">
        <f t="shared" si="1"/>
        <v>152</v>
      </c>
      <c r="G76">
        <v>1996</v>
      </c>
      <c r="H76" s="2">
        <f>COUNTIFS(ObservedDefoliations!$A$2:$A$700,$A76,ObservedDefoliations!$B$2:$B$700,$B76,ObservedDefoliations!$C$2:$C$700,$C76,ObservedDefoliations!$G$2:$G$700,$G76)</f>
        <v>7</v>
      </c>
      <c r="I76" s="12">
        <f>AVERAGEIFS(ObservedDefoliations!$I$2:$I$700,ObservedDefoliations!$A$2:$A$700,$A76,ObservedDefoliations!$B$2:$B$700,$B76,ObservedDefoliations!$C$2:$C$700,$C76,ObservedDefoliations!$G$2:$G$700,$G76)</f>
        <v>45.857142857142854</v>
      </c>
      <c r="J76" s="12">
        <f>AVERAGEIFS(ObservedDefoliations!J$2:J$700,ObservedDefoliations!$A$2:$A$700,$A76,ObservedDefoliations!$B$2:$B$700,$B76,ObservedDefoliations!$C$2:$C$700,$C76,ObservedDefoliations!$G$2:$G$700,$G76)</f>
        <v>1927.742857142857</v>
      </c>
      <c r="K76" s="12">
        <f>SUMIFS(ObservedDefoliations!J$2:J$700,ObservedDefoliations!$A$2:$A$700,$A76,ObservedDefoliations!$B$2:$B$700,$B76,ObservedDefoliations!$C$2:$C$700,$C76,ObservedDefoliations!$G$2:$G$700,$G76)</f>
        <v>13494.199999999999</v>
      </c>
    </row>
    <row r="77" spans="1:11" x14ac:dyDescent="0.25">
      <c r="A77" t="s">
        <v>72</v>
      </c>
      <c r="B77" t="s">
        <v>71</v>
      </c>
      <c r="C77" t="s">
        <v>73</v>
      </c>
      <c r="D77" s="8">
        <v>3</v>
      </c>
      <c r="E77" s="10">
        <v>35581</v>
      </c>
      <c r="F77">
        <f t="shared" si="1"/>
        <v>151</v>
      </c>
      <c r="G77">
        <v>1997</v>
      </c>
      <c r="H77" s="2">
        <f>COUNTIFS(ObservedDefoliations!$A$2:$A$700,$A77,ObservedDefoliations!$B$2:$B$700,$B77,ObservedDefoliations!$C$2:$C$700,$C77,ObservedDefoliations!$G$2:$G$700,$G77)</f>
        <v>9</v>
      </c>
      <c r="I77" s="12">
        <f>AVERAGEIFS(ObservedDefoliations!$I$2:$I$700,ObservedDefoliations!$A$2:$A$700,$A77,ObservedDefoliations!$B$2:$B$700,$B77,ObservedDefoliations!$C$2:$C$700,$C77,ObservedDefoliations!$G$2:$G$700,$G77)</f>
        <v>43.666666666666664</v>
      </c>
      <c r="J77" s="12">
        <f>AVERAGEIFS(ObservedDefoliations!J$2:J$700,ObservedDefoliations!$A$2:$A$700,$A77,ObservedDefoliations!$B$2:$B$700,$B77,ObservedDefoliations!$C$2:$C$700,$C77,ObservedDefoliations!$G$2:$G$700,$G77)</f>
        <v>1476.5777777777776</v>
      </c>
      <c r="K77" s="12">
        <f>SUMIFS(ObservedDefoliations!J$2:J$700,ObservedDefoliations!$A$2:$A$700,$A77,ObservedDefoliations!$B$2:$B$700,$B77,ObservedDefoliations!$C$2:$C$700,$C77,ObservedDefoliations!$G$2:$G$700,$G77)</f>
        <v>13289.199999999999</v>
      </c>
    </row>
    <row r="78" spans="1:11" x14ac:dyDescent="0.25">
      <c r="A78" t="s">
        <v>72</v>
      </c>
      <c r="B78" t="s">
        <v>71</v>
      </c>
      <c r="C78" t="s">
        <v>73</v>
      </c>
      <c r="D78" s="8">
        <v>3</v>
      </c>
      <c r="E78" s="10">
        <v>35946</v>
      </c>
      <c r="F78">
        <f t="shared" si="1"/>
        <v>151</v>
      </c>
      <c r="G78">
        <v>1998</v>
      </c>
      <c r="H78" s="2">
        <f>COUNTIFS(ObservedDefoliations!$A$2:$A$700,$A78,ObservedDefoliations!$B$2:$B$700,$B78,ObservedDefoliations!$C$2:$C$700,$C78,ObservedDefoliations!$G$2:$G$700,$G78)</f>
        <v>6</v>
      </c>
      <c r="I78" s="12">
        <f>AVERAGEIFS(ObservedDefoliations!$I$2:$I$700,ObservedDefoliations!$A$2:$A$700,$A78,ObservedDefoliations!$B$2:$B$700,$B78,ObservedDefoliations!$C$2:$C$700,$C78,ObservedDefoliations!$G$2:$G$700,$G78)</f>
        <v>51</v>
      </c>
      <c r="J78" s="12">
        <f>AVERAGEIFS(ObservedDefoliations!J$2:J$700,ObservedDefoliations!$A$2:$A$700,$A78,ObservedDefoliations!$B$2:$B$700,$B78,ObservedDefoliations!$C$2:$C$700,$C78,ObservedDefoliations!$G$2:$G$700,$G78)</f>
        <v>1850.3000000000002</v>
      </c>
      <c r="K78" s="12">
        <f>SUMIFS(ObservedDefoliations!J$2:J$700,ObservedDefoliations!$A$2:$A$700,$A78,ObservedDefoliations!$B$2:$B$700,$B78,ObservedDefoliations!$C$2:$C$700,$C78,ObservedDefoliations!$G$2:$G$700,$G78)</f>
        <v>11101.800000000001</v>
      </c>
    </row>
    <row r="79" spans="1:11" x14ac:dyDescent="0.25">
      <c r="A79" t="s">
        <v>72</v>
      </c>
      <c r="B79" t="s">
        <v>71</v>
      </c>
      <c r="C79" t="s">
        <v>73</v>
      </c>
      <c r="D79" s="8">
        <v>3</v>
      </c>
      <c r="E79" s="10">
        <v>36311</v>
      </c>
      <c r="F79">
        <f t="shared" si="1"/>
        <v>151</v>
      </c>
      <c r="G79">
        <v>1999</v>
      </c>
      <c r="H79" s="2">
        <f>COUNTIFS(ObservedDefoliations!$A$2:$A$700,$A79,ObservedDefoliations!$B$2:$B$700,$B79,ObservedDefoliations!$C$2:$C$700,$C79,ObservedDefoliations!$G$2:$G$700,$G79)</f>
        <v>6</v>
      </c>
      <c r="I79" s="12">
        <f>AVERAGEIFS(ObservedDefoliations!$I$2:$I$700,ObservedDefoliations!$A$2:$A$700,$A79,ObservedDefoliations!$B$2:$B$700,$B79,ObservedDefoliations!$C$2:$C$700,$C79,ObservedDefoliations!$G$2:$G$700,$G79)</f>
        <v>66.666666666666671</v>
      </c>
      <c r="J79" s="12">
        <f>AVERAGEIFS(ObservedDefoliations!J$2:J$700,ObservedDefoliations!$A$2:$A$700,$A79,ObservedDefoliations!$B$2:$B$700,$B79,ObservedDefoliations!$C$2:$C$700,$C79,ObservedDefoliations!$G$2:$G$700,$G79)</f>
        <v>2447.2166666666667</v>
      </c>
      <c r="K79" s="12">
        <f>SUMIFS(ObservedDefoliations!J$2:J$700,ObservedDefoliations!$A$2:$A$700,$A79,ObservedDefoliations!$B$2:$B$700,$B79,ObservedDefoliations!$C$2:$C$700,$C79,ObservedDefoliations!$G$2:$G$700,$G79)</f>
        <v>14683.3</v>
      </c>
    </row>
    <row r="80" spans="1:11" x14ac:dyDescent="0.25">
      <c r="A80" t="s">
        <v>72</v>
      </c>
      <c r="B80" t="s">
        <v>71</v>
      </c>
      <c r="C80" t="s">
        <v>73</v>
      </c>
      <c r="D80" s="8">
        <v>3</v>
      </c>
      <c r="E80" s="10">
        <v>36677</v>
      </c>
      <c r="F80">
        <f t="shared" si="1"/>
        <v>152</v>
      </c>
      <c r="G80">
        <v>2000</v>
      </c>
      <c r="H80" s="2">
        <f>COUNTIFS(ObservedDefoliations!$A$2:$A$700,$A80,ObservedDefoliations!$B$2:$B$700,$B80,ObservedDefoliations!$C$2:$C$700,$C80,ObservedDefoliations!$G$2:$G$700,$G80)</f>
        <v>8</v>
      </c>
      <c r="I80" s="12">
        <f>AVERAGEIFS(ObservedDefoliations!$I$2:$I$700,ObservedDefoliations!$A$2:$A$700,$A80,ObservedDefoliations!$B$2:$B$700,$B80,ObservedDefoliations!$C$2:$C$700,$C80,ObservedDefoliations!$G$2:$G$700,$G80)</f>
        <v>45.625</v>
      </c>
      <c r="J80" s="12">
        <f>AVERAGEIFS(ObservedDefoliations!J$2:J$700,ObservedDefoliations!$A$2:$A$700,$A80,ObservedDefoliations!$B$2:$B$700,$B80,ObservedDefoliations!$C$2:$C$700,$C80,ObservedDefoliations!$G$2:$G$700,$G80)</f>
        <v>1562.7750000000001</v>
      </c>
      <c r="K80" s="12">
        <f>SUMIFS(ObservedDefoliations!J$2:J$700,ObservedDefoliations!$A$2:$A$700,$A80,ObservedDefoliations!$B$2:$B$700,$B80,ObservedDefoliations!$C$2:$C$700,$C80,ObservedDefoliations!$G$2:$G$700,$G80)</f>
        <v>12502.2</v>
      </c>
    </row>
    <row r="81" spans="1:11" x14ac:dyDescent="0.25">
      <c r="A81" t="s">
        <v>72</v>
      </c>
      <c r="B81" t="s">
        <v>71</v>
      </c>
      <c r="C81" t="s">
        <v>73</v>
      </c>
      <c r="D81" s="8">
        <v>3</v>
      </c>
      <c r="E81" s="10">
        <v>37042</v>
      </c>
      <c r="F81">
        <f t="shared" si="1"/>
        <v>151</v>
      </c>
      <c r="G81">
        <v>2001</v>
      </c>
      <c r="H81" s="2">
        <f>COUNTIFS(ObservedDefoliations!$A$2:$A$700,$A81,ObservedDefoliations!$B$2:$B$700,$B81,ObservedDefoliations!$C$2:$C$700,$C81,ObservedDefoliations!$G$2:$G$700,$G81)</f>
        <v>8</v>
      </c>
      <c r="I81" s="12">
        <f>AVERAGEIFS(ObservedDefoliations!$I$2:$I$700,ObservedDefoliations!$A$2:$A$700,$A81,ObservedDefoliations!$B$2:$B$700,$B81,ObservedDefoliations!$C$2:$C$700,$C81,ObservedDefoliations!$G$2:$G$700,$G81)</f>
        <v>49.875</v>
      </c>
      <c r="J81" s="12">
        <f>AVERAGEIFS(ObservedDefoliations!J$2:J$700,ObservedDefoliations!$A$2:$A$700,$A81,ObservedDefoliations!$B$2:$B$700,$B81,ObservedDefoliations!$C$2:$C$700,$C81,ObservedDefoliations!$G$2:$G$700,$G81)</f>
        <v>1615.0124999999998</v>
      </c>
      <c r="K81" s="12">
        <f>SUMIFS(ObservedDefoliations!J$2:J$700,ObservedDefoliations!$A$2:$A$700,$A81,ObservedDefoliations!$B$2:$B$700,$B81,ObservedDefoliations!$C$2:$C$700,$C81,ObservedDefoliations!$G$2:$G$700,$G81)</f>
        <v>12920.099999999999</v>
      </c>
    </row>
    <row r="82" spans="1:11" x14ac:dyDescent="0.25">
      <c r="A82" t="s">
        <v>72</v>
      </c>
      <c r="B82" t="s">
        <v>71</v>
      </c>
      <c r="C82" t="s">
        <v>73</v>
      </c>
      <c r="D82" s="8">
        <v>3</v>
      </c>
      <c r="E82" s="10">
        <v>37407</v>
      </c>
      <c r="F82">
        <f t="shared" si="1"/>
        <v>151</v>
      </c>
      <c r="G82">
        <v>2002</v>
      </c>
      <c r="H82" s="2">
        <f>COUNTIFS(ObservedDefoliations!$A$2:$A$700,$A82,ObservedDefoliations!$B$2:$B$700,$B82,ObservedDefoliations!$C$2:$C$700,$C82,ObservedDefoliations!$G$2:$G$700,$G82)</f>
        <v>7</v>
      </c>
      <c r="I82" s="12">
        <f>AVERAGEIFS(ObservedDefoliations!$I$2:$I$700,ObservedDefoliations!$A$2:$A$700,$A82,ObservedDefoliations!$B$2:$B$700,$B82,ObservedDefoliations!$C$2:$C$700,$C82,ObservedDefoliations!$G$2:$G$700,$G82)</f>
        <v>52.571428571428569</v>
      </c>
      <c r="J82" s="12">
        <f>AVERAGEIFS(ObservedDefoliations!J$2:J$700,ObservedDefoliations!$A$2:$A$700,$A82,ObservedDefoliations!$B$2:$B$700,$B82,ObservedDefoliations!$C$2:$C$700,$C82,ObservedDefoliations!$G$2:$G$700,$G82)</f>
        <v>1702.2714285714285</v>
      </c>
      <c r="K82" s="12">
        <f>SUMIFS(ObservedDefoliations!J$2:J$700,ObservedDefoliations!$A$2:$A$700,$A82,ObservedDefoliations!$B$2:$B$700,$B82,ObservedDefoliations!$C$2:$C$700,$C82,ObservedDefoliations!$G$2:$G$700,$G82)</f>
        <v>11915.9</v>
      </c>
    </row>
    <row r="83" spans="1:11" x14ac:dyDescent="0.25">
      <c r="A83" t="s">
        <v>72</v>
      </c>
      <c r="B83" t="s">
        <v>71</v>
      </c>
      <c r="C83" t="s">
        <v>73</v>
      </c>
      <c r="D83" s="8">
        <v>3</v>
      </c>
      <c r="E83" s="10">
        <v>37772</v>
      </c>
      <c r="F83">
        <f t="shared" si="1"/>
        <v>151</v>
      </c>
      <c r="G83">
        <v>2003</v>
      </c>
      <c r="H83" s="2">
        <f>COUNTIFS(ObservedDefoliations!$A$2:$A$700,$A83,ObservedDefoliations!$B$2:$B$700,$B83,ObservedDefoliations!$C$2:$C$700,$C83,ObservedDefoliations!$G$2:$G$700,$G83)</f>
        <v>6</v>
      </c>
      <c r="I83" s="12">
        <f>AVERAGEIFS(ObservedDefoliations!$I$2:$I$700,ObservedDefoliations!$A$2:$A$700,$A83,ObservedDefoliations!$B$2:$B$700,$B83,ObservedDefoliations!$C$2:$C$700,$C83,ObservedDefoliations!$G$2:$G$700,$G83)</f>
        <v>52.833333333333336</v>
      </c>
      <c r="J83" s="12">
        <f>AVERAGEIFS(ObservedDefoliations!J$2:J$700,ObservedDefoliations!$A$2:$A$700,$A83,ObservedDefoliations!$B$2:$B$700,$B83,ObservedDefoliations!$C$2:$C$700,$C83,ObservedDefoliations!$G$2:$G$700,$G83)</f>
        <v>1839.8499999999997</v>
      </c>
      <c r="K83" s="12">
        <f>SUMIFS(ObservedDefoliations!J$2:J$700,ObservedDefoliations!$A$2:$A$700,$A83,ObservedDefoliations!$B$2:$B$700,$B83,ObservedDefoliations!$C$2:$C$700,$C83,ObservedDefoliations!$G$2:$G$700,$G83)</f>
        <v>11039.099999999999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4951"/>
  <sheetViews>
    <sheetView zoomScale="85" zoomScaleNormal="85" workbookViewId="0">
      <pane xSplit="6" ySplit="1" topLeftCell="G2" activePane="bottomRight" state="frozen"/>
      <selection activeCell="C4939" sqref="C4939"/>
      <selection pane="topRight" activeCell="C4939" sqref="C4939"/>
      <selection pane="bottomLeft" activeCell="C4939" sqref="C4939"/>
      <selection pane="bottomRight" activeCell="G2" sqref="G2"/>
    </sheetView>
  </sheetViews>
  <sheetFormatPr defaultRowHeight="15" x14ac:dyDescent="0.25"/>
  <cols>
    <col min="1" max="1" width="32" customWidth="1"/>
    <col min="2" max="2" width="6.7109375" customWidth="1"/>
    <col min="3" max="3" width="12.28515625" bestFit="1" customWidth="1"/>
    <col min="4" max="4" width="10.5703125" bestFit="1" customWidth="1"/>
    <col min="5" max="5" width="4.42578125" bestFit="1" customWidth="1"/>
    <col min="6" max="6" width="6.42578125" bestFit="1" customWidth="1"/>
    <col min="7" max="7" width="14.140625" bestFit="1" customWidth="1"/>
    <col min="8" max="8" width="10.140625" customWidth="1"/>
    <col min="9" max="9" width="17.42578125" bestFit="1" customWidth="1"/>
    <col min="10" max="11" width="11.42578125" customWidth="1"/>
    <col min="12" max="12" width="20.42578125" customWidth="1"/>
    <col min="13" max="13" width="16.85546875" bestFit="1" customWidth="1"/>
    <col min="14" max="14" width="17.42578125" customWidth="1"/>
    <col min="15" max="15" width="12.7109375" customWidth="1"/>
    <col min="16" max="16" width="17.42578125" bestFit="1" customWidth="1"/>
    <col min="17" max="20" width="9.140625" customWidth="1"/>
    <col min="21" max="21" width="12.42578125" customWidth="1"/>
    <col min="23" max="26" width="9.140625" customWidth="1"/>
    <col min="28" max="28" width="14.28515625" bestFit="1" customWidth="1"/>
    <col min="29" max="29" width="9.42578125" customWidth="1"/>
    <col min="30" max="33" width="9.140625" customWidth="1"/>
    <col min="34" max="34" width="11.85546875" bestFit="1" customWidth="1"/>
    <col min="35" max="35" width="11" customWidth="1"/>
  </cols>
  <sheetData>
    <row r="1" spans="1:36" x14ac:dyDescent="0.25">
      <c r="A1" s="22" t="s">
        <v>1</v>
      </c>
      <c r="B1" s="22" t="s">
        <v>154</v>
      </c>
      <c r="C1" s="22" t="s">
        <v>153</v>
      </c>
      <c r="D1" s="21" t="s">
        <v>0</v>
      </c>
      <c r="E1" s="21" t="s">
        <v>152</v>
      </c>
      <c r="F1" s="20" t="s">
        <v>151</v>
      </c>
      <c r="G1" s="15" t="s">
        <v>150</v>
      </c>
      <c r="H1" s="15" t="s">
        <v>9</v>
      </c>
      <c r="I1" s="15" t="s">
        <v>149</v>
      </c>
      <c r="J1" s="15" t="s">
        <v>148</v>
      </c>
      <c r="K1" s="17" t="s">
        <v>147</v>
      </c>
      <c r="L1" s="17" t="s">
        <v>146</v>
      </c>
      <c r="M1" s="16" t="s">
        <v>145</v>
      </c>
      <c r="N1" s="17" t="s">
        <v>144</v>
      </c>
      <c r="O1" s="16" t="s">
        <v>65</v>
      </c>
      <c r="P1" s="16" t="s">
        <v>66</v>
      </c>
      <c r="Q1" s="17" t="s">
        <v>143</v>
      </c>
      <c r="R1" s="17" t="s">
        <v>142</v>
      </c>
      <c r="S1" s="17" t="s">
        <v>141</v>
      </c>
      <c r="T1" s="17" t="s">
        <v>140</v>
      </c>
      <c r="U1" s="16" t="s">
        <v>139</v>
      </c>
      <c r="V1" s="19" t="s">
        <v>138</v>
      </c>
      <c r="W1" s="19" t="s">
        <v>137</v>
      </c>
      <c r="X1" s="19" t="s">
        <v>136</v>
      </c>
      <c r="Y1" s="19" t="s">
        <v>135</v>
      </c>
      <c r="Z1" s="19" t="s">
        <v>134</v>
      </c>
      <c r="AA1" s="19" t="s">
        <v>133</v>
      </c>
      <c r="AB1" s="19" t="s">
        <v>132</v>
      </c>
      <c r="AC1" s="16" t="s">
        <v>131</v>
      </c>
      <c r="AD1" s="18" t="s">
        <v>130</v>
      </c>
      <c r="AE1" s="18" t="s">
        <v>129</v>
      </c>
      <c r="AF1" s="17" t="s">
        <v>128</v>
      </c>
      <c r="AG1" s="17" t="s">
        <v>127</v>
      </c>
      <c r="AH1" s="16" t="s">
        <v>126</v>
      </c>
      <c r="AI1" s="16" t="s">
        <v>125</v>
      </c>
      <c r="AJ1" s="15" t="s">
        <v>124</v>
      </c>
    </row>
    <row r="2" spans="1:36" x14ac:dyDescent="0.25">
      <c r="A2" s="14" t="s">
        <v>118</v>
      </c>
      <c r="B2" t="s">
        <v>98</v>
      </c>
      <c r="C2" t="s">
        <v>106</v>
      </c>
      <c r="D2" s="13">
        <v>41935</v>
      </c>
      <c r="E2">
        <v>1</v>
      </c>
      <c r="F2">
        <v>0</v>
      </c>
      <c r="G2" s="2" t="s">
        <v>89</v>
      </c>
      <c r="H2" s="2" t="s">
        <v>11</v>
      </c>
      <c r="I2">
        <v>1</v>
      </c>
      <c r="J2" s="2" t="s">
        <v>77</v>
      </c>
      <c r="K2" s="2">
        <v>0</v>
      </c>
      <c r="L2" s="2"/>
      <c r="M2" s="2" t="str">
        <f t="shared" ref="M2:M65" si="0">IF(ISNUMBER(L2),L2/10,"")</f>
        <v/>
      </c>
      <c r="N2">
        <v>2178.8822771464129</v>
      </c>
      <c r="O2" s="2">
        <f t="shared" ref="O2:O65" si="1">IF(ISNUMBER(N2),N2/10,"")</f>
        <v>217.88822771464129</v>
      </c>
      <c r="P2" s="2">
        <f>IF(ISNUMBER(O2),SUMIFS(O$1:$O2,A$1:$A2,A2,C$1:$C2,C2,G$1:$G2,G2,E$1:$E2,E2),"")</f>
        <v>217.88822771464129</v>
      </c>
      <c r="U2" t="str">
        <f t="shared" ref="U2:U65" si="2">IF(ISNUMBER(R2),R2/100,"")</f>
        <v/>
      </c>
      <c r="V2">
        <v>19.739851951599121</v>
      </c>
      <c r="W2">
        <v>13.138708591461182</v>
      </c>
      <c r="X2">
        <v>75.190196990966797</v>
      </c>
      <c r="Y2">
        <v>26.306177139282227</v>
      </c>
      <c r="Z2">
        <v>87.529396057128906</v>
      </c>
      <c r="AA2">
        <v>24.376531600952148</v>
      </c>
      <c r="AB2">
        <v>3.9002450561523433E-2</v>
      </c>
      <c r="AC2" s="2">
        <f t="shared" ref="AC2:AC65" si="3">IF(ISNUMBER(AB2),AB2,"")</f>
        <v>3.9002450561523433E-2</v>
      </c>
      <c r="AD2">
        <v>12.030431518554687</v>
      </c>
      <c r="AE2">
        <v>19.798497614455385</v>
      </c>
      <c r="AH2" s="2">
        <f t="shared" ref="AH2:AH65" si="4">IF(AND(ISNUMBER(AB2),ISNUMBER(O2)),ROUND(O2*AB2,3),"")</f>
        <v>8.4979999999999993</v>
      </c>
      <c r="AI2" s="2">
        <f>IF(ISNUMBER(AH2),SUMIFS($AH$1:AH2,$A$1:A2,A2,C$1:$C2,C2,$G$1:G2,G2,$E$1:E2,E2),"")</f>
        <v>8.4979999999999993</v>
      </c>
      <c r="AJ2">
        <f t="shared" ref="AJ2:AJ65" si="5">COUNT(K2:AI2)</f>
        <v>16</v>
      </c>
    </row>
    <row r="3" spans="1:36" x14ac:dyDescent="0.25">
      <c r="A3" s="14" t="s">
        <v>117</v>
      </c>
      <c r="B3" t="s">
        <v>98</v>
      </c>
      <c r="C3" t="s">
        <v>106</v>
      </c>
      <c r="D3" s="13">
        <v>41935</v>
      </c>
      <c r="E3">
        <v>1</v>
      </c>
      <c r="F3">
        <v>50</v>
      </c>
      <c r="G3" s="2" t="s">
        <v>89</v>
      </c>
      <c r="H3" s="2" t="s">
        <v>11</v>
      </c>
      <c r="I3">
        <v>1</v>
      </c>
      <c r="J3" s="2" t="s">
        <v>77</v>
      </c>
      <c r="K3" s="2">
        <v>45</v>
      </c>
      <c r="L3" s="2"/>
      <c r="M3" s="2" t="str">
        <f t="shared" si="0"/>
        <v/>
      </c>
      <c r="N3">
        <v>2200.2351413480269</v>
      </c>
      <c r="O3" s="2">
        <f t="shared" si="1"/>
        <v>220.0235141348027</v>
      </c>
      <c r="P3" s="2">
        <f>IF(ISNUMBER(O3),SUMIFS(O$1:$O3,A$1:$A3,A3,C$1:$C3,C3,G$1:$G3,G3,E$1:$E3,E3),"")</f>
        <v>220.0235141348027</v>
      </c>
      <c r="U3" t="str">
        <f t="shared" si="2"/>
        <v/>
      </c>
      <c r="V3">
        <v>19.165732383728027</v>
      </c>
      <c r="W3">
        <v>14.484433174133301</v>
      </c>
      <c r="X3">
        <v>77.041465759277344</v>
      </c>
      <c r="Y3">
        <v>25.048759460449219</v>
      </c>
      <c r="Z3">
        <v>89.065753936767578</v>
      </c>
      <c r="AA3">
        <v>25.008218765258789</v>
      </c>
      <c r="AB3">
        <v>4.0013150024414058E-2</v>
      </c>
      <c r="AC3" s="2">
        <f t="shared" si="3"/>
        <v>4.0013150024414058E-2</v>
      </c>
      <c r="AD3">
        <v>12.326634521484376</v>
      </c>
      <c r="AE3">
        <v>23.000245670065102</v>
      </c>
      <c r="AH3" s="2">
        <f t="shared" si="4"/>
        <v>8.8040000000000003</v>
      </c>
      <c r="AI3" s="2">
        <f>IF(ISNUMBER(AH3),SUMIFS($AH$1:AH3,$A$1:A3,A3,C$1:$C3,C3,$G$1:G3,G3,$E$1:E3,E3),"")</f>
        <v>8.8040000000000003</v>
      </c>
      <c r="AJ3">
        <f t="shared" si="5"/>
        <v>16</v>
      </c>
    </row>
    <row r="4" spans="1:36" x14ac:dyDescent="0.25">
      <c r="A4" s="14" t="s">
        <v>116</v>
      </c>
      <c r="B4" t="s">
        <v>98</v>
      </c>
      <c r="C4" t="s">
        <v>106</v>
      </c>
      <c r="D4" s="13">
        <v>41935</v>
      </c>
      <c r="E4">
        <v>1</v>
      </c>
      <c r="F4">
        <v>100</v>
      </c>
      <c r="G4" s="2" t="s">
        <v>89</v>
      </c>
      <c r="H4" s="2" t="s">
        <v>11</v>
      </c>
      <c r="I4">
        <v>1</v>
      </c>
      <c r="J4" s="2" t="s">
        <v>77</v>
      </c>
      <c r="K4" s="2">
        <v>78</v>
      </c>
      <c r="L4" s="2"/>
      <c r="M4" s="2" t="str">
        <f t="shared" si="0"/>
        <v/>
      </c>
      <c r="N4">
        <v>2790.4172274562584</v>
      </c>
      <c r="O4" s="2">
        <f t="shared" si="1"/>
        <v>279.04172274562586</v>
      </c>
      <c r="P4" s="2">
        <f>IF(ISNUMBER(O4),SUMIFS(O$1:$O4,A$1:$A4,A4,C$1:$C4,C4,G$1:$G4,G4,E$1:$E4,E4),"")</f>
        <v>279.04172274562586</v>
      </c>
      <c r="U4" t="str">
        <f t="shared" si="2"/>
        <v/>
      </c>
      <c r="V4">
        <v>18.411831855773926</v>
      </c>
      <c r="W4">
        <v>14.453084945678711</v>
      </c>
      <c r="X4">
        <v>79.648551940917969</v>
      </c>
      <c r="Y4">
        <v>24.686691284179688</v>
      </c>
      <c r="Z4">
        <v>89.387302398681641</v>
      </c>
      <c r="AA4">
        <v>26.222233772277832</v>
      </c>
      <c r="AB4">
        <v>4.1955574035644531E-2</v>
      </c>
      <c r="AC4" s="2">
        <f t="shared" si="3"/>
        <v>4.1955574035644531E-2</v>
      </c>
      <c r="AD4">
        <v>12.743768310546875</v>
      </c>
      <c r="AE4">
        <v>21.403768506056526</v>
      </c>
      <c r="AH4" s="2">
        <f t="shared" si="4"/>
        <v>11.707000000000001</v>
      </c>
      <c r="AI4" s="2">
        <f>IF(ISNUMBER(AH4),SUMIFS($AH$1:AH4,$A$1:A4,A4,C$1:$C4,C4,$G$1:G4,G4,$E$1:E4,E4),"")</f>
        <v>11.707000000000001</v>
      </c>
      <c r="AJ4">
        <f t="shared" si="5"/>
        <v>16</v>
      </c>
    </row>
    <row r="5" spans="1:36" x14ac:dyDescent="0.25">
      <c r="A5" s="14" t="s">
        <v>115</v>
      </c>
      <c r="B5" t="s">
        <v>98</v>
      </c>
      <c r="C5" t="s">
        <v>106</v>
      </c>
      <c r="D5" s="13">
        <v>41935</v>
      </c>
      <c r="E5">
        <v>1</v>
      </c>
      <c r="F5">
        <v>200</v>
      </c>
      <c r="G5" s="2" t="s">
        <v>89</v>
      </c>
      <c r="H5" s="2" t="s">
        <v>11</v>
      </c>
      <c r="I5">
        <v>1</v>
      </c>
      <c r="J5" s="2" t="s">
        <v>77</v>
      </c>
      <c r="K5" s="2">
        <v>156</v>
      </c>
      <c r="L5" s="2"/>
      <c r="M5" s="2" t="str">
        <f t="shared" si="0"/>
        <v/>
      </c>
      <c r="N5">
        <v>2287.3347314121806</v>
      </c>
      <c r="O5" s="2">
        <f t="shared" si="1"/>
        <v>228.73347314121807</v>
      </c>
      <c r="P5" s="2">
        <f>IF(ISNUMBER(O5),SUMIFS(O$1:$O5,A$1:$A5,A5,C$1:$C5,C5,G$1:$G5,G5,E$1:$E5,E5),"")</f>
        <v>228.73347314121807</v>
      </c>
      <c r="U5" t="str">
        <f t="shared" si="2"/>
        <v/>
      </c>
      <c r="V5">
        <v>19.089676856994629</v>
      </c>
      <c r="W5">
        <v>12.664885520935059</v>
      </c>
      <c r="X5">
        <v>77.250782012939453</v>
      </c>
      <c r="Y5">
        <v>27.113443374633789</v>
      </c>
      <c r="Z5">
        <v>87.804222106933594</v>
      </c>
      <c r="AA5">
        <v>24.583625793457031</v>
      </c>
      <c r="AB5">
        <v>3.9333801269531253E-2</v>
      </c>
      <c r="AC5" s="2">
        <f t="shared" si="3"/>
        <v>3.9333801269531253E-2</v>
      </c>
      <c r="AD5">
        <v>12.360125122070313</v>
      </c>
      <c r="AE5">
        <v>21.274914578587701</v>
      </c>
      <c r="AH5" s="2">
        <f t="shared" si="4"/>
        <v>8.9969999999999999</v>
      </c>
      <c r="AI5" s="2">
        <f>IF(ISNUMBER(AH5),SUMIFS($AH$1:AH5,$A$1:A5,A5,C$1:$C5,C5,$G$1:G5,G5,$E$1:E5,E5),"")</f>
        <v>8.9969999999999999</v>
      </c>
      <c r="AJ5">
        <f t="shared" si="5"/>
        <v>16</v>
      </c>
    </row>
    <row r="6" spans="1:36" x14ac:dyDescent="0.25">
      <c r="A6" s="14" t="s">
        <v>114</v>
      </c>
      <c r="B6" t="s">
        <v>98</v>
      </c>
      <c r="C6" t="s">
        <v>106</v>
      </c>
      <c r="D6" s="13">
        <v>41935</v>
      </c>
      <c r="E6">
        <v>1</v>
      </c>
      <c r="F6">
        <v>350</v>
      </c>
      <c r="G6" s="2" t="s">
        <v>89</v>
      </c>
      <c r="H6" s="2" t="s">
        <v>11</v>
      </c>
      <c r="I6">
        <v>1</v>
      </c>
      <c r="J6" s="2" t="s">
        <v>77</v>
      </c>
      <c r="K6" s="2">
        <v>272</v>
      </c>
      <c r="L6" s="2"/>
      <c r="M6" s="2" t="str">
        <f t="shared" si="0"/>
        <v/>
      </c>
      <c r="N6">
        <v>2765.0212979203211</v>
      </c>
      <c r="O6" s="2">
        <f t="shared" si="1"/>
        <v>276.50212979203212</v>
      </c>
      <c r="P6" s="2">
        <f>IF(ISNUMBER(O6),SUMIFS(O$1:$O6,A$1:$A6,A6,C$1:$C6,C6,G$1:$G6,G6,E$1:$E6,E6),"")</f>
        <v>276.50212979203212</v>
      </c>
      <c r="U6" t="str">
        <f t="shared" si="2"/>
        <v/>
      </c>
      <c r="V6">
        <v>20.203854560852051</v>
      </c>
      <c r="W6">
        <v>13.72687816619873</v>
      </c>
      <c r="X6">
        <v>74.569793701171875</v>
      </c>
      <c r="Y6">
        <v>26.440729141235352</v>
      </c>
      <c r="Z6">
        <v>87.497661590576172</v>
      </c>
      <c r="AA6">
        <v>24.502426147460938</v>
      </c>
      <c r="AB6">
        <v>3.9203881835937503E-2</v>
      </c>
      <c r="AC6" s="2">
        <f t="shared" si="3"/>
        <v>3.9203881835937503E-2</v>
      </c>
      <c r="AD6">
        <v>11.931166992187499</v>
      </c>
      <c r="AE6">
        <v>21.208970182911553</v>
      </c>
      <c r="AH6" s="2">
        <f t="shared" si="4"/>
        <v>10.84</v>
      </c>
      <c r="AI6" s="2">
        <f>IF(ISNUMBER(AH6),SUMIFS($AH$1:AH6,$A$1:A6,A6,C$1:$C6,C6,$G$1:G6,G6,$E$1:E6,E6),"")</f>
        <v>10.84</v>
      </c>
      <c r="AJ6">
        <f t="shared" si="5"/>
        <v>16</v>
      </c>
    </row>
    <row r="7" spans="1:36" x14ac:dyDescent="0.25">
      <c r="A7" s="14" t="s">
        <v>113</v>
      </c>
      <c r="B7" t="s">
        <v>98</v>
      </c>
      <c r="C7" t="s">
        <v>106</v>
      </c>
      <c r="D7" s="13">
        <v>41935</v>
      </c>
      <c r="E7">
        <v>1</v>
      </c>
      <c r="F7">
        <v>500</v>
      </c>
      <c r="G7" s="2" t="s">
        <v>89</v>
      </c>
      <c r="H7" s="2" t="s">
        <v>11</v>
      </c>
      <c r="I7">
        <v>1</v>
      </c>
      <c r="J7" s="2" t="s">
        <v>77</v>
      </c>
      <c r="K7" s="2">
        <v>389</v>
      </c>
      <c r="L7" s="2"/>
      <c r="M7" s="2" t="str">
        <f t="shared" si="0"/>
        <v/>
      </c>
      <c r="N7">
        <v>1988.9889889889889</v>
      </c>
      <c r="O7" s="2">
        <f t="shared" si="1"/>
        <v>198.89889889889889</v>
      </c>
      <c r="P7" s="2">
        <f>IF(ISNUMBER(O7),SUMIFS(O$1:$O7,A$1:$A7,A7,C$1:$C7,C7,G$1:$G7,G7,E$1:$E7,E7),"")</f>
        <v>198.89889889889889</v>
      </c>
      <c r="U7" t="str">
        <f t="shared" si="2"/>
        <v/>
      </c>
      <c r="V7">
        <v>18.687765121459961</v>
      </c>
      <c r="W7">
        <v>13.853702545166016</v>
      </c>
      <c r="X7">
        <v>73.911346435546875</v>
      </c>
      <c r="Y7">
        <v>23.858343124389648</v>
      </c>
      <c r="Z7">
        <v>86.045146942138672</v>
      </c>
      <c r="AA7">
        <v>25.431558609008789</v>
      </c>
      <c r="AB7">
        <v>4.0690493774414055E-2</v>
      </c>
      <c r="AC7" s="2">
        <f t="shared" si="3"/>
        <v>4.0690493774414055E-2</v>
      </c>
      <c r="AD7">
        <v>11.8258154296875</v>
      </c>
      <c r="AE7">
        <v>22.376126126126124</v>
      </c>
      <c r="AH7" s="2">
        <f t="shared" si="4"/>
        <v>8.093</v>
      </c>
      <c r="AI7" s="2">
        <f>IF(ISNUMBER(AH7),SUMIFS($AH$1:AH7,$A$1:A7,A7,C$1:$C7,C7,$G$1:G7,G7,$E$1:E7,E7),"")</f>
        <v>8.093</v>
      </c>
      <c r="AJ7">
        <f t="shared" si="5"/>
        <v>16</v>
      </c>
    </row>
    <row r="8" spans="1:36" x14ac:dyDescent="0.25">
      <c r="A8" s="14" t="s">
        <v>118</v>
      </c>
      <c r="B8" t="s">
        <v>98</v>
      </c>
      <c r="C8" t="s">
        <v>106</v>
      </c>
      <c r="D8" s="13">
        <v>41935</v>
      </c>
      <c r="E8">
        <v>2</v>
      </c>
      <c r="F8">
        <v>0</v>
      </c>
      <c r="G8" s="2" t="s">
        <v>89</v>
      </c>
      <c r="H8" s="2" t="s">
        <v>11</v>
      </c>
      <c r="I8">
        <v>1</v>
      </c>
      <c r="J8" s="2" t="s">
        <v>77</v>
      </c>
      <c r="K8" s="2">
        <v>0</v>
      </c>
      <c r="L8" s="2"/>
      <c r="M8" s="2" t="str">
        <f t="shared" si="0"/>
        <v/>
      </c>
      <c r="N8">
        <v>3126.0664265706282</v>
      </c>
      <c r="O8" s="2">
        <f t="shared" si="1"/>
        <v>312.60664265706282</v>
      </c>
      <c r="P8" s="2">
        <f>IF(ISNUMBER(O8),SUMIFS(O$1:$O8,A$1:$A8,A8,C$1:$C8,C8,G$1:$G8,G8,E$1:$E8,E8),"")</f>
        <v>312.60664265706282</v>
      </c>
      <c r="U8" t="str">
        <f t="shared" si="2"/>
        <v/>
      </c>
      <c r="V8">
        <v>19.957660675048828</v>
      </c>
      <c r="W8">
        <v>15.205589771270752</v>
      </c>
      <c r="X8">
        <v>76.563289642333984</v>
      </c>
      <c r="Y8">
        <v>25.31184196472168</v>
      </c>
      <c r="Z8">
        <v>88.709182739257813</v>
      </c>
      <c r="AA8">
        <v>24.452001571655273</v>
      </c>
      <c r="AB8">
        <v>3.9123202514648438E-2</v>
      </c>
      <c r="AC8" s="2">
        <f t="shared" si="3"/>
        <v>3.9123202514648438E-2</v>
      </c>
      <c r="AD8">
        <v>12.250126342773438</v>
      </c>
      <c r="AE8">
        <v>21.594537815126049</v>
      </c>
      <c r="AH8" s="2">
        <f t="shared" si="4"/>
        <v>12.23</v>
      </c>
      <c r="AI8" s="2">
        <f>IF(ISNUMBER(AH8),SUMIFS($AH$1:AH8,$A$1:A8,A8,C$1:$C8,C8,$G$1:G8,G8,$E$1:E8,E8),"")</f>
        <v>12.23</v>
      </c>
      <c r="AJ8">
        <f t="shared" si="5"/>
        <v>16</v>
      </c>
    </row>
    <row r="9" spans="1:36" x14ac:dyDescent="0.25">
      <c r="A9" s="14" t="s">
        <v>117</v>
      </c>
      <c r="B9" t="s">
        <v>98</v>
      </c>
      <c r="C9" t="s">
        <v>106</v>
      </c>
      <c r="D9" s="13">
        <v>41935</v>
      </c>
      <c r="E9">
        <v>2</v>
      </c>
      <c r="F9">
        <v>50</v>
      </c>
      <c r="G9" s="2" t="s">
        <v>89</v>
      </c>
      <c r="H9" s="2" t="s">
        <v>11</v>
      </c>
      <c r="I9">
        <v>1</v>
      </c>
      <c r="J9" s="2" t="s">
        <v>77</v>
      </c>
      <c r="K9" s="2">
        <v>45</v>
      </c>
      <c r="L9" s="2"/>
      <c r="M9" s="2" t="str">
        <f t="shared" si="0"/>
        <v/>
      </c>
      <c r="N9">
        <v>2262.0482928878127</v>
      </c>
      <c r="O9" s="2">
        <f t="shared" si="1"/>
        <v>226.20482928878127</v>
      </c>
      <c r="P9" s="2">
        <f>IF(ISNUMBER(O9),SUMIFS(O$1:$O9,A$1:$A9,A9,C$1:$C9,C9,G$1:$G9,G9,E$1:$E9,E9),"")</f>
        <v>226.20482928878127</v>
      </c>
      <c r="U9" t="str">
        <f t="shared" si="2"/>
        <v/>
      </c>
      <c r="V9">
        <v>18.104443550109863</v>
      </c>
      <c r="W9">
        <v>15.62024974822998</v>
      </c>
      <c r="X9">
        <v>80.367286682128906</v>
      </c>
      <c r="Y9">
        <v>22.437314033508301</v>
      </c>
      <c r="Z9">
        <v>87.633571624755859</v>
      </c>
      <c r="AA9">
        <v>26.471240997314453</v>
      </c>
      <c r="AB9">
        <v>4.2353985595703129E-2</v>
      </c>
      <c r="AC9" s="2">
        <f t="shared" si="3"/>
        <v>4.2353985595703129E-2</v>
      </c>
      <c r="AD9">
        <v>12.858765869140626</v>
      </c>
      <c r="AE9">
        <v>10.688178183894916</v>
      </c>
      <c r="AH9" s="2">
        <f t="shared" si="4"/>
        <v>9.5809999999999995</v>
      </c>
      <c r="AI9" s="2">
        <f>IF(ISNUMBER(AH9),SUMIFS($AH$1:AH9,$A$1:A9,A9,C$1:$C9,C9,$G$1:G9,G9,$E$1:E9,E9),"")</f>
        <v>9.5809999999999995</v>
      </c>
      <c r="AJ9">
        <f t="shared" si="5"/>
        <v>16</v>
      </c>
    </row>
    <row r="10" spans="1:36" x14ac:dyDescent="0.25">
      <c r="A10" s="14" t="s">
        <v>116</v>
      </c>
      <c r="B10" t="s">
        <v>98</v>
      </c>
      <c r="C10" t="s">
        <v>106</v>
      </c>
      <c r="D10" s="13">
        <v>41935</v>
      </c>
      <c r="E10">
        <v>2</v>
      </c>
      <c r="F10">
        <v>100</v>
      </c>
      <c r="G10" s="2" t="s">
        <v>89</v>
      </c>
      <c r="H10" s="2" t="s">
        <v>11</v>
      </c>
      <c r="I10">
        <v>1</v>
      </c>
      <c r="J10" s="2" t="s">
        <v>77</v>
      </c>
      <c r="K10" s="2">
        <v>78</v>
      </c>
      <c r="L10" s="2"/>
      <c r="M10" s="2" t="str">
        <f t="shared" si="0"/>
        <v/>
      </c>
      <c r="N10">
        <v>2924.9095731854345</v>
      </c>
      <c r="O10" s="2">
        <f t="shared" si="1"/>
        <v>292.49095731854345</v>
      </c>
      <c r="P10" s="2">
        <f>IF(ISNUMBER(O10),SUMIFS(O$1:$O10,A$1:$A10,A10,C$1:$C10,C10,G$1:$G10,G10,E$1:$E10,E10),"")</f>
        <v>292.49095731854345</v>
      </c>
      <c r="U10" t="str">
        <f t="shared" si="2"/>
        <v/>
      </c>
      <c r="V10">
        <v>20.723739624023438</v>
      </c>
      <c r="W10">
        <v>13.989011287689209</v>
      </c>
      <c r="X10">
        <v>73.833724975585938</v>
      </c>
      <c r="Y10">
        <v>24.792642593383789</v>
      </c>
      <c r="Z10">
        <v>86.301624298095703</v>
      </c>
      <c r="AA10">
        <v>24.667458534240723</v>
      </c>
      <c r="AB10">
        <v>3.9467933654785153E-2</v>
      </c>
      <c r="AC10" s="2">
        <f t="shared" si="3"/>
        <v>3.9467933654785153E-2</v>
      </c>
      <c r="AD10">
        <v>11.81339599609375</v>
      </c>
      <c r="AE10">
        <v>18.467222432739671</v>
      </c>
      <c r="AH10" s="2">
        <f t="shared" si="4"/>
        <v>11.544</v>
      </c>
      <c r="AI10" s="2">
        <f>IF(ISNUMBER(AH10),SUMIFS($AH$1:AH10,$A$1:A10,A10,C$1:$C10,C10,$G$1:G10,G10,$E$1:E10,E10),"")</f>
        <v>11.544</v>
      </c>
      <c r="AJ10">
        <f t="shared" si="5"/>
        <v>16</v>
      </c>
    </row>
    <row r="11" spans="1:36" x14ac:dyDescent="0.25">
      <c r="A11" s="14" t="s">
        <v>115</v>
      </c>
      <c r="B11" t="s">
        <v>98</v>
      </c>
      <c r="C11" t="s">
        <v>106</v>
      </c>
      <c r="D11" s="13">
        <v>41935</v>
      </c>
      <c r="E11">
        <v>2</v>
      </c>
      <c r="F11">
        <v>200</v>
      </c>
      <c r="G11" s="2" t="s">
        <v>89</v>
      </c>
      <c r="H11" s="2" t="s">
        <v>11</v>
      </c>
      <c r="I11">
        <v>1</v>
      </c>
      <c r="J11" s="2" t="s">
        <v>77</v>
      </c>
      <c r="K11" s="2">
        <v>156</v>
      </c>
      <c r="L11" s="2"/>
      <c r="M11" s="2" t="str">
        <f t="shared" si="0"/>
        <v/>
      </c>
      <c r="N11">
        <v>2705.8870805706247</v>
      </c>
      <c r="O11" s="2">
        <f t="shared" si="1"/>
        <v>270.58870805706249</v>
      </c>
      <c r="P11" s="2">
        <f>IF(ISNUMBER(O11),SUMIFS(O$1:$O11,A$1:$A11,A11,C$1:$C11,C11,G$1:$G11,G11,E$1:$E11,E11),"")</f>
        <v>270.58870805706249</v>
      </c>
      <c r="U11" t="str">
        <f t="shared" si="2"/>
        <v/>
      </c>
      <c r="V11">
        <v>21.229414939880371</v>
      </c>
      <c r="W11">
        <v>12.92491626739502</v>
      </c>
      <c r="X11">
        <v>74.825492858886719</v>
      </c>
      <c r="Y11">
        <v>28.910043716430664</v>
      </c>
      <c r="Z11">
        <v>89.033912658691406</v>
      </c>
      <c r="AA11">
        <v>22.603943824768066</v>
      </c>
      <c r="AB11">
        <v>3.6166310119628904E-2</v>
      </c>
      <c r="AC11" s="2">
        <f t="shared" si="3"/>
        <v>3.6166310119628904E-2</v>
      </c>
      <c r="AD11">
        <v>11.972078857421875</v>
      </c>
      <c r="AE11">
        <v>21.308860759493665</v>
      </c>
      <c r="AH11" s="2">
        <f t="shared" si="4"/>
        <v>9.7859999999999996</v>
      </c>
      <c r="AI11" s="2">
        <f>IF(ISNUMBER(AH11),SUMIFS($AH$1:AH11,$A$1:A11,A11,C$1:$C11,C11,$G$1:G11,G11,$E$1:E11,E11),"")</f>
        <v>9.7859999999999996</v>
      </c>
      <c r="AJ11">
        <f t="shared" si="5"/>
        <v>16</v>
      </c>
    </row>
    <row r="12" spans="1:36" x14ac:dyDescent="0.25">
      <c r="A12" s="14" t="s">
        <v>114</v>
      </c>
      <c r="B12" t="s">
        <v>98</v>
      </c>
      <c r="C12" t="s">
        <v>106</v>
      </c>
      <c r="D12" s="13">
        <v>41935</v>
      </c>
      <c r="E12">
        <v>2</v>
      </c>
      <c r="F12">
        <v>350</v>
      </c>
      <c r="G12" s="2" t="s">
        <v>89</v>
      </c>
      <c r="H12" s="2" t="s">
        <v>11</v>
      </c>
      <c r="I12">
        <v>1</v>
      </c>
      <c r="J12" s="2" t="s">
        <v>77</v>
      </c>
      <c r="K12" s="2">
        <v>272</v>
      </c>
      <c r="L12" s="2"/>
      <c r="M12" s="2" t="str">
        <f t="shared" si="0"/>
        <v/>
      </c>
      <c r="N12">
        <v>2808.9609719588138</v>
      </c>
      <c r="O12" s="2">
        <f t="shared" si="1"/>
        <v>280.8960971958814</v>
      </c>
      <c r="P12" s="2">
        <f>IF(ISNUMBER(O12),SUMIFS(O$1:$O12,A$1:$A12,A12,C$1:$C12,C12,G$1:$G12,G12,E$1:$E12,E12),"")</f>
        <v>280.8960971958814</v>
      </c>
      <c r="U12" t="str">
        <f t="shared" si="2"/>
        <v/>
      </c>
      <c r="V12">
        <v>18.615001678466797</v>
      </c>
      <c r="W12">
        <v>13.636624813079834</v>
      </c>
      <c r="X12">
        <v>78.319217681884766</v>
      </c>
      <c r="Y12">
        <v>23.450175285339355</v>
      </c>
      <c r="Z12">
        <v>87.184295654296875</v>
      </c>
      <c r="AA12">
        <v>27.272280693054199</v>
      </c>
      <c r="AB12">
        <v>4.3635649108886725E-2</v>
      </c>
      <c r="AC12" s="2">
        <f t="shared" si="3"/>
        <v>4.3635649108886725E-2</v>
      </c>
      <c r="AD12">
        <v>12.531074829101563</v>
      </c>
      <c r="AE12">
        <v>18.852756523445162</v>
      </c>
      <c r="AH12" s="2">
        <f t="shared" si="4"/>
        <v>12.257</v>
      </c>
      <c r="AI12" s="2">
        <f>IF(ISNUMBER(AH12),SUMIFS($AH$1:AH12,$A$1:A12,A12,C$1:$C12,C12,$G$1:G12,G12,$E$1:E12,E12),"")</f>
        <v>12.257</v>
      </c>
      <c r="AJ12">
        <f t="shared" si="5"/>
        <v>16</v>
      </c>
    </row>
    <row r="13" spans="1:36" x14ac:dyDescent="0.25">
      <c r="A13" s="14" t="s">
        <v>113</v>
      </c>
      <c r="B13" t="s">
        <v>98</v>
      </c>
      <c r="C13" t="s">
        <v>106</v>
      </c>
      <c r="D13" s="13">
        <v>41935</v>
      </c>
      <c r="E13">
        <v>2</v>
      </c>
      <c r="F13">
        <v>500</v>
      </c>
      <c r="G13" s="2" t="s">
        <v>89</v>
      </c>
      <c r="H13" s="2" t="s">
        <v>11</v>
      </c>
      <c r="I13">
        <v>1</v>
      </c>
      <c r="J13" s="2" t="s">
        <v>77</v>
      </c>
      <c r="K13" s="2">
        <v>389</v>
      </c>
      <c r="L13" s="2"/>
      <c r="M13" s="2" t="str">
        <f t="shared" si="0"/>
        <v/>
      </c>
      <c r="N13">
        <v>3184.5026142285674</v>
      </c>
      <c r="O13" s="2">
        <f t="shared" si="1"/>
        <v>318.45026142285673</v>
      </c>
      <c r="P13" s="2">
        <f>IF(ISNUMBER(O13),SUMIFS(O$1:$O13,A$1:$A13,A13,C$1:$C13,C13,G$1:$G13,G13,E$1:$E13,E13),"")</f>
        <v>318.45026142285673</v>
      </c>
      <c r="U13" t="str">
        <f t="shared" si="2"/>
        <v/>
      </c>
      <c r="V13">
        <v>18.87614631652832</v>
      </c>
      <c r="W13">
        <v>13.349251747131348</v>
      </c>
      <c r="X13">
        <v>78.489322662353516</v>
      </c>
      <c r="Y13">
        <v>22.933174133300781</v>
      </c>
      <c r="Z13">
        <v>87.503528594970703</v>
      </c>
      <c r="AA13">
        <v>26.612137794494629</v>
      </c>
      <c r="AB13">
        <v>4.2579420471191405E-2</v>
      </c>
      <c r="AC13" s="2">
        <f t="shared" si="3"/>
        <v>4.2579420471191405E-2</v>
      </c>
      <c r="AD13">
        <v>12.558291625976564</v>
      </c>
      <c r="AE13">
        <v>18.622246104245026</v>
      </c>
      <c r="AH13" s="2">
        <f t="shared" si="4"/>
        <v>13.558999999999999</v>
      </c>
      <c r="AI13" s="2">
        <f>IF(ISNUMBER(AH13),SUMIFS($AH$1:AH13,$A$1:A13,A13,C$1:$C13,C13,$G$1:G13,G13,$E$1:E13,E13),"")</f>
        <v>13.558999999999999</v>
      </c>
      <c r="AJ13">
        <f t="shared" si="5"/>
        <v>16</v>
      </c>
    </row>
    <row r="14" spans="1:36" x14ac:dyDescent="0.25">
      <c r="A14" s="14" t="s">
        <v>118</v>
      </c>
      <c r="B14" t="s">
        <v>98</v>
      </c>
      <c r="C14" t="s">
        <v>106</v>
      </c>
      <c r="D14" s="13">
        <v>41935</v>
      </c>
      <c r="E14">
        <v>3</v>
      </c>
      <c r="F14">
        <v>0</v>
      </c>
      <c r="G14" s="2" t="s">
        <v>89</v>
      </c>
      <c r="H14" s="2" t="s">
        <v>11</v>
      </c>
      <c r="I14">
        <v>1</v>
      </c>
      <c r="J14" s="2" t="s">
        <v>77</v>
      </c>
      <c r="K14" s="2">
        <v>0</v>
      </c>
      <c r="L14" s="2"/>
      <c r="M14" s="2" t="str">
        <f t="shared" si="0"/>
        <v/>
      </c>
      <c r="N14">
        <v>1794.7554070361089</v>
      </c>
      <c r="O14" s="2">
        <f t="shared" si="1"/>
        <v>179.47554070361087</v>
      </c>
      <c r="P14" s="2">
        <f>IF(ISNUMBER(O14),SUMIFS(O$1:$O14,A$1:$A14,A14,C$1:$C14,C14,G$1:$G14,G14,E$1:$E14,E14),"")</f>
        <v>179.47554070361087</v>
      </c>
      <c r="U14" t="str">
        <f t="shared" si="2"/>
        <v/>
      </c>
      <c r="V14">
        <v>18.304075241088867</v>
      </c>
      <c r="W14">
        <v>12.867971420288086</v>
      </c>
      <c r="X14">
        <v>75.871562957763672</v>
      </c>
      <c r="Y14">
        <v>21.930350303649902</v>
      </c>
      <c r="Z14">
        <v>85.879608154296875</v>
      </c>
      <c r="AA14">
        <v>24.31716251373291</v>
      </c>
      <c r="AB14">
        <v>3.8907460021972658E-2</v>
      </c>
      <c r="AC14" s="2">
        <f t="shared" si="3"/>
        <v>3.8907460021972658E-2</v>
      </c>
      <c r="AD14">
        <v>12.139450073242188</v>
      </c>
      <c r="AE14">
        <v>19.813596491228068</v>
      </c>
      <c r="AH14" s="2">
        <f t="shared" si="4"/>
        <v>6.9829999999999997</v>
      </c>
      <c r="AI14" s="2">
        <f>IF(ISNUMBER(AH14),SUMIFS($AH$1:AH14,$A$1:A14,A14,C$1:$C14,C14,$G$1:G14,G14,$E$1:E14,E14),"")</f>
        <v>6.9829999999999997</v>
      </c>
      <c r="AJ14">
        <f t="shared" si="5"/>
        <v>16</v>
      </c>
    </row>
    <row r="15" spans="1:36" x14ac:dyDescent="0.25">
      <c r="A15" s="14" t="s">
        <v>117</v>
      </c>
      <c r="B15" t="s">
        <v>98</v>
      </c>
      <c r="C15" t="s">
        <v>106</v>
      </c>
      <c r="D15" s="13">
        <v>41935</v>
      </c>
      <c r="E15">
        <v>3</v>
      </c>
      <c r="F15">
        <v>50</v>
      </c>
      <c r="G15" s="2" t="s">
        <v>89</v>
      </c>
      <c r="H15" s="2" t="s">
        <v>11</v>
      </c>
      <c r="I15">
        <v>1</v>
      </c>
      <c r="J15" s="2" t="s">
        <v>77</v>
      </c>
      <c r="K15" s="2">
        <v>45</v>
      </c>
      <c r="L15" s="2"/>
      <c r="M15" s="2" t="str">
        <f t="shared" si="0"/>
        <v/>
      </c>
      <c r="N15">
        <v>3044.4742670002374</v>
      </c>
      <c r="O15" s="2">
        <f t="shared" si="1"/>
        <v>304.44742670002375</v>
      </c>
      <c r="P15" s="2">
        <f>IF(ISNUMBER(O15),SUMIFS(O$1:$O15,A$1:$A15,A15,C$1:$C15,C15,G$1:$G15,G15,E$1:$E15,E15),"")</f>
        <v>304.44742670002375</v>
      </c>
      <c r="U15" t="str">
        <f t="shared" si="2"/>
        <v/>
      </c>
      <c r="V15">
        <v>18.689476013183594</v>
      </c>
      <c r="W15">
        <v>13.533304691314697</v>
      </c>
      <c r="X15">
        <v>79.023368835449219</v>
      </c>
      <c r="Y15">
        <v>21.435467720031738</v>
      </c>
      <c r="Z15">
        <v>87.274539947509766</v>
      </c>
      <c r="AA15">
        <v>26.003902435302734</v>
      </c>
      <c r="AB15">
        <v>4.1606243896484374E-2</v>
      </c>
      <c r="AC15" s="2">
        <f t="shared" si="3"/>
        <v>4.1606243896484374E-2</v>
      </c>
      <c r="AD15">
        <v>12.643739013671876</v>
      </c>
      <c r="AE15">
        <v>21.165937670858391</v>
      </c>
      <c r="AH15" s="2">
        <f t="shared" si="4"/>
        <v>12.667</v>
      </c>
      <c r="AI15" s="2">
        <f>IF(ISNUMBER(AH15),SUMIFS($AH$1:AH15,$A$1:A15,A15,C$1:$C15,C15,$G$1:G15,G15,$E$1:E15,E15),"")</f>
        <v>12.667</v>
      </c>
      <c r="AJ15">
        <f t="shared" si="5"/>
        <v>16</v>
      </c>
    </row>
    <row r="16" spans="1:36" x14ac:dyDescent="0.25">
      <c r="A16" s="14" t="s">
        <v>116</v>
      </c>
      <c r="B16" t="s">
        <v>98</v>
      </c>
      <c r="C16" t="s">
        <v>106</v>
      </c>
      <c r="D16" s="13">
        <v>41935</v>
      </c>
      <c r="E16">
        <v>3</v>
      </c>
      <c r="F16">
        <v>100</v>
      </c>
      <c r="G16" s="2" t="s">
        <v>89</v>
      </c>
      <c r="H16" s="2" t="s">
        <v>11</v>
      </c>
      <c r="I16">
        <v>1</v>
      </c>
      <c r="J16" s="2" t="s">
        <v>77</v>
      </c>
      <c r="K16" s="2">
        <v>78</v>
      </c>
      <c r="L16" s="2"/>
      <c r="M16" s="2" t="str">
        <f t="shared" si="0"/>
        <v/>
      </c>
      <c r="N16">
        <v>2855.6701221427643</v>
      </c>
      <c r="O16" s="2">
        <f t="shared" si="1"/>
        <v>285.56701221427642</v>
      </c>
      <c r="P16" s="2">
        <f>IF(ISNUMBER(O16),SUMIFS(O$1:$O16,A$1:$A16,A16,C$1:$C16,C16,G$1:$G16,G16,E$1:$E16,E16),"")</f>
        <v>285.56701221427642</v>
      </c>
      <c r="U16" t="str">
        <f t="shared" si="2"/>
        <v/>
      </c>
      <c r="V16">
        <v>18.66658878326416</v>
      </c>
      <c r="W16">
        <v>15.794914722442627</v>
      </c>
      <c r="X16">
        <v>77.836662292480469</v>
      </c>
      <c r="Y16">
        <v>22.347042083740234</v>
      </c>
      <c r="Z16">
        <v>87.989837646484375</v>
      </c>
      <c r="AA16">
        <v>25.022496223449707</v>
      </c>
      <c r="AB16">
        <v>4.0035993957519535E-2</v>
      </c>
      <c r="AC16" s="2">
        <f t="shared" si="3"/>
        <v>4.0035993957519535E-2</v>
      </c>
      <c r="AD16">
        <v>12.453865966796876</v>
      </c>
      <c r="AE16">
        <v>20.694848661233991</v>
      </c>
      <c r="AH16" s="2">
        <f t="shared" si="4"/>
        <v>11.433</v>
      </c>
      <c r="AI16" s="2">
        <f>IF(ISNUMBER(AH16),SUMIFS($AH$1:AH16,$A$1:A16,A16,C$1:$C16,C16,$G$1:G16,G16,$E$1:E16,E16),"")</f>
        <v>11.433</v>
      </c>
      <c r="AJ16">
        <f t="shared" si="5"/>
        <v>16</v>
      </c>
    </row>
    <row r="17" spans="1:36" x14ac:dyDescent="0.25">
      <c r="A17" s="14" t="s">
        <v>115</v>
      </c>
      <c r="B17" t="s">
        <v>98</v>
      </c>
      <c r="C17" t="s">
        <v>106</v>
      </c>
      <c r="D17" s="13">
        <v>41935</v>
      </c>
      <c r="E17">
        <v>3</v>
      </c>
      <c r="F17">
        <v>200</v>
      </c>
      <c r="G17" s="2" t="s">
        <v>89</v>
      </c>
      <c r="H17" s="2" t="s">
        <v>11</v>
      </c>
      <c r="I17">
        <v>1</v>
      </c>
      <c r="J17" s="2" t="s">
        <v>77</v>
      </c>
      <c r="K17" s="2">
        <v>156</v>
      </c>
      <c r="L17" s="2"/>
      <c r="M17" s="2" t="str">
        <f t="shared" si="0"/>
        <v/>
      </c>
      <c r="N17">
        <v>2104.7962520993547</v>
      </c>
      <c r="O17" s="2">
        <f t="shared" si="1"/>
        <v>210.47962520993548</v>
      </c>
      <c r="P17" s="2">
        <f>IF(ISNUMBER(O17),SUMIFS(O$1:$O17,A$1:$A17,A17,C$1:$C17,C17,G$1:$G17,G17,E$1:$E17,E17),"")</f>
        <v>210.47962520993548</v>
      </c>
      <c r="U17" t="str">
        <f t="shared" si="2"/>
        <v/>
      </c>
      <c r="V17">
        <v>17.727158546447754</v>
      </c>
      <c r="W17">
        <v>14.088759899139404</v>
      </c>
      <c r="X17">
        <v>76.058948516845703</v>
      </c>
      <c r="Y17">
        <v>22.503805160522461</v>
      </c>
      <c r="Z17">
        <v>86.155075073242188</v>
      </c>
      <c r="AA17">
        <v>25.18311595916748</v>
      </c>
      <c r="AB17">
        <v>4.0292985534667966E-2</v>
      </c>
      <c r="AC17" s="2">
        <f t="shared" si="3"/>
        <v>4.0292985534667966E-2</v>
      </c>
      <c r="AD17">
        <v>12.169431762695313</v>
      </c>
      <c r="AE17">
        <v>20.893198090692124</v>
      </c>
      <c r="AH17" s="2">
        <f t="shared" si="4"/>
        <v>8.4809999999999999</v>
      </c>
      <c r="AI17" s="2">
        <f>IF(ISNUMBER(AH17),SUMIFS($AH$1:AH17,$A$1:A17,A17,C$1:$C17,C17,$G$1:G17,G17,$E$1:E17,E17),"")</f>
        <v>8.4809999999999999</v>
      </c>
      <c r="AJ17">
        <f t="shared" si="5"/>
        <v>16</v>
      </c>
    </row>
    <row r="18" spans="1:36" x14ac:dyDescent="0.25">
      <c r="A18" s="14" t="s">
        <v>114</v>
      </c>
      <c r="B18" t="s">
        <v>98</v>
      </c>
      <c r="C18" t="s">
        <v>106</v>
      </c>
      <c r="D18" s="13">
        <v>41935</v>
      </c>
      <c r="E18">
        <v>3</v>
      </c>
      <c r="F18">
        <v>350</v>
      </c>
      <c r="G18" s="2" t="s">
        <v>89</v>
      </c>
      <c r="H18" s="2" t="s">
        <v>11</v>
      </c>
      <c r="I18">
        <v>1</v>
      </c>
      <c r="J18" s="2" t="s">
        <v>77</v>
      </c>
      <c r="K18" s="2">
        <v>272</v>
      </c>
      <c r="L18" s="2"/>
      <c r="M18" s="2" t="str">
        <f t="shared" si="0"/>
        <v/>
      </c>
      <c r="N18">
        <v>2209.2084573753796</v>
      </c>
      <c r="O18" s="2">
        <f t="shared" si="1"/>
        <v>220.92084573753795</v>
      </c>
      <c r="P18" s="2">
        <f>IF(ISNUMBER(O18),SUMIFS(O$1:$O18,A$1:$A18,A18,C$1:$C18,C18,G$1:$G18,G18,E$1:$E18,E18),"")</f>
        <v>220.92084573753795</v>
      </c>
      <c r="U18" t="str">
        <f t="shared" si="2"/>
        <v/>
      </c>
      <c r="V18">
        <v>17.278253555297852</v>
      </c>
      <c r="W18">
        <v>13.455348014831543</v>
      </c>
      <c r="X18">
        <v>79.41357421875</v>
      </c>
      <c r="Y18">
        <v>22.561569213867188</v>
      </c>
      <c r="Z18">
        <v>88.507465362548828</v>
      </c>
      <c r="AA18">
        <v>28.864445686340332</v>
      </c>
      <c r="AB18">
        <v>4.6183113098144532E-2</v>
      </c>
      <c r="AC18" s="2">
        <f t="shared" si="3"/>
        <v>4.6183113098144532E-2</v>
      </c>
      <c r="AD18">
        <v>12.706171875000001</v>
      </c>
      <c r="AE18">
        <v>19.474832016975128</v>
      </c>
      <c r="AH18" s="2">
        <f t="shared" si="4"/>
        <v>10.202999999999999</v>
      </c>
      <c r="AI18" s="2">
        <f>IF(ISNUMBER(AH18),SUMIFS($AH$1:AH18,$A$1:A18,A18,C$1:$C18,C18,$G$1:G18,G18,$E$1:E18,E18),"")</f>
        <v>10.202999999999999</v>
      </c>
      <c r="AJ18">
        <f t="shared" si="5"/>
        <v>16</v>
      </c>
    </row>
    <row r="19" spans="1:36" x14ac:dyDescent="0.25">
      <c r="A19" s="14" t="s">
        <v>113</v>
      </c>
      <c r="B19" t="s">
        <v>98</v>
      </c>
      <c r="C19" t="s">
        <v>106</v>
      </c>
      <c r="D19" s="13">
        <v>41935</v>
      </c>
      <c r="E19">
        <v>3</v>
      </c>
      <c r="F19">
        <v>500</v>
      </c>
      <c r="G19" s="2" t="s">
        <v>89</v>
      </c>
      <c r="H19" s="2" t="s">
        <v>11</v>
      </c>
      <c r="I19">
        <v>1</v>
      </c>
      <c r="J19" s="2" t="s">
        <v>77</v>
      </c>
      <c r="K19" s="2">
        <v>389</v>
      </c>
      <c r="L19" s="2"/>
      <c r="M19" s="2" t="str">
        <f t="shared" si="0"/>
        <v/>
      </c>
      <c r="N19">
        <v>883.67977776172006</v>
      </c>
      <c r="O19" s="2">
        <f t="shared" si="1"/>
        <v>88.367977776172012</v>
      </c>
      <c r="P19" s="2">
        <f>IF(ISNUMBER(O19),SUMIFS(O$1:$O19,A$1:$A19,A19,C$1:$C19,C19,G$1:$G19,G19,E$1:$E19,E19),"")</f>
        <v>88.367977776172012</v>
      </c>
      <c r="U19" t="str">
        <f t="shared" si="2"/>
        <v/>
      </c>
      <c r="V19">
        <v>18.010363578796387</v>
      </c>
      <c r="W19">
        <v>13.953337669372559</v>
      </c>
      <c r="X19">
        <v>77.280277252197266</v>
      </c>
      <c r="Y19">
        <v>25.605201721191406</v>
      </c>
      <c r="Z19">
        <v>87.967544555664063</v>
      </c>
      <c r="AA19">
        <v>24.277597427368164</v>
      </c>
      <c r="AB19">
        <v>4.3160132167202096E-2</v>
      </c>
      <c r="AC19" s="2">
        <f t="shared" si="3"/>
        <v>4.3160132167202096E-2</v>
      </c>
      <c r="AD19">
        <v>12.364844360351563</v>
      </c>
      <c r="AE19">
        <v>21.89892046204908</v>
      </c>
      <c r="AH19" s="2">
        <f t="shared" si="4"/>
        <v>3.8140000000000001</v>
      </c>
      <c r="AI19" s="2">
        <f>IF(ISNUMBER(AH19),SUMIFS($AH$1:AH19,$A$1:A19,A19,C$1:$C19,C19,$G$1:G19,G19,$E$1:E19,E19),"")</f>
        <v>3.8140000000000001</v>
      </c>
      <c r="AJ19">
        <f t="shared" si="5"/>
        <v>16</v>
      </c>
    </row>
    <row r="20" spans="1:36" x14ac:dyDescent="0.25">
      <c r="A20" s="14" t="s">
        <v>118</v>
      </c>
      <c r="B20" t="s">
        <v>98</v>
      </c>
      <c r="C20" t="s">
        <v>106</v>
      </c>
      <c r="D20" s="13">
        <v>41935</v>
      </c>
      <c r="E20">
        <v>4</v>
      </c>
      <c r="F20">
        <v>0</v>
      </c>
      <c r="G20" s="2" t="s">
        <v>89</v>
      </c>
      <c r="H20" s="2" t="s">
        <v>11</v>
      </c>
      <c r="I20">
        <v>1</v>
      </c>
      <c r="J20" s="2" t="s">
        <v>77</v>
      </c>
      <c r="K20" s="2">
        <v>0</v>
      </c>
      <c r="L20" s="2"/>
      <c r="M20" s="2" t="str">
        <f t="shared" si="0"/>
        <v/>
      </c>
      <c r="N20">
        <v>915.83364269402546</v>
      </c>
      <c r="O20" s="2">
        <f t="shared" si="1"/>
        <v>91.583364269402551</v>
      </c>
      <c r="P20" s="2">
        <f>IF(ISNUMBER(O20),SUMIFS(O$1:$O20,A$1:$A20,A20,C$1:$C20,C20,G$1:$G20,G20,E$1:$E20,E20),"")</f>
        <v>91.583364269402551</v>
      </c>
      <c r="U20" t="str">
        <f t="shared" si="2"/>
        <v/>
      </c>
      <c r="V20">
        <v>22.557329177856445</v>
      </c>
      <c r="W20">
        <v>14.884001731872559</v>
      </c>
      <c r="X20">
        <v>78.840921033459736</v>
      </c>
      <c r="Y20">
        <v>31.45976927124029</v>
      </c>
      <c r="Z20">
        <v>91.456107646378399</v>
      </c>
      <c r="AA20">
        <v>28.562263448550535</v>
      </c>
      <c r="AB20">
        <v>4.5699621517680852E-2</v>
      </c>
      <c r="AC20" s="2">
        <f t="shared" si="3"/>
        <v>4.5699621517680852E-2</v>
      </c>
      <c r="AD20">
        <v>12.614547365353559</v>
      </c>
      <c r="AE20">
        <v>22.577405824318348</v>
      </c>
      <c r="AH20" s="2">
        <f t="shared" si="4"/>
        <v>4.1849999999999996</v>
      </c>
      <c r="AI20" s="2">
        <f>IF(ISNUMBER(AH20),SUMIFS($AH$1:AH20,$A$1:A20,A20,C$1:$C20,C20,$G$1:G20,G20,$E$1:E20,E20),"")</f>
        <v>4.1849999999999996</v>
      </c>
      <c r="AJ20">
        <f t="shared" si="5"/>
        <v>16</v>
      </c>
    </row>
    <row r="21" spans="1:36" x14ac:dyDescent="0.25">
      <c r="A21" s="14" t="s">
        <v>117</v>
      </c>
      <c r="B21" t="s">
        <v>98</v>
      </c>
      <c r="C21" t="s">
        <v>106</v>
      </c>
      <c r="D21" s="13">
        <v>41935</v>
      </c>
      <c r="E21">
        <v>4</v>
      </c>
      <c r="F21">
        <v>50</v>
      </c>
      <c r="G21" s="2" t="s">
        <v>89</v>
      </c>
      <c r="H21" s="2" t="s">
        <v>11</v>
      </c>
      <c r="I21">
        <v>1</v>
      </c>
      <c r="J21" s="2" t="s">
        <v>77</v>
      </c>
      <c r="K21" s="2">
        <v>45</v>
      </c>
      <c r="L21" s="2"/>
      <c r="M21" s="2" t="str">
        <f t="shared" si="0"/>
        <v/>
      </c>
      <c r="N21">
        <v>1146.6912743950745</v>
      </c>
      <c r="O21" s="2">
        <f t="shared" si="1"/>
        <v>114.66912743950745</v>
      </c>
      <c r="P21" s="2">
        <f>IF(ISNUMBER(O21),SUMIFS(O$1:$O21,A$1:$A21,A21,C$1:$C21,C21,G$1:$G21,G21,E$1:$E21,E21),"")</f>
        <v>114.66912743950745</v>
      </c>
      <c r="U21" t="str">
        <f t="shared" si="2"/>
        <v/>
      </c>
      <c r="V21">
        <v>20.260486602783203</v>
      </c>
      <c r="W21">
        <v>13.380001068115234</v>
      </c>
      <c r="X21">
        <v>78.732240862471699</v>
      </c>
      <c r="Y21">
        <v>27.255635412333007</v>
      </c>
      <c r="Z21">
        <v>89.814403187755786</v>
      </c>
      <c r="AA21">
        <v>29.026028287150396</v>
      </c>
      <c r="AB21">
        <v>4.6441645259440632E-2</v>
      </c>
      <c r="AC21" s="2">
        <f t="shared" si="3"/>
        <v>4.6441645259440632E-2</v>
      </c>
      <c r="AD21">
        <v>12.597158537995471</v>
      </c>
      <c r="AE21">
        <v>20.892776501921656</v>
      </c>
      <c r="AH21" s="2">
        <f t="shared" si="4"/>
        <v>5.3250000000000002</v>
      </c>
      <c r="AI21" s="2">
        <f>IF(ISNUMBER(AH21),SUMIFS($AH$1:AH21,$A$1:A21,A21,C$1:$C21,C21,$G$1:G21,G21,$E$1:E21,E21),"")</f>
        <v>5.3250000000000002</v>
      </c>
      <c r="AJ21">
        <f t="shared" si="5"/>
        <v>16</v>
      </c>
    </row>
    <row r="22" spans="1:36" x14ac:dyDescent="0.25">
      <c r="A22" s="14" t="s">
        <v>116</v>
      </c>
      <c r="B22" t="s">
        <v>98</v>
      </c>
      <c r="C22" t="s">
        <v>106</v>
      </c>
      <c r="D22" s="13">
        <v>41935</v>
      </c>
      <c r="E22">
        <v>4</v>
      </c>
      <c r="F22">
        <v>100</v>
      </c>
      <c r="G22" s="2" t="s">
        <v>89</v>
      </c>
      <c r="H22" s="2" t="s">
        <v>11</v>
      </c>
      <c r="I22">
        <v>1</v>
      </c>
      <c r="J22" s="2" t="s">
        <v>77</v>
      </c>
      <c r="K22" s="2">
        <v>78</v>
      </c>
      <c r="L22" s="2"/>
      <c r="M22" s="2" t="str">
        <f t="shared" si="0"/>
        <v/>
      </c>
      <c r="N22">
        <v>1622.3360792981046</v>
      </c>
      <c r="O22" s="2">
        <f t="shared" si="1"/>
        <v>162.23360792981046</v>
      </c>
      <c r="P22" s="2">
        <f>IF(ISNUMBER(O22),SUMIFS(O$1:$O22,A$1:$A22,A22,C$1:$C22,C22,G$1:$G22,G22,E$1:$E22,E22),"")</f>
        <v>162.23360792981046</v>
      </c>
      <c r="U22" t="str">
        <f t="shared" si="2"/>
        <v/>
      </c>
      <c r="V22">
        <v>18.366948127746582</v>
      </c>
      <c r="W22">
        <v>9.3727574348449707</v>
      </c>
      <c r="X22">
        <v>78.546944544954854</v>
      </c>
      <c r="Y22">
        <v>26.111833572387695</v>
      </c>
      <c r="Z22">
        <v>88.066564988625785</v>
      </c>
      <c r="AA22">
        <v>26.856490799442025</v>
      </c>
      <c r="AB22">
        <v>4.2970385279107237E-2</v>
      </c>
      <c r="AC22" s="2">
        <f t="shared" si="3"/>
        <v>4.2970385279107237E-2</v>
      </c>
      <c r="AD22">
        <v>12.567511127192779</v>
      </c>
      <c r="AE22">
        <v>16.54011671985284</v>
      </c>
      <c r="AH22" s="2">
        <f t="shared" si="4"/>
        <v>6.9710000000000001</v>
      </c>
      <c r="AI22" s="2">
        <f>IF(ISNUMBER(AH22),SUMIFS($AH$1:AH22,$A$1:A22,A22,C$1:$C22,C22,$G$1:G22,G22,$E$1:E22,E22),"")</f>
        <v>6.9710000000000001</v>
      </c>
      <c r="AJ22">
        <f t="shared" si="5"/>
        <v>16</v>
      </c>
    </row>
    <row r="23" spans="1:36" x14ac:dyDescent="0.25">
      <c r="A23" s="14" t="s">
        <v>117</v>
      </c>
      <c r="B23" t="s">
        <v>98</v>
      </c>
      <c r="C23" t="s">
        <v>106</v>
      </c>
      <c r="D23" s="13">
        <v>41935</v>
      </c>
      <c r="E23">
        <v>4</v>
      </c>
      <c r="F23">
        <v>200</v>
      </c>
      <c r="G23" s="2" t="s">
        <v>89</v>
      </c>
      <c r="H23" s="2" t="s">
        <v>11</v>
      </c>
      <c r="I23">
        <v>1</v>
      </c>
      <c r="J23" s="2" t="s">
        <v>77</v>
      </c>
      <c r="K23" s="2">
        <v>156</v>
      </c>
      <c r="L23" s="2"/>
      <c r="M23" s="2" t="str">
        <f t="shared" si="0"/>
        <v/>
      </c>
      <c r="N23">
        <v>2533.7636600419</v>
      </c>
      <c r="O23" s="2">
        <f t="shared" si="1"/>
        <v>253.37636600419</v>
      </c>
      <c r="P23" s="2">
        <f>IF(ISNUMBER(O23),SUMIFS(O$1:$O23,A$1:$A23,A23,C$1:$C23,C23,G$1:$G23,G23,E$1:$E23,E23),"")</f>
        <v>368.04549344369747</v>
      </c>
      <c r="U23" t="str">
        <f t="shared" si="2"/>
        <v/>
      </c>
      <c r="V23">
        <v>19.348750114440918</v>
      </c>
      <c r="W23">
        <v>13.226187229156494</v>
      </c>
      <c r="X23">
        <v>76.045074462890625</v>
      </c>
      <c r="Y23">
        <v>26.175764083862305</v>
      </c>
      <c r="Z23">
        <v>87.664403279622391</v>
      </c>
      <c r="AA23">
        <v>24.123561859130859</v>
      </c>
      <c r="AB23">
        <v>3.8597698974609379E-2</v>
      </c>
      <c r="AC23" s="2">
        <f t="shared" si="3"/>
        <v>3.8597698974609379E-2</v>
      </c>
      <c r="AD23">
        <v>12.1672119140625</v>
      </c>
      <c r="AE23">
        <v>21.688466111771699</v>
      </c>
      <c r="AH23" s="2">
        <f t="shared" si="4"/>
        <v>9.7799999999999994</v>
      </c>
      <c r="AI23" s="2">
        <f>IF(ISNUMBER(AH23),SUMIFS($AH$1:AH23,$A$1:A23,A23,C$1:$C23,C23,$G$1:G23,G23,$E$1:E23,E23),"")</f>
        <v>15.105</v>
      </c>
      <c r="AJ23">
        <f t="shared" si="5"/>
        <v>16</v>
      </c>
    </row>
    <row r="24" spans="1:36" x14ac:dyDescent="0.25">
      <c r="A24" s="14" t="s">
        <v>114</v>
      </c>
      <c r="B24" t="s">
        <v>98</v>
      </c>
      <c r="C24" t="s">
        <v>106</v>
      </c>
      <c r="D24" s="13">
        <v>41935</v>
      </c>
      <c r="E24">
        <v>4</v>
      </c>
      <c r="F24">
        <v>350</v>
      </c>
      <c r="G24" s="2" t="s">
        <v>89</v>
      </c>
      <c r="H24" s="2" t="s">
        <v>11</v>
      </c>
      <c r="I24">
        <v>1</v>
      </c>
      <c r="J24" s="2" t="s">
        <v>77</v>
      </c>
      <c r="K24" s="2">
        <v>272</v>
      </c>
      <c r="L24" s="2"/>
      <c r="M24" s="2" t="str">
        <f t="shared" si="0"/>
        <v/>
      </c>
      <c r="N24">
        <v>1373.6791208791208</v>
      </c>
      <c r="O24" s="2">
        <f t="shared" si="1"/>
        <v>137.36791208791209</v>
      </c>
      <c r="P24" s="2">
        <f>IF(ISNUMBER(O24),SUMIFS(O$1:$O24,A$1:$A24,A24,C$1:$C24,C24,G$1:$G24,G24,E$1:$E24,E24),"")</f>
        <v>137.36791208791209</v>
      </c>
      <c r="U24" t="str">
        <f t="shared" si="2"/>
        <v/>
      </c>
      <c r="V24">
        <v>19.562765121459961</v>
      </c>
      <c r="W24">
        <v>10.323373794555664</v>
      </c>
      <c r="X24">
        <v>71.993014303659308</v>
      </c>
      <c r="Y24">
        <v>25.254094500198292</v>
      </c>
      <c r="Z24">
        <v>88.05238144686156</v>
      </c>
      <c r="AA24">
        <v>24.305522594678749</v>
      </c>
      <c r="AB24">
        <v>3.8888836151486E-2</v>
      </c>
      <c r="AC24" s="2">
        <f t="shared" si="3"/>
        <v>3.8888836151486E-2</v>
      </c>
      <c r="AD24">
        <v>11.518882288585489</v>
      </c>
      <c r="AE24">
        <v>19.414589445495587</v>
      </c>
      <c r="AH24" s="2">
        <f t="shared" si="4"/>
        <v>5.3419999999999996</v>
      </c>
      <c r="AI24" s="2">
        <f>IF(ISNUMBER(AH24),SUMIFS($AH$1:AH24,$A$1:A24,A24,C$1:$C24,C24,$G$1:G24,G24,$E$1:E24,E24),"")</f>
        <v>5.3419999999999996</v>
      </c>
      <c r="AJ24">
        <f t="shared" si="5"/>
        <v>16</v>
      </c>
    </row>
    <row r="25" spans="1:36" x14ac:dyDescent="0.25">
      <c r="A25" s="14" t="s">
        <v>113</v>
      </c>
      <c r="B25" t="s">
        <v>98</v>
      </c>
      <c r="C25" t="s">
        <v>106</v>
      </c>
      <c r="D25" s="13">
        <v>41935</v>
      </c>
      <c r="E25">
        <v>4</v>
      </c>
      <c r="F25">
        <v>500</v>
      </c>
      <c r="G25" s="2" t="s">
        <v>89</v>
      </c>
      <c r="H25" s="2" t="s">
        <v>11</v>
      </c>
      <c r="I25">
        <v>1</v>
      </c>
      <c r="J25" s="2" t="s">
        <v>77</v>
      </c>
      <c r="K25" s="2">
        <v>389</v>
      </c>
      <c r="L25" s="2"/>
      <c r="M25" s="2" t="str">
        <f t="shared" si="0"/>
        <v/>
      </c>
      <c r="N25">
        <v>1957.1057513914654</v>
      </c>
      <c r="O25" s="2">
        <f t="shared" si="1"/>
        <v>195.71057513914656</v>
      </c>
      <c r="P25" s="2">
        <f>IF(ISNUMBER(O25),SUMIFS(O$1:$O25,A$1:$A25,A25,C$1:$C25,C25,G$1:$G25,G25,E$1:$E25,E25),"")</f>
        <v>195.71057513914656</v>
      </c>
      <c r="U25" t="str">
        <f t="shared" si="2"/>
        <v/>
      </c>
      <c r="V25">
        <v>19.684666633605957</v>
      </c>
      <c r="W25">
        <v>12.477070808410645</v>
      </c>
      <c r="X25">
        <v>72.736049652099609</v>
      </c>
      <c r="Y25">
        <v>24.090007781982422</v>
      </c>
      <c r="Z25">
        <v>84.179206848144531</v>
      </c>
      <c r="AA25">
        <v>25.415858268737793</v>
      </c>
      <c r="AB25">
        <v>4.066537322998047E-2</v>
      </c>
      <c r="AC25" s="2">
        <f t="shared" si="3"/>
        <v>4.066537322998047E-2</v>
      </c>
      <c r="AD25">
        <v>11.637767944335938</v>
      </c>
      <c r="AE25">
        <v>18.347866419294988</v>
      </c>
      <c r="AH25" s="2">
        <f t="shared" si="4"/>
        <v>7.9589999999999996</v>
      </c>
      <c r="AI25" s="2">
        <f>IF(ISNUMBER(AH25),SUMIFS($AH$1:AH25,$A$1:A25,A25,C$1:$C25,C25,$G$1:G25,G25,$E$1:E25,E25),"")</f>
        <v>7.9589999999999996</v>
      </c>
      <c r="AJ25">
        <f t="shared" si="5"/>
        <v>16</v>
      </c>
    </row>
    <row r="26" spans="1:36" x14ac:dyDescent="0.25">
      <c r="A26" s="14" t="s">
        <v>118</v>
      </c>
      <c r="B26" t="s">
        <v>98</v>
      </c>
      <c r="C26" t="s">
        <v>106</v>
      </c>
      <c r="D26" s="13">
        <v>41968</v>
      </c>
      <c r="E26">
        <v>1</v>
      </c>
      <c r="F26">
        <v>0</v>
      </c>
      <c r="G26" s="2" t="s">
        <v>89</v>
      </c>
      <c r="H26" s="2" t="s">
        <v>11</v>
      </c>
      <c r="I26">
        <v>2</v>
      </c>
      <c r="J26" s="2" t="s">
        <v>77</v>
      </c>
      <c r="K26" s="2">
        <v>0</v>
      </c>
      <c r="L26" s="2"/>
      <c r="M26" s="2" t="str">
        <f t="shared" si="0"/>
        <v/>
      </c>
      <c r="N26">
        <v>1448.9147840744611</v>
      </c>
      <c r="O26" s="2">
        <f t="shared" si="1"/>
        <v>144.8914784074461</v>
      </c>
      <c r="P26" s="2">
        <f>IF(ISNUMBER(O26),SUMIFS(O$1:$O26,A$1:$A26,A26,C$1:$C26,C26,G$1:$G26,G26,E$1:$E26,E26),"")</f>
        <v>362.77970612208742</v>
      </c>
      <c r="U26" t="str">
        <f t="shared" si="2"/>
        <v/>
      </c>
      <c r="V26">
        <v>18.922269821166992</v>
      </c>
      <c r="W26">
        <v>11.066661357879639</v>
      </c>
      <c r="X26">
        <v>76.341114044189453</v>
      </c>
      <c r="Y26">
        <v>22.093795776367188</v>
      </c>
      <c r="Z26">
        <v>88.553802490234375</v>
      </c>
      <c r="AA26">
        <v>26.814822196960449</v>
      </c>
      <c r="AB26">
        <v>4.2903715515136713E-2</v>
      </c>
      <c r="AC26" s="2">
        <f t="shared" si="3"/>
        <v>4.2903715515136713E-2</v>
      </c>
      <c r="AD26">
        <v>12.214578247070312</v>
      </c>
      <c r="AE26">
        <v>19.44921123509042</v>
      </c>
      <c r="AH26" s="2">
        <f t="shared" si="4"/>
        <v>6.2160000000000002</v>
      </c>
      <c r="AI26" s="2">
        <f>IF(ISNUMBER(AH26),SUMIFS($AH$1:AH26,$A$1:A26,A26,C$1:$C26,C26,$G$1:G26,G26,$E$1:E26,E26),"")</f>
        <v>14.713999999999999</v>
      </c>
      <c r="AJ26">
        <f t="shared" si="5"/>
        <v>16</v>
      </c>
    </row>
    <row r="27" spans="1:36" x14ac:dyDescent="0.25">
      <c r="A27" s="14" t="s">
        <v>117</v>
      </c>
      <c r="B27" t="s">
        <v>98</v>
      </c>
      <c r="C27" t="s">
        <v>106</v>
      </c>
      <c r="D27" s="13">
        <v>41968</v>
      </c>
      <c r="E27">
        <v>1</v>
      </c>
      <c r="F27">
        <v>50</v>
      </c>
      <c r="G27" s="2" t="s">
        <v>89</v>
      </c>
      <c r="H27" s="2" t="s">
        <v>11</v>
      </c>
      <c r="I27">
        <v>2</v>
      </c>
      <c r="J27" s="2" t="s">
        <v>77</v>
      </c>
      <c r="K27" s="2">
        <v>45</v>
      </c>
      <c r="L27" s="2"/>
      <c r="M27" s="2" t="str">
        <f t="shared" si="0"/>
        <v/>
      </c>
      <c r="N27">
        <v>1399.5418453102056</v>
      </c>
      <c r="O27" s="2">
        <f t="shared" si="1"/>
        <v>139.95418453102056</v>
      </c>
      <c r="P27" s="2">
        <f>IF(ISNUMBER(O27),SUMIFS(O$1:$O27,A$1:$A27,A27,C$1:$C27,C27,G$1:$G27,G27,E$1:$E27,E27),"")</f>
        <v>359.97769866582325</v>
      </c>
      <c r="U27" t="str">
        <f t="shared" si="2"/>
        <v/>
      </c>
      <c r="V27">
        <v>17.933128356933594</v>
      </c>
      <c r="W27">
        <v>12.106152057647705</v>
      </c>
      <c r="X27">
        <v>78.548915863037109</v>
      </c>
      <c r="Y27">
        <v>22.383513450622559</v>
      </c>
      <c r="Z27">
        <v>89.267902374267578</v>
      </c>
      <c r="AA27">
        <v>27.623947143554688</v>
      </c>
      <c r="AB27">
        <v>4.4198315429687503E-2</v>
      </c>
      <c r="AC27" s="2">
        <f t="shared" si="3"/>
        <v>4.4198315429687503E-2</v>
      </c>
      <c r="AD27">
        <v>12.567826538085939</v>
      </c>
      <c r="AE27">
        <v>18.786463690598641</v>
      </c>
      <c r="AH27" s="2">
        <f t="shared" si="4"/>
        <v>6.1859999999999999</v>
      </c>
      <c r="AI27" s="2">
        <f>IF(ISNUMBER(AH27),SUMIFS($AH$1:AH27,$A$1:A27,A27,C$1:$C27,C27,$G$1:G27,G27,$E$1:E27,E27),"")</f>
        <v>14.99</v>
      </c>
      <c r="AJ27">
        <f t="shared" si="5"/>
        <v>16</v>
      </c>
    </row>
    <row r="28" spans="1:36" x14ac:dyDescent="0.25">
      <c r="A28" s="14" t="s">
        <v>116</v>
      </c>
      <c r="B28" t="s">
        <v>98</v>
      </c>
      <c r="C28" t="s">
        <v>106</v>
      </c>
      <c r="D28" s="13">
        <v>41968</v>
      </c>
      <c r="E28">
        <v>1</v>
      </c>
      <c r="F28">
        <v>100</v>
      </c>
      <c r="G28" s="2" t="s">
        <v>89</v>
      </c>
      <c r="H28" s="2" t="s">
        <v>11</v>
      </c>
      <c r="I28">
        <v>2</v>
      </c>
      <c r="J28" s="2" t="s">
        <v>77</v>
      </c>
      <c r="K28" s="2">
        <v>78</v>
      </c>
      <c r="L28" s="2"/>
      <c r="M28" s="2" t="str">
        <f t="shared" si="0"/>
        <v/>
      </c>
      <c r="N28">
        <v>2259.3277379013543</v>
      </c>
      <c r="O28" s="2">
        <f t="shared" si="1"/>
        <v>225.93277379013543</v>
      </c>
      <c r="P28" s="2">
        <f>IF(ISNUMBER(O28),SUMIFS(O$1:$O28,A$1:$A28,A28,C$1:$C28,C28,G$1:$G28,G28,E$1:$E28,E28),"")</f>
        <v>504.97449653576132</v>
      </c>
      <c r="U28" t="str">
        <f t="shared" si="2"/>
        <v/>
      </c>
      <c r="V28">
        <v>19.13109302520752</v>
      </c>
      <c r="W28">
        <v>13.063276767730713</v>
      </c>
      <c r="X28">
        <v>78.555355072021484</v>
      </c>
      <c r="Y28">
        <v>23.716941833496094</v>
      </c>
      <c r="Z28">
        <v>89.376869201660156</v>
      </c>
      <c r="AA28">
        <v>26.705447196960449</v>
      </c>
      <c r="AB28">
        <v>4.2728715515136712E-2</v>
      </c>
      <c r="AC28" s="2">
        <f t="shared" si="3"/>
        <v>4.2728715515136712E-2</v>
      </c>
      <c r="AD28">
        <v>12.568856811523437</v>
      </c>
      <c r="AE28">
        <v>17.911616714066945</v>
      </c>
      <c r="AH28" s="2">
        <f t="shared" si="4"/>
        <v>9.6539999999999999</v>
      </c>
      <c r="AI28" s="2">
        <f>IF(ISNUMBER(AH28),SUMIFS($AH$1:AH28,$A$1:A28,A28,C$1:$C28,C28,$G$1:G28,G28,$E$1:E28,E28),"")</f>
        <v>21.361000000000001</v>
      </c>
      <c r="AJ28">
        <f t="shared" si="5"/>
        <v>16</v>
      </c>
    </row>
    <row r="29" spans="1:36" x14ac:dyDescent="0.25">
      <c r="A29" s="14" t="s">
        <v>115</v>
      </c>
      <c r="B29" t="s">
        <v>98</v>
      </c>
      <c r="C29" t="s">
        <v>106</v>
      </c>
      <c r="D29" s="13">
        <v>41968</v>
      </c>
      <c r="E29">
        <v>1</v>
      </c>
      <c r="F29">
        <v>200</v>
      </c>
      <c r="G29" s="2" t="s">
        <v>89</v>
      </c>
      <c r="H29" s="2" t="s">
        <v>11</v>
      </c>
      <c r="I29">
        <v>2</v>
      </c>
      <c r="J29" s="2" t="s">
        <v>77</v>
      </c>
      <c r="K29" s="2">
        <v>156</v>
      </c>
      <c r="L29" s="2"/>
      <c r="M29" s="2" t="str">
        <f t="shared" si="0"/>
        <v/>
      </c>
      <c r="N29">
        <v>2005.2908818033429</v>
      </c>
      <c r="O29" s="2">
        <f t="shared" si="1"/>
        <v>200.5290881803343</v>
      </c>
      <c r="P29" s="2">
        <f>IF(ISNUMBER(O29),SUMIFS(O$1:$O29,A$1:$A29,A29,C$1:$C29,C29,G$1:$G29,G29,E$1:$E29,E29),"")</f>
        <v>429.26256132155237</v>
      </c>
      <c r="U29" t="str">
        <f t="shared" si="2"/>
        <v/>
      </c>
      <c r="V29">
        <v>18.41826343536377</v>
      </c>
      <c r="W29">
        <v>12.411702156066895</v>
      </c>
      <c r="X29">
        <v>78.972751617431641</v>
      </c>
      <c r="Y29">
        <v>24.258209228515625</v>
      </c>
      <c r="Z29">
        <v>89.463199615478516</v>
      </c>
      <c r="AA29">
        <v>27.659083366394043</v>
      </c>
      <c r="AB29">
        <v>4.425453338623047E-2</v>
      </c>
      <c r="AC29" s="2">
        <f t="shared" si="3"/>
        <v>4.425453338623047E-2</v>
      </c>
      <c r="AD29">
        <v>12.635640258789063</v>
      </c>
      <c r="AE29">
        <v>16.681337000916894</v>
      </c>
      <c r="AH29" s="2">
        <f t="shared" si="4"/>
        <v>8.8740000000000006</v>
      </c>
      <c r="AI29" s="2">
        <f>IF(ISNUMBER(AH29),SUMIFS($AH$1:AH29,$A$1:A29,A29,C$1:$C29,C29,$G$1:G29,G29,$E$1:E29,E29),"")</f>
        <v>17.871000000000002</v>
      </c>
      <c r="AJ29">
        <f t="shared" si="5"/>
        <v>16</v>
      </c>
    </row>
    <row r="30" spans="1:36" x14ac:dyDescent="0.25">
      <c r="A30" s="14" t="s">
        <v>114</v>
      </c>
      <c r="B30" t="s">
        <v>98</v>
      </c>
      <c r="C30" t="s">
        <v>106</v>
      </c>
      <c r="D30" s="13">
        <v>41968</v>
      </c>
      <c r="E30">
        <v>1</v>
      </c>
      <c r="F30">
        <v>350</v>
      </c>
      <c r="G30" s="2" t="s">
        <v>89</v>
      </c>
      <c r="H30" s="2" t="s">
        <v>11</v>
      </c>
      <c r="I30">
        <v>2</v>
      </c>
      <c r="J30" s="2" t="s">
        <v>77</v>
      </c>
      <c r="K30" s="2">
        <v>272</v>
      </c>
      <c r="L30" s="2"/>
      <c r="M30" s="2" t="str">
        <f t="shared" si="0"/>
        <v/>
      </c>
      <c r="N30">
        <v>2004.7374588001246</v>
      </c>
      <c r="O30" s="2">
        <f t="shared" si="1"/>
        <v>200.47374588001247</v>
      </c>
      <c r="P30" s="2">
        <f>IF(ISNUMBER(O30),SUMIFS(O$1:$O30,A$1:$A30,A30,C$1:$C30,C30,G$1:$G30,G30,E$1:$E30,E30),"")</f>
        <v>476.97587567204459</v>
      </c>
      <c r="U30" t="str">
        <f t="shared" si="2"/>
        <v/>
      </c>
      <c r="V30">
        <v>19.103986740112305</v>
      </c>
      <c r="W30">
        <v>12.041904926300049</v>
      </c>
      <c r="X30">
        <v>78.167209625244141</v>
      </c>
      <c r="Y30">
        <v>22.484429359436035</v>
      </c>
      <c r="Z30">
        <v>88.354705810546875</v>
      </c>
      <c r="AA30">
        <v>27.176361083984375</v>
      </c>
      <c r="AB30">
        <v>4.3482177734374995E-2</v>
      </c>
      <c r="AC30" s="2">
        <f t="shared" si="3"/>
        <v>4.3482177734374995E-2</v>
      </c>
      <c r="AD30">
        <v>12.506753540039062</v>
      </c>
      <c r="AE30">
        <v>18.944768985661177</v>
      </c>
      <c r="AH30" s="2">
        <f t="shared" si="4"/>
        <v>8.7170000000000005</v>
      </c>
      <c r="AI30" s="2">
        <f>IF(ISNUMBER(AH30),SUMIFS($AH$1:AH30,$A$1:A30,A30,C$1:$C30,C30,$G$1:G30,G30,$E$1:E30,E30),"")</f>
        <v>19.557000000000002</v>
      </c>
      <c r="AJ30">
        <f t="shared" si="5"/>
        <v>16</v>
      </c>
    </row>
    <row r="31" spans="1:36" x14ac:dyDescent="0.25">
      <c r="A31" s="14" t="s">
        <v>113</v>
      </c>
      <c r="B31" t="s">
        <v>98</v>
      </c>
      <c r="C31" t="s">
        <v>106</v>
      </c>
      <c r="D31" s="13">
        <v>41968</v>
      </c>
      <c r="E31">
        <v>1</v>
      </c>
      <c r="F31">
        <v>500</v>
      </c>
      <c r="G31" s="2" t="s">
        <v>89</v>
      </c>
      <c r="H31" s="2" t="s">
        <v>11</v>
      </c>
      <c r="I31">
        <v>2</v>
      </c>
      <c r="J31" s="2" t="s">
        <v>77</v>
      </c>
      <c r="K31" s="2">
        <v>389</v>
      </c>
      <c r="L31" s="2"/>
      <c r="M31" s="2" t="str">
        <f t="shared" si="0"/>
        <v/>
      </c>
      <c r="N31">
        <v>1140.8654813820865</v>
      </c>
      <c r="O31" s="2">
        <f t="shared" si="1"/>
        <v>114.08654813820866</v>
      </c>
      <c r="P31" s="2">
        <f>IF(ISNUMBER(O31),SUMIFS(O$1:$O31,A$1:$A31,A31,C$1:$C31,C31,G$1:$G31,G31,E$1:$E31,E31),"")</f>
        <v>312.98544703710752</v>
      </c>
      <c r="U31" t="str">
        <f t="shared" si="2"/>
        <v/>
      </c>
      <c r="V31">
        <v>18.957806587219238</v>
      </c>
      <c r="W31">
        <v>10.904334545135498</v>
      </c>
      <c r="X31">
        <v>72.460685729980469</v>
      </c>
      <c r="Y31">
        <v>23.755582809448242</v>
      </c>
      <c r="Z31">
        <v>87.018962860107422</v>
      </c>
      <c r="AA31">
        <v>24.697400093078613</v>
      </c>
      <c r="AB31">
        <v>3.9515840148925785E-2</v>
      </c>
      <c r="AC31" s="2">
        <f t="shared" si="3"/>
        <v>3.9515840148925785E-2</v>
      </c>
      <c r="AD31">
        <v>11.593709716796875</v>
      </c>
      <c r="AE31">
        <v>21.071955719557195</v>
      </c>
      <c r="AH31" s="2">
        <f t="shared" si="4"/>
        <v>4.508</v>
      </c>
      <c r="AI31" s="2">
        <f>IF(ISNUMBER(AH31),SUMIFS($AH$1:AH31,$A$1:A31,A31,C$1:$C31,C31,$G$1:G31,G31,$E$1:E31,E31),"")</f>
        <v>12.600999999999999</v>
      </c>
      <c r="AJ31">
        <f t="shared" si="5"/>
        <v>16</v>
      </c>
    </row>
    <row r="32" spans="1:36" x14ac:dyDescent="0.25">
      <c r="A32" s="14" t="s">
        <v>118</v>
      </c>
      <c r="B32" t="s">
        <v>98</v>
      </c>
      <c r="C32" t="s">
        <v>106</v>
      </c>
      <c r="D32" s="13">
        <v>41968</v>
      </c>
      <c r="E32">
        <v>2</v>
      </c>
      <c r="F32">
        <v>0</v>
      </c>
      <c r="G32" s="2" t="s">
        <v>89</v>
      </c>
      <c r="H32" s="2" t="s">
        <v>11</v>
      </c>
      <c r="I32">
        <v>2</v>
      </c>
      <c r="J32" s="2" t="s">
        <v>77</v>
      </c>
      <c r="K32" s="2">
        <v>0</v>
      </c>
      <c r="L32" s="2"/>
      <c r="M32" s="2" t="str">
        <f t="shared" si="0"/>
        <v/>
      </c>
      <c r="N32">
        <v>1685.0693477700436</v>
      </c>
      <c r="O32" s="2">
        <f t="shared" si="1"/>
        <v>168.50693477700435</v>
      </c>
      <c r="P32" s="2">
        <f>IF(ISNUMBER(O32),SUMIFS(O$1:$O32,A$1:$A32,A32,C$1:$C32,C32,G$1:$G32,G32,E$1:$E32,E32),"")</f>
        <v>481.11357743406717</v>
      </c>
      <c r="U32" t="str">
        <f t="shared" si="2"/>
        <v/>
      </c>
      <c r="V32">
        <v>18.407156944274902</v>
      </c>
      <c r="W32">
        <v>12.788699626922607</v>
      </c>
      <c r="X32">
        <v>78.097518920898438</v>
      </c>
      <c r="Y32">
        <v>22.71214771270752</v>
      </c>
      <c r="Z32">
        <v>89.357265472412109</v>
      </c>
      <c r="AA32">
        <v>26.527795791625977</v>
      </c>
      <c r="AB32">
        <v>4.2444473266601557E-2</v>
      </c>
      <c r="AC32" s="2">
        <f t="shared" si="3"/>
        <v>4.2444473266601557E-2</v>
      </c>
      <c r="AD32">
        <v>12.49560302734375</v>
      </c>
      <c r="AE32">
        <v>18.957030162412991</v>
      </c>
      <c r="AH32" s="2">
        <f t="shared" si="4"/>
        <v>7.1520000000000001</v>
      </c>
      <c r="AI32" s="2">
        <f>IF(ISNUMBER(AH32),SUMIFS($AH$1:AH32,$A$1:A32,A32,C$1:$C32,C32,$G$1:G32,G32,$E$1:E32,E32),"")</f>
        <v>19.382000000000001</v>
      </c>
      <c r="AJ32">
        <f t="shared" si="5"/>
        <v>16</v>
      </c>
    </row>
    <row r="33" spans="1:36" x14ac:dyDescent="0.25">
      <c r="A33" s="14" t="s">
        <v>117</v>
      </c>
      <c r="B33" t="s">
        <v>98</v>
      </c>
      <c r="C33" t="s">
        <v>106</v>
      </c>
      <c r="D33" s="13">
        <v>41968</v>
      </c>
      <c r="E33">
        <v>2</v>
      </c>
      <c r="F33">
        <v>50</v>
      </c>
      <c r="G33" s="2" t="s">
        <v>89</v>
      </c>
      <c r="H33" s="2" t="s">
        <v>11</v>
      </c>
      <c r="I33">
        <v>2</v>
      </c>
      <c r="J33" s="2" t="s">
        <v>77</v>
      </c>
      <c r="K33" s="2">
        <v>45</v>
      </c>
      <c r="L33" s="2"/>
      <c r="M33" s="2" t="str">
        <f t="shared" si="0"/>
        <v/>
      </c>
      <c r="N33">
        <v>1995.6011361865114</v>
      </c>
      <c r="O33" s="2">
        <f t="shared" si="1"/>
        <v>199.56011361865114</v>
      </c>
      <c r="P33" s="2">
        <f>IF(ISNUMBER(O33),SUMIFS(O$1:$O33,A$1:$A33,A33,C$1:$C33,C33,G$1:$G33,G33,E$1:$E33,E33),"")</f>
        <v>425.76494290743244</v>
      </c>
      <c r="U33" t="str">
        <f t="shared" si="2"/>
        <v/>
      </c>
      <c r="V33">
        <v>18.577540397644043</v>
      </c>
      <c r="W33">
        <v>13.280625820159912</v>
      </c>
      <c r="X33">
        <v>75.739570617675781</v>
      </c>
      <c r="Y33">
        <v>21.487063407897949</v>
      </c>
      <c r="Z33">
        <v>87.363704681396484</v>
      </c>
      <c r="AA33">
        <v>25.749234199523926</v>
      </c>
      <c r="AB33">
        <v>4.1198774719238281E-2</v>
      </c>
      <c r="AC33" s="2">
        <f t="shared" si="3"/>
        <v>4.1198774719238281E-2</v>
      </c>
      <c r="AD33">
        <v>12.118331298828124</v>
      </c>
      <c r="AE33">
        <v>18.416436266564972</v>
      </c>
      <c r="AH33" s="2">
        <f t="shared" si="4"/>
        <v>8.2219999999999995</v>
      </c>
      <c r="AI33" s="2">
        <f>IF(ISNUMBER(AH33),SUMIFS($AH$1:AH33,$A$1:A33,A33,C$1:$C33,C33,$G$1:G33,G33,$E$1:E33,E33),"")</f>
        <v>17.802999999999997</v>
      </c>
      <c r="AJ33">
        <f t="shared" si="5"/>
        <v>16</v>
      </c>
    </row>
    <row r="34" spans="1:36" x14ac:dyDescent="0.25">
      <c r="A34" s="14" t="s">
        <v>116</v>
      </c>
      <c r="B34" t="s">
        <v>98</v>
      </c>
      <c r="C34" t="s">
        <v>106</v>
      </c>
      <c r="D34" s="13">
        <v>41968</v>
      </c>
      <c r="E34">
        <v>2</v>
      </c>
      <c r="F34">
        <v>100</v>
      </c>
      <c r="G34" s="2" t="s">
        <v>89</v>
      </c>
      <c r="H34" s="2" t="s">
        <v>11</v>
      </c>
      <c r="I34">
        <v>2</v>
      </c>
      <c r="J34" s="2" t="s">
        <v>77</v>
      </c>
      <c r="K34" s="2">
        <v>78</v>
      </c>
      <c r="L34" s="2"/>
      <c r="M34" s="2" t="str">
        <f t="shared" si="0"/>
        <v/>
      </c>
      <c r="N34">
        <v>2147.4229927216111</v>
      </c>
      <c r="O34" s="2">
        <f t="shared" si="1"/>
        <v>214.74229927216112</v>
      </c>
      <c r="P34" s="2">
        <f>IF(ISNUMBER(O34),SUMIFS(O$1:$O34,A$1:$A34,A34,C$1:$C34,C34,G$1:$G34,G34,E$1:$E34,E34),"")</f>
        <v>507.23325659070457</v>
      </c>
      <c r="U34" t="str">
        <f t="shared" si="2"/>
        <v/>
      </c>
      <c r="V34">
        <v>19.477853775024414</v>
      </c>
      <c r="W34">
        <v>14.574559211730957</v>
      </c>
      <c r="X34">
        <v>77.997627258300781</v>
      </c>
      <c r="Y34">
        <v>23.986032485961914</v>
      </c>
      <c r="Z34">
        <v>90.310333251953125</v>
      </c>
      <c r="AA34">
        <v>25.212461471557617</v>
      </c>
      <c r="AB34">
        <v>4.0339938354492191E-2</v>
      </c>
      <c r="AC34" s="2">
        <f t="shared" si="3"/>
        <v>4.0339938354492191E-2</v>
      </c>
      <c r="AD34">
        <v>12.479620361328125</v>
      </c>
      <c r="AE34">
        <v>19.980721454834541</v>
      </c>
      <c r="AH34" s="2">
        <f t="shared" si="4"/>
        <v>8.6630000000000003</v>
      </c>
      <c r="AI34" s="2">
        <f>IF(ISNUMBER(AH34),SUMIFS($AH$1:AH34,$A$1:A34,A34,C$1:$C34,C34,$G$1:G34,G34,$E$1:E34,E34),"")</f>
        <v>20.207000000000001</v>
      </c>
      <c r="AJ34">
        <f t="shared" si="5"/>
        <v>16</v>
      </c>
    </row>
    <row r="35" spans="1:36" x14ac:dyDescent="0.25">
      <c r="A35" s="14" t="s">
        <v>115</v>
      </c>
      <c r="B35" t="s">
        <v>98</v>
      </c>
      <c r="C35" t="s">
        <v>106</v>
      </c>
      <c r="D35" s="13">
        <v>41968</v>
      </c>
      <c r="E35">
        <v>2</v>
      </c>
      <c r="F35">
        <v>200</v>
      </c>
      <c r="G35" s="2" t="s">
        <v>89</v>
      </c>
      <c r="H35" s="2" t="s">
        <v>11</v>
      </c>
      <c r="I35">
        <v>2</v>
      </c>
      <c r="J35" s="2" t="s">
        <v>77</v>
      </c>
      <c r="K35" s="2">
        <v>156</v>
      </c>
      <c r="L35" s="2"/>
      <c r="M35" s="2" t="str">
        <f t="shared" si="0"/>
        <v/>
      </c>
      <c r="N35">
        <v>1556.9721735746252</v>
      </c>
      <c r="O35" s="2">
        <f t="shared" si="1"/>
        <v>155.69721735746253</v>
      </c>
      <c r="P35" s="2">
        <f>IF(ISNUMBER(O35),SUMIFS(O$1:$O35,A$1:$A35,A35,C$1:$C35,C35,G$1:$G35,G35,E$1:$E35,E35),"")</f>
        <v>426.28592541452502</v>
      </c>
      <c r="U35" t="str">
        <f t="shared" si="2"/>
        <v/>
      </c>
      <c r="V35">
        <v>18.865480422973633</v>
      </c>
      <c r="W35">
        <v>13.975582599639893</v>
      </c>
      <c r="X35">
        <v>78.507747650146484</v>
      </c>
      <c r="Y35">
        <v>23.452102661132813</v>
      </c>
      <c r="Z35">
        <v>90.088039398193359</v>
      </c>
      <c r="AA35">
        <v>25.863809585571289</v>
      </c>
      <c r="AB35">
        <v>4.1382095336914067E-2</v>
      </c>
      <c r="AC35" s="2">
        <f t="shared" si="3"/>
        <v>4.1382095336914067E-2</v>
      </c>
      <c r="AD35">
        <v>12.561239624023438</v>
      </c>
      <c r="AE35">
        <v>19.35971978984238</v>
      </c>
      <c r="AH35" s="2">
        <f t="shared" si="4"/>
        <v>6.4429999999999996</v>
      </c>
      <c r="AI35" s="2">
        <f>IF(ISNUMBER(AH35),SUMIFS($AH$1:AH35,$A$1:A35,A35,C$1:$C35,C35,$G$1:G35,G35,$E$1:E35,E35),"")</f>
        <v>16.228999999999999</v>
      </c>
      <c r="AJ35">
        <f t="shared" si="5"/>
        <v>16</v>
      </c>
    </row>
    <row r="36" spans="1:36" x14ac:dyDescent="0.25">
      <c r="A36" s="14" t="s">
        <v>114</v>
      </c>
      <c r="B36" t="s">
        <v>98</v>
      </c>
      <c r="C36" t="s">
        <v>106</v>
      </c>
      <c r="D36" s="13">
        <v>41968</v>
      </c>
      <c r="E36">
        <v>2</v>
      </c>
      <c r="F36">
        <v>350</v>
      </c>
      <c r="G36" s="2" t="s">
        <v>89</v>
      </c>
      <c r="H36" s="2" t="s">
        <v>11</v>
      </c>
      <c r="I36">
        <v>2</v>
      </c>
      <c r="J36" s="2" t="s">
        <v>77</v>
      </c>
      <c r="K36" s="2">
        <v>272</v>
      </c>
      <c r="L36" s="2"/>
      <c r="M36" s="2" t="str">
        <f t="shared" si="0"/>
        <v/>
      </c>
      <c r="N36">
        <v>1770.6526014937619</v>
      </c>
      <c r="O36" s="2">
        <f t="shared" si="1"/>
        <v>177.0652601493762</v>
      </c>
      <c r="P36" s="2">
        <f>IF(ISNUMBER(O36),SUMIFS(O$1:$O36,A$1:$A36,A36,C$1:$C36,C36,G$1:$G36,G36,E$1:$E36,E36),"")</f>
        <v>457.96135734525762</v>
      </c>
      <c r="U36" t="str">
        <f t="shared" si="2"/>
        <v/>
      </c>
      <c r="V36">
        <v>18.328729629516602</v>
      </c>
      <c r="W36">
        <v>11.904592990875244</v>
      </c>
      <c r="X36">
        <v>77.845569610595703</v>
      </c>
      <c r="Y36">
        <v>21.314149856567383</v>
      </c>
      <c r="Z36">
        <v>87.507961273193359</v>
      </c>
      <c r="AA36">
        <v>28.268501281738281</v>
      </c>
      <c r="AB36">
        <v>4.5229602050781248E-2</v>
      </c>
      <c r="AC36" s="2">
        <f t="shared" si="3"/>
        <v>4.5229602050781248E-2</v>
      </c>
      <c r="AD36">
        <v>12.455291137695312</v>
      </c>
      <c r="AE36">
        <v>18.030891254435399</v>
      </c>
      <c r="AH36" s="2">
        <f t="shared" si="4"/>
        <v>8.0090000000000003</v>
      </c>
      <c r="AI36" s="2">
        <f>IF(ISNUMBER(AH36),SUMIFS($AH$1:AH36,$A$1:A36,A36,C$1:$C36,C36,$G$1:G36,G36,$E$1:E36,E36),"")</f>
        <v>20.265999999999998</v>
      </c>
      <c r="AJ36">
        <f t="shared" si="5"/>
        <v>16</v>
      </c>
    </row>
    <row r="37" spans="1:36" x14ac:dyDescent="0.25">
      <c r="A37" s="14" t="s">
        <v>113</v>
      </c>
      <c r="B37" t="s">
        <v>98</v>
      </c>
      <c r="C37" t="s">
        <v>106</v>
      </c>
      <c r="D37" s="13">
        <v>41968</v>
      </c>
      <c r="E37">
        <v>2</v>
      </c>
      <c r="F37">
        <v>500</v>
      </c>
      <c r="G37" s="2" t="s">
        <v>89</v>
      </c>
      <c r="H37" s="2" t="s">
        <v>11</v>
      </c>
      <c r="I37">
        <v>2</v>
      </c>
      <c r="J37" s="2" t="s">
        <v>77</v>
      </c>
      <c r="K37" s="2">
        <v>389</v>
      </c>
      <c r="L37" s="2"/>
      <c r="M37" s="2" t="str">
        <f t="shared" si="0"/>
        <v/>
      </c>
      <c r="N37">
        <v>1883.7634967922952</v>
      </c>
      <c r="O37" s="2">
        <f t="shared" si="1"/>
        <v>188.37634967922952</v>
      </c>
      <c r="P37" s="2">
        <f>IF(ISNUMBER(O37),SUMIFS(O$1:$O37,A$1:$A37,A37,C$1:$C37,C37,G$1:$G37,G37,E$1:$E37,E37),"")</f>
        <v>506.82661110208625</v>
      </c>
      <c r="U37" t="str">
        <f t="shared" si="2"/>
        <v/>
      </c>
      <c r="V37">
        <v>18.529891014099121</v>
      </c>
      <c r="W37">
        <v>12.005710601806641</v>
      </c>
      <c r="X37">
        <v>77.913516998291016</v>
      </c>
      <c r="Y37">
        <v>23.158782958984375</v>
      </c>
      <c r="Z37">
        <v>88.353218078613281</v>
      </c>
      <c r="AA37">
        <v>28.437154769897461</v>
      </c>
      <c r="AB37">
        <v>4.5499447631835936E-2</v>
      </c>
      <c r="AC37" s="2">
        <f t="shared" si="3"/>
        <v>4.5499447631835936E-2</v>
      </c>
      <c r="AD37">
        <v>12.466162719726563</v>
      </c>
      <c r="AE37">
        <v>19.182720953326712</v>
      </c>
      <c r="AH37" s="2">
        <f t="shared" si="4"/>
        <v>8.5709999999999997</v>
      </c>
      <c r="AI37" s="2">
        <f>IF(ISNUMBER(AH37),SUMIFS($AH$1:AH37,$A$1:A37,A37,C$1:$C37,C37,$G$1:G37,G37,$E$1:E37,E37),"")</f>
        <v>22.13</v>
      </c>
      <c r="AJ37">
        <f t="shared" si="5"/>
        <v>16</v>
      </c>
    </row>
    <row r="38" spans="1:36" x14ac:dyDescent="0.25">
      <c r="A38" s="14" t="s">
        <v>118</v>
      </c>
      <c r="B38" t="s">
        <v>98</v>
      </c>
      <c r="C38" t="s">
        <v>106</v>
      </c>
      <c r="D38" s="13">
        <v>41968</v>
      </c>
      <c r="E38">
        <v>3</v>
      </c>
      <c r="F38">
        <v>0</v>
      </c>
      <c r="G38" s="2" t="s">
        <v>89</v>
      </c>
      <c r="H38" s="2" t="s">
        <v>11</v>
      </c>
      <c r="I38">
        <v>2</v>
      </c>
      <c r="J38" s="2" t="s">
        <v>77</v>
      </c>
      <c r="K38" s="2">
        <v>0</v>
      </c>
      <c r="L38" s="2"/>
      <c r="M38" s="2" t="str">
        <f t="shared" si="0"/>
        <v/>
      </c>
      <c r="N38">
        <v>2248.8471020351126</v>
      </c>
      <c r="O38" s="2">
        <f t="shared" si="1"/>
        <v>224.88471020351125</v>
      </c>
      <c r="P38" s="2">
        <f>IF(ISNUMBER(O38),SUMIFS(O$1:$O38,A$1:$A38,A38,C$1:$C38,C38,G$1:$G38,G38,E$1:$E38,E38),"")</f>
        <v>404.36025090712212</v>
      </c>
      <c r="U38" t="str">
        <f t="shared" si="2"/>
        <v/>
      </c>
      <c r="V38">
        <v>19.397152900695801</v>
      </c>
      <c r="W38">
        <v>13.365129947662354</v>
      </c>
      <c r="X38">
        <v>78.026222229003906</v>
      </c>
      <c r="Y38">
        <v>24.462314605712891</v>
      </c>
      <c r="Z38">
        <v>89.619144439697266</v>
      </c>
      <c r="AA38">
        <v>26.784672737121582</v>
      </c>
      <c r="AB38">
        <v>4.2855476379394533E-2</v>
      </c>
      <c r="AC38" s="2">
        <f t="shared" si="3"/>
        <v>4.2855476379394533E-2</v>
      </c>
      <c r="AD38">
        <v>12.484195556640625</v>
      </c>
      <c r="AE38">
        <v>18.70739886816181</v>
      </c>
      <c r="AH38" s="2">
        <f t="shared" si="4"/>
        <v>9.6379999999999999</v>
      </c>
      <c r="AI38" s="2">
        <f>IF(ISNUMBER(AH38),SUMIFS($AH$1:AH38,$A$1:A38,A38,C$1:$C38,C38,$G$1:G38,G38,$E$1:E38,E38),"")</f>
        <v>16.620999999999999</v>
      </c>
      <c r="AJ38">
        <f t="shared" si="5"/>
        <v>16</v>
      </c>
    </row>
    <row r="39" spans="1:36" x14ac:dyDescent="0.25">
      <c r="A39" s="14" t="s">
        <v>117</v>
      </c>
      <c r="B39" t="s">
        <v>98</v>
      </c>
      <c r="C39" t="s">
        <v>106</v>
      </c>
      <c r="D39" s="13">
        <v>41968</v>
      </c>
      <c r="E39">
        <v>3</v>
      </c>
      <c r="F39">
        <v>50</v>
      </c>
      <c r="G39" s="2" t="s">
        <v>89</v>
      </c>
      <c r="H39" s="2" t="s">
        <v>11</v>
      </c>
      <c r="I39">
        <v>2</v>
      </c>
      <c r="J39" s="2" t="s">
        <v>77</v>
      </c>
      <c r="K39" s="2">
        <v>45</v>
      </c>
      <c r="L39" s="2"/>
      <c r="M39" s="2" t="str">
        <f t="shared" si="0"/>
        <v/>
      </c>
      <c r="N39">
        <v>1732.8729051370337</v>
      </c>
      <c r="O39" s="2">
        <f t="shared" si="1"/>
        <v>173.28729051370337</v>
      </c>
      <c r="P39" s="2">
        <f>IF(ISNUMBER(O39),SUMIFS(O$1:$O39,A$1:$A39,A39,C$1:$C39,C39,G$1:$G39,G39,E$1:$E39,E39),"")</f>
        <v>477.73471721372709</v>
      </c>
      <c r="U39" t="str">
        <f t="shared" si="2"/>
        <v/>
      </c>
      <c r="V39">
        <v>18.270439147949219</v>
      </c>
      <c r="W39">
        <v>12.285088062286377</v>
      </c>
      <c r="X39">
        <v>78.318592071533203</v>
      </c>
      <c r="Y39">
        <v>22.150124549865723</v>
      </c>
      <c r="Z39">
        <v>89.028617858886719</v>
      </c>
      <c r="AA39">
        <v>27.015956878662109</v>
      </c>
      <c r="AB39">
        <v>4.322553100585938E-2</v>
      </c>
      <c r="AC39" s="2">
        <f t="shared" si="3"/>
        <v>4.322553100585938E-2</v>
      </c>
      <c r="AD39">
        <v>12.530974731445312</v>
      </c>
      <c r="AE39">
        <v>20.041403926234384</v>
      </c>
      <c r="AH39" s="2">
        <f t="shared" si="4"/>
        <v>7.49</v>
      </c>
      <c r="AI39" s="2">
        <f>IF(ISNUMBER(AH39),SUMIFS($AH$1:AH39,$A$1:A39,A39,C$1:$C39,C39,$G$1:G39,G39,$E$1:E39,E39),"")</f>
        <v>20.157</v>
      </c>
      <c r="AJ39">
        <f t="shared" si="5"/>
        <v>16</v>
      </c>
    </row>
    <row r="40" spans="1:36" x14ac:dyDescent="0.25">
      <c r="A40" s="14" t="s">
        <v>116</v>
      </c>
      <c r="B40" t="s">
        <v>98</v>
      </c>
      <c r="C40" t="s">
        <v>106</v>
      </c>
      <c r="D40" s="13">
        <v>41968</v>
      </c>
      <c r="E40">
        <v>3</v>
      </c>
      <c r="F40">
        <v>100</v>
      </c>
      <c r="G40" s="2" t="s">
        <v>89</v>
      </c>
      <c r="H40" s="2" t="s">
        <v>11</v>
      </c>
      <c r="I40">
        <v>2</v>
      </c>
      <c r="J40" s="2" t="s">
        <v>77</v>
      </c>
      <c r="K40" s="2">
        <v>78</v>
      </c>
      <c r="L40" s="2"/>
      <c r="M40" s="2" t="str">
        <f t="shared" si="0"/>
        <v/>
      </c>
      <c r="N40">
        <v>1597.8543976688902</v>
      </c>
      <c r="O40" s="2">
        <f t="shared" si="1"/>
        <v>159.78543976688903</v>
      </c>
      <c r="P40" s="2">
        <f>IF(ISNUMBER(O40),SUMIFS(O$1:$O40,A$1:$A40,A40,C$1:$C40,C40,G$1:$G40,G40,E$1:$E40,E40),"")</f>
        <v>445.35245198116547</v>
      </c>
      <c r="U40" t="str">
        <f t="shared" si="2"/>
        <v/>
      </c>
      <c r="V40">
        <v>18.900059700012207</v>
      </c>
      <c r="W40">
        <v>12.831632614135742</v>
      </c>
      <c r="X40">
        <v>77.553325653076172</v>
      </c>
      <c r="Y40">
        <v>24.624065399169922</v>
      </c>
      <c r="Z40">
        <v>90.168342590332031</v>
      </c>
      <c r="AA40">
        <v>26.514924049377441</v>
      </c>
      <c r="AB40">
        <v>4.2423878479003904E-2</v>
      </c>
      <c r="AC40" s="2">
        <f t="shared" si="3"/>
        <v>4.2423878479003904E-2</v>
      </c>
      <c r="AD40">
        <v>12.408532104492188</v>
      </c>
      <c r="AE40">
        <v>19.86805797101449</v>
      </c>
      <c r="AH40" s="2">
        <f t="shared" si="4"/>
        <v>6.7789999999999999</v>
      </c>
      <c r="AI40" s="2">
        <f>IF(ISNUMBER(AH40),SUMIFS($AH$1:AH40,$A$1:A40,A40,C$1:$C40,C40,$G$1:G40,G40,$E$1:E40,E40),"")</f>
        <v>18.212</v>
      </c>
      <c r="AJ40">
        <f t="shared" si="5"/>
        <v>16</v>
      </c>
    </row>
    <row r="41" spans="1:36" x14ac:dyDescent="0.25">
      <c r="A41" s="14" t="s">
        <v>115</v>
      </c>
      <c r="B41" t="s">
        <v>98</v>
      </c>
      <c r="C41" t="s">
        <v>106</v>
      </c>
      <c r="D41" s="13">
        <v>41968</v>
      </c>
      <c r="E41">
        <v>3</v>
      </c>
      <c r="F41">
        <v>200</v>
      </c>
      <c r="G41" s="2" t="s">
        <v>89</v>
      </c>
      <c r="H41" s="2" t="s">
        <v>11</v>
      </c>
      <c r="I41">
        <v>2</v>
      </c>
      <c r="J41" s="2" t="s">
        <v>77</v>
      </c>
      <c r="K41" s="2">
        <v>156</v>
      </c>
      <c r="L41" s="2"/>
      <c r="M41" s="2" t="str">
        <f t="shared" si="0"/>
        <v/>
      </c>
      <c r="N41">
        <v>2424.2485846406494</v>
      </c>
      <c r="O41" s="2">
        <f t="shared" si="1"/>
        <v>242.42485846406493</v>
      </c>
      <c r="P41" s="2">
        <f>IF(ISNUMBER(O41),SUMIFS(O$1:$O41,A$1:$A41,A41,C$1:$C41,C41,G$1:$G41,G41,E$1:$E41,E41),"")</f>
        <v>452.9044836740004</v>
      </c>
      <c r="U41" t="str">
        <f t="shared" si="2"/>
        <v/>
      </c>
      <c r="V41">
        <v>18.421209335327148</v>
      </c>
      <c r="W41">
        <v>12.167253494262695</v>
      </c>
      <c r="X41">
        <v>78.030097961425781</v>
      </c>
      <c r="Y41">
        <v>23.362249374389648</v>
      </c>
      <c r="Z41">
        <v>89.697357177734375</v>
      </c>
      <c r="AA41">
        <v>28.318159103393555</v>
      </c>
      <c r="AB41">
        <v>4.5309054565429684E-2</v>
      </c>
      <c r="AC41" s="2">
        <f t="shared" si="3"/>
        <v>4.5309054565429684E-2</v>
      </c>
      <c r="AD41">
        <v>12.484815673828125</v>
      </c>
      <c r="AE41">
        <v>18.96452742123687</v>
      </c>
      <c r="AH41" s="2">
        <f t="shared" si="4"/>
        <v>10.984</v>
      </c>
      <c r="AI41" s="2">
        <f>IF(ISNUMBER(AH41),SUMIFS($AH$1:AH41,$A$1:A41,A41,C$1:$C41,C41,$G$1:G41,G41,$E$1:E41,E41),"")</f>
        <v>19.465</v>
      </c>
      <c r="AJ41">
        <f t="shared" si="5"/>
        <v>16</v>
      </c>
    </row>
    <row r="42" spans="1:36" x14ac:dyDescent="0.25">
      <c r="A42" s="14" t="s">
        <v>114</v>
      </c>
      <c r="B42" t="s">
        <v>98</v>
      </c>
      <c r="C42" t="s">
        <v>106</v>
      </c>
      <c r="D42" s="13">
        <v>41968</v>
      </c>
      <c r="E42">
        <v>3</v>
      </c>
      <c r="F42">
        <v>350</v>
      </c>
      <c r="G42" s="2" t="s">
        <v>89</v>
      </c>
      <c r="H42" s="2" t="s">
        <v>11</v>
      </c>
      <c r="I42">
        <v>2</v>
      </c>
      <c r="J42" s="2" t="s">
        <v>77</v>
      </c>
      <c r="K42" s="2">
        <v>272</v>
      </c>
      <c r="L42" s="2"/>
      <c r="M42" s="2" t="str">
        <f t="shared" si="0"/>
        <v/>
      </c>
      <c r="N42">
        <v>1912.4868124641453</v>
      </c>
      <c r="O42" s="2">
        <f t="shared" si="1"/>
        <v>191.24868124641452</v>
      </c>
      <c r="P42" s="2">
        <f>IF(ISNUMBER(O42),SUMIFS(O$1:$O42,A$1:$A42,A42,C$1:$C42,C42,G$1:$G42,G42,E$1:$E42,E42),"")</f>
        <v>412.16952698395244</v>
      </c>
      <c r="U42" t="str">
        <f t="shared" si="2"/>
        <v/>
      </c>
      <c r="V42">
        <v>18.860692024230957</v>
      </c>
      <c r="W42">
        <v>12.569477081298828</v>
      </c>
      <c r="X42">
        <v>78.523120880126953</v>
      </c>
      <c r="Y42">
        <v>23.861288070678711</v>
      </c>
      <c r="Z42">
        <v>90.485927581787109</v>
      </c>
      <c r="AA42">
        <v>28.959877014160156</v>
      </c>
      <c r="AB42">
        <v>4.6335803222656249E-2</v>
      </c>
      <c r="AC42" s="2">
        <f t="shared" si="3"/>
        <v>4.6335803222656249E-2</v>
      </c>
      <c r="AD42">
        <v>12.563699340820312</v>
      </c>
      <c r="AE42">
        <v>17.649414431431808</v>
      </c>
      <c r="AH42" s="2">
        <f t="shared" si="4"/>
        <v>8.8620000000000001</v>
      </c>
      <c r="AI42" s="2">
        <f>IF(ISNUMBER(AH42),SUMIFS($AH$1:AH42,$A$1:A42,A42,C$1:$C42,C42,$G$1:G42,G42,$E$1:E42,E42),"")</f>
        <v>19.064999999999998</v>
      </c>
      <c r="AJ42">
        <f t="shared" si="5"/>
        <v>16</v>
      </c>
    </row>
    <row r="43" spans="1:36" x14ac:dyDescent="0.25">
      <c r="A43" s="14" t="s">
        <v>113</v>
      </c>
      <c r="B43" t="s">
        <v>98</v>
      </c>
      <c r="C43" t="s">
        <v>106</v>
      </c>
      <c r="D43" s="13">
        <v>41968</v>
      </c>
      <c r="E43">
        <v>3</v>
      </c>
      <c r="F43">
        <v>500</v>
      </c>
      <c r="G43" s="2" t="s">
        <v>89</v>
      </c>
      <c r="H43" s="2" t="s">
        <v>11</v>
      </c>
      <c r="I43">
        <v>2</v>
      </c>
      <c r="J43" s="2" t="s">
        <v>77</v>
      </c>
      <c r="K43" s="2">
        <v>389</v>
      </c>
      <c r="L43" s="2"/>
      <c r="M43" s="2" t="str">
        <f t="shared" si="0"/>
        <v/>
      </c>
      <c r="N43">
        <v>1746.5541070288998</v>
      </c>
      <c r="O43" s="2">
        <f t="shared" si="1"/>
        <v>174.65541070288998</v>
      </c>
      <c r="P43" s="2">
        <f>IF(ISNUMBER(O43),SUMIFS(O$1:$O43,A$1:$A43,A43,C$1:$C43,C43,G$1:$G43,G43,E$1:$E43,E43),"")</f>
        <v>263.02338847906196</v>
      </c>
      <c r="U43" t="str">
        <f t="shared" si="2"/>
        <v/>
      </c>
      <c r="V43">
        <v>19.006843566894531</v>
      </c>
      <c r="W43">
        <v>12.104952812194824</v>
      </c>
      <c r="X43">
        <v>78.082084655761719</v>
      </c>
      <c r="Y43">
        <v>24.671749114990234</v>
      </c>
      <c r="Z43">
        <v>90.413665771484375</v>
      </c>
      <c r="AA43">
        <v>25.717145919799805</v>
      </c>
      <c r="AB43">
        <v>4.1147433471679686E-2</v>
      </c>
      <c r="AC43" s="2">
        <f t="shared" si="3"/>
        <v>4.1147433471679686E-2</v>
      </c>
      <c r="AD43">
        <v>12.493133544921875</v>
      </c>
      <c r="AE43">
        <v>20.839566049776646</v>
      </c>
      <c r="AH43" s="2">
        <f t="shared" si="4"/>
        <v>7.1870000000000003</v>
      </c>
      <c r="AI43" s="2">
        <f>IF(ISNUMBER(AH43),SUMIFS($AH$1:AH43,$A$1:A43,A43,C$1:$C43,C43,$G$1:G43,G43,$E$1:E43,E43),"")</f>
        <v>11.001000000000001</v>
      </c>
      <c r="AJ43">
        <f t="shared" si="5"/>
        <v>16</v>
      </c>
    </row>
    <row r="44" spans="1:36" x14ac:dyDescent="0.25">
      <c r="A44" s="14" t="s">
        <v>118</v>
      </c>
      <c r="B44" t="s">
        <v>98</v>
      </c>
      <c r="C44" t="s">
        <v>106</v>
      </c>
      <c r="D44" s="13">
        <v>41968</v>
      </c>
      <c r="E44">
        <v>4</v>
      </c>
      <c r="F44">
        <v>0</v>
      </c>
      <c r="G44" s="2" t="s">
        <v>89</v>
      </c>
      <c r="H44" s="2" t="s">
        <v>11</v>
      </c>
      <c r="I44">
        <v>2</v>
      </c>
      <c r="J44" s="2" t="s">
        <v>77</v>
      </c>
      <c r="K44" s="2">
        <v>0</v>
      </c>
      <c r="L44" s="2"/>
      <c r="M44" s="2" t="str">
        <f t="shared" si="0"/>
        <v/>
      </c>
      <c r="N44">
        <v>417.90420807990898</v>
      </c>
      <c r="O44" s="2">
        <f t="shared" si="1"/>
        <v>41.790420807990898</v>
      </c>
      <c r="P44" s="2">
        <f>IF(ISNUMBER(O44),SUMIFS(O$1:$O44,A$1:$A44,A44,C$1:$C44,C44,G$1:$G44,G44,E$1:$E44,E44),"")</f>
        <v>133.37378507739345</v>
      </c>
      <c r="U44" t="str">
        <f t="shared" si="2"/>
        <v/>
      </c>
      <c r="V44">
        <v>19.19068431854248</v>
      </c>
      <c r="W44">
        <v>13.807628631591797</v>
      </c>
      <c r="X44">
        <v>76.544116973876953</v>
      </c>
      <c r="Y44">
        <v>28.883310317993164</v>
      </c>
      <c r="Z44">
        <v>89.928298950195313</v>
      </c>
      <c r="AA44">
        <v>25.007931192988849</v>
      </c>
      <c r="AB44">
        <v>4.0012689908782158E-2</v>
      </c>
      <c r="AC44" s="2">
        <f t="shared" si="3"/>
        <v>4.0012689908782158E-2</v>
      </c>
      <c r="AD44">
        <v>12.247058715820312</v>
      </c>
      <c r="AE44">
        <v>20.642907224210369</v>
      </c>
      <c r="AH44" s="2">
        <f t="shared" si="4"/>
        <v>1.6719999999999999</v>
      </c>
      <c r="AI44" s="2">
        <f>IF(ISNUMBER(AH44),SUMIFS($AH$1:AH44,$A$1:A44,A44,C$1:$C44,C44,$G$1:G44,G44,$E$1:E44,E44),"")</f>
        <v>5.8569999999999993</v>
      </c>
      <c r="AJ44">
        <f t="shared" si="5"/>
        <v>16</v>
      </c>
    </row>
    <row r="45" spans="1:36" x14ac:dyDescent="0.25">
      <c r="A45" s="14" t="s">
        <v>117</v>
      </c>
      <c r="B45" t="s">
        <v>98</v>
      </c>
      <c r="C45" t="s">
        <v>106</v>
      </c>
      <c r="D45" s="13">
        <v>41968</v>
      </c>
      <c r="E45">
        <v>4</v>
      </c>
      <c r="F45">
        <v>50</v>
      </c>
      <c r="G45" s="2" t="s">
        <v>89</v>
      </c>
      <c r="H45" s="2" t="s">
        <v>11</v>
      </c>
      <c r="I45">
        <v>2</v>
      </c>
      <c r="J45" s="2" t="s">
        <v>77</v>
      </c>
      <c r="K45" s="2">
        <v>45</v>
      </c>
      <c r="L45" s="2"/>
      <c r="M45" s="2" t="str">
        <f t="shared" si="0"/>
        <v/>
      </c>
      <c r="N45">
        <v>460.80362452215775</v>
      </c>
      <c r="O45" s="2">
        <f t="shared" si="1"/>
        <v>46.080362452215773</v>
      </c>
      <c r="P45" s="2">
        <f>IF(ISNUMBER(O45),SUMIFS(O$1:$O45,A$1:$A45,A45,C$1:$C45,C45,G$1:$G45,G45,E$1:$E45,E45),"")</f>
        <v>414.12585589591322</v>
      </c>
      <c r="U45" t="str">
        <f t="shared" si="2"/>
        <v/>
      </c>
      <c r="V45">
        <v>18.193048477172852</v>
      </c>
      <c r="W45">
        <v>12.333107471466064</v>
      </c>
      <c r="X45">
        <v>76.80963134765625</v>
      </c>
      <c r="Y45">
        <v>26.332775115966797</v>
      </c>
      <c r="Z45">
        <v>89.073295593261719</v>
      </c>
      <c r="AA45">
        <v>29.847031109508173</v>
      </c>
      <c r="AB45">
        <v>4.7755249775213081E-2</v>
      </c>
      <c r="AC45" s="2">
        <f t="shared" si="3"/>
        <v>4.7755249775213081E-2</v>
      </c>
      <c r="AD45">
        <v>12.289541015625</v>
      </c>
      <c r="AE45">
        <v>20.430075253996826</v>
      </c>
      <c r="AH45" s="2">
        <f t="shared" si="4"/>
        <v>2.2010000000000001</v>
      </c>
      <c r="AI45" s="2">
        <f>IF(ISNUMBER(AH45),SUMIFS($AH$1:AH45,$A$1:A45,A45,C$1:$C45,C45,$G$1:G45,G45,$E$1:E45,E45),"")</f>
        <v>17.306000000000001</v>
      </c>
      <c r="AJ45">
        <f t="shared" si="5"/>
        <v>16</v>
      </c>
    </row>
    <row r="46" spans="1:36" x14ac:dyDescent="0.25">
      <c r="A46" s="14" t="s">
        <v>116</v>
      </c>
      <c r="B46" t="s">
        <v>98</v>
      </c>
      <c r="C46" t="s">
        <v>106</v>
      </c>
      <c r="D46" s="13">
        <v>41968</v>
      </c>
      <c r="E46">
        <v>4</v>
      </c>
      <c r="F46">
        <v>100</v>
      </c>
      <c r="G46" s="2" t="s">
        <v>89</v>
      </c>
      <c r="H46" s="2" t="s">
        <v>11</v>
      </c>
      <c r="I46">
        <v>2</v>
      </c>
      <c r="J46" s="2" t="s">
        <v>77</v>
      </c>
      <c r="K46" s="2">
        <v>78</v>
      </c>
      <c r="L46" s="2"/>
      <c r="M46" s="2" t="str">
        <f t="shared" si="0"/>
        <v/>
      </c>
      <c r="N46">
        <v>1620.6850538128485</v>
      </c>
      <c r="O46" s="2">
        <f t="shared" si="1"/>
        <v>162.06850538128487</v>
      </c>
      <c r="P46" s="2">
        <f>IF(ISNUMBER(O46),SUMIFS(O$1:$O46,A$1:$A46,A46,C$1:$C46,C46,G$1:$G46,G46,E$1:$E46,E46),"")</f>
        <v>324.30211331109535</v>
      </c>
      <c r="U46" t="str">
        <f t="shared" si="2"/>
        <v/>
      </c>
      <c r="V46">
        <v>19.490416526794434</v>
      </c>
      <c r="W46">
        <v>11.193615436553955</v>
      </c>
      <c r="X46">
        <v>76.999202728271484</v>
      </c>
      <c r="Y46">
        <v>24.974353790283203</v>
      </c>
      <c r="Z46">
        <v>90.044700622558594</v>
      </c>
      <c r="AA46">
        <v>25.526803016662598</v>
      </c>
      <c r="AB46">
        <v>4.0842884826660153E-2</v>
      </c>
      <c r="AC46" s="2">
        <f t="shared" si="3"/>
        <v>4.0842884826660153E-2</v>
      </c>
      <c r="AD46">
        <v>12.319872436523438</v>
      </c>
      <c r="AE46">
        <v>20.585314191574486</v>
      </c>
      <c r="AH46" s="2">
        <f t="shared" si="4"/>
        <v>6.6189999999999998</v>
      </c>
      <c r="AI46" s="2">
        <f>IF(ISNUMBER(AH46),SUMIFS($AH$1:AH46,$A$1:A46,A46,C$1:$C46,C46,$G$1:G46,G46,$E$1:E46,E46),"")</f>
        <v>13.59</v>
      </c>
      <c r="AJ46">
        <f t="shared" si="5"/>
        <v>16</v>
      </c>
    </row>
    <row r="47" spans="1:36" x14ac:dyDescent="0.25">
      <c r="A47" s="14" t="s">
        <v>115</v>
      </c>
      <c r="B47" t="s">
        <v>98</v>
      </c>
      <c r="C47" t="s">
        <v>106</v>
      </c>
      <c r="D47" s="13">
        <v>41968</v>
      </c>
      <c r="E47">
        <v>4</v>
      </c>
      <c r="F47">
        <v>200</v>
      </c>
      <c r="G47" s="2" t="s">
        <v>89</v>
      </c>
      <c r="H47" s="2" t="s">
        <v>11</v>
      </c>
      <c r="I47">
        <v>2</v>
      </c>
      <c r="J47" s="2" t="s">
        <v>77</v>
      </c>
      <c r="K47" s="2">
        <v>156</v>
      </c>
      <c r="L47" s="2"/>
      <c r="M47" s="2" t="str">
        <f t="shared" si="0"/>
        <v/>
      </c>
      <c r="N47">
        <v>1917.5034249203572</v>
      </c>
      <c r="O47" s="2">
        <f t="shared" si="1"/>
        <v>191.75034249203571</v>
      </c>
      <c r="P47" s="2">
        <f>IF(ISNUMBER(O47),SUMIFS(O$1:$O47,A$1:$A47,A47,C$1:$C47,C47,G$1:$G47,G47,E$1:$E47,E47),"")</f>
        <v>191.75034249203571</v>
      </c>
      <c r="U47" t="str">
        <f t="shared" si="2"/>
        <v/>
      </c>
      <c r="V47">
        <v>18.619501113891602</v>
      </c>
      <c r="W47">
        <v>13.143052101135254</v>
      </c>
      <c r="X47">
        <v>78.13995361328125</v>
      </c>
      <c r="Y47">
        <v>22.86448860168457</v>
      </c>
      <c r="Z47">
        <v>89.001438140869141</v>
      </c>
      <c r="AA47">
        <v>26.571758270263672</v>
      </c>
      <c r="AB47">
        <v>4.2514813232421879E-2</v>
      </c>
      <c r="AC47" s="2">
        <f t="shared" si="3"/>
        <v>4.2514813232421879E-2</v>
      </c>
      <c r="AD47">
        <v>12.502392578125001</v>
      </c>
      <c r="AE47">
        <v>18.565991153173542</v>
      </c>
      <c r="AH47" s="2">
        <f t="shared" si="4"/>
        <v>8.1519999999999992</v>
      </c>
      <c r="AI47" s="2">
        <f>IF(ISNUMBER(AH47),SUMIFS($AH$1:AH47,$A$1:A47,A47,C$1:$C47,C47,$G$1:G47,G47,$E$1:E47,E47),"")</f>
        <v>8.1519999999999992</v>
      </c>
      <c r="AJ47">
        <f t="shared" si="5"/>
        <v>16</v>
      </c>
    </row>
    <row r="48" spans="1:36" x14ac:dyDescent="0.25">
      <c r="A48" s="14" t="s">
        <v>114</v>
      </c>
      <c r="B48" t="s">
        <v>98</v>
      </c>
      <c r="C48" t="s">
        <v>106</v>
      </c>
      <c r="D48" s="13">
        <v>41968</v>
      </c>
      <c r="E48">
        <v>4</v>
      </c>
      <c r="F48">
        <v>350</v>
      </c>
      <c r="G48" s="2" t="s">
        <v>89</v>
      </c>
      <c r="H48" s="2" t="s">
        <v>11</v>
      </c>
      <c r="I48">
        <v>2</v>
      </c>
      <c r="J48" s="2" t="s">
        <v>77</v>
      </c>
      <c r="K48" s="2">
        <v>272</v>
      </c>
      <c r="L48" s="2"/>
      <c r="M48" s="2" t="str">
        <f t="shared" si="0"/>
        <v/>
      </c>
      <c r="N48">
        <v>1399.2826707870956</v>
      </c>
      <c r="O48" s="2">
        <f t="shared" si="1"/>
        <v>139.92826707870955</v>
      </c>
      <c r="P48" s="2">
        <f>IF(ISNUMBER(O48),SUMIFS(O$1:$O48,A$1:$A48,A48,C$1:$C48,C48,G$1:$G48,G48,E$1:$E48,E48),"")</f>
        <v>277.29617916662164</v>
      </c>
      <c r="U48" t="str">
        <f t="shared" si="2"/>
        <v/>
      </c>
      <c r="V48">
        <v>21.656686782836914</v>
      </c>
      <c r="W48">
        <v>12.695550918579102</v>
      </c>
      <c r="X48">
        <v>76.666912078857422</v>
      </c>
      <c r="Y48">
        <v>32.244016647338867</v>
      </c>
      <c r="Z48">
        <v>91.265594482421875</v>
      </c>
      <c r="AA48">
        <v>27.351155083820249</v>
      </c>
      <c r="AB48">
        <v>4.3761848134112401E-2</v>
      </c>
      <c r="AC48" s="2">
        <f t="shared" si="3"/>
        <v>4.3761848134112401E-2</v>
      </c>
      <c r="AD48">
        <v>12.266705932617187</v>
      </c>
      <c r="AE48">
        <v>18.495683890484131</v>
      </c>
      <c r="AH48" s="2">
        <f t="shared" si="4"/>
        <v>6.1239999999999997</v>
      </c>
      <c r="AI48" s="2">
        <f>IF(ISNUMBER(AH48),SUMIFS($AH$1:AH48,$A$1:A48,A48,C$1:$C48,C48,$G$1:G48,G48,$E$1:E48,E48),"")</f>
        <v>11.465999999999999</v>
      </c>
      <c r="AJ48">
        <f t="shared" si="5"/>
        <v>16</v>
      </c>
    </row>
    <row r="49" spans="1:36" x14ac:dyDescent="0.25">
      <c r="A49" s="14" t="s">
        <v>113</v>
      </c>
      <c r="B49" t="s">
        <v>98</v>
      </c>
      <c r="C49" t="s">
        <v>106</v>
      </c>
      <c r="D49" s="13">
        <v>41968</v>
      </c>
      <c r="E49">
        <v>4</v>
      </c>
      <c r="F49">
        <v>500</v>
      </c>
      <c r="G49" s="2" t="s">
        <v>89</v>
      </c>
      <c r="H49" s="2" t="s">
        <v>11</v>
      </c>
      <c r="I49">
        <v>2</v>
      </c>
      <c r="J49" s="2" t="s">
        <v>77</v>
      </c>
      <c r="K49" s="2">
        <v>389</v>
      </c>
      <c r="L49" s="2"/>
      <c r="M49" s="2" t="str">
        <f t="shared" si="0"/>
        <v/>
      </c>
      <c r="N49">
        <v>2211.9315685534871</v>
      </c>
      <c r="O49" s="2">
        <f t="shared" si="1"/>
        <v>221.19315685534872</v>
      </c>
      <c r="P49" s="2">
        <f>IF(ISNUMBER(O49),SUMIFS(O$1:$O49,A$1:$A49,A49,C$1:$C49,C49,G$1:$G49,G49,E$1:$E49,E49),"")</f>
        <v>416.90373199449527</v>
      </c>
      <c r="U49" t="str">
        <f t="shared" si="2"/>
        <v/>
      </c>
      <c r="V49">
        <v>18.24554443359375</v>
      </c>
      <c r="W49">
        <v>12.144427299499512</v>
      </c>
      <c r="X49">
        <v>77.781162261962891</v>
      </c>
      <c r="Y49">
        <v>23.141329765319824</v>
      </c>
      <c r="Z49">
        <v>88.692054748535156</v>
      </c>
      <c r="AA49">
        <v>27.611388206481934</v>
      </c>
      <c r="AB49">
        <v>4.4178221130371093E-2</v>
      </c>
      <c r="AC49" s="2">
        <f t="shared" si="3"/>
        <v>4.4178221130371093E-2</v>
      </c>
      <c r="AD49">
        <v>12.444985961914062</v>
      </c>
      <c r="AE49">
        <v>19.008786917256529</v>
      </c>
      <c r="AH49" s="2">
        <f t="shared" si="4"/>
        <v>9.7720000000000002</v>
      </c>
      <c r="AI49" s="2">
        <f>IF(ISNUMBER(AH49),SUMIFS($AH$1:AH49,$A$1:A49,A49,C$1:$C49,C49,$G$1:G49,G49,$E$1:E49,E49),"")</f>
        <v>17.731000000000002</v>
      </c>
      <c r="AJ49">
        <f t="shared" si="5"/>
        <v>16</v>
      </c>
    </row>
    <row r="50" spans="1:36" x14ac:dyDescent="0.25">
      <c r="A50" s="14" t="s">
        <v>118</v>
      </c>
      <c r="B50" t="s">
        <v>98</v>
      </c>
      <c r="C50" t="s">
        <v>106</v>
      </c>
      <c r="D50" s="13">
        <v>42003</v>
      </c>
      <c r="E50">
        <v>1</v>
      </c>
      <c r="F50">
        <v>0</v>
      </c>
      <c r="G50" s="2" t="s">
        <v>89</v>
      </c>
      <c r="H50" s="2" t="s">
        <v>12</v>
      </c>
      <c r="I50">
        <v>3</v>
      </c>
      <c r="J50" s="2" t="s">
        <v>77</v>
      </c>
      <c r="K50" s="2">
        <v>0</v>
      </c>
      <c r="L50" s="2"/>
      <c r="M50" s="2" t="str">
        <f t="shared" si="0"/>
        <v/>
      </c>
      <c r="N50">
        <v>2693.4738049766693</v>
      </c>
      <c r="O50" s="2">
        <f t="shared" si="1"/>
        <v>269.3473804976669</v>
      </c>
      <c r="P50" s="2">
        <f>IF(ISNUMBER(O50),SUMIFS(O$1:$O50,A$1:$A50,A50,C$1:$C50,C50,G$1:$G50,G50,E$1:$E50,E50),"")</f>
        <v>632.12708661975432</v>
      </c>
      <c r="U50" t="str">
        <f t="shared" si="2"/>
        <v/>
      </c>
      <c r="V50">
        <v>24.112318992614746</v>
      </c>
      <c r="W50">
        <v>10.987552165985107</v>
      </c>
      <c r="X50">
        <v>72.137035369873047</v>
      </c>
      <c r="Y50">
        <v>30.580696105957031</v>
      </c>
      <c r="Z50">
        <v>89.450527191162109</v>
      </c>
      <c r="AA50">
        <v>23.872668266296387</v>
      </c>
      <c r="AB50">
        <v>3.819626922607422E-2</v>
      </c>
      <c r="AC50" s="2">
        <f t="shared" si="3"/>
        <v>3.819626922607422E-2</v>
      </c>
      <c r="AD50">
        <v>11.541925659179688</v>
      </c>
      <c r="AE50">
        <v>12.428382547377698</v>
      </c>
      <c r="AH50" s="2">
        <f t="shared" si="4"/>
        <v>10.288</v>
      </c>
      <c r="AI50" s="2">
        <f>IF(ISNUMBER(AH50),SUMIFS($AH$1:AH50,$A$1:A50,A50,C$1:$C50,C50,$G$1:G50,G50,$E$1:E50,E50),"")</f>
        <v>25.001999999999999</v>
      </c>
      <c r="AJ50">
        <f t="shared" si="5"/>
        <v>16</v>
      </c>
    </row>
    <row r="51" spans="1:36" x14ac:dyDescent="0.25">
      <c r="A51" s="14" t="s">
        <v>117</v>
      </c>
      <c r="B51" t="s">
        <v>98</v>
      </c>
      <c r="C51" t="s">
        <v>106</v>
      </c>
      <c r="D51" s="13">
        <v>42003</v>
      </c>
      <c r="E51">
        <v>1</v>
      </c>
      <c r="F51">
        <v>50</v>
      </c>
      <c r="G51" s="2" t="s">
        <v>89</v>
      </c>
      <c r="H51" s="2" t="s">
        <v>12</v>
      </c>
      <c r="I51">
        <v>3</v>
      </c>
      <c r="J51" s="2" t="s">
        <v>77</v>
      </c>
      <c r="K51" s="2">
        <v>45</v>
      </c>
      <c r="L51" s="2"/>
      <c r="M51" s="2" t="str">
        <f t="shared" si="0"/>
        <v/>
      </c>
      <c r="N51">
        <v>2552.3565792279805</v>
      </c>
      <c r="O51" s="2">
        <f t="shared" si="1"/>
        <v>255.23565792279805</v>
      </c>
      <c r="P51" s="2">
        <f>IF(ISNUMBER(O51),SUMIFS(O$1:$O51,A$1:$A51,A51,C$1:$C51,C51,G$1:$G51,G51,E$1:$E51,E51),"")</f>
        <v>615.21335658862131</v>
      </c>
      <c r="U51" t="str">
        <f t="shared" si="2"/>
        <v/>
      </c>
      <c r="V51">
        <v>21.388744354248047</v>
      </c>
      <c r="W51">
        <v>12.771435737609863</v>
      </c>
      <c r="X51">
        <v>76.142673492431641</v>
      </c>
      <c r="Y51">
        <v>25.099605560302734</v>
      </c>
      <c r="Z51">
        <v>89.746971130371094</v>
      </c>
      <c r="AA51">
        <v>26.213379859924316</v>
      </c>
      <c r="AB51">
        <v>4.194140777587891E-2</v>
      </c>
      <c r="AC51" s="2">
        <f t="shared" si="3"/>
        <v>4.194140777587891E-2</v>
      </c>
      <c r="AD51">
        <v>12.182827758789063</v>
      </c>
      <c r="AE51">
        <v>13.05182341650672</v>
      </c>
      <c r="AH51" s="2">
        <f t="shared" si="4"/>
        <v>10.705</v>
      </c>
      <c r="AI51" s="2">
        <f>IF(ISNUMBER(AH51),SUMIFS($AH$1:AH51,$A$1:A51,A51,C$1:$C51,C51,$G$1:G51,G51,$E$1:E51,E51),"")</f>
        <v>25.695</v>
      </c>
      <c r="AJ51">
        <f t="shared" si="5"/>
        <v>16</v>
      </c>
    </row>
    <row r="52" spans="1:36" x14ac:dyDescent="0.25">
      <c r="A52" s="14" t="s">
        <v>116</v>
      </c>
      <c r="B52" t="s">
        <v>98</v>
      </c>
      <c r="C52" t="s">
        <v>106</v>
      </c>
      <c r="D52" s="13">
        <v>42003</v>
      </c>
      <c r="E52">
        <v>1</v>
      </c>
      <c r="F52">
        <v>100</v>
      </c>
      <c r="G52" s="2" t="s">
        <v>89</v>
      </c>
      <c r="H52" s="2" t="s">
        <v>12</v>
      </c>
      <c r="I52">
        <v>3</v>
      </c>
      <c r="J52" s="2" t="s">
        <v>77</v>
      </c>
      <c r="K52" s="2">
        <v>78</v>
      </c>
      <c r="L52" s="2"/>
      <c r="M52" s="2" t="str">
        <f t="shared" si="0"/>
        <v/>
      </c>
      <c r="N52">
        <v>3294.0890802295116</v>
      </c>
      <c r="O52" s="2">
        <f t="shared" si="1"/>
        <v>329.40890802295115</v>
      </c>
      <c r="P52" s="2">
        <f>IF(ISNUMBER(O52),SUMIFS(O$1:$O52,A$1:$A52,A52,C$1:$C52,C52,G$1:$G52,G52,E$1:$E52,E52),"")</f>
        <v>834.38340455871253</v>
      </c>
      <c r="U52" t="str">
        <f t="shared" si="2"/>
        <v/>
      </c>
      <c r="V52">
        <v>21.145292282104492</v>
      </c>
      <c r="W52">
        <v>12.571609973907471</v>
      </c>
      <c r="X52">
        <v>75.111244201660156</v>
      </c>
      <c r="Y52">
        <v>26.33087158203125</v>
      </c>
      <c r="Z52">
        <v>89.815456390380859</v>
      </c>
      <c r="AA52">
        <v>26.220197677612305</v>
      </c>
      <c r="AB52">
        <v>4.195231628417969E-2</v>
      </c>
      <c r="AC52" s="2">
        <f t="shared" si="3"/>
        <v>4.195231628417969E-2</v>
      </c>
      <c r="AD52">
        <v>12.017799072265625</v>
      </c>
      <c r="AE52">
        <v>15.817653357809391</v>
      </c>
      <c r="AH52" s="2">
        <f t="shared" si="4"/>
        <v>13.819000000000001</v>
      </c>
      <c r="AI52" s="2">
        <f>IF(ISNUMBER(AH52),SUMIFS($AH$1:AH52,$A$1:A52,A52,C$1:$C52,C52,$G$1:G52,G52,$E$1:E52,E52),"")</f>
        <v>35.18</v>
      </c>
      <c r="AJ52">
        <f t="shared" si="5"/>
        <v>16</v>
      </c>
    </row>
    <row r="53" spans="1:36" x14ac:dyDescent="0.25">
      <c r="A53" s="14" t="s">
        <v>115</v>
      </c>
      <c r="B53" t="s">
        <v>98</v>
      </c>
      <c r="C53" t="s">
        <v>106</v>
      </c>
      <c r="D53" s="13">
        <v>42003</v>
      </c>
      <c r="E53">
        <v>1</v>
      </c>
      <c r="F53">
        <v>200</v>
      </c>
      <c r="G53" s="2" t="s">
        <v>89</v>
      </c>
      <c r="H53" s="2" t="s">
        <v>12</v>
      </c>
      <c r="I53">
        <v>3</v>
      </c>
      <c r="J53" s="2" t="s">
        <v>77</v>
      </c>
      <c r="K53" s="2">
        <v>156</v>
      </c>
      <c r="L53" s="2"/>
      <c r="M53" s="2" t="str">
        <f t="shared" si="0"/>
        <v/>
      </c>
      <c r="N53">
        <v>2444.9280140674796</v>
      </c>
      <c r="O53" s="2">
        <f t="shared" si="1"/>
        <v>244.49280140674796</v>
      </c>
      <c r="P53" s="2">
        <f>IF(ISNUMBER(O53),SUMIFS(O$1:$O53,A$1:$A53,A53,C$1:$C53,C53,G$1:$G53,G53,E$1:$E53,E53),"")</f>
        <v>673.75536272830027</v>
      </c>
      <c r="U53" t="str">
        <f t="shared" si="2"/>
        <v/>
      </c>
      <c r="V53">
        <v>21.343854904174805</v>
      </c>
      <c r="W53">
        <v>12.771496295928955</v>
      </c>
      <c r="X53">
        <v>75.515308380126953</v>
      </c>
      <c r="Y53">
        <v>26.269027709960938</v>
      </c>
      <c r="Z53">
        <v>89.952232360839844</v>
      </c>
      <c r="AA53">
        <v>26.332498550415039</v>
      </c>
      <c r="AB53">
        <v>4.2131997680664064E-2</v>
      </c>
      <c r="AC53" s="2">
        <f t="shared" si="3"/>
        <v>4.2131997680664064E-2</v>
      </c>
      <c r="AD53">
        <v>12.082449340820313</v>
      </c>
      <c r="AE53">
        <v>12.893175074183974</v>
      </c>
      <c r="AH53" s="2">
        <f t="shared" si="4"/>
        <v>10.301</v>
      </c>
      <c r="AI53" s="2">
        <f>IF(ISNUMBER(AH53),SUMIFS($AH$1:AH53,$A$1:A53,A53,C$1:$C53,C53,$G$1:G53,G53,$E$1:E53,E53),"")</f>
        <v>28.172000000000004</v>
      </c>
      <c r="AJ53">
        <f t="shared" si="5"/>
        <v>16</v>
      </c>
    </row>
    <row r="54" spans="1:36" x14ac:dyDescent="0.25">
      <c r="A54" s="14" t="s">
        <v>114</v>
      </c>
      <c r="B54" t="s">
        <v>98</v>
      </c>
      <c r="C54" t="s">
        <v>106</v>
      </c>
      <c r="D54" s="13">
        <v>42003</v>
      </c>
      <c r="E54">
        <v>1</v>
      </c>
      <c r="F54">
        <v>350</v>
      </c>
      <c r="G54" s="2" t="s">
        <v>89</v>
      </c>
      <c r="H54" s="2" t="s">
        <v>12</v>
      </c>
      <c r="I54">
        <v>3</v>
      </c>
      <c r="J54" s="2" t="s">
        <v>77</v>
      </c>
      <c r="K54" s="2">
        <v>272</v>
      </c>
      <c r="L54" s="2"/>
      <c r="M54" s="2" t="str">
        <f t="shared" si="0"/>
        <v/>
      </c>
      <c r="N54">
        <v>3131.6510089733329</v>
      </c>
      <c r="O54" s="2">
        <f t="shared" si="1"/>
        <v>313.16510089733328</v>
      </c>
      <c r="P54" s="2">
        <f>IF(ISNUMBER(O54),SUMIFS(O$1:$O54,A$1:$A54,A54,C$1:$C54,C54,G$1:$G54,G54,E$1:$E54,E54),"")</f>
        <v>790.14097656937793</v>
      </c>
      <c r="U54" t="str">
        <f t="shared" si="2"/>
        <v/>
      </c>
      <c r="V54">
        <v>22.528367042541504</v>
      </c>
      <c r="W54">
        <v>11.80227518081665</v>
      </c>
      <c r="X54">
        <v>73.209636688232422</v>
      </c>
      <c r="Y54">
        <v>28.333314895629883</v>
      </c>
      <c r="Z54">
        <v>89.875629425048828</v>
      </c>
      <c r="AA54">
        <v>25.564627647399902</v>
      </c>
      <c r="AB54">
        <v>4.0903404235839845E-2</v>
      </c>
      <c r="AC54" s="2">
        <f t="shared" si="3"/>
        <v>4.0903404235839845E-2</v>
      </c>
      <c r="AD54">
        <v>11.713541870117188</v>
      </c>
      <c r="AE54">
        <v>12.208787968150988</v>
      </c>
      <c r="AH54" s="2">
        <f t="shared" si="4"/>
        <v>12.81</v>
      </c>
      <c r="AI54" s="2">
        <f>IF(ISNUMBER(AH54),SUMIFS($AH$1:AH54,$A$1:A54,A54,C$1:$C54,C54,$G$1:G54,G54,$E$1:E54,E54),"")</f>
        <v>32.367000000000004</v>
      </c>
      <c r="AJ54">
        <f t="shared" si="5"/>
        <v>16</v>
      </c>
    </row>
    <row r="55" spans="1:36" x14ac:dyDescent="0.25">
      <c r="A55" s="14" t="s">
        <v>113</v>
      </c>
      <c r="B55" t="s">
        <v>98</v>
      </c>
      <c r="C55" t="s">
        <v>106</v>
      </c>
      <c r="D55" s="13">
        <v>42003</v>
      </c>
      <c r="E55">
        <v>1</v>
      </c>
      <c r="F55">
        <v>500</v>
      </c>
      <c r="G55" s="2" t="s">
        <v>89</v>
      </c>
      <c r="H55" s="2" t="s">
        <v>12</v>
      </c>
      <c r="I55">
        <v>3</v>
      </c>
      <c r="J55" s="2" t="s">
        <v>77</v>
      </c>
      <c r="K55" s="2">
        <v>389</v>
      </c>
      <c r="L55" s="2"/>
      <c r="M55" s="2" t="str">
        <f t="shared" si="0"/>
        <v/>
      </c>
      <c r="N55">
        <v>2861.0209501327822</v>
      </c>
      <c r="O55" s="2">
        <f t="shared" si="1"/>
        <v>286.10209501327824</v>
      </c>
      <c r="P55" s="2">
        <f>IF(ISNUMBER(O55),SUMIFS(O$1:$O55,A$1:$A55,A55,C$1:$C55,C55,G$1:$G55,G55,E$1:$E55,E55),"")</f>
        <v>599.08754205038576</v>
      </c>
      <c r="U55" t="str">
        <f t="shared" si="2"/>
        <v/>
      </c>
      <c r="V55">
        <v>24.311861991882324</v>
      </c>
      <c r="W55">
        <v>12.418352127075195</v>
      </c>
      <c r="X55">
        <v>71.115394592285156</v>
      </c>
      <c r="Y55">
        <v>26.582307815551758</v>
      </c>
      <c r="Z55">
        <v>89.773277282714844</v>
      </c>
      <c r="AA55">
        <v>23.300819396972656</v>
      </c>
      <c r="AB55">
        <v>3.728131103515625E-2</v>
      </c>
      <c r="AC55" s="2">
        <f t="shared" si="3"/>
        <v>3.728131103515625E-2</v>
      </c>
      <c r="AD55">
        <v>11.378463134765624</v>
      </c>
      <c r="AE55">
        <v>13.411035703747418</v>
      </c>
      <c r="AH55" s="2">
        <f t="shared" si="4"/>
        <v>10.666</v>
      </c>
      <c r="AI55" s="2">
        <f>IF(ISNUMBER(AH55),SUMIFS($AH$1:AH55,$A$1:A55,A55,C$1:$C55,C55,$G$1:G55,G55,$E$1:E55,E55),"")</f>
        <v>23.266999999999999</v>
      </c>
      <c r="AJ55">
        <f t="shared" si="5"/>
        <v>16</v>
      </c>
    </row>
    <row r="56" spans="1:36" x14ac:dyDescent="0.25">
      <c r="A56" s="14" t="s">
        <v>118</v>
      </c>
      <c r="B56" t="s">
        <v>98</v>
      </c>
      <c r="C56" t="s">
        <v>106</v>
      </c>
      <c r="D56" s="13">
        <v>42003</v>
      </c>
      <c r="E56">
        <v>2</v>
      </c>
      <c r="F56">
        <v>0</v>
      </c>
      <c r="G56" s="2" t="s">
        <v>89</v>
      </c>
      <c r="H56" s="2" t="s">
        <v>12</v>
      </c>
      <c r="I56">
        <v>3</v>
      </c>
      <c r="J56" s="2" t="s">
        <v>77</v>
      </c>
      <c r="K56" s="2">
        <v>0</v>
      </c>
      <c r="L56" s="2"/>
      <c r="M56" s="2" t="str">
        <f t="shared" si="0"/>
        <v/>
      </c>
      <c r="N56">
        <v>2808.4910106388311</v>
      </c>
      <c r="O56" s="2">
        <f t="shared" si="1"/>
        <v>280.8491010638831</v>
      </c>
      <c r="P56" s="2">
        <f>IF(ISNUMBER(O56),SUMIFS(O$1:$O56,A$1:$A56,A56,C$1:$C56,C56,G$1:$G56,G56,E$1:$E56,E56),"")</f>
        <v>761.96267849795026</v>
      </c>
      <c r="U56" t="str">
        <f t="shared" si="2"/>
        <v/>
      </c>
      <c r="V56">
        <v>23.416401863098145</v>
      </c>
      <c r="W56">
        <v>13.752957820892334</v>
      </c>
      <c r="X56">
        <v>72.982917785644531</v>
      </c>
      <c r="Y56">
        <v>28.62248420715332</v>
      </c>
      <c r="Z56">
        <v>89.932445526123047</v>
      </c>
      <c r="AA56">
        <v>23.007209777832031</v>
      </c>
      <c r="AB56">
        <v>3.6811535644531247E-2</v>
      </c>
      <c r="AC56" s="2">
        <f t="shared" si="3"/>
        <v>3.6811535644531247E-2</v>
      </c>
      <c r="AD56">
        <v>11.677266845703125</v>
      </c>
      <c r="AE56">
        <v>14.876816171825647</v>
      </c>
      <c r="AH56" s="2">
        <f t="shared" si="4"/>
        <v>10.337999999999999</v>
      </c>
      <c r="AI56" s="2">
        <f>IF(ISNUMBER(AH56),SUMIFS($AH$1:AH56,$A$1:A56,A56,C$1:$C56,C56,$G$1:G56,G56,$E$1:E56,E56),"")</f>
        <v>29.72</v>
      </c>
      <c r="AJ56">
        <f t="shared" si="5"/>
        <v>16</v>
      </c>
    </row>
    <row r="57" spans="1:36" x14ac:dyDescent="0.25">
      <c r="A57" s="14" t="s">
        <v>117</v>
      </c>
      <c r="B57" t="s">
        <v>98</v>
      </c>
      <c r="C57" t="s">
        <v>106</v>
      </c>
      <c r="D57" s="13">
        <v>42003</v>
      </c>
      <c r="E57">
        <v>2</v>
      </c>
      <c r="F57">
        <v>50</v>
      </c>
      <c r="G57" s="2" t="s">
        <v>89</v>
      </c>
      <c r="H57" s="2" t="s">
        <v>12</v>
      </c>
      <c r="I57">
        <v>3</v>
      </c>
      <c r="J57" s="2" t="s">
        <v>77</v>
      </c>
      <c r="K57" s="2">
        <v>45</v>
      </c>
      <c r="L57" s="2"/>
      <c r="M57" s="2" t="str">
        <f t="shared" si="0"/>
        <v/>
      </c>
      <c r="N57">
        <v>3136.8286790351963</v>
      </c>
      <c r="O57" s="2">
        <f t="shared" si="1"/>
        <v>313.68286790351965</v>
      </c>
      <c r="P57" s="2">
        <f>IF(ISNUMBER(O57),SUMIFS(O$1:$O57,A$1:$A57,A57,C$1:$C57,C57,G$1:$G57,G57,E$1:$E57,E57),"")</f>
        <v>739.44781081095209</v>
      </c>
      <c r="U57" t="str">
        <f t="shared" si="2"/>
        <v/>
      </c>
      <c r="V57">
        <v>22.413064002990723</v>
      </c>
      <c r="W57">
        <v>13.94682788848877</v>
      </c>
      <c r="X57">
        <v>74.071849822998047</v>
      </c>
      <c r="Y57">
        <v>27.306318283081055</v>
      </c>
      <c r="Z57">
        <v>89.811519622802734</v>
      </c>
      <c r="AA57">
        <v>24.848876953125</v>
      </c>
      <c r="AB57">
        <v>3.9758203124999995E-2</v>
      </c>
      <c r="AC57" s="2">
        <f t="shared" si="3"/>
        <v>3.9758203124999995E-2</v>
      </c>
      <c r="AD57">
        <v>11.851495971679688</v>
      </c>
      <c r="AE57">
        <v>14.762465645857873</v>
      </c>
      <c r="AH57" s="2">
        <f t="shared" si="4"/>
        <v>12.471</v>
      </c>
      <c r="AI57" s="2">
        <f>IF(ISNUMBER(AH57),SUMIFS($AH$1:AH57,$A$1:A57,A57,C$1:$C57,C57,$G$1:G57,G57,$E$1:E57,E57),"")</f>
        <v>30.273999999999997</v>
      </c>
      <c r="AJ57">
        <f t="shared" si="5"/>
        <v>16</v>
      </c>
    </row>
    <row r="58" spans="1:36" x14ac:dyDescent="0.25">
      <c r="A58" s="14" t="s">
        <v>116</v>
      </c>
      <c r="B58" t="s">
        <v>98</v>
      </c>
      <c r="C58" t="s">
        <v>106</v>
      </c>
      <c r="D58" s="13">
        <v>42003</v>
      </c>
      <c r="E58">
        <v>2</v>
      </c>
      <c r="F58">
        <v>100</v>
      </c>
      <c r="G58" s="2" t="s">
        <v>89</v>
      </c>
      <c r="H58" s="2" t="s">
        <v>12</v>
      </c>
      <c r="I58">
        <v>3</v>
      </c>
      <c r="J58" s="2" t="s">
        <v>77</v>
      </c>
      <c r="K58" s="2">
        <v>78</v>
      </c>
      <c r="L58" s="2"/>
      <c r="M58" s="2" t="str">
        <f t="shared" si="0"/>
        <v/>
      </c>
      <c r="N58">
        <v>2601.4560388277014</v>
      </c>
      <c r="O58" s="2">
        <f t="shared" si="1"/>
        <v>260.14560388277016</v>
      </c>
      <c r="P58" s="2">
        <f>IF(ISNUMBER(O58),SUMIFS(O$1:$O58,A$1:$A58,A58,C$1:$C58,C58,G$1:$G58,G58,E$1:$E58,E58),"")</f>
        <v>767.37886047347479</v>
      </c>
      <c r="U58" t="str">
        <f t="shared" si="2"/>
        <v/>
      </c>
      <c r="V58">
        <v>24.185676574707031</v>
      </c>
      <c r="W58">
        <v>11.67711353302002</v>
      </c>
      <c r="X58">
        <v>70.37921142578125</v>
      </c>
      <c r="Y58">
        <v>30.341962814331055</v>
      </c>
      <c r="Z58">
        <v>89.971626281738281</v>
      </c>
      <c r="AA58">
        <v>22.735739707946777</v>
      </c>
      <c r="AB58">
        <v>3.6377183532714845E-2</v>
      </c>
      <c r="AC58" s="2">
        <f t="shared" si="3"/>
        <v>3.6377183532714845E-2</v>
      </c>
      <c r="AD58">
        <v>11.260673828125</v>
      </c>
      <c r="AE58">
        <v>16.016427104722791</v>
      </c>
      <c r="AH58" s="2">
        <f t="shared" si="4"/>
        <v>9.4629999999999992</v>
      </c>
      <c r="AI58" s="2">
        <f>IF(ISNUMBER(AH58),SUMIFS($AH$1:AH58,$A$1:A58,A58,C$1:$C58,C58,$G$1:G58,G58,$E$1:E58,E58),"")</f>
        <v>29.67</v>
      </c>
      <c r="AJ58">
        <f t="shared" si="5"/>
        <v>16</v>
      </c>
    </row>
    <row r="59" spans="1:36" x14ac:dyDescent="0.25">
      <c r="A59" s="14" t="s">
        <v>115</v>
      </c>
      <c r="B59" t="s">
        <v>98</v>
      </c>
      <c r="C59" t="s">
        <v>106</v>
      </c>
      <c r="D59" s="13">
        <v>42003</v>
      </c>
      <c r="E59">
        <v>2</v>
      </c>
      <c r="F59">
        <v>200</v>
      </c>
      <c r="G59" s="2" t="s">
        <v>89</v>
      </c>
      <c r="H59" s="2" t="s">
        <v>12</v>
      </c>
      <c r="I59">
        <v>3</v>
      </c>
      <c r="J59" s="2" t="s">
        <v>77</v>
      </c>
      <c r="K59" s="2">
        <v>156</v>
      </c>
      <c r="L59" s="2"/>
      <c r="M59" s="2" t="str">
        <f t="shared" si="0"/>
        <v/>
      </c>
      <c r="N59">
        <v>3293.9543759215885</v>
      </c>
      <c r="O59" s="2">
        <f t="shared" si="1"/>
        <v>329.39543759215883</v>
      </c>
      <c r="P59" s="2">
        <f>IF(ISNUMBER(O59),SUMIFS(O$1:$O59,A$1:$A59,A59,C$1:$C59,C59,G$1:$G59,G59,E$1:$E59,E59),"")</f>
        <v>755.6813630066838</v>
      </c>
      <c r="U59" t="str">
        <f t="shared" si="2"/>
        <v/>
      </c>
      <c r="V59">
        <v>21.909764289855957</v>
      </c>
      <c r="W59">
        <v>14.227774620056152</v>
      </c>
      <c r="X59">
        <v>73.992717742919922</v>
      </c>
      <c r="Y59">
        <v>26.963638305664063</v>
      </c>
      <c r="Z59">
        <v>90.571056365966797</v>
      </c>
      <c r="AA59">
        <v>25.194830894470215</v>
      </c>
      <c r="AB59">
        <v>4.0311729431152347E-2</v>
      </c>
      <c r="AC59" s="2">
        <f t="shared" si="3"/>
        <v>4.0311729431152347E-2</v>
      </c>
      <c r="AD59">
        <v>11.838834838867188</v>
      </c>
      <c r="AE59">
        <v>13.797814207650273</v>
      </c>
      <c r="AH59" s="2">
        <f t="shared" si="4"/>
        <v>13.278</v>
      </c>
      <c r="AI59" s="2">
        <f>IF(ISNUMBER(AH59),SUMIFS($AH$1:AH59,$A$1:A59,A59,C$1:$C59,C59,$G$1:G59,G59,$E$1:E59,E59),"")</f>
        <v>29.506999999999998</v>
      </c>
      <c r="AJ59">
        <f t="shared" si="5"/>
        <v>16</v>
      </c>
    </row>
    <row r="60" spans="1:36" x14ac:dyDescent="0.25">
      <c r="A60" s="14" t="s">
        <v>114</v>
      </c>
      <c r="B60" t="s">
        <v>98</v>
      </c>
      <c r="C60" t="s">
        <v>106</v>
      </c>
      <c r="D60" s="13">
        <v>42003</v>
      </c>
      <c r="E60">
        <v>2</v>
      </c>
      <c r="F60">
        <v>350</v>
      </c>
      <c r="G60" s="2" t="s">
        <v>89</v>
      </c>
      <c r="H60" s="2" t="s">
        <v>12</v>
      </c>
      <c r="I60">
        <v>3</v>
      </c>
      <c r="J60" s="2" t="s">
        <v>77</v>
      </c>
      <c r="K60" s="2">
        <v>272</v>
      </c>
      <c r="L60" s="2"/>
      <c r="M60" s="2" t="str">
        <f t="shared" si="0"/>
        <v/>
      </c>
      <c r="N60">
        <v>2984.7747786531204</v>
      </c>
      <c r="O60" s="2">
        <f t="shared" si="1"/>
        <v>298.47747786531204</v>
      </c>
      <c r="P60" s="2">
        <f>IF(ISNUMBER(O60),SUMIFS(O$1:$O60,A$1:$A60,A60,C$1:$C60,C60,G$1:$G60,G60,E$1:$E60,E60),"")</f>
        <v>756.43883521056966</v>
      </c>
      <c r="U60" t="str">
        <f t="shared" si="2"/>
        <v/>
      </c>
      <c r="V60">
        <v>24.046942710876465</v>
      </c>
      <c r="W60">
        <v>11.147031307220459</v>
      </c>
      <c r="X60">
        <v>71.246646881103516</v>
      </c>
      <c r="Y60">
        <v>30.349573135375977</v>
      </c>
      <c r="Z60">
        <v>89.089389801025391</v>
      </c>
      <c r="AA60">
        <v>22.717529296875</v>
      </c>
      <c r="AB60">
        <v>3.6348046874999998E-2</v>
      </c>
      <c r="AC60" s="2">
        <f t="shared" si="3"/>
        <v>3.6348046874999998E-2</v>
      </c>
      <c r="AD60">
        <v>11.399463500976562</v>
      </c>
      <c r="AE60">
        <v>12.914890869172154</v>
      </c>
      <c r="AH60" s="2">
        <f t="shared" si="4"/>
        <v>10.849</v>
      </c>
      <c r="AI60" s="2">
        <f>IF(ISNUMBER(AH60),SUMIFS($AH$1:AH60,$A$1:A60,A60,C$1:$C60,C60,$G$1:G60,G60,$E$1:E60,E60),"")</f>
        <v>31.114999999999998</v>
      </c>
      <c r="AJ60">
        <f t="shared" si="5"/>
        <v>16</v>
      </c>
    </row>
    <row r="61" spans="1:36" x14ac:dyDescent="0.25">
      <c r="A61" s="14" t="s">
        <v>113</v>
      </c>
      <c r="B61" t="s">
        <v>98</v>
      </c>
      <c r="C61" t="s">
        <v>106</v>
      </c>
      <c r="D61" s="13">
        <v>42003</v>
      </c>
      <c r="E61">
        <v>2</v>
      </c>
      <c r="F61">
        <v>500</v>
      </c>
      <c r="G61" s="2" t="s">
        <v>89</v>
      </c>
      <c r="H61" s="2" t="s">
        <v>12</v>
      </c>
      <c r="I61">
        <v>3</v>
      </c>
      <c r="J61" s="2" t="s">
        <v>77</v>
      </c>
      <c r="K61" s="2">
        <v>389</v>
      </c>
      <c r="L61" s="2"/>
      <c r="M61" s="2" t="str">
        <f t="shared" si="0"/>
        <v/>
      </c>
      <c r="N61">
        <v>3155.9924993684244</v>
      </c>
      <c r="O61" s="2">
        <f t="shared" si="1"/>
        <v>315.59924993684245</v>
      </c>
      <c r="P61" s="2">
        <f>IF(ISNUMBER(O61),SUMIFS(O$1:$O61,A$1:$A61,A61,C$1:$C61,C61,G$1:$G61,G61,E$1:$E61,E61),"")</f>
        <v>822.4258610389287</v>
      </c>
      <c r="U61" t="str">
        <f t="shared" si="2"/>
        <v/>
      </c>
      <c r="V61">
        <v>22.931647300720215</v>
      </c>
      <c r="W61">
        <v>14.190526008605957</v>
      </c>
      <c r="X61">
        <v>71.8453369140625</v>
      </c>
      <c r="Y61">
        <v>28.935497283935547</v>
      </c>
      <c r="Z61">
        <v>90.2001953125</v>
      </c>
      <c r="AA61">
        <v>23.977387428283691</v>
      </c>
      <c r="AB61">
        <v>3.8363819885253905E-2</v>
      </c>
      <c r="AC61" s="2">
        <f t="shared" si="3"/>
        <v>3.8363819885253905E-2</v>
      </c>
      <c r="AD61">
        <v>11.495253906249999</v>
      </c>
      <c r="AE61">
        <v>12.723604572965705</v>
      </c>
      <c r="AH61" s="2">
        <f t="shared" si="4"/>
        <v>12.108000000000001</v>
      </c>
      <c r="AI61" s="2">
        <f>IF(ISNUMBER(AH61),SUMIFS($AH$1:AH61,$A$1:A61,A61,C$1:$C61,C61,$G$1:G61,G61,$E$1:E61,E61),"")</f>
        <v>34.238</v>
      </c>
      <c r="AJ61">
        <f t="shared" si="5"/>
        <v>16</v>
      </c>
    </row>
    <row r="62" spans="1:36" x14ac:dyDescent="0.25">
      <c r="A62" s="14" t="s">
        <v>118</v>
      </c>
      <c r="B62" t="s">
        <v>98</v>
      </c>
      <c r="C62" t="s">
        <v>106</v>
      </c>
      <c r="D62" s="13">
        <v>42003</v>
      </c>
      <c r="E62">
        <v>3</v>
      </c>
      <c r="F62">
        <v>0</v>
      </c>
      <c r="G62" s="2" t="s">
        <v>89</v>
      </c>
      <c r="H62" s="2" t="s">
        <v>12</v>
      </c>
      <c r="I62">
        <v>3</v>
      </c>
      <c r="J62" s="2" t="s">
        <v>77</v>
      </c>
      <c r="K62" s="2">
        <v>0</v>
      </c>
      <c r="L62" s="2"/>
      <c r="M62" s="2" t="str">
        <f t="shared" si="0"/>
        <v/>
      </c>
      <c r="N62">
        <v>2820.2077880878742</v>
      </c>
      <c r="O62" s="2">
        <f t="shared" si="1"/>
        <v>282.02077880878744</v>
      </c>
      <c r="P62" s="2">
        <f>IF(ISNUMBER(O62),SUMIFS(O$1:$O62,A$1:$A62,A62,C$1:$C62,C62,G$1:$G62,G62,E$1:$E62,E62),"")</f>
        <v>686.38102971590956</v>
      </c>
      <c r="U62" t="str">
        <f t="shared" si="2"/>
        <v/>
      </c>
      <c r="V62">
        <v>21.790273666381836</v>
      </c>
      <c r="W62">
        <v>13.364757537841797</v>
      </c>
      <c r="X62">
        <v>74.9483642578125</v>
      </c>
      <c r="Y62">
        <v>28.91273307800293</v>
      </c>
      <c r="Z62">
        <v>89.832302093505859</v>
      </c>
      <c r="AA62">
        <v>25.849057197570801</v>
      </c>
      <c r="AB62">
        <v>4.1358491516113281E-2</v>
      </c>
      <c r="AC62" s="2">
        <f t="shared" si="3"/>
        <v>4.1358491516113281E-2</v>
      </c>
      <c r="AD62">
        <v>11.991738281250001</v>
      </c>
      <c r="AE62">
        <v>11.897751605995719</v>
      </c>
      <c r="AH62" s="2">
        <f t="shared" si="4"/>
        <v>11.664</v>
      </c>
      <c r="AI62" s="2">
        <f>IF(ISNUMBER(AH62),SUMIFS($AH$1:AH62,$A$1:A62,A62,C$1:$C62,C62,$G$1:G62,G62,$E$1:E62,E62),"")</f>
        <v>28.284999999999997</v>
      </c>
      <c r="AJ62">
        <f t="shared" si="5"/>
        <v>16</v>
      </c>
    </row>
    <row r="63" spans="1:36" x14ac:dyDescent="0.25">
      <c r="A63" s="14" t="s">
        <v>117</v>
      </c>
      <c r="B63" t="s">
        <v>98</v>
      </c>
      <c r="C63" t="s">
        <v>106</v>
      </c>
      <c r="D63" s="13">
        <v>42003</v>
      </c>
      <c r="E63">
        <v>3</v>
      </c>
      <c r="F63">
        <v>50</v>
      </c>
      <c r="G63" s="2" t="s">
        <v>89</v>
      </c>
      <c r="H63" s="2" t="s">
        <v>12</v>
      </c>
      <c r="I63">
        <v>3</v>
      </c>
      <c r="J63" s="2" t="s">
        <v>77</v>
      </c>
      <c r="K63" s="2">
        <v>45</v>
      </c>
      <c r="L63" s="2"/>
      <c r="M63" s="2" t="str">
        <f t="shared" si="0"/>
        <v/>
      </c>
      <c r="N63">
        <v>2538.9603686289965</v>
      </c>
      <c r="O63" s="2">
        <f t="shared" si="1"/>
        <v>253.89603686289965</v>
      </c>
      <c r="P63" s="2">
        <f>IF(ISNUMBER(O63),SUMIFS(O$1:$O63,A$1:$A63,A63,C$1:$C63,C63,G$1:$G63,G63,E$1:$E63,E63),"")</f>
        <v>731.63075407662677</v>
      </c>
      <c r="U63" t="str">
        <f t="shared" si="2"/>
        <v/>
      </c>
      <c r="V63">
        <v>22.913364410400391</v>
      </c>
      <c r="W63">
        <v>13.538589000701904</v>
      </c>
      <c r="X63">
        <v>73.453769683837891</v>
      </c>
      <c r="Y63">
        <v>28.750009536743164</v>
      </c>
      <c r="Z63">
        <v>90.230419158935547</v>
      </c>
      <c r="AA63">
        <v>23.678620338439941</v>
      </c>
      <c r="AB63">
        <v>3.7885792541503906E-2</v>
      </c>
      <c r="AC63" s="2">
        <f t="shared" si="3"/>
        <v>3.7885792541503906E-2</v>
      </c>
      <c r="AD63">
        <v>11.752603149414062</v>
      </c>
      <c r="AE63">
        <v>14.152988541344069</v>
      </c>
      <c r="AH63" s="2">
        <f t="shared" si="4"/>
        <v>9.6189999999999998</v>
      </c>
      <c r="AI63" s="2">
        <f>IF(ISNUMBER(AH63),SUMIFS($AH$1:AH63,$A$1:A63,A63,C$1:$C63,C63,$G$1:G63,G63,$E$1:E63,E63),"")</f>
        <v>29.776</v>
      </c>
      <c r="AJ63">
        <f t="shared" si="5"/>
        <v>16</v>
      </c>
    </row>
    <row r="64" spans="1:36" x14ac:dyDescent="0.25">
      <c r="A64" s="14" t="s">
        <v>116</v>
      </c>
      <c r="B64" t="s">
        <v>98</v>
      </c>
      <c r="C64" t="s">
        <v>106</v>
      </c>
      <c r="D64" s="13">
        <v>42003</v>
      </c>
      <c r="E64">
        <v>3</v>
      </c>
      <c r="F64">
        <v>100</v>
      </c>
      <c r="G64" s="2" t="s">
        <v>89</v>
      </c>
      <c r="H64" s="2" t="s">
        <v>12</v>
      </c>
      <c r="I64">
        <v>3</v>
      </c>
      <c r="J64" s="2" t="s">
        <v>77</v>
      </c>
      <c r="K64" s="2">
        <v>78</v>
      </c>
      <c r="L64" s="2"/>
      <c r="M64" s="2" t="str">
        <f t="shared" si="0"/>
        <v/>
      </c>
      <c r="N64">
        <v>2758.0618427595355</v>
      </c>
      <c r="O64" s="2">
        <f t="shared" si="1"/>
        <v>275.80618427595357</v>
      </c>
      <c r="P64" s="2">
        <f>IF(ISNUMBER(O64),SUMIFS(O$1:$O64,A$1:$A64,A64,C$1:$C64,C64,G$1:$G64,G64,E$1:$E64,E64),"")</f>
        <v>721.15863625711904</v>
      </c>
      <c r="U64" t="str">
        <f t="shared" si="2"/>
        <v/>
      </c>
      <c r="V64">
        <v>22.46134090423584</v>
      </c>
      <c r="W64">
        <v>12.82184886932373</v>
      </c>
      <c r="X64">
        <v>73.794876098632813</v>
      </c>
      <c r="Y64">
        <v>29.099737167358398</v>
      </c>
      <c r="Z64">
        <v>90.439090728759766</v>
      </c>
      <c r="AA64">
        <v>25.056200981140137</v>
      </c>
      <c r="AB64">
        <v>4.0089921569824216E-2</v>
      </c>
      <c r="AC64" s="2">
        <f t="shared" si="3"/>
        <v>4.0089921569824216E-2</v>
      </c>
      <c r="AD64">
        <v>11.80718017578125</v>
      </c>
      <c r="AE64">
        <v>13.407245068969964</v>
      </c>
      <c r="AH64" s="2">
        <f t="shared" si="4"/>
        <v>11.057</v>
      </c>
      <c r="AI64" s="2">
        <f>IF(ISNUMBER(AH64),SUMIFS($AH$1:AH64,$A$1:A64,A64,C$1:$C64,C64,$G$1:G64,G64,$E$1:E64,E64),"")</f>
        <v>29.268999999999998</v>
      </c>
      <c r="AJ64">
        <f t="shared" si="5"/>
        <v>16</v>
      </c>
    </row>
    <row r="65" spans="1:36" x14ac:dyDescent="0.25">
      <c r="A65" s="14" t="s">
        <v>115</v>
      </c>
      <c r="B65" t="s">
        <v>98</v>
      </c>
      <c r="C65" t="s">
        <v>106</v>
      </c>
      <c r="D65" s="13">
        <v>42003</v>
      </c>
      <c r="E65">
        <v>3</v>
      </c>
      <c r="F65">
        <v>200</v>
      </c>
      <c r="G65" s="2" t="s">
        <v>89</v>
      </c>
      <c r="H65" s="2" t="s">
        <v>12</v>
      </c>
      <c r="I65">
        <v>3</v>
      </c>
      <c r="J65" s="2" t="s">
        <v>77</v>
      </c>
      <c r="K65" s="2">
        <v>156</v>
      </c>
      <c r="L65" s="2"/>
      <c r="M65" s="2" t="str">
        <f t="shared" si="0"/>
        <v/>
      </c>
      <c r="N65">
        <v>3323.751485186463</v>
      </c>
      <c r="O65" s="2">
        <f t="shared" si="1"/>
        <v>332.37514851864631</v>
      </c>
      <c r="P65" s="2">
        <f>IF(ISNUMBER(O65),SUMIFS(O$1:$O65,A$1:$A65,A65,C$1:$C65,C65,G$1:$G65,G65,E$1:$E65,E65),"")</f>
        <v>785.27963219264666</v>
      </c>
      <c r="U65" t="str">
        <f t="shared" si="2"/>
        <v/>
      </c>
      <c r="V65">
        <v>22.611587524414063</v>
      </c>
      <c r="W65">
        <v>11.570190906524658</v>
      </c>
      <c r="X65">
        <v>71.816123962402344</v>
      </c>
      <c r="Y65">
        <v>29.30181884765625</v>
      </c>
      <c r="Z65">
        <v>87.993659973144531</v>
      </c>
      <c r="AA65">
        <v>24.933646202087402</v>
      </c>
      <c r="AB65">
        <v>3.9893833923339846E-2</v>
      </c>
      <c r="AC65" s="2">
        <f t="shared" si="3"/>
        <v>3.9893833923339846E-2</v>
      </c>
      <c r="AD65">
        <v>11.490579833984375</v>
      </c>
      <c r="AE65">
        <v>14.487754398068301</v>
      </c>
      <c r="AH65" s="2">
        <f t="shared" si="4"/>
        <v>13.26</v>
      </c>
      <c r="AI65" s="2">
        <f>IF(ISNUMBER(AH65),SUMIFS($AH$1:AH65,$A$1:A65,A65,C$1:$C65,C65,$G$1:G65,G65,$E$1:E65,E65),"")</f>
        <v>32.725000000000001</v>
      </c>
      <c r="AJ65">
        <f t="shared" si="5"/>
        <v>16</v>
      </c>
    </row>
    <row r="66" spans="1:36" x14ac:dyDescent="0.25">
      <c r="A66" s="14" t="s">
        <v>114</v>
      </c>
      <c r="B66" t="s">
        <v>98</v>
      </c>
      <c r="C66" t="s">
        <v>106</v>
      </c>
      <c r="D66" s="13">
        <v>42003</v>
      </c>
      <c r="E66">
        <v>3</v>
      </c>
      <c r="F66">
        <v>350</v>
      </c>
      <c r="G66" s="2" t="s">
        <v>89</v>
      </c>
      <c r="H66" s="2" t="s">
        <v>12</v>
      </c>
      <c r="I66">
        <v>3</v>
      </c>
      <c r="J66" s="2" t="s">
        <v>77</v>
      </c>
      <c r="K66" s="2">
        <v>272</v>
      </c>
      <c r="L66" s="2"/>
      <c r="M66" s="2" t="str">
        <f t="shared" ref="M66:M129" si="6">IF(ISNUMBER(L66),L66/10,"")</f>
        <v/>
      </c>
      <c r="N66">
        <v>3017.3286383198924</v>
      </c>
      <c r="O66" s="2">
        <f t="shared" ref="O66:O129" si="7">IF(ISNUMBER(N66),N66/10,"")</f>
        <v>301.73286383198922</v>
      </c>
      <c r="P66" s="2">
        <f>IF(ISNUMBER(O66),SUMIFS(O$1:$O66,A$1:$A66,A66,C$1:$C66,C66,G$1:$G66,G66,E$1:$E66,E66),"")</f>
        <v>713.90239081594166</v>
      </c>
      <c r="U66" t="str">
        <f t="shared" ref="U66:U129" si="8">IF(ISNUMBER(R66),R66/100,"")</f>
        <v/>
      </c>
      <c r="V66">
        <v>21.479297637939453</v>
      </c>
      <c r="W66">
        <v>12.516767978668213</v>
      </c>
      <c r="X66">
        <v>74.839466094970703</v>
      </c>
      <c r="Y66">
        <v>27.977188110351563</v>
      </c>
      <c r="Z66">
        <v>90.65228271484375</v>
      </c>
      <c r="AA66">
        <v>26.23759937286377</v>
      </c>
      <c r="AB66">
        <v>4.1980158996582029E-2</v>
      </c>
      <c r="AC66" s="2">
        <f t="shared" ref="AC66:AC129" si="9">IF(ISNUMBER(AB66),AB66,"")</f>
        <v>4.1980158996582029E-2</v>
      </c>
      <c r="AD66">
        <v>11.974314575195313</v>
      </c>
      <c r="AE66">
        <v>12.774980121918899</v>
      </c>
      <c r="AH66" s="2">
        <f t="shared" ref="AH66:AH129" si="10">IF(AND(ISNUMBER(AB66),ISNUMBER(O66)),ROUND(O66*AB66,3),"")</f>
        <v>12.667</v>
      </c>
      <c r="AI66" s="2">
        <f>IF(ISNUMBER(AH66),SUMIFS($AH$1:AH66,$A$1:A66,A66,C$1:$C66,C66,$G$1:G66,G66,$E$1:E66,E66),"")</f>
        <v>31.731999999999999</v>
      </c>
      <c r="AJ66">
        <f t="shared" ref="AJ66:AJ129" si="11">COUNT(K66:AI66)</f>
        <v>16</v>
      </c>
    </row>
    <row r="67" spans="1:36" x14ac:dyDescent="0.25">
      <c r="A67" s="14" t="s">
        <v>113</v>
      </c>
      <c r="B67" t="s">
        <v>98</v>
      </c>
      <c r="C67" t="s">
        <v>106</v>
      </c>
      <c r="D67" s="13">
        <v>42003</v>
      </c>
      <c r="E67">
        <v>3</v>
      </c>
      <c r="F67">
        <v>500</v>
      </c>
      <c r="G67" s="2" t="s">
        <v>89</v>
      </c>
      <c r="H67" s="2" t="s">
        <v>12</v>
      </c>
      <c r="I67">
        <v>3</v>
      </c>
      <c r="J67" s="2" t="s">
        <v>77</v>
      </c>
      <c r="K67" s="2">
        <v>389</v>
      </c>
      <c r="L67" s="2"/>
      <c r="M67" s="2" t="str">
        <f t="shared" si="6"/>
        <v/>
      </c>
      <c r="N67">
        <v>2337.5889024743983</v>
      </c>
      <c r="O67" s="2">
        <f t="shared" si="7"/>
        <v>233.75889024743984</v>
      </c>
      <c r="P67" s="2">
        <f>IF(ISNUMBER(O67),SUMIFS(O$1:$O67,A$1:$A67,A67,C$1:$C67,C67,G$1:$G67,G67,E$1:$E67,E67),"")</f>
        <v>496.78227872650177</v>
      </c>
      <c r="U67" t="str">
        <f t="shared" si="8"/>
        <v/>
      </c>
      <c r="V67">
        <v>22.115565299987793</v>
      </c>
      <c r="W67">
        <v>12.247475147247314</v>
      </c>
      <c r="X67">
        <v>73.315452575683594</v>
      </c>
      <c r="Y67">
        <v>28.897909164428711</v>
      </c>
      <c r="Z67">
        <v>89.11956787109375</v>
      </c>
      <c r="AA67">
        <v>25.636758804321289</v>
      </c>
      <c r="AB67">
        <v>4.1018814086914067E-2</v>
      </c>
      <c r="AC67" s="2">
        <f t="shared" si="9"/>
        <v>4.1018814086914067E-2</v>
      </c>
      <c r="AD67">
        <v>11.730472412109375</v>
      </c>
      <c r="AE67">
        <v>12.005551700208187</v>
      </c>
      <c r="AH67" s="2">
        <f t="shared" si="10"/>
        <v>9.5890000000000004</v>
      </c>
      <c r="AI67" s="2">
        <f>IF(ISNUMBER(AH67),SUMIFS($AH$1:AH67,$A$1:A67,A67,C$1:$C67,C67,$G$1:G67,G67,$E$1:E67,E67),"")</f>
        <v>20.590000000000003</v>
      </c>
      <c r="AJ67">
        <f t="shared" si="11"/>
        <v>16</v>
      </c>
    </row>
    <row r="68" spans="1:36" x14ac:dyDescent="0.25">
      <c r="A68" s="14" t="s">
        <v>118</v>
      </c>
      <c r="B68" t="s">
        <v>98</v>
      </c>
      <c r="C68" t="s">
        <v>106</v>
      </c>
      <c r="D68" s="13">
        <v>42003</v>
      </c>
      <c r="E68">
        <v>4</v>
      </c>
      <c r="F68">
        <v>0</v>
      </c>
      <c r="G68" s="2" t="s">
        <v>89</v>
      </c>
      <c r="H68" s="2" t="s">
        <v>12</v>
      </c>
      <c r="I68">
        <v>3</v>
      </c>
      <c r="J68" s="2" t="s">
        <v>77</v>
      </c>
      <c r="K68" s="2">
        <v>0</v>
      </c>
      <c r="L68" s="2"/>
      <c r="M68" s="2" t="str">
        <f t="shared" si="6"/>
        <v/>
      </c>
      <c r="N68">
        <v>1858.9919293436885</v>
      </c>
      <c r="O68" s="2">
        <f t="shared" si="7"/>
        <v>185.89919293436884</v>
      </c>
      <c r="P68" s="2">
        <f>IF(ISNUMBER(O68),SUMIFS(O$1:$O68,A$1:$A68,A68,C$1:$C68,C68,G$1:$G68,G68,E$1:$E68,E68),"")</f>
        <v>319.27297801176229</v>
      </c>
      <c r="U68" t="str">
        <f t="shared" si="8"/>
        <v/>
      </c>
      <c r="V68">
        <v>20.999755859375</v>
      </c>
      <c r="W68">
        <v>12.342456817626953</v>
      </c>
      <c r="X68">
        <v>75.159984588623047</v>
      </c>
      <c r="Y68">
        <v>27.738569259643555</v>
      </c>
      <c r="Z68">
        <v>90.209922790527344</v>
      </c>
      <c r="AA68">
        <v>25.87410831451416</v>
      </c>
      <c r="AB68">
        <v>4.1398573303222656E-2</v>
      </c>
      <c r="AC68" s="2">
        <f t="shared" si="9"/>
        <v>4.1398573303222656E-2</v>
      </c>
      <c r="AD68">
        <v>12.025597534179688</v>
      </c>
      <c r="AE68">
        <v>14.938328003654638</v>
      </c>
      <c r="AH68" s="2">
        <f t="shared" si="10"/>
        <v>7.6959999999999997</v>
      </c>
      <c r="AI68" s="2">
        <f>IF(ISNUMBER(AH68),SUMIFS($AH$1:AH68,$A$1:A68,A68,C$1:$C68,C68,$G$1:G68,G68,$E$1:E68,E68),"")</f>
        <v>13.552999999999999</v>
      </c>
      <c r="AJ68">
        <f t="shared" si="11"/>
        <v>16</v>
      </c>
    </row>
    <row r="69" spans="1:36" x14ac:dyDescent="0.25">
      <c r="A69" s="14" t="s">
        <v>117</v>
      </c>
      <c r="B69" t="s">
        <v>98</v>
      </c>
      <c r="C69" t="s">
        <v>106</v>
      </c>
      <c r="D69" s="13">
        <v>42003</v>
      </c>
      <c r="E69">
        <v>4</v>
      </c>
      <c r="F69">
        <v>50</v>
      </c>
      <c r="G69" s="2" t="s">
        <v>89</v>
      </c>
      <c r="H69" s="2" t="s">
        <v>12</v>
      </c>
      <c r="I69">
        <v>3</v>
      </c>
      <c r="J69" s="2" t="s">
        <v>77</v>
      </c>
      <c r="K69" s="2">
        <v>45</v>
      </c>
      <c r="L69" s="2"/>
      <c r="M69" s="2" t="str">
        <f t="shared" si="6"/>
        <v/>
      </c>
      <c r="N69">
        <v>1606.7330098418181</v>
      </c>
      <c r="O69" s="2">
        <f t="shared" si="7"/>
        <v>160.67330098418182</v>
      </c>
      <c r="P69" s="2">
        <f>IF(ISNUMBER(O69),SUMIFS(O$1:$O69,A$1:$A69,A69,C$1:$C69,C69,G$1:$G69,G69,E$1:$E69,E69),"")</f>
        <v>574.7991568800951</v>
      </c>
      <c r="U69" t="str">
        <f t="shared" si="8"/>
        <v/>
      </c>
      <c r="V69">
        <v>22.481684684753418</v>
      </c>
      <c r="W69">
        <v>11.63231372833252</v>
      </c>
      <c r="X69">
        <v>72.197864532470703</v>
      </c>
      <c r="Y69">
        <v>29.650514602661133</v>
      </c>
      <c r="Z69">
        <v>88.94085693359375</v>
      </c>
      <c r="AA69">
        <v>24.244598388671875</v>
      </c>
      <c r="AB69">
        <v>3.8791357421874999E-2</v>
      </c>
      <c r="AC69" s="2">
        <f t="shared" si="9"/>
        <v>3.8791357421874999E-2</v>
      </c>
      <c r="AD69">
        <v>11.551658325195312</v>
      </c>
      <c r="AE69">
        <v>15.55699481865285</v>
      </c>
      <c r="AH69" s="2">
        <f t="shared" si="10"/>
        <v>6.2329999999999997</v>
      </c>
      <c r="AI69" s="2">
        <f>IF(ISNUMBER(AH69),SUMIFS($AH$1:AH69,$A$1:A69,A69,C$1:$C69,C69,$G$1:G69,G69,$E$1:E69,E69),"")</f>
        <v>23.539000000000001</v>
      </c>
      <c r="AJ69">
        <f t="shared" si="11"/>
        <v>16</v>
      </c>
    </row>
    <row r="70" spans="1:36" x14ac:dyDescent="0.25">
      <c r="A70" s="14" t="s">
        <v>116</v>
      </c>
      <c r="B70" t="s">
        <v>98</v>
      </c>
      <c r="C70" t="s">
        <v>106</v>
      </c>
      <c r="D70" s="13">
        <v>42003</v>
      </c>
      <c r="E70">
        <v>4</v>
      </c>
      <c r="F70">
        <v>100</v>
      </c>
      <c r="G70" s="2" t="s">
        <v>89</v>
      </c>
      <c r="H70" s="2" t="s">
        <v>12</v>
      </c>
      <c r="I70">
        <v>3</v>
      </c>
      <c r="J70" s="2" t="s">
        <v>77</v>
      </c>
      <c r="K70" s="2">
        <v>78</v>
      </c>
      <c r="L70" s="2"/>
      <c r="M70" s="2" t="str">
        <f t="shared" si="6"/>
        <v/>
      </c>
      <c r="N70">
        <v>2490.2036235369569</v>
      </c>
      <c r="O70" s="2">
        <f t="shared" si="7"/>
        <v>249.0203623536957</v>
      </c>
      <c r="P70" s="2">
        <f>IF(ISNUMBER(O70),SUMIFS(O$1:$O70,A$1:$A70,A70,C$1:$C70,C70,G$1:$G70,G70,E$1:$E70,E70),"")</f>
        <v>573.322475664791</v>
      </c>
      <c r="U70" t="str">
        <f t="shared" si="8"/>
        <v/>
      </c>
      <c r="V70">
        <v>23.151671409606934</v>
      </c>
      <c r="W70">
        <v>10.339163780212402</v>
      </c>
      <c r="X70">
        <v>69.736236572265625</v>
      </c>
      <c r="Y70">
        <v>34.071577072143555</v>
      </c>
      <c r="Z70">
        <v>87.620479583740234</v>
      </c>
      <c r="AA70">
        <v>24.804823875427246</v>
      </c>
      <c r="AB70">
        <v>3.9687718200683592E-2</v>
      </c>
      <c r="AC70" s="2">
        <f t="shared" si="9"/>
        <v>3.9687718200683592E-2</v>
      </c>
      <c r="AD70">
        <v>11.157797851562501</v>
      </c>
      <c r="AE70">
        <v>12.411616161616161</v>
      </c>
      <c r="AH70" s="2">
        <f t="shared" si="10"/>
        <v>9.8829999999999991</v>
      </c>
      <c r="AI70" s="2">
        <f>IF(ISNUMBER(AH70),SUMIFS($AH$1:AH70,$A$1:A70,A70,C$1:$C70,C70,$G$1:G70,G70,$E$1:E70,E70),"")</f>
        <v>23.472999999999999</v>
      </c>
      <c r="AJ70">
        <f t="shared" si="11"/>
        <v>16</v>
      </c>
    </row>
    <row r="71" spans="1:36" x14ac:dyDescent="0.25">
      <c r="A71" s="14" t="s">
        <v>115</v>
      </c>
      <c r="B71" t="s">
        <v>98</v>
      </c>
      <c r="C71" t="s">
        <v>106</v>
      </c>
      <c r="D71" s="13">
        <v>42003</v>
      </c>
      <c r="E71">
        <v>4</v>
      </c>
      <c r="F71">
        <v>200</v>
      </c>
      <c r="G71" s="2" t="s">
        <v>89</v>
      </c>
      <c r="H71" s="2" t="s">
        <v>12</v>
      </c>
      <c r="I71">
        <v>3</v>
      </c>
      <c r="J71" s="2" t="s">
        <v>77</v>
      </c>
      <c r="K71" s="2">
        <v>156</v>
      </c>
      <c r="L71" s="2"/>
      <c r="M71" s="2" t="str">
        <f t="shared" si="6"/>
        <v/>
      </c>
      <c r="N71">
        <v>2959.1217179039195</v>
      </c>
      <c r="O71" s="2">
        <f t="shared" si="7"/>
        <v>295.91217179039194</v>
      </c>
      <c r="P71" s="2">
        <f>IF(ISNUMBER(O71),SUMIFS(O$1:$O71,A$1:$A71,A71,C$1:$C71,C71,G$1:$G71,G71,E$1:$E71,E71),"")</f>
        <v>487.66251428242765</v>
      </c>
      <c r="U71" t="str">
        <f t="shared" si="8"/>
        <v/>
      </c>
      <c r="V71">
        <v>23.376735687255859</v>
      </c>
      <c r="W71">
        <v>11.695902347564697</v>
      </c>
      <c r="X71">
        <v>72.700057983398438</v>
      </c>
      <c r="Y71">
        <v>29.946365356445313</v>
      </c>
      <c r="Z71">
        <v>89.666263580322266</v>
      </c>
      <c r="AA71">
        <v>24.769408226013184</v>
      </c>
      <c r="AB71">
        <v>3.9631053161621098E-2</v>
      </c>
      <c r="AC71" s="2">
        <f t="shared" si="9"/>
        <v>3.9631053161621098E-2</v>
      </c>
      <c r="AD71">
        <v>11.63200927734375</v>
      </c>
      <c r="AE71">
        <v>12.221896955503514</v>
      </c>
      <c r="AH71" s="2">
        <f t="shared" si="10"/>
        <v>11.727</v>
      </c>
      <c r="AI71" s="2">
        <f>IF(ISNUMBER(AH71),SUMIFS($AH$1:AH71,$A$1:A71,A71,C$1:$C71,C71,$G$1:G71,G71,$E$1:E71,E71),"")</f>
        <v>19.878999999999998</v>
      </c>
      <c r="AJ71">
        <f t="shared" si="11"/>
        <v>16</v>
      </c>
    </row>
    <row r="72" spans="1:36" x14ac:dyDescent="0.25">
      <c r="A72" s="14" t="s">
        <v>114</v>
      </c>
      <c r="B72" t="s">
        <v>98</v>
      </c>
      <c r="C72" t="s">
        <v>106</v>
      </c>
      <c r="D72" s="13">
        <v>42003</v>
      </c>
      <c r="E72">
        <v>4</v>
      </c>
      <c r="F72">
        <v>350</v>
      </c>
      <c r="G72" s="2" t="s">
        <v>89</v>
      </c>
      <c r="H72" s="2" t="s">
        <v>12</v>
      </c>
      <c r="I72">
        <v>3</v>
      </c>
      <c r="J72" s="2" t="s">
        <v>77</v>
      </c>
      <c r="K72" s="2">
        <v>272</v>
      </c>
      <c r="L72" s="2"/>
      <c r="M72" s="2" t="str">
        <f t="shared" si="6"/>
        <v/>
      </c>
      <c r="N72">
        <v>2665.7980456026053</v>
      </c>
      <c r="O72" s="2">
        <f t="shared" si="7"/>
        <v>266.57980456026053</v>
      </c>
      <c r="P72" s="2">
        <f>IF(ISNUMBER(O72),SUMIFS(O$1:$O72,A$1:$A72,A72,C$1:$C72,C72,G$1:$G72,G72,E$1:$E72,E72),"")</f>
        <v>543.87598372688217</v>
      </c>
      <c r="U72" t="str">
        <f t="shared" si="8"/>
        <v/>
      </c>
      <c r="V72">
        <v>21.108043670654297</v>
      </c>
      <c r="W72">
        <v>12.503963947296143</v>
      </c>
      <c r="X72">
        <v>76.910625457763672</v>
      </c>
      <c r="Y72">
        <v>26.220174789428711</v>
      </c>
      <c r="Z72">
        <v>90.504959106445313</v>
      </c>
      <c r="AA72">
        <v>26.521321296691895</v>
      </c>
      <c r="AB72">
        <v>4.2434114074707034E-2</v>
      </c>
      <c r="AC72" s="2">
        <f t="shared" si="9"/>
        <v>4.2434114074707034E-2</v>
      </c>
      <c r="AD72">
        <v>12.305700073242187</v>
      </c>
      <c r="AE72">
        <v>14.511400651465797</v>
      </c>
      <c r="AH72" s="2">
        <f t="shared" si="10"/>
        <v>11.311999999999999</v>
      </c>
      <c r="AI72" s="2">
        <f>IF(ISNUMBER(AH72),SUMIFS($AH$1:AH72,$A$1:A72,A72,C$1:$C72,C72,$G$1:G72,G72,$E$1:E72,E72),"")</f>
        <v>22.777999999999999</v>
      </c>
      <c r="AJ72">
        <f t="shared" si="11"/>
        <v>16</v>
      </c>
    </row>
    <row r="73" spans="1:36" x14ac:dyDescent="0.25">
      <c r="A73" s="14" t="s">
        <v>113</v>
      </c>
      <c r="B73" t="s">
        <v>98</v>
      </c>
      <c r="C73" t="s">
        <v>106</v>
      </c>
      <c r="D73" s="13">
        <v>42003</v>
      </c>
      <c r="E73">
        <v>4</v>
      </c>
      <c r="F73">
        <v>500</v>
      </c>
      <c r="G73" s="2" t="s">
        <v>89</v>
      </c>
      <c r="H73" s="2" t="s">
        <v>12</v>
      </c>
      <c r="I73">
        <v>3</v>
      </c>
      <c r="J73" s="2" t="s">
        <v>77</v>
      </c>
      <c r="K73" s="2">
        <v>389</v>
      </c>
      <c r="L73" s="2"/>
      <c r="M73" s="2" t="str">
        <f t="shared" si="6"/>
        <v/>
      </c>
      <c r="N73">
        <v>3068.2235700714596</v>
      </c>
      <c r="O73" s="2">
        <f t="shared" si="7"/>
        <v>306.82235700714597</v>
      </c>
      <c r="P73" s="2">
        <f>IF(ISNUMBER(O73),SUMIFS(O$1:$O73,A$1:$A73,A73,C$1:$C73,C73,G$1:$G73,G73,E$1:$E73,E73),"")</f>
        <v>723.72608900164118</v>
      </c>
      <c r="U73" t="str">
        <f t="shared" si="8"/>
        <v/>
      </c>
      <c r="V73">
        <v>23.234169960021973</v>
      </c>
      <c r="W73">
        <v>12.034765243530273</v>
      </c>
      <c r="X73">
        <v>72.323390960693359</v>
      </c>
      <c r="Y73">
        <v>31.299928665161133</v>
      </c>
      <c r="Z73">
        <v>88.941787719726563</v>
      </c>
      <c r="AA73">
        <v>24.921555519104004</v>
      </c>
      <c r="AB73">
        <v>3.9874488830566407E-2</v>
      </c>
      <c r="AC73" s="2">
        <f t="shared" si="9"/>
        <v>3.9874488830566407E-2</v>
      </c>
      <c r="AD73">
        <v>11.571742553710937</v>
      </c>
      <c r="AE73">
        <v>12.448939894962072</v>
      </c>
      <c r="AH73" s="2">
        <f t="shared" si="10"/>
        <v>12.234</v>
      </c>
      <c r="AI73" s="2">
        <f>IF(ISNUMBER(AH73),SUMIFS($AH$1:AH73,$A$1:A73,A73,C$1:$C73,C73,$G$1:G73,G73,$E$1:E73,E73),"")</f>
        <v>29.965000000000003</v>
      </c>
      <c r="AJ73">
        <f t="shared" si="11"/>
        <v>16</v>
      </c>
    </row>
    <row r="74" spans="1:36" x14ac:dyDescent="0.25">
      <c r="A74" s="14" t="s">
        <v>118</v>
      </c>
      <c r="B74" t="s">
        <v>98</v>
      </c>
      <c r="C74" t="s">
        <v>106</v>
      </c>
      <c r="D74" s="13">
        <v>42039</v>
      </c>
      <c r="E74">
        <v>1</v>
      </c>
      <c r="F74">
        <v>0</v>
      </c>
      <c r="G74" s="2" t="s">
        <v>89</v>
      </c>
      <c r="H74" s="2" t="s">
        <v>12</v>
      </c>
      <c r="I74">
        <v>4</v>
      </c>
      <c r="J74" s="2" t="s">
        <v>77</v>
      </c>
      <c r="K74" s="2">
        <v>0</v>
      </c>
      <c r="L74" s="2"/>
      <c r="M74" s="2" t="str">
        <f t="shared" si="6"/>
        <v/>
      </c>
      <c r="N74">
        <v>2111.5238845735303</v>
      </c>
      <c r="O74" s="2">
        <f t="shared" si="7"/>
        <v>211.15238845735303</v>
      </c>
      <c r="P74" s="2">
        <f>IF(ISNUMBER(O74),SUMIFS(O$1:$O74,A$1:$A74,A74,C$1:$C74,C74,G$1:$G74,G74,E$1:$E74,E74),"")</f>
        <v>843.27947507710735</v>
      </c>
      <c r="U74" t="str">
        <f t="shared" si="8"/>
        <v/>
      </c>
      <c r="V74">
        <v>23.033714294433594</v>
      </c>
      <c r="W74">
        <v>11.98806095123291</v>
      </c>
      <c r="X74">
        <v>73.229412078857422</v>
      </c>
      <c r="Y74">
        <v>28.690813064575195</v>
      </c>
      <c r="Z74">
        <v>90.631011962890625</v>
      </c>
      <c r="AA74">
        <v>23.586517333984375</v>
      </c>
      <c r="AB74">
        <v>3.7738427734374996E-2</v>
      </c>
      <c r="AC74" s="2">
        <f t="shared" si="9"/>
        <v>3.7738427734374996E-2</v>
      </c>
      <c r="AD74">
        <v>11.716705932617188</v>
      </c>
      <c r="AE74">
        <v>14.671985815602836</v>
      </c>
      <c r="AH74" s="2">
        <f t="shared" si="10"/>
        <v>7.9690000000000003</v>
      </c>
      <c r="AI74" s="2">
        <f>IF(ISNUMBER(AH74),SUMIFS($AH$1:AH74,$A$1:A74,A74,C$1:$C74,C74,$G$1:G74,G74,$E$1:E74,E74),"")</f>
        <v>32.970999999999997</v>
      </c>
      <c r="AJ74">
        <f t="shared" si="11"/>
        <v>16</v>
      </c>
    </row>
    <row r="75" spans="1:36" x14ac:dyDescent="0.25">
      <c r="A75" s="14" t="s">
        <v>117</v>
      </c>
      <c r="B75" t="s">
        <v>98</v>
      </c>
      <c r="C75" t="s">
        <v>106</v>
      </c>
      <c r="D75" s="13">
        <v>42039</v>
      </c>
      <c r="E75">
        <v>1</v>
      </c>
      <c r="F75">
        <v>50</v>
      </c>
      <c r="G75" s="2" t="s">
        <v>89</v>
      </c>
      <c r="H75" s="2" t="s">
        <v>12</v>
      </c>
      <c r="I75">
        <v>4</v>
      </c>
      <c r="J75" s="2" t="s">
        <v>77</v>
      </c>
      <c r="K75" s="2">
        <v>45</v>
      </c>
      <c r="L75" s="2"/>
      <c r="M75" s="2" t="str">
        <f t="shared" si="6"/>
        <v/>
      </c>
      <c r="N75">
        <v>2240.6896529930573</v>
      </c>
      <c r="O75" s="2">
        <f t="shared" si="7"/>
        <v>224.06896529930572</v>
      </c>
      <c r="P75" s="2">
        <f>IF(ISNUMBER(O75),SUMIFS(O$1:$O75,A$1:$A75,A75,C$1:$C75,C75,G$1:$G75,G75,E$1:$E75,E75),"")</f>
        <v>839.28232188792708</v>
      </c>
      <c r="U75" t="str">
        <f t="shared" si="8"/>
        <v/>
      </c>
      <c r="V75">
        <v>22.376046180725098</v>
      </c>
      <c r="W75">
        <v>12.36591100692749</v>
      </c>
      <c r="X75">
        <v>74.334335327148438</v>
      </c>
      <c r="Y75">
        <v>27.619014739990234</v>
      </c>
      <c r="Z75">
        <v>89.779304504394531</v>
      </c>
      <c r="AA75">
        <v>25.115535736083984</v>
      </c>
      <c r="AB75">
        <v>4.0184857177734373E-2</v>
      </c>
      <c r="AC75" s="2">
        <f t="shared" si="9"/>
        <v>4.0184857177734373E-2</v>
      </c>
      <c r="AD75">
        <v>11.89349365234375</v>
      </c>
      <c r="AE75">
        <v>14.463468046983873</v>
      </c>
      <c r="AH75" s="2">
        <f t="shared" si="10"/>
        <v>9.0039999999999996</v>
      </c>
      <c r="AI75" s="2">
        <f>IF(ISNUMBER(AH75),SUMIFS($AH$1:AH75,$A$1:A75,A75,C$1:$C75,C75,$G$1:G75,G75,$E$1:E75,E75),"")</f>
        <v>34.698999999999998</v>
      </c>
      <c r="AJ75">
        <f t="shared" si="11"/>
        <v>16</v>
      </c>
    </row>
    <row r="76" spans="1:36" x14ac:dyDescent="0.25">
      <c r="A76" s="14" t="s">
        <v>116</v>
      </c>
      <c r="B76" t="s">
        <v>98</v>
      </c>
      <c r="C76" t="s">
        <v>106</v>
      </c>
      <c r="D76" s="13">
        <v>42039</v>
      </c>
      <c r="E76">
        <v>1</v>
      </c>
      <c r="F76">
        <v>100</v>
      </c>
      <c r="G76" s="2" t="s">
        <v>89</v>
      </c>
      <c r="H76" s="2" t="s">
        <v>12</v>
      </c>
      <c r="I76">
        <v>4</v>
      </c>
      <c r="J76" s="2" t="s">
        <v>77</v>
      </c>
      <c r="K76" s="2">
        <v>78</v>
      </c>
      <c r="L76" s="2"/>
      <c r="M76" s="2" t="str">
        <f t="shared" si="6"/>
        <v/>
      </c>
      <c r="N76">
        <v>2239.8131932282549</v>
      </c>
      <c r="O76" s="2">
        <f t="shared" si="7"/>
        <v>223.9813193228255</v>
      </c>
      <c r="P76" s="2">
        <f>IF(ISNUMBER(O76),SUMIFS(O$1:$O76,A$1:$A76,A76,C$1:$C76,C76,G$1:$G76,G76,E$1:$E76,E76),"")</f>
        <v>1058.3647238815381</v>
      </c>
      <c r="U76" t="str">
        <f t="shared" si="8"/>
        <v/>
      </c>
      <c r="V76">
        <v>23.16315746307373</v>
      </c>
      <c r="W76">
        <v>10.865757942199707</v>
      </c>
      <c r="X76">
        <v>73.028999328613281</v>
      </c>
      <c r="Y76">
        <v>28.685901641845703</v>
      </c>
      <c r="Z76">
        <v>91.492485046386719</v>
      </c>
      <c r="AA76">
        <v>23.078939437866211</v>
      </c>
      <c r="AB76">
        <v>3.6926303100585936E-2</v>
      </c>
      <c r="AC76" s="2">
        <f t="shared" si="9"/>
        <v>3.6926303100585936E-2</v>
      </c>
      <c r="AD76">
        <v>11.684639892578126</v>
      </c>
      <c r="AE76">
        <v>17.180385288966725</v>
      </c>
      <c r="AH76" s="2">
        <f t="shared" si="10"/>
        <v>8.2710000000000008</v>
      </c>
      <c r="AI76" s="2">
        <f>IF(ISNUMBER(AH76),SUMIFS($AH$1:AH76,$A$1:A76,A76,C$1:$C76,C76,$G$1:G76,G76,$E$1:E76,E76),"")</f>
        <v>43.451000000000001</v>
      </c>
      <c r="AJ76">
        <f t="shared" si="11"/>
        <v>16</v>
      </c>
    </row>
    <row r="77" spans="1:36" x14ac:dyDescent="0.25">
      <c r="A77" s="14" t="s">
        <v>115</v>
      </c>
      <c r="B77" t="s">
        <v>98</v>
      </c>
      <c r="C77" t="s">
        <v>106</v>
      </c>
      <c r="D77" s="13">
        <v>42039</v>
      </c>
      <c r="E77">
        <v>1</v>
      </c>
      <c r="F77">
        <v>200</v>
      </c>
      <c r="G77" s="2" t="s">
        <v>89</v>
      </c>
      <c r="H77" s="2" t="s">
        <v>12</v>
      </c>
      <c r="I77">
        <v>4</v>
      </c>
      <c r="J77" s="2" t="s">
        <v>77</v>
      </c>
      <c r="K77" s="2">
        <v>156</v>
      </c>
      <c r="L77" s="2"/>
      <c r="M77" s="2" t="str">
        <f t="shared" si="6"/>
        <v/>
      </c>
      <c r="N77">
        <v>2229.0550451395916</v>
      </c>
      <c r="O77" s="2">
        <f t="shared" si="7"/>
        <v>222.90550451395916</v>
      </c>
      <c r="P77" s="2">
        <f>IF(ISNUMBER(O77),SUMIFS(O$1:$O77,A$1:$A77,A77,C$1:$C77,C77,G$1:$G77,G77,E$1:$E77,E77),"")</f>
        <v>896.66086724225943</v>
      </c>
      <c r="U77" t="str">
        <f t="shared" si="8"/>
        <v/>
      </c>
      <c r="V77">
        <v>21.82749080657959</v>
      </c>
      <c r="W77">
        <v>12.428140640258789</v>
      </c>
      <c r="X77">
        <v>75.541671752929688</v>
      </c>
      <c r="Y77">
        <v>28.009157180786133</v>
      </c>
      <c r="Z77">
        <v>90.827495574951172</v>
      </c>
      <c r="AA77">
        <v>24.549769401550293</v>
      </c>
      <c r="AB77">
        <v>3.9279631042480466E-2</v>
      </c>
      <c r="AC77" s="2">
        <f t="shared" si="9"/>
        <v>3.9279631042480466E-2</v>
      </c>
      <c r="AD77">
        <v>12.08666748046875</v>
      </c>
      <c r="AE77">
        <v>14.628173733728572</v>
      </c>
      <c r="AH77" s="2">
        <f t="shared" si="10"/>
        <v>8.7560000000000002</v>
      </c>
      <c r="AI77" s="2">
        <f>IF(ISNUMBER(AH77),SUMIFS($AH$1:AH77,$A$1:A77,A77,C$1:$C77,C77,$G$1:G77,G77,$E$1:E77,E77),"")</f>
        <v>36.928000000000004</v>
      </c>
      <c r="AJ77">
        <f t="shared" si="11"/>
        <v>16</v>
      </c>
    </row>
    <row r="78" spans="1:36" x14ac:dyDescent="0.25">
      <c r="A78" s="14" t="s">
        <v>114</v>
      </c>
      <c r="B78" t="s">
        <v>98</v>
      </c>
      <c r="C78" t="s">
        <v>106</v>
      </c>
      <c r="D78" s="13">
        <v>42039</v>
      </c>
      <c r="E78">
        <v>1</v>
      </c>
      <c r="F78">
        <v>350</v>
      </c>
      <c r="G78" s="2" t="s">
        <v>89</v>
      </c>
      <c r="H78" s="2" t="s">
        <v>12</v>
      </c>
      <c r="I78">
        <v>4</v>
      </c>
      <c r="J78" s="2" t="s">
        <v>77</v>
      </c>
      <c r="K78" s="2">
        <v>272</v>
      </c>
      <c r="L78" s="2"/>
      <c r="M78" s="2" t="str">
        <f t="shared" si="6"/>
        <v/>
      </c>
      <c r="N78">
        <v>2341.7643336478377</v>
      </c>
      <c r="O78" s="2">
        <f t="shared" si="7"/>
        <v>234.17643336478378</v>
      </c>
      <c r="P78" s="2">
        <f>IF(ISNUMBER(O78),SUMIFS(O$1:$O78,A$1:$A78,A78,C$1:$C78,C78,G$1:$G78,G78,E$1:$E78,E78),"")</f>
        <v>1024.3174099341618</v>
      </c>
      <c r="U78" t="str">
        <f t="shared" si="8"/>
        <v/>
      </c>
      <c r="V78">
        <v>22.458882331848145</v>
      </c>
      <c r="W78">
        <v>12.630762577056885</v>
      </c>
      <c r="X78">
        <v>72.751438140869141</v>
      </c>
      <c r="Y78">
        <v>26.514888763427734</v>
      </c>
      <c r="Z78">
        <v>89.992290496826172</v>
      </c>
      <c r="AA78">
        <v>25.028849601745605</v>
      </c>
      <c r="AB78">
        <v>4.0046159362792967E-2</v>
      </c>
      <c r="AC78" s="2">
        <f t="shared" si="9"/>
        <v>4.0046159362792967E-2</v>
      </c>
      <c r="AD78">
        <v>11.640230102539062</v>
      </c>
      <c r="AE78">
        <v>13.76223442349009</v>
      </c>
      <c r="AH78" s="2">
        <f t="shared" si="10"/>
        <v>9.3780000000000001</v>
      </c>
      <c r="AI78" s="2">
        <f>IF(ISNUMBER(AH78),SUMIFS($AH$1:AH78,$A$1:A78,A78,C$1:$C78,C78,$G$1:G78,G78,$E$1:E78,E78),"")</f>
        <v>41.745000000000005</v>
      </c>
      <c r="AJ78">
        <f t="shared" si="11"/>
        <v>16</v>
      </c>
    </row>
    <row r="79" spans="1:36" x14ac:dyDescent="0.25">
      <c r="A79" s="14" t="s">
        <v>113</v>
      </c>
      <c r="B79" t="s">
        <v>98</v>
      </c>
      <c r="C79" t="s">
        <v>106</v>
      </c>
      <c r="D79" s="13">
        <v>42039</v>
      </c>
      <c r="E79">
        <v>1</v>
      </c>
      <c r="F79">
        <v>500</v>
      </c>
      <c r="G79" s="2" t="s">
        <v>89</v>
      </c>
      <c r="H79" s="2" t="s">
        <v>12</v>
      </c>
      <c r="I79">
        <v>4</v>
      </c>
      <c r="J79" s="2" t="s">
        <v>77</v>
      </c>
      <c r="K79" s="2">
        <v>389</v>
      </c>
      <c r="L79" s="2"/>
      <c r="M79" s="2" t="str">
        <f t="shared" si="6"/>
        <v/>
      </c>
      <c r="N79">
        <v>2068.3554955430964</v>
      </c>
      <c r="O79" s="2">
        <f t="shared" si="7"/>
        <v>206.83554955430964</v>
      </c>
      <c r="P79" s="2">
        <f>IF(ISNUMBER(O79),SUMIFS(O$1:$O79,A$1:$A79,A79,C$1:$C79,C79,G$1:$G79,G79,E$1:$E79,E79),"")</f>
        <v>805.9230916046954</v>
      </c>
      <c r="U79" t="str">
        <f t="shared" si="8"/>
        <v/>
      </c>
      <c r="V79">
        <v>23.675752639770508</v>
      </c>
      <c r="W79">
        <v>9.99591064453125</v>
      </c>
      <c r="X79">
        <v>70.523612976074219</v>
      </c>
      <c r="Y79">
        <v>30.261310577392578</v>
      </c>
      <c r="Z79">
        <v>91.305465698242188</v>
      </c>
      <c r="AA79">
        <v>22.619913101196289</v>
      </c>
      <c r="AB79">
        <v>3.6191860961914062E-2</v>
      </c>
      <c r="AC79" s="2">
        <f t="shared" si="9"/>
        <v>3.6191860961914062E-2</v>
      </c>
      <c r="AD79">
        <v>11.283778076171876</v>
      </c>
      <c r="AE79">
        <v>19.841782370035517</v>
      </c>
      <c r="AH79" s="2">
        <f t="shared" si="10"/>
        <v>7.4859999999999998</v>
      </c>
      <c r="AI79" s="2">
        <f>IF(ISNUMBER(AH79),SUMIFS($AH$1:AH79,$A$1:A79,A79,C$1:$C79,C79,$G$1:G79,G79,$E$1:E79,E79),"")</f>
        <v>30.753</v>
      </c>
      <c r="AJ79">
        <f t="shared" si="11"/>
        <v>16</v>
      </c>
    </row>
    <row r="80" spans="1:36" x14ac:dyDescent="0.25">
      <c r="A80" s="14" t="s">
        <v>118</v>
      </c>
      <c r="B80" t="s">
        <v>98</v>
      </c>
      <c r="C80" t="s">
        <v>106</v>
      </c>
      <c r="D80" s="13">
        <v>42039</v>
      </c>
      <c r="E80">
        <v>2</v>
      </c>
      <c r="F80">
        <v>0</v>
      </c>
      <c r="G80" s="2" t="s">
        <v>89</v>
      </c>
      <c r="H80" s="2" t="s">
        <v>12</v>
      </c>
      <c r="I80">
        <v>4</v>
      </c>
      <c r="J80" s="2" t="s">
        <v>77</v>
      </c>
      <c r="K80" s="2">
        <v>0</v>
      </c>
      <c r="L80" s="2"/>
      <c r="M80" s="2" t="str">
        <f t="shared" si="6"/>
        <v/>
      </c>
      <c r="N80">
        <v>1964.4981833431682</v>
      </c>
      <c r="O80" s="2">
        <f t="shared" si="7"/>
        <v>196.44981833431683</v>
      </c>
      <c r="P80" s="2">
        <f>IF(ISNUMBER(O80),SUMIFS(O$1:$O80,A$1:$A80,A80,C$1:$C80,C80,G$1:$G80,G80,E$1:$E80,E80),"")</f>
        <v>958.41249683226715</v>
      </c>
      <c r="U80" t="str">
        <f t="shared" si="8"/>
        <v/>
      </c>
      <c r="V80">
        <v>23.465710639953613</v>
      </c>
      <c r="W80">
        <v>12.05715274810791</v>
      </c>
      <c r="X80">
        <v>72.507930755615234</v>
      </c>
      <c r="Y80">
        <v>29.89348030090332</v>
      </c>
      <c r="Z80">
        <v>91.425342559814453</v>
      </c>
      <c r="AA80">
        <v>23.553959846496582</v>
      </c>
      <c r="AB80">
        <v>3.7686335754394534E-2</v>
      </c>
      <c r="AC80" s="2">
        <f t="shared" si="9"/>
        <v>3.7686335754394534E-2</v>
      </c>
      <c r="AD80">
        <v>11.601268920898438</v>
      </c>
      <c r="AE80">
        <v>18.272153378536355</v>
      </c>
      <c r="AH80" s="2">
        <f t="shared" si="10"/>
        <v>7.4029999999999996</v>
      </c>
      <c r="AI80" s="2">
        <f>IF(ISNUMBER(AH80),SUMIFS($AH$1:AH80,$A$1:A80,A80,C$1:$C80,C80,$G$1:G80,G80,$E$1:E80,E80),"")</f>
        <v>37.122999999999998</v>
      </c>
      <c r="AJ80">
        <f t="shared" si="11"/>
        <v>16</v>
      </c>
    </row>
    <row r="81" spans="1:36" x14ac:dyDescent="0.25">
      <c r="A81" s="14" t="s">
        <v>117</v>
      </c>
      <c r="B81" t="s">
        <v>98</v>
      </c>
      <c r="C81" t="s">
        <v>106</v>
      </c>
      <c r="D81" s="13">
        <v>42039</v>
      </c>
      <c r="E81">
        <v>2</v>
      </c>
      <c r="F81">
        <v>50</v>
      </c>
      <c r="G81" s="2" t="s">
        <v>89</v>
      </c>
      <c r="H81" s="2" t="s">
        <v>12</v>
      </c>
      <c r="I81">
        <v>4</v>
      </c>
      <c r="J81" s="2" t="s">
        <v>77</v>
      </c>
      <c r="K81" s="2">
        <v>45</v>
      </c>
      <c r="L81" s="2"/>
      <c r="M81" s="2" t="str">
        <f t="shared" si="6"/>
        <v/>
      </c>
      <c r="N81">
        <v>2203.1914687525282</v>
      </c>
      <c r="O81" s="2">
        <f t="shared" si="7"/>
        <v>220.31914687525281</v>
      </c>
      <c r="P81" s="2">
        <f>IF(ISNUMBER(O81),SUMIFS(O$1:$O81,A$1:$A81,A81,C$1:$C81,C81,G$1:$G81,G81,E$1:$E81,E81),"")</f>
        <v>959.76695768620493</v>
      </c>
      <c r="U81" t="str">
        <f t="shared" si="8"/>
        <v/>
      </c>
      <c r="V81">
        <v>22.906003952026367</v>
      </c>
      <c r="W81">
        <v>12.83074951171875</v>
      </c>
      <c r="X81">
        <v>73.290390014648438</v>
      </c>
      <c r="Y81">
        <v>28.8348388671875</v>
      </c>
      <c r="Z81">
        <v>90.743133544921875</v>
      </c>
      <c r="AA81">
        <v>23.664381980895996</v>
      </c>
      <c r="AB81">
        <v>3.7863011169433594E-2</v>
      </c>
      <c r="AC81" s="2">
        <f t="shared" si="9"/>
        <v>3.7863011169433594E-2</v>
      </c>
      <c r="AD81">
        <v>11.726462402343751</v>
      </c>
      <c r="AE81">
        <v>15.399526168425586</v>
      </c>
      <c r="AH81" s="2">
        <f t="shared" si="10"/>
        <v>8.3420000000000005</v>
      </c>
      <c r="AI81" s="2">
        <f>IF(ISNUMBER(AH81),SUMIFS($AH$1:AH81,$A$1:A81,A81,C$1:$C81,C81,$G$1:G81,G81,$E$1:E81,E81),"")</f>
        <v>38.616</v>
      </c>
      <c r="AJ81">
        <f t="shared" si="11"/>
        <v>16</v>
      </c>
    </row>
    <row r="82" spans="1:36" x14ac:dyDescent="0.25">
      <c r="A82" s="14" t="s">
        <v>116</v>
      </c>
      <c r="B82" t="s">
        <v>98</v>
      </c>
      <c r="C82" t="s">
        <v>106</v>
      </c>
      <c r="D82" s="13">
        <v>42039</v>
      </c>
      <c r="E82">
        <v>2</v>
      </c>
      <c r="F82">
        <v>100</v>
      </c>
      <c r="G82" s="2" t="s">
        <v>89</v>
      </c>
      <c r="H82" s="2" t="s">
        <v>12</v>
      </c>
      <c r="I82">
        <v>4</v>
      </c>
      <c r="J82" s="2" t="s">
        <v>77</v>
      </c>
      <c r="K82" s="2">
        <v>78</v>
      </c>
      <c r="L82" s="2"/>
      <c r="M82" s="2" t="str">
        <f t="shared" si="6"/>
        <v/>
      </c>
      <c r="N82">
        <v>2172.8395061728393</v>
      </c>
      <c r="O82" s="2">
        <f t="shared" si="7"/>
        <v>217.28395061728392</v>
      </c>
      <c r="P82" s="2">
        <f>IF(ISNUMBER(O82),SUMIFS(O$1:$O82,A$1:$A82,A82,C$1:$C82,C82,G$1:$G82,G82,E$1:$E82,E82),"")</f>
        <v>984.66281109075874</v>
      </c>
      <c r="U82" t="str">
        <f t="shared" si="8"/>
        <v/>
      </c>
      <c r="V82">
        <v>24.172389030456543</v>
      </c>
      <c r="W82">
        <v>11.459826946258545</v>
      </c>
      <c r="X82">
        <v>69.942783355712891</v>
      </c>
      <c r="Y82">
        <v>31.241424560546875</v>
      </c>
      <c r="Z82">
        <v>91.164272308349609</v>
      </c>
      <c r="AA82">
        <v>21.175290107727051</v>
      </c>
      <c r="AB82">
        <v>3.3880464172363282E-2</v>
      </c>
      <c r="AC82" s="2">
        <f t="shared" si="9"/>
        <v>3.3880464172363282E-2</v>
      </c>
      <c r="AD82">
        <v>11.190845336914062</v>
      </c>
      <c r="AE82">
        <v>21.340388007054674</v>
      </c>
      <c r="AH82" s="2">
        <f t="shared" si="10"/>
        <v>7.3620000000000001</v>
      </c>
      <c r="AI82" s="2">
        <f>IF(ISNUMBER(AH82),SUMIFS($AH$1:AH82,$A$1:A82,A82,C$1:$C82,C82,$G$1:G82,G82,$E$1:E82,E82),"")</f>
        <v>37.032000000000004</v>
      </c>
      <c r="AJ82">
        <f t="shared" si="11"/>
        <v>16</v>
      </c>
    </row>
    <row r="83" spans="1:36" x14ac:dyDescent="0.25">
      <c r="A83" s="14" t="s">
        <v>115</v>
      </c>
      <c r="B83" t="s">
        <v>98</v>
      </c>
      <c r="C83" t="s">
        <v>106</v>
      </c>
      <c r="D83" s="13">
        <v>42039</v>
      </c>
      <c r="E83">
        <v>2</v>
      </c>
      <c r="F83">
        <v>200</v>
      </c>
      <c r="G83" s="2" t="s">
        <v>89</v>
      </c>
      <c r="H83" s="2" t="s">
        <v>12</v>
      </c>
      <c r="I83">
        <v>4</v>
      </c>
      <c r="J83" s="2" t="s">
        <v>77</v>
      </c>
      <c r="K83" s="2">
        <v>156</v>
      </c>
      <c r="L83" s="2"/>
      <c r="M83" s="2" t="str">
        <f t="shared" si="6"/>
        <v/>
      </c>
      <c r="N83">
        <v>2464.0800159457549</v>
      </c>
      <c r="O83" s="2">
        <f t="shared" si="7"/>
        <v>246.4080015945755</v>
      </c>
      <c r="P83" s="2">
        <f>IF(ISNUMBER(O83),SUMIFS(O$1:$O83,A$1:$A83,A83,C$1:$C83,C83,G$1:$G83,G83,E$1:$E83,E83),"")</f>
        <v>1002.0893646012593</v>
      </c>
      <c r="U83" t="str">
        <f t="shared" si="8"/>
        <v/>
      </c>
      <c r="V83">
        <v>23.79426097869873</v>
      </c>
      <c r="W83">
        <v>14.140308856964111</v>
      </c>
      <c r="X83">
        <v>73.726406097412109</v>
      </c>
      <c r="Y83">
        <v>30.904640197753906</v>
      </c>
      <c r="Z83">
        <v>91.269596099853516</v>
      </c>
      <c r="AA83">
        <v>23.413960456848145</v>
      </c>
      <c r="AB83">
        <v>3.746233673095703E-2</v>
      </c>
      <c r="AC83" s="2">
        <f t="shared" si="9"/>
        <v>3.746233673095703E-2</v>
      </c>
      <c r="AD83">
        <v>11.796224975585938</v>
      </c>
      <c r="AE83">
        <v>13.729691126584539</v>
      </c>
      <c r="AH83" s="2">
        <f t="shared" si="10"/>
        <v>9.2309999999999999</v>
      </c>
      <c r="AI83" s="2">
        <f>IF(ISNUMBER(AH83),SUMIFS($AH$1:AH83,$A$1:A83,A83,C$1:$C83,C83,$G$1:G83,G83,$E$1:E83,E83),"")</f>
        <v>38.738</v>
      </c>
      <c r="AJ83">
        <f t="shared" si="11"/>
        <v>16</v>
      </c>
    </row>
    <row r="84" spans="1:36" x14ac:dyDescent="0.25">
      <c r="A84" s="14" t="s">
        <v>114</v>
      </c>
      <c r="B84" t="s">
        <v>98</v>
      </c>
      <c r="C84" t="s">
        <v>106</v>
      </c>
      <c r="D84" s="13">
        <v>42039</v>
      </c>
      <c r="E84">
        <v>2</v>
      </c>
      <c r="F84">
        <v>350</v>
      </c>
      <c r="G84" s="2" t="s">
        <v>89</v>
      </c>
      <c r="H84" s="2" t="s">
        <v>12</v>
      </c>
      <c r="I84">
        <v>4</v>
      </c>
      <c r="J84" s="2" t="s">
        <v>77</v>
      </c>
      <c r="K84" s="2">
        <v>272</v>
      </c>
      <c r="L84" s="2"/>
      <c r="M84" s="2" t="str">
        <f t="shared" si="6"/>
        <v/>
      </c>
      <c r="N84">
        <v>2725.6651591085033</v>
      </c>
      <c r="O84" s="2">
        <f t="shared" si="7"/>
        <v>272.56651591085034</v>
      </c>
      <c r="P84" s="2">
        <f>IF(ISNUMBER(O84),SUMIFS(O$1:$O84,A$1:$A84,A84,C$1:$C84,C84,G$1:$G84,G84,E$1:$E84,E84),"")</f>
        <v>1029.0053511214201</v>
      </c>
      <c r="U84" t="str">
        <f t="shared" si="8"/>
        <v/>
      </c>
      <c r="V84">
        <v>23.146966934204102</v>
      </c>
      <c r="W84">
        <v>13.358481407165527</v>
      </c>
      <c r="X84">
        <v>73.782665252685547</v>
      </c>
      <c r="Y84">
        <v>29.653022766113281</v>
      </c>
      <c r="Z84">
        <v>89.891757965087891</v>
      </c>
      <c r="AA84">
        <v>23.509568214416504</v>
      </c>
      <c r="AB84">
        <v>3.7615309143066405E-2</v>
      </c>
      <c r="AC84" s="2">
        <f t="shared" si="9"/>
        <v>3.7615309143066405E-2</v>
      </c>
      <c r="AD84">
        <v>11.805226440429688</v>
      </c>
      <c r="AE84">
        <v>14.246424642464245</v>
      </c>
      <c r="AH84" s="2">
        <f t="shared" si="10"/>
        <v>10.253</v>
      </c>
      <c r="AI84" s="2">
        <f>IF(ISNUMBER(AH84),SUMIFS($AH$1:AH84,$A$1:A84,A84,C$1:$C84,C84,$G$1:G84,G84,$E$1:E84,E84),"")</f>
        <v>41.367999999999995</v>
      </c>
      <c r="AJ84">
        <f t="shared" si="11"/>
        <v>16</v>
      </c>
    </row>
    <row r="85" spans="1:36" x14ac:dyDescent="0.25">
      <c r="A85" s="14" t="s">
        <v>113</v>
      </c>
      <c r="B85" t="s">
        <v>98</v>
      </c>
      <c r="C85" t="s">
        <v>106</v>
      </c>
      <c r="D85" s="13">
        <v>42039</v>
      </c>
      <c r="E85">
        <v>2</v>
      </c>
      <c r="F85">
        <v>500</v>
      </c>
      <c r="G85" s="2" t="s">
        <v>89</v>
      </c>
      <c r="H85" s="2" t="s">
        <v>12</v>
      </c>
      <c r="I85">
        <v>4</v>
      </c>
      <c r="J85" s="2" t="s">
        <v>77</v>
      </c>
      <c r="K85" s="2">
        <v>389</v>
      </c>
      <c r="L85" s="2"/>
      <c r="M85" s="2" t="str">
        <f t="shared" si="6"/>
        <v/>
      </c>
      <c r="N85">
        <v>2845.3438844565521</v>
      </c>
      <c r="O85" s="2">
        <f t="shared" si="7"/>
        <v>284.53438844565522</v>
      </c>
      <c r="P85" s="2">
        <f>IF(ISNUMBER(O85),SUMIFS(O$1:$O85,A$1:$A85,A85,C$1:$C85,C85,G$1:$G85,G85,E$1:$E85,E85),"")</f>
        <v>1106.960249484584</v>
      </c>
      <c r="U85" t="str">
        <f t="shared" si="8"/>
        <v/>
      </c>
      <c r="V85">
        <v>23.29291820526123</v>
      </c>
      <c r="W85">
        <v>13.0105299949646</v>
      </c>
      <c r="X85">
        <v>73.068653106689453</v>
      </c>
      <c r="Y85">
        <v>29.667373657226563</v>
      </c>
      <c r="Z85">
        <v>90.183521270751953</v>
      </c>
      <c r="AA85">
        <v>23.864173889160156</v>
      </c>
      <c r="AB85">
        <v>3.8182678222656252E-2</v>
      </c>
      <c r="AC85" s="2">
        <f t="shared" si="9"/>
        <v>3.8182678222656252E-2</v>
      </c>
      <c r="AD85">
        <v>11.690984497070312</v>
      </c>
      <c r="AE85">
        <v>14.302393461762989</v>
      </c>
      <c r="AH85" s="2">
        <f t="shared" si="10"/>
        <v>10.864000000000001</v>
      </c>
      <c r="AI85" s="2">
        <f>IF(ISNUMBER(AH85),SUMIFS($AH$1:AH85,$A$1:A85,A85,C$1:$C85,C85,$G$1:G85,G85,$E$1:E85,E85),"")</f>
        <v>45.102000000000004</v>
      </c>
      <c r="AJ85">
        <f t="shared" si="11"/>
        <v>16</v>
      </c>
    </row>
    <row r="86" spans="1:36" x14ac:dyDescent="0.25">
      <c r="A86" s="14" t="s">
        <v>118</v>
      </c>
      <c r="B86" t="s">
        <v>98</v>
      </c>
      <c r="C86" t="s">
        <v>106</v>
      </c>
      <c r="D86" s="13">
        <v>42039</v>
      </c>
      <c r="E86">
        <v>3</v>
      </c>
      <c r="F86">
        <v>0</v>
      </c>
      <c r="G86" s="2" t="s">
        <v>89</v>
      </c>
      <c r="H86" s="2" t="s">
        <v>12</v>
      </c>
      <c r="I86">
        <v>4</v>
      </c>
      <c r="J86" s="2" t="s">
        <v>77</v>
      </c>
      <c r="K86" s="2">
        <v>0</v>
      </c>
      <c r="L86" s="2"/>
      <c r="M86" s="2" t="str">
        <f t="shared" si="6"/>
        <v/>
      </c>
      <c r="N86">
        <v>2315.8800566390519</v>
      </c>
      <c r="O86" s="2">
        <f t="shared" si="7"/>
        <v>231.58800566390519</v>
      </c>
      <c r="P86" s="2">
        <f>IF(ISNUMBER(O86),SUMIFS(O$1:$O86,A$1:$A86,A86,C$1:$C86,C86,G$1:$G86,G86,E$1:$E86,E86),"")</f>
        <v>917.96903537981473</v>
      </c>
      <c r="U86" t="str">
        <f t="shared" si="8"/>
        <v/>
      </c>
      <c r="V86">
        <v>22.156588554382324</v>
      </c>
      <c r="W86">
        <v>12.566345691680908</v>
      </c>
      <c r="X86">
        <v>75.457195281982422</v>
      </c>
      <c r="Y86">
        <v>29.769554138183594</v>
      </c>
      <c r="Z86">
        <v>90.31256103515625</v>
      </c>
      <c r="AA86">
        <v>26.362000465393066</v>
      </c>
      <c r="AB86">
        <v>4.2179200744628907E-2</v>
      </c>
      <c r="AC86" s="2">
        <f t="shared" si="9"/>
        <v>4.2179200744628907E-2</v>
      </c>
      <c r="AD86">
        <v>12.073151245117188</v>
      </c>
      <c r="AE86">
        <v>13.816329883357978</v>
      </c>
      <c r="AH86" s="2">
        <f t="shared" si="10"/>
        <v>9.7680000000000007</v>
      </c>
      <c r="AI86" s="2">
        <f>IF(ISNUMBER(AH86),SUMIFS($AH$1:AH86,$A$1:A86,A86,C$1:$C86,C86,$G$1:G86,G86,$E$1:E86,E86),"")</f>
        <v>38.052999999999997</v>
      </c>
      <c r="AJ86">
        <f t="shared" si="11"/>
        <v>16</v>
      </c>
    </row>
    <row r="87" spans="1:36" x14ac:dyDescent="0.25">
      <c r="A87" s="14" t="s">
        <v>117</v>
      </c>
      <c r="B87" t="s">
        <v>98</v>
      </c>
      <c r="C87" t="s">
        <v>106</v>
      </c>
      <c r="D87" s="13">
        <v>42039</v>
      </c>
      <c r="E87">
        <v>3</v>
      </c>
      <c r="F87">
        <v>50</v>
      </c>
      <c r="G87" s="2" t="s">
        <v>89</v>
      </c>
      <c r="H87" s="2" t="s">
        <v>12</v>
      </c>
      <c r="I87">
        <v>4</v>
      </c>
      <c r="J87" s="2" t="s">
        <v>77</v>
      </c>
      <c r="K87" s="2">
        <v>45</v>
      </c>
      <c r="L87" s="2"/>
      <c r="M87" s="2" t="str">
        <f t="shared" si="6"/>
        <v/>
      </c>
      <c r="N87">
        <v>1637.7364001460387</v>
      </c>
      <c r="O87" s="2">
        <f t="shared" si="7"/>
        <v>163.77364001460387</v>
      </c>
      <c r="P87" s="2">
        <f>IF(ISNUMBER(O87),SUMIFS(O$1:$O87,A$1:$A87,A87,C$1:$C87,C87,G$1:$G87,G87,E$1:$E87,E87),"")</f>
        <v>895.40439409123064</v>
      </c>
      <c r="U87" t="str">
        <f t="shared" si="8"/>
        <v/>
      </c>
      <c r="V87">
        <v>22.456548690795898</v>
      </c>
      <c r="W87">
        <v>11.959554195404053</v>
      </c>
      <c r="X87">
        <v>73.728366851806641</v>
      </c>
      <c r="Y87">
        <v>29.452714920043945</v>
      </c>
      <c r="Z87">
        <v>91.772281646728516</v>
      </c>
      <c r="AA87">
        <v>23.032676696777344</v>
      </c>
      <c r="AB87">
        <v>3.6852282714843747E-2</v>
      </c>
      <c r="AC87" s="2">
        <f t="shared" si="9"/>
        <v>3.6852282714843747E-2</v>
      </c>
      <c r="AD87">
        <v>11.796538696289062</v>
      </c>
      <c r="AE87">
        <v>23.566265060240962</v>
      </c>
      <c r="AH87" s="2">
        <f t="shared" si="10"/>
        <v>6.0350000000000001</v>
      </c>
      <c r="AI87" s="2">
        <f>IF(ISNUMBER(AH87),SUMIFS($AH$1:AH87,$A$1:A87,A87,C$1:$C87,C87,$G$1:G87,G87,$E$1:E87,E87),"")</f>
        <v>35.811</v>
      </c>
      <c r="AJ87">
        <f t="shared" si="11"/>
        <v>16</v>
      </c>
    </row>
    <row r="88" spans="1:36" x14ac:dyDescent="0.25">
      <c r="A88" s="14" t="s">
        <v>116</v>
      </c>
      <c r="B88" t="s">
        <v>98</v>
      </c>
      <c r="C88" t="s">
        <v>106</v>
      </c>
      <c r="D88" s="13">
        <v>42039</v>
      </c>
      <c r="E88">
        <v>3</v>
      </c>
      <c r="F88">
        <v>100</v>
      </c>
      <c r="G88" s="2" t="s">
        <v>89</v>
      </c>
      <c r="H88" s="2" t="s">
        <v>12</v>
      </c>
      <c r="I88">
        <v>4</v>
      </c>
      <c r="J88" s="2" t="s">
        <v>77</v>
      </c>
      <c r="K88" s="2">
        <v>78</v>
      </c>
      <c r="L88" s="2"/>
      <c r="M88" s="2" t="str">
        <f t="shared" si="6"/>
        <v/>
      </c>
      <c r="N88">
        <v>2154.4174081755996</v>
      </c>
      <c r="O88" s="2">
        <f t="shared" si="7"/>
        <v>215.44174081755995</v>
      </c>
      <c r="P88" s="2">
        <f>IF(ISNUMBER(O88),SUMIFS(O$1:$O88,A$1:$A88,A88,C$1:$C88,C88,G$1:$G88,G88,E$1:$E88,E88),"")</f>
        <v>936.60037707467905</v>
      </c>
      <c r="U88" t="str">
        <f t="shared" si="8"/>
        <v/>
      </c>
      <c r="V88">
        <v>22.761093139648438</v>
      </c>
      <c r="W88">
        <v>12.007459163665771</v>
      </c>
      <c r="X88">
        <v>73.085666656494141</v>
      </c>
      <c r="Y88">
        <v>27.748106002807617</v>
      </c>
      <c r="Z88">
        <v>89.659889221191406</v>
      </c>
      <c r="AA88">
        <v>23.289770126342773</v>
      </c>
      <c r="AB88">
        <v>3.7263632202148435E-2</v>
      </c>
      <c r="AC88" s="2">
        <f t="shared" si="9"/>
        <v>3.7263632202148435E-2</v>
      </c>
      <c r="AD88">
        <v>11.693706665039063</v>
      </c>
      <c r="AE88">
        <v>17.551072851085699</v>
      </c>
      <c r="AH88" s="2">
        <f t="shared" si="10"/>
        <v>8.0280000000000005</v>
      </c>
      <c r="AI88" s="2">
        <f>IF(ISNUMBER(AH88),SUMIFS($AH$1:AH88,$A$1:A88,A88,C$1:$C88,C88,$G$1:G88,G88,$E$1:E88,E88),"")</f>
        <v>37.296999999999997</v>
      </c>
      <c r="AJ88">
        <f t="shared" si="11"/>
        <v>16</v>
      </c>
    </row>
    <row r="89" spans="1:36" x14ac:dyDescent="0.25">
      <c r="A89" s="14" t="s">
        <v>115</v>
      </c>
      <c r="B89" t="s">
        <v>98</v>
      </c>
      <c r="C89" t="s">
        <v>106</v>
      </c>
      <c r="D89" s="13">
        <v>42039</v>
      </c>
      <c r="E89">
        <v>3</v>
      </c>
      <c r="F89">
        <v>200</v>
      </c>
      <c r="G89" s="2" t="s">
        <v>89</v>
      </c>
      <c r="H89" s="2" t="s">
        <v>12</v>
      </c>
      <c r="I89">
        <v>4</v>
      </c>
      <c r="J89" s="2" t="s">
        <v>77</v>
      </c>
      <c r="K89" s="2">
        <v>156</v>
      </c>
      <c r="L89" s="2"/>
      <c r="M89" s="2" t="str">
        <f t="shared" si="6"/>
        <v/>
      </c>
      <c r="N89">
        <v>2212.858502106837</v>
      </c>
      <c r="O89" s="2">
        <f t="shared" si="7"/>
        <v>221.28585021068369</v>
      </c>
      <c r="P89" s="2">
        <f>IF(ISNUMBER(O89),SUMIFS(O$1:$O89,A$1:$A89,A89,C$1:$C89,C89,G$1:$G89,G89,E$1:$E89,E89),"")</f>
        <v>1006.5654824033304</v>
      </c>
      <c r="U89" t="str">
        <f t="shared" si="8"/>
        <v/>
      </c>
      <c r="V89">
        <v>22.715681076049805</v>
      </c>
      <c r="W89">
        <v>11.0009765625</v>
      </c>
      <c r="X89">
        <v>73.393543243408203</v>
      </c>
      <c r="Y89">
        <v>30.015928268432617</v>
      </c>
      <c r="Z89">
        <v>91.032062530517578</v>
      </c>
      <c r="AA89">
        <v>24.515244483947754</v>
      </c>
      <c r="AB89">
        <v>3.9224391174316406E-2</v>
      </c>
      <c r="AC89" s="2">
        <f t="shared" si="9"/>
        <v>3.9224391174316406E-2</v>
      </c>
      <c r="AD89">
        <v>11.742966918945312</v>
      </c>
      <c r="AE89">
        <v>15.842055185537586</v>
      </c>
      <c r="AH89" s="2">
        <f t="shared" si="10"/>
        <v>8.68</v>
      </c>
      <c r="AI89" s="2">
        <f>IF(ISNUMBER(AH89),SUMIFS($AH$1:AH89,$A$1:A89,A89,C$1:$C89,C89,$G$1:G89,G89,$E$1:E89,E89),"")</f>
        <v>41.405000000000001</v>
      </c>
      <c r="AJ89">
        <f t="shared" si="11"/>
        <v>16</v>
      </c>
    </row>
    <row r="90" spans="1:36" x14ac:dyDescent="0.25">
      <c r="A90" s="14" t="s">
        <v>114</v>
      </c>
      <c r="B90" t="s">
        <v>98</v>
      </c>
      <c r="C90" t="s">
        <v>106</v>
      </c>
      <c r="D90" s="13">
        <v>42039</v>
      </c>
      <c r="E90">
        <v>3</v>
      </c>
      <c r="F90">
        <v>350</v>
      </c>
      <c r="G90" s="2" t="s">
        <v>89</v>
      </c>
      <c r="H90" s="2" t="s">
        <v>12</v>
      </c>
      <c r="I90">
        <v>4</v>
      </c>
      <c r="J90" s="2" t="s">
        <v>77</v>
      </c>
      <c r="K90" s="2">
        <v>272</v>
      </c>
      <c r="L90" s="2"/>
      <c r="M90" s="2" t="str">
        <f t="shared" si="6"/>
        <v/>
      </c>
      <c r="N90">
        <v>2244.3172573475917</v>
      </c>
      <c r="O90" s="2">
        <f t="shared" si="7"/>
        <v>224.43172573475917</v>
      </c>
      <c r="P90" s="2">
        <f>IF(ISNUMBER(O90),SUMIFS(O$1:$O90,A$1:$A90,A90,C$1:$C90,C90,G$1:$G90,G90,E$1:$E90,E90),"")</f>
        <v>938.33411655070086</v>
      </c>
      <c r="U90" t="str">
        <f t="shared" si="8"/>
        <v/>
      </c>
      <c r="V90">
        <v>20.827512741088867</v>
      </c>
      <c r="W90">
        <v>13.068702697753906</v>
      </c>
      <c r="X90">
        <v>76.860904693603516</v>
      </c>
      <c r="Y90">
        <v>26.481864929199219</v>
      </c>
      <c r="Z90">
        <v>90.368907928466797</v>
      </c>
      <c r="AA90">
        <v>26.835447311401367</v>
      </c>
      <c r="AB90">
        <v>4.2936715698242187E-2</v>
      </c>
      <c r="AC90" s="2">
        <f t="shared" si="9"/>
        <v>4.2936715698242187E-2</v>
      </c>
      <c r="AD90">
        <v>12.297744750976563</v>
      </c>
      <c r="AE90">
        <v>14.177004065464399</v>
      </c>
      <c r="AH90" s="2">
        <f t="shared" si="10"/>
        <v>9.6359999999999992</v>
      </c>
      <c r="AI90" s="2">
        <f>IF(ISNUMBER(AH90),SUMIFS($AH$1:AH90,$A$1:A90,A90,C$1:$C90,C90,$G$1:G90,G90,$E$1:E90,E90),"")</f>
        <v>41.367999999999995</v>
      </c>
      <c r="AJ90">
        <f t="shared" si="11"/>
        <v>16</v>
      </c>
    </row>
    <row r="91" spans="1:36" x14ac:dyDescent="0.25">
      <c r="A91" s="14" t="s">
        <v>113</v>
      </c>
      <c r="B91" t="s">
        <v>98</v>
      </c>
      <c r="C91" t="s">
        <v>106</v>
      </c>
      <c r="D91" s="13">
        <v>42039</v>
      </c>
      <c r="E91">
        <v>3</v>
      </c>
      <c r="F91">
        <v>500</v>
      </c>
      <c r="G91" s="2" t="s">
        <v>89</v>
      </c>
      <c r="H91" s="2" t="s">
        <v>12</v>
      </c>
      <c r="I91">
        <v>4</v>
      </c>
      <c r="J91" s="2" t="s">
        <v>77</v>
      </c>
      <c r="K91" s="2">
        <v>389</v>
      </c>
      <c r="L91" s="2"/>
      <c r="M91" s="2" t="str">
        <f t="shared" si="6"/>
        <v/>
      </c>
      <c r="N91">
        <v>2161.046316840821</v>
      </c>
      <c r="O91" s="2">
        <f t="shared" si="7"/>
        <v>216.10463168408211</v>
      </c>
      <c r="P91" s="2">
        <f>IF(ISNUMBER(O91),SUMIFS(O$1:$O91,A$1:$A91,A91,C$1:$C91,C91,G$1:$G91,G91,E$1:$E91,E91),"")</f>
        <v>712.88691041058382</v>
      </c>
      <c r="U91" t="str">
        <f t="shared" si="8"/>
        <v/>
      </c>
      <c r="V91">
        <v>21.593269348144531</v>
      </c>
      <c r="W91">
        <v>11.529035568237305</v>
      </c>
      <c r="X91">
        <v>74.425998687744141</v>
      </c>
      <c r="Y91">
        <v>27.635049819946289</v>
      </c>
      <c r="Z91">
        <v>89.359359741210938</v>
      </c>
      <c r="AA91">
        <v>25.869460105895996</v>
      </c>
      <c r="AB91">
        <v>4.1391136169433594E-2</v>
      </c>
      <c r="AC91" s="2">
        <f t="shared" si="9"/>
        <v>4.1391136169433594E-2</v>
      </c>
      <c r="AD91">
        <v>11.908159790039063</v>
      </c>
      <c r="AE91">
        <v>14.504181600955796</v>
      </c>
      <c r="AH91" s="2">
        <f t="shared" si="10"/>
        <v>8.9450000000000003</v>
      </c>
      <c r="AI91" s="2">
        <f>IF(ISNUMBER(AH91),SUMIFS($AH$1:AH91,$A$1:A91,A91,C$1:$C91,C91,$G$1:G91,G91,$E$1:E91,E91),"")</f>
        <v>29.535000000000004</v>
      </c>
      <c r="AJ91">
        <f t="shared" si="11"/>
        <v>16</v>
      </c>
    </row>
    <row r="92" spans="1:36" x14ac:dyDescent="0.25">
      <c r="A92" s="14" t="s">
        <v>118</v>
      </c>
      <c r="B92" t="s">
        <v>98</v>
      </c>
      <c r="C92" t="s">
        <v>106</v>
      </c>
      <c r="D92" s="13">
        <v>42039</v>
      </c>
      <c r="E92">
        <v>4</v>
      </c>
      <c r="F92">
        <v>0</v>
      </c>
      <c r="G92" s="2" t="s">
        <v>89</v>
      </c>
      <c r="H92" s="2" t="s">
        <v>12</v>
      </c>
      <c r="I92">
        <v>4</v>
      </c>
      <c r="J92" s="2" t="s">
        <v>77</v>
      </c>
      <c r="K92" s="2">
        <v>0</v>
      </c>
      <c r="L92" s="2"/>
      <c r="M92" s="2" t="str">
        <f t="shared" si="6"/>
        <v/>
      </c>
      <c r="N92">
        <v>2531.4880899087188</v>
      </c>
      <c r="O92" s="2">
        <f t="shared" si="7"/>
        <v>253.14880899087188</v>
      </c>
      <c r="P92" s="2">
        <f>IF(ISNUMBER(O92),SUMIFS(O$1:$O92,A$1:$A92,A92,C$1:$C92,C92,G$1:$G92,G92,E$1:$E92,E92),"")</f>
        <v>572.42178700263412</v>
      </c>
      <c r="U92" t="str">
        <f t="shared" si="8"/>
        <v/>
      </c>
      <c r="V92">
        <v>22.52568531036377</v>
      </c>
      <c r="W92">
        <v>11.227993011474609</v>
      </c>
      <c r="X92">
        <v>74.176067352294922</v>
      </c>
      <c r="Y92">
        <v>28.165140151977539</v>
      </c>
      <c r="Z92">
        <v>89.982292175292969</v>
      </c>
      <c r="AA92">
        <v>24.906172752380371</v>
      </c>
      <c r="AB92">
        <v>3.984987640380859E-2</v>
      </c>
      <c r="AC92" s="2">
        <f t="shared" si="9"/>
        <v>3.984987640380859E-2</v>
      </c>
      <c r="AD92">
        <v>11.868170776367188</v>
      </c>
      <c r="AE92">
        <v>15.179290894439967</v>
      </c>
      <c r="AH92" s="2">
        <f t="shared" si="10"/>
        <v>10.087999999999999</v>
      </c>
      <c r="AI92" s="2">
        <f>IF(ISNUMBER(AH92),SUMIFS($AH$1:AH92,$A$1:A92,A92,C$1:$C92,C92,$G$1:G92,G92,$E$1:E92,E92),"")</f>
        <v>23.640999999999998</v>
      </c>
      <c r="AJ92">
        <f t="shared" si="11"/>
        <v>16</v>
      </c>
    </row>
    <row r="93" spans="1:36" x14ac:dyDescent="0.25">
      <c r="A93" s="14" t="s">
        <v>117</v>
      </c>
      <c r="B93" t="s">
        <v>98</v>
      </c>
      <c r="C93" t="s">
        <v>106</v>
      </c>
      <c r="D93" s="13">
        <v>42039</v>
      </c>
      <c r="E93">
        <v>4</v>
      </c>
      <c r="F93">
        <v>50</v>
      </c>
      <c r="G93" s="2" t="s">
        <v>89</v>
      </c>
      <c r="H93" s="2" t="s">
        <v>12</v>
      </c>
      <c r="I93">
        <v>4</v>
      </c>
      <c r="J93" s="2" t="s">
        <v>77</v>
      </c>
      <c r="K93" s="2">
        <v>45</v>
      </c>
      <c r="L93" s="2"/>
      <c r="M93" s="2" t="str">
        <f t="shared" si="6"/>
        <v/>
      </c>
      <c r="N93">
        <v>2175.7332333152476</v>
      </c>
      <c r="O93" s="2">
        <f t="shared" si="7"/>
        <v>217.57332333152476</v>
      </c>
      <c r="P93" s="2">
        <f>IF(ISNUMBER(O93),SUMIFS(O$1:$O93,A$1:$A93,A93,C$1:$C93,C93,G$1:$G93,G93,E$1:$E93,E93),"")</f>
        <v>792.37248021161986</v>
      </c>
      <c r="U93" t="str">
        <f t="shared" si="8"/>
        <v/>
      </c>
      <c r="V93">
        <v>22.329765319824219</v>
      </c>
      <c r="W93">
        <v>12.466178417205811</v>
      </c>
      <c r="X93">
        <v>75.623256683349609</v>
      </c>
      <c r="Y93">
        <v>28.386951446533203</v>
      </c>
      <c r="Z93">
        <v>90.018531799316406</v>
      </c>
      <c r="AA93">
        <v>25.063765525817871</v>
      </c>
      <c r="AB93">
        <v>4.0102024841308592E-2</v>
      </c>
      <c r="AC93" s="2">
        <f t="shared" si="9"/>
        <v>4.0102024841308592E-2</v>
      </c>
      <c r="AD93">
        <v>12.099721069335938</v>
      </c>
      <c r="AE93">
        <v>15.118146363844916</v>
      </c>
      <c r="AH93" s="2">
        <f t="shared" si="10"/>
        <v>8.7249999999999996</v>
      </c>
      <c r="AI93" s="2">
        <f>IF(ISNUMBER(AH93),SUMIFS($AH$1:AH93,$A$1:A93,A93,C$1:$C93,C93,$G$1:G93,G93,$E$1:E93,E93),"")</f>
        <v>32.264000000000003</v>
      </c>
      <c r="AJ93">
        <f t="shared" si="11"/>
        <v>16</v>
      </c>
    </row>
    <row r="94" spans="1:36" x14ac:dyDescent="0.25">
      <c r="A94" s="14" t="s">
        <v>116</v>
      </c>
      <c r="B94" t="s">
        <v>98</v>
      </c>
      <c r="C94" t="s">
        <v>106</v>
      </c>
      <c r="D94" s="13">
        <v>42039</v>
      </c>
      <c r="E94">
        <v>4</v>
      </c>
      <c r="F94">
        <v>100</v>
      </c>
      <c r="G94" s="2" t="s">
        <v>89</v>
      </c>
      <c r="H94" s="2" t="s">
        <v>12</v>
      </c>
      <c r="I94">
        <v>4</v>
      </c>
      <c r="J94" s="2" t="s">
        <v>77</v>
      </c>
      <c r="K94" s="2">
        <v>78</v>
      </c>
      <c r="L94" s="2"/>
      <c r="M94" s="2" t="str">
        <f t="shared" si="6"/>
        <v/>
      </c>
      <c r="N94">
        <v>2441.8866380192344</v>
      </c>
      <c r="O94" s="2">
        <f t="shared" si="7"/>
        <v>244.18866380192344</v>
      </c>
      <c r="P94" s="2">
        <f>IF(ISNUMBER(O94),SUMIFS(O$1:$O94,A$1:$A94,A94,C$1:$C94,C94,G$1:$G94,G94,E$1:$E94,E94),"")</f>
        <v>817.51113946671444</v>
      </c>
      <c r="U94" t="str">
        <f t="shared" si="8"/>
        <v/>
      </c>
      <c r="V94">
        <v>22.783019065856934</v>
      </c>
      <c r="W94">
        <v>12.64153528213501</v>
      </c>
      <c r="X94">
        <v>73.609199523925781</v>
      </c>
      <c r="Y94">
        <v>29.32933235168457</v>
      </c>
      <c r="Z94">
        <v>89.462192535400391</v>
      </c>
      <c r="AA94">
        <v>24.320095062255859</v>
      </c>
      <c r="AB94">
        <v>3.8912152099609375E-2</v>
      </c>
      <c r="AC94" s="2">
        <f t="shared" si="9"/>
        <v>3.8912152099609375E-2</v>
      </c>
      <c r="AD94">
        <v>11.777471923828125</v>
      </c>
      <c r="AE94">
        <v>14.20925414364641</v>
      </c>
      <c r="AH94" s="2">
        <f t="shared" si="10"/>
        <v>9.5020000000000007</v>
      </c>
      <c r="AI94" s="2">
        <f>IF(ISNUMBER(AH94),SUMIFS($AH$1:AH94,$A$1:A94,A94,C$1:$C94,C94,$G$1:G94,G94,$E$1:E94,E94),"")</f>
        <v>32.975000000000001</v>
      </c>
      <c r="AJ94">
        <f t="shared" si="11"/>
        <v>16</v>
      </c>
    </row>
    <row r="95" spans="1:36" x14ac:dyDescent="0.25">
      <c r="A95" s="14" t="s">
        <v>115</v>
      </c>
      <c r="B95" t="s">
        <v>98</v>
      </c>
      <c r="C95" t="s">
        <v>106</v>
      </c>
      <c r="D95" s="13">
        <v>42039</v>
      </c>
      <c r="E95">
        <v>4</v>
      </c>
      <c r="F95">
        <v>200</v>
      </c>
      <c r="G95" s="2" t="s">
        <v>89</v>
      </c>
      <c r="H95" s="2" t="s">
        <v>12</v>
      </c>
      <c r="I95">
        <v>4</v>
      </c>
      <c r="J95" s="2" t="s">
        <v>77</v>
      </c>
      <c r="K95" s="2">
        <v>156</v>
      </c>
      <c r="L95" s="2"/>
      <c r="M95" s="2" t="str">
        <f t="shared" si="6"/>
        <v/>
      </c>
      <c r="N95">
        <v>2277.8523607711004</v>
      </c>
      <c r="O95" s="2">
        <f t="shared" si="7"/>
        <v>227.78523607711003</v>
      </c>
      <c r="P95" s="2">
        <f>IF(ISNUMBER(O95),SUMIFS(O$1:$O95,A$1:$A95,A95,C$1:$C95,C95,G$1:$G95,G95,E$1:$E95,E95),"")</f>
        <v>715.44775035953762</v>
      </c>
      <c r="U95" t="str">
        <f t="shared" si="8"/>
        <v/>
      </c>
      <c r="V95">
        <v>22.733434677124023</v>
      </c>
      <c r="W95">
        <v>13.058163642883301</v>
      </c>
      <c r="X95">
        <v>74.664859771728516</v>
      </c>
      <c r="Y95">
        <v>29.004064559936523</v>
      </c>
      <c r="Z95">
        <v>89.915775299072266</v>
      </c>
      <c r="AA95">
        <v>23.567987442016602</v>
      </c>
      <c r="AB95">
        <v>3.7708779907226563E-2</v>
      </c>
      <c r="AC95" s="2">
        <f t="shared" si="9"/>
        <v>3.7708779907226563E-2</v>
      </c>
      <c r="AD95">
        <v>11.946377563476563</v>
      </c>
      <c r="AE95">
        <v>15.288142620232174</v>
      </c>
      <c r="AH95" s="2">
        <f t="shared" si="10"/>
        <v>8.59</v>
      </c>
      <c r="AI95" s="2">
        <f>IF(ISNUMBER(AH95),SUMIFS($AH$1:AH95,$A$1:A95,A95,C$1:$C95,C95,$G$1:G95,G95,$E$1:E95,E95),"")</f>
        <v>28.468999999999998</v>
      </c>
      <c r="AJ95">
        <f t="shared" si="11"/>
        <v>16</v>
      </c>
    </row>
    <row r="96" spans="1:36" x14ac:dyDescent="0.25">
      <c r="A96" s="14" t="s">
        <v>114</v>
      </c>
      <c r="B96" t="s">
        <v>98</v>
      </c>
      <c r="C96" t="s">
        <v>106</v>
      </c>
      <c r="D96" s="13">
        <v>42039</v>
      </c>
      <c r="E96">
        <v>4</v>
      </c>
      <c r="F96">
        <v>350</v>
      </c>
      <c r="G96" s="2" t="s">
        <v>89</v>
      </c>
      <c r="H96" s="2" t="s">
        <v>12</v>
      </c>
      <c r="I96">
        <v>4</v>
      </c>
      <c r="J96" s="2" t="s">
        <v>77</v>
      </c>
      <c r="K96" s="2">
        <v>272</v>
      </c>
      <c r="L96" s="2"/>
      <c r="M96" s="2" t="str">
        <f t="shared" si="6"/>
        <v/>
      </c>
      <c r="N96">
        <v>2143.2272954906703</v>
      </c>
      <c r="O96" s="2">
        <f t="shared" si="7"/>
        <v>214.32272954906702</v>
      </c>
      <c r="P96" s="2">
        <f>IF(ISNUMBER(O96),SUMIFS(O$1:$O96,A$1:$A96,A96,C$1:$C96,C96,G$1:$G96,G96,E$1:$E96,E96),"")</f>
        <v>758.19871327594922</v>
      </c>
      <c r="U96" t="str">
        <f t="shared" si="8"/>
        <v/>
      </c>
      <c r="V96">
        <v>22.716026306152344</v>
      </c>
      <c r="W96">
        <v>11.483974933624268</v>
      </c>
      <c r="X96">
        <v>74.625823974609375</v>
      </c>
      <c r="Y96">
        <v>29.697286605834961</v>
      </c>
      <c r="Z96">
        <v>90.416179656982422</v>
      </c>
      <c r="AA96">
        <v>25.832613945007324</v>
      </c>
      <c r="AB96">
        <v>4.1332182312011724E-2</v>
      </c>
      <c r="AC96" s="2">
        <f t="shared" si="9"/>
        <v>4.1332182312011724E-2</v>
      </c>
      <c r="AD96">
        <v>11.9401318359375</v>
      </c>
      <c r="AE96">
        <v>13.466421504246565</v>
      </c>
      <c r="AH96" s="2">
        <f t="shared" si="10"/>
        <v>8.8580000000000005</v>
      </c>
      <c r="AI96" s="2">
        <f>IF(ISNUMBER(AH96),SUMIFS($AH$1:AH96,$A$1:A96,A96,C$1:$C96,C96,$G$1:G96,G96,$E$1:E96,E96),"")</f>
        <v>31.635999999999999</v>
      </c>
      <c r="AJ96">
        <f t="shared" si="11"/>
        <v>16</v>
      </c>
    </row>
    <row r="97" spans="1:36" x14ac:dyDescent="0.25">
      <c r="A97" s="14" t="s">
        <v>113</v>
      </c>
      <c r="B97" t="s">
        <v>98</v>
      </c>
      <c r="C97" t="s">
        <v>106</v>
      </c>
      <c r="D97" s="13">
        <v>42039</v>
      </c>
      <c r="E97">
        <v>4</v>
      </c>
      <c r="F97">
        <v>500</v>
      </c>
      <c r="G97" s="2" t="s">
        <v>89</v>
      </c>
      <c r="H97" s="2" t="s">
        <v>12</v>
      </c>
      <c r="I97">
        <v>4</v>
      </c>
      <c r="J97" s="2" t="s">
        <v>77</v>
      </c>
      <c r="K97" s="2">
        <v>389</v>
      </c>
      <c r="L97" s="2"/>
      <c r="M97" s="2" t="str">
        <f t="shared" si="6"/>
        <v/>
      </c>
      <c r="N97">
        <v>1931.7268877223069</v>
      </c>
      <c r="O97" s="2">
        <f t="shared" si="7"/>
        <v>193.17268877223069</v>
      </c>
      <c r="P97" s="2">
        <f>IF(ISNUMBER(O97),SUMIFS(O$1:$O97,A$1:$A97,A97,C$1:$C97,C97,G$1:$G97,G97,E$1:$E97,E97),"")</f>
        <v>916.89877777387187</v>
      </c>
      <c r="U97" t="str">
        <f t="shared" si="8"/>
        <v/>
      </c>
      <c r="V97">
        <v>22.588428497314453</v>
      </c>
      <c r="W97">
        <v>13.537783622741699</v>
      </c>
      <c r="X97">
        <v>74.031444549560547</v>
      </c>
      <c r="Y97">
        <v>28.576595306396484</v>
      </c>
      <c r="Z97">
        <v>91.060031890869141</v>
      </c>
      <c r="AA97">
        <v>23.329891204833984</v>
      </c>
      <c r="AB97">
        <v>3.7327825927734377E-2</v>
      </c>
      <c r="AC97" s="2">
        <f t="shared" si="9"/>
        <v>3.7327825927734377E-2</v>
      </c>
      <c r="AD97">
        <v>11.845031127929687</v>
      </c>
      <c r="AE97">
        <v>20.088336332406346</v>
      </c>
      <c r="AH97" s="2">
        <f t="shared" si="10"/>
        <v>7.2110000000000003</v>
      </c>
      <c r="AI97" s="2">
        <f>IF(ISNUMBER(AH97),SUMIFS($AH$1:AH97,$A$1:A97,A97,C$1:$C97,C97,$G$1:G97,G97,$E$1:E97,E97),"")</f>
        <v>37.176000000000002</v>
      </c>
      <c r="AJ97">
        <f t="shared" si="11"/>
        <v>16</v>
      </c>
    </row>
    <row r="98" spans="1:36" x14ac:dyDescent="0.25">
      <c r="A98" s="14" t="s">
        <v>118</v>
      </c>
      <c r="B98" t="s">
        <v>98</v>
      </c>
      <c r="C98" t="s">
        <v>106</v>
      </c>
      <c r="D98" s="13">
        <v>42073</v>
      </c>
      <c r="E98">
        <v>1</v>
      </c>
      <c r="F98">
        <v>0</v>
      </c>
      <c r="G98" s="2" t="s">
        <v>89</v>
      </c>
      <c r="H98" s="2" t="s">
        <v>13</v>
      </c>
      <c r="I98">
        <v>5</v>
      </c>
      <c r="J98" s="2" t="s">
        <v>77</v>
      </c>
      <c r="K98" s="2">
        <v>0</v>
      </c>
      <c r="L98" s="2"/>
      <c r="M98" s="2" t="str">
        <f t="shared" si="6"/>
        <v/>
      </c>
      <c r="N98">
        <v>1356.5372601517183</v>
      </c>
      <c r="O98" s="2">
        <f t="shared" si="7"/>
        <v>135.65372601517183</v>
      </c>
      <c r="P98" s="2">
        <f>IF(ISNUMBER(O98),SUMIFS(O$1:$O98,A$1:$A98,A98,C$1:$C98,C98,G$1:$G98,G98,E$1:$E98,E98),"")</f>
        <v>978.93320109227921</v>
      </c>
      <c r="U98" t="str">
        <f t="shared" si="8"/>
        <v/>
      </c>
      <c r="V98">
        <v>19.646127700805664</v>
      </c>
      <c r="W98">
        <v>11.307718276977539</v>
      </c>
      <c r="X98">
        <v>77.231891632080078</v>
      </c>
      <c r="Y98">
        <v>24.771310806274414</v>
      </c>
      <c r="Z98">
        <v>90.007293701171875</v>
      </c>
      <c r="AA98">
        <v>29.190944671630859</v>
      </c>
      <c r="AB98">
        <v>4.6705511474609371E-2</v>
      </c>
      <c r="AC98" s="2">
        <f t="shared" si="9"/>
        <v>4.6705511474609371E-2</v>
      </c>
      <c r="AD98">
        <v>12.357102661132814</v>
      </c>
      <c r="AE98">
        <v>12.048192771084338</v>
      </c>
      <c r="AH98" s="2">
        <f t="shared" si="10"/>
        <v>6.3360000000000003</v>
      </c>
      <c r="AI98" s="2">
        <f>IF(ISNUMBER(AH98),SUMIFS($AH$1:AH98,$A$1:A98,A98,C$1:$C98,C98,$G$1:G98,G98,$E$1:E98,E98),"")</f>
        <v>39.306999999999995</v>
      </c>
      <c r="AJ98">
        <f t="shared" si="11"/>
        <v>16</v>
      </c>
    </row>
    <row r="99" spans="1:36" x14ac:dyDescent="0.25">
      <c r="A99" s="14" t="s">
        <v>117</v>
      </c>
      <c r="B99" t="s">
        <v>98</v>
      </c>
      <c r="C99" t="s">
        <v>106</v>
      </c>
      <c r="D99" s="13">
        <v>42073</v>
      </c>
      <c r="E99">
        <v>1</v>
      </c>
      <c r="F99">
        <v>50</v>
      </c>
      <c r="G99" s="2" t="s">
        <v>89</v>
      </c>
      <c r="H99" s="2" t="s">
        <v>13</v>
      </c>
      <c r="I99">
        <v>5</v>
      </c>
      <c r="J99" s="2" t="s">
        <v>77</v>
      </c>
      <c r="K99" s="2">
        <v>45</v>
      </c>
      <c r="L99" s="2"/>
      <c r="M99" s="2" t="str">
        <f t="shared" si="6"/>
        <v/>
      </c>
      <c r="N99">
        <v>1269.9831040052195</v>
      </c>
      <c r="O99" s="2">
        <f t="shared" si="7"/>
        <v>126.99831040052194</v>
      </c>
      <c r="P99" s="2">
        <f>IF(ISNUMBER(O99),SUMIFS(O$1:$O99,A$1:$A99,A99,C$1:$C99,C99,G$1:$G99,G99,E$1:$E99,E99),"")</f>
        <v>966.28063228844906</v>
      </c>
      <c r="U99" t="str">
        <f t="shared" si="8"/>
        <v/>
      </c>
      <c r="V99">
        <v>21.018853187561035</v>
      </c>
      <c r="W99">
        <v>10.668258190155029</v>
      </c>
      <c r="X99">
        <v>75.506000518798828</v>
      </c>
      <c r="Y99">
        <v>26.027849197387695</v>
      </c>
      <c r="Z99">
        <v>90.444034576416016</v>
      </c>
      <c r="AA99">
        <v>28.426922798156738</v>
      </c>
      <c r="AB99">
        <v>4.5483076477050785E-2</v>
      </c>
      <c r="AC99" s="2">
        <f t="shared" si="9"/>
        <v>4.5483076477050785E-2</v>
      </c>
      <c r="AD99">
        <v>12.080960083007813</v>
      </c>
      <c r="AE99">
        <v>12.398078856249303</v>
      </c>
      <c r="AH99" s="2">
        <f t="shared" si="10"/>
        <v>5.7759999999999998</v>
      </c>
      <c r="AI99" s="2">
        <f>IF(ISNUMBER(AH99),SUMIFS($AH$1:AH99,$A$1:A99,A99,C$1:$C99,C99,$G$1:G99,G99,$E$1:E99,E99),"")</f>
        <v>40.474999999999994</v>
      </c>
      <c r="AJ99">
        <f t="shared" si="11"/>
        <v>16</v>
      </c>
    </row>
    <row r="100" spans="1:36" x14ac:dyDescent="0.25">
      <c r="A100" s="14" t="s">
        <v>116</v>
      </c>
      <c r="B100" t="s">
        <v>98</v>
      </c>
      <c r="C100" t="s">
        <v>106</v>
      </c>
      <c r="D100" s="13">
        <v>42073</v>
      </c>
      <c r="E100">
        <v>1</v>
      </c>
      <c r="F100">
        <v>100</v>
      </c>
      <c r="G100" s="2" t="s">
        <v>89</v>
      </c>
      <c r="H100" s="2" t="s">
        <v>13</v>
      </c>
      <c r="I100">
        <v>5</v>
      </c>
      <c r="J100" s="2" t="s">
        <v>77</v>
      </c>
      <c r="K100" s="2">
        <v>78</v>
      </c>
      <c r="L100" s="2"/>
      <c r="M100" s="2" t="str">
        <f t="shared" si="6"/>
        <v/>
      </c>
      <c r="N100">
        <v>1504.5506328531167</v>
      </c>
      <c r="O100" s="2">
        <f t="shared" si="7"/>
        <v>150.45506328531167</v>
      </c>
      <c r="P100" s="2">
        <f>IF(ISNUMBER(O100),SUMIFS(O$1:$O100,A$1:$A100,A100,C$1:$C100,C100,G$1:$G100,G100,E$1:$E100,E100),"")</f>
        <v>1208.8197871668499</v>
      </c>
      <c r="U100" t="str">
        <f t="shared" si="8"/>
        <v/>
      </c>
      <c r="V100">
        <v>20.365388870239258</v>
      </c>
      <c r="W100">
        <v>8.5559782981872559</v>
      </c>
      <c r="X100">
        <v>71.76397705078125</v>
      </c>
      <c r="Y100">
        <v>25.580846786499023</v>
      </c>
      <c r="Z100">
        <v>89.228897094726563</v>
      </c>
      <c r="AA100">
        <v>28.149470329284668</v>
      </c>
      <c r="AB100">
        <v>4.5039152526855475E-2</v>
      </c>
      <c r="AC100" s="2">
        <f t="shared" si="9"/>
        <v>4.5039152526855475E-2</v>
      </c>
      <c r="AD100">
        <v>11.482236328125</v>
      </c>
      <c r="AE100">
        <v>12.972630912830246</v>
      </c>
      <c r="AH100" s="2">
        <f t="shared" si="10"/>
        <v>6.7759999999999998</v>
      </c>
      <c r="AI100" s="2">
        <f>IF(ISNUMBER(AH100),SUMIFS($AH$1:AH100,$A$1:A100,A100,C$1:$C100,C100,$G$1:G100,G100,$E$1:E100,E100),"")</f>
        <v>50.227000000000004</v>
      </c>
      <c r="AJ100">
        <f t="shared" si="11"/>
        <v>16</v>
      </c>
    </row>
    <row r="101" spans="1:36" x14ac:dyDescent="0.25">
      <c r="A101" s="14" t="s">
        <v>115</v>
      </c>
      <c r="B101" t="s">
        <v>98</v>
      </c>
      <c r="C101" t="s">
        <v>106</v>
      </c>
      <c r="D101" s="13">
        <v>42073</v>
      </c>
      <c r="E101">
        <v>1</v>
      </c>
      <c r="F101">
        <v>200</v>
      </c>
      <c r="G101" s="2" t="s">
        <v>89</v>
      </c>
      <c r="H101" s="2" t="s">
        <v>13</v>
      </c>
      <c r="I101">
        <v>5</v>
      </c>
      <c r="J101" s="2" t="s">
        <v>77</v>
      </c>
      <c r="K101" s="2">
        <v>156</v>
      </c>
      <c r="L101" s="2"/>
      <c r="M101" s="2" t="str">
        <f t="shared" si="6"/>
        <v/>
      </c>
      <c r="N101">
        <v>1181.0070940505723</v>
      </c>
      <c r="O101" s="2">
        <f t="shared" si="7"/>
        <v>118.10070940505723</v>
      </c>
      <c r="P101" s="2">
        <f>IF(ISNUMBER(O101),SUMIFS(O$1:$O101,A$1:$A101,A101,C$1:$C101,C101,G$1:$G101,G101,E$1:$E101,E101),"")</f>
        <v>1014.7615766473167</v>
      </c>
      <c r="U101" t="str">
        <f t="shared" si="8"/>
        <v/>
      </c>
      <c r="V101">
        <v>20.172179222106934</v>
      </c>
      <c r="W101">
        <v>10.398058891296387</v>
      </c>
      <c r="X101">
        <v>74.904819488525391</v>
      </c>
      <c r="Y101">
        <v>23.58721923828125</v>
      </c>
      <c r="Z101">
        <v>88.581268310546875</v>
      </c>
      <c r="AA101">
        <v>28.531184196472168</v>
      </c>
      <c r="AB101">
        <v>4.5649894714355474E-2</v>
      </c>
      <c r="AC101" s="2">
        <f t="shared" si="9"/>
        <v>4.5649894714355474E-2</v>
      </c>
      <c r="AD101">
        <v>11.984771118164062</v>
      </c>
      <c r="AE101">
        <v>12.45593419506463</v>
      </c>
      <c r="AH101" s="2">
        <f t="shared" si="10"/>
        <v>5.391</v>
      </c>
      <c r="AI101" s="2">
        <f>IF(ISNUMBER(AH101),SUMIFS($AH$1:AH101,$A$1:A101,A101,C$1:$C101,C101,$G$1:G101,G101,$E$1:E101,E101),"")</f>
        <v>42.319000000000003</v>
      </c>
      <c r="AJ101">
        <f t="shared" si="11"/>
        <v>16</v>
      </c>
    </row>
    <row r="102" spans="1:36" x14ac:dyDescent="0.25">
      <c r="A102" s="14" t="s">
        <v>114</v>
      </c>
      <c r="B102" t="s">
        <v>98</v>
      </c>
      <c r="C102" t="s">
        <v>106</v>
      </c>
      <c r="D102" s="13">
        <v>42073</v>
      </c>
      <c r="E102">
        <v>1</v>
      </c>
      <c r="F102">
        <v>350</v>
      </c>
      <c r="G102" s="2" t="s">
        <v>89</v>
      </c>
      <c r="H102" s="2" t="s">
        <v>13</v>
      </c>
      <c r="I102">
        <v>5</v>
      </c>
      <c r="J102" s="2" t="s">
        <v>77</v>
      </c>
      <c r="K102" s="2">
        <v>272</v>
      </c>
      <c r="L102" s="2"/>
      <c r="M102" s="2" t="str">
        <f t="shared" si="6"/>
        <v/>
      </c>
      <c r="N102">
        <v>1438.7996969919116</v>
      </c>
      <c r="O102" s="2">
        <f t="shared" si="7"/>
        <v>143.87996969919115</v>
      </c>
      <c r="P102" s="2">
        <f>IF(ISNUMBER(O102),SUMIFS(O$1:$O102,A$1:$A102,A102,C$1:$C102,C102,G$1:$G102,G102,E$1:$E102,E102),"")</f>
        <v>1168.197379633353</v>
      </c>
      <c r="U102" t="str">
        <f t="shared" si="8"/>
        <v/>
      </c>
      <c r="V102">
        <v>20.002070426940918</v>
      </c>
      <c r="W102">
        <v>11.565912246704102</v>
      </c>
      <c r="X102">
        <v>76.037017822265625</v>
      </c>
      <c r="Y102">
        <v>23.256349563598633</v>
      </c>
      <c r="Z102">
        <v>88.718631744384766</v>
      </c>
      <c r="AA102">
        <v>29.09077262878418</v>
      </c>
      <c r="AB102">
        <v>4.6545236206054684E-2</v>
      </c>
      <c r="AC102" s="2">
        <f t="shared" si="9"/>
        <v>4.6545236206054684E-2</v>
      </c>
      <c r="AD102">
        <v>12.165922851562501</v>
      </c>
      <c r="AE102">
        <v>12.139872443369255</v>
      </c>
      <c r="AH102" s="2">
        <f t="shared" si="10"/>
        <v>6.6970000000000001</v>
      </c>
      <c r="AI102" s="2">
        <f>IF(ISNUMBER(AH102),SUMIFS($AH$1:AH102,$A$1:A102,A102,C$1:$C102,C102,$G$1:G102,G102,$E$1:E102,E102),"")</f>
        <v>48.442000000000007</v>
      </c>
      <c r="AJ102">
        <f t="shared" si="11"/>
        <v>16</v>
      </c>
    </row>
    <row r="103" spans="1:36" x14ac:dyDescent="0.25">
      <c r="A103" s="14" t="s">
        <v>113</v>
      </c>
      <c r="B103" t="s">
        <v>98</v>
      </c>
      <c r="C103" t="s">
        <v>106</v>
      </c>
      <c r="D103" s="13">
        <v>42073</v>
      </c>
      <c r="E103">
        <v>1</v>
      </c>
      <c r="F103">
        <v>500</v>
      </c>
      <c r="G103" s="2" t="s">
        <v>89</v>
      </c>
      <c r="H103" s="2" t="s">
        <v>13</v>
      </c>
      <c r="I103">
        <v>5</v>
      </c>
      <c r="J103" s="2" t="s">
        <v>77</v>
      </c>
      <c r="K103" s="2">
        <v>389</v>
      </c>
      <c r="L103" s="2"/>
      <c r="M103" s="2" t="str">
        <f t="shared" si="6"/>
        <v/>
      </c>
      <c r="N103">
        <v>679.28546858728782</v>
      </c>
      <c r="O103" s="2">
        <f t="shared" si="7"/>
        <v>67.92854685872878</v>
      </c>
      <c r="P103" s="2">
        <f>IF(ISNUMBER(O103),SUMIFS(O$1:$O103,A$1:$A103,A103,C$1:$C103,C103,G$1:$G103,G103,E$1:$E103,E103),"")</f>
        <v>873.85163846342414</v>
      </c>
      <c r="U103" t="str">
        <f t="shared" si="8"/>
        <v/>
      </c>
      <c r="V103">
        <v>20.068439483642578</v>
      </c>
      <c r="W103">
        <v>10.757911205291748</v>
      </c>
      <c r="X103">
        <v>77.182788848876953</v>
      </c>
      <c r="Y103">
        <v>26.03619384765625</v>
      </c>
      <c r="Z103">
        <v>90.774600982666016</v>
      </c>
      <c r="AA103">
        <v>29.379363059997559</v>
      </c>
      <c r="AB103">
        <v>4.7006980895996094E-2</v>
      </c>
      <c r="AC103" s="2">
        <f t="shared" si="9"/>
        <v>4.7006980895996094E-2</v>
      </c>
      <c r="AD103">
        <v>12.349246215820314</v>
      </c>
      <c r="AE103">
        <v>16.482662105426837</v>
      </c>
      <c r="AH103" s="2">
        <f t="shared" si="10"/>
        <v>3.1930000000000001</v>
      </c>
      <c r="AI103" s="2">
        <f>IF(ISNUMBER(AH103),SUMIFS($AH$1:AH103,$A$1:A103,A103,C$1:$C103,C103,$G$1:G103,G103,$E$1:E103,E103),"")</f>
        <v>33.945999999999998</v>
      </c>
      <c r="AJ103">
        <f t="shared" si="11"/>
        <v>16</v>
      </c>
    </row>
    <row r="104" spans="1:36" x14ac:dyDescent="0.25">
      <c r="A104" s="14" t="s">
        <v>118</v>
      </c>
      <c r="B104" t="s">
        <v>98</v>
      </c>
      <c r="C104" t="s">
        <v>106</v>
      </c>
      <c r="D104" s="13">
        <v>42073</v>
      </c>
      <c r="E104">
        <v>2</v>
      </c>
      <c r="F104">
        <v>0</v>
      </c>
      <c r="G104" s="2" t="s">
        <v>89</v>
      </c>
      <c r="H104" s="2" t="s">
        <v>13</v>
      </c>
      <c r="I104">
        <v>5</v>
      </c>
      <c r="J104" s="2" t="s">
        <v>77</v>
      </c>
      <c r="K104" s="2">
        <v>0</v>
      </c>
      <c r="L104" s="2"/>
      <c r="M104" s="2" t="str">
        <f t="shared" si="6"/>
        <v/>
      </c>
      <c r="N104">
        <v>1495.01453163425</v>
      </c>
      <c r="O104" s="2">
        <f t="shared" si="7"/>
        <v>149.501453163425</v>
      </c>
      <c r="P104" s="2">
        <f>IF(ISNUMBER(O104),SUMIFS(O$1:$O104,A$1:$A104,A104,C$1:$C104,C104,G$1:$G104,G104,E$1:$E104,E104),"")</f>
        <v>1107.9139499956921</v>
      </c>
      <c r="U104" t="str">
        <f t="shared" si="8"/>
        <v/>
      </c>
      <c r="V104">
        <v>19.478492736816406</v>
      </c>
      <c r="W104">
        <v>10.867677688598633</v>
      </c>
      <c r="X104">
        <v>76.904365539550781</v>
      </c>
      <c r="Y104">
        <v>25.514755249023438</v>
      </c>
      <c r="Z104">
        <v>90.36297607421875</v>
      </c>
      <c r="AA104">
        <v>30.369513511657715</v>
      </c>
      <c r="AB104">
        <v>4.8591221618652342E-2</v>
      </c>
      <c r="AC104" s="2">
        <f t="shared" si="9"/>
        <v>4.8591221618652342E-2</v>
      </c>
      <c r="AD104">
        <v>12.304698486328125</v>
      </c>
      <c r="AE104">
        <v>9.056338028169014</v>
      </c>
      <c r="AH104" s="2">
        <f t="shared" si="10"/>
        <v>7.2640000000000002</v>
      </c>
      <c r="AI104" s="2">
        <f>IF(ISNUMBER(AH104),SUMIFS($AH$1:AH104,$A$1:A104,A104,C$1:$C104,C104,$G$1:G104,G104,$E$1:E104,E104),"")</f>
        <v>44.387</v>
      </c>
      <c r="AJ104">
        <f t="shared" si="11"/>
        <v>16</v>
      </c>
    </row>
    <row r="105" spans="1:36" x14ac:dyDescent="0.25">
      <c r="A105" s="14" t="s">
        <v>117</v>
      </c>
      <c r="B105" t="s">
        <v>98</v>
      </c>
      <c r="C105" t="s">
        <v>106</v>
      </c>
      <c r="D105" s="13">
        <v>42073</v>
      </c>
      <c r="E105">
        <v>2</v>
      </c>
      <c r="F105">
        <v>50</v>
      </c>
      <c r="G105" s="2" t="s">
        <v>89</v>
      </c>
      <c r="H105" s="2" t="s">
        <v>13</v>
      </c>
      <c r="I105">
        <v>5</v>
      </c>
      <c r="J105" s="2" t="s">
        <v>77</v>
      </c>
      <c r="K105" s="2">
        <v>45</v>
      </c>
      <c r="L105" s="2"/>
      <c r="M105" s="2" t="str">
        <f t="shared" si="6"/>
        <v/>
      </c>
      <c r="N105">
        <v>1554.7958592865491</v>
      </c>
      <c r="O105" s="2">
        <f t="shared" si="7"/>
        <v>155.4795859286549</v>
      </c>
      <c r="P105" s="2">
        <f>IF(ISNUMBER(O105),SUMIFS(O$1:$O105,A$1:$A105,A105,C$1:$C105,C105,G$1:$G105,G105,E$1:$E105,E105),"")</f>
        <v>1115.2465436148598</v>
      </c>
      <c r="U105" t="str">
        <f t="shared" si="8"/>
        <v/>
      </c>
      <c r="V105">
        <v>20.569243431091309</v>
      </c>
      <c r="W105">
        <v>12.8936448097229</v>
      </c>
      <c r="X105">
        <v>78.695926666259766</v>
      </c>
      <c r="Y105">
        <v>25.695247650146484</v>
      </c>
      <c r="Z105">
        <v>89.491714477539063</v>
      </c>
      <c r="AA105">
        <v>27.777409553527832</v>
      </c>
      <c r="AB105">
        <v>4.4443855285644533E-2</v>
      </c>
      <c r="AC105" s="2">
        <f t="shared" si="9"/>
        <v>4.4443855285644533E-2</v>
      </c>
      <c r="AD105">
        <v>12.591348266601562</v>
      </c>
      <c r="AE105">
        <v>8.4636064920840379</v>
      </c>
      <c r="AH105" s="2">
        <f t="shared" si="10"/>
        <v>6.91</v>
      </c>
      <c r="AI105" s="2">
        <f>IF(ISNUMBER(AH105),SUMIFS($AH$1:AH105,$A$1:A105,A105,C$1:$C105,C105,$G$1:G105,G105,$E$1:E105,E105),"")</f>
        <v>45.525999999999996</v>
      </c>
      <c r="AJ105">
        <f t="shared" si="11"/>
        <v>16</v>
      </c>
    </row>
    <row r="106" spans="1:36" x14ac:dyDescent="0.25">
      <c r="A106" s="14" t="s">
        <v>116</v>
      </c>
      <c r="B106" t="s">
        <v>98</v>
      </c>
      <c r="C106" t="s">
        <v>106</v>
      </c>
      <c r="D106" s="13">
        <v>42073</v>
      </c>
      <c r="E106">
        <v>2</v>
      </c>
      <c r="F106">
        <v>100</v>
      </c>
      <c r="G106" s="2" t="s">
        <v>89</v>
      </c>
      <c r="H106" s="2" t="s">
        <v>13</v>
      </c>
      <c r="I106">
        <v>5</v>
      </c>
      <c r="J106" s="2" t="s">
        <v>77</v>
      </c>
      <c r="K106" s="2">
        <v>78</v>
      </c>
      <c r="L106" s="2"/>
      <c r="M106" s="2" t="str">
        <f t="shared" si="6"/>
        <v/>
      </c>
      <c r="N106">
        <v>955.00459136822781</v>
      </c>
      <c r="O106" s="2">
        <f t="shared" si="7"/>
        <v>95.500459136822784</v>
      </c>
      <c r="P106" s="2">
        <f>IF(ISNUMBER(O106),SUMIFS(O$1:$O106,A$1:$A106,A106,C$1:$C106,C106,G$1:$G106,G106,E$1:$E106,E106),"")</f>
        <v>1080.1632702275815</v>
      </c>
      <c r="U106" t="str">
        <f t="shared" si="8"/>
        <v/>
      </c>
      <c r="V106">
        <v>19.379853248596191</v>
      </c>
      <c r="W106">
        <v>10.413016796112061</v>
      </c>
      <c r="X106">
        <v>76.583118438720703</v>
      </c>
      <c r="Y106">
        <v>25.237894058227539</v>
      </c>
      <c r="Z106">
        <v>90.552433013916016</v>
      </c>
      <c r="AA106">
        <v>28.321884155273438</v>
      </c>
      <c r="AB106">
        <v>4.5315014648437499E-2</v>
      </c>
      <c r="AC106" s="2">
        <f t="shared" si="9"/>
        <v>4.5315014648437499E-2</v>
      </c>
      <c r="AD106">
        <v>12.253298950195314</v>
      </c>
      <c r="AE106">
        <v>11.363636363636363</v>
      </c>
      <c r="AH106" s="2">
        <f t="shared" si="10"/>
        <v>4.3280000000000003</v>
      </c>
      <c r="AI106" s="2">
        <f>IF(ISNUMBER(AH106),SUMIFS($AH$1:AH106,$A$1:A106,A106,C$1:$C106,C106,$G$1:G106,G106,$E$1:E106,E106),"")</f>
        <v>41.360000000000007</v>
      </c>
      <c r="AJ106">
        <f t="shared" si="11"/>
        <v>16</v>
      </c>
    </row>
    <row r="107" spans="1:36" x14ac:dyDescent="0.25">
      <c r="A107" s="14" t="s">
        <v>115</v>
      </c>
      <c r="B107" t="s">
        <v>98</v>
      </c>
      <c r="C107" t="s">
        <v>106</v>
      </c>
      <c r="D107" s="13">
        <v>42073</v>
      </c>
      <c r="E107">
        <v>2</v>
      </c>
      <c r="F107">
        <v>200</v>
      </c>
      <c r="G107" s="2" t="s">
        <v>89</v>
      </c>
      <c r="H107" s="2" t="s">
        <v>13</v>
      </c>
      <c r="I107">
        <v>5</v>
      </c>
      <c r="J107" s="2" t="s">
        <v>77</v>
      </c>
      <c r="K107" s="2">
        <v>156</v>
      </c>
      <c r="L107" s="2"/>
      <c r="M107" s="2" t="str">
        <f t="shared" si="6"/>
        <v/>
      </c>
      <c r="N107">
        <v>1455.7902915555817</v>
      </c>
      <c r="O107" s="2">
        <f t="shared" si="7"/>
        <v>145.57902915555817</v>
      </c>
      <c r="P107" s="2">
        <f>IF(ISNUMBER(O107),SUMIFS(O$1:$O107,A$1:$A107,A107,C$1:$C107,C107,G$1:$G107,G107,E$1:$E107,E107),"")</f>
        <v>1147.6683937568175</v>
      </c>
      <c r="U107" t="str">
        <f t="shared" si="8"/>
        <v/>
      </c>
      <c r="V107">
        <v>20.24262523651123</v>
      </c>
      <c r="W107">
        <v>11.718092441558838</v>
      </c>
      <c r="X107">
        <v>77.533790588378906</v>
      </c>
      <c r="Y107">
        <v>26.092563629150391</v>
      </c>
      <c r="Z107">
        <v>89.976016998291016</v>
      </c>
      <c r="AA107">
        <v>29.351969718933105</v>
      </c>
      <c r="AB107">
        <v>4.6963151550292973E-2</v>
      </c>
      <c r="AC107" s="2">
        <f t="shared" si="9"/>
        <v>4.6963151550292973E-2</v>
      </c>
      <c r="AD107">
        <v>12.405406494140625</v>
      </c>
      <c r="AE107">
        <v>9.0034150884818374</v>
      </c>
      <c r="AH107" s="2">
        <f t="shared" si="10"/>
        <v>6.8369999999999997</v>
      </c>
      <c r="AI107" s="2">
        <f>IF(ISNUMBER(AH107),SUMIFS($AH$1:AH107,$A$1:A107,A107,C$1:$C107,C107,$G$1:G107,G107,$E$1:E107,E107),"")</f>
        <v>45.575000000000003</v>
      </c>
      <c r="AJ107">
        <f t="shared" si="11"/>
        <v>16</v>
      </c>
    </row>
    <row r="108" spans="1:36" x14ac:dyDescent="0.25">
      <c r="A108" s="14" t="s">
        <v>114</v>
      </c>
      <c r="B108" t="s">
        <v>98</v>
      </c>
      <c r="C108" t="s">
        <v>106</v>
      </c>
      <c r="D108" s="13">
        <v>42073</v>
      </c>
      <c r="E108">
        <v>2</v>
      </c>
      <c r="F108">
        <v>350</v>
      </c>
      <c r="G108" s="2" t="s">
        <v>89</v>
      </c>
      <c r="H108" s="2" t="s">
        <v>13</v>
      </c>
      <c r="I108">
        <v>5</v>
      </c>
      <c r="J108" s="2" t="s">
        <v>77</v>
      </c>
      <c r="K108" s="2">
        <v>272</v>
      </c>
      <c r="L108" s="2"/>
      <c r="M108" s="2" t="str">
        <f t="shared" si="6"/>
        <v/>
      </c>
      <c r="N108">
        <v>1458.1218560375357</v>
      </c>
      <c r="O108" s="2">
        <f t="shared" si="7"/>
        <v>145.81218560375356</v>
      </c>
      <c r="P108" s="2">
        <f>IF(ISNUMBER(O108),SUMIFS(O$1:$O108,A$1:$A108,A108,C$1:$C108,C108,G$1:$G108,G108,E$1:$E108,E108),"")</f>
        <v>1174.8175367251736</v>
      </c>
      <c r="U108" t="str">
        <f t="shared" si="8"/>
        <v/>
      </c>
      <c r="V108">
        <v>19.624499320983887</v>
      </c>
      <c r="W108">
        <v>11.709414005279541</v>
      </c>
      <c r="X108">
        <v>77.996047973632813</v>
      </c>
      <c r="Y108">
        <v>25.789852142333984</v>
      </c>
      <c r="Z108">
        <v>89.816497802734375</v>
      </c>
      <c r="AA108">
        <v>29.497377395629883</v>
      </c>
      <c r="AB108">
        <v>4.719580383300781E-2</v>
      </c>
      <c r="AC108" s="2">
        <f t="shared" si="9"/>
        <v>4.719580383300781E-2</v>
      </c>
      <c r="AD108">
        <v>12.47936767578125</v>
      </c>
      <c r="AE108">
        <v>8.5267645665561353</v>
      </c>
      <c r="AH108" s="2">
        <f t="shared" si="10"/>
        <v>6.8819999999999997</v>
      </c>
      <c r="AI108" s="2">
        <f>IF(ISNUMBER(AH108),SUMIFS($AH$1:AH108,$A$1:A108,A108,C$1:$C108,C108,$G$1:G108,G108,$E$1:E108,E108),"")</f>
        <v>48.249999999999993</v>
      </c>
      <c r="AJ108">
        <f t="shared" si="11"/>
        <v>16</v>
      </c>
    </row>
    <row r="109" spans="1:36" x14ac:dyDescent="0.25">
      <c r="A109" s="14" t="s">
        <v>113</v>
      </c>
      <c r="B109" t="s">
        <v>98</v>
      </c>
      <c r="C109" t="s">
        <v>106</v>
      </c>
      <c r="D109" s="13">
        <v>42073</v>
      </c>
      <c r="E109">
        <v>2</v>
      </c>
      <c r="F109">
        <v>500</v>
      </c>
      <c r="G109" s="2" t="s">
        <v>89</v>
      </c>
      <c r="H109" s="2" t="s">
        <v>13</v>
      </c>
      <c r="I109">
        <v>5</v>
      </c>
      <c r="J109" s="2" t="s">
        <v>77</v>
      </c>
      <c r="K109" s="2">
        <v>389</v>
      </c>
      <c r="L109" s="2"/>
      <c r="M109" s="2" t="str">
        <f t="shared" si="6"/>
        <v/>
      </c>
      <c r="N109">
        <v>1520.895903290211</v>
      </c>
      <c r="O109" s="2">
        <f t="shared" si="7"/>
        <v>152.08959032902109</v>
      </c>
      <c r="P109" s="2">
        <f>IF(ISNUMBER(O109),SUMIFS(O$1:$O109,A$1:$A109,A109,C$1:$C109,C109,G$1:$G109,G109,E$1:$E109,E109),"")</f>
        <v>1259.0498398136051</v>
      </c>
      <c r="U109" t="str">
        <f t="shared" si="8"/>
        <v/>
      </c>
      <c r="V109">
        <v>20.186325073242188</v>
      </c>
      <c r="W109">
        <v>13.174263477325439</v>
      </c>
      <c r="X109">
        <v>77.960891723632813</v>
      </c>
      <c r="Y109">
        <v>25.329595565795898</v>
      </c>
      <c r="Z109">
        <v>89.6842041015625</v>
      </c>
      <c r="AA109">
        <v>28.59056282043457</v>
      </c>
      <c r="AB109">
        <v>4.5744900512695315E-2</v>
      </c>
      <c r="AC109" s="2">
        <f t="shared" si="9"/>
        <v>4.5744900512695315E-2</v>
      </c>
      <c r="AD109">
        <v>12.473742675781251</v>
      </c>
      <c r="AE109">
        <v>8.8938528998097119</v>
      </c>
      <c r="AH109" s="2">
        <f t="shared" si="10"/>
        <v>6.9569999999999999</v>
      </c>
      <c r="AI109" s="2">
        <f>IF(ISNUMBER(AH109),SUMIFS($AH$1:AH109,$A$1:A109,A109,C$1:$C109,C109,$G$1:G109,G109,$E$1:E109,E109),"")</f>
        <v>52.059000000000005</v>
      </c>
      <c r="AJ109">
        <f t="shared" si="11"/>
        <v>16</v>
      </c>
    </row>
    <row r="110" spans="1:36" x14ac:dyDescent="0.25">
      <c r="A110" s="14" t="s">
        <v>118</v>
      </c>
      <c r="B110" t="s">
        <v>98</v>
      </c>
      <c r="C110" t="s">
        <v>106</v>
      </c>
      <c r="D110" s="13">
        <v>42073</v>
      </c>
      <c r="E110">
        <v>3</v>
      </c>
      <c r="F110">
        <v>0</v>
      </c>
      <c r="G110" s="2" t="s">
        <v>89</v>
      </c>
      <c r="H110" s="2" t="s">
        <v>13</v>
      </c>
      <c r="I110">
        <v>5</v>
      </c>
      <c r="J110" s="2" t="s">
        <v>77</v>
      </c>
      <c r="K110" s="2">
        <v>0</v>
      </c>
      <c r="L110" s="2"/>
      <c r="M110" s="2" t="str">
        <f t="shared" si="6"/>
        <v/>
      </c>
      <c r="N110">
        <v>1619.8838234339569</v>
      </c>
      <c r="O110" s="2">
        <f t="shared" si="7"/>
        <v>161.9883823433957</v>
      </c>
      <c r="P110" s="2">
        <f>IF(ISNUMBER(O110),SUMIFS(O$1:$O110,A$1:$A110,A110,C$1:$C110,C110,G$1:$G110,G110,E$1:$E110,E110),"")</f>
        <v>1079.9574177232105</v>
      </c>
      <c r="U110" t="str">
        <f t="shared" si="8"/>
        <v/>
      </c>
      <c r="V110">
        <v>21.675792694091797</v>
      </c>
      <c r="W110">
        <v>11.338991641998291</v>
      </c>
      <c r="X110">
        <v>71.325477600097656</v>
      </c>
      <c r="Y110">
        <v>31.131702423095703</v>
      </c>
      <c r="Z110">
        <v>87.709522247314453</v>
      </c>
      <c r="AA110">
        <v>27.017339706420898</v>
      </c>
      <c r="AB110">
        <v>4.3227743530273442E-2</v>
      </c>
      <c r="AC110" s="2">
        <f t="shared" si="9"/>
        <v>4.3227743530273442E-2</v>
      </c>
      <c r="AD110">
        <v>11.412076416015625</v>
      </c>
      <c r="AE110">
        <v>9.6155164142279475</v>
      </c>
      <c r="AH110" s="2">
        <f t="shared" si="10"/>
        <v>7.0019999999999998</v>
      </c>
      <c r="AI110" s="2">
        <f>IF(ISNUMBER(AH110),SUMIFS($AH$1:AH110,$A$1:A110,A110,C$1:$C110,C110,$G$1:G110,G110,$E$1:E110,E110),"")</f>
        <v>45.055</v>
      </c>
      <c r="AJ110">
        <f t="shared" si="11"/>
        <v>16</v>
      </c>
    </row>
    <row r="111" spans="1:36" x14ac:dyDescent="0.25">
      <c r="A111" s="14" t="s">
        <v>117</v>
      </c>
      <c r="B111" t="s">
        <v>98</v>
      </c>
      <c r="C111" t="s">
        <v>106</v>
      </c>
      <c r="D111" s="13">
        <v>42073</v>
      </c>
      <c r="E111">
        <v>3</v>
      </c>
      <c r="F111">
        <v>50</v>
      </c>
      <c r="G111" s="2" t="s">
        <v>89</v>
      </c>
      <c r="H111" s="2" t="s">
        <v>13</v>
      </c>
      <c r="I111">
        <v>5</v>
      </c>
      <c r="J111" s="2" t="s">
        <v>77</v>
      </c>
      <c r="K111" s="2">
        <v>45</v>
      </c>
      <c r="L111" s="2"/>
      <c r="M111" s="2" t="str">
        <f t="shared" si="6"/>
        <v/>
      </c>
      <c r="N111">
        <v>1111.9278149854797</v>
      </c>
      <c r="O111" s="2">
        <f t="shared" si="7"/>
        <v>111.19278149854797</v>
      </c>
      <c r="P111" s="2">
        <f>IF(ISNUMBER(O111),SUMIFS(O$1:$O111,A$1:$A111,A111,C$1:$C111,C111,G$1:$G111,G111,E$1:$E111,E111),"")</f>
        <v>1006.5971755897787</v>
      </c>
      <c r="U111" t="str">
        <f t="shared" si="8"/>
        <v/>
      </c>
      <c r="V111">
        <v>20.056612014770508</v>
      </c>
      <c r="W111">
        <v>12.978291511535645</v>
      </c>
      <c r="X111">
        <v>76.028919219970703</v>
      </c>
      <c r="Y111">
        <v>24.112094879150391</v>
      </c>
      <c r="Z111">
        <v>91.016555786132813</v>
      </c>
      <c r="AA111">
        <v>25.747323036193848</v>
      </c>
      <c r="AB111">
        <v>4.1195716857910153E-2</v>
      </c>
      <c r="AC111" s="2">
        <f t="shared" si="9"/>
        <v>4.1195716857910153E-2</v>
      </c>
      <c r="AD111">
        <v>12.164627075195313</v>
      </c>
      <c r="AE111">
        <v>13.359326903344963</v>
      </c>
      <c r="AH111" s="2">
        <f t="shared" si="10"/>
        <v>4.5810000000000004</v>
      </c>
      <c r="AI111" s="2">
        <f>IF(ISNUMBER(AH111),SUMIFS($AH$1:AH111,$A$1:A111,A111,C$1:$C111,C111,$G$1:G111,G111,$E$1:E111,E111),"")</f>
        <v>40.392000000000003</v>
      </c>
      <c r="AJ111">
        <f t="shared" si="11"/>
        <v>16</v>
      </c>
    </row>
    <row r="112" spans="1:36" x14ac:dyDescent="0.25">
      <c r="A112" s="14" t="s">
        <v>116</v>
      </c>
      <c r="B112" t="s">
        <v>98</v>
      </c>
      <c r="C112" t="s">
        <v>106</v>
      </c>
      <c r="D112" s="13">
        <v>42073</v>
      </c>
      <c r="E112">
        <v>3</v>
      </c>
      <c r="F112">
        <v>100</v>
      </c>
      <c r="G112" s="2" t="s">
        <v>89</v>
      </c>
      <c r="H112" s="2" t="s">
        <v>13</v>
      </c>
      <c r="I112">
        <v>5</v>
      </c>
      <c r="J112" s="2" t="s">
        <v>77</v>
      </c>
      <c r="K112" s="2">
        <v>78</v>
      </c>
      <c r="L112" s="2"/>
      <c r="M112" s="2" t="str">
        <f t="shared" si="6"/>
        <v/>
      </c>
      <c r="N112">
        <v>1445.1906239208392</v>
      </c>
      <c r="O112" s="2">
        <f t="shared" si="7"/>
        <v>144.51906239208392</v>
      </c>
      <c r="P112" s="2">
        <f>IF(ISNUMBER(O112),SUMIFS(O$1:$O112,A$1:$A112,A112,C$1:$C112,C112,G$1:$G112,G112,E$1:$E112,E112),"")</f>
        <v>1081.119439466763</v>
      </c>
      <c r="U112" t="str">
        <f t="shared" si="8"/>
        <v/>
      </c>
      <c r="V112">
        <v>19.719015121459961</v>
      </c>
      <c r="W112">
        <v>13.38230037689209</v>
      </c>
      <c r="X112">
        <v>77.820777893066406</v>
      </c>
      <c r="Y112">
        <v>24.635278701782227</v>
      </c>
      <c r="Z112">
        <v>90.750602722167969</v>
      </c>
      <c r="AA112">
        <v>27.183664321899414</v>
      </c>
      <c r="AB112">
        <v>4.3493862915039067E-2</v>
      </c>
      <c r="AC112" s="2">
        <f t="shared" si="9"/>
        <v>4.3493862915039067E-2</v>
      </c>
      <c r="AD112">
        <v>12.451324462890625</v>
      </c>
      <c r="AE112">
        <v>10.101369375778054</v>
      </c>
      <c r="AH112" s="2">
        <f t="shared" si="10"/>
        <v>6.2859999999999996</v>
      </c>
      <c r="AI112" s="2">
        <f>IF(ISNUMBER(AH112),SUMIFS($AH$1:AH112,$A$1:A112,A112,C$1:$C112,C112,$G$1:G112,G112,$E$1:E112,E112),"")</f>
        <v>43.582999999999998</v>
      </c>
      <c r="AJ112">
        <f t="shared" si="11"/>
        <v>16</v>
      </c>
    </row>
    <row r="113" spans="1:36" x14ac:dyDescent="0.25">
      <c r="A113" s="14" t="s">
        <v>115</v>
      </c>
      <c r="B113" t="s">
        <v>98</v>
      </c>
      <c r="C113" t="s">
        <v>106</v>
      </c>
      <c r="D113" s="13">
        <v>42073</v>
      </c>
      <c r="E113">
        <v>3</v>
      </c>
      <c r="F113">
        <v>200</v>
      </c>
      <c r="G113" s="2" t="s">
        <v>89</v>
      </c>
      <c r="H113" s="2" t="s">
        <v>13</v>
      </c>
      <c r="I113">
        <v>5</v>
      </c>
      <c r="J113" s="2" t="s">
        <v>77</v>
      </c>
      <c r="K113" s="2">
        <v>156</v>
      </c>
      <c r="L113" s="2"/>
      <c r="M113" s="2" t="str">
        <f t="shared" si="6"/>
        <v/>
      </c>
      <c r="N113">
        <v>1646.7518335304278</v>
      </c>
      <c r="O113" s="2">
        <f t="shared" si="7"/>
        <v>164.67518335304277</v>
      </c>
      <c r="P113" s="2">
        <f>IF(ISNUMBER(O113),SUMIFS(O$1:$O113,A$1:$A113,A113,C$1:$C113,C113,G$1:$G113,G113,E$1:$E113,E113),"")</f>
        <v>1171.2406657563731</v>
      </c>
      <c r="U113" t="str">
        <f t="shared" si="8"/>
        <v/>
      </c>
      <c r="V113">
        <v>19.214260101318359</v>
      </c>
      <c r="W113">
        <v>13.386898040771484</v>
      </c>
      <c r="X113">
        <v>79.699882507324219</v>
      </c>
      <c r="Y113">
        <v>22.782679557800293</v>
      </c>
      <c r="Z113">
        <v>89.930759429931641</v>
      </c>
      <c r="AA113">
        <v>29.524659156799316</v>
      </c>
      <c r="AB113">
        <v>4.7239454650878906E-2</v>
      </c>
      <c r="AC113" s="2">
        <f t="shared" si="9"/>
        <v>4.7239454650878906E-2</v>
      </c>
      <c r="AD113">
        <v>12.751981201171875</v>
      </c>
      <c r="AE113">
        <v>9.9755159146554746</v>
      </c>
      <c r="AH113" s="2">
        <f t="shared" si="10"/>
        <v>7.7789999999999999</v>
      </c>
      <c r="AI113" s="2">
        <f>IF(ISNUMBER(AH113),SUMIFS($AH$1:AH113,$A$1:A113,A113,C$1:$C113,C113,$G$1:G113,G113,$E$1:E113,E113),"")</f>
        <v>49.183999999999997</v>
      </c>
      <c r="AJ113">
        <f t="shared" si="11"/>
        <v>16</v>
      </c>
    </row>
    <row r="114" spans="1:36" x14ac:dyDescent="0.25">
      <c r="A114" s="14" t="s">
        <v>114</v>
      </c>
      <c r="B114" t="s">
        <v>98</v>
      </c>
      <c r="C114" t="s">
        <v>106</v>
      </c>
      <c r="D114" s="13">
        <v>42073</v>
      </c>
      <c r="E114">
        <v>3</v>
      </c>
      <c r="F114">
        <v>350</v>
      </c>
      <c r="G114" s="2" t="s">
        <v>89</v>
      </c>
      <c r="H114" s="2" t="s">
        <v>13</v>
      </c>
      <c r="I114">
        <v>5</v>
      </c>
      <c r="J114" s="2" t="s">
        <v>77</v>
      </c>
      <c r="K114" s="2">
        <v>272</v>
      </c>
      <c r="L114" s="2"/>
      <c r="M114" s="2" t="str">
        <f t="shared" si="6"/>
        <v/>
      </c>
      <c r="N114">
        <v>1364.9250365443452</v>
      </c>
      <c r="O114" s="2">
        <f t="shared" si="7"/>
        <v>136.49250365443453</v>
      </c>
      <c r="P114" s="2">
        <f>IF(ISNUMBER(O114),SUMIFS(O$1:$O114,A$1:$A114,A114,C$1:$C114,C114,G$1:$G114,G114,E$1:$E114,E114),"")</f>
        <v>1074.8266202051354</v>
      </c>
      <c r="U114" t="str">
        <f t="shared" si="8"/>
        <v/>
      </c>
      <c r="V114">
        <v>19.559572219848633</v>
      </c>
      <c r="W114">
        <v>11.869309425354004</v>
      </c>
      <c r="X114">
        <v>77.445541381835938</v>
      </c>
      <c r="Y114">
        <v>25.868335723876953</v>
      </c>
      <c r="Z114">
        <v>90.249233245849609</v>
      </c>
      <c r="AA114">
        <v>29.316885948181152</v>
      </c>
      <c r="AB114">
        <v>4.6907017517089845E-2</v>
      </c>
      <c r="AC114" s="2">
        <f t="shared" si="9"/>
        <v>4.6907017517089845E-2</v>
      </c>
      <c r="AD114">
        <v>12.39128662109375</v>
      </c>
      <c r="AE114">
        <v>10.14036288942143</v>
      </c>
      <c r="AH114" s="2">
        <f t="shared" si="10"/>
        <v>6.4020000000000001</v>
      </c>
      <c r="AI114" s="2">
        <f>IF(ISNUMBER(AH114),SUMIFS($AH$1:AH114,$A$1:A114,A114,C$1:$C114,C114,$G$1:G114,G114,$E$1:E114,E114),"")</f>
        <v>47.769999999999996</v>
      </c>
      <c r="AJ114">
        <f t="shared" si="11"/>
        <v>16</v>
      </c>
    </row>
    <row r="115" spans="1:36" x14ac:dyDescent="0.25">
      <c r="A115" s="14" t="s">
        <v>113</v>
      </c>
      <c r="B115" t="s">
        <v>98</v>
      </c>
      <c r="C115" t="s">
        <v>106</v>
      </c>
      <c r="D115" s="13">
        <v>42073</v>
      </c>
      <c r="E115">
        <v>3</v>
      </c>
      <c r="F115">
        <v>500</v>
      </c>
      <c r="G115" s="2" t="s">
        <v>89</v>
      </c>
      <c r="H115" s="2" t="s">
        <v>13</v>
      </c>
      <c r="I115">
        <v>5</v>
      </c>
      <c r="J115" s="2" t="s">
        <v>77</v>
      </c>
      <c r="K115" s="2">
        <v>389</v>
      </c>
      <c r="L115" s="2"/>
      <c r="M115" s="2" t="str">
        <f t="shared" si="6"/>
        <v/>
      </c>
      <c r="N115">
        <v>1270.3785362086242</v>
      </c>
      <c r="O115" s="2">
        <f t="shared" si="7"/>
        <v>127.03785362086242</v>
      </c>
      <c r="P115" s="2">
        <f>IF(ISNUMBER(O115),SUMIFS(O$1:$O115,A$1:$A115,A115,C$1:$C115,C115,G$1:$G115,G115,E$1:$E115,E115),"")</f>
        <v>839.92476403144622</v>
      </c>
      <c r="U115" t="str">
        <f t="shared" si="8"/>
        <v/>
      </c>
      <c r="V115">
        <v>18.983290672302246</v>
      </c>
      <c r="W115">
        <v>12.467727661132813</v>
      </c>
      <c r="X115">
        <v>79.252449035644531</v>
      </c>
      <c r="Y115">
        <v>24.520587921142578</v>
      </c>
      <c r="Z115">
        <v>90.044185638427734</v>
      </c>
      <c r="AA115">
        <v>30.304547309875488</v>
      </c>
      <c r="AB115">
        <v>4.8487275695800781E-2</v>
      </c>
      <c r="AC115" s="2">
        <f t="shared" si="9"/>
        <v>4.8487275695800781E-2</v>
      </c>
      <c r="AD115">
        <v>12.680391845703125</v>
      </c>
      <c r="AE115">
        <v>9.9379777873936241</v>
      </c>
      <c r="AH115" s="2">
        <f t="shared" si="10"/>
        <v>6.16</v>
      </c>
      <c r="AI115" s="2">
        <f>IF(ISNUMBER(AH115),SUMIFS($AH$1:AH115,$A$1:A115,A115,C$1:$C115,C115,$G$1:G115,G115,$E$1:E115,E115),"")</f>
        <v>35.695000000000007</v>
      </c>
      <c r="AJ115">
        <f t="shared" si="11"/>
        <v>16</v>
      </c>
    </row>
    <row r="116" spans="1:36" x14ac:dyDescent="0.25">
      <c r="A116" s="14" t="s">
        <v>118</v>
      </c>
      <c r="B116" t="s">
        <v>98</v>
      </c>
      <c r="C116" t="s">
        <v>106</v>
      </c>
      <c r="D116" s="13">
        <v>42073</v>
      </c>
      <c r="E116">
        <v>4</v>
      </c>
      <c r="F116">
        <v>0</v>
      </c>
      <c r="G116" s="2" t="s">
        <v>89</v>
      </c>
      <c r="H116" s="2" t="s">
        <v>13</v>
      </c>
      <c r="I116">
        <v>5</v>
      </c>
      <c r="J116" s="2" t="s">
        <v>77</v>
      </c>
      <c r="K116" s="2">
        <v>0</v>
      </c>
      <c r="L116" s="2"/>
      <c r="M116" s="2" t="str">
        <f t="shared" si="6"/>
        <v/>
      </c>
      <c r="N116">
        <v>1246.579776812335</v>
      </c>
      <c r="O116" s="2">
        <f t="shared" si="7"/>
        <v>124.6579776812335</v>
      </c>
      <c r="P116" s="2">
        <f>IF(ISNUMBER(O116),SUMIFS(O$1:$O116,A$1:$A116,A116,C$1:$C116,C116,G$1:$G116,G116,E$1:$E116,E116),"")</f>
        <v>697.07976468386767</v>
      </c>
      <c r="U116" t="str">
        <f t="shared" si="8"/>
        <v/>
      </c>
      <c r="V116">
        <v>19.466389656066895</v>
      </c>
      <c r="W116">
        <v>9.5555906295776367</v>
      </c>
      <c r="X116">
        <v>78.227455139160156</v>
      </c>
      <c r="Y116">
        <v>26.185708999633789</v>
      </c>
      <c r="Z116">
        <v>90.554843902587891</v>
      </c>
      <c r="AA116">
        <v>31.973532676696777</v>
      </c>
      <c r="AB116">
        <v>5.1157652282714842E-2</v>
      </c>
      <c r="AC116" s="2">
        <f t="shared" si="9"/>
        <v>5.1157652282714842E-2</v>
      </c>
      <c r="AD116">
        <v>12.516392822265626</v>
      </c>
      <c r="AE116">
        <v>9.6243291592128806</v>
      </c>
      <c r="AH116" s="2">
        <f t="shared" si="10"/>
        <v>6.3769999999999998</v>
      </c>
      <c r="AI116" s="2">
        <f>IF(ISNUMBER(AH116),SUMIFS($AH$1:AH116,$A$1:A116,A116,C$1:$C116,C116,$G$1:G116,G116,$E$1:E116,E116),"")</f>
        <v>30.017999999999997</v>
      </c>
      <c r="AJ116">
        <f t="shared" si="11"/>
        <v>16</v>
      </c>
    </row>
    <row r="117" spans="1:36" x14ac:dyDescent="0.25">
      <c r="A117" s="14" t="s">
        <v>117</v>
      </c>
      <c r="B117" t="s">
        <v>98</v>
      </c>
      <c r="C117" t="s">
        <v>106</v>
      </c>
      <c r="D117" s="13">
        <v>42073</v>
      </c>
      <c r="E117">
        <v>4</v>
      </c>
      <c r="F117">
        <v>50</v>
      </c>
      <c r="G117" s="2" t="s">
        <v>89</v>
      </c>
      <c r="H117" s="2" t="s">
        <v>13</v>
      </c>
      <c r="I117">
        <v>5</v>
      </c>
      <c r="J117" s="2" t="s">
        <v>77</v>
      </c>
      <c r="K117" s="2">
        <v>45</v>
      </c>
      <c r="L117" s="2"/>
      <c r="M117" s="2" t="str">
        <f t="shared" si="6"/>
        <v/>
      </c>
      <c r="N117">
        <v>1338.9368632441308</v>
      </c>
      <c r="O117" s="2">
        <f t="shared" si="7"/>
        <v>133.89368632441307</v>
      </c>
      <c r="P117" s="2">
        <f>IF(ISNUMBER(O117),SUMIFS(O$1:$O117,A$1:$A117,A117,C$1:$C117,C117,G$1:$G117,G117,E$1:$E117,E117),"")</f>
        <v>926.26616653603287</v>
      </c>
      <c r="U117" t="str">
        <f t="shared" si="8"/>
        <v/>
      </c>
      <c r="V117">
        <v>21.269810676574707</v>
      </c>
      <c r="W117">
        <v>10.32053279876709</v>
      </c>
      <c r="X117">
        <v>75.481121063232422</v>
      </c>
      <c r="Y117">
        <v>28.506162643432617</v>
      </c>
      <c r="Z117">
        <v>89.677715301513672</v>
      </c>
      <c r="AA117">
        <v>28.020689964294434</v>
      </c>
      <c r="AB117">
        <v>4.4833103942871093E-2</v>
      </c>
      <c r="AC117" s="2">
        <f t="shared" si="9"/>
        <v>4.4833103942871093E-2</v>
      </c>
      <c r="AD117">
        <v>12.076979370117188</v>
      </c>
      <c r="AE117">
        <v>9.6440193274824964</v>
      </c>
      <c r="AH117" s="2">
        <f t="shared" si="10"/>
        <v>6.0030000000000001</v>
      </c>
      <c r="AI117" s="2">
        <f>IF(ISNUMBER(AH117),SUMIFS($AH$1:AH117,$A$1:A117,A117,C$1:$C117,C117,$G$1:G117,G117,$E$1:E117,E117),"")</f>
        <v>38.267000000000003</v>
      </c>
      <c r="AJ117">
        <f t="shared" si="11"/>
        <v>16</v>
      </c>
    </row>
    <row r="118" spans="1:36" x14ac:dyDescent="0.25">
      <c r="A118" s="14" t="s">
        <v>116</v>
      </c>
      <c r="B118" t="s">
        <v>98</v>
      </c>
      <c r="C118" t="s">
        <v>106</v>
      </c>
      <c r="D118" s="13">
        <v>42073</v>
      </c>
      <c r="E118">
        <v>4</v>
      </c>
      <c r="F118">
        <v>100</v>
      </c>
      <c r="G118" s="2" t="s">
        <v>89</v>
      </c>
      <c r="H118" s="2" t="s">
        <v>13</v>
      </c>
      <c r="I118">
        <v>5</v>
      </c>
      <c r="J118" s="2" t="s">
        <v>77</v>
      </c>
      <c r="K118" s="2">
        <v>78</v>
      </c>
      <c r="L118" s="2"/>
      <c r="M118" s="2" t="str">
        <f t="shared" si="6"/>
        <v/>
      </c>
      <c r="N118">
        <v>1093.6956142747958</v>
      </c>
      <c r="O118" s="2">
        <f t="shared" si="7"/>
        <v>109.36956142747958</v>
      </c>
      <c r="P118" s="2">
        <f>IF(ISNUMBER(O118),SUMIFS(O$1:$O118,A$1:$A118,A118,C$1:$C118,C118,G$1:$G118,G118,E$1:$E118,E118),"")</f>
        <v>926.88070089419398</v>
      </c>
      <c r="U118" t="str">
        <f t="shared" si="8"/>
        <v/>
      </c>
      <c r="V118">
        <v>20.139472961425781</v>
      </c>
      <c r="W118">
        <v>11.10361909866333</v>
      </c>
      <c r="X118">
        <v>77.153919219970703</v>
      </c>
      <c r="Y118">
        <v>26.087734222412109</v>
      </c>
      <c r="Z118">
        <v>90.1480712890625</v>
      </c>
      <c r="AA118">
        <v>29.2657470703125</v>
      </c>
      <c r="AB118">
        <v>4.6825195312499998E-2</v>
      </c>
      <c r="AC118" s="2">
        <f t="shared" si="9"/>
        <v>4.6825195312499998E-2</v>
      </c>
      <c r="AD118">
        <v>12.344627075195312</v>
      </c>
      <c r="AE118">
        <v>9.8620453768099434</v>
      </c>
      <c r="AH118" s="2">
        <f t="shared" si="10"/>
        <v>5.1210000000000004</v>
      </c>
      <c r="AI118" s="2">
        <f>IF(ISNUMBER(AH118),SUMIFS($AH$1:AH118,$A$1:A118,A118,C$1:$C118,C118,$G$1:G118,G118,$E$1:E118,E118),"")</f>
        <v>38.096000000000004</v>
      </c>
      <c r="AJ118">
        <f t="shared" si="11"/>
        <v>16</v>
      </c>
    </row>
    <row r="119" spans="1:36" x14ac:dyDescent="0.25">
      <c r="A119" s="14" t="s">
        <v>115</v>
      </c>
      <c r="B119" t="s">
        <v>98</v>
      </c>
      <c r="C119" t="s">
        <v>106</v>
      </c>
      <c r="D119" s="13">
        <v>42073</v>
      </c>
      <c r="E119">
        <v>4</v>
      </c>
      <c r="F119">
        <v>200</v>
      </c>
      <c r="G119" s="2" t="s">
        <v>89</v>
      </c>
      <c r="H119" s="2" t="s">
        <v>13</v>
      </c>
      <c r="I119">
        <v>5</v>
      </c>
      <c r="J119" s="2" t="s">
        <v>77</v>
      </c>
      <c r="K119" s="2">
        <v>156</v>
      </c>
      <c r="L119" s="2"/>
      <c r="M119" s="2" t="str">
        <f t="shared" si="6"/>
        <v/>
      </c>
      <c r="N119">
        <v>1295.0534812311964</v>
      </c>
      <c r="O119" s="2">
        <f t="shared" si="7"/>
        <v>129.50534812311963</v>
      </c>
      <c r="P119" s="2">
        <f>IF(ISNUMBER(O119),SUMIFS(O$1:$O119,A$1:$A119,A119,C$1:$C119,C119,G$1:$G119,G119,E$1:$E119,E119),"")</f>
        <v>844.9530984826572</v>
      </c>
      <c r="U119" t="str">
        <f t="shared" si="8"/>
        <v/>
      </c>
      <c r="V119">
        <v>20.232020378112793</v>
      </c>
      <c r="W119">
        <v>10.865395069122314</v>
      </c>
      <c r="X119">
        <v>77.202007293701172</v>
      </c>
      <c r="Y119">
        <v>25.121746063232422</v>
      </c>
      <c r="Z119">
        <v>89.385482788085938</v>
      </c>
      <c r="AA119">
        <v>28.239559173583984</v>
      </c>
      <c r="AB119">
        <v>4.5183294677734374E-2</v>
      </c>
      <c r="AC119" s="2">
        <f t="shared" si="9"/>
        <v>4.5183294677734374E-2</v>
      </c>
      <c r="AD119">
        <v>12.352321166992187</v>
      </c>
      <c r="AE119">
        <v>10.198546164695671</v>
      </c>
      <c r="AH119" s="2">
        <f t="shared" si="10"/>
        <v>5.851</v>
      </c>
      <c r="AI119" s="2">
        <f>IF(ISNUMBER(AH119),SUMIFS($AH$1:AH119,$A$1:A119,A119,C$1:$C119,C119,$G$1:G119,G119,$E$1:E119,E119),"")</f>
        <v>34.32</v>
      </c>
      <c r="AJ119">
        <f t="shared" si="11"/>
        <v>16</v>
      </c>
    </row>
    <row r="120" spans="1:36" x14ac:dyDescent="0.25">
      <c r="A120" s="14" t="s">
        <v>114</v>
      </c>
      <c r="B120" t="s">
        <v>98</v>
      </c>
      <c r="C120" t="s">
        <v>106</v>
      </c>
      <c r="D120" s="13">
        <v>42073</v>
      </c>
      <c r="E120">
        <v>4</v>
      </c>
      <c r="F120">
        <v>350</v>
      </c>
      <c r="G120" s="2" t="s">
        <v>89</v>
      </c>
      <c r="H120" s="2" t="s">
        <v>13</v>
      </c>
      <c r="I120">
        <v>5</v>
      </c>
      <c r="J120" s="2" t="s">
        <v>77</v>
      </c>
      <c r="K120" s="2">
        <v>272</v>
      </c>
      <c r="L120" s="2"/>
      <c r="M120" s="2" t="str">
        <f t="shared" si="6"/>
        <v/>
      </c>
      <c r="N120">
        <v>1398.987830955459</v>
      </c>
      <c r="O120" s="2">
        <f t="shared" si="7"/>
        <v>139.89878309554589</v>
      </c>
      <c r="P120" s="2">
        <f>IF(ISNUMBER(O120),SUMIFS(O$1:$O120,A$1:$A120,A120,C$1:$C120,C120,G$1:$G120,G120,E$1:$E120,E120),"")</f>
        <v>898.09749637149514</v>
      </c>
      <c r="U120" t="str">
        <f t="shared" si="8"/>
        <v/>
      </c>
      <c r="V120">
        <v>21.068894386291504</v>
      </c>
      <c r="W120">
        <v>10.868259429931641</v>
      </c>
      <c r="X120">
        <v>76.484409332275391</v>
      </c>
      <c r="Y120">
        <v>27.50562858581543</v>
      </c>
      <c r="Z120">
        <v>90.004425048828125</v>
      </c>
      <c r="AA120">
        <v>28.351794242858887</v>
      </c>
      <c r="AB120">
        <v>4.5362870788574219E-2</v>
      </c>
      <c r="AC120" s="2">
        <f t="shared" si="9"/>
        <v>4.5362870788574219E-2</v>
      </c>
      <c r="AD120">
        <v>12.237505493164063</v>
      </c>
      <c r="AE120">
        <v>8.9327263530601932</v>
      </c>
      <c r="AH120" s="2">
        <f t="shared" si="10"/>
        <v>6.3460000000000001</v>
      </c>
      <c r="AI120" s="2">
        <f>IF(ISNUMBER(AH120),SUMIFS($AH$1:AH120,$A$1:A120,A120,C$1:$C120,C120,$G$1:G120,G120,$E$1:E120,E120),"")</f>
        <v>37.981999999999999</v>
      </c>
      <c r="AJ120">
        <f t="shared" si="11"/>
        <v>16</v>
      </c>
    </row>
    <row r="121" spans="1:36" x14ac:dyDescent="0.25">
      <c r="A121" s="14" t="s">
        <v>113</v>
      </c>
      <c r="B121" t="s">
        <v>98</v>
      </c>
      <c r="C121" t="s">
        <v>106</v>
      </c>
      <c r="D121" s="13">
        <v>42073</v>
      </c>
      <c r="E121">
        <v>4</v>
      </c>
      <c r="F121">
        <v>500</v>
      </c>
      <c r="G121" s="2" t="s">
        <v>89</v>
      </c>
      <c r="H121" s="2" t="s">
        <v>13</v>
      </c>
      <c r="I121">
        <v>5</v>
      </c>
      <c r="J121" s="2" t="s">
        <v>77</v>
      </c>
      <c r="K121" s="2">
        <v>389</v>
      </c>
      <c r="L121" s="2"/>
      <c r="M121" s="2" t="str">
        <f t="shared" si="6"/>
        <v/>
      </c>
      <c r="N121">
        <v>972.18768979133642</v>
      </c>
      <c r="O121" s="2">
        <f t="shared" si="7"/>
        <v>97.218768979133642</v>
      </c>
      <c r="P121" s="2">
        <f>IF(ISNUMBER(O121),SUMIFS(O$1:$O121,A$1:$A121,A121,C$1:$C121,C121,G$1:$G121,G121,E$1:$E121,E121),"")</f>
        <v>1014.1175467530055</v>
      </c>
      <c r="U121" t="str">
        <f t="shared" si="8"/>
        <v/>
      </c>
      <c r="V121">
        <v>20.161550521850586</v>
      </c>
      <c r="W121">
        <v>10.350017547607422</v>
      </c>
      <c r="X121">
        <v>76.825428009033203</v>
      </c>
      <c r="Y121">
        <v>26.595083236694336</v>
      </c>
      <c r="Z121">
        <v>91.079933166503906</v>
      </c>
      <c r="AA121">
        <v>29.191559791564941</v>
      </c>
      <c r="AB121">
        <v>4.6706495666503908E-2</v>
      </c>
      <c r="AC121" s="2">
        <f t="shared" si="9"/>
        <v>4.6706495666503908E-2</v>
      </c>
      <c r="AD121">
        <v>12.292068481445313</v>
      </c>
      <c r="AE121">
        <v>11.243759496418493</v>
      </c>
      <c r="AH121" s="2">
        <f t="shared" si="10"/>
        <v>4.5410000000000004</v>
      </c>
      <c r="AI121" s="2">
        <f>IF(ISNUMBER(AH121),SUMIFS($AH$1:AH121,$A$1:A121,A121,C$1:$C121,C121,$G$1:G121,G121,$E$1:E121,E121),"")</f>
        <v>41.716999999999999</v>
      </c>
      <c r="AJ121">
        <f t="shared" si="11"/>
        <v>16</v>
      </c>
    </row>
    <row r="122" spans="1:36" x14ac:dyDescent="0.25">
      <c r="A122" s="14" t="s">
        <v>118</v>
      </c>
      <c r="B122" t="s">
        <v>98</v>
      </c>
      <c r="C122" t="s">
        <v>106</v>
      </c>
      <c r="D122" s="13">
        <v>42080</v>
      </c>
      <c r="E122">
        <v>1</v>
      </c>
      <c r="F122">
        <v>0</v>
      </c>
      <c r="G122" s="2" t="s">
        <v>89</v>
      </c>
      <c r="H122" s="2" t="s">
        <v>13</v>
      </c>
      <c r="I122">
        <v>6</v>
      </c>
      <c r="J122" s="2" t="s">
        <v>123</v>
      </c>
      <c r="K122" s="2">
        <v>0</v>
      </c>
      <c r="L122" s="2">
        <v>498</v>
      </c>
      <c r="M122" s="2">
        <f t="shared" si="6"/>
        <v>49.8</v>
      </c>
      <c r="O122" s="2" t="str">
        <f t="shared" si="7"/>
        <v/>
      </c>
      <c r="P122" s="2" t="str">
        <f>IF(ISNUMBER(O122),SUMIFS(O$1:$O122,A$1:$A122,A122,C$1:$C122,C122,G$1:$G122,G122,E$1:$E122,E122),"")</f>
        <v/>
      </c>
      <c r="U122" t="str">
        <f t="shared" si="8"/>
        <v/>
      </c>
      <c r="V122">
        <v>19.62852668762207</v>
      </c>
      <c r="W122">
        <v>2.1829564571380615</v>
      </c>
      <c r="X122">
        <v>76.069236755371094</v>
      </c>
      <c r="Y122">
        <v>29.554584503173828</v>
      </c>
      <c r="Z122">
        <v>89.595165252685547</v>
      </c>
      <c r="AA122">
        <v>30.852487564086914</v>
      </c>
      <c r="AB122">
        <v>4.9363980102539069E-2</v>
      </c>
      <c r="AC122" s="2">
        <f t="shared" si="9"/>
        <v>4.9363980102539069E-2</v>
      </c>
      <c r="AD122">
        <v>12.171077880859375</v>
      </c>
      <c r="AE122">
        <v>15.949237708377295</v>
      </c>
      <c r="AH122" s="2" t="str">
        <f t="shared" si="10"/>
        <v/>
      </c>
      <c r="AI122" s="2" t="str">
        <f>IF(ISNUMBER(AH122),SUMIFS($AH$1:AH122,$A$1:A122,A122,C$1:$C122,C122,$G$1:G122,G122,$E$1:E122,E122),"")</f>
        <v/>
      </c>
      <c r="AJ122">
        <f t="shared" si="11"/>
        <v>13</v>
      </c>
    </row>
    <row r="123" spans="1:36" x14ac:dyDescent="0.25">
      <c r="A123" s="14" t="s">
        <v>117</v>
      </c>
      <c r="B123" t="s">
        <v>98</v>
      </c>
      <c r="C123" t="s">
        <v>106</v>
      </c>
      <c r="D123" s="13">
        <v>42080</v>
      </c>
      <c r="E123">
        <v>1</v>
      </c>
      <c r="F123">
        <v>50</v>
      </c>
      <c r="G123" s="2" t="s">
        <v>89</v>
      </c>
      <c r="H123" s="2" t="s">
        <v>13</v>
      </c>
      <c r="I123">
        <v>6</v>
      </c>
      <c r="J123" s="2" t="s">
        <v>123</v>
      </c>
      <c r="K123" s="2">
        <v>45</v>
      </c>
      <c r="L123" s="2">
        <v>473.75</v>
      </c>
      <c r="M123" s="2">
        <f t="shared" si="6"/>
        <v>47.375</v>
      </c>
      <c r="O123" s="2" t="str">
        <f t="shared" si="7"/>
        <v/>
      </c>
      <c r="P123" s="2" t="str">
        <f>IF(ISNUMBER(O123),SUMIFS(O$1:$O123,A$1:$A123,A123,C$1:$C123,C123,G$1:$G123,G123,E$1:$E123,E123),"")</f>
        <v/>
      </c>
      <c r="U123" t="str">
        <f t="shared" si="8"/>
        <v/>
      </c>
      <c r="V123">
        <v>16.900265693664551</v>
      </c>
      <c r="W123">
        <v>10.451204776763916</v>
      </c>
      <c r="X123">
        <v>81.152626037597656</v>
      </c>
      <c r="Y123">
        <v>21.495841979980469</v>
      </c>
      <c r="Z123">
        <v>89.883468627929688</v>
      </c>
      <c r="AA123">
        <v>33.39552116394043</v>
      </c>
      <c r="AB123">
        <v>5.3432833862304685E-2</v>
      </c>
      <c r="AC123" s="2">
        <f t="shared" si="9"/>
        <v>5.3432833862304685E-2</v>
      </c>
      <c r="AD123">
        <v>12.984420166015624</v>
      </c>
      <c r="AE123">
        <v>15.234303244057463</v>
      </c>
      <c r="AH123" s="2" t="str">
        <f t="shared" si="10"/>
        <v/>
      </c>
      <c r="AI123" s="2" t="str">
        <f>IF(ISNUMBER(AH123),SUMIFS($AH$1:AH123,$A$1:A123,A123,C$1:$C123,C123,$G$1:G123,G123,$E$1:E123,E123),"")</f>
        <v/>
      </c>
      <c r="AJ123">
        <f t="shared" si="11"/>
        <v>13</v>
      </c>
    </row>
    <row r="124" spans="1:36" x14ac:dyDescent="0.25">
      <c r="A124" s="14" t="s">
        <v>116</v>
      </c>
      <c r="B124" t="s">
        <v>98</v>
      </c>
      <c r="C124" t="s">
        <v>106</v>
      </c>
      <c r="D124" s="13">
        <v>42080</v>
      </c>
      <c r="E124">
        <v>1</v>
      </c>
      <c r="F124">
        <v>100</v>
      </c>
      <c r="G124" s="2" t="s">
        <v>89</v>
      </c>
      <c r="H124" s="2" t="s">
        <v>13</v>
      </c>
      <c r="I124">
        <v>6</v>
      </c>
      <c r="J124" s="2" t="s">
        <v>123</v>
      </c>
      <c r="K124" s="2">
        <v>78</v>
      </c>
      <c r="L124" s="2">
        <v>467.25</v>
      </c>
      <c r="M124" s="2">
        <f t="shared" si="6"/>
        <v>46.725000000000001</v>
      </c>
      <c r="O124" s="2" t="str">
        <f t="shared" si="7"/>
        <v/>
      </c>
      <c r="P124" s="2" t="str">
        <f>IF(ISNUMBER(O124),SUMIFS(O$1:$O124,A$1:$A124,A124,C$1:$C124,C124,G$1:$G124,G124,E$1:$E124,E124),"")</f>
        <v/>
      </c>
      <c r="U124" t="str">
        <f t="shared" si="8"/>
        <v/>
      </c>
      <c r="V124">
        <v>17.756351470947266</v>
      </c>
      <c r="W124">
        <v>7.2514450550079346</v>
      </c>
      <c r="X124">
        <v>81.382877349853516</v>
      </c>
      <c r="Y124">
        <v>26.071842193603516</v>
      </c>
      <c r="Z124">
        <v>90.595481872558594</v>
      </c>
      <c r="AA124">
        <v>32.401824951171875</v>
      </c>
      <c r="AB124">
        <v>5.1842919921875001E-2</v>
      </c>
      <c r="AC124" s="2">
        <f t="shared" si="9"/>
        <v>5.1842919921875001E-2</v>
      </c>
      <c r="AD124">
        <v>13.021260375976563</v>
      </c>
      <c r="AE124">
        <v>15.917508417508417</v>
      </c>
      <c r="AH124" s="2" t="str">
        <f t="shared" si="10"/>
        <v/>
      </c>
      <c r="AI124" s="2" t="str">
        <f>IF(ISNUMBER(AH124),SUMIFS($AH$1:AH124,$A$1:A124,A124,C$1:$C124,C124,$G$1:G124,G124,$E$1:E124,E124),"")</f>
        <v/>
      </c>
      <c r="AJ124">
        <f t="shared" si="11"/>
        <v>13</v>
      </c>
    </row>
    <row r="125" spans="1:36" x14ac:dyDescent="0.25">
      <c r="A125" s="14" t="s">
        <v>115</v>
      </c>
      <c r="B125" t="s">
        <v>98</v>
      </c>
      <c r="C125" t="s">
        <v>106</v>
      </c>
      <c r="D125" s="13">
        <v>42080</v>
      </c>
      <c r="E125">
        <v>1</v>
      </c>
      <c r="F125">
        <v>200</v>
      </c>
      <c r="G125" s="2" t="s">
        <v>89</v>
      </c>
      <c r="H125" s="2" t="s">
        <v>13</v>
      </c>
      <c r="I125">
        <v>6</v>
      </c>
      <c r="J125" s="2" t="s">
        <v>123</v>
      </c>
      <c r="K125" s="2">
        <v>156</v>
      </c>
      <c r="L125" s="2">
        <v>528</v>
      </c>
      <c r="M125" s="2">
        <f t="shared" si="6"/>
        <v>52.8</v>
      </c>
      <c r="O125" s="2" t="str">
        <f t="shared" si="7"/>
        <v/>
      </c>
      <c r="P125" s="2" t="str">
        <f>IF(ISNUMBER(O125),SUMIFS(O$1:$O125,A$1:$A125,A125,C$1:$C125,C125,G$1:$G125,G125,E$1:$E125,E125),"")</f>
        <v/>
      </c>
      <c r="U125" t="str">
        <f t="shared" si="8"/>
        <v/>
      </c>
      <c r="V125">
        <v>16.86367130279541</v>
      </c>
      <c r="W125">
        <v>10.491496086120605</v>
      </c>
      <c r="X125">
        <v>81.931278228759766</v>
      </c>
      <c r="Y125">
        <v>23.998361587524414</v>
      </c>
      <c r="Z125">
        <v>90.496269226074219</v>
      </c>
      <c r="AA125">
        <v>33.408248901367188</v>
      </c>
      <c r="AB125">
        <v>5.34531982421875E-2</v>
      </c>
      <c r="AC125" s="2">
        <f t="shared" si="9"/>
        <v>5.34531982421875E-2</v>
      </c>
      <c r="AD125">
        <v>13.109004516601562</v>
      </c>
      <c r="AE125">
        <v>15.134530706243229</v>
      </c>
      <c r="AH125" s="2" t="str">
        <f t="shared" si="10"/>
        <v/>
      </c>
      <c r="AI125" s="2" t="str">
        <f>IF(ISNUMBER(AH125),SUMIFS($AH$1:AH125,$A$1:A125,A125,C$1:$C125,C125,$G$1:G125,G125,$E$1:E125,E125),"")</f>
        <v/>
      </c>
      <c r="AJ125">
        <f t="shared" si="11"/>
        <v>13</v>
      </c>
    </row>
    <row r="126" spans="1:36" x14ac:dyDescent="0.25">
      <c r="A126" s="14" t="s">
        <v>114</v>
      </c>
      <c r="B126" t="s">
        <v>98</v>
      </c>
      <c r="C126" t="s">
        <v>106</v>
      </c>
      <c r="D126" s="13">
        <v>42080</v>
      </c>
      <c r="E126">
        <v>1</v>
      </c>
      <c r="F126">
        <v>350</v>
      </c>
      <c r="G126" s="2" t="s">
        <v>89</v>
      </c>
      <c r="H126" s="2" t="s">
        <v>13</v>
      </c>
      <c r="I126">
        <v>6</v>
      </c>
      <c r="J126" s="2" t="s">
        <v>123</v>
      </c>
      <c r="K126" s="2">
        <v>272</v>
      </c>
      <c r="L126" s="2">
        <v>508.25</v>
      </c>
      <c r="M126" s="2">
        <f t="shared" si="6"/>
        <v>50.825000000000003</v>
      </c>
      <c r="O126" s="2" t="str">
        <f t="shared" si="7"/>
        <v/>
      </c>
      <c r="P126" s="2" t="str">
        <f>IF(ISNUMBER(O126),SUMIFS(O$1:$O126,A$1:$A126,A126,C$1:$C126,C126,G$1:$G126,G126,E$1:$E126,E126),"")</f>
        <v/>
      </c>
      <c r="U126" t="str">
        <f t="shared" si="8"/>
        <v/>
      </c>
      <c r="V126">
        <v>16.863572120666504</v>
      </c>
      <c r="W126">
        <v>10.855156898498535</v>
      </c>
      <c r="X126">
        <v>80.612159729003906</v>
      </c>
      <c r="Y126">
        <v>21.708483695983887</v>
      </c>
      <c r="Z126">
        <v>89.934898376464844</v>
      </c>
      <c r="AA126">
        <v>33.825101852416992</v>
      </c>
      <c r="AB126">
        <v>5.4120162963867194E-2</v>
      </c>
      <c r="AC126" s="2">
        <f t="shared" si="9"/>
        <v>5.4120162963867194E-2</v>
      </c>
      <c r="AD126">
        <v>12.897945556640625</v>
      </c>
      <c r="AE126">
        <v>15.69162830009174</v>
      </c>
      <c r="AH126" s="2" t="str">
        <f t="shared" si="10"/>
        <v/>
      </c>
      <c r="AI126" s="2" t="str">
        <f>IF(ISNUMBER(AH126),SUMIFS($AH$1:AH126,$A$1:A126,A126,C$1:$C126,C126,$G$1:G126,G126,$E$1:E126,E126),"")</f>
        <v/>
      </c>
      <c r="AJ126">
        <f t="shared" si="11"/>
        <v>13</v>
      </c>
    </row>
    <row r="127" spans="1:36" x14ac:dyDescent="0.25">
      <c r="A127" s="14" t="s">
        <v>113</v>
      </c>
      <c r="B127" t="s">
        <v>98</v>
      </c>
      <c r="C127" t="s">
        <v>106</v>
      </c>
      <c r="D127" s="13">
        <v>42080</v>
      </c>
      <c r="E127">
        <v>1</v>
      </c>
      <c r="F127">
        <v>500</v>
      </c>
      <c r="G127" s="2" t="s">
        <v>89</v>
      </c>
      <c r="H127" s="2" t="s">
        <v>13</v>
      </c>
      <c r="I127">
        <v>6</v>
      </c>
      <c r="J127" s="2" t="s">
        <v>123</v>
      </c>
      <c r="K127" s="2">
        <v>389</v>
      </c>
      <c r="L127" s="2">
        <v>469</v>
      </c>
      <c r="M127" s="2">
        <f t="shared" si="6"/>
        <v>46.9</v>
      </c>
      <c r="O127" s="2" t="str">
        <f t="shared" si="7"/>
        <v/>
      </c>
      <c r="P127" s="2" t="str">
        <f>IF(ISNUMBER(O127),SUMIFS(O$1:$O127,A$1:$A127,A127,C$1:$C127,C127,G$1:$G127,G127,E$1:$E127,E127),"")</f>
        <v/>
      </c>
      <c r="U127" t="str">
        <f t="shared" si="8"/>
        <v/>
      </c>
      <c r="V127">
        <v>15.356925964355469</v>
      </c>
      <c r="W127">
        <v>11.899848937988281</v>
      </c>
      <c r="X127">
        <v>78.154067993164063</v>
      </c>
      <c r="Y127">
        <v>22.534361839294434</v>
      </c>
      <c r="Z127">
        <v>87.963779449462891</v>
      </c>
      <c r="AA127">
        <v>33.588228225708008</v>
      </c>
      <c r="AB127">
        <v>5.3741165161132809E-2</v>
      </c>
      <c r="AC127" s="2">
        <f t="shared" si="9"/>
        <v>5.3741165161132809E-2</v>
      </c>
      <c r="AD127">
        <v>12.504650878906251</v>
      </c>
      <c r="AE127">
        <v>17.666579814653108</v>
      </c>
      <c r="AH127" s="2" t="str">
        <f t="shared" si="10"/>
        <v/>
      </c>
      <c r="AI127" s="2" t="str">
        <f>IF(ISNUMBER(AH127),SUMIFS($AH$1:AH127,$A$1:A127,A127,C$1:$C127,C127,$G$1:G127,G127,$E$1:E127,E127),"")</f>
        <v/>
      </c>
      <c r="AJ127">
        <f t="shared" si="11"/>
        <v>13</v>
      </c>
    </row>
    <row r="128" spans="1:36" x14ac:dyDescent="0.25">
      <c r="A128" s="14" t="s">
        <v>118</v>
      </c>
      <c r="B128" t="s">
        <v>98</v>
      </c>
      <c r="C128" t="s">
        <v>106</v>
      </c>
      <c r="D128" s="13">
        <v>42080</v>
      </c>
      <c r="E128">
        <v>2</v>
      </c>
      <c r="F128">
        <v>0</v>
      </c>
      <c r="G128" s="2" t="s">
        <v>89</v>
      </c>
      <c r="H128" s="2" t="s">
        <v>13</v>
      </c>
      <c r="I128">
        <v>6</v>
      </c>
      <c r="J128" s="2" t="s">
        <v>123</v>
      </c>
      <c r="K128" s="2">
        <v>0</v>
      </c>
      <c r="L128" s="2">
        <v>530</v>
      </c>
      <c r="M128" s="2">
        <f t="shared" si="6"/>
        <v>53</v>
      </c>
      <c r="O128" s="2" t="str">
        <f t="shared" si="7"/>
        <v/>
      </c>
      <c r="P128" s="2" t="str">
        <f>IF(ISNUMBER(O128),SUMIFS(O$1:$O128,A$1:$A128,A128,C$1:$C128,C128,G$1:$G128,G128,E$1:$E128,E128),"")</f>
        <v/>
      </c>
      <c r="U128" t="str">
        <f t="shared" si="8"/>
        <v/>
      </c>
      <c r="V128">
        <v>18.425396919250488</v>
      </c>
      <c r="W128">
        <v>13.514010429382324</v>
      </c>
      <c r="X128">
        <v>78.733158111572266</v>
      </c>
      <c r="Y128">
        <v>23.4534912109375</v>
      </c>
      <c r="Z128">
        <v>89.815505981445313</v>
      </c>
      <c r="AA128">
        <v>28.138531684875488</v>
      </c>
      <c r="AB128">
        <v>4.5021650695800781E-2</v>
      </c>
      <c r="AC128" s="2">
        <f t="shared" si="9"/>
        <v>4.5021650695800781E-2</v>
      </c>
      <c r="AD128">
        <v>12.597305297851563</v>
      </c>
      <c r="AE128">
        <v>14.475417987444839</v>
      </c>
      <c r="AH128" s="2" t="str">
        <f t="shared" si="10"/>
        <v/>
      </c>
      <c r="AI128" s="2" t="str">
        <f>IF(ISNUMBER(AH128),SUMIFS($AH$1:AH128,$A$1:A128,A128,C$1:$C128,C128,$G$1:G128,G128,$E$1:E128,E128),"")</f>
        <v/>
      </c>
      <c r="AJ128">
        <f t="shared" si="11"/>
        <v>13</v>
      </c>
    </row>
    <row r="129" spans="1:36" x14ac:dyDescent="0.25">
      <c r="A129" s="14" t="s">
        <v>117</v>
      </c>
      <c r="B129" t="s">
        <v>98</v>
      </c>
      <c r="C129" t="s">
        <v>106</v>
      </c>
      <c r="D129" s="13">
        <v>42080</v>
      </c>
      <c r="E129">
        <v>2</v>
      </c>
      <c r="F129">
        <v>50</v>
      </c>
      <c r="G129" s="2" t="s">
        <v>89</v>
      </c>
      <c r="H129" s="2" t="s">
        <v>13</v>
      </c>
      <c r="I129">
        <v>6</v>
      </c>
      <c r="J129" s="2" t="s">
        <v>123</v>
      </c>
      <c r="K129" s="2">
        <v>45</v>
      </c>
      <c r="L129" s="2">
        <v>563.25</v>
      </c>
      <c r="M129" s="2">
        <f t="shared" si="6"/>
        <v>56.325000000000003</v>
      </c>
      <c r="O129" s="2" t="str">
        <f t="shared" si="7"/>
        <v/>
      </c>
      <c r="P129" s="2" t="str">
        <f>IF(ISNUMBER(O129),SUMIFS(O$1:$O129,A$1:$A129,A129,C$1:$C129,C129,G$1:$G129,G129,E$1:$E129,E129),"")</f>
        <v/>
      </c>
      <c r="U129" t="str">
        <f t="shared" si="8"/>
        <v/>
      </c>
      <c r="V129">
        <v>20.649205207824707</v>
      </c>
      <c r="W129">
        <v>12.308623790740967</v>
      </c>
      <c r="X129">
        <v>76.193302154541016</v>
      </c>
      <c r="Y129">
        <v>26.735147476196289</v>
      </c>
      <c r="Z129">
        <v>89.126754760742188</v>
      </c>
      <c r="AA129">
        <v>26.652924537658691</v>
      </c>
      <c r="AB129">
        <v>4.2644679260253907E-2</v>
      </c>
      <c r="AC129" s="2">
        <f t="shared" si="9"/>
        <v>4.2644679260253907E-2</v>
      </c>
      <c r="AD129">
        <v>12.190928344726563</v>
      </c>
      <c r="AE129">
        <v>12.091494278169014</v>
      </c>
      <c r="AH129" s="2" t="str">
        <f t="shared" si="10"/>
        <v/>
      </c>
      <c r="AI129" s="2" t="str">
        <f>IF(ISNUMBER(AH129),SUMIFS($AH$1:AH129,$A$1:A129,A129,C$1:$C129,C129,$G$1:G129,G129,$E$1:E129,E129),"")</f>
        <v/>
      </c>
      <c r="AJ129">
        <f t="shared" si="11"/>
        <v>13</v>
      </c>
    </row>
    <row r="130" spans="1:36" x14ac:dyDescent="0.25">
      <c r="A130" s="14" t="s">
        <v>116</v>
      </c>
      <c r="B130" t="s">
        <v>98</v>
      </c>
      <c r="C130" t="s">
        <v>106</v>
      </c>
      <c r="D130" s="13">
        <v>42080</v>
      </c>
      <c r="E130">
        <v>2</v>
      </c>
      <c r="F130">
        <v>100</v>
      </c>
      <c r="G130" s="2" t="s">
        <v>89</v>
      </c>
      <c r="H130" s="2" t="s">
        <v>13</v>
      </c>
      <c r="I130">
        <v>6</v>
      </c>
      <c r="J130" s="2" t="s">
        <v>123</v>
      </c>
      <c r="K130" s="2">
        <v>78</v>
      </c>
      <c r="L130" s="2">
        <v>594.25</v>
      </c>
      <c r="M130" s="2">
        <f t="shared" ref="M130:M193" si="12">IF(ISNUMBER(L130),L130/10,"")</f>
        <v>59.424999999999997</v>
      </c>
      <c r="O130" s="2" t="str">
        <f t="shared" ref="O130:O193" si="13">IF(ISNUMBER(N130),N130/10,"")</f>
        <v/>
      </c>
      <c r="P130" s="2" t="str">
        <f>IF(ISNUMBER(O130),SUMIFS(O$1:$O130,A$1:$A130,A130,C$1:$C130,C130,G$1:$G130,G130,E$1:$E130,E130),"")</f>
        <v/>
      </c>
      <c r="U130" t="str">
        <f t="shared" ref="U130:U193" si="14">IF(ISNUMBER(R130),R130/100,"")</f>
        <v/>
      </c>
      <c r="V130">
        <v>18.900747299194336</v>
      </c>
      <c r="W130">
        <v>14.423877716064453</v>
      </c>
      <c r="X130">
        <v>78.898094177246094</v>
      </c>
      <c r="Y130">
        <v>23.98114013671875</v>
      </c>
      <c r="Z130">
        <v>89.9847412109375</v>
      </c>
      <c r="AA130">
        <v>28.049004554748535</v>
      </c>
      <c r="AB130">
        <v>4.4878407287597656E-2</v>
      </c>
      <c r="AC130" s="2">
        <f t="shared" ref="AC130:AC193" si="15">IF(ISNUMBER(AB130),AB130,"")</f>
        <v>4.4878407287597656E-2</v>
      </c>
      <c r="AD130">
        <v>12.623695068359375</v>
      </c>
      <c r="AE130">
        <v>13.483188195452344</v>
      </c>
      <c r="AH130" s="2" t="str">
        <f t="shared" ref="AH130:AH193" si="16">IF(AND(ISNUMBER(AB130),ISNUMBER(O130)),ROUND(O130*AB130,3),"")</f>
        <v/>
      </c>
      <c r="AI130" s="2" t="str">
        <f>IF(ISNUMBER(AH130),SUMIFS($AH$1:AH130,$A$1:A130,A130,C$1:$C130,C130,$G$1:G130,G130,$E$1:E130,E130),"")</f>
        <v/>
      </c>
      <c r="AJ130">
        <f t="shared" ref="AJ130:AJ193" si="17">COUNT(K130:AI130)</f>
        <v>13</v>
      </c>
    </row>
    <row r="131" spans="1:36" x14ac:dyDescent="0.25">
      <c r="A131" s="14" t="s">
        <v>115</v>
      </c>
      <c r="B131" t="s">
        <v>98</v>
      </c>
      <c r="C131" t="s">
        <v>106</v>
      </c>
      <c r="D131" s="13">
        <v>42080</v>
      </c>
      <c r="E131">
        <v>2</v>
      </c>
      <c r="F131">
        <v>200</v>
      </c>
      <c r="G131" s="2" t="s">
        <v>89</v>
      </c>
      <c r="H131" s="2" t="s">
        <v>13</v>
      </c>
      <c r="I131">
        <v>6</v>
      </c>
      <c r="J131" s="2" t="s">
        <v>123</v>
      </c>
      <c r="K131" s="2">
        <v>156</v>
      </c>
      <c r="L131" s="2">
        <v>477.25</v>
      </c>
      <c r="M131" s="2">
        <f t="shared" si="12"/>
        <v>47.725000000000001</v>
      </c>
      <c r="O131" s="2" t="str">
        <f t="shared" si="13"/>
        <v/>
      </c>
      <c r="P131" s="2" t="str">
        <f>IF(ISNUMBER(O131),SUMIFS(O$1:$O131,A$1:$A131,A131,C$1:$C131,C131,G$1:$G131,G131,E$1:$E131,E131),"")</f>
        <v/>
      </c>
      <c r="U131" t="str">
        <f t="shared" si="14"/>
        <v/>
      </c>
      <c r="V131">
        <v>18.138077735900879</v>
      </c>
      <c r="W131">
        <v>11.775459289550781</v>
      </c>
      <c r="X131">
        <v>79.621372222900391</v>
      </c>
      <c r="Y131">
        <v>24.818105697631836</v>
      </c>
      <c r="Z131">
        <v>89.899169921875</v>
      </c>
      <c r="AA131">
        <v>30.83951473236084</v>
      </c>
      <c r="AB131">
        <v>4.9343223571777346E-2</v>
      </c>
      <c r="AC131" s="2">
        <f t="shared" si="15"/>
        <v>4.9343223571777346E-2</v>
      </c>
      <c r="AD131">
        <v>12.739419555664062</v>
      </c>
      <c r="AE131">
        <v>16.762850835698519</v>
      </c>
      <c r="AH131" s="2" t="str">
        <f t="shared" si="16"/>
        <v/>
      </c>
      <c r="AI131" s="2" t="str">
        <f>IF(ISNUMBER(AH131),SUMIFS($AH$1:AH131,$A$1:A131,A131,C$1:$C131,C131,$G$1:G131,G131,$E$1:E131,E131),"")</f>
        <v/>
      </c>
      <c r="AJ131">
        <f t="shared" si="17"/>
        <v>13</v>
      </c>
    </row>
    <row r="132" spans="1:36" x14ac:dyDescent="0.25">
      <c r="A132" s="14" t="s">
        <v>114</v>
      </c>
      <c r="B132" t="s">
        <v>98</v>
      </c>
      <c r="C132" t="s">
        <v>106</v>
      </c>
      <c r="D132" s="13">
        <v>42080</v>
      </c>
      <c r="E132">
        <v>2</v>
      </c>
      <c r="F132">
        <v>350</v>
      </c>
      <c r="G132" s="2" t="s">
        <v>89</v>
      </c>
      <c r="H132" s="2" t="s">
        <v>13</v>
      </c>
      <c r="I132">
        <v>6</v>
      </c>
      <c r="J132" s="2" t="s">
        <v>123</v>
      </c>
      <c r="K132" s="2">
        <v>272</v>
      </c>
      <c r="L132" s="2">
        <v>486.75</v>
      </c>
      <c r="M132" s="2">
        <f t="shared" si="12"/>
        <v>48.674999999999997</v>
      </c>
      <c r="O132" s="2" t="str">
        <f t="shared" si="13"/>
        <v/>
      </c>
      <c r="P132" s="2" t="str">
        <f>IF(ISNUMBER(O132),SUMIFS(O$1:$O132,A$1:$A132,A132,C$1:$C132,C132,G$1:$G132,G132,E$1:$E132,E132),"")</f>
        <v/>
      </c>
      <c r="U132" t="str">
        <f t="shared" si="14"/>
        <v/>
      </c>
      <c r="V132">
        <v>22.095998764038086</v>
      </c>
      <c r="W132">
        <v>12.923505306243896</v>
      </c>
      <c r="X132">
        <v>75.673667907714844</v>
      </c>
      <c r="Y132">
        <v>28.458646774291992</v>
      </c>
      <c r="Z132">
        <v>89.825111389160156</v>
      </c>
      <c r="AA132">
        <v>26.45433235168457</v>
      </c>
      <c r="AB132">
        <v>4.2326931762695315E-2</v>
      </c>
      <c r="AC132" s="2">
        <f t="shared" si="15"/>
        <v>4.2326931762695315E-2</v>
      </c>
      <c r="AD132">
        <v>12.107786865234376</v>
      </c>
      <c r="AE132">
        <v>12.108848667672198</v>
      </c>
      <c r="AH132" s="2" t="str">
        <f t="shared" si="16"/>
        <v/>
      </c>
      <c r="AI132" s="2" t="str">
        <f>IF(ISNUMBER(AH132),SUMIFS($AH$1:AH132,$A$1:A132,A132,C$1:$C132,C132,$G$1:G132,G132,$E$1:E132,E132),"")</f>
        <v/>
      </c>
      <c r="AJ132">
        <f t="shared" si="17"/>
        <v>13</v>
      </c>
    </row>
    <row r="133" spans="1:36" x14ac:dyDescent="0.25">
      <c r="A133" s="14" t="s">
        <v>113</v>
      </c>
      <c r="B133" t="s">
        <v>98</v>
      </c>
      <c r="C133" t="s">
        <v>106</v>
      </c>
      <c r="D133" s="13">
        <v>42080</v>
      </c>
      <c r="E133">
        <v>2</v>
      </c>
      <c r="F133">
        <v>500</v>
      </c>
      <c r="G133" s="2" t="s">
        <v>89</v>
      </c>
      <c r="H133" s="2" t="s">
        <v>13</v>
      </c>
      <c r="I133">
        <v>6</v>
      </c>
      <c r="J133" s="2" t="s">
        <v>123</v>
      </c>
      <c r="K133" s="2">
        <v>389</v>
      </c>
      <c r="L133" s="2">
        <v>568.75</v>
      </c>
      <c r="M133" s="2">
        <f t="shared" si="12"/>
        <v>56.875</v>
      </c>
      <c r="O133" s="2" t="str">
        <f t="shared" si="13"/>
        <v/>
      </c>
      <c r="P133" s="2" t="str">
        <f>IF(ISNUMBER(O133),SUMIFS(O$1:$O133,A$1:$A133,A133,C$1:$C133,C133,G$1:$G133,G133,E$1:$E133,E133),"")</f>
        <v/>
      </c>
      <c r="U133" t="str">
        <f t="shared" si="14"/>
        <v/>
      </c>
      <c r="V133">
        <v>18.700193405151367</v>
      </c>
      <c r="W133">
        <v>13.778980255126953</v>
      </c>
      <c r="X133">
        <v>78.955497741699219</v>
      </c>
      <c r="Y133">
        <v>23.633819580078125</v>
      </c>
      <c r="Z133">
        <v>90.022106170654297</v>
      </c>
      <c r="AA133">
        <v>27.481822967529297</v>
      </c>
      <c r="AB133">
        <v>4.3970916748046873E-2</v>
      </c>
      <c r="AC133" s="2">
        <f t="shared" si="15"/>
        <v>4.3970916748046873E-2</v>
      </c>
      <c r="AD133">
        <v>12.632879638671875</v>
      </c>
      <c r="AE133">
        <v>13.98027052640648</v>
      </c>
      <c r="AH133" s="2" t="str">
        <f t="shared" si="16"/>
        <v/>
      </c>
      <c r="AI133" s="2" t="str">
        <f>IF(ISNUMBER(AH133),SUMIFS($AH$1:AH133,$A$1:A133,A133,C$1:$C133,C133,$G$1:G133,G133,$E$1:E133,E133),"")</f>
        <v/>
      </c>
      <c r="AJ133">
        <f t="shared" si="17"/>
        <v>13</v>
      </c>
    </row>
    <row r="134" spans="1:36" x14ac:dyDescent="0.25">
      <c r="A134" s="14" t="s">
        <v>118</v>
      </c>
      <c r="B134" t="s">
        <v>98</v>
      </c>
      <c r="C134" t="s">
        <v>106</v>
      </c>
      <c r="D134" s="13">
        <v>42080</v>
      </c>
      <c r="E134">
        <v>3</v>
      </c>
      <c r="F134">
        <v>0</v>
      </c>
      <c r="G134" s="2" t="s">
        <v>89</v>
      </c>
      <c r="H134" s="2" t="s">
        <v>13</v>
      </c>
      <c r="I134">
        <v>6</v>
      </c>
      <c r="J134" s="2" t="s">
        <v>123</v>
      </c>
      <c r="K134" s="2">
        <v>0</v>
      </c>
      <c r="L134" s="2">
        <v>593.75</v>
      </c>
      <c r="M134" s="2">
        <f t="shared" si="12"/>
        <v>59.375</v>
      </c>
      <c r="O134" s="2" t="str">
        <f t="shared" si="13"/>
        <v/>
      </c>
      <c r="P134" s="2" t="str">
        <f>IF(ISNUMBER(O134),SUMIFS(O$1:$O134,A$1:$A134,A134,C$1:$C134,C134,G$1:$G134,G134,E$1:$E134,E134),"")</f>
        <v/>
      </c>
      <c r="U134" t="str">
        <f t="shared" si="14"/>
        <v/>
      </c>
      <c r="V134">
        <v>19.173223495483398</v>
      </c>
      <c r="W134">
        <v>11.5727858543396</v>
      </c>
      <c r="X134">
        <v>78.694583892822266</v>
      </c>
      <c r="Y134">
        <v>24.811668395996094</v>
      </c>
      <c r="Z134">
        <v>90.049228668212891</v>
      </c>
      <c r="AA134">
        <v>29.230587959289551</v>
      </c>
      <c r="AB134">
        <v>4.6768940734863283E-2</v>
      </c>
      <c r="AC134" s="2">
        <f t="shared" si="15"/>
        <v>4.6768940734863283E-2</v>
      </c>
      <c r="AD134">
        <v>12.591133422851563</v>
      </c>
      <c r="AE134">
        <v>16.478901603014439</v>
      </c>
      <c r="AH134" s="2" t="str">
        <f t="shared" si="16"/>
        <v/>
      </c>
      <c r="AI134" s="2" t="str">
        <f>IF(ISNUMBER(AH134),SUMIFS($AH$1:AH134,$A$1:A134,A134,C$1:$C134,C134,$G$1:G134,G134,$E$1:E134,E134),"")</f>
        <v/>
      </c>
      <c r="AJ134">
        <f t="shared" si="17"/>
        <v>13</v>
      </c>
    </row>
    <row r="135" spans="1:36" x14ac:dyDescent="0.25">
      <c r="A135" s="14" t="s">
        <v>117</v>
      </c>
      <c r="B135" t="s">
        <v>98</v>
      </c>
      <c r="C135" t="s">
        <v>106</v>
      </c>
      <c r="D135" s="13">
        <v>42080</v>
      </c>
      <c r="E135">
        <v>3</v>
      </c>
      <c r="F135">
        <v>50</v>
      </c>
      <c r="G135" s="2" t="s">
        <v>89</v>
      </c>
      <c r="H135" s="2" t="s">
        <v>13</v>
      </c>
      <c r="I135">
        <v>6</v>
      </c>
      <c r="J135" s="2" t="s">
        <v>123</v>
      </c>
      <c r="K135" s="2">
        <v>45</v>
      </c>
      <c r="L135" s="2">
        <v>628.25</v>
      </c>
      <c r="M135" s="2">
        <f t="shared" si="12"/>
        <v>62.825000000000003</v>
      </c>
      <c r="O135" s="2" t="str">
        <f t="shared" si="13"/>
        <v/>
      </c>
      <c r="P135" s="2" t="str">
        <f>IF(ISNUMBER(O135),SUMIFS(O$1:$O135,A$1:$A135,A135,C$1:$C135,C135,G$1:$G135,G135,E$1:$E135,E135),"")</f>
        <v/>
      </c>
      <c r="U135" t="str">
        <f t="shared" si="14"/>
        <v/>
      </c>
      <c r="V135">
        <v>20.366793632507324</v>
      </c>
      <c r="W135">
        <v>12.515191078186035</v>
      </c>
      <c r="X135">
        <v>75.094253540039063</v>
      </c>
      <c r="Y135">
        <v>26.231609344482422</v>
      </c>
      <c r="Z135">
        <v>89.895160675048828</v>
      </c>
      <c r="AA135">
        <v>24.995975494384766</v>
      </c>
      <c r="AB135">
        <v>3.9993560791015625E-2</v>
      </c>
      <c r="AC135" s="2">
        <f t="shared" si="15"/>
        <v>3.9993560791015625E-2</v>
      </c>
      <c r="AD135">
        <v>12.015080566406251</v>
      </c>
      <c r="AE135">
        <v>15.109494182572321</v>
      </c>
      <c r="AH135" s="2" t="str">
        <f t="shared" si="16"/>
        <v/>
      </c>
      <c r="AI135" s="2" t="str">
        <f>IF(ISNUMBER(AH135),SUMIFS($AH$1:AH135,$A$1:A135,A135,C$1:$C135,C135,$G$1:G135,G135,$E$1:E135,E135),"")</f>
        <v/>
      </c>
      <c r="AJ135">
        <f t="shared" si="17"/>
        <v>13</v>
      </c>
    </row>
    <row r="136" spans="1:36" x14ac:dyDescent="0.25">
      <c r="A136" s="14" t="s">
        <v>116</v>
      </c>
      <c r="B136" t="s">
        <v>98</v>
      </c>
      <c r="C136" t="s">
        <v>106</v>
      </c>
      <c r="D136" s="13">
        <v>42080</v>
      </c>
      <c r="E136">
        <v>3</v>
      </c>
      <c r="F136">
        <v>100</v>
      </c>
      <c r="G136" s="2" t="s">
        <v>89</v>
      </c>
      <c r="H136" s="2" t="s">
        <v>13</v>
      </c>
      <c r="I136">
        <v>6</v>
      </c>
      <c r="J136" s="2" t="s">
        <v>123</v>
      </c>
      <c r="K136" s="2">
        <v>78</v>
      </c>
      <c r="L136" s="2">
        <v>638.5</v>
      </c>
      <c r="M136" s="2">
        <f t="shared" si="12"/>
        <v>63.85</v>
      </c>
      <c r="O136" s="2" t="str">
        <f t="shared" si="13"/>
        <v/>
      </c>
      <c r="P136" s="2" t="str">
        <f>IF(ISNUMBER(O136),SUMIFS(O$1:$O136,A$1:$A136,A136,C$1:$C136,C136,G$1:$G136,G136,E$1:$E136,E136),"")</f>
        <v/>
      </c>
      <c r="U136" t="str">
        <f t="shared" si="14"/>
        <v/>
      </c>
      <c r="V136">
        <v>22.002043724060059</v>
      </c>
      <c r="W136">
        <v>11.192625999450684</v>
      </c>
      <c r="X136">
        <v>74.746677398681641</v>
      </c>
      <c r="Y136">
        <v>27.82282829284668</v>
      </c>
      <c r="Z136">
        <v>89.502151489257813</v>
      </c>
      <c r="AA136">
        <v>26.218667030334473</v>
      </c>
      <c r="AB136">
        <v>4.194986724853516E-2</v>
      </c>
      <c r="AC136" s="2">
        <f t="shared" si="15"/>
        <v>4.194986724853516E-2</v>
      </c>
      <c r="AD136">
        <v>11.959468383789062</v>
      </c>
      <c r="AE136">
        <v>16.733530469210113</v>
      </c>
      <c r="AH136" s="2" t="str">
        <f t="shared" si="16"/>
        <v/>
      </c>
      <c r="AI136" s="2" t="str">
        <f>IF(ISNUMBER(AH136),SUMIFS($AH$1:AH136,$A$1:A136,A136,C$1:$C136,C136,$G$1:G136,G136,$E$1:E136,E136),"")</f>
        <v/>
      </c>
      <c r="AJ136">
        <f t="shared" si="17"/>
        <v>13</v>
      </c>
    </row>
    <row r="137" spans="1:36" x14ac:dyDescent="0.25">
      <c r="A137" s="14" t="s">
        <v>115</v>
      </c>
      <c r="B137" t="s">
        <v>98</v>
      </c>
      <c r="C137" t="s">
        <v>106</v>
      </c>
      <c r="D137" s="13">
        <v>42080</v>
      </c>
      <c r="E137">
        <v>3</v>
      </c>
      <c r="F137">
        <v>200</v>
      </c>
      <c r="G137" s="2" t="s">
        <v>89</v>
      </c>
      <c r="H137" s="2" t="s">
        <v>13</v>
      </c>
      <c r="I137">
        <v>6</v>
      </c>
      <c r="J137" s="2" t="s">
        <v>123</v>
      </c>
      <c r="K137" s="2">
        <v>156</v>
      </c>
      <c r="L137" s="2">
        <v>686.5</v>
      </c>
      <c r="M137" s="2">
        <f t="shared" si="12"/>
        <v>68.650000000000006</v>
      </c>
      <c r="O137" s="2" t="str">
        <f t="shared" si="13"/>
        <v/>
      </c>
      <c r="P137" s="2" t="str">
        <f>IF(ISNUMBER(O137),SUMIFS(O$1:$O137,A$1:$A137,A137,C$1:$C137,C137,G$1:$G137,G137,E$1:$E137,E137),"")</f>
        <v/>
      </c>
      <c r="U137" t="str">
        <f t="shared" si="14"/>
        <v/>
      </c>
      <c r="V137">
        <v>19.81403636932373</v>
      </c>
      <c r="W137">
        <v>10.40059757232666</v>
      </c>
      <c r="X137">
        <v>76.850437164306641</v>
      </c>
      <c r="Y137">
        <v>25.85963249206543</v>
      </c>
      <c r="Z137">
        <v>89.354190826416016</v>
      </c>
      <c r="AA137">
        <v>28.271211624145508</v>
      </c>
      <c r="AB137">
        <v>4.5233938598632811E-2</v>
      </c>
      <c r="AC137" s="2">
        <f t="shared" si="15"/>
        <v>4.5233938598632811E-2</v>
      </c>
      <c r="AD137">
        <v>12.296069946289062</v>
      </c>
      <c r="AE137">
        <v>16.899323644345809</v>
      </c>
      <c r="AH137" s="2" t="str">
        <f t="shared" si="16"/>
        <v/>
      </c>
      <c r="AI137" s="2" t="str">
        <f>IF(ISNUMBER(AH137),SUMIFS($AH$1:AH137,$A$1:A137,A137,C$1:$C137,C137,$G$1:G137,G137,$E$1:E137,E137),"")</f>
        <v/>
      </c>
      <c r="AJ137">
        <f t="shared" si="17"/>
        <v>13</v>
      </c>
    </row>
    <row r="138" spans="1:36" x14ac:dyDescent="0.25">
      <c r="A138" s="14" t="s">
        <v>114</v>
      </c>
      <c r="B138" t="s">
        <v>98</v>
      </c>
      <c r="C138" t="s">
        <v>106</v>
      </c>
      <c r="D138" s="13">
        <v>42080</v>
      </c>
      <c r="E138">
        <v>3</v>
      </c>
      <c r="F138">
        <v>350</v>
      </c>
      <c r="G138" s="2" t="s">
        <v>89</v>
      </c>
      <c r="H138" s="2" t="s">
        <v>13</v>
      </c>
      <c r="I138">
        <v>6</v>
      </c>
      <c r="J138" s="2" t="s">
        <v>123</v>
      </c>
      <c r="K138" s="2">
        <v>272</v>
      </c>
      <c r="L138" s="2">
        <v>619.5</v>
      </c>
      <c r="M138" s="2">
        <f t="shared" si="12"/>
        <v>61.95</v>
      </c>
      <c r="O138" s="2" t="str">
        <f t="shared" si="13"/>
        <v/>
      </c>
      <c r="P138" s="2" t="str">
        <f>IF(ISNUMBER(O138),SUMIFS(O$1:$O138,A$1:$A138,A138,C$1:$C138,C138,G$1:$G138,G138,E$1:$E138,E138),"")</f>
        <v/>
      </c>
      <c r="U138" t="str">
        <f t="shared" si="14"/>
        <v/>
      </c>
      <c r="V138">
        <v>17.765645980834961</v>
      </c>
      <c r="W138">
        <v>12.4699387550354</v>
      </c>
      <c r="X138">
        <v>78.465377807617188</v>
      </c>
      <c r="Y138">
        <v>23.648937225341797</v>
      </c>
      <c r="Z138">
        <v>89.045509338378906</v>
      </c>
      <c r="AA138">
        <v>30.188388824462891</v>
      </c>
      <c r="AB138">
        <v>4.8301422119140625E-2</v>
      </c>
      <c r="AC138" s="2">
        <f t="shared" si="15"/>
        <v>4.8301422119140625E-2</v>
      </c>
      <c r="AD138">
        <v>12.55446044921875</v>
      </c>
      <c r="AE138">
        <v>18.923583253102265</v>
      </c>
      <c r="AH138" s="2" t="str">
        <f t="shared" si="16"/>
        <v/>
      </c>
      <c r="AI138" s="2" t="str">
        <f>IF(ISNUMBER(AH138),SUMIFS($AH$1:AH138,$A$1:A138,A138,C$1:$C138,C138,$G$1:G138,G138,$E$1:E138,E138),"")</f>
        <v/>
      </c>
      <c r="AJ138">
        <f t="shared" si="17"/>
        <v>13</v>
      </c>
    </row>
    <row r="139" spans="1:36" x14ac:dyDescent="0.25">
      <c r="A139" s="14" t="s">
        <v>113</v>
      </c>
      <c r="B139" t="s">
        <v>98</v>
      </c>
      <c r="C139" t="s">
        <v>106</v>
      </c>
      <c r="D139" s="13">
        <v>42080</v>
      </c>
      <c r="E139">
        <v>3</v>
      </c>
      <c r="F139">
        <v>500</v>
      </c>
      <c r="G139" s="2" t="s">
        <v>89</v>
      </c>
      <c r="H139" s="2" t="s">
        <v>13</v>
      </c>
      <c r="I139">
        <v>6</v>
      </c>
      <c r="J139" s="2" t="s">
        <v>123</v>
      </c>
      <c r="K139" s="2">
        <v>389</v>
      </c>
      <c r="L139" s="2">
        <v>700.5</v>
      </c>
      <c r="M139" s="2">
        <f t="shared" si="12"/>
        <v>70.05</v>
      </c>
      <c r="O139" s="2" t="str">
        <f t="shared" si="13"/>
        <v/>
      </c>
      <c r="P139" s="2" t="str">
        <f>IF(ISNUMBER(O139),SUMIFS(O$1:$O139,A$1:$A139,A139,C$1:$C139,C139,G$1:$G139,G139,E$1:$E139,E139),"")</f>
        <v/>
      </c>
      <c r="U139" t="str">
        <f t="shared" si="14"/>
        <v/>
      </c>
      <c r="V139">
        <v>22.704387664794922</v>
      </c>
      <c r="W139">
        <v>10.004396915435791</v>
      </c>
      <c r="X139">
        <v>71.284603118896484</v>
      </c>
      <c r="Y139">
        <v>27.994796752929688</v>
      </c>
      <c r="Z139">
        <v>87.996753692626953</v>
      </c>
      <c r="AA139">
        <v>25.461349487304688</v>
      </c>
      <c r="AB139">
        <v>4.0738159179687497E-2</v>
      </c>
      <c r="AC139" s="2">
        <f t="shared" si="15"/>
        <v>4.0738159179687497E-2</v>
      </c>
      <c r="AD139">
        <v>11.405536499023437</v>
      </c>
      <c r="AE139">
        <v>15.961793048927991</v>
      </c>
      <c r="AH139" s="2" t="str">
        <f t="shared" si="16"/>
        <v/>
      </c>
      <c r="AI139" s="2" t="str">
        <f>IF(ISNUMBER(AH139),SUMIFS($AH$1:AH139,$A$1:A139,A139,C$1:$C139,C139,$G$1:G139,G139,$E$1:E139,E139),"")</f>
        <v/>
      </c>
      <c r="AJ139">
        <f t="shared" si="17"/>
        <v>13</v>
      </c>
    </row>
    <row r="140" spans="1:36" x14ac:dyDescent="0.25">
      <c r="A140" s="14" t="s">
        <v>118</v>
      </c>
      <c r="B140" t="s">
        <v>98</v>
      </c>
      <c r="C140" t="s">
        <v>106</v>
      </c>
      <c r="D140" s="13">
        <v>42087</v>
      </c>
      <c r="E140">
        <v>1</v>
      </c>
      <c r="F140">
        <v>0</v>
      </c>
      <c r="G140" s="2" t="s">
        <v>89</v>
      </c>
      <c r="H140" s="2" t="s">
        <v>13</v>
      </c>
      <c r="I140">
        <v>6</v>
      </c>
      <c r="J140" s="2" t="s">
        <v>121</v>
      </c>
      <c r="K140" s="2">
        <v>0</v>
      </c>
      <c r="L140" s="2">
        <v>498.5</v>
      </c>
      <c r="M140" s="2">
        <f t="shared" si="12"/>
        <v>49.85</v>
      </c>
      <c r="O140" s="2" t="str">
        <f t="shared" si="13"/>
        <v/>
      </c>
      <c r="P140" s="2" t="str">
        <f>IF(ISNUMBER(O140),SUMIFS(O$1:$O140,A$1:$A140,A140,C$1:$C140,C140,G$1:$G140,G140,E$1:$E140,E140),"")</f>
        <v/>
      </c>
      <c r="U140" t="str">
        <f t="shared" si="14"/>
        <v/>
      </c>
      <c r="V140">
        <v>17.552093505859375</v>
      </c>
      <c r="W140">
        <v>12.219442844390869</v>
      </c>
      <c r="X140">
        <v>79.015895843505859</v>
      </c>
      <c r="Y140">
        <v>24.838155746459961</v>
      </c>
      <c r="Z140">
        <v>90.115020751953125</v>
      </c>
      <c r="AA140">
        <v>32.102563858032227</v>
      </c>
      <c r="AB140">
        <v>5.1364102172851568E-2</v>
      </c>
      <c r="AC140" s="2">
        <f t="shared" si="15"/>
        <v>5.1364102172851568E-2</v>
      </c>
      <c r="AD140">
        <v>12.642543334960937</v>
      </c>
      <c r="AE140">
        <v>19.163453984506287</v>
      </c>
      <c r="AH140" s="2" t="str">
        <f t="shared" si="16"/>
        <v/>
      </c>
      <c r="AI140" s="2" t="str">
        <f>IF(ISNUMBER(AH140),SUMIFS($AH$1:AH140,$A$1:A140,A140,C$1:$C140,C140,$G$1:G140,G140,$E$1:E140,E140),"")</f>
        <v/>
      </c>
      <c r="AJ140">
        <f t="shared" si="17"/>
        <v>13</v>
      </c>
    </row>
    <row r="141" spans="1:36" x14ac:dyDescent="0.25">
      <c r="A141" s="14" t="s">
        <v>117</v>
      </c>
      <c r="B141" t="s">
        <v>98</v>
      </c>
      <c r="C141" t="s">
        <v>106</v>
      </c>
      <c r="D141" s="13">
        <v>42087</v>
      </c>
      <c r="E141">
        <v>1</v>
      </c>
      <c r="F141">
        <v>50</v>
      </c>
      <c r="G141" s="2" t="s">
        <v>89</v>
      </c>
      <c r="H141" s="2" t="s">
        <v>13</v>
      </c>
      <c r="I141">
        <v>6</v>
      </c>
      <c r="J141" s="2" t="s">
        <v>121</v>
      </c>
      <c r="K141" s="2">
        <v>45</v>
      </c>
      <c r="L141" s="2">
        <v>676</v>
      </c>
      <c r="M141" s="2">
        <f t="shared" si="12"/>
        <v>67.599999999999994</v>
      </c>
      <c r="O141" s="2" t="str">
        <f t="shared" si="13"/>
        <v/>
      </c>
      <c r="P141" s="2" t="str">
        <f>IF(ISNUMBER(O141),SUMIFS(O$1:$O141,A$1:$A141,A141,C$1:$C141,C141,G$1:$G141,G141,E$1:$E141,E141),"")</f>
        <v/>
      </c>
      <c r="U141" t="str">
        <f t="shared" si="14"/>
        <v/>
      </c>
      <c r="V141">
        <v>16.578628540039063</v>
      </c>
      <c r="W141">
        <v>12.870123863220215</v>
      </c>
      <c r="X141">
        <v>77.839035034179688</v>
      </c>
      <c r="Y141">
        <v>21.095012664794922</v>
      </c>
      <c r="Z141">
        <v>88.105445861816406</v>
      </c>
      <c r="AA141">
        <v>32.156478881835938</v>
      </c>
      <c r="AB141">
        <v>5.1450366210937501E-2</v>
      </c>
      <c r="AC141" s="2">
        <f t="shared" si="15"/>
        <v>5.1450366210937501E-2</v>
      </c>
      <c r="AD141">
        <v>12.454245605468751</v>
      </c>
      <c r="AE141">
        <v>16.505294121072538</v>
      </c>
      <c r="AH141" s="2" t="str">
        <f t="shared" si="16"/>
        <v/>
      </c>
      <c r="AI141" s="2" t="str">
        <f>IF(ISNUMBER(AH141),SUMIFS($AH$1:AH141,$A$1:A141,A141,C$1:$C141,C141,$G$1:G141,G141,$E$1:E141,E141),"")</f>
        <v/>
      </c>
      <c r="AJ141">
        <f t="shared" si="17"/>
        <v>13</v>
      </c>
    </row>
    <row r="142" spans="1:36" x14ac:dyDescent="0.25">
      <c r="A142" s="14" t="s">
        <v>116</v>
      </c>
      <c r="B142" t="s">
        <v>98</v>
      </c>
      <c r="C142" t="s">
        <v>106</v>
      </c>
      <c r="D142" s="13">
        <v>42087</v>
      </c>
      <c r="E142">
        <v>1</v>
      </c>
      <c r="F142">
        <v>100</v>
      </c>
      <c r="G142" s="2" t="s">
        <v>89</v>
      </c>
      <c r="H142" s="2" t="s">
        <v>13</v>
      </c>
      <c r="I142">
        <v>6</v>
      </c>
      <c r="J142" s="2" t="s">
        <v>121</v>
      </c>
      <c r="K142" s="2">
        <v>78</v>
      </c>
      <c r="L142" s="2">
        <v>623.5</v>
      </c>
      <c r="M142" s="2">
        <f t="shared" si="12"/>
        <v>62.35</v>
      </c>
      <c r="O142" s="2" t="str">
        <f t="shared" si="13"/>
        <v/>
      </c>
      <c r="P142" s="2" t="str">
        <f>IF(ISNUMBER(O142),SUMIFS(O$1:$O142,A$1:$A142,A142,C$1:$C142,C142,G$1:$G142,G142,E$1:$E142,E142),"")</f>
        <v/>
      </c>
      <c r="U142" t="str">
        <f t="shared" si="14"/>
        <v/>
      </c>
      <c r="V142">
        <v>15.51850414276123</v>
      </c>
      <c r="W142">
        <v>13.658226490020752</v>
      </c>
      <c r="X142">
        <v>79.610565185546875</v>
      </c>
      <c r="Y142">
        <v>22.701168060302734</v>
      </c>
      <c r="Z142">
        <v>90.081272125244141</v>
      </c>
      <c r="AA142">
        <v>33.007680892944336</v>
      </c>
      <c r="AB142">
        <v>5.281228942871094E-2</v>
      </c>
      <c r="AC142" s="2">
        <f t="shared" si="15"/>
        <v>5.281228942871094E-2</v>
      </c>
      <c r="AD142">
        <v>12.7376904296875</v>
      </c>
      <c r="AE142">
        <v>15.825130275976202</v>
      </c>
      <c r="AH142" s="2" t="str">
        <f t="shared" si="16"/>
        <v/>
      </c>
      <c r="AI142" s="2" t="str">
        <f>IF(ISNUMBER(AH142),SUMIFS($AH$1:AH142,$A$1:A142,A142,C$1:$C142,C142,$G$1:G142,G142,$E$1:E142,E142),"")</f>
        <v/>
      </c>
      <c r="AJ142">
        <f t="shared" si="17"/>
        <v>13</v>
      </c>
    </row>
    <row r="143" spans="1:36" x14ac:dyDescent="0.25">
      <c r="A143" s="14" t="s">
        <v>115</v>
      </c>
      <c r="B143" t="s">
        <v>98</v>
      </c>
      <c r="C143" t="s">
        <v>106</v>
      </c>
      <c r="D143" s="13">
        <v>42087</v>
      </c>
      <c r="E143">
        <v>1</v>
      </c>
      <c r="F143">
        <v>200</v>
      </c>
      <c r="G143" s="2" t="s">
        <v>89</v>
      </c>
      <c r="H143" s="2" t="s">
        <v>13</v>
      </c>
      <c r="I143">
        <v>6</v>
      </c>
      <c r="J143" s="2" t="s">
        <v>121</v>
      </c>
      <c r="K143" s="2">
        <v>156</v>
      </c>
      <c r="L143" s="2">
        <v>720.5</v>
      </c>
      <c r="M143" s="2">
        <f t="shared" si="12"/>
        <v>72.05</v>
      </c>
      <c r="O143" s="2" t="str">
        <f t="shared" si="13"/>
        <v/>
      </c>
      <c r="P143" s="2" t="str">
        <f>IF(ISNUMBER(O143),SUMIFS(O$1:$O143,A$1:$A143,A143,C$1:$C143,C143,G$1:$G143,G143,E$1:$E143,E143),"")</f>
        <v/>
      </c>
      <c r="U143" t="str">
        <f t="shared" si="14"/>
        <v/>
      </c>
      <c r="V143">
        <v>16.790820121765137</v>
      </c>
      <c r="W143">
        <v>13.602125644683838</v>
      </c>
      <c r="X143">
        <v>79.950283050537109</v>
      </c>
      <c r="Y143">
        <v>22.515227317810059</v>
      </c>
      <c r="Z143">
        <v>89.368961334228516</v>
      </c>
      <c r="AA143">
        <v>31.887996673583984</v>
      </c>
      <c r="AB143">
        <v>5.1020794677734377E-2</v>
      </c>
      <c r="AC143" s="2">
        <f t="shared" si="15"/>
        <v>5.1020794677734377E-2</v>
      </c>
      <c r="AD143">
        <v>12.792045288085937</v>
      </c>
      <c r="AE143">
        <v>17.394576816653064</v>
      </c>
      <c r="AH143" s="2" t="str">
        <f t="shared" si="16"/>
        <v/>
      </c>
      <c r="AI143" s="2" t="str">
        <f>IF(ISNUMBER(AH143),SUMIFS($AH$1:AH143,$A$1:A143,A143,C$1:$C143,C143,$G$1:G143,G143,$E$1:E143,E143),"")</f>
        <v/>
      </c>
      <c r="AJ143">
        <f t="shared" si="17"/>
        <v>13</v>
      </c>
    </row>
    <row r="144" spans="1:36" x14ac:dyDescent="0.25">
      <c r="A144" s="14" t="s">
        <v>114</v>
      </c>
      <c r="B144" t="s">
        <v>98</v>
      </c>
      <c r="C144" t="s">
        <v>106</v>
      </c>
      <c r="D144" s="13">
        <v>42087</v>
      </c>
      <c r="E144">
        <v>1</v>
      </c>
      <c r="F144">
        <v>350</v>
      </c>
      <c r="G144" s="2" t="s">
        <v>89</v>
      </c>
      <c r="H144" s="2" t="s">
        <v>13</v>
      </c>
      <c r="I144">
        <v>6</v>
      </c>
      <c r="J144" s="2" t="s">
        <v>121</v>
      </c>
      <c r="K144" s="2">
        <v>272</v>
      </c>
      <c r="L144" s="2">
        <v>595.5</v>
      </c>
      <c r="M144" s="2">
        <f t="shared" si="12"/>
        <v>59.55</v>
      </c>
      <c r="O144" s="2" t="str">
        <f t="shared" si="13"/>
        <v/>
      </c>
      <c r="P144" s="2" t="str">
        <f>IF(ISNUMBER(O144),SUMIFS(O$1:$O144,A$1:$A144,A144,C$1:$C144,C144,G$1:$G144,G144,E$1:$E144,E144),"")</f>
        <v/>
      </c>
      <c r="U144" t="str">
        <f t="shared" si="14"/>
        <v/>
      </c>
      <c r="V144">
        <v>16.573171138763428</v>
      </c>
      <c r="W144">
        <v>12.136636257171631</v>
      </c>
      <c r="X144">
        <v>79.433738708496094</v>
      </c>
      <c r="Y144">
        <v>24.115802764892578</v>
      </c>
      <c r="Z144">
        <v>89.571239471435547</v>
      </c>
      <c r="AA144">
        <v>33.223180770874023</v>
      </c>
      <c r="AB144">
        <v>5.3157089233398437E-2</v>
      </c>
      <c r="AC144" s="2">
        <f t="shared" si="15"/>
        <v>5.3157089233398437E-2</v>
      </c>
      <c r="AD144">
        <v>12.709398193359375</v>
      </c>
      <c r="AE144">
        <v>17.649886877828052</v>
      </c>
      <c r="AH144" s="2" t="str">
        <f t="shared" si="16"/>
        <v/>
      </c>
      <c r="AI144" s="2" t="str">
        <f>IF(ISNUMBER(AH144),SUMIFS($AH$1:AH144,$A$1:A144,A144,C$1:$C144,C144,$G$1:G144,G144,$E$1:E144,E144),"")</f>
        <v/>
      </c>
      <c r="AJ144">
        <f t="shared" si="17"/>
        <v>13</v>
      </c>
    </row>
    <row r="145" spans="1:36" x14ac:dyDescent="0.25">
      <c r="A145" s="14" t="s">
        <v>113</v>
      </c>
      <c r="B145" t="s">
        <v>98</v>
      </c>
      <c r="C145" t="s">
        <v>106</v>
      </c>
      <c r="D145" s="13">
        <v>42087</v>
      </c>
      <c r="E145">
        <v>1</v>
      </c>
      <c r="F145">
        <v>500</v>
      </c>
      <c r="G145" s="2" t="s">
        <v>89</v>
      </c>
      <c r="H145" s="2" t="s">
        <v>13</v>
      </c>
      <c r="I145">
        <v>6</v>
      </c>
      <c r="J145" s="2" t="s">
        <v>121</v>
      </c>
      <c r="K145" s="2">
        <v>389</v>
      </c>
      <c r="L145" s="2">
        <v>679.25</v>
      </c>
      <c r="M145" s="2">
        <f t="shared" si="12"/>
        <v>67.924999999999997</v>
      </c>
      <c r="O145" s="2" t="str">
        <f t="shared" si="13"/>
        <v/>
      </c>
      <c r="P145" s="2" t="str">
        <f>IF(ISNUMBER(O145),SUMIFS(O$1:$O145,A$1:$A145,A145,C$1:$C145,C145,G$1:$G145,G145,E$1:$E145,E145),"")</f>
        <v/>
      </c>
      <c r="U145" t="str">
        <f t="shared" si="14"/>
        <v/>
      </c>
      <c r="V145">
        <v>16.817544937133789</v>
      </c>
      <c r="W145">
        <v>13.333846569061279</v>
      </c>
      <c r="X145">
        <v>81.467151641845703</v>
      </c>
      <c r="Y145">
        <v>24.048746109008789</v>
      </c>
      <c r="Z145">
        <v>90.42901611328125</v>
      </c>
      <c r="AA145">
        <v>30.442581176757813</v>
      </c>
      <c r="AB145">
        <v>4.87081298828125E-2</v>
      </c>
      <c r="AC145" s="2">
        <f t="shared" si="15"/>
        <v>4.87081298828125E-2</v>
      </c>
      <c r="AD145">
        <v>13.034744262695313</v>
      </c>
      <c r="AE145">
        <v>17.603247456947972</v>
      </c>
      <c r="AH145" s="2" t="str">
        <f t="shared" si="16"/>
        <v/>
      </c>
      <c r="AI145" s="2" t="str">
        <f>IF(ISNUMBER(AH145),SUMIFS($AH$1:AH145,$A$1:A145,A145,C$1:$C145,C145,$G$1:G145,G145,$E$1:E145,E145),"")</f>
        <v/>
      </c>
      <c r="AJ145">
        <f t="shared" si="17"/>
        <v>13</v>
      </c>
    </row>
    <row r="146" spans="1:36" x14ac:dyDescent="0.25">
      <c r="A146" s="14" t="s">
        <v>118</v>
      </c>
      <c r="B146" t="s">
        <v>98</v>
      </c>
      <c r="C146" t="s">
        <v>106</v>
      </c>
      <c r="D146" s="13">
        <v>42087</v>
      </c>
      <c r="E146">
        <v>2</v>
      </c>
      <c r="F146">
        <v>0</v>
      </c>
      <c r="G146" s="2" t="s">
        <v>89</v>
      </c>
      <c r="H146" s="2" t="s">
        <v>13</v>
      </c>
      <c r="I146">
        <v>6</v>
      </c>
      <c r="J146" s="2" t="s">
        <v>121</v>
      </c>
      <c r="K146" s="2">
        <v>0</v>
      </c>
      <c r="L146" s="2">
        <v>787.25</v>
      </c>
      <c r="M146" s="2">
        <f t="shared" si="12"/>
        <v>78.724999999999994</v>
      </c>
      <c r="O146" s="2" t="str">
        <f t="shared" si="13"/>
        <v/>
      </c>
      <c r="P146" s="2" t="str">
        <f>IF(ISNUMBER(O146),SUMIFS(O$1:$O146,A$1:$A146,A146,C$1:$C146,C146,G$1:$G146,G146,E$1:$E146,E146),"")</f>
        <v/>
      </c>
      <c r="U146" t="str">
        <f t="shared" si="14"/>
        <v/>
      </c>
      <c r="V146">
        <v>16.423469543457031</v>
      </c>
      <c r="W146">
        <v>15.69542407989502</v>
      </c>
      <c r="X146">
        <v>82.737049102783203</v>
      </c>
      <c r="Y146">
        <v>21.750356674194336</v>
      </c>
      <c r="Z146">
        <v>91.193672180175781</v>
      </c>
      <c r="AA146">
        <v>30.815467834472656</v>
      </c>
      <c r="AB146">
        <v>4.9304748535156248E-2</v>
      </c>
      <c r="AC146" s="2">
        <f t="shared" si="15"/>
        <v>4.9304748535156248E-2</v>
      </c>
      <c r="AD146">
        <v>13.237927856445312</v>
      </c>
      <c r="AE146">
        <v>13.717053198063301</v>
      </c>
      <c r="AH146" s="2" t="str">
        <f t="shared" si="16"/>
        <v/>
      </c>
      <c r="AI146" s="2" t="str">
        <f>IF(ISNUMBER(AH146),SUMIFS($AH$1:AH146,$A$1:A146,A146,C$1:$C146,C146,$G$1:G146,G146,$E$1:E146,E146),"")</f>
        <v/>
      </c>
      <c r="AJ146">
        <f t="shared" si="17"/>
        <v>13</v>
      </c>
    </row>
    <row r="147" spans="1:36" x14ac:dyDescent="0.25">
      <c r="A147" s="14" t="s">
        <v>117</v>
      </c>
      <c r="B147" t="s">
        <v>98</v>
      </c>
      <c r="C147" t="s">
        <v>106</v>
      </c>
      <c r="D147" s="13">
        <v>42087</v>
      </c>
      <c r="E147">
        <v>2</v>
      </c>
      <c r="F147">
        <v>50</v>
      </c>
      <c r="G147" s="2" t="s">
        <v>89</v>
      </c>
      <c r="H147" s="2" t="s">
        <v>13</v>
      </c>
      <c r="I147">
        <v>6</v>
      </c>
      <c r="J147" s="2" t="s">
        <v>121</v>
      </c>
      <c r="K147" s="2">
        <v>45</v>
      </c>
      <c r="L147" s="2">
        <v>668.25</v>
      </c>
      <c r="M147" s="2">
        <f t="shared" si="12"/>
        <v>66.825000000000003</v>
      </c>
      <c r="O147" s="2" t="str">
        <f t="shared" si="13"/>
        <v/>
      </c>
      <c r="P147" s="2" t="str">
        <f>IF(ISNUMBER(O147),SUMIFS(O$1:$O147,A$1:$A147,A147,C$1:$C147,C147,G$1:$G147,G147,E$1:$E147,E147),"")</f>
        <v/>
      </c>
      <c r="U147" t="str">
        <f t="shared" si="14"/>
        <v/>
      </c>
      <c r="V147">
        <v>16.501431465148926</v>
      </c>
      <c r="W147">
        <v>14.915308475494385</v>
      </c>
      <c r="X147">
        <v>82.640224456787109</v>
      </c>
      <c r="Y147">
        <v>20.690451622009277</v>
      </c>
      <c r="Z147">
        <v>90.1663818359375</v>
      </c>
      <c r="AA147">
        <v>30.16339111328125</v>
      </c>
      <c r="AB147">
        <v>4.8261425781250006E-2</v>
      </c>
      <c r="AC147" s="2">
        <f t="shared" si="15"/>
        <v>4.8261425781250006E-2</v>
      </c>
      <c r="AD147">
        <v>13.222435913085938</v>
      </c>
      <c r="AE147">
        <v>14.652792130810816</v>
      </c>
      <c r="AH147" s="2" t="str">
        <f t="shared" si="16"/>
        <v/>
      </c>
      <c r="AI147" s="2" t="str">
        <f>IF(ISNUMBER(AH147),SUMIFS($AH$1:AH147,$A$1:A147,A147,C$1:$C147,C147,$G$1:G147,G147,$E$1:E147,E147),"")</f>
        <v/>
      </c>
      <c r="AJ147">
        <f t="shared" si="17"/>
        <v>13</v>
      </c>
    </row>
    <row r="148" spans="1:36" x14ac:dyDescent="0.25">
      <c r="A148" s="14" t="s">
        <v>116</v>
      </c>
      <c r="B148" t="s">
        <v>98</v>
      </c>
      <c r="C148" t="s">
        <v>106</v>
      </c>
      <c r="D148" s="13">
        <v>42087</v>
      </c>
      <c r="E148">
        <v>2</v>
      </c>
      <c r="F148">
        <v>100</v>
      </c>
      <c r="G148" s="2" t="s">
        <v>89</v>
      </c>
      <c r="H148" s="2" t="s">
        <v>13</v>
      </c>
      <c r="I148">
        <v>6</v>
      </c>
      <c r="J148" s="2" t="s">
        <v>121</v>
      </c>
      <c r="K148" s="2">
        <v>78</v>
      </c>
      <c r="L148" s="2">
        <v>722.75</v>
      </c>
      <c r="M148" s="2">
        <f t="shared" si="12"/>
        <v>72.275000000000006</v>
      </c>
      <c r="O148" s="2" t="str">
        <f t="shared" si="13"/>
        <v/>
      </c>
      <c r="P148" s="2" t="str">
        <f>IF(ISNUMBER(O148),SUMIFS(O$1:$O148,A$1:$A148,A148,C$1:$C148,C148,G$1:$G148,G148,E$1:$E148,E148),"")</f>
        <v/>
      </c>
      <c r="U148" t="str">
        <f t="shared" si="14"/>
        <v/>
      </c>
      <c r="V148">
        <v>17.552363395690918</v>
      </c>
      <c r="W148">
        <v>16.46143913269043</v>
      </c>
      <c r="X148">
        <v>81.640056610107422</v>
      </c>
      <c r="Y148">
        <v>22.888158798217773</v>
      </c>
      <c r="Z148">
        <v>91.038455963134766</v>
      </c>
      <c r="AA148">
        <v>27.896053314208984</v>
      </c>
      <c r="AB148">
        <v>4.4633685302734379E-2</v>
      </c>
      <c r="AC148" s="2">
        <f t="shared" si="15"/>
        <v>4.4633685302734379E-2</v>
      </c>
      <c r="AD148">
        <v>13.062409057617188</v>
      </c>
      <c r="AE148">
        <v>14.985105646984847</v>
      </c>
      <c r="AH148" s="2" t="str">
        <f t="shared" si="16"/>
        <v/>
      </c>
      <c r="AI148" s="2" t="str">
        <f>IF(ISNUMBER(AH148),SUMIFS($AH$1:AH148,$A$1:A148,A148,C$1:$C148,C148,$G$1:G148,G148,$E$1:E148,E148),"")</f>
        <v/>
      </c>
      <c r="AJ148">
        <f t="shared" si="17"/>
        <v>13</v>
      </c>
    </row>
    <row r="149" spans="1:36" x14ac:dyDescent="0.25">
      <c r="A149" s="14" t="s">
        <v>115</v>
      </c>
      <c r="B149" t="s">
        <v>98</v>
      </c>
      <c r="C149" t="s">
        <v>106</v>
      </c>
      <c r="D149" s="13">
        <v>42087</v>
      </c>
      <c r="E149">
        <v>2</v>
      </c>
      <c r="F149">
        <v>200</v>
      </c>
      <c r="G149" s="2" t="s">
        <v>89</v>
      </c>
      <c r="H149" s="2" t="s">
        <v>13</v>
      </c>
      <c r="I149">
        <v>6</v>
      </c>
      <c r="J149" s="2" t="s">
        <v>121</v>
      </c>
      <c r="K149" s="2">
        <v>156</v>
      </c>
      <c r="L149" s="2">
        <v>588.25</v>
      </c>
      <c r="M149" s="2">
        <f t="shared" si="12"/>
        <v>58.825000000000003</v>
      </c>
      <c r="O149" s="2" t="str">
        <f t="shared" si="13"/>
        <v/>
      </c>
      <c r="P149" s="2" t="str">
        <f>IF(ISNUMBER(O149),SUMIFS(O$1:$O149,A$1:$A149,A149,C$1:$C149,C149,G$1:$G149,G149,E$1:$E149,E149),"")</f>
        <v/>
      </c>
      <c r="U149" t="str">
        <f t="shared" si="14"/>
        <v/>
      </c>
      <c r="V149">
        <v>15.524575710296631</v>
      </c>
      <c r="W149">
        <v>15.391872882843018</v>
      </c>
      <c r="X149">
        <v>82.694332122802734</v>
      </c>
      <c r="Y149">
        <v>21.529539108276367</v>
      </c>
      <c r="Z149">
        <v>90.389408111572266</v>
      </c>
      <c r="AA149">
        <v>31.390229225158691</v>
      </c>
      <c r="AB149">
        <v>5.0224366760253901E-2</v>
      </c>
      <c r="AC149" s="2">
        <f t="shared" si="15"/>
        <v>5.0224366760253901E-2</v>
      </c>
      <c r="AD149">
        <v>13.231093139648438</v>
      </c>
      <c r="AE149">
        <v>14.106524727887274</v>
      </c>
      <c r="AH149" s="2" t="str">
        <f t="shared" si="16"/>
        <v/>
      </c>
      <c r="AI149" s="2" t="str">
        <f>IF(ISNUMBER(AH149),SUMIFS($AH$1:AH149,$A$1:A149,A149,C$1:$C149,C149,$G$1:G149,G149,$E$1:E149,E149),"")</f>
        <v/>
      </c>
      <c r="AJ149">
        <f t="shared" si="17"/>
        <v>13</v>
      </c>
    </row>
    <row r="150" spans="1:36" x14ac:dyDescent="0.25">
      <c r="A150" s="14" t="s">
        <v>114</v>
      </c>
      <c r="B150" t="s">
        <v>98</v>
      </c>
      <c r="C150" t="s">
        <v>106</v>
      </c>
      <c r="D150" s="13">
        <v>42087</v>
      </c>
      <c r="E150">
        <v>2</v>
      </c>
      <c r="F150">
        <v>350</v>
      </c>
      <c r="G150" s="2" t="s">
        <v>89</v>
      </c>
      <c r="H150" s="2" t="s">
        <v>13</v>
      </c>
      <c r="I150">
        <v>6</v>
      </c>
      <c r="J150" s="2" t="s">
        <v>121</v>
      </c>
      <c r="K150" s="2">
        <v>272</v>
      </c>
      <c r="L150" s="2">
        <v>587</v>
      </c>
      <c r="M150" s="2">
        <f t="shared" si="12"/>
        <v>58.7</v>
      </c>
      <c r="O150" s="2" t="str">
        <f t="shared" si="13"/>
        <v/>
      </c>
      <c r="P150" s="2" t="str">
        <f>IF(ISNUMBER(O150),SUMIFS(O$1:$O150,A$1:$A150,A150,C$1:$C150,C150,G$1:$G150,G150,E$1:$E150,E150),"")</f>
        <v/>
      </c>
      <c r="U150" t="str">
        <f t="shared" si="14"/>
        <v/>
      </c>
      <c r="V150">
        <v>15.215904235839844</v>
      </c>
      <c r="W150">
        <v>16.234905242919922</v>
      </c>
      <c r="X150">
        <v>84.041488647460938</v>
      </c>
      <c r="Y150">
        <v>18.613010406494141</v>
      </c>
      <c r="Z150">
        <v>90.458522796630859</v>
      </c>
      <c r="AA150">
        <v>31.592453956604004</v>
      </c>
      <c r="AB150">
        <v>5.0547926330566408E-2</v>
      </c>
      <c r="AC150" s="2">
        <f t="shared" si="15"/>
        <v>5.0547926330566408E-2</v>
      </c>
      <c r="AD150">
        <v>13.44663818359375</v>
      </c>
      <c r="AE150">
        <v>16.424284141237223</v>
      </c>
      <c r="AH150" s="2" t="str">
        <f t="shared" si="16"/>
        <v/>
      </c>
      <c r="AI150" s="2" t="str">
        <f>IF(ISNUMBER(AH150),SUMIFS($AH$1:AH150,$A$1:A150,A150,C$1:$C150,C150,$G$1:G150,G150,$E$1:E150,E150),"")</f>
        <v/>
      </c>
      <c r="AJ150">
        <f t="shared" si="17"/>
        <v>13</v>
      </c>
    </row>
    <row r="151" spans="1:36" x14ac:dyDescent="0.25">
      <c r="A151" s="14" t="s">
        <v>113</v>
      </c>
      <c r="B151" t="s">
        <v>98</v>
      </c>
      <c r="C151" t="s">
        <v>106</v>
      </c>
      <c r="D151" s="13">
        <v>42087</v>
      </c>
      <c r="E151">
        <v>2</v>
      </c>
      <c r="F151">
        <v>500</v>
      </c>
      <c r="G151" s="2" t="s">
        <v>89</v>
      </c>
      <c r="H151" s="2" t="s">
        <v>13</v>
      </c>
      <c r="I151">
        <v>6</v>
      </c>
      <c r="J151" s="2" t="s">
        <v>121</v>
      </c>
      <c r="K151" s="2">
        <v>389</v>
      </c>
      <c r="L151" s="2">
        <v>734</v>
      </c>
      <c r="M151" s="2">
        <f t="shared" si="12"/>
        <v>73.400000000000006</v>
      </c>
      <c r="O151" s="2" t="str">
        <f t="shared" si="13"/>
        <v/>
      </c>
      <c r="P151" s="2" t="str">
        <f>IF(ISNUMBER(O151),SUMIFS(O$1:$O151,A$1:$A151,A151,C$1:$C151,C151,G$1:$G151,G151,E$1:$E151,E151),"")</f>
        <v/>
      </c>
      <c r="U151" t="str">
        <f t="shared" si="14"/>
        <v/>
      </c>
      <c r="V151">
        <v>15.644927978515625</v>
      </c>
      <c r="W151">
        <v>16.294856071472168</v>
      </c>
      <c r="X151">
        <v>83.545356750488281</v>
      </c>
      <c r="Y151">
        <v>20.151039123535156</v>
      </c>
      <c r="Z151">
        <v>91.383842468261719</v>
      </c>
      <c r="AA151">
        <v>30.858497619628906</v>
      </c>
      <c r="AB151">
        <v>4.9373596191406251E-2</v>
      </c>
      <c r="AC151" s="2">
        <f t="shared" si="15"/>
        <v>4.9373596191406251E-2</v>
      </c>
      <c r="AD151">
        <v>13.367257080078126</v>
      </c>
      <c r="AE151">
        <v>14.55218530721536</v>
      </c>
      <c r="AH151" s="2" t="str">
        <f t="shared" si="16"/>
        <v/>
      </c>
      <c r="AI151" s="2" t="str">
        <f>IF(ISNUMBER(AH151),SUMIFS($AH$1:AH151,$A$1:A151,A151,C$1:$C151,C151,$G$1:G151,G151,$E$1:E151,E151),"")</f>
        <v/>
      </c>
      <c r="AJ151">
        <f t="shared" si="17"/>
        <v>13</v>
      </c>
    </row>
    <row r="152" spans="1:36" x14ac:dyDescent="0.25">
      <c r="A152" s="14" t="s">
        <v>118</v>
      </c>
      <c r="B152" t="s">
        <v>98</v>
      </c>
      <c r="C152" t="s">
        <v>106</v>
      </c>
      <c r="D152" s="13">
        <v>42087</v>
      </c>
      <c r="E152">
        <v>3</v>
      </c>
      <c r="F152">
        <v>0</v>
      </c>
      <c r="G152" s="2" t="s">
        <v>89</v>
      </c>
      <c r="H152" s="2" t="s">
        <v>13</v>
      </c>
      <c r="I152">
        <v>6</v>
      </c>
      <c r="J152" s="2" t="s">
        <v>121</v>
      </c>
      <c r="K152" s="2">
        <v>0</v>
      </c>
      <c r="L152" s="2">
        <v>767.5</v>
      </c>
      <c r="M152" s="2">
        <f t="shared" si="12"/>
        <v>76.75</v>
      </c>
      <c r="O152" s="2" t="str">
        <f t="shared" si="13"/>
        <v/>
      </c>
      <c r="P152" s="2" t="str">
        <f>IF(ISNUMBER(O152),SUMIFS(O$1:$O152,A$1:$A152,A152,C$1:$C152,C152,G$1:$G152,G152,E$1:$E152,E152),"")</f>
        <v/>
      </c>
      <c r="U152" t="str">
        <f t="shared" si="14"/>
        <v/>
      </c>
      <c r="V152">
        <v>16.404696941375732</v>
      </c>
      <c r="W152">
        <v>15.431336402893066</v>
      </c>
      <c r="X152">
        <v>79.290840148925781</v>
      </c>
      <c r="Y152">
        <v>18.958324432373047</v>
      </c>
      <c r="Z152">
        <v>88.563846588134766</v>
      </c>
      <c r="AA152">
        <v>30.369306564331055</v>
      </c>
      <c r="AB152">
        <v>4.8590890502929689E-2</v>
      </c>
      <c r="AC152" s="2">
        <f t="shared" si="15"/>
        <v>4.8590890502929689E-2</v>
      </c>
      <c r="AD152">
        <v>12.686534423828125</v>
      </c>
      <c r="AE152">
        <v>14.171660859465737</v>
      </c>
      <c r="AH152" s="2" t="str">
        <f t="shared" si="16"/>
        <v/>
      </c>
      <c r="AI152" s="2" t="str">
        <f>IF(ISNUMBER(AH152),SUMIFS($AH$1:AH152,$A$1:A152,A152,C$1:$C152,C152,$G$1:G152,G152,$E$1:E152,E152),"")</f>
        <v/>
      </c>
      <c r="AJ152">
        <f t="shared" si="17"/>
        <v>13</v>
      </c>
    </row>
    <row r="153" spans="1:36" x14ac:dyDescent="0.25">
      <c r="A153" s="14" t="s">
        <v>117</v>
      </c>
      <c r="B153" t="s">
        <v>98</v>
      </c>
      <c r="C153" t="s">
        <v>106</v>
      </c>
      <c r="D153" s="13">
        <v>42087</v>
      </c>
      <c r="E153">
        <v>3</v>
      </c>
      <c r="F153">
        <v>50</v>
      </c>
      <c r="G153" s="2" t="s">
        <v>89</v>
      </c>
      <c r="H153" s="2" t="s">
        <v>13</v>
      </c>
      <c r="I153">
        <v>6</v>
      </c>
      <c r="J153" s="2" t="s">
        <v>121</v>
      </c>
      <c r="K153" s="2">
        <v>45</v>
      </c>
      <c r="L153" s="2">
        <v>796.25</v>
      </c>
      <c r="M153" s="2">
        <f t="shared" si="12"/>
        <v>79.625</v>
      </c>
      <c r="O153" s="2" t="str">
        <f t="shared" si="13"/>
        <v/>
      </c>
      <c r="P153" s="2" t="str">
        <f>IF(ISNUMBER(O153),SUMIFS(O$1:$O153,A$1:$A153,A153,C$1:$C153,C153,G$1:$G153,G153,E$1:$E153,E153),"")</f>
        <v/>
      </c>
      <c r="U153" t="str">
        <f t="shared" si="14"/>
        <v/>
      </c>
      <c r="V153">
        <v>16.616296768188477</v>
      </c>
      <c r="W153">
        <v>15.893218994140625</v>
      </c>
      <c r="X153">
        <v>79.510242462158203</v>
      </c>
      <c r="Y153">
        <v>21.030038833618164</v>
      </c>
      <c r="Z153">
        <v>89.620616912841797</v>
      </c>
      <c r="AA153">
        <v>29.573921203613281</v>
      </c>
      <c r="AB153">
        <v>4.7318273925781244E-2</v>
      </c>
      <c r="AC153" s="2">
        <f t="shared" si="15"/>
        <v>4.7318273925781244E-2</v>
      </c>
      <c r="AD153">
        <v>12.721638793945313</v>
      </c>
      <c r="AE153">
        <v>15.6973340685299</v>
      </c>
      <c r="AH153" s="2" t="str">
        <f t="shared" si="16"/>
        <v/>
      </c>
      <c r="AI153" s="2" t="str">
        <f>IF(ISNUMBER(AH153),SUMIFS($AH$1:AH153,$A$1:A153,A153,C$1:$C153,C153,$G$1:G153,G153,$E$1:E153,E153),"")</f>
        <v/>
      </c>
      <c r="AJ153">
        <f t="shared" si="17"/>
        <v>13</v>
      </c>
    </row>
    <row r="154" spans="1:36" x14ac:dyDescent="0.25">
      <c r="A154" s="14" t="s">
        <v>116</v>
      </c>
      <c r="B154" t="s">
        <v>98</v>
      </c>
      <c r="C154" t="s">
        <v>106</v>
      </c>
      <c r="D154" s="13">
        <v>42087</v>
      </c>
      <c r="E154">
        <v>3</v>
      </c>
      <c r="F154">
        <v>100</v>
      </c>
      <c r="G154" s="2" t="s">
        <v>89</v>
      </c>
      <c r="H154" s="2" t="s">
        <v>13</v>
      </c>
      <c r="I154">
        <v>6</v>
      </c>
      <c r="J154" s="2" t="s">
        <v>121</v>
      </c>
      <c r="K154" s="2">
        <v>78</v>
      </c>
      <c r="L154" s="2">
        <v>751.75</v>
      </c>
      <c r="M154" s="2">
        <f t="shared" si="12"/>
        <v>75.174999999999997</v>
      </c>
      <c r="O154" s="2" t="str">
        <f t="shared" si="13"/>
        <v/>
      </c>
      <c r="P154" s="2" t="str">
        <f>IF(ISNUMBER(O154),SUMIFS(O$1:$O154,A$1:$A154,A154,C$1:$C154,C154,G$1:$G154,G154,E$1:$E154,E154),"")</f>
        <v/>
      </c>
      <c r="U154" t="str">
        <f t="shared" si="14"/>
        <v/>
      </c>
      <c r="V154">
        <v>17.463779449462891</v>
      </c>
      <c r="W154">
        <v>13.907559871673584</v>
      </c>
      <c r="X154">
        <v>79.204620361328125</v>
      </c>
      <c r="Y154">
        <v>22.333656311035156</v>
      </c>
      <c r="Z154">
        <v>90.770946502685547</v>
      </c>
      <c r="AA154">
        <v>30.968194961547852</v>
      </c>
      <c r="AB154">
        <v>4.954911193847656E-2</v>
      </c>
      <c r="AC154" s="2">
        <f t="shared" si="15"/>
        <v>4.954911193847656E-2</v>
      </c>
      <c r="AD154">
        <v>12.6727392578125</v>
      </c>
      <c r="AE154">
        <v>15.374208972581743</v>
      </c>
      <c r="AH154" s="2" t="str">
        <f t="shared" si="16"/>
        <v/>
      </c>
      <c r="AI154" s="2" t="str">
        <f>IF(ISNUMBER(AH154),SUMIFS($AH$1:AH154,$A$1:A154,A154,C$1:$C154,C154,$G$1:G154,G154,$E$1:E154,E154),"")</f>
        <v/>
      </c>
      <c r="AJ154">
        <f t="shared" si="17"/>
        <v>13</v>
      </c>
    </row>
    <row r="155" spans="1:36" x14ac:dyDescent="0.25">
      <c r="A155" s="14" t="s">
        <v>115</v>
      </c>
      <c r="B155" t="s">
        <v>98</v>
      </c>
      <c r="C155" t="s">
        <v>106</v>
      </c>
      <c r="D155" s="13">
        <v>42087</v>
      </c>
      <c r="E155">
        <v>3</v>
      </c>
      <c r="F155">
        <v>200</v>
      </c>
      <c r="G155" s="2" t="s">
        <v>89</v>
      </c>
      <c r="H155" s="2" t="s">
        <v>13</v>
      </c>
      <c r="I155">
        <v>6</v>
      </c>
      <c r="J155" s="2" t="s">
        <v>121</v>
      </c>
      <c r="K155" s="2">
        <v>156</v>
      </c>
      <c r="L155" s="2">
        <v>809.5</v>
      </c>
      <c r="M155" s="2">
        <f t="shared" si="12"/>
        <v>80.95</v>
      </c>
      <c r="O155" s="2" t="str">
        <f t="shared" si="13"/>
        <v/>
      </c>
      <c r="P155" s="2" t="str">
        <f>IF(ISNUMBER(O155),SUMIFS(O$1:$O155,A$1:$A155,A155,C$1:$C155,C155,G$1:$G155,G155,E$1:$E155,E155),"")</f>
        <v/>
      </c>
      <c r="U155" t="str">
        <f t="shared" si="14"/>
        <v/>
      </c>
      <c r="V155">
        <v>16.314141750335693</v>
      </c>
      <c r="W155">
        <v>14.895252704620361</v>
      </c>
      <c r="X155">
        <v>81.524425506591797</v>
      </c>
      <c r="Y155">
        <v>18.852622032165527</v>
      </c>
      <c r="Z155">
        <v>90.326801300048828</v>
      </c>
      <c r="AA155">
        <v>31.43825626373291</v>
      </c>
      <c r="AB155">
        <v>5.0301210021972659E-2</v>
      </c>
      <c r="AC155" s="2">
        <f t="shared" si="15"/>
        <v>5.0301210021972659E-2</v>
      </c>
      <c r="AD155">
        <v>13.043908081054688</v>
      </c>
      <c r="AE155">
        <v>13.741787792089214</v>
      </c>
      <c r="AH155" s="2" t="str">
        <f t="shared" si="16"/>
        <v/>
      </c>
      <c r="AI155" s="2" t="str">
        <f>IF(ISNUMBER(AH155),SUMIFS($AH$1:AH155,$A$1:A155,A155,C$1:$C155,C155,$G$1:G155,G155,$E$1:E155,E155),"")</f>
        <v/>
      </c>
      <c r="AJ155">
        <f t="shared" si="17"/>
        <v>13</v>
      </c>
    </row>
    <row r="156" spans="1:36" x14ac:dyDescent="0.25">
      <c r="A156" s="14" t="s">
        <v>114</v>
      </c>
      <c r="B156" t="s">
        <v>98</v>
      </c>
      <c r="C156" t="s">
        <v>106</v>
      </c>
      <c r="D156" s="13">
        <v>42087</v>
      </c>
      <c r="E156">
        <v>3</v>
      </c>
      <c r="F156">
        <v>350</v>
      </c>
      <c r="G156" s="2" t="s">
        <v>89</v>
      </c>
      <c r="H156" s="2" t="s">
        <v>13</v>
      </c>
      <c r="I156">
        <v>6</v>
      </c>
      <c r="J156" s="2" t="s">
        <v>121</v>
      </c>
      <c r="K156" s="2">
        <v>272</v>
      </c>
      <c r="L156" s="2">
        <v>905</v>
      </c>
      <c r="M156" s="2">
        <f t="shared" si="12"/>
        <v>90.5</v>
      </c>
      <c r="O156" s="2" t="str">
        <f t="shared" si="13"/>
        <v/>
      </c>
      <c r="P156" s="2" t="str">
        <f>IF(ISNUMBER(O156),SUMIFS(O$1:$O156,A$1:$A156,A156,C$1:$C156,C156,G$1:$G156,G156,E$1:$E156,E156),"")</f>
        <v/>
      </c>
      <c r="U156" t="str">
        <f t="shared" si="14"/>
        <v/>
      </c>
      <c r="V156">
        <v>16.040627479553223</v>
      </c>
      <c r="W156">
        <v>16.437176704406738</v>
      </c>
      <c r="X156">
        <v>79.541358947753906</v>
      </c>
      <c r="Y156">
        <v>18.882576942443848</v>
      </c>
      <c r="Z156">
        <v>88.831264495849609</v>
      </c>
      <c r="AA156">
        <v>29.470273971557617</v>
      </c>
      <c r="AB156">
        <v>4.7152438354492184E-2</v>
      </c>
      <c r="AC156" s="2">
        <f t="shared" si="15"/>
        <v>4.7152438354492184E-2</v>
      </c>
      <c r="AD156">
        <v>12.726617431640625</v>
      </c>
      <c r="AE156">
        <v>14.126744846257456</v>
      </c>
      <c r="AH156" s="2" t="str">
        <f t="shared" si="16"/>
        <v/>
      </c>
      <c r="AI156" s="2" t="str">
        <f>IF(ISNUMBER(AH156),SUMIFS($AH$1:AH156,$A$1:A156,A156,C$1:$C156,C156,$G$1:G156,G156,$E$1:E156,E156),"")</f>
        <v/>
      </c>
      <c r="AJ156">
        <f t="shared" si="17"/>
        <v>13</v>
      </c>
    </row>
    <row r="157" spans="1:36" x14ac:dyDescent="0.25">
      <c r="A157" s="14" t="s">
        <v>113</v>
      </c>
      <c r="B157" t="s">
        <v>98</v>
      </c>
      <c r="C157" t="s">
        <v>106</v>
      </c>
      <c r="D157" s="13">
        <v>42087</v>
      </c>
      <c r="E157">
        <v>3</v>
      </c>
      <c r="F157">
        <v>500</v>
      </c>
      <c r="G157" s="2" t="s">
        <v>89</v>
      </c>
      <c r="H157" s="2" t="s">
        <v>13</v>
      </c>
      <c r="I157">
        <v>6</v>
      </c>
      <c r="J157" s="2" t="s">
        <v>121</v>
      </c>
      <c r="K157" s="2">
        <v>389</v>
      </c>
      <c r="L157" s="2">
        <v>847</v>
      </c>
      <c r="M157" s="2">
        <f t="shared" si="12"/>
        <v>84.7</v>
      </c>
      <c r="O157" s="2" t="str">
        <f t="shared" si="13"/>
        <v/>
      </c>
      <c r="P157" s="2" t="str">
        <f>IF(ISNUMBER(O157),SUMIFS(O$1:$O157,A$1:$A157,A157,C$1:$C157,C157,G$1:$G157,G157,E$1:$E157,E157),"")</f>
        <v/>
      </c>
      <c r="U157" t="str">
        <f t="shared" si="14"/>
        <v/>
      </c>
      <c r="V157">
        <v>17.064546585083008</v>
      </c>
      <c r="W157">
        <v>14.411358833312988</v>
      </c>
      <c r="X157">
        <v>79.951698303222656</v>
      </c>
      <c r="Y157">
        <v>19.567480087280273</v>
      </c>
      <c r="Z157">
        <v>88.990318298339844</v>
      </c>
      <c r="AA157">
        <v>28.622780799865723</v>
      </c>
      <c r="AB157">
        <v>4.5796449279785156E-2</v>
      </c>
      <c r="AC157" s="2">
        <f t="shared" si="15"/>
        <v>4.5796449279785156E-2</v>
      </c>
      <c r="AD157">
        <v>12.792271728515626</v>
      </c>
      <c r="AE157">
        <v>14.036472874760303</v>
      </c>
      <c r="AH157" s="2" t="str">
        <f t="shared" si="16"/>
        <v/>
      </c>
      <c r="AI157" s="2" t="str">
        <f>IF(ISNUMBER(AH157),SUMIFS($AH$1:AH157,$A$1:A157,A157,C$1:$C157,C157,$G$1:G157,G157,$E$1:E157,E157),"")</f>
        <v/>
      </c>
      <c r="AJ157">
        <f t="shared" si="17"/>
        <v>13</v>
      </c>
    </row>
    <row r="158" spans="1:36" x14ac:dyDescent="0.25">
      <c r="A158" s="14" t="s">
        <v>118</v>
      </c>
      <c r="B158" t="s">
        <v>98</v>
      </c>
      <c r="C158" t="s">
        <v>106</v>
      </c>
      <c r="D158" s="13">
        <v>42101</v>
      </c>
      <c r="E158">
        <v>1</v>
      </c>
      <c r="F158">
        <v>0</v>
      </c>
      <c r="G158" s="2" t="s">
        <v>89</v>
      </c>
      <c r="H158" s="2" t="s">
        <v>13</v>
      </c>
      <c r="I158">
        <v>6</v>
      </c>
      <c r="J158" s="2" t="s">
        <v>120</v>
      </c>
      <c r="K158" s="2">
        <v>0</v>
      </c>
      <c r="L158" s="2">
        <v>1245.5</v>
      </c>
      <c r="M158" s="2">
        <f t="shared" si="12"/>
        <v>124.55</v>
      </c>
      <c r="O158" s="2" t="str">
        <f t="shared" si="13"/>
        <v/>
      </c>
      <c r="P158" s="2" t="str">
        <f>IF(ISNUMBER(O158),SUMIFS(O$1:$O158,A$1:$A158,A158,C$1:$C158,C158,G$1:$G158,G158,E$1:$E158,E158),"")</f>
        <v/>
      </c>
      <c r="U158" t="str">
        <f t="shared" si="14"/>
        <v/>
      </c>
      <c r="V158">
        <v>18.126818656921387</v>
      </c>
      <c r="W158">
        <v>12.722557544708252</v>
      </c>
      <c r="X158">
        <v>79.978565216064453</v>
      </c>
      <c r="Y158">
        <v>23.863426208496094</v>
      </c>
      <c r="Z158">
        <v>90.632099151611328</v>
      </c>
      <c r="AA158">
        <v>31.10371208190918</v>
      </c>
      <c r="AB158">
        <v>4.9765939331054686E-2</v>
      </c>
      <c r="AC158" s="2">
        <f t="shared" si="15"/>
        <v>4.9765939331054686E-2</v>
      </c>
      <c r="AD158">
        <v>12.796570434570313</v>
      </c>
      <c r="AE158">
        <v>14.465701776318785</v>
      </c>
      <c r="AH158" s="2" t="str">
        <f t="shared" si="16"/>
        <v/>
      </c>
      <c r="AI158" s="2" t="str">
        <f>IF(ISNUMBER(AH158),SUMIFS($AH$1:AH158,$A$1:A158,A158,C$1:$C158,C158,$G$1:G158,G158,$E$1:E158,E158),"")</f>
        <v/>
      </c>
      <c r="AJ158">
        <f t="shared" si="17"/>
        <v>13</v>
      </c>
    </row>
    <row r="159" spans="1:36" x14ac:dyDescent="0.25">
      <c r="A159" s="14" t="s">
        <v>117</v>
      </c>
      <c r="B159" t="s">
        <v>98</v>
      </c>
      <c r="C159" t="s">
        <v>106</v>
      </c>
      <c r="D159" s="13">
        <v>42101</v>
      </c>
      <c r="E159">
        <v>1</v>
      </c>
      <c r="F159">
        <v>50</v>
      </c>
      <c r="G159" s="2" t="s">
        <v>89</v>
      </c>
      <c r="H159" s="2" t="s">
        <v>13</v>
      </c>
      <c r="I159">
        <v>6</v>
      </c>
      <c r="J159" s="2" t="s">
        <v>120</v>
      </c>
      <c r="K159" s="2">
        <v>45</v>
      </c>
      <c r="L159" s="2">
        <v>1326</v>
      </c>
      <c r="M159" s="2">
        <f t="shared" si="12"/>
        <v>132.6</v>
      </c>
      <c r="O159" s="2" t="str">
        <f t="shared" si="13"/>
        <v/>
      </c>
      <c r="P159" s="2" t="str">
        <f>IF(ISNUMBER(O159),SUMIFS(O$1:$O159,A$1:$A159,A159,C$1:$C159,C159,G$1:$G159,G159,E$1:$E159,E159),"")</f>
        <v/>
      </c>
      <c r="U159" t="str">
        <f t="shared" si="14"/>
        <v/>
      </c>
      <c r="V159">
        <v>18.967682838439941</v>
      </c>
      <c r="W159">
        <v>13.570825099945068</v>
      </c>
      <c r="X159">
        <v>80.039615631103516</v>
      </c>
      <c r="Y159">
        <v>24.833179473876953</v>
      </c>
      <c r="Z159">
        <v>90.50335693359375</v>
      </c>
      <c r="AA159">
        <v>29.687017440795898</v>
      </c>
      <c r="AB159">
        <v>4.7499227905273438E-2</v>
      </c>
      <c r="AC159" s="2">
        <f t="shared" si="15"/>
        <v>4.7499227905273438E-2</v>
      </c>
      <c r="AD159">
        <v>12.806338500976564</v>
      </c>
      <c r="AE159">
        <v>14.857067261828282</v>
      </c>
      <c r="AH159" s="2" t="str">
        <f t="shared" si="16"/>
        <v/>
      </c>
      <c r="AI159" s="2" t="str">
        <f>IF(ISNUMBER(AH159),SUMIFS($AH$1:AH159,$A$1:A159,A159,C$1:$C159,C159,$G$1:G159,G159,$E$1:E159,E159),"")</f>
        <v/>
      </c>
      <c r="AJ159">
        <f t="shared" si="17"/>
        <v>13</v>
      </c>
    </row>
    <row r="160" spans="1:36" x14ac:dyDescent="0.25">
      <c r="A160" s="14" t="s">
        <v>116</v>
      </c>
      <c r="B160" t="s">
        <v>98</v>
      </c>
      <c r="C160" t="s">
        <v>106</v>
      </c>
      <c r="D160" s="13">
        <v>42101</v>
      </c>
      <c r="E160">
        <v>1</v>
      </c>
      <c r="F160">
        <v>100</v>
      </c>
      <c r="G160" s="2" t="s">
        <v>89</v>
      </c>
      <c r="H160" s="2" t="s">
        <v>13</v>
      </c>
      <c r="I160">
        <v>6</v>
      </c>
      <c r="J160" s="2" t="s">
        <v>120</v>
      </c>
      <c r="K160" s="2">
        <v>78</v>
      </c>
      <c r="L160" s="2">
        <v>1158.25</v>
      </c>
      <c r="M160" s="2">
        <f t="shared" si="12"/>
        <v>115.825</v>
      </c>
      <c r="O160" s="2" t="str">
        <f t="shared" si="13"/>
        <v/>
      </c>
      <c r="P160" s="2" t="str">
        <f>IF(ISNUMBER(O160),SUMIFS(O$1:$O160,A$1:$A160,A160,C$1:$C160,C160,G$1:$G160,G160,E$1:$E160,E160),"")</f>
        <v/>
      </c>
      <c r="U160" t="str">
        <f t="shared" si="14"/>
        <v/>
      </c>
      <c r="V160">
        <v>17.916231155395508</v>
      </c>
      <c r="W160">
        <v>13.478856086730957</v>
      </c>
      <c r="X160">
        <v>79.101753234863281</v>
      </c>
      <c r="Y160">
        <v>21.372001647949219</v>
      </c>
      <c r="Z160">
        <v>89.654880523681641</v>
      </c>
      <c r="AA160">
        <v>30.580141067504883</v>
      </c>
      <c r="AB160">
        <v>4.8928225708007818E-2</v>
      </c>
      <c r="AC160" s="2">
        <f t="shared" si="15"/>
        <v>4.8928225708007818E-2</v>
      </c>
      <c r="AD160">
        <v>12.656280517578125</v>
      </c>
      <c r="AE160">
        <v>13.948196819469361</v>
      </c>
      <c r="AH160" s="2" t="str">
        <f t="shared" si="16"/>
        <v/>
      </c>
      <c r="AI160" s="2" t="str">
        <f>IF(ISNUMBER(AH160),SUMIFS($AH$1:AH160,$A$1:A160,A160,C$1:$C160,C160,$G$1:G160,G160,$E$1:E160,E160),"")</f>
        <v/>
      </c>
      <c r="AJ160">
        <f t="shared" si="17"/>
        <v>13</v>
      </c>
    </row>
    <row r="161" spans="1:36" x14ac:dyDescent="0.25">
      <c r="A161" s="14" t="s">
        <v>115</v>
      </c>
      <c r="B161" t="s">
        <v>98</v>
      </c>
      <c r="C161" t="s">
        <v>106</v>
      </c>
      <c r="D161" s="13">
        <v>42101</v>
      </c>
      <c r="E161">
        <v>1</v>
      </c>
      <c r="F161">
        <v>200</v>
      </c>
      <c r="G161" s="2" t="s">
        <v>89</v>
      </c>
      <c r="H161" s="2" t="s">
        <v>13</v>
      </c>
      <c r="I161">
        <v>6</v>
      </c>
      <c r="J161" s="2" t="s">
        <v>120</v>
      </c>
      <c r="K161" s="2">
        <v>156</v>
      </c>
      <c r="L161" s="2">
        <v>1212</v>
      </c>
      <c r="M161" s="2">
        <f t="shared" si="12"/>
        <v>121.2</v>
      </c>
      <c r="O161" s="2" t="str">
        <f t="shared" si="13"/>
        <v/>
      </c>
      <c r="P161" s="2" t="str">
        <f>IF(ISNUMBER(O161),SUMIFS(O$1:$O161,A$1:$A161,A161,C$1:$C161,C161,G$1:$G161,G161,E$1:$E161,E161),"")</f>
        <v/>
      </c>
      <c r="U161" t="str">
        <f t="shared" si="14"/>
        <v/>
      </c>
      <c r="V161">
        <v>17.089844703674316</v>
      </c>
      <c r="W161">
        <v>14.536337375640869</v>
      </c>
      <c r="X161">
        <v>82.316688537597656</v>
      </c>
      <c r="Y161">
        <v>24.456755638122559</v>
      </c>
      <c r="Z161">
        <v>91.139667510986328</v>
      </c>
      <c r="AA161">
        <v>32.662601470947266</v>
      </c>
      <c r="AB161">
        <v>5.2260162353515625E-2</v>
      </c>
      <c r="AC161" s="2">
        <f t="shared" si="15"/>
        <v>5.2260162353515625E-2</v>
      </c>
      <c r="AD161">
        <v>13.170670166015626</v>
      </c>
      <c r="AE161">
        <v>14.679714195371742</v>
      </c>
      <c r="AH161" s="2" t="str">
        <f t="shared" si="16"/>
        <v/>
      </c>
      <c r="AI161" s="2" t="str">
        <f>IF(ISNUMBER(AH161),SUMIFS($AH$1:AH161,$A$1:A161,A161,C$1:$C161,C161,$G$1:G161,G161,$E$1:E161,E161),"")</f>
        <v/>
      </c>
      <c r="AJ161">
        <f t="shared" si="17"/>
        <v>13</v>
      </c>
    </row>
    <row r="162" spans="1:36" x14ac:dyDescent="0.25">
      <c r="A162" s="14" t="s">
        <v>114</v>
      </c>
      <c r="B162" t="s">
        <v>98</v>
      </c>
      <c r="C162" t="s">
        <v>106</v>
      </c>
      <c r="D162" s="13">
        <v>42101</v>
      </c>
      <c r="E162">
        <v>1</v>
      </c>
      <c r="F162">
        <v>350</v>
      </c>
      <c r="G162" s="2" t="s">
        <v>89</v>
      </c>
      <c r="H162" s="2" t="s">
        <v>13</v>
      </c>
      <c r="I162">
        <v>6</v>
      </c>
      <c r="J162" s="2" t="s">
        <v>120</v>
      </c>
      <c r="K162" s="2">
        <v>272</v>
      </c>
      <c r="L162" s="2">
        <v>1205.75</v>
      </c>
      <c r="M162" s="2">
        <f t="shared" si="12"/>
        <v>120.575</v>
      </c>
      <c r="O162" s="2" t="str">
        <f t="shared" si="13"/>
        <v/>
      </c>
      <c r="P162" s="2" t="str">
        <f>IF(ISNUMBER(O162),SUMIFS(O$1:$O162,A$1:$A162,A162,C$1:$C162,C162,G$1:$G162,G162,E$1:$E162,E162),"")</f>
        <v/>
      </c>
      <c r="U162" t="str">
        <f t="shared" si="14"/>
        <v/>
      </c>
      <c r="V162">
        <v>18.432671546936035</v>
      </c>
      <c r="W162">
        <v>14.496593475341797</v>
      </c>
      <c r="X162">
        <v>79.749134063720703</v>
      </c>
      <c r="Y162">
        <v>23.804347991943359</v>
      </c>
      <c r="Z162">
        <v>91.860553741455078</v>
      </c>
      <c r="AA162">
        <v>30.832775115966797</v>
      </c>
      <c r="AB162">
        <v>4.9332440185546875E-2</v>
      </c>
      <c r="AC162" s="2">
        <f t="shared" si="15"/>
        <v>4.9332440185546875E-2</v>
      </c>
      <c r="AD162">
        <v>12.759861450195313</v>
      </c>
      <c r="AE162">
        <v>14.939834524357911</v>
      </c>
      <c r="AH162" s="2" t="str">
        <f t="shared" si="16"/>
        <v/>
      </c>
      <c r="AI162" s="2" t="str">
        <f>IF(ISNUMBER(AH162),SUMIFS($AH$1:AH162,$A$1:A162,A162,C$1:$C162,C162,$G$1:G162,G162,$E$1:E162,E162),"")</f>
        <v/>
      </c>
      <c r="AJ162">
        <f t="shared" si="17"/>
        <v>13</v>
      </c>
    </row>
    <row r="163" spans="1:36" x14ac:dyDescent="0.25">
      <c r="A163" s="14" t="s">
        <v>113</v>
      </c>
      <c r="B163" t="s">
        <v>98</v>
      </c>
      <c r="C163" t="s">
        <v>106</v>
      </c>
      <c r="D163" s="13">
        <v>42101</v>
      </c>
      <c r="E163">
        <v>1</v>
      </c>
      <c r="F163">
        <v>500</v>
      </c>
      <c r="G163" s="2" t="s">
        <v>89</v>
      </c>
      <c r="H163" s="2" t="s">
        <v>13</v>
      </c>
      <c r="I163">
        <v>6</v>
      </c>
      <c r="J163" s="2" t="s">
        <v>120</v>
      </c>
      <c r="K163" s="2">
        <v>389</v>
      </c>
      <c r="L163" s="2">
        <v>1147.5</v>
      </c>
      <c r="M163" s="2">
        <f t="shared" si="12"/>
        <v>114.75</v>
      </c>
      <c r="O163" s="2" t="str">
        <f t="shared" si="13"/>
        <v/>
      </c>
      <c r="P163" s="2" t="str">
        <f>IF(ISNUMBER(O163),SUMIFS(O$1:$O163,A$1:$A163,A163,C$1:$C163,C163,G$1:$G163,G163,E$1:$E163,E163),"")</f>
        <v/>
      </c>
      <c r="U163" t="str">
        <f t="shared" si="14"/>
        <v/>
      </c>
      <c r="V163">
        <v>17.758697509765625</v>
      </c>
      <c r="W163">
        <v>12.7532639503479</v>
      </c>
      <c r="X163">
        <v>79.880168914794922</v>
      </c>
      <c r="Y163">
        <v>24.461845397949219</v>
      </c>
      <c r="Z163">
        <v>91.048507690429688</v>
      </c>
      <c r="AA163">
        <v>30.357072830200195</v>
      </c>
      <c r="AB163">
        <v>4.8571316528320307E-2</v>
      </c>
      <c r="AC163" s="2">
        <f t="shared" si="15"/>
        <v>4.8571316528320307E-2</v>
      </c>
      <c r="AD163">
        <v>12.780827026367188</v>
      </c>
      <c r="AE163">
        <v>16.231924308131447</v>
      </c>
      <c r="AH163" s="2" t="str">
        <f t="shared" si="16"/>
        <v/>
      </c>
      <c r="AI163" s="2" t="str">
        <f>IF(ISNUMBER(AH163),SUMIFS($AH$1:AH163,$A$1:A163,A163,C$1:$C163,C163,$G$1:G163,G163,$E$1:E163,E163),"")</f>
        <v/>
      </c>
      <c r="AJ163">
        <f t="shared" si="17"/>
        <v>13</v>
      </c>
    </row>
    <row r="164" spans="1:36" x14ac:dyDescent="0.25">
      <c r="A164" s="14" t="s">
        <v>118</v>
      </c>
      <c r="B164" t="s">
        <v>98</v>
      </c>
      <c r="C164" t="s">
        <v>106</v>
      </c>
      <c r="D164" s="13">
        <v>42101</v>
      </c>
      <c r="E164">
        <v>2</v>
      </c>
      <c r="F164">
        <v>0</v>
      </c>
      <c r="G164" s="2" t="s">
        <v>89</v>
      </c>
      <c r="H164" s="2" t="s">
        <v>13</v>
      </c>
      <c r="I164">
        <v>6</v>
      </c>
      <c r="J164" s="2" t="s">
        <v>120</v>
      </c>
      <c r="K164" s="2">
        <v>0</v>
      </c>
      <c r="L164" s="2">
        <v>1094.75</v>
      </c>
      <c r="M164" s="2">
        <f t="shared" si="12"/>
        <v>109.47499999999999</v>
      </c>
      <c r="O164" s="2" t="str">
        <f t="shared" si="13"/>
        <v/>
      </c>
      <c r="P164" s="2" t="str">
        <f>IF(ISNUMBER(O164),SUMIFS(O$1:$O164,A$1:$A164,A164,C$1:$C164,C164,G$1:$G164,G164,E$1:$E164,E164),"")</f>
        <v/>
      </c>
      <c r="U164" t="str">
        <f t="shared" si="14"/>
        <v/>
      </c>
      <c r="V164">
        <v>18.788853645324707</v>
      </c>
      <c r="W164">
        <v>15.262781143188477</v>
      </c>
      <c r="X164">
        <v>81.515743255615234</v>
      </c>
      <c r="Y164">
        <v>22.391302108764648</v>
      </c>
      <c r="Z164">
        <v>91.014839172363281</v>
      </c>
      <c r="AA164">
        <v>29.80417537689209</v>
      </c>
      <c r="AB164">
        <v>4.7686680603027345E-2</v>
      </c>
      <c r="AC164" s="2">
        <f t="shared" si="15"/>
        <v>4.7686680603027345E-2</v>
      </c>
      <c r="AD164">
        <v>13.042518920898438</v>
      </c>
      <c r="AE164">
        <v>11.649575432228259</v>
      </c>
      <c r="AH164" s="2" t="str">
        <f t="shared" si="16"/>
        <v/>
      </c>
      <c r="AI164" s="2" t="str">
        <f>IF(ISNUMBER(AH164),SUMIFS($AH$1:AH164,$A$1:A164,A164,C$1:$C164,C164,$G$1:G164,G164,$E$1:E164,E164),"")</f>
        <v/>
      </c>
      <c r="AJ164">
        <f t="shared" si="17"/>
        <v>13</v>
      </c>
    </row>
    <row r="165" spans="1:36" x14ac:dyDescent="0.25">
      <c r="A165" s="14" t="s">
        <v>117</v>
      </c>
      <c r="B165" t="s">
        <v>98</v>
      </c>
      <c r="C165" t="s">
        <v>106</v>
      </c>
      <c r="D165" s="13">
        <v>42101</v>
      </c>
      <c r="E165">
        <v>2</v>
      </c>
      <c r="F165">
        <v>50</v>
      </c>
      <c r="G165" s="2" t="s">
        <v>89</v>
      </c>
      <c r="H165" s="2" t="s">
        <v>13</v>
      </c>
      <c r="I165">
        <v>6</v>
      </c>
      <c r="J165" s="2" t="s">
        <v>120</v>
      </c>
      <c r="K165" s="2">
        <v>45</v>
      </c>
      <c r="L165" s="2">
        <v>1178.25</v>
      </c>
      <c r="M165" s="2">
        <f t="shared" si="12"/>
        <v>117.825</v>
      </c>
      <c r="O165" s="2" t="str">
        <f t="shared" si="13"/>
        <v/>
      </c>
      <c r="P165" s="2" t="str">
        <f>IF(ISNUMBER(O165),SUMIFS(O$1:$O165,A$1:$A165,A165,C$1:$C165,C165,G$1:$G165,G165,E$1:$E165,E165),"")</f>
        <v/>
      </c>
      <c r="U165" t="str">
        <f t="shared" si="14"/>
        <v/>
      </c>
      <c r="V165">
        <v>17.177495956420898</v>
      </c>
      <c r="W165">
        <v>14.136144161224365</v>
      </c>
      <c r="X165">
        <v>82.612522125244141</v>
      </c>
      <c r="Y165">
        <v>23.208095550537109</v>
      </c>
      <c r="Z165">
        <v>91.611148834228516</v>
      </c>
      <c r="AA165">
        <v>30.382183074951172</v>
      </c>
      <c r="AB165">
        <v>4.8611492919921881E-2</v>
      </c>
      <c r="AC165" s="2">
        <f t="shared" si="15"/>
        <v>4.8611492919921881E-2</v>
      </c>
      <c r="AD165">
        <v>13.218003540039064</v>
      </c>
      <c r="AE165">
        <v>10.433234087751979</v>
      </c>
      <c r="AH165" s="2" t="str">
        <f t="shared" si="16"/>
        <v/>
      </c>
      <c r="AI165" s="2" t="str">
        <f>IF(ISNUMBER(AH165),SUMIFS($AH$1:AH165,$A$1:A165,A165,C$1:$C165,C165,$G$1:G165,G165,$E$1:E165,E165),"")</f>
        <v/>
      </c>
      <c r="AJ165">
        <f t="shared" si="17"/>
        <v>13</v>
      </c>
    </row>
    <row r="166" spans="1:36" x14ac:dyDescent="0.25">
      <c r="A166" s="14" t="s">
        <v>116</v>
      </c>
      <c r="B166" t="s">
        <v>98</v>
      </c>
      <c r="C166" t="s">
        <v>106</v>
      </c>
      <c r="D166" s="13">
        <v>42101</v>
      </c>
      <c r="E166">
        <v>2</v>
      </c>
      <c r="F166">
        <v>100</v>
      </c>
      <c r="G166" s="2" t="s">
        <v>89</v>
      </c>
      <c r="H166" s="2" t="s">
        <v>13</v>
      </c>
      <c r="I166">
        <v>6</v>
      </c>
      <c r="J166" s="2" t="s">
        <v>120</v>
      </c>
      <c r="K166" s="2">
        <v>78</v>
      </c>
      <c r="L166" s="2">
        <v>777.75</v>
      </c>
      <c r="M166" s="2">
        <f t="shared" si="12"/>
        <v>77.775000000000006</v>
      </c>
      <c r="O166" s="2" t="str">
        <f t="shared" si="13"/>
        <v/>
      </c>
      <c r="P166" s="2" t="str">
        <f>IF(ISNUMBER(O166),SUMIFS(O$1:$O166,A$1:$A166,A166,C$1:$C166,C166,G$1:$G166,G166,E$1:$E166,E166),"")</f>
        <v/>
      </c>
      <c r="U166" t="str">
        <f t="shared" si="14"/>
        <v/>
      </c>
      <c r="V166">
        <v>18.032729148864746</v>
      </c>
      <c r="W166">
        <v>18.001659393310547</v>
      </c>
      <c r="X166">
        <v>81.794750213623047</v>
      </c>
      <c r="Y166">
        <v>22.133768081665039</v>
      </c>
      <c r="Z166">
        <v>91.461021423339844</v>
      </c>
      <c r="AA166">
        <v>27.215511322021484</v>
      </c>
      <c r="AB166">
        <v>4.3544818115234377E-2</v>
      </c>
      <c r="AC166" s="2">
        <f t="shared" si="15"/>
        <v>4.3544818115234377E-2</v>
      </c>
      <c r="AD166">
        <v>13.087160034179687</v>
      </c>
      <c r="AE166">
        <v>16.318664170239156</v>
      </c>
      <c r="AH166" s="2" t="str">
        <f t="shared" si="16"/>
        <v/>
      </c>
      <c r="AI166" s="2" t="str">
        <f>IF(ISNUMBER(AH166),SUMIFS($AH$1:AH166,$A$1:A166,A166,C$1:$C166,C166,$G$1:G166,G166,$E$1:E166,E166),"")</f>
        <v/>
      </c>
      <c r="AJ166">
        <f t="shared" si="17"/>
        <v>13</v>
      </c>
    </row>
    <row r="167" spans="1:36" x14ac:dyDescent="0.25">
      <c r="A167" s="14" t="s">
        <v>115</v>
      </c>
      <c r="B167" t="s">
        <v>98</v>
      </c>
      <c r="C167" t="s">
        <v>106</v>
      </c>
      <c r="D167" s="13">
        <v>42101</v>
      </c>
      <c r="E167">
        <v>2</v>
      </c>
      <c r="F167">
        <v>200</v>
      </c>
      <c r="G167" s="2" t="s">
        <v>89</v>
      </c>
      <c r="H167" s="2" t="s">
        <v>13</v>
      </c>
      <c r="I167">
        <v>6</v>
      </c>
      <c r="J167" s="2" t="s">
        <v>120</v>
      </c>
      <c r="K167" s="2">
        <v>156</v>
      </c>
      <c r="L167" s="2">
        <v>1121</v>
      </c>
      <c r="M167" s="2">
        <f t="shared" si="12"/>
        <v>112.1</v>
      </c>
      <c r="O167" s="2" t="str">
        <f t="shared" si="13"/>
        <v/>
      </c>
      <c r="P167" s="2" t="str">
        <f>IF(ISNUMBER(O167),SUMIFS(O$1:$O167,A$1:$A167,A167,C$1:$C167,C167,G$1:$G167,G167,E$1:$E167,E167),"")</f>
        <v/>
      </c>
      <c r="U167" t="str">
        <f t="shared" si="14"/>
        <v/>
      </c>
      <c r="V167">
        <v>17.029018402099609</v>
      </c>
      <c r="W167">
        <v>14.819825172424316</v>
      </c>
      <c r="X167">
        <v>82.529827117919922</v>
      </c>
      <c r="Y167">
        <v>22.391234397888184</v>
      </c>
      <c r="Z167">
        <v>91.701793670654297</v>
      </c>
      <c r="AA167">
        <v>31.054556846618652</v>
      </c>
      <c r="AB167">
        <v>4.9687290954589847E-2</v>
      </c>
      <c r="AC167" s="2">
        <f t="shared" si="15"/>
        <v>4.9687290954589847E-2</v>
      </c>
      <c r="AD167">
        <v>13.204772338867187</v>
      </c>
      <c r="AE167">
        <v>11.08898343706246</v>
      </c>
      <c r="AH167" s="2" t="str">
        <f t="shared" si="16"/>
        <v/>
      </c>
      <c r="AI167" s="2" t="str">
        <f>IF(ISNUMBER(AH167),SUMIFS($AH$1:AH167,$A$1:A167,A167,C$1:$C167,C167,$G$1:G167,G167,$E$1:E167,E167),"")</f>
        <v/>
      </c>
      <c r="AJ167">
        <f t="shared" si="17"/>
        <v>13</v>
      </c>
    </row>
    <row r="168" spans="1:36" x14ac:dyDescent="0.25">
      <c r="A168" s="14" t="s">
        <v>114</v>
      </c>
      <c r="B168" t="s">
        <v>98</v>
      </c>
      <c r="C168" t="s">
        <v>106</v>
      </c>
      <c r="D168" s="13">
        <v>42101</v>
      </c>
      <c r="E168">
        <v>2</v>
      </c>
      <c r="F168">
        <v>350</v>
      </c>
      <c r="G168" s="2" t="s">
        <v>89</v>
      </c>
      <c r="H168" s="2" t="s">
        <v>13</v>
      </c>
      <c r="I168">
        <v>6</v>
      </c>
      <c r="J168" s="2" t="s">
        <v>120</v>
      </c>
      <c r="K168" s="2">
        <v>272</v>
      </c>
      <c r="L168" s="2">
        <v>948</v>
      </c>
      <c r="M168" s="2">
        <f t="shared" si="12"/>
        <v>94.8</v>
      </c>
      <c r="O168" s="2" t="str">
        <f t="shared" si="13"/>
        <v/>
      </c>
      <c r="P168" s="2" t="str">
        <f>IF(ISNUMBER(O168),SUMIFS(O$1:$O168,A$1:$A168,A168,C$1:$C168,C168,G$1:$G168,G168,E$1:$E168,E168),"")</f>
        <v/>
      </c>
      <c r="U168" t="str">
        <f t="shared" si="14"/>
        <v/>
      </c>
      <c r="V168">
        <v>17.61790943145752</v>
      </c>
      <c r="W168">
        <v>15.939520835876465</v>
      </c>
      <c r="X168">
        <v>82.410617828369141</v>
      </c>
      <c r="Y168">
        <v>21.933078765869141</v>
      </c>
      <c r="Z168">
        <v>91.141204833984375</v>
      </c>
      <c r="AA168">
        <v>30.558126449584961</v>
      </c>
      <c r="AB168">
        <v>4.8893002319335938E-2</v>
      </c>
      <c r="AC168" s="2">
        <f t="shared" si="15"/>
        <v>4.8893002319335938E-2</v>
      </c>
      <c r="AD168">
        <v>13.185698852539062</v>
      </c>
      <c r="AE168">
        <v>11.770342431628436</v>
      </c>
      <c r="AH168" s="2" t="str">
        <f t="shared" si="16"/>
        <v/>
      </c>
      <c r="AI168" s="2" t="str">
        <f>IF(ISNUMBER(AH168),SUMIFS($AH$1:AH168,$A$1:A168,A168,C$1:$C168,C168,$G$1:G168,G168,$E$1:E168,E168),"")</f>
        <v/>
      </c>
      <c r="AJ168">
        <f t="shared" si="17"/>
        <v>13</v>
      </c>
    </row>
    <row r="169" spans="1:36" x14ac:dyDescent="0.25">
      <c r="A169" s="14" t="s">
        <v>113</v>
      </c>
      <c r="B169" t="s">
        <v>98</v>
      </c>
      <c r="C169" t="s">
        <v>106</v>
      </c>
      <c r="D169" s="13">
        <v>42101</v>
      </c>
      <c r="E169">
        <v>2</v>
      </c>
      <c r="F169">
        <v>500</v>
      </c>
      <c r="G169" s="2" t="s">
        <v>89</v>
      </c>
      <c r="H169" s="2" t="s">
        <v>13</v>
      </c>
      <c r="I169">
        <v>6</v>
      </c>
      <c r="J169" s="2" t="s">
        <v>120</v>
      </c>
      <c r="K169" s="2">
        <v>389</v>
      </c>
      <c r="L169" s="2">
        <v>982</v>
      </c>
      <c r="M169" s="2">
        <f t="shared" si="12"/>
        <v>98.2</v>
      </c>
      <c r="O169" s="2" t="str">
        <f t="shared" si="13"/>
        <v/>
      </c>
      <c r="P169" s="2" t="str">
        <f>IF(ISNUMBER(O169),SUMIFS(O$1:$O169,A$1:$A169,A169,C$1:$C169,C169,G$1:$G169,G169,E$1:$E169,E169),"")</f>
        <v/>
      </c>
      <c r="U169" t="str">
        <f t="shared" si="14"/>
        <v/>
      </c>
      <c r="V169">
        <v>16.788028717041016</v>
      </c>
      <c r="W169">
        <v>15.91367769241333</v>
      </c>
      <c r="X169">
        <v>82.758464813232422</v>
      </c>
      <c r="Y169">
        <v>22.696353912353516</v>
      </c>
      <c r="Z169">
        <v>91.639934539794922</v>
      </c>
      <c r="AA169">
        <v>29.64240837097168</v>
      </c>
      <c r="AB169">
        <v>4.7427853393554688E-2</v>
      </c>
      <c r="AC169" s="2">
        <f t="shared" si="15"/>
        <v>4.7427853393554688E-2</v>
      </c>
      <c r="AD169">
        <v>13.241354370117188</v>
      </c>
      <c r="AE169">
        <v>11.601957856313255</v>
      </c>
      <c r="AH169" s="2" t="str">
        <f t="shared" si="16"/>
        <v/>
      </c>
      <c r="AI169" s="2" t="str">
        <f>IF(ISNUMBER(AH169),SUMIFS($AH$1:AH169,$A$1:A169,A169,C$1:$C169,C169,$G$1:G169,G169,$E$1:E169,E169),"")</f>
        <v/>
      </c>
      <c r="AJ169">
        <f t="shared" si="17"/>
        <v>13</v>
      </c>
    </row>
    <row r="170" spans="1:36" x14ac:dyDescent="0.25">
      <c r="A170" s="14" t="s">
        <v>118</v>
      </c>
      <c r="B170" t="s">
        <v>98</v>
      </c>
      <c r="C170" t="s">
        <v>106</v>
      </c>
      <c r="D170" s="13">
        <v>42101</v>
      </c>
      <c r="E170">
        <v>3</v>
      </c>
      <c r="F170">
        <v>0</v>
      </c>
      <c r="G170" s="2" t="s">
        <v>89</v>
      </c>
      <c r="H170" s="2" t="s">
        <v>13</v>
      </c>
      <c r="I170">
        <v>6</v>
      </c>
      <c r="J170" s="2" t="s">
        <v>120</v>
      </c>
      <c r="K170" s="2">
        <v>0</v>
      </c>
      <c r="L170" s="2">
        <v>1287.25</v>
      </c>
      <c r="M170" s="2">
        <f t="shared" si="12"/>
        <v>128.72499999999999</v>
      </c>
      <c r="O170" s="2" t="str">
        <f t="shared" si="13"/>
        <v/>
      </c>
      <c r="P170" s="2" t="str">
        <f>IF(ISNUMBER(O170),SUMIFS(O$1:$O170,A$1:$A170,A170,C$1:$C170,C170,G$1:$G170,G170,E$1:$E170,E170),"")</f>
        <v/>
      </c>
      <c r="U170" t="str">
        <f t="shared" si="14"/>
        <v/>
      </c>
      <c r="V170">
        <v>17.338878631591797</v>
      </c>
      <c r="W170">
        <v>17.203133583068848</v>
      </c>
      <c r="X170">
        <v>81.450592041015625</v>
      </c>
      <c r="Y170">
        <v>20.910070419311523</v>
      </c>
      <c r="Z170">
        <v>90.708293914794922</v>
      </c>
      <c r="AA170">
        <v>27.695216178894043</v>
      </c>
      <c r="AB170">
        <v>4.4312345886230474E-2</v>
      </c>
      <c r="AC170" s="2">
        <f t="shared" si="15"/>
        <v>4.4312345886230474E-2</v>
      </c>
      <c r="AD170">
        <v>13.0320947265625</v>
      </c>
      <c r="AE170">
        <v>14.535190225937743</v>
      </c>
      <c r="AH170" s="2" t="str">
        <f t="shared" si="16"/>
        <v/>
      </c>
      <c r="AI170" s="2" t="str">
        <f>IF(ISNUMBER(AH170),SUMIFS($AH$1:AH170,$A$1:A170,A170,C$1:$C170,C170,$G$1:G170,G170,$E$1:E170,E170),"")</f>
        <v/>
      </c>
      <c r="AJ170">
        <f t="shared" si="17"/>
        <v>13</v>
      </c>
    </row>
    <row r="171" spans="1:36" x14ac:dyDescent="0.25">
      <c r="A171" s="14" t="s">
        <v>117</v>
      </c>
      <c r="B171" t="s">
        <v>98</v>
      </c>
      <c r="C171" t="s">
        <v>106</v>
      </c>
      <c r="D171" s="13">
        <v>42101</v>
      </c>
      <c r="E171">
        <v>3</v>
      </c>
      <c r="F171">
        <v>50</v>
      </c>
      <c r="G171" s="2" t="s">
        <v>89</v>
      </c>
      <c r="H171" s="2" t="s">
        <v>13</v>
      </c>
      <c r="I171">
        <v>6</v>
      </c>
      <c r="J171" s="2" t="s">
        <v>120</v>
      </c>
      <c r="K171" s="2">
        <v>45</v>
      </c>
      <c r="L171" s="2">
        <v>928</v>
      </c>
      <c r="M171" s="2">
        <f t="shared" si="12"/>
        <v>92.8</v>
      </c>
      <c r="O171" s="2" t="str">
        <f t="shared" si="13"/>
        <v/>
      </c>
      <c r="P171" s="2" t="str">
        <f>IF(ISNUMBER(O171),SUMIFS(O$1:$O171,A$1:$A171,A171,C$1:$C171,C171,G$1:$G171,G171,E$1:$E171,E171),"")</f>
        <v/>
      </c>
      <c r="U171" t="str">
        <f t="shared" si="14"/>
        <v/>
      </c>
      <c r="V171">
        <v>18.807721138000488</v>
      </c>
      <c r="W171">
        <v>17.188510894775391</v>
      </c>
      <c r="X171">
        <v>80.949363708496094</v>
      </c>
      <c r="Y171">
        <v>24.381044387817383</v>
      </c>
      <c r="Z171">
        <v>91.973903656005859</v>
      </c>
      <c r="AA171">
        <v>25.47026252746582</v>
      </c>
      <c r="AB171">
        <v>4.075242004394531E-2</v>
      </c>
      <c r="AC171" s="2">
        <f t="shared" si="15"/>
        <v>4.075242004394531E-2</v>
      </c>
      <c r="AD171">
        <v>12.951898193359375</v>
      </c>
      <c r="AE171">
        <v>17.843442570891767</v>
      </c>
      <c r="AH171" s="2" t="str">
        <f t="shared" si="16"/>
        <v/>
      </c>
      <c r="AI171" s="2" t="str">
        <f>IF(ISNUMBER(AH171),SUMIFS($AH$1:AH171,$A$1:A171,A171,C$1:$C171,C171,$G$1:G171,G171,$E$1:E171,E171),"")</f>
        <v/>
      </c>
      <c r="AJ171">
        <f t="shared" si="17"/>
        <v>13</v>
      </c>
    </row>
    <row r="172" spans="1:36" x14ac:dyDescent="0.25">
      <c r="A172" s="14" t="s">
        <v>116</v>
      </c>
      <c r="B172" t="s">
        <v>98</v>
      </c>
      <c r="C172" t="s">
        <v>106</v>
      </c>
      <c r="D172" s="13">
        <v>42101</v>
      </c>
      <c r="E172">
        <v>3</v>
      </c>
      <c r="F172">
        <v>100</v>
      </c>
      <c r="G172" s="2" t="s">
        <v>89</v>
      </c>
      <c r="H172" s="2" t="s">
        <v>13</v>
      </c>
      <c r="I172">
        <v>6</v>
      </c>
      <c r="J172" s="2" t="s">
        <v>120</v>
      </c>
      <c r="K172" s="2">
        <v>78</v>
      </c>
      <c r="L172" s="2">
        <v>1272.25</v>
      </c>
      <c r="M172" s="2">
        <f t="shared" si="12"/>
        <v>127.22499999999999</v>
      </c>
      <c r="O172" s="2" t="str">
        <f t="shared" si="13"/>
        <v/>
      </c>
      <c r="P172" s="2" t="str">
        <f>IF(ISNUMBER(O172),SUMIFS(O$1:$O172,A$1:$A172,A172,C$1:$C172,C172,G$1:$G172,G172,E$1:$E172,E172),"")</f>
        <v/>
      </c>
      <c r="U172" t="str">
        <f t="shared" si="14"/>
        <v/>
      </c>
      <c r="V172">
        <v>17.100159645080566</v>
      </c>
      <c r="W172">
        <v>17.081151962280273</v>
      </c>
      <c r="X172">
        <v>82.248138427734375</v>
      </c>
      <c r="Y172">
        <v>21.999297142028809</v>
      </c>
      <c r="Z172">
        <v>91.455703735351563</v>
      </c>
      <c r="AA172">
        <v>28.26398754119873</v>
      </c>
      <c r="AB172">
        <v>4.5222380065917972E-2</v>
      </c>
      <c r="AC172" s="2">
        <f t="shared" si="15"/>
        <v>4.5222380065917972E-2</v>
      </c>
      <c r="AD172">
        <v>13.1597021484375</v>
      </c>
      <c r="AE172">
        <v>14.671244086191711</v>
      </c>
      <c r="AH172" s="2" t="str">
        <f t="shared" si="16"/>
        <v/>
      </c>
      <c r="AI172" s="2" t="str">
        <f>IF(ISNUMBER(AH172),SUMIFS($AH$1:AH172,$A$1:A172,A172,C$1:$C172,C172,$G$1:G172,G172,$E$1:E172,E172),"")</f>
        <v/>
      </c>
      <c r="AJ172">
        <f t="shared" si="17"/>
        <v>13</v>
      </c>
    </row>
    <row r="173" spans="1:36" x14ac:dyDescent="0.25">
      <c r="A173" s="14" t="s">
        <v>115</v>
      </c>
      <c r="B173" t="s">
        <v>98</v>
      </c>
      <c r="C173" t="s">
        <v>106</v>
      </c>
      <c r="D173" s="13">
        <v>42101</v>
      </c>
      <c r="E173">
        <v>3</v>
      </c>
      <c r="F173">
        <v>200</v>
      </c>
      <c r="G173" s="2" t="s">
        <v>89</v>
      </c>
      <c r="H173" s="2" t="s">
        <v>13</v>
      </c>
      <c r="I173">
        <v>6</v>
      </c>
      <c r="J173" s="2" t="s">
        <v>120</v>
      </c>
      <c r="K173" s="2">
        <v>156</v>
      </c>
      <c r="L173" s="2">
        <v>1459.75</v>
      </c>
      <c r="M173" s="2">
        <f t="shared" si="12"/>
        <v>145.97499999999999</v>
      </c>
      <c r="O173" s="2" t="str">
        <f t="shared" si="13"/>
        <v/>
      </c>
      <c r="P173" s="2" t="str">
        <f>IF(ISNUMBER(O173),SUMIFS(O$1:$O173,A$1:$A173,A173,C$1:$C173,C173,G$1:$G173,G173,E$1:$E173,E173),"")</f>
        <v/>
      </c>
      <c r="U173" t="str">
        <f t="shared" si="14"/>
        <v/>
      </c>
      <c r="V173">
        <v>17.385709762573242</v>
      </c>
      <c r="W173">
        <v>16.53239107131958</v>
      </c>
      <c r="X173">
        <v>82.588447570800781</v>
      </c>
      <c r="Y173">
        <v>21.025949478149414</v>
      </c>
      <c r="Z173">
        <v>90.845790863037109</v>
      </c>
      <c r="AA173">
        <v>29.19990062713623</v>
      </c>
      <c r="AB173">
        <v>4.6719841003417972E-2</v>
      </c>
      <c r="AC173" s="2">
        <f t="shared" si="15"/>
        <v>4.6719841003417972E-2</v>
      </c>
      <c r="AD173">
        <v>13.214151611328125</v>
      </c>
      <c r="AE173">
        <v>12.567936730589643</v>
      </c>
      <c r="AH173" s="2" t="str">
        <f t="shared" si="16"/>
        <v/>
      </c>
      <c r="AI173" s="2" t="str">
        <f>IF(ISNUMBER(AH173),SUMIFS($AH$1:AH173,$A$1:A173,A173,C$1:$C173,C173,$G$1:G173,G173,$E$1:E173,E173),"")</f>
        <v/>
      </c>
      <c r="AJ173">
        <f t="shared" si="17"/>
        <v>13</v>
      </c>
    </row>
    <row r="174" spans="1:36" x14ac:dyDescent="0.25">
      <c r="A174" s="14" t="s">
        <v>114</v>
      </c>
      <c r="B174" t="s">
        <v>98</v>
      </c>
      <c r="C174" t="s">
        <v>106</v>
      </c>
      <c r="D174" s="13">
        <v>42101</v>
      </c>
      <c r="E174">
        <v>3</v>
      </c>
      <c r="F174">
        <v>350</v>
      </c>
      <c r="G174" s="2" t="s">
        <v>89</v>
      </c>
      <c r="H174" s="2" t="s">
        <v>13</v>
      </c>
      <c r="I174">
        <v>6</v>
      </c>
      <c r="J174" s="2" t="s">
        <v>120</v>
      </c>
      <c r="K174" s="2">
        <v>272</v>
      </c>
      <c r="L174" s="2">
        <v>1347</v>
      </c>
      <c r="M174" s="2">
        <f t="shared" si="12"/>
        <v>134.69999999999999</v>
      </c>
      <c r="O174" s="2" t="str">
        <f t="shared" si="13"/>
        <v/>
      </c>
      <c r="P174" s="2" t="str">
        <f>IF(ISNUMBER(O174),SUMIFS(O$1:$O174,A$1:$A174,A174,C$1:$C174,C174,G$1:$G174,G174,E$1:$E174,E174),"")</f>
        <v/>
      </c>
      <c r="U174" t="str">
        <f t="shared" si="14"/>
        <v/>
      </c>
      <c r="V174">
        <v>17.175174713134766</v>
      </c>
      <c r="W174">
        <v>17.961477279663086</v>
      </c>
      <c r="X174">
        <v>82.646133422851563</v>
      </c>
      <c r="Y174">
        <v>23.242012023925781</v>
      </c>
      <c r="Z174">
        <v>91.209255218505859</v>
      </c>
      <c r="AA174">
        <v>29.010897636413574</v>
      </c>
      <c r="AB174">
        <v>4.6417436218261721E-2</v>
      </c>
      <c r="AC174" s="2">
        <f t="shared" si="15"/>
        <v>4.6417436218261721E-2</v>
      </c>
      <c r="AD174">
        <v>13.22338134765625</v>
      </c>
      <c r="AE174">
        <v>13.649212609340994</v>
      </c>
      <c r="AH174" s="2" t="str">
        <f t="shared" si="16"/>
        <v/>
      </c>
      <c r="AI174" s="2" t="str">
        <f>IF(ISNUMBER(AH174),SUMIFS($AH$1:AH174,$A$1:A174,A174,C$1:$C174,C174,$G$1:G174,G174,$E$1:E174,E174),"")</f>
        <v/>
      </c>
      <c r="AJ174">
        <f t="shared" si="17"/>
        <v>13</v>
      </c>
    </row>
    <row r="175" spans="1:36" x14ac:dyDescent="0.25">
      <c r="A175" s="14" t="s">
        <v>113</v>
      </c>
      <c r="B175" t="s">
        <v>98</v>
      </c>
      <c r="C175" t="s">
        <v>106</v>
      </c>
      <c r="D175" s="13">
        <v>42101</v>
      </c>
      <c r="E175">
        <v>3</v>
      </c>
      <c r="F175">
        <v>500</v>
      </c>
      <c r="G175" s="2" t="s">
        <v>89</v>
      </c>
      <c r="H175" s="2" t="s">
        <v>13</v>
      </c>
      <c r="I175">
        <v>6</v>
      </c>
      <c r="J175" s="2" t="s">
        <v>120</v>
      </c>
      <c r="K175" s="2">
        <v>389</v>
      </c>
      <c r="L175" s="2">
        <v>1339.75</v>
      </c>
      <c r="M175" s="2">
        <f t="shared" si="12"/>
        <v>133.97499999999999</v>
      </c>
      <c r="O175" s="2" t="str">
        <f t="shared" si="13"/>
        <v/>
      </c>
      <c r="P175" s="2" t="str">
        <f>IF(ISNUMBER(O175),SUMIFS(O$1:$O175,A$1:$A175,A175,C$1:$C175,C175,G$1:$G175,G175,E$1:$E175,E175),"")</f>
        <v/>
      </c>
      <c r="U175" t="str">
        <f t="shared" si="14"/>
        <v/>
      </c>
      <c r="V175">
        <v>17.018896102905273</v>
      </c>
      <c r="W175">
        <v>16.08133602142334</v>
      </c>
      <c r="X175">
        <v>82.240478515625</v>
      </c>
      <c r="Y175">
        <v>21.41838550567627</v>
      </c>
      <c r="Z175">
        <v>91.458583831787109</v>
      </c>
      <c r="AA175">
        <v>29.08625602722168</v>
      </c>
      <c r="AB175">
        <v>4.6538009643554687E-2</v>
      </c>
      <c r="AC175" s="2">
        <f t="shared" si="15"/>
        <v>4.6538009643554687E-2</v>
      </c>
      <c r="AD175">
        <v>13.158476562500001</v>
      </c>
      <c r="AE175">
        <v>13.067774210668626</v>
      </c>
      <c r="AH175" s="2" t="str">
        <f t="shared" si="16"/>
        <v/>
      </c>
      <c r="AI175" s="2" t="str">
        <f>IF(ISNUMBER(AH175),SUMIFS($AH$1:AH175,$A$1:A175,A175,C$1:$C175,C175,$G$1:G175,G175,$E$1:E175,E175),"")</f>
        <v/>
      </c>
      <c r="AJ175">
        <f t="shared" si="17"/>
        <v>13</v>
      </c>
    </row>
    <row r="176" spans="1:36" x14ac:dyDescent="0.25">
      <c r="A176" s="14" t="s">
        <v>118</v>
      </c>
      <c r="B176" t="s">
        <v>98</v>
      </c>
      <c r="C176" t="s">
        <v>106</v>
      </c>
      <c r="D176" s="13">
        <v>42110</v>
      </c>
      <c r="E176">
        <v>1</v>
      </c>
      <c r="F176">
        <v>0</v>
      </c>
      <c r="G176" s="2" t="s">
        <v>89</v>
      </c>
      <c r="H176" s="2" t="s">
        <v>13</v>
      </c>
      <c r="I176">
        <v>6</v>
      </c>
      <c r="J176" s="2" t="s">
        <v>77</v>
      </c>
      <c r="K176" s="2">
        <v>0</v>
      </c>
      <c r="L176" s="2"/>
      <c r="M176" s="2" t="str">
        <f t="shared" si="12"/>
        <v/>
      </c>
      <c r="N176">
        <v>1083.5035409351854</v>
      </c>
      <c r="O176" s="2">
        <f t="shared" si="13"/>
        <v>108.35035409351853</v>
      </c>
      <c r="P176" s="2">
        <f>IF(ISNUMBER(O176),SUMIFS(O$1:$O176,A$1:$A176,A176,C$1:$C176,C176,G$1:$G176,G176,E$1:$E176,E176),"")</f>
        <v>1087.2835551857977</v>
      </c>
      <c r="U176" t="str">
        <f t="shared" si="14"/>
        <v/>
      </c>
      <c r="V176">
        <v>20.44534969329834</v>
      </c>
      <c r="W176">
        <v>9.304377555847168</v>
      </c>
      <c r="X176">
        <v>75.209766387939453</v>
      </c>
      <c r="Y176">
        <v>24.620693206787109</v>
      </c>
      <c r="Z176">
        <v>89.898693084716797</v>
      </c>
      <c r="AA176">
        <v>30.774919509887695</v>
      </c>
      <c r="AB176">
        <v>4.9239871215820311E-2</v>
      </c>
      <c r="AC176" s="2">
        <f t="shared" si="15"/>
        <v>4.9239871215820311E-2</v>
      </c>
      <c r="AD176">
        <v>12.033562622070313</v>
      </c>
      <c r="AE176">
        <v>10.405598030322663</v>
      </c>
      <c r="AH176" s="2">
        <f t="shared" si="16"/>
        <v>5.335</v>
      </c>
      <c r="AI176" s="2">
        <f>IF(ISNUMBER(AH176),SUMIFS($AH$1:AH176,$A$1:A176,A176,C$1:$C176,C176,$G$1:G176,G176,$E$1:E176,E176),"")</f>
        <v>44.641999999999996</v>
      </c>
      <c r="AJ176">
        <f t="shared" si="17"/>
        <v>16</v>
      </c>
    </row>
    <row r="177" spans="1:36" x14ac:dyDescent="0.25">
      <c r="A177" s="14" t="s">
        <v>117</v>
      </c>
      <c r="B177" t="s">
        <v>98</v>
      </c>
      <c r="C177" t="s">
        <v>106</v>
      </c>
      <c r="D177" s="13">
        <v>42110</v>
      </c>
      <c r="E177">
        <v>1</v>
      </c>
      <c r="F177">
        <v>50</v>
      </c>
      <c r="G177" s="2" t="s">
        <v>89</v>
      </c>
      <c r="H177" s="2" t="s">
        <v>13</v>
      </c>
      <c r="I177">
        <v>6</v>
      </c>
      <c r="J177" s="2" t="s">
        <v>77</v>
      </c>
      <c r="K177" s="2">
        <v>45</v>
      </c>
      <c r="L177" s="2"/>
      <c r="M177" s="2" t="str">
        <f t="shared" si="12"/>
        <v/>
      </c>
      <c r="N177">
        <v>1104.1406787477415</v>
      </c>
      <c r="O177" s="2">
        <f t="shared" si="13"/>
        <v>110.41406787477415</v>
      </c>
      <c r="P177" s="2">
        <f>IF(ISNUMBER(O177),SUMIFS(O$1:$O177,A$1:$A177,A177,C$1:$C177,C177,G$1:$G177,G177,E$1:$E177,E177),"")</f>
        <v>1076.6947001632232</v>
      </c>
      <c r="U177" t="str">
        <f t="shared" si="14"/>
        <v/>
      </c>
      <c r="V177">
        <v>19.042477607727051</v>
      </c>
      <c r="W177">
        <v>10.764045238494873</v>
      </c>
      <c r="X177">
        <v>78.827686309814453</v>
      </c>
      <c r="Y177">
        <v>25.828546524047852</v>
      </c>
      <c r="Z177">
        <v>90.888465881347656</v>
      </c>
      <c r="AA177">
        <v>32.138273239135742</v>
      </c>
      <c r="AB177">
        <v>5.142123718261718E-2</v>
      </c>
      <c r="AC177" s="2">
        <f t="shared" si="15"/>
        <v>5.142123718261718E-2</v>
      </c>
      <c r="AD177">
        <v>12.612429809570314</v>
      </c>
      <c r="AE177">
        <v>11.645233721167585</v>
      </c>
      <c r="AH177" s="2">
        <f t="shared" si="16"/>
        <v>5.6779999999999999</v>
      </c>
      <c r="AI177" s="2">
        <f>IF(ISNUMBER(AH177),SUMIFS($AH$1:AH177,$A$1:A177,A177,C$1:$C177,C177,$G$1:G177,G177,$E$1:E177,E177),"")</f>
        <v>46.152999999999992</v>
      </c>
      <c r="AJ177">
        <f t="shared" si="17"/>
        <v>16</v>
      </c>
    </row>
    <row r="178" spans="1:36" x14ac:dyDescent="0.25">
      <c r="A178" s="14" t="s">
        <v>116</v>
      </c>
      <c r="B178" t="s">
        <v>98</v>
      </c>
      <c r="C178" t="s">
        <v>106</v>
      </c>
      <c r="D178" s="13">
        <v>42110</v>
      </c>
      <c r="E178">
        <v>1</v>
      </c>
      <c r="F178">
        <v>100</v>
      </c>
      <c r="G178" s="2" t="s">
        <v>89</v>
      </c>
      <c r="H178" s="2" t="s">
        <v>13</v>
      </c>
      <c r="I178">
        <v>6</v>
      </c>
      <c r="J178" s="2" t="s">
        <v>77</v>
      </c>
      <c r="K178" s="2">
        <v>78</v>
      </c>
      <c r="L178" s="2"/>
      <c r="M178" s="2" t="str">
        <f t="shared" si="12"/>
        <v/>
      </c>
      <c r="N178">
        <v>1266.9391006832188</v>
      </c>
      <c r="O178" s="2">
        <f t="shared" si="13"/>
        <v>126.69391006832188</v>
      </c>
      <c r="P178" s="2">
        <f>IF(ISNUMBER(O178),SUMIFS(O$1:$O178,A$1:$A178,A178,C$1:$C178,C178,G$1:$G178,G178,E$1:$E178,E178),"")</f>
        <v>1335.5136972351718</v>
      </c>
      <c r="U178" t="str">
        <f t="shared" si="14"/>
        <v/>
      </c>
      <c r="V178">
        <v>19.318915367126465</v>
      </c>
      <c r="W178">
        <v>10.728609561920166</v>
      </c>
      <c r="X178">
        <v>78.514328002929688</v>
      </c>
      <c r="Y178">
        <v>25.035749435424805</v>
      </c>
      <c r="Z178">
        <v>90.8624267578125</v>
      </c>
      <c r="AA178">
        <v>31.20197582244873</v>
      </c>
      <c r="AB178">
        <v>4.9923161315917966E-2</v>
      </c>
      <c r="AC178" s="2">
        <f t="shared" si="15"/>
        <v>4.9923161315917966E-2</v>
      </c>
      <c r="AD178">
        <v>12.56229248046875</v>
      </c>
      <c r="AE178">
        <v>12.368362088281422</v>
      </c>
      <c r="AH178" s="2">
        <f t="shared" si="16"/>
        <v>6.3250000000000002</v>
      </c>
      <c r="AI178" s="2">
        <f>IF(ISNUMBER(AH178),SUMIFS($AH$1:AH178,$A$1:A178,A178,C$1:$C178,C178,$G$1:G178,G178,$E$1:E178,E178),"")</f>
        <v>56.552000000000007</v>
      </c>
      <c r="AJ178">
        <f t="shared" si="17"/>
        <v>16</v>
      </c>
    </row>
    <row r="179" spans="1:36" x14ac:dyDescent="0.25">
      <c r="A179" s="14" t="s">
        <v>115</v>
      </c>
      <c r="B179" t="s">
        <v>98</v>
      </c>
      <c r="C179" t="s">
        <v>106</v>
      </c>
      <c r="D179" s="13">
        <v>42110</v>
      </c>
      <c r="E179">
        <v>1</v>
      </c>
      <c r="F179">
        <v>200</v>
      </c>
      <c r="G179" s="2" t="s">
        <v>89</v>
      </c>
      <c r="H179" s="2" t="s">
        <v>13</v>
      </c>
      <c r="I179">
        <v>6</v>
      </c>
      <c r="J179" s="2" t="s">
        <v>77</v>
      </c>
      <c r="K179" s="2">
        <v>156</v>
      </c>
      <c r="L179" s="2"/>
      <c r="M179" s="2" t="str">
        <f t="shared" si="12"/>
        <v/>
      </c>
      <c r="N179">
        <v>1001.1477655596283</v>
      </c>
      <c r="O179" s="2">
        <f t="shared" si="13"/>
        <v>100.11477655596283</v>
      </c>
      <c r="P179" s="2">
        <f>IF(ISNUMBER(O179),SUMIFS(O$1:$O179,A$1:$A179,A179,C$1:$C179,C179,G$1:$G179,G179,E$1:$E179,E179),"")</f>
        <v>1114.8763532032795</v>
      </c>
      <c r="U179" t="str">
        <f t="shared" si="14"/>
        <v/>
      </c>
      <c r="V179">
        <v>18.257663726806641</v>
      </c>
      <c r="W179">
        <v>10.500724315643311</v>
      </c>
      <c r="X179">
        <v>79.110157012939453</v>
      </c>
      <c r="Y179">
        <v>24.594675064086914</v>
      </c>
      <c r="Z179">
        <v>89.99786376953125</v>
      </c>
      <c r="AA179">
        <v>31.339259147644043</v>
      </c>
      <c r="AB179">
        <v>5.0142814636230472E-2</v>
      </c>
      <c r="AC179" s="2">
        <f t="shared" si="15"/>
        <v>5.0142814636230472E-2</v>
      </c>
      <c r="AD179">
        <v>12.657625122070312</v>
      </c>
      <c r="AE179">
        <v>11.262912362545819</v>
      </c>
      <c r="AH179" s="2">
        <f t="shared" si="16"/>
        <v>5.0199999999999996</v>
      </c>
      <c r="AI179" s="2">
        <f>IF(ISNUMBER(AH179),SUMIFS($AH$1:AH179,$A$1:A179,A179,C$1:$C179,C179,$G$1:G179,G179,$E$1:E179,E179),"")</f>
        <v>47.338999999999999</v>
      </c>
      <c r="AJ179">
        <f t="shared" si="17"/>
        <v>16</v>
      </c>
    </row>
    <row r="180" spans="1:36" x14ac:dyDescent="0.25">
      <c r="A180" s="14" t="s">
        <v>114</v>
      </c>
      <c r="B180" t="s">
        <v>98</v>
      </c>
      <c r="C180" t="s">
        <v>106</v>
      </c>
      <c r="D180" s="13">
        <v>42110</v>
      </c>
      <c r="E180">
        <v>1</v>
      </c>
      <c r="F180">
        <v>350</v>
      </c>
      <c r="G180" s="2" t="s">
        <v>89</v>
      </c>
      <c r="H180" s="2" t="s">
        <v>13</v>
      </c>
      <c r="I180">
        <v>6</v>
      </c>
      <c r="J180" s="2" t="s">
        <v>77</v>
      </c>
      <c r="K180" s="2">
        <v>272</v>
      </c>
      <c r="L180" s="2"/>
      <c r="M180" s="2" t="str">
        <f t="shared" si="12"/>
        <v/>
      </c>
      <c r="N180">
        <v>1194.5114213856853</v>
      </c>
      <c r="O180" s="2">
        <f t="shared" si="13"/>
        <v>119.45114213856853</v>
      </c>
      <c r="P180" s="2">
        <f>IF(ISNUMBER(O180),SUMIFS(O$1:$O180,A$1:$A180,A180,C$1:$C180,C180,G$1:$G180,G180,E$1:$E180,E180),"")</f>
        <v>1287.6485217719214</v>
      </c>
      <c r="U180" t="str">
        <f t="shared" si="14"/>
        <v/>
      </c>
      <c r="V180">
        <v>17.909807205200195</v>
      </c>
      <c r="W180">
        <v>12.082251071929932</v>
      </c>
      <c r="X180">
        <v>79.747611999511719</v>
      </c>
      <c r="Y180">
        <v>21.79332160949707</v>
      </c>
      <c r="Z180">
        <v>90.893653869628906</v>
      </c>
      <c r="AA180">
        <v>31.826083183288574</v>
      </c>
      <c r="AB180">
        <v>5.0921733093261715E-2</v>
      </c>
      <c r="AC180" s="2">
        <f t="shared" si="15"/>
        <v>5.0921733093261715E-2</v>
      </c>
      <c r="AD180">
        <v>12.759617919921876</v>
      </c>
      <c r="AE180">
        <v>12.377338741331938</v>
      </c>
      <c r="AH180" s="2">
        <f t="shared" si="16"/>
        <v>6.0830000000000002</v>
      </c>
      <c r="AI180" s="2">
        <f>IF(ISNUMBER(AH180),SUMIFS($AH$1:AH180,$A$1:A180,A180,C$1:$C180,C180,$G$1:G180,G180,$E$1:E180,E180),"")</f>
        <v>54.525000000000006</v>
      </c>
      <c r="AJ180">
        <f t="shared" si="17"/>
        <v>16</v>
      </c>
    </row>
    <row r="181" spans="1:36" x14ac:dyDescent="0.25">
      <c r="A181" s="14" t="s">
        <v>113</v>
      </c>
      <c r="B181" t="s">
        <v>98</v>
      </c>
      <c r="C181" t="s">
        <v>106</v>
      </c>
      <c r="D181" s="13">
        <v>42110</v>
      </c>
      <c r="E181">
        <v>1</v>
      </c>
      <c r="F181">
        <v>500</v>
      </c>
      <c r="G181" s="2" t="s">
        <v>89</v>
      </c>
      <c r="H181" s="2" t="s">
        <v>13</v>
      </c>
      <c r="I181">
        <v>6</v>
      </c>
      <c r="J181" s="2" t="s">
        <v>77</v>
      </c>
      <c r="K181" s="2">
        <v>389</v>
      </c>
      <c r="L181" s="2"/>
      <c r="M181" s="2" t="str">
        <f t="shared" si="12"/>
        <v/>
      </c>
      <c r="N181">
        <v>810.0349152980732</v>
      </c>
      <c r="O181" s="2">
        <f t="shared" si="13"/>
        <v>81.00349152980732</v>
      </c>
      <c r="P181" s="2">
        <f>IF(ISNUMBER(O181),SUMIFS(O$1:$O181,A$1:$A181,A181,C$1:$C181,C181,G$1:$G181,G181,E$1:$E181,E181),"")</f>
        <v>954.85512999323146</v>
      </c>
      <c r="U181" t="str">
        <f t="shared" si="14"/>
        <v/>
      </c>
      <c r="V181">
        <v>19.359761238098145</v>
      </c>
      <c r="W181">
        <v>8.6443905830383301</v>
      </c>
      <c r="X181">
        <v>76.581592559814453</v>
      </c>
      <c r="Y181">
        <v>25.885168075561523</v>
      </c>
      <c r="Z181">
        <v>90.600120544433594</v>
      </c>
      <c r="AA181">
        <v>32.437355995178223</v>
      </c>
      <c r="AB181">
        <v>5.1899769592285157E-2</v>
      </c>
      <c r="AC181" s="2">
        <f t="shared" si="15"/>
        <v>5.1899769592285157E-2</v>
      </c>
      <c r="AD181">
        <v>12.253054809570314</v>
      </c>
      <c r="AE181">
        <v>11.137980085348508</v>
      </c>
      <c r="AH181" s="2">
        <f t="shared" si="16"/>
        <v>4.2039999999999997</v>
      </c>
      <c r="AI181" s="2">
        <f>IF(ISNUMBER(AH181),SUMIFS($AH$1:AH181,$A$1:A181,A181,C$1:$C181,C181,$G$1:G181,G181,$E$1:E181,E181),"")</f>
        <v>38.15</v>
      </c>
      <c r="AJ181">
        <f t="shared" si="17"/>
        <v>16</v>
      </c>
    </row>
    <row r="182" spans="1:36" x14ac:dyDescent="0.25">
      <c r="A182" s="14" t="s">
        <v>118</v>
      </c>
      <c r="B182" t="s">
        <v>98</v>
      </c>
      <c r="C182" t="s">
        <v>106</v>
      </c>
      <c r="D182" s="13">
        <v>42110</v>
      </c>
      <c r="E182">
        <v>2</v>
      </c>
      <c r="F182">
        <v>0</v>
      </c>
      <c r="G182" s="2" t="s">
        <v>89</v>
      </c>
      <c r="H182" s="2" t="s">
        <v>13</v>
      </c>
      <c r="I182">
        <v>6</v>
      </c>
      <c r="J182" s="2" t="s">
        <v>77</v>
      </c>
      <c r="K182" s="2">
        <v>0</v>
      </c>
      <c r="L182" s="2"/>
      <c r="M182" s="2" t="str">
        <f t="shared" si="12"/>
        <v/>
      </c>
      <c r="N182">
        <v>905.03535294347432</v>
      </c>
      <c r="O182" s="2">
        <f t="shared" si="13"/>
        <v>90.503535294347429</v>
      </c>
      <c r="P182" s="2">
        <f>IF(ISNUMBER(O182),SUMIFS(O$1:$O182,A$1:$A182,A182,C$1:$C182,C182,G$1:$G182,G182,E$1:$E182,E182),"")</f>
        <v>1198.4174852900394</v>
      </c>
      <c r="U182" t="str">
        <f t="shared" si="14"/>
        <v/>
      </c>
      <c r="V182">
        <v>18.416350364685059</v>
      </c>
      <c r="W182">
        <v>12.073822498321533</v>
      </c>
      <c r="X182">
        <v>79.579910278320313</v>
      </c>
      <c r="Y182">
        <v>25.903329849243164</v>
      </c>
      <c r="Z182">
        <v>90.704383850097656</v>
      </c>
      <c r="AA182">
        <v>31.498379707336426</v>
      </c>
      <c r="AB182">
        <v>5.0397407531738284E-2</v>
      </c>
      <c r="AC182" s="2">
        <f t="shared" si="15"/>
        <v>5.0397407531738284E-2</v>
      </c>
      <c r="AD182">
        <v>12.73278564453125</v>
      </c>
      <c r="AE182">
        <v>11.8785890073831</v>
      </c>
      <c r="AH182" s="2">
        <f t="shared" si="16"/>
        <v>4.5609999999999999</v>
      </c>
      <c r="AI182" s="2">
        <f>IF(ISNUMBER(AH182),SUMIFS($AH$1:AH182,$A$1:A182,A182,C$1:$C182,C182,$G$1:G182,G182,$E$1:E182,E182),"")</f>
        <v>48.948</v>
      </c>
      <c r="AJ182">
        <f t="shared" si="17"/>
        <v>16</v>
      </c>
    </row>
    <row r="183" spans="1:36" x14ac:dyDescent="0.25">
      <c r="A183" s="14" t="s">
        <v>117</v>
      </c>
      <c r="B183" t="s">
        <v>98</v>
      </c>
      <c r="C183" t="s">
        <v>106</v>
      </c>
      <c r="D183" s="13">
        <v>42110</v>
      </c>
      <c r="E183">
        <v>2</v>
      </c>
      <c r="F183">
        <v>50</v>
      </c>
      <c r="G183" s="2" t="s">
        <v>89</v>
      </c>
      <c r="H183" s="2" t="s">
        <v>13</v>
      </c>
      <c r="I183">
        <v>6</v>
      </c>
      <c r="J183" s="2" t="s">
        <v>77</v>
      </c>
      <c r="K183" s="2">
        <v>45</v>
      </c>
      <c r="L183" s="2"/>
      <c r="M183" s="2" t="str">
        <f t="shared" si="12"/>
        <v/>
      </c>
      <c r="N183">
        <v>1106.3963539211065</v>
      </c>
      <c r="O183" s="2">
        <f t="shared" si="13"/>
        <v>110.63963539211065</v>
      </c>
      <c r="P183" s="2">
        <f>IF(ISNUMBER(O183),SUMIFS(O$1:$O183,A$1:$A183,A183,C$1:$C183,C183,G$1:$G183,G183,E$1:$E183,E183),"")</f>
        <v>1225.8861790069705</v>
      </c>
      <c r="U183" t="str">
        <f t="shared" si="14"/>
        <v/>
      </c>
      <c r="V183">
        <v>18.31254768371582</v>
      </c>
      <c r="W183">
        <v>12.390317916870117</v>
      </c>
      <c r="X183">
        <v>80.904781341552734</v>
      </c>
      <c r="Y183">
        <v>23.199977874755859</v>
      </c>
      <c r="Z183">
        <v>90.280879974365234</v>
      </c>
      <c r="AA183">
        <v>30.820584297180176</v>
      </c>
      <c r="AB183">
        <v>4.9312934875488282E-2</v>
      </c>
      <c r="AC183" s="2">
        <f t="shared" si="15"/>
        <v>4.9312934875488282E-2</v>
      </c>
      <c r="AD183">
        <v>12.944765014648437</v>
      </c>
      <c r="AE183">
        <v>11.881188118811881</v>
      </c>
      <c r="AH183" s="2">
        <f t="shared" si="16"/>
        <v>5.4560000000000004</v>
      </c>
      <c r="AI183" s="2">
        <f>IF(ISNUMBER(AH183),SUMIFS($AH$1:AH183,$A$1:A183,A183,C$1:$C183,C183,$G$1:G183,G183,$E$1:E183,E183),"")</f>
        <v>50.981999999999999</v>
      </c>
      <c r="AJ183">
        <f t="shared" si="17"/>
        <v>16</v>
      </c>
    </row>
    <row r="184" spans="1:36" x14ac:dyDescent="0.25">
      <c r="A184" s="14" t="s">
        <v>116</v>
      </c>
      <c r="B184" t="s">
        <v>98</v>
      </c>
      <c r="C184" t="s">
        <v>106</v>
      </c>
      <c r="D184" s="13">
        <v>42110</v>
      </c>
      <c r="E184">
        <v>2</v>
      </c>
      <c r="F184">
        <v>100</v>
      </c>
      <c r="G184" s="2" t="s">
        <v>89</v>
      </c>
      <c r="H184" s="2" t="s">
        <v>13</v>
      </c>
      <c r="I184">
        <v>6</v>
      </c>
      <c r="J184" s="2" t="s">
        <v>77</v>
      </c>
      <c r="K184" s="2">
        <v>78</v>
      </c>
      <c r="L184" s="2"/>
      <c r="M184" s="2" t="str">
        <f t="shared" si="12"/>
        <v/>
      </c>
      <c r="N184">
        <v>958.55139459407678</v>
      </c>
      <c r="O184" s="2">
        <f t="shared" si="13"/>
        <v>95.855139459407681</v>
      </c>
      <c r="P184" s="2">
        <f>IF(ISNUMBER(O184),SUMIFS(O$1:$O184,A$1:$A184,A184,C$1:$C184,C184,G$1:$G184,G184,E$1:$E184,E184),"")</f>
        <v>1176.0184096869891</v>
      </c>
      <c r="U184" t="str">
        <f t="shared" si="14"/>
        <v/>
      </c>
      <c r="V184">
        <v>18.812820434570313</v>
      </c>
      <c r="W184">
        <v>11.642880916595459</v>
      </c>
      <c r="X184">
        <v>78.657314300537109</v>
      </c>
      <c r="Y184">
        <v>25.284965515136719</v>
      </c>
      <c r="Z184">
        <v>90.140705108642578</v>
      </c>
      <c r="AA184">
        <v>29.357731819152832</v>
      </c>
      <c r="AB184">
        <v>4.6972370910644531E-2</v>
      </c>
      <c r="AC184" s="2">
        <f t="shared" si="15"/>
        <v>4.6972370910644531E-2</v>
      </c>
      <c r="AD184">
        <v>12.585170288085937</v>
      </c>
      <c r="AE184">
        <v>13.63456725069161</v>
      </c>
      <c r="AH184" s="2">
        <f t="shared" si="16"/>
        <v>4.5030000000000001</v>
      </c>
      <c r="AI184" s="2">
        <f>IF(ISNUMBER(AH184),SUMIFS($AH$1:AH184,$A$1:A184,A184,C$1:$C184,C184,$G$1:G184,G184,$E$1:E184,E184),"")</f>
        <v>45.863000000000007</v>
      </c>
      <c r="AJ184">
        <f t="shared" si="17"/>
        <v>16</v>
      </c>
    </row>
    <row r="185" spans="1:36" x14ac:dyDescent="0.25">
      <c r="A185" s="14" t="s">
        <v>115</v>
      </c>
      <c r="B185" t="s">
        <v>98</v>
      </c>
      <c r="C185" t="s">
        <v>106</v>
      </c>
      <c r="D185" s="13">
        <v>42110</v>
      </c>
      <c r="E185">
        <v>2</v>
      </c>
      <c r="F185">
        <v>200</v>
      </c>
      <c r="G185" s="2" t="s">
        <v>89</v>
      </c>
      <c r="H185" s="2" t="s">
        <v>13</v>
      </c>
      <c r="I185">
        <v>6</v>
      </c>
      <c r="J185" s="2" t="s">
        <v>77</v>
      </c>
      <c r="K185" s="2">
        <v>156</v>
      </c>
      <c r="L185" s="2"/>
      <c r="M185" s="2" t="str">
        <f t="shared" si="12"/>
        <v/>
      </c>
      <c r="N185">
        <v>1009.5664432418519</v>
      </c>
      <c r="O185" s="2">
        <f t="shared" si="13"/>
        <v>100.95664432418519</v>
      </c>
      <c r="P185" s="2">
        <f>IF(ISNUMBER(O185),SUMIFS(O$1:$O185,A$1:$A185,A185,C$1:$C185,C185,G$1:$G185,G185,E$1:$E185,E185),"")</f>
        <v>1248.6250380810027</v>
      </c>
      <c r="U185" t="str">
        <f t="shared" si="14"/>
        <v/>
      </c>
      <c r="V185">
        <v>19.238147735595703</v>
      </c>
      <c r="W185">
        <v>12.683769226074219</v>
      </c>
      <c r="X185">
        <v>79.373859405517578</v>
      </c>
      <c r="Y185">
        <v>26.811281204223633</v>
      </c>
      <c r="Z185">
        <v>90.988960266113281</v>
      </c>
      <c r="AA185">
        <v>30.451676368713379</v>
      </c>
      <c r="AB185">
        <v>4.8722682189941399E-2</v>
      </c>
      <c r="AC185" s="2">
        <f t="shared" si="15"/>
        <v>4.8722682189941399E-2</v>
      </c>
      <c r="AD185">
        <v>12.699817504882812</v>
      </c>
      <c r="AE185">
        <v>11.250475104522994</v>
      </c>
      <c r="AH185" s="2">
        <f t="shared" si="16"/>
        <v>4.9189999999999996</v>
      </c>
      <c r="AI185" s="2">
        <f>IF(ISNUMBER(AH185),SUMIFS($AH$1:AH185,$A$1:A185,A185,C$1:$C185,C185,$G$1:G185,G185,$E$1:E185,E185),"")</f>
        <v>50.494</v>
      </c>
      <c r="AJ185">
        <f t="shared" si="17"/>
        <v>16</v>
      </c>
    </row>
    <row r="186" spans="1:36" x14ac:dyDescent="0.25">
      <c r="A186" s="14" t="s">
        <v>114</v>
      </c>
      <c r="B186" t="s">
        <v>98</v>
      </c>
      <c r="C186" t="s">
        <v>106</v>
      </c>
      <c r="D186" s="13">
        <v>42110</v>
      </c>
      <c r="E186">
        <v>2</v>
      </c>
      <c r="F186">
        <v>350</v>
      </c>
      <c r="G186" s="2" t="s">
        <v>89</v>
      </c>
      <c r="H186" s="2" t="s">
        <v>13</v>
      </c>
      <c r="I186">
        <v>6</v>
      </c>
      <c r="J186" s="2" t="s">
        <v>77</v>
      </c>
      <c r="K186" s="2">
        <v>272</v>
      </c>
      <c r="L186" s="2"/>
      <c r="M186" s="2" t="str">
        <f t="shared" si="12"/>
        <v/>
      </c>
      <c r="N186">
        <v>910.23801810973828</v>
      </c>
      <c r="O186" s="2">
        <f t="shared" si="13"/>
        <v>91.023801810973822</v>
      </c>
      <c r="P186" s="2">
        <f>IF(ISNUMBER(O186),SUMIFS(O$1:$O186,A$1:$A186,A186,C$1:$C186,C186,G$1:$G186,G186,E$1:$E186,E186),"")</f>
        <v>1265.8413385361473</v>
      </c>
      <c r="U186" t="str">
        <f t="shared" si="14"/>
        <v/>
      </c>
      <c r="V186">
        <v>17.427290916442871</v>
      </c>
      <c r="W186">
        <v>13.672369003295898</v>
      </c>
      <c r="X186">
        <v>82.349159240722656</v>
      </c>
      <c r="Y186">
        <v>24.610170364379883</v>
      </c>
      <c r="Z186">
        <v>92.303096771240234</v>
      </c>
      <c r="AA186">
        <v>32.29059886932373</v>
      </c>
      <c r="AB186">
        <v>5.1664958190917966E-2</v>
      </c>
      <c r="AC186" s="2">
        <f t="shared" si="15"/>
        <v>5.1664958190917966E-2</v>
      </c>
      <c r="AD186">
        <v>13.175865478515625</v>
      </c>
      <c r="AE186">
        <v>11.687159335784003</v>
      </c>
      <c r="AH186" s="2">
        <f t="shared" si="16"/>
        <v>4.7030000000000003</v>
      </c>
      <c r="AI186" s="2">
        <f>IF(ISNUMBER(AH186),SUMIFS($AH$1:AH186,$A$1:A186,A186,C$1:$C186,C186,$G$1:G186,G186,$E$1:E186,E186),"")</f>
        <v>52.952999999999996</v>
      </c>
      <c r="AJ186">
        <f t="shared" si="17"/>
        <v>16</v>
      </c>
    </row>
    <row r="187" spans="1:36" x14ac:dyDescent="0.25">
      <c r="A187" s="14" t="s">
        <v>113</v>
      </c>
      <c r="B187" t="s">
        <v>98</v>
      </c>
      <c r="C187" t="s">
        <v>106</v>
      </c>
      <c r="D187" s="13">
        <v>42110</v>
      </c>
      <c r="E187">
        <v>2</v>
      </c>
      <c r="F187">
        <v>500</v>
      </c>
      <c r="G187" s="2" t="s">
        <v>89</v>
      </c>
      <c r="H187" s="2" t="s">
        <v>13</v>
      </c>
      <c r="I187">
        <v>6</v>
      </c>
      <c r="J187" s="2" t="s">
        <v>77</v>
      </c>
      <c r="K187" s="2">
        <v>389</v>
      </c>
      <c r="L187" s="2"/>
      <c r="M187" s="2" t="str">
        <f t="shared" si="12"/>
        <v/>
      </c>
      <c r="N187">
        <v>1203.296445810153</v>
      </c>
      <c r="O187" s="2">
        <f t="shared" si="13"/>
        <v>120.3296445810153</v>
      </c>
      <c r="P187" s="2">
        <f>IF(ISNUMBER(O187),SUMIFS(O$1:$O187,A$1:$A187,A187,C$1:$C187,C187,G$1:$G187,G187,E$1:$E187,E187),"")</f>
        <v>1379.3794843946205</v>
      </c>
      <c r="U187" t="str">
        <f t="shared" si="14"/>
        <v/>
      </c>
      <c r="V187">
        <v>18.117456436157227</v>
      </c>
      <c r="W187">
        <v>13.385537147521973</v>
      </c>
      <c r="X187">
        <v>79.98974609375</v>
      </c>
      <c r="Y187">
        <v>25.542837142944336</v>
      </c>
      <c r="Z187">
        <v>90.773239135742188</v>
      </c>
      <c r="AA187">
        <v>30.260237693786621</v>
      </c>
      <c r="AB187">
        <v>4.8416380310058599E-2</v>
      </c>
      <c r="AC187" s="2">
        <f t="shared" si="15"/>
        <v>4.8416380310058599E-2</v>
      </c>
      <c r="AD187">
        <v>12.798359375</v>
      </c>
      <c r="AE187">
        <v>11.018557570645296</v>
      </c>
      <c r="AH187" s="2">
        <f t="shared" si="16"/>
        <v>5.8259999999999996</v>
      </c>
      <c r="AI187" s="2">
        <f>IF(ISNUMBER(AH187),SUMIFS($AH$1:AH187,$A$1:A187,A187,C$1:$C187,C187,$G$1:G187,G187,$E$1:E187,E187),"")</f>
        <v>57.885000000000005</v>
      </c>
      <c r="AJ187">
        <f t="shared" si="17"/>
        <v>16</v>
      </c>
    </row>
    <row r="188" spans="1:36" x14ac:dyDescent="0.25">
      <c r="A188" s="14" t="s">
        <v>118</v>
      </c>
      <c r="B188" t="s">
        <v>98</v>
      </c>
      <c r="C188" t="s">
        <v>106</v>
      </c>
      <c r="D188" s="13">
        <v>42110</v>
      </c>
      <c r="E188">
        <v>3</v>
      </c>
      <c r="F188">
        <v>0</v>
      </c>
      <c r="G188" s="2" t="s">
        <v>89</v>
      </c>
      <c r="H188" s="2" t="s">
        <v>13</v>
      </c>
      <c r="I188">
        <v>6</v>
      </c>
      <c r="J188" s="2" t="s">
        <v>77</v>
      </c>
      <c r="K188" s="2">
        <v>0</v>
      </c>
      <c r="L188" s="2"/>
      <c r="M188" s="2" t="str">
        <f t="shared" si="12"/>
        <v/>
      </c>
      <c r="N188">
        <v>1163.9317997141618</v>
      </c>
      <c r="O188" s="2">
        <f t="shared" si="13"/>
        <v>116.39317997141617</v>
      </c>
      <c r="P188" s="2">
        <f>IF(ISNUMBER(O188),SUMIFS(O$1:$O188,A$1:$A188,A188,C$1:$C188,C188,G$1:$G188,G188,E$1:$E188,E188),"")</f>
        <v>1196.3505976946267</v>
      </c>
      <c r="U188" t="str">
        <f t="shared" si="14"/>
        <v/>
      </c>
      <c r="V188">
        <v>18.13499641418457</v>
      </c>
      <c r="W188">
        <v>13.318078994750977</v>
      </c>
      <c r="X188">
        <v>75.447410583496094</v>
      </c>
      <c r="Y188">
        <v>22.943459510803223</v>
      </c>
      <c r="Z188">
        <v>87.384376525878906</v>
      </c>
      <c r="AA188">
        <v>27.952500343322754</v>
      </c>
      <c r="AB188">
        <v>4.4724000549316412E-2</v>
      </c>
      <c r="AC188" s="2">
        <f t="shared" si="15"/>
        <v>4.4724000549316412E-2</v>
      </c>
      <c r="AD188">
        <v>12.071585693359376</v>
      </c>
      <c r="AE188">
        <v>11.955603812281337</v>
      </c>
      <c r="AH188" s="2">
        <f t="shared" si="16"/>
        <v>5.2060000000000004</v>
      </c>
      <c r="AI188" s="2">
        <f>IF(ISNUMBER(AH188),SUMIFS($AH$1:AH188,$A$1:A188,A188,C$1:$C188,C188,$G$1:G188,G188,$E$1:E188,E188),"")</f>
        <v>50.261000000000003</v>
      </c>
      <c r="AJ188">
        <f t="shared" si="17"/>
        <v>16</v>
      </c>
    </row>
    <row r="189" spans="1:36" x14ac:dyDescent="0.25">
      <c r="A189" s="14" t="s">
        <v>117</v>
      </c>
      <c r="B189" t="s">
        <v>98</v>
      </c>
      <c r="C189" t="s">
        <v>106</v>
      </c>
      <c r="D189" s="13">
        <v>42110</v>
      </c>
      <c r="E189">
        <v>3</v>
      </c>
      <c r="F189">
        <v>50</v>
      </c>
      <c r="G189" s="2" t="s">
        <v>89</v>
      </c>
      <c r="H189" s="2" t="s">
        <v>13</v>
      </c>
      <c r="I189">
        <v>6</v>
      </c>
      <c r="J189" s="2" t="s">
        <v>77</v>
      </c>
      <c r="K189" s="2">
        <v>45</v>
      </c>
      <c r="L189" s="2"/>
      <c r="M189" s="2" t="str">
        <f t="shared" si="12"/>
        <v/>
      </c>
      <c r="N189">
        <v>808.0808080808082</v>
      </c>
      <c r="O189" s="2">
        <f t="shared" si="13"/>
        <v>80.808080808080817</v>
      </c>
      <c r="P189" s="2">
        <f>IF(ISNUMBER(O189),SUMIFS(O$1:$O189,A$1:$A189,A189,C$1:$C189,C189,G$1:$G189,G189,E$1:$E189,E189),"")</f>
        <v>1087.4052563978594</v>
      </c>
      <c r="U189" t="str">
        <f t="shared" si="14"/>
        <v/>
      </c>
      <c r="V189">
        <v>18.982803344726563</v>
      </c>
      <c r="W189">
        <v>13.528171062469482</v>
      </c>
      <c r="X189">
        <v>78.352890014648438</v>
      </c>
      <c r="Y189">
        <v>25.342998504638672</v>
      </c>
      <c r="Z189">
        <v>91.073188781738281</v>
      </c>
      <c r="AA189">
        <v>27.175880432128906</v>
      </c>
      <c r="AB189">
        <v>4.3481408691406251E-2</v>
      </c>
      <c r="AC189" s="2">
        <f t="shared" si="15"/>
        <v>4.3481408691406251E-2</v>
      </c>
      <c r="AD189">
        <v>12.53646240234375</v>
      </c>
      <c r="AE189">
        <v>14.285714285714288</v>
      </c>
      <c r="AH189" s="2">
        <f t="shared" si="16"/>
        <v>3.5139999999999998</v>
      </c>
      <c r="AI189" s="2">
        <f>IF(ISNUMBER(AH189),SUMIFS($AH$1:AH189,$A$1:A189,A189,C$1:$C189,C189,$G$1:G189,G189,$E$1:E189,E189),"")</f>
        <v>43.906000000000006</v>
      </c>
      <c r="AJ189">
        <f t="shared" si="17"/>
        <v>16</v>
      </c>
    </row>
    <row r="190" spans="1:36" x14ac:dyDescent="0.25">
      <c r="A190" s="14" t="s">
        <v>116</v>
      </c>
      <c r="B190" t="s">
        <v>98</v>
      </c>
      <c r="C190" t="s">
        <v>106</v>
      </c>
      <c r="D190" s="13">
        <v>42110</v>
      </c>
      <c r="E190">
        <v>3</v>
      </c>
      <c r="F190">
        <v>100</v>
      </c>
      <c r="G190" s="2" t="s">
        <v>89</v>
      </c>
      <c r="H190" s="2" t="s">
        <v>13</v>
      </c>
      <c r="I190">
        <v>6</v>
      </c>
      <c r="J190" s="2" t="s">
        <v>77</v>
      </c>
      <c r="K190" s="2">
        <v>78</v>
      </c>
      <c r="L190" s="2"/>
      <c r="M190" s="2" t="str">
        <f t="shared" si="12"/>
        <v/>
      </c>
      <c r="N190">
        <v>774.72620868847287</v>
      </c>
      <c r="O190" s="2">
        <f t="shared" si="13"/>
        <v>77.472620868847287</v>
      </c>
      <c r="P190" s="2">
        <f>IF(ISNUMBER(O190),SUMIFS(O$1:$O190,A$1:$A190,A190,C$1:$C190,C190,G$1:$G190,G190,E$1:$E190,E190),"")</f>
        <v>1158.5920603356103</v>
      </c>
      <c r="U190" t="str">
        <f t="shared" si="14"/>
        <v/>
      </c>
      <c r="V190">
        <v>18.012784004211426</v>
      </c>
      <c r="W190">
        <v>13.006503582000732</v>
      </c>
      <c r="X190">
        <v>79.846336364746094</v>
      </c>
      <c r="Y190">
        <v>24.558389663696289</v>
      </c>
      <c r="Z190">
        <v>91.4288330078125</v>
      </c>
      <c r="AA190">
        <v>30.896803855895996</v>
      </c>
      <c r="AB190">
        <v>4.9434886169433589E-2</v>
      </c>
      <c r="AC190" s="2">
        <f t="shared" si="15"/>
        <v>4.9434886169433589E-2</v>
      </c>
      <c r="AD190">
        <v>12.775413818359375</v>
      </c>
      <c r="AE190">
        <v>12.710351861295258</v>
      </c>
      <c r="AH190" s="2">
        <f t="shared" si="16"/>
        <v>3.83</v>
      </c>
      <c r="AI190" s="2">
        <f>IF(ISNUMBER(AH190),SUMIFS($AH$1:AH190,$A$1:A190,A190,C$1:$C190,C190,$G$1:G190,G190,$E$1:E190,E190),"")</f>
        <v>47.412999999999997</v>
      </c>
      <c r="AJ190">
        <f t="shared" si="17"/>
        <v>16</v>
      </c>
    </row>
    <row r="191" spans="1:36" x14ac:dyDescent="0.25">
      <c r="A191" s="14" t="s">
        <v>115</v>
      </c>
      <c r="B191" t="s">
        <v>98</v>
      </c>
      <c r="C191" t="s">
        <v>106</v>
      </c>
      <c r="D191" s="13">
        <v>42110</v>
      </c>
      <c r="E191">
        <v>3</v>
      </c>
      <c r="F191">
        <v>200</v>
      </c>
      <c r="G191" s="2" t="s">
        <v>89</v>
      </c>
      <c r="H191" s="2" t="s">
        <v>13</v>
      </c>
      <c r="I191">
        <v>6</v>
      </c>
      <c r="J191" s="2" t="s">
        <v>77</v>
      </c>
      <c r="K191" s="2">
        <v>156</v>
      </c>
      <c r="L191" s="2"/>
      <c r="M191" s="2" t="str">
        <f t="shared" si="12"/>
        <v/>
      </c>
      <c r="N191">
        <v>1138.4919687617228</v>
      </c>
      <c r="O191" s="2">
        <f t="shared" si="13"/>
        <v>113.84919687617227</v>
      </c>
      <c r="P191" s="2">
        <f>IF(ISNUMBER(O191),SUMIFS(O$1:$O191,A$1:$A191,A191,C$1:$C191,C191,G$1:$G191,G191,E$1:$E191,E191),"")</f>
        <v>1285.0898626325454</v>
      </c>
      <c r="U191" t="str">
        <f t="shared" si="14"/>
        <v/>
      </c>
      <c r="V191">
        <v>17.766300201416016</v>
      </c>
      <c r="W191">
        <v>12.79283332824707</v>
      </c>
      <c r="X191">
        <v>80.611705780029297</v>
      </c>
      <c r="Y191">
        <v>23.73377799987793</v>
      </c>
      <c r="Z191">
        <v>90.653133392333984</v>
      </c>
      <c r="AA191">
        <v>31.731161117553711</v>
      </c>
      <c r="AB191">
        <v>5.0769857788085938E-2</v>
      </c>
      <c r="AC191" s="2">
        <f t="shared" si="15"/>
        <v>5.0769857788085938E-2</v>
      </c>
      <c r="AD191">
        <v>12.897872924804688</v>
      </c>
      <c r="AE191">
        <v>12.568632131773692</v>
      </c>
      <c r="AH191" s="2">
        <f t="shared" si="16"/>
        <v>5.78</v>
      </c>
      <c r="AI191" s="2">
        <f>IF(ISNUMBER(AH191),SUMIFS($AH$1:AH191,$A$1:A191,A191,C$1:$C191,C191,$G$1:G191,G191,$E$1:E191,E191),"")</f>
        <v>54.963999999999999</v>
      </c>
      <c r="AJ191">
        <f t="shared" si="17"/>
        <v>16</v>
      </c>
    </row>
    <row r="192" spans="1:36" x14ac:dyDescent="0.25">
      <c r="A192" s="14" t="s">
        <v>114</v>
      </c>
      <c r="B192" t="s">
        <v>98</v>
      </c>
      <c r="C192" t="s">
        <v>106</v>
      </c>
      <c r="D192" s="13">
        <v>42110</v>
      </c>
      <c r="E192">
        <v>3</v>
      </c>
      <c r="F192">
        <v>350</v>
      </c>
      <c r="G192" s="2" t="s">
        <v>89</v>
      </c>
      <c r="H192" s="2" t="s">
        <v>13</v>
      </c>
      <c r="I192">
        <v>6</v>
      </c>
      <c r="J192" s="2" t="s">
        <v>77</v>
      </c>
      <c r="K192" s="2">
        <v>272</v>
      </c>
      <c r="L192" s="2"/>
      <c r="M192" s="2" t="str">
        <f t="shared" si="12"/>
        <v/>
      </c>
      <c r="N192">
        <v>967.40165150206985</v>
      </c>
      <c r="O192" s="2">
        <f t="shared" si="13"/>
        <v>96.740165150206991</v>
      </c>
      <c r="P192" s="2">
        <f>IF(ISNUMBER(O192),SUMIFS(O$1:$O192,A$1:$A192,A192,C$1:$C192,C192,G$1:$G192,G192,E$1:$E192,E192),"")</f>
        <v>1171.5667853553425</v>
      </c>
      <c r="U192" t="str">
        <f t="shared" si="14"/>
        <v/>
      </c>
      <c r="V192">
        <v>18.904525756835938</v>
      </c>
      <c r="W192">
        <v>12.892760276794434</v>
      </c>
      <c r="X192">
        <v>78.171764373779297</v>
      </c>
      <c r="Y192">
        <v>23.243633270263672</v>
      </c>
      <c r="Z192">
        <v>90.56134033203125</v>
      </c>
      <c r="AA192">
        <v>29.343368530273438</v>
      </c>
      <c r="AB192">
        <v>4.6949389648437506E-2</v>
      </c>
      <c r="AC192" s="2">
        <f t="shared" si="15"/>
        <v>4.6949389648437506E-2</v>
      </c>
      <c r="AD192">
        <v>12.507482299804687</v>
      </c>
      <c r="AE192">
        <v>11.780857740585773</v>
      </c>
      <c r="AH192" s="2">
        <f t="shared" si="16"/>
        <v>4.5419999999999998</v>
      </c>
      <c r="AI192" s="2">
        <f>IF(ISNUMBER(AH192),SUMIFS($AH$1:AH192,$A$1:A192,A192,C$1:$C192,C192,$G$1:G192,G192,$E$1:E192,E192),"")</f>
        <v>52.311999999999998</v>
      </c>
      <c r="AJ192">
        <f t="shared" si="17"/>
        <v>16</v>
      </c>
    </row>
    <row r="193" spans="1:36" x14ac:dyDescent="0.25">
      <c r="A193" s="14" t="s">
        <v>113</v>
      </c>
      <c r="B193" t="s">
        <v>98</v>
      </c>
      <c r="C193" t="s">
        <v>106</v>
      </c>
      <c r="D193" s="13">
        <v>42110</v>
      </c>
      <c r="E193">
        <v>3</v>
      </c>
      <c r="F193">
        <v>500</v>
      </c>
      <c r="G193" s="2" t="s">
        <v>89</v>
      </c>
      <c r="H193" s="2" t="s">
        <v>13</v>
      </c>
      <c r="I193">
        <v>6</v>
      </c>
      <c r="J193" s="2" t="s">
        <v>77</v>
      </c>
      <c r="K193" s="2">
        <v>389</v>
      </c>
      <c r="L193" s="2"/>
      <c r="M193" s="2" t="str">
        <f t="shared" si="12"/>
        <v/>
      </c>
      <c r="N193">
        <v>908.35437710437714</v>
      </c>
      <c r="O193" s="2">
        <f t="shared" si="13"/>
        <v>90.835437710437716</v>
      </c>
      <c r="P193" s="2">
        <f>IF(ISNUMBER(O193),SUMIFS(O$1:$O193,A$1:$A193,A193,C$1:$C193,C193,G$1:$G193,G193,E$1:$E193,E193),"")</f>
        <v>930.76020174188398</v>
      </c>
      <c r="U193" t="str">
        <f t="shared" si="14"/>
        <v/>
      </c>
      <c r="V193">
        <v>17.166441917419434</v>
      </c>
      <c r="W193">
        <v>12.855405330657959</v>
      </c>
      <c r="X193">
        <v>82.658855438232422</v>
      </c>
      <c r="Y193">
        <v>24.457191467285156</v>
      </c>
      <c r="Z193">
        <v>91.690605163574219</v>
      </c>
      <c r="AA193">
        <v>32.470672607421875</v>
      </c>
      <c r="AB193">
        <v>5.1953076171875001E-2</v>
      </c>
      <c r="AC193" s="2">
        <f t="shared" si="15"/>
        <v>5.1953076171875001E-2</v>
      </c>
      <c r="AD193">
        <v>13.225416870117188</v>
      </c>
      <c r="AE193">
        <v>12.056107954545455</v>
      </c>
      <c r="AH193" s="2">
        <f t="shared" si="16"/>
        <v>4.7190000000000003</v>
      </c>
      <c r="AI193" s="2">
        <f>IF(ISNUMBER(AH193),SUMIFS($AH$1:AH193,$A$1:A193,A193,C$1:$C193,C193,$G$1:G193,G193,$E$1:E193,E193),"")</f>
        <v>40.414000000000009</v>
      </c>
      <c r="AJ193">
        <f t="shared" si="17"/>
        <v>16</v>
      </c>
    </row>
    <row r="194" spans="1:36" x14ac:dyDescent="0.25">
      <c r="A194" s="14" t="s">
        <v>118</v>
      </c>
      <c r="B194" t="s">
        <v>98</v>
      </c>
      <c r="C194" t="s">
        <v>106</v>
      </c>
      <c r="D194" s="13">
        <v>42110</v>
      </c>
      <c r="E194">
        <v>4</v>
      </c>
      <c r="F194">
        <v>0</v>
      </c>
      <c r="G194" s="2" t="s">
        <v>89</v>
      </c>
      <c r="H194" s="2" t="s">
        <v>13</v>
      </c>
      <c r="I194">
        <v>6</v>
      </c>
      <c r="J194" s="2" t="s">
        <v>77</v>
      </c>
      <c r="K194" s="2">
        <v>0</v>
      </c>
      <c r="L194" s="2"/>
      <c r="M194" s="2" t="str">
        <f t="shared" ref="M194:M257" si="18">IF(ISNUMBER(L194),L194/10,"")</f>
        <v/>
      </c>
      <c r="N194">
        <v>884.48091044791079</v>
      </c>
      <c r="O194" s="2">
        <f t="shared" ref="O194:O257" si="19">IF(ISNUMBER(N194),N194/10,"")</f>
        <v>88.448091044791084</v>
      </c>
      <c r="P194" s="2">
        <f>IF(ISNUMBER(O194),SUMIFS(O$1:$O194,A$1:$A194,A194,C$1:$C194,C194,G$1:$G194,G194,E$1:$E194,E194),"")</f>
        <v>785.52785572865878</v>
      </c>
      <c r="U194" t="str">
        <f t="shared" ref="U194:U257" si="20">IF(ISNUMBER(R194),R194/100,"")</f>
        <v/>
      </c>
      <c r="V194">
        <v>18.008172035217285</v>
      </c>
      <c r="W194">
        <v>12.772757530212402</v>
      </c>
      <c r="X194">
        <v>82.146198272705078</v>
      </c>
      <c r="Y194">
        <v>23.851955413818359</v>
      </c>
      <c r="Z194">
        <v>91.789455413818359</v>
      </c>
      <c r="AA194">
        <v>31.468453407287598</v>
      </c>
      <c r="AB194">
        <v>5.034952545166016E-2</v>
      </c>
      <c r="AC194" s="2">
        <f t="shared" ref="AC194:AC257" si="21">IF(ISNUMBER(AB194),AB194,"")</f>
        <v>5.034952545166016E-2</v>
      </c>
      <c r="AD194">
        <v>13.143391723632813</v>
      </c>
      <c r="AE194">
        <v>11.7392480389505</v>
      </c>
      <c r="AH194" s="2">
        <f t="shared" ref="AH194:AH257" si="22">IF(AND(ISNUMBER(AB194),ISNUMBER(O194)),ROUND(O194*AB194,3),"")</f>
        <v>4.4530000000000003</v>
      </c>
      <c r="AI194" s="2">
        <f>IF(ISNUMBER(AH194),SUMIFS($AH$1:AH194,$A$1:A194,A194,C$1:$C194,C194,$G$1:G194,G194,$E$1:E194,E194),"")</f>
        <v>34.470999999999997</v>
      </c>
      <c r="AJ194">
        <f t="shared" ref="AJ194:AJ257" si="23">COUNT(K194:AI194)</f>
        <v>16</v>
      </c>
    </row>
    <row r="195" spans="1:36" x14ac:dyDescent="0.25">
      <c r="A195" s="14" t="s">
        <v>117</v>
      </c>
      <c r="B195" t="s">
        <v>98</v>
      </c>
      <c r="C195" t="s">
        <v>106</v>
      </c>
      <c r="D195" s="13">
        <v>42110</v>
      </c>
      <c r="E195">
        <v>4</v>
      </c>
      <c r="F195">
        <v>50</v>
      </c>
      <c r="G195" s="2" t="s">
        <v>89</v>
      </c>
      <c r="H195" s="2" t="s">
        <v>13</v>
      </c>
      <c r="I195">
        <v>6</v>
      </c>
      <c r="J195" s="2" t="s">
        <v>77</v>
      </c>
      <c r="K195" s="2">
        <v>45</v>
      </c>
      <c r="L195" s="2"/>
      <c r="M195" s="2" t="str">
        <f t="shared" si="18"/>
        <v/>
      </c>
      <c r="N195">
        <v>798.70079750996683</v>
      </c>
      <c r="O195" s="2">
        <f t="shared" si="19"/>
        <v>79.87007975099668</v>
      </c>
      <c r="P195" s="2">
        <f>IF(ISNUMBER(O195),SUMIFS(O$1:$O195,A$1:$A195,A195,C$1:$C195,C195,G$1:$G195,G195,E$1:$E195,E195),"")</f>
        <v>1006.1362462870295</v>
      </c>
      <c r="U195" t="str">
        <f t="shared" si="20"/>
        <v/>
      </c>
      <c r="V195">
        <v>17.064977645874023</v>
      </c>
      <c r="W195">
        <v>12.530959606170654</v>
      </c>
      <c r="X195">
        <v>81.570159912109375</v>
      </c>
      <c r="Y195">
        <v>23.527868270874023</v>
      </c>
      <c r="Z195">
        <v>91.01806640625</v>
      </c>
      <c r="AA195">
        <v>32.571816444396973</v>
      </c>
      <c r="AB195">
        <v>5.2114906311035158E-2</v>
      </c>
      <c r="AC195" s="2">
        <f t="shared" si="21"/>
        <v>5.2114906311035158E-2</v>
      </c>
      <c r="AD195">
        <v>13.0512255859375</v>
      </c>
      <c r="AE195">
        <v>10.970526942542422</v>
      </c>
      <c r="AH195" s="2">
        <f t="shared" si="22"/>
        <v>4.1619999999999999</v>
      </c>
      <c r="AI195" s="2">
        <f>IF(ISNUMBER(AH195),SUMIFS($AH$1:AH195,$A$1:A195,A195,C$1:$C195,C195,$G$1:G195,G195,$E$1:E195,E195),"")</f>
        <v>42.429000000000002</v>
      </c>
      <c r="AJ195">
        <f t="shared" si="23"/>
        <v>16</v>
      </c>
    </row>
    <row r="196" spans="1:36" x14ac:dyDescent="0.25">
      <c r="A196" s="14" t="s">
        <v>116</v>
      </c>
      <c r="B196" t="s">
        <v>98</v>
      </c>
      <c r="C196" t="s">
        <v>106</v>
      </c>
      <c r="D196" s="13">
        <v>42110</v>
      </c>
      <c r="E196">
        <v>4</v>
      </c>
      <c r="F196">
        <v>100</v>
      </c>
      <c r="G196" s="2" t="s">
        <v>89</v>
      </c>
      <c r="H196" s="2" t="s">
        <v>13</v>
      </c>
      <c r="I196">
        <v>6</v>
      </c>
      <c r="J196" s="2" t="s">
        <v>77</v>
      </c>
      <c r="K196" s="2">
        <v>78</v>
      </c>
      <c r="L196" s="2"/>
      <c r="M196" s="2" t="str">
        <f t="shared" si="18"/>
        <v/>
      </c>
      <c r="N196">
        <v>921.24630474847538</v>
      </c>
      <c r="O196" s="2">
        <f t="shared" si="19"/>
        <v>92.124630474847535</v>
      </c>
      <c r="P196" s="2">
        <f>IF(ISNUMBER(O196),SUMIFS(O$1:$O196,A$1:$A196,A196,C$1:$C196,C196,G$1:$G196,G196,E$1:$E196,E196),"")</f>
        <v>1019.0053313690415</v>
      </c>
      <c r="U196" t="str">
        <f t="shared" si="20"/>
        <v/>
      </c>
      <c r="V196">
        <v>18.563438415527344</v>
      </c>
      <c r="W196">
        <v>13.994078159332275</v>
      </c>
      <c r="X196">
        <v>79.575160980224609</v>
      </c>
      <c r="Y196">
        <v>23.380725860595703</v>
      </c>
      <c r="Z196">
        <v>90.655731201171875</v>
      </c>
      <c r="AA196">
        <v>28.155341148376465</v>
      </c>
      <c r="AB196">
        <v>4.5048545837402344E-2</v>
      </c>
      <c r="AC196" s="2">
        <f t="shared" si="21"/>
        <v>4.5048545837402344E-2</v>
      </c>
      <c r="AD196">
        <v>12.732025756835938</v>
      </c>
      <c r="AE196">
        <v>11.454970499833017</v>
      </c>
      <c r="AH196" s="2">
        <f t="shared" si="22"/>
        <v>4.1500000000000004</v>
      </c>
      <c r="AI196" s="2">
        <f>IF(ISNUMBER(AH196),SUMIFS($AH$1:AH196,$A$1:A196,A196,C$1:$C196,C196,$G$1:G196,G196,$E$1:E196,E196),"")</f>
        <v>42.246000000000002</v>
      </c>
      <c r="AJ196">
        <f t="shared" si="23"/>
        <v>16</v>
      </c>
    </row>
    <row r="197" spans="1:36" x14ac:dyDescent="0.25">
      <c r="A197" s="14" t="s">
        <v>115</v>
      </c>
      <c r="B197" t="s">
        <v>98</v>
      </c>
      <c r="C197" t="s">
        <v>106</v>
      </c>
      <c r="D197" s="13">
        <v>42110</v>
      </c>
      <c r="E197">
        <v>4</v>
      </c>
      <c r="F197">
        <v>200</v>
      </c>
      <c r="G197" s="2" t="s">
        <v>89</v>
      </c>
      <c r="H197" s="2" t="s">
        <v>13</v>
      </c>
      <c r="I197">
        <v>6</v>
      </c>
      <c r="J197" s="2" t="s">
        <v>77</v>
      </c>
      <c r="K197" s="2">
        <v>156</v>
      </c>
      <c r="L197" s="2"/>
      <c r="M197" s="2" t="str">
        <f t="shared" si="18"/>
        <v/>
      </c>
      <c r="N197">
        <v>939.10720706837196</v>
      </c>
      <c r="O197" s="2">
        <f t="shared" si="19"/>
        <v>93.910720706837196</v>
      </c>
      <c r="P197" s="2">
        <f>IF(ISNUMBER(O197),SUMIFS(O$1:$O197,A$1:$A197,A197,C$1:$C197,C197,G$1:$G197,G197,E$1:$E197,E197),"")</f>
        <v>938.86381918949439</v>
      </c>
      <c r="U197" t="str">
        <f t="shared" si="20"/>
        <v/>
      </c>
      <c r="V197">
        <v>17.627821922302246</v>
      </c>
      <c r="W197">
        <v>13.119856357574463</v>
      </c>
      <c r="X197">
        <v>80.574798583984375</v>
      </c>
      <c r="Y197">
        <v>21.457769393920898</v>
      </c>
      <c r="Z197">
        <v>89.756378173828125</v>
      </c>
      <c r="AA197">
        <v>29.358856201171875</v>
      </c>
      <c r="AB197">
        <v>4.6974169921874996E-2</v>
      </c>
      <c r="AC197" s="2">
        <f t="shared" si="21"/>
        <v>4.6974169921874996E-2</v>
      </c>
      <c r="AD197">
        <v>12.8919677734375</v>
      </c>
      <c r="AE197">
        <v>12.750809061488672</v>
      </c>
      <c r="AH197" s="2">
        <f t="shared" si="22"/>
        <v>4.4109999999999996</v>
      </c>
      <c r="AI197" s="2">
        <f>IF(ISNUMBER(AH197),SUMIFS($AH$1:AH197,$A$1:A197,A197,C$1:$C197,C197,$G$1:G197,G197,$E$1:E197,E197),"")</f>
        <v>38.731000000000002</v>
      </c>
      <c r="AJ197">
        <f t="shared" si="23"/>
        <v>16</v>
      </c>
    </row>
    <row r="198" spans="1:36" x14ac:dyDescent="0.25">
      <c r="A198" s="14" t="s">
        <v>114</v>
      </c>
      <c r="B198" t="s">
        <v>98</v>
      </c>
      <c r="C198" t="s">
        <v>106</v>
      </c>
      <c r="D198" s="13">
        <v>42110</v>
      </c>
      <c r="E198">
        <v>4</v>
      </c>
      <c r="F198">
        <v>350</v>
      </c>
      <c r="G198" s="2" t="s">
        <v>89</v>
      </c>
      <c r="H198" s="2" t="s">
        <v>13</v>
      </c>
      <c r="I198">
        <v>6</v>
      </c>
      <c r="J198" s="2" t="s">
        <v>77</v>
      </c>
      <c r="K198" s="2">
        <v>272</v>
      </c>
      <c r="L198" s="2"/>
      <c r="M198" s="2" t="str">
        <f t="shared" si="18"/>
        <v/>
      </c>
      <c r="N198">
        <v>919.56978675263372</v>
      </c>
      <c r="O198" s="2">
        <f t="shared" si="19"/>
        <v>91.956978675263372</v>
      </c>
      <c r="P198" s="2">
        <f>IF(ISNUMBER(O198),SUMIFS(O$1:$O198,A$1:$A198,A198,C$1:$C198,C198,G$1:$G198,G198,E$1:$E198,E198),"")</f>
        <v>990.05447504675851</v>
      </c>
      <c r="U198" t="str">
        <f t="shared" si="20"/>
        <v/>
      </c>
      <c r="V198">
        <v>18.306806564331055</v>
      </c>
      <c r="W198">
        <v>13.867871761322021</v>
      </c>
      <c r="X198">
        <v>80.153610229492188</v>
      </c>
      <c r="Y198">
        <v>21.026104927062988</v>
      </c>
      <c r="Z198">
        <v>89.847011566162109</v>
      </c>
      <c r="AA198">
        <v>29.643239974975586</v>
      </c>
      <c r="AB198">
        <v>4.7429183959960944E-2</v>
      </c>
      <c r="AC198" s="2">
        <f t="shared" si="21"/>
        <v>4.7429183959960944E-2</v>
      </c>
      <c r="AD198">
        <v>12.82457763671875</v>
      </c>
      <c r="AE198">
        <v>12.343656938653961</v>
      </c>
      <c r="AH198" s="2">
        <f t="shared" si="22"/>
        <v>4.3609999999999998</v>
      </c>
      <c r="AI198" s="2">
        <f>IF(ISNUMBER(AH198),SUMIFS($AH$1:AH198,$A$1:A198,A198,C$1:$C198,C198,$G$1:G198,G198,$E$1:E198,E198),"")</f>
        <v>42.342999999999996</v>
      </c>
      <c r="AJ198">
        <f t="shared" si="23"/>
        <v>16</v>
      </c>
    </row>
    <row r="199" spans="1:36" x14ac:dyDescent="0.25">
      <c r="A199" s="14" t="s">
        <v>113</v>
      </c>
      <c r="B199" t="s">
        <v>98</v>
      </c>
      <c r="C199" t="s">
        <v>106</v>
      </c>
      <c r="D199" s="13">
        <v>42110</v>
      </c>
      <c r="E199">
        <v>4</v>
      </c>
      <c r="F199">
        <v>500</v>
      </c>
      <c r="G199" s="2" t="s">
        <v>89</v>
      </c>
      <c r="H199" s="2" t="s">
        <v>13</v>
      </c>
      <c r="I199">
        <v>6</v>
      </c>
      <c r="J199" s="2" t="s">
        <v>77</v>
      </c>
      <c r="K199" s="2">
        <v>389</v>
      </c>
      <c r="L199" s="2"/>
      <c r="M199" s="2" t="str">
        <f t="shared" si="18"/>
        <v/>
      </c>
      <c r="N199">
        <v>1048.4006061574362</v>
      </c>
      <c r="O199" s="2">
        <f t="shared" si="19"/>
        <v>104.84006061574362</v>
      </c>
      <c r="P199" s="2">
        <f>IF(ISNUMBER(O199),SUMIFS(O$1:$O199,A$1:$A199,A199,C$1:$C199,C199,G$1:$G199,G199,E$1:$E199,E199),"")</f>
        <v>1118.9576073687492</v>
      </c>
      <c r="U199" t="str">
        <f t="shared" si="20"/>
        <v/>
      </c>
      <c r="V199">
        <v>18.592852592468262</v>
      </c>
      <c r="W199">
        <v>12.969175338745117</v>
      </c>
      <c r="X199">
        <v>79.653682708740234</v>
      </c>
      <c r="Y199">
        <v>25.296634674072266</v>
      </c>
      <c r="Z199">
        <v>91.483840942382813</v>
      </c>
      <c r="AA199">
        <v>31.063061714172363</v>
      </c>
      <c r="AB199">
        <v>4.9700898742675782E-2</v>
      </c>
      <c r="AC199" s="2">
        <f t="shared" si="21"/>
        <v>4.9700898742675782E-2</v>
      </c>
      <c r="AD199">
        <v>12.744589233398438</v>
      </c>
      <c r="AE199">
        <v>12.845502476433934</v>
      </c>
      <c r="AH199" s="2">
        <f t="shared" si="22"/>
        <v>5.2110000000000003</v>
      </c>
      <c r="AI199" s="2">
        <f>IF(ISNUMBER(AH199),SUMIFS($AH$1:AH199,$A$1:A199,A199,C$1:$C199,C199,$G$1:G199,G199,$E$1:E199,E199),"")</f>
        <v>46.927999999999997</v>
      </c>
      <c r="AJ199">
        <f t="shared" si="23"/>
        <v>16</v>
      </c>
    </row>
    <row r="200" spans="1:36" x14ac:dyDescent="0.25">
      <c r="A200" s="14" t="s">
        <v>118</v>
      </c>
      <c r="B200" t="s">
        <v>98</v>
      </c>
      <c r="C200" t="s">
        <v>106</v>
      </c>
      <c r="D200" s="13">
        <v>42164</v>
      </c>
      <c r="E200">
        <v>1</v>
      </c>
      <c r="F200">
        <v>0</v>
      </c>
      <c r="G200" s="2" t="s">
        <v>89</v>
      </c>
      <c r="H200" s="2" t="s">
        <v>10</v>
      </c>
      <c r="I200">
        <v>7</v>
      </c>
      <c r="J200" s="2" t="s">
        <v>77</v>
      </c>
      <c r="K200" s="2">
        <v>0</v>
      </c>
      <c r="L200" s="2"/>
      <c r="M200" s="2" t="str">
        <f t="shared" si="18"/>
        <v/>
      </c>
      <c r="N200">
        <v>443.69517478309029</v>
      </c>
      <c r="O200" s="2">
        <f t="shared" si="19"/>
        <v>44.369517478309028</v>
      </c>
      <c r="P200" s="2">
        <f>IF(ISNUMBER(O200),SUMIFS(O$1:$O200,A$1:$A200,A200,C$1:$C200,C200,G$1:$G200,G200,E$1:$E200,E200),"")</f>
        <v>1131.6530726641067</v>
      </c>
      <c r="U200" t="str">
        <f t="shared" si="20"/>
        <v/>
      </c>
      <c r="V200">
        <v>15.439058780670166</v>
      </c>
      <c r="W200">
        <v>19.972176551818848</v>
      </c>
      <c r="X200">
        <v>80.537265777587891</v>
      </c>
      <c r="Y200">
        <v>18.650773048400879</v>
      </c>
      <c r="Z200">
        <v>90.001827239990234</v>
      </c>
      <c r="AA200">
        <v>28.709597587585449</v>
      </c>
      <c r="AB200">
        <v>4.5935356140136718E-2</v>
      </c>
      <c r="AC200" s="2">
        <f t="shared" si="21"/>
        <v>4.5935356140136718E-2</v>
      </c>
      <c r="AD200">
        <v>12.885962524414063</v>
      </c>
      <c r="AE200">
        <v>10.696222963520928</v>
      </c>
      <c r="AH200" s="2">
        <f t="shared" si="22"/>
        <v>2.0379999999999998</v>
      </c>
      <c r="AI200" s="2">
        <f>IF(ISNUMBER(AH200),SUMIFS($AH$1:AH200,$A$1:A200,A200,C$1:$C200,C200,$G$1:G200,G200,$E$1:E200,E200),"")</f>
        <v>46.679999999999993</v>
      </c>
      <c r="AJ200">
        <f t="shared" si="23"/>
        <v>16</v>
      </c>
    </row>
    <row r="201" spans="1:36" x14ac:dyDescent="0.25">
      <c r="A201" s="14" t="s">
        <v>117</v>
      </c>
      <c r="B201" t="s">
        <v>98</v>
      </c>
      <c r="C201" t="s">
        <v>106</v>
      </c>
      <c r="D201" s="13">
        <v>42164</v>
      </c>
      <c r="E201">
        <v>1</v>
      </c>
      <c r="F201">
        <v>50</v>
      </c>
      <c r="G201" s="2" t="s">
        <v>89</v>
      </c>
      <c r="H201" s="2" t="s">
        <v>10</v>
      </c>
      <c r="I201">
        <v>7</v>
      </c>
      <c r="J201" s="2" t="s">
        <v>77</v>
      </c>
      <c r="K201" s="2">
        <v>45</v>
      </c>
      <c r="L201" s="2"/>
      <c r="M201" s="2" t="str">
        <f t="shared" si="18"/>
        <v/>
      </c>
      <c r="N201">
        <v>264.38188494492039</v>
      </c>
      <c r="O201" s="2">
        <f t="shared" si="19"/>
        <v>26.438188494492039</v>
      </c>
      <c r="P201" s="2">
        <f>IF(ISNUMBER(O201),SUMIFS(O$1:$O201,A$1:$A201,A201,C$1:$C201,C201,G$1:$G201,G201,E$1:$E201,E201),"")</f>
        <v>1103.1328886577153</v>
      </c>
      <c r="U201" t="str">
        <f t="shared" si="20"/>
        <v/>
      </c>
      <c r="V201">
        <v>15.35805606842041</v>
      </c>
      <c r="W201">
        <v>19.789905548095703</v>
      </c>
      <c r="X201">
        <v>81.216224670410156</v>
      </c>
      <c r="Y201">
        <v>19.96783447265625</v>
      </c>
      <c r="Z201">
        <v>90.934043884277344</v>
      </c>
      <c r="AA201">
        <v>28.547369003295898</v>
      </c>
      <c r="AB201">
        <v>4.5675790405273434E-2</v>
      </c>
      <c r="AC201" s="2">
        <f t="shared" si="21"/>
        <v>4.5675790405273434E-2</v>
      </c>
      <c r="AD201">
        <v>12.994595947265625</v>
      </c>
      <c r="AE201">
        <v>11.566707466340267</v>
      </c>
      <c r="AH201" s="2">
        <f t="shared" si="22"/>
        <v>1.208</v>
      </c>
      <c r="AI201" s="2">
        <f>IF(ISNUMBER(AH201),SUMIFS($AH$1:AH201,$A$1:A201,A201,C$1:$C201,C201,$G$1:G201,G201,$E$1:E201,E201),"")</f>
        <v>47.36099999999999</v>
      </c>
      <c r="AJ201">
        <f t="shared" si="23"/>
        <v>16</v>
      </c>
    </row>
    <row r="202" spans="1:36" x14ac:dyDescent="0.25">
      <c r="A202" s="14" t="s">
        <v>116</v>
      </c>
      <c r="B202" t="s">
        <v>98</v>
      </c>
      <c r="C202" t="s">
        <v>106</v>
      </c>
      <c r="D202" s="13">
        <v>42164</v>
      </c>
      <c r="E202">
        <v>1</v>
      </c>
      <c r="F202">
        <v>100</v>
      </c>
      <c r="G202" s="2" t="s">
        <v>89</v>
      </c>
      <c r="H202" s="2" t="s">
        <v>10</v>
      </c>
      <c r="I202">
        <v>7</v>
      </c>
      <c r="J202" s="2" t="s">
        <v>77</v>
      </c>
      <c r="K202" s="2">
        <v>78</v>
      </c>
      <c r="L202" s="2"/>
      <c r="M202" s="2" t="str">
        <f t="shared" si="18"/>
        <v/>
      </c>
      <c r="N202">
        <v>258.09318401421922</v>
      </c>
      <c r="O202" s="2">
        <f t="shared" si="19"/>
        <v>25.809318401421923</v>
      </c>
      <c r="P202" s="2">
        <f>IF(ISNUMBER(O202),SUMIFS(O$1:$O202,A$1:$A202,A202,C$1:$C202,C202,G$1:$G202,G202,E$1:$E202,E202),"")</f>
        <v>1361.3230156365937</v>
      </c>
      <c r="U202" t="str">
        <f t="shared" si="20"/>
        <v/>
      </c>
      <c r="V202">
        <v>15.734414100646973</v>
      </c>
      <c r="W202">
        <v>21.755557060241699</v>
      </c>
      <c r="X202">
        <v>80.247829437255859</v>
      </c>
      <c r="Y202">
        <v>19.732966423034668</v>
      </c>
      <c r="Z202">
        <v>90.316585540771484</v>
      </c>
      <c r="AA202">
        <v>27.487125396728516</v>
      </c>
      <c r="AB202">
        <v>4.3979400634765631E-2</v>
      </c>
      <c r="AC202" s="2">
        <f t="shared" si="21"/>
        <v>4.3979400634765631E-2</v>
      </c>
      <c r="AD202">
        <v>12.839652709960937</v>
      </c>
      <c r="AE202">
        <v>12.703023900699852</v>
      </c>
      <c r="AH202" s="2">
        <f t="shared" si="22"/>
        <v>1.135</v>
      </c>
      <c r="AI202" s="2">
        <f>IF(ISNUMBER(AH202),SUMIFS($AH$1:AH202,$A$1:A202,A202,C$1:$C202,C202,$G$1:G202,G202,$E$1:E202,E202),"")</f>
        <v>57.687000000000005</v>
      </c>
      <c r="AJ202">
        <f t="shared" si="23"/>
        <v>16</v>
      </c>
    </row>
    <row r="203" spans="1:36" x14ac:dyDescent="0.25">
      <c r="A203" s="14" t="s">
        <v>115</v>
      </c>
      <c r="B203" t="s">
        <v>98</v>
      </c>
      <c r="C203" t="s">
        <v>106</v>
      </c>
      <c r="D203" s="13">
        <v>42164</v>
      </c>
      <c r="E203">
        <v>1</v>
      </c>
      <c r="F203">
        <v>200</v>
      </c>
      <c r="G203" s="2" t="s">
        <v>89</v>
      </c>
      <c r="H203" s="2" t="s">
        <v>10</v>
      </c>
      <c r="I203">
        <v>7</v>
      </c>
      <c r="J203" s="2" t="s">
        <v>77</v>
      </c>
      <c r="K203" s="2">
        <v>156</v>
      </c>
      <c r="L203" s="2"/>
      <c r="M203" s="2" t="str">
        <f t="shared" si="18"/>
        <v/>
      </c>
      <c r="N203">
        <v>150.7139136074166</v>
      </c>
      <c r="O203" s="2">
        <f t="shared" si="19"/>
        <v>15.071391360741661</v>
      </c>
      <c r="P203" s="2">
        <f>IF(ISNUMBER(O203),SUMIFS(O$1:$O203,A$1:$A203,A203,C$1:$C203,C203,G$1:$G203,G203,E$1:$E203,E203),"")</f>
        <v>1129.9477445640211</v>
      </c>
      <c r="U203" t="str">
        <f t="shared" si="20"/>
        <v/>
      </c>
      <c r="V203">
        <v>14.750226020812988</v>
      </c>
      <c r="W203">
        <v>21.715523719787598</v>
      </c>
      <c r="X203">
        <v>82.770511627197266</v>
      </c>
      <c r="Y203">
        <v>21.326112747192383</v>
      </c>
      <c r="Z203">
        <v>91.594352722167969</v>
      </c>
      <c r="AA203">
        <v>28.77174186706543</v>
      </c>
      <c r="AB203">
        <v>4.6034786987304691E-2</v>
      </c>
      <c r="AC203" s="2">
        <f t="shared" si="21"/>
        <v>4.6034786987304691E-2</v>
      </c>
      <c r="AD203">
        <v>13.243281860351562</v>
      </c>
      <c r="AE203">
        <v>11.868720696584058</v>
      </c>
      <c r="AH203" s="2">
        <f t="shared" si="22"/>
        <v>0.69399999999999995</v>
      </c>
      <c r="AI203" s="2">
        <f>IF(ISNUMBER(AH203),SUMIFS($AH$1:AH203,$A$1:A203,A203,C$1:$C203,C203,$G$1:G203,G203,$E$1:E203,E203),"")</f>
        <v>48.033000000000001</v>
      </c>
      <c r="AJ203">
        <f t="shared" si="23"/>
        <v>16</v>
      </c>
    </row>
    <row r="204" spans="1:36" x14ac:dyDescent="0.25">
      <c r="A204" s="14" t="s">
        <v>114</v>
      </c>
      <c r="B204" t="s">
        <v>98</v>
      </c>
      <c r="C204" t="s">
        <v>106</v>
      </c>
      <c r="D204" s="13">
        <v>42164</v>
      </c>
      <c r="E204">
        <v>1</v>
      </c>
      <c r="F204">
        <v>350</v>
      </c>
      <c r="G204" s="2" t="s">
        <v>89</v>
      </c>
      <c r="H204" s="2" t="s">
        <v>10</v>
      </c>
      <c r="I204">
        <v>7</v>
      </c>
      <c r="J204" s="2" t="s">
        <v>77</v>
      </c>
      <c r="K204" s="2">
        <v>272</v>
      </c>
      <c r="L204" s="2"/>
      <c r="M204" s="2" t="str">
        <f t="shared" si="18"/>
        <v/>
      </c>
      <c r="N204">
        <v>372.57627328875321</v>
      </c>
      <c r="O204" s="2">
        <f t="shared" si="19"/>
        <v>37.257627328875323</v>
      </c>
      <c r="P204" s="2">
        <f>IF(ISNUMBER(O204),SUMIFS(O$1:$O204,A$1:$A204,A204,C$1:$C204,C204,G$1:$G204,G204,E$1:$E204,E204),"")</f>
        <v>1324.9061491007967</v>
      </c>
      <c r="U204" t="str">
        <f t="shared" si="20"/>
        <v/>
      </c>
      <c r="V204">
        <v>15.527994155883789</v>
      </c>
      <c r="W204">
        <v>19.974810600280762</v>
      </c>
      <c r="X204">
        <v>80.643077850341797</v>
      </c>
      <c r="Y204">
        <v>19.574821472167969</v>
      </c>
      <c r="Z204">
        <v>91.200942993164063</v>
      </c>
      <c r="AA204">
        <v>29.209022521972656</v>
      </c>
      <c r="AB204">
        <v>4.673443603515625E-2</v>
      </c>
      <c r="AC204" s="2">
        <f t="shared" si="21"/>
        <v>4.673443603515625E-2</v>
      </c>
      <c r="AD204">
        <v>12.902892456054687</v>
      </c>
      <c r="AE204">
        <v>11.284762123649736</v>
      </c>
      <c r="AH204" s="2">
        <f t="shared" si="22"/>
        <v>1.7410000000000001</v>
      </c>
      <c r="AI204" s="2">
        <f>IF(ISNUMBER(AH204),SUMIFS($AH$1:AH204,$A$1:A204,A204,C$1:$C204,C204,$G$1:G204,G204,$E$1:E204,E204),"")</f>
        <v>56.266000000000005</v>
      </c>
      <c r="AJ204">
        <f t="shared" si="23"/>
        <v>16</v>
      </c>
    </row>
    <row r="205" spans="1:36" x14ac:dyDescent="0.25">
      <c r="A205" s="14" t="s">
        <v>113</v>
      </c>
      <c r="B205" t="s">
        <v>98</v>
      </c>
      <c r="C205" t="s">
        <v>106</v>
      </c>
      <c r="D205" s="13">
        <v>42164</v>
      </c>
      <c r="E205">
        <v>1</v>
      </c>
      <c r="F205">
        <v>500</v>
      </c>
      <c r="G205" s="2" t="s">
        <v>89</v>
      </c>
      <c r="H205" s="2" t="s">
        <v>10</v>
      </c>
      <c r="I205">
        <v>7</v>
      </c>
      <c r="J205" s="2" t="s">
        <v>77</v>
      </c>
      <c r="K205" s="2">
        <v>389</v>
      </c>
      <c r="L205" s="2"/>
      <c r="M205" s="2" t="str">
        <f t="shared" si="18"/>
        <v/>
      </c>
      <c r="N205">
        <v>357.16073251701403</v>
      </c>
      <c r="O205" s="2">
        <f t="shared" si="19"/>
        <v>35.716073251701403</v>
      </c>
      <c r="P205" s="2">
        <f>IF(ISNUMBER(O205),SUMIFS(O$1:$O205,A$1:$A205,A205,C$1:$C205,C205,G$1:$G205,G205,E$1:$E205,E205),"")</f>
        <v>990.5712032449328</v>
      </c>
      <c r="U205" t="str">
        <f t="shared" si="20"/>
        <v/>
      </c>
      <c r="V205">
        <v>15.36726713180542</v>
      </c>
      <c r="W205">
        <v>18.680181503295898</v>
      </c>
      <c r="X205">
        <v>81.28045654296875</v>
      </c>
      <c r="Y205">
        <v>21.301396369934082</v>
      </c>
      <c r="Z205">
        <v>90.841651916503906</v>
      </c>
      <c r="AA205">
        <v>29.831594467163086</v>
      </c>
      <c r="AB205">
        <v>4.7730551147460935E-2</v>
      </c>
      <c r="AC205" s="2">
        <f t="shared" si="21"/>
        <v>4.7730551147460935E-2</v>
      </c>
      <c r="AD205">
        <v>13.004873046875</v>
      </c>
      <c r="AE205">
        <v>11.631221223415917</v>
      </c>
      <c r="AH205" s="2">
        <f t="shared" si="22"/>
        <v>1.7050000000000001</v>
      </c>
      <c r="AI205" s="2">
        <f>IF(ISNUMBER(AH205),SUMIFS($AH$1:AH205,$A$1:A205,A205,C$1:$C205,C205,$G$1:G205,G205,$E$1:E205,E205),"")</f>
        <v>39.854999999999997</v>
      </c>
      <c r="AJ205">
        <f t="shared" si="23"/>
        <v>16</v>
      </c>
    </row>
    <row r="206" spans="1:36" x14ac:dyDescent="0.25">
      <c r="A206" s="14" t="s">
        <v>118</v>
      </c>
      <c r="B206" t="s">
        <v>98</v>
      </c>
      <c r="C206" t="s">
        <v>106</v>
      </c>
      <c r="D206" s="13">
        <v>42164</v>
      </c>
      <c r="E206">
        <v>2</v>
      </c>
      <c r="F206">
        <v>0</v>
      </c>
      <c r="G206" s="2" t="s">
        <v>89</v>
      </c>
      <c r="H206" s="2" t="s">
        <v>10</v>
      </c>
      <c r="I206">
        <v>7</v>
      </c>
      <c r="J206" s="2" t="s">
        <v>77</v>
      </c>
      <c r="K206" s="2">
        <v>0</v>
      </c>
      <c r="L206" s="2"/>
      <c r="M206" s="2" t="str">
        <f t="shared" si="18"/>
        <v/>
      </c>
      <c r="N206">
        <v>499.40661164961955</v>
      </c>
      <c r="O206" s="2">
        <f t="shared" si="19"/>
        <v>49.940661164961952</v>
      </c>
      <c r="P206" s="2">
        <f>IF(ISNUMBER(O206),SUMIFS(O$1:$O206,A$1:$A206,A206,C$1:$C206,C206,G$1:$G206,G206,E$1:$E206,E206),"")</f>
        <v>1248.3581464550014</v>
      </c>
      <c r="U206" t="str">
        <f t="shared" si="20"/>
        <v/>
      </c>
      <c r="V206">
        <v>14.810367107391357</v>
      </c>
      <c r="W206">
        <v>20.153421401977539</v>
      </c>
      <c r="X206">
        <v>83.449428558349609</v>
      </c>
      <c r="Y206">
        <v>20.988980293273926</v>
      </c>
      <c r="Z206">
        <v>91.097824096679688</v>
      </c>
      <c r="AA206">
        <v>28.410202026367188</v>
      </c>
      <c r="AB206">
        <v>4.5456323242187499E-2</v>
      </c>
      <c r="AC206" s="2">
        <f t="shared" si="21"/>
        <v>4.5456323242187499E-2</v>
      </c>
      <c r="AD206">
        <v>13.351908569335938</v>
      </c>
      <c r="AE206">
        <v>12.039266530839043</v>
      </c>
      <c r="AH206" s="2">
        <f t="shared" si="22"/>
        <v>2.27</v>
      </c>
      <c r="AI206" s="2">
        <f>IF(ISNUMBER(AH206),SUMIFS($AH$1:AH206,$A$1:A206,A206,C$1:$C206,C206,$G$1:G206,G206,$E$1:E206,E206),"")</f>
        <v>51.218000000000004</v>
      </c>
      <c r="AJ206">
        <f t="shared" si="23"/>
        <v>16</v>
      </c>
    </row>
    <row r="207" spans="1:36" x14ac:dyDescent="0.25">
      <c r="A207" s="14" t="s">
        <v>117</v>
      </c>
      <c r="B207" t="s">
        <v>98</v>
      </c>
      <c r="C207" t="s">
        <v>106</v>
      </c>
      <c r="D207" s="13">
        <v>42164</v>
      </c>
      <c r="E207">
        <v>2</v>
      </c>
      <c r="F207">
        <v>50</v>
      </c>
      <c r="G207" s="2" t="s">
        <v>89</v>
      </c>
      <c r="H207" s="2" t="s">
        <v>10</v>
      </c>
      <c r="I207">
        <v>7</v>
      </c>
      <c r="J207" s="2" t="s">
        <v>77</v>
      </c>
      <c r="K207" s="2">
        <v>45</v>
      </c>
      <c r="L207" s="2"/>
      <c r="M207" s="2" t="str">
        <f t="shared" si="18"/>
        <v/>
      </c>
      <c r="N207">
        <v>713.6428818671809</v>
      </c>
      <c r="O207" s="2">
        <f t="shared" si="19"/>
        <v>71.364288186718085</v>
      </c>
      <c r="P207" s="2">
        <f>IF(ISNUMBER(O207),SUMIFS(O$1:$O207,A$1:$A207,A207,C$1:$C207,C207,G$1:$G207,G207,E$1:$E207,E207),"")</f>
        <v>1297.2504671936886</v>
      </c>
      <c r="U207" t="str">
        <f t="shared" si="20"/>
        <v/>
      </c>
      <c r="V207">
        <v>15.032510280609131</v>
      </c>
      <c r="W207">
        <v>21.142569541931152</v>
      </c>
      <c r="X207">
        <v>84.667537689208984</v>
      </c>
      <c r="Y207">
        <v>20.988933563232422</v>
      </c>
      <c r="Z207">
        <v>91.513542175292969</v>
      </c>
      <c r="AA207">
        <v>29.651623725891113</v>
      </c>
      <c r="AB207">
        <v>4.7442597961425782E-2</v>
      </c>
      <c r="AC207" s="2">
        <f t="shared" si="21"/>
        <v>4.7442597961425782E-2</v>
      </c>
      <c r="AD207">
        <v>13.546806030273437</v>
      </c>
      <c r="AE207">
        <v>12.772585669781931</v>
      </c>
      <c r="AH207" s="2">
        <f t="shared" si="22"/>
        <v>3.3860000000000001</v>
      </c>
      <c r="AI207" s="2">
        <f>IF(ISNUMBER(AH207),SUMIFS($AH$1:AH207,$A$1:A207,A207,C$1:$C207,C207,$G$1:G207,G207,$E$1:E207,E207),"")</f>
        <v>54.368000000000002</v>
      </c>
      <c r="AJ207">
        <f t="shared" si="23"/>
        <v>16</v>
      </c>
    </row>
    <row r="208" spans="1:36" x14ac:dyDescent="0.25">
      <c r="A208" s="14" t="s">
        <v>116</v>
      </c>
      <c r="B208" t="s">
        <v>98</v>
      </c>
      <c r="C208" t="s">
        <v>106</v>
      </c>
      <c r="D208" s="13">
        <v>42164</v>
      </c>
      <c r="E208">
        <v>2</v>
      </c>
      <c r="F208">
        <v>100</v>
      </c>
      <c r="G208" s="2" t="s">
        <v>89</v>
      </c>
      <c r="H208" s="2" t="s">
        <v>10</v>
      </c>
      <c r="I208">
        <v>7</v>
      </c>
      <c r="J208" s="2" t="s">
        <v>77</v>
      </c>
      <c r="K208" s="2">
        <v>78</v>
      </c>
      <c r="L208" s="2"/>
      <c r="M208" s="2" t="str">
        <f t="shared" si="18"/>
        <v/>
      </c>
      <c r="N208">
        <v>391.87910719775527</v>
      </c>
      <c r="O208" s="2">
        <f t="shared" si="19"/>
        <v>39.18791071977553</v>
      </c>
      <c r="P208" s="2">
        <f>IF(ISNUMBER(O208),SUMIFS(O$1:$O208,A$1:$A208,A208,C$1:$C208,C208,G$1:$G208,G208,E$1:$E208,E208),"")</f>
        <v>1215.2063204067647</v>
      </c>
      <c r="U208" t="str">
        <f t="shared" si="20"/>
        <v/>
      </c>
      <c r="V208">
        <v>15.751029014587402</v>
      </c>
      <c r="W208">
        <v>16.243821144104004</v>
      </c>
      <c r="X208">
        <v>77.835186004638672</v>
      </c>
      <c r="Y208">
        <v>21.196439743041992</v>
      </c>
      <c r="Z208">
        <v>90.892044067382813</v>
      </c>
      <c r="AA208">
        <v>29.076824188232422</v>
      </c>
      <c r="AB208">
        <v>4.6522918701171874E-2</v>
      </c>
      <c r="AC208" s="2">
        <f t="shared" si="21"/>
        <v>4.6522918701171874E-2</v>
      </c>
      <c r="AD208">
        <v>12.453629760742189</v>
      </c>
      <c r="AE208">
        <v>12.123759878930555</v>
      </c>
      <c r="AH208" s="2">
        <f t="shared" si="22"/>
        <v>1.823</v>
      </c>
      <c r="AI208" s="2">
        <f>IF(ISNUMBER(AH208),SUMIFS($AH$1:AH208,$A$1:A208,A208,C$1:$C208,C208,$G$1:G208,G208,$E$1:E208,E208),"")</f>
        <v>47.686000000000007</v>
      </c>
      <c r="AJ208">
        <f t="shared" si="23"/>
        <v>16</v>
      </c>
    </row>
    <row r="209" spans="1:36" x14ac:dyDescent="0.25">
      <c r="A209" s="14" t="s">
        <v>115</v>
      </c>
      <c r="B209" t="s">
        <v>98</v>
      </c>
      <c r="C209" t="s">
        <v>106</v>
      </c>
      <c r="D209" s="13">
        <v>42164</v>
      </c>
      <c r="E209">
        <v>2</v>
      </c>
      <c r="F209">
        <v>200</v>
      </c>
      <c r="G209" s="2" t="s">
        <v>89</v>
      </c>
      <c r="H209" s="2" t="s">
        <v>10</v>
      </c>
      <c r="I209">
        <v>7</v>
      </c>
      <c r="J209" s="2" t="s">
        <v>77</v>
      </c>
      <c r="K209" s="2">
        <v>156</v>
      </c>
      <c r="L209" s="2"/>
      <c r="M209" s="2" t="str">
        <f t="shared" si="18"/>
        <v/>
      </c>
      <c r="N209">
        <v>339.69545040489459</v>
      </c>
      <c r="O209" s="2">
        <f t="shared" si="19"/>
        <v>33.969545040489457</v>
      </c>
      <c r="P209" s="2">
        <f>IF(ISNUMBER(O209),SUMIFS(O$1:$O209,A$1:$A209,A209,C$1:$C209,C209,G$1:$G209,G209,E$1:$E209,E209),"")</f>
        <v>1282.5945831214922</v>
      </c>
      <c r="U209" t="str">
        <f t="shared" si="20"/>
        <v/>
      </c>
      <c r="V209">
        <v>15.336641311645508</v>
      </c>
      <c r="W209">
        <v>20.006572723388672</v>
      </c>
      <c r="X209">
        <v>82.109012603759766</v>
      </c>
      <c r="Y209">
        <v>19.469609260559082</v>
      </c>
      <c r="Z209">
        <v>91.099742889404297</v>
      </c>
      <c r="AA209">
        <v>29.323470115661621</v>
      </c>
      <c r="AB209">
        <v>4.6917552185058595E-2</v>
      </c>
      <c r="AC209" s="2">
        <f t="shared" si="21"/>
        <v>4.6917552185058595E-2</v>
      </c>
      <c r="AD209">
        <v>13.137442016601563</v>
      </c>
      <c r="AE209">
        <v>10.845006778129235</v>
      </c>
      <c r="AH209" s="2">
        <f t="shared" si="22"/>
        <v>1.5940000000000001</v>
      </c>
      <c r="AI209" s="2">
        <f>IF(ISNUMBER(AH209),SUMIFS($AH$1:AH209,$A$1:A209,A209,C$1:$C209,C209,$G$1:G209,G209,$E$1:E209,E209),"")</f>
        <v>52.088000000000001</v>
      </c>
      <c r="AJ209">
        <f t="shared" si="23"/>
        <v>16</v>
      </c>
    </row>
    <row r="210" spans="1:36" x14ac:dyDescent="0.25">
      <c r="A210" s="14" t="s">
        <v>114</v>
      </c>
      <c r="B210" t="s">
        <v>98</v>
      </c>
      <c r="C210" t="s">
        <v>106</v>
      </c>
      <c r="D210" s="13">
        <v>42164</v>
      </c>
      <c r="E210">
        <v>2</v>
      </c>
      <c r="F210">
        <v>350</v>
      </c>
      <c r="G210" s="2" t="s">
        <v>89</v>
      </c>
      <c r="H210" s="2" t="s">
        <v>10</v>
      </c>
      <c r="I210">
        <v>7</v>
      </c>
      <c r="J210" s="2" t="s">
        <v>77</v>
      </c>
      <c r="K210" s="2">
        <v>272</v>
      </c>
      <c r="L210" s="2"/>
      <c r="M210" s="2" t="str">
        <f t="shared" si="18"/>
        <v/>
      </c>
      <c r="N210">
        <v>763.79675287050497</v>
      </c>
      <c r="O210" s="2">
        <f t="shared" si="19"/>
        <v>76.379675287050503</v>
      </c>
      <c r="P210" s="2">
        <f>IF(ISNUMBER(O210),SUMIFS(O$1:$O210,A$1:$A210,A210,C$1:$C210,C210,G$1:$G210,G210,E$1:$E210,E210),"")</f>
        <v>1342.2210138231978</v>
      </c>
      <c r="U210" t="str">
        <f t="shared" si="20"/>
        <v/>
      </c>
      <c r="V210">
        <v>14.102763652801514</v>
      </c>
      <c r="W210">
        <v>21.548181533813477</v>
      </c>
      <c r="X210">
        <v>84.810703277587891</v>
      </c>
      <c r="Y210">
        <v>20.627383232116699</v>
      </c>
      <c r="Z210">
        <v>92.079372406005859</v>
      </c>
      <c r="AA210">
        <v>29.346748352050781</v>
      </c>
      <c r="AB210">
        <v>4.6954797363281252E-2</v>
      </c>
      <c r="AC210" s="2">
        <f t="shared" si="21"/>
        <v>4.6954797363281252E-2</v>
      </c>
      <c r="AD210">
        <v>13.569712524414063</v>
      </c>
      <c r="AE210">
        <v>17.500433855046889</v>
      </c>
      <c r="AH210" s="2">
        <f t="shared" si="22"/>
        <v>3.5859999999999999</v>
      </c>
      <c r="AI210" s="2">
        <f>IF(ISNUMBER(AH210),SUMIFS($AH$1:AH210,$A$1:A210,A210,C$1:$C210,C210,$G$1:G210,G210,$E$1:E210,E210),"")</f>
        <v>56.538999999999994</v>
      </c>
      <c r="AJ210">
        <f t="shared" si="23"/>
        <v>16</v>
      </c>
    </row>
    <row r="211" spans="1:36" x14ac:dyDescent="0.25">
      <c r="A211" s="14" t="s">
        <v>113</v>
      </c>
      <c r="B211" t="s">
        <v>98</v>
      </c>
      <c r="C211" t="s">
        <v>106</v>
      </c>
      <c r="D211" s="13">
        <v>42164</v>
      </c>
      <c r="E211">
        <v>2</v>
      </c>
      <c r="F211">
        <v>500</v>
      </c>
      <c r="G211" s="2" t="s">
        <v>89</v>
      </c>
      <c r="H211" s="2" t="s">
        <v>10</v>
      </c>
      <c r="I211">
        <v>7</v>
      </c>
      <c r="J211" s="2" t="s">
        <v>77</v>
      </c>
      <c r="K211" s="2">
        <v>389</v>
      </c>
      <c r="L211" s="2"/>
      <c r="M211" s="2" t="str">
        <f t="shared" si="18"/>
        <v/>
      </c>
      <c r="N211">
        <v>475.36582904430315</v>
      </c>
      <c r="O211" s="2">
        <f t="shared" si="19"/>
        <v>47.536582904430318</v>
      </c>
      <c r="P211" s="2">
        <f>IF(ISNUMBER(O211),SUMIFS(O$1:$O211,A$1:$A211,A211,C$1:$C211,C211,G$1:$G211,G211,E$1:$E211,E211),"")</f>
        <v>1426.9160672990508</v>
      </c>
      <c r="U211" t="str">
        <f t="shared" si="20"/>
        <v/>
      </c>
      <c r="V211">
        <v>14.901767253875732</v>
      </c>
      <c r="W211">
        <v>21.863532066345215</v>
      </c>
      <c r="X211">
        <v>83.635101318359375</v>
      </c>
      <c r="Y211">
        <v>20.837131500244141</v>
      </c>
      <c r="Z211">
        <v>91.625919342041016</v>
      </c>
      <c r="AA211">
        <v>28.518502235412598</v>
      </c>
      <c r="AB211">
        <v>4.5629603576660155E-2</v>
      </c>
      <c r="AC211" s="2">
        <f t="shared" si="21"/>
        <v>4.5629603576660155E-2</v>
      </c>
      <c r="AD211">
        <v>13.3816162109375</v>
      </c>
      <c r="AE211">
        <v>12.207084468664849</v>
      </c>
      <c r="AH211" s="2">
        <f t="shared" si="22"/>
        <v>2.169</v>
      </c>
      <c r="AI211" s="2">
        <f>IF(ISNUMBER(AH211),SUMIFS($AH$1:AH211,$A$1:A211,A211,C$1:$C211,C211,$G$1:G211,G211,$E$1:E211,E211),"")</f>
        <v>60.054000000000002</v>
      </c>
      <c r="AJ211">
        <f t="shared" si="23"/>
        <v>16</v>
      </c>
    </row>
    <row r="212" spans="1:36" x14ac:dyDescent="0.25">
      <c r="A212" s="14" t="s">
        <v>118</v>
      </c>
      <c r="B212" t="s">
        <v>98</v>
      </c>
      <c r="C212" t="s">
        <v>106</v>
      </c>
      <c r="D212" s="13">
        <v>42164</v>
      </c>
      <c r="E212">
        <v>3</v>
      </c>
      <c r="F212">
        <v>0</v>
      </c>
      <c r="G212" s="2" t="s">
        <v>89</v>
      </c>
      <c r="H212" s="2" t="s">
        <v>10</v>
      </c>
      <c r="I212">
        <v>7</v>
      </c>
      <c r="J212" s="2" t="s">
        <v>77</v>
      </c>
      <c r="K212" s="2">
        <v>0</v>
      </c>
      <c r="L212" s="2"/>
      <c r="M212" s="2" t="str">
        <f t="shared" si="18"/>
        <v/>
      </c>
      <c r="N212">
        <v>307.79586261807202</v>
      </c>
      <c r="O212" s="2">
        <f t="shared" si="19"/>
        <v>30.779586261807204</v>
      </c>
      <c r="P212" s="2">
        <f>IF(ISNUMBER(O212),SUMIFS(O$1:$O212,A$1:$A212,A212,C$1:$C212,C212,G$1:$G212,G212,E$1:$E212,E212),"")</f>
        <v>1227.1301839564339</v>
      </c>
      <c r="U212" t="str">
        <f t="shared" si="20"/>
        <v/>
      </c>
      <c r="V212">
        <v>14.55087947845459</v>
      </c>
      <c r="W212">
        <v>21.787502288818359</v>
      </c>
      <c r="X212">
        <v>83.336799621582031</v>
      </c>
      <c r="Y212">
        <v>20.794636726379395</v>
      </c>
      <c r="Z212">
        <v>91.66815185546875</v>
      </c>
      <c r="AA212">
        <v>27.897599220275879</v>
      </c>
      <c r="AB212">
        <v>4.463615875244141E-2</v>
      </c>
      <c r="AC212" s="2">
        <f t="shared" si="21"/>
        <v>4.463615875244141E-2</v>
      </c>
      <c r="AD212">
        <v>13.333887939453126</v>
      </c>
      <c r="AE212">
        <v>13.983994719907599</v>
      </c>
      <c r="AH212" s="2">
        <f t="shared" si="22"/>
        <v>1.3740000000000001</v>
      </c>
      <c r="AI212" s="2">
        <f>IF(ISNUMBER(AH212),SUMIFS($AH$1:AH212,$A$1:A212,A212,C$1:$C212,C212,$G$1:G212,G212,$E$1:E212,E212),"")</f>
        <v>51.635000000000005</v>
      </c>
      <c r="AJ212">
        <f t="shared" si="23"/>
        <v>16</v>
      </c>
    </row>
    <row r="213" spans="1:36" x14ac:dyDescent="0.25">
      <c r="A213" s="14" t="s">
        <v>117</v>
      </c>
      <c r="B213" t="s">
        <v>98</v>
      </c>
      <c r="C213" t="s">
        <v>106</v>
      </c>
      <c r="D213" s="13">
        <v>42164</v>
      </c>
      <c r="E213">
        <v>3</v>
      </c>
      <c r="F213">
        <v>50</v>
      </c>
      <c r="G213" s="2" t="s">
        <v>89</v>
      </c>
      <c r="H213" s="2" t="s">
        <v>10</v>
      </c>
      <c r="I213">
        <v>7</v>
      </c>
      <c r="J213" s="2" t="s">
        <v>77</v>
      </c>
      <c r="K213" s="2">
        <v>45</v>
      </c>
      <c r="L213" s="2"/>
      <c r="M213" s="2" t="str">
        <f t="shared" si="18"/>
        <v/>
      </c>
      <c r="N213">
        <v>337.71058203119924</v>
      </c>
      <c r="O213" s="2">
        <f t="shared" si="19"/>
        <v>33.771058203119921</v>
      </c>
      <c r="P213" s="2">
        <f>IF(ISNUMBER(O213),SUMIFS(O$1:$O213,A$1:$A213,A213,C$1:$C213,C213,G$1:$G213,G213,E$1:$E213,E213),"")</f>
        <v>1121.1763146009794</v>
      </c>
      <c r="U213" t="str">
        <f t="shared" si="20"/>
        <v/>
      </c>
      <c r="V213">
        <v>15.245785713195801</v>
      </c>
      <c r="W213">
        <v>19.30473804473877</v>
      </c>
      <c r="X213">
        <v>82.814384460449219</v>
      </c>
      <c r="Y213">
        <v>22.687263488769531</v>
      </c>
      <c r="Z213">
        <v>92.412826538085938</v>
      </c>
      <c r="AA213">
        <v>29.552584648132324</v>
      </c>
      <c r="AB213">
        <v>4.7284135437011716E-2</v>
      </c>
      <c r="AC213" s="2">
        <f t="shared" si="21"/>
        <v>4.7284135437011716E-2</v>
      </c>
      <c r="AD213">
        <v>13.250301513671875</v>
      </c>
      <c r="AE213">
        <v>13.930561508786971</v>
      </c>
      <c r="AH213" s="2">
        <f t="shared" si="22"/>
        <v>1.597</v>
      </c>
      <c r="AI213" s="2">
        <f>IF(ISNUMBER(AH213),SUMIFS($AH$1:AH213,$A$1:A213,A213,C$1:$C213,C213,$G$1:G213,G213,$E$1:E213,E213),"")</f>
        <v>45.503000000000007</v>
      </c>
      <c r="AJ213">
        <f t="shared" si="23"/>
        <v>16</v>
      </c>
    </row>
    <row r="214" spans="1:36" x14ac:dyDescent="0.25">
      <c r="A214" s="14" t="s">
        <v>116</v>
      </c>
      <c r="B214" t="s">
        <v>98</v>
      </c>
      <c r="C214" t="s">
        <v>106</v>
      </c>
      <c r="D214" s="13">
        <v>42164</v>
      </c>
      <c r="E214">
        <v>3</v>
      </c>
      <c r="F214">
        <v>100</v>
      </c>
      <c r="G214" s="2" t="s">
        <v>89</v>
      </c>
      <c r="H214" s="2" t="s">
        <v>10</v>
      </c>
      <c r="I214">
        <v>7</v>
      </c>
      <c r="J214" s="2" t="s">
        <v>77</v>
      </c>
      <c r="K214" s="2">
        <v>78</v>
      </c>
      <c r="L214" s="2"/>
      <c r="M214" s="2" t="str">
        <f t="shared" si="18"/>
        <v/>
      </c>
      <c r="N214">
        <v>229.53805118991036</v>
      </c>
      <c r="O214" s="2">
        <f t="shared" si="19"/>
        <v>22.953805118991035</v>
      </c>
      <c r="P214" s="2">
        <f>IF(ISNUMBER(O214),SUMIFS(O$1:$O214,A$1:$A214,A214,C$1:$C214,C214,G$1:$G214,G214,E$1:$E214,E214),"")</f>
        <v>1181.5458654546014</v>
      </c>
      <c r="U214" t="str">
        <f t="shared" si="20"/>
        <v/>
      </c>
      <c r="V214">
        <v>14.167236328125</v>
      </c>
      <c r="W214">
        <v>21.626456260681152</v>
      </c>
      <c r="X214">
        <v>83.290691375732422</v>
      </c>
      <c r="Y214">
        <v>20.037870407104492</v>
      </c>
      <c r="Z214">
        <v>91.4447021484375</v>
      </c>
      <c r="AA214">
        <v>29.560388565063477</v>
      </c>
      <c r="AB214">
        <v>4.7296621704101566E-2</v>
      </c>
      <c r="AC214" s="2">
        <f t="shared" si="21"/>
        <v>4.7296621704101566E-2</v>
      </c>
      <c r="AD214">
        <v>13.326510620117189</v>
      </c>
      <c r="AE214">
        <v>13.55709114840408</v>
      </c>
      <c r="AH214" s="2">
        <f t="shared" si="22"/>
        <v>1.0860000000000001</v>
      </c>
      <c r="AI214" s="2">
        <f>IF(ISNUMBER(AH214),SUMIFS($AH$1:AH214,$A$1:A214,A214,C$1:$C214,C214,$G$1:G214,G214,$E$1:E214,E214),"")</f>
        <v>48.498999999999995</v>
      </c>
      <c r="AJ214">
        <f t="shared" si="23"/>
        <v>16</v>
      </c>
    </row>
    <row r="215" spans="1:36" x14ac:dyDescent="0.25">
      <c r="A215" s="14" t="s">
        <v>115</v>
      </c>
      <c r="B215" t="s">
        <v>98</v>
      </c>
      <c r="C215" t="s">
        <v>106</v>
      </c>
      <c r="D215" s="13">
        <v>42164</v>
      </c>
      <c r="E215">
        <v>3</v>
      </c>
      <c r="F215">
        <v>200</v>
      </c>
      <c r="G215" s="2" t="s">
        <v>89</v>
      </c>
      <c r="H215" s="2" t="s">
        <v>10</v>
      </c>
      <c r="I215">
        <v>7</v>
      </c>
      <c r="J215" s="2" t="s">
        <v>77</v>
      </c>
      <c r="K215" s="2">
        <v>156</v>
      </c>
      <c r="L215" s="2"/>
      <c r="M215" s="2" t="str">
        <f t="shared" si="18"/>
        <v/>
      </c>
      <c r="N215">
        <v>394.42970143387612</v>
      </c>
      <c r="O215" s="2">
        <f t="shared" si="19"/>
        <v>39.442970143387612</v>
      </c>
      <c r="P215" s="2">
        <f>IF(ISNUMBER(O215),SUMIFS(O$1:$O215,A$1:$A215,A215,C$1:$C215,C215,G$1:$G215,G215,E$1:$E215,E215),"")</f>
        <v>1324.532832775933</v>
      </c>
      <c r="U215" t="str">
        <f t="shared" si="20"/>
        <v/>
      </c>
      <c r="V215">
        <v>15.187990665435791</v>
      </c>
      <c r="W215">
        <v>19.702877998352051</v>
      </c>
      <c r="X215">
        <v>83.110603332519531</v>
      </c>
      <c r="Y215">
        <v>21.283263206481934</v>
      </c>
      <c r="Z215">
        <v>92.024814605712891</v>
      </c>
      <c r="AA215">
        <v>29.504922866821289</v>
      </c>
      <c r="AB215">
        <v>4.7207876586914062E-2</v>
      </c>
      <c r="AC215" s="2">
        <f t="shared" si="21"/>
        <v>4.7207876586914062E-2</v>
      </c>
      <c r="AD215">
        <v>13.297696533203125</v>
      </c>
      <c r="AE215">
        <v>13.7035319064343</v>
      </c>
      <c r="AH215" s="2">
        <f t="shared" si="22"/>
        <v>1.8620000000000001</v>
      </c>
      <c r="AI215" s="2">
        <f>IF(ISNUMBER(AH215),SUMIFS($AH$1:AH215,$A$1:A215,A215,C$1:$C215,C215,$G$1:G215,G215,$E$1:E215,E215),"")</f>
        <v>56.826000000000001</v>
      </c>
      <c r="AJ215">
        <f t="shared" si="23"/>
        <v>16</v>
      </c>
    </row>
    <row r="216" spans="1:36" x14ac:dyDescent="0.25">
      <c r="A216" s="14" t="s">
        <v>114</v>
      </c>
      <c r="B216" t="s">
        <v>98</v>
      </c>
      <c r="C216" t="s">
        <v>106</v>
      </c>
      <c r="D216" s="13">
        <v>42164</v>
      </c>
      <c r="E216">
        <v>3</v>
      </c>
      <c r="F216">
        <v>350</v>
      </c>
      <c r="G216" s="2" t="s">
        <v>89</v>
      </c>
      <c r="H216" s="2" t="s">
        <v>10</v>
      </c>
      <c r="I216">
        <v>7</v>
      </c>
      <c r="J216" s="2" t="s">
        <v>77</v>
      </c>
      <c r="K216" s="2">
        <v>272</v>
      </c>
      <c r="L216" s="2"/>
      <c r="M216" s="2" t="str">
        <f t="shared" si="18"/>
        <v/>
      </c>
      <c r="N216">
        <v>433.43435458869618</v>
      </c>
      <c r="O216" s="2">
        <f t="shared" si="19"/>
        <v>43.343435458869621</v>
      </c>
      <c r="P216" s="2">
        <f>IF(ISNUMBER(O216),SUMIFS(O$1:$O216,A$1:$A216,A216,C$1:$C216,C216,G$1:$G216,G216,E$1:$E216,E216),"")</f>
        <v>1214.9102208142122</v>
      </c>
      <c r="U216" t="str">
        <f t="shared" si="20"/>
        <v/>
      </c>
      <c r="V216">
        <v>14.617810726165771</v>
      </c>
      <c r="W216">
        <v>20.385954856872559</v>
      </c>
      <c r="X216">
        <v>83.573162078857422</v>
      </c>
      <c r="Y216">
        <v>20.04124927520752</v>
      </c>
      <c r="Z216">
        <v>91.355094909667969</v>
      </c>
      <c r="AA216">
        <v>29.105623245239258</v>
      </c>
      <c r="AB216">
        <v>4.6568997192382812E-2</v>
      </c>
      <c r="AC216" s="2">
        <f t="shared" si="21"/>
        <v>4.6568997192382812E-2</v>
      </c>
      <c r="AD216">
        <v>13.371705932617187</v>
      </c>
      <c r="AE216">
        <v>13.128059778407625</v>
      </c>
      <c r="AH216" s="2">
        <f t="shared" si="22"/>
        <v>2.0179999999999998</v>
      </c>
      <c r="AI216" s="2">
        <f>IF(ISNUMBER(AH216),SUMIFS($AH$1:AH216,$A$1:A216,A216,C$1:$C216,C216,$G$1:G216,G216,$E$1:E216,E216),"")</f>
        <v>54.33</v>
      </c>
      <c r="AJ216">
        <f t="shared" si="23"/>
        <v>16</v>
      </c>
    </row>
    <row r="217" spans="1:36" x14ac:dyDescent="0.25">
      <c r="A217" s="14" t="s">
        <v>113</v>
      </c>
      <c r="B217" t="s">
        <v>98</v>
      </c>
      <c r="C217" t="s">
        <v>106</v>
      </c>
      <c r="D217" s="13">
        <v>42164</v>
      </c>
      <c r="E217">
        <v>3</v>
      </c>
      <c r="F217">
        <v>500</v>
      </c>
      <c r="G217" s="2" t="s">
        <v>89</v>
      </c>
      <c r="H217" s="2" t="s">
        <v>10</v>
      </c>
      <c r="I217">
        <v>7</v>
      </c>
      <c r="J217" s="2" t="s">
        <v>77</v>
      </c>
      <c r="K217" s="2">
        <v>389</v>
      </c>
      <c r="L217" s="2"/>
      <c r="M217" s="2" t="str">
        <f t="shared" si="18"/>
        <v/>
      </c>
      <c r="N217">
        <v>301.07719059161707</v>
      </c>
      <c r="O217" s="2">
        <f t="shared" si="19"/>
        <v>30.107719059161706</v>
      </c>
      <c r="P217" s="2">
        <f>IF(ISNUMBER(O217),SUMIFS(O$1:$O217,A$1:$A217,A217,C$1:$C217,C217,G$1:$G217,G217,E$1:$E217,E217),"")</f>
        <v>960.86792080104567</v>
      </c>
      <c r="U217" t="str">
        <f t="shared" si="20"/>
        <v/>
      </c>
      <c r="V217">
        <v>14.49571418762207</v>
      </c>
      <c r="W217">
        <v>21.080474853515625</v>
      </c>
      <c r="X217">
        <v>84.273021697998047</v>
      </c>
      <c r="Y217">
        <v>21.160160064697266</v>
      </c>
      <c r="Z217">
        <v>92.47491455078125</v>
      </c>
      <c r="AA217">
        <v>29.729598999023438</v>
      </c>
      <c r="AB217">
        <v>4.7567358398437502E-2</v>
      </c>
      <c r="AC217" s="2">
        <f t="shared" si="21"/>
        <v>4.7567358398437502E-2</v>
      </c>
      <c r="AD217">
        <v>13.483683471679688</v>
      </c>
      <c r="AE217">
        <v>13.678747361013372</v>
      </c>
      <c r="AH217" s="2">
        <f t="shared" si="22"/>
        <v>1.4319999999999999</v>
      </c>
      <c r="AI217" s="2">
        <f>IF(ISNUMBER(AH217),SUMIFS($AH$1:AH217,$A$1:A217,A217,C$1:$C217,C217,$G$1:G217,G217,$E$1:E217,E217),"")</f>
        <v>41.846000000000011</v>
      </c>
      <c r="AJ217">
        <f t="shared" si="23"/>
        <v>16</v>
      </c>
    </row>
    <row r="218" spans="1:36" x14ac:dyDescent="0.25">
      <c r="A218" s="14" t="s">
        <v>118</v>
      </c>
      <c r="B218" t="s">
        <v>98</v>
      </c>
      <c r="C218" t="s">
        <v>106</v>
      </c>
      <c r="D218" s="13">
        <v>42164</v>
      </c>
      <c r="E218">
        <v>4</v>
      </c>
      <c r="F218">
        <v>0</v>
      </c>
      <c r="G218" s="2" t="s">
        <v>89</v>
      </c>
      <c r="H218" s="2" t="s">
        <v>10</v>
      </c>
      <c r="I218">
        <v>7</v>
      </c>
      <c r="J218" s="2" t="s">
        <v>77</v>
      </c>
      <c r="K218" s="2">
        <v>0</v>
      </c>
      <c r="L218" s="2"/>
      <c r="M218" s="2" t="str">
        <f t="shared" si="18"/>
        <v/>
      </c>
      <c r="N218">
        <v>309.04271871747272</v>
      </c>
      <c r="O218" s="2">
        <f t="shared" si="19"/>
        <v>30.904271871747273</v>
      </c>
      <c r="P218" s="2">
        <f>IF(ISNUMBER(O218),SUMIFS(O$1:$O218,A$1:$A218,A218,C$1:$C218,C218,G$1:$G218,G218,E$1:$E218,E218),"")</f>
        <v>816.43212760040603</v>
      </c>
      <c r="U218" t="str">
        <f t="shared" si="20"/>
        <v/>
      </c>
      <c r="V218">
        <v>15.564697265625</v>
      </c>
      <c r="W218">
        <v>18.048095703125</v>
      </c>
      <c r="X218">
        <v>82.128849029541016</v>
      </c>
      <c r="Y218">
        <v>22.045589447021484</v>
      </c>
      <c r="Z218">
        <v>91.583625793457031</v>
      </c>
      <c r="AA218">
        <v>29.050804138183594</v>
      </c>
      <c r="AB218">
        <v>4.6481286621093749E-2</v>
      </c>
      <c r="AC218" s="2">
        <f t="shared" si="21"/>
        <v>4.6481286621093749E-2</v>
      </c>
      <c r="AD218">
        <v>13.140615844726563</v>
      </c>
      <c r="AE218">
        <v>13.520618943889431</v>
      </c>
      <c r="AH218" s="2">
        <f t="shared" si="22"/>
        <v>1.4359999999999999</v>
      </c>
      <c r="AI218" s="2">
        <f>IF(ISNUMBER(AH218),SUMIFS($AH$1:AH218,$A$1:A218,A218,C$1:$C218,C218,$G$1:G218,G218,$E$1:E218,E218),"")</f>
        <v>35.906999999999996</v>
      </c>
      <c r="AJ218">
        <f t="shared" si="23"/>
        <v>16</v>
      </c>
    </row>
    <row r="219" spans="1:36" x14ac:dyDescent="0.25">
      <c r="A219" s="14" t="s">
        <v>117</v>
      </c>
      <c r="B219" t="s">
        <v>98</v>
      </c>
      <c r="C219" t="s">
        <v>106</v>
      </c>
      <c r="D219" s="13">
        <v>42164</v>
      </c>
      <c r="E219">
        <v>4</v>
      </c>
      <c r="F219">
        <v>50</v>
      </c>
      <c r="G219" s="2" t="s">
        <v>89</v>
      </c>
      <c r="H219" s="2" t="s">
        <v>10</v>
      </c>
      <c r="I219">
        <v>7</v>
      </c>
      <c r="J219" s="2" t="s">
        <v>77</v>
      </c>
      <c r="K219" s="2">
        <v>45</v>
      </c>
      <c r="L219" s="2"/>
      <c r="M219" s="2" t="str">
        <f t="shared" si="18"/>
        <v/>
      </c>
      <c r="N219">
        <v>322.63561488213577</v>
      </c>
      <c r="O219" s="2">
        <f t="shared" si="19"/>
        <v>32.263561488213576</v>
      </c>
      <c r="P219" s="2">
        <f>IF(ISNUMBER(O219),SUMIFS(O$1:$O219,A$1:$A219,A219,C$1:$C219,C219,G$1:$G219,G219,E$1:$E219,E219),"")</f>
        <v>1038.3998077752431</v>
      </c>
      <c r="U219" t="str">
        <f t="shared" si="20"/>
        <v/>
      </c>
      <c r="V219">
        <v>15.308760643005371</v>
      </c>
      <c r="W219">
        <v>18.783041954040527</v>
      </c>
      <c r="X219">
        <v>82.374458312988281</v>
      </c>
      <c r="Y219">
        <v>21.388315200805664</v>
      </c>
      <c r="Z219">
        <v>92.673908233642578</v>
      </c>
      <c r="AA219">
        <v>30.433143615722656</v>
      </c>
      <c r="AB219">
        <v>4.8693029785156251E-2</v>
      </c>
      <c r="AC219" s="2">
        <f t="shared" si="21"/>
        <v>4.8693029785156251E-2</v>
      </c>
      <c r="AD219">
        <v>13.179913330078126</v>
      </c>
      <c r="AE219">
        <v>14.115308151093439</v>
      </c>
      <c r="AH219" s="2">
        <f t="shared" si="22"/>
        <v>1.571</v>
      </c>
      <c r="AI219" s="2">
        <f>IF(ISNUMBER(AH219),SUMIFS($AH$1:AH219,$A$1:A219,A219,C$1:$C219,C219,$G$1:G219,G219,$E$1:E219,E219),"")</f>
        <v>44</v>
      </c>
      <c r="AJ219">
        <f t="shared" si="23"/>
        <v>16</v>
      </c>
    </row>
    <row r="220" spans="1:36" x14ac:dyDescent="0.25">
      <c r="A220" s="14" t="s">
        <v>116</v>
      </c>
      <c r="B220" t="s">
        <v>98</v>
      </c>
      <c r="C220" t="s">
        <v>106</v>
      </c>
      <c r="D220" s="13">
        <v>42164</v>
      </c>
      <c r="E220">
        <v>4</v>
      </c>
      <c r="F220">
        <v>100</v>
      </c>
      <c r="G220" s="2" t="s">
        <v>89</v>
      </c>
      <c r="H220" s="2" t="s">
        <v>10</v>
      </c>
      <c r="I220">
        <v>7</v>
      </c>
      <c r="J220" s="2" t="s">
        <v>77</v>
      </c>
      <c r="K220" s="2">
        <v>78</v>
      </c>
      <c r="L220" s="2"/>
      <c r="M220" s="2" t="str">
        <f t="shared" si="18"/>
        <v/>
      </c>
      <c r="N220">
        <v>431.70500122725218</v>
      </c>
      <c r="O220" s="2">
        <f t="shared" si="19"/>
        <v>43.170500122725215</v>
      </c>
      <c r="P220" s="2">
        <f>IF(ISNUMBER(O220),SUMIFS(O$1:$O220,A$1:$A220,A220,C$1:$C220,C220,G$1:$G220,G220,E$1:$E220,E220),"")</f>
        <v>1062.1758314917668</v>
      </c>
      <c r="U220" t="str">
        <f t="shared" si="20"/>
        <v/>
      </c>
      <c r="V220">
        <v>15.100161552429199</v>
      </c>
      <c r="W220">
        <v>20.042559623718262</v>
      </c>
      <c r="X220">
        <v>83.520652770996094</v>
      </c>
      <c r="Y220">
        <v>21.206384658813477</v>
      </c>
      <c r="Z220">
        <v>92.121021270751953</v>
      </c>
      <c r="AA220">
        <v>28.544144630432129</v>
      </c>
      <c r="AB220">
        <v>4.5670631408691403E-2</v>
      </c>
      <c r="AC220" s="2">
        <f t="shared" si="21"/>
        <v>4.5670631408691403E-2</v>
      </c>
      <c r="AD220">
        <v>13.363304443359375</v>
      </c>
      <c r="AE220">
        <v>12.437842260968088</v>
      </c>
      <c r="AH220" s="2">
        <f t="shared" si="22"/>
        <v>1.972</v>
      </c>
      <c r="AI220" s="2">
        <f>IF(ISNUMBER(AH220),SUMIFS($AH$1:AH220,$A$1:A220,A220,C$1:$C220,C220,$G$1:G220,G220,$E$1:E220,E220),"")</f>
        <v>44.218000000000004</v>
      </c>
      <c r="AJ220">
        <f t="shared" si="23"/>
        <v>16</v>
      </c>
    </row>
    <row r="221" spans="1:36" x14ac:dyDescent="0.25">
      <c r="A221" s="14" t="s">
        <v>115</v>
      </c>
      <c r="B221" t="s">
        <v>98</v>
      </c>
      <c r="C221" t="s">
        <v>106</v>
      </c>
      <c r="D221" s="13">
        <v>42164</v>
      </c>
      <c r="E221">
        <v>4</v>
      </c>
      <c r="F221">
        <v>200</v>
      </c>
      <c r="G221" s="2" t="s">
        <v>89</v>
      </c>
      <c r="H221" s="2" t="s">
        <v>10</v>
      </c>
      <c r="I221">
        <v>7</v>
      </c>
      <c r="J221" s="2" t="s">
        <v>77</v>
      </c>
      <c r="K221" s="2">
        <v>156</v>
      </c>
      <c r="L221" s="2"/>
      <c r="M221" s="2" t="str">
        <f t="shared" si="18"/>
        <v/>
      </c>
      <c r="N221">
        <v>419.14157290346395</v>
      </c>
      <c r="O221" s="2">
        <f t="shared" si="19"/>
        <v>41.914157290346395</v>
      </c>
      <c r="P221" s="2">
        <f>IF(ISNUMBER(O221),SUMIFS(O$1:$O221,A$1:$A221,A221,C$1:$C221,C221,G$1:$G221,G221,E$1:$E221,E221),"")</f>
        <v>980.77797647984085</v>
      </c>
      <c r="U221" t="str">
        <f t="shared" si="20"/>
        <v/>
      </c>
      <c r="V221">
        <v>14.542496204376221</v>
      </c>
      <c r="W221">
        <v>20.448288917541504</v>
      </c>
      <c r="X221">
        <v>83.352119445800781</v>
      </c>
      <c r="Y221">
        <v>19.635496139526367</v>
      </c>
      <c r="Z221">
        <v>91.112876892089844</v>
      </c>
      <c r="AA221">
        <v>28.876382827758789</v>
      </c>
      <c r="AB221">
        <v>4.620221252441406E-2</v>
      </c>
      <c r="AC221" s="2">
        <f t="shared" si="21"/>
        <v>4.620221252441406E-2</v>
      </c>
      <c r="AD221">
        <v>13.336339111328126</v>
      </c>
      <c r="AE221">
        <v>13.381377918708562</v>
      </c>
      <c r="AH221" s="2">
        <f t="shared" si="22"/>
        <v>1.9370000000000001</v>
      </c>
      <c r="AI221" s="2">
        <f>IF(ISNUMBER(AH221),SUMIFS($AH$1:AH221,$A$1:A221,A221,C$1:$C221,C221,$G$1:G221,G221,$E$1:E221,E221),"")</f>
        <v>40.667999999999999</v>
      </c>
      <c r="AJ221">
        <f t="shared" si="23"/>
        <v>16</v>
      </c>
    </row>
    <row r="222" spans="1:36" x14ac:dyDescent="0.25">
      <c r="A222" s="14" t="s">
        <v>114</v>
      </c>
      <c r="B222" t="s">
        <v>98</v>
      </c>
      <c r="C222" t="s">
        <v>106</v>
      </c>
      <c r="D222" s="13">
        <v>42164</v>
      </c>
      <c r="E222">
        <v>4</v>
      </c>
      <c r="F222">
        <v>350</v>
      </c>
      <c r="G222" s="2" t="s">
        <v>89</v>
      </c>
      <c r="H222" s="2" t="s">
        <v>10</v>
      </c>
      <c r="I222">
        <v>7</v>
      </c>
      <c r="J222" s="2" t="s">
        <v>77</v>
      </c>
      <c r="K222" s="2">
        <v>272</v>
      </c>
      <c r="L222" s="2"/>
      <c r="M222" s="2" t="str">
        <f t="shared" si="18"/>
        <v/>
      </c>
      <c r="N222">
        <v>359.57989191393909</v>
      </c>
      <c r="O222" s="2">
        <f t="shared" si="19"/>
        <v>35.957989191393906</v>
      </c>
      <c r="P222" s="2">
        <f>IF(ISNUMBER(O222),SUMIFS(O$1:$O222,A$1:$A222,A222,C$1:$C222,C222,G$1:$G222,G222,E$1:$E222,E222),"")</f>
        <v>1026.0124642381525</v>
      </c>
      <c r="U222" t="str">
        <f t="shared" si="20"/>
        <v/>
      </c>
      <c r="V222">
        <v>14.809107303619385</v>
      </c>
      <c r="W222">
        <v>19.82850456237793</v>
      </c>
      <c r="X222">
        <v>82.280693054199219</v>
      </c>
      <c r="Y222">
        <v>20.285915374755859</v>
      </c>
      <c r="Z222">
        <v>91.498477935791016</v>
      </c>
      <c r="AA222">
        <v>28.874333381652832</v>
      </c>
      <c r="AB222">
        <v>4.6198933410644537E-2</v>
      </c>
      <c r="AC222" s="2">
        <f t="shared" si="21"/>
        <v>4.6198933410644537E-2</v>
      </c>
      <c r="AD222">
        <v>13.164910888671875</v>
      </c>
      <c r="AE222">
        <v>11.798715203426125</v>
      </c>
      <c r="AH222" s="2">
        <f t="shared" si="22"/>
        <v>1.661</v>
      </c>
      <c r="AI222" s="2">
        <f>IF(ISNUMBER(AH222),SUMIFS($AH$1:AH222,$A$1:A222,A222,C$1:$C222,C222,$G$1:G222,G222,$E$1:E222,E222),"")</f>
        <v>44.003999999999998</v>
      </c>
      <c r="AJ222">
        <f t="shared" si="23"/>
        <v>16</v>
      </c>
    </row>
    <row r="223" spans="1:36" x14ac:dyDescent="0.25">
      <c r="A223" s="14" t="s">
        <v>113</v>
      </c>
      <c r="B223" t="s">
        <v>98</v>
      </c>
      <c r="C223" t="s">
        <v>106</v>
      </c>
      <c r="D223" s="13">
        <v>42164</v>
      </c>
      <c r="E223">
        <v>4</v>
      </c>
      <c r="F223">
        <v>500</v>
      </c>
      <c r="G223" s="2" t="s">
        <v>89</v>
      </c>
      <c r="H223" s="2" t="s">
        <v>10</v>
      </c>
      <c r="I223">
        <v>7</v>
      </c>
      <c r="J223" s="2" t="s">
        <v>77</v>
      </c>
      <c r="K223" s="2">
        <v>389</v>
      </c>
      <c r="L223" s="2"/>
      <c r="M223" s="2" t="str">
        <f t="shared" si="18"/>
        <v/>
      </c>
      <c r="N223">
        <v>490.0221729490022</v>
      </c>
      <c r="O223" s="2">
        <f t="shared" si="19"/>
        <v>49.00221729490022</v>
      </c>
      <c r="P223" s="2">
        <f>IF(ISNUMBER(O223),SUMIFS(O$1:$O223,A$1:$A223,A223,C$1:$C223,C223,G$1:$G223,G223,E$1:$E223,E223),"")</f>
        <v>1167.9598246636494</v>
      </c>
      <c r="U223" t="str">
        <f t="shared" si="20"/>
        <v/>
      </c>
      <c r="V223">
        <v>14.867361545562744</v>
      </c>
      <c r="W223">
        <v>20.861180305480957</v>
      </c>
      <c r="X223">
        <v>83.398193359375</v>
      </c>
      <c r="Y223">
        <v>19.463979721069336</v>
      </c>
      <c r="Z223">
        <v>90.794075012207031</v>
      </c>
      <c r="AA223">
        <v>28.87318229675293</v>
      </c>
      <c r="AB223">
        <v>4.6197091674804687E-2</v>
      </c>
      <c r="AC223" s="2">
        <f t="shared" si="21"/>
        <v>4.6197091674804687E-2</v>
      </c>
      <c r="AD223">
        <v>13.343710937500001</v>
      </c>
      <c r="AE223">
        <v>12.375559980089596</v>
      </c>
      <c r="AH223" s="2">
        <f t="shared" si="22"/>
        <v>2.2639999999999998</v>
      </c>
      <c r="AI223" s="2">
        <f>IF(ISNUMBER(AH223),SUMIFS($AH$1:AH223,$A$1:A223,A223,C$1:$C223,C223,$G$1:G223,G223,$E$1:E223,E223),"")</f>
        <v>49.192</v>
      </c>
      <c r="AJ223">
        <f t="shared" si="23"/>
        <v>16</v>
      </c>
    </row>
    <row r="224" spans="1:36" x14ac:dyDescent="0.25">
      <c r="A224" s="14" t="s">
        <v>118</v>
      </c>
      <c r="B224" t="s">
        <v>98</v>
      </c>
      <c r="C224" t="s">
        <v>106</v>
      </c>
      <c r="D224" s="13">
        <v>42283</v>
      </c>
      <c r="E224">
        <v>1</v>
      </c>
      <c r="F224">
        <v>0</v>
      </c>
      <c r="G224" s="2" t="s">
        <v>87</v>
      </c>
      <c r="H224" s="2" t="s">
        <v>11</v>
      </c>
      <c r="I224">
        <v>1</v>
      </c>
      <c r="J224" s="2" t="s">
        <v>77</v>
      </c>
      <c r="K224" s="2">
        <v>0</v>
      </c>
      <c r="L224" s="2"/>
      <c r="M224" s="2" t="str">
        <f t="shared" si="18"/>
        <v/>
      </c>
      <c r="N224">
        <v>1076.3983118161739</v>
      </c>
      <c r="O224" s="2">
        <f t="shared" si="19"/>
        <v>107.63983118161738</v>
      </c>
      <c r="P224" s="2">
        <f>IF(ISNUMBER(O224),SUMIFS(O$1:$O224,A$1:$A224,A224,C$1:$C224,C224,G$1:$G224,G224,E$1:$E224,E224),"")</f>
        <v>107.63983118161738</v>
      </c>
      <c r="U224" t="str">
        <f t="shared" si="20"/>
        <v/>
      </c>
      <c r="V224">
        <v>18.103979110717773</v>
      </c>
      <c r="W224">
        <v>14.920340061187744</v>
      </c>
      <c r="X224">
        <v>78.702293395996094</v>
      </c>
      <c r="Y224">
        <v>23.610845565795898</v>
      </c>
      <c r="Z224">
        <v>90.242671966552734</v>
      </c>
      <c r="AA224">
        <v>28.076259613037109</v>
      </c>
      <c r="AB224">
        <v>4.4922015380859374E-2</v>
      </c>
      <c r="AC224" s="2">
        <f t="shared" si="21"/>
        <v>4.4922015380859374E-2</v>
      </c>
      <c r="AD224">
        <v>12.592366943359375</v>
      </c>
      <c r="AE224">
        <v>12.344616561484031</v>
      </c>
      <c r="AH224" s="2">
        <f t="shared" si="22"/>
        <v>4.835</v>
      </c>
      <c r="AI224" s="2">
        <f>IF(ISNUMBER(AH224),SUMIFS($AH$1:AH224,$A$1:A224,A224,C$1:$C224,C224,$G$1:G224,G224,$E$1:E224,E224),"")</f>
        <v>4.835</v>
      </c>
      <c r="AJ224">
        <f t="shared" si="23"/>
        <v>16</v>
      </c>
    </row>
    <row r="225" spans="1:36" x14ac:dyDescent="0.25">
      <c r="A225" s="14" t="s">
        <v>117</v>
      </c>
      <c r="B225" t="s">
        <v>98</v>
      </c>
      <c r="C225" t="s">
        <v>106</v>
      </c>
      <c r="D225" s="13">
        <v>42283</v>
      </c>
      <c r="E225">
        <v>1</v>
      </c>
      <c r="F225">
        <v>50</v>
      </c>
      <c r="G225" s="2" t="s">
        <v>87</v>
      </c>
      <c r="H225" s="2" t="s">
        <v>11</v>
      </c>
      <c r="I225">
        <v>1</v>
      </c>
      <c r="J225" s="2" t="s">
        <v>77</v>
      </c>
      <c r="K225" s="2">
        <v>45</v>
      </c>
      <c r="L225" s="2"/>
      <c r="M225" s="2" t="str">
        <f t="shared" si="18"/>
        <v/>
      </c>
      <c r="N225">
        <v>1189.749136013075</v>
      </c>
      <c r="O225" s="2">
        <f t="shared" si="19"/>
        <v>118.97491360130751</v>
      </c>
      <c r="P225" s="2">
        <f>IF(ISNUMBER(O225),SUMIFS(O$1:$O225,A$1:$A225,A225,C$1:$C225,C225,G$1:$G225,G225,E$1:$E225,E225),"")</f>
        <v>118.97491360130751</v>
      </c>
      <c r="U225" t="str">
        <f t="shared" si="20"/>
        <v/>
      </c>
      <c r="V225">
        <v>17.497142791748047</v>
      </c>
      <c r="W225">
        <v>14.199227809906006</v>
      </c>
      <c r="X225">
        <v>82.312961578369141</v>
      </c>
      <c r="Y225">
        <v>21.561467170715332</v>
      </c>
      <c r="Z225">
        <v>89.979621887207031</v>
      </c>
      <c r="AA225">
        <v>28.360410690307617</v>
      </c>
      <c r="AB225">
        <v>4.5376657104492193E-2</v>
      </c>
      <c r="AC225" s="2">
        <f t="shared" si="21"/>
        <v>4.5376657104492193E-2</v>
      </c>
      <c r="AD225">
        <v>13.170073852539062</v>
      </c>
      <c r="AE225">
        <v>13.258407235051365</v>
      </c>
      <c r="AH225" s="2">
        <f t="shared" si="22"/>
        <v>5.399</v>
      </c>
      <c r="AI225" s="2">
        <f>IF(ISNUMBER(AH225),SUMIFS($AH$1:AH225,$A$1:A225,A225,C$1:$C225,C225,$G$1:G225,G225,$E$1:E225,E225),"")</f>
        <v>5.399</v>
      </c>
      <c r="AJ225">
        <f t="shared" si="23"/>
        <v>16</v>
      </c>
    </row>
    <row r="226" spans="1:36" x14ac:dyDescent="0.25">
      <c r="A226" s="14" t="s">
        <v>116</v>
      </c>
      <c r="B226" t="s">
        <v>98</v>
      </c>
      <c r="C226" t="s">
        <v>106</v>
      </c>
      <c r="D226" s="13">
        <v>42283</v>
      </c>
      <c r="E226">
        <v>1</v>
      </c>
      <c r="F226">
        <v>100</v>
      </c>
      <c r="G226" s="2" t="s">
        <v>87</v>
      </c>
      <c r="H226" s="2" t="s">
        <v>11</v>
      </c>
      <c r="I226">
        <v>1</v>
      </c>
      <c r="J226" s="2" t="s">
        <v>77</v>
      </c>
      <c r="K226" s="2">
        <v>78</v>
      </c>
      <c r="L226" s="2"/>
      <c r="M226" s="2" t="str">
        <f t="shared" si="18"/>
        <v/>
      </c>
      <c r="N226">
        <v>681.73841057287461</v>
      </c>
      <c r="O226" s="2">
        <f t="shared" si="19"/>
        <v>68.173841057287461</v>
      </c>
      <c r="P226" s="2">
        <f>IF(ISNUMBER(O226),SUMIFS(O$1:$O226,A$1:$A226,A226,C$1:$C226,C226,G$1:$G226,G226,E$1:$E226,E226),"")</f>
        <v>68.173841057287461</v>
      </c>
      <c r="U226" t="str">
        <f t="shared" si="20"/>
        <v/>
      </c>
      <c r="V226">
        <v>16.515589714050293</v>
      </c>
      <c r="W226">
        <v>14.635623931884766</v>
      </c>
      <c r="X226">
        <v>82.192184448242188</v>
      </c>
      <c r="Y226">
        <v>20.09986686706543</v>
      </c>
      <c r="Z226">
        <v>90.418373107910156</v>
      </c>
      <c r="AA226">
        <v>29.316594123840332</v>
      </c>
      <c r="AB226">
        <v>4.6906550598144532E-2</v>
      </c>
      <c r="AC226" s="2">
        <f t="shared" si="21"/>
        <v>4.6906550598144532E-2</v>
      </c>
      <c r="AD226">
        <v>13.15074951171875</v>
      </c>
      <c r="AE226">
        <v>14.641881772531054</v>
      </c>
      <c r="AH226" s="2">
        <f t="shared" si="22"/>
        <v>3.198</v>
      </c>
      <c r="AI226" s="2">
        <f>IF(ISNUMBER(AH226),SUMIFS($AH$1:AH226,$A$1:A226,A226,C$1:$C226,C226,$G$1:G226,G226,$E$1:E226,E226),"")</f>
        <v>3.198</v>
      </c>
      <c r="AJ226">
        <f t="shared" si="23"/>
        <v>16</v>
      </c>
    </row>
    <row r="227" spans="1:36" x14ac:dyDescent="0.25">
      <c r="A227" s="14" t="s">
        <v>115</v>
      </c>
      <c r="B227" t="s">
        <v>98</v>
      </c>
      <c r="C227" t="s">
        <v>106</v>
      </c>
      <c r="D227" s="13">
        <v>42283</v>
      </c>
      <c r="E227">
        <v>1</v>
      </c>
      <c r="F227">
        <v>200</v>
      </c>
      <c r="G227" s="2" t="s">
        <v>87</v>
      </c>
      <c r="H227" s="2" t="s">
        <v>11</v>
      </c>
      <c r="I227">
        <v>1</v>
      </c>
      <c r="J227" s="2" t="s">
        <v>77</v>
      </c>
      <c r="K227" s="2">
        <v>156</v>
      </c>
      <c r="L227" s="2"/>
      <c r="M227" s="2" t="str">
        <f t="shared" si="18"/>
        <v/>
      </c>
      <c r="N227">
        <v>1290.460428378781</v>
      </c>
      <c r="O227" s="2">
        <f t="shared" si="19"/>
        <v>129.0460428378781</v>
      </c>
      <c r="P227" s="2">
        <f>IF(ISNUMBER(O227),SUMIFS(O$1:$O227,A$1:$A227,A227,C$1:$C227,C227,G$1:$G227,G227,E$1:$E227,E227),"")</f>
        <v>129.0460428378781</v>
      </c>
      <c r="U227" t="str">
        <f t="shared" si="20"/>
        <v/>
      </c>
      <c r="V227">
        <v>16.715847969055176</v>
      </c>
      <c r="W227">
        <v>14.749909400939941</v>
      </c>
      <c r="X227">
        <v>80.965721130371094</v>
      </c>
      <c r="Y227">
        <v>22.118284225463867</v>
      </c>
      <c r="Z227">
        <v>90.356483459472656</v>
      </c>
      <c r="AA227">
        <v>29.978638648986816</v>
      </c>
      <c r="AB227">
        <v>4.7965821838378907E-2</v>
      </c>
      <c r="AC227" s="2">
        <f t="shared" si="21"/>
        <v>4.7965821838378907E-2</v>
      </c>
      <c r="AD227">
        <v>12.954515380859375</v>
      </c>
      <c r="AE227">
        <v>13.984920926811329</v>
      </c>
      <c r="AH227" s="2">
        <f t="shared" si="22"/>
        <v>6.19</v>
      </c>
      <c r="AI227" s="2">
        <f>IF(ISNUMBER(AH227),SUMIFS($AH$1:AH227,$A$1:A227,A227,C$1:$C227,C227,$G$1:G227,G227,$E$1:E227,E227),"")</f>
        <v>6.19</v>
      </c>
      <c r="AJ227">
        <f t="shared" si="23"/>
        <v>16</v>
      </c>
    </row>
    <row r="228" spans="1:36" x14ac:dyDescent="0.25">
      <c r="A228" s="14" t="s">
        <v>114</v>
      </c>
      <c r="B228" t="s">
        <v>98</v>
      </c>
      <c r="C228" t="s">
        <v>106</v>
      </c>
      <c r="D228" s="13">
        <v>42283</v>
      </c>
      <c r="E228">
        <v>1</v>
      </c>
      <c r="F228">
        <v>350</v>
      </c>
      <c r="G228" s="2" t="s">
        <v>87</v>
      </c>
      <c r="H228" s="2" t="s">
        <v>11</v>
      </c>
      <c r="I228">
        <v>1</v>
      </c>
      <c r="J228" s="2" t="s">
        <v>77</v>
      </c>
      <c r="K228" s="2">
        <v>272</v>
      </c>
      <c r="L228" s="2"/>
      <c r="M228" s="2" t="str">
        <f t="shared" si="18"/>
        <v/>
      </c>
      <c r="N228">
        <v>1316.2722757814781</v>
      </c>
      <c r="O228" s="2">
        <f t="shared" si="19"/>
        <v>131.62722757814782</v>
      </c>
      <c r="P228" s="2">
        <f>IF(ISNUMBER(O228),SUMIFS(O$1:$O228,A$1:$A228,A228,C$1:$C228,C228,G$1:$G228,G228,E$1:$E228,E228),"")</f>
        <v>131.62722757814782</v>
      </c>
      <c r="U228" t="str">
        <f t="shared" si="20"/>
        <v/>
      </c>
      <c r="V228">
        <v>17.859744071960449</v>
      </c>
      <c r="W228">
        <v>15.075549602508545</v>
      </c>
      <c r="X228">
        <v>79.029506683349609</v>
      </c>
      <c r="Y228">
        <v>23.650188446044922</v>
      </c>
      <c r="Z228">
        <v>89.701385498046875</v>
      </c>
      <c r="AA228">
        <v>28.383727073669434</v>
      </c>
      <c r="AB228">
        <v>4.5413963317871092E-2</v>
      </c>
      <c r="AC228" s="2">
        <f t="shared" si="21"/>
        <v>4.5413963317871092E-2</v>
      </c>
      <c r="AD228">
        <v>12.644721069335938</v>
      </c>
      <c r="AE228">
        <v>12.14723926380368</v>
      </c>
      <c r="AH228" s="2">
        <f t="shared" si="22"/>
        <v>5.9779999999999998</v>
      </c>
      <c r="AI228" s="2">
        <f>IF(ISNUMBER(AH228),SUMIFS($AH$1:AH228,$A$1:A228,A228,C$1:$C228,C228,$G$1:G228,G228,$E$1:E228,E228),"")</f>
        <v>5.9779999999999998</v>
      </c>
      <c r="AJ228">
        <f t="shared" si="23"/>
        <v>16</v>
      </c>
    </row>
    <row r="229" spans="1:36" x14ac:dyDescent="0.25">
      <c r="A229" s="14" t="s">
        <v>113</v>
      </c>
      <c r="B229" t="s">
        <v>98</v>
      </c>
      <c r="C229" t="s">
        <v>106</v>
      </c>
      <c r="D229" s="13">
        <v>42283</v>
      </c>
      <c r="E229">
        <v>1</v>
      </c>
      <c r="F229">
        <v>500</v>
      </c>
      <c r="G229" s="2" t="s">
        <v>87</v>
      </c>
      <c r="H229" s="2" t="s">
        <v>11</v>
      </c>
      <c r="I229">
        <v>1</v>
      </c>
      <c r="J229" s="2" t="s">
        <v>77</v>
      </c>
      <c r="K229" s="2">
        <v>389</v>
      </c>
      <c r="L229" s="2"/>
      <c r="M229" s="2" t="str">
        <f t="shared" si="18"/>
        <v/>
      </c>
      <c r="N229">
        <v>1828.986047436232</v>
      </c>
      <c r="O229" s="2">
        <f t="shared" si="19"/>
        <v>182.8986047436232</v>
      </c>
      <c r="P229" s="2">
        <f>IF(ISNUMBER(O229),SUMIFS(O$1:$O229,A$1:$A229,A229,C$1:$C229,C229,G$1:$G229,G229,E$1:$E229,E229),"")</f>
        <v>182.8986047436232</v>
      </c>
      <c r="U229" t="str">
        <f t="shared" si="20"/>
        <v/>
      </c>
      <c r="V229">
        <v>18.854239463806152</v>
      </c>
      <c r="W229">
        <v>13.482184886932373</v>
      </c>
      <c r="X229">
        <v>78.012821197509766</v>
      </c>
      <c r="Y229">
        <v>25.165321350097656</v>
      </c>
      <c r="Z229">
        <v>89.734870910644531</v>
      </c>
      <c r="AA229">
        <v>28.075555801391602</v>
      </c>
      <c r="AB229">
        <v>4.492088928222656E-2</v>
      </c>
      <c r="AC229" s="2">
        <f t="shared" si="21"/>
        <v>4.492088928222656E-2</v>
      </c>
      <c r="AD229">
        <v>12.482051391601562</v>
      </c>
      <c r="AE229">
        <v>12.644526445264454</v>
      </c>
      <c r="AH229" s="2">
        <f t="shared" si="22"/>
        <v>8.2159999999999993</v>
      </c>
      <c r="AI229" s="2">
        <f>IF(ISNUMBER(AH229),SUMIFS($AH$1:AH229,$A$1:A229,A229,C$1:$C229,C229,$G$1:G229,G229,$E$1:E229,E229),"")</f>
        <v>8.2159999999999993</v>
      </c>
      <c r="AJ229">
        <f t="shared" si="23"/>
        <v>16</v>
      </c>
    </row>
    <row r="230" spans="1:36" x14ac:dyDescent="0.25">
      <c r="A230" s="14" t="s">
        <v>118</v>
      </c>
      <c r="B230" t="s">
        <v>98</v>
      </c>
      <c r="C230" t="s">
        <v>106</v>
      </c>
      <c r="D230" s="13">
        <v>42283</v>
      </c>
      <c r="E230">
        <v>2</v>
      </c>
      <c r="F230">
        <v>0</v>
      </c>
      <c r="G230" s="2" t="s">
        <v>87</v>
      </c>
      <c r="H230" s="2" t="s">
        <v>11</v>
      </c>
      <c r="I230">
        <v>1</v>
      </c>
      <c r="J230" s="2" t="s">
        <v>77</v>
      </c>
      <c r="K230" s="2">
        <v>0</v>
      </c>
      <c r="L230" s="2"/>
      <c r="M230" s="2" t="str">
        <f t="shared" si="18"/>
        <v/>
      </c>
      <c r="N230">
        <v>1527.3319134936712</v>
      </c>
      <c r="O230" s="2">
        <f t="shared" si="19"/>
        <v>152.73319134936713</v>
      </c>
      <c r="P230" s="2">
        <f>IF(ISNUMBER(O230),SUMIFS(O$1:$O230,A$1:$A230,A230,C$1:$C230,C230,G$1:$G230,G230,E$1:$E230,E230),"")</f>
        <v>152.73319134936713</v>
      </c>
      <c r="U230" t="str">
        <f t="shared" si="20"/>
        <v/>
      </c>
      <c r="V230">
        <v>17.709115982055664</v>
      </c>
      <c r="W230">
        <v>12.084195613861084</v>
      </c>
      <c r="X230">
        <v>81.296150207519531</v>
      </c>
      <c r="Y230">
        <v>21.933102607727051</v>
      </c>
      <c r="Z230">
        <v>90.157283782958984</v>
      </c>
      <c r="AA230">
        <v>30.470763206481934</v>
      </c>
      <c r="AB230">
        <v>4.8753221130371088E-2</v>
      </c>
      <c r="AC230" s="2">
        <f t="shared" si="21"/>
        <v>4.8753221130371088E-2</v>
      </c>
      <c r="AD230">
        <v>13.007384033203126</v>
      </c>
      <c r="AE230">
        <v>12.108461898083215</v>
      </c>
      <c r="AH230" s="2">
        <f t="shared" si="22"/>
        <v>7.4459999999999997</v>
      </c>
      <c r="AI230" s="2">
        <f>IF(ISNUMBER(AH230),SUMIFS($AH$1:AH230,$A$1:A230,A230,C$1:$C230,C230,$G$1:G230,G230,$E$1:E230,E230),"")</f>
        <v>7.4459999999999997</v>
      </c>
      <c r="AJ230">
        <f t="shared" si="23"/>
        <v>16</v>
      </c>
    </row>
    <row r="231" spans="1:36" x14ac:dyDescent="0.25">
      <c r="A231" s="14" t="s">
        <v>117</v>
      </c>
      <c r="B231" t="s">
        <v>98</v>
      </c>
      <c r="C231" t="s">
        <v>106</v>
      </c>
      <c r="D231" s="13">
        <v>42283</v>
      </c>
      <c r="E231">
        <v>2</v>
      </c>
      <c r="F231">
        <v>50</v>
      </c>
      <c r="G231" s="2" t="s">
        <v>87</v>
      </c>
      <c r="H231" s="2" t="s">
        <v>11</v>
      </c>
      <c r="I231">
        <v>1</v>
      </c>
      <c r="J231" s="2" t="s">
        <v>77</v>
      </c>
      <c r="K231" s="2">
        <v>45</v>
      </c>
      <c r="L231" s="2"/>
      <c r="M231" s="2" t="str">
        <f t="shared" si="18"/>
        <v/>
      </c>
      <c r="N231">
        <v>1915.3607686610696</v>
      </c>
      <c r="O231" s="2">
        <f t="shared" si="19"/>
        <v>191.53607686610695</v>
      </c>
      <c r="P231" s="2">
        <f>IF(ISNUMBER(O231),SUMIFS(O$1:$O231,A$1:$A231,A231,C$1:$C231,C231,G$1:$G231,G231,E$1:$E231,E231),"")</f>
        <v>191.53607686610695</v>
      </c>
      <c r="U231" t="str">
        <f t="shared" si="20"/>
        <v/>
      </c>
      <c r="V231">
        <v>18.672938346862793</v>
      </c>
      <c r="W231">
        <v>12.585959434509277</v>
      </c>
      <c r="X231">
        <v>81.156688690185547</v>
      </c>
      <c r="Y231">
        <v>23.7183837890625</v>
      </c>
      <c r="Z231">
        <v>90.273311614990234</v>
      </c>
      <c r="AA231">
        <v>29.085028648376465</v>
      </c>
      <c r="AB231">
        <v>4.6536045837402347E-2</v>
      </c>
      <c r="AC231" s="2">
        <f t="shared" si="21"/>
        <v>4.6536045837402347E-2</v>
      </c>
      <c r="AD231">
        <v>12.985070190429688</v>
      </c>
      <c r="AE231">
        <v>12.431428065829058</v>
      </c>
      <c r="AH231" s="2">
        <f t="shared" si="22"/>
        <v>8.9130000000000003</v>
      </c>
      <c r="AI231" s="2">
        <f>IF(ISNUMBER(AH231),SUMIFS($AH$1:AH231,$A$1:A231,A231,C$1:$C231,C231,$G$1:G231,G231,$E$1:E231,E231),"")</f>
        <v>8.9130000000000003</v>
      </c>
      <c r="AJ231">
        <f t="shared" si="23"/>
        <v>16</v>
      </c>
    </row>
    <row r="232" spans="1:36" x14ac:dyDescent="0.25">
      <c r="A232" s="14" t="s">
        <v>116</v>
      </c>
      <c r="B232" t="s">
        <v>98</v>
      </c>
      <c r="C232" t="s">
        <v>106</v>
      </c>
      <c r="D232" s="13">
        <v>42283</v>
      </c>
      <c r="E232">
        <v>2</v>
      </c>
      <c r="F232">
        <v>100</v>
      </c>
      <c r="G232" s="2" t="s">
        <v>87</v>
      </c>
      <c r="H232" s="2" t="s">
        <v>11</v>
      </c>
      <c r="I232">
        <v>1</v>
      </c>
      <c r="J232" s="2" t="s">
        <v>77</v>
      </c>
      <c r="K232" s="2">
        <v>78</v>
      </c>
      <c r="L232" s="2"/>
      <c r="M232" s="2" t="str">
        <f t="shared" si="18"/>
        <v/>
      </c>
      <c r="N232">
        <v>2135.133855328726</v>
      </c>
      <c r="O232" s="2">
        <f t="shared" si="19"/>
        <v>213.5133855328726</v>
      </c>
      <c r="P232" s="2">
        <f>IF(ISNUMBER(O232),SUMIFS(O$1:$O232,A$1:$A232,A232,C$1:$C232,C232,G$1:$G232,G232,E$1:$E232,E232),"")</f>
        <v>213.5133855328726</v>
      </c>
      <c r="U232" t="str">
        <f t="shared" si="20"/>
        <v/>
      </c>
      <c r="V232">
        <v>19.539776802062988</v>
      </c>
      <c r="W232">
        <v>12.807173252105713</v>
      </c>
      <c r="X232">
        <v>79.273883819580078</v>
      </c>
      <c r="Y232">
        <v>24.334522247314453</v>
      </c>
      <c r="Z232">
        <v>89.182464599609375</v>
      </c>
      <c r="AA232">
        <v>26.928106307983398</v>
      </c>
      <c r="AB232">
        <v>4.3084970092773435E-2</v>
      </c>
      <c r="AC232" s="2">
        <f t="shared" si="21"/>
        <v>4.3084970092773435E-2</v>
      </c>
      <c r="AD232">
        <v>12.683821411132813</v>
      </c>
      <c r="AE232">
        <v>11.388914422281459</v>
      </c>
      <c r="AH232" s="2">
        <f t="shared" si="22"/>
        <v>9.1989999999999998</v>
      </c>
      <c r="AI232" s="2">
        <f>IF(ISNUMBER(AH232),SUMIFS($AH$1:AH232,$A$1:A232,A232,C$1:$C232,C232,$G$1:G232,G232,$E$1:E232,E232),"")</f>
        <v>9.1989999999999998</v>
      </c>
      <c r="AJ232">
        <f t="shared" si="23"/>
        <v>16</v>
      </c>
    </row>
    <row r="233" spans="1:36" x14ac:dyDescent="0.25">
      <c r="A233" s="14" t="s">
        <v>115</v>
      </c>
      <c r="B233" t="s">
        <v>98</v>
      </c>
      <c r="C233" t="s">
        <v>106</v>
      </c>
      <c r="D233" s="13">
        <v>42283</v>
      </c>
      <c r="E233">
        <v>2</v>
      </c>
      <c r="F233">
        <v>200</v>
      </c>
      <c r="G233" s="2" t="s">
        <v>87</v>
      </c>
      <c r="H233" s="2" t="s">
        <v>11</v>
      </c>
      <c r="I233">
        <v>1</v>
      </c>
      <c r="J233" s="2" t="s">
        <v>77</v>
      </c>
      <c r="K233" s="2">
        <v>156</v>
      </c>
      <c r="L233" s="2"/>
      <c r="M233" s="2" t="str">
        <f t="shared" si="18"/>
        <v/>
      </c>
      <c r="N233">
        <v>1214.4984382944724</v>
      </c>
      <c r="O233" s="2">
        <f t="shared" si="19"/>
        <v>121.44984382944725</v>
      </c>
      <c r="P233" s="2">
        <f>IF(ISNUMBER(O233),SUMIFS(O$1:$O233,A$1:$A233,A233,C$1:$C233,C233,G$1:$G233,G233,E$1:$E233,E233),"")</f>
        <v>121.44984382944725</v>
      </c>
      <c r="U233" t="str">
        <f t="shared" si="20"/>
        <v/>
      </c>
      <c r="V233">
        <v>18.367365837097168</v>
      </c>
      <c r="W233">
        <v>13.349569320678711</v>
      </c>
      <c r="X233">
        <v>80.218143463134766</v>
      </c>
      <c r="Y233">
        <v>22.294231414794922</v>
      </c>
      <c r="Z233">
        <v>89.786537170410156</v>
      </c>
      <c r="AA233">
        <v>28.194269180297852</v>
      </c>
      <c r="AB233">
        <v>4.5110830688476565E-2</v>
      </c>
      <c r="AC233" s="2">
        <f t="shared" si="21"/>
        <v>4.5110830688476565E-2</v>
      </c>
      <c r="AD233">
        <v>12.834902954101564</v>
      </c>
      <c r="AE233">
        <v>13.042057093048594</v>
      </c>
      <c r="AH233" s="2">
        <f t="shared" si="22"/>
        <v>5.4790000000000001</v>
      </c>
      <c r="AI233" s="2">
        <f>IF(ISNUMBER(AH233),SUMIFS($AH$1:AH233,$A$1:A233,A233,C$1:$C233,C233,$G$1:G233,G233,$E$1:E233,E233),"")</f>
        <v>5.4790000000000001</v>
      </c>
      <c r="AJ233">
        <f t="shared" si="23"/>
        <v>16</v>
      </c>
    </row>
    <row r="234" spans="1:36" x14ac:dyDescent="0.25">
      <c r="A234" s="14" t="s">
        <v>114</v>
      </c>
      <c r="B234" t="s">
        <v>98</v>
      </c>
      <c r="C234" t="s">
        <v>106</v>
      </c>
      <c r="D234" s="13">
        <v>42283</v>
      </c>
      <c r="E234">
        <v>2</v>
      </c>
      <c r="F234">
        <v>350</v>
      </c>
      <c r="G234" s="2" t="s">
        <v>87</v>
      </c>
      <c r="H234" s="2" t="s">
        <v>11</v>
      </c>
      <c r="I234">
        <v>1</v>
      </c>
      <c r="J234" s="2" t="s">
        <v>77</v>
      </c>
      <c r="K234" s="2">
        <v>272</v>
      </c>
      <c r="L234" s="2"/>
      <c r="M234" s="2" t="str">
        <f t="shared" si="18"/>
        <v/>
      </c>
      <c r="N234">
        <v>1568.2653162545926</v>
      </c>
      <c r="O234" s="2">
        <f t="shared" si="19"/>
        <v>156.82653162545927</v>
      </c>
      <c r="P234" s="2">
        <f>IF(ISNUMBER(O234),SUMIFS(O$1:$O234,A$1:$A234,A234,C$1:$C234,C234,G$1:$G234,G234,E$1:$E234,E234),"")</f>
        <v>156.82653162545927</v>
      </c>
      <c r="U234" t="str">
        <f t="shared" si="20"/>
        <v/>
      </c>
      <c r="V234">
        <v>17.499471664428711</v>
      </c>
      <c r="W234">
        <v>12.514717102050781</v>
      </c>
      <c r="X234">
        <v>81.051128387451172</v>
      </c>
      <c r="Y234">
        <v>19.948886871337891</v>
      </c>
      <c r="Z234">
        <v>89.772701263427734</v>
      </c>
      <c r="AA234">
        <v>29.809273719787598</v>
      </c>
      <c r="AB234">
        <v>4.7694837951660157E-2</v>
      </c>
      <c r="AC234" s="2">
        <f t="shared" si="21"/>
        <v>4.7694837951660157E-2</v>
      </c>
      <c r="AD234">
        <v>12.968180541992188</v>
      </c>
      <c r="AE234">
        <v>12.432975871313674</v>
      </c>
      <c r="AH234" s="2">
        <f t="shared" si="22"/>
        <v>7.48</v>
      </c>
      <c r="AI234" s="2">
        <f>IF(ISNUMBER(AH234),SUMIFS($AH$1:AH234,$A$1:A234,A234,C$1:$C234,C234,$G$1:G234,G234,$E$1:E234,E234),"")</f>
        <v>7.48</v>
      </c>
      <c r="AJ234">
        <f t="shared" si="23"/>
        <v>16</v>
      </c>
    </row>
    <row r="235" spans="1:36" x14ac:dyDescent="0.25">
      <c r="A235" s="14" t="s">
        <v>113</v>
      </c>
      <c r="B235" t="s">
        <v>98</v>
      </c>
      <c r="C235" t="s">
        <v>106</v>
      </c>
      <c r="D235" s="13">
        <v>42283</v>
      </c>
      <c r="E235">
        <v>2</v>
      </c>
      <c r="F235">
        <v>500</v>
      </c>
      <c r="G235" s="2" t="s">
        <v>87</v>
      </c>
      <c r="H235" s="2" t="s">
        <v>11</v>
      </c>
      <c r="I235">
        <v>1</v>
      </c>
      <c r="J235" s="2" t="s">
        <v>77</v>
      </c>
      <c r="K235" s="2">
        <v>389</v>
      </c>
      <c r="L235" s="2"/>
      <c r="M235" s="2" t="str">
        <f t="shared" si="18"/>
        <v/>
      </c>
      <c r="N235">
        <v>1808.8008150119952</v>
      </c>
      <c r="O235" s="2">
        <f t="shared" si="19"/>
        <v>180.88008150119953</v>
      </c>
      <c r="P235" s="2">
        <f>IF(ISNUMBER(O235),SUMIFS(O$1:$O235,A$1:$A235,A235,C$1:$C235,C235,G$1:$G235,G235,E$1:$E235,E235),"")</f>
        <v>180.88008150119953</v>
      </c>
      <c r="U235" t="str">
        <f t="shared" si="20"/>
        <v/>
      </c>
      <c r="V235">
        <v>18.15638542175293</v>
      </c>
      <c r="W235">
        <v>12.770995616912842</v>
      </c>
      <c r="X235">
        <v>80.921157836914063</v>
      </c>
      <c r="Y235">
        <v>22.524953842163086</v>
      </c>
      <c r="Z235">
        <v>90.281955718994141</v>
      </c>
      <c r="AA235">
        <v>30.469626426696777</v>
      </c>
      <c r="AB235">
        <v>4.8751402282714844E-2</v>
      </c>
      <c r="AC235" s="2">
        <f t="shared" si="21"/>
        <v>4.8751402282714844E-2</v>
      </c>
      <c r="AD235">
        <v>12.94738525390625</v>
      </c>
      <c r="AE235">
        <v>12.140033879164314</v>
      </c>
      <c r="AH235" s="2">
        <f t="shared" si="22"/>
        <v>8.8179999999999996</v>
      </c>
      <c r="AI235" s="2">
        <f>IF(ISNUMBER(AH235),SUMIFS($AH$1:AH235,$A$1:A235,A235,C$1:$C235,C235,$G$1:G235,G235,$E$1:E235,E235),"")</f>
        <v>8.8179999999999996</v>
      </c>
      <c r="AJ235">
        <f t="shared" si="23"/>
        <v>16</v>
      </c>
    </row>
    <row r="236" spans="1:36" x14ac:dyDescent="0.25">
      <c r="A236" s="14" t="s">
        <v>118</v>
      </c>
      <c r="B236" t="s">
        <v>98</v>
      </c>
      <c r="C236" t="s">
        <v>106</v>
      </c>
      <c r="D236" s="13">
        <v>42283</v>
      </c>
      <c r="E236">
        <v>3</v>
      </c>
      <c r="F236">
        <v>0</v>
      </c>
      <c r="G236" s="2" t="s">
        <v>87</v>
      </c>
      <c r="H236" s="2" t="s">
        <v>11</v>
      </c>
      <c r="I236">
        <v>1</v>
      </c>
      <c r="J236" s="2" t="s">
        <v>77</v>
      </c>
      <c r="K236" s="2">
        <v>0</v>
      </c>
      <c r="L236" s="2"/>
      <c r="M236" s="2" t="str">
        <f t="shared" si="18"/>
        <v/>
      </c>
      <c r="N236">
        <v>1309.3466081784877</v>
      </c>
      <c r="O236" s="2">
        <f t="shared" si="19"/>
        <v>130.93466081784877</v>
      </c>
      <c r="P236" s="2">
        <f>IF(ISNUMBER(O236),SUMIFS(O$1:$O236,A$1:$A236,A236,C$1:$C236,C236,G$1:$G236,G236,E$1:$E236,E236),"")</f>
        <v>130.93466081784877</v>
      </c>
      <c r="U236" t="str">
        <f t="shared" si="20"/>
        <v/>
      </c>
      <c r="V236">
        <v>18.172199249267578</v>
      </c>
      <c r="W236">
        <v>10.979415893554688</v>
      </c>
      <c r="X236">
        <v>80.394412994384766</v>
      </c>
      <c r="Y236">
        <v>22.350688934326172</v>
      </c>
      <c r="Z236">
        <v>89.897567749023438</v>
      </c>
      <c r="AA236">
        <v>29.742897987365723</v>
      </c>
      <c r="AB236">
        <v>4.7588636779785157E-2</v>
      </c>
      <c r="AC236" s="2">
        <f t="shared" si="21"/>
        <v>4.7588636779785157E-2</v>
      </c>
      <c r="AD236">
        <v>12.863106079101563</v>
      </c>
      <c r="AE236">
        <v>12.9971905958894</v>
      </c>
      <c r="AH236" s="2">
        <f t="shared" si="22"/>
        <v>6.2309999999999999</v>
      </c>
      <c r="AI236" s="2">
        <f>IF(ISNUMBER(AH236),SUMIFS($AH$1:AH236,$A$1:A236,A236,C$1:$C236,C236,$G$1:G236,G236,$E$1:E236,E236),"")</f>
        <v>6.2309999999999999</v>
      </c>
      <c r="AJ236">
        <f t="shared" si="23"/>
        <v>16</v>
      </c>
    </row>
    <row r="237" spans="1:36" x14ac:dyDescent="0.25">
      <c r="A237" s="14" t="s">
        <v>117</v>
      </c>
      <c r="B237" t="s">
        <v>98</v>
      </c>
      <c r="C237" t="s">
        <v>106</v>
      </c>
      <c r="D237" s="13">
        <v>42283</v>
      </c>
      <c r="E237">
        <v>3</v>
      </c>
      <c r="F237">
        <v>50</v>
      </c>
      <c r="G237" s="2" t="s">
        <v>87</v>
      </c>
      <c r="H237" s="2" t="s">
        <v>11</v>
      </c>
      <c r="I237">
        <v>1</v>
      </c>
      <c r="J237" s="2" t="s">
        <v>77</v>
      </c>
      <c r="K237" s="2">
        <v>45</v>
      </c>
      <c r="L237" s="2"/>
      <c r="M237" s="2" t="str">
        <f t="shared" si="18"/>
        <v/>
      </c>
      <c r="N237">
        <v>2009.8716764701628</v>
      </c>
      <c r="O237" s="2">
        <f t="shared" si="19"/>
        <v>200.98716764701629</v>
      </c>
      <c r="P237" s="2">
        <f>IF(ISNUMBER(O237),SUMIFS(O$1:$O237,A$1:$A237,A237,C$1:$C237,C237,G$1:$G237,G237,E$1:$E237,E237),"")</f>
        <v>200.98716764701629</v>
      </c>
      <c r="U237" t="str">
        <f t="shared" si="20"/>
        <v/>
      </c>
      <c r="V237">
        <v>20.016222953796387</v>
      </c>
      <c r="W237">
        <v>11.875402450561523</v>
      </c>
      <c r="X237">
        <v>79.118755340576172</v>
      </c>
      <c r="Y237">
        <v>25.32331657409668</v>
      </c>
      <c r="Z237">
        <v>89.522933959960938</v>
      </c>
      <c r="AA237">
        <v>27.194905281066895</v>
      </c>
      <c r="AB237">
        <v>4.3511848449707034E-2</v>
      </c>
      <c r="AC237" s="2">
        <f t="shared" si="21"/>
        <v>4.3511848449707034E-2</v>
      </c>
      <c r="AD237">
        <v>12.659000854492188</v>
      </c>
      <c r="AE237">
        <v>13.090611577009614</v>
      </c>
      <c r="AH237" s="2">
        <f t="shared" si="22"/>
        <v>8.7449999999999992</v>
      </c>
      <c r="AI237" s="2">
        <f>IF(ISNUMBER(AH237),SUMIFS($AH$1:AH237,$A$1:A237,A237,C$1:$C237,C237,$G$1:G237,G237,$E$1:E237,E237),"")</f>
        <v>8.7449999999999992</v>
      </c>
      <c r="AJ237">
        <f t="shared" si="23"/>
        <v>16</v>
      </c>
    </row>
    <row r="238" spans="1:36" x14ac:dyDescent="0.25">
      <c r="A238" s="14" t="s">
        <v>116</v>
      </c>
      <c r="B238" t="s">
        <v>98</v>
      </c>
      <c r="C238" t="s">
        <v>106</v>
      </c>
      <c r="D238" s="13">
        <v>42283</v>
      </c>
      <c r="E238">
        <v>3</v>
      </c>
      <c r="F238">
        <v>100</v>
      </c>
      <c r="G238" s="2" t="s">
        <v>87</v>
      </c>
      <c r="H238" s="2" t="s">
        <v>11</v>
      </c>
      <c r="I238">
        <v>1</v>
      </c>
      <c r="J238" s="2" t="s">
        <v>77</v>
      </c>
      <c r="K238" s="2">
        <v>78</v>
      </c>
      <c r="L238" s="2"/>
      <c r="M238" s="2" t="str">
        <f t="shared" si="18"/>
        <v/>
      </c>
      <c r="N238">
        <v>1058.1763049599308</v>
      </c>
      <c r="O238" s="2">
        <f t="shared" si="19"/>
        <v>105.81763049599309</v>
      </c>
      <c r="P238" s="2">
        <f>IF(ISNUMBER(O238),SUMIFS(O$1:$O238,A$1:$A238,A238,C$1:$C238,C238,G$1:$G238,G238,E$1:$E238,E238),"")</f>
        <v>105.81763049599309</v>
      </c>
      <c r="U238" t="str">
        <f t="shared" si="20"/>
        <v/>
      </c>
      <c r="V238">
        <v>18.385638236999512</v>
      </c>
      <c r="W238">
        <v>12.592666625976563</v>
      </c>
      <c r="X238">
        <v>79.963146209716797</v>
      </c>
      <c r="Y238">
        <v>22.849259376525879</v>
      </c>
      <c r="Z238">
        <v>89.838211059570313</v>
      </c>
      <c r="AA238">
        <v>28.003405570983887</v>
      </c>
      <c r="AB238">
        <v>4.4805448913574214E-2</v>
      </c>
      <c r="AC238" s="2">
        <f t="shared" si="21"/>
        <v>4.4805448913574214E-2</v>
      </c>
      <c r="AD238">
        <v>12.794103393554687</v>
      </c>
      <c r="AE238">
        <v>13.440545808966862</v>
      </c>
      <c r="AH238" s="2">
        <f t="shared" si="22"/>
        <v>4.7409999999999997</v>
      </c>
      <c r="AI238" s="2">
        <f>IF(ISNUMBER(AH238),SUMIFS($AH$1:AH238,$A$1:A238,A238,C$1:$C238,C238,$G$1:G238,G238,$E$1:E238,E238),"")</f>
        <v>4.7409999999999997</v>
      </c>
      <c r="AJ238">
        <f t="shared" si="23"/>
        <v>16</v>
      </c>
    </row>
    <row r="239" spans="1:36" x14ac:dyDescent="0.25">
      <c r="A239" s="14" t="s">
        <v>115</v>
      </c>
      <c r="B239" t="s">
        <v>98</v>
      </c>
      <c r="C239" t="s">
        <v>106</v>
      </c>
      <c r="D239" s="13">
        <v>42283</v>
      </c>
      <c r="E239">
        <v>3</v>
      </c>
      <c r="F239">
        <v>200</v>
      </c>
      <c r="G239" s="2" t="s">
        <v>87</v>
      </c>
      <c r="H239" s="2" t="s">
        <v>11</v>
      </c>
      <c r="I239">
        <v>1</v>
      </c>
      <c r="J239" s="2" t="s">
        <v>77</v>
      </c>
      <c r="K239" s="2">
        <v>156</v>
      </c>
      <c r="L239" s="2"/>
      <c r="M239" s="2" t="str">
        <f t="shared" si="18"/>
        <v/>
      </c>
      <c r="N239">
        <v>1631.4092508397368</v>
      </c>
      <c r="O239" s="2">
        <f t="shared" si="19"/>
        <v>163.14092508397368</v>
      </c>
      <c r="P239" s="2">
        <f>IF(ISNUMBER(O239),SUMIFS(O$1:$O239,A$1:$A239,A239,C$1:$C239,C239,G$1:$G239,G239,E$1:$E239,E239),"")</f>
        <v>163.14092508397368</v>
      </c>
      <c r="U239" t="str">
        <f t="shared" si="20"/>
        <v/>
      </c>
      <c r="V239">
        <v>18.13396167755127</v>
      </c>
      <c r="W239">
        <v>11.762870788574219</v>
      </c>
      <c r="X239">
        <v>79.407676696777344</v>
      </c>
      <c r="Y239">
        <v>23.524805068969727</v>
      </c>
      <c r="Z239">
        <v>90.394756317138672</v>
      </c>
      <c r="AA239">
        <v>30.431646347045898</v>
      </c>
      <c r="AB239">
        <v>4.8690634155273436E-2</v>
      </c>
      <c r="AC239" s="2">
        <f t="shared" si="21"/>
        <v>4.8690634155273436E-2</v>
      </c>
      <c r="AD239">
        <v>12.705228271484375</v>
      </c>
      <c r="AE239">
        <v>13.199329983249584</v>
      </c>
      <c r="AH239" s="2">
        <f t="shared" si="22"/>
        <v>7.9429999999999996</v>
      </c>
      <c r="AI239" s="2">
        <f>IF(ISNUMBER(AH239),SUMIFS($AH$1:AH239,$A$1:A239,A239,C$1:$C239,C239,$G$1:G239,G239,$E$1:E239,E239),"")</f>
        <v>7.9429999999999996</v>
      </c>
      <c r="AJ239">
        <f t="shared" si="23"/>
        <v>16</v>
      </c>
    </row>
    <row r="240" spans="1:36" x14ac:dyDescent="0.25">
      <c r="A240" s="14" t="s">
        <v>114</v>
      </c>
      <c r="B240" t="s">
        <v>98</v>
      </c>
      <c r="C240" t="s">
        <v>106</v>
      </c>
      <c r="D240" s="13">
        <v>42283</v>
      </c>
      <c r="E240">
        <v>3</v>
      </c>
      <c r="F240">
        <v>350</v>
      </c>
      <c r="G240" s="2" t="s">
        <v>87</v>
      </c>
      <c r="H240" s="2" t="s">
        <v>11</v>
      </c>
      <c r="I240">
        <v>1</v>
      </c>
      <c r="J240" s="2" t="s">
        <v>77</v>
      </c>
      <c r="K240" s="2">
        <v>272</v>
      </c>
      <c r="L240" s="2"/>
      <c r="M240" s="2" t="str">
        <f t="shared" si="18"/>
        <v/>
      </c>
      <c r="N240">
        <v>1586.0041362738764</v>
      </c>
      <c r="O240" s="2">
        <f t="shared" si="19"/>
        <v>158.60041362738764</v>
      </c>
      <c r="P240" s="2">
        <f>IF(ISNUMBER(O240),SUMIFS(O$1:$O240,A$1:$A240,A240,C$1:$C240,C240,G$1:$G240,G240,E$1:$E240,E240),"")</f>
        <v>158.60041362738764</v>
      </c>
      <c r="U240" t="str">
        <f t="shared" si="20"/>
        <v/>
      </c>
      <c r="V240">
        <v>18.694658279418945</v>
      </c>
      <c r="W240">
        <v>12.389817237854004</v>
      </c>
      <c r="X240">
        <v>80.148078918457031</v>
      </c>
      <c r="Y240">
        <v>24.12750244140625</v>
      </c>
      <c r="Z240">
        <v>90.087749481201172</v>
      </c>
      <c r="AA240">
        <v>28.237133026123047</v>
      </c>
      <c r="AB240">
        <v>4.517941284179687E-2</v>
      </c>
      <c r="AC240" s="2">
        <f t="shared" si="21"/>
        <v>4.517941284179687E-2</v>
      </c>
      <c r="AD240">
        <v>12.823692626953125</v>
      </c>
      <c r="AE240">
        <v>12.489782573156775</v>
      </c>
      <c r="AH240" s="2">
        <f t="shared" si="22"/>
        <v>7.165</v>
      </c>
      <c r="AI240" s="2">
        <f>IF(ISNUMBER(AH240),SUMIFS($AH$1:AH240,$A$1:A240,A240,C$1:$C240,C240,$G$1:G240,G240,$E$1:E240,E240),"")</f>
        <v>7.165</v>
      </c>
      <c r="AJ240">
        <f t="shared" si="23"/>
        <v>16</v>
      </c>
    </row>
    <row r="241" spans="1:36" x14ac:dyDescent="0.25">
      <c r="A241" s="14" t="s">
        <v>113</v>
      </c>
      <c r="B241" t="s">
        <v>98</v>
      </c>
      <c r="C241" t="s">
        <v>106</v>
      </c>
      <c r="D241" s="13">
        <v>42283</v>
      </c>
      <c r="E241">
        <v>3</v>
      </c>
      <c r="F241">
        <v>500</v>
      </c>
      <c r="G241" s="2" t="s">
        <v>87</v>
      </c>
      <c r="H241" s="2" t="s">
        <v>11</v>
      </c>
      <c r="I241">
        <v>1</v>
      </c>
      <c r="J241" s="2" t="s">
        <v>77</v>
      </c>
      <c r="K241" s="2">
        <v>389</v>
      </c>
      <c r="L241" s="2"/>
      <c r="M241" s="2" t="str">
        <f t="shared" si="18"/>
        <v/>
      </c>
      <c r="N241">
        <v>1422.9163277479531</v>
      </c>
      <c r="O241" s="2">
        <f t="shared" si="19"/>
        <v>142.29163277479532</v>
      </c>
      <c r="P241" s="2">
        <f>IF(ISNUMBER(O241),SUMIFS(O$1:$O241,A$1:$A241,A241,C$1:$C241,C241,G$1:$G241,G241,E$1:$E241,E241),"")</f>
        <v>142.29163277479532</v>
      </c>
      <c r="U241" t="str">
        <f t="shared" si="20"/>
        <v/>
      </c>
      <c r="V241">
        <v>18.195439338684082</v>
      </c>
      <c r="W241">
        <v>10.753973007202148</v>
      </c>
      <c r="X241">
        <v>80.656784057617188</v>
      </c>
      <c r="Y241">
        <v>23.16788387298584</v>
      </c>
      <c r="Z241">
        <v>90.236904144287109</v>
      </c>
      <c r="AA241">
        <v>29.932283401489258</v>
      </c>
      <c r="AB241">
        <v>4.789165344238281E-2</v>
      </c>
      <c r="AC241" s="2">
        <f t="shared" si="21"/>
        <v>4.789165344238281E-2</v>
      </c>
      <c r="AD241">
        <v>12.905085449218751</v>
      </c>
      <c r="AE241">
        <v>13.66520253782333</v>
      </c>
      <c r="AH241" s="2">
        <f t="shared" si="22"/>
        <v>6.8150000000000004</v>
      </c>
      <c r="AI241" s="2">
        <f>IF(ISNUMBER(AH241),SUMIFS($AH$1:AH241,$A$1:A241,A241,C$1:$C241,C241,$G$1:G241,G241,$E$1:E241,E241),"")</f>
        <v>6.8150000000000004</v>
      </c>
      <c r="AJ241">
        <f t="shared" si="23"/>
        <v>16</v>
      </c>
    </row>
    <row r="242" spans="1:36" x14ac:dyDescent="0.25">
      <c r="A242" s="14" t="s">
        <v>118</v>
      </c>
      <c r="B242" t="s">
        <v>98</v>
      </c>
      <c r="C242" t="s">
        <v>106</v>
      </c>
      <c r="D242" s="13">
        <v>42283</v>
      </c>
      <c r="E242">
        <v>4</v>
      </c>
      <c r="F242">
        <v>0</v>
      </c>
      <c r="G242" s="2" t="s">
        <v>87</v>
      </c>
      <c r="H242" s="2" t="s">
        <v>11</v>
      </c>
      <c r="I242">
        <v>1</v>
      </c>
      <c r="J242" s="2" t="s">
        <v>77</v>
      </c>
      <c r="K242" s="2">
        <v>0</v>
      </c>
      <c r="L242" s="2"/>
      <c r="M242" s="2" t="str">
        <f t="shared" si="18"/>
        <v/>
      </c>
      <c r="N242">
        <v>1236.4219308561367</v>
      </c>
      <c r="O242" s="2">
        <f t="shared" si="19"/>
        <v>123.64219308561367</v>
      </c>
      <c r="P242" s="2">
        <f>IF(ISNUMBER(O242),SUMIFS(O$1:$O242,A$1:$A242,A242,C$1:$C242,C242,G$1:$G242,G242,E$1:$E242,E242),"")</f>
        <v>123.64219308561367</v>
      </c>
      <c r="U242" t="str">
        <f t="shared" si="20"/>
        <v/>
      </c>
      <c r="V242">
        <v>17.595026969909668</v>
      </c>
      <c r="W242">
        <v>12.855654716491699</v>
      </c>
      <c r="X242">
        <v>80.546524047851563</v>
      </c>
      <c r="Y242">
        <v>20.682148933410645</v>
      </c>
      <c r="Z242">
        <v>90.019683837890625</v>
      </c>
      <c r="AA242">
        <v>28.626173973083496</v>
      </c>
      <c r="AB242">
        <v>4.5801878356933591E-2</v>
      </c>
      <c r="AC242" s="2">
        <f t="shared" si="21"/>
        <v>4.5801878356933591E-2</v>
      </c>
      <c r="AD242">
        <v>12.88744384765625</v>
      </c>
      <c r="AE242">
        <v>14.043494286767416</v>
      </c>
      <c r="AH242" s="2">
        <f t="shared" si="22"/>
        <v>5.6630000000000003</v>
      </c>
      <c r="AI242" s="2">
        <f>IF(ISNUMBER(AH242),SUMIFS($AH$1:AH242,$A$1:A242,A242,C$1:$C242,C242,$G$1:G242,G242,$E$1:E242,E242),"")</f>
        <v>5.6630000000000003</v>
      </c>
      <c r="AJ242">
        <f t="shared" si="23"/>
        <v>16</v>
      </c>
    </row>
    <row r="243" spans="1:36" x14ac:dyDescent="0.25">
      <c r="A243" s="14" t="s">
        <v>117</v>
      </c>
      <c r="B243" t="s">
        <v>98</v>
      </c>
      <c r="C243" t="s">
        <v>106</v>
      </c>
      <c r="D243" s="13">
        <v>42283</v>
      </c>
      <c r="E243">
        <v>4</v>
      </c>
      <c r="F243">
        <v>50</v>
      </c>
      <c r="G243" s="2" t="s">
        <v>87</v>
      </c>
      <c r="H243" s="2" t="s">
        <v>11</v>
      </c>
      <c r="I243">
        <v>1</v>
      </c>
      <c r="J243" s="2" t="s">
        <v>77</v>
      </c>
      <c r="K243" s="2">
        <v>45</v>
      </c>
      <c r="L243" s="2"/>
      <c r="M243" s="2" t="str">
        <f t="shared" si="18"/>
        <v/>
      </c>
      <c r="N243">
        <v>1464.4330457810404</v>
      </c>
      <c r="O243" s="2">
        <f t="shared" si="19"/>
        <v>146.44330457810403</v>
      </c>
      <c r="P243" s="2">
        <f>IF(ISNUMBER(O243),SUMIFS(O$1:$O243,A$1:$A243,A243,C$1:$C243,C243,G$1:$G243,G243,E$1:$E243,E243),"")</f>
        <v>146.44330457810403</v>
      </c>
      <c r="U243" t="str">
        <f t="shared" si="20"/>
        <v/>
      </c>
      <c r="V243">
        <v>17.984437942504883</v>
      </c>
      <c r="W243">
        <v>13.254305362701416</v>
      </c>
      <c r="X243">
        <v>78.461051940917969</v>
      </c>
      <c r="Y243">
        <v>22.799418449401855</v>
      </c>
      <c r="Z243">
        <v>90.045680999755859</v>
      </c>
      <c r="AA243">
        <v>29.859967231750488</v>
      </c>
      <c r="AB243">
        <v>4.7775947570800781E-2</v>
      </c>
      <c r="AC243" s="2">
        <f t="shared" si="21"/>
        <v>4.7775947570800781E-2</v>
      </c>
      <c r="AD243">
        <v>12.553768310546875</v>
      </c>
      <c r="AE243">
        <v>13.205049888006517</v>
      </c>
      <c r="AH243" s="2">
        <f t="shared" si="22"/>
        <v>6.9960000000000004</v>
      </c>
      <c r="AI243" s="2">
        <f>IF(ISNUMBER(AH243),SUMIFS($AH$1:AH243,$A$1:A243,A243,C$1:$C243,C243,$G$1:G243,G243,$E$1:E243,E243),"")</f>
        <v>6.9960000000000004</v>
      </c>
      <c r="AJ243">
        <f t="shared" si="23"/>
        <v>16</v>
      </c>
    </row>
    <row r="244" spans="1:36" x14ac:dyDescent="0.25">
      <c r="A244" s="14" t="s">
        <v>116</v>
      </c>
      <c r="B244" t="s">
        <v>98</v>
      </c>
      <c r="C244" t="s">
        <v>106</v>
      </c>
      <c r="D244" s="13">
        <v>42283</v>
      </c>
      <c r="E244">
        <v>4</v>
      </c>
      <c r="F244">
        <v>100</v>
      </c>
      <c r="G244" s="2" t="s">
        <v>87</v>
      </c>
      <c r="H244" s="2" t="s">
        <v>11</v>
      </c>
      <c r="I244">
        <v>1</v>
      </c>
      <c r="J244" s="2" t="s">
        <v>77</v>
      </c>
      <c r="K244" s="2">
        <v>78</v>
      </c>
      <c r="L244" s="2"/>
      <c r="M244" s="2" t="str">
        <f t="shared" si="18"/>
        <v/>
      </c>
      <c r="N244">
        <v>1451.8610602729532</v>
      </c>
      <c r="O244" s="2">
        <f t="shared" si="19"/>
        <v>145.18610602729532</v>
      </c>
      <c r="P244" s="2">
        <f>IF(ISNUMBER(O244),SUMIFS(O$1:$O244,A$1:$A244,A244,C$1:$C244,C244,G$1:$G244,G244,E$1:$E244,E244),"")</f>
        <v>145.18610602729532</v>
      </c>
      <c r="U244" t="str">
        <f t="shared" si="20"/>
        <v/>
      </c>
      <c r="V244">
        <v>18.210587501525879</v>
      </c>
      <c r="W244">
        <v>13.445785522460938</v>
      </c>
      <c r="X244">
        <v>80.228366851806641</v>
      </c>
      <c r="Y244">
        <v>22.830491065979004</v>
      </c>
      <c r="Z244">
        <v>90.229846954345703</v>
      </c>
      <c r="AA244">
        <v>28.500453948974609</v>
      </c>
      <c r="AB244">
        <v>4.5600726318359375E-2</v>
      </c>
      <c r="AC244" s="2">
        <f t="shared" si="21"/>
        <v>4.5600726318359375E-2</v>
      </c>
      <c r="AD244">
        <v>12.836538696289063</v>
      </c>
      <c r="AE244">
        <v>13.294657964708728</v>
      </c>
      <c r="AH244" s="2">
        <f t="shared" si="22"/>
        <v>6.6210000000000004</v>
      </c>
      <c r="AI244" s="2">
        <f>IF(ISNUMBER(AH244),SUMIFS($AH$1:AH244,$A$1:A244,A244,C$1:$C244,C244,$G$1:G244,G244,$E$1:E244,E244),"")</f>
        <v>6.6210000000000004</v>
      </c>
      <c r="AJ244">
        <f t="shared" si="23"/>
        <v>16</v>
      </c>
    </row>
    <row r="245" spans="1:36" x14ac:dyDescent="0.25">
      <c r="A245" s="14" t="s">
        <v>115</v>
      </c>
      <c r="B245" t="s">
        <v>98</v>
      </c>
      <c r="C245" t="s">
        <v>106</v>
      </c>
      <c r="D245" s="13">
        <v>42283</v>
      </c>
      <c r="E245">
        <v>4</v>
      </c>
      <c r="F245">
        <v>200</v>
      </c>
      <c r="G245" s="2" t="s">
        <v>87</v>
      </c>
      <c r="H245" s="2" t="s">
        <v>11</v>
      </c>
      <c r="I245">
        <v>1</v>
      </c>
      <c r="J245" s="2" t="s">
        <v>77</v>
      </c>
      <c r="K245" s="2">
        <v>156</v>
      </c>
      <c r="L245" s="2"/>
      <c r="M245" s="2" t="str">
        <f t="shared" si="18"/>
        <v/>
      </c>
      <c r="N245">
        <v>1466.0156093507039</v>
      </c>
      <c r="O245" s="2">
        <f t="shared" si="19"/>
        <v>146.60156093507038</v>
      </c>
      <c r="P245" s="2">
        <f>IF(ISNUMBER(O245),SUMIFS(O$1:$O245,A$1:$A245,A245,C$1:$C245,C245,G$1:$G245,G245,E$1:$E245,E245),"")</f>
        <v>146.60156093507038</v>
      </c>
      <c r="U245" t="str">
        <f t="shared" si="20"/>
        <v/>
      </c>
      <c r="V245">
        <v>18.189233779907227</v>
      </c>
      <c r="W245">
        <v>14.452023506164551</v>
      </c>
      <c r="X245">
        <v>78.493755340576172</v>
      </c>
      <c r="Y245">
        <v>23.095223426818848</v>
      </c>
      <c r="Z245">
        <v>90.358341217041016</v>
      </c>
      <c r="AA245">
        <v>28.223361015319824</v>
      </c>
      <c r="AB245">
        <v>4.5157377624511719E-2</v>
      </c>
      <c r="AC245" s="2">
        <f t="shared" si="21"/>
        <v>4.5157377624511719E-2</v>
      </c>
      <c r="AD245">
        <v>12.559000854492188</v>
      </c>
      <c r="AE245">
        <v>13.321007219580913</v>
      </c>
      <c r="AH245" s="2">
        <f t="shared" si="22"/>
        <v>6.62</v>
      </c>
      <c r="AI245" s="2">
        <f>IF(ISNUMBER(AH245),SUMIFS($AH$1:AH245,$A$1:A245,A245,C$1:$C245,C245,$G$1:G245,G245,$E$1:E245,E245),"")</f>
        <v>6.62</v>
      </c>
      <c r="AJ245">
        <f t="shared" si="23"/>
        <v>16</v>
      </c>
    </row>
    <row r="246" spans="1:36" x14ac:dyDescent="0.25">
      <c r="A246" s="14" t="s">
        <v>114</v>
      </c>
      <c r="B246" t="s">
        <v>98</v>
      </c>
      <c r="C246" t="s">
        <v>106</v>
      </c>
      <c r="D246" s="13">
        <v>42283</v>
      </c>
      <c r="E246">
        <v>4</v>
      </c>
      <c r="F246">
        <v>350</v>
      </c>
      <c r="G246" s="2" t="s">
        <v>87</v>
      </c>
      <c r="H246" s="2" t="s">
        <v>11</v>
      </c>
      <c r="I246">
        <v>1</v>
      </c>
      <c r="J246" s="2" t="s">
        <v>77</v>
      </c>
      <c r="K246" s="2">
        <v>272</v>
      </c>
      <c r="L246" s="2"/>
      <c r="M246" s="2" t="str">
        <f t="shared" si="18"/>
        <v/>
      </c>
      <c r="N246">
        <v>923.99559873084831</v>
      </c>
      <c r="O246" s="2">
        <f t="shared" si="19"/>
        <v>92.399559873084826</v>
      </c>
      <c r="P246" s="2">
        <f>IF(ISNUMBER(O246),SUMIFS(O$1:$O246,A$1:$A246,A246,C$1:$C246,C246,G$1:$G246,G246,E$1:$E246,E246),"")</f>
        <v>92.399559873084826</v>
      </c>
      <c r="U246" t="str">
        <f t="shared" si="20"/>
        <v/>
      </c>
      <c r="V246">
        <v>17.682966232299805</v>
      </c>
      <c r="W246">
        <v>13.996712207794189</v>
      </c>
      <c r="X246">
        <v>80.124412536621094</v>
      </c>
      <c r="Y246">
        <v>21.437614440917969</v>
      </c>
      <c r="Z246">
        <v>89.861030578613281</v>
      </c>
      <c r="AA246">
        <v>27.868100166320801</v>
      </c>
      <c r="AB246">
        <v>4.4588960266113281E-2</v>
      </c>
      <c r="AC246" s="2">
        <f t="shared" si="21"/>
        <v>4.4588960266113281E-2</v>
      </c>
      <c r="AD246">
        <v>12.819906005859375</v>
      </c>
      <c r="AE246">
        <v>13.150238566274874</v>
      </c>
      <c r="AH246" s="2">
        <f t="shared" si="22"/>
        <v>4.12</v>
      </c>
      <c r="AI246" s="2">
        <f>IF(ISNUMBER(AH246),SUMIFS($AH$1:AH246,$A$1:A246,A246,C$1:$C246,C246,$G$1:G246,G246,$E$1:E246,E246),"")</f>
        <v>4.12</v>
      </c>
      <c r="AJ246">
        <f t="shared" si="23"/>
        <v>16</v>
      </c>
    </row>
    <row r="247" spans="1:36" x14ac:dyDescent="0.25">
      <c r="A247" s="14" t="s">
        <v>113</v>
      </c>
      <c r="B247" t="s">
        <v>98</v>
      </c>
      <c r="C247" t="s">
        <v>106</v>
      </c>
      <c r="D247" s="13">
        <v>42283</v>
      </c>
      <c r="E247">
        <v>4</v>
      </c>
      <c r="F247">
        <v>500</v>
      </c>
      <c r="G247" s="2" t="s">
        <v>87</v>
      </c>
      <c r="H247" s="2" t="s">
        <v>11</v>
      </c>
      <c r="I247">
        <v>1</v>
      </c>
      <c r="J247" s="2" t="s">
        <v>77</v>
      </c>
      <c r="K247" s="2">
        <v>389</v>
      </c>
      <c r="L247" s="2"/>
      <c r="M247" s="2" t="str">
        <f t="shared" si="18"/>
        <v/>
      </c>
      <c r="N247">
        <v>1917.0549281250385</v>
      </c>
      <c r="O247" s="2">
        <f t="shared" si="19"/>
        <v>191.70549281250385</v>
      </c>
      <c r="P247" s="2">
        <f>IF(ISNUMBER(O247),SUMIFS(O$1:$O247,A$1:$A247,A247,C$1:$C247,C247,G$1:$G247,G247,E$1:$E247,E247),"")</f>
        <v>191.70549281250385</v>
      </c>
      <c r="U247" t="str">
        <f t="shared" si="20"/>
        <v/>
      </c>
      <c r="V247">
        <v>18.717206001281738</v>
      </c>
      <c r="W247">
        <v>13.582870006561279</v>
      </c>
      <c r="X247">
        <v>78.068599700927734</v>
      </c>
      <c r="Y247">
        <v>24.520386695861816</v>
      </c>
      <c r="Z247">
        <v>89.575298309326172</v>
      </c>
      <c r="AA247">
        <v>28.100048065185547</v>
      </c>
      <c r="AB247">
        <v>4.4960076904296875E-2</v>
      </c>
      <c r="AC247" s="2">
        <f t="shared" si="21"/>
        <v>4.4960076904296875E-2</v>
      </c>
      <c r="AD247">
        <v>12.490975952148437</v>
      </c>
      <c r="AE247">
        <v>13.253382533825336</v>
      </c>
      <c r="AH247" s="2">
        <f t="shared" si="22"/>
        <v>8.6189999999999998</v>
      </c>
      <c r="AI247" s="2">
        <f>IF(ISNUMBER(AH247),SUMIFS($AH$1:AH247,$A$1:A247,A247,C$1:$C247,C247,$G$1:G247,G247,$E$1:E247,E247),"")</f>
        <v>8.6189999999999998</v>
      </c>
      <c r="AJ247">
        <f t="shared" si="23"/>
        <v>16</v>
      </c>
    </row>
    <row r="248" spans="1:36" x14ac:dyDescent="0.25">
      <c r="A248" s="14" t="s">
        <v>118</v>
      </c>
      <c r="B248" t="s">
        <v>98</v>
      </c>
      <c r="C248" t="s">
        <v>106</v>
      </c>
      <c r="D248" s="13">
        <v>42290</v>
      </c>
      <c r="E248">
        <v>1</v>
      </c>
      <c r="F248">
        <v>0</v>
      </c>
      <c r="G248" s="2" t="s">
        <v>87</v>
      </c>
      <c r="H248" s="2" t="s">
        <v>11</v>
      </c>
      <c r="I248">
        <v>2</v>
      </c>
      <c r="J248" s="2" t="s">
        <v>123</v>
      </c>
      <c r="K248" s="2">
        <v>0</v>
      </c>
      <c r="L248" s="2">
        <v>587</v>
      </c>
      <c r="M248" s="2">
        <f t="shared" si="18"/>
        <v>58.7</v>
      </c>
      <c r="O248" s="2" t="str">
        <f t="shared" si="19"/>
        <v/>
      </c>
      <c r="P248" s="2" t="str">
        <f>IF(ISNUMBER(O248),SUMIFS(O$1:$O248,A$1:$A248,A248,C$1:$C248,C248,G$1:$G248,G248,E$1:$E248,E248),"")</f>
        <v/>
      </c>
      <c r="U248" t="str">
        <f t="shared" si="20"/>
        <v/>
      </c>
      <c r="V248">
        <v>18.294111251831055</v>
      </c>
      <c r="W248">
        <v>13.579107284545898</v>
      </c>
      <c r="X248">
        <v>78.500511169433594</v>
      </c>
      <c r="Y248">
        <v>20.698894500732422</v>
      </c>
      <c r="Z248">
        <v>88.317302703857422</v>
      </c>
      <c r="AA248">
        <v>28.564480781555176</v>
      </c>
      <c r="AB248">
        <v>4.5703169250488278E-2</v>
      </c>
      <c r="AC248" s="2">
        <f t="shared" si="21"/>
        <v>4.5703169250488278E-2</v>
      </c>
      <c r="AD248">
        <v>12.560081787109375</v>
      </c>
      <c r="AE248">
        <v>18.275461996654681</v>
      </c>
      <c r="AH248" s="2" t="str">
        <f t="shared" si="22"/>
        <v/>
      </c>
      <c r="AI248" s="2" t="str">
        <f>IF(ISNUMBER(AH248),SUMIFS($AH$1:AH248,$A$1:A248,A248,C$1:$C248,C248,$G$1:G248,G248,$E$1:E248,E248),"")</f>
        <v/>
      </c>
      <c r="AJ248">
        <f t="shared" si="23"/>
        <v>13</v>
      </c>
    </row>
    <row r="249" spans="1:36" x14ac:dyDescent="0.25">
      <c r="A249" s="14" t="s">
        <v>117</v>
      </c>
      <c r="B249" t="s">
        <v>98</v>
      </c>
      <c r="C249" t="s">
        <v>106</v>
      </c>
      <c r="D249" s="13">
        <v>42290</v>
      </c>
      <c r="E249">
        <v>1</v>
      </c>
      <c r="F249">
        <v>50</v>
      </c>
      <c r="G249" s="2" t="s">
        <v>87</v>
      </c>
      <c r="H249" s="2" t="s">
        <v>11</v>
      </c>
      <c r="I249">
        <v>2</v>
      </c>
      <c r="J249" s="2" t="s">
        <v>123</v>
      </c>
      <c r="K249" s="2">
        <v>45</v>
      </c>
      <c r="L249" s="2">
        <v>550.25</v>
      </c>
      <c r="M249" s="2">
        <f t="shared" si="18"/>
        <v>55.024999999999999</v>
      </c>
      <c r="O249" s="2" t="str">
        <f t="shared" si="19"/>
        <v/>
      </c>
      <c r="P249" s="2" t="str">
        <f>IF(ISNUMBER(O249),SUMIFS(O$1:$O249,A$1:$A249,A249,C$1:$C249,C249,G$1:$G249,G249,E$1:$E249,E249),"")</f>
        <v/>
      </c>
      <c r="U249" t="str">
        <f t="shared" si="20"/>
        <v/>
      </c>
      <c r="V249">
        <v>16.98847484588623</v>
      </c>
      <c r="W249">
        <v>13.901825904846191</v>
      </c>
      <c r="X249">
        <v>81.443519592285156</v>
      </c>
      <c r="Y249">
        <v>20.199548721313477</v>
      </c>
      <c r="Z249">
        <v>89.843135833740234</v>
      </c>
      <c r="AA249">
        <v>30.61817741394043</v>
      </c>
      <c r="AB249">
        <v>4.8989083862304689E-2</v>
      </c>
      <c r="AC249" s="2">
        <f t="shared" si="21"/>
        <v>4.8989083862304689E-2</v>
      </c>
      <c r="AD249">
        <v>13.030963134765626</v>
      </c>
      <c r="AE249">
        <v>14.272859307906039</v>
      </c>
      <c r="AH249" s="2" t="str">
        <f t="shared" si="22"/>
        <v/>
      </c>
      <c r="AI249" s="2" t="str">
        <f>IF(ISNUMBER(AH249),SUMIFS($AH$1:AH249,$A$1:A249,A249,C$1:$C249,C249,$G$1:G249,G249,$E$1:E249,E249),"")</f>
        <v/>
      </c>
      <c r="AJ249">
        <f t="shared" si="23"/>
        <v>13</v>
      </c>
    </row>
    <row r="250" spans="1:36" x14ac:dyDescent="0.25">
      <c r="A250" s="14" t="s">
        <v>116</v>
      </c>
      <c r="B250" t="s">
        <v>98</v>
      </c>
      <c r="C250" t="s">
        <v>106</v>
      </c>
      <c r="D250" s="13">
        <v>42290</v>
      </c>
      <c r="E250">
        <v>1</v>
      </c>
      <c r="F250">
        <v>100</v>
      </c>
      <c r="G250" s="2" t="s">
        <v>87</v>
      </c>
      <c r="H250" s="2" t="s">
        <v>11</v>
      </c>
      <c r="I250">
        <v>2</v>
      </c>
      <c r="J250" s="2" t="s">
        <v>123</v>
      </c>
      <c r="K250" s="2">
        <v>78</v>
      </c>
      <c r="L250" s="2">
        <v>584.5</v>
      </c>
      <c r="M250" s="2">
        <f t="shared" si="18"/>
        <v>58.45</v>
      </c>
      <c r="O250" s="2" t="str">
        <f t="shared" si="19"/>
        <v/>
      </c>
      <c r="P250" s="2" t="str">
        <f>IF(ISNUMBER(O250),SUMIFS(O$1:$O250,A$1:$A250,A250,C$1:$C250,C250,G$1:$G250,G250,E$1:$E250,E250),"")</f>
        <v/>
      </c>
      <c r="U250" t="str">
        <f t="shared" si="20"/>
        <v/>
      </c>
      <c r="V250">
        <v>16.766712188720703</v>
      </c>
      <c r="W250">
        <v>12.516782760620117</v>
      </c>
      <c r="X250">
        <v>80.989898681640625</v>
      </c>
      <c r="Y250">
        <v>20.321063995361328</v>
      </c>
      <c r="Z250">
        <v>89.227516174316406</v>
      </c>
      <c r="AA250">
        <v>32.637739181518555</v>
      </c>
      <c r="AB250">
        <v>5.2220382690429688E-2</v>
      </c>
      <c r="AC250" s="2">
        <f t="shared" si="21"/>
        <v>5.2220382690429688E-2</v>
      </c>
      <c r="AD250">
        <v>12.9583837890625</v>
      </c>
      <c r="AE250">
        <v>12.479406716470406</v>
      </c>
      <c r="AH250" s="2" t="str">
        <f t="shared" si="22"/>
        <v/>
      </c>
      <c r="AI250" s="2" t="str">
        <f>IF(ISNUMBER(AH250),SUMIFS($AH$1:AH250,$A$1:A250,A250,C$1:$C250,C250,$G$1:G250,G250,$E$1:E250,E250),"")</f>
        <v/>
      </c>
      <c r="AJ250">
        <f t="shared" si="23"/>
        <v>13</v>
      </c>
    </row>
    <row r="251" spans="1:36" x14ac:dyDescent="0.25">
      <c r="A251" s="14" t="s">
        <v>115</v>
      </c>
      <c r="B251" t="s">
        <v>98</v>
      </c>
      <c r="C251" t="s">
        <v>106</v>
      </c>
      <c r="D251" s="13">
        <v>42290</v>
      </c>
      <c r="E251">
        <v>1</v>
      </c>
      <c r="F251">
        <v>200</v>
      </c>
      <c r="G251" s="2" t="s">
        <v>87</v>
      </c>
      <c r="H251" s="2" t="s">
        <v>11</v>
      </c>
      <c r="I251">
        <v>2</v>
      </c>
      <c r="J251" s="2" t="s">
        <v>123</v>
      </c>
      <c r="K251" s="2">
        <v>156</v>
      </c>
      <c r="L251" s="2">
        <v>656.75</v>
      </c>
      <c r="M251" s="2">
        <f t="shared" si="18"/>
        <v>65.674999999999997</v>
      </c>
      <c r="O251" s="2" t="str">
        <f t="shared" si="19"/>
        <v/>
      </c>
      <c r="P251" s="2" t="str">
        <f>IF(ISNUMBER(O251),SUMIFS(O$1:$O251,A$1:$A251,A251,C$1:$C251,C251,G$1:$G251,G251,E$1:$E251,E251),"")</f>
        <v/>
      </c>
      <c r="U251" t="str">
        <f t="shared" si="20"/>
        <v/>
      </c>
      <c r="V251">
        <v>16.530805587768555</v>
      </c>
      <c r="W251">
        <v>13.110417366027832</v>
      </c>
      <c r="X251">
        <v>81.704353332519531</v>
      </c>
      <c r="Y251">
        <v>20.634713172912598</v>
      </c>
      <c r="Z251">
        <v>89.692283630371094</v>
      </c>
      <c r="AA251">
        <v>32.479001998901367</v>
      </c>
      <c r="AB251">
        <v>5.1966403198242188E-2</v>
      </c>
      <c r="AC251" s="2">
        <f t="shared" si="21"/>
        <v>5.1966403198242188E-2</v>
      </c>
      <c r="AD251">
        <v>13.072696533203125</v>
      </c>
      <c r="AE251">
        <v>12.565130777345681</v>
      </c>
      <c r="AH251" s="2" t="str">
        <f t="shared" si="22"/>
        <v/>
      </c>
      <c r="AI251" s="2" t="str">
        <f>IF(ISNUMBER(AH251),SUMIFS($AH$1:AH251,$A$1:A251,A251,C$1:$C251,C251,$G$1:G251,G251,$E$1:E251,E251),"")</f>
        <v/>
      </c>
      <c r="AJ251">
        <f t="shared" si="23"/>
        <v>13</v>
      </c>
    </row>
    <row r="252" spans="1:36" x14ac:dyDescent="0.25">
      <c r="A252" s="14" t="s">
        <v>114</v>
      </c>
      <c r="B252" t="s">
        <v>98</v>
      </c>
      <c r="C252" t="s">
        <v>106</v>
      </c>
      <c r="D252" s="13">
        <v>42290</v>
      </c>
      <c r="E252">
        <v>1</v>
      </c>
      <c r="F252">
        <v>350</v>
      </c>
      <c r="G252" s="2" t="s">
        <v>87</v>
      </c>
      <c r="H252" s="2" t="s">
        <v>11</v>
      </c>
      <c r="I252">
        <v>2</v>
      </c>
      <c r="J252" s="2" t="s">
        <v>123</v>
      </c>
      <c r="K252" s="2">
        <v>272</v>
      </c>
      <c r="L252" s="2">
        <v>638</v>
      </c>
      <c r="M252" s="2">
        <f t="shared" si="18"/>
        <v>63.8</v>
      </c>
      <c r="O252" s="2" t="str">
        <f t="shared" si="19"/>
        <v/>
      </c>
      <c r="P252" s="2" t="str">
        <f>IF(ISNUMBER(O252),SUMIFS(O$1:$O252,A$1:$A252,A252,C$1:$C252,C252,G$1:$G252,G252,E$1:$E252,E252),"")</f>
        <v/>
      </c>
      <c r="U252" t="str">
        <f t="shared" si="20"/>
        <v/>
      </c>
      <c r="V252">
        <v>16.569339752197266</v>
      </c>
      <c r="W252">
        <v>14.497346878051758</v>
      </c>
      <c r="X252">
        <v>77.102348327636719</v>
      </c>
      <c r="Y252">
        <v>17.911331176757813</v>
      </c>
      <c r="Z252">
        <v>86.432991027832031</v>
      </c>
      <c r="AA252">
        <v>30.248570442199707</v>
      </c>
      <c r="AB252">
        <v>4.8397712707519532E-2</v>
      </c>
      <c r="AC252" s="2">
        <f t="shared" si="21"/>
        <v>4.8397712707519532E-2</v>
      </c>
      <c r="AD252">
        <v>12.336375732421875</v>
      </c>
      <c r="AE252">
        <v>14.953333202144226</v>
      </c>
      <c r="AH252" s="2" t="str">
        <f t="shared" si="22"/>
        <v/>
      </c>
      <c r="AI252" s="2" t="str">
        <f>IF(ISNUMBER(AH252),SUMIFS($AH$1:AH252,$A$1:A252,A252,C$1:$C252,C252,$G$1:G252,G252,$E$1:E252,E252),"")</f>
        <v/>
      </c>
      <c r="AJ252">
        <f t="shared" si="23"/>
        <v>13</v>
      </c>
    </row>
    <row r="253" spans="1:36" x14ac:dyDescent="0.25">
      <c r="A253" s="14" t="s">
        <v>113</v>
      </c>
      <c r="B253" t="s">
        <v>98</v>
      </c>
      <c r="C253" t="s">
        <v>106</v>
      </c>
      <c r="D253" s="13">
        <v>42290</v>
      </c>
      <c r="E253">
        <v>1</v>
      </c>
      <c r="F253">
        <v>500</v>
      </c>
      <c r="G253" s="2" t="s">
        <v>87</v>
      </c>
      <c r="H253" s="2" t="s">
        <v>11</v>
      </c>
      <c r="I253">
        <v>2</v>
      </c>
      <c r="J253" s="2" t="s">
        <v>123</v>
      </c>
      <c r="K253" s="2">
        <v>389</v>
      </c>
      <c r="L253" s="2">
        <v>570</v>
      </c>
      <c r="M253" s="2">
        <f t="shared" si="18"/>
        <v>57</v>
      </c>
      <c r="O253" s="2" t="str">
        <f t="shared" si="19"/>
        <v/>
      </c>
      <c r="P253" s="2" t="str">
        <f>IF(ISNUMBER(O253),SUMIFS(O$1:$O253,A$1:$A253,A253,C$1:$C253,C253,G$1:$G253,G253,E$1:$E253,E253),"")</f>
        <v/>
      </c>
      <c r="U253" t="str">
        <f t="shared" si="20"/>
        <v/>
      </c>
      <c r="V253">
        <v>19.461522102355957</v>
      </c>
      <c r="W253">
        <v>11.590672492980957</v>
      </c>
      <c r="X253">
        <v>78.039546966552734</v>
      </c>
      <c r="Y253">
        <v>23.179201126098633</v>
      </c>
      <c r="Z253">
        <v>89.065410614013672</v>
      </c>
      <c r="AA253">
        <v>28.698495864868164</v>
      </c>
      <c r="AB253">
        <v>4.5917593383789063E-2</v>
      </c>
      <c r="AC253" s="2">
        <f t="shared" si="21"/>
        <v>4.5917593383789063E-2</v>
      </c>
      <c r="AD253">
        <v>12.486327514648437</v>
      </c>
      <c r="AE253">
        <v>13.697551969365426</v>
      </c>
      <c r="AH253" s="2" t="str">
        <f t="shared" si="22"/>
        <v/>
      </c>
      <c r="AI253" s="2" t="str">
        <f>IF(ISNUMBER(AH253),SUMIFS($AH$1:AH253,$A$1:A253,A253,C$1:$C253,C253,$G$1:G253,G253,$E$1:E253,E253),"")</f>
        <v/>
      </c>
      <c r="AJ253">
        <f t="shared" si="23"/>
        <v>13</v>
      </c>
    </row>
    <row r="254" spans="1:36" x14ac:dyDescent="0.25">
      <c r="A254" s="14" t="s">
        <v>118</v>
      </c>
      <c r="B254" t="s">
        <v>98</v>
      </c>
      <c r="C254" t="s">
        <v>106</v>
      </c>
      <c r="D254" s="13">
        <v>42290</v>
      </c>
      <c r="E254">
        <v>2</v>
      </c>
      <c r="F254">
        <v>0</v>
      </c>
      <c r="G254" s="2" t="s">
        <v>87</v>
      </c>
      <c r="H254" s="2" t="s">
        <v>11</v>
      </c>
      <c r="I254">
        <v>2</v>
      </c>
      <c r="J254" s="2" t="s">
        <v>123</v>
      </c>
      <c r="K254" s="2">
        <v>0</v>
      </c>
      <c r="L254" s="2">
        <v>556.75</v>
      </c>
      <c r="M254" s="2">
        <f t="shared" si="18"/>
        <v>55.674999999999997</v>
      </c>
      <c r="O254" s="2" t="str">
        <f t="shared" si="19"/>
        <v/>
      </c>
      <c r="P254" s="2" t="str">
        <f>IF(ISNUMBER(O254),SUMIFS(O$1:$O254,A$1:$A254,A254,C$1:$C254,C254,G$1:$G254,G254,E$1:$E254,E254),"")</f>
        <v/>
      </c>
      <c r="U254" t="str">
        <f t="shared" si="20"/>
        <v/>
      </c>
      <c r="V254">
        <v>15.487636566162109</v>
      </c>
      <c r="W254">
        <v>13.607874870300293</v>
      </c>
      <c r="X254">
        <v>83.090549468994141</v>
      </c>
      <c r="Y254">
        <v>20.200818061828613</v>
      </c>
      <c r="Z254">
        <v>89.839805603027344</v>
      </c>
      <c r="AA254">
        <v>34.384986877441406</v>
      </c>
      <c r="AB254">
        <v>5.5015979003906243E-2</v>
      </c>
      <c r="AC254" s="2">
        <f t="shared" si="21"/>
        <v>5.5015979003906243E-2</v>
      </c>
      <c r="AD254">
        <v>13.294487915039063</v>
      </c>
      <c r="AE254">
        <v>15.742751739819189</v>
      </c>
      <c r="AH254" s="2" t="str">
        <f t="shared" si="22"/>
        <v/>
      </c>
      <c r="AI254" s="2" t="str">
        <f>IF(ISNUMBER(AH254),SUMIFS($AH$1:AH254,$A$1:A254,A254,C$1:$C254,C254,$G$1:G254,G254,$E$1:E254,E254),"")</f>
        <v/>
      </c>
      <c r="AJ254">
        <f t="shared" si="23"/>
        <v>13</v>
      </c>
    </row>
    <row r="255" spans="1:36" x14ac:dyDescent="0.25">
      <c r="A255" s="14" t="s">
        <v>117</v>
      </c>
      <c r="B255" t="s">
        <v>98</v>
      </c>
      <c r="C255" t="s">
        <v>106</v>
      </c>
      <c r="D255" s="13">
        <v>42290</v>
      </c>
      <c r="E255">
        <v>2</v>
      </c>
      <c r="F255">
        <v>50</v>
      </c>
      <c r="G255" s="2" t="s">
        <v>87</v>
      </c>
      <c r="H255" s="2" t="s">
        <v>11</v>
      </c>
      <c r="I255">
        <v>2</v>
      </c>
      <c r="J255" s="2" t="s">
        <v>123</v>
      </c>
      <c r="K255" s="2">
        <v>45</v>
      </c>
      <c r="L255" s="2">
        <v>523.75</v>
      </c>
      <c r="M255" s="2">
        <f t="shared" si="18"/>
        <v>52.375</v>
      </c>
      <c r="O255" s="2" t="str">
        <f t="shared" si="19"/>
        <v/>
      </c>
      <c r="P255" s="2" t="str">
        <f>IF(ISNUMBER(O255),SUMIFS(O$1:$O255,A$1:$A255,A255,C$1:$C255,C255,G$1:$G255,G255,E$1:$E255,E255),"")</f>
        <v/>
      </c>
      <c r="U255" t="str">
        <f t="shared" si="20"/>
        <v/>
      </c>
      <c r="V255">
        <v>16.466925621032715</v>
      </c>
      <c r="W255">
        <v>14.845870971679688</v>
      </c>
      <c r="X255">
        <v>83.751655578613281</v>
      </c>
      <c r="Y255">
        <v>19.334752082824707</v>
      </c>
      <c r="Z255">
        <v>90.746486663818359</v>
      </c>
      <c r="AA255">
        <v>31.25455379486084</v>
      </c>
      <c r="AB255">
        <v>5.0007286071777346E-2</v>
      </c>
      <c r="AC255" s="2">
        <f t="shared" si="21"/>
        <v>5.0007286071777346E-2</v>
      </c>
      <c r="AD255">
        <v>13.400264892578125</v>
      </c>
      <c r="AE255">
        <v>16.736885489890778</v>
      </c>
      <c r="AH255" s="2" t="str">
        <f t="shared" si="22"/>
        <v/>
      </c>
      <c r="AI255" s="2" t="str">
        <f>IF(ISNUMBER(AH255),SUMIFS($AH$1:AH255,$A$1:A255,A255,C$1:$C255,C255,$G$1:G255,G255,$E$1:E255,E255),"")</f>
        <v/>
      </c>
      <c r="AJ255">
        <f t="shared" si="23"/>
        <v>13</v>
      </c>
    </row>
    <row r="256" spans="1:36" x14ac:dyDescent="0.25">
      <c r="A256" s="14" t="s">
        <v>116</v>
      </c>
      <c r="B256" t="s">
        <v>98</v>
      </c>
      <c r="C256" t="s">
        <v>106</v>
      </c>
      <c r="D256" s="13">
        <v>42290</v>
      </c>
      <c r="E256">
        <v>2</v>
      </c>
      <c r="F256">
        <v>100</v>
      </c>
      <c r="G256" s="2" t="s">
        <v>87</v>
      </c>
      <c r="H256" s="2" t="s">
        <v>11</v>
      </c>
      <c r="I256">
        <v>2</v>
      </c>
      <c r="J256" s="2" t="s">
        <v>123</v>
      </c>
      <c r="K256" s="2">
        <v>78</v>
      </c>
      <c r="L256" s="2">
        <v>564.5</v>
      </c>
      <c r="M256" s="2">
        <f t="shared" si="18"/>
        <v>56.45</v>
      </c>
      <c r="O256" s="2" t="str">
        <f t="shared" si="19"/>
        <v/>
      </c>
      <c r="P256" s="2" t="str">
        <f>IF(ISNUMBER(O256),SUMIFS(O$1:$O256,A$1:$A256,A256,C$1:$C256,C256,G$1:$G256,G256,E$1:$E256,E256),"")</f>
        <v/>
      </c>
      <c r="U256" t="str">
        <f t="shared" si="20"/>
        <v/>
      </c>
      <c r="V256">
        <v>16.365617752075195</v>
      </c>
      <c r="W256">
        <v>13.558258056640625</v>
      </c>
      <c r="X256">
        <v>83.292190551757813</v>
      </c>
      <c r="Y256">
        <v>20.749855041503906</v>
      </c>
      <c r="Z256">
        <v>90.261943817138672</v>
      </c>
      <c r="AA256">
        <v>32.451061248779297</v>
      </c>
      <c r="AB256">
        <v>5.192169799804687E-2</v>
      </c>
      <c r="AC256" s="2">
        <f t="shared" si="21"/>
        <v>5.192169799804687E-2</v>
      </c>
      <c r="AD256">
        <v>13.326750488281251</v>
      </c>
      <c r="AE256">
        <v>15.267310437723214</v>
      </c>
      <c r="AH256" s="2" t="str">
        <f t="shared" si="22"/>
        <v/>
      </c>
      <c r="AI256" s="2" t="str">
        <f>IF(ISNUMBER(AH256),SUMIFS($AH$1:AH256,$A$1:A256,A256,C$1:$C256,C256,$G$1:G256,G256,$E$1:E256,E256),"")</f>
        <v/>
      </c>
      <c r="AJ256">
        <f t="shared" si="23"/>
        <v>13</v>
      </c>
    </row>
    <row r="257" spans="1:36" x14ac:dyDescent="0.25">
      <c r="A257" s="14" t="s">
        <v>115</v>
      </c>
      <c r="B257" t="s">
        <v>98</v>
      </c>
      <c r="C257" t="s">
        <v>106</v>
      </c>
      <c r="D257" s="13">
        <v>42290</v>
      </c>
      <c r="E257">
        <v>2</v>
      </c>
      <c r="F257">
        <v>200</v>
      </c>
      <c r="G257" s="2" t="s">
        <v>87</v>
      </c>
      <c r="H257" s="2" t="s">
        <v>11</v>
      </c>
      <c r="I257">
        <v>2</v>
      </c>
      <c r="J257" s="2" t="s">
        <v>123</v>
      </c>
      <c r="K257" s="2">
        <v>156</v>
      </c>
      <c r="L257" s="2">
        <v>534</v>
      </c>
      <c r="M257" s="2">
        <f t="shared" si="18"/>
        <v>53.4</v>
      </c>
      <c r="O257" s="2" t="str">
        <f t="shared" si="19"/>
        <v/>
      </c>
      <c r="P257" s="2" t="str">
        <f>IF(ISNUMBER(O257),SUMIFS(O$1:$O257,A$1:$A257,A257,C$1:$C257,C257,G$1:$G257,G257,E$1:$E257,E257),"")</f>
        <v/>
      </c>
      <c r="U257" t="str">
        <f t="shared" si="20"/>
        <v/>
      </c>
      <c r="V257">
        <v>16.601805686950684</v>
      </c>
      <c r="W257">
        <v>13.73879861831665</v>
      </c>
      <c r="X257">
        <v>82.744712829589844</v>
      </c>
      <c r="Y257">
        <v>20.144626617431641</v>
      </c>
      <c r="Z257">
        <v>90.400299072265625</v>
      </c>
      <c r="AA257">
        <v>32.739543914794922</v>
      </c>
      <c r="AB257">
        <v>5.2383270263671872E-2</v>
      </c>
      <c r="AC257" s="2">
        <f t="shared" si="21"/>
        <v>5.2383270263671872E-2</v>
      </c>
      <c r="AD257">
        <v>13.239154052734376</v>
      </c>
      <c r="AE257">
        <v>16.607407218238059</v>
      </c>
      <c r="AH257" s="2" t="str">
        <f t="shared" si="22"/>
        <v/>
      </c>
      <c r="AI257" s="2" t="str">
        <f>IF(ISNUMBER(AH257),SUMIFS($AH$1:AH257,$A$1:A257,A257,C$1:$C257,C257,$G$1:G257,G257,$E$1:E257,E257),"")</f>
        <v/>
      </c>
      <c r="AJ257">
        <f t="shared" si="23"/>
        <v>13</v>
      </c>
    </row>
    <row r="258" spans="1:36" x14ac:dyDescent="0.25">
      <c r="A258" s="14" t="s">
        <v>114</v>
      </c>
      <c r="B258" t="s">
        <v>98</v>
      </c>
      <c r="C258" t="s">
        <v>106</v>
      </c>
      <c r="D258" s="13">
        <v>42290</v>
      </c>
      <c r="E258">
        <v>2</v>
      </c>
      <c r="F258">
        <v>350</v>
      </c>
      <c r="G258" s="2" t="s">
        <v>87</v>
      </c>
      <c r="H258" s="2" t="s">
        <v>11</v>
      </c>
      <c r="I258">
        <v>2</v>
      </c>
      <c r="J258" s="2" t="s">
        <v>123</v>
      </c>
      <c r="K258" s="2">
        <v>272</v>
      </c>
      <c r="L258" s="2">
        <v>498.5</v>
      </c>
      <c r="M258" s="2">
        <f t="shared" ref="M258:M321" si="24">IF(ISNUMBER(L258),L258/10,"")</f>
        <v>49.85</v>
      </c>
      <c r="O258" s="2" t="str">
        <f t="shared" ref="O258:O321" si="25">IF(ISNUMBER(N258),N258/10,"")</f>
        <v/>
      </c>
      <c r="P258" s="2" t="str">
        <f>IF(ISNUMBER(O258),SUMIFS(O$1:$O258,A$1:$A258,A258,C$1:$C258,C258,G$1:$G258,G258,E$1:$E258,E258),"")</f>
        <v/>
      </c>
      <c r="U258" t="str">
        <f t="shared" ref="U258:U321" si="26">IF(ISNUMBER(R258),R258/100,"")</f>
        <v/>
      </c>
      <c r="V258">
        <v>15.555960178375244</v>
      </c>
      <c r="W258">
        <v>13.060300350189209</v>
      </c>
      <c r="X258">
        <v>83.441947937011719</v>
      </c>
      <c r="Y258">
        <v>19.096623420715332</v>
      </c>
      <c r="Z258">
        <v>89.949951171875</v>
      </c>
      <c r="AA258">
        <v>32.837509155273438</v>
      </c>
      <c r="AB258">
        <v>5.2540014648437501E-2</v>
      </c>
      <c r="AC258" s="2">
        <f t="shared" ref="AC258:AC321" si="27">IF(ISNUMBER(AB258),AB258,"")</f>
        <v>5.2540014648437501E-2</v>
      </c>
      <c r="AD258">
        <v>13.350711669921875</v>
      </c>
      <c r="AE258">
        <v>15.34233689693491</v>
      </c>
      <c r="AH258" s="2" t="str">
        <f t="shared" ref="AH258:AH321" si="28">IF(AND(ISNUMBER(AB258),ISNUMBER(O258)),ROUND(O258*AB258,3),"")</f>
        <v/>
      </c>
      <c r="AI258" s="2" t="str">
        <f>IF(ISNUMBER(AH258),SUMIFS($AH$1:AH258,$A$1:A258,A258,C$1:$C258,C258,$G$1:G258,G258,$E$1:E258,E258),"")</f>
        <v/>
      </c>
      <c r="AJ258">
        <f t="shared" ref="AJ258:AJ321" si="29">COUNT(K258:AI258)</f>
        <v>13</v>
      </c>
    </row>
    <row r="259" spans="1:36" x14ac:dyDescent="0.25">
      <c r="A259" s="14" t="s">
        <v>113</v>
      </c>
      <c r="B259" t="s">
        <v>98</v>
      </c>
      <c r="C259" t="s">
        <v>106</v>
      </c>
      <c r="D259" s="13">
        <v>42290</v>
      </c>
      <c r="E259">
        <v>2</v>
      </c>
      <c r="F259">
        <v>500</v>
      </c>
      <c r="G259" s="2" t="s">
        <v>87</v>
      </c>
      <c r="H259" s="2" t="s">
        <v>11</v>
      </c>
      <c r="I259">
        <v>2</v>
      </c>
      <c r="J259" s="2" t="s">
        <v>123</v>
      </c>
      <c r="K259" s="2">
        <v>389</v>
      </c>
      <c r="L259" s="2">
        <v>530.75</v>
      </c>
      <c r="M259" s="2">
        <f t="shared" si="24"/>
        <v>53.075000000000003</v>
      </c>
      <c r="O259" s="2" t="str">
        <f t="shared" si="25"/>
        <v/>
      </c>
      <c r="P259" s="2" t="str">
        <f>IF(ISNUMBER(O259),SUMIFS(O$1:$O259,A$1:$A259,A259,C$1:$C259,C259,G$1:$G259,G259,E$1:$E259,E259),"")</f>
        <v/>
      </c>
      <c r="U259" t="str">
        <f t="shared" si="26"/>
        <v/>
      </c>
      <c r="V259">
        <v>14.927516460418701</v>
      </c>
      <c r="W259">
        <v>13.374743461608887</v>
      </c>
      <c r="X259">
        <v>84.800537109375</v>
      </c>
      <c r="Y259">
        <v>17.758059501647949</v>
      </c>
      <c r="Z259">
        <v>90.166400909423828</v>
      </c>
      <c r="AA259">
        <v>35.526523590087891</v>
      </c>
      <c r="AB259">
        <v>5.684243774414062E-2</v>
      </c>
      <c r="AC259" s="2">
        <f t="shared" si="27"/>
        <v>5.684243774414062E-2</v>
      </c>
      <c r="AD259">
        <v>13.568085937500001</v>
      </c>
      <c r="AE259">
        <v>16.046132149669578</v>
      </c>
      <c r="AH259" s="2" t="str">
        <f t="shared" si="28"/>
        <v/>
      </c>
      <c r="AI259" s="2" t="str">
        <f>IF(ISNUMBER(AH259),SUMIFS($AH$1:AH259,$A$1:A259,A259,C$1:$C259,C259,$G$1:G259,G259,$E$1:E259,E259),"")</f>
        <v/>
      </c>
      <c r="AJ259">
        <f t="shared" si="29"/>
        <v>13</v>
      </c>
    </row>
    <row r="260" spans="1:36" x14ac:dyDescent="0.25">
      <c r="A260" s="14" t="s">
        <v>118</v>
      </c>
      <c r="B260" t="s">
        <v>98</v>
      </c>
      <c r="C260" t="s">
        <v>106</v>
      </c>
      <c r="D260" s="13">
        <v>42290</v>
      </c>
      <c r="E260">
        <v>3</v>
      </c>
      <c r="F260">
        <v>0</v>
      </c>
      <c r="G260" s="2" t="s">
        <v>87</v>
      </c>
      <c r="H260" s="2" t="s">
        <v>11</v>
      </c>
      <c r="I260">
        <v>2</v>
      </c>
      <c r="J260" s="2" t="s">
        <v>123</v>
      </c>
      <c r="K260" s="2">
        <v>0</v>
      </c>
      <c r="L260" s="2">
        <v>611</v>
      </c>
      <c r="M260" s="2">
        <f t="shared" si="24"/>
        <v>61.1</v>
      </c>
      <c r="O260" s="2" t="str">
        <f t="shared" si="25"/>
        <v/>
      </c>
      <c r="P260" s="2" t="str">
        <f>IF(ISNUMBER(O260),SUMIFS(O$1:$O260,A$1:$A260,A260,C$1:$C260,C260,G$1:$G260,G260,E$1:$E260,E260),"")</f>
        <v/>
      </c>
      <c r="U260" t="str">
        <f t="shared" si="26"/>
        <v/>
      </c>
      <c r="V260">
        <v>15.548118114471436</v>
      </c>
      <c r="W260">
        <v>12.901812553405762</v>
      </c>
      <c r="X260">
        <v>82.794216156005859</v>
      </c>
      <c r="Y260">
        <v>17.929323196411133</v>
      </c>
      <c r="Z260">
        <v>89.450946807861328</v>
      </c>
      <c r="AA260">
        <v>32.22685432434082</v>
      </c>
      <c r="AB260">
        <v>5.156296691894531E-2</v>
      </c>
      <c r="AC260" s="2">
        <f t="shared" si="27"/>
        <v>5.156296691894531E-2</v>
      </c>
      <c r="AD260">
        <v>13.247074584960938</v>
      </c>
      <c r="AE260">
        <v>17.098901098901099</v>
      </c>
      <c r="AH260" s="2" t="str">
        <f t="shared" si="28"/>
        <v/>
      </c>
      <c r="AI260" s="2" t="str">
        <f>IF(ISNUMBER(AH260),SUMIFS($AH$1:AH260,$A$1:A260,A260,C$1:$C260,C260,$G$1:G260,G260,$E$1:E260,E260),"")</f>
        <v/>
      </c>
      <c r="AJ260">
        <f t="shared" si="29"/>
        <v>13</v>
      </c>
    </row>
    <row r="261" spans="1:36" x14ac:dyDescent="0.25">
      <c r="A261" s="14" t="s">
        <v>117</v>
      </c>
      <c r="B261" t="s">
        <v>98</v>
      </c>
      <c r="C261" t="s">
        <v>106</v>
      </c>
      <c r="D261" s="13">
        <v>42290</v>
      </c>
      <c r="E261">
        <v>3</v>
      </c>
      <c r="F261">
        <v>50</v>
      </c>
      <c r="G261" s="2" t="s">
        <v>87</v>
      </c>
      <c r="H261" s="2" t="s">
        <v>11</v>
      </c>
      <c r="I261">
        <v>2</v>
      </c>
      <c r="J261" s="2" t="s">
        <v>123</v>
      </c>
      <c r="K261" s="2">
        <v>45</v>
      </c>
      <c r="L261" s="2">
        <v>554.5</v>
      </c>
      <c r="M261" s="2">
        <f t="shared" si="24"/>
        <v>55.45</v>
      </c>
      <c r="O261" s="2" t="str">
        <f t="shared" si="25"/>
        <v/>
      </c>
      <c r="P261" s="2" t="str">
        <f>IF(ISNUMBER(O261),SUMIFS(O$1:$O261,A$1:$A261,A261,C$1:$C261,C261,G$1:$G261,G261,E$1:$E261,E261),"")</f>
        <v/>
      </c>
      <c r="U261" t="str">
        <f t="shared" si="26"/>
        <v/>
      </c>
      <c r="V261">
        <v>16.238441944122314</v>
      </c>
      <c r="W261">
        <v>12.779280662536621</v>
      </c>
      <c r="X261">
        <v>82.554935455322266</v>
      </c>
      <c r="Y261">
        <v>18.916089057922363</v>
      </c>
      <c r="Z261">
        <v>89.6170654296875</v>
      </c>
      <c r="AA261">
        <v>30.15445613861084</v>
      </c>
      <c r="AB261">
        <v>4.8247129821777347E-2</v>
      </c>
      <c r="AC261" s="2">
        <f t="shared" si="27"/>
        <v>4.8247129821777347E-2</v>
      </c>
      <c r="AD261">
        <v>13.208789672851562</v>
      </c>
      <c r="AE261">
        <v>17.463137539279671</v>
      </c>
      <c r="AH261" s="2" t="str">
        <f t="shared" si="28"/>
        <v/>
      </c>
      <c r="AI261" s="2" t="str">
        <f>IF(ISNUMBER(AH261),SUMIFS($AH$1:AH261,$A$1:A261,A261,C$1:$C261,C261,$G$1:G261,G261,$E$1:E261,E261),"")</f>
        <v/>
      </c>
      <c r="AJ261">
        <f t="shared" si="29"/>
        <v>13</v>
      </c>
    </row>
    <row r="262" spans="1:36" x14ac:dyDescent="0.25">
      <c r="A262" s="14" t="s">
        <v>116</v>
      </c>
      <c r="B262" t="s">
        <v>98</v>
      </c>
      <c r="C262" t="s">
        <v>106</v>
      </c>
      <c r="D262" s="13">
        <v>42290</v>
      </c>
      <c r="E262">
        <v>3</v>
      </c>
      <c r="F262">
        <v>100</v>
      </c>
      <c r="G262" s="2" t="s">
        <v>87</v>
      </c>
      <c r="H262" s="2" t="s">
        <v>11</v>
      </c>
      <c r="I262">
        <v>2</v>
      </c>
      <c r="J262" s="2" t="s">
        <v>123</v>
      </c>
      <c r="K262" s="2">
        <v>78</v>
      </c>
      <c r="L262" s="2">
        <v>560.25</v>
      </c>
      <c r="M262" s="2">
        <f t="shared" si="24"/>
        <v>56.024999999999999</v>
      </c>
      <c r="O262" s="2" t="str">
        <f t="shared" si="25"/>
        <v/>
      </c>
      <c r="P262" s="2" t="str">
        <f>IF(ISNUMBER(O262),SUMIFS(O$1:$O262,A$1:$A262,A262,C$1:$C262,C262,G$1:$G262,G262,E$1:$E262,E262),"")</f>
        <v/>
      </c>
      <c r="U262" t="str">
        <f t="shared" si="26"/>
        <v/>
      </c>
      <c r="V262">
        <v>15.0986328125</v>
      </c>
      <c r="W262">
        <v>12.660461902618408</v>
      </c>
      <c r="X262">
        <v>83.706707000732422</v>
      </c>
      <c r="Y262">
        <v>17.398127555847168</v>
      </c>
      <c r="Z262">
        <v>89.46197509765625</v>
      </c>
      <c r="AA262">
        <v>30.458828926086426</v>
      </c>
      <c r="AB262">
        <v>4.8734126281738274E-2</v>
      </c>
      <c r="AC262" s="2">
        <f t="shared" si="27"/>
        <v>4.8734126281738274E-2</v>
      </c>
      <c r="AD262">
        <v>13.393073120117188</v>
      </c>
      <c r="AE262">
        <v>17.78595888340876</v>
      </c>
      <c r="AH262" s="2" t="str">
        <f t="shared" si="28"/>
        <v/>
      </c>
      <c r="AI262" s="2" t="str">
        <f>IF(ISNUMBER(AH262),SUMIFS($AH$1:AH262,$A$1:A262,A262,C$1:$C262,C262,$G$1:G262,G262,$E$1:E262,E262),"")</f>
        <v/>
      </c>
      <c r="AJ262">
        <f t="shared" si="29"/>
        <v>13</v>
      </c>
    </row>
    <row r="263" spans="1:36" x14ac:dyDescent="0.25">
      <c r="A263" s="14" t="s">
        <v>115</v>
      </c>
      <c r="B263" t="s">
        <v>98</v>
      </c>
      <c r="C263" t="s">
        <v>106</v>
      </c>
      <c r="D263" s="13">
        <v>42290</v>
      </c>
      <c r="E263">
        <v>3</v>
      </c>
      <c r="F263">
        <v>200</v>
      </c>
      <c r="G263" s="2" t="s">
        <v>87</v>
      </c>
      <c r="H263" s="2" t="s">
        <v>11</v>
      </c>
      <c r="I263">
        <v>2</v>
      </c>
      <c r="J263" s="2" t="s">
        <v>123</v>
      </c>
      <c r="K263" s="2">
        <v>156</v>
      </c>
      <c r="L263" s="2">
        <v>503</v>
      </c>
      <c r="M263" s="2">
        <f t="shared" si="24"/>
        <v>50.3</v>
      </c>
      <c r="O263" s="2" t="str">
        <f t="shared" si="25"/>
        <v/>
      </c>
      <c r="P263" s="2" t="str">
        <f>IF(ISNUMBER(O263),SUMIFS(O$1:$O263,A$1:$A263,A263,C$1:$C263,C263,G$1:$G263,G263,E$1:$E263,E263),"")</f>
        <v/>
      </c>
      <c r="U263" t="str">
        <f t="shared" si="26"/>
        <v/>
      </c>
      <c r="V263">
        <v>15.753535270690918</v>
      </c>
      <c r="W263">
        <v>12.569788932800293</v>
      </c>
      <c r="X263">
        <v>82.995586395263672</v>
      </c>
      <c r="Y263">
        <v>18.959768295288086</v>
      </c>
      <c r="Z263">
        <v>89.797248840332031</v>
      </c>
      <c r="AA263">
        <v>32.492002487182617</v>
      </c>
      <c r="AB263">
        <v>5.1987203979492191E-2</v>
      </c>
      <c r="AC263" s="2">
        <f t="shared" si="27"/>
        <v>5.1987203979492191E-2</v>
      </c>
      <c r="AD263">
        <v>13.279293823242188</v>
      </c>
      <c r="AE263">
        <v>17.414928128936516</v>
      </c>
      <c r="AH263" s="2" t="str">
        <f t="shared" si="28"/>
        <v/>
      </c>
      <c r="AI263" s="2" t="str">
        <f>IF(ISNUMBER(AH263),SUMIFS($AH$1:AH263,$A$1:A263,A263,C$1:$C263,C263,$G$1:G263,G263,$E$1:E263,E263),"")</f>
        <v/>
      </c>
      <c r="AJ263">
        <f t="shared" si="29"/>
        <v>13</v>
      </c>
    </row>
    <row r="264" spans="1:36" x14ac:dyDescent="0.25">
      <c r="A264" s="14" t="s">
        <v>114</v>
      </c>
      <c r="B264" t="s">
        <v>98</v>
      </c>
      <c r="C264" t="s">
        <v>106</v>
      </c>
      <c r="D264" s="13">
        <v>42290</v>
      </c>
      <c r="E264">
        <v>3</v>
      </c>
      <c r="F264">
        <v>350</v>
      </c>
      <c r="G264" s="2" t="s">
        <v>87</v>
      </c>
      <c r="H264" s="2" t="s">
        <v>11</v>
      </c>
      <c r="I264">
        <v>2</v>
      </c>
      <c r="J264" s="2" t="s">
        <v>123</v>
      </c>
      <c r="K264" s="2">
        <v>272</v>
      </c>
      <c r="L264" s="2">
        <v>541.25</v>
      </c>
      <c r="M264" s="2">
        <f t="shared" si="24"/>
        <v>54.125</v>
      </c>
      <c r="O264" s="2" t="str">
        <f t="shared" si="25"/>
        <v/>
      </c>
      <c r="P264" s="2" t="str">
        <f>IF(ISNUMBER(O264),SUMIFS(O$1:$O264,A$1:$A264,A264,C$1:$C264,C264,G$1:$G264,G264,E$1:$E264,E264),"")</f>
        <v/>
      </c>
      <c r="U264" t="str">
        <f t="shared" si="26"/>
        <v/>
      </c>
      <c r="V264">
        <v>15.280478000640869</v>
      </c>
      <c r="W264">
        <v>12.728503704071045</v>
      </c>
      <c r="X264">
        <v>83.506916046142578</v>
      </c>
      <c r="Y264">
        <v>19.056529998779297</v>
      </c>
      <c r="Z264">
        <v>89.676170349121094</v>
      </c>
      <c r="AA264">
        <v>33.25926399230957</v>
      </c>
      <c r="AB264">
        <v>5.3214822387695308E-2</v>
      </c>
      <c r="AC264" s="2">
        <f t="shared" si="27"/>
        <v>5.3214822387695308E-2</v>
      </c>
      <c r="AD264">
        <v>13.361106567382812</v>
      </c>
      <c r="AE264">
        <v>17.619953163241949</v>
      </c>
      <c r="AH264" s="2" t="str">
        <f t="shared" si="28"/>
        <v/>
      </c>
      <c r="AI264" s="2" t="str">
        <f>IF(ISNUMBER(AH264),SUMIFS($AH$1:AH264,$A$1:A264,A264,C$1:$C264,C264,$G$1:G264,G264,$E$1:E264,E264),"")</f>
        <v/>
      </c>
      <c r="AJ264">
        <f t="shared" si="29"/>
        <v>13</v>
      </c>
    </row>
    <row r="265" spans="1:36" x14ac:dyDescent="0.25">
      <c r="A265" s="14" t="s">
        <v>113</v>
      </c>
      <c r="B265" t="s">
        <v>98</v>
      </c>
      <c r="C265" t="s">
        <v>106</v>
      </c>
      <c r="D265" s="13">
        <v>42290</v>
      </c>
      <c r="E265">
        <v>3</v>
      </c>
      <c r="F265">
        <v>500</v>
      </c>
      <c r="G265" s="2" t="s">
        <v>87</v>
      </c>
      <c r="H265" s="2" t="s">
        <v>11</v>
      </c>
      <c r="I265">
        <v>2</v>
      </c>
      <c r="J265" s="2" t="s">
        <v>123</v>
      </c>
      <c r="K265" s="2">
        <v>389</v>
      </c>
      <c r="L265" s="2">
        <v>526</v>
      </c>
      <c r="M265" s="2">
        <f t="shared" si="24"/>
        <v>52.6</v>
      </c>
      <c r="O265" s="2" t="str">
        <f t="shared" si="25"/>
        <v/>
      </c>
      <c r="P265" s="2" t="str">
        <f>IF(ISNUMBER(O265),SUMIFS(O$1:$O265,A$1:$A265,A265,C$1:$C265,C265,G$1:$G265,G265,E$1:$E265,E265),"")</f>
        <v/>
      </c>
      <c r="U265" t="str">
        <f t="shared" si="26"/>
        <v/>
      </c>
      <c r="V265">
        <v>15.539745330810547</v>
      </c>
      <c r="W265">
        <v>11.97381067276001</v>
      </c>
      <c r="X265">
        <v>83.360462188720703</v>
      </c>
      <c r="Y265">
        <v>20.509878158569336</v>
      </c>
      <c r="Z265">
        <v>89.309577941894531</v>
      </c>
      <c r="AA265">
        <v>32.861690521240234</v>
      </c>
      <c r="AB265">
        <v>5.2578704833984372E-2</v>
      </c>
      <c r="AC265" s="2">
        <f t="shared" si="27"/>
        <v>5.2578704833984372E-2</v>
      </c>
      <c r="AD265">
        <v>13.337673950195313</v>
      </c>
      <c r="AE265">
        <v>17.672644815501958</v>
      </c>
      <c r="AH265" s="2" t="str">
        <f t="shared" si="28"/>
        <v/>
      </c>
      <c r="AI265" s="2" t="str">
        <f>IF(ISNUMBER(AH265),SUMIFS($AH$1:AH265,$A$1:A265,A265,C$1:$C265,C265,$G$1:G265,G265,$E$1:E265,E265),"")</f>
        <v/>
      </c>
      <c r="AJ265">
        <f t="shared" si="29"/>
        <v>13</v>
      </c>
    </row>
    <row r="266" spans="1:36" x14ac:dyDescent="0.25">
      <c r="A266" s="14" t="s">
        <v>118</v>
      </c>
      <c r="B266" t="s">
        <v>98</v>
      </c>
      <c r="C266" t="s">
        <v>106</v>
      </c>
      <c r="D266" s="13">
        <v>42304</v>
      </c>
      <c r="E266">
        <v>1</v>
      </c>
      <c r="F266">
        <v>0</v>
      </c>
      <c r="G266" s="2" t="s">
        <v>87</v>
      </c>
      <c r="H266" s="2" t="s">
        <v>11</v>
      </c>
      <c r="I266">
        <v>2</v>
      </c>
      <c r="J266" s="2" t="s">
        <v>122</v>
      </c>
      <c r="K266" s="2">
        <v>0</v>
      </c>
      <c r="L266" s="2">
        <v>1509.75</v>
      </c>
      <c r="M266" s="2">
        <f t="shared" si="24"/>
        <v>150.97499999999999</v>
      </c>
      <c r="O266" s="2" t="str">
        <f t="shared" si="25"/>
        <v/>
      </c>
      <c r="P266" s="2" t="str">
        <f>IF(ISNUMBER(O266),SUMIFS(O$1:$O266,A$1:$A266,A266,C$1:$C266,C266,G$1:$G266,G266,E$1:$E266,E266),"")</f>
        <v/>
      </c>
      <c r="U266" t="str">
        <f t="shared" si="26"/>
        <v/>
      </c>
      <c r="V266">
        <v>16.418474197387695</v>
      </c>
      <c r="W266">
        <v>16.806195259094238</v>
      </c>
      <c r="X266">
        <v>82.788108825683594</v>
      </c>
      <c r="Y266">
        <v>17.685283660888672</v>
      </c>
      <c r="Z266">
        <v>90.254421234130859</v>
      </c>
      <c r="AA266">
        <v>30.123693466186523</v>
      </c>
      <c r="AB266">
        <v>4.8197909545898442E-2</v>
      </c>
      <c r="AC266" s="2">
        <f t="shared" si="27"/>
        <v>4.8197909545898442E-2</v>
      </c>
      <c r="AD266">
        <v>13.246097412109375</v>
      </c>
      <c r="AE266">
        <v>10.679968853737771</v>
      </c>
      <c r="AH266" s="2" t="str">
        <f t="shared" si="28"/>
        <v/>
      </c>
      <c r="AI266" s="2" t="str">
        <f>IF(ISNUMBER(AH266),SUMIFS($AH$1:AH266,$A$1:A266,A266,C$1:$C266,C266,$G$1:G266,G266,$E$1:E266,E266),"")</f>
        <v/>
      </c>
      <c r="AJ266">
        <f t="shared" si="29"/>
        <v>13</v>
      </c>
    </row>
    <row r="267" spans="1:36" x14ac:dyDescent="0.25">
      <c r="A267" s="14" t="s">
        <v>117</v>
      </c>
      <c r="B267" t="s">
        <v>98</v>
      </c>
      <c r="C267" t="s">
        <v>106</v>
      </c>
      <c r="D267" s="13">
        <v>42304</v>
      </c>
      <c r="E267">
        <v>1</v>
      </c>
      <c r="F267">
        <v>50</v>
      </c>
      <c r="G267" s="2" t="s">
        <v>87</v>
      </c>
      <c r="H267" s="2" t="s">
        <v>11</v>
      </c>
      <c r="I267">
        <v>2</v>
      </c>
      <c r="J267" s="2" t="s">
        <v>122</v>
      </c>
      <c r="K267" s="2">
        <v>45</v>
      </c>
      <c r="L267" s="2">
        <v>1507.75</v>
      </c>
      <c r="M267" s="2">
        <f t="shared" si="24"/>
        <v>150.77500000000001</v>
      </c>
      <c r="O267" s="2" t="str">
        <f t="shared" si="25"/>
        <v/>
      </c>
      <c r="P267" s="2" t="str">
        <f>IF(ISNUMBER(O267),SUMIFS(O$1:$O267,A$1:$A267,A267,C$1:$C267,C267,G$1:$G267,G267,E$1:$E267,E267),"")</f>
        <v/>
      </c>
      <c r="U267" t="str">
        <f t="shared" si="26"/>
        <v/>
      </c>
      <c r="V267">
        <v>15.936121940612793</v>
      </c>
      <c r="W267">
        <v>18.876627922058105</v>
      </c>
      <c r="X267">
        <v>83.307830810546875</v>
      </c>
      <c r="Y267">
        <v>17.382537841796875</v>
      </c>
      <c r="Z267">
        <v>90.430812835693359</v>
      </c>
      <c r="AA267">
        <v>29.32365894317627</v>
      </c>
      <c r="AB267">
        <v>4.6917854309082026E-2</v>
      </c>
      <c r="AC267" s="2">
        <f t="shared" si="27"/>
        <v>4.6917854309082026E-2</v>
      </c>
      <c r="AD267">
        <v>13.329252929687501</v>
      </c>
      <c r="AE267">
        <v>11.297379485137226</v>
      </c>
      <c r="AH267" s="2" t="str">
        <f t="shared" si="28"/>
        <v/>
      </c>
      <c r="AI267" s="2" t="str">
        <f>IF(ISNUMBER(AH267),SUMIFS($AH$1:AH267,$A$1:A267,A267,C$1:$C267,C267,$G$1:G267,G267,$E$1:E267,E267),"")</f>
        <v/>
      </c>
      <c r="AJ267">
        <f t="shared" si="29"/>
        <v>13</v>
      </c>
    </row>
    <row r="268" spans="1:36" x14ac:dyDescent="0.25">
      <c r="A268" s="14" t="s">
        <v>116</v>
      </c>
      <c r="B268" t="s">
        <v>98</v>
      </c>
      <c r="C268" t="s">
        <v>106</v>
      </c>
      <c r="D268" s="13">
        <v>42304</v>
      </c>
      <c r="E268">
        <v>1</v>
      </c>
      <c r="F268">
        <v>100</v>
      </c>
      <c r="G268" s="2" t="s">
        <v>87</v>
      </c>
      <c r="H268" s="2" t="s">
        <v>11</v>
      </c>
      <c r="I268">
        <v>2</v>
      </c>
      <c r="J268" s="2" t="s">
        <v>122</v>
      </c>
      <c r="K268" s="2">
        <v>78</v>
      </c>
      <c r="L268" s="2">
        <v>1581</v>
      </c>
      <c r="M268" s="2">
        <f t="shared" si="24"/>
        <v>158.1</v>
      </c>
      <c r="O268" s="2" t="str">
        <f t="shared" si="25"/>
        <v/>
      </c>
      <c r="P268" s="2" t="str">
        <f>IF(ISNUMBER(O268),SUMIFS(O$1:$O268,A$1:$A268,A268,C$1:$C268,C268,G$1:$G268,G268,E$1:$E268,E268),"")</f>
        <v/>
      </c>
      <c r="U268" t="str">
        <f t="shared" si="26"/>
        <v/>
      </c>
      <c r="V268">
        <v>16.63986873626709</v>
      </c>
      <c r="W268">
        <v>18.187307357788086</v>
      </c>
      <c r="X268">
        <v>82.886318206787109</v>
      </c>
      <c r="Y268">
        <v>20.319938659667969</v>
      </c>
      <c r="Z268">
        <v>91.28369140625</v>
      </c>
      <c r="AA268">
        <v>29.852108001708984</v>
      </c>
      <c r="AB268">
        <v>4.776337280273437E-2</v>
      </c>
      <c r="AC268" s="2">
        <f t="shared" si="27"/>
        <v>4.776337280273437E-2</v>
      </c>
      <c r="AD268">
        <v>13.261810913085938</v>
      </c>
      <c r="AE268">
        <v>10.690657805983259</v>
      </c>
      <c r="AH268" s="2" t="str">
        <f t="shared" si="28"/>
        <v/>
      </c>
      <c r="AI268" s="2" t="str">
        <f>IF(ISNUMBER(AH268),SUMIFS($AH$1:AH268,$A$1:A268,A268,C$1:$C268,C268,$G$1:G268,G268,$E$1:E268,E268),"")</f>
        <v/>
      </c>
      <c r="AJ268">
        <f t="shared" si="29"/>
        <v>13</v>
      </c>
    </row>
    <row r="269" spans="1:36" x14ac:dyDescent="0.25">
      <c r="A269" s="14" t="s">
        <v>115</v>
      </c>
      <c r="B269" t="s">
        <v>98</v>
      </c>
      <c r="C269" t="s">
        <v>106</v>
      </c>
      <c r="D269" s="13">
        <v>42304</v>
      </c>
      <c r="E269">
        <v>1</v>
      </c>
      <c r="F269">
        <v>200</v>
      </c>
      <c r="G269" s="2" t="s">
        <v>87</v>
      </c>
      <c r="H269" s="2" t="s">
        <v>11</v>
      </c>
      <c r="I269">
        <v>2</v>
      </c>
      <c r="J269" s="2" t="s">
        <v>122</v>
      </c>
      <c r="K269" s="2">
        <v>156</v>
      </c>
      <c r="L269" s="2">
        <v>1597.75</v>
      </c>
      <c r="M269" s="2">
        <f t="shared" si="24"/>
        <v>159.77500000000001</v>
      </c>
      <c r="O269" s="2" t="str">
        <f t="shared" si="25"/>
        <v/>
      </c>
      <c r="P269" s="2" t="str">
        <f>IF(ISNUMBER(O269),SUMIFS(O$1:$O269,A$1:$A269,A269,C$1:$C269,C269,G$1:$G269,G269,E$1:$E269,E269),"")</f>
        <v/>
      </c>
      <c r="U269" t="str">
        <f t="shared" si="26"/>
        <v/>
      </c>
      <c r="V269">
        <v>15.558887481689453</v>
      </c>
      <c r="W269">
        <v>18.37471866607666</v>
      </c>
      <c r="X269">
        <v>83.552742004394531</v>
      </c>
      <c r="Y269">
        <v>17.116368293762207</v>
      </c>
      <c r="Z269">
        <v>90.776664733886719</v>
      </c>
      <c r="AA269">
        <v>30.980324745178223</v>
      </c>
      <c r="AB269">
        <v>4.9568519592285157E-2</v>
      </c>
      <c r="AC269" s="2">
        <f t="shared" si="27"/>
        <v>4.9568519592285157E-2</v>
      </c>
      <c r="AD269">
        <v>13.368438720703125</v>
      </c>
      <c r="AE269">
        <v>11.024721758202372</v>
      </c>
      <c r="AH269" s="2" t="str">
        <f t="shared" si="28"/>
        <v/>
      </c>
      <c r="AI269" s="2" t="str">
        <f>IF(ISNUMBER(AH269),SUMIFS($AH$1:AH269,$A$1:A269,A269,C$1:$C269,C269,$G$1:G269,G269,$E$1:E269,E269),"")</f>
        <v/>
      </c>
      <c r="AJ269">
        <f t="shared" si="29"/>
        <v>13</v>
      </c>
    </row>
    <row r="270" spans="1:36" x14ac:dyDescent="0.25">
      <c r="A270" s="14" t="s">
        <v>114</v>
      </c>
      <c r="B270" t="s">
        <v>98</v>
      </c>
      <c r="C270" t="s">
        <v>106</v>
      </c>
      <c r="D270" s="13">
        <v>42304</v>
      </c>
      <c r="E270">
        <v>1</v>
      </c>
      <c r="F270">
        <v>350</v>
      </c>
      <c r="G270" s="2" t="s">
        <v>87</v>
      </c>
      <c r="H270" s="2" t="s">
        <v>11</v>
      </c>
      <c r="I270">
        <v>2</v>
      </c>
      <c r="J270" s="2" t="s">
        <v>122</v>
      </c>
      <c r="K270" s="2">
        <v>272</v>
      </c>
      <c r="L270" s="2">
        <v>1606</v>
      </c>
      <c r="M270" s="2">
        <f t="shared" si="24"/>
        <v>160.6</v>
      </c>
      <c r="O270" s="2" t="str">
        <f t="shared" si="25"/>
        <v/>
      </c>
      <c r="P270" s="2" t="str">
        <f>IF(ISNUMBER(O270),SUMIFS(O$1:$O270,A$1:$A270,A270,C$1:$C270,C270,G$1:$G270,G270,E$1:$E270,E270),"")</f>
        <v/>
      </c>
      <c r="U270" t="str">
        <f t="shared" si="26"/>
        <v/>
      </c>
      <c r="V270">
        <v>16.234679222106934</v>
      </c>
      <c r="W270">
        <v>18.32342529296875</v>
      </c>
      <c r="X270">
        <v>83.236209869384766</v>
      </c>
      <c r="Y270">
        <v>17.976155281066895</v>
      </c>
      <c r="Z270">
        <v>90.4544677734375</v>
      </c>
      <c r="AA270">
        <v>29.381289482116699</v>
      </c>
      <c r="AB270">
        <v>4.7010063171386722E-2</v>
      </c>
      <c r="AC270" s="2">
        <f t="shared" si="27"/>
        <v>4.7010063171386722E-2</v>
      </c>
      <c r="AD270">
        <v>13.317793579101563</v>
      </c>
      <c r="AE270">
        <v>10.267687594165304</v>
      </c>
      <c r="AH270" s="2" t="str">
        <f t="shared" si="28"/>
        <v/>
      </c>
      <c r="AI270" s="2" t="str">
        <f>IF(ISNUMBER(AH270),SUMIFS($AH$1:AH270,$A$1:A270,A270,C$1:$C270,C270,$G$1:G270,G270,$E$1:E270,E270),"")</f>
        <v/>
      </c>
      <c r="AJ270">
        <f t="shared" si="29"/>
        <v>13</v>
      </c>
    </row>
    <row r="271" spans="1:36" x14ac:dyDescent="0.25">
      <c r="A271" s="14" t="s">
        <v>113</v>
      </c>
      <c r="B271" t="s">
        <v>98</v>
      </c>
      <c r="C271" t="s">
        <v>106</v>
      </c>
      <c r="D271" s="13">
        <v>42304</v>
      </c>
      <c r="E271">
        <v>1</v>
      </c>
      <c r="F271">
        <v>500</v>
      </c>
      <c r="G271" s="2" t="s">
        <v>87</v>
      </c>
      <c r="H271" s="2" t="s">
        <v>11</v>
      </c>
      <c r="I271">
        <v>2</v>
      </c>
      <c r="J271" s="2" t="s">
        <v>122</v>
      </c>
      <c r="K271" s="2">
        <v>389</v>
      </c>
      <c r="L271" s="2">
        <v>1731.75</v>
      </c>
      <c r="M271" s="2">
        <f t="shared" si="24"/>
        <v>173.17500000000001</v>
      </c>
      <c r="O271" s="2" t="str">
        <f t="shared" si="25"/>
        <v/>
      </c>
      <c r="P271" s="2" t="str">
        <f>IF(ISNUMBER(O271),SUMIFS(O$1:$O271,A$1:$A271,A271,C$1:$C271,C271,G$1:$G271,G271,E$1:$E271,E271),"")</f>
        <v/>
      </c>
      <c r="U271" t="str">
        <f t="shared" si="26"/>
        <v/>
      </c>
      <c r="V271">
        <v>15.968209743499756</v>
      </c>
      <c r="W271">
        <v>17.943118095397949</v>
      </c>
      <c r="X271">
        <v>82.875106811523438</v>
      </c>
      <c r="Y271">
        <v>18.832613945007324</v>
      </c>
      <c r="Z271">
        <v>90.029075622558594</v>
      </c>
      <c r="AA271">
        <v>30.055484771728516</v>
      </c>
      <c r="AB271">
        <v>4.8088775634765622E-2</v>
      </c>
      <c r="AC271" s="2">
        <f t="shared" si="27"/>
        <v>4.8088775634765622E-2</v>
      </c>
      <c r="AD271">
        <v>13.26001708984375</v>
      </c>
      <c r="AE271">
        <v>11.235728726819483</v>
      </c>
      <c r="AH271" s="2" t="str">
        <f t="shared" si="28"/>
        <v/>
      </c>
      <c r="AI271" s="2" t="str">
        <f>IF(ISNUMBER(AH271),SUMIFS($AH$1:AH271,$A$1:A271,A271,C$1:$C271,C271,$G$1:G271,G271,$E$1:E271,E271),"")</f>
        <v/>
      </c>
      <c r="AJ271">
        <f t="shared" si="29"/>
        <v>13</v>
      </c>
    </row>
    <row r="272" spans="1:36" x14ac:dyDescent="0.25">
      <c r="A272" s="14" t="s">
        <v>118</v>
      </c>
      <c r="B272" t="s">
        <v>98</v>
      </c>
      <c r="C272" t="s">
        <v>106</v>
      </c>
      <c r="D272" s="13">
        <v>42304</v>
      </c>
      <c r="E272">
        <v>2</v>
      </c>
      <c r="F272">
        <v>0</v>
      </c>
      <c r="G272" s="2" t="s">
        <v>87</v>
      </c>
      <c r="H272" s="2" t="s">
        <v>11</v>
      </c>
      <c r="I272">
        <v>2</v>
      </c>
      <c r="J272" s="2" t="s">
        <v>122</v>
      </c>
      <c r="K272" s="2">
        <v>0</v>
      </c>
      <c r="L272" s="2">
        <v>1636</v>
      </c>
      <c r="M272" s="2">
        <f t="shared" si="24"/>
        <v>163.6</v>
      </c>
      <c r="O272" s="2" t="str">
        <f t="shared" si="25"/>
        <v/>
      </c>
      <c r="P272" s="2" t="str">
        <f>IF(ISNUMBER(O272),SUMIFS(O$1:$O272,A$1:$A272,A272,C$1:$C272,C272,G$1:$G272,G272,E$1:$E272,E272),"")</f>
        <v/>
      </c>
      <c r="U272" t="str">
        <f t="shared" si="26"/>
        <v/>
      </c>
      <c r="V272">
        <v>16.592000007629395</v>
      </c>
      <c r="W272">
        <v>18.007883071899414</v>
      </c>
      <c r="X272">
        <v>82.798789978027344</v>
      </c>
      <c r="Y272">
        <v>19.015538215637207</v>
      </c>
      <c r="Z272">
        <v>90.712940216064453</v>
      </c>
      <c r="AA272">
        <v>29.40805721282959</v>
      </c>
      <c r="AB272">
        <v>4.7052891540527345E-2</v>
      </c>
      <c r="AC272" s="2">
        <f t="shared" si="27"/>
        <v>4.7052891540527345E-2</v>
      </c>
      <c r="AD272">
        <v>13.247806396484375</v>
      </c>
      <c r="AE272">
        <v>10.593136636825957</v>
      </c>
      <c r="AH272" s="2" t="str">
        <f t="shared" si="28"/>
        <v/>
      </c>
      <c r="AI272" s="2" t="str">
        <f>IF(ISNUMBER(AH272),SUMIFS($AH$1:AH272,$A$1:A272,A272,C$1:$C272,C272,$G$1:G272,G272,$E$1:E272,E272),"")</f>
        <v/>
      </c>
      <c r="AJ272">
        <f t="shared" si="29"/>
        <v>13</v>
      </c>
    </row>
    <row r="273" spans="1:36" x14ac:dyDescent="0.25">
      <c r="A273" s="14" t="s">
        <v>117</v>
      </c>
      <c r="B273" t="s">
        <v>98</v>
      </c>
      <c r="C273" t="s">
        <v>106</v>
      </c>
      <c r="D273" s="13">
        <v>42304</v>
      </c>
      <c r="E273">
        <v>2</v>
      </c>
      <c r="F273">
        <v>50</v>
      </c>
      <c r="G273" s="2" t="s">
        <v>87</v>
      </c>
      <c r="H273" s="2" t="s">
        <v>11</v>
      </c>
      <c r="I273">
        <v>2</v>
      </c>
      <c r="J273" s="2" t="s">
        <v>122</v>
      </c>
      <c r="K273" s="2">
        <v>45</v>
      </c>
      <c r="L273" s="2">
        <v>1712.75</v>
      </c>
      <c r="M273" s="2">
        <f t="shared" si="24"/>
        <v>171.27500000000001</v>
      </c>
      <c r="O273" s="2" t="str">
        <f t="shared" si="25"/>
        <v/>
      </c>
      <c r="P273" s="2" t="str">
        <f>IF(ISNUMBER(O273),SUMIFS(O$1:$O273,A$1:$A273,A273,C$1:$C273,C273,G$1:$G273,G273,E$1:$E273,E273),"")</f>
        <v/>
      </c>
      <c r="U273" t="str">
        <f t="shared" si="26"/>
        <v/>
      </c>
      <c r="V273">
        <v>17.016208648681641</v>
      </c>
      <c r="W273">
        <v>17.96373176574707</v>
      </c>
      <c r="X273">
        <v>83.306575775146484</v>
      </c>
      <c r="Y273">
        <v>20.055878639221191</v>
      </c>
      <c r="Z273">
        <v>90.261238098144531</v>
      </c>
      <c r="AA273">
        <v>29.264071464538574</v>
      </c>
      <c r="AB273">
        <v>4.682251434326172E-2</v>
      </c>
      <c r="AC273" s="2">
        <f t="shared" si="27"/>
        <v>4.682251434326172E-2</v>
      </c>
      <c r="AD273">
        <v>13.329052124023438</v>
      </c>
      <c r="AE273">
        <v>13.143061406248135</v>
      </c>
      <c r="AH273" s="2" t="str">
        <f t="shared" si="28"/>
        <v/>
      </c>
      <c r="AI273" s="2" t="str">
        <f>IF(ISNUMBER(AH273),SUMIFS($AH$1:AH273,$A$1:A273,A273,C$1:$C273,C273,$G$1:G273,G273,$E$1:E273,E273),"")</f>
        <v/>
      </c>
      <c r="AJ273">
        <f t="shared" si="29"/>
        <v>13</v>
      </c>
    </row>
    <row r="274" spans="1:36" x14ac:dyDescent="0.25">
      <c r="A274" s="14" t="s">
        <v>116</v>
      </c>
      <c r="B274" t="s">
        <v>98</v>
      </c>
      <c r="C274" t="s">
        <v>106</v>
      </c>
      <c r="D274" s="13">
        <v>42304</v>
      </c>
      <c r="E274">
        <v>2</v>
      </c>
      <c r="F274">
        <v>100</v>
      </c>
      <c r="G274" s="2" t="s">
        <v>87</v>
      </c>
      <c r="H274" s="2" t="s">
        <v>11</v>
      </c>
      <c r="I274">
        <v>2</v>
      </c>
      <c r="J274" s="2" t="s">
        <v>122</v>
      </c>
      <c r="K274" s="2">
        <v>78</v>
      </c>
      <c r="L274" s="2">
        <v>1563.25</v>
      </c>
      <c r="M274" s="2">
        <f t="shared" si="24"/>
        <v>156.32499999999999</v>
      </c>
      <c r="O274" s="2" t="str">
        <f t="shared" si="25"/>
        <v/>
      </c>
      <c r="P274" s="2" t="str">
        <f>IF(ISNUMBER(O274),SUMIFS(O$1:$O274,A$1:$A274,A274,C$1:$C274,C274,G$1:$G274,G274,E$1:$E274,E274),"")</f>
        <v/>
      </c>
      <c r="U274" t="str">
        <f t="shared" si="26"/>
        <v/>
      </c>
      <c r="V274">
        <v>16.827863693237305</v>
      </c>
      <c r="W274">
        <v>17.547524452209473</v>
      </c>
      <c r="X274">
        <v>82.132793426513672</v>
      </c>
      <c r="Y274">
        <v>19.899916648864746</v>
      </c>
      <c r="Z274">
        <v>90.771644592285156</v>
      </c>
      <c r="AA274">
        <v>29.712455749511719</v>
      </c>
      <c r="AB274">
        <v>4.7539929199218747E-2</v>
      </c>
      <c r="AC274" s="2">
        <f t="shared" si="27"/>
        <v>4.7539929199218747E-2</v>
      </c>
      <c r="AD274">
        <v>13.141246948242188</v>
      </c>
      <c r="AE274">
        <v>9.7364227632193625</v>
      </c>
      <c r="AH274" s="2" t="str">
        <f t="shared" si="28"/>
        <v/>
      </c>
      <c r="AI274" s="2" t="str">
        <f>IF(ISNUMBER(AH274),SUMIFS($AH$1:AH274,$A$1:A274,A274,C$1:$C274,C274,$G$1:G274,G274,$E$1:E274,E274),"")</f>
        <v/>
      </c>
      <c r="AJ274">
        <f t="shared" si="29"/>
        <v>13</v>
      </c>
    </row>
    <row r="275" spans="1:36" x14ac:dyDescent="0.25">
      <c r="A275" s="14" t="s">
        <v>115</v>
      </c>
      <c r="B275" t="s">
        <v>98</v>
      </c>
      <c r="C275" t="s">
        <v>106</v>
      </c>
      <c r="D275" s="13">
        <v>42304</v>
      </c>
      <c r="E275">
        <v>2</v>
      </c>
      <c r="F275">
        <v>200</v>
      </c>
      <c r="G275" s="2" t="s">
        <v>87</v>
      </c>
      <c r="H275" s="2" t="s">
        <v>11</v>
      </c>
      <c r="I275">
        <v>2</v>
      </c>
      <c r="J275" s="2" t="s">
        <v>122</v>
      </c>
      <c r="K275" s="2">
        <v>156</v>
      </c>
      <c r="L275" s="2">
        <v>1421</v>
      </c>
      <c r="M275" s="2">
        <f t="shared" si="24"/>
        <v>142.1</v>
      </c>
      <c r="O275" s="2" t="str">
        <f t="shared" si="25"/>
        <v/>
      </c>
      <c r="P275" s="2" t="str">
        <f>IF(ISNUMBER(O275),SUMIFS(O$1:$O275,A$1:$A275,A275,C$1:$C275,C275,G$1:$G275,G275,E$1:$E275,E275),"")</f>
        <v/>
      </c>
      <c r="U275" t="str">
        <f t="shared" si="26"/>
        <v/>
      </c>
      <c r="V275">
        <v>16.46403980255127</v>
      </c>
      <c r="W275">
        <v>18.024813652038574</v>
      </c>
      <c r="X275">
        <v>83.271427154541016</v>
      </c>
      <c r="Y275">
        <v>18.983341217041016</v>
      </c>
      <c r="Z275">
        <v>90.31085205078125</v>
      </c>
      <c r="AA275">
        <v>29.381165504455566</v>
      </c>
      <c r="AB275">
        <v>4.7009864807128904E-2</v>
      </c>
      <c r="AC275" s="2">
        <f t="shared" si="27"/>
        <v>4.7009864807128904E-2</v>
      </c>
      <c r="AD275">
        <v>13.323428344726564</v>
      </c>
      <c r="AE275">
        <v>13.428210459670797</v>
      </c>
      <c r="AH275" s="2" t="str">
        <f t="shared" si="28"/>
        <v/>
      </c>
      <c r="AI275" s="2" t="str">
        <f>IF(ISNUMBER(AH275),SUMIFS($AH$1:AH275,$A$1:A275,A275,C$1:$C275,C275,$G$1:G275,G275,$E$1:E275,E275),"")</f>
        <v/>
      </c>
      <c r="AJ275">
        <f t="shared" si="29"/>
        <v>13</v>
      </c>
    </row>
    <row r="276" spans="1:36" x14ac:dyDescent="0.25">
      <c r="A276" s="14" t="s">
        <v>114</v>
      </c>
      <c r="B276" t="s">
        <v>98</v>
      </c>
      <c r="C276" t="s">
        <v>106</v>
      </c>
      <c r="D276" s="13">
        <v>42304</v>
      </c>
      <c r="E276">
        <v>2</v>
      </c>
      <c r="F276">
        <v>350</v>
      </c>
      <c r="G276" s="2" t="s">
        <v>87</v>
      </c>
      <c r="H276" s="2" t="s">
        <v>11</v>
      </c>
      <c r="I276">
        <v>2</v>
      </c>
      <c r="J276" s="2" t="s">
        <v>122</v>
      </c>
      <c r="K276" s="2">
        <v>272</v>
      </c>
      <c r="L276" s="2">
        <v>1668</v>
      </c>
      <c r="M276" s="2">
        <f t="shared" si="24"/>
        <v>166.8</v>
      </c>
      <c r="O276" s="2" t="str">
        <f t="shared" si="25"/>
        <v/>
      </c>
      <c r="P276" s="2" t="str">
        <f>IF(ISNUMBER(O276),SUMIFS(O$1:$O276,A$1:$A276,A276,C$1:$C276,C276,G$1:$G276,G276,E$1:$E276,E276),"")</f>
        <v/>
      </c>
      <c r="U276" t="str">
        <f t="shared" si="26"/>
        <v/>
      </c>
      <c r="V276">
        <v>16.054474353790283</v>
      </c>
      <c r="W276">
        <v>18.655447006225586</v>
      </c>
      <c r="X276">
        <v>83.161239624023438</v>
      </c>
      <c r="Y276">
        <v>18.228518486022949</v>
      </c>
      <c r="Z276">
        <v>90.623985290527344</v>
      </c>
      <c r="AA276">
        <v>29.07321834564209</v>
      </c>
      <c r="AB276">
        <v>4.6517149353027337E-2</v>
      </c>
      <c r="AC276" s="2">
        <f t="shared" si="27"/>
        <v>4.6517149353027337E-2</v>
      </c>
      <c r="AD276">
        <v>13.305798339843751</v>
      </c>
      <c r="AE276">
        <v>12.46206680415515</v>
      </c>
      <c r="AH276" s="2" t="str">
        <f t="shared" si="28"/>
        <v/>
      </c>
      <c r="AI276" s="2" t="str">
        <f>IF(ISNUMBER(AH276),SUMIFS($AH$1:AH276,$A$1:A276,A276,C$1:$C276,C276,$G$1:G276,G276,$E$1:E276,E276),"")</f>
        <v/>
      </c>
      <c r="AJ276">
        <f t="shared" si="29"/>
        <v>13</v>
      </c>
    </row>
    <row r="277" spans="1:36" x14ac:dyDescent="0.25">
      <c r="A277" s="14" t="s">
        <v>113</v>
      </c>
      <c r="B277" t="s">
        <v>98</v>
      </c>
      <c r="C277" t="s">
        <v>106</v>
      </c>
      <c r="D277" s="13">
        <v>42304</v>
      </c>
      <c r="E277">
        <v>2</v>
      </c>
      <c r="F277">
        <v>500</v>
      </c>
      <c r="G277" s="2" t="s">
        <v>87</v>
      </c>
      <c r="H277" s="2" t="s">
        <v>11</v>
      </c>
      <c r="I277">
        <v>2</v>
      </c>
      <c r="J277" s="2" t="s">
        <v>122</v>
      </c>
      <c r="K277" s="2">
        <v>389</v>
      </c>
      <c r="L277" s="2">
        <v>1561</v>
      </c>
      <c r="M277" s="2">
        <f t="shared" si="24"/>
        <v>156.1</v>
      </c>
      <c r="O277" s="2" t="str">
        <f t="shared" si="25"/>
        <v/>
      </c>
      <c r="P277" s="2" t="str">
        <f>IF(ISNUMBER(O277),SUMIFS(O$1:$O277,A$1:$A277,A277,C$1:$C277,C277,G$1:$G277,G277,E$1:$E277,E277),"")</f>
        <v/>
      </c>
      <c r="U277" t="str">
        <f t="shared" si="26"/>
        <v/>
      </c>
      <c r="V277">
        <v>16.529007911682129</v>
      </c>
      <c r="W277">
        <v>17.438058853149414</v>
      </c>
      <c r="X277">
        <v>82.666957855224609</v>
      </c>
      <c r="Y277">
        <v>18.283464431762695</v>
      </c>
      <c r="Z277">
        <v>90.484294891357422</v>
      </c>
      <c r="AA277">
        <v>29.945868492126465</v>
      </c>
      <c r="AB277">
        <v>4.7913389587402343E-2</v>
      </c>
      <c r="AC277" s="2">
        <f t="shared" si="27"/>
        <v>4.7913389587402343E-2</v>
      </c>
      <c r="AD277">
        <v>13.226713256835938</v>
      </c>
      <c r="AE277">
        <v>16.022138545539306</v>
      </c>
      <c r="AH277" s="2" t="str">
        <f t="shared" si="28"/>
        <v/>
      </c>
      <c r="AI277" s="2" t="str">
        <f>IF(ISNUMBER(AH277),SUMIFS($AH$1:AH277,$A$1:A277,A277,C$1:$C277,C277,$G$1:G277,G277,$E$1:E277,E277),"")</f>
        <v/>
      </c>
      <c r="AJ277">
        <f t="shared" si="29"/>
        <v>13</v>
      </c>
    </row>
    <row r="278" spans="1:36" x14ac:dyDescent="0.25">
      <c r="A278" s="14" t="s">
        <v>118</v>
      </c>
      <c r="B278" t="s">
        <v>98</v>
      </c>
      <c r="C278" t="s">
        <v>106</v>
      </c>
      <c r="D278" s="13">
        <v>42304</v>
      </c>
      <c r="E278">
        <v>3</v>
      </c>
      <c r="F278">
        <v>0</v>
      </c>
      <c r="G278" s="2" t="s">
        <v>87</v>
      </c>
      <c r="H278" s="2" t="s">
        <v>11</v>
      </c>
      <c r="I278">
        <v>2</v>
      </c>
      <c r="J278" s="2" t="s">
        <v>122</v>
      </c>
      <c r="K278" s="2">
        <v>0</v>
      </c>
      <c r="L278" s="2">
        <v>1563.25</v>
      </c>
      <c r="M278" s="2">
        <f t="shared" si="24"/>
        <v>156.32499999999999</v>
      </c>
      <c r="O278" s="2" t="str">
        <f t="shared" si="25"/>
        <v/>
      </c>
      <c r="P278" s="2" t="str">
        <f>IF(ISNUMBER(O278),SUMIFS(O$1:$O278,A$1:$A278,A278,C$1:$C278,C278,G$1:$G278,G278,E$1:$E278,E278),"")</f>
        <v/>
      </c>
      <c r="U278" t="str">
        <f t="shared" si="26"/>
        <v/>
      </c>
      <c r="V278">
        <v>16.854744911193848</v>
      </c>
      <c r="W278">
        <v>13.243081092834473</v>
      </c>
      <c r="X278">
        <v>80.600883483886719</v>
      </c>
      <c r="Y278">
        <v>19.416549682617188</v>
      </c>
      <c r="Z278">
        <v>88.907840728759766</v>
      </c>
      <c r="AA278">
        <v>31.008763313293457</v>
      </c>
      <c r="AB278">
        <v>4.9614021301269531E-2</v>
      </c>
      <c r="AC278" s="2">
        <f t="shared" si="27"/>
        <v>4.9614021301269531E-2</v>
      </c>
      <c r="AD278">
        <v>12.896141357421875</v>
      </c>
      <c r="AE278">
        <v>12.793728364394227</v>
      </c>
      <c r="AH278" s="2" t="str">
        <f t="shared" si="28"/>
        <v/>
      </c>
      <c r="AI278" s="2" t="str">
        <f>IF(ISNUMBER(AH278),SUMIFS($AH$1:AH278,$A$1:A278,A278,C$1:$C278,C278,$G$1:G278,G278,$E$1:E278,E278),"")</f>
        <v/>
      </c>
      <c r="AJ278">
        <f t="shared" si="29"/>
        <v>13</v>
      </c>
    </row>
    <row r="279" spans="1:36" x14ac:dyDescent="0.25">
      <c r="A279" s="14" t="s">
        <v>117</v>
      </c>
      <c r="B279" t="s">
        <v>98</v>
      </c>
      <c r="C279" t="s">
        <v>106</v>
      </c>
      <c r="D279" s="13">
        <v>42304</v>
      </c>
      <c r="E279">
        <v>3</v>
      </c>
      <c r="F279">
        <v>50</v>
      </c>
      <c r="G279" s="2" t="s">
        <v>87</v>
      </c>
      <c r="H279" s="2" t="s">
        <v>11</v>
      </c>
      <c r="I279">
        <v>2</v>
      </c>
      <c r="J279" s="2" t="s">
        <v>122</v>
      </c>
      <c r="K279" s="2">
        <v>45</v>
      </c>
      <c r="L279" s="2">
        <v>1495.25</v>
      </c>
      <c r="M279" s="2">
        <f t="shared" si="24"/>
        <v>149.52500000000001</v>
      </c>
      <c r="O279" s="2" t="str">
        <f t="shared" si="25"/>
        <v/>
      </c>
      <c r="P279" s="2" t="str">
        <f>IF(ISNUMBER(O279),SUMIFS(O$1:$O279,A$1:$A279,A279,C$1:$C279,C279,G$1:$G279,G279,E$1:$E279,E279),"")</f>
        <v/>
      </c>
      <c r="U279" t="str">
        <f t="shared" si="26"/>
        <v/>
      </c>
      <c r="V279">
        <v>16.34725284576416</v>
      </c>
      <c r="W279">
        <v>16.79222297668457</v>
      </c>
      <c r="X279">
        <v>81.956802368164063</v>
      </c>
      <c r="Y279">
        <v>17.810896873474121</v>
      </c>
      <c r="Z279">
        <v>90.109416961669922</v>
      </c>
      <c r="AA279">
        <v>30.214518547058105</v>
      </c>
      <c r="AB279">
        <v>4.8343229675292969E-2</v>
      </c>
      <c r="AC279" s="2">
        <f t="shared" si="27"/>
        <v>4.8343229675292969E-2</v>
      </c>
      <c r="AD279">
        <v>13.11308837890625</v>
      </c>
      <c r="AE279">
        <v>11.508932202538013</v>
      </c>
      <c r="AH279" s="2" t="str">
        <f t="shared" si="28"/>
        <v/>
      </c>
      <c r="AI279" s="2" t="str">
        <f>IF(ISNUMBER(AH279),SUMIFS($AH$1:AH279,$A$1:A279,A279,C$1:$C279,C279,$G$1:G279,G279,$E$1:E279,E279),"")</f>
        <v/>
      </c>
      <c r="AJ279">
        <f t="shared" si="29"/>
        <v>13</v>
      </c>
    </row>
    <row r="280" spans="1:36" x14ac:dyDescent="0.25">
      <c r="A280" s="14" t="s">
        <v>116</v>
      </c>
      <c r="B280" t="s">
        <v>98</v>
      </c>
      <c r="C280" t="s">
        <v>106</v>
      </c>
      <c r="D280" s="13">
        <v>42304</v>
      </c>
      <c r="E280">
        <v>3</v>
      </c>
      <c r="F280">
        <v>100</v>
      </c>
      <c r="G280" s="2" t="s">
        <v>87</v>
      </c>
      <c r="H280" s="2" t="s">
        <v>11</v>
      </c>
      <c r="I280">
        <v>2</v>
      </c>
      <c r="J280" s="2" t="s">
        <v>122</v>
      </c>
      <c r="K280" s="2">
        <v>78</v>
      </c>
      <c r="L280" s="2">
        <v>1115.5</v>
      </c>
      <c r="M280" s="2">
        <f t="shared" si="24"/>
        <v>111.55</v>
      </c>
      <c r="O280" s="2" t="str">
        <f t="shared" si="25"/>
        <v/>
      </c>
      <c r="P280" s="2" t="str">
        <f>IF(ISNUMBER(O280),SUMIFS(O$1:$O280,A$1:$A280,A280,C$1:$C280,C280,G$1:$G280,G280,E$1:$E280,E280),"")</f>
        <v/>
      </c>
      <c r="U280" t="str">
        <f t="shared" si="26"/>
        <v/>
      </c>
      <c r="V280">
        <v>16.172118186950684</v>
      </c>
      <c r="W280">
        <v>16.299952507019043</v>
      </c>
      <c r="X280">
        <v>81.964588165283203</v>
      </c>
      <c r="Y280">
        <v>17.481597900390625</v>
      </c>
      <c r="Z280">
        <v>89.952007293701172</v>
      </c>
      <c r="AA280">
        <v>30.0518798828125</v>
      </c>
      <c r="AB280">
        <v>4.8083007812499995E-2</v>
      </c>
      <c r="AC280" s="2">
        <f t="shared" si="27"/>
        <v>4.8083007812499995E-2</v>
      </c>
      <c r="AD280">
        <v>13.114334106445313</v>
      </c>
      <c r="AE280">
        <v>10.786534158925502</v>
      </c>
      <c r="AH280" s="2" t="str">
        <f t="shared" si="28"/>
        <v/>
      </c>
      <c r="AI280" s="2" t="str">
        <f>IF(ISNUMBER(AH280),SUMIFS($AH$1:AH280,$A$1:A280,A280,C$1:$C280,C280,$G$1:G280,G280,$E$1:E280,E280),"")</f>
        <v/>
      </c>
      <c r="AJ280">
        <f t="shared" si="29"/>
        <v>13</v>
      </c>
    </row>
    <row r="281" spans="1:36" x14ac:dyDescent="0.25">
      <c r="A281" s="14" t="s">
        <v>115</v>
      </c>
      <c r="B281" t="s">
        <v>98</v>
      </c>
      <c r="C281" t="s">
        <v>106</v>
      </c>
      <c r="D281" s="13">
        <v>42304</v>
      </c>
      <c r="E281">
        <v>3</v>
      </c>
      <c r="F281">
        <v>200</v>
      </c>
      <c r="G281" s="2" t="s">
        <v>87</v>
      </c>
      <c r="H281" s="2" t="s">
        <v>11</v>
      </c>
      <c r="I281">
        <v>2</v>
      </c>
      <c r="J281" s="2" t="s">
        <v>122</v>
      </c>
      <c r="K281" s="2">
        <v>156</v>
      </c>
      <c r="L281" s="2">
        <v>1611.5</v>
      </c>
      <c r="M281" s="2">
        <f t="shared" si="24"/>
        <v>161.15</v>
      </c>
      <c r="O281" s="2" t="str">
        <f t="shared" si="25"/>
        <v/>
      </c>
      <c r="P281" s="2" t="str">
        <f>IF(ISNUMBER(O281),SUMIFS(O$1:$O281,A$1:$A281,A281,C$1:$C281,C281,G$1:$G281,G281,E$1:$E281,E281),"")</f>
        <v/>
      </c>
      <c r="U281" t="str">
        <f t="shared" si="26"/>
        <v/>
      </c>
      <c r="V281">
        <v>15.931149482727051</v>
      </c>
      <c r="W281">
        <v>14.877428531646729</v>
      </c>
      <c r="X281">
        <v>82.565738677978516</v>
      </c>
      <c r="Y281">
        <v>16.878518104553223</v>
      </c>
      <c r="Z281">
        <v>90.754276275634766</v>
      </c>
      <c r="AA281">
        <v>31.234777450561523</v>
      </c>
      <c r="AB281">
        <v>4.9975643920898441E-2</v>
      </c>
      <c r="AC281" s="2">
        <f t="shared" si="27"/>
        <v>4.9975643920898441E-2</v>
      </c>
      <c r="AD281">
        <v>13.210518188476563</v>
      </c>
      <c r="AE281">
        <v>12.273998693782474</v>
      </c>
      <c r="AH281" s="2" t="str">
        <f t="shared" si="28"/>
        <v/>
      </c>
      <c r="AI281" s="2" t="str">
        <f>IF(ISNUMBER(AH281),SUMIFS($AH$1:AH281,$A$1:A281,A281,C$1:$C281,C281,$G$1:G281,G281,$E$1:E281,E281),"")</f>
        <v/>
      </c>
      <c r="AJ281">
        <f t="shared" si="29"/>
        <v>13</v>
      </c>
    </row>
    <row r="282" spans="1:36" x14ac:dyDescent="0.25">
      <c r="A282" s="14" t="s">
        <v>114</v>
      </c>
      <c r="B282" t="s">
        <v>98</v>
      </c>
      <c r="C282" t="s">
        <v>106</v>
      </c>
      <c r="D282" s="13">
        <v>42304</v>
      </c>
      <c r="E282">
        <v>3</v>
      </c>
      <c r="F282">
        <v>350</v>
      </c>
      <c r="G282" s="2" t="s">
        <v>87</v>
      </c>
      <c r="H282" s="2" t="s">
        <v>11</v>
      </c>
      <c r="I282">
        <v>2</v>
      </c>
      <c r="J282" s="2" t="s">
        <v>122</v>
      </c>
      <c r="K282" s="2">
        <v>272</v>
      </c>
      <c r="L282" s="2">
        <v>1105.75</v>
      </c>
      <c r="M282" s="2">
        <f t="shared" si="24"/>
        <v>110.575</v>
      </c>
      <c r="O282" s="2" t="str">
        <f t="shared" si="25"/>
        <v/>
      </c>
      <c r="P282" s="2" t="str">
        <f>IF(ISNUMBER(O282),SUMIFS(O$1:$O282,A$1:$A282,A282,C$1:$C282,C282,G$1:$G282,G282,E$1:$E282,E282),"")</f>
        <v/>
      </c>
      <c r="U282" t="str">
        <f t="shared" si="26"/>
        <v/>
      </c>
      <c r="V282">
        <v>15.20673656463623</v>
      </c>
      <c r="W282">
        <v>17.549872398376465</v>
      </c>
      <c r="X282">
        <v>78.272659301757813</v>
      </c>
      <c r="Y282">
        <v>15.54590892791748</v>
      </c>
      <c r="Z282">
        <v>87.153694152832031</v>
      </c>
      <c r="AA282">
        <v>29.431858062744141</v>
      </c>
      <c r="AB282">
        <v>4.7090972900390632E-2</v>
      </c>
      <c r="AC282" s="2">
        <f t="shared" si="27"/>
        <v>4.7090972900390632E-2</v>
      </c>
      <c r="AD282">
        <v>12.523625488281251</v>
      </c>
      <c r="AE282">
        <v>10.165059180868958</v>
      </c>
      <c r="AH282" s="2" t="str">
        <f t="shared" si="28"/>
        <v/>
      </c>
      <c r="AI282" s="2" t="str">
        <f>IF(ISNUMBER(AH282),SUMIFS($AH$1:AH282,$A$1:A282,A282,C$1:$C282,C282,$G$1:G282,G282,$E$1:E282,E282),"")</f>
        <v/>
      </c>
      <c r="AJ282">
        <f t="shared" si="29"/>
        <v>13</v>
      </c>
    </row>
    <row r="283" spans="1:36" x14ac:dyDescent="0.25">
      <c r="A283" s="14" t="s">
        <v>113</v>
      </c>
      <c r="B283" t="s">
        <v>98</v>
      </c>
      <c r="C283" t="s">
        <v>106</v>
      </c>
      <c r="D283" s="13">
        <v>42304</v>
      </c>
      <c r="E283">
        <v>3</v>
      </c>
      <c r="F283">
        <v>500</v>
      </c>
      <c r="G283" s="2" t="s">
        <v>87</v>
      </c>
      <c r="H283" s="2" t="s">
        <v>11</v>
      </c>
      <c r="I283">
        <v>2</v>
      </c>
      <c r="J283" s="2" t="s">
        <v>122</v>
      </c>
      <c r="K283" s="2">
        <v>389</v>
      </c>
      <c r="L283" s="2">
        <v>1328.5</v>
      </c>
      <c r="M283" s="2">
        <f t="shared" si="24"/>
        <v>132.85</v>
      </c>
      <c r="O283" s="2" t="str">
        <f t="shared" si="25"/>
        <v/>
      </c>
      <c r="P283" s="2" t="str">
        <f>IF(ISNUMBER(O283),SUMIFS(O$1:$O283,A$1:$A283,A283,C$1:$C283,C283,G$1:$G283,G283,E$1:$E283,E283),"")</f>
        <v/>
      </c>
      <c r="U283" t="str">
        <f t="shared" si="26"/>
        <v/>
      </c>
      <c r="V283">
        <v>15.929230213165283</v>
      </c>
      <c r="W283">
        <v>16.077886581420898</v>
      </c>
      <c r="X283">
        <v>82.183197021484375</v>
      </c>
      <c r="Y283">
        <v>17.31147575378418</v>
      </c>
      <c r="Z283">
        <v>90.063682556152344</v>
      </c>
      <c r="AA283">
        <v>32.029006004333496</v>
      </c>
      <c r="AB283">
        <v>5.1246409606933586E-2</v>
      </c>
      <c r="AC283" s="2">
        <f t="shared" si="27"/>
        <v>5.1246409606933586E-2</v>
      </c>
      <c r="AD283">
        <v>13.1493115234375</v>
      </c>
      <c r="AE283">
        <v>11.620138427122246</v>
      </c>
      <c r="AH283" s="2" t="str">
        <f t="shared" si="28"/>
        <v/>
      </c>
      <c r="AI283" s="2" t="str">
        <f>IF(ISNUMBER(AH283),SUMIFS($AH$1:AH283,$A$1:A283,A283,C$1:$C283,C283,$G$1:G283,G283,$E$1:E283,E283),"")</f>
        <v/>
      </c>
      <c r="AJ283">
        <f t="shared" si="29"/>
        <v>13</v>
      </c>
    </row>
    <row r="284" spans="1:36" x14ac:dyDescent="0.25">
      <c r="A284" s="14" t="s">
        <v>118</v>
      </c>
      <c r="B284" t="s">
        <v>98</v>
      </c>
      <c r="C284" t="s">
        <v>106</v>
      </c>
      <c r="D284" s="13">
        <v>42324</v>
      </c>
      <c r="E284">
        <v>1</v>
      </c>
      <c r="F284">
        <v>0</v>
      </c>
      <c r="G284" s="2" t="s">
        <v>87</v>
      </c>
      <c r="H284" s="2" t="s">
        <v>11</v>
      </c>
      <c r="I284">
        <v>2</v>
      </c>
      <c r="J284" s="2" t="s">
        <v>77</v>
      </c>
      <c r="K284" s="2">
        <v>0</v>
      </c>
      <c r="L284" s="2"/>
      <c r="M284" s="2" t="str">
        <f t="shared" si="24"/>
        <v/>
      </c>
      <c r="N284">
        <v>1901.7723994621686</v>
      </c>
      <c r="O284" s="2">
        <f t="shared" si="25"/>
        <v>190.17723994621684</v>
      </c>
      <c r="P284" s="2">
        <f>IF(ISNUMBER(O284),SUMIFS(O$1:$O284,A$1:$A284,A284,C$1:$C284,C284,G$1:$G284,G284,E$1:$E284,E284),"")</f>
        <v>297.8170711278342</v>
      </c>
      <c r="U284" t="str">
        <f t="shared" si="26"/>
        <v/>
      </c>
      <c r="V284">
        <v>20.086916923522949</v>
      </c>
      <c r="W284">
        <v>16.550925254821777</v>
      </c>
      <c r="X284">
        <v>74.993488311767578</v>
      </c>
      <c r="Y284">
        <v>23.097036361694336</v>
      </c>
      <c r="Z284">
        <v>88.505344390869141</v>
      </c>
      <c r="AA284">
        <v>23.725784301757813</v>
      </c>
      <c r="AB284">
        <v>3.7961254882812503E-2</v>
      </c>
      <c r="AC284" s="2">
        <f t="shared" si="27"/>
        <v>3.7961254882812503E-2</v>
      </c>
      <c r="AD284">
        <v>11.998958129882812</v>
      </c>
      <c r="AE284">
        <v>12.013201320132014</v>
      </c>
      <c r="AH284" s="2">
        <f t="shared" si="28"/>
        <v>7.2190000000000003</v>
      </c>
      <c r="AI284" s="2">
        <f>IF(ISNUMBER(AH284),SUMIFS($AH$1:AH284,$A$1:A284,A284,C$1:$C284,C284,$G$1:G284,G284,$E$1:E284,E284),"")</f>
        <v>12.054</v>
      </c>
      <c r="AJ284">
        <f t="shared" si="29"/>
        <v>16</v>
      </c>
    </row>
    <row r="285" spans="1:36" x14ac:dyDescent="0.25">
      <c r="A285" s="14" t="s">
        <v>117</v>
      </c>
      <c r="B285" t="s">
        <v>98</v>
      </c>
      <c r="C285" t="s">
        <v>106</v>
      </c>
      <c r="D285" s="13">
        <v>42324</v>
      </c>
      <c r="E285">
        <v>1</v>
      </c>
      <c r="F285">
        <v>50</v>
      </c>
      <c r="G285" s="2" t="s">
        <v>87</v>
      </c>
      <c r="H285" s="2" t="s">
        <v>11</v>
      </c>
      <c r="I285">
        <v>2</v>
      </c>
      <c r="J285" s="2" t="s">
        <v>77</v>
      </c>
      <c r="K285" s="2">
        <v>45</v>
      </c>
      <c r="L285" s="2"/>
      <c r="M285" s="2" t="str">
        <f t="shared" si="24"/>
        <v/>
      </c>
      <c r="N285">
        <v>1895.4334877564527</v>
      </c>
      <c r="O285" s="2">
        <f t="shared" si="25"/>
        <v>189.54334877564526</v>
      </c>
      <c r="P285" s="2">
        <f>IF(ISNUMBER(O285),SUMIFS(O$1:$O285,A$1:$A285,A285,C$1:$C285,C285,G$1:$G285,G285,E$1:$E285,E285),"")</f>
        <v>308.51826237695275</v>
      </c>
      <c r="U285" t="str">
        <f t="shared" si="26"/>
        <v/>
      </c>
      <c r="V285">
        <v>19.114653587341309</v>
      </c>
      <c r="W285">
        <v>15.978480339050293</v>
      </c>
      <c r="X285">
        <v>77.690486907958984</v>
      </c>
      <c r="Y285">
        <v>24.288093566894531</v>
      </c>
      <c r="Z285">
        <v>88.735191345214844</v>
      </c>
      <c r="AA285">
        <v>24.377455711364746</v>
      </c>
      <c r="AB285">
        <v>3.9003929138183596E-2</v>
      </c>
      <c r="AC285" s="2">
        <f t="shared" si="27"/>
        <v>3.9003929138183596E-2</v>
      </c>
      <c r="AD285">
        <v>12.430477905273438</v>
      </c>
      <c r="AE285">
        <v>12.508272667107875</v>
      </c>
      <c r="AH285" s="2">
        <f t="shared" si="28"/>
        <v>7.3929999999999998</v>
      </c>
      <c r="AI285" s="2">
        <f>IF(ISNUMBER(AH285),SUMIFS($AH$1:AH285,$A$1:A285,A285,C$1:$C285,C285,$G$1:G285,G285,$E$1:E285,E285),"")</f>
        <v>12.792</v>
      </c>
      <c r="AJ285">
        <f t="shared" si="29"/>
        <v>16</v>
      </c>
    </row>
    <row r="286" spans="1:36" x14ac:dyDescent="0.25">
      <c r="A286" s="14" t="s">
        <v>116</v>
      </c>
      <c r="B286" t="s">
        <v>98</v>
      </c>
      <c r="C286" t="s">
        <v>106</v>
      </c>
      <c r="D286" s="13">
        <v>42324</v>
      </c>
      <c r="E286">
        <v>1</v>
      </c>
      <c r="F286">
        <v>100</v>
      </c>
      <c r="G286" s="2" t="s">
        <v>87</v>
      </c>
      <c r="H286" s="2" t="s">
        <v>11</v>
      </c>
      <c r="I286">
        <v>2</v>
      </c>
      <c r="J286" s="2" t="s">
        <v>77</v>
      </c>
      <c r="K286" s="2">
        <v>78</v>
      </c>
      <c r="L286" s="2"/>
      <c r="M286" s="2" t="str">
        <f t="shared" si="24"/>
        <v/>
      </c>
      <c r="N286">
        <v>1901.2207184964661</v>
      </c>
      <c r="O286" s="2">
        <f t="shared" si="25"/>
        <v>190.1220718496466</v>
      </c>
      <c r="P286" s="2">
        <f>IF(ISNUMBER(O286),SUMIFS(O$1:$O286,A$1:$A286,A286,C$1:$C286,C286,G$1:$G286,G286,E$1:$E286,E286),"")</f>
        <v>258.29591290693406</v>
      </c>
      <c r="U286" t="str">
        <f t="shared" si="26"/>
        <v/>
      </c>
      <c r="V286">
        <v>19.50795841217041</v>
      </c>
      <c r="W286">
        <v>15.144731044769287</v>
      </c>
      <c r="X286">
        <v>76.990402221679688</v>
      </c>
      <c r="Y286">
        <v>24.219179153442383</v>
      </c>
      <c r="Z286">
        <v>89.476963043212891</v>
      </c>
      <c r="AA286">
        <v>24.59541130065918</v>
      </c>
      <c r="AB286">
        <v>3.9352658081054682E-2</v>
      </c>
      <c r="AC286" s="2">
        <f t="shared" si="27"/>
        <v>3.9352658081054682E-2</v>
      </c>
      <c r="AD286">
        <v>12.31846435546875</v>
      </c>
      <c r="AE286">
        <v>14.124635054867612</v>
      </c>
      <c r="AH286" s="2">
        <f t="shared" si="28"/>
        <v>7.4820000000000002</v>
      </c>
      <c r="AI286" s="2">
        <f>IF(ISNUMBER(AH286),SUMIFS($AH$1:AH286,$A$1:A286,A286,C$1:$C286,C286,$G$1:G286,G286,$E$1:E286,E286),"")</f>
        <v>10.68</v>
      </c>
      <c r="AJ286">
        <f t="shared" si="29"/>
        <v>16</v>
      </c>
    </row>
    <row r="287" spans="1:36" x14ac:dyDescent="0.25">
      <c r="A287" s="14" t="s">
        <v>115</v>
      </c>
      <c r="B287" t="s">
        <v>98</v>
      </c>
      <c r="C287" t="s">
        <v>106</v>
      </c>
      <c r="D287" s="13">
        <v>42324</v>
      </c>
      <c r="E287">
        <v>1</v>
      </c>
      <c r="F287">
        <v>200</v>
      </c>
      <c r="G287" s="2" t="s">
        <v>87</v>
      </c>
      <c r="H287" s="2" t="s">
        <v>11</v>
      </c>
      <c r="I287">
        <v>2</v>
      </c>
      <c r="J287" s="2" t="s">
        <v>77</v>
      </c>
      <c r="K287" s="2">
        <v>156</v>
      </c>
      <c r="L287" s="2"/>
      <c r="M287" s="2" t="str">
        <f t="shared" si="24"/>
        <v/>
      </c>
      <c r="N287">
        <v>2041.9947847350709</v>
      </c>
      <c r="O287" s="2">
        <f t="shared" si="25"/>
        <v>204.1994784735071</v>
      </c>
      <c r="P287" s="2">
        <f>IF(ISNUMBER(O287),SUMIFS(O$1:$O287,A$1:$A287,A287,C$1:$C287,C287,G$1:$G287,G287,E$1:$E287,E287),"")</f>
        <v>333.24552131138523</v>
      </c>
      <c r="U287" t="str">
        <f t="shared" si="26"/>
        <v/>
      </c>
      <c r="V287">
        <v>18.52495002746582</v>
      </c>
      <c r="W287">
        <v>17.257504463195801</v>
      </c>
      <c r="X287">
        <v>79.191776275634766</v>
      </c>
      <c r="Y287">
        <v>24.64251708984375</v>
      </c>
      <c r="Z287">
        <v>90.358974456787109</v>
      </c>
      <c r="AA287">
        <v>25.897379875183105</v>
      </c>
      <c r="AB287">
        <v>4.1435807800292969E-2</v>
      </c>
      <c r="AC287" s="2">
        <f t="shared" si="27"/>
        <v>4.1435807800292969E-2</v>
      </c>
      <c r="AD287">
        <v>12.670684204101562</v>
      </c>
      <c r="AE287">
        <v>12.433537832310838</v>
      </c>
      <c r="AH287" s="2">
        <f t="shared" si="28"/>
        <v>8.4610000000000003</v>
      </c>
      <c r="AI287" s="2">
        <f>IF(ISNUMBER(AH287),SUMIFS($AH$1:AH287,$A$1:A287,A287,C$1:$C287,C287,$G$1:G287,G287,$E$1:E287,E287),"")</f>
        <v>14.651</v>
      </c>
      <c r="AJ287">
        <f t="shared" si="29"/>
        <v>16</v>
      </c>
    </row>
    <row r="288" spans="1:36" x14ac:dyDescent="0.25">
      <c r="A288" s="14" t="s">
        <v>114</v>
      </c>
      <c r="B288" t="s">
        <v>98</v>
      </c>
      <c r="C288" t="s">
        <v>106</v>
      </c>
      <c r="D288" s="13">
        <v>42324</v>
      </c>
      <c r="E288">
        <v>1</v>
      </c>
      <c r="F288">
        <v>350</v>
      </c>
      <c r="G288" s="2" t="s">
        <v>87</v>
      </c>
      <c r="H288" s="2" t="s">
        <v>11</v>
      </c>
      <c r="I288">
        <v>2</v>
      </c>
      <c r="J288" s="2" t="s">
        <v>77</v>
      </c>
      <c r="K288" s="2">
        <v>272</v>
      </c>
      <c r="L288" s="2"/>
      <c r="M288" s="2" t="str">
        <f t="shared" si="24"/>
        <v/>
      </c>
      <c r="N288">
        <v>1883.5074741870858</v>
      </c>
      <c r="O288" s="2">
        <f t="shared" si="25"/>
        <v>188.35074741870858</v>
      </c>
      <c r="P288" s="2">
        <f>IF(ISNUMBER(O288),SUMIFS(O$1:$O288,A$1:$A288,A288,C$1:$C288,C288,G$1:$G288,G288,E$1:$E288,E288),"")</f>
        <v>319.9779749968564</v>
      </c>
      <c r="U288" t="str">
        <f t="shared" si="26"/>
        <v/>
      </c>
      <c r="V288">
        <v>18.073154449462891</v>
      </c>
      <c r="W288">
        <v>15.928877830505371</v>
      </c>
      <c r="X288">
        <v>79.686996459960938</v>
      </c>
      <c r="Y288">
        <v>24.692158699035645</v>
      </c>
      <c r="Z288">
        <v>90.0279541015625</v>
      </c>
      <c r="AA288">
        <v>26.954387664794922</v>
      </c>
      <c r="AB288">
        <v>4.3127020263671871E-2</v>
      </c>
      <c r="AC288" s="2">
        <f t="shared" si="27"/>
        <v>4.3127020263671871E-2</v>
      </c>
      <c r="AD288">
        <v>12.74991943359375</v>
      </c>
      <c r="AE288">
        <v>13.16504854368932</v>
      </c>
      <c r="AH288" s="2">
        <f t="shared" si="28"/>
        <v>8.1229999999999993</v>
      </c>
      <c r="AI288" s="2">
        <f>IF(ISNUMBER(AH288),SUMIFS($AH$1:AH288,$A$1:A288,A288,C$1:$C288,C288,$G$1:G288,G288,$E$1:E288,E288),"")</f>
        <v>14.100999999999999</v>
      </c>
      <c r="AJ288">
        <f t="shared" si="29"/>
        <v>16</v>
      </c>
    </row>
    <row r="289" spans="1:36" x14ac:dyDescent="0.25">
      <c r="A289" s="14" t="s">
        <v>113</v>
      </c>
      <c r="B289" t="s">
        <v>98</v>
      </c>
      <c r="C289" t="s">
        <v>106</v>
      </c>
      <c r="D289" s="13">
        <v>42324</v>
      </c>
      <c r="E289">
        <v>1</v>
      </c>
      <c r="F289">
        <v>500</v>
      </c>
      <c r="G289" s="2" t="s">
        <v>87</v>
      </c>
      <c r="H289" s="2" t="s">
        <v>11</v>
      </c>
      <c r="I289">
        <v>2</v>
      </c>
      <c r="J289" s="2" t="s">
        <v>77</v>
      </c>
      <c r="K289" s="2">
        <v>389</v>
      </c>
      <c r="L289" s="2"/>
      <c r="M289" s="2" t="str">
        <f t="shared" si="24"/>
        <v/>
      </c>
      <c r="N289">
        <v>2023.6954017851181</v>
      </c>
      <c r="O289" s="2">
        <f t="shared" si="25"/>
        <v>202.36954017851181</v>
      </c>
      <c r="P289" s="2">
        <f>IF(ISNUMBER(O289),SUMIFS(O$1:$O289,A$1:$A289,A289,C$1:$C289,C289,G$1:$G289,G289,E$1:$E289,E289),"")</f>
        <v>385.26814492213498</v>
      </c>
      <c r="U289" t="str">
        <f t="shared" si="26"/>
        <v/>
      </c>
      <c r="V289">
        <v>19.853323936462402</v>
      </c>
      <c r="W289">
        <v>16.262416839599609</v>
      </c>
      <c r="X289">
        <v>75.664665222167969</v>
      </c>
      <c r="Y289">
        <v>25.758884429931641</v>
      </c>
      <c r="Z289">
        <v>88.143333435058594</v>
      </c>
      <c r="AA289">
        <v>23.887832641601563</v>
      </c>
      <c r="AB289">
        <v>3.8220532226562499E-2</v>
      </c>
      <c r="AC289" s="2">
        <f t="shared" si="27"/>
        <v>3.8220532226562499E-2</v>
      </c>
      <c r="AD289">
        <v>12.106346435546875</v>
      </c>
      <c r="AE289">
        <v>12.521615298545418</v>
      </c>
      <c r="AH289" s="2">
        <f t="shared" si="28"/>
        <v>7.7350000000000003</v>
      </c>
      <c r="AI289" s="2">
        <f>IF(ISNUMBER(AH289),SUMIFS($AH$1:AH289,$A$1:A289,A289,C$1:$C289,C289,$G$1:G289,G289,$E$1:E289,E289),"")</f>
        <v>15.951000000000001</v>
      </c>
      <c r="AJ289">
        <f t="shared" si="29"/>
        <v>16</v>
      </c>
    </row>
    <row r="290" spans="1:36" x14ac:dyDescent="0.25">
      <c r="A290" s="14" t="s">
        <v>118</v>
      </c>
      <c r="B290" t="s">
        <v>98</v>
      </c>
      <c r="C290" t="s">
        <v>106</v>
      </c>
      <c r="D290" s="13">
        <v>42324</v>
      </c>
      <c r="E290">
        <v>2</v>
      </c>
      <c r="F290">
        <v>0</v>
      </c>
      <c r="G290" s="2" t="s">
        <v>87</v>
      </c>
      <c r="H290" s="2" t="s">
        <v>11</v>
      </c>
      <c r="I290">
        <v>2</v>
      </c>
      <c r="J290" s="2" t="s">
        <v>77</v>
      </c>
      <c r="K290" s="2">
        <v>0</v>
      </c>
      <c r="L290" s="2"/>
      <c r="M290" s="2" t="str">
        <f t="shared" si="24"/>
        <v/>
      </c>
      <c r="N290">
        <v>1990.3140823294182</v>
      </c>
      <c r="O290" s="2">
        <f t="shared" si="25"/>
        <v>199.03140823294183</v>
      </c>
      <c r="P290" s="2">
        <f>IF(ISNUMBER(O290),SUMIFS(O$1:$O290,A$1:$A290,A290,C$1:$C290,C290,G$1:$G290,G290,E$1:$E290,E290),"")</f>
        <v>351.76459958230896</v>
      </c>
      <c r="U290" t="str">
        <f t="shared" si="26"/>
        <v/>
      </c>
      <c r="V290">
        <v>18.4927978515625</v>
      </c>
      <c r="W290">
        <v>16.794100761413574</v>
      </c>
      <c r="X290">
        <v>80.066867828369141</v>
      </c>
      <c r="Y290">
        <v>25.240266799926758</v>
      </c>
      <c r="Z290">
        <v>90.147373199462891</v>
      </c>
      <c r="AA290">
        <v>26.264327049255371</v>
      </c>
      <c r="AB290">
        <v>4.2022923278808591E-2</v>
      </c>
      <c r="AC290" s="2">
        <f t="shared" si="27"/>
        <v>4.2022923278808591E-2</v>
      </c>
      <c r="AD290">
        <v>12.810698852539062</v>
      </c>
      <c r="AE290">
        <v>13.668944824137355</v>
      </c>
      <c r="AH290" s="2">
        <f t="shared" si="28"/>
        <v>8.3640000000000008</v>
      </c>
      <c r="AI290" s="2">
        <f>IF(ISNUMBER(AH290),SUMIFS($AH$1:AH290,$A$1:A290,A290,C$1:$C290,C290,$G$1:G290,G290,$E$1:E290,E290),"")</f>
        <v>15.81</v>
      </c>
      <c r="AJ290">
        <f t="shared" si="29"/>
        <v>16</v>
      </c>
    </row>
    <row r="291" spans="1:36" x14ac:dyDescent="0.25">
      <c r="A291" s="14" t="s">
        <v>117</v>
      </c>
      <c r="B291" t="s">
        <v>98</v>
      </c>
      <c r="C291" t="s">
        <v>106</v>
      </c>
      <c r="D291" s="13">
        <v>42324</v>
      </c>
      <c r="E291">
        <v>2</v>
      </c>
      <c r="F291">
        <v>50</v>
      </c>
      <c r="G291" s="2" t="s">
        <v>87</v>
      </c>
      <c r="H291" s="2" t="s">
        <v>11</v>
      </c>
      <c r="I291">
        <v>2</v>
      </c>
      <c r="J291" s="2" t="s">
        <v>77</v>
      </c>
      <c r="K291" s="2">
        <v>45</v>
      </c>
      <c r="L291" s="2"/>
      <c r="M291" s="2" t="str">
        <f t="shared" si="24"/>
        <v/>
      </c>
      <c r="N291">
        <v>1929.5081252995251</v>
      </c>
      <c r="O291" s="2">
        <f t="shared" si="25"/>
        <v>192.95081252995251</v>
      </c>
      <c r="P291" s="2">
        <f>IF(ISNUMBER(O291),SUMIFS(O$1:$O291,A$1:$A291,A291,C$1:$C291,C291,G$1:$G291,G291,E$1:$E291,E291),"")</f>
        <v>384.4868893960595</v>
      </c>
      <c r="U291" t="str">
        <f t="shared" si="26"/>
        <v/>
      </c>
      <c r="V291">
        <v>17.853631019592285</v>
      </c>
      <c r="W291">
        <v>18.136238098144531</v>
      </c>
      <c r="X291">
        <v>81.000133514404297</v>
      </c>
      <c r="Y291">
        <v>24.0389404296875</v>
      </c>
      <c r="Z291">
        <v>89.865947723388672</v>
      </c>
      <c r="AA291">
        <v>25.853937149047852</v>
      </c>
      <c r="AB291">
        <v>4.1366299438476563E-2</v>
      </c>
      <c r="AC291" s="2">
        <f t="shared" si="27"/>
        <v>4.1366299438476563E-2</v>
      </c>
      <c r="AD291">
        <v>12.960021362304687</v>
      </c>
      <c r="AE291">
        <v>13.566854006012285</v>
      </c>
      <c r="AH291" s="2">
        <f t="shared" si="28"/>
        <v>7.9820000000000002</v>
      </c>
      <c r="AI291" s="2">
        <f>IF(ISNUMBER(AH291),SUMIFS($AH$1:AH291,$A$1:A291,A291,C$1:$C291,C291,$G$1:G291,G291,$E$1:E291,E291),"")</f>
        <v>16.895</v>
      </c>
      <c r="AJ291">
        <f t="shared" si="29"/>
        <v>16</v>
      </c>
    </row>
    <row r="292" spans="1:36" x14ac:dyDescent="0.25">
      <c r="A292" s="14" t="s">
        <v>116</v>
      </c>
      <c r="B292" t="s">
        <v>98</v>
      </c>
      <c r="C292" t="s">
        <v>106</v>
      </c>
      <c r="D292" s="13">
        <v>42324</v>
      </c>
      <c r="E292">
        <v>2</v>
      </c>
      <c r="F292">
        <v>100</v>
      </c>
      <c r="G292" s="2" t="s">
        <v>87</v>
      </c>
      <c r="H292" s="2" t="s">
        <v>11</v>
      </c>
      <c r="I292">
        <v>2</v>
      </c>
      <c r="J292" s="2" t="s">
        <v>77</v>
      </c>
      <c r="K292" s="2">
        <v>78</v>
      </c>
      <c r="L292" s="2"/>
      <c r="M292" s="2" t="str">
        <f t="shared" si="24"/>
        <v/>
      </c>
      <c r="N292">
        <v>2414.3302180685359</v>
      </c>
      <c r="O292" s="2">
        <f t="shared" si="25"/>
        <v>241.43302180685359</v>
      </c>
      <c r="P292" s="2">
        <f>IF(ISNUMBER(O292),SUMIFS(O$1:$O292,A$1:$A292,A292,C$1:$C292,C292,G$1:$G292,G292,E$1:$E292,E292),"")</f>
        <v>454.94640733972619</v>
      </c>
      <c r="U292" t="str">
        <f t="shared" si="26"/>
        <v/>
      </c>
      <c r="V292">
        <v>18.690122604370117</v>
      </c>
      <c r="W292">
        <v>16.471498489379883</v>
      </c>
      <c r="X292">
        <v>78.620277404785156</v>
      </c>
      <c r="Y292">
        <v>25.039491653442383</v>
      </c>
      <c r="Z292">
        <v>89.257087707519531</v>
      </c>
      <c r="AA292">
        <v>24.346878051757813</v>
      </c>
      <c r="AB292">
        <v>3.8955004882812498E-2</v>
      </c>
      <c r="AC292" s="2">
        <f t="shared" si="27"/>
        <v>3.8955004882812498E-2</v>
      </c>
      <c r="AD292">
        <v>12.579244384765625</v>
      </c>
      <c r="AE292">
        <v>13.580607476635514</v>
      </c>
      <c r="AH292" s="2">
        <f t="shared" si="28"/>
        <v>9.4049999999999994</v>
      </c>
      <c r="AI292" s="2">
        <f>IF(ISNUMBER(AH292),SUMIFS($AH$1:AH292,$A$1:A292,A292,C$1:$C292,C292,$G$1:G292,G292,$E$1:E292,E292),"")</f>
        <v>18.603999999999999</v>
      </c>
      <c r="AJ292">
        <f t="shared" si="29"/>
        <v>16</v>
      </c>
    </row>
    <row r="293" spans="1:36" x14ac:dyDescent="0.25">
      <c r="A293" s="14" t="s">
        <v>115</v>
      </c>
      <c r="B293" t="s">
        <v>98</v>
      </c>
      <c r="C293" t="s">
        <v>106</v>
      </c>
      <c r="D293" s="13">
        <v>42324</v>
      </c>
      <c r="E293">
        <v>2</v>
      </c>
      <c r="F293">
        <v>200</v>
      </c>
      <c r="G293" s="2" t="s">
        <v>87</v>
      </c>
      <c r="H293" s="2" t="s">
        <v>11</v>
      </c>
      <c r="I293">
        <v>2</v>
      </c>
      <c r="J293" s="2" t="s">
        <v>77</v>
      </c>
      <c r="K293" s="2">
        <v>156</v>
      </c>
      <c r="L293" s="2"/>
      <c r="M293" s="2" t="str">
        <f t="shared" si="24"/>
        <v/>
      </c>
      <c r="N293">
        <v>2134.4208297388441</v>
      </c>
      <c r="O293" s="2">
        <f t="shared" si="25"/>
        <v>213.4420829738844</v>
      </c>
      <c r="P293" s="2">
        <f>IF(ISNUMBER(O293),SUMIFS(O$1:$O293,A$1:$A293,A293,C$1:$C293,C293,G$1:$G293,G293,E$1:$E293,E293),"")</f>
        <v>334.89192680333167</v>
      </c>
      <c r="U293" t="str">
        <f t="shared" si="26"/>
        <v/>
      </c>
      <c r="V293">
        <v>18.199914932250977</v>
      </c>
      <c r="W293">
        <v>16.926946640014648</v>
      </c>
      <c r="X293">
        <v>79.325855255126953</v>
      </c>
      <c r="Y293">
        <v>23.853710174560547</v>
      </c>
      <c r="Z293">
        <v>88.457706451416016</v>
      </c>
      <c r="AA293">
        <v>25.347610473632813</v>
      </c>
      <c r="AB293">
        <v>4.0556176757812507E-2</v>
      </c>
      <c r="AC293" s="2">
        <f t="shared" si="27"/>
        <v>4.0556176757812507E-2</v>
      </c>
      <c r="AD293">
        <v>12.692136840820313</v>
      </c>
      <c r="AE293">
        <v>13.340130185867777</v>
      </c>
      <c r="AH293" s="2">
        <f t="shared" si="28"/>
        <v>8.6560000000000006</v>
      </c>
      <c r="AI293" s="2">
        <f>IF(ISNUMBER(AH293),SUMIFS($AH$1:AH293,$A$1:A293,A293,C$1:$C293,C293,$G$1:G293,G293,$E$1:E293,E293),"")</f>
        <v>14.135000000000002</v>
      </c>
      <c r="AJ293">
        <f t="shared" si="29"/>
        <v>16</v>
      </c>
    </row>
    <row r="294" spans="1:36" x14ac:dyDescent="0.25">
      <c r="A294" s="14" t="s">
        <v>114</v>
      </c>
      <c r="B294" t="s">
        <v>98</v>
      </c>
      <c r="C294" t="s">
        <v>106</v>
      </c>
      <c r="D294" s="13">
        <v>42324</v>
      </c>
      <c r="E294">
        <v>2</v>
      </c>
      <c r="F294">
        <v>350</v>
      </c>
      <c r="G294" s="2" t="s">
        <v>87</v>
      </c>
      <c r="H294" s="2" t="s">
        <v>11</v>
      </c>
      <c r="I294">
        <v>2</v>
      </c>
      <c r="J294" s="2" t="s">
        <v>77</v>
      </c>
      <c r="K294" s="2">
        <v>272</v>
      </c>
      <c r="L294" s="2"/>
      <c r="M294" s="2" t="str">
        <f t="shared" si="24"/>
        <v/>
      </c>
      <c r="N294">
        <v>1743.6391272741007</v>
      </c>
      <c r="O294" s="2">
        <f t="shared" si="25"/>
        <v>174.36391272741008</v>
      </c>
      <c r="P294" s="2">
        <f>IF(ISNUMBER(O294),SUMIFS(O$1:$O294,A$1:$A294,A294,C$1:$C294,C294,G$1:$G294,G294,E$1:$E294,E294),"")</f>
        <v>331.19044435286935</v>
      </c>
      <c r="U294" t="str">
        <f t="shared" si="26"/>
        <v/>
      </c>
      <c r="V294">
        <v>17.734308242797852</v>
      </c>
      <c r="W294">
        <v>17.968029022216797</v>
      </c>
      <c r="X294">
        <v>80.603488922119141</v>
      </c>
      <c r="Y294">
        <v>24.031658172607422</v>
      </c>
      <c r="Z294">
        <v>89.901710510253906</v>
      </c>
      <c r="AA294">
        <v>26.083745956420898</v>
      </c>
      <c r="AB294">
        <v>4.173399353027344E-2</v>
      </c>
      <c r="AC294" s="2">
        <f t="shared" si="27"/>
        <v>4.173399353027344E-2</v>
      </c>
      <c r="AD294">
        <v>12.896558227539062</v>
      </c>
      <c r="AE294">
        <v>14.011385844166879</v>
      </c>
      <c r="AH294" s="2">
        <f t="shared" si="28"/>
        <v>7.2770000000000001</v>
      </c>
      <c r="AI294" s="2">
        <f>IF(ISNUMBER(AH294),SUMIFS($AH$1:AH294,$A$1:A294,A294,C$1:$C294,C294,$G$1:G294,G294,$E$1:E294,E294),"")</f>
        <v>14.757000000000001</v>
      </c>
      <c r="AJ294">
        <f t="shared" si="29"/>
        <v>16</v>
      </c>
    </row>
    <row r="295" spans="1:36" x14ac:dyDescent="0.25">
      <c r="A295" s="14" t="s">
        <v>113</v>
      </c>
      <c r="B295" t="s">
        <v>98</v>
      </c>
      <c r="C295" t="s">
        <v>106</v>
      </c>
      <c r="D295" s="13">
        <v>42324</v>
      </c>
      <c r="E295">
        <v>2</v>
      </c>
      <c r="F295">
        <v>500</v>
      </c>
      <c r="G295" s="2" t="s">
        <v>87</v>
      </c>
      <c r="H295" s="2" t="s">
        <v>11</v>
      </c>
      <c r="I295">
        <v>2</v>
      </c>
      <c r="J295" s="2" t="s">
        <v>77</v>
      </c>
      <c r="K295" s="2">
        <v>389</v>
      </c>
      <c r="L295" s="2"/>
      <c r="M295" s="2" t="str">
        <f t="shared" si="24"/>
        <v/>
      </c>
      <c r="N295">
        <v>2279.809172890934</v>
      </c>
      <c r="O295" s="2">
        <f t="shared" si="25"/>
        <v>227.98091728909338</v>
      </c>
      <c r="P295" s="2">
        <f>IF(ISNUMBER(O295),SUMIFS(O$1:$O295,A$1:$A295,A295,C$1:$C295,C295,G$1:$G295,G295,E$1:$E295,E295),"")</f>
        <v>408.86099879029291</v>
      </c>
      <c r="U295" t="str">
        <f t="shared" si="26"/>
        <v/>
      </c>
      <c r="V295">
        <v>18.686736106872559</v>
      </c>
      <c r="W295">
        <v>17.586489677429199</v>
      </c>
      <c r="X295">
        <v>79.724956512451172</v>
      </c>
      <c r="Y295">
        <v>25.21967887878418</v>
      </c>
      <c r="Z295">
        <v>89.618015289306641</v>
      </c>
      <c r="AA295">
        <v>25.254704475402832</v>
      </c>
      <c r="AB295">
        <v>4.0407527160644531E-2</v>
      </c>
      <c r="AC295" s="2">
        <f t="shared" si="27"/>
        <v>4.0407527160644531E-2</v>
      </c>
      <c r="AD295">
        <v>12.755993041992188</v>
      </c>
      <c r="AE295">
        <v>13.398132266056795</v>
      </c>
      <c r="AH295" s="2">
        <f t="shared" si="28"/>
        <v>9.2119999999999997</v>
      </c>
      <c r="AI295" s="2">
        <f>IF(ISNUMBER(AH295),SUMIFS($AH$1:AH295,$A$1:A295,A295,C$1:$C295,C295,$G$1:G295,G295,$E$1:E295,E295),"")</f>
        <v>18.03</v>
      </c>
      <c r="AJ295">
        <f t="shared" si="29"/>
        <v>16</v>
      </c>
    </row>
    <row r="296" spans="1:36" x14ac:dyDescent="0.25">
      <c r="A296" s="14" t="s">
        <v>118</v>
      </c>
      <c r="B296" t="s">
        <v>98</v>
      </c>
      <c r="C296" t="s">
        <v>106</v>
      </c>
      <c r="D296" s="13">
        <v>42324</v>
      </c>
      <c r="E296">
        <v>3</v>
      </c>
      <c r="F296">
        <v>0</v>
      </c>
      <c r="G296" s="2" t="s">
        <v>87</v>
      </c>
      <c r="H296" s="2" t="s">
        <v>11</v>
      </c>
      <c r="I296">
        <v>2</v>
      </c>
      <c r="J296" s="2" t="s">
        <v>77</v>
      </c>
      <c r="K296" s="2">
        <v>0</v>
      </c>
      <c r="L296" s="2"/>
      <c r="M296" s="2" t="str">
        <f t="shared" si="24"/>
        <v/>
      </c>
      <c r="N296">
        <v>1787.6972505660199</v>
      </c>
      <c r="O296" s="2">
        <f t="shared" si="25"/>
        <v>178.769725056602</v>
      </c>
      <c r="P296" s="2">
        <f>IF(ISNUMBER(O296),SUMIFS(O$1:$O296,A$1:$A296,A296,C$1:$C296,C296,G$1:$G296,G296,E$1:$E296,E296),"")</f>
        <v>309.70438587445074</v>
      </c>
      <c r="U296" t="str">
        <f t="shared" si="26"/>
        <v/>
      </c>
      <c r="V296">
        <v>17.028373718261719</v>
      </c>
      <c r="W296">
        <v>18.033208847045898</v>
      </c>
      <c r="X296">
        <v>80.702278137207031</v>
      </c>
      <c r="Y296">
        <v>23.418588638305664</v>
      </c>
      <c r="Z296">
        <v>89.384437561035156</v>
      </c>
      <c r="AA296">
        <v>25.590518951416016</v>
      </c>
      <c r="AB296">
        <v>4.0944830322265618E-2</v>
      </c>
      <c r="AC296" s="2">
        <f t="shared" si="27"/>
        <v>4.0944830322265618E-2</v>
      </c>
      <c r="AD296">
        <v>12.912364501953125</v>
      </c>
      <c r="AE296">
        <v>15.083695551650791</v>
      </c>
      <c r="AH296" s="2">
        <f t="shared" si="28"/>
        <v>7.32</v>
      </c>
      <c r="AI296" s="2">
        <f>IF(ISNUMBER(AH296),SUMIFS($AH$1:AH296,$A$1:A296,A296,C$1:$C296,C296,$G$1:G296,G296,$E$1:E296,E296),"")</f>
        <v>13.551</v>
      </c>
      <c r="AJ296">
        <f t="shared" si="29"/>
        <v>16</v>
      </c>
    </row>
    <row r="297" spans="1:36" x14ac:dyDescent="0.25">
      <c r="A297" s="14" t="s">
        <v>117</v>
      </c>
      <c r="B297" t="s">
        <v>98</v>
      </c>
      <c r="C297" t="s">
        <v>106</v>
      </c>
      <c r="D297" s="13">
        <v>42324</v>
      </c>
      <c r="E297">
        <v>3</v>
      </c>
      <c r="F297">
        <v>50</v>
      </c>
      <c r="G297" s="2" t="s">
        <v>87</v>
      </c>
      <c r="H297" s="2" t="s">
        <v>11</v>
      </c>
      <c r="I297">
        <v>2</v>
      </c>
      <c r="J297" s="2" t="s">
        <v>77</v>
      </c>
      <c r="K297" s="2">
        <v>45</v>
      </c>
      <c r="L297" s="2"/>
      <c r="M297" s="2" t="str">
        <f t="shared" si="24"/>
        <v/>
      </c>
      <c r="N297">
        <v>2006.9612412247063</v>
      </c>
      <c r="O297" s="2">
        <f t="shared" si="25"/>
        <v>200.69612412247062</v>
      </c>
      <c r="P297" s="2">
        <f>IF(ISNUMBER(O297),SUMIFS(O$1:$O297,A$1:$A297,A297,C$1:$C297,C297,G$1:$G297,G297,E$1:$E297,E297),"")</f>
        <v>401.68329176948691</v>
      </c>
      <c r="U297" t="str">
        <f t="shared" si="26"/>
        <v/>
      </c>
      <c r="V297">
        <v>17.202353477478027</v>
      </c>
      <c r="W297">
        <v>16.46981143951416</v>
      </c>
      <c r="X297">
        <v>79.997646331787109</v>
      </c>
      <c r="Y297">
        <v>22.481220245361328</v>
      </c>
      <c r="Z297">
        <v>89.216419219970703</v>
      </c>
      <c r="AA297">
        <v>25.265633583068848</v>
      </c>
      <c r="AB297">
        <v>4.0425013732910159E-2</v>
      </c>
      <c r="AC297" s="2">
        <f t="shared" si="27"/>
        <v>4.0425013732910159E-2</v>
      </c>
      <c r="AD297">
        <v>12.799623413085937</v>
      </c>
      <c r="AE297">
        <v>15.330953926022062</v>
      </c>
      <c r="AH297" s="2">
        <f t="shared" si="28"/>
        <v>8.1129999999999995</v>
      </c>
      <c r="AI297" s="2">
        <f>IF(ISNUMBER(AH297),SUMIFS($AH$1:AH297,$A$1:A297,A297,C$1:$C297,C297,$G$1:G297,G297,$E$1:E297,E297),"")</f>
        <v>16.857999999999997</v>
      </c>
      <c r="AJ297">
        <f t="shared" si="29"/>
        <v>16</v>
      </c>
    </row>
    <row r="298" spans="1:36" x14ac:dyDescent="0.25">
      <c r="A298" s="14" t="s">
        <v>116</v>
      </c>
      <c r="B298" t="s">
        <v>98</v>
      </c>
      <c r="C298" t="s">
        <v>106</v>
      </c>
      <c r="D298" s="13">
        <v>42324</v>
      </c>
      <c r="E298">
        <v>3</v>
      </c>
      <c r="F298">
        <v>100</v>
      </c>
      <c r="G298" s="2" t="s">
        <v>87</v>
      </c>
      <c r="H298" s="2" t="s">
        <v>11</v>
      </c>
      <c r="I298">
        <v>2</v>
      </c>
      <c r="J298" s="2" t="s">
        <v>77</v>
      </c>
      <c r="K298" s="2">
        <v>78</v>
      </c>
      <c r="L298" s="2"/>
      <c r="M298" s="2" t="str">
        <f t="shared" si="24"/>
        <v/>
      </c>
      <c r="N298">
        <v>1533.9871966400838</v>
      </c>
      <c r="O298" s="2">
        <f t="shared" si="25"/>
        <v>153.39871966400838</v>
      </c>
      <c r="P298" s="2">
        <f>IF(ISNUMBER(O298),SUMIFS(O$1:$O298,A$1:$A298,A298,C$1:$C298,C298,G$1:$G298,G298,E$1:$E298,E298),"")</f>
        <v>259.21635016000147</v>
      </c>
      <c r="U298" t="str">
        <f t="shared" si="26"/>
        <v/>
      </c>
      <c r="V298">
        <v>18.841675758361816</v>
      </c>
      <c r="W298">
        <v>16.671544075012207</v>
      </c>
      <c r="X298">
        <v>79.535434722900391</v>
      </c>
      <c r="Y298">
        <v>24.843936920166016</v>
      </c>
      <c r="Z298">
        <v>90.425754547119141</v>
      </c>
      <c r="AA298">
        <v>23.015691757202148</v>
      </c>
      <c r="AB298">
        <v>3.6825106811523435E-2</v>
      </c>
      <c r="AC298" s="2">
        <f t="shared" si="27"/>
        <v>3.6825106811523435E-2</v>
      </c>
      <c r="AD298">
        <v>12.725669555664062</v>
      </c>
      <c r="AE298">
        <v>15.2270787901773</v>
      </c>
      <c r="AH298" s="2">
        <f t="shared" si="28"/>
        <v>5.649</v>
      </c>
      <c r="AI298" s="2">
        <f>IF(ISNUMBER(AH298),SUMIFS($AH$1:AH298,$A$1:A298,A298,C$1:$C298,C298,$G$1:G298,G298,$E$1:E298,E298),"")</f>
        <v>10.39</v>
      </c>
      <c r="AJ298">
        <f t="shared" si="29"/>
        <v>16</v>
      </c>
    </row>
    <row r="299" spans="1:36" x14ac:dyDescent="0.25">
      <c r="A299" s="14" t="s">
        <v>115</v>
      </c>
      <c r="B299" t="s">
        <v>98</v>
      </c>
      <c r="C299" t="s">
        <v>106</v>
      </c>
      <c r="D299" s="13">
        <v>42324</v>
      </c>
      <c r="E299">
        <v>3</v>
      </c>
      <c r="F299">
        <v>200</v>
      </c>
      <c r="G299" s="2" t="s">
        <v>87</v>
      </c>
      <c r="H299" s="2" t="s">
        <v>11</v>
      </c>
      <c r="I299">
        <v>2</v>
      </c>
      <c r="J299" s="2" t="s">
        <v>77</v>
      </c>
      <c r="K299" s="2">
        <v>156</v>
      </c>
      <c r="L299" s="2"/>
      <c r="M299" s="2" t="str">
        <f t="shared" si="24"/>
        <v/>
      </c>
      <c r="N299">
        <v>1903.7112515001249</v>
      </c>
      <c r="O299" s="2">
        <f t="shared" si="25"/>
        <v>190.37112515001249</v>
      </c>
      <c r="P299" s="2">
        <f>IF(ISNUMBER(O299),SUMIFS(O$1:$O299,A$1:$A299,A299,C$1:$C299,C299,G$1:$G299,G299,E$1:$E299,E299),"")</f>
        <v>353.5120502339862</v>
      </c>
      <c r="U299" t="str">
        <f t="shared" si="26"/>
        <v/>
      </c>
      <c r="V299">
        <v>17.26011848449707</v>
      </c>
      <c r="W299">
        <v>16.892714500427246</v>
      </c>
      <c r="X299">
        <v>80.312252044677734</v>
      </c>
      <c r="Y299">
        <v>23.50314998626709</v>
      </c>
      <c r="Z299">
        <v>89.627040863037109</v>
      </c>
      <c r="AA299">
        <v>25.615341186523438</v>
      </c>
      <c r="AB299">
        <v>4.0984545898437502E-2</v>
      </c>
      <c r="AC299" s="2">
        <f t="shared" si="27"/>
        <v>4.0984545898437502E-2</v>
      </c>
      <c r="AD299">
        <v>12.849960327148438</v>
      </c>
      <c r="AE299">
        <v>14.415121255349503</v>
      </c>
      <c r="AH299" s="2">
        <f t="shared" si="28"/>
        <v>7.8019999999999996</v>
      </c>
      <c r="AI299" s="2">
        <f>IF(ISNUMBER(AH299),SUMIFS($AH$1:AH299,$A$1:A299,A299,C$1:$C299,C299,$G$1:G299,G299,$E$1:E299,E299),"")</f>
        <v>15.744999999999999</v>
      </c>
      <c r="AJ299">
        <f t="shared" si="29"/>
        <v>16</v>
      </c>
    </row>
    <row r="300" spans="1:36" x14ac:dyDescent="0.25">
      <c r="A300" s="14" t="s">
        <v>114</v>
      </c>
      <c r="B300" t="s">
        <v>98</v>
      </c>
      <c r="C300" t="s">
        <v>106</v>
      </c>
      <c r="D300" s="13">
        <v>42324</v>
      </c>
      <c r="E300">
        <v>3</v>
      </c>
      <c r="F300">
        <v>350</v>
      </c>
      <c r="G300" s="2" t="s">
        <v>87</v>
      </c>
      <c r="H300" s="2" t="s">
        <v>11</v>
      </c>
      <c r="I300">
        <v>2</v>
      </c>
      <c r="J300" s="2" t="s">
        <v>77</v>
      </c>
      <c r="K300" s="2">
        <v>272</v>
      </c>
      <c r="L300" s="2"/>
      <c r="M300" s="2" t="str">
        <f t="shared" si="24"/>
        <v/>
      </c>
      <c r="N300">
        <v>2095.3509649161824</v>
      </c>
      <c r="O300" s="2">
        <f t="shared" si="25"/>
        <v>209.53509649161825</v>
      </c>
      <c r="P300" s="2">
        <f>IF(ISNUMBER(O300),SUMIFS(O$1:$O300,A$1:$A300,A300,C$1:$C300,C300,G$1:$G300,G300,E$1:$E300,E300),"")</f>
        <v>368.13551011900586</v>
      </c>
      <c r="U300" t="str">
        <f t="shared" si="26"/>
        <v/>
      </c>
      <c r="V300">
        <v>17.643389701843262</v>
      </c>
      <c r="W300">
        <v>18.434001922607422</v>
      </c>
      <c r="X300">
        <v>80.371295928955078</v>
      </c>
      <c r="Y300">
        <v>24.084650039672852</v>
      </c>
      <c r="Z300">
        <v>89.473037719726563</v>
      </c>
      <c r="AA300">
        <v>24.860190391540527</v>
      </c>
      <c r="AB300">
        <v>3.9776304626464844E-2</v>
      </c>
      <c r="AC300" s="2">
        <f t="shared" si="27"/>
        <v>3.9776304626464844E-2</v>
      </c>
      <c r="AD300">
        <v>12.859407348632812</v>
      </c>
      <c r="AE300">
        <v>14.390310042483955</v>
      </c>
      <c r="AH300" s="2">
        <f t="shared" si="28"/>
        <v>8.3350000000000009</v>
      </c>
      <c r="AI300" s="2">
        <f>IF(ISNUMBER(AH300),SUMIFS($AH$1:AH300,$A$1:A300,A300,C$1:$C300,C300,$G$1:G300,G300,$E$1:E300,E300),"")</f>
        <v>15.5</v>
      </c>
      <c r="AJ300">
        <f t="shared" si="29"/>
        <v>16</v>
      </c>
    </row>
    <row r="301" spans="1:36" x14ac:dyDescent="0.25">
      <c r="A301" s="14" t="s">
        <v>113</v>
      </c>
      <c r="B301" t="s">
        <v>98</v>
      </c>
      <c r="C301" t="s">
        <v>106</v>
      </c>
      <c r="D301" s="13">
        <v>42324</v>
      </c>
      <c r="E301">
        <v>3</v>
      </c>
      <c r="F301">
        <v>500</v>
      </c>
      <c r="G301" s="2" t="s">
        <v>87</v>
      </c>
      <c r="H301" s="2" t="s">
        <v>11</v>
      </c>
      <c r="I301">
        <v>2</v>
      </c>
      <c r="J301" s="2" t="s">
        <v>77</v>
      </c>
      <c r="K301" s="2">
        <v>389</v>
      </c>
      <c r="L301" s="2"/>
      <c r="M301" s="2" t="str">
        <f t="shared" si="24"/>
        <v/>
      </c>
      <c r="N301">
        <v>1883.4254430584706</v>
      </c>
      <c r="O301" s="2">
        <f t="shared" si="25"/>
        <v>188.34254430584707</v>
      </c>
      <c r="P301" s="2">
        <f>IF(ISNUMBER(O301),SUMIFS(O$1:$O301,A$1:$A301,A301,C$1:$C301,C301,G$1:$G301,G301,E$1:$E301,E301),"")</f>
        <v>330.63417708064242</v>
      </c>
      <c r="U301" t="str">
        <f t="shared" si="26"/>
        <v/>
      </c>
      <c r="V301">
        <v>17.94791316986084</v>
      </c>
      <c r="W301">
        <v>17.797086715698242</v>
      </c>
      <c r="X301">
        <v>80.233219146728516</v>
      </c>
      <c r="Y301">
        <v>23.845512390136719</v>
      </c>
      <c r="Z301">
        <v>90.099937438964844</v>
      </c>
      <c r="AA301">
        <v>25.720260620117188</v>
      </c>
      <c r="AB301">
        <v>4.1152416992187496E-2</v>
      </c>
      <c r="AC301" s="2">
        <f t="shared" si="27"/>
        <v>4.1152416992187496E-2</v>
      </c>
      <c r="AD301">
        <v>12.837315063476563</v>
      </c>
      <c r="AE301">
        <v>13.992429588759864</v>
      </c>
      <c r="AH301" s="2">
        <f t="shared" si="28"/>
        <v>7.7510000000000003</v>
      </c>
      <c r="AI301" s="2">
        <f>IF(ISNUMBER(AH301),SUMIFS($AH$1:AH301,$A$1:A301,A301,C$1:$C301,C301,$G$1:G301,G301,$E$1:E301,E301),"")</f>
        <v>14.566000000000001</v>
      </c>
      <c r="AJ301">
        <f t="shared" si="29"/>
        <v>16</v>
      </c>
    </row>
    <row r="302" spans="1:36" x14ac:dyDescent="0.25">
      <c r="A302" s="14" t="s">
        <v>118</v>
      </c>
      <c r="B302" t="s">
        <v>98</v>
      </c>
      <c r="C302" t="s">
        <v>106</v>
      </c>
      <c r="D302" s="13">
        <v>42324</v>
      </c>
      <c r="E302">
        <v>4</v>
      </c>
      <c r="F302">
        <v>0</v>
      </c>
      <c r="G302" s="2" t="s">
        <v>87</v>
      </c>
      <c r="H302" s="2" t="s">
        <v>11</v>
      </c>
      <c r="I302">
        <v>2</v>
      </c>
      <c r="J302" s="2" t="s">
        <v>77</v>
      </c>
      <c r="K302" s="2">
        <v>0</v>
      </c>
      <c r="L302" s="2"/>
      <c r="M302" s="2" t="str">
        <f t="shared" si="24"/>
        <v/>
      </c>
      <c r="N302">
        <v>1832.50697925073</v>
      </c>
      <c r="O302" s="2">
        <f t="shared" si="25"/>
        <v>183.25069792507298</v>
      </c>
      <c r="P302" s="2">
        <f>IF(ISNUMBER(O302),SUMIFS(O$1:$O302,A$1:$A302,A302,C$1:$C302,C302,G$1:$G302,G302,E$1:$E302,E302),"")</f>
        <v>306.89289101068664</v>
      </c>
      <c r="U302" t="str">
        <f t="shared" si="26"/>
        <v/>
      </c>
      <c r="V302">
        <v>17.84363842010498</v>
      </c>
      <c r="W302">
        <v>15.849393844604492</v>
      </c>
      <c r="X302">
        <v>79.514602661132813</v>
      </c>
      <c r="Y302">
        <v>23.931402206420898</v>
      </c>
      <c r="Z302">
        <v>89.650802612304688</v>
      </c>
      <c r="AA302">
        <v>26.858160018920898</v>
      </c>
      <c r="AB302">
        <v>4.2973056030273432E-2</v>
      </c>
      <c r="AC302" s="2">
        <f t="shared" si="27"/>
        <v>4.2973056030273432E-2</v>
      </c>
      <c r="AD302">
        <v>12.722336425781251</v>
      </c>
      <c r="AE302">
        <v>13.280054412514877</v>
      </c>
      <c r="AH302" s="2">
        <f t="shared" si="28"/>
        <v>7.875</v>
      </c>
      <c r="AI302" s="2">
        <f>IF(ISNUMBER(AH302),SUMIFS($AH$1:AH302,$A$1:A302,A302,C$1:$C302,C302,$G$1:G302,G302,$E$1:E302,E302),"")</f>
        <v>13.538</v>
      </c>
      <c r="AJ302">
        <f t="shared" si="29"/>
        <v>16</v>
      </c>
    </row>
    <row r="303" spans="1:36" x14ac:dyDescent="0.25">
      <c r="A303" s="14" t="s">
        <v>117</v>
      </c>
      <c r="B303" t="s">
        <v>98</v>
      </c>
      <c r="C303" t="s">
        <v>106</v>
      </c>
      <c r="D303" s="13">
        <v>42324</v>
      </c>
      <c r="E303">
        <v>4</v>
      </c>
      <c r="F303">
        <v>50</v>
      </c>
      <c r="G303" s="2" t="s">
        <v>87</v>
      </c>
      <c r="H303" s="2" t="s">
        <v>11</v>
      </c>
      <c r="I303">
        <v>2</v>
      </c>
      <c r="J303" s="2" t="s">
        <v>77</v>
      </c>
      <c r="K303" s="2">
        <v>45</v>
      </c>
      <c r="L303" s="2"/>
      <c r="M303" s="2" t="str">
        <f t="shared" si="24"/>
        <v/>
      </c>
      <c r="N303">
        <v>1923.3028156849198</v>
      </c>
      <c r="O303" s="2">
        <f t="shared" si="25"/>
        <v>192.33028156849198</v>
      </c>
      <c r="P303" s="2">
        <f>IF(ISNUMBER(O303),SUMIFS(O$1:$O303,A$1:$A303,A303,C$1:$C303,C303,G$1:$G303,G303,E$1:$E303,E303),"")</f>
        <v>338.77358614659602</v>
      </c>
      <c r="U303" t="str">
        <f t="shared" si="26"/>
        <v/>
      </c>
      <c r="V303">
        <v>17.586124420166016</v>
      </c>
      <c r="W303">
        <v>15.100006103515625</v>
      </c>
      <c r="X303">
        <v>79.320205688476563</v>
      </c>
      <c r="Y303">
        <v>23.747425079345703</v>
      </c>
      <c r="Z303">
        <v>88.837360382080078</v>
      </c>
      <c r="AA303">
        <v>26.655081748962402</v>
      </c>
      <c r="AB303">
        <v>4.2648130798339838E-2</v>
      </c>
      <c r="AC303" s="2">
        <f t="shared" si="27"/>
        <v>4.2648130798339838E-2</v>
      </c>
      <c r="AD303">
        <v>12.69123291015625</v>
      </c>
      <c r="AE303">
        <v>13.285973397823458</v>
      </c>
      <c r="AH303" s="2">
        <f t="shared" si="28"/>
        <v>8.2029999999999994</v>
      </c>
      <c r="AI303" s="2">
        <f>IF(ISNUMBER(AH303),SUMIFS($AH$1:AH303,$A$1:A303,A303,C$1:$C303,C303,$G$1:G303,G303,$E$1:E303,E303),"")</f>
        <v>15.199</v>
      </c>
      <c r="AJ303">
        <f t="shared" si="29"/>
        <v>16</v>
      </c>
    </row>
    <row r="304" spans="1:36" x14ac:dyDescent="0.25">
      <c r="A304" s="14" t="s">
        <v>116</v>
      </c>
      <c r="B304" t="s">
        <v>98</v>
      </c>
      <c r="C304" t="s">
        <v>106</v>
      </c>
      <c r="D304" s="13">
        <v>42324</v>
      </c>
      <c r="E304">
        <v>4</v>
      </c>
      <c r="F304">
        <v>100</v>
      </c>
      <c r="G304" s="2" t="s">
        <v>87</v>
      </c>
      <c r="H304" s="2" t="s">
        <v>11</v>
      </c>
      <c r="I304">
        <v>2</v>
      </c>
      <c r="J304" s="2" t="s">
        <v>77</v>
      </c>
      <c r="K304" s="2">
        <v>78</v>
      </c>
      <c r="L304" s="2"/>
      <c r="M304" s="2" t="str">
        <f t="shared" si="24"/>
        <v/>
      </c>
      <c r="N304">
        <v>2221.4492081437033</v>
      </c>
      <c r="O304" s="2">
        <f t="shared" si="25"/>
        <v>222.14492081437032</v>
      </c>
      <c r="P304" s="2">
        <f>IF(ISNUMBER(O304),SUMIFS(O$1:$O304,A$1:$A304,A304,C$1:$C304,C304,G$1:$G304,G304,E$1:$E304,E304),"")</f>
        <v>367.33102684166568</v>
      </c>
      <c r="U304" t="str">
        <f t="shared" si="26"/>
        <v/>
      </c>
      <c r="V304">
        <v>17.90528678894043</v>
      </c>
      <c r="W304">
        <v>17.228758811950684</v>
      </c>
      <c r="X304">
        <v>79.567497253417969</v>
      </c>
      <c r="Y304">
        <v>24.566543579101563</v>
      </c>
      <c r="Z304">
        <v>88.883434295654297</v>
      </c>
      <c r="AA304">
        <v>24.783444404602051</v>
      </c>
      <c r="AB304">
        <v>3.9653511047363282E-2</v>
      </c>
      <c r="AC304" s="2">
        <f t="shared" si="27"/>
        <v>3.9653511047363282E-2</v>
      </c>
      <c r="AD304">
        <v>12.730799560546876</v>
      </c>
      <c r="AE304">
        <v>14.994782154969997</v>
      </c>
      <c r="AH304" s="2">
        <f t="shared" si="28"/>
        <v>8.8089999999999993</v>
      </c>
      <c r="AI304" s="2">
        <f>IF(ISNUMBER(AH304),SUMIFS($AH$1:AH304,$A$1:A304,A304,C$1:$C304,C304,$G$1:G304,G304,$E$1:E304,E304),"")</f>
        <v>15.43</v>
      </c>
      <c r="AJ304">
        <f t="shared" si="29"/>
        <v>16</v>
      </c>
    </row>
    <row r="305" spans="1:36" x14ac:dyDescent="0.25">
      <c r="A305" s="14" t="s">
        <v>115</v>
      </c>
      <c r="B305" t="s">
        <v>98</v>
      </c>
      <c r="C305" t="s">
        <v>106</v>
      </c>
      <c r="D305" s="13">
        <v>42324</v>
      </c>
      <c r="E305">
        <v>4</v>
      </c>
      <c r="F305">
        <v>200</v>
      </c>
      <c r="G305" s="2" t="s">
        <v>87</v>
      </c>
      <c r="H305" s="2" t="s">
        <v>11</v>
      </c>
      <c r="I305">
        <v>2</v>
      </c>
      <c r="J305" s="2" t="s">
        <v>77</v>
      </c>
      <c r="K305" s="2">
        <v>156</v>
      </c>
      <c r="L305" s="2"/>
      <c r="M305" s="2" t="str">
        <f t="shared" si="24"/>
        <v/>
      </c>
      <c r="N305">
        <v>1783.3318524790375</v>
      </c>
      <c r="O305" s="2">
        <f t="shared" si="25"/>
        <v>178.33318524790374</v>
      </c>
      <c r="P305" s="2">
        <f>IF(ISNUMBER(O305),SUMIFS(O$1:$O305,A$1:$A305,A305,C$1:$C305,C305,G$1:$G305,G305,E$1:$E305,E305),"")</f>
        <v>324.9347461829741</v>
      </c>
      <c r="U305" t="str">
        <f t="shared" si="26"/>
        <v/>
      </c>
      <c r="V305">
        <v>18.512703895568848</v>
      </c>
      <c r="W305">
        <v>17.563519477844238</v>
      </c>
      <c r="X305">
        <v>80.080051422119141</v>
      </c>
      <c r="Y305">
        <v>25.02305793762207</v>
      </c>
      <c r="Z305">
        <v>90.455722808837891</v>
      </c>
      <c r="AA305">
        <v>25.178130149841309</v>
      </c>
      <c r="AB305">
        <v>4.0285008239746095E-2</v>
      </c>
      <c r="AC305" s="2">
        <f t="shared" si="27"/>
        <v>4.0285008239746095E-2</v>
      </c>
      <c r="AD305">
        <v>12.812808227539064</v>
      </c>
      <c r="AE305">
        <v>13.590714520908792</v>
      </c>
      <c r="AH305" s="2">
        <f t="shared" si="28"/>
        <v>7.1840000000000002</v>
      </c>
      <c r="AI305" s="2">
        <f>IF(ISNUMBER(AH305),SUMIFS($AH$1:AH305,$A$1:A305,A305,C$1:$C305,C305,$G$1:G305,G305,$E$1:E305,E305),"")</f>
        <v>13.804</v>
      </c>
      <c r="AJ305">
        <f t="shared" si="29"/>
        <v>16</v>
      </c>
    </row>
    <row r="306" spans="1:36" x14ac:dyDescent="0.25">
      <c r="A306" s="14" t="s">
        <v>114</v>
      </c>
      <c r="B306" t="s">
        <v>98</v>
      </c>
      <c r="C306" t="s">
        <v>106</v>
      </c>
      <c r="D306" s="13">
        <v>42324</v>
      </c>
      <c r="E306">
        <v>4</v>
      </c>
      <c r="F306">
        <v>350</v>
      </c>
      <c r="G306" s="2" t="s">
        <v>87</v>
      </c>
      <c r="H306" s="2" t="s">
        <v>11</v>
      </c>
      <c r="I306">
        <v>2</v>
      </c>
      <c r="J306" s="2" t="s">
        <v>77</v>
      </c>
      <c r="K306" s="2">
        <v>272</v>
      </c>
      <c r="L306" s="2"/>
      <c r="M306" s="2" t="str">
        <f t="shared" si="24"/>
        <v/>
      </c>
      <c r="N306">
        <v>1947.3161188362899</v>
      </c>
      <c r="O306" s="2">
        <f t="shared" si="25"/>
        <v>194.731611883629</v>
      </c>
      <c r="P306" s="2">
        <f>IF(ISNUMBER(O306),SUMIFS(O$1:$O306,A$1:$A306,A306,C$1:$C306,C306,G$1:$G306,G306,E$1:$E306,E306),"")</f>
        <v>287.1311717567138</v>
      </c>
      <c r="U306" t="str">
        <f t="shared" si="26"/>
        <v/>
      </c>
      <c r="V306">
        <v>18.308894157409668</v>
      </c>
      <c r="W306">
        <v>17.50206470489502</v>
      </c>
      <c r="X306">
        <v>79.100704193115234</v>
      </c>
      <c r="Y306">
        <v>23.910484313964844</v>
      </c>
      <c r="Z306">
        <v>89.138553619384766</v>
      </c>
      <c r="AA306">
        <v>25.278660774230957</v>
      </c>
      <c r="AB306">
        <v>4.0445857238769527E-2</v>
      </c>
      <c r="AC306" s="2">
        <f t="shared" si="27"/>
        <v>4.0445857238769527E-2</v>
      </c>
      <c r="AD306">
        <v>12.656112670898438</v>
      </c>
      <c r="AE306">
        <v>12.850654555169649</v>
      </c>
      <c r="AH306" s="2">
        <f t="shared" si="28"/>
        <v>7.8760000000000003</v>
      </c>
      <c r="AI306" s="2">
        <f>IF(ISNUMBER(AH306),SUMIFS($AH$1:AH306,$A$1:A306,A306,C$1:$C306,C306,$G$1:G306,G306,$E$1:E306,E306),"")</f>
        <v>11.996</v>
      </c>
      <c r="AJ306">
        <f t="shared" si="29"/>
        <v>16</v>
      </c>
    </row>
    <row r="307" spans="1:36" x14ac:dyDescent="0.25">
      <c r="A307" s="14" t="s">
        <v>113</v>
      </c>
      <c r="B307" t="s">
        <v>98</v>
      </c>
      <c r="C307" t="s">
        <v>106</v>
      </c>
      <c r="D307" s="13">
        <v>42324</v>
      </c>
      <c r="E307">
        <v>4</v>
      </c>
      <c r="F307">
        <v>500</v>
      </c>
      <c r="G307" s="2" t="s">
        <v>87</v>
      </c>
      <c r="H307" s="2" t="s">
        <v>11</v>
      </c>
      <c r="I307">
        <v>2</v>
      </c>
      <c r="J307" s="2" t="s">
        <v>77</v>
      </c>
      <c r="K307" s="2">
        <v>389</v>
      </c>
      <c r="L307" s="2"/>
      <c r="M307" s="2" t="str">
        <f t="shared" si="24"/>
        <v/>
      </c>
      <c r="N307">
        <v>2313.2217758730894</v>
      </c>
      <c r="O307" s="2">
        <f t="shared" si="25"/>
        <v>231.32217758730894</v>
      </c>
      <c r="P307" s="2">
        <f>IF(ISNUMBER(O307),SUMIFS(O$1:$O307,A$1:$A307,A307,C$1:$C307,C307,G$1:$G307,G307,E$1:$E307,E307),"")</f>
        <v>423.02767039981279</v>
      </c>
      <c r="U307" t="str">
        <f t="shared" si="26"/>
        <v/>
      </c>
      <c r="V307">
        <v>18.172260284423828</v>
      </c>
      <c r="W307">
        <v>20.02434253692627</v>
      </c>
      <c r="X307">
        <v>80.497600555419922</v>
      </c>
      <c r="Y307">
        <v>24.119440078735352</v>
      </c>
      <c r="Z307">
        <v>90.328590393066406</v>
      </c>
      <c r="AA307">
        <v>24.234700202941895</v>
      </c>
      <c r="AB307">
        <v>3.8775520324707033E-2</v>
      </c>
      <c r="AC307" s="2">
        <f t="shared" si="27"/>
        <v>3.8775520324707033E-2</v>
      </c>
      <c r="AD307">
        <v>12.879616088867188</v>
      </c>
      <c r="AE307">
        <v>16.838893809664402</v>
      </c>
      <c r="AH307" s="2">
        <f t="shared" si="28"/>
        <v>8.9700000000000006</v>
      </c>
      <c r="AI307" s="2">
        <f>IF(ISNUMBER(AH307),SUMIFS($AH$1:AH307,$A$1:A307,A307,C$1:$C307,C307,$G$1:G307,G307,$E$1:E307,E307),"")</f>
        <v>17.588999999999999</v>
      </c>
      <c r="AJ307">
        <f t="shared" si="29"/>
        <v>16</v>
      </c>
    </row>
    <row r="308" spans="1:36" x14ac:dyDescent="0.25">
      <c r="A308" s="14" t="s">
        <v>118</v>
      </c>
      <c r="B308" t="s">
        <v>98</v>
      </c>
      <c r="C308" t="s">
        <v>106</v>
      </c>
      <c r="D308" s="13">
        <v>42354</v>
      </c>
      <c r="E308">
        <v>1</v>
      </c>
      <c r="F308">
        <v>0</v>
      </c>
      <c r="G308" s="2" t="s">
        <v>87</v>
      </c>
      <c r="H308" s="2" t="s">
        <v>12</v>
      </c>
      <c r="I308">
        <v>3</v>
      </c>
      <c r="J308" s="2" t="s">
        <v>77</v>
      </c>
      <c r="K308" s="2">
        <v>0</v>
      </c>
      <c r="L308" s="2"/>
      <c r="M308" s="2" t="str">
        <f t="shared" si="24"/>
        <v/>
      </c>
      <c r="N308">
        <v>2185.9695235996674</v>
      </c>
      <c r="O308" s="2">
        <f t="shared" si="25"/>
        <v>218.59695235996674</v>
      </c>
      <c r="P308" s="2">
        <f>IF(ISNUMBER(O308),SUMIFS(O$1:$O308,A$1:$A308,A308,C$1:$C308,C308,G$1:$G308,G308,E$1:$E308,E308),"")</f>
        <v>516.41402348780093</v>
      </c>
      <c r="U308" t="str">
        <f t="shared" si="26"/>
        <v/>
      </c>
      <c r="V308">
        <v>22.819059371948242</v>
      </c>
      <c r="W308">
        <v>14.392712116241455</v>
      </c>
      <c r="X308">
        <v>71.961803436279297</v>
      </c>
      <c r="Y308">
        <v>22.845476150512695</v>
      </c>
      <c r="Z308">
        <v>89.550350189208984</v>
      </c>
      <c r="AA308">
        <v>19.337079048156738</v>
      </c>
      <c r="AB308">
        <v>3.093932647705078E-2</v>
      </c>
      <c r="AC308" s="2">
        <f t="shared" si="27"/>
        <v>3.093932647705078E-2</v>
      </c>
      <c r="AD308">
        <v>11.513888549804689</v>
      </c>
      <c r="AE308">
        <v>10.28755577590481</v>
      </c>
      <c r="AH308" s="2">
        <f t="shared" si="28"/>
        <v>6.7629999999999999</v>
      </c>
      <c r="AI308" s="2">
        <f>IF(ISNUMBER(AH308),SUMIFS($AH$1:AH308,$A$1:A308,A308,C$1:$C308,C308,$G$1:G308,G308,$E$1:E308,E308),"")</f>
        <v>18.817</v>
      </c>
      <c r="AJ308">
        <f t="shared" si="29"/>
        <v>16</v>
      </c>
    </row>
    <row r="309" spans="1:36" x14ac:dyDescent="0.25">
      <c r="A309" s="14" t="s">
        <v>117</v>
      </c>
      <c r="B309" t="s">
        <v>98</v>
      </c>
      <c r="C309" t="s">
        <v>106</v>
      </c>
      <c r="D309" s="13">
        <v>42354</v>
      </c>
      <c r="E309">
        <v>1</v>
      </c>
      <c r="F309">
        <v>50</v>
      </c>
      <c r="G309" s="2" t="s">
        <v>87</v>
      </c>
      <c r="H309" s="2" t="s">
        <v>12</v>
      </c>
      <c r="I309">
        <v>3</v>
      </c>
      <c r="J309" s="2" t="s">
        <v>77</v>
      </c>
      <c r="K309" s="2">
        <v>45</v>
      </c>
      <c r="L309" s="2"/>
      <c r="M309" s="2" t="str">
        <f t="shared" si="24"/>
        <v/>
      </c>
      <c r="N309">
        <v>1670.1696722718928</v>
      </c>
      <c r="O309" s="2">
        <f t="shared" si="25"/>
        <v>167.01696722718927</v>
      </c>
      <c r="P309" s="2">
        <f>IF(ISNUMBER(O309),SUMIFS(O$1:$O309,A$1:$A309,A309,C$1:$C309,C309,G$1:$G309,G309,E$1:$E309,E309),"")</f>
        <v>475.53522960414205</v>
      </c>
      <c r="U309" t="str">
        <f t="shared" si="26"/>
        <v/>
      </c>
      <c r="V309">
        <v>21.638587951660156</v>
      </c>
      <c r="W309">
        <v>15.485448360443115</v>
      </c>
      <c r="X309">
        <v>73.550193786621094</v>
      </c>
      <c r="Y309">
        <v>21.408840179443359</v>
      </c>
      <c r="Z309">
        <v>89.3258056640625</v>
      </c>
      <c r="AA309">
        <v>20.680543899536133</v>
      </c>
      <c r="AB309">
        <v>3.3088870239257814E-2</v>
      </c>
      <c r="AC309" s="2">
        <f t="shared" si="27"/>
        <v>3.3088870239257814E-2</v>
      </c>
      <c r="AD309">
        <v>11.768031005859376</v>
      </c>
      <c r="AE309">
        <v>11.67389304953357</v>
      </c>
      <c r="AH309" s="2">
        <f t="shared" si="28"/>
        <v>5.5259999999999998</v>
      </c>
      <c r="AI309" s="2">
        <f>IF(ISNUMBER(AH309),SUMIFS($AH$1:AH309,$A$1:A309,A309,C$1:$C309,C309,$G$1:G309,G309,$E$1:E309,E309),"")</f>
        <v>18.317999999999998</v>
      </c>
      <c r="AJ309">
        <f t="shared" si="29"/>
        <v>16</v>
      </c>
    </row>
    <row r="310" spans="1:36" x14ac:dyDescent="0.25">
      <c r="A310" s="14" t="s">
        <v>116</v>
      </c>
      <c r="B310" t="s">
        <v>98</v>
      </c>
      <c r="C310" t="s">
        <v>106</v>
      </c>
      <c r="D310" s="13">
        <v>42354</v>
      </c>
      <c r="E310">
        <v>1</v>
      </c>
      <c r="F310">
        <v>100</v>
      </c>
      <c r="G310" s="2" t="s">
        <v>87</v>
      </c>
      <c r="H310" s="2" t="s">
        <v>12</v>
      </c>
      <c r="I310">
        <v>3</v>
      </c>
      <c r="J310" s="2" t="s">
        <v>77</v>
      </c>
      <c r="K310" s="2">
        <v>78</v>
      </c>
      <c r="L310" s="2"/>
      <c r="M310" s="2" t="str">
        <f t="shared" si="24"/>
        <v/>
      </c>
      <c r="N310">
        <v>2095.2569870852758</v>
      </c>
      <c r="O310" s="2">
        <f t="shared" si="25"/>
        <v>209.52569870852759</v>
      </c>
      <c r="P310" s="2">
        <f>IF(ISNUMBER(O310),SUMIFS(O$1:$O310,A$1:$A310,A310,C$1:$C310,C310,G$1:$G310,G310,E$1:$E310,E310),"")</f>
        <v>467.82161161546162</v>
      </c>
      <c r="U310" t="str">
        <f t="shared" si="26"/>
        <v/>
      </c>
      <c r="V310">
        <v>20.735569000244141</v>
      </c>
      <c r="W310">
        <v>14.147953033447266</v>
      </c>
      <c r="X310">
        <v>75.576988220214844</v>
      </c>
      <c r="Y310">
        <v>22.488855361938477</v>
      </c>
      <c r="Z310">
        <v>89.559017181396484</v>
      </c>
      <c r="AA310">
        <v>22.938094139099121</v>
      </c>
      <c r="AB310">
        <v>3.6700950622558598E-2</v>
      </c>
      <c r="AC310" s="2">
        <f t="shared" si="27"/>
        <v>3.6700950622558598E-2</v>
      </c>
      <c r="AD310">
        <v>12.092318115234375</v>
      </c>
      <c r="AE310">
        <v>10.622413373366875</v>
      </c>
      <c r="AH310" s="2">
        <f t="shared" si="28"/>
        <v>7.69</v>
      </c>
      <c r="AI310" s="2">
        <f>IF(ISNUMBER(AH310),SUMIFS($AH$1:AH310,$A$1:A310,A310,C$1:$C310,C310,$G$1:G310,G310,$E$1:E310,E310),"")</f>
        <v>18.37</v>
      </c>
      <c r="AJ310">
        <f t="shared" si="29"/>
        <v>16</v>
      </c>
    </row>
    <row r="311" spans="1:36" x14ac:dyDescent="0.25">
      <c r="A311" s="14" t="s">
        <v>115</v>
      </c>
      <c r="B311" t="s">
        <v>98</v>
      </c>
      <c r="C311" t="s">
        <v>106</v>
      </c>
      <c r="D311" s="13">
        <v>42354</v>
      </c>
      <c r="E311">
        <v>1</v>
      </c>
      <c r="F311">
        <v>200</v>
      </c>
      <c r="G311" s="2" t="s">
        <v>87</v>
      </c>
      <c r="H311" s="2" t="s">
        <v>12</v>
      </c>
      <c r="I311">
        <v>3</v>
      </c>
      <c r="J311" s="2" t="s">
        <v>77</v>
      </c>
      <c r="K311" s="2">
        <v>156</v>
      </c>
      <c r="L311" s="2"/>
      <c r="M311" s="2" t="str">
        <f t="shared" si="24"/>
        <v/>
      </c>
      <c r="N311">
        <v>1463.7295463863729</v>
      </c>
      <c r="O311" s="2">
        <f t="shared" si="25"/>
        <v>146.37295463863728</v>
      </c>
      <c r="P311" s="2">
        <f>IF(ISNUMBER(O311),SUMIFS(O$1:$O311,A$1:$A311,A311,C$1:$C311,C311,G$1:$G311,G311,E$1:$E311,E311),"")</f>
        <v>479.61847595002251</v>
      </c>
      <c r="U311" t="str">
        <f t="shared" si="26"/>
        <v/>
      </c>
      <c r="V311">
        <v>21.596381187438965</v>
      </c>
      <c r="W311">
        <v>11.86282205581665</v>
      </c>
      <c r="X311">
        <v>72.952484130859375</v>
      </c>
      <c r="Y311">
        <v>21.308207511901855</v>
      </c>
      <c r="Z311">
        <v>88.971469879150391</v>
      </c>
      <c r="AA311">
        <v>20.825155258178711</v>
      </c>
      <c r="AB311">
        <v>3.3320248413085937E-2</v>
      </c>
      <c r="AC311" s="2">
        <f t="shared" si="27"/>
        <v>3.3320248413085937E-2</v>
      </c>
      <c r="AD311">
        <v>11.6723974609375</v>
      </c>
      <c r="AE311">
        <v>10.291848373029184</v>
      </c>
      <c r="AH311" s="2">
        <f t="shared" si="28"/>
        <v>4.8769999999999998</v>
      </c>
      <c r="AI311" s="2">
        <f>IF(ISNUMBER(AH311),SUMIFS($AH$1:AH311,$A$1:A311,A311,C$1:$C311,C311,$G$1:G311,G311,$E$1:E311,E311),"")</f>
        <v>19.527999999999999</v>
      </c>
      <c r="AJ311">
        <f t="shared" si="29"/>
        <v>16</v>
      </c>
    </row>
    <row r="312" spans="1:36" x14ac:dyDescent="0.25">
      <c r="A312" s="14" t="s">
        <v>114</v>
      </c>
      <c r="B312" t="s">
        <v>98</v>
      </c>
      <c r="C312" t="s">
        <v>106</v>
      </c>
      <c r="D312" s="13">
        <v>42354</v>
      </c>
      <c r="E312">
        <v>1</v>
      </c>
      <c r="F312">
        <v>350</v>
      </c>
      <c r="G312" s="2" t="s">
        <v>87</v>
      </c>
      <c r="H312" s="2" t="s">
        <v>12</v>
      </c>
      <c r="I312">
        <v>3</v>
      </c>
      <c r="J312" s="2" t="s">
        <v>77</v>
      </c>
      <c r="K312" s="2">
        <v>272</v>
      </c>
      <c r="L312" s="2"/>
      <c r="M312" s="2" t="str">
        <f t="shared" si="24"/>
        <v/>
      </c>
      <c r="N312">
        <v>2920.6597839643068</v>
      </c>
      <c r="O312" s="2">
        <f t="shared" si="25"/>
        <v>292.06597839643069</v>
      </c>
      <c r="P312" s="2">
        <f>IF(ISNUMBER(O312),SUMIFS(O$1:$O312,A$1:$A312,A312,C$1:$C312,C312,G$1:$G312,G312,E$1:$E312,E312),"")</f>
        <v>612.0439533932871</v>
      </c>
      <c r="U312" t="str">
        <f t="shared" si="26"/>
        <v/>
      </c>
      <c r="V312">
        <v>23.920473098754883</v>
      </c>
      <c r="W312">
        <v>13.685394287109375</v>
      </c>
      <c r="X312">
        <v>70.148094177246094</v>
      </c>
      <c r="Y312">
        <v>23.47160816192627</v>
      </c>
      <c r="Z312">
        <v>89.569503784179688</v>
      </c>
      <c r="AA312">
        <v>18.750997543334961</v>
      </c>
      <c r="AB312">
        <v>3.0001596069335935E-2</v>
      </c>
      <c r="AC312" s="2">
        <f t="shared" si="27"/>
        <v>3.0001596069335935E-2</v>
      </c>
      <c r="AD312">
        <v>11.223695068359374</v>
      </c>
      <c r="AE312">
        <v>11.311571704287992</v>
      </c>
      <c r="AH312" s="2">
        <f t="shared" si="28"/>
        <v>8.7620000000000005</v>
      </c>
      <c r="AI312" s="2">
        <f>IF(ISNUMBER(AH312),SUMIFS($AH$1:AH312,$A$1:A312,A312,C$1:$C312,C312,$G$1:G312,G312,$E$1:E312,E312),"")</f>
        <v>22.863</v>
      </c>
      <c r="AJ312">
        <f t="shared" si="29"/>
        <v>16</v>
      </c>
    </row>
    <row r="313" spans="1:36" x14ac:dyDescent="0.25">
      <c r="A313" s="14" t="s">
        <v>113</v>
      </c>
      <c r="B313" t="s">
        <v>98</v>
      </c>
      <c r="C313" t="s">
        <v>106</v>
      </c>
      <c r="D313" s="13">
        <v>42354</v>
      </c>
      <c r="E313">
        <v>1</v>
      </c>
      <c r="F313">
        <v>500</v>
      </c>
      <c r="G313" s="2" t="s">
        <v>87</v>
      </c>
      <c r="H313" s="2" t="s">
        <v>12</v>
      </c>
      <c r="I313">
        <v>3</v>
      </c>
      <c r="J313" s="2" t="s">
        <v>77</v>
      </c>
      <c r="K313" s="2">
        <v>389</v>
      </c>
      <c r="L313" s="2"/>
      <c r="M313" s="2" t="str">
        <f t="shared" si="24"/>
        <v/>
      </c>
      <c r="N313">
        <v>1935.4670558798998</v>
      </c>
      <c r="O313" s="2">
        <f t="shared" si="25"/>
        <v>193.54670558798998</v>
      </c>
      <c r="P313" s="2">
        <f>IF(ISNUMBER(O313),SUMIFS(O$1:$O313,A$1:$A313,A313,C$1:$C313,C313,G$1:$G313,G313,E$1:$E313,E313),"")</f>
        <v>578.81485051012498</v>
      </c>
      <c r="U313" t="str">
        <f t="shared" si="26"/>
        <v/>
      </c>
      <c r="V313">
        <v>21.136458396911621</v>
      </c>
      <c r="W313">
        <v>13.558243274688721</v>
      </c>
      <c r="X313">
        <v>74.775703430175781</v>
      </c>
      <c r="Y313">
        <v>22.211511611938477</v>
      </c>
      <c r="Z313">
        <v>88.684722900390625</v>
      </c>
      <c r="AA313">
        <v>24.128206253051758</v>
      </c>
      <c r="AB313">
        <v>3.8605130004882811E-2</v>
      </c>
      <c r="AC313" s="2">
        <f t="shared" si="27"/>
        <v>3.8605130004882811E-2</v>
      </c>
      <c r="AD313">
        <v>11.964112548828126</v>
      </c>
      <c r="AE313">
        <v>10.192087155963304</v>
      </c>
      <c r="AH313" s="2">
        <f t="shared" si="28"/>
        <v>7.4720000000000004</v>
      </c>
      <c r="AI313" s="2">
        <f>IF(ISNUMBER(AH313),SUMIFS($AH$1:AH313,$A$1:A313,A313,C$1:$C313,C313,$G$1:G313,G313,$E$1:E313,E313),"")</f>
        <v>23.423000000000002</v>
      </c>
      <c r="AJ313">
        <f t="shared" si="29"/>
        <v>16</v>
      </c>
    </row>
    <row r="314" spans="1:36" x14ac:dyDescent="0.25">
      <c r="A314" s="14" t="s">
        <v>118</v>
      </c>
      <c r="B314" t="s">
        <v>98</v>
      </c>
      <c r="C314" t="s">
        <v>106</v>
      </c>
      <c r="D314" s="13">
        <v>42354</v>
      </c>
      <c r="E314">
        <v>2</v>
      </c>
      <c r="F314">
        <v>0</v>
      </c>
      <c r="G314" s="2" t="s">
        <v>87</v>
      </c>
      <c r="H314" s="2" t="s">
        <v>12</v>
      </c>
      <c r="I314">
        <v>3</v>
      </c>
      <c r="J314" s="2" t="s">
        <v>77</v>
      </c>
      <c r="K314" s="2">
        <v>0</v>
      </c>
      <c r="L314" s="2"/>
      <c r="M314" s="2" t="str">
        <f t="shared" si="24"/>
        <v/>
      </c>
      <c r="N314">
        <v>1641.1969966972608</v>
      </c>
      <c r="O314" s="2">
        <f t="shared" si="25"/>
        <v>164.11969966972609</v>
      </c>
      <c r="P314" s="2">
        <f>IF(ISNUMBER(O314),SUMIFS(O$1:$O314,A$1:$A314,A314,C$1:$C314,C314,G$1:$G314,G314,E$1:$E314,E314),"")</f>
        <v>515.88429925203502</v>
      </c>
      <c r="U314" t="str">
        <f t="shared" si="26"/>
        <v/>
      </c>
      <c r="V314">
        <v>19.497843742370605</v>
      </c>
      <c r="W314">
        <v>15.476905345916748</v>
      </c>
      <c r="X314">
        <v>78.312271118164063</v>
      </c>
      <c r="Y314">
        <v>22.445104598999023</v>
      </c>
      <c r="Z314">
        <v>89.368782043457031</v>
      </c>
      <c r="AA314">
        <v>23.962544441223145</v>
      </c>
      <c r="AB314">
        <v>3.8340071105957031E-2</v>
      </c>
      <c r="AC314" s="2">
        <f t="shared" si="27"/>
        <v>3.8340071105957031E-2</v>
      </c>
      <c r="AD314">
        <v>12.529963378906251</v>
      </c>
      <c r="AE314">
        <v>10.36718691095529</v>
      </c>
      <c r="AH314" s="2">
        <f t="shared" si="28"/>
        <v>6.2919999999999998</v>
      </c>
      <c r="AI314" s="2">
        <f>IF(ISNUMBER(AH314),SUMIFS($AH$1:AH314,$A$1:A314,A314,C$1:$C314,C314,$G$1:G314,G314,$E$1:E314,E314),"")</f>
        <v>22.102</v>
      </c>
      <c r="AJ314">
        <f t="shared" si="29"/>
        <v>16</v>
      </c>
    </row>
    <row r="315" spans="1:36" x14ac:dyDescent="0.25">
      <c r="A315" s="14" t="s">
        <v>117</v>
      </c>
      <c r="B315" t="s">
        <v>98</v>
      </c>
      <c r="C315" t="s">
        <v>106</v>
      </c>
      <c r="D315" s="13">
        <v>42354</v>
      </c>
      <c r="E315">
        <v>2</v>
      </c>
      <c r="F315">
        <v>50</v>
      </c>
      <c r="G315" s="2" t="s">
        <v>87</v>
      </c>
      <c r="H315" s="2" t="s">
        <v>12</v>
      </c>
      <c r="I315">
        <v>3</v>
      </c>
      <c r="J315" s="2" t="s">
        <v>77</v>
      </c>
      <c r="K315" s="2">
        <v>45</v>
      </c>
      <c r="L315" s="2"/>
      <c r="M315" s="2" t="str">
        <f t="shared" si="24"/>
        <v/>
      </c>
      <c r="N315">
        <v>1742.3597369630827</v>
      </c>
      <c r="O315" s="2">
        <f t="shared" si="25"/>
        <v>174.23597369630826</v>
      </c>
      <c r="P315" s="2">
        <f>IF(ISNUMBER(O315),SUMIFS(O$1:$O315,A$1:$A315,A315,C$1:$C315,C315,G$1:$G315,G315,E$1:$E315,E315),"")</f>
        <v>558.72286309236779</v>
      </c>
      <c r="U315" t="str">
        <f t="shared" si="26"/>
        <v/>
      </c>
      <c r="V315">
        <v>20.041007041931152</v>
      </c>
      <c r="W315">
        <v>15.093424797058105</v>
      </c>
      <c r="X315">
        <v>78.009689331054688</v>
      </c>
      <c r="Y315">
        <v>22.728803634643555</v>
      </c>
      <c r="Z315">
        <v>89.745697021484375</v>
      </c>
      <c r="AA315">
        <v>24.120059013366699</v>
      </c>
      <c r="AB315">
        <v>3.8592094421386718E-2</v>
      </c>
      <c r="AC315" s="2">
        <f t="shared" si="27"/>
        <v>3.8592094421386718E-2</v>
      </c>
      <c r="AD315">
        <v>12.48155029296875</v>
      </c>
      <c r="AE315">
        <v>9.4846195358877488</v>
      </c>
      <c r="AH315" s="2">
        <f t="shared" si="28"/>
        <v>6.7240000000000002</v>
      </c>
      <c r="AI315" s="2">
        <f>IF(ISNUMBER(AH315),SUMIFS($AH$1:AH315,$A$1:A315,A315,C$1:$C315,C315,$G$1:G315,G315,$E$1:E315,E315),"")</f>
        <v>23.619</v>
      </c>
      <c r="AJ315">
        <f t="shared" si="29"/>
        <v>16</v>
      </c>
    </row>
    <row r="316" spans="1:36" x14ac:dyDescent="0.25">
      <c r="A316" s="14" t="s">
        <v>116</v>
      </c>
      <c r="B316" t="s">
        <v>98</v>
      </c>
      <c r="C316" t="s">
        <v>106</v>
      </c>
      <c r="D316" s="13">
        <v>42354</v>
      </c>
      <c r="E316">
        <v>2</v>
      </c>
      <c r="F316">
        <v>100</v>
      </c>
      <c r="G316" s="2" t="s">
        <v>87</v>
      </c>
      <c r="H316" s="2" t="s">
        <v>12</v>
      </c>
      <c r="I316">
        <v>3</v>
      </c>
      <c r="J316" s="2" t="s">
        <v>77</v>
      </c>
      <c r="K316" s="2">
        <v>78</v>
      </c>
      <c r="L316" s="2"/>
      <c r="M316" s="2" t="str">
        <f t="shared" si="24"/>
        <v/>
      </c>
      <c r="N316">
        <v>1725.6762007111984</v>
      </c>
      <c r="O316" s="2">
        <f t="shared" si="25"/>
        <v>172.56762007111985</v>
      </c>
      <c r="P316" s="2">
        <f>IF(ISNUMBER(O316),SUMIFS(O$1:$O316,A$1:$A316,A316,C$1:$C316,C316,G$1:$G316,G316,E$1:$E316,E316),"")</f>
        <v>627.51402741084598</v>
      </c>
      <c r="U316" t="str">
        <f t="shared" si="26"/>
        <v/>
      </c>
      <c r="V316">
        <v>20.206992149353027</v>
      </c>
      <c r="W316">
        <v>13.925207614898682</v>
      </c>
      <c r="X316">
        <v>74.513969421386719</v>
      </c>
      <c r="Y316">
        <v>24.612300872802734</v>
      </c>
      <c r="Z316">
        <v>88.051486968994141</v>
      </c>
      <c r="AA316">
        <v>22.883188247680664</v>
      </c>
      <c r="AB316">
        <v>3.6613101196289063E-2</v>
      </c>
      <c r="AC316" s="2">
        <f t="shared" si="27"/>
        <v>3.6613101196289063E-2</v>
      </c>
      <c r="AD316">
        <v>11.922235107421875</v>
      </c>
      <c r="AE316">
        <v>9.9326711552563172</v>
      </c>
      <c r="AH316" s="2">
        <f t="shared" si="28"/>
        <v>6.3179999999999996</v>
      </c>
      <c r="AI316" s="2">
        <f>IF(ISNUMBER(AH316),SUMIFS($AH$1:AH316,$A$1:A316,A316,C$1:$C316,C316,$G$1:G316,G316,$E$1:E316,E316),"")</f>
        <v>24.921999999999997</v>
      </c>
      <c r="AJ316">
        <f t="shared" si="29"/>
        <v>16</v>
      </c>
    </row>
    <row r="317" spans="1:36" x14ac:dyDescent="0.25">
      <c r="A317" s="14" t="s">
        <v>115</v>
      </c>
      <c r="B317" t="s">
        <v>98</v>
      </c>
      <c r="C317" t="s">
        <v>106</v>
      </c>
      <c r="D317" s="13">
        <v>42354</v>
      </c>
      <c r="E317">
        <v>2</v>
      </c>
      <c r="F317">
        <v>200</v>
      </c>
      <c r="G317" s="2" t="s">
        <v>87</v>
      </c>
      <c r="H317" s="2" t="s">
        <v>12</v>
      </c>
      <c r="I317">
        <v>3</v>
      </c>
      <c r="J317" s="2" t="s">
        <v>77</v>
      </c>
      <c r="K317" s="2">
        <v>156</v>
      </c>
      <c r="L317" s="2"/>
      <c r="M317" s="2" t="str">
        <f t="shared" si="24"/>
        <v/>
      </c>
      <c r="N317">
        <v>1780.4512161757716</v>
      </c>
      <c r="O317" s="2">
        <f t="shared" si="25"/>
        <v>178.04512161757717</v>
      </c>
      <c r="P317" s="2">
        <f>IF(ISNUMBER(O317),SUMIFS(O$1:$O317,A$1:$A317,A317,C$1:$C317,C317,G$1:$G317,G317,E$1:$E317,E317),"")</f>
        <v>512.93704842090881</v>
      </c>
      <c r="U317" t="str">
        <f t="shared" si="26"/>
        <v/>
      </c>
      <c r="V317">
        <v>19.935284614562988</v>
      </c>
      <c r="W317">
        <v>15.020901203155518</v>
      </c>
      <c r="X317">
        <v>77.352649688720703</v>
      </c>
      <c r="Y317">
        <v>22.22998046875</v>
      </c>
      <c r="Z317">
        <v>89.612331390380859</v>
      </c>
      <c r="AA317">
        <v>23.887337684631348</v>
      </c>
      <c r="AB317">
        <v>3.8219740295410157E-2</v>
      </c>
      <c r="AC317" s="2">
        <f t="shared" si="27"/>
        <v>3.8219740295410157E-2</v>
      </c>
      <c r="AD317">
        <v>12.376423950195313</v>
      </c>
      <c r="AE317">
        <v>9.6475137573744476</v>
      </c>
      <c r="AH317" s="2">
        <f t="shared" si="28"/>
        <v>6.8049999999999997</v>
      </c>
      <c r="AI317" s="2">
        <f>IF(ISNUMBER(AH317),SUMIFS($AH$1:AH317,$A$1:A317,A317,C$1:$C317,C317,$G$1:G317,G317,$E$1:E317,E317),"")</f>
        <v>20.94</v>
      </c>
      <c r="AJ317">
        <f t="shared" si="29"/>
        <v>16</v>
      </c>
    </row>
    <row r="318" spans="1:36" x14ac:dyDescent="0.25">
      <c r="A318" s="14" t="s">
        <v>114</v>
      </c>
      <c r="B318" t="s">
        <v>98</v>
      </c>
      <c r="C318" t="s">
        <v>106</v>
      </c>
      <c r="D318" s="13">
        <v>42354</v>
      </c>
      <c r="E318">
        <v>2</v>
      </c>
      <c r="F318">
        <v>350</v>
      </c>
      <c r="G318" s="2" t="s">
        <v>87</v>
      </c>
      <c r="H318" s="2" t="s">
        <v>12</v>
      </c>
      <c r="I318">
        <v>3</v>
      </c>
      <c r="J318" s="2" t="s">
        <v>77</v>
      </c>
      <c r="K318" s="2">
        <v>272</v>
      </c>
      <c r="L318" s="2"/>
      <c r="M318" s="2" t="str">
        <f t="shared" si="24"/>
        <v/>
      </c>
      <c r="N318">
        <v>1444.8282618439875</v>
      </c>
      <c r="O318" s="2">
        <f t="shared" si="25"/>
        <v>144.48282618439876</v>
      </c>
      <c r="P318" s="2">
        <f>IF(ISNUMBER(O318),SUMIFS(O$1:$O318,A$1:$A318,A318,C$1:$C318,C318,G$1:$G318,G318,E$1:$E318,E318),"")</f>
        <v>475.67327053726808</v>
      </c>
      <c r="U318" t="str">
        <f t="shared" si="26"/>
        <v/>
      </c>
      <c r="V318">
        <v>18.389016151428223</v>
      </c>
      <c r="W318">
        <v>15.284902095794678</v>
      </c>
      <c r="X318">
        <v>79.437068939208984</v>
      </c>
      <c r="Y318">
        <v>21.240647315979004</v>
      </c>
      <c r="Z318">
        <v>89.672035217285156</v>
      </c>
      <c r="AA318">
        <v>25.147071838378906</v>
      </c>
      <c r="AB318">
        <v>4.0235314941406246E-2</v>
      </c>
      <c r="AC318" s="2">
        <f t="shared" si="27"/>
        <v>4.0235314941406246E-2</v>
      </c>
      <c r="AD318">
        <v>12.709931030273438</v>
      </c>
      <c r="AE318">
        <v>9.377491122545111</v>
      </c>
      <c r="AH318" s="2">
        <f t="shared" si="28"/>
        <v>5.8129999999999997</v>
      </c>
      <c r="AI318" s="2">
        <f>IF(ISNUMBER(AH318),SUMIFS($AH$1:AH318,$A$1:A318,A318,C$1:$C318,C318,$G$1:G318,G318,$E$1:E318,E318),"")</f>
        <v>20.57</v>
      </c>
      <c r="AJ318">
        <f t="shared" si="29"/>
        <v>16</v>
      </c>
    </row>
    <row r="319" spans="1:36" x14ac:dyDescent="0.25">
      <c r="A319" s="14" t="s">
        <v>113</v>
      </c>
      <c r="B319" t="s">
        <v>98</v>
      </c>
      <c r="C319" t="s">
        <v>106</v>
      </c>
      <c r="D319" s="13">
        <v>42354</v>
      </c>
      <c r="E319">
        <v>2</v>
      </c>
      <c r="F319">
        <v>500</v>
      </c>
      <c r="G319" s="2" t="s">
        <v>87</v>
      </c>
      <c r="H319" s="2" t="s">
        <v>12</v>
      </c>
      <c r="I319">
        <v>3</v>
      </c>
      <c r="J319" s="2" t="s">
        <v>77</v>
      </c>
      <c r="K319" s="2">
        <v>389</v>
      </c>
      <c r="L319" s="2"/>
      <c r="M319" s="2" t="str">
        <f t="shared" si="24"/>
        <v/>
      </c>
      <c r="N319">
        <v>1613.7947831523923</v>
      </c>
      <c r="O319" s="2">
        <f t="shared" si="25"/>
        <v>161.37947831523923</v>
      </c>
      <c r="P319" s="2">
        <f>IF(ISNUMBER(O319),SUMIFS(O$1:$O319,A$1:$A319,A319,C$1:$C319,C319,G$1:$G319,G319,E$1:$E319,E319),"")</f>
        <v>570.24047710553214</v>
      </c>
      <c r="U319" t="str">
        <f t="shared" si="26"/>
        <v/>
      </c>
      <c r="V319">
        <v>19.120837211608887</v>
      </c>
      <c r="W319">
        <v>15.166196346282959</v>
      </c>
      <c r="X319">
        <v>79.167911529541016</v>
      </c>
      <c r="Y319">
        <v>21.523123741149902</v>
      </c>
      <c r="Z319">
        <v>89.880470275878906</v>
      </c>
      <c r="AA319">
        <v>24.99619197845459</v>
      </c>
      <c r="AB319">
        <v>3.9993907165527344E-2</v>
      </c>
      <c r="AC319" s="2">
        <f t="shared" si="27"/>
        <v>3.9993907165527344E-2</v>
      </c>
      <c r="AD319">
        <v>12.666865844726562</v>
      </c>
      <c r="AE319">
        <v>10.194091377533493</v>
      </c>
      <c r="AH319" s="2">
        <f t="shared" si="28"/>
        <v>6.4539999999999997</v>
      </c>
      <c r="AI319" s="2">
        <f>IF(ISNUMBER(AH319),SUMIFS($AH$1:AH319,$A$1:A319,A319,C$1:$C319,C319,$G$1:G319,G319,$E$1:E319,E319),"")</f>
        <v>24.484000000000002</v>
      </c>
      <c r="AJ319">
        <f t="shared" si="29"/>
        <v>16</v>
      </c>
    </row>
    <row r="320" spans="1:36" x14ac:dyDescent="0.25">
      <c r="A320" s="14" t="s">
        <v>118</v>
      </c>
      <c r="B320" t="s">
        <v>98</v>
      </c>
      <c r="C320" t="s">
        <v>106</v>
      </c>
      <c r="D320" s="13">
        <v>42354</v>
      </c>
      <c r="E320">
        <v>3</v>
      </c>
      <c r="F320">
        <v>0</v>
      </c>
      <c r="G320" s="2" t="s">
        <v>87</v>
      </c>
      <c r="H320" s="2" t="s">
        <v>12</v>
      </c>
      <c r="I320">
        <v>3</v>
      </c>
      <c r="J320" s="2" t="s">
        <v>77</v>
      </c>
      <c r="K320" s="2">
        <v>0</v>
      </c>
      <c r="L320" s="2"/>
      <c r="M320" s="2" t="str">
        <f t="shared" si="24"/>
        <v/>
      </c>
      <c r="N320">
        <v>1676.9464910690251</v>
      </c>
      <c r="O320" s="2">
        <f t="shared" si="25"/>
        <v>167.69464910690252</v>
      </c>
      <c r="P320" s="2">
        <f>IF(ISNUMBER(O320),SUMIFS(O$1:$O320,A$1:$A320,A320,C$1:$C320,C320,G$1:$G320,G320,E$1:$E320,E320),"")</f>
        <v>477.39903498135322</v>
      </c>
      <c r="U320" t="str">
        <f t="shared" si="26"/>
        <v/>
      </c>
      <c r="V320">
        <v>19.577916145324707</v>
      </c>
      <c r="W320">
        <v>14.205824375152588</v>
      </c>
      <c r="X320">
        <v>77.736103057861328</v>
      </c>
      <c r="Y320">
        <v>23.693548202514648</v>
      </c>
      <c r="Z320">
        <v>89.547698974609375</v>
      </c>
      <c r="AA320">
        <v>24.46916675567627</v>
      </c>
      <c r="AB320">
        <v>3.9150666809082031E-2</v>
      </c>
      <c r="AC320" s="2">
        <f t="shared" si="27"/>
        <v>3.9150666809082031E-2</v>
      </c>
      <c r="AD320">
        <v>12.437776489257812</v>
      </c>
      <c r="AE320">
        <v>10.4257528556594</v>
      </c>
      <c r="AH320" s="2">
        <f t="shared" si="28"/>
        <v>6.5650000000000004</v>
      </c>
      <c r="AI320" s="2">
        <f>IF(ISNUMBER(AH320),SUMIFS($AH$1:AH320,$A$1:A320,A320,C$1:$C320,C320,$G$1:G320,G320,$E$1:E320,E320),"")</f>
        <v>20.116</v>
      </c>
      <c r="AJ320">
        <f t="shared" si="29"/>
        <v>16</v>
      </c>
    </row>
    <row r="321" spans="1:36" x14ac:dyDescent="0.25">
      <c r="A321" s="14" t="s">
        <v>117</v>
      </c>
      <c r="B321" t="s">
        <v>98</v>
      </c>
      <c r="C321" t="s">
        <v>106</v>
      </c>
      <c r="D321" s="13">
        <v>42354</v>
      </c>
      <c r="E321">
        <v>3</v>
      </c>
      <c r="F321">
        <v>50</v>
      </c>
      <c r="G321" s="2" t="s">
        <v>87</v>
      </c>
      <c r="H321" s="2" t="s">
        <v>12</v>
      </c>
      <c r="I321">
        <v>3</v>
      </c>
      <c r="J321" s="2" t="s">
        <v>77</v>
      </c>
      <c r="K321" s="2">
        <v>45</v>
      </c>
      <c r="L321" s="2"/>
      <c r="M321" s="2" t="str">
        <f t="shared" si="24"/>
        <v/>
      </c>
      <c r="N321">
        <v>1765.6072111007734</v>
      </c>
      <c r="O321" s="2">
        <f t="shared" si="25"/>
        <v>176.56072111007734</v>
      </c>
      <c r="P321" s="2">
        <f>IF(ISNUMBER(O321),SUMIFS(O$1:$O321,A$1:$A321,A321,C$1:$C321,C321,G$1:$G321,G321,E$1:$E321,E321),"")</f>
        <v>578.24401287956425</v>
      </c>
      <c r="U321" t="str">
        <f t="shared" si="26"/>
        <v/>
      </c>
      <c r="V321">
        <v>19.72791862487793</v>
      </c>
      <c r="W321">
        <v>14.605995655059814</v>
      </c>
      <c r="X321">
        <v>75.585502624511719</v>
      </c>
      <c r="Y321">
        <v>24.169301986694336</v>
      </c>
      <c r="Z321">
        <v>88.317592620849609</v>
      </c>
      <c r="AA321">
        <v>23.35558032989502</v>
      </c>
      <c r="AB321">
        <v>3.7368928527832031E-2</v>
      </c>
      <c r="AC321" s="2">
        <f t="shared" si="27"/>
        <v>3.7368928527832031E-2</v>
      </c>
      <c r="AD321">
        <v>12.093680419921876</v>
      </c>
      <c r="AE321">
        <v>9.976890062726973</v>
      </c>
      <c r="AH321" s="2">
        <f t="shared" si="28"/>
        <v>6.5979999999999999</v>
      </c>
      <c r="AI321" s="2">
        <f>IF(ISNUMBER(AH321),SUMIFS($AH$1:AH321,$A$1:A321,A321,C$1:$C321,C321,$G$1:G321,G321,$E$1:E321,E321),"")</f>
        <v>23.455999999999996</v>
      </c>
      <c r="AJ321">
        <f t="shared" si="29"/>
        <v>16</v>
      </c>
    </row>
    <row r="322" spans="1:36" x14ac:dyDescent="0.25">
      <c r="A322" s="14" t="s">
        <v>116</v>
      </c>
      <c r="B322" t="s">
        <v>98</v>
      </c>
      <c r="C322" t="s">
        <v>106</v>
      </c>
      <c r="D322" s="13">
        <v>42354</v>
      </c>
      <c r="E322">
        <v>3</v>
      </c>
      <c r="F322">
        <v>100</v>
      </c>
      <c r="G322" s="2" t="s">
        <v>87</v>
      </c>
      <c r="H322" s="2" t="s">
        <v>12</v>
      </c>
      <c r="I322">
        <v>3</v>
      </c>
      <c r="J322" s="2" t="s">
        <v>77</v>
      </c>
      <c r="K322" s="2">
        <v>78</v>
      </c>
      <c r="L322" s="2"/>
      <c r="M322" s="2" t="str">
        <f t="shared" ref="M322:M385" si="30">IF(ISNUMBER(L322),L322/10,"")</f>
        <v/>
      </c>
      <c r="N322">
        <v>1661.3014884042921</v>
      </c>
      <c r="O322" s="2">
        <f t="shared" ref="O322:O385" si="31">IF(ISNUMBER(N322),N322/10,"")</f>
        <v>166.1301488404292</v>
      </c>
      <c r="P322" s="2">
        <f>IF(ISNUMBER(O322),SUMIFS(O$1:$O322,A$1:$A322,A322,C$1:$C322,C322,G$1:$G322,G322,E$1:$E322,E322),"")</f>
        <v>425.34649900043064</v>
      </c>
      <c r="U322" t="str">
        <f t="shared" ref="U322:U385" si="32">IF(ISNUMBER(R322),R322/100,"")</f>
        <v/>
      </c>
      <c r="V322">
        <v>18.986882209777832</v>
      </c>
      <c r="W322">
        <v>14.505332469940186</v>
      </c>
      <c r="X322">
        <v>76.198070526123047</v>
      </c>
      <c r="Y322">
        <v>24.364960670471191</v>
      </c>
      <c r="Z322">
        <v>88.416530609130859</v>
      </c>
      <c r="AA322">
        <v>23.912014961242676</v>
      </c>
      <c r="AB322">
        <v>3.8259223937988279E-2</v>
      </c>
      <c r="AC322" s="2">
        <f t="shared" ref="AC322:AC385" si="33">IF(ISNUMBER(AB322),AB322,"")</f>
        <v>3.8259223937988279E-2</v>
      </c>
      <c r="AD322">
        <v>12.191691284179688</v>
      </c>
      <c r="AE322">
        <v>9.6670560747663554</v>
      </c>
      <c r="AH322" s="2">
        <f t="shared" ref="AH322:AH385" si="34">IF(AND(ISNUMBER(AB322),ISNUMBER(O322)),ROUND(O322*AB322,3),"")</f>
        <v>6.3559999999999999</v>
      </c>
      <c r="AI322" s="2">
        <f>IF(ISNUMBER(AH322),SUMIFS($AH$1:AH322,$A$1:A322,A322,C$1:$C322,C322,$G$1:G322,G322,$E$1:E322,E322),"")</f>
        <v>16.746000000000002</v>
      </c>
      <c r="AJ322">
        <f t="shared" ref="AJ322:AJ385" si="35">COUNT(K322:AI322)</f>
        <v>16</v>
      </c>
    </row>
    <row r="323" spans="1:36" x14ac:dyDescent="0.25">
      <c r="A323" s="14" t="s">
        <v>115</v>
      </c>
      <c r="B323" t="s">
        <v>98</v>
      </c>
      <c r="C323" t="s">
        <v>106</v>
      </c>
      <c r="D323" s="13">
        <v>42354</v>
      </c>
      <c r="E323">
        <v>3</v>
      </c>
      <c r="F323">
        <v>200</v>
      </c>
      <c r="G323" s="2" t="s">
        <v>87</v>
      </c>
      <c r="H323" s="2" t="s">
        <v>12</v>
      </c>
      <c r="I323">
        <v>3</v>
      </c>
      <c r="J323" s="2" t="s">
        <v>77</v>
      </c>
      <c r="K323" s="2">
        <v>156</v>
      </c>
      <c r="L323" s="2"/>
      <c r="M323" s="2" t="str">
        <f t="shared" si="30"/>
        <v/>
      </c>
      <c r="N323">
        <v>1847.105847105847</v>
      </c>
      <c r="O323" s="2">
        <f t="shared" si="31"/>
        <v>184.7105847105847</v>
      </c>
      <c r="P323" s="2">
        <f>IF(ISNUMBER(O323),SUMIFS(O$1:$O323,A$1:$A323,A323,C$1:$C323,C323,G$1:$G323,G323,E$1:$E323,E323),"")</f>
        <v>538.22263494457093</v>
      </c>
      <c r="U323" t="str">
        <f t="shared" si="32"/>
        <v/>
      </c>
      <c r="V323">
        <v>19.601821899414063</v>
      </c>
      <c r="W323">
        <v>14.12047290802002</v>
      </c>
      <c r="X323">
        <v>77.917152404785156</v>
      </c>
      <c r="Y323">
        <v>23.468793869018555</v>
      </c>
      <c r="Z323">
        <v>89.452724456787109</v>
      </c>
      <c r="AA323">
        <v>24.550693511962891</v>
      </c>
      <c r="AB323">
        <v>3.9281109619140622E-2</v>
      </c>
      <c r="AC323" s="2">
        <f t="shared" si="33"/>
        <v>3.9281109619140622E-2</v>
      </c>
      <c r="AD323">
        <v>12.466744384765626</v>
      </c>
      <c r="AE323">
        <v>9.5697095697095698</v>
      </c>
      <c r="AH323" s="2">
        <f t="shared" si="34"/>
        <v>7.2560000000000002</v>
      </c>
      <c r="AI323" s="2">
        <f>IF(ISNUMBER(AH323),SUMIFS($AH$1:AH323,$A$1:A323,A323,C$1:$C323,C323,$G$1:G323,G323,$E$1:E323,E323),"")</f>
        <v>23.000999999999998</v>
      </c>
      <c r="AJ323">
        <f t="shared" si="35"/>
        <v>16</v>
      </c>
    </row>
    <row r="324" spans="1:36" x14ac:dyDescent="0.25">
      <c r="A324" s="14" t="s">
        <v>114</v>
      </c>
      <c r="B324" t="s">
        <v>98</v>
      </c>
      <c r="C324" t="s">
        <v>106</v>
      </c>
      <c r="D324" s="13">
        <v>42354</v>
      </c>
      <c r="E324">
        <v>3</v>
      </c>
      <c r="F324">
        <v>350</v>
      </c>
      <c r="G324" s="2" t="s">
        <v>87</v>
      </c>
      <c r="H324" s="2" t="s">
        <v>12</v>
      </c>
      <c r="I324">
        <v>3</v>
      </c>
      <c r="J324" s="2" t="s">
        <v>77</v>
      </c>
      <c r="K324" s="2">
        <v>272</v>
      </c>
      <c r="L324" s="2"/>
      <c r="M324" s="2" t="str">
        <f t="shared" si="30"/>
        <v/>
      </c>
      <c r="N324">
        <v>1487.1623702266461</v>
      </c>
      <c r="O324" s="2">
        <f t="shared" si="31"/>
        <v>148.71623702266461</v>
      </c>
      <c r="P324" s="2">
        <f>IF(ISNUMBER(O324),SUMIFS(O$1:$O324,A$1:$A324,A324,C$1:$C324,C324,G$1:$G324,G324,E$1:$E324,E324),"")</f>
        <v>516.85174714167044</v>
      </c>
      <c r="U324" t="str">
        <f t="shared" si="32"/>
        <v/>
      </c>
      <c r="V324">
        <v>19.18890380859375</v>
      </c>
      <c r="W324">
        <v>15.241920471191406</v>
      </c>
      <c r="X324">
        <v>78.700145721435547</v>
      </c>
      <c r="Y324">
        <v>22.161111831665039</v>
      </c>
      <c r="Z324">
        <v>89.913234710693359</v>
      </c>
      <c r="AA324">
        <v>24.376720428466797</v>
      </c>
      <c r="AB324">
        <v>3.9002752685546878E-2</v>
      </c>
      <c r="AC324" s="2">
        <f t="shared" si="33"/>
        <v>3.9002752685546878E-2</v>
      </c>
      <c r="AD324">
        <v>12.592023315429687</v>
      </c>
      <c r="AE324">
        <v>9.3941740632632396</v>
      </c>
      <c r="AH324" s="2">
        <f t="shared" si="34"/>
        <v>5.8</v>
      </c>
      <c r="AI324" s="2">
        <f>IF(ISNUMBER(AH324),SUMIFS($AH$1:AH324,$A$1:A324,A324,C$1:$C324,C324,$G$1:G324,G324,$E$1:E324,E324),"")</f>
        <v>21.3</v>
      </c>
      <c r="AJ324">
        <f t="shared" si="35"/>
        <v>16</v>
      </c>
    </row>
    <row r="325" spans="1:36" x14ac:dyDescent="0.25">
      <c r="A325" s="14" t="s">
        <v>113</v>
      </c>
      <c r="B325" t="s">
        <v>98</v>
      </c>
      <c r="C325" t="s">
        <v>106</v>
      </c>
      <c r="D325" s="13">
        <v>42354</v>
      </c>
      <c r="E325">
        <v>3</v>
      </c>
      <c r="F325">
        <v>500</v>
      </c>
      <c r="G325" s="2" t="s">
        <v>87</v>
      </c>
      <c r="H325" s="2" t="s">
        <v>12</v>
      </c>
      <c r="I325">
        <v>3</v>
      </c>
      <c r="J325" s="2" t="s">
        <v>77</v>
      </c>
      <c r="K325" s="2">
        <v>389</v>
      </c>
      <c r="L325" s="2"/>
      <c r="M325" s="2" t="str">
        <f t="shared" si="30"/>
        <v/>
      </c>
      <c r="N325">
        <v>1547.1962503925974</v>
      </c>
      <c r="O325" s="2">
        <f t="shared" si="31"/>
        <v>154.71962503925974</v>
      </c>
      <c r="P325" s="2">
        <f>IF(ISNUMBER(O325),SUMIFS(O$1:$O325,A$1:$A325,A325,C$1:$C325,C325,G$1:$G325,G325,E$1:$E325,E325),"")</f>
        <v>485.35380211990218</v>
      </c>
      <c r="U325" t="str">
        <f t="shared" si="32"/>
        <v/>
      </c>
      <c r="V325">
        <v>18.594114303588867</v>
      </c>
      <c r="W325">
        <v>14.641610622406006</v>
      </c>
      <c r="X325">
        <v>78.766853332519531</v>
      </c>
      <c r="Y325">
        <v>20.920291900634766</v>
      </c>
      <c r="Z325">
        <v>89.597332000732422</v>
      </c>
      <c r="AA325">
        <v>24.969878196716309</v>
      </c>
      <c r="AB325">
        <v>3.9951805114746095E-2</v>
      </c>
      <c r="AC325" s="2">
        <f t="shared" si="33"/>
        <v>3.9951805114746095E-2</v>
      </c>
      <c r="AD325">
        <v>12.602696533203126</v>
      </c>
      <c r="AE325">
        <v>10.15347539320142</v>
      </c>
      <c r="AH325" s="2">
        <f t="shared" si="34"/>
        <v>6.181</v>
      </c>
      <c r="AI325" s="2">
        <f>IF(ISNUMBER(AH325),SUMIFS($AH$1:AH325,$A$1:A325,A325,C$1:$C325,C325,$G$1:G325,G325,$E$1:E325,E325),"")</f>
        <v>20.747</v>
      </c>
      <c r="AJ325">
        <f t="shared" si="35"/>
        <v>16</v>
      </c>
    </row>
    <row r="326" spans="1:36" x14ac:dyDescent="0.25">
      <c r="A326" s="14" t="s">
        <v>118</v>
      </c>
      <c r="B326" t="s">
        <v>98</v>
      </c>
      <c r="C326" t="s">
        <v>106</v>
      </c>
      <c r="D326" s="13">
        <v>42354</v>
      </c>
      <c r="E326">
        <v>4</v>
      </c>
      <c r="F326">
        <v>0</v>
      </c>
      <c r="G326" s="2" t="s">
        <v>87</v>
      </c>
      <c r="H326" s="2" t="s">
        <v>12</v>
      </c>
      <c r="I326">
        <v>3</v>
      </c>
      <c r="J326" s="2" t="s">
        <v>77</v>
      </c>
      <c r="K326" s="2">
        <v>0</v>
      </c>
      <c r="L326" s="2"/>
      <c r="M326" s="2" t="str">
        <f t="shared" si="30"/>
        <v/>
      </c>
      <c r="N326">
        <v>1136.9745293466224</v>
      </c>
      <c r="O326" s="2">
        <f t="shared" si="31"/>
        <v>113.69745293466224</v>
      </c>
      <c r="P326" s="2">
        <f>IF(ISNUMBER(O326),SUMIFS(O$1:$O326,A$1:$A326,A326,C$1:$C326,C326,G$1:$G326,G326,E$1:$E326,E326),"")</f>
        <v>420.59034394534888</v>
      </c>
      <c r="U326" t="str">
        <f t="shared" si="32"/>
        <v/>
      </c>
      <c r="V326">
        <v>19.275928497314453</v>
      </c>
      <c r="W326">
        <v>14.928081512451172</v>
      </c>
      <c r="X326">
        <v>70.985969543457031</v>
      </c>
      <c r="Y326">
        <v>21.741421699523926</v>
      </c>
      <c r="Z326">
        <v>88.056995391845703</v>
      </c>
      <c r="AA326">
        <v>17.18527889251709</v>
      </c>
      <c r="AB326">
        <v>2.7496446228027341E-2</v>
      </c>
      <c r="AC326" s="2">
        <f t="shared" si="33"/>
        <v>2.7496446228027341E-2</v>
      </c>
      <c r="AD326">
        <v>11.357755126953125</v>
      </c>
      <c r="AE326">
        <v>11.479069767441862</v>
      </c>
      <c r="AH326" s="2">
        <f t="shared" si="34"/>
        <v>3.1259999999999999</v>
      </c>
      <c r="AI326" s="2">
        <f>IF(ISNUMBER(AH326),SUMIFS($AH$1:AH326,$A$1:A326,A326,C$1:$C326,C326,$G$1:G326,G326,$E$1:E326,E326),"")</f>
        <v>16.664000000000001</v>
      </c>
      <c r="AJ326">
        <f t="shared" si="35"/>
        <v>16</v>
      </c>
    </row>
    <row r="327" spans="1:36" x14ac:dyDescent="0.25">
      <c r="A327" s="14" t="s">
        <v>117</v>
      </c>
      <c r="B327" t="s">
        <v>98</v>
      </c>
      <c r="C327" t="s">
        <v>106</v>
      </c>
      <c r="D327" s="13">
        <v>42354</v>
      </c>
      <c r="E327">
        <v>4</v>
      </c>
      <c r="F327">
        <v>50</v>
      </c>
      <c r="G327" s="2" t="s">
        <v>87</v>
      </c>
      <c r="H327" s="2" t="s">
        <v>12</v>
      </c>
      <c r="I327">
        <v>3</v>
      </c>
      <c r="J327" s="2" t="s">
        <v>77</v>
      </c>
      <c r="K327" s="2">
        <v>45</v>
      </c>
      <c r="L327" s="2"/>
      <c r="M327" s="2" t="str">
        <f t="shared" si="30"/>
        <v/>
      </c>
      <c r="N327">
        <v>1207.7510933446226</v>
      </c>
      <c r="O327" s="2">
        <f t="shared" si="31"/>
        <v>120.77510933446226</v>
      </c>
      <c r="P327" s="2">
        <f>IF(ISNUMBER(O327),SUMIFS(O$1:$O327,A$1:$A327,A327,C$1:$C327,C327,G$1:$G327,G327,E$1:$E327,E327),"")</f>
        <v>459.5486954810583</v>
      </c>
      <c r="U327" t="str">
        <f t="shared" si="32"/>
        <v/>
      </c>
      <c r="V327">
        <v>19.280250549316406</v>
      </c>
      <c r="W327">
        <v>13.621539115905762</v>
      </c>
      <c r="X327">
        <v>72.098545074462891</v>
      </c>
      <c r="Y327">
        <v>21.918500900268555</v>
      </c>
      <c r="Z327">
        <v>88.072685241699219</v>
      </c>
      <c r="AA327">
        <v>17.668664932250977</v>
      </c>
      <c r="AB327">
        <v>2.8269863891601563E-2</v>
      </c>
      <c r="AC327" s="2">
        <f t="shared" si="33"/>
        <v>2.8269863891601563E-2</v>
      </c>
      <c r="AD327">
        <v>11.535767211914063</v>
      </c>
      <c r="AE327">
        <v>9.1452306347008676</v>
      </c>
      <c r="AH327" s="2">
        <f t="shared" si="34"/>
        <v>3.4140000000000001</v>
      </c>
      <c r="AI327" s="2">
        <f>IF(ISNUMBER(AH327),SUMIFS($AH$1:AH327,$A$1:A327,A327,C$1:$C327,C327,$G$1:G327,G327,$E$1:E327,E327),"")</f>
        <v>18.613</v>
      </c>
      <c r="AJ327">
        <f t="shared" si="35"/>
        <v>16</v>
      </c>
    </row>
    <row r="328" spans="1:36" x14ac:dyDescent="0.25">
      <c r="A328" s="14" t="s">
        <v>116</v>
      </c>
      <c r="B328" t="s">
        <v>98</v>
      </c>
      <c r="C328" t="s">
        <v>106</v>
      </c>
      <c r="D328" s="13">
        <v>42354</v>
      </c>
      <c r="E328">
        <v>4</v>
      </c>
      <c r="F328">
        <v>100</v>
      </c>
      <c r="G328" s="2" t="s">
        <v>87</v>
      </c>
      <c r="H328" s="2" t="s">
        <v>12</v>
      </c>
      <c r="I328">
        <v>3</v>
      </c>
      <c r="J328" s="2" t="s">
        <v>77</v>
      </c>
      <c r="K328" s="2">
        <v>78</v>
      </c>
      <c r="L328" s="2"/>
      <c r="M328" s="2" t="str">
        <f t="shared" si="30"/>
        <v/>
      </c>
      <c r="N328">
        <v>1459.0190448161668</v>
      </c>
      <c r="O328" s="2">
        <f t="shared" si="31"/>
        <v>145.90190448161667</v>
      </c>
      <c r="P328" s="2">
        <f>IF(ISNUMBER(O328),SUMIFS(O$1:$O328,A$1:$A328,A328,C$1:$C328,C328,G$1:$G328,G328,E$1:$E328,E328),"")</f>
        <v>513.2329313232824</v>
      </c>
      <c r="U328" t="str">
        <f t="shared" si="32"/>
        <v/>
      </c>
      <c r="V328">
        <v>19.165474891662598</v>
      </c>
      <c r="W328">
        <v>15.347304821014404</v>
      </c>
      <c r="X328">
        <v>76.785240173339844</v>
      </c>
      <c r="Y328">
        <v>23.628393173217773</v>
      </c>
      <c r="Z328">
        <v>88.955898284912109</v>
      </c>
      <c r="AA328">
        <v>21.629287719726563</v>
      </c>
      <c r="AB328">
        <v>3.4606860351562498E-2</v>
      </c>
      <c r="AC328" s="2">
        <f t="shared" si="33"/>
        <v>3.4606860351562498E-2</v>
      </c>
      <c r="AD328">
        <v>12.285638427734375</v>
      </c>
      <c r="AE328">
        <v>10.57341255637483</v>
      </c>
      <c r="AH328" s="2">
        <f t="shared" si="34"/>
        <v>5.0490000000000004</v>
      </c>
      <c r="AI328" s="2">
        <f>IF(ISNUMBER(AH328),SUMIFS($AH$1:AH328,$A$1:A328,A328,C$1:$C328,C328,$G$1:G328,G328,$E$1:E328,E328),"")</f>
        <v>20.478999999999999</v>
      </c>
      <c r="AJ328">
        <f t="shared" si="35"/>
        <v>16</v>
      </c>
    </row>
    <row r="329" spans="1:36" x14ac:dyDescent="0.25">
      <c r="A329" s="14" t="s">
        <v>115</v>
      </c>
      <c r="B329" t="s">
        <v>98</v>
      </c>
      <c r="C329" t="s">
        <v>106</v>
      </c>
      <c r="D329" s="13">
        <v>42354</v>
      </c>
      <c r="E329">
        <v>4</v>
      </c>
      <c r="F329">
        <v>200</v>
      </c>
      <c r="G329" s="2" t="s">
        <v>87</v>
      </c>
      <c r="H329" s="2" t="s">
        <v>12</v>
      </c>
      <c r="I329">
        <v>3</v>
      </c>
      <c r="J329" s="2" t="s">
        <v>77</v>
      </c>
      <c r="K329" s="2">
        <v>156</v>
      </c>
      <c r="L329" s="2"/>
      <c r="M329" s="2" t="str">
        <f t="shared" si="30"/>
        <v/>
      </c>
      <c r="N329">
        <v>1619.6726257826056</v>
      </c>
      <c r="O329" s="2">
        <f t="shared" si="31"/>
        <v>161.96726257826055</v>
      </c>
      <c r="P329" s="2">
        <f>IF(ISNUMBER(O329),SUMIFS(O$1:$O329,A$1:$A329,A329,C$1:$C329,C329,G$1:$G329,G329,E$1:$E329,E329),"")</f>
        <v>486.90200876123464</v>
      </c>
      <c r="U329" t="str">
        <f t="shared" si="32"/>
        <v/>
      </c>
      <c r="V329">
        <v>19.009207725524902</v>
      </c>
      <c r="W329">
        <v>14.923723220825195</v>
      </c>
      <c r="X329">
        <v>77.391838073730469</v>
      </c>
      <c r="Y329">
        <v>23.799415588378906</v>
      </c>
      <c r="Z329">
        <v>88.973300933837891</v>
      </c>
      <c r="AA329">
        <v>23.850828170776367</v>
      </c>
      <c r="AB329">
        <v>3.8161325073242186E-2</v>
      </c>
      <c r="AC329" s="2">
        <f t="shared" si="33"/>
        <v>3.8161325073242186E-2</v>
      </c>
      <c r="AD329">
        <v>12.382694091796875</v>
      </c>
      <c r="AE329">
        <v>9.6628196424530444</v>
      </c>
      <c r="AH329" s="2">
        <f t="shared" si="34"/>
        <v>6.181</v>
      </c>
      <c r="AI329" s="2">
        <f>IF(ISNUMBER(AH329),SUMIFS($AH$1:AH329,$A$1:A329,A329,C$1:$C329,C329,$G$1:G329,G329,$E$1:E329,E329),"")</f>
        <v>19.984999999999999</v>
      </c>
      <c r="AJ329">
        <f t="shared" si="35"/>
        <v>16</v>
      </c>
    </row>
    <row r="330" spans="1:36" x14ac:dyDescent="0.25">
      <c r="A330" s="14" t="s">
        <v>114</v>
      </c>
      <c r="B330" t="s">
        <v>98</v>
      </c>
      <c r="C330" t="s">
        <v>106</v>
      </c>
      <c r="D330" s="13">
        <v>42354</v>
      </c>
      <c r="E330">
        <v>4</v>
      </c>
      <c r="F330">
        <v>350</v>
      </c>
      <c r="G330" s="2" t="s">
        <v>87</v>
      </c>
      <c r="H330" s="2" t="s">
        <v>12</v>
      </c>
      <c r="I330">
        <v>3</v>
      </c>
      <c r="J330" s="2" t="s">
        <v>77</v>
      </c>
      <c r="K330" s="2">
        <v>272</v>
      </c>
      <c r="L330" s="2"/>
      <c r="M330" s="2" t="str">
        <f t="shared" si="30"/>
        <v/>
      </c>
      <c r="N330">
        <v>1664.9405730630763</v>
      </c>
      <c r="O330" s="2">
        <f t="shared" si="31"/>
        <v>166.49405730630764</v>
      </c>
      <c r="P330" s="2">
        <f>IF(ISNUMBER(O330),SUMIFS(O$1:$O330,A$1:$A330,A330,C$1:$C330,C330,G$1:$G330,G330,E$1:$E330,E330),"")</f>
        <v>453.62522906302144</v>
      </c>
      <c r="U330" t="str">
        <f t="shared" si="32"/>
        <v/>
      </c>
      <c r="V330">
        <v>20.501524925231934</v>
      </c>
      <c r="W330">
        <v>17.010562896728516</v>
      </c>
      <c r="X330">
        <v>70.314472198486328</v>
      </c>
      <c r="Y330">
        <v>21.436058044433594</v>
      </c>
      <c r="Z330">
        <v>88.792957305908203</v>
      </c>
      <c r="AA330">
        <v>16.722597599029541</v>
      </c>
      <c r="AB330">
        <v>2.6756156158447265E-2</v>
      </c>
      <c r="AC330" s="2">
        <f t="shared" si="33"/>
        <v>2.6756156158447265E-2</v>
      </c>
      <c r="AD330">
        <v>11.250315551757813</v>
      </c>
      <c r="AE330">
        <v>11.568888540769171</v>
      </c>
      <c r="AH330" s="2">
        <f t="shared" si="34"/>
        <v>4.4550000000000001</v>
      </c>
      <c r="AI330" s="2">
        <f>IF(ISNUMBER(AH330),SUMIFS($AH$1:AH330,$A$1:A330,A330,C$1:$C330,C330,$G$1:G330,G330,$E$1:E330,E330),"")</f>
        <v>16.451000000000001</v>
      </c>
      <c r="AJ330">
        <f t="shared" si="35"/>
        <v>16</v>
      </c>
    </row>
    <row r="331" spans="1:36" x14ac:dyDescent="0.25">
      <c r="A331" s="14" t="s">
        <v>113</v>
      </c>
      <c r="B331" t="s">
        <v>98</v>
      </c>
      <c r="C331" t="s">
        <v>106</v>
      </c>
      <c r="D331" s="13">
        <v>42354</v>
      </c>
      <c r="E331">
        <v>4</v>
      </c>
      <c r="F331">
        <v>500</v>
      </c>
      <c r="G331" s="2" t="s">
        <v>87</v>
      </c>
      <c r="H331" s="2" t="s">
        <v>12</v>
      </c>
      <c r="I331">
        <v>3</v>
      </c>
      <c r="J331" s="2" t="s">
        <v>77</v>
      </c>
      <c r="K331" s="2">
        <v>389</v>
      </c>
      <c r="L331" s="2"/>
      <c r="M331" s="2" t="str">
        <f t="shared" si="30"/>
        <v/>
      </c>
      <c r="N331">
        <v>1632.6839576521543</v>
      </c>
      <c r="O331" s="2">
        <f t="shared" si="31"/>
        <v>163.26839576521542</v>
      </c>
      <c r="P331" s="2">
        <f>IF(ISNUMBER(O331),SUMIFS(O$1:$O331,A$1:$A331,A331,C$1:$C331,C331,G$1:$G331,G331,E$1:$E331,E331),"")</f>
        <v>586.29606616502815</v>
      </c>
      <c r="U331" t="str">
        <f t="shared" si="32"/>
        <v/>
      </c>
      <c r="V331">
        <v>19.515519142150879</v>
      </c>
      <c r="W331">
        <v>13.96488094329834</v>
      </c>
      <c r="X331">
        <v>76.743087768554688</v>
      </c>
      <c r="Y331">
        <v>24.424421310424805</v>
      </c>
      <c r="Z331">
        <v>89.077777862548828</v>
      </c>
      <c r="AA331">
        <v>24.334939956665039</v>
      </c>
      <c r="AB331">
        <v>3.8935903930664061E-2</v>
      </c>
      <c r="AC331" s="2">
        <f t="shared" si="33"/>
        <v>3.8935903930664061E-2</v>
      </c>
      <c r="AD331">
        <v>12.27889404296875</v>
      </c>
      <c r="AE331">
        <v>9.7606106163987505</v>
      </c>
      <c r="AH331" s="2">
        <f t="shared" si="34"/>
        <v>6.3570000000000002</v>
      </c>
      <c r="AI331" s="2">
        <f>IF(ISNUMBER(AH331),SUMIFS($AH$1:AH331,$A$1:A331,A331,C$1:$C331,C331,$G$1:G331,G331,$E$1:E331,E331),"")</f>
        <v>23.945999999999998</v>
      </c>
      <c r="AJ331">
        <f t="shared" si="35"/>
        <v>16</v>
      </c>
    </row>
    <row r="332" spans="1:36" x14ac:dyDescent="0.25">
      <c r="A332" s="14" t="s">
        <v>118</v>
      </c>
      <c r="B332" t="s">
        <v>98</v>
      </c>
      <c r="C332" t="s">
        <v>106</v>
      </c>
      <c r="D332" s="13">
        <v>42394</v>
      </c>
      <c r="E332">
        <v>1</v>
      </c>
      <c r="F332">
        <v>0</v>
      </c>
      <c r="G332" s="2" t="s">
        <v>87</v>
      </c>
      <c r="H332" s="2" t="s">
        <v>12</v>
      </c>
      <c r="I332">
        <v>4</v>
      </c>
      <c r="J332" s="2" t="s">
        <v>77</v>
      </c>
      <c r="K332" s="2">
        <v>0</v>
      </c>
      <c r="L332" s="2"/>
      <c r="M332" s="2" t="str">
        <f t="shared" si="30"/>
        <v/>
      </c>
      <c r="N332">
        <v>1948.8460308090969</v>
      </c>
      <c r="O332" s="2">
        <f t="shared" si="31"/>
        <v>194.8846030809097</v>
      </c>
      <c r="P332" s="2">
        <f>IF(ISNUMBER(O332),SUMIFS(O$1:$O332,A$1:$A332,A332,C$1:$C332,C332,G$1:$G332,G332,E$1:$E332,E332),"")</f>
        <v>711.29862656871069</v>
      </c>
      <c r="U332" t="str">
        <f t="shared" si="32"/>
        <v/>
      </c>
      <c r="V332">
        <v>24.107653617858887</v>
      </c>
      <c r="W332">
        <v>15.110981941223145</v>
      </c>
      <c r="X332">
        <v>69.624477386474609</v>
      </c>
      <c r="Y332">
        <v>25.718599319458008</v>
      </c>
      <c r="Z332">
        <v>90.603633880615234</v>
      </c>
      <c r="AA332">
        <v>20.857113838195801</v>
      </c>
      <c r="AB332">
        <v>3.3371382141113279E-2</v>
      </c>
      <c r="AC332" s="2">
        <f t="shared" si="33"/>
        <v>3.3371382141113279E-2</v>
      </c>
      <c r="AD332">
        <v>11.139916381835938</v>
      </c>
      <c r="AE332">
        <v>11.39640779155072</v>
      </c>
      <c r="AH332" s="2">
        <f t="shared" si="34"/>
        <v>6.5039999999999996</v>
      </c>
      <c r="AI332" s="2">
        <f>IF(ISNUMBER(AH332),SUMIFS($AH$1:AH332,$A$1:A332,A332,C$1:$C332,C332,$G$1:G332,G332,$E$1:E332,E332),"")</f>
        <v>25.320999999999998</v>
      </c>
      <c r="AJ332">
        <f t="shared" si="35"/>
        <v>16</v>
      </c>
    </row>
    <row r="333" spans="1:36" x14ac:dyDescent="0.25">
      <c r="A333" s="14" t="s">
        <v>117</v>
      </c>
      <c r="B333" t="s">
        <v>98</v>
      </c>
      <c r="C333" t="s">
        <v>106</v>
      </c>
      <c r="D333" s="13">
        <v>42394</v>
      </c>
      <c r="E333">
        <v>1</v>
      </c>
      <c r="F333">
        <v>50</v>
      </c>
      <c r="G333" s="2" t="s">
        <v>87</v>
      </c>
      <c r="H333" s="2" t="s">
        <v>12</v>
      </c>
      <c r="I333">
        <v>4</v>
      </c>
      <c r="J333" s="2" t="s">
        <v>77</v>
      </c>
      <c r="K333" s="2">
        <v>45</v>
      </c>
      <c r="L333" s="2"/>
      <c r="M333" s="2" t="str">
        <f t="shared" si="30"/>
        <v/>
      </c>
      <c r="N333">
        <v>1658.3244067906644</v>
      </c>
      <c r="O333" s="2">
        <f t="shared" si="31"/>
        <v>165.83244067906645</v>
      </c>
      <c r="P333" s="2">
        <f>IF(ISNUMBER(O333),SUMIFS(O$1:$O333,A$1:$A333,A333,C$1:$C333,C333,G$1:$G333,G333,E$1:$E333,E333),"")</f>
        <v>641.36767028320855</v>
      </c>
      <c r="U333" t="str">
        <f t="shared" si="32"/>
        <v/>
      </c>
      <c r="V333">
        <v>20.781908988952637</v>
      </c>
      <c r="W333">
        <v>16.765907287597656</v>
      </c>
      <c r="X333">
        <v>74.539237976074219</v>
      </c>
      <c r="Y333">
        <v>24.301435470581055</v>
      </c>
      <c r="Z333">
        <v>90.884243011474609</v>
      </c>
      <c r="AA333">
        <v>23.272974967956543</v>
      </c>
      <c r="AB333">
        <v>3.7236759948730463E-2</v>
      </c>
      <c r="AC333" s="2">
        <f t="shared" si="33"/>
        <v>3.7236759948730463E-2</v>
      </c>
      <c r="AD333">
        <v>11.926278076171876</v>
      </c>
      <c r="AE333">
        <v>12.638036809815951</v>
      </c>
      <c r="AH333" s="2">
        <f t="shared" si="34"/>
        <v>6.1749999999999998</v>
      </c>
      <c r="AI333" s="2">
        <f>IF(ISNUMBER(AH333),SUMIFS($AH$1:AH333,$A$1:A333,A333,C$1:$C333,C333,$G$1:G333,G333,$E$1:E333,E333),"")</f>
        <v>24.492999999999999</v>
      </c>
      <c r="AJ333">
        <f t="shared" si="35"/>
        <v>16</v>
      </c>
    </row>
    <row r="334" spans="1:36" x14ac:dyDescent="0.25">
      <c r="A334" s="14" t="s">
        <v>116</v>
      </c>
      <c r="B334" t="s">
        <v>98</v>
      </c>
      <c r="C334" t="s">
        <v>106</v>
      </c>
      <c r="D334" s="13">
        <v>42394</v>
      </c>
      <c r="E334">
        <v>1</v>
      </c>
      <c r="F334">
        <v>100</v>
      </c>
      <c r="G334" s="2" t="s">
        <v>87</v>
      </c>
      <c r="H334" s="2" t="s">
        <v>12</v>
      </c>
      <c r="I334">
        <v>4</v>
      </c>
      <c r="J334" s="2" t="s">
        <v>77</v>
      </c>
      <c r="K334" s="2">
        <v>78</v>
      </c>
      <c r="L334" s="2"/>
      <c r="M334" s="2" t="str">
        <f t="shared" si="30"/>
        <v/>
      </c>
      <c r="N334">
        <v>1670.1364515400044</v>
      </c>
      <c r="O334" s="2">
        <f t="shared" si="31"/>
        <v>167.01364515400044</v>
      </c>
      <c r="P334" s="2">
        <f>IF(ISNUMBER(O334),SUMIFS(O$1:$O334,A$1:$A334,A334,C$1:$C334,C334,G$1:$G334,G334,E$1:$E334,E334),"")</f>
        <v>634.83525676946203</v>
      </c>
      <c r="U334" t="str">
        <f t="shared" si="32"/>
        <v/>
      </c>
      <c r="V334">
        <v>22.06977367401123</v>
      </c>
      <c r="W334">
        <v>13.9555983543396</v>
      </c>
      <c r="X334">
        <v>72.198230743408203</v>
      </c>
      <c r="Y334">
        <v>26.167152404785156</v>
      </c>
      <c r="Z334">
        <v>89.864566802978516</v>
      </c>
      <c r="AA334">
        <v>23.659680366516113</v>
      </c>
      <c r="AB334">
        <v>3.7855488586425783E-2</v>
      </c>
      <c r="AC334" s="2">
        <f t="shared" si="33"/>
        <v>3.7855488586425783E-2</v>
      </c>
      <c r="AD334">
        <v>11.551716918945313</v>
      </c>
      <c r="AE334">
        <v>11.956658687161395</v>
      </c>
      <c r="AH334" s="2">
        <f t="shared" si="34"/>
        <v>6.3220000000000001</v>
      </c>
      <c r="AI334" s="2">
        <f>IF(ISNUMBER(AH334),SUMIFS($AH$1:AH334,$A$1:A334,A334,C$1:$C334,C334,$G$1:G334,G334,$E$1:E334,E334),"")</f>
        <v>24.692</v>
      </c>
      <c r="AJ334">
        <f t="shared" si="35"/>
        <v>16</v>
      </c>
    </row>
    <row r="335" spans="1:36" x14ac:dyDescent="0.25">
      <c r="A335" s="14" t="s">
        <v>115</v>
      </c>
      <c r="B335" t="s">
        <v>98</v>
      </c>
      <c r="C335" t="s">
        <v>106</v>
      </c>
      <c r="D335" s="13">
        <v>42394</v>
      </c>
      <c r="E335">
        <v>1</v>
      </c>
      <c r="F335">
        <v>200</v>
      </c>
      <c r="G335" s="2" t="s">
        <v>87</v>
      </c>
      <c r="H335" s="2" t="s">
        <v>12</v>
      </c>
      <c r="I335">
        <v>4</v>
      </c>
      <c r="J335" s="2" t="s">
        <v>77</v>
      </c>
      <c r="K335" s="2">
        <v>156</v>
      </c>
      <c r="L335" s="2"/>
      <c r="M335" s="2" t="str">
        <f t="shared" si="30"/>
        <v/>
      </c>
      <c r="N335">
        <v>1338.7250995454483</v>
      </c>
      <c r="O335" s="2">
        <f t="shared" si="31"/>
        <v>133.87250995454482</v>
      </c>
      <c r="P335" s="2">
        <f>IF(ISNUMBER(O335),SUMIFS(O$1:$O335,A$1:$A335,A335,C$1:$C335,C335,G$1:$G335,G335,E$1:$E335,E335),"")</f>
        <v>613.49098590456731</v>
      </c>
      <c r="U335" t="str">
        <f t="shared" si="32"/>
        <v/>
      </c>
      <c r="V335">
        <v>20.264022827148438</v>
      </c>
      <c r="W335">
        <v>14.018035888671875</v>
      </c>
      <c r="X335">
        <v>74.924266815185547</v>
      </c>
      <c r="Y335">
        <v>26.181396484375</v>
      </c>
      <c r="Z335">
        <v>90.316539764404297</v>
      </c>
      <c r="AA335">
        <v>25.451772689819336</v>
      </c>
      <c r="AB335">
        <v>4.0722836303710937E-2</v>
      </c>
      <c r="AC335" s="2">
        <f t="shared" si="33"/>
        <v>4.0722836303710937E-2</v>
      </c>
      <c r="AD335">
        <v>11.987882690429688</v>
      </c>
      <c r="AE335">
        <v>12.451724597150085</v>
      </c>
      <c r="AH335" s="2">
        <f t="shared" si="34"/>
        <v>5.452</v>
      </c>
      <c r="AI335" s="2">
        <f>IF(ISNUMBER(AH335),SUMIFS($AH$1:AH335,$A$1:A335,A335,C$1:$C335,C335,$G$1:G335,G335,$E$1:E335,E335),"")</f>
        <v>24.979999999999997</v>
      </c>
      <c r="AJ335">
        <f t="shared" si="35"/>
        <v>16</v>
      </c>
    </row>
    <row r="336" spans="1:36" x14ac:dyDescent="0.25">
      <c r="A336" s="14" t="s">
        <v>114</v>
      </c>
      <c r="B336" t="s">
        <v>98</v>
      </c>
      <c r="C336" t="s">
        <v>106</v>
      </c>
      <c r="D336" s="13">
        <v>42394</v>
      </c>
      <c r="E336">
        <v>1</v>
      </c>
      <c r="F336">
        <v>350</v>
      </c>
      <c r="G336" s="2" t="s">
        <v>87</v>
      </c>
      <c r="H336" s="2" t="s">
        <v>12</v>
      </c>
      <c r="I336">
        <v>4</v>
      </c>
      <c r="J336" s="2" t="s">
        <v>77</v>
      </c>
      <c r="K336" s="2">
        <v>272</v>
      </c>
      <c r="L336" s="2"/>
      <c r="M336" s="2" t="str">
        <f t="shared" si="30"/>
        <v/>
      </c>
      <c r="N336">
        <v>1766.2215218430745</v>
      </c>
      <c r="O336" s="2">
        <f t="shared" si="31"/>
        <v>176.62215218430745</v>
      </c>
      <c r="P336" s="2">
        <f>IF(ISNUMBER(O336),SUMIFS(O$1:$O336,A$1:$A336,A336,C$1:$C336,C336,G$1:$G336,G336,E$1:$E336,E336),"")</f>
        <v>788.66610557759452</v>
      </c>
      <c r="U336" t="str">
        <f t="shared" si="32"/>
        <v/>
      </c>
      <c r="V336">
        <v>22.150437355041504</v>
      </c>
      <c r="W336">
        <v>13.81493091583252</v>
      </c>
      <c r="X336">
        <v>72.19769287109375</v>
      </c>
      <c r="Y336">
        <v>25.824090957641602</v>
      </c>
      <c r="Z336">
        <v>90.317245483398438</v>
      </c>
      <c r="AA336">
        <v>23.099015235900879</v>
      </c>
      <c r="AB336">
        <v>3.6958424377441408E-2</v>
      </c>
      <c r="AC336" s="2">
        <f t="shared" si="33"/>
        <v>3.6958424377441408E-2</v>
      </c>
      <c r="AD336">
        <v>11.551630859375001</v>
      </c>
      <c r="AE336">
        <v>12.059821807382265</v>
      </c>
      <c r="AH336" s="2">
        <f t="shared" si="34"/>
        <v>6.5279999999999996</v>
      </c>
      <c r="AI336" s="2">
        <f>IF(ISNUMBER(AH336),SUMIFS($AH$1:AH336,$A$1:A336,A336,C$1:$C336,C336,$G$1:G336,G336,$E$1:E336,E336),"")</f>
        <v>29.390999999999998</v>
      </c>
      <c r="AJ336">
        <f t="shared" si="35"/>
        <v>16</v>
      </c>
    </row>
    <row r="337" spans="1:36" x14ac:dyDescent="0.25">
      <c r="A337" s="14" t="s">
        <v>113</v>
      </c>
      <c r="B337" t="s">
        <v>98</v>
      </c>
      <c r="C337" t="s">
        <v>106</v>
      </c>
      <c r="D337" s="13">
        <v>42394</v>
      </c>
      <c r="E337">
        <v>1</v>
      </c>
      <c r="F337">
        <v>500</v>
      </c>
      <c r="G337" s="2" t="s">
        <v>87</v>
      </c>
      <c r="H337" s="2" t="s">
        <v>12</v>
      </c>
      <c r="I337">
        <v>4</v>
      </c>
      <c r="J337" s="2" t="s">
        <v>77</v>
      </c>
      <c r="K337" s="2">
        <v>389</v>
      </c>
      <c r="L337" s="2"/>
      <c r="M337" s="2" t="str">
        <f t="shared" si="30"/>
        <v/>
      </c>
      <c r="N337">
        <v>1978.0817121348446</v>
      </c>
      <c r="O337" s="2">
        <f t="shared" si="31"/>
        <v>197.80817121348446</v>
      </c>
      <c r="P337" s="2">
        <f>IF(ISNUMBER(O337),SUMIFS(O$1:$O337,A$1:$A337,A337,C$1:$C337,C337,G$1:$G337,G337,E$1:$E337,E337),"")</f>
        <v>776.62302172360944</v>
      </c>
      <c r="U337" t="str">
        <f t="shared" si="32"/>
        <v/>
      </c>
      <c r="V337">
        <v>23.310084342956543</v>
      </c>
      <c r="W337">
        <v>12.750834465026855</v>
      </c>
      <c r="X337">
        <v>69.578243255615234</v>
      </c>
      <c r="Y337">
        <v>27.575321197509766</v>
      </c>
      <c r="Z337">
        <v>90.125663757324219</v>
      </c>
      <c r="AA337">
        <v>23.799554824829102</v>
      </c>
      <c r="AB337">
        <v>3.8079287719726566E-2</v>
      </c>
      <c r="AC337" s="2">
        <f t="shared" si="33"/>
        <v>3.8079287719726566E-2</v>
      </c>
      <c r="AD337">
        <v>11.132518920898438</v>
      </c>
      <c r="AE337">
        <v>12.118198607756783</v>
      </c>
      <c r="AH337" s="2">
        <f t="shared" si="34"/>
        <v>7.532</v>
      </c>
      <c r="AI337" s="2">
        <f>IF(ISNUMBER(AH337),SUMIFS($AH$1:AH337,$A$1:A337,A337,C$1:$C337,C337,$G$1:G337,G337,$E$1:E337,E337),"")</f>
        <v>30.955000000000002</v>
      </c>
      <c r="AJ337">
        <f t="shared" si="35"/>
        <v>16</v>
      </c>
    </row>
    <row r="338" spans="1:36" x14ac:dyDescent="0.25">
      <c r="A338" s="14" t="s">
        <v>118</v>
      </c>
      <c r="B338" t="s">
        <v>98</v>
      </c>
      <c r="C338" t="s">
        <v>106</v>
      </c>
      <c r="D338" s="13">
        <v>42394</v>
      </c>
      <c r="E338">
        <v>2</v>
      </c>
      <c r="F338">
        <v>0</v>
      </c>
      <c r="G338" s="2" t="s">
        <v>87</v>
      </c>
      <c r="H338" s="2" t="s">
        <v>12</v>
      </c>
      <c r="I338">
        <v>4</v>
      </c>
      <c r="J338" s="2" t="s">
        <v>77</v>
      </c>
      <c r="K338" s="2">
        <v>0</v>
      </c>
      <c r="L338" s="2"/>
      <c r="M338" s="2" t="str">
        <f t="shared" si="30"/>
        <v/>
      </c>
      <c r="N338">
        <v>1552.1528503984641</v>
      </c>
      <c r="O338" s="2">
        <f t="shared" si="31"/>
        <v>155.21528503984641</v>
      </c>
      <c r="P338" s="2">
        <f>IF(ISNUMBER(O338),SUMIFS(O$1:$O338,A$1:$A338,A338,C$1:$C338,C338,G$1:$G338,G338,E$1:$E338,E338),"")</f>
        <v>671.09958429188146</v>
      </c>
      <c r="U338" t="str">
        <f t="shared" si="32"/>
        <v/>
      </c>
      <c r="V338">
        <v>20.059552192687988</v>
      </c>
      <c r="W338">
        <v>13.770857810974121</v>
      </c>
      <c r="X338">
        <v>77.062984466552734</v>
      </c>
      <c r="Y338">
        <v>28.061059951782227</v>
      </c>
      <c r="Z338">
        <v>90.542217254638672</v>
      </c>
      <c r="AA338">
        <v>27.968923568725586</v>
      </c>
      <c r="AB338">
        <v>4.4750277709960935E-2</v>
      </c>
      <c r="AC338" s="2">
        <f t="shared" si="33"/>
        <v>4.4750277709960935E-2</v>
      </c>
      <c r="AD338">
        <v>12.330077514648437</v>
      </c>
      <c r="AE338">
        <v>12.305238621028094</v>
      </c>
      <c r="AH338" s="2">
        <f t="shared" si="34"/>
        <v>6.9459999999999997</v>
      </c>
      <c r="AI338" s="2">
        <f>IF(ISNUMBER(AH338),SUMIFS($AH$1:AH338,$A$1:A338,A338,C$1:$C338,C338,$G$1:G338,G338,$E$1:E338,E338),"")</f>
        <v>29.048000000000002</v>
      </c>
      <c r="AJ338">
        <f t="shared" si="35"/>
        <v>16</v>
      </c>
    </row>
    <row r="339" spans="1:36" x14ac:dyDescent="0.25">
      <c r="A339" s="14" t="s">
        <v>117</v>
      </c>
      <c r="B339" t="s">
        <v>98</v>
      </c>
      <c r="C339" t="s">
        <v>106</v>
      </c>
      <c r="D339" s="13">
        <v>42394</v>
      </c>
      <c r="E339">
        <v>2</v>
      </c>
      <c r="F339">
        <v>50</v>
      </c>
      <c r="G339" s="2" t="s">
        <v>87</v>
      </c>
      <c r="H339" s="2" t="s">
        <v>12</v>
      </c>
      <c r="I339">
        <v>4</v>
      </c>
      <c r="J339" s="2" t="s">
        <v>77</v>
      </c>
      <c r="K339" s="2">
        <v>45</v>
      </c>
      <c r="L339" s="2"/>
      <c r="M339" s="2" t="str">
        <f t="shared" si="30"/>
        <v/>
      </c>
      <c r="N339">
        <v>1954.1085923787218</v>
      </c>
      <c r="O339" s="2">
        <f t="shared" si="31"/>
        <v>195.41085923787219</v>
      </c>
      <c r="P339" s="2">
        <f>IF(ISNUMBER(O339),SUMIFS(O$1:$O339,A$1:$A339,A339,C$1:$C339,C339,G$1:$G339,G339,E$1:$E339,E339),"")</f>
        <v>754.13372233023995</v>
      </c>
      <c r="U339" t="str">
        <f t="shared" si="32"/>
        <v/>
      </c>
      <c r="V339">
        <v>20.514357566833496</v>
      </c>
      <c r="W339">
        <v>14.079016208648682</v>
      </c>
      <c r="X339">
        <v>76.985374450683594</v>
      </c>
      <c r="Y339">
        <v>28.11628532409668</v>
      </c>
      <c r="Z339">
        <v>90.931892395019531</v>
      </c>
      <c r="AA339">
        <v>27.258628845214844</v>
      </c>
      <c r="AB339">
        <v>4.3613806152343754E-2</v>
      </c>
      <c r="AC339" s="2">
        <f t="shared" si="33"/>
        <v>4.3613806152343754E-2</v>
      </c>
      <c r="AD339">
        <v>12.317659912109375</v>
      </c>
      <c r="AE339">
        <v>12.343800934477887</v>
      </c>
      <c r="AH339" s="2">
        <f t="shared" si="34"/>
        <v>8.5229999999999997</v>
      </c>
      <c r="AI339" s="2">
        <f>IF(ISNUMBER(AH339),SUMIFS($AH$1:AH339,$A$1:A339,A339,C$1:$C339,C339,$G$1:G339,G339,$E$1:E339,E339),"")</f>
        <v>32.141999999999996</v>
      </c>
      <c r="AJ339">
        <f t="shared" si="35"/>
        <v>16</v>
      </c>
    </row>
    <row r="340" spans="1:36" x14ac:dyDescent="0.25">
      <c r="A340" s="14" t="s">
        <v>116</v>
      </c>
      <c r="B340" t="s">
        <v>98</v>
      </c>
      <c r="C340" t="s">
        <v>106</v>
      </c>
      <c r="D340" s="13">
        <v>42394</v>
      </c>
      <c r="E340">
        <v>2</v>
      </c>
      <c r="F340">
        <v>100</v>
      </c>
      <c r="G340" s="2" t="s">
        <v>87</v>
      </c>
      <c r="H340" s="2" t="s">
        <v>12</v>
      </c>
      <c r="I340">
        <v>4</v>
      </c>
      <c r="J340" s="2" t="s">
        <v>77</v>
      </c>
      <c r="K340" s="2">
        <v>78</v>
      </c>
      <c r="L340" s="2"/>
      <c r="M340" s="2" t="str">
        <f t="shared" si="30"/>
        <v/>
      </c>
      <c r="N340">
        <v>1744.402401819691</v>
      </c>
      <c r="O340" s="2">
        <f t="shared" si="31"/>
        <v>174.4402401819691</v>
      </c>
      <c r="P340" s="2">
        <f>IF(ISNUMBER(O340),SUMIFS(O$1:$O340,A$1:$A340,A340,C$1:$C340,C340,G$1:$G340,G340,E$1:$E340,E340),"")</f>
        <v>801.95426759281509</v>
      </c>
      <c r="U340" t="str">
        <f t="shared" si="32"/>
        <v/>
      </c>
      <c r="V340">
        <v>21.488295555114746</v>
      </c>
      <c r="W340">
        <v>12.044843673706055</v>
      </c>
      <c r="X340">
        <v>74.667320251464844</v>
      </c>
      <c r="Y340">
        <v>29.286270141601563</v>
      </c>
      <c r="Z340">
        <v>90.798698425292969</v>
      </c>
      <c r="AA340">
        <v>26.913334846496582</v>
      </c>
      <c r="AB340">
        <v>4.3061335754394532E-2</v>
      </c>
      <c r="AC340" s="2">
        <f t="shared" si="33"/>
        <v>4.3061335754394532E-2</v>
      </c>
      <c r="AD340">
        <v>11.946771240234375</v>
      </c>
      <c r="AE340">
        <v>12.059765208110992</v>
      </c>
      <c r="AH340" s="2">
        <f t="shared" si="34"/>
        <v>7.5119999999999996</v>
      </c>
      <c r="AI340" s="2">
        <f>IF(ISNUMBER(AH340),SUMIFS($AH$1:AH340,$A$1:A340,A340,C$1:$C340,C340,$G$1:G340,G340,$E$1:E340,E340),"")</f>
        <v>32.433999999999997</v>
      </c>
      <c r="AJ340">
        <f t="shared" si="35"/>
        <v>16</v>
      </c>
    </row>
    <row r="341" spans="1:36" x14ac:dyDescent="0.25">
      <c r="A341" s="14" t="s">
        <v>115</v>
      </c>
      <c r="B341" t="s">
        <v>98</v>
      </c>
      <c r="C341" t="s">
        <v>106</v>
      </c>
      <c r="D341" s="13">
        <v>42394</v>
      </c>
      <c r="E341">
        <v>2</v>
      </c>
      <c r="F341">
        <v>200</v>
      </c>
      <c r="G341" s="2" t="s">
        <v>87</v>
      </c>
      <c r="H341" s="2" t="s">
        <v>12</v>
      </c>
      <c r="I341">
        <v>4</v>
      </c>
      <c r="J341" s="2" t="s">
        <v>77</v>
      </c>
      <c r="K341" s="2">
        <v>156</v>
      </c>
      <c r="L341" s="2"/>
      <c r="M341" s="2" t="str">
        <f t="shared" si="30"/>
        <v/>
      </c>
      <c r="N341">
        <v>1876.9480838446357</v>
      </c>
      <c r="O341" s="2">
        <f t="shared" si="31"/>
        <v>187.69480838446356</v>
      </c>
      <c r="P341" s="2">
        <f>IF(ISNUMBER(O341),SUMIFS(O$1:$O341,A$1:$A341,A341,C$1:$C341,C341,G$1:$G341,G341,E$1:$E341,E341),"")</f>
        <v>700.63185680537231</v>
      </c>
      <c r="U341" t="str">
        <f t="shared" si="32"/>
        <v/>
      </c>
      <c r="V341">
        <v>21.304271697998047</v>
      </c>
      <c r="W341">
        <v>14.292057037353516</v>
      </c>
      <c r="X341">
        <v>74.840755462646484</v>
      </c>
      <c r="Y341">
        <v>27.871477127075195</v>
      </c>
      <c r="Z341">
        <v>89.454608917236328</v>
      </c>
      <c r="AA341">
        <v>25.339849472045898</v>
      </c>
      <c r="AB341">
        <v>4.0543759155273439E-2</v>
      </c>
      <c r="AC341" s="2">
        <f t="shared" si="33"/>
        <v>4.0543759155273439E-2</v>
      </c>
      <c r="AD341">
        <v>11.974520874023439</v>
      </c>
      <c r="AE341">
        <v>11.984567156980949</v>
      </c>
      <c r="AH341" s="2">
        <f t="shared" si="34"/>
        <v>7.61</v>
      </c>
      <c r="AI341" s="2">
        <f>IF(ISNUMBER(AH341),SUMIFS($AH$1:AH341,$A$1:A341,A341,C$1:$C341,C341,$G$1:G341,G341,$E$1:E341,E341),"")</f>
        <v>28.55</v>
      </c>
      <c r="AJ341">
        <f t="shared" si="35"/>
        <v>16</v>
      </c>
    </row>
    <row r="342" spans="1:36" x14ac:dyDescent="0.25">
      <c r="A342" s="14" t="s">
        <v>114</v>
      </c>
      <c r="B342" t="s">
        <v>98</v>
      </c>
      <c r="C342" t="s">
        <v>106</v>
      </c>
      <c r="D342" s="13">
        <v>42394</v>
      </c>
      <c r="E342">
        <v>2</v>
      </c>
      <c r="F342">
        <v>350</v>
      </c>
      <c r="G342" s="2" t="s">
        <v>87</v>
      </c>
      <c r="H342" s="2" t="s">
        <v>12</v>
      </c>
      <c r="I342">
        <v>4</v>
      </c>
      <c r="J342" s="2" t="s">
        <v>77</v>
      </c>
      <c r="K342" s="2">
        <v>272</v>
      </c>
      <c r="L342" s="2"/>
      <c r="M342" s="2" t="str">
        <f t="shared" si="30"/>
        <v/>
      </c>
      <c r="N342">
        <v>1884.7662141779788</v>
      </c>
      <c r="O342" s="2">
        <f t="shared" si="31"/>
        <v>188.47662141779787</v>
      </c>
      <c r="P342" s="2">
        <f>IF(ISNUMBER(O342),SUMIFS(O$1:$O342,A$1:$A342,A342,C$1:$C342,C342,G$1:$G342,G342,E$1:$E342,E342),"")</f>
        <v>664.14989195506598</v>
      </c>
      <c r="U342" t="str">
        <f t="shared" si="32"/>
        <v/>
      </c>
      <c r="V342">
        <v>20.598526000976563</v>
      </c>
      <c r="W342">
        <v>14.689470291137695</v>
      </c>
      <c r="X342">
        <v>76.419509887695313</v>
      </c>
      <c r="Y342">
        <v>27.242773056030273</v>
      </c>
      <c r="Z342">
        <v>90.385581970214844</v>
      </c>
      <c r="AA342">
        <v>27.281083106994629</v>
      </c>
      <c r="AB342">
        <v>4.3649732971191409E-2</v>
      </c>
      <c r="AC342" s="2">
        <f t="shared" si="33"/>
        <v>4.3649732971191409E-2</v>
      </c>
      <c r="AD342">
        <v>12.22712158203125</v>
      </c>
      <c r="AE342">
        <v>11.244343891402714</v>
      </c>
      <c r="AH342" s="2">
        <f t="shared" si="34"/>
        <v>8.2270000000000003</v>
      </c>
      <c r="AI342" s="2">
        <f>IF(ISNUMBER(AH342),SUMIFS($AH$1:AH342,$A$1:A342,A342,C$1:$C342,C342,$G$1:G342,G342,$E$1:E342,E342),"")</f>
        <v>28.797000000000001</v>
      </c>
      <c r="AJ342">
        <f t="shared" si="35"/>
        <v>16</v>
      </c>
    </row>
    <row r="343" spans="1:36" x14ac:dyDescent="0.25">
      <c r="A343" s="14" t="s">
        <v>113</v>
      </c>
      <c r="B343" t="s">
        <v>98</v>
      </c>
      <c r="C343" t="s">
        <v>106</v>
      </c>
      <c r="D343" s="13">
        <v>42394</v>
      </c>
      <c r="E343">
        <v>2</v>
      </c>
      <c r="F343">
        <v>500</v>
      </c>
      <c r="G343" s="2" t="s">
        <v>87</v>
      </c>
      <c r="H343" s="2" t="s">
        <v>12</v>
      </c>
      <c r="I343">
        <v>4</v>
      </c>
      <c r="J343" s="2" t="s">
        <v>77</v>
      </c>
      <c r="K343" s="2">
        <v>389</v>
      </c>
      <c r="L343" s="2"/>
      <c r="M343" s="2" t="str">
        <f t="shared" si="30"/>
        <v/>
      </c>
      <c r="N343">
        <v>1755.1917502873855</v>
      </c>
      <c r="O343" s="2">
        <f t="shared" si="31"/>
        <v>175.51917502873854</v>
      </c>
      <c r="P343" s="2">
        <f>IF(ISNUMBER(O343),SUMIFS(O$1:$O343,A$1:$A343,A343,C$1:$C343,C343,G$1:$G343,G343,E$1:$E343,E343),"")</f>
        <v>745.75965213427071</v>
      </c>
      <c r="U343" t="str">
        <f t="shared" si="32"/>
        <v/>
      </c>
      <c r="V343">
        <v>20.630724906921387</v>
      </c>
      <c r="W343">
        <v>14.193404197692871</v>
      </c>
      <c r="X343">
        <v>76.430953979492188</v>
      </c>
      <c r="Y343">
        <v>27.525703430175781</v>
      </c>
      <c r="Z343">
        <v>90.429061889648438</v>
      </c>
      <c r="AA343">
        <v>27.644182205200195</v>
      </c>
      <c r="AB343">
        <v>4.4230691528320314E-2</v>
      </c>
      <c r="AC343" s="2">
        <f t="shared" si="33"/>
        <v>4.4230691528320314E-2</v>
      </c>
      <c r="AD343">
        <v>12.22895263671875</v>
      </c>
      <c r="AE343">
        <v>11.647866601275135</v>
      </c>
      <c r="AH343" s="2">
        <f t="shared" si="34"/>
        <v>7.7629999999999999</v>
      </c>
      <c r="AI343" s="2">
        <f>IF(ISNUMBER(AH343),SUMIFS($AH$1:AH343,$A$1:A343,A343,C$1:$C343,C343,$G$1:G343,G343,$E$1:E343,E343),"")</f>
        <v>32.247</v>
      </c>
      <c r="AJ343">
        <f t="shared" si="35"/>
        <v>16</v>
      </c>
    </row>
    <row r="344" spans="1:36" x14ac:dyDescent="0.25">
      <c r="A344" s="14" t="s">
        <v>118</v>
      </c>
      <c r="B344" t="s">
        <v>98</v>
      </c>
      <c r="C344" t="s">
        <v>106</v>
      </c>
      <c r="D344" s="13">
        <v>42394</v>
      </c>
      <c r="E344">
        <v>3</v>
      </c>
      <c r="F344">
        <v>0</v>
      </c>
      <c r="G344" s="2" t="s">
        <v>87</v>
      </c>
      <c r="H344" s="2" t="s">
        <v>12</v>
      </c>
      <c r="I344">
        <v>4</v>
      </c>
      <c r="J344" s="2" t="s">
        <v>77</v>
      </c>
      <c r="K344" s="2">
        <v>0</v>
      </c>
      <c r="L344" s="2"/>
      <c r="M344" s="2" t="str">
        <f t="shared" si="30"/>
        <v/>
      </c>
      <c r="N344">
        <v>1887.3865569900811</v>
      </c>
      <c r="O344" s="2">
        <f t="shared" si="31"/>
        <v>188.73865569900812</v>
      </c>
      <c r="P344" s="2">
        <f>IF(ISNUMBER(O344),SUMIFS(O$1:$O344,A$1:$A344,A344,C$1:$C344,C344,G$1:$G344,G344,E$1:$E344,E344),"")</f>
        <v>666.1376906803614</v>
      </c>
      <c r="U344" t="str">
        <f t="shared" si="32"/>
        <v/>
      </c>
      <c r="V344">
        <v>20.425729751586914</v>
      </c>
      <c r="W344">
        <v>13.846072196960449</v>
      </c>
      <c r="X344">
        <v>76.250102996826172</v>
      </c>
      <c r="Y344">
        <v>27.665189743041992</v>
      </c>
      <c r="Z344">
        <v>89.858238220214844</v>
      </c>
      <c r="AA344">
        <v>26.740336418151855</v>
      </c>
      <c r="AB344">
        <v>4.2784538269042965E-2</v>
      </c>
      <c r="AC344" s="2">
        <f t="shared" si="33"/>
        <v>4.2784538269042965E-2</v>
      </c>
      <c r="AD344">
        <v>12.200016479492188</v>
      </c>
      <c r="AE344">
        <v>11.734080897076492</v>
      </c>
      <c r="AH344" s="2">
        <f t="shared" si="34"/>
        <v>8.0749999999999993</v>
      </c>
      <c r="AI344" s="2">
        <f>IF(ISNUMBER(AH344),SUMIFS($AH$1:AH344,$A$1:A344,A344,C$1:$C344,C344,$G$1:G344,G344,$E$1:E344,E344),"")</f>
        <v>28.190999999999999</v>
      </c>
      <c r="AJ344">
        <f t="shared" si="35"/>
        <v>16</v>
      </c>
    </row>
    <row r="345" spans="1:36" x14ac:dyDescent="0.25">
      <c r="A345" s="14" t="s">
        <v>117</v>
      </c>
      <c r="B345" t="s">
        <v>98</v>
      </c>
      <c r="C345" t="s">
        <v>106</v>
      </c>
      <c r="D345" s="13">
        <v>42394</v>
      </c>
      <c r="E345">
        <v>3</v>
      </c>
      <c r="F345">
        <v>50</v>
      </c>
      <c r="G345" s="2" t="s">
        <v>87</v>
      </c>
      <c r="H345" s="2" t="s">
        <v>12</v>
      </c>
      <c r="I345">
        <v>4</v>
      </c>
      <c r="J345" s="2" t="s">
        <v>77</v>
      </c>
      <c r="K345" s="2">
        <v>45</v>
      </c>
      <c r="L345" s="2"/>
      <c r="M345" s="2" t="str">
        <f t="shared" si="30"/>
        <v/>
      </c>
      <c r="N345">
        <v>2174.2612805786916</v>
      </c>
      <c r="O345" s="2">
        <f t="shared" si="31"/>
        <v>217.42612805786916</v>
      </c>
      <c r="P345" s="2">
        <f>IF(ISNUMBER(O345),SUMIFS(O$1:$O345,A$1:$A345,A345,C$1:$C345,C345,G$1:$G345,G345,E$1:$E345,E345),"")</f>
        <v>795.67014093743342</v>
      </c>
      <c r="U345" t="str">
        <f t="shared" si="32"/>
        <v/>
      </c>
      <c r="V345">
        <v>22.229970932006836</v>
      </c>
      <c r="W345">
        <v>13.678211212158203</v>
      </c>
      <c r="X345">
        <v>73.173774719238281</v>
      </c>
      <c r="Y345">
        <v>27.614494323730469</v>
      </c>
      <c r="Z345">
        <v>89.892017364501953</v>
      </c>
      <c r="AA345">
        <v>24.320796966552734</v>
      </c>
      <c r="AB345">
        <v>3.8913275146484377E-2</v>
      </c>
      <c r="AC345" s="2">
        <f t="shared" si="33"/>
        <v>3.8913275146484377E-2</v>
      </c>
      <c r="AD345">
        <v>11.707803955078125</v>
      </c>
      <c r="AE345">
        <v>12.812611117695862</v>
      </c>
      <c r="AH345" s="2">
        <f t="shared" si="34"/>
        <v>8.4610000000000003</v>
      </c>
      <c r="AI345" s="2">
        <f>IF(ISNUMBER(AH345),SUMIFS($AH$1:AH345,$A$1:A345,A345,C$1:$C345,C345,$G$1:G345,G345,$E$1:E345,E345),"")</f>
        <v>31.916999999999994</v>
      </c>
      <c r="AJ345">
        <f t="shared" si="35"/>
        <v>16</v>
      </c>
    </row>
    <row r="346" spans="1:36" x14ac:dyDescent="0.25">
      <c r="A346" s="14" t="s">
        <v>116</v>
      </c>
      <c r="B346" t="s">
        <v>98</v>
      </c>
      <c r="C346" t="s">
        <v>106</v>
      </c>
      <c r="D346" s="13">
        <v>42394</v>
      </c>
      <c r="E346">
        <v>3</v>
      </c>
      <c r="F346">
        <v>100</v>
      </c>
      <c r="G346" s="2" t="s">
        <v>87</v>
      </c>
      <c r="H346" s="2" t="s">
        <v>12</v>
      </c>
      <c r="I346">
        <v>4</v>
      </c>
      <c r="J346" s="2" t="s">
        <v>77</v>
      </c>
      <c r="K346" s="2">
        <v>78</v>
      </c>
      <c r="L346" s="2"/>
      <c r="M346" s="2" t="str">
        <f t="shared" si="30"/>
        <v/>
      </c>
      <c r="N346">
        <v>2016.9922992631521</v>
      </c>
      <c r="O346" s="2">
        <f t="shared" si="31"/>
        <v>201.69922992631521</v>
      </c>
      <c r="P346" s="2">
        <f>IF(ISNUMBER(O346),SUMIFS(O$1:$O346,A$1:$A346,A346,C$1:$C346,C346,G$1:$G346,G346,E$1:$E346,E346),"")</f>
        <v>627.04572892674582</v>
      </c>
      <c r="U346" t="str">
        <f t="shared" si="32"/>
        <v/>
      </c>
      <c r="V346">
        <v>23.296053886413574</v>
      </c>
      <c r="W346">
        <v>14.983904838562012</v>
      </c>
      <c r="X346">
        <v>72.456035614013672</v>
      </c>
      <c r="Y346">
        <v>29.756851196289063</v>
      </c>
      <c r="Z346">
        <v>89.878791809082031</v>
      </c>
      <c r="AA346">
        <v>22.669695854187012</v>
      </c>
      <c r="AB346">
        <v>3.6271513366699218E-2</v>
      </c>
      <c r="AC346" s="2">
        <f t="shared" si="33"/>
        <v>3.6271513366699218E-2</v>
      </c>
      <c r="AD346">
        <v>11.592965698242187</v>
      </c>
      <c r="AE346">
        <v>11.972724389470345</v>
      </c>
      <c r="AH346" s="2">
        <f t="shared" si="34"/>
        <v>7.3159999999999998</v>
      </c>
      <c r="AI346" s="2">
        <f>IF(ISNUMBER(AH346),SUMIFS($AH$1:AH346,$A$1:A346,A346,C$1:$C346,C346,$G$1:G346,G346,$E$1:E346,E346),"")</f>
        <v>24.062000000000001</v>
      </c>
      <c r="AJ346">
        <f t="shared" si="35"/>
        <v>16</v>
      </c>
    </row>
    <row r="347" spans="1:36" x14ac:dyDescent="0.25">
      <c r="A347" s="14" t="s">
        <v>115</v>
      </c>
      <c r="B347" t="s">
        <v>98</v>
      </c>
      <c r="C347" t="s">
        <v>106</v>
      </c>
      <c r="D347" s="13">
        <v>42394</v>
      </c>
      <c r="E347">
        <v>3</v>
      </c>
      <c r="F347">
        <v>200</v>
      </c>
      <c r="G347" s="2" t="s">
        <v>87</v>
      </c>
      <c r="H347" s="2" t="s">
        <v>12</v>
      </c>
      <c r="I347">
        <v>4</v>
      </c>
      <c r="J347" s="2" t="s">
        <v>77</v>
      </c>
      <c r="K347" s="2">
        <v>156</v>
      </c>
      <c r="L347" s="2"/>
      <c r="M347" s="2" t="str">
        <f t="shared" si="30"/>
        <v/>
      </c>
      <c r="N347">
        <v>2187.937934052487</v>
      </c>
      <c r="O347" s="2">
        <f t="shared" si="31"/>
        <v>218.79379340524869</v>
      </c>
      <c r="P347" s="2">
        <f>IF(ISNUMBER(O347),SUMIFS(O$1:$O347,A$1:$A347,A347,C$1:$C347,C347,G$1:$G347,G347,E$1:$E347,E347),"")</f>
        <v>757.01642834981965</v>
      </c>
      <c r="U347" t="str">
        <f t="shared" si="32"/>
        <v/>
      </c>
      <c r="V347">
        <v>21.481955528259277</v>
      </c>
      <c r="W347">
        <v>13.63169002532959</v>
      </c>
      <c r="X347">
        <v>74.778488159179688</v>
      </c>
      <c r="Y347">
        <v>28.324813842773438</v>
      </c>
      <c r="Z347">
        <v>90.067153930664063</v>
      </c>
      <c r="AA347">
        <v>25.489426612854004</v>
      </c>
      <c r="AB347">
        <v>4.0783082580566406E-2</v>
      </c>
      <c r="AC347" s="2">
        <f t="shared" si="33"/>
        <v>4.0783082580566406E-2</v>
      </c>
      <c r="AD347">
        <v>11.96455810546875</v>
      </c>
      <c r="AE347">
        <v>12.922508422997501</v>
      </c>
      <c r="AH347" s="2">
        <f t="shared" si="34"/>
        <v>8.923</v>
      </c>
      <c r="AI347" s="2">
        <f>IF(ISNUMBER(AH347),SUMIFS($AH$1:AH347,$A$1:A347,A347,C$1:$C347,C347,$G$1:G347,G347,$E$1:E347,E347),"")</f>
        <v>31.923999999999999</v>
      </c>
      <c r="AJ347">
        <f t="shared" si="35"/>
        <v>16</v>
      </c>
    </row>
    <row r="348" spans="1:36" x14ac:dyDescent="0.25">
      <c r="A348" s="14" t="s">
        <v>114</v>
      </c>
      <c r="B348" t="s">
        <v>98</v>
      </c>
      <c r="C348" t="s">
        <v>106</v>
      </c>
      <c r="D348" s="13">
        <v>42394</v>
      </c>
      <c r="E348">
        <v>3</v>
      </c>
      <c r="F348">
        <v>350</v>
      </c>
      <c r="G348" s="2" t="s">
        <v>87</v>
      </c>
      <c r="H348" s="2" t="s">
        <v>12</v>
      </c>
      <c r="I348">
        <v>4</v>
      </c>
      <c r="J348" s="2" t="s">
        <v>77</v>
      </c>
      <c r="K348" s="2">
        <v>272</v>
      </c>
      <c r="L348" s="2"/>
      <c r="M348" s="2" t="str">
        <f t="shared" si="30"/>
        <v/>
      </c>
      <c r="N348">
        <v>1953.8987934449849</v>
      </c>
      <c r="O348" s="2">
        <f t="shared" si="31"/>
        <v>195.3898793444985</v>
      </c>
      <c r="P348" s="2">
        <f>IF(ISNUMBER(O348),SUMIFS(O$1:$O348,A$1:$A348,A348,C$1:$C348,C348,G$1:$G348,G348,E$1:$E348,E348),"")</f>
        <v>712.24162648616891</v>
      </c>
      <c r="U348" t="str">
        <f t="shared" si="32"/>
        <v/>
      </c>
      <c r="V348">
        <v>21.977021217346191</v>
      </c>
      <c r="W348">
        <v>14.866585254669189</v>
      </c>
      <c r="X348">
        <v>74.275104522705078</v>
      </c>
      <c r="Y348">
        <v>29.027400970458984</v>
      </c>
      <c r="Z348">
        <v>90.209938049316406</v>
      </c>
      <c r="AA348">
        <v>24.632550239562988</v>
      </c>
      <c r="AB348">
        <v>3.9412080383300782E-2</v>
      </c>
      <c r="AC348" s="2">
        <f t="shared" si="33"/>
        <v>3.9412080383300782E-2</v>
      </c>
      <c r="AD348">
        <v>11.884016723632813</v>
      </c>
      <c r="AE348">
        <v>12.408833063209077</v>
      </c>
      <c r="AH348" s="2">
        <f t="shared" si="34"/>
        <v>7.7009999999999996</v>
      </c>
      <c r="AI348" s="2">
        <f>IF(ISNUMBER(AH348),SUMIFS($AH$1:AH348,$A$1:A348,A348,C$1:$C348,C348,$G$1:G348,G348,$E$1:E348,E348),"")</f>
        <v>29.001000000000001</v>
      </c>
      <c r="AJ348">
        <f t="shared" si="35"/>
        <v>16</v>
      </c>
    </row>
    <row r="349" spans="1:36" x14ac:dyDescent="0.25">
      <c r="A349" s="14" t="s">
        <v>113</v>
      </c>
      <c r="B349" t="s">
        <v>98</v>
      </c>
      <c r="C349" t="s">
        <v>106</v>
      </c>
      <c r="D349" s="13">
        <v>42394</v>
      </c>
      <c r="E349">
        <v>3</v>
      </c>
      <c r="F349">
        <v>500</v>
      </c>
      <c r="G349" s="2" t="s">
        <v>87</v>
      </c>
      <c r="H349" s="2" t="s">
        <v>12</v>
      </c>
      <c r="I349">
        <v>4</v>
      </c>
      <c r="J349" s="2" t="s">
        <v>77</v>
      </c>
      <c r="K349" s="2">
        <v>389</v>
      </c>
      <c r="L349" s="2"/>
      <c r="M349" s="2" t="str">
        <f t="shared" si="30"/>
        <v/>
      </c>
      <c r="N349">
        <v>1987.1952565679505</v>
      </c>
      <c r="O349" s="2">
        <f t="shared" si="31"/>
        <v>198.71952565679504</v>
      </c>
      <c r="P349" s="2">
        <f>IF(ISNUMBER(O349),SUMIFS(O$1:$O349,A$1:$A349,A349,C$1:$C349,C349,G$1:$G349,G349,E$1:$E349,E349),"")</f>
        <v>684.07332777669717</v>
      </c>
      <c r="U349" t="str">
        <f t="shared" si="32"/>
        <v/>
      </c>
      <c r="V349">
        <v>20.591156005859375</v>
      </c>
      <c r="W349">
        <v>14.408977031707764</v>
      </c>
      <c r="X349">
        <v>76.322170257568359</v>
      </c>
      <c r="Y349">
        <v>27.744604110717773</v>
      </c>
      <c r="Z349">
        <v>90.698177337646484</v>
      </c>
      <c r="AA349">
        <v>26.14551830291748</v>
      </c>
      <c r="AB349">
        <v>4.1832829284667972E-2</v>
      </c>
      <c r="AC349" s="2">
        <f t="shared" si="33"/>
        <v>4.1832829284667972E-2</v>
      </c>
      <c r="AD349">
        <v>12.211547241210937</v>
      </c>
      <c r="AE349">
        <v>13.113823445926768</v>
      </c>
      <c r="AH349" s="2">
        <f t="shared" si="34"/>
        <v>8.3130000000000006</v>
      </c>
      <c r="AI349" s="2">
        <f>IF(ISNUMBER(AH349),SUMIFS($AH$1:AH349,$A$1:A349,A349,C$1:$C349,C349,$G$1:G349,G349,$E$1:E349,E349),"")</f>
        <v>29.060000000000002</v>
      </c>
      <c r="AJ349">
        <f t="shared" si="35"/>
        <v>16</v>
      </c>
    </row>
    <row r="350" spans="1:36" x14ac:dyDescent="0.25">
      <c r="A350" s="14" t="s">
        <v>118</v>
      </c>
      <c r="B350" t="s">
        <v>98</v>
      </c>
      <c r="C350" t="s">
        <v>106</v>
      </c>
      <c r="D350" s="13">
        <v>42394</v>
      </c>
      <c r="E350">
        <v>4</v>
      </c>
      <c r="F350">
        <v>0</v>
      </c>
      <c r="G350" s="2" t="s">
        <v>87</v>
      </c>
      <c r="H350" s="2" t="s">
        <v>12</v>
      </c>
      <c r="I350">
        <v>4</v>
      </c>
      <c r="J350" s="2" t="s">
        <v>77</v>
      </c>
      <c r="K350" s="2">
        <v>0</v>
      </c>
      <c r="L350" s="2"/>
      <c r="M350" s="2" t="str">
        <f t="shared" si="30"/>
        <v/>
      </c>
      <c r="N350">
        <v>1031.0409465339042</v>
      </c>
      <c r="O350" s="2">
        <f t="shared" si="31"/>
        <v>103.10409465339042</v>
      </c>
      <c r="P350" s="2">
        <f>IF(ISNUMBER(O350),SUMIFS(O$1:$O350,A$1:$A350,A350,C$1:$C350,C350,G$1:$G350,G350,E$1:$E350,E350),"")</f>
        <v>523.69443859873934</v>
      </c>
      <c r="U350" t="str">
        <f t="shared" si="32"/>
        <v/>
      </c>
      <c r="V350">
        <v>18.902419090270996</v>
      </c>
      <c r="W350">
        <v>12.38411808013916</v>
      </c>
      <c r="X350">
        <v>76.936389923095703</v>
      </c>
      <c r="Y350">
        <v>25.749900817871094</v>
      </c>
      <c r="Z350">
        <v>90.110877990722656</v>
      </c>
      <c r="AA350">
        <v>29.512936592102051</v>
      </c>
      <c r="AB350">
        <v>4.7220698547363285E-2</v>
      </c>
      <c r="AC350" s="2">
        <f t="shared" si="33"/>
        <v>4.7220698547363285E-2</v>
      </c>
      <c r="AD350">
        <v>12.309822387695313</v>
      </c>
      <c r="AE350">
        <v>13.095882990249185</v>
      </c>
      <c r="AH350" s="2">
        <f t="shared" si="34"/>
        <v>4.8689999999999998</v>
      </c>
      <c r="AI350" s="2">
        <f>IF(ISNUMBER(AH350),SUMIFS($AH$1:AH350,$A$1:A350,A350,C$1:$C350,C350,$G$1:G350,G350,$E$1:E350,E350),"")</f>
        <v>21.533000000000001</v>
      </c>
      <c r="AJ350">
        <f t="shared" si="35"/>
        <v>16</v>
      </c>
    </row>
    <row r="351" spans="1:36" x14ac:dyDescent="0.25">
      <c r="A351" s="14" t="s">
        <v>117</v>
      </c>
      <c r="B351" t="s">
        <v>98</v>
      </c>
      <c r="C351" t="s">
        <v>106</v>
      </c>
      <c r="D351" s="13">
        <v>42394</v>
      </c>
      <c r="E351">
        <v>4</v>
      </c>
      <c r="F351">
        <v>50</v>
      </c>
      <c r="G351" s="2" t="s">
        <v>87</v>
      </c>
      <c r="H351" s="2" t="s">
        <v>12</v>
      </c>
      <c r="I351">
        <v>4</v>
      </c>
      <c r="J351" s="2" t="s">
        <v>77</v>
      </c>
      <c r="K351" s="2">
        <v>45</v>
      </c>
      <c r="L351" s="2"/>
      <c r="M351" s="2" t="str">
        <f t="shared" si="30"/>
        <v/>
      </c>
      <c r="N351">
        <v>1054.3734561407607</v>
      </c>
      <c r="O351" s="2">
        <f t="shared" si="31"/>
        <v>105.43734561407607</v>
      </c>
      <c r="P351" s="2">
        <f>IF(ISNUMBER(O351),SUMIFS(O$1:$O351,A$1:$A351,A351,C$1:$C351,C351,G$1:$G351,G351,E$1:$E351,E351),"")</f>
        <v>564.9860410951344</v>
      </c>
      <c r="U351" t="str">
        <f t="shared" si="32"/>
        <v/>
      </c>
      <c r="V351">
        <v>18.722209930419922</v>
      </c>
      <c r="W351">
        <v>13.165092945098877</v>
      </c>
      <c r="X351">
        <v>76.270984649658203</v>
      </c>
      <c r="Y351">
        <v>25.173282623291016</v>
      </c>
      <c r="Z351">
        <v>89.841033935546875</v>
      </c>
      <c r="AA351">
        <v>28.601154327392578</v>
      </c>
      <c r="AB351">
        <v>4.5761846923828127E-2</v>
      </c>
      <c r="AC351" s="2">
        <f t="shared" si="33"/>
        <v>4.5761846923828127E-2</v>
      </c>
      <c r="AD351">
        <v>12.203357543945312</v>
      </c>
      <c r="AE351">
        <v>14.153166421207656</v>
      </c>
      <c r="AH351" s="2">
        <f t="shared" si="34"/>
        <v>4.8250000000000002</v>
      </c>
      <c r="AI351" s="2">
        <f>IF(ISNUMBER(AH351),SUMIFS($AH$1:AH351,$A$1:A351,A351,C$1:$C351,C351,$G$1:G351,G351,$E$1:E351,E351),"")</f>
        <v>23.437999999999999</v>
      </c>
      <c r="AJ351">
        <f t="shared" si="35"/>
        <v>16</v>
      </c>
    </row>
    <row r="352" spans="1:36" x14ac:dyDescent="0.25">
      <c r="A352" s="14" t="s">
        <v>116</v>
      </c>
      <c r="B352" t="s">
        <v>98</v>
      </c>
      <c r="C352" t="s">
        <v>106</v>
      </c>
      <c r="D352" s="13">
        <v>42394</v>
      </c>
      <c r="E352">
        <v>4</v>
      </c>
      <c r="F352">
        <v>100</v>
      </c>
      <c r="G352" s="2" t="s">
        <v>87</v>
      </c>
      <c r="H352" s="2" t="s">
        <v>12</v>
      </c>
      <c r="I352">
        <v>4</v>
      </c>
      <c r="J352" s="2" t="s">
        <v>77</v>
      </c>
      <c r="K352" s="2">
        <v>78</v>
      </c>
      <c r="L352" s="2"/>
      <c r="M352" s="2" t="str">
        <f t="shared" si="30"/>
        <v/>
      </c>
      <c r="N352">
        <v>1619.2242122922482</v>
      </c>
      <c r="O352" s="2">
        <f t="shared" si="31"/>
        <v>161.92242122922482</v>
      </c>
      <c r="P352" s="2">
        <f>IF(ISNUMBER(O352),SUMIFS(O$1:$O352,A$1:$A352,A352,C$1:$C352,C352,G$1:$G352,G352,E$1:$E352,E352),"")</f>
        <v>675.15535255250722</v>
      </c>
      <c r="U352" t="str">
        <f t="shared" si="32"/>
        <v/>
      </c>
      <c r="V352">
        <v>20.500744819641113</v>
      </c>
      <c r="W352">
        <v>14.327815532684326</v>
      </c>
      <c r="X352">
        <v>75.686904907226563</v>
      </c>
      <c r="Y352">
        <v>26.922510147094727</v>
      </c>
      <c r="Z352">
        <v>90.702171325683594</v>
      </c>
      <c r="AA352">
        <v>26.235624313354492</v>
      </c>
      <c r="AB352">
        <v>4.1976998901367191E-2</v>
      </c>
      <c r="AC352" s="2">
        <f t="shared" si="33"/>
        <v>4.1976998901367191E-2</v>
      </c>
      <c r="AD352">
        <v>12.10990478515625</v>
      </c>
      <c r="AE352">
        <v>12.836970474967908</v>
      </c>
      <c r="AH352" s="2">
        <f t="shared" si="34"/>
        <v>6.7969999999999997</v>
      </c>
      <c r="AI352" s="2">
        <f>IF(ISNUMBER(AH352),SUMIFS($AH$1:AH352,$A$1:A352,A352,C$1:$C352,C352,$G$1:G352,G352,$E$1:E352,E352),"")</f>
        <v>27.276</v>
      </c>
      <c r="AJ352">
        <f t="shared" si="35"/>
        <v>16</v>
      </c>
    </row>
    <row r="353" spans="1:36" x14ac:dyDescent="0.25">
      <c r="A353" s="14" t="s">
        <v>115</v>
      </c>
      <c r="B353" t="s">
        <v>98</v>
      </c>
      <c r="C353" t="s">
        <v>106</v>
      </c>
      <c r="D353" s="13">
        <v>42394</v>
      </c>
      <c r="E353">
        <v>4</v>
      </c>
      <c r="F353">
        <v>200</v>
      </c>
      <c r="G353" s="2" t="s">
        <v>87</v>
      </c>
      <c r="H353" s="2" t="s">
        <v>12</v>
      </c>
      <c r="I353">
        <v>4</v>
      </c>
      <c r="J353" s="2" t="s">
        <v>77</v>
      </c>
      <c r="K353" s="2">
        <v>156</v>
      </c>
      <c r="L353" s="2"/>
      <c r="M353" s="2" t="str">
        <f t="shared" si="30"/>
        <v/>
      </c>
      <c r="N353">
        <v>1981.9723057241972</v>
      </c>
      <c r="O353" s="2">
        <f t="shared" si="31"/>
        <v>198.19723057241973</v>
      </c>
      <c r="P353" s="2">
        <f>IF(ISNUMBER(O353),SUMIFS(O$1:$O353,A$1:$A353,A353,C$1:$C353,C353,G$1:$G353,G353,E$1:$E353,E353),"")</f>
        <v>685.0992393336544</v>
      </c>
      <c r="U353" t="str">
        <f t="shared" si="32"/>
        <v/>
      </c>
      <c r="V353">
        <v>19.91755485534668</v>
      </c>
      <c r="W353">
        <v>14.540335655212402</v>
      </c>
      <c r="X353">
        <v>76.434036254882813</v>
      </c>
      <c r="Y353">
        <v>26.981714248657227</v>
      </c>
      <c r="Z353">
        <v>90.543148040771484</v>
      </c>
      <c r="AA353">
        <v>26.343441963195801</v>
      </c>
      <c r="AB353">
        <v>4.2149507141113284E-2</v>
      </c>
      <c r="AC353" s="2">
        <f t="shared" si="33"/>
        <v>4.2149507141113284E-2</v>
      </c>
      <c r="AD353">
        <v>12.229445800781249</v>
      </c>
      <c r="AE353">
        <v>13.079356347132446</v>
      </c>
      <c r="AH353" s="2">
        <f t="shared" si="34"/>
        <v>8.3539999999999992</v>
      </c>
      <c r="AI353" s="2">
        <f>IF(ISNUMBER(AH353),SUMIFS($AH$1:AH353,$A$1:A353,A353,C$1:$C353,C353,$G$1:G353,G353,$E$1:E353,E353),"")</f>
        <v>28.338999999999999</v>
      </c>
      <c r="AJ353">
        <f t="shared" si="35"/>
        <v>16</v>
      </c>
    </row>
    <row r="354" spans="1:36" x14ac:dyDescent="0.25">
      <c r="A354" s="14" t="s">
        <v>114</v>
      </c>
      <c r="B354" t="s">
        <v>98</v>
      </c>
      <c r="C354" t="s">
        <v>106</v>
      </c>
      <c r="D354" s="13">
        <v>42394</v>
      </c>
      <c r="E354">
        <v>4</v>
      </c>
      <c r="F354">
        <v>350</v>
      </c>
      <c r="G354" s="2" t="s">
        <v>87</v>
      </c>
      <c r="H354" s="2" t="s">
        <v>12</v>
      </c>
      <c r="I354">
        <v>4</v>
      </c>
      <c r="J354" s="2" t="s">
        <v>77</v>
      </c>
      <c r="K354" s="2">
        <v>272</v>
      </c>
      <c r="L354" s="2"/>
      <c r="M354" s="2" t="str">
        <f t="shared" si="30"/>
        <v/>
      </c>
      <c r="N354">
        <v>1567.0547712963576</v>
      </c>
      <c r="O354" s="2">
        <f t="shared" si="31"/>
        <v>156.70547712963577</v>
      </c>
      <c r="P354" s="2">
        <f>IF(ISNUMBER(O354),SUMIFS(O$1:$O354,A$1:$A354,A354,C$1:$C354,C354,G$1:$G354,G354,E$1:$E354,E354),"")</f>
        <v>610.3307061926572</v>
      </c>
      <c r="U354" t="str">
        <f t="shared" si="32"/>
        <v/>
      </c>
      <c r="V354">
        <v>20.900688171386719</v>
      </c>
      <c r="W354">
        <v>13.839280128479004</v>
      </c>
      <c r="X354">
        <v>73.351177215576172</v>
      </c>
      <c r="Y354">
        <v>25.261550903320313</v>
      </c>
      <c r="Z354">
        <v>90.088619232177734</v>
      </c>
      <c r="AA354">
        <v>25.155255317687988</v>
      </c>
      <c r="AB354">
        <v>4.0248408508300776E-2</v>
      </c>
      <c r="AC354" s="2">
        <f t="shared" si="33"/>
        <v>4.0248408508300776E-2</v>
      </c>
      <c r="AD354">
        <v>11.736188354492187</v>
      </c>
      <c r="AE354">
        <v>12.678653757491935</v>
      </c>
      <c r="AH354" s="2">
        <f t="shared" si="34"/>
        <v>6.3070000000000004</v>
      </c>
      <c r="AI354" s="2">
        <f>IF(ISNUMBER(AH354),SUMIFS($AH$1:AH354,$A$1:A354,A354,C$1:$C354,C354,$G$1:G354,G354,$E$1:E354,E354),"")</f>
        <v>22.758000000000003</v>
      </c>
      <c r="AJ354">
        <f t="shared" si="35"/>
        <v>16</v>
      </c>
    </row>
    <row r="355" spans="1:36" x14ac:dyDescent="0.25">
      <c r="A355" s="14" t="s">
        <v>113</v>
      </c>
      <c r="B355" t="s">
        <v>98</v>
      </c>
      <c r="C355" t="s">
        <v>106</v>
      </c>
      <c r="D355" s="13">
        <v>42394</v>
      </c>
      <c r="E355">
        <v>4</v>
      </c>
      <c r="F355">
        <v>500</v>
      </c>
      <c r="G355" s="2" t="s">
        <v>87</v>
      </c>
      <c r="H355" s="2" t="s">
        <v>12</v>
      </c>
      <c r="I355">
        <v>4</v>
      </c>
      <c r="J355" s="2" t="s">
        <v>77</v>
      </c>
      <c r="K355" s="2">
        <v>389</v>
      </c>
      <c r="L355" s="2"/>
      <c r="M355" s="2" t="str">
        <f t="shared" si="30"/>
        <v/>
      </c>
      <c r="N355">
        <v>1706.8257265093821</v>
      </c>
      <c r="O355" s="2">
        <f t="shared" si="31"/>
        <v>170.6825726509382</v>
      </c>
      <c r="P355" s="2">
        <f>IF(ISNUMBER(O355),SUMIFS(O$1:$O355,A$1:$A355,A355,C$1:$C355,C355,G$1:$G355,G355,E$1:$E355,E355),"")</f>
        <v>756.97863881596641</v>
      </c>
      <c r="U355" t="str">
        <f t="shared" si="32"/>
        <v/>
      </c>
      <c r="V355">
        <v>21.336936950683594</v>
      </c>
      <c r="W355">
        <v>14.601751804351807</v>
      </c>
      <c r="X355">
        <v>75.336372375488281</v>
      </c>
      <c r="Y355">
        <v>27.636707305908203</v>
      </c>
      <c r="Z355">
        <v>90.441135406494141</v>
      </c>
      <c r="AA355">
        <v>24.966770172119141</v>
      </c>
      <c r="AB355">
        <v>3.9946832275390622E-2</v>
      </c>
      <c r="AC355" s="2">
        <f t="shared" si="33"/>
        <v>3.9946832275390622E-2</v>
      </c>
      <c r="AD355">
        <v>12.053819580078125</v>
      </c>
      <c r="AE355">
        <v>12.724077328646748</v>
      </c>
      <c r="AH355" s="2">
        <f t="shared" si="34"/>
        <v>6.8179999999999996</v>
      </c>
      <c r="AI355" s="2">
        <f>IF(ISNUMBER(AH355),SUMIFS($AH$1:AH355,$A$1:A355,A355,C$1:$C355,C355,$G$1:G355,G355,$E$1:E355,E355),"")</f>
        <v>30.763999999999996</v>
      </c>
      <c r="AJ355">
        <f t="shared" si="35"/>
        <v>16</v>
      </c>
    </row>
    <row r="356" spans="1:36" x14ac:dyDescent="0.25">
      <c r="A356" s="14" t="s">
        <v>118</v>
      </c>
      <c r="B356" t="s">
        <v>98</v>
      </c>
      <c r="C356" t="s">
        <v>106</v>
      </c>
      <c r="D356" s="13">
        <v>42424</v>
      </c>
      <c r="E356">
        <v>1</v>
      </c>
      <c r="F356">
        <v>0</v>
      </c>
      <c r="G356" s="2" t="s">
        <v>87</v>
      </c>
      <c r="H356" s="2" t="s">
        <v>12</v>
      </c>
      <c r="I356">
        <v>5</v>
      </c>
      <c r="J356" s="2" t="s">
        <v>77</v>
      </c>
      <c r="K356" s="2">
        <v>0</v>
      </c>
      <c r="L356" s="2"/>
      <c r="M356" s="2" t="str">
        <f t="shared" si="30"/>
        <v/>
      </c>
      <c r="N356">
        <v>1268.8270196257417</v>
      </c>
      <c r="O356" s="2">
        <f t="shared" si="31"/>
        <v>126.88270196257417</v>
      </c>
      <c r="P356" s="2">
        <f>IF(ISNUMBER(O356),SUMIFS(O$1:$O356,A$1:$A356,A356,C$1:$C356,C356,G$1:$G356,G356,E$1:$E356,E356),"")</f>
        <v>838.18132853128486</v>
      </c>
      <c r="U356" t="str">
        <f t="shared" si="32"/>
        <v/>
      </c>
      <c r="V356">
        <v>21.157658576965332</v>
      </c>
      <c r="W356">
        <v>11.222355842590332</v>
      </c>
      <c r="X356">
        <v>74.582881927490234</v>
      </c>
      <c r="Y356">
        <v>26.238218307495117</v>
      </c>
      <c r="Z356">
        <v>89.780719757080078</v>
      </c>
      <c r="AA356">
        <v>27.11446475982666</v>
      </c>
      <c r="AB356">
        <v>4.3383143615722659E-2</v>
      </c>
      <c r="AC356" s="2">
        <f t="shared" si="33"/>
        <v>4.3383143615722659E-2</v>
      </c>
      <c r="AD356">
        <v>11.933261108398439</v>
      </c>
      <c r="AE356">
        <v>11.102236421725239</v>
      </c>
      <c r="AH356" s="2">
        <f t="shared" si="34"/>
        <v>5.5049999999999999</v>
      </c>
      <c r="AI356" s="2">
        <f>IF(ISNUMBER(AH356),SUMIFS($AH$1:AH356,$A$1:A356,A356,C$1:$C356,C356,$G$1:G356,G356,$E$1:E356,E356),"")</f>
        <v>30.825999999999997</v>
      </c>
      <c r="AJ356">
        <f t="shared" si="35"/>
        <v>16</v>
      </c>
    </row>
    <row r="357" spans="1:36" x14ac:dyDescent="0.25">
      <c r="A357" s="14" t="s">
        <v>117</v>
      </c>
      <c r="B357" t="s">
        <v>98</v>
      </c>
      <c r="C357" t="s">
        <v>106</v>
      </c>
      <c r="D357" s="13">
        <v>42424</v>
      </c>
      <c r="E357">
        <v>1</v>
      </c>
      <c r="F357">
        <v>50</v>
      </c>
      <c r="G357" s="2" t="s">
        <v>87</v>
      </c>
      <c r="H357" s="2" t="s">
        <v>12</v>
      </c>
      <c r="I357">
        <v>5</v>
      </c>
      <c r="J357" s="2" t="s">
        <v>77</v>
      </c>
      <c r="K357" s="2">
        <v>45</v>
      </c>
      <c r="L357" s="2"/>
      <c r="M357" s="2" t="str">
        <f t="shared" si="30"/>
        <v/>
      </c>
      <c r="N357">
        <v>1147.8953278350609</v>
      </c>
      <c r="O357" s="2">
        <f t="shared" si="31"/>
        <v>114.78953278350609</v>
      </c>
      <c r="P357" s="2">
        <f>IF(ISNUMBER(O357),SUMIFS(O$1:$O357,A$1:$A357,A357,C$1:$C357,C357,G$1:$G357,G357,E$1:$E357,E357),"")</f>
        <v>756.1572030667146</v>
      </c>
      <c r="U357" t="str">
        <f t="shared" si="32"/>
        <v/>
      </c>
      <c r="V357">
        <v>19.161979675292969</v>
      </c>
      <c r="W357">
        <v>11.549834251403809</v>
      </c>
      <c r="X357">
        <v>77.818069458007813</v>
      </c>
      <c r="Y357">
        <v>25.993398666381836</v>
      </c>
      <c r="Z357">
        <v>90.622642517089844</v>
      </c>
      <c r="AA357">
        <v>29.91878604888916</v>
      </c>
      <c r="AB357">
        <v>4.7870057678222659E-2</v>
      </c>
      <c r="AC357" s="2">
        <f t="shared" si="33"/>
        <v>4.7870057678222659E-2</v>
      </c>
      <c r="AD357">
        <v>12.45089111328125</v>
      </c>
      <c r="AE357">
        <v>11.999569522169608</v>
      </c>
      <c r="AH357" s="2">
        <f t="shared" si="34"/>
        <v>5.4950000000000001</v>
      </c>
      <c r="AI357" s="2">
        <f>IF(ISNUMBER(AH357),SUMIFS($AH$1:AH357,$A$1:A357,A357,C$1:$C357,C357,$G$1:G357,G357,$E$1:E357,E357),"")</f>
        <v>29.988</v>
      </c>
      <c r="AJ357">
        <f t="shared" si="35"/>
        <v>16</v>
      </c>
    </row>
    <row r="358" spans="1:36" x14ac:dyDescent="0.25">
      <c r="A358" s="14" t="s">
        <v>116</v>
      </c>
      <c r="B358" t="s">
        <v>98</v>
      </c>
      <c r="C358" t="s">
        <v>106</v>
      </c>
      <c r="D358" s="13">
        <v>42424</v>
      </c>
      <c r="E358">
        <v>1</v>
      </c>
      <c r="F358">
        <v>100</v>
      </c>
      <c r="G358" s="2" t="s">
        <v>87</v>
      </c>
      <c r="H358" s="2" t="s">
        <v>12</v>
      </c>
      <c r="I358">
        <v>5</v>
      </c>
      <c r="J358" s="2" t="s">
        <v>77</v>
      </c>
      <c r="K358" s="2">
        <v>78</v>
      </c>
      <c r="L358" s="2"/>
      <c r="M358" s="2" t="str">
        <f t="shared" si="30"/>
        <v/>
      </c>
      <c r="N358">
        <v>1100.5096572391014</v>
      </c>
      <c r="O358" s="2">
        <f t="shared" si="31"/>
        <v>110.05096572391014</v>
      </c>
      <c r="P358" s="2">
        <f>IF(ISNUMBER(O358),SUMIFS(O$1:$O358,A$1:$A358,A358,C$1:$C358,C358,G$1:$G358,G358,E$1:$E358,E358),"")</f>
        <v>744.8862224933722</v>
      </c>
      <c r="U358" t="str">
        <f t="shared" si="32"/>
        <v/>
      </c>
      <c r="V358">
        <v>19.181985855102539</v>
      </c>
      <c r="W358">
        <v>10.927788734436035</v>
      </c>
      <c r="X358">
        <v>76.955615997314453</v>
      </c>
      <c r="Y358">
        <v>25.835065841674805</v>
      </c>
      <c r="Z358">
        <v>90.254638671875</v>
      </c>
      <c r="AA358">
        <v>29.428237915039063</v>
      </c>
      <c r="AB358">
        <v>4.7085180664062504E-2</v>
      </c>
      <c r="AC358" s="2">
        <f t="shared" si="33"/>
        <v>4.7085180664062504E-2</v>
      </c>
      <c r="AD358">
        <v>12.312898559570312</v>
      </c>
      <c r="AE358">
        <v>11.403307303628846</v>
      </c>
      <c r="AH358" s="2">
        <f t="shared" si="34"/>
        <v>5.1820000000000004</v>
      </c>
      <c r="AI358" s="2">
        <f>IF(ISNUMBER(AH358),SUMIFS($AH$1:AH358,$A$1:A358,A358,C$1:$C358,C358,$G$1:G358,G358,$E$1:E358,E358),"")</f>
        <v>29.874000000000002</v>
      </c>
      <c r="AJ358">
        <f t="shared" si="35"/>
        <v>16</v>
      </c>
    </row>
    <row r="359" spans="1:36" x14ac:dyDescent="0.25">
      <c r="A359" s="14" t="s">
        <v>115</v>
      </c>
      <c r="B359" t="s">
        <v>98</v>
      </c>
      <c r="C359" t="s">
        <v>106</v>
      </c>
      <c r="D359" s="13">
        <v>42424</v>
      </c>
      <c r="E359">
        <v>1</v>
      </c>
      <c r="F359">
        <v>200</v>
      </c>
      <c r="G359" s="2" t="s">
        <v>87</v>
      </c>
      <c r="H359" s="2" t="s">
        <v>12</v>
      </c>
      <c r="I359">
        <v>5</v>
      </c>
      <c r="J359" s="2" t="s">
        <v>77</v>
      </c>
      <c r="K359" s="2">
        <v>156</v>
      </c>
      <c r="L359" s="2"/>
      <c r="M359" s="2" t="str">
        <f t="shared" si="30"/>
        <v/>
      </c>
      <c r="N359">
        <v>1620.9198624716746</v>
      </c>
      <c r="O359" s="2">
        <f t="shared" si="31"/>
        <v>162.09198624716745</v>
      </c>
      <c r="P359" s="2">
        <f>IF(ISNUMBER(O359),SUMIFS(O$1:$O359,A$1:$A359,A359,C$1:$C359,C359,G$1:$G359,G359,E$1:$E359,E359),"")</f>
        <v>775.58297215173479</v>
      </c>
      <c r="U359" t="str">
        <f t="shared" si="32"/>
        <v/>
      </c>
      <c r="V359">
        <v>19.86860466003418</v>
      </c>
      <c r="W359">
        <v>11.603239059448242</v>
      </c>
      <c r="X359">
        <v>76.915370941162109</v>
      </c>
      <c r="Y359">
        <v>27.129013061523438</v>
      </c>
      <c r="Z359">
        <v>90.763675689697266</v>
      </c>
      <c r="AA359">
        <v>29.125219345092773</v>
      </c>
      <c r="AB359">
        <v>4.6600350952148435E-2</v>
      </c>
      <c r="AC359" s="2">
        <f t="shared" si="33"/>
        <v>4.6600350952148435E-2</v>
      </c>
      <c r="AD359">
        <v>12.306459350585937</v>
      </c>
      <c r="AE359">
        <v>12.118427769270035</v>
      </c>
      <c r="AH359" s="2">
        <f t="shared" si="34"/>
        <v>7.5540000000000003</v>
      </c>
      <c r="AI359" s="2">
        <f>IF(ISNUMBER(AH359),SUMIFS($AH$1:AH359,$A$1:A359,A359,C$1:$C359,C359,$G$1:G359,G359,$E$1:E359,E359),"")</f>
        <v>32.533999999999999</v>
      </c>
      <c r="AJ359">
        <f t="shared" si="35"/>
        <v>16</v>
      </c>
    </row>
    <row r="360" spans="1:36" x14ac:dyDescent="0.25">
      <c r="A360" s="14" t="s">
        <v>114</v>
      </c>
      <c r="B360" t="s">
        <v>98</v>
      </c>
      <c r="C360" t="s">
        <v>106</v>
      </c>
      <c r="D360" s="13">
        <v>42424</v>
      </c>
      <c r="E360">
        <v>1</v>
      </c>
      <c r="F360">
        <v>350</v>
      </c>
      <c r="G360" s="2" t="s">
        <v>87</v>
      </c>
      <c r="H360" s="2" t="s">
        <v>12</v>
      </c>
      <c r="I360">
        <v>5</v>
      </c>
      <c r="J360" s="2" t="s">
        <v>77</v>
      </c>
      <c r="K360" s="2">
        <v>272</v>
      </c>
      <c r="L360" s="2"/>
      <c r="M360" s="2" t="str">
        <f t="shared" si="30"/>
        <v/>
      </c>
      <c r="N360">
        <v>874.63536790057924</v>
      </c>
      <c r="O360" s="2">
        <f t="shared" si="31"/>
        <v>87.46353679005793</v>
      </c>
      <c r="P360" s="2">
        <f>IF(ISNUMBER(O360),SUMIFS(O$1:$O360,A$1:$A360,A360,C$1:$C360,C360,G$1:$G360,G360,E$1:$E360,E360),"")</f>
        <v>876.12964236765242</v>
      </c>
      <c r="U360" t="str">
        <f t="shared" si="32"/>
        <v/>
      </c>
      <c r="V360">
        <v>19.677835464477539</v>
      </c>
      <c r="W360">
        <v>11.880390167236328</v>
      </c>
      <c r="X360">
        <v>76.786293029785156</v>
      </c>
      <c r="Y360">
        <v>25.681398391723633</v>
      </c>
      <c r="Z360">
        <v>90.085853576660156</v>
      </c>
      <c r="AA360">
        <v>28.720403671264648</v>
      </c>
      <c r="AB360">
        <v>4.5952645874023437E-2</v>
      </c>
      <c r="AC360" s="2">
        <f t="shared" si="33"/>
        <v>4.5952645874023437E-2</v>
      </c>
      <c r="AD360">
        <v>12.285806884765625</v>
      </c>
      <c r="AE360">
        <v>12.447747329307942</v>
      </c>
      <c r="AH360" s="2">
        <f t="shared" si="34"/>
        <v>4.0190000000000001</v>
      </c>
      <c r="AI360" s="2">
        <f>IF(ISNUMBER(AH360),SUMIFS($AH$1:AH360,$A$1:A360,A360,C$1:$C360,C360,$G$1:G360,G360,$E$1:E360,E360),"")</f>
        <v>33.409999999999997</v>
      </c>
      <c r="AJ360">
        <f t="shared" si="35"/>
        <v>16</v>
      </c>
    </row>
    <row r="361" spans="1:36" x14ac:dyDescent="0.25">
      <c r="A361" s="14" t="s">
        <v>113</v>
      </c>
      <c r="B361" t="s">
        <v>98</v>
      </c>
      <c r="C361" t="s">
        <v>106</v>
      </c>
      <c r="D361" s="13">
        <v>42424</v>
      </c>
      <c r="E361">
        <v>1</v>
      </c>
      <c r="F361">
        <v>500</v>
      </c>
      <c r="G361" s="2" t="s">
        <v>87</v>
      </c>
      <c r="H361" s="2" t="s">
        <v>12</v>
      </c>
      <c r="I361">
        <v>5</v>
      </c>
      <c r="J361" s="2" t="s">
        <v>77</v>
      </c>
      <c r="K361" s="2">
        <v>389</v>
      </c>
      <c r="L361" s="2"/>
      <c r="M361" s="2" t="str">
        <f t="shared" si="30"/>
        <v/>
      </c>
      <c r="N361">
        <v>1123.6790967715058</v>
      </c>
      <c r="O361" s="2">
        <f t="shared" si="31"/>
        <v>112.36790967715058</v>
      </c>
      <c r="P361" s="2">
        <f>IF(ISNUMBER(O361),SUMIFS(O$1:$O361,A$1:$A361,A361,C$1:$C361,C361,G$1:$G361,G361,E$1:$E361,E361),"")</f>
        <v>888.99093140076002</v>
      </c>
      <c r="U361" t="str">
        <f t="shared" si="32"/>
        <v/>
      </c>
      <c r="V361">
        <v>20.203445434570313</v>
      </c>
      <c r="W361">
        <v>10.366031169891357</v>
      </c>
      <c r="X361">
        <v>76.038101196289063</v>
      </c>
      <c r="Y361">
        <v>25.999408721923828</v>
      </c>
      <c r="Z361">
        <v>89.493473052978516</v>
      </c>
      <c r="AA361">
        <v>28.659127235412598</v>
      </c>
      <c r="AB361">
        <v>4.5854603576660151E-2</v>
      </c>
      <c r="AC361" s="2">
        <f t="shared" si="33"/>
        <v>4.5854603576660151E-2</v>
      </c>
      <c r="AD361">
        <v>12.16609619140625</v>
      </c>
      <c r="AE361">
        <v>11.587940685456154</v>
      </c>
      <c r="AH361" s="2">
        <f t="shared" si="34"/>
        <v>5.1529999999999996</v>
      </c>
      <c r="AI361" s="2">
        <f>IF(ISNUMBER(AH361),SUMIFS($AH$1:AH361,$A$1:A361,A361,C$1:$C361,C361,$G$1:G361,G361,$E$1:E361,E361),"")</f>
        <v>36.108000000000004</v>
      </c>
      <c r="AJ361">
        <f t="shared" si="35"/>
        <v>16</v>
      </c>
    </row>
    <row r="362" spans="1:36" x14ac:dyDescent="0.25">
      <c r="A362" s="14" t="s">
        <v>118</v>
      </c>
      <c r="B362" t="s">
        <v>98</v>
      </c>
      <c r="C362" t="s">
        <v>106</v>
      </c>
      <c r="D362" s="13">
        <v>42424</v>
      </c>
      <c r="E362">
        <v>2</v>
      </c>
      <c r="F362">
        <v>0</v>
      </c>
      <c r="G362" s="2" t="s">
        <v>87</v>
      </c>
      <c r="H362" s="2" t="s">
        <v>12</v>
      </c>
      <c r="I362">
        <v>5</v>
      </c>
      <c r="J362" s="2" t="s">
        <v>77</v>
      </c>
      <c r="K362" s="2">
        <v>0</v>
      </c>
      <c r="L362" s="2"/>
      <c r="M362" s="2" t="str">
        <f t="shared" si="30"/>
        <v/>
      </c>
      <c r="N362">
        <v>1298.2099424762248</v>
      </c>
      <c r="O362" s="2">
        <f t="shared" si="31"/>
        <v>129.82099424762248</v>
      </c>
      <c r="P362" s="2">
        <f>IF(ISNUMBER(O362),SUMIFS(O$1:$O362,A$1:$A362,A362,C$1:$C362,C362,G$1:$G362,G362,E$1:$E362,E362),"")</f>
        <v>800.92057853950394</v>
      </c>
      <c r="U362" t="str">
        <f t="shared" si="32"/>
        <v/>
      </c>
      <c r="V362">
        <v>18.971531867980957</v>
      </c>
      <c r="W362">
        <v>11.18526554107666</v>
      </c>
      <c r="X362">
        <v>78.341892242431641</v>
      </c>
      <c r="Y362">
        <v>26.824361801147461</v>
      </c>
      <c r="Z362">
        <v>90.512657165527344</v>
      </c>
      <c r="AA362">
        <v>31.040239334106445</v>
      </c>
      <c r="AB362">
        <v>4.966438293457031E-2</v>
      </c>
      <c r="AC362" s="2">
        <f t="shared" si="33"/>
        <v>4.966438293457031E-2</v>
      </c>
      <c r="AD362">
        <v>12.534702758789063</v>
      </c>
      <c r="AE362">
        <v>11.359336996666967</v>
      </c>
      <c r="AH362" s="2">
        <f t="shared" si="34"/>
        <v>6.4470000000000001</v>
      </c>
      <c r="AI362" s="2">
        <f>IF(ISNUMBER(AH362),SUMIFS($AH$1:AH362,$A$1:A362,A362,C$1:$C362,C362,$G$1:G362,G362,$E$1:E362,E362),"")</f>
        <v>35.495000000000005</v>
      </c>
      <c r="AJ362">
        <f t="shared" si="35"/>
        <v>16</v>
      </c>
    </row>
    <row r="363" spans="1:36" x14ac:dyDescent="0.25">
      <c r="A363" s="14" t="s">
        <v>117</v>
      </c>
      <c r="B363" t="s">
        <v>98</v>
      </c>
      <c r="C363" t="s">
        <v>106</v>
      </c>
      <c r="D363" s="13">
        <v>42424</v>
      </c>
      <c r="E363">
        <v>2</v>
      </c>
      <c r="F363">
        <v>50</v>
      </c>
      <c r="G363" s="2" t="s">
        <v>87</v>
      </c>
      <c r="H363" s="2" t="s">
        <v>12</v>
      </c>
      <c r="I363">
        <v>5</v>
      </c>
      <c r="J363" s="2" t="s">
        <v>77</v>
      </c>
      <c r="K363" s="2">
        <v>45</v>
      </c>
      <c r="L363" s="2"/>
      <c r="M363" s="2" t="str">
        <f t="shared" si="30"/>
        <v/>
      </c>
      <c r="N363">
        <v>1428.752008956787</v>
      </c>
      <c r="O363" s="2">
        <f t="shared" si="31"/>
        <v>142.87520089567869</v>
      </c>
      <c r="P363" s="2">
        <f>IF(ISNUMBER(O363),SUMIFS(O$1:$O363,A$1:$A363,A363,C$1:$C363,C363,G$1:$G363,G363,E$1:$E363,E363),"")</f>
        <v>897.00892322591858</v>
      </c>
      <c r="U363" t="str">
        <f t="shared" si="32"/>
        <v/>
      </c>
      <c r="V363">
        <v>20.116630554199219</v>
      </c>
      <c r="W363">
        <v>12.023080348968506</v>
      </c>
      <c r="X363">
        <v>77.297603607177734</v>
      </c>
      <c r="Y363">
        <v>27.885948181152344</v>
      </c>
      <c r="Z363">
        <v>90.553737640380859</v>
      </c>
      <c r="AA363">
        <v>28.656423568725586</v>
      </c>
      <c r="AB363">
        <v>4.5850277709960939E-2</v>
      </c>
      <c r="AC363" s="2">
        <f t="shared" si="33"/>
        <v>4.5850277709960939E-2</v>
      </c>
      <c r="AD363">
        <v>12.367616577148437</v>
      </c>
      <c r="AE363">
        <v>12.229806598407281</v>
      </c>
      <c r="AH363" s="2">
        <f t="shared" si="34"/>
        <v>6.5510000000000002</v>
      </c>
      <c r="AI363" s="2">
        <f>IF(ISNUMBER(AH363),SUMIFS($AH$1:AH363,$A$1:A363,A363,C$1:$C363,C363,$G$1:G363,G363,$E$1:E363,E363),"")</f>
        <v>38.692999999999998</v>
      </c>
      <c r="AJ363">
        <f t="shared" si="35"/>
        <v>16</v>
      </c>
    </row>
    <row r="364" spans="1:36" x14ac:dyDescent="0.25">
      <c r="A364" s="14" t="s">
        <v>116</v>
      </c>
      <c r="B364" t="s">
        <v>98</v>
      </c>
      <c r="C364" t="s">
        <v>106</v>
      </c>
      <c r="D364" s="13">
        <v>42424</v>
      </c>
      <c r="E364">
        <v>2</v>
      </c>
      <c r="F364">
        <v>100</v>
      </c>
      <c r="G364" s="2" t="s">
        <v>87</v>
      </c>
      <c r="H364" s="2" t="s">
        <v>12</v>
      </c>
      <c r="I364">
        <v>5</v>
      </c>
      <c r="J364" s="2" t="s">
        <v>77</v>
      </c>
      <c r="K364" s="2">
        <v>78</v>
      </c>
      <c r="L364" s="2"/>
      <c r="M364" s="2" t="str">
        <f t="shared" si="30"/>
        <v/>
      </c>
      <c r="N364">
        <v>1310.0730115655488</v>
      </c>
      <c r="O364" s="2">
        <f t="shared" si="31"/>
        <v>131.00730115655489</v>
      </c>
      <c r="P364" s="2">
        <f>IF(ISNUMBER(O364),SUMIFS(O$1:$O364,A$1:$A364,A364,C$1:$C364,C364,G$1:$G364,G364,E$1:$E364,E364),"")</f>
        <v>932.96156874936992</v>
      </c>
      <c r="U364" t="str">
        <f t="shared" si="32"/>
        <v/>
      </c>
      <c r="V364">
        <v>19.603459358215332</v>
      </c>
      <c r="W364">
        <v>9.5469236373901367</v>
      </c>
      <c r="X364">
        <v>77.139968872070313</v>
      </c>
      <c r="Y364">
        <v>27.523483276367188</v>
      </c>
      <c r="Z364">
        <v>90.920368194580078</v>
      </c>
      <c r="AA364">
        <v>30.614748001098633</v>
      </c>
      <c r="AB364">
        <v>4.8983596801757817E-2</v>
      </c>
      <c r="AC364" s="2">
        <f t="shared" si="33"/>
        <v>4.8983596801757817E-2</v>
      </c>
      <c r="AD364">
        <v>12.342395019531251</v>
      </c>
      <c r="AE364">
        <v>11.833688699360341</v>
      </c>
      <c r="AH364" s="2">
        <f t="shared" si="34"/>
        <v>6.4169999999999998</v>
      </c>
      <c r="AI364" s="2">
        <f>IF(ISNUMBER(AH364),SUMIFS($AH$1:AH364,$A$1:A364,A364,C$1:$C364,C364,$G$1:G364,G364,$E$1:E364,E364),"")</f>
        <v>38.850999999999999</v>
      </c>
      <c r="AJ364">
        <f t="shared" si="35"/>
        <v>16</v>
      </c>
    </row>
    <row r="365" spans="1:36" x14ac:dyDescent="0.25">
      <c r="A365" s="14" t="s">
        <v>115</v>
      </c>
      <c r="B365" t="s">
        <v>98</v>
      </c>
      <c r="C365" t="s">
        <v>106</v>
      </c>
      <c r="D365" s="13">
        <v>42424</v>
      </c>
      <c r="E365">
        <v>2</v>
      </c>
      <c r="F365">
        <v>200</v>
      </c>
      <c r="G365" s="2" t="s">
        <v>87</v>
      </c>
      <c r="H365" s="2" t="s">
        <v>12</v>
      </c>
      <c r="I365">
        <v>5</v>
      </c>
      <c r="J365" s="2" t="s">
        <v>77</v>
      </c>
      <c r="K365" s="2">
        <v>156</v>
      </c>
      <c r="L365" s="2"/>
      <c r="M365" s="2" t="str">
        <f t="shared" si="30"/>
        <v/>
      </c>
      <c r="N365">
        <v>1265.4345578680957</v>
      </c>
      <c r="O365" s="2">
        <f t="shared" si="31"/>
        <v>126.54345578680957</v>
      </c>
      <c r="P365" s="2">
        <f>IF(ISNUMBER(O365),SUMIFS(O$1:$O365,A$1:$A365,A365,C$1:$C365,C365,G$1:$G365,G365,E$1:$E365,E365),"")</f>
        <v>827.17531259218185</v>
      </c>
      <c r="U365" t="str">
        <f t="shared" si="32"/>
        <v/>
      </c>
      <c r="V365">
        <v>18.986486434936523</v>
      </c>
      <c r="W365">
        <v>12.323656558990479</v>
      </c>
      <c r="X365">
        <v>78.352371215820313</v>
      </c>
      <c r="Y365">
        <v>26.39155387878418</v>
      </c>
      <c r="Z365">
        <v>91.044532775878906</v>
      </c>
      <c r="AA365">
        <v>30.465554237365723</v>
      </c>
      <c r="AB365">
        <v>4.8744886779785154E-2</v>
      </c>
      <c r="AC365" s="2">
        <f t="shared" si="33"/>
        <v>4.8744886779785154E-2</v>
      </c>
      <c r="AD365">
        <v>12.53637939453125</v>
      </c>
      <c r="AE365">
        <v>11.498419780628369</v>
      </c>
      <c r="AH365" s="2">
        <f t="shared" si="34"/>
        <v>6.1680000000000001</v>
      </c>
      <c r="AI365" s="2">
        <f>IF(ISNUMBER(AH365),SUMIFS($AH$1:AH365,$A$1:A365,A365,C$1:$C365,C365,$G$1:G365,G365,$E$1:E365,E365),"")</f>
        <v>34.718000000000004</v>
      </c>
      <c r="AJ365">
        <f t="shared" si="35"/>
        <v>16</v>
      </c>
    </row>
    <row r="366" spans="1:36" x14ac:dyDescent="0.25">
      <c r="A366" s="14" t="s">
        <v>114</v>
      </c>
      <c r="B366" t="s">
        <v>98</v>
      </c>
      <c r="C366" t="s">
        <v>106</v>
      </c>
      <c r="D366" s="13">
        <v>42424</v>
      </c>
      <c r="E366">
        <v>2</v>
      </c>
      <c r="F366">
        <v>350</v>
      </c>
      <c r="G366" s="2" t="s">
        <v>87</v>
      </c>
      <c r="H366" s="2" t="s">
        <v>12</v>
      </c>
      <c r="I366">
        <v>5</v>
      </c>
      <c r="J366" s="2" t="s">
        <v>77</v>
      </c>
      <c r="K366" s="2">
        <v>272</v>
      </c>
      <c r="L366" s="2"/>
      <c r="M366" s="2" t="str">
        <f t="shared" si="30"/>
        <v/>
      </c>
      <c r="N366">
        <v>1280.8435046702195</v>
      </c>
      <c r="O366" s="2">
        <f t="shared" si="31"/>
        <v>128.08435046702195</v>
      </c>
      <c r="P366" s="2">
        <f>IF(ISNUMBER(O366),SUMIFS(O$1:$O366,A$1:$A366,A366,C$1:$C366,C366,G$1:$G366,G366,E$1:$E366,E366),"")</f>
        <v>792.23424242208796</v>
      </c>
      <c r="U366" t="str">
        <f t="shared" si="32"/>
        <v/>
      </c>
      <c r="V366">
        <v>18.86715030670166</v>
      </c>
      <c r="W366">
        <v>11.462809562683105</v>
      </c>
      <c r="X366">
        <v>78.058719635009766</v>
      </c>
      <c r="Y366">
        <v>26.926359176635742</v>
      </c>
      <c r="Z366">
        <v>90.672405242919922</v>
      </c>
      <c r="AA366">
        <v>30.871712684631348</v>
      </c>
      <c r="AB366">
        <v>4.9394740295410154E-2</v>
      </c>
      <c r="AC366" s="2">
        <f t="shared" si="33"/>
        <v>4.9394740295410154E-2</v>
      </c>
      <c r="AD366">
        <v>12.489395141601563</v>
      </c>
      <c r="AE366">
        <v>11.728654185206953</v>
      </c>
      <c r="AH366" s="2">
        <f t="shared" si="34"/>
        <v>6.327</v>
      </c>
      <c r="AI366" s="2">
        <f>IF(ISNUMBER(AH366),SUMIFS($AH$1:AH366,$A$1:A366,A366,C$1:$C366,C366,$G$1:G366,G366,$E$1:E366,E366),"")</f>
        <v>35.124000000000002</v>
      </c>
      <c r="AJ366">
        <f t="shared" si="35"/>
        <v>16</v>
      </c>
    </row>
    <row r="367" spans="1:36" x14ac:dyDescent="0.25">
      <c r="A367" s="14" t="s">
        <v>113</v>
      </c>
      <c r="B367" t="s">
        <v>98</v>
      </c>
      <c r="C367" t="s">
        <v>106</v>
      </c>
      <c r="D367" s="13">
        <v>42424</v>
      </c>
      <c r="E367">
        <v>2</v>
      </c>
      <c r="F367">
        <v>500</v>
      </c>
      <c r="G367" s="2" t="s">
        <v>87</v>
      </c>
      <c r="H367" s="2" t="s">
        <v>12</v>
      </c>
      <c r="I367">
        <v>5</v>
      </c>
      <c r="J367" s="2" t="s">
        <v>77</v>
      </c>
      <c r="K367" s="2">
        <v>389</v>
      </c>
      <c r="L367" s="2"/>
      <c r="M367" s="2" t="str">
        <f t="shared" si="30"/>
        <v/>
      </c>
      <c r="N367">
        <v>1186.4449483497103</v>
      </c>
      <c r="O367" s="2">
        <f t="shared" si="31"/>
        <v>118.64449483497103</v>
      </c>
      <c r="P367" s="2">
        <f>IF(ISNUMBER(O367),SUMIFS(O$1:$O367,A$1:$A367,A367,C$1:$C367,C367,G$1:$G367,G367,E$1:$E367,E367),"")</f>
        <v>864.40414696924176</v>
      </c>
      <c r="U367" t="str">
        <f t="shared" si="32"/>
        <v/>
      </c>
      <c r="V367">
        <v>18.748194694519043</v>
      </c>
      <c r="W367">
        <v>11.904517650604248</v>
      </c>
      <c r="X367">
        <v>77.886085510253906</v>
      </c>
      <c r="Y367">
        <v>26.134702682495117</v>
      </c>
      <c r="Z367">
        <v>89.831546783447266</v>
      </c>
      <c r="AA367">
        <v>30.27515697479248</v>
      </c>
      <c r="AB367">
        <v>4.844025115966797E-2</v>
      </c>
      <c r="AC367" s="2">
        <f t="shared" si="33"/>
        <v>4.844025115966797E-2</v>
      </c>
      <c r="AD367">
        <v>12.461773681640626</v>
      </c>
      <c r="AE367">
        <v>11.777210884353742</v>
      </c>
      <c r="AH367" s="2">
        <f t="shared" si="34"/>
        <v>5.7469999999999999</v>
      </c>
      <c r="AI367" s="2">
        <f>IF(ISNUMBER(AH367),SUMIFS($AH$1:AH367,$A$1:A367,A367,C$1:$C367,C367,$G$1:G367,G367,$E$1:E367,E367),"")</f>
        <v>37.994</v>
      </c>
      <c r="AJ367">
        <f t="shared" si="35"/>
        <v>16</v>
      </c>
    </row>
    <row r="368" spans="1:36" x14ac:dyDescent="0.25">
      <c r="A368" s="14" t="s">
        <v>118</v>
      </c>
      <c r="B368" t="s">
        <v>98</v>
      </c>
      <c r="C368" t="s">
        <v>106</v>
      </c>
      <c r="D368" s="13">
        <v>42424</v>
      </c>
      <c r="E368">
        <v>3</v>
      </c>
      <c r="F368">
        <v>0</v>
      </c>
      <c r="G368" s="2" t="s">
        <v>87</v>
      </c>
      <c r="H368" s="2" t="s">
        <v>12</v>
      </c>
      <c r="I368">
        <v>5</v>
      </c>
      <c r="J368" s="2" t="s">
        <v>77</v>
      </c>
      <c r="K368" s="2">
        <v>0</v>
      </c>
      <c r="L368" s="2"/>
      <c r="M368" s="2" t="str">
        <f t="shared" si="30"/>
        <v/>
      </c>
      <c r="N368">
        <v>1261.0261092922949</v>
      </c>
      <c r="O368" s="2">
        <f t="shared" si="31"/>
        <v>126.10261092922948</v>
      </c>
      <c r="P368" s="2">
        <f>IF(ISNUMBER(O368),SUMIFS(O$1:$O368,A$1:$A368,A368,C$1:$C368,C368,G$1:$G368,G368,E$1:$E368,E368),"")</f>
        <v>792.24030160959092</v>
      </c>
      <c r="U368" t="str">
        <f t="shared" si="32"/>
        <v/>
      </c>
      <c r="V368">
        <v>18.974242210388184</v>
      </c>
      <c r="W368">
        <v>12.143121719360352</v>
      </c>
      <c r="X368">
        <v>78.934478759765625</v>
      </c>
      <c r="Y368">
        <v>26.582353591918945</v>
      </c>
      <c r="Z368">
        <v>91.0693359375</v>
      </c>
      <c r="AA368">
        <v>31.165011405944824</v>
      </c>
      <c r="AB368">
        <v>4.986401824951172E-2</v>
      </c>
      <c r="AC368" s="2">
        <f t="shared" si="33"/>
        <v>4.986401824951172E-2</v>
      </c>
      <c r="AD368">
        <v>12.6295166015625</v>
      </c>
      <c r="AE368">
        <v>12.517538584886751</v>
      </c>
      <c r="AH368" s="2">
        <f t="shared" si="34"/>
        <v>6.2880000000000003</v>
      </c>
      <c r="AI368" s="2">
        <f>IF(ISNUMBER(AH368),SUMIFS($AH$1:AH368,$A$1:A368,A368,C$1:$C368,C368,$G$1:G368,G368,$E$1:E368,E368),"")</f>
        <v>34.478999999999999</v>
      </c>
      <c r="AJ368">
        <f t="shared" si="35"/>
        <v>16</v>
      </c>
    </row>
    <row r="369" spans="1:36" x14ac:dyDescent="0.25">
      <c r="A369" s="14" t="s">
        <v>113</v>
      </c>
      <c r="B369" t="s">
        <v>98</v>
      </c>
      <c r="C369" t="s">
        <v>106</v>
      </c>
      <c r="D369" s="13">
        <v>42424</v>
      </c>
      <c r="E369">
        <v>2</v>
      </c>
      <c r="F369">
        <v>50</v>
      </c>
      <c r="G369" s="2" t="s">
        <v>87</v>
      </c>
      <c r="H369" s="2" t="s">
        <v>12</v>
      </c>
      <c r="I369">
        <v>5</v>
      </c>
      <c r="J369" s="2" t="s">
        <v>77</v>
      </c>
      <c r="K369" s="2">
        <v>45</v>
      </c>
      <c r="L369" s="2"/>
      <c r="M369" s="2" t="str">
        <f t="shared" si="30"/>
        <v/>
      </c>
      <c r="N369">
        <v>1336.6734694535526</v>
      </c>
      <c r="O369" s="2">
        <f t="shared" si="31"/>
        <v>133.66734694535526</v>
      </c>
      <c r="P369" s="2">
        <f>IF(ISNUMBER(O369),SUMIFS(O$1:$O369,A$1:$A369,A369,C$1:$C369,C369,G$1:$G369,G369,E$1:$E369,E369),"")</f>
        <v>998.071493914597</v>
      </c>
      <c r="U369" t="str">
        <f t="shared" si="32"/>
        <v/>
      </c>
      <c r="V369">
        <v>19.495723406473797</v>
      </c>
      <c r="W369">
        <v>11.436048666636148</v>
      </c>
      <c r="X369">
        <v>77.834653218587235</v>
      </c>
      <c r="Y369">
        <v>26.667247136433918</v>
      </c>
      <c r="Z369">
        <v>90.721188863118485</v>
      </c>
      <c r="AA369">
        <v>29.629836718241375</v>
      </c>
      <c r="AB369">
        <v>4.7407738749186204E-2</v>
      </c>
      <c r="AC369" s="2">
        <f t="shared" si="33"/>
        <v>4.7407738749186204E-2</v>
      </c>
      <c r="AD369">
        <v>12.453544514973958</v>
      </c>
      <c r="AE369">
        <v>13.448239174380255</v>
      </c>
      <c r="AH369" s="2">
        <f t="shared" si="34"/>
        <v>6.3369999999999997</v>
      </c>
      <c r="AI369" s="2">
        <f>IF(ISNUMBER(AH369),SUMIFS($AH$1:AH369,$A$1:A369,A369,C$1:$C369,C369,$G$1:G369,G369,$E$1:E369,E369),"")</f>
        <v>44.331000000000003</v>
      </c>
      <c r="AJ369">
        <f t="shared" si="35"/>
        <v>16</v>
      </c>
    </row>
    <row r="370" spans="1:36" x14ac:dyDescent="0.25">
      <c r="A370" s="14" t="s">
        <v>116</v>
      </c>
      <c r="B370" t="s">
        <v>98</v>
      </c>
      <c r="C370" t="s">
        <v>106</v>
      </c>
      <c r="D370" s="13">
        <v>42424</v>
      </c>
      <c r="E370">
        <v>3</v>
      </c>
      <c r="F370">
        <v>100</v>
      </c>
      <c r="G370" s="2" t="s">
        <v>87</v>
      </c>
      <c r="H370" s="2" t="s">
        <v>12</v>
      </c>
      <c r="I370">
        <v>5</v>
      </c>
      <c r="J370" s="2" t="s">
        <v>77</v>
      </c>
      <c r="K370" s="2">
        <v>78</v>
      </c>
      <c r="L370" s="2"/>
      <c r="M370" s="2" t="str">
        <f t="shared" si="30"/>
        <v/>
      </c>
      <c r="N370">
        <v>1270.4466501588424</v>
      </c>
      <c r="O370" s="2">
        <f t="shared" si="31"/>
        <v>127.04466501588425</v>
      </c>
      <c r="P370" s="2">
        <f>IF(ISNUMBER(O370),SUMIFS(O$1:$O370,A$1:$A370,A370,C$1:$C370,C370,G$1:$G370,G370,E$1:$E370,E370),"")</f>
        <v>754.09039394263004</v>
      </c>
      <c r="U370" t="str">
        <f t="shared" si="32"/>
        <v/>
      </c>
      <c r="V370">
        <v>19.366772651672363</v>
      </c>
      <c r="W370">
        <v>11.095433235168457</v>
      </c>
      <c r="X370">
        <v>77.468788146972656</v>
      </c>
      <c r="Y370">
        <v>26.588329315185547</v>
      </c>
      <c r="Z370">
        <v>90.867542266845703</v>
      </c>
      <c r="AA370">
        <v>29.36793041229248</v>
      </c>
      <c r="AB370">
        <v>4.6988688659667967E-2</v>
      </c>
      <c r="AC370" s="2">
        <f t="shared" si="33"/>
        <v>4.6988688659667967E-2</v>
      </c>
      <c r="AD370">
        <v>12.395006103515625</v>
      </c>
      <c r="AE370">
        <v>12.200935817074248</v>
      </c>
      <c r="AH370" s="2">
        <f t="shared" si="34"/>
        <v>5.97</v>
      </c>
      <c r="AI370" s="2">
        <f>IF(ISNUMBER(AH370),SUMIFS($AH$1:AH370,$A$1:A370,A370,C$1:$C370,C370,$G$1:G370,G370,$E$1:E370,E370),"")</f>
        <v>30.032</v>
      </c>
      <c r="AJ370">
        <f t="shared" si="35"/>
        <v>16</v>
      </c>
    </row>
    <row r="371" spans="1:36" x14ac:dyDescent="0.25">
      <c r="A371" s="14" t="s">
        <v>115</v>
      </c>
      <c r="B371" t="s">
        <v>98</v>
      </c>
      <c r="C371" t="s">
        <v>106</v>
      </c>
      <c r="D371" s="13">
        <v>42424</v>
      </c>
      <c r="E371">
        <v>3</v>
      </c>
      <c r="F371">
        <v>200</v>
      </c>
      <c r="G371" s="2" t="s">
        <v>87</v>
      </c>
      <c r="H371" s="2" t="s">
        <v>12</v>
      </c>
      <c r="I371">
        <v>5</v>
      </c>
      <c r="J371" s="2" t="s">
        <v>77</v>
      </c>
      <c r="K371" s="2">
        <v>156</v>
      </c>
      <c r="L371" s="2"/>
      <c r="M371" s="2" t="str">
        <f t="shared" si="30"/>
        <v/>
      </c>
      <c r="N371">
        <v>1405.2212381487527</v>
      </c>
      <c r="O371" s="2">
        <f t="shared" si="31"/>
        <v>140.52212381487527</v>
      </c>
      <c r="P371" s="2">
        <f>IF(ISNUMBER(O371),SUMIFS(O$1:$O371,A$1:$A371,A371,C$1:$C371,C371,G$1:$G371,G371,E$1:$E371,E371),"")</f>
        <v>897.53855216469492</v>
      </c>
      <c r="U371" t="str">
        <f t="shared" si="32"/>
        <v/>
      </c>
      <c r="V371">
        <v>19.261277198791504</v>
      </c>
      <c r="W371">
        <v>11.256771087646484</v>
      </c>
      <c r="X371">
        <v>77.681747436523438</v>
      </c>
      <c r="Y371">
        <v>26.58765983581543</v>
      </c>
      <c r="Z371">
        <v>90.621067047119141</v>
      </c>
      <c r="AA371">
        <v>29.583635330200195</v>
      </c>
      <c r="AB371">
        <v>4.7333816528320319E-2</v>
      </c>
      <c r="AC371" s="2">
        <f t="shared" si="33"/>
        <v>4.7333816528320319E-2</v>
      </c>
      <c r="AD371">
        <v>12.42907958984375</v>
      </c>
      <c r="AE371">
        <v>12.86757819816445</v>
      </c>
      <c r="AH371" s="2">
        <f t="shared" si="34"/>
        <v>6.6509999999999998</v>
      </c>
      <c r="AI371" s="2">
        <f>IF(ISNUMBER(AH371),SUMIFS($AH$1:AH371,$A$1:A371,A371,C$1:$C371,C371,$G$1:G371,G371,$E$1:E371,E371),"")</f>
        <v>38.575000000000003</v>
      </c>
      <c r="AJ371">
        <f t="shared" si="35"/>
        <v>16</v>
      </c>
    </row>
    <row r="372" spans="1:36" x14ac:dyDescent="0.25">
      <c r="A372" s="14" t="s">
        <v>114</v>
      </c>
      <c r="B372" t="s">
        <v>98</v>
      </c>
      <c r="C372" t="s">
        <v>106</v>
      </c>
      <c r="D372" s="13">
        <v>42424</v>
      </c>
      <c r="E372">
        <v>3</v>
      </c>
      <c r="F372">
        <v>350</v>
      </c>
      <c r="G372" s="2" t="s">
        <v>87</v>
      </c>
      <c r="H372" s="2" t="s">
        <v>12</v>
      </c>
      <c r="I372">
        <v>5</v>
      </c>
      <c r="J372" s="2" t="s">
        <v>77</v>
      </c>
      <c r="K372" s="2">
        <v>272</v>
      </c>
      <c r="L372" s="2"/>
      <c r="M372" s="2" t="str">
        <f t="shared" si="30"/>
        <v/>
      </c>
      <c r="N372">
        <v>1110.7778603118543</v>
      </c>
      <c r="O372" s="2">
        <f t="shared" si="31"/>
        <v>111.07778603118543</v>
      </c>
      <c r="P372" s="2">
        <f>IF(ISNUMBER(O372),SUMIFS(O$1:$O372,A$1:$A372,A372,C$1:$C372,C372,G$1:$G372,G372,E$1:$E372,E372),"")</f>
        <v>823.31941251735429</v>
      </c>
      <c r="U372" t="str">
        <f t="shared" si="32"/>
        <v/>
      </c>
      <c r="V372">
        <v>18.402735710144043</v>
      </c>
      <c r="W372">
        <v>10.944427967071533</v>
      </c>
      <c r="X372">
        <v>78.506069183349609</v>
      </c>
      <c r="Y372">
        <v>26.252952575683594</v>
      </c>
      <c r="Z372">
        <v>90.946903228759766</v>
      </c>
      <c r="AA372">
        <v>31.358077049255371</v>
      </c>
      <c r="AB372">
        <v>5.0172923278808595E-2</v>
      </c>
      <c r="AC372" s="2">
        <f t="shared" si="33"/>
        <v>5.0172923278808595E-2</v>
      </c>
      <c r="AD372">
        <v>12.560971069335938</v>
      </c>
      <c r="AE372">
        <v>12.037672912783282</v>
      </c>
      <c r="AH372" s="2">
        <f t="shared" si="34"/>
        <v>5.5730000000000004</v>
      </c>
      <c r="AI372" s="2">
        <f>IF(ISNUMBER(AH372),SUMIFS($AH$1:AH372,$A$1:A372,A372,C$1:$C372,C372,$G$1:G372,G372,$E$1:E372,E372),"")</f>
        <v>34.573999999999998</v>
      </c>
      <c r="AJ372">
        <f t="shared" si="35"/>
        <v>16</v>
      </c>
    </row>
    <row r="373" spans="1:36" x14ac:dyDescent="0.25">
      <c r="A373" s="14" t="s">
        <v>113</v>
      </c>
      <c r="B373" t="s">
        <v>98</v>
      </c>
      <c r="C373" t="s">
        <v>106</v>
      </c>
      <c r="D373" s="13">
        <v>42424</v>
      </c>
      <c r="E373">
        <v>3</v>
      </c>
      <c r="F373">
        <v>500</v>
      </c>
      <c r="G373" s="2" t="s">
        <v>87</v>
      </c>
      <c r="H373" s="2" t="s">
        <v>12</v>
      </c>
      <c r="I373">
        <v>5</v>
      </c>
      <c r="J373" s="2" t="s">
        <v>77</v>
      </c>
      <c r="K373" s="2">
        <v>389</v>
      </c>
      <c r="L373" s="2"/>
      <c r="M373" s="2" t="str">
        <f t="shared" si="30"/>
        <v/>
      </c>
      <c r="N373">
        <v>1377.5222520335594</v>
      </c>
      <c r="O373" s="2">
        <f t="shared" si="31"/>
        <v>137.75222520335595</v>
      </c>
      <c r="P373" s="2">
        <f>IF(ISNUMBER(O373),SUMIFS(O$1:$O373,A$1:$A373,A373,C$1:$C373,C373,G$1:$G373,G373,E$1:$E373,E373),"")</f>
        <v>821.82555298005309</v>
      </c>
      <c r="U373" t="str">
        <f t="shared" si="32"/>
        <v/>
      </c>
      <c r="V373">
        <v>18.290850639343262</v>
      </c>
      <c r="W373">
        <v>11.049060821533203</v>
      </c>
      <c r="X373">
        <v>78.648151397705078</v>
      </c>
      <c r="Y373">
        <v>25.426706314086914</v>
      </c>
      <c r="Z373">
        <v>90.470172882080078</v>
      </c>
      <c r="AA373">
        <v>31.529263496398926</v>
      </c>
      <c r="AB373">
        <v>5.0446821594238279E-2</v>
      </c>
      <c r="AC373" s="2">
        <f t="shared" si="33"/>
        <v>5.0446821594238279E-2</v>
      </c>
      <c r="AD373">
        <v>12.583704223632813</v>
      </c>
      <c r="AE373">
        <v>12.234572633192796</v>
      </c>
      <c r="AH373" s="2">
        <f t="shared" si="34"/>
        <v>6.9489999999999998</v>
      </c>
      <c r="AI373" s="2">
        <f>IF(ISNUMBER(AH373),SUMIFS($AH$1:AH373,$A$1:A373,A373,C$1:$C373,C373,$G$1:G373,G373,$E$1:E373,E373),"")</f>
        <v>36.009</v>
      </c>
      <c r="AJ373">
        <f t="shared" si="35"/>
        <v>16</v>
      </c>
    </row>
    <row r="374" spans="1:36" x14ac:dyDescent="0.25">
      <c r="A374" s="14" t="s">
        <v>118</v>
      </c>
      <c r="B374" t="s">
        <v>98</v>
      </c>
      <c r="C374" t="s">
        <v>106</v>
      </c>
      <c r="D374" s="13">
        <v>42424</v>
      </c>
      <c r="E374">
        <v>4</v>
      </c>
      <c r="F374">
        <v>0</v>
      </c>
      <c r="G374" s="2" t="s">
        <v>87</v>
      </c>
      <c r="H374" s="2" t="s">
        <v>12</v>
      </c>
      <c r="I374">
        <v>5</v>
      </c>
      <c r="J374" s="2" t="s">
        <v>77</v>
      </c>
      <c r="K374" s="2">
        <v>0</v>
      </c>
      <c r="L374" s="2"/>
      <c r="M374" s="2" t="str">
        <f t="shared" si="30"/>
        <v/>
      </c>
      <c r="N374">
        <v>1042.3931461510447</v>
      </c>
      <c r="O374" s="2">
        <f t="shared" si="31"/>
        <v>104.23931461510446</v>
      </c>
      <c r="P374" s="2">
        <f>IF(ISNUMBER(O374),SUMIFS(O$1:$O374,A$1:$A374,A374,C$1:$C374,C374,G$1:$G374,G374,E$1:$E374,E374),"")</f>
        <v>627.93375321384383</v>
      </c>
      <c r="U374" t="str">
        <f t="shared" si="32"/>
        <v/>
      </c>
      <c r="V374">
        <v>18.900083541870117</v>
      </c>
      <c r="W374">
        <v>11.590028285980225</v>
      </c>
      <c r="X374">
        <v>79.116561889648438</v>
      </c>
      <c r="Y374">
        <v>25.379245758056641</v>
      </c>
      <c r="Z374">
        <v>90.934665679931641</v>
      </c>
      <c r="AA374">
        <v>31.165500640869141</v>
      </c>
      <c r="AB374">
        <v>4.9864801025390627E-2</v>
      </c>
      <c r="AC374" s="2">
        <f t="shared" si="33"/>
        <v>4.9864801025390627E-2</v>
      </c>
      <c r="AD374">
        <v>12.65864990234375</v>
      </c>
      <c r="AE374">
        <v>12.43764549384769</v>
      </c>
      <c r="AH374" s="2">
        <f t="shared" si="34"/>
        <v>5.1980000000000004</v>
      </c>
      <c r="AI374" s="2">
        <f>IF(ISNUMBER(AH374),SUMIFS($AH$1:AH374,$A$1:A374,A374,C$1:$C374,C374,$G$1:G374,G374,$E$1:E374,E374),"")</f>
        <v>26.731000000000002</v>
      </c>
      <c r="AJ374">
        <f t="shared" si="35"/>
        <v>16</v>
      </c>
    </row>
    <row r="375" spans="1:36" x14ac:dyDescent="0.25">
      <c r="A375" s="14" t="s">
        <v>117</v>
      </c>
      <c r="B375" t="s">
        <v>98</v>
      </c>
      <c r="C375" t="s">
        <v>106</v>
      </c>
      <c r="D375" s="13">
        <v>42424</v>
      </c>
      <c r="E375">
        <v>4</v>
      </c>
      <c r="F375">
        <v>50</v>
      </c>
      <c r="G375" s="2" t="s">
        <v>87</v>
      </c>
      <c r="H375" s="2" t="s">
        <v>12</v>
      </c>
      <c r="I375">
        <v>5</v>
      </c>
      <c r="J375" s="2" t="s">
        <v>77</v>
      </c>
      <c r="K375" s="2">
        <v>45</v>
      </c>
      <c r="L375" s="2"/>
      <c r="M375" s="2" t="str">
        <f t="shared" si="30"/>
        <v/>
      </c>
      <c r="N375">
        <v>1309.825165745922</v>
      </c>
      <c r="O375" s="2">
        <f t="shared" si="31"/>
        <v>130.98251657459221</v>
      </c>
      <c r="P375" s="2">
        <f>IF(ISNUMBER(O375),SUMIFS(O$1:$O375,A$1:$A375,A375,C$1:$C375,C375,G$1:$G375,G375,E$1:$E375,E375),"")</f>
        <v>695.96855766972658</v>
      </c>
      <c r="U375" t="str">
        <f t="shared" si="32"/>
        <v/>
      </c>
      <c r="V375">
        <v>19.208559989929199</v>
      </c>
      <c r="W375">
        <v>10.735231399536133</v>
      </c>
      <c r="X375">
        <v>78.388286590576172</v>
      </c>
      <c r="Y375">
        <v>26.122394561767578</v>
      </c>
      <c r="Z375">
        <v>90.987186431884766</v>
      </c>
      <c r="AA375">
        <v>30.314300537109375</v>
      </c>
      <c r="AB375">
        <v>4.8502880859375E-2</v>
      </c>
      <c r="AC375" s="2">
        <f t="shared" si="33"/>
        <v>4.8502880859375E-2</v>
      </c>
      <c r="AD375">
        <v>12.542125854492188</v>
      </c>
      <c r="AE375">
        <v>12.787032868077441</v>
      </c>
      <c r="AH375" s="2">
        <f t="shared" si="34"/>
        <v>6.3529999999999998</v>
      </c>
      <c r="AI375" s="2">
        <f>IF(ISNUMBER(AH375),SUMIFS($AH$1:AH375,$A$1:A375,A375,C$1:$C375,C375,$G$1:G375,G375,$E$1:E375,E375),"")</f>
        <v>29.790999999999997</v>
      </c>
      <c r="AJ375">
        <f t="shared" si="35"/>
        <v>16</v>
      </c>
    </row>
    <row r="376" spans="1:36" x14ac:dyDescent="0.25">
      <c r="A376" s="14" t="s">
        <v>116</v>
      </c>
      <c r="B376" t="s">
        <v>98</v>
      </c>
      <c r="C376" t="s">
        <v>106</v>
      </c>
      <c r="D376" s="13">
        <v>42424</v>
      </c>
      <c r="E376">
        <v>4</v>
      </c>
      <c r="F376">
        <v>100</v>
      </c>
      <c r="G376" s="2" t="s">
        <v>87</v>
      </c>
      <c r="H376" s="2" t="s">
        <v>12</v>
      </c>
      <c r="I376">
        <v>5</v>
      </c>
      <c r="J376" s="2" t="s">
        <v>77</v>
      </c>
      <c r="K376" s="2">
        <v>78</v>
      </c>
      <c r="L376" s="2"/>
      <c r="M376" s="2" t="str">
        <f t="shared" si="30"/>
        <v/>
      </c>
      <c r="N376">
        <v>1359.9241709362739</v>
      </c>
      <c r="O376" s="2">
        <f t="shared" si="31"/>
        <v>135.99241709362738</v>
      </c>
      <c r="P376" s="2">
        <f>IF(ISNUMBER(O376),SUMIFS(O$1:$O376,A$1:$A376,A376,C$1:$C376,C376,G$1:$G376,G376,E$1:$E376,E376),"")</f>
        <v>811.14776964613463</v>
      </c>
      <c r="U376" t="str">
        <f t="shared" si="32"/>
        <v/>
      </c>
      <c r="V376">
        <v>20.108256340026855</v>
      </c>
      <c r="W376">
        <v>12.538844108581543</v>
      </c>
      <c r="X376">
        <v>77.389236450195313</v>
      </c>
      <c r="Y376">
        <v>27.591760635375977</v>
      </c>
      <c r="Z376">
        <v>91.236030578613281</v>
      </c>
      <c r="AA376">
        <v>28.809506416320801</v>
      </c>
      <c r="AB376">
        <v>4.6095210266113282E-2</v>
      </c>
      <c r="AC376" s="2">
        <f t="shared" si="33"/>
        <v>4.6095210266113282E-2</v>
      </c>
      <c r="AD376">
        <v>12.382277832031249</v>
      </c>
      <c r="AE376">
        <v>13.060247373320921</v>
      </c>
      <c r="AH376" s="2">
        <f t="shared" si="34"/>
        <v>6.2690000000000001</v>
      </c>
      <c r="AI376" s="2">
        <f>IF(ISNUMBER(AH376),SUMIFS($AH$1:AH376,$A$1:A376,A376,C$1:$C376,C376,$G$1:G376,G376,$E$1:E376,E376),"")</f>
        <v>33.545000000000002</v>
      </c>
      <c r="AJ376">
        <f t="shared" si="35"/>
        <v>16</v>
      </c>
    </row>
    <row r="377" spans="1:36" x14ac:dyDescent="0.25">
      <c r="A377" s="14" t="s">
        <v>115</v>
      </c>
      <c r="B377" t="s">
        <v>98</v>
      </c>
      <c r="C377" t="s">
        <v>106</v>
      </c>
      <c r="D377" s="13">
        <v>42424</v>
      </c>
      <c r="E377">
        <v>4</v>
      </c>
      <c r="F377">
        <v>200</v>
      </c>
      <c r="G377" s="2" t="s">
        <v>87</v>
      </c>
      <c r="H377" s="2" t="s">
        <v>12</v>
      </c>
      <c r="I377">
        <v>5</v>
      </c>
      <c r="J377" s="2" t="s">
        <v>77</v>
      </c>
      <c r="K377" s="2">
        <v>156</v>
      </c>
      <c r="L377" s="2"/>
      <c r="M377" s="2" t="str">
        <f t="shared" si="30"/>
        <v/>
      </c>
      <c r="N377">
        <v>1435.6314904432436</v>
      </c>
      <c r="O377" s="2">
        <f t="shared" si="31"/>
        <v>143.56314904432435</v>
      </c>
      <c r="P377" s="2">
        <f>IF(ISNUMBER(O377),SUMIFS(O$1:$O377,A$1:$A377,A377,C$1:$C377,C377,G$1:$G377,G377,E$1:$E377,E377),"")</f>
        <v>828.66238837797869</v>
      </c>
      <c r="U377" t="str">
        <f t="shared" si="32"/>
        <v/>
      </c>
      <c r="V377">
        <v>19.208685874938965</v>
      </c>
      <c r="W377">
        <v>12.085665225982666</v>
      </c>
      <c r="X377">
        <v>77.956497192382813</v>
      </c>
      <c r="Y377">
        <v>25.659929275512695</v>
      </c>
      <c r="Z377">
        <v>90.676746368408203</v>
      </c>
      <c r="AA377">
        <v>29.181978225708008</v>
      </c>
      <c r="AB377">
        <v>4.6691165161132808E-2</v>
      </c>
      <c r="AC377" s="2">
        <f t="shared" si="33"/>
        <v>4.6691165161132808E-2</v>
      </c>
      <c r="AD377">
        <v>12.47303955078125</v>
      </c>
      <c r="AE377">
        <v>12.561775541378381</v>
      </c>
      <c r="AH377" s="2">
        <f t="shared" si="34"/>
        <v>6.7030000000000003</v>
      </c>
      <c r="AI377" s="2">
        <f>IF(ISNUMBER(AH377),SUMIFS($AH$1:AH377,$A$1:A377,A377,C$1:$C377,C377,$G$1:G377,G377,$E$1:E377,E377),"")</f>
        <v>35.042000000000002</v>
      </c>
      <c r="AJ377">
        <f t="shared" si="35"/>
        <v>16</v>
      </c>
    </row>
    <row r="378" spans="1:36" x14ac:dyDescent="0.25">
      <c r="A378" s="14" t="s">
        <v>114</v>
      </c>
      <c r="B378" t="s">
        <v>98</v>
      </c>
      <c r="C378" t="s">
        <v>106</v>
      </c>
      <c r="D378" s="13">
        <v>42424</v>
      </c>
      <c r="E378">
        <v>4</v>
      </c>
      <c r="F378">
        <v>350</v>
      </c>
      <c r="G378" s="2" t="s">
        <v>87</v>
      </c>
      <c r="H378" s="2" t="s">
        <v>12</v>
      </c>
      <c r="I378">
        <v>5</v>
      </c>
      <c r="J378" s="2" t="s">
        <v>77</v>
      </c>
      <c r="K378" s="2">
        <v>272</v>
      </c>
      <c r="L378" s="2"/>
      <c r="M378" s="2" t="str">
        <f t="shared" si="30"/>
        <v/>
      </c>
      <c r="N378">
        <v>1433.2868198808583</v>
      </c>
      <c r="O378" s="2">
        <f t="shared" si="31"/>
        <v>143.32868198808583</v>
      </c>
      <c r="P378" s="2">
        <f>IF(ISNUMBER(O378),SUMIFS(O$1:$O378,A$1:$A378,A378,C$1:$C378,C378,G$1:$G378,G378,E$1:$E378,E378),"")</f>
        <v>753.65938818074301</v>
      </c>
      <c r="U378" t="str">
        <f t="shared" si="32"/>
        <v/>
      </c>
      <c r="V378">
        <v>20.390752792358398</v>
      </c>
      <c r="W378">
        <v>13.293543338775635</v>
      </c>
      <c r="X378">
        <v>76.940067291259766</v>
      </c>
      <c r="Y378">
        <v>27.42326545715332</v>
      </c>
      <c r="Z378">
        <v>90.692977905273438</v>
      </c>
      <c r="AA378">
        <v>28.05410099029541</v>
      </c>
      <c r="AB378">
        <v>4.4886561584472656E-2</v>
      </c>
      <c r="AC378" s="2">
        <f t="shared" si="33"/>
        <v>4.4886561584472656E-2</v>
      </c>
      <c r="AD378">
        <v>12.310410766601564</v>
      </c>
      <c r="AE378">
        <v>12.180360114994706</v>
      </c>
      <c r="AH378" s="2">
        <f t="shared" si="34"/>
        <v>6.4340000000000002</v>
      </c>
      <c r="AI378" s="2">
        <f>IF(ISNUMBER(AH378),SUMIFS($AH$1:AH378,$A$1:A378,A378,C$1:$C378,C378,$G$1:G378,G378,$E$1:E378,E378),"")</f>
        <v>29.192000000000004</v>
      </c>
      <c r="AJ378">
        <f t="shared" si="35"/>
        <v>16</v>
      </c>
    </row>
    <row r="379" spans="1:36" x14ac:dyDescent="0.25">
      <c r="A379" s="14" t="s">
        <v>113</v>
      </c>
      <c r="B379" t="s">
        <v>98</v>
      </c>
      <c r="C379" t="s">
        <v>106</v>
      </c>
      <c r="D379" s="13">
        <v>42424</v>
      </c>
      <c r="E379">
        <v>4</v>
      </c>
      <c r="F379">
        <v>500</v>
      </c>
      <c r="G379" s="2" t="s">
        <v>87</v>
      </c>
      <c r="H379" s="2" t="s">
        <v>12</v>
      </c>
      <c r="I379">
        <v>5</v>
      </c>
      <c r="J379" s="2" t="s">
        <v>77</v>
      </c>
      <c r="K379" s="2">
        <v>389</v>
      </c>
      <c r="L379" s="2"/>
      <c r="M379" s="2" t="str">
        <f t="shared" si="30"/>
        <v/>
      </c>
      <c r="N379">
        <v>1568.5198441103951</v>
      </c>
      <c r="O379" s="2">
        <f t="shared" si="31"/>
        <v>156.8519844110395</v>
      </c>
      <c r="P379" s="2">
        <f>IF(ISNUMBER(O379),SUMIFS(O$1:$O379,A$1:$A379,A379,C$1:$C379,C379,G$1:$G379,G379,E$1:$E379,E379),"")</f>
        <v>913.83062322700584</v>
      </c>
      <c r="U379" t="str">
        <f t="shared" si="32"/>
        <v/>
      </c>
      <c r="V379">
        <v>19.998130798339844</v>
      </c>
      <c r="W379">
        <v>12.690542221069336</v>
      </c>
      <c r="X379">
        <v>76.705547332763672</v>
      </c>
      <c r="Y379">
        <v>27.60325813293457</v>
      </c>
      <c r="Z379">
        <v>90.543926239013672</v>
      </c>
      <c r="AA379">
        <v>28.840210914611816</v>
      </c>
      <c r="AB379">
        <v>4.6144337463378912E-2</v>
      </c>
      <c r="AC379" s="2">
        <f t="shared" si="33"/>
        <v>4.6144337463378912E-2</v>
      </c>
      <c r="AD379">
        <v>12.272887573242187</v>
      </c>
      <c r="AE379">
        <v>13.115157480314959</v>
      </c>
      <c r="AH379" s="2">
        <f t="shared" si="34"/>
        <v>7.2380000000000004</v>
      </c>
      <c r="AI379" s="2">
        <f>IF(ISNUMBER(AH379),SUMIFS($AH$1:AH379,$A$1:A379,A379,C$1:$C379,C379,$G$1:G379,G379,$E$1:E379,E379),"")</f>
        <v>38.001999999999995</v>
      </c>
      <c r="AJ379">
        <f t="shared" si="35"/>
        <v>16</v>
      </c>
    </row>
    <row r="380" spans="1:36" x14ac:dyDescent="0.25">
      <c r="A380" s="14" t="s">
        <v>118</v>
      </c>
      <c r="B380" t="s">
        <v>98</v>
      </c>
      <c r="C380" t="s">
        <v>106</v>
      </c>
      <c r="D380" s="13">
        <v>42460</v>
      </c>
      <c r="E380">
        <v>1</v>
      </c>
      <c r="F380">
        <v>0</v>
      </c>
      <c r="G380" s="2" t="s">
        <v>87</v>
      </c>
      <c r="H380" s="2" t="s">
        <v>13</v>
      </c>
      <c r="I380">
        <v>6</v>
      </c>
      <c r="J380" s="2" t="s">
        <v>122</v>
      </c>
      <c r="K380" s="2">
        <v>0</v>
      </c>
      <c r="L380" s="2">
        <v>858</v>
      </c>
      <c r="M380" s="2">
        <f t="shared" si="30"/>
        <v>85.8</v>
      </c>
      <c r="O380" s="2" t="str">
        <f t="shared" si="31"/>
        <v/>
      </c>
      <c r="P380" s="2" t="str">
        <f>IF(ISNUMBER(O380),SUMIFS(O$1:$O380,A$1:$A380,A380,C$1:$C380,C380,G$1:$G380,G380,E$1:$E380,E380),"")</f>
        <v/>
      </c>
      <c r="U380" t="str">
        <f t="shared" si="32"/>
        <v/>
      </c>
      <c r="V380">
        <v>18.417143821716309</v>
      </c>
      <c r="W380">
        <v>11.886026382446289</v>
      </c>
      <c r="X380">
        <v>79.933582305908203</v>
      </c>
      <c r="Y380">
        <v>23.524890899658203</v>
      </c>
      <c r="Z380">
        <v>89.801742553710938</v>
      </c>
      <c r="AA380">
        <v>31.85033130645752</v>
      </c>
      <c r="AB380">
        <v>5.096053009033203E-2</v>
      </c>
      <c r="AC380" s="2">
        <f t="shared" si="33"/>
        <v>5.096053009033203E-2</v>
      </c>
      <c r="AD380">
        <v>12.789373168945312</v>
      </c>
      <c r="AE380">
        <v>15.126631423498903</v>
      </c>
      <c r="AH380" s="2" t="str">
        <f t="shared" si="34"/>
        <v/>
      </c>
      <c r="AI380" s="2" t="str">
        <f>IF(ISNUMBER(AH380),SUMIFS($AH$1:AH380,$A$1:A380,A380,C$1:$C380,C380,$G$1:G380,G380,$E$1:E380,E380),"")</f>
        <v/>
      </c>
      <c r="AJ380">
        <f t="shared" si="35"/>
        <v>13</v>
      </c>
    </row>
    <row r="381" spans="1:36" x14ac:dyDescent="0.25">
      <c r="A381" s="14" t="s">
        <v>117</v>
      </c>
      <c r="B381" t="s">
        <v>98</v>
      </c>
      <c r="C381" t="s">
        <v>106</v>
      </c>
      <c r="D381" s="13">
        <v>42460</v>
      </c>
      <c r="E381">
        <v>1</v>
      </c>
      <c r="F381">
        <v>50</v>
      </c>
      <c r="G381" s="2" t="s">
        <v>87</v>
      </c>
      <c r="H381" s="2" t="s">
        <v>13</v>
      </c>
      <c r="I381">
        <v>6</v>
      </c>
      <c r="J381" s="2" t="s">
        <v>122</v>
      </c>
      <c r="K381" s="2">
        <v>45</v>
      </c>
      <c r="L381" s="2">
        <v>1073.25</v>
      </c>
      <c r="M381" s="2">
        <f t="shared" si="30"/>
        <v>107.325</v>
      </c>
      <c r="O381" s="2" t="str">
        <f t="shared" si="31"/>
        <v/>
      </c>
      <c r="P381" s="2" t="str">
        <f>IF(ISNUMBER(O381),SUMIFS(O$1:$O381,A$1:$A381,A381,C$1:$C381,C381,G$1:$G381,G381,E$1:$E381,E381),"")</f>
        <v/>
      </c>
      <c r="U381" t="str">
        <f t="shared" si="32"/>
        <v/>
      </c>
      <c r="V381">
        <v>17.435751914978027</v>
      </c>
      <c r="W381">
        <v>12.502317428588867</v>
      </c>
      <c r="X381">
        <v>78.743125915527344</v>
      </c>
      <c r="Y381">
        <v>20.315001487731934</v>
      </c>
      <c r="Z381">
        <v>89.162437438964844</v>
      </c>
      <c r="AA381">
        <v>31.139999389648438</v>
      </c>
      <c r="AB381">
        <v>4.9823999023437503E-2</v>
      </c>
      <c r="AC381" s="2">
        <f t="shared" si="33"/>
        <v>4.9823999023437503E-2</v>
      </c>
      <c r="AD381">
        <v>12.598900146484375</v>
      </c>
      <c r="AE381">
        <v>14.192275394635459</v>
      </c>
      <c r="AH381" s="2" t="str">
        <f t="shared" si="34"/>
        <v/>
      </c>
      <c r="AI381" s="2" t="str">
        <f>IF(ISNUMBER(AH381),SUMIFS($AH$1:AH381,$A$1:A381,A381,C$1:$C381,C381,$G$1:G381,G381,$E$1:E381,E381),"")</f>
        <v/>
      </c>
      <c r="AJ381">
        <f t="shared" si="35"/>
        <v>13</v>
      </c>
    </row>
    <row r="382" spans="1:36" x14ac:dyDescent="0.25">
      <c r="A382" s="14" t="s">
        <v>116</v>
      </c>
      <c r="B382" t="s">
        <v>98</v>
      </c>
      <c r="C382" t="s">
        <v>106</v>
      </c>
      <c r="D382" s="13">
        <v>42460</v>
      </c>
      <c r="E382">
        <v>1</v>
      </c>
      <c r="F382">
        <v>100</v>
      </c>
      <c r="G382" s="2" t="s">
        <v>87</v>
      </c>
      <c r="H382" s="2" t="s">
        <v>13</v>
      </c>
      <c r="I382">
        <v>6</v>
      </c>
      <c r="J382" s="2" t="s">
        <v>122</v>
      </c>
      <c r="K382" s="2">
        <v>78</v>
      </c>
      <c r="L382" s="2">
        <v>1026</v>
      </c>
      <c r="M382" s="2">
        <f t="shared" si="30"/>
        <v>102.6</v>
      </c>
      <c r="O382" s="2" t="str">
        <f t="shared" si="31"/>
        <v/>
      </c>
      <c r="P382" s="2" t="str">
        <f>IF(ISNUMBER(O382),SUMIFS(O$1:$O382,A$1:$A382,A382,C$1:$C382,C382,G$1:$G382,G382,E$1:$E382,E382),"")</f>
        <v/>
      </c>
      <c r="U382" t="str">
        <f t="shared" si="32"/>
        <v/>
      </c>
      <c r="V382">
        <v>16.725327491760254</v>
      </c>
      <c r="W382">
        <v>16.129137992858887</v>
      </c>
      <c r="X382">
        <v>80.651603698730469</v>
      </c>
      <c r="Y382">
        <v>25.17439079284668</v>
      </c>
      <c r="Z382">
        <v>90.798526763916016</v>
      </c>
      <c r="AA382">
        <v>30.718064308166504</v>
      </c>
      <c r="AB382">
        <v>4.9148902893066407E-2</v>
      </c>
      <c r="AC382" s="2">
        <f t="shared" si="33"/>
        <v>4.9148902893066407E-2</v>
      </c>
      <c r="AD382">
        <v>12.904256591796875</v>
      </c>
      <c r="AE382">
        <v>14.359919707127277</v>
      </c>
      <c r="AH382" s="2" t="str">
        <f t="shared" si="34"/>
        <v/>
      </c>
      <c r="AI382" s="2" t="str">
        <f>IF(ISNUMBER(AH382),SUMIFS($AH$1:AH382,$A$1:A382,A382,C$1:$C382,C382,$G$1:G382,G382,$E$1:E382,E382),"")</f>
        <v/>
      </c>
      <c r="AJ382">
        <f t="shared" si="35"/>
        <v>13</v>
      </c>
    </row>
    <row r="383" spans="1:36" x14ac:dyDescent="0.25">
      <c r="A383" s="14" t="s">
        <v>115</v>
      </c>
      <c r="B383" t="s">
        <v>98</v>
      </c>
      <c r="C383" t="s">
        <v>106</v>
      </c>
      <c r="D383" s="13">
        <v>42460</v>
      </c>
      <c r="E383">
        <v>1</v>
      </c>
      <c r="F383">
        <v>200</v>
      </c>
      <c r="G383" s="2" t="s">
        <v>87</v>
      </c>
      <c r="H383" s="2" t="s">
        <v>13</v>
      </c>
      <c r="I383">
        <v>6</v>
      </c>
      <c r="J383" s="2" t="s">
        <v>122</v>
      </c>
      <c r="K383" s="2">
        <v>156</v>
      </c>
      <c r="L383" s="2">
        <v>1125.5</v>
      </c>
      <c r="M383" s="2">
        <f t="shared" si="30"/>
        <v>112.55</v>
      </c>
      <c r="O383" s="2" t="str">
        <f t="shared" si="31"/>
        <v/>
      </c>
      <c r="P383" s="2" t="str">
        <f>IF(ISNUMBER(O383),SUMIFS(O$1:$O383,A$1:$A383,A383,C$1:$C383,C383,G$1:$G383,G383,E$1:$E383,E383),"")</f>
        <v/>
      </c>
      <c r="U383" t="str">
        <f t="shared" si="32"/>
        <v/>
      </c>
      <c r="V383">
        <v>16.470163822174072</v>
      </c>
      <c r="W383">
        <v>13.147566318511963</v>
      </c>
      <c r="X383">
        <v>81.500503540039063</v>
      </c>
      <c r="Y383">
        <v>21.927560806274414</v>
      </c>
      <c r="Z383">
        <v>90.417610168457031</v>
      </c>
      <c r="AA383">
        <v>32.239903450012207</v>
      </c>
      <c r="AB383">
        <v>5.1583845520019531E-2</v>
      </c>
      <c r="AC383" s="2">
        <f t="shared" si="33"/>
        <v>5.1583845520019531E-2</v>
      </c>
      <c r="AD383">
        <v>13.04008056640625</v>
      </c>
      <c r="AE383">
        <v>15.196862652803771</v>
      </c>
      <c r="AH383" s="2" t="str">
        <f t="shared" si="34"/>
        <v/>
      </c>
      <c r="AI383" s="2" t="str">
        <f>IF(ISNUMBER(AH383),SUMIFS($AH$1:AH383,$A$1:A383,A383,C$1:$C383,C383,$G$1:G383,G383,$E$1:E383,E383),"")</f>
        <v/>
      </c>
      <c r="AJ383">
        <f t="shared" si="35"/>
        <v>13</v>
      </c>
    </row>
    <row r="384" spans="1:36" x14ac:dyDescent="0.25">
      <c r="A384" s="14" t="s">
        <v>114</v>
      </c>
      <c r="B384" t="s">
        <v>98</v>
      </c>
      <c r="C384" t="s">
        <v>106</v>
      </c>
      <c r="D384" s="13">
        <v>42460</v>
      </c>
      <c r="E384">
        <v>1</v>
      </c>
      <c r="F384">
        <v>350</v>
      </c>
      <c r="G384" s="2" t="s">
        <v>87</v>
      </c>
      <c r="H384" s="2" t="s">
        <v>13</v>
      </c>
      <c r="I384">
        <v>6</v>
      </c>
      <c r="J384" s="2" t="s">
        <v>122</v>
      </c>
      <c r="K384" s="2">
        <v>272</v>
      </c>
      <c r="L384" s="2">
        <v>843.5</v>
      </c>
      <c r="M384" s="2">
        <f t="shared" si="30"/>
        <v>84.35</v>
      </c>
      <c r="O384" s="2" t="str">
        <f t="shared" si="31"/>
        <v/>
      </c>
      <c r="P384" s="2" t="str">
        <f>IF(ISNUMBER(O384),SUMIFS(O$1:$O384,A$1:$A384,A384,C$1:$C384,C384,G$1:$G384,G384,E$1:$E384,E384),"")</f>
        <v/>
      </c>
      <c r="U384" t="str">
        <f t="shared" si="32"/>
        <v/>
      </c>
      <c r="V384">
        <v>17.190653800964355</v>
      </c>
      <c r="W384">
        <v>12.137160778045654</v>
      </c>
      <c r="X384">
        <v>73.355323791503906</v>
      </c>
      <c r="Y384">
        <v>21.921060562133789</v>
      </c>
      <c r="Z384">
        <v>87.321540832519531</v>
      </c>
      <c r="AA384">
        <v>29.982584953308105</v>
      </c>
      <c r="AB384">
        <v>4.7972135925292966E-2</v>
      </c>
      <c r="AC384" s="2">
        <f t="shared" si="33"/>
        <v>4.7972135925292966E-2</v>
      </c>
      <c r="AD384">
        <v>11.736851806640626</v>
      </c>
      <c r="AE384">
        <v>15.080692714423211</v>
      </c>
      <c r="AH384" s="2" t="str">
        <f t="shared" si="34"/>
        <v/>
      </c>
      <c r="AI384" s="2" t="str">
        <f>IF(ISNUMBER(AH384),SUMIFS($AH$1:AH384,$A$1:A384,A384,C$1:$C384,C384,$G$1:G384,G384,$E$1:E384,E384),"")</f>
        <v/>
      </c>
      <c r="AJ384">
        <f t="shared" si="35"/>
        <v>13</v>
      </c>
    </row>
    <row r="385" spans="1:36" x14ac:dyDescent="0.25">
      <c r="A385" s="14" t="s">
        <v>113</v>
      </c>
      <c r="B385" t="s">
        <v>98</v>
      </c>
      <c r="C385" t="s">
        <v>106</v>
      </c>
      <c r="D385" s="13">
        <v>42460</v>
      </c>
      <c r="E385">
        <v>1</v>
      </c>
      <c r="F385">
        <v>500</v>
      </c>
      <c r="G385" s="2" t="s">
        <v>87</v>
      </c>
      <c r="H385" s="2" t="s">
        <v>13</v>
      </c>
      <c r="I385">
        <v>6</v>
      </c>
      <c r="J385" s="2" t="s">
        <v>122</v>
      </c>
      <c r="K385" s="2">
        <v>389</v>
      </c>
      <c r="L385" s="2">
        <v>975</v>
      </c>
      <c r="M385" s="2">
        <f t="shared" si="30"/>
        <v>97.5</v>
      </c>
      <c r="O385" s="2" t="str">
        <f t="shared" si="31"/>
        <v/>
      </c>
      <c r="P385" s="2" t="str">
        <f>IF(ISNUMBER(O385),SUMIFS(O$1:$O385,A$1:$A385,A385,C$1:$C385,C385,G$1:$G385,G385,E$1:$E385,E385),"")</f>
        <v/>
      </c>
      <c r="U385" t="str">
        <f t="shared" si="32"/>
        <v/>
      </c>
      <c r="V385">
        <v>17.009870529174805</v>
      </c>
      <c r="W385">
        <v>13.618174076080322</v>
      </c>
      <c r="X385">
        <v>80.273479461669922</v>
      </c>
      <c r="Y385">
        <v>20.588865280151367</v>
      </c>
      <c r="Z385">
        <v>90.057144165039063</v>
      </c>
      <c r="AA385">
        <v>31.279031753540039</v>
      </c>
      <c r="AB385">
        <v>5.0046450805664063E-2</v>
      </c>
      <c r="AC385" s="2">
        <f t="shared" si="33"/>
        <v>5.0046450805664063E-2</v>
      </c>
      <c r="AD385">
        <v>12.843756713867188</v>
      </c>
      <c r="AE385">
        <v>14.943961705062081</v>
      </c>
      <c r="AH385" s="2" t="str">
        <f t="shared" si="34"/>
        <v/>
      </c>
      <c r="AI385" s="2" t="str">
        <f>IF(ISNUMBER(AH385),SUMIFS($AH$1:AH385,$A$1:A385,A385,C$1:$C385,C385,$G$1:G385,G385,$E$1:E385,E385),"")</f>
        <v/>
      </c>
      <c r="AJ385">
        <f t="shared" si="35"/>
        <v>13</v>
      </c>
    </row>
    <row r="386" spans="1:36" x14ac:dyDescent="0.25">
      <c r="A386" s="14" t="s">
        <v>118</v>
      </c>
      <c r="B386" t="s">
        <v>98</v>
      </c>
      <c r="C386" t="s">
        <v>106</v>
      </c>
      <c r="D386" s="13">
        <v>42460</v>
      </c>
      <c r="E386">
        <v>2</v>
      </c>
      <c r="F386">
        <v>0</v>
      </c>
      <c r="G386" s="2" t="s">
        <v>87</v>
      </c>
      <c r="H386" s="2" t="s">
        <v>13</v>
      </c>
      <c r="I386">
        <v>6</v>
      </c>
      <c r="J386" s="2" t="s">
        <v>122</v>
      </c>
      <c r="K386" s="2">
        <v>0</v>
      </c>
      <c r="L386" s="2">
        <v>1204.5</v>
      </c>
      <c r="M386" s="2">
        <f t="shared" ref="M386:M449" si="36">IF(ISNUMBER(L386),L386/10,"")</f>
        <v>120.45</v>
      </c>
      <c r="O386" s="2" t="str">
        <f t="shared" ref="O386:O449" si="37">IF(ISNUMBER(N386),N386/10,"")</f>
        <v/>
      </c>
      <c r="P386" s="2" t="str">
        <f>IF(ISNUMBER(O386),SUMIFS(O$1:$O386,A$1:$A386,A386,C$1:$C386,C386,G$1:$G386,G386,E$1:$E386,E386),"")</f>
        <v/>
      </c>
      <c r="U386" t="str">
        <f t="shared" ref="U386:U449" si="38">IF(ISNUMBER(R386),R386/100,"")</f>
        <v/>
      </c>
      <c r="V386">
        <v>17.500149726867676</v>
      </c>
      <c r="W386">
        <v>14.44082498550415</v>
      </c>
      <c r="X386">
        <v>80.390811920166016</v>
      </c>
      <c r="Y386">
        <v>21.538619041442871</v>
      </c>
      <c r="Z386">
        <v>90.849273681640625</v>
      </c>
      <c r="AA386">
        <v>30.644129753112793</v>
      </c>
      <c r="AB386">
        <v>4.9030607604980465E-2</v>
      </c>
      <c r="AC386" s="2">
        <f t="shared" ref="AC386:AC449" si="39">IF(ISNUMBER(AB386),AB386,"")</f>
        <v>4.9030607604980465E-2</v>
      </c>
      <c r="AD386">
        <v>12.862529907226563</v>
      </c>
      <c r="AE386">
        <v>12.732077047412776</v>
      </c>
      <c r="AH386" s="2" t="str">
        <f t="shared" ref="AH386:AH449" si="40">IF(AND(ISNUMBER(AB386),ISNUMBER(O386)),ROUND(O386*AB386,3),"")</f>
        <v/>
      </c>
      <c r="AI386" s="2" t="str">
        <f>IF(ISNUMBER(AH386),SUMIFS($AH$1:AH386,$A$1:A386,A386,C$1:$C386,C386,$G$1:G386,G386,$E$1:E386,E386),"")</f>
        <v/>
      </c>
      <c r="AJ386">
        <f t="shared" ref="AJ386:AJ449" si="41">COUNT(K386:AI386)</f>
        <v>13</v>
      </c>
    </row>
    <row r="387" spans="1:36" x14ac:dyDescent="0.25">
      <c r="A387" s="14" t="s">
        <v>117</v>
      </c>
      <c r="B387" t="s">
        <v>98</v>
      </c>
      <c r="C387" t="s">
        <v>106</v>
      </c>
      <c r="D387" s="13">
        <v>42460</v>
      </c>
      <c r="E387">
        <v>2</v>
      </c>
      <c r="F387">
        <v>50</v>
      </c>
      <c r="G387" s="2" t="s">
        <v>87</v>
      </c>
      <c r="H387" s="2" t="s">
        <v>13</v>
      </c>
      <c r="I387">
        <v>6</v>
      </c>
      <c r="J387" s="2" t="s">
        <v>122</v>
      </c>
      <c r="K387" s="2">
        <v>45</v>
      </c>
      <c r="L387" s="2">
        <v>1164</v>
      </c>
      <c r="M387" s="2">
        <f t="shared" si="36"/>
        <v>116.4</v>
      </c>
      <c r="O387" s="2" t="str">
        <f t="shared" si="37"/>
        <v/>
      </c>
      <c r="P387" s="2" t="str">
        <f>IF(ISNUMBER(O387),SUMIFS(O$1:$O387,A$1:$A387,A387,C$1:$C387,C387,G$1:$G387,G387,E$1:$E387,E387),"")</f>
        <v/>
      </c>
      <c r="U387" t="str">
        <f t="shared" si="38"/>
        <v/>
      </c>
      <c r="V387">
        <v>17.32799243927002</v>
      </c>
      <c r="W387">
        <v>16.983231544494629</v>
      </c>
      <c r="X387">
        <v>81.441905975341797</v>
      </c>
      <c r="Y387">
        <v>18.228053092956543</v>
      </c>
      <c r="Z387">
        <v>90.031948089599609</v>
      </c>
      <c r="AA387">
        <v>27.615847587585449</v>
      </c>
      <c r="AB387">
        <v>4.4185356140136724E-2</v>
      </c>
      <c r="AC387" s="2">
        <f t="shared" si="39"/>
        <v>4.4185356140136724E-2</v>
      </c>
      <c r="AD387">
        <v>13.030704956054688</v>
      </c>
      <c r="AE387">
        <v>11.497653043735086</v>
      </c>
      <c r="AH387" s="2" t="str">
        <f t="shared" si="40"/>
        <v/>
      </c>
      <c r="AI387" s="2" t="str">
        <f>IF(ISNUMBER(AH387),SUMIFS($AH$1:AH387,$A$1:A387,A387,C$1:$C387,C387,$G$1:G387,G387,$E$1:E387,E387),"")</f>
        <v/>
      </c>
      <c r="AJ387">
        <f t="shared" si="41"/>
        <v>13</v>
      </c>
    </row>
    <row r="388" spans="1:36" x14ac:dyDescent="0.25">
      <c r="A388" s="14" t="s">
        <v>116</v>
      </c>
      <c r="B388" t="s">
        <v>98</v>
      </c>
      <c r="C388" t="s">
        <v>106</v>
      </c>
      <c r="D388" s="13">
        <v>42460</v>
      </c>
      <c r="E388">
        <v>2</v>
      </c>
      <c r="F388">
        <v>100</v>
      </c>
      <c r="G388" s="2" t="s">
        <v>87</v>
      </c>
      <c r="H388" s="2" t="s">
        <v>13</v>
      </c>
      <c r="I388">
        <v>6</v>
      </c>
      <c r="J388" s="2" t="s">
        <v>122</v>
      </c>
      <c r="K388" s="2">
        <v>78</v>
      </c>
      <c r="L388" s="2">
        <v>986</v>
      </c>
      <c r="M388" s="2">
        <f t="shared" si="36"/>
        <v>98.6</v>
      </c>
      <c r="O388" s="2" t="str">
        <f t="shared" si="37"/>
        <v/>
      </c>
      <c r="P388" s="2" t="str">
        <f>IF(ISNUMBER(O388),SUMIFS(O$1:$O388,A$1:$A388,A388,C$1:$C388,C388,G$1:$G388,G388,E$1:$E388,E388),"")</f>
        <v/>
      </c>
      <c r="U388" t="str">
        <f t="shared" si="38"/>
        <v/>
      </c>
      <c r="V388">
        <v>18.034316062927246</v>
      </c>
      <c r="W388">
        <v>15.826851367950439</v>
      </c>
      <c r="X388">
        <v>80.297386169433594</v>
      </c>
      <c r="Y388">
        <v>23.622577667236328</v>
      </c>
      <c r="Z388">
        <v>90.898471832275391</v>
      </c>
      <c r="AA388">
        <v>28.25623893737793</v>
      </c>
      <c r="AB388">
        <v>4.5209982299804691E-2</v>
      </c>
      <c r="AC388" s="2">
        <f t="shared" si="39"/>
        <v>4.5209982299804691E-2</v>
      </c>
      <c r="AD388">
        <v>12.847581787109375</v>
      </c>
      <c r="AE388">
        <v>15.506747816882774</v>
      </c>
      <c r="AH388" s="2" t="str">
        <f t="shared" si="40"/>
        <v/>
      </c>
      <c r="AI388" s="2" t="str">
        <f>IF(ISNUMBER(AH388),SUMIFS($AH$1:AH388,$A$1:A388,A388,C$1:$C388,C388,$G$1:G388,G388,$E$1:E388,E388),"")</f>
        <v/>
      </c>
      <c r="AJ388">
        <f t="shared" si="41"/>
        <v>13</v>
      </c>
    </row>
    <row r="389" spans="1:36" x14ac:dyDescent="0.25">
      <c r="A389" s="14" t="s">
        <v>115</v>
      </c>
      <c r="B389" t="s">
        <v>98</v>
      </c>
      <c r="C389" t="s">
        <v>106</v>
      </c>
      <c r="D389" s="13">
        <v>42460</v>
      </c>
      <c r="E389">
        <v>2</v>
      </c>
      <c r="F389">
        <v>200</v>
      </c>
      <c r="G389" s="2" t="s">
        <v>87</v>
      </c>
      <c r="H389" s="2" t="s">
        <v>13</v>
      </c>
      <c r="I389">
        <v>6</v>
      </c>
      <c r="J389" s="2" t="s">
        <v>122</v>
      </c>
      <c r="K389" s="2">
        <v>156</v>
      </c>
      <c r="L389" s="2">
        <v>1057.25</v>
      </c>
      <c r="M389" s="2">
        <f t="shared" si="36"/>
        <v>105.72499999999999</v>
      </c>
      <c r="O389" s="2" t="str">
        <f t="shared" si="37"/>
        <v/>
      </c>
      <c r="P389" s="2" t="str">
        <f>IF(ISNUMBER(O389),SUMIFS(O$1:$O389,A$1:$A389,A389,C$1:$C389,C389,G$1:$G389,G389,E$1:$E389,E389),"")</f>
        <v/>
      </c>
      <c r="U389" t="str">
        <f t="shared" si="38"/>
        <v/>
      </c>
      <c r="V389">
        <v>17.481834411621094</v>
      </c>
      <c r="W389">
        <v>17.453472137451172</v>
      </c>
      <c r="X389">
        <v>79.06768798828125</v>
      </c>
      <c r="Y389">
        <v>19.817135810852051</v>
      </c>
      <c r="Z389">
        <v>89.492946624755859</v>
      </c>
      <c r="AA389">
        <v>27.872422218322754</v>
      </c>
      <c r="AB389">
        <v>4.4595875549316412E-2</v>
      </c>
      <c r="AC389" s="2">
        <f t="shared" si="39"/>
        <v>4.4595875549316412E-2</v>
      </c>
      <c r="AD389">
        <v>12.650830078125001</v>
      </c>
      <c r="AE389">
        <v>11.886300857847829</v>
      </c>
      <c r="AH389" s="2" t="str">
        <f t="shared" si="40"/>
        <v/>
      </c>
      <c r="AI389" s="2" t="str">
        <f>IF(ISNUMBER(AH389),SUMIFS($AH$1:AH389,$A$1:A389,A389,C$1:$C389,C389,$G$1:G389,G389,$E$1:E389,E389),"")</f>
        <v/>
      </c>
      <c r="AJ389">
        <f t="shared" si="41"/>
        <v>13</v>
      </c>
    </row>
    <row r="390" spans="1:36" x14ac:dyDescent="0.25">
      <c r="A390" s="14" t="s">
        <v>114</v>
      </c>
      <c r="B390" t="s">
        <v>98</v>
      </c>
      <c r="C390" t="s">
        <v>106</v>
      </c>
      <c r="D390" s="13">
        <v>42460</v>
      </c>
      <c r="E390">
        <v>2</v>
      </c>
      <c r="F390">
        <v>350</v>
      </c>
      <c r="G390" s="2" t="s">
        <v>87</v>
      </c>
      <c r="H390" s="2" t="s">
        <v>13</v>
      </c>
      <c r="I390">
        <v>6</v>
      </c>
      <c r="J390" s="2" t="s">
        <v>122</v>
      </c>
      <c r="K390" s="2">
        <v>272</v>
      </c>
      <c r="L390" s="2">
        <v>1116.75</v>
      </c>
      <c r="M390" s="2">
        <f t="shared" si="36"/>
        <v>111.675</v>
      </c>
      <c r="O390" s="2" t="str">
        <f t="shared" si="37"/>
        <v/>
      </c>
      <c r="P390" s="2" t="str">
        <f>IF(ISNUMBER(O390),SUMIFS(O$1:$O390,A$1:$A390,A390,C$1:$C390,C390,G$1:$G390,G390,E$1:$E390,E390),"")</f>
        <v/>
      </c>
      <c r="U390" t="str">
        <f t="shared" si="38"/>
        <v/>
      </c>
      <c r="V390">
        <v>17.612756729125977</v>
      </c>
      <c r="W390">
        <v>16.071309566497803</v>
      </c>
      <c r="X390">
        <v>79.369834899902344</v>
      </c>
      <c r="Y390">
        <v>21.409200668334961</v>
      </c>
      <c r="Z390">
        <v>89.87493896484375</v>
      </c>
      <c r="AA390">
        <v>29.21568775177002</v>
      </c>
      <c r="AB390">
        <v>4.6745100402832029E-2</v>
      </c>
      <c r="AC390" s="2">
        <f t="shared" si="39"/>
        <v>4.6745100402832029E-2</v>
      </c>
      <c r="AD390">
        <v>12.699173583984376</v>
      </c>
      <c r="AE390">
        <v>11.659402645685383</v>
      </c>
      <c r="AH390" s="2" t="str">
        <f t="shared" si="40"/>
        <v/>
      </c>
      <c r="AI390" s="2" t="str">
        <f>IF(ISNUMBER(AH390),SUMIFS($AH$1:AH390,$A$1:A390,A390,C$1:$C390,C390,$G$1:G390,G390,$E$1:E390,E390),"")</f>
        <v/>
      </c>
      <c r="AJ390">
        <f t="shared" si="41"/>
        <v>13</v>
      </c>
    </row>
    <row r="391" spans="1:36" x14ac:dyDescent="0.25">
      <c r="A391" s="14" t="s">
        <v>113</v>
      </c>
      <c r="B391" t="s">
        <v>98</v>
      </c>
      <c r="C391" t="s">
        <v>106</v>
      </c>
      <c r="D391" s="13">
        <v>42460</v>
      </c>
      <c r="E391">
        <v>2</v>
      </c>
      <c r="F391">
        <v>500</v>
      </c>
      <c r="G391" s="2" t="s">
        <v>87</v>
      </c>
      <c r="H391" s="2" t="s">
        <v>13</v>
      </c>
      <c r="I391">
        <v>6</v>
      </c>
      <c r="J391" s="2" t="s">
        <v>122</v>
      </c>
      <c r="K391" s="2">
        <v>389</v>
      </c>
      <c r="L391" s="2">
        <v>966.75</v>
      </c>
      <c r="M391" s="2">
        <f t="shared" si="36"/>
        <v>96.674999999999997</v>
      </c>
      <c r="O391" s="2" t="str">
        <f t="shared" si="37"/>
        <v/>
      </c>
      <c r="P391" s="2" t="str">
        <f>IF(ISNUMBER(O391),SUMIFS(O$1:$O391,A$1:$A391,A391,C$1:$C391,C391,G$1:$G391,G391,E$1:$E391,E391),"")</f>
        <v/>
      </c>
      <c r="U391" t="str">
        <f t="shared" si="38"/>
        <v/>
      </c>
      <c r="V391">
        <v>18.026577949523926</v>
      </c>
      <c r="W391">
        <v>17.927760124206543</v>
      </c>
      <c r="X391">
        <v>80.478775024414063</v>
      </c>
      <c r="Y391">
        <v>18.650590896606445</v>
      </c>
      <c r="Z391">
        <v>90.243808746337891</v>
      </c>
      <c r="AA391">
        <v>26.469709396362305</v>
      </c>
      <c r="AB391">
        <v>4.235153503417969E-2</v>
      </c>
      <c r="AC391" s="2">
        <f t="shared" si="39"/>
        <v>4.235153503417969E-2</v>
      </c>
      <c r="AD391">
        <v>12.87660400390625</v>
      </c>
      <c r="AE391">
        <v>12.446280993904629</v>
      </c>
      <c r="AH391" s="2" t="str">
        <f t="shared" si="40"/>
        <v/>
      </c>
      <c r="AI391" s="2" t="str">
        <f>IF(ISNUMBER(AH391),SUMIFS($AH$1:AH391,$A$1:A391,A391,C$1:$C391,C391,$G$1:G391,G391,$E$1:E391,E391),"")</f>
        <v/>
      </c>
      <c r="AJ391">
        <f t="shared" si="41"/>
        <v>13</v>
      </c>
    </row>
    <row r="392" spans="1:36" x14ac:dyDescent="0.25">
      <c r="A392" s="14" t="s">
        <v>118</v>
      </c>
      <c r="B392" t="s">
        <v>98</v>
      </c>
      <c r="C392" t="s">
        <v>106</v>
      </c>
      <c r="D392" s="13">
        <v>42460</v>
      </c>
      <c r="E392">
        <v>3</v>
      </c>
      <c r="F392">
        <v>0</v>
      </c>
      <c r="G392" s="2" t="s">
        <v>87</v>
      </c>
      <c r="H392" s="2" t="s">
        <v>13</v>
      </c>
      <c r="I392">
        <v>6</v>
      </c>
      <c r="J392" s="2" t="s">
        <v>122</v>
      </c>
      <c r="K392" s="2">
        <v>0</v>
      </c>
      <c r="L392" s="2">
        <v>864.24999999999989</v>
      </c>
      <c r="M392" s="2">
        <f t="shared" si="36"/>
        <v>86.424999999999983</v>
      </c>
      <c r="O392" s="2" t="str">
        <f t="shared" si="37"/>
        <v/>
      </c>
      <c r="P392" s="2" t="str">
        <f>IF(ISNUMBER(O392),SUMIFS(O$1:$O392,A$1:$A392,A392,C$1:$C392,C392,G$1:$G392,G392,E$1:$E392,E392),"")</f>
        <v/>
      </c>
      <c r="U392" t="str">
        <f t="shared" si="38"/>
        <v/>
      </c>
      <c r="V392">
        <v>17.2969970703125</v>
      </c>
      <c r="W392">
        <v>14.229095935821533</v>
      </c>
      <c r="X392">
        <v>78.401695251464844</v>
      </c>
      <c r="Y392">
        <v>21.83619213104248</v>
      </c>
      <c r="Z392">
        <v>89.457664489746094</v>
      </c>
      <c r="AA392">
        <v>30.050152778625488</v>
      </c>
      <c r="AB392">
        <v>4.8080244445800779E-2</v>
      </c>
      <c r="AC392" s="2">
        <f t="shared" si="39"/>
        <v>4.8080244445800779E-2</v>
      </c>
      <c r="AD392">
        <v>12.544271240234375</v>
      </c>
      <c r="AE392">
        <v>12.951299337558652</v>
      </c>
      <c r="AH392" s="2" t="str">
        <f t="shared" si="40"/>
        <v/>
      </c>
      <c r="AI392" s="2" t="str">
        <f>IF(ISNUMBER(AH392),SUMIFS($AH$1:AH392,$A$1:A392,A392,C$1:$C392,C392,$G$1:G392,G392,$E$1:E392,E392),"")</f>
        <v/>
      </c>
      <c r="AJ392">
        <f t="shared" si="41"/>
        <v>13</v>
      </c>
    </row>
    <row r="393" spans="1:36" x14ac:dyDescent="0.25">
      <c r="A393" s="14" t="s">
        <v>117</v>
      </c>
      <c r="B393" t="s">
        <v>98</v>
      </c>
      <c r="C393" t="s">
        <v>106</v>
      </c>
      <c r="D393" s="13">
        <v>42460</v>
      </c>
      <c r="E393">
        <v>3</v>
      </c>
      <c r="F393">
        <v>50</v>
      </c>
      <c r="G393" s="2" t="s">
        <v>87</v>
      </c>
      <c r="H393" s="2" t="s">
        <v>13</v>
      </c>
      <c r="I393">
        <v>6</v>
      </c>
      <c r="J393" s="2" t="s">
        <v>122</v>
      </c>
      <c r="K393" s="2">
        <v>45</v>
      </c>
      <c r="L393" s="2">
        <v>1034.5</v>
      </c>
      <c r="M393" s="2">
        <f t="shared" si="36"/>
        <v>103.45</v>
      </c>
      <c r="O393" s="2" t="str">
        <f t="shared" si="37"/>
        <v/>
      </c>
      <c r="P393" s="2" t="str">
        <f>IF(ISNUMBER(O393),SUMIFS(O$1:$O393,A$1:$A393,A393,C$1:$C393,C393,G$1:$G393,G393,E$1:$E393,E393),"")</f>
        <v/>
      </c>
      <c r="U393" t="str">
        <f t="shared" si="38"/>
        <v/>
      </c>
      <c r="V393">
        <v>16.93245792388916</v>
      </c>
      <c r="W393">
        <v>15.882436752319336</v>
      </c>
      <c r="X393">
        <v>80.577869415283203</v>
      </c>
      <c r="Y393">
        <v>20.103068351745605</v>
      </c>
      <c r="Z393">
        <v>90.137290954589844</v>
      </c>
      <c r="AA393">
        <v>29.035058975219727</v>
      </c>
      <c r="AB393">
        <v>4.6456094360351557E-2</v>
      </c>
      <c r="AC393" s="2">
        <f t="shared" si="39"/>
        <v>4.6456094360351557E-2</v>
      </c>
      <c r="AD393">
        <v>12.892459106445314</v>
      </c>
      <c r="AE393">
        <v>14.328779364400335</v>
      </c>
      <c r="AH393" s="2" t="str">
        <f t="shared" si="40"/>
        <v/>
      </c>
      <c r="AI393" s="2" t="str">
        <f>IF(ISNUMBER(AH393),SUMIFS($AH$1:AH393,$A$1:A393,A393,C$1:$C393,C393,$G$1:G393,G393,$E$1:E393,E393),"")</f>
        <v/>
      </c>
      <c r="AJ393">
        <f t="shared" si="41"/>
        <v>13</v>
      </c>
    </row>
    <row r="394" spans="1:36" x14ac:dyDescent="0.25">
      <c r="A394" s="14" t="s">
        <v>116</v>
      </c>
      <c r="B394" t="s">
        <v>98</v>
      </c>
      <c r="C394" t="s">
        <v>106</v>
      </c>
      <c r="D394" s="13">
        <v>42460</v>
      </c>
      <c r="E394">
        <v>3</v>
      </c>
      <c r="F394">
        <v>100</v>
      </c>
      <c r="G394" s="2" t="s">
        <v>87</v>
      </c>
      <c r="H394" s="2" t="s">
        <v>13</v>
      </c>
      <c r="I394">
        <v>6</v>
      </c>
      <c r="J394" s="2" t="s">
        <v>122</v>
      </c>
      <c r="K394" s="2">
        <v>78</v>
      </c>
      <c r="L394" s="2">
        <v>826.25</v>
      </c>
      <c r="M394" s="2">
        <f t="shared" si="36"/>
        <v>82.625</v>
      </c>
      <c r="O394" s="2" t="str">
        <f t="shared" si="37"/>
        <v/>
      </c>
      <c r="P394" s="2" t="str">
        <f>IF(ISNUMBER(O394),SUMIFS(O$1:$O394,A$1:$A394,A394,C$1:$C394,C394,G$1:$G394,G394,E$1:$E394,E394),"")</f>
        <v/>
      </c>
      <c r="U394" t="str">
        <f t="shared" si="38"/>
        <v/>
      </c>
      <c r="V394">
        <v>16.593337059020996</v>
      </c>
      <c r="W394">
        <v>14.046836376190186</v>
      </c>
      <c r="X394">
        <v>78.407787322998047</v>
      </c>
      <c r="Y394">
        <v>22.969427108764648</v>
      </c>
      <c r="Z394">
        <v>90.295619964599609</v>
      </c>
      <c r="AA394">
        <v>30.949648857116699</v>
      </c>
      <c r="AB394">
        <v>4.9519438171386723E-2</v>
      </c>
      <c r="AC394" s="2">
        <f t="shared" si="39"/>
        <v>4.9519438171386723E-2</v>
      </c>
      <c r="AD394">
        <v>12.545245971679687</v>
      </c>
      <c r="AE394">
        <v>14.563424687476232</v>
      </c>
      <c r="AH394" s="2" t="str">
        <f t="shared" si="40"/>
        <v/>
      </c>
      <c r="AI394" s="2" t="str">
        <f>IF(ISNUMBER(AH394),SUMIFS($AH$1:AH394,$A$1:A394,A394,C$1:$C394,C394,$G$1:G394,G394,$E$1:E394,E394),"")</f>
        <v/>
      </c>
      <c r="AJ394">
        <f t="shared" si="41"/>
        <v>13</v>
      </c>
    </row>
    <row r="395" spans="1:36" x14ac:dyDescent="0.25">
      <c r="A395" s="14" t="s">
        <v>115</v>
      </c>
      <c r="B395" t="s">
        <v>98</v>
      </c>
      <c r="C395" t="s">
        <v>106</v>
      </c>
      <c r="D395" s="13">
        <v>42460</v>
      </c>
      <c r="E395">
        <v>3</v>
      </c>
      <c r="F395">
        <v>200</v>
      </c>
      <c r="G395" s="2" t="s">
        <v>87</v>
      </c>
      <c r="H395" s="2" t="s">
        <v>13</v>
      </c>
      <c r="I395">
        <v>6</v>
      </c>
      <c r="J395" s="2" t="s">
        <v>122</v>
      </c>
      <c r="K395" s="2">
        <v>156</v>
      </c>
      <c r="L395" s="2">
        <v>991</v>
      </c>
      <c r="M395" s="2">
        <f t="shared" si="36"/>
        <v>99.1</v>
      </c>
      <c r="O395" s="2" t="str">
        <f t="shared" si="37"/>
        <v/>
      </c>
      <c r="P395" s="2" t="str">
        <f>IF(ISNUMBER(O395),SUMIFS(O$1:$O395,A$1:$A395,A395,C$1:$C395,C395,G$1:$G395,G395,E$1:$E395,E395),"")</f>
        <v/>
      </c>
      <c r="U395" t="str">
        <f t="shared" si="38"/>
        <v/>
      </c>
      <c r="V395">
        <v>17.15289306640625</v>
      </c>
      <c r="W395">
        <v>14.165810585021973</v>
      </c>
      <c r="X395">
        <v>80.907253265380859</v>
      </c>
      <c r="Y395">
        <v>23.48915958404541</v>
      </c>
      <c r="Z395">
        <v>90.692207336425781</v>
      </c>
      <c r="AA395">
        <v>31.111169815063477</v>
      </c>
      <c r="AB395">
        <v>4.9777871704101563E-2</v>
      </c>
      <c r="AC395" s="2">
        <f t="shared" si="39"/>
        <v>4.9777871704101563E-2</v>
      </c>
      <c r="AD395">
        <v>12.945160522460938</v>
      </c>
      <c r="AE395">
        <v>13.216854713861387</v>
      </c>
      <c r="AH395" s="2" t="str">
        <f t="shared" si="40"/>
        <v/>
      </c>
      <c r="AI395" s="2" t="str">
        <f>IF(ISNUMBER(AH395),SUMIFS($AH$1:AH395,$A$1:A395,A395,C$1:$C395,C395,$G$1:G395,G395,$E$1:E395,E395),"")</f>
        <v/>
      </c>
      <c r="AJ395">
        <f t="shared" si="41"/>
        <v>13</v>
      </c>
    </row>
    <row r="396" spans="1:36" x14ac:dyDescent="0.25">
      <c r="A396" s="14" t="s">
        <v>114</v>
      </c>
      <c r="B396" t="s">
        <v>98</v>
      </c>
      <c r="C396" t="s">
        <v>106</v>
      </c>
      <c r="D396" s="13">
        <v>42460</v>
      </c>
      <c r="E396">
        <v>3</v>
      </c>
      <c r="F396">
        <v>350</v>
      </c>
      <c r="G396" s="2" t="s">
        <v>87</v>
      </c>
      <c r="H396" s="2" t="s">
        <v>13</v>
      </c>
      <c r="I396">
        <v>6</v>
      </c>
      <c r="J396" s="2" t="s">
        <v>122</v>
      </c>
      <c r="K396" s="2">
        <v>272</v>
      </c>
      <c r="L396" s="2">
        <v>992.25</v>
      </c>
      <c r="M396" s="2">
        <f t="shared" si="36"/>
        <v>99.224999999999994</v>
      </c>
      <c r="O396" s="2" t="str">
        <f t="shared" si="37"/>
        <v/>
      </c>
      <c r="P396" s="2" t="str">
        <f>IF(ISNUMBER(O396),SUMIFS(O$1:$O396,A$1:$A396,A396,C$1:$C396,C396,G$1:$G396,G396,E$1:$E396,E396),"")</f>
        <v/>
      </c>
      <c r="U396" t="str">
        <f t="shared" si="38"/>
        <v/>
      </c>
      <c r="V396">
        <v>16.86563777923584</v>
      </c>
      <c r="W396">
        <v>14.18885612487793</v>
      </c>
      <c r="X396">
        <v>76.894901275634766</v>
      </c>
      <c r="Y396">
        <v>19.968669891357422</v>
      </c>
      <c r="Z396">
        <v>88.788810729980469</v>
      </c>
      <c r="AA396">
        <v>30.873291015625</v>
      </c>
      <c r="AB396">
        <v>4.9397265624999999E-2</v>
      </c>
      <c r="AC396" s="2">
        <f t="shared" si="39"/>
        <v>4.9397265624999999E-2</v>
      </c>
      <c r="AD396">
        <v>12.303184204101562</v>
      </c>
      <c r="AE396">
        <v>17.260010295797066</v>
      </c>
      <c r="AH396" s="2" t="str">
        <f t="shared" si="40"/>
        <v/>
      </c>
      <c r="AI396" s="2" t="str">
        <f>IF(ISNUMBER(AH396),SUMIFS($AH$1:AH396,$A$1:A396,A396,C$1:$C396,C396,$G$1:G396,G396,$E$1:E396,E396),"")</f>
        <v/>
      </c>
      <c r="AJ396">
        <f t="shared" si="41"/>
        <v>13</v>
      </c>
    </row>
    <row r="397" spans="1:36" x14ac:dyDescent="0.25">
      <c r="A397" s="14" t="s">
        <v>113</v>
      </c>
      <c r="B397" t="s">
        <v>98</v>
      </c>
      <c r="C397" t="s">
        <v>106</v>
      </c>
      <c r="D397" s="13">
        <v>42460</v>
      </c>
      <c r="E397">
        <v>3</v>
      </c>
      <c r="F397">
        <v>500</v>
      </c>
      <c r="G397" s="2" t="s">
        <v>87</v>
      </c>
      <c r="H397" s="2" t="s">
        <v>13</v>
      </c>
      <c r="I397">
        <v>6</v>
      </c>
      <c r="J397" s="2" t="s">
        <v>122</v>
      </c>
      <c r="K397" s="2">
        <v>389</v>
      </c>
      <c r="L397" s="2">
        <v>949</v>
      </c>
      <c r="M397" s="2">
        <f t="shared" si="36"/>
        <v>94.9</v>
      </c>
      <c r="O397" s="2" t="str">
        <f t="shared" si="37"/>
        <v/>
      </c>
      <c r="P397" s="2" t="str">
        <f>IF(ISNUMBER(O397),SUMIFS(O$1:$O397,A$1:$A397,A397,C$1:$C397,C397,G$1:$G397,G397,E$1:$E397,E397),"")</f>
        <v/>
      </c>
      <c r="U397" t="str">
        <f t="shared" si="38"/>
        <v/>
      </c>
      <c r="V397">
        <v>16.235701084136963</v>
      </c>
      <c r="W397">
        <v>15.653007507324219</v>
      </c>
      <c r="X397">
        <v>81.314685821533203</v>
      </c>
      <c r="Y397">
        <v>20.860016822814941</v>
      </c>
      <c r="Z397">
        <v>90.958942413330078</v>
      </c>
      <c r="AA397">
        <v>31.489833831787109</v>
      </c>
      <c r="AB397">
        <v>5.0383734130859378E-2</v>
      </c>
      <c r="AC397" s="2">
        <f t="shared" si="39"/>
        <v>5.0383734130859378E-2</v>
      </c>
      <c r="AD397">
        <v>13.010349731445313</v>
      </c>
      <c r="AE397">
        <v>14.322650508217519</v>
      </c>
      <c r="AH397" s="2" t="str">
        <f t="shared" si="40"/>
        <v/>
      </c>
      <c r="AI397" s="2" t="str">
        <f>IF(ISNUMBER(AH397),SUMIFS($AH$1:AH397,$A$1:A397,A397,C$1:$C397,C397,$G$1:G397,G397,$E$1:E397,E397),"")</f>
        <v/>
      </c>
      <c r="AJ397">
        <f t="shared" si="41"/>
        <v>13</v>
      </c>
    </row>
    <row r="398" spans="1:36" x14ac:dyDescent="0.25">
      <c r="A398" s="14" t="s">
        <v>118</v>
      </c>
      <c r="B398" t="s">
        <v>98</v>
      </c>
      <c r="C398" t="s">
        <v>106</v>
      </c>
      <c r="D398" s="13">
        <v>42469</v>
      </c>
      <c r="E398">
        <v>1</v>
      </c>
      <c r="F398">
        <v>0</v>
      </c>
      <c r="G398" s="2" t="s">
        <v>87</v>
      </c>
      <c r="H398" s="2" t="s">
        <v>13</v>
      </c>
      <c r="I398">
        <v>6</v>
      </c>
      <c r="J398" s="2" t="s">
        <v>77</v>
      </c>
      <c r="K398" s="2">
        <v>0</v>
      </c>
      <c r="L398" s="2"/>
      <c r="M398" s="2" t="str">
        <f t="shared" si="36"/>
        <v/>
      </c>
      <c r="N398">
        <v>785.30001948613119</v>
      </c>
      <c r="O398" s="2">
        <f t="shared" si="37"/>
        <v>78.530001948613119</v>
      </c>
      <c r="P398" s="2">
        <f>IF(ISNUMBER(O398),SUMIFS(O$1:$O398,A$1:$A398,A398,C$1:$C398,C398,G$1:$G398,G398,E$1:$E398,E398),"")</f>
        <v>916.71133047989792</v>
      </c>
      <c r="U398" t="str">
        <f t="shared" si="38"/>
        <v/>
      </c>
      <c r="V398">
        <v>17.51319694519043</v>
      </c>
      <c r="W398">
        <v>13.020137310028076</v>
      </c>
      <c r="X398">
        <v>80.132221221923828</v>
      </c>
      <c r="Y398">
        <v>22.70684814453125</v>
      </c>
      <c r="Z398">
        <v>90.203853607177734</v>
      </c>
      <c r="AA398">
        <v>31.734389305114746</v>
      </c>
      <c r="AB398">
        <v>5.0775022888183592E-2</v>
      </c>
      <c r="AC398" s="2">
        <f t="shared" si="39"/>
        <v>5.0775022888183592E-2</v>
      </c>
      <c r="AD398">
        <v>12.821155395507812</v>
      </c>
      <c r="AE398">
        <v>12.70733764408209</v>
      </c>
      <c r="AH398" s="2">
        <f t="shared" si="40"/>
        <v>3.9870000000000001</v>
      </c>
      <c r="AI398" s="2">
        <f>IF(ISNUMBER(AH398),SUMIFS($AH$1:AH398,$A$1:A398,A398,C$1:$C398,C398,$G$1:G398,G398,$E$1:E398,E398),"")</f>
        <v>34.812999999999995</v>
      </c>
      <c r="AJ398">
        <f t="shared" si="41"/>
        <v>16</v>
      </c>
    </row>
    <row r="399" spans="1:36" x14ac:dyDescent="0.25">
      <c r="A399" s="14" t="s">
        <v>117</v>
      </c>
      <c r="B399" t="s">
        <v>98</v>
      </c>
      <c r="C399" t="s">
        <v>106</v>
      </c>
      <c r="D399" s="13">
        <v>42469</v>
      </c>
      <c r="E399">
        <v>1</v>
      </c>
      <c r="F399">
        <v>50</v>
      </c>
      <c r="G399" s="2" t="s">
        <v>87</v>
      </c>
      <c r="H399" s="2" t="s">
        <v>13</v>
      </c>
      <c r="I399">
        <v>6</v>
      </c>
      <c r="J399" s="2" t="s">
        <v>77</v>
      </c>
      <c r="K399" s="2">
        <v>45</v>
      </c>
      <c r="L399" s="2"/>
      <c r="M399" s="2" t="str">
        <f t="shared" si="36"/>
        <v/>
      </c>
      <c r="N399">
        <v>822.49376681725073</v>
      </c>
      <c r="O399" s="2">
        <f t="shared" si="37"/>
        <v>82.249376681725067</v>
      </c>
      <c r="P399" s="2">
        <f>IF(ISNUMBER(O399),SUMIFS(O$1:$O399,A$1:$A399,A399,C$1:$C399,C399,G$1:$G399,G399,E$1:$E399,E399),"")</f>
        <v>838.40657974843964</v>
      </c>
      <c r="U399" t="str">
        <f t="shared" si="38"/>
        <v/>
      </c>
      <c r="V399">
        <v>17.465165138244629</v>
      </c>
      <c r="W399">
        <v>14.849948406219482</v>
      </c>
      <c r="X399">
        <v>80.292942047119141</v>
      </c>
      <c r="Y399">
        <v>22.377666473388672</v>
      </c>
      <c r="Z399">
        <v>90.928268432617188</v>
      </c>
      <c r="AA399">
        <v>31.706120491027832</v>
      </c>
      <c r="AB399">
        <v>5.0729792785644531E-2</v>
      </c>
      <c r="AC399" s="2">
        <f t="shared" si="39"/>
        <v>5.0729792785644531E-2</v>
      </c>
      <c r="AD399">
        <v>12.846870727539063</v>
      </c>
      <c r="AE399">
        <v>12.783825816485228</v>
      </c>
      <c r="AH399" s="2">
        <f t="shared" si="40"/>
        <v>4.1719999999999997</v>
      </c>
      <c r="AI399" s="2">
        <f>IF(ISNUMBER(AH399),SUMIFS($AH$1:AH399,$A$1:A399,A399,C$1:$C399,C399,$G$1:G399,G399,$E$1:E399,E399),"")</f>
        <v>34.159999999999997</v>
      </c>
      <c r="AJ399">
        <f t="shared" si="41"/>
        <v>16</v>
      </c>
    </row>
    <row r="400" spans="1:36" x14ac:dyDescent="0.25">
      <c r="A400" s="14" t="s">
        <v>116</v>
      </c>
      <c r="B400" t="s">
        <v>98</v>
      </c>
      <c r="C400" t="s">
        <v>106</v>
      </c>
      <c r="D400" s="13">
        <v>42469</v>
      </c>
      <c r="E400">
        <v>1</v>
      </c>
      <c r="F400">
        <v>100</v>
      </c>
      <c r="G400" s="2" t="s">
        <v>87</v>
      </c>
      <c r="H400" s="2" t="s">
        <v>13</v>
      </c>
      <c r="I400">
        <v>6</v>
      </c>
      <c r="J400" s="2" t="s">
        <v>77</v>
      </c>
      <c r="K400" s="2">
        <v>78</v>
      </c>
      <c r="L400" s="2"/>
      <c r="M400" s="2" t="str">
        <f t="shared" si="36"/>
        <v/>
      </c>
      <c r="N400">
        <v>684.62578243600149</v>
      </c>
      <c r="O400" s="2">
        <f t="shared" si="37"/>
        <v>68.462578243600149</v>
      </c>
      <c r="P400" s="2">
        <f>IF(ISNUMBER(O400),SUMIFS(O$1:$O400,A$1:$A400,A400,C$1:$C400,C400,G$1:$G400,G400,E$1:$E400,E400),"")</f>
        <v>813.34880073697241</v>
      </c>
      <c r="U400" t="str">
        <f t="shared" si="38"/>
        <v/>
      </c>
      <c r="V400">
        <v>17.692062377929688</v>
      </c>
      <c r="W400">
        <v>15.831210613250732</v>
      </c>
      <c r="X400">
        <v>79.900691986083984</v>
      </c>
      <c r="Y400">
        <v>22.334924697875977</v>
      </c>
      <c r="Z400">
        <v>90.501888275146484</v>
      </c>
      <c r="AA400">
        <v>29.238406181335449</v>
      </c>
      <c r="AB400">
        <v>4.6781449890136717E-2</v>
      </c>
      <c r="AC400" s="2">
        <f t="shared" si="39"/>
        <v>4.6781449890136717E-2</v>
      </c>
      <c r="AD400">
        <v>12.784110717773437</v>
      </c>
      <c r="AE400">
        <v>14.441325098259405</v>
      </c>
      <c r="AH400" s="2">
        <f t="shared" si="40"/>
        <v>3.2029999999999998</v>
      </c>
      <c r="AI400" s="2">
        <f>IF(ISNUMBER(AH400),SUMIFS($AH$1:AH400,$A$1:A400,A400,C$1:$C400,C400,$G$1:G400,G400,$E$1:E400,E400),"")</f>
        <v>33.077000000000005</v>
      </c>
      <c r="AJ400">
        <f t="shared" si="41"/>
        <v>16</v>
      </c>
    </row>
    <row r="401" spans="1:36" x14ac:dyDescent="0.25">
      <c r="A401" s="14" t="s">
        <v>115</v>
      </c>
      <c r="B401" t="s">
        <v>98</v>
      </c>
      <c r="C401" t="s">
        <v>106</v>
      </c>
      <c r="D401" s="13">
        <v>42469</v>
      </c>
      <c r="E401">
        <v>1</v>
      </c>
      <c r="F401">
        <v>200</v>
      </c>
      <c r="G401" s="2" t="s">
        <v>87</v>
      </c>
      <c r="H401" s="2" t="s">
        <v>13</v>
      </c>
      <c r="I401">
        <v>6</v>
      </c>
      <c r="J401" s="2" t="s">
        <v>77</v>
      </c>
      <c r="K401" s="2">
        <v>156</v>
      </c>
      <c r="L401" s="2"/>
      <c r="M401" s="2" t="str">
        <f t="shared" si="36"/>
        <v/>
      </c>
      <c r="N401">
        <v>510.85235941484154</v>
      </c>
      <c r="O401" s="2">
        <f t="shared" si="37"/>
        <v>51.085235941484157</v>
      </c>
      <c r="P401" s="2">
        <f>IF(ISNUMBER(O401),SUMIFS(O$1:$O401,A$1:$A401,A401,C$1:$C401,C401,G$1:$G401,G401,E$1:$E401,E401),"")</f>
        <v>826.66820809321894</v>
      </c>
      <c r="U401" t="str">
        <f t="shared" si="38"/>
        <v/>
      </c>
      <c r="V401">
        <v>16.808506965637207</v>
      </c>
      <c r="W401">
        <v>14.903953075408936</v>
      </c>
      <c r="X401">
        <v>80.556587219238281</v>
      </c>
      <c r="Y401">
        <v>22.432012557983398</v>
      </c>
      <c r="Z401">
        <v>91.142776489257813</v>
      </c>
      <c r="AA401">
        <v>30.896085739135742</v>
      </c>
      <c r="AB401">
        <v>4.9433737182617191E-2</v>
      </c>
      <c r="AC401" s="2">
        <f t="shared" si="39"/>
        <v>4.9433737182617191E-2</v>
      </c>
      <c r="AD401">
        <v>12.889053955078126</v>
      </c>
      <c r="AE401">
        <v>14.033589524622828</v>
      </c>
      <c r="AH401" s="2">
        <f t="shared" si="40"/>
        <v>2.5249999999999999</v>
      </c>
      <c r="AI401" s="2">
        <f>IF(ISNUMBER(AH401),SUMIFS($AH$1:AH401,$A$1:A401,A401,C$1:$C401,C401,$G$1:G401,G401,$E$1:E401,E401),"")</f>
        <v>35.058999999999997</v>
      </c>
      <c r="AJ401">
        <f t="shared" si="41"/>
        <v>16</v>
      </c>
    </row>
    <row r="402" spans="1:36" x14ac:dyDescent="0.25">
      <c r="A402" s="14" t="s">
        <v>114</v>
      </c>
      <c r="B402" t="s">
        <v>98</v>
      </c>
      <c r="C402" t="s">
        <v>106</v>
      </c>
      <c r="D402" s="13">
        <v>42469</v>
      </c>
      <c r="E402">
        <v>1</v>
      </c>
      <c r="F402">
        <v>350</v>
      </c>
      <c r="G402" s="2" t="s">
        <v>87</v>
      </c>
      <c r="H402" s="2" t="s">
        <v>13</v>
      </c>
      <c r="I402">
        <v>6</v>
      </c>
      <c r="J402" s="2" t="s">
        <v>77</v>
      </c>
      <c r="K402" s="2">
        <v>272</v>
      </c>
      <c r="L402" s="2"/>
      <c r="M402" s="2" t="str">
        <f t="shared" si="36"/>
        <v/>
      </c>
      <c r="N402">
        <v>876.63015546227223</v>
      </c>
      <c r="O402" s="2">
        <f t="shared" si="37"/>
        <v>87.663015546227228</v>
      </c>
      <c r="P402" s="2">
        <f>IF(ISNUMBER(O402),SUMIFS(O$1:$O402,A$1:$A402,A402,C$1:$C402,C402,G$1:$G402,G402,E$1:$E402,E402),"")</f>
        <v>963.79265791387968</v>
      </c>
      <c r="U402" t="str">
        <f t="shared" si="38"/>
        <v/>
      </c>
      <c r="V402">
        <v>17.770505905151367</v>
      </c>
      <c r="W402">
        <v>13.59214973449707</v>
      </c>
      <c r="X402">
        <v>80.263450622558594</v>
      </c>
      <c r="Y402">
        <v>23.105293273925781</v>
      </c>
      <c r="Z402">
        <v>90.676872253417969</v>
      </c>
      <c r="AA402">
        <v>31.74742603302002</v>
      </c>
      <c r="AB402">
        <v>5.0795881652832033E-2</v>
      </c>
      <c r="AC402" s="2">
        <f t="shared" si="39"/>
        <v>5.0795881652832033E-2</v>
      </c>
      <c r="AD402">
        <v>12.842152099609375</v>
      </c>
      <c r="AE402">
        <v>12.476137001684446</v>
      </c>
      <c r="AH402" s="2">
        <f t="shared" si="40"/>
        <v>4.4530000000000003</v>
      </c>
      <c r="AI402" s="2">
        <f>IF(ISNUMBER(AH402),SUMIFS($AH$1:AH402,$A$1:A402,A402,C$1:$C402,C402,$G$1:G402,G402,$E$1:E402,E402),"")</f>
        <v>37.863</v>
      </c>
      <c r="AJ402">
        <f t="shared" si="41"/>
        <v>16</v>
      </c>
    </row>
    <row r="403" spans="1:36" x14ac:dyDescent="0.25">
      <c r="A403" s="14" t="s">
        <v>113</v>
      </c>
      <c r="B403" t="s">
        <v>98</v>
      </c>
      <c r="C403" t="s">
        <v>106</v>
      </c>
      <c r="D403" s="13">
        <v>42469</v>
      </c>
      <c r="E403">
        <v>1</v>
      </c>
      <c r="F403">
        <v>500</v>
      </c>
      <c r="G403" s="2" t="s">
        <v>87</v>
      </c>
      <c r="H403" s="2" t="s">
        <v>13</v>
      </c>
      <c r="I403">
        <v>6</v>
      </c>
      <c r="J403" s="2" t="s">
        <v>77</v>
      </c>
      <c r="K403" s="2">
        <v>389</v>
      </c>
      <c r="L403" s="2"/>
      <c r="M403" s="2" t="str">
        <f t="shared" si="36"/>
        <v/>
      </c>
      <c r="N403">
        <v>749.20809805811871</v>
      </c>
      <c r="O403" s="2">
        <f t="shared" si="37"/>
        <v>74.920809805811871</v>
      </c>
      <c r="P403" s="2">
        <f>IF(ISNUMBER(O403),SUMIFS(O$1:$O403,A$1:$A403,A403,C$1:$C403,C403,G$1:$G403,G403,E$1:$E403,E403),"")</f>
        <v>963.91174120657183</v>
      </c>
      <c r="U403" t="str">
        <f t="shared" si="38"/>
        <v/>
      </c>
      <c r="V403">
        <v>18.16654109954834</v>
      </c>
      <c r="W403">
        <v>13.292755603790283</v>
      </c>
      <c r="X403">
        <v>79.338844299316406</v>
      </c>
      <c r="Y403">
        <v>22.831123352050781</v>
      </c>
      <c r="Z403">
        <v>90.596794128417969</v>
      </c>
      <c r="AA403">
        <v>30.921449661254883</v>
      </c>
      <c r="AB403">
        <v>4.9474319458007815E-2</v>
      </c>
      <c r="AC403" s="2">
        <f t="shared" si="39"/>
        <v>4.9474319458007815E-2</v>
      </c>
      <c r="AD403">
        <v>12.694215087890626</v>
      </c>
      <c r="AE403">
        <v>13.63448560804297</v>
      </c>
      <c r="AH403" s="2">
        <f t="shared" si="40"/>
        <v>3.7069999999999999</v>
      </c>
      <c r="AI403" s="2">
        <f>IF(ISNUMBER(AH403),SUMIFS($AH$1:AH403,$A$1:A403,A403,C$1:$C403,C403,$G$1:G403,G403,$E$1:E403,E403),"")</f>
        <v>39.815000000000005</v>
      </c>
      <c r="AJ403">
        <f t="shared" si="41"/>
        <v>16</v>
      </c>
    </row>
    <row r="404" spans="1:36" x14ac:dyDescent="0.25">
      <c r="A404" s="14" t="s">
        <v>118</v>
      </c>
      <c r="B404" t="s">
        <v>98</v>
      </c>
      <c r="C404" t="s">
        <v>106</v>
      </c>
      <c r="D404" s="13">
        <v>42469</v>
      </c>
      <c r="E404">
        <v>2</v>
      </c>
      <c r="F404">
        <v>0</v>
      </c>
      <c r="G404" s="2" t="s">
        <v>87</v>
      </c>
      <c r="H404" s="2" t="s">
        <v>13</v>
      </c>
      <c r="I404">
        <v>6</v>
      </c>
      <c r="J404" s="2" t="s">
        <v>77</v>
      </c>
      <c r="K404" s="2">
        <v>0</v>
      </c>
      <c r="L404" s="2"/>
      <c r="M404" s="2" t="str">
        <f t="shared" si="36"/>
        <v/>
      </c>
      <c r="N404">
        <v>798.05574542416662</v>
      </c>
      <c r="O404" s="2">
        <f t="shared" si="37"/>
        <v>79.805574542416664</v>
      </c>
      <c r="P404" s="2">
        <f>IF(ISNUMBER(O404),SUMIFS(O$1:$O404,A$1:$A404,A404,C$1:$C404,C404,G$1:$G404,G404,E$1:$E404,E404),"")</f>
        <v>880.72615308192064</v>
      </c>
      <c r="U404" t="str">
        <f t="shared" si="38"/>
        <v/>
      </c>
      <c r="V404">
        <v>17.024893760681152</v>
      </c>
      <c r="W404">
        <v>13.526768684387207</v>
      </c>
      <c r="X404">
        <v>81.483840942382813</v>
      </c>
      <c r="Y404">
        <v>22.444499969482422</v>
      </c>
      <c r="Z404">
        <v>91.006175994873047</v>
      </c>
      <c r="AA404">
        <v>33.236072540283203</v>
      </c>
      <c r="AB404">
        <v>5.3177716064453123E-2</v>
      </c>
      <c r="AC404" s="2">
        <f t="shared" si="39"/>
        <v>5.3177716064453123E-2</v>
      </c>
      <c r="AD404">
        <v>13.03741455078125</v>
      </c>
      <c r="AE404">
        <v>12.739234449760767</v>
      </c>
      <c r="AH404" s="2">
        <f t="shared" si="40"/>
        <v>4.2439999999999998</v>
      </c>
      <c r="AI404" s="2">
        <f>IF(ISNUMBER(AH404),SUMIFS($AH$1:AH404,$A$1:A404,A404,C$1:$C404,C404,$G$1:G404,G404,$E$1:E404,E404),"")</f>
        <v>39.739000000000004</v>
      </c>
      <c r="AJ404">
        <f t="shared" si="41"/>
        <v>16</v>
      </c>
    </row>
    <row r="405" spans="1:36" x14ac:dyDescent="0.25">
      <c r="A405" s="14" t="s">
        <v>117</v>
      </c>
      <c r="B405" t="s">
        <v>98</v>
      </c>
      <c r="C405" t="s">
        <v>106</v>
      </c>
      <c r="D405" s="13">
        <v>42469</v>
      </c>
      <c r="E405">
        <v>2</v>
      </c>
      <c r="F405">
        <v>50</v>
      </c>
      <c r="G405" s="2" t="s">
        <v>87</v>
      </c>
      <c r="H405" s="2" t="s">
        <v>13</v>
      </c>
      <c r="I405">
        <v>6</v>
      </c>
      <c r="J405" s="2" t="s">
        <v>77</v>
      </c>
      <c r="K405" s="2">
        <v>45</v>
      </c>
      <c r="L405" s="2"/>
      <c r="M405" s="2" t="str">
        <f t="shared" si="36"/>
        <v/>
      </c>
      <c r="N405">
        <v>836.24504040383067</v>
      </c>
      <c r="O405" s="2">
        <f t="shared" si="37"/>
        <v>83.624504040383073</v>
      </c>
      <c r="P405" s="2">
        <f>IF(ISNUMBER(O405),SUMIFS(O$1:$O405,A$1:$A405,A405,C$1:$C405,C405,G$1:$G405,G405,E$1:$E405,E405),"")</f>
        <v>980.63342726630162</v>
      </c>
      <c r="U405" t="str">
        <f t="shared" si="38"/>
        <v/>
      </c>
      <c r="V405">
        <v>17.708745956420898</v>
      </c>
      <c r="W405">
        <v>14.909262180328369</v>
      </c>
      <c r="X405">
        <v>80.863578796386719</v>
      </c>
      <c r="Y405">
        <v>22.20328426361084</v>
      </c>
      <c r="Z405">
        <v>90.626564025878906</v>
      </c>
      <c r="AA405">
        <v>30.337904930114746</v>
      </c>
      <c r="AB405">
        <v>4.8540647888183595E-2</v>
      </c>
      <c r="AC405" s="2">
        <f t="shared" si="39"/>
        <v>4.8540647888183595E-2</v>
      </c>
      <c r="AD405">
        <v>12.938172607421876</v>
      </c>
      <c r="AE405">
        <v>13.3488439726625</v>
      </c>
      <c r="AH405" s="2">
        <f t="shared" si="40"/>
        <v>4.0590000000000002</v>
      </c>
      <c r="AI405" s="2">
        <f>IF(ISNUMBER(AH405),SUMIFS($AH$1:AH405,$A$1:A405,A405,C$1:$C405,C405,$G$1:G405,G405,$E$1:E405,E405),"")</f>
        <v>42.751999999999995</v>
      </c>
      <c r="AJ405">
        <f t="shared" si="41"/>
        <v>16</v>
      </c>
    </row>
    <row r="406" spans="1:36" x14ac:dyDescent="0.25">
      <c r="A406" s="14" t="s">
        <v>116</v>
      </c>
      <c r="B406" t="s">
        <v>98</v>
      </c>
      <c r="C406" t="s">
        <v>106</v>
      </c>
      <c r="D406" s="13">
        <v>42469</v>
      </c>
      <c r="E406">
        <v>2</v>
      </c>
      <c r="F406">
        <v>100</v>
      </c>
      <c r="G406" s="2" t="s">
        <v>87</v>
      </c>
      <c r="H406" s="2" t="s">
        <v>13</v>
      </c>
      <c r="I406">
        <v>6</v>
      </c>
      <c r="J406" s="2" t="s">
        <v>77</v>
      </c>
      <c r="K406" s="2">
        <v>78</v>
      </c>
      <c r="L406" s="2"/>
      <c r="M406" s="2" t="str">
        <f t="shared" si="36"/>
        <v/>
      </c>
      <c r="N406">
        <v>858.48838819890125</v>
      </c>
      <c r="O406" s="2">
        <f t="shared" si="37"/>
        <v>85.848838819890119</v>
      </c>
      <c r="P406" s="2">
        <f>IF(ISNUMBER(O406),SUMIFS(O$1:$O406,A$1:$A406,A406,C$1:$C406,C406,G$1:$G406,G406,E$1:$E406,E406),"")</f>
        <v>1018.8104075692601</v>
      </c>
      <c r="U406" t="str">
        <f t="shared" si="38"/>
        <v/>
      </c>
      <c r="V406">
        <v>17.881174087524414</v>
      </c>
      <c r="W406">
        <v>11.953688144683838</v>
      </c>
      <c r="X406">
        <v>78.862457275390625</v>
      </c>
      <c r="Y406">
        <v>22.699066162109375</v>
      </c>
      <c r="Z406">
        <v>89.681331634521484</v>
      </c>
      <c r="AA406">
        <v>30.88336181640625</v>
      </c>
      <c r="AB406">
        <v>4.941337890625E-2</v>
      </c>
      <c r="AC406" s="2">
        <f t="shared" si="39"/>
        <v>4.941337890625E-2</v>
      </c>
      <c r="AD406">
        <v>12.617993164062501</v>
      </c>
      <c r="AE406">
        <v>13.115794819705433</v>
      </c>
      <c r="AH406" s="2">
        <f t="shared" si="40"/>
        <v>4.242</v>
      </c>
      <c r="AI406" s="2">
        <f>IF(ISNUMBER(AH406),SUMIFS($AH$1:AH406,$A$1:A406,A406,C$1:$C406,C406,$G$1:G406,G406,$E$1:E406,E406),"")</f>
        <v>43.092999999999996</v>
      </c>
      <c r="AJ406">
        <f t="shared" si="41"/>
        <v>16</v>
      </c>
    </row>
    <row r="407" spans="1:36" x14ac:dyDescent="0.25">
      <c r="A407" s="14" t="s">
        <v>115</v>
      </c>
      <c r="B407" t="s">
        <v>98</v>
      </c>
      <c r="C407" t="s">
        <v>106</v>
      </c>
      <c r="D407" s="13">
        <v>42469</v>
      </c>
      <c r="E407">
        <v>2</v>
      </c>
      <c r="F407">
        <v>200</v>
      </c>
      <c r="G407" s="2" t="s">
        <v>87</v>
      </c>
      <c r="H407" s="2" t="s">
        <v>13</v>
      </c>
      <c r="I407">
        <v>6</v>
      </c>
      <c r="J407" s="2" t="s">
        <v>77</v>
      </c>
      <c r="K407" s="2">
        <v>156</v>
      </c>
      <c r="L407" s="2"/>
      <c r="M407" s="2" t="str">
        <f t="shared" si="36"/>
        <v/>
      </c>
      <c r="N407">
        <v>890.00971536060547</v>
      </c>
      <c r="O407" s="2">
        <f t="shared" si="37"/>
        <v>89.000971536060547</v>
      </c>
      <c r="P407" s="2">
        <f>IF(ISNUMBER(O407),SUMIFS(O$1:$O407,A$1:$A407,A407,C$1:$C407,C407,G$1:$G407,G407,E$1:$E407,E407),"")</f>
        <v>916.1762841282424</v>
      </c>
      <c r="U407" t="str">
        <f t="shared" si="38"/>
        <v/>
      </c>
      <c r="V407">
        <v>17.617345809936523</v>
      </c>
      <c r="W407">
        <v>13.387534141540527</v>
      </c>
      <c r="X407">
        <v>79.9495849609375</v>
      </c>
      <c r="Y407">
        <v>23.749941825866699</v>
      </c>
      <c r="Z407">
        <v>90.605979919433594</v>
      </c>
      <c r="AA407">
        <v>31.518270492553711</v>
      </c>
      <c r="AB407">
        <v>5.0429232788085941E-2</v>
      </c>
      <c r="AC407" s="2">
        <f t="shared" si="39"/>
        <v>5.0429232788085941E-2</v>
      </c>
      <c r="AD407">
        <v>12.79193359375</v>
      </c>
      <c r="AE407">
        <v>12.979308349008829</v>
      </c>
      <c r="AH407" s="2">
        <f t="shared" si="40"/>
        <v>4.4880000000000004</v>
      </c>
      <c r="AI407" s="2">
        <f>IF(ISNUMBER(AH407),SUMIFS($AH$1:AH407,$A$1:A407,A407,C$1:$C407,C407,$G$1:G407,G407,$E$1:E407,E407),"")</f>
        <v>39.206000000000003</v>
      </c>
      <c r="AJ407">
        <f t="shared" si="41"/>
        <v>16</v>
      </c>
    </row>
    <row r="408" spans="1:36" x14ac:dyDescent="0.25">
      <c r="A408" s="14" t="s">
        <v>114</v>
      </c>
      <c r="B408" t="s">
        <v>98</v>
      </c>
      <c r="C408" t="s">
        <v>106</v>
      </c>
      <c r="D408" s="13">
        <v>42469</v>
      </c>
      <c r="E408">
        <v>2</v>
      </c>
      <c r="F408">
        <v>350</v>
      </c>
      <c r="G408" s="2" t="s">
        <v>87</v>
      </c>
      <c r="H408" s="2" t="s">
        <v>13</v>
      </c>
      <c r="I408">
        <v>6</v>
      </c>
      <c r="J408" s="2" t="s">
        <v>77</v>
      </c>
      <c r="K408" s="2">
        <v>272</v>
      </c>
      <c r="L408" s="2"/>
      <c r="M408" s="2" t="str">
        <f t="shared" si="36"/>
        <v/>
      </c>
      <c r="N408">
        <v>1244.9401739709763</v>
      </c>
      <c r="O408" s="2">
        <f t="shared" si="37"/>
        <v>124.49401739709762</v>
      </c>
      <c r="P408" s="2">
        <f>IF(ISNUMBER(O408),SUMIFS(O$1:$O408,A$1:$A408,A408,C$1:$C408,C408,G$1:$G408,G408,E$1:$E408,E408),"")</f>
        <v>916.72825981918561</v>
      </c>
      <c r="U408" t="str">
        <f t="shared" si="38"/>
        <v/>
      </c>
      <c r="V408">
        <v>17.39091968536377</v>
      </c>
      <c r="W408">
        <v>12.948020458221436</v>
      </c>
      <c r="X408">
        <v>80.163406372070313</v>
      </c>
      <c r="Y408">
        <v>22.558398246765137</v>
      </c>
      <c r="Z408">
        <v>89.828922271728516</v>
      </c>
      <c r="AA408">
        <v>31.526581764221191</v>
      </c>
      <c r="AB408">
        <v>5.0442530822753906E-2</v>
      </c>
      <c r="AC408" s="2">
        <f t="shared" si="39"/>
        <v>5.0442530822753906E-2</v>
      </c>
      <c r="AD408">
        <v>12.82614501953125</v>
      </c>
      <c r="AE408">
        <v>12.56910752566851</v>
      </c>
      <c r="AH408" s="2">
        <f t="shared" si="40"/>
        <v>6.28</v>
      </c>
      <c r="AI408" s="2">
        <f>IF(ISNUMBER(AH408),SUMIFS($AH$1:AH408,$A$1:A408,A408,C$1:$C408,C408,$G$1:G408,G408,$E$1:E408,E408),"")</f>
        <v>41.404000000000003</v>
      </c>
      <c r="AJ408">
        <f t="shared" si="41"/>
        <v>16</v>
      </c>
    </row>
    <row r="409" spans="1:36" x14ac:dyDescent="0.25">
      <c r="A409" s="14" t="s">
        <v>113</v>
      </c>
      <c r="B409" t="s">
        <v>98</v>
      </c>
      <c r="C409" t="s">
        <v>106</v>
      </c>
      <c r="D409" s="13">
        <v>42469</v>
      </c>
      <c r="E409">
        <v>2</v>
      </c>
      <c r="F409">
        <v>500</v>
      </c>
      <c r="G409" s="2" t="s">
        <v>87</v>
      </c>
      <c r="H409" s="2" t="s">
        <v>13</v>
      </c>
      <c r="I409">
        <v>6</v>
      </c>
      <c r="J409" s="2" t="s">
        <v>77</v>
      </c>
      <c r="K409" s="2">
        <v>389</v>
      </c>
      <c r="L409" s="2"/>
      <c r="M409" s="2" t="str">
        <f t="shared" si="36"/>
        <v/>
      </c>
      <c r="N409">
        <v>828.51247097057148</v>
      </c>
      <c r="O409" s="2">
        <f t="shared" si="37"/>
        <v>82.851247097057154</v>
      </c>
      <c r="P409" s="2">
        <f>IF(ISNUMBER(O409),SUMIFS(O$1:$O409,A$1:$A409,A409,C$1:$C409,C409,G$1:$G409,G409,E$1:$E409,E409),"")</f>
        <v>1080.9227410116541</v>
      </c>
      <c r="U409" t="str">
        <f t="shared" si="38"/>
        <v/>
      </c>
      <c r="V409">
        <v>16.845580101013184</v>
      </c>
      <c r="W409">
        <v>14.491700172424316</v>
      </c>
      <c r="X409">
        <v>81.080604553222656</v>
      </c>
      <c r="Y409">
        <v>22.328948974609375</v>
      </c>
      <c r="Z409">
        <v>90.944778442382813</v>
      </c>
      <c r="AA409">
        <v>31.655511856079102</v>
      </c>
      <c r="AB409">
        <v>5.0648818969726561E-2</v>
      </c>
      <c r="AC409" s="2">
        <f t="shared" si="39"/>
        <v>5.0648818969726561E-2</v>
      </c>
      <c r="AD409">
        <v>12.972896728515625</v>
      </c>
      <c r="AE409">
        <v>12.547184055563942</v>
      </c>
      <c r="AH409" s="2">
        <f t="shared" si="40"/>
        <v>4.1959999999999997</v>
      </c>
      <c r="AI409" s="2">
        <f>IF(ISNUMBER(AH409),SUMIFS($AH$1:AH409,$A$1:A409,A409,C$1:$C409,C409,$G$1:G409,G409,$E$1:E409,E409),"")</f>
        <v>48.527000000000001</v>
      </c>
      <c r="AJ409">
        <f t="shared" si="41"/>
        <v>16</v>
      </c>
    </row>
    <row r="410" spans="1:36" x14ac:dyDescent="0.25">
      <c r="A410" s="14" t="s">
        <v>118</v>
      </c>
      <c r="B410" t="s">
        <v>98</v>
      </c>
      <c r="C410" t="s">
        <v>106</v>
      </c>
      <c r="D410" s="13">
        <v>42469</v>
      </c>
      <c r="E410">
        <v>3</v>
      </c>
      <c r="F410">
        <v>0</v>
      </c>
      <c r="G410" s="2" t="s">
        <v>87</v>
      </c>
      <c r="H410" s="2" t="s">
        <v>13</v>
      </c>
      <c r="I410">
        <v>6</v>
      </c>
      <c r="J410" s="2" t="s">
        <v>77</v>
      </c>
      <c r="K410" s="2">
        <v>0</v>
      </c>
      <c r="L410" s="2"/>
      <c r="M410" s="2" t="str">
        <f t="shared" si="36"/>
        <v/>
      </c>
      <c r="N410">
        <v>857.33182161753598</v>
      </c>
      <c r="O410" s="2">
        <f t="shared" si="37"/>
        <v>85.733182161753604</v>
      </c>
      <c r="P410" s="2">
        <f>IF(ISNUMBER(O410),SUMIFS(O$1:$O410,A$1:$A410,A410,C$1:$C410,C410,G$1:$G410,G410,E$1:$E410,E410),"")</f>
        <v>877.97348377134449</v>
      </c>
      <c r="U410" t="str">
        <f t="shared" si="38"/>
        <v/>
      </c>
      <c r="V410">
        <v>17.020702362060547</v>
      </c>
      <c r="W410">
        <v>12.718471527099609</v>
      </c>
      <c r="X410">
        <v>80.491691589355469</v>
      </c>
      <c r="Y410">
        <v>22.764695167541504</v>
      </c>
      <c r="Z410">
        <v>90.378097534179688</v>
      </c>
      <c r="AA410">
        <v>32.281586647033691</v>
      </c>
      <c r="AB410">
        <v>5.1650538635253901E-2</v>
      </c>
      <c r="AC410" s="2">
        <f t="shared" si="39"/>
        <v>5.1650538635253901E-2</v>
      </c>
      <c r="AD410">
        <v>12.878670654296876</v>
      </c>
      <c r="AE410">
        <v>12.983630952380953</v>
      </c>
      <c r="AH410" s="2">
        <f t="shared" si="40"/>
        <v>4.4279999999999999</v>
      </c>
      <c r="AI410" s="2">
        <f>IF(ISNUMBER(AH410),SUMIFS($AH$1:AH410,$A$1:A410,A410,C$1:$C410,C410,$G$1:G410,G410,$E$1:E410,E410),"")</f>
        <v>38.906999999999996</v>
      </c>
      <c r="AJ410">
        <f t="shared" si="41"/>
        <v>16</v>
      </c>
    </row>
    <row r="411" spans="1:36" x14ac:dyDescent="0.25">
      <c r="A411" s="14" t="s">
        <v>117</v>
      </c>
      <c r="B411" t="s">
        <v>98</v>
      </c>
      <c r="C411" t="s">
        <v>106</v>
      </c>
      <c r="D411" s="13">
        <v>42469</v>
      </c>
      <c r="E411">
        <v>3</v>
      </c>
      <c r="F411">
        <v>50</v>
      </c>
      <c r="G411" s="2" t="s">
        <v>87</v>
      </c>
      <c r="H411" s="2" t="s">
        <v>13</v>
      </c>
      <c r="I411">
        <v>6</v>
      </c>
      <c r="J411" s="2" t="s">
        <v>77</v>
      </c>
      <c r="K411" s="2">
        <v>45</v>
      </c>
      <c r="L411" s="2"/>
      <c r="M411" s="2" t="str">
        <f t="shared" si="36"/>
        <v/>
      </c>
      <c r="N411">
        <v>488.58767624834462</v>
      </c>
      <c r="O411" s="2">
        <f t="shared" si="37"/>
        <v>48.858767624834464</v>
      </c>
      <c r="P411" s="2">
        <f>IF(ISNUMBER(O411),SUMIFS(O$1:$O411,A$1:$A411,A411,C$1:$C411,C411,G$1:$G411,G411,E$1:$E411,E411),"")</f>
        <v>844.52890856226793</v>
      </c>
      <c r="U411" t="str">
        <f t="shared" si="38"/>
        <v/>
      </c>
      <c r="V411">
        <v>17.72227954864502</v>
      </c>
      <c r="W411">
        <v>13.389790534973145</v>
      </c>
      <c r="X411">
        <v>79.014083862304688</v>
      </c>
      <c r="Y411">
        <v>22.994598388671875</v>
      </c>
      <c r="Z411">
        <v>90.676681518554688</v>
      </c>
      <c r="AA411">
        <v>29.550339698791504</v>
      </c>
      <c r="AB411">
        <v>4.728054351806641E-2</v>
      </c>
      <c r="AC411" s="2">
        <f t="shared" si="39"/>
        <v>4.728054351806641E-2</v>
      </c>
      <c r="AD411">
        <v>12.64225341796875</v>
      </c>
      <c r="AE411">
        <v>14.395886889460154</v>
      </c>
      <c r="AH411" s="2">
        <f t="shared" si="40"/>
        <v>2.31</v>
      </c>
      <c r="AI411" s="2">
        <f>IF(ISNUMBER(AH411),SUMIFS($AH$1:AH411,$A$1:A411,A411,C$1:$C411,C411,$G$1:G411,G411,$E$1:E411,E411),"")</f>
        <v>34.226999999999997</v>
      </c>
      <c r="AJ411">
        <f t="shared" si="41"/>
        <v>16</v>
      </c>
    </row>
    <row r="412" spans="1:36" x14ac:dyDescent="0.25">
      <c r="A412" s="14" t="s">
        <v>116</v>
      </c>
      <c r="B412" t="s">
        <v>98</v>
      </c>
      <c r="C412" t="s">
        <v>106</v>
      </c>
      <c r="D412" s="13">
        <v>42469</v>
      </c>
      <c r="E412">
        <v>3</v>
      </c>
      <c r="F412">
        <v>100</v>
      </c>
      <c r="G412" s="2" t="s">
        <v>87</v>
      </c>
      <c r="H412" s="2" t="s">
        <v>13</v>
      </c>
      <c r="I412">
        <v>6</v>
      </c>
      <c r="J412" s="2" t="s">
        <v>77</v>
      </c>
      <c r="K412" s="2">
        <v>78</v>
      </c>
      <c r="L412" s="2"/>
      <c r="M412" s="2" t="str">
        <f t="shared" si="36"/>
        <v/>
      </c>
      <c r="N412">
        <v>835.62563475806041</v>
      </c>
      <c r="O412" s="2">
        <f t="shared" si="37"/>
        <v>83.562563475806044</v>
      </c>
      <c r="P412" s="2">
        <f>IF(ISNUMBER(O412),SUMIFS(O$1:$O412,A$1:$A412,A412,C$1:$C412,C412,G$1:$G412,G412,E$1:$E412,E412),"")</f>
        <v>837.65295741843613</v>
      </c>
      <c r="U412" t="str">
        <f t="shared" si="38"/>
        <v/>
      </c>
      <c r="V412">
        <v>17.720541954040527</v>
      </c>
      <c r="W412">
        <v>13.680252552032471</v>
      </c>
      <c r="X412">
        <v>80.758640289306641</v>
      </c>
      <c r="Y412">
        <v>21.505805015563965</v>
      </c>
      <c r="Z412">
        <v>90.531360626220703</v>
      </c>
      <c r="AA412">
        <v>30.545217514038086</v>
      </c>
      <c r="AB412">
        <v>4.8872348022460939E-2</v>
      </c>
      <c r="AC412" s="2">
        <f t="shared" si="39"/>
        <v>4.8872348022460939E-2</v>
      </c>
      <c r="AD412">
        <v>12.921382446289062</v>
      </c>
      <c r="AE412">
        <v>13.338956500783228</v>
      </c>
      <c r="AH412" s="2">
        <f t="shared" si="40"/>
        <v>4.0839999999999996</v>
      </c>
      <c r="AI412" s="2">
        <f>IF(ISNUMBER(AH412),SUMIFS($AH$1:AH412,$A$1:A412,A412,C$1:$C412,C412,$G$1:G412,G412,$E$1:E412,E412),"")</f>
        <v>34.116</v>
      </c>
      <c r="AJ412">
        <f t="shared" si="41"/>
        <v>16</v>
      </c>
    </row>
    <row r="413" spans="1:36" x14ac:dyDescent="0.25">
      <c r="A413" s="14" t="s">
        <v>115</v>
      </c>
      <c r="B413" t="s">
        <v>98</v>
      </c>
      <c r="C413" t="s">
        <v>106</v>
      </c>
      <c r="D413" s="13">
        <v>42469</v>
      </c>
      <c r="E413">
        <v>3</v>
      </c>
      <c r="F413">
        <v>200</v>
      </c>
      <c r="G413" s="2" t="s">
        <v>87</v>
      </c>
      <c r="H413" s="2" t="s">
        <v>13</v>
      </c>
      <c r="I413">
        <v>6</v>
      </c>
      <c r="J413" s="2" t="s">
        <v>77</v>
      </c>
      <c r="K413" s="2">
        <v>156</v>
      </c>
      <c r="L413" s="2"/>
      <c r="M413" s="2" t="str">
        <f t="shared" si="36"/>
        <v/>
      </c>
      <c r="N413">
        <v>1008.7310514757083</v>
      </c>
      <c r="O413" s="2">
        <f t="shared" si="37"/>
        <v>100.87310514757084</v>
      </c>
      <c r="P413" s="2">
        <f>IF(ISNUMBER(O413),SUMIFS(O$1:$O413,A$1:$A413,A413,C$1:$C413,C413,G$1:$G413,G413,E$1:$E413,E413),"")</f>
        <v>998.41165731226579</v>
      </c>
      <c r="U413" t="str">
        <f t="shared" si="38"/>
        <v/>
      </c>
      <c r="V413">
        <v>17.378423690795898</v>
      </c>
      <c r="W413">
        <v>14.369915962219238</v>
      </c>
      <c r="X413">
        <v>80.519210815429688</v>
      </c>
      <c r="Y413">
        <v>22.00937557220459</v>
      </c>
      <c r="Z413">
        <v>90.752895355224609</v>
      </c>
      <c r="AA413">
        <v>30.496539115905762</v>
      </c>
      <c r="AB413">
        <v>4.8794462585449221E-2</v>
      </c>
      <c r="AC413" s="2">
        <f t="shared" si="39"/>
        <v>4.8794462585449221E-2</v>
      </c>
      <c r="AD413">
        <v>12.88307373046875</v>
      </c>
      <c r="AE413">
        <v>13.239595050618671</v>
      </c>
      <c r="AH413" s="2">
        <f t="shared" si="40"/>
        <v>4.9219999999999997</v>
      </c>
      <c r="AI413" s="2">
        <f>IF(ISNUMBER(AH413),SUMIFS($AH$1:AH413,$A$1:A413,A413,C$1:$C413,C413,$G$1:G413,G413,$E$1:E413,E413),"")</f>
        <v>43.497</v>
      </c>
      <c r="AJ413">
        <f t="shared" si="41"/>
        <v>16</v>
      </c>
    </row>
    <row r="414" spans="1:36" x14ac:dyDescent="0.25">
      <c r="A414" s="14" t="s">
        <v>114</v>
      </c>
      <c r="B414" t="s">
        <v>98</v>
      </c>
      <c r="C414" t="s">
        <v>106</v>
      </c>
      <c r="D414" s="13">
        <v>42469</v>
      </c>
      <c r="E414">
        <v>3</v>
      </c>
      <c r="F414">
        <v>350</v>
      </c>
      <c r="G414" s="2" t="s">
        <v>87</v>
      </c>
      <c r="H414" s="2" t="s">
        <v>13</v>
      </c>
      <c r="I414">
        <v>6</v>
      </c>
      <c r="J414" s="2" t="s">
        <v>77</v>
      </c>
      <c r="K414" s="2">
        <v>272</v>
      </c>
      <c r="L414" s="2"/>
      <c r="M414" s="2" t="str">
        <f t="shared" si="36"/>
        <v/>
      </c>
      <c r="N414">
        <v>792.93401618050927</v>
      </c>
      <c r="O414" s="2">
        <f t="shared" si="37"/>
        <v>79.293401618050922</v>
      </c>
      <c r="P414" s="2">
        <f>IF(ISNUMBER(O414),SUMIFS(O$1:$O414,A$1:$A414,A414,C$1:$C414,C414,G$1:$G414,G414,E$1:$E414,E414),"")</f>
        <v>902.61281413540519</v>
      </c>
      <c r="U414" t="str">
        <f t="shared" si="38"/>
        <v/>
      </c>
      <c r="V414">
        <v>16.649962425231934</v>
      </c>
      <c r="W414">
        <v>13.689509868621826</v>
      </c>
      <c r="X414">
        <v>81.293533325195313</v>
      </c>
      <c r="Y414">
        <v>23.525367736816406</v>
      </c>
      <c r="Z414">
        <v>90.809349060058594</v>
      </c>
      <c r="AA414">
        <v>32.875087738037109</v>
      </c>
      <c r="AB414">
        <v>5.2600140380859382E-2</v>
      </c>
      <c r="AC414" s="2">
        <f t="shared" si="39"/>
        <v>5.2600140380859382E-2</v>
      </c>
      <c r="AD414">
        <v>13.00696533203125</v>
      </c>
      <c r="AE414">
        <v>12.164328657314631</v>
      </c>
      <c r="AH414" s="2">
        <f t="shared" si="40"/>
        <v>4.1710000000000003</v>
      </c>
      <c r="AI414" s="2">
        <f>IF(ISNUMBER(AH414),SUMIFS($AH$1:AH414,$A$1:A414,A414,C$1:$C414,C414,$G$1:G414,G414,$E$1:E414,E414),"")</f>
        <v>38.744999999999997</v>
      </c>
      <c r="AJ414">
        <f t="shared" si="41"/>
        <v>16</v>
      </c>
    </row>
    <row r="415" spans="1:36" x14ac:dyDescent="0.25">
      <c r="A415" s="14" t="s">
        <v>113</v>
      </c>
      <c r="B415" t="s">
        <v>98</v>
      </c>
      <c r="C415" t="s">
        <v>106</v>
      </c>
      <c r="D415" s="13">
        <v>42469</v>
      </c>
      <c r="E415">
        <v>3</v>
      </c>
      <c r="F415">
        <v>500</v>
      </c>
      <c r="G415" s="2" t="s">
        <v>87</v>
      </c>
      <c r="H415" s="2" t="s">
        <v>13</v>
      </c>
      <c r="I415">
        <v>6</v>
      </c>
      <c r="J415" s="2" t="s">
        <v>77</v>
      </c>
      <c r="K415" s="2">
        <v>389</v>
      </c>
      <c r="L415" s="2"/>
      <c r="M415" s="2" t="str">
        <f t="shared" si="36"/>
        <v/>
      </c>
      <c r="N415">
        <v>852.94728325851474</v>
      </c>
      <c r="O415" s="2">
        <f t="shared" si="37"/>
        <v>85.29472832585148</v>
      </c>
      <c r="P415" s="2">
        <f>IF(ISNUMBER(O415),SUMIFS(O$1:$O415,A$1:$A415,A415,C$1:$C415,C415,G$1:$G415,G415,E$1:$E415,E415),"")</f>
        <v>907.12028130590454</v>
      </c>
      <c r="U415" t="str">
        <f t="shared" si="38"/>
        <v/>
      </c>
      <c r="V415">
        <v>17.114992141723633</v>
      </c>
      <c r="W415">
        <v>13.804690837860107</v>
      </c>
      <c r="X415">
        <v>81.226654052734375</v>
      </c>
      <c r="Y415">
        <v>21.998945236206055</v>
      </c>
      <c r="Z415">
        <v>90.697944641113281</v>
      </c>
      <c r="AA415">
        <v>32.767133712768555</v>
      </c>
      <c r="AB415">
        <v>5.2427413940429685E-2</v>
      </c>
      <c r="AC415" s="2">
        <f t="shared" si="39"/>
        <v>5.2427413940429685E-2</v>
      </c>
      <c r="AD415">
        <v>12.996264648437501</v>
      </c>
      <c r="AE415">
        <v>12.753721244925575</v>
      </c>
      <c r="AH415" s="2">
        <f t="shared" si="40"/>
        <v>4.4720000000000004</v>
      </c>
      <c r="AI415" s="2">
        <f>IF(ISNUMBER(AH415),SUMIFS($AH$1:AH415,$A$1:A415,A415,C$1:$C415,C415,$G$1:G415,G415,$E$1:E415,E415),"")</f>
        <v>40.481000000000002</v>
      </c>
      <c r="AJ415">
        <f t="shared" si="41"/>
        <v>16</v>
      </c>
    </row>
    <row r="416" spans="1:36" x14ac:dyDescent="0.25">
      <c r="A416" s="14" t="s">
        <v>118</v>
      </c>
      <c r="B416" t="s">
        <v>98</v>
      </c>
      <c r="C416" t="s">
        <v>106</v>
      </c>
      <c r="D416" s="13">
        <v>42469</v>
      </c>
      <c r="E416">
        <v>4</v>
      </c>
      <c r="F416">
        <v>0</v>
      </c>
      <c r="G416" s="2" t="s">
        <v>87</v>
      </c>
      <c r="H416" s="2" t="s">
        <v>13</v>
      </c>
      <c r="I416">
        <v>6</v>
      </c>
      <c r="J416" s="2" t="s">
        <v>77</v>
      </c>
      <c r="K416" s="2">
        <v>0</v>
      </c>
      <c r="L416" s="2"/>
      <c r="M416" s="2" t="str">
        <f t="shared" si="36"/>
        <v/>
      </c>
      <c r="N416">
        <v>667.70075267564653</v>
      </c>
      <c r="O416" s="2">
        <f t="shared" si="37"/>
        <v>66.77007526756465</v>
      </c>
      <c r="P416" s="2">
        <f>IF(ISNUMBER(O416),SUMIFS(O$1:$O416,A$1:$A416,A416,C$1:$C416,C416,G$1:$G416,G416,E$1:$E416,E416),"")</f>
        <v>694.70382848140844</v>
      </c>
      <c r="U416" t="str">
        <f t="shared" si="38"/>
        <v/>
      </c>
      <c r="V416">
        <v>17.36025333404541</v>
      </c>
      <c r="W416">
        <v>13.634129047393799</v>
      </c>
      <c r="X416">
        <v>81.005939483642578</v>
      </c>
      <c r="Y416">
        <v>22.68632698059082</v>
      </c>
      <c r="Z416">
        <v>90.691967010498047</v>
      </c>
      <c r="AA416">
        <v>31.999754905700684</v>
      </c>
      <c r="AB416">
        <v>5.1199607849121094E-2</v>
      </c>
      <c r="AC416" s="2">
        <f t="shared" si="39"/>
        <v>5.1199607849121094E-2</v>
      </c>
      <c r="AD416">
        <v>12.960950317382812</v>
      </c>
      <c r="AE416">
        <v>13.145358568301791</v>
      </c>
      <c r="AH416" s="2">
        <f t="shared" si="40"/>
        <v>3.419</v>
      </c>
      <c r="AI416" s="2">
        <f>IF(ISNUMBER(AH416),SUMIFS($AH$1:AH416,$A$1:A416,A416,C$1:$C416,C416,$G$1:G416,G416,$E$1:E416,E416),"")</f>
        <v>30.150000000000002</v>
      </c>
      <c r="AJ416">
        <f t="shared" si="41"/>
        <v>16</v>
      </c>
    </row>
    <row r="417" spans="1:36" x14ac:dyDescent="0.25">
      <c r="A417" s="14" t="s">
        <v>117</v>
      </c>
      <c r="B417" t="s">
        <v>98</v>
      </c>
      <c r="C417" t="s">
        <v>106</v>
      </c>
      <c r="D417" s="13">
        <v>42469</v>
      </c>
      <c r="E417">
        <v>4</v>
      </c>
      <c r="F417">
        <v>50</v>
      </c>
      <c r="G417" s="2" t="s">
        <v>87</v>
      </c>
      <c r="H417" s="2" t="s">
        <v>13</v>
      </c>
      <c r="I417">
        <v>6</v>
      </c>
      <c r="J417" s="2" t="s">
        <v>77</v>
      </c>
      <c r="K417" s="2">
        <v>45</v>
      </c>
      <c r="L417" s="2"/>
      <c r="M417" s="2" t="str">
        <f t="shared" si="36"/>
        <v/>
      </c>
      <c r="N417">
        <v>878.22302719291622</v>
      </c>
      <c r="O417" s="2">
        <f t="shared" si="37"/>
        <v>87.822302719291628</v>
      </c>
      <c r="P417" s="2">
        <f>IF(ISNUMBER(O417),SUMIFS(O$1:$O417,A$1:$A417,A417,C$1:$C417,C417,G$1:$G417,G417,E$1:$E417,E417),"")</f>
        <v>783.79086038901823</v>
      </c>
      <c r="U417" t="str">
        <f t="shared" si="38"/>
        <v/>
      </c>
      <c r="V417">
        <v>17.721919059753418</v>
      </c>
      <c r="W417">
        <v>15.079077243804932</v>
      </c>
      <c r="X417">
        <v>80.016078948974609</v>
      </c>
      <c r="Y417">
        <v>22.809889793395996</v>
      </c>
      <c r="Z417">
        <v>89.216789245605469</v>
      </c>
      <c r="AA417">
        <v>28.251507759094238</v>
      </c>
      <c r="AB417">
        <v>4.5202412414550787E-2</v>
      </c>
      <c r="AC417" s="2">
        <f t="shared" si="39"/>
        <v>4.5202412414550787E-2</v>
      </c>
      <c r="AD417">
        <v>12.802572631835938</v>
      </c>
      <c r="AE417">
        <v>13.300012190661953</v>
      </c>
      <c r="AH417" s="2">
        <f t="shared" si="40"/>
        <v>3.97</v>
      </c>
      <c r="AI417" s="2">
        <f>IF(ISNUMBER(AH417),SUMIFS($AH$1:AH417,$A$1:A417,A417,C$1:$C417,C417,$G$1:G417,G417,$E$1:E417,E417),"")</f>
        <v>33.760999999999996</v>
      </c>
      <c r="AJ417">
        <f t="shared" si="41"/>
        <v>16</v>
      </c>
    </row>
    <row r="418" spans="1:36" x14ac:dyDescent="0.25">
      <c r="A418" s="14" t="s">
        <v>116</v>
      </c>
      <c r="B418" t="s">
        <v>98</v>
      </c>
      <c r="C418" t="s">
        <v>106</v>
      </c>
      <c r="D418" s="13">
        <v>42469</v>
      </c>
      <c r="E418">
        <v>4</v>
      </c>
      <c r="F418">
        <v>100</v>
      </c>
      <c r="G418" s="2" t="s">
        <v>87</v>
      </c>
      <c r="H418" s="2" t="s">
        <v>13</v>
      </c>
      <c r="I418">
        <v>6</v>
      </c>
      <c r="J418" s="2" t="s">
        <v>77</v>
      </c>
      <c r="K418" s="2">
        <v>78</v>
      </c>
      <c r="L418" s="2"/>
      <c r="M418" s="2" t="str">
        <f t="shared" si="36"/>
        <v/>
      </c>
      <c r="N418">
        <v>856.13654051510389</v>
      </c>
      <c r="O418" s="2">
        <f t="shared" si="37"/>
        <v>85.613654051510395</v>
      </c>
      <c r="P418" s="2">
        <f>IF(ISNUMBER(O418),SUMIFS(O$1:$O418,A$1:$A418,A418,C$1:$C418,C418,G$1:$G418,G418,E$1:$E418,E418),"")</f>
        <v>896.761423697645</v>
      </c>
      <c r="U418" t="str">
        <f t="shared" si="38"/>
        <v/>
      </c>
      <c r="V418">
        <v>17.670251846313477</v>
      </c>
      <c r="W418">
        <v>13.777195453643799</v>
      </c>
      <c r="X418">
        <v>80.074077606201172</v>
      </c>
      <c r="Y418">
        <v>22.891263008117676</v>
      </c>
      <c r="Z418">
        <v>90.857822418212891</v>
      </c>
      <c r="AA418">
        <v>31.60706615447998</v>
      </c>
      <c r="AB418">
        <v>5.0571305847167965E-2</v>
      </c>
      <c r="AC418" s="2">
        <f t="shared" si="39"/>
        <v>5.0571305847167965E-2</v>
      </c>
      <c r="AD418">
        <v>12.811852416992188</v>
      </c>
      <c r="AE418">
        <v>13.306727480045611</v>
      </c>
      <c r="AH418" s="2">
        <f t="shared" si="40"/>
        <v>4.33</v>
      </c>
      <c r="AI418" s="2">
        <f>IF(ISNUMBER(AH418),SUMIFS($AH$1:AH418,$A$1:A418,A418,C$1:$C418,C418,$G$1:G418,G418,$E$1:E418,E418),"")</f>
        <v>37.875</v>
      </c>
      <c r="AJ418">
        <f t="shared" si="41"/>
        <v>16</v>
      </c>
    </row>
    <row r="419" spans="1:36" x14ac:dyDescent="0.25">
      <c r="A419" s="14" t="s">
        <v>115</v>
      </c>
      <c r="B419" t="s">
        <v>98</v>
      </c>
      <c r="C419" t="s">
        <v>106</v>
      </c>
      <c r="D419" s="13">
        <v>42469</v>
      </c>
      <c r="E419">
        <v>4</v>
      </c>
      <c r="F419">
        <v>200</v>
      </c>
      <c r="G419" s="2" t="s">
        <v>87</v>
      </c>
      <c r="H419" s="2" t="s">
        <v>13</v>
      </c>
      <c r="I419">
        <v>6</v>
      </c>
      <c r="J419" s="2" t="s">
        <v>77</v>
      </c>
      <c r="K419" s="2">
        <v>156</v>
      </c>
      <c r="L419" s="2"/>
      <c r="M419" s="2" t="str">
        <f t="shared" si="36"/>
        <v/>
      </c>
      <c r="N419">
        <v>773.29204874756851</v>
      </c>
      <c r="O419" s="2">
        <f t="shared" si="37"/>
        <v>77.329204874756854</v>
      </c>
      <c r="P419" s="2">
        <f>IF(ISNUMBER(O419),SUMIFS(O$1:$O419,A$1:$A419,A419,C$1:$C419,C419,G$1:$G419,G419,E$1:$E419,E419),"")</f>
        <v>905.99159325273558</v>
      </c>
      <c r="U419" t="str">
        <f t="shared" si="38"/>
        <v/>
      </c>
      <c r="V419">
        <v>16.947105407714844</v>
      </c>
      <c r="W419">
        <v>13.888358592987061</v>
      </c>
      <c r="X419">
        <v>81.411659240722656</v>
      </c>
      <c r="Y419">
        <v>22.074850082397461</v>
      </c>
      <c r="Z419">
        <v>91.086685180664063</v>
      </c>
      <c r="AA419">
        <v>32.828808784484863</v>
      </c>
      <c r="AB419">
        <v>5.2526094055175783E-2</v>
      </c>
      <c r="AC419" s="2">
        <f t="shared" si="39"/>
        <v>5.2526094055175783E-2</v>
      </c>
      <c r="AD419">
        <v>13.025865478515625</v>
      </c>
      <c r="AE419">
        <v>13.049303322615218</v>
      </c>
      <c r="AH419" s="2">
        <f t="shared" si="40"/>
        <v>4.0620000000000003</v>
      </c>
      <c r="AI419" s="2">
        <f>IF(ISNUMBER(AH419),SUMIFS($AH$1:AH419,$A$1:A419,A419,C$1:$C419,C419,$G$1:G419,G419,$E$1:E419,E419),"")</f>
        <v>39.103999999999999</v>
      </c>
      <c r="AJ419">
        <f t="shared" si="41"/>
        <v>16</v>
      </c>
    </row>
    <row r="420" spans="1:36" x14ac:dyDescent="0.25">
      <c r="A420" s="14" t="s">
        <v>114</v>
      </c>
      <c r="B420" t="s">
        <v>98</v>
      </c>
      <c r="C420" t="s">
        <v>106</v>
      </c>
      <c r="D420" s="13">
        <v>42469</v>
      </c>
      <c r="E420">
        <v>4</v>
      </c>
      <c r="F420">
        <v>350</v>
      </c>
      <c r="G420" s="2" t="s">
        <v>87</v>
      </c>
      <c r="H420" s="2" t="s">
        <v>13</v>
      </c>
      <c r="I420">
        <v>6</v>
      </c>
      <c r="J420" s="2" t="s">
        <v>77</v>
      </c>
      <c r="K420" s="2">
        <v>272</v>
      </c>
      <c r="L420" s="2"/>
      <c r="M420" s="2" t="str">
        <f t="shared" si="36"/>
        <v/>
      </c>
      <c r="N420">
        <v>848.84334089919059</v>
      </c>
      <c r="O420" s="2">
        <f t="shared" si="37"/>
        <v>84.884334089919065</v>
      </c>
      <c r="P420" s="2">
        <f>IF(ISNUMBER(O420),SUMIFS(O$1:$O420,A$1:$A420,A420,C$1:$C420,C420,G$1:$G420,G420,E$1:$E420,E420),"")</f>
        <v>838.5437222706621</v>
      </c>
      <c r="U420" t="str">
        <f t="shared" si="38"/>
        <v/>
      </c>
      <c r="V420">
        <v>17.26336669921875</v>
      </c>
      <c r="W420">
        <v>14.377316474914551</v>
      </c>
      <c r="X420">
        <v>81.059841156005859</v>
      </c>
      <c r="Y420">
        <v>22.058629035949707</v>
      </c>
      <c r="Z420">
        <v>90.932323455810547</v>
      </c>
      <c r="AA420">
        <v>31.641942024230957</v>
      </c>
      <c r="AB420">
        <v>5.062710723876953E-2</v>
      </c>
      <c r="AC420" s="2">
        <f t="shared" si="39"/>
        <v>5.062710723876953E-2</v>
      </c>
      <c r="AD420">
        <v>12.969574584960938</v>
      </c>
      <c r="AE420">
        <v>12.855079441502165</v>
      </c>
      <c r="AH420" s="2">
        <f t="shared" si="40"/>
        <v>4.2969999999999997</v>
      </c>
      <c r="AI420" s="2">
        <f>IF(ISNUMBER(AH420),SUMIFS($AH$1:AH420,$A$1:A420,A420,C$1:$C420,C420,$G$1:G420,G420,$E$1:E420,E420),"")</f>
        <v>33.489000000000004</v>
      </c>
      <c r="AJ420">
        <f t="shared" si="41"/>
        <v>16</v>
      </c>
    </row>
    <row r="421" spans="1:36" x14ac:dyDescent="0.25">
      <c r="A421" s="14" t="s">
        <v>113</v>
      </c>
      <c r="B421" t="s">
        <v>98</v>
      </c>
      <c r="C421" t="s">
        <v>106</v>
      </c>
      <c r="D421" s="13">
        <v>42469</v>
      </c>
      <c r="E421">
        <v>4</v>
      </c>
      <c r="F421">
        <v>500</v>
      </c>
      <c r="G421" s="2" t="s">
        <v>87</v>
      </c>
      <c r="H421" s="2" t="s">
        <v>13</v>
      </c>
      <c r="I421">
        <v>6</v>
      </c>
      <c r="J421" s="2" t="s">
        <v>77</v>
      </c>
      <c r="K421" s="2">
        <v>389</v>
      </c>
      <c r="L421" s="2"/>
      <c r="M421" s="2" t="str">
        <f t="shared" si="36"/>
        <v/>
      </c>
      <c r="N421">
        <v>945.58079122106369</v>
      </c>
      <c r="O421" s="2">
        <f t="shared" si="37"/>
        <v>94.558079122106363</v>
      </c>
      <c r="P421" s="2">
        <f>IF(ISNUMBER(O421),SUMIFS(O$1:$O421,A$1:$A421,A421,C$1:$C421,C421,G$1:$G421,G421,E$1:$E421,E421),"")</f>
        <v>1008.3887023491122</v>
      </c>
      <c r="U421" t="str">
        <f t="shared" si="38"/>
        <v/>
      </c>
      <c r="V421">
        <v>17.647663116455078</v>
      </c>
      <c r="W421">
        <v>12.866705894470215</v>
      </c>
      <c r="X421">
        <v>80.620052337646484</v>
      </c>
      <c r="Y421">
        <v>22.70119571685791</v>
      </c>
      <c r="Z421">
        <v>91.025520324707031</v>
      </c>
      <c r="AA421">
        <v>32.288509368896484</v>
      </c>
      <c r="AB421">
        <v>5.1661614990234375E-2</v>
      </c>
      <c r="AC421" s="2">
        <f t="shared" si="39"/>
        <v>5.1661614990234375E-2</v>
      </c>
      <c r="AD421">
        <v>12.899208374023438</v>
      </c>
      <c r="AE421">
        <v>12.858859660835895</v>
      </c>
      <c r="AH421" s="2">
        <f t="shared" si="40"/>
        <v>4.8849999999999998</v>
      </c>
      <c r="AI421" s="2">
        <f>IF(ISNUMBER(AH421),SUMIFS($AH$1:AH421,$A$1:A421,A421,C$1:$C421,C421,$G$1:G421,G421,$E$1:E421,E421),"")</f>
        <v>42.886999999999993</v>
      </c>
      <c r="AJ421">
        <f t="shared" si="41"/>
        <v>16</v>
      </c>
    </row>
    <row r="422" spans="1:36" x14ac:dyDescent="0.25">
      <c r="A422" s="14" t="s">
        <v>118</v>
      </c>
      <c r="B422" t="s">
        <v>98</v>
      </c>
      <c r="C422" t="s">
        <v>106</v>
      </c>
      <c r="D422" s="13">
        <v>42514</v>
      </c>
      <c r="E422">
        <v>1</v>
      </c>
      <c r="F422">
        <v>0</v>
      </c>
      <c r="G422" s="2" t="s">
        <v>87</v>
      </c>
      <c r="H422" s="2" t="s">
        <v>13</v>
      </c>
      <c r="I422">
        <v>7</v>
      </c>
      <c r="J422" s="2" t="s">
        <v>77</v>
      </c>
      <c r="K422" s="2">
        <v>0</v>
      </c>
      <c r="L422" s="2"/>
      <c r="M422" s="2" t="str">
        <f t="shared" si="36"/>
        <v/>
      </c>
      <c r="N422">
        <v>298.44764062957654</v>
      </c>
      <c r="O422" s="2">
        <f t="shared" si="37"/>
        <v>29.844764062957655</v>
      </c>
      <c r="P422" s="2">
        <f>IF(ISNUMBER(O422),SUMIFS(O$1:$O422,A$1:$A422,A422,C$1:$C422,C422,G$1:$G422,G422,E$1:$E422,E422),"")</f>
        <v>946.55609454285559</v>
      </c>
      <c r="U422" t="str">
        <f t="shared" si="38"/>
        <v/>
      </c>
      <c r="V422">
        <v>15.358428001403809</v>
      </c>
      <c r="W422">
        <v>16.390787124633789</v>
      </c>
      <c r="X422">
        <v>81.079608917236328</v>
      </c>
      <c r="Y422">
        <v>21.151989936828613</v>
      </c>
      <c r="Z422">
        <v>90.585247039794922</v>
      </c>
      <c r="AA422">
        <v>30.857100486755371</v>
      </c>
      <c r="AB422">
        <v>4.9371360778808597E-2</v>
      </c>
      <c r="AC422" s="2">
        <f t="shared" si="39"/>
        <v>4.9371360778808597E-2</v>
      </c>
      <c r="AD422">
        <v>12.972737426757813</v>
      </c>
      <c r="AE422">
        <v>16.02460343153124</v>
      </c>
      <c r="AH422" s="2">
        <f t="shared" si="40"/>
        <v>1.4730000000000001</v>
      </c>
      <c r="AI422" s="2">
        <f>IF(ISNUMBER(AH422),SUMIFS($AH$1:AH422,$A$1:A422,A422,C$1:$C422,C422,$G$1:G422,G422,$E$1:E422,E422),"")</f>
        <v>36.285999999999994</v>
      </c>
      <c r="AJ422">
        <f t="shared" si="41"/>
        <v>16</v>
      </c>
    </row>
    <row r="423" spans="1:36" x14ac:dyDescent="0.25">
      <c r="A423" s="14" t="s">
        <v>117</v>
      </c>
      <c r="B423" t="s">
        <v>98</v>
      </c>
      <c r="C423" t="s">
        <v>106</v>
      </c>
      <c r="D423" s="13">
        <v>42514</v>
      </c>
      <c r="E423">
        <v>1</v>
      </c>
      <c r="F423">
        <v>50</v>
      </c>
      <c r="G423" s="2" t="s">
        <v>87</v>
      </c>
      <c r="H423" s="2" t="s">
        <v>13</v>
      </c>
      <c r="I423">
        <v>7</v>
      </c>
      <c r="J423" s="2" t="s">
        <v>77</v>
      </c>
      <c r="K423" s="2">
        <v>45</v>
      </c>
      <c r="L423" s="2"/>
      <c r="M423" s="2" t="str">
        <f t="shared" si="36"/>
        <v/>
      </c>
      <c r="N423">
        <v>197.16974744397046</v>
      </c>
      <c r="O423" s="2">
        <f t="shared" si="37"/>
        <v>19.716974744397046</v>
      </c>
      <c r="P423" s="2">
        <f>IF(ISNUMBER(O423),SUMIFS(O$1:$O423,A$1:$A423,A423,C$1:$C423,C423,G$1:$G423,G423,E$1:$E423,E423),"")</f>
        <v>858.12355449283666</v>
      </c>
      <c r="U423" t="str">
        <f t="shared" si="38"/>
        <v/>
      </c>
      <c r="V423">
        <v>14.895459175109863</v>
      </c>
      <c r="W423">
        <v>16.442285537719727</v>
      </c>
      <c r="X423">
        <v>81.468193054199219</v>
      </c>
      <c r="Y423">
        <v>21.436794281005859</v>
      </c>
      <c r="Z423">
        <v>90.808601379394531</v>
      </c>
      <c r="AA423">
        <v>31.420204162597656</v>
      </c>
      <c r="AB423">
        <v>5.0272326660156248E-2</v>
      </c>
      <c r="AC423" s="2">
        <f t="shared" si="39"/>
        <v>5.0272326660156248E-2</v>
      </c>
      <c r="AD423">
        <v>13.034910888671876</v>
      </c>
      <c r="AE423">
        <v>16.636197440585008</v>
      </c>
      <c r="AH423" s="2">
        <f t="shared" si="40"/>
        <v>0.99099999999999999</v>
      </c>
      <c r="AI423" s="2">
        <f>IF(ISNUMBER(AH423),SUMIFS($AH$1:AH423,$A$1:A423,A423,C$1:$C423,C423,$G$1:G423,G423,$E$1:E423,E423),"")</f>
        <v>35.150999999999996</v>
      </c>
      <c r="AJ423">
        <f t="shared" si="41"/>
        <v>16</v>
      </c>
    </row>
    <row r="424" spans="1:36" x14ac:dyDescent="0.25">
      <c r="A424" s="14" t="s">
        <v>116</v>
      </c>
      <c r="B424" t="s">
        <v>98</v>
      </c>
      <c r="C424" t="s">
        <v>106</v>
      </c>
      <c r="D424" s="13">
        <v>42514</v>
      </c>
      <c r="E424">
        <v>1</v>
      </c>
      <c r="F424">
        <v>100</v>
      </c>
      <c r="G424" s="2" t="s">
        <v>87</v>
      </c>
      <c r="H424" s="2" t="s">
        <v>13</v>
      </c>
      <c r="I424">
        <v>7</v>
      </c>
      <c r="J424" s="2" t="s">
        <v>77</v>
      </c>
      <c r="K424" s="2">
        <v>78</v>
      </c>
      <c r="L424" s="2"/>
      <c r="M424" s="2" t="str">
        <f t="shared" si="36"/>
        <v/>
      </c>
      <c r="N424">
        <v>156.03937211478762</v>
      </c>
      <c r="O424" s="2">
        <f t="shared" si="37"/>
        <v>15.603937211478762</v>
      </c>
      <c r="P424" s="2">
        <f>IF(ISNUMBER(O424),SUMIFS(O$1:$O424,A$1:$A424,A424,C$1:$C424,C424,G$1:$G424,G424,E$1:$E424,E424),"")</f>
        <v>828.95273794845116</v>
      </c>
      <c r="U424" t="str">
        <f t="shared" si="38"/>
        <v/>
      </c>
      <c r="V424">
        <v>14.547169208526611</v>
      </c>
      <c r="W424">
        <v>18.837532043457031</v>
      </c>
      <c r="X424">
        <v>82.381454467773438</v>
      </c>
      <c r="Y424">
        <v>20.422575950622559</v>
      </c>
      <c r="Z424">
        <v>91.097400665283203</v>
      </c>
      <c r="AA424">
        <v>30.816359519958496</v>
      </c>
      <c r="AB424">
        <v>4.9306175231933598E-2</v>
      </c>
      <c r="AC424" s="2">
        <f t="shared" si="39"/>
        <v>4.9306175231933598E-2</v>
      </c>
      <c r="AD424">
        <v>13.18103271484375</v>
      </c>
      <c r="AE424">
        <v>18.432150831059289</v>
      </c>
      <c r="AH424" s="2">
        <f t="shared" si="40"/>
        <v>0.76900000000000002</v>
      </c>
      <c r="AI424" s="2">
        <f>IF(ISNUMBER(AH424),SUMIFS($AH$1:AH424,$A$1:A424,A424,C$1:$C424,C424,$G$1:G424,G424,$E$1:E424,E424),"")</f>
        <v>33.846000000000004</v>
      </c>
      <c r="AJ424">
        <f t="shared" si="41"/>
        <v>16</v>
      </c>
    </row>
    <row r="425" spans="1:36" x14ac:dyDescent="0.25">
      <c r="A425" s="14" t="s">
        <v>115</v>
      </c>
      <c r="B425" t="s">
        <v>98</v>
      </c>
      <c r="C425" t="s">
        <v>106</v>
      </c>
      <c r="D425" s="13">
        <v>42514</v>
      </c>
      <c r="E425">
        <v>1</v>
      </c>
      <c r="F425">
        <v>200</v>
      </c>
      <c r="G425" s="2" t="s">
        <v>87</v>
      </c>
      <c r="H425" s="2" t="s">
        <v>13</v>
      </c>
      <c r="I425">
        <v>7</v>
      </c>
      <c r="J425" s="2" t="s">
        <v>77</v>
      </c>
      <c r="K425" s="2">
        <v>156</v>
      </c>
      <c r="L425" s="2"/>
      <c r="M425" s="2" t="str">
        <f t="shared" si="36"/>
        <v/>
      </c>
      <c r="N425">
        <v>15.255118116680377</v>
      </c>
      <c r="O425" s="2">
        <f t="shared" si="37"/>
        <v>1.5255118116680377</v>
      </c>
      <c r="P425" s="2">
        <f>IF(ISNUMBER(O425),SUMIFS(O$1:$O425,A$1:$A425,A425,C$1:$C425,C425,G$1:$G425,G425,E$1:$E425,E425),"")</f>
        <v>828.19371990488696</v>
      </c>
      <c r="U425" t="str">
        <f t="shared" si="38"/>
        <v/>
      </c>
      <c r="V425">
        <v>14.465189456939697</v>
      </c>
      <c r="W425">
        <v>18.473312377929688</v>
      </c>
      <c r="X425">
        <v>82.445590972900391</v>
      </c>
      <c r="Y425">
        <v>20.320208549499512</v>
      </c>
      <c r="Z425">
        <v>91.2877197265625</v>
      </c>
      <c r="AA425">
        <v>31.559037208557129</v>
      </c>
      <c r="AB425">
        <v>5.0494459533691402E-2</v>
      </c>
      <c r="AC425" s="2">
        <f t="shared" si="39"/>
        <v>5.0494459533691402E-2</v>
      </c>
      <c r="AD425">
        <v>13.191294555664063</v>
      </c>
      <c r="AE425">
        <v>18.020108275328695</v>
      </c>
      <c r="AH425" s="2">
        <f t="shared" si="40"/>
        <v>7.6999999999999999E-2</v>
      </c>
      <c r="AI425" s="2">
        <f>IF(ISNUMBER(AH425),SUMIFS($AH$1:AH425,$A$1:A425,A425,C$1:$C425,C425,$G$1:G425,G425,$E$1:E425,E425),"")</f>
        <v>35.135999999999996</v>
      </c>
      <c r="AJ425">
        <f t="shared" si="41"/>
        <v>16</v>
      </c>
    </row>
    <row r="426" spans="1:36" x14ac:dyDescent="0.25">
      <c r="A426" s="14" t="s">
        <v>114</v>
      </c>
      <c r="B426" t="s">
        <v>98</v>
      </c>
      <c r="C426" t="s">
        <v>106</v>
      </c>
      <c r="D426" s="13">
        <v>42514</v>
      </c>
      <c r="E426">
        <v>1</v>
      </c>
      <c r="F426">
        <v>350</v>
      </c>
      <c r="G426" s="2" t="s">
        <v>87</v>
      </c>
      <c r="H426" s="2" t="s">
        <v>13</v>
      </c>
      <c r="I426">
        <v>7</v>
      </c>
      <c r="J426" s="2" t="s">
        <v>77</v>
      </c>
      <c r="K426" s="2">
        <v>272</v>
      </c>
      <c r="L426" s="2"/>
      <c r="M426" s="2" t="str">
        <f t="shared" si="36"/>
        <v/>
      </c>
      <c r="N426">
        <v>337.83783783783787</v>
      </c>
      <c r="O426" s="2">
        <f t="shared" si="37"/>
        <v>33.78378378378379</v>
      </c>
      <c r="P426" s="2">
        <f>IF(ISNUMBER(O426),SUMIFS(O$1:$O426,A$1:$A426,A426,C$1:$C426,C426,G$1:$G426,G426,E$1:$E426,E426),"")</f>
        <v>997.57644169766343</v>
      </c>
      <c r="U426" t="str">
        <f t="shared" si="38"/>
        <v/>
      </c>
      <c r="V426">
        <v>15.380245208740234</v>
      </c>
      <c r="W426">
        <v>15.972214221954346</v>
      </c>
      <c r="X426">
        <v>81.628585815429688</v>
      </c>
      <c r="Y426">
        <v>21.30866527557373</v>
      </c>
      <c r="Z426">
        <v>90.683929443359375</v>
      </c>
      <c r="AA426">
        <v>31.840662956237793</v>
      </c>
      <c r="AB426">
        <v>5.0945060729980465E-2</v>
      </c>
      <c r="AC426" s="2">
        <f t="shared" si="39"/>
        <v>5.0945060729980465E-2</v>
      </c>
      <c r="AD426">
        <v>13.06057373046875</v>
      </c>
      <c r="AE426">
        <v>14.780405405405405</v>
      </c>
      <c r="AH426" s="2">
        <f t="shared" si="40"/>
        <v>1.7210000000000001</v>
      </c>
      <c r="AI426" s="2">
        <f>IF(ISNUMBER(AH426),SUMIFS($AH$1:AH426,$A$1:A426,A426,C$1:$C426,C426,$G$1:G426,G426,$E$1:E426,E426),"")</f>
        <v>39.584000000000003</v>
      </c>
      <c r="AJ426">
        <f t="shared" si="41"/>
        <v>16</v>
      </c>
    </row>
    <row r="427" spans="1:36" x14ac:dyDescent="0.25">
      <c r="A427" s="14" t="s">
        <v>113</v>
      </c>
      <c r="B427" t="s">
        <v>98</v>
      </c>
      <c r="C427" t="s">
        <v>106</v>
      </c>
      <c r="D427" s="13">
        <v>42514</v>
      </c>
      <c r="E427">
        <v>1</v>
      </c>
      <c r="F427">
        <v>500</v>
      </c>
      <c r="G427" s="2" t="s">
        <v>87</v>
      </c>
      <c r="H427" s="2" t="s">
        <v>13</v>
      </c>
      <c r="I427">
        <v>7</v>
      </c>
      <c r="J427" s="2" t="s">
        <v>77</v>
      </c>
      <c r="K427" s="2">
        <v>389</v>
      </c>
      <c r="L427" s="2"/>
      <c r="M427" s="2" t="str">
        <f t="shared" si="36"/>
        <v/>
      </c>
      <c r="N427">
        <v>88.374813178244196</v>
      </c>
      <c r="O427" s="2">
        <f t="shared" si="37"/>
        <v>8.8374813178244196</v>
      </c>
      <c r="P427" s="2">
        <f>IF(ISNUMBER(O427),SUMIFS(O$1:$O427,A$1:$A427,A427,C$1:$C427,C427,G$1:$G427,G427,E$1:$E427,E427),"")</f>
        <v>972.74922252439626</v>
      </c>
      <c r="U427" t="str">
        <f t="shared" si="38"/>
        <v/>
      </c>
      <c r="V427">
        <v>15.807961940765381</v>
      </c>
      <c r="W427">
        <v>15.15953540802002</v>
      </c>
      <c r="X427">
        <v>79.373531341552734</v>
      </c>
      <c r="Y427">
        <v>22.311492919921875</v>
      </c>
      <c r="Z427">
        <v>90.200771331787109</v>
      </c>
      <c r="AA427">
        <v>30.104166984558105</v>
      </c>
      <c r="AB427">
        <v>4.8166667175292971E-2</v>
      </c>
      <c r="AC427" s="2">
        <f t="shared" si="39"/>
        <v>4.8166667175292971E-2</v>
      </c>
      <c r="AD427">
        <v>12.699765014648438</v>
      </c>
      <c r="AE427">
        <v>18.227305218012869</v>
      </c>
      <c r="AH427" s="2">
        <f t="shared" si="40"/>
        <v>0.42599999999999999</v>
      </c>
      <c r="AI427" s="2">
        <f>IF(ISNUMBER(AH427),SUMIFS($AH$1:AH427,$A$1:A427,A427,C$1:$C427,C427,$G$1:G427,G427,$E$1:E427,E427),"")</f>
        <v>40.241000000000007</v>
      </c>
      <c r="AJ427">
        <f t="shared" si="41"/>
        <v>16</v>
      </c>
    </row>
    <row r="428" spans="1:36" x14ac:dyDescent="0.25">
      <c r="A428" s="14" t="s">
        <v>118</v>
      </c>
      <c r="B428" t="s">
        <v>98</v>
      </c>
      <c r="C428" t="s">
        <v>106</v>
      </c>
      <c r="D428" s="13">
        <v>42514</v>
      </c>
      <c r="E428">
        <v>2</v>
      </c>
      <c r="F428">
        <v>0</v>
      </c>
      <c r="G428" s="2" t="s">
        <v>87</v>
      </c>
      <c r="H428" s="2" t="s">
        <v>13</v>
      </c>
      <c r="I428">
        <v>7</v>
      </c>
      <c r="J428" s="2" t="s">
        <v>77</v>
      </c>
      <c r="K428" s="2">
        <v>0</v>
      </c>
      <c r="L428" s="2"/>
      <c r="M428" s="2" t="str">
        <f t="shared" si="36"/>
        <v/>
      </c>
      <c r="N428">
        <v>356.93647041164775</v>
      </c>
      <c r="O428" s="2">
        <f t="shared" si="37"/>
        <v>35.693647041164773</v>
      </c>
      <c r="P428" s="2">
        <f>IF(ISNUMBER(O428),SUMIFS(O$1:$O428,A$1:$A428,A428,C$1:$C428,C428,G$1:$G428,G428,E$1:$E428,E428),"")</f>
        <v>916.41980012308545</v>
      </c>
      <c r="U428" t="str">
        <f t="shared" si="38"/>
        <v/>
      </c>
      <c r="V428">
        <v>14.711534976959229</v>
      </c>
      <c r="W428">
        <v>17.708962440490723</v>
      </c>
      <c r="X428">
        <v>82.498554229736328</v>
      </c>
      <c r="Y428">
        <v>20.987087249755859</v>
      </c>
      <c r="Z428">
        <v>91.499839782714844</v>
      </c>
      <c r="AA428">
        <v>31.119890213012695</v>
      </c>
      <c r="AB428">
        <v>4.9791824340820315E-2</v>
      </c>
      <c r="AC428" s="2">
        <f t="shared" si="39"/>
        <v>4.9791824340820315E-2</v>
      </c>
      <c r="AD428">
        <v>13.199768676757813</v>
      </c>
      <c r="AE428">
        <v>16.865248226950357</v>
      </c>
      <c r="AH428" s="2">
        <f t="shared" si="40"/>
        <v>1.7769999999999999</v>
      </c>
      <c r="AI428" s="2">
        <f>IF(ISNUMBER(AH428),SUMIFS($AH$1:AH428,$A$1:A428,A428,C$1:$C428,C428,$G$1:G428,G428,$E$1:E428,E428),"")</f>
        <v>41.516000000000005</v>
      </c>
      <c r="AJ428">
        <f t="shared" si="41"/>
        <v>16</v>
      </c>
    </row>
    <row r="429" spans="1:36" x14ac:dyDescent="0.25">
      <c r="A429" s="14" t="s">
        <v>117</v>
      </c>
      <c r="B429" t="s">
        <v>98</v>
      </c>
      <c r="C429" t="s">
        <v>106</v>
      </c>
      <c r="D429" s="13">
        <v>42514</v>
      </c>
      <c r="E429">
        <v>2</v>
      </c>
      <c r="F429">
        <v>50</v>
      </c>
      <c r="G429" s="2" t="s">
        <v>87</v>
      </c>
      <c r="H429" s="2" t="s">
        <v>13</v>
      </c>
      <c r="I429">
        <v>7</v>
      </c>
      <c r="J429" s="2" t="s">
        <v>77</v>
      </c>
      <c r="K429" s="2">
        <v>45</v>
      </c>
      <c r="L429" s="2"/>
      <c r="M429" s="2" t="str">
        <f t="shared" si="36"/>
        <v/>
      </c>
      <c r="N429">
        <v>273.49331053034751</v>
      </c>
      <c r="O429" s="2">
        <f t="shared" si="37"/>
        <v>27.349331053034753</v>
      </c>
      <c r="P429" s="2">
        <f>IF(ISNUMBER(O429),SUMIFS(O$1:$O429,A$1:$A429,A429,C$1:$C429,C429,G$1:$G429,G429,E$1:$E429,E429),"")</f>
        <v>1007.9827583193364</v>
      </c>
      <c r="U429" t="str">
        <f t="shared" si="38"/>
        <v/>
      </c>
      <c r="V429">
        <v>15.216825485229492</v>
      </c>
      <c r="W429">
        <v>17.373495101928711</v>
      </c>
      <c r="X429">
        <v>81.721195220947266</v>
      </c>
      <c r="Y429">
        <v>21.215986251831055</v>
      </c>
      <c r="Z429">
        <v>90.801647186279297</v>
      </c>
      <c r="AA429">
        <v>30.020603179931641</v>
      </c>
      <c r="AB429">
        <v>4.8032965087890629E-2</v>
      </c>
      <c r="AC429" s="2">
        <f t="shared" si="39"/>
        <v>4.8032965087890629E-2</v>
      </c>
      <c r="AD429">
        <v>13.075391235351562</v>
      </c>
      <c r="AE429">
        <v>17.003367003367</v>
      </c>
      <c r="AH429" s="2">
        <f t="shared" si="40"/>
        <v>1.3140000000000001</v>
      </c>
      <c r="AI429" s="2">
        <f>IF(ISNUMBER(AH429),SUMIFS($AH$1:AH429,$A$1:A429,A429,C$1:$C429,C429,$G$1:G429,G429,$E$1:E429,E429),"")</f>
        <v>44.065999999999995</v>
      </c>
      <c r="AJ429">
        <f t="shared" si="41"/>
        <v>16</v>
      </c>
    </row>
    <row r="430" spans="1:36" x14ac:dyDescent="0.25">
      <c r="A430" s="14" t="s">
        <v>116</v>
      </c>
      <c r="B430" t="s">
        <v>98</v>
      </c>
      <c r="C430" t="s">
        <v>106</v>
      </c>
      <c r="D430" s="13">
        <v>42514</v>
      </c>
      <c r="E430">
        <v>2</v>
      </c>
      <c r="F430">
        <v>100</v>
      </c>
      <c r="G430" s="2" t="s">
        <v>87</v>
      </c>
      <c r="H430" s="2" t="s">
        <v>13</v>
      </c>
      <c r="I430">
        <v>7</v>
      </c>
      <c r="J430" s="2" t="s">
        <v>77</v>
      </c>
      <c r="K430" s="2">
        <v>78</v>
      </c>
      <c r="L430" s="2"/>
      <c r="M430" s="2" t="str">
        <f t="shared" si="36"/>
        <v/>
      </c>
      <c r="N430">
        <v>104.72866447032216</v>
      </c>
      <c r="O430" s="2">
        <f t="shared" si="37"/>
        <v>10.472866447032215</v>
      </c>
      <c r="P430" s="2">
        <f>IF(ISNUMBER(O430),SUMIFS(O$1:$O430,A$1:$A430,A430,C$1:$C430,C430,G$1:$G430,G430,E$1:$E430,E430),"")</f>
        <v>1029.2832740162924</v>
      </c>
      <c r="U430" t="str">
        <f t="shared" si="38"/>
        <v/>
      </c>
      <c r="V430">
        <v>15.692032814025879</v>
      </c>
      <c r="W430">
        <v>16.06328296661377</v>
      </c>
      <c r="X430">
        <v>80.535335540771484</v>
      </c>
      <c r="Y430">
        <v>21.809528350830078</v>
      </c>
      <c r="Z430">
        <v>91.220352172851563</v>
      </c>
      <c r="AA430">
        <v>29.952371597290039</v>
      </c>
      <c r="AB430">
        <v>4.7923794555664062E-2</v>
      </c>
      <c r="AC430" s="2">
        <f t="shared" si="39"/>
        <v>4.7923794555664062E-2</v>
      </c>
      <c r="AD430">
        <v>12.885653686523439</v>
      </c>
      <c r="AE430">
        <v>18.514531754574808</v>
      </c>
      <c r="AH430" s="2">
        <f t="shared" si="40"/>
        <v>0.502</v>
      </c>
      <c r="AI430" s="2">
        <f>IF(ISNUMBER(AH430),SUMIFS($AH$1:AH430,$A$1:A430,A430,C$1:$C430,C430,$G$1:G430,G430,$E$1:E430,E430),"")</f>
        <v>43.594999999999999</v>
      </c>
      <c r="AJ430">
        <f t="shared" si="41"/>
        <v>16</v>
      </c>
    </row>
    <row r="431" spans="1:36" x14ac:dyDescent="0.25">
      <c r="A431" s="14" t="s">
        <v>115</v>
      </c>
      <c r="B431" t="s">
        <v>98</v>
      </c>
      <c r="C431" t="s">
        <v>106</v>
      </c>
      <c r="D431" s="13">
        <v>42514</v>
      </c>
      <c r="E431">
        <v>2</v>
      </c>
      <c r="F431">
        <v>200</v>
      </c>
      <c r="G431" s="2" t="s">
        <v>87</v>
      </c>
      <c r="H431" s="2" t="s">
        <v>13</v>
      </c>
      <c r="I431">
        <v>7</v>
      </c>
      <c r="J431" s="2" t="s">
        <v>77</v>
      </c>
      <c r="K431" s="2">
        <v>156</v>
      </c>
      <c r="L431" s="2"/>
      <c r="M431" s="2" t="str">
        <f t="shared" si="36"/>
        <v/>
      </c>
      <c r="N431">
        <v>265.04043942736041</v>
      </c>
      <c r="O431" s="2">
        <f t="shared" si="37"/>
        <v>26.50404394273604</v>
      </c>
      <c r="P431" s="2">
        <f>IF(ISNUMBER(O431),SUMIFS(O$1:$O431,A$1:$A431,A431,C$1:$C431,C431,G$1:$G431,G431,E$1:$E431,E431),"")</f>
        <v>942.68032807097848</v>
      </c>
      <c r="U431" t="str">
        <f t="shared" si="38"/>
        <v/>
      </c>
      <c r="V431">
        <v>15.029721260070801</v>
      </c>
      <c r="W431">
        <v>16.950815200805664</v>
      </c>
      <c r="X431">
        <v>81.654819488525391</v>
      </c>
      <c r="Y431">
        <v>21.608654022216797</v>
      </c>
      <c r="Z431">
        <v>91.114677429199219</v>
      </c>
      <c r="AA431">
        <v>31.751255989074707</v>
      </c>
      <c r="AB431">
        <v>5.0802009582519528E-2</v>
      </c>
      <c r="AC431" s="2">
        <f t="shared" si="39"/>
        <v>5.0802009582519528E-2</v>
      </c>
      <c r="AD431">
        <v>13.064771118164062</v>
      </c>
      <c r="AE431">
        <v>16.477843109135236</v>
      </c>
      <c r="AH431" s="2">
        <f t="shared" si="40"/>
        <v>1.3460000000000001</v>
      </c>
      <c r="AI431" s="2">
        <f>IF(ISNUMBER(AH431),SUMIFS($AH$1:AH431,$A$1:A431,A431,C$1:$C431,C431,$G$1:G431,G431,$E$1:E431,E431),"")</f>
        <v>40.552000000000007</v>
      </c>
      <c r="AJ431">
        <f t="shared" si="41"/>
        <v>16</v>
      </c>
    </row>
    <row r="432" spans="1:36" x14ac:dyDescent="0.25">
      <c r="A432" s="14" t="s">
        <v>114</v>
      </c>
      <c r="B432" t="s">
        <v>98</v>
      </c>
      <c r="C432" t="s">
        <v>106</v>
      </c>
      <c r="D432" s="13">
        <v>42514</v>
      </c>
      <c r="E432">
        <v>2</v>
      </c>
      <c r="F432">
        <v>350</v>
      </c>
      <c r="G432" s="2" t="s">
        <v>87</v>
      </c>
      <c r="H432" s="2" t="s">
        <v>13</v>
      </c>
      <c r="I432">
        <v>7</v>
      </c>
      <c r="J432" s="2" t="s">
        <v>77</v>
      </c>
      <c r="K432" s="2">
        <v>272</v>
      </c>
      <c r="L432" s="2"/>
      <c r="M432" s="2" t="str">
        <f t="shared" si="36"/>
        <v/>
      </c>
      <c r="N432">
        <v>373.58582036022938</v>
      </c>
      <c r="O432" s="2">
        <f t="shared" si="37"/>
        <v>37.358582036022938</v>
      </c>
      <c r="P432" s="2">
        <f>IF(ISNUMBER(O432),SUMIFS(O$1:$O432,A$1:$A432,A432,C$1:$C432,C432,G$1:$G432,G432,E$1:$E432,E432),"")</f>
        <v>954.0868418552086</v>
      </c>
      <c r="U432" t="str">
        <f t="shared" si="38"/>
        <v/>
      </c>
      <c r="V432">
        <v>14.67513370513916</v>
      </c>
      <c r="W432">
        <v>16.917364120483398</v>
      </c>
      <c r="X432">
        <v>82.446460723876953</v>
      </c>
      <c r="Y432">
        <v>21.317511558532715</v>
      </c>
      <c r="Z432">
        <v>90.793426513671875</v>
      </c>
      <c r="AA432">
        <v>31.892698287963867</v>
      </c>
      <c r="AB432">
        <v>5.1028317260742188E-2</v>
      </c>
      <c r="AC432" s="2">
        <f t="shared" si="39"/>
        <v>5.1028317260742188E-2</v>
      </c>
      <c r="AD432">
        <v>13.191433715820313</v>
      </c>
      <c r="AE432">
        <v>15.760651796447176</v>
      </c>
      <c r="AH432" s="2">
        <f t="shared" si="40"/>
        <v>1.9059999999999999</v>
      </c>
      <c r="AI432" s="2">
        <f>IF(ISNUMBER(AH432),SUMIFS($AH$1:AH432,$A$1:A432,A432,C$1:$C432,C432,$G$1:G432,G432,$E$1:E432,E432),"")</f>
        <v>43.31</v>
      </c>
      <c r="AJ432">
        <f t="shared" si="41"/>
        <v>16</v>
      </c>
    </row>
    <row r="433" spans="1:36" x14ac:dyDescent="0.25">
      <c r="A433" s="14" t="s">
        <v>113</v>
      </c>
      <c r="B433" t="s">
        <v>98</v>
      </c>
      <c r="C433" t="s">
        <v>106</v>
      </c>
      <c r="D433" s="13">
        <v>42514</v>
      </c>
      <c r="E433">
        <v>2</v>
      </c>
      <c r="F433">
        <v>500</v>
      </c>
      <c r="G433" s="2" t="s">
        <v>87</v>
      </c>
      <c r="H433" s="2" t="s">
        <v>13</v>
      </c>
      <c r="I433">
        <v>7</v>
      </c>
      <c r="J433" s="2" t="s">
        <v>77</v>
      </c>
      <c r="K433" s="2">
        <v>389</v>
      </c>
      <c r="L433" s="2"/>
      <c r="M433" s="2" t="str">
        <f t="shared" si="36"/>
        <v/>
      </c>
      <c r="N433">
        <v>291.42959384505281</v>
      </c>
      <c r="O433" s="2">
        <f t="shared" si="37"/>
        <v>29.142959384505282</v>
      </c>
      <c r="P433" s="2">
        <f>IF(ISNUMBER(O433),SUMIFS(O$1:$O433,A$1:$A433,A433,C$1:$C433,C433,G$1:$G433,G433,E$1:$E433,E433),"")</f>
        <v>1110.0657003961594</v>
      </c>
      <c r="U433" t="str">
        <f t="shared" si="38"/>
        <v/>
      </c>
      <c r="V433">
        <v>15.150942325592041</v>
      </c>
      <c r="W433">
        <v>16.811412811279297</v>
      </c>
      <c r="X433">
        <v>81.840396881103516</v>
      </c>
      <c r="Y433">
        <v>20.860960006713867</v>
      </c>
      <c r="Z433">
        <v>91.226005554199219</v>
      </c>
      <c r="AA433">
        <v>30.60329532623291</v>
      </c>
      <c r="AB433">
        <v>4.8965272521972657E-2</v>
      </c>
      <c r="AC433" s="2">
        <f t="shared" si="39"/>
        <v>4.8965272521972657E-2</v>
      </c>
      <c r="AD433">
        <v>13.094463500976563</v>
      </c>
      <c r="AE433">
        <v>16.392914653784217</v>
      </c>
      <c r="AH433" s="2">
        <f t="shared" si="40"/>
        <v>1.427</v>
      </c>
      <c r="AI433" s="2">
        <f>IF(ISNUMBER(AH433),SUMIFS($AH$1:AH433,$A$1:A433,A433,C$1:$C433,C433,$G$1:G433,G433,$E$1:E433,E433),"")</f>
        <v>49.954000000000001</v>
      </c>
      <c r="AJ433">
        <f t="shared" si="41"/>
        <v>16</v>
      </c>
    </row>
    <row r="434" spans="1:36" x14ac:dyDescent="0.25">
      <c r="A434" s="14" t="s">
        <v>118</v>
      </c>
      <c r="B434" t="s">
        <v>98</v>
      </c>
      <c r="C434" t="s">
        <v>106</v>
      </c>
      <c r="D434" s="13">
        <v>42514</v>
      </c>
      <c r="E434">
        <v>3</v>
      </c>
      <c r="F434">
        <v>0</v>
      </c>
      <c r="G434" s="2" t="s">
        <v>87</v>
      </c>
      <c r="H434" s="2" t="s">
        <v>13</v>
      </c>
      <c r="I434">
        <v>7</v>
      </c>
      <c r="J434" s="2" t="s">
        <v>77</v>
      </c>
      <c r="K434" s="2">
        <v>0</v>
      </c>
      <c r="L434" s="2"/>
      <c r="M434" s="2" t="str">
        <f t="shared" si="36"/>
        <v/>
      </c>
      <c r="N434">
        <v>255.45718008029564</v>
      </c>
      <c r="O434" s="2">
        <f t="shared" si="37"/>
        <v>25.545718008029564</v>
      </c>
      <c r="P434" s="2">
        <f>IF(ISNUMBER(O434),SUMIFS(O$1:$O434,A$1:$A434,A434,C$1:$C434,C434,G$1:$G434,G434,E$1:$E434,E434),"")</f>
        <v>903.51920177937404</v>
      </c>
      <c r="U434" t="str">
        <f t="shared" si="38"/>
        <v/>
      </c>
      <c r="V434">
        <v>14.181237697601318</v>
      </c>
      <c r="W434">
        <v>17.959201812744141</v>
      </c>
      <c r="X434">
        <v>82.935413360595703</v>
      </c>
      <c r="Y434">
        <v>20.045962333679199</v>
      </c>
      <c r="Z434">
        <v>91.215999603271484</v>
      </c>
      <c r="AA434">
        <v>31.779950141906738</v>
      </c>
      <c r="AB434">
        <v>5.0847920227050779E-2</v>
      </c>
      <c r="AC434" s="2">
        <f t="shared" si="39"/>
        <v>5.0847920227050779E-2</v>
      </c>
      <c r="AD434">
        <v>13.269666137695312</v>
      </c>
      <c r="AE434">
        <v>16.764377442769401</v>
      </c>
      <c r="AH434" s="2">
        <f t="shared" si="40"/>
        <v>1.2989999999999999</v>
      </c>
      <c r="AI434" s="2">
        <f>IF(ISNUMBER(AH434),SUMIFS($AH$1:AH434,$A$1:A434,A434,C$1:$C434,C434,$G$1:G434,G434,$E$1:E434,E434),"")</f>
        <v>40.205999999999996</v>
      </c>
      <c r="AJ434">
        <f t="shared" si="41"/>
        <v>16</v>
      </c>
    </row>
    <row r="435" spans="1:36" x14ac:dyDescent="0.25">
      <c r="A435" s="14" t="s">
        <v>117</v>
      </c>
      <c r="B435" t="s">
        <v>98</v>
      </c>
      <c r="C435" t="s">
        <v>106</v>
      </c>
      <c r="D435" s="13">
        <v>42514</v>
      </c>
      <c r="E435">
        <v>3</v>
      </c>
      <c r="F435">
        <v>50</v>
      </c>
      <c r="G435" s="2" t="s">
        <v>87</v>
      </c>
      <c r="H435" s="2" t="s">
        <v>13</v>
      </c>
      <c r="I435">
        <v>7</v>
      </c>
      <c r="J435" s="2" t="s">
        <v>77</v>
      </c>
      <c r="K435" s="2">
        <v>45</v>
      </c>
      <c r="L435" s="2"/>
      <c r="M435" s="2" t="str">
        <f t="shared" si="36"/>
        <v/>
      </c>
      <c r="N435">
        <v>79.431051999630569</v>
      </c>
      <c r="O435" s="2">
        <f t="shared" si="37"/>
        <v>7.9431051999630569</v>
      </c>
      <c r="P435" s="2">
        <f>IF(ISNUMBER(O435),SUMIFS(O$1:$O435,A$1:$A435,A435,C$1:$C435,C435,G$1:$G435,G435,E$1:$E435,E435),"")</f>
        <v>852.47201376223097</v>
      </c>
      <c r="U435" t="str">
        <f t="shared" si="38"/>
        <v/>
      </c>
      <c r="V435">
        <v>14.592197418212891</v>
      </c>
      <c r="W435">
        <v>18.044234275817871</v>
      </c>
      <c r="X435">
        <v>82.437110900878906</v>
      </c>
      <c r="Y435">
        <v>20.489429473876953</v>
      </c>
      <c r="Z435">
        <v>91.269760131835938</v>
      </c>
      <c r="AA435">
        <v>29.732403755187988</v>
      </c>
      <c r="AB435">
        <v>4.7571846008300778E-2</v>
      </c>
      <c r="AC435" s="2">
        <f t="shared" si="39"/>
        <v>4.7571846008300778E-2</v>
      </c>
      <c r="AD435">
        <v>13.189937744140625</v>
      </c>
      <c r="AE435">
        <v>19.659185369908567</v>
      </c>
      <c r="AH435" s="2">
        <f t="shared" si="40"/>
        <v>0.378</v>
      </c>
      <c r="AI435" s="2">
        <f>IF(ISNUMBER(AH435),SUMIFS($AH$1:AH435,$A$1:A435,A435,C$1:$C435,C435,$G$1:G435,G435,$E$1:E435,E435),"")</f>
        <v>34.604999999999997</v>
      </c>
      <c r="AJ435">
        <f t="shared" si="41"/>
        <v>16</v>
      </c>
    </row>
    <row r="436" spans="1:36" x14ac:dyDescent="0.25">
      <c r="A436" s="14" t="s">
        <v>116</v>
      </c>
      <c r="B436" t="s">
        <v>98</v>
      </c>
      <c r="C436" t="s">
        <v>106</v>
      </c>
      <c r="D436" s="13">
        <v>42514</v>
      </c>
      <c r="E436">
        <v>3</v>
      </c>
      <c r="F436">
        <v>100</v>
      </c>
      <c r="G436" s="2" t="s">
        <v>87</v>
      </c>
      <c r="H436" s="2" t="s">
        <v>13</v>
      </c>
      <c r="I436">
        <v>7</v>
      </c>
      <c r="J436" s="2" t="s">
        <v>77</v>
      </c>
      <c r="K436" s="2">
        <v>78</v>
      </c>
      <c r="L436" s="2"/>
      <c r="M436" s="2" t="str">
        <f t="shared" si="36"/>
        <v/>
      </c>
      <c r="N436">
        <v>148.37738286887253</v>
      </c>
      <c r="O436" s="2">
        <f t="shared" si="37"/>
        <v>14.837738286887253</v>
      </c>
      <c r="P436" s="2">
        <f>IF(ISNUMBER(O436),SUMIFS(O$1:$O436,A$1:$A436,A436,C$1:$C436,C436,G$1:$G436,G436,E$1:$E436,E436),"")</f>
        <v>852.49069570532333</v>
      </c>
      <c r="U436" t="str">
        <f t="shared" si="38"/>
        <v/>
      </c>
      <c r="V436">
        <v>14.227229118347168</v>
      </c>
      <c r="W436">
        <v>18.419696807861328</v>
      </c>
      <c r="X436">
        <v>82.548835754394531</v>
      </c>
      <c r="Y436">
        <v>19.77387809753418</v>
      </c>
      <c r="Z436">
        <v>90.871269226074219</v>
      </c>
      <c r="AA436">
        <v>30.375077247619629</v>
      </c>
      <c r="AB436">
        <v>4.8600123596191411E-2</v>
      </c>
      <c r="AC436" s="2">
        <f t="shared" si="39"/>
        <v>4.8600123596191411E-2</v>
      </c>
      <c r="AD436">
        <v>13.207813720703125</v>
      </c>
      <c r="AE436">
        <v>17.527078351385565</v>
      </c>
      <c r="AH436" s="2">
        <f t="shared" si="40"/>
        <v>0.72099999999999997</v>
      </c>
      <c r="AI436" s="2">
        <f>IF(ISNUMBER(AH436),SUMIFS($AH$1:AH436,$A$1:A436,A436,C$1:$C436,C436,$G$1:G436,G436,$E$1:E436,E436),"")</f>
        <v>34.836999999999996</v>
      </c>
      <c r="AJ436">
        <f t="shared" si="41"/>
        <v>16</v>
      </c>
    </row>
    <row r="437" spans="1:36" x14ac:dyDescent="0.25">
      <c r="A437" s="14" t="s">
        <v>115</v>
      </c>
      <c r="B437" t="s">
        <v>98</v>
      </c>
      <c r="C437" t="s">
        <v>106</v>
      </c>
      <c r="D437" s="13">
        <v>42514</v>
      </c>
      <c r="E437">
        <v>3</v>
      </c>
      <c r="F437">
        <v>200</v>
      </c>
      <c r="G437" s="2" t="s">
        <v>87</v>
      </c>
      <c r="H437" s="2" t="s">
        <v>13</v>
      </c>
      <c r="I437">
        <v>7</v>
      </c>
      <c r="J437" s="2" t="s">
        <v>77</v>
      </c>
      <c r="K437" s="2">
        <v>156</v>
      </c>
      <c r="L437" s="2"/>
      <c r="M437" s="2" t="str">
        <f t="shared" si="36"/>
        <v/>
      </c>
      <c r="N437">
        <v>216.39789587577843</v>
      </c>
      <c r="O437" s="2">
        <f t="shared" si="37"/>
        <v>21.639789587577845</v>
      </c>
      <c r="P437" s="2">
        <f>IF(ISNUMBER(O437),SUMIFS(O$1:$O437,A$1:$A437,A437,C$1:$C437,C437,G$1:$G437,G437,E$1:$E437,E437),"")</f>
        <v>1020.0514468998437</v>
      </c>
      <c r="U437" t="str">
        <f t="shared" si="38"/>
        <v/>
      </c>
      <c r="V437">
        <v>14.818006038665771</v>
      </c>
      <c r="W437">
        <v>17.746391296386719</v>
      </c>
      <c r="X437">
        <v>81.806926727294922</v>
      </c>
      <c r="Y437">
        <v>21.378843307495117</v>
      </c>
      <c r="Z437">
        <v>91.067996978759766</v>
      </c>
      <c r="AA437">
        <v>31.23841667175293</v>
      </c>
      <c r="AB437">
        <v>4.9981466674804687E-2</v>
      </c>
      <c r="AC437" s="2">
        <f t="shared" si="39"/>
        <v>4.9981466674804687E-2</v>
      </c>
      <c r="AD437">
        <v>13.089108276367188</v>
      </c>
      <c r="AE437">
        <v>17.041334300217549</v>
      </c>
      <c r="AH437" s="2">
        <f t="shared" si="40"/>
        <v>1.0820000000000001</v>
      </c>
      <c r="AI437" s="2">
        <f>IF(ISNUMBER(AH437),SUMIFS($AH$1:AH437,$A$1:A437,A437,C$1:$C437,C437,$G$1:G437,G437,$E$1:E437,E437),"")</f>
        <v>44.579000000000001</v>
      </c>
      <c r="AJ437">
        <f t="shared" si="41"/>
        <v>16</v>
      </c>
    </row>
    <row r="438" spans="1:36" x14ac:dyDescent="0.25">
      <c r="A438" s="14" t="s">
        <v>114</v>
      </c>
      <c r="B438" t="s">
        <v>98</v>
      </c>
      <c r="C438" t="s">
        <v>106</v>
      </c>
      <c r="D438" s="13">
        <v>42514</v>
      </c>
      <c r="E438">
        <v>3</v>
      </c>
      <c r="F438">
        <v>350</v>
      </c>
      <c r="G438" s="2" t="s">
        <v>87</v>
      </c>
      <c r="H438" s="2" t="s">
        <v>13</v>
      </c>
      <c r="I438">
        <v>7</v>
      </c>
      <c r="J438" s="2" t="s">
        <v>77</v>
      </c>
      <c r="K438" s="2">
        <v>272</v>
      </c>
      <c r="L438" s="2"/>
      <c r="M438" s="2" t="str">
        <f t="shared" si="36"/>
        <v/>
      </c>
      <c r="N438">
        <v>330.14227788574584</v>
      </c>
      <c r="O438" s="2">
        <f t="shared" si="37"/>
        <v>33.014227788574587</v>
      </c>
      <c r="P438" s="2">
        <f>IF(ISNUMBER(O438),SUMIFS(O$1:$O438,A$1:$A438,A438,C$1:$C438,C438,G$1:$G438,G438,E$1:$E438,E438),"")</f>
        <v>935.62704192397973</v>
      </c>
      <c r="U438" t="str">
        <f t="shared" si="38"/>
        <v/>
      </c>
      <c r="V438">
        <v>14.193034172058105</v>
      </c>
      <c r="W438">
        <v>18.805398941040039</v>
      </c>
      <c r="X438">
        <v>82.995868682861328</v>
      </c>
      <c r="Y438">
        <v>20.589384078979492</v>
      </c>
      <c r="Z438">
        <v>91.074745178222656</v>
      </c>
      <c r="AA438">
        <v>31.995748519897461</v>
      </c>
      <c r="AB438">
        <v>5.1193197631835934E-2</v>
      </c>
      <c r="AC438" s="2">
        <f t="shared" si="39"/>
        <v>5.1193197631835934E-2</v>
      </c>
      <c r="AD438">
        <v>13.279338989257813</v>
      </c>
      <c r="AE438">
        <v>16.249190239689053</v>
      </c>
      <c r="AH438" s="2">
        <f t="shared" si="40"/>
        <v>1.69</v>
      </c>
      <c r="AI438" s="2">
        <f>IF(ISNUMBER(AH438),SUMIFS($AH$1:AH438,$A$1:A438,A438,C$1:$C438,C438,$G$1:G438,G438,$E$1:E438,E438),"")</f>
        <v>40.434999999999995</v>
      </c>
      <c r="AJ438">
        <f t="shared" si="41"/>
        <v>16</v>
      </c>
    </row>
    <row r="439" spans="1:36" x14ac:dyDescent="0.25">
      <c r="A439" s="14" t="s">
        <v>113</v>
      </c>
      <c r="B439" t="s">
        <v>98</v>
      </c>
      <c r="C439" t="s">
        <v>106</v>
      </c>
      <c r="D439" s="13">
        <v>42514</v>
      </c>
      <c r="E439">
        <v>3</v>
      </c>
      <c r="F439">
        <v>500</v>
      </c>
      <c r="G439" s="2" t="s">
        <v>87</v>
      </c>
      <c r="H439" s="2" t="s">
        <v>13</v>
      </c>
      <c r="I439">
        <v>7</v>
      </c>
      <c r="J439" s="2" t="s">
        <v>77</v>
      </c>
      <c r="K439" s="2">
        <v>389</v>
      </c>
      <c r="L439" s="2"/>
      <c r="M439" s="2" t="str">
        <f t="shared" si="36"/>
        <v/>
      </c>
      <c r="N439">
        <v>331.04545906694523</v>
      </c>
      <c r="O439" s="2">
        <f t="shared" si="37"/>
        <v>33.104545906694526</v>
      </c>
      <c r="P439" s="2">
        <f>IF(ISNUMBER(O439),SUMIFS(O$1:$O439,A$1:$A439,A439,C$1:$C439,C439,G$1:$G439,G439,E$1:$E439,E439),"")</f>
        <v>940.22482721259905</v>
      </c>
      <c r="U439" t="str">
        <f t="shared" si="38"/>
        <v/>
      </c>
      <c r="V439">
        <v>14.362569332122803</v>
      </c>
      <c r="W439">
        <v>18.158496856689453</v>
      </c>
      <c r="X439">
        <v>83.348609924316406</v>
      </c>
      <c r="Y439">
        <v>20.31793212890625</v>
      </c>
      <c r="Z439">
        <v>91.324687957763672</v>
      </c>
      <c r="AA439">
        <v>32.051006317138672</v>
      </c>
      <c r="AB439">
        <v>5.1281610107421868E-2</v>
      </c>
      <c r="AC439" s="2">
        <f t="shared" si="39"/>
        <v>5.1281610107421868E-2</v>
      </c>
      <c r="AD439">
        <v>13.335777587890625</v>
      </c>
      <c r="AE439">
        <v>16.293643688451208</v>
      </c>
      <c r="AH439" s="2">
        <f t="shared" si="40"/>
        <v>1.698</v>
      </c>
      <c r="AI439" s="2">
        <f>IF(ISNUMBER(AH439),SUMIFS($AH$1:AH439,$A$1:A439,A439,C$1:$C439,C439,$G$1:G439,G439,$E$1:E439,E439),"")</f>
        <v>42.179000000000002</v>
      </c>
      <c r="AJ439">
        <f t="shared" si="41"/>
        <v>16</v>
      </c>
    </row>
    <row r="440" spans="1:36" x14ac:dyDescent="0.25">
      <c r="A440" s="14" t="s">
        <v>118</v>
      </c>
      <c r="B440" t="s">
        <v>98</v>
      </c>
      <c r="C440" t="s">
        <v>106</v>
      </c>
      <c r="D440" s="13">
        <v>42514</v>
      </c>
      <c r="E440">
        <v>4</v>
      </c>
      <c r="F440">
        <v>0</v>
      </c>
      <c r="G440" s="2" t="s">
        <v>87</v>
      </c>
      <c r="H440" s="2" t="s">
        <v>13</v>
      </c>
      <c r="I440">
        <v>7</v>
      </c>
      <c r="J440" s="2" t="s">
        <v>77</v>
      </c>
      <c r="K440" s="2">
        <v>0</v>
      </c>
      <c r="L440" s="2"/>
      <c r="M440" s="2" t="str">
        <f t="shared" si="36"/>
        <v/>
      </c>
      <c r="N440">
        <v>76.434552914067325</v>
      </c>
      <c r="O440" s="2">
        <f t="shared" si="37"/>
        <v>7.6434552914067329</v>
      </c>
      <c r="P440" s="2">
        <f>IF(ISNUMBER(O440),SUMIFS(O$1:$O440,A$1:$A440,A440,C$1:$C440,C440,G$1:$G440,G440,E$1:$E440,E440),"")</f>
        <v>702.34728377281522</v>
      </c>
      <c r="U440" t="str">
        <f t="shared" si="38"/>
        <v/>
      </c>
      <c r="V440">
        <v>14.443398475646973</v>
      </c>
      <c r="W440">
        <v>17.66756534576416</v>
      </c>
      <c r="X440">
        <v>82.511260986328125</v>
      </c>
      <c r="Y440">
        <v>19.774806976318359</v>
      </c>
      <c r="Z440">
        <v>91.214076995849609</v>
      </c>
      <c r="AA440">
        <v>30.911106109619141</v>
      </c>
      <c r="AB440">
        <v>4.9457769775390625E-2</v>
      </c>
      <c r="AC440" s="2">
        <f t="shared" si="39"/>
        <v>4.9457769775390625E-2</v>
      </c>
      <c r="AD440">
        <v>13.2018017578125</v>
      </c>
      <c r="AE440">
        <v>18.057663125948405</v>
      </c>
      <c r="AH440" s="2">
        <f t="shared" si="40"/>
        <v>0.378</v>
      </c>
      <c r="AI440" s="2">
        <f>IF(ISNUMBER(AH440),SUMIFS($AH$1:AH440,$A$1:A440,A440,C$1:$C440,C440,$G$1:G440,G440,$E$1:E440,E440),"")</f>
        <v>30.528000000000002</v>
      </c>
      <c r="AJ440">
        <f t="shared" si="41"/>
        <v>16</v>
      </c>
    </row>
    <row r="441" spans="1:36" x14ac:dyDescent="0.25">
      <c r="A441" s="14" t="s">
        <v>117</v>
      </c>
      <c r="B441" t="s">
        <v>98</v>
      </c>
      <c r="C441" t="s">
        <v>106</v>
      </c>
      <c r="D441" s="13">
        <v>42514</v>
      </c>
      <c r="E441">
        <v>4</v>
      </c>
      <c r="F441">
        <v>50</v>
      </c>
      <c r="G441" s="2" t="s">
        <v>87</v>
      </c>
      <c r="H441" s="2" t="s">
        <v>13</v>
      </c>
      <c r="I441">
        <v>7</v>
      </c>
      <c r="J441" s="2" t="s">
        <v>77</v>
      </c>
      <c r="K441" s="2">
        <v>45</v>
      </c>
      <c r="L441" s="2"/>
      <c r="M441" s="2" t="str">
        <f t="shared" si="36"/>
        <v/>
      </c>
      <c r="N441">
        <v>263.25031092174476</v>
      </c>
      <c r="O441" s="2">
        <f t="shared" si="37"/>
        <v>26.325031092174477</v>
      </c>
      <c r="P441" s="2">
        <f>IF(ISNUMBER(O441),SUMIFS(O$1:$O441,A$1:$A441,A441,C$1:$C441,C441,G$1:$G441,G441,E$1:$E441,E441),"")</f>
        <v>810.11589148119276</v>
      </c>
      <c r="U441" t="str">
        <f t="shared" si="38"/>
        <v/>
      </c>
      <c r="V441">
        <v>14.461190223693848</v>
      </c>
      <c r="W441">
        <v>18.304562568664551</v>
      </c>
      <c r="X441">
        <v>82.737865447998047</v>
      </c>
      <c r="Y441">
        <v>19.684877395629883</v>
      </c>
      <c r="Z441">
        <v>90.962753295898438</v>
      </c>
      <c r="AA441">
        <v>30.962064743041992</v>
      </c>
      <c r="AB441">
        <v>4.9539303588867191E-2</v>
      </c>
      <c r="AC441" s="2">
        <f t="shared" si="39"/>
        <v>4.9539303588867191E-2</v>
      </c>
      <c r="AD441">
        <v>13.238058471679688</v>
      </c>
      <c r="AE441">
        <v>19.435276861019435</v>
      </c>
      <c r="AH441" s="2">
        <f t="shared" si="40"/>
        <v>1.304</v>
      </c>
      <c r="AI441" s="2">
        <f>IF(ISNUMBER(AH441),SUMIFS($AH$1:AH441,$A$1:A441,A441,C$1:$C441,C441,$G$1:G441,G441,$E$1:E441,E441),"")</f>
        <v>35.064999999999998</v>
      </c>
      <c r="AJ441">
        <f t="shared" si="41"/>
        <v>16</v>
      </c>
    </row>
    <row r="442" spans="1:36" x14ac:dyDescent="0.25">
      <c r="A442" s="14" t="s">
        <v>116</v>
      </c>
      <c r="B442" t="s">
        <v>98</v>
      </c>
      <c r="C442" t="s">
        <v>106</v>
      </c>
      <c r="D442" s="13">
        <v>42514</v>
      </c>
      <c r="E442">
        <v>4</v>
      </c>
      <c r="F442">
        <v>100</v>
      </c>
      <c r="G442" s="2" t="s">
        <v>87</v>
      </c>
      <c r="H442" s="2" t="s">
        <v>13</v>
      </c>
      <c r="I442">
        <v>7</v>
      </c>
      <c r="J442" s="2" t="s">
        <v>77</v>
      </c>
      <c r="K442" s="2">
        <v>78</v>
      </c>
      <c r="L442" s="2"/>
      <c r="M442" s="2" t="str">
        <f t="shared" si="36"/>
        <v/>
      </c>
      <c r="N442">
        <v>283.36109704579422</v>
      </c>
      <c r="O442" s="2">
        <f t="shared" si="37"/>
        <v>28.336109704579421</v>
      </c>
      <c r="P442" s="2">
        <f>IF(ISNUMBER(O442),SUMIFS(O$1:$O442,A$1:$A442,A442,C$1:$C442,C442,G$1:$G442,G442,E$1:$E442,E442),"")</f>
        <v>925.09753340222437</v>
      </c>
      <c r="U442" t="str">
        <f t="shared" si="38"/>
        <v/>
      </c>
      <c r="V442">
        <v>14.635207653045654</v>
      </c>
      <c r="W442">
        <v>18.355686187744141</v>
      </c>
      <c r="X442">
        <v>83.155113220214844</v>
      </c>
      <c r="Y442">
        <v>20.025577545166016</v>
      </c>
      <c r="Z442">
        <v>91.075717926025391</v>
      </c>
      <c r="AA442">
        <v>31.482145309448242</v>
      </c>
      <c r="AB442">
        <v>5.0371432495117184E-2</v>
      </c>
      <c r="AC442" s="2">
        <f t="shared" si="39"/>
        <v>5.0371432495117184E-2</v>
      </c>
      <c r="AD442">
        <v>13.304818115234376</v>
      </c>
      <c r="AE442">
        <v>16.73601479426722</v>
      </c>
      <c r="AH442" s="2">
        <f t="shared" si="40"/>
        <v>1.427</v>
      </c>
      <c r="AI442" s="2">
        <f>IF(ISNUMBER(AH442),SUMIFS($AH$1:AH442,$A$1:A442,A442,C$1:$C442,C442,$G$1:G442,G442,$E$1:E442,E442),"")</f>
        <v>39.302</v>
      </c>
      <c r="AJ442">
        <f t="shared" si="41"/>
        <v>16</v>
      </c>
    </row>
    <row r="443" spans="1:36" x14ac:dyDescent="0.25">
      <c r="A443" s="14" t="s">
        <v>115</v>
      </c>
      <c r="B443" t="s">
        <v>98</v>
      </c>
      <c r="C443" t="s">
        <v>106</v>
      </c>
      <c r="D443" s="13">
        <v>42514</v>
      </c>
      <c r="E443">
        <v>4</v>
      </c>
      <c r="F443">
        <v>200</v>
      </c>
      <c r="G443" s="2" t="s">
        <v>87</v>
      </c>
      <c r="H443" s="2" t="s">
        <v>13</v>
      </c>
      <c r="I443">
        <v>7</v>
      </c>
      <c r="J443" s="2" t="s">
        <v>77</v>
      </c>
      <c r="K443" s="2">
        <v>156</v>
      </c>
      <c r="L443" s="2"/>
      <c r="M443" s="2" t="str">
        <f t="shared" si="36"/>
        <v/>
      </c>
      <c r="N443">
        <v>335.60808857720974</v>
      </c>
      <c r="O443" s="2">
        <f t="shared" si="37"/>
        <v>33.560808857720971</v>
      </c>
      <c r="P443" s="2">
        <f>IF(ISNUMBER(O443),SUMIFS(O$1:$O443,A$1:$A443,A443,C$1:$C443,C443,G$1:$G443,G443,E$1:$E443,E443),"")</f>
        <v>939.55240211045657</v>
      </c>
      <c r="U443" t="str">
        <f t="shared" si="38"/>
        <v/>
      </c>
      <c r="V443">
        <v>14.437314033508301</v>
      </c>
      <c r="W443">
        <v>17.341415405273438</v>
      </c>
      <c r="X443">
        <v>82.400936126708984</v>
      </c>
      <c r="Y443">
        <v>20.649577140808105</v>
      </c>
      <c r="Z443">
        <v>90.979152679443359</v>
      </c>
      <c r="AA443">
        <v>31.517251014709473</v>
      </c>
      <c r="AB443">
        <v>5.0427601623535157E-2</v>
      </c>
      <c r="AC443" s="2">
        <f t="shared" si="39"/>
        <v>5.0427601623535157E-2</v>
      </c>
      <c r="AD443">
        <v>13.184149780273438</v>
      </c>
      <c r="AE443">
        <v>17.236393679644742</v>
      </c>
      <c r="AH443" s="2">
        <f t="shared" si="40"/>
        <v>1.6919999999999999</v>
      </c>
      <c r="AI443" s="2">
        <f>IF(ISNUMBER(AH443),SUMIFS($AH$1:AH443,$A$1:A443,A443,C$1:$C443,C443,$G$1:G443,G443,$E$1:E443,E443),"")</f>
        <v>40.795999999999999</v>
      </c>
      <c r="AJ443">
        <f t="shared" si="41"/>
        <v>16</v>
      </c>
    </row>
    <row r="444" spans="1:36" x14ac:dyDescent="0.25">
      <c r="A444" s="14" t="s">
        <v>114</v>
      </c>
      <c r="B444" t="s">
        <v>98</v>
      </c>
      <c r="C444" t="s">
        <v>106</v>
      </c>
      <c r="D444" s="13">
        <v>42514</v>
      </c>
      <c r="E444">
        <v>4</v>
      </c>
      <c r="F444">
        <v>350</v>
      </c>
      <c r="G444" s="2" t="s">
        <v>87</v>
      </c>
      <c r="H444" s="2" t="s">
        <v>13</v>
      </c>
      <c r="I444">
        <v>7</v>
      </c>
      <c r="J444" s="2" t="s">
        <v>77</v>
      </c>
      <c r="K444" s="2">
        <v>272</v>
      </c>
      <c r="L444" s="2"/>
      <c r="M444" s="2" t="str">
        <f t="shared" si="36"/>
        <v/>
      </c>
      <c r="N444">
        <v>335.84251059979215</v>
      </c>
      <c r="O444" s="2">
        <f t="shared" si="37"/>
        <v>33.584251059979216</v>
      </c>
      <c r="P444" s="2">
        <f>IF(ISNUMBER(O444),SUMIFS(O$1:$O444,A$1:$A444,A444,C$1:$C444,C444,G$1:$G444,G444,E$1:$E444,E444),"")</f>
        <v>872.12797333064134</v>
      </c>
      <c r="U444" t="str">
        <f t="shared" si="38"/>
        <v/>
      </c>
      <c r="V444">
        <v>14.324192047119141</v>
      </c>
      <c r="W444">
        <v>18.035030364990234</v>
      </c>
      <c r="X444">
        <v>82.724273681640625</v>
      </c>
      <c r="Y444">
        <v>20.348133087158203</v>
      </c>
      <c r="Z444">
        <v>91.003929138183594</v>
      </c>
      <c r="AA444">
        <v>31.627072334289551</v>
      </c>
      <c r="AB444">
        <v>5.0603315734863284E-2</v>
      </c>
      <c r="AC444" s="2">
        <f t="shared" si="39"/>
        <v>5.0603315734863284E-2</v>
      </c>
      <c r="AD444">
        <v>13.2358837890625</v>
      </c>
      <c r="AE444">
        <v>16.529748568583518</v>
      </c>
      <c r="AH444" s="2">
        <f t="shared" si="40"/>
        <v>1.6990000000000001</v>
      </c>
      <c r="AI444" s="2">
        <f>IF(ISNUMBER(AH444),SUMIFS($AH$1:AH444,$A$1:A444,A444,C$1:$C444,C444,$G$1:G444,G444,$E$1:E444,E444),"")</f>
        <v>35.188000000000002</v>
      </c>
      <c r="AJ444">
        <f t="shared" si="41"/>
        <v>16</v>
      </c>
    </row>
    <row r="445" spans="1:36" x14ac:dyDescent="0.25">
      <c r="A445" s="14" t="s">
        <v>113</v>
      </c>
      <c r="B445" t="s">
        <v>98</v>
      </c>
      <c r="C445" t="s">
        <v>106</v>
      </c>
      <c r="D445" s="13">
        <v>42514</v>
      </c>
      <c r="E445">
        <v>4</v>
      </c>
      <c r="F445">
        <v>500</v>
      </c>
      <c r="G445" s="2" t="s">
        <v>87</v>
      </c>
      <c r="H445" s="2" t="s">
        <v>13</v>
      </c>
      <c r="I445">
        <v>7</v>
      </c>
      <c r="J445" s="2" t="s">
        <v>77</v>
      </c>
      <c r="K445" s="2">
        <v>389</v>
      </c>
      <c r="L445" s="2"/>
      <c r="M445" s="2" t="str">
        <f t="shared" si="36"/>
        <v/>
      </c>
      <c r="N445">
        <v>229.5105112312753</v>
      </c>
      <c r="O445" s="2">
        <f t="shared" si="37"/>
        <v>22.951051123127531</v>
      </c>
      <c r="P445" s="2">
        <f>IF(ISNUMBER(O445),SUMIFS(O$1:$O445,A$1:$A445,A445,C$1:$C445,C445,G$1:$G445,G445,E$1:$E445,E445),"")</f>
        <v>1031.3397534722399</v>
      </c>
      <c r="U445" t="str">
        <f t="shared" si="38"/>
        <v/>
      </c>
      <c r="V445">
        <v>14.452412605285645</v>
      </c>
      <c r="W445">
        <v>18.002607345581055</v>
      </c>
      <c r="X445">
        <v>82.262081146240234</v>
      </c>
      <c r="Y445">
        <v>20.109639167785645</v>
      </c>
      <c r="Z445">
        <v>90.559505462646484</v>
      </c>
      <c r="AA445">
        <v>30.549761772155762</v>
      </c>
      <c r="AB445">
        <v>4.8879618835449216E-2</v>
      </c>
      <c r="AC445" s="2">
        <f t="shared" si="39"/>
        <v>4.8879618835449216E-2</v>
      </c>
      <c r="AD445">
        <v>13.161932983398438</v>
      </c>
      <c r="AE445">
        <v>17.751203603043951</v>
      </c>
      <c r="AH445" s="2">
        <f t="shared" si="40"/>
        <v>1.1220000000000001</v>
      </c>
      <c r="AI445" s="2">
        <f>IF(ISNUMBER(AH445),SUMIFS($AH$1:AH445,$A$1:A445,A445,C$1:$C445,C445,$G$1:G445,G445,$E$1:E445,E445),"")</f>
        <v>44.008999999999993</v>
      </c>
      <c r="AJ445">
        <f t="shared" si="41"/>
        <v>16</v>
      </c>
    </row>
    <row r="446" spans="1:36" x14ac:dyDescent="0.25">
      <c r="A446" s="14" t="s">
        <v>118</v>
      </c>
      <c r="B446" t="s">
        <v>98</v>
      </c>
      <c r="C446" t="s">
        <v>106</v>
      </c>
      <c r="D446" s="13">
        <v>42646</v>
      </c>
      <c r="E446">
        <v>1</v>
      </c>
      <c r="F446">
        <v>0</v>
      </c>
      <c r="G446" s="2" t="s">
        <v>78</v>
      </c>
      <c r="H446" s="2" t="s">
        <v>11</v>
      </c>
      <c r="I446">
        <v>1</v>
      </c>
      <c r="J446" s="2" t="s">
        <v>77</v>
      </c>
      <c r="K446" s="2">
        <v>0</v>
      </c>
      <c r="L446" s="2"/>
      <c r="M446" s="2" t="str">
        <f t="shared" si="36"/>
        <v/>
      </c>
      <c r="N446">
        <v>849.93997599039631</v>
      </c>
      <c r="O446" s="2">
        <f t="shared" si="37"/>
        <v>84.993997599039631</v>
      </c>
      <c r="P446" s="2">
        <f>IF(ISNUMBER(O446),SUMIFS(O$1:$O446,A$1:$A446,A446,C$1:$C446,C446,G$1:$G446,G446,E$1:$E446,E446),"")</f>
        <v>84.993997599039631</v>
      </c>
      <c r="U446" t="str">
        <f t="shared" si="38"/>
        <v/>
      </c>
      <c r="V446">
        <v>17.215291976928711</v>
      </c>
      <c r="W446">
        <v>14.15688943862915</v>
      </c>
      <c r="X446">
        <v>80.305339813232422</v>
      </c>
      <c r="Y446">
        <v>22.094221115112305</v>
      </c>
      <c r="Z446">
        <v>89.836410522460938</v>
      </c>
      <c r="AA446">
        <v>30.779053688049316</v>
      </c>
      <c r="AB446">
        <v>4.9246485900878906E-2</v>
      </c>
      <c r="AC446" s="2">
        <f t="shared" si="39"/>
        <v>4.9246485900878906E-2</v>
      </c>
      <c r="AD446">
        <v>12.848854370117188</v>
      </c>
      <c r="AE446">
        <v>12.394957983193279</v>
      </c>
      <c r="AH446" s="2">
        <f t="shared" si="40"/>
        <v>4.1859999999999999</v>
      </c>
      <c r="AI446" s="2">
        <f>IF(ISNUMBER(AH446),SUMIFS($AH$1:AH446,$A$1:A446,A446,C$1:$C446,C446,$G$1:G446,G446,$E$1:E446,E446),"")</f>
        <v>4.1859999999999999</v>
      </c>
      <c r="AJ446">
        <f t="shared" si="41"/>
        <v>16</v>
      </c>
    </row>
    <row r="447" spans="1:36" x14ac:dyDescent="0.25">
      <c r="A447" s="14" t="s">
        <v>117</v>
      </c>
      <c r="B447" t="s">
        <v>98</v>
      </c>
      <c r="C447" t="s">
        <v>106</v>
      </c>
      <c r="D447" s="13">
        <v>42646</v>
      </c>
      <c r="E447">
        <v>1</v>
      </c>
      <c r="F447">
        <v>50</v>
      </c>
      <c r="G447" s="2" t="s">
        <v>78</v>
      </c>
      <c r="H447" s="2" t="s">
        <v>11</v>
      </c>
      <c r="I447">
        <v>1</v>
      </c>
      <c r="J447" s="2" t="s">
        <v>77</v>
      </c>
      <c r="K447" s="2">
        <v>45</v>
      </c>
      <c r="L447" s="2"/>
      <c r="M447" s="2" t="str">
        <f t="shared" si="36"/>
        <v/>
      </c>
      <c r="N447">
        <v>602.81959163672832</v>
      </c>
      <c r="O447" s="2">
        <f t="shared" si="37"/>
        <v>60.28195916367283</v>
      </c>
      <c r="P447" s="2">
        <f>IF(ISNUMBER(O447),SUMIFS(O$1:$O447,A$1:$A447,A447,C$1:$C447,C447,G$1:$G447,G447,E$1:$E447,E447),"")</f>
        <v>60.28195916367283</v>
      </c>
      <c r="U447" t="str">
        <f t="shared" si="38"/>
        <v/>
      </c>
      <c r="V447">
        <v>16.113058567047119</v>
      </c>
      <c r="W447">
        <v>15.239529132843018</v>
      </c>
      <c r="X447">
        <v>81.931694030761719</v>
      </c>
      <c r="Y447">
        <v>20.719327926635742</v>
      </c>
      <c r="Z447">
        <v>90.144676208496094</v>
      </c>
      <c r="AA447">
        <v>31.261835098266602</v>
      </c>
      <c r="AB447">
        <v>5.0018936157226558E-2</v>
      </c>
      <c r="AC447" s="2">
        <f t="shared" si="39"/>
        <v>5.0018936157226558E-2</v>
      </c>
      <c r="AD447">
        <v>13.109071044921876</v>
      </c>
      <c r="AE447">
        <v>12.946920774925186</v>
      </c>
      <c r="AH447" s="2">
        <f t="shared" si="40"/>
        <v>3.0150000000000001</v>
      </c>
      <c r="AI447" s="2">
        <f>IF(ISNUMBER(AH447),SUMIFS($AH$1:AH447,$A$1:A447,A447,C$1:$C447,C447,$G$1:G447,G447,$E$1:E447,E447),"")</f>
        <v>3.0150000000000001</v>
      </c>
      <c r="AJ447">
        <f t="shared" si="41"/>
        <v>16</v>
      </c>
    </row>
    <row r="448" spans="1:36" x14ac:dyDescent="0.25">
      <c r="A448" s="14" t="s">
        <v>116</v>
      </c>
      <c r="B448" t="s">
        <v>98</v>
      </c>
      <c r="C448" t="s">
        <v>106</v>
      </c>
      <c r="D448" s="13">
        <v>42646</v>
      </c>
      <c r="E448">
        <v>1</v>
      </c>
      <c r="F448">
        <v>100</v>
      </c>
      <c r="G448" s="2" t="s">
        <v>78</v>
      </c>
      <c r="H448" s="2" t="s">
        <v>11</v>
      </c>
      <c r="I448">
        <v>1</v>
      </c>
      <c r="J448" s="2" t="s">
        <v>77</v>
      </c>
      <c r="K448" s="2">
        <v>78</v>
      </c>
      <c r="L448" s="2"/>
      <c r="M448" s="2" t="str">
        <f t="shared" si="36"/>
        <v/>
      </c>
      <c r="N448">
        <v>373.51384998443831</v>
      </c>
      <c r="O448" s="2">
        <f t="shared" si="37"/>
        <v>37.351384998443834</v>
      </c>
      <c r="P448" s="2">
        <f>IF(ISNUMBER(O448),SUMIFS(O$1:$O448,A$1:$A448,A448,C$1:$C448,C448,G$1:$G448,G448,E$1:$E448,E448),"")</f>
        <v>37.351384998443834</v>
      </c>
      <c r="U448" t="str">
        <f t="shared" si="38"/>
        <v/>
      </c>
      <c r="V448">
        <v>16.99643611907959</v>
      </c>
      <c r="W448">
        <v>15.120975494384766</v>
      </c>
      <c r="X448">
        <v>80.785732269287109</v>
      </c>
      <c r="Y448">
        <v>21.493586540222168</v>
      </c>
      <c r="Z448">
        <v>90.054397583007813</v>
      </c>
      <c r="AA448">
        <v>28.874066352844238</v>
      </c>
      <c r="AB448">
        <v>4.6198506164550783E-2</v>
      </c>
      <c r="AC448" s="2">
        <f t="shared" si="39"/>
        <v>4.6198506164550783E-2</v>
      </c>
      <c r="AD448">
        <v>12.925717163085938</v>
      </c>
      <c r="AE448">
        <v>13.370098039215689</v>
      </c>
      <c r="AH448" s="2">
        <f t="shared" si="40"/>
        <v>1.726</v>
      </c>
      <c r="AI448" s="2">
        <f>IF(ISNUMBER(AH448),SUMIFS($AH$1:AH448,$A$1:A448,A448,C$1:$C448,C448,$G$1:G448,G448,$E$1:E448,E448),"")</f>
        <v>1.726</v>
      </c>
      <c r="AJ448">
        <f t="shared" si="41"/>
        <v>16</v>
      </c>
    </row>
    <row r="449" spans="1:36" x14ac:dyDescent="0.25">
      <c r="A449" s="14" t="s">
        <v>115</v>
      </c>
      <c r="B449" t="s">
        <v>98</v>
      </c>
      <c r="C449" t="s">
        <v>106</v>
      </c>
      <c r="D449" s="13">
        <v>42646</v>
      </c>
      <c r="E449">
        <v>1</v>
      </c>
      <c r="F449">
        <v>200</v>
      </c>
      <c r="G449" s="2" t="s">
        <v>78</v>
      </c>
      <c r="H449" s="2" t="s">
        <v>11</v>
      </c>
      <c r="I449">
        <v>1</v>
      </c>
      <c r="J449" s="2" t="s">
        <v>77</v>
      </c>
      <c r="K449" s="2">
        <v>156</v>
      </c>
      <c r="L449" s="2"/>
      <c r="M449" s="2" t="str">
        <f t="shared" si="36"/>
        <v/>
      </c>
      <c r="N449">
        <v>384.79948108881882</v>
      </c>
      <c r="O449" s="2">
        <f t="shared" si="37"/>
        <v>38.479948108881885</v>
      </c>
      <c r="P449" s="2">
        <f>IF(ISNUMBER(O449),SUMIFS(O$1:$O449,A$1:$A449,A449,C$1:$C449,C449,G$1:$G449,G449,E$1:$E449,E449),"")</f>
        <v>38.479948108881885</v>
      </c>
      <c r="U449" t="str">
        <f t="shared" si="38"/>
        <v/>
      </c>
      <c r="V449">
        <v>15.078874111175537</v>
      </c>
      <c r="W449">
        <v>15.412075519561768</v>
      </c>
      <c r="X449">
        <v>82.148086547851563</v>
      </c>
      <c r="Y449">
        <v>20.215853691101074</v>
      </c>
      <c r="Z449">
        <v>90.250675201416016</v>
      </c>
      <c r="AA449">
        <v>32.865850448608398</v>
      </c>
      <c r="AB449">
        <v>5.2585360717773436E-2</v>
      </c>
      <c r="AC449" s="2">
        <f t="shared" si="39"/>
        <v>5.2585360717773436E-2</v>
      </c>
      <c r="AD449">
        <v>13.14369384765625</v>
      </c>
      <c r="AE449">
        <v>13.774072334429309</v>
      </c>
      <c r="AH449" s="2">
        <f t="shared" si="40"/>
        <v>2.0230000000000001</v>
      </c>
      <c r="AI449" s="2">
        <f>IF(ISNUMBER(AH449),SUMIFS($AH$1:AH449,$A$1:A449,A449,C$1:$C449,C449,$G$1:G449,G449,$E$1:E449,E449),"")</f>
        <v>2.0230000000000001</v>
      </c>
      <c r="AJ449">
        <f t="shared" si="41"/>
        <v>16</v>
      </c>
    </row>
    <row r="450" spans="1:36" x14ac:dyDescent="0.25">
      <c r="A450" s="14" t="s">
        <v>114</v>
      </c>
      <c r="B450" t="s">
        <v>98</v>
      </c>
      <c r="C450" t="s">
        <v>106</v>
      </c>
      <c r="D450" s="13">
        <v>42646</v>
      </c>
      <c r="E450">
        <v>1</v>
      </c>
      <c r="F450">
        <v>350</v>
      </c>
      <c r="G450" s="2" t="s">
        <v>78</v>
      </c>
      <c r="H450" s="2" t="s">
        <v>11</v>
      </c>
      <c r="I450">
        <v>1</v>
      </c>
      <c r="J450" s="2" t="s">
        <v>77</v>
      </c>
      <c r="K450" s="2">
        <v>272</v>
      </c>
      <c r="L450" s="2"/>
      <c r="M450" s="2" t="str">
        <f t="shared" ref="M450:M513" si="42">IF(ISNUMBER(L450),L450/10,"")</f>
        <v/>
      </c>
      <c r="N450">
        <v>855.61356325475936</v>
      </c>
      <c r="O450" s="2">
        <f t="shared" ref="O450:O513" si="43">IF(ISNUMBER(N450),N450/10,"")</f>
        <v>85.561356325475941</v>
      </c>
      <c r="P450" s="2">
        <f>IF(ISNUMBER(O450),SUMIFS(O$1:$O450,A$1:$A450,A450,C$1:$C450,C450,G$1:$G450,G450,E$1:$E450,E450),"")</f>
        <v>85.561356325475941</v>
      </c>
      <c r="U450" t="str">
        <f t="shared" ref="U450:U513" si="44">IF(ISNUMBER(R450),R450/100,"")</f>
        <v/>
      </c>
      <c r="V450">
        <v>16.748559474945068</v>
      </c>
      <c r="W450">
        <v>15.248503684997559</v>
      </c>
      <c r="X450">
        <v>81.206554412841797</v>
      </c>
      <c r="Y450">
        <v>21.465307235717773</v>
      </c>
      <c r="Z450">
        <v>90.012039184570313</v>
      </c>
      <c r="AA450">
        <v>30.79404354095459</v>
      </c>
      <c r="AB450">
        <v>4.9270469665527346E-2</v>
      </c>
      <c r="AC450" s="2">
        <f t="shared" ref="AC450:AC513" si="45">IF(ISNUMBER(AB450),AB450,"")</f>
        <v>4.9270469665527346E-2</v>
      </c>
      <c r="AD450">
        <v>12.993048706054688</v>
      </c>
      <c r="AE450">
        <v>13.475913621262459</v>
      </c>
      <c r="AH450" s="2">
        <f t="shared" ref="AH450:AH513" si="46">IF(AND(ISNUMBER(AB450),ISNUMBER(O450)),ROUND(O450*AB450,3),"")</f>
        <v>4.2160000000000002</v>
      </c>
      <c r="AI450" s="2">
        <f>IF(ISNUMBER(AH450),SUMIFS($AH$1:AH450,$A$1:A450,A450,C$1:$C450,C450,$G$1:G450,G450,$E$1:E450,E450),"")</f>
        <v>4.2160000000000002</v>
      </c>
      <c r="AJ450">
        <f t="shared" ref="AJ450:AJ513" si="47">COUNT(K450:AI450)</f>
        <v>16</v>
      </c>
    </row>
    <row r="451" spans="1:36" x14ac:dyDescent="0.25">
      <c r="A451" s="14" t="s">
        <v>113</v>
      </c>
      <c r="B451" t="s">
        <v>98</v>
      </c>
      <c r="C451" t="s">
        <v>106</v>
      </c>
      <c r="D451" s="13">
        <v>42646</v>
      </c>
      <c r="E451">
        <v>1</v>
      </c>
      <c r="F451">
        <v>500</v>
      </c>
      <c r="G451" s="2" t="s">
        <v>78</v>
      </c>
      <c r="H451" s="2" t="s">
        <v>11</v>
      </c>
      <c r="I451">
        <v>1</v>
      </c>
      <c r="J451" s="2" t="s">
        <v>77</v>
      </c>
      <c r="K451" s="2">
        <v>389</v>
      </c>
      <c r="L451" s="2"/>
      <c r="M451" s="2" t="str">
        <f t="shared" si="42"/>
        <v/>
      </c>
      <c r="N451">
        <v>1010.4599231686759</v>
      </c>
      <c r="O451" s="2">
        <f t="shared" si="43"/>
        <v>101.0459923168676</v>
      </c>
      <c r="P451" s="2">
        <f>IF(ISNUMBER(O451),SUMIFS(O$1:$O451,A$1:$A451,A451,C$1:$C451,C451,G$1:$G451,G451,E$1:$E451,E451),"")</f>
        <v>101.0459923168676</v>
      </c>
      <c r="U451" t="str">
        <f t="shared" si="44"/>
        <v/>
      </c>
      <c r="V451">
        <v>17.818819046020508</v>
      </c>
      <c r="W451">
        <v>14.313234329223633</v>
      </c>
      <c r="X451">
        <v>80.464248657226563</v>
      </c>
      <c r="Y451">
        <v>21.709600448608398</v>
      </c>
      <c r="Z451">
        <v>89.614986419677734</v>
      </c>
      <c r="AA451">
        <v>28.517712593078613</v>
      </c>
      <c r="AB451">
        <v>4.5628340148925785E-2</v>
      </c>
      <c r="AC451" s="2">
        <f t="shared" si="45"/>
        <v>4.5628340148925785E-2</v>
      </c>
      <c r="AD451">
        <v>12.874279785156251</v>
      </c>
      <c r="AE451">
        <v>12.140234513798411</v>
      </c>
      <c r="AH451" s="2">
        <f t="shared" si="46"/>
        <v>4.6109999999999998</v>
      </c>
      <c r="AI451" s="2">
        <f>IF(ISNUMBER(AH451),SUMIFS($AH$1:AH451,$A$1:A451,A451,C$1:$C451,C451,$G$1:G451,G451,$E$1:E451,E451),"")</f>
        <v>4.6109999999999998</v>
      </c>
      <c r="AJ451">
        <f t="shared" si="47"/>
        <v>16</v>
      </c>
    </row>
    <row r="452" spans="1:36" x14ac:dyDescent="0.25">
      <c r="A452" s="14" t="s">
        <v>118</v>
      </c>
      <c r="B452" t="s">
        <v>98</v>
      </c>
      <c r="C452" t="s">
        <v>106</v>
      </c>
      <c r="D452" s="13">
        <v>42646</v>
      </c>
      <c r="E452">
        <v>2</v>
      </c>
      <c r="F452">
        <v>0</v>
      </c>
      <c r="G452" s="2" t="s">
        <v>78</v>
      </c>
      <c r="H452" s="2" t="s">
        <v>11</v>
      </c>
      <c r="I452">
        <v>1</v>
      </c>
      <c r="J452" s="2" t="s">
        <v>77</v>
      </c>
      <c r="K452" s="2">
        <v>0</v>
      </c>
      <c r="L452" s="2"/>
      <c r="M452" s="2" t="str">
        <f t="shared" si="42"/>
        <v/>
      </c>
      <c r="N452">
        <v>607.27134036346388</v>
      </c>
      <c r="O452" s="2">
        <f t="shared" si="43"/>
        <v>60.727134036346385</v>
      </c>
      <c r="P452" s="2">
        <f>IF(ISNUMBER(O452),SUMIFS(O$1:$O452,A$1:$A452,A452,C$1:$C452,C452,G$1:$G452,G452,E$1:$E452,E452),"")</f>
        <v>60.727134036346385</v>
      </c>
      <c r="U452" t="str">
        <f t="shared" si="44"/>
        <v/>
      </c>
      <c r="V452">
        <v>15.857375144958496</v>
      </c>
      <c r="W452">
        <v>14.595256805419922</v>
      </c>
      <c r="X452">
        <v>81.490589141845703</v>
      </c>
      <c r="Y452">
        <v>21.018762588500977</v>
      </c>
      <c r="Z452">
        <v>90.432846069335938</v>
      </c>
      <c r="AA452">
        <v>32.294113159179688</v>
      </c>
      <c r="AB452">
        <v>5.1670581054687498E-2</v>
      </c>
      <c r="AC452" s="2">
        <f t="shared" si="45"/>
        <v>5.1670581054687498E-2</v>
      </c>
      <c r="AD452">
        <v>13.038494262695313</v>
      </c>
      <c r="AE452">
        <v>14.639576955190648</v>
      </c>
      <c r="AH452" s="2">
        <f t="shared" si="46"/>
        <v>3.1379999999999999</v>
      </c>
      <c r="AI452" s="2">
        <f>IF(ISNUMBER(AH452),SUMIFS($AH$1:AH452,$A$1:A452,A452,C$1:$C452,C452,$G$1:G452,G452,$E$1:E452,E452),"")</f>
        <v>3.1379999999999999</v>
      </c>
      <c r="AJ452">
        <f t="shared" si="47"/>
        <v>16</v>
      </c>
    </row>
    <row r="453" spans="1:36" x14ac:dyDescent="0.25">
      <c r="A453" s="14" t="s">
        <v>117</v>
      </c>
      <c r="B453" t="s">
        <v>98</v>
      </c>
      <c r="C453" t="s">
        <v>106</v>
      </c>
      <c r="D453" s="13">
        <v>42646</v>
      </c>
      <c r="E453">
        <v>2</v>
      </c>
      <c r="F453">
        <v>50</v>
      </c>
      <c r="G453" s="2" t="s">
        <v>78</v>
      </c>
      <c r="H453" s="2" t="s">
        <v>11</v>
      </c>
      <c r="I453">
        <v>1</v>
      </c>
      <c r="J453" s="2" t="s">
        <v>77</v>
      </c>
      <c r="K453" s="2">
        <v>45</v>
      </c>
      <c r="L453" s="2"/>
      <c r="M453" s="2" t="str">
        <f t="shared" si="42"/>
        <v/>
      </c>
      <c r="N453">
        <v>806.62029198370738</v>
      </c>
      <c r="O453" s="2">
        <f t="shared" si="43"/>
        <v>80.662029198370732</v>
      </c>
      <c r="P453" s="2">
        <f>IF(ISNUMBER(O453),SUMIFS(O$1:$O453,A$1:$A453,A453,C$1:$C453,C453,G$1:$G453,G453,E$1:$E453,E453),"")</f>
        <v>80.662029198370732</v>
      </c>
      <c r="U453" t="str">
        <f t="shared" si="44"/>
        <v/>
      </c>
      <c r="V453">
        <v>17.095488548278809</v>
      </c>
      <c r="W453">
        <v>17.030967712402344</v>
      </c>
      <c r="X453">
        <v>81.061439514160156</v>
      </c>
      <c r="Y453">
        <v>22.795764923095703</v>
      </c>
      <c r="Z453">
        <v>89.879714965820313</v>
      </c>
      <c r="AA453">
        <v>28.461799621582031</v>
      </c>
      <c r="AB453">
        <v>4.5538879394531245E-2</v>
      </c>
      <c r="AC453" s="2">
        <f t="shared" si="45"/>
        <v>4.5538879394531245E-2</v>
      </c>
      <c r="AD453">
        <v>12.969830322265626</v>
      </c>
      <c r="AE453">
        <v>14.436669998572038</v>
      </c>
      <c r="AH453" s="2">
        <f t="shared" si="46"/>
        <v>3.673</v>
      </c>
      <c r="AI453" s="2">
        <f>IF(ISNUMBER(AH453),SUMIFS($AH$1:AH453,$A$1:A453,A453,C$1:$C453,C453,$G$1:G453,G453,$E$1:E453,E453),"")</f>
        <v>3.673</v>
      </c>
      <c r="AJ453">
        <f t="shared" si="47"/>
        <v>16</v>
      </c>
    </row>
    <row r="454" spans="1:36" x14ac:dyDescent="0.25">
      <c r="A454" s="14" t="s">
        <v>116</v>
      </c>
      <c r="B454" t="s">
        <v>98</v>
      </c>
      <c r="C454" t="s">
        <v>106</v>
      </c>
      <c r="D454" s="13">
        <v>42646</v>
      </c>
      <c r="E454">
        <v>2</v>
      </c>
      <c r="F454">
        <v>100</v>
      </c>
      <c r="G454" s="2" t="s">
        <v>78</v>
      </c>
      <c r="H454" s="2" t="s">
        <v>11</v>
      </c>
      <c r="I454">
        <v>1</v>
      </c>
      <c r="J454" s="2" t="s">
        <v>77</v>
      </c>
      <c r="K454" s="2">
        <v>78</v>
      </c>
      <c r="L454" s="2"/>
      <c r="M454" s="2" t="str">
        <f t="shared" si="42"/>
        <v/>
      </c>
      <c r="N454">
        <v>1359.4704218130544</v>
      </c>
      <c r="O454" s="2">
        <f t="shared" si="43"/>
        <v>135.94704218130545</v>
      </c>
      <c r="P454" s="2">
        <f>IF(ISNUMBER(O454),SUMIFS(O$1:$O454,A$1:$A454,A454,C$1:$C454,C454,G$1:$G454,G454,E$1:$E454,E454),"")</f>
        <v>135.94704218130545</v>
      </c>
      <c r="U454" t="str">
        <f t="shared" si="44"/>
        <v/>
      </c>
      <c r="V454">
        <v>17.220368385314941</v>
      </c>
      <c r="W454">
        <v>14.821052074432373</v>
      </c>
      <c r="X454">
        <v>80.463165283203125</v>
      </c>
      <c r="Y454">
        <v>21.631563186645508</v>
      </c>
      <c r="Z454">
        <v>89.738014221191406</v>
      </c>
      <c r="AA454">
        <v>31.007413864135742</v>
      </c>
      <c r="AB454">
        <v>4.9611862182617185E-2</v>
      </c>
      <c r="AC454" s="2">
        <f t="shared" si="45"/>
        <v>4.9611862182617185E-2</v>
      </c>
      <c r="AD454">
        <v>12.874106445312501</v>
      </c>
      <c r="AE454">
        <v>13.143317554637928</v>
      </c>
      <c r="AH454" s="2">
        <f t="shared" si="46"/>
        <v>6.7450000000000001</v>
      </c>
      <c r="AI454" s="2">
        <f>IF(ISNUMBER(AH454),SUMIFS($AH$1:AH454,$A$1:A454,A454,C$1:$C454,C454,$G$1:G454,G454,$E$1:E454,E454),"")</f>
        <v>6.7450000000000001</v>
      </c>
      <c r="AJ454">
        <f t="shared" si="47"/>
        <v>16</v>
      </c>
    </row>
    <row r="455" spans="1:36" x14ac:dyDescent="0.25">
      <c r="A455" s="14" t="s">
        <v>115</v>
      </c>
      <c r="B455" t="s">
        <v>98</v>
      </c>
      <c r="C455" t="s">
        <v>106</v>
      </c>
      <c r="D455" s="13">
        <v>42646</v>
      </c>
      <c r="E455">
        <v>2</v>
      </c>
      <c r="F455">
        <v>200</v>
      </c>
      <c r="G455" s="2" t="s">
        <v>78</v>
      </c>
      <c r="H455" s="2" t="s">
        <v>11</v>
      </c>
      <c r="I455">
        <v>1</v>
      </c>
      <c r="J455" s="2" t="s">
        <v>77</v>
      </c>
      <c r="K455" s="2">
        <v>156</v>
      </c>
      <c r="L455" s="2"/>
      <c r="M455" s="2" t="str">
        <f t="shared" si="42"/>
        <v/>
      </c>
      <c r="N455">
        <v>473.76823561794657</v>
      </c>
      <c r="O455" s="2">
        <f t="shared" si="43"/>
        <v>47.376823561794659</v>
      </c>
      <c r="P455" s="2">
        <f>IF(ISNUMBER(O455),SUMIFS(O$1:$O455,A$1:$A455,A455,C$1:$C455,C455,G$1:$G455,G455,E$1:$E455,E455),"")</f>
        <v>47.376823561794659</v>
      </c>
      <c r="U455" t="str">
        <f t="shared" si="44"/>
        <v/>
      </c>
      <c r="V455">
        <v>16.660585403442383</v>
      </c>
      <c r="W455">
        <v>15.639793395996094</v>
      </c>
      <c r="X455">
        <v>81.245059967041016</v>
      </c>
      <c r="Y455">
        <v>21.659845352172852</v>
      </c>
      <c r="Z455">
        <v>89.888652801513672</v>
      </c>
      <c r="AA455">
        <v>29.471639633178711</v>
      </c>
      <c r="AB455">
        <v>4.7154623413085933E-2</v>
      </c>
      <c r="AC455" s="2">
        <f t="shared" si="45"/>
        <v>4.7154623413085933E-2</v>
      </c>
      <c r="AD455">
        <v>12.999209594726564</v>
      </c>
      <c r="AE455">
        <v>14.349710982658959</v>
      </c>
      <c r="AH455" s="2">
        <f t="shared" si="46"/>
        <v>2.234</v>
      </c>
      <c r="AI455" s="2">
        <f>IF(ISNUMBER(AH455),SUMIFS($AH$1:AH455,$A$1:A455,A455,C$1:$C455,C455,$G$1:G455,G455,$E$1:E455,E455),"")</f>
        <v>2.234</v>
      </c>
      <c r="AJ455">
        <f t="shared" si="47"/>
        <v>16</v>
      </c>
    </row>
    <row r="456" spans="1:36" x14ac:dyDescent="0.25">
      <c r="A456" s="14" t="s">
        <v>114</v>
      </c>
      <c r="B456" t="s">
        <v>98</v>
      </c>
      <c r="C456" t="s">
        <v>106</v>
      </c>
      <c r="D456" s="13">
        <v>42646</v>
      </c>
      <c r="E456">
        <v>2</v>
      </c>
      <c r="F456">
        <v>350</v>
      </c>
      <c r="G456" s="2" t="s">
        <v>78</v>
      </c>
      <c r="H456" s="2" t="s">
        <v>11</v>
      </c>
      <c r="I456">
        <v>1</v>
      </c>
      <c r="J456" s="2" t="s">
        <v>77</v>
      </c>
      <c r="K456" s="2">
        <v>272</v>
      </c>
      <c r="L456" s="2"/>
      <c r="M456" s="2" t="str">
        <f t="shared" si="42"/>
        <v/>
      </c>
      <c r="N456">
        <v>366.30821083117905</v>
      </c>
      <c r="O456" s="2">
        <f t="shared" si="43"/>
        <v>36.630821083117908</v>
      </c>
      <c r="P456" s="2">
        <f>IF(ISNUMBER(O456),SUMIFS(O$1:$O456,A$1:$A456,A456,C$1:$C456,C456,G$1:$G456,G456,E$1:$E456,E456),"")</f>
        <v>36.630821083117908</v>
      </c>
      <c r="U456" t="str">
        <f t="shared" si="44"/>
        <v/>
      </c>
      <c r="V456">
        <v>15.649022102355957</v>
      </c>
      <c r="W456">
        <v>15.919688701629639</v>
      </c>
      <c r="X456">
        <v>81.680210113525391</v>
      </c>
      <c r="Y456">
        <v>20.551253318786621</v>
      </c>
      <c r="Z456">
        <v>89.869647979736328</v>
      </c>
      <c r="AA456">
        <v>31.127758979797363</v>
      </c>
      <c r="AB456">
        <v>4.9804414367675784E-2</v>
      </c>
      <c r="AC456" s="2">
        <f t="shared" si="45"/>
        <v>4.9804414367675784E-2</v>
      </c>
      <c r="AD456">
        <v>13.068833618164064</v>
      </c>
      <c r="AE456">
        <v>14.423385801477675</v>
      </c>
      <c r="AH456" s="2">
        <f t="shared" si="46"/>
        <v>1.8240000000000001</v>
      </c>
      <c r="AI456" s="2">
        <f>IF(ISNUMBER(AH456),SUMIFS($AH$1:AH456,$A$1:A456,A456,C$1:$C456,C456,$G$1:G456,G456,$E$1:E456,E456),"")</f>
        <v>1.8240000000000001</v>
      </c>
      <c r="AJ456">
        <f t="shared" si="47"/>
        <v>16</v>
      </c>
    </row>
    <row r="457" spans="1:36" x14ac:dyDescent="0.25">
      <c r="A457" s="14" t="s">
        <v>113</v>
      </c>
      <c r="B457" t="s">
        <v>98</v>
      </c>
      <c r="C457" t="s">
        <v>106</v>
      </c>
      <c r="D457" s="13">
        <v>42646</v>
      </c>
      <c r="E457">
        <v>2</v>
      </c>
      <c r="F457">
        <v>500</v>
      </c>
      <c r="G457" s="2" t="s">
        <v>78</v>
      </c>
      <c r="H457" s="2" t="s">
        <v>11</v>
      </c>
      <c r="I457">
        <v>1</v>
      </c>
      <c r="J457" s="2" t="s">
        <v>77</v>
      </c>
      <c r="K457" s="2">
        <v>389</v>
      </c>
      <c r="L457" s="2"/>
      <c r="M457" s="2" t="str">
        <f t="shared" si="42"/>
        <v/>
      </c>
      <c r="N457">
        <v>738.56894270868645</v>
      </c>
      <c r="O457" s="2">
        <f t="shared" si="43"/>
        <v>73.856894270868651</v>
      </c>
      <c r="P457" s="2">
        <f>IF(ISNUMBER(O457),SUMIFS(O$1:$O457,A$1:$A457,A457,C$1:$C457,C457,G$1:$G457,G457,E$1:$E457,E457),"")</f>
        <v>73.856894270868651</v>
      </c>
      <c r="U457" t="str">
        <f t="shared" si="44"/>
        <v/>
      </c>
      <c r="V457">
        <v>16.277483940124512</v>
      </c>
      <c r="W457">
        <v>14.779465198516846</v>
      </c>
      <c r="X457">
        <v>81.394466400146484</v>
      </c>
      <c r="Y457">
        <v>21.290913581848145</v>
      </c>
      <c r="Z457">
        <v>90.06982421875</v>
      </c>
      <c r="AA457">
        <v>31.549643516540527</v>
      </c>
      <c r="AB457">
        <v>5.0479429626464845E-2</v>
      </c>
      <c r="AC457" s="2">
        <f t="shared" si="45"/>
        <v>5.0479429626464845E-2</v>
      </c>
      <c r="AD457">
        <v>13.023114624023437</v>
      </c>
      <c r="AE457">
        <v>13.218705508706604</v>
      </c>
      <c r="AH457" s="2">
        <f t="shared" si="46"/>
        <v>3.7280000000000002</v>
      </c>
      <c r="AI457" s="2">
        <f>IF(ISNUMBER(AH457),SUMIFS($AH$1:AH457,$A$1:A457,A457,C$1:$C457,C457,$G$1:G457,G457,$E$1:E457,E457),"")</f>
        <v>3.7280000000000002</v>
      </c>
      <c r="AJ457">
        <f t="shared" si="47"/>
        <v>16</v>
      </c>
    </row>
    <row r="458" spans="1:36" x14ac:dyDescent="0.25">
      <c r="A458" s="14" t="s">
        <v>118</v>
      </c>
      <c r="B458" t="s">
        <v>98</v>
      </c>
      <c r="C458" t="s">
        <v>106</v>
      </c>
      <c r="D458" s="13">
        <v>42646</v>
      </c>
      <c r="E458">
        <v>3</v>
      </c>
      <c r="F458">
        <v>0</v>
      </c>
      <c r="G458" s="2" t="s">
        <v>78</v>
      </c>
      <c r="H458" s="2" t="s">
        <v>11</v>
      </c>
      <c r="I458">
        <v>1</v>
      </c>
      <c r="J458" s="2" t="s">
        <v>77</v>
      </c>
      <c r="K458" s="2">
        <v>0</v>
      </c>
      <c r="L458" s="2"/>
      <c r="M458" s="2" t="str">
        <f t="shared" si="42"/>
        <v/>
      </c>
      <c r="N458">
        <v>781.17572409243223</v>
      </c>
      <c r="O458" s="2">
        <f t="shared" si="43"/>
        <v>78.117572409243223</v>
      </c>
      <c r="P458" s="2">
        <f>IF(ISNUMBER(O458),SUMIFS(O$1:$O458,A$1:$A458,A458,C$1:$C458,C458,G$1:$G458,G458,E$1:$E458,E458),"")</f>
        <v>78.117572409243223</v>
      </c>
      <c r="U458" t="str">
        <f t="shared" si="44"/>
        <v/>
      </c>
      <c r="V458">
        <v>15.751079082489014</v>
      </c>
      <c r="W458">
        <v>15.988938331604004</v>
      </c>
      <c r="X458">
        <v>82.168365478515625</v>
      </c>
      <c r="Y458">
        <v>20.266640663146973</v>
      </c>
      <c r="Z458">
        <v>90.385272979736328</v>
      </c>
      <c r="AA458">
        <v>32.60725212097168</v>
      </c>
      <c r="AB458">
        <v>5.2171603393554686E-2</v>
      </c>
      <c r="AC458" s="2">
        <f t="shared" si="45"/>
        <v>5.2171603393554686E-2</v>
      </c>
      <c r="AD458">
        <v>13.1469384765625</v>
      </c>
      <c r="AE458">
        <v>14.196366524372085</v>
      </c>
      <c r="AH458" s="2">
        <f t="shared" si="46"/>
        <v>4.0759999999999996</v>
      </c>
      <c r="AI458" s="2">
        <f>IF(ISNUMBER(AH458),SUMIFS($AH$1:AH458,$A$1:A458,A458,C$1:$C458,C458,$G$1:G458,G458,$E$1:E458,E458),"")</f>
        <v>4.0759999999999996</v>
      </c>
      <c r="AJ458">
        <f t="shared" si="47"/>
        <v>16</v>
      </c>
    </row>
    <row r="459" spans="1:36" x14ac:dyDescent="0.25">
      <c r="A459" s="14" t="s">
        <v>117</v>
      </c>
      <c r="B459" t="s">
        <v>98</v>
      </c>
      <c r="C459" t="s">
        <v>106</v>
      </c>
      <c r="D459" s="13">
        <v>42646</v>
      </c>
      <c r="E459">
        <v>3</v>
      </c>
      <c r="F459">
        <v>50</v>
      </c>
      <c r="G459" s="2" t="s">
        <v>78</v>
      </c>
      <c r="H459" s="2" t="s">
        <v>11</v>
      </c>
      <c r="I459">
        <v>1</v>
      </c>
      <c r="J459" s="2" t="s">
        <v>77</v>
      </c>
      <c r="K459" s="2">
        <v>45</v>
      </c>
      <c r="L459" s="2"/>
      <c r="M459" s="2" t="str">
        <f t="shared" si="42"/>
        <v/>
      </c>
      <c r="N459">
        <v>996.40013922249386</v>
      </c>
      <c r="O459" s="2">
        <f t="shared" si="43"/>
        <v>99.640013922249381</v>
      </c>
      <c r="P459" s="2">
        <f>IF(ISNUMBER(O459),SUMIFS(O$1:$O459,A$1:$A459,A459,C$1:$C459,C459,G$1:$G459,G459,E$1:$E459,E459),"")</f>
        <v>99.640013922249381</v>
      </c>
      <c r="U459" t="str">
        <f t="shared" si="44"/>
        <v/>
      </c>
      <c r="V459">
        <v>19.080655097961426</v>
      </c>
      <c r="W459">
        <v>14.75468921661377</v>
      </c>
      <c r="X459">
        <v>79.522930145263672</v>
      </c>
      <c r="Y459">
        <v>23.776084899902344</v>
      </c>
      <c r="Z459">
        <v>89.898345947265625</v>
      </c>
      <c r="AA459">
        <v>26.35941219329834</v>
      </c>
      <c r="AB459">
        <v>4.2175059509277336E-2</v>
      </c>
      <c r="AC459" s="2">
        <f t="shared" si="45"/>
        <v>4.2175059509277336E-2</v>
      </c>
      <c r="AD459">
        <v>12.723668823242187</v>
      </c>
      <c r="AE459">
        <v>12.97942286618775</v>
      </c>
      <c r="AH459" s="2">
        <f t="shared" si="46"/>
        <v>4.202</v>
      </c>
      <c r="AI459" s="2">
        <f>IF(ISNUMBER(AH459),SUMIFS($AH$1:AH459,$A$1:A459,A459,C$1:$C459,C459,$G$1:G459,G459,$E$1:E459,E459),"")</f>
        <v>4.202</v>
      </c>
      <c r="AJ459">
        <f t="shared" si="47"/>
        <v>16</v>
      </c>
    </row>
    <row r="460" spans="1:36" x14ac:dyDescent="0.25">
      <c r="A460" s="14" t="s">
        <v>116</v>
      </c>
      <c r="B460" t="s">
        <v>98</v>
      </c>
      <c r="C460" t="s">
        <v>106</v>
      </c>
      <c r="D460" s="13">
        <v>42646</v>
      </c>
      <c r="E460">
        <v>3</v>
      </c>
      <c r="F460">
        <v>100</v>
      </c>
      <c r="G460" s="2" t="s">
        <v>78</v>
      </c>
      <c r="H460" s="2" t="s">
        <v>11</v>
      </c>
      <c r="I460">
        <v>1</v>
      </c>
      <c r="J460" s="2" t="s">
        <v>77</v>
      </c>
      <c r="K460" s="2">
        <v>78</v>
      </c>
      <c r="L460" s="2"/>
      <c r="M460" s="2" t="str">
        <f t="shared" si="42"/>
        <v/>
      </c>
      <c r="N460">
        <v>489.56535581498349</v>
      </c>
      <c r="O460" s="2">
        <f t="shared" si="43"/>
        <v>48.95653558149835</v>
      </c>
      <c r="P460" s="2">
        <f>IF(ISNUMBER(O460),SUMIFS(O$1:$O460,A$1:$A460,A460,C$1:$C460,C460,G$1:$G460,G460,E$1:$E460,E460),"")</f>
        <v>48.95653558149835</v>
      </c>
      <c r="U460" t="str">
        <f t="shared" si="44"/>
        <v/>
      </c>
      <c r="V460">
        <v>16.533073425292969</v>
      </c>
      <c r="W460">
        <v>15.676392555236816</v>
      </c>
      <c r="X460">
        <v>81.788459777832031</v>
      </c>
      <c r="Y460">
        <v>21.12808895111084</v>
      </c>
      <c r="Z460">
        <v>90.270023345947266</v>
      </c>
      <c r="AA460">
        <v>29.863986968994141</v>
      </c>
      <c r="AB460">
        <v>4.7782379150390623E-2</v>
      </c>
      <c r="AC460" s="2">
        <f t="shared" si="45"/>
        <v>4.7782379150390623E-2</v>
      </c>
      <c r="AD460">
        <v>13.086153564453125</v>
      </c>
      <c r="AE460">
        <v>14.104855525767054</v>
      </c>
      <c r="AH460" s="2">
        <f t="shared" si="46"/>
        <v>2.339</v>
      </c>
      <c r="AI460" s="2">
        <f>IF(ISNUMBER(AH460),SUMIFS($AH$1:AH460,$A$1:A460,A460,C$1:$C460,C460,$G$1:G460,G460,$E$1:E460,E460),"")</f>
        <v>2.339</v>
      </c>
      <c r="AJ460">
        <f t="shared" si="47"/>
        <v>16</v>
      </c>
    </row>
    <row r="461" spans="1:36" x14ac:dyDescent="0.25">
      <c r="A461" s="14" t="s">
        <v>115</v>
      </c>
      <c r="B461" t="s">
        <v>98</v>
      </c>
      <c r="C461" t="s">
        <v>106</v>
      </c>
      <c r="D461" s="13">
        <v>42646</v>
      </c>
      <c r="E461">
        <v>3</v>
      </c>
      <c r="F461">
        <v>200</v>
      </c>
      <c r="G461" s="2" t="s">
        <v>78</v>
      </c>
      <c r="H461" s="2" t="s">
        <v>11</v>
      </c>
      <c r="I461">
        <v>1</v>
      </c>
      <c r="J461" s="2" t="s">
        <v>77</v>
      </c>
      <c r="K461" s="2">
        <v>156</v>
      </c>
      <c r="L461" s="2"/>
      <c r="M461" s="2" t="str">
        <f t="shared" si="42"/>
        <v/>
      </c>
      <c r="N461">
        <v>857.41539560367266</v>
      </c>
      <c r="O461" s="2">
        <f t="shared" si="43"/>
        <v>85.741539560367272</v>
      </c>
      <c r="P461" s="2">
        <f>IF(ISNUMBER(O461),SUMIFS(O$1:$O461,A$1:$A461,A461,C$1:$C461,C461,G$1:$G461,G461,E$1:$E461,E461),"")</f>
        <v>85.741539560367272</v>
      </c>
      <c r="U461" t="str">
        <f t="shared" si="44"/>
        <v/>
      </c>
      <c r="V461">
        <v>16.035037040710449</v>
      </c>
      <c r="W461">
        <v>15.439583301544189</v>
      </c>
      <c r="X461">
        <v>82.330097198486328</v>
      </c>
      <c r="Y461">
        <v>20.686038970947266</v>
      </c>
      <c r="Z461">
        <v>90.432151794433594</v>
      </c>
      <c r="AA461">
        <v>32.174250602722168</v>
      </c>
      <c r="AB461">
        <v>5.1478800964355462E-2</v>
      </c>
      <c r="AC461" s="2">
        <f t="shared" si="45"/>
        <v>5.1478800964355462E-2</v>
      </c>
      <c r="AD461">
        <v>13.172815551757813</v>
      </c>
      <c r="AE461">
        <v>14.265097690941387</v>
      </c>
      <c r="AH461" s="2">
        <f t="shared" si="46"/>
        <v>4.4139999999999997</v>
      </c>
      <c r="AI461" s="2">
        <f>IF(ISNUMBER(AH461),SUMIFS($AH$1:AH461,$A$1:A461,A461,C$1:$C461,C461,$G$1:G461,G461,$E$1:E461,E461),"")</f>
        <v>4.4139999999999997</v>
      </c>
      <c r="AJ461">
        <f t="shared" si="47"/>
        <v>16</v>
      </c>
    </row>
    <row r="462" spans="1:36" x14ac:dyDescent="0.25">
      <c r="A462" s="14" t="s">
        <v>114</v>
      </c>
      <c r="B462" t="s">
        <v>98</v>
      </c>
      <c r="C462" t="s">
        <v>106</v>
      </c>
      <c r="D462" s="13">
        <v>42646</v>
      </c>
      <c r="E462">
        <v>3</v>
      </c>
      <c r="F462">
        <v>350</v>
      </c>
      <c r="G462" s="2" t="s">
        <v>78</v>
      </c>
      <c r="H462" s="2" t="s">
        <v>11</v>
      </c>
      <c r="I462">
        <v>1</v>
      </c>
      <c r="J462" s="2" t="s">
        <v>77</v>
      </c>
      <c r="K462" s="2">
        <v>272</v>
      </c>
      <c r="L462" s="2"/>
      <c r="M462" s="2" t="str">
        <f t="shared" si="42"/>
        <v/>
      </c>
      <c r="N462">
        <v>407.56582073947345</v>
      </c>
      <c r="O462" s="2">
        <f t="shared" si="43"/>
        <v>40.756582073947342</v>
      </c>
      <c r="P462" s="2">
        <f>IF(ISNUMBER(O462),SUMIFS(O$1:$O462,A$1:$A462,A462,C$1:$C462,C462,G$1:$G462,G462,E$1:$E462,E462),"")</f>
        <v>40.756582073947342</v>
      </c>
      <c r="U462" t="str">
        <f t="shared" si="44"/>
        <v/>
      </c>
      <c r="V462">
        <v>15.766247749328613</v>
      </c>
      <c r="W462">
        <v>15.685301303863525</v>
      </c>
      <c r="X462">
        <v>81.696357727050781</v>
      </c>
      <c r="Y462">
        <v>20.502172470092773</v>
      </c>
      <c r="Z462">
        <v>90.547710418701172</v>
      </c>
      <c r="AA462">
        <v>31.576887130737305</v>
      </c>
      <c r="AB462">
        <v>5.0523019409179686E-2</v>
      </c>
      <c r="AC462" s="2">
        <f t="shared" si="45"/>
        <v>5.0523019409179686E-2</v>
      </c>
      <c r="AD462">
        <v>13.071417236328125</v>
      </c>
      <c r="AE462">
        <v>14.159915463191265</v>
      </c>
      <c r="AH462" s="2">
        <f t="shared" si="46"/>
        <v>2.0590000000000002</v>
      </c>
      <c r="AI462" s="2">
        <f>IF(ISNUMBER(AH462),SUMIFS($AH$1:AH462,$A$1:A462,A462,C$1:$C462,C462,$G$1:G462,G462,$E$1:E462,E462),"")</f>
        <v>2.0590000000000002</v>
      </c>
      <c r="AJ462">
        <f t="shared" si="47"/>
        <v>16</v>
      </c>
    </row>
    <row r="463" spans="1:36" x14ac:dyDescent="0.25">
      <c r="A463" s="14" t="s">
        <v>113</v>
      </c>
      <c r="B463" t="s">
        <v>98</v>
      </c>
      <c r="C463" t="s">
        <v>106</v>
      </c>
      <c r="D463" s="13">
        <v>42646</v>
      </c>
      <c r="E463">
        <v>3</v>
      </c>
      <c r="F463">
        <v>500</v>
      </c>
      <c r="G463" s="2" t="s">
        <v>78</v>
      </c>
      <c r="H463" s="2" t="s">
        <v>11</v>
      </c>
      <c r="I463">
        <v>1</v>
      </c>
      <c r="J463" s="2" t="s">
        <v>77</v>
      </c>
      <c r="K463" s="2">
        <v>389</v>
      </c>
      <c r="L463" s="2"/>
      <c r="M463" s="2" t="str">
        <f t="shared" si="42"/>
        <v/>
      </c>
      <c r="N463">
        <v>560.43033183246041</v>
      </c>
      <c r="O463" s="2">
        <f t="shared" si="43"/>
        <v>56.043033183246038</v>
      </c>
      <c r="P463" s="2">
        <f>IF(ISNUMBER(O463),SUMIFS(O$1:$O463,A$1:$A463,A463,C$1:$C463,C463,G$1:$G463,G463,E$1:$E463,E463),"")</f>
        <v>56.043033183246038</v>
      </c>
      <c r="U463" t="str">
        <f t="shared" si="44"/>
        <v/>
      </c>
      <c r="V463">
        <v>15.151116847991943</v>
      </c>
      <c r="W463">
        <v>15.14449405670166</v>
      </c>
      <c r="X463">
        <v>82.812225341796875</v>
      </c>
      <c r="Y463">
        <v>20.087774276733398</v>
      </c>
      <c r="Z463">
        <v>90.524082183837891</v>
      </c>
      <c r="AA463">
        <v>33.047792434692383</v>
      </c>
      <c r="AB463">
        <v>5.287646789550781E-2</v>
      </c>
      <c r="AC463" s="2">
        <f t="shared" si="45"/>
        <v>5.287646789550781E-2</v>
      </c>
      <c r="AD463">
        <v>13.2499560546875</v>
      </c>
      <c r="AE463">
        <v>14.391485423415084</v>
      </c>
      <c r="AH463" s="2">
        <f t="shared" si="46"/>
        <v>2.9630000000000001</v>
      </c>
      <c r="AI463" s="2">
        <f>IF(ISNUMBER(AH463),SUMIFS($AH$1:AH463,$A$1:A463,A463,C$1:$C463,C463,$G$1:G463,G463,$E$1:E463,E463),"")</f>
        <v>2.9630000000000001</v>
      </c>
      <c r="AJ463">
        <f t="shared" si="47"/>
        <v>16</v>
      </c>
    </row>
    <row r="464" spans="1:36" x14ac:dyDescent="0.25">
      <c r="A464" s="14" t="s">
        <v>118</v>
      </c>
      <c r="B464" t="s">
        <v>98</v>
      </c>
      <c r="C464" t="s">
        <v>106</v>
      </c>
      <c r="D464" s="13">
        <v>42646</v>
      </c>
      <c r="E464">
        <v>4</v>
      </c>
      <c r="F464">
        <v>0</v>
      </c>
      <c r="G464" s="2" t="s">
        <v>78</v>
      </c>
      <c r="H464" s="2" t="s">
        <v>11</v>
      </c>
      <c r="I464">
        <v>1</v>
      </c>
      <c r="J464" s="2" t="s">
        <v>77</v>
      </c>
      <c r="K464" s="2">
        <v>0</v>
      </c>
      <c r="L464" s="2"/>
      <c r="M464" s="2" t="str">
        <f t="shared" si="42"/>
        <v/>
      </c>
      <c r="N464">
        <v>384.03169193574229</v>
      </c>
      <c r="O464" s="2">
        <f t="shared" si="43"/>
        <v>38.403169193574229</v>
      </c>
      <c r="P464" s="2">
        <f>IF(ISNUMBER(O464),SUMIFS(O$1:$O464,A$1:$A464,A464,C$1:$C464,C464,G$1:$G464,G464,E$1:$E464,E464),"")</f>
        <v>38.403169193574229</v>
      </c>
      <c r="U464" t="str">
        <f t="shared" si="44"/>
        <v/>
      </c>
      <c r="V464">
        <v>15.404842376708984</v>
      </c>
      <c r="W464">
        <v>16.070570945739746</v>
      </c>
      <c r="X464">
        <v>81.883712768554688</v>
      </c>
      <c r="Y464">
        <v>19.922573089599609</v>
      </c>
      <c r="Z464">
        <v>90.188594818115234</v>
      </c>
      <c r="AA464">
        <v>31.257806777954102</v>
      </c>
      <c r="AB464">
        <v>5.0012490844726559E-2</v>
      </c>
      <c r="AC464" s="2">
        <f t="shared" si="45"/>
        <v>5.0012490844726559E-2</v>
      </c>
      <c r="AD464">
        <v>13.101394042968749</v>
      </c>
      <c r="AE464">
        <v>16.201337003539127</v>
      </c>
      <c r="AH464" s="2">
        <f t="shared" si="46"/>
        <v>1.921</v>
      </c>
      <c r="AI464" s="2">
        <f>IF(ISNUMBER(AH464),SUMIFS($AH$1:AH464,$A$1:A464,A464,C$1:$C464,C464,$G$1:G464,G464,$E$1:E464,E464),"")</f>
        <v>1.921</v>
      </c>
      <c r="AJ464">
        <f t="shared" si="47"/>
        <v>16</v>
      </c>
    </row>
    <row r="465" spans="1:36" x14ac:dyDescent="0.25">
      <c r="A465" s="14" t="s">
        <v>117</v>
      </c>
      <c r="B465" t="s">
        <v>98</v>
      </c>
      <c r="C465" t="s">
        <v>106</v>
      </c>
      <c r="D465" s="13">
        <v>42646</v>
      </c>
      <c r="E465">
        <v>4</v>
      </c>
      <c r="F465">
        <v>50</v>
      </c>
      <c r="G465" s="2" t="s">
        <v>78</v>
      </c>
      <c r="H465" s="2" t="s">
        <v>11</v>
      </c>
      <c r="I465">
        <v>1</v>
      </c>
      <c r="J465" s="2" t="s">
        <v>77</v>
      </c>
      <c r="K465" s="2">
        <v>45</v>
      </c>
      <c r="L465" s="2"/>
      <c r="M465" s="2" t="str">
        <f t="shared" si="42"/>
        <v/>
      </c>
      <c r="N465">
        <v>818.59657174440326</v>
      </c>
      <c r="O465" s="2">
        <f t="shared" si="43"/>
        <v>81.859657174440329</v>
      </c>
      <c r="P465" s="2">
        <f>IF(ISNUMBER(O465),SUMIFS(O$1:$O465,A$1:$A465,A465,C$1:$C465,C465,G$1:$G465,G465,E$1:$E465,E465),"")</f>
        <v>81.859657174440329</v>
      </c>
      <c r="U465" t="str">
        <f t="shared" si="44"/>
        <v/>
      </c>
      <c r="V465">
        <v>15.386205196380615</v>
      </c>
      <c r="W465">
        <v>15.534683227539063</v>
      </c>
      <c r="X465">
        <v>81.901992797851563</v>
      </c>
      <c r="Y465">
        <v>20.564953804016113</v>
      </c>
      <c r="Z465">
        <v>89.932788848876953</v>
      </c>
      <c r="AA465">
        <v>32.280586242675781</v>
      </c>
      <c r="AB465">
        <v>5.1648937988281247E-2</v>
      </c>
      <c r="AC465" s="2">
        <f t="shared" si="45"/>
        <v>5.1648937988281247E-2</v>
      </c>
      <c r="AD465">
        <v>13.10431884765625</v>
      </c>
      <c r="AE465">
        <v>14.8764184672781</v>
      </c>
      <c r="AH465" s="2">
        <f t="shared" si="46"/>
        <v>4.2279999999999998</v>
      </c>
      <c r="AI465" s="2">
        <f>IF(ISNUMBER(AH465),SUMIFS($AH$1:AH465,$A$1:A465,A465,C$1:$C465,C465,$G$1:G465,G465,$E$1:E465,E465),"")</f>
        <v>4.2279999999999998</v>
      </c>
      <c r="AJ465">
        <f t="shared" si="47"/>
        <v>16</v>
      </c>
    </row>
    <row r="466" spans="1:36" x14ac:dyDescent="0.25">
      <c r="A466" s="14" t="s">
        <v>116</v>
      </c>
      <c r="B466" t="s">
        <v>98</v>
      </c>
      <c r="C466" t="s">
        <v>106</v>
      </c>
      <c r="D466" s="13">
        <v>42646</v>
      </c>
      <c r="E466">
        <v>4</v>
      </c>
      <c r="F466">
        <v>100</v>
      </c>
      <c r="G466" s="2" t="s">
        <v>78</v>
      </c>
      <c r="H466" s="2" t="s">
        <v>11</v>
      </c>
      <c r="I466">
        <v>1</v>
      </c>
      <c r="J466" s="2" t="s">
        <v>77</v>
      </c>
      <c r="K466" s="2">
        <v>78</v>
      </c>
      <c r="L466" s="2"/>
      <c r="M466" s="2" t="str">
        <f t="shared" si="42"/>
        <v/>
      </c>
      <c r="N466">
        <v>1067.2688288316942</v>
      </c>
      <c r="O466" s="2">
        <f t="shared" si="43"/>
        <v>106.72688288316942</v>
      </c>
      <c r="P466" s="2">
        <f>IF(ISNUMBER(O466),SUMIFS(O$1:$O466,A$1:$A466,A466,C$1:$C466,C466,G$1:$G466,G466,E$1:$E466,E466),"")</f>
        <v>106.72688288316942</v>
      </c>
      <c r="U466" t="str">
        <f t="shared" si="44"/>
        <v/>
      </c>
      <c r="V466">
        <v>16.155208587646484</v>
      </c>
      <c r="W466">
        <v>15.316003799438477</v>
      </c>
      <c r="X466">
        <v>82.074447631835938</v>
      </c>
      <c r="Y466">
        <v>21.307875633239746</v>
      </c>
      <c r="Z466">
        <v>90.361030578613281</v>
      </c>
      <c r="AA466">
        <v>31.655479431152344</v>
      </c>
      <c r="AB466">
        <v>5.0648767089843755E-2</v>
      </c>
      <c r="AC466" s="2">
        <f t="shared" si="45"/>
        <v>5.0648767089843755E-2</v>
      </c>
      <c r="AD466">
        <v>13.131911621093749</v>
      </c>
      <c r="AE466">
        <v>14.326264818834531</v>
      </c>
      <c r="AH466" s="2">
        <f t="shared" si="46"/>
        <v>5.4059999999999997</v>
      </c>
      <c r="AI466" s="2">
        <f>IF(ISNUMBER(AH466),SUMIFS($AH$1:AH466,$A$1:A466,A466,C$1:$C466,C466,$G$1:G466,G466,$E$1:E466,E466),"")</f>
        <v>5.4059999999999997</v>
      </c>
      <c r="AJ466">
        <f t="shared" si="47"/>
        <v>16</v>
      </c>
    </row>
    <row r="467" spans="1:36" x14ac:dyDescent="0.25">
      <c r="A467" s="14" t="s">
        <v>115</v>
      </c>
      <c r="B467" t="s">
        <v>98</v>
      </c>
      <c r="C467" t="s">
        <v>106</v>
      </c>
      <c r="D467" s="13">
        <v>42646</v>
      </c>
      <c r="E467">
        <v>4</v>
      </c>
      <c r="F467">
        <v>200</v>
      </c>
      <c r="G467" s="2" t="s">
        <v>78</v>
      </c>
      <c r="H467" s="2" t="s">
        <v>11</v>
      </c>
      <c r="I467">
        <v>1</v>
      </c>
      <c r="J467" s="2" t="s">
        <v>77</v>
      </c>
      <c r="K467" s="2">
        <v>156</v>
      </c>
      <c r="L467" s="2"/>
      <c r="M467" s="2" t="str">
        <f t="shared" si="42"/>
        <v/>
      </c>
      <c r="N467">
        <v>828.37557317708547</v>
      </c>
      <c r="O467" s="2">
        <f t="shared" si="43"/>
        <v>82.837557317708544</v>
      </c>
      <c r="P467" s="2">
        <f>IF(ISNUMBER(O467),SUMIFS(O$1:$O467,A$1:$A467,A467,C$1:$C467,C467,G$1:$G467,G467,E$1:$E467,E467),"")</f>
        <v>82.837557317708544</v>
      </c>
      <c r="U467" t="str">
        <f t="shared" si="44"/>
        <v/>
      </c>
      <c r="V467">
        <v>15.838456630706787</v>
      </c>
      <c r="W467">
        <v>15.937757015228271</v>
      </c>
      <c r="X467">
        <v>82.395751953125</v>
      </c>
      <c r="Y467">
        <v>20.797074317932129</v>
      </c>
      <c r="Z467">
        <v>90.624504089355469</v>
      </c>
      <c r="AA467">
        <v>31.803715705871582</v>
      </c>
      <c r="AB467">
        <v>5.0885945129394532E-2</v>
      </c>
      <c r="AC467" s="2">
        <f t="shared" si="45"/>
        <v>5.0885945129394532E-2</v>
      </c>
      <c r="AD467">
        <v>13.183320312500001</v>
      </c>
      <c r="AE467">
        <v>15.054133012545112</v>
      </c>
      <c r="AH467" s="2">
        <f t="shared" si="46"/>
        <v>4.2149999999999999</v>
      </c>
      <c r="AI467" s="2">
        <f>IF(ISNUMBER(AH467),SUMIFS($AH$1:AH467,$A$1:A467,A467,C$1:$C467,C467,$G$1:G467,G467,$E$1:E467,E467),"")</f>
        <v>4.2149999999999999</v>
      </c>
      <c r="AJ467">
        <f t="shared" si="47"/>
        <v>16</v>
      </c>
    </row>
    <row r="468" spans="1:36" x14ac:dyDescent="0.25">
      <c r="A468" s="14" t="s">
        <v>114</v>
      </c>
      <c r="B468" t="s">
        <v>98</v>
      </c>
      <c r="C468" t="s">
        <v>106</v>
      </c>
      <c r="D468" s="13">
        <v>42646</v>
      </c>
      <c r="E468">
        <v>4</v>
      </c>
      <c r="F468">
        <v>350</v>
      </c>
      <c r="G468" s="2" t="s">
        <v>78</v>
      </c>
      <c r="H468" s="2" t="s">
        <v>11</v>
      </c>
      <c r="I468">
        <v>1</v>
      </c>
      <c r="J468" s="2" t="s">
        <v>77</v>
      </c>
      <c r="K468" s="2">
        <v>272</v>
      </c>
      <c r="L468" s="2"/>
      <c r="M468" s="2" t="str">
        <f t="shared" si="42"/>
        <v/>
      </c>
      <c r="N468">
        <v>1011.739901201823</v>
      </c>
      <c r="O468" s="2">
        <f t="shared" si="43"/>
        <v>101.17399012018231</v>
      </c>
      <c r="P468" s="2">
        <f>IF(ISNUMBER(O468),SUMIFS(O$1:$O468,A$1:$A468,A468,C$1:$C468,C468,G$1:$G468,G468,E$1:$E468,E468),"")</f>
        <v>101.17399012018231</v>
      </c>
      <c r="U468" t="str">
        <f t="shared" si="44"/>
        <v/>
      </c>
      <c r="V468">
        <v>16.246341228485107</v>
      </c>
      <c r="W468">
        <v>14.883174419403076</v>
      </c>
      <c r="X468">
        <v>81.281490325927734</v>
      </c>
      <c r="Y468">
        <v>21.413793563842773</v>
      </c>
      <c r="Z468">
        <v>90.184223175048828</v>
      </c>
      <c r="AA468">
        <v>31.725211143493652</v>
      </c>
      <c r="AB468">
        <v>5.0760337829589844E-2</v>
      </c>
      <c r="AC468" s="2">
        <f t="shared" si="45"/>
        <v>5.0760337829589844E-2</v>
      </c>
      <c r="AD468">
        <v>13.005038452148439</v>
      </c>
      <c r="AE468">
        <v>14.938971978683169</v>
      </c>
      <c r="AH468" s="2">
        <f t="shared" si="46"/>
        <v>5.1360000000000001</v>
      </c>
      <c r="AI468" s="2">
        <f>IF(ISNUMBER(AH468),SUMIFS($AH$1:AH468,$A$1:A468,A468,C$1:$C468,C468,$G$1:G468,G468,$E$1:E468,E468),"")</f>
        <v>5.1360000000000001</v>
      </c>
      <c r="AJ468">
        <f t="shared" si="47"/>
        <v>16</v>
      </c>
    </row>
    <row r="469" spans="1:36" x14ac:dyDescent="0.25">
      <c r="A469" s="14" t="s">
        <v>113</v>
      </c>
      <c r="B469" t="s">
        <v>98</v>
      </c>
      <c r="C469" t="s">
        <v>106</v>
      </c>
      <c r="D469" s="13">
        <v>42646</v>
      </c>
      <c r="E469">
        <v>4</v>
      </c>
      <c r="F469">
        <v>500</v>
      </c>
      <c r="G469" s="2" t="s">
        <v>78</v>
      </c>
      <c r="H469" s="2" t="s">
        <v>11</v>
      </c>
      <c r="I469">
        <v>1</v>
      </c>
      <c r="J469" s="2" t="s">
        <v>77</v>
      </c>
      <c r="K469" s="2">
        <v>389</v>
      </c>
      <c r="L469" s="2"/>
      <c r="M469" s="2" t="str">
        <f t="shared" si="42"/>
        <v/>
      </c>
      <c r="N469">
        <v>1248.2529581743579</v>
      </c>
      <c r="O469" s="2">
        <f t="shared" si="43"/>
        <v>124.82529581743579</v>
      </c>
      <c r="P469" s="2">
        <f>IF(ISNUMBER(O469),SUMIFS(O$1:$O469,A$1:$A469,A469,C$1:$C469,C469,G$1:$G469,G469,E$1:$E469,E469),"")</f>
        <v>124.82529581743579</v>
      </c>
      <c r="U469" t="str">
        <f t="shared" si="44"/>
        <v/>
      </c>
      <c r="V469">
        <v>16.303653240203857</v>
      </c>
      <c r="W469">
        <v>17.17711353302002</v>
      </c>
      <c r="X469">
        <v>82.452129364013672</v>
      </c>
      <c r="Y469">
        <v>21.104632377624512</v>
      </c>
      <c r="Z469">
        <v>90.661769866943359</v>
      </c>
      <c r="AA469">
        <v>30.935320854187012</v>
      </c>
      <c r="AB469">
        <v>4.9496513366699219E-2</v>
      </c>
      <c r="AC469" s="2">
        <f t="shared" si="45"/>
        <v>4.9496513366699219E-2</v>
      </c>
      <c r="AD469">
        <v>13.192340698242187</v>
      </c>
      <c r="AE469">
        <v>14.711552721340649</v>
      </c>
      <c r="AH469" s="2">
        <f t="shared" si="46"/>
        <v>6.1779999999999999</v>
      </c>
      <c r="AI469" s="2">
        <f>IF(ISNUMBER(AH469),SUMIFS($AH$1:AH469,$A$1:A469,A469,C$1:$C469,C469,$G$1:G469,G469,$E$1:E469,E469),"")</f>
        <v>6.1779999999999999</v>
      </c>
      <c r="AJ469">
        <f t="shared" si="47"/>
        <v>16</v>
      </c>
    </row>
    <row r="470" spans="1:36" x14ac:dyDescent="0.25">
      <c r="A470" s="14" t="s">
        <v>118</v>
      </c>
      <c r="B470" t="s">
        <v>98</v>
      </c>
      <c r="C470" t="s">
        <v>106</v>
      </c>
      <c r="D470" s="13">
        <v>42663</v>
      </c>
      <c r="E470">
        <v>1</v>
      </c>
      <c r="F470">
        <v>0</v>
      </c>
      <c r="G470" s="2" t="s">
        <v>78</v>
      </c>
      <c r="H470" s="2" t="s">
        <v>11</v>
      </c>
      <c r="I470">
        <v>2</v>
      </c>
      <c r="J470" s="2" t="s">
        <v>121</v>
      </c>
      <c r="K470" s="2">
        <v>0</v>
      </c>
      <c r="L470" s="2">
        <v>1022</v>
      </c>
      <c r="M470" s="2">
        <f t="shared" si="42"/>
        <v>102.2</v>
      </c>
      <c r="O470" s="2" t="str">
        <f t="shared" si="43"/>
        <v/>
      </c>
      <c r="P470" s="2" t="str">
        <f>IF(ISNUMBER(O470),SUMIFS(O$1:$O470,A$1:$A470,A470,C$1:$C470,C470,G$1:$G470,G470,E$1:$E470,E470),"")</f>
        <v/>
      </c>
      <c r="U470" t="str">
        <f t="shared" si="44"/>
        <v/>
      </c>
      <c r="V470">
        <v>16.225015640258789</v>
      </c>
      <c r="W470">
        <v>18.526528358459473</v>
      </c>
      <c r="X470">
        <v>82.676471710205078</v>
      </c>
      <c r="Y470">
        <v>18.372425079345703</v>
      </c>
      <c r="Z470">
        <v>90.204818725585938</v>
      </c>
      <c r="AA470">
        <v>30.377999305725098</v>
      </c>
      <c r="AB470">
        <v>4.8604798889160153E-2</v>
      </c>
      <c r="AC470" s="2">
        <f t="shared" si="45"/>
        <v>4.8604798889160153E-2</v>
      </c>
      <c r="AD470">
        <v>13.228235473632813</v>
      </c>
      <c r="AE470">
        <v>15.191641342355011</v>
      </c>
      <c r="AH470" s="2" t="str">
        <f t="shared" si="46"/>
        <v/>
      </c>
      <c r="AI470" s="2" t="str">
        <f>IF(ISNUMBER(AH470),SUMIFS($AH$1:AH470,$A$1:A470,A470,C$1:$C470,C470,$G$1:G470,G470,$E$1:E470,E470),"")</f>
        <v/>
      </c>
      <c r="AJ470">
        <f t="shared" si="47"/>
        <v>13</v>
      </c>
    </row>
    <row r="471" spans="1:36" x14ac:dyDescent="0.25">
      <c r="A471" s="14" t="s">
        <v>117</v>
      </c>
      <c r="B471" t="s">
        <v>98</v>
      </c>
      <c r="C471" t="s">
        <v>106</v>
      </c>
      <c r="D471" s="13">
        <v>42663</v>
      </c>
      <c r="E471">
        <v>1</v>
      </c>
      <c r="F471">
        <v>50</v>
      </c>
      <c r="G471" s="2" t="s">
        <v>78</v>
      </c>
      <c r="H471" s="2" t="s">
        <v>11</v>
      </c>
      <c r="I471">
        <v>2</v>
      </c>
      <c r="J471" s="2" t="s">
        <v>121</v>
      </c>
      <c r="K471" s="2">
        <v>45</v>
      </c>
      <c r="L471" s="2">
        <v>1015.75</v>
      </c>
      <c r="M471" s="2">
        <f t="shared" si="42"/>
        <v>101.575</v>
      </c>
      <c r="O471" s="2" t="str">
        <f t="shared" si="43"/>
        <v/>
      </c>
      <c r="P471" s="2" t="str">
        <f>IF(ISNUMBER(O471),SUMIFS(O$1:$O471,A$1:$A471,A471,C$1:$C471,C471,G$1:$G471,G471,E$1:$E471,E471),"")</f>
        <v/>
      </c>
      <c r="U471" t="str">
        <f t="shared" si="44"/>
        <v/>
      </c>
      <c r="V471">
        <v>15.502001285552979</v>
      </c>
      <c r="W471">
        <v>17.052850723266602</v>
      </c>
      <c r="X471">
        <v>83.106922149658203</v>
      </c>
      <c r="Y471">
        <v>17.908267021179199</v>
      </c>
      <c r="Z471">
        <v>89.956348419189453</v>
      </c>
      <c r="AA471">
        <v>31.16719913482666</v>
      </c>
      <c r="AB471">
        <v>4.986751861572266E-2</v>
      </c>
      <c r="AC471" s="2">
        <f t="shared" si="45"/>
        <v>4.986751861572266E-2</v>
      </c>
      <c r="AD471">
        <v>13.297107543945312</v>
      </c>
      <c r="AE471">
        <v>15.722911500216652</v>
      </c>
      <c r="AH471" s="2" t="str">
        <f t="shared" si="46"/>
        <v/>
      </c>
      <c r="AI471" s="2" t="str">
        <f>IF(ISNUMBER(AH471),SUMIFS($AH$1:AH471,$A$1:A471,A471,C$1:$C471,C471,$G$1:G471,G471,$E$1:E471,E471),"")</f>
        <v/>
      </c>
      <c r="AJ471">
        <f t="shared" si="47"/>
        <v>13</v>
      </c>
    </row>
    <row r="472" spans="1:36" x14ac:dyDescent="0.25">
      <c r="A472" s="14" t="s">
        <v>116</v>
      </c>
      <c r="B472" t="s">
        <v>98</v>
      </c>
      <c r="C472" t="s">
        <v>106</v>
      </c>
      <c r="D472" s="13">
        <v>42663</v>
      </c>
      <c r="E472">
        <v>1</v>
      </c>
      <c r="F472">
        <v>100</v>
      </c>
      <c r="G472" s="2" t="s">
        <v>78</v>
      </c>
      <c r="H472" s="2" t="s">
        <v>11</v>
      </c>
      <c r="I472">
        <v>2</v>
      </c>
      <c r="J472" s="2" t="s">
        <v>121</v>
      </c>
      <c r="K472" s="2">
        <v>78</v>
      </c>
      <c r="L472" s="2">
        <v>711.25</v>
      </c>
      <c r="M472" s="2">
        <f t="shared" si="42"/>
        <v>71.125</v>
      </c>
      <c r="O472" s="2" t="str">
        <f t="shared" si="43"/>
        <v/>
      </c>
      <c r="P472" s="2" t="str">
        <f>IF(ISNUMBER(O472),SUMIFS(O$1:$O472,A$1:$A472,A472,C$1:$C472,C472,G$1:$G472,G472,E$1:$E472,E472),"")</f>
        <v/>
      </c>
      <c r="U472" t="str">
        <f t="shared" si="44"/>
        <v/>
      </c>
      <c r="V472">
        <v>14.910775184631348</v>
      </c>
      <c r="W472">
        <v>17.510835647583008</v>
      </c>
      <c r="X472">
        <v>84.389293670654297</v>
      </c>
      <c r="Y472">
        <v>18.595210075378418</v>
      </c>
      <c r="Z472">
        <v>90.295982360839844</v>
      </c>
      <c r="AA472">
        <v>31.985013961791992</v>
      </c>
      <c r="AB472">
        <v>5.1176022338867186E-2</v>
      </c>
      <c r="AC472" s="2">
        <f t="shared" si="45"/>
        <v>5.1176022338867186E-2</v>
      </c>
      <c r="AD472">
        <v>13.502286987304688</v>
      </c>
      <c r="AE472">
        <v>16.685352319363368</v>
      </c>
      <c r="AH472" s="2" t="str">
        <f t="shared" si="46"/>
        <v/>
      </c>
      <c r="AI472" s="2" t="str">
        <f>IF(ISNUMBER(AH472),SUMIFS($AH$1:AH472,$A$1:A472,A472,C$1:$C472,C472,$G$1:G472,G472,$E$1:E472,E472),"")</f>
        <v/>
      </c>
      <c r="AJ472">
        <f t="shared" si="47"/>
        <v>13</v>
      </c>
    </row>
    <row r="473" spans="1:36" x14ac:dyDescent="0.25">
      <c r="A473" s="14" t="s">
        <v>115</v>
      </c>
      <c r="B473" t="s">
        <v>98</v>
      </c>
      <c r="C473" t="s">
        <v>106</v>
      </c>
      <c r="D473" s="13">
        <v>42663</v>
      </c>
      <c r="E473">
        <v>1</v>
      </c>
      <c r="F473">
        <v>200</v>
      </c>
      <c r="G473" s="2" t="s">
        <v>78</v>
      </c>
      <c r="H473" s="2" t="s">
        <v>11</v>
      </c>
      <c r="I473">
        <v>2</v>
      </c>
      <c r="J473" s="2" t="s">
        <v>121</v>
      </c>
      <c r="K473" s="2">
        <v>156</v>
      </c>
      <c r="L473" s="2">
        <v>964.25</v>
      </c>
      <c r="M473" s="2">
        <f t="shared" si="42"/>
        <v>96.424999999999997</v>
      </c>
      <c r="O473" s="2" t="str">
        <f t="shared" si="43"/>
        <v/>
      </c>
      <c r="P473" s="2" t="str">
        <f>IF(ISNUMBER(O473),SUMIFS(O$1:$O473,A$1:$A473,A473,C$1:$C473,C473,G$1:$G473,G473,E$1:$E473,E473),"")</f>
        <v/>
      </c>
      <c r="U473" t="str">
        <f t="shared" si="44"/>
        <v/>
      </c>
      <c r="V473">
        <v>14.835062503814697</v>
      </c>
      <c r="W473">
        <v>15.846051692962646</v>
      </c>
      <c r="X473">
        <v>83.964424133300781</v>
      </c>
      <c r="Y473">
        <v>16.919441223144531</v>
      </c>
      <c r="Z473">
        <v>89.729240417480469</v>
      </c>
      <c r="AA473">
        <v>32.909257888793945</v>
      </c>
      <c r="AB473">
        <v>5.2654812622070314E-2</v>
      </c>
      <c r="AC473" s="2">
        <f t="shared" si="45"/>
        <v>5.2654812622070314E-2</v>
      </c>
      <c r="AD473">
        <v>13.434307861328126</v>
      </c>
      <c r="AE473">
        <v>15.930074003465849</v>
      </c>
      <c r="AH473" s="2" t="str">
        <f t="shared" si="46"/>
        <v/>
      </c>
      <c r="AI473" s="2" t="str">
        <f>IF(ISNUMBER(AH473),SUMIFS($AH$1:AH473,$A$1:A473,A473,C$1:$C473,C473,$G$1:G473,G473,$E$1:E473,E473),"")</f>
        <v/>
      </c>
      <c r="AJ473">
        <f t="shared" si="47"/>
        <v>13</v>
      </c>
    </row>
    <row r="474" spans="1:36" x14ac:dyDescent="0.25">
      <c r="A474" s="14" t="s">
        <v>114</v>
      </c>
      <c r="B474" t="s">
        <v>98</v>
      </c>
      <c r="C474" t="s">
        <v>106</v>
      </c>
      <c r="D474" s="13">
        <v>42663</v>
      </c>
      <c r="E474">
        <v>1</v>
      </c>
      <c r="F474">
        <v>350</v>
      </c>
      <c r="G474" s="2" t="s">
        <v>78</v>
      </c>
      <c r="H474" s="2" t="s">
        <v>11</v>
      </c>
      <c r="I474">
        <v>2</v>
      </c>
      <c r="J474" s="2" t="s">
        <v>121</v>
      </c>
      <c r="K474" s="2">
        <v>272</v>
      </c>
      <c r="L474" s="2">
        <v>986.75</v>
      </c>
      <c r="M474" s="2">
        <f t="shared" si="42"/>
        <v>98.674999999999997</v>
      </c>
      <c r="O474" s="2" t="str">
        <f t="shared" si="43"/>
        <v/>
      </c>
      <c r="P474" s="2" t="str">
        <f>IF(ISNUMBER(O474),SUMIFS(O$1:$O474,A$1:$A474,A474,C$1:$C474,C474,G$1:$G474,G474,E$1:$E474,E474),"")</f>
        <v/>
      </c>
      <c r="U474" t="str">
        <f t="shared" si="44"/>
        <v/>
      </c>
      <c r="V474">
        <v>15.4559006690979</v>
      </c>
      <c r="W474">
        <v>17.848682403564453</v>
      </c>
      <c r="X474">
        <v>83.113140106201172</v>
      </c>
      <c r="Y474">
        <v>17.159244537353516</v>
      </c>
      <c r="Z474">
        <v>89.821311950683594</v>
      </c>
      <c r="AA474">
        <v>30.939875602722168</v>
      </c>
      <c r="AB474">
        <v>4.9503800964355464E-2</v>
      </c>
      <c r="AC474" s="2">
        <f t="shared" si="45"/>
        <v>4.9503800964355464E-2</v>
      </c>
      <c r="AD474">
        <v>13.298102416992188</v>
      </c>
      <c r="AE474">
        <v>15.925264253558357</v>
      </c>
      <c r="AH474" s="2" t="str">
        <f t="shared" si="46"/>
        <v/>
      </c>
      <c r="AI474" s="2" t="str">
        <f>IF(ISNUMBER(AH474),SUMIFS($AH$1:AH474,$A$1:A474,A474,C$1:$C474,C474,$G$1:G474,G474,$E$1:E474,E474),"")</f>
        <v/>
      </c>
      <c r="AJ474">
        <f t="shared" si="47"/>
        <v>13</v>
      </c>
    </row>
    <row r="475" spans="1:36" x14ac:dyDescent="0.25">
      <c r="A475" s="14" t="s">
        <v>113</v>
      </c>
      <c r="B475" t="s">
        <v>98</v>
      </c>
      <c r="C475" t="s">
        <v>106</v>
      </c>
      <c r="D475" s="13">
        <v>42663</v>
      </c>
      <c r="E475">
        <v>1</v>
      </c>
      <c r="F475">
        <v>500</v>
      </c>
      <c r="G475" s="2" t="s">
        <v>78</v>
      </c>
      <c r="H475" s="2" t="s">
        <v>11</v>
      </c>
      <c r="I475">
        <v>2</v>
      </c>
      <c r="J475" s="2" t="s">
        <v>121</v>
      </c>
      <c r="K475" s="2">
        <v>389</v>
      </c>
      <c r="L475" s="2">
        <v>1135</v>
      </c>
      <c r="M475" s="2">
        <f t="shared" si="42"/>
        <v>113.5</v>
      </c>
      <c r="O475" s="2" t="str">
        <f t="shared" si="43"/>
        <v/>
      </c>
      <c r="P475" s="2" t="str">
        <f>IF(ISNUMBER(O475),SUMIFS(O$1:$O475,A$1:$A475,A475,C$1:$C475,C475,G$1:$G475,G475,E$1:$E475,E475),"")</f>
        <v/>
      </c>
      <c r="U475" t="str">
        <f t="shared" si="44"/>
        <v/>
      </c>
      <c r="V475">
        <v>14.938158512115479</v>
      </c>
      <c r="W475">
        <v>18.7174072265625</v>
      </c>
      <c r="X475">
        <v>84.384288787841797</v>
      </c>
      <c r="Y475">
        <v>17.355823516845703</v>
      </c>
      <c r="Z475">
        <v>90.530548095703125</v>
      </c>
      <c r="AA475">
        <v>30.773355484008789</v>
      </c>
      <c r="AB475">
        <v>4.9237368774414064E-2</v>
      </c>
      <c r="AC475" s="2">
        <f t="shared" si="45"/>
        <v>4.9237368774414064E-2</v>
      </c>
      <c r="AD475">
        <v>13.501486206054688</v>
      </c>
      <c r="AE475">
        <v>15.79640104360997</v>
      </c>
      <c r="AH475" s="2" t="str">
        <f t="shared" si="46"/>
        <v/>
      </c>
      <c r="AI475" s="2" t="str">
        <f>IF(ISNUMBER(AH475),SUMIFS($AH$1:AH475,$A$1:A475,A475,C$1:$C475,C475,$G$1:G475,G475,$E$1:E475,E475),"")</f>
        <v/>
      </c>
      <c r="AJ475">
        <f t="shared" si="47"/>
        <v>13</v>
      </c>
    </row>
    <row r="476" spans="1:36" x14ac:dyDescent="0.25">
      <c r="A476" s="14" t="s">
        <v>118</v>
      </c>
      <c r="B476" t="s">
        <v>98</v>
      </c>
      <c r="C476" t="s">
        <v>106</v>
      </c>
      <c r="D476" s="13">
        <v>42663</v>
      </c>
      <c r="E476">
        <v>2</v>
      </c>
      <c r="F476">
        <v>0</v>
      </c>
      <c r="G476" s="2" t="s">
        <v>78</v>
      </c>
      <c r="H476" s="2" t="s">
        <v>11</v>
      </c>
      <c r="I476">
        <v>2</v>
      </c>
      <c r="J476" s="2" t="s">
        <v>121</v>
      </c>
      <c r="K476" s="2">
        <v>0</v>
      </c>
      <c r="L476" s="2">
        <v>961.24999999999989</v>
      </c>
      <c r="M476" s="2">
        <f t="shared" si="42"/>
        <v>96.124999999999986</v>
      </c>
      <c r="O476" s="2" t="str">
        <f t="shared" si="43"/>
        <v/>
      </c>
      <c r="P476" s="2" t="str">
        <f>IF(ISNUMBER(O476),SUMIFS(O$1:$O476,A$1:$A476,A476,C$1:$C476,C476,G$1:$G476,G476,E$1:$E476,E476),"")</f>
        <v/>
      </c>
      <c r="U476" t="str">
        <f t="shared" si="44"/>
        <v/>
      </c>
      <c r="V476">
        <v>15.032937526702881</v>
      </c>
      <c r="W476">
        <v>16.440773963928223</v>
      </c>
      <c r="X476">
        <v>83.2596435546875</v>
      </c>
      <c r="Y476">
        <v>17.000725746154785</v>
      </c>
      <c r="Z476">
        <v>89.630928039550781</v>
      </c>
      <c r="AA476">
        <v>32.040857315063477</v>
      </c>
      <c r="AB476">
        <v>5.1265371704101559E-2</v>
      </c>
      <c r="AC476" s="2">
        <f t="shared" si="45"/>
        <v>5.1265371704101559E-2</v>
      </c>
      <c r="AD476">
        <v>13.32154296875</v>
      </c>
      <c r="AE476">
        <v>14.529629607297911</v>
      </c>
      <c r="AH476" s="2" t="str">
        <f t="shared" si="46"/>
        <v/>
      </c>
      <c r="AI476" s="2" t="str">
        <f>IF(ISNUMBER(AH476),SUMIFS($AH$1:AH476,$A$1:A476,A476,C$1:$C476,C476,$G$1:G476,G476,$E$1:E476,E476),"")</f>
        <v/>
      </c>
      <c r="AJ476">
        <f t="shared" si="47"/>
        <v>13</v>
      </c>
    </row>
    <row r="477" spans="1:36" x14ac:dyDescent="0.25">
      <c r="A477" s="14" t="s">
        <v>117</v>
      </c>
      <c r="B477" t="s">
        <v>98</v>
      </c>
      <c r="C477" t="s">
        <v>106</v>
      </c>
      <c r="D477" s="13">
        <v>42663</v>
      </c>
      <c r="E477">
        <v>2</v>
      </c>
      <c r="F477">
        <v>50</v>
      </c>
      <c r="G477" s="2" t="s">
        <v>78</v>
      </c>
      <c r="H477" s="2" t="s">
        <v>11</v>
      </c>
      <c r="I477">
        <v>2</v>
      </c>
      <c r="J477" s="2" t="s">
        <v>121</v>
      </c>
      <c r="K477" s="2">
        <v>45</v>
      </c>
      <c r="L477" s="2">
        <v>966.75</v>
      </c>
      <c r="M477" s="2">
        <f t="shared" si="42"/>
        <v>96.674999999999997</v>
      </c>
      <c r="O477" s="2" t="str">
        <f t="shared" si="43"/>
        <v/>
      </c>
      <c r="P477" s="2" t="str">
        <f>IF(ISNUMBER(O477),SUMIFS(O$1:$O477,A$1:$A477,A477,C$1:$C477,C477,G$1:$G477,G477,E$1:$E477,E477),"")</f>
        <v/>
      </c>
      <c r="U477" t="str">
        <f t="shared" si="44"/>
        <v/>
      </c>
      <c r="V477">
        <v>15.943873405456543</v>
      </c>
      <c r="W477">
        <v>18.125137329101563</v>
      </c>
      <c r="X477">
        <v>83.586906433105469</v>
      </c>
      <c r="Y477">
        <v>17.683134078979492</v>
      </c>
      <c r="Z477">
        <v>90.44598388671875</v>
      </c>
      <c r="AA477">
        <v>30.825372695922852</v>
      </c>
      <c r="AB477">
        <v>4.9320596313476565E-2</v>
      </c>
      <c r="AC477" s="2">
        <f t="shared" si="45"/>
        <v>4.9320596313476565E-2</v>
      </c>
      <c r="AD477">
        <v>13.373905029296875</v>
      </c>
      <c r="AE477">
        <v>14.930687430304065</v>
      </c>
      <c r="AH477" s="2" t="str">
        <f t="shared" si="46"/>
        <v/>
      </c>
      <c r="AI477" s="2" t="str">
        <f>IF(ISNUMBER(AH477),SUMIFS($AH$1:AH477,$A$1:A477,A477,C$1:$C477,C477,$G$1:G477,G477,$E$1:E477,E477),"")</f>
        <v/>
      </c>
      <c r="AJ477">
        <f t="shared" si="47"/>
        <v>13</v>
      </c>
    </row>
    <row r="478" spans="1:36" x14ac:dyDescent="0.25">
      <c r="A478" s="14" t="s">
        <v>116</v>
      </c>
      <c r="B478" t="s">
        <v>98</v>
      </c>
      <c r="C478" t="s">
        <v>106</v>
      </c>
      <c r="D478" s="13">
        <v>42663</v>
      </c>
      <c r="E478">
        <v>2</v>
      </c>
      <c r="F478">
        <v>100</v>
      </c>
      <c r="G478" s="2" t="s">
        <v>78</v>
      </c>
      <c r="H478" s="2" t="s">
        <v>11</v>
      </c>
      <c r="I478">
        <v>2</v>
      </c>
      <c r="J478" s="2" t="s">
        <v>121</v>
      </c>
      <c r="K478" s="2">
        <v>78</v>
      </c>
      <c r="L478" s="2">
        <v>1034.5</v>
      </c>
      <c r="M478" s="2">
        <f t="shared" si="42"/>
        <v>103.45</v>
      </c>
      <c r="O478" s="2" t="str">
        <f t="shared" si="43"/>
        <v/>
      </c>
      <c r="P478" s="2" t="str">
        <f>IF(ISNUMBER(O478),SUMIFS(O$1:$O478,A$1:$A478,A478,C$1:$C478,C478,G$1:$G478,G478,E$1:$E478,E478),"")</f>
        <v/>
      </c>
      <c r="U478" t="str">
        <f t="shared" si="44"/>
        <v/>
      </c>
      <c r="V478">
        <v>15.52588415145874</v>
      </c>
      <c r="W478">
        <v>18.098628044128418</v>
      </c>
      <c r="X478">
        <v>83.863254547119141</v>
      </c>
      <c r="Y478">
        <v>18.452143669128418</v>
      </c>
      <c r="Z478">
        <v>90.188808441162109</v>
      </c>
      <c r="AA478">
        <v>31.115408897399902</v>
      </c>
      <c r="AB478">
        <v>4.9784654235839845E-2</v>
      </c>
      <c r="AC478" s="2">
        <f t="shared" si="45"/>
        <v>4.9784654235839845E-2</v>
      </c>
      <c r="AD478">
        <v>13.418120727539062</v>
      </c>
      <c r="AE478">
        <v>13.919826433087994</v>
      </c>
      <c r="AH478" s="2" t="str">
        <f t="shared" si="46"/>
        <v/>
      </c>
      <c r="AI478" s="2" t="str">
        <f>IF(ISNUMBER(AH478),SUMIFS($AH$1:AH478,$A$1:A478,A478,C$1:$C478,C478,$G$1:G478,G478,$E$1:E478,E478),"")</f>
        <v/>
      </c>
      <c r="AJ478">
        <f t="shared" si="47"/>
        <v>13</v>
      </c>
    </row>
    <row r="479" spans="1:36" x14ac:dyDescent="0.25">
      <c r="A479" s="14" t="s">
        <v>115</v>
      </c>
      <c r="B479" t="s">
        <v>98</v>
      </c>
      <c r="C479" t="s">
        <v>106</v>
      </c>
      <c r="D479" s="13">
        <v>42663</v>
      </c>
      <c r="E479">
        <v>2</v>
      </c>
      <c r="F479">
        <v>200</v>
      </c>
      <c r="G479" s="2" t="s">
        <v>78</v>
      </c>
      <c r="H479" s="2" t="s">
        <v>11</v>
      </c>
      <c r="I479">
        <v>2</v>
      </c>
      <c r="J479" s="2" t="s">
        <v>121</v>
      </c>
      <c r="K479" s="2">
        <v>156</v>
      </c>
      <c r="L479" s="2">
        <v>878.75000000000011</v>
      </c>
      <c r="M479" s="2">
        <f t="shared" si="42"/>
        <v>87.875000000000014</v>
      </c>
      <c r="O479" s="2" t="str">
        <f t="shared" si="43"/>
        <v/>
      </c>
      <c r="P479" s="2" t="str">
        <f>IF(ISNUMBER(O479),SUMIFS(O$1:$O479,A$1:$A479,A479,C$1:$C479,C479,G$1:$G479,G479,E$1:$E479,E479),"")</f>
        <v/>
      </c>
      <c r="U479" t="str">
        <f t="shared" si="44"/>
        <v/>
      </c>
      <c r="V479">
        <v>15.93760347366333</v>
      </c>
      <c r="W479">
        <v>17.248758316040039</v>
      </c>
      <c r="X479">
        <v>84.37310791015625</v>
      </c>
      <c r="Y479">
        <v>18.427343368530273</v>
      </c>
      <c r="Z479">
        <v>90.727962493896484</v>
      </c>
      <c r="AA479">
        <v>31.391807556152344</v>
      </c>
      <c r="AB479">
        <v>5.0226892089843753E-2</v>
      </c>
      <c r="AC479" s="2">
        <f t="shared" si="45"/>
        <v>5.0226892089843753E-2</v>
      </c>
      <c r="AD479">
        <v>13.499697265625</v>
      </c>
      <c r="AE479">
        <v>16.38555478914633</v>
      </c>
      <c r="AH479" s="2" t="str">
        <f t="shared" si="46"/>
        <v/>
      </c>
      <c r="AI479" s="2" t="str">
        <f>IF(ISNUMBER(AH479),SUMIFS($AH$1:AH479,$A$1:A479,A479,C$1:$C479,C479,$G$1:G479,G479,$E$1:E479,E479),"")</f>
        <v/>
      </c>
      <c r="AJ479">
        <f t="shared" si="47"/>
        <v>13</v>
      </c>
    </row>
    <row r="480" spans="1:36" x14ac:dyDescent="0.25">
      <c r="A480" s="14" t="s">
        <v>114</v>
      </c>
      <c r="B480" t="s">
        <v>98</v>
      </c>
      <c r="C480" t="s">
        <v>106</v>
      </c>
      <c r="D480" s="13">
        <v>42663</v>
      </c>
      <c r="E480">
        <v>2</v>
      </c>
      <c r="F480">
        <v>350</v>
      </c>
      <c r="G480" s="2" t="s">
        <v>78</v>
      </c>
      <c r="H480" s="2" t="s">
        <v>11</v>
      </c>
      <c r="I480">
        <v>2</v>
      </c>
      <c r="J480" s="2" t="s">
        <v>121</v>
      </c>
      <c r="K480" s="2">
        <v>272</v>
      </c>
      <c r="L480" s="2">
        <v>992.5</v>
      </c>
      <c r="M480" s="2">
        <f t="shared" si="42"/>
        <v>99.25</v>
      </c>
      <c r="O480" s="2" t="str">
        <f t="shared" si="43"/>
        <v/>
      </c>
      <c r="P480" s="2" t="str">
        <f>IF(ISNUMBER(O480),SUMIFS(O$1:$O480,A$1:$A480,A480,C$1:$C480,C480,G$1:$G480,G480,E$1:$E480,E480),"")</f>
        <v/>
      </c>
      <c r="U480" t="str">
        <f t="shared" si="44"/>
        <v/>
      </c>
      <c r="V480">
        <v>14.964138507843018</v>
      </c>
      <c r="W480">
        <v>17.557985305786133</v>
      </c>
      <c r="X480">
        <v>84.738990783691406</v>
      </c>
      <c r="Y480">
        <v>15.643122673034668</v>
      </c>
      <c r="Z480">
        <v>90.549110412597656</v>
      </c>
      <c r="AA480">
        <v>32.004496574401855</v>
      </c>
      <c r="AB480">
        <v>5.1207194519042966E-2</v>
      </c>
      <c r="AC480" s="2">
        <f t="shared" si="45"/>
        <v>5.1207194519042966E-2</v>
      </c>
      <c r="AD480">
        <v>13.558238525390625</v>
      </c>
      <c r="AE480">
        <v>14.740351920428324</v>
      </c>
      <c r="AH480" s="2" t="str">
        <f t="shared" si="46"/>
        <v/>
      </c>
      <c r="AI480" s="2" t="str">
        <f>IF(ISNUMBER(AH480),SUMIFS($AH$1:AH480,$A$1:A480,A480,C$1:$C480,C480,$G$1:G480,G480,$E$1:E480,E480),"")</f>
        <v/>
      </c>
      <c r="AJ480">
        <f t="shared" si="47"/>
        <v>13</v>
      </c>
    </row>
    <row r="481" spans="1:36" x14ac:dyDescent="0.25">
      <c r="A481" s="14" t="s">
        <v>113</v>
      </c>
      <c r="B481" t="s">
        <v>98</v>
      </c>
      <c r="C481" t="s">
        <v>106</v>
      </c>
      <c r="D481" s="13">
        <v>42663</v>
      </c>
      <c r="E481">
        <v>2</v>
      </c>
      <c r="F481">
        <v>500</v>
      </c>
      <c r="G481" s="2" t="s">
        <v>78</v>
      </c>
      <c r="H481" s="2" t="s">
        <v>11</v>
      </c>
      <c r="I481">
        <v>2</v>
      </c>
      <c r="J481" s="2" t="s">
        <v>121</v>
      </c>
      <c r="K481" s="2">
        <v>389</v>
      </c>
      <c r="L481" s="2">
        <v>987.34999999999991</v>
      </c>
      <c r="M481" s="2">
        <f t="shared" si="42"/>
        <v>98.734999999999985</v>
      </c>
      <c r="O481" s="2" t="str">
        <f t="shared" si="43"/>
        <v/>
      </c>
      <c r="P481" s="2" t="str">
        <f>IF(ISNUMBER(O481),SUMIFS(O$1:$O481,A$1:$A481,A481,C$1:$C481,C481,G$1:$G481,G481,E$1:$E481,E481),"")</f>
        <v/>
      </c>
      <c r="U481" t="str">
        <f t="shared" si="44"/>
        <v/>
      </c>
      <c r="V481">
        <v>14.612033843994141</v>
      </c>
      <c r="W481">
        <v>17.149813652038574</v>
      </c>
      <c r="X481">
        <v>84.478130340576172</v>
      </c>
      <c r="Y481">
        <v>15.210285186767578</v>
      </c>
      <c r="Z481">
        <v>90.031055450439453</v>
      </c>
      <c r="AA481">
        <v>32.089262008666992</v>
      </c>
      <c r="AB481">
        <v>5.1342819213867186E-2</v>
      </c>
      <c r="AC481" s="2">
        <f t="shared" si="45"/>
        <v>5.1342819213867186E-2</v>
      </c>
      <c r="AD481">
        <v>13.516500854492188</v>
      </c>
      <c r="AE481">
        <v>14.020839218272203</v>
      </c>
      <c r="AH481" s="2" t="str">
        <f t="shared" si="46"/>
        <v/>
      </c>
      <c r="AI481" s="2" t="str">
        <f>IF(ISNUMBER(AH481),SUMIFS($AH$1:AH481,$A$1:A481,A481,C$1:$C481,C481,$G$1:G481,G481,$E$1:E481,E481),"")</f>
        <v/>
      </c>
      <c r="AJ481">
        <f t="shared" si="47"/>
        <v>13</v>
      </c>
    </row>
    <row r="482" spans="1:36" x14ac:dyDescent="0.25">
      <c r="A482" s="14" t="s">
        <v>118</v>
      </c>
      <c r="B482" t="s">
        <v>98</v>
      </c>
      <c r="C482" t="s">
        <v>106</v>
      </c>
      <c r="D482" s="13">
        <v>42663</v>
      </c>
      <c r="E482">
        <v>3</v>
      </c>
      <c r="F482">
        <v>0</v>
      </c>
      <c r="G482" s="2" t="s">
        <v>78</v>
      </c>
      <c r="H482" s="2" t="s">
        <v>11</v>
      </c>
      <c r="I482">
        <v>2</v>
      </c>
      <c r="J482" s="2" t="s">
        <v>121</v>
      </c>
      <c r="K482" s="2">
        <v>0</v>
      </c>
      <c r="L482" s="2">
        <v>1127.25</v>
      </c>
      <c r="M482" s="2">
        <f t="shared" si="42"/>
        <v>112.72499999999999</v>
      </c>
      <c r="O482" s="2" t="str">
        <f t="shared" si="43"/>
        <v/>
      </c>
      <c r="P482" s="2" t="str">
        <f>IF(ISNUMBER(O482),SUMIFS(O$1:$O482,A$1:$A482,A482,C$1:$C482,C482,G$1:$G482,G482,E$1:$E482,E482),"")</f>
        <v/>
      </c>
      <c r="U482" t="str">
        <f t="shared" si="44"/>
        <v/>
      </c>
      <c r="V482">
        <v>15.640960216522217</v>
      </c>
      <c r="W482">
        <v>14.664876937866211</v>
      </c>
      <c r="X482">
        <v>82.693061828613281</v>
      </c>
      <c r="Y482">
        <v>16.647188186645508</v>
      </c>
      <c r="Z482">
        <v>89.3482666015625</v>
      </c>
      <c r="AA482">
        <v>32.60599422454834</v>
      </c>
      <c r="AB482">
        <v>5.2169590759277344E-2</v>
      </c>
      <c r="AC482" s="2">
        <f t="shared" si="45"/>
        <v>5.2169590759277344E-2</v>
      </c>
      <c r="AD482">
        <v>13.230889892578125</v>
      </c>
      <c r="AE482">
        <v>11.765007122232083</v>
      </c>
      <c r="AH482" s="2" t="str">
        <f t="shared" si="46"/>
        <v/>
      </c>
      <c r="AI482" s="2" t="str">
        <f>IF(ISNUMBER(AH482),SUMIFS($AH$1:AH482,$A$1:A482,A482,C$1:$C482,C482,$G$1:G482,G482,$E$1:E482,E482),"")</f>
        <v/>
      </c>
      <c r="AJ482">
        <f t="shared" si="47"/>
        <v>13</v>
      </c>
    </row>
    <row r="483" spans="1:36" x14ac:dyDescent="0.25">
      <c r="A483" s="14" t="s">
        <v>117</v>
      </c>
      <c r="B483" t="s">
        <v>98</v>
      </c>
      <c r="C483" t="s">
        <v>106</v>
      </c>
      <c r="D483" s="13">
        <v>42663</v>
      </c>
      <c r="E483">
        <v>3</v>
      </c>
      <c r="F483">
        <v>50</v>
      </c>
      <c r="G483" s="2" t="s">
        <v>78</v>
      </c>
      <c r="H483" s="2" t="s">
        <v>11</v>
      </c>
      <c r="I483">
        <v>2</v>
      </c>
      <c r="J483" s="2" t="s">
        <v>121</v>
      </c>
      <c r="K483" s="2">
        <v>45</v>
      </c>
      <c r="L483" s="2">
        <v>1023.75</v>
      </c>
      <c r="M483" s="2">
        <f t="shared" si="42"/>
        <v>102.375</v>
      </c>
      <c r="O483" s="2" t="str">
        <f t="shared" si="43"/>
        <v/>
      </c>
      <c r="P483" s="2" t="str">
        <f>IF(ISNUMBER(O483),SUMIFS(O$1:$O483,A$1:$A483,A483,C$1:$C483,C483,G$1:$G483,G483,E$1:$E483,E483),"")</f>
        <v/>
      </c>
      <c r="U483" t="str">
        <f t="shared" si="44"/>
        <v/>
      </c>
      <c r="V483">
        <v>15.687312126159668</v>
      </c>
      <c r="W483">
        <v>16.604113578796387</v>
      </c>
      <c r="X483">
        <v>80.906101226806641</v>
      </c>
      <c r="Y483">
        <v>15.422277450561523</v>
      </c>
      <c r="Z483">
        <v>88.316974639892578</v>
      </c>
      <c r="AA483">
        <v>30.460691452026367</v>
      </c>
      <c r="AB483">
        <v>4.8737106323242185E-2</v>
      </c>
      <c r="AC483" s="2">
        <f t="shared" si="45"/>
        <v>4.8737106323242185E-2</v>
      </c>
      <c r="AD483">
        <v>12.944976196289062</v>
      </c>
      <c r="AE483">
        <v>14.010940728155836</v>
      </c>
      <c r="AH483" s="2" t="str">
        <f t="shared" si="46"/>
        <v/>
      </c>
      <c r="AI483" s="2" t="str">
        <f>IF(ISNUMBER(AH483),SUMIFS($AH$1:AH483,$A$1:A483,A483,C$1:$C483,C483,$G$1:G483,G483,$E$1:E483,E483),"")</f>
        <v/>
      </c>
      <c r="AJ483">
        <f t="shared" si="47"/>
        <v>13</v>
      </c>
    </row>
    <row r="484" spans="1:36" x14ac:dyDescent="0.25">
      <c r="A484" s="14" t="s">
        <v>116</v>
      </c>
      <c r="B484" t="s">
        <v>98</v>
      </c>
      <c r="C484" t="s">
        <v>106</v>
      </c>
      <c r="D484" s="13">
        <v>42663</v>
      </c>
      <c r="E484">
        <v>3</v>
      </c>
      <c r="F484">
        <v>100</v>
      </c>
      <c r="G484" s="2" t="s">
        <v>78</v>
      </c>
      <c r="H484" s="2" t="s">
        <v>11</v>
      </c>
      <c r="I484">
        <v>2</v>
      </c>
      <c r="J484" s="2" t="s">
        <v>121</v>
      </c>
      <c r="K484" s="2">
        <v>78</v>
      </c>
      <c r="L484" s="2">
        <v>1012.75</v>
      </c>
      <c r="M484" s="2">
        <f t="shared" si="42"/>
        <v>101.27500000000001</v>
      </c>
      <c r="O484" s="2" t="str">
        <f t="shared" si="43"/>
        <v/>
      </c>
      <c r="P484" s="2" t="str">
        <f>IF(ISNUMBER(O484),SUMIFS(O$1:$O484,A$1:$A484,A484,C$1:$C484,C484,G$1:$G484,G484,E$1:$E484,E484),"")</f>
        <v/>
      </c>
      <c r="U484" t="str">
        <f t="shared" si="44"/>
        <v/>
      </c>
      <c r="V484">
        <v>16.332365036010742</v>
      </c>
      <c r="W484">
        <v>16.62082576751709</v>
      </c>
      <c r="X484">
        <v>82.664848327636719</v>
      </c>
      <c r="Y484">
        <v>17.831082344055176</v>
      </c>
      <c r="Z484">
        <v>90.179412841796875</v>
      </c>
      <c r="AA484">
        <v>29.333304405212402</v>
      </c>
      <c r="AB484">
        <v>4.6933287048339843E-2</v>
      </c>
      <c r="AC484" s="2">
        <f t="shared" si="45"/>
        <v>4.6933287048339843E-2</v>
      </c>
      <c r="AD484">
        <v>13.226375732421875</v>
      </c>
      <c r="AE484">
        <v>11.435287178977632</v>
      </c>
      <c r="AH484" s="2" t="str">
        <f t="shared" si="46"/>
        <v/>
      </c>
      <c r="AI484" s="2" t="str">
        <f>IF(ISNUMBER(AH484),SUMIFS($AH$1:AH484,$A$1:A484,A484,C$1:$C484,C484,$G$1:G484,G484,$E$1:E484,E484),"")</f>
        <v/>
      </c>
      <c r="AJ484">
        <f t="shared" si="47"/>
        <v>13</v>
      </c>
    </row>
    <row r="485" spans="1:36" x14ac:dyDescent="0.25">
      <c r="A485" s="14" t="s">
        <v>115</v>
      </c>
      <c r="B485" t="s">
        <v>98</v>
      </c>
      <c r="C485" t="s">
        <v>106</v>
      </c>
      <c r="D485" s="13">
        <v>42663</v>
      </c>
      <c r="E485">
        <v>3</v>
      </c>
      <c r="F485">
        <v>200</v>
      </c>
      <c r="G485" s="2" t="s">
        <v>78</v>
      </c>
      <c r="H485" s="2" t="s">
        <v>11</v>
      </c>
      <c r="I485">
        <v>2</v>
      </c>
      <c r="J485" s="2" t="s">
        <v>121</v>
      </c>
      <c r="K485" s="2">
        <v>156</v>
      </c>
      <c r="L485" s="2">
        <v>1103.75</v>
      </c>
      <c r="M485" s="2">
        <f t="shared" si="42"/>
        <v>110.375</v>
      </c>
      <c r="O485" s="2" t="str">
        <f t="shared" si="43"/>
        <v/>
      </c>
      <c r="P485" s="2" t="str">
        <f>IF(ISNUMBER(O485),SUMIFS(O$1:$O485,A$1:$A485,A485,C$1:$C485,C485,G$1:$G485,G485,E$1:$E485,E485),"")</f>
        <v/>
      </c>
      <c r="U485" t="str">
        <f t="shared" si="44"/>
        <v/>
      </c>
      <c r="V485">
        <v>15.948440551757813</v>
      </c>
      <c r="W485">
        <v>15.078107833862305</v>
      </c>
      <c r="X485">
        <v>82.452568054199219</v>
      </c>
      <c r="Y485">
        <v>17.196846008300781</v>
      </c>
      <c r="Z485">
        <v>89.164196014404297</v>
      </c>
      <c r="AA485">
        <v>32.01087760925293</v>
      </c>
      <c r="AB485">
        <v>5.1217404174804686E-2</v>
      </c>
      <c r="AC485" s="2">
        <f t="shared" si="45"/>
        <v>5.1217404174804686E-2</v>
      </c>
      <c r="AD485">
        <v>13.192410888671875</v>
      </c>
      <c r="AE485">
        <v>11.899100304203955</v>
      </c>
      <c r="AH485" s="2" t="str">
        <f t="shared" si="46"/>
        <v/>
      </c>
      <c r="AI485" s="2" t="str">
        <f>IF(ISNUMBER(AH485),SUMIFS($AH$1:AH485,$A$1:A485,A485,C$1:$C485,C485,$G$1:G485,G485,$E$1:E485,E485),"")</f>
        <v/>
      </c>
      <c r="AJ485">
        <f t="shared" si="47"/>
        <v>13</v>
      </c>
    </row>
    <row r="486" spans="1:36" x14ac:dyDescent="0.25">
      <c r="A486" s="14" t="s">
        <v>114</v>
      </c>
      <c r="B486" t="s">
        <v>98</v>
      </c>
      <c r="C486" t="s">
        <v>106</v>
      </c>
      <c r="D486" s="13">
        <v>42663</v>
      </c>
      <c r="E486">
        <v>3</v>
      </c>
      <c r="F486">
        <v>350</v>
      </c>
      <c r="G486" s="2" t="s">
        <v>78</v>
      </c>
      <c r="H486" s="2" t="s">
        <v>11</v>
      </c>
      <c r="I486">
        <v>2</v>
      </c>
      <c r="J486" s="2" t="s">
        <v>121</v>
      </c>
      <c r="K486" s="2">
        <v>272</v>
      </c>
      <c r="L486" s="2">
        <v>1061</v>
      </c>
      <c r="M486" s="2">
        <f t="shared" si="42"/>
        <v>106.1</v>
      </c>
      <c r="O486" s="2" t="str">
        <f t="shared" si="43"/>
        <v/>
      </c>
      <c r="P486" s="2" t="str">
        <f>IF(ISNUMBER(O486),SUMIFS(O$1:$O486,A$1:$A486,A486,C$1:$C486,C486,G$1:$G486,G486,E$1:$E486,E486),"")</f>
        <v/>
      </c>
      <c r="U486" t="str">
        <f t="shared" si="44"/>
        <v/>
      </c>
      <c r="V486">
        <v>16.108506202697754</v>
      </c>
      <c r="W486">
        <v>16.517736434936523</v>
      </c>
      <c r="X486">
        <v>81.590305328369141</v>
      </c>
      <c r="Y486">
        <v>17.81538200378418</v>
      </c>
      <c r="Z486">
        <v>89.396102905273438</v>
      </c>
      <c r="AA486">
        <v>31.997325897216797</v>
      </c>
      <c r="AB486">
        <v>5.1195721435546876E-2</v>
      </c>
      <c r="AC486" s="2">
        <f t="shared" si="45"/>
        <v>5.1195721435546876E-2</v>
      </c>
      <c r="AD486">
        <v>13.054448852539062</v>
      </c>
      <c r="AE486">
        <v>11.34438087480013</v>
      </c>
      <c r="AH486" s="2" t="str">
        <f t="shared" si="46"/>
        <v/>
      </c>
      <c r="AI486" s="2" t="str">
        <f>IF(ISNUMBER(AH486),SUMIFS($AH$1:AH486,$A$1:A486,A486,C$1:$C486,C486,$G$1:G486,G486,$E$1:E486,E486),"")</f>
        <v/>
      </c>
      <c r="AJ486">
        <f t="shared" si="47"/>
        <v>13</v>
      </c>
    </row>
    <row r="487" spans="1:36" x14ac:dyDescent="0.25">
      <c r="A487" s="14" t="s">
        <v>113</v>
      </c>
      <c r="B487" t="s">
        <v>98</v>
      </c>
      <c r="C487" t="s">
        <v>106</v>
      </c>
      <c r="D487" s="13">
        <v>42663</v>
      </c>
      <c r="E487">
        <v>3</v>
      </c>
      <c r="F487">
        <v>500</v>
      </c>
      <c r="G487" s="2" t="s">
        <v>78</v>
      </c>
      <c r="H487" s="2" t="s">
        <v>11</v>
      </c>
      <c r="I487">
        <v>2</v>
      </c>
      <c r="J487" s="2" t="s">
        <v>121</v>
      </c>
      <c r="K487" s="2">
        <v>389</v>
      </c>
      <c r="L487" s="2">
        <v>1026</v>
      </c>
      <c r="M487" s="2">
        <f t="shared" si="42"/>
        <v>102.6</v>
      </c>
      <c r="O487" s="2" t="str">
        <f t="shared" si="43"/>
        <v/>
      </c>
      <c r="P487" s="2" t="str">
        <f>IF(ISNUMBER(O487),SUMIFS(O$1:$O487,A$1:$A487,A487,C$1:$C487,C487,G$1:$G487,G487,E$1:$E487,E487),"")</f>
        <v/>
      </c>
      <c r="U487" t="str">
        <f t="shared" si="44"/>
        <v/>
      </c>
      <c r="V487">
        <v>15.584147453308105</v>
      </c>
      <c r="W487">
        <v>15.728714466094971</v>
      </c>
      <c r="X487">
        <v>82.463363647460938</v>
      </c>
      <c r="Y487">
        <v>17.224348068237305</v>
      </c>
      <c r="Z487">
        <v>88.890754699707031</v>
      </c>
      <c r="AA487">
        <v>32.32331371307373</v>
      </c>
      <c r="AB487">
        <v>5.1717301940917969E-2</v>
      </c>
      <c r="AC487" s="2">
        <f t="shared" si="45"/>
        <v>5.1717301940917969E-2</v>
      </c>
      <c r="AD487">
        <v>13.194138183593751</v>
      </c>
      <c r="AE487">
        <v>10.647672209348652</v>
      </c>
      <c r="AH487" s="2" t="str">
        <f t="shared" si="46"/>
        <v/>
      </c>
      <c r="AI487" s="2" t="str">
        <f>IF(ISNUMBER(AH487),SUMIFS($AH$1:AH487,$A$1:A487,A487,C$1:$C487,C487,$G$1:G487,G487,$E$1:E487,E487),"")</f>
        <v/>
      </c>
      <c r="AJ487">
        <f t="shared" si="47"/>
        <v>13</v>
      </c>
    </row>
    <row r="488" spans="1:36" x14ac:dyDescent="0.25">
      <c r="A488" s="14" t="s">
        <v>118</v>
      </c>
      <c r="B488" t="s">
        <v>98</v>
      </c>
      <c r="C488" t="s">
        <v>106</v>
      </c>
      <c r="D488" s="13">
        <v>42677</v>
      </c>
      <c r="E488">
        <v>1</v>
      </c>
      <c r="F488">
        <v>0</v>
      </c>
      <c r="G488" s="2" t="s">
        <v>78</v>
      </c>
      <c r="H488" s="2" t="s">
        <v>11</v>
      </c>
      <c r="I488">
        <v>2</v>
      </c>
      <c r="J488" s="2" t="s">
        <v>120</v>
      </c>
      <c r="K488" s="2">
        <v>0</v>
      </c>
      <c r="L488" s="2">
        <v>1758</v>
      </c>
      <c r="M488" s="2">
        <f t="shared" si="42"/>
        <v>175.8</v>
      </c>
      <c r="O488" s="2" t="str">
        <f t="shared" si="43"/>
        <v/>
      </c>
      <c r="P488" s="2" t="str">
        <f>IF(ISNUMBER(O488),SUMIFS(O$1:$O488,A$1:$A488,A488,C$1:$C488,C488,G$1:$G488,G488,E$1:$E488,E488),"")</f>
        <v/>
      </c>
      <c r="U488" t="str">
        <f t="shared" si="44"/>
        <v/>
      </c>
      <c r="V488">
        <v>17.369902610778809</v>
      </c>
      <c r="W488">
        <v>17.257400512695313</v>
      </c>
      <c r="X488">
        <v>81.576915740966797</v>
      </c>
      <c r="Y488">
        <v>20.143797874450684</v>
      </c>
      <c r="Z488">
        <v>90.850955963134766</v>
      </c>
      <c r="AA488">
        <v>29.01203727722168</v>
      </c>
      <c r="AB488">
        <v>4.6419259643554686E-2</v>
      </c>
      <c r="AC488" s="2">
        <f t="shared" si="45"/>
        <v>4.6419259643554686E-2</v>
      </c>
      <c r="AD488">
        <v>13.052306518554687</v>
      </c>
      <c r="AE488">
        <v>14.821673603804147</v>
      </c>
      <c r="AH488" s="2" t="str">
        <f t="shared" si="46"/>
        <v/>
      </c>
      <c r="AI488" s="2" t="str">
        <f>IF(ISNUMBER(AH488),SUMIFS($AH$1:AH488,$A$1:A488,A488,C$1:$C488,C488,$G$1:G488,G488,$E$1:E488,E488),"")</f>
        <v/>
      </c>
      <c r="AJ488">
        <f t="shared" si="47"/>
        <v>13</v>
      </c>
    </row>
    <row r="489" spans="1:36" x14ac:dyDescent="0.25">
      <c r="A489" s="14" t="s">
        <v>117</v>
      </c>
      <c r="B489" t="s">
        <v>98</v>
      </c>
      <c r="C489" t="s">
        <v>106</v>
      </c>
      <c r="D489" s="13">
        <v>42677</v>
      </c>
      <c r="E489">
        <v>1</v>
      </c>
      <c r="F489">
        <v>50</v>
      </c>
      <c r="G489" s="2" t="s">
        <v>78</v>
      </c>
      <c r="H489" s="2" t="s">
        <v>11</v>
      </c>
      <c r="I489">
        <v>2</v>
      </c>
      <c r="J489" s="2" t="s">
        <v>120</v>
      </c>
      <c r="K489" s="2">
        <v>45</v>
      </c>
      <c r="L489" s="2">
        <v>1874.75</v>
      </c>
      <c r="M489" s="2">
        <f t="shared" si="42"/>
        <v>187.47499999999999</v>
      </c>
      <c r="O489" s="2" t="str">
        <f t="shared" si="43"/>
        <v/>
      </c>
      <c r="P489" s="2" t="str">
        <f>IF(ISNUMBER(O489),SUMIFS(O$1:$O489,A$1:$A489,A489,C$1:$C489,C489,G$1:$G489,G489,E$1:$E489,E489),"")</f>
        <v/>
      </c>
      <c r="U489" t="str">
        <f t="shared" si="44"/>
        <v/>
      </c>
      <c r="V489">
        <v>17.244477272033691</v>
      </c>
      <c r="W489">
        <v>16.501359939575195</v>
      </c>
      <c r="X489">
        <v>81.765285491943359</v>
      </c>
      <c r="Y489">
        <v>20.828375816345215</v>
      </c>
      <c r="Z489">
        <v>90.703437805175781</v>
      </c>
      <c r="AA489">
        <v>30.44054126739502</v>
      </c>
      <c r="AB489">
        <v>4.8704866027832035E-2</v>
      </c>
      <c r="AC489" s="2">
        <f t="shared" si="45"/>
        <v>4.8704866027832035E-2</v>
      </c>
      <c r="AD489">
        <v>13.082445678710938</v>
      </c>
      <c r="AE489">
        <v>12.615517198013787</v>
      </c>
      <c r="AH489" s="2" t="str">
        <f t="shared" si="46"/>
        <v/>
      </c>
      <c r="AI489" s="2" t="str">
        <f>IF(ISNUMBER(AH489),SUMIFS($AH$1:AH489,$A$1:A489,A489,C$1:$C489,C489,$G$1:G489,G489,$E$1:E489,E489),"")</f>
        <v/>
      </c>
      <c r="AJ489">
        <f t="shared" si="47"/>
        <v>13</v>
      </c>
    </row>
    <row r="490" spans="1:36" x14ac:dyDescent="0.25">
      <c r="A490" s="14" t="s">
        <v>116</v>
      </c>
      <c r="B490" t="s">
        <v>98</v>
      </c>
      <c r="C490" t="s">
        <v>106</v>
      </c>
      <c r="D490" s="13">
        <v>42677</v>
      </c>
      <c r="E490">
        <v>1</v>
      </c>
      <c r="F490">
        <v>100</v>
      </c>
      <c r="G490" s="2" t="s">
        <v>78</v>
      </c>
      <c r="H490" s="2" t="s">
        <v>11</v>
      </c>
      <c r="I490">
        <v>2</v>
      </c>
      <c r="J490" s="2" t="s">
        <v>120</v>
      </c>
      <c r="K490" s="2">
        <v>78</v>
      </c>
      <c r="L490" s="2">
        <v>1913.25</v>
      </c>
      <c r="M490" s="2">
        <f t="shared" si="42"/>
        <v>191.32499999999999</v>
      </c>
      <c r="O490" s="2" t="str">
        <f t="shared" si="43"/>
        <v/>
      </c>
      <c r="P490" s="2" t="str">
        <f>IF(ISNUMBER(O490),SUMIFS(O$1:$O490,A$1:$A490,A490,C$1:$C490,C490,G$1:$G490,G490,E$1:$E490,E490),"")</f>
        <v/>
      </c>
      <c r="U490" t="str">
        <f t="shared" si="44"/>
        <v/>
      </c>
      <c r="V490">
        <v>16.766754150390625</v>
      </c>
      <c r="W490">
        <v>18.872959136962891</v>
      </c>
      <c r="X490">
        <v>82.684886932373047</v>
      </c>
      <c r="Y490">
        <v>17.825398445129395</v>
      </c>
      <c r="Z490">
        <v>90.526103973388672</v>
      </c>
      <c r="AA490">
        <v>28.790806770324707</v>
      </c>
      <c r="AB490">
        <v>4.6065290832519527E-2</v>
      </c>
      <c r="AC490" s="2">
        <f t="shared" si="45"/>
        <v>4.6065290832519527E-2</v>
      </c>
      <c r="AD490">
        <v>13.229581909179688</v>
      </c>
      <c r="AE490">
        <v>12.974440561620487</v>
      </c>
      <c r="AH490" s="2" t="str">
        <f t="shared" si="46"/>
        <v/>
      </c>
      <c r="AI490" s="2" t="str">
        <f>IF(ISNUMBER(AH490),SUMIFS($AH$1:AH490,$A$1:A490,A490,C$1:$C490,C490,$G$1:G490,G490,$E$1:E490,E490),"")</f>
        <v/>
      </c>
      <c r="AJ490">
        <f t="shared" si="47"/>
        <v>13</v>
      </c>
    </row>
    <row r="491" spans="1:36" x14ac:dyDescent="0.25">
      <c r="A491" s="14" t="s">
        <v>115</v>
      </c>
      <c r="B491" t="s">
        <v>98</v>
      </c>
      <c r="C491" t="s">
        <v>106</v>
      </c>
      <c r="D491" s="13">
        <v>42677</v>
      </c>
      <c r="E491">
        <v>1</v>
      </c>
      <c r="F491">
        <v>200</v>
      </c>
      <c r="G491" s="2" t="s">
        <v>78</v>
      </c>
      <c r="H491" s="2" t="s">
        <v>11</v>
      </c>
      <c r="I491">
        <v>2</v>
      </c>
      <c r="J491" s="2" t="s">
        <v>120</v>
      </c>
      <c r="K491" s="2">
        <v>156</v>
      </c>
      <c r="L491" s="2">
        <v>2124.5</v>
      </c>
      <c r="M491" s="2">
        <f t="shared" si="42"/>
        <v>212.45</v>
      </c>
      <c r="O491" s="2" t="str">
        <f t="shared" si="43"/>
        <v/>
      </c>
      <c r="P491" s="2" t="str">
        <f>IF(ISNUMBER(O491),SUMIFS(O$1:$O491,A$1:$A491,A491,C$1:$C491,C491,G$1:$G491,G491,E$1:$E491,E491),"")</f>
        <v/>
      </c>
      <c r="U491" t="str">
        <f t="shared" si="44"/>
        <v/>
      </c>
      <c r="V491">
        <v>17.19831371307373</v>
      </c>
      <c r="W491">
        <v>17.379154205322266</v>
      </c>
      <c r="X491">
        <v>81.5511474609375</v>
      </c>
      <c r="Y491">
        <v>19.070387840270996</v>
      </c>
      <c r="Z491">
        <v>90.523307800292969</v>
      </c>
      <c r="AA491">
        <v>29.933700561523438</v>
      </c>
      <c r="AB491">
        <v>4.7893920898437498E-2</v>
      </c>
      <c r="AC491" s="2">
        <f t="shared" si="45"/>
        <v>4.7893920898437498E-2</v>
      </c>
      <c r="AD491">
        <v>13.04818359375</v>
      </c>
      <c r="AE491">
        <v>12.093046926403742</v>
      </c>
      <c r="AH491" s="2" t="str">
        <f t="shared" si="46"/>
        <v/>
      </c>
      <c r="AI491" s="2" t="str">
        <f>IF(ISNUMBER(AH491),SUMIFS($AH$1:AH491,$A$1:A491,A491,C$1:$C491,C491,$G$1:G491,G491,$E$1:E491,E491),"")</f>
        <v/>
      </c>
      <c r="AJ491">
        <f t="shared" si="47"/>
        <v>13</v>
      </c>
    </row>
    <row r="492" spans="1:36" x14ac:dyDescent="0.25">
      <c r="A492" s="14" t="s">
        <v>114</v>
      </c>
      <c r="B492" t="s">
        <v>98</v>
      </c>
      <c r="C492" t="s">
        <v>106</v>
      </c>
      <c r="D492" s="13">
        <v>42677</v>
      </c>
      <c r="E492">
        <v>1</v>
      </c>
      <c r="F492">
        <v>350</v>
      </c>
      <c r="G492" s="2" t="s">
        <v>78</v>
      </c>
      <c r="H492" s="2" t="s">
        <v>11</v>
      </c>
      <c r="I492">
        <v>2</v>
      </c>
      <c r="J492" s="2" t="s">
        <v>120</v>
      </c>
      <c r="K492" s="2">
        <v>272</v>
      </c>
      <c r="L492" s="2">
        <v>2008.75</v>
      </c>
      <c r="M492" s="2">
        <f t="shared" si="42"/>
        <v>200.875</v>
      </c>
      <c r="O492" s="2" t="str">
        <f t="shared" si="43"/>
        <v/>
      </c>
      <c r="P492" s="2" t="str">
        <f>IF(ISNUMBER(O492),SUMIFS(O$1:$O492,A$1:$A492,A492,C$1:$C492,C492,G$1:$G492,G492,E$1:$E492,E492),"")</f>
        <v/>
      </c>
      <c r="U492" t="str">
        <f t="shared" si="44"/>
        <v/>
      </c>
      <c r="V492">
        <v>17.437503814697266</v>
      </c>
      <c r="W492">
        <v>17.039568901062012</v>
      </c>
      <c r="X492">
        <v>81.024787902832031</v>
      </c>
      <c r="Y492">
        <v>18.546728134155273</v>
      </c>
      <c r="Z492">
        <v>90.095130920410156</v>
      </c>
      <c r="AA492">
        <v>29.289050102233887</v>
      </c>
      <c r="AB492">
        <v>4.6862480163574222E-2</v>
      </c>
      <c r="AC492" s="2">
        <f t="shared" si="45"/>
        <v>4.6862480163574222E-2</v>
      </c>
      <c r="AD492">
        <v>12.963966064453125</v>
      </c>
      <c r="AE492">
        <v>13.240615156771545</v>
      </c>
      <c r="AH492" s="2" t="str">
        <f t="shared" si="46"/>
        <v/>
      </c>
      <c r="AI492" s="2" t="str">
        <f>IF(ISNUMBER(AH492),SUMIFS($AH$1:AH492,$A$1:A492,A492,C$1:$C492,C492,$G$1:G492,G492,$E$1:E492,E492),"")</f>
        <v/>
      </c>
      <c r="AJ492">
        <f t="shared" si="47"/>
        <v>13</v>
      </c>
    </row>
    <row r="493" spans="1:36" x14ac:dyDescent="0.25">
      <c r="A493" s="14" t="s">
        <v>113</v>
      </c>
      <c r="B493" t="s">
        <v>98</v>
      </c>
      <c r="C493" t="s">
        <v>106</v>
      </c>
      <c r="D493" s="13">
        <v>42677</v>
      </c>
      <c r="E493">
        <v>1</v>
      </c>
      <c r="F493">
        <v>500</v>
      </c>
      <c r="G493" s="2" t="s">
        <v>78</v>
      </c>
      <c r="H493" s="2" t="s">
        <v>11</v>
      </c>
      <c r="I493">
        <v>2</v>
      </c>
      <c r="J493" s="2" t="s">
        <v>120</v>
      </c>
      <c r="K493" s="2">
        <v>389</v>
      </c>
      <c r="L493" s="2">
        <v>1792.25</v>
      </c>
      <c r="M493" s="2">
        <f t="shared" si="42"/>
        <v>179.22499999999999</v>
      </c>
      <c r="O493" s="2" t="str">
        <f t="shared" si="43"/>
        <v/>
      </c>
      <c r="P493" s="2" t="str">
        <f>IF(ISNUMBER(O493),SUMIFS(O$1:$O493,A$1:$A493,A493,C$1:$C493,C493,G$1:$G493,G493,E$1:$E493,E493),"")</f>
        <v/>
      </c>
      <c r="U493" t="str">
        <f t="shared" si="44"/>
        <v/>
      </c>
      <c r="V493">
        <v>17.545395851135254</v>
      </c>
      <c r="W493">
        <v>17.44013500213623</v>
      </c>
      <c r="X493">
        <v>80.913703918457031</v>
      </c>
      <c r="Y493">
        <v>18.945634841918945</v>
      </c>
      <c r="Z493">
        <v>90.003299713134766</v>
      </c>
      <c r="AA493">
        <v>30.120590209960938</v>
      </c>
      <c r="AB493">
        <v>4.8192944335937501E-2</v>
      </c>
      <c r="AC493" s="2">
        <f t="shared" si="45"/>
        <v>4.8192944335937501E-2</v>
      </c>
      <c r="AD493">
        <v>12.946192626953126</v>
      </c>
      <c r="AE493">
        <v>11.353208849037724</v>
      </c>
      <c r="AH493" s="2" t="str">
        <f t="shared" si="46"/>
        <v/>
      </c>
      <c r="AI493" s="2" t="str">
        <f>IF(ISNUMBER(AH493),SUMIFS($AH$1:AH493,$A$1:A493,A493,C$1:$C493,C493,$G$1:G493,G493,$E$1:E493,E493),"")</f>
        <v/>
      </c>
      <c r="AJ493">
        <f t="shared" si="47"/>
        <v>13</v>
      </c>
    </row>
    <row r="494" spans="1:36" x14ac:dyDescent="0.25">
      <c r="A494" s="14" t="s">
        <v>118</v>
      </c>
      <c r="B494" t="s">
        <v>98</v>
      </c>
      <c r="C494" t="s">
        <v>106</v>
      </c>
      <c r="D494" s="13">
        <v>42677</v>
      </c>
      <c r="E494">
        <v>2</v>
      </c>
      <c r="F494">
        <v>0</v>
      </c>
      <c r="G494" s="2" t="s">
        <v>78</v>
      </c>
      <c r="H494" s="2" t="s">
        <v>11</v>
      </c>
      <c r="I494">
        <v>2</v>
      </c>
      <c r="J494" s="2" t="s">
        <v>120</v>
      </c>
      <c r="K494" s="2">
        <v>0</v>
      </c>
      <c r="L494" s="2">
        <v>2000.75</v>
      </c>
      <c r="M494" s="2">
        <f t="shared" si="42"/>
        <v>200.07499999999999</v>
      </c>
      <c r="O494" s="2" t="str">
        <f t="shared" si="43"/>
        <v/>
      </c>
      <c r="P494" s="2" t="str">
        <f>IF(ISNUMBER(O494),SUMIFS(O$1:$O494,A$1:$A494,A494,C$1:$C494,C494,G$1:$G494,G494,E$1:$E494,E494),"")</f>
        <v/>
      </c>
      <c r="U494" t="str">
        <f t="shared" si="44"/>
        <v/>
      </c>
      <c r="V494">
        <v>16.715852737426758</v>
      </c>
      <c r="W494">
        <v>20.188706398010254</v>
      </c>
      <c r="X494">
        <v>82.638633728027344</v>
      </c>
      <c r="Y494">
        <v>17.845573425292969</v>
      </c>
      <c r="Z494">
        <v>90.675437927246094</v>
      </c>
      <c r="AA494">
        <v>28.567033767700195</v>
      </c>
      <c r="AB494">
        <v>4.5707254028320314E-2</v>
      </c>
      <c r="AC494" s="2">
        <f t="shared" si="45"/>
        <v>4.5707254028320314E-2</v>
      </c>
      <c r="AD494">
        <v>13.222181396484375</v>
      </c>
      <c r="AE494">
        <v>9.22138494993923</v>
      </c>
      <c r="AH494" s="2" t="str">
        <f t="shared" si="46"/>
        <v/>
      </c>
      <c r="AI494" s="2" t="str">
        <f>IF(ISNUMBER(AH494),SUMIFS($AH$1:AH494,$A$1:A494,A494,C$1:$C494,C494,$G$1:G494,G494,$E$1:E494,E494),"")</f>
        <v/>
      </c>
      <c r="AJ494">
        <f t="shared" si="47"/>
        <v>13</v>
      </c>
    </row>
    <row r="495" spans="1:36" x14ac:dyDescent="0.25">
      <c r="A495" s="14" t="s">
        <v>117</v>
      </c>
      <c r="B495" t="s">
        <v>98</v>
      </c>
      <c r="C495" t="s">
        <v>106</v>
      </c>
      <c r="D495" s="13">
        <v>42677</v>
      </c>
      <c r="E495">
        <v>2</v>
      </c>
      <c r="F495">
        <v>50</v>
      </c>
      <c r="G495" s="2" t="s">
        <v>78</v>
      </c>
      <c r="H495" s="2" t="s">
        <v>11</v>
      </c>
      <c r="I495">
        <v>2</v>
      </c>
      <c r="J495" s="2" t="s">
        <v>120</v>
      </c>
      <c r="K495" s="2">
        <v>45</v>
      </c>
      <c r="L495" s="2">
        <v>1918</v>
      </c>
      <c r="M495" s="2">
        <f t="shared" si="42"/>
        <v>191.8</v>
      </c>
      <c r="O495" s="2" t="str">
        <f t="shared" si="43"/>
        <v/>
      </c>
      <c r="P495" s="2" t="str">
        <f>IF(ISNUMBER(O495),SUMIFS(O$1:$O495,A$1:$A495,A495,C$1:$C495,C495,G$1:$G495,G495,E$1:$E495,E495),"")</f>
        <v/>
      </c>
      <c r="U495" t="str">
        <f t="shared" si="44"/>
        <v/>
      </c>
      <c r="V495">
        <v>16.578750610351563</v>
      </c>
      <c r="W495">
        <v>20.038423538208008</v>
      </c>
      <c r="X495">
        <v>82.759540557861328</v>
      </c>
      <c r="Y495">
        <v>17.945499420166016</v>
      </c>
      <c r="Z495">
        <v>91.014610290527344</v>
      </c>
      <c r="AA495">
        <v>28.789880752563477</v>
      </c>
      <c r="AB495">
        <v>4.6063809204101566E-2</v>
      </c>
      <c r="AC495" s="2">
        <f t="shared" si="45"/>
        <v>4.6063809204101566E-2</v>
      </c>
      <c r="AD495">
        <v>13.241526489257813</v>
      </c>
      <c r="AE495">
        <v>9.5606378897910798</v>
      </c>
      <c r="AH495" s="2" t="str">
        <f t="shared" si="46"/>
        <v/>
      </c>
      <c r="AI495" s="2" t="str">
        <f>IF(ISNUMBER(AH495),SUMIFS($AH$1:AH495,$A$1:A495,A495,C$1:$C495,C495,$G$1:G495,G495,$E$1:E495,E495),"")</f>
        <v/>
      </c>
      <c r="AJ495">
        <f t="shared" si="47"/>
        <v>13</v>
      </c>
    </row>
    <row r="496" spans="1:36" x14ac:dyDescent="0.25">
      <c r="A496" s="14" t="s">
        <v>116</v>
      </c>
      <c r="B496" t="s">
        <v>98</v>
      </c>
      <c r="C496" t="s">
        <v>106</v>
      </c>
      <c r="D496" s="13">
        <v>42677</v>
      </c>
      <c r="E496">
        <v>2</v>
      </c>
      <c r="F496">
        <v>100</v>
      </c>
      <c r="G496" s="2" t="s">
        <v>78</v>
      </c>
      <c r="H496" s="2" t="s">
        <v>11</v>
      </c>
      <c r="I496">
        <v>2</v>
      </c>
      <c r="J496" s="2" t="s">
        <v>120</v>
      </c>
      <c r="K496" s="2">
        <v>78</v>
      </c>
      <c r="L496" s="2">
        <v>1842.25</v>
      </c>
      <c r="M496" s="2">
        <f t="shared" si="42"/>
        <v>184.22499999999999</v>
      </c>
      <c r="O496" s="2" t="str">
        <f t="shared" si="43"/>
        <v/>
      </c>
      <c r="P496" s="2" t="str">
        <f>IF(ISNUMBER(O496),SUMIFS(O$1:$O496,A$1:$A496,A496,C$1:$C496,C496,G$1:$G496,G496,E$1:$E496,E496),"")</f>
        <v/>
      </c>
      <c r="U496" t="str">
        <f t="shared" si="44"/>
        <v/>
      </c>
      <c r="V496">
        <v>16.293903350830078</v>
      </c>
      <c r="W496">
        <v>20.130058288574219</v>
      </c>
      <c r="X496">
        <v>82.848690032958984</v>
      </c>
      <c r="Y496">
        <v>18.304971694946289</v>
      </c>
      <c r="Z496">
        <v>90.817535400390625</v>
      </c>
      <c r="AA496">
        <v>28.738231658935547</v>
      </c>
      <c r="AB496">
        <v>4.5981170654296875E-2</v>
      </c>
      <c r="AC496" s="2">
        <f t="shared" si="45"/>
        <v>4.5981170654296875E-2</v>
      </c>
      <c r="AD496">
        <v>13.255790405273437</v>
      </c>
      <c r="AE496">
        <v>9.0167039879547914</v>
      </c>
      <c r="AH496" s="2" t="str">
        <f t="shared" si="46"/>
        <v/>
      </c>
      <c r="AI496" s="2" t="str">
        <f>IF(ISNUMBER(AH496),SUMIFS($AH$1:AH496,$A$1:A496,A496,C$1:$C496,C496,$G$1:G496,G496,$E$1:E496,E496),"")</f>
        <v/>
      </c>
      <c r="AJ496">
        <f t="shared" si="47"/>
        <v>13</v>
      </c>
    </row>
    <row r="497" spans="1:36" x14ac:dyDescent="0.25">
      <c r="A497" s="14" t="s">
        <v>115</v>
      </c>
      <c r="B497" t="s">
        <v>98</v>
      </c>
      <c r="C497" t="s">
        <v>106</v>
      </c>
      <c r="D497" s="13">
        <v>42677</v>
      </c>
      <c r="E497">
        <v>2</v>
      </c>
      <c r="F497">
        <v>200</v>
      </c>
      <c r="G497" s="2" t="s">
        <v>78</v>
      </c>
      <c r="H497" s="2" t="s">
        <v>11</v>
      </c>
      <c r="I497">
        <v>2</v>
      </c>
      <c r="J497" s="2" t="s">
        <v>120</v>
      </c>
      <c r="K497" s="2">
        <v>156</v>
      </c>
      <c r="L497" s="2">
        <v>1823.25</v>
      </c>
      <c r="M497" s="2">
        <f t="shared" si="42"/>
        <v>182.32499999999999</v>
      </c>
      <c r="O497" s="2" t="str">
        <f t="shared" si="43"/>
        <v/>
      </c>
      <c r="P497" s="2" t="str">
        <f>IF(ISNUMBER(O497),SUMIFS(O$1:$O497,A$1:$A497,A497,C$1:$C497,C497,G$1:$G497,G497,E$1:$E497,E497),"")</f>
        <v/>
      </c>
      <c r="U497" t="str">
        <f t="shared" si="44"/>
        <v/>
      </c>
      <c r="V497">
        <v>16.213189125061035</v>
      </c>
      <c r="W497">
        <v>20.924393653869629</v>
      </c>
      <c r="X497">
        <v>82.869380950927734</v>
      </c>
      <c r="Y497">
        <v>16.382264137268066</v>
      </c>
      <c r="Z497">
        <v>90.776790618896484</v>
      </c>
      <c r="AA497">
        <v>29.180234909057617</v>
      </c>
      <c r="AB497">
        <v>4.668837585449219E-2</v>
      </c>
      <c r="AC497" s="2">
        <f t="shared" si="45"/>
        <v>4.668837585449219E-2</v>
      </c>
      <c r="AD497">
        <v>13.259100952148438</v>
      </c>
      <c r="AE497">
        <v>8.6943184785018381</v>
      </c>
      <c r="AH497" s="2" t="str">
        <f t="shared" si="46"/>
        <v/>
      </c>
      <c r="AI497" s="2" t="str">
        <f>IF(ISNUMBER(AH497),SUMIFS($AH$1:AH497,$A$1:A497,A497,C$1:$C497,C497,$G$1:G497,G497,$E$1:E497,E497),"")</f>
        <v/>
      </c>
      <c r="AJ497">
        <f t="shared" si="47"/>
        <v>13</v>
      </c>
    </row>
    <row r="498" spans="1:36" x14ac:dyDescent="0.25">
      <c r="A498" s="14" t="s">
        <v>114</v>
      </c>
      <c r="B498" t="s">
        <v>98</v>
      </c>
      <c r="C498" t="s">
        <v>106</v>
      </c>
      <c r="D498" s="13">
        <v>42677</v>
      </c>
      <c r="E498">
        <v>2</v>
      </c>
      <c r="F498">
        <v>350</v>
      </c>
      <c r="G498" s="2" t="s">
        <v>78</v>
      </c>
      <c r="H498" s="2" t="s">
        <v>11</v>
      </c>
      <c r="I498">
        <v>2</v>
      </c>
      <c r="J498" s="2" t="s">
        <v>120</v>
      </c>
      <c r="K498" s="2">
        <v>272</v>
      </c>
      <c r="L498" s="2">
        <v>2004.25</v>
      </c>
      <c r="M498" s="2">
        <f t="shared" si="42"/>
        <v>200.42500000000001</v>
      </c>
      <c r="O498" s="2" t="str">
        <f t="shared" si="43"/>
        <v/>
      </c>
      <c r="P498" s="2" t="str">
        <f>IF(ISNUMBER(O498),SUMIFS(O$1:$O498,A$1:$A498,A498,C$1:$C498,C498,G$1:$G498,G498,E$1:$E498,E498),"")</f>
        <v/>
      </c>
      <c r="U498" t="str">
        <f t="shared" si="44"/>
        <v/>
      </c>
      <c r="V498">
        <v>17.012170791625977</v>
      </c>
      <c r="W498">
        <v>17.758486747741699</v>
      </c>
      <c r="X498">
        <v>81.916702270507813</v>
      </c>
      <c r="Y498">
        <v>18.300080299377441</v>
      </c>
      <c r="Z498">
        <v>90.249027252197266</v>
      </c>
      <c r="AA498">
        <v>29.191726684570313</v>
      </c>
      <c r="AB498">
        <v>4.6706762695312501E-2</v>
      </c>
      <c r="AC498" s="2">
        <f t="shared" si="45"/>
        <v>4.6706762695312501E-2</v>
      </c>
      <c r="AD498">
        <v>13.10667236328125</v>
      </c>
      <c r="AE498">
        <v>8.7345690757701853</v>
      </c>
      <c r="AH498" s="2" t="str">
        <f t="shared" si="46"/>
        <v/>
      </c>
      <c r="AI498" s="2" t="str">
        <f>IF(ISNUMBER(AH498),SUMIFS($AH$1:AH498,$A$1:A498,A498,C$1:$C498,C498,$G$1:G498,G498,$E$1:E498,E498),"")</f>
        <v/>
      </c>
      <c r="AJ498">
        <f t="shared" si="47"/>
        <v>13</v>
      </c>
    </row>
    <row r="499" spans="1:36" x14ac:dyDescent="0.25">
      <c r="A499" s="14" t="s">
        <v>113</v>
      </c>
      <c r="B499" t="s">
        <v>98</v>
      </c>
      <c r="C499" t="s">
        <v>106</v>
      </c>
      <c r="D499" s="13">
        <v>42677</v>
      </c>
      <c r="E499">
        <v>2</v>
      </c>
      <c r="F499">
        <v>500</v>
      </c>
      <c r="G499" s="2" t="s">
        <v>78</v>
      </c>
      <c r="H499" s="2" t="s">
        <v>11</v>
      </c>
      <c r="I499">
        <v>2</v>
      </c>
      <c r="J499" s="2" t="s">
        <v>120</v>
      </c>
      <c r="K499" s="2">
        <v>389</v>
      </c>
      <c r="L499" s="2">
        <v>1856.25</v>
      </c>
      <c r="M499" s="2">
        <f t="shared" si="42"/>
        <v>185.625</v>
      </c>
      <c r="O499" s="2" t="str">
        <f t="shared" si="43"/>
        <v/>
      </c>
      <c r="P499" s="2" t="str">
        <f>IF(ISNUMBER(O499),SUMIFS(O$1:$O499,A$1:$A499,A499,C$1:$C499,C499,G$1:$G499,G499,E$1:$E499,E499),"")</f>
        <v/>
      </c>
      <c r="U499" t="str">
        <f t="shared" si="44"/>
        <v/>
      </c>
      <c r="V499">
        <v>16.075045108795166</v>
      </c>
      <c r="W499">
        <v>20.7633056640625</v>
      </c>
      <c r="X499">
        <v>83.120265960693359</v>
      </c>
      <c r="Y499">
        <v>15.641323566436768</v>
      </c>
      <c r="Z499">
        <v>90.080539703369141</v>
      </c>
      <c r="AA499">
        <v>29.684069633483887</v>
      </c>
      <c r="AB499">
        <v>4.749451141357422E-2</v>
      </c>
      <c r="AC499" s="2">
        <f t="shared" si="45"/>
        <v>4.749451141357422E-2</v>
      </c>
      <c r="AD499">
        <v>13.299242553710938</v>
      </c>
      <c r="AE499">
        <v>9.7051275537832886</v>
      </c>
      <c r="AH499" s="2" t="str">
        <f t="shared" si="46"/>
        <v/>
      </c>
      <c r="AI499" s="2" t="str">
        <f>IF(ISNUMBER(AH499),SUMIFS($AH$1:AH499,$A$1:A499,A499,C$1:$C499,C499,$G$1:G499,G499,$E$1:E499,E499),"")</f>
        <v/>
      </c>
      <c r="AJ499">
        <f t="shared" si="47"/>
        <v>13</v>
      </c>
    </row>
    <row r="500" spans="1:36" x14ac:dyDescent="0.25">
      <c r="A500" s="14" t="s">
        <v>118</v>
      </c>
      <c r="B500" t="s">
        <v>98</v>
      </c>
      <c r="C500" t="s">
        <v>106</v>
      </c>
      <c r="D500" s="13">
        <v>42677</v>
      </c>
      <c r="E500">
        <v>3</v>
      </c>
      <c r="F500">
        <v>0</v>
      </c>
      <c r="G500" s="2" t="s">
        <v>78</v>
      </c>
      <c r="H500" s="2" t="s">
        <v>11</v>
      </c>
      <c r="I500">
        <v>2</v>
      </c>
      <c r="J500" s="2" t="s">
        <v>120</v>
      </c>
      <c r="K500" s="2">
        <v>0</v>
      </c>
      <c r="L500" s="2">
        <v>2971</v>
      </c>
      <c r="M500" s="2">
        <f t="shared" si="42"/>
        <v>297.10000000000002</v>
      </c>
      <c r="O500" s="2" t="str">
        <f t="shared" si="43"/>
        <v/>
      </c>
      <c r="P500" s="2" t="str">
        <f>IF(ISNUMBER(O500),SUMIFS(O$1:$O500,A$1:$A500,A500,C$1:$C500,C500,G$1:$G500,G500,E$1:$E500,E500),"")</f>
        <v/>
      </c>
      <c r="U500" t="str">
        <f t="shared" si="44"/>
        <v/>
      </c>
      <c r="V500">
        <v>17.587621688842773</v>
      </c>
      <c r="W500">
        <v>19.692882537841797</v>
      </c>
      <c r="X500">
        <v>82.186618804931641</v>
      </c>
      <c r="Y500">
        <v>19.666730880737305</v>
      </c>
      <c r="Z500">
        <v>89.576145172119141</v>
      </c>
      <c r="AA500">
        <v>27.183768272399902</v>
      </c>
      <c r="AB500">
        <v>4.3494029235839837E-2</v>
      </c>
      <c r="AC500" s="2">
        <f t="shared" si="45"/>
        <v>4.3494029235839837E-2</v>
      </c>
      <c r="AD500">
        <v>13.149859008789063</v>
      </c>
      <c r="AE500">
        <v>21.159328050485854</v>
      </c>
      <c r="AH500" s="2" t="str">
        <f t="shared" si="46"/>
        <v/>
      </c>
      <c r="AI500" s="2" t="str">
        <f>IF(ISNUMBER(AH500),SUMIFS($AH$1:AH500,$A$1:A500,A500,C$1:$C500,C500,$G$1:G500,G500,$E$1:E500,E500),"")</f>
        <v/>
      </c>
      <c r="AJ500">
        <f t="shared" si="47"/>
        <v>13</v>
      </c>
    </row>
    <row r="501" spans="1:36" x14ac:dyDescent="0.25">
      <c r="A501" s="14" t="s">
        <v>117</v>
      </c>
      <c r="B501" t="s">
        <v>98</v>
      </c>
      <c r="C501" t="s">
        <v>106</v>
      </c>
      <c r="D501" s="13">
        <v>42677</v>
      </c>
      <c r="E501">
        <v>3</v>
      </c>
      <c r="F501">
        <v>50</v>
      </c>
      <c r="G501" s="2" t="s">
        <v>78</v>
      </c>
      <c r="H501" s="2" t="s">
        <v>11</v>
      </c>
      <c r="I501">
        <v>2</v>
      </c>
      <c r="J501" s="2" t="s">
        <v>120</v>
      </c>
      <c r="K501" s="2">
        <v>45</v>
      </c>
      <c r="L501" s="2">
        <v>2765.75</v>
      </c>
      <c r="M501" s="2">
        <f t="shared" si="42"/>
        <v>276.57499999999999</v>
      </c>
      <c r="O501" s="2" t="str">
        <f t="shared" si="43"/>
        <v/>
      </c>
      <c r="P501" s="2" t="str">
        <f>IF(ISNUMBER(O501),SUMIFS(O$1:$O501,A$1:$A501,A501,C$1:$C501,C501,G$1:$G501,G501,E$1:$E501,E501),"")</f>
        <v/>
      </c>
      <c r="U501" t="str">
        <f t="shared" si="44"/>
        <v/>
      </c>
      <c r="V501">
        <v>17.160188674926758</v>
      </c>
      <c r="W501">
        <v>21.601036071777344</v>
      </c>
      <c r="X501">
        <v>82.673927307128906</v>
      </c>
      <c r="Y501">
        <v>19.967118263244629</v>
      </c>
      <c r="Z501">
        <v>89.883121490478516</v>
      </c>
      <c r="AA501">
        <v>28.208526611328125</v>
      </c>
      <c r="AB501">
        <v>4.5133642578125001E-2</v>
      </c>
      <c r="AC501" s="2">
        <f t="shared" si="45"/>
        <v>4.5133642578125001E-2</v>
      </c>
      <c r="AD501">
        <v>13.227828369140624</v>
      </c>
      <c r="AE501">
        <v>14.925248198452056</v>
      </c>
      <c r="AH501" s="2" t="str">
        <f t="shared" si="46"/>
        <v/>
      </c>
      <c r="AI501" s="2" t="str">
        <f>IF(ISNUMBER(AH501),SUMIFS($AH$1:AH501,$A$1:A501,A501,C$1:$C501,C501,$G$1:G501,G501,$E$1:E501,E501),"")</f>
        <v/>
      </c>
      <c r="AJ501">
        <f t="shared" si="47"/>
        <v>13</v>
      </c>
    </row>
    <row r="502" spans="1:36" x14ac:dyDescent="0.25">
      <c r="A502" s="14" t="s">
        <v>116</v>
      </c>
      <c r="B502" t="s">
        <v>98</v>
      </c>
      <c r="C502" t="s">
        <v>106</v>
      </c>
      <c r="D502" s="13">
        <v>42677</v>
      </c>
      <c r="E502">
        <v>3</v>
      </c>
      <c r="F502">
        <v>100</v>
      </c>
      <c r="G502" s="2" t="s">
        <v>78</v>
      </c>
      <c r="H502" s="2" t="s">
        <v>11</v>
      </c>
      <c r="I502">
        <v>2</v>
      </c>
      <c r="J502" s="2" t="s">
        <v>120</v>
      </c>
      <c r="K502" s="2">
        <v>78</v>
      </c>
      <c r="L502" s="2">
        <v>2612.25</v>
      </c>
      <c r="M502" s="2">
        <f t="shared" si="42"/>
        <v>261.22500000000002</v>
      </c>
      <c r="O502" s="2" t="str">
        <f t="shared" si="43"/>
        <v/>
      </c>
      <c r="P502" s="2" t="str">
        <f>IF(ISNUMBER(O502),SUMIFS(O$1:$O502,A$1:$A502,A502,C$1:$C502,C502,G$1:$G502,G502,E$1:$E502,E502),"")</f>
        <v/>
      </c>
      <c r="U502" t="str">
        <f t="shared" si="44"/>
        <v/>
      </c>
      <c r="V502">
        <v>16.462215423583984</v>
      </c>
      <c r="W502">
        <v>22.290426254272461</v>
      </c>
      <c r="X502">
        <v>83.958267211914063</v>
      </c>
      <c r="Y502">
        <v>19.879096031188965</v>
      </c>
      <c r="Z502">
        <v>91.000190734863281</v>
      </c>
      <c r="AA502">
        <v>27.853053092956543</v>
      </c>
      <c r="AB502">
        <v>4.4564884948730468E-2</v>
      </c>
      <c r="AC502" s="2">
        <f t="shared" si="45"/>
        <v>4.4564884948730468E-2</v>
      </c>
      <c r="AD502">
        <v>13.43332275390625</v>
      </c>
      <c r="AE502">
        <v>16.092933896430072</v>
      </c>
      <c r="AH502" s="2" t="str">
        <f t="shared" si="46"/>
        <v/>
      </c>
      <c r="AI502" s="2" t="str">
        <f>IF(ISNUMBER(AH502),SUMIFS($AH$1:AH502,$A$1:A502,A502,C$1:$C502,C502,$G$1:G502,G502,$E$1:E502,E502),"")</f>
        <v/>
      </c>
      <c r="AJ502">
        <f t="shared" si="47"/>
        <v>13</v>
      </c>
    </row>
    <row r="503" spans="1:36" x14ac:dyDescent="0.25">
      <c r="A503" s="14" t="s">
        <v>115</v>
      </c>
      <c r="B503" t="s">
        <v>98</v>
      </c>
      <c r="C503" t="s">
        <v>106</v>
      </c>
      <c r="D503" s="13">
        <v>42677</v>
      </c>
      <c r="E503">
        <v>3</v>
      </c>
      <c r="F503">
        <v>200</v>
      </c>
      <c r="G503" s="2" t="s">
        <v>78</v>
      </c>
      <c r="H503" s="2" t="s">
        <v>11</v>
      </c>
      <c r="I503">
        <v>2</v>
      </c>
      <c r="J503" s="2" t="s">
        <v>120</v>
      </c>
      <c r="K503" s="2">
        <v>156</v>
      </c>
      <c r="L503" s="2">
        <v>2937.25</v>
      </c>
      <c r="M503" s="2">
        <f t="shared" si="42"/>
        <v>293.72500000000002</v>
      </c>
      <c r="O503" s="2" t="str">
        <f t="shared" si="43"/>
        <v/>
      </c>
      <c r="P503" s="2" t="str">
        <f>IF(ISNUMBER(O503),SUMIFS(O$1:$O503,A$1:$A503,A503,C$1:$C503,C503,G$1:$G503,G503,E$1:$E503,E503),"")</f>
        <v/>
      </c>
      <c r="U503" t="str">
        <f t="shared" si="44"/>
        <v/>
      </c>
      <c r="V503">
        <v>16.202084541320801</v>
      </c>
      <c r="W503">
        <v>22.550057411193848</v>
      </c>
      <c r="X503">
        <v>83.72100830078125</v>
      </c>
      <c r="Y503">
        <v>18.569856643676758</v>
      </c>
      <c r="Z503">
        <v>89.996566772460938</v>
      </c>
      <c r="AA503">
        <v>27.714862823486328</v>
      </c>
      <c r="AB503">
        <v>4.4343780517578125E-2</v>
      </c>
      <c r="AC503" s="2">
        <f t="shared" si="45"/>
        <v>4.4343780517578125E-2</v>
      </c>
      <c r="AD503">
        <v>13.395361328125</v>
      </c>
      <c r="AE503">
        <v>14.425347256437526</v>
      </c>
      <c r="AH503" s="2" t="str">
        <f t="shared" si="46"/>
        <v/>
      </c>
      <c r="AI503" s="2" t="str">
        <f>IF(ISNUMBER(AH503),SUMIFS($AH$1:AH503,$A$1:A503,A503,C$1:$C503,C503,$G$1:G503,G503,$E$1:E503,E503),"")</f>
        <v/>
      </c>
      <c r="AJ503">
        <f t="shared" si="47"/>
        <v>13</v>
      </c>
    </row>
    <row r="504" spans="1:36" x14ac:dyDescent="0.25">
      <c r="A504" s="14" t="s">
        <v>114</v>
      </c>
      <c r="B504" t="s">
        <v>98</v>
      </c>
      <c r="C504" t="s">
        <v>106</v>
      </c>
      <c r="D504" s="13">
        <v>42677</v>
      </c>
      <c r="E504">
        <v>3</v>
      </c>
      <c r="F504">
        <v>350</v>
      </c>
      <c r="G504" s="2" t="s">
        <v>78</v>
      </c>
      <c r="H504" s="2" t="s">
        <v>11</v>
      </c>
      <c r="I504">
        <v>2</v>
      </c>
      <c r="J504" s="2" t="s">
        <v>120</v>
      </c>
      <c r="K504" s="2">
        <v>272</v>
      </c>
      <c r="L504" s="2">
        <v>2558.75</v>
      </c>
      <c r="M504" s="2">
        <f t="shared" si="42"/>
        <v>255.875</v>
      </c>
      <c r="O504" s="2" t="str">
        <f t="shared" si="43"/>
        <v/>
      </c>
      <c r="P504" s="2" t="str">
        <f>IF(ISNUMBER(O504),SUMIFS(O$1:$O504,A$1:$A504,A504,C$1:$C504,C504,G$1:$G504,G504,E$1:$E504,E504),"")</f>
        <v/>
      </c>
      <c r="U504" t="str">
        <f t="shared" si="44"/>
        <v/>
      </c>
      <c r="V504">
        <v>16.297840118408203</v>
      </c>
      <c r="W504">
        <v>22.954822540283203</v>
      </c>
      <c r="X504">
        <v>83.450675964355469</v>
      </c>
      <c r="Y504">
        <v>19.668442726135254</v>
      </c>
      <c r="Z504">
        <v>90.376125335693359</v>
      </c>
      <c r="AA504">
        <v>28.888561248779297</v>
      </c>
      <c r="AB504">
        <v>4.622169799804688E-2</v>
      </c>
      <c r="AC504" s="2">
        <f t="shared" si="45"/>
        <v>4.622169799804688E-2</v>
      </c>
      <c r="AD504">
        <v>13.352108154296875</v>
      </c>
      <c r="AE504">
        <v>15.80252383996501</v>
      </c>
      <c r="AH504" s="2" t="str">
        <f t="shared" si="46"/>
        <v/>
      </c>
      <c r="AI504" s="2" t="str">
        <f>IF(ISNUMBER(AH504),SUMIFS($AH$1:AH504,$A$1:A504,A504,C$1:$C504,C504,$G$1:G504,G504,$E$1:E504,E504),"")</f>
        <v/>
      </c>
      <c r="AJ504">
        <f t="shared" si="47"/>
        <v>13</v>
      </c>
    </row>
    <row r="505" spans="1:36" x14ac:dyDescent="0.25">
      <c r="A505" s="14" t="s">
        <v>113</v>
      </c>
      <c r="B505" t="s">
        <v>98</v>
      </c>
      <c r="C505" t="s">
        <v>106</v>
      </c>
      <c r="D505" s="13">
        <v>42677</v>
      </c>
      <c r="E505">
        <v>3</v>
      </c>
      <c r="F505">
        <v>500</v>
      </c>
      <c r="G505" s="2" t="s">
        <v>78</v>
      </c>
      <c r="H505" s="2" t="s">
        <v>11</v>
      </c>
      <c r="I505">
        <v>2</v>
      </c>
      <c r="J505" s="2" t="s">
        <v>120</v>
      </c>
      <c r="K505" s="2">
        <v>389</v>
      </c>
      <c r="L505" s="2">
        <v>2888.25</v>
      </c>
      <c r="M505" s="2">
        <f t="shared" si="42"/>
        <v>288.82499999999999</v>
      </c>
      <c r="O505" s="2" t="str">
        <f t="shared" si="43"/>
        <v/>
      </c>
      <c r="P505" s="2" t="str">
        <f>IF(ISNUMBER(O505),SUMIFS(O$1:$O505,A$1:$A505,A505,C$1:$C505,C505,G$1:$G505,G505,E$1:$E505,E505),"")</f>
        <v/>
      </c>
      <c r="U505" t="str">
        <f t="shared" si="44"/>
        <v/>
      </c>
      <c r="V505">
        <v>16.965188980102539</v>
      </c>
      <c r="W505">
        <v>22.45401668548584</v>
      </c>
      <c r="X505">
        <v>83.059463500976563</v>
      </c>
      <c r="Y505">
        <v>20.526281356811523</v>
      </c>
      <c r="Z505">
        <v>90.567913055419922</v>
      </c>
      <c r="AA505">
        <v>28.278301239013672</v>
      </c>
      <c r="AB505">
        <v>4.5245281982421871E-2</v>
      </c>
      <c r="AC505" s="2">
        <f t="shared" si="45"/>
        <v>4.5245281982421871E-2</v>
      </c>
      <c r="AD505">
        <v>13.28951416015625</v>
      </c>
      <c r="AE505">
        <v>16.775234812795546</v>
      </c>
      <c r="AH505" s="2" t="str">
        <f t="shared" si="46"/>
        <v/>
      </c>
      <c r="AI505" s="2" t="str">
        <f>IF(ISNUMBER(AH505),SUMIFS($AH$1:AH505,$A$1:A505,A505,C$1:$C505,C505,$G$1:G505,G505,$E$1:E505,E505),"")</f>
        <v/>
      </c>
      <c r="AJ505">
        <f t="shared" si="47"/>
        <v>13</v>
      </c>
    </row>
    <row r="506" spans="1:36" x14ac:dyDescent="0.25">
      <c r="A506" s="14" t="s">
        <v>118</v>
      </c>
      <c r="B506" t="s">
        <v>98</v>
      </c>
      <c r="C506" t="s">
        <v>106</v>
      </c>
      <c r="D506" s="13">
        <v>42683</v>
      </c>
      <c r="E506">
        <v>1</v>
      </c>
      <c r="F506">
        <v>0</v>
      </c>
      <c r="G506" s="2" t="s">
        <v>78</v>
      </c>
      <c r="H506" s="2" t="s">
        <v>11</v>
      </c>
      <c r="I506">
        <v>2</v>
      </c>
      <c r="J506" s="2" t="s">
        <v>119</v>
      </c>
      <c r="K506" s="2">
        <v>0</v>
      </c>
      <c r="L506" s="2">
        <v>2462.25</v>
      </c>
      <c r="M506" s="2">
        <f t="shared" si="42"/>
        <v>246.22499999999999</v>
      </c>
      <c r="O506" s="2" t="str">
        <f t="shared" si="43"/>
        <v/>
      </c>
      <c r="P506" s="2" t="str">
        <f>IF(ISNUMBER(O506),SUMIFS(O$1:$O506,A$1:$A506,A506,C$1:$C506,C506,G$1:$G506,G506,E$1:$E506,E506),"")</f>
        <v/>
      </c>
      <c r="U506" t="str">
        <f t="shared" si="44"/>
        <v/>
      </c>
      <c r="V506">
        <v>19.971170425415039</v>
      </c>
      <c r="W506">
        <v>15.447616577148438</v>
      </c>
      <c r="X506">
        <v>79.346153259277344</v>
      </c>
      <c r="Y506">
        <v>23.988450050354004</v>
      </c>
      <c r="Z506">
        <v>89.769851684570313</v>
      </c>
      <c r="AA506">
        <v>27.35765266418457</v>
      </c>
      <c r="AB506">
        <v>4.3772244262695319E-2</v>
      </c>
      <c r="AC506" s="2">
        <f t="shared" si="45"/>
        <v>4.3772244262695319E-2</v>
      </c>
      <c r="AD506">
        <v>12.695384521484375</v>
      </c>
      <c r="AE506">
        <v>11.855421090300329</v>
      </c>
      <c r="AH506" s="2" t="str">
        <f t="shared" si="46"/>
        <v/>
      </c>
      <c r="AI506" s="2" t="str">
        <f>IF(ISNUMBER(AH506),SUMIFS($AH$1:AH506,$A$1:A506,A506,C$1:$C506,C506,$G$1:G506,G506,$E$1:E506,E506),"")</f>
        <v/>
      </c>
      <c r="AJ506">
        <f t="shared" si="47"/>
        <v>13</v>
      </c>
    </row>
    <row r="507" spans="1:36" x14ac:dyDescent="0.25">
      <c r="A507" s="14" t="s">
        <v>117</v>
      </c>
      <c r="B507" t="s">
        <v>98</v>
      </c>
      <c r="C507" t="s">
        <v>106</v>
      </c>
      <c r="D507" s="13">
        <v>42683</v>
      </c>
      <c r="E507">
        <v>1</v>
      </c>
      <c r="F507">
        <v>50</v>
      </c>
      <c r="G507" s="2" t="s">
        <v>78</v>
      </c>
      <c r="H507" s="2" t="s">
        <v>11</v>
      </c>
      <c r="I507">
        <v>2</v>
      </c>
      <c r="J507" s="2" t="s">
        <v>119</v>
      </c>
      <c r="K507" s="2">
        <v>45</v>
      </c>
      <c r="L507" s="2">
        <v>2447.5749999999998</v>
      </c>
      <c r="M507" s="2">
        <f t="shared" si="42"/>
        <v>244.75749999999999</v>
      </c>
      <c r="O507" s="2" t="str">
        <f t="shared" si="43"/>
        <v/>
      </c>
      <c r="P507" s="2" t="str">
        <f>IF(ISNUMBER(O507),SUMIFS(O$1:$O507,A$1:$A507,A507,C$1:$C507,C507,G$1:$G507,G507,E$1:$E507,E507),"")</f>
        <v/>
      </c>
      <c r="U507" t="str">
        <f t="shared" si="44"/>
        <v/>
      </c>
      <c r="V507">
        <v>19.586166381835938</v>
      </c>
      <c r="W507">
        <v>19.516780853271484</v>
      </c>
      <c r="X507">
        <v>79.935806274414063</v>
      </c>
      <c r="Y507">
        <v>22.43126106262207</v>
      </c>
      <c r="Z507">
        <v>90.1875</v>
      </c>
      <c r="AA507">
        <v>26.221674919128418</v>
      </c>
      <c r="AB507">
        <v>4.1954679870605471E-2</v>
      </c>
      <c r="AC507" s="2">
        <f t="shared" si="45"/>
        <v>4.1954679870605471E-2</v>
      </c>
      <c r="AD507">
        <v>12.789729003906251</v>
      </c>
      <c r="AE507">
        <v>11.885254353022725</v>
      </c>
      <c r="AH507" s="2" t="str">
        <f t="shared" si="46"/>
        <v/>
      </c>
      <c r="AI507" s="2" t="str">
        <f>IF(ISNUMBER(AH507),SUMIFS($AH$1:AH507,$A$1:A507,A507,C$1:$C507,C507,$G$1:G507,G507,$E$1:E507,E507),"")</f>
        <v/>
      </c>
      <c r="AJ507">
        <f t="shared" si="47"/>
        <v>13</v>
      </c>
    </row>
    <row r="508" spans="1:36" x14ac:dyDescent="0.25">
      <c r="A508" s="14" t="s">
        <v>116</v>
      </c>
      <c r="B508" t="s">
        <v>98</v>
      </c>
      <c r="C508" t="s">
        <v>106</v>
      </c>
      <c r="D508" s="13">
        <v>42683</v>
      </c>
      <c r="E508">
        <v>1</v>
      </c>
      <c r="F508">
        <v>100</v>
      </c>
      <c r="G508" s="2" t="s">
        <v>78</v>
      </c>
      <c r="H508" s="2" t="s">
        <v>11</v>
      </c>
      <c r="I508">
        <v>2</v>
      </c>
      <c r="J508" s="2" t="s">
        <v>119</v>
      </c>
      <c r="K508" s="2">
        <v>78</v>
      </c>
      <c r="L508" s="2">
        <v>2260.6499999999996</v>
      </c>
      <c r="M508" s="2">
        <f t="shared" si="42"/>
        <v>226.06499999999997</v>
      </c>
      <c r="O508" s="2" t="str">
        <f t="shared" si="43"/>
        <v/>
      </c>
      <c r="P508" s="2" t="str">
        <f>IF(ISNUMBER(O508),SUMIFS(O$1:$O508,A$1:$A508,A508,C$1:$C508,C508,G$1:$G508,G508,E$1:$E508,E508),"")</f>
        <v/>
      </c>
      <c r="U508" t="str">
        <f t="shared" si="44"/>
        <v/>
      </c>
      <c r="V508">
        <v>18.680519104003906</v>
      </c>
      <c r="W508">
        <v>19.995079040527344</v>
      </c>
      <c r="X508">
        <v>81.399890899658203</v>
      </c>
      <c r="Y508">
        <v>21.551111221313477</v>
      </c>
      <c r="Z508">
        <v>90.631568908691406</v>
      </c>
      <c r="AA508">
        <v>26.137686729431152</v>
      </c>
      <c r="AB508">
        <v>4.1820298767089842E-2</v>
      </c>
      <c r="AC508" s="2">
        <f t="shared" si="45"/>
        <v>4.1820298767089842E-2</v>
      </c>
      <c r="AD508">
        <v>13.023982543945312</v>
      </c>
      <c r="AE508">
        <v>13.27578014067787</v>
      </c>
      <c r="AH508" s="2" t="str">
        <f t="shared" si="46"/>
        <v/>
      </c>
      <c r="AI508" s="2" t="str">
        <f>IF(ISNUMBER(AH508),SUMIFS($AH$1:AH508,$A$1:A508,A508,C$1:$C508,C508,$G$1:G508,G508,$E$1:E508,E508),"")</f>
        <v/>
      </c>
      <c r="AJ508">
        <f t="shared" si="47"/>
        <v>13</v>
      </c>
    </row>
    <row r="509" spans="1:36" x14ac:dyDescent="0.25">
      <c r="A509" s="14" t="s">
        <v>115</v>
      </c>
      <c r="B509" t="s">
        <v>98</v>
      </c>
      <c r="C509" t="s">
        <v>106</v>
      </c>
      <c r="D509" s="13">
        <v>42683</v>
      </c>
      <c r="E509">
        <v>1</v>
      </c>
      <c r="F509">
        <v>200</v>
      </c>
      <c r="G509" s="2" t="s">
        <v>78</v>
      </c>
      <c r="H509" s="2" t="s">
        <v>11</v>
      </c>
      <c r="I509">
        <v>2</v>
      </c>
      <c r="J509" s="2" t="s">
        <v>119</v>
      </c>
      <c r="K509" s="2">
        <v>156</v>
      </c>
      <c r="L509" s="2">
        <v>2509.5250000000001</v>
      </c>
      <c r="M509" s="2">
        <f t="shared" si="42"/>
        <v>250.95250000000001</v>
      </c>
      <c r="O509" s="2" t="str">
        <f t="shared" si="43"/>
        <v/>
      </c>
      <c r="P509" s="2" t="str">
        <f>IF(ISNUMBER(O509),SUMIFS(O$1:$O509,A$1:$A509,A509,C$1:$C509,C509,G$1:$G509,G509,E$1:$E509,E509),"")</f>
        <v/>
      </c>
      <c r="U509" t="str">
        <f t="shared" si="44"/>
        <v/>
      </c>
      <c r="V509">
        <v>18.359142303466797</v>
      </c>
      <c r="W509">
        <v>17.095433235168457</v>
      </c>
      <c r="X509">
        <v>80.687156677246094</v>
      </c>
      <c r="Y509">
        <v>21.968111038208008</v>
      </c>
      <c r="Z509">
        <v>89.904537200927734</v>
      </c>
      <c r="AA509">
        <v>27.547430038452148</v>
      </c>
      <c r="AB509">
        <v>4.4075888061523433E-2</v>
      </c>
      <c r="AC509" s="2">
        <f t="shared" si="45"/>
        <v>4.4075888061523433E-2</v>
      </c>
      <c r="AD509">
        <v>12.909945068359375</v>
      </c>
      <c r="AE509">
        <v>13.025486013101744</v>
      </c>
      <c r="AH509" s="2" t="str">
        <f t="shared" si="46"/>
        <v/>
      </c>
      <c r="AI509" s="2" t="str">
        <f>IF(ISNUMBER(AH509),SUMIFS($AH$1:AH509,$A$1:A509,A509,C$1:$C509,C509,$G$1:G509,G509,$E$1:E509,E509),"")</f>
        <v/>
      </c>
      <c r="AJ509">
        <f t="shared" si="47"/>
        <v>13</v>
      </c>
    </row>
    <row r="510" spans="1:36" x14ac:dyDescent="0.25">
      <c r="A510" s="14" t="s">
        <v>114</v>
      </c>
      <c r="B510" t="s">
        <v>98</v>
      </c>
      <c r="C510" t="s">
        <v>106</v>
      </c>
      <c r="D510" s="13">
        <v>42683</v>
      </c>
      <c r="E510">
        <v>1</v>
      </c>
      <c r="F510">
        <v>350</v>
      </c>
      <c r="G510" s="2" t="s">
        <v>78</v>
      </c>
      <c r="H510" s="2" t="s">
        <v>11</v>
      </c>
      <c r="I510">
        <v>2</v>
      </c>
      <c r="J510" s="2" t="s">
        <v>119</v>
      </c>
      <c r="K510" s="2">
        <v>272</v>
      </c>
      <c r="L510" s="2">
        <v>2176.2750000000001</v>
      </c>
      <c r="M510" s="2">
        <f t="shared" si="42"/>
        <v>217.6275</v>
      </c>
      <c r="O510" s="2" t="str">
        <f t="shared" si="43"/>
        <v/>
      </c>
      <c r="P510" s="2" t="str">
        <f>IF(ISNUMBER(O510),SUMIFS(O$1:$O510,A$1:$A510,A510,C$1:$C510,C510,G$1:$G510,G510,E$1:$E510,E510),"")</f>
        <v/>
      </c>
      <c r="U510" t="str">
        <f t="shared" si="44"/>
        <v/>
      </c>
      <c r="V510">
        <v>17.980031967163086</v>
      </c>
      <c r="W510">
        <v>15.064657688140869</v>
      </c>
      <c r="X510">
        <v>80.678165435791016</v>
      </c>
      <c r="Y510">
        <v>21.114588737487793</v>
      </c>
      <c r="Z510">
        <v>89.428592681884766</v>
      </c>
      <c r="AA510">
        <v>28.775906562805176</v>
      </c>
      <c r="AB510">
        <v>4.604145050048828E-2</v>
      </c>
      <c r="AC510" s="2">
        <f t="shared" si="45"/>
        <v>4.604145050048828E-2</v>
      </c>
      <c r="AD510">
        <v>12.908506469726563</v>
      </c>
      <c r="AE510">
        <v>12.496258955732467</v>
      </c>
      <c r="AH510" s="2" t="str">
        <f t="shared" si="46"/>
        <v/>
      </c>
      <c r="AI510" s="2" t="str">
        <f>IF(ISNUMBER(AH510),SUMIFS($AH$1:AH510,$A$1:A510,A510,C$1:$C510,C510,$G$1:G510,G510,$E$1:E510,E510),"")</f>
        <v/>
      </c>
      <c r="AJ510">
        <f t="shared" si="47"/>
        <v>13</v>
      </c>
    </row>
    <row r="511" spans="1:36" x14ac:dyDescent="0.25">
      <c r="A511" s="14" t="s">
        <v>113</v>
      </c>
      <c r="B511" t="s">
        <v>98</v>
      </c>
      <c r="C511" t="s">
        <v>106</v>
      </c>
      <c r="D511" s="13">
        <v>42683</v>
      </c>
      <c r="E511">
        <v>1</v>
      </c>
      <c r="F511">
        <v>500</v>
      </c>
      <c r="G511" s="2" t="s">
        <v>78</v>
      </c>
      <c r="H511" s="2" t="s">
        <v>11</v>
      </c>
      <c r="I511">
        <v>2</v>
      </c>
      <c r="J511" s="2" t="s">
        <v>119</v>
      </c>
      <c r="K511" s="2">
        <v>389</v>
      </c>
      <c r="L511" s="2">
        <v>2668.1</v>
      </c>
      <c r="M511" s="2">
        <f t="shared" si="42"/>
        <v>266.81</v>
      </c>
      <c r="O511" s="2" t="str">
        <f t="shared" si="43"/>
        <v/>
      </c>
      <c r="P511" s="2" t="str">
        <f>IF(ISNUMBER(O511),SUMIFS(O$1:$O511,A$1:$A511,A511,C$1:$C511,C511,G$1:$G511,G511,E$1:$E511,E511),"")</f>
        <v/>
      </c>
      <c r="U511" t="str">
        <f t="shared" si="44"/>
        <v/>
      </c>
      <c r="V511">
        <v>17.702458381652832</v>
      </c>
      <c r="W511">
        <v>18.897502899169922</v>
      </c>
      <c r="X511">
        <v>80.056995391845703</v>
      </c>
      <c r="Y511">
        <v>21.152398109436035</v>
      </c>
      <c r="Z511">
        <v>89.549861907958984</v>
      </c>
      <c r="AA511">
        <v>26.405752182006836</v>
      </c>
      <c r="AB511">
        <v>4.2249203491210939E-2</v>
      </c>
      <c r="AC511" s="2">
        <f t="shared" si="45"/>
        <v>4.2249203491210939E-2</v>
      </c>
      <c r="AD511">
        <v>12.809119262695313</v>
      </c>
      <c r="AE511">
        <v>12.765963250248285</v>
      </c>
      <c r="AH511" s="2" t="str">
        <f t="shared" si="46"/>
        <v/>
      </c>
      <c r="AI511" s="2" t="str">
        <f>IF(ISNUMBER(AH511),SUMIFS($AH$1:AH511,$A$1:A511,A511,C$1:$C511,C511,$G$1:G511,G511,$E$1:E511,E511),"")</f>
        <v/>
      </c>
      <c r="AJ511">
        <f t="shared" si="47"/>
        <v>13</v>
      </c>
    </row>
    <row r="512" spans="1:36" x14ac:dyDescent="0.25">
      <c r="A512" s="14" t="s">
        <v>118</v>
      </c>
      <c r="B512" t="s">
        <v>98</v>
      </c>
      <c r="C512" t="s">
        <v>106</v>
      </c>
      <c r="D512" s="13">
        <v>42683</v>
      </c>
      <c r="E512">
        <v>2</v>
      </c>
      <c r="F512">
        <v>0</v>
      </c>
      <c r="G512" s="2" t="s">
        <v>78</v>
      </c>
      <c r="H512" s="2" t="s">
        <v>11</v>
      </c>
      <c r="I512">
        <v>2</v>
      </c>
      <c r="J512" s="2" t="s">
        <v>119</v>
      </c>
      <c r="K512" s="2">
        <v>0</v>
      </c>
      <c r="L512" s="2">
        <v>2312.4500000000003</v>
      </c>
      <c r="M512" s="2">
        <f t="shared" si="42"/>
        <v>231.24500000000003</v>
      </c>
      <c r="O512" s="2" t="str">
        <f t="shared" si="43"/>
        <v/>
      </c>
      <c r="P512" s="2" t="str">
        <f>IF(ISNUMBER(O512),SUMIFS(O$1:$O512,A$1:$A512,A512,C$1:$C512,C512,G$1:$G512,G512,E$1:$E512,E512),"")</f>
        <v/>
      </c>
      <c r="U512" t="str">
        <f t="shared" si="44"/>
        <v/>
      </c>
      <c r="V512">
        <v>18.161253929138184</v>
      </c>
      <c r="W512">
        <v>18.882331848144531</v>
      </c>
      <c r="X512">
        <v>80.735443115234375</v>
      </c>
      <c r="Y512">
        <v>20.314945220947266</v>
      </c>
      <c r="Z512">
        <v>90.756870269775391</v>
      </c>
      <c r="AA512">
        <v>27.892335891723633</v>
      </c>
      <c r="AB512">
        <v>4.4627737426757817E-2</v>
      </c>
      <c r="AC512" s="2">
        <f t="shared" si="45"/>
        <v>4.4627737426757817E-2</v>
      </c>
      <c r="AD512">
        <v>12.9176708984375</v>
      </c>
      <c r="AE512">
        <v>9.9162206014677992</v>
      </c>
      <c r="AH512" s="2" t="str">
        <f t="shared" si="46"/>
        <v/>
      </c>
      <c r="AI512" s="2" t="str">
        <f>IF(ISNUMBER(AH512),SUMIFS($AH$1:AH512,$A$1:A512,A512,C$1:$C512,C512,$G$1:G512,G512,$E$1:E512,E512),"")</f>
        <v/>
      </c>
      <c r="AJ512">
        <f t="shared" si="47"/>
        <v>13</v>
      </c>
    </row>
    <row r="513" spans="1:36" x14ac:dyDescent="0.25">
      <c r="A513" s="14" t="s">
        <v>117</v>
      </c>
      <c r="B513" t="s">
        <v>98</v>
      </c>
      <c r="C513" t="s">
        <v>106</v>
      </c>
      <c r="D513" s="13">
        <v>42683</v>
      </c>
      <c r="E513">
        <v>2</v>
      </c>
      <c r="F513">
        <v>50</v>
      </c>
      <c r="G513" s="2" t="s">
        <v>78</v>
      </c>
      <c r="H513" s="2" t="s">
        <v>11</v>
      </c>
      <c r="I513">
        <v>2</v>
      </c>
      <c r="J513" s="2" t="s">
        <v>119</v>
      </c>
      <c r="K513" s="2">
        <v>45</v>
      </c>
      <c r="L513" s="2">
        <v>2288.4</v>
      </c>
      <c r="M513" s="2">
        <f t="shared" si="42"/>
        <v>228.84</v>
      </c>
      <c r="O513" s="2" t="str">
        <f t="shared" si="43"/>
        <v/>
      </c>
      <c r="P513" s="2" t="str">
        <f>IF(ISNUMBER(O513),SUMIFS(O$1:$O513,A$1:$A513,A513,C$1:$C513,C513,G$1:$G513,G513,E$1:$E513,E513),"")</f>
        <v/>
      </c>
      <c r="U513" t="str">
        <f t="shared" si="44"/>
        <v/>
      </c>
      <c r="V513">
        <v>18.727487564086914</v>
      </c>
      <c r="W513">
        <v>20.986129760742188</v>
      </c>
      <c r="X513">
        <v>80.731010437011719</v>
      </c>
      <c r="Y513">
        <v>22.206545829772949</v>
      </c>
      <c r="Z513">
        <v>90.661365509033203</v>
      </c>
      <c r="AA513">
        <v>26.289464950561523</v>
      </c>
      <c r="AB513">
        <v>4.2063143920898438E-2</v>
      </c>
      <c r="AC513" s="2">
        <f t="shared" si="45"/>
        <v>4.2063143920898438E-2</v>
      </c>
      <c r="AD513">
        <v>12.916961669921875</v>
      </c>
      <c r="AE513">
        <v>10.405821272037501</v>
      </c>
      <c r="AH513" s="2" t="str">
        <f t="shared" si="46"/>
        <v/>
      </c>
      <c r="AI513" s="2" t="str">
        <f>IF(ISNUMBER(AH513),SUMIFS($AH$1:AH513,$A$1:A513,A513,C$1:$C513,C513,$G$1:G513,G513,$E$1:E513,E513),"")</f>
        <v/>
      </c>
      <c r="AJ513">
        <f t="shared" si="47"/>
        <v>13</v>
      </c>
    </row>
    <row r="514" spans="1:36" x14ac:dyDescent="0.25">
      <c r="A514" s="14" t="s">
        <v>116</v>
      </c>
      <c r="B514" t="s">
        <v>98</v>
      </c>
      <c r="C514" t="s">
        <v>106</v>
      </c>
      <c r="D514" s="13">
        <v>42683</v>
      </c>
      <c r="E514">
        <v>2</v>
      </c>
      <c r="F514">
        <v>100</v>
      </c>
      <c r="G514" s="2" t="s">
        <v>78</v>
      </c>
      <c r="H514" s="2" t="s">
        <v>11</v>
      </c>
      <c r="I514">
        <v>2</v>
      </c>
      <c r="J514" s="2" t="s">
        <v>119</v>
      </c>
      <c r="K514" s="2">
        <v>78</v>
      </c>
      <c r="L514" s="2">
        <v>2544.1999999999998</v>
      </c>
      <c r="M514" s="2">
        <f t="shared" ref="M514:M577" si="48">IF(ISNUMBER(L514),L514/10,"")</f>
        <v>254.42</v>
      </c>
      <c r="O514" s="2" t="str">
        <f t="shared" ref="O514:O577" si="49">IF(ISNUMBER(N514),N514/10,"")</f>
        <v/>
      </c>
      <c r="P514" s="2" t="str">
        <f>IF(ISNUMBER(O514),SUMIFS(O$1:$O514,A$1:$A514,A514,C$1:$C514,C514,G$1:$G514,G514,E$1:$E514,E514),"")</f>
        <v/>
      </c>
      <c r="U514" t="str">
        <f t="shared" ref="U514:U577" si="50">IF(ISNUMBER(R514),R514/100,"")</f>
        <v/>
      </c>
      <c r="V514">
        <v>19.436723709106445</v>
      </c>
      <c r="W514">
        <v>18.204732894897461</v>
      </c>
      <c r="X514">
        <v>79.450904846191406</v>
      </c>
      <c r="Y514">
        <v>22.123831748962402</v>
      </c>
      <c r="Z514">
        <v>90.156837463378906</v>
      </c>
      <c r="AA514">
        <v>26.414119720458984</v>
      </c>
      <c r="AB514">
        <v>4.2262591552734374E-2</v>
      </c>
      <c r="AC514" s="2">
        <f t="shared" ref="AC514:AC577" si="51">IF(ISNUMBER(AB514),AB514,"")</f>
        <v>4.2262591552734374E-2</v>
      </c>
      <c r="AD514">
        <v>12.712144775390625</v>
      </c>
      <c r="AE514">
        <v>9.7475684947770009</v>
      </c>
      <c r="AH514" s="2" t="str">
        <f t="shared" ref="AH514:AH577" si="52">IF(AND(ISNUMBER(AB514),ISNUMBER(O514)),ROUND(O514*AB514,3),"")</f>
        <v/>
      </c>
      <c r="AI514" s="2" t="str">
        <f>IF(ISNUMBER(AH514),SUMIFS($AH$1:AH514,$A$1:A514,A514,C$1:$C514,C514,$G$1:G514,G514,$E$1:E514,E514),"")</f>
        <v/>
      </c>
      <c r="AJ514">
        <f t="shared" ref="AJ514:AJ577" si="53">COUNT(K514:AI514)</f>
        <v>13</v>
      </c>
    </row>
    <row r="515" spans="1:36" x14ac:dyDescent="0.25">
      <c r="A515" s="14" t="s">
        <v>115</v>
      </c>
      <c r="B515" t="s">
        <v>98</v>
      </c>
      <c r="C515" t="s">
        <v>106</v>
      </c>
      <c r="D515" s="13">
        <v>42683</v>
      </c>
      <c r="E515">
        <v>2</v>
      </c>
      <c r="F515">
        <v>200</v>
      </c>
      <c r="G515" s="2" t="s">
        <v>78</v>
      </c>
      <c r="H515" s="2" t="s">
        <v>11</v>
      </c>
      <c r="I515">
        <v>2</v>
      </c>
      <c r="J515" s="2" t="s">
        <v>119</v>
      </c>
      <c r="K515" s="2">
        <v>156</v>
      </c>
      <c r="L515" s="2">
        <v>2160.25</v>
      </c>
      <c r="M515" s="2">
        <f t="shared" si="48"/>
        <v>216.02500000000001</v>
      </c>
      <c r="O515" s="2" t="str">
        <f t="shared" si="49"/>
        <v/>
      </c>
      <c r="P515" s="2" t="str">
        <f>IF(ISNUMBER(O515),SUMIFS(O$1:$O515,A$1:$A515,A515,C$1:$C515,C515,G$1:$G515,G515,E$1:$E515,E515),"")</f>
        <v/>
      </c>
      <c r="U515" t="str">
        <f t="shared" si="50"/>
        <v/>
      </c>
      <c r="V515">
        <v>18.036680221557617</v>
      </c>
      <c r="W515">
        <v>20.378802299499512</v>
      </c>
      <c r="X515">
        <v>81.660652160644531</v>
      </c>
      <c r="Y515">
        <v>20.680033683776855</v>
      </c>
      <c r="Z515">
        <v>90.595920562744141</v>
      </c>
      <c r="AA515">
        <v>26.575394630432129</v>
      </c>
      <c r="AB515">
        <v>4.252063140869141E-2</v>
      </c>
      <c r="AC515" s="2">
        <f t="shared" si="51"/>
        <v>4.252063140869141E-2</v>
      </c>
      <c r="AD515">
        <v>13.065704345703125</v>
      </c>
      <c r="AE515">
        <v>8.5894994286231867</v>
      </c>
      <c r="AH515" s="2" t="str">
        <f t="shared" si="52"/>
        <v/>
      </c>
      <c r="AI515" s="2" t="str">
        <f>IF(ISNUMBER(AH515),SUMIFS($AH$1:AH515,$A$1:A515,A515,C$1:$C515,C515,$G$1:G515,G515,$E$1:E515,E515),"")</f>
        <v/>
      </c>
      <c r="AJ515">
        <f t="shared" si="53"/>
        <v>13</v>
      </c>
    </row>
    <row r="516" spans="1:36" x14ac:dyDescent="0.25">
      <c r="A516" s="14" t="s">
        <v>114</v>
      </c>
      <c r="B516" t="s">
        <v>98</v>
      </c>
      <c r="C516" t="s">
        <v>106</v>
      </c>
      <c r="D516" s="13">
        <v>42683</v>
      </c>
      <c r="E516">
        <v>2</v>
      </c>
      <c r="F516">
        <v>350</v>
      </c>
      <c r="G516" s="2" t="s">
        <v>78</v>
      </c>
      <c r="H516" s="2" t="s">
        <v>11</v>
      </c>
      <c r="I516">
        <v>2</v>
      </c>
      <c r="J516" s="2" t="s">
        <v>119</v>
      </c>
      <c r="K516" s="2">
        <v>272</v>
      </c>
      <c r="L516" s="2">
        <v>2629.5749999999998</v>
      </c>
      <c r="M516" s="2">
        <f t="shared" si="48"/>
        <v>262.95749999999998</v>
      </c>
      <c r="O516" s="2" t="str">
        <f t="shared" si="49"/>
        <v/>
      </c>
      <c r="P516" s="2" t="str">
        <f>IF(ISNUMBER(O516),SUMIFS(O$1:$O516,A$1:$A516,A516,C$1:$C516,C516,G$1:$G516,G516,E$1:$E516,E516),"")</f>
        <v/>
      </c>
      <c r="U516" t="str">
        <f t="shared" si="50"/>
        <v/>
      </c>
      <c r="V516">
        <v>18.906403541564941</v>
      </c>
      <c r="W516">
        <v>22.39600658416748</v>
      </c>
      <c r="X516">
        <v>81.394229888916016</v>
      </c>
      <c r="Y516">
        <v>22.154544830322266</v>
      </c>
      <c r="Z516">
        <v>91.239364624023438</v>
      </c>
      <c r="AA516">
        <v>25.889695167541504</v>
      </c>
      <c r="AB516">
        <v>4.1423512268066405E-2</v>
      </c>
      <c r="AC516" s="2">
        <f t="shared" si="51"/>
        <v>4.1423512268066405E-2</v>
      </c>
      <c r="AD516">
        <v>13.023076782226562</v>
      </c>
      <c r="AE516">
        <v>9.1636662473097257</v>
      </c>
      <c r="AH516" s="2" t="str">
        <f t="shared" si="52"/>
        <v/>
      </c>
      <c r="AI516" s="2" t="str">
        <f>IF(ISNUMBER(AH516),SUMIFS($AH$1:AH516,$A$1:A516,A516,C$1:$C516,C516,$G$1:G516,G516,$E$1:E516,E516),"")</f>
        <v/>
      </c>
      <c r="AJ516">
        <f t="shared" si="53"/>
        <v>13</v>
      </c>
    </row>
    <row r="517" spans="1:36" x14ac:dyDescent="0.25">
      <c r="A517" s="14" t="s">
        <v>113</v>
      </c>
      <c r="B517" t="s">
        <v>98</v>
      </c>
      <c r="C517" t="s">
        <v>106</v>
      </c>
      <c r="D517" s="13">
        <v>42683</v>
      </c>
      <c r="E517">
        <v>2</v>
      </c>
      <c r="F517">
        <v>500</v>
      </c>
      <c r="G517" s="2" t="s">
        <v>78</v>
      </c>
      <c r="H517" s="2" t="s">
        <v>11</v>
      </c>
      <c r="I517">
        <v>2</v>
      </c>
      <c r="J517" s="2" t="s">
        <v>119</v>
      </c>
      <c r="K517" s="2">
        <v>389</v>
      </c>
      <c r="L517" s="2">
        <v>2545.875</v>
      </c>
      <c r="M517" s="2">
        <f t="shared" si="48"/>
        <v>254.58750000000001</v>
      </c>
      <c r="O517" s="2" t="str">
        <f t="shared" si="49"/>
        <v/>
      </c>
      <c r="P517" s="2" t="str">
        <f>IF(ISNUMBER(O517),SUMIFS(O$1:$O517,A$1:$A517,A517,C$1:$C517,C517,G$1:$G517,G517,E$1:$E517,E517),"")</f>
        <v/>
      </c>
      <c r="U517" t="str">
        <f t="shared" si="50"/>
        <v/>
      </c>
      <c r="V517">
        <v>18.15484619140625</v>
      </c>
      <c r="W517">
        <v>20.094425201416016</v>
      </c>
      <c r="X517">
        <v>81.091876983642578</v>
      </c>
      <c r="Y517">
        <v>21.212717056274414</v>
      </c>
      <c r="Z517">
        <v>90.867450714111328</v>
      </c>
      <c r="AA517">
        <v>27.499210357666016</v>
      </c>
      <c r="AB517">
        <v>4.3998736572265627E-2</v>
      </c>
      <c r="AC517" s="2">
        <f t="shared" si="51"/>
        <v>4.3998736572265627E-2</v>
      </c>
      <c r="AD517">
        <v>12.974700317382812</v>
      </c>
      <c r="AE517">
        <v>9.6491873318326071</v>
      </c>
      <c r="AH517" s="2" t="str">
        <f t="shared" si="52"/>
        <v/>
      </c>
      <c r="AI517" s="2" t="str">
        <f>IF(ISNUMBER(AH517),SUMIFS($AH$1:AH517,$A$1:A517,A517,C$1:$C517,C517,$G$1:G517,G517,$E$1:E517,E517),"")</f>
        <v/>
      </c>
      <c r="AJ517">
        <f t="shared" si="53"/>
        <v>13</v>
      </c>
    </row>
    <row r="518" spans="1:36" x14ac:dyDescent="0.25">
      <c r="A518" s="14" t="s">
        <v>118</v>
      </c>
      <c r="B518" t="s">
        <v>98</v>
      </c>
      <c r="C518" t="s">
        <v>106</v>
      </c>
      <c r="D518" s="13">
        <v>42683</v>
      </c>
      <c r="E518">
        <v>3</v>
      </c>
      <c r="F518">
        <v>0</v>
      </c>
      <c r="G518" s="2" t="s">
        <v>78</v>
      </c>
      <c r="H518" s="2" t="s">
        <v>11</v>
      </c>
      <c r="I518">
        <v>2</v>
      </c>
      <c r="J518" s="2" t="s">
        <v>119</v>
      </c>
      <c r="K518" s="2">
        <v>0</v>
      </c>
      <c r="L518" s="2">
        <v>2043.8</v>
      </c>
      <c r="M518" s="2">
        <f t="shared" si="48"/>
        <v>204.38</v>
      </c>
      <c r="O518" s="2" t="str">
        <f t="shared" si="49"/>
        <v/>
      </c>
      <c r="P518" s="2" t="str">
        <f>IF(ISNUMBER(O518),SUMIFS(O$1:$O518,A$1:$A518,A518,C$1:$C518,C518,G$1:$G518,G518,E$1:$E518,E518),"")</f>
        <v/>
      </c>
      <c r="U518" t="str">
        <f t="shared" si="50"/>
        <v/>
      </c>
      <c r="V518">
        <v>17.586277008056641</v>
      </c>
      <c r="W518">
        <v>18.57717227935791</v>
      </c>
      <c r="X518">
        <v>81.566825866699219</v>
      </c>
      <c r="Y518">
        <v>19.673776626586914</v>
      </c>
      <c r="Z518">
        <v>90.186515808105469</v>
      </c>
      <c r="AA518">
        <v>27.520194053649902</v>
      </c>
      <c r="AB518">
        <v>4.4032310485839846E-2</v>
      </c>
      <c r="AC518" s="2">
        <f t="shared" si="51"/>
        <v>4.4032310485839846E-2</v>
      </c>
      <c r="AD518">
        <v>13.050692138671875</v>
      </c>
      <c r="AE518">
        <v>10.38676002364917</v>
      </c>
      <c r="AH518" s="2" t="str">
        <f t="shared" si="52"/>
        <v/>
      </c>
      <c r="AI518" s="2" t="str">
        <f>IF(ISNUMBER(AH518),SUMIFS($AH$1:AH518,$A$1:A518,A518,C$1:$C518,C518,$G$1:G518,G518,$E$1:E518,E518),"")</f>
        <v/>
      </c>
      <c r="AJ518">
        <f t="shared" si="53"/>
        <v>13</v>
      </c>
    </row>
    <row r="519" spans="1:36" x14ac:dyDescent="0.25">
      <c r="A519" s="14" t="s">
        <v>117</v>
      </c>
      <c r="B519" t="s">
        <v>98</v>
      </c>
      <c r="C519" t="s">
        <v>106</v>
      </c>
      <c r="D519" s="13">
        <v>42683</v>
      </c>
      <c r="E519">
        <v>3</v>
      </c>
      <c r="F519">
        <v>50</v>
      </c>
      <c r="G519" s="2" t="s">
        <v>78</v>
      </c>
      <c r="H519" s="2" t="s">
        <v>11</v>
      </c>
      <c r="I519">
        <v>2</v>
      </c>
      <c r="J519" s="2" t="s">
        <v>119</v>
      </c>
      <c r="K519" s="2">
        <v>45</v>
      </c>
      <c r="L519" s="2">
        <v>1717.5</v>
      </c>
      <c r="M519" s="2">
        <f t="shared" si="48"/>
        <v>171.75</v>
      </c>
      <c r="O519" s="2" t="str">
        <f t="shared" si="49"/>
        <v/>
      </c>
      <c r="P519" s="2" t="str">
        <f>IF(ISNUMBER(O519),SUMIFS(O$1:$O519,A$1:$A519,A519,C$1:$C519,C519,G$1:$G519,G519,E$1:$E519,E519),"")</f>
        <v/>
      </c>
      <c r="U519" t="str">
        <f t="shared" si="50"/>
        <v/>
      </c>
      <c r="V519">
        <v>19.532130241394043</v>
      </c>
      <c r="W519">
        <v>18.109103202819824</v>
      </c>
      <c r="X519">
        <v>79.758304595947266</v>
      </c>
      <c r="Y519">
        <v>22.088136672973633</v>
      </c>
      <c r="Z519">
        <v>90.732738494873047</v>
      </c>
      <c r="AA519">
        <v>25.43333911895752</v>
      </c>
      <c r="AB519">
        <v>4.0693342590332034E-2</v>
      </c>
      <c r="AC519" s="2">
        <f t="shared" si="51"/>
        <v>4.0693342590332034E-2</v>
      </c>
      <c r="AD519">
        <v>12.761328735351563</v>
      </c>
      <c r="AE519">
        <v>9.3930057019411297</v>
      </c>
      <c r="AH519" s="2" t="str">
        <f t="shared" si="52"/>
        <v/>
      </c>
      <c r="AI519" s="2" t="str">
        <f>IF(ISNUMBER(AH519),SUMIFS($AH$1:AH519,$A$1:A519,A519,C$1:$C519,C519,$G$1:G519,G519,$E$1:E519,E519),"")</f>
        <v/>
      </c>
      <c r="AJ519">
        <f t="shared" si="53"/>
        <v>13</v>
      </c>
    </row>
    <row r="520" spans="1:36" x14ac:dyDescent="0.25">
      <c r="A520" s="14" t="s">
        <v>116</v>
      </c>
      <c r="B520" t="s">
        <v>98</v>
      </c>
      <c r="C520" t="s">
        <v>106</v>
      </c>
      <c r="D520" s="13">
        <v>42683</v>
      </c>
      <c r="E520">
        <v>3</v>
      </c>
      <c r="F520">
        <v>100</v>
      </c>
      <c r="G520" s="2" t="s">
        <v>78</v>
      </c>
      <c r="H520" s="2" t="s">
        <v>11</v>
      </c>
      <c r="I520">
        <v>2</v>
      </c>
      <c r="J520" s="2" t="s">
        <v>119</v>
      </c>
      <c r="K520" s="2">
        <v>78</v>
      </c>
      <c r="L520" s="2">
        <v>1558.575</v>
      </c>
      <c r="M520" s="2">
        <f t="shared" si="48"/>
        <v>155.85750000000002</v>
      </c>
      <c r="O520" s="2" t="str">
        <f t="shared" si="49"/>
        <v/>
      </c>
      <c r="P520" s="2" t="str">
        <f>IF(ISNUMBER(O520),SUMIFS(O$1:$O520,A$1:$A520,A520,C$1:$C520,C520,G$1:$G520,G520,E$1:$E520,E520),"")</f>
        <v/>
      </c>
      <c r="U520" t="str">
        <f t="shared" si="50"/>
        <v/>
      </c>
      <c r="V520">
        <v>16.878056526184082</v>
      </c>
      <c r="W520">
        <v>20.288935661315918</v>
      </c>
      <c r="X520">
        <v>82.829109191894531</v>
      </c>
      <c r="Y520">
        <v>18.748446464538574</v>
      </c>
      <c r="Z520">
        <v>90.223834991455078</v>
      </c>
      <c r="AA520">
        <v>27.54053783416748</v>
      </c>
      <c r="AB520">
        <v>4.4064860534667967E-2</v>
      </c>
      <c r="AC520" s="2">
        <f t="shared" si="51"/>
        <v>4.4064860534667967E-2</v>
      </c>
      <c r="AD520">
        <v>13.252657470703125</v>
      </c>
      <c r="AE520">
        <v>10.815850277649947</v>
      </c>
      <c r="AH520" s="2" t="str">
        <f t="shared" si="52"/>
        <v/>
      </c>
      <c r="AI520" s="2" t="str">
        <f>IF(ISNUMBER(AH520),SUMIFS($AH$1:AH520,$A$1:A520,A520,C$1:$C520,C520,$G$1:G520,G520,$E$1:E520,E520),"")</f>
        <v/>
      </c>
      <c r="AJ520">
        <f t="shared" si="53"/>
        <v>13</v>
      </c>
    </row>
    <row r="521" spans="1:36" x14ac:dyDescent="0.25">
      <c r="A521" s="14" t="s">
        <v>115</v>
      </c>
      <c r="B521" t="s">
        <v>98</v>
      </c>
      <c r="C521" t="s">
        <v>106</v>
      </c>
      <c r="D521" s="13">
        <v>42683</v>
      </c>
      <c r="E521">
        <v>3</v>
      </c>
      <c r="F521">
        <v>200</v>
      </c>
      <c r="G521" s="2" t="s">
        <v>78</v>
      </c>
      <c r="H521" s="2" t="s">
        <v>11</v>
      </c>
      <c r="I521">
        <v>2</v>
      </c>
      <c r="J521" s="2" t="s">
        <v>119</v>
      </c>
      <c r="K521" s="2">
        <v>156</v>
      </c>
      <c r="L521" s="2">
        <v>2098.375</v>
      </c>
      <c r="M521" s="2">
        <f t="shared" si="48"/>
        <v>209.83750000000001</v>
      </c>
      <c r="O521" s="2" t="str">
        <f t="shared" si="49"/>
        <v/>
      </c>
      <c r="P521" s="2" t="str">
        <f>IF(ISNUMBER(O521),SUMIFS(O$1:$O521,A$1:$A521,A521,C$1:$C521,C521,G$1:$G521,G521,E$1:$E521,E521),"")</f>
        <v/>
      </c>
      <c r="U521" t="str">
        <f t="shared" si="50"/>
        <v/>
      </c>
      <c r="V521">
        <v>18.176517486572266</v>
      </c>
      <c r="W521">
        <v>19.69047737121582</v>
      </c>
      <c r="X521">
        <v>80.841411590576172</v>
      </c>
      <c r="Y521">
        <v>20.449620246887207</v>
      </c>
      <c r="Z521">
        <v>90.336891174316406</v>
      </c>
      <c r="AA521">
        <v>26.284906387329102</v>
      </c>
      <c r="AB521">
        <v>4.2055850219726555E-2</v>
      </c>
      <c r="AC521" s="2">
        <f t="shared" si="51"/>
        <v>4.2055850219726555E-2</v>
      </c>
      <c r="AD521">
        <v>12.934625854492188</v>
      </c>
      <c r="AE521">
        <v>9.9697089629621463</v>
      </c>
      <c r="AH521" s="2" t="str">
        <f t="shared" si="52"/>
        <v/>
      </c>
      <c r="AI521" s="2" t="str">
        <f>IF(ISNUMBER(AH521),SUMIFS($AH$1:AH521,$A$1:A521,A521,C$1:$C521,C521,$G$1:G521,G521,$E$1:E521,E521),"")</f>
        <v/>
      </c>
      <c r="AJ521">
        <f t="shared" si="53"/>
        <v>13</v>
      </c>
    </row>
    <row r="522" spans="1:36" x14ac:dyDescent="0.25">
      <c r="A522" s="14" t="s">
        <v>114</v>
      </c>
      <c r="B522" t="s">
        <v>98</v>
      </c>
      <c r="C522" t="s">
        <v>106</v>
      </c>
      <c r="D522" s="13">
        <v>42683</v>
      </c>
      <c r="E522">
        <v>3</v>
      </c>
      <c r="F522">
        <v>350</v>
      </c>
      <c r="G522" s="2" t="s">
        <v>78</v>
      </c>
      <c r="H522" s="2" t="s">
        <v>11</v>
      </c>
      <c r="I522">
        <v>2</v>
      </c>
      <c r="J522" s="2" t="s">
        <v>119</v>
      </c>
      <c r="K522" s="2">
        <v>272</v>
      </c>
      <c r="L522" s="2">
        <v>1731</v>
      </c>
      <c r="M522" s="2">
        <f t="shared" si="48"/>
        <v>173.1</v>
      </c>
      <c r="O522" s="2" t="str">
        <f t="shared" si="49"/>
        <v/>
      </c>
      <c r="P522" s="2" t="str">
        <f>IF(ISNUMBER(O522),SUMIFS(O$1:$O522,A$1:$A522,A522,C$1:$C522,C522,G$1:$G522,G522,E$1:$E522,E522),"")</f>
        <v/>
      </c>
      <c r="U522" t="str">
        <f t="shared" si="50"/>
        <v/>
      </c>
      <c r="V522">
        <v>17.957976341247559</v>
      </c>
      <c r="W522">
        <v>21.536596298217773</v>
      </c>
      <c r="X522">
        <v>80.762001037597656</v>
      </c>
      <c r="Y522">
        <v>21.764804840087891</v>
      </c>
      <c r="Z522">
        <v>90.340419769287109</v>
      </c>
      <c r="AA522">
        <v>25.974958419799805</v>
      </c>
      <c r="AB522">
        <v>4.1559933471679689E-2</v>
      </c>
      <c r="AC522" s="2">
        <f t="shared" si="51"/>
        <v>4.1559933471679689E-2</v>
      </c>
      <c r="AD522">
        <v>12.921920166015624</v>
      </c>
      <c r="AE522">
        <v>9.9032951545459191</v>
      </c>
      <c r="AH522" s="2" t="str">
        <f t="shared" si="52"/>
        <v/>
      </c>
      <c r="AI522" s="2" t="str">
        <f>IF(ISNUMBER(AH522),SUMIFS($AH$1:AH522,$A$1:A522,A522,C$1:$C522,C522,$G$1:G522,G522,$E$1:E522,E522),"")</f>
        <v/>
      </c>
      <c r="AJ522">
        <f t="shared" si="53"/>
        <v>13</v>
      </c>
    </row>
    <row r="523" spans="1:36" x14ac:dyDescent="0.25">
      <c r="A523" s="14" t="s">
        <v>113</v>
      </c>
      <c r="B523" t="s">
        <v>98</v>
      </c>
      <c r="C523" t="s">
        <v>106</v>
      </c>
      <c r="D523" s="13">
        <v>42683</v>
      </c>
      <c r="E523">
        <v>3</v>
      </c>
      <c r="F523">
        <v>500</v>
      </c>
      <c r="G523" s="2" t="s">
        <v>78</v>
      </c>
      <c r="H523" s="2" t="s">
        <v>11</v>
      </c>
      <c r="I523">
        <v>2</v>
      </c>
      <c r="J523" s="2" t="s">
        <v>119</v>
      </c>
      <c r="K523" s="2">
        <v>389</v>
      </c>
      <c r="L523" s="2">
        <v>2145.5749999999998</v>
      </c>
      <c r="M523" s="2">
        <f t="shared" si="48"/>
        <v>214.55749999999998</v>
      </c>
      <c r="O523" s="2" t="str">
        <f t="shared" si="49"/>
        <v/>
      </c>
      <c r="P523" s="2" t="str">
        <f>IF(ISNUMBER(O523),SUMIFS(O$1:$O523,A$1:$A523,A523,C$1:$C523,C523,G$1:$G523,G523,E$1:$E523,E523),"")</f>
        <v/>
      </c>
      <c r="U523" t="str">
        <f t="shared" si="50"/>
        <v/>
      </c>
      <c r="V523">
        <v>18.23842716217041</v>
      </c>
      <c r="W523">
        <v>18.671820640563965</v>
      </c>
      <c r="X523">
        <v>79.752674102783203</v>
      </c>
      <c r="Y523">
        <v>20.559654235839844</v>
      </c>
      <c r="Z523">
        <v>90.238231658935547</v>
      </c>
      <c r="AA523">
        <v>26.602077484130859</v>
      </c>
      <c r="AB523">
        <v>4.2563323974609373E-2</v>
      </c>
      <c r="AC523" s="2">
        <f t="shared" si="51"/>
        <v>4.2563323974609373E-2</v>
      </c>
      <c r="AD523">
        <v>12.760427856445313</v>
      </c>
      <c r="AE523">
        <v>19.379563759348102</v>
      </c>
      <c r="AH523" s="2" t="str">
        <f t="shared" si="52"/>
        <v/>
      </c>
      <c r="AI523" s="2" t="str">
        <f>IF(ISNUMBER(AH523),SUMIFS($AH$1:AH523,$A$1:A523,A523,C$1:$C523,C523,$G$1:G523,G523,$E$1:E523,E523),"")</f>
        <v/>
      </c>
      <c r="AJ523">
        <f t="shared" si="53"/>
        <v>13</v>
      </c>
    </row>
    <row r="524" spans="1:36" x14ac:dyDescent="0.25">
      <c r="A524" s="14" t="s">
        <v>118</v>
      </c>
      <c r="B524" t="s">
        <v>98</v>
      </c>
      <c r="C524" t="s">
        <v>106</v>
      </c>
      <c r="D524" s="13">
        <v>42684</v>
      </c>
      <c r="E524">
        <v>1</v>
      </c>
      <c r="F524">
        <v>0</v>
      </c>
      <c r="G524" s="2" t="s">
        <v>78</v>
      </c>
      <c r="H524" s="2" t="s">
        <v>11</v>
      </c>
      <c r="I524">
        <v>2</v>
      </c>
      <c r="J524" s="2" t="s">
        <v>77</v>
      </c>
      <c r="K524" s="2">
        <v>0</v>
      </c>
      <c r="L524" s="2"/>
      <c r="M524" s="2" t="str">
        <f t="shared" si="48"/>
        <v/>
      </c>
      <c r="N524">
        <v>1691.9618618481479</v>
      </c>
      <c r="O524" s="2">
        <f t="shared" si="49"/>
        <v>169.19618618481479</v>
      </c>
      <c r="P524" s="2">
        <f>IF(ISNUMBER(O524),SUMIFS(O$1:$O524,A$1:$A524,A524,C$1:$C524,C524,G$1:$G524,G524,E$1:$E524,E524),"")</f>
        <v>254.19018378385442</v>
      </c>
      <c r="U524" t="str">
        <f t="shared" si="50"/>
        <v/>
      </c>
      <c r="V524">
        <v>19.191096305847168</v>
      </c>
      <c r="W524">
        <v>14.35888147354126</v>
      </c>
      <c r="X524">
        <v>78.239734649658203</v>
      </c>
      <c r="Y524">
        <v>23.726841926574707</v>
      </c>
      <c r="Z524">
        <v>89.680835723876953</v>
      </c>
      <c r="AA524">
        <v>25.396745681762695</v>
      </c>
      <c r="AB524">
        <v>4.0634793090820312E-2</v>
      </c>
      <c r="AC524" s="2">
        <f t="shared" si="51"/>
        <v>4.0634793090820312E-2</v>
      </c>
      <c r="AD524">
        <v>12.518357543945314</v>
      </c>
      <c r="AE524">
        <v>14.275928209343746</v>
      </c>
      <c r="AH524" s="2">
        <f t="shared" si="52"/>
        <v>6.875</v>
      </c>
      <c r="AI524" s="2">
        <f>IF(ISNUMBER(AH524),SUMIFS($AH$1:AH524,$A$1:A524,A524,C$1:$C524,C524,$G$1:G524,G524,$E$1:E524,E524),"")</f>
        <v>11.061</v>
      </c>
      <c r="AJ524">
        <f t="shared" si="53"/>
        <v>16</v>
      </c>
    </row>
    <row r="525" spans="1:36" x14ac:dyDescent="0.25">
      <c r="A525" s="14" t="s">
        <v>117</v>
      </c>
      <c r="B525" t="s">
        <v>98</v>
      </c>
      <c r="C525" t="s">
        <v>106</v>
      </c>
      <c r="D525" s="13">
        <v>42684</v>
      </c>
      <c r="E525">
        <v>1</v>
      </c>
      <c r="F525">
        <v>50</v>
      </c>
      <c r="G525" s="2" t="s">
        <v>78</v>
      </c>
      <c r="H525" s="2" t="s">
        <v>11</v>
      </c>
      <c r="I525">
        <v>2</v>
      </c>
      <c r="J525" s="2" t="s">
        <v>77</v>
      </c>
      <c r="K525" s="2">
        <v>45</v>
      </c>
      <c r="L525" s="2"/>
      <c r="M525" s="2" t="str">
        <f t="shared" si="48"/>
        <v/>
      </c>
      <c r="N525">
        <v>1292.7734244189942</v>
      </c>
      <c r="O525" s="2">
        <f t="shared" si="49"/>
        <v>129.27734244189941</v>
      </c>
      <c r="P525" s="2">
        <f>IF(ISNUMBER(O525),SUMIFS(O$1:$O525,A$1:$A525,A525,C$1:$C525,C525,G$1:$G525,G525,E$1:$E525,E525),"")</f>
        <v>189.55930160557224</v>
      </c>
      <c r="U525" t="str">
        <f t="shared" si="50"/>
        <v/>
      </c>
      <c r="V525">
        <v>17.987392425537109</v>
      </c>
      <c r="W525">
        <v>16.112312793731689</v>
      </c>
      <c r="X525">
        <v>78.799564361572266</v>
      </c>
      <c r="Y525">
        <v>21.614408493041992</v>
      </c>
      <c r="Z525">
        <v>90.543437957763672</v>
      </c>
      <c r="AA525">
        <v>25.024065971374512</v>
      </c>
      <c r="AB525">
        <v>4.0038505554199216E-2</v>
      </c>
      <c r="AC525" s="2">
        <f t="shared" si="51"/>
        <v>4.0038505554199216E-2</v>
      </c>
      <c r="AD525">
        <v>12.607930297851563</v>
      </c>
      <c r="AE525">
        <v>14.683544303797468</v>
      </c>
      <c r="AH525" s="2">
        <f t="shared" si="52"/>
        <v>5.1760000000000002</v>
      </c>
      <c r="AI525" s="2">
        <f>IF(ISNUMBER(AH525),SUMIFS($AH$1:AH525,$A$1:A525,A525,C$1:$C525,C525,$G$1:G525,G525,$E$1:E525,E525),"")</f>
        <v>8.1910000000000007</v>
      </c>
      <c r="AJ525">
        <f t="shared" si="53"/>
        <v>16</v>
      </c>
    </row>
    <row r="526" spans="1:36" x14ac:dyDescent="0.25">
      <c r="A526" s="14" t="s">
        <v>116</v>
      </c>
      <c r="B526" t="s">
        <v>98</v>
      </c>
      <c r="C526" t="s">
        <v>106</v>
      </c>
      <c r="D526" s="13">
        <v>42684</v>
      </c>
      <c r="E526">
        <v>1</v>
      </c>
      <c r="F526">
        <v>100</v>
      </c>
      <c r="G526" s="2" t="s">
        <v>78</v>
      </c>
      <c r="H526" s="2" t="s">
        <v>11</v>
      </c>
      <c r="I526">
        <v>2</v>
      </c>
      <c r="J526" s="2" t="s">
        <v>77</v>
      </c>
      <c r="K526" s="2">
        <v>78</v>
      </c>
      <c r="L526" s="2"/>
      <c r="M526" s="2" t="str">
        <f t="shared" si="48"/>
        <v/>
      </c>
      <c r="N526">
        <v>1578.6659736519032</v>
      </c>
      <c r="O526" s="2">
        <f t="shared" si="49"/>
        <v>157.86659736519033</v>
      </c>
      <c r="P526" s="2">
        <f>IF(ISNUMBER(O526),SUMIFS(O$1:$O526,A$1:$A526,A526,C$1:$C526,C526,G$1:$G526,G526,E$1:$E526,E526),"")</f>
        <v>195.21798236363418</v>
      </c>
      <c r="U526" t="str">
        <f t="shared" si="50"/>
        <v/>
      </c>
      <c r="V526">
        <v>20.656197547912598</v>
      </c>
      <c r="W526">
        <v>13.938958168029785</v>
      </c>
      <c r="X526">
        <v>76.118606567382813</v>
      </c>
      <c r="Y526">
        <v>25.706478118896484</v>
      </c>
      <c r="Z526">
        <v>90.614799499511719</v>
      </c>
      <c r="AA526">
        <v>24.506740570068359</v>
      </c>
      <c r="AB526">
        <v>3.9210784912109373E-2</v>
      </c>
      <c r="AC526" s="2">
        <f t="shared" si="51"/>
        <v>3.9210784912109373E-2</v>
      </c>
      <c r="AD526">
        <v>12.178977050781251</v>
      </c>
      <c r="AE526">
        <v>15.285239191609104</v>
      </c>
      <c r="AH526" s="2">
        <f t="shared" si="52"/>
        <v>6.19</v>
      </c>
      <c r="AI526" s="2">
        <f>IF(ISNUMBER(AH526),SUMIFS($AH$1:AH526,$A$1:A526,A526,C$1:$C526,C526,$G$1:G526,G526,$E$1:E526,E526),"")</f>
        <v>7.9160000000000004</v>
      </c>
      <c r="AJ526">
        <f t="shared" si="53"/>
        <v>16</v>
      </c>
    </row>
    <row r="527" spans="1:36" x14ac:dyDescent="0.25">
      <c r="A527" s="14" t="s">
        <v>115</v>
      </c>
      <c r="B527" t="s">
        <v>98</v>
      </c>
      <c r="C527" t="s">
        <v>106</v>
      </c>
      <c r="D527" s="13">
        <v>42684</v>
      </c>
      <c r="E527">
        <v>1</v>
      </c>
      <c r="F527">
        <v>200</v>
      </c>
      <c r="G527" s="2" t="s">
        <v>78</v>
      </c>
      <c r="H527" s="2" t="s">
        <v>11</v>
      </c>
      <c r="I527">
        <v>2</v>
      </c>
      <c r="J527" s="2" t="s">
        <v>77</v>
      </c>
      <c r="K527" s="2">
        <v>156</v>
      </c>
      <c r="L527" s="2"/>
      <c r="M527" s="2" t="str">
        <f t="shared" si="48"/>
        <v/>
      </c>
      <c r="N527">
        <v>1415.1105329249895</v>
      </c>
      <c r="O527" s="2">
        <f t="shared" si="49"/>
        <v>141.51105329249896</v>
      </c>
      <c r="P527" s="2">
        <f>IF(ISNUMBER(O527),SUMIFS(O$1:$O527,A$1:$A527,A527,C$1:$C527,C527,G$1:$G527,G527,E$1:$E527,E527),"")</f>
        <v>179.99100140138086</v>
      </c>
      <c r="U527" t="str">
        <f t="shared" si="50"/>
        <v/>
      </c>
      <c r="V527">
        <v>17.325984001159668</v>
      </c>
      <c r="W527">
        <v>16.508018493652344</v>
      </c>
      <c r="X527">
        <v>79.904808044433594</v>
      </c>
      <c r="Y527">
        <v>22.142553329467773</v>
      </c>
      <c r="Z527">
        <v>91.068172454833984</v>
      </c>
      <c r="AA527">
        <v>27.147451400756836</v>
      </c>
      <c r="AB527">
        <v>4.3435922241210935E-2</v>
      </c>
      <c r="AC527" s="2">
        <f t="shared" si="51"/>
        <v>4.3435922241210935E-2</v>
      </c>
      <c r="AD527">
        <v>12.784769287109375</v>
      </c>
      <c r="AE527">
        <v>15.196357427433124</v>
      </c>
      <c r="AH527" s="2">
        <f t="shared" si="52"/>
        <v>6.1470000000000002</v>
      </c>
      <c r="AI527" s="2">
        <f>IF(ISNUMBER(AH527),SUMIFS($AH$1:AH527,$A$1:A527,A527,C$1:$C527,C527,$G$1:G527,G527,$E$1:E527,E527),"")</f>
        <v>8.17</v>
      </c>
      <c r="AJ527">
        <f t="shared" si="53"/>
        <v>16</v>
      </c>
    </row>
    <row r="528" spans="1:36" x14ac:dyDescent="0.25">
      <c r="A528" s="14" t="s">
        <v>114</v>
      </c>
      <c r="B528" t="s">
        <v>98</v>
      </c>
      <c r="C528" t="s">
        <v>106</v>
      </c>
      <c r="D528" s="13">
        <v>42684</v>
      </c>
      <c r="E528">
        <v>1</v>
      </c>
      <c r="F528">
        <v>350</v>
      </c>
      <c r="G528" s="2" t="s">
        <v>78</v>
      </c>
      <c r="H528" s="2" t="s">
        <v>11</v>
      </c>
      <c r="I528">
        <v>2</v>
      </c>
      <c r="J528" s="2" t="s">
        <v>77</v>
      </c>
      <c r="K528" s="2">
        <v>272</v>
      </c>
      <c r="L528" s="2"/>
      <c r="M528" s="2" t="str">
        <f t="shared" si="48"/>
        <v/>
      </c>
      <c r="N528">
        <v>1258.1843056777093</v>
      </c>
      <c r="O528" s="2">
        <f t="shared" si="49"/>
        <v>125.81843056777093</v>
      </c>
      <c r="P528" s="2">
        <f>IF(ISNUMBER(O528),SUMIFS(O$1:$O528,A$1:$A528,A528,C$1:$C528,C528,G$1:$G528,G528,E$1:$E528,E528),"")</f>
        <v>211.37978689324689</v>
      </c>
      <c r="U528" t="str">
        <f t="shared" si="50"/>
        <v/>
      </c>
      <c r="V528">
        <v>18.013370513916016</v>
      </c>
      <c r="W528">
        <v>16.713322639465332</v>
      </c>
      <c r="X528">
        <v>78.937004089355469</v>
      </c>
      <c r="Y528">
        <v>22.254363059997559</v>
      </c>
      <c r="Z528">
        <v>90.546607971191406</v>
      </c>
      <c r="AA528">
        <v>25.402811050415039</v>
      </c>
      <c r="AB528">
        <v>4.0644497680664068E-2</v>
      </c>
      <c r="AC528" s="2">
        <f t="shared" si="51"/>
        <v>4.0644497680664068E-2</v>
      </c>
      <c r="AD528">
        <v>12.629920654296875</v>
      </c>
      <c r="AE528">
        <v>14.429419525065962</v>
      </c>
      <c r="AH528" s="2">
        <f t="shared" si="52"/>
        <v>5.1139999999999999</v>
      </c>
      <c r="AI528" s="2">
        <f>IF(ISNUMBER(AH528),SUMIFS($AH$1:AH528,$A$1:A528,A528,C$1:$C528,C528,$G$1:G528,G528,$E$1:E528,E528),"")</f>
        <v>9.33</v>
      </c>
      <c r="AJ528">
        <f t="shared" si="53"/>
        <v>16</v>
      </c>
    </row>
    <row r="529" spans="1:36" x14ac:dyDescent="0.25">
      <c r="A529" s="14" t="s">
        <v>113</v>
      </c>
      <c r="B529" t="s">
        <v>98</v>
      </c>
      <c r="C529" t="s">
        <v>106</v>
      </c>
      <c r="D529" s="13">
        <v>42684</v>
      </c>
      <c r="E529">
        <v>1</v>
      </c>
      <c r="F529">
        <v>500</v>
      </c>
      <c r="G529" s="2" t="s">
        <v>78</v>
      </c>
      <c r="H529" s="2" t="s">
        <v>11</v>
      </c>
      <c r="I529">
        <v>2</v>
      </c>
      <c r="J529" s="2" t="s">
        <v>77</v>
      </c>
      <c r="K529" s="2">
        <v>389</v>
      </c>
      <c r="L529" s="2"/>
      <c r="M529" s="2" t="str">
        <f t="shared" si="48"/>
        <v/>
      </c>
      <c r="N529">
        <v>1526.6955266955267</v>
      </c>
      <c r="O529" s="2">
        <f t="shared" si="49"/>
        <v>152.66955266955267</v>
      </c>
      <c r="P529" s="2">
        <f>IF(ISNUMBER(O529),SUMIFS(O$1:$O529,A$1:$A529,A529,C$1:$C529,C529,G$1:$G529,G529,E$1:$E529,E529),"")</f>
        <v>253.71554498642027</v>
      </c>
      <c r="U529" t="str">
        <f t="shared" si="50"/>
        <v/>
      </c>
      <c r="V529">
        <v>18.324966430664063</v>
      </c>
      <c r="W529">
        <v>14.617266178131104</v>
      </c>
      <c r="X529">
        <v>79.356277465820313</v>
      </c>
      <c r="Y529">
        <v>24.083662033081055</v>
      </c>
      <c r="Z529">
        <v>90.350440979003906</v>
      </c>
      <c r="AA529">
        <v>26.141433715820313</v>
      </c>
      <c r="AB529">
        <v>4.1826293945312495E-2</v>
      </c>
      <c r="AC529" s="2">
        <f t="shared" si="51"/>
        <v>4.1826293945312495E-2</v>
      </c>
      <c r="AD529">
        <v>12.69700439453125</v>
      </c>
      <c r="AE529">
        <v>14.994331065759637</v>
      </c>
      <c r="AH529" s="2">
        <f t="shared" si="52"/>
        <v>6.3860000000000001</v>
      </c>
      <c r="AI529" s="2">
        <f>IF(ISNUMBER(AH529),SUMIFS($AH$1:AH529,$A$1:A529,A529,C$1:$C529,C529,$G$1:G529,G529,$E$1:E529,E529),"")</f>
        <v>10.997</v>
      </c>
      <c r="AJ529">
        <f t="shared" si="53"/>
        <v>16</v>
      </c>
    </row>
    <row r="530" spans="1:36" x14ac:dyDescent="0.25">
      <c r="A530" s="14" t="s">
        <v>118</v>
      </c>
      <c r="B530" t="s">
        <v>98</v>
      </c>
      <c r="C530" t="s">
        <v>106</v>
      </c>
      <c r="D530" s="13">
        <v>42684</v>
      </c>
      <c r="E530">
        <v>2</v>
      </c>
      <c r="F530">
        <v>0</v>
      </c>
      <c r="G530" s="2" t="s">
        <v>78</v>
      </c>
      <c r="H530" s="2" t="s">
        <v>11</v>
      </c>
      <c r="I530">
        <v>2</v>
      </c>
      <c r="J530" s="2" t="s">
        <v>77</v>
      </c>
      <c r="K530" s="2">
        <v>0</v>
      </c>
      <c r="L530" s="2"/>
      <c r="M530" s="2" t="str">
        <f t="shared" si="48"/>
        <v/>
      </c>
      <c r="N530">
        <v>1209.9143631190332</v>
      </c>
      <c r="O530" s="2">
        <f t="shared" si="49"/>
        <v>120.99143631190331</v>
      </c>
      <c r="P530" s="2">
        <f>IF(ISNUMBER(O530),SUMIFS(O$1:$O530,A$1:$A530,A530,C$1:$C530,C530,G$1:$G530,G530,E$1:$E530,E530),"")</f>
        <v>181.7185703482497</v>
      </c>
      <c r="U530" t="str">
        <f t="shared" si="50"/>
        <v/>
      </c>
      <c r="V530">
        <v>16.858861923217773</v>
      </c>
      <c r="W530">
        <v>16.326659679412842</v>
      </c>
      <c r="X530">
        <v>79.896621704101563</v>
      </c>
      <c r="Y530">
        <v>21.472318649291992</v>
      </c>
      <c r="Z530">
        <v>91.234325408935547</v>
      </c>
      <c r="AA530">
        <v>27.516018867492676</v>
      </c>
      <c r="AB530">
        <v>4.4025630187988281E-2</v>
      </c>
      <c r="AC530" s="2">
        <f t="shared" si="51"/>
        <v>4.4025630187988281E-2</v>
      </c>
      <c r="AD530">
        <v>12.783459472656251</v>
      </c>
      <c r="AE530">
        <v>15.534905885156064</v>
      </c>
      <c r="AH530" s="2">
        <f t="shared" si="52"/>
        <v>5.327</v>
      </c>
      <c r="AI530" s="2">
        <f>IF(ISNUMBER(AH530),SUMIFS($AH$1:AH530,$A$1:A530,A530,C$1:$C530,C530,$G$1:G530,G530,$E$1:E530,E530),"")</f>
        <v>8.4649999999999999</v>
      </c>
      <c r="AJ530">
        <f t="shared" si="53"/>
        <v>16</v>
      </c>
    </row>
    <row r="531" spans="1:36" x14ac:dyDescent="0.25">
      <c r="A531" s="14" t="s">
        <v>117</v>
      </c>
      <c r="B531" t="s">
        <v>98</v>
      </c>
      <c r="C531" t="s">
        <v>106</v>
      </c>
      <c r="D531" s="13">
        <v>42684</v>
      </c>
      <c r="E531">
        <v>2</v>
      </c>
      <c r="F531">
        <v>50</v>
      </c>
      <c r="G531" s="2" t="s">
        <v>78</v>
      </c>
      <c r="H531" s="2" t="s">
        <v>11</v>
      </c>
      <c r="I531">
        <v>2</v>
      </c>
      <c r="J531" s="2" t="s">
        <v>77</v>
      </c>
      <c r="K531" s="2">
        <v>45</v>
      </c>
      <c r="L531" s="2"/>
      <c r="M531" s="2" t="str">
        <f t="shared" si="48"/>
        <v/>
      </c>
      <c r="N531">
        <v>1259.6012570910593</v>
      </c>
      <c r="O531" s="2">
        <f t="shared" si="49"/>
        <v>125.96012570910594</v>
      </c>
      <c r="P531" s="2">
        <f>IF(ISNUMBER(O531),SUMIFS(O$1:$O531,A$1:$A531,A531,C$1:$C531,C531,G$1:$G531,G531,E$1:$E531,E531),"")</f>
        <v>206.62215490747667</v>
      </c>
      <c r="U531" t="str">
        <f t="shared" si="50"/>
        <v/>
      </c>
      <c r="V531">
        <v>18.806740760803223</v>
      </c>
      <c r="W531">
        <v>15.965955257415771</v>
      </c>
      <c r="X531">
        <v>78.814140319824219</v>
      </c>
      <c r="Y531">
        <v>24.429119110107422</v>
      </c>
      <c r="Z531">
        <v>90.678783416748047</v>
      </c>
      <c r="AA531">
        <v>25.196824073791504</v>
      </c>
      <c r="AB531">
        <v>4.03149185180664E-2</v>
      </c>
      <c r="AC531" s="2">
        <f t="shared" si="51"/>
        <v>4.03149185180664E-2</v>
      </c>
      <c r="AD531">
        <v>12.610262451171875</v>
      </c>
      <c r="AE531">
        <v>14.731722623156573</v>
      </c>
      <c r="AH531" s="2">
        <f t="shared" si="52"/>
        <v>5.0780000000000003</v>
      </c>
      <c r="AI531" s="2">
        <f>IF(ISNUMBER(AH531),SUMIFS($AH$1:AH531,$A$1:A531,A531,C$1:$C531,C531,$G$1:G531,G531,$E$1:E531,E531),"")</f>
        <v>8.7510000000000012</v>
      </c>
      <c r="AJ531">
        <f t="shared" si="53"/>
        <v>16</v>
      </c>
    </row>
    <row r="532" spans="1:36" x14ac:dyDescent="0.25">
      <c r="A532" s="14" t="s">
        <v>116</v>
      </c>
      <c r="B532" t="s">
        <v>98</v>
      </c>
      <c r="C532" t="s">
        <v>106</v>
      </c>
      <c r="D532" s="13">
        <v>42684</v>
      </c>
      <c r="E532">
        <v>2</v>
      </c>
      <c r="F532">
        <v>100</v>
      </c>
      <c r="G532" s="2" t="s">
        <v>78</v>
      </c>
      <c r="H532" s="2" t="s">
        <v>11</v>
      </c>
      <c r="I532">
        <v>2</v>
      </c>
      <c r="J532" s="2" t="s">
        <v>77</v>
      </c>
      <c r="K532" s="2">
        <v>78</v>
      </c>
      <c r="L532" s="2"/>
      <c r="M532" s="2" t="str">
        <f t="shared" si="48"/>
        <v/>
      </c>
      <c r="N532">
        <v>1759.4574139351284</v>
      </c>
      <c r="O532" s="2">
        <f t="shared" si="49"/>
        <v>175.94574139351283</v>
      </c>
      <c r="P532" s="2">
        <f>IF(ISNUMBER(O532),SUMIFS(O$1:$O532,A$1:$A532,A532,C$1:$C532,C532,G$1:$G532,G532,E$1:$E532,E532),"")</f>
        <v>311.89278357481828</v>
      </c>
      <c r="U532" t="str">
        <f t="shared" si="50"/>
        <v/>
      </c>
      <c r="V532">
        <v>19.003679275512695</v>
      </c>
      <c r="W532">
        <v>17.354559898376465</v>
      </c>
      <c r="X532">
        <v>78.737007141113281</v>
      </c>
      <c r="Y532">
        <v>24.013813018798828</v>
      </c>
      <c r="Z532">
        <v>91.263931274414063</v>
      </c>
      <c r="AA532">
        <v>25.611701011657715</v>
      </c>
      <c r="AB532">
        <v>4.0978721618652347E-2</v>
      </c>
      <c r="AC532" s="2">
        <f t="shared" si="51"/>
        <v>4.0978721618652347E-2</v>
      </c>
      <c r="AD532">
        <v>12.597921142578125</v>
      </c>
      <c r="AE532">
        <v>14.612943286877329</v>
      </c>
      <c r="AH532" s="2">
        <f t="shared" si="52"/>
        <v>7.21</v>
      </c>
      <c r="AI532" s="2">
        <f>IF(ISNUMBER(AH532),SUMIFS($AH$1:AH532,$A$1:A532,A532,C$1:$C532,C532,$G$1:G532,G532,$E$1:E532,E532),"")</f>
        <v>13.955</v>
      </c>
      <c r="AJ532">
        <f t="shared" si="53"/>
        <v>16</v>
      </c>
    </row>
    <row r="533" spans="1:36" x14ac:dyDescent="0.25">
      <c r="A533" s="14" t="s">
        <v>115</v>
      </c>
      <c r="B533" t="s">
        <v>98</v>
      </c>
      <c r="C533" t="s">
        <v>106</v>
      </c>
      <c r="D533" s="13">
        <v>42684</v>
      </c>
      <c r="E533">
        <v>2</v>
      </c>
      <c r="F533">
        <v>200</v>
      </c>
      <c r="G533" s="2" t="s">
        <v>78</v>
      </c>
      <c r="H533" s="2" t="s">
        <v>11</v>
      </c>
      <c r="I533">
        <v>2</v>
      </c>
      <c r="J533" s="2" t="s">
        <v>77</v>
      </c>
      <c r="K533" s="2">
        <v>156</v>
      </c>
      <c r="L533" s="2"/>
      <c r="M533" s="2" t="str">
        <f t="shared" si="48"/>
        <v/>
      </c>
      <c r="N533">
        <v>1460.8375957788257</v>
      </c>
      <c r="O533" s="2">
        <f t="shared" si="49"/>
        <v>146.08375957788257</v>
      </c>
      <c r="P533" s="2">
        <f>IF(ISNUMBER(O533),SUMIFS(O$1:$O533,A$1:$A533,A533,C$1:$C533,C533,G$1:$G533,G533,E$1:$E533,E533),"")</f>
        <v>193.46058313967723</v>
      </c>
      <c r="U533" t="str">
        <f t="shared" si="50"/>
        <v/>
      </c>
      <c r="V533">
        <v>19.460978507995605</v>
      </c>
      <c r="W533">
        <v>13.900857448577881</v>
      </c>
      <c r="X533">
        <v>77.072986602783203</v>
      </c>
      <c r="Y533">
        <v>24.838605880737305</v>
      </c>
      <c r="Z533">
        <v>90.049545288085938</v>
      </c>
      <c r="AA533">
        <v>24.794300079345703</v>
      </c>
      <c r="AB533">
        <v>3.967088012695312E-2</v>
      </c>
      <c r="AC533" s="2">
        <f t="shared" si="51"/>
        <v>3.967088012695312E-2</v>
      </c>
      <c r="AD533">
        <v>12.331677856445312</v>
      </c>
      <c r="AE533">
        <v>15.005342695771636</v>
      </c>
      <c r="AH533" s="2">
        <f t="shared" si="52"/>
        <v>5.7949999999999999</v>
      </c>
      <c r="AI533" s="2">
        <f>IF(ISNUMBER(AH533),SUMIFS($AH$1:AH533,$A$1:A533,A533,C$1:$C533,C533,$G$1:G533,G533,$E$1:E533,E533),"")</f>
        <v>8.0289999999999999</v>
      </c>
      <c r="AJ533">
        <f t="shared" si="53"/>
        <v>16</v>
      </c>
    </row>
    <row r="534" spans="1:36" x14ac:dyDescent="0.25">
      <c r="A534" s="14" t="s">
        <v>114</v>
      </c>
      <c r="B534" t="s">
        <v>98</v>
      </c>
      <c r="C534" t="s">
        <v>106</v>
      </c>
      <c r="D534" s="13">
        <v>42684</v>
      </c>
      <c r="E534">
        <v>2</v>
      </c>
      <c r="F534">
        <v>350</v>
      </c>
      <c r="G534" s="2" t="s">
        <v>78</v>
      </c>
      <c r="H534" s="2" t="s">
        <v>11</v>
      </c>
      <c r="I534">
        <v>2</v>
      </c>
      <c r="J534" s="2" t="s">
        <v>77</v>
      </c>
      <c r="K534" s="2">
        <v>272</v>
      </c>
      <c r="L534" s="2"/>
      <c r="M534" s="2" t="str">
        <f t="shared" si="48"/>
        <v/>
      </c>
      <c r="N534">
        <v>1232.7401770501044</v>
      </c>
      <c r="O534" s="2">
        <f t="shared" si="49"/>
        <v>123.27401770501044</v>
      </c>
      <c r="P534" s="2">
        <f>IF(ISNUMBER(O534),SUMIFS(O$1:$O534,A$1:$A534,A534,C$1:$C534,C534,G$1:$G534,G534,E$1:$E534,E534),"")</f>
        <v>159.90483878812836</v>
      </c>
      <c r="U534" t="str">
        <f t="shared" si="50"/>
        <v/>
      </c>
      <c r="V534">
        <v>17.2542724609375</v>
      </c>
      <c r="W534">
        <v>16.314925193786621</v>
      </c>
      <c r="X534">
        <v>79.192104339599609</v>
      </c>
      <c r="Y534">
        <v>22.222942352294922</v>
      </c>
      <c r="Z534">
        <v>90.366832733154297</v>
      </c>
      <c r="AA534">
        <v>26.932100296020508</v>
      </c>
      <c r="AB534">
        <v>4.3091360473632809E-2</v>
      </c>
      <c r="AC534" s="2">
        <f t="shared" si="51"/>
        <v>4.3091360473632809E-2</v>
      </c>
      <c r="AD534">
        <v>12.670736694335938</v>
      </c>
      <c r="AE534">
        <v>15.012106537530268</v>
      </c>
      <c r="AH534" s="2">
        <f t="shared" si="52"/>
        <v>5.3120000000000003</v>
      </c>
      <c r="AI534" s="2">
        <f>IF(ISNUMBER(AH534),SUMIFS($AH$1:AH534,$A$1:A534,A534,C$1:$C534,C534,$G$1:G534,G534,$E$1:E534,E534),"")</f>
        <v>7.1360000000000001</v>
      </c>
      <c r="AJ534">
        <f t="shared" si="53"/>
        <v>16</v>
      </c>
    </row>
    <row r="535" spans="1:36" x14ac:dyDescent="0.25">
      <c r="A535" s="14" t="s">
        <v>113</v>
      </c>
      <c r="B535" t="s">
        <v>98</v>
      </c>
      <c r="C535" t="s">
        <v>106</v>
      </c>
      <c r="D535" s="13">
        <v>42684</v>
      </c>
      <c r="E535">
        <v>2</v>
      </c>
      <c r="F535">
        <v>500</v>
      </c>
      <c r="G535" s="2" t="s">
        <v>78</v>
      </c>
      <c r="H535" s="2" t="s">
        <v>11</v>
      </c>
      <c r="I535">
        <v>2</v>
      </c>
      <c r="J535" s="2" t="s">
        <v>77</v>
      </c>
      <c r="K535" s="2">
        <v>389</v>
      </c>
      <c r="L535" s="2"/>
      <c r="M535" s="2" t="str">
        <f t="shared" si="48"/>
        <v/>
      </c>
      <c r="N535">
        <v>1155.0259013257967</v>
      </c>
      <c r="O535" s="2">
        <f t="shared" si="49"/>
        <v>115.50259013257967</v>
      </c>
      <c r="P535" s="2">
        <f>IF(ISNUMBER(O535),SUMIFS(O$1:$O535,A$1:$A535,A535,C$1:$C535,C535,G$1:$G535,G535,E$1:$E535,E535),"")</f>
        <v>189.35948440344833</v>
      </c>
      <c r="U535" t="str">
        <f t="shared" si="50"/>
        <v/>
      </c>
      <c r="V535">
        <v>16.673981666564941</v>
      </c>
      <c r="W535">
        <v>17.18353271484375</v>
      </c>
      <c r="X535">
        <v>79.967433929443359</v>
      </c>
      <c r="Y535">
        <v>21.951359748840332</v>
      </c>
      <c r="Z535">
        <v>91.189693450927734</v>
      </c>
      <c r="AA535">
        <v>27.357512474060059</v>
      </c>
      <c r="AB535">
        <v>4.377201995849609E-2</v>
      </c>
      <c r="AC535" s="2">
        <f t="shared" si="51"/>
        <v>4.377201995849609E-2</v>
      </c>
      <c r="AD535">
        <v>12.794789428710938</v>
      </c>
      <c r="AE535">
        <v>15.682463746449397</v>
      </c>
      <c r="AH535" s="2">
        <f t="shared" si="52"/>
        <v>5.056</v>
      </c>
      <c r="AI535" s="2">
        <f>IF(ISNUMBER(AH535),SUMIFS($AH$1:AH535,$A$1:A535,A535,C$1:$C535,C535,$G$1:G535,G535,$E$1:E535,E535),"")</f>
        <v>8.7840000000000007</v>
      </c>
      <c r="AJ535">
        <f t="shared" si="53"/>
        <v>16</v>
      </c>
    </row>
    <row r="536" spans="1:36" x14ac:dyDescent="0.25">
      <c r="A536" s="14" t="s">
        <v>118</v>
      </c>
      <c r="B536" t="s">
        <v>98</v>
      </c>
      <c r="C536" t="s">
        <v>106</v>
      </c>
      <c r="D536" s="13">
        <v>42684</v>
      </c>
      <c r="E536">
        <v>3</v>
      </c>
      <c r="F536">
        <v>0</v>
      </c>
      <c r="G536" s="2" t="s">
        <v>78</v>
      </c>
      <c r="H536" s="2" t="s">
        <v>11</v>
      </c>
      <c r="I536">
        <v>2</v>
      </c>
      <c r="J536" s="2" t="s">
        <v>77</v>
      </c>
      <c r="K536" s="2">
        <v>0</v>
      </c>
      <c r="L536" s="2"/>
      <c r="M536" s="2" t="str">
        <f t="shared" si="48"/>
        <v/>
      </c>
      <c r="N536">
        <v>1599.2475738531916</v>
      </c>
      <c r="O536" s="2">
        <f t="shared" si="49"/>
        <v>159.92475738531917</v>
      </c>
      <c r="P536" s="2">
        <f>IF(ISNUMBER(O536),SUMIFS(O$1:$O536,A$1:$A536,A536,C$1:$C536,C536,G$1:$G536,G536,E$1:$E536,E536),"")</f>
        <v>238.04232979456239</v>
      </c>
      <c r="U536" t="str">
        <f t="shared" si="50"/>
        <v/>
      </c>
      <c r="V536">
        <v>18.445096015930176</v>
      </c>
      <c r="W536">
        <v>16.69901180267334</v>
      </c>
      <c r="X536">
        <v>79.037300109863281</v>
      </c>
      <c r="Y536">
        <v>23.419675827026367</v>
      </c>
      <c r="Z536">
        <v>90.512237548828125</v>
      </c>
      <c r="AA536">
        <v>25.196374893188477</v>
      </c>
      <c r="AB536">
        <v>4.0314199829101567E-2</v>
      </c>
      <c r="AC536" s="2">
        <f t="shared" si="51"/>
        <v>4.0314199829101567E-2</v>
      </c>
      <c r="AD536">
        <v>12.645968017578125</v>
      </c>
      <c r="AE536">
        <v>14.992946004873669</v>
      </c>
      <c r="AH536" s="2">
        <f t="shared" si="52"/>
        <v>6.4470000000000001</v>
      </c>
      <c r="AI536" s="2">
        <f>IF(ISNUMBER(AH536),SUMIFS($AH$1:AH536,$A$1:A536,A536,C$1:$C536,C536,$G$1:G536,G536,$E$1:E536,E536),"")</f>
        <v>10.523</v>
      </c>
      <c r="AJ536">
        <f t="shared" si="53"/>
        <v>16</v>
      </c>
    </row>
    <row r="537" spans="1:36" x14ac:dyDescent="0.25">
      <c r="A537" s="14" t="s">
        <v>117</v>
      </c>
      <c r="B537" t="s">
        <v>98</v>
      </c>
      <c r="C537" t="s">
        <v>106</v>
      </c>
      <c r="D537" s="13">
        <v>42684</v>
      </c>
      <c r="E537">
        <v>3</v>
      </c>
      <c r="F537">
        <v>50</v>
      </c>
      <c r="G537" s="2" t="s">
        <v>78</v>
      </c>
      <c r="H537" s="2" t="s">
        <v>11</v>
      </c>
      <c r="I537">
        <v>2</v>
      </c>
      <c r="J537" s="2" t="s">
        <v>77</v>
      </c>
      <c r="K537" s="2">
        <v>45</v>
      </c>
      <c r="L537" s="2"/>
      <c r="M537" s="2" t="str">
        <f t="shared" si="48"/>
        <v/>
      </c>
      <c r="N537">
        <v>1321.5859930843919</v>
      </c>
      <c r="O537" s="2">
        <f t="shared" si="49"/>
        <v>132.15859930843919</v>
      </c>
      <c r="P537" s="2">
        <f>IF(ISNUMBER(O537),SUMIFS(O$1:$O537,A$1:$A537,A537,C$1:$C537,C537,G$1:$G537,G537,E$1:$E537,E537),"")</f>
        <v>231.79861323068857</v>
      </c>
      <c r="U537" t="str">
        <f t="shared" si="50"/>
        <v/>
      </c>
      <c r="V537">
        <v>17.90495491027832</v>
      </c>
      <c r="W537">
        <v>15.778556346893311</v>
      </c>
      <c r="X537">
        <v>79.425376892089844</v>
      </c>
      <c r="Y537">
        <v>21.973066329956055</v>
      </c>
      <c r="Z537">
        <v>90.339618682861328</v>
      </c>
      <c r="AA537">
        <v>24.967585563659668</v>
      </c>
      <c r="AB537">
        <v>3.9948136901855467E-2</v>
      </c>
      <c r="AC537" s="2">
        <f t="shared" si="51"/>
        <v>3.9948136901855467E-2</v>
      </c>
      <c r="AD537">
        <v>12.708060302734376</v>
      </c>
      <c r="AE537">
        <v>15.725602561941681</v>
      </c>
      <c r="AH537" s="2">
        <f t="shared" si="52"/>
        <v>5.2789999999999999</v>
      </c>
      <c r="AI537" s="2">
        <f>IF(ISNUMBER(AH537),SUMIFS($AH$1:AH537,$A$1:A537,A537,C$1:$C537,C537,$G$1:G537,G537,$E$1:E537,E537),"")</f>
        <v>9.4809999999999999</v>
      </c>
      <c r="AJ537">
        <f t="shared" si="53"/>
        <v>16</v>
      </c>
    </row>
    <row r="538" spans="1:36" x14ac:dyDescent="0.25">
      <c r="A538" s="14" t="s">
        <v>116</v>
      </c>
      <c r="B538" t="s">
        <v>98</v>
      </c>
      <c r="C538" t="s">
        <v>106</v>
      </c>
      <c r="D538" s="13">
        <v>42684</v>
      </c>
      <c r="E538">
        <v>3</v>
      </c>
      <c r="F538">
        <v>100</v>
      </c>
      <c r="G538" s="2" t="s">
        <v>78</v>
      </c>
      <c r="H538" s="2" t="s">
        <v>11</v>
      </c>
      <c r="I538">
        <v>2</v>
      </c>
      <c r="J538" s="2" t="s">
        <v>77</v>
      </c>
      <c r="K538" s="2">
        <v>78</v>
      </c>
      <c r="L538" s="2"/>
      <c r="M538" s="2" t="str">
        <f t="shared" si="48"/>
        <v/>
      </c>
      <c r="N538">
        <v>1260.0967675208242</v>
      </c>
      <c r="O538" s="2">
        <f t="shared" si="49"/>
        <v>126.00967675208241</v>
      </c>
      <c r="P538" s="2">
        <f>IF(ISNUMBER(O538),SUMIFS(O$1:$O538,A$1:$A538,A538,C$1:$C538,C538,G$1:$G538,G538,E$1:$E538,E538),"")</f>
        <v>174.96621233358076</v>
      </c>
      <c r="U538" t="str">
        <f t="shared" si="50"/>
        <v/>
      </c>
      <c r="V538">
        <v>18.039387702941895</v>
      </c>
      <c r="W538">
        <v>15.852634906768799</v>
      </c>
      <c r="X538">
        <v>79.425304412841797</v>
      </c>
      <c r="Y538">
        <v>22.600988388061523</v>
      </c>
      <c r="Z538">
        <v>90.473758697509766</v>
      </c>
      <c r="AA538">
        <v>25.691501617431641</v>
      </c>
      <c r="AB538">
        <v>4.1106402587890625E-2</v>
      </c>
      <c r="AC538" s="2">
        <f t="shared" si="51"/>
        <v>4.1106402587890625E-2</v>
      </c>
      <c r="AD538">
        <v>12.708048706054688</v>
      </c>
      <c r="AE538">
        <v>15.188666394224221</v>
      </c>
      <c r="AH538" s="2">
        <f t="shared" si="52"/>
        <v>5.18</v>
      </c>
      <c r="AI538" s="2">
        <f>IF(ISNUMBER(AH538),SUMIFS($AH$1:AH538,$A$1:A538,A538,C$1:$C538,C538,$G$1:G538,G538,$E$1:E538,E538),"")</f>
        <v>7.5190000000000001</v>
      </c>
      <c r="AJ538">
        <f t="shared" si="53"/>
        <v>16</v>
      </c>
    </row>
    <row r="539" spans="1:36" x14ac:dyDescent="0.25">
      <c r="A539" s="14" t="s">
        <v>115</v>
      </c>
      <c r="B539" t="s">
        <v>98</v>
      </c>
      <c r="C539" t="s">
        <v>106</v>
      </c>
      <c r="D539" s="13">
        <v>42684</v>
      </c>
      <c r="E539">
        <v>3</v>
      </c>
      <c r="F539">
        <v>200</v>
      </c>
      <c r="G539" s="2" t="s">
        <v>78</v>
      </c>
      <c r="H539" s="2" t="s">
        <v>11</v>
      </c>
      <c r="I539">
        <v>2</v>
      </c>
      <c r="J539" s="2" t="s">
        <v>77</v>
      </c>
      <c r="K539" s="2">
        <v>156</v>
      </c>
      <c r="L539" s="2"/>
      <c r="M539" s="2" t="str">
        <f t="shared" si="48"/>
        <v/>
      </c>
      <c r="N539">
        <v>1684.8320655760481</v>
      </c>
      <c r="O539" s="2">
        <f t="shared" si="49"/>
        <v>168.4832065576048</v>
      </c>
      <c r="P539" s="2">
        <f>IF(ISNUMBER(O539),SUMIFS(O$1:$O539,A$1:$A539,A539,C$1:$C539,C539,G$1:$G539,G539,E$1:$E539,E539),"")</f>
        <v>254.22474611797207</v>
      </c>
      <c r="U539" t="str">
        <f t="shared" si="50"/>
        <v/>
      </c>
      <c r="V539">
        <v>17.207706451416016</v>
      </c>
      <c r="W539">
        <v>16.475345611572266</v>
      </c>
      <c r="X539">
        <v>79.620090484619141</v>
      </c>
      <c r="Y539">
        <v>22.340524673461914</v>
      </c>
      <c r="Z539">
        <v>90.361248016357422</v>
      </c>
      <c r="AA539">
        <v>27.031776428222656</v>
      </c>
      <c r="AB539">
        <v>4.3250842285156244E-2</v>
      </c>
      <c r="AC539" s="2">
        <f t="shared" si="51"/>
        <v>4.3250842285156244E-2</v>
      </c>
      <c r="AD539">
        <v>12.739214477539063</v>
      </c>
      <c r="AE539">
        <v>14.852297592997809</v>
      </c>
      <c r="AH539" s="2">
        <f t="shared" si="52"/>
        <v>7.2869999999999999</v>
      </c>
      <c r="AI539" s="2">
        <f>IF(ISNUMBER(AH539),SUMIFS($AH$1:AH539,$A$1:A539,A539,C$1:$C539,C539,$G$1:G539,G539,$E$1:E539,E539),"")</f>
        <v>11.701000000000001</v>
      </c>
      <c r="AJ539">
        <f t="shared" si="53"/>
        <v>16</v>
      </c>
    </row>
    <row r="540" spans="1:36" x14ac:dyDescent="0.25">
      <c r="A540" s="14" t="s">
        <v>114</v>
      </c>
      <c r="B540" t="s">
        <v>98</v>
      </c>
      <c r="C540" t="s">
        <v>106</v>
      </c>
      <c r="D540" s="13">
        <v>42684</v>
      </c>
      <c r="E540">
        <v>3</v>
      </c>
      <c r="F540">
        <v>350</v>
      </c>
      <c r="G540" s="2" t="s">
        <v>78</v>
      </c>
      <c r="H540" s="2" t="s">
        <v>11</v>
      </c>
      <c r="I540">
        <v>2</v>
      </c>
      <c r="J540" s="2" t="s">
        <v>77</v>
      </c>
      <c r="K540" s="2">
        <v>272</v>
      </c>
      <c r="L540" s="2"/>
      <c r="M540" s="2" t="str">
        <f t="shared" si="48"/>
        <v/>
      </c>
      <c r="N540">
        <v>1430.8281142462881</v>
      </c>
      <c r="O540" s="2">
        <f t="shared" si="49"/>
        <v>143.0828114246288</v>
      </c>
      <c r="P540" s="2">
        <f>IF(ISNUMBER(O540),SUMIFS(O$1:$O540,A$1:$A540,A540,C$1:$C540,C540,G$1:$G540,G540,E$1:$E540,E540),"")</f>
        <v>183.83939349857616</v>
      </c>
      <c r="U540" t="str">
        <f t="shared" si="50"/>
        <v/>
      </c>
      <c r="V540">
        <v>18.148964881896973</v>
      </c>
      <c r="W540">
        <v>15.018013477325439</v>
      </c>
      <c r="X540">
        <v>77.476692199707031</v>
      </c>
      <c r="Y540">
        <v>21.221721649169922</v>
      </c>
      <c r="Z540">
        <v>89.835357666015625</v>
      </c>
      <c r="AA540">
        <v>26.512205123901367</v>
      </c>
      <c r="AB540">
        <v>4.2419528198242185E-2</v>
      </c>
      <c r="AC540" s="2">
        <f t="shared" si="51"/>
        <v>4.2419528198242185E-2</v>
      </c>
      <c r="AD540">
        <v>12.396270751953125</v>
      </c>
      <c r="AE540">
        <v>14.95721867215423</v>
      </c>
      <c r="AH540" s="2">
        <f t="shared" si="52"/>
        <v>6.07</v>
      </c>
      <c r="AI540" s="2">
        <f>IF(ISNUMBER(AH540),SUMIFS($AH$1:AH540,$A$1:A540,A540,C$1:$C540,C540,$G$1:G540,G540,$E$1:E540,E540),"")</f>
        <v>8.1290000000000013</v>
      </c>
      <c r="AJ540">
        <f t="shared" si="53"/>
        <v>16</v>
      </c>
    </row>
    <row r="541" spans="1:36" x14ac:dyDescent="0.25">
      <c r="A541" s="14" t="s">
        <v>113</v>
      </c>
      <c r="B541" t="s">
        <v>98</v>
      </c>
      <c r="C541" t="s">
        <v>106</v>
      </c>
      <c r="D541" s="13">
        <v>42684</v>
      </c>
      <c r="E541">
        <v>3</v>
      </c>
      <c r="F541">
        <v>500</v>
      </c>
      <c r="G541" s="2" t="s">
        <v>78</v>
      </c>
      <c r="H541" s="2" t="s">
        <v>11</v>
      </c>
      <c r="I541">
        <v>2</v>
      </c>
      <c r="J541" s="2" t="s">
        <v>77</v>
      </c>
      <c r="K541" s="2">
        <v>389</v>
      </c>
      <c r="L541" s="2"/>
      <c r="M541" s="2" t="str">
        <f t="shared" si="48"/>
        <v/>
      </c>
      <c r="N541">
        <v>1282.0871185651056</v>
      </c>
      <c r="O541" s="2">
        <f t="shared" si="49"/>
        <v>128.20871185651055</v>
      </c>
      <c r="P541" s="2">
        <f>IF(ISNUMBER(O541),SUMIFS(O$1:$O541,A$1:$A541,A541,C$1:$C541,C541,G$1:$G541,G541,E$1:$E541,E541),"")</f>
        <v>184.2517450397566</v>
      </c>
      <c r="U541" t="str">
        <f t="shared" si="50"/>
        <v/>
      </c>
      <c r="V541">
        <v>16.764265060424805</v>
      </c>
      <c r="W541">
        <v>16.452646255493164</v>
      </c>
      <c r="X541">
        <v>80.720676422119141</v>
      </c>
      <c r="Y541">
        <v>20.810520172119141</v>
      </c>
      <c r="Z541">
        <v>90.737167358398438</v>
      </c>
      <c r="AA541">
        <v>28.077243804931641</v>
      </c>
      <c r="AB541">
        <v>4.4923590087890625E-2</v>
      </c>
      <c r="AC541" s="2">
        <f t="shared" si="51"/>
        <v>4.4923590087890625E-2</v>
      </c>
      <c r="AD541">
        <v>12.915308227539063</v>
      </c>
      <c r="AE541">
        <v>15.453728661275829</v>
      </c>
      <c r="AH541" s="2">
        <f t="shared" si="52"/>
        <v>5.76</v>
      </c>
      <c r="AI541" s="2">
        <f>IF(ISNUMBER(AH541),SUMIFS($AH$1:AH541,$A$1:A541,A541,C$1:$C541,C541,$G$1:G541,G541,$E$1:E541,E541),"")</f>
        <v>8.722999999999999</v>
      </c>
      <c r="AJ541">
        <f t="shared" si="53"/>
        <v>16</v>
      </c>
    </row>
    <row r="542" spans="1:36" x14ac:dyDescent="0.25">
      <c r="A542" s="14" t="s">
        <v>118</v>
      </c>
      <c r="B542" t="s">
        <v>98</v>
      </c>
      <c r="C542" t="s">
        <v>106</v>
      </c>
      <c r="D542" s="13">
        <v>42684</v>
      </c>
      <c r="E542">
        <v>4</v>
      </c>
      <c r="F542">
        <v>0</v>
      </c>
      <c r="G542" s="2" t="s">
        <v>78</v>
      </c>
      <c r="H542" s="2" t="s">
        <v>11</v>
      </c>
      <c r="I542">
        <v>2</v>
      </c>
      <c r="J542" s="2" t="s">
        <v>77</v>
      </c>
      <c r="K542" s="2">
        <v>0</v>
      </c>
      <c r="L542" s="2"/>
      <c r="M542" s="2" t="str">
        <f t="shared" si="48"/>
        <v/>
      </c>
      <c r="N542">
        <v>1306.7364550333077</v>
      </c>
      <c r="O542" s="2">
        <f t="shared" si="49"/>
        <v>130.67364550333076</v>
      </c>
      <c r="P542" s="2">
        <f>IF(ISNUMBER(O542),SUMIFS(O$1:$O542,A$1:$A542,A542,C$1:$C542,C542,G$1:$G542,G542,E$1:$E542,E542),"")</f>
        <v>169.07681469690499</v>
      </c>
      <c r="U542" t="str">
        <f t="shared" si="50"/>
        <v/>
      </c>
      <c r="V542">
        <v>18.364346504211426</v>
      </c>
      <c r="W542">
        <v>16.111635208129883</v>
      </c>
      <c r="X542">
        <v>78.570838928222656</v>
      </c>
      <c r="Y542">
        <v>23.182076454162598</v>
      </c>
      <c r="Z542">
        <v>90.589576721191406</v>
      </c>
      <c r="AA542">
        <v>25.675126075744629</v>
      </c>
      <c r="AB542">
        <v>4.1080201721191409E-2</v>
      </c>
      <c r="AC542" s="2">
        <f t="shared" si="51"/>
        <v>4.1080201721191409E-2</v>
      </c>
      <c r="AD542">
        <v>12.571334228515624</v>
      </c>
      <c r="AE542">
        <v>15.282994430773217</v>
      </c>
      <c r="AH542" s="2">
        <f t="shared" si="52"/>
        <v>5.3680000000000003</v>
      </c>
      <c r="AI542" s="2">
        <f>IF(ISNUMBER(AH542),SUMIFS($AH$1:AH542,$A$1:A542,A542,C$1:$C542,C542,$G$1:G542,G542,$E$1:E542,E542),"")</f>
        <v>7.2890000000000006</v>
      </c>
      <c r="AJ542">
        <f t="shared" si="53"/>
        <v>16</v>
      </c>
    </row>
    <row r="543" spans="1:36" x14ac:dyDescent="0.25">
      <c r="A543" s="14" t="s">
        <v>117</v>
      </c>
      <c r="B543" t="s">
        <v>98</v>
      </c>
      <c r="C543" t="s">
        <v>106</v>
      </c>
      <c r="D543" s="13">
        <v>42684</v>
      </c>
      <c r="E543">
        <v>4</v>
      </c>
      <c r="F543">
        <v>50</v>
      </c>
      <c r="G543" s="2" t="s">
        <v>78</v>
      </c>
      <c r="H543" s="2" t="s">
        <v>11</v>
      </c>
      <c r="I543">
        <v>2</v>
      </c>
      <c r="J543" s="2" t="s">
        <v>77</v>
      </c>
      <c r="K543" s="2">
        <v>45</v>
      </c>
      <c r="L543" s="2"/>
      <c r="M543" s="2" t="str">
        <f t="shared" si="48"/>
        <v/>
      </c>
      <c r="N543">
        <v>1553.7791201355487</v>
      </c>
      <c r="O543" s="2">
        <f t="shared" si="49"/>
        <v>155.37791201355486</v>
      </c>
      <c r="P543" s="2">
        <f>IF(ISNUMBER(O543),SUMIFS(O$1:$O543,A$1:$A543,A543,C$1:$C543,C543,G$1:$G543,G543,E$1:$E543,E543),"")</f>
        <v>237.23756918799518</v>
      </c>
      <c r="U543" t="str">
        <f t="shared" si="50"/>
        <v/>
      </c>
      <c r="V543">
        <v>17.407458305358887</v>
      </c>
      <c r="W543">
        <v>16.886678695678711</v>
      </c>
      <c r="X543">
        <v>78.840717315673828</v>
      </c>
      <c r="Y543">
        <v>21.835231781005859</v>
      </c>
      <c r="Z543">
        <v>90.376979827880859</v>
      </c>
      <c r="AA543">
        <v>26.12640380859375</v>
      </c>
      <c r="AB543">
        <v>4.1802246093750002E-2</v>
      </c>
      <c r="AC543" s="2">
        <f t="shared" si="51"/>
        <v>4.1802246093750002E-2</v>
      </c>
      <c r="AD543">
        <v>12.614514770507812</v>
      </c>
      <c r="AE543">
        <v>15.960013788348846</v>
      </c>
      <c r="AH543" s="2">
        <f t="shared" si="52"/>
        <v>6.4950000000000001</v>
      </c>
      <c r="AI543" s="2">
        <f>IF(ISNUMBER(AH543),SUMIFS($AH$1:AH543,$A$1:A543,A543,C$1:$C543,C543,$G$1:G543,G543,$E$1:E543,E543),"")</f>
        <v>10.722999999999999</v>
      </c>
      <c r="AJ543">
        <f t="shared" si="53"/>
        <v>16</v>
      </c>
    </row>
    <row r="544" spans="1:36" x14ac:dyDescent="0.25">
      <c r="A544" s="14" t="s">
        <v>116</v>
      </c>
      <c r="B544" t="s">
        <v>98</v>
      </c>
      <c r="C544" t="s">
        <v>106</v>
      </c>
      <c r="D544" s="13">
        <v>42684</v>
      </c>
      <c r="E544">
        <v>4</v>
      </c>
      <c r="F544">
        <v>100</v>
      </c>
      <c r="G544" s="2" t="s">
        <v>78</v>
      </c>
      <c r="H544" s="2" t="s">
        <v>11</v>
      </c>
      <c r="I544">
        <v>2</v>
      </c>
      <c r="J544" s="2" t="s">
        <v>77</v>
      </c>
      <c r="K544" s="2">
        <v>78</v>
      </c>
      <c r="L544" s="2"/>
      <c r="M544" s="2" t="str">
        <f t="shared" si="48"/>
        <v/>
      </c>
      <c r="N544">
        <v>1538.462151029566</v>
      </c>
      <c r="O544" s="2">
        <f t="shared" si="49"/>
        <v>153.84621510295659</v>
      </c>
      <c r="P544" s="2">
        <f>IF(ISNUMBER(O544),SUMIFS(O$1:$O544,A$1:$A544,A544,C$1:$C544,C544,G$1:$G544,G544,E$1:$E544,E544),"")</f>
        <v>260.57309798612602</v>
      </c>
      <c r="U544" t="str">
        <f t="shared" si="50"/>
        <v/>
      </c>
      <c r="V544">
        <v>17.430032730102539</v>
      </c>
      <c r="W544">
        <v>16.912347793579102</v>
      </c>
      <c r="X544">
        <v>79.941982269287109</v>
      </c>
      <c r="Y544">
        <v>21.7000732421875</v>
      </c>
      <c r="Z544">
        <v>90.654510498046875</v>
      </c>
      <c r="AA544">
        <v>26.792537689208984</v>
      </c>
      <c r="AB544">
        <v>4.2868060302734372E-2</v>
      </c>
      <c r="AC544" s="2">
        <f t="shared" si="51"/>
        <v>4.2868060302734372E-2</v>
      </c>
      <c r="AD544">
        <v>12.790717163085938</v>
      </c>
      <c r="AE544">
        <v>14.774865169948576</v>
      </c>
      <c r="AH544" s="2">
        <f t="shared" si="52"/>
        <v>6.5949999999999998</v>
      </c>
      <c r="AI544" s="2">
        <f>IF(ISNUMBER(AH544),SUMIFS($AH$1:AH544,$A$1:A544,A544,C$1:$C544,C544,$G$1:G544,G544,$E$1:E544,E544),"")</f>
        <v>12.000999999999999</v>
      </c>
      <c r="AJ544">
        <f t="shared" si="53"/>
        <v>16</v>
      </c>
    </row>
    <row r="545" spans="1:36" x14ac:dyDescent="0.25">
      <c r="A545" s="14" t="s">
        <v>115</v>
      </c>
      <c r="B545" t="s">
        <v>98</v>
      </c>
      <c r="C545" t="s">
        <v>106</v>
      </c>
      <c r="D545" s="13">
        <v>42684</v>
      </c>
      <c r="E545">
        <v>4</v>
      </c>
      <c r="F545">
        <v>200</v>
      </c>
      <c r="G545" s="2" t="s">
        <v>78</v>
      </c>
      <c r="H545" s="2" t="s">
        <v>11</v>
      </c>
      <c r="I545">
        <v>2</v>
      </c>
      <c r="J545" s="2" t="s">
        <v>77</v>
      </c>
      <c r="K545" s="2">
        <v>156</v>
      </c>
      <c r="L545" s="2"/>
      <c r="M545" s="2" t="str">
        <f t="shared" si="48"/>
        <v/>
      </c>
      <c r="N545">
        <v>1568.6274509803925</v>
      </c>
      <c r="O545" s="2">
        <f t="shared" si="49"/>
        <v>156.86274509803926</v>
      </c>
      <c r="P545" s="2">
        <f>IF(ISNUMBER(O545),SUMIFS(O$1:$O545,A$1:$A545,A545,C$1:$C545,C545,G$1:$G545,G545,E$1:$E545,E545),"")</f>
        <v>239.70030241574779</v>
      </c>
      <c r="U545" t="str">
        <f t="shared" si="50"/>
        <v/>
      </c>
      <c r="V545">
        <v>17.537051200866699</v>
      </c>
      <c r="W545">
        <v>15.807293891906738</v>
      </c>
      <c r="X545">
        <v>79.517913818359375</v>
      </c>
      <c r="Y545">
        <v>22.151357650756836</v>
      </c>
      <c r="Z545">
        <v>89.915172576904297</v>
      </c>
      <c r="AA545">
        <v>27.22783374786377</v>
      </c>
      <c r="AB545">
        <v>4.3564533996582035E-2</v>
      </c>
      <c r="AC545" s="2">
        <f t="shared" si="51"/>
        <v>4.3564533996582035E-2</v>
      </c>
      <c r="AD545">
        <v>12.7228662109375</v>
      </c>
      <c r="AE545">
        <v>14.705882352941178</v>
      </c>
      <c r="AH545" s="2">
        <f t="shared" si="52"/>
        <v>6.8339999999999996</v>
      </c>
      <c r="AI545" s="2">
        <f>IF(ISNUMBER(AH545),SUMIFS($AH$1:AH545,$A$1:A545,A545,C$1:$C545,C545,$G$1:G545,G545,$E$1:E545,E545),"")</f>
        <v>11.048999999999999</v>
      </c>
      <c r="AJ545">
        <f t="shared" si="53"/>
        <v>16</v>
      </c>
    </row>
    <row r="546" spans="1:36" x14ac:dyDescent="0.25">
      <c r="A546" s="14" t="s">
        <v>114</v>
      </c>
      <c r="B546" t="s">
        <v>98</v>
      </c>
      <c r="C546" t="s">
        <v>106</v>
      </c>
      <c r="D546" s="13">
        <v>42684</v>
      </c>
      <c r="E546">
        <v>4</v>
      </c>
      <c r="F546">
        <v>350</v>
      </c>
      <c r="G546" s="2" t="s">
        <v>78</v>
      </c>
      <c r="H546" s="2" t="s">
        <v>11</v>
      </c>
      <c r="I546">
        <v>2</v>
      </c>
      <c r="J546" s="2" t="s">
        <v>77</v>
      </c>
      <c r="K546" s="2">
        <v>272</v>
      </c>
      <c r="L546" s="2"/>
      <c r="M546" s="2" t="str">
        <f t="shared" si="48"/>
        <v/>
      </c>
      <c r="N546">
        <v>1540.1454121319373</v>
      </c>
      <c r="O546" s="2">
        <f t="shared" si="49"/>
        <v>154.01454121319372</v>
      </c>
      <c r="P546" s="2">
        <f>IF(ISNUMBER(O546),SUMIFS(O$1:$O546,A$1:$A546,A546,C$1:$C546,C546,G$1:$G546,G546,E$1:$E546,E546),"")</f>
        <v>255.18853133337603</v>
      </c>
      <c r="U546" t="str">
        <f t="shared" si="50"/>
        <v/>
      </c>
      <c r="V546">
        <v>17.480044364929199</v>
      </c>
      <c r="W546">
        <v>15.882970333099365</v>
      </c>
      <c r="X546">
        <v>79.518764495849609</v>
      </c>
      <c r="Y546">
        <v>22.205113410949707</v>
      </c>
      <c r="Z546">
        <v>90.174980163574219</v>
      </c>
      <c r="AA546">
        <v>27.281639099121094</v>
      </c>
      <c r="AB546">
        <v>4.3650622558593748E-2</v>
      </c>
      <c r="AC546" s="2">
        <f t="shared" si="51"/>
        <v>4.3650622558593748E-2</v>
      </c>
      <c r="AD546">
        <v>12.723002319335938</v>
      </c>
      <c r="AE546">
        <v>14.791030634803665</v>
      </c>
      <c r="AH546" s="2">
        <f t="shared" si="52"/>
        <v>6.7229999999999999</v>
      </c>
      <c r="AI546" s="2">
        <f>IF(ISNUMBER(AH546),SUMIFS($AH$1:AH546,$A$1:A546,A546,C$1:$C546,C546,$G$1:G546,G546,$E$1:E546,E546),"")</f>
        <v>11.859</v>
      </c>
      <c r="AJ546">
        <f t="shared" si="53"/>
        <v>16</v>
      </c>
    </row>
    <row r="547" spans="1:36" x14ac:dyDescent="0.25">
      <c r="A547" s="14" t="s">
        <v>113</v>
      </c>
      <c r="B547" t="s">
        <v>98</v>
      </c>
      <c r="C547" t="s">
        <v>106</v>
      </c>
      <c r="D547" s="13">
        <v>42684</v>
      </c>
      <c r="E547">
        <v>4</v>
      </c>
      <c r="F547">
        <v>500</v>
      </c>
      <c r="G547" s="2" t="s">
        <v>78</v>
      </c>
      <c r="H547" s="2" t="s">
        <v>11</v>
      </c>
      <c r="I547">
        <v>2</v>
      </c>
      <c r="J547" s="2" t="s">
        <v>77</v>
      </c>
      <c r="K547" s="2">
        <v>389</v>
      </c>
      <c r="L547" s="2"/>
      <c r="M547" s="2" t="str">
        <f t="shared" si="48"/>
        <v/>
      </c>
      <c r="N547">
        <v>1704.4794767206852</v>
      </c>
      <c r="O547" s="2">
        <f t="shared" si="49"/>
        <v>170.44794767206852</v>
      </c>
      <c r="P547" s="2">
        <f>IF(ISNUMBER(O547),SUMIFS(O$1:$O547,A$1:$A547,A547,C$1:$C547,C547,G$1:$G547,G547,E$1:$E547,E547),"")</f>
        <v>295.2732434895043</v>
      </c>
      <c r="U547" t="str">
        <f t="shared" si="50"/>
        <v/>
      </c>
      <c r="V547">
        <v>17.656842231750488</v>
      </c>
      <c r="W547">
        <v>17.155368804931641</v>
      </c>
      <c r="X547">
        <v>79.743541717529297</v>
      </c>
      <c r="Y547">
        <v>22.489175796508789</v>
      </c>
      <c r="Z547">
        <v>90.453907012939453</v>
      </c>
      <c r="AA547">
        <v>26.769451141357422</v>
      </c>
      <c r="AB547">
        <v>4.2831121826171874E-2</v>
      </c>
      <c r="AC547" s="2">
        <f t="shared" si="51"/>
        <v>4.2831121826171874E-2</v>
      </c>
      <c r="AD547">
        <v>12.758966674804688</v>
      </c>
      <c r="AE547">
        <v>14.750303163929008</v>
      </c>
      <c r="AH547" s="2">
        <f t="shared" si="52"/>
        <v>7.3</v>
      </c>
      <c r="AI547" s="2">
        <f>IF(ISNUMBER(AH547),SUMIFS($AH$1:AH547,$A$1:A547,A547,C$1:$C547,C547,$G$1:G547,G547,$E$1:E547,E547),"")</f>
        <v>13.478</v>
      </c>
      <c r="AJ547">
        <f t="shared" si="53"/>
        <v>16</v>
      </c>
    </row>
    <row r="548" spans="1:36" x14ac:dyDescent="0.25">
      <c r="A548" s="14" t="s">
        <v>118</v>
      </c>
      <c r="B548" t="s">
        <v>98</v>
      </c>
      <c r="C548" t="s">
        <v>106</v>
      </c>
      <c r="D548" s="13">
        <v>42720</v>
      </c>
      <c r="E548">
        <v>1</v>
      </c>
      <c r="F548">
        <v>0</v>
      </c>
      <c r="G548" s="2" t="s">
        <v>78</v>
      </c>
      <c r="H548" s="2" t="s">
        <v>12</v>
      </c>
      <c r="I548">
        <v>3</v>
      </c>
      <c r="J548" s="2" t="s">
        <v>77</v>
      </c>
      <c r="K548" s="2">
        <v>0</v>
      </c>
      <c r="L548" s="2"/>
      <c r="M548" s="2" t="str">
        <f t="shared" si="48"/>
        <v/>
      </c>
      <c r="N548">
        <v>1785.7142857142856</v>
      </c>
      <c r="O548" s="2">
        <f t="shared" si="49"/>
        <v>178.57142857142856</v>
      </c>
      <c r="P548" s="2">
        <f>IF(ISNUMBER(O548),SUMIFS(O$1:$O548,A$1:$A548,A548,C$1:$C548,C548,G$1:$G548,G548,E$1:$E548,E548),"")</f>
        <v>432.76161235528298</v>
      </c>
      <c r="U548" t="str">
        <f t="shared" si="50"/>
        <v/>
      </c>
      <c r="V548">
        <v>19.917922019958496</v>
      </c>
      <c r="W548">
        <v>16.486021041870117</v>
      </c>
      <c r="X548">
        <v>76.920955657958984</v>
      </c>
      <c r="Y548">
        <v>23.241275787353516</v>
      </c>
      <c r="Z548">
        <v>90.371780395507813</v>
      </c>
      <c r="AA548">
        <v>22.586946487426758</v>
      </c>
      <c r="AB548">
        <v>3.6139114379882813E-2</v>
      </c>
      <c r="AC548" s="2">
        <f t="shared" si="51"/>
        <v>3.6139114379882813E-2</v>
      </c>
      <c r="AD548">
        <v>12.307352905273438</v>
      </c>
      <c r="AE548">
        <v>15.624999999999996</v>
      </c>
      <c r="AH548" s="2">
        <f t="shared" si="52"/>
        <v>6.4530000000000003</v>
      </c>
      <c r="AI548" s="2">
        <f>IF(ISNUMBER(AH548),SUMIFS($AH$1:AH548,$A$1:A548,A548,C$1:$C548,C548,$G$1:G548,G548,$E$1:E548,E548),"")</f>
        <v>17.513999999999999</v>
      </c>
      <c r="AJ548">
        <f t="shared" si="53"/>
        <v>16</v>
      </c>
    </row>
    <row r="549" spans="1:36" x14ac:dyDescent="0.25">
      <c r="A549" s="14" t="s">
        <v>117</v>
      </c>
      <c r="B549" t="s">
        <v>98</v>
      </c>
      <c r="C549" t="s">
        <v>106</v>
      </c>
      <c r="D549" s="13">
        <v>42720</v>
      </c>
      <c r="E549">
        <v>1</v>
      </c>
      <c r="F549">
        <v>50</v>
      </c>
      <c r="G549" s="2" t="s">
        <v>78</v>
      </c>
      <c r="H549" s="2" t="s">
        <v>12</v>
      </c>
      <c r="I549">
        <v>3</v>
      </c>
      <c r="J549" s="2" t="s">
        <v>77</v>
      </c>
      <c r="K549" s="2">
        <v>45</v>
      </c>
      <c r="L549" s="2"/>
      <c r="M549" s="2" t="str">
        <f t="shared" si="48"/>
        <v/>
      </c>
      <c r="N549">
        <v>1397.7576285911946</v>
      </c>
      <c r="O549" s="2">
        <f t="shared" si="49"/>
        <v>139.77576285911945</v>
      </c>
      <c r="P549" s="2">
        <f>IF(ISNUMBER(O549),SUMIFS(O$1:$O549,A$1:$A549,A549,C$1:$C549,C549,G$1:$G549,G549,E$1:$E549,E549),"")</f>
        <v>329.3350644646917</v>
      </c>
      <c r="U549" t="str">
        <f t="shared" si="50"/>
        <v/>
      </c>
      <c r="V549">
        <v>19.186633110046387</v>
      </c>
      <c r="W549">
        <v>15.690042018890381</v>
      </c>
      <c r="X549">
        <v>77.214885711669922</v>
      </c>
      <c r="Y549">
        <v>21.97816276550293</v>
      </c>
      <c r="Z549">
        <v>89.688236236572266</v>
      </c>
      <c r="AA549">
        <v>22.840920448303223</v>
      </c>
      <c r="AB549">
        <v>3.6545472717285157E-2</v>
      </c>
      <c r="AC549" s="2">
        <f t="shared" si="51"/>
        <v>3.6545472717285157E-2</v>
      </c>
      <c r="AD549">
        <v>12.354381713867188</v>
      </c>
      <c r="AE549">
        <v>16.03010872595484</v>
      </c>
      <c r="AH549" s="2">
        <f t="shared" si="52"/>
        <v>5.1079999999999997</v>
      </c>
      <c r="AI549" s="2">
        <f>IF(ISNUMBER(AH549),SUMIFS($AH$1:AH549,$A$1:A549,A549,C$1:$C549,C549,$G$1:G549,G549,$E$1:E549,E549),"")</f>
        <v>13.298999999999999</v>
      </c>
      <c r="AJ549">
        <f t="shared" si="53"/>
        <v>16</v>
      </c>
    </row>
    <row r="550" spans="1:36" x14ac:dyDescent="0.25">
      <c r="A550" s="14" t="s">
        <v>116</v>
      </c>
      <c r="B550" t="s">
        <v>98</v>
      </c>
      <c r="C550" t="s">
        <v>106</v>
      </c>
      <c r="D550" s="13">
        <v>42720</v>
      </c>
      <c r="E550">
        <v>1</v>
      </c>
      <c r="F550">
        <v>100</v>
      </c>
      <c r="G550" s="2" t="s">
        <v>78</v>
      </c>
      <c r="H550" s="2" t="s">
        <v>12</v>
      </c>
      <c r="I550">
        <v>3</v>
      </c>
      <c r="J550" s="2" t="s">
        <v>77</v>
      </c>
      <c r="K550" s="2">
        <v>78</v>
      </c>
      <c r="L550" s="2"/>
      <c r="M550" s="2" t="str">
        <f t="shared" si="48"/>
        <v/>
      </c>
      <c r="N550">
        <v>1705.099542212286</v>
      </c>
      <c r="O550" s="2">
        <f t="shared" si="49"/>
        <v>170.50995422122861</v>
      </c>
      <c r="P550" s="2">
        <f>IF(ISNUMBER(O550),SUMIFS(O$1:$O550,A$1:$A550,A550,C$1:$C550,C550,G$1:$G550,G550,E$1:$E550,E550),"")</f>
        <v>365.72793658486279</v>
      </c>
      <c r="U550" t="str">
        <f t="shared" si="50"/>
        <v/>
      </c>
      <c r="V550">
        <v>19.009855270385742</v>
      </c>
      <c r="W550">
        <v>15.38754415512085</v>
      </c>
      <c r="X550">
        <v>78.219402313232422</v>
      </c>
      <c r="Y550">
        <v>23.161388397216797</v>
      </c>
      <c r="Z550">
        <v>90.413639068603516</v>
      </c>
      <c r="AA550">
        <v>24.592207908630371</v>
      </c>
      <c r="AB550">
        <v>3.9347532653808595E-2</v>
      </c>
      <c r="AC550" s="2">
        <f t="shared" si="51"/>
        <v>3.9347532653808595E-2</v>
      </c>
      <c r="AD550">
        <v>12.515104370117188</v>
      </c>
      <c r="AE550">
        <v>15.985308208240179</v>
      </c>
      <c r="AH550" s="2">
        <f t="shared" si="52"/>
        <v>6.7089999999999996</v>
      </c>
      <c r="AI550" s="2">
        <f>IF(ISNUMBER(AH550),SUMIFS($AH$1:AH550,$A$1:A550,A550,C$1:$C550,C550,$G$1:G550,G550,$E$1:E550,E550),"")</f>
        <v>14.625</v>
      </c>
      <c r="AJ550">
        <f t="shared" si="53"/>
        <v>16</v>
      </c>
    </row>
    <row r="551" spans="1:36" x14ac:dyDescent="0.25">
      <c r="A551" s="14" t="s">
        <v>115</v>
      </c>
      <c r="B551" t="s">
        <v>98</v>
      </c>
      <c r="C551" t="s">
        <v>106</v>
      </c>
      <c r="D551" s="13">
        <v>42720</v>
      </c>
      <c r="E551">
        <v>1</v>
      </c>
      <c r="F551">
        <v>200</v>
      </c>
      <c r="G551" s="2" t="s">
        <v>78</v>
      </c>
      <c r="H551" s="2" t="s">
        <v>12</v>
      </c>
      <c r="I551">
        <v>3</v>
      </c>
      <c r="J551" s="2" t="s">
        <v>77</v>
      </c>
      <c r="K551" s="2">
        <v>156</v>
      </c>
      <c r="L551" s="2"/>
      <c r="M551" s="2" t="str">
        <f t="shared" si="48"/>
        <v/>
      </c>
      <c r="N551">
        <v>1462.4381904545507</v>
      </c>
      <c r="O551" s="2">
        <f t="shared" si="49"/>
        <v>146.24381904545507</v>
      </c>
      <c r="P551" s="2">
        <f>IF(ISNUMBER(O551),SUMIFS(O$1:$O551,A$1:$A551,A551,C$1:$C551,C551,G$1:$G551,G551,E$1:$E551,E551),"")</f>
        <v>326.2348204468359</v>
      </c>
      <c r="U551" t="str">
        <f t="shared" si="50"/>
        <v/>
      </c>
      <c r="V551">
        <v>18.327672004699707</v>
      </c>
      <c r="W551">
        <v>16.939584732055664</v>
      </c>
      <c r="X551">
        <v>78.652427673339844</v>
      </c>
      <c r="Y551">
        <v>22.423094749450684</v>
      </c>
      <c r="Z551">
        <v>89.907390594482422</v>
      </c>
      <c r="AA551">
        <v>24.677123069763184</v>
      </c>
      <c r="AB551">
        <v>3.9483396911621095E-2</v>
      </c>
      <c r="AC551" s="2">
        <f t="shared" si="51"/>
        <v>3.9483396911621095E-2</v>
      </c>
      <c r="AD551">
        <v>12.584388427734375</v>
      </c>
      <c r="AE551">
        <v>15.848670756646218</v>
      </c>
      <c r="AH551" s="2">
        <f t="shared" si="52"/>
        <v>5.774</v>
      </c>
      <c r="AI551" s="2">
        <f>IF(ISNUMBER(AH551),SUMIFS($AH$1:AH551,$A$1:A551,A551,C$1:$C551,C551,$G$1:G551,G551,$E$1:E551,E551),"")</f>
        <v>13.943999999999999</v>
      </c>
      <c r="AJ551">
        <f t="shared" si="53"/>
        <v>16</v>
      </c>
    </row>
    <row r="552" spans="1:36" x14ac:dyDescent="0.25">
      <c r="A552" s="14" t="s">
        <v>114</v>
      </c>
      <c r="B552" t="s">
        <v>98</v>
      </c>
      <c r="C552" t="s">
        <v>106</v>
      </c>
      <c r="D552" s="13">
        <v>42720</v>
      </c>
      <c r="E552">
        <v>1</v>
      </c>
      <c r="F552">
        <v>350</v>
      </c>
      <c r="G552" s="2" t="s">
        <v>78</v>
      </c>
      <c r="H552" s="2" t="s">
        <v>12</v>
      </c>
      <c r="I552">
        <v>3</v>
      </c>
      <c r="J552" s="2" t="s">
        <v>77</v>
      </c>
      <c r="K552" s="2">
        <v>272</v>
      </c>
      <c r="L552" s="2"/>
      <c r="M552" s="2" t="str">
        <f t="shared" si="48"/>
        <v/>
      </c>
      <c r="N552">
        <v>1744.0852223460922</v>
      </c>
      <c r="O552" s="2">
        <f t="shared" si="49"/>
        <v>174.40852223460922</v>
      </c>
      <c r="P552" s="2">
        <f>IF(ISNUMBER(O552),SUMIFS(O$1:$O552,A$1:$A552,A552,C$1:$C552,C552,G$1:$G552,G552,E$1:$E552,E552),"")</f>
        <v>385.78830912785611</v>
      </c>
      <c r="U552" t="str">
        <f t="shared" si="50"/>
        <v/>
      </c>
      <c r="V552">
        <v>18.670598030090332</v>
      </c>
      <c r="W552">
        <v>16.021952152252197</v>
      </c>
      <c r="X552">
        <v>78.902030944824219</v>
      </c>
      <c r="Y552">
        <v>23.088909149169922</v>
      </c>
      <c r="Z552">
        <v>89.912811279296875</v>
      </c>
      <c r="AA552">
        <v>24.634401321411133</v>
      </c>
      <c r="AB552">
        <v>3.9415042114257816E-2</v>
      </c>
      <c r="AC552" s="2">
        <f t="shared" si="51"/>
        <v>3.9415042114257816E-2</v>
      </c>
      <c r="AD552">
        <v>12.624324951171875</v>
      </c>
      <c r="AE552">
        <v>15.60758082497213</v>
      </c>
      <c r="AH552" s="2">
        <f t="shared" si="52"/>
        <v>6.8739999999999997</v>
      </c>
      <c r="AI552" s="2">
        <f>IF(ISNUMBER(AH552),SUMIFS($AH$1:AH552,$A$1:A552,A552,C$1:$C552,C552,$G$1:G552,G552,$E$1:E552,E552),"")</f>
        <v>16.204000000000001</v>
      </c>
      <c r="AJ552">
        <f t="shared" si="53"/>
        <v>16</v>
      </c>
    </row>
    <row r="553" spans="1:36" x14ac:dyDescent="0.25">
      <c r="A553" s="14" t="s">
        <v>113</v>
      </c>
      <c r="B553" t="s">
        <v>98</v>
      </c>
      <c r="C553" t="s">
        <v>106</v>
      </c>
      <c r="D553" s="13">
        <v>42720</v>
      </c>
      <c r="E553">
        <v>1</v>
      </c>
      <c r="F553">
        <v>500</v>
      </c>
      <c r="G553" s="2" t="s">
        <v>78</v>
      </c>
      <c r="H553" s="2" t="s">
        <v>12</v>
      </c>
      <c r="I553">
        <v>3</v>
      </c>
      <c r="J553" s="2" t="s">
        <v>77</v>
      </c>
      <c r="K553" s="2">
        <v>389</v>
      </c>
      <c r="L553" s="2"/>
      <c r="M553" s="2" t="str">
        <f t="shared" si="48"/>
        <v/>
      </c>
      <c r="N553">
        <v>1653.9665662472678</v>
      </c>
      <c r="O553" s="2">
        <f t="shared" si="49"/>
        <v>165.39665662472677</v>
      </c>
      <c r="P553" s="2">
        <f>IF(ISNUMBER(O553),SUMIFS(O$1:$O553,A$1:$A553,A553,C$1:$C553,C553,G$1:$G553,G553,E$1:$E553,E553),"")</f>
        <v>419.11220161114704</v>
      </c>
      <c r="U553" t="str">
        <f t="shared" si="50"/>
        <v/>
      </c>
      <c r="V553">
        <v>18.82534122467041</v>
      </c>
      <c r="W553">
        <v>16.067656517028809</v>
      </c>
      <c r="X553">
        <v>78.899913787841797</v>
      </c>
      <c r="Y553">
        <v>24.115915298461914</v>
      </c>
      <c r="Z553">
        <v>90.554706573486328</v>
      </c>
      <c r="AA553">
        <v>25.399192810058594</v>
      </c>
      <c r="AB553">
        <v>4.0638708496093752E-2</v>
      </c>
      <c r="AC553" s="2">
        <f t="shared" si="51"/>
        <v>4.0638708496093752E-2</v>
      </c>
      <c r="AD553">
        <v>12.623986206054688</v>
      </c>
      <c r="AE553">
        <v>16.374269005847953</v>
      </c>
      <c r="AH553" s="2">
        <f t="shared" si="52"/>
        <v>6.7220000000000004</v>
      </c>
      <c r="AI553" s="2">
        <f>IF(ISNUMBER(AH553),SUMIFS($AH$1:AH553,$A$1:A553,A553,C$1:$C553,C553,$G$1:G553,G553,$E$1:E553,E553),"")</f>
        <v>17.719000000000001</v>
      </c>
      <c r="AJ553">
        <f t="shared" si="53"/>
        <v>16</v>
      </c>
    </row>
    <row r="554" spans="1:36" x14ac:dyDescent="0.25">
      <c r="A554" s="14" t="s">
        <v>118</v>
      </c>
      <c r="B554" t="s">
        <v>98</v>
      </c>
      <c r="C554" t="s">
        <v>106</v>
      </c>
      <c r="D554" s="13">
        <v>42720</v>
      </c>
      <c r="E554">
        <v>2</v>
      </c>
      <c r="F554">
        <v>0</v>
      </c>
      <c r="G554" s="2" t="s">
        <v>78</v>
      </c>
      <c r="H554" s="2" t="s">
        <v>12</v>
      </c>
      <c r="I554">
        <v>3</v>
      </c>
      <c r="J554" s="2" t="s">
        <v>77</v>
      </c>
      <c r="K554" s="2">
        <v>0</v>
      </c>
      <c r="L554" s="2"/>
      <c r="M554" s="2" t="str">
        <f t="shared" si="48"/>
        <v/>
      </c>
      <c r="N554">
        <v>1482.8435367939683</v>
      </c>
      <c r="O554" s="2">
        <f t="shared" si="49"/>
        <v>148.28435367939682</v>
      </c>
      <c r="P554" s="2">
        <f>IF(ISNUMBER(O554),SUMIFS(O$1:$O554,A$1:$A554,A554,C$1:$C554,C554,G$1:$G554,G554,E$1:$E554,E554),"")</f>
        <v>330.00292402764649</v>
      </c>
      <c r="U554" t="str">
        <f t="shared" si="50"/>
        <v/>
      </c>
      <c r="V554">
        <v>17.751614570617676</v>
      </c>
      <c r="W554">
        <v>16.42092227935791</v>
      </c>
      <c r="X554">
        <v>79.048748016357422</v>
      </c>
      <c r="Y554">
        <v>22.412763595581055</v>
      </c>
      <c r="Z554">
        <v>90.741539001464844</v>
      </c>
      <c r="AA554">
        <v>25.635068893432617</v>
      </c>
      <c r="AB554">
        <v>4.1016110229492184E-2</v>
      </c>
      <c r="AC554" s="2">
        <f t="shared" si="51"/>
        <v>4.1016110229492184E-2</v>
      </c>
      <c r="AD554">
        <v>12.647799682617189</v>
      </c>
      <c r="AE554">
        <v>16.842393536902645</v>
      </c>
      <c r="AH554" s="2">
        <f t="shared" si="52"/>
        <v>6.0819999999999999</v>
      </c>
      <c r="AI554" s="2">
        <f>IF(ISNUMBER(AH554),SUMIFS($AH$1:AH554,$A$1:A554,A554,C$1:$C554,C554,$G$1:G554,G554,$E$1:E554,E554),"")</f>
        <v>14.547000000000001</v>
      </c>
      <c r="AJ554">
        <f t="shared" si="53"/>
        <v>16</v>
      </c>
    </row>
    <row r="555" spans="1:36" x14ac:dyDescent="0.25">
      <c r="A555" s="14" t="s">
        <v>117</v>
      </c>
      <c r="B555" t="s">
        <v>98</v>
      </c>
      <c r="C555" t="s">
        <v>106</v>
      </c>
      <c r="D555" s="13">
        <v>42720</v>
      </c>
      <c r="E555">
        <v>2</v>
      </c>
      <c r="F555">
        <v>50</v>
      </c>
      <c r="G555" s="2" t="s">
        <v>78</v>
      </c>
      <c r="H555" s="2" t="s">
        <v>12</v>
      </c>
      <c r="I555">
        <v>3</v>
      </c>
      <c r="J555" s="2" t="s">
        <v>77</v>
      </c>
      <c r="K555" s="2">
        <v>45</v>
      </c>
      <c r="L555" s="2"/>
      <c r="M555" s="2" t="str">
        <f t="shared" si="48"/>
        <v/>
      </c>
      <c r="N555">
        <v>1526.0916075075365</v>
      </c>
      <c r="O555" s="2">
        <f t="shared" si="49"/>
        <v>152.60916075075366</v>
      </c>
      <c r="P555" s="2">
        <f>IF(ISNUMBER(O555),SUMIFS(O$1:$O555,A$1:$A555,A555,C$1:$C555,C555,G$1:$G555,G555,E$1:$E555,E555),"")</f>
        <v>359.2313156582303</v>
      </c>
      <c r="U555" t="str">
        <f t="shared" si="50"/>
        <v/>
      </c>
      <c r="V555">
        <v>21.033292770385742</v>
      </c>
      <c r="W555">
        <v>16.955284118652344</v>
      </c>
      <c r="X555">
        <v>77.143581390380859</v>
      </c>
      <c r="Y555">
        <v>27.394519805908203</v>
      </c>
      <c r="Z555">
        <v>90.458808898925781</v>
      </c>
      <c r="AA555">
        <v>20.825511932373047</v>
      </c>
      <c r="AB555">
        <v>3.3320819091796877E-2</v>
      </c>
      <c r="AC555" s="2">
        <f t="shared" si="51"/>
        <v>3.3320819091796877E-2</v>
      </c>
      <c r="AD555">
        <v>12.342973022460939</v>
      </c>
      <c r="AE555">
        <v>16.69162695711368</v>
      </c>
      <c r="AH555" s="2">
        <f t="shared" si="52"/>
        <v>5.085</v>
      </c>
      <c r="AI555" s="2">
        <f>IF(ISNUMBER(AH555),SUMIFS($AH$1:AH555,$A$1:A555,A555,C$1:$C555,C555,$G$1:G555,G555,$E$1:E555,E555),"")</f>
        <v>13.836000000000002</v>
      </c>
      <c r="AJ555">
        <f t="shared" si="53"/>
        <v>16</v>
      </c>
    </row>
    <row r="556" spans="1:36" x14ac:dyDescent="0.25">
      <c r="A556" s="14" t="s">
        <v>116</v>
      </c>
      <c r="B556" t="s">
        <v>98</v>
      </c>
      <c r="C556" t="s">
        <v>106</v>
      </c>
      <c r="D556" s="13">
        <v>42720</v>
      </c>
      <c r="E556">
        <v>2</v>
      </c>
      <c r="F556">
        <v>100</v>
      </c>
      <c r="G556" s="2" t="s">
        <v>78</v>
      </c>
      <c r="H556" s="2" t="s">
        <v>12</v>
      </c>
      <c r="I556">
        <v>3</v>
      </c>
      <c r="J556" s="2" t="s">
        <v>77</v>
      </c>
      <c r="K556" s="2">
        <v>78</v>
      </c>
      <c r="L556" s="2"/>
      <c r="M556" s="2" t="str">
        <f t="shared" si="48"/>
        <v/>
      </c>
      <c r="N556">
        <v>1749.4631352899069</v>
      </c>
      <c r="O556" s="2">
        <f t="shared" si="49"/>
        <v>174.94631352899069</v>
      </c>
      <c r="P556" s="2">
        <f>IF(ISNUMBER(O556),SUMIFS(O$1:$O556,A$1:$A556,A556,C$1:$C556,C556,G$1:$G556,G556,E$1:$E556,E556),"")</f>
        <v>486.83909710380897</v>
      </c>
      <c r="U556" t="str">
        <f t="shared" si="50"/>
        <v/>
      </c>
      <c r="V556">
        <v>18.497945785522461</v>
      </c>
      <c r="W556">
        <v>17.41477108001709</v>
      </c>
      <c r="X556">
        <v>79.110710144042969</v>
      </c>
      <c r="Y556">
        <v>21.836007118225098</v>
      </c>
      <c r="Z556">
        <v>90.181419372558594</v>
      </c>
      <c r="AA556">
        <v>22.77696704864502</v>
      </c>
      <c r="AB556">
        <v>3.644314727783203E-2</v>
      </c>
      <c r="AC556" s="2">
        <f t="shared" si="51"/>
        <v>3.644314727783203E-2</v>
      </c>
      <c r="AD556">
        <v>12.657713623046876</v>
      </c>
      <c r="AE556">
        <v>18.503937007874015</v>
      </c>
      <c r="AH556" s="2">
        <f t="shared" si="52"/>
        <v>6.3760000000000003</v>
      </c>
      <c r="AI556" s="2">
        <f>IF(ISNUMBER(AH556),SUMIFS($AH$1:AH556,$A$1:A556,A556,C$1:$C556,C556,$G$1:G556,G556,$E$1:E556,E556),"")</f>
        <v>20.331</v>
      </c>
      <c r="AJ556">
        <f t="shared" si="53"/>
        <v>16</v>
      </c>
    </row>
    <row r="557" spans="1:36" x14ac:dyDescent="0.25">
      <c r="A557" s="14" t="s">
        <v>115</v>
      </c>
      <c r="B557" t="s">
        <v>98</v>
      </c>
      <c r="C557" t="s">
        <v>106</v>
      </c>
      <c r="D557" s="13">
        <v>42720</v>
      </c>
      <c r="E557">
        <v>2</v>
      </c>
      <c r="F557">
        <v>200</v>
      </c>
      <c r="G557" s="2" t="s">
        <v>78</v>
      </c>
      <c r="H557" s="2" t="s">
        <v>12</v>
      </c>
      <c r="I557">
        <v>3</v>
      </c>
      <c r="J557" s="2" t="s">
        <v>77</v>
      </c>
      <c r="K557" s="2">
        <v>156</v>
      </c>
      <c r="L557" s="2"/>
      <c r="M557" s="2" t="str">
        <f t="shared" si="48"/>
        <v/>
      </c>
      <c r="N557">
        <v>1423.1424257974313</v>
      </c>
      <c r="O557" s="2">
        <f t="shared" si="49"/>
        <v>142.31424257974314</v>
      </c>
      <c r="P557" s="2">
        <f>IF(ISNUMBER(O557),SUMIFS(O$1:$O557,A$1:$A557,A557,C$1:$C557,C557,G$1:$G557,G557,E$1:$E557,E557),"")</f>
        <v>335.77482571942039</v>
      </c>
      <c r="U557" t="str">
        <f t="shared" si="50"/>
        <v/>
      </c>
      <c r="V557">
        <v>18.292634010314941</v>
      </c>
      <c r="W557">
        <v>16.616391181945801</v>
      </c>
      <c r="X557">
        <v>79.210250854492188</v>
      </c>
      <c r="Y557">
        <v>22.30620002746582</v>
      </c>
      <c r="Z557">
        <v>90.810283660888672</v>
      </c>
      <c r="AA557">
        <v>24.095995903015137</v>
      </c>
      <c r="AB557">
        <v>3.8553593444824216E-2</v>
      </c>
      <c r="AC557" s="2">
        <f t="shared" si="51"/>
        <v>3.8553593444824216E-2</v>
      </c>
      <c r="AD557">
        <v>12.673640136718751</v>
      </c>
      <c r="AE557">
        <v>16.164297985319383</v>
      </c>
      <c r="AH557" s="2">
        <f t="shared" si="52"/>
        <v>5.4870000000000001</v>
      </c>
      <c r="AI557" s="2">
        <f>IF(ISNUMBER(AH557),SUMIFS($AH$1:AH557,$A$1:A557,A557,C$1:$C557,C557,$G$1:G557,G557,$E$1:E557,E557),"")</f>
        <v>13.516</v>
      </c>
      <c r="AJ557">
        <f t="shared" si="53"/>
        <v>16</v>
      </c>
    </row>
    <row r="558" spans="1:36" x14ac:dyDescent="0.25">
      <c r="A558" s="14" t="s">
        <v>114</v>
      </c>
      <c r="B558" t="s">
        <v>98</v>
      </c>
      <c r="C558" t="s">
        <v>106</v>
      </c>
      <c r="D558" s="13">
        <v>42720</v>
      </c>
      <c r="E558">
        <v>2</v>
      </c>
      <c r="F558">
        <v>350</v>
      </c>
      <c r="G558" s="2" t="s">
        <v>78</v>
      </c>
      <c r="H558" s="2" t="s">
        <v>12</v>
      </c>
      <c r="I558">
        <v>3</v>
      </c>
      <c r="J558" s="2" t="s">
        <v>77</v>
      </c>
      <c r="K558" s="2">
        <v>272</v>
      </c>
      <c r="L558" s="2"/>
      <c r="M558" s="2" t="str">
        <f t="shared" si="48"/>
        <v/>
      </c>
      <c r="N558">
        <v>1349.9779231726407</v>
      </c>
      <c r="O558" s="2">
        <f t="shared" si="49"/>
        <v>134.99779231726407</v>
      </c>
      <c r="P558" s="2">
        <f>IF(ISNUMBER(O558),SUMIFS(O$1:$O558,A$1:$A558,A558,C$1:$C558,C558,G$1:$G558,G558,E$1:$E558,E558),"")</f>
        <v>294.9026311053924</v>
      </c>
      <c r="U558" t="str">
        <f t="shared" si="50"/>
        <v/>
      </c>
      <c r="V558">
        <v>18.097399711608887</v>
      </c>
      <c r="W558">
        <v>16.419620513916016</v>
      </c>
      <c r="X558">
        <v>79.85552978515625</v>
      </c>
      <c r="Y558">
        <v>23.075826644897461</v>
      </c>
      <c r="Z558">
        <v>90.561172485351563</v>
      </c>
      <c r="AA558">
        <v>25.813928604125977</v>
      </c>
      <c r="AB558">
        <v>4.1302285766601561E-2</v>
      </c>
      <c r="AC558" s="2">
        <f t="shared" si="51"/>
        <v>4.1302285766601561E-2</v>
      </c>
      <c r="AD558">
        <v>12.776884765625001</v>
      </c>
      <c r="AE558">
        <v>14.765383534700756</v>
      </c>
      <c r="AH558" s="2">
        <f t="shared" si="52"/>
        <v>5.5759999999999996</v>
      </c>
      <c r="AI558" s="2">
        <f>IF(ISNUMBER(AH558),SUMIFS($AH$1:AH558,$A$1:A558,A558,C$1:$C558,C558,$G$1:G558,G558,$E$1:E558,E558),"")</f>
        <v>12.712</v>
      </c>
      <c r="AJ558">
        <f t="shared" si="53"/>
        <v>16</v>
      </c>
    </row>
    <row r="559" spans="1:36" x14ac:dyDescent="0.25">
      <c r="A559" s="14" t="s">
        <v>113</v>
      </c>
      <c r="B559" t="s">
        <v>98</v>
      </c>
      <c r="C559" t="s">
        <v>106</v>
      </c>
      <c r="D559" s="13">
        <v>42720</v>
      </c>
      <c r="E559">
        <v>2</v>
      </c>
      <c r="F559">
        <v>500</v>
      </c>
      <c r="G559" s="2" t="s">
        <v>78</v>
      </c>
      <c r="H559" s="2" t="s">
        <v>12</v>
      </c>
      <c r="I559">
        <v>3</v>
      </c>
      <c r="J559" s="2" t="s">
        <v>77</v>
      </c>
      <c r="K559" s="2">
        <v>389</v>
      </c>
      <c r="L559" s="2"/>
      <c r="M559" s="2" t="str">
        <f t="shared" si="48"/>
        <v/>
      </c>
      <c r="N559">
        <v>1601.2242910473717</v>
      </c>
      <c r="O559" s="2">
        <f t="shared" si="49"/>
        <v>160.12242910473717</v>
      </c>
      <c r="P559" s="2">
        <f>IF(ISNUMBER(O559),SUMIFS(O$1:$O559,A$1:$A559,A559,C$1:$C559,C559,G$1:$G559,G559,E$1:$E559,E559),"")</f>
        <v>349.48191350818547</v>
      </c>
      <c r="U559" t="str">
        <f t="shared" si="50"/>
        <v/>
      </c>
      <c r="V559">
        <v>17.517580986022949</v>
      </c>
      <c r="W559">
        <v>16.845893859863281</v>
      </c>
      <c r="X559">
        <v>79.972946166992188</v>
      </c>
      <c r="Y559">
        <v>21.980417251586914</v>
      </c>
      <c r="Z559">
        <v>90.178451538085938</v>
      </c>
      <c r="AA559">
        <v>26.217241287231445</v>
      </c>
      <c r="AB559">
        <v>4.1947586059570316E-2</v>
      </c>
      <c r="AC559" s="2">
        <f t="shared" si="51"/>
        <v>4.1947586059570316E-2</v>
      </c>
      <c r="AD559">
        <v>12.79567138671875</v>
      </c>
      <c r="AE559">
        <v>16.166206784612889</v>
      </c>
      <c r="AH559" s="2">
        <f t="shared" si="52"/>
        <v>6.7169999999999996</v>
      </c>
      <c r="AI559" s="2">
        <f>IF(ISNUMBER(AH559),SUMIFS($AH$1:AH559,$A$1:A559,A559,C$1:$C559,C559,$G$1:G559,G559,$E$1:E559,E559),"")</f>
        <v>15.501000000000001</v>
      </c>
      <c r="AJ559">
        <f t="shared" si="53"/>
        <v>16</v>
      </c>
    </row>
    <row r="560" spans="1:36" x14ac:dyDescent="0.25">
      <c r="A560" s="14" t="s">
        <v>118</v>
      </c>
      <c r="B560" t="s">
        <v>98</v>
      </c>
      <c r="C560" t="s">
        <v>106</v>
      </c>
      <c r="D560" s="13">
        <v>42720</v>
      </c>
      <c r="E560">
        <v>3</v>
      </c>
      <c r="F560">
        <v>0</v>
      </c>
      <c r="G560" s="2" t="s">
        <v>78</v>
      </c>
      <c r="H560" s="2" t="s">
        <v>12</v>
      </c>
      <c r="I560">
        <v>3</v>
      </c>
      <c r="J560" s="2" t="s">
        <v>77</v>
      </c>
      <c r="K560" s="2">
        <v>0</v>
      </c>
      <c r="L560" s="2"/>
      <c r="M560" s="2" t="str">
        <f t="shared" si="48"/>
        <v/>
      </c>
      <c r="N560">
        <v>1694.8859543817528</v>
      </c>
      <c r="O560" s="2">
        <f t="shared" si="49"/>
        <v>169.48859543817528</v>
      </c>
      <c r="P560" s="2">
        <f>IF(ISNUMBER(O560),SUMIFS(O$1:$O560,A$1:$A560,A560,C$1:$C560,C560,G$1:$G560,G560,E$1:$E560,E560),"")</f>
        <v>407.53092523273767</v>
      </c>
      <c r="U560" t="str">
        <f t="shared" si="50"/>
        <v/>
      </c>
      <c r="V560">
        <v>17.462709426879883</v>
      </c>
      <c r="W560">
        <v>16.994297027587891</v>
      </c>
      <c r="X560">
        <v>79.695995330810547</v>
      </c>
      <c r="Y560">
        <v>22.513561248779297</v>
      </c>
      <c r="Z560">
        <v>90.634593963623047</v>
      </c>
      <c r="AA560">
        <v>25.525107383728027</v>
      </c>
      <c r="AB560">
        <v>4.0840171813964848E-2</v>
      </c>
      <c r="AC560" s="2">
        <f t="shared" si="51"/>
        <v>4.0840171813964848E-2</v>
      </c>
      <c r="AD560">
        <v>12.751359252929689</v>
      </c>
      <c r="AE560">
        <v>18.537815126050418</v>
      </c>
      <c r="AH560" s="2">
        <f t="shared" si="52"/>
        <v>6.9219999999999997</v>
      </c>
      <c r="AI560" s="2">
        <f>IF(ISNUMBER(AH560),SUMIFS($AH$1:AH560,$A$1:A560,A560,C$1:$C560,C560,$G$1:G560,G560,$E$1:E560,E560),"")</f>
        <v>17.445</v>
      </c>
      <c r="AJ560">
        <f t="shared" si="53"/>
        <v>16</v>
      </c>
    </row>
    <row r="561" spans="1:36" x14ac:dyDescent="0.25">
      <c r="A561" s="14" t="s">
        <v>117</v>
      </c>
      <c r="B561" t="s">
        <v>98</v>
      </c>
      <c r="C561" t="s">
        <v>106</v>
      </c>
      <c r="D561" s="13">
        <v>42720</v>
      </c>
      <c r="E561">
        <v>3</v>
      </c>
      <c r="F561">
        <v>50</v>
      </c>
      <c r="G561" s="2" t="s">
        <v>78</v>
      </c>
      <c r="H561" s="2" t="s">
        <v>12</v>
      </c>
      <c r="I561">
        <v>3</v>
      </c>
      <c r="J561" s="2" t="s">
        <v>77</v>
      </c>
      <c r="K561" s="2">
        <v>45</v>
      </c>
      <c r="L561" s="2"/>
      <c r="M561" s="2" t="str">
        <f t="shared" si="48"/>
        <v/>
      </c>
      <c r="N561">
        <v>893.41495508896378</v>
      </c>
      <c r="O561" s="2">
        <f t="shared" si="49"/>
        <v>89.341495508896372</v>
      </c>
      <c r="P561" s="2">
        <f>IF(ISNUMBER(O561),SUMIFS(O$1:$O561,A$1:$A561,A561,C$1:$C561,C561,G$1:$G561,G561,E$1:$E561,E561),"")</f>
        <v>321.14010873958495</v>
      </c>
      <c r="U561" t="str">
        <f t="shared" si="50"/>
        <v/>
      </c>
      <c r="V561">
        <v>18.65561580657959</v>
      </c>
      <c r="W561">
        <v>15.983354568481445</v>
      </c>
      <c r="X561">
        <v>78.605056762695313</v>
      </c>
      <c r="Y561">
        <v>22.092732429504395</v>
      </c>
      <c r="Z561">
        <v>90.580635070800781</v>
      </c>
      <c r="AA561">
        <v>23.176849365234375</v>
      </c>
      <c r="AB561">
        <v>3.7082958984374997E-2</v>
      </c>
      <c r="AC561" s="2">
        <f t="shared" si="51"/>
        <v>3.7082958984374997E-2</v>
      </c>
      <c r="AD561">
        <v>12.57680908203125</v>
      </c>
      <c r="AE561">
        <v>15.355569540591565</v>
      </c>
      <c r="AH561" s="2">
        <f t="shared" si="52"/>
        <v>3.3130000000000002</v>
      </c>
      <c r="AI561" s="2">
        <f>IF(ISNUMBER(AH561),SUMIFS($AH$1:AH561,$A$1:A561,A561,C$1:$C561,C561,$G$1:G561,G561,$E$1:E561,E561),"")</f>
        <v>12.794</v>
      </c>
      <c r="AJ561">
        <f t="shared" si="53"/>
        <v>16</v>
      </c>
    </row>
    <row r="562" spans="1:36" x14ac:dyDescent="0.25">
      <c r="A562" s="14" t="s">
        <v>116</v>
      </c>
      <c r="B562" t="s">
        <v>98</v>
      </c>
      <c r="C562" t="s">
        <v>106</v>
      </c>
      <c r="D562" s="13">
        <v>42720</v>
      </c>
      <c r="E562">
        <v>3</v>
      </c>
      <c r="F562">
        <v>100</v>
      </c>
      <c r="G562" s="2" t="s">
        <v>78</v>
      </c>
      <c r="H562" s="2" t="s">
        <v>12</v>
      </c>
      <c r="I562">
        <v>3</v>
      </c>
      <c r="J562" s="2" t="s">
        <v>77</v>
      </c>
      <c r="K562" s="2">
        <v>78</v>
      </c>
      <c r="L562" s="2"/>
      <c r="M562" s="2" t="str">
        <f t="shared" si="48"/>
        <v/>
      </c>
      <c r="N562">
        <v>1513.5876035985805</v>
      </c>
      <c r="O562" s="2">
        <f t="shared" si="49"/>
        <v>151.35876035985805</v>
      </c>
      <c r="P562" s="2">
        <f>IF(ISNUMBER(O562),SUMIFS(O$1:$O562,A$1:$A562,A562,C$1:$C562,C562,G$1:$G562,G562,E$1:$E562,E562),"")</f>
        <v>326.32497269343878</v>
      </c>
      <c r="U562" t="str">
        <f t="shared" si="50"/>
        <v/>
      </c>
      <c r="V562">
        <v>20.961209297180176</v>
      </c>
      <c r="W562">
        <v>15.659550189971924</v>
      </c>
      <c r="X562">
        <v>75.189376831054688</v>
      </c>
      <c r="Y562">
        <v>24.470352172851563</v>
      </c>
      <c r="Z562">
        <v>90.476169586181641</v>
      </c>
      <c r="AA562">
        <v>22.026300430297852</v>
      </c>
      <c r="AB562">
        <v>3.5242080688476563E-2</v>
      </c>
      <c r="AC562" s="2">
        <f t="shared" si="51"/>
        <v>3.5242080688476563E-2</v>
      </c>
      <c r="AD562">
        <v>12.03030029296875</v>
      </c>
      <c r="AE562">
        <v>15.96361925670378</v>
      </c>
      <c r="AH562" s="2">
        <f t="shared" si="52"/>
        <v>5.3339999999999996</v>
      </c>
      <c r="AI562" s="2">
        <f>IF(ISNUMBER(AH562),SUMIFS($AH$1:AH562,$A$1:A562,A562,C$1:$C562,C562,$G$1:G562,G562,$E$1:E562,E562),"")</f>
        <v>12.853</v>
      </c>
      <c r="AJ562">
        <f t="shared" si="53"/>
        <v>16</v>
      </c>
    </row>
    <row r="563" spans="1:36" x14ac:dyDescent="0.25">
      <c r="A563" s="14" t="s">
        <v>115</v>
      </c>
      <c r="B563" t="s">
        <v>98</v>
      </c>
      <c r="C563" t="s">
        <v>106</v>
      </c>
      <c r="D563" s="13">
        <v>42720</v>
      </c>
      <c r="E563">
        <v>3</v>
      </c>
      <c r="F563">
        <v>200</v>
      </c>
      <c r="G563" s="2" t="s">
        <v>78</v>
      </c>
      <c r="H563" s="2" t="s">
        <v>12</v>
      </c>
      <c r="I563">
        <v>3</v>
      </c>
      <c r="J563" s="2" t="s">
        <v>77</v>
      </c>
      <c r="K563" s="2">
        <v>156</v>
      </c>
      <c r="L563" s="2"/>
      <c r="M563" s="2" t="str">
        <f t="shared" si="48"/>
        <v/>
      </c>
      <c r="N563">
        <v>1871.8650442788376</v>
      </c>
      <c r="O563" s="2">
        <f t="shared" si="49"/>
        <v>187.18650442788376</v>
      </c>
      <c r="P563" s="2">
        <f>IF(ISNUMBER(O563),SUMIFS(O$1:$O563,A$1:$A563,A563,C$1:$C563,C563,G$1:$G563,G563,E$1:$E563,E563),"")</f>
        <v>441.41125054585586</v>
      </c>
      <c r="U563" t="str">
        <f t="shared" si="50"/>
        <v/>
      </c>
      <c r="V563">
        <v>18.510566711425781</v>
      </c>
      <c r="W563">
        <v>17.477504730224609</v>
      </c>
      <c r="X563">
        <v>79.389129638671875</v>
      </c>
      <c r="Y563">
        <v>23.122524261474609</v>
      </c>
      <c r="Z563">
        <v>90.486995697021484</v>
      </c>
      <c r="AA563">
        <v>24.507503509521484</v>
      </c>
      <c r="AB563">
        <v>3.9212005615234372E-2</v>
      </c>
      <c r="AC563" s="2">
        <f t="shared" si="51"/>
        <v>3.9212005615234372E-2</v>
      </c>
      <c r="AD563">
        <v>12.7022607421875</v>
      </c>
      <c r="AE563">
        <v>17.27453580901857</v>
      </c>
      <c r="AH563" s="2">
        <f t="shared" si="52"/>
        <v>7.34</v>
      </c>
      <c r="AI563" s="2">
        <f>IF(ISNUMBER(AH563),SUMIFS($AH$1:AH563,$A$1:A563,A563,C$1:$C563,C563,$G$1:G563,G563,$E$1:E563,E563),"")</f>
        <v>19.041</v>
      </c>
      <c r="AJ563">
        <f t="shared" si="53"/>
        <v>16</v>
      </c>
    </row>
    <row r="564" spans="1:36" x14ac:dyDescent="0.25">
      <c r="A564" s="14" t="s">
        <v>114</v>
      </c>
      <c r="B564" t="s">
        <v>98</v>
      </c>
      <c r="C564" t="s">
        <v>106</v>
      </c>
      <c r="D564" s="13">
        <v>42720</v>
      </c>
      <c r="E564">
        <v>3</v>
      </c>
      <c r="F564">
        <v>350</v>
      </c>
      <c r="G564" s="2" t="s">
        <v>78</v>
      </c>
      <c r="H564" s="2" t="s">
        <v>12</v>
      </c>
      <c r="I564">
        <v>3</v>
      </c>
      <c r="J564" s="2" t="s">
        <v>77</v>
      </c>
      <c r="K564" s="2">
        <v>272</v>
      </c>
      <c r="L564" s="2"/>
      <c r="M564" s="2" t="str">
        <f t="shared" si="48"/>
        <v/>
      </c>
      <c r="N564">
        <v>1347.2441812340521</v>
      </c>
      <c r="O564" s="2">
        <f t="shared" si="49"/>
        <v>134.7244181234052</v>
      </c>
      <c r="P564" s="2">
        <f>IF(ISNUMBER(O564),SUMIFS(O$1:$O564,A$1:$A564,A564,C$1:$C564,C564,G$1:$G564,G564,E$1:$E564,E564),"")</f>
        <v>318.56381162198136</v>
      </c>
      <c r="U564" t="str">
        <f t="shared" si="50"/>
        <v/>
      </c>
      <c r="V564">
        <v>18.672428131103516</v>
      </c>
      <c r="W564">
        <v>15.923747539520264</v>
      </c>
      <c r="X564">
        <v>77.982002258300781</v>
      </c>
      <c r="Y564">
        <v>22.185285568237305</v>
      </c>
      <c r="Z564">
        <v>90.142795562744141</v>
      </c>
      <c r="AA564">
        <v>24.128700256347656</v>
      </c>
      <c r="AB564">
        <v>3.8605920410156251E-2</v>
      </c>
      <c r="AC564" s="2">
        <f t="shared" si="51"/>
        <v>3.8605920410156251E-2</v>
      </c>
      <c r="AD564">
        <v>12.477120361328126</v>
      </c>
      <c r="AE564">
        <v>17.88126055149128</v>
      </c>
      <c r="AH564" s="2">
        <f t="shared" si="52"/>
        <v>5.2009999999999996</v>
      </c>
      <c r="AI564" s="2">
        <f>IF(ISNUMBER(AH564),SUMIFS($AH$1:AH564,$A$1:A564,A564,C$1:$C564,C564,$G$1:G564,G564,$E$1:E564,E564),"")</f>
        <v>13.330000000000002</v>
      </c>
      <c r="AJ564">
        <f t="shared" si="53"/>
        <v>16</v>
      </c>
    </row>
    <row r="565" spans="1:36" x14ac:dyDescent="0.25">
      <c r="A565" s="14" t="s">
        <v>113</v>
      </c>
      <c r="B565" t="s">
        <v>98</v>
      </c>
      <c r="C565" t="s">
        <v>106</v>
      </c>
      <c r="D565" s="13">
        <v>42720</v>
      </c>
      <c r="E565">
        <v>3</v>
      </c>
      <c r="F565">
        <v>500</v>
      </c>
      <c r="G565" s="2" t="s">
        <v>78</v>
      </c>
      <c r="H565" s="2" t="s">
        <v>12</v>
      </c>
      <c r="I565">
        <v>3</v>
      </c>
      <c r="J565" s="2" t="s">
        <v>77</v>
      </c>
      <c r="K565" s="2">
        <v>389</v>
      </c>
      <c r="L565" s="2"/>
      <c r="M565" s="2" t="str">
        <f t="shared" si="48"/>
        <v/>
      </c>
      <c r="N565">
        <v>1442.1242384768223</v>
      </c>
      <c r="O565" s="2">
        <f t="shared" si="49"/>
        <v>144.21242384768223</v>
      </c>
      <c r="P565" s="2">
        <f>IF(ISNUMBER(O565),SUMIFS(O$1:$O565,A$1:$A565,A565,C$1:$C565,C565,G$1:$G565,G565,E$1:$E565,E565),"")</f>
        <v>328.46416888743886</v>
      </c>
      <c r="U565" t="str">
        <f t="shared" si="50"/>
        <v/>
      </c>
      <c r="V565">
        <v>17.849376678466797</v>
      </c>
      <c r="W565">
        <v>17.760128974914551</v>
      </c>
      <c r="X565">
        <v>79.544113159179688</v>
      </c>
      <c r="Y565">
        <v>22.547115325927734</v>
      </c>
      <c r="Z565">
        <v>90.882827758789063</v>
      </c>
      <c r="AA565">
        <v>25.823057174682617</v>
      </c>
      <c r="AB565">
        <v>4.131689147949219E-2</v>
      </c>
      <c r="AC565" s="2">
        <f t="shared" si="51"/>
        <v>4.131689147949219E-2</v>
      </c>
      <c r="AD565">
        <v>12.72705810546875</v>
      </c>
      <c r="AE565">
        <v>17.035092567007464</v>
      </c>
      <c r="AH565" s="2">
        <f t="shared" si="52"/>
        <v>5.9580000000000002</v>
      </c>
      <c r="AI565" s="2">
        <f>IF(ISNUMBER(AH565),SUMIFS($AH$1:AH565,$A$1:A565,A565,C$1:$C565,C565,$G$1:G565,G565,$E$1:E565,E565),"")</f>
        <v>14.680999999999999</v>
      </c>
      <c r="AJ565">
        <f t="shared" si="53"/>
        <v>16</v>
      </c>
    </row>
    <row r="566" spans="1:36" x14ac:dyDescent="0.25">
      <c r="A566" s="14" t="s">
        <v>118</v>
      </c>
      <c r="B566" t="s">
        <v>98</v>
      </c>
      <c r="C566" t="s">
        <v>106</v>
      </c>
      <c r="D566" s="13">
        <v>42720</v>
      </c>
      <c r="E566">
        <v>4</v>
      </c>
      <c r="F566">
        <v>0</v>
      </c>
      <c r="G566" s="2" t="s">
        <v>78</v>
      </c>
      <c r="H566" s="2" t="s">
        <v>12</v>
      </c>
      <c r="I566">
        <v>3</v>
      </c>
      <c r="J566" s="2" t="s">
        <v>77</v>
      </c>
      <c r="K566" s="2">
        <v>0</v>
      </c>
      <c r="L566" s="2"/>
      <c r="M566" s="2" t="str">
        <f t="shared" si="48"/>
        <v/>
      </c>
      <c r="N566">
        <v>1428.8874142888742</v>
      </c>
      <c r="O566" s="2">
        <f t="shared" si="49"/>
        <v>142.88874142888741</v>
      </c>
      <c r="P566" s="2">
        <f>IF(ISNUMBER(O566),SUMIFS(O$1:$O566,A$1:$A566,A566,C$1:$C566,C566,G$1:$G566,G566,E$1:$E566,E566),"")</f>
        <v>311.96555612579243</v>
      </c>
      <c r="U566" t="str">
        <f t="shared" si="50"/>
        <v/>
      </c>
      <c r="V566">
        <v>18.21674633026123</v>
      </c>
      <c r="W566">
        <v>16.849326133728027</v>
      </c>
      <c r="X566">
        <v>78.9566650390625</v>
      </c>
      <c r="Y566">
        <v>22.53318977355957</v>
      </c>
      <c r="Z566">
        <v>90.238521575927734</v>
      </c>
      <c r="AA566">
        <v>23.863544464111328</v>
      </c>
      <c r="AB566">
        <v>3.8181671142578123E-2</v>
      </c>
      <c r="AC566" s="2">
        <f t="shared" si="51"/>
        <v>3.8181671142578123E-2</v>
      </c>
      <c r="AD566">
        <v>12.63306640625</v>
      </c>
      <c r="AE566">
        <v>17.767086927670871</v>
      </c>
      <c r="AH566" s="2">
        <f t="shared" si="52"/>
        <v>5.4560000000000004</v>
      </c>
      <c r="AI566" s="2">
        <f>IF(ISNUMBER(AH566),SUMIFS($AH$1:AH566,$A$1:A566,A566,C$1:$C566,C566,$G$1:G566,G566,$E$1:E566,E566),"")</f>
        <v>12.745000000000001</v>
      </c>
      <c r="AJ566">
        <f t="shared" si="53"/>
        <v>16</v>
      </c>
    </row>
    <row r="567" spans="1:36" x14ac:dyDescent="0.25">
      <c r="A567" s="14" t="s">
        <v>117</v>
      </c>
      <c r="B567" t="s">
        <v>98</v>
      </c>
      <c r="C567" t="s">
        <v>106</v>
      </c>
      <c r="D567" s="13">
        <v>42720</v>
      </c>
      <c r="E567">
        <v>4</v>
      </c>
      <c r="F567">
        <v>50</v>
      </c>
      <c r="G567" s="2" t="s">
        <v>78</v>
      </c>
      <c r="H567" s="2" t="s">
        <v>12</v>
      </c>
      <c r="I567">
        <v>3</v>
      </c>
      <c r="J567" s="2" t="s">
        <v>77</v>
      </c>
      <c r="K567" s="2">
        <v>45</v>
      </c>
      <c r="L567" s="2"/>
      <c r="M567" s="2" t="str">
        <f t="shared" si="48"/>
        <v/>
      </c>
      <c r="N567">
        <v>1187.2372000989365</v>
      </c>
      <c r="O567" s="2">
        <f t="shared" si="49"/>
        <v>118.72372000989364</v>
      </c>
      <c r="P567" s="2">
        <f>IF(ISNUMBER(O567),SUMIFS(O$1:$O567,A$1:$A567,A567,C$1:$C567,C567,G$1:$G567,G567,E$1:$E567,E567),"")</f>
        <v>355.96128919788885</v>
      </c>
      <c r="U567" t="str">
        <f t="shared" si="50"/>
        <v/>
      </c>
      <c r="V567">
        <v>17.931169509887695</v>
      </c>
      <c r="W567">
        <v>15.755455493927002</v>
      </c>
      <c r="X567">
        <v>77.897235870361328</v>
      </c>
      <c r="Y567">
        <v>22.021512985229492</v>
      </c>
      <c r="Z567">
        <v>90.404205322265625</v>
      </c>
      <c r="AA567">
        <v>22.975899696350098</v>
      </c>
      <c r="AB567">
        <v>3.6761439514160152E-2</v>
      </c>
      <c r="AC567" s="2">
        <f t="shared" si="51"/>
        <v>3.6761439514160152E-2</v>
      </c>
      <c r="AD567">
        <v>12.463557739257812</v>
      </c>
      <c r="AE567">
        <v>18.698985901558249</v>
      </c>
      <c r="AH567" s="2">
        <f t="shared" si="52"/>
        <v>4.3639999999999999</v>
      </c>
      <c r="AI567" s="2">
        <f>IF(ISNUMBER(AH567),SUMIFS($AH$1:AH567,$A$1:A567,A567,C$1:$C567,C567,$G$1:G567,G567,$E$1:E567,E567),"")</f>
        <v>15.087</v>
      </c>
      <c r="AJ567">
        <f t="shared" si="53"/>
        <v>16</v>
      </c>
    </row>
    <row r="568" spans="1:36" x14ac:dyDescent="0.25">
      <c r="A568" s="14" t="s">
        <v>116</v>
      </c>
      <c r="B568" t="s">
        <v>98</v>
      </c>
      <c r="C568" t="s">
        <v>106</v>
      </c>
      <c r="D568" s="13">
        <v>42720</v>
      </c>
      <c r="E568">
        <v>4</v>
      </c>
      <c r="F568">
        <v>100</v>
      </c>
      <c r="G568" s="2" t="s">
        <v>78</v>
      </c>
      <c r="H568" s="2" t="s">
        <v>12</v>
      </c>
      <c r="I568">
        <v>3</v>
      </c>
      <c r="J568" s="2" t="s">
        <v>77</v>
      </c>
      <c r="K568" s="2">
        <v>78</v>
      </c>
      <c r="L568" s="2"/>
      <c r="M568" s="2" t="str">
        <f t="shared" si="48"/>
        <v/>
      </c>
      <c r="N568">
        <v>1709.4870357308644</v>
      </c>
      <c r="O568" s="2">
        <f t="shared" si="49"/>
        <v>170.94870357308645</v>
      </c>
      <c r="P568" s="2">
        <f>IF(ISNUMBER(O568),SUMIFS(O$1:$O568,A$1:$A568,A568,C$1:$C568,C568,G$1:$G568,G568,E$1:$E568,E568),"")</f>
        <v>431.52180155921246</v>
      </c>
      <c r="U568" t="str">
        <f t="shared" si="50"/>
        <v/>
      </c>
      <c r="V568">
        <v>18.793972969055176</v>
      </c>
      <c r="W568">
        <v>16.265323162078857</v>
      </c>
      <c r="X568">
        <v>78.071186065673828</v>
      </c>
      <c r="Y568">
        <v>23.422426223754883</v>
      </c>
      <c r="Z568">
        <v>90.599998474121094</v>
      </c>
      <c r="AA568">
        <v>24.408892631530762</v>
      </c>
      <c r="AB568">
        <v>3.9054228210449217E-2</v>
      </c>
      <c r="AC568" s="2">
        <f t="shared" si="51"/>
        <v>3.9054228210449217E-2</v>
      </c>
      <c r="AD568">
        <v>12.491389770507812</v>
      </c>
      <c r="AE568">
        <v>18.192176224838587</v>
      </c>
      <c r="AH568" s="2">
        <f t="shared" si="52"/>
        <v>6.6760000000000002</v>
      </c>
      <c r="AI568" s="2">
        <f>IF(ISNUMBER(AH568),SUMIFS($AH$1:AH568,$A$1:A568,A568,C$1:$C568,C568,$G$1:G568,G568,$E$1:E568,E568),"")</f>
        <v>18.677</v>
      </c>
      <c r="AJ568">
        <f t="shared" si="53"/>
        <v>16</v>
      </c>
    </row>
    <row r="569" spans="1:36" x14ac:dyDescent="0.25">
      <c r="A569" s="14" t="s">
        <v>115</v>
      </c>
      <c r="B569" t="s">
        <v>98</v>
      </c>
      <c r="C569" t="s">
        <v>106</v>
      </c>
      <c r="D569" s="13">
        <v>42720</v>
      </c>
      <c r="E569">
        <v>4</v>
      </c>
      <c r="F569">
        <v>200</v>
      </c>
      <c r="G569" s="2" t="s">
        <v>78</v>
      </c>
      <c r="H569" s="2" t="s">
        <v>12</v>
      </c>
      <c r="I569">
        <v>3</v>
      </c>
      <c r="J569" s="2" t="s">
        <v>77</v>
      </c>
      <c r="K569" s="2">
        <v>156</v>
      </c>
      <c r="L569" s="2"/>
      <c r="M569" s="2" t="str">
        <f t="shared" si="48"/>
        <v/>
      </c>
      <c r="N569">
        <v>1587.0139362971238</v>
      </c>
      <c r="O569" s="2">
        <f t="shared" si="49"/>
        <v>158.70139362971238</v>
      </c>
      <c r="P569" s="2">
        <f>IF(ISNUMBER(O569),SUMIFS(O$1:$O569,A$1:$A569,A569,C$1:$C569,C569,G$1:$G569,G569,E$1:$E569,E569),"")</f>
        <v>398.4016960454602</v>
      </c>
      <c r="U569" t="str">
        <f t="shared" si="50"/>
        <v/>
      </c>
      <c r="V569">
        <v>18.396882057189941</v>
      </c>
      <c r="W569">
        <v>16.586943626403809</v>
      </c>
      <c r="X569">
        <v>78.870109558105469</v>
      </c>
      <c r="Y569">
        <v>23.64947509765625</v>
      </c>
      <c r="Z569">
        <v>90.433246612548828</v>
      </c>
      <c r="AA569">
        <v>25.900408744812012</v>
      </c>
      <c r="AB569">
        <v>4.1440653991699217E-2</v>
      </c>
      <c r="AC569" s="2">
        <f t="shared" si="51"/>
        <v>4.1440653991699217E-2</v>
      </c>
      <c r="AD569">
        <v>12.619217529296876</v>
      </c>
      <c r="AE569">
        <v>16.738037609383728</v>
      </c>
      <c r="AH569" s="2">
        <f t="shared" si="52"/>
        <v>6.577</v>
      </c>
      <c r="AI569" s="2">
        <f>IF(ISNUMBER(AH569),SUMIFS($AH$1:AH569,$A$1:A569,A569,C$1:$C569,C569,$G$1:G569,G569,$E$1:E569,E569),"")</f>
        <v>17.625999999999998</v>
      </c>
      <c r="AJ569">
        <f t="shared" si="53"/>
        <v>16</v>
      </c>
    </row>
    <row r="570" spans="1:36" x14ac:dyDescent="0.25">
      <c r="A570" s="14" t="s">
        <v>114</v>
      </c>
      <c r="B570" t="s">
        <v>98</v>
      </c>
      <c r="C570" t="s">
        <v>106</v>
      </c>
      <c r="D570" s="13">
        <v>42720</v>
      </c>
      <c r="E570">
        <v>4</v>
      </c>
      <c r="F570">
        <v>350</v>
      </c>
      <c r="G570" s="2" t="s">
        <v>78</v>
      </c>
      <c r="H570" s="2" t="s">
        <v>12</v>
      </c>
      <c r="I570">
        <v>3</v>
      </c>
      <c r="J570" s="2" t="s">
        <v>77</v>
      </c>
      <c r="K570" s="2">
        <v>272</v>
      </c>
      <c r="L570" s="2"/>
      <c r="M570" s="2" t="str">
        <f t="shared" si="48"/>
        <v/>
      </c>
      <c r="N570">
        <v>1692.3734071642143</v>
      </c>
      <c r="O570" s="2">
        <f t="shared" si="49"/>
        <v>169.23734071642144</v>
      </c>
      <c r="P570" s="2">
        <f>IF(ISNUMBER(O570),SUMIFS(O$1:$O570,A$1:$A570,A570,C$1:$C570,C570,G$1:$G570,G570,E$1:$E570,E570),"")</f>
        <v>424.42587204979748</v>
      </c>
      <c r="U570" t="str">
        <f t="shared" si="50"/>
        <v/>
      </c>
      <c r="V570">
        <v>18.674493789672852</v>
      </c>
      <c r="W570">
        <v>17.333605766296387</v>
      </c>
      <c r="X570">
        <v>78.250812530517578</v>
      </c>
      <c r="Y570">
        <v>23.312053680419922</v>
      </c>
      <c r="Z570">
        <v>90.637302398681641</v>
      </c>
      <c r="AA570">
        <v>24.042856216430664</v>
      </c>
      <c r="AB570">
        <v>3.8468569946289062E-2</v>
      </c>
      <c r="AC570" s="2">
        <f t="shared" si="51"/>
        <v>3.8468569946289062E-2</v>
      </c>
      <c r="AD570">
        <v>12.520130004882812</v>
      </c>
      <c r="AE570">
        <v>17.3836181496759</v>
      </c>
      <c r="AH570" s="2">
        <f t="shared" si="52"/>
        <v>6.51</v>
      </c>
      <c r="AI570" s="2">
        <f>IF(ISNUMBER(AH570),SUMIFS($AH$1:AH570,$A$1:A570,A570,C$1:$C570,C570,$G$1:G570,G570,$E$1:E570,E570),"")</f>
        <v>18.369</v>
      </c>
      <c r="AJ570">
        <f t="shared" si="53"/>
        <v>16</v>
      </c>
    </row>
    <row r="571" spans="1:36" x14ac:dyDescent="0.25">
      <c r="A571" s="14" t="s">
        <v>113</v>
      </c>
      <c r="B571" t="s">
        <v>98</v>
      </c>
      <c r="C571" t="s">
        <v>106</v>
      </c>
      <c r="D571" s="13">
        <v>42720</v>
      </c>
      <c r="E571">
        <v>4</v>
      </c>
      <c r="F571">
        <v>500</v>
      </c>
      <c r="G571" s="2" t="s">
        <v>78</v>
      </c>
      <c r="H571" s="2" t="s">
        <v>12</v>
      </c>
      <c r="I571">
        <v>3</v>
      </c>
      <c r="J571" s="2" t="s">
        <v>77</v>
      </c>
      <c r="K571" s="2">
        <v>389</v>
      </c>
      <c r="L571" s="2"/>
      <c r="M571" s="2" t="str">
        <f t="shared" si="48"/>
        <v/>
      </c>
      <c r="N571">
        <v>1974.845025063928</v>
      </c>
      <c r="O571" s="2">
        <f t="shared" si="49"/>
        <v>197.4845025063928</v>
      </c>
      <c r="P571" s="2">
        <f>IF(ISNUMBER(O571),SUMIFS(O$1:$O571,A$1:$A571,A571,C$1:$C571,C571,G$1:$G571,G571,E$1:$E571,E571),"")</f>
        <v>492.7577459958971</v>
      </c>
      <c r="U571" t="str">
        <f t="shared" si="50"/>
        <v/>
      </c>
      <c r="V571">
        <v>19.155317306518555</v>
      </c>
      <c r="W571">
        <v>16.260246276855469</v>
      </c>
      <c r="X571">
        <v>77.07342529296875</v>
      </c>
      <c r="Y571">
        <v>23.0826416015625</v>
      </c>
      <c r="Z571">
        <v>90.886501312255859</v>
      </c>
      <c r="AA571">
        <v>23.71291446685791</v>
      </c>
      <c r="AB571">
        <v>3.7940663146972656E-2</v>
      </c>
      <c r="AC571" s="2">
        <f t="shared" si="51"/>
        <v>3.7940663146972656E-2</v>
      </c>
      <c r="AD571">
        <v>12.331748046875001</v>
      </c>
      <c r="AE571">
        <v>18.374967808395571</v>
      </c>
      <c r="AH571" s="2">
        <f t="shared" si="52"/>
        <v>7.4930000000000003</v>
      </c>
      <c r="AI571" s="2">
        <f>IF(ISNUMBER(AH571),SUMIFS($AH$1:AH571,$A$1:A571,A571,C$1:$C571,C571,$G$1:G571,G571,$E$1:E571,E571),"")</f>
        <v>20.971</v>
      </c>
      <c r="AJ571">
        <f t="shared" si="53"/>
        <v>16</v>
      </c>
    </row>
    <row r="572" spans="1:36" x14ac:dyDescent="0.25">
      <c r="A572" s="14" t="s">
        <v>112</v>
      </c>
      <c r="B572" t="s">
        <v>80</v>
      </c>
      <c r="C572" t="s">
        <v>106</v>
      </c>
      <c r="D572" s="13">
        <v>42018</v>
      </c>
      <c r="E572">
        <v>1</v>
      </c>
      <c r="F572">
        <v>0</v>
      </c>
      <c r="G572" s="2" t="s">
        <v>89</v>
      </c>
      <c r="H572" s="2" t="s">
        <v>12</v>
      </c>
      <c r="I572">
        <v>1</v>
      </c>
      <c r="J572" s="2" t="s">
        <v>77</v>
      </c>
      <c r="K572" s="2">
        <v>0</v>
      </c>
      <c r="L572" s="2"/>
      <c r="M572" s="2" t="str">
        <f t="shared" si="48"/>
        <v/>
      </c>
      <c r="N572">
        <v>2091.1409480000002</v>
      </c>
      <c r="O572" s="2">
        <f t="shared" si="49"/>
        <v>209.11409480000003</v>
      </c>
      <c r="P572" s="2">
        <f>IF(ISNUMBER(O572),SUMIFS(O$1:$O572,A$1:$A572,A572,C$1:$C572,C572,G$1:$G572,G572,E$1:$E572,E572),"")</f>
        <v>209.11409480000003</v>
      </c>
      <c r="R572">
        <v>87.530705345654454</v>
      </c>
      <c r="S572">
        <v>10.901859866651071</v>
      </c>
      <c r="T572">
        <v>1.5674347876944674</v>
      </c>
      <c r="U572">
        <f t="shared" si="50"/>
        <v>0.87530705345654458</v>
      </c>
      <c r="AA572">
        <v>24.8</v>
      </c>
      <c r="AB572">
        <v>0.04</v>
      </c>
      <c r="AC572" s="2">
        <f t="shared" si="51"/>
        <v>0.04</v>
      </c>
      <c r="AH572" s="2">
        <f t="shared" si="52"/>
        <v>8.3650000000000002</v>
      </c>
      <c r="AI572" s="2">
        <f>IF(ISNUMBER(AH572),SUMIFS($AH$1:AH572,$A$1:A572,A572,C$1:$C572,C572,$G$1:G572,G572,$E$1:E572,E572),"")</f>
        <v>8.3650000000000002</v>
      </c>
      <c r="AJ572">
        <f t="shared" si="53"/>
        <v>13</v>
      </c>
    </row>
    <row r="573" spans="1:36" x14ac:dyDescent="0.25">
      <c r="A573" s="14" t="s">
        <v>111</v>
      </c>
      <c r="B573" t="s">
        <v>80</v>
      </c>
      <c r="C573" t="s">
        <v>106</v>
      </c>
      <c r="D573" s="13">
        <v>42018</v>
      </c>
      <c r="E573">
        <v>1</v>
      </c>
      <c r="F573">
        <v>50</v>
      </c>
      <c r="G573" s="2" t="s">
        <v>89</v>
      </c>
      <c r="H573" s="2" t="s">
        <v>12</v>
      </c>
      <c r="I573">
        <v>1</v>
      </c>
      <c r="J573" s="2" t="s">
        <v>77</v>
      </c>
      <c r="K573" s="2">
        <v>37.5</v>
      </c>
      <c r="L573" s="2"/>
      <c r="M573" s="2" t="str">
        <f t="shared" si="48"/>
        <v/>
      </c>
      <c r="N573">
        <v>2500.9590799999996</v>
      </c>
      <c r="O573" s="2">
        <f t="shared" si="49"/>
        <v>250.09590799999995</v>
      </c>
      <c r="P573" s="2">
        <f>IF(ISNUMBER(O573),SUMIFS(O$1:$O573,A$1:$A573,A573,C$1:$C573,C573,G$1:$G573,G573,E$1:$E573,E573),"")</f>
        <v>250.09590799999995</v>
      </c>
      <c r="R573">
        <v>78.054603965535136</v>
      </c>
      <c r="S573">
        <v>21.083774525070069</v>
      </c>
      <c r="T573">
        <v>0.86162150939478876</v>
      </c>
      <c r="U573">
        <f t="shared" si="50"/>
        <v>0.78054603965535141</v>
      </c>
      <c r="AA573">
        <v>28.3</v>
      </c>
      <c r="AB573">
        <v>4.4999999999999998E-2</v>
      </c>
      <c r="AC573" s="2">
        <f t="shared" si="51"/>
        <v>4.4999999999999998E-2</v>
      </c>
      <c r="AH573" s="2">
        <f t="shared" si="52"/>
        <v>11.254</v>
      </c>
      <c r="AI573" s="2">
        <f>IF(ISNUMBER(AH573),SUMIFS($AH$1:AH573,$A$1:A573,A573,C$1:$C573,C573,$G$1:G573,G573,$E$1:E573,E573),"")</f>
        <v>11.254</v>
      </c>
      <c r="AJ573">
        <f t="shared" si="53"/>
        <v>13</v>
      </c>
    </row>
    <row r="574" spans="1:36" x14ac:dyDescent="0.25">
      <c r="A574" s="14" t="s">
        <v>110</v>
      </c>
      <c r="B574" t="s">
        <v>80</v>
      </c>
      <c r="C574" t="s">
        <v>106</v>
      </c>
      <c r="D574" s="13">
        <v>42018</v>
      </c>
      <c r="E574">
        <v>1</v>
      </c>
      <c r="F574">
        <v>100</v>
      </c>
      <c r="G574" s="2" t="s">
        <v>89</v>
      </c>
      <c r="H574" s="2" t="s">
        <v>12</v>
      </c>
      <c r="I574">
        <v>1</v>
      </c>
      <c r="J574" s="2" t="s">
        <v>77</v>
      </c>
      <c r="K574" s="2">
        <v>75</v>
      </c>
      <c r="L574" s="2"/>
      <c r="M574" s="2" t="str">
        <f t="shared" si="48"/>
        <v/>
      </c>
      <c r="N574">
        <v>2234.4826880000001</v>
      </c>
      <c r="O574" s="2">
        <f t="shared" si="49"/>
        <v>223.44826879999999</v>
      </c>
      <c r="P574" s="2">
        <f>IF(ISNUMBER(O574),SUMIFS(O$1:$O574,A$1:$A574,A574,C$1:$C574,C574,G$1:$G574,G574,E$1:$E574,E574),"")</f>
        <v>223.44826879999999</v>
      </c>
      <c r="R574">
        <v>73.878565510711326</v>
      </c>
      <c r="S574">
        <v>24.949698189134811</v>
      </c>
      <c r="T574">
        <v>1.1717363001538643</v>
      </c>
      <c r="U574">
        <f t="shared" si="50"/>
        <v>0.73878565510711325</v>
      </c>
      <c r="AA574">
        <v>27.2</v>
      </c>
      <c r="AB574">
        <v>4.2999999999999997E-2</v>
      </c>
      <c r="AC574" s="2">
        <f t="shared" si="51"/>
        <v>4.2999999999999997E-2</v>
      </c>
      <c r="AH574" s="2">
        <f t="shared" si="52"/>
        <v>9.6080000000000005</v>
      </c>
      <c r="AI574" s="2">
        <f>IF(ISNUMBER(AH574),SUMIFS($AH$1:AH574,$A$1:A574,A574,C$1:$C574,C574,$G$1:G574,G574,$E$1:E574,E574),"")</f>
        <v>9.6080000000000005</v>
      </c>
      <c r="AJ574">
        <f t="shared" si="53"/>
        <v>13</v>
      </c>
    </row>
    <row r="575" spans="1:36" x14ac:dyDescent="0.25">
      <c r="A575" s="14" t="s">
        <v>109</v>
      </c>
      <c r="B575" t="s">
        <v>80</v>
      </c>
      <c r="C575" t="s">
        <v>106</v>
      </c>
      <c r="D575" s="13">
        <v>42018</v>
      </c>
      <c r="E575">
        <v>1</v>
      </c>
      <c r="F575">
        <v>200</v>
      </c>
      <c r="G575" s="2" t="s">
        <v>89</v>
      </c>
      <c r="H575" s="2" t="s">
        <v>12</v>
      </c>
      <c r="I575">
        <v>1</v>
      </c>
      <c r="J575" s="2" t="s">
        <v>77</v>
      </c>
      <c r="K575" s="2">
        <v>150</v>
      </c>
      <c r="L575" s="2"/>
      <c r="M575" s="2" t="str">
        <f t="shared" si="48"/>
        <v/>
      </c>
      <c r="N575">
        <v>2483.69526</v>
      </c>
      <c r="O575" s="2">
        <f t="shared" si="49"/>
        <v>248.36952600000001</v>
      </c>
      <c r="P575" s="2">
        <f>IF(ISNUMBER(O575),SUMIFS(O$1:$O575,A$1:$A575,A575,C$1:$C575,C575,G$1:$G575,G575,E$1:$E575,E575),"")</f>
        <v>248.36952600000001</v>
      </c>
      <c r="R575">
        <v>76.374284573406101</v>
      </c>
      <c r="S575">
        <v>22.041794223346198</v>
      </c>
      <c r="T575">
        <v>1.5839212032477041</v>
      </c>
      <c r="U575">
        <f t="shared" si="50"/>
        <v>0.76374284573406104</v>
      </c>
      <c r="AA575">
        <v>26.8</v>
      </c>
      <c r="AB575">
        <v>4.2999999999999997E-2</v>
      </c>
      <c r="AC575" s="2">
        <f t="shared" si="51"/>
        <v>4.2999999999999997E-2</v>
      </c>
      <c r="AH575" s="2">
        <f t="shared" si="52"/>
        <v>10.68</v>
      </c>
      <c r="AI575" s="2">
        <f>IF(ISNUMBER(AH575),SUMIFS($AH$1:AH575,$A$1:A575,A575,C$1:$C575,C575,$G$1:G575,G575,$E$1:E575,E575),"")</f>
        <v>10.68</v>
      </c>
      <c r="AJ575">
        <f t="shared" si="53"/>
        <v>13</v>
      </c>
    </row>
    <row r="576" spans="1:36" x14ac:dyDescent="0.25">
      <c r="A576" s="14" t="s">
        <v>108</v>
      </c>
      <c r="B576" t="s">
        <v>80</v>
      </c>
      <c r="C576" t="s">
        <v>106</v>
      </c>
      <c r="D576" s="13">
        <v>42018</v>
      </c>
      <c r="E576">
        <v>1</v>
      </c>
      <c r="F576">
        <v>350</v>
      </c>
      <c r="G576" s="2" t="s">
        <v>89</v>
      </c>
      <c r="H576" s="2" t="s">
        <v>12</v>
      </c>
      <c r="I576">
        <v>1</v>
      </c>
      <c r="J576" s="2" t="s">
        <v>77</v>
      </c>
      <c r="K576" s="2">
        <v>262.5</v>
      </c>
      <c r="L576" s="2"/>
      <c r="M576" s="2" t="str">
        <f t="shared" si="48"/>
        <v/>
      </c>
      <c r="N576">
        <v>2405.8499973333332</v>
      </c>
      <c r="O576" s="2">
        <f t="shared" si="49"/>
        <v>240.58499973333332</v>
      </c>
      <c r="P576" s="2">
        <f>IF(ISNUMBER(O576),SUMIFS(O$1:$O576,A$1:$A576,A576,C$1:$C576,C576,G$1:$G576,G576,E$1:$E576,E576),"")</f>
        <v>240.58499973333332</v>
      </c>
      <c r="R576">
        <v>91.599866399465597</v>
      </c>
      <c r="S576">
        <v>7.014028056112223</v>
      </c>
      <c r="T576">
        <v>1.3861055444221777</v>
      </c>
      <c r="U576">
        <f t="shared" si="50"/>
        <v>0.91599866399465601</v>
      </c>
      <c r="AA576">
        <v>28.3</v>
      </c>
      <c r="AB576">
        <v>4.4999999999999998E-2</v>
      </c>
      <c r="AC576" s="2">
        <f t="shared" si="51"/>
        <v>4.4999999999999998E-2</v>
      </c>
      <c r="AH576" s="2">
        <f t="shared" si="52"/>
        <v>10.826000000000001</v>
      </c>
      <c r="AI576" s="2">
        <f>IF(ISNUMBER(AH576),SUMIFS($AH$1:AH576,$A$1:A576,A576,C$1:$C576,C576,$G$1:G576,G576,$E$1:E576,E576),"")</f>
        <v>10.826000000000001</v>
      </c>
      <c r="AJ576">
        <f t="shared" si="53"/>
        <v>13</v>
      </c>
    </row>
    <row r="577" spans="1:36" x14ac:dyDescent="0.25">
      <c r="A577" s="14" t="s">
        <v>107</v>
      </c>
      <c r="B577" t="s">
        <v>80</v>
      </c>
      <c r="C577" t="s">
        <v>106</v>
      </c>
      <c r="D577" s="13">
        <v>42018</v>
      </c>
      <c r="E577">
        <v>1</v>
      </c>
      <c r="F577">
        <v>500</v>
      </c>
      <c r="G577" s="2" t="s">
        <v>89</v>
      </c>
      <c r="H577" s="2" t="s">
        <v>12</v>
      </c>
      <c r="I577">
        <v>1</v>
      </c>
      <c r="J577" s="2" t="s">
        <v>77</v>
      </c>
      <c r="K577" s="2">
        <v>375</v>
      </c>
      <c r="L577" s="2"/>
      <c r="M577" s="2" t="str">
        <f t="shared" si="48"/>
        <v/>
      </c>
      <c r="N577">
        <v>2147.8786933333336</v>
      </c>
      <c r="O577" s="2">
        <f t="shared" si="49"/>
        <v>214.78786933333336</v>
      </c>
      <c r="P577" s="2">
        <f>IF(ISNUMBER(O577),SUMIFS(O$1:$O577,A$1:$A577,A577,C$1:$C577,C577,G$1:$G577,G577,E$1:$E577,E577),"")</f>
        <v>214.78786933333336</v>
      </c>
      <c r="R577">
        <v>83.674720961609211</v>
      </c>
      <c r="S577">
        <v>15.945050901508647</v>
      </c>
      <c r="T577">
        <v>0.38022813688212925</v>
      </c>
      <c r="U577">
        <f t="shared" si="50"/>
        <v>0.83674720961609206</v>
      </c>
      <c r="AA577">
        <v>26.7</v>
      </c>
      <c r="AB577">
        <v>4.2999999999999997E-2</v>
      </c>
      <c r="AC577" s="2">
        <f t="shared" si="51"/>
        <v>4.2999999999999997E-2</v>
      </c>
      <c r="AH577" s="2">
        <f t="shared" si="52"/>
        <v>9.2360000000000007</v>
      </c>
      <c r="AI577" s="2">
        <f>IF(ISNUMBER(AH577),SUMIFS($AH$1:AH577,$A$1:A577,A577,C$1:$C577,C577,$G$1:G577,G577,$E$1:E577,E577),"")</f>
        <v>9.2360000000000007</v>
      </c>
      <c r="AJ577">
        <f t="shared" si="53"/>
        <v>13</v>
      </c>
    </row>
    <row r="578" spans="1:36" x14ac:dyDescent="0.25">
      <c r="A578" s="14" t="s">
        <v>112</v>
      </c>
      <c r="B578" t="s">
        <v>80</v>
      </c>
      <c r="C578" t="s">
        <v>106</v>
      </c>
      <c r="D578" s="13">
        <v>42018</v>
      </c>
      <c r="E578">
        <v>2</v>
      </c>
      <c r="F578">
        <v>0</v>
      </c>
      <c r="G578" s="2" t="s">
        <v>89</v>
      </c>
      <c r="H578" s="2" t="s">
        <v>12</v>
      </c>
      <c r="I578">
        <v>1</v>
      </c>
      <c r="J578" s="2" t="s">
        <v>77</v>
      </c>
      <c r="K578" s="2">
        <v>0</v>
      </c>
      <c r="L578" s="2"/>
      <c r="M578" s="2" t="str">
        <f t="shared" ref="M578:M641" si="54">IF(ISNUMBER(L578),L578/10,"")</f>
        <v/>
      </c>
      <c r="N578">
        <v>2827.8438453333333</v>
      </c>
      <c r="O578" s="2">
        <f t="shared" ref="O578:O641" si="55">IF(ISNUMBER(N578),N578/10,"")</f>
        <v>282.78438453333331</v>
      </c>
      <c r="P578" s="2">
        <f>IF(ISNUMBER(O578),SUMIFS(O$1:$O578,A$1:$A578,A578,C$1:$C578,C578,G$1:$G578,G578,E$1:$E578,E578),"")</f>
        <v>282.78438453333331</v>
      </c>
      <c r="R578">
        <v>84.475267379679138</v>
      </c>
      <c r="S578">
        <v>11.864973262032084</v>
      </c>
      <c r="T578">
        <v>3.65975935828877</v>
      </c>
      <c r="U578">
        <f t="shared" ref="U578:U641" si="56">IF(ISNUMBER(R578),R578/100,"")</f>
        <v>0.84475267379679142</v>
      </c>
      <c r="AA578">
        <v>24.3</v>
      </c>
      <c r="AB578">
        <v>3.9E-2</v>
      </c>
      <c r="AC578" s="2">
        <f t="shared" ref="AC578:AC641" si="57">IF(ISNUMBER(AB578),AB578,"")</f>
        <v>3.9E-2</v>
      </c>
      <c r="AH578" s="2">
        <f t="shared" ref="AH578:AH641" si="58">IF(AND(ISNUMBER(AB578),ISNUMBER(O578)),ROUND(O578*AB578,3),"")</f>
        <v>11.029</v>
      </c>
      <c r="AI578" s="2">
        <f>IF(ISNUMBER(AH578),SUMIFS($AH$1:AH578,$A$1:A578,A578,C$1:$C578,C578,$G$1:G578,G578,$E$1:E578,E578),"")</f>
        <v>11.029</v>
      </c>
      <c r="AJ578">
        <f t="shared" ref="AJ578:AJ641" si="59">COUNT(K578:AI578)</f>
        <v>13</v>
      </c>
    </row>
    <row r="579" spans="1:36" x14ac:dyDescent="0.25">
      <c r="A579" s="14" t="s">
        <v>111</v>
      </c>
      <c r="B579" t="s">
        <v>80</v>
      </c>
      <c r="C579" t="s">
        <v>106</v>
      </c>
      <c r="D579" s="13">
        <v>42018</v>
      </c>
      <c r="E579">
        <v>2</v>
      </c>
      <c r="F579">
        <v>50</v>
      </c>
      <c r="G579" s="2" t="s">
        <v>89</v>
      </c>
      <c r="H579" s="2" t="s">
        <v>12</v>
      </c>
      <c r="I579">
        <v>1</v>
      </c>
      <c r="J579" s="2" t="s">
        <v>77</v>
      </c>
      <c r="K579" s="2">
        <v>37.5</v>
      </c>
      <c r="L579" s="2"/>
      <c r="M579" s="2" t="str">
        <f t="shared" si="54"/>
        <v/>
      </c>
      <c r="N579">
        <v>2882.3022106666663</v>
      </c>
      <c r="O579" s="2">
        <f t="shared" si="55"/>
        <v>288.23022106666662</v>
      </c>
      <c r="P579" s="2">
        <f>IF(ISNUMBER(O579),SUMIFS(O$1:$O579,A$1:$A579,A579,C$1:$C579,C579,G$1:$G579,G579,E$1:$E579,E579),"")</f>
        <v>288.23022106666662</v>
      </c>
      <c r="R579">
        <v>84.968031560331923</v>
      </c>
      <c r="S579">
        <v>12.773772275880832</v>
      </c>
      <c r="T579">
        <v>2.2581961637872396</v>
      </c>
      <c r="U579">
        <f t="shared" si="56"/>
        <v>0.84968031560331925</v>
      </c>
      <c r="AA579">
        <v>24</v>
      </c>
      <c r="AB579">
        <v>3.7999999999999999E-2</v>
      </c>
      <c r="AC579" s="2">
        <f t="shared" si="57"/>
        <v>3.7999999999999999E-2</v>
      </c>
      <c r="AH579" s="2">
        <f t="shared" si="58"/>
        <v>10.952999999999999</v>
      </c>
      <c r="AI579" s="2">
        <f>IF(ISNUMBER(AH579),SUMIFS($AH$1:AH579,$A$1:A579,A579,C$1:$C579,C579,$G$1:G579,G579,$E$1:E579,E579),"")</f>
        <v>10.952999999999999</v>
      </c>
      <c r="AJ579">
        <f t="shared" si="59"/>
        <v>13</v>
      </c>
    </row>
    <row r="580" spans="1:36" x14ac:dyDescent="0.25">
      <c r="A580" s="14" t="s">
        <v>110</v>
      </c>
      <c r="B580" t="s">
        <v>80</v>
      </c>
      <c r="C580" t="s">
        <v>106</v>
      </c>
      <c r="D580" s="13">
        <v>42018</v>
      </c>
      <c r="E580">
        <v>2</v>
      </c>
      <c r="F580">
        <v>100</v>
      </c>
      <c r="G580" s="2" t="s">
        <v>89</v>
      </c>
      <c r="H580" s="2" t="s">
        <v>12</v>
      </c>
      <c r="I580">
        <v>1</v>
      </c>
      <c r="J580" s="2" t="s">
        <v>77</v>
      </c>
      <c r="K580" s="2">
        <v>75</v>
      </c>
      <c r="L580" s="2"/>
      <c r="M580" s="2" t="str">
        <f t="shared" si="54"/>
        <v/>
      </c>
      <c r="N580">
        <v>2954.6090066666675</v>
      </c>
      <c r="O580" s="2">
        <f t="shared" si="55"/>
        <v>295.46090066666676</v>
      </c>
      <c r="P580" s="2">
        <f>IF(ISNUMBER(O580),SUMIFS(O$1:$O580,A$1:$A580,A580,C$1:$C580,C580,G$1:$G580,G580,E$1:$E580,E580),"")</f>
        <v>295.46090066666676</v>
      </c>
      <c r="R580">
        <v>76.95862924134822</v>
      </c>
      <c r="S580">
        <v>19.310111599594187</v>
      </c>
      <c r="T580">
        <v>3.7312591590576041</v>
      </c>
      <c r="U580">
        <f t="shared" si="56"/>
        <v>0.7695862924134822</v>
      </c>
      <c r="AA580">
        <v>19.5</v>
      </c>
      <c r="AB580">
        <v>3.1E-2</v>
      </c>
      <c r="AC580" s="2">
        <f t="shared" si="57"/>
        <v>3.1E-2</v>
      </c>
      <c r="AH580" s="2">
        <f t="shared" si="58"/>
        <v>9.1590000000000007</v>
      </c>
      <c r="AI580" s="2">
        <f>IF(ISNUMBER(AH580),SUMIFS($AH$1:AH580,$A$1:A580,A580,C$1:$C580,C580,$G$1:G580,G580,$E$1:E580,E580),"")</f>
        <v>9.1590000000000007</v>
      </c>
      <c r="AJ580">
        <f t="shared" si="59"/>
        <v>13</v>
      </c>
    </row>
    <row r="581" spans="1:36" x14ac:dyDescent="0.25">
      <c r="A581" s="14" t="s">
        <v>109</v>
      </c>
      <c r="B581" t="s">
        <v>80</v>
      </c>
      <c r="C581" t="s">
        <v>106</v>
      </c>
      <c r="D581" s="13">
        <v>42018</v>
      </c>
      <c r="E581">
        <v>2</v>
      </c>
      <c r="F581">
        <v>200</v>
      </c>
      <c r="G581" s="2" t="s">
        <v>89</v>
      </c>
      <c r="H581" s="2" t="s">
        <v>12</v>
      </c>
      <c r="I581">
        <v>1</v>
      </c>
      <c r="J581" s="2" t="s">
        <v>77</v>
      </c>
      <c r="K581" s="2">
        <v>150</v>
      </c>
      <c r="L581" s="2"/>
      <c r="M581" s="2" t="str">
        <f t="shared" si="54"/>
        <v/>
      </c>
      <c r="N581">
        <v>2758.0513173333338</v>
      </c>
      <c r="O581" s="2">
        <f t="shared" si="55"/>
        <v>275.80513173333338</v>
      </c>
      <c r="P581" s="2">
        <f>IF(ISNUMBER(O581),SUMIFS(O$1:$O581,A$1:$A581,A581,C$1:$C581,C581,G$1:$G581,G581,E$1:$E581,E581),"")</f>
        <v>275.80513173333338</v>
      </c>
      <c r="R581">
        <v>72.972972972972954</v>
      </c>
      <c r="S581">
        <v>24.145731634718416</v>
      </c>
      <c r="T581">
        <v>2.881295392308608</v>
      </c>
      <c r="U581">
        <f t="shared" si="56"/>
        <v>0.72972972972972949</v>
      </c>
      <c r="AA581">
        <v>22.2</v>
      </c>
      <c r="AB581">
        <v>3.5000000000000003E-2</v>
      </c>
      <c r="AC581" s="2">
        <f t="shared" si="57"/>
        <v>3.5000000000000003E-2</v>
      </c>
      <c r="AH581" s="2">
        <f t="shared" si="58"/>
        <v>9.6530000000000005</v>
      </c>
      <c r="AI581" s="2">
        <f>IF(ISNUMBER(AH581),SUMIFS($AH$1:AH581,$A$1:A581,A581,C$1:$C581,C581,$G$1:G581,G581,$E$1:E581,E581),"")</f>
        <v>9.6530000000000005</v>
      </c>
      <c r="AJ581">
        <f t="shared" si="59"/>
        <v>13</v>
      </c>
    </row>
    <row r="582" spans="1:36" x14ac:dyDescent="0.25">
      <c r="A582" s="14" t="s">
        <v>108</v>
      </c>
      <c r="B582" t="s">
        <v>80</v>
      </c>
      <c r="C582" t="s">
        <v>106</v>
      </c>
      <c r="D582" s="13">
        <v>42018</v>
      </c>
      <c r="E582">
        <v>2</v>
      </c>
      <c r="F582">
        <v>350</v>
      </c>
      <c r="G582" s="2" t="s">
        <v>89</v>
      </c>
      <c r="H582" s="2" t="s">
        <v>12</v>
      </c>
      <c r="I582">
        <v>1</v>
      </c>
      <c r="J582" s="2" t="s">
        <v>77</v>
      </c>
      <c r="K582" s="2">
        <v>262.5</v>
      </c>
      <c r="L582" s="2"/>
      <c r="M582" s="2" t="str">
        <f t="shared" si="54"/>
        <v/>
      </c>
      <c r="N582">
        <v>2842.957836</v>
      </c>
      <c r="O582" s="2">
        <f t="shared" si="55"/>
        <v>284.29578359999999</v>
      </c>
      <c r="P582" s="2">
        <f>IF(ISNUMBER(O582),SUMIFS(O$1:$O582,A$1:$A582,A582,C$1:$C582,C582,G$1:$G582,G582,E$1:$E582,E582),"")</f>
        <v>284.29578359999999</v>
      </c>
      <c r="R582">
        <v>78.891098955743416</v>
      </c>
      <c r="S582">
        <v>17.652909000497264</v>
      </c>
      <c r="T582">
        <v>3.4559920437593239</v>
      </c>
      <c r="U582">
        <f t="shared" si="56"/>
        <v>0.78891098955743422</v>
      </c>
      <c r="AA582">
        <v>19.8</v>
      </c>
      <c r="AB582">
        <v>3.2000000000000001E-2</v>
      </c>
      <c r="AC582" s="2">
        <f t="shared" si="57"/>
        <v>3.2000000000000001E-2</v>
      </c>
      <c r="AH582" s="2">
        <f t="shared" si="58"/>
        <v>9.0969999999999995</v>
      </c>
      <c r="AI582" s="2">
        <f>IF(ISNUMBER(AH582),SUMIFS($AH$1:AH582,$A$1:A582,A582,C$1:$C582,C582,$G$1:G582,G582,$E$1:E582,E582),"")</f>
        <v>9.0969999999999995</v>
      </c>
      <c r="AJ582">
        <f t="shared" si="59"/>
        <v>13</v>
      </c>
    </row>
    <row r="583" spans="1:36" x14ac:dyDescent="0.25">
      <c r="A583" s="14" t="s">
        <v>107</v>
      </c>
      <c r="B583" t="s">
        <v>80</v>
      </c>
      <c r="C583" t="s">
        <v>106</v>
      </c>
      <c r="D583" s="13">
        <v>42018</v>
      </c>
      <c r="E583">
        <v>2</v>
      </c>
      <c r="F583">
        <v>500</v>
      </c>
      <c r="G583" s="2" t="s">
        <v>89</v>
      </c>
      <c r="H583" s="2" t="s">
        <v>12</v>
      </c>
      <c r="I583">
        <v>1</v>
      </c>
      <c r="J583" s="2" t="s">
        <v>77</v>
      </c>
      <c r="K583" s="2">
        <v>375</v>
      </c>
      <c r="L583" s="2"/>
      <c r="M583" s="2" t="str">
        <f t="shared" si="54"/>
        <v/>
      </c>
      <c r="N583">
        <v>2811.9694679999998</v>
      </c>
      <c r="O583" s="2">
        <f t="shared" si="55"/>
        <v>281.19694679999998</v>
      </c>
      <c r="P583" s="2">
        <f>IF(ISNUMBER(O583),SUMIFS(O$1:$O583,A$1:$A583,A583,C$1:$C583,C583,G$1:$G583,G583,E$1:$E583,E583),"")</f>
        <v>281.19694679999998</v>
      </c>
      <c r="R583">
        <v>85.636823713700437</v>
      </c>
      <c r="S583">
        <v>11.362814796963487</v>
      </c>
      <c r="T583">
        <v>3.0003614893360639</v>
      </c>
      <c r="U583">
        <f t="shared" si="56"/>
        <v>0.85636823713700438</v>
      </c>
      <c r="AA583">
        <v>22.2</v>
      </c>
      <c r="AB583">
        <v>3.6000000000000004E-2</v>
      </c>
      <c r="AC583" s="2">
        <f t="shared" si="57"/>
        <v>3.6000000000000004E-2</v>
      </c>
      <c r="AH583" s="2">
        <f t="shared" si="58"/>
        <v>10.122999999999999</v>
      </c>
      <c r="AI583" s="2">
        <f>IF(ISNUMBER(AH583),SUMIFS($AH$1:AH583,$A$1:A583,A583,C$1:$C583,C583,$G$1:G583,G583,$E$1:E583,E583),"")</f>
        <v>10.122999999999999</v>
      </c>
      <c r="AJ583">
        <f t="shared" si="59"/>
        <v>13</v>
      </c>
    </row>
    <row r="584" spans="1:36" x14ac:dyDescent="0.25">
      <c r="A584" s="14" t="s">
        <v>112</v>
      </c>
      <c r="B584" t="s">
        <v>80</v>
      </c>
      <c r="C584" t="s">
        <v>106</v>
      </c>
      <c r="D584" s="13">
        <v>42018</v>
      </c>
      <c r="E584">
        <v>3</v>
      </c>
      <c r="F584">
        <v>0</v>
      </c>
      <c r="G584" s="2" t="s">
        <v>89</v>
      </c>
      <c r="H584" s="2" t="s">
        <v>12</v>
      </c>
      <c r="I584">
        <v>1</v>
      </c>
      <c r="J584" s="2" t="s">
        <v>77</v>
      </c>
      <c r="K584" s="2">
        <v>0</v>
      </c>
      <c r="L584" s="2"/>
      <c r="M584" s="2" t="str">
        <f t="shared" si="54"/>
        <v/>
      </c>
      <c r="N584">
        <v>2791.8509680000002</v>
      </c>
      <c r="O584" s="2">
        <f t="shared" si="55"/>
        <v>279.1850968</v>
      </c>
      <c r="P584" s="2">
        <f>IF(ISNUMBER(O584),SUMIFS(O$1:$O584,A$1:$A584,A584,C$1:$C584,C584,G$1:$G584,G584,E$1:$E584,E584),"")</f>
        <v>279.1850968</v>
      </c>
      <c r="R584">
        <v>80.002824459822051</v>
      </c>
      <c r="S584">
        <v>18.740290919361673</v>
      </c>
      <c r="T584">
        <v>1.2568846208162687</v>
      </c>
      <c r="U584">
        <f t="shared" si="56"/>
        <v>0.80002824459822053</v>
      </c>
      <c r="AA584">
        <v>21</v>
      </c>
      <c r="AB584">
        <v>3.4000000000000002E-2</v>
      </c>
      <c r="AC584" s="2">
        <f t="shared" si="57"/>
        <v>3.4000000000000002E-2</v>
      </c>
      <c r="AH584" s="2">
        <f t="shared" si="58"/>
        <v>9.4920000000000009</v>
      </c>
      <c r="AI584" s="2">
        <f>IF(ISNUMBER(AH584),SUMIFS($AH$1:AH584,$A$1:A584,A584,C$1:$C584,C584,$G$1:G584,G584,$E$1:E584,E584),"")</f>
        <v>9.4920000000000009</v>
      </c>
      <c r="AJ584">
        <f t="shared" si="59"/>
        <v>13</v>
      </c>
    </row>
    <row r="585" spans="1:36" x14ac:dyDescent="0.25">
      <c r="A585" s="14" t="s">
        <v>111</v>
      </c>
      <c r="B585" t="s">
        <v>80</v>
      </c>
      <c r="C585" t="s">
        <v>106</v>
      </c>
      <c r="D585" s="13">
        <v>42018</v>
      </c>
      <c r="E585">
        <v>3</v>
      </c>
      <c r="F585">
        <v>50</v>
      </c>
      <c r="G585" s="2" t="s">
        <v>89</v>
      </c>
      <c r="H585" s="2" t="s">
        <v>12</v>
      </c>
      <c r="I585">
        <v>1</v>
      </c>
      <c r="J585" s="2" t="s">
        <v>77</v>
      </c>
      <c r="K585" s="2">
        <v>37.5</v>
      </c>
      <c r="L585" s="2"/>
      <c r="M585" s="2" t="str">
        <f t="shared" si="54"/>
        <v/>
      </c>
      <c r="N585">
        <v>2922.5642773333338</v>
      </c>
      <c r="O585" s="2">
        <f t="shared" si="55"/>
        <v>292.2564277333334</v>
      </c>
      <c r="P585" s="2">
        <f>IF(ISNUMBER(O585),SUMIFS(O$1:$O585,A$1:$A585,A585,C$1:$C585,C585,G$1:$G585,G585,E$1:$E585,E585),"")</f>
        <v>292.2564277333334</v>
      </c>
      <c r="R585">
        <v>77.894103489771354</v>
      </c>
      <c r="S585">
        <v>20.144404332129962</v>
      </c>
      <c r="T585">
        <v>1.9614921780986763</v>
      </c>
      <c r="U585">
        <f t="shared" si="56"/>
        <v>0.77894103489771349</v>
      </c>
      <c r="AA585">
        <v>24</v>
      </c>
      <c r="AB585">
        <v>3.7999999999999999E-2</v>
      </c>
      <c r="AC585" s="2">
        <f t="shared" si="57"/>
        <v>3.7999999999999999E-2</v>
      </c>
      <c r="AH585" s="2">
        <f t="shared" si="58"/>
        <v>11.106</v>
      </c>
      <c r="AI585" s="2">
        <f>IF(ISNUMBER(AH585),SUMIFS($AH$1:AH585,$A$1:A585,A585,C$1:$C585,C585,$G$1:G585,G585,$E$1:E585,E585),"")</f>
        <v>11.106</v>
      </c>
      <c r="AJ585">
        <f t="shared" si="59"/>
        <v>13</v>
      </c>
    </row>
    <row r="586" spans="1:36" x14ac:dyDescent="0.25">
      <c r="A586" s="14" t="s">
        <v>110</v>
      </c>
      <c r="B586" t="s">
        <v>80</v>
      </c>
      <c r="C586" t="s">
        <v>106</v>
      </c>
      <c r="D586" s="13">
        <v>42018</v>
      </c>
      <c r="E586">
        <v>3</v>
      </c>
      <c r="F586">
        <v>100</v>
      </c>
      <c r="G586" s="2" t="s">
        <v>89</v>
      </c>
      <c r="H586" s="2" t="s">
        <v>12</v>
      </c>
      <c r="I586">
        <v>1</v>
      </c>
      <c r="J586" s="2" t="s">
        <v>77</v>
      </c>
      <c r="K586" s="2">
        <v>75</v>
      </c>
      <c r="L586" s="2"/>
      <c r="M586" s="2" t="str">
        <f t="shared" si="54"/>
        <v/>
      </c>
      <c r="N586">
        <v>2449.1630880000002</v>
      </c>
      <c r="O586" s="2">
        <f t="shared" si="55"/>
        <v>244.91630880000002</v>
      </c>
      <c r="P586" s="2">
        <f>IF(ISNUMBER(O586),SUMIFS(O$1:$O586,A$1:$A586,A586,C$1:$C586,C586,G$1:$G586,G586,E$1:$E586,E586),"")</f>
        <v>244.91630880000002</v>
      </c>
      <c r="R586">
        <v>86.320623434455882</v>
      </c>
      <c r="S586">
        <v>12.329529640968548</v>
      </c>
      <c r="T586">
        <v>1.3498469245755635</v>
      </c>
      <c r="U586">
        <f t="shared" si="56"/>
        <v>0.86320623434455879</v>
      </c>
      <c r="AA586">
        <v>25.7</v>
      </c>
      <c r="AB586">
        <v>4.0999999999999995E-2</v>
      </c>
      <c r="AC586" s="2">
        <f t="shared" si="57"/>
        <v>4.0999999999999995E-2</v>
      </c>
      <c r="AH586" s="2">
        <f t="shared" si="58"/>
        <v>10.042</v>
      </c>
      <c r="AI586" s="2">
        <f>IF(ISNUMBER(AH586),SUMIFS($AH$1:AH586,$A$1:A586,A586,C$1:$C586,C586,$G$1:G586,G586,$E$1:E586,E586),"")</f>
        <v>10.042</v>
      </c>
      <c r="AJ586">
        <f t="shared" si="59"/>
        <v>13</v>
      </c>
    </row>
    <row r="587" spans="1:36" x14ac:dyDescent="0.25">
      <c r="A587" s="14" t="s">
        <v>109</v>
      </c>
      <c r="B587" t="s">
        <v>80</v>
      </c>
      <c r="C587" t="s">
        <v>106</v>
      </c>
      <c r="D587" s="13">
        <v>42018</v>
      </c>
      <c r="E587">
        <v>3</v>
      </c>
      <c r="F587">
        <v>200</v>
      </c>
      <c r="G587" s="2" t="s">
        <v>89</v>
      </c>
      <c r="H587" s="2" t="s">
        <v>12</v>
      </c>
      <c r="I587">
        <v>1</v>
      </c>
      <c r="J587" s="2" t="s">
        <v>77</v>
      </c>
      <c r="K587" s="2">
        <v>150</v>
      </c>
      <c r="L587" s="2"/>
      <c r="M587" s="2" t="str">
        <f t="shared" si="54"/>
        <v/>
      </c>
      <c r="N587">
        <v>2590.1786400000001</v>
      </c>
      <c r="O587" s="2">
        <f t="shared" si="55"/>
        <v>259.01786400000003</v>
      </c>
      <c r="P587" s="2">
        <f>IF(ISNUMBER(O587),SUMIFS(O$1:$O587,A$1:$A587,A587,C$1:$C587,C587,G$1:$G587,G587,E$1:$E587,E587),"")</f>
        <v>259.01786400000003</v>
      </c>
      <c r="R587">
        <v>83.263961151578215</v>
      </c>
      <c r="S587">
        <v>15.019077349982657</v>
      </c>
      <c r="T587">
        <v>1.7169614984391259</v>
      </c>
      <c r="U587">
        <f t="shared" si="56"/>
        <v>0.83263961151578214</v>
      </c>
      <c r="AA587">
        <v>21.1</v>
      </c>
      <c r="AB587">
        <v>3.4000000000000002E-2</v>
      </c>
      <c r="AC587" s="2">
        <f t="shared" si="57"/>
        <v>3.4000000000000002E-2</v>
      </c>
      <c r="AH587" s="2">
        <f t="shared" si="58"/>
        <v>8.8070000000000004</v>
      </c>
      <c r="AI587" s="2">
        <f>IF(ISNUMBER(AH587),SUMIFS($AH$1:AH587,$A$1:A587,A587,C$1:$C587,C587,$G$1:G587,G587,$E$1:E587,E587),"")</f>
        <v>8.8070000000000004</v>
      </c>
      <c r="AJ587">
        <f t="shared" si="59"/>
        <v>13</v>
      </c>
    </row>
    <row r="588" spans="1:36" x14ac:dyDescent="0.25">
      <c r="A588" s="14" t="s">
        <v>108</v>
      </c>
      <c r="B588" t="s">
        <v>80</v>
      </c>
      <c r="C588" t="s">
        <v>106</v>
      </c>
      <c r="D588" s="13">
        <v>42018</v>
      </c>
      <c r="E588">
        <v>3</v>
      </c>
      <c r="F588">
        <v>350</v>
      </c>
      <c r="G588" s="2" t="s">
        <v>89</v>
      </c>
      <c r="H588" s="2" t="s">
        <v>12</v>
      </c>
      <c r="I588">
        <v>1</v>
      </c>
      <c r="J588" s="2" t="s">
        <v>77</v>
      </c>
      <c r="K588" s="2">
        <v>262.5</v>
      </c>
      <c r="L588" s="2"/>
      <c r="M588" s="2" t="str">
        <f t="shared" si="54"/>
        <v/>
      </c>
      <c r="N588">
        <v>2492.2245600000001</v>
      </c>
      <c r="O588" s="2">
        <f t="shared" si="55"/>
        <v>249.22245600000002</v>
      </c>
      <c r="P588" s="2">
        <f>IF(ISNUMBER(O588),SUMIFS(O$1:$O588,A$1:$A588,A588,C$1:$C588,C588,G$1:$G588,G588,E$1:$E588,E588),"")</f>
        <v>249.22245600000002</v>
      </c>
      <c r="R588">
        <v>84.995530583578088</v>
      </c>
      <c r="S588">
        <v>13.638104967437108</v>
      </c>
      <c r="T588">
        <v>1.3663644489848039</v>
      </c>
      <c r="U588">
        <f t="shared" si="56"/>
        <v>0.84995530583578083</v>
      </c>
      <c r="AA588">
        <v>25.6</v>
      </c>
      <c r="AB588">
        <v>4.0999999999999995E-2</v>
      </c>
      <c r="AC588" s="2">
        <f t="shared" si="57"/>
        <v>4.0999999999999995E-2</v>
      </c>
      <c r="AH588" s="2">
        <f t="shared" si="58"/>
        <v>10.218</v>
      </c>
      <c r="AI588" s="2">
        <f>IF(ISNUMBER(AH588),SUMIFS($AH$1:AH588,$A$1:A588,A588,C$1:$C588,C588,$G$1:G588,G588,$E$1:E588,E588),"")</f>
        <v>10.218</v>
      </c>
      <c r="AJ588">
        <f t="shared" si="59"/>
        <v>13</v>
      </c>
    </row>
    <row r="589" spans="1:36" x14ac:dyDescent="0.25">
      <c r="A589" s="14" t="s">
        <v>107</v>
      </c>
      <c r="B589" t="s">
        <v>80</v>
      </c>
      <c r="C589" t="s">
        <v>106</v>
      </c>
      <c r="D589" s="13">
        <v>42018</v>
      </c>
      <c r="E589">
        <v>3</v>
      </c>
      <c r="F589">
        <v>500</v>
      </c>
      <c r="G589" s="2" t="s">
        <v>89</v>
      </c>
      <c r="H589" s="2" t="s">
        <v>12</v>
      </c>
      <c r="I589">
        <v>1</v>
      </c>
      <c r="J589" s="2" t="s">
        <v>77</v>
      </c>
      <c r="K589" s="2">
        <v>375</v>
      </c>
      <c r="L589" s="2"/>
      <c r="M589" s="2" t="str">
        <f t="shared" si="54"/>
        <v/>
      </c>
      <c r="N589">
        <v>2621.4587520000005</v>
      </c>
      <c r="O589" s="2">
        <f t="shared" si="55"/>
        <v>262.14587520000003</v>
      </c>
      <c r="P589" s="2">
        <f>IF(ISNUMBER(O589),SUMIFS(O$1:$O589,A$1:$A589,A589,C$1:$C589,C589,G$1:$G589,G589,E$1:$E589,E589),"")</f>
        <v>262.14587520000003</v>
      </c>
      <c r="R589">
        <v>82.870495191875619</v>
      </c>
      <c r="S589">
        <v>14.559180372067942</v>
      </c>
      <c r="T589">
        <v>2.5703244360564392</v>
      </c>
      <c r="U589">
        <f t="shared" si="56"/>
        <v>0.82870495191875615</v>
      </c>
      <c r="AA589">
        <v>23.2</v>
      </c>
      <c r="AB589">
        <v>3.7000000000000005E-2</v>
      </c>
      <c r="AC589" s="2">
        <f t="shared" si="57"/>
        <v>3.7000000000000005E-2</v>
      </c>
      <c r="AH589" s="2">
        <f t="shared" si="58"/>
        <v>9.6989999999999998</v>
      </c>
      <c r="AI589" s="2">
        <f>IF(ISNUMBER(AH589),SUMIFS($AH$1:AH589,$A$1:A589,A589,C$1:$C589,C589,$G$1:G589,G589,$E$1:E589,E589),"")</f>
        <v>9.6989999999999998</v>
      </c>
      <c r="AJ589">
        <f t="shared" si="59"/>
        <v>13</v>
      </c>
    </row>
    <row r="590" spans="1:36" x14ac:dyDescent="0.25">
      <c r="A590" s="14" t="s">
        <v>112</v>
      </c>
      <c r="B590" t="s">
        <v>80</v>
      </c>
      <c r="C590" t="s">
        <v>106</v>
      </c>
      <c r="D590" s="13">
        <v>42031</v>
      </c>
      <c r="E590">
        <v>1</v>
      </c>
      <c r="F590">
        <v>0</v>
      </c>
      <c r="G590" s="2" t="s">
        <v>89</v>
      </c>
      <c r="H590" s="2" t="s">
        <v>12</v>
      </c>
      <c r="I590">
        <v>2</v>
      </c>
      <c r="J590" s="2" t="s">
        <v>88</v>
      </c>
      <c r="K590" s="2">
        <v>0</v>
      </c>
      <c r="L590" s="2">
        <v>2372</v>
      </c>
      <c r="M590" s="2">
        <f t="shared" si="54"/>
        <v>237.2</v>
      </c>
      <c r="O590" s="2" t="str">
        <f t="shared" si="55"/>
        <v/>
      </c>
      <c r="P590" s="2" t="str">
        <f>IF(ISNUMBER(O590),SUMIFS(O$1:$O590,A$1:$A590,A590,C$1:$C590,C590,G$1:$G590,G590,E$1:$E590,E590),"")</f>
        <v/>
      </c>
      <c r="U590" t="str">
        <f t="shared" si="56"/>
        <v/>
      </c>
      <c r="AA590">
        <v>22.5</v>
      </c>
      <c r="AB590">
        <v>3.6000000000000004E-2</v>
      </c>
      <c r="AC590" s="2">
        <f t="shared" si="57"/>
        <v>3.6000000000000004E-2</v>
      </c>
      <c r="AH590" s="2" t="str">
        <f t="shared" si="58"/>
        <v/>
      </c>
      <c r="AI590" s="2" t="str">
        <f>IF(ISNUMBER(AH590),SUMIFS($AH$1:AH590,$A$1:A590,A590,C$1:$C590,C590,$G$1:G590,G590,$E$1:E590,E590),"")</f>
        <v/>
      </c>
      <c r="AJ590">
        <f t="shared" si="59"/>
        <v>6</v>
      </c>
    </row>
    <row r="591" spans="1:36" x14ac:dyDescent="0.25">
      <c r="A591" s="14" t="s">
        <v>111</v>
      </c>
      <c r="B591" t="s">
        <v>80</v>
      </c>
      <c r="C591" t="s">
        <v>106</v>
      </c>
      <c r="D591" s="13">
        <v>42031</v>
      </c>
      <c r="E591">
        <v>1</v>
      </c>
      <c r="F591">
        <v>50</v>
      </c>
      <c r="G591" s="2" t="s">
        <v>89</v>
      </c>
      <c r="H591" s="2" t="s">
        <v>12</v>
      </c>
      <c r="I591">
        <v>2</v>
      </c>
      <c r="J591" s="2" t="s">
        <v>88</v>
      </c>
      <c r="K591" s="2">
        <v>37.5</v>
      </c>
      <c r="L591" s="2">
        <v>2570</v>
      </c>
      <c r="M591" s="2">
        <f t="shared" si="54"/>
        <v>257</v>
      </c>
      <c r="O591" s="2" t="str">
        <f t="shared" si="55"/>
        <v/>
      </c>
      <c r="P591" s="2" t="str">
        <f>IF(ISNUMBER(O591),SUMIFS(O$1:$O591,A$1:$A591,A591,C$1:$C591,C591,G$1:$G591,G591,E$1:$E591,E591),"")</f>
        <v/>
      </c>
      <c r="U591" t="str">
        <f t="shared" si="56"/>
        <v/>
      </c>
      <c r="AA591">
        <v>25.8</v>
      </c>
      <c r="AB591">
        <v>4.0999999999999995E-2</v>
      </c>
      <c r="AC591" s="2">
        <f t="shared" si="57"/>
        <v>4.0999999999999995E-2</v>
      </c>
      <c r="AH591" s="2" t="str">
        <f t="shared" si="58"/>
        <v/>
      </c>
      <c r="AI591" s="2" t="str">
        <f>IF(ISNUMBER(AH591),SUMIFS($AH$1:AH591,$A$1:A591,A591,C$1:$C591,C591,$G$1:G591,G591,$E$1:E591,E591),"")</f>
        <v/>
      </c>
      <c r="AJ591">
        <f t="shared" si="59"/>
        <v>6</v>
      </c>
    </row>
    <row r="592" spans="1:36" x14ac:dyDescent="0.25">
      <c r="A592" s="14" t="s">
        <v>110</v>
      </c>
      <c r="B592" t="s">
        <v>80</v>
      </c>
      <c r="C592" t="s">
        <v>106</v>
      </c>
      <c r="D592" s="13">
        <v>42031</v>
      </c>
      <c r="E592">
        <v>1</v>
      </c>
      <c r="F592">
        <v>100</v>
      </c>
      <c r="G592" s="2" t="s">
        <v>89</v>
      </c>
      <c r="H592" s="2" t="s">
        <v>12</v>
      </c>
      <c r="I592">
        <v>2</v>
      </c>
      <c r="J592" s="2" t="s">
        <v>88</v>
      </c>
      <c r="K592" s="2">
        <v>75</v>
      </c>
      <c r="L592" s="2">
        <v>2504</v>
      </c>
      <c r="M592" s="2">
        <f t="shared" si="54"/>
        <v>250.4</v>
      </c>
      <c r="O592" s="2" t="str">
        <f t="shared" si="55"/>
        <v/>
      </c>
      <c r="P592" s="2" t="str">
        <f>IF(ISNUMBER(O592),SUMIFS(O$1:$O592,A$1:$A592,A592,C$1:$C592,C592,G$1:$G592,G592,E$1:$E592,E592),"")</f>
        <v/>
      </c>
      <c r="U592" t="str">
        <f t="shared" si="56"/>
        <v/>
      </c>
      <c r="AA592">
        <v>24.1</v>
      </c>
      <c r="AB592">
        <v>3.9E-2</v>
      </c>
      <c r="AC592" s="2">
        <f t="shared" si="57"/>
        <v>3.9E-2</v>
      </c>
      <c r="AH592" s="2" t="str">
        <f t="shared" si="58"/>
        <v/>
      </c>
      <c r="AI592" s="2" t="str">
        <f>IF(ISNUMBER(AH592),SUMIFS($AH$1:AH592,$A$1:A592,A592,C$1:$C592,C592,$G$1:G592,G592,$E$1:E592,E592),"")</f>
        <v/>
      </c>
      <c r="AJ592">
        <f t="shared" si="59"/>
        <v>6</v>
      </c>
    </row>
    <row r="593" spans="1:36" x14ac:dyDescent="0.25">
      <c r="A593" s="14" t="s">
        <v>109</v>
      </c>
      <c r="B593" t="s">
        <v>80</v>
      </c>
      <c r="C593" t="s">
        <v>106</v>
      </c>
      <c r="D593" s="13">
        <v>42031</v>
      </c>
      <c r="E593">
        <v>1</v>
      </c>
      <c r="F593">
        <v>200</v>
      </c>
      <c r="G593" s="2" t="s">
        <v>89</v>
      </c>
      <c r="H593" s="2" t="s">
        <v>12</v>
      </c>
      <c r="I593">
        <v>2</v>
      </c>
      <c r="J593" s="2" t="s">
        <v>88</v>
      </c>
      <c r="K593" s="2">
        <v>150</v>
      </c>
      <c r="L593" s="2">
        <v>2339</v>
      </c>
      <c r="M593" s="2">
        <f t="shared" si="54"/>
        <v>233.9</v>
      </c>
      <c r="O593" s="2" t="str">
        <f t="shared" si="55"/>
        <v/>
      </c>
      <c r="P593" s="2" t="str">
        <f>IF(ISNUMBER(O593),SUMIFS(O$1:$O593,A$1:$A593,A593,C$1:$C593,C593,G$1:$G593,G593,E$1:$E593,E593),"")</f>
        <v/>
      </c>
      <c r="U593" t="str">
        <f t="shared" si="56"/>
        <v/>
      </c>
      <c r="AA593">
        <v>26.2</v>
      </c>
      <c r="AB593">
        <v>4.2000000000000003E-2</v>
      </c>
      <c r="AC593" s="2">
        <f t="shared" si="57"/>
        <v>4.2000000000000003E-2</v>
      </c>
      <c r="AH593" s="2" t="str">
        <f t="shared" si="58"/>
        <v/>
      </c>
      <c r="AI593" s="2" t="str">
        <f>IF(ISNUMBER(AH593),SUMIFS($AH$1:AH593,$A$1:A593,A593,C$1:$C593,C593,$G$1:G593,G593,$E$1:E593,E593),"")</f>
        <v/>
      </c>
      <c r="AJ593">
        <f t="shared" si="59"/>
        <v>6</v>
      </c>
    </row>
    <row r="594" spans="1:36" x14ac:dyDescent="0.25">
      <c r="A594" s="14" t="s">
        <v>108</v>
      </c>
      <c r="B594" t="s">
        <v>80</v>
      </c>
      <c r="C594" t="s">
        <v>106</v>
      </c>
      <c r="D594" s="13">
        <v>42031</v>
      </c>
      <c r="E594">
        <v>1</v>
      </c>
      <c r="F594">
        <v>350</v>
      </c>
      <c r="G594" s="2" t="s">
        <v>89</v>
      </c>
      <c r="H594" s="2" t="s">
        <v>12</v>
      </c>
      <c r="I594">
        <v>2</v>
      </c>
      <c r="J594" s="2" t="s">
        <v>88</v>
      </c>
      <c r="K594" s="2">
        <v>262.5</v>
      </c>
      <c r="L594" s="2">
        <v>2141</v>
      </c>
      <c r="M594" s="2">
        <f t="shared" si="54"/>
        <v>214.1</v>
      </c>
      <c r="O594" s="2" t="str">
        <f t="shared" si="55"/>
        <v/>
      </c>
      <c r="P594" s="2" t="str">
        <f>IF(ISNUMBER(O594),SUMIFS(O$1:$O594,A$1:$A594,A594,C$1:$C594,C594,G$1:$G594,G594,E$1:$E594,E594),"")</f>
        <v/>
      </c>
      <c r="U594" t="str">
        <f t="shared" si="56"/>
        <v/>
      </c>
      <c r="AA594">
        <v>18.899999999999999</v>
      </c>
      <c r="AB594">
        <v>0.03</v>
      </c>
      <c r="AC594" s="2">
        <f t="shared" si="57"/>
        <v>0.03</v>
      </c>
      <c r="AH594" s="2" t="str">
        <f t="shared" si="58"/>
        <v/>
      </c>
      <c r="AI594" s="2" t="str">
        <f>IF(ISNUMBER(AH594),SUMIFS($AH$1:AH594,$A$1:A594,A594,C$1:$C594,C594,$G$1:G594,G594,$E$1:E594,E594),"")</f>
        <v/>
      </c>
      <c r="AJ594">
        <f t="shared" si="59"/>
        <v>6</v>
      </c>
    </row>
    <row r="595" spans="1:36" x14ac:dyDescent="0.25">
      <c r="A595" s="14" t="s">
        <v>107</v>
      </c>
      <c r="B595" t="s">
        <v>80</v>
      </c>
      <c r="C595" t="s">
        <v>106</v>
      </c>
      <c r="D595" s="13">
        <v>42031</v>
      </c>
      <c r="E595">
        <v>1</v>
      </c>
      <c r="F595">
        <v>500</v>
      </c>
      <c r="G595" s="2" t="s">
        <v>89</v>
      </c>
      <c r="H595" s="2" t="s">
        <v>12</v>
      </c>
      <c r="I595">
        <v>2</v>
      </c>
      <c r="J595" s="2" t="s">
        <v>88</v>
      </c>
      <c r="K595" s="2">
        <v>375</v>
      </c>
      <c r="L595" s="2">
        <v>2207</v>
      </c>
      <c r="M595" s="2">
        <f t="shared" si="54"/>
        <v>220.7</v>
      </c>
      <c r="O595" s="2" t="str">
        <f t="shared" si="55"/>
        <v/>
      </c>
      <c r="P595" s="2" t="str">
        <f>IF(ISNUMBER(O595),SUMIFS(O$1:$O595,A$1:$A595,A595,C$1:$C595,C595,G$1:$G595,G595,E$1:$E595,E595),"")</f>
        <v/>
      </c>
      <c r="U595" t="str">
        <f t="shared" si="56"/>
        <v/>
      </c>
      <c r="AA595">
        <v>29.2</v>
      </c>
      <c r="AB595">
        <v>4.7E-2</v>
      </c>
      <c r="AC595" s="2">
        <f t="shared" si="57"/>
        <v>4.7E-2</v>
      </c>
      <c r="AH595" s="2" t="str">
        <f t="shared" si="58"/>
        <v/>
      </c>
      <c r="AI595" s="2" t="str">
        <f>IF(ISNUMBER(AH595),SUMIFS($AH$1:AH595,$A$1:A595,A595,C$1:$C595,C595,$G$1:G595,G595,$E$1:E595,E595),"")</f>
        <v/>
      </c>
      <c r="AJ595">
        <f t="shared" si="59"/>
        <v>6</v>
      </c>
    </row>
    <row r="596" spans="1:36" x14ac:dyDescent="0.25">
      <c r="A596" s="14" t="s">
        <v>112</v>
      </c>
      <c r="B596" t="s">
        <v>80</v>
      </c>
      <c r="C596" t="s">
        <v>106</v>
      </c>
      <c r="D596" s="13">
        <v>42031</v>
      </c>
      <c r="E596">
        <v>2</v>
      </c>
      <c r="F596">
        <v>0</v>
      </c>
      <c r="G596" s="2" t="s">
        <v>89</v>
      </c>
      <c r="H596" s="2" t="s">
        <v>12</v>
      </c>
      <c r="I596">
        <v>2</v>
      </c>
      <c r="J596" s="2" t="s">
        <v>88</v>
      </c>
      <c r="K596" s="2">
        <v>0</v>
      </c>
      <c r="L596" s="2">
        <v>2339</v>
      </c>
      <c r="M596" s="2">
        <f t="shared" si="54"/>
        <v>233.9</v>
      </c>
      <c r="O596" s="2" t="str">
        <f t="shared" si="55"/>
        <v/>
      </c>
      <c r="P596" s="2" t="str">
        <f>IF(ISNUMBER(O596),SUMIFS(O$1:$O596,A$1:$A596,A596,C$1:$C596,C596,G$1:$G596,G596,E$1:$E596,E596),"")</f>
        <v/>
      </c>
      <c r="U596" t="str">
        <f t="shared" si="56"/>
        <v/>
      </c>
      <c r="AA596">
        <v>27.7</v>
      </c>
      <c r="AB596">
        <v>4.4000000000000004E-2</v>
      </c>
      <c r="AC596" s="2">
        <f t="shared" si="57"/>
        <v>4.4000000000000004E-2</v>
      </c>
      <c r="AH596" s="2" t="str">
        <f t="shared" si="58"/>
        <v/>
      </c>
      <c r="AI596" s="2" t="str">
        <f>IF(ISNUMBER(AH596),SUMIFS($AH$1:AH596,$A$1:A596,A596,C$1:$C596,C596,$G$1:G596,G596,$E$1:E596,E596),"")</f>
        <v/>
      </c>
      <c r="AJ596">
        <f t="shared" si="59"/>
        <v>6</v>
      </c>
    </row>
    <row r="597" spans="1:36" x14ac:dyDescent="0.25">
      <c r="A597" s="14" t="s">
        <v>111</v>
      </c>
      <c r="B597" t="s">
        <v>80</v>
      </c>
      <c r="C597" t="s">
        <v>106</v>
      </c>
      <c r="D597" s="13">
        <v>42031</v>
      </c>
      <c r="E597">
        <v>2</v>
      </c>
      <c r="F597">
        <v>50</v>
      </c>
      <c r="G597" s="2" t="s">
        <v>89</v>
      </c>
      <c r="H597" s="2" t="s">
        <v>12</v>
      </c>
      <c r="I597">
        <v>2</v>
      </c>
      <c r="J597" s="2" t="s">
        <v>88</v>
      </c>
      <c r="K597" s="2">
        <v>37.5</v>
      </c>
      <c r="L597" s="2">
        <v>2240</v>
      </c>
      <c r="M597" s="2">
        <f t="shared" si="54"/>
        <v>224</v>
      </c>
      <c r="O597" s="2" t="str">
        <f t="shared" si="55"/>
        <v/>
      </c>
      <c r="P597" s="2" t="str">
        <f>IF(ISNUMBER(O597),SUMIFS(O$1:$O597,A$1:$A597,A597,C$1:$C597,C597,G$1:$G597,G597,E$1:$E597,E597),"")</f>
        <v/>
      </c>
      <c r="U597" t="str">
        <f t="shared" si="56"/>
        <v/>
      </c>
      <c r="AA597">
        <v>23.6</v>
      </c>
      <c r="AB597">
        <v>3.7999999999999999E-2</v>
      </c>
      <c r="AC597" s="2">
        <f t="shared" si="57"/>
        <v>3.7999999999999999E-2</v>
      </c>
      <c r="AH597" s="2" t="str">
        <f t="shared" si="58"/>
        <v/>
      </c>
      <c r="AI597" s="2" t="str">
        <f>IF(ISNUMBER(AH597),SUMIFS($AH$1:AH597,$A$1:A597,A597,C$1:$C597,C597,$G$1:G597,G597,$E$1:E597,E597),"")</f>
        <v/>
      </c>
      <c r="AJ597">
        <f t="shared" si="59"/>
        <v>6</v>
      </c>
    </row>
    <row r="598" spans="1:36" x14ac:dyDescent="0.25">
      <c r="A598" s="14" t="s">
        <v>110</v>
      </c>
      <c r="B598" t="s">
        <v>80</v>
      </c>
      <c r="C598" t="s">
        <v>106</v>
      </c>
      <c r="D598" s="13">
        <v>42031</v>
      </c>
      <c r="E598">
        <v>2</v>
      </c>
      <c r="F598">
        <v>100</v>
      </c>
      <c r="G598" s="2" t="s">
        <v>89</v>
      </c>
      <c r="H598" s="2" t="s">
        <v>12</v>
      </c>
      <c r="I598">
        <v>2</v>
      </c>
      <c r="J598" s="2" t="s">
        <v>88</v>
      </c>
      <c r="K598" s="2">
        <v>75</v>
      </c>
      <c r="L598" s="2">
        <v>2240</v>
      </c>
      <c r="M598" s="2">
        <f t="shared" si="54"/>
        <v>224</v>
      </c>
      <c r="O598" s="2" t="str">
        <f t="shared" si="55"/>
        <v/>
      </c>
      <c r="P598" s="2" t="str">
        <f>IF(ISNUMBER(O598),SUMIFS(O$1:$O598,A$1:$A598,A598,C$1:$C598,C598,G$1:$G598,G598,E$1:$E598,E598),"")</f>
        <v/>
      </c>
      <c r="U598" t="str">
        <f t="shared" si="56"/>
        <v/>
      </c>
      <c r="AA598">
        <v>23.4</v>
      </c>
      <c r="AB598">
        <v>3.7000000000000005E-2</v>
      </c>
      <c r="AC598" s="2">
        <f t="shared" si="57"/>
        <v>3.7000000000000005E-2</v>
      </c>
      <c r="AH598" s="2" t="str">
        <f t="shared" si="58"/>
        <v/>
      </c>
      <c r="AI598" s="2" t="str">
        <f>IF(ISNUMBER(AH598),SUMIFS($AH$1:AH598,$A$1:A598,A598,C$1:$C598,C598,$G$1:G598,G598,$E$1:E598,E598),"")</f>
        <v/>
      </c>
      <c r="AJ598">
        <f t="shared" si="59"/>
        <v>6</v>
      </c>
    </row>
    <row r="599" spans="1:36" x14ac:dyDescent="0.25">
      <c r="A599" s="14" t="s">
        <v>109</v>
      </c>
      <c r="B599" t="s">
        <v>80</v>
      </c>
      <c r="C599" t="s">
        <v>106</v>
      </c>
      <c r="D599" s="13">
        <v>42031</v>
      </c>
      <c r="E599">
        <v>2</v>
      </c>
      <c r="F599">
        <v>200</v>
      </c>
      <c r="G599" s="2" t="s">
        <v>89</v>
      </c>
      <c r="H599" s="2" t="s">
        <v>12</v>
      </c>
      <c r="I599">
        <v>2</v>
      </c>
      <c r="J599" s="2" t="s">
        <v>88</v>
      </c>
      <c r="K599" s="2">
        <v>150</v>
      </c>
      <c r="L599" s="2">
        <v>2306</v>
      </c>
      <c r="M599" s="2">
        <f t="shared" si="54"/>
        <v>230.6</v>
      </c>
      <c r="O599" s="2" t="str">
        <f t="shared" si="55"/>
        <v/>
      </c>
      <c r="P599" s="2" t="str">
        <f>IF(ISNUMBER(O599),SUMIFS(O$1:$O599,A$1:$A599,A599,C$1:$C599,C599,G$1:$G599,G599,E$1:$E599,E599),"")</f>
        <v/>
      </c>
      <c r="U599" t="str">
        <f t="shared" si="56"/>
        <v/>
      </c>
      <c r="AA599">
        <v>21.3</v>
      </c>
      <c r="AB599">
        <v>3.4000000000000002E-2</v>
      </c>
      <c r="AC599" s="2">
        <f t="shared" si="57"/>
        <v>3.4000000000000002E-2</v>
      </c>
      <c r="AH599" s="2" t="str">
        <f t="shared" si="58"/>
        <v/>
      </c>
      <c r="AI599" s="2" t="str">
        <f>IF(ISNUMBER(AH599),SUMIFS($AH$1:AH599,$A$1:A599,A599,C$1:$C599,C599,$G$1:G599,G599,$E$1:E599,E599),"")</f>
        <v/>
      </c>
      <c r="AJ599">
        <f t="shared" si="59"/>
        <v>6</v>
      </c>
    </row>
    <row r="600" spans="1:36" x14ac:dyDescent="0.25">
      <c r="A600" s="14" t="s">
        <v>108</v>
      </c>
      <c r="B600" t="s">
        <v>80</v>
      </c>
      <c r="C600" t="s">
        <v>106</v>
      </c>
      <c r="D600" s="13">
        <v>42031</v>
      </c>
      <c r="E600">
        <v>2</v>
      </c>
      <c r="F600">
        <v>350</v>
      </c>
      <c r="G600" s="2" t="s">
        <v>89</v>
      </c>
      <c r="H600" s="2" t="s">
        <v>12</v>
      </c>
      <c r="I600">
        <v>2</v>
      </c>
      <c r="J600" s="2" t="s">
        <v>88</v>
      </c>
      <c r="K600" s="2">
        <v>262.5</v>
      </c>
      <c r="L600" s="2">
        <v>2174</v>
      </c>
      <c r="M600" s="2">
        <f t="shared" si="54"/>
        <v>217.4</v>
      </c>
      <c r="O600" s="2" t="str">
        <f t="shared" si="55"/>
        <v/>
      </c>
      <c r="P600" s="2" t="str">
        <f>IF(ISNUMBER(O600),SUMIFS(O$1:$O600,A$1:$A600,A600,C$1:$C600,C600,G$1:$G600,G600,E$1:$E600,E600),"")</f>
        <v/>
      </c>
      <c r="U600" t="str">
        <f t="shared" si="56"/>
        <v/>
      </c>
      <c r="AA600">
        <v>30.4</v>
      </c>
      <c r="AB600">
        <v>4.9000000000000002E-2</v>
      </c>
      <c r="AC600" s="2">
        <f t="shared" si="57"/>
        <v>4.9000000000000002E-2</v>
      </c>
      <c r="AH600" s="2" t="str">
        <f t="shared" si="58"/>
        <v/>
      </c>
      <c r="AI600" s="2" t="str">
        <f>IF(ISNUMBER(AH600),SUMIFS($AH$1:AH600,$A$1:A600,A600,C$1:$C600,C600,$G$1:G600,G600,$E$1:E600,E600),"")</f>
        <v/>
      </c>
      <c r="AJ600">
        <f t="shared" si="59"/>
        <v>6</v>
      </c>
    </row>
    <row r="601" spans="1:36" x14ac:dyDescent="0.25">
      <c r="A601" s="14" t="s">
        <v>107</v>
      </c>
      <c r="B601" t="s">
        <v>80</v>
      </c>
      <c r="C601" t="s">
        <v>106</v>
      </c>
      <c r="D601" s="13">
        <v>42031</v>
      </c>
      <c r="E601">
        <v>2</v>
      </c>
      <c r="F601">
        <v>500</v>
      </c>
      <c r="G601" s="2" t="s">
        <v>89</v>
      </c>
      <c r="H601" s="2" t="s">
        <v>12</v>
      </c>
      <c r="I601">
        <v>2</v>
      </c>
      <c r="J601" s="2" t="s">
        <v>88</v>
      </c>
      <c r="K601" s="2">
        <v>375</v>
      </c>
      <c r="L601" s="2">
        <v>2339</v>
      </c>
      <c r="M601" s="2">
        <f t="shared" si="54"/>
        <v>233.9</v>
      </c>
      <c r="O601" s="2" t="str">
        <f t="shared" si="55"/>
        <v/>
      </c>
      <c r="P601" s="2" t="str">
        <f>IF(ISNUMBER(O601),SUMIFS(O$1:$O601,A$1:$A601,A601,C$1:$C601,C601,G$1:$G601,G601,E$1:$E601,E601),"")</f>
        <v/>
      </c>
      <c r="U601" t="str">
        <f t="shared" si="56"/>
        <v/>
      </c>
      <c r="AA601">
        <v>25.3</v>
      </c>
      <c r="AB601">
        <v>0.04</v>
      </c>
      <c r="AC601" s="2">
        <f t="shared" si="57"/>
        <v>0.04</v>
      </c>
      <c r="AH601" s="2" t="str">
        <f t="shared" si="58"/>
        <v/>
      </c>
      <c r="AI601" s="2" t="str">
        <f>IF(ISNUMBER(AH601),SUMIFS($AH$1:AH601,$A$1:A601,A601,C$1:$C601,C601,$G$1:G601,G601,$E$1:E601,E601),"")</f>
        <v/>
      </c>
      <c r="AJ601">
        <f t="shared" si="59"/>
        <v>6</v>
      </c>
    </row>
    <row r="602" spans="1:36" x14ac:dyDescent="0.25">
      <c r="A602" s="14" t="s">
        <v>112</v>
      </c>
      <c r="B602" t="s">
        <v>80</v>
      </c>
      <c r="C602" t="s">
        <v>106</v>
      </c>
      <c r="D602" s="13">
        <v>42031</v>
      </c>
      <c r="E602">
        <v>3</v>
      </c>
      <c r="F602">
        <v>0</v>
      </c>
      <c r="G602" s="2" t="s">
        <v>89</v>
      </c>
      <c r="H602" s="2" t="s">
        <v>12</v>
      </c>
      <c r="I602">
        <v>2</v>
      </c>
      <c r="J602" s="2" t="s">
        <v>88</v>
      </c>
      <c r="K602" s="2">
        <v>0</v>
      </c>
      <c r="L602" s="2">
        <v>2636</v>
      </c>
      <c r="M602" s="2">
        <f t="shared" si="54"/>
        <v>263.60000000000002</v>
      </c>
      <c r="O602" s="2" t="str">
        <f t="shared" si="55"/>
        <v/>
      </c>
      <c r="P602" s="2" t="str">
        <f>IF(ISNUMBER(O602),SUMIFS(O$1:$O602,A$1:$A602,A602,C$1:$C602,C602,G$1:$G602,G602,E$1:$E602,E602),"")</f>
        <v/>
      </c>
      <c r="U602" t="str">
        <f t="shared" si="56"/>
        <v/>
      </c>
      <c r="AA602">
        <v>25.1</v>
      </c>
      <c r="AB602">
        <v>0.04</v>
      </c>
      <c r="AC602" s="2">
        <f t="shared" si="57"/>
        <v>0.04</v>
      </c>
      <c r="AH602" s="2" t="str">
        <f t="shared" si="58"/>
        <v/>
      </c>
      <c r="AI602" s="2" t="str">
        <f>IF(ISNUMBER(AH602),SUMIFS($AH$1:AH602,$A$1:A602,A602,C$1:$C602,C602,$G$1:G602,G602,$E$1:E602,E602),"")</f>
        <v/>
      </c>
      <c r="AJ602">
        <f t="shared" si="59"/>
        <v>6</v>
      </c>
    </row>
    <row r="603" spans="1:36" x14ac:dyDescent="0.25">
      <c r="A603" s="14" t="s">
        <v>111</v>
      </c>
      <c r="B603" t="s">
        <v>80</v>
      </c>
      <c r="C603" t="s">
        <v>106</v>
      </c>
      <c r="D603" s="13">
        <v>42031</v>
      </c>
      <c r="E603">
        <v>3</v>
      </c>
      <c r="F603">
        <v>50</v>
      </c>
      <c r="G603" s="2" t="s">
        <v>89</v>
      </c>
      <c r="H603" s="2" t="s">
        <v>12</v>
      </c>
      <c r="I603">
        <v>2</v>
      </c>
      <c r="J603" s="2" t="s">
        <v>88</v>
      </c>
      <c r="K603" s="2">
        <v>37.5</v>
      </c>
      <c r="L603" s="2">
        <v>2801</v>
      </c>
      <c r="M603" s="2">
        <f t="shared" si="54"/>
        <v>280.10000000000002</v>
      </c>
      <c r="O603" s="2" t="str">
        <f t="shared" si="55"/>
        <v/>
      </c>
      <c r="P603" s="2" t="str">
        <f>IF(ISNUMBER(O603),SUMIFS(O$1:$O603,A$1:$A603,A603,C$1:$C603,C603,G$1:$G603,G603,E$1:$E603,E603),"")</f>
        <v/>
      </c>
      <c r="U603" t="str">
        <f t="shared" si="56"/>
        <v/>
      </c>
      <c r="AA603">
        <v>27.2</v>
      </c>
      <c r="AB603">
        <v>4.2999999999999997E-2</v>
      </c>
      <c r="AC603" s="2">
        <f t="shared" si="57"/>
        <v>4.2999999999999997E-2</v>
      </c>
      <c r="AH603" s="2" t="str">
        <f t="shared" si="58"/>
        <v/>
      </c>
      <c r="AI603" s="2" t="str">
        <f>IF(ISNUMBER(AH603),SUMIFS($AH$1:AH603,$A$1:A603,A603,C$1:$C603,C603,$G$1:G603,G603,$E$1:E603,E603),"")</f>
        <v/>
      </c>
      <c r="AJ603">
        <f t="shared" si="59"/>
        <v>6</v>
      </c>
    </row>
    <row r="604" spans="1:36" x14ac:dyDescent="0.25">
      <c r="A604" s="14" t="s">
        <v>110</v>
      </c>
      <c r="B604" t="s">
        <v>80</v>
      </c>
      <c r="C604" t="s">
        <v>106</v>
      </c>
      <c r="D604" s="13">
        <v>42031</v>
      </c>
      <c r="E604">
        <v>3</v>
      </c>
      <c r="F604">
        <v>100</v>
      </c>
      <c r="G604" s="2" t="s">
        <v>89</v>
      </c>
      <c r="H604" s="2" t="s">
        <v>12</v>
      </c>
      <c r="I604">
        <v>2</v>
      </c>
      <c r="J604" s="2" t="s">
        <v>88</v>
      </c>
      <c r="K604" s="2">
        <v>75</v>
      </c>
      <c r="L604" s="2">
        <v>2405</v>
      </c>
      <c r="M604" s="2">
        <f t="shared" si="54"/>
        <v>240.5</v>
      </c>
      <c r="O604" s="2" t="str">
        <f t="shared" si="55"/>
        <v/>
      </c>
      <c r="P604" s="2" t="str">
        <f>IF(ISNUMBER(O604),SUMIFS(O$1:$O604,A$1:$A604,A604,C$1:$C604,C604,G$1:$G604,G604,E$1:$E604,E604),"")</f>
        <v/>
      </c>
      <c r="U604" t="str">
        <f t="shared" si="56"/>
        <v/>
      </c>
      <c r="AA604">
        <v>27.5</v>
      </c>
      <c r="AB604">
        <v>4.4000000000000004E-2</v>
      </c>
      <c r="AC604" s="2">
        <f t="shared" si="57"/>
        <v>4.4000000000000004E-2</v>
      </c>
      <c r="AH604" s="2" t="str">
        <f t="shared" si="58"/>
        <v/>
      </c>
      <c r="AI604" s="2" t="str">
        <f>IF(ISNUMBER(AH604),SUMIFS($AH$1:AH604,$A$1:A604,A604,C$1:$C604,C604,$G$1:G604,G604,$E$1:E604,E604),"")</f>
        <v/>
      </c>
      <c r="AJ604">
        <f t="shared" si="59"/>
        <v>6</v>
      </c>
    </row>
    <row r="605" spans="1:36" x14ac:dyDescent="0.25">
      <c r="A605" s="14" t="s">
        <v>109</v>
      </c>
      <c r="B605" t="s">
        <v>80</v>
      </c>
      <c r="C605" t="s">
        <v>106</v>
      </c>
      <c r="D605" s="13">
        <v>42031</v>
      </c>
      <c r="E605">
        <v>3</v>
      </c>
      <c r="F605">
        <v>200</v>
      </c>
      <c r="G605" s="2" t="s">
        <v>89</v>
      </c>
      <c r="H605" s="2" t="s">
        <v>12</v>
      </c>
      <c r="I605">
        <v>2</v>
      </c>
      <c r="J605" s="2" t="s">
        <v>88</v>
      </c>
      <c r="K605" s="2">
        <v>150</v>
      </c>
      <c r="L605" s="2">
        <v>2867</v>
      </c>
      <c r="M605" s="2">
        <f t="shared" si="54"/>
        <v>286.7</v>
      </c>
      <c r="O605" s="2" t="str">
        <f t="shared" si="55"/>
        <v/>
      </c>
      <c r="P605" s="2" t="str">
        <f>IF(ISNUMBER(O605),SUMIFS(O$1:$O605,A$1:$A605,A605,C$1:$C605,C605,G$1:$G605,G605,E$1:$E605,E605),"")</f>
        <v/>
      </c>
      <c r="U605" t="str">
        <f t="shared" si="56"/>
        <v/>
      </c>
      <c r="AA605">
        <v>25.8</v>
      </c>
      <c r="AB605">
        <v>4.0999999999999995E-2</v>
      </c>
      <c r="AC605" s="2">
        <f t="shared" si="57"/>
        <v>4.0999999999999995E-2</v>
      </c>
      <c r="AH605" s="2" t="str">
        <f t="shared" si="58"/>
        <v/>
      </c>
      <c r="AI605" s="2" t="str">
        <f>IF(ISNUMBER(AH605),SUMIFS($AH$1:AH605,$A$1:A605,A605,C$1:$C605,C605,$G$1:G605,G605,$E$1:E605,E605),"")</f>
        <v/>
      </c>
      <c r="AJ605">
        <f t="shared" si="59"/>
        <v>6</v>
      </c>
    </row>
    <row r="606" spans="1:36" x14ac:dyDescent="0.25">
      <c r="A606" s="14" t="s">
        <v>108</v>
      </c>
      <c r="B606" t="s">
        <v>80</v>
      </c>
      <c r="C606" t="s">
        <v>106</v>
      </c>
      <c r="D606" s="13">
        <v>42031</v>
      </c>
      <c r="E606">
        <v>3</v>
      </c>
      <c r="F606">
        <v>350</v>
      </c>
      <c r="G606" s="2" t="s">
        <v>89</v>
      </c>
      <c r="H606" s="2" t="s">
        <v>12</v>
      </c>
      <c r="I606">
        <v>2</v>
      </c>
      <c r="J606" s="2" t="s">
        <v>88</v>
      </c>
      <c r="K606" s="2">
        <v>262.5</v>
      </c>
      <c r="L606" s="2">
        <v>2636</v>
      </c>
      <c r="M606" s="2">
        <f t="shared" si="54"/>
        <v>263.60000000000002</v>
      </c>
      <c r="O606" s="2" t="str">
        <f t="shared" si="55"/>
        <v/>
      </c>
      <c r="P606" s="2" t="str">
        <f>IF(ISNUMBER(O606),SUMIFS(O$1:$O606,A$1:$A606,A606,C$1:$C606,C606,G$1:$G606,G606,E$1:$E606,E606),"")</f>
        <v/>
      </c>
      <c r="U606" t="str">
        <f t="shared" si="56"/>
        <v/>
      </c>
      <c r="AA606">
        <v>27.5</v>
      </c>
      <c r="AB606">
        <v>4.4000000000000004E-2</v>
      </c>
      <c r="AC606" s="2">
        <f t="shared" si="57"/>
        <v>4.4000000000000004E-2</v>
      </c>
      <c r="AH606" s="2" t="str">
        <f t="shared" si="58"/>
        <v/>
      </c>
      <c r="AI606" s="2" t="str">
        <f>IF(ISNUMBER(AH606),SUMIFS($AH$1:AH606,$A$1:A606,A606,C$1:$C606,C606,$G$1:G606,G606,$E$1:E606,E606),"")</f>
        <v/>
      </c>
      <c r="AJ606">
        <f t="shared" si="59"/>
        <v>6</v>
      </c>
    </row>
    <row r="607" spans="1:36" x14ac:dyDescent="0.25">
      <c r="A607" s="14" t="s">
        <v>107</v>
      </c>
      <c r="B607" t="s">
        <v>80</v>
      </c>
      <c r="C607" t="s">
        <v>106</v>
      </c>
      <c r="D607" s="13">
        <v>42031</v>
      </c>
      <c r="E607">
        <v>3</v>
      </c>
      <c r="F607">
        <v>500</v>
      </c>
      <c r="G607" s="2" t="s">
        <v>89</v>
      </c>
      <c r="H607" s="2" t="s">
        <v>12</v>
      </c>
      <c r="I607">
        <v>2</v>
      </c>
      <c r="J607" s="2" t="s">
        <v>88</v>
      </c>
      <c r="K607" s="2">
        <v>375</v>
      </c>
      <c r="L607" s="2">
        <v>2438</v>
      </c>
      <c r="M607" s="2">
        <f t="shared" si="54"/>
        <v>243.8</v>
      </c>
      <c r="O607" s="2" t="str">
        <f t="shared" si="55"/>
        <v/>
      </c>
      <c r="P607" s="2" t="str">
        <f>IF(ISNUMBER(O607),SUMIFS(O$1:$O607,A$1:$A607,A607,C$1:$C607,C607,G$1:$G607,G607,E$1:$E607,E607),"")</f>
        <v/>
      </c>
      <c r="U607" t="str">
        <f t="shared" si="56"/>
        <v/>
      </c>
      <c r="AA607">
        <v>31.3</v>
      </c>
      <c r="AB607">
        <v>0.05</v>
      </c>
      <c r="AC607" s="2">
        <f t="shared" si="57"/>
        <v>0.05</v>
      </c>
      <c r="AH607" s="2" t="str">
        <f t="shared" si="58"/>
        <v/>
      </c>
      <c r="AI607" s="2" t="str">
        <f>IF(ISNUMBER(AH607),SUMIFS($AH$1:AH607,$A$1:A607,A607,C$1:$C607,C607,$G$1:G607,G607,$E$1:E607,E607),"")</f>
        <v/>
      </c>
      <c r="AJ607">
        <f t="shared" si="59"/>
        <v>6</v>
      </c>
    </row>
    <row r="608" spans="1:36" x14ac:dyDescent="0.25">
      <c r="A608" s="14" t="s">
        <v>112</v>
      </c>
      <c r="B608" t="s">
        <v>80</v>
      </c>
      <c r="C608" t="s">
        <v>106</v>
      </c>
      <c r="D608" s="13">
        <v>42038</v>
      </c>
      <c r="E608">
        <v>1</v>
      </c>
      <c r="F608">
        <v>0</v>
      </c>
      <c r="G608" s="2" t="s">
        <v>89</v>
      </c>
      <c r="H608" s="2" t="s">
        <v>12</v>
      </c>
      <c r="I608">
        <v>2</v>
      </c>
      <c r="J608" s="2" t="s">
        <v>88</v>
      </c>
      <c r="K608" s="2">
        <v>0</v>
      </c>
      <c r="L608" s="2">
        <v>2717</v>
      </c>
      <c r="M608" s="2">
        <f t="shared" si="54"/>
        <v>271.7</v>
      </c>
      <c r="O608" s="2" t="str">
        <f t="shared" si="55"/>
        <v/>
      </c>
      <c r="P608" s="2" t="str">
        <f>IF(ISNUMBER(O608),SUMIFS(O$1:$O608,A$1:$A608,A608,C$1:$C608,C608,G$1:$G608,G608,E$1:$E608,E608),"")</f>
        <v/>
      </c>
      <c r="U608" t="str">
        <f t="shared" si="56"/>
        <v/>
      </c>
      <c r="AA608">
        <v>26.8</v>
      </c>
      <c r="AB608">
        <v>4.2999999999999997E-2</v>
      </c>
      <c r="AC608" s="2">
        <f t="shared" si="57"/>
        <v>4.2999999999999997E-2</v>
      </c>
      <c r="AH608" s="2" t="str">
        <f t="shared" si="58"/>
        <v/>
      </c>
      <c r="AI608" s="2" t="str">
        <f>IF(ISNUMBER(AH608),SUMIFS($AH$1:AH608,$A$1:A608,A608,C$1:$C608,C608,$G$1:G608,G608,$E$1:E608,E608),"")</f>
        <v/>
      </c>
      <c r="AJ608">
        <f t="shared" si="59"/>
        <v>6</v>
      </c>
    </row>
    <row r="609" spans="1:36" x14ac:dyDescent="0.25">
      <c r="A609" s="14" t="s">
        <v>111</v>
      </c>
      <c r="B609" t="s">
        <v>80</v>
      </c>
      <c r="C609" t="s">
        <v>106</v>
      </c>
      <c r="D609" s="13">
        <v>42038</v>
      </c>
      <c r="E609">
        <v>1</v>
      </c>
      <c r="F609">
        <v>50</v>
      </c>
      <c r="G609" s="2" t="s">
        <v>89</v>
      </c>
      <c r="H609" s="2" t="s">
        <v>12</v>
      </c>
      <c r="I609">
        <v>2</v>
      </c>
      <c r="J609" s="2" t="s">
        <v>88</v>
      </c>
      <c r="K609" s="2">
        <v>37.5</v>
      </c>
      <c r="L609" s="2">
        <v>3161</v>
      </c>
      <c r="M609" s="2">
        <f t="shared" si="54"/>
        <v>316.10000000000002</v>
      </c>
      <c r="O609" s="2" t="str">
        <f t="shared" si="55"/>
        <v/>
      </c>
      <c r="P609" s="2" t="str">
        <f>IF(ISNUMBER(O609),SUMIFS(O$1:$O609,A$1:$A609,A609,C$1:$C609,C609,G$1:$G609,G609,E$1:$E609,E609),"")</f>
        <v/>
      </c>
      <c r="U609" t="str">
        <f t="shared" si="56"/>
        <v/>
      </c>
      <c r="AA609">
        <v>28.8</v>
      </c>
      <c r="AB609">
        <v>4.5999999999999999E-2</v>
      </c>
      <c r="AC609" s="2">
        <f t="shared" si="57"/>
        <v>4.5999999999999999E-2</v>
      </c>
      <c r="AH609" s="2" t="str">
        <f t="shared" si="58"/>
        <v/>
      </c>
      <c r="AI609" s="2" t="str">
        <f>IF(ISNUMBER(AH609),SUMIFS($AH$1:AH609,$A$1:A609,A609,C$1:$C609,C609,$G$1:G609,G609,$E$1:E609,E609),"")</f>
        <v/>
      </c>
      <c r="AJ609">
        <f t="shared" si="59"/>
        <v>6</v>
      </c>
    </row>
    <row r="610" spans="1:36" x14ac:dyDescent="0.25">
      <c r="A610" s="14" t="s">
        <v>110</v>
      </c>
      <c r="B610" t="s">
        <v>80</v>
      </c>
      <c r="C610" t="s">
        <v>106</v>
      </c>
      <c r="D610" s="13">
        <v>42038</v>
      </c>
      <c r="E610">
        <v>1</v>
      </c>
      <c r="F610">
        <v>100</v>
      </c>
      <c r="G610" s="2" t="s">
        <v>89</v>
      </c>
      <c r="H610" s="2" t="s">
        <v>12</v>
      </c>
      <c r="I610">
        <v>2</v>
      </c>
      <c r="J610" s="2" t="s">
        <v>88</v>
      </c>
      <c r="K610" s="2">
        <v>75</v>
      </c>
      <c r="L610" s="2">
        <v>2939</v>
      </c>
      <c r="M610" s="2">
        <f t="shared" si="54"/>
        <v>293.89999999999998</v>
      </c>
      <c r="O610" s="2" t="str">
        <f t="shared" si="55"/>
        <v/>
      </c>
      <c r="P610" s="2" t="str">
        <f>IF(ISNUMBER(O610),SUMIFS(O$1:$O610,A$1:$A610,A610,C$1:$C610,C610,G$1:$G610,G610,E$1:$E610,E610),"")</f>
        <v/>
      </c>
      <c r="U610" t="str">
        <f t="shared" si="56"/>
        <v/>
      </c>
      <c r="AA610">
        <v>24.2</v>
      </c>
      <c r="AB610">
        <v>3.9E-2</v>
      </c>
      <c r="AC610" s="2">
        <f t="shared" si="57"/>
        <v>3.9E-2</v>
      </c>
      <c r="AH610" s="2" t="str">
        <f t="shared" si="58"/>
        <v/>
      </c>
      <c r="AI610" s="2" t="str">
        <f>IF(ISNUMBER(AH610),SUMIFS($AH$1:AH610,$A$1:A610,A610,C$1:$C610,C610,$G$1:G610,G610,$E$1:E610,E610),"")</f>
        <v/>
      </c>
      <c r="AJ610">
        <f t="shared" si="59"/>
        <v>6</v>
      </c>
    </row>
    <row r="611" spans="1:36" x14ac:dyDescent="0.25">
      <c r="A611" s="14" t="s">
        <v>109</v>
      </c>
      <c r="B611" t="s">
        <v>80</v>
      </c>
      <c r="C611" t="s">
        <v>106</v>
      </c>
      <c r="D611" s="13">
        <v>42038</v>
      </c>
      <c r="E611">
        <v>1</v>
      </c>
      <c r="F611">
        <v>200</v>
      </c>
      <c r="G611" s="2" t="s">
        <v>89</v>
      </c>
      <c r="H611" s="2" t="s">
        <v>12</v>
      </c>
      <c r="I611">
        <v>2</v>
      </c>
      <c r="J611" s="2" t="s">
        <v>88</v>
      </c>
      <c r="K611" s="2">
        <v>150</v>
      </c>
      <c r="L611" s="2">
        <v>3013</v>
      </c>
      <c r="M611" s="2">
        <f t="shared" si="54"/>
        <v>301.3</v>
      </c>
      <c r="O611" s="2" t="str">
        <f t="shared" si="55"/>
        <v/>
      </c>
      <c r="P611" s="2" t="str">
        <f>IF(ISNUMBER(O611),SUMIFS(O$1:$O611,A$1:$A611,A611,C$1:$C611,C611,G$1:$G611,G611,E$1:$E611,E611),"")</f>
        <v/>
      </c>
      <c r="U611" t="str">
        <f t="shared" si="56"/>
        <v/>
      </c>
      <c r="AA611">
        <v>32.1</v>
      </c>
      <c r="AB611">
        <v>5.0999999999999997E-2</v>
      </c>
      <c r="AC611" s="2">
        <f t="shared" si="57"/>
        <v>5.0999999999999997E-2</v>
      </c>
      <c r="AH611" s="2" t="str">
        <f t="shared" si="58"/>
        <v/>
      </c>
      <c r="AI611" s="2" t="str">
        <f>IF(ISNUMBER(AH611),SUMIFS($AH$1:AH611,$A$1:A611,A611,C$1:$C611,C611,$G$1:G611,G611,$E$1:E611,E611),"")</f>
        <v/>
      </c>
      <c r="AJ611">
        <f t="shared" si="59"/>
        <v>6</v>
      </c>
    </row>
    <row r="612" spans="1:36" x14ac:dyDescent="0.25">
      <c r="A612" s="14" t="s">
        <v>108</v>
      </c>
      <c r="B612" t="s">
        <v>80</v>
      </c>
      <c r="C612" t="s">
        <v>106</v>
      </c>
      <c r="D612" s="13">
        <v>42038</v>
      </c>
      <c r="E612">
        <v>1</v>
      </c>
      <c r="F612">
        <v>350</v>
      </c>
      <c r="G612" s="2" t="s">
        <v>89</v>
      </c>
      <c r="H612" s="2" t="s">
        <v>12</v>
      </c>
      <c r="I612">
        <v>2</v>
      </c>
      <c r="J612" s="2" t="s">
        <v>88</v>
      </c>
      <c r="K612" s="2">
        <v>262.5</v>
      </c>
      <c r="L612" s="2">
        <v>2384</v>
      </c>
      <c r="M612" s="2">
        <f t="shared" si="54"/>
        <v>238.4</v>
      </c>
      <c r="O612" s="2" t="str">
        <f t="shared" si="55"/>
        <v/>
      </c>
      <c r="P612" s="2" t="str">
        <f>IF(ISNUMBER(O612),SUMIFS(O$1:$O612,A$1:$A612,A612,C$1:$C612,C612,G$1:$G612,G612,E$1:$E612,E612),"")</f>
        <v/>
      </c>
      <c r="U612" t="str">
        <f t="shared" si="56"/>
        <v/>
      </c>
      <c r="AA612">
        <v>27.3</v>
      </c>
      <c r="AB612">
        <v>4.4000000000000004E-2</v>
      </c>
      <c r="AC612" s="2">
        <f t="shared" si="57"/>
        <v>4.4000000000000004E-2</v>
      </c>
      <c r="AH612" s="2" t="str">
        <f t="shared" si="58"/>
        <v/>
      </c>
      <c r="AI612" s="2" t="str">
        <f>IF(ISNUMBER(AH612),SUMIFS($AH$1:AH612,$A$1:A612,A612,C$1:$C612,C612,$G$1:G612,G612,$E$1:E612,E612),"")</f>
        <v/>
      </c>
      <c r="AJ612">
        <f t="shared" si="59"/>
        <v>6</v>
      </c>
    </row>
    <row r="613" spans="1:36" x14ac:dyDescent="0.25">
      <c r="A613" s="14" t="s">
        <v>107</v>
      </c>
      <c r="B613" t="s">
        <v>80</v>
      </c>
      <c r="C613" t="s">
        <v>106</v>
      </c>
      <c r="D613" s="13">
        <v>42038</v>
      </c>
      <c r="E613">
        <v>1</v>
      </c>
      <c r="F613">
        <v>500</v>
      </c>
      <c r="G613" s="2" t="s">
        <v>89</v>
      </c>
      <c r="H613" s="2" t="s">
        <v>12</v>
      </c>
      <c r="I613">
        <v>2</v>
      </c>
      <c r="J613" s="2" t="s">
        <v>88</v>
      </c>
      <c r="K613" s="2">
        <v>375</v>
      </c>
      <c r="L613" s="2">
        <v>2828</v>
      </c>
      <c r="M613" s="2">
        <f t="shared" si="54"/>
        <v>282.8</v>
      </c>
      <c r="O613" s="2" t="str">
        <f t="shared" si="55"/>
        <v/>
      </c>
      <c r="P613" s="2" t="str">
        <f>IF(ISNUMBER(O613),SUMIFS(O$1:$O613,A$1:$A613,A613,C$1:$C613,C613,G$1:$G613,G613,E$1:$E613,E613),"")</f>
        <v/>
      </c>
      <c r="U613" t="str">
        <f t="shared" si="56"/>
        <v/>
      </c>
      <c r="AA613">
        <v>30.2</v>
      </c>
      <c r="AB613">
        <v>4.8000000000000001E-2</v>
      </c>
      <c r="AC613" s="2">
        <f t="shared" si="57"/>
        <v>4.8000000000000001E-2</v>
      </c>
      <c r="AH613" s="2" t="str">
        <f t="shared" si="58"/>
        <v/>
      </c>
      <c r="AI613" s="2" t="str">
        <f>IF(ISNUMBER(AH613),SUMIFS($AH$1:AH613,$A$1:A613,A613,C$1:$C613,C613,$G$1:G613,G613,$E$1:E613,E613),"")</f>
        <v/>
      </c>
      <c r="AJ613">
        <f t="shared" si="59"/>
        <v>6</v>
      </c>
    </row>
    <row r="614" spans="1:36" x14ac:dyDescent="0.25">
      <c r="A614" s="14" t="s">
        <v>112</v>
      </c>
      <c r="B614" t="s">
        <v>80</v>
      </c>
      <c r="C614" t="s">
        <v>106</v>
      </c>
      <c r="D614" s="13">
        <v>42038</v>
      </c>
      <c r="E614">
        <v>2</v>
      </c>
      <c r="F614">
        <v>0</v>
      </c>
      <c r="G614" s="2" t="s">
        <v>89</v>
      </c>
      <c r="H614" s="2" t="s">
        <v>12</v>
      </c>
      <c r="I614">
        <v>2</v>
      </c>
      <c r="J614" s="2" t="s">
        <v>88</v>
      </c>
      <c r="K614" s="2">
        <v>0</v>
      </c>
      <c r="L614" s="2">
        <v>2828</v>
      </c>
      <c r="M614" s="2">
        <f t="shared" si="54"/>
        <v>282.8</v>
      </c>
      <c r="O614" s="2" t="str">
        <f t="shared" si="55"/>
        <v/>
      </c>
      <c r="P614" s="2" t="str">
        <f>IF(ISNUMBER(O614),SUMIFS(O$1:$O614,A$1:$A614,A614,C$1:$C614,C614,G$1:$G614,G614,E$1:$E614,E614),"")</f>
        <v/>
      </c>
      <c r="U614" t="str">
        <f t="shared" si="56"/>
        <v/>
      </c>
      <c r="AA614">
        <v>31</v>
      </c>
      <c r="AB614">
        <v>0.05</v>
      </c>
      <c r="AC614" s="2">
        <f t="shared" si="57"/>
        <v>0.05</v>
      </c>
      <c r="AH614" s="2" t="str">
        <f t="shared" si="58"/>
        <v/>
      </c>
      <c r="AI614" s="2" t="str">
        <f>IF(ISNUMBER(AH614),SUMIFS($AH$1:AH614,$A$1:A614,A614,C$1:$C614,C614,$G$1:G614,G614,$E$1:E614,E614),"")</f>
        <v/>
      </c>
      <c r="AJ614">
        <f t="shared" si="59"/>
        <v>6</v>
      </c>
    </row>
    <row r="615" spans="1:36" x14ac:dyDescent="0.25">
      <c r="A615" s="14" t="s">
        <v>111</v>
      </c>
      <c r="B615" t="s">
        <v>80</v>
      </c>
      <c r="C615" t="s">
        <v>106</v>
      </c>
      <c r="D615" s="13">
        <v>42038</v>
      </c>
      <c r="E615">
        <v>2</v>
      </c>
      <c r="F615">
        <v>50</v>
      </c>
      <c r="G615" s="2" t="s">
        <v>89</v>
      </c>
      <c r="H615" s="2" t="s">
        <v>12</v>
      </c>
      <c r="I615">
        <v>2</v>
      </c>
      <c r="J615" s="2" t="s">
        <v>88</v>
      </c>
      <c r="K615" s="2">
        <v>37.5</v>
      </c>
      <c r="L615" s="2">
        <v>2532</v>
      </c>
      <c r="M615" s="2">
        <f t="shared" si="54"/>
        <v>253.2</v>
      </c>
      <c r="O615" s="2" t="str">
        <f t="shared" si="55"/>
        <v/>
      </c>
      <c r="P615" s="2" t="str">
        <f>IF(ISNUMBER(O615),SUMIFS(O$1:$O615,A$1:$A615,A615,C$1:$C615,C615,G$1:$G615,G615,E$1:$E615,E615),"")</f>
        <v/>
      </c>
      <c r="U615" t="str">
        <f t="shared" si="56"/>
        <v/>
      </c>
      <c r="AA615">
        <v>28.1</v>
      </c>
      <c r="AB615">
        <v>4.4999999999999998E-2</v>
      </c>
      <c r="AC615" s="2">
        <f t="shared" si="57"/>
        <v>4.4999999999999998E-2</v>
      </c>
      <c r="AH615" s="2" t="str">
        <f t="shared" si="58"/>
        <v/>
      </c>
      <c r="AI615" s="2" t="str">
        <f>IF(ISNUMBER(AH615),SUMIFS($AH$1:AH615,$A$1:A615,A615,C$1:$C615,C615,$G$1:G615,G615,$E$1:E615,E615),"")</f>
        <v/>
      </c>
      <c r="AJ615">
        <f t="shared" si="59"/>
        <v>6</v>
      </c>
    </row>
    <row r="616" spans="1:36" x14ac:dyDescent="0.25">
      <c r="A616" s="14" t="s">
        <v>110</v>
      </c>
      <c r="B616" t="s">
        <v>80</v>
      </c>
      <c r="C616" t="s">
        <v>106</v>
      </c>
      <c r="D616" s="13">
        <v>42038</v>
      </c>
      <c r="E616">
        <v>2</v>
      </c>
      <c r="F616">
        <v>100</v>
      </c>
      <c r="G616" s="2" t="s">
        <v>89</v>
      </c>
      <c r="H616" s="2" t="s">
        <v>12</v>
      </c>
      <c r="I616">
        <v>2</v>
      </c>
      <c r="J616" s="2" t="s">
        <v>88</v>
      </c>
      <c r="K616" s="2">
        <v>75</v>
      </c>
      <c r="L616" s="2">
        <v>2495</v>
      </c>
      <c r="M616" s="2">
        <f t="shared" si="54"/>
        <v>249.5</v>
      </c>
      <c r="O616" s="2" t="str">
        <f t="shared" si="55"/>
        <v/>
      </c>
      <c r="P616" s="2" t="str">
        <f>IF(ISNUMBER(O616),SUMIFS(O$1:$O616,A$1:$A616,A616,C$1:$C616,C616,G$1:$G616,G616,E$1:$E616,E616),"")</f>
        <v/>
      </c>
      <c r="U616" t="str">
        <f t="shared" si="56"/>
        <v/>
      </c>
      <c r="AA616">
        <v>26.3</v>
      </c>
      <c r="AB616">
        <v>4.2000000000000003E-2</v>
      </c>
      <c r="AC616" s="2">
        <f t="shared" si="57"/>
        <v>4.2000000000000003E-2</v>
      </c>
      <c r="AH616" s="2" t="str">
        <f t="shared" si="58"/>
        <v/>
      </c>
      <c r="AI616" s="2" t="str">
        <f>IF(ISNUMBER(AH616),SUMIFS($AH$1:AH616,$A$1:A616,A616,C$1:$C616,C616,$G$1:G616,G616,$E$1:E616,E616),"")</f>
        <v/>
      </c>
      <c r="AJ616">
        <f t="shared" si="59"/>
        <v>6</v>
      </c>
    </row>
    <row r="617" spans="1:36" x14ac:dyDescent="0.25">
      <c r="A617" s="14" t="s">
        <v>109</v>
      </c>
      <c r="B617" t="s">
        <v>80</v>
      </c>
      <c r="C617" t="s">
        <v>106</v>
      </c>
      <c r="D617" s="13">
        <v>42038</v>
      </c>
      <c r="E617">
        <v>2</v>
      </c>
      <c r="F617">
        <v>200</v>
      </c>
      <c r="G617" s="2" t="s">
        <v>89</v>
      </c>
      <c r="H617" s="2" t="s">
        <v>12</v>
      </c>
      <c r="I617">
        <v>2</v>
      </c>
      <c r="J617" s="2" t="s">
        <v>88</v>
      </c>
      <c r="K617" s="2">
        <v>150</v>
      </c>
      <c r="L617" s="2">
        <v>2606</v>
      </c>
      <c r="M617" s="2">
        <f t="shared" si="54"/>
        <v>260.60000000000002</v>
      </c>
      <c r="O617" s="2" t="str">
        <f t="shared" si="55"/>
        <v/>
      </c>
      <c r="P617" s="2" t="str">
        <f>IF(ISNUMBER(O617),SUMIFS(O$1:$O617,A$1:$A617,A617,C$1:$C617,C617,G$1:$G617,G617,E$1:$E617,E617),"")</f>
        <v/>
      </c>
      <c r="U617" t="str">
        <f t="shared" si="56"/>
        <v/>
      </c>
      <c r="AA617">
        <v>29.2</v>
      </c>
      <c r="AB617">
        <v>4.7E-2</v>
      </c>
      <c r="AC617" s="2">
        <f t="shared" si="57"/>
        <v>4.7E-2</v>
      </c>
      <c r="AH617" s="2" t="str">
        <f t="shared" si="58"/>
        <v/>
      </c>
      <c r="AI617" s="2" t="str">
        <f>IF(ISNUMBER(AH617),SUMIFS($AH$1:AH617,$A$1:A617,A617,C$1:$C617,C617,$G$1:G617,G617,$E$1:E617,E617),"")</f>
        <v/>
      </c>
      <c r="AJ617">
        <f t="shared" si="59"/>
        <v>6</v>
      </c>
    </row>
    <row r="618" spans="1:36" x14ac:dyDescent="0.25">
      <c r="A618" s="14" t="s">
        <v>108</v>
      </c>
      <c r="B618" t="s">
        <v>80</v>
      </c>
      <c r="C618" t="s">
        <v>106</v>
      </c>
      <c r="D618" s="13">
        <v>42038</v>
      </c>
      <c r="E618">
        <v>2</v>
      </c>
      <c r="F618">
        <v>350</v>
      </c>
      <c r="G618" s="2" t="s">
        <v>89</v>
      </c>
      <c r="H618" s="2" t="s">
        <v>12</v>
      </c>
      <c r="I618">
        <v>2</v>
      </c>
      <c r="J618" s="2" t="s">
        <v>88</v>
      </c>
      <c r="K618" s="2">
        <v>262.5</v>
      </c>
      <c r="L618" s="2">
        <v>2606</v>
      </c>
      <c r="M618" s="2">
        <f t="shared" si="54"/>
        <v>260.60000000000002</v>
      </c>
      <c r="O618" s="2" t="str">
        <f t="shared" si="55"/>
        <v/>
      </c>
      <c r="P618" s="2" t="str">
        <f>IF(ISNUMBER(O618),SUMIFS(O$1:$O618,A$1:$A618,A618,C$1:$C618,C618,G$1:$G618,G618,E$1:$E618,E618),"")</f>
        <v/>
      </c>
      <c r="U618" t="str">
        <f t="shared" si="56"/>
        <v/>
      </c>
      <c r="AA618">
        <v>31.7</v>
      </c>
      <c r="AB618">
        <v>5.0999999999999997E-2</v>
      </c>
      <c r="AC618" s="2">
        <f t="shared" si="57"/>
        <v>5.0999999999999997E-2</v>
      </c>
      <c r="AH618" s="2" t="str">
        <f t="shared" si="58"/>
        <v/>
      </c>
      <c r="AI618" s="2" t="str">
        <f>IF(ISNUMBER(AH618),SUMIFS($AH$1:AH618,$A$1:A618,A618,C$1:$C618,C618,$G$1:G618,G618,$E$1:E618,E618),"")</f>
        <v/>
      </c>
      <c r="AJ618">
        <f t="shared" si="59"/>
        <v>6</v>
      </c>
    </row>
    <row r="619" spans="1:36" x14ac:dyDescent="0.25">
      <c r="A619" s="14" t="s">
        <v>107</v>
      </c>
      <c r="B619" t="s">
        <v>80</v>
      </c>
      <c r="C619" t="s">
        <v>106</v>
      </c>
      <c r="D619" s="13">
        <v>42038</v>
      </c>
      <c r="E619">
        <v>2</v>
      </c>
      <c r="F619">
        <v>500</v>
      </c>
      <c r="G619" s="2" t="s">
        <v>89</v>
      </c>
      <c r="H619" s="2" t="s">
        <v>12</v>
      </c>
      <c r="I619">
        <v>2</v>
      </c>
      <c r="J619" s="2" t="s">
        <v>88</v>
      </c>
      <c r="K619" s="2">
        <v>375</v>
      </c>
      <c r="L619" s="2">
        <v>2680</v>
      </c>
      <c r="M619" s="2">
        <f t="shared" si="54"/>
        <v>268</v>
      </c>
      <c r="O619" s="2" t="str">
        <f t="shared" si="55"/>
        <v/>
      </c>
      <c r="P619" s="2" t="str">
        <f>IF(ISNUMBER(O619),SUMIFS(O$1:$O619,A$1:$A619,A619,C$1:$C619,C619,G$1:$G619,G619,E$1:$E619,E619),"")</f>
        <v/>
      </c>
      <c r="U619" t="str">
        <f t="shared" si="56"/>
        <v/>
      </c>
      <c r="AA619">
        <v>27.6</v>
      </c>
      <c r="AB619">
        <v>4.4000000000000004E-2</v>
      </c>
      <c r="AC619" s="2">
        <f t="shared" si="57"/>
        <v>4.4000000000000004E-2</v>
      </c>
      <c r="AH619" s="2" t="str">
        <f t="shared" si="58"/>
        <v/>
      </c>
      <c r="AI619" s="2" t="str">
        <f>IF(ISNUMBER(AH619),SUMIFS($AH$1:AH619,$A$1:A619,A619,C$1:$C619,C619,$G$1:G619,G619,$E$1:E619,E619),"")</f>
        <v/>
      </c>
      <c r="AJ619">
        <f t="shared" si="59"/>
        <v>6</v>
      </c>
    </row>
    <row r="620" spans="1:36" x14ac:dyDescent="0.25">
      <c r="A620" s="14" t="s">
        <v>112</v>
      </c>
      <c r="B620" t="s">
        <v>80</v>
      </c>
      <c r="C620" t="s">
        <v>106</v>
      </c>
      <c r="D620" s="13">
        <v>42038</v>
      </c>
      <c r="E620">
        <v>3</v>
      </c>
      <c r="F620">
        <v>0</v>
      </c>
      <c r="G620" s="2" t="s">
        <v>89</v>
      </c>
      <c r="H620" s="2" t="s">
        <v>12</v>
      </c>
      <c r="I620">
        <v>2</v>
      </c>
      <c r="J620" s="2" t="s">
        <v>88</v>
      </c>
      <c r="K620" s="2">
        <v>0</v>
      </c>
      <c r="L620" s="2">
        <v>3050</v>
      </c>
      <c r="M620" s="2">
        <f t="shared" si="54"/>
        <v>305</v>
      </c>
      <c r="O620" s="2" t="str">
        <f t="shared" si="55"/>
        <v/>
      </c>
      <c r="P620" s="2" t="str">
        <f>IF(ISNUMBER(O620),SUMIFS(O$1:$O620,A$1:$A620,A620,C$1:$C620,C620,G$1:$G620,G620,E$1:$E620,E620),"")</f>
        <v/>
      </c>
      <c r="U620" t="str">
        <f t="shared" si="56"/>
        <v/>
      </c>
      <c r="AA620">
        <v>28.1</v>
      </c>
      <c r="AB620">
        <v>4.4999999999999998E-2</v>
      </c>
      <c r="AC620" s="2">
        <f t="shared" si="57"/>
        <v>4.4999999999999998E-2</v>
      </c>
      <c r="AH620" s="2" t="str">
        <f t="shared" si="58"/>
        <v/>
      </c>
      <c r="AI620" s="2" t="str">
        <f>IF(ISNUMBER(AH620),SUMIFS($AH$1:AH620,$A$1:A620,A620,C$1:$C620,C620,$G$1:G620,G620,$E$1:E620,E620),"")</f>
        <v/>
      </c>
      <c r="AJ620">
        <f t="shared" si="59"/>
        <v>6</v>
      </c>
    </row>
    <row r="621" spans="1:36" x14ac:dyDescent="0.25">
      <c r="A621" s="14" t="s">
        <v>111</v>
      </c>
      <c r="B621" t="s">
        <v>80</v>
      </c>
      <c r="C621" t="s">
        <v>106</v>
      </c>
      <c r="D621" s="13">
        <v>42038</v>
      </c>
      <c r="E621">
        <v>3</v>
      </c>
      <c r="F621">
        <v>50</v>
      </c>
      <c r="G621" s="2" t="s">
        <v>89</v>
      </c>
      <c r="H621" s="2" t="s">
        <v>12</v>
      </c>
      <c r="I621">
        <v>2</v>
      </c>
      <c r="J621" s="2" t="s">
        <v>88</v>
      </c>
      <c r="K621" s="2">
        <v>37.5</v>
      </c>
      <c r="L621" s="2">
        <v>3679</v>
      </c>
      <c r="M621" s="2">
        <f t="shared" si="54"/>
        <v>367.9</v>
      </c>
      <c r="O621" s="2" t="str">
        <f t="shared" si="55"/>
        <v/>
      </c>
      <c r="P621" s="2" t="str">
        <f>IF(ISNUMBER(O621),SUMIFS(O$1:$O621,A$1:$A621,A621,C$1:$C621,C621,G$1:$G621,G621,E$1:$E621,E621),"")</f>
        <v/>
      </c>
      <c r="U621" t="str">
        <f t="shared" si="56"/>
        <v/>
      </c>
      <c r="AA621">
        <v>28.4</v>
      </c>
      <c r="AB621">
        <v>4.4999999999999998E-2</v>
      </c>
      <c r="AC621" s="2">
        <f t="shared" si="57"/>
        <v>4.4999999999999998E-2</v>
      </c>
      <c r="AH621" s="2" t="str">
        <f t="shared" si="58"/>
        <v/>
      </c>
      <c r="AI621" s="2" t="str">
        <f>IF(ISNUMBER(AH621),SUMIFS($AH$1:AH621,$A$1:A621,A621,C$1:$C621,C621,$G$1:G621,G621,$E$1:E621,E621),"")</f>
        <v/>
      </c>
      <c r="AJ621">
        <f t="shared" si="59"/>
        <v>6</v>
      </c>
    </row>
    <row r="622" spans="1:36" x14ac:dyDescent="0.25">
      <c r="A622" s="14" t="s">
        <v>110</v>
      </c>
      <c r="B622" t="s">
        <v>80</v>
      </c>
      <c r="C622" t="s">
        <v>106</v>
      </c>
      <c r="D622" s="13">
        <v>42038</v>
      </c>
      <c r="E622">
        <v>3</v>
      </c>
      <c r="F622">
        <v>100</v>
      </c>
      <c r="G622" s="2" t="s">
        <v>89</v>
      </c>
      <c r="H622" s="2" t="s">
        <v>12</v>
      </c>
      <c r="I622">
        <v>2</v>
      </c>
      <c r="J622" s="2" t="s">
        <v>88</v>
      </c>
      <c r="K622" s="2">
        <v>75</v>
      </c>
      <c r="L622" s="2">
        <v>2606</v>
      </c>
      <c r="M622" s="2">
        <f t="shared" si="54"/>
        <v>260.60000000000002</v>
      </c>
      <c r="O622" s="2" t="str">
        <f t="shared" si="55"/>
        <v/>
      </c>
      <c r="P622" s="2" t="str">
        <f>IF(ISNUMBER(O622),SUMIFS(O$1:$O622,A$1:$A622,A622,C$1:$C622,C622,G$1:$G622,G622,E$1:$E622,E622),"")</f>
        <v/>
      </c>
      <c r="U622" t="str">
        <f t="shared" si="56"/>
        <v/>
      </c>
      <c r="AA622">
        <v>32.200000000000003</v>
      </c>
      <c r="AB622">
        <v>5.2000000000000005E-2</v>
      </c>
      <c r="AC622" s="2">
        <f t="shared" si="57"/>
        <v>5.2000000000000005E-2</v>
      </c>
      <c r="AH622" s="2" t="str">
        <f t="shared" si="58"/>
        <v/>
      </c>
      <c r="AI622" s="2" t="str">
        <f>IF(ISNUMBER(AH622),SUMIFS($AH$1:AH622,$A$1:A622,A622,C$1:$C622,C622,$G$1:G622,G622,$E$1:E622,E622),"")</f>
        <v/>
      </c>
      <c r="AJ622">
        <f t="shared" si="59"/>
        <v>6</v>
      </c>
    </row>
    <row r="623" spans="1:36" x14ac:dyDescent="0.25">
      <c r="A623" s="14" t="s">
        <v>109</v>
      </c>
      <c r="B623" t="s">
        <v>80</v>
      </c>
      <c r="C623" t="s">
        <v>106</v>
      </c>
      <c r="D623" s="13">
        <v>42038</v>
      </c>
      <c r="E623">
        <v>3</v>
      </c>
      <c r="F623">
        <v>200</v>
      </c>
      <c r="G623" s="2" t="s">
        <v>89</v>
      </c>
      <c r="H623" s="2" t="s">
        <v>12</v>
      </c>
      <c r="I623">
        <v>2</v>
      </c>
      <c r="J623" s="2" t="s">
        <v>88</v>
      </c>
      <c r="K623" s="2">
        <v>150</v>
      </c>
      <c r="L623" s="2">
        <v>3124</v>
      </c>
      <c r="M623" s="2">
        <f t="shared" si="54"/>
        <v>312.39999999999998</v>
      </c>
      <c r="O623" s="2" t="str">
        <f t="shared" si="55"/>
        <v/>
      </c>
      <c r="P623" s="2" t="str">
        <f>IF(ISNUMBER(O623),SUMIFS(O$1:$O623,A$1:$A623,A623,C$1:$C623,C623,G$1:$G623,G623,E$1:$E623,E623),"")</f>
        <v/>
      </c>
      <c r="U623" t="str">
        <f t="shared" si="56"/>
        <v/>
      </c>
      <c r="AA623">
        <v>27.8</v>
      </c>
      <c r="AB623">
        <v>4.4000000000000004E-2</v>
      </c>
      <c r="AC623" s="2">
        <f t="shared" si="57"/>
        <v>4.4000000000000004E-2</v>
      </c>
      <c r="AH623" s="2" t="str">
        <f t="shared" si="58"/>
        <v/>
      </c>
      <c r="AI623" s="2" t="str">
        <f>IF(ISNUMBER(AH623),SUMIFS($AH$1:AH623,$A$1:A623,A623,C$1:$C623,C623,$G$1:G623,G623,$E$1:E623,E623),"")</f>
        <v/>
      </c>
      <c r="AJ623">
        <f t="shared" si="59"/>
        <v>6</v>
      </c>
    </row>
    <row r="624" spans="1:36" x14ac:dyDescent="0.25">
      <c r="A624" s="14" t="s">
        <v>108</v>
      </c>
      <c r="B624" t="s">
        <v>80</v>
      </c>
      <c r="C624" t="s">
        <v>106</v>
      </c>
      <c r="D624" s="13">
        <v>42038</v>
      </c>
      <c r="E624">
        <v>3</v>
      </c>
      <c r="F624">
        <v>350</v>
      </c>
      <c r="G624" s="2" t="s">
        <v>89</v>
      </c>
      <c r="H624" s="2" t="s">
        <v>12</v>
      </c>
      <c r="I624">
        <v>2</v>
      </c>
      <c r="J624" s="2" t="s">
        <v>88</v>
      </c>
      <c r="K624" s="2">
        <v>262.5</v>
      </c>
      <c r="L624" s="2">
        <v>2939</v>
      </c>
      <c r="M624" s="2">
        <f t="shared" si="54"/>
        <v>293.89999999999998</v>
      </c>
      <c r="O624" s="2" t="str">
        <f t="shared" si="55"/>
        <v/>
      </c>
      <c r="P624" s="2" t="str">
        <f>IF(ISNUMBER(O624),SUMIFS(O$1:$O624,A$1:$A624,A624,C$1:$C624,C624,G$1:$G624,G624,E$1:$E624,E624),"")</f>
        <v/>
      </c>
      <c r="U624" t="str">
        <f t="shared" si="56"/>
        <v/>
      </c>
      <c r="AA624">
        <v>31.9</v>
      </c>
      <c r="AB624">
        <v>5.0999999999999997E-2</v>
      </c>
      <c r="AC624" s="2">
        <f t="shared" si="57"/>
        <v>5.0999999999999997E-2</v>
      </c>
      <c r="AH624" s="2" t="str">
        <f t="shared" si="58"/>
        <v/>
      </c>
      <c r="AI624" s="2" t="str">
        <f>IF(ISNUMBER(AH624),SUMIFS($AH$1:AH624,$A$1:A624,A624,C$1:$C624,C624,$G$1:G624,G624,$E$1:E624,E624),"")</f>
        <v/>
      </c>
      <c r="AJ624">
        <f t="shared" si="59"/>
        <v>6</v>
      </c>
    </row>
    <row r="625" spans="1:36" x14ac:dyDescent="0.25">
      <c r="A625" s="14" t="s">
        <v>107</v>
      </c>
      <c r="B625" t="s">
        <v>80</v>
      </c>
      <c r="C625" t="s">
        <v>106</v>
      </c>
      <c r="D625" s="13">
        <v>42038</v>
      </c>
      <c r="E625">
        <v>3</v>
      </c>
      <c r="F625">
        <v>500</v>
      </c>
      <c r="G625" s="2" t="s">
        <v>89</v>
      </c>
      <c r="H625" s="2" t="s">
        <v>12</v>
      </c>
      <c r="I625">
        <v>2</v>
      </c>
      <c r="J625" s="2" t="s">
        <v>88</v>
      </c>
      <c r="K625" s="2">
        <v>375</v>
      </c>
      <c r="L625" s="2">
        <v>2606</v>
      </c>
      <c r="M625" s="2">
        <f t="shared" si="54"/>
        <v>260.60000000000002</v>
      </c>
      <c r="O625" s="2" t="str">
        <f t="shared" si="55"/>
        <v/>
      </c>
      <c r="P625" s="2" t="str">
        <f>IF(ISNUMBER(O625),SUMIFS(O$1:$O625,A$1:$A625,A625,C$1:$C625,C625,G$1:$G625,G625,E$1:$E625,E625),"")</f>
        <v/>
      </c>
      <c r="U625" t="str">
        <f t="shared" si="56"/>
        <v/>
      </c>
      <c r="AA625">
        <v>28.8</v>
      </c>
      <c r="AB625">
        <v>4.5999999999999999E-2</v>
      </c>
      <c r="AC625" s="2">
        <f t="shared" si="57"/>
        <v>4.5999999999999999E-2</v>
      </c>
      <c r="AH625" s="2" t="str">
        <f t="shared" si="58"/>
        <v/>
      </c>
      <c r="AI625" s="2" t="str">
        <f>IF(ISNUMBER(AH625),SUMIFS($AH$1:AH625,$A$1:A625,A625,C$1:$C625,C625,$G$1:G625,G625,$E$1:E625,E625),"")</f>
        <v/>
      </c>
      <c r="AJ625">
        <f t="shared" si="59"/>
        <v>6</v>
      </c>
    </row>
    <row r="626" spans="1:36" x14ac:dyDescent="0.25">
      <c r="A626" s="14" t="s">
        <v>112</v>
      </c>
      <c r="B626" t="s">
        <v>80</v>
      </c>
      <c r="C626" t="s">
        <v>106</v>
      </c>
      <c r="D626" s="13">
        <v>42048</v>
      </c>
      <c r="E626">
        <v>1</v>
      </c>
      <c r="F626">
        <v>0</v>
      </c>
      <c r="G626" s="2" t="s">
        <v>89</v>
      </c>
      <c r="H626" s="2" t="s">
        <v>12</v>
      </c>
      <c r="I626">
        <v>2</v>
      </c>
      <c r="J626" s="2" t="s">
        <v>88</v>
      </c>
      <c r="K626" s="2">
        <v>0</v>
      </c>
      <c r="L626" s="2">
        <v>2754</v>
      </c>
      <c r="M626" s="2">
        <f t="shared" si="54"/>
        <v>275.39999999999998</v>
      </c>
      <c r="O626" s="2" t="str">
        <f t="shared" si="55"/>
        <v/>
      </c>
      <c r="P626" s="2" t="str">
        <f>IF(ISNUMBER(O626),SUMIFS(O$1:$O626,A$1:$A626,A626,C$1:$C626,C626,G$1:$G626,G626,E$1:$E626,E626),"")</f>
        <v/>
      </c>
      <c r="U626" t="str">
        <f t="shared" si="56"/>
        <v/>
      </c>
      <c r="AA626">
        <v>26.4</v>
      </c>
      <c r="AB626">
        <v>4.2000000000000003E-2</v>
      </c>
      <c r="AC626" s="2">
        <f t="shared" si="57"/>
        <v>4.2000000000000003E-2</v>
      </c>
      <c r="AH626" s="2" t="str">
        <f t="shared" si="58"/>
        <v/>
      </c>
      <c r="AI626" s="2" t="str">
        <f>IF(ISNUMBER(AH626),SUMIFS($AH$1:AH626,$A$1:A626,A626,C$1:$C626,C626,$G$1:G626,G626,$E$1:E626,E626),"")</f>
        <v/>
      </c>
      <c r="AJ626">
        <f t="shared" si="59"/>
        <v>6</v>
      </c>
    </row>
    <row r="627" spans="1:36" x14ac:dyDescent="0.25">
      <c r="A627" s="14" t="s">
        <v>111</v>
      </c>
      <c r="B627" t="s">
        <v>80</v>
      </c>
      <c r="C627" t="s">
        <v>106</v>
      </c>
      <c r="D627" s="13">
        <v>42048</v>
      </c>
      <c r="E627">
        <v>1</v>
      </c>
      <c r="F627">
        <v>50</v>
      </c>
      <c r="G627" s="2" t="s">
        <v>89</v>
      </c>
      <c r="H627" s="2" t="s">
        <v>12</v>
      </c>
      <c r="I627">
        <v>2</v>
      </c>
      <c r="J627" s="2" t="s">
        <v>88</v>
      </c>
      <c r="K627" s="2">
        <v>37.5</v>
      </c>
      <c r="L627" s="2">
        <v>3235</v>
      </c>
      <c r="M627" s="2">
        <f t="shared" si="54"/>
        <v>323.5</v>
      </c>
      <c r="O627" s="2" t="str">
        <f t="shared" si="55"/>
        <v/>
      </c>
      <c r="P627" s="2" t="str">
        <f>IF(ISNUMBER(O627),SUMIFS(O$1:$O627,A$1:$A627,A627,C$1:$C627,C627,G$1:$G627,G627,E$1:$E627,E627),"")</f>
        <v/>
      </c>
      <c r="U627" t="str">
        <f t="shared" si="56"/>
        <v/>
      </c>
      <c r="AA627">
        <v>26.7</v>
      </c>
      <c r="AB627">
        <v>4.2999999999999997E-2</v>
      </c>
      <c r="AC627" s="2">
        <f t="shared" si="57"/>
        <v>4.2999999999999997E-2</v>
      </c>
      <c r="AH627" s="2" t="str">
        <f t="shared" si="58"/>
        <v/>
      </c>
      <c r="AI627" s="2" t="str">
        <f>IF(ISNUMBER(AH627),SUMIFS($AH$1:AH627,$A$1:A627,A627,C$1:$C627,C627,$G$1:G627,G627,$E$1:E627,E627),"")</f>
        <v/>
      </c>
      <c r="AJ627">
        <f t="shared" si="59"/>
        <v>6</v>
      </c>
    </row>
    <row r="628" spans="1:36" x14ac:dyDescent="0.25">
      <c r="A628" s="14" t="s">
        <v>110</v>
      </c>
      <c r="B628" t="s">
        <v>80</v>
      </c>
      <c r="C628" t="s">
        <v>106</v>
      </c>
      <c r="D628" s="13">
        <v>42048</v>
      </c>
      <c r="E628">
        <v>1</v>
      </c>
      <c r="F628">
        <v>100</v>
      </c>
      <c r="G628" s="2" t="s">
        <v>89</v>
      </c>
      <c r="H628" s="2" t="s">
        <v>12</v>
      </c>
      <c r="I628">
        <v>2</v>
      </c>
      <c r="J628" s="2" t="s">
        <v>88</v>
      </c>
      <c r="K628" s="2">
        <v>75</v>
      </c>
      <c r="L628" s="2">
        <v>2717</v>
      </c>
      <c r="M628" s="2">
        <f t="shared" si="54"/>
        <v>271.7</v>
      </c>
      <c r="O628" s="2" t="str">
        <f t="shared" si="55"/>
        <v/>
      </c>
      <c r="P628" s="2" t="str">
        <f>IF(ISNUMBER(O628),SUMIFS(O$1:$O628,A$1:$A628,A628,C$1:$C628,C628,G$1:$G628,G628,E$1:$E628,E628),"")</f>
        <v/>
      </c>
      <c r="U628" t="str">
        <f t="shared" si="56"/>
        <v/>
      </c>
      <c r="AA628">
        <v>24.6</v>
      </c>
      <c r="AB628">
        <v>3.9E-2</v>
      </c>
      <c r="AC628" s="2">
        <f t="shared" si="57"/>
        <v>3.9E-2</v>
      </c>
      <c r="AH628" s="2" t="str">
        <f t="shared" si="58"/>
        <v/>
      </c>
      <c r="AI628" s="2" t="str">
        <f>IF(ISNUMBER(AH628),SUMIFS($AH$1:AH628,$A$1:A628,A628,C$1:$C628,C628,$G$1:G628,G628,$E$1:E628,E628),"")</f>
        <v/>
      </c>
      <c r="AJ628">
        <f t="shared" si="59"/>
        <v>6</v>
      </c>
    </row>
    <row r="629" spans="1:36" x14ac:dyDescent="0.25">
      <c r="A629" s="14" t="s">
        <v>109</v>
      </c>
      <c r="B629" t="s">
        <v>80</v>
      </c>
      <c r="C629" t="s">
        <v>106</v>
      </c>
      <c r="D629" s="13">
        <v>42048</v>
      </c>
      <c r="E629">
        <v>1</v>
      </c>
      <c r="F629">
        <v>200</v>
      </c>
      <c r="G629" s="2" t="s">
        <v>89</v>
      </c>
      <c r="H629" s="2" t="s">
        <v>12</v>
      </c>
      <c r="I629">
        <v>2</v>
      </c>
      <c r="J629" s="2" t="s">
        <v>88</v>
      </c>
      <c r="K629" s="2">
        <v>150</v>
      </c>
      <c r="L629" s="2">
        <v>3050</v>
      </c>
      <c r="M629" s="2">
        <f t="shared" si="54"/>
        <v>305</v>
      </c>
      <c r="O629" s="2" t="str">
        <f t="shared" si="55"/>
        <v/>
      </c>
      <c r="P629" s="2" t="str">
        <f>IF(ISNUMBER(O629),SUMIFS(O$1:$O629,A$1:$A629,A629,C$1:$C629,C629,G$1:$G629,G629,E$1:$E629,E629),"")</f>
        <v/>
      </c>
      <c r="U629" t="str">
        <f t="shared" si="56"/>
        <v/>
      </c>
      <c r="AA629">
        <v>26.4</v>
      </c>
      <c r="AB629">
        <v>4.2000000000000003E-2</v>
      </c>
      <c r="AC629" s="2">
        <f t="shared" si="57"/>
        <v>4.2000000000000003E-2</v>
      </c>
      <c r="AH629" s="2" t="str">
        <f t="shared" si="58"/>
        <v/>
      </c>
      <c r="AI629" s="2" t="str">
        <f>IF(ISNUMBER(AH629),SUMIFS($AH$1:AH629,$A$1:A629,A629,C$1:$C629,C629,$G$1:G629,G629,$E$1:E629,E629),"")</f>
        <v/>
      </c>
      <c r="AJ629">
        <f t="shared" si="59"/>
        <v>6</v>
      </c>
    </row>
    <row r="630" spans="1:36" x14ac:dyDescent="0.25">
      <c r="A630" s="14" t="s">
        <v>108</v>
      </c>
      <c r="B630" t="s">
        <v>80</v>
      </c>
      <c r="C630" t="s">
        <v>106</v>
      </c>
      <c r="D630" s="13">
        <v>42048</v>
      </c>
      <c r="E630">
        <v>1</v>
      </c>
      <c r="F630">
        <v>350</v>
      </c>
      <c r="G630" s="2" t="s">
        <v>89</v>
      </c>
      <c r="H630" s="2" t="s">
        <v>12</v>
      </c>
      <c r="I630">
        <v>2</v>
      </c>
      <c r="J630" s="2" t="s">
        <v>88</v>
      </c>
      <c r="K630" s="2">
        <v>262.5</v>
      </c>
      <c r="L630" s="2">
        <v>2606</v>
      </c>
      <c r="M630" s="2">
        <f t="shared" si="54"/>
        <v>260.60000000000002</v>
      </c>
      <c r="O630" s="2" t="str">
        <f t="shared" si="55"/>
        <v/>
      </c>
      <c r="P630" s="2" t="str">
        <f>IF(ISNUMBER(O630),SUMIFS(O$1:$O630,A$1:$A630,A630,C$1:$C630,C630,G$1:$G630,G630,E$1:$E630,E630),"")</f>
        <v/>
      </c>
      <c r="U630" t="str">
        <f t="shared" si="56"/>
        <v/>
      </c>
      <c r="AA630">
        <v>24.1</v>
      </c>
      <c r="AB630">
        <v>3.9E-2</v>
      </c>
      <c r="AC630" s="2">
        <f t="shared" si="57"/>
        <v>3.9E-2</v>
      </c>
      <c r="AH630" s="2" t="str">
        <f t="shared" si="58"/>
        <v/>
      </c>
      <c r="AI630" s="2" t="str">
        <f>IF(ISNUMBER(AH630),SUMIFS($AH$1:AH630,$A$1:A630,A630,C$1:$C630,C630,$G$1:G630,G630,$E$1:E630,E630),"")</f>
        <v/>
      </c>
      <c r="AJ630">
        <f t="shared" si="59"/>
        <v>6</v>
      </c>
    </row>
    <row r="631" spans="1:36" x14ac:dyDescent="0.25">
      <c r="A631" s="14" t="s">
        <v>107</v>
      </c>
      <c r="B631" t="s">
        <v>80</v>
      </c>
      <c r="C631" t="s">
        <v>106</v>
      </c>
      <c r="D631" s="13">
        <v>42048</v>
      </c>
      <c r="E631">
        <v>1</v>
      </c>
      <c r="F631">
        <v>500</v>
      </c>
      <c r="G631" s="2" t="s">
        <v>89</v>
      </c>
      <c r="H631" s="2" t="s">
        <v>12</v>
      </c>
      <c r="I631">
        <v>2</v>
      </c>
      <c r="J631" s="2" t="s">
        <v>88</v>
      </c>
      <c r="K631" s="2">
        <v>375</v>
      </c>
      <c r="L631" s="2">
        <v>2532</v>
      </c>
      <c r="M631" s="2">
        <f t="shared" si="54"/>
        <v>253.2</v>
      </c>
      <c r="O631" s="2" t="str">
        <f t="shared" si="55"/>
        <v/>
      </c>
      <c r="P631" s="2" t="str">
        <f>IF(ISNUMBER(O631),SUMIFS(O$1:$O631,A$1:$A631,A631,C$1:$C631,C631,G$1:$G631,G631,E$1:$E631,E631),"")</f>
        <v/>
      </c>
      <c r="U631" t="str">
        <f t="shared" si="56"/>
        <v/>
      </c>
      <c r="AA631">
        <v>24.8</v>
      </c>
      <c r="AB631">
        <v>0.04</v>
      </c>
      <c r="AC631" s="2">
        <f t="shared" si="57"/>
        <v>0.04</v>
      </c>
      <c r="AH631" s="2" t="str">
        <f t="shared" si="58"/>
        <v/>
      </c>
      <c r="AI631" s="2" t="str">
        <f>IF(ISNUMBER(AH631),SUMIFS($AH$1:AH631,$A$1:A631,A631,C$1:$C631,C631,$G$1:G631,G631,$E$1:E631,E631),"")</f>
        <v/>
      </c>
      <c r="AJ631">
        <f t="shared" si="59"/>
        <v>6</v>
      </c>
    </row>
    <row r="632" spans="1:36" x14ac:dyDescent="0.25">
      <c r="A632" s="14" t="s">
        <v>112</v>
      </c>
      <c r="B632" t="s">
        <v>80</v>
      </c>
      <c r="C632" t="s">
        <v>106</v>
      </c>
      <c r="D632" s="13">
        <v>42048</v>
      </c>
      <c r="E632">
        <v>2</v>
      </c>
      <c r="F632">
        <v>0</v>
      </c>
      <c r="G632" s="2" t="s">
        <v>89</v>
      </c>
      <c r="H632" s="2" t="s">
        <v>12</v>
      </c>
      <c r="I632">
        <v>2</v>
      </c>
      <c r="J632" s="2" t="s">
        <v>88</v>
      </c>
      <c r="K632" s="2">
        <v>0</v>
      </c>
      <c r="L632" s="2">
        <v>2717</v>
      </c>
      <c r="M632" s="2">
        <f t="shared" si="54"/>
        <v>271.7</v>
      </c>
      <c r="O632" s="2" t="str">
        <f t="shared" si="55"/>
        <v/>
      </c>
      <c r="P632" s="2" t="str">
        <f>IF(ISNUMBER(O632),SUMIFS(O$1:$O632,A$1:$A632,A632,C$1:$C632,C632,G$1:$G632,G632,E$1:$E632,E632),"")</f>
        <v/>
      </c>
      <c r="U632" t="str">
        <f t="shared" si="56"/>
        <v/>
      </c>
      <c r="AA632">
        <v>24.5</v>
      </c>
      <c r="AB632">
        <v>3.9E-2</v>
      </c>
      <c r="AC632" s="2">
        <f t="shared" si="57"/>
        <v>3.9E-2</v>
      </c>
      <c r="AH632" s="2" t="str">
        <f t="shared" si="58"/>
        <v/>
      </c>
      <c r="AI632" s="2" t="str">
        <f>IF(ISNUMBER(AH632),SUMIFS($AH$1:AH632,$A$1:A632,A632,C$1:$C632,C632,$G$1:G632,G632,$E$1:E632,E632),"")</f>
        <v/>
      </c>
      <c r="AJ632">
        <f t="shared" si="59"/>
        <v>6</v>
      </c>
    </row>
    <row r="633" spans="1:36" x14ac:dyDescent="0.25">
      <c r="A633" s="14" t="s">
        <v>111</v>
      </c>
      <c r="B633" t="s">
        <v>80</v>
      </c>
      <c r="C633" t="s">
        <v>106</v>
      </c>
      <c r="D633" s="13">
        <v>42048</v>
      </c>
      <c r="E633">
        <v>2</v>
      </c>
      <c r="F633">
        <v>50</v>
      </c>
      <c r="G633" s="2" t="s">
        <v>89</v>
      </c>
      <c r="H633" s="2" t="s">
        <v>12</v>
      </c>
      <c r="I633">
        <v>2</v>
      </c>
      <c r="J633" s="2" t="s">
        <v>88</v>
      </c>
      <c r="K633" s="2">
        <v>37.5</v>
      </c>
      <c r="L633" s="2">
        <v>2236</v>
      </c>
      <c r="M633" s="2">
        <f t="shared" si="54"/>
        <v>223.6</v>
      </c>
      <c r="O633" s="2" t="str">
        <f t="shared" si="55"/>
        <v/>
      </c>
      <c r="P633" s="2" t="str">
        <f>IF(ISNUMBER(O633),SUMIFS(O$1:$O633,A$1:$A633,A633,C$1:$C633,C633,G$1:$G633,G633,E$1:$E633,E633),"")</f>
        <v/>
      </c>
      <c r="U633" t="str">
        <f t="shared" si="56"/>
        <v/>
      </c>
      <c r="AA633">
        <v>23</v>
      </c>
      <c r="AB633">
        <v>3.7000000000000005E-2</v>
      </c>
      <c r="AC633" s="2">
        <f t="shared" si="57"/>
        <v>3.7000000000000005E-2</v>
      </c>
      <c r="AH633" s="2" t="str">
        <f t="shared" si="58"/>
        <v/>
      </c>
      <c r="AI633" s="2" t="str">
        <f>IF(ISNUMBER(AH633),SUMIFS($AH$1:AH633,$A$1:A633,A633,C$1:$C633,C633,$G$1:G633,G633,$E$1:E633,E633),"")</f>
        <v/>
      </c>
      <c r="AJ633">
        <f t="shared" si="59"/>
        <v>6</v>
      </c>
    </row>
    <row r="634" spans="1:36" x14ac:dyDescent="0.25">
      <c r="A634" s="14" t="s">
        <v>110</v>
      </c>
      <c r="B634" t="s">
        <v>80</v>
      </c>
      <c r="C634" t="s">
        <v>106</v>
      </c>
      <c r="D634" s="13">
        <v>42048</v>
      </c>
      <c r="E634">
        <v>2</v>
      </c>
      <c r="F634">
        <v>100</v>
      </c>
      <c r="G634" s="2" t="s">
        <v>89</v>
      </c>
      <c r="H634" s="2" t="s">
        <v>12</v>
      </c>
      <c r="I634">
        <v>2</v>
      </c>
      <c r="J634" s="2" t="s">
        <v>88</v>
      </c>
      <c r="K634" s="2">
        <v>75</v>
      </c>
      <c r="L634" s="2">
        <v>2162</v>
      </c>
      <c r="M634" s="2">
        <f t="shared" si="54"/>
        <v>216.2</v>
      </c>
      <c r="O634" s="2" t="str">
        <f t="shared" si="55"/>
        <v/>
      </c>
      <c r="P634" s="2" t="str">
        <f>IF(ISNUMBER(O634),SUMIFS(O$1:$O634,A$1:$A634,A634,C$1:$C634,C634,G$1:$G634,G634,E$1:$E634,E634),"")</f>
        <v/>
      </c>
      <c r="U634" t="str">
        <f t="shared" si="56"/>
        <v/>
      </c>
      <c r="AA634">
        <v>22.2</v>
      </c>
      <c r="AB634">
        <v>3.6000000000000004E-2</v>
      </c>
      <c r="AC634" s="2">
        <f t="shared" si="57"/>
        <v>3.6000000000000004E-2</v>
      </c>
      <c r="AH634" s="2" t="str">
        <f t="shared" si="58"/>
        <v/>
      </c>
      <c r="AI634" s="2" t="str">
        <f>IF(ISNUMBER(AH634),SUMIFS($AH$1:AH634,$A$1:A634,A634,C$1:$C634,C634,$G$1:G634,G634,$E$1:E634,E634),"")</f>
        <v/>
      </c>
      <c r="AJ634">
        <f t="shared" si="59"/>
        <v>6</v>
      </c>
    </row>
    <row r="635" spans="1:36" x14ac:dyDescent="0.25">
      <c r="A635" s="14" t="s">
        <v>109</v>
      </c>
      <c r="B635" t="s">
        <v>80</v>
      </c>
      <c r="C635" t="s">
        <v>106</v>
      </c>
      <c r="D635" s="13">
        <v>42048</v>
      </c>
      <c r="E635">
        <v>2</v>
      </c>
      <c r="F635">
        <v>200</v>
      </c>
      <c r="G635" s="2" t="s">
        <v>89</v>
      </c>
      <c r="H635" s="2" t="s">
        <v>12</v>
      </c>
      <c r="I635">
        <v>2</v>
      </c>
      <c r="J635" s="2" t="s">
        <v>88</v>
      </c>
      <c r="K635" s="2">
        <v>150</v>
      </c>
      <c r="L635" s="2">
        <v>2310</v>
      </c>
      <c r="M635" s="2">
        <f t="shared" si="54"/>
        <v>231</v>
      </c>
      <c r="O635" s="2" t="str">
        <f t="shared" si="55"/>
        <v/>
      </c>
      <c r="P635" s="2" t="str">
        <f>IF(ISNUMBER(O635),SUMIFS(O$1:$O635,A$1:$A635,A635,C$1:$C635,C635,G$1:$G635,G635,E$1:$E635,E635),"")</f>
        <v/>
      </c>
      <c r="U635" t="str">
        <f t="shared" si="56"/>
        <v/>
      </c>
      <c r="AA635">
        <v>23.9</v>
      </c>
      <c r="AB635">
        <v>3.7999999999999999E-2</v>
      </c>
      <c r="AC635" s="2">
        <f t="shared" si="57"/>
        <v>3.7999999999999999E-2</v>
      </c>
      <c r="AH635" s="2" t="str">
        <f t="shared" si="58"/>
        <v/>
      </c>
      <c r="AI635" s="2" t="str">
        <f>IF(ISNUMBER(AH635),SUMIFS($AH$1:AH635,$A$1:A635,A635,C$1:$C635,C635,$G$1:G635,G635,$E$1:E635,E635),"")</f>
        <v/>
      </c>
      <c r="AJ635">
        <f t="shared" si="59"/>
        <v>6</v>
      </c>
    </row>
    <row r="636" spans="1:36" x14ac:dyDescent="0.25">
      <c r="A636" s="14" t="s">
        <v>108</v>
      </c>
      <c r="B636" t="s">
        <v>80</v>
      </c>
      <c r="C636" t="s">
        <v>106</v>
      </c>
      <c r="D636" s="13">
        <v>42048</v>
      </c>
      <c r="E636">
        <v>2</v>
      </c>
      <c r="F636">
        <v>350</v>
      </c>
      <c r="G636" s="2" t="s">
        <v>89</v>
      </c>
      <c r="H636" s="2" t="s">
        <v>12</v>
      </c>
      <c r="I636">
        <v>2</v>
      </c>
      <c r="J636" s="2" t="s">
        <v>88</v>
      </c>
      <c r="K636" s="2">
        <v>262.5</v>
      </c>
      <c r="L636" s="2">
        <v>2458</v>
      </c>
      <c r="M636" s="2">
        <f t="shared" si="54"/>
        <v>245.8</v>
      </c>
      <c r="O636" s="2" t="str">
        <f t="shared" si="55"/>
        <v/>
      </c>
      <c r="P636" s="2" t="str">
        <f>IF(ISNUMBER(O636),SUMIFS(O$1:$O636,A$1:$A636,A636,C$1:$C636,C636,G$1:$G636,G636,E$1:$E636,E636),"")</f>
        <v/>
      </c>
      <c r="U636" t="str">
        <f t="shared" si="56"/>
        <v/>
      </c>
      <c r="AA636">
        <v>24.2</v>
      </c>
      <c r="AB636">
        <v>3.9E-2</v>
      </c>
      <c r="AC636" s="2">
        <f t="shared" si="57"/>
        <v>3.9E-2</v>
      </c>
      <c r="AH636" s="2" t="str">
        <f t="shared" si="58"/>
        <v/>
      </c>
      <c r="AI636" s="2" t="str">
        <f>IF(ISNUMBER(AH636),SUMIFS($AH$1:AH636,$A$1:A636,A636,C$1:$C636,C636,$G$1:G636,G636,$E$1:E636,E636),"")</f>
        <v/>
      </c>
      <c r="AJ636">
        <f t="shared" si="59"/>
        <v>6</v>
      </c>
    </row>
    <row r="637" spans="1:36" x14ac:dyDescent="0.25">
      <c r="A637" s="14" t="s">
        <v>107</v>
      </c>
      <c r="B637" t="s">
        <v>80</v>
      </c>
      <c r="C637" t="s">
        <v>106</v>
      </c>
      <c r="D637" s="13">
        <v>42048</v>
      </c>
      <c r="E637">
        <v>2</v>
      </c>
      <c r="F637">
        <v>500</v>
      </c>
      <c r="G637" s="2" t="s">
        <v>89</v>
      </c>
      <c r="H637" s="2" t="s">
        <v>12</v>
      </c>
      <c r="I637">
        <v>2</v>
      </c>
      <c r="J637" s="2" t="s">
        <v>88</v>
      </c>
      <c r="K637" s="2">
        <v>375</v>
      </c>
      <c r="L637" s="2">
        <v>2347</v>
      </c>
      <c r="M637" s="2">
        <f t="shared" si="54"/>
        <v>234.7</v>
      </c>
      <c r="O637" s="2" t="str">
        <f t="shared" si="55"/>
        <v/>
      </c>
      <c r="P637" s="2" t="str">
        <f>IF(ISNUMBER(O637),SUMIFS(O$1:$O637,A$1:$A637,A637,C$1:$C637,C637,G$1:$G637,G637,E$1:$E637,E637),"")</f>
        <v/>
      </c>
      <c r="U637" t="str">
        <f t="shared" si="56"/>
        <v/>
      </c>
      <c r="AA637">
        <v>22.8</v>
      </c>
      <c r="AB637">
        <v>3.6000000000000004E-2</v>
      </c>
      <c r="AC637" s="2">
        <f t="shared" si="57"/>
        <v>3.6000000000000004E-2</v>
      </c>
      <c r="AH637" s="2" t="str">
        <f t="shared" si="58"/>
        <v/>
      </c>
      <c r="AI637" s="2" t="str">
        <f>IF(ISNUMBER(AH637),SUMIFS($AH$1:AH637,$A$1:A637,A637,C$1:$C637,C637,$G$1:G637,G637,$E$1:E637,E637),"")</f>
        <v/>
      </c>
      <c r="AJ637">
        <f t="shared" si="59"/>
        <v>6</v>
      </c>
    </row>
    <row r="638" spans="1:36" x14ac:dyDescent="0.25">
      <c r="A638" s="14" t="s">
        <v>112</v>
      </c>
      <c r="B638" t="s">
        <v>80</v>
      </c>
      <c r="C638" t="s">
        <v>106</v>
      </c>
      <c r="D638" s="13">
        <v>42048</v>
      </c>
      <c r="E638">
        <v>3</v>
      </c>
      <c r="F638">
        <v>0</v>
      </c>
      <c r="G638" s="2" t="s">
        <v>89</v>
      </c>
      <c r="H638" s="2" t="s">
        <v>12</v>
      </c>
      <c r="I638">
        <v>2</v>
      </c>
      <c r="J638" s="2" t="s">
        <v>88</v>
      </c>
      <c r="K638" s="2">
        <v>0</v>
      </c>
      <c r="L638" s="2">
        <v>2939</v>
      </c>
      <c r="M638" s="2">
        <f t="shared" si="54"/>
        <v>293.89999999999998</v>
      </c>
      <c r="O638" s="2" t="str">
        <f t="shared" si="55"/>
        <v/>
      </c>
      <c r="P638" s="2" t="str">
        <f>IF(ISNUMBER(O638),SUMIFS(O$1:$O638,A$1:$A638,A638,C$1:$C638,C638,G$1:$G638,G638,E$1:$E638,E638),"")</f>
        <v/>
      </c>
      <c r="U638" t="str">
        <f t="shared" si="56"/>
        <v/>
      </c>
      <c r="AA638">
        <v>21</v>
      </c>
      <c r="AB638">
        <v>3.4000000000000002E-2</v>
      </c>
      <c r="AC638" s="2">
        <f t="shared" si="57"/>
        <v>3.4000000000000002E-2</v>
      </c>
      <c r="AH638" s="2" t="str">
        <f t="shared" si="58"/>
        <v/>
      </c>
      <c r="AI638" s="2" t="str">
        <f>IF(ISNUMBER(AH638),SUMIFS($AH$1:AH638,$A$1:A638,A638,C$1:$C638,C638,$G$1:G638,G638,$E$1:E638,E638),"")</f>
        <v/>
      </c>
      <c r="AJ638">
        <f t="shared" si="59"/>
        <v>6</v>
      </c>
    </row>
    <row r="639" spans="1:36" x14ac:dyDescent="0.25">
      <c r="A639" s="14" t="s">
        <v>111</v>
      </c>
      <c r="B639" t="s">
        <v>80</v>
      </c>
      <c r="C639" t="s">
        <v>106</v>
      </c>
      <c r="D639" s="13">
        <v>42048</v>
      </c>
      <c r="E639">
        <v>3</v>
      </c>
      <c r="F639">
        <v>50</v>
      </c>
      <c r="G639" s="2" t="s">
        <v>89</v>
      </c>
      <c r="H639" s="2" t="s">
        <v>12</v>
      </c>
      <c r="I639">
        <v>2</v>
      </c>
      <c r="J639" s="2" t="s">
        <v>88</v>
      </c>
      <c r="K639" s="2">
        <v>37.5</v>
      </c>
      <c r="L639" s="2">
        <v>3420</v>
      </c>
      <c r="M639" s="2">
        <f t="shared" si="54"/>
        <v>342</v>
      </c>
      <c r="O639" s="2" t="str">
        <f t="shared" si="55"/>
        <v/>
      </c>
      <c r="P639" s="2" t="str">
        <f>IF(ISNUMBER(O639),SUMIFS(O$1:$O639,A$1:$A639,A639,C$1:$C639,C639,G$1:$G639,G639,E$1:$E639,E639),"")</f>
        <v/>
      </c>
      <c r="U639" t="str">
        <f t="shared" si="56"/>
        <v/>
      </c>
      <c r="AA639">
        <v>19.8</v>
      </c>
      <c r="AB639">
        <v>3.2000000000000001E-2</v>
      </c>
      <c r="AC639" s="2">
        <f t="shared" si="57"/>
        <v>3.2000000000000001E-2</v>
      </c>
      <c r="AH639" s="2" t="str">
        <f t="shared" si="58"/>
        <v/>
      </c>
      <c r="AI639" s="2" t="str">
        <f>IF(ISNUMBER(AH639),SUMIFS($AH$1:AH639,$A$1:A639,A639,C$1:$C639,C639,$G$1:G639,G639,$E$1:E639,E639),"")</f>
        <v/>
      </c>
      <c r="AJ639">
        <f t="shared" si="59"/>
        <v>6</v>
      </c>
    </row>
    <row r="640" spans="1:36" x14ac:dyDescent="0.25">
      <c r="A640" s="14" t="s">
        <v>110</v>
      </c>
      <c r="B640" t="s">
        <v>80</v>
      </c>
      <c r="C640" t="s">
        <v>106</v>
      </c>
      <c r="D640" s="13">
        <v>42048</v>
      </c>
      <c r="E640">
        <v>3</v>
      </c>
      <c r="F640">
        <v>100</v>
      </c>
      <c r="G640" s="2" t="s">
        <v>89</v>
      </c>
      <c r="H640" s="2" t="s">
        <v>12</v>
      </c>
      <c r="I640">
        <v>2</v>
      </c>
      <c r="J640" s="2" t="s">
        <v>88</v>
      </c>
      <c r="K640" s="2">
        <v>75</v>
      </c>
      <c r="L640" s="2">
        <v>2532</v>
      </c>
      <c r="M640" s="2">
        <f t="shared" si="54"/>
        <v>253.2</v>
      </c>
      <c r="O640" s="2" t="str">
        <f t="shared" si="55"/>
        <v/>
      </c>
      <c r="P640" s="2" t="str">
        <f>IF(ISNUMBER(O640),SUMIFS(O$1:$O640,A$1:$A640,A640,C$1:$C640,C640,G$1:$G640,G640,E$1:$E640,E640),"")</f>
        <v/>
      </c>
      <c r="U640" t="str">
        <f t="shared" si="56"/>
        <v/>
      </c>
      <c r="AA640">
        <v>20.2</v>
      </c>
      <c r="AB640">
        <v>3.2000000000000001E-2</v>
      </c>
      <c r="AC640" s="2">
        <f t="shared" si="57"/>
        <v>3.2000000000000001E-2</v>
      </c>
      <c r="AH640" s="2" t="str">
        <f t="shared" si="58"/>
        <v/>
      </c>
      <c r="AI640" s="2" t="str">
        <f>IF(ISNUMBER(AH640),SUMIFS($AH$1:AH640,$A$1:A640,A640,C$1:$C640,C640,$G$1:G640,G640,$E$1:E640,E640),"")</f>
        <v/>
      </c>
      <c r="AJ640">
        <f t="shared" si="59"/>
        <v>6</v>
      </c>
    </row>
    <row r="641" spans="1:36" x14ac:dyDescent="0.25">
      <c r="A641" s="14" t="s">
        <v>109</v>
      </c>
      <c r="B641" t="s">
        <v>80</v>
      </c>
      <c r="C641" t="s">
        <v>106</v>
      </c>
      <c r="D641" s="13">
        <v>42048</v>
      </c>
      <c r="E641">
        <v>3</v>
      </c>
      <c r="F641">
        <v>200</v>
      </c>
      <c r="G641" s="2" t="s">
        <v>89</v>
      </c>
      <c r="H641" s="2" t="s">
        <v>12</v>
      </c>
      <c r="I641">
        <v>2</v>
      </c>
      <c r="J641" s="2" t="s">
        <v>88</v>
      </c>
      <c r="K641" s="2">
        <v>150</v>
      </c>
      <c r="L641" s="2">
        <v>3420</v>
      </c>
      <c r="M641" s="2">
        <f t="shared" si="54"/>
        <v>342</v>
      </c>
      <c r="O641" s="2" t="str">
        <f t="shared" si="55"/>
        <v/>
      </c>
      <c r="P641" s="2" t="str">
        <f>IF(ISNUMBER(O641),SUMIFS(O$1:$O641,A$1:$A641,A641,C$1:$C641,C641,G$1:$G641,G641,E$1:$E641,E641),"")</f>
        <v/>
      </c>
      <c r="U641" t="str">
        <f t="shared" si="56"/>
        <v/>
      </c>
      <c r="AA641">
        <v>21.7</v>
      </c>
      <c r="AB641">
        <v>3.5000000000000003E-2</v>
      </c>
      <c r="AC641" s="2">
        <f t="shared" si="57"/>
        <v>3.5000000000000003E-2</v>
      </c>
      <c r="AH641" s="2" t="str">
        <f t="shared" si="58"/>
        <v/>
      </c>
      <c r="AI641" s="2" t="str">
        <f>IF(ISNUMBER(AH641),SUMIFS($AH$1:AH641,$A$1:A641,A641,C$1:$C641,C641,$G$1:G641,G641,$E$1:E641,E641),"")</f>
        <v/>
      </c>
      <c r="AJ641">
        <f t="shared" si="59"/>
        <v>6</v>
      </c>
    </row>
    <row r="642" spans="1:36" x14ac:dyDescent="0.25">
      <c r="A642" s="14" t="s">
        <v>108</v>
      </c>
      <c r="B642" t="s">
        <v>80</v>
      </c>
      <c r="C642" t="s">
        <v>106</v>
      </c>
      <c r="D642" s="13">
        <v>42048</v>
      </c>
      <c r="E642">
        <v>3</v>
      </c>
      <c r="F642">
        <v>350</v>
      </c>
      <c r="G642" s="2" t="s">
        <v>89</v>
      </c>
      <c r="H642" s="2" t="s">
        <v>12</v>
      </c>
      <c r="I642">
        <v>2</v>
      </c>
      <c r="J642" s="2" t="s">
        <v>88</v>
      </c>
      <c r="K642" s="2">
        <v>262.5</v>
      </c>
      <c r="L642" s="2">
        <v>3383</v>
      </c>
      <c r="M642" s="2">
        <f t="shared" ref="M642:M705" si="60">IF(ISNUMBER(L642),L642/10,"")</f>
        <v>338.3</v>
      </c>
      <c r="O642" s="2" t="str">
        <f t="shared" ref="O642:O705" si="61">IF(ISNUMBER(N642),N642/10,"")</f>
        <v/>
      </c>
      <c r="P642" s="2" t="str">
        <f>IF(ISNUMBER(O642),SUMIFS(O$1:$O642,A$1:$A642,A642,C$1:$C642,C642,G$1:$G642,G642,E$1:$E642,E642),"")</f>
        <v/>
      </c>
      <c r="U642" t="str">
        <f t="shared" ref="U642:U705" si="62">IF(ISNUMBER(R642),R642/100,"")</f>
        <v/>
      </c>
      <c r="AA642">
        <v>22.4</v>
      </c>
      <c r="AB642">
        <v>3.6000000000000004E-2</v>
      </c>
      <c r="AC642" s="2">
        <f t="shared" ref="AC642:AC705" si="63">IF(ISNUMBER(AB642),AB642,"")</f>
        <v>3.6000000000000004E-2</v>
      </c>
      <c r="AH642" s="2" t="str">
        <f t="shared" ref="AH642:AH705" si="64">IF(AND(ISNUMBER(AB642),ISNUMBER(O642)),ROUND(O642*AB642,3),"")</f>
        <v/>
      </c>
      <c r="AI642" s="2" t="str">
        <f>IF(ISNUMBER(AH642),SUMIFS($AH$1:AH642,$A$1:A642,A642,C$1:$C642,C642,$G$1:G642,G642,$E$1:E642,E642),"")</f>
        <v/>
      </c>
      <c r="AJ642">
        <f t="shared" ref="AJ642:AJ705" si="65">COUNT(K642:AI642)</f>
        <v>6</v>
      </c>
    </row>
    <row r="643" spans="1:36" x14ac:dyDescent="0.25">
      <c r="A643" s="14" t="s">
        <v>107</v>
      </c>
      <c r="B643" t="s">
        <v>80</v>
      </c>
      <c r="C643" t="s">
        <v>106</v>
      </c>
      <c r="D643" s="13">
        <v>42048</v>
      </c>
      <c r="E643">
        <v>3</v>
      </c>
      <c r="F643">
        <v>500</v>
      </c>
      <c r="G643" s="2" t="s">
        <v>89</v>
      </c>
      <c r="H643" s="2" t="s">
        <v>12</v>
      </c>
      <c r="I643">
        <v>2</v>
      </c>
      <c r="J643" s="2" t="s">
        <v>88</v>
      </c>
      <c r="K643" s="2">
        <v>375</v>
      </c>
      <c r="L643" s="2">
        <v>2754</v>
      </c>
      <c r="M643" s="2">
        <f t="shared" si="60"/>
        <v>275.39999999999998</v>
      </c>
      <c r="O643" s="2" t="str">
        <f t="shared" si="61"/>
        <v/>
      </c>
      <c r="P643" s="2" t="str">
        <f>IF(ISNUMBER(O643),SUMIFS(O$1:$O643,A$1:$A643,A643,C$1:$C643,C643,G$1:$G643,G643,E$1:$E643,E643),"")</f>
        <v/>
      </c>
      <c r="U643" t="str">
        <f t="shared" si="62"/>
        <v/>
      </c>
      <c r="AA643">
        <v>22.1</v>
      </c>
      <c r="AB643">
        <v>3.5000000000000003E-2</v>
      </c>
      <c r="AC643" s="2">
        <f t="shared" si="63"/>
        <v>3.5000000000000003E-2</v>
      </c>
      <c r="AH643" s="2" t="str">
        <f t="shared" si="64"/>
        <v/>
      </c>
      <c r="AI643" s="2" t="str">
        <f>IF(ISNUMBER(AH643),SUMIFS($AH$1:AH643,$A$1:A643,A643,C$1:$C643,C643,$G$1:G643,G643,$E$1:E643,E643),"")</f>
        <v/>
      </c>
      <c r="AJ643">
        <f t="shared" si="65"/>
        <v>6</v>
      </c>
    </row>
    <row r="644" spans="1:36" x14ac:dyDescent="0.25">
      <c r="A644" s="14" t="s">
        <v>112</v>
      </c>
      <c r="B644" t="s">
        <v>80</v>
      </c>
      <c r="C644" t="s">
        <v>106</v>
      </c>
      <c r="D644" s="13">
        <v>42064</v>
      </c>
      <c r="E644">
        <v>1</v>
      </c>
      <c r="F644">
        <v>0</v>
      </c>
      <c r="G644" s="2" t="s">
        <v>89</v>
      </c>
      <c r="H644" s="2" t="s">
        <v>13</v>
      </c>
      <c r="I644">
        <v>2</v>
      </c>
      <c r="J644" s="2" t="s">
        <v>88</v>
      </c>
      <c r="K644" s="2">
        <v>0</v>
      </c>
      <c r="L644" s="2">
        <v>2188</v>
      </c>
      <c r="M644" s="2">
        <f t="shared" si="60"/>
        <v>218.8</v>
      </c>
      <c r="O644" s="2" t="str">
        <f t="shared" si="61"/>
        <v/>
      </c>
      <c r="P644" s="2" t="str">
        <f>IF(ISNUMBER(O644),SUMIFS(O$1:$O644,A$1:$A644,A644,C$1:$C644,C644,G$1:$G644,G644,E$1:$E644,E644),"")</f>
        <v/>
      </c>
      <c r="U644" t="str">
        <f t="shared" si="62"/>
        <v/>
      </c>
      <c r="AC644" s="2" t="str">
        <f t="shared" si="63"/>
        <v/>
      </c>
      <c r="AH644" s="2" t="str">
        <f t="shared" si="64"/>
        <v/>
      </c>
      <c r="AI644" s="2" t="str">
        <f>IF(ISNUMBER(AH644),SUMIFS($AH$1:AH644,$A$1:A644,A644,C$1:$C644,C644,$G$1:G644,G644,$E$1:E644,E644),"")</f>
        <v/>
      </c>
      <c r="AJ644">
        <f t="shared" si="65"/>
        <v>3</v>
      </c>
    </row>
    <row r="645" spans="1:36" x14ac:dyDescent="0.25">
      <c r="A645" s="14" t="s">
        <v>111</v>
      </c>
      <c r="B645" t="s">
        <v>80</v>
      </c>
      <c r="C645" t="s">
        <v>106</v>
      </c>
      <c r="D645" s="13">
        <v>42064</v>
      </c>
      <c r="E645">
        <v>1</v>
      </c>
      <c r="F645">
        <v>50</v>
      </c>
      <c r="G645" s="2" t="s">
        <v>89</v>
      </c>
      <c r="H645" s="2" t="s">
        <v>13</v>
      </c>
      <c r="I645">
        <v>2</v>
      </c>
      <c r="J645" s="2" t="s">
        <v>88</v>
      </c>
      <c r="K645" s="2">
        <v>37.5</v>
      </c>
      <c r="L645" s="2">
        <v>2732</v>
      </c>
      <c r="M645" s="2">
        <f t="shared" si="60"/>
        <v>273.2</v>
      </c>
      <c r="O645" s="2" t="str">
        <f t="shared" si="61"/>
        <v/>
      </c>
      <c r="P645" s="2" t="str">
        <f>IF(ISNUMBER(O645),SUMIFS(O$1:$O645,A$1:$A645,A645,C$1:$C645,C645,G$1:$G645,G645,E$1:$E645,E645),"")</f>
        <v/>
      </c>
      <c r="U645" t="str">
        <f t="shared" si="62"/>
        <v/>
      </c>
      <c r="AC645" s="2" t="str">
        <f t="shared" si="63"/>
        <v/>
      </c>
      <c r="AH645" s="2" t="str">
        <f t="shared" si="64"/>
        <v/>
      </c>
      <c r="AI645" s="2" t="str">
        <f>IF(ISNUMBER(AH645),SUMIFS($AH$1:AH645,$A$1:A645,A645,C$1:$C645,C645,$G$1:G645,G645,$E$1:E645,E645),"")</f>
        <v/>
      </c>
      <c r="AJ645">
        <f t="shared" si="65"/>
        <v>3</v>
      </c>
    </row>
    <row r="646" spans="1:36" x14ac:dyDescent="0.25">
      <c r="A646" s="14" t="s">
        <v>110</v>
      </c>
      <c r="B646" t="s">
        <v>80</v>
      </c>
      <c r="C646" t="s">
        <v>106</v>
      </c>
      <c r="D646" s="13">
        <v>42064</v>
      </c>
      <c r="E646">
        <v>1</v>
      </c>
      <c r="F646">
        <v>100</v>
      </c>
      <c r="G646" s="2" t="s">
        <v>89</v>
      </c>
      <c r="H646" s="2" t="s">
        <v>13</v>
      </c>
      <c r="I646">
        <v>2</v>
      </c>
      <c r="J646" s="2" t="s">
        <v>88</v>
      </c>
      <c r="K646" s="2">
        <v>75</v>
      </c>
      <c r="L646" s="2">
        <v>2290</v>
      </c>
      <c r="M646" s="2">
        <f t="shared" si="60"/>
        <v>229</v>
      </c>
      <c r="O646" s="2" t="str">
        <f t="shared" si="61"/>
        <v/>
      </c>
      <c r="P646" s="2" t="str">
        <f>IF(ISNUMBER(O646),SUMIFS(O$1:$O646,A$1:$A646,A646,C$1:$C646,C646,G$1:$G646,G646,E$1:$E646,E646),"")</f>
        <v/>
      </c>
      <c r="U646" t="str">
        <f t="shared" si="62"/>
        <v/>
      </c>
      <c r="AC646" s="2" t="str">
        <f t="shared" si="63"/>
        <v/>
      </c>
      <c r="AH646" s="2" t="str">
        <f t="shared" si="64"/>
        <v/>
      </c>
      <c r="AI646" s="2" t="str">
        <f>IF(ISNUMBER(AH646),SUMIFS($AH$1:AH646,$A$1:A646,A646,C$1:$C646,C646,$G$1:G646,G646,$E$1:E646,E646),"")</f>
        <v/>
      </c>
      <c r="AJ646">
        <f t="shared" si="65"/>
        <v>3</v>
      </c>
    </row>
    <row r="647" spans="1:36" x14ac:dyDescent="0.25">
      <c r="A647" s="14" t="s">
        <v>109</v>
      </c>
      <c r="B647" t="s">
        <v>80</v>
      </c>
      <c r="C647" t="s">
        <v>106</v>
      </c>
      <c r="D647" s="13">
        <v>42064</v>
      </c>
      <c r="E647">
        <v>1</v>
      </c>
      <c r="F647">
        <v>200</v>
      </c>
      <c r="G647" s="2" t="s">
        <v>89</v>
      </c>
      <c r="H647" s="2" t="s">
        <v>13</v>
      </c>
      <c r="I647">
        <v>2</v>
      </c>
      <c r="J647" s="2" t="s">
        <v>88</v>
      </c>
      <c r="K647" s="2">
        <v>150</v>
      </c>
      <c r="L647" s="2">
        <v>2290</v>
      </c>
      <c r="M647" s="2">
        <f t="shared" si="60"/>
        <v>229</v>
      </c>
      <c r="O647" s="2" t="str">
        <f t="shared" si="61"/>
        <v/>
      </c>
      <c r="P647" s="2" t="str">
        <f>IF(ISNUMBER(O647),SUMIFS(O$1:$O647,A$1:$A647,A647,C$1:$C647,C647,G$1:$G647,G647,E$1:$E647,E647),"")</f>
        <v/>
      </c>
      <c r="U647" t="str">
        <f t="shared" si="62"/>
        <v/>
      </c>
      <c r="AC647" s="2" t="str">
        <f t="shared" si="63"/>
        <v/>
      </c>
      <c r="AH647" s="2" t="str">
        <f t="shared" si="64"/>
        <v/>
      </c>
      <c r="AI647" s="2" t="str">
        <f>IF(ISNUMBER(AH647),SUMIFS($AH$1:AH647,$A$1:A647,A647,C$1:$C647,C647,$G$1:G647,G647,$E$1:E647,E647),"")</f>
        <v/>
      </c>
      <c r="AJ647">
        <f t="shared" si="65"/>
        <v>3</v>
      </c>
    </row>
    <row r="648" spans="1:36" x14ac:dyDescent="0.25">
      <c r="A648" s="14" t="s">
        <v>108</v>
      </c>
      <c r="B648" t="s">
        <v>80</v>
      </c>
      <c r="C648" t="s">
        <v>106</v>
      </c>
      <c r="D648" s="13">
        <v>42064</v>
      </c>
      <c r="E648">
        <v>1</v>
      </c>
      <c r="F648">
        <v>350</v>
      </c>
      <c r="G648" s="2" t="s">
        <v>89</v>
      </c>
      <c r="H648" s="2" t="s">
        <v>13</v>
      </c>
      <c r="I648">
        <v>2</v>
      </c>
      <c r="J648" s="2" t="s">
        <v>88</v>
      </c>
      <c r="K648" s="2">
        <v>262.5</v>
      </c>
      <c r="L648" s="2">
        <v>1984</v>
      </c>
      <c r="M648" s="2">
        <f t="shared" si="60"/>
        <v>198.4</v>
      </c>
      <c r="O648" s="2" t="str">
        <f t="shared" si="61"/>
        <v/>
      </c>
      <c r="P648" s="2" t="str">
        <f>IF(ISNUMBER(O648),SUMIFS(O$1:$O648,A$1:$A648,A648,C$1:$C648,C648,G$1:$G648,G648,E$1:$E648,E648),"")</f>
        <v/>
      </c>
      <c r="U648" t="str">
        <f t="shared" si="62"/>
        <v/>
      </c>
      <c r="AC648" s="2" t="str">
        <f t="shared" si="63"/>
        <v/>
      </c>
      <c r="AH648" s="2" t="str">
        <f t="shared" si="64"/>
        <v/>
      </c>
      <c r="AI648" s="2" t="str">
        <f>IF(ISNUMBER(AH648),SUMIFS($AH$1:AH648,$A$1:A648,A648,C$1:$C648,C648,$G$1:G648,G648,$E$1:E648,E648),"")</f>
        <v/>
      </c>
      <c r="AJ648">
        <f t="shared" si="65"/>
        <v>3</v>
      </c>
    </row>
    <row r="649" spans="1:36" x14ac:dyDescent="0.25">
      <c r="A649" s="14" t="s">
        <v>107</v>
      </c>
      <c r="B649" t="s">
        <v>80</v>
      </c>
      <c r="C649" t="s">
        <v>106</v>
      </c>
      <c r="D649" s="13">
        <v>42064</v>
      </c>
      <c r="E649">
        <v>1</v>
      </c>
      <c r="F649">
        <v>500</v>
      </c>
      <c r="G649" s="2" t="s">
        <v>89</v>
      </c>
      <c r="H649" s="2" t="s">
        <v>13</v>
      </c>
      <c r="I649">
        <v>2</v>
      </c>
      <c r="J649" s="2" t="s">
        <v>88</v>
      </c>
      <c r="K649" s="2">
        <v>375</v>
      </c>
      <c r="L649" s="2">
        <v>2120</v>
      </c>
      <c r="M649" s="2">
        <f t="shared" si="60"/>
        <v>212</v>
      </c>
      <c r="O649" s="2" t="str">
        <f t="shared" si="61"/>
        <v/>
      </c>
      <c r="P649" s="2" t="str">
        <f>IF(ISNUMBER(O649),SUMIFS(O$1:$O649,A$1:$A649,A649,C$1:$C649,C649,G$1:$G649,G649,E$1:$E649,E649),"")</f>
        <v/>
      </c>
      <c r="U649" t="str">
        <f t="shared" si="62"/>
        <v/>
      </c>
      <c r="AC649" s="2" t="str">
        <f t="shared" si="63"/>
        <v/>
      </c>
      <c r="AH649" s="2" t="str">
        <f t="shared" si="64"/>
        <v/>
      </c>
      <c r="AI649" s="2" t="str">
        <f>IF(ISNUMBER(AH649),SUMIFS($AH$1:AH649,$A$1:A649,A649,C$1:$C649,C649,$G$1:G649,G649,$E$1:E649,E649),"")</f>
        <v/>
      </c>
      <c r="AJ649">
        <f t="shared" si="65"/>
        <v>3</v>
      </c>
    </row>
    <row r="650" spans="1:36" x14ac:dyDescent="0.25">
      <c r="A650" s="14" t="s">
        <v>112</v>
      </c>
      <c r="B650" t="s">
        <v>80</v>
      </c>
      <c r="C650" t="s">
        <v>106</v>
      </c>
      <c r="D650" s="13">
        <v>42064</v>
      </c>
      <c r="E650">
        <v>2</v>
      </c>
      <c r="F650">
        <v>0</v>
      </c>
      <c r="G650" s="2" t="s">
        <v>89</v>
      </c>
      <c r="H650" s="2" t="s">
        <v>13</v>
      </c>
      <c r="I650">
        <v>2</v>
      </c>
      <c r="J650" s="2" t="s">
        <v>88</v>
      </c>
      <c r="K650" s="2">
        <v>0</v>
      </c>
      <c r="L650" s="2">
        <v>2358</v>
      </c>
      <c r="M650" s="2">
        <f t="shared" si="60"/>
        <v>235.8</v>
      </c>
      <c r="O650" s="2" t="str">
        <f t="shared" si="61"/>
        <v/>
      </c>
      <c r="P650" s="2" t="str">
        <f>IF(ISNUMBER(O650),SUMIFS(O$1:$O650,A$1:$A650,A650,C$1:$C650,C650,G$1:$G650,G650,E$1:$E650,E650),"")</f>
        <v/>
      </c>
      <c r="U650" t="str">
        <f t="shared" si="62"/>
        <v/>
      </c>
      <c r="AC650" s="2" t="str">
        <f t="shared" si="63"/>
        <v/>
      </c>
      <c r="AH650" s="2" t="str">
        <f t="shared" si="64"/>
        <v/>
      </c>
      <c r="AI650" s="2" t="str">
        <f>IF(ISNUMBER(AH650),SUMIFS($AH$1:AH650,$A$1:A650,A650,C$1:$C650,C650,$G$1:G650,G650,$E$1:E650,E650),"")</f>
        <v/>
      </c>
      <c r="AJ650">
        <f t="shared" si="65"/>
        <v>3</v>
      </c>
    </row>
    <row r="651" spans="1:36" x14ac:dyDescent="0.25">
      <c r="A651" s="14" t="s">
        <v>111</v>
      </c>
      <c r="B651" t="s">
        <v>80</v>
      </c>
      <c r="C651" t="s">
        <v>106</v>
      </c>
      <c r="D651" s="13">
        <v>42064</v>
      </c>
      <c r="E651">
        <v>2</v>
      </c>
      <c r="F651">
        <v>50</v>
      </c>
      <c r="G651" s="2" t="s">
        <v>89</v>
      </c>
      <c r="H651" s="2" t="s">
        <v>13</v>
      </c>
      <c r="I651">
        <v>2</v>
      </c>
      <c r="J651" s="2" t="s">
        <v>88</v>
      </c>
      <c r="K651" s="2">
        <v>37.5</v>
      </c>
      <c r="L651" s="2">
        <v>2052</v>
      </c>
      <c r="M651" s="2">
        <f t="shared" si="60"/>
        <v>205.2</v>
      </c>
      <c r="O651" s="2" t="str">
        <f t="shared" si="61"/>
        <v/>
      </c>
      <c r="P651" s="2" t="str">
        <f>IF(ISNUMBER(O651),SUMIFS(O$1:$O651,A$1:$A651,A651,C$1:$C651,C651,G$1:$G651,G651,E$1:$E651,E651),"")</f>
        <v/>
      </c>
      <c r="U651" t="str">
        <f t="shared" si="62"/>
        <v/>
      </c>
      <c r="AC651" s="2" t="str">
        <f t="shared" si="63"/>
        <v/>
      </c>
      <c r="AH651" s="2" t="str">
        <f t="shared" si="64"/>
        <v/>
      </c>
      <c r="AI651" s="2" t="str">
        <f>IF(ISNUMBER(AH651),SUMIFS($AH$1:AH651,$A$1:A651,A651,C$1:$C651,C651,$G$1:G651,G651,$E$1:E651,E651),"")</f>
        <v/>
      </c>
      <c r="AJ651">
        <f t="shared" si="65"/>
        <v>3</v>
      </c>
    </row>
    <row r="652" spans="1:36" x14ac:dyDescent="0.25">
      <c r="A652" s="14" t="s">
        <v>110</v>
      </c>
      <c r="B652" t="s">
        <v>80</v>
      </c>
      <c r="C652" t="s">
        <v>106</v>
      </c>
      <c r="D652" s="13">
        <v>42064</v>
      </c>
      <c r="E652">
        <v>2</v>
      </c>
      <c r="F652">
        <v>100</v>
      </c>
      <c r="G652" s="2" t="s">
        <v>89</v>
      </c>
      <c r="H652" s="2" t="s">
        <v>13</v>
      </c>
      <c r="I652">
        <v>2</v>
      </c>
      <c r="J652" s="2" t="s">
        <v>88</v>
      </c>
      <c r="K652" s="2">
        <v>75</v>
      </c>
      <c r="L652" s="2">
        <v>1984</v>
      </c>
      <c r="M652" s="2">
        <f t="shared" si="60"/>
        <v>198.4</v>
      </c>
      <c r="O652" s="2" t="str">
        <f t="shared" si="61"/>
        <v/>
      </c>
      <c r="P652" s="2" t="str">
        <f>IF(ISNUMBER(O652),SUMIFS(O$1:$O652,A$1:$A652,A652,C$1:$C652,C652,G$1:$G652,G652,E$1:$E652,E652),"")</f>
        <v/>
      </c>
      <c r="U652" t="str">
        <f t="shared" si="62"/>
        <v/>
      </c>
      <c r="AC652" s="2" t="str">
        <f t="shared" si="63"/>
        <v/>
      </c>
      <c r="AH652" s="2" t="str">
        <f t="shared" si="64"/>
        <v/>
      </c>
      <c r="AI652" s="2" t="str">
        <f>IF(ISNUMBER(AH652),SUMIFS($AH$1:AH652,$A$1:A652,A652,C$1:$C652,C652,$G$1:G652,G652,$E$1:E652,E652),"")</f>
        <v/>
      </c>
      <c r="AJ652">
        <f t="shared" si="65"/>
        <v>3</v>
      </c>
    </row>
    <row r="653" spans="1:36" x14ac:dyDescent="0.25">
      <c r="A653" s="14" t="s">
        <v>109</v>
      </c>
      <c r="B653" t="s">
        <v>80</v>
      </c>
      <c r="C653" t="s">
        <v>106</v>
      </c>
      <c r="D653" s="13">
        <v>42064</v>
      </c>
      <c r="E653">
        <v>2</v>
      </c>
      <c r="F653">
        <v>200</v>
      </c>
      <c r="G653" s="2" t="s">
        <v>89</v>
      </c>
      <c r="H653" s="2" t="s">
        <v>13</v>
      </c>
      <c r="I653">
        <v>2</v>
      </c>
      <c r="J653" s="2" t="s">
        <v>88</v>
      </c>
      <c r="K653" s="2">
        <v>150</v>
      </c>
      <c r="L653" s="2">
        <v>2052</v>
      </c>
      <c r="M653" s="2">
        <f t="shared" si="60"/>
        <v>205.2</v>
      </c>
      <c r="O653" s="2" t="str">
        <f t="shared" si="61"/>
        <v/>
      </c>
      <c r="P653" s="2" t="str">
        <f>IF(ISNUMBER(O653),SUMIFS(O$1:$O653,A$1:$A653,A653,C$1:$C653,C653,G$1:$G653,G653,E$1:$E653,E653),"")</f>
        <v/>
      </c>
      <c r="U653" t="str">
        <f t="shared" si="62"/>
        <v/>
      </c>
      <c r="AC653" s="2" t="str">
        <f t="shared" si="63"/>
        <v/>
      </c>
      <c r="AH653" s="2" t="str">
        <f t="shared" si="64"/>
        <v/>
      </c>
      <c r="AI653" s="2" t="str">
        <f>IF(ISNUMBER(AH653),SUMIFS($AH$1:AH653,$A$1:A653,A653,C$1:$C653,C653,$G$1:G653,G653,$E$1:E653,E653),"")</f>
        <v/>
      </c>
      <c r="AJ653">
        <f t="shared" si="65"/>
        <v>3</v>
      </c>
    </row>
    <row r="654" spans="1:36" x14ac:dyDescent="0.25">
      <c r="A654" s="14" t="s">
        <v>108</v>
      </c>
      <c r="B654" t="s">
        <v>80</v>
      </c>
      <c r="C654" t="s">
        <v>106</v>
      </c>
      <c r="D654" s="13">
        <v>42064</v>
      </c>
      <c r="E654">
        <v>2</v>
      </c>
      <c r="F654">
        <v>350</v>
      </c>
      <c r="G654" s="2" t="s">
        <v>89</v>
      </c>
      <c r="H654" s="2" t="s">
        <v>13</v>
      </c>
      <c r="I654">
        <v>2</v>
      </c>
      <c r="J654" s="2" t="s">
        <v>88</v>
      </c>
      <c r="K654" s="2">
        <v>262.5</v>
      </c>
      <c r="L654" s="2">
        <v>1984</v>
      </c>
      <c r="M654" s="2">
        <f t="shared" si="60"/>
        <v>198.4</v>
      </c>
      <c r="O654" s="2" t="str">
        <f t="shared" si="61"/>
        <v/>
      </c>
      <c r="P654" s="2" t="str">
        <f>IF(ISNUMBER(O654),SUMIFS(O$1:$O654,A$1:$A654,A654,C$1:$C654,C654,G$1:$G654,G654,E$1:$E654,E654),"")</f>
        <v/>
      </c>
      <c r="U654" t="str">
        <f t="shared" si="62"/>
        <v/>
      </c>
      <c r="AC654" s="2" t="str">
        <f t="shared" si="63"/>
        <v/>
      </c>
      <c r="AH654" s="2" t="str">
        <f t="shared" si="64"/>
        <v/>
      </c>
      <c r="AI654" s="2" t="str">
        <f>IF(ISNUMBER(AH654),SUMIFS($AH$1:AH654,$A$1:A654,A654,C$1:$C654,C654,$G$1:G654,G654,$E$1:E654,E654),"")</f>
        <v/>
      </c>
      <c r="AJ654">
        <f t="shared" si="65"/>
        <v>3</v>
      </c>
    </row>
    <row r="655" spans="1:36" x14ac:dyDescent="0.25">
      <c r="A655" s="14" t="s">
        <v>107</v>
      </c>
      <c r="B655" t="s">
        <v>80</v>
      </c>
      <c r="C655" t="s">
        <v>106</v>
      </c>
      <c r="D655" s="13">
        <v>42064</v>
      </c>
      <c r="E655">
        <v>2</v>
      </c>
      <c r="F655">
        <v>500</v>
      </c>
      <c r="G655" s="2" t="s">
        <v>89</v>
      </c>
      <c r="H655" s="2" t="s">
        <v>13</v>
      </c>
      <c r="I655">
        <v>2</v>
      </c>
      <c r="J655" s="2" t="s">
        <v>88</v>
      </c>
      <c r="K655" s="2">
        <v>375</v>
      </c>
      <c r="L655" s="2">
        <v>2154</v>
      </c>
      <c r="M655" s="2">
        <f t="shared" si="60"/>
        <v>215.4</v>
      </c>
      <c r="O655" s="2" t="str">
        <f t="shared" si="61"/>
        <v/>
      </c>
      <c r="P655" s="2" t="str">
        <f>IF(ISNUMBER(O655),SUMIFS(O$1:$O655,A$1:$A655,A655,C$1:$C655,C655,G$1:$G655,G655,E$1:$E655,E655),"")</f>
        <v/>
      </c>
      <c r="U655" t="str">
        <f t="shared" si="62"/>
        <v/>
      </c>
      <c r="AC655" s="2" t="str">
        <f t="shared" si="63"/>
        <v/>
      </c>
      <c r="AH655" s="2" t="str">
        <f t="shared" si="64"/>
        <v/>
      </c>
      <c r="AI655" s="2" t="str">
        <f>IF(ISNUMBER(AH655),SUMIFS($AH$1:AH655,$A$1:A655,A655,C$1:$C655,C655,$G$1:G655,G655,$E$1:E655,E655),"")</f>
        <v/>
      </c>
      <c r="AJ655">
        <f t="shared" si="65"/>
        <v>3</v>
      </c>
    </row>
    <row r="656" spans="1:36" x14ac:dyDescent="0.25">
      <c r="A656" s="14" t="s">
        <v>112</v>
      </c>
      <c r="B656" t="s">
        <v>80</v>
      </c>
      <c r="C656" t="s">
        <v>106</v>
      </c>
      <c r="D656" s="13">
        <v>42064</v>
      </c>
      <c r="E656">
        <v>3</v>
      </c>
      <c r="F656">
        <v>0</v>
      </c>
      <c r="G656" s="2" t="s">
        <v>89</v>
      </c>
      <c r="H656" s="2" t="s">
        <v>13</v>
      </c>
      <c r="I656">
        <v>2</v>
      </c>
      <c r="J656" s="2" t="s">
        <v>88</v>
      </c>
      <c r="K656" s="2">
        <v>0</v>
      </c>
      <c r="L656" s="2">
        <v>3310</v>
      </c>
      <c r="M656" s="2">
        <f t="shared" si="60"/>
        <v>331</v>
      </c>
      <c r="O656" s="2" t="str">
        <f t="shared" si="61"/>
        <v/>
      </c>
      <c r="P656" s="2" t="str">
        <f>IF(ISNUMBER(O656),SUMIFS(O$1:$O656,A$1:$A656,A656,C$1:$C656,C656,G$1:$G656,G656,E$1:$E656,E656),"")</f>
        <v/>
      </c>
      <c r="U656" t="str">
        <f t="shared" si="62"/>
        <v/>
      </c>
      <c r="AC656" s="2" t="str">
        <f t="shared" si="63"/>
        <v/>
      </c>
      <c r="AH656" s="2" t="str">
        <f t="shared" si="64"/>
        <v/>
      </c>
      <c r="AI656" s="2" t="str">
        <f>IF(ISNUMBER(AH656),SUMIFS($AH$1:AH656,$A$1:A656,A656,C$1:$C656,C656,$G$1:G656,G656,$E$1:E656,E656),"")</f>
        <v/>
      </c>
      <c r="AJ656">
        <f t="shared" si="65"/>
        <v>3</v>
      </c>
    </row>
    <row r="657" spans="1:36" x14ac:dyDescent="0.25">
      <c r="A657" s="14" t="s">
        <v>111</v>
      </c>
      <c r="B657" t="s">
        <v>80</v>
      </c>
      <c r="C657" t="s">
        <v>106</v>
      </c>
      <c r="D657" s="13">
        <v>42064</v>
      </c>
      <c r="E657">
        <v>3</v>
      </c>
      <c r="F657">
        <v>50</v>
      </c>
      <c r="G657" s="2" t="s">
        <v>89</v>
      </c>
      <c r="H657" s="2" t="s">
        <v>13</v>
      </c>
      <c r="I657">
        <v>2</v>
      </c>
      <c r="J657" s="2" t="s">
        <v>88</v>
      </c>
      <c r="K657" s="2">
        <v>37.5</v>
      </c>
      <c r="L657" s="2">
        <v>3480</v>
      </c>
      <c r="M657" s="2">
        <f t="shared" si="60"/>
        <v>348</v>
      </c>
      <c r="O657" s="2" t="str">
        <f t="shared" si="61"/>
        <v/>
      </c>
      <c r="P657" s="2" t="str">
        <f>IF(ISNUMBER(O657),SUMIFS(O$1:$O657,A$1:$A657,A657,C$1:$C657,C657,G$1:$G657,G657,E$1:$E657,E657),"")</f>
        <v/>
      </c>
      <c r="U657" t="str">
        <f t="shared" si="62"/>
        <v/>
      </c>
      <c r="AC657" s="2" t="str">
        <f t="shared" si="63"/>
        <v/>
      </c>
      <c r="AH657" s="2" t="str">
        <f t="shared" si="64"/>
        <v/>
      </c>
      <c r="AI657" s="2" t="str">
        <f>IF(ISNUMBER(AH657),SUMIFS($AH$1:AH657,$A$1:A657,A657,C$1:$C657,C657,$G$1:G657,G657,$E$1:E657,E657),"")</f>
        <v/>
      </c>
      <c r="AJ657">
        <f t="shared" si="65"/>
        <v>3</v>
      </c>
    </row>
    <row r="658" spans="1:36" x14ac:dyDescent="0.25">
      <c r="A658" s="14" t="s">
        <v>110</v>
      </c>
      <c r="B658" t="s">
        <v>80</v>
      </c>
      <c r="C658" t="s">
        <v>106</v>
      </c>
      <c r="D658" s="13">
        <v>42064</v>
      </c>
      <c r="E658">
        <v>3</v>
      </c>
      <c r="F658">
        <v>100</v>
      </c>
      <c r="G658" s="2" t="s">
        <v>89</v>
      </c>
      <c r="H658" s="2" t="s">
        <v>13</v>
      </c>
      <c r="I658">
        <v>2</v>
      </c>
      <c r="J658" s="2" t="s">
        <v>88</v>
      </c>
      <c r="K658" s="2">
        <v>75</v>
      </c>
      <c r="L658" s="2">
        <v>2018</v>
      </c>
      <c r="M658" s="2">
        <f t="shared" si="60"/>
        <v>201.8</v>
      </c>
      <c r="O658" s="2" t="str">
        <f t="shared" si="61"/>
        <v/>
      </c>
      <c r="P658" s="2" t="str">
        <f>IF(ISNUMBER(O658),SUMIFS(O$1:$O658,A$1:$A658,A658,C$1:$C658,C658,G$1:$G658,G658,E$1:$E658,E658),"")</f>
        <v/>
      </c>
      <c r="U658" t="str">
        <f t="shared" si="62"/>
        <v/>
      </c>
      <c r="AC658" s="2" t="str">
        <f t="shared" si="63"/>
        <v/>
      </c>
      <c r="AH658" s="2" t="str">
        <f t="shared" si="64"/>
        <v/>
      </c>
      <c r="AI658" s="2" t="str">
        <f>IF(ISNUMBER(AH658),SUMIFS($AH$1:AH658,$A$1:A658,A658,C$1:$C658,C658,$G$1:G658,G658,$E$1:E658,E658),"")</f>
        <v/>
      </c>
      <c r="AJ658">
        <f t="shared" si="65"/>
        <v>3</v>
      </c>
    </row>
    <row r="659" spans="1:36" x14ac:dyDescent="0.25">
      <c r="A659" s="14" t="s">
        <v>109</v>
      </c>
      <c r="B659" t="s">
        <v>80</v>
      </c>
      <c r="C659" t="s">
        <v>106</v>
      </c>
      <c r="D659" s="13">
        <v>42064</v>
      </c>
      <c r="E659">
        <v>3</v>
      </c>
      <c r="F659">
        <v>200</v>
      </c>
      <c r="G659" s="2" t="s">
        <v>89</v>
      </c>
      <c r="H659" s="2" t="s">
        <v>13</v>
      </c>
      <c r="I659">
        <v>2</v>
      </c>
      <c r="J659" s="2" t="s">
        <v>88</v>
      </c>
      <c r="K659" s="2">
        <v>150</v>
      </c>
      <c r="L659" s="2">
        <v>3514</v>
      </c>
      <c r="M659" s="2">
        <f t="shared" si="60"/>
        <v>351.4</v>
      </c>
      <c r="O659" s="2" t="str">
        <f t="shared" si="61"/>
        <v/>
      </c>
      <c r="P659" s="2" t="str">
        <f>IF(ISNUMBER(O659),SUMIFS(O$1:$O659,A$1:$A659,A659,C$1:$C659,C659,G$1:$G659,G659,E$1:$E659,E659),"")</f>
        <v/>
      </c>
      <c r="U659" t="str">
        <f t="shared" si="62"/>
        <v/>
      </c>
      <c r="AC659" s="2" t="str">
        <f t="shared" si="63"/>
        <v/>
      </c>
      <c r="AH659" s="2" t="str">
        <f t="shared" si="64"/>
        <v/>
      </c>
      <c r="AI659" s="2" t="str">
        <f>IF(ISNUMBER(AH659),SUMIFS($AH$1:AH659,$A$1:A659,A659,C$1:$C659,C659,$G$1:G659,G659,$E$1:E659,E659),"")</f>
        <v/>
      </c>
      <c r="AJ659">
        <f t="shared" si="65"/>
        <v>3</v>
      </c>
    </row>
    <row r="660" spans="1:36" x14ac:dyDescent="0.25">
      <c r="A660" s="14" t="s">
        <v>108</v>
      </c>
      <c r="B660" t="s">
        <v>80</v>
      </c>
      <c r="C660" t="s">
        <v>106</v>
      </c>
      <c r="D660" s="13">
        <v>42064</v>
      </c>
      <c r="E660">
        <v>3</v>
      </c>
      <c r="F660">
        <v>350</v>
      </c>
      <c r="G660" s="2" t="s">
        <v>89</v>
      </c>
      <c r="H660" s="2" t="s">
        <v>13</v>
      </c>
      <c r="I660">
        <v>2</v>
      </c>
      <c r="J660" s="2" t="s">
        <v>88</v>
      </c>
      <c r="K660" s="2">
        <v>262.5</v>
      </c>
      <c r="L660" s="2">
        <v>2732</v>
      </c>
      <c r="M660" s="2">
        <f t="shared" si="60"/>
        <v>273.2</v>
      </c>
      <c r="O660" s="2" t="str">
        <f t="shared" si="61"/>
        <v/>
      </c>
      <c r="P660" s="2" t="str">
        <f>IF(ISNUMBER(O660),SUMIFS(O$1:$O660,A$1:$A660,A660,C$1:$C660,C660,G$1:$G660,G660,E$1:$E660,E660),"")</f>
        <v/>
      </c>
      <c r="U660" t="str">
        <f t="shared" si="62"/>
        <v/>
      </c>
      <c r="AC660" s="2" t="str">
        <f t="shared" si="63"/>
        <v/>
      </c>
      <c r="AH660" s="2" t="str">
        <f t="shared" si="64"/>
        <v/>
      </c>
      <c r="AI660" s="2" t="str">
        <f>IF(ISNUMBER(AH660),SUMIFS($AH$1:AH660,$A$1:A660,A660,C$1:$C660,C660,$G$1:G660,G660,$E$1:E660,E660),"")</f>
        <v/>
      </c>
      <c r="AJ660">
        <f t="shared" si="65"/>
        <v>3</v>
      </c>
    </row>
    <row r="661" spans="1:36" x14ac:dyDescent="0.25">
      <c r="A661" s="14" t="s">
        <v>107</v>
      </c>
      <c r="B661" t="s">
        <v>80</v>
      </c>
      <c r="C661" t="s">
        <v>106</v>
      </c>
      <c r="D661" s="13">
        <v>42064</v>
      </c>
      <c r="E661">
        <v>3</v>
      </c>
      <c r="F661">
        <v>500</v>
      </c>
      <c r="G661" s="2" t="s">
        <v>89</v>
      </c>
      <c r="H661" s="2" t="s">
        <v>13</v>
      </c>
      <c r="I661">
        <v>2</v>
      </c>
      <c r="J661" s="2" t="s">
        <v>88</v>
      </c>
      <c r="K661" s="2">
        <v>375</v>
      </c>
      <c r="L661" s="2">
        <v>2256</v>
      </c>
      <c r="M661" s="2">
        <f t="shared" si="60"/>
        <v>225.6</v>
      </c>
      <c r="O661" s="2" t="str">
        <f t="shared" si="61"/>
        <v/>
      </c>
      <c r="P661" s="2" t="str">
        <f>IF(ISNUMBER(O661),SUMIFS(O$1:$O661,A$1:$A661,A661,C$1:$C661,C661,G$1:$G661,G661,E$1:$E661,E661),"")</f>
        <v/>
      </c>
      <c r="U661" t="str">
        <f t="shared" si="62"/>
        <v/>
      </c>
      <c r="AC661" s="2" t="str">
        <f t="shared" si="63"/>
        <v/>
      </c>
      <c r="AH661" s="2" t="str">
        <f t="shared" si="64"/>
        <v/>
      </c>
      <c r="AI661" s="2" t="str">
        <f>IF(ISNUMBER(AH661),SUMIFS($AH$1:AH661,$A$1:A661,A661,C$1:$C661,C661,$G$1:G661,G661,$E$1:E661,E661),"")</f>
        <v/>
      </c>
      <c r="AJ661">
        <f t="shared" si="65"/>
        <v>3</v>
      </c>
    </row>
    <row r="662" spans="1:36" x14ac:dyDescent="0.25">
      <c r="A662" s="14" t="s">
        <v>112</v>
      </c>
      <c r="B662" t="s">
        <v>80</v>
      </c>
      <c r="C662" t="s">
        <v>106</v>
      </c>
      <c r="D662" s="13">
        <v>42065</v>
      </c>
      <c r="E662">
        <v>1</v>
      </c>
      <c r="F662">
        <v>0</v>
      </c>
      <c r="G662" s="2" t="s">
        <v>89</v>
      </c>
      <c r="H662" s="2" t="s">
        <v>13</v>
      </c>
      <c r="I662">
        <v>2</v>
      </c>
      <c r="J662" s="2" t="s">
        <v>77</v>
      </c>
      <c r="K662" s="2">
        <v>0</v>
      </c>
      <c r="L662" s="2"/>
      <c r="M662" s="2" t="str">
        <f t="shared" si="60"/>
        <v/>
      </c>
      <c r="N662">
        <v>175.20574175999997</v>
      </c>
      <c r="O662" s="2">
        <f t="shared" si="61"/>
        <v>17.520574175999997</v>
      </c>
      <c r="P662" s="2">
        <f>IF(ISNUMBER(O662),SUMIFS(O$1:$O662,A$1:$A662,A662,C$1:$C662,C662,G$1:$G662,G662,E$1:$E662,E662),"")</f>
        <v>226.63466897600003</v>
      </c>
      <c r="U662" t="str">
        <f t="shared" si="62"/>
        <v/>
      </c>
      <c r="AA662">
        <v>22</v>
      </c>
      <c r="AB662">
        <v>3.5000000000000003E-2</v>
      </c>
      <c r="AC662" s="2">
        <f t="shared" si="63"/>
        <v>3.5000000000000003E-2</v>
      </c>
      <c r="AH662" s="2">
        <f t="shared" si="64"/>
        <v>0.61299999999999999</v>
      </c>
      <c r="AI662" s="2">
        <f>IF(ISNUMBER(AH662),SUMIFS($AH$1:AH662,$A$1:A662,A662,C$1:$C662,C662,$G$1:G662,G662,$E$1:E662,E662),"")</f>
        <v>8.9779999999999998</v>
      </c>
      <c r="AJ662">
        <f t="shared" si="65"/>
        <v>9</v>
      </c>
    </row>
    <row r="663" spans="1:36" x14ac:dyDescent="0.25">
      <c r="A663" s="14" t="s">
        <v>111</v>
      </c>
      <c r="B663" t="s">
        <v>80</v>
      </c>
      <c r="C663" t="s">
        <v>106</v>
      </c>
      <c r="D663" s="13">
        <v>42065</v>
      </c>
      <c r="E663">
        <v>1</v>
      </c>
      <c r="F663">
        <v>50</v>
      </c>
      <c r="G663" s="2" t="s">
        <v>89</v>
      </c>
      <c r="H663" s="2" t="s">
        <v>13</v>
      </c>
      <c r="I663">
        <v>2</v>
      </c>
      <c r="J663" s="2" t="s">
        <v>77</v>
      </c>
      <c r="K663" s="2">
        <v>37.5</v>
      </c>
      <c r="L663" s="2"/>
      <c r="M663" s="2" t="str">
        <f t="shared" si="60"/>
        <v/>
      </c>
      <c r="N663">
        <v>237.58769700000002</v>
      </c>
      <c r="O663" s="2">
        <f t="shared" si="61"/>
        <v>23.758769700000002</v>
      </c>
      <c r="P663" s="2">
        <f>IF(ISNUMBER(O663),SUMIFS(O$1:$O663,A$1:$A663,A663,C$1:$C663,C663,G$1:$G663,G663,E$1:$E663,E663),"")</f>
        <v>273.85467769999997</v>
      </c>
      <c r="U663" t="str">
        <f t="shared" si="62"/>
        <v/>
      </c>
      <c r="AA663">
        <v>23.9</v>
      </c>
      <c r="AB663">
        <v>3.7999999999999999E-2</v>
      </c>
      <c r="AC663" s="2">
        <f t="shared" si="63"/>
        <v>3.7999999999999999E-2</v>
      </c>
      <c r="AH663" s="2">
        <f t="shared" si="64"/>
        <v>0.90300000000000002</v>
      </c>
      <c r="AI663" s="2">
        <f>IF(ISNUMBER(AH663),SUMIFS($AH$1:AH663,$A$1:A663,A663,C$1:$C663,C663,$G$1:G663,G663,$E$1:E663,E663),"")</f>
        <v>12.157</v>
      </c>
      <c r="AJ663">
        <f t="shared" si="65"/>
        <v>9</v>
      </c>
    </row>
    <row r="664" spans="1:36" x14ac:dyDescent="0.25">
      <c r="A664" s="14" t="s">
        <v>110</v>
      </c>
      <c r="B664" t="s">
        <v>80</v>
      </c>
      <c r="C664" t="s">
        <v>106</v>
      </c>
      <c r="D664" s="13">
        <v>42065</v>
      </c>
      <c r="E664">
        <v>1</v>
      </c>
      <c r="F664">
        <v>100</v>
      </c>
      <c r="G664" s="2" t="s">
        <v>89</v>
      </c>
      <c r="H664" s="2" t="s">
        <v>13</v>
      </c>
      <c r="I664">
        <v>2</v>
      </c>
      <c r="J664" s="2" t="s">
        <v>77</v>
      </c>
      <c r="K664" s="2">
        <v>75</v>
      </c>
      <c r="L664" s="2"/>
      <c r="M664" s="2" t="str">
        <f t="shared" si="60"/>
        <v/>
      </c>
      <c r="N664">
        <v>1062.0616200000002</v>
      </c>
      <c r="O664" s="2">
        <f t="shared" si="61"/>
        <v>106.20616200000002</v>
      </c>
      <c r="P664" s="2">
        <f>IF(ISNUMBER(O664),SUMIFS(O$1:$O664,A$1:$A664,A664,C$1:$C664,C664,G$1:$G664,G664,E$1:$E664,E664),"")</f>
        <v>329.6544308</v>
      </c>
      <c r="U664" t="str">
        <f t="shared" si="62"/>
        <v/>
      </c>
      <c r="AA664">
        <v>23.5</v>
      </c>
      <c r="AB664">
        <v>3.7999999999999999E-2</v>
      </c>
      <c r="AC664" s="2">
        <f t="shared" si="63"/>
        <v>3.7999999999999999E-2</v>
      </c>
      <c r="AH664" s="2">
        <f t="shared" si="64"/>
        <v>4.0359999999999996</v>
      </c>
      <c r="AI664" s="2">
        <f>IF(ISNUMBER(AH664),SUMIFS($AH$1:AH664,$A$1:A664,A664,C$1:$C664,C664,$G$1:G664,G664,$E$1:E664,E664),"")</f>
        <v>13.644</v>
      </c>
      <c r="AJ664">
        <f t="shared" si="65"/>
        <v>9</v>
      </c>
    </row>
    <row r="665" spans="1:36" x14ac:dyDescent="0.25">
      <c r="A665" s="14" t="s">
        <v>109</v>
      </c>
      <c r="B665" t="s">
        <v>80</v>
      </c>
      <c r="C665" t="s">
        <v>106</v>
      </c>
      <c r="D665" s="13">
        <v>42065</v>
      </c>
      <c r="E665">
        <v>1</v>
      </c>
      <c r="F665">
        <v>200</v>
      </c>
      <c r="G665" s="2" t="s">
        <v>89</v>
      </c>
      <c r="H665" s="2" t="s">
        <v>13</v>
      </c>
      <c r="I665">
        <v>2</v>
      </c>
      <c r="J665" s="2" t="s">
        <v>77</v>
      </c>
      <c r="K665" s="2">
        <v>150</v>
      </c>
      <c r="L665" s="2"/>
      <c r="M665" s="2" t="str">
        <f t="shared" si="60"/>
        <v/>
      </c>
      <c r="N665">
        <v>551.11455733333332</v>
      </c>
      <c r="O665" s="2">
        <f t="shared" si="61"/>
        <v>55.111455733333329</v>
      </c>
      <c r="P665" s="2">
        <f>IF(ISNUMBER(O665),SUMIFS(O$1:$O665,A$1:$A665,A665,C$1:$C665,C665,G$1:$G665,G665,E$1:$E665,E665),"")</f>
        <v>303.48098173333335</v>
      </c>
      <c r="U665" t="str">
        <f t="shared" si="62"/>
        <v/>
      </c>
      <c r="AA665">
        <v>26.1</v>
      </c>
      <c r="AB665">
        <v>4.2000000000000003E-2</v>
      </c>
      <c r="AC665" s="2">
        <f t="shared" si="63"/>
        <v>4.2000000000000003E-2</v>
      </c>
      <c r="AH665" s="2">
        <f t="shared" si="64"/>
        <v>2.3149999999999999</v>
      </c>
      <c r="AI665" s="2">
        <f>IF(ISNUMBER(AH665),SUMIFS($AH$1:AH665,$A$1:A665,A665,C$1:$C665,C665,$G$1:G665,G665,$E$1:E665,E665),"")</f>
        <v>12.994999999999999</v>
      </c>
      <c r="AJ665">
        <f t="shared" si="65"/>
        <v>9</v>
      </c>
    </row>
    <row r="666" spans="1:36" x14ac:dyDescent="0.25">
      <c r="A666" s="14" t="s">
        <v>108</v>
      </c>
      <c r="B666" t="s">
        <v>80</v>
      </c>
      <c r="C666" t="s">
        <v>106</v>
      </c>
      <c r="D666" s="13">
        <v>42065</v>
      </c>
      <c r="E666">
        <v>1</v>
      </c>
      <c r="F666">
        <v>350</v>
      </c>
      <c r="G666" s="2" t="s">
        <v>89</v>
      </c>
      <c r="H666" s="2" t="s">
        <v>13</v>
      </c>
      <c r="I666">
        <v>2</v>
      </c>
      <c r="J666" s="2" t="s">
        <v>77</v>
      </c>
      <c r="K666" s="2">
        <v>262.5</v>
      </c>
      <c r="L666" s="2"/>
      <c r="M666" s="2" t="str">
        <f t="shared" si="60"/>
        <v/>
      </c>
      <c r="N666">
        <v>94.408156266666666</v>
      </c>
      <c r="O666" s="2">
        <f t="shared" si="61"/>
        <v>9.4408156266666658</v>
      </c>
      <c r="P666" s="2">
        <f>IF(ISNUMBER(O666),SUMIFS(O$1:$O666,A$1:$A666,A666,C$1:$C666,C666,G$1:$G666,G666,E$1:$E666,E666),"")</f>
        <v>250.02581536</v>
      </c>
      <c r="U666" t="str">
        <f t="shared" si="62"/>
        <v/>
      </c>
      <c r="AA666">
        <v>24.2</v>
      </c>
      <c r="AB666">
        <v>3.9E-2</v>
      </c>
      <c r="AC666" s="2">
        <f t="shared" si="63"/>
        <v>3.9E-2</v>
      </c>
      <c r="AH666" s="2">
        <f t="shared" si="64"/>
        <v>0.36799999999999999</v>
      </c>
      <c r="AI666" s="2">
        <f>IF(ISNUMBER(AH666),SUMIFS($AH$1:AH666,$A$1:A666,A666,C$1:$C666,C666,$G$1:G666,G666,$E$1:E666,E666),"")</f>
        <v>11.194000000000001</v>
      </c>
      <c r="AJ666">
        <f t="shared" si="65"/>
        <v>9</v>
      </c>
    </row>
    <row r="667" spans="1:36" x14ac:dyDescent="0.25">
      <c r="A667" s="14" t="s">
        <v>107</v>
      </c>
      <c r="B667" t="s">
        <v>80</v>
      </c>
      <c r="C667" t="s">
        <v>106</v>
      </c>
      <c r="D667" s="13">
        <v>42065</v>
      </c>
      <c r="E667">
        <v>1</v>
      </c>
      <c r="F667">
        <v>500</v>
      </c>
      <c r="G667" s="2" t="s">
        <v>89</v>
      </c>
      <c r="H667" s="2" t="s">
        <v>13</v>
      </c>
      <c r="I667">
        <v>2</v>
      </c>
      <c r="J667" s="2" t="s">
        <v>77</v>
      </c>
      <c r="K667" s="2">
        <v>375</v>
      </c>
      <c r="L667" s="2"/>
      <c r="M667" s="2" t="str">
        <f t="shared" si="60"/>
        <v/>
      </c>
      <c r="N667">
        <v>164.98162794666666</v>
      </c>
      <c r="O667" s="2">
        <f t="shared" si="61"/>
        <v>16.498162794666666</v>
      </c>
      <c r="P667" s="2">
        <f>IF(ISNUMBER(O667),SUMIFS(O$1:$O667,A$1:$A667,A667,C$1:$C667,C667,G$1:$G667,G667,E$1:$E667,E667),"")</f>
        <v>231.28603212800002</v>
      </c>
      <c r="U667" t="str">
        <f t="shared" si="62"/>
        <v/>
      </c>
      <c r="AA667">
        <v>26.4</v>
      </c>
      <c r="AB667">
        <v>4.2000000000000003E-2</v>
      </c>
      <c r="AC667" s="2">
        <f t="shared" si="63"/>
        <v>4.2000000000000003E-2</v>
      </c>
      <c r="AH667" s="2">
        <f t="shared" si="64"/>
        <v>0.69299999999999995</v>
      </c>
      <c r="AI667" s="2">
        <f>IF(ISNUMBER(AH667),SUMIFS($AH$1:AH667,$A$1:A667,A667,C$1:$C667,C667,$G$1:G667,G667,$E$1:E667,E667),"")</f>
        <v>9.9290000000000003</v>
      </c>
      <c r="AJ667">
        <f t="shared" si="65"/>
        <v>9</v>
      </c>
    </row>
    <row r="668" spans="1:36" x14ac:dyDescent="0.25">
      <c r="A668" s="14" t="s">
        <v>112</v>
      </c>
      <c r="B668" t="s">
        <v>80</v>
      </c>
      <c r="C668" t="s">
        <v>106</v>
      </c>
      <c r="D668" s="13">
        <v>42065</v>
      </c>
      <c r="E668">
        <v>2</v>
      </c>
      <c r="F668">
        <v>0</v>
      </c>
      <c r="G668" s="2" t="s">
        <v>89</v>
      </c>
      <c r="H668" s="2" t="s">
        <v>13</v>
      </c>
      <c r="I668">
        <v>2</v>
      </c>
      <c r="J668" s="2" t="s">
        <v>77</v>
      </c>
      <c r="K668" s="2">
        <v>0</v>
      </c>
      <c r="L668" s="2"/>
      <c r="M668" s="2" t="str">
        <f t="shared" si="60"/>
        <v/>
      </c>
      <c r="N668">
        <v>340.25331199999994</v>
      </c>
      <c r="O668" s="2">
        <f t="shared" si="61"/>
        <v>34.025331199999997</v>
      </c>
      <c r="P668" s="2">
        <f>IF(ISNUMBER(O668),SUMIFS(O$1:$O668,A$1:$A668,A668,C$1:$C668,C668,G$1:$G668,G668,E$1:$E668,E668),"")</f>
        <v>316.80971573333329</v>
      </c>
      <c r="U668" t="str">
        <f t="shared" si="62"/>
        <v/>
      </c>
      <c r="AA668">
        <v>25</v>
      </c>
      <c r="AB668">
        <v>0.04</v>
      </c>
      <c r="AC668" s="2">
        <f t="shared" si="63"/>
        <v>0.04</v>
      </c>
      <c r="AH668" s="2">
        <f t="shared" si="64"/>
        <v>1.361</v>
      </c>
      <c r="AI668" s="2">
        <f>IF(ISNUMBER(AH668),SUMIFS($AH$1:AH668,$A$1:A668,A668,C$1:$C668,C668,$G$1:G668,G668,$E$1:E668,E668),"")</f>
        <v>12.39</v>
      </c>
      <c r="AJ668">
        <f t="shared" si="65"/>
        <v>9</v>
      </c>
    </row>
    <row r="669" spans="1:36" x14ac:dyDescent="0.25">
      <c r="A669" s="14" t="s">
        <v>111</v>
      </c>
      <c r="B669" t="s">
        <v>80</v>
      </c>
      <c r="C669" t="s">
        <v>106</v>
      </c>
      <c r="D669" s="13">
        <v>42065</v>
      </c>
      <c r="E669">
        <v>2</v>
      </c>
      <c r="F669">
        <v>50</v>
      </c>
      <c r="G669" s="2" t="s">
        <v>89</v>
      </c>
      <c r="H669" s="2" t="s">
        <v>13</v>
      </c>
      <c r="I669">
        <v>2</v>
      </c>
      <c r="J669" s="2" t="s">
        <v>77</v>
      </c>
      <c r="K669" s="2">
        <v>37.5</v>
      </c>
      <c r="L669" s="2"/>
      <c r="M669" s="2" t="str">
        <f t="shared" si="60"/>
        <v/>
      </c>
      <c r="N669">
        <v>77.293067800000003</v>
      </c>
      <c r="O669" s="2">
        <f t="shared" si="61"/>
        <v>7.7293067799999999</v>
      </c>
      <c r="P669" s="2">
        <f>IF(ISNUMBER(O669),SUMIFS(O$1:$O669,A$1:$A669,A669,C$1:$C669,C669,G$1:$G669,G669,E$1:$E669,E669),"")</f>
        <v>295.95952784666662</v>
      </c>
      <c r="U669" t="str">
        <f t="shared" si="62"/>
        <v/>
      </c>
      <c r="AA669">
        <v>24.9</v>
      </c>
      <c r="AB669">
        <v>0.04</v>
      </c>
      <c r="AC669" s="2">
        <f t="shared" si="63"/>
        <v>0.04</v>
      </c>
      <c r="AH669" s="2">
        <f t="shared" si="64"/>
        <v>0.309</v>
      </c>
      <c r="AI669" s="2">
        <f>IF(ISNUMBER(AH669),SUMIFS($AH$1:AH669,$A$1:A669,A669,C$1:$C669,C669,$G$1:G669,G669,$E$1:E669,E669),"")</f>
        <v>11.261999999999999</v>
      </c>
      <c r="AJ669">
        <f t="shared" si="65"/>
        <v>9</v>
      </c>
    </row>
    <row r="670" spans="1:36" x14ac:dyDescent="0.25">
      <c r="A670" s="14" t="s">
        <v>110</v>
      </c>
      <c r="B670" t="s">
        <v>80</v>
      </c>
      <c r="C670" t="s">
        <v>106</v>
      </c>
      <c r="D670" s="13">
        <v>42065</v>
      </c>
      <c r="E670">
        <v>2</v>
      </c>
      <c r="F670">
        <v>100</v>
      </c>
      <c r="G670" s="2" t="s">
        <v>89</v>
      </c>
      <c r="H670" s="2" t="s">
        <v>13</v>
      </c>
      <c r="I670">
        <v>2</v>
      </c>
      <c r="J670" s="2" t="s">
        <v>77</v>
      </c>
      <c r="K670" s="2">
        <v>75</v>
      </c>
      <c r="L670" s="2"/>
      <c r="M670" s="2" t="str">
        <f t="shared" si="60"/>
        <v/>
      </c>
      <c r="N670">
        <v>511.41692799999998</v>
      </c>
      <c r="O670" s="2">
        <f t="shared" si="61"/>
        <v>51.141692800000001</v>
      </c>
      <c r="P670" s="2">
        <f>IF(ISNUMBER(O670),SUMIFS(O$1:$O670,A$1:$A670,A670,C$1:$C670,C670,G$1:$G670,G670,E$1:$E670,E670),"")</f>
        <v>346.60259346666675</v>
      </c>
      <c r="U670" t="str">
        <f t="shared" si="62"/>
        <v/>
      </c>
      <c r="AA670">
        <v>26.6</v>
      </c>
      <c r="AB670">
        <v>4.2999999999999997E-2</v>
      </c>
      <c r="AC670" s="2">
        <f t="shared" si="63"/>
        <v>4.2999999999999997E-2</v>
      </c>
      <c r="AH670" s="2">
        <f t="shared" si="64"/>
        <v>2.1989999999999998</v>
      </c>
      <c r="AI670" s="2">
        <f>IF(ISNUMBER(AH670),SUMIFS($AH$1:AH670,$A$1:A670,A670,C$1:$C670,C670,$G$1:G670,G670,$E$1:E670,E670),"")</f>
        <v>11.358000000000001</v>
      </c>
      <c r="AJ670">
        <f t="shared" si="65"/>
        <v>9</v>
      </c>
    </row>
    <row r="671" spans="1:36" x14ac:dyDescent="0.25">
      <c r="A671" s="14" t="s">
        <v>109</v>
      </c>
      <c r="B671" t="s">
        <v>80</v>
      </c>
      <c r="C671" t="s">
        <v>106</v>
      </c>
      <c r="D671" s="13">
        <v>42065</v>
      </c>
      <c r="E671">
        <v>2</v>
      </c>
      <c r="F671">
        <v>200</v>
      </c>
      <c r="G671" s="2" t="s">
        <v>89</v>
      </c>
      <c r="H671" s="2" t="s">
        <v>13</v>
      </c>
      <c r="I671">
        <v>2</v>
      </c>
      <c r="J671" s="2" t="s">
        <v>77</v>
      </c>
      <c r="K671" s="2">
        <v>150</v>
      </c>
      <c r="L671" s="2"/>
      <c r="M671" s="2" t="str">
        <f t="shared" si="60"/>
        <v/>
      </c>
      <c r="N671">
        <v>45.625504999999997</v>
      </c>
      <c r="O671" s="2">
        <f t="shared" si="61"/>
        <v>4.5625504999999995</v>
      </c>
      <c r="P671" s="2">
        <f>IF(ISNUMBER(O671),SUMIFS(O$1:$O671,A$1:$A671,A671,C$1:$C671,C671,G$1:$G671,G671,E$1:$E671,E671),"")</f>
        <v>280.36768223333337</v>
      </c>
      <c r="U671" t="str">
        <f t="shared" si="62"/>
        <v/>
      </c>
      <c r="AA671">
        <v>24.6</v>
      </c>
      <c r="AB671">
        <v>3.9E-2</v>
      </c>
      <c r="AC671" s="2">
        <f t="shared" si="63"/>
        <v>3.9E-2</v>
      </c>
      <c r="AH671" s="2">
        <f t="shared" si="64"/>
        <v>0.17799999999999999</v>
      </c>
      <c r="AI671" s="2">
        <f>IF(ISNUMBER(AH671),SUMIFS($AH$1:AH671,$A$1:A671,A671,C$1:$C671,C671,$G$1:G671,G671,$E$1:E671,E671),"")</f>
        <v>9.8310000000000013</v>
      </c>
      <c r="AJ671">
        <f t="shared" si="65"/>
        <v>9</v>
      </c>
    </row>
    <row r="672" spans="1:36" x14ac:dyDescent="0.25">
      <c r="A672" s="14" t="s">
        <v>108</v>
      </c>
      <c r="B672" t="s">
        <v>80</v>
      </c>
      <c r="C672" t="s">
        <v>106</v>
      </c>
      <c r="D672" s="13">
        <v>42065</v>
      </c>
      <c r="E672">
        <v>2</v>
      </c>
      <c r="F672">
        <v>350</v>
      </c>
      <c r="G672" s="2" t="s">
        <v>89</v>
      </c>
      <c r="H672" s="2" t="s">
        <v>13</v>
      </c>
      <c r="I672">
        <v>2</v>
      </c>
      <c r="J672" s="2" t="s">
        <v>77</v>
      </c>
      <c r="K672" s="2">
        <v>262.5</v>
      </c>
      <c r="L672" s="2"/>
      <c r="M672" s="2" t="str">
        <f t="shared" si="60"/>
        <v/>
      </c>
      <c r="N672">
        <v>53.553927093333328</v>
      </c>
      <c r="O672" s="2">
        <f t="shared" si="61"/>
        <v>5.3553927093333327</v>
      </c>
      <c r="P672" s="2">
        <f>IF(ISNUMBER(O672),SUMIFS(O$1:$O672,A$1:$A672,A672,C$1:$C672,C672,G$1:$G672,G672,E$1:$E672,E672),"")</f>
        <v>289.65117630933332</v>
      </c>
      <c r="U672" t="str">
        <f t="shared" si="62"/>
        <v/>
      </c>
      <c r="AA672">
        <v>25.9</v>
      </c>
      <c r="AB672">
        <v>4.0999999999999995E-2</v>
      </c>
      <c r="AC672" s="2">
        <f t="shared" si="63"/>
        <v>4.0999999999999995E-2</v>
      </c>
      <c r="AH672" s="2">
        <f t="shared" si="64"/>
        <v>0.22</v>
      </c>
      <c r="AI672" s="2">
        <f>IF(ISNUMBER(AH672),SUMIFS($AH$1:AH672,$A$1:A672,A672,C$1:$C672,C672,$G$1:G672,G672,$E$1:E672,E672),"")</f>
        <v>9.3170000000000002</v>
      </c>
      <c r="AJ672">
        <f t="shared" si="65"/>
        <v>9</v>
      </c>
    </row>
    <row r="673" spans="1:36" x14ac:dyDescent="0.25">
      <c r="A673" s="14" t="s">
        <v>107</v>
      </c>
      <c r="B673" t="s">
        <v>80</v>
      </c>
      <c r="C673" t="s">
        <v>106</v>
      </c>
      <c r="D673" s="13">
        <v>42065</v>
      </c>
      <c r="E673">
        <v>2</v>
      </c>
      <c r="F673">
        <v>500</v>
      </c>
      <c r="G673" s="2" t="s">
        <v>89</v>
      </c>
      <c r="H673" s="2" t="s">
        <v>13</v>
      </c>
      <c r="I673">
        <v>2</v>
      </c>
      <c r="J673" s="2" t="s">
        <v>77</v>
      </c>
      <c r="K673" s="2">
        <v>375</v>
      </c>
      <c r="L673" s="2"/>
      <c r="M673" s="2" t="str">
        <f t="shared" si="60"/>
        <v/>
      </c>
      <c r="N673">
        <v>348.84667999999999</v>
      </c>
      <c r="O673" s="2">
        <f t="shared" si="61"/>
        <v>34.884667999999998</v>
      </c>
      <c r="P673" s="2">
        <f>IF(ISNUMBER(O673),SUMIFS(O$1:$O673,A$1:$A673,A673,C$1:$C673,C673,G$1:$G673,G673,E$1:$E673,E673),"")</f>
        <v>316.08161479999995</v>
      </c>
      <c r="U673" t="str">
        <f t="shared" si="62"/>
        <v/>
      </c>
      <c r="AA673">
        <v>26.7</v>
      </c>
      <c r="AB673">
        <v>4.2999999999999997E-2</v>
      </c>
      <c r="AC673" s="2">
        <f t="shared" si="63"/>
        <v>4.2999999999999997E-2</v>
      </c>
      <c r="AH673" s="2">
        <f t="shared" si="64"/>
        <v>1.5</v>
      </c>
      <c r="AI673" s="2">
        <f>IF(ISNUMBER(AH673),SUMIFS($AH$1:AH673,$A$1:A673,A673,C$1:$C673,C673,$G$1:G673,G673,$E$1:E673,E673),"")</f>
        <v>11.622999999999999</v>
      </c>
      <c r="AJ673">
        <f t="shared" si="65"/>
        <v>9</v>
      </c>
    </row>
    <row r="674" spans="1:36" x14ac:dyDescent="0.25">
      <c r="A674" s="14" t="s">
        <v>112</v>
      </c>
      <c r="B674" t="s">
        <v>80</v>
      </c>
      <c r="C674" t="s">
        <v>106</v>
      </c>
      <c r="D674" s="13">
        <v>42065</v>
      </c>
      <c r="E674">
        <v>3</v>
      </c>
      <c r="F674">
        <v>0</v>
      </c>
      <c r="G674" s="2" t="s">
        <v>89</v>
      </c>
      <c r="H674" s="2" t="s">
        <v>13</v>
      </c>
      <c r="I674">
        <v>2</v>
      </c>
      <c r="J674" s="2" t="s">
        <v>77</v>
      </c>
      <c r="K674" s="2">
        <v>0</v>
      </c>
      <c r="L674" s="2"/>
      <c r="M674" s="2" t="str">
        <f t="shared" si="60"/>
        <v/>
      </c>
      <c r="N674">
        <v>1419.3070399999999</v>
      </c>
      <c r="O674" s="2">
        <f t="shared" si="61"/>
        <v>141.93070399999999</v>
      </c>
      <c r="P674" s="2">
        <f>IF(ISNUMBER(O674),SUMIFS(O$1:$O674,A$1:$A674,A674,C$1:$C674,C674,G$1:$G674,G674,E$1:$E674,E674),"")</f>
        <v>421.11580079999999</v>
      </c>
      <c r="U674" t="str">
        <f t="shared" si="62"/>
        <v/>
      </c>
      <c r="AA674">
        <v>23.7</v>
      </c>
      <c r="AB674">
        <v>3.7999999999999999E-2</v>
      </c>
      <c r="AC674" s="2">
        <f t="shared" si="63"/>
        <v>3.7999999999999999E-2</v>
      </c>
      <c r="AH674" s="2">
        <f t="shared" si="64"/>
        <v>5.3929999999999998</v>
      </c>
      <c r="AI674" s="2">
        <f>IF(ISNUMBER(AH674),SUMIFS($AH$1:AH674,$A$1:A674,A674,C$1:$C674,C674,$G$1:G674,G674,$E$1:E674,E674),"")</f>
        <v>14.885000000000002</v>
      </c>
      <c r="AJ674">
        <f t="shared" si="65"/>
        <v>9</v>
      </c>
    </row>
    <row r="675" spans="1:36" x14ac:dyDescent="0.25">
      <c r="A675" s="14" t="s">
        <v>111</v>
      </c>
      <c r="B675" t="s">
        <v>80</v>
      </c>
      <c r="C675" t="s">
        <v>106</v>
      </c>
      <c r="D675" s="13">
        <v>42065</v>
      </c>
      <c r="E675">
        <v>3</v>
      </c>
      <c r="F675">
        <v>50</v>
      </c>
      <c r="G675" s="2" t="s">
        <v>89</v>
      </c>
      <c r="H675" s="2" t="s">
        <v>13</v>
      </c>
      <c r="I675">
        <v>2</v>
      </c>
      <c r="J675" s="2" t="s">
        <v>77</v>
      </c>
      <c r="K675" s="2">
        <v>37.5</v>
      </c>
      <c r="L675" s="2"/>
      <c r="M675" s="2" t="str">
        <f t="shared" si="60"/>
        <v/>
      </c>
      <c r="N675">
        <v>1861.4696506666667</v>
      </c>
      <c r="O675" s="2">
        <f t="shared" si="61"/>
        <v>186.14696506666667</v>
      </c>
      <c r="P675" s="2">
        <f>IF(ISNUMBER(O675),SUMIFS(O$1:$O675,A$1:$A675,A675,C$1:$C675,C675,G$1:$G675,G675,E$1:$E675,E675),"")</f>
        <v>478.40339280000006</v>
      </c>
      <c r="U675" t="str">
        <f t="shared" si="62"/>
        <v/>
      </c>
      <c r="AA675">
        <v>22</v>
      </c>
      <c r="AB675">
        <v>3.5000000000000003E-2</v>
      </c>
      <c r="AC675" s="2">
        <f t="shared" si="63"/>
        <v>3.5000000000000003E-2</v>
      </c>
      <c r="AH675" s="2">
        <f t="shared" si="64"/>
        <v>6.5149999999999997</v>
      </c>
      <c r="AI675" s="2">
        <f>IF(ISNUMBER(AH675),SUMIFS($AH$1:AH675,$A$1:A675,A675,C$1:$C675,C675,$G$1:G675,G675,$E$1:E675,E675),"")</f>
        <v>17.620999999999999</v>
      </c>
      <c r="AJ675">
        <f t="shared" si="65"/>
        <v>9</v>
      </c>
    </row>
    <row r="676" spans="1:36" x14ac:dyDescent="0.25">
      <c r="A676" s="14" t="s">
        <v>110</v>
      </c>
      <c r="B676" t="s">
        <v>80</v>
      </c>
      <c r="C676" t="s">
        <v>106</v>
      </c>
      <c r="D676" s="13">
        <v>42065</v>
      </c>
      <c r="E676">
        <v>3</v>
      </c>
      <c r="F676">
        <v>100</v>
      </c>
      <c r="G676" s="2" t="s">
        <v>89</v>
      </c>
      <c r="H676" s="2" t="s">
        <v>13</v>
      </c>
      <c r="I676">
        <v>2</v>
      </c>
      <c r="J676" s="2" t="s">
        <v>77</v>
      </c>
      <c r="K676" s="2">
        <v>75</v>
      </c>
      <c r="L676" s="2"/>
      <c r="M676" s="2" t="str">
        <f t="shared" si="60"/>
        <v/>
      </c>
      <c r="N676">
        <v>83.177982</v>
      </c>
      <c r="O676" s="2">
        <f t="shared" si="61"/>
        <v>8.3177982000000004</v>
      </c>
      <c r="P676" s="2">
        <f>IF(ISNUMBER(O676),SUMIFS(O$1:$O676,A$1:$A676,A676,C$1:$C676,C676,G$1:$G676,G676,E$1:$E676,E676),"")</f>
        <v>253.23410700000002</v>
      </c>
      <c r="U676" t="str">
        <f t="shared" si="62"/>
        <v/>
      </c>
      <c r="AA676">
        <v>23.3</v>
      </c>
      <c r="AB676">
        <v>3.7000000000000005E-2</v>
      </c>
      <c r="AC676" s="2">
        <f t="shared" si="63"/>
        <v>3.7000000000000005E-2</v>
      </c>
      <c r="AH676" s="2">
        <f t="shared" si="64"/>
        <v>0.308</v>
      </c>
      <c r="AI676" s="2">
        <f>IF(ISNUMBER(AH676),SUMIFS($AH$1:AH676,$A$1:A676,A676,C$1:$C676,C676,$G$1:G676,G676,$E$1:E676,E676),"")</f>
        <v>10.35</v>
      </c>
      <c r="AJ676">
        <f t="shared" si="65"/>
        <v>9</v>
      </c>
    </row>
    <row r="677" spans="1:36" x14ac:dyDescent="0.25">
      <c r="A677" s="14" t="s">
        <v>109</v>
      </c>
      <c r="B677" t="s">
        <v>80</v>
      </c>
      <c r="C677" t="s">
        <v>106</v>
      </c>
      <c r="D677" s="13">
        <v>42065</v>
      </c>
      <c r="E677">
        <v>3</v>
      </c>
      <c r="F677">
        <v>200</v>
      </c>
      <c r="G677" s="2" t="s">
        <v>89</v>
      </c>
      <c r="H677" s="2" t="s">
        <v>13</v>
      </c>
      <c r="I677">
        <v>2</v>
      </c>
      <c r="J677" s="2" t="s">
        <v>77</v>
      </c>
      <c r="K677" s="2">
        <v>150</v>
      </c>
      <c r="L677" s="2"/>
      <c r="M677" s="2" t="str">
        <f t="shared" si="60"/>
        <v/>
      </c>
      <c r="N677">
        <v>1688.257188</v>
      </c>
      <c r="O677" s="2">
        <f t="shared" si="61"/>
        <v>168.8257188</v>
      </c>
      <c r="P677" s="2">
        <f>IF(ISNUMBER(O677),SUMIFS(O$1:$O677,A$1:$A677,A677,C$1:$C677,C677,G$1:$G677,G677,E$1:$E677,E677),"")</f>
        <v>427.84358280000004</v>
      </c>
      <c r="U677" t="str">
        <f t="shared" si="62"/>
        <v/>
      </c>
      <c r="AA677">
        <v>25.2</v>
      </c>
      <c r="AB677">
        <v>0.04</v>
      </c>
      <c r="AC677" s="2">
        <f t="shared" si="63"/>
        <v>0.04</v>
      </c>
      <c r="AH677" s="2">
        <f t="shared" si="64"/>
        <v>6.7530000000000001</v>
      </c>
      <c r="AI677" s="2">
        <f>IF(ISNUMBER(AH677),SUMIFS($AH$1:AH677,$A$1:A677,A677,C$1:$C677,C677,$G$1:G677,G677,$E$1:E677,E677),"")</f>
        <v>15.56</v>
      </c>
      <c r="AJ677">
        <f t="shared" si="65"/>
        <v>9</v>
      </c>
    </row>
    <row r="678" spans="1:36" x14ac:dyDescent="0.25">
      <c r="A678" s="14" t="s">
        <v>108</v>
      </c>
      <c r="B678" t="s">
        <v>80</v>
      </c>
      <c r="C678" t="s">
        <v>106</v>
      </c>
      <c r="D678" s="13">
        <v>42065</v>
      </c>
      <c r="E678">
        <v>3</v>
      </c>
      <c r="F678">
        <v>350</v>
      </c>
      <c r="G678" s="2" t="s">
        <v>89</v>
      </c>
      <c r="H678" s="2" t="s">
        <v>13</v>
      </c>
      <c r="I678">
        <v>2</v>
      </c>
      <c r="J678" s="2" t="s">
        <v>77</v>
      </c>
      <c r="K678" s="2">
        <v>262.5</v>
      </c>
      <c r="L678" s="2"/>
      <c r="M678" s="2" t="str">
        <f t="shared" si="60"/>
        <v/>
      </c>
      <c r="N678">
        <v>273.59145333333333</v>
      </c>
      <c r="O678" s="2">
        <f t="shared" si="61"/>
        <v>27.359145333333334</v>
      </c>
      <c r="P678" s="2">
        <f>IF(ISNUMBER(O678),SUMIFS(O$1:$O678,A$1:$A678,A678,C$1:$C678,C678,G$1:$G678,G678,E$1:$E678,E678),"")</f>
        <v>276.58160133333337</v>
      </c>
      <c r="U678" t="str">
        <f t="shared" si="62"/>
        <v/>
      </c>
      <c r="AA678">
        <v>24.4</v>
      </c>
      <c r="AB678">
        <v>3.9E-2</v>
      </c>
      <c r="AC678" s="2">
        <f t="shared" si="63"/>
        <v>3.9E-2</v>
      </c>
      <c r="AH678" s="2">
        <f t="shared" si="64"/>
        <v>1.0669999999999999</v>
      </c>
      <c r="AI678" s="2">
        <f>IF(ISNUMBER(AH678),SUMIFS($AH$1:AH678,$A$1:A678,A678,C$1:$C678,C678,$G$1:G678,G678,$E$1:E678,E678),"")</f>
        <v>11.285</v>
      </c>
      <c r="AJ678">
        <f t="shared" si="65"/>
        <v>9</v>
      </c>
    </row>
    <row r="679" spans="1:36" x14ac:dyDescent="0.25">
      <c r="A679" s="14" t="s">
        <v>107</v>
      </c>
      <c r="B679" t="s">
        <v>80</v>
      </c>
      <c r="C679" t="s">
        <v>106</v>
      </c>
      <c r="D679" s="13">
        <v>42065</v>
      </c>
      <c r="E679">
        <v>3</v>
      </c>
      <c r="F679">
        <v>500</v>
      </c>
      <c r="G679" s="2" t="s">
        <v>89</v>
      </c>
      <c r="H679" s="2" t="s">
        <v>13</v>
      </c>
      <c r="I679">
        <v>2</v>
      </c>
      <c r="J679" s="2" t="s">
        <v>77</v>
      </c>
      <c r="K679" s="2">
        <v>375</v>
      </c>
      <c r="L679" s="2"/>
      <c r="M679" s="2" t="str">
        <f t="shared" si="60"/>
        <v/>
      </c>
      <c r="N679">
        <v>610.33596799999998</v>
      </c>
      <c r="O679" s="2">
        <f t="shared" si="61"/>
        <v>61.033596799999998</v>
      </c>
      <c r="P679" s="2">
        <f>IF(ISNUMBER(O679),SUMIFS(O$1:$O679,A$1:$A679,A679,C$1:$C679,C679,G$1:$G679,G679,E$1:$E679,E679),"")</f>
        <v>323.17947200000003</v>
      </c>
      <c r="U679" t="str">
        <f t="shared" si="62"/>
        <v/>
      </c>
      <c r="AA679">
        <v>25.8</v>
      </c>
      <c r="AB679">
        <v>4.0999999999999995E-2</v>
      </c>
      <c r="AC679" s="2">
        <f t="shared" si="63"/>
        <v>4.0999999999999995E-2</v>
      </c>
      <c r="AH679" s="2">
        <f t="shared" si="64"/>
        <v>2.5019999999999998</v>
      </c>
      <c r="AI679" s="2">
        <f>IF(ISNUMBER(AH679),SUMIFS($AH$1:AH679,$A$1:A679,A679,C$1:$C679,C679,$G$1:G679,G679,$E$1:E679,E679),"")</f>
        <v>12.201000000000001</v>
      </c>
      <c r="AJ679">
        <f t="shared" si="65"/>
        <v>9</v>
      </c>
    </row>
    <row r="680" spans="1:36" x14ac:dyDescent="0.25">
      <c r="A680" s="14" t="s">
        <v>112</v>
      </c>
      <c r="B680" t="s">
        <v>80</v>
      </c>
      <c r="C680" t="s">
        <v>106</v>
      </c>
      <c r="D680" s="13">
        <v>42073</v>
      </c>
      <c r="E680">
        <v>1</v>
      </c>
      <c r="F680">
        <v>0</v>
      </c>
      <c r="G680" s="2" t="s">
        <v>89</v>
      </c>
      <c r="H680" s="2" t="s">
        <v>13</v>
      </c>
      <c r="I680">
        <v>3</v>
      </c>
      <c r="J680" s="2" t="s">
        <v>88</v>
      </c>
      <c r="K680" s="2">
        <v>0</v>
      </c>
      <c r="L680" s="2">
        <v>1950</v>
      </c>
      <c r="M680" s="2">
        <f t="shared" si="60"/>
        <v>195</v>
      </c>
      <c r="O680" s="2" t="str">
        <f t="shared" si="61"/>
        <v/>
      </c>
      <c r="P680" s="2" t="str">
        <f>IF(ISNUMBER(O680),SUMIFS(O$1:$O680,A$1:$A680,A680,C$1:$C680,C680,G$1:$G680,G680,E$1:$E680,E680),"")</f>
        <v/>
      </c>
      <c r="U680" t="str">
        <f t="shared" si="62"/>
        <v/>
      </c>
      <c r="AA680">
        <v>22.6</v>
      </c>
      <c r="AB680">
        <v>3.6000000000000004E-2</v>
      </c>
      <c r="AC680" s="2">
        <f t="shared" si="63"/>
        <v>3.6000000000000004E-2</v>
      </c>
      <c r="AH680" s="2" t="str">
        <f t="shared" si="64"/>
        <v/>
      </c>
      <c r="AI680" s="2" t="str">
        <f>IF(ISNUMBER(AH680),SUMIFS($AH$1:AH680,$A$1:A680,A680,C$1:$C680,C680,$G$1:G680,G680,$E$1:E680,E680),"")</f>
        <v/>
      </c>
      <c r="AJ680">
        <f t="shared" si="65"/>
        <v>6</v>
      </c>
    </row>
    <row r="681" spans="1:36" x14ac:dyDescent="0.25">
      <c r="A681" s="14" t="s">
        <v>111</v>
      </c>
      <c r="B681" t="s">
        <v>80</v>
      </c>
      <c r="C681" t="s">
        <v>106</v>
      </c>
      <c r="D681" s="13">
        <v>42073</v>
      </c>
      <c r="E681">
        <v>1</v>
      </c>
      <c r="F681">
        <v>50</v>
      </c>
      <c r="G681" s="2" t="s">
        <v>89</v>
      </c>
      <c r="H681" s="2" t="s">
        <v>13</v>
      </c>
      <c r="I681">
        <v>3</v>
      </c>
      <c r="J681" s="2" t="s">
        <v>88</v>
      </c>
      <c r="K681" s="2">
        <v>37.5</v>
      </c>
      <c r="L681" s="2">
        <v>2052</v>
      </c>
      <c r="M681" s="2">
        <f t="shared" si="60"/>
        <v>205.2</v>
      </c>
      <c r="O681" s="2" t="str">
        <f t="shared" si="61"/>
        <v/>
      </c>
      <c r="P681" s="2" t="str">
        <f>IF(ISNUMBER(O681),SUMIFS(O$1:$O681,A$1:$A681,A681,C$1:$C681,C681,G$1:$G681,G681,E$1:$E681,E681),"")</f>
        <v/>
      </c>
      <c r="U681" t="str">
        <f t="shared" si="62"/>
        <v/>
      </c>
      <c r="AA681">
        <v>25.6</v>
      </c>
      <c r="AB681">
        <v>4.0999999999999995E-2</v>
      </c>
      <c r="AC681" s="2">
        <f t="shared" si="63"/>
        <v>4.0999999999999995E-2</v>
      </c>
      <c r="AH681" s="2" t="str">
        <f t="shared" si="64"/>
        <v/>
      </c>
      <c r="AI681" s="2" t="str">
        <f>IF(ISNUMBER(AH681),SUMIFS($AH$1:AH681,$A$1:A681,A681,C$1:$C681,C681,$G$1:G681,G681,$E$1:E681,E681),"")</f>
        <v/>
      </c>
      <c r="AJ681">
        <f t="shared" si="65"/>
        <v>6</v>
      </c>
    </row>
    <row r="682" spans="1:36" x14ac:dyDescent="0.25">
      <c r="A682" s="14" t="s">
        <v>110</v>
      </c>
      <c r="B682" t="s">
        <v>80</v>
      </c>
      <c r="C682" t="s">
        <v>106</v>
      </c>
      <c r="D682" s="13">
        <v>42073</v>
      </c>
      <c r="E682">
        <v>1</v>
      </c>
      <c r="F682">
        <v>100</v>
      </c>
      <c r="G682" s="2" t="s">
        <v>89</v>
      </c>
      <c r="H682" s="2" t="s">
        <v>13</v>
      </c>
      <c r="I682">
        <v>3</v>
      </c>
      <c r="J682" s="2" t="s">
        <v>88</v>
      </c>
      <c r="K682" s="2">
        <v>75</v>
      </c>
      <c r="L682" s="2">
        <v>2256</v>
      </c>
      <c r="M682" s="2">
        <f t="shared" si="60"/>
        <v>225.6</v>
      </c>
      <c r="O682" s="2" t="str">
        <f t="shared" si="61"/>
        <v/>
      </c>
      <c r="P682" s="2" t="str">
        <f>IF(ISNUMBER(O682),SUMIFS(O$1:$O682,A$1:$A682,A682,C$1:$C682,C682,G$1:$G682,G682,E$1:$E682,E682),"")</f>
        <v/>
      </c>
      <c r="U682" t="str">
        <f t="shared" si="62"/>
        <v/>
      </c>
      <c r="AA682">
        <v>22.3</v>
      </c>
      <c r="AB682">
        <v>3.6000000000000004E-2</v>
      </c>
      <c r="AC682" s="2">
        <f t="shared" si="63"/>
        <v>3.6000000000000004E-2</v>
      </c>
      <c r="AH682" s="2" t="str">
        <f t="shared" si="64"/>
        <v/>
      </c>
      <c r="AI682" s="2" t="str">
        <f>IF(ISNUMBER(AH682),SUMIFS($AH$1:AH682,$A$1:A682,A682,C$1:$C682,C682,$G$1:G682,G682,$E$1:E682,E682),"")</f>
        <v/>
      </c>
      <c r="AJ682">
        <f t="shared" si="65"/>
        <v>6</v>
      </c>
    </row>
    <row r="683" spans="1:36" x14ac:dyDescent="0.25">
      <c r="A683" s="14" t="s">
        <v>109</v>
      </c>
      <c r="B683" t="s">
        <v>80</v>
      </c>
      <c r="C683" t="s">
        <v>106</v>
      </c>
      <c r="D683" s="13">
        <v>42073</v>
      </c>
      <c r="E683">
        <v>1</v>
      </c>
      <c r="F683">
        <v>200</v>
      </c>
      <c r="G683" s="2" t="s">
        <v>89</v>
      </c>
      <c r="H683" s="2" t="s">
        <v>13</v>
      </c>
      <c r="I683">
        <v>3</v>
      </c>
      <c r="J683" s="2" t="s">
        <v>88</v>
      </c>
      <c r="K683" s="2">
        <v>150</v>
      </c>
      <c r="L683" s="2">
        <v>1950</v>
      </c>
      <c r="M683" s="2">
        <f t="shared" si="60"/>
        <v>195</v>
      </c>
      <c r="O683" s="2" t="str">
        <f t="shared" si="61"/>
        <v/>
      </c>
      <c r="P683" s="2" t="str">
        <f>IF(ISNUMBER(O683),SUMIFS(O$1:$O683,A$1:$A683,A683,C$1:$C683,C683,G$1:$G683,G683,E$1:$E683,E683),"")</f>
        <v/>
      </c>
      <c r="U683" t="str">
        <f t="shared" si="62"/>
        <v/>
      </c>
      <c r="AA683">
        <v>22.2</v>
      </c>
      <c r="AB683">
        <v>3.5000000000000003E-2</v>
      </c>
      <c r="AC683" s="2">
        <f t="shared" si="63"/>
        <v>3.5000000000000003E-2</v>
      </c>
      <c r="AH683" s="2" t="str">
        <f t="shared" si="64"/>
        <v/>
      </c>
      <c r="AI683" s="2" t="str">
        <f>IF(ISNUMBER(AH683),SUMIFS($AH$1:AH683,$A$1:A683,A683,C$1:$C683,C683,$G$1:G683,G683,$E$1:E683,E683),"")</f>
        <v/>
      </c>
      <c r="AJ683">
        <f t="shared" si="65"/>
        <v>6</v>
      </c>
    </row>
    <row r="684" spans="1:36" x14ac:dyDescent="0.25">
      <c r="A684" s="14" t="s">
        <v>108</v>
      </c>
      <c r="B684" t="s">
        <v>80</v>
      </c>
      <c r="C684" t="s">
        <v>106</v>
      </c>
      <c r="D684" s="13">
        <v>42073</v>
      </c>
      <c r="E684">
        <v>1</v>
      </c>
      <c r="F684">
        <v>350</v>
      </c>
      <c r="G684" s="2" t="s">
        <v>89</v>
      </c>
      <c r="H684" s="2" t="s">
        <v>13</v>
      </c>
      <c r="I684">
        <v>3</v>
      </c>
      <c r="J684" s="2" t="s">
        <v>88</v>
      </c>
      <c r="K684" s="2">
        <v>262.5</v>
      </c>
      <c r="L684" s="2">
        <v>2018</v>
      </c>
      <c r="M684" s="2">
        <f t="shared" si="60"/>
        <v>201.8</v>
      </c>
      <c r="O684" s="2" t="str">
        <f t="shared" si="61"/>
        <v/>
      </c>
      <c r="P684" s="2" t="str">
        <f>IF(ISNUMBER(O684),SUMIFS(O$1:$O684,A$1:$A684,A684,C$1:$C684,C684,G$1:$G684,G684,E$1:$E684,E684),"")</f>
        <v/>
      </c>
      <c r="U684" t="str">
        <f t="shared" si="62"/>
        <v/>
      </c>
      <c r="AA684">
        <v>23.6</v>
      </c>
      <c r="AB684">
        <v>3.7999999999999999E-2</v>
      </c>
      <c r="AC684" s="2">
        <f t="shared" si="63"/>
        <v>3.7999999999999999E-2</v>
      </c>
      <c r="AH684" s="2" t="str">
        <f t="shared" si="64"/>
        <v/>
      </c>
      <c r="AI684" s="2" t="str">
        <f>IF(ISNUMBER(AH684),SUMIFS($AH$1:AH684,$A$1:A684,A684,C$1:$C684,C684,$G$1:G684,G684,$E$1:E684,E684),"")</f>
        <v/>
      </c>
      <c r="AJ684">
        <f t="shared" si="65"/>
        <v>6</v>
      </c>
    </row>
    <row r="685" spans="1:36" x14ac:dyDescent="0.25">
      <c r="A685" s="14" t="s">
        <v>107</v>
      </c>
      <c r="B685" t="s">
        <v>80</v>
      </c>
      <c r="C685" t="s">
        <v>106</v>
      </c>
      <c r="D685" s="13">
        <v>42073</v>
      </c>
      <c r="E685">
        <v>1</v>
      </c>
      <c r="F685">
        <v>500</v>
      </c>
      <c r="G685" s="2" t="s">
        <v>89</v>
      </c>
      <c r="H685" s="2" t="s">
        <v>13</v>
      </c>
      <c r="I685">
        <v>3</v>
      </c>
      <c r="J685" s="2" t="s">
        <v>88</v>
      </c>
      <c r="K685" s="2">
        <v>375</v>
      </c>
      <c r="L685" s="2">
        <v>2052</v>
      </c>
      <c r="M685" s="2">
        <f t="shared" si="60"/>
        <v>205.2</v>
      </c>
      <c r="O685" s="2" t="str">
        <f t="shared" si="61"/>
        <v/>
      </c>
      <c r="P685" s="2" t="str">
        <f>IF(ISNUMBER(O685),SUMIFS(O$1:$O685,A$1:$A685,A685,C$1:$C685,C685,G$1:$G685,G685,E$1:$E685,E685),"")</f>
        <v/>
      </c>
      <c r="U685" t="str">
        <f t="shared" si="62"/>
        <v/>
      </c>
      <c r="AA685">
        <v>25.8</v>
      </c>
      <c r="AB685">
        <v>4.0999999999999995E-2</v>
      </c>
      <c r="AC685" s="2">
        <f t="shared" si="63"/>
        <v>4.0999999999999995E-2</v>
      </c>
      <c r="AH685" s="2" t="str">
        <f t="shared" si="64"/>
        <v/>
      </c>
      <c r="AI685" s="2" t="str">
        <f>IF(ISNUMBER(AH685),SUMIFS($AH$1:AH685,$A$1:A685,A685,C$1:$C685,C685,$G$1:G685,G685,$E$1:E685,E685),"")</f>
        <v/>
      </c>
      <c r="AJ685">
        <f t="shared" si="65"/>
        <v>6</v>
      </c>
    </row>
    <row r="686" spans="1:36" x14ac:dyDescent="0.25">
      <c r="A686" s="14" t="s">
        <v>112</v>
      </c>
      <c r="B686" t="s">
        <v>80</v>
      </c>
      <c r="C686" t="s">
        <v>106</v>
      </c>
      <c r="D686" s="13">
        <v>42073</v>
      </c>
      <c r="E686">
        <v>2</v>
      </c>
      <c r="F686">
        <v>0</v>
      </c>
      <c r="G686" s="2" t="s">
        <v>89</v>
      </c>
      <c r="H686" s="2" t="s">
        <v>13</v>
      </c>
      <c r="I686">
        <v>3</v>
      </c>
      <c r="J686" s="2" t="s">
        <v>88</v>
      </c>
      <c r="K686" s="2">
        <v>0</v>
      </c>
      <c r="L686" s="2">
        <v>2290</v>
      </c>
      <c r="M686" s="2">
        <f t="shared" si="60"/>
        <v>229</v>
      </c>
      <c r="O686" s="2" t="str">
        <f t="shared" si="61"/>
        <v/>
      </c>
      <c r="P686" s="2" t="str">
        <f>IF(ISNUMBER(O686),SUMIFS(O$1:$O686,A$1:$A686,A686,C$1:$C686,C686,G$1:$G686,G686,E$1:$E686,E686),"")</f>
        <v/>
      </c>
      <c r="U686" t="str">
        <f t="shared" si="62"/>
        <v/>
      </c>
      <c r="AA686">
        <v>27.6</v>
      </c>
      <c r="AB686">
        <v>4.4000000000000004E-2</v>
      </c>
      <c r="AC686" s="2">
        <f t="shared" si="63"/>
        <v>4.4000000000000004E-2</v>
      </c>
      <c r="AH686" s="2" t="str">
        <f t="shared" si="64"/>
        <v/>
      </c>
      <c r="AI686" s="2" t="str">
        <f>IF(ISNUMBER(AH686),SUMIFS($AH$1:AH686,$A$1:A686,A686,C$1:$C686,C686,$G$1:G686,G686,$E$1:E686,E686),"")</f>
        <v/>
      </c>
      <c r="AJ686">
        <f t="shared" si="65"/>
        <v>6</v>
      </c>
    </row>
    <row r="687" spans="1:36" x14ac:dyDescent="0.25">
      <c r="A687" s="14" t="s">
        <v>111</v>
      </c>
      <c r="B687" t="s">
        <v>80</v>
      </c>
      <c r="C687" t="s">
        <v>106</v>
      </c>
      <c r="D687" s="13">
        <v>42073</v>
      </c>
      <c r="E687">
        <v>2</v>
      </c>
      <c r="F687">
        <v>50</v>
      </c>
      <c r="G687" s="2" t="s">
        <v>89</v>
      </c>
      <c r="H687" s="2" t="s">
        <v>13</v>
      </c>
      <c r="I687">
        <v>3</v>
      </c>
      <c r="J687" s="2" t="s">
        <v>88</v>
      </c>
      <c r="K687" s="2">
        <v>37.5</v>
      </c>
      <c r="L687" s="2">
        <v>1916</v>
      </c>
      <c r="M687" s="2">
        <f t="shared" si="60"/>
        <v>191.6</v>
      </c>
      <c r="O687" s="2" t="str">
        <f t="shared" si="61"/>
        <v/>
      </c>
      <c r="P687" s="2" t="str">
        <f>IF(ISNUMBER(O687),SUMIFS(O$1:$O687,A$1:$A687,A687,C$1:$C687,C687,G$1:$G687,G687,E$1:$E687,E687),"")</f>
        <v/>
      </c>
      <c r="U687" t="str">
        <f t="shared" si="62"/>
        <v/>
      </c>
      <c r="AA687">
        <v>22.6</v>
      </c>
      <c r="AB687">
        <v>3.6000000000000004E-2</v>
      </c>
      <c r="AC687" s="2">
        <f t="shared" si="63"/>
        <v>3.6000000000000004E-2</v>
      </c>
      <c r="AH687" s="2" t="str">
        <f t="shared" si="64"/>
        <v/>
      </c>
      <c r="AI687" s="2" t="str">
        <f>IF(ISNUMBER(AH687),SUMIFS($AH$1:AH687,$A$1:A687,A687,C$1:$C687,C687,$G$1:G687,G687,$E$1:E687,E687),"")</f>
        <v/>
      </c>
      <c r="AJ687">
        <f t="shared" si="65"/>
        <v>6</v>
      </c>
    </row>
    <row r="688" spans="1:36" x14ac:dyDescent="0.25">
      <c r="A688" s="14" t="s">
        <v>110</v>
      </c>
      <c r="B688" t="s">
        <v>80</v>
      </c>
      <c r="C688" t="s">
        <v>106</v>
      </c>
      <c r="D688" s="13">
        <v>42073</v>
      </c>
      <c r="E688">
        <v>2</v>
      </c>
      <c r="F688">
        <v>100</v>
      </c>
      <c r="G688" s="2" t="s">
        <v>89</v>
      </c>
      <c r="H688" s="2" t="s">
        <v>13</v>
      </c>
      <c r="I688">
        <v>3</v>
      </c>
      <c r="J688" s="2" t="s">
        <v>88</v>
      </c>
      <c r="K688" s="2">
        <v>75</v>
      </c>
      <c r="L688" s="2">
        <v>1950</v>
      </c>
      <c r="M688" s="2">
        <f t="shared" si="60"/>
        <v>195</v>
      </c>
      <c r="O688" s="2" t="str">
        <f t="shared" si="61"/>
        <v/>
      </c>
      <c r="P688" s="2" t="str">
        <f>IF(ISNUMBER(O688),SUMIFS(O$1:$O688,A$1:$A688,A688,C$1:$C688,C688,G$1:$G688,G688,E$1:$E688,E688),"")</f>
        <v/>
      </c>
      <c r="U688" t="str">
        <f t="shared" si="62"/>
        <v/>
      </c>
      <c r="AA688">
        <v>29.8</v>
      </c>
      <c r="AB688">
        <v>4.8000000000000001E-2</v>
      </c>
      <c r="AC688" s="2">
        <f t="shared" si="63"/>
        <v>4.8000000000000001E-2</v>
      </c>
      <c r="AH688" s="2" t="str">
        <f t="shared" si="64"/>
        <v/>
      </c>
      <c r="AI688" s="2" t="str">
        <f>IF(ISNUMBER(AH688),SUMIFS($AH$1:AH688,$A$1:A688,A688,C$1:$C688,C688,$G$1:G688,G688,$E$1:E688,E688),"")</f>
        <v/>
      </c>
      <c r="AJ688">
        <f t="shared" si="65"/>
        <v>6</v>
      </c>
    </row>
    <row r="689" spans="1:36" x14ac:dyDescent="0.25">
      <c r="A689" s="14" t="s">
        <v>109</v>
      </c>
      <c r="B689" t="s">
        <v>80</v>
      </c>
      <c r="C689" t="s">
        <v>106</v>
      </c>
      <c r="D689" s="13">
        <v>42073</v>
      </c>
      <c r="E689">
        <v>2</v>
      </c>
      <c r="F689">
        <v>200</v>
      </c>
      <c r="G689" s="2" t="s">
        <v>89</v>
      </c>
      <c r="H689" s="2" t="s">
        <v>13</v>
      </c>
      <c r="I689">
        <v>3</v>
      </c>
      <c r="J689" s="2" t="s">
        <v>88</v>
      </c>
      <c r="K689" s="2">
        <v>150</v>
      </c>
      <c r="L689" s="2">
        <v>1984</v>
      </c>
      <c r="M689" s="2">
        <f t="shared" si="60"/>
        <v>198.4</v>
      </c>
      <c r="O689" s="2" t="str">
        <f t="shared" si="61"/>
        <v/>
      </c>
      <c r="P689" s="2" t="str">
        <f>IF(ISNUMBER(O689),SUMIFS(O$1:$O689,A$1:$A689,A689,C$1:$C689,C689,G$1:$G689,G689,E$1:$E689,E689),"")</f>
        <v/>
      </c>
      <c r="U689" t="str">
        <f t="shared" si="62"/>
        <v/>
      </c>
      <c r="AA689">
        <v>29.3</v>
      </c>
      <c r="AB689">
        <v>4.7E-2</v>
      </c>
      <c r="AC689" s="2">
        <f t="shared" si="63"/>
        <v>4.7E-2</v>
      </c>
      <c r="AH689" s="2" t="str">
        <f t="shared" si="64"/>
        <v/>
      </c>
      <c r="AI689" s="2" t="str">
        <f>IF(ISNUMBER(AH689),SUMIFS($AH$1:AH689,$A$1:A689,A689,C$1:$C689,C689,$G$1:G689,G689,$E$1:E689,E689),"")</f>
        <v/>
      </c>
      <c r="AJ689">
        <f t="shared" si="65"/>
        <v>6</v>
      </c>
    </row>
    <row r="690" spans="1:36" x14ac:dyDescent="0.25">
      <c r="A690" s="14" t="s">
        <v>108</v>
      </c>
      <c r="B690" t="s">
        <v>80</v>
      </c>
      <c r="C690" t="s">
        <v>106</v>
      </c>
      <c r="D690" s="13">
        <v>42073</v>
      </c>
      <c r="E690">
        <v>2</v>
      </c>
      <c r="F690">
        <v>350</v>
      </c>
      <c r="G690" s="2" t="s">
        <v>89</v>
      </c>
      <c r="H690" s="2" t="s">
        <v>13</v>
      </c>
      <c r="I690">
        <v>3</v>
      </c>
      <c r="J690" s="2" t="s">
        <v>88</v>
      </c>
      <c r="K690" s="2">
        <v>262.5</v>
      </c>
      <c r="L690" s="2">
        <v>2052</v>
      </c>
      <c r="M690" s="2">
        <f t="shared" si="60"/>
        <v>205.2</v>
      </c>
      <c r="O690" s="2" t="str">
        <f t="shared" si="61"/>
        <v/>
      </c>
      <c r="P690" s="2" t="str">
        <f>IF(ISNUMBER(O690),SUMIFS(O$1:$O690,A$1:$A690,A690,C$1:$C690,C690,G$1:$G690,G690,E$1:$E690,E690),"")</f>
        <v/>
      </c>
      <c r="U690" t="str">
        <f t="shared" si="62"/>
        <v/>
      </c>
      <c r="AA690">
        <v>31.9</v>
      </c>
      <c r="AB690">
        <v>5.0999999999999997E-2</v>
      </c>
      <c r="AC690" s="2">
        <f t="shared" si="63"/>
        <v>5.0999999999999997E-2</v>
      </c>
      <c r="AH690" s="2" t="str">
        <f t="shared" si="64"/>
        <v/>
      </c>
      <c r="AI690" s="2" t="str">
        <f>IF(ISNUMBER(AH690),SUMIFS($AH$1:AH690,$A$1:A690,A690,C$1:$C690,C690,$G$1:G690,G690,$E$1:E690,E690),"")</f>
        <v/>
      </c>
      <c r="AJ690">
        <f t="shared" si="65"/>
        <v>6</v>
      </c>
    </row>
    <row r="691" spans="1:36" x14ac:dyDescent="0.25">
      <c r="A691" s="14" t="s">
        <v>107</v>
      </c>
      <c r="B691" t="s">
        <v>80</v>
      </c>
      <c r="C691" t="s">
        <v>106</v>
      </c>
      <c r="D691" s="13">
        <v>42073</v>
      </c>
      <c r="E691">
        <v>2</v>
      </c>
      <c r="F691">
        <v>500</v>
      </c>
      <c r="G691" s="2" t="s">
        <v>89</v>
      </c>
      <c r="H691" s="2" t="s">
        <v>13</v>
      </c>
      <c r="I691">
        <v>3</v>
      </c>
      <c r="J691" s="2" t="s">
        <v>88</v>
      </c>
      <c r="K691" s="2">
        <v>375</v>
      </c>
      <c r="L691" s="2">
        <v>1984</v>
      </c>
      <c r="M691" s="2">
        <f t="shared" si="60"/>
        <v>198.4</v>
      </c>
      <c r="O691" s="2" t="str">
        <f t="shared" si="61"/>
        <v/>
      </c>
      <c r="P691" s="2" t="str">
        <f>IF(ISNUMBER(O691),SUMIFS(O$1:$O691,A$1:$A691,A691,C$1:$C691,C691,G$1:$G691,G691,E$1:$E691,E691),"")</f>
        <v/>
      </c>
      <c r="U691" t="str">
        <f t="shared" si="62"/>
        <v/>
      </c>
      <c r="AA691">
        <v>30.8</v>
      </c>
      <c r="AB691">
        <v>4.9000000000000002E-2</v>
      </c>
      <c r="AC691" s="2">
        <f t="shared" si="63"/>
        <v>4.9000000000000002E-2</v>
      </c>
      <c r="AH691" s="2" t="str">
        <f t="shared" si="64"/>
        <v/>
      </c>
      <c r="AI691" s="2" t="str">
        <f>IF(ISNUMBER(AH691),SUMIFS($AH$1:AH691,$A$1:A691,A691,C$1:$C691,C691,$G$1:G691,G691,$E$1:E691,E691),"")</f>
        <v/>
      </c>
      <c r="AJ691">
        <f t="shared" si="65"/>
        <v>6</v>
      </c>
    </row>
    <row r="692" spans="1:36" x14ac:dyDescent="0.25">
      <c r="A692" s="14" t="s">
        <v>112</v>
      </c>
      <c r="B692" t="s">
        <v>80</v>
      </c>
      <c r="C692" t="s">
        <v>106</v>
      </c>
      <c r="D692" s="13">
        <v>42073</v>
      </c>
      <c r="E692">
        <v>3</v>
      </c>
      <c r="F692">
        <v>0</v>
      </c>
      <c r="G692" s="2" t="s">
        <v>89</v>
      </c>
      <c r="H692" s="2" t="s">
        <v>13</v>
      </c>
      <c r="I692">
        <v>3</v>
      </c>
      <c r="J692" s="2" t="s">
        <v>88</v>
      </c>
      <c r="K692" s="2">
        <v>0</v>
      </c>
      <c r="L692" s="2">
        <v>2256</v>
      </c>
      <c r="M692" s="2">
        <f t="shared" si="60"/>
        <v>225.6</v>
      </c>
      <c r="O692" s="2" t="str">
        <f t="shared" si="61"/>
        <v/>
      </c>
      <c r="P692" s="2" t="str">
        <f>IF(ISNUMBER(O692),SUMIFS(O$1:$O692,A$1:$A692,A692,C$1:$C692,C692,G$1:$G692,G692,E$1:$E692,E692),"")</f>
        <v/>
      </c>
      <c r="U692" t="str">
        <f t="shared" si="62"/>
        <v/>
      </c>
      <c r="AA692">
        <v>27.1</v>
      </c>
      <c r="AB692">
        <v>4.2999999999999997E-2</v>
      </c>
      <c r="AC692" s="2">
        <f t="shared" si="63"/>
        <v>4.2999999999999997E-2</v>
      </c>
      <c r="AH692" s="2" t="str">
        <f t="shared" si="64"/>
        <v/>
      </c>
      <c r="AI692" s="2" t="str">
        <f>IF(ISNUMBER(AH692),SUMIFS($AH$1:AH692,$A$1:A692,A692,C$1:$C692,C692,$G$1:G692,G692,$E$1:E692,E692),"")</f>
        <v/>
      </c>
      <c r="AJ692">
        <f t="shared" si="65"/>
        <v>6</v>
      </c>
    </row>
    <row r="693" spans="1:36" x14ac:dyDescent="0.25">
      <c r="A693" s="14" t="s">
        <v>111</v>
      </c>
      <c r="B693" t="s">
        <v>80</v>
      </c>
      <c r="C693" t="s">
        <v>106</v>
      </c>
      <c r="D693" s="13">
        <v>42073</v>
      </c>
      <c r="E693">
        <v>3</v>
      </c>
      <c r="F693">
        <v>50</v>
      </c>
      <c r="G693" s="2" t="s">
        <v>89</v>
      </c>
      <c r="H693" s="2" t="s">
        <v>13</v>
      </c>
      <c r="I693">
        <v>3</v>
      </c>
      <c r="J693" s="2" t="s">
        <v>88</v>
      </c>
      <c r="K693" s="2">
        <v>37.5</v>
      </c>
      <c r="L693" s="2">
        <v>2460</v>
      </c>
      <c r="M693" s="2">
        <f t="shared" si="60"/>
        <v>246</v>
      </c>
      <c r="O693" s="2" t="str">
        <f t="shared" si="61"/>
        <v/>
      </c>
      <c r="P693" s="2" t="str">
        <f>IF(ISNUMBER(O693),SUMIFS(O$1:$O693,A$1:$A693,A693,C$1:$C693,C693,G$1:$G693,G693,E$1:$E693,E693),"")</f>
        <v/>
      </c>
      <c r="U693" t="str">
        <f t="shared" si="62"/>
        <v/>
      </c>
      <c r="AA693">
        <v>27.9</v>
      </c>
      <c r="AB693">
        <v>4.4999999999999998E-2</v>
      </c>
      <c r="AC693" s="2">
        <f t="shared" si="63"/>
        <v>4.4999999999999998E-2</v>
      </c>
      <c r="AH693" s="2" t="str">
        <f t="shared" si="64"/>
        <v/>
      </c>
      <c r="AI693" s="2" t="str">
        <f>IF(ISNUMBER(AH693),SUMIFS($AH$1:AH693,$A$1:A693,A693,C$1:$C693,C693,$G$1:G693,G693,$E$1:E693,E693),"")</f>
        <v/>
      </c>
      <c r="AJ693">
        <f t="shared" si="65"/>
        <v>6</v>
      </c>
    </row>
    <row r="694" spans="1:36" x14ac:dyDescent="0.25">
      <c r="A694" s="14" t="s">
        <v>110</v>
      </c>
      <c r="B694" t="s">
        <v>80</v>
      </c>
      <c r="C694" t="s">
        <v>106</v>
      </c>
      <c r="D694" s="13">
        <v>42073</v>
      </c>
      <c r="E694">
        <v>3</v>
      </c>
      <c r="F694">
        <v>100</v>
      </c>
      <c r="G694" s="2" t="s">
        <v>89</v>
      </c>
      <c r="H694" s="2" t="s">
        <v>13</v>
      </c>
      <c r="I694">
        <v>3</v>
      </c>
      <c r="J694" s="2" t="s">
        <v>88</v>
      </c>
      <c r="K694" s="2">
        <v>75</v>
      </c>
      <c r="L694" s="2">
        <v>1848</v>
      </c>
      <c r="M694" s="2">
        <f t="shared" si="60"/>
        <v>184.8</v>
      </c>
      <c r="O694" s="2" t="str">
        <f t="shared" si="61"/>
        <v/>
      </c>
      <c r="P694" s="2" t="str">
        <f>IF(ISNUMBER(O694),SUMIFS(O$1:$O694,A$1:$A694,A694,C$1:$C694,C694,G$1:$G694,G694,E$1:$E694,E694),"")</f>
        <v/>
      </c>
      <c r="U694" t="str">
        <f t="shared" si="62"/>
        <v/>
      </c>
      <c r="AA694">
        <v>25.1</v>
      </c>
      <c r="AB694">
        <v>0.04</v>
      </c>
      <c r="AC694" s="2">
        <f t="shared" si="63"/>
        <v>0.04</v>
      </c>
      <c r="AH694" s="2" t="str">
        <f t="shared" si="64"/>
        <v/>
      </c>
      <c r="AI694" s="2" t="str">
        <f>IF(ISNUMBER(AH694),SUMIFS($AH$1:AH694,$A$1:A694,A694,C$1:$C694,C694,$G$1:G694,G694,$E$1:E694,E694),"")</f>
        <v/>
      </c>
      <c r="AJ694">
        <f t="shared" si="65"/>
        <v>6</v>
      </c>
    </row>
    <row r="695" spans="1:36" x14ac:dyDescent="0.25">
      <c r="A695" s="14" t="s">
        <v>109</v>
      </c>
      <c r="B695" t="s">
        <v>80</v>
      </c>
      <c r="C695" t="s">
        <v>106</v>
      </c>
      <c r="D695" s="13">
        <v>42073</v>
      </c>
      <c r="E695">
        <v>3</v>
      </c>
      <c r="F695">
        <v>200</v>
      </c>
      <c r="G695" s="2" t="s">
        <v>89</v>
      </c>
      <c r="H695" s="2" t="s">
        <v>13</v>
      </c>
      <c r="I695">
        <v>3</v>
      </c>
      <c r="J695" s="2" t="s">
        <v>88</v>
      </c>
      <c r="K695" s="2">
        <v>150</v>
      </c>
      <c r="L695" s="2">
        <v>2324</v>
      </c>
      <c r="M695" s="2">
        <f t="shared" si="60"/>
        <v>232.4</v>
      </c>
      <c r="O695" s="2" t="str">
        <f t="shared" si="61"/>
        <v/>
      </c>
      <c r="P695" s="2" t="str">
        <f>IF(ISNUMBER(O695),SUMIFS(O$1:$O695,A$1:$A695,A695,C$1:$C695,C695,G$1:$G695,G695,E$1:$E695,E695),"")</f>
        <v/>
      </c>
      <c r="U695" t="str">
        <f t="shared" si="62"/>
        <v/>
      </c>
      <c r="AA695">
        <v>30.9</v>
      </c>
      <c r="AB695">
        <v>4.9000000000000002E-2</v>
      </c>
      <c r="AC695" s="2">
        <f t="shared" si="63"/>
        <v>4.9000000000000002E-2</v>
      </c>
      <c r="AH695" s="2" t="str">
        <f t="shared" si="64"/>
        <v/>
      </c>
      <c r="AI695" s="2" t="str">
        <f>IF(ISNUMBER(AH695),SUMIFS($AH$1:AH695,$A$1:A695,A695,C$1:$C695,C695,$G$1:G695,G695,$E$1:E695,E695),"")</f>
        <v/>
      </c>
      <c r="AJ695">
        <f t="shared" si="65"/>
        <v>6</v>
      </c>
    </row>
    <row r="696" spans="1:36" x14ac:dyDescent="0.25">
      <c r="A696" s="14" t="s">
        <v>108</v>
      </c>
      <c r="B696" t="s">
        <v>80</v>
      </c>
      <c r="C696" t="s">
        <v>106</v>
      </c>
      <c r="D696" s="13">
        <v>42073</v>
      </c>
      <c r="E696">
        <v>3</v>
      </c>
      <c r="F696">
        <v>350</v>
      </c>
      <c r="G696" s="2" t="s">
        <v>89</v>
      </c>
      <c r="H696" s="2" t="s">
        <v>13</v>
      </c>
      <c r="I696">
        <v>3</v>
      </c>
      <c r="J696" s="2" t="s">
        <v>88</v>
      </c>
      <c r="K696" s="2">
        <v>262.5</v>
      </c>
      <c r="L696" s="2">
        <v>1984</v>
      </c>
      <c r="M696" s="2">
        <f t="shared" si="60"/>
        <v>198.4</v>
      </c>
      <c r="O696" s="2" t="str">
        <f t="shared" si="61"/>
        <v/>
      </c>
      <c r="P696" s="2" t="str">
        <f>IF(ISNUMBER(O696),SUMIFS(O$1:$O696,A$1:$A696,A696,C$1:$C696,C696,G$1:$G696,G696,E$1:$E696,E696),"")</f>
        <v/>
      </c>
      <c r="U696" t="str">
        <f t="shared" si="62"/>
        <v/>
      </c>
      <c r="AA696">
        <v>25.8</v>
      </c>
      <c r="AB696">
        <v>4.0999999999999995E-2</v>
      </c>
      <c r="AC696" s="2">
        <f t="shared" si="63"/>
        <v>4.0999999999999995E-2</v>
      </c>
      <c r="AH696" s="2" t="str">
        <f t="shared" si="64"/>
        <v/>
      </c>
      <c r="AI696" s="2" t="str">
        <f>IF(ISNUMBER(AH696),SUMIFS($AH$1:AH696,$A$1:A696,A696,C$1:$C696,C696,$G$1:G696,G696,$E$1:E696,E696),"")</f>
        <v/>
      </c>
      <c r="AJ696">
        <f t="shared" si="65"/>
        <v>6</v>
      </c>
    </row>
    <row r="697" spans="1:36" x14ac:dyDescent="0.25">
      <c r="A697" s="14" t="s">
        <v>107</v>
      </c>
      <c r="B697" t="s">
        <v>80</v>
      </c>
      <c r="C697" t="s">
        <v>106</v>
      </c>
      <c r="D697" s="13">
        <v>42073</v>
      </c>
      <c r="E697">
        <v>3</v>
      </c>
      <c r="F697">
        <v>500</v>
      </c>
      <c r="G697" s="2" t="s">
        <v>89</v>
      </c>
      <c r="H697" s="2" t="s">
        <v>13</v>
      </c>
      <c r="I697">
        <v>3</v>
      </c>
      <c r="J697" s="2" t="s">
        <v>88</v>
      </c>
      <c r="K697" s="2">
        <v>375</v>
      </c>
      <c r="L697" s="2">
        <v>1950</v>
      </c>
      <c r="M697" s="2">
        <f t="shared" si="60"/>
        <v>195</v>
      </c>
      <c r="O697" s="2" t="str">
        <f t="shared" si="61"/>
        <v/>
      </c>
      <c r="P697" s="2" t="str">
        <f>IF(ISNUMBER(O697),SUMIFS(O$1:$O697,A$1:$A697,A697,C$1:$C697,C697,G$1:$G697,G697,E$1:$E697,E697),"")</f>
        <v/>
      </c>
      <c r="U697" t="str">
        <f t="shared" si="62"/>
        <v/>
      </c>
      <c r="AA697">
        <v>28</v>
      </c>
      <c r="AB697">
        <v>4.4999999999999998E-2</v>
      </c>
      <c r="AC697" s="2">
        <f t="shared" si="63"/>
        <v>4.4999999999999998E-2</v>
      </c>
      <c r="AH697" s="2" t="str">
        <f t="shared" si="64"/>
        <v/>
      </c>
      <c r="AI697" s="2" t="str">
        <f>IF(ISNUMBER(AH697),SUMIFS($AH$1:AH697,$A$1:A697,A697,C$1:$C697,C697,$G$1:G697,G697,$E$1:E697,E697),"")</f>
        <v/>
      </c>
      <c r="AJ697">
        <f t="shared" si="65"/>
        <v>6</v>
      </c>
    </row>
    <row r="698" spans="1:36" x14ac:dyDescent="0.25">
      <c r="A698" s="14" t="s">
        <v>112</v>
      </c>
      <c r="B698" t="s">
        <v>80</v>
      </c>
      <c r="C698" t="s">
        <v>106</v>
      </c>
      <c r="D698" s="13">
        <v>42086</v>
      </c>
      <c r="E698">
        <v>1</v>
      </c>
      <c r="F698">
        <v>0</v>
      </c>
      <c r="G698" s="2" t="s">
        <v>89</v>
      </c>
      <c r="H698" s="2" t="s">
        <v>13</v>
      </c>
      <c r="I698">
        <v>3</v>
      </c>
      <c r="J698" s="2" t="s">
        <v>88</v>
      </c>
      <c r="K698" s="2">
        <v>0</v>
      </c>
      <c r="L698" s="2">
        <v>2392</v>
      </c>
      <c r="M698" s="2">
        <f t="shared" si="60"/>
        <v>239.2</v>
      </c>
      <c r="O698" s="2" t="str">
        <f t="shared" si="61"/>
        <v/>
      </c>
      <c r="P698" s="2" t="str">
        <f>IF(ISNUMBER(O698),SUMIFS(O$1:$O698,A$1:$A698,A698,C$1:$C698,C698,G$1:$G698,G698,E$1:$E698,E698),"")</f>
        <v/>
      </c>
      <c r="U698" t="str">
        <f t="shared" si="62"/>
        <v/>
      </c>
      <c r="AA698">
        <v>24.3</v>
      </c>
      <c r="AB698">
        <v>3.9E-2</v>
      </c>
      <c r="AC698" s="2">
        <f t="shared" si="63"/>
        <v>3.9E-2</v>
      </c>
      <c r="AH698" s="2" t="str">
        <f t="shared" si="64"/>
        <v/>
      </c>
      <c r="AI698" s="2" t="str">
        <f>IF(ISNUMBER(AH698),SUMIFS($AH$1:AH698,$A$1:A698,A698,C$1:$C698,C698,$G$1:G698,G698,$E$1:E698,E698),"")</f>
        <v/>
      </c>
      <c r="AJ698">
        <f t="shared" si="65"/>
        <v>6</v>
      </c>
    </row>
    <row r="699" spans="1:36" x14ac:dyDescent="0.25">
      <c r="A699" s="14" t="s">
        <v>111</v>
      </c>
      <c r="B699" t="s">
        <v>80</v>
      </c>
      <c r="C699" t="s">
        <v>106</v>
      </c>
      <c r="D699" s="13">
        <v>42086</v>
      </c>
      <c r="E699">
        <v>1</v>
      </c>
      <c r="F699">
        <v>50</v>
      </c>
      <c r="G699" s="2" t="s">
        <v>89</v>
      </c>
      <c r="H699" s="2" t="s">
        <v>13</v>
      </c>
      <c r="I699">
        <v>3</v>
      </c>
      <c r="J699" s="2" t="s">
        <v>88</v>
      </c>
      <c r="K699" s="2">
        <v>37.5</v>
      </c>
      <c r="L699" s="2">
        <v>2494</v>
      </c>
      <c r="M699" s="2">
        <f t="shared" si="60"/>
        <v>249.4</v>
      </c>
      <c r="O699" s="2" t="str">
        <f t="shared" si="61"/>
        <v/>
      </c>
      <c r="P699" s="2" t="str">
        <f>IF(ISNUMBER(O699),SUMIFS(O$1:$O699,A$1:$A699,A699,C$1:$C699,C699,G$1:$G699,G699,E$1:$E699,E699),"")</f>
        <v/>
      </c>
      <c r="U699" t="str">
        <f t="shared" si="62"/>
        <v/>
      </c>
      <c r="AA699">
        <v>26.4</v>
      </c>
      <c r="AB699">
        <v>4.2000000000000003E-2</v>
      </c>
      <c r="AC699" s="2">
        <f t="shared" si="63"/>
        <v>4.2000000000000003E-2</v>
      </c>
      <c r="AH699" s="2" t="str">
        <f t="shared" si="64"/>
        <v/>
      </c>
      <c r="AI699" s="2" t="str">
        <f>IF(ISNUMBER(AH699),SUMIFS($AH$1:AH699,$A$1:A699,A699,C$1:$C699,C699,$G$1:G699,G699,$E$1:E699,E699),"")</f>
        <v/>
      </c>
      <c r="AJ699">
        <f t="shared" si="65"/>
        <v>6</v>
      </c>
    </row>
    <row r="700" spans="1:36" x14ac:dyDescent="0.25">
      <c r="A700" s="14" t="s">
        <v>110</v>
      </c>
      <c r="B700" t="s">
        <v>80</v>
      </c>
      <c r="C700" t="s">
        <v>106</v>
      </c>
      <c r="D700" s="13">
        <v>42086</v>
      </c>
      <c r="E700">
        <v>1</v>
      </c>
      <c r="F700">
        <v>100</v>
      </c>
      <c r="G700" s="2" t="s">
        <v>89</v>
      </c>
      <c r="H700" s="2" t="s">
        <v>13</v>
      </c>
      <c r="I700">
        <v>3</v>
      </c>
      <c r="J700" s="2" t="s">
        <v>88</v>
      </c>
      <c r="K700" s="2">
        <v>75</v>
      </c>
      <c r="L700" s="2">
        <v>2494</v>
      </c>
      <c r="M700" s="2">
        <f t="shared" si="60"/>
        <v>249.4</v>
      </c>
      <c r="O700" s="2" t="str">
        <f t="shared" si="61"/>
        <v/>
      </c>
      <c r="P700" s="2" t="str">
        <f>IF(ISNUMBER(O700),SUMIFS(O$1:$O700,A$1:$A700,A700,C$1:$C700,C700,G$1:$G700,G700,E$1:$E700,E700),"")</f>
        <v/>
      </c>
      <c r="U700" t="str">
        <f t="shared" si="62"/>
        <v/>
      </c>
      <c r="AA700">
        <v>27</v>
      </c>
      <c r="AB700">
        <v>4.2999999999999997E-2</v>
      </c>
      <c r="AC700" s="2">
        <f t="shared" si="63"/>
        <v>4.2999999999999997E-2</v>
      </c>
      <c r="AH700" s="2" t="str">
        <f t="shared" si="64"/>
        <v/>
      </c>
      <c r="AI700" s="2" t="str">
        <f>IF(ISNUMBER(AH700),SUMIFS($AH$1:AH700,$A$1:A700,A700,C$1:$C700,C700,$G$1:G700,G700,$E$1:E700,E700),"")</f>
        <v/>
      </c>
      <c r="AJ700">
        <f t="shared" si="65"/>
        <v>6</v>
      </c>
    </row>
    <row r="701" spans="1:36" x14ac:dyDescent="0.25">
      <c r="A701" s="14" t="s">
        <v>109</v>
      </c>
      <c r="B701" t="s">
        <v>80</v>
      </c>
      <c r="C701" t="s">
        <v>106</v>
      </c>
      <c r="D701" s="13">
        <v>42086</v>
      </c>
      <c r="E701">
        <v>1</v>
      </c>
      <c r="F701">
        <v>200</v>
      </c>
      <c r="G701" s="2" t="s">
        <v>89</v>
      </c>
      <c r="H701" s="2" t="s">
        <v>13</v>
      </c>
      <c r="I701">
        <v>3</v>
      </c>
      <c r="J701" s="2" t="s">
        <v>88</v>
      </c>
      <c r="K701" s="2">
        <v>150</v>
      </c>
      <c r="L701" s="2">
        <v>2290</v>
      </c>
      <c r="M701" s="2">
        <f t="shared" si="60"/>
        <v>229</v>
      </c>
      <c r="O701" s="2" t="str">
        <f t="shared" si="61"/>
        <v/>
      </c>
      <c r="P701" s="2" t="str">
        <f>IF(ISNUMBER(O701),SUMIFS(O$1:$O701,A$1:$A701,A701,C$1:$C701,C701,G$1:$G701,G701,E$1:$E701,E701),"")</f>
        <v/>
      </c>
      <c r="U701" t="str">
        <f t="shared" si="62"/>
        <v/>
      </c>
      <c r="AA701">
        <v>24.4</v>
      </c>
      <c r="AB701">
        <v>3.9E-2</v>
      </c>
      <c r="AC701" s="2">
        <f t="shared" si="63"/>
        <v>3.9E-2</v>
      </c>
      <c r="AH701" s="2" t="str">
        <f t="shared" si="64"/>
        <v/>
      </c>
      <c r="AI701" s="2" t="str">
        <f>IF(ISNUMBER(AH701),SUMIFS($AH$1:AH701,$A$1:A701,A701,C$1:$C701,C701,$G$1:G701,G701,$E$1:E701,E701),"")</f>
        <v/>
      </c>
      <c r="AJ701">
        <f t="shared" si="65"/>
        <v>6</v>
      </c>
    </row>
    <row r="702" spans="1:36" x14ac:dyDescent="0.25">
      <c r="A702" s="14" t="s">
        <v>108</v>
      </c>
      <c r="B702" t="s">
        <v>80</v>
      </c>
      <c r="C702" t="s">
        <v>106</v>
      </c>
      <c r="D702" s="13">
        <v>42086</v>
      </c>
      <c r="E702">
        <v>1</v>
      </c>
      <c r="F702">
        <v>350</v>
      </c>
      <c r="G702" s="2" t="s">
        <v>89</v>
      </c>
      <c r="H702" s="2" t="s">
        <v>13</v>
      </c>
      <c r="I702">
        <v>3</v>
      </c>
      <c r="J702" s="2" t="s">
        <v>88</v>
      </c>
      <c r="K702" s="2">
        <v>262.5</v>
      </c>
      <c r="L702" s="2">
        <v>2562</v>
      </c>
      <c r="M702" s="2">
        <f t="shared" si="60"/>
        <v>256.2</v>
      </c>
      <c r="O702" s="2" t="str">
        <f t="shared" si="61"/>
        <v/>
      </c>
      <c r="P702" s="2" t="str">
        <f>IF(ISNUMBER(O702),SUMIFS(O$1:$O702,A$1:$A702,A702,C$1:$C702,C702,G$1:$G702,G702,E$1:$E702,E702),"")</f>
        <v/>
      </c>
      <c r="U702" t="str">
        <f t="shared" si="62"/>
        <v/>
      </c>
      <c r="AA702">
        <v>25.4</v>
      </c>
      <c r="AB702">
        <v>4.0999999999999995E-2</v>
      </c>
      <c r="AC702" s="2">
        <f t="shared" si="63"/>
        <v>4.0999999999999995E-2</v>
      </c>
      <c r="AH702" s="2" t="str">
        <f t="shared" si="64"/>
        <v/>
      </c>
      <c r="AI702" s="2" t="str">
        <f>IF(ISNUMBER(AH702),SUMIFS($AH$1:AH702,$A$1:A702,A702,C$1:$C702,C702,$G$1:G702,G702,$E$1:E702,E702),"")</f>
        <v/>
      </c>
      <c r="AJ702">
        <f t="shared" si="65"/>
        <v>6</v>
      </c>
    </row>
    <row r="703" spans="1:36" x14ac:dyDescent="0.25">
      <c r="A703" s="14" t="s">
        <v>107</v>
      </c>
      <c r="B703" t="s">
        <v>80</v>
      </c>
      <c r="C703" t="s">
        <v>106</v>
      </c>
      <c r="D703" s="13">
        <v>42086</v>
      </c>
      <c r="E703">
        <v>1</v>
      </c>
      <c r="F703">
        <v>500</v>
      </c>
      <c r="G703" s="2" t="s">
        <v>89</v>
      </c>
      <c r="H703" s="2" t="s">
        <v>13</v>
      </c>
      <c r="I703">
        <v>3</v>
      </c>
      <c r="J703" s="2" t="s">
        <v>88</v>
      </c>
      <c r="K703" s="2">
        <v>375</v>
      </c>
      <c r="L703" s="2">
        <v>2256</v>
      </c>
      <c r="M703" s="2">
        <f t="shared" si="60"/>
        <v>225.6</v>
      </c>
      <c r="O703" s="2" t="str">
        <f t="shared" si="61"/>
        <v/>
      </c>
      <c r="P703" s="2" t="str">
        <f>IF(ISNUMBER(O703),SUMIFS(O$1:$O703,A$1:$A703,A703,C$1:$C703,C703,G$1:$G703,G703,E$1:$E703,E703),"")</f>
        <v/>
      </c>
      <c r="U703" t="str">
        <f t="shared" si="62"/>
        <v/>
      </c>
      <c r="AA703">
        <v>27.5</v>
      </c>
      <c r="AB703">
        <v>4.4000000000000004E-2</v>
      </c>
      <c r="AC703" s="2">
        <f t="shared" si="63"/>
        <v>4.4000000000000004E-2</v>
      </c>
      <c r="AH703" s="2" t="str">
        <f t="shared" si="64"/>
        <v/>
      </c>
      <c r="AI703" s="2" t="str">
        <f>IF(ISNUMBER(AH703),SUMIFS($AH$1:AH703,$A$1:A703,A703,C$1:$C703,C703,$G$1:G703,G703,$E$1:E703,E703),"")</f>
        <v/>
      </c>
      <c r="AJ703">
        <f t="shared" si="65"/>
        <v>6</v>
      </c>
    </row>
    <row r="704" spans="1:36" x14ac:dyDescent="0.25">
      <c r="A704" s="14" t="s">
        <v>112</v>
      </c>
      <c r="B704" t="s">
        <v>80</v>
      </c>
      <c r="C704" t="s">
        <v>106</v>
      </c>
      <c r="D704" s="13">
        <v>42086</v>
      </c>
      <c r="E704">
        <v>2</v>
      </c>
      <c r="F704">
        <v>0</v>
      </c>
      <c r="G704" s="2" t="s">
        <v>89</v>
      </c>
      <c r="H704" s="2" t="s">
        <v>13</v>
      </c>
      <c r="I704">
        <v>3</v>
      </c>
      <c r="J704" s="2" t="s">
        <v>88</v>
      </c>
      <c r="K704" s="2">
        <v>0</v>
      </c>
      <c r="L704" s="2">
        <v>2562</v>
      </c>
      <c r="M704" s="2">
        <f t="shared" si="60"/>
        <v>256.2</v>
      </c>
      <c r="O704" s="2" t="str">
        <f t="shared" si="61"/>
        <v/>
      </c>
      <c r="P704" s="2" t="str">
        <f>IF(ISNUMBER(O704),SUMIFS(O$1:$O704,A$1:$A704,A704,C$1:$C704,C704,G$1:$G704,G704,E$1:$E704,E704),"")</f>
        <v/>
      </c>
      <c r="U704" t="str">
        <f t="shared" si="62"/>
        <v/>
      </c>
      <c r="AA704">
        <v>24.6</v>
      </c>
      <c r="AB704">
        <v>3.9E-2</v>
      </c>
      <c r="AC704" s="2">
        <f t="shared" si="63"/>
        <v>3.9E-2</v>
      </c>
      <c r="AH704" s="2" t="str">
        <f t="shared" si="64"/>
        <v/>
      </c>
      <c r="AI704" s="2" t="str">
        <f>IF(ISNUMBER(AH704),SUMIFS($AH$1:AH704,$A$1:A704,A704,C$1:$C704,C704,$G$1:G704,G704,$E$1:E704,E704),"")</f>
        <v/>
      </c>
      <c r="AJ704">
        <f t="shared" si="65"/>
        <v>6</v>
      </c>
    </row>
    <row r="705" spans="1:36" x14ac:dyDescent="0.25">
      <c r="A705" s="14" t="s">
        <v>111</v>
      </c>
      <c r="B705" t="s">
        <v>80</v>
      </c>
      <c r="C705" t="s">
        <v>106</v>
      </c>
      <c r="D705" s="13">
        <v>42086</v>
      </c>
      <c r="E705">
        <v>2</v>
      </c>
      <c r="F705">
        <v>50</v>
      </c>
      <c r="G705" s="2" t="s">
        <v>89</v>
      </c>
      <c r="H705" s="2" t="s">
        <v>13</v>
      </c>
      <c r="I705">
        <v>3</v>
      </c>
      <c r="J705" s="2" t="s">
        <v>88</v>
      </c>
      <c r="K705" s="2">
        <v>37.5</v>
      </c>
      <c r="L705" s="2">
        <v>2256</v>
      </c>
      <c r="M705" s="2">
        <f t="shared" si="60"/>
        <v>225.6</v>
      </c>
      <c r="O705" s="2" t="str">
        <f t="shared" si="61"/>
        <v/>
      </c>
      <c r="P705" s="2" t="str">
        <f>IF(ISNUMBER(O705),SUMIFS(O$1:$O705,A$1:$A705,A705,C$1:$C705,C705,G$1:$G705,G705,E$1:$E705,E705),"")</f>
        <v/>
      </c>
      <c r="U705" t="str">
        <f t="shared" si="62"/>
        <v/>
      </c>
      <c r="AA705">
        <v>24.3</v>
      </c>
      <c r="AB705">
        <v>3.9E-2</v>
      </c>
      <c r="AC705" s="2">
        <f t="shared" si="63"/>
        <v>3.9E-2</v>
      </c>
      <c r="AH705" s="2" t="str">
        <f t="shared" si="64"/>
        <v/>
      </c>
      <c r="AI705" s="2" t="str">
        <f>IF(ISNUMBER(AH705),SUMIFS($AH$1:AH705,$A$1:A705,A705,C$1:$C705,C705,$G$1:G705,G705,$E$1:E705,E705),"")</f>
        <v/>
      </c>
      <c r="AJ705">
        <f t="shared" si="65"/>
        <v>6</v>
      </c>
    </row>
    <row r="706" spans="1:36" x14ac:dyDescent="0.25">
      <c r="A706" s="14" t="s">
        <v>110</v>
      </c>
      <c r="B706" t="s">
        <v>80</v>
      </c>
      <c r="C706" t="s">
        <v>106</v>
      </c>
      <c r="D706" s="13">
        <v>42086</v>
      </c>
      <c r="E706">
        <v>2</v>
      </c>
      <c r="F706">
        <v>100</v>
      </c>
      <c r="G706" s="2" t="s">
        <v>89</v>
      </c>
      <c r="H706" s="2" t="s">
        <v>13</v>
      </c>
      <c r="I706">
        <v>3</v>
      </c>
      <c r="J706" s="2" t="s">
        <v>88</v>
      </c>
      <c r="K706" s="2">
        <v>75</v>
      </c>
      <c r="L706" s="2">
        <v>2256</v>
      </c>
      <c r="M706" s="2">
        <f t="shared" ref="M706:M769" si="66">IF(ISNUMBER(L706),L706/10,"")</f>
        <v>225.6</v>
      </c>
      <c r="O706" s="2" t="str">
        <f t="shared" ref="O706:O769" si="67">IF(ISNUMBER(N706),N706/10,"")</f>
        <v/>
      </c>
      <c r="P706" s="2" t="str">
        <f>IF(ISNUMBER(O706),SUMIFS(O$1:$O706,A$1:$A706,A706,C$1:$C706,C706,G$1:$G706,G706,E$1:$E706,E706),"")</f>
        <v/>
      </c>
      <c r="U706" t="str">
        <f t="shared" ref="U706:U769" si="68">IF(ISNUMBER(R706),R706/100,"")</f>
        <v/>
      </c>
      <c r="AA706">
        <v>25.4</v>
      </c>
      <c r="AB706">
        <v>4.0999999999999995E-2</v>
      </c>
      <c r="AC706" s="2">
        <f t="shared" ref="AC706:AC769" si="69">IF(ISNUMBER(AB706),AB706,"")</f>
        <v>4.0999999999999995E-2</v>
      </c>
      <c r="AH706" s="2" t="str">
        <f t="shared" ref="AH706:AH769" si="70">IF(AND(ISNUMBER(AB706),ISNUMBER(O706)),ROUND(O706*AB706,3),"")</f>
        <v/>
      </c>
      <c r="AI706" s="2" t="str">
        <f>IF(ISNUMBER(AH706),SUMIFS($AH$1:AH706,$A$1:A706,A706,C$1:$C706,C706,$G$1:G706,G706,$E$1:E706,E706),"")</f>
        <v/>
      </c>
      <c r="AJ706">
        <f t="shared" ref="AJ706:AJ769" si="71">COUNT(K706:AI706)</f>
        <v>6</v>
      </c>
    </row>
    <row r="707" spans="1:36" x14ac:dyDescent="0.25">
      <c r="A707" s="14" t="s">
        <v>109</v>
      </c>
      <c r="B707" t="s">
        <v>80</v>
      </c>
      <c r="C707" t="s">
        <v>106</v>
      </c>
      <c r="D707" s="13">
        <v>42086</v>
      </c>
      <c r="E707">
        <v>2</v>
      </c>
      <c r="F707">
        <v>200</v>
      </c>
      <c r="G707" s="2" t="s">
        <v>89</v>
      </c>
      <c r="H707" s="2" t="s">
        <v>13</v>
      </c>
      <c r="I707">
        <v>3</v>
      </c>
      <c r="J707" s="2" t="s">
        <v>88</v>
      </c>
      <c r="K707" s="2">
        <v>150</v>
      </c>
      <c r="L707" s="2">
        <v>2154</v>
      </c>
      <c r="M707" s="2">
        <f t="shared" si="66"/>
        <v>215.4</v>
      </c>
      <c r="O707" s="2" t="str">
        <f t="shared" si="67"/>
        <v/>
      </c>
      <c r="P707" s="2" t="str">
        <f>IF(ISNUMBER(O707),SUMIFS(O$1:$O707,A$1:$A707,A707,C$1:$C707,C707,G$1:$G707,G707,E$1:$E707,E707),"")</f>
        <v/>
      </c>
      <c r="U707" t="str">
        <f t="shared" si="68"/>
        <v/>
      </c>
      <c r="AA707">
        <v>27</v>
      </c>
      <c r="AB707">
        <v>4.2999999999999997E-2</v>
      </c>
      <c r="AC707" s="2">
        <f t="shared" si="69"/>
        <v>4.2999999999999997E-2</v>
      </c>
      <c r="AH707" s="2" t="str">
        <f t="shared" si="70"/>
        <v/>
      </c>
      <c r="AI707" s="2" t="str">
        <f>IF(ISNUMBER(AH707),SUMIFS($AH$1:AH707,$A$1:A707,A707,C$1:$C707,C707,$G$1:G707,G707,$E$1:E707,E707),"")</f>
        <v/>
      </c>
      <c r="AJ707">
        <f t="shared" si="71"/>
        <v>6</v>
      </c>
    </row>
    <row r="708" spans="1:36" x14ac:dyDescent="0.25">
      <c r="A708" s="14" t="s">
        <v>108</v>
      </c>
      <c r="B708" t="s">
        <v>80</v>
      </c>
      <c r="C708" t="s">
        <v>106</v>
      </c>
      <c r="D708" s="13">
        <v>42086</v>
      </c>
      <c r="E708">
        <v>2</v>
      </c>
      <c r="F708">
        <v>350</v>
      </c>
      <c r="G708" s="2" t="s">
        <v>89</v>
      </c>
      <c r="H708" s="2" t="s">
        <v>13</v>
      </c>
      <c r="I708">
        <v>3</v>
      </c>
      <c r="J708" s="2" t="s">
        <v>88</v>
      </c>
      <c r="K708" s="2">
        <v>262.5</v>
      </c>
      <c r="L708" s="2">
        <v>2358</v>
      </c>
      <c r="M708" s="2">
        <f t="shared" si="66"/>
        <v>235.8</v>
      </c>
      <c r="O708" s="2" t="str">
        <f t="shared" si="67"/>
        <v/>
      </c>
      <c r="P708" s="2" t="str">
        <f>IF(ISNUMBER(O708),SUMIFS(O$1:$O708,A$1:$A708,A708,C$1:$C708,C708,G$1:$G708,G708,E$1:$E708,E708),"")</f>
        <v/>
      </c>
      <c r="U708" t="str">
        <f t="shared" si="68"/>
        <v/>
      </c>
      <c r="AA708">
        <v>31.5</v>
      </c>
      <c r="AB708">
        <v>0.05</v>
      </c>
      <c r="AC708" s="2">
        <f t="shared" si="69"/>
        <v>0.05</v>
      </c>
      <c r="AH708" s="2" t="str">
        <f t="shared" si="70"/>
        <v/>
      </c>
      <c r="AI708" s="2" t="str">
        <f>IF(ISNUMBER(AH708),SUMIFS($AH$1:AH708,$A$1:A708,A708,C$1:$C708,C708,$G$1:G708,G708,$E$1:E708,E708),"")</f>
        <v/>
      </c>
      <c r="AJ708">
        <f t="shared" si="71"/>
        <v>6</v>
      </c>
    </row>
    <row r="709" spans="1:36" x14ac:dyDescent="0.25">
      <c r="A709" s="14" t="s">
        <v>107</v>
      </c>
      <c r="B709" t="s">
        <v>80</v>
      </c>
      <c r="C709" t="s">
        <v>106</v>
      </c>
      <c r="D709" s="13">
        <v>42086</v>
      </c>
      <c r="E709">
        <v>2</v>
      </c>
      <c r="F709">
        <v>500</v>
      </c>
      <c r="G709" s="2" t="s">
        <v>89</v>
      </c>
      <c r="H709" s="2" t="s">
        <v>13</v>
      </c>
      <c r="I709">
        <v>3</v>
      </c>
      <c r="J709" s="2" t="s">
        <v>88</v>
      </c>
      <c r="K709" s="2">
        <v>375</v>
      </c>
      <c r="L709" s="2">
        <v>2290</v>
      </c>
      <c r="M709" s="2">
        <f t="shared" si="66"/>
        <v>229</v>
      </c>
      <c r="O709" s="2" t="str">
        <f t="shared" si="67"/>
        <v/>
      </c>
      <c r="P709" s="2" t="str">
        <f>IF(ISNUMBER(O709),SUMIFS(O$1:$O709,A$1:$A709,A709,C$1:$C709,C709,G$1:$G709,G709,E$1:$E709,E709),"")</f>
        <v/>
      </c>
      <c r="U709" t="str">
        <f t="shared" si="68"/>
        <v/>
      </c>
      <c r="AA709">
        <v>28.5</v>
      </c>
      <c r="AB709">
        <v>4.5999999999999999E-2</v>
      </c>
      <c r="AC709" s="2">
        <f t="shared" si="69"/>
        <v>4.5999999999999999E-2</v>
      </c>
      <c r="AH709" s="2" t="str">
        <f t="shared" si="70"/>
        <v/>
      </c>
      <c r="AI709" s="2" t="str">
        <f>IF(ISNUMBER(AH709),SUMIFS($AH$1:AH709,$A$1:A709,A709,C$1:$C709,C709,$G$1:G709,G709,$E$1:E709,E709),"")</f>
        <v/>
      </c>
      <c r="AJ709">
        <f t="shared" si="71"/>
        <v>6</v>
      </c>
    </row>
    <row r="710" spans="1:36" x14ac:dyDescent="0.25">
      <c r="A710" s="14" t="s">
        <v>112</v>
      </c>
      <c r="B710" t="s">
        <v>80</v>
      </c>
      <c r="C710" t="s">
        <v>106</v>
      </c>
      <c r="D710" s="13">
        <v>42086</v>
      </c>
      <c r="E710">
        <v>3</v>
      </c>
      <c r="F710">
        <v>0</v>
      </c>
      <c r="G710" s="2" t="s">
        <v>89</v>
      </c>
      <c r="H710" s="2" t="s">
        <v>13</v>
      </c>
      <c r="I710">
        <v>3</v>
      </c>
      <c r="J710" s="2" t="s">
        <v>88</v>
      </c>
      <c r="K710" s="2">
        <v>0</v>
      </c>
      <c r="L710" s="2">
        <v>2426</v>
      </c>
      <c r="M710" s="2">
        <f t="shared" si="66"/>
        <v>242.6</v>
      </c>
      <c r="O710" s="2" t="str">
        <f t="shared" si="67"/>
        <v/>
      </c>
      <c r="P710" s="2" t="str">
        <f>IF(ISNUMBER(O710),SUMIFS(O$1:$O710,A$1:$A710,A710,C$1:$C710,C710,G$1:$G710,G710,E$1:$E710,E710),"")</f>
        <v/>
      </c>
      <c r="U710" t="str">
        <f t="shared" si="68"/>
        <v/>
      </c>
      <c r="AA710">
        <v>26.9</v>
      </c>
      <c r="AB710">
        <v>4.2999999999999997E-2</v>
      </c>
      <c r="AC710" s="2">
        <f t="shared" si="69"/>
        <v>4.2999999999999997E-2</v>
      </c>
      <c r="AH710" s="2" t="str">
        <f t="shared" si="70"/>
        <v/>
      </c>
      <c r="AI710" s="2" t="str">
        <f>IF(ISNUMBER(AH710),SUMIFS($AH$1:AH710,$A$1:A710,A710,C$1:$C710,C710,$G$1:G710,G710,$E$1:E710,E710),"")</f>
        <v/>
      </c>
      <c r="AJ710">
        <f t="shared" si="71"/>
        <v>6</v>
      </c>
    </row>
    <row r="711" spans="1:36" x14ac:dyDescent="0.25">
      <c r="A711" s="14" t="s">
        <v>111</v>
      </c>
      <c r="B711" t="s">
        <v>80</v>
      </c>
      <c r="C711" t="s">
        <v>106</v>
      </c>
      <c r="D711" s="13">
        <v>42086</v>
      </c>
      <c r="E711">
        <v>3</v>
      </c>
      <c r="F711">
        <v>50</v>
      </c>
      <c r="G711" s="2" t="s">
        <v>89</v>
      </c>
      <c r="H711" s="2" t="s">
        <v>13</v>
      </c>
      <c r="I711">
        <v>3</v>
      </c>
      <c r="J711" s="2" t="s">
        <v>88</v>
      </c>
      <c r="K711" s="2">
        <v>37.5</v>
      </c>
      <c r="L711" s="2">
        <v>2596</v>
      </c>
      <c r="M711" s="2">
        <f t="shared" si="66"/>
        <v>259.60000000000002</v>
      </c>
      <c r="O711" s="2" t="str">
        <f t="shared" si="67"/>
        <v/>
      </c>
      <c r="P711" s="2" t="str">
        <f>IF(ISNUMBER(O711),SUMIFS(O$1:$O711,A$1:$A711,A711,C$1:$C711,C711,G$1:$G711,G711,E$1:$E711,E711),"")</f>
        <v/>
      </c>
      <c r="U711" t="str">
        <f t="shared" si="68"/>
        <v/>
      </c>
      <c r="AA711">
        <v>26.9</v>
      </c>
      <c r="AB711">
        <v>4.2999999999999997E-2</v>
      </c>
      <c r="AC711" s="2">
        <f t="shared" si="69"/>
        <v>4.2999999999999997E-2</v>
      </c>
      <c r="AH711" s="2" t="str">
        <f t="shared" si="70"/>
        <v/>
      </c>
      <c r="AI711" s="2" t="str">
        <f>IF(ISNUMBER(AH711),SUMIFS($AH$1:AH711,$A$1:A711,A711,C$1:$C711,C711,$G$1:G711,G711,$E$1:E711,E711),"")</f>
        <v/>
      </c>
      <c r="AJ711">
        <f t="shared" si="71"/>
        <v>6</v>
      </c>
    </row>
    <row r="712" spans="1:36" x14ac:dyDescent="0.25">
      <c r="A712" s="14" t="s">
        <v>110</v>
      </c>
      <c r="B712" t="s">
        <v>80</v>
      </c>
      <c r="C712" t="s">
        <v>106</v>
      </c>
      <c r="D712" s="13">
        <v>42086</v>
      </c>
      <c r="E712">
        <v>3</v>
      </c>
      <c r="F712">
        <v>100</v>
      </c>
      <c r="G712" s="2" t="s">
        <v>89</v>
      </c>
      <c r="H712" s="2" t="s">
        <v>13</v>
      </c>
      <c r="I712">
        <v>3</v>
      </c>
      <c r="J712" s="2" t="s">
        <v>88</v>
      </c>
      <c r="K712" s="2">
        <v>75</v>
      </c>
      <c r="L712" s="2">
        <v>2290</v>
      </c>
      <c r="M712" s="2">
        <f t="shared" si="66"/>
        <v>229</v>
      </c>
      <c r="O712" s="2" t="str">
        <f t="shared" si="67"/>
        <v/>
      </c>
      <c r="P712" s="2" t="str">
        <f>IF(ISNUMBER(O712),SUMIFS(O$1:$O712,A$1:$A712,A712,C$1:$C712,C712,G$1:$G712,G712,E$1:$E712,E712),"")</f>
        <v/>
      </c>
      <c r="U712" t="str">
        <f t="shared" si="68"/>
        <v/>
      </c>
      <c r="AA712">
        <v>25.5</v>
      </c>
      <c r="AB712">
        <v>4.0999999999999995E-2</v>
      </c>
      <c r="AC712" s="2">
        <f t="shared" si="69"/>
        <v>4.0999999999999995E-2</v>
      </c>
      <c r="AH712" s="2" t="str">
        <f t="shared" si="70"/>
        <v/>
      </c>
      <c r="AI712" s="2" t="str">
        <f>IF(ISNUMBER(AH712),SUMIFS($AH$1:AH712,$A$1:A712,A712,C$1:$C712,C712,$G$1:G712,G712,$E$1:E712,E712),"")</f>
        <v/>
      </c>
      <c r="AJ712">
        <f t="shared" si="71"/>
        <v>6</v>
      </c>
    </row>
    <row r="713" spans="1:36" x14ac:dyDescent="0.25">
      <c r="A713" s="14" t="s">
        <v>109</v>
      </c>
      <c r="B713" t="s">
        <v>80</v>
      </c>
      <c r="C713" t="s">
        <v>106</v>
      </c>
      <c r="D713" s="13">
        <v>42086</v>
      </c>
      <c r="E713">
        <v>3</v>
      </c>
      <c r="F713">
        <v>200</v>
      </c>
      <c r="G713" s="2" t="s">
        <v>89</v>
      </c>
      <c r="H713" s="2" t="s">
        <v>13</v>
      </c>
      <c r="I713">
        <v>3</v>
      </c>
      <c r="J713" s="2" t="s">
        <v>88</v>
      </c>
      <c r="K713" s="2">
        <v>150</v>
      </c>
      <c r="L713" s="2">
        <v>2494</v>
      </c>
      <c r="M713" s="2">
        <f t="shared" si="66"/>
        <v>249.4</v>
      </c>
      <c r="O713" s="2" t="str">
        <f t="shared" si="67"/>
        <v/>
      </c>
      <c r="P713" s="2" t="str">
        <f>IF(ISNUMBER(O713),SUMIFS(O$1:$O713,A$1:$A713,A713,C$1:$C713,C713,G$1:$G713,G713,E$1:$E713,E713),"")</f>
        <v/>
      </c>
      <c r="U713" t="str">
        <f t="shared" si="68"/>
        <v/>
      </c>
      <c r="AA713">
        <v>25.7</v>
      </c>
      <c r="AB713">
        <v>4.0999999999999995E-2</v>
      </c>
      <c r="AC713" s="2">
        <f t="shared" si="69"/>
        <v>4.0999999999999995E-2</v>
      </c>
      <c r="AH713" s="2" t="str">
        <f t="shared" si="70"/>
        <v/>
      </c>
      <c r="AI713" s="2" t="str">
        <f>IF(ISNUMBER(AH713),SUMIFS($AH$1:AH713,$A$1:A713,A713,C$1:$C713,C713,$G$1:G713,G713,$E$1:E713,E713),"")</f>
        <v/>
      </c>
      <c r="AJ713">
        <f t="shared" si="71"/>
        <v>6</v>
      </c>
    </row>
    <row r="714" spans="1:36" x14ac:dyDescent="0.25">
      <c r="A714" s="14" t="s">
        <v>108</v>
      </c>
      <c r="B714" t="s">
        <v>80</v>
      </c>
      <c r="C714" t="s">
        <v>106</v>
      </c>
      <c r="D714" s="13">
        <v>42086</v>
      </c>
      <c r="E714">
        <v>3</v>
      </c>
      <c r="F714">
        <v>350</v>
      </c>
      <c r="G714" s="2" t="s">
        <v>89</v>
      </c>
      <c r="H714" s="2" t="s">
        <v>13</v>
      </c>
      <c r="I714">
        <v>3</v>
      </c>
      <c r="J714" s="2" t="s">
        <v>88</v>
      </c>
      <c r="K714" s="2">
        <v>262.5</v>
      </c>
      <c r="L714" s="2">
        <v>2494</v>
      </c>
      <c r="M714" s="2">
        <f t="shared" si="66"/>
        <v>249.4</v>
      </c>
      <c r="O714" s="2" t="str">
        <f t="shared" si="67"/>
        <v/>
      </c>
      <c r="P714" s="2" t="str">
        <f>IF(ISNUMBER(O714),SUMIFS(O$1:$O714,A$1:$A714,A714,C$1:$C714,C714,G$1:$G714,G714,E$1:$E714,E714),"")</f>
        <v/>
      </c>
      <c r="U714" t="str">
        <f t="shared" si="68"/>
        <v/>
      </c>
      <c r="AA714">
        <v>27.8</v>
      </c>
      <c r="AB714">
        <v>4.4999999999999998E-2</v>
      </c>
      <c r="AC714" s="2">
        <f t="shared" si="69"/>
        <v>4.4999999999999998E-2</v>
      </c>
      <c r="AH714" s="2" t="str">
        <f t="shared" si="70"/>
        <v/>
      </c>
      <c r="AI714" s="2" t="str">
        <f>IF(ISNUMBER(AH714),SUMIFS($AH$1:AH714,$A$1:A714,A714,C$1:$C714,C714,$G$1:G714,G714,$E$1:E714,E714),"")</f>
        <v/>
      </c>
      <c r="AJ714">
        <f t="shared" si="71"/>
        <v>6</v>
      </c>
    </row>
    <row r="715" spans="1:36" x14ac:dyDescent="0.25">
      <c r="A715" s="14" t="s">
        <v>107</v>
      </c>
      <c r="B715" t="s">
        <v>80</v>
      </c>
      <c r="C715" t="s">
        <v>106</v>
      </c>
      <c r="D715" s="13">
        <v>42086</v>
      </c>
      <c r="E715">
        <v>3</v>
      </c>
      <c r="F715">
        <v>500</v>
      </c>
      <c r="G715" s="2" t="s">
        <v>89</v>
      </c>
      <c r="H715" s="2" t="s">
        <v>13</v>
      </c>
      <c r="I715">
        <v>3</v>
      </c>
      <c r="J715" s="2" t="s">
        <v>88</v>
      </c>
      <c r="K715" s="2">
        <v>375</v>
      </c>
      <c r="L715" s="2">
        <v>2290</v>
      </c>
      <c r="M715" s="2">
        <f t="shared" si="66"/>
        <v>229</v>
      </c>
      <c r="O715" s="2" t="str">
        <f t="shared" si="67"/>
        <v/>
      </c>
      <c r="P715" s="2" t="str">
        <f>IF(ISNUMBER(O715),SUMIFS(O$1:$O715,A$1:$A715,A715,C$1:$C715,C715,G$1:$G715,G715,E$1:$E715,E715),"")</f>
        <v/>
      </c>
      <c r="U715" t="str">
        <f t="shared" si="68"/>
        <v/>
      </c>
      <c r="AA715">
        <v>27.7</v>
      </c>
      <c r="AB715">
        <v>4.4000000000000004E-2</v>
      </c>
      <c r="AC715" s="2">
        <f t="shared" si="69"/>
        <v>4.4000000000000004E-2</v>
      </c>
      <c r="AH715" s="2" t="str">
        <f t="shared" si="70"/>
        <v/>
      </c>
      <c r="AI715" s="2" t="str">
        <f>IF(ISNUMBER(AH715),SUMIFS($AH$1:AH715,$A$1:A715,A715,C$1:$C715,C715,$G$1:G715,G715,$E$1:E715,E715),"")</f>
        <v/>
      </c>
      <c r="AJ715">
        <f t="shared" si="71"/>
        <v>6</v>
      </c>
    </row>
    <row r="716" spans="1:36" x14ac:dyDescent="0.25">
      <c r="A716" s="14" t="s">
        <v>112</v>
      </c>
      <c r="B716" t="s">
        <v>80</v>
      </c>
      <c r="C716" t="s">
        <v>106</v>
      </c>
      <c r="D716" s="13">
        <v>42095</v>
      </c>
      <c r="E716">
        <v>1</v>
      </c>
      <c r="F716">
        <v>0</v>
      </c>
      <c r="G716" s="2" t="s">
        <v>89</v>
      </c>
      <c r="H716" s="2" t="s">
        <v>13</v>
      </c>
      <c r="I716">
        <v>3</v>
      </c>
      <c r="J716" s="2" t="s">
        <v>88</v>
      </c>
      <c r="K716" s="2">
        <v>0</v>
      </c>
      <c r="L716" s="2">
        <v>1978</v>
      </c>
      <c r="M716" s="2">
        <f t="shared" si="66"/>
        <v>197.8</v>
      </c>
      <c r="O716" s="2" t="str">
        <f t="shared" si="67"/>
        <v/>
      </c>
      <c r="P716" s="2" t="str">
        <f>IF(ISNUMBER(O716),SUMIFS(O$1:$O716,A$1:$A716,A716,C$1:$C716,C716,G$1:$G716,G716,E$1:$E716,E716),"")</f>
        <v/>
      </c>
      <c r="U716" t="str">
        <f t="shared" si="68"/>
        <v/>
      </c>
      <c r="AA716">
        <v>24.8</v>
      </c>
      <c r="AB716">
        <v>0.04</v>
      </c>
      <c r="AC716" s="2">
        <f t="shared" si="69"/>
        <v>0.04</v>
      </c>
      <c r="AH716" s="2" t="str">
        <f t="shared" si="70"/>
        <v/>
      </c>
      <c r="AI716" s="2" t="str">
        <f>IF(ISNUMBER(AH716),SUMIFS($AH$1:AH716,$A$1:A716,A716,C$1:$C716,C716,$G$1:G716,G716,$E$1:E716,E716),"")</f>
        <v/>
      </c>
      <c r="AJ716">
        <f t="shared" si="71"/>
        <v>6</v>
      </c>
    </row>
    <row r="717" spans="1:36" x14ac:dyDescent="0.25">
      <c r="A717" s="14" t="s">
        <v>111</v>
      </c>
      <c r="B717" t="s">
        <v>80</v>
      </c>
      <c r="C717" t="s">
        <v>106</v>
      </c>
      <c r="D717" s="13">
        <v>42095</v>
      </c>
      <c r="E717">
        <v>1</v>
      </c>
      <c r="F717">
        <v>50</v>
      </c>
      <c r="G717" s="2" t="s">
        <v>89</v>
      </c>
      <c r="H717" s="2" t="s">
        <v>13</v>
      </c>
      <c r="I717">
        <v>3</v>
      </c>
      <c r="J717" s="2" t="s">
        <v>88</v>
      </c>
      <c r="K717" s="2">
        <v>37.5</v>
      </c>
      <c r="L717" s="2">
        <v>2164</v>
      </c>
      <c r="M717" s="2">
        <f t="shared" si="66"/>
        <v>216.4</v>
      </c>
      <c r="O717" s="2" t="str">
        <f t="shared" si="67"/>
        <v/>
      </c>
      <c r="P717" s="2" t="str">
        <f>IF(ISNUMBER(O717),SUMIFS(O$1:$O717,A$1:$A717,A717,C$1:$C717,C717,G$1:$G717,G717,E$1:$E717,E717),"")</f>
        <v/>
      </c>
      <c r="U717" t="str">
        <f t="shared" si="68"/>
        <v/>
      </c>
      <c r="AA717">
        <v>26</v>
      </c>
      <c r="AB717">
        <v>4.2000000000000003E-2</v>
      </c>
      <c r="AC717" s="2">
        <f t="shared" si="69"/>
        <v>4.2000000000000003E-2</v>
      </c>
      <c r="AH717" s="2" t="str">
        <f t="shared" si="70"/>
        <v/>
      </c>
      <c r="AI717" s="2" t="str">
        <f>IF(ISNUMBER(AH717),SUMIFS($AH$1:AH717,$A$1:A717,A717,C$1:$C717,C717,$G$1:G717,G717,$E$1:E717,E717),"")</f>
        <v/>
      </c>
      <c r="AJ717">
        <f t="shared" si="71"/>
        <v>6</v>
      </c>
    </row>
    <row r="718" spans="1:36" x14ac:dyDescent="0.25">
      <c r="A718" s="14" t="s">
        <v>110</v>
      </c>
      <c r="B718" t="s">
        <v>80</v>
      </c>
      <c r="C718" t="s">
        <v>106</v>
      </c>
      <c r="D718" s="13">
        <v>42095</v>
      </c>
      <c r="E718">
        <v>1</v>
      </c>
      <c r="F718">
        <v>100</v>
      </c>
      <c r="G718" s="2" t="s">
        <v>89</v>
      </c>
      <c r="H718" s="2" t="s">
        <v>13</v>
      </c>
      <c r="I718">
        <v>3</v>
      </c>
      <c r="J718" s="2" t="s">
        <v>88</v>
      </c>
      <c r="K718" s="2">
        <v>75</v>
      </c>
      <c r="L718" s="2">
        <v>2164</v>
      </c>
      <c r="M718" s="2">
        <f t="shared" si="66"/>
        <v>216.4</v>
      </c>
      <c r="O718" s="2" t="str">
        <f t="shared" si="67"/>
        <v/>
      </c>
      <c r="P718" s="2" t="str">
        <f>IF(ISNUMBER(O718),SUMIFS(O$1:$O718,A$1:$A718,A718,C$1:$C718,C718,G$1:$G718,G718,E$1:$E718,E718),"")</f>
        <v/>
      </c>
      <c r="U718" t="str">
        <f t="shared" si="68"/>
        <v/>
      </c>
      <c r="AA718">
        <v>22.5</v>
      </c>
      <c r="AB718">
        <v>3.6000000000000004E-2</v>
      </c>
      <c r="AC718" s="2">
        <f t="shared" si="69"/>
        <v>3.6000000000000004E-2</v>
      </c>
      <c r="AH718" s="2" t="str">
        <f t="shared" si="70"/>
        <v/>
      </c>
      <c r="AI718" s="2" t="str">
        <f>IF(ISNUMBER(AH718),SUMIFS($AH$1:AH718,$A$1:A718,A718,C$1:$C718,C718,$G$1:G718,G718,$E$1:E718,E718),"")</f>
        <v/>
      </c>
      <c r="AJ718">
        <f t="shared" si="71"/>
        <v>6</v>
      </c>
    </row>
    <row r="719" spans="1:36" x14ac:dyDescent="0.25">
      <c r="A719" s="14" t="s">
        <v>109</v>
      </c>
      <c r="B719" t="s">
        <v>80</v>
      </c>
      <c r="C719" t="s">
        <v>106</v>
      </c>
      <c r="D719" s="13">
        <v>42095</v>
      </c>
      <c r="E719">
        <v>1</v>
      </c>
      <c r="F719">
        <v>200</v>
      </c>
      <c r="G719" s="2" t="s">
        <v>89</v>
      </c>
      <c r="H719" s="2" t="s">
        <v>13</v>
      </c>
      <c r="I719">
        <v>3</v>
      </c>
      <c r="J719" s="2" t="s">
        <v>88</v>
      </c>
      <c r="K719" s="2">
        <v>150</v>
      </c>
      <c r="L719" s="2">
        <v>2009</v>
      </c>
      <c r="M719" s="2">
        <f t="shared" si="66"/>
        <v>200.9</v>
      </c>
      <c r="O719" s="2" t="str">
        <f t="shared" si="67"/>
        <v/>
      </c>
      <c r="P719" s="2" t="str">
        <f>IF(ISNUMBER(O719),SUMIFS(O$1:$O719,A$1:$A719,A719,C$1:$C719,C719,G$1:$G719,G719,E$1:$E719,E719),"")</f>
        <v/>
      </c>
      <c r="U719" t="str">
        <f t="shared" si="68"/>
        <v/>
      </c>
      <c r="AA719">
        <v>26.2</v>
      </c>
      <c r="AB719">
        <v>4.2000000000000003E-2</v>
      </c>
      <c r="AC719" s="2">
        <f t="shared" si="69"/>
        <v>4.2000000000000003E-2</v>
      </c>
      <c r="AH719" s="2" t="str">
        <f t="shared" si="70"/>
        <v/>
      </c>
      <c r="AI719" s="2" t="str">
        <f>IF(ISNUMBER(AH719),SUMIFS($AH$1:AH719,$A$1:A719,A719,C$1:$C719,C719,$G$1:G719,G719,$E$1:E719,E719),"")</f>
        <v/>
      </c>
      <c r="AJ719">
        <f t="shared" si="71"/>
        <v>6</v>
      </c>
    </row>
    <row r="720" spans="1:36" x14ac:dyDescent="0.25">
      <c r="A720" s="14" t="s">
        <v>108</v>
      </c>
      <c r="B720" t="s">
        <v>80</v>
      </c>
      <c r="C720" t="s">
        <v>106</v>
      </c>
      <c r="D720" s="13">
        <v>42095</v>
      </c>
      <c r="E720">
        <v>1</v>
      </c>
      <c r="F720">
        <v>350</v>
      </c>
      <c r="G720" s="2" t="s">
        <v>89</v>
      </c>
      <c r="H720" s="2" t="s">
        <v>13</v>
      </c>
      <c r="I720">
        <v>3</v>
      </c>
      <c r="J720" s="2" t="s">
        <v>88</v>
      </c>
      <c r="K720" s="2">
        <v>262.5</v>
      </c>
      <c r="L720" s="2">
        <v>2009</v>
      </c>
      <c r="M720" s="2">
        <f t="shared" si="66"/>
        <v>200.9</v>
      </c>
      <c r="O720" s="2" t="str">
        <f t="shared" si="67"/>
        <v/>
      </c>
      <c r="P720" s="2" t="str">
        <f>IF(ISNUMBER(O720),SUMIFS(O$1:$O720,A$1:$A720,A720,C$1:$C720,C720,G$1:$G720,G720,E$1:$E720,E720),"")</f>
        <v/>
      </c>
      <c r="U720" t="str">
        <f t="shared" si="68"/>
        <v/>
      </c>
      <c r="AA720">
        <v>24.4</v>
      </c>
      <c r="AB720">
        <v>3.9E-2</v>
      </c>
      <c r="AC720" s="2">
        <f t="shared" si="69"/>
        <v>3.9E-2</v>
      </c>
      <c r="AH720" s="2" t="str">
        <f t="shared" si="70"/>
        <v/>
      </c>
      <c r="AI720" s="2" t="str">
        <f>IF(ISNUMBER(AH720),SUMIFS($AH$1:AH720,$A$1:A720,A720,C$1:$C720,C720,$G$1:G720,G720,$E$1:E720,E720),"")</f>
        <v/>
      </c>
      <c r="AJ720">
        <f t="shared" si="71"/>
        <v>6</v>
      </c>
    </row>
    <row r="721" spans="1:36" x14ac:dyDescent="0.25">
      <c r="A721" s="14" t="s">
        <v>107</v>
      </c>
      <c r="B721" t="s">
        <v>80</v>
      </c>
      <c r="C721" t="s">
        <v>106</v>
      </c>
      <c r="D721" s="13">
        <v>42095</v>
      </c>
      <c r="E721">
        <v>1</v>
      </c>
      <c r="F721">
        <v>500</v>
      </c>
      <c r="G721" s="2" t="s">
        <v>89</v>
      </c>
      <c r="H721" s="2" t="s">
        <v>13</v>
      </c>
      <c r="I721">
        <v>3</v>
      </c>
      <c r="J721" s="2" t="s">
        <v>88</v>
      </c>
      <c r="K721" s="2">
        <v>375</v>
      </c>
      <c r="L721" s="2">
        <v>1947</v>
      </c>
      <c r="M721" s="2">
        <f t="shared" si="66"/>
        <v>194.7</v>
      </c>
      <c r="O721" s="2" t="str">
        <f t="shared" si="67"/>
        <v/>
      </c>
      <c r="P721" s="2" t="str">
        <f>IF(ISNUMBER(O721),SUMIFS(O$1:$O721,A$1:$A721,A721,C$1:$C721,C721,G$1:$G721,G721,E$1:$E721,E721),"")</f>
        <v/>
      </c>
      <c r="U721" t="str">
        <f t="shared" si="68"/>
        <v/>
      </c>
      <c r="AA721">
        <v>25.8</v>
      </c>
      <c r="AB721">
        <v>4.0999999999999995E-2</v>
      </c>
      <c r="AC721" s="2">
        <f t="shared" si="69"/>
        <v>4.0999999999999995E-2</v>
      </c>
      <c r="AH721" s="2" t="str">
        <f t="shared" si="70"/>
        <v/>
      </c>
      <c r="AI721" s="2" t="str">
        <f>IF(ISNUMBER(AH721),SUMIFS($AH$1:AH721,$A$1:A721,A721,C$1:$C721,C721,$G$1:G721,G721,$E$1:E721,E721),"")</f>
        <v/>
      </c>
      <c r="AJ721">
        <f t="shared" si="71"/>
        <v>6</v>
      </c>
    </row>
    <row r="722" spans="1:36" x14ac:dyDescent="0.25">
      <c r="A722" s="14" t="s">
        <v>112</v>
      </c>
      <c r="B722" t="s">
        <v>80</v>
      </c>
      <c r="C722" t="s">
        <v>106</v>
      </c>
      <c r="D722" s="13">
        <v>42095</v>
      </c>
      <c r="E722">
        <v>2</v>
      </c>
      <c r="F722">
        <v>0</v>
      </c>
      <c r="G722" s="2" t="s">
        <v>89</v>
      </c>
      <c r="H722" s="2" t="s">
        <v>13</v>
      </c>
      <c r="I722">
        <v>3</v>
      </c>
      <c r="J722" s="2" t="s">
        <v>88</v>
      </c>
      <c r="K722" s="2">
        <v>0</v>
      </c>
      <c r="L722" s="2">
        <v>2102</v>
      </c>
      <c r="M722" s="2">
        <f t="shared" si="66"/>
        <v>210.2</v>
      </c>
      <c r="O722" s="2" t="str">
        <f t="shared" si="67"/>
        <v/>
      </c>
      <c r="P722" s="2" t="str">
        <f>IF(ISNUMBER(O722),SUMIFS(O$1:$O722,A$1:$A722,A722,C$1:$C722,C722,G$1:$G722,G722,E$1:$E722,E722),"")</f>
        <v/>
      </c>
      <c r="U722" t="str">
        <f t="shared" si="68"/>
        <v/>
      </c>
      <c r="AA722">
        <v>25.6</v>
      </c>
      <c r="AB722">
        <v>4.0999999999999995E-2</v>
      </c>
      <c r="AC722" s="2">
        <f t="shared" si="69"/>
        <v>4.0999999999999995E-2</v>
      </c>
      <c r="AH722" s="2" t="str">
        <f t="shared" si="70"/>
        <v/>
      </c>
      <c r="AI722" s="2" t="str">
        <f>IF(ISNUMBER(AH722),SUMIFS($AH$1:AH722,$A$1:A722,A722,C$1:$C722,C722,$G$1:G722,G722,$E$1:E722,E722),"")</f>
        <v/>
      </c>
      <c r="AJ722">
        <f t="shared" si="71"/>
        <v>6</v>
      </c>
    </row>
    <row r="723" spans="1:36" x14ac:dyDescent="0.25">
      <c r="A723" s="14" t="s">
        <v>111</v>
      </c>
      <c r="B723" t="s">
        <v>80</v>
      </c>
      <c r="C723" t="s">
        <v>106</v>
      </c>
      <c r="D723" s="13">
        <v>42095</v>
      </c>
      <c r="E723">
        <v>2</v>
      </c>
      <c r="F723">
        <v>50</v>
      </c>
      <c r="G723" s="2" t="s">
        <v>89</v>
      </c>
      <c r="H723" s="2" t="s">
        <v>13</v>
      </c>
      <c r="I723">
        <v>3</v>
      </c>
      <c r="J723" s="2" t="s">
        <v>88</v>
      </c>
      <c r="K723" s="2">
        <v>37.5</v>
      </c>
      <c r="L723" s="2">
        <v>1885</v>
      </c>
      <c r="M723" s="2">
        <f t="shared" si="66"/>
        <v>188.5</v>
      </c>
      <c r="O723" s="2" t="str">
        <f t="shared" si="67"/>
        <v/>
      </c>
      <c r="P723" s="2" t="str">
        <f>IF(ISNUMBER(O723),SUMIFS(O$1:$O723,A$1:$A723,A723,C$1:$C723,C723,G$1:$G723,G723,E$1:$E723,E723),"")</f>
        <v/>
      </c>
      <c r="U723" t="str">
        <f t="shared" si="68"/>
        <v/>
      </c>
      <c r="AA723">
        <v>24.5</v>
      </c>
      <c r="AB723">
        <v>3.9E-2</v>
      </c>
      <c r="AC723" s="2">
        <f t="shared" si="69"/>
        <v>3.9E-2</v>
      </c>
      <c r="AH723" s="2" t="str">
        <f t="shared" si="70"/>
        <v/>
      </c>
      <c r="AI723" s="2" t="str">
        <f>IF(ISNUMBER(AH723),SUMIFS($AH$1:AH723,$A$1:A723,A723,C$1:$C723,C723,$G$1:G723,G723,$E$1:E723,E723),"")</f>
        <v/>
      </c>
      <c r="AJ723">
        <f t="shared" si="71"/>
        <v>6</v>
      </c>
    </row>
    <row r="724" spans="1:36" x14ac:dyDescent="0.25">
      <c r="A724" s="14" t="s">
        <v>110</v>
      </c>
      <c r="B724" t="s">
        <v>80</v>
      </c>
      <c r="C724" t="s">
        <v>106</v>
      </c>
      <c r="D724" s="13">
        <v>42095</v>
      </c>
      <c r="E724">
        <v>2</v>
      </c>
      <c r="F724">
        <v>100</v>
      </c>
      <c r="G724" s="2" t="s">
        <v>89</v>
      </c>
      <c r="H724" s="2" t="s">
        <v>13</v>
      </c>
      <c r="I724">
        <v>3</v>
      </c>
      <c r="J724" s="2" t="s">
        <v>88</v>
      </c>
      <c r="K724" s="2">
        <v>75</v>
      </c>
      <c r="L724" s="2">
        <v>1916</v>
      </c>
      <c r="M724" s="2">
        <f t="shared" si="66"/>
        <v>191.6</v>
      </c>
      <c r="O724" s="2" t="str">
        <f t="shared" si="67"/>
        <v/>
      </c>
      <c r="P724" s="2" t="str">
        <f>IF(ISNUMBER(O724),SUMIFS(O$1:$O724,A$1:$A724,A724,C$1:$C724,C724,G$1:$G724,G724,E$1:$E724,E724),"")</f>
        <v/>
      </c>
      <c r="U724" t="str">
        <f t="shared" si="68"/>
        <v/>
      </c>
      <c r="AA724">
        <v>24.4</v>
      </c>
      <c r="AB724">
        <v>3.9E-2</v>
      </c>
      <c r="AC724" s="2">
        <f t="shared" si="69"/>
        <v>3.9E-2</v>
      </c>
      <c r="AH724" s="2" t="str">
        <f t="shared" si="70"/>
        <v/>
      </c>
      <c r="AI724" s="2" t="str">
        <f>IF(ISNUMBER(AH724),SUMIFS($AH$1:AH724,$A$1:A724,A724,C$1:$C724,C724,$G$1:G724,G724,$E$1:E724,E724),"")</f>
        <v/>
      </c>
      <c r="AJ724">
        <f t="shared" si="71"/>
        <v>6</v>
      </c>
    </row>
    <row r="725" spans="1:36" x14ac:dyDescent="0.25">
      <c r="A725" s="14" t="s">
        <v>109</v>
      </c>
      <c r="B725" t="s">
        <v>80</v>
      </c>
      <c r="C725" t="s">
        <v>106</v>
      </c>
      <c r="D725" s="13">
        <v>42095</v>
      </c>
      <c r="E725">
        <v>2</v>
      </c>
      <c r="F725">
        <v>200</v>
      </c>
      <c r="G725" s="2" t="s">
        <v>89</v>
      </c>
      <c r="H725" s="2" t="s">
        <v>13</v>
      </c>
      <c r="I725">
        <v>3</v>
      </c>
      <c r="J725" s="2" t="s">
        <v>88</v>
      </c>
      <c r="K725" s="2">
        <v>150</v>
      </c>
      <c r="L725" s="2">
        <v>1947</v>
      </c>
      <c r="M725" s="2">
        <f t="shared" si="66"/>
        <v>194.7</v>
      </c>
      <c r="O725" s="2" t="str">
        <f t="shared" si="67"/>
        <v/>
      </c>
      <c r="P725" s="2" t="str">
        <f>IF(ISNUMBER(O725),SUMIFS(O$1:$O725,A$1:$A725,A725,C$1:$C725,C725,G$1:$G725,G725,E$1:$E725,E725),"")</f>
        <v/>
      </c>
      <c r="U725" t="str">
        <f t="shared" si="68"/>
        <v/>
      </c>
      <c r="AA725">
        <v>26.3</v>
      </c>
      <c r="AB725">
        <v>4.2000000000000003E-2</v>
      </c>
      <c r="AC725" s="2">
        <f t="shared" si="69"/>
        <v>4.2000000000000003E-2</v>
      </c>
      <c r="AH725" s="2" t="str">
        <f t="shared" si="70"/>
        <v/>
      </c>
      <c r="AI725" s="2" t="str">
        <f>IF(ISNUMBER(AH725),SUMIFS($AH$1:AH725,$A$1:A725,A725,C$1:$C725,C725,$G$1:G725,G725,$E$1:E725,E725),"")</f>
        <v/>
      </c>
      <c r="AJ725">
        <f t="shared" si="71"/>
        <v>6</v>
      </c>
    </row>
    <row r="726" spans="1:36" x14ac:dyDescent="0.25">
      <c r="A726" s="14" t="s">
        <v>108</v>
      </c>
      <c r="B726" t="s">
        <v>80</v>
      </c>
      <c r="C726" t="s">
        <v>106</v>
      </c>
      <c r="D726" s="13">
        <v>42095</v>
      </c>
      <c r="E726">
        <v>2</v>
      </c>
      <c r="F726">
        <v>350</v>
      </c>
      <c r="G726" s="2" t="s">
        <v>89</v>
      </c>
      <c r="H726" s="2" t="s">
        <v>13</v>
      </c>
      <c r="I726">
        <v>3</v>
      </c>
      <c r="J726" s="2" t="s">
        <v>88</v>
      </c>
      <c r="K726" s="2">
        <v>262.5</v>
      </c>
      <c r="L726" s="2">
        <v>1947</v>
      </c>
      <c r="M726" s="2">
        <f t="shared" si="66"/>
        <v>194.7</v>
      </c>
      <c r="O726" s="2" t="str">
        <f t="shared" si="67"/>
        <v/>
      </c>
      <c r="P726" s="2" t="str">
        <f>IF(ISNUMBER(O726),SUMIFS(O$1:$O726,A$1:$A726,A726,C$1:$C726,C726,G$1:$G726,G726,E$1:$E726,E726),"")</f>
        <v/>
      </c>
      <c r="U726" t="str">
        <f t="shared" si="68"/>
        <v/>
      </c>
      <c r="AA726">
        <v>26.4</v>
      </c>
      <c r="AB726">
        <v>4.2000000000000003E-2</v>
      </c>
      <c r="AC726" s="2">
        <f t="shared" si="69"/>
        <v>4.2000000000000003E-2</v>
      </c>
      <c r="AH726" s="2" t="str">
        <f t="shared" si="70"/>
        <v/>
      </c>
      <c r="AI726" s="2" t="str">
        <f>IF(ISNUMBER(AH726),SUMIFS($AH$1:AH726,$A$1:A726,A726,C$1:$C726,C726,$G$1:G726,G726,$E$1:E726,E726),"")</f>
        <v/>
      </c>
      <c r="AJ726">
        <f t="shared" si="71"/>
        <v>6</v>
      </c>
    </row>
    <row r="727" spans="1:36" x14ac:dyDescent="0.25">
      <c r="A727" s="14" t="s">
        <v>107</v>
      </c>
      <c r="B727" t="s">
        <v>80</v>
      </c>
      <c r="C727" t="s">
        <v>106</v>
      </c>
      <c r="D727" s="13">
        <v>42095</v>
      </c>
      <c r="E727">
        <v>2</v>
      </c>
      <c r="F727">
        <v>500</v>
      </c>
      <c r="G727" s="2" t="s">
        <v>89</v>
      </c>
      <c r="H727" s="2" t="s">
        <v>13</v>
      </c>
      <c r="I727">
        <v>3</v>
      </c>
      <c r="J727" s="2" t="s">
        <v>88</v>
      </c>
      <c r="K727" s="2">
        <v>375</v>
      </c>
      <c r="L727" s="2">
        <v>2133</v>
      </c>
      <c r="M727" s="2">
        <f t="shared" si="66"/>
        <v>213.3</v>
      </c>
      <c r="O727" s="2" t="str">
        <f t="shared" si="67"/>
        <v/>
      </c>
      <c r="P727" s="2" t="str">
        <f>IF(ISNUMBER(O727),SUMIFS(O$1:$O727,A$1:$A727,A727,C$1:$C727,C727,G$1:$G727,G727,E$1:$E727,E727),"")</f>
        <v/>
      </c>
      <c r="U727" t="str">
        <f t="shared" si="68"/>
        <v/>
      </c>
      <c r="AA727">
        <v>27.9</v>
      </c>
      <c r="AB727">
        <v>4.4999999999999998E-2</v>
      </c>
      <c r="AC727" s="2">
        <f t="shared" si="69"/>
        <v>4.4999999999999998E-2</v>
      </c>
      <c r="AH727" s="2" t="str">
        <f t="shared" si="70"/>
        <v/>
      </c>
      <c r="AI727" s="2" t="str">
        <f>IF(ISNUMBER(AH727),SUMIFS($AH$1:AH727,$A$1:A727,A727,C$1:$C727,C727,$G$1:G727,G727,$E$1:E727,E727),"")</f>
        <v/>
      </c>
      <c r="AJ727">
        <f t="shared" si="71"/>
        <v>6</v>
      </c>
    </row>
    <row r="728" spans="1:36" x14ac:dyDescent="0.25">
      <c r="A728" s="14" t="s">
        <v>112</v>
      </c>
      <c r="B728" t="s">
        <v>80</v>
      </c>
      <c r="C728" t="s">
        <v>106</v>
      </c>
      <c r="D728" s="13">
        <v>42095</v>
      </c>
      <c r="E728">
        <v>3</v>
      </c>
      <c r="F728">
        <v>0</v>
      </c>
      <c r="G728" s="2" t="s">
        <v>89</v>
      </c>
      <c r="H728" s="2" t="s">
        <v>13</v>
      </c>
      <c r="I728">
        <v>3</v>
      </c>
      <c r="J728" s="2" t="s">
        <v>88</v>
      </c>
      <c r="K728" s="2">
        <v>0</v>
      </c>
      <c r="L728" s="2">
        <v>2195</v>
      </c>
      <c r="M728" s="2">
        <f t="shared" si="66"/>
        <v>219.5</v>
      </c>
      <c r="O728" s="2" t="str">
        <f t="shared" si="67"/>
        <v/>
      </c>
      <c r="P728" s="2" t="str">
        <f>IF(ISNUMBER(O728),SUMIFS(O$1:$O728,A$1:$A728,A728,C$1:$C728,C728,G$1:$G728,G728,E$1:$E728,E728),"")</f>
        <v/>
      </c>
      <c r="U728" t="str">
        <f t="shared" si="68"/>
        <v/>
      </c>
      <c r="AA728">
        <v>26</v>
      </c>
      <c r="AB728">
        <v>4.2000000000000003E-2</v>
      </c>
      <c r="AC728" s="2">
        <f t="shared" si="69"/>
        <v>4.2000000000000003E-2</v>
      </c>
      <c r="AH728" s="2" t="str">
        <f t="shared" si="70"/>
        <v/>
      </c>
      <c r="AI728" s="2" t="str">
        <f>IF(ISNUMBER(AH728),SUMIFS($AH$1:AH728,$A$1:A728,A728,C$1:$C728,C728,$G$1:G728,G728,$E$1:E728,E728),"")</f>
        <v/>
      </c>
      <c r="AJ728">
        <f t="shared" si="71"/>
        <v>6</v>
      </c>
    </row>
    <row r="729" spans="1:36" x14ac:dyDescent="0.25">
      <c r="A729" s="14" t="s">
        <v>111</v>
      </c>
      <c r="B729" t="s">
        <v>80</v>
      </c>
      <c r="C729" t="s">
        <v>106</v>
      </c>
      <c r="D729" s="13">
        <v>42095</v>
      </c>
      <c r="E729">
        <v>3</v>
      </c>
      <c r="F729">
        <v>50</v>
      </c>
      <c r="G729" s="2" t="s">
        <v>89</v>
      </c>
      <c r="H729" s="2" t="s">
        <v>13</v>
      </c>
      <c r="I729">
        <v>3</v>
      </c>
      <c r="J729" s="2" t="s">
        <v>88</v>
      </c>
      <c r="K729" s="2">
        <v>37.5</v>
      </c>
      <c r="L729" s="2">
        <v>2257</v>
      </c>
      <c r="M729" s="2">
        <f t="shared" si="66"/>
        <v>225.7</v>
      </c>
      <c r="O729" s="2" t="str">
        <f t="shared" si="67"/>
        <v/>
      </c>
      <c r="P729" s="2" t="str">
        <f>IF(ISNUMBER(O729),SUMIFS(O$1:$O729,A$1:$A729,A729,C$1:$C729,C729,G$1:$G729,G729,E$1:$E729,E729),"")</f>
        <v/>
      </c>
      <c r="U729" t="str">
        <f t="shared" si="68"/>
        <v/>
      </c>
      <c r="AA729">
        <v>24.9</v>
      </c>
      <c r="AB729">
        <v>0.04</v>
      </c>
      <c r="AC729" s="2">
        <f t="shared" si="69"/>
        <v>0.04</v>
      </c>
      <c r="AH729" s="2" t="str">
        <f t="shared" si="70"/>
        <v/>
      </c>
      <c r="AI729" s="2" t="str">
        <f>IF(ISNUMBER(AH729),SUMIFS($AH$1:AH729,$A$1:A729,A729,C$1:$C729,C729,$G$1:G729,G729,$E$1:E729,E729),"")</f>
        <v/>
      </c>
      <c r="AJ729">
        <f t="shared" si="71"/>
        <v>6</v>
      </c>
    </row>
    <row r="730" spans="1:36" x14ac:dyDescent="0.25">
      <c r="A730" s="14" t="s">
        <v>110</v>
      </c>
      <c r="B730" t="s">
        <v>80</v>
      </c>
      <c r="C730" t="s">
        <v>106</v>
      </c>
      <c r="D730" s="13">
        <v>42095</v>
      </c>
      <c r="E730">
        <v>3</v>
      </c>
      <c r="F730">
        <v>100</v>
      </c>
      <c r="G730" s="2" t="s">
        <v>89</v>
      </c>
      <c r="H730" s="2" t="s">
        <v>13</v>
      </c>
      <c r="I730">
        <v>3</v>
      </c>
      <c r="J730" s="2" t="s">
        <v>88</v>
      </c>
      <c r="K730" s="2">
        <v>75</v>
      </c>
      <c r="L730" s="2">
        <v>1978</v>
      </c>
      <c r="M730" s="2">
        <f t="shared" si="66"/>
        <v>197.8</v>
      </c>
      <c r="O730" s="2" t="str">
        <f t="shared" si="67"/>
        <v/>
      </c>
      <c r="P730" s="2" t="str">
        <f>IF(ISNUMBER(O730),SUMIFS(O$1:$O730,A$1:$A730,A730,C$1:$C730,C730,G$1:$G730,G730,E$1:$E730,E730),"")</f>
        <v/>
      </c>
      <c r="U730" t="str">
        <f t="shared" si="68"/>
        <v/>
      </c>
      <c r="AA730">
        <v>26</v>
      </c>
      <c r="AB730">
        <v>4.2000000000000003E-2</v>
      </c>
      <c r="AC730" s="2">
        <f t="shared" si="69"/>
        <v>4.2000000000000003E-2</v>
      </c>
      <c r="AH730" s="2" t="str">
        <f t="shared" si="70"/>
        <v/>
      </c>
      <c r="AI730" s="2" t="str">
        <f>IF(ISNUMBER(AH730),SUMIFS($AH$1:AH730,$A$1:A730,A730,C$1:$C730,C730,$G$1:G730,G730,$E$1:E730,E730),"")</f>
        <v/>
      </c>
      <c r="AJ730">
        <f t="shared" si="71"/>
        <v>6</v>
      </c>
    </row>
    <row r="731" spans="1:36" x14ac:dyDescent="0.25">
      <c r="A731" s="14" t="s">
        <v>109</v>
      </c>
      <c r="B731" t="s">
        <v>80</v>
      </c>
      <c r="C731" t="s">
        <v>106</v>
      </c>
      <c r="D731" s="13">
        <v>42095</v>
      </c>
      <c r="E731">
        <v>3</v>
      </c>
      <c r="F731">
        <v>200</v>
      </c>
      <c r="G731" s="2" t="s">
        <v>89</v>
      </c>
      <c r="H731" s="2" t="s">
        <v>13</v>
      </c>
      <c r="I731">
        <v>3</v>
      </c>
      <c r="J731" s="2" t="s">
        <v>88</v>
      </c>
      <c r="K731" s="2">
        <v>150</v>
      </c>
      <c r="L731" s="2">
        <v>2226</v>
      </c>
      <c r="M731" s="2">
        <f t="shared" si="66"/>
        <v>222.6</v>
      </c>
      <c r="O731" s="2" t="str">
        <f t="shared" si="67"/>
        <v/>
      </c>
      <c r="P731" s="2" t="str">
        <f>IF(ISNUMBER(O731),SUMIFS(O$1:$O731,A$1:$A731,A731,C$1:$C731,C731,G$1:$G731,G731,E$1:$E731,E731),"")</f>
        <v/>
      </c>
      <c r="U731" t="str">
        <f t="shared" si="68"/>
        <v/>
      </c>
      <c r="AA731">
        <v>26.4</v>
      </c>
      <c r="AB731">
        <v>4.2000000000000003E-2</v>
      </c>
      <c r="AC731" s="2">
        <f t="shared" si="69"/>
        <v>4.2000000000000003E-2</v>
      </c>
      <c r="AH731" s="2" t="str">
        <f t="shared" si="70"/>
        <v/>
      </c>
      <c r="AI731" s="2" t="str">
        <f>IF(ISNUMBER(AH731),SUMIFS($AH$1:AH731,$A$1:A731,A731,C$1:$C731,C731,$G$1:G731,G731,$E$1:E731,E731),"")</f>
        <v/>
      </c>
      <c r="AJ731">
        <f t="shared" si="71"/>
        <v>6</v>
      </c>
    </row>
    <row r="732" spans="1:36" x14ac:dyDescent="0.25">
      <c r="A732" s="14" t="s">
        <v>108</v>
      </c>
      <c r="B732" t="s">
        <v>80</v>
      </c>
      <c r="C732" t="s">
        <v>106</v>
      </c>
      <c r="D732" s="13">
        <v>42095</v>
      </c>
      <c r="E732">
        <v>3</v>
      </c>
      <c r="F732">
        <v>350</v>
      </c>
      <c r="G732" s="2" t="s">
        <v>89</v>
      </c>
      <c r="H732" s="2" t="s">
        <v>13</v>
      </c>
      <c r="I732">
        <v>3</v>
      </c>
      <c r="J732" s="2" t="s">
        <v>88</v>
      </c>
      <c r="K732" s="2">
        <v>262.5</v>
      </c>
      <c r="L732" s="2">
        <v>2071</v>
      </c>
      <c r="M732" s="2">
        <f t="shared" si="66"/>
        <v>207.1</v>
      </c>
      <c r="O732" s="2" t="str">
        <f t="shared" si="67"/>
        <v/>
      </c>
      <c r="P732" s="2" t="str">
        <f>IF(ISNUMBER(O732),SUMIFS(O$1:$O732,A$1:$A732,A732,C$1:$C732,C732,G$1:$G732,G732,E$1:$E732,E732),"")</f>
        <v/>
      </c>
      <c r="U732" t="str">
        <f t="shared" si="68"/>
        <v/>
      </c>
      <c r="AA732">
        <v>25.4</v>
      </c>
      <c r="AB732">
        <v>4.0999999999999995E-2</v>
      </c>
      <c r="AC732" s="2">
        <f t="shared" si="69"/>
        <v>4.0999999999999995E-2</v>
      </c>
      <c r="AH732" s="2" t="str">
        <f t="shared" si="70"/>
        <v/>
      </c>
      <c r="AI732" s="2" t="str">
        <f>IF(ISNUMBER(AH732),SUMIFS($AH$1:AH732,$A$1:A732,A732,C$1:$C732,C732,$G$1:G732,G732,$E$1:E732,E732),"")</f>
        <v/>
      </c>
      <c r="AJ732">
        <f t="shared" si="71"/>
        <v>6</v>
      </c>
    </row>
    <row r="733" spans="1:36" x14ac:dyDescent="0.25">
      <c r="A733" s="14" t="s">
        <v>107</v>
      </c>
      <c r="B733" t="s">
        <v>80</v>
      </c>
      <c r="C733" t="s">
        <v>106</v>
      </c>
      <c r="D733" s="13">
        <v>42095</v>
      </c>
      <c r="E733">
        <v>3</v>
      </c>
      <c r="F733">
        <v>500</v>
      </c>
      <c r="G733" s="2" t="s">
        <v>89</v>
      </c>
      <c r="H733" s="2" t="s">
        <v>13</v>
      </c>
      <c r="I733">
        <v>3</v>
      </c>
      <c r="J733" s="2" t="s">
        <v>88</v>
      </c>
      <c r="K733" s="2">
        <v>375</v>
      </c>
      <c r="L733" s="2">
        <v>2102</v>
      </c>
      <c r="M733" s="2">
        <f t="shared" si="66"/>
        <v>210.2</v>
      </c>
      <c r="O733" s="2" t="str">
        <f t="shared" si="67"/>
        <v/>
      </c>
      <c r="P733" s="2" t="str">
        <f>IF(ISNUMBER(O733),SUMIFS(O$1:$O733,A$1:$A733,A733,C$1:$C733,C733,G$1:$G733,G733,E$1:$E733,E733),"")</f>
        <v/>
      </c>
      <c r="U733" t="str">
        <f t="shared" si="68"/>
        <v/>
      </c>
      <c r="AA733">
        <v>28.1</v>
      </c>
      <c r="AB733">
        <v>4.4999999999999998E-2</v>
      </c>
      <c r="AC733" s="2">
        <f t="shared" si="69"/>
        <v>4.4999999999999998E-2</v>
      </c>
      <c r="AH733" s="2" t="str">
        <f t="shared" si="70"/>
        <v/>
      </c>
      <c r="AI733" s="2" t="str">
        <f>IF(ISNUMBER(AH733),SUMIFS($AH$1:AH733,$A$1:A733,A733,C$1:$C733,C733,$G$1:G733,G733,$E$1:E733,E733),"")</f>
        <v/>
      </c>
      <c r="AJ733">
        <f t="shared" si="71"/>
        <v>6</v>
      </c>
    </row>
    <row r="734" spans="1:36" x14ac:dyDescent="0.25">
      <c r="A734" s="14" t="s">
        <v>112</v>
      </c>
      <c r="B734" t="s">
        <v>80</v>
      </c>
      <c r="C734" t="s">
        <v>106</v>
      </c>
      <c r="D734" s="13">
        <v>42113</v>
      </c>
      <c r="E734">
        <v>1</v>
      </c>
      <c r="F734">
        <v>0</v>
      </c>
      <c r="G734" s="2" t="s">
        <v>89</v>
      </c>
      <c r="H734" s="2" t="s">
        <v>13</v>
      </c>
      <c r="I734">
        <v>3</v>
      </c>
      <c r="J734" s="2" t="s">
        <v>88</v>
      </c>
      <c r="K734" s="2">
        <v>0</v>
      </c>
      <c r="L734" s="2">
        <v>2164</v>
      </c>
      <c r="M734" s="2">
        <f t="shared" si="66"/>
        <v>216.4</v>
      </c>
      <c r="O734" s="2" t="str">
        <f t="shared" si="67"/>
        <v/>
      </c>
      <c r="P734" s="2" t="str">
        <f>IF(ISNUMBER(O734),SUMIFS(O$1:$O734,A$1:$A734,A734,C$1:$C734,C734,G$1:$G734,G734,E$1:$E734,E734),"")</f>
        <v/>
      </c>
      <c r="U734" t="str">
        <f t="shared" si="68"/>
        <v/>
      </c>
      <c r="AC734" s="2" t="str">
        <f t="shared" si="69"/>
        <v/>
      </c>
      <c r="AH734" s="2" t="str">
        <f t="shared" si="70"/>
        <v/>
      </c>
      <c r="AI734" s="2" t="str">
        <f>IF(ISNUMBER(AH734),SUMIFS($AH$1:AH734,$A$1:A734,A734,C$1:$C734,C734,$G$1:G734,G734,$E$1:E734,E734),"")</f>
        <v/>
      </c>
      <c r="AJ734">
        <f t="shared" si="71"/>
        <v>3</v>
      </c>
    </row>
    <row r="735" spans="1:36" x14ac:dyDescent="0.25">
      <c r="A735" s="14" t="s">
        <v>111</v>
      </c>
      <c r="B735" t="s">
        <v>80</v>
      </c>
      <c r="C735" t="s">
        <v>106</v>
      </c>
      <c r="D735" s="13">
        <v>42113</v>
      </c>
      <c r="E735">
        <v>1</v>
      </c>
      <c r="F735">
        <v>50</v>
      </c>
      <c r="G735" s="2" t="s">
        <v>89</v>
      </c>
      <c r="H735" s="2" t="s">
        <v>13</v>
      </c>
      <c r="I735">
        <v>3</v>
      </c>
      <c r="J735" s="2" t="s">
        <v>88</v>
      </c>
      <c r="K735" s="2">
        <v>37.5</v>
      </c>
      <c r="L735" s="2">
        <v>2536</v>
      </c>
      <c r="M735" s="2">
        <f t="shared" si="66"/>
        <v>253.6</v>
      </c>
      <c r="O735" s="2" t="str">
        <f t="shared" si="67"/>
        <v/>
      </c>
      <c r="P735" s="2" t="str">
        <f>IF(ISNUMBER(O735),SUMIFS(O$1:$O735,A$1:$A735,A735,C$1:$C735,C735,G$1:$G735,G735,E$1:$E735,E735),"")</f>
        <v/>
      </c>
      <c r="U735" t="str">
        <f t="shared" si="68"/>
        <v/>
      </c>
      <c r="AC735" s="2" t="str">
        <f t="shared" si="69"/>
        <v/>
      </c>
      <c r="AH735" s="2" t="str">
        <f t="shared" si="70"/>
        <v/>
      </c>
      <c r="AI735" s="2" t="str">
        <f>IF(ISNUMBER(AH735),SUMIFS($AH$1:AH735,$A$1:A735,A735,C$1:$C735,C735,$G$1:G735,G735,$E$1:E735,E735),"")</f>
        <v/>
      </c>
      <c r="AJ735">
        <f t="shared" si="71"/>
        <v>3</v>
      </c>
    </row>
    <row r="736" spans="1:36" x14ac:dyDescent="0.25">
      <c r="A736" s="14" t="s">
        <v>110</v>
      </c>
      <c r="B736" t="s">
        <v>80</v>
      </c>
      <c r="C736" t="s">
        <v>106</v>
      </c>
      <c r="D736" s="13">
        <v>42113</v>
      </c>
      <c r="E736">
        <v>1</v>
      </c>
      <c r="F736">
        <v>100</v>
      </c>
      <c r="G736" s="2" t="s">
        <v>89</v>
      </c>
      <c r="H736" s="2" t="s">
        <v>13</v>
      </c>
      <c r="I736">
        <v>3</v>
      </c>
      <c r="J736" s="2" t="s">
        <v>88</v>
      </c>
      <c r="K736" s="2">
        <v>75</v>
      </c>
      <c r="L736" s="2">
        <v>2505</v>
      </c>
      <c r="M736" s="2">
        <f t="shared" si="66"/>
        <v>250.5</v>
      </c>
      <c r="O736" s="2" t="str">
        <f t="shared" si="67"/>
        <v/>
      </c>
      <c r="P736" s="2" t="str">
        <f>IF(ISNUMBER(O736),SUMIFS(O$1:$O736,A$1:$A736,A736,C$1:$C736,C736,G$1:$G736,G736,E$1:$E736,E736),"")</f>
        <v/>
      </c>
      <c r="U736" t="str">
        <f t="shared" si="68"/>
        <v/>
      </c>
      <c r="AC736" s="2" t="str">
        <f t="shared" si="69"/>
        <v/>
      </c>
      <c r="AH736" s="2" t="str">
        <f t="shared" si="70"/>
        <v/>
      </c>
      <c r="AI736" s="2" t="str">
        <f>IF(ISNUMBER(AH736),SUMIFS($AH$1:AH736,$A$1:A736,A736,C$1:$C736,C736,$G$1:G736,G736,$E$1:E736,E736),"")</f>
        <v/>
      </c>
      <c r="AJ736">
        <f t="shared" si="71"/>
        <v>3</v>
      </c>
    </row>
    <row r="737" spans="1:36" x14ac:dyDescent="0.25">
      <c r="A737" s="14" t="s">
        <v>109</v>
      </c>
      <c r="B737" t="s">
        <v>80</v>
      </c>
      <c r="C737" t="s">
        <v>106</v>
      </c>
      <c r="D737" s="13">
        <v>42113</v>
      </c>
      <c r="E737">
        <v>1</v>
      </c>
      <c r="F737">
        <v>200</v>
      </c>
      <c r="G737" s="2" t="s">
        <v>89</v>
      </c>
      <c r="H737" s="2" t="s">
        <v>13</v>
      </c>
      <c r="I737">
        <v>3</v>
      </c>
      <c r="J737" s="2" t="s">
        <v>88</v>
      </c>
      <c r="K737" s="2">
        <v>150</v>
      </c>
      <c r="L737" s="2">
        <v>2443</v>
      </c>
      <c r="M737" s="2">
        <f t="shared" si="66"/>
        <v>244.3</v>
      </c>
      <c r="O737" s="2" t="str">
        <f t="shared" si="67"/>
        <v/>
      </c>
      <c r="P737" s="2" t="str">
        <f>IF(ISNUMBER(O737),SUMIFS(O$1:$O737,A$1:$A737,A737,C$1:$C737,C737,G$1:$G737,G737,E$1:$E737,E737),"")</f>
        <v/>
      </c>
      <c r="U737" t="str">
        <f t="shared" si="68"/>
        <v/>
      </c>
      <c r="AC737" s="2" t="str">
        <f t="shared" si="69"/>
        <v/>
      </c>
      <c r="AH737" s="2" t="str">
        <f t="shared" si="70"/>
        <v/>
      </c>
      <c r="AI737" s="2" t="str">
        <f>IF(ISNUMBER(AH737),SUMIFS($AH$1:AH737,$A$1:A737,A737,C$1:$C737,C737,$G$1:G737,G737,$E$1:E737,E737),"")</f>
        <v/>
      </c>
      <c r="AJ737">
        <f t="shared" si="71"/>
        <v>3</v>
      </c>
    </row>
    <row r="738" spans="1:36" x14ac:dyDescent="0.25">
      <c r="A738" s="14" t="s">
        <v>108</v>
      </c>
      <c r="B738" t="s">
        <v>80</v>
      </c>
      <c r="C738" t="s">
        <v>106</v>
      </c>
      <c r="D738" s="13">
        <v>42113</v>
      </c>
      <c r="E738">
        <v>1</v>
      </c>
      <c r="F738">
        <v>350</v>
      </c>
      <c r="G738" s="2" t="s">
        <v>89</v>
      </c>
      <c r="H738" s="2" t="s">
        <v>13</v>
      </c>
      <c r="I738">
        <v>3</v>
      </c>
      <c r="J738" s="2" t="s">
        <v>88</v>
      </c>
      <c r="K738" s="2">
        <v>262.5</v>
      </c>
      <c r="L738" s="2">
        <v>2567</v>
      </c>
      <c r="M738" s="2">
        <f t="shared" si="66"/>
        <v>256.7</v>
      </c>
      <c r="O738" s="2" t="str">
        <f t="shared" si="67"/>
        <v/>
      </c>
      <c r="P738" s="2" t="str">
        <f>IF(ISNUMBER(O738),SUMIFS(O$1:$O738,A$1:$A738,A738,C$1:$C738,C738,G$1:$G738,G738,E$1:$E738,E738),"")</f>
        <v/>
      </c>
      <c r="U738" t="str">
        <f t="shared" si="68"/>
        <v/>
      </c>
      <c r="AC738" s="2" t="str">
        <f t="shared" si="69"/>
        <v/>
      </c>
      <c r="AH738" s="2" t="str">
        <f t="shared" si="70"/>
        <v/>
      </c>
      <c r="AI738" s="2" t="str">
        <f>IF(ISNUMBER(AH738),SUMIFS($AH$1:AH738,$A$1:A738,A738,C$1:$C738,C738,$G$1:G738,G738,$E$1:E738,E738),"")</f>
        <v/>
      </c>
      <c r="AJ738">
        <f t="shared" si="71"/>
        <v>3</v>
      </c>
    </row>
    <row r="739" spans="1:36" x14ac:dyDescent="0.25">
      <c r="A739" s="14" t="s">
        <v>107</v>
      </c>
      <c r="B739" t="s">
        <v>80</v>
      </c>
      <c r="C739" t="s">
        <v>106</v>
      </c>
      <c r="D739" s="13">
        <v>42113</v>
      </c>
      <c r="E739">
        <v>1</v>
      </c>
      <c r="F739">
        <v>500</v>
      </c>
      <c r="G739" s="2" t="s">
        <v>89</v>
      </c>
      <c r="H739" s="2" t="s">
        <v>13</v>
      </c>
      <c r="I739">
        <v>3</v>
      </c>
      <c r="J739" s="2" t="s">
        <v>88</v>
      </c>
      <c r="K739" s="2">
        <v>375</v>
      </c>
      <c r="L739" s="2">
        <v>2505</v>
      </c>
      <c r="M739" s="2">
        <f t="shared" si="66"/>
        <v>250.5</v>
      </c>
      <c r="O739" s="2" t="str">
        <f t="shared" si="67"/>
        <v/>
      </c>
      <c r="P739" s="2" t="str">
        <f>IF(ISNUMBER(O739),SUMIFS(O$1:$O739,A$1:$A739,A739,C$1:$C739,C739,G$1:$G739,G739,E$1:$E739,E739),"")</f>
        <v/>
      </c>
      <c r="U739" t="str">
        <f t="shared" si="68"/>
        <v/>
      </c>
      <c r="AC739" s="2" t="str">
        <f t="shared" si="69"/>
        <v/>
      </c>
      <c r="AH739" s="2" t="str">
        <f t="shared" si="70"/>
        <v/>
      </c>
      <c r="AI739" s="2" t="str">
        <f>IF(ISNUMBER(AH739),SUMIFS($AH$1:AH739,$A$1:A739,A739,C$1:$C739,C739,$G$1:G739,G739,$E$1:E739,E739),"")</f>
        <v/>
      </c>
      <c r="AJ739">
        <f t="shared" si="71"/>
        <v>3</v>
      </c>
    </row>
    <row r="740" spans="1:36" x14ac:dyDescent="0.25">
      <c r="A740" s="14" t="s">
        <v>112</v>
      </c>
      <c r="B740" t="s">
        <v>80</v>
      </c>
      <c r="C740" t="s">
        <v>106</v>
      </c>
      <c r="D740" s="13">
        <v>42113</v>
      </c>
      <c r="E740">
        <v>2</v>
      </c>
      <c r="F740">
        <v>0</v>
      </c>
      <c r="G740" s="2" t="s">
        <v>89</v>
      </c>
      <c r="H740" s="2" t="s">
        <v>13</v>
      </c>
      <c r="I740">
        <v>3</v>
      </c>
      <c r="J740" s="2" t="s">
        <v>88</v>
      </c>
      <c r="K740" s="2">
        <v>0</v>
      </c>
      <c r="L740" s="2">
        <v>2071</v>
      </c>
      <c r="M740" s="2">
        <f t="shared" si="66"/>
        <v>207.1</v>
      </c>
      <c r="O740" s="2" t="str">
        <f t="shared" si="67"/>
        <v/>
      </c>
      <c r="P740" s="2" t="str">
        <f>IF(ISNUMBER(O740),SUMIFS(O$1:$O740,A$1:$A740,A740,C$1:$C740,C740,G$1:$G740,G740,E$1:$E740,E740),"")</f>
        <v/>
      </c>
      <c r="U740" t="str">
        <f t="shared" si="68"/>
        <v/>
      </c>
      <c r="AC740" s="2" t="str">
        <f t="shared" si="69"/>
        <v/>
      </c>
      <c r="AH740" s="2" t="str">
        <f t="shared" si="70"/>
        <v/>
      </c>
      <c r="AI740" s="2" t="str">
        <f>IF(ISNUMBER(AH740),SUMIFS($AH$1:AH740,$A$1:A740,A740,C$1:$C740,C740,$G$1:G740,G740,$E$1:E740,E740),"")</f>
        <v/>
      </c>
      <c r="AJ740">
        <f t="shared" si="71"/>
        <v>3</v>
      </c>
    </row>
    <row r="741" spans="1:36" x14ac:dyDescent="0.25">
      <c r="A741" s="14" t="s">
        <v>111</v>
      </c>
      <c r="B741" t="s">
        <v>80</v>
      </c>
      <c r="C741" t="s">
        <v>106</v>
      </c>
      <c r="D741" s="13">
        <v>42113</v>
      </c>
      <c r="E741">
        <v>2</v>
      </c>
      <c r="F741">
        <v>50</v>
      </c>
      <c r="G741" s="2" t="s">
        <v>89</v>
      </c>
      <c r="H741" s="2" t="s">
        <v>13</v>
      </c>
      <c r="I741">
        <v>3</v>
      </c>
      <c r="J741" s="2" t="s">
        <v>88</v>
      </c>
      <c r="K741" s="2">
        <v>37.5</v>
      </c>
      <c r="L741" s="2">
        <v>1885</v>
      </c>
      <c r="M741" s="2">
        <f t="shared" si="66"/>
        <v>188.5</v>
      </c>
      <c r="O741" s="2" t="str">
        <f t="shared" si="67"/>
        <v/>
      </c>
      <c r="P741" s="2" t="str">
        <f>IF(ISNUMBER(O741),SUMIFS(O$1:$O741,A$1:$A741,A741,C$1:$C741,C741,G$1:$G741,G741,E$1:$E741,E741),"")</f>
        <v/>
      </c>
      <c r="U741" t="str">
        <f t="shared" si="68"/>
        <v/>
      </c>
      <c r="AC741" s="2" t="str">
        <f t="shared" si="69"/>
        <v/>
      </c>
      <c r="AH741" s="2" t="str">
        <f t="shared" si="70"/>
        <v/>
      </c>
      <c r="AI741" s="2" t="str">
        <f>IF(ISNUMBER(AH741),SUMIFS($AH$1:AH741,$A$1:A741,A741,C$1:$C741,C741,$G$1:G741,G741,$E$1:E741,E741),"")</f>
        <v/>
      </c>
      <c r="AJ741">
        <f t="shared" si="71"/>
        <v>3</v>
      </c>
    </row>
    <row r="742" spans="1:36" x14ac:dyDescent="0.25">
      <c r="A742" s="14" t="s">
        <v>110</v>
      </c>
      <c r="B742" t="s">
        <v>80</v>
      </c>
      <c r="C742" t="s">
        <v>106</v>
      </c>
      <c r="D742" s="13">
        <v>42113</v>
      </c>
      <c r="E742">
        <v>2</v>
      </c>
      <c r="F742">
        <v>100</v>
      </c>
      <c r="G742" s="2" t="s">
        <v>89</v>
      </c>
      <c r="H742" s="2" t="s">
        <v>13</v>
      </c>
      <c r="I742">
        <v>3</v>
      </c>
      <c r="J742" s="2" t="s">
        <v>88</v>
      </c>
      <c r="K742" s="2">
        <v>75</v>
      </c>
      <c r="L742" s="2">
        <v>1885</v>
      </c>
      <c r="M742" s="2">
        <f t="shared" si="66"/>
        <v>188.5</v>
      </c>
      <c r="O742" s="2" t="str">
        <f t="shared" si="67"/>
        <v/>
      </c>
      <c r="P742" s="2" t="str">
        <f>IF(ISNUMBER(O742),SUMIFS(O$1:$O742,A$1:$A742,A742,C$1:$C742,C742,G$1:$G742,G742,E$1:$E742,E742),"")</f>
        <v/>
      </c>
      <c r="U742" t="str">
        <f t="shared" si="68"/>
        <v/>
      </c>
      <c r="AC742" s="2" t="str">
        <f t="shared" si="69"/>
        <v/>
      </c>
      <c r="AH742" s="2" t="str">
        <f t="shared" si="70"/>
        <v/>
      </c>
      <c r="AI742" s="2" t="str">
        <f>IF(ISNUMBER(AH742),SUMIFS($AH$1:AH742,$A$1:A742,A742,C$1:$C742,C742,$G$1:G742,G742,$E$1:E742,E742),"")</f>
        <v/>
      </c>
      <c r="AJ742">
        <f t="shared" si="71"/>
        <v>3</v>
      </c>
    </row>
    <row r="743" spans="1:36" x14ac:dyDescent="0.25">
      <c r="A743" s="14" t="s">
        <v>109</v>
      </c>
      <c r="B743" t="s">
        <v>80</v>
      </c>
      <c r="C743" t="s">
        <v>106</v>
      </c>
      <c r="D743" s="13">
        <v>42113</v>
      </c>
      <c r="E743">
        <v>2</v>
      </c>
      <c r="F743">
        <v>200</v>
      </c>
      <c r="G743" s="2" t="s">
        <v>89</v>
      </c>
      <c r="H743" s="2" t="s">
        <v>13</v>
      </c>
      <c r="I743">
        <v>3</v>
      </c>
      <c r="J743" s="2" t="s">
        <v>88</v>
      </c>
      <c r="K743" s="2">
        <v>150</v>
      </c>
      <c r="L743" s="2">
        <v>1916</v>
      </c>
      <c r="M743" s="2">
        <f t="shared" si="66"/>
        <v>191.6</v>
      </c>
      <c r="O743" s="2" t="str">
        <f t="shared" si="67"/>
        <v/>
      </c>
      <c r="P743" s="2" t="str">
        <f>IF(ISNUMBER(O743),SUMIFS(O$1:$O743,A$1:$A743,A743,C$1:$C743,C743,G$1:$G743,G743,E$1:$E743,E743),"")</f>
        <v/>
      </c>
      <c r="U743" t="str">
        <f t="shared" si="68"/>
        <v/>
      </c>
      <c r="AC743" s="2" t="str">
        <f t="shared" si="69"/>
        <v/>
      </c>
      <c r="AH743" s="2" t="str">
        <f t="shared" si="70"/>
        <v/>
      </c>
      <c r="AI743" s="2" t="str">
        <f>IF(ISNUMBER(AH743),SUMIFS($AH$1:AH743,$A$1:A743,A743,C$1:$C743,C743,$G$1:G743,G743,$E$1:E743,E743),"")</f>
        <v/>
      </c>
      <c r="AJ743">
        <f t="shared" si="71"/>
        <v>3</v>
      </c>
    </row>
    <row r="744" spans="1:36" x14ac:dyDescent="0.25">
      <c r="A744" s="14" t="s">
        <v>108</v>
      </c>
      <c r="B744" t="s">
        <v>80</v>
      </c>
      <c r="C744" t="s">
        <v>106</v>
      </c>
      <c r="D744" s="13">
        <v>42113</v>
      </c>
      <c r="E744">
        <v>2</v>
      </c>
      <c r="F744">
        <v>350</v>
      </c>
      <c r="G744" s="2" t="s">
        <v>89</v>
      </c>
      <c r="H744" s="2" t="s">
        <v>13</v>
      </c>
      <c r="I744">
        <v>3</v>
      </c>
      <c r="J744" s="2" t="s">
        <v>88</v>
      </c>
      <c r="K744" s="2">
        <v>262.5</v>
      </c>
      <c r="L744" s="2">
        <v>2257</v>
      </c>
      <c r="M744" s="2">
        <f t="shared" si="66"/>
        <v>225.7</v>
      </c>
      <c r="O744" s="2" t="str">
        <f t="shared" si="67"/>
        <v/>
      </c>
      <c r="P744" s="2" t="str">
        <f>IF(ISNUMBER(O744),SUMIFS(O$1:$O744,A$1:$A744,A744,C$1:$C744,C744,G$1:$G744,G744,E$1:$E744,E744),"")</f>
        <v/>
      </c>
      <c r="U744" t="str">
        <f t="shared" si="68"/>
        <v/>
      </c>
      <c r="AC744" s="2" t="str">
        <f t="shared" si="69"/>
        <v/>
      </c>
      <c r="AH744" s="2" t="str">
        <f t="shared" si="70"/>
        <v/>
      </c>
      <c r="AI744" s="2" t="str">
        <f>IF(ISNUMBER(AH744),SUMIFS($AH$1:AH744,$A$1:A744,A744,C$1:$C744,C744,$G$1:G744,G744,$E$1:E744,E744),"")</f>
        <v/>
      </c>
      <c r="AJ744">
        <f t="shared" si="71"/>
        <v>3</v>
      </c>
    </row>
    <row r="745" spans="1:36" x14ac:dyDescent="0.25">
      <c r="A745" s="14" t="s">
        <v>107</v>
      </c>
      <c r="B745" t="s">
        <v>80</v>
      </c>
      <c r="C745" t="s">
        <v>106</v>
      </c>
      <c r="D745" s="13">
        <v>42113</v>
      </c>
      <c r="E745">
        <v>2</v>
      </c>
      <c r="F745">
        <v>500</v>
      </c>
      <c r="G745" s="2" t="s">
        <v>89</v>
      </c>
      <c r="H745" s="2" t="s">
        <v>13</v>
      </c>
      <c r="I745">
        <v>3</v>
      </c>
      <c r="J745" s="2" t="s">
        <v>88</v>
      </c>
      <c r="K745" s="2">
        <v>375</v>
      </c>
      <c r="L745" s="2">
        <v>2071</v>
      </c>
      <c r="M745" s="2">
        <f t="shared" si="66"/>
        <v>207.1</v>
      </c>
      <c r="O745" s="2" t="str">
        <f t="shared" si="67"/>
        <v/>
      </c>
      <c r="P745" s="2" t="str">
        <f>IF(ISNUMBER(O745),SUMIFS(O$1:$O745,A$1:$A745,A745,C$1:$C745,C745,G$1:$G745,G745,E$1:$E745,E745),"")</f>
        <v/>
      </c>
      <c r="U745" t="str">
        <f t="shared" si="68"/>
        <v/>
      </c>
      <c r="AC745" s="2" t="str">
        <f t="shared" si="69"/>
        <v/>
      </c>
      <c r="AH745" s="2" t="str">
        <f t="shared" si="70"/>
        <v/>
      </c>
      <c r="AI745" s="2" t="str">
        <f>IF(ISNUMBER(AH745),SUMIFS($AH$1:AH745,$A$1:A745,A745,C$1:$C745,C745,$G$1:G745,G745,$E$1:E745,E745),"")</f>
        <v/>
      </c>
      <c r="AJ745">
        <f t="shared" si="71"/>
        <v>3</v>
      </c>
    </row>
    <row r="746" spans="1:36" x14ac:dyDescent="0.25">
      <c r="A746" s="14" t="s">
        <v>112</v>
      </c>
      <c r="B746" t="s">
        <v>80</v>
      </c>
      <c r="C746" t="s">
        <v>106</v>
      </c>
      <c r="D746" s="13">
        <v>42113</v>
      </c>
      <c r="E746">
        <v>3</v>
      </c>
      <c r="F746">
        <v>0</v>
      </c>
      <c r="G746" s="2" t="s">
        <v>89</v>
      </c>
      <c r="H746" s="2" t="s">
        <v>13</v>
      </c>
      <c r="I746">
        <v>3</v>
      </c>
      <c r="J746" s="2" t="s">
        <v>88</v>
      </c>
      <c r="K746" s="2">
        <v>0</v>
      </c>
      <c r="L746" s="2">
        <v>2536</v>
      </c>
      <c r="M746" s="2">
        <f t="shared" si="66"/>
        <v>253.6</v>
      </c>
      <c r="O746" s="2" t="str">
        <f t="shared" si="67"/>
        <v/>
      </c>
      <c r="P746" s="2" t="str">
        <f>IF(ISNUMBER(O746),SUMIFS(O$1:$O746,A$1:$A746,A746,C$1:$C746,C746,G$1:$G746,G746,E$1:$E746,E746),"")</f>
        <v/>
      </c>
      <c r="U746" t="str">
        <f t="shared" si="68"/>
        <v/>
      </c>
      <c r="AC746" s="2" t="str">
        <f t="shared" si="69"/>
        <v/>
      </c>
      <c r="AH746" s="2" t="str">
        <f t="shared" si="70"/>
        <v/>
      </c>
      <c r="AI746" s="2" t="str">
        <f>IF(ISNUMBER(AH746),SUMIFS($AH$1:AH746,$A$1:A746,A746,C$1:$C746,C746,$G$1:G746,G746,$E$1:E746,E746),"")</f>
        <v/>
      </c>
      <c r="AJ746">
        <f t="shared" si="71"/>
        <v>3</v>
      </c>
    </row>
    <row r="747" spans="1:36" x14ac:dyDescent="0.25">
      <c r="A747" s="14" t="s">
        <v>111</v>
      </c>
      <c r="B747" t="s">
        <v>80</v>
      </c>
      <c r="C747" t="s">
        <v>106</v>
      </c>
      <c r="D747" s="13">
        <v>42113</v>
      </c>
      <c r="E747">
        <v>3</v>
      </c>
      <c r="F747">
        <v>50</v>
      </c>
      <c r="G747" s="2" t="s">
        <v>89</v>
      </c>
      <c r="H747" s="2" t="s">
        <v>13</v>
      </c>
      <c r="I747">
        <v>3</v>
      </c>
      <c r="J747" s="2" t="s">
        <v>88</v>
      </c>
      <c r="K747" s="2">
        <v>37.5</v>
      </c>
      <c r="L747" s="2">
        <v>2319</v>
      </c>
      <c r="M747" s="2">
        <f t="shared" si="66"/>
        <v>231.9</v>
      </c>
      <c r="O747" s="2" t="str">
        <f t="shared" si="67"/>
        <v/>
      </c>
      <c r="P747" s="2" t="str">
        <f>IF(ISNUMBER(O747),SUMIFS(O$1:$O747,A$1:$A747,A747,C$1:$C747,C747,G$1:$G747,G747,E$1:$E747,E747),"")</f>
        <v/>
      </c>
      <c r="U747" t="str">
        <f t="shared" si="68"/>
        <v/>
      </c>
      <c r="AC747" s="2" t="str">
        <f t="shared" si="69"/>
        <v/>
      </c>
      <c r="AH747" s="2" t="str">
        <f t="shared" si="70"/>
        <v/>
      </c>
      <c r="AI747" s="2" t="str">
        <f>IF(ISNUMBER(AH747),SUMIFS($AH$1:AH747,$A$1:A747,A747,C$1:$C747,C747,$G$1:G747,G747,$E$1:E747,E747),"")</f>
        <v/>
      </c>
      <c r="AJ747">
        <f t="shared" si="71"/>
        <v>3</v>
      </c>
    </row>
    <row r="748" spans="1:36" x14ac:dyDescent="0.25">
      <c r="A748" s="14" t="s">
        <v>110</v>
      </c>
      <c r="B748" t="s">
        <v>80</v>
      </c>
      <c r="C748" t="s">
        <v>106</v>
      </c>
      <c r="D748" s="13">
        <v>42113</v>
      </c>
      <c r="E748">
        <v>3</v>
      </c>
      <c r="F748">
        <v>100</v>
      </c>
      <c r="G748" s="2" t="s">
        <v>89</v>
      </c>
      <c r="H748" s="2" t="s">
        <v>13</v>
      </c>
      <c r="I748">
        <v>3</v>
      </c>
      <c r="J748" s="2" t="s">
        <v>88</v>
      </c>
      <c r="K748" s="2">
        <v>75</v>
      </c>
      <c r="L748" s="2">
        <v>2040</v>
      </c>
      <c r="M748" s="2">
        <f t="shared" si="66"/>
        <v>204</v>
      </c>
      <c r="O748" s="2" t="str">
        <f t="shared" si="67"/>
        <v/>
      </c>
      <c r="P748" s="2" t="str">
        <f>IF(ISNUMBER(O748),SUMIFS(O$1:$O748,A$1:$A748,A748,C$1:$C748,C748,G$1:$G748,G748,E$1:$E748,E748),"")</f>
        <v/>
      </c>
      <c r="U748" t="str">
        <f t="shared" si="68"/>
        <v/>
      </c>
      <c r="AC748" s="2" t="str">
        <f t="shared" si="69"/>
        <v/>
      </c>
      <c r="AH748" s="2" t="str">
        <f t="shared" si="70"/>
        <v/>
      </c>
      <c r="AI748" s="2" t="str">
        <f>IF(ISNUMBER(AH748),SUMIFS($AH$1:AH748,$A$1:A748,A748,C$1:$C748,C748,$G$1:G748,G748,$E$1:E748,E748),"")</f>
        <v/>
      </c>
      <c r="AJ748">
        <f t="shared" si="71"/>
        <v>3</v>
      </c>
    </row>
    <row r="749" spans="1:36" x14ac:dyDescent="0.25">
      <c r="A749" s="14" t="s">
        <v>109</v>
      </c>
      <c r="B749" t="s">
        <v>80</v>
      </c>
      <c r="C749" t="s">
        <v>106</v>
      </c>
      <c r="D749" s="13">
        <v>42113</v>
      </c>
      <c r="E749">
        <v>3</v>
      </c>
      <c r="F749">
        <v>200</v>
      </c>
      <c r="G749" s="2" t="s">
        <v>89</v>
      </c>
      <c r="H749" s="2" t="s">
        <v>13</v>
      </c>
      <c r="I749">
        <v>3</v>
      </c>
      <c r="J749" s="2" t="s">
        <v>88</v>
      </c>
      <c r="K749" s="2">
        <v>150</v>
      </c>
      <c r="L749" s="2">
        <v>2164</v>
      </c>
      <c r="M749" s="2">
        <f t="shared" si="66"/>
        <v>216.4</v>
      </c>
      <c r="O749" s="2" t="str">
        <f t="shared" si="67"/>
        <v/>
      </c>
      <c r="P749" s="2" t="str">
        <f>IF(ISNUMBER(O749),SUMIFS(O$1:$O749,A$1:$A749,A749,C$1:$C749,C749,G$1:$G749,G749,E$1:$E749,E749),"")</f>
        <v/>
      </c>
      <c r="U749" t="str">
        <f t="shared" si="68"/>
        <v/>
      </c>
      <c r="AC749" s="2" t="str">
        <f t="shared" si="69"/>
        <v/>
      </c>
      <c r="AH749" s="2" t="str">
        <f t="shared" si="70"/>
        <v/>
      </c>
      <c r="AI749" s="2" t="str">
        <f>IF(ISNUMBER(AH749),SUMIFS($AH$1:AH749,$A$1:A749,A749,C$1:$C749,C749,$G$1:G749,G749,$E$1:E749,E749),"")</f>
        <v/>
      </c>
      <c r="AJ749">
        <f t="shared" si="71"/>
        <v>3</v>
      </c>
    </row>
    <row r="750" spans="1:36" x14ac:dyDescent="0.25">
      <c r="A750" s="14" t="s">
        <v>108</v>
      </c>
      <c r="B750" t="s">
        <v>80</v>
      </c>
      <c r="C750" t="s">
        <v>106</v>
      </c>
      <c r="D750" s="13">
        <v>42113</v>
      </c>
      <c r="E750">
        <v>3</v>
      </c>
      <c r="F750">
        <v>350</v>
      </c>
      <c r="G750" s="2" t="s">
        <v>89</v>
      </c>
      <c r="H750" s="2" t="s">
        <v>13</v>
      </c>
      <c r="I750">
        <v>3</v>
      </c>
      <c r="J750" s="2" t="s">
        <v>88</v>
      </c>
      <c r="K750" s="2">
        <v>262.5</v>
      </c>
      <c r="L750" s="2">
        <v>2412</v>
      </c>
      <c r="M750" s="2">
        <f t="shared" si="66"/>
        <v>241.2</v>
      </c>
      <c r="O750" s="2" t="str">
        <f t="shared" si="67"/>
        <v/>
      </c>
      <c r="P750" s="2" t="str">
        <f>IF(ISNUMBER(O750),SUMIFS(O$1:$O750,A$1:$A750,A750,C$1:$C750,C750,G$1:$G750,G750,E$1:$E750,E750),"")</f>
        <v/>
      </c>
      <c r="U750" t="str">
        <f t="shared" si="68"/>
        <v/>
      </c>
      <c r="AC750" s="2" t="str">
        <f t="shared" si="69"/>
        <v/>
      </c>
      <c r="AH750" s="2" t="str">
        <f t="shared" si="70"/>
        <v/>
      </c>
      <c r="AI750" s="2" t="str">
        <f>IF(ISNUMBER(AH750),SUMIFS($AH$1:AH750,$A$1:A750,A750,C$1:$C750,C750,$G$1:G750,G750,$E$1:E750,E750),"")</f>
        <v/>
      </c>
      <c r="AJ750">
        <f t="shared" si="71"/>
        <v>3</v>
      </c>
    </row>
    <row r="751" spans="1:36" x14ac:dyDescent="0.25">
      <c r="A751" s="14" t="s">
        <v>107</v>
      </c>
      <c r="B751" t="s">
        <v>80</v>
      </c>
      <c r="C751" t="s">
        <v>106</v>
      </c>
      <c r="D751" s="13">
        <v>42113</v>
      </c>
      <c r="E751">
        <v>3</v>
      </c>
      <c r="F751">
        <v>500</v>
      </c>
      <c r="G751" s="2" t="s">
        <v>89</v>
      </c>
      <c r="H751" s="2" t="s">
        <v>13</v>
      </c>
      <c r="I751">
        <v>3</v>
      </c>
      <c r="J751" s="2" t="s">
        <v>88</v>
      </c>
      <c r="K751" s="2">
        <v>375</v>
      </c>
      <c r="L751" s="2">
        <v>2381</v>
      </c>
      <c r="M751" s="2">
        <f t="shared" si="66"/>
        <v>238.1</v>
      </c>
      <c r="O751" s="2" t="str">
        <f t="shared" si="67"/>
        <v/>
      </c>
      <c r="P751" s="2" t="str">
        <f>IF(ISNUMBER(O751),SUMIFS(O$1:$O751,A$1:$A751,A751,C$1:$C751,C751,G$1:$G751,G751,E$1:$E751,E751),"")</f>
        <v/>
      </c>
      <c r="U751" t="str">
        <f t="shared" si="68"/>
        <v/>
      </c>
      <c r="AC751" s="2" t="str">
        <f t="shared" si="69"/>
        <v/>
      </c>
      <c r="AH751" s="2" t="str">
        <f t="shared" si="70"/>
        <v/>
      </c>
      <c r="AI751" s="2" t="str">
        <f>IF(ISNUMBER(AH751),SUMIFS($AH$1:AH751,$A$1:A751,A751,C$1:$C751,C751,$G$1:G751,G751,$E$1:E751,E751),"")</f>
        <v/>
      </c>
      <c r="AJ751">
        <f t="shared" si="71"/>
        <v>3</v>
      </c>
    </row>
    <row r="752" spans="1:36" x14ac:dyDescent="0.25">
      <c r="A752" s="14" t="s">
        <v>112</v>
      </c>
      <c r="B752" t="s">
        <v>80</v>
      </c>
      <c r="C752" t="s">
        <v>106</v>
      </c>
      <c r="D752" s="13">
        <v>42114</v>
      </c>
      <c r="E752">
        <v>1</v>
      </c>
      <c r="F752">
        <v>0</v>
      </c>
      <c r="G752" s="2" t="s">
        <v>89</v>
      </c>
      <c r="H752" s="2" t="s">
        <v>13</v>
      </c>
      <c r="I752">
        <v>3</v>
      </c>
      <c r="J752" s="2" t="s">
        <v>77</v>
      </c>
      <c r="K752" s="2">
        <v>0</v>
      </c>
      <c r="L752" s="2"/>
      <c r="M752" s="2" t="str">
        <f t="shared" si="66"/>
        <v/>
      </c>
      <c r="N752">
        <v>1242.9765120000002</v>
      </c>
      <c r="O752" s="2">
        <f t="shared" si="67"/>
        <v>124.29765120000002</v>
      </c>
      <c r="P752" s="2">
        <f>IF(ISNUMBER(O752),SUMIFS(O$1:$O752,A$1:$A752,A752,C$1:$C752,C752,G$1:$G752,G752,E$1:$E752,E752),"")</f>
        <v>350.93232017600008</v>
      </c>
      <c r="R752">
        <v>89.198926791874271</v>
      </c>
      <c r="S752">
        <v>9.4902261402836352</v>
      </c>
      <c r="T752">
        <v>1.3108470678420852</v>
      </c>
      <c r="U752">
        <f t="shared" si="68"/>
        <v>0.89198926791874267</v>
      </c>
      <c r="AA752">
        <v>27.4</v>
      </c>
      <c r="AB752">
        <v>4.4000000000000004E-2</v>
      </c>
      <c r="AC752" s="2">
        <f t="shared" si="69"/>
        <v>4.4000000000000004E-2</v>
      </c>
      <c r="AH752" s="2">
        <f t="shared" si="70"/>
        <v>5.4690000000000003</v>
      </c>
      <c r="AI752" s="2">
        <f>IF(ISNUMBER(AH752),SUMIFS($AH$1:AH752,$A$1:A752,A752,C$1:$C752,C752,$G$1:G752,G752,$E$1:E752,E752),"")</f>
        <v>14.446999999999999</v>
      </c>
      <c r="AJ752">
        <f t="shared" si="71"/>
        <v>13</v>
      </c>
    </row>
    <row r="753" spans="1:36" x14ac:dyDescent="0.25">
      <c r="A753" s="14" t="s">
        <v>111</v>
      </c>
      <c r="B753" t="s">
        <v>80</v>
      </c>
      <c r="C753" t="s">
        <v>106</v>
      </c>
      <c r="D753" s="13">
        <v>42114</v>
      </c>
      <c r="E753">
        <v>1</v>
      </c>
      <c r="F753">
        <v>50</v>
      </c>
      <c r="G753" s="2" t="s">
        <v>89</v>
      </c>
      <c r="H753" s="2" t="s">
        <v>13</v>
      </c>
      <c r="I753">
        <v>3</v>
      </c>
      <c r="J753" s="2" t="s">
        <v>77</v>
      </c>
      <c r="K753" s="2">
        <v>37.5</v>
      </c>
      <c r="L753" s="2"/>
      <c r="M753" s="2" t="str">
        <f t="shared" si="66"/>
        <v/>
      </c>
      <c r="N753">
        <v>1116.1503573333334</v>
      </c>
      <c r="O753" s="2">
        <f t="shared" si="67"/>
        <v>111.61503573333334</v>
      </c>
      <c r="P753" s="2">
        <f>IF(ISNUMBER(O753),SUMIFS(O$1:$O753,A$1:$A753,A753,C$1:$C753,C753,G$1:$G753,G753,E$1:$E753,E753),"")</f>
        <v>385.46971343333331</v>
      </c>
      <c r="R753">
        <v>99.182478805006056</v>
      </c>
      <c r="S753">
        <v>0.16148566814695198</v>
      </c>
      <c r="T753">
        <v>0.6560355268469924</v>
      </c>
      <c r="U753">
        <f t="shared" si="68"/>
        <v>0.99182478805006058</v>
      </c>
      <c r="AA753">
        <v>26.9</v>
      </c>
      <c r="AB753">
        <v>4.2999999999999997E-2</v>
      </c>
      <c r="AC753" s="2">
        <f t="shared" si="69"/>
        <v>4.2999999999999997E-2</v>
      </c>
      <c r="AH753" s="2">
        <f t="shared" si="70"/>
        <v>4.7990000000000004</v>
      </c>
      <c r="AI753" s="2">
        <f>IF(ISNUMBER(AH753),SUMIFS($AH$1:AH753,$A$1:A753,A753,C$1:$C753,C753,$G$1:G753,G753,$E$1:E753,E753),"")</f>
        <v>16.956</v>
      </c>
      <c r="AJ753">
        <f t="shared" si="71"/>
        <v>13</v>
      </c>
    </row>
    <row r="754" spans="1:36" x14ac:dyDescent="0.25">
      <c r="A754" s="14" t="s">
        <v>110</v>
      </c>
      <c r="B754" t="s">
        <v>80</v>
      </c>
      <c r="C754" t="s">
        <v>106</v>
      </c>
      <c r="D754" s="13">
        <v>42114</v>
      </c>
      <c r="E754">
        <v>1</v>
      </c>
      <c r="F754">
        <v>100</v>
      </c>
      <c r="G754" s="2" t="s">
        <v>89</v>
      </c>
      <c r="H754" s="2" t="s">
        <v>13</v>
      </c>
      <c r="I754">
        <v>3</v>
      </c>
      <c r="J754" s="2" t="s">
        <v>77</v>
      </c>
      <c r="K754" s="2">
        <v>75</v>
      </c>
      <c r="L754" s="2"/>
      <c r="M754" s="2" t="str">
        <f t="shared" si="66"/>
        <v/>
      </c>
      <c r="N754">
        <v>1329.0235</v>
      </c>
      <c r="O754" s="2">
        <f t="shared" si="67"/>
        <v>132.90235000000001</v>
      </c>
      <c r="P754" s="2">
        <f>IF(ISNUMBER(O754),SUMIFS(O$1:$O754,A$1:$A754,A754,C$1:$C754,C754,G$1:$G754,G754,E$1:$E754,E754),"")</f>
        <v>462.55678080000001</v>
      </c>
      <c r="R754">
        <v>97.623206014124079</v>
      </c>
      <c r="S754">
        <v>1.5718733389019666</v>
      </c>
      <c r="T754">
        <v>0.80492064697395382</v>
      </c>
      <c r="U754">
        <f t="shared" si="68"/>
        <v>0.97623206014124075</v>
      </c>
      <c r="AA754">
        <v>27.9</v>
      </c>
      <c r="AB754">
        <v>4.4999999999999998E-2</v>
      </c>
      <c r="AC754" s="2">
        <f t="shared" si="69"/>
        <v>4.4999999999999998E-2</v>
      </c>
      <c r="AH754" s="2">
        <f t="shared" si="70"/>
        <v>5.9809999999999999</v>
      </c>
      <c r="AI754" s="2">
        <f>IF(ISNUMBER(AH754),SUMIFS($AH$1:AH754,$A$1:A754,A754,C$1:$C754,C754,$G$1:G754,G754,$E$1:E754,E754),"")</f>
        <v>19.625</v>
      </c>
      <c r="AJ754">
        <f t="shared" si="71"/>
        <v>13</v>
      </c>
    </row>
    <row r="755" spans="1:36" x14ac:dyDescent="0.25">
      <c r="A755" s="14" t="s">
        <v>109</v>
      </c>
      <c r="B755" t="s">
        <v>80</v>
      </c>
      <c r="C755" t="s">
        <v>106</v>
      </c>
      <c r="D755" s="13">
        <v>42114</v>
      </c>
      <c r="E755">
        <v>1</v>
      </c>
      <c r="F755">
        <v>200</v>
      </c>
      <c r="G755" s="2" t="s">
        <v>89</v>
      </c>
      <c r="H755" s="2" t="s">
        <v>13</v>
      </c>
      <c r="I755">
        <v>3</v>
      </c>
      <c r="J755" s="2" t="s">
        <v>77</v>
      </c>
      <c r="K755" s="2">
        <v>150</v>
      </c>
      <c r="L755" s="2"/>
      <c r="M755" s="2" t="str">
        <f t="shared" si="66"/>
        <v/>
      </c>
      <c r="N755">
        <v>739.09461599999986</v>
      </c>
      <c r="O755" s="2">
        <f t="shared" si="67"/>
        <v>73.909461599999986</v>
      </c>
      <c r="P755" s="2">
        <f>IF(ISNUMBER(O755),SUMIFS(O$1:$O755,A$1:$A755,A755,C$1:$C755,C755,G$1:$G755,G755,E$1:$E755,E755),"")</f>
        <v>377.39044333333334</v>
      </c>
      <c r="R755">
        <v>96.008153558688633</v>
      </c>
      <c r="S755">
        <v>3.0660777985391539</v>
      </c>
      <c r="T755">
        <v>0.92576864277220983</v>
      </c>
      <c r="U755">
        <f t="shared" si="68"/>
        <v>0.96008153558688636</v>
      </c>
      <c r="AA755">
        <v>28.6</v>
      </c>
      <c r="AB755">
        <v>4.5999999999999999E-2</v>
      </c>
      <c r="AC755" s="2">
        <f t="shared" si="69"/>
        <v>4.5999999999999999E-2</v>
      </c>
      <c r="AH755" s="2">
        <f t="shared" si="70"/>
        <v>3.4</v>
      </c>
      <c r="AI755" s="2">
        <f>IF(ISNUMBER(AH755),SUMIFS($AH$1:AH755,$A$1:A755,A755,C$1:$C755,C755,$G$1:G755,G755,$E$1:E755,E755),"")</f>
        <v>16.395</v>
      </c>
      <c r="AJ755">
        <f t="shared" si="71"/>
        <v>13</v>
      </c>
    </row>
    <row r="756" spans="1:36" x14ac:dyDescent="0.25">
      <c r="A756" s="14" t="s">
        <v>108</v>
      </c>
      <c r="B756" t="s">
        <v>80</v>
      </c>
      <c r="C756" t="s">
        <v>106</v>
      </c>
      <c r="D756" s="13">
        <v>42114</v>
      </c>
      <c r="E756">
        <v>1</v>
      </c>
      <c r="F756">
        <v>350</v>
      </c>
      <c r="G756" s="2" t="s">
        <v>89</v>
      </c>
      <c r="H756" s="2" t="s">
        <v>13</v>
      </c>
      <c r="I756">
        <v>3</v>
      </c>
      <c r="J756" s="2" t="s">
        <v>77</v>
      </c>
      <c r="K756" s="2">
        <v>262.5</v>
      </c>
      <c r="L756" s="2"/>
      <c r="M756" s="2" t="str">
        <f t="shared" si="66"/>
        <v/>
      </c>
      <c r="N756">
        <v>1179.73128</v>
      </c>
      <c r="O756" s="2">
        <f t="shared" si="67"/>
        <v>117.973128</v>
      </c>
      <c r="P756" s="2">
        <f>IF(ISNUMBER(O756),SUMIFS(O$1:$O756,A$1:$A756,A756,C$1:$C756,C756,G$1:$G756,G756,E$1:$E756,E756),"")</f>
        <v>367.99894336</v>
      </c>
      <c r="R756">
        <v>96.764963039504011</v>
      </c>
      <c r="S756">
        <v>2.6150544471822594</v>
      </c>
      <c r="T756">
        <v>0.61998251331372711</v>
      </c>
      <c r="U756">
        <f t="shared" si="68"/>
        <v>0.96764963039504015</v>
      </c>
      <c r="AA756">
        <v>28.4</v>
      </c>
      <c r="AB756">
        <v>4.4999999999999998E-2</v>
      </c>
      <c r="AC756" s="2">
        <f t="shared" si="69"/>
        <v>4.4999999999999998E-2</v>
      </c>
      <c r="AH756" s="2">
        <f t="shared" si="70"/>
        <v>5.3090000000000002</v>
      </c>
      <c r="AI756" s="2">
        <f>IF(ISNUMBER(AH756),SUMIFS($AH$1:AH756,$A$1:A756,A756,C$1:$C756,C756,$G$1:G756,G756,$E$1:E756,E756),"")</f>
        <v>16.503</v>
      </c>
      <c r="AJ756">
        <f t="shared" si="71"/>
        <v>13</v>
      </c>
    </row>
    <row r="757" spans="1:36" x14ac:dyDescent="0.25">
      <c r="A757" s="14" t="s">
        <v>107</v>
      </c>
      <c r="B757" t="s">
        <v>80</v>
      </c>
      <c r="C757" t="s">
        <v>106</v>
      </c>
      <c r="D757" s="13">
        <v>42114</v>
      </c>
      <c r="E757">
        <v>1</v>
      </c>
      <c r="F757">
        <v>500</v>
      </c>
      <c r="G757" s="2" t="s">
        <v>89</v>
      </c>
      <c r="H757" s="2" t="s">
        <v>13</v>
      </c>
      <c r="I757">
        <v>3</v>
      </c>
      <c r="J757" s="2" t="s">
        <v>77</v>
      </c>
      <c r="K757" s="2">
        <v>375</v>
      </c>
      <c r="L757" s="2"/>
      <c r="M757" s="2" t="str">
        <f t="shared" si="66"/>
        <v/>
      </c>
      <c r="N757">
        <v>1485.616272</v>
      </c>
      <c r="O757" s="2">
        <f t="shared" si="67"/>
        <v>148.5616272</v>
      </c>
      <c r="P757" s="2">
        <f>IF(ISNUMBER(O757),SUMIFS(O$1:$O757,A$1:$A757,A757,C$1:$C757,C757,G$1:$G757,G757,E$1:$E757,E757),"")</f>
        <v>379.84765932800002</v>
      </c>
      <c r="R757">
        <v>97.13988559542382</v>
      </c>
      <c r="S757">
        <v>0.29715474333259045</v>
      </c>
      <c r="T757">
        <v>2.5629596612435921</v>
      </c>
      <c r="U757">
        <f t="shared" si="68"/>
        <v>0.97139885595423825</v>
      </c>
      <c r="AA757">
        <v>26.9</v>
      </c>
      <c r="AB757">
        <v>4.2999999999999997E-2</v>
      </c>
      <c r="AC757" s="2">
        <f t="shared" si="69"/>
        <v>4.2999999999999997E-2</v>
      </c>
      <c r="AH757" s="2">
        <f t="shared" si="70"/>
        <v>6.3879999999999999</v>
      </c>
      <c r="AI757" s="2">
        <f>IF(ISNUMBER(AH757),SUMIFS($AH$1:AH757,$A$1:A757,A757,C$1:$C757,C757,$G$1:G757,G757,$E$1:E757,E757),"")</f>
        <v>16.317</v>
      </c>
      <c r="AJ757">
        <f t="shared" si="71"/>
        <v>13</v>
      </c>
    </row>
    <row r="758" spans="1:36" x14ac:dyDescent="0.25">
      <c r="A758" s="14" t="s">
        <v>112</v>
      </c>
      <c r="B758" t="s">
        <v>80</v>
      </c>
      <c r="C758" t="s">
        <v>106</v>
      </c>
      <c r="D758" s="13">
        <v>42114</v>
      </c>
      <c r="E758">
        <v>2</v>
      </c>
      <c r="F758">
        <v>0</v>
      </c>
      <c r="G758" s="2" t="s">
        <v>89</v>
      </c>
      <c r="H758" s="2" t="s">
        <v>13</v>
      </c>
      <c r="I758">
        <v>3</v>
      </c>
      <c r="J758" s="2" t="s">
        <v>77</v>
      </c>
      <c r="K758" s="2">
        <v>0</v>
      </c>
      <c r="L758" s="2"/>
      <c r="M758" s="2" t="str">
        <f t="shared" si="66"/>
        <v/>
      </c>
      <c r="N758">
        <v>913.78528000000006</v>
      </c>
      <c r="O758" s="2">
        <f t="shared" si="67"/>
        <v>91.378528000000003</v>
      </c>
      <c r="P758" s="2">
        <f>IF(ISNUMBER(O758),SUMIFS(O$1:$O758,A$1:$A758,A758,C$1:$C758,C758,G$1:$G758,G758,E$1:$E758,E758),"")</f>
        <v>408.18824373333331</v>
      </c>
      <c r="R758">
        <v>98.488308007243518</v>
      </c>
      <c r="S758">
        <v>0.40941658137154546</v>
      </c>
      <c r="T758">
        <v>1.1022754113849305</v>
      </c>
      <c r="U758">
        <f t="shared" si="68"/>
        <v>0.98488308007243519</v>
      </c>
      <c r="AA758">
        <v>27</v>
      </c>
      <c r="AB758">
        <v>4.2999999999999997E-2</v>
      </c>
      <c r="AC758" s="2">
        <f t="shared" si="69"/>
        <v>4.2999999999999997E-2</v>
      </c>
      <c r="AH758" s="2">
        <f t="shared" si="70"/>
        <v>3.9289999999999998</v>
      </c>
      <c r="AI758" s="2">
        <f>IF(ISNUMBER(AH758),SUMIFS($AH$1:AH758,$A$1:A758,A758,C$1:$C758,C758,$G$1:G758,G758,$E$1:E758,E758),"")</f>
        <v>16.318999999999999</v>
      </c>
      <c r="AJ758">
        <f t="shared" si="71"/>
        <v>13</v>
      </c>
    </row>
    <row r="759" spans="1:36" x14ac:dyDescent="0.25">
      <c r="A759" s="14" t="s">
        <v>111</v>
      </c>
      <c r="B759" t="s">
        <v>80</v>
      </c>
      <c r="C759" t="s">
        <v>106</v>
      </c>
      <c r="D759" s="13">
        <v>42114</v>
      </c>
      <c r="E759">
        <v>2</v>
      </c>
      <c r="F759">
        <v>50</v>
      </c>
      <c r="G759" s="2" t="s">
        <v>89</v>
      </c>
      <c r="H759" s="2" t="s">
        <v>13</v>
      </c>
      <c r="I759">
        <v>3</v>
      </c>
      <c r="J759" s="2" t="s">
        <v>77</v>
      </c>
      <c r="K759" s="2">
        <v>37.5</v>
      </c>
      <c r="L759" s="2"/>
      <c r="M759" s="2" t="str">
        <f t="shared" si="66"/>
        <v/>
      </c>
      <c r="N759">
        <v>1090.1204</v>
      </c>
      <c r="O759" s="2">
        <f t="shared" si="67"/>
        <v>109.01204</v>
      </c>
      <c r="P759" s="2">
        <f>IF(ISNUMBER(O759),SUMIFS(O$1:$O759,A$1:$A759,A759,C$1:$C759,C759,G$1:$G759,G759,E$1:$E759,E759),"")</f>
        <v>404.97156784666663</v>
      </c>
      <c r="R759">
        <v>95.723362658846526</v>
      </c>
      <c r="S759">
        <v>3.2176604757249918</v>
      </c>
      <c r="T759">
        <v>1.0589768654284784</v>
      </c>
      <c r="U759">
        <f t="shared" si="68"/>
        <v>0.95723362658846523</v>
      </c>
      <c r="AA759">
        <v>28.2</v>
      </c>
      <c r="AB759">
        <v>4.4999999999999998E-2</v>
      </c>
      <c r="AC759" s="2">
        <f t="shared" si="69"/>
        <v>4.4999999999999998E-2</v>
      </c>
      <c r="AH759" s="2">
        <f t="shared" si="70"/>
        <v>4.9059999999999997</v>
      </c>
      <c r="AI759" s="2">
        <f>IF(ISNUMBER(AH759),SUMIFS($AH$1:AH759,$A$1:A759,A759,C$1:$C759,C759,$G$1:G759,G759,$E$1:E759,E759),"")</f>
        <v>16.167999999999999</v>
      </c>
      <c r="AJ759">
        <f t="shared" si="71"/>
        <v>13</v>
      </c>
    </row>
    <row r="760" spans="1:36" x14ac:dyDescent="0.25">
      <c r="A760" s="14" t="s">
        <v>110</v>
      </c>
      <c r="B760" t="s">
        <v>80</v>
      </c>
      <c r="C760" t="s">
        <v>106</v>
      </c>
      <c r="D760" s="13">
        <v>42114</v>
      </c>
      <c r="E760">
        <v>2</v>
      </c>
      <c r="F760">
        <v>100</v>
      </c>
      <c r="G760" s="2" t="s">
        <v>89</v>
      </c>
      <c r="H760" s="2" t="s">
        <v>13</v>
      </c>
      <c r="I760">
        <v>3</v>
      </c>
      <c r="J760" s="2" t="s">
        <v>77</v>
      </c>
      <c r="K760" s="2">
        <v>75</v>
      </c>
      <c r="L760" s="2"/>
      <c r="M760" s="2" t="str">
        <f t="shared" si="66"/>
        <v/>
      </c>
      <c r="N760">
        <v>975.37726666666663</v>
      </c>
      <c r="O760" s="2">
        <f t="shared" si="67"/>
        <v>97.537726666666657</v>
      </c>
      <c r="P760" s="2">
        <f>IF(ISNUMBER(O760),SUMIFS(O$1:$O760,A$1:$A760,A760,C$1:$C760,C760,G$1:$G760,G760,E$1:$E760,E760),"")</f>
        <v>444.14032013333338</v>
      </c>
      <c r="R760">
        <v>98.216250196448215</v>
      </c>
      <c r="S760">
        <v>0.51862329090051862</v>
      </c>
      <c r="T760">
        <v>1.2651265126512652</v>
      </c>
      <c r="U760">
        <f t="shared" si="68"/>
        <v>0.98216250196448218</v>
      </c>
      <c r="AA760">
        <v>26.2</v>
      </c>
      <c r="AB760">
        <v>4.2000000000000003E-2</v>
      </c>
      <c r="AC760" s="2">
        <f t="shared" si="69"/>
        <v>4.2000000000000003E-2</v>
      </c>
      <c r="AH760" s="2">
        <f t="shared" si="70"/>
        <v>4.0970000000000004</v>
      </c>
      <c r="AI760" s="2">
        <f>IF(ISNUMBER(AH760),SUMIFS($AH$1:AH760,$A$1:A760,A760,C$1:$C760,C760,$G$1:G760,G760,$E$1:E760,E760),"")</f>
        <v>15.455000000000002</v>
      </c>
      <c r="AJ760">
        <f t="shared" si="71"/>
        <v>13</v>
      </c>
    </row>
    <row r="761" spans="1:36" x14ac:dyDescent="0.25">
      <c r="A761" s="14" t="s">
        <v>109</v>
      </c>
      <c r="B761" t="s">
        <v>80</v>
      </c>
      <c r="C761" t="s">
        <v>106</v>
      </c>
      <c r="D761" s="13">
        <v>42114</v>
      </c>
      <c r="E761">
        <v>2</v>
      </c>
      <c r="F761">
        <v>200</v>
      </c>
      <c r="G761" s="2" t="s">
        <v>89</v>
      </c>
      <c r="H761" s="2" t="s">
        <v>13</v>
      </c>
      <c r="I761">
        <v>3</v>
      </c>
      <c r="J761" s="2" t="s">
        <v>77</v>
      </c>
      <c r="K761" s="2">
        <v>150</v>
      </c>
      <c r="L761" s="2"/>
      <c r="M761" s="2" t="str">
        <f t="shared" si="66"/>
        <v/>
      </c>
      <c r="N761">
        <v>854.09045333333347</v>
      </c>
      <c r="O761" s="2">
        <f t="shared" si="67"/>
        <v>85.409045333333353</v>
      </c>
      <c r="P761" s="2">
        <f>IF(ISNUMBER(O761),SUMIFS(O$1:$O761,A$1:$A761,A761,C$1:$C761,C761,G$1:$G761,G761,E$1:$E761,E761),"")</f>
        <v>365.77672756666675</v>
      </c>
      <c r="R761">
        <v>97.486122125297385</v>
      </c>
      <c r="S761">
        <v>1.1974623314829502</v>
      </c>
      <c r="T761">
        <v>1.3164155432196671</v>
      </c>
      <c r="U761">
        <f t="shared" si="68"/>
        <v>0.97486122125297381</v>
      </c>
      <c r="AA761">
        <v>27.7</v>
      </c>
      <c r="AB761">
        <v>4.4000000000000004E-2</v>
      </c>
      <c r="AC761" s="2">
        <f t="shared" si="69"/>
        <v>4.4000000000000004E-2</v>
      </c>
      <c r="AH761" s="2">
        <f t="shared" si="70"/>
        <v>3.758</v>
      </c>
      <c r="AI761" s="2">
        <f>IF(ISNUMBER(AH761),SUMIFS($AH$1:AH761,$A$1:A761,A761,C$1:$C761,C761,$G$1:G761,G761,$E$1:E761,E761),"")</f>
        <v>13.589000000000002</v>
      </c>
      <c r="AJ761">
        <f t="shared" si="71"/>
        <v>13</v>
      </c>
    </row>
    <row r="762" spans="1:36" x14ac:dyDescent="0.25">
      <c r="A762" s="14" t="s">
        <v>108</v>
      </c>
      <c r="B762" t="s">
        <v>80</v>
      </c>
      <c r="C762" t="s">
        <v>106</v>
      </c>
      <c r="D762" s="13">
        <v>42114</v>
      </c>
      <c r="E762">
        <v>2</v>
      </c>
      <c r="F762">
        <v>350</v>
      </c>
      <c r="G762" s="2" t="s">
        <v>89</v>
      </c>
      <c r="H762" s="2" t="s">
        <v>13</v>
      </c>
      <c r="I762">
        <v>3</v>
      </c>
      <c r="J762" s="2" t="s">
        <v>77</v>
      </c>
      <c r="K762" s="2">
        <v>262.5</v>
      </c>
      <c r="L762" s="2"/>
      <c r="M762" s="2" t="str">
        <f t="shared" si="66"/>
        <v/>
      </c>
      <c r="N762">
        <v>1026.7840160000001</v>
      </c>
      <c r="O762" s="2">
        <f t="shared" si="67"/>
        <v>102.6784016</v>
      </c>
      <c r="P762" s="2">
        <f>IF(ISNUMBER(O762),SUMIFS(O$1:$O762,A$1:$A762,A762,C$1:$C762,C762,G$1:$G762,G762,E$1:$E762,E762),"")</f>
        <v>392.32957790933335</v>
      </c>
      <c r="R762">
        <v>98.004987531172077</v>
      </c>
      <c r="S762">
        <v>0.45157376828199774</v>
      </c>
      <c r="T762">
        <v>1.5434387005459325</v>
      </c>
      <c r="U762">
        <f t="shared" si="68"/>
        <v>0.98004987531172072</v>
      </c>
      <c r="AA762">
        <v>28.4</v>
      </c>
      <c r="AB762">
        <v>4.4999999999999998E-2</v>
      </c>
      <c r="AC762" s="2">
        <f t="shared" si="69"/>
        <v>4.4999999999999998E-2</v>
      </c>
      <c r="AH762" s="2">
        <f t="shared" si="70"/>
        <v>4.6210000000000004</v>
      </c>
      <c r="AI762" s="2">
        <f>IF(ISNUMBER(AH762),SUMIFS($AH$1:AH762,$A$1:A762,A762,C$1:$C762,C762,$G$1:G762,G762,$E$1:E762,E762),"")</f>
        <v>13.938000000000001</v>
      </c>
      <c r="AJ762">
        <f t="shared" si="71"/>
        <v>13</v>
      </c>
    </row>
    <row r="763" spans="1:36" x14ac:dyDescent="0.25">
      <c r="A763" s="14" t="s">
        <v>107</v>
      </c>
      <c r="B763" t="s">
        <v>80</v>
      </c>
      <c r="C763" t="s">
        <v>106</v>
      </c>
      <c r="D763" s="13">
        <v>42114</v>
      </c>
      <c r="E763">
        <v>2</v>
      </c>
      <c r="F763">
        <v>500</v>
      </c>
      <c r="G763" s="2" t="s">
        <v>89</v>
      </c>
      <c r="H763" s="2" t="s">
        <v>13</v>
      </c>
      <c r="I763">
        <v>3</v>
      </c>
      <c r="J763" s="2" t="s">
        <v>77</v>
      </c>
      <c r="K763" s="2">
        <v>375</v>
      </c>
      <c r="L763" s="2"/>
      <c r="M763" s="2" t="str">
        <f t="shared" si="66"/>
        <v/>
      </c>
      <c r="N763">
        <v>1022.6089066666667</v>
      </c>
      <c r="O763" s="2">
        <f t="shared" si="67"/>
        <v>102.26089066666667</v>
      </c>
      <c r="P763" s="2">
        <f>IF(ISNUMBER(O763),SUMIFS(O$1:$O763,A$1:$A763,A763,C$1:$C763,C763,G$1:$G763,G763,E$1:$E763,E763),"")</f>
        <v>418.34250546666664</v>
      </c>
      <c r="R763">
        <v>94.289717989139959</v>
      </c>
      <c r="S763">
        <v>0</v>
      </c>
      <c r="T763">
        <v>5.7102820108600465</v>
      </c>
      <c r="U763">
        <f t="shared" si="68"/>
        <v>0.94289717989139954</v>
      </c>
      <c r="AA763">
        <v>27.8</v>
      </c>
      <c r="AB763">
        <v>4.4000000000000004E-2</v>
      </c>
      <c r="AC763" s="2">
        <f t="shared" si="69"/>
        <v>4.4000000000000004E-2</v>
      </c>
      <c r="AH763" s="2">
        <f t="shared" si="70"/>
        <v>4.4989999999999997</v>
      </c>
      <c r="AI763" s="2">
        <f>IF(ISNUMBER(AH763),SUMIFS($AH$1:AH763,$A$1:A763,A763,C$1:$C763,C763,$G$1:G763,G763,$E$1:E763,E763),"")</f>
        <v>16.122</v>
      </c>
      <c r="AJ763">
        <f t="shared" si="71"/>
        <v>13</v>
      </c>
    </row>
    <row r="764" spans="1:36" x14ac:dyDescent="0.25">
      <c r="A764" s="14" t="s">
        <v>112</v>
      </c>
      <c r="B764" t="s">
        <v>80</v>
      </c>
      <c r="C764" t="s">
        <v>106</v>
      </c>
      <c r="D764" s="13">
        <v>42114</v>
      </c>
      <c r="E764">
        <v>3</v>
      </c>
      <c r="F764">
        <v>0</v>
      </c>
      <c r="G764" s="2" t="s">
        <v>89</v>
      </c>
      <c r="H764" s="2" t="s">
        <v>13</v>
      </c>
      <c r="I764">
        <v>3</v>
      </c>
      <c r="J764" s="2" t="s">
        <v>77</v>
      </c>
      <c r="K764" s="2">
        <v>0</v>
      </c>
      <c r="L764" s="2"/>
      <c r="M764" s="2" t="str">
        <f t="shared" si="66"/>
        <v/>
      </c>
      <c r="N764">
        <v>924.39466933333335</v>
      </c>
      <c r="O764" s="2">
        <f t="shared" si="67"/>
        <v>92.439466933333335</v>
      </c>
      <c r="P764" s="2">
        <f>IF(ISNUMBER(O764),SUMIFS(O$1:$O764,A$1:$A764,A764,C$1:$C764,C764,G$1:$G764,G764,E$1:$E764,E764),"")</f>
        <v>513.55526773333327</v>
      </c>
      <c r="R764">
        <v>97.132675892931132</v>
      </c>
      <c r="S764">
        <v>1.1436148172702412</v>
      </c>
      <c r="T764">
        <v>1.7237092897986244</v>
      </c>
      <c r="U764">
        <f t="shared" si="68"/>
        <v>0.97132675892931131</v>
      </c>
      <c r="AA764">
        <v>29.1</v>
      </c>
      <c r="AB764">
        <v>4.7E-2</v>
      </c>
      <c r="AC764" s="2">
        <f t="shared" si="69"/>
        <v>4.7E-2</v>
      </c>
      <c r="AH764" s="2">
        <f t="shared" si="70"/>
        <v>4.3449999999999998</v>
      </c>
      <c r="AI764" s="2">
        <f>IF(ISNUMBER(AH764),SUMIFS($AH$1:AH764,$A$1:A764,A764,C$1:$C764,C764,$G$1:G764,G764,$E$1:E764,E764),"")</f>
        <v>19.23</v>
      </c>
      <c r="AJ764">
        <f t="shared" si="71"/>
        <v>13</v>
      </c>
    </row>
    <row r="765" spans="1:36" x14ac:dyDescent="0.25">
      <c r="A765" s="14" t="s">
        <v>111</v>
      </c>
      <c r="B765" t="s">
        <v>80</v>
      </c>
      <c r="C765" t="s">
        <v>106</v>
      </c>
      <c r="D765" s="13">
        <v>42114</v>
      </c>
      <c r="E765">
        <v>3</v>
      </c>
      <c r="F765">
        <v>50</v>
      </c>
      <c r="G765" s="2" t="s">
        <v>89</v>
      </c>
      <c r="H765" s="2" t="s">
        <v>13</v>
      </c>
      <c r="I765">
        <v>3</v>
      </c>
      <c r="J765" s="2" t="s">
        <v>77</v>
      </c>
      <c r="K765" s="2">
        <v>37.5</v>
      </c>
      <c r="L765" s="2"/>
      <c r="M765" s="2" t="str">
        <f t="shared" si="66"/>
        <v/>
      </c>
      <c r="N765">
        <v>916.40179999999998</v>
      </c>
      <c r="O765" s="2">
        <f t="shared" si="67"/>
        <v>91.640180000000001</v>
      </c>
      <c r="P765" s="2">
        <f>IF(ISNUMBER(O765),SUMIFS(O$1:$O765,A$1:$A765,A765,C$1:$C765,C765,G$1:$G765,G765,E$1:$E765,E765),"")</f>
        <v>570.04357280000011</v>
      </c>
      <c r="R765">
        <v>96.330926736891925</v>
      </c>
      <c r="S765">
        <v>3.0891229731329153</v>
      </c>
      <c r="T765">
        <v>0.57995028997514497</v>
      </c>
      <c r="U765">
        <f t="shared" si="68"/>
        <v>0.9633092673689192</v>
      </c>
      <c r="AA765">
        <v>29.2</v>
      </c>
      <c r="AB765">
        <v>4.7E-2</v>
      </c>
      <c r="AC765" s="2">
        <f t="shared" si="69"/>
        <v>4.7E-2</v>
      </c>
      <c r="AH765" s="2">
        <f t="shared" si="70"/>
        <v>4.3070000000000004</v>
      </c>
      <c r="AI765" s="2">
        <f>IF(ISNUMBER(AH765),SUMIFS($AH$1:AH765,$A$1:A765,A765,C$1:$C765,C765,$G$1:G765,G765,$E$1:E765,E765),"")</f>
        <v>21.927999999999997</v>
      </c>
      <c r="AJ765">
        <f t="shared" si="71"/>
        <v>13</v>
      </c>
    </row>
    <row r="766" spans="1:36" x14ac:dyDescent="0.25">
      <c r="A766" s="14" t="s">
        <v>110</v>
      </c>
      <c r="B766" t="s">
        <v>80</v>
      </c>
      <c r="C766" t="s">
        <v>106</v>
      </c>
      <c r="D766" s="13">
        <v>42114</v>
      </c>
      <c r="E766">
        <v>3</v>
      </c>
      <c r="F766">
        <v>100</v>
      </c>
      <c r="G766" s="2" t="s">
        <v>89</v>
      </c>
      <c r="H766" s="2" t="s">
        <v>13</v>
      </c>
      <c r="I766">
        <v>3</v>
      </c>
      <c r="J766" s="2" t="s">
        <v>77</v>
      </c>
      <c r="K766" s="2">
        <v>75</v>
      </c>
      <c r="L766" s="2"/>
      <c r="M766" s="2" t="str">
        <f t="shared" si="66"/>
        <v/>
      </c>
      <c r="N766">
        <v>860.60940000000005</v>
      </c>
      <c r="O766" s="2">
        <f t="shared" si="67"/>
        <v>86.060940000000002</v>
      </c>
      <c r="P766" s="2">
        <f>IF(ISNUMBER(O766),SUMIFS(O$1:$O766,A$1:$A766,A766,C$1:$C766,C766,G$1:$G766,G766,E$1:$E766,E766),"")</f>
        <v>339.29504700000001</v>
      </c>
      <c r="R766">
        <v>94.568975131036012</v>
      </c>
      <c r="S766">
        <v>5.0853128136500505</v>
      </c>
      <c r="T766">
        <v>0.34571205531392885</v>
      </c>
      <c r="U766">
        <f t="shared" si="68"/>
        <v>0.94568975131036015</v>
      </c>
      <c r="AA766">
        <v>27.4</v>
      </c>
      <c r="AB766">
        <v>4.4000000000000004E-2</v>
      </c>
      <c r="AC766" s="2">
        <f t="shared" si="69"/>
        <v>4.4000000000000004E-2</v>
      </c>
      <c r="AH766" s="2">
        <f t="shared" si="70"/>
        <v>3.7869999999999999</v>
      </c>
      <c r="AI766" s="2">
        <f>IF(ISNUMBER(AH766),SUMIFS($AH$1:AH766,$A$1:A766,A766,C$1:$C766,C766,$G$1:G766,G766,$E$1:E766,E766),"")</f>
        <v>14.137</v>
      </c>
      <c r="AJ766">
        <f t="shared" si="71"/>
        <v>13</v>
      </c>
    </row>
    <row r="767" spans="1:36" x14ac:dyDescent="0.25">
      <c r="A767" s="14" t="s">
        <v>109</v>
      </c>
      <c r="B767" t="s">
        <v>80</v>
      </c>
      <c r="C767" t="s">
        <v>106</v>
      </c>
      <c r="D767" s="13">
        <v>42114</v>
      </c>
      <c r="E767">
        <v>3</v>
      </c>
      <c r="F767">
        <v>200</v>
      </c>
      <c r="G767" s="2" t="s">
        <v>89</v>
      </c>
      <c r="H767" s="2" t="s">
        <v>13</v>
      </c>
      <c r="I767">
        <v>3</v>
      </c>
      <c r="J767" s="2" t="s">
        <v>77</v>
      </c>
      <c r="K767" s="2">
        <v>150</v>
      </c>
      <c r="L767" s="2"/>
      <c r="M767" s="2" t="str">
        <f t="shared" si="66"/>
        <v/>
      </c>
      <c r="N767">
        <v>720.39113466666674</v>
      </c>
      <c r="O767" s="2">
        <f t="shared" si="67"/>
        <v>72.039113466666677</v>
      </c>
      <c r="P767" s="2">
        <f>IF(ISNUMBER(O767),SUMIFS(O$1:$O767,A$1:$A767,A767,C$1:$C767,C767,G$1:$G767,G767,E$1:$E767,E767),"")</f>
        <v>499.8826962666667</v>
      </c>
      <c r="R767">
        <v>91.495451943260605</v>
      </c>
      <c r="S767">
        <v>7.3850263978118447</v>
      </c>
      <c r="T767">
        <v>1.119521658927549</v>
      </c>
      <c r="U767">
        <f t="shared" si="68"/>
        <v>0.91495451943260608</v>
      </c>
      <c r="AA767">
        <v>29.4</v>
      </c>
      <c r="AB767">
        <v>4.7E-2</v>
      </c>
      <c r="AC767" s="2">
        <f t="shared" si="69"/>
        <v>4.7E-2</v>
      </c>
      <c r="AH767" s="2">
        <f t="shared" si="70"/>
        <v>3.3860000000000001</v>
      </c>
      <c r="AI767" s="2">
        <f>IF(ISNUMBER(AH767),SUMIFS($AH$1:AH767,$A$1:A767,A767,C$1:$C767,C767,$G$1:G767,G767,$E$1:E767,E767),"")</f>
        <v>18.946000000000002</v>
      </c>
      <c r="AJ767">
        <f t="shared" si="71"/>
        <v>13</v>
      </c>
    </row>
    <row r="768" spans="1:36" x14ac:dyDescent="0.25">
      <c r="A768" s="14" t="s">
        <v>108</v>
      </c>
      <c r="B768" t="s">
        <v>80</v>
      </c>
      <c r="C768" t="s">
        <v>106</v>
      </c>
      <c r="D768" s="13">
        <v>42114</v>
      </c>
      <c r="E768">
        <v>3</v>
      </c>
      <c r="F768">
        <v>350</v>
      </c>
      <c r="G768" s="2" t="s">
        <v>89</v>
      </c>
      <c r="H768" s="2" t="s">
        <v>13</v>
      </c>
      <c r="I768">
        <v>3</v>
      </c>
      <c r="J768" s="2" t="s">
        <v>77</v>
      </c>
      <c r="K768" s="2">
        <v>262.5</v>
      </c>
      <c r="L768" s="2"/>
      <c r="M768" s="2" t="str">
        <f t="shared" si="66"/>
        <v/>
      </c>
      <c r="N768">
        <v>953.06952000000001</v>
      </c>
      <c r="O768" s="2">
        <f t="shared" si="67"/>
        <v>95.306951999999995</v>
      </c>
      <c r="P768" s="2">
        <f>IF(ISNUMBER(O768),SUMIFS(O$1:$O768,A$1:$A768,A768,C$1:$C768,C768,G$1:$G768,G768,E$1:$E768,E768),"")</f>
        <v>371.88855333333333</v>
      </c>
      <c r="R768">
        <v>91.313370886451239</v>
      </c>
      <c r="S768">
        <v>8.5087459235102276</v>
      </c>
      <c r="T768">
        <v>0.17788319003854139</v>
      </c>
      <c r="U768">
        <f t="shared" si="68"/>
        <v>0.91313370886451239</v>
      </c>
      <c r="AA768">
        <v>27.8</v>
      </c>
      <c r="AB768">
        <v>4.4000000000000004E-2</v>
      </c>
      <c r="AC768" s="2">
        <f t="shared" si="69"/>
        <v>4.4000000000000004E-2</v>
      </c>
      <c r="AH768" s="2">
        <f t="shared" si="70"/>
        <v>4.194</v>
      </c>
      <c r="AI768" s="2">
        <f>IF(ISNUMBER(AH768),SUMIFS($AH$1:AH768,$A$1:A768,A768,C$1:$C768,C768,$G$1:G768,G768,$E$1:E768,E768),"")</f>
        <v>15.478999999999999</v>
      </c>
      <c r="AJ768">
        <f t="shared" si="71"/>
        <v>13</v>
      </c>
    </row>
    <row r="769" spans="1:36" x14ac:dyDescent="0.25">
      <c r="A769" s="14" t="s">
        <v>107</v>
      </c>
      <c r="B769" t="s">
        <v>80</v>
      </c>
      <c r="C769" t="s">
        <v>106</v>
      </c>
      <c r="D769" s="13">
        <v>42114</v>
      </c>
      <c r="E769">
        <v>3</v>
      </c>
      <c r="F769">
        <v>500</v>
      </c>
      <c r="G769" s="2" t="s">
        <v>89</v>
      </c>
      <c r="H769" s="2" t="s">
        <v>13</v>
      </c>
      <c r="I769">
        <v>3</v>
      </c>
      <c r="J769" s="2" t="s">
        <v>77</v>
      </c>
      <c r="K769" s="2">
        <v>375</v>
      </c>
      <c r="L769" s="2"/>
      <c r="M769" s="2" t="str">
        <f t="shared" si="66"/>
        <v/>
      </c>
      <c r="N769">
        <v>923.3029866666667</v>
      </c>
      <c r="O769" s="2">
        <f t="shared" si="67"/>
        <v>92.330298666666664</v>
      </c>
      <c r="P769" s="2">
        <f>IF(ISNUMBER(O769),SUMIFS(O$1:$O769,A$1:$A769,A769,C$1:$C769,C769,G$1:$G769,G769,E$1:$E769,E769),"")</f>
        <v>415.50977066666667</v>
      </c>
      <c r="R769">
        <v>91.959326668375624</v>
      </c>
      <c r="S769">
        <v>6.2377168247457915</v>
      </c>
      <c r="T769">
        <v>1.802956506878578</v>
      </c>
      <c r="U769">
        <f t="shared" si="68"/>
        <v>0.91959326668375629</v>
      </c>
      <c r="AA769">
        <v>30.2</v>
      </c>
      <c r="AB769">
        <v>4.8000000000000001E-2</v>
      </c>
      <c r="AC769" s="2">
        <f t="shared" si="69"/>
        <v>4.8000000000000001E-2</v>
      </c>
      <c r="AH769" s="2">
        <f t="shared" si="70"/>
        <v>4.4320000000000004</v>
      </c>
      <c r="AI769" s="2">
        <f>IF(ISNUMBER(AH769),SUMIFS($AH$1:AH769,$A$1:A769,A769,C$1:$C769,C769,$G$1:G769,G769,$E$1:E769,E769),"")</f>
        <v>16.633000000000003</v>
      </c>
      <c r="AJ769">
        <f t="shared" si="71"/>
        <v>13</v>
      </c>
    </row>
    <row r="770" spans="1:36" x14ac:dyDescent="0.25">
      <c r="A770" s="14" t="s">
        <v>112</v>
      </c>
      <c r="B770" t="s">
        <v>80</v>
      </c>
      <c r="C770" t="s">
        <v>106</v>
      </c>
      <c r="D770" s="13">
        <v>42128</v>
      </c>
      <c r="E770">
        <v>1</v>
      </c>
      <c r="F770">
        <v>0</v>
      </c>
      <c r="G770" s="2" t="s">
        <v>89</v>
      </c>
      <c r="H770" s="2" t="s">
        <v>13</v>
      </c>
      <c r="I770">
        <v>4</v>
      </c>
      <c r="J770" s="2" t="s">
        <v>88</v>
      </c>
      <c r="K770" s="2">
        <v>0</v>
      </c>
      <c r="L770" s="2">
        <v>1452</v>
      </c>
      <c r="M770" s="2">
        <f t="shared" ref="M770:M833" si="72">IF(ISNUMBER(L770),L770/10,"")</f>
        <v>145.19999999999999</v>
      </c>
      <c r="O770" s="2" t="str">
        <f t="shared" ref="O770:O833" si="73">IF(ISNUMBER(N770),N770/10,"")</f>
        <v/>
      </c>
      <c r="P770" s="2" t="str">
        <f>IF(ISNUMBER(O770),SUMIFS(O$1:$O770,A$1:$A770,A770,C$1:$C770,C770,G$1:$G770,G770,E$1:$E770,E770),"")</f>
        <v/>
      </c>
      <c r="U770" t="str">
        <f t="shared" ref="U770:U833" si="74">IF(ISNUMBER(R770),R770/100,"")</f>
        <v/>
      </c>
      <c r="AA770">
        <v>28.4</v>
      </c>
      <c r="AB770">
        <v>4.4999999999999998E-2</v>
      </c>
      <c r="AC770" s="2">
        <f t="shared" ref="AC770:AC833" si="75">IF(ISNUMBER(AB770),AB770,"")</f>
        <v>4.4999999999999998E-2</v>
      </c>
      <c r="AH770" s="2" t="str">
        <f t="shared" ref="AH770:AH833" si="76">IF(AND(ISNUMBER(AB770),ISNUMBER(O770)),ROUND(O770*AB770,3),"")</f>
        <v/>
      </c>
      <c r="AI770" s="2" t="str">
        <f>IF(ISNUMBER(AH770),SUMIFS($AH$1:AH770,$A$1:A770,A770,C$1:$C770,C770,$G$1:G770,G770,$E$1:E770,E770),"")</f>
        <v/>
      </c>
      <c r="AJ770">
        <f t="shared" ref="AJ770:AJ833" si="77">COUNT(K770:AI770)</f>
        <v>6</v>
      </c>
    </row>
    <row r="771" spans="1:36" x14ac:dyDescent="0.25">
      <c r="A771" s="14" t="s">
        <v>111</v>
      </c>
      <c r="B771" t="s">
        <v>80</v>
      </c>
      <c r="C771" t="s">
        <v>106</v>
      </c>
      <c r="D771" s="13">
        <v>42128</v>
      </c>
      <c r="E771">
        <v>1</v>
      </c>
      <c r="F771">
        <v>50</v>
      </c>
      <c r="G771" s="2" t="s">
        <v>89</v>
      </c>
      <c r="H771" s="2" t="s">
        <v>13</v>
      </c>
      <c r="I771">
        <v>4</v>
      </c>
      <c r="J771" s="2" t="s">
        <v>88</v>
      </c>
      <c r="K771" s="2">
        <v>37.5</v>
      </c>
      <c r="L771" s="2">
        <v>1508</v>
      </c>
      <c r="M771" s="2">
        <f t="shared" si="72"/>
        <v>150.80000000000001</v>
      </c>
      <c r="O771" s="2" t="str">
        <f t="shared" si="73"/>
        <v/>
      </c>
      <c r="P771" s="2" t="str">
        <f>IF(ISNUMBER(O771),SUMIFS(O$1:$O771,A$1:$A771,A771,C$1:$C771,C771,G$1:$G771,G771,E$1:$E771,E771),"")</f>
        <v/>
      </c>
      <c r="U771" t="str">
        <f t="shared" si="74"/>
        <v/>
      </c>
      <c r="AA771">
        <v>29.7</v>
      </c>
      <c r="AB771">
        <v>4.7E-2</v>
      </c>
      <c r="AC771" s="2">
        <f t="shared" si="75"/>
        <v>4.7E-2</v>
      </c>
      <c r="AH771" s="2" t="str">
        <f t="shared" si="76"/>
        <v/>
      </c>
      <c r="AI771" s="2" t="str">
        <f>IF(ISNUMBER(AH771),SUMIFS($AH$1:AH771,$A$1:A771,A771,C$1:$C771,C771,$G$1:G771,G771,$E$1:E771,E771),"")</f>
        <v/>
      </c>
      <c r="AJ771">
        <f t="shared" si="77"/>
        <v>6</v>
      </c>
    </row>
    <row r="772" spans="1:36" x14ac:dyDescent="0.25">
      <c r="A772" s="14" t="s">
        <v>110</v>
      </c>
      <c r="B772" t="s">
        <v>80</v>
      </c>
      <c r="C772" t="s">
        <v>106</v>
      </c>
      <c r="D772" s="13">
        <v>42128</v>
      </c>
      <c r="E772">
        <v>1</v>
      </c>
      <c r="F772">
        <v>100</v>
      </c>
      <c r="G772" s="2" t="s">
        <v>89</v>
      </c>
      <c r="H772" s="2" t="s">
        <v>13</v>
      </c>
      <c r="I772">
        <v>4</v>
      </c>
      <c r="J772" s="2" t="s">
        <v>88</v>
      </c>
      <c r="K772" s="2">
        <v>75</v>
      </c>
      <c r="L772" s="2">
        <v>1480</v>
      </c>
      <c r="M772" s="2">
        <f t="shared" si="72"/>
        <v>148</v>
      </c>
      <c r="O772" s="2" t="str">
        <f t="shared" si="73"/>
        <v/>
      </c>
      <c r="P772" s="2" t="str">
        <f>IF(ISNUMBER(O772),SUMIFS(O$1:$O772,A$1:$A772,A772,C$1:$C772,C772,G$1:$G772,G772,E$1:$E772,E772),"")</f>
        <v/>
      </c>
      <c r="U772" t="str">
        <f t="shared" si="74"/>
        <v/>
      </c>
      <c r="AA772">
        <v>30.9</v>
      </c>
      <c r="AB772">
        <v>4.9000000000000002E-2</v>
      </c>
      <c r="AC772" s="2">
        <f t="shared" si="75"/>
        <v>4.9000000000000002E-2</v>
      </c>
      <c r="AH772" s="2" t="str">
        <f t="shared" si="76"/>
        <v/>
      </c>
      <c r="AI772" s="2" t="str">
        <f>IF(ISNUMBER(AH772),SUMIFS($AH$1:AH772,$A$1:A772,A772,C$1:$C772,C772,$G$1:G772,G772,$E$1:E772,E772),"")</f>
        <v/>
      </c>
      <c r="AJ772">
        <f t="shared" si="77"/>
        <v>6</v>
      </c>
    </row>
    <row r="773" spans="1:36" x14ac:dyDescent="0.25">
      <c r="A773" s="14" t="s">
        <v>109</v>
      </c>
      <c r="B773" t="s">
        <v>80</v>
      </c>
      <c r="C773" t="s">
        <v>106</v>
      </c>
      <c r="D773" s="13">
        <v>42128</v>
      </c>
      <c r="E773">
        <v>1</v>
      </c>
      <c r="F773">
        <v>200</v>
      </c>
      <c r="G773" s="2" t="s">
        <v>89</v>
      </c>
      <c r="H773" s="2" t="s">
        <v>13</v>
      </c>
      <c r="I773">
        <v>4</v>
      </c>
      <c r="J773" s="2" t="s">
        <v>88</v>
      </c>
      <c r="K773" s="2">
        <v>150</v>
      </c>
      <c r="L773" s="2">
        <v>1452</v>
      </c>
      <c r="M773" s="2">
        <f t="shared" si="72"/>
        <v>145.19999999999999</v>
      </c>
      <c r="O773" s="2" t="str">
        <f t="shared" si="73"/>
        <v/>
      </c>
      <c r="P773" s="2" t="str">
        <f>IF(ISNUMBER(O773),SUMIFS(O$1:$O773,A$1:$A773,A773,C$1:$C773,C773,G$1:$G773,G773,E$1:$E773,E773),"")</f>
        <v/>
      </c>
      <c r="U773" t="str">
        <f t="shared" si="74"/>
        <v/>
      </c>
      <c r="AA773">
        <v>30.2</v>
      </c>
      <c r="AB773">
        <v>4.8000000000000001E-2</v>
      </c>
      <c r="AC773" s="2">
        <f t="shared" si="75"/>
        <v>4.8000000000000001E-2</v>
      </c>
      <c r="AH773" s="2" t="str">
        <f t="shared" si="76"/>
        <v/>
      </c>
      <c r="AI773" s="2" t="str">
        <f>IF(ISNUMBER(AH773),SUMIFS($AH$1:AH773,$A$1:A773,A773,C$1:$C773,C773,$G$1:G773,G773,$E$1:E773,E773),"")</f>
        <v/>
      </c>
      <c r="AJ773">
        <f t="shared" si="77"/>
        <v>6</v>
      </c>
    </row>
    <row r="774" spans="1:36" x14ac:dyDescent="0.25">
      <c r="A774" s="14" t="s">
        <v>108</v>
      </c>
      <c r="B774" t="s">
        <v>80</v>
      </c>
      <c r="C774" t="s">
        <v>106</v>
      </c>
      <c r="D774" s="13">
        <v>42128</v>
      </c>
      <c r="E774">
        <v>1</v>
      </c>
      <c r="F774">
        <v>350</v>
      </c>
      <c r="G774" s="2" t="s">
        <v>89</v>
      </c>
      <c r="H774" s="2" t="s">
        <v>13</v>
      </c>
      <c r="I774">
        <v>4</v>
      </c>
      <c r="J774" s="2" t="s">
        <v>88</v>
      </c>
      <c r="K774" s="2">
        <v>262.5</v>
      </c>
      <c r="L774" s="2">
        <v>1480</v>
      </c>
      <c r="M774" s="2">
        <f t="shared" si="72"/>
        <v>148</v>
      </c>
      <c r="O774" s="2" t="str">
        <f t="shared" si="73"/>
        <v/>
      </c>
      <c r="P774" s="2" t="str">
        <f>IF(ISNUMBER(O774),SUMIFS(O$1:$O774,A$1:$A774,A774,C$1:$C774,C774,G$1:$G774,G774,E$1:$E774,E774),"")</f>
        <v/>
      </c>
      <c r="U774" t="str">
        <f t="shared" si="74"/>
        <v/>
      </c>
      <c r="AA774">
        <v>31.1</v>
      </c>
      <c r="AB774">
        <v>0.05</v>
      </c>
      <c r="AC774" s="2">
        <f t="shared" si="75"/>
        <v>0.05</v>
      </c>
      <c r="AH774" s="2" t="str">
        <f t="shared" si="76"/>
        <v/>
      </c>
      <c r="AI774" s="2" t="str">
        <f>IF(ISNUMBER(AH774),SUMIFS($AH$1:AH774,$A$1:A774,A774,C$1:$C774,C774,$G$1:G774,G774,$E$1:E774,E774),"")</f>
        <v/>
      </c>
      <c r="AJ774">
        <f t="shared" si="77"/>
        <v>6</v>
      </c>
    </row>
    <row r="775" spans="1:36" x14ac:dyDescent="0.25">
      <c r="A775" s="14" t="s">
        <v>107</v>
      </c>
      <c r="B775" t="s">
        <v>80</v>
      </c>
      <c r="C775" t="s">
        <v>106</v>
      </c>
      <c r="D775" s="13">
        <v>42128</v>
      </c>
      <c r="E775">
        <v>1</v>
      </c>
      <c r="F775">
        <v>500</v>
      </c>
      <c r="G775" s="2" t="s">
        <v>89</v>
      </c>
      <c r="H775" s="2" t="s">
        <v>13</v>
      </c>
      <c r="I775">
        <v>4</v>
      </c>
      <c r="J775" s="2" t="s">
        <v>88</v>
      </c>
      <c r="K775" s="2">
        <v>375</v>
      </c>
      <c r="L775" s="2">
        <v>1452</v>
      </c>
      <c r="M775" s="2">
        <f t="shared" si="72"/>
        <v>145.19999999999999</v>
      </c>
      <c r="O775" s="2" t="str">
        <f t="shared" si="73"/>
        <v/>
      </c>
      <c r="P775" s="2" t="str">
        <f>IF(ISNUMBER(O775),SUMIFS(O$1:$O775,A$1:$A775,A775,C$1:$C775,C775,G$1:$G775,G775,E$1:$E775,E775),"")</f>
        <v/>
      </c>
      <c r="U775" t="str">
        <f t="shared" si="74"/>
        <v/>
      </c>
      <c r="AA775">
        <v>31.4</v>
      </c>
      <c r="AB775">
        <v>0.05</v>
      </c>
      <c r="AC775" s="2">
        <f t="shared" si="75"/>
        <v>0.05</v>
      </c>
      <c r="AH775" s="2" t="str">
        <f t="shared" si="76"/>
        <v/>
      </c>
      <c r="AI775" s="2" t="str">
        <f>IF(ISNUMBER(AH775),SUMIFS($AH$1:AH775,$A$1:A775,A775,C$1:$C775,C775,$G$1:G775,G775,$E$1:E775,E775),"")</f>
        <v/>
      </c>
      <c r="AJ775">
        <f t="shared" si="77"/>
        <v>6</v>
      </c>
    </row>
    <row r="776" spans="1:36" x14ac:dyDescent="0.25">
      <c r="A776" s="14" t="s">
        <v>112</v>
      </c>
      <c r="B776" t="s">
        <v>80</v>
      </c>
      <c r="C776" t="s">
        <v>106</v>
      </c>
      <c r="D776" s="13">
        <v>42128</v>
      </c>
      <c r="E776">
        <v>2</v>
      </c>
      <c r="F776">
        <v>0</v>
      </c>
      <c r="G776" s="2" t="s">
        <v>89</v>
      </c>
      <c r="H776" s="2" t="s">
        <v>13</v>
      </c>
      <c r="I776">
        <v>4</v>
      </c>
      <c r="J776" s="2" t="s">
        <v>88</v>
      </c>
      <c r="K776" s="2">
        <v>0</v>
      </c>
      <c r="L776" s="2">
        <v>1396</v>
      </c>
      <c r="M776" s="2">
        <f t="shared" si="72"/>
        <v>139.6</v>
      </c>
      <c r="O776" s="2" t="str">
        <f t="shared" si="73"/>
        <v/>
      </c>
      <c r="P776" s="2" t="str">
        <f>IF(ISNUMBER(O776),SUMIFS(O$1:$O776,A$1:$A776,A776,C$1:$C776,C776,G$1:$G776,G776,E$1:$E776,E776),"")</f>
        <v/>
      </c>
      <c r="U776" t="str">
        <f t="shared" si="74"/>
        <v/>
      </c>
      <c r="AA776">
        <v>26.8</v>
      </c>
      <c r="AB776">
        <v>4.2999999999999997E-2</v>
      </c>
      <c r="AC776" s="2">
        <f t="shared" si="75"/>
        <v>4.2999999999999997E-2</v>
      </c>
      <c r="AH776" s="2" t="str">
        <f t="shared" si="76"/>
        <v/>
      </c>
      <c r="AI776" s="2" t="str">
        <f>IF(ISNUMBER(AH776),SUMIFS($AH$1:AH776,$A$1:A776,A776,C$1:$C776,C776,$G$1:G776,G776,$E$1:E776,E776),"")</f>
        <v/>
      </c>
      <c r="AJ776">
        <f t="shared" si="77"/>
        <v>6</v>
      </c>
    </row>
    <row r="777" spans="1:36" x14ac:dyDescent="0.25">
      <c r="A777" s="14" t="s">
        <v>111</v>
      </c>
      <c r="B777" t="s">
        <v>80</v>
      </c>
      <c r="C777" t="s">
        <v>106</v>
      </c>
      <c r="D777" s="13">
        <v>42128</v>
      </c>
      <c r="E777">
        <v>2</v>
      </c>
      <c r="F777">
        <v>50</v>
      </c>
      <c r="G777" s="2" t="s">
        <v>89</v>
      </c>
      <c r="H777" s="2" t="s">
        <v>13</v>
      </c>
      <c r="I777">
        <v>4</v>
      </c>
      <c r="J777" s="2" t="s">
        <v>88</v>
      </c>
      <c r="K777" s="2">
        <v>37.5</v>
      </c>
      <c r="L777" s="2">
        <v>1396</v>
      </c>
      <c r="M777" s="2">
        <f t="shared" si="72"/>
        <v>139.6</v>
      </c>
      <c r="O777" s="2" t="str">
        <f t="shared" si="73"/>
        <v/>
      </c>
      <c r="P777" s="2" t="str">
        <f>IF(ISNUMBER(O777),SUMIFS(O$1:$O777,A$1:$A777,A777,C$1:$C777,C777,G$1:$G777,G777,E$1:$E777,E777),"")</f>
        <v/>
      </c>
      <c r="U777" t="str">
        <f t="shared" si="74"/>
        <v/>
      </c>
      <c r="AA777">
        <v>30.3</v>
      </c>
      <c r="AB777">
        <v>4.8000000000000001E-2</v>
      </c>
      <c r="AC777" s="2">
        <f t="shared" si="75"/>
        <v>4.8000000000000001E-2</v>
      </c>
      <c r="AH777" s="2" t="str">
        <f t="shared" si="76"/>
        <v/>
      </c>
      <c r="AI777" s="2" t="str">
        <f>IF(ISNUMBER(AH777),SUMIFS($AH$1:AH777,$A$1:A777,A777,C$1:$C777,C777,$G$1:G777,G777,$E$1:E777,E777),"")</f>
        <v/>
      </c>
      <c r="AJ777">
        <f t="shared" si="77"/>
        <v>6</v>
      </c>
    </row>
    <row r="778" spans="1:36" x14ac:dyDescent="0.25">
      <c r="A778" s="14" t="s">
        <v>110</v>
      </c>
      <c r="B778" t="s">
        <v>80</v>
      </c>
      <c r="C778" t="s">
        <v>106</v>
      </c>
      <c r="D778" s="13">
        <v>42128</v>
      </c>
      <c r="E778">
        <v>2</v>
      </c>
      <c r="F778">
        <v>100</v>
      </c>
      <c r="G778" s="2" t="s">
        <v>89</v>
      </c>
      <c r="H778" s="2" t="s">
        <v>13</v>
      </c>
      <c r="I778">
        <v>4</v>
      </c>
      <c r="J778" s="2" t="s">
        <v>88</v>
      </c>
      <c r="K778" s="2">
        <v>75</v>
      </c>
      <c r="L778" s="2">
        <v>1368</v>
      </c>
      <c r="M778" s="2">
        <f t="shared" si="72"/>
        <v>136.80000000000001</v>
      </c>
      <c r="O778" s="2" t="str">
        <f t="shared" si="73"/>
        <v/>
      </c>
      <c r="P778" s="2" t="str">
        <f>IF(ISNUMBER(O778),SUMIFS(O$1:$O778,A$1:$A778,A778,C$1:$C778,C778,G$1:$G778,G778,E$1:$E778,E778),"")</f>
        <v/>
      </c>
      <c r="U778" t="str">
        <f t="shared" si="74"/>
        <v/>
      </c>
      <c r="AA778">
        <v>29.6</v>
      </c>
      <c r="AB778">
        <v>4.7E-2</v>
      </c>
      <c r="AC778" s="2">
        <f t="shared" si="75"/>
        <v>4.7E-2</v>
      </c>
      <c r="AH778" s="2" t="str">
        <f t="shared" si="76"/>
        <v/>
      </c>
      <c r="AI778" s="2" t="str">
        <f>IF(ISNUMBER(AH778),SUMIFS($AH$1:AH778,$A$1:A778,A778,C$1:$C778,C778,$G$1:G778,G778,$E$1:E778,E778),"")</f>
        <v/>
      </c>
      <c r="AJ778">
        <f t="shared" si="77"/>
        <v>6</v>
      </c>
    </row>
    <row r="779" spans="1:36" x14ac:dyDescent="0.25">
      <c r="A779" s="14" t="s">
        <v>109</v>
      </c>
      <c r="B779" t="s">
        <v>80</v>
      </c>
      <c r="C779" t="s">
        <v>106</v>
      </c>
      <c r="D779" s="13">
        <v>42128</v>
      </c>
      <c r="E779">
        <v>2</v>
      </c>
      <c r="F779">
        <v>200</v>
      </c>
      <c r="G779" s="2" t="s">
        <v>89</v>
      </c>
      <c r="H779" s="2" t="s">
        <v>13</v>
      </c>
      <c r="I779">
        <v>4</v>
      </c>
      <c r="J779" s="2" t="s">
        <v>88</v>
      </c>
      <c r="K779" s="2">
        <v>150</v>
      </c>
      <c r="L779" s="2">
        <v>1284</v>
      </c>
      <c r="M779" s="2">
        <f t="shared" si="72"/>
        <v>128.4</v>
      </c>
      <c r="O779" s="2" t="str">
        <f t="shared" si="73"/>
        <v/>
      </c>
      <c r="P779" s="2" t="str">
        <f>IF(ISNUMBER(O779),SUMIFS(O$1:$O779,A$1:$A779,A779,C$1:$C779,C779,G$1:$G779,G779,E$1:$E779,E779),"")</f>
        <v/>
      </c>
      <c r="U779" t="str">
        <f t="shared" si="74"/>
        <v/>
      </c>
      <c r="AA779">
        <v>29.9</v>
      </c>
      <c r="AB779">
        <v>4.8000000000000001E-2</v>
      </c>
      <c r="AC779" s="2">
        <f t="shared" si="75"/>
        <v>4.8000000000000001E-2</v>
      </c>
      <c r="AH779" s="2" t="str">
        <f t="shared" si="76"/>
        <v/>
      </c>
      <c r="AI779" s="2" t="str">
        <f>IF(ISNUMBER(AH779),SUMIFS($AH$1:AH779,$A$1:A779,A779,C$1:$C779,C779,$G$1:G779,G779,$E$1:E779,E779),"")</f>
        <v/>
      </c>
      <c r="AJ779">
        <f t="shared" si="77"/>
        <v>6</v>
      </c>
    </row>
    <row r="780" spans="1:36" x14ac:dyDescent="0.25">
      <c r="A780" s="14" t="s">
        <v>108</v>
      </c>
      <c r="B780" t="s">
        <v>80</v>
      </c>
      <c r="C780" t="s">
        <v>106</v>
      </c>
      <c r="D780" s="13">
        <v>42128</v>
      </c>
      <c r="E780">
        <v>2</v>
      </c>
      <c r="F780">
        <v>350</v>
      </c>
      <c r="G780" s="2" t="s">
        <v>89</v>
      </c>
      <c r="H780" s="2" t="s">
        <v>13</v>
      </c>
      <c r="I780">
        <v>4</v>
      </c>
      <c r="J780" s="2" t="s">
        <v>88</v>
      </c>
      <c r="K780" s="2">
        <v>262.5</v>
      </c>
      <c r="L780" s="2">
        <v>1368</v>
      </c>
      <c r="M780" s="2">
        <f t="shared" si="72"/>
        <v>136.80000000000001</v>
      </c>
      <c r="O780" s="2" t="str">
        <f t="shared" si="73"/>
        <v/>
      </c>
      <c r="P780" s="2" t="str">
        <f>IF(ISNUMBER(O780),SUMIFS(O$1:$O780,A$1:$A780,A780,C$1:$C780,C780,G$1:$G780,G780,E$1:$E780,E780),"")</f>
        <v/>
      </c>
      <c r="U780" t="str">
        <f t="shared" si="74"/>
        <v/>
      </c>
      <c r="AA780">
        <v>33.5</v>
      </c>
      <c r="AB780">
        <v>5.4000000000000006E-2</v>
      </c>
      <c r="AC780" s="2">
        <f t="shared" si="75"/>
        <v>5.4000000000000006E-2</v>
      </c>
      <c r="AH780" s="2" t="str">
        <f t="shared" si="76"/>
        <v/>
      </c>
      <c r="AI780" s="2" t="str">
        <f>IF(ISNUMBER(AH780),SUMIFS($AH$1:AH780,$A$1:A780,A780,C$1:$C780,C780,$G$1:G780,G780,$E$1:E780,E780),"")</f>
        <v/>
      </c>
      <c r="AJ780">
        <f t="shared" si="77"/>
        <v>6</v>
      </c>
    </row>
    <row r="781" spans="1:36" x14ac:dyDescent="0.25">
      <c r="A781" s="14" t="s">
        <v>107</v>
      </c>
      <c r="B781" t="s">
        <v>80</v>
      </c>
      <c r="C781" t="s">
        <v>106</v>
      </c>
      <c r="D781" s="13">
        <v>42128</v>
      </c>
      <c r="E781">
        <v>2</v>
      </c>
      <c r="F781">
        <v>500</v>
      </c>
      <c r="G781" s="2" t="s">
        <v>89</v>
      </c>
      <c r="H781" s="2" t="s">
        <v>13</v>
      </c>
      <c r="I781">
        <v>4</v>
      </c>
      <c r="J781" s="2" t="s">
        <v>88</v>
      </c>
      <c r="K781" s="2">
        <v>375</v>
      </c>
      <c r="L781" s="2">
        <v>1284</v>
      </c>
      <c r="M781" s="2">
        <f t="shared" si="72"/>
        <v>128.4</v>
      </c>
      <c r="O781" s="2" t="str">
        <f t="shared" si="73"/>
        <v/>
      </c>
      <c r="P781" s="2" t="str">
        <f>IF(ISNUMBER(O781),SUMIFS(O$1:$O781,A$1:$A781,A781,C$1:$C781,C781,G$1:$G781,G781,E$1:$E781,E781),"")</f>
        <v/>
      </c>
      <c r="U781" t="str">
        <f t="shared" si="74"/>
        <v/>
      </c>
      <c r="AA781">
        <v>27.2</v>
      </c>
      <c r="AB781">
        <v>4.2999999999999997E-2</v>
      </c>
      <c r="AC781" s="2">
        <f t="shared" si="75"/>
        <v>4.2999999999999997E-2</v>
      </c>
      <c r="AH781" s="2" t="str">
        <f t="shared" si="76"/>
        <v/>
      </c>
      <c r="AI781" s="2" t="str">
        <f>IF(ISNUMBER(AH781),SUMIFS($AH$1:AH781,$A$1:A781,A781,C$1:$C781,C781,$G$1:G781,G781,$E$1:E781,E781),"")</f>
        <v/>
      </c>
      <c r="AJ781">
        <f t="shared" si="77"/>
        <v>6</v>
      </c>
    </row>
    <row r="782" spans="1:36" x14ac:dyDescent="0.25">
      <c r="A782" s="14" t="s">
        <v>112</v>
      </c>
      <c r="B782" t="s">
        <v>80</v>
      </c>
      <c r="C782" t="s">
        <v>106</v>
      </c>
      <c r="D782" s="13">
        <v>42128</v>
      </c>
      <c r="E782">
        <v>3</v>
      </c>
      <c r="F782">
        <v>0</v>
      </c>
      <c r="G782" s="2" t="s">
        <v>89</v>
      </c>
      <c r="H782" s="2" t="s">
        <v>13</v>
      </c>
      <c r="I782">
        <v>4</v>
      </c>
      <c r="J782" s="2" t="s">
        <v>88</v>
      </c>
      <c r="K782" s="2">
        <v>0</v>
      </c>
      <c r="L782" s="2">
        <v>1312</v>
      </c>
      <c r="M782" s="2">
        <f t="shared" si="72"/>
        <v>131.19999999999999</v>
      </c>
      <c r="O782" s="2" t="str">
        <f t="shared" si="73"/>
        <v/>
      </c>
      <c r="P782" s="2" t="str">
        <f>IF(ISNUMBER(O782),SUMIFS(O$1:$O782,A$1:$A782,A782,C$1:$C782,C782,G$1:$G782,G782,E$1:$E782,E782),"")</f>
        <v/>
      </c>
      <c r="U782" t="str">
        <f t="shared" si="74"/>
        <v/>
      </c>
      <c r="AA782">
        <v>29.3</v>
      </c>
      <c r="AB782">
        <v>4.7E-2</v>
      </c>
      <c r="AC782" s="2">
        <f t="shared" si="75"/>
        <v>4.7E-2</v>
      </c>
      <c r="AH782" s="2" t="str">
        <f t="shared" si="76"/>
        <v/>
      </c>
      <c r="AI782" s="2" t="str">
        <f>IF(ISNUMBER(AH782),SUMIFS($AH$1:AH782,$A$1:A782,A782,C$1:$C782,C782,$G$1:G782,G782,$E$1:E782,E782),"")</f>
        <v/>
      </c>
      <c r="AJ782">
        <f t="shared" si="77"/>
        <v>6</v>
      </c>
    </row>
    <row r="783" spans="1:36" x14ac:dyDescent="0.25">
      <c r="A783" s="14" t="s">
        <v>111</v>
      </c>
      <c r="B783" t="s">
        <v>80</v>
      </c>
      <c r="C783" t="s">
        <v>106</v>
      </c>
      <c r="D783" s="13">
        <v>42128</v>
      </c>
      <c r="E783">
        <v>3</v>
      </c>
      <c r="F783">
        <v>50</v>
      </c>
      <c r="G783" s="2" t="s">
        <v>89</v>
      </c>
      <c r="H783" s="2" t="s">
        <v>13</v>
      </c>
      <c r="I783">
        <v>4</v>
      </c>
      <c r="J783" s="2" t="s">
        <v>88</v>
      </c>
      <c r="K783" s="2">
        <v>37.5</v>
      </c>
      <c r="L783" s="2">
        <v>1172</v>
      </c>
      <c r="M783" s="2">
        <f t="shared" si="72"/>
        <v>117.2</v>
      </c>
      <c r="O783" s="2" t="str">
        <f t="shared" si="73"/>
        <v/>
      </c>
      <c r="P783" s="2" t="str">
        <f>IF(ISNUMBER(O783),SUMIFS(O$1:$O783,A$1:$A783,A783,C$1:$C783,C783,G$1:$G783,G783,E$1:$E783,E783),"")</f>
        <v/>
      </c>
      <c r="U783" t="str">
        <f t="shared" si="74"/>
        <v/>
      </c>
      <c r="AA783">
        <v>29.4</v>
      </c>
      <c r="AB783">
        <v>4.7E-2</v>
      </c>
      <c r="AC783" s="2">
        <f t="shared" si="75"/>
        <v>4.7E-2</v>
      </c>
      <c r="AH783" s="2" t="str">
        <f t="shared" si="76"/>
        <v/>
      </c>
      <c r="AI783" s="2" t="str">
        <f>IF(ISNUMBER(AH783),SUMIFS($AH$1:AH783,$A$1:A783,A783,C$1:$C783,C783,$G$1:G783,G783,$E$1:E783,E783),"")</f>
        <v/>
      </c>
      <c r="AJ783">
        <f t="shared" si="77"/>
        <v>6</v>
      </c>
    </row>
    <row r="784" spans="1:36" x14ac:dyDescent="0.25">
      <c r="A784" s="14" t="s">
        <v>110</v>
      </c>
      <c r="B784" t="s">
        <v>80</v>
      </c>
      <c r="C784" t="s">
        <v>106</v>
      </c>
      <c r="D784" s="13">
        <v>42128</v>
      </c>
      <c r="E784">
        <v>3</v>
      </c>
      <c r="F784">
        <v>100</v>
      </c>
      <c r="G784" s="2" t="s">
        <v>89</v>
      </c>
      <c r="H784" s="2" t="s">
        <v>13</v>
      </c>
      <c r="I784">
        <v>4</v>
      </c>
      <c r="J784" s="2" t="s">
        <v>88</v>
      </c>
      <c r="K784" s="2">
        <v>75</v>
      </c>
      <c r="L784" s="2">
        <v>1284</v>
      </c>
      <c r="M784" s="2">
        <f t="shared" si="72"/>
        <v>128.4</v>
      </c>
      <c r="O784" s="2" t="str">
        <f t="shared" si="73"/>
        <v/>
      </c>
      <c r="P784" s="2" t="str">
        <f>IF(ISNUMBER(O784),SUMIFS(O$1:$O784,A$1:$A784,A784,C$1:$C784,C784,G$1:$G784,G784,E$1:$E784,E784),"")</f>
        <v/>
      </c>
      <c r="U784" t="str">
        <f t="shared" si="74"/>
        <v/>
      </c>
      <c r="AA784">
        <v>29.5</v>
      </c>
      <c r="AB784">
        <v>4.7E-2</v>
      </c>
      <c r="AC784" s="2">
        <f t="shared" si="75"/>
        <v>4.7E-2</v>
      </c>
      <c r="AH784" s="2" t="str">
        <f t="shared" si="76"/>
        <v/>
      </c>
      <c r="AI784" s="2" t="str">
        <f>IF(ISNUMBER(AH784),SUMIFS($AH$1:AH784,$A$1:A784,A784,C$1:$C784,C784,$G$1:G784,G784,$E$1:E784,E784),"")</f>
        <v/>
      </c>
      <c r="AJ784">
        <f t="shared" si="77"/>
        <v>6</v>
      </c>
    </row>
    <row r="785" spans="1:36" x14ac:dyDescent="0.25">
      <c r="A785" s="14" t="s">
        <v>109</v>
      </c>
      <c r="B785" t="s">
        <v>80</v>
      </c>
      <c r="C785" t="s">
        <v>106</v>
      </c>
      <c r="D785" s="13">
        <v>42128</v>
      </c>
      <c r="E785">
        <v>3</v>
      </c>
      <c r="F785">
        <v>200</v>
      </c>
      <c r="G785" s="2" t="s">
        <v>89</v>
      </c>
      <c r="H785" s="2" t="s">
        <v>13</v>
      </c>
      <c r="I785">
        <v>4</v>
      </c>
      <c r="J785" s="2" t="s">
        <v>88</v>
      </c>
      <c r="K785" s="2">
        <v>150</v>
      </c>
      <c r="L785" s="2">
        <v>1312</v>
      </c>
      <c r="M785" s="2">
        <f t="shared" si="72"/>
        <v>131.19999999999999</v>
      </c>
      <c r="O785" s="2" t="str">
        <f t="shared" si="73"/>
        <v/>
      </c>
      <c r="P785" s="2" t="str">
        <f>IF(ISNUMBER(O785),SUMIFS(O$1:$O785,A$1:$A785,A785,C$1:$C785,C785,G$1:$G785,G785,E$1:$E785,E785),"")</f>
        <v/>
      </c>
      <c r="U785" t="str">
        <f t="shared" si="74"/>
        <v/>
      </c>
      <c r="AA785">
        <v>31.5</v>
      </c>
      <c r="AB785">
        <v>0.05</v>
      </c>
      <c r="AC785" s="2">
        <f t="shared" si="75"/>
        <v>0.05</v>
      </c>
      <c r="AH785" s="2" t="str">
        <f t="shared" si="76"/>
        <v/>
      </c>
      <c r="AI785" s="2" t="str">
        <f>IF(ISNUMBER(AH785),SUMIFS($AH$1:AH785,$A$1:A785,A785,C$1:$C785,C785,$G$1:G785,G785,$E$1:E785,E785),"")</f>
        <v/>
      </c>
      <c r="AJ785">
        <f t="shared" si="77"/>
        <v>6</v>
      </c>
    </row>
    <row r="786" spans="1:36" x14ac:dyDescent="0.25">
      <c r="A786" s="14" t="s">
        <v>108</v>
      </c>
      <c r="B786" t="s">
        <v>80</v>
      </c>
      <c r="C786" t="s">
        <v>106</v>
      </c>
      <c r="D786" s="13">
        <v>42128</v>
      </c>
      <c r="E786">
        <v>3</v>
      </c>
      <c r="F786">
        <v>350</v>
      </c>
      <c r="G786" s="2" t="s">
        <v>89</v>
      </c>
      <c r="H786" s="2" t="s">
        <v>13</v>
      </c>
      <c r="I786">
        <v>4</v>
      </c>
      <c r="J786" s="2" t="s">
        <v>88</v>
      </c>
      <c r="K786" s="2">
        <v>262.5</v>
      </c>
      <c r="L786" s="2">
        <v>1284</v>
      </c>
      <c r="M786" s="2">
        <f t="shared" si="72"/>
        <v>128.4</v>
      </c>
      <c r="O786" s="2" t="str">
        <f t="shared" si="73"/>
        <v/>
      </c>
      <c r="P786" s="2" t="str">
        <f>IF(ISNUMBER(O786),SUMIFS(O$1:$O786,A$1:$A786,A786,C$1:$C786,C786,G$1:$G786,G786,E$1:$E786,E786),"")</f>
        <v/>
      </c>
      <c r="U786" t="str">
        <f t="shared" si="74"/>
        <v/>
      </c>
      <c r="AA786">
        <v>32.4</v>
      </c>
      <c r="AB786">
        <v>5.2000000000000005E-2</v>
      </c>
      <c r="AC786" s="2">
        <f t="shared" si="75"/>
        <v>5.2000000000000005E-2</v>
      </c>
      <c r="AH786" s="2" t="str">
        <f t="shared" si="76"/>
        <v/>
      </c>
      <c r="AI786" s="2" t="str">
        <f>IF(ISNUMBER(AH786),SUMIFS($AH$1:AH786,$A$1:A786,A786,C$1:$C786,C786,$G$1:G786,G786,$E$1:E786,E786),"")</f>
        <v/>
      </c>
      <c r="AJ786">
        <f t="shared" si="77"/>
        <v>6</v>
      </c>
    </row>
    <row r="787" spans="1:36" x14ac:dyDescent="0.25">
      <c r="A787" s="14" t="s">
        <v>107</v>
      </c>
      <c r="B787" t="s">
        <v>80</v>
      </c>
      <c r="C787" t="s">
        <v>106</v>
      </c>
      <c r="D787" s="13">
        <v>42128</v>
      </c>
      <c r="E787">
        <v>3</v>
      </c>
      <c r="F787">
        <v>500</v>
      </c>
      <c r="G787" s="2" t="s">
        <v>89</v>
      </c>
      <c r="H787" s="2" t="s">
        <v>13</v>
      </c>
      <c r="I787">
        <v>4</v>
      </c>
      <c r="J787" s="2" t="s">
        <v>88</v>
      </c>
      <c r="K787" s="2">
        <v>375</v>
      </c>
      <c r="L787" s="2">
        <v>1340</v>
      </c>
      <c r="M787" s="2">
        <f t="shared" si="72"/>
        <v>134</v>
      </c>
      <c r="O787" s="2" t="str">
        <f t="shared" si="73"/>
        <v/>
      </c>
      <c r="P787" s="2" t="str">
        <f>IF(ISNUMBER(O787),SUMIFS(O$1:$O787,A$1:$A787,A787,C$1:$C787,C787,G$1:$G787,G787,E$1:$E787,E787),"")</f>
        <v/>
      </c>
      <c r="U787" t="str">
        <f t="shared" si="74"/>
        <v/>
      </c>
      <c r="AA787">
        <v>33.5</v>
      </c>
      <c r="AB787">
        <v>5.4000000000000006E-2</v>
      </c>
      <c r="AC787" s="2">
        <f t="shared" si="75"/>
        <v>5.4000000000000006E-2</v>
      </c>
      <c r="AH787" s="2" t="str">
        <f t="shared" si="76"/>
        <v/>
      </c>
      <c r="AI787" s="2" t="str">
        <f>IF(ISNUMBER(AH787),SUMIFS($AH$1:AH787,$A$1:A787,A787,C$1:$C787,C787,$G$1:G787,G787,$E$1:E787,E787),"")</f>
        <v/>
      </c>
      <c r="AJ787">
        <f t="shared" si="77"/>
        <v>6</v>
      </c>
    </row>
    <row r="788" spans="1:36" x14ac:dyDescent="0.25">
      <c r="A788" s="14" t="s">
        <v>112</v>
      </c>
      <c r="B788" t="s">
        <v>80</v>
      </c>
      <c r="C788" t="s">
        <v>106</v>
      </c>
      <c r="D788" s="13">
        <v>42145</v>
      </c>
      <c r="E788">
        <v>1</v>
      </c>
      <c r="F788">
        <v>0</v>
      </c>
      <c r="G788" s="2" t="s">
        <v>89</v>
      </c>
      <c r="H788" s="2" t="s">
        <v>13</v>
      </c>
      <c r="I788">
        <v>4</v>
      </c>
      <c r="J788" s="2" t="s">
        <v>88</v>
      </c>
      <c r="K788" s="2">
        <v>0</v>
      </c>
      <c r="L788" s="2">
        <v>1760</v>
      </c>
      <c r="M788" s="2">
        <f t="shared" si="72"/>
        <v>176</v>
      </c>
      <c r="O788" s="2" t="str">
        <f t="shared" si="73"/>
        <v/>
      </c>
      <c r="P788" s="2" t="str">
        <f>IF(ISNUMBER(O788),SUMIFS(O$1:$O788,A$1:$A788,A788,C$1:$C788,C788,G$1:$G788,G788,E$1:$E788,E788),"")</f>
        <v/>
      </c>
      <c r="U788" t="str">
        <f t="shared" si="74"/>
        <v/>
      </c>
      <c r="AA788">
        <v>29</v>
      </c>
      <c r="AB788">
        <v>4.5999999999999999E-2</v>
      </c>
      <c r="AC788" s="2">
        <f t="shared" si="75"/>
        <v>4.5999999999999999E-2</v>
      </c>
      <c r="AH788" s="2" t="str">
        <f t="shared" si="76"/>
        <v/>
      </c>
      <c r="AI788" s="2" t="str">
        <f>IF(ISNUMBER(AH788),SUMIFS($AH$1:AH788,$A$1:A788,A788,C$1:$C788,C788,$G$1:G788,G788,$E$1:E788,E788),"")</f>
        <v/>
      </c>
      <c r="AJ788">
        <f t="shared" si="77"/>
        <v>6</v>
      </c>
    </row>
    <row r="789" spans="1:36" x14ac:dyDescent="0.25">
      <c r="A789" s="14" t="s">
        <v>111</v>
      </c>
      <c r="B789" t="s">
        <v>80</v>
      </c>
      <c r="C789" t="s">
        <v>106</v>
      </c>
      <c r="D789" s="13">
        <v>42145</v>
      </c>
      <c r="E789">
        <v>1</v>
      </c>
      <c r="F789">
        <v>50</v>
      </c>
      <c r="G789" s="2" t="s">
        <v>89</v>
      </c>
      <c r="H789" s="2" t="s">
        <v>13</v>
      </c>
      <c r="I789">
        <v>4</v>
      </c>
      <c r="J789" s="2" t="s">
        <v>88</v>
      </c>
      <c r="K789" s="2">
        <v>37.5</v>
      </c>
      <c r="L789" s="2">
        <v>1844</v>
      </c>
      <c r="M789" s="2">
        <f t="shared" si="72"/>
        <v>184.4</v>
      </c>
      <c r="O789" s="2" t="str">
        <f t="shared" si="73"/>
        <v/>
      </c>
      <c r="P789" s="2" t="str">
        <f>IF(ISNUMBER(O789),SUMIFS(O$1:$O789,A$1:$A789,A789,C$1:$C789,C789,G$1:$G789,G789,E$1:$E789,E789),"")</f>
        <v/>
      </c>
      <c r="U789" t="str">
        <f t="shared" si="74"/>
        <v/>
      </c>
      <c r="AA789">
        <v>29.4</v>
      </c>
      <c r="AB789">
        <v>4.7E-2</v>
      </c>
      <c r="AC789" s="2">
        <f t="shared" si="75"/>
        <v>4.7E-2</v>
      </c>
      <c r="AH789" s="2" t="str">
        <f t="shared" si="76"/>
        <v/>
      </c>
      <c r="AI789" s="2" t="str">
        <f>IF(ISNUMBER(AH789),SUMIFS($AH$1:AH789,$A$1:A789,A789,C$1:$C789,C789,$G$1:G789,G789,$E$1:E789,E789),"")</f>
        <v/>
      </c>
      <c r="AJ789">
        <f t="shared" si="77"/>
        <v>6</v>
      </c>
    </row>
    <row r="790" spans="1:36" x14ac:dyDescent="0.25">
      <c r="A790" s="14" t="s">
        <v>110</v>
      </c>
      <c r="B790" t="s">
        <v>80</v>
      </c>
      <c r="C790" t="s">
        <v>106</v>
      </c>
      <c r="D790" s="13">
        <v>42145</v>
      </c>
      <c r="E790">
        <v>1</v>
      </c>
      <c r="F790">
        <v>100</v>
      </c>
      <c r="G790" s="2" t="s">
        <v>89</v>
      </c>
      <c r="H790" s="2" t="s">
        <v>13</v>
      </c>
      <c r="I790">
        <v>4</v>
      </c>
      <c r="J790" s="2" t="s">
        <v>88</v>
      </c>
      <c r="K790" s="2">
        <v>75</v>
      </c>
      <c r="L790" s="2">
        <v>1844</v>
      </c>
      <c r="M790" s="2">
        <f t="shared" si="72"/>
        <v>184.4</v>
      </c>
      <c r="O790" s="2" t="str">
        <f t="shared" si="73"/>
        <v/>
      </c>
      <c r="P790" s="2" t="str">
        <f>IF(ISNUMBER(O790),SUMIFS(O$1:$O790,A$1:$A790,A790,C$1:$C790,C790,G$1:$G790,G790,E$1:$E790,E790),"")</f>
        <v/>
      </c>
      <c r="U790" t="str">
        <f t="shared" si="74"/>
        <v/>
      </c>
      <c r="AA790">
        <v>29.5</v>
      </c>
      <c r="AB790">
        <v>4.7E-2</v>
      </c>
      <c r="AC790" s="2">
        <f t="shared" si="75"/>
        <v>4.7E-2</v>
      </c>
      <c r="AH790" s="2" t="str">
        <f t="shared" si="76"/>
        <v/>
      </c>
      <c r="AI790" s="2" t="str">
        <f>IF(ISNUMBER(AH790),SUMIFS($AH$1:AH790,$A$1:A790,A790,C$1:$C790,C790,$G$1:G790,G790,$E$1:E790,E790),"")</f>
        <v/>
      </c>
      <c r="AJ790">
        <f t="shared" si="77"/>
        <v>6</v>
      </c>
    </row>
    <row r="791" spans="1:36" x14ac:dyDescent="0.25">
      <c r="A791" s="14" t="s">
        <v>109</v>
      </c>
      <c r="B791" t="s">
        <v>80</v>
      </c>
      <c r="C791" t="s">
        <v>106</v>
      </c>
      <c r="D791" s="13">
        <v>42145</v>
      </c>
      <c r="E791">
        <v>1</v>
      </c>
      <c r="F791">
        <v>200</v>
      </c>
      <c r="G791" s="2" t="s">
        <v>89</v>
      </c>
      <c r="H791" s="2" t="s">
        <v>13</v>
      </c>
      <c r="I791">
        <v>4</v>
      </c>
      <c r="J791" s="2" t="s">
        <v>88</v>
      </c>
      <c r="K791" s="2">
        <v>150</v>
      </c>
      <c r="L791" s="2">
        <v>1956</v>
      </c>
      <c r="M791" s="2">
        <f t="shared" si="72"/>
        <v>195.6</v>
      </c>
      <c r="O791" s="2" t="str">
        <f t="shared" si="73"/>
        <v/>
      </c>
      <c r="P791" s="2" t="str">
        <f>IF(ISNUMBER(O791),SUMIFS(O$1:$O791,A$1:$A791,A791,C$1:$C791,C791,G$1:$G791,G791,E$1:$E791,E791),"")</f>
        <v/>
      </c>
      <c r="U791" t="str">
        <f t="shared" si="74"/>
        <v/>
      </c>
      <c r="AA791">
        <v>29.2</v>
      </c>
      <c r="AB791">
        <v>4.7E-2</v>
      </c>
      <c r="AC791" s="2">
        <f t="shared" si="75"/>
        <v>4.7E-2</v>
      </c>
      <c r="AH791" s="2" t="str">
        <f t="shared" si="76"/>
        <v/>
      </c>
      <c r="AI791" s="2" t="str">
        <f>IF(ISNUMBER(AH791),SUMIFS($AH$1:AH791,$A$1:A791,A791,C$1:$C791,C791,$G$1:G791,G791,$E$1:E791,E791),"")</f>
        <v/>
      </c>
      <c r="AJ791">
        <f t="shared" si="77"/>
        <v>6</v>
      </c>
    </row>
    <row r="792" spans="1:36" x14ac:dyDescent="0.25">
      <c r="A792" s="14" t="s">
        <v>108</v>
      </c>
      <c r="B792" t="s">
        <v>80</v>
      </c>
      <c r="C792" t="s">
        <v>106</v>
      </c>
      <c r="D792" s="13">
        <v>42145</v>
      </c>
      <c r="E792">
        <v>1</v>
      </c>
      <c r="F792">
        <v>350</v>
      </c>
      <c r="G792" s="2" t="s">
        <v>89</v>
      </c>
      <c r="H792" s="2" t="s">
        <v>13</v>
      </c>
      <c r="I792">
        <v>4</v>
      </c>
      <c r="J792" s="2" t="s">
        <v>88</v>
      </c>
      <c r="K792" s="2">
        <v>262.5</v>
      </c>
      <c r="L792" s="2">
        <v>2180</v>
      </c>
      <c r="M792" s="2">
        <f t="shared" si="72"/>
        <v>218</v>
      </c>
      <c r="O792" s="2" t="str">
        <f t="shared" si="73"/>
        <v/>
      </c>
      <c r="P792" s="2" t="str">
        <f>IF(ISNUMBER(O792),SUMIFS(O$1:$O792,A$1:$A792,A792,C$1:$C792,C792,G$1:$G792,G792,E$1:$E792,E792),"")</f>
        <v/>
      </c>
      <c r="U792" t="str">
        <f t="shared" si="74"/>
        <v/>
      </c>
      <c r="AA792">
        <v>29.2</v>
      </c>
      <c r="AB792">
        <v>4.7E-2</v>
      </c>
      <c r="AC792" s="2">
        <f t="shared" si="75"/>
        <v>4.7E-2</v>
      </c>
      <c r="AH792" s="2" t="str">
        <f t="shared" si="76"/>
        <v/>
      </c>
      <c r="AI792" s="2" t="str">
        <f>IF(ISNUMBER(AH792),SUMIFS($AH$1:AH792,$A$1:A792,A792,C$1:$C792,C792,$G$1:G792,G792,$E$1:E792,E792),"")</f>
        <v/>
      </c>
      <c r="AJ792">
        <f t="shared" si="77"/>
        <v>6</v>
      </c>
    </row>
    <row r="793" spans="1:36" x14ac:dyDescent="0.25">
      <c r="A793" s="14" t="s">
        <v>107</v>
      </c>
      <c r="B793" t="s">
        <v>80</v>
      </c>
      <c r="C793" t="s">
        <v>106</v>
      </c>
      <c r="D793" s="13">
        <v>42145</v>
      </c>
      <c r="E793">
        <v>1</v>
      </c>
      <c r="F793">
        <v>500</v>
      </c>
      <c r="G793" s="2" t="s">
        <v>89</v>
      </c>
      <c r="H793" s="2" t="s">
        <v>13</v>
      </c>
      <c r="I793">
        <v>4</v>
      </c>
      <c r="J793" s="2" t="s">
        <v>88</v>
      </c>
      <c r="K793" s="2">
        <v>375</v>
      </c>
      <c r="L793" s="2">
        <v>1928</v>
      </c>
      <c r="M793" s="2">
        <f t="shared" si="72"/>
        <v>192.8</v>
      </c>
      <c r="O793" s="2" t="str">
        <f t="shared" si="73"/>
        <v/>
      </c>
      <c r="P793" s="2" t="str">
        <f>IF(ISNUMBER(O793),SUMIFS(O$1:$O793,A$1:$A793,A793,C$1:$C793,C793,G$1:$G793,G793,E$1:$E793,E793),"")</f>
        <v/>
      </c>
      <c r="U793" t="str">
        <f t="shared" si="74"/>
        <v/>
      </c>
      <c r="AA793">
        <v>31</v>
      </c>
      <c r="AB793">
        <v>0.05</v>
      </c>
      <c r="AC793" s="2">
        <f t="shared" si="75"/>
        <v>0.05</v>
      </c>
      <c r="AH793" s="2" t="str">
        <f t="shared" si="76"/>
        <v/>
      </c>
      <c r="AI793" s="2" t="str">
        <f>IF(ISNUMBER(AH793),SUMIFS($AH$1:AH793,$A$1:A793,A793,C$1:$C793,C793,$G$1:G793,G793,$E$1:E793,E793),"")</f>
        <v/>
      </c>
      <c r="AJ793">
        <f t="shared" si="77"/>
        <v>6</v>
      </c>
    </row>
    <row r="794" spans="1:36" x14ac:dyDescent="0.25">
      <c r="A794" s="14" t="s">
        <v>112</v>
      </c>
      <c r="B794" t="s">
        <v>80</v>
      </c>
      <c r="C794" t="s">
        <v>106</v>
      </c>
      <c r="D794" s="13">
        <v>42145</v>
      </c>
      <c r="E794">
        <v>2</v>
      </c>
      <c r="F794">
        <v>0</v>
      </c>
      <c r="G794" s="2" t="s">
        <v>89</v>
      </c>
      <c r="H794" s="2" t="s">
        <v>13</v>
      </c>
      <c r="I794">
        <v>4</v>
      </c>
      <c r="J794" s="2" t="s">
        <v>88</v>
      </c>
      <c r="K794" s="2">
        <v>0</v>
      </c>
      <c r="L794" s="2">
        <v>1872</v>
      </c>
      <c r="M794" s="2">
        <f t="shared" si="72"/>
        <v>187.2</v>
      </c>
      <c r="O794" s="2" t="str">
        <f t="shared" si="73"/>
        <v/>
      </c>
      <c r="P794" s="2" t="str">
        <f>IF(ISNUMBER(O794),SUMIFS(O$1:$O794,A$1:$A794,A794,C$1:$C794,C794,G$1:$G794,G794,E$1:$E794,E794),"")</f>
        <v/>
      </c>
      <c r="U794" t="str">
        <f t="shared" si="74"/>
        <v/>
      </c>
      <c r="AA794">
        <v>27.3</v>
      </c>
      <c r="AB794">
        <v>4.4000000000000004E-2</v>
      </c>
      <c r="AC794" s="2">
        <f t="shared" si="75"/>
        <v>4.4000000000000004E-2</v>
      </c>
      <c r="AH794" s="2" t="str">
        <f t="shared" si="76"/>
        <v/>
      </c>
      <c r="AI794" s="2" t="str">
        <f>IF(ISNUMBER(AH794),SUMIFS($AH$1:AH794,$A$1:A794,A794,C$1:$C794,C794,$G$1:G794,G794,$E$1:E794,E794),"")</f>
        <v/>
      </c>
      <c r="AJ794">
        <f t="shared" si="77"/>
        <v>6</v>
      </c>
    </row>
    <row r="795" spans="1:36" x14ac:dyDescent="0.25">
      <c r="A795" s="14" t="s">
        <v>111</v>
      </c>
      <c r="B795" t="s">
        <v>80</v>
      </c>
      <c r="C795" t="s">
        <v>106</v>
      </c>
      <c r="D795" s="13">
        <v>42145</v>
      </c>
      <c r="E795">
        <v>2</v>
      </c>
      <c r="F795">
        <v>50</v>
      </c>
      <c r="G795" s="2" t="s">
        <v>89</v>
      </c>
      <c r="H795" s="2" t="s">
        <v>13</v>
      </c>
      <c r="I795">
        <v>4</v>
      </c>
      <c r="J795" s="2" t="s">
        <v>88</v>
      </c>
      <c r="K795" s="2">
        <v>37.5</v>
      </c>
      <c r="L795" s="2">
        <v>1788</v>
      </c>
      <c r="M795" s="2">
        <f t="shared" si="72"/>
        <v>178.8</v>
      </c>
      <c r="O795" s="2" t="str">
        <f t="shared" si="73"/>
        <v/>
      </c>
      <c r="P795" s="2" t="str">
        <f>IF(ISNUMBER(O795),SUMIFS(O$1:$O795,A$1:$A795,A795,C$1:$C795,C795,G$1:$G795,G795,E$1:$E795,E795),"")</f>
        <v/>
      </c>
      <c r="U795" t="str">
        <f t="shared" si="74"/>
        <v/>
      </c>
      <c r="AA795">
        <v>28.6</v>
      </c>
      <c r="AB795">
        <v>4.5999999999999999E-2</v>
      </c>
      <c r="AC795" s="2">
        <f t="shared" si="75"/>
        <v>4.5999999999999999E-2</v>
      </c>
      <c r="AH795" s="2" t="str">
        <f t="shared" si="76"/>
        <v/>
      </c>
      <c r="AI795" s="2" t="str">
        <f>IF(ISNUMBER(AH795),SUMIFS($AH$1:AH795,$A$1:A795,A795,C$1:$C795,C795,$G$1:G795,G795,$E$1:E795,E795),"")</f>
        <v/>
      </c>
      <c r="AJ795">
        <f t="shared" si="77"/>
        <v>6</v>
      </c>
    </row>
    <row r="796" spans="1:36" x14ac:dyDescent="0.25">
      <c r="A796" s="14" t="s">
        <v>110</v>
      </c>
      <c r="B796" t="s">
        <v>80</v>
      </c>
      <c r="C796" t="s">
        <v>106</v>
      </c>
      <c r="D796" s="13">
        <v>42145</v>
      </c>
      <c r="E796">
        <v>2</v>
      </c>
      <c r="F796">
        <v>100</v>
      </c>
      <c r="G796" s="2" t="s">
        <v>89</v>
      </c>
      <c r="H796" s="2" t="s">
        <v>13</v>
      </c>
      <c r="I796">
        <v>4</v>
      </c>
      <c r="J796" s="2" t="s">
        <v>88</v>
      </c>
      <c r="K796" s="2">
        <v>75</v>
      </c>
      <c r="L796" s="2">
        <v>1844</v>
      </c>
      <c r="M796" s="2">
        <f t="shared" si="72"/>
        <v>184.4</v>
      </c>
      <c r="O796" s="2" t="str">
        <f t="shared" si="73"/>
        <v/>
      </c>
      <c r="P796" s="2" t="str">
        <f>IF(ISNUMBER(O796),SUMIFS(O$1:$O796,A$1:$A796,A796,C$1:$C796,C796,G$1:$G796,G796,E$1:$E796,E796),"")</f>
        <v/>
      </c>
      <c r="U796" t="str">
        <f t="shared" si="74"/>
        <v/>
      </c>
      <c r="AA796">
        <v>29.5</v>
      </c>
      <c r="AB796">
        <v>4.7E-2</v>
      </c>
      <c r="AC796" s="2">
        <f t="shared" si="75"/>
        <v>4.7E-2</v>
      </c>
      <c r="AH796" s="2" t="str">
        <f t="shared" si="76"/>
        <v/>
      </c>
      <c r="AI796" s="2" t="str">
        <f>IF(ISNUMBER(AH796),SUMIFS($AH$1:AH796,$A$1:A796,A796,C$1:$C796,C796,$G$1:G796,G796,$E$1:E796,E796),"")</f>
        <v/>
      </c>
      <c r="AJ796">
        <f t="shared" si="77"/>
        <v>6</v>
      </c>
    </row>
    <row r="797" spans="1:36" x14ac:dyDescent="0.25">
      <c r="A797" s="14" t="s">
        <v>109</v>
      </c>
      <c r="B797" t="s">
        <v>80</v>
      </c>
      <c r="C797" t="s">
        <v>106</v>
      </c>
      <c r="D797" s="13">
        <v>42145</v>
      </c>
      <c r="E797">
        <v>2</v>
      </c>
      <c r="F797">
        <v>200</v>
      </c>
      <c r="G797" s="2" t="s">
        <v>89</v>
      </c>
      <c r="H797" s="2" t="s">
        <v>13</v>
      </c>
      <c r="I797">
        <v>4</v>
      </c>
      <c r="J797" s="2" t="s">
        <v>88</v>
      </c>
      <c r="K797" s="2">
        <v>150</v>
      </c>
      <c r="L797" s="2">
        <v>2180</v>
      </c>
      <c r="M797" s="2">
        <f t="shared" si="72"/>
        <v>218</v>
      </c>
      <c r="O797" s="2" t="str">
        <f t="shared" si="73"/>
        <v/>
      </c>
      <c r="P797" s="2" t="str">
        <f>IF(ISNUMBER(O797),SUMIFS(O$1:$O797,A$1:$A797,A797,C$1:$C797,C797,G$1:$G797,G797,E$1:$E797,E797),"")</f>
        <v/>
      </c>
      <c r="U797" t="str">
        <f t="shared" si="74"/>
        <v/>
      </c>
      <c r="AA797">
        <v>28.3</v>
      </c>
      <c r="AB797">
        <v>4.4999999999999998E-2</v>
      </c>
      <c r="AC797" s="2">
        <f t="shared" si="75"/>
        <v>4.4999999999999998E-2</v>
      </c>
      <c r="AH797" s="2" t="str">
        <f t="shared" si="76"/>
        <v/>
      </c>
      <c r="AI797" s="2" t="str">
        <f>IF(ISNUMBER(AH797),SUMIFS($AH$1:AH797,$A$1:A797,A797,C$1:$C797,C797,$G$1:G797,G797,$E$1:E797,E797),"")</f>
        <v/>
      </c>
      <c r="AJ797">
        <f t="shared" si="77"/>
        <v>6</v>
      </c>
    </row>
    <row r="798" spans="1:36" x14ac:dyDescent="0.25">
      <c r="A798" s="14" t="s">
        <v>108</v>
      </c>
      <c r="B798" t="s">
        <v>80</v>
      </c>
      <c r="C798" t="s">
        <v>106</v>
      </c>
      <c r="D798" s="13">
        <v>42145</v>
      </c>
      <c r="E798">
        <v>2</v>
      </c>
      <c r="F798">
        <v>350</v>
      </c>
      <c r="G798" s="2" t="s">
        <v>89</v>
      </c>
      <c r="H798" s="2" t="s">
        <v>13</v>
      </c>
      <c r="I798">
        <v>4</v>
      </c>
      <c r="J798" s="2" t="s">
        <v>88</v>
      </c>
      <c r="K798" s="2">
        <v>262.5</v>
      </c>
      <c r="L798" s="2">
        <v>1900</v>
      </c>
      <c r="M798" s="2">
        <f t="shared" si="72"/>
        <v>190</v>
      </c>
      <c r="O798" s="2" t="str">
        <f t="shared" si="73"/>
        <v/>
      </c>
      <c r="P798" s="2" t="str">
        <f>IF(ISNUMBER(O798),SUMIFS(O$1:$O798,A$1:$A798,A798,C$1:$C798,C798,G$1:$G798,G798,E$1:$E798,E798),"")</f>
        <v/>
      </c>
      <c r="U798" t="str">
        <f t="shared" si="74"/>
        <v/>
      </c>
      <c r="AA798">
        <v>31.1</v>
      </c>
      <c r="AB798">
        <v>0.05</v>
      </c>
      <c r="AC798" s="2">
        <f t="shared" si="75"/>
        <v>0.05</v>
      </c>
      <c r="AH798" s="2" t="str">
        <f t="shared" si="76"/>
        <v/>
      </c>
      <c r="AI798" s="2" t="str">
        <f>IF(ISNUMBER(AH798),SUMIFS($AH$1:AH798,$A$1:A798,A798,C$1:$C798,C798,$G$1:G798,G798,$E$1:E798,E798),"")</f>
        <v/>
      </c>
      <c r="AJ798">
        <f t="shared" si="77"/>
        <v>6</v>
      </c>
    </row>
    <row r="799" spans="1:36" x14ac:dyDescent="0.25">
      <c r="A799" s="14" t="s">
        <v>107</v>
      </c>
      <c r="B799" t="s">
        <v>80</v>
      </c>
      <c r="C799" t="s">
        <v>106</v>
      </c>
      <c r="D799" s="13">
        <v>42145</v>
      </c>
      <c r="E799">
        <v>2</v>
      </c>
      <c r="F799">
        <v>500</v>
      </c>
      <c r="G799" s="2" t="s">
        <v>89</v>
      </c>
      <c r="H799" s="2" t="s">
        <v>13</v>
      </c>
      <c r="I799">
        <v>4</v>
      </c>
      <c r="J799" s="2" t="s">
        <v>88</v>
      </c>
      <c r="K799" s="2">
        <v>375</v>
      </c>
      <c r="L799" s="2">
        <v>1760</v>
      </c>
      <c r="M799" s="2">
        <f t="shared" si="72"/>
        <v>176</v>
      </c>
      <c r="O799" s="2" t="str">
        <f t="shared" si="73"/>
        <v/>
      </c>
      <c r="P799" s="2" t="str">
        <f>IF(ISNUMBER(O799),SUMIFS(O$1:$O799,A$1:$A799,A799,C$1:$C799,C799,G$1:$G799,G799,E$1:$E799,E799),"")</f>
        <v/>
      </c>
      <c r="U799" t="str">
        <f t="shared" si="74"/>
        <v/>
      </c>
      <c r="AA799">
        <v>28.2</v>
      </c>
      <c r="AB799">
        <v>4.4999999999999998E-2</v>
      </c>
      <c r="AC799" s="2">
        <f t="shared" si="75"/>
        <v>4.4999999999999998E-2</v>
      </c>
      <c r="AH799" s="2" t="str">
        <f t="shared" si="76"/>
        <v/>
      </c>
      <c r="AI799" s="2" t="str">
        <f>IF(ISNUMBER(AH799),SUMIFS($AH$1:AH799,$A$1:A799,A799,C$1:$C799,C799,$G$1:G799,G799,$E$1:E799,E799),"")</f>
        <v/>
      </c>
      <c r="AJ799">
        <f t="shared" si="77"/>
        <v>6</v>
      </c>
    </row>
    <row r="800" spans="1:36" x14ac:dyDescent="0.25">
      <c r="A800" s="14" t="s">
        <v>112</v>
      </c>
      <c r="B800" t="s">
        <v>80</v>
      </c>
      <c r="C800" t="s">
        <v>106</v>
      </c>
      <c r="D800" s="13">
        <v>42145</v>
      </c>
      <c r="E800">
        <v>3</v>
      </c>
      <c r="F800">
        <v>0</v>
      </c>
      <c r="G800" s="2" t="s">
        <v>89</v>
      </c>
      <c r="H800" s="2" t="s">
        <v>13</v>
      </c>
      <c r="I800">
        <v>4</v>
      </c>
      <c r="J800" s="2" t="s">
        <v>88</v>
      </c>
      <c r="K800" s="2">
        <v>0</v>
      </c>
      <c r="L800" s="2"/>
      <c r="M800" s="2" t="str">
        <f t="shared" si="72"/>
        <v/>
      </c>
      <c r="O800" s="2" t="str">
        <f t="shared" si="73"/>
        <v/>
      </c>
      <c r="P800" s="2" t="str">
        <f>IF(ISNUMBER(O800),SUMIFS(O$1:$O800,A$1:$A800,A800,C$1:$C800,C800,G$1:$G800,G800,E$1:$E800,E800),"")</f>
        <v/>
      </c>
      <c r="U800" t="str">
        <f t="shared" si="74"/>
        <v/>
      </c>
      <c r="AC800" s="2" t="str">
        <f t="shared" si="75"/>
        <v/>
      </c>
      <c r="AH800" s="2" t="str">
        <f t="shared" si="76"/>
        <v/>
      </c>
      <c r="AI800" s="2" t="str">
        <f>IF(ISNUMBER(AH800),SUMIFS($AH$1:AH800,$A$1:A800,A800,C$1:$C800,C800,$G$1:G800,G800,$E$1:E800,E800),"")</f>
        <v/>
      </c>
      <c r="AJ800">
        <f t="shared" si="77"/>
        <v>1</v>
      </c>
    </row>
    <row r="801" spans="1:36" x14ac:dyDescent="0.25">
      <c r="A801" s="14" t="s">
        <v>111</v>
      </c>
      <c r="B801" t="s">
        <v>80</v>
      </c>
      <c r="C801" t="s">
        <v>106</v>
      </c>
      <c r="D801" s="13">
        <v>42145</v>
      </c>
      <c r="E801">
        <v>3</v>
      </c>
      <c r="F801">
        <v>50</v>
      </c>
      <c r="G801" s="2" t="s">
        <v>89</v>
      </c>
      <c r="H801" s="2" t="s">
        <v>13</v>
      </c>
      <c r="I801">
        <v>4</v>
      </c>
      <c r="J801" s="2" t="s">
        <v>88</v>
      </c>
      <c r="K801" s="2">
        <v>37.5</v>
      </c>
      <c r="L801" s="2"/>
      <c r="M801" s="2" t="str">
        <f t="shared" si="72"/>
        <v/>
      </c>
      <c r="O801" s="2" t="str">
        <f t="shared" si="73"/>
        <v/>
      </c>
      <c r="P801" s="2" t="str">
        <f>IF(ISNUMBER(O801),SUMIFS(O$1:$O801,A$1:$A801,A801,C$1:$C801,C801,G$1:$G801,G801,E$1:$E801,E801),"")</f>
        <v/>
      </c>
      <c r="U801" t="str">
        <f t="shared" si="74"/>
        <v/>
      </c>
      <c r="AC801" s="2" t="str">
        <f t="shared" si="75"/>
        <v/>
      </c>
      <c r="AH801" s="2" t="str">
        <f t="shared" si="76"/>
        <v/>
      </c>
      <c r="AI801" s="2" t="str">
        <f>IF(ISNUMBER(AH801),SUMIFS($AH$1:AH801,$A$1:A801,A801,C$1:$C801,C801,$G$1:G801,G801,$E$1:E801,E801),"")</f>
        <v/>
      </c>
      <c r="AJ801">
        <f t="shared" si="77"/>
        <v>1</v>
      </c>
    </row>
    <row r="802" spans="1:36" x14ac:dyDescent="0.25">
      <c r="A802" s="14" t="s">
        <v>110</v>
      </c>
      <c r="B802" t="s">
        <v>80</v>
      </c>
      <c r="C802" t="s">
        <v>106</v>
      </c>
      <c r="D802" s="13">
        <v>42145</v>
      </c>
      <c r="E802">
        <v>3</v>
      </c>
      <c r="F802">
        <v>100</v>
      </c>
      <c r="G802" s="2" t="s">
        <v>89</v>
      </c>
      <c r="H802" s="2" t="s">
        <v>13</v>
      </c>
      <c r="I802">
        <v>4</v>
      </c>
      <c r="J802" s="2" t="s">
        <v>88</v>
      </c>
      <c r="K802" s="2">
        <v>75</v>
      </c>
      <c r="L802" s="2"/>
      <c r="M802" s="2" t="str">
        <f t="shared" si="72"/>
        <v/>
      </c>
      <c r="O802" s="2" t="str">
        <f t="shared" si="73"/>
        <v/>
      </c>
      <c r="P802" s="2" t="str">
        <f>IF(ISNUMBER(O802),SUMIFS(O$1:$O802,A$1:$A802,A802,C$1:$C802,C802,G$1:$G802,G802,E$1:$E802,E802),"")</f>
        <v/>
      </c>
      <c r="U802" t="str">
        <f t="shared" si="74"/>
        <v/>
      </c>
      <c r="AC802" s="2" t="str">
        <f t="shared" si="75"/>
        <v/>
      </c>
      <c r="AH802" s="2" t="str">
        <f t="shared" si="76"/>
        <v/>
      </c>
      <c r="AI802" s="2" t="str">
        <f>IF(ISNUMBER(AH802),SUMIFS($AH$1:AH802,$A$1:A802,A802,C$1:$C802,C802,$G$1:G802,G802,$E$1:E802,E802),"")</f>
        <v/>
      </c>
      <c r="AJ802">
        <f t="shared" si="77"/>
        <v>1</v>
      </c>
    </row>
    <row r="803" spans="1:36" x14ac:dyDescent="0.25">
      <c r="A803" s="14" t="s">
        <v>109</v>
      </c>
      <c r="B803" t="s">
        <v>80</v>
      </c>
      <c r="C803" t="s">
        <v>106</v>
      </c>
      <c r="D803" s="13">
        <v>42145</v>
      </c>
      <c r="E803">
        <v>3</v>
      </c>
      <c r="F803">
        <v>200</v>
      </c>
      <c r="G803" s="2" t="s">
        <v>89</v>
      </c>
      <c r="H803" s="2" t="s">
        <v>13</v>
      </c>
      <c r="I803">
        <v>4</v>
      </c>
      <c r="J803" s="2" t="s">
        <v>88</v>
      </c>
      <c r="K803" s="2">
        <v>150</v>
      </c>
      <c r="L803" s="2"/>
      <c r="M803" s="2" t="str">
        <f t="shared" si="72"/>
        <v/>
      </c>
      <c r="O803" s="2" t="str">
        <f t="shared" si="73"/>
        <v/>
      </c>
      <c r="P803" s="2" t="str">
        <f>IF(ISNUMBER(O803),SUMIFS(O$1:$O803,A$1:$A803,A803,C$1:$C803,C803,G$1:$G803,G803,E$1:$E803,E803),"")</f>
        <v/>
      </c>
      <c r="U803" t="str">
        <f t="shared" si="74"/>
        <v/>
      </c>
      <c r="AC803" s="2" t="str">
        <f t="shared" si="75"/>
        <v/>
      </c>
      <c r="AH803" s="2" t="str">
        <f t="shared" si="76"/>
        <v/>
      </c>
      <c r="AI803" s="2" t="str">
        <f>IF(ISNUMBER(AH803),SUMIFS($AH$1:AH803,$A$1:A803,A803,C$1:$C803,C803,$G$1:G803,G803,$E$1:E803,E803),"")</f>
        <v/>
      </c>
      <c r="AJ803">
        <f t="shared" si="77"/>
        <v>1</v>
      </c>
    </row>
    <row r="804" spans="1:36" x14ac:dyDescent="0.25">
      <c r="A804" s="14" t="s">
        <v>108</v>
      </c>
      <c r="B804" t="s">
        <v>80</v>
      </c>
      <c r="C804" t="s">
        <v>106</v>
      </c>
      <c r="D804" s="13">
        <v>42145</v>
      </c>
      <c r="E804">
        <v>3</v>
      </c>
      <c r="F804">
        <v>350</v>
      </c>
      <c r="G804" s="2" t="s">
        <v>89</v>
      </c>
      <c r="H804" s="2" t="s">
        <v>13</v>
      </c>
      <c r="I804">
        <v>4</v>
      </c>
      <c r="J804" s="2" t="s">
        <v>88</v>
      </c>
      <c r="K804" s="2">
        <v>262.5</v>
      </c>
      <c r="L804" s="2"/>
      <c r="M804" s="2" t="str">
        <f t="shared" si="72"/>
        <v/>
      </c>
      <c r="O804" s="2" t="str">
        <f t="shared" si="73"/>
        <v/>
      </c>
      <c r="P804" s="2" t="str">
        <f>IF(ISNUMBER(O804),SUMIFS(O$1:$O804,A$1:$A804,A804,C$1:$C804,C804,G$1:$G804,G804,E$1:$E804,E804),"")</f>
        <v/>
      </c>
      <c r="U804" t="str">
        <f t="shared" si="74"/>
        <v/>
      </c>
      <c r="AC804" s="2" t="str">
        <f t="shared" si="75"/>
        <v/>
      </c>
      <c r="AH804" s="2" t="str">
        <f t="shared" si="76"/>
        <v/>
      </c>
      <c r="AI804" s="2" t="str">
        <f>IF(ISNUMBER(AH804),SUMIFS($AH$1:AH804,$A$1:A804,A804,C$1:$C804,C804,$G$1:G804,G804,$E$1:E804,E804),"")</f>
        <v/>
      </c>
      <c r="AJ804">
        <f t="shared" si="77"/>
        <v>1</v>
      </c>
    </row>
    <row r="805" spans="1:36" x14ac:dyDescent="0.25">
      <c r="A805" s="14" t="s">
        <v>107</v>
      </c>
      <c r="B805" t="s">
        <v>80</v>
      </c>
      <c r="C805" t="s">
        <v>106</v>
      </c>
      <c r="D805" s="13">
        <v>42145</v>
      </c>
      <c r="E805">
        <v>3</v>
      </c>
      <c r="F805">
        <v>500</v>
      </c>
      <c r="G805" s="2" t="s">
        <v>89</v>
      </c>
      <c r="H805" s="2" t="s">
        <v>13</v>
      </c>
      <c r="I805">
        <v>4</v>
      </c>
      <c r="J805" s="2" t="s">
        <v>88</v>
      </c>
      <c r="K805" s="2">
        <v>375</v>
      </c>
      <c r="L805" s="2"/>
      <c r="M805" s="2" t="str">
        <f t="shared" si="72"/>
        <v/>
      </c>
      <c r="O805" s="2" t="str">
        <f t="shared" si="73"/>
        <v/>
      </c>
      <c r="P805" s="2" t="str">
        <f>IF(ISNUMBER(O805),SUMIFS(O$1:$O805,A$1:$A805,A805,C$1:$C805,C805,G$1:$G805,G805,E$1:$E805,E805),"")</f>
        <v/>
      </c>
      <c r="U805" t="str">
        <f t="shared" si="74"/>
        <v/>
      </c>
      <c r="AC805" s="2" t="str">
        <f t="shared" si="75"/>
        <v/>
      </c>
      <c r="AH805" s="2" t="str">
        <f t="shared" si="76"/>
        <v/>
      </c>
      <c r="AI805" s="2" t="str">
        <f>IF(ISNUMBER(AH805),SUMIFS($AH$1:AH805,$A$1:A805,A805,C$1:$C805,C805,$G$1:G805,G805,$E$1:E805,E805),"")</f>
        <v/>
      </c>
      <c r="AJ805">
        <f t="shared" si="77"/>
        <v>1</v>
      </c>
    </row>
    <row r="806" spans="1:36" x14ac:dyDescent="0.25">
      <c r="A806" s="14" t="s">
        <v>112</v>
      </c>
      <c r="B806" t="s">
        <v>80</v>
      </c>
      <c r="C806" t="s">
        <v>106</v>
      </c>
      <c r="D806" s="13">
        <v>42152</v>
      </c>
      <c r="E806">
        <v>1</v>
      </c>
      <c r="F806">
        <v>0</v>
      </c>
      <c r="G806" s="2" t="s">
        <v>89</v>
      </c>
      <c r="H806" s="2" t="s">
        <v>13</v>
      </c>
      <c r="I806">
        <v>4</v>
      </c>
      <c r="J806" s="2" t="s">
        <v>88</v>
      </c>
      <c r="K806" s="2">
        <v>0</v>
      </c>
      <c r="L806" s="2">
        <v>1760</v>
      </c>
      <c r="M806" s="2">
        <f t="shared" si="72"/>
        <v>176</v>
      </c>
      <c r="O806" s="2" t="str">
        <f t="shared" si="73"/>
        <v/>
      </c>
      <c r="P806" s="2" t="str">
        <f>IF(ISNUMBER(O806),SUMIFS(O$1:$O806,A$1:$A806,A806,C$1:$C806,C806,G$1:$G806,G806,E$1:$E806,E806),"")</f>
        <v/>
      </c>
      <c r="U806" t="str">
        <f t="shared" si="74"/>
        <v/>
      </c>
      <c r="AA806">
        <v>28.8</v>
      </c>
      <c r="AB806">
        <v>4.5999999999999999E-2</v>
      </c>
      <c r="AC806" s="2">
        <f t="shared" si="75"/>
        <v>4.5999999999999999E-2</v>
      </c>
      <c r="AH806" s="2" t="str">
        <f t="shared" si="76"/>
        <v/>
      </c>
      <c r="AI806" s="2" t="str">
        <f>IF(ISNUMBER(AH806),SUMIFS($AH$1:AH806,$A$1:A806,A806,C$1:$C806,C806,$G$1:G806,G806,$E$1:E806,E806),"")</f>
        <v/>
      </c>
      <c r="AJ806">
        <f t="shared" si="77"/>
        <v>6</v>
      </c>
    </row>
    <row r="807" spans="1:36" x14ac:dyDescent="0.25">
      <c r="A807" s="14" t="s">
        <v>111</v>
      </c>
      <c r="B807" t="s">
        <v>80</v>
      </c>
      <c r="C807" t="s">
        <v>106</v>
      </c>
      <c r="D807" s="13">
        <v>42152</v>
      </c>
      <c r="E807">
        <v>1</v>
      </c>
      <c r="F807">
        <v>50</v>
      </c>
      <c r="G807" s="2" t="s">
        <v>89</v>
      </c>
      <c r="H807" s="2" t="s">
        <v>13</v>
      </c>
      <c r="I807">
        <v>4</v>
      </c>
      <c r="J807" s="2" t="s">
        <v>88</v>
      </c>
      <c r="K807" s="2">
        <v>37.5</v>
      </c>
      <c r="L807" s="2">
        <v>1844</v>
      </c>
      <c r="M807" s="2">
        <f t="shared" si="72"/>
        <v>184.4</v>
      </c>
      <c r="O807" s="2" t="str">
        <f t="shared" si="73"/>
        <v/>
      </c>
      <c r="P807" s="2" t="str">
        <f>IF(ISNUMBER(O807),SUMIFS(O$1:$O807,A$1:$A807,A807,C$1:$C807,C807,G$1:$G807,G807,E$1:$E807,E807),"")</f>
        <v/>
      </c>
      <c r="U807" t="str">
        <f t="shared" si="74"/>
        <v/>
      </c>
      <c r="AA807">
        <v>28.1</v>
      </c>
      <c r="AB807">
        <v>4.4999999999999998E-2</v>
      </c>
      <c r="AC807" s="2">
        <f t="shared" si="75"/>
        <v>4.4999999999999998E-2</v>
      </c>
      <c r="AH807" s="2" t="str">
        <f t="shared" si="76"/>
        <v/>
      </c>
      <c r="AI807" s="2" t="str">
        <f>IF(ISNUMBER(AH807),SUMIFS($AH$1:AH807,$A$1:A807,A807,C$1:$C807,C807,$G$1:G807,G807,$E$1:E807,E807),"")</f>
        <v/>
      </c>
      <c r="AJ807">
        <f t="shared" si="77"/>
        <v>6</v>
      </c>
    </row>
    <row r="808" spans="1:36" x14ac:dyDescent="0.25">
      <c r="A808" s="14" t="s">
        <v>110</v>
      </c>
      <c r="B808" t="s">
        <v>80</v>
      </c>
      <c r="C808" t="s">
        <v>106</v>
      </c>
      <c r="D808" s="13">
        <v>42152</v>
      </c>
      <c r="E808">
        <v>1</v>
      </c>
      <c r="F808">
        <v>100</v>
      </c>
      <c r="G808" s="2" t="s">
        <v>89</v>
      </c>
      <c r="H808" s="2" t="s">
        <v>13</v>
      </c>
      <c r="I808">
        <v>4</v>
      </c>
      <c r="J808" s="2" t="s">
        <v>88</v>
      </c>
      <c r="K808" s="2">
        <v>75</v>
      </c>
      <c r="L808" s="2">
        <v>1844</v>
      </c>
      <c r="M808" s="2">
        <f t="shared" si="72"/>
        <v>184.4</v>
      </c>
      <c r="O808" s="2" t="str">
        <f t="shared" si="73"/>
        <v/>
      </c>
      <c r="P808" s="2" t="str">
        <f>IF(ISNUMBER(O808),SUMIFS(O$1:$O808,A$1:$A808,A808,C$1:$C808,C808,G$1:$G808,G808,E$1:$E808,E808),"")</f>
        <v/>
      </c>
      <c r="U808" t="str">
        <f t="shared" si="74"/>
        <v/>
      </c>
      <c r="AA808">
        <v>27.3</v>
      </c>
      <c r="AB808">
        <v>4.4000000000000004E-2</v>
      </c>
      <c r="AC808" s="2">
        <f t="shared" si="75"/>
        <v>4.4000000000000004E-2</v>
      </c>
      <c r="AH808" s="2" t="str">
        <f t="shared" si="76"/>
        <v/>
      </c>
      <c r="AI808" s="2" t="str">
        <f>IF(ISNUMBER(AH808),SUMIFS($AH$1:AH808,$A$1:A808,A808,C$1:$C808,C808,$G$1:G808,G808,$E$1:E808,E808),"")</f>
        <v/>
      </c>
      <c r="AJ808">
        <f t="shared" si="77"/>
        <v>6</v>
      </c>
    </row>
    <row r="809" spans="1:36" x14ac:dyDescent="0.25">
      <c r="A809" s="14" t="s">
        <v>109</v>
      </c>
      <c r="B809" t="s">
        <v>80</v>
      </c>
      <c r="C809" t="s">
        <v>106</v>
      </c>
      <c r="D809" s="13">
        <v>42152</v>
      </c>
      <c r="E809">
        <v>1</v>
      </c>
      <c r="F809">
        <v>200</v>
      </c>
      <c r="G809" s="2" t="s">
        <v>89</v>
      </c>
      <c r="H809" s="2" t="s">
        <v>13</v>
      </c>
      <c r="I809">
        <v>4</v>
      </c>
      <c r="J809" s="2" t="s">
        <v>88</v>
      </c>
      <c r="K809" s="2">
        <v>150</v>
      </c>
      <c r="L809" s="2">
        <v>2152</v>
      </c>
      <c r="M809" s="2">
        <f t="shared" si="72"/>
        <v>215.2</v>
      </c>
      <c r="O809" s="2" t="str">
        <f t="shared" si="73"/>
        <v/>
      </c>
      <c r="P809" s="2" t="str">
        <f>IF(ISNUMBER(O809),SUMIFS(O$1:$O809,A$1:$A809,A809,C$1:$C809,C809,G$1:$G809,G809,E$1:$E809,E809),"")</f>
        <v/>
      </c>
      <c r="U809" t="str">
        <f t="shared" si="74"/>
        <v/>
      </c>
      <c r="AA809">
        <v>30.5</v>
      </c>
      <c r="AB809">
        <v>4.9000000000000002E-2</v>
      </c>
      <c r="AC809" s="2">
        <f t="shared" si="75"/>
        <v>4.9000000000000002E-2</v>
      </c>
      <c r="AH809" s="2" t="str">
        <f t="shared" si="76"/>
        <v/>
      </c>
      <c r="AI809" s="2" t="str">
        <f>IF(ISNUMBER(AH809),SUMIFS($AH$1:AH809,$A$1:A809,A809,C$1:$C809,C809,$G$1:G809,G809,$E$1:E809,E809),"")</f>
        <v/>
      </c>
      <c r="AJ809">
        <f t="shared" si="77"/>
        <v>6</v>
      </c>
    </row>
    <row r="810" spans="1:36" x14ac:dyDescent="0.25">
      <c r="A810" s="14" t="s">
        <v>108</v>
      </c>
      <c r="B810" t="s">
        <v>80</v>
      </c>
      <c r="C810" t="s">
        <v>106</v>
      </c>
      <c r="D810" s="13">
        <v>42152</v>
      </c>
      <c r="E810">
        <v>1</v>
      </c>
      <c r="F810">
        <v>350</v>
      </c>
      <c r="G810" s="2" t="s">
        <v>89</v>
      </c>
      <c r="H810" s="2" t="s">
        <v>13</v>
      </c>
      <c r="I810">
        <v>4</v>
      </c>
      <c r="J810" s="2" t="s">
        <v>88</v>
      </c>
      <c r="K810" s="2">
        <v>262.5</v>
      </c>
      <c r="L810" s="2">
        <v>1900</v>
      </c>
      <c r="M810" s="2">
        <f t="shared" si="72"/>
        <v>190</v>
      </c>
      <c r="O810" s="2" t="str">
        <f t="shared" si="73"/>
        <v/>
      </c>
      <c r="P810" s="2" t="str">
        <f>IF(ISNUMBER(O810),SUMIFS(O$1:$O810,A$1:$A810,A810,C$1:$C810,C810,G$1:$G810,G810,E$1:$E810,E810),"")</f>
        <v/>
      </c>
      <c r="U810" t="str">
        <f t="shared" si="74"/>
        <v/>
      </c>
      <c r="AA810">
        <v>28.3</v>
      </c>
      <c r="AB810">
        <v>4.4999999999999998E-2</v>
      </c>
      <c r="AC810" s="2">
        <f t="shared" si="75"/>
        <v>4.4999999999999998E-2</v>
      </c>
      <c r="AH810" s="2" t="str">
        <f t="shared" si="76"/>
        <v/>
      </c>
      <c r="AI810" s="2" t="str">
        <f>IF(ISNUMBER(AH810),SUMIFS($AH$1:AH810,$A$1:A810,A810,C$1:$C810,C810,$G$1:G810,G810,$E$1:E810,E810),"")</f>
        <v/>
      </c>
      <c r="AJ810">
        <f t="shared" si="77"/>
        <v>6</v>
      </c>
    </row>
    <row r="811" spans="1:36" x14ac:dyDescent="0.25">
      <c r="A811" s="14" t="s">
        <v>107</v>
      </c>
      <c r="B811" t="s">
        <v>80</v>
      </c>
      <c r="C811" t="s">
        <v>106</v>
      </c>
      <c r="D811" s="13">
        <v>42152</v>
      </c>
      <c r="E811">
        <v>1</v>
      </c>
      <c r="F811">
        <v>500</v>
      </c>
      <c r="G811" s="2" t="s">
        <v>89</v>
      </c>
      <c r="H811" s="2" t="s">
        <v>13</v>
      </c>
      <c r="I811">
        <v>4</v>
      </c>
      <c r="J811" s="2" t="s">
        <v>88</v>
      </c>
      <c r="K811" s="2">
        <v>375</v>
      </c>
      <c r="L811" s="2">
        <v>1816</v>
      </c>
      <c r="M811" s="2">
        <f t="shared" si="72"/>
        <v>181.6</v>
      </c>
      <c r="O811" s="2" t="str">
        <f t="shared" si="73"/>
        <v/>
      </c>
      <c r="P811" s="2" t="str">
        <f>IF(ISNUMBER(O811),SUMIFS(O$1:$O811,A$1:$A811,A811,C$1:$C811,C811,G$1:$G811,G811,E$1:$E811,E811),"")</f>
        <v/>
      </c>
      <c r="U811" t="str">
        <f t="shared" si="74"/>
        <v/>
      </c>
      <c r="AA811">
        <v>27.9</v>
      </c>
      <c r="AB811">
        <v>4.4999999999999998E-2</v>
      </c>
      <c r="AC811" s="2">
        <f t="shared" si="75"/>
        <v>4.4999999999999998E-2</v>
      </c>
      <c r="AH811" s="2" t="str">
        <f t="shared" si="76"/>
        <v/>
      </c>
      <c r="AI811" s="2" t="str">
        <f>IF(ISNUMBER(AH811),SUMIFS($AH$1:AH811,$A$1:A811,A811,C$1:$C811,C811,$G$1:G811,G811,$E$1:E811,E811),"")</f>
        <v/>
      </c>
      <c r="AJ811">
        <f t="shared" si="77"/>
        <v>6</v>
      </c>
    </row>
    <row r="812" spans="1:36" x14ac:dyDescent="0.25">
      <c r="A812" s="14" t="s">
        <v>112</v>
      </c>
      <c r="B812" t="s">
        <v>80</v>
      </c>
      <c r="C812" t="s">
        <v>106</v>
      </c>
      <c r="D812" s="13">
        <v>42152</v>
      </c>
      <c r="E812">
        <v>2</v>
      </c>
      <c r="F812">
        <v>0</v>
      </c>
      <c r="G812" s="2" t="s">
        <v>89</v>
      </c>
      <c r="H812" s="2" t="s">
        <v>13</v>
      </c>
      <c r="I812">
        <v>4</v>
      </c>
      <c r="J812" s="2" t="s">
        <v>88</v>
      </c>
      <c r="K812" s="2">
        <v>0</v>
      </c>
      <c r="L812" s="2">
        <v>1900</v>
      </c>
      <c r="M812" s="2">
        <f t="shared" si="72"/>
        <v>190</v>
      </c>
      <c r="O812" s="2" t="str">
        <f t="shared" si="73"/>
        <v/>
      </c>
      <c r="P812" s="2" t="str">
        <f>IF(ISNUMBER(O812),SUMIFS(O$1:$O812,A$1:$A812,A812,C$1:$C812,C812,G$1:$G812,G812,E$1:$E812,E812),"")</f>
        <v/>
      </c>
      <c r="U812" t="str">
        <f t="shared" si="74"/>
        <v/>
      </c>
      <c r="AA812">
        <v>27.7</v>
      </c>
      <c r="AB812">
        <v>4.4000000000000004E-2</v>
      </c>
      <c r="AC812" s="2">
        <f t="shared" si="75"/>
        <v>4.4000000000000004E-2</v>
      </c>
      <c r="AH812" s="2" t="str">
        <f t="shared" si="76"/>
        <v/>
      </c>
      <c r="AI812" s="2" t="str">
        <f>IF(ISNUMBER(AH812),SUMIFS($AH$1:AH812,$A$1:A812,A812,C$1:$C812,C812,$G$1:G812,G812,$E$1:E812,E812),"")</f>
        <v/>
      </c>
      <c r="AJ812">
        <f t="shared" si="77"/>
        <v>6</v>
      </c>
    </row>
    <row r="813" spans="1:36" x14ac:dyDescent="0.25">
      <c r="A813" s="14" t="s">
        <v>111</v>
      </c>
      <c r="B813" t="s">
        <v>80</v>
      </c>
      <c r="C813" t="s">
        <v>106</v>
      </c>
      <c r="D813" s="13">
        <v>42152</v>
      </c>
      <c r="E813">
        <v>2</v>
      </c>
      <c r="F813">
        <v>50</v>
      </c>
      <c r="G813" s="2" t="s">
        <v>89</v>
      </c>
      <c r="H813" s="2" t="s">
        <v>13</v>
      </c>
      <c r="I813">
        <v>4</v>
      </c>
      <c r="J813" s="2" t="s">
        <v>88</v>
      </c>
      <c r="K813" s="2">
        <v>37.5</v>
      </c>
      <c r="L813" s="2">
        <v>1732</v>
      </c>
      <c r="M813" s="2">
        <f t="shared" si="72"/>
        <v>173.2</v>
      </c>
      <c r="O813" s="2" t="str">
        <f t="shared" si="73"/>
        <v/>
      </c>
      <c r="P813" s="2" t="str">
        <f>IF(ISNUMBER(O813),SUMIFS(O$1:$O813,A$1:$A813,A813,C$1:$C813,C813,G$1:$G813,G813,E$1:$E813,E813),"")</f>
        <v/>
      </c>
      <c r="U813" t="str">
        <f t="shared" si="74"/>
        <v/>
      </c>
      <c r="AA813">
        <v>27.6</v>
      </c>
      <c r="AB813">
        <v>4.4000000000000004E-2</v>
      </c>
      <c r="AC813" s="2">
        <f t="shared" si="75"/>
        <v>4.4000000000000004E-2</v>
      </c>
      <c r="AH813" s="2" t="str">
        <f t="shared" si="76"/>
        <v/>
      </c>
      <c r="AI813" s="2" t="str">
        <f>IF(ISNUMBER(AH813),SUMIFS($AH$1:AH813,$A$1:A813,A813,C$1:$C813,C813,$G$1:G813,G813,$E$1:E813,E813),"")</f>
        <v/>
      </c>
      <c r="AJ813">
        <f t="shared" si="77"/>
        <v>6</v>
      </c>
    </row>
    <row r="814" spans="1:36" x14ac:dyDescent="0.25">
      <c r="A814" s="14" t="s">
        <v>110</v>
      </c>
      <c r="B814" t="s">
        <v>80</v>
      </c>
      <c r="C814" t="s">
        <v>106</v>
      </c>
      <c r="D814" s="13">
        <v>42152</v>
      </c>
      <c r="E814">
        <v>2</v>
      </c>
      <c r="F814">
        <v>100</v>
      </c>
      <c r="G814" s="2" t="s">
        <v>89</v>
      </c>
      <c r="H814" s="2" t="s">
        <v>13</v>
      </c>
      <c r="I814">
        <v>4</v>
      </c>
      <c r="J814" s="2" t="s">
        <v>88</v>
      </c>
      <c r="K814" s="2">
        <v>75</v>
      </c>
      <c r="L814" s="2">
        <v>1760</v>
      </c>
      <c r="M814" s="2">
        <f t="shared" si="72"/>
        <v>176</v>
      </c>
      <c r="O814" s="2" t="str">
        <f t="shared" si="73"/>
        <v/>
      </c>
      <c r="P814" s="2" t="str">
        <f>IF(ISNUMBER(O814),SUMIFS(O$1:$O814,A$1:$A814,A814,C$1:$C814,C814,G$1:$G814,G814,E$1:$E814,E814),"")</f>
        <v/>
      </c>
      <c r="U814" t="str">
        <f t="shared" si="74"/>
        <v/>
      </c>
      <c r="AA814">
        <v>28.2</v>
      </c>
      <c r="AB814">
        <v>4.4999999999999998E-2</v>
      </c>
      <c r="AC814" s="2">
        <f t="shared" si="75"/>
        <v>4.4999999999999998E-2</v>
      </c>
      <c r="AH814" s="2" t="str">
        <f t="shared" si="76"/>
        <v/>
      </c>
      <c r="AI814" s="2" t="str">
        <f>IF(ISNUMBER(AH814),SUMIFS($AH$1:AH814,$A$1:A814,A814,C$1:$C814,C814,$G$1:G814,G814,$E$1:E814,E814),"")</f>
        <v/>
      </c>
      <c r="AJ814">
        <f t="shared" si="77"/>
        <v>6</v>
      </c>
    </row>
    <row r="815" spans="1:36" x14ac:dyDescent="0.25">
      <c r="A815" s="14" t="s">
        <v>109</v>
      </c>
      <c r="B815" t="s">
        <v>80</v>
      </c>
      <c r="C815" t="s">
        <v>106</v>
      </c>
      <c r="D815" s="13">
        <v>42152</v>
      </c>
      <c r="E815">
        <v>2</v>
      </c>
      <c r="F815">
        <v>200</v>
      </c>
      <c r="G815" s="2" t="s">
        <v>89</v>
      </c>
      <c r="H815" s="2" t="s">
        <v>13</v>
      </c>
      <c r="I815">
        <v>4</v>
      </c>
      <c r="J815" s="2" t="s">
        <v>88</v>
      </c>
      <c r="K815" s="2">
        <v>150</v>
      </c>
      <c r="L815" s="2">
        <v>1732</v>
      </c>
      <c r="M815" s="2">
        <f t="shared" si="72"/>
        <v>173.2</v>
      </c>
      <c r="O815" s="2" t="str">
        <f t="shared" si="73"/>
        <v/>
      </c>
      <c r="P815" s="2" t="str">
        <f>IF(ISNUMBER(O815),SUMIFS(O$1:$O815,A$1:$A815,A815,C$1:$C815,C815,G$1:$G815,G815,E$1:$E815,E815),"")</f>
        <v/>
      </c>
      <c r="U815" t="str">
        <f t="shared" si="74"/>
        <v/>
      </c>
      <c r="AA815">
        <v>28.1</v>
      </c>
      <c r="AB815">
        <v>4.4999999999999998E-2</v>
      </c>
      <c r="AC815" s="2">
        <f t="shared" si="75"/>
        <v>4.4999999999999998E-2</v>
      </c>
      <c r="AH815" s="2" t="str">
        <f t="shared" si="76"/>
        <v/>
      </c>
      <c r="AI815" s="2" t="str">
        <f>IF(ISNUMBER(AH815),SUMIFS($AH$1:AH815,$A$1:A815,A815,C$1:$C815,C815,$G$1:G815,G815,$E$1:E815,E815),"")</f>
        <v/>
      </c>
      <c r="AJ815">
        <f t="shared" si="77"/>
        <v>6</v>
      </c>
    </row>
    <row r="816" spans="1:36" x14ac:dyDescent="0.25">
      <c r="A816" s="14" t="s">
        <v>108</v>
      </c>
      <c r="B816" t="s">
        <v>80</v>
      </c>
      <c r="C816" t="s">
        <v>106</v>
      </c>
      <c r="D816" s="13">
        <v>42152</v>
      </c>
      <c r="E816">
        <v>2</v>
      </c>
      <c r="F816">
        <v>350</v>
      </c>
      <c r="G816" s="2" t="s">
        <v>89</v>
      </c>
      <c r="H816" s="2" t="s">
        <v>13</v>
      </c>
      <c r="I816">
        <v>4</v>
      </c>
      <c r="J816" s="2" t="s">
        <v>88</v>
      </c>
      <c r="K816" s="2">
        <v>262.5</v>
      </c>
      <c r="L816" s="2">
        <v>1704</v>
      </c>
      <c r="M816" s="2">
        <f t="shared" si="72"/>
        <v>170.4</v>
      </c>
      <c r="O816" s="2" t="str">
        <f t="shared" si="73"/>
        <v/>
      </c>
      <c r="P816" s="2" t="str">
        <f>IF(ISNUMBER(O816),SUMIFS(O$1:$O816,A$1:$A816,A816,C$1:$C816,C816,G$1:$G816,G816,E$1:$E816,E816),"")</f>
        <v/>
      </c>
      <c r="U816" t="str">
        <f t="shared" si="74"/>
        <v/>
      </c>
      <c r="AA816">
        <v>27.7</v>
      </c>
      <c r="AB816">
        <v>4.4000000000000004E-2</v>
      </c>
      <c r="AC816" s="2">
        <f t="shared" si="75"/>
        <v>4.4000000000000004E-2</v>
      </c>
      <c r="AH816" s="2" t="str">
        <f t="shared" si="76"/>
        <v/>
      </c>
      <c r="AI816" s="2" t="str">
        <f>IF(ISNUMBER(AH816),SUMIFS($AH$1:AH816,$A$1:A816,A816,C$1:$C816,C816,$G$1:G816,G816,$E$1:E816,E816),"")</f>
        <v/>
      </c>
      <c r="AJ816">
        <f t="shared" si="77"/>
        <v>6</v>
      </c>
    </row>
    <row r="817" spans="1:36" x14ac:dyDescent="0.25">
      <c r="A817" s="14" t="s">
        <v>107</v>
      </c>
      <c r="B817" t="s">
        <v>80</v>
      </c>
      <c r="C817" t="s">
        <v>106</v>
      </c>
      <c r="D817" s="13">
        <v>42152</v>
      </c>
      <c r="E817">
        <v>2</v>
      </c>
      <c r="F817">
        <v>500</v>
      </c>
      <c r="G817" s="2" t="s">
        <v>89</v>
      </c>
      <c r="H817" s="2" t="s">
        <v>13</v>
      </c>
      <c r="I817">
        <v>4</v>
      </c>
      <c r="J817" s="2" t="s">
        <v>88</v>
      </c>
      <c r="K817" s="2">
        <v>375</v>
      </c>
      <c r="L817" s="2">
        <v>1732</v>
      </c>
      <c r="M817" s="2">
        <f t="shared" si="72"/>
        <v>173.2</v>
      </c>
      <c r="O817" s="2" t="str">
        <f t="shared" si="73"/>
        <v/>
      </c>
      <c r="P817" s="2" t="str">
        <f>IF(ISNUMBER(O817),SUMIFS(O$1:$O817,A$1:$A817,A817,C$1:$C817,C817,G$1:$G817,G817,E$1:$E817,E817),"")</f>
        <v/>
      </c>
      <c r="U817" t="str">
        <f t="shared" si="74"/>
        <v/>
      </c>
      <c r="AA817">
        <v>29.6</v>
      </c>
      <c r="AB817">
        <v>4.7E-2</v>
      </c>
      <c r="AC817" s="2">
        <f t="shared" si="75"/>
        <v>4.7E-2</v>
      </c>
      <c r="AH817" s="2" t="str">
        <f t="shared" si="76"/>
        <v/>
      </c>
      <c r="AI817" s="2" t="str">
        <f>IF(ISNUMBER(AH817),SUMIFS($AH$1:AH817,$A$1:A817,A817,C$1:$C817,C817,$G$1:G817,G817,$E$1:E817,E817),"")</f>
        <v/>
      </c>
      <c r="AJ817">
        <f t="shared" si="77"/>
        <v>6</v>
      </c>
    </row>
    <row r="818" spans="1:36" x14ac:dyDescent="0.25">
      <c r="A818" s="14" t="s">
        <v>112</v>
      </c>
      <c r="B818" t="s">
        <v>80</v>
      </c>
      <c r="C818" t="s">
        <v>106</v>
      </c>
      <c r="D818" s="13">
        <v>42152</v>
      </c>
      <c r="E818">
        <v>3</v>
      </c>
      <c r="F818">
        <v>0</v>
      </c>
      <c r="G818" s="2" t="s">
        <v>89</v>
      </c>
      <c r="H818" s="2" t="s">
        <v>13</v>
      </c>
      <c r="I818">
        <v>4</v>
      </c>
      <c r="J818" s="2" t="s">
        <v>88</v>
      </c>
      <c r="K818" s="2">
        <v>0</v>
      </c>
      <c r="L818" s="2"/>
      <c r="M818" s="2" t="str">
        <f t="shared" si="72"/>
        <v/>
      </c>
      <c r="O818" s="2" t="str">
        <f t="shared" si="73"/>
        <v/>
      </c>
      <c r="P818" s="2" t="str">
        <f>IF(ISNUMBER(O818),SUMIFS(O$1:$O818,A$1:$A818,A818,C$1:$C818,C818,G$1:$G818,G818,E$1:$E818,E818),"")</f>
        <v/>
      </c>
      <c r="U818" t="str">
        <f t="shared" si="74"/>
        <v/>
      </c>
      <c r="AC818" s="2" t="str">
        <f t="shared" si="75"/>
        <v/>
      </c>
      <c r="AH818" s="2" t="str">
        <f t="shared" si="76"/>
        <v/>
      </c>
      <c r="AI818" s="2" t="str">
        <f>IF(ISNUMBER(AH818),SUMIFS($AH$1:AH818,$A$1:A818,A818,C$1:$C818,C818,$G$1:G818,G818,$E$1:E818,E818),"")</f>
        <v/>
      </c>
      <c r="AJ818">
        <f t="shared" si="77"/>
        <v>1</v>
      </c>
    </row>
    <row r="819" spans="1:36" x14ac:dyDescent="0.25">
      <c r="A819" s="14" t="s">
        <v>111</v>
      </c>
      <c r="B819" t="s">
        <v>80</v>
      </c>
      <c r="C819" t="s">
        <v>106</v>
      </c>
      <c r="D819" s="13">
        <v>42152</v>
      </c>
      <c r="E819">
        <v>3</v>
      </c>
      <c r="F819">
        <v>50</v>
      </c>
      <c r="G819" s="2" t="s">
        <v>89</v>
      </c>
      <c r="H819" s="2" t="s">
        <v>13</v>
      </c>
      <c r="I819">
        <v>4</v>
      </c>
      <c r="J819" s="2" t="s">
        <v>88</v>
      </c>
      <c r="K819" s="2">
        <v>37.5</v>
      </c>
      <c r="L819" s="2"/>
      <c r="M819" s="2" t="str">
        <f t="shared" si="72"/>
        <v/>
      </c>
      <c r="O819" s="2" t="str">
        <f t="shared" si="73"/>
        <v/>
      </c>
      <c r="P819" s="2" t="str">
        <f>IF(ISNUMBER(O819),SUMIFS(O$1:$O819,A$1:$A819,A819,C$1:$C819,C819,G$1:$G819,G819,E$1:$E819,E819),"")</f>
        <v/>
      </c>
      <c r="U819" t="str">
        <f t="shared" si="74"/>
        <v/>
      </c>
      <c r="AC819" s="2" t="str">
        <f t="shared" si="75"/>
        <v/>
      </c>
      <c r="AH819" s="2" t="str">
        <f t="shared" si="76"/>
        <v/>
      </c>
      <c r="AI819" s="2" t="str">
        <f>IF(ISNUMBER(AH819),SUMIFS($AH$1:AH819,$A$1:A819,A819,C$1:$C819,C819,$G$1:G819,G819,$E$1:E819,E819),"")</f>
        <v/>
      </c>
      <c r="AJ819">
        <f t="shared" si="77"/>
        <v>1</v>
      </c>
    </row>
    <row r="820" spans="1:36" x14ac:dyDescent="0.25">
      <c r="A820" s="14" t="s">
        <v>110</v>
      </c>
      <c r="B820" t="s">
        <v>80</v>
      </c>
      <c r="C820" t="s">
        <v>106</v>
      </c>
      <c r="D820" s="13">
        <v>42152</v>
      </c>
      <c r="E820">
        <v>3</v>
      </c>
      <c r="F820">
        <v>100</v>
      </c>
      <c r="G820" s="2" t="s">
        <v>89</v>
      </c>
      <c r="H820" s="2" t="s">
        <v>13</v>
      </c>
      <c r="I820">
        <v>4</v>
      </c>
      <c r="J820" s="2" t="s">
        <v>88</v>
      </c>
      <c r="K820" s="2">
        <v>75</v>
      </c>
      <c r="L820" s="2"/>
      <c r="M820" s="2" t="str">
        <f t="shared" si="72"/>
        <v/>
      </c>
      <c r="O820" s="2" t="str">
        <f t="shared" si="73"/>
        <v/>
      </c>
      <c r="P820" s="2" t="str">
        <f>IF(ISNUMBER(O820),SUMIFS(O$1:$O820,A$1:$A820,A820,C$1:$C820,C820,G$1:$G820,G820,E$1:$E820,E820),"")</f>
        <v/>
      </c>
      <c r="U820" t="str">
        <f t="shared" si="74"/>
        <v/>
      </c>
      <c r="AC820" s="2" t="str">
        <f t="shared" si="75"/>
        <v/>
      </c>
      <c r="AH820" s="2" t="str">
        <f t="shared" si="76"/>
        <v/>
      </c>
      <c r="AI820" s="2" t="str">
        <f>IF(ISNUMBER(AH820),SUMIFS($AH$1:AH820,$A$1:A820,A820,C$1:$C820,C820,$G$1:G820,G820,$E$1:E820,E820),"")</f>
        <v/>
      </c>
      <c r="AJ820">
        <f t="shared" si="77"/>
        <v>1</v>
      </c>
    </row>
    <row r="821" spans="1:36" x14ac:dyDescent="0.25">
      <c r="A821" s="14" t="s">
        <v>109</v>
      </c>
      <c r="B821" t="s">
        <v>80</v>
      </c>
      <c r="C821" t="s">
        <v>106</v>
      </c>
      <c r="D821" s="13">
        <v>42152</v>
      </c>
      <c r="E821">
        <v>3</v>
      </c>
      <c r="F821">
        <v>200</v>
      </c>
      <c r="G821" s="2" t="s">
        <v>89</v>
      </c>
      <c r="H821" s="2" t="s">
        <v>13</v>
      </c>
      <c r="I821">
        <v>4</v>
      </c>
      <c r="J821" s="2" t="s">
        <v>88</v>
      </c>
      <c r="K821" s="2">
        <v>150</v>
      </c>
      <c r="L821" s="2"/>
      <c r="M821" s="2" t="str">
        <f t="shared" si="72"/>
        <v/>
      </c>
      <c r="O821" s="2" t="str">
        <f t="shared" si="73"/>
        <v/>
      </c>
      <c r="P821" s="2" t="str">
        <f>IF(ISNUMBER(O821),SUMIFS(O$1:$O821,A$1:$A821,A821,C$1:$C821,C821,G$1:$G821,G821,E$1:$E821,E821),"")</f>
        <v/>
      </c>
      <c r="U821" t="str">
        <f t="shared" si="74"/>
        <v/>
      </c>
      <c r="AC821" s="2" t="str">
        <f t="shared" si="75"/>
        <v/>
      </c>
      <c r="AH821" s="2" t="str">
        <f t="shared" si="76"/>
        <v/>
      </c>
      <c r="AI821" s="2" t="str">
        <f>IF(ISNUMBER(AH821),SUMIFS($AH$1:AH821,$A$1:A821,A821,C$1:$C821,C821,$G$1:G821,G821,$E$1:E821,E821),"")</f>
        <v/>
      </c>
      <c r="AJ821">
        <f t="shared" si="77"/>
        <v>1</v>
      </c>
    </row>
    <row r="822" spans="1:36" x14ac:dyDescent="0.25">
      <c r="A822" s="14" t="s">
        <v>108</v>
      </c>
      <c r="B822" t="s">
        <v>80</v>
      </c>
      <c r="C822" t="s">
        <v>106</v>
      </c>
      <c r="D822" s="13">
        <v>42152</v>
      </c>
      <c r="E822">
        <v>3</v>
      </c>
      <c r="F822">
        <v>350</v>
      </c>
      <c r="G822" s="2" t="s">
        <v>89</v>
      </c>
      <c r="H822" s="2" t="s">
        <v>13</v>
      </c>
      <c r="I822">
        <v>4</v>
      </c>
      <c r="J822" s="2" t="s">
        <v>88</v>
      </c>
      <c r="K822" s="2">
        <v>262.5</v>
      </c>
      <c r="L822" s="2"/>
      <c r="M822" s="2" t="str">
        <f t="shared" si="72"/>
        <v/>
      </c>
      <c r="O822" s="2" t="str">
        <f t="shared" si="73"/>
        <v/>
      </c>
      <c r="P822" s="2" t="str">
        <f>IF(ISNUMBER(O822),SUMIFS(O$1:$O822,A$1:$A822,A822,C$1:$C822,C822,G$1:$G822,G822,E$1:$E822,E822),"")</f>
        <v/>
      </c>
      <c r="U822" t="str">
        <f t="shared" si="74"/>
        <v/>
      </c>
      <c r="AC822" s="2" t="str">
        <f t="shared" si="75"/>
        <v/>
      </c>
      <c r="AH822" s="2" t="str">
        <f t="shared" si="76"/>
        <v/>
      </c>
      <c r="AI822" s="2" t="str">
        <f>IF(ISNUMBER(AH822),SUMIFS($AH$1:AH822,$A$1:A822,A822,C$1:$C822,C822,$G$1:G822,G822,$E$1:E822,E822),"")</f>
        <v/>
      </c>
      <c r="AJ822">
        <f t="shared" si="77"/>
        <v>1</v>
      </c>
    </row>
    <row r="823" spans="1:36" x14ac:dyDescent="0.25">
      <c r="A823" s="14" t="s">
        <v>107</v>
      </c>
      <c r="B823" t="s">
        <v>80</v>
      </c>
      <c r="C823" t="s">
        <v>106</v>
      </c>
      <c r="D823" s="13">
        <v>42152</v>
      </c>
      <c r="E823">
        <v>3</v>
      </c>
      <c r="F823">
        <v>500</v>
      </c>
      <c r="G823" s="2" t="s">
        <v>89</v>
      </c>
      <c r="H823" s="2" t="s">
        <v>13</v>
      </c>
      <c r="I823">
        <v>4</v>
      </c>
      <c r="J823" s="2" t="s">
        <v>88</v>
      </c>
      <c r="K823" s="2">
        <v>375</v>
      </c>
      <c r="L823" s="2"/>
      <c r="M823" s="2" t="str">
        <f t="shared" si="72"/>
        <v/>
      </c>
      <c r="O823" s="2" t="str">
        <f t="shared" si="73"/>
        <v/>
      </c>
      <c r="P823" s="2" t="str">
        <f>IF(ISNUMBER(O823),SUMIFS(O$1:$O823,A$1:$A823,A823,C$1:$C823,C823,G$1:$G823,G823,E$1:$E823,E823),"")</f>
        <v/>
      </c>
      <c r="U823" t="str">
        <f t="shared" si="74"/>
        <v/>
      </c>
      <c r="AC823" s="2" t="str">
        <f t="shared" si="75"/>
        <v/>
      </c>
      <c r="AH823" s="2" t="str">
        <f t="shared" si="76"/>
        <v/>
      </c>
      <c r="AI823" s="2" t="str">
        <f>IF(ISNUMBER(AH823),SUMIFS($AH$1:AH823,$A$1:A823,A823,C$1:$C823,C823,$G$1:G823,G823,$E$1:E823,E823),"")</f>
        <v/>
      </c>
      <c r="AJ823">
        <f t="shared" si="77"/>
        <v>1</v>
      </c>
    </row>
    <row r="824" spans="1:36" x14ac:dyDescent="0.25">
      <c r="A824" s="14" t="s">
        <v>112</v>
      </c>
      <c r="B824" t="s">
        <v>80</v>
      </c>
      <c r="C824" t="s">
        <v>106</v>
      </c>
      <c r="D824" s="13">
        <v>42162</v>
      </c>
      <c r="E824">
        <v>1</v>
      </c>
      <c r="F824">
        <v>0</v>
      </c>
      <c r="G824" s="2" t="s">
        <v>89</v>
      </c>
      <c r="H824" s="2" t="s">
        <v>10</v>
      </c>
      <c r="I824">
        <v>4</v>
      </c>
      <c r="J824" s="2" t="s">
        <v>88</v>
      </c>
      <c r="K824" s="2">
        <v>0</v>
      </c>
      <c r="L824" s="2">
        <v>1844</v>
      </c>
      <c r="M824" s="2">
        <f t="shared" si="72"/>
        <v>184.4</v>
      </c>
      <c r="O824" s="2" t="str">
        <f t="shared" si="73"/>
        <v/>
      </c>
      <c r="P824" s="2" t="str">
        <f>IF(ISNUMBER(O824),SUMIFS(O$1:$O824,A$1:$A824,A824,C$1:$C824,C824,G$1:$G824,G824,E$1:$E824,E824),"")</f>
        <v/>
      </c>
      <c r="U824" t="str">
        <f t="shared" si="74"/>
        <v/>
      </c>
      <c r="AC824" s="2" t="str">
        <f t="shared" si="75"/>
        <v/>
      </c>
      <c r="AH824" s="2" t="str">
        <f t="shared" si="76"/>
        <v/>
      </c>
      <c r="AI824" s="2" t="str">
        <f>IF(ISNUMBER(AH824),SUMIFS($AH$1:AH824,$A$1:A824,A824,C$1:$C824,C824,$G$1:G824,G824,$E$1:E824,E824),"")</f>
        <v/>
      </c>
      <c r="AJ824">
        <f t="shared" si="77"/>
        <v>3</v>
      </c>
    </row>
    <row r="825" spans="1:36" x14ac:dyDescent="0.25">
      <c r="A825" s="14" t="s">
        <v>111</v>
      </c>
      <c r="B825" t="s">
        <v>80</v>
      </c>
      <c r="C825" t="s">
        <v>106</v>
      </c>
      <c r="D825" s="13">
        <v>42162</v>
      </c>
      <c r="E825">
        <v>1</v>
      </c>
      <c r="F825">
        <v>50</v>
      </c>
      <c r="G825" s="2" t="s">
        <v>89</v>
      </c>
      <c r="H825" s="2" t="s">
        <v>10</v>
      </c>
      <c r="I825">
        <v>4</v>
      </c>
      <c r="J825" s="2" t="s">
        <v>88</v>
      </c>
      <c r="K825" s="2">
        <v>37.5</v>
      </c>
      <c r="L825" s="2">
        <v>1872</v>
      </c>
      <c r="M825" s="2">
        <f t="shared" si="72"/>
        <v>187.2</v>
      </c>
      <c r="O825" s="2" t="str">
        <f t="shared" si="73"/>
        <v/>
      </c>
      <c r="P825" s="2" t="str">
        <f>IF(ISNUMBER(O825),SUMIFS(O$1:$O825,A$1:$A825,A825,C$1:$C825,C825,G$1:$G825,G825,E$1:$E825,E825),"")</f>
        <v/>
      </c>
      <c r="U825" t="str">
        <f t="shared" si="74"/>
        <v/>
      </c>
      <c r="AC825" s="2" t="str">
        <f t="shared" si="75"/>
        <v/>
      </c>
      <c r="AH825" s="2" t="str">
        <f t="shared" si="76"/>
        <v/>
      </c>
      <c r="AI825" s="2" t="str">
        <f>IF(ISNUMBER(AH825),SUMIFS($AH$1:AH825,$A$1:A825,A825,C$1:$C825,C825,$G$1:G825,G825,$E$1:E825,E825),"")</f>
        <v/>
      </c>
      <c r="AJ825">
        <f t="shared" si="77"/>
        <v>3</v>
      </c>
    </row>
    <row r="826" spans="1:36" x14ac:dyDescent="0.25">
      <c r="A826" s="14" t="s">
        <v>110</v>
      </c>
      <c r="B826" t="s">
        <v>80</v>
      </c>
      <c r="C826" t="s">
        <v>106</v>
      </c>
      <c r="D826" s="13">
        <v>42162</v>
      </c>
      <c r="E826">
        <v>1</v>
      </c>
      <c r="F826">
        <v>100</v>
      </c>
      <c r="G826" s="2" t="s">
        <v>89</v>
      </c>
      <c r="H826" s="2" t="s">
        <v>10</v>
      </c>
      <c r="I826">
        <v>4</v>
      </c>
      <c r="J826" s="2" t="s">
        <v>88</v>
      </c>
      <c r="K826" s="2">
        <v>75</v>
      </c>
      <c r="L826" s="2">
        <v>1788</v>
      </c>
      <c r="M826" s="2">
        <f t="shared" si="72"/>
        <v>178.8</v>
      </c>
      <c r="O826" s="2" t="str">
        <f t="shared" si="73"/>
        <v/>
      </c>
      <c r="P826" s="2" t="str">
        <f>IF(ISNUMBER(O826),SUMIFS(O$1:$O826,A$1:$A826,A826,C$1:$C826,C826,G$1:$G826,G826,E$1:$E826,E826),"")</f>
        <v/>
      </c>
      <c r="U826" t="str">
        <f t="shared" si="74"/>
        <v/>
      </c>
      <c r="AC826" s="2" t="str">
        <f t="shared" si="75"/>
        <v/>
      </c>
      <c r="AH826" s="2" t="str">
        <f t="shared" si="76"/>
        <v/>
      </c>
      <c r="AI826" s="2" t="str">
        <f>IF(ISNUMBER(AH826),SUMIFS($AH$1:AH826,$A$1:A826,A826,C$1:$C826,C826,$G$1:G826,G826,$E$1:E826,E826),"")</f>
        <v/>
      </c>
      <c r="AJ826">
        <f t="shared" si="77"/>
        <v>3</v>
      </c>
    </row>
    <row r="827" spans="1:36" x14ac:dyDescent="0.25">
      <c r="A827" s="14" t="s">
        <v>109</v>
      </c>
      <c r="B827" t="s">
        <v>80</v>
      </c>
      <c r="C827" t="s">
        <v>106</v>
      </c>
      <c r="D827" s="13">
        <v>42162</v>
      </c>
      <c r="E827">
        <v>1</v>
      </c>
      <c r="F827">
        <v>200</v>
      </c>
      <c r="G827" s="2" t="s">
        <v>89</v>
      </c>
      <c r="H827" s="2" t="s">
        <v>10</v>
      </c>
      <c r="I827">
        <v>4</v>
      </c>
      <c r="J827" s="2" t="s">
        <v>88</v>
      </c>
      <c r="K827" s="2">
        <v>150</v>
      </c>
      <c r="L827" s="2">
        <v>1984</v>
      </c>
      <c r="M827" s="2">
        <f t="shared" si="72"/>
        <v>198.4</v>
      </c>
      <c r="O827" s="2" t="str">
        <f t="shared" si="73"/>
        <v/>
      </c>
      <c r="P827" s="2" t="str">
        <f>IF(ISNUMBER(O827),SUMIFS(O$1:$O827,A$1:$A827,A827,C$1:$C827,C827,G$1:$G827,G827,E$1:$E827,E827),"")</f>
        <v/>
      </c>
      <c r="U827" t="str">
        <f t="shared" si="74"/>
        <v/>
      </c>
      <c r="AC827" s="2" t="str">
        <f t="shared" si="75"/>
        <v/>
      </c>
      <c r="AH827" s="2" t="str">
        <f t="shared" si="76"/>
        <v/>
      </c>
      <c r="AI827" s="2" t="str">
        <f>IF(ISNUMBER(AH827),SUMIFS($AH$1:AH827,$A$1:A827,A827,C$1:$C827,C827,$G$1:G827,G827,$E$1:E827,E827),"")</f>
        <v/>
      </c>
      <c r="AJ827">
        <f t="shared" si="77"/>
        <v>3</v>
      </c>
    </row>
    <row r="828" spans="1:36" x14ac:dyDescent="0.25">
      <c r="A828" s="14" t="s">
        <v>108</v>
      </c>
      <c r="B828" t="s">
        <v>80</v>
      </c>
      <c r="C828" t="s">
        <v>106</v>
      </c>
      <c r="D828" s="13">
        <v>42162</v>
      </c>
      <c r="E828">
        <v>1</v>
      </c>
      <c r="F828">
        <v>350</v>
      </c>
      <c r="G828" s="2" t="s">
        <v>89</v>
      </c>
      <c r="H828" s="2" t="s">
        <v>10</v>
      </c>
      <c r="I828">
        <v>4</v>
      </c>
      <c r="J828" s="2" t="s">
        <v>88</v>
      </c>
      <c r="K828" s="2">
        <v>262.5</v>
      </c>
      <c r="L828" s="2">
        <v>1872</v>
      </c>
      <c r="M828" s="2">
        <f t="shared" si="72"/>
        <v>187.2</v>
      </c>
      <c r="O828" s="2" t="str">
        <f t="shared" si="73"/>
        <v/>
      </c>
      <c r="P828" s="2" t="str">
        <f>IF(ISNUMBER(O828),SUMIFS(O$1:$O828,A$1:$A828,A828,C$1:$C828,C828,G$1:$G828,G828,E$1:$E828,E828),"")</f>
        <v/>
      </c>
      <c r="U828" t="str">
        <f t="shared" si="74"/>
        <v/>
      </c>
      <c r="AC828" s="2" t="str">
        <f t="shared" si="75"/>
        <v/>
      </c>
      <c r="AH828" s="2" t="str">
        <f t="shared" si="76"/>
        <v/>
      </c>
      <c r="AI828" s="2" t="str">
        <f>IF(ISNUMBER(AH828),SUMIFS($AH$1:AH828,$A$1:A828,A828,C$1:$C828,C828,$G$1:G828,G828,$E$1:E828,E828),"")</f>
        <v/>
      </c>
      <c r="AJ828">
        <f t="shared" si="77"/>
        <v>3</v>
      </c>
    </row>
    <row r="829" spans="1:36" x14ac:dyDescent="0.25">
      <c r="A829" s="14" t="s">
        <v>107</v>
      </c>
      <c r="B829" t="s">
        <v>80</v>
      </c>
      <c r="C829" t="s">
        <v>106</v>
      </c>
      <c r="D829" s="13">
        <v>42162</v>
      </c>
      <c r="E829">
        <v>1</v>
      </c>
      <c r="F829">
        <v>500</v>
      </c>
      <c r="G829" s="2" t="s">
        <v>89</v>
      </c>
      <c r="H829" s="2" t="s">
        <v>10</v>
      </c>
      <c r="I829">
        <v>4</v>
      </c>
      <c r="J829" s="2" t="s">
        <v>88</v>
      </c>
      <c r="K829" s="2">
        <v>375</v>
      </c>
      <c r="L829" s="2">
        <v>1900</v>
      </c>
      <c r="M829" s="2">
        <f t="shared" si="72"/>
        <v>190</v>
      </c>
      <c r="O829" s="2" t="str">
        <f t="shared" si="73"/>
        <v/>
      </c>
      <c r="P829" s="2" t="str">
        <f>IF(ISNUMBER(O829),SUMIFS(O$1:$O829,A$1:$A829,A829,C$1:$C829,C829,G$1:$G829,G829,E$1:$E829,E829),"")</f>
        <v/>
      </c>
      <c r="U829" t="str">
        <f t="shared" si="74"/>
        <v/>
      </c>
      <c r="AC829" s="2" t="str">
        <f t="shared" si="75"/>
        <v/>
      </c>
      <c r="AH829" s="2" t="str">
        <f t="shared" si="76"/>
        <v/>
      </c>
      <c r="AI829" s="2" t="str">
        <f>IF(ISNUMBER(AH829),SUMIFS($AH$1:AH829,$A$1:A829,A829,C$1:$C829,C829,$G$1:G829,G829,$E$1:E829,E829),"")</f>
        <v/>
      </c>
      <c r="AJ829">
        <f t="shared" si="77"/>
        <v>3</v>
      </c>
    </row>
    <row r="830" spans="1:36" x14ac:dyDescent="0.25">
      <c r="A830" s="14" t="s">
        <v>112</v>
      </c>
      <c r="B830" t="s">
        <v>80</v>
      </c>
      <c r="C830" t="s">
        <v>106</v>
      </c>
      <c r="D830" s="13">
        <v>42162</v>
      </c>
      <c r="E830">
        <v>2</v>
      </c>
      <c r="F830">
        <v>0</v>
      </c>
      <c r="G830" s="2" t="s">
        <v>89</v>
      </c>
      <c r="H830" s="2" t="s">
        <v>10</v>
      </c>
      <c r="I830">
        <v>4</v>
      </c>
      <c r="J830" s="2" t="s">
        <v>88</v>
      </c>
      <c r="K830" s="2">
        <v>0</v>
      </c>
      <c r="L830" s="2">
        <v>1592</v>
      </c>
      <c r="M830" s="2">
        <f t="shared" si="72"/>
        <v>159.19999999999999</v>
      </c>
      <c r="O830" s="2" t="str">
        <f t="shared" si="73"/>
        <v/>
      </c>
      <c r="P830" s="2" t="str">
        <f>IF(ISNUMBER(O830),SUMIFS(O$1:$O830,A$1:$A830,A830,C$1:$C830,C830,G$1:$G830,G830,E$1:$E830,E830),"")</f>
        <v/>
      </c>
      <c r="U830" t="str">
        <f t="shared" si="74"/>
        <v/>
      </c>
      <c r="AC830" s="2" t="str">
        <f t="shared" si="75"/>
        <v/>
      </c>
      <c r="AH830" s="2" t="str">
        <f t="shared" si="76"/>
        <v/>
      </c>
      <c r="AI830" s="2" t="str">
        <f>IF(ISNUMBER(AH830),SUMIFS($AH$1:AH830,$A$1:A830,A830,C$1:$C830,C830,$G$1:G830,G830,$E$1:E830,E830),"")</f>
        <v/>
      </c>
      <c r="AJ830">
        <f t="shared" si="77"/>
        <v>3</v>
      </c>
    </row>
    <row r="831" spans="1:36" x14ac:dyDescent="0.25">
      <c r="A831" s="14" t="s">
        <v>111</v>
      </c>
      <c r="B831" t="s">
        <v>80</v>
      </c>
      <c r="C831" t="s">
        <v>106</v>
      </c>
      <c r="D831" s="13">
        <v>42162</v>
      </c>
      <c r="E831">
        <v>2</v>
      </c>
      <c r="F831">
        <v>50</v>
      </c>
      <c r="G831" s="2" t="s">
        <v>89</v>
      </c>
      <c r="H831" s="2" t="s">
        <v>10</v>
      </c>
      <c r="I831">
        <v>4</v>
      </c>
      <c r="J831" s="2" t="s">
        <v>88</v>
      </c>
      <c r="K831" s="2">
        <v>37.5</v>
      </c>
      <c r="L831" s="2">
        <v>1648</v>
      </c>
      <c r="M831" s="2">
        <f t="shared" si="72"/>
        <v>164.8</v>
      </c>
      <c r="O831" s="2" t="str">
        <f t="shared" si="73"/>
        <v/>
      </c>
      <c r="P831" s="2" t="str">
        <f>IF(ISNUMBER(O831),SUMIFS(O$1:$O831,A$1:$A831,A831,C$1:$C831,C831,G$1:$G831,G831,E$1:$E831,E831),"")</f>
        <v/>
      </c>
      <c r="U831" t="str">
        <f t="shared" si="74"/>
        <v/>
      </c>
      <c r="AC831" s="2" t="str">
        <f t="shared" si="75"/>
        <v/>
      </c>
      <c r="AH831" s="2" t="str">
        <f t="shared" si="76"/>
        <v/>
      </c>
      <c r="AI831" s="2" t="str">
        <f>IF(ISNUMBER(AH831),SUMIFS($AH$1:AH831,$A$1:A831,A831,C$1:$C831,C831,$G$1:G831,G831,$E$1:E831,E831),"")</f>
        <v/>
      </c>
      <c r="AJ831">
        <f t="shared" si="77"/>
        <v>3</v>
      </c>
    </row>
    <row r="832" spans="1:36" x14ac:dyDescent="0.25">
      <c r="A832" s="14" t="s">
        <v>110</v>
      </c>
      <c r="B832" t="s">
        <v>80</v>
      </c>
      <c r="C832" t="s">
        <v>106</v>
      </c>
      <c r="D832" s="13">
        <v>42162</v>
      </c>
      <c r="E832">
        <v>2</v>
      </c>
      <c r="F832">
        <v>100</v>
      </c>
      <c r="G832" s="2" t="s">
        <v>89</v>
      </c>
      <c r="H832" s="2" t="s">
        <v>10</v>
      </c>
      <c r="I832">
        <v>4</v>
      </c>
      <c r="J832" s="2" t="s">
        <v>88</v>
      </c>
      <c r="K832" s="2">
        <v>75</v>
      </c>
      <c r="L832" s="2">
        <v>1536</v>
      </c>
      <c r="M832" s="2">
        <f t="shared" si="72"/>
        <v>153.6</v>
      </c>
      <c r="O832" s="2" t="str">
        <f t="shared" si="73"/>
        <v/>
      </c>
      <c r="P832" s="2" t="str">
        <f>IF(ISNUMBER(O832),SUMIFS(O$1:$O832,A$1:$A832,A832,C$1:$C832,C832,G$1:$G832,G832,E$1:$E832,E832),"")</f>
        <v/>
      </c>
      <c r="U832" t="str">
        <f t="shared" si="74"/>
        <v/>
      </c>
      <c r="AC832" s="2" t="str">
        <f t="shared" si="75"/>
        <v/>
      </c>
      <c r="AH832" s="2" t="str">
        <f t="shared" si="76"/>
        <v/>
      </c>
      <c r="AI832" s="2" t="str">
        <f>IF(ISNUMBER(AH832),SUMIFS($AH$1:AH832,$A$1:A832,A832,C$1:$C832,C832,$G$1:G832,G832,$E$1:E832,E832),"")</f>
        <v/>
      </c>
      <c r="AJ832">
        <f t="shared" si="77"/>
        <v>3</v>
      </c>
    </row>
    <row r="833" spans="1:36" x14ac:dyDescent="0.25">
      <c r="A833" s="14" t="s">
        <v>109</v>
      </c>
      <c r="B833" t="s">
        <v>80</v>
      </c>
      <c r="C833" t="s">
        <v>106</v>
      </c>
      <c r="D833" s="13">
        <v>42162</v>
      </c>
      <c r="E833">
        <v>2</v>
      </c>
      <c r="F833">
        <v>200</v>
      </c>
      <c r="G833" s="2" t="s">
        <v>89</v>
      </c>
      <c r="H833" s="2" t="s">
        <v>10</v>
      </c>
      <c r="I833">
        <v>4</v>
      </c>
      <c r="J833" s="2" t="s">
        <v>88</v>
      </c>
      <c r="K833" s="2">
        <v>150</v>
      </c>
      <c r="L833" s="2">
        <v>1676</v>
      </c>
      <c r="M833" s="2">
        <f t="shared" si="72"/>
        <v>167.6</v>
      </c>
      <c r="O833" s="2" t="str">
        <f t="shared" si="73"/>
        <v/>
      </c>
      <c r="P833" s="2" t="str">
        <f>IF(ISNUMBER(O833),SUMIFS(O$1:$O833,A$1:$A833,A833,C$1:$C833,C833,G$1:$G833,G833,E$1:$E833,E833),"")</f>
        <v/>
      </c>
      <c r="U833" t="str">
        <f t="shared" si="74"/>
        <v/>
      </c>
      <c r="AC833" s="2" t="str">
        <f t="shared" si="75"/>
        <v/>
      </c>
      <c r="AH833" s="2" t="str">
        <f t="shared" si="76"/>
        <v/>
      </c>
      <c r="AI833" s="2" t="str">
        <f>IF(ISNUMBER(AH833),SUMIFS($AH$1:AH833,$A$1:A833,A833,C$1:$C833,C833,$G$1:G833,G833,$E$1:E833,E833),"")</f>
        <v/>
      </c>
      <c r="AJ833">
        <f t="shared" si="77"/>
        <v>3</v>
      </c>
    </row>
    <row r="834" spans="1:36" x14ac:dyDescent="0.25">
      <c r="A834" s="14" t="s">
        <v>108</v>
      </c>
      <c r="B834" t="s">
        <v>80</v>
      </c>
      <c r="C834" t="s">
        <v>106</v>
      </c>
      <c r="D834" s="13">
        <v>42162</v>
      </c>
      <c r="E834">
        <v>2</v>
      </c>
      <c r="F834">
        <v>350</v>
      </c>
      <c r="G834" s="2" t="s">
        <v>89</v>
      </c>
      <c r="H834" s="2" t="s">
        <v>10</v>
      </c>
      <c r="I834">
        <v>4</v>
      </c>
      <c r="J834" s="2" t="s">
        <v>88</v>
      </c>
      <c r="K834" s="2">
        <v>262.5</v>
      </c>
      <c r="L834" s="2">
        <v>1844</v>
      </c>
      <c r="M834" s="2">
        <f t="shared" ref="M834:M897" si="78">IF(ISNUMBER(L834),L834/10,"")</f>
        <v>184.4</v>
      </c>
      <c r="O834" s="2" t="str">
        <f t="shared" ref="O834:O897" si="79">IF(ISNUMBER(N834),N834/10,"")</f>
        <v/>
      </c>
      <c r="P834" s="2" t="str">
        <f>IF(ISNUMBER(O834),SUMIFS(O$1:$O834,A$1:$A834,A834,C$1:$C834,C834,G$1:$G834,G834,E$1:$E834,E834),"")</f>
        <v/>
      </c>
      <c r="U834" t="str">
        <f t="shared" ref="U834:U897" si="80">IF(ISNUMBER(R834),R834/100,"")</f>
        <v/>
      </c>
      <c r="AC834" s="2" t="str">
        <f t="shared" ref="AC834:AC897" si="81">IF(ISNUMBER(AB834),AB834,"")</f>
        <v/>
      </c>
      <c r="AH834" s="2" t="str">
        <f t="shared" ref="AH834:AH897" si="82">IF(AND(ISNUMBER(AB834),ISNUMBER(O834)),ROUND(O834*AB834,3),"")</f>
        <v/>
      </c>
      <c r="AI834" s="2" t="str">
        <f>IF(ISNUMBER(AH834),SUMIFS($AH$1:AH834,$A$1:A834,A834,C$1:$C834,C834,$G$1:G834,G834,$E$1:E834,E834),"")</f>
        <v/>
      </c>
      <c r="AJ834">
        <f t="shared" ref="AJ834:AJ897" si="83">COUNT(K834:AI834)</f>
        <v>3</v>
      </c>
    </row>
    <row r="835" spans="1:36" x14ac:dyDescent="0.25">
      <c r="A835" s="14" t="s">
        <v>107</v>
      </c>
      <c r="B835" t="s">
        <v>80</v>
      </c>
      <c r="C835" t="s">
        <v>106</v>
      </c>
      <c r="D835" s="13">
        <v>42162</v>
      </c>
      <c r="E835">
        <v>2</v>
      </c>
      <c r="F835">
        <v>500</v>
      </c>
      <c r="G835" s="2" t="s">
        <v>89</v>
      </c>
      <c r="H835" s="2" t="s">
        <v>10</v>
      </c>
      <c r="I835">
        <v>4</v>
      </c>
      <c r="J835" s="2" t="s">
        <v>88</v>
      </c>
      <c r="K835" s="2">
        <v>375</v>
      </c>
      <c r="L835" s="2">
        <v>1508</v>
      </c>
      <c r="M835" s="2">
        <f t="shared" si="78"/>
        <v>150.80000000000001</v>
      </c>
      <c r="O835" s="2" t="str">
        <f t="shared" si="79"/>
        <v/>
      </c>
      <c r="P835" s="2" t="str">
        <f>IF(ISNUMBER(O835),SUMIFS(O$1:$O835,A$1:$A835,A835,C$1:$C835,C835,G$1:$G835,G835,E$1:$E835,E835),"")</f>
        <v/>
      </c>
      <c r="U835" t="str">
        <f t="shared" si="80"/>
        <v/>
      </c>
      <c r="AC835" s="2" t="str">
        <f t="shared" si="81"/>
        <v/>
      </c>
      <c r="AH835" s="2" t="str">
        <f t="shared" si="82"/>
        <v/>
      </c>
      <c r="AI835" s="2" t="str">
        <f>IF(ISNUMBER(AH835),SUMIFS($AH$1:AH835,$A$1:A835,A835,C$1:$C835,C835,$G$1:G835,G835,$E$1:E835,E835),"")</f>
        <v/>
      </c>
      <c r="AJ835">
        <f t="shared" si="83"/>
        <v>3</v>
      </c>
    </row>
    <row r="836" spans="1:36" x14ac:dyDescent="0.25">
      <c r="A836" s="14" t="s">
        <v>112</v>
      </c>
      <c r="B836" t="s">
        <v>80</v>
      </c>
      <c r="C836" t="s">
        <v>106</v>
      </c>
      <c r="D836" s="13">
        <v>42162</v>
      </c>
      <c r="E836">
        <v>3</v>
      </c>
      <c r="F836">
        <v>0</v>
      </c>
      <c r="G836" s="2" t="s">
        <v>89</v>
      </c>
      <c r="H836" s="2" t="s">
        <v>10</v>
      </c>
      <c r="I836">
        <v>4</v>
      </c>
      <c r="J836" s="2" t="s">
        <v>88</v>
      </c>
      <c r="K836" s="2">
        <v>0</v>
      </c>
      <c r="L836" s="2"/>
      <c r="M836" s="2" t="str">
        <f t="shared" si="78"/>
        <v/>
      </c>
      <c r="O836" s="2" t="str">
        <f t="shared" si="79"/>
        <v/>
      </c>
      <c r="P836" s="2" t="str">
        <f>IF(ISNUMBER(O836),SUMIFS(O$1:$O836,A$1:$A836,A836,C$1:$C836,C836,G$1:$G836,G836,E$1:$E836,E836),"")</f>
        <v/>
      </c>
      <c r="U836" t="str">
        <f t="shared" si="80"/>
        <v/>
      </c>
      <c r="AC836" s="2" t="str">
        <f t="shared" si="81"/>
        <v/>
      </c>
      <c r="AH836" s="2" t="str">
        <f t="shared" si="82"/>
        <v/>
      </c>
      <c r="AI836" s="2" t="str">
        <f>IF(ISNUMBER(AH836),SUMIFS($AH$1:AH836,$A$1:A836,A836,C$1:$C836,C836,$G$1:G836,G836,$E$1:E836,E836),"")</f>
        <v/>
      </c>
      <c r="AJ836">
        <f t="shared" si="83"/>
        <v>1</v>
      </c>
    </row>
    <row r="837" spans="1:36" x14ac:dyDescent="0.25">
      <c r="A837" s="14" t="s">
        <v>111</v>
      </c>
      <c r="B837" t="s">
        <v>80</v>
      </c>
      <c r="C837" t="s">
        <v>106</v>
      </c>
      <c r="D837" s="13">
        <v>42162</v>
      </c>
      <c r="E837">
        <v>3</v>
      </c>
      <c r="F837">
        <v>50</v>
      </c>
      <c r="G837" s="2" t="s">
        <v>89</v>
      </c>
      <c r="H837" s="2" t="s">
        <v>10</v>
      </c>
      <c r="I837">
        <v>4</v>
      </c>
      <c r="J837" s="2" t="s">
        <v>88</v>
      </c>
      <c r="K837" s="2">
        <v>37.5</v>
      </c>
      <c r="L837" s="2"/>
      <c r="M837" s="2" t="str">
        <f t="shared" si="78"/>
        <v/>
      </c>
      <c r="O837" s="2" t="str">
        <f t="shared" si="79"/>
        <v/>
      </c>
      <c r="P837" s="2" t="str">
        <f>IF(ISNUMBER(O837),SUMIFS(O$1:$O837,A$1:$A837,A837,C$1:$C837,C837,G$1:$G837,G837,E$1:$E837,E837),"")</f>
        <v/>
      </c>
      <c r="U837" t="str">
        <f t="shared" si="80"/>
        <v/>
      </c>
      <c r="AC837" s="2" t="str">
        <f t="shared" si="81"/>
        <v/>
      </c>
      <c r="AH837" s="2" t="str">
        <f t="shared" si="82"/>
        <v/>
      </c>
      <c r="AI837" s="2" t="str">
        <f>IF(ISNUMBER(AH837),SUMIFS($AH$1:AH837,$A$1:A837,A837,C$1:$C837,C837,$G$1:G837,G837,$E$1:E837,E837),"")</f>
        <v/>
      </c>
      <c r="AJ837">
        <f t="shared" si="83"/>
        <v>1</v>
      </c>
    </row>
    <row r="838" spans="1:36" x14ac:dyDescent="0.25">
      <c r="A838" s="14" t="s">
        <v>110</v>
      </c>
      <c r="B838" t="s">
        <v>80</v>
      </c>
      <c r="C838" t="s">
        <v>106</v>
      </c>
      <c r="D838" s="13">
        <v>42162</v>
      </c>
      <c r="E838">
        <v>3</v>
      </c>
      <c r="F838">
        <v>100</v>
      </c>
      <c r="G838" s="2" t="s">
        <v>89</v>
      </c>
      <c r="H838" s="2" t="s">
        <v>10</v>
      </c>
      <c r="I838">
        <v>4</v>
      </c>
      <c r="J838" s="2" t="s">
        <v>88</v>
      </c>
      <c r="K838" s="2">
        <v>75</v>
      </c>
      <c r="L838" s="2"/>
      <c r="M838" s="2" t="str">
        <f t="shared" si="78"/>
        <v/>
      </c>
      <c r="O838" s="2" t="str">
        <f t="shared" si="79"/>
        <v/>
      </c>
      <c r="P838" s="2" t="str">
        <f>IF(ISNUMBER(O838),SUMIFS(O$1:$O838,A$1:$A838,A838,C$1:$C838,C838,G$1:$G838,G838,E$1:$E838,E838),"")</f>
        <v/>
      </c>
      <c r="U838" t="str">
        <f t="shared" si="80"/>
        <v/>
      </c>
      <c r="AC838" s="2" t="str">
        <f t="shared" si="81"/>
        <v/>
      </c>
      <c r="AH838" s="2" t="str">
        <f t="shared" si="82"/>
        <v/>
      </c>
      <c r="AI838" s="2" t="str">
        <f>IF(ISNUMBER(AH838),SUMIFS($AH$1:AH838,$A$1:A838,A838,C$1:$C838,C838,$G$1:G838,G838,$E$1:E838,E838),"")</f>
        <v/>
      </c>
      <c r="AJ838">
        <f t="shared" si="83"/>
        <v>1</v>
      </c>
    </row>
    <row r="839" spans="1:36" x14ac:dyDescent="0.25">
      <c r="A839" s="14" t="s">
        <v>109</v>
      </c>
      <c r="B839" t="s">
        <v>80</v>
      </c>
      <c r="C839" t="s">
        <v>106</v>
      </c>
      <c r="D839" s="13">
        <v>42162</v>
      </c>
      <c r="E839">
        <v>3</v>
      </c>
      <c r="F839">
        <v>200</v>
      </c>
      <c r="G839" s="2" t="s">
        <v>89</v>
      </c>
      <c r="H839" s="2" t="s">
        <v>10</v>
      </c>
      <c r="I839">
        <v>4</v>
      </c>
      <c r="J839" s="2" t="s">
        <v>88</v>
      </c>
      <c r="K839" s="2">
        <v>150</v>
      </c>
      <c r="L839" s="2"/>
      <c r="M839" s="2" t="str">
        <f t="shared" si="78"/>
        <v/>
      </c>
      <c r="O839" s="2" t="str">
        <f t="shared" si="79"/>
        <v/>
      </c>
      <c r="P839" s="2" t="str">
        <f>IF(ISNUMBER(O839),SUMIFS(O$1:$O839,A$1:$A839,A839,C$1:$C839,C839,G$1:$G839,G839,E$1:$E839,E839),"")</f>
        <v/>
      </c>
      <c r="U839" t="str">
        <f t="shared" si="80"/>
        <v/>
      </c>
      <c r="AC839" s="2" t="str">
        <f t="shared" si="81"/>
        <v/>
      </c>
      <c r="AH839" s="2" t="str">
        <f t="shared" si="82"/>
        <v/>
      </c>
      <c r="AI839" s="2" t="str">
        <f>IF(ISNUMBER(AH839),SUMIFS($AH$1:AH839,$A$1:A839,A839,C$1:$C839,C839,$G$1:G839,G839,$E$1:E839,E839),"")</f>
        <v/>
      </c>
      <c r="AJ839">
        <f t="shared" si="83"/>
        <v>1</v>
      </c>
    </row>
    <row r="840" spans="1:36" x14ac:dyDescent="0.25">
      <c r="A840" s="14" t="s">
        <v>108</v>
      </c>
      <c r="B840" t="s">
        <v>80</v>
      </c>
      <c r="C840" t="s">
        <v>106</v>
      </c>
      <c r="D840" s="13">
        <v>42162</v>
      </c>
      <c r="E840">
        <v>3</v>
      </c>
      <c r="F840">
        <v>350</v>
      </c>
      <c r="G840" s="2" t="s">
        <v>89</v>
      </c>
      <c r="H840" s="2" t="s">
        <v>10</v>
      </c>
      <c r="I840">
        <v>4</v>
      </c>
      <c r="J840" s="2" t="s">
        <v>88</v>
      </c>
      <c r="K840" s="2">
        <v>262.5</v>
      </c>
      <c r="L840" s="2"/>
      <c r="M840" s="2" t="str">
        <f t="shared" si="78"/>
        <v/>
      </c>
      <c r="O840" s="2" t="str">
        <f t="shared" si="79"/>
        <v/>
      </c>
      <c r="P840" s="2" t="str">
        <f>IF(ISNUMBER(O840),SUMIFS(O$1:$O840,A$1:$A840,A840,C$1:$C840,C840,G$1:$G840,G840,E$1:$E840,E840),"")</f>
        <v/>
      </c>
      <c r="U840" t="str">
        <f t="shared" si="80"/>
        <v/>
      </c>
      <c r="AC840" s="2" t="str">
        <f t="shared" si="81"/>
        <v/>
      </c>
      <c r="AH840" s="2" t="str">
        <f t="shared" si="82"/>
        <v/>
      </c>
      <c r="AI840" s="2" t="str">
        <f>IF(ISNUMBER(AH840),SUMIFS($AH$1:AH840,$A$1:A840,A840,C$1:$C840,C840,$G$1:G840,G840,$E$1:E840,E840),"")</f>
        <v/>
      </c>
      <c r="AJ840">
        <f t="shared" si="83"/>
        <v>1</v>
      </c>
    </row>
    <row r="841" spans="1:36" x14ac:dyDescent="0.25">
      <c r="A841" s="14" t="s">
        <v>107</v>
      </c>
      <c r="B841" t="s">
        <v>80</v>
      </c>
      <c r="C841" t="s">
        <v>106</v>
      </c>
      <c r="D841" s="13">
        <v>42162</v>
      </c>
      <c r="E841">
        <v>3</v>
      </c>
      <c r="F841">
        <v>500</v>
      </c>
      <c r="G841" s="2" t="s">
        <v>89</v>
      </c>
      <c r="H841" s="2" t="s">
        <v>10</v>
      </c>
      <c r="I841">
        <v>4</v>
      </c>
      <c r="J841" s="2" t="s">
        <v>88</v>
      </c>
      <c r="K841" s="2">
        <v>375</v>
      </c>
      <c r="L841" s="2"/>
      <c r="M841" s="2" t="str">
        <f t="shared" si="78"/>
        <v/>
      </c>
      <c r="O841" s="2" t="str">
        <f t="shared" si="79"/>
        <v/>
      </c>
      <c r="P841" s="2" t="str">
        <f>IF(ISNUMBER(O841),SUMIFS(O$1:$O841,A$1:$A841,A841,C$1:$C841,C841,G$1:$G841,G841,E$1:$E841,E841),"")</f>
        <v/>
      </c>
      <c r="U841" t="str">
        <f t="shared" si="80"/>
        <v/>
      </c>
      <c r="AC841" s="2" t="str">
        <f t="shared" si="81"/>
        <v/>
      </c>
      <c r="AH841" s="2" t="str">
        <f t="shared" si="82"/>
        <v/>
      </c>
      <c r="AI841" s="2" t="str">
        <f>IF(ISNUMBER(AH841),SUMIFS($AH$1:AH841,$A$1:A841,A841,C$1:$C841,C841,$G$1:G841,G841,$E$1:E841,E841),"")</f>
        <v/>
      </c>
      <c r="AJ841">
        <f t="shared" si="83"/>
        <v>1</v>
      </c>
    </row>
    <row r="842" spans="1:36" x14ac:dyDescent="0.25">
      <c r="A842" s="14" t="s">
        <v>112</v>
      </c>
      <c r="B842" t="s">
        <v>80</v>
      </c>
      <c r="C842" t="s">
        <v>106</v>
      </c>
      <c r="D842" s="13">
        <v>42163</v>
      </c>
      <c r="E842">
        <v>1</v>
      </c>
      <c r="F842">
        <v>0</v>
      </c>
      <c r="G842" s="2" t="s">
        <v>89</v>
      </c>
      <c r="H842" s="2" t="s">
        <v>10</v>
      </c>
      <c r="I842">
        <v>4</v>
      </c>
      <c r="J842" s="2" t="s">
        <v>77</v>
      </c>
      <c r="K842" s="2">
        <v>0</v>
      </c>
      <c r="L842" s="2"/>
      <c r="M842" s="2" t="str">
        <f t="shared" si="78"/>
        <v/>
      </c>
      <c r="N842">
        <v>788.88286666666659</v>
      </c>
      <c r="O842" s="2">
        <f t="shared" si="79"/>
        <v>78.888286666666659</v>
      </c>
      <c r="P842" s="2">
        <f>IF(ISNUMBER(O842),SUMIFS(O$1:$O842,A$1:$A842,A842,C$1:$C842,C842,G$1:$G842,G842,E$1:$E842,E842),"")</f>
        <v>429.82060684266673</v>
      </c>
      <c r="U842" t="str">
        <f t="shared" si="80"/>
        <v/>
      </c>
      <c r="AA842">
        <v>29.9</v>
      </c>
      <c r="AB842">
        <v>4.8000000000000001E-2</v>
      </c>
      <c r="AC842" s="2">
        <f t="shared" si="81"/>
        <v>4.8000000000000001E-2</v>
      </c>
      <c r="AH842" s="2">
        <f t="shared" si="82"/>
        <v>3.7869999999999999</v>
      </c>
      <c r="AI842" s="2">
        <f>IF(ISNUMBER(AH842),SUMIFS($AH$1:AH842,$A$1:A842,A842,C$1:$C842,C842,$G$1:G842,G842,$E$1:E842,E842),"")</f>
        <v>18.233999999999998</v>
      </c>
      <c r="AJ842">
        <f t="shared" si="83"/>
        <v>9</v>
      </c>
    </row>
    <row r="843" spans="1:36" x14ac:dyDescent="0.25">
      <c r="A843" s="14" t="s">
        <v>111</v>
      </c>
      <c r="B843" t="s">
        <v>80</v>
      </c>
      <c r="C843" t="s">
        <v>106</v>
      </c>
      <c r="D843" s="13">
        <v>42163</v>
      </c>
      <c r="E843">
        <v>1</v>
      </c>
      <c r="F843">
        <v>50</v>
      </c>
      <c r="G843" s="2" t="s">
        <v>89</v>
      </c>
      <c r="H843" s="2" t="s">
        <v>10</v>
      </c>
      <c r="I843">
        <v>4</v>
      </c>
      <c r="J843" s="2" t="s">
        <v>77</v>
      </c>
      <c r="K843" s="2">
        <v>37.5</v>
      </c>
      <c r="L843" s="2"/>
      <c r="M843" s="2" t="str">
        <f t="shared" si="78"/>
        <v/>
      </c>
      <c r="N843">
        <v>804.67616399999997</v>
      </c>
      <c r="O843" s="2">
        <f t="shared" si="79"/>
        <v>80.467616399999997</v>
      </c>
      <c r="P843" s="2">
        <f>IF(ISNUMBER(O843),SUMIFS(O$1:$O843,A$1:$A843,A843,C$1:$C843,C843,G$1:$G843,G843,E$1:$E843,E843),"")</f>
        <v>465.93732983333331</v>
      </c>
      <c r="U843" t="str">
        <f t="shared" si="80"/>
        <v/>
      </c>
      <c r="AA843">
        <v>30.8</v>
      </c>
      <c r="AB843">
        <v>4.9000000000000002E-2</v>
      </c>
      <c r="AC843" s="2">
        <f t="shared" si="81"/>
        <v>4.9000000000000002E-2</v>
      </c>
      <c r="AH843" s="2">
        <f t="shared" si="82"/>
        <v>3.9430000000000001</v>
      </c>
      <c r="AI843" s="2">
        <f>IF(ISNUMBER(AH843),SUMIFS($AH$1:AH843,$A$1:A843,A843,C$1:$C843,C843,$G$1:G843,G843,$E$1:E843,E843),"")</f>
        <v>20.899000000000001</v>
      </c>
      <c r="AJ843">
        <f t="shared" si="83"/>
        <v>9</v>
      </c>
    </row>
    <row r="844" spans="1:36" x14ac:dyDescent="0.25">
      <c r="A844" s="14" t="s">
        <v>110</v>
      </c>
      <c r="B844" t="s">
        <v>80</v>
      </c>
      <c r="C844" t="s">
        <v>106</v>
      </c>
      <c r="D844" s="13">
        <v>42163</v>
      </c>
      <c r="E844">
        <v>1</v>
      </c>
      <c r="F844">
        <v>100</v>
      </c>
      <c r="G844" s="2" t="s">
        <v>89</v>
      </c>
      <c r="H844" s="2" t="s">
        <v>10</v>
      </c>
      <c r="I844">
        <v>4</v>
      </c>
      <c r="J844" s="2" t="s">
        <v>77</v>
      </c>
      <c r="K844" s="2">
        <v>75</v>
      </c>
      <c r="L844" s="2"/>
      <c r="M844" s="2" t="str">
        <f t="shared" si="78"/>
        <v/>
      </c>
      <c r="N844">
        <v>908.64099199999987</v>
      </c>
      <c r="O844" s="2">
        <f t="shared" si="79"/>
        <v>90.864099199999984</v>
      </c>
      <c r="P844" s="2">
        <f>IF(ISNUMBER(O844),SUMIFS(O$1:$O844,A$1:$A844,A844,C$1:$C844,C844,G$1:$G844,G844,E$1:$E844,E844),"")</f>
        <v>553.42088000000001</v>
      </c>
      <c r="U844" t="str">
        <f t="shared" si="80"/>
        <v/>
      </c>
      <c r="AA844">
        <v>29.3</v>
      </c>
      <c r="AB844">
        <v>4.7E-2</v>
      </c>
      <c r="AC844" s="2">
        <f t="shared" si="81"/>
        <v>4.7E-2</v>
      </c>
      <c r="AH844" s="2">
        <f t="shared" si="82"/>
        <v>4.2709999999999999</v>
      </c>
      <c r="AI844" s="2">
        <f>IF(ISNUMBER(AH844),SUMIFS($AH$1:AH844,$A$1:A844,A844,C$1:$C844,C844,$G$1:G844,G844,$E$1:E844,E844),"")</f>
        <v>23.896000000000001</v>
      </c>
      <c r="AJ844">
        <f t="shared" si="83"/>
        <v>9</v>
      </c>
    </row>
    <row r="845" spans="1:36" x14ac:dyDescent="0.25">
      <c r="A845" s="14" t="s">
        <v>109</v>
      </c>
      <c r="B845" t="s">
        <v>80</v>
      </c>
      <c r="C845" t="s">
        <v>106</v>
      </c>
      <c r="D845" s="13">
        <v>42163</v>
      </c>
      <c r="E845">
        <v>1</v>
      </c>
      <c r="F845">
        <v>200</v>
      </c>
      <c r="G845" s="2" t="s">
        <v>89</v>
      </c>
      <c r="H845" s="2" t="s">
        <v>10</v>
      </c>
      <c r="I845">
        <v>4</v>
      </c>
      <c r="J845" s="2" t="s">
        <v>77</v>
      </c>
      <c r="K845" s="2">
        <v>150</v>
      </c>
      <c r="L845" s="2"/>
      <c r="M845" s="2" t="str">
        <f t="shared" si="78"/>
        <v/>
      </c>
      <c r="N845">
        <v>810.12319200000013</v>
      </c>
      <c r="O845" s="2">
        <f t="shared" si="79"/>
        <v>81.012319200000007</v>
      </c>
      <c r="P845" s="2">
        <f>IF(ISNUMBER(O845),SUMIFS(O$1:$O845,A$1:$A845,A845,C$1:$C845,C845,G$1:$G845,G845,E$1:$E845,E845),"")</f>
        <v>458.40276253333332</v>
      </c>
      <c r="U845" t="str">
        <f t="shared" si="80"/>
        <v/>
      </c>
      <c r="AA845">
        <v>29.9</v>
      </c>
      <c r="AB845">
        <v>4.8000000000000001E-2</v>
      </c>
      <c r="AC845" s="2">
        <f t="shared" si="81"/>
        <v>4.8000000000000001E-2</v>
      </c>
      <c r="AH845" s="2">
        <f t="shared" si="82"/>
        <v>3.8889999999999998</v>
      </c>
      <c r="AI845" s="2">
        <f>IF(ISNUMBER(AH845),SUMIFS($AH$1:AH845,$A$1:A845,A845,C$1:$C845,C845,$G$1:G845,G845,$E$1:E845,E845),"")</f>
        <v>20.283999999999999</v>
      </c>
      <c r="AJ845">
        <f t="shared" si="83"/>
        <v>9</v>
      </c>
    </row>
    <row r="846" spans="1:36" x14ac:dyDescent="0.25">
      <c r="A846" s="14" t="s">
        <v>108</v>
      </c>
      <c r="B846" t="s">
        <v>80</v>
      </c>
      <c r="C846" t="s">
        <v>106</v>
      </c>
      <c r="D846" s="13">
        <v>42163</v>
      </c>
      <c r="E846">
        <v>1</v>
      </c>
      <c r="F846">
        <v>350</v>
      </c>
      <c r="G846" s="2" t="s">
        <v>89</v>
      </c>
      <c r="H846" s="2" t="s">
        <v>10</v>
      </c>
      <c r="I846">
        <v>4</v>
      </c>
      <c r="J846" s="2" t="s">
        <v>77</v>
      </c>
      <c r="K846" s="2">
        <v>262.5</v>
      </c>
      <c r="L846" s="2"/>
      <c r="M846" s="2" t="str">
        <f t="shared" si="78"/>
        <v/>
      </c>
      <c r="N846">
        <v>840.67404666666675</v>
      </c>
      <c r="O846" s="2">
        <f t="shared" si="79"/>
        <v>84.067404666666675</v>
      </c>
      <c r="P846" s="2">
        <f>IF(ISNUMBER(O846),SUMIFS(O$1:$O846,A$1:$A846,A846,C$1:$C846,C846,G$1:$G846,G846,E$1:$E846,E846),"")</f>
        <v>452.06634802666667</v>
      </c>
      <c r="U846" t="str">
        <f t="shared" si="80"/>
        <v/>
      </c>
      <c r="AA846">
        <v>28.9</v>
      </c>
      <c r="AB846">
        <v>4.5999999999999999E-2</v>
      </c>
      <c r="AC846" s="2">
        <f t="shared" si="81"/>
        <v>4.5999999999999999E-2</v>
      </c>
      <c r="AH846" s="2">
        <f t="shared" si="82"/>
        <v>3.867</v>
      </c>
      <c r="AI846" s="2">
        <f>IF(ISNUMBER(AH846),SUMIFS($AH$1:AH846,$A$1:A846,A846,C$1:$C846,C846,$G$1:G846,G846,$E$1:E846,E846),"")</f>
        <v>20.37</v>
      </c>
      <c r="AJ846">
        <f t="shared" si="83"/>
        <v>9</v>
      </c>
    </row>
    <row r="847" spans="1:36" x14ac:dyDescent="0.25">
      <c r="A847" s="14" t="s">
        <v>107</v>
      </c>
      <c r="B847" t="s">
        <v>80</v>
      </c>
      <c r="C847" t="s">
        <v>106</v>
      </c>
      <c r="D847" s="13">
        <v>42163</v>
      </c>
      <c r="E847">
        <v>1</v>
      </c>
      <c r="F847">
        <v>500</v>
      </c>
      <c r="G847" s="2" t="s">
        <v>89</v>
      </c>
      <c r="H847" s="2" t="s">
        <v>10</v>
      </c>
      <c r="I847">
        <v>4</v>
      </c>
      <c r="J847" s="2" t="s">
        <v>77</v>
      </c>
      <c r="K847" s="2">
        <v>375</v>
      </c>
      <c r="L847" s="2"/>
      <c r="M847" s="2" t="str">
        <f t="shared" si="78"/>
        <v/>
      </c>
      <c r="N847">
        <v>847.56554666666659</v>
      </c>
      <c r="O847" s="2">
        <f t="shared" si="79"/>
        <v>84.756554666666659</v>
      </c>
      <c r="P847" s="2">
        <f>IF(ISNUMBER(O847),SUMIFS(O$1:$O847,A$1:$A847,A847,C$1:$C847,C847,G$1:$G847,G847,E$1:$E847,E847),"")</f>
        <v>464.60421399466668</v>
      </c>
      <c r="U847" t="str">
        <f t="shared" si="80"/>
        <v/>
      </c>
      <c r="AA847">
        <v>29.8</v>
      </c>
      <c r="AB847">
        <v>4.8000000000000001E-2</v>
      </c>
      <c r="AC847" s="2">
        <f t="shared" si="81"/>
        <v>4.8000000000000001E-2</v>
      </c>
      <c r="AH847" s="2">
        <f t="shared" si="82"/>
        <v>4.0679999999999996</v>
      </c>
      <c r="AI847" s="2">
        <f>IF(ISNUMBER(AH847),SUMIFS($AH$1:AH847,$A$1:A847,A847,C$1:$C847,C847,$G$1:G847,G847,$E$1:E847,E847),"")</f>
        <v>20.384999999999998</v>
      </c>
      <c r="AJ847">
        <f t="shared" si="83"/>
        <v>9</v>
      </c>
    </row>
    <row r="848" spans="1:36" x14ac:dyDescent="0.25">
      <c r="A848" s="14" t="s">
        <v>112</v>
      </c>
      <c r="B848" t="s">
        <v>80</v>
      </c>
      <c r="C848" t="s">
        <v>106</v>
      </c>
      <c r="D848" s="13">
        <v>42163</v>
      </c>
      <c r="E848">
        <v>2</v>
      </c>
      <c r="F848">
        <v>0</v>
      </c>
      <c r="G848" s="2" t="s">
        <v>89</v>
      </c>
      <c r="H848" s="2" t="s">
        <v>10</v>
      </c>
      <c r="I848">
        <v>4</v>
      </c>
      <c r="J848" s="2" t="s">
        <v>77</v>
      </c>
      <c r="K848" s="2">
        <v>0</v>
      </c>
      <c r="L848" s="2"/>
      <c r="M848" s="2" t="str">
        <f t="shared" si="78"/>
        <v/>
      </c>
      <c r="N848">
        <v>830.06858799999986</v>
      </c>
      <c r="O848" s="2">
        <f t="shared" si="79"/>
        <v>83.006858799999989</v>
      </c>
      <c r="P848" s="2">
        <f>IF(ISNUMBER(O848),SUMIFS(O$1:$O848,A$1:$A848,A848,C$1:$C848,C848,G$1:$G848,G848,E$1:$E848,E848),"")</f>
        <v>491.19510253333328</v>
      </c>
      <c r="U848" t="str">
        <f t="shared" si="80"/>
        <v/>
      </c>
      <c r="AA848">
        <v>29.6</v>
      </c>
      <c r="AB848">
        <v>4.7E-2</v>
      </c>
      <c r="AC848" s="2">
        <f t="shared" si="81"/>
        <v>4.7E-2</v>
      </c>
      <c r="AH848" s="2">
        <f t="shared" si="82"/>
        <v>3.9009999999999998</v>
      </c>
      <c r="AI848" s="2">
        <f>IF(ISNUMBER(AH848),SUMIFS($AH$1:AH848,$A$1:A848,A848,C$1:$C848,C848,$G$1:G848,G848,$E$1:E848,E848),"")</f>
        <v>20.22</v>
      </c>
      <c r="AJ848">
        <f t="shared" si="83"/>
        <v>9</v>
      </c>
    </row>
    <row r="849" spans="1:36" x14ac:dyDescent="0.25">
      <c r="A849" s="14" t="s">
        <v>111</v>
      </c>
      <c r="B849" t="s">
        <v>80</v>
      </c>
      <c r="C849" t="s">
        <v>106</v>
      </c>
      <c r="D849" s="13">
        <v>42163</v>
      </c>
      <c r="E849">
        <v>2</v>
      </c>
      <c r="F849">
        <v>50</v>
      </c>
      <c r="G849" s="2" t="s">
        <v>89</v>
      </c>
      <c r="H849" s="2" t="s">
        <v>10</v>
      </c>
      <c r="I849">
        <v>4</v>
      </c>
      <c r="J849" s="2" t="s">
        <v>77</v>
      </c>
      <c r="K849" s="2">
        <v>37.5</v>
      </c>
      <c r="L849" s="2"/>
      <c r="M849" s="2" t="str">
        <f t="shared" si="78"/>
        <v/>
      </c>
      <c r="N849">
        <v>1026.5646079999999</v>
      </c>
      <c r="O849" s="2">
        <f t="shared" si="79"/>
        <v>102.65646079999999</v>
      </c>
      <c r="P849" s="2">
        <f>IF(ISNUMBER(O849),SUMIFS(O$1:$O849,A$1:$A849,A849,C$1:$C849,C849,G$1:$G849,G849,E$1:$E849,E849),"")</f>
        <v>507.62802864666662</v>
      </c>
      <c r="U849" t="str">
        <f t="shared" si="80"/>
        <v/>
      </c>
      <c r="AA849">
        <v>29.8</v>
      </c>
      <c r="AB849">
        <v>4.8000000000000001E-2</v>
      </c>
      <c r="AC849" s="2">
        <f t="shared" si="81"/>
        <v>4.8000000000000001E-2</v>
      </c>
      <c r="AH849" s="2">
        <f t="shared" si="82"/>
        <v>4.9279999999999999</v>
      </c>
      <c r="AI849" s="2">
        <f>IF(ISNUMBER(AH849),SUMIFS($AH$1:AH849,$A$1:A849,A849,C$1:$C849,C849,$G$1:G849,G849,$E$1:E849,E849),"")</f>
        <v>21.096</v>
      </c>
      <c r="AJ849">
        <f t="shared" si="83"/>
        <v>9</v>
      </c>
    </row>
    <row r="850" spans="1:36" x14ac:dyDescent="0.25">
      <c r="A850" s="14" t="s">
        <v>110</v>
      </c>
      <c r="B850" t="s">
        <v>80</v>
      </c>
      <c r="C850" t="s">
        <v>106</v>
      </c>
      <c r="D850" s="13">
        <v>42163</v>
      </c>
      <c r="E850">
        <v>2</v>
      </c>
      <c r="F850">
        <v>100</v>
      </c>
      <c r="G850" s="2" t="s">
        <v>89</v>
      </c>
      <c r="H850" s="2" t="s">
        <v>10</v>
      </c>
      <c r="I850">
        <v>4</v>
      </c>
      <c r="J850" s="2" t="s">
        <v>77</v>
      </c>
      <c r="K850" s="2">
        <v>75</v>
      </c>
      <c r="L850" s="2"/>
      <c r="M850" s="2" t="str">
        <f t="shared" si="78"/>
        <v/>
      </c>
      <c r="N850">
        <v>791.81971199999998</v>
      </c>
      <c r="O850" s="2">
        <f t="shared" si="79"/>
        <v>79.181971199999992</v>
      </c>
      <c r="P850" s="2">
        <f>IF(ISNUMBER(O850),SUMIFS(O$1:$O850,A$1:$A850,A850,C$1:$C850,C850,G$1:$G850,G850,E$1:$E850,E850),"")</f>
        <v>523.3222913333334</v>
      </c>
      <c r="U850" t="str">
        <f t="shared" si="80"/>
        <v/>
      </c>
      <c r="AA850">
        <v>28.6</v>
      </c>
      <c r="AB850">
        <v>4.5999999999999999E-2</v>
      </c>
      <c r="AC850" s="2">
        <f t="shared" si="81"/>
        <v>4.5999999999999999E-2</v>
      </c>
      <c r="AH850" s="2">
        <f t="shared" si="82"/>
        <v>3.6419999999999999</v>
      </c>
      <c r="AI850" s="2">
        <f>IF(ISNUMBER(AH850),SUMIFS($AH$1:AH850,$A$1:A850,A850,C$1:$C850,C850,$G$1:G850,G850,$E$1:E850,E850),"")</f>
        <v>19.097000000000001</v>
      </c>
      <c r="AJ850">
        <f t="shared" si="83"/>
        <v>9</v>
      </c>
    </row>
    <row r="851" spans="1:36" x14ac:dyDescent="0.25">
      <c r="A851" s="14" t="s">
        <v>109</v>
      </c>
      <c r="B851" t="s">
        <v>80</v>
      </c>
      <c r="C851" t="s">
        <v>106</v>
      </c>
      <c r="D851" s="13">
        <v>42163</v>
      </c>
      <c r="E851">
        <v>2</v>
      </c>
      <c r="F851">
        <v>200</v>
      </c>
      <c r="G851" s="2" t="s">
        <v>89</v>
      </c>
      <c r="H851" s="2" t="s">
        <v>10</v>
      </c>
      <c r="I851">
        <v>4</v>
      </c>
      <c r="J851" s="2" t="s">
        <v>77</v>
      </c>
      <c r="K851" s="2">
        <v>150</v>
      </c>
      <c r="L851" s="2"/>
      <c r="M851" s="2" t="str">
        <f t="shared" si="78"/>
        <v/>
      </c>
      <c r="N851">
        <v>807.49216800000011</v>
      </c>
      <c r="O851" s="2">
        <f t="shared" si="79"/>
        <v>80.749216800000013</v>
      </c>
      <c r="P851" s="2">
        <f>IF(ISNUMBER(O851),SUMIFS(O$1:$O851,A$1:$A851,A851,C$1:$C851,C851,G$1:$G851,G851,E$1:$E851,E851),"")</f>
        <v>446.52594436666675</v>
      </c>
      <c r="U851" t="str">
        <f t="shared" si="80"/>
        <v/>
      </c>
      <c r="AA851">
        <v>28.7</v>
      </c>
      <c r="AB851">
        <v>4.5999999999999999E-2</v>
      </c>
      <c r="AC851" s="2">
        <f t="shared" si="81"/>
        <v>4.5999999999999999E-2</v>
      </c>
      <c r="AH851" s="2">
        <f t="shared" si="82"/>
        <v>3.714</v>
      </c>
      <c r="AI851" s="2">
        <f>IF(ISNUMBER(AH851),SUMIFS($AH$1:AH851,$A$1:A851,A851,C$1:$C851,C851,$G$1:G851,G851,$E$1:E851,E851),"")</f>
        <v>17.303000000000001</v>
      </c>
      <c r="AJ851">
        <f t="shared" si="83"/>
        <v>9</v>
      </c>
    </row>
    <row r="852" spans="1:36" x14ac:dyDescent="0.25">
      <c r="A852" s="14" t="s">
        <v>108</v>
      </c>
      <c r="B852" t="s">
        <v>80</v>
      </c>
      <c r="C852" t="s">
        <v>106</v>
      </c>
      <c r="D852" s="13">
        <v>42163</v>
      </c>
      <c r="E852">
        <v>2</v>
      </c>
      <c r="F852">
        <v>350</v>
      </c>
      <c r="G852" s="2" t="s">
        <v>89</v>
      </c>
      <c r="H852" s="2" t="s">
        <v>10</v>
      </c>
      <c r="I852">
        <v>4</v>
      </c>
      <c r="J852" s="2" t="s">
        <v>77</v>
      </c>
      <c r="K852" s="2">
        <v>262.5</v>
      </c>
      <c r="L852" s="2"/>
      <c r="M852" s="2" t="str">
        <f t="shared" si="78"/>
        <v/>
      </c>
      <c r="N852">
        <v>981.17919999999992</v>
      </c>
      <c r="O852" s="2">
        <f t="shared" si="79"/>
        <v>98.117919999999998</v>
      </c>
      <c r="P852" s="2">
        <f>IF(ISNUMBER(O852),SUMIFS(O$1:$O852,A$1:$A852,A852,C$1:$C852,C852,G$1:$G852,G852,E$1:$E852,E852),"")</f>
        <v>490.44749790933338</v>
      </c>
      <c r="U852" t="str">
        <f t="shared" si="80"/>
        <v/>
      </c>
      <c r="AA852">
        <v>29.3</v>
      </c>
      <c r="AB852">
        <v>4.7E-2</v>
      </c>
      <c r="AC852" s="2">
        <f t="shared" si="81"/>
        <v>4.7E-2</v>
      </c>
      <c r="AH852" s="2">
        <f t="shared" si="82"/>
        <v>4.6120000000000001</v>
      </c>
      <c r="AI852" s="2">
        <f>IF(ISNUMBER(AH852),SUMIFS($AH$1:AH852,$A$1:A852,A852,C$1:$C852,C852,$G$1:G852,G852,$E$1:E852,E852),"")</f>
        <v>18.55</v>
      </c>
      <c r="AJ852">
        <f t="shared" si="83"/>
        <v>9</v>
      </c>
    </row>
    <row r="853" spans="1:36" x14ac:dyDescent="0.25">
      <c r="A853" s="14" t="s">
        <v>107</v>
      </c>
      <c r="B853" t="s">
        <v>80</v>
      </c>
      <c r="C853" t="s">
        <v>106</v>
      </c>
      <c r="D853" s="13">
        <v>42163</v>
      </c>
      <c r="E853">
        <v>2</v>
      </c>
      <c r="F853">
        <v>500</v>
      </c>
      <c r="G853" s="2" t="s">
        <v>89</v>
      </c>
      <c r="H853" s="2" t="s">
        <v>10</v>
      </c>
      <c r="I853">
        <v>4</v>
      </c>
      <c r="J853" s="2" t="s">
        <v>77</v>
      </c>
      <c r="K853" s="2">
        <v>375</v>
      </c>
      <c r="L853" s="2"/>
      <c r="M853" s="2" t="str">
        <f t="shared" si="78"/>
        <v/>
      </c>
      <c r="N853">
        <v>729.89323733333322</v>
      </c>
      <c r="O853" s="2">
        <f t="shared" si="79"/>
        <v>72.989323733333322</v>
      </c>
      <c r="P853" s="2">
        <f>IF(ISNUMBER(O853),SUMIFS(O$1:$O853,A$1:$A853,A853,C$1:$C853,C853,G$1:$G853,G853,E$1:$E853,E853),"")</f>
        <v>491.33182919999996</v>
      </c>
      <c r="U853" t="str">
        <f t="shared" si="80"/>
        <v/>
      </c>
      <c r="AA853">
        <v>29.3</v>
      </c>
      <c r="AB853">
        <v>4.7E-2</v>
      </c>
      <c r="AC853" s="2">
        <f t="shared" si="81"/>
        <v>4.7E-2</v>
      </c>
      <c r="AH853" s="2">
        <f t="shared" si="82"/>
        <v>3.43</v>
      </c>
      <c r="AI853" s="2">
        <f>IF(ISNUMBER(AH853),SUMIFS($AH$1:AH853,$A$1:A853,A853,C$1:$C853,C853,$G$1:G853,G853,$E$1:E853,E853),"")</f>
        <v>19.552</v>
      </c>
      <c r="AJ853">
        <f t="shared" si="83"/>
        <v>9</v>
      </c>
    </row>
    <row r="854" spans="1:36" x14ac:dyDescent="0.25">
      <c r="A854" s="14" t="s">
        <v>112</v>
      </c>
      <c r="B854" t="s">
        <v>80</v>
      </c>
      <c r="C854" t="s">
        <v>106</v>
      </c>
      <c r="D854" s="13">
        <v>42163</v>
      </c>
      <c r="E854">
        <v>3</v>
      </c>
      <c r="F854">
        <v>0</v>
      </c>
      <c r="G854" s="2" t="s">
        <v>89</v>
      </c>
      <c r="H854" s="2" t="s">
        <v>10</v>
      </c>
      <c r="I854">
        <v>4</v>
      </c>
      <c r="J854" s="2" t="s">
        <v>77</v>
      </c>
      <c r="K854" s="2">
        <v>0</v>
      </c>
      <c r="L854" s="2"/>
      <c r="M854" s="2" t="str">
        <f t="shared" si="78"/>
        <v/>
      </c>
      <c r="N854">
        <v>809.47572733333323</v>
      </c>
      <c r="O854" s="2">
        <f t="shared" si="79"/>
        <v>80.947572733333317</v>
      </c>
      <c r="P854" s="2">
        <f>IF(ISNUMBER(O854),SUMIFS(O$1:$O854,A$1:$A854,A854,C$1:$C854,C854,G$1:$G854,G854,E$1:$E854,E854),"")</f>
        <v>594.50284046666661</v>
      </c>
      <c r="U854" t="str">
        <f t="shared" si="80"/>
        <v/>
      </c>
      <c r="AB854">
        <v>4.7500000000000001E-2</v>
      </c>
      <c r="AC854" s="2">
        <f t="shared" si="81"/>
        <v>4.7500000000000001E-2</v>
      </c>
      <c r="AH854" s="2">
        <f t="shared" si="82"/>
        <v>3.8450000000000002</v>
      </c>
      <c r="AI854" s="2">
        <f>IF(ISNUMBER(AH854),SUMIFS($AH$1:AH854,$A$1:A854,A854,C$1:$C854,C854,$G$1:G854,G854,$E$1:E854,E854),"")</f>
        <v>23.074999999999999</v>
      </c>
      <c r="AJ854">
        <f t="shared" si="83"/>
        <v>8</v>
      </c>
    </row>
    <row r="855" spans="1:36" x14ac:dyDescent="0.25">
      <c r="A855" s="14" t="s">
        <v>111</v>
      </c>
      <c r="B855" t="s">
        <v>80</v>
      </c>
      <c r="C855" t="s">
        <v>106</v>
      </c>
      <c r="D855" s="13">
        <v>42163</v>
      </c>
      <c r="E855">
        <v>3</v>
      </c>
      <c r="F855">
        <v>50</v>
      </c>
      <c r="G855" s="2" t="s">
        <v>89</v>
      </c>
      <c r="H855" s="2" t="s">
        <v>10</v>
      </c>
      <c r="I855">
        <v>4</v>
      </c>
      <c r="J855" s="2" t="s">
        <v>77</v>
      </c>
      <c r="K855" s="2">
        <v>37.5</v>
      </c>
      <c r="L855" s="2"/>
      <c r="M855" s="2" t="str">
        <f t="shared" si="78"/>
        <v/>
      </c>
      <c r="N855">
        <v>915.62038599999994</v>
      </c>
      <c r="O855" s="2">
        <f t="shared" si="79"/>
        <v>91.562038599999994</v>
      </c>
      <c r="P855" s="2">
        <f>IF(ISNUMBER(O855),SUMIFS(O$1:$O855,A$1:$A855,A855,C$1:$C855,C855,G$1:$G855,G855,E$1:$E855,E855),"")</f>
        <v>661.60561140000004</v>
      </c>
      <c r="U855" t="str">
        <f t="shared" si="80"/>
        <v/>
      </c>
      <c r="AB855">
        <v>4.8499999999999995E-2</v>
      </c>
      <c r="AC855" s="2">
        <f t="shared" si="81"/>
        <v>4.8499999999999995E-2</v>
      </c>
      <c r="AH855" s="2">
        <f t="shared" si="82"/>
        <v>4.4409999999999998</v>
      </c>
      <c r="AI855" s="2">
        <f>IF(ISNUMBER(AH855),SUMIFS($AH$1:AH855,$A$1:A855,A855,C$1:$C855,C855,$G$1:G855,G855,$E$1:E855,E855),"")</f>
        <v>26.368999999999996</v>
      </c>
      <c r="AJ855">
        <f t="shared" si="83"/>
        <v>8</v>
      </c>
    </row>
    <row r="856" spans="1:36" x14ac:dyDescent="0.25">
      <c r="A856" s="14" t="s">
        <v>110</v>
      </c>
      <c r="B856" t="s">
        <v>80</v>
      </c>
      <c r="C856" t="s">
        <v>106</v>
      </c>
      <c r="D856" s="13">
        <v>42163</v>
      </c>
      <c r="E856">
        <v>3</v>
      </c>
      <c r="F856">
        <v>100</v>
      </c>
      <c r="G856" s="2" t="s">
        <v>89</v>
      </c>
      <c r="H856" s="2" t="s">
        <v>10</v>
      </c>
      <c r="I856">
        <v>4</v>
      </c>
      <c r="J856" s="2" t="s">
        <v>77</v>
      </c>
      <c r="K856" s="2">
        <v>75</v>
      </c>
      <c r="L856" s="2"/>
      <c r="M856" s="2" t="str">
        <f t="shared" si="78"/>
        <v/>
      </c>
      <c r="N856">
        <v>850.23035199999993</v>
      </c>
      <c r="O856" s="2">
        <f t="shared" si="79"/>
        <v>85.023035199999995</v>
      </c>
      <c r="P856" s="2">
        <f>IF(ISNUMBER(O856),SUMIFS(O$1:$O856,A$1:$A856,A856,C$1:$C856,C856,G$1:$G856,G856,E$1:$E856,E856),"")</f>
        <v>424.31808219999999</v>
      </c>
      <c r="U856" t="str">
        <f t="shared" si="80"/>
        <v/>
      </c>
      <c r="AB856">
        <v>4.6500000000000007E-2</v>
      </c>
      <c r="AC856" s="2">
        <f t="shared" si="81"/>
        <v>4.6500000000000007E-2</v>
      </c>
      <c r="AH856" s="2">
        <f t="shared" si="82"/>
        <v>3.9540000000000002</v>
      </c>
      <c r="AI856" s="2">
        <f>IF(ISNUMBER(AH856),SUMIFS($AH$1:AH856,$A$1:A856,A856,C$1:$C856,C856,$G$1:G856,G856,$E$1:E856,E856),"")</f>
        <v>18.091000000000001</v>
      </c>
      <c r="AJ856">
        <f t="shared" si="83"/>
        <v>8</v>
      </c>
    </row>
    <row r="857" spans="1:36" x14ac:dyDescent="0.25">
      <c r="A857" s="14" t="s">
        <v>109</v>
      </c>
      <c r="B857" t="s">
        <v>80</v>
      </c>
      <c r="C857" t="s">
        <v>106</v>
      </c>
      <c r="D857" s="13">
        <v>42163</v>
      </c>
      <c r="E857">
        <v>3</v>
      </c>
      <c r="F857">
        <v>200</v>
      </c>
      <c r="G857" s="2" t="s">
        <v>89</v>
      </c>
      <c r="H857" s="2" t="s">
        <v>10</v>
      </c>
      <c r="I857">
        <v>4</v>
      </c>
      <c r="J857" s="2" t="s">
        <v>77</v>
      </c>
      <c r="K857" s="2">
        <v>150</v>
      </c>
      <c r="L857" s="2"/>
      <c r="M857" s="2" t="str">
        <f t="shared" si="78"/>
        <v/>
      </c>
      <c r="N857">
        <v>808.80768000000012</v>
      </c>
      <c r="O857" s="2">
        <f t="shared" si="79"/>
        <v>80.880768000000018</v>
      </c>
      <c r="P857" s="2">
        <f>IF(ISNUMBER(O857),SUMIFS(O$1:$O857,A$1:$A857,A857,C$1:$C857,C857,G$1:$G857,G857,E$1:$E857,E857),"")</f>
        <v>580.76346426666669</v>
      </c>
      <c r="U857" t="str">
        <f t="shared" si="80"/>
        <v/>
      </c>
      <c r="AB857">
        <v>4.6999999999999993E-2</v>
      </c>
      <c r="AC857" s="2">
        <f t="shared" si="81"/>
        <v>4.6999999999999993E-2</v>
      </c>
      <c r="AH857" s="2">
        <f t="shared" si="82"/>
        <v>3.8010000000000002</v>
      </c>
      <c r="AI857" s="2">
        <f>IF(ISNUMBER(AH857),SUMIFS($AH$1:AH857,$A$1:A857,A857,C$1:$C857,C857,$G$1:G857,G857,$E$1:E857,E857),"")</f>
        <v>22.747</v>
      </c>
      <c r="AJ857">
        <f t="shared" si="83"/>
        <v>8</v>
      </c>
    </row>
    <row r="858" spans="1:36" x14ac:dyDescent="0.25">
      <c r="A858" s="14" t="s">
        <v>108</v>
      </c>
      <c r="B858" t="s">
        <v>80</v>
      </c>
      <c r="C858" t="s">
        <v>106</v>
      </c>
      <c r="D858" s="13">
        <v>42163</v>
      </c>
      <c r="E858">
        <v>3</v>
      </c>
      <c r="F858">
        <v>350</v>
      </c>
      <c r="G858" s="2" t="s">
        <v>89</v>
      </c>
      <c r="H858" s="2" t="s">
        <v>10</v>
      </c>
      <c r="I858">
        <v>4</v>
      </c>
      <c r="J858" s="2" t="s">
        <v>77</v>
      </c>
      <c r="K858" s="2">
        <v>262.5</v>
      </c>
      <c r="L858" s="2"/>
      <c r="M858" s="2" t="str">
        <f t="shared" si="78"/>
        <v/>
      </c>
      <c r="N858">
        <v>910.92662333333328</v>
      </c>
      <c r="O858" s="2">
        <f t="shared" si="79"/>
        <v>91.092662333333323</v>
      </c>
      <c r="P858" s="2">
        <f>IF(ISNUMBER(O858),SUMIFS(O$1:$O858,A$1:$A858,A858,C$1:$C858,C858,G$1:$G858,G858,E$1:$E858,E858),"")</f>
        <v>462.98121566666669</v>
      </c>
      <c r="U858" t="str">
        <f t="shared" si="80"/>
        <v/>
      </c>
      <c r="AB858">
        <v>4.6500000000000007E-2</v>
      </c>
      <c r="AC858" s="2">
        <f t="shared" si="81"/>
        <v>4.6500000000000007E-2</v>
      </c>
      <c r="AH858" s="2">
        <f t="shared" si="82"/>
        <v>4.2359999999999998</v>
      </c>
      <c r="AI858" s="2">
        <f>IF(ISNUMBER(AH858),SUMIFS($AH$1:AH858,$A$1:A858,A858,C$1:$C858,C858,$G$1:G858,G858,$E$1:E858,E858),"")</f>
        <v>19.715</v>
      </c>
      <c r="AJ858">
        <f t="shared" si="83"/>
        <v>8</v>
      </c>
    </row>
    <row r="859" spans="1:36" x14ac:dyDescent="0.25">
      <c r="A859" s="14" t="s">
        <v>107</v>
      </c>
      <c r="B859" t="s">
        <v>80</v>
      </c>
      <c r="C859" t="s">
        <v>106</v>
      </c>
      <c r="D859" s="13">
        <v>42163</v>
      </c>
      <c r="E859">
        <v>3</v>
      </c>
      <c r="F859">
        <v>500</v>
      </c>
      <c r="G859" s="2" t="s">
        <v>89</v>
      </c>
      <c r="H859" s="2" t="s">
        <v>10</v>
      </c>
      <c r="I859">
        <v>4</v>
      </c>
      <c r="J859" s="2" t="s">
        <v>77</v>
      </c>
      <c r="K859" s="2">
        <v>375</v>
      </c>
      <c r="L859" s="2"/>
      <c r="M859" s="2" t="str">
        <f t="shared" si="78"/>
        <v/>
      </c>
      <c r="N859">
        <v>788.72939199999996</v>
      </c>
      <c r="O859" s="2">
        <f t="shared" si="79"/>
        <v>78.87293919999999</v>
      </c>
      <c r="P859" s="2">
        <f>IF(ISNUMBER(O859),SUMIFS(O$1:$O859,A$1:$A859,A859,C$1:$C859,C859,G$1:$G859,G859,E$1:$E859,E859),"")</f>
        <v>494.38270986666669</v>
      </c>
      <c r="U859" t="str">
        <f t="shared" si="80"/>
        <v/>
      </c>
      <c r="AB859">
        <v>4.7500000000000001E-2</v>
      </c>
      <c r="AC859" s="2">
        <f t="shared" si="81"/>
        <v>4.7500000000000001E-2</v>
      </c>
      <c r="AH859" s="2">
        <f t="shared" si="82"/>
        <v>3.746</v>
      </c>
      <c r="AI859" s="2">
        <f>IF(ISNUMBER(AH859),SUMIFS($AH$1:AH859,$A$1:A859,A859,C$1:$C859,C859,$G$1:G859,G859,$E$1:E859,E859),"")</f>
        <v>20.379000000000001</v>
      </c>
      <c r="AJ859">
        <f t="shared" si="83"/>
        <v>8</v>
      </c>
    </row>
    <row r="860" spans="1:36" x14ac:dyDescent="0.25">
      <c r="A860" s="14" t="s">
        <v>112</v>
      </c>
      <c r="B860" t="s">
        <v>80</v>
      </c>
      <c r="C860" t="s">
        <v>106</v>
      </c>
      <c r="D860" s="13">
        <v>42181</v>
      </c>
      <c r="E860">
        <v>1</v>
      </c>
      <c r="F860">
        <v>0</v>
      </c>
      <c r="G860" s="2" t="s">
        <v>89</v>
      </c>
      <c r="H860" s="2" t="s">
        <v>10</v>
      </c>
      <c r="I860">
        <v>5</v>
      </c>
      <c r="J860" s="2" t="s">
        <v>88</v>
      </c>
      <c r="K860" s="2">
        <v>0</v>
      </c>
      <c r="L860" s="2">
        <v>1144</v>
      </c>
      <c r="M860" s="2">
        <f t="shared" si="78"/>
        <v>114.4</v>
      </c>
      <c r="O860" s="2" t="str">
        <f t="shared" si="79"/>
        <v/>
      </c>
      <c r="P860" s="2" t="str">
        <f>IF(ISNUMBER(O860),SUMIFS(O$1:$O860,A$1:$A860,A860,C$1:$C860,C860,G$1:$G860,G860,E$1:$E860,E860),"")</f>
        <v/>
      </c>
      <c r="U860" t="str">
        <f t="shared" si="80"/>
        <v/>
      </c>
      <c r="AA860">
        <v>29</v>
      </c>
      <c r="AB860">
        <v>4.5999999999999999E-2</v>
      </c>
      <c r="AC860" s="2">
        <f t="shared" si="81"/>
        <v>4.5999999999999999E-2</v>
      </c>
      <c r="AH860" s="2" t="str">
        <f t="shared" si="82"/>
        <v/>
      </c>
      <c r="AI860" s="2" t="str">
        <f>IF(ISNUMBER(AH860),SUMIFS($AH$1:AH860,$A$1:A860,A860,C$1:$C860,C860,$G$1:G860,G860,$E$1:E860,E860),"")</f>
        <v/>
      </c>
      <c r="AJ860">
        <f t="shared" si="83"/>
        <v>6</v>
      </c>
    </row>
    <row r="861" spans="1:36" x14ac:dyDescent="0.25">
      <c r="A861" s="14" t="s">
        <v>111</v>
      </c>
      <c r="B861" t="s">
        <v>80</v>
      </c>
      <c r="C861" t="s">
        <v>106</v>
      </c>
      <c r="D861" s="13">
        <v>42181</v>
      </c>
      <c r="E861">
        <v>1</v>
      </c>
      <c r="F861">
        <v>50</v>
      </c>
      <c r="G861" s="2" t="s">
        <v>89</v>
      </c>
      <c r="H861" s="2" t="s">
        <v>10</v>
      </c>
      <c r="I861">
        <v>5</v>
      </c>
      <c r="J861" s="2" t="s">
        <v>88</v>
      </c>
      <c r="K861" s="2">
        <v>37.5</v>
      </c>
      <c r="L861" s="2">
        <v>1172</v>
      </c>
      <c r="M861" s="2">
        <f t="shared" si="78"/>
        <v>117.2</v>
      </c>
      <c r="O861" s="2" t="str">
        <f t="shared" si="79"/>
        <v/>
      </c>
      <c r="P861" s="2" t="str">
        <f>IF(ISNUMBER(O861),SUMIFS(O$1:$O861,A$1:$A861,A861,C$1:$C861,C861,G$1:$G861,G861,E$1:$E861,E861),"")</f>
        <v/>
      </c>
      <c r="U861" t="str">
        <f t="shared" si="80"/>
        <v/>
      </c>
      <c r="AA861">
        <v>30.9</v>
      </c>
      <c r="AB861">
        <v>4.9000000000000002E-2</v>
      </c>
      <c r="AC861" s="2">
        <f t="shared" si="81"/>
        <v>4.9000000000000002E-2</v>
      </c>
      <c r="AH861" s="2" t="str">
        <f t="shared" si="82"/>
        <v/>
      </c>
      <c r="AI861" s="2" t="str">
        <f>IF(ISNUMBER(AH861),SUMIFS($AH$1:AH861,$A$1:A861,A861,C$1:$C861,C861,$G$1:G861,G861,$E$1:E861,E861),"")</f>
        <v/>
      </c>
      <c r="AJ861">
        <f t="shared" si="83"/>
        <v>6</v>
      </c>
    </row>
    <row r="862" spans="1:36" x14ac:dyDescent="0.25">
      <c r="A862" s="14" t="s">
        <v>110</v>
      </c>
      <c r="B862" t="s">
        <v>80</v>
      </c>
      <c r="C862" t="s">
        <v>106</v>
      </c>
      <c r="D862" s="13">
        <v>42181</v>
      </c>
      <c r="E862">
        <v>1</v>
      </c>
      <c r="F862">
        <v>100</v>
      </c>
      <c r="G862" s="2" t="s">
        <v>89</v>
      </c>
      <c r="H862" s="2" t="s">
        <v>10</v>
      </c>
      <c r="I862">
        <v>5</v>
      </c>
      <c r="J862" s="2" t="s">
        <v>88</v>
      </c>
      <c r="K862" s="2">
        <v>75</v>
      </c>
      <c r="L862" s="2">
        <v>1228</v>
      </c>
      <c r="M862" s="2">
        <f t="shared" si="78"/>
        <v>122.8</v>
      </c>
      <c r="O862" s="2" t="str">
        <f t="shared" si="79"/>
        <v/>
      </c>
      <c r="P862" s="2" t="str">
        <f>IF(ISNUMBER(O862),SUMIFS(O$1:$O862,A$1:$A862,A862,C$1:$C862,C862,G$1:$G862,G862,E$1:$E862,E862),"")</f>
        <v/>
      </c>
      <c r="U862" t="str">
        <f t="shared" si="80"/>
        <v/>
      </c>
      <c r="AA862">
        <v>29.9</v>
      </c>
      <c r="AB862">
        <v>4.8000000000000001E-2</v>
      </c>
      <c r="AC862" s="2">
        <f t="shared" si="81"/>
        <v>4.8000000000000001E-2</v>
      </c>
      <c r="AH862" s="2" t="str">
        <f t="shared" si="82"/>
        <v/>
      </c>
      <c r="AI862" s="2" t="str">
        <f>IF(ISNUMBER(AH862),SUMIFS($AH$1:AH862,$A$1:A862,A862,C$1:$C862,C862,$G$1:G862,G862,$E$1:E862,E862),"")</f>
        <v/>
      </c>
      <c r="AJ862">
        <f t="shared" si="83"/>
        <v>6</v>
      </c>
    </row>
    <row r="863" spans="1:36" x14ac:dyDescent="0.25">
      <c r="A863" s="14" t="s">
        <v>109</v>
      </c>
      <c r="B863" t="s">
        <v>80</v>
      </c>
      <c r="C863" t="s">
        <v>106</v>
      </c>
      <c r="D863" s="13">
        <v>42181</v>
      </c>
      <c r="E863">
        <v>1</v>
      </c>
      <c r="F863">
        <v>200</v>
      </c>
      <c r="G863" s="2" t="s">
        <v>89</v>
      </c>
      <c r="H863" s="2" t="s">
        <v>10</v>
      </c>
      <c r="I863">
        <v>5</v>
      </c>
      <c r="J863" s="2" t="s">
        <v>88</v>
      </c>
      <c r="K863" s="2">
        <v>150</v>
      </c>
      <c r="L863" s="2">
        <v>1256</v>
      </c>
      <c r="M863" s="2">
        <f t="shared" si="78"/>
        <v>125.6</v>
      </c>
      <c r="O863" s="2" t="str">
        <f t="shared" si="79"/>
        <v/>
      </c>
      <c r="P863" s="2" t="str">
        <f>IF(ISNUMBER(O863),SUMIFS(O$1:$O863,A$1:$A863,A863,C$1:$C863,C863,G$1:$G863,G863,E$1:$E863,E863),"")</f>
        <v/>
      </c>
      <c r="U863" t="str">
        <f t="shared" si="80"/>
        <v/>
      </c>
      <c r="AA863">
        <v>29.5</v>
      </c>
      <c r="AB863">
        <v>4.7E-2</v>
      </c>
      <c r="AC863" s="2">
        <f t="shared" si="81"/>
        <v>4.7E-2</v>
      </c>
      <c r="AH863" s="2" t="str">
        <f t="shared" si="82"/>
        <v/>
      </c>
      <c r="AI863" s="2" t="str">
        <f>IF(ISNUMBER(AH863),SUMIFS($AH$1:AH863,$A$1:A863,A863,C$1:$C863,C863,$G$1:G863,G863,$E$1:E863,E863),"")</f>
        <v/>
      </c>
      <c r="AJ863">
        <f t="shared" si="83"/>
        <v>6</v>
      </c>
    </row>
    <row r="864" spans="1:36" x14ac:dyDescent="0.25">
      <c r="A864" s="14" t="s">
        <v>108</v>
      </c>
      <c r="B864" t="s">
        <v>80</v>
      </c>
      <c r="C864" t="s">
        <v>106</v>
      </c>
      <c r="D864" s="13">
        <v>42181</v>
      </c>
      <c r="E864">
        <v>1</v>
      </c>
      <c r="F864">
        <v>350</v>
      </c>
      <c r="G864" s="2" t="s">
        <v>89</v>
      </c>
      <c r="H864" s="2" t="s">
        <v>10</v>
      </c>
      <c r="I864">
        <v>5</v>
      </c>
      <c r="J864" s="2" t="s">
        <v>88</v>
      </c>
      <c r="K864" s="2">
        <v>262.5</v>
      </c>
      <c r="L864" s="2">
        <v>1312</v>
      </c>
      <c r="M864" s="2">
        <f t="shared" si="78"/>
        <v>131.19999999999999</v>
      </c>
      <c r="O864" s="2" t="str">
        <f t="shared" si="79"/>
        <v/>
      </c>
      <c r="P864" s="2" t="str">
        <f>IF(ISNUMBER(O864),SUMIFS(O$1:$O864,A$1:$A864,A864,C$1:$C864,C864,G$1:$G864,G864,E$1:$E864,E864),"")</f>
        <v/>
      </c>
      <c r="U864" t="str">
        <f t="shared" si="80"/>
        <v/>
      </c>
      <c r="AA864">
        <v>30</v>
      </c>
      <c r="AB864">
        <v>4.8000000000000001E-2</v>
      </c>
      <c r="AC864" s="2">
        <f t="shared" si="81"/>
        <v>4.8000000000000001E-2</v>
      </c>
      <c r="AH864" s="2" t="str">
        <f t="shared" si="82"/>
        <v/>
      </c>
      <c r="AI864" s="2" t="str">
        <f>IF(ISNUMBER(AH864),SUMIFS($AH$1:AH864,$A$1:A864,A864,C$1:$C864,C864,$G$1:G864,G864,$E$1:E864,E864),"")</f>
        <v/>
      </c>
      <c r="AJ864">
        <f t="shared" si="83"/>
        <v>6</v>
      </c>
    </row>
    <row r="865" spans="1:36" x14ac:dyDescent="0.25">
      <c r="A865" s="14" t="s">
        <v>107</v>
      </c>
      <c r="B865" t="s">
        <v>80</v>
      </c>
      <c r="C865" t="s">
        <v>106</v>
      </c>
      <c r="D865" s="13">
        <v>42181</v>
      </c>
      <c r="E865">
        <v>1</v>
      </c>
      <c r="F865">
        <v>500</v>
      </c>
      <c r="G865" s="2" t="s">
        <v>89</v>
      </c>
      <c r="H865" s="2" t="s">
        <v>10</v>
      </c>
      <c r="I865">
        <v>5</v>
      </c>
      <c r="J865" s="2" t="s">
        <v>88</v>
      </c>
      <c r="K865" s="2">
        <v>375</v>
      </c>
      <c r="L865" s="2">
        <v>1172</v>
      </c>
      <c r="M865" s="2">
        <f t="shared" si="78"/>
        <v>117.2</v>
      </c>
      <c r="O865" s="2" t="str">
        <f t="shared" si="79"/>
        <v/>
      </c>
      <c r="P865" s="2" t="str">
        <f>IF(ISNUMBER(O865),SUMIFS(O$1:$O865,A$1:$A865,A865,C$1:$C865,C865,G$1:$G865,G865,E$1:$E865,E865),"")</f>
        <v/>
      </c>
      <c r="U865" t="str">
        <f t="shared" si="80"/>
        <v/>
      </c>
      <c r="AA865">
        <v>31.2</v>
      </c>
      <c r="AB865">
        <v>0.05</v>
      </c>
      <c r="AC865" s="2">
        <f t="shared" si="81"/>
        <v>0.05</v>
      </c>
      <c r="AH865" s="2" t="str">
        <f t="shared" si="82"/>
        <v/>
      </c>
      <c r="AI865" s="2" t="str">
        <f>IF(ISNUMBER(AH865),SUMIFS($AH$1:AH865,$A$1:A865,A865,C$1:$C865,C865,$G$1:G865,G865,$E$1:E865,E865),"")</f>
        <v/>
      </c>
      <c r="AJ865">
        <f t="shared" si="83"/>
        <v>6</v>
      </c>
    </row>
    <row r="866" spans="1:36" x14ac:dyDescent="0.25">
      <c r="A866" s="14" t="s">
        <v>112</v>
      </c>
      <c r="B866" t="s">
        <v>80</v>
      </c>
      <c r="C866" t="s">
        <v>106</v>
      </c>
      <c r="D866" s="13">
        <v>42181</v>
      </c>
      <c r="E866">
        <v>2</v>
      </c>
      <c r="F866">
        <v>0</v>
      </c>
      <c r="G866" s="2" t="s">
        <v>89</v>
      </c>
      <c r="H866" s="2" t="s">
        <v>10</v>
      </c>
      <c r="I866">
        <v>5</v>
      </c>
      <c r="J866" s="2" t="s">
        <v>88</v>
      </c>
      <c r="K866" s="2">
        <v>0</v>
      </c>
      <c r="L866" s="2">
        <v>1284</v>
      </c>
      <c r="M866" s="2">
        <f t="shared" si="78"/>
        <v>128.4</v>
      </c>
      <c r="O866" s="2" t="str">
        <f t="shared" si="79"/>
        <v/>
      </c>
      <c r="P866" s="2" t="str">
        <f>IF(ISNUMBER(O866),SUMIFS(O$1:$O866,A$1:$A866,A866,C$1:$C866,C866,G$1:$G866,G866,E$1:$E866,E866),"")</f>
        <v/>
      </c>
      <c r="U866" t="str">
        <f t="shared" si="80"/>
        <v/>
      </c>
      <c r="AA866">
        <v>29.3</v>
      </c>
      <c r="AB866">
        <v>4.7E-2</v>
      </c>
      <c r="AC866" s="2">
        <f t="shared" si="81"/>
        <v>4.7E-2</v>
      </c>
      <c r="AH866" s="2" t="str">
        <f t="shared" si="82"/>
        <v/>
      </c>
      <c r="AI866" s="2" t="str">
        <f>IF(ISNUMBER(AH866),SUMIFS($AH$1:AH866,$A$1:A866,A866,C$1:$C866,C866,$G$1:G866,G866,$E$1:E866,E866),"")</f>
        <v/>
      </c>
      <c r="AJ866">
        <f t="shared" si="83"/>
        <v>6</v>
      </c>
    </row>
    <row r="867" spans="1:36" x14ac:dyDescent="0.25">
      <c r="A867" s="14" t="s">
        <v>111</v>
      </c>
      <c r="B867" t="s">
        <v>80</v>
      </c>
      <c r="C867" t="s">
        <v>106</v>
      </c>
      <c r="D867" s="13">
        <v>42181</v>
      </c>
      <c r="E867">
        <v>2</v>
      </c>
      <c r="F867">
        <v>50</v>
      </c>
      <c r="G867" s="2" t="s">
        <v>89</v>
      </c>
      <c r="H867" s="2" t="s">
        <v>10</v>
      </c>
      <c r="I867">
        <v>5</v>
      </c>
      <c r="J867" s="2" t="s">
        <v>88</v>
      </c>
      <c r="K867" s="2">
        <v>37.5</v>
      </c>
      <c r="L867" s="2">
        <v>1284</v>
      </c>
      <c r="M867" s="2">
        <f t="shared" si="78"/>
        <v>128.4</v>
      </c>
      <c r="O867" s="2" t="str">
        <f t="shared" si="79"/>
        <v/>
      </c>
      <c r="P867" s="2" t="str">
        <f>IF(ISNUMBER(O867),SUMIFS(O$1:$O867,A$1:$A867,A867,C$1:$C867,C867,G$1:$G867,G867,E$1:$E867,E867),"")</f>
        <v/>
      </c>
      <c r="U867" t="str">
        <f t="shared" si="80"/>
        <v/>
      </c>
      <c r="AA867">
        <v>30.4</v>
      </c>
      <c r="AB867">
        <v>4.9000000000000002E-2</v>
      </c>
      <c r="AC867" s="2">
        <f t="shared" si="81"/>
        <v>4.9000000000000002E-2</v>
      </c>
      <c r="AH867" s="2" t="str">
        <f t="shared" si="82"/>
        <v/>
      </c>
      <c r="AI867" s="2" t="str">
        <f>IF(ISNUMBER(AH867),SUMIFS($AH$1:AH867,$A$1:A867,A867,C$1:$C867,C867,$G$1:G867,G867,$E$1:E867,E867),"")</f>
        <v/>
      </c>
      <c r="AJ867">
        <f t="shared" si="83"/>
        <v>6</v>
      </c>
    </row>
    <row r="868" spans="1:36" x14ac:dyDescent="0.25">
      <c r="A868" s="14" t="s">
        <v>110</v>
      </c>
      <c r="B868" t="s">
        <v>80</v>
      </c>
      <c r="C868" t="s">
        <v>106</v>
      </c>
      <c r="D868" s="13">
        <v>42181</v>
      </c>
      <c r="E868">
        <v>2</v>
      </c>
      <c r="F868">
        <v>100</v>
      </c>
      <c r="G868" s="2" t="s">
        <v>89</v>
      </c>
      <c r="H868" s="2" t="s">
        <v>10</v>
      </c>
      <c r="I868">
        <v>5</v>
      </c>
      <c r="J868" s="2" t="s">
        <v>88</v>
      </c>
      <c r="K868" s="2">
        <v>75</v>
      </c>
      <c r="L868" s="2">
        <v>1228</v>
      </c>
      <c r="M868" s="2">
        <f t="shared" si="78"/>
        <v>122.8</v>
      </c>
      <c r="O868" s="2" t="str">
        <f t="shared" si="79"/>
        <v/>
      </c>
      <c r="P868" s="2" t="str">
        <f>IF(ISNUMBER(O868),SUMIFS(O$1:$O868,A$1:$A868,A868,C$1:$C868,C868,G$1:$G868,G868,E$1:$E868,E868),"")</f>
        <v/>
      </c>
      <c r="U868" t="str">
        <f t="shared" si="80"/>
        <v/>
      </c>
      <c r="AA868">
        <v>29.1</v>
      </c>
      <c r="AB868">
        <v>4.7E-2</v>
      </c>
      <c r="AC868" s="2">
        <f t="shared" si="81"/>
        <v>4.7E-2</v>
      </c>
      <c r="AH868" s="2" t="str">
        <f t="shared" si="82"/>
        <v/>
      </c>
      <c r="AI868" s="2" t="str">
        <f>IF(ISNUMBER(AH868),SUMIFS($AH$1:AH868,$A$1:A868,A868,C$1:$C868,C868,$G$1:G868,G868,$E$1:E868,E868),"")</f>
        <v/>
      </c>
      <c r="AJ868">
        <f t="shared" si="83"/>
        <v>6</v>
      </c>
    </row>
    <row r="869" spans="1:36" x14ac:dyDescent="0.25">
      <c r="A869" s="14" t="s">
        <v>109</v>
      </c>
      <c r="B869" t="s">
        <v>80</v>
      </c>
      <c r="C869" t="s">
        <v>106</v>
      </c>
      <c r="D869" s="13">
        <v>42181</v>
      </c>
      <c r="E869">
        <v>2</v>
      </c>
      <c r="F869">
        <v>200</v>
      </c>
      <c r="G869" s="2" t="s">
        <v>89</v>
      </c>
      <c r="H869" s="2" t="s">
        <v>10</v>
      </c>
      <c r="I869">
        <v>5</v>
      </c>
      <c r="J869" s="2" t="s">
        <v>88</v>
      </c>
      <c r="K869" s="2">
        <v>150</v>
      </c>
      <c r="L869" s="2">
        <v>1228</v>
      </c>
      <c r="M869" s="2">
        <f t="shared" si="78"/>
        <v>122.8</v>
      </c>
      <c r="O869" s="2" t="str">
        <f t="shared" si="79"/>
        <v/>
      </c>
      <c r="P869" s="2" t="str">
        <f>IF(ISNUMBER(O869),SUMIFS(O$1:$O869,A$1:$A869,A869,C$1:$C869,C869,G$1:$G869,G869,E$1:$E869,E869),"")</f>
        <v/>
      </c>
      <c r="U869" t="str">
        <f t="shared" si="80"/>
        <v/>
      </c>
      <c r="AA869">
        <v>31.6</v>
      </c>
      <c r="AB869">
        <v>5.0999999999999997E-2</v>
      </c>
      <c r="AC869" s="2">
        <f t="shared" si="81"/>
        <v>5.0999999999999997E-2</v>
      </c>
      <c r="AH869" s="2" t="str">
        <f t="shared" si="82"/>
        <v/>
      </c>
      <c r="AI869" s="2" t="str">
        <f>IF(ISNUMBER(AH869),SUMIFS($AH$1:AH869,$A$1:A869,A869,C$1:$C869,C869,$G$1:G869,G869,$E$1:E869,E869),"")</f>
        <v/>
      </c>
      <c r="AJ869">
        <f t="shared" si="83"/>
        <v>6</v>
      </c>
    </row>
    <row r="870" spans="1:36" x14ac:dyDescent="0.25">
      <c r="A870" s="14" t="s">
        <v>108</v>
      </c>
      <c r="B870" t="s">
        <v>80</v>
      </c>
      <c r="C870" t="s">
        <v>106</v>
      </c>
      <c r="D870" s="13">
        <v>42181</v>
      </c>
      <c r="E870">
        <v>2</v>
      </c>
      <c r="F870">
        <v>350</v>
      </c>
      <c r="G870" s="2" t="s">
        <v>89</v>
      </c>
      <c r="H870" s="2" t="s">
        <v>10</v>
      </c>
      <c r="I870">
        <v>5</v>
      </c>
      <c r="J870" s="2" t="s">
        <v>88</v>
      </c>
      <c r="K870" s="2">
        <v>262.5</v>
      </c>
      <c r="L870" s="2">
        <v>1312</v>
      </c>
      <c r="M870" s="2">
        <f t="shared" si="78"/>
        <v>131.19999999999999</v>
      </c>
      <c r="O870" s="2" t="str">
        <f t="shared" si="79"/>
        <v/>
      </c>
      <c r="P870" s="2" t="str">
        <f>IF(ISNUMBER(O870),SUMIFS(O$1:$O870,A$1:$A870,A870,C$1:$C870,C870,G$1:$G870,G870,E$1:$E870,E870),"")</f>
        <v/>
      </c>
      <c r="U870" t="str">
        <f t="shared" si="80"/>
        <v/>
      </c>
      <c r="AA870">
        <v>32.700000000000003</v>
      </c>
      <c r="AB870">
        <v>5.2000000000000005E-2</v>
      </c>
      <c r="AC870" s="2">
        <f t="shared" si="81"/>
        <v>5.2000000000000005E-2</v>
      </c>
      <c r="AH870" s="2" t="str">
        <f t="shared" si="82"/>
        <v/>
      </c>
      <c r="AI870" s="2" t="str">
        <f>IF(ISNUMBER(AH870),SUMIFS($AH$1:AH870,$A$1:A870,A870,C$1:$C870,C870,$G$1:G870,G870,$E$1:E870,E870),"")</f>
        <v/>
      </c>
      <c r="AJ870">
        <f t="shared" si="83"/>
        <v>6</v>
      </c>
    </row>
    <row r="871" spans="1:36" x14ac:dyDescent="0.25">
      <c r="A871" s="14" t="s">
        <v>107</v>
      </c>
      <c r="B871" t="s">
        <v>80</v>
      </c>
      <c r="C871" t="s">
        <v>106</v>
      </c>
      <c r="D871" s="13">
        <v>42181</v>
      </c>
      <c r="E871">
        <v>2</v>
      </c>
      <c r="F871">
        <v>500</v>
      </c>
      <c r="G871" s="2" t="s">
        <v>89</v>
      </c>
      <c r="H871" s="2" t="s">
        <v>10</v>
      </c>
      <c r="I871">
        <v>5</v>
      </c>
      <c r="J871" s="2" t="s">
        <v>88</v>
      </c>
      <c r="K871" s="2">
        <v>375</v>
      </c>
      <c r="L871" s="2">
        <v>1312</v>
      </c>
      <c r="M871" s="2">
        <f t="shared" si="78"/>
        <v>131.19999999999999</v>
      </c>
      <c r="O871" s="2" t="str">
        <f t="shared" si="79"/>
        <v/>
      </c>
      <c r="P871" s="2" t="str">
        <f>IF(ISNUMBER(O871),SUMIFS(O$1:$O871,A$1:$A871,A871,C$1:$C871,C871,G$1:$G871,G871,E$1:$E871,E871),"")</f>
        <v/>
      </c>
      <c r="U871" t="str">
        <f t="shared" si="80"/>
        <v/>
      </c>
      <c r="AA871">
        <v>30</v>
      </c>
      <c r="AB871">
        <v>4.8000000000000001E-2</v>
      </c>
      <c r="AC871" s="2">
        <f t="shared" si="81"/>
        <v>4.8000000000000001E-2</v>
      </c>
      <c r="AH871" s="2" t="str">
        <f t="shared" si="82"/>
        <v/>
      </c>
      <c r="AI871" s="2" t="str">
        <f>IF(ISNUMBER(AH871),SUMIFS($AH$1:AH871,$A$1:A871,A871,C$1:$C871,C871,$G$1:G871,G871,$E$1:E871,E871),"")</f>
        <v/>
      </c>
      <c r="AJ871">
        <f t="shared" si="83"/>
        <v>6</v>
      </c>
    </row>
    <row r="872" spans="1:36" x14ac:dyDescent="0.25">
      <c r="A872" s="14" t="s">
        <v>112</v>
      </c>
      <c r="B872" t="s">
        <v>80</v>
      </c>
      <c r="C872" t="s">
        <v>106</v>
      </c>
      <c r="D872" s="13">
        <v>42181</v>
      </c>
      <c r="E872">
        <v>3</v>
      </c>
      <c r="F872">
        <v>0</v>
      </c>
      <c r="G872" s="2" t="s">
        <v>89</v>
      </c>
      <c r="H872" s="2" t="s">
        <v>10</v>
      </c>
      <c r="I872">
        <v>5</v>
      </c>
      <c r="J872" s="2" t="s">
        <v>88</v>
      </c>
      <c r="K872" s="2">
        <v>0</v>
      </c>
      <c r="L872" s="2"/>
      <c r="M872" s="2" t="str">
        <f t="shared" si="78"/>
        <v/>
      </c>
      <c r="O872" s="2" t="str">
        <f t="shared" si="79"/>
        <v/>
      </c>
      <c r="P872" s="2" t="str">
        <f>IF(ISNUMBER(O872),SUMIFS(O$1:$O872,A$1:$A872,A872,C$1:$C872,C872,G$1:$G872,G872,E$1:$E872,E872),"")</f>
        <v/>
      </c>
      <c r="U872" t="str">
        <f t="shared" si="80"/>
        <v/>
      </c>
      <c r="AC872" s="2" t="str">
        <f t="shared" si="81"/>
        <v/>
      </c>
      <c r="AH872" s="2" t="str">
        <f t="shared" si="82"/>
        <v/>
      </c>
      <c r="AI872" s="2" t="str">
        <f>IF(ISNUMBER(AH872),SUMIFS($AH$1:AH872,$A$1:A872,A872,C$1:$C872,C872,$G$1:G872,G872,$E$1:E872,E872),"")</f>
        <v/>
      </c>
      <c r="AJ872">
        <f t="shared" si="83"/>
        <v>1</v>
      </c>
    </row>
    <row r="873" spans="1:36" x14ac:dyDescent="0.25">
      <c r="A873" s="14" t="s">
        <v>111</v>
      </c>
      <c r="B873" t="s">
        <v>80</v>
      </c>
      <c r="C873" t="s">
        <v>106</v>
      </c>
      <c r="D873" s="13">
        <v>42181</v>
      </c>
      <c r="E873">
        <v>3</v>
      </c>
      <c r="F873">
        <v>50</v>
      </c>
      <c r="G873" s="2" t="s">
        <v>89</v>
      </c>
      <c r="H873" s="2" t="s">
        <v>10</v>
      </c>
      <c r="I873">
        <v>5</v>
      </c>
      <c r="J873" s="2" t="s">
        <v>88</v>
      </c>
      <c r="K873" s="2">
        <v>37.5</v>
      </c>
      <c r="L873" s="2"/>
      <c r="M873" s="2" t="str">
        <f t="shared" si="78"/>
        <v/>
      </c>
      <c r="O873" s="2" t="str">
        <f t="shared" si="79"/>
        <v/>
      </c>
      <c r="P873" s="2" t="str">
        <f>IF(ISNUMBER(O873),SUMIFS(O$1:$O873,A$1:$A873,A873,C$1:$C873,C873,G$1:$G873,G873,E$1:$E873,E873),"")</f>
        <v/>
      </c>
      <c r="U873" t="str">
        <f t="shared" si="80"/>
        <v/>
      </c>
      <c r="AC873" s="2" t="str">
        <f t="shared" si="81"/>
        <v/>
      </c>
      <c r="AH873" s="2" t="str">
        <f t="shared" si="82"/>
        <v/>
      </c>
      <c r="AI873" s="2" t="str">
        <f>IF(ISNUMBER(AH873),SUMIFS($AH$1:AH873,$A$1:A873,A873,C$1:$C873,C873,$G$1:G873,G873,$E$1:E873,E873),"")</f>
        <v/>
      </c>
      <c r="AJ873">
        <f t="shared" si="83"/>
        <v>1</v>
      </c>
    </row>
    <row r="874" spans="1:36" x14ac:dyDescent="0.25">
      <c r="A874" s="14" t="s">
        <v>110</v>
      </c>
      <c r="B874" t="s">
        <v>80</v>
      </c>
      <c r="C874" t="s">
        <v>106</v>
      </c>
      <c r="D874" s="13">
        <v>42181</v>
      </c>
      <c r="E874">
        <v>3</v>
      </c>
      <c r="F874">
        <v>100</v>
      </c>
      <c r="G874" s="2" t="s">
        <v>89</v>
      </c>
      <c r="H874" s="2" t="s">
        <v>10</v>
      </c>
      <c r="I874">
        <v>5</v>
      </c>
      <c r="J874" s="2" t="s">
        <v>88</v>
      </c>
      <c r="K874" s="2">
        <v>75</v>
      </c>
      <c r="L874" s="2"/>
      <c r="M874" s="2" t="str">
        <f t="shared" si="78"/>
        <v/>
      </c>
      <c r="O874" s="2" t="str">
        <f t="shared" si="79"/>
        <v/>
      </c>
      <c r="P874" s="2" t="str">
        <f>IF(ISNUMBER(O874),SUMIFS(O$1:$O874,A$1:$A874,A874,C$1:$C874,C874,G$1:$G874,G874,E$1:$E874,E874),"")</f>
        <v/>
      </c>
      <c r="U874" t="str">
        <f t="shared" si="80"/>
        <v/>
      </c>
      <c r="AC874" s="2" t="str">
        <f t="shared" si="81"/>
        <v/>
      </c>
      <c r="AH874" s="2" t="str">
        <f t="shared" si="82"/>
        <v/>
      </c>
      <c r="AI874" s="2" t="str">
        <f>IF(ISNUMBER(AH874),SUMIFS($AH$1:AH874,$A$1:A874,A874,C$1:$C874,C874,$G$1:G874,G874,$E$1:E874,E874),"")</f>
        <v/>
      </c>
      <c r="AJ874">
        <f t="shared" si="83"/>
        <v>1</v>
      </c>
    </row>
    <row r="875" spans="1:36" x14ac:dyDescent="0.25">
      <c r="A875" s="14" t="s">
        <v>109</v>
      </c>
      <c r="B875" t="s">
        <v>80</v>
      </c>
      <c r="C875" t="s">
        <v>106</v>
      </c>
      <c r="D875" s="13">
        <v>42181</v>
      </c>
      <c r="E875">
        <v>3</v>
      </c>
      <c r="F875">
        <v>200</v>
      </c>
      <c r="G875" s="2" t="s">
        <v>89</v>
      </c>
      <c r="H875" s="2" t="s">
        <v>10</v>
      </c>
      <c r="I875">
        <v>5</v>
      </c>
      <c r="J875" s="2" t="s">
        <v>88</v>
      </c>
      <c r="K875" s="2">
        <v>150</v>
      </c>
      <c r="L875" s="2"/>
      <c r="M875" s="2" t="str">
        <f t="shared" si="78"/>
        <v/>
      </c>
      <c r="O875" s="2" t="str">
        <f t="shared" si="79"/>
        <v/>
      </c>
      <c r="P875" s="2" t="str">
        <f>IF(ISNUMBER(O875),SUMIFS(O$1:$O875,A$1:$A875,A875,C$1:$C875,C875,G$1:$G875,G875,E$1:$E875,E875),"")</f>
        <v/>
      </c>
      <c r="U875" t="str">
        <f t="shared" si="80"/>
        <v/>
      </c>
      <c r="AC875" s="2" t="str">
        <f t="shared" si="81"/>
        <v/>
      </c>
      <c r="AH875" s="2" t="str">
        <f t="shared" si="82"/>
        <v/>
      </c>
      <c r="AI875" s="2" t="str">
        <f>IF(ISNUMBER(AH875),SUMIFS($AH$1:AH875,$A$1:A875,A875,C$1:$C875,C875,$G$1:G875,G875,$E$1:E875,E875),"")</f>
        <v/>
      </c>
      <c r="AJ875">
        <f t="shared" si="83"/>
        <v>1</v>
      </c>
    </row>
    <row r="876" spans="1:36" x14ac:dyDescent="0.25">
      <c r="A876" s="14" t="s">
        <v>108</v>
      </c>
      <c r="B876" t="s">
        <v>80</v>
      </c>
      <c r="C876" t="s">
        <v>106</v>
      </c>
      <c r="D876" s="13">
        <v>42181</v>
      </c>
      <c r="E876">
        <v>3</v>
      </c>
      <c r="F876">
        <v>350</v>
      </c>
      <c r="G876" s="2" t="s">
        <v>89</v>
      </c>
      <c r="H876" s="2" t="s">
        <v>10</v>
      </c>
      <c r="I876">
        <v>5</v>
      </c>
      <c r="J876" s="2" t="s">
        <v>88</v>
      </c>
      <c r="K876" s="2">
        <v>262.5</v>
      </c>
      <c r="L876" s="2"/>
      <c r="M876" s="2" t="str">
        <f t="shared" si="78"/>
        <v/>
      </c>
      <c r="O876" s="2" t="str">
        <f t="shared" si="79"/>
        <v/>
      </c>
      <c r="P876" s="2" t="str">
        <f>IF(ISNUMBER(O876),SUMIFS(O$1:$O876,A$1:$A876,A876,C$1:$C876,C876,G$1:$G876,G876,E$1:$E876,E876),"")</f>
        <v/>
      </c>
      <c r="U876" t="str">
        <f t="shared" si="80"/>
        <v/>
      </c>
      <c r="AC876" s="2" t="str">
        <f t="shared" si="81"/>
        <v/>
      </c>
      <c r="AH876" s="2" t="str">
        <f t="shared" si="82"/>
        <v/>
      </c>
      <c r="AI876" s="2" t="str">
        <f>IF(ISNUMBER(AH876),SUMIFS($AH$1:AH876,$A$1:A876,A876,C$1:$C876,C876,$G$1:G876,G876,$E$1:E876,E876),"")</f>
        <v/>
      </c>
      <c r="AJ876">
        <f t="shared" si="83"/>
        <v>1</v>
      </c>
    </row>
    <row r="877" spans="1:36" x14ac:dyDescent="0.25">
      <c r="A877" s="14" t="s">
        <v>107</v>
      </c>
      <c r="B877" t="s">
        <v>80</v>
      </c>
      <c r="C877" t="s">
        <v>106</v>
      </c>
      <c r="D877" s="13">
        <v>42181</v>
      </c>
      <c r="E877">
        <v>3</v>
      </c>
      <c r="F877">
        <v>500</v>
      </c>
      <c r="G877" s="2" t="s">
        <v>89</v>
      </c>
      <c r="H877" s="2" t="s">
        <v>10</v>
      </c>
      <c r="I877">
        <v>5</v>
      </c>
      <c r="J877" s="2" t="s">
        <v>88</v>
      </c>
      <c r="K877" s="2">
        <v>375</v>
      </c>
      <c r="L877" s="2"/>
      <c r="M877" s="2" t="str">
        <f t="shared" si="78"/>
        <v/>
      </c>
      <c r="O877" s="2" t="str">
        <f t="shared" si="79"/>
        <v/>
      </c>
      <c r="P877" s="2" t="str">
        <f>IF(ISNUMBER(O877),SUMIFS(O$1:$O877,A$1:$A877,A877,C$1:$C877,C877,G$1:$G877,G877,E$1:$E877,E877),"")</f>
        <v/>
      </c>
      <c r="U877" t="str">
        <f t="shared" si="80"/>
        <v/>
      </c>
      <c r="AC877" s="2" t="str">
        <f t="shared" si="81"/>
        <v/>
      </c>
      <c r="AH877" s="2" t="str">
        <f t="shared" si="82"/>
        <v/>
      </c>
      <c r="AI877" s="2" t="str">
        <f>IF(ISNUMBER(AH877),SUMIFS($AH$1:AH877,$A$1:A877,A877,C$1:$C877,C877,$G$1:G877,G877,$E$1:E877,E877),"")</f>
        <v/>
      </c>
      <c r="AJ877">
        <f t="shared" si="83"/>
        <v>1</v>
      </c>
    </row>
    <row r="878" spans="1:36" x14ac:dyDescent="0.25">
      <c r="A878" s="14" t="s">
        <v>112</v>
      </c>
      <c r="B878" t="s">
        <v>80</v>
      </c>
      <c r="C878" t="s">
        <v>106</v>
      </c>
      <c r="D878" s="13">
        <v>42199</v>
      </c>
      <c r="E878">
        <v>1</v>
      </c>
      <c r="F878">
        <v>0</v>
      </c>
      <c r="G878" s="2" t="s">
        <v>87</v>
      </c>
      <c r="H878" s="2" t="s">
        <v>10</v>
      </c>
      <c r="I878">
        <v>5</v>
      </c>
      <c r="J878" s="2" t="s">
        <v>88</v>
      </c>
      <c r="K878" s="2">
        <v>0</v>
      </c>
      <c r="L878" s="2">
        <v>1200</v>
      </c>
      <c r="M878" s="2">
        <f t="shared" si="78"/>
        <v>120</v>
      </c>
      <c r="O878" s="2" t="str">
        <f t="shared" si="79"/>
        <v/>
      </c>
      <c r="P878" s="2" t="str">
        <f>IF(ISNUMBER(O878),SUMIFS(O$1:$O878,A$1:$A878,A878,C$1:$C878,C878,G$1:$G878,G878,E$1:$E878,E878),"")</f>
        <v/>
      </c>
      <c r="U878" t="str">
        <f t="shared" si="80"/>
        <v/>
      </c>
      <c r="AA878">
        <v>27.5</v>
      </c>
      <c r="AB878">
        <v>4.4000000000000004E-2</v>
      </c>
      <c r="AC878" s="2">
        <f t="shared" si="81"/>
        <v>4.4000000000000004E-2</v>
      </c>
      <c r="AH878" s="2" t="str">
        <f t="shared" si="82"/>
        <v/>
      </c>
      <c r="AI878" s="2" t="str">
        <f>IF(ISNUMBER(AH878),SUMIFS($AH$1:AH878,$A$1:A878,A878,C$1:$C878,C878,$G$1:G878,G878,$E$1:E878,E878),"")</f>
        <v/>
      </c>
      <c r="AJ878">
        <f t="shared" si="83"/>
        <v>6</v>
      </c>
    </row>
    <row r="879" spans="1:36" x14ac:dyDescent="0.25">
      <c r="A879" s="14" t="s">
        <v>111</v>
      </c>
      <c r="B879" t="s">
        <v>80</v>
      </c>
      <c r="C879" t="s">
        <v>106</v>
      </c>
      <c r="D879" s="13">
        <v>42199</v>
      </c>
      <c r="E879">
        <v>1</v>
      </c>
      <c r="F879">
        <v>50</v>
      </c>
      <c r="G879" s="2" t="s">
        <v>87</v>
      </c>
      <c r="H879" s="2" t="s">
        <v>10</v>
      </c>
      <c r="I879">
        <v>5</v>
      </c>
      <c r="J879" s="2" t="s">
        <v>88</v>
      </c>
      <c r="K879" s="2">
        <v>37.5</v>
      </c>
      <c r="L879" s="2">
        <v>1228</v>
      </c>
      <c r="M879" s="2">
        <f t="shared" si="78"/>
        <v>122.8</v>
      </c>
      <c r="O879" s="2" t="str">
        <f t="shared" si="79"/>
        <v/>
      </c>
      <c r="P879" s="2" t="str">
        <f>IF(ISNUMBER(O879),SUMIFS(O$1:$O879,A$1:$A879,A879,C$1:$C879,C879,G$1:$G879,G879,E$1:$E879,E879),"")</f>
        <v/>
      </c>
      <c r="U879" t="str">
        <f t="shared" si="80"/>
        <v/>
      </c>
      <c r="AA879">
        <v>27.1</v>
      </c>
      <c r="AB879">
        <v>4.2999999999999997E-2</v>
      </c>
      <c r="AC879" s="2">
        <f t="shared" si="81"/>
        <v>4.2999999999999997E-2</v>
      </c>
      <c r="AH879" s="2" t="str">
        <f t="shared" si="82"/>
        <v/>
      </c>
      <c r="AI879" s="2" t="str">
        <f>IF(ISNUMBER(AH879),SUMIFS($AH$1:AH879,$A$1:A879,A879,C$1:$C879,C879,$G$1:G879,G879,$E$1:E879,E879),"")</f>
        <v/>
      </c>
      <c r="AJ879">
        <f t="shared" si="83"/>
        <v>6</v>
      </c>
    </row>
    <row r="880" spans="1:36" x14ac:dyDescent="0.25">
      <c r="A880" s="14" t="s">
        <v>110</v>
      </c>
      <c r="B880" t="s">
        <v>80</v>
      </c>
      <c r="C880" t="s">
        <v>106</v>
      </c>
      <c r="D880" s="13">
        <v>42199</v>
      </c>
      <c r="E880">
        <v>1</v>
      </c>
      <c r="F880">
        <v>100</v>
      </c>
      <c r="G880" s="2" t="s">
        <v>87</v>
      </c>
      <c r="H880" s="2" t="s">
        <v>10</v>
      </c>
      <c r="I880">
        <v>5</v>
      </c>
      <c r="J880" s="2" t="s">
        <v>88</v>
      </c>
      <c r="K880" s="2">
        <v>75</v>
      </c>
      <c r="L880" s="2">
        <v>1256</v>
      </c>
      <c r="M880" s="2">
        <f t="shared" si="78"/>
        <v>125.6</v>
      </c>
      <c r="O880" s="2" t="str">
        <f t="shared" si="79"/>
        <v/>
      </c>
      <c r="P880" s="2" t="str">
        <f>IF(ISNUMBER(O880),SUMIFS(O$1:$O880,A$1:$A880,A880,C$1:$C880,C880,G$1:$G880,G880,E$1:$E880,E880),"")</f>
        <v/>
      </c>
      <c r="U880" t="str">
        <f t="shared" si="80"/>
        <v/>
      </c>
      <c r="AA880">
        <v>27.3</v>
      </c>
      <c r="AB880">
        <v>4.4000000000000004E-2</v>
      </c>
      <c r="AC880" s="2">
        <f t="shared" si="81"/>
        <v>4.4000000000000004E-2</v>
      </c>
      <c r="AH880" s="2" t="str">
        <f t="shared" si="82"/>
        <v/>
      </c>
      <c r="AI880" s="2" t="str">
        <f>IF(ISNUMBER(AH880),SUMIFS($AH$1:AH880,$A$1:A880,A880,C$1:$C880,C880,$G$1:G880,G880,$E$1:E880,E880),"")</f>
        <v/>
      </c>
      <c r="AJ880">
        <f t="shared" si="83"/>
        <v>6</v>
      </c>
    </row>
    <row r="881" spans="1:36" x14ac:dyDescent="0.25">
      <c r="A881" s="14" t="s">
        <v>109</v>
      </c>
      <c r="B881" t="s">
        <v>80</v>
      </c>
      <c r="C881" t="s">
        <v>106</v>
      </c>
      <c r="D881" s="13">
        <v>42199</v>
      </c>
      <c r="E881">
        <v>1</v>
      </c>
      <c r="F881">
        <v>200</v>
      </c>
      <c r="G881" s="2" t="s">
        <v>87</v>
      </c>
      <c r="H881" s="2" t="s">
        <v>10</v>
      </c>
      <c r="I881">
        <v>5</v>
      </c>
      <c r="J881" s="2" t="s">
        <v>88</v>
      </c>
      <c r="K881" s="2">
        <v>150</v>
      </c>
      <c r="L881" s="2">
        <v>1228</v>
      </c>
      <c r="M881" s="2">
        <f t="shared" si="78"/>
        <v>122.8</v>
      </c>
      <c r="O881" s="2" t="str">
        <f t="shared" si="79"/>
        <v/>
      </c>
      <c r="P881" s="2" t="str">
        <f>IF(ISNUMBER(O881),SUMIFS(O$1:$O881,A$1:$A881,A881,C$1:$C881,C881,G$1:$G881,G881,E$1:$E881,E881),"")</f>
        <v/>
      </c>
      <c r="U881" t="str">
        <f t="shared" si="80"/>
        <v/>
      </c>
      <c r="AA881">
        <v>28.4</v>
      </c>
      <c r="AB881">
        <v>4.4999999999999998E-2</v>
      </c>
      <c r="AC881" s="2">
        <f t="shared" si="81"/>
        <v>4.4999999999999998E-2</v>
      </c>
      <c r="AH881" s="2" t="str">
        <f t="shared" si="82"/>
        <v/>
      </c>
      <c r="AI881" s="2" t="str">
        <f>IF(ISNUMBER(AH881),SUMIFS($AH$1:AH881,$A$1:A881,A881,C$1:$C881,C881,$G$1:G881,G881,$E$1:E881,E881),"")</f>
        <v/>
      </c>
      <c r="AJ881">
        <f t="shared" si="83"/>
        <v>6</v>
      </c>
    </row>
    <row r="882" spans="1:36" x14ac:dyDescent="0.25">
      <c r="A882" s="14" t="s">
        <v>108</v>
      </c>
      <c r="B882" t="s">
        <v>80</v>
      </c>
      <c r="C882" t="s">
        <v>106</v>
      </c>
      <c r="D882" s="13">
        <v>42199</v>
      </c>
      <c r="E882">
        <v>1</v>
      </c>
      <c r="F882">
        <v>350</v>
      </c>
      <c r="G882" s="2" t="s">
        <v>87</v>
      </c>
      <c r="H882" s="2" t="s">
        <v>10</v>
      </c>
      <c r="I882">
        <v>5</v>
      </c>
      <c r="J882" s="2" t="s">
        <v>88</v>
      </c>
      <c r="K882" s="2">
        <v>262.5</v>
      </c>
      <c r="L882" s="2">
        <v>1116</v>
      </c>
      <c r="M882" s="2">
        <f t="shared" si="78"/>
        <v>111.6</v>
      </c>
      <c r="O882" s="2" t="str">
        <f t="shared" si="79"/>
        <v/>
      </c>
      <c r="P882" s="2" t="str">
        <f>IF(ISNUMBER(O882),SUMIFS(O$1:$O882,A$1:$A882,A882,C$1:$C882,C882,G$1:$G882,G882,E$1:$E882,E882),"")</f>
        <v/>
      </c>
      <c r="U882" t="str">
        <f t="shared" si="80"/>
        <v/>
      </c>
      <c r="AA882">
        <v>27.3</v>
      </c>
      <c r="AB882">
        <v>4.4000000000000004E-2</v>
      </c>
      <c r="AC882" s="2">
        <f t="shared" si="81"/>
        <v>4.4000000000000004E-2</v>
      </c>
      <c r="AH882" s="2" t="str">
        <f t="shared" si="82"/>
        <v/>
      </c>
      <c r="AI882" s="2" t="str">
        <f>IF(ISNUMBER(AH882),SUMIFS($AH$1:AH882,$A$1:A882,A882,C$1:$C882,C882,$G$1:G882,G882,$E$1:E882,E882),"")</f>
        <v/>
      </c>
      <c r="AJ882">
        <f t="shared" si="83"/>
        <v>6</v>
      </c>
    </row>
    <row r="883" spans="1:36" x14ac:dyDescent="0.25">
      <c r="A883" s="14" t="s">
        <v>107</v>
      </c>
      <c r="B883" t="s">
        <v>80</v>
      </c>
      <c r="C883" t="s">
        <v>106</v>
      </c>
      <c r="D883" s="13">
        <v>42199</v>
      </c>
      <c r="E883">
        <v>1</v>
      </c>
      <c r="F883">
        <v>500</v>
      </c>
      <c r="G883" s="2" t="s">
        <v>87</v>
      </c>
      <c r="H883" s="2" t="s">
        <v>10</v>
      </c>
      <c r="I883">
        <v>5</v>
      </c>
      <c r="J883" s="2" t="s">
        <v>88</v>
      </c>
      <c r="K883" s="2">
        <v>375</v>
      </c>
      <c r="L883" s="2">
        <v>1228</v>
      </c>
      <c r="M883" s="2">
        <f t="shared" si="78"/>
        <v>122.8</v>
      </c>
      <c r="O883" s="2" t="str">
        <f t="shared" si="79"/>
        <v/>
      </c>
      <c r="P883" s="2" t="str">
        <f>IF(ISNUMBER(O883),SUMIFS(O$1:$O883,A$1:$A883,A883,C$1:$C883,C883,G$1:$G883,G883,E$1:$E883,E883),"")</f>
        <v/>
      </c>
      <c r="U883" t="str">
        <f t="shared" si="80"/>
        <v/>
      </c>
      <c r="AA883">
        <v>29</v>
      </c>
      <c r="AB883">
        <v>4.5999999999999999E-2</v>
      </c>
      <c r="AC883" s="2">
        <f t="shared" si="81"/>
        <v>4.5999999999999999E-2</v>
      </c>
      <c r="AH883" s="2" t="str">
        <f t="shared" si="82"/>
        <v/>
      </c>
      <c r="AI883" s="2" t="str">
        <f>IF(ISNUMBER(AH883),SUMIFS($AH$1:AH883,$A$1:A883,A883,C$1:$C883,C883,$G$1:G883,G883,$E$1:E883,E883),"")</f>
        <v/>
      </c>
      <c r="AJ883">
        <f t="shared" si="83"/>
        <v>6</v>
      </c>
    </row>
    <row r="884" spans="1:36" x14ac:dyDescent="0.25">
      <c r="A884" s="14" t="s">
        <v>112</v>
      </c>
      <c r="B884" t="s">
        <v>80</v>
      </c>
      <c r="C884" t="s">
        <v>106</v>
      </c>
      <c r="D884" s="13">
        <v>42199</v>
      </c>
      <c r="E884">
        <v>2</v>
      </c>
      <c r="F884">
        <v>0</v>
      </c>
      <c r="G884" s="2" t="s">
        <v>87</v>
      </c>
      <c r="H884" s="2" t="s">
        <v>10</v>
      </c>
      <c r="I884">
        <v>5</v>
      </c>
      <c r="J884" s="2" t="s">
        <v>88</v>
      </c>
      <c r="K884" s="2">
        <v>0</v>
      </c>
      <c r="L884" s="2">
        <v>1172</v>
      </c>
      <c r="M884" s="2">
        <f t="shared" si="78"/>
        <v>117.2</v>
      </c>
      <c r="O884" s="2" t="str">
        <f t="shared" si="79"/>
        <v/>
      </c>
      <c r="P884" s="2" t="str">
        <f>IF(ISNUMBER(O884),SUMIFS(O$1:$O884,A$1:$A884,A884,C$1:$C884,C884,G$1:$G884,G884,E$1:$E884,E884),"")</f>
        <v/>
      </c>
      <c r="U884" t="str">
        <f t="shared" si="80"/>
        <v/>
      </c>
      <c r="AA884">
        <v>28.7</v>
      </c>
      <c r="AB884">
        <v>4.5999999999999999E-2</v>
      </c>
      <c r="AC884" s="2">
        <f t="shared" si="81"/>
        <v>4.5999999999999999E-2</v>
      </c>
      <c r="AH884" s="2" t="str">
        <f t="shared" si="82"/>
        <v/>
      </c>
      <c r="AI884" s="2" t="str">
        <f>IF(ISNUMBER(AH884),SUMIFS($AH$1:AH884,$A$1:A884,A884,C$1:$C884,C884,$G$1:G884,G884,$E$1:E884,E884),"")</f>
        <v/>
      </c>
      <c r="AJ884">
        <f t="shared" si="83"/>
        <v>6</v>
      </c>
    </row>
    <row r="885" spans="1:36" x14ac:dyDescent="0.25">
      <c r="A885" s="14" t="s">
        <v>111</v>
      </c>
      <c r="B885" t="s">
        <v>80</v>
      </c>
      <c r="C885" t="s">
        <v>106</v>
      </c>
      <c r="D885" s="13">
        <v>42199</v>
      </c>
      <c r="E885">
        <v>2</v>
      </c>
      <c r="F885">
        <v>50</v>
      </c>
      <c r="G885" s="2" t="s">
        <v>87</v>
      </c>
      <c r="H885" s="2" t="s">
        <v>10</v>
      </c>
      <c r="I885">
        <v>5</v>
      </c>
      <c r="J885" s="2" t="s">
        <v>88</v>
      </c>
      <c r="K885" s="2">
        <v>37.5</v>
      </c>
      <c r="L885" s="2">
        <v>1144</v>
      </c>
      <c r="M885" s="2">
        <f t="shared" si="78"/>
        <v>114.4</v>
      </c>
      <c r="O885" s="2" t="str">
        <f t="shared" si="79"/>
        <v/>
      </c>
      <c r="P885" s="2" t="str">
        <f>IF(ISNUMBER(O885),SUMIFS(O$1:$O885,A$1:$A885,A885,C$1:$C885,C885,G$1:$G885,G885,E$1:$E885,E885),"")</f>
        <v/>
      </c>
      <c r="U885" t="str">
        <f t="shared" si="80"/>
        <v/>
      </c>
      <c r="AA885">
        <v>28.3</v>
      </c>
      <c r="AB885">
        <v>4.4999999999999998E-2</v>
      </c>
      <c r="AC885" s="2">
        <f t="shared" si="81"/>
        <v>4.4999999999999998E-2</v>
      </c>
      <c r="AH885" s="2" t="str">
        <f t="shared" si="82"/>
        <v/>
      </c>
      <c r="AI885" s="2" t="str">
        <f>IF(ISNUMBER(AH885),SUMIFS($AH$1:AH885,$A$1:A885,A885,C$1:$C885,C885,$G$1:G885,G885,$E$1:E885,E885),"")</f>
        <v/>
      </c>
      <c r="AJ885">
        <f t="shared" si="83"/>
        <v>6</v>
      </c>
    </row>
    <row r="886" spans="1:36" x14ac:dyDescent="0.25">
      <c r="A886" s="14" t="s">
        <v>110</v>
      </c>
      <c r="B886" t="s">
        <v>80</v>
      </c>
      <c r="C886" t="s">
        <v>106</v>
      </c>
      <c r="D886" s="13">
        <v>42199</v>
      </c>
      <c r="E886">
        <v>2</v>
      </c>
      <c r="F886">
        <v>100</v>
      </c>
      <c r="G886" s="2" t="s">
        <v>87</v>
      </c>
      <c r="H886" s="2" t="s">
        <v>10</v>
      </c>
      <c r="I886">
        <v>5</v>
      </c>
      <c r="J886" s="2" t="s">
        <v>88</v>
      </c>
      <c r="K886" s="2">
        <v>75</v>
      </c>
      <c r="L886" s="2">
        <v>1200</v>
      </c>
      <c r="M886" s="2">
        <f t="shared" si="78"/>
        <v>120</v>
      </c>
      <c r="O886" s="2" t="str">
        <f t="shared" si="79"/>
        <v/>
      </c>
      <c r="P886" s="2" t="str">
        <f>IF(ISNUMBER(O886),SUMIFS(O$1:$O886,A$1:$A886,A886,C$1:$C886,C886,G$1:$G886,G886,E$1:$E886,E886),"")</f>
        <v/>
      </c>
      <c r="U886" t="str">
        <f t="shared" si="80"/>
        <v/>
      </c>
      <c r="AA886">
        <v>27.4</v>
      </c>
      <c r="AB886">
        <v>4.4000000000000004E-2</v>
      </c>
      <c r="AC886" s="2">
        <f t="shared" si="81"/>
        <v>4.4000000000000004E-2</v>
      </c>
      <c r="AH886" s="2" t="str">
        <f t="shared" si="82"/>
        <v/>
      </c>
      <c r="AI886" s="2" t="str">
        <f>IF(ISNUMBER(AH886),SUMIFS($AH$1:AH886,$A$1:A886,A886,C$1:$C886,C886,$G$1:G886,G886,$E$1:E886,E886),"")</f>
        <v/>
      </c>
      <c r="AJ886">
        <f t="shared" si="83"/>
        <v>6</v>
      </c>
    </row>
    <row r="887" spans="1:36" x14ac:dyDescent="0.25">
      <c r="A887" s="14" t="s">
        <v>109</v>
      </c>
      <c r="B887" t="s">
        <v>80</v>
      </c>
      <c r="C887" t="s">
        <v>106</v>
      </c>
      <c r="D887" s="13">
        <v>42199</v>
      </c>
      <c r="E887">
        <v>2</v>
      </c>
      <c r="F887">
        <v>200</v>
      </c>
      <c r="G887" s="2" t="s">
        <v>87</v>
      </c>
      <c r="H887" s="2" t="s">
        <v>10</v>
      </c>
      <c r="I887">
        <v>5</v>
      </c>
      <c r="J887" s="2" t="s">
        <v>88</v>
      </c>
      <c r="K887" s="2">
        <v>150</v>
      </c>
      <c r="L887" s="2">
        <v>1144</v>
      </c>
      <c r="M887" s="2">
        <f t="shared" si="78"/>
        <v>114.4</v>
      </c>
      <c r="O887" s="2" t="str">
        <f t="shared" si="79"/>
        <v/>
      </c>
      <c r="P887" s="2" t="str">
        <f>IF(ISNUMBER(O887),SUMIFS(O$1:$O887,A$1:$A887,A887,C$1:$C887,C887,G$1:$G887,G887,E$1:$E887,E887),"")</f>
        <v/>
      </c>
      <c r="U887" t="str">
        <f t="shared" si="80"/>
        <v/>
      </c>
      <c r="AA887">
        <v>27.7</v>
      </c>
      <c r="AB887">
        <v>4.4000000000000004E-2</v>
      </c>
      <c r="AC887" s="2">
        <f t="shared" si="81"/>
        <v>4.4000000000000004E-2</v>
      </c>
      <c r="AH887" s="2" t="str">
        <f t="shared" si="82"/>
        <v/>
      </c>
      <c r="AI887" s="2" t="str">
        <f>IF(ISNUMBER(AH887),SUMIFS($AH$1:AH887,$A$1:A887,A887,C$1:$C887,C887,$G$1:G887,G887,$E$1:E887,E887),"")</f>
        <v/>
      </c>
      <c r="AJ887">
        <f t="shared" si="83"/>
        <v>6</v>
      </c>
    </row>
    <row r="888" spans="1:36" x14ac:dyDescent="0.25">
      <c r="A888" s="14" t="s">
        <v>108</v>
      </c>
      <c r="B888" t="s">
        <v>80</v>
      </c>
      <c r="C888" t="s">
        <v>106</v>
      </c>
      <c r="D888" s="13">
        <v>42199</v>
      </c>
      <c r="E888">
        <v>2</v>
      </c>
      <c r="F888">
        <v>350</v>
      </c>
      <c r="G888" s="2" t="s">
        <v>87</v>
      </c>
      <c r="H888" s="2" t="s">
        <v>10</v>
      </c>
      <c r="I888">
        <v>5</v>
      </c>
      <c r="J888" s="2" t="s">
        <v>88</v>
      </c>
      <c r="K888" s="2">
        <v>262.5</v>
      </c>
      <c r="L888" s="2">
        <v>1172</v>
      </c>
      <c r="M888" s="2">
        <f t="shared" si="78"/>
        <v>117.2</v>
      </c>
      <c r="O888" s="2" t="str">
        <f t="shared" si="79"/>
        <v/>
      </c>
      <c r="P888" s="2" t="str">
        <f>IF(ISNUMBER(O888),SUMIFS(O$1:$O888,A$1:$A888,A888,C$1:$C888,C888,G$1:$G888,G888,E$1:$E888,E888),"")</f>
        <v/>
      </c>
      <c r="U888" t="str">
        <f t="shared" si="80"/>
        <v/>
      </c>
      <c r="AA888">
        <v>28.2</v>
      </c>
      <c r="AB888">
        <v>4.4999999999999998E-2</v>
      </c>
      <c r="AC888" s="2">
        <f t="shared" si="81"/>
        <v>4.4999999999999998E-2</v>
      </c>
      <c r="AH888" s="2" t="str">
        <f t="shared" si="82"/>
        <v/>
      </c>
      <c r="AI888" s="2" t="str">
        <f>IF(ISNUMBER(AH888),SUMIFS($AH$1:AH888,$A$1:A888,A888,C$1:$C888,C888,$G$1:G888,G888,$E$1:E888,E888),"")</f>
        <v/>
      </c>
      <c r="AJ888">
        <f t="shared" si="83"/>
        <v>6</v>
      </c>
    </row>
    <row r="889" spans="1:36" x14ac:dyDescent="0.25">
      <c r="A889" s="14" t="s">
        <v>107</v>
      </c>
      <c r="B889" t="s">
        <v>80</v>
      </c>
      <c r="C889" t="s">
        <v>106</v>
      </c>
      <c r="D889" s="13">
        <v>42199</v>
      </c>
      <c r="E889">
        <v>2</v>
      </c>
      <c r="F889">
        <v>500</v>
      </c>
      <c r="G889" s="2" t="s">
        <v>87</v>
      </c>
      <c r="H889" s="2" t="s">
        <v>10</v>
      </c>
      <c r="I889">
        <v>5</v>
      </c>
      <c r="J889" s="2" t="s">
        <v>88</v>
      </c>
      <c r="K889" s="2">
        <v>375</v>
      </c>
      <c r="L889" s="2">
        <v>1200</v>
      </c>
      <c r="M889" s="2">
        <f t="shared" si="78"/>
        <v>120</v>
      </c>
      <c r="O889" s="2" t="str">
        <f t="shared" si="79"/>
        <v/>
      </c>
      <c r="P889" s="2" t="str">
        <f>IF(ISNUMBER(O889),SUMIFS(O$1:$O889,A$1:$A889,A889,C$1:$C889,C889,G$1:$G889,G889,E$1:$E889,E889),"")</f>
        <v/>
      </c>
      <c r="U889" t="str">
        <f t="shared" si="80"/>
        <v/>
      </c>
      <c r="AA889">
        <v>29.3</v>
      </c>
      <c r="AB889">
        <v>4.7E-2</v>
      </c>
      <c r="AC889" s="2">
        <f t="shared" si="81"/>
        <v>4.7E-2</v>
      </c>
      <c r="AH889" s="2" t="str">
        <f t="shared" si="82"/>
        <v/>
      </c>
      <c r="AI889" s="2" t="str">
        <f>IF(ISNUMBER(AH889),SUMIFS($AH$1:AH889,$A$1:A889,A889,C$1:$C889,C889,$G$1:G889,G889,$E$1:E889,E889),"")</f>
        <v/>
      </c>
      <c r="AJ889">
        <f t="shared" si="83"/>
        <v>6</v>
      </c>
    </row>
    <row r="890" spans="1:36" x14ac:dyDescent="0.25">
      <c r="A890" s="14" t="s">
        <v>112</v>
      </c>
      <c r="B890" t="s">
        <v>80</v>
      </c>
      <c r="C890" t="s">
        <v>106</v>
      </c>
      <c r="D890" s="13">
        <v>42199</v>
      </c>
      <c r="E890">
        <v>3</v>
      </c>
      <c r="F890">
        <v>0</v>
      </c>
      <c r="G890" s="2" t="s">
        <v>87</v>
      </c>
      <c r="H890" s="2" t="s">
        <v>10</v>
      </c>
      <c r="I890">
        <v>5</v>
      </c>
      <c r="J890" s="2" t="s">
        <v>88</v>
      </c>
      <c r="K890" s="2">
        <v>0</v>
      </c>
      <c r="L890" s="2"/>
      <c r="M890" s="2" t="str">
        <f t="shared" si="78"/>
        <v/>
      </c>
      <c r="O890" s="2" t="str">
        <f t="shared" si="79"/>
        <v/>
      </c>
      <c r="P890" s="2" t="str">
        <f>IF(ISNUMBER(O890),SUMIFS(O$1:$O890,A$1:$A890,A890,C$1:$C890,C890,G$1:$G890,G890,E$1:$E890,E890),"")</f>
        <v/>
      </c>
      <c r="U890" t="str">
        <f t="shared" si="80"/>
        <v/>
      </c>
      <c r="AC890" s="2" t="str">
        <f t="shared" si="81"/>
        <v/>
      </c>
      <c r="AH890" s="2" t="str">
        <f t="shared" si="82"/>
        <v/>
      </c>
      <c r="AI890" s="2" t="str">
        <f>IF(ISNUMBER(AH890),SUMIFS($AH$1:AH890,$A$1:A890,A890,C$1:$C890,C890,$G$1:G890,G890,$E$1:E890,E890),"")</f>
        <v/>
      </c>
      <c r="AJ890">
        <f t="shared" si="83"/>
        <v>1</v>
      </c>
    </row>
    <row r="891" spans="1:36" x14ac:dyDescent="0.25">
      <c r="A891" s="14" t="s">
        <v>111</v>
      </c>
      <c r="B891" t="s">
        <v>80</v>
      </c>
      <c r="C891" t="s">
        <v>106</v>
      </c>
      <c r="D891" s="13">
        <v>42199</v>
      </c>
      <c r="E891">
        <v>3</v>
      </c>
      <c r="F891">
        <v>50</v>
      </c>
      <c r="G891" s="2" t="s">
        <v>87</v>
      </c>
      <c r="H891" s="2" t="s">
        <v>10</v>
      </c>
      <c r="I891">
        <v>5</v>
      </c>
      <c r="J891" s="2" t="s">
        <v>88</v>
      </c>
      <c r="K891" s="2">
        <v>37.5</v>
      </c>
      <c r="L891" s="2"/>
      <c r="M891" s="2" t="str">
        <f t="shared" si="78"/>
        <v/>
      </c>
      <c r="O891" s="2" t="str">
        <f t="shared" si="79"/>
        <v/>
      </c>
      <c r="P891" s="2" t="str">
        <f>IF(ISNUMBER(O891),SUMIFS(O$1:$O891,A$1:$A891,A891,C$1:$C891,C891,G$1:$G891,G891,E$1:$E891,E891),"")</f>
        <v/>
      </c>
      <c r="U891" t="str">
        <f t="shared" si="80"/>
        <v/>
      </c>
      <c r="AC891" s="2" t="str">
        <f t="shared" si="81"/>
        <v/>
      </c>
      <c r="AH891" s="2" t="str">
        <f t="shared" si="82"/>
        <v/>
      </c>
      <c r="AI891" s="2" t="str">
        <f>IF(ISNUMBER(AH891),SUMIFS($AH$1:AH891,$A$1:A891,A891,C$1:$C891,C891,$G$1:G891,G891,$E$1:E891,E891),"")</f>
        <v/>
      </c>
      <c r="AJ891">
        <f t="shared" si="83"/>
        <v>1</v>
      </c>
    </row>
    <row r="892" spans="1:36" x14ac:dyDescent="0.25">
      <c r="A892" s="14" t="s">
        <v>110</v>
      </c>
      <c r="B892" t="s">
        <v>80</v>
      </c>
      <c r="C892" t="s">
        <v>106</v>
      </c>
      <c r="D892" s="13">
        <v>42199</v>
      </c>
      <c r="E892">
        <v>3</v>
      </c>
      <c r="F892">
        <v>100</v>
      </c>
      <c r="G892" s="2" t="s">
        <v>87</v>
      </c>
      <c r="H892" s="2" t="s">
        <v>10</v>
      </c>
      <c r="I892">
        <v>5</v>
      </c>
      <c r="J892" s="2" t="s">
        <v>88</v>
      </c>
      <c r="K892" s="2">
        <v>75</v>
      </c>
      <c r="L892" s="2"/>
      <c r="M892" s="2" t="str">
        <f t="shared" si="78"/>
        <v/>
      </c>
      <c r="O892" s="2" t="str">
        <f t="shared" si="79"/>
        <v/>
      </c>
      <c r="P892" s="2" t="str">
        <f>IF(ISNUMBER(O892),SUMIFS(O$1:$O892,A$1:$A892,A892,C$1:$C892,C892,G$1:$G892,G892,E$1:$E892,E892),"")</f>
        <v/>
      </c>
      <c r="U892" t="str">
        <f t="shared" si="80"/>
        <v/>
      </c>
      <c r="AC892" s="2" t="str">
        <f t="shared" si="81"/>
        <v/>
      </c>
      <c r="AH892" s="2" t="str">
        <f t="shared" si="82"/>
        <v/>
      </c>
      <c r="AI892" s="2" t="str">
        <f>IF(ISNUMBER(AH892),SUMIFS($AH$1:AH892,$A$1:A892,A892,C$1:$C892,C892,$G$1:G892,G892,$E$1:E892,E892),"")</f>
        <v/>
      </c>
      <c r="AJ892">
        <f t="shared" si="83"/>
        <v>1</v>
      </c>
    </row>
    <row r="893" spans="1:36" x14ac:dyDescent="0.25">
      <c r="A893" s="14" t="s">
        <v>109</v>
      </c>
      <c r="B893" t="s">
        <v>80</v>
      </c>
      <c r="C893" t="s">
        <v>106</v>
      </c>
      <c r="D893" s="13">
        <v>42199</v>
      </c>
      <c r="E893">
        <v>3</v>
      </c>
      <c r="F893">
        <v>200</v>
      </c>
      <c r="G893" s="2" t="s">
        <v>87</v>
      </c>
      <c r="H893" s="2" t="s">
        <v>10</v>
      </c>
      <c r="I893">
        <v>5</v>
      </c>
      <c r="J893" s="2" t="s">
        <v>88</v>
      </c>
      <c r="K893" s="2">
        <v>150</v>
      </c>
      <c r="L893" s="2"/>
      <c r="M893" s="2" t="str">
        <f t="shared" si="78"/>
        <v/>
      </c>
      <c r="O893" s="2" t="str">
        <f t="shared" si="79"/>
        <v/>
      </c>
      <c r="P893" s="2" t="str">
        <f>IF(ISNUMBER(O893),SUMIFS(O$1:$O893,A$1:$A893,A893,C$1:$C893,C893,G$1:$G893,G893,E$1:$E893,E893),"")</f>
        <v/>
      </c>
      <c r="U893" t="str">
        <f t="shared" si="80"/>
        <v/>
      </c>
      <c r="AC893" s="2" t="str">
        <f t="shared" si="81"/>
        <v/>
      </c>
      <c r="AH893" s="2" t="str">
        <f t="shared" si="82"/>
        <v/>
      </c>
      <c r="AI893" s="2" t="str">
        <f>IF(ISNUMBER(AH893),SUMIFS($AH$1:AH893,$A$1:A893,A893,C$1:$C893,C893,$G$1:G893,G893,$E$1:E893,E893),"")</f>
        <v/>
      </c>
      <c r="AJ893">
        <f t="shared" si="83"/>
        <v>1</v>
      </c>
    </row>
    <row r="894" spans="1:36" x14ac:dyDescent="0.25">
      <c r="A894" s="14" t="s">
        <v>108</v>
      </c>
      <c r="B894" t="s">
        <v>80</v>
      </c>
      <c r="C894" t="s">
        <v>106</v>
      </c>
      <c r="D894" s="13">
        <v>42199</v>
      </c>
      <c r="E894">
        <v>3</v>
      </c>
      <c r="F894">
        <v>350</v>
      </c>
      <c r="G894" s="2" t="s">
        <v>87</v>
      </c>
      <c r="H894" s="2" t="s">
        <v>10</v>
      </c>
      <c r="I894">
        <v>5</v>
      </c>
      <c r="J894" s="2" t="s">
        <v>88</v>
      </c>
      <c r="K894" s="2">
        <v>262.5</v>
      </c>
      <c r="L894" s="2"/>
      <c r="M894" s="2" t="str">
        <f t="shared" si="78"/>
        <v/>
      </c>
      <c r="O894" s="2" t="str">
        <f t="shared" si="79"/>
        <v/>
      </c>
      <c r="P894" s="2" t="str">
        <f>IF(ISNUMBER(O894),SUMIFS(O$1:$O894,A$1:$A894,A894,C$1:$C894,C894,G$1:$G894,G894,E$1:$E894,E894),"")</f>
        <v/>
      </c>
      <c r="U894" t="str">
        <f t="shared" si="80"/>
        <v/>
      </c>
      <c r="AC894" s="2" t="str">
        <f t="shared" si="81"/>
        <v/>
      </c>
      <c r="AH894" s="2" t="str">
        <f t="shared" si="82"/>
        <v/>
      </c>
      <c r="AI894" s="2" t="str">
        <f>IF(ISNUMBER(AH894),SUMIFS($AH$1:AH894,$A$1:A894,A894,C$1:$C894,C894,$G$1:G894,G894,$E$1:E894,E894),"")</f>
        <v/>
      </c>
      <c r="AJ894">
        <f t="shared" si="83"/>
        <v>1</v>
      </c>
    </row>
    <row r="895" spans="1:36" x14ac:dyDescent="0.25">
      <c r="A895" s="14" t="s">
        <v>107</v>
      </c>
      <c r="B895" t="s">
        <v>80</v>
      </c>
      <c r="C895" t="s">
        <v>106</v>
      </c>
      <c r="D895" s="13">
        <v>42199</v>
      </c>
      <c r="E895">
        <v>3</v>
      </c>
      <c r="F895">
        <v>500</v>
      </c>
      <c r="G895" s="2" t="s">
        <v>87</v>
      </c>
      <c r="H895" s="2" t="s">
        <v>10</v>
      </c>
      <c r="I895">
        <v>5</v>
      </c>
      <c r="J895" s="2" t="s">
        <v>88</v>
      </c>
      <c r="K895" s="2">
        <v>375</v>
      </c>
      <c r="L895" s="2"/>
      <c r="M895" s="2" t="str">
        <f t="shared" si="78"/>
        <v/>
      </c>
      <c r="O895" s="2" t="str">
        <f t="shared" si="79"/>
        <v/>
      </c>
      <c r="P895" s="2" t="str">
        <f>IF(ISNUMBER(O895),SUMIFS(O$1:$O895,A$1:$A895,A895,C$1:$C895,C895,G$1:$G895,G895,E$1:$E895,E895),"")</f>
        <v/>
      </c>
      <c r="U895" t="str">
        <f t="shared" si="80"/>
        <v/>
      </c>
      <c r="AC895" s="2" t="str">
        <f t="shared" si="81"/>
        <v/>
      </c>
      <c r="AH895" s="2" t="str">
        <f t="shared" si="82"/>
        <v/>
      </c>
      <c r="AI895" s="2" t="str">
        <f>IF(ISNUMBER(AH895),SUMIFS($AH$1:AH895,$A$1:A895,A895,C$1:$C895,C895,$G$1:G895,G895,$E$1:E895,E895),"")</f>
        <v/>
      </c>
      <c r="AJ895">
        <f t="shared" si="83"/>
        <v>1</v>
      </c>
    </row>
    <row r="896" spans="1:36" x14ac:dyDescent="0.25">
      <c r="A896" s="14" t="s">
        <v>112</v>
      </c>
      <c r="B896" t="s">
        <v>80</v>
      </c>
      <c r="C896" t="s">
        <v>106</v>
      </c>
      <c r="D896" s="13">
        <v>42219</v>
      </c>
      <c r="E896">
        <v>1</v>
      </c>
      <c r="F896">
        <v>0</v>
      </c>
      <c r="G896" s="2" t="s">
        <v>87</v>
      </c>
      <c r="H896" s="2" t="s">
        <v>10</v>
      </c>
      <c r="I896">
        <v>5</v>
      </c>
      <c r="J896" s="2" t="s">
        <v>88</v>
      </c>
      <c r="K896" s="2">
        <v>0</v>
      </c>
      <c r="L896" s="2">
        <v>1900</v>
      </c>
      <c r="M896" s="2">
        <f t="shared" si="78"/>
        <v>190</v>
      </c>
      <c r="O896" s="2" t="str">
        <f t="shared" si="79"/>
        <v/>
      </c>
      <c r="P896" s="2" t="str">
        <f>IF(ISNUMBER(O896),SUMIFS(O$1:$O896,A$1:$A896,A896,C$1:$C896,C896,G$1:$G896,G896,E$1:$E896,E896),"")</f>
        <v/>
      </c>
      <c r="U896" t="str">
        <f t="shared" si="80"/>
        <v/>
      </c>
      <c r="AA896">
        <v>28.7</v>
      </c>
      <c r="AB896">
        <v>4.5999999999999999E-2</v>
      </c>
      <c r="AC896" s="2">
        <f t="shared" si="81"/>
        <v>4.5999999999999999E-2</v>
      </c>
      <c r="AH896" s="2" t="str">
        <f t="shared" si="82"/>
        <v/>
      </c>
      <c r="AI896" s="2" t="str">
        <f>IF(ISNUMBER(AH896),SUMIFS($AH$1:AH896,$A$1:A896,A896,C$1:$C896,C896,$G$1:G896,G896,$E$1:E896,E896),"")</f>
        <v/>
      </c>
      <c r="AJ896">
        <f t="shared" si="83"/>
        <v>6</v>
      </c>
    </row>
    <row r="897" spans="1:36" x14ac:dyDescent="0.25">
      <c r="A897" s="14" t="s">
        <v>111</v>
      </c>
      <c r="B897" t="s">
        <v>80</v>
      </c>
      <c r="C897" t="s">
        <v>106</v>
      </c>
      <c r="D897" s="13">
        <v>42219</v>
      </c>
      <c r="E897">
        <v>1</v>
      </c>
      <c r="F897">
        <v>50</v>
      </c>
      <c r="G897" s="2" t="s">
        <v>87</v>
      </c>
      <c r="H897" s="2" t="s">
        <v>10</v>
      </c>
      <c r="I897">
        <v>5</v>
      </c>
      <c r="J897" s="2" t="s">
        <v>88</v>
      </c>
      <c r="K897" s="2">
        <v>37.5</v>
      </c>
      <c r="L897" s="2">
        <v>1844</v>
      </c>
      <c r="M897" s="2">
        <f t="shared" si="78"/>
        <v>184.4</v>
      </c>
      <c r="O897" s="2" t="str">
        <f t="shared" si="79"/>
        <v/>
      </c>
      <c r="P897" s="2" t="str">
        <f>IF(ISNUMBER(O897),SUMIFS(O$1:$O897,A$1:$A897,A897,C$1:$C897,C897,G$1:$G897,G897,E$1:$E897,E897),"")</f>
        <v/>
      </c>
      <c r="U897" t="str">
        <f t="shared" si="80"/>
        <v/>
      </c>
      <c r="AA897">
        <v>29.3</v>
      </c>
      <c r="AB897">
        <v>4.7E-2</v>
      </c>
      <c r="AC897" s="2">
        <f t="shared" si="81"/>
        <v>4.7E-2</v>
      </c>
      <c r="AH897" s="2" t="str">
        <f t="shared" si="82"/>
        <v/>
      </c>
      <c r="AI897" s="2" t="str">
        <f>IF(ISNUMBER(AH897),SUMIFS($AH$1:AH897,$A$1:A897,A897,C$1:$C897,C897,$G$1:G897,G897,$E$1:E897,E897),"")</f>
        <v/>
      </c>
      <c r="AJ897">
        <f t="shared" si="83"/>
        <v>6</v>
      </c>
    </row>
    <row r="898" spans="1:36" x14ac:dyDescent="0.25">
      <c r="A898" s="14" t="s">
        <v>110</v>
      </c>
      <c r="B898" t="s">
        <v>80</v>
      </c>
      <c r="C898" t="s">
        <v>106</v>
      </c>
      <c r="D898" s="13">
        <v>42219</v>
      </c>
      <c r="E898">
        <v>1</v>
      </c>
      <c r="F898">
        <v>100</v>
      </c>
      <c r="G898" s="2" t="s">
        <v>87</v>
      </c>
      <c r="H898" s="2" t="s">
        <v>10</v>
      </c>
      <c r="I898">
        <v>5</v>
      </c>
      <c r="J898" s="2" t="s">
        <v>88</v>
      </c>
      <c r="K898" s="2">
        <v>75</v>
      </c>
      <c r="L898" s="2">
        <v>1984</v>
      </c>
      <c r="M898" s="2">
        <f t="shared" ref="M898:M961" si="84">IF(ISNUMBER(L898),L898/10,"")</f>
        <v>198.4</v>
      </c>
      <c r="O898" s="2" t="str">
        <f t="shared" ref="O898:O961" si="85">IF(ISNUMBER(N898),N898/10,"")</f>
        <v/>
      </c>
      <c r="P898" s="2" t="str">
        <f>IF(ISNUMBER(O898),SUMIFS(O$1:$O898,A$1:$A898,A898,C$1:$C898,C898,G$1:$G898,G898,E$1:$E898,E898),"")</f>
        <v/>
      </c>
      <c r="U898" t="str">
        <f t="shared" ref="U898:U961" si="86">IF(ISNUMBER(R898),R898/100,"")</f>
        <v/>
      </c>
      <c r="AA898">
        <v>28.7</v>
      </c>
      <c r="AB898">
        <v>4.5999999999999999E-2</v>
      </c>
      <c r="AC898" s="2">
        <f t="shared" ref="AC898:AC961" si="87">IF(ISNUMBER(AB898),AB898,"")</f>
        <v>4.5999999999999999E-2</v>
      </c>
      <c r="AH898" s="2" t="str">
        <f t="shared" ref="AH898:AH961" si="88">IF(AND(ISNUMBER(AB898),ISNUMBER(O898)),ROUND(O898*AB898,3),"")</f>
        <v/>
      </c>
      <c r="AI898" s="2" t="str">
        <f>IF(ISNUMBER(AH898),SUMIFS($AH$1:AH898,$A$1:A898,A898,C$1:$C898,C898,$G$1:G898,G898,$E$1:E898,E898),"")</f>
        <v/>
      </c>
      <c r="AJ898">
        <f t="shared" ref="AJ898:AJ961" si="89">COUNT(K898:AI898)</f>
        <v>6</v>
      </c>
    </row>
    <row r="899" spans="1:36" x14ac:dyDescent="0.25">
      <c r="A899" s="14" t="s">
        <v>109</v>
      </c>
      <c r="B899" t="s">
        <v>80</v>
      </c>
      <c r="C899" t="s">
        <v>106</v>
      </c>
      <c r="D899" s="13">
        <v>42219</v>
      </c>
      <c r="E899">
        <v>1</v>
      </c>
      <c r="F899">
        <v>200</v>
      </c>
      <c r="G899" s="2" t="s">
        <v>87</v>
      </c>
      <c r="H899" s="2" t="s">
        <v>10</v>
      </c>
      <c r="I899">
        <v>5</v>
      </c>
      <c r="J899" s="2" t="s">
        <v>88</v>
      </c>
      <c r="K899" s="2">
        <v>150</v>
      </c>
      <c r="L899" s="2">
        <v>1900</v>
      </c>
      <c r="M899" s="2">
        <f t="shared" si="84"/>
        <v>190</v>
      </c>
      <c r="O899" s="2" t="str">
        <f t="shared" si="85"/>
        <v/>
      </c>
      <c r="P899" s="2" t="str">
        <f>IF(ISNUMBER(O899),SUMIFS(O$1:$O899,A$1:$A899,A899,C$1:$C899,C899,G$1:$G899,G899,E$1:$E899,E899),"")</f>
        <v/>
      </c>
      <c r="U899" t="str">
        <f t="shared" si="86"/>
        <v/>
      </c>
      <c r="AA899">
        <v>29.3</v>
      </c>
      <c r="AB899">
        <v>4.7E-2</v>
      </c>
      <c r="AC899" s="2">
        <f t="shared" si="87"/>
        <v>4.7E-2</v>
      </c>
      <c r="AH899" s="2" t="str">
        <f t="shared" si="88"/>
        <v/>
      </c>
      <c r="AI899" s="2" t="str">
        <f>IF(ISNUMBER(AH899),SUMIFS($AH$1:AH899,$A$1:A899,A899,C$1:$C899,C899,$G$1:G899,G899,$E$1:E899,E899),"")</f>
        <v/>
      </c>
      <c r="AJ899">
        <f t="shared" si="89"/>
        <v>6</v>
      </c>
    </row>
    <row r="900" spans="1:36" x14ac:dyDescent="0.25">
      <c r="A900" s="14" t="s">
        <v>108</v>
      </c>
      <c r="B900" t="s">
        <v>80</v>
      </c>
      <c r="C900" t="s">
        <v>106</v>
      </c>
      <c r="D900" s="13">
        <v>42219</v>
      </c>
      <c r="E900">
        <v>1</v>
      </c>
      <c r="F900">
        <v>350</v>
      </c>
      <c r="G900" s="2" t="s">
        <v>87</v>
      </c>
      <c r="H900" s="2" t="s">
        <v>10</v>
      </c>
      <c r="I900">
        <v>5</v>
      </c>
      <c r="J900" s="2" t="s">
        <v>88</v>
      </c>
      <c r="K900" s="2">
        <v>262.5</v>
      </c>
      <c r="L900" s="2">
        <v>1732</v>
      </c>
      <c r="M900" s="2">
        <f t="shared" si="84"/>
        <v>173.2</v>
      </c>
      <c r="O900" s="2" t="str">
        <f t="shared" si="85"/>
        <v/>
      </c>
      <c r="P900" s="2" t="str">
        <f>IF(ISNUMBER(O900),SUMIFS(O$1:$O900,A$1:$A900,A900,C$1:$C900,C900,G$1:$G900,G900,E$1:$E900,E900),"")</f>
        <v/>
      </c>
      <c r="U900" t="str">
        <f t="shared" si="86"/>
        <v/>
      </c>
      <c r="AA900">
        <v>28.6</v>
      </c>
      <c r="AB900">
        <v>4.5999999999999999E-2</v>
      </c>
      <c r="AC900" s="2">
        <f t="shared" si="87"/>
        <v>4.5999999999999999E-2</v>
      </c>
      <c r="AH900" s="2" t="str">
        <f t="shared" si="88"/>
        <v/>
      </c>
      <c r="AI900" s="2" t="str">
        <f>IF(ISNUMBER(AH900),SUMIFS($AH$1:AH900,$A$1:A900,A900,C$1:$C900,C900,$G$1:G900,G900,$E$1:E900,E900),"")</f>
        <v/>
      </c>
      <c r="AJ900">
        <f t="shared" si="89"/>
        <v>6</v>
      </c>
    </row>
    <row r="901" spans="1:36" x14ac:dyDescent="0.25">
      <c r="A901" s="14" t="s">
        <v>107</v>
      </c>
      <c r="B901" t="s">
        <v>80</v>
      </c>
      <c r="C901" t="s">
        <v>106</v>
      </c>
      <c r="D901" s="13">
        <v>42219</v>
      </c>
      <c r="E901">
        <v>1</v>
      </c>
      <c r="F901">
        <v>500</v>
      </c>
      <c r="G901" s="2" t="s">
        <v>87</v>
      </c>
      <c r="H901" s="2" t="s">
        <v>10</v>
      </c>
      <c r="I901">
        <v>5</v>
      </c>
      <c r="J901" s="2" t="s">
        <v>88</v>
      </c>
      <c r="K901" s="2">
        <v>375</v>
      </c>
      <c r="L901" s="2">
        <v>1872</v>
      </c>
      <c r="M901" s="2">
        <f t="shared" si="84"/>
        <v>187.2</v>
      </c>
      <c r="O901" s="2" t="str">
        <f t="shared" si="85"/>
        <v/>
      </c>
      <c r="P901" s="2" t="str">
        <f>IF(ISNUMBER(O901),SUMIFS(O$1:$O901,A$1:$A901,A901,C$1:$C901,C901,G$1:$G901,G901,E$1:$E901,E901),"")</f>
        <v/>
      </c>
      <c r="U901" t="str">
        <f t="shared" si="86"/>
        <v/>
      </c>
      <c r="AA901">
        <v>29.3</v>
      </c>
      <c r="AB901">
        <v>4.7E-2</v>
      </c>
      <c r="AC901" s="2">
        <f t="shared" si="87"/>
        <v>4.7E-2</v>
      </c>
      <c r="AH901" s="2" t="str">
        <f t="shared" si="88"/>
        <v/>
      </c>
      <c r="AI901" s="2" t="str">
        <f>IF(ISNUMBER(AH901),SUMIFS($AH$1:AH901,$A$1:A901,A901,C$1:$C901,C901,$G$1:G901,G901,$E$1:E901,E901),"")</f>
        <v/>
      </c>
      <c r="AJ901">
        <f t="shared" si="89"/>
        <v>6</v>
      </c>
    </row>
    <row r="902" spans="1:36" x14ac:dyDescent="0.25">
      <c r="A902" s="14" t="s">
        <v>112</v>
      </c>
      <c r="B902" t="s">
        <v>80</v>
      </c>
      <c r="C902" t="s">
        <v>106</v>
      </c>
      <c r="D902" s="13">
        <v>42219</v>
      </c>
      <c r="E902">
        <v>2</v>
      </c>
      <c r="F902">
        <v>0</v>
      </c>
      <c r="G902" s="2" t="s">
        <v>87</v>
      </c>
      <c r="H902" s="2" t="s">
        <v>10</v>
      </c>
      <c r="I902">
        <v>5</v>
      </c>
      <c r="J902" s="2" t="s">
        <v>88</v>
      </c>
      <c r="K902" s="2">
        <v>0</v>
      </c>
      <c r="L902" s="2">
        <v>1620</v>
      </c>
      <c r="M902" s="2">
        <f t="shared" si="84"/>
        <v>162</v>
      </c>
      <c r="O902" s="2" t="str">
        <f t="shared" si="85"/>
        <v/>
      </c>
      <c r="P902" s="2" t="str">
        <f>IF(ISNUMBER(O902),SUMIFS(O$1:$O902,A$1:$A902,A902,C$1:$C902,C902,G$1:$G902,G902,E$1:$E902,E902),"")</f>
        <v/>
      </c>
      <c r="U902" t="str">
        <f t="shared" si="86"/>
        <v/>
      </c>
      <c r="AA902">
        <v>29.2</v>
      </c>
      <c r="AB902">
        <v>4.7E-2</v>
      </c>
      <c r="AC902" s="2">
        <f t="shared" si="87"/>
        <v>4.7E-2</v>
      </c>
      <c r="AH902" s="2" t="str">
        <f t="shared" si="88"/>
        <v/>
      </c>
      <c r="AI902" s="2" t="str">
        <f>IF(ISNUMBER(AH902),SUMIFS($AH$1:AH902,$A$1:A902,A902,C$1:$C902,C902,$G$1:G902,G902,$E$1:E902,E902),"")</f>
        <v/>
      </c>
      <c r="AJ902">
        <f t="shared" si="89"/>
        <v>6</v>
      </c>
    </row>
    <row r="903" spans="1:36" x14ac:dyDescent="0.25">
      <c r="A903" s="14" t="s">
        <v>111</v>
      </c>
      <c r="B903" t="s">
        <v>80</v>
      </c>
      <c r="C903" t="s">
        <v>106</v>
      </c>
      <c r="D903" s="13">
        <v>42219</v>
      </c>
      <c r="E903">
        <v>2</v>
      </c>
      <c r="F903">
        <v>50</v>
      </c>
      <c r="G903" s="2" t="s">
        <v>87</v>
      </c>
      <c r="H903" s="2" t="s">
        <v>10</v>
      </c>
      <c r="I903">
        <v>5</v>
      </c>
      <c r="J903" s="2" t="s">
        <v>88</v>
      </c>
      <c r="K903" s="2">
        <v>37.5</v>
      </c>
      <c r="L903" s="2">
        <v>1704</v>
      </c>
      <c r="M903" s="2">
        <f t="shared" si="84"/>
        <v>170.4</v>
      </c>
      <c r="O903" s="2" t="str">
        <f t="shared" si="85"/>
        <v/>
      </c>
      <c r="P903" s="2" t="str">
        <f>IF(ISNUMBER(O903),SUMIFS(O$1:$O903,A$1:$A903,A903,C$1:$C903,C903,G$1:$G903,G903,E$1:$E903,E903),"")</f>
        <v/>
      </c>
      <c r="U903" t="str">
        <f t="shared" si="86"/>
        <v/>
      </c>
      <c r="AA903">
        <v>30.8</v>
      </c>
      <c r="AB903">
        <v>4.9000000000000002E-2</v>
      </c>
      <c r="AC903" s="2">
        <f t="shared" si="87"/>
        <v>4.9000000000000002E-2</v>
      </c>
      <c r="AH903" s="2" t="str">
        <f t="shared" si="88"/>
        <v/>
      </c>
      <c r="AI903" s="2" t="str">
        <f>IF(ISNUMBER(AH903),SUMIFS($AH$1:AH903,$A$1:A903,A903,C$1:$C903,C903,$G$1:G903,G903,$E$1:E903,E903),"")</f>
        <v/>
      </c>
      <c r="AJ903">
        <f t="shared" si="89"/>
        <v>6</v>
      </c>
    </row>
    <row r="904" spans="1:36" x14ac:dyDescent="0.25">
      <c r="A904" s="14" t="s">
        <v>110</v>
      </c>
      <c r="B904" t="s">
        <v>80</v>
      </c>
      <c r="C904" t="s">
        <v>106</v>
      </c>
      <c r="D904" s="13">
        <v>42219</v>
      </c>
      <c r="E904">
        <v>2</v>
      </c>
      <c r="F904">
        <v>100</v>
      </c>
      <c r="G904" s="2" t="s">
        <v>87</v>
      </c>
      <c r="H904" s="2" t="s">
        <v>10</v>
      </c>
      <c r="I904">
        <v>5</v>
      </c>
      <c r="J904" s="2" t="s">
        <v>88</v>
      </c>
      <c r="K904" s="2">
        <v>75</v>
      </c>
      <c r="L904" s="2">
        <v>1816</v>
      </c>
      <c r="M904" s="2">
        <f t="shared" si="84"/>
        <v>181.6</v>
      </c>
      <c r="O904" s="2" t="str">
        <f t="shared" si="85"/>
        <v/>
      </c>
      <c r="P904" s="2" t="str">
        <f>IF(ISNUMBER(O904),SUMIFS(O$1:$O904,A$1:$A904,A904,C$1:$C904,C904,G$1:$G904,G904,E$1:$E904,E904),"")</f>
        <v/>
      </c>
      <c r="U904" t="str">
        <f t="shared" si="86"/>
        <v/>
      </c>
      <c r="AA904">
        <v>29.9</v>
      </c>
      <c r="AB904">
        <v>4.8000000000000001E-2</v>
      </c>
      <c r="AC904" s="2">
        <f t="shared" si="87"/>
        <v>4.8000000000000001E-2</v>
      </c>
      <c r="AH904" s="2" t="str">
        <f t="shared" si="88"/>
        <v/>
      </c>
      <c r="AI904" s="2" t="str">
        <f>IF(ISNUMBER(AH904),SUMIFS($AH$1:AH904,$A$1:A904,A904,C$1:$C904,C904,$G$1:G904,G904,$E$1:E904,E904),"")</f>
        <v/>
      </c>
      <c r="AJ904">
        <f t="shared" si="89"/>
        <v>6</v>
      </c>
    </row>
    <row r="905" spans="1:36" x14ac:dyDescent="0.25">
      <c r="A905" s="14" t="s">
        <v>109</v>
      </c>
      <c r="B905" t="s">
        <v>80</v>
      </c>
      <c r="C905" t="s">
        <v>106</v>
      </c>
      <c r="D905" s="13">
        <v>42219</v>
      </c>
      <c r="E905">
        <v>2</v>
      </c>
      <c r="F905">
        <v>200</v>
      </c>
      <c r="G905" s="2" t="s">
        <v>87</v>
      </c>
      <c r="H905" s="2" t="s">
        <v>10</v>
      </c>
      <c r="I905">
        <v>5</v>
      </c>
      <c r="J905" s="2" t="s">
        <v>88</v>
      </c>
      <c r="K905" s="2">
        <v>150</v>
      </c>
      <c r="L905" s="2">
        <v>1648</v>
      </c>
      <c r="M905" s="2">
        <f t="shared" si="84"/>
        <v>164.8</v>
      </c>
      <c r="O905" s="2" t="str">
        <f t="shared" si="85"/>
        <v/>
      </c>
      <c r="P905" s="2" t="str">
        <f>IF(ISNUMBER(O905),SUMIFS(O$1:$O905,A$1:$A905,A905,C$1:$C905,C905,G$1:$G905,G905,E$1:$E905,E905),"")</f>
        <v/>
      </c>
      <c r="U905" t="str">
        <f t="shared" si="86"/>
        <v/>
      </c>
      <c r="AA905">
        <v>27.5</v>
      </c>
      <c r="AB905">
        <v>4.4000000000000004E-2</v>
      </c>
      <c r="AC905" s="2">
        <f t="shared" si="87"/>
        <v>4.4000000000000004E-2</v>
      </c>
      <c r="AH905" s="2" t="str">
        <f t="shared" si="88"/>
        <v/>
      </c>
      <c r="AI905" s="2" t="str">
        <f>IF(ISNUMBER(AH905),SUMIFS($AH$1:AH905,$A$1:A905,A905,C$1:$C905,C905,$G$1:G905,G905,$E$1:E905,E905),"")</f>
        <v/>
      </c>
      <c r="AJ905">
        <f t="shared" si="89"/>
        <v>6</v>
      </c>
    </row>
    <row r="906" spans="1:36" x14ac:dyDescent="0.25">
      <c r="A906" s="14" t="s">
        <v>108</v>
      </c>
      <c r="B906" t="s">
        <v>80</v>
      </c>
      <c r="C906" t="s">
        <v>106</v>
      </c>
      <c r="D906" s="13">
        <v>42219</v>
      </c>
      <c r="E906">
        <v>2</v>
      </c>
      <c r="F906">
        <v>350</v>
      </c>
      <c r="G906" s="2" t="s">
        <v>87</v>
      </c>
      <c r="H906" s="2" t="s">
        <v>10</v>
      </c>
      <c r="I906">
        <v>5</v>
      </c>
      <c r="J906" s="2" t="s">
        <v>88</v>
      </c>
      <c r="K906" s="2">
        <v>262.5</v>
      </c>
      <c r="L906" s="2">
        <v>1676</v>
      </c>
      <c r="M906" s="2">
        <f t="shared" si="84"/>
        <v>167.6</v>
      </c>
      <c r="O906" s="2" t="str">
        <f t="shared" si="85"/>
        <v/>
      </c>
      <c r="P906" s="2" t="str">
        <f>IF(ISNUMBER(O906),SUMIFS(O$1:$O906,A$1:$A906,A906,C$1:$C906,C906,G$1:$G906,G906,E$1:$E906,E906),"")</f>
        <v/>
      </c>
      <c r="U906" t="str">
        <f t="shared" si="86"/>
        <v/>
      </c>
      <c r="AA906">
        <v>29.4</v>
      </c>
      <c r="AB906">
        <v>4.7E-2</v>
      </c>
      <c r="AC906" s="2">
        <f t="shared" si="87"/>
        <v>4.7E-2</v>
      </c>
      <c r="AH906" s="2" t="str">
        <f t="shared" si="88"/>
        <v/>
      </c>
      <c r="AI906" s="2" t="str">
        <f>IF(ISNUMBER(AH906),SUMIFS($AH$1:AH906,$A$1:A906,A906,C$1:$C906,C906,$G$1:G906,G906,$E$1:E906,E906),"")</f>
        <v/>
      </c>
      <c r="AJ906">
        <f t="shared" si="89"/>
        <v>6</v>
      </c>
    </row>
    <row r="907" spans="1:36" x14ac:dyDescent="0.25">
      <c r="A907" s="14" t="s">
        <v>107</v>
      </c>
      <c r="B907" t="s">
        <v>80</v>
      </c>
      <c r="C907" t="s">
        <v>106</v>
      </c>
      <c r="D907" s="13">
        <v>42219</v>
      </c>
      <c r="E907">
        <v>2</v>
      </c>
      <c r="F907">
        <v>500</v>
      </c>
      <c r="G907" s="2" t="s">
        <v>87</v>
      </c>
      <c r="H907" s="2" t="s">
        <v>10</v>
      </c>
      <c r="I907">
        <v>5</v>
      </c>
      <c r="J907" s="2" t="s">
        <v>88</v>
      </c>
      <c r="K907" s="2">
        <v>375</v>
      </c>
      <c r="L907" s="2">
        <v>1704</v>
      </c>
      <c r="M907" s="2">
        <f t="shared" si="84"/>
        <v>170.4</v>
      </c>
      <c r="O907" s="2" t="str">
        <f t="shared" si="85"/>
        <v/>
      </c>
      <c r="P907" s="2" t="str">
        <f>IF(ISNUMBER(O907),SUMIFS(O$1:$O907,A$1:$A907,A907,C$1:$C907,C907,G$1:$G907,G907,E$1:$E907,E907),"")</f>
        <v/>
      </c>
      <c r="U907" t="str">
        <f t="shared" si="86"/>
        <v/>
      </c>
      <c r="AA907">
        <v>30.1</v>
      </c>
      <c r="AB907">
        <v>4.8000000000000001E-2</v>
      </c>
      <c r="AC907" s="2">
        <f t="shared" si="87"/>
        <v>4.8000000000000001E-2</v>
      </c>
      <c r="AH907" s="2" t="str">
        <f t="shared" si="88"/>
        <v/>
      </c>
      <c r="AI907" s="2" t="str">
        <f>IF(ISNUMBER(AH907),SUMIFS($AH$1:AH907,$A$1:A907,A907,C$1:$C907,C907,$G$1:G907,G907,$E$1:E907,E907),"")</f>
        <v/>
      </c>
      <c r="AJ907">
        <f t="shared" si="89"/>
        <v>6</v>
      </c>
    </row>
    <row r="908" spans="1:36" x14ac:dyDescent="0.25">
      <c r="A908" s="14" t="s">
        <v>112</v>
      </c>
      <c r="B908" t="s">
        <v>80</v>
      </c>
      <c r="C908" t="s">
        <v>106</v>
      </c>
      <c r="D908" s="13">
        <v>42219</v>
      </c>
      <c r="E908">
        <v>3</v>
      </c>
      <c r="F908">
        <v>0</v>
      </c>
      <c r="G908" s="2" t="s">
        <v>87</v>
      </c>
      <c r="H908" s="2" t="s">
        <v>10</v>
      </c>
      <c r="I908">
        <v>5</v>
      </c>
      <c r="J908" s="2" t="s">
        <v>88</v>
      </c>
      <c r="K908" s="2">
        <v>0</v>
      </c>
      <c r="L908" s="2"/>
      <c r="M908" s="2" t="str">
        <f t="shared" si="84"/>
        <v/>
      </c>
      <c r="O908" s="2" t="str">
        <f t="shared" si="85"/>
        <v/>
      </c>
      <c r="P908" s="2" t="str">
        <f>IF(ISNUMBER(O908),SUMIFS(O$1:$O908,A$1:$A908,A908,C$1:$C908,C908,G$1:$G908,G908,E$1:$E908,E908),"")</f>
        <v/>
      </c>
      <c r="U908" t="str">
        <f t="shared" si="86"/>
        <v/>
      </c>
      <c r="AC908" s="2" t="str">
        <f t="shared" si="87"/>
        <v/>
      </c>
      <c r="AH908" s="2" t="str">
        <f t="shared" si="88"/>
        <v/>
      </c>
      <c r="AI908" s="2" t="str">
        <f>IF(ISNUMBER(AH908),SUMIFS($AH$1:AH908,$A$1:A908,A908,C$1:$C908,C908,$G$1:G908,G908,$E$1:E908,E908),"")</f>
        <v/>
      </c>
      <c r="AJ908">
        <f t="shared" si="89"/>
        <v>1</v>
      </c>
    </row>
    <row r="909" spans="1:36" x14ac:dyDescent="0.25">
      <c r="A909" s="14" t="s">
        <v>111</v>
      </c>
      <c r="B909" t="s">
        <v>80</v>
      </c>
      <c r="C909" t="s">
        <v>106</v>
      </c>
      <c r="D909" s="13">
        <v>42219</v>
      </c>
      <c r="E909">
        <v>3</v>
      </c>
      <c r="F909">
        <v>50</v>
      </c>
      <c r="G909" s="2" t="s">
        <v>87</v>
      </c>
      <c r="H909" s="2" t="s">
        <v>10</v>
      </c>
      <c r="I909">
        <v>5</v>
      </c>
      <c r="J909" s="2" t="s">
        <v>88</v>
      </c>
      <c r="K909" s="2">
        <v>37.5</v>
      </c>
      <c r="L909" s="2"/>
      <c r="M909" s="2" t="str">
        <f t="shared" si="84"/>
        <v/>
      </c>
      <c r="O909" s="2" t="str">
        <f t="shared" si="85"/>
        <v/>
      </c>
      <c r="P909" s="2" t="str">
        <f>IF(ISNUMBER(O909),SUMIFS(O$1:$O909,A$1:$A909,A909,C$1:$C909,C909,G$1:$G909,G909,E$1:$E909,E909),"")</f>
        <v/>
      </c>
      <c r="U909" t="str">
        <f t="shared" si="86"/>
        <v/>
      </c>
      <c r="AC909" s="2" t="str">
        <f t="shared" si="87"/>
        <v/>
      </c>
      <c r="AH909" s="2" t="str">
        <f t="shared" si="88"/>
        <v/>
      </c>
      <c r="AI909" s="2" t="str">
        <f>IF(ISNUMBER(AH909),SUMIFS($AH$1:AH909,$A$1:A909,A909,C$1:$C909,C909,$G$1:G909,G909,$E$1:E909,E909),"")</f>
        <v/>
      </c>
      <c r="AJ909">
        <f t="shared" si="89"/>
        <v>1</v>
      </c>
    </row>
    <row r="910" spans="1:36" x14ac:dyDescent="0.25">
      <c r="A910" s="14" t="s">
        <v>110</v>
      </c>
      <c r="B910" t="s">
        <v>80</v>
      </c>
      <c r="C910" t="s">
        <v>106</v>
      </c>
      <c r="D910" s="13">
        <v>42219</v>
      </c>
      <c r="E910">
        <v>3</v>
      </c>
      <c r="F910">
        <v>100</v>
      </c>
      <c r="G910" s="2" t="s">
        <v>87</v>
      </c>
      <c r="H910" s="2" t="s">
        <v>10</v>
      </c>
      <c r="I910">
        <v>5</v>
      </c>
      <c r="J910" s="2" t="s">
        <v>88</v>
      </c>
      <c r="K910" s="2">
        <v>75</v>
      </c>
      <c r="L910" s="2"/>
      <c r="M910" s="2" t="str">
        <f t="shared" si="84"/>
        <v/>
      </c>
      <c r="O910" s="2" t="str">
        <f t="shared" si="85"/>
        <v/>
      </c>
      <c r="P910" s="2" t="str">
        <f>IF(ISNUMBER(O910),SUMIFS(O$1:$O910,A$1:$A910,A910,C$1:$C910,C910,G$1:$G910,G910,E$1:$E910,E910),"")</f>
        <v/>
      </c>
      <c r="U910" t="str">
        <f t="shared" si="86"/>
        <v/>
      </c>
      <c r="AC910" s="2" t="str">
        <f t="shared" si="87"/>
        <v/>
      </c>
      <c r="AH910" s="2" t="str">
        <f t="shared" si="88"/>
        <v/>
      </c>
      <c r="AI910" s="2" t="str">
        <f>IF(ISNUMBER(AH910),SUMIFS($AH$1:AH910,$A$1:A910,A910,C$1:$C910,C910,$G$1:G910,G910,$E$1:E910,E910),"")</f>
        <v/>
      </c>
      <c r="AJ910">
        <f t="shared" si="89"/>
        <v>1</v>
      </c>
    </row>
    <row r="911" spans="1:36" x14ac:dyDescent="0.25">
      <c r="A911" s="14" t="s">
        <v>109</v>
      </c>
      <c r="B911" t="s">
        <v>80</v>
      </c>
      <c r="C911" t="s">
        <v>106</v>
      </c>
      <c r="D911" s="13">
        <v>42219</v>
      </c>
      <c r="E911">
        <v>3</v>
      </c>
      <c r="F911">
        <v>200</v>
      </c>
      <c r="G911" s="2" t="s">
        <v>87</v>
      </c>
      <c r="H911" s="2" t="s">
        <v>10</v>
      </c>
      <c r="I911">
        <v>5</v>
      </c>
      <c r="J911" s="2" t="s">
        <v>88</v>
      </c>
      <c r="K911" s="2">
        <v>150</v>
      </c>
      <c r="L911" s="2"/>
      <c r="M911" s="2" t="str">
        <f t="shared" si="84"/>
        <v/>
      </c>
      <c r="O911" s="2" t="str">
        <f t="shared" si="85"/>
        <v/>
      </c>
      <c r="P911" s="2" t="str">
        <f>IF(ISNUMBER(O911),SUMIFS(O$1:$O911,A$1:$A911,A911,C$1:$C911,C911,G$1:$G911,G911,E$1:$E911,E911),"")</f>
        <v/>
      </c>
      <c r="U911" t="str">
        <f t="shared" si="86"/>
        <v/>
      </c>
      <c r="AC911" s="2" t="str">
        <f t="shared" si="87"/>
        <v/>
      </c>
      <c r="AH911" s="2" t="str">
        <f t="shared" si="88"/>
        <v/>
      </c>
      <c r="AI911" s="2" t="str">
        <f>IF(ISNUMBER(AH911),SUMIFS($AH$1:AH911,$A$1:A911,A911,C$1:$C911,C911,$G$1:G911,G911,$E$1:E911,E911),"")</f>
        <v/>
      </c>
      <c r="AJ911">
        <f t="shared" si="89"/>
        <v>1</v>
      </c>
    </row>
    <row r="912" spans="1:36" x14ac:dyDescent="0.25">
      <c r="A912" s="14" t="s">
        <v>108</v>
      </c>
      <c r="B912" t="s">
        <v>80</v>
      </c>
      <c r="C912" t="s">
        <v>106</v>
      </c>
      <c r="D912" s="13">
        <v>42219</v>
      </c>
      <c r="E912">
        <v>3</v>
      </c>
      <c r="F912">
        <v>350</v>
      </c>
      <c r="G912" s="2" t="s">
        <v>87</v>
      </c>
      <c r="H912" s="2" t="s">
        <v>10</v>
      </c>
      <c r="I912">
        <v>5</v>
      </c>
      <c r="J912" s="2" t="s">
        <v>88</v>
      </c>
      <c r="K912" s="2">
        <v>262.5</v>
      </c>
      <c r="L912" s="2"/>
      <c r="M912" s="2" t="str">
        <f t="shared" si="84"/>
        <v/>
      </c>
      <c r="O912" s="2" t="str">
        <f t="shared" si="85"/>
        <v/>
      </c>
      <c r="P912" s="2" t="str">
        <f>IF(ISNUMBER(O912),SUMIFS(O$1:$O912,A$1:$A912,A912,C$1:$C912,C912,G$1:$G912,G912,E$1:$E912,E912),"")</f>
        <v/>
      </c>
      <c r="U912" t="str">
        <f t="shared" si="86"/>
        <v/>
      </c>
      <c r="AC912" s="2" t="str">
        <f t="shared" si="87"/>
        <v/>
      </c>
      <c r="AH912" s="2" t="str">
        <f t="shared" si="88"/>
        <v/>
      </c>
      <c r="AI912" s="2" t="str">
        <f>IF(ISNUMBER(AH912),SUMIFS($AH$1:AH912,$A$1:A912,A912,C$1:$C912,C912,$G$1:G912,G912,$E$1:E912,E912),"")</f>
        <v/>
      </c>
      <c r="AJ912">
        <f t="shared" si="89"/>
        <v>1</v>
      </c>
    </row>
    <row r="913" spans="1:36" x14ac:dyDescent="0.25">
      <c r="A913" s="14" t="s">
        <v>107</v>
      </c>
      <c r="B913" t="s">
        <v>80</v>
      </c>
      <c r="C913" t="s">
        <v>106</v>
      </c>
      <c r="D913" s="13">
        <v>42219</v>
      </c>
      <c r="E913">
        <v>3</v>
      </c>
      <c r="F913">
        <v>500</v>
      </c>
      <c r="G913" s="2" t="s">
        <v>87</v>
      </c>
      <c r="H913" s="2" t="s">
        <v>10</v>
      </c>
      <c r="I913">
        <v>5</v>
      </c>
      <c r="J913" s="2" t="s">
        <v>88</v>
      </c>
      <c r="K913" s="2">
        <v>375</v>
      </c>
      <c r="L913" s="2"/>
      <c r="M913" s="2" t="str">
        <f t="shared" si="84"/>
        <v/>
      </c>
      <c r="O913" s="2" t="str">
        <f t="shared" si="85"/>
        <v/>
      </c>
      <c r="P913" s="2" t="str">
        <f>IF(ISNUMBER(O913),SUMIFS(O$1:$O913,A$1:$A913,A913,C$1:$C913,C913,G$1:$G913,G913,E$1:$E913,E913),"")</f>
        <v/>
      </c>
      <c r="U913" t="str">
        <f t="shared" si="86"/>
        <v/>
      </c>
      <c r="AC913" s="2" t="str">
        <f t="shared" si="87"/>
        <v/>
      </c>
      <c r="AH913" s="2" t="str">
        <f t="shared" si="88"/>
        <v/>
      </c>
      <c r="AI913" s="2" t="str">
        <f>IF(ISNUMBER(AH913),SUMIFS($AH$1:AH913,$A$1:A913,A913,C$1:$C913,C913,$G$1:G913,G913,$E$1:E913,E913),"")</f>
        <v/>
      </c>
      <c r="AJ913">
        <f t="shared" si="89"/>
        <v>1</v>
      </c>
    </row>
    <row r="914" spans="1:36" x14ac:dyDescent="0.25">
      <c r="A914" s="14" t="s">
        <v>112</v>
      </c>
      <c r="B914" t="s">
        <v>80</v>
      </c>
      <c r="C914" t="s">
        <v>106</v>
      </c>
      <c r="D914" s="13">
        <v>42249</v>
      </c>
      <c r="E914">
        <v>1</v>
      </c>
      <c r="F914">
        <v>0</v>
      </c>
      <c r="G914" s="2" t="s">
        <v>87</v>
      </c>
      <c r="H914" s="2" t="s">
        <v>11</v>
      </c>
      <c r="I914">
        <v>5</v>
      </c>
      <c r="J914" s="2" t="s">
        <v>88</v>
      </c>
      <c r="K914" s="2">
        <v>0</v>
      </c>
      <c r="L914" s="2">
        <v>2179.5</v>
      </c>
      <c r="M914" s="2">
        <f t="shared" si="84"/>
        <v>217.95</v>
      </c>
      <c r="O914" s="2" t="str">
        <f t="shared" si="85"/>
        <v/>
      </c>
      <c r="P914" s="2" t="str">
        <f>IF(ISNUMBER(O914),SUMIFS(O$1:$O914,A$1:$A914,A914,C$1:$C914,C914,G$1:$G914,G914,E$1:$E914,E914),"")</f>
        <v/>
      </c>
      <c r="U914" t="str">
        <f t="shared" si="86"/>
        <v/>
      </c>
      <c r="AC914" s="2" t="str">
        <f t="shared" si="87"/>
        <v/>
      </c>
      <c r="AH914" s="2" t="str">
        <f t="shared" si="88"/>
        <v/>
      </c>
      <c r="AI914" s="2" t="str">
        <f>IF(ISNUMBER(AH914),SUMIFS($AH$1:AH914,$A$1:A914,A914,C$1:$C914,C914,$G$1:G914,G914,$E$1:E914,E914),"")</f>
        <v/>
      </c>
      <c r="AJ914">
        <f t="shared" si="89"/>
        <v>3</v>
      </c>
    </row>
    <row r="915" spans="1:36" x14ac:dyDescent="0.25">
      <c r="A915" s="14" t="s">
        <v>111</v>
      </c>
      <c r="B915" t="s">
        <v>80</v>
      </c>
      <c r="C915" t="s">
        <v>106</v>
      </c>
      <c r="D915" s="13">
        <v>42249</v>
      </c>
      <c r="E915">
        <v>1</v>
      </c>
      <c r="F915">
        <v>50</v>
      </c>
      <c r="G915" s="2" t="s">
        <v>87</v>
      </c>
      <c r="H915" s="2" t="s">
        <v>11</v>
      </c>
      <c r="I915">
        <v>5</v>
      </c>
      <c r="J915" s="2" t="s">
        <v>88</v>
      </c>
      <c r="K915" s="2">
        <v>37.5</v>
      </c>
      <c r="L915" s="2">
        <v>2511</v>
      </c>
      <c r="M915" s="2">
        <f t="shared" si="84"/>
        <v>251.1</v>
      </c>
      <c r="O915" s="2" t="str">
        <f t="shared" si="85"/>
        <v/>
      </c>
      <c r="P915" s="2" t="str">
        <f>IF(ISNUMBER(O915),SUMIFS(O$1:$O915,A$1:$A915,A915,C$1:$C915,C915,G$1:$G915,G915,E$1:$E915,E915),"")</f>
        <v/>
      </c>
      <c r="U915" t="str">
        <f t="shared" si="86"/>
        <v/>
      </c>
      <c r="AC915" s="2" t="str">
        <f t="shared" si="87"/>
        <v/>
      </c>
      <c r="AH915" s="2" t="str">
        <f t="shared" si="88"/>
        <v/>
      </c>
      <c r="AI915" s="2" t="str">
        <f>IF(ISNUMBER(AH915),SUMIFS($AH$1:AH915,$A$1:A915,A915,C$1:$C915,C915,$G$1:G915,G915,$E$1:E915,E915),"")</f>
        <v/>
      </c>
      <c r="AJ915">
        <f t="shared" si="89"/>
        <v>3</v>
      </c>
    </row>
    <row r="916" spans="1:36" x14ac:dyDescent="0.25">
      <c r="A916" s="14" t="s">
        <v>110</v>
      </c>
      <c r="B916" t="s">
        <v>80</v>
      </c>
      <c r="C916" t="s">
        <v>106</v>
      </c>
      <c r="D916" s="13">
        <v>42249</v>
      </c>
      <c r="E916">
        <v>1</v>
      </c>
      <c r="F916">
        <v>100</v>
      </c>
      <c r="G916" s="2" t="s">
        <v>87</v>
      </c>
      <c r="H916" s="2" t="s">
        <v>11</v>
      </c>
      <c r="I916">
        <v>5</v>
      </c>
      <c r="J916" s="2" t="s">
        <v>88</v>
      </c>
      <c r="K916" s="2">
        <v>75</v>
      </c>
      <c r="L916" s="2">
        <v>2485.5</v>
      </c>
      <c r="M916" s="2">
        <f t="shared" si="84"/>
        <v>248.55</v>
      </c>
      <c r="O916" s="2" t="str">
        <f t="shared" si="85"/>
        <v/>
      </c>
      <c r="P916" s="2" t="str">
        <f>IF(ISNUMBER(O916),SUMIFS(O$1:$O916,A$1:$A916,A916,C$1:$C916,C916,G$1:$G916,G916,E$1:$E916,E916),"")</f>
        <v/>
      </c>
      <c r="U916" t="str">
        <f t="shared" si="86"/>
        <v/>
      </c>
      <c r="AC916" s="2" t="str">
        <f t="shared" si="87"/>
        <v/>
      </c>
      <c r="AH916" s="2" t="str">
        <f t="shared" si="88"/>
        <v/>
      </c>
      <c r="AI916" s="2" t="str">
        <f>IF(ISNUMBER(AH916),SUMIFS($AH$1:AH916,$A$1:A916,A916,C$1:$C916,C916,$G$1:G916,G916,$E$1:E916,E916),"")</f>
        <v/>
      </c>
      <c r="AJ916">
        <f t="shared" si="89"/>
        <v>3</v>
      </c>
    </row>
    <row r="917" spans="1:36" x14ac:dyDescent="0.25">
      <c r="A917" s="14" t="s">
        <v>109</v>
      </c>
      <c r="B917" t="s">
        <v>80</v>
      </c>
      <c r="C917" t="s">
        <v>106</v>
      </c>
      <c r="D917" s="13">
        <v>42249</v>
      </c>
      <c r="E917">
        <v>1</v>
      </c>
      <c r="F917">
        <v>200</v>
      </c>
      <c r="G917" s="2" t="s">
        <v>87</v>
      </c>
      <c r="H917" s="2" t="s">
        <v>11</v>
      </c>
      <c r="I917">
        <v>5</v>
      </c>
      <c r="J917" s="2" t="s">
        <v>88</v>
      </c>
      <c r="K917" s="2">
        <v>150</v>
      </c>
      <c r="L917" s="2">
        <v>2409</v>
      </c>
      <c r="M917" s="2">
        <f t="shared" si="84"/>
        <v>240.9</v>
      </c>
      <c r="O917" s="2" t="str">
        <f t="shared" si="85"/>
        <v/>
      </c>
      <c r="P917" s="2" t="str">
        <f>IF(ISNUMBER(O917),SUMIFS(O$1:$O917,A$1:$A917,A917,C$1:$C917,C917,G$1:$G917,G917,E$1:$E917,E917),"")</f>
        <v/>
      </c>
      <c r="U917" t="str">
        <f t="shared" si="86"/>
        <v/>
      </c>
      <c r="AC917" s="2" t="str">
        <f t="shared" si="87"/>
        <v/>
      </c>
      <c r="AH917" s="2" t="str">
        <f t="shared" si="88"/>
        <v/>
      </c>
      <c r="AI917" s="2" t="str">
        <f>IF(ISNUMBER(AH917),SUMIFS($AH$1:AH917,$A$1:A917,A917,C$1:$C917,C917,$G$1:G917,G917,$E$1:E917,E917),"")</f>
        <v/>
      </c>
      <c r="AJ917">
        <f t="shared" si="89"/>
        <v>3</v>
      </c>
    </row>
    <row r="918" spans="1:36" x14ac:dyDescent="0.25">
      <c r="A918" s="14" t="s">
        <v>108</v>
      </c>
      <c r="B918" t="s">
        <v>80</v>
      </c>
      <c r="C918" t="s">
        <v>106</v>
      </c>
      <c r="D918" s="13">
        <v>42249</v>
      </c>
      <c r="E918">
        <v>1</v>
      </c>
      <c r="F918">
        <v>350</v>
      </c>
      <c r="G918" s="2" t="s">
        <v>87</v>
      </c>
      <c r="H918" s="2" t="s">
        <v>11</v>
      </c>
      <c r="I918">
        <v>5</v>
      </c>
      <c r="J918" s="2" t="s">
        <v>88</v>
      </c>
      <c r="K918" s="2">
        <v>262.5</v>
      </c>
      <c r="L918" s="2">
        <v>2536.5</v>
      </c>
      <c r="M918" s="2">
        <f t="shared" si="84"/>
        <v>253.65</v>
      </c>
      <c r="O918" s="2" t="str">
        <f t="shared" si="85"/>
        <v/>
      </c>
      <c r="P918" s="2" t="str">
        <f>IF(ISNUMBER(O918),SUMIFS(O$1:$O918,A$1:$A918,A918,C$1:$C918,C918,G$1:$G918,G918,E$1:$E918,E918),"")</f>
        <v/>
      </c>
      <c r="U918" t="str">
        <f t="shared" si="86"/>
        <v/>
      </c>
      <c r="AC918" s="2" t="str">
        <f t="shared" si="87"/>
        <v/>
      </c>
      <c r="AH918" s="2" t="str">
        <f t="shared" si="88"/>
        <v/>
      </c>
      <c r="AI918" s="2" t="str">
        <f>IF(ISNUMBER(AH918),SUMIFS($AH$1:AH918,$A$1:A918,A918,C$1:$C918,C918,$G$1:G918,G918,$E$1:E918,E918),"")</f>
        <v/>
      </c>
      <c r="AJ918">
        <f t="shared" si="89"/>
        <v>3</v>
      </c>
    </row>
    <row r="919" spans="1:36" x14ac:dyDescent="0.25">
      <c r="A919" s="14" t="s">
        <v>107</v>
      </c>
      <c r="B919" t="s">
        <v>80</v>
      </c>
      <c r="C919" t="s">
        <v>106</v>
      </c>
      <c r="D919" s="13">
        <v>42249</v>
      </c>
      <c r="E919">
        <v>1</v>
      </c>
      <c r="F919">
        <v>500</v>
      </c>
      <c r="G919" s="2" t="s">
        <v>87</v>
      </c>
      <c r="H919" s="2" t="s">
        <v>11</v>
      </c>
      <c r="I919">
        <v>5</v>
      </c>
      <c r="J919" s="2" t="s">
        <v>88</v>
      </c>
      <c r="K919" s="2">
        <v>375</v>
      </c>
      <c r="L919" s="2">
        <v>2587.5</v>
      </c>
      <c r="M919" s="2">
        <f t="shared" si="84"/>
        <v>258.75</v>
      </c>
      <c r="O919" s="2" t="str">
        <f t="shared" si="85"/>
        <v/>
      </c>
      <c r="P919" s="2" t="str">
        <f>IF(ISNUMBER(O919),SUMIFS(O$1:$O919,A$1:$A919,A919,C$1:$C919,C919,G$1:$G919,G919,E$1:$E919,E919),"")</f>
        <v/>
      </c>
      <c r="U919" t="str">
        <f t="shared" si="86"/>
        <v/>
      </c>
      <c r="AC919" s="2" t="str">
        <f t="shared" si="87"/>
        <v/>
      </c>
      <c r="AH919" s="2" t="str">
        <f t="shared" si="88"/>
        <v/>
      </c>
      <c r="AI919" s="2" t="str">
        <f>IF(ISNUMBER(AH919),SUMIFS($AH$1:AH919,$A$1:A919,A919,C$1:$C919,C919,$G$1:G919,G919,$E$1:E919,E919),"")</f>
        <v/>
      </c>
      <c r="AJ919">
        <f t="shared" si="89"/>
        <v>3</v>
      </c>
    </row>
    <row r="920" spans="1:36" x14ac:dyDescent="0.25">
      <c r="A920" s="14" t="s">
        <v>112</v>
      </c>
      <c r="B920" t="s">
        <v>80</v>
      </c>
      <c r="C920" t="s">
        <v>106</v>
      </c>
      <c r="D920" s="13">
        <v>42249</v>
      </c>
      <c r="E920">
        <v>2</v>
      </c>
      <c r="F920">
        <v>0</v>
      </c>
      <c r="G920" s="2" t="s">
        <v>87</v>
      </c>
      <c r="H920" s="2" t="s">
        <v>11</v>
      </c>
      <c r="I920">
        <v>5</v>
      </c>
      <c r="J920" s="2" t="s">
        <v>88</v>
      </c>
      <c r="K920" s="2">
        <v>0</v>
      </c>
      <c r="L920" s="2">
        <v>2154</v>
      </c>
      <c r="M920" s="2">
        <f t="shared" si="84"/>
        <v>215.4</v>
      </c>
      <c r="O920" s="2" t="str">
        <f t="shared" si="85"/>
        <v/>
      </c>
      <c r="P920" s="2" t="str">
        <f>IF(ISNUMBER(O920),SUMIFS(O$1:$O920,A$1:$A920,A920,C$1:$C920,C920,G$1:$G920,G920,E$1:$E920,E920),"")</f>
        <v/>
      </c>
      <c r="U920" t="str">
        <f t="shared" si="86"/>
        <v/>
      </c>
      <c r="AC920" s="2" t="str">
        <f t="shared" si="87"/>
        <v/>
      </c>
      <c r="AH920" s="2" t="str">
        <f t="shared" si="88"/>
        <v/>
      </c>
      <c r="AI920" s="2" t="str">
        <f>IF(ISNUMBER(AH920),SUMIFS($AH$1:AH920,$A$1:A920,A920,C$1:$C920,C920,$G$1:G920,G920,$E$1:E920,E920),"")</f>
        <v/>
      </c>
      <c r="AJ920">
        <f t="shared" si="89"/>
        <v>3</v>
      </c>
    </row>
    <row r="921" spans="1:36" x14ac:dyDescent="0.25">
      <c r="A921" s="14" t="s">
        <v>111</v>
      </c>
      <c r="B921" t="s">
        <v>80</v>
      </c>
      <c r="C921" t="s">
        <v>106</v>
      </c>
      <c r="D921" s="13">
        <v>42249</v>
      </c>
      <c r="E921">
        <v>2</v>
      </c>
      <c r="F921">
        <v>50</v>
      </c>
      <c r="G921" s="2" t="s">
        <v>87</v>
      </c>
      <c r="H921" s="2" t="s">
        <v>11</v>
      </c>
      <c r="I921">
        <v>5</v>
      </c>
      <c r="J921" s="2" t="s">
        <v>88</v>
      </c>
      <c r="K921" s="2">
        <v>37.5</v>
      </c>
      <c r="L921" s="2">
        <v>2332.5</v>
      </c>
      <c r="M921" s="2">
        <f t="shared" si="84"/>
        <v>233.25</v>
      </c>
      <c r="O921" s="2" t="str">
        <f t="shared" si="85"/>
        <v/>
      </c>
      <c r="P921" s="2" t="str">
        <f>IF(ISNUMBER(O921),SUMIFS(O$1:$O921,A$1:$A921,A921,C$1:$C921,C921,G$1:$G921,G921,E$1:$E921,E921),"")</f>
        <v/>
      </c>
      <c r="U921" t="str">
        <f t="shared" si="86"/>
        <v/>
      </c>
      <c r="AC921" s="2" t="str">
        <f t="shared" si="87"/>
        <v/>
      </c>
      <c r="AH921" s="2" t="str">
        <f t="shared" si="88"/>
        <v/>
      </c>
      <c r="AI921" s="2" t="str">
        <f>IF(ISNUMBER(AH921),SUMIFS($AH$1:AH921,$A$1:A921,A921,C$1:$C921,C921,$G$1:G921,G921,$E$1:E921,E921),"")</f>
        <v/>
      </c>
      <c r="AJ921">
        <f t="shared" si="89"/>
        <v>3</v>
      </c>
    </row>
    <row r="922" spans="1:36" x14ac:dyDescent="0.25">
      <c r="A922" s="14" t="s">
        <v>110</v>
      </c>
      <c r="B922" t="s">
        <v>80</v>
      </c>
      <c r="C922" t="s">
        <v>106</v>
      </c>
      <c r="D922" s="13">
        <v>42249</v>
      </c>
      <c r="E922">
        <v>2</v>
      </c>
      <c r="F922">
        <v>100</v>
      </c>
      <c r="G922" s="2" t="s">
        <v>87</v>
      </c>
      <c r="H922" s="2" t="s">
        <v>11</v>
      </c>
      <c r="I922">
        <v>5</v>
      </c>
      <c r="J922" s="2" t="s">
        <v>88</v>
      </c>
      <c r="K922" s="2">
        <v>75</v>
      </c>
      <c r="L922" s="2">
        <v>2460</v>
      </c>
      <c r="M922" s="2">
        <f t="shared" si="84"/>
        <v>246</v>
      </c>
      <c r="O922" s="2" t="str">
        <f t="shared" si="85"/>
        <v/>
      </c>
      <c r="P922" s="2" t="str">
        <f>IF(ISNUMBER(O922),SUMIFS(O$1:$O922,A$1:$A922,A922,C$1:$C922,C922,G$1:$G922,G922,E$1:$E922,E922),"")</f>
        <v/>
      </c>
      <c r="U922" t="str">
        <f t="shared" si="86"/>
        <v/>
      </c>
      <c r="AC922" s="2" t="str">
        <f t="shared" si="87"/>
        <v/>
      </c>
      <c r="AH922" s="2" t="str">
        <f t="shared" si="88"/>
        <v/>
      </c>
      <c r="AI922" s="2" t="str">
        <f>IF(ISNUMBER(AH922),SUMIFS($AH$1:AH922,$A$1:A922,A922,C$1:$C922,C922,$G$1:G922,G922,$E$1:E922,E922),"")</f>
        <v/>
      </c>
      <c r="AJ922">
        <f t="shared" si="89"/>
        <v>3</v>
      </c>
    </row>
    <row r="923" spans="1:36" x14ac:dyDescent="0.25">
      <c r="A923" s="14" t="s">
        <v>109</v>
      </c>
      <c r="B923" t="s">
        <v>80</v>
      </c>
      <c r="C923" t="s">
        <v>106</v>
      </c>
      <c r="D923" s="13">
        <v>42249</v>
      </c>
      <c r="E923">
        <v>2</v>
      </c>
      <c r="F923">
        <v>200</v>
      </c>
      <c r="G923" s="2" t="s">
        <v>87</v>
      </c>
      <c r="H923" s="2" t="s">
        <v>11</v>
      </c>
      <c r="I923">
        <v>5</v>
      </c>
      <c r="J923" s="2" t="s">
        <v>88</v>
      </c>
      <c r="K923" s="2">
        <v>150</v>
      </c>
      <c r="L923" s="2">
        <v>2281.5</v>
      </c>
      <c r="M923" s="2">
        <f t="shared" si="84"/>
        <v>228.15</v>
      </c>
      <c r="O923" s="2" t="str">
        <f t="shared" si="85"/>
        <v/>
      </c>
      <c r="P923" s="2" t="str">
        <f>IF(ISNUMBER(O923),SUMIFS(O$1:$O923,A$1:$A923,A923,C$1:$C923,C923,G$1:$G923,G923,E$1:$E923,E923),"")</f>
        <v/>
      </c>
      <c r="U923" t="str">
        <f t="shared" si="86"/>
        <v/>
      </c>
      <c r="AC923" s="2" t="str">
        <f t="shared" si="87"/>
        <v/>
      </c>
      <c r="AH923" s="2" t="str">
        <f t="shared" si="88"/>
        <v/>
      </c>
      <c r="AI923" s="2" t="str">
        <f>IF(ISNUMBER(AH923),SUMIFS($AH$1:AH923,$A$1:A923,A923,C$1:$C923,C923,$G$1:G923,G923,$E$1:E923,E923),"")</f>
        <v/>
      </c>
      <c r="AJ923">
        <f t="shared" si="89"/>
        <v>3</v>
      </c>
    </row>
    <row r="924" spans="1:36" x14ac:dyDescent="0.25">
      <c r="A924" s="14" t="s">
        <v>108</v>
      </c>
      <c r="B924" t="s">
        <v>80</v>
      </c>
      <c r="C924" t="s">
        <v>106</v>
      </c>
      <c r="D924" s="13">
        <v>42249</v>
      </c>
      <c r="E924">
        <v>2</v>
      </c>
      <c r="F924">
        <v>350</v>
      </c>
      <c r="G924" s="2" t="s">
        <v>87</v>
      </c>
      <c r="H924" s="2" t="s">
        <v>11</v>
      </c>
      <c r="I924">
        <v>5</v>
      </c>
      <c r="J924" s="2" t="s">
        <v>88</v>
      </c>
      <c r="K924" s="2">
        <v>262.5</v>
      </c>
      <c r="L924" s="2">
        <v>2128.5</v>
      </c>
      <c r="M924" s="2">
        <f t="shared" si="84"/>
        <v>212.85</v>
      </c>
      <c r="O924" s="2" t="str">
        <f t="shared" si="85"/>
        <v/>
      </c>
      <c r="P924" s="2" t="str">
        <f>IF(ISNUMBER(O924),SUMIFS(O$1:$O924,A$1:$A924,A924,C$1:$C924,C924,G$1:$G924,G924,E$1:$E924,E924),"")</f>
        <v/>
      </c>
      <c r="U924" t="str">
        <f t="shared" si="86"/>
        <v/>
      </c>
      <c r="AC924" s="2" t="str">
        <f t="shared" si="87"/>
        <v/>
      </c>
      <c r="AH924" s="2" t="str">
        <f t="shared" si="88"/>
        <v/>
      </c>
      <c r="AI924" s="2" t="str">
        <f>IF(ISNUMBER(AH924),SUMIFS($AH$1:AH924,$A$1:A924,A924,C$1:$C924,C924,$G$1:G924,G924,$E$1:E924,E924),"")</f>
        <v/>
      </c>
      <c r="AJ924">
        <f t="shared" si="89"/>
        <v>3</v>
      </c>
    </row>
    <row r="925" spans="1:36" x14ac:dyDescent="0.25">
      <c r="A925" s="14" t="s">
        <v>107</v>
      </c>
      <c r="B925" t="s">
        <v>80</v>
      </c>
      <c r="C925" t="s">
        <v>106</v>
      </c>
      <c r="D925" s="13">
        <v>42249</v>
      </c>
      <c r="E925">
        <v>2</v>
      </c>
      <c r="F925">
        <v>500</v>
      </c>
      <c r="G925" s="2" t="s">
        <v>87</v>
      </c>
      <c r="H925" s="2" t="s">
        <v>11</v>
      </c>
      <c r="I925">
        <v>5</v>
      </c>
      <c r="J925" s="2" t="s">
        <v>88</v>
      </c>
      <c r="K925" s="2">
        <v>375</v>
      </c>
      <c r="L925" s="2">
        <v>2587.5</v>
      </c>
      <c r="M925" s="2">
        <f t="shared" si="84"/>
        <v>258.75</v>
      </c>
      <c r="O925" s="2" t="str">
        <f t="shared" si="85"/>
        <v/>
      </c>
      <c r="P925" s="2" t="str">
        <f>IF(ISNUMBER(O925),SUMIFS(O$1:$O925,A$1:$A925,A925,C$1:$C925,C925,G$1:$G925,G925,E$1:$E925,E925),"")</f>
        <v/>
      </c>
      <c r="U925" t="str">
        <f t="shared" si="86"/>
        <v/>
      </c>
      <c r="AC925" s="2" t="str">
        <f t="shared" si="87"/>
        <v/>
      </c>
      <c r="AH925" s="2" t="str">
        <f t="shared" si="88"/>
        <v/>
      </c>
      <c r="AI925" s="2" t="str">
        <f>IF(ISNUMBER(AH925),SUMIFS($AH$1:AH925,$A$1:A925,A925,C$1:$C925,C925,$G$1:G925,G925,$E$1:E925,E925),"")</f>
        <v/>
      </c>
      <c r="AJ925">
        <f t="shared" si="89"/>
        <v>3</v>
      </c>
    </row>
    <row r="926" spans="1:36" x14ac:dyDescent="0.25">
      <c r="A926" s="14" t="s">
        <v>112</v>
      </c>
      <c r="B926" t="s">
        <v>80</v>
      </c>
      <c r="C926" t="s">
        <v>106</v>
      </c>
      <c r="D926" s="13">
        <v>42249</v>
      </c>
      <c r="E926">
        <v>3</v>
      </c>
      <c r="F926">
        <v>0</v>
      </c>
      <c r="G926" s="2" t="s">
        <v>87</v>
      </c>
      <c r="H926" s="2" t="s">
        <v>11</v>
      </c>
      <c r="I926">
        <v>5</v>
      </c>
      <c r="J926" s="2" t="s">
        <v>88</v>
      </c>
      <c r="K926" s="2">
        <v>0</v>
      </c>
      <c r="L926" s="2">
        <v>1975.5</v>
      </c>
      <c r="M926" s="2">
        <f t="shared" si="84"/>
        <v>197.55</v>
      </c>
      <c r="O926" s="2" t="str">
        <f t="shared" si="85"/>
        <v/>
      </c>
      <c r="P926" s="2" t="str">
        <f>IF(ISNUMBER(O926),SUMIFS(O$1:$O926,A$1:$A926,A926,C$1:$C926,C926,G$1:$G926,G926,E$1:$E926,E926),"")</f>
        <v/>
      </c>
      <c r="U926" t="str">
        <f t="shared" si="86"/>
        <v/>
      </c>
      <c r="AC926" s="2" t="str">
        <f t="shared" si="87"/>
        <v/>
      </c>
      <c r="AH926" s="2" t="str">
        <f t="shared" si="88"/>
        <v/>
      </c>
      <c r="AI926" s="2" t="str">
        <f>IF(ISNUMBER(AH926),SUMIFS($AH$1:AH926,$A$1:A926,A926,C$1:$C926,C926,$G$1:G926,G926,$E$1:E926,E926),"")</f>
        <v/>
      </c>
      <c r="AJ926">
        <f t="shared" si="89"/>
        <v>3</v>
      </c>
    </row>
    <row r="927" spans="1:36" x14ac:dyDescent="0.25">
      <c r="A927" s="14" t="s">
        <v>111</v>
      </c>
      <c r="B927" t="s">
        <v>80</v>
      </c>
      <c r="C927" t="s">
        <v>106</v>
      </c>
      <c r="D927" s="13">
        <v>42249</v>
      </c>
      <c r="E927">
        <v>3</v>
      </c>
      <c r="F927">
        <v>50</v>
      </c>
      <c r="G927" s="2" t="s">
        <v>87</v>
      </c>
      <c r="H927" s="2" t="s">
        <v>11</v>
      </c>
      <c r="I927">
        <v>5</v>
      </c>
      <c r="J927" s="2" t="s">
        <v>88</v>
      </c>
      <c r="K927" s="2">
        <v>37.5</v>
      </c>
      <c r="L927" s="2">
        <v>1771.5</v>
      </c>
      <c r="M927" s="2">
        <f t="shared" si="84"/>
        <v>177.15</v>
      </c>
      <c r="O927" s="2" t="str">
        <f t="shared" si="85"/>
        <v/>
      </c>
      <c r="P927" s="2" t="str">
        <f>IF(ISNUMBER(O927),SUMIFS(O$1:$O927,A$1:$A927,A927,C$1:$C927,C927,G$1:$G927,G927,E$1:$E927,E927),"")</f>
        <v/>
      </c>
      <c r="U927" t="str">
        <f t="shared" si="86"/>
        <v/>
      </c>
      <c r="AC927" s="2" t="str">
        <f t="shared" si="87"/>
        <v/>
      </c>
      <c r="AH927" s="2" t="str">
        <f t="shared" si="88"/>
        <v/>
      </c>
      <c r="AI927" s="2" t="str">
        <f>IF(ISNUMBER(AH927),SUMIFS($AH$1:AH927,$A$1:A927,A927,C$1:$C927,C927,$G$1:G927,G927,$E$1:E927,E927),"")</f>
        <v/>
      </c>
      <c r="AJ927">
        <f t="shared" si="89"/>
        <v>3</v>
      </c>
    </row>
    <row r="928" spans="1:36" x14ac:dyDescent="0.25">
      <c r="A928" s="14" t="s">
        <v>110</v>
      </c>
      <c r="B928" t="s">
        <v>80</v>
      </c>
      <c r="C928" t="s">
        <v>106</v>
      </c>
      <c r="D928" s="13">
        <v>42249</v>
      </c>
      <c r="E928">
        <v>3</v>
      </c>
      <c r="F928">
        <v>100</v>
      </c>
      <c r="G928" s="2" t="s">
        <v>87</v>
      </c>
      <c r="H928" s="2" t="s">
        <v>11</v>
      </c>
      <c r="I928">
        <v>5</v>
      </c>
      <c r="J928" s="2" t="s">
        <v>88</v>
      </c>
      <c r="K928" s="2">
        <v>75</v>
      </c>
      <c r="L928" s="2">
        <v>1542</v>
      </c>
      <c r="M928" s="2">
        <f t="shared" si="84"/>
        <v>154.19999999999999</v>
      </c>
      <c r="O928" s="2" t="str">
        <f t="shared" si="85"/>
        <v/>
      </c>
      <c r="P928" s="2" t="str">
        <f>IF(ISNUMBER(O928),SUMIFS(O$1:$O928,A$1:$A928,A928,C$1:$C928,C928,G$1:$G928,G928,E$1:$E928,E928),"")</f>
        <v/>
      </c>
      <c r="U928" t="str">
        <f t="shared" si="86"/>
        <v/>
      </c>
      <c r="AC928" s="2" t="str">
        <f t="shared" si="87"/>
        <v/>
      </c>
      <c r="AH928" s="2" t="str">
        <f t="shared" si="88"/>
        <v/>
      </c>
      <c r="AI928" s="2" t="str">
        <f>IF(ISNUMBER(AH928),SUMIFS($AH$1:AH928,$A$1:A928,A928,C$1:$C928,C928,$G$1:G928,G928,$E$1:E928,E928),"")</f>
        <v/>
      </c>
      <c r="AJ928">
        <f t="shared" si="89"/>
        <v>3</v>
      </c>
    </row>
    <row r="929" spans="1:36" x14ac:dyDescent="0.25">
      <c r="A929" s="14" t="s">
        <v>109</v>
      </c>
      <c r="B929" t="s">
        <v>80</v>
      </c>
      <c r="C929" t="s">
        <v>106</v>
      </c>
      <c r="D929" s="13">
        <v>42249</v>
      </c>
      <c r="E929">
        <v>3</v>
      </c>
      <c r="F929">
        <v>200</v>
      </c>
      <c r="G929" s="2" t="s">
        <v>87</v>
      </c>
      <c r="H929" s="2" t="s">
        <v>11</v>
      </c>
      <c r="I929">
        <v>5</v>
      </c>
      <c r="J929" s="2" t="s">
        <v>88</v>
      </c>
      <c r="K929" s="2">
        <v>150</v>
      </c>
      <c r="L929" s="2">
        <v>1822.5</v>
      </c>
      <c r="M929" s="2">
        <f t="shared" si="84"/>
        <v>182.25</v>
      </c>
      <c r="O929" s="2" t="str">
        <f t="shared" si="85"/>
        <v/>
      </c>
      <c r="P929" s="2" t="str">
        <f>IF(ISNUMBER(O929),SUMIFS(O$1:$O929,A$1:$A929,A929,C$1:$C929,C929,G$1:$G929,G929,E$1:$E929,E929),"")</f>
        <v/>
      </c>
      <c r="U929" t="str">
        <f t="shared" si="86"/>
        <v/>
      </c>
      <c r="AC929" s="2" t="str">
        <f t="shared" si="87"/>
        <v/>
      </c>
      <c r="AH929" s="2" t="str">
        <f t="shared" si="88"/>
        <v/>
      </c>
      <c r="AI929" s="2" t="str">
        <f>IF(ISNUMBER(AH929),SUMIFS($AH$1:AH929,$A$1:A929,A929,C$1:$C929,C929,$G$1:G929,G929,$E$1:E929,E929),"")</f>
        <v/>
      </c>
      <c r="AJ929">
        <f t="shared" si="89"/>
        <v>3</v>
      </c>
    </row>
    <row r="930" spans="1:36" x14ac:dyDescent="0.25">
      <c r="A930" s="14" t="s">
        <v>108</v>
      </c>
      <c r="B930" t="s">
        <v>80</v>
      </c>
      <c r="C930" t="s">
        <v>106</v>
      </c>
      <c r="D930" s="13">
        <v>42249</v>
      </c>
      <c r="E930">
        <v>3</v>
      </c>
      <c r="F930">
        <v>350</v>
      </c>
      <c r="G930" s="2" t="s">
        <v>87</v>
      </c>
      <c r="H930" s="2" t="s">
        <v>11</v>
      </c>
      <c r="I930">
        <v>5</v>
      </c>
      <c r="J930" s="2" t="s">
        <v>88</v>
      </c>
      <c r="K930" s="2">
        <v>262.5</v>
      </c>
      <c r="L930" s="2">
        <v>1695</v>
      </c>
      <c r="M930" s="2">
        <f t="shared" si="84"/>
        <v>169.5</v>
      </c>
      <c r="O930" s="2" t="str">
        <f t="shared" si="85"/>
        <v/>
      </c>
      <c r="P930" s="2" t="str">
        <f>IF(ISNUMBER(O930),SUMIFS(O$1:$O930,A$1:$A930,A930,C$1:$C930,C930,G$1:$G930,G930,E$1:$E930,E930),"")</f>
        <v/>
      </c>
      <c r="U930" t="str">
        <f t="shared" si="86"/>
        <v/>
      </c>
      <c r="AC930" s="2" t="str">
        <f t="shared" si="87"/>
        <v/>
      </c>
      <c r="AH930" s="2" t="str">
        <f t="shared" si="88"/>
        <v/>
      </c>
      <c r="AI930" s="2" t="str">
        <f>IF(ISNUMBER(AH930),SUMIFS($AH$1:AH930,$A$1:A930,A930,C$1:$C930,C930,$G$1:G930,G930,$E$1:E930,E930),"")</f>
        <v/>
      </c>
      <c r="AJ930">
        <f t="shared" si="89"/>
        <v>3</v>
      </c>
    </row>
    <row r="931" spans="1:36" x14ac:dyDescent="0.25">
      <c r="A931" s="14" t="s">
        <v>107</v>
      </c>
      <c r="B931" t="s">
        <v>80</v>
      </c>
      <c r="C931" t="s">
        <v>106</v>
      </c>
      <c r="D931" s="13">
        <v>42249</v>
      </c>
      <c r="E931">
        <v>3</v>
      </c>
      <c r="F931">
        <v>500</v>
      </c>
      <c r="G931" s="2" t="s">
        <v>87</v>
      </c>
      <c r="H931" s="2" t="s">
        <v>11</v>
      </c>
      <c r="I931">
        <v>5</v>
      </c>
      <c r="J931" s="2" t="s">
        <v>88</v>
      </c>
      <c r="K931" s="2">
        <v>375</v>
      </c>
      <c r="L931" s="2">
        <v>1440</v>
      </c>
      <c r="M931" s="2">
        <f t="shared" si="84"/>
        <v>144</v>
      </c>
      <c r="O931" s="2" t="str">
        <f t="shared" si="85"/>
        <v/>
      </c>
      <c r="P931" s="2" t="str">
        <f>IF(ISNUMBER(O931),SUMIFS(O$1:$O931,A$1:$A931,A931,C$1:$C931,C931,G$1:$G931,G931,E$1:$E931,E931),"")</f>
        <v/>
      </c>
      <c r="U931" t="str">
        <f t="shared" si="86"/>
        <v/>
      </c>
      <c r="AC931" s="2" t="str">
        <f t="shared" si="87"/>
        <v/>
      </c>
      <c r="AH931" s="2" t="str">
        <f t="shared" si="88"/>
        <v/>
      </c>
      <c r="AI931" s="2" t="str">
        <f>IF(ISNUMBER(AH931),SUMIFS($AH$1:AH931,$A$1:A931,A931,C$1:$C931,C931,$G$1:G931,G931,$E$1:E931,E931),"")</f>
        <v/>
      </c>
      <c r="AJ931">
        <f t="shared" si="89"/>
        <v>3</v>
      </c>
    </row>
    <row r="932" spans="1:36" x14ac:dyDescent="0.25">
      <c r="A932" s="14" t="s">
        <v>112</v>
      </c>
      <c r="B932" t="s">
        <v>80</v>
      </c>
      <c r="C932" t="s">
        <v>106</v>
      </c>
      <c r="D932" s="13">
        <v>42250</v>
      </c>
      <c r="E932">
        <v>1</v>
      </c>
      <c r="F932">
        <v>0</v>
      </c>
      <c r="G932" s="2" t="s">
        <v>87</v>
      </c>
      <c r="H932" s="2" t="s">
        <v>11</v>
      </c>
      <c r="I932">
        <v>5</v>
      </c>
      <c r="J932" s="2" t="s">
        <v>77</v>
      </c>
      <c r="K932" s="2">
        <v>0</v>
      </c>
      <c r="L932" s="2"/>
      <c r="M932" s="2" t="str">
        <f t="shared" si="84"/>
        <v/>
      </c>
      <c r="N932">
        <v>1117.9129599999999</v>
      </c>
      <c r="O932" s="2">
        <f t="shared" si="85"/>
        <v>111.79129599999999</v>
      </c>
      <c r="P932" s="2">
        <f>IF(ISNUMBER(O932),SUMIFS(O$1:$O932,A$1:$A932,A932,C$1:$C932,C932,G$1:$G932,G932,E$1:$E932,E932),"")</f>
        <v>111.79129599999999</v>
      </c>
      <c r="R932">
        <v>98.081857055589523</v>
      </c>
      <c r="S932">
        <v>9.773976786805133E-2</v>
      </c>
      <c r="T932">
        <v>1.820403176542456</v>
      </c>
      <c r="U932">
        <f t="shared" si="86"/>
        <v>0.98081857055589527</v>
      </c>
      <c r="AA932">
        <v>29.5</v>
      </c>
      <c r="AB932">
        <v>4.7E-2</v>
      </c>
      <c r="AC932" s="2">
        <f t="shared" si="87"/>
        <v>4.7E-2</v>
      </c>
      <c r="AH932" s="2">
        <f t="shared" si="88"/>
        <v>5.2539999999999996</v>
      </c>
      <c r="AI932" s="2">
        <f>IF(ISNUMBER(AH932),SUMIFS($AH$1:AH932,$A$1:A932,A932,C$1:$C932,C932,$G$1:G932,G932,$E$1:E932,E932),"")</f>
        <v>5.2539999999999996</v>
      </c>
      <c r="AJ932">
        <f t="shared" si="89"/>
        <v>13</v>
      </c>
    </row>
    <row r="933" spans="1:36" x14ac:dyDescent="0.25">
      <c r="A933" s="14" t="s">
        <v>111</v>
      </c>
      <c r="B933" t="s">
        <v>80</v>
      </c>
      <c r="C933" t="s">
        <v>106</v>
      </c>
      <c r="D933" s="13">
        <v>42250</v>
      </c>
      <c r="E933">
        <v>1</v>
      </c>
      <c r="F933">
        <v>50</v>
      </c>
      <c r="G933" s="2" t="s">
        <v>87</v>
      </c>
      <c r="H933" s="2" t="s">
        <v>11</v>
      </c>
      <c r="I933">
        <v>5</v>
      </c>
      <c r="J933" s="2" t="s">
        <v>77</v>
      </c>
      <c r="K933" s="2">
        <v>37.5</v>
      </c>
      <c r="L933" s="2"/>
      <c r="M933" s="2" t="str">
        <f t="shared" si="84"/>
        <v/>
      </c>
      <c r="N933">
        <v>1152.6368226666668</v>
      </c>
      <c r="O933" s="2">
        <f t="shared" si="85"/>
        <v>115.26368226666668</v>
      </c>
      <c r="P933" s="2">
        <f>IF(ISNUMBER(O933),SUMIFS(O$1:$O933,A$1:$A933,A933,C$1:$C933,C933,G$1:$G933,G933,E$1:$E933,E933),"")</f>
        <v>115.26368226666668</v>
      </c>
      <c r="R933">
        <v>97.985136251032202</v>
      </c>
      <c r="S933">
        <v>0</v>
      </c>
      <c r="T933">
        <v>2.014863748967795</v>
      </c>
      <c r="U933">
        <f t="shared" si="86"/>
        <v>0.97985136251032201</v>
      </c>
      <c r="AA933">
        <v>29</v>
      </c>
      <c r="AB933">
        <v>4.5999999999999999E-2</v>
      </c>
      <c r="AC933" s="2">
        <f t="shared" si="87"/>
        <v>4.5999999999999999E-2</v>
      </c>
      <c r="AH933" s="2">
        <f t="shared" si="88"/>
        <v>5.3019999999999996</v>
      </c>
      <c r="AI933" s="2">
        <f>IF(ISNUMBER(AH933),SUMIFS($AH$1:AH933,$A$1:A933,A933,C$1:$C933,C933,$G$1:G933,G933,$E$1:E933,E933),"")</f>
        <v>5.3019999999999996</v>
      </c>
      <c r="AJ933">
        <f t="shared" si="89"/>
        <v>13</v>
      </c>
    </row>
    <row r="934" spans="1:36" x14ac:dyDescent="0.25">
      <c r="A934" s="14" t="s">
        <v>110</v>
      </c>
      <c r="B934" t="s">
        <v>80</v>
      </c>
      <c r="C934" t="s">
        <v>106</v>
      </c>
      <c r="D934" s="13">
        <v>42250</v>
      </c>
      <c r="E934">
        <v>1</v>
      </c>
      <c r="F934">
        <v>100</v>
      </c>
      <c r="G934" s="2" t="s">
        <v>87</v>
      </c>
      <c r="H934" s="2" t="s">
        <v>11</v>
      </c>
      <c r="I934">
        <v>5</v>
      </c>
      <c r="J934" s="2" t="s">
        <v>77</v>
      </c>
      <c r="K934" s="2">
        <v>75</v>
      </c>
      <c r="L934" s="2"/>
      <c r="M934" s="2" t="str">
        <f t="shared" si="84"/>
        <v/>
      </c>
      <c r="N934">
        <v>1346.1642879999997</v>
      </c>
      <c r="O934" s="2">
        <f t="shared" si="85"/>
        <v>134.61642879999997</v>
      </c>
      <c r="P934" s="2">
        <f>IF(ISNUMBER(O934),SUMIFS(O$1:$O934,A$1:$A934,A934,C$1:$C934,C934,G$1:$G934,G934,E$1:$E934,E934),"")</f>
        <v>134.61642879999997</v>
      </c>
      <c r="R934">
        <v>97.253696946418287</v>
      </c>
      <c r="S934">
        <v>0</v>
      </c>
      <c r="T934">
        <v>2.746303053581717</v>
      </c>
      <c r="U934">
        <f t="shared" si="86"/>
        <v>0.97253696946418289</v>
      </c>
      <c r="AA934">
        <v>27.8</v>
      </c>
      <c r="AB934">
        <v>4.4999999999999998E-2</v>
      </c>
      <c r="AC934" s="2">
        <f t="shared" si="87"/>
        <v>4.4999999999999998E-2</v>
      </c>
      <c r="AH934" s="2">
        <f t="shared" si="88"/>
        <v>6.0579999999999998</v>
      </c>
      <c r="AI934" s="2">
        <f>IF(ISNUMBER(AH934),SUMIFS($AH$1:AH934,$A$1:A934,A934,C$1:$C934,C934,$G$1:G934,G934,$E$1:E934,E934),"")</f>
        <v>6.0579999999999998</v>
      </c>
      <c r="AJ934">
        <f t="shared" si="89"/>
        <v>13</v>
      </c>
    </row>
    <row r="935" spans="1:36" x14ac:dyDescent="0.25">
      <c r="A935" s="14" t="s">
        <v>109</v>
      </c>
      <c r="B935" t="s">
        <v>80</v>
      </c>
      <c r="C935" t="s">
        <v>106</v>
      </c>
      <c r="D935" s="13">
        <v>42250</v>
      </c>
      <c r="E935">
        <v>1</v>
      </c>
      <c r="F935">
        <v>200</v>
      </c>
      <c r="G935" s="2" t="s">
        <v>87</v>
      </c>
      <c r="H935" s="2" t="s">
        <v>11</v>
      </c>
      <c r="I935">
        <v>5</v>
      </c>
      <c r="J935" s="2" t="s">
        <v>77</v>
      </c>
      <c r="K935" s="2">
        <v>150</v>
      </c>
      <c r="L935" s="2"/>
      <c r="M935" s="2" t="str">
        <f t="shared" si="84"/>
        <v/>
      </c>
      <c r="N935">
        <v>1054.33728</v>
      </c>
      <c r="O935" s="2">
        <f t="shared" si="85"/>
        <v>105.433728</v>
      </c>
      <c r="P935" s="2">
        <f>IF(ISNUMBER(O935),SUMIFS(O$1:$O935,A$1:$A935,A935,C$1:$C935,C935,G$1:$G935,G935,E$1:$E935,E935),"")</f>
        <v>105.433728</v>
      </c>
      <c r="R935">
        <v>98.691926026161482</v>
      </c>
      <c r="S935">
        <v>0</v>
      </c>
      <c r="T935">
        <v>1.3080739738385205</v>
      </c>
      <c r="U935">
        <f t="shared" si="86"/>
        <v>0.98691926026161481</v>
      </c>
      <c r="AA935">
        <v>28.7</v>
      </c>
      <c r="AB935">
        <v>4.5999999999999999E-2</v>
      </c>
      <c r="AC935" s="2">
        <f t="shared" si="87"/>
        <v>4.5999999999999999E-2</v>
      </c>
      <c r="AH935" s="2">
        <f t="shared" si="88"/>
        <v>4.8499999999999996</v>
      </c>
      <c r="AI935" s="2">
        <f>IF(ISNUMBER(AH935),SUMIFS($AH$1:AH935,$A$1:A935,A935,C$1:$C935,C935,$G$1:G935,G935,$E$1:E935,E935),"")</f>
        <v>4.8499999999999996</v>
      </c>
      <c r="AJ935">
        <f t="shared" si="89"/>
        <v>13</v>
      </c>
    </row>
    <row r="936" spans="1:36" x14ac:dyDescent="0.25">
      <c r="A936" s="14" t="s">
        <v>108</v>
      </c>
      <c r="B936" t="s">
        <v>80</v>
      </c>
      <c r="C936" t="s">
        <v>106</v>
      </c>
      <c r="D936" s="13">
        <v>42250</v>
      </c>
      <c r="E936">
        <v>1</v>
      </c>
      <c r="F936">
        <v>350</v>
      </c>
      <c r="G936" s="2" t="s">
        <v>87</v>
      </c>
      <c r="H936" s="2" t="s">
        <v>11</v>
      </c>
      <c r="I936">
        <v>5</v>
      </c>
      <c r="J936" s="2" t="s">
        <v>77</v>
      </c>
      <c r="K936" s="2">
        <v>262.5</v>
      </c>
      <c r="L936" s="2"/>
      <c r="M936" s="2" t="str">
        <f t="shared" si="84"/>
        <v/>
      </c>
      <c r="N936">
        <v>1102.70072</v>
      </c>
      <c r="O936" s="2">
        <f t="shared" si="85"/>
        <v>110.270072</v>
      </c>
      <c r="P936" s="2">
        <f>IF(ISNUMBER(O936),SUMIFS(O$1:$O936,A$1:$A936,A936,C$1:$C936,C936,G$1:$G936,G936,E$1:$E936,E936),"")</f>
        <v>110.270072</v>
      </c>
      <c r="R936">
        <v>97.126750318239672</v>
      </c>
      <c r="S936">
        <v>0</v>
      </c>
      <c r="T936">
        <v>2.8732496817603197</v>
      </c>
      <c r="U936">
        <f t="shared" si="86"/>
        <v>0.97126750318239674</v>
      </c>
      <c r="AA936">
        <v>29.8</v>
      </c>
      <c r="AB936">
        <v>4.8000000000000001E-2</v>
      </c>
      <c r="AC936" s="2">
        <f t="shared" si="87"/>
        <v>4.8000000000000001E-2</v>
      </c>
      <c r="AH936" s="2">
        <f t="shared" si="88"/>
        <v>5.2930000000000001</v>
      </c>
      <c r="AI936" s="2">
        <f>IF(ISNUMBER(AH936),SUMIFS($AH$1:AH936,$A$1:A936,A936,C$1:$C936,C936,$G$1:G936,G936,$E$1:E936,E936),"")</f>
        <v>5.2930000000000001</v>
      </c>
      <c r="AJ936">
        <f t="shared" si="89"/>
        <v>13</v>
      </c>
    </row>
    <row r="937" spans="1:36" x14ac:dyDescent="0.25">
      <c r="A937" s="14" t="s">
        <v>107</v>
      </c>
      <c r="B937" t="s">
        <v>80</v>
      </c>
      <c r="C937" t="s">
        <v>106</v>
      </c>
      <c r="D937" s="13">
        <v>42250</v>
      </c>
      <c r="E937">
        <v>1</v>
      </c>
      <c r="F937">
        <v>500</v>
      </c>
      <c r="G937" s="2" t="s">
        <v>87</v>
      </c>
      <c r="H937" s="2" t="s">
        <v>11</v>
      </c>
      <c r="I937">
        <v>5</v>
      </c>
      <c r="J937" s="2" t="s">
        <v>77</v>
      </c>
      <c r="K937" s="2">
        <v>375</v>
      </c>
      <c r="L937" s="2"/>
      <c r="M937" s="2" t="str">
        <f t="shared" si="84"/>
        <v/>
      </c>
      <c r="N937">
        <v>1187.3792706666666</v>
      </c>
      <c r="O937" s="2">
        <f t="shared" si="85"/>
        <v>118.73792706666666</v>
      </c>
      <c r="P937" s="2">
        <f>IF(ISNUMBER(O937),SUMIFS(O$1:$O937,A$1:$A937,A937,C$1:$C937,C937,G$1:$G937,G937,E$1:$E937,E937),"")</f>
        <v>118.73792706666666</v>
      </c>
      <c r="R937">
        <v>98.212139423076934</v>
      </c>
      <c r="S937">
        <v>0</v>
      </c>
      <c r="T937">
        <v>1.7878605769230769</v>
      </c>
      <c r="U937">
        <f t="shared" si="86"/>
        <v>0.98212139423076938</v>
      </c>
      <c r="AA937">
        <v>28.5</v>
      </c>
      <c r="AB937">
        <v>4.5999999999999999E-2</v>
      </c>
      <c r="AC937" s="2">
        <f t="shared" si="87"/>
        <v>4.5999999999999999E-2</v>
      </c>
      <c r="AH937" s="2">
        <f t="shared" si="88"/>
        <v>5.4619999999999997</v>
      </c>
      <c r="AI937" s="2">
        <f>IF(ISNUMBER(AH937),SUMIFS($AH$1:AH937,$A$1:A937,A937,C$1:$C937,C937,$G$1:G937,G937,$E$1:E937,E937),"")</f>
        <v>5.4619999999999997</v>
      </c>
      <c r="AJ937">
        <f t="shared" si="89"/>
        <v>13</v>
      </c>
    </row>
    <row r="938" spans="1:36" x14ac:dyDescent="0.25">
      <c r="A938" s="14" t="s">
        <v>112</v>
      </c>
      <c r="B938" t="s">
        <v>80</v>
      </c>
      <c r="C938" t="s">
        <v>106</v>
      </c>
      <c r="D938" s="13">
        <v>42250</v>
      </c>
      <c r="E938">
        <v>2</v>
      </c>
      <c r="F938">
        <v>0</v>
      </c>
      <c r="G938" s="2" t="s">
        <v>87</v>
      </c>
      <c r="H938" s="2" t="s">
        <v>11</v>
      </c>
      <c r="I938">
        <v>5</v>
      </c>
      <c r="J938" s="2" t="s">
        <v>77</v>
      </c>
      <c r="K938" s="2">
        <v>0</v>
      </c>
      <c r="L938" s="2"/>
      <c r="M938" s="2" t="str">
        <f t="shared" si="84"/>
        <v/>
      </c>
      <c r="N938">
        <v>1134.5362639999998</v>
      </c>
      <c r="O938" s="2">
        <f t="shared" si="85"/>
        <v>113.45362639999999</v>
      </c>
      <c r="P938" s="2">
        <f>IF(ISNUMBER(O938),SUMIFS(O$1:$O938,A$1:$A938,A938,C$1:$C938,C938,G$1:$G938,G938,E$1:$E938,E938),"")</f>
        <v>113.45362639999999</v>
      </c>
      <c r="R938">
        <v>98.369565217391312</v>
      </c>
      <c r="S938">
        <v>0</v>
      </c>
      <c r="T938">
        <v>1.630434782608696</v>
      </c>
      <c r="U938">
        <f t="shared" si="86"/>
        <v>0.98369565217391308</v>
      </c>
      <c r="AA938">
        <v>28.2</v>
      </c>
      <c r="AB938">
        <v>4.4999999999999998E-2</v>
      </c>
      <c r="AC938" s="2">
        <f t="shared" si="87"/>
        <v>4.4999999999999998E-2</v>
      </c>
      <c r="AH938" s="2">
        <f t="shared" si="88"/>
        <v>5.1050000000000004</v>
      </c>
      <c r="AI938" s="2">
        <f>IF(ISNUMBER(AH938),SUMIFS($AH$1:AH938,$A$1:A938,A938,C$1:$C938,C938,$G$1:G938,G938,$E$1:E938,E938),"")</f>
        <v>5.1050000000000004</v>
      </c>
      <c r="AJ938">
        <f t="shared" si="89"/>
        <v>13</v>
      </c>
    </row>
    <row r="939" spans="1:36" x14ac:dyDescent="0.25">
      <c r="A939" s="14" t="s">
        <v>111</v>
      </c>
      <c r="B939" t="s">
        <v>80</v>
      </c>
      <c r="C939" t="s">
        <v>106</v>
      </c>
      <c r="D939" s="13">
        <v>42250</v>
      </c>
      <c r="E939">
        <v>2</v>
      </c>
      <c r="F939">
        <v>50</v>
      </c>
      <c r="G939" s="2" t="s">
        <v>87</v>
      </c>
      <c r="H939" s="2" t="s">
        <v>11</v>
      </c>
      <c r="I939">
        <v>5</v>
      </c>
      <c r="J939" s="2" t="s">
        <v>77</v>
      </c>
      <c r="K939" s="2">
        <v>37.5</v>
      </c>
      <c r="L939" s="2"/>
      <c r="M939" s="2" t="str">
        <f t="shared" si="84"/>
        <v/>
      </c>
      <c r="N939">
        <v>1625.4142853333333</v>
      </c>
      <c r="O939" s="2">
        <f t="shared" si="85"/>
        <v>162.54142853333332</v>
      </c>
      <c r="P939" s="2">
        <f>IF(ISNUMBER(O939),SUMIFS(O$1:$O939,A$1:$A939,A939,C$1:$C939,C939,G$1:$G939,G939,E$1:$E939,E939),"")</f>
        <v>162.54142853333332</v>
      </c>
      <c r="R939">
        <v>98.0524234880656</v>
      </c>
      <c r="S939">
        <v>0</v>
      </c>
      <c r="T939">
        <v>1.9475765119343975</v>
      </c>
      <c r="U939">
        <f t="shared" si="86"/>
        <v>0.98052423488065599</v>
      </c>
      <c r="AA939">
        <v>28</v>
      </c>
      <c r="AB939">
        <v>4.4999999999999998E-2</v>
      </c>
      <c r="AC939" s="2">
        <f t="shared" si="87"/>
        <v>4.4999999999999998E-2</v>
      </c>
      <c r="AH939" s="2">
        <f t="shared" si="88"/>
        <v>7.3140000000000001</v>
      </c>
      <c r="AI939" s="2">
        <f>IF(ISNUMBER(AH939),SUMIFS($AH$1:AH939,$A$1:A939,A939,C$1:$C939,C939,$G$1:G939,G939,$E$1:E939,E939),"")</f>
        <v>7.3140000000000001</v>
      </c>
      <c r="AJ939">
        <f t="shared" si="89"/>
        <v>13</v>
      </c>
    </row>
    <row r="940" spans="1:36" x14ac:dyDescent="0.25">
      <c r="A940" s="14" t="s">
        <v>110</v>
      </c>
      <c r="B940" t="s">
        <v>80</v>
      </c>
      <c r="C940" t="s">
        <v>106</v>
      </c>
      <c r="D940" s="13">
        <v>42250</v>
      </c>
      <c r="E940">
        <v>2</v>
      </c>
      <c r="F940">
        <v>100</v>
      </c>
      <c r="G940" s="2" t="s">
        <v>87</v>
      </c>
      <c r="H940" s="2" t="s">
        <v>11</v>
      </c>
      <c r="I940">
        <v>5</v>
      </c>
      <c r="J940" s="2" t="s">
        <v>77</v>
      </c>
      <c r="K940" s="2">
        <v>75</v>
      </c>
      <c r="L940" s="2"/>
      <c r="M940" s="2" t="str">
        <f t="shared" si="84"/>
        <v/>
      </c>
      <c r="N940">
        <v>1628.1791386666666</v>
      </c>
      <c r="O940" s="2">
        <f t="shared" si="85"/>
        <v>162.81791386666666</v>
      </c>
      <c r="P940" s="2">
        <f>IF(ISNUMBER(O940),SUMIFS(O$1:$O940,A$1:$A940,A940,C$1:$C940,C940,G$1:$G940,G940,E$1:$E940,E940),"")</f>
        <v>162.81791386666666</v>
      </c>
      <c r="R940">
        <v>98.850455675227835</v>
      </c>
      <c r="S940">
        <v>0</v>
      </c>
      <c r="T940">
        <v>1.1495443247721624</v>
      </c>
      <c r="U940">
        <f t="shared" si="86"/>
        <v>0.98850455675227833</v>
      </c>
      <c r="AA940">
        <v>25.5</v>
      </c>
      <c r="AB940">
        <v>4.0999999999999995E-2</v>
      </c>
      <c r="AC940" s="2">
        <f t="shared" si="87"/>
        <v>4.0999999999999995E-2</v>
      </c>
      <c r="AH940" s="2">
        <f t="shared" si="88"/>
        <v>6.6760000000000002</v>
      </c>
      <c r="AI940" s="2">
        <f>IF(ISNUMBER(AH940),SUMIFS($AH$1:AH940,$A$1:A940,A940,C$1:$C940,C940,$G$1:G940,G940,$E$1:E940,E940),"")</f>
        <v>6.6760000000000002</v>
      </c>
      <c r="AJ940">
        <f t="shared" si="89"/>
        <v>13</v>
      </c>
    </row>
    <row r="941" spans="1:36" x14ac:dyDescent="0.25">
      <c r="A941" s="14" t="s">
        <v>109</v>
      </c>
      <c r="B941" t="s">
        <v>80</v>
      </c>
      <c r="C941" t="s">
        <v>106</v>
      </c>
      <c r="D941" s="13">
        <v>42250</v>
      </c>
      <c r="E941">
        <v>2</v>
      </c>
      <c r="F941">
        <v>200</v>
      </c>
      <c r="G941" s="2" t="s">
        <v>87</v>
      </c>
      <c r="H941" s="2" t="s">
        <v>11</v>
      </c>
      <c r="I941">
        <v>5</v>
      </c>
      <c r="J941" s="2" t="s">
        <v>77</v>
      </c>
      <c r="K941" s="2">
        <v>150</v>
      </c>
      <c r="L941" s="2"/>
      <c r="M941" s="2" t="str">
        <f t="shared" si="84"/>
        <v/>
      </c>
      <c r="N941">
        <v>1234.230904</v>
      </c>
      <c r="O941" s="2">
        <f t="shared" si="85"/>
        <v>123.42309040000001</v>
      </c>
      <c r="P941" s="2">
        <f>IF(ISNUMBER(O941),SUMIFS(O$1:$O941,A$1:$A941,A941,C$1:$C941,C941,G$1:$G941,G941,E$1:$E941,E941),"")</f>
        <v>123.42309040000001</v>
      </c>
      <c r="R941">
        <v>98.63404088050315</v>
      </c>
      <c r="S941">
        <v>0</v>
      </c>
      <c r="T941">
        <v>1.3659591194968554</v>
      </c>
      <c r="U941">
        <f t="shared" si="86"/>
        <v>0.98634040880503149</v>
      </c>
      <c r="AA941">
        <v>27</v>
      </c>
      <c r="AB941">
        <v>4.2999999999999997E-2</v>
      </c>
      <c r="AC941" s="2">
        <f t="shared" si="87"/>
        <v>4.2999999999999997E-2</v>
      </c>
      <c r="AH941" s="2">
        <f t="shared" si="88"/>
        <v>5.3070000000000004</v>
      </c>
      <c r="AI941" s="2">
        <f>IF(ISNUMBER(AH941),SUMIFS($AH$1:AH941,$A$1:A941,A941,C$1:$C941,C941,$G$1:G941,G941,$E$1:E941,E941),"")</f>
        <v>5.3070000000000004</v>
      </c>
      <c r="AJ941">
        <f t="shared" si="89"/>
        <v>13</v>
      </c>
    </row>
    <row r="942" spans="1:36" x14ac:dyDescent="0.25">
      <c r="A942" s="14" t="s">
        <v>108</v>
      </c>
      <c r="B942" t="s">
        <v>80</v>
      </c>
      <c r="C942" t="s">
        <v>106</v>
      </c>
      <c r="D942" s="13">
        <v>42250</v>
      </c>
      <c r="E942">
        <v>2</v>
      </c>
      <c r="F942">
        <v>350</v>
      </c>
      <c r="G942" s="2" t="s">
        <v>87</v>
      </c>
      <c r="H942" s="2" t="s">
        <v>11</v>
      </c>
      <c r="I942">
        <v>5</v>
      </c>
      <c r="J942" s="2" t="s">
        <v>77</v>
      </c>
      <c r="K942" s="2">
        <v>262.5</v>
      </c>
      <c r="L942" s="2"/>
      <c r="M942" s="2" t="str">
        <f t="shared" si="84"/>
        <v/>
      </c>
      <c r="N942">
        <v>1015.3298</v>
      </c>
      <c r="O942" s="2">
        <f t="shared" si="85"/>
        <v>101.53297999999999</v>
      </c>
      <c r="P942" s="2">
        <f>IF(ISNUMBER(O942),SUMIFS(O$1:$O942,A$1:$A942,A942,C$1:$C942,C942,G$1:$G942,G942,E$1:$E942,E942),"")</f>
        <v>101.53297999999999</v>
      </c>
      <c r="R942">
        <v>99.796312178387652</v>
      </c>
      <c r="S942">
        <v>5.3602058319039456E-2</v>
      </c>
      <c r="T942">
        <v>0.15008576329331047</v>
      </c>
      <c r="U942">
        <f t="shared" si="86"/>
        <v>0.99796312178387647</v>
      </c>
      <c r="AA942">
        <v>28.3</v>
      </c>
      <c r="AB942">
        <v>4.4999999999999998E-2</v>
      </c>
      <c r="AC942" s="2">
        <f t="shared" si="87"/>
        <v>4.4999999999999998E-2</v>
      </c>
      <c r="AH942" s="2">
        <f t="shared" si="88"/>
        <v>4.569</v>
      </c>
      <c r="AI942" s="2">
        <f>IF(ISNUMBER(AH942),SUMIFS($AH$1:AH942,$A$1:A942,A942,C$1:$C942,C942,$G$1:G942,G942,$E$1:E942,E942),"")</f>
        <v>4.569</v>
      </c>
      <c r="AJ942">
        <f t="shared" si="89"/>
        <v>13</v>
      </c>
    </row>
    <row r="943" spans="1:36" x14ac:dyDescent="0.25">
      <c r="A943" s="14" t="s">
        <v>107</v>
      </c>
      <c r="B943" t="s">
        <v>80</v>
      </c>
      <c r="C943" t="s">
        <v>106</v>
      </c>
      <c r="D943" s="13">
        <v>42250</v>
      </c>
      <c r="E943">
        <v>2</v>
      </c>
      <c r="F943">
        <v>500</v>
      </c>
      <c r="G943" s="2" t="s">
        <v>87</v>
      </c>
      <c r="H943" s="2" t="s">
        <v>11</v>
      </c>
      <c r="I943">
        <v>5</v>
      </c>
      <c r="J943" s="2" t="s">
        <v>77</v>
      </c>
      <c r="K943" s="2">
        <v>375</v>
      </c>
      <c r="L943" s="2"/>
      <c r="M943" s="2" t="str">
        <f t="shared" si="84"/>
        <v/>
      </c>
      <c r="N943">
        <v>1272.4140986666666</v>
      </c>
      <c r="O943" s="2">
        <f t="shared" si="85"/>
        <v>127.24140986666666</v>
      </c>
      <c r="P943" s="2">
        <f>IF(ISNUMBER(O943),SUMIFS(O$1:$O943,A$1:$A943,A943,C$1:$C943,C943,G$1:$G943,G943,E$1:$E943,E943),"")</f>
        <v>127.24140986666666</v>
      </c>
      <c r="R943">
        <v>97.954182205647314</v>
      </c>
      <c r="S943">
        <v>0</v>
      </c>
      <c r="T943">
        <v>2.0458177943526907</v>
      </c>
      <c r="U943">
        <f t="shared" si="86"/>
        <v>0.97954182205647311</v>
      </c>
      <c r="AA943">
        <v>27.8</v>
      </c>
      <c r="AB943">
        <v>4.4000000000000004E-2</v>
      </c>
      <c r="AC943" s="2">
        <f t="shared" si="87"/>
        <v>4.4000000000000004E-2</v>
      </c>
      <c r="AH943" s="2">
        <f t="shared" si="88"/>
        <v>5.5990000000000002</v>
      </c>
      <c r="AI943" s="2">
        <f>IF(ISNUMBER(AH943),SUMIFS($AH$1:AH943,$A$1:A943,A943,C$1:$C943,C943,$G$1:G943,G943,$E$1:E943,E943),"")</f>
        <v>5.5990000000000002</v>
      </c>
      <c r="AJ943">
        <f t="shared" si="89"/>
        <v>13</v>
      </c>
    </row>
    <row r="944" spans="1:36" x14ac:dyDescent="0.25">
      <c r="A944" s="14" t="s">
        <v>112</v>
      </c>
      <c r="B944" t="s">
        <v>80</v>
      </c>
      <c r="C944" t="s">
        <v>106</v>
      </c>
      <c r="D944" s="13">
        <v>42250</v>
      </c>
      <c r="E944">
        <v>3</v>
      </c>
      <c r="F944">
        <v>0</v>
      </c>
      <c r="G944" s="2" t="s">
        <v>87</v>
      </c>
      <c r="H944" s="2" t="s">
        <v>11</v>
      </c>
      <c r="I944">
        <v>5</v>
      </c>
      <c r="J944" s="2" t="s">
        <v>77</v>
      </c>
      <c r="K944" s="2">
        <v>0</v>
      </c>
      <c r="L944" s="2"/>
      <c r="M944" s="2" t="str">
        <f t="shared" si="84"/>
        <v/>
      </c>
      <c r="N944">
        <v>714.87377066666681</v>
      </c>
      <c r="O944" s="2">
        <f t="shared" si="85"/>
        <v>71.487377066666681</v>
      </c>
      <c r="P944" s="2">
        <f>IF(ISNUMBER(O944),SUMIFS(O$1:$O944,A$1:$A944,A944,C$1:$C944,C944,G$1:$G944,G944,E$1:$E944,E944),"")</f>
        <v>71.487377066666681</v>
      </c>
      <c r="R944">
        <v>96.876072777205636</v>
      </c>
      <c r="S944">
        <v>0.65224854102300045</v>
      </c>
      <c r="T944">
        <v>2.4716786817713698</v>
      </c>
      <c r="U944">
        <f t="shared" si="86"/>
        <v>0.96876072777205635</v>
      </c>
      <c r="AA944">
        <v>28.9</v>
      </c>
      <c r="AB944">
        <v>4.5999999999999999E-2</v>
      </c>
      <c r="AC944" s="2">
        <f t="shared" si="87"/>
        <v>4.5999999999999999E-2</v>
      </c>
      <c r="AH944" s="2">
        <f t="shared" si="88"/>
        <v>3.2879999999999998</v>
      </c>
      <c r="AI944" s="2">
        <f>IF(ISNUMBER(AH944),SUMIFS($AH$1:AH944,$A$1:A944,A944,C$1:$C944,C944,$G$1:G944,G944,$E$1:E944,E944),"")</f>
        <v>3.2879999999999998</v>
      </c>
      <c r="AJ944">
        <f t="shared" si="89"/>
        <v>13</v>
      </c>
    </row>
    <row r="945" spans="1:36" x14ac:dyDescent="0.25">
      <c r="A945" s="14" t="s">
        <v>111</v>
      </c>
      <c r="B945" t="s">
        <v>80</v>
      </c>
      <c r="C945" t="s">
        <v>106</v>
      </c>
      <c r="D945" s="13">
        <v>42250</v>
      </c>
      <c r="E945">
        <v>3</v>
      </c>
      <c r="F945">
        <v>50</v>
      </c>
      <c r="G945" s="2" t="s">
        <v>87</v>
      </c>
      <c r="H945" s="2" t="s">
        <v>11</v>
      </c>
      <c r="I945">
        <v>5</v>
      </c>
      <c r="J945" s="2" t="s">
        <v>77</v>
      </c>
      <c r="K945" s="2">
        <v>37.5</v>
      </c>
      <c r="L945" s="2"/>
      <c r="M945" s="2" t="str">
        <f t="shared" si="84"/>
        <v/>
      </c>
      <c r="N945">
        <v>566.56320000000005</v>
      </c>
      <c r="O945" s="2">
        <f t="shared" si="85"/>
        <v>56.656320000000008</v>
      </c>
      <c r="P945" s="2">
        <f>IF(ISNUMBER(O945),SUMIFS(O$1:$O945,A$1:$A945,A945,C$1:$C945,C945,G$1:$G945,G945,E$1:$E945,E945),"")</f>
        <v>56.656320000000008</v>
      </c>
      <c r="R945">
        <v>96.034407348009907</v>
      </c>
      <c r="S945">
        <v>8.7476308499781316E-2</v>
      </c>
      <c r="T945">
        <v>3.878116343490305</v>
      </c>
      <c r="U945">
        <f t="shared" si="86"/>
        <v>0.96034407348009909</v>
      </c>
      <c r="AA945">
        <v>28.8</v>
      </c>
      <c r="AB945">
        <v>4.5999999999999999E-2</v>
      </c>
      <c r="AC945" s="2">
        <f t="shared" si="87"/>
        <v>4.5999999999999999E-2</v>
      </c>
      <c r="AH945" s="2">
        <f t="shared" si="88"/>
        <v>2.6059999999999999</v>
      </c>
      <c r="AI945" s="2">
        <f>IF(ISNUMBER(AH945),SUMIFS($AH$1:AH945,$A$1:A945,A945,C$1:$C945,C945,$G$1:G945,G945,$E$1:E945,E945),"")</f>
        <v>2.6059999999999999</v>
      </c>
      <c r="AJ945">
        <f t="shared" si="89"/>
        <v>13</v>
      </c>
    </row>
    <row r="946" spans="1:36" x14ac:dyDescent="0.25">
      <c r="A946" s="14" t="s">
        <v>110</v>
      </c>
      <c r="B946" t="s">
        <v>80</v>
      </c>
      <c r="C946" t="s">
        <v>106</v>
      </c>
      <c r="D946" s="13">
        <v>42250</v>
      </c>
      <c r="E946">
        <v>3</v>
      </c>
      <c r="F946">
        <v>100</v>
      </c>
      <c r="G946" s="2" t="s">
        <v>87</v>
      </c>
      <c r="H946" s="2" t="s">
        <v>11</v>
      </c>
      <c r="I946">
        <v>5</v>
      </c>
      <c r="J946" s="2" t="s">
        <v>77</v>
      </c>
      <c r="K946" s="2">
        <v>75</v>
      </c>
      <c r="L946" s="2"/>
      <c r="M946" s="2" t="str">
        <f t="shared" si="84"/>
        <v/>
      </c>
      <c r="N946">
        <v>275.92716799999994</v>
      </c>
      <c r="O946" s="2">
        <f t="shared" si="85"/>
        <v>27.592716799999994</v>
      </c>
      <c r="P946" s="2">
        <f>IF(ISNUMBER(O946),SUMIFS(O$1:$O946,A$1:$A946,A946,C$1:$C946,C946,G$1:$G946,G946,E$1:$E946,E946),"")</f>
        <v>27.592716799999994</v>
      </c>
      <c r="R946">
        <v>91.233262861169834</v>
      </c>
      <c r="S946">
        <v>7.0894996476391823</v>
      </c>
      <c r="T946">
        <v>1.6772374911909793</v>
      </c>
      <c r="U946">
        <f t="shared" si="86"/>
        <v>0.91233262861169839</v>
      </c>
      <c r="AA946">
        <v>30.3</v>
      </c>
      <c r="AB946">
        <v>4.9000000000000002E-2</v>
      </c>
      <c r="AC946" s="2">
        <f t="shared" si="87"/>
        <v>4.9000000000000002E-2</v>
      </c>
      <c r="AH946" s="2">
        <f t="shared" si="88"/>
        <v>1.3520000000000001</v>
      </c>
      <c r="AI946" s="2">
        <f>IF(ISNUMBER(AH946),SUMIFS($AH$1:AH946,$A$1:A946,A946,C$1:$C946,C946,$G$1:G946,G946,$E$1:E946,E946),"")</f>
        <v>1.3520000000000001</v>
      </c>
      <c r="AJ946">
        <f t="shared" si="89"/>
        <v>13</v>
      </c>
    </row>
    <row r="947" spans="1:36" x14ac:dyDescent="0.25">
      <c r="A947" s="14" t="s">
        <v>109</v>
      </c>
      <c r="B947" t="s">
        <v>80</v>
      </c>
      <c r="C947" t="s">
        <v>106</v>
      </c>
      <c r="D947" s="13">
        <v>42250</v>
      </c>
      <c r="E947">
        <v>3</v>
      </c>
      <c r="F947">
        <v>200</v>
      </c>
      <c r="G947" s="2" t="s">
        <v>87</v>
      </c>
      <c r="H947" s="2" t="s">
        <v>11</v>
      </c>
      <c r="I947">
        <v>5</v>
      </c>
      <c r="J947" s="2" t="s">
        <v>77</v>
      </c>
      <c r="K947" s="2">
        <v>150</v>
      </c>
      <c r="L947" s="2"/>
      <c r="M947" s="2" t="str">
        <f t="shared" si="84"/>
        <v/>
      </c>
      <c r="N947">
        <v>694.81092266666678</v>
      </c>
      <c r="O947" s="2">
        <f t="shared" si="85"/>
        <v>69.481092266666678</v>
      </c>
      <c r="P947" s="2">
        <f>IF(ISNUMBER(O947),SUMIFS(O$1:$O947,A$1:$A947,A947,C$1:$C947,C947,G$1:$G947,G947,E$1:$E947,E947),"")</f>
        <v>69.481092266666678</v>
      </c>
      <c r="R947">
        <v>95.541596445533941</v>
      </c>
      <c r="S947">
        <v>0.15320974413972732</v>
      </c>
      <c r="T947">
        <v>4.3051938103263376</v>
      </c>
      <c r="U947">
        <f t="shared" si="86"/>
        <v>0.95541596445533938</v>
      </c>
      <c r="AA947">
        <v>29.9</v>
      </c>
      <c r="AB947">
        <v>4.8000000000000001E-2</v>
      </c>
      <c r="AC947" s="2">
        <f t="shared" si="87"/>
        <v>4.8000000000000001E-2</v>
      </c>
      <c r="AH947" s="2">
        <f t="shared" si="88"/>
        <v>3.335</v>
      </c>
      <c r="AI947" s="2">
        <f>IF(ISNUMBER(AH947),SUMIFS($AH$1:AH947,$A$1:A947,A947,C$1:$C947,C947,$G$1:G947,G947,$E$1:E947,E947),"")</f>
        <v>3.335</v>
      </c>
      <c r="AJ947">
        <f t="shared" si="89"/>
        <v>13</v>
      </c>
    </row>
    <row r="948" spans="1:36" x14ac:dyDescent="0.25">
      <c r="A948" s="14" t="s">
        <v>108</v>
      </c>
      <c r="B948" t="s">
        <v>80</v>
      </c>
      <c r="C948" t="s">
        <v>106</v>
      </c>
      <c r="D948" s="13">
        <v>42250</v>
      </c>
      <c r="E948">
        <v>3</v>
      </c>
      <c r="F948">
        <v>350</v>
      </c>
      <c r="G948" s="2" t="s">
        <v>87</v>
      </c>
      <c r="H948" s="2" t="s">
        <v>11</v>
      </c>
      <c r="I948">
        <v>5</v>
      </c>
      <c r="J948" s="2" t="s">
        <v>77</v>
      </c>
      <c r="K948" s="2">
        <v>262.5</v>
      </c>
      <c r="L948" s="2"/>
      <c r="M948" s="2" t="str">
        <f t="shared" si="84"/>
        <v/>
      </c>
      <c r="N948">
        <v>730.29805866666663</v>
      </c>
      <c r="O948" s="2">
        <f t="shared" si="85"/>
        <v>73.029805866666663</v>
      </c>
      <c r="P948" s="2">
        <f>IF(ISNUMBER(O948),SUMIFS(O$1:$O948,A$1:$A948,A948,C$1:$C948,C948,G$1:$G948,G948,E$1:$E948,E948),"")</f>
        <v>73.029805866666663</v>
      </c>
      <c r="R948">
        <v>98.27684691546078</v>
      </c>
      <c r="S948">
        <v>0</v>
      </c>
      <c r="T948">
        <v>1.7231530845392231</v>
      </c>
      <c r="U948">
        <f t="shared" si="86"/>
        <v>0.9827684691546078</v>
      </c>
      <c r="AA948">
        <v>29.4</v>
      </c>
      <c r="AB948">
        <v>4.7E-2</v>
      </c>
      <c r="AC948" s="2">
        <f t="shared" si="87"/>
        <v>4.7E-2</v>
      </c>
      <c r="AH948" s="2">
        <f t="shared" si="88"/>
        <v>3.4319999999999999</v>
      </c>
      <c r="AI948" s="2">
        <f>IF(ISNUMBER(AH948),SUMIFS($AH$1:AH948,$A$1:A948,A948,C$1:$C948,C948,$G$1:G948,G948,$E$1:E948,E948),"")</f>
        <v>3.4319999999999999</v>
      </c>
      <c r="AJ948">
        <f t="shared" si="89"/>
        <v>13</v>
      </c>
    </row>
    <row r="949" spans="1:36" x14ac:dyDescent="0.25">
      <c r="A949" s="14" t="s">
        <v>107</v>
      </c>
      <c r="B949" t="s">
        <v>80</v>
      </c>
      <c r="C949" t="s">
        <v>106</v>
      </c>
      <c r="D949" s="13">
        <v>42250</v>
      </c>
      <c r="E949">
        <v>3</v>
      </c>
      <c r="F949">
        <v>500</v>
      </c>
      <c r="G949" s="2" t="s">
        <v>87</v>
      </c>
      <c r="H949" s="2" t="s">
        <v>11</v>
      </c>
      <c r="I949">
        <v>5</v>
      </c>
      <c r="J949" s="2" t="s">
        <v>77</v>
      </c>
      <c r="K949" s="2">
        <v>375</v>
      </c>
      <c r="L949" s="2"/>
      <c r="M949" s="2" t="str">
        <f t="shared" si="84"/>
        <v/>
      </c>
      <c r="N949">
        <v>485.03608266666674</v>
      </c>
      <c r="O949" s="2">
        <f t="shared" si="85"/>
        <v>48.503608266666674</v>
      </c>
      <c r="P949" s="2">
        <f>IF(ISNUMBER(O949),SUMIFS(O$1:$O949,A$1:$A949,A949,C$1:$C949,C949,G$1:$G949,G949,E$1:$E949,E949),"")</f>
        <v>48.503608266666674</v>
      </c>
      <c r="R949">
        <v>97.441199276298789</v>
      </c>
      <c r="S949">
        <v>0.11630912380460065</v>
      </c>
      <c r="T949">
        <v>2.4424915998966141</v>
      </c>
      <c r="U949">
        <f t="shared" si="86"/>
        <v>0.97441199276298784</v>
      </c>
      <c r="AA949">
        <v>29.8</v>
      </c>
      <c r="AB949">
        <v>4.8000000000000001E-2</v>
      </c>
      <c r="AC949" s="2">
        <f t="shared" si="87"/>
        <v>4.8000000000000001E-2</v>
      </c>
      <c r="AH949" s="2">
        <f t="shared" si="88"/>
        <v>2.3279999999999998</v>
      </c>
      <c r="AI949" s="2">
        <f>IF(ISNUMBER(AH949),SUMIFS($AH$1:AH949,$A$1:A949,A949,C$1:$C949,C949,$G$1:G949,G949,$E$1:E949,E949),"")</f>
        <v>2.3279999999999998</v>
      </c>
      <c r="AJ949">
        <f t="shared" si="89"/>
        <v>13</v>
      </c>
    </row>
    <row r="950" spans="1:36" x14ac:dyDescent="0.25">
      <c r="A950" s="14" t="s">
        <v>112</v>
      </c>
      <c r="B950" t="s">
        <v>80</v>
      </c>
      <c r="C950" t="s">
        <v>106</v>
      </c>
      <c r="D950" s="13">
        <v>42261</v>
      </c>
      <c r="E950">
        <v>1</v>
      </c>
      <c r="F950">
        <v>0</v>
      </c>
      <c r="G950" s="2" t="s">
        <v>87</v>
      </c>
      <c r="H950" s="2" t="s">
        <v>11</v>
      </c>
      <c r="I950">
        <v>6</v>
      </c>
      <c r="J950" s="2" t="s">
        <v>88</v>
      </c>
      <c r="K950" s="2">
        <v>0</v>
      </c>
      <c r="L950" s="2">
        <v>1338</v>
      </c>
      <c r="M950" s="2">
        <f t="shared" si="84"/>
        <v>133.80000000000001</v>
      </c>
      <c r="O950" s="2" t="str">
        <f t="shared" si="85"/>
        <v/>
      </c>
      <c r="P950" s="2" t="str">
        <f>IF(ISNUMBER(O950),SUMIFS(O$1:$O950,A$1:$A950,A950,C$1:$C950,C950,G$1:$G950,G950,E$1:$E950,E950),"")</f>
        <v/>
      </c>
      <c r="U950" t="str">
        <f t="shared" si="86"/>
        <v/>
      </c>
      <c r="AA950">
        <v>30.8</v>
      </c>
      <c r="AB950">
        <v>4.9000000000000002E-2</v>
      </c>
      <c r="AC950" s="2">
        <f t="shared" si="87"/>
        <v>4.9000000000000002E-2</v>
      </c>
      <c r="AH950" s="2" t="str">
        <f t="shared" si="88"/>
        <v/>
      </c>
      <c r="AI950" s="2" t="str">
        <f>IF(ISNUMBER(AH950),SUMIFS($AH$1:AH950,$A$1:A950,A950,C$1:$C950,C950,$G$1:G950,G950,$E$1:E950,E950),"")</f>
        <v/>
      </c>
      <c r="AJ950">
        <f t="shared" si="89"/>
        <v>6</v>
      </c>
    </row>
    <row r="951" spans="1:36" x14ac:dyDescent="0.25">
      <c r="A951" s="14" t="s">
        <v>111</v>
      </c>
      <c r="B951" t="s">
        <v>80</v>
      </c>
      <c r="C951" t="s">
        <v>106</v>
      </c>
      <c r="D951" s="13">
        <v>42261</v>
      </c>
      <c r="E951">
        <v>1</v>
      </c>
      <c r="F951">
        <v>50</v>
      </c>
      <c r="G951" s="2" t="s">
        <v>87</v>
      </c>
      <c r="H951" s="2" t="s">
        <v>11</v>
      </c>
      <c r="I951">
        <v>6</v>
      </c>
      <c r="J951" s="2" t="s">
        <v>88</v>
      </c>
      <c r="K951" s="2">
        <v>37.5</v>
      </c>
      <c r="L951" s="2">
        <v>1338</v>
      </c>
      <c r="M951" s="2">
        <f t="shared" si="84"/>
        <v>133.80000000000001</v>
      </c>
      <c r="O951" s="2" t="str">
        <f t="shared" si="85"/>
        <v/>
      </c>
      <c r="P951" s="2" t="str">
        <f>IF(ISNUMBER(O951),SUMIFS(O$1:$O951,A$1:$A951,A951,C$1:$C951,C951,G$1:$G951,G951,E$1:$E951,E951),"")</f>
        <v/>
      </c>
      <c r="U951" t="str">
        <f t="shared" si="86"/>
        <v/>
      </c>
      <c r="AA951">
        <v>31.9</v>
      </c>
      <c r="AB951">
        <v>5.0999999999999997E-2</v>
      </c>
      <c r="AC951" s="2">
        <f t="shared" si="87"/>
        <v>5.0999999999999997E-2</v>
      </c>
      <c r="AH951" s="2" t="str">
        <f t="shared" si="88"/>
        <v/>
      </c>
      <c r="AI951" s="2" t="str">
        <f>IF(ISNUMBER(AH951),SUMIFS($AH$1:AH951,$A$1:A951,A951,C$1:$C951,C951,$G$1:G951,G951,$E$1:E951,E951),"")</f>
        <v/>
      </c>
      <c r="AJ951">
        <f t="shared" si="89"/>
        <v>6</v>
      </c>
    </row>
    <row r="952" spans="1:36" x14ac:dyDescent="0.25">
      <c r="A952" s="14" t="s">
        <v>110</v>
      </c>
      <c r="B952" t="s">
        <v>80</v>
      </c>
      <c r="C952" t="s">
        <v>106</v>
      </c>
      <c r="D952" s="13">
        <v>42261</v>
      </c>
      <c r="E952">
        <v>1</v>
      </c>
      <c r="F952">
        <v>100</v>
      </c>
      <c r="G952" s="2" t="s">
        <v>87</v>
      </c>
      <c r="H952" s="2" t="s">
        <v>11</v>
      </c>
      <c r="I952">
        <v>6</v>
      </c>
      <c r="J952" s="2" t="s">
        <v>88</v>
      </c>
      <c r="K952" s="2">
        <v>75</v>
      </c>
      <c r="L952" s="2">
        <v>1312.5</v>
      </c>
      <c r="M952" s="2">
        <f t="shared" si="84"/>
        <v>131.25</v>
      </c>
      <c r="O952" s="2" t="str">
        <f t="shared" si="85"/>
        <v/>
      </c>
      <c r="P952" s="2" t="str">
        <f>IF(ISNUMBER(O952),SUMIFS(O$1:$O952,A$1:$A952,A952,C$1:$C952,C952,G$1:$G952,G952,E$1:$E952,E952),"")</f>
        <v/>
      </c>
      <c r="U952" t="str">
        <f t="shared" si="86"/>
        <v/>
      </c>
      <c r="AA952">
        <v>33.700000000000003</v>
      </c>
      <c r="AB952">
        <v>5.4000000000000006E-2</v>
      </c>
      <c r="AC952" s="2">
        <f t="shared" si="87"/>
        <v>5.4000000000000006E-2</v>
      </c>
      <c r="AH952" s="2" t="str">
        <f t="shared" si="88"/>
        <v/>
      </c>
      <c r="AI952" s="2" t="str">
        <f>IF(ISNUMBER(AH952),SUMIFS($AH$1:AH952,$A$1:A952,A952,C$1:$C952,C952,$G$1:G952,G952,$E$1:E952,E952),"")</f>
        <v/>
      </c>
      <c r="AJ952">
        <f t="shared" si="89"/>
        <v>6</v>
      </c>
    </row>
    <row r="953" spans="1:36" x14ac:dyDescent="0.25">
      <c r="A953" s="14" t="s">
        <v>109</v>
      </c>
      <c r="B953" t="s">
        <v>80</v>
      </c>
      <c r="C953" t="s">
        <v>106</v>
      </c>
      <c r="D953" s="13">
        <v>42261</v>
      </c>
      <c r="E953">
        <v>1</v>
      </c>
      <c r="F953">
        <v>200</v>
      </c>
      <c r="G953" s="2" t="s">
        <v>87</v>
      </c>
      <c r="H953" s="2" t="s">
        <v>11</v>
      </c>
      <c r="I953">
        <v>6</v>
      </c>
      <c r="J953" s="2" t="s">
        <v>88</v>
      </c>
      <c r="K953" s="2">
        <v>150</v>
      </c>
      <c r="L953" s="2">
        <v>1312.5</v>
      </c>
      <c r="M953" s="2">
        <f t="shared" si="84"/>
        <v>131.25</v>
      </c>
      <c r="O953" s="2" t="str">
        <f t="shared" si="85"/>
        <v/>
      </c>
      <c r="P953" s="2" t="str">
        <f>IF(ISNUMBER(O953),SUMIFS(O$1:$O953,A$1:$A953,A953,C$1:$C953,C953,G$1:$G953,G953,E$1:$E953,E953),"")</f>
        <v/>
      </c>
      <c r="U953" t="str">
        <f t="shared" si="86"/>
        <v/>
      </c>
      <c r="AA953">
        <v>31.5</v>
      </c>
      <c r="AB953">
        <v>0.05</v>
      </c>
      <c r="AC953" s="2">
        <f t="shared" si="87"/>
        <v>0.05</v>
      </c>
      <c r="AH953" s="2" t="str">
        <f t="shared" si="88"/>
        <v/>
      </c>
      <c r="AI953" s="2" t="str">
        <f>IF(ISNUMBER(AH953),SUMIFS($AH$1:AH953,$A$1:A953,A953,C$1:$C953,C953,$G$1:G953,G953,$E$1:E953,E953),"")</f>
        <v/>
      </c>
      <c r="AJ953">
        <f t="shared" si="89"/>
        <v>6</v>
      </c>
    </row>
    <row r="954" spans="1:36" x14ac:dyDescent="0.25">
      <c r="A954" s="14" t="s">
        <v>108</v>
      </c>
      <c r="B954" t="s">
        <v>80</v>
      </c>
      <c r="C954" t="s">
        <v>106</v>
      </c>
      <c r="D954" s="13">
        <v>42261</v>
      </c>
      <c r="E954">
        <v>1</v>
      </c>
      <c r="F954">
        <v>350</v>
      </c>
      <c r="G954" s="2" t="s">
        <v>87</v>
      </c>
      <c r="H954" s="2" t="s">
        <v>11</v>
      </c>
      <c r="I954">
        <v>6</v>
      </c>
      <c r="J954" s="2" t="s">
        <v>88</v>
      </c>
      <c r="K954" s="2">
        <v>262.5</v>
      </c>
      <c r="L954" s="2">
        <v>1465.5</v>
      </c>
      <c r="M954" s="2">
        <f t="shared" si="84"/>
        <v>146.55000000000001</v>
      </c>
      <c r="O954" s="2" t="str">
        <f t="shared" si="85"/>
        <v/>
      </c>
      <c r="P954" s="2" t="str">
        <f>IF(ISNUMBER(O954),SUMIFS(O$1:$O954,A$1:$A954,A954,C$1:$C954,C954,G$1:$G954,G954,E$1:$E954,E954),"")</f>
        <v/>
      </c>
      <c r="U954" t="str">
        <f t="shared" si="86"/>
        <v/>
      </c>
      <c r="AA954">
        <v>31.9</v>
      </c>
      <c r="AB954">
        <v>5.0999999999999997E-2</v>
      </c>
      <c r="AC954" s="2">
        <f t="shared" si="87"/>
        <v>5.0999999999999997E-2</v>
      </c>
      <c r="AH954" s="2" t="str">
        <f t="shared" si="88"/>
        <v/>
      </c>
      <c r="AI954" s="2" t="str">
        <f>IF(ISNUMBER(AH954),SUMIFS($AH$1:AH954,$A$1:A954,A954,C$1:$C954,C954,$G$1:G954,G954,$E$1:E954,E954),"")</f>
        <v/>
      </c>
      <c r="AJ954">
        <f t="shared" si="89"/>
        <v>6</v>
      </c>
    </row>
    <row r="955" spans="1:36" x14ac:dyDescent="0.25">
      <c r="A955" s="14" t="s">
        <v>107</v>
      </c>
      <c r="B955" t="s">
        <v>80</v>
      </c>
      <c r="C955" t="s">
        <v>106</v>
      </c>
      <c r="D955" s="13">
        <v>42261</v>
      </c>
      <c r="E955">
        <v>1</v>
      </c>
      <c r="F955">
        <v>500</v>
      </c>
      <c r="G955" s="2" t="s">
        <v>87</v>
      </c>
      <c r="H955" s="2" t="s">
        <v>11</v>
      </c>
      <c r="I955">
        <v>6</v>
      </c>
      <c r="J955" s="2" t="s">
        <v>88</v>
      </c>
      <c r="K955" s="2">
        <v>375</v>
      </c>
      <c r="L955" s="2">
        <v>1338</v>
      </c>
      <c r="M955" s="2">
        <f t="shared" si="84"/>
        <v>133.80000000000001</v>
      </c>
      <c r="O955" s="2" t="str">
        <f t="shared" si="85"/>
        <v/>
      </c>
      <c r="P955" s="2" t="str">
        <f>IF(ISNUMBER(O955),SUMIFS(O$1:$O955,A$1:$A955,A955,C$1:$C955,C955,G$1:$G955,G955,E$1:$E955,E955),"")</f>
        <v/>
      </c>
      <c r="U955" t="str">
        <f t="shared" si="86"/>
        <v/>
      </c>
      <c r="AA955">
        <v>34.1</v>
      </c>
      <c r="AB955">
        <v>5.5E-2</v>
      </c>
      <c r="AC955" s="2">
        <f t="shared" si="87"/>
        <v>5.5E-2</v>
      </c>
      <c r="AH955" s="2" t="str">
        <f t="shared" si="88"/>
        <v/>
      </c>
      <c r="AI955" s="2" t="str">
        <f>IF(ISNUMBER(AH955),SUMIFS($AH$1:AH955,$A$1:A955,A955,C$1:$C955,C955,$G$1:G955,G955,$E$1:E955,E955),"")</f>
        <v/>
      </c>
      <c r="AJ955">
        <f t="shared" si="89"/>
        <v>6</v>
      </c>
    </row>
    <row r="956" spans="1:36" x14ac:dyDescent="0.25">
      <c r="A956" s="14" t="s">
        <v>112</v>
      </c>
      <c r="B956" t="s">
        <v>80</v>
      </c>
      <c r="C956" t="s">
        <v>106</v>
      </c>
      <c r="D956" s="13">
        <v>42261</v>
      </c>
      <c r="E956">
        <v>2</v>
      </c>
      <c r="F956">
        <v>0</v>
      </c>
      <c r="G956" s="2" t="s">
        <v>87</v>
      </c>
      <c r="H956" s="2" t="s">
        <v>11</v>
      </c>
      <c r="I956">
        <v>6</v>
      </c>
      <c r="J956" s="2" t="s">
        <v>88</v>
      </c>
      <c r="K956" s="2">
        <v>0</v>
      </c>
      <c r="L956" s="2">
        <v>1389</v>
      </c>
      <c r="M956" s="2">
        <f t="shared" si="84"/>
        <v>138.9</v>
      </c>
      <c r="O956" s="2" t="str">
        <f t="shared" si="85"/>
        <v/>
      </c>
      <c r="P956" s="2" t="str">
        <f>IF(ISNUMBER(O956),SUMIFS(O$1:$O956,A$1:$A956,A956,C$1:$C956,C956,G$1:$G956,G956,E$1:$E956,E956),"")</f>
        <v/>
      </c>
      <c r="U956" t="str">
        <f t="shared" si="86"/>
        <v/>
      </c>
      <c r="AA956">
        <v>32</v>
      </c>
      <c r="AB956">
        <v>5.0999999999999997E-2</v>
      </c>
      <c r="AC956" s="2">
        <f t="shared" si="87"/>
        <v>5.0999999999999997E-2</v>
      </c>
      <c r="AH956" s="2" t="str">
        <f t="shared" si="88"/>
        <v/>
      </c>
      <c r="AI956" s="2" t="str">
        <f>IF(ISNUMBER(AH956),SUMIFS($AH$1:AH956,$A$1:A956,A956,C$1:$C956,C956,$G$1:G956,G956,$E$1:E956,E956),"")</f>
        <v/>
      </c>
      <c r="AJ956">
        <f t="shared" si="89"/>
        <v>6</v>
      </c>
    </row>
    <row r="957" spans="1:36" x14ac:dyDescent="0.25">
      <c r="A957" s="14" t="s">
        <v>111</v>
      </c>
      <c r="B957" t="s">
        <v>80</v>
      </c>
      <c r="C957" t="s">
        <v>106</v>
      </c>
      <c r="D957" s="13">
        <v>42261</v>
      </c>
      <c r="E957">
        <v>2</v>
      </c>
      <c r="F957">
        <v>50</v>
      </c>
      <c r="G957" s="2" t="s">
        <v>87</v>
      </c>
      <c r="H957" s="2" t="s">
        <v>11</v>
      </c>
      <c r="I957">
        <v>6</v>
      </c>
      <c r="J957" s="2" t="s">
        <v>88</v>
      </c>
      <c r="K957" s="2">
        <v>37.5</v>
      </c>
      <c r="L957" s="2">
        <v>1312.5</v>
      </c>
      <c r="M957" s="2">
        <f t="shared" si="84"/>
        <v>131.25</v>
      </c>
      <c r="O957" s="2" t="str">
        <f t="shared" si="85"/>
        <v/>
      </c>
      <c r="P957" s="2" t="str">
        <f>IF(ISNUMBER(O957),SUMIFS(O$1:$O957,A$1:$A957,A957,C$1:$C957,C957,G$1:$G957,G957,E$1:$E957,E957),"")</f>
        <v/>
      </c>
      <c r="U957" t="str">
        <f t="shared" si="86"/>
        <v/>
      </c>
      <c r="AA957">
        <v>33.200000000000003</v>
      </c>
      <c r="AB957">
        <v>5.2999999999999999E-2</v>
      </c>
      <c r="AC957" s="2">
        <f t="shared" si="87"/>
        <v>5.2999999999999999E-2</v>
      </c>
      <c r="AH957" s="2" t="str">
        <f t="shared" si="88"/>
        <v/>
      </c>
      <c r="AI957" s="2" t="str">
        <f>IF(ISNUMBER(AH957),SUMIFS($AH$1:AH957,$A$1:A957,A957,C$1:$C957,C957,$G$1:G957,G957,$E$1:E957,E957),"")</f>
        <v/>
      </c>
      <c r="AJ957">
        <f t="shared" si="89"/>
        <v>6</v>
      </c>
    </row>
    <row r="958" spans="1:36" x14ac:dyDescent="0.25">
      <c r="A958" s="14" t="s">
        <v>110</v>
      </c>
      <c r="B958" t="s">
        <v>80</v>
      </c>
      <c r="C958" t="s">
        <v>106</v>
      </c>
      <c r="D958" s="13">
        <v>42261</v>
      </c>
      <c r="E958">
        <v>2</v>
      </c>
      <c r="F958">
        <v>100</v>
      </c>
      <c r="G958" s="2" t="s">
        <v>87</v>
      </c>
      <c r="H958" s="2" t="s">
        <v>11</v>
      </c>
      <c r="I958">
        <v>6</v>
      </c>
      <c r="J958" s="2" t="s">
        <v>88</v>
      </c>
      <c r="K958" s="2">
        <v>75</v>
      </c>
      <c r="L958" s="2">
        <v>1312.5</v>
      </c>
      <c r="M958" s="2">
        <f t="shared" si="84"/>
        <v>131.25</v>
      </c>
      <c r="O958" s="2" t="str">
        <f t="shared" si="85"/>
        <v/>
      </c>
      <c r="P958" s="2" t="str">
        <f>IF(ISNUMBER(O958),SUMIFS(O$1:$O958,A$1:$A958,A958,C$1:$C958,C958,G$1:$G958,G958,E$1:$E958,E958),"")</f>
        <v/>
      </c>
      <c r="U958" t="str">
        <f t="shared" si="86"/>
        <v/>
      </c>
      <c r="AA958">
        <v>32.1</v>
      </c>
      <c r="AB958">
        <v>5.0999999999999997E-2</v>
      </c>
      <c r="AC958" s="2">
        <f t="shared" si="87"/>
        <v>5.0999999999999997E-2</v>
      </c>
      <c r="AH958" s="2" t="str">
        <f t="shared" si="88"/>
        <v/>
      </c>
      <c r="AI958" s="2" t="str">
        <f>IF(ISNUMBER(AH958),SUMIFS($AH$1:AH958,$A$1:A958,A958,C$1:$C958,C958,$G$1:G958,G958,$E$1:E958,E958),"")</f>
        <v/>
      </c>
      <c r="AJ958">
        <f t="shared" si="89"/>
        <v>6</v>
      </c>
    </row>
    <row r="959" spans="1:36" x14ac:dyDescent="0.25">
      <c r="A959" s="14" t="s">
        <v>109</v>
      </c>
      <c r="B959" t="s">
        <v>80</v>
      </c>
      <c r="C959" t="s">
        <v>106</v>
      </c>
      <c r="D959" s="13">
        <v>42261</v>
      </c>
      <c r="E959">
        <v>2</v>
      </c>
      <c r="F959">
        <v>200</v>
      </c>
      <c r="G959" s="2" t="s">
        <v>87</v>
      </c>
      <c r="H959" s="2" t="s">
        <v>11</v>
      </c>
      <c r="I959">
        <v>6</v>
      </c>
      <c r="J959" s="2" t="s">
        <v>88</v>
      </c>
      <c r="K959" s="2">
        <v>150</v>
      </c>
      <c r="L959" s="2">
        <v>1261.5</v>
      </c>
      <c r="M959" s="2">
        <f t="shared" si="84"/>
        <v>126.15</v>
      </c>
      <c r="O959" s="2" t="str">
        <f t="shared" si="85"/>
        <v/>
      </c>
      <c r="P959" s="2" t="str">
        <f>IF(ISNUMBER(O959),SUMIFS(O$1:$O959,A$1:$A959,A959,C$1:$C959,C959,G$1:$G959,G959,E$1:$E959,E959),"")</f>
        <v/>
      </c>
      <c r="U959" t="str">
        <f t="shared" si="86"/>
        <v/>
      </c>
      <c r="AA959">
        <v>30.8</v>
      </c>
      <c r="AB959">
        <v>4.9000000000000002E-2</v>
      </c>
      <c r="AC959" s="2">
        <f t="shared" si="87"/>
        <v>4.9000000000000002E-2</v>
      </c>
      <c r="AH959" s="2" t="str">
        <f t="shared" si="88"/>
        <v/>
      </c>
      <c r="AI959" s="2" t="str">
        <f>IF(ISNUMBER(AH959),SUMIFS($AH$1:AH959,$A$1:A959,A959,C$1:$C959,C959,$G$1:G959,G959,$E$1:E959,E959),"")</f>
        <v/>
      </c>
      <c r="AJ959">
        <f t="shared" si="89"/>
        <v>6</v>
      </c>
    </row>
    <row r="960" spans="1:36" x14ac:dyDescent="0.25">
      <c r="A960" s="14" t="s">
        <v>108</v>
      </c>
      <c r="B960" t="s">
        <v>80</v>
      </c>
      <c r="C960" t="s">
        <v>106</v>
      </c>
      <c r="D960" s="13">
        <v>42261</v>
      </c>
      <c r="E960">
        <v>2</v>
      </c>
      <c r="F960">
        <v>350</v>
      </c>
      <c r="G960" s="2" t="s">
        <v>87</v>
      </c>
      <c r="H960" s="2" t="s">
        <v>11</v>
      </c>
      <c r="I960">
        <v>6</v>
      </c>
      <c r="J960" s="2" t="s">
        <v>88</v>
      </c>
      <c r="K960" s="2">
        <v>262.5</v>
      </c>
      <c r="L960" s="2">
        <v>1338</v>
      </c>
      <c r="M960" s="2">
        <f t="shared" si="84"/>
        <v>133.80000000000001</v>
      </c>
      <c r="O960" s="2" t="str">
        <f t="shared" si="85"/>
        <v/>
      </c>
      <c r="P960" s="2" t="str">
        <f>IF(ISNUMBER(O960),SUMIFS(O$1:$O960,A$1:$A960,A960,C$1:$C960,C960,G$1:$G960,G960,E$1:$E960,E960),"")</f>
        <v/>
      </c>
      <c r="U960" t="str">
        <f t="shared" si="86"/>
        <v/>
      </c>
      <c r="AA960">
        <v>34</v>
      </c>
      <c r="AB960">
        <v>5.4000000000000006E-2</v>
      </c>
      <c r="AC960" s="2">
        <f t="shared" si="87"/>
        <v>5.4000000000000006E-2</v>
      </c>
      <c r="AH960" s="2" t="str">
        <f t="shared" si="88"/>
        <v/>
      </c>
      <c r="AI960" s="2" t="str">
        <f>IF(ISNUMBER(AH960),SUMIFS($AH$1:AH960,$A$1:A960,A960,C$1:$C960,C960,$G$1:G960,G960,$E$1:E960,E960),"")</f>
        <v/>
      </c>
      <c r="AJ960">
        <f t="shared" si="89"/>
        <v>6</v>
      </c>
    </row>
    <row r="961" spans="1:36" x14ac:dyDescent="0.25">
      <c r="A961" s="14" t="s">
        <v>107</v>
      </c>
      <c r="B961" t="s">
        <v>80</v>
      </c>
      <c r="C961" t="s">
        <v>106</v>
      </c>
      <c r="D961" s="13">
        <v>42261</v>
      </c>
      <c r="E961">
        <v>2</v>
      </c>
      <c r="F961">
        <v>500</v>
      </c>
      <c r="G961" s="2" t="s">
        <v>87</v>
      </c>
      <c r="H961" s="2" t="s">
        <v>11</v>
      </c>
      <c r="I961">
        <v>6</v>
      </c>
      <c r="J961" s="2" t="s">
        <v>88</v>
      </c>
      <c r="K961" s="2">
        <v>375</v>
      </c>
      <c r="L961" s="2">
        <v>1287</v>
      </c>
      <c r="M961" s="2">
        <f t="shared" si="84"/>
        <v>128.69999999999999</v>
      </c>
      <c r="O961" s="2" t="str">
        <f t="shared" si="85"/>
        <v/>
      </c>
      <c r="P961" s="2" t="str">
        <f>IF(ISNUMBER(O961),SUMIFS(O$1:$O961,A$1:$A961,A961,C$1:$C961,C961,G$1:$G961,G961,E$1:$E961,E961),"")</f>
        <v/>
      </c>
      <c r="U961" t="str">
        <f t="shared" si="86"/>
        <v/>
      </c>
      <c r="AA961">
        <v>33.799999999999997</v>
      </c>
      <c r="AB961">
        <v>5.4000000000000006E-2</v>
      </c>
      <c r="AC961" s="2">
        <f t="shared" si="87"/>
        <v>5.4000000000000006E-2</v>
      </c>
      <c r="AH961" s="2" t="str">
        <f t="shared" si="88"/>
        <v/>
      </c>
      <c r="AI961" s="2" t="str">
        <f>IF(ISNUMBER(AH961),SUMIFS($AH$1:AH961,$A$1:A961,A961,C$1:$C961,C961,$G$1:G961,G961,$E$1:E961,E961),"")</f>
        <v/>
      </c>
      <c r="AJ961">
        <f t="shared" si="89"/>
        <v>6</v>
      </c>
    </row>
    <row r="962" spans="1:36" x14ac:dyDescent="0.25">
      <c r="A962" s="14" t="s">
        <v>112</v>
      </c>
      <c r="B962" t="s">
        <v>80</v>
      </c>
      <c r="C962" t="s">
        <v>106</v>
      </c>
      <c r="D962" s="13">
        <v>42261</v>
      </c>
      <c r="E962">
        <v>3</v>
      </c>
      <c r="F962">
        <v>0</v>
      </c>
      <c r="G962" s="2" t="s">
        <v>87</v>
      </c>
      <c r="H962" s="2" t="s">
        <v>11</v>
      </c>
      <c r="I962">
        <v>6</v>
      </c>
      <c r="J962" s="2" t="s">
        <v>88</v>
      </c>
      <c r="K962" s="2">
        <v>0</v>
      </c>
      <c r="L962" s="2">
        <v>1414.5</v>
      </c>
      <c r="M962" s="2">
        <f t="shared" ref="M962:M1025" si="90">IF(ISNUMBER(L962),L962/10,"")</f>
        <v>141.44999999999999</v>
      </c>
      <c r="O962" s="2" t="str">
        <f t="shared" ref="O962:O1025" si="91">IF(ISNUMBER(N962),N962/10,"")</f>
        <v/>
      </c>
      <c r="P962" s="2" t="str">
        <f>IF(ISNUMBER(O962),SUMIFS(O$1:$O962,A$1:$A962,A962,C$1:$C962,C962,G$1:$G962,G962,E$1:$E962,E962),"")</f>
        <v/>
      </c>
      <c r="U962" t="str">
        <f t="shared" ref="U962:U1025" si="92">IF(ISNUMBER(R962),R962/100,"")</f>
        <v/>
      </c>
      <c r="AA962">
        <v>31.1</v>
      </c>
      <c r="AB962">
        <v>0.05</v>
      </c>
      <c r="AC962" s="2">
        <f t="shared" ref="AC962:AC1025" si="93">IF(ISNUMBER(AB962),AB962,"")</f>
        <v>0.05</v>
      </c>
      <c r="AH962" s="2" t="str">
        <f t="shared" ref="AH962:AH1025" si="94">IF(AND(ISNUMBER(AB962),ISNUMBER(O962)),ROUND(O962*AB962,3),"")</f>
        <v/>
      </c>
      <c r="AI962" s="2" t="str">
        <f>IF(ISNUMBER(AH962),SUMIFS($AH$1:AH962,$A$1:A962,A962,C$1:$C962,C962,$G$1:G962,G962,$E$1:E962,E962),"")</f>
        <v/>
      </c>
      <c r="AJ962">
        <f t="shared" ref="AJ962:AJ1025" si="95">COUNT(K962:AI962)</f>
        <v>6</v>
      </c>
    </row>
    <row r="963" spans="1:36" x14ac:dyDescent="0.25">
      <c r="A963" s="14" t="s">
        <v>111</v>
      </c>
      <c r="B963" t="s">
        <v>80</v>
      </c>
      <c r="C963" t="s">
        <v>106</v>
      </c>
      <c r="D963" s="13">
        <v>42261</v>
      </c>
      <c r="E963">
        <v>3</v>
      </c>
      <c r="F963">
        <v>50</v>
      </c>
      <c r="G963" s="2" t="s">
        <v>87</v>
      </c>
      <c r="H963" s="2" t="s">
        <v>11</v>
      </c>
      <c r="I963">
        <v>6</v>
      </c>
      <c r="J963" s="2" t="s">
        <v>88</v>
      </c>
      <c r="K963" s="2">
        <v>37.5</v>
      </c>
      <c r="L963" s="2">
        <v>1363.5</v>
      </c>
      <c r="M963" s="2">
        <f t="shared" si="90"/>
        <v>136.35</v>
      </c>
      <c r="O963" s="2" t="str">
        <f t="shared" si="91"/>
        <v/>
      </c>
      <c r="P963" s="2" t="str">
        <f>IF(ISNUMBER(O963),SUMIFS(O$1:$O963,A$1:$A963,A963,C$1:$C963,C963,G$1:$G963,G963,E$1:$E963,E963),"")</f>
        <v/>
      </c>
      <c r="U963" t="str">
        <f t="shared" si="92"/>
        <v/>
      </c>
      <c r="AA963">
        <v>31.2</v>
      </c>
      <c r="AB963">
        <v>0.05</v>
      </c>
      <c r="AC963" s="2">
        <f t="shared" si="93"/>
        <v>0.05</v>
      </c>
      <c r="AH963" s="2" t="str">
        <f t="shared" si="94"/>
        <v/>
      </c>
      <c r="AI963" s="2" t="str">
        <f>IF(ISNUMBER(AH963),SUMIFS($AH$1:AH963,$A$1:A963,A963,C$1:$C963,C963,$G$1:G963,G963,$E$1:E963,E963),"")</f>
        <v/>
      </c>
      <c r="AJ963">
        <f t="shared" si="95"/>
        <v>6</v>
      </c>
    </row>
    <row r="964" spans="1:36" x14ac:dyDescent="0.25">
      <c r="A964" s="14" t="s">
        <v>110</v>
      </c>
      <c r="B964" t="s">
        <v>80</v>
      </c>
      <c r="C964" t="s">
        <v>106</v>
      </c>
      <c r="D964" s="13">
        <v>42261</v>
      </c>
      <c r="E964">
        <v>3</v>
      </c>
      <c r="F964">
        <v>100</v>
      </c>
      <c r="G964" s="2" t="s">
        <v>87</v>
      </c>
      <c r="H964" s="2" t="s">
        <v>11</v>
      </c>
      <c r="I964">
        <v>6</v>
      </c>
      <c r="J964" s="2" t="s">
        <v>88</v>
      </c>
      <c r="K964" s="2">
        <v>75</v>
      </c>
      <c r="L964" s="2">
        <v>1363.5</v>
      </c>
      <c r="M964" s="2">
        <f t="shared" si="90"/>
        <v>136.35</v>
      </c>
      <c r="O964" s="2" t="str">
        <f t="shared" si="91"/>
        <v/>
      </c>
      <c r="P964" s="2" t="str">
        <f>IF(ISNUMBER(O964),SUMIFS(O$1:$O964,A$1:$A964,A964,C$1:$C964,C964,G$1:$G964,G964,E$1:$E964,E964),"")</f>
        <v/>
      </c>
      <c r="U964" t="str">
        <f t="shared" si="92"/>
        <v/>
      </c>
      <c r="AA964">
        <v>29.8</v>
      </c>
      <c r="AB964">
        <v>4.8000000000000001E-2</v>
      </c>
      <c r="AC964" s="2">
        <f t="shared" si="93"/>
        <v>4.8000000000000001E-2</v>
      </c>
      <c r="AH964" s="2" t="str">
        <f t="shared" si="94"/>
        <v/>
      </c>
      <c r="AI964" s="2" t="str">
        <f>IF(ISNUMBER(AH964),SUMIFS($AH$1:AH964,$A$1:A964,A964,C$1:$C964,C964,$G$1:G964,G964,$E$1:E964,E964),"")</f>
        <v/>
      </c>
      <c r="AJ964">
        <f t="shared" si="95"/>
        <v>6</v>
      </c>
    </row>
    <row r="965" spans="1:36" x14ac:dyDescent="0.25">
      <c r="A965" s="14" t="s">
        <v>109</v>
      </c>
      <c r="B965" t="s">
        <v>80</v>
      </c>
      <c r="C965" t="s">
        <v>106</v>
      </c>
      <c r="D965" s="13">
        <v>42261</v>
      </c>
      <c r="E965">
        <v>3</v>
      </c>
      <c r="F965">
        <v>200</v>
      </c>
      <c r="G965" s="2" t="s">
        <v>87</v>
      </c>
      <c r="H965" s="2" t="s">
        <v>11</v>
      </c>
      <c r="I965">
        <v>6</v>
      </c>
      <c r="J965" s="2" t="s">
        <v>88</v>
      </c>
      <c r="K965" s="2">
        <v>150</v>
      </c>
      <c r="L965" s="2">
        <v>1389</v>
      </c>
      <c r="M965" s="2">
        <f t="shared" si="90"/>
        <v>138.9</v>
      </c>
      <c r="O965" s="2" t="str">
        <f t="shared" si="91"/>
        <v/>
      </c>
      <c r="P965" s="2" t="str">
        <f>IF(ISNUMBER(O965),SUMIFS(O$1:$O965,A$1:$A965,A965,C$1:$C965,C965,G$1:$G965,G965,E$1:$E965,E965),"")</f>
        <v/>
      </c>
      <c r="U965" t="str">
        <f t="shared" si="92"/>
        <v/>
      </c>
      <c r="AA965">
        <v>31.9</v>
      </c>
      <c r="AB965">
        <v>5.0999999999999997E-2</v>
      </c>
      <c r="AC965" s="2">
        <f t="shared" si="93"/>
        <v>5.0999999999999997E-2</v>
      </c>
      <c r="AH965" s="2" t="str">
        <f t="shared" si="94"/>
        <v/>
      </c>
      <c r="AI965" s="2" t="str">
        <f>IF(ISNUMBER(AH965),SUMIFS($AH$1:AH965,$A$1:A965,A965,C$1:$C965,C965,$G$1:G965,G965,$E$1:E965,E965),"")</f>
        <v/>
      </c>
      <c r="AJ965">
        <f t="shared" si="95"/>
        <v>6</v>
      </c>
    </row>
    <row r="966" spans="1:36" x14ac:dyDescent="0.25">
      <c r="A966" s="14" t="s">
        <v>108</v>
      </c>
      <c r="B966" t="s">
        <v>80</v>
      </c>
      <c r="C966" t="s">
        <v>106</v>
      </c>
      <c r="D966" s="13">
        <v>42261</v>
      </c>
      <c r="E966">
        <v>3</v>
      </c>
      <c r="F966">
        <v>350</v>
      </c>
      <c r="G966" s="2" t="s">
        <v>87</v>
      </c>
      <c r="H966" s="2" t="s">
        <v>11</v>
      </c>
      <c r="I966">
        <v>6</v>
      </c>
      <c r="J966" s="2" t="s">
        <v>88</v>
      </c>
      <c r="K966" s="2">
        <v>262.5</v>
      </c>
      <c r="L966" s="2">
        <v>1389</v>
      </c>
      <c r="M966" s="2">
        <f t="shared" si="90"/>
        <v>138.9</v>
      </c>
      <c r="O966" s="2" t="str">
        <f t="shared" si="91"/>
        <v/>
      </c>
      <c r="P966" s="2" t="str">
        <f>IF(ISNUMBER(O966),SUMIFS(O$1:$O966,A$1:$A966,A966,C$1:$C966,C966,G$1:$G966,G966,E$1:$E966,E966),"")</f>
        <v/>
      </c>
      <c r="U966" t="str">
        <f t="shared" si="92"/>
        <v/>
      </c>
      <c r="AA966">
        <v>32.1</v>
      </c>
      <c r="AB966">
        <v>5.0999999999999997E-2</v>
      </c>
      <c r="AC966" s="2">
        <f t="shared" si="93"/>
        <v>5.0999999999999997E-2</v>
      </c>
      <c r="AH966" s="2" t="str">
        <f t="shared" si="94"/>
        <v/>
      </c>
      <c r="AI966" s="2" t="str">
        <f>IF(ISNUMBER(AH966),SUMIFS($AH$1:AH966,$A$1:A966,A966,C$1:$C966,C966,$G$1:G966,G966,$E$1:E966,E966),"")</f>
        <v/>
      </c>
      <c r="AJ966">
        <f t="shared" si="95"/>
        <v>6</v>
      </c>
    </row>
    <row r="967" spans="1:36" x14ac:dyDescent="0.25">
      <c r="A967" s="14" t="s">
        <v>107</v>
      </c>
      <c r="B967" t="s">
        <v>80</v>
      </c>
      <c r="C967" t="s">
        <v>106</v>
      </c>
      <c r="D967" s="13">
        <v>42261</v>
      </c>
      <c r="E967">
        <v>3</v>
      </c>
      <c r="F967">
        <v>500</v>
      </c>
      <c r="G967" s="2" t="s">
        <v>87</v>
      </c>
      <c r="H967" s="2" t="s">
        <v>11</v>
      </c>
      <c r="I967">
        <v>6</v>
      </c>
      <c r="J967" s="2" t="s">
        <v>88</v>
      </c>
      <c r="K967" s="2">
        <v>375</v>
      </c>
      <c r="L967" s="2">
        <v>1338</v>
      </c>
      <c r="M967" s="2">
        <f t="shared" si="90"/>
        <v>133.80000000000001</v>
      </c>
      <c r="O967" s="2" t="str">
        <f t="shared" si="91"/>
        <v/>
      </c>
      <c r="P967" s="2" t="str">
        <f>IF(ISNUMBER(O967),SUMIFS(O$1:$O967,A$1:$A967,A967,C$1:$C967,C967,G$1:$G967,G967,E$1:$E967,E967),"")</f>
        <v/>
      </c>
      <c r="U967" t="str">
        <f t="shared" si="92"/>
        <v/>
      </c>
      <c r="AA967">
        <v>35.6</v>
      </c>
      <c r="AB967">
        <v>5.7000000000000002E-2</v>
      </c>
      <c r="AC967" s="2">
        <f t="shared" si="93"/>
        <v>5.7000000000000002E-2</v>
      </c>
      <c r="AH967" s="2" t="str">
        <f t="shared" si="94"/>
        <v/>
      </c>
      <c r="AI967" s="2" t="str">
        <f>IF(ISNUMBER(AH967),SUMIFS($AH$1:AH967,$A$1:A967,A967,C$1:$C967,C967,$G$1:G967,G967,$E$1:E967,E967),"")</f>
        <v/>
      </c>
      <c r="AJ967">
        <f t="shared" si="95"/>
        <v>6</v>
      </c>
    </row>
    <row r="968" spans="1:36" x14ac:dyDescent="0.25">
      <c r="A968" s="14" t="s">
        <v>112</v>
      </c>
      <c r="B968" t="s">
        <v>80</v>
      </c>
      <c r="C968" t="s">
        <v>106</v>
      </c>
      <c r="D968" s="13">
        <v>42271</v>
      </c>
      <c r="E968">
        <v>1</v>
      </c>
      <c r="F968">
        <v>0</v>
      </c>
      <c r="G968" s="2" t="s">
        <v>87</v>
      </c>
      <c r="H968" s="2" t="s">
        <v>11</v>
      </c>
      <c r="I968">
        <v>6</v>
      </c>
      <c r="J968" s="2" t="s">
        <v>88</v>
      </c>
      <c r="K968" s="2">
        <v>0</v>
      </c>
      <c r="L968" s="2">
        <v>1440</v>
      </c>
      <c r="M968" s="2">
        <f t="shared" si="90"/>
        <v>144</v>
      </c>
      <c r="O968" s="2" t="str">
        <f t="shared" si="91"/>
        <v/>
      </c>
      <c r="P968" s="2" t="str">
        <f>IF(ISNUMBER(O968),SUMIFS(O$1:$O968,A$1:$A968,A968,C$1:$C968,C968,G$1:$G968,G968,E$1:$E968,E968),"")</f>
        <v/>
      </c>
      <c r="U968" t="str">
        <f t="shared" si="92"/>
        <v/>
      </c>
      <c r="AA968">
        <v>30.2</v>
      </c>
      <c r="AB968">
        <v>4.8000000000000001E-2</v>
      </c>
      <c r="AC968" s="2">
        <f t="shared" si="93"/>
        <v>4.8000000000000001E-2</v>
      </c>
      <c r="AH968" s="2" t="str">
        <f t="shared" si="94"/>
        <v/>
      </c>
      <c r="AI968" s="2" t="str">
        <f>IF(ISNUMBER(AH968),SUMIFS($AH$1:AH968,$A$1:A968,A968,C$1:$C968,C968,$G$1:G968,G968,$E$1:E968,E968),"")</f>
        <v/>
      </c>
      <c r="AJ968">
        <f t="shared" si="95"/>
        <v>6</v>
      </c>
    </row>
    <row r="969" spans="1:36" x14ac:dyDescent="0.25">
      <c r="A969" s="14" t="s">
        <v>111</v>
      </c>
      <c r="B969" t="s">
        <v>80</v>
      </c>
      <c r="C969" t="s">
        <v>106</v>
      </c>
      <c r="D969" s="13">
        <v>42271</v>
      </c>
      <c r="E969">
        <v>1</v>
      </c>
      <c r="F969">
        <v>50</v>
      </c>
      <c r="G969" s="2" t="s">
        <v>87</v>
      </c>
      <c r="H969" s="2" t="s">
        <v>11</v>
      </c>
      <c r="I969">
        <v>6</v>
      </c>
      <c r="J969" s="2" t="s">
        <v>88</v>
      </c>
      <c r="K969" s="2">
        <v>37.5</v>
      </c>
      <c r="L969" s="2">
        <v>1414.5</v>
      </c>
      <c r="M969" s="2">
        <f t="shared" si="90"/>
        <v>141.44999999999999</v>
      </c>
      <c r="O969" s="2" t="str">
        <f t="shared" si="91"/>
        <v/>
      </c>
      <c r="P969" s="2" t="str">
        <f>IF(ISNUMBER(O969),SUMIFS(O$1:$O969,A$1:$A969,A969,C$1:$C969,C969,G$1:$G969,G969,E$1:$E969,E969),"")</f>
        <v/>
      </c>
      <c r="U969" t="str">
        <f t="shared" si="92"/>
        <v/>
      </c>
      <c r="AA969">
        <v>29.2</v>
      </c>
      <c r="AB969">
        <v>4.7E-2</v>
      </c>
      <c r="AC969" s="2">
        <f t="shared" si="93"/>
        <v>4.7E-2</v>
      </c>
      <c r="AH969" s="2" t="str">
        <f t="shared" si="94"/>
        <v/>
      </c>
      <c r="AI969" s="2" t="str">
        <f>IF(ISNUMBER(AH969),SUMIFS($AH$1:AH969,$A$1:A969,A969,C$1:$C969,C969,$G$1:G969,G969,$E$1:E969,E969),"")</f>
        <v/>
      </c>
      <c r="AJ969">
        <f t="shared" si="95"/>
        <v>6</v>
      </c>
    </row>
    <row r="970" spans="1:36" x14ac:dyDescent="0.25">
      <c r="A970" s="14" t="s">
        <v>110</v>
      </c>
      <c r="B970" t="s">
        <v>80</v>
      </c>
      <c r="C970" t="s">
        <v>106</v>
      </c>
      <c r="D970" s="13">
        <v>42271</v>
      </c>
      <c r="E970">
        <v>1</v>
      </c>
      <c r="F970">
        <v>100</v>
      </c>
      <c r="G970" s="2" t="s">
        <v>87</v>
      </c>
      <c r="H970" s="2" t="s">
        <v>11</v>
      </c>
      <c r="I970">
        <v>6</v>
      </c>
      <c r="J970" s="2" t="s">
        <v>88</v>
      </c>
      <c r="K970" s="2">
        <v>75</v>
      </c>
      <c r="L970" s="2">
        <v>1440</v>
      </c>
      <c r="M970" s="2">
        <f t="shared" si="90"/>
        <v>144</v>
      </c>
      <c r="O970" s="2" t="str">
        <f t="shared" si="91"/>
        <v/>
      </c>
      <c r="P970" s="2" t="str">
        <f>IF(ISNUMBER(O970),SUMIFS(O$1:$O970,A$1:$A970,A970,C$1:$C970,C970,G$1:$G970,G970,E$1:$E970,E970),"")</f>
        <v/>
      </c>
      <c r="U970" t="str">
        <f t="shared" si="92"/>
        <v/>
      </c>
      <c r="AA970">
        <v>29.1</v>
      </c>
      <c r="AB970">
        <v>4.7E-2</v>
      </c>
      <c r="AC970" s="2">
        <f t="shared" si="93"/>
        <v>4.7E-2</v>
      </c>
      <c r="AH970" s="2" t="str">
        <f t="shared" si="94"/>
        <v/>
      </c>
      <c r="AI970" s="2" t="str">
        <f>IF(ISNUMBER(AH970),SUMIFS($AH$1:AH970,$A$1:A970,A970,C$1:$C970,C970,$G$1:G970,G970,$E$1:E970,E970),"")</f>
        <v/>
      </c>
      <c r="AJ970">
        <f t="shared" si="95"/>
        <v>6</v>
      </c>
    </row>
    <row r="971" spans="1:36" x14ac:dyDescent="0.25">
      <c r="A971" s="14" t="s">
        <v>109</v>
      </c>
      <c r="B971" t="s">
        <v>80</v>
      </c>
      <c r="C971" t="s">
        <v>106</v>
      </c>
      <c r="D971" s="13">
        <v>42271</v>
      </c>
      <c r="E971">
        <v>1</v>
      </c>
      <c r="F971">
        <v>200</v>
      </c>
      <c r="G971" s="2" t="s">
        <v>87</v>
      </c>
      <c r="H971" s="2" t="s">
        <v>11</v>
      </c>
      <c r="I971">
        <v>6</v>
      </c>
      <c r="J971" s="2" t="s">
        <v>88</v>
      </c>
      <c r="K971" s="2">
        <v>150</v>
      </c>
      <c r="L971" s="2">
        <v>1414.5</v>
      </c>
      <c r="M971" s="2">
        <f t="shared" si="90"/>
        <v>141.44999999999999</v>
      </c>
      <c r="O971" s="2" t="str">
        <f t="shared" si="91"/>
        <v/>
      </c>
      <c r="P971" s="2" t="str">
        <f>IF(ISNUMBER(O971),SUMIFS(O$1:$O971,A$1:$A971,A971,C$1:$C971,C971,G$1:$G971,G971,E$1:$E971,E971),"")</f>
        <v/>
      </c>
      <c r="U971" t="str">
        <f t="shared" si="92"/>
        <v/>
      </c>
      <c r="AA971">
        <v>29.8</v>
      </c>
      <c r="AB971">
        <v>4.8000000000000001E-2</v>
      </c>
      <c r="AC971" s="2">
        <f t="shared" si="93"/>
        <v>4.8000000000000001E-2</v>
      </c>
      <c r="AH971" s="2" t="str">
        <f t="shared" si="94"/>
        <v/>
      </c>
      <c r="AI971" s="2" t="str">
        <f>IF(ISNUMBER(AH971),SUMIFS($AH$1:AH971,$A$1:A971,A971,C$1:$C971,C971,$G$1:G971,G971,$E$1:E971,E971),"")</f>
        <v/>
      </c>
      <c r="AJ971">
        <f t="shared" si="95"/>
        <v>6</v>
      </c>
    </row>
    <row r="972" spans="1:36" x14ac:dyDescent="0.25">
      <c r="A972" s="14" t="s">
        <v>108</v>
      </c>
      <c r="B972" t="s">
        <v>80</v>
      </c>
      <c r="C972" t="s">
        <v>106</v>
      </c>
      <c r="D972" s="13">
        <v>42271</v>
      </c>
      <c r="E972">
        <v>1</v>
      </c>
      <c r="F972">
        <v>350</v>
      </c>
      <c r="G972" s="2" t="s">
        <v>87</v>
      </c>
      <c r="H972" s="2" t="s">
        <v>11</v>
      </c>
      <c r="I972">
        <v>6</v>
      </c>
      <c r="J972" s="2" t="s">
        <v>88</v>
      </c>
      <c r="K972" s="2">
        <v>262.5</v>
      </c>
      <c r="L972" s="2">
        <v>1465.5</v>
      </c>
      <c r="M972" s="2">
        <f t="shared" si="90"/>
        <v>146.55000000000001</v>
      </c>
      <c r="O972" s="2" t="str">
        <f t="shared" si="91"/>
        <v/>
      </c>
      <c r="P972" s="2" t="str">
        <f>IF(ISNUMBER(O972),SUMIFS(O$1:$O972,A$1:$A972,A972,C$1:$C972,C972,G$1:$G972,G972,E$1:$E972,E972),"")</f>
        <v/>
      </c>
      <c r="U972" t="str">
        <f t="shared" si="92"/>
        <v/>
      </c>
      <c r="AA972">
        <v>30</v>
      </c>
      <c r="AB972">
        <v>4.8000000000000001E-2</v>
      </c>
      <c r="AC972" s="2">
        <f t="shared" si="93"/>
        <v>4.8000000000000001E-2</v>
      </c>
      <c r="AH972" s="2" t="str">
        <f t="shared" si="94"/>
        <v/>
      </c>
      <c r="AI972" s="2" t="str">
        <f>IF(ISNUMBER(AH972),SUMIFS($AH$1:AH972,$A$1:A972,A972,C$1:$C972,C972,$G$1:G972,G972,$E$1:E972,E972),"")</f>
        <v/>
      </c>
      <c r="AJ972">
        <f t="shared" si="95"/>
        <v>6</v>
      </c>
    </row>
    <row r="973" spans="1:36" x14ac:dyDescent="0.25">
      <c r="A973" s="14" t="s">
        <v>107</v>
      </c>
      <c r="B973" t="s">
        <v>80</v>
      </c>
      <c r="C973" t="s">
        <v>106</v>
      </c>
      <c r="D973" s="13">
        <v>42271</v>
      </c>
      <c r="E973">
        <v>1</v>
      </c>
      <c r="F973">
        <v>500</v>
      </c>
      <c r="G973" s="2" t="s">
        <v>87</v>
      </c>
      <c r="H973" s="2" t="s">
        <v>11</v>
      </c>
      <c r="I973">
        <v>6</v>
      </c>
      <c r="J973" s="2" t="s">
        <v>88</v>
      </c>
      <c r="K973" s="2">
        <v>375</v>
      </c>
      <c r="L973" s="2">
        <v>1440</v>
      </c>
      <c r="M973" s="2">
        <f t="shared" si="90"/>
        <v>144</v>
      </c>
      <c r="O973" s="2" t="str">
        <f t="shared" si="91"/>
        <v/>
      </c>
      <c r="P973" s="2" t="str">
        <f>IF(ISNUMBER(O973),SUMIFS(O$1:$O973,A$1:$A973,A973,C$1:$C973,C973,G$1:$G973,G973,E$1:$E973,E973),"")</f>
        <v/>
      </c>
      <c r="U973" t="str">
        <f t="shared" si="92"/>
        <v/>
      </c>
      <c r="AA973">
        <v>30.3</v>
      </c>
      <c r="AB973">
        <v>4.8000000000000001E-2</v>
      </c>
      <c r="AC973" s="2">
        <f t="shared" si="93"/>
        <v>4.8000000000000001E-2</v>
      </c>
      <c r="AH973" s="2" t="str">
        <f t="shared" si="94"/>
        <v/>
      </c>
      <c r="AI973" s="2" t="str">
        <f>IF(ISNUMBER(AH973),SUMIFS($AH$1:AH973,$A$1:A973,A973,C$1:$C973,C973,$G$1:G973,G973,$E$1:E973,E973),"")</f>
        <v/>
      </c>
      <c r="AJ973">
        <f t="shared" si="95"/>
        <v>6</v>
      </c>
    </row>
    <row r="974" spans="1:36" x14ac:dyDescent="0.25">
      <c r="A974" s="14" t="s">
        <v>112</v>
      </c>
      <c r="B974" t="s">
        <v>80</v>
      </c>
      <c r="C974" t="s">
        <v>106</v>
      </c>
      <c r="D974" s="13">
        <v>42271</v>
      </c>
      <c r="E974">
        <v>2</v>
      </c>
      <c r="F974">
        <v>0</v>
      </c>
      <c r="G974" s="2" t="s">
        <v>87</v>
      </c>
      <c r="H974" s="2" t="s">
        <v>11</v>
      </c>
      <c r="I974">
        <v>6</v>
      </c>
      <c r="J974" s="2" t="s">
        <v>88</v>
      </c>
      <c r="K974" s="2">
        <v>0</v>
      </c>
      <c r="L974" s="2">
        <v>1440</v>
      </c>
      <c r="M974" s="2">
        <f t="shared" si="90"/>
        <v>144</v>
      </c>
      <c r="O974" s="2" t="str">
        <f t="shared" si="91"/>
        <v/>
      </c>
      <c r="P974" s="2" t="str">
        <f>IF(ISNUMBER(O974),SUMIFS(O$1:$O974,A$1:$A974,A974,C$1:$C974,C974,G$1:$G974,G974,E$1:$E974,E974),"")</f>
        <v/>
      </c>
      <c r="U974" t="str">
        <f t="shared" si="92"/>
        <v/>
      </c>
      <c r="AA974">
        <v>30.3</v>
      </c>
      <c r="AB974">
        <v>4.8000000000000001E-2</v>
      </c>
      <c r="AC974" s="2">
        <f t="shared" si="93"/>
        <v>4.8000000000000001E-2</v>
      </c>
      <c r="AH974" s="2" t="str">
        <f t="shared" si="94"/>
        <v/>
      </c>
      <c r="AI974" s="2" t="str">
        <f>IF(ISNUMBER(AH974),SUMIFS($AH$1:AH974,$A$1:A974,A974,C$1:$C974,C974,$G$1:G974,G974,$E$1:E974,E974),"")</f>
        <v/>
      </c>
      <c r="AJ974">
        <f t="shared" si="95"/>
        <v>6</v>
      </c>
    </row>
    <row r="975" spans="1:36" x14ac:dyDescent="0.25">
      <c r="A975" s="14" t="s">
        <v>111</v>
      </c>
      <c r="B975" t="s">
        <v>80</v>
      </c>
      <c r="C975" t="s">
        <v>106</v>
      </c>
      <c r="D975" s="13">
        <v>42271</v>
      </c>
      <c r="E975">
        <v>2</v>
      </c>
      <c r="F975">
        <v>50</v>
      </c>
      <c r="G975" s="2" t="s">
        <v>87</v>
      </c>
      <c r="H975" s="2" t="s">
        <v>11</v>
      </c>
      <c r="I975">
        <v>6</v>
      </c>
      <c r="J975" s="2" t="s">
        <v>88</v>
      </c>
      <c r="K975" s="2">
        <v>37.5</v>
      </c>
      <c r="L975" s="2">
        <v>1389</v>
      </c>
      <c r="M975" s="2">
        <f t="shared" si="90"/>
        <v>138.9</v>
      </c>
      <c r="O975" s="2" t="str">
        <f t="shared" si="91"/>
        <v/>
      </c>
      <c r="P975" s="2" t="str">
        <f>IF(ISNUMBER(O975),SUMIFS(O$1:$O975,A$1:$A975,A975,C$1:$C975,C975,G$1:$G975,G975,E$1:$E975,E975),"")</f>
        <v/>
      </c>
      <c r="U975" t="str">
        <f t="shared" si="92"/>
        <v/>
      </c>
      <c r="AA975">
        <v>30</v>
      </c>
      <c r="AB975">
        <v>4.8000000000000001E-2</v>
      </c>
      <c r="AC975" s="2">
        <f t="shared" si="93"/>
        <v>4.8000000000000001E-2</v>
      </c>
      <c r="AH975" s="2" t="str">
        <f t="shared" si="94"/>
        <v/>
      </c>
      <c r="AI975" s="2" t="str">
        <f>IF(ISNUMBER(AH975),SUMIFS($AH$1:AH975,$A$1:A975,A975,C$1:$C975,C975,$G$1:G975,G975,$E$1:E975,E975),"")</f>
        <v/>
      </c>
      <c r="AJ975">
        <f t="shared" si="95"/>
        <v>6</v>
      </c>
    </row>
    <row r="976" spans="1:36" x14ac:dyDescent="0.25">
      <c r="A976" s="14" t="s">
        <v>110</v>
      </c>
      <c r="B976" t="s">
        <v>80</v>
      </c>
      <c r="C976" t="s">
        <v>106</v>
      </c>
      <c r="D976" s="13">
        <v>42271</v>
      </c>
      <c r="E976">
        <v>2</v>
      </c>
      <c r="F976">
        <v>100</v>
      </c>
      <c r="G976" s="2" t="s">
        <v>87</v>
      </c>
      <c r="H976" s="2" t="s">
        <v>11</v>
      </c>
      <c r="I976">
        <v>6</v>
      </c>
      <c r="J976" s="2" t="s">
        <v>88</v>
      </c>
      <c r="K976" s="2">
        <v>75</v>
      </c>
      <c r="L976" s="2">
        <v>1389</v>
      </c>
      <c r="M976" s="2">
        <f t="shared" si="90"/>
        <v>138.9</v>
      </c>
      <c r="O976" s="2" t="str">
        <f t="shared" si="91"/>
        <v/>
      </c>
      <c r="P976" s="2" t="str">
        <f>IF(ISNUMBER(O976),SUMIFS(O$1:$O976,A$1:$A976,A976,C$1:$C976,C976,G$1:$G976,G976,E$1:$E976,E976),"")</f>
        <v/>
      </c>
      <c r="U976" t="str">
        <f t="shared" si="92"/>
        <v/>
      </c>
      <c r="AA976">
        <v>30.5</v>
      </c>
      <c r="AB976">
        <v>4.9000000000000002E-2</v>
      </c>
      <c r="AC976" s="2">
        <f t="shared" si="93"/>
        <v>4.9000000000000002E-2</v>
      </c>
      <c r="AH976" s="2" t="str">
        <f t="shared" si="94"/>
        <v/>
      </c>
      <c r="AI976" s="2" t="str">
        <f>IF(ISNUMBER(AH976),SUMIFS($AH$1:AH976,$A$1:A976,A976,C$1:$C976,C976,$G$1:G976,G976,$E$1:E976,E976),"")</f>
        <v/>
      </c>
      <c r="AJ976">
        <f t="shared" si="95"/>
        <v>6</v>
      </c>
    </row>
    <row r="977" spans="1:36" x14ac:dyDescent="0.25">
      <c r="A977" s="14" t="s">
        <v>109</v>
      </c>
      <c r="B977" t="s">
        <v>80</v>
      </c>
      <c r="C977" t="s">
        <v>106</v>
      </c>
      <c r="D977" s="13">
        <v>42271</v>
      </c>
      <c r="E977">
        <v>2</v>
      </c>
      <c r="F977">
        <v>200</v>
      </c>
      <c r="G977" s="2" t="s">
        <v>87</v>
      </c>
      <c r="H977" s="2" t="s">
        <v>11</v>
      </c>
      <c r="I977">
        <v>6</v>
      </c>
      <c r="J977" s="2" t="s">
        <v>88</v>
      </c>
      <c r="K977" s="2">
        <v>150</v>
      </c>
      <c r="L977" s="2">
        <v>1414.5</v>
      </c>
      <c r="M977" s="2">
        <f t="shared" si="90"/>
        <v>141.44999999999999</v>
      </c>
      <c r="O977" s="2" t="str">
        <f t="shared" si="91"/>
        <v/>
      </c>
      <c r="P977" s="2" t="str">
        <f>IF(ISNUMBER(O977),SUMIFS(O$1:$O977,A$1:$A977,A977,C$1:$C977,C977,G$1:$G977,G977,E$1:$E977,E977),"")</f>
        <v/>
      </c>
      <c r="U977" t="str">
        <f t="shared" si="92"/>
        <v/>
      </c>
      <c r="AA977">
        <v>30.4</v>
      </c>
      <c r="AB977">
        <v>4.9000000000000002E-2</v>
      </c>
      <c r="AC977" s="2">
        <f t="shared" si="93"/>
        <v>4.9000000000000002E-2</v>
      </c>
      <c r="AH977" s="2" t="str">
        <f t="shared" si="94"/>
        <v/>
      </c>
      <c r="AI977" s="2" t="str">
        <f>IF(ISNUMBER(AH977),SUMIFS($AH$1:AH977,$A$1:A977,A977,C$1:$C977,C977,$G$1:G977,G977,$E$1:E977,E977),"")</f>
        <v/>
      </c>
      <c r="AJ977">
        <f t="shared" si="95"/>
        <v>6</v>
      </c>
    </row>
    <row r="978" spans="1:36" x14ac:dyDescent="0.25">
      <c r="A978" s="14" t="s">
        <v>108</v>
      </c>
      <c r="B978" t="s">
        <v>80</v>
      </c>
      <c r="C978" t="s">
        <v>106</v>
      </c>
      <c r="D978" s="13">
        <v>42271</v>
      </c>
      <c r="E978">
        <v>2</v>
      </c>
      <c r="F978">
        <v>350</v>
      </c>
      <c r="G978" s="2" t="s">
        <v>87</v>
      </c>
      <c r="H978" s="2" t="s">
        <v>11</v>
      </c>
      <c r="I978">
        <v>6</v>
      </c>
      <c r="J978" s="2" t="s">
        <v>88</v>
      </c>
      <c r="K978" s="2">
        <v>262.5</v>
      </c>
      <c r="L978" s="2">
        <v>1465.5</v>
      </c>
      <c r="M978" s="2">
        <f t="shared" si="90"/>
        <v>146.55000000000001</v>
      </c>
      <c r="O978" s="2" t="str">
        <f t="shared" si="91"/>
        <v/>
      </c>
      <c r="P978" s="2" t="str">
        <f>IF(ISNUMBER(O978),SUMIFS(O$1:$O978,A$1:$A978,A978,C$1:$C978,C978,G$1:$G978,G978,E$1:$E978,E978),"")</f>
        <v/>
      </c>
      <c r="U978" t="str">
        <f t="shared" si="92"/>
        <v/>
      </c>
      <c r="AA978">
        <v>32.4</v>
      </c>
      <c r="AB978">
        <v>5.2000000000000005E-2</v>
      </c>
      <c r="AC978" s="2">
        <f t="shared" si="93"/>
        <v>5.2000000000000005E-2</v>
      </c>
      <c r="AH978" s="2" t="str">
        <f t="shared" si="94"/>
        <v/>
      </c>
      <c r="AI978" s="2" t="str">
        <f>IF(ISNUMBER(AH978),SUMIFS($AH$1:AH978,$A$1:A978,A978,C$1:$C978,C978,$G$1:G978,G978,$E$1:E978,E978),"")</f>
        <v/>
      </c>
      <c r="AJ978">
        <f t="shared" si="95"/>
        <v>6</v>
      </c>
    </row>
    <row r="979" spans="1:36" x14ac:dyDescent="0.25">
      <c r="A979" s="14" t="s">
        <v>107</v>
      </c>
      <c r="B979" t="s">
        <v>80</v>
      </c>
      <c r="C979" t="s">
        <v>106</v>
      </c>
      <c r="D979" s="13">
        <v>42271</v>
      </c>
      <c r="E979">
        <v>2</v>
      </c>
      <c r="F979">
        <v>500</v>
      </c>
      <c r="G979" s="2" t="s">
        <v>87</v>
      </c>
      <c r="H979" s="2" t="s">
        <v>11</v>
      </c>
      <c r="I979">
        <v>6</v>
      </c>
      <c r="J979" s="2" t="s">
        <v>88</v>
      </c>
      <c r="K979" s="2">
        <v>375</v>
      </c>
      <c r="L979" s="2">
        <v>1465.5</v>
      </c>
      <c r="M979" s="2">
        <f t="shared" si="90"/>
        <v>146.55000000000001</v>
      </c>
      <c r="O979" s="2" t="str">
        <f t="shared" si="91"/>
        <v/>
      </c>
      <c r="P979" s="2" t="str">
        <f>IF(ISNUMBER(O979),SUMIFS(O$1:$O979,A$1:$A979,A979,C$1:$C979,C979,G$1:$G979,G979,E$1:$E979,E979),"")</f>
        <v/>
      </c>
      <c r="U979" t="str">
        <f t="shared" si="92"/>
        <v/>
      </c>
      <c r="AA979">
        <v>32</v>
      </c>
      <c r="AB979">
        <v>5.0999999999999997E-2</v>
      </c>
      <c r="AC979" s="2">
        <f t="shared" si="93"/>
        <v>5.0999999999999997E-2</v>
      </c>
      <c r="AH979" s="2" t="str">
        <f t="shared" si="94"/>
        <v/>
      </c>
      <c r="AI979" s="2" t="str">
        <f>IF(ISNUMBER(AH979),SUMIFS($AH$1:AH979,$A$1:A979,A979,C$1:$C979,C979,$G$1:G979,G979,$E$1:E979,E979),"")</f>
        <v/>
      </c>
      <c r="AJ979">
        <f t="shared" si="95"/>
        <v>6</v>
      </c>
    </row>
    <row r="980" spans="1:36" x14ac:dyDescent="0.25">
      <c r="A980" s="14" t="s">
        <v>112</v>
      </c>
      <c r="B980" t="s">
        <v>80</v>
      </c>
      <c r="C980" t="s">
        <v>106</v>
      </c>
      <c r="D980" s="13">
        <v>42271</v>
      </c>
      <c r="E980">
        <v>3</v>
      </c>
      <c r="F980">
        <v>0</v>
      </c>
      <c r="G980" s="2" t="s">
        <v>87</v>
      </c>
      <c r="H980" s="2" t="s">
        <v>11</v>
      </c>
      <c r="I980">
        <v>6</v>
      </c>
      <c r="J980" s="2" t="s">
        <v>88</v>
      </c>
      <c r="K980" s="2">
        <v>0</v>
      </c>
      <c r="L980" s="2">
        <v>1542</v>
      </c>
      <c r="M980" s="2">
        <f t="shared" si="90"/>
        <v>154.19999999999999</v>
      </c>
      <c r="O980" s="2" t="str">
        <f t="shared" si="91"/>
        <v/>
      </c>
      <c r="P980" s="2" t="str">
        <f>IF(ISNUMBER(O980),SUMIFS(O$1:$O980,A$1:$A980,A980,C$1:$C980,C980,G$1:$G980,G980,E$1:$E980,E980),"")</f>
        <v/>
      </c>
      <c r="U980" t="str">
        <f t="shared" si="92"/>
        <v/>
      </c>
      <c r="AA980">
        <v>28.3</v>
      </c>
      <c r="AB980">
        <v>4.4999999999999998E-2</v>
      </c>
      <c r="AC980" s="2">
        <f t="shared" si="93"/>
        <v>4.4999999999999998E-2</v>
      </c>
      <c r="AH980" s="2" t="str">
        <f t="shared" si="94"/>
        <v/>
      </c>
      <c r="AI980" s="2" t="str">
        <f>IF(ISNUMBER(AH980),SUMIFS($AH$1:AH980,$A$1:A980,A980,C$1:$C980,C980,$G$1:G980,G980,$E$1:E980,E980),"")</f>
        <v/>
      </c>
      <c r="AJ980">
        <f t="shared" si="95"/>
        <v>6</v>
      </c>
    </row>
    <row r="981" spans="1:36" x14ac:dyDescent="0.25">
      <c r="A981" s="14" t="s">
        <v>111</v>
      </c>
      <c r="B981" t="s">
        <v>80</v>
      </c>
      <c r="C981" t="s">
        <v>106</v>
      </c>
      <c r="D981" s="13">
        <v>42271</v>
      </c>
      <c r="E981">
        <v>3</v>
      </c>
      <c r="F981">
        <v>50</v>
      </c>
      <c r="G981" s="2" t="s">
        <v>87</v>
      </c>
      <c r="H981" s="2" t="s">
        <v>11</v>
      </c>
      <c r="I981">
        <v>6</v>
      </c>
      <c r="J981" s="2" t="s">
        <v>88</v>
      </c>
      <c r="K981" s="2">
        <v>37.5</v>
      </c>
      <c r="L981" s="2">
        <v>1465.5</v>
      </c>
      <c r="M981" s="2">
        <f t="shared" si="90"/>
        <v>146.55000000000001</v>
      </c>
      <c r="O981" s="2" t="str">
        <f t="shared" si="91"/>
        <v/>
      </c>
      <c r="P981" s="2" t="str">
        <f>IF(ISNUMBER(O981),SUMIFS(O$1:$O981,A$1:$A981,A981,C$1:$C981,C981,G$1:$G981,G981,E$1:$E981,E981),"")</f>
        <v/>
      </c>
      <c r="U981" t="str">
        <f t="shared" si="92"/>
        <v/>
      </c>
      <c r="AA981">
        <v>28.4</v>
      </c>
      <c r="AB981">
        <v>4.4999999999999998E-2</v>
      </c>
      <c r="AC981" s="2">
        <f t="shared" si="93"/>
        <v>4.4999999999999998E-2</v>
      </c>
      <c r="AH981" s="2" t="str">
        <f t="shared" si="94"/>
        <v/>
      </c>
      <c r="AI981" s="2" t="str">
        <f>IF(ISNUMBER(AH981),SUMIFS($AH$1:AH981,$A$1:A981,A981,C$1:$C981,C981,$G$1:G981,G981,$E$1:E981,E981),"")</f>
        <v/>
      </c>
      <c r="AJ981">
        <f t="shared" si="95"/>
        <v>6</v>
      </c>
    </row>
    <row r="982" spans="1:36" x14ac:dyDescent="0.25">
      <c r="A982" s="14" t="s">
        <v>110</v>
      </c>
      <c r="B982" t="s">
        <v>80</v>
      </c>
      <c r="C982" t="s">
        <v>106</v>
      </c>
      <c r="D982" s="13">
        <v>42271</v>
      </c>
      <c r="E982">
        <v>3</v>
      </c>
      <c r="F982">
        <v>100</v>
      </c>
      <c r="G982" s="2" t="s">
        <v>87</v>
      </c>
      <c r="H982" s="2" t="s">
        <v>11</v>
      </c>
      <c r="I982">
        <v>6</v>
      </c>
      <c r="J982" s="2" t="s">
        <v>88</v>
      </c>
      <c r="K982" s="2">
        <v>75</v>
      </c>
      <c r="L982" s="2">
        <v>1491</v>
      </c>
      <c r="M982" s="2">
        <f t="shared" si="90"/>
        <v>149.1</v>
      </c>
      <c r="O982" s="2" t="str">
        <f t="shared" si="91"/>
        <v/>
      </c>
      <c r="P982" s="2" t="str">
        <f>IF(ISNUMBER(O982),SUMIFS(O$1:$O982,A$1:$A982,A982,C$1:$C982,C982,G$1:$G982,G982,E$1:$E982,E982),"")</f>
        <v/>
      </c>
      <c r="U982" t="str">
        <f t="shared" si="92"/>
        <v/>
      </c>
      <c r="AA982">
        <v>30.1</v>
      </c>
      <c r="AB982">
        <v>4.8000000000000001E-2</v>
      </c>
      <c r="AC982" s="2">
        <f t="shared" si="93"/>
        <v>4.8000000000000001E-2</v>
      </c>
      <c r="AH982" s="2" t="str">
        <f t="shared" si="94"/>
        <v/>
      </c>
      <c r="AI982" s="2" t="str">
        <f>IF(ISNUMBER(AH982),SUMIFS($AH$1:AH982,$A$1:A982,A982,C$1:$C982,C982,$G$1:G982,G982,$E$1:E982,E982),"")</f>
        <v/>
      </c>
      <c r="AJ982">
        <f t="shared" si="95"/>
        <v>6</v>
      </c>
    </row>
    <row r="983" spans="1:36" x14ac:dyDescent="0.25">
      <c r="A983" s="14" t="s">
        <v>109</v>
      </c>
      <c r="B983" t="s">
        <v>80</v>
      </c>
      <c r="C983" t="s">
        <v>106</v>
      </c>
      <c r="D983" s="13">
        <v>42271</v>
      </c>
      <c r="E983">
        <v>3</v>
      </c>
      <c r="F983">
        <v>200</v>
      </c>
      <c r="G983" s="2" t="s">
        <v>87</v>
      </c>
      <c r="H983" s="2" t="s">
        <v>11</v>
      </c>
      <c r="I983">
        <v>6</v>
      </c>
      <c r="J983" s="2" t="s">
        <v>88</v>
      </c>
      <c r="K983" s="2">
        <v>150</v>
      </c>
      <c r="L983" s="2">
        <v>1465.5</v>
      </c>
      <c r="M983" s="2">
        <f t="shared" si="90"/>
        <v>146.55000000000001</v>
      </c>
      <c r="O983" s="2" t="str">
        <f t="shared" si="91"/>
        <v/>
      </c>
      <c r="P983" s="2" t="str">
        <f>IF(ISNUMBER(O983),SUMIFS(O$1:$O983,A$1:$A983,A983,C$1:$C983,C983,G$1:$G983,G983,E$1:$E983,E983),"")</f>
        <v/>
      </c>
      <c r="U983" t="str">
        <f t="shared" si="92"/>
        <v/>
      </c>
      <c r="AA983">
        <v>27.2</v>
      </c>
      <c r="AB983">
        <v>4.2999999999999997E-2</v>
      </c>
      <c r="AC983" s="2">
        <f t="shared" si="93"/>
        <v>4.2999999999999997E-2</v>
      </c>
      <c r="AH983" s="2" t="str">
        <f t="shared" si="94"/>
        <v/>
      </c>
      <c r="AI983" s="2" t="str">
        <f>IF(ISNUMBER(AH983),SUMIFS($AH$1:AH983,$A$1:A983,A983,C$1:$C983,C983,$G$1:G983,G983,$E$1:E983,E983),"")</f>
        <v/>
      </c>
      <c r="AJ983">
        <f t="shared" si="95"/>
        <v>6</v>
      </c>
    </row>
    <row r="984" spans="1:36" x14ac:dyDescent="0.25">
      <c r="A984" s="14" t="s">
        <v>108</v>
      </c>
      <c r="B984" t="s">
        <v>80</v>
      </c>
      <c r="C984" t="s">
        <v>106</v>
      </c>
      <c r="D984" s="13">
        <v>42271</v>
      </c>
      <c r="E984">
        <v>3</v>
      </c>
      <c r="F984">
        <v>350</v>
      </c>
      <c r="G984" s="2" t="s">
        <v>87</v>
      </c>
      <c r="H984" s="2" t="s">
        <v>11</v>
      </c>
      <c r="I984">
        <v>6</v>
      </c>
      <c r="J984" s="2" t="s">
        <v>88</v>
      </c>
      <c r="K984" s="2">
        <v>262.5</v>
      </c>
      <c r="L984" s="2">
        <v>1491</v>
      </c>
      <c r="M984" s="2">
        <f t="shared" si="90"/>
        <v>149.1</v>
      </c>
      <c r="O984" s="2" t="str">
        <f t="shared" si="91"/>
        <v/>
      </c>
      <c r="P984" s="2" t="str">
        <f>IF(ISNUMBER(O984),SUMIFS(O$1:$O984,A$1:$A984,A984,C$1:$C984,C984,G$1:$G984,G984,E$1:$E984,E984),"")</f>
        <v/>
      </c>
      <c r="U984" t="str">
        <f t="shared" si="92"/>
        <v/>
      </c>
      <c r="AA984">
        <v>28.3</v>
      </c>
      <c r="AB984">
        <v>4.4999999999999998E-2</v>
      </c>
      <c r="AC984" s="2">
        <f t="shared" si="93"/>
        <v>4.4999999999999998E-2</v>
      </c>
      <c r="AH984" s="2" t="str">
        <f t="shared" si="94"/>
        <v/>
      </c>
      <c r="AI984" s="2" t="str">
        <f>IF(ISNUMBER(AH984),SUMIFS($AH$1:AH984,$A$1:A984,A984,C$1:$C984,C984,$G$1:G984,G984,$E$1:E984,E984),"")</f>
        <v/>
      </c>
      <c r="AJ984">
        <f t="shared" si="95"/>
        <v>6</v>
      </c>
    </row>
    <row r="985" spans="1:36" x14ac:dyDescent="0.25">
      <c r="A985" s="14" t="s">
        <v>107</v>
      </c>
      <c r="B985" t="s">
        <v>80</v>
      </c>
      <c r="C985" t="s">
        <v>106</v>
      </c>
      <c r="D985" s="13">
        <v>42271</v>
      </c>
      <c r="E985">
        <v>3</v>
      </c>
      <c r="F985">
        <v>500</v>
      </c>
      <c r="G985" s="2" t="s">
        <v>87</v>
      </c>
      <c r="H985" s="2" t="s">
        <v>11</v>
      </c>
      <c r="I985">
        <v>6</v>
      </c>
      <c r="J985" s="2" t="s">
        <v>88</v>
      </c>
      <c r="K985" s="2">
        <v>375</v>
      </c>
      <c r="L985" s="2">
        <v>1567.5</v>
      </c>
      <c r="M985" s="2">
        <f t="shared" si="90"/>
        <v>156.75</v>
      </c>
      <c r="O985" s="2" t="str">
        <f t="shared" si="91"/>
        <v/>
      </c>
      <c r="P985" s="2" t="str">
        <f>IF(ISNUMBER(O985),SUMIFS(O$1:$O985,A$1:$A985,A985,C$1:$C985,C985,G$1:$G985,G985,E$1:$E985,E985),"")</f>
        <v/>
      </c>
      <c r="U985" t="str">
        <f t="shared" si="92"/>
        <v/>
      </c>
      <c r="AA985">
        <v>30.7</v>
      </c>
      <c r="AB985">
        <v>4.9000000000000002E-2</v>
      </c>
      <c r="AC985" s="2">
        <f t="shared" si="93"/>
        <v>4.9000000000000002E-2</v>
      </c>
      <c r="AH985" s="2" t="str">
        <f t="shared" si="94"/>
        <v/>
      </c>
      <c r="AI985" s="2" t="str">
        <f>IF(ISNUMBER(AH985),SUMIFS($AH$1:AH985,$A$1:A985,A985,C$1:$C985,C985,$G$1:G985,G985,$E$1:E985,E985),"")</f>
        <v/>
      </c>
      <c r="AJ985">
        <f t="shared" si="95"/>
        <v>6</v>
      </c>
    </row>
    <row r="986" spans="1:36" x14ac:dyDescent="0.25">
      <c r="A986" s="14" t="s">
        <v>112</v>
      </c>
      <c r="B986" t="s">
        <v>80</v>
      </c>
      <c r="C986" t="s">
        <v>106</v>
      </c>
      <c r="D986" s="13">
        <v>42282</v>
      </c>
      <c r="E986">
        <v>1</v>
      </c>
      <c r="F986">
        <v>0</v>
      </c>
      <c r="G986" s="2" t="s">
        <v>87</v>
      </c>
      <c r="H986" s="2" t="s">
        <v>11</v>
      </c>
      <c r="I986">
        <v>6</v>
      </c>
      <c r="J986" s="2" t="s">
        <v>88</v>
      </c>
      <c r="K986" s="2">
        <v>0</v>
      </c>
      <c r="L986" s="2">
        <v>1908</v>
      </c>
      <c r="M986" s="2">
        <f t="shared" si="90"/>
        <v>190.8</v>
      </c>
      <c r="O986" s="2" t="str">
        <f t="shared" si="91"/>
        <v/>
      </c>
      <c r="P986" s="2" t="str">
        <f>IF(ISNUMBER(O986),SUMIFS(O$1:$O986,A$1:$A986,A986,C$1:$C986,C986,G$1:$G986,G986,E$1:$E986,E986),"")</f>
        <v/>
      </c>
      <c r="U986" t="str">
        <f t="shared" si="92"/>
        <v/>
      </c>
      <c r="AA986">
        <v>27.7</v>
      </c>
      <c r="AB986">
        <v>4.4000000000000004E-2</v>
      </c>
      <c r="AC986" s="2">
        <f t="shared" si="93"/>
        <v>4.4000000000000004E-2</v>
      </c>
      <c r="AH986" s="2" t="str">
        <f t="shared" si="94"/>
        <v/>
      </c>
      <c r="AI986" s="2" t="str">
        <f>IF(ISNUMBER(AH986),SUMIFS($AH$1:AH986,$A$1:A986,A986,C$1:$C986,C986,$G$1:G986,G986,$E$1:E986,E986),"")</f>
        <v/>
      </c>
      <c r="AJ986">
        <f t="shared" si="95"/>
        <v>6</v>
      </c>
    </row>
    <row r="987" spans="1:36" x14ac:dyDescent="0.25">
      <c r="A987" s="14" t="s">
        <v>111</v>
      </c>
      <c r="B987" t="s">
        <v>80</v>
      </c>
      <c r="C987" t="s">
        <v>106</v>
      </c>
      <c r="D987" s="13">
        <v>42282</v>
      </c>
      <c r="E987">
        <v>1</v>
      </c>
      <c r="F987">
        <v>50</v>
      </c>
      <c r="G987" s="2" t="s">
        <v>87</v>
      </c>
      <c r="H987" s="2" t="s">
        <v>11</v>
      </c>
      <c r="I987">
        <v>6</v>
      </c>
      <c r="J987" s="2" t="s">
        <v>88</v>
      </c>
      <c r="K987" s="2">
        <v>37.5</v>
      </c>
      <c r="L987" s="2">
        <v>1908</v>
      </c>
      <c r="M987" s="2">
        <f t="shared" si="90"/>
        <v>190.8</v>
      </c>
      <c r="O987" s="2" t="str">
        <f t="shared" si="91"/>
        <v/>
      </c>
      <c r="P987" s="2" t="str">
        <f>IF(ISNUMBER(O987),SUMIFS(O$1:$O987,A$1:$A987,A987,C$1:$C987,C987,G$1:$G987,G987,E$1:$E987,E987),"")</f>
        <v/>
      </c>
      <c r="U987" t="str">
        <f t="shared" si="92"/>
        <v/>
      </c>
      <c r="AA987">
        <v>26.4</v>
      </c>
      <c r="AB987">
        <v>4.2000000000000003E-2</v>
      </c>
      <c r="AC987" s="2">
        <f t="shared" si="93"/>
        <v>4.2000000000000003E-2</v>
      </c>
      <c r="AH987" s="2" t="str">
        <f t="shared" si="94"/>
        <v/>
      </c>
      <c r="AI987" s="2" t="str">
        <f>IF(ISNUMBER(AH987),SUMIFS($AH$1:AH987,$A$1:A987,A987,C$1:$C987,C987,$G$1:G987,G987,$E$1:E987,E987),"")</f>
        <v/>
      </c>
      <c r="AJ987">
        <f t="shared" si="95"/>
        <v>6</v>
      </c>
    </row>
    <row r="988" spans="1:36" x14ac:dyDescent="0.25">
      <c r="A988" s="14" t="s">
        <v>110</v>
      </c>
      <c r="B988" t="s">
        <v>80</v>
      </c>
      <c r="C988" t="s">
        <v>106</v>
      </c>
      <c r="D988" s="13">
        <v>42282</v>
      </c>
      <c r="E988">
        <v>1</v>
      </c>
      <c r="F988">
        <v>100</v>
      </c>
      <c r="G988" s="2" t="s">
        <v>87</v>
      </c>
      <c r="H988" s="2" t="s">
        <v>11</v>
      </c>
      <c r="I988">
        <v>6</v>
      </c>
      <c r="J988" s="2" t="s">
        <v>88</v>
      </c>
      <c r="K988" s="2">
        <v>75</v>
      </c>
      <c r="L988" s="2">
        <v>2023</v>
      </c>
      <c r="M988" s="2">
        <f t="shared" si="90"/>
        <v>202.3</v>
      </c>
      <c r="O988" s="2" t="str">
        <f t="shared" si="91"/>
        <v/>
      </c>
      <c r="P988" s="2" t="str">
        <f>IF(ISNUMBER(O988),SUMIFS(O$1:$O988,A$1:$A988,A988,C$1:$C988,C988,G$1:$G988,G988,E$1:$E988,E988),"")</f>
        <v/>
      </c>
      <c r="U988" t="str">
        <f t="shared" si="92"/>
        <v/>
      </c>
      <c r="AA988">
        <v>29.3</v>
      </c>
      <c r="AB988">
        <v>4.7E-2</v>
      </c>
      <c r="AC988" s="2">
        <f t="shared" si="93"/>
        <v>4.7E-2</v>
      </c>
      <c r="AH988" s="2" t="str">
        <f t="shared" si="94"/>
        <v/>
      </c>
      <c r="AI988" s="2" t="str">
        <f>IF(ISNUMBER(AH988),SUMIFS($AH$1:AH988,$A$1:A988,A988,C$1:$C988,C988,$G$1:G988,G988,$E$1:E988,E988),"")</f>
        <v/>
      </c>
      <c r="AJ988">
        <f t="shared" si="95"/>
        <v>6</v>
      </c>
    </row>
    <row r="989" spans="1:36" x14ac:dyDescent="0.25">
      <c r="A989" s="14" t="s">
        <v>109</v>
      </c>
      <c r="B989" t="s">
        <v>80</v>
      </c>
      <c r="C989" t="s">
        <v>106</v>
      </c>
      <c r="D989" s="13">
        <v>42282</v>
      </c>
      <c r="E989">
        <v>1</v>
      </c>
      <c r="F989">
        <v>200</v>
      </c>
      <c r="G989" s="2" t="s">
        <v>87</v>
      </c>
      <c r="H989" s="2" t="s">
        <v>11</v>
      </c>
      <c r="I989">
        <v>6</v>
      </c>
      <c r="J989" s="2" t="s">
        <v>88</v>
      </c>
      <c r="K989" s="2">
        <v>150</v>
      </c>
      <c r="L989" s="2">
        <v>2000</v>
      </c>
      <c r="M989" s="2">
        <f t="shared" si="90"/>
        <v>200</v>
      </c>
      <c r="O989" s="2" t="str">
        <f t="shared" si="91"/>
        <v/>
      </c>
      <c r="P989" s="2" t="str">
        <f>IF(ISNUMBER(O989),SUMIFS(O$1:$O989,A$1:$A989,A989,C$1:$C989,C989,G$1:$G989,G989,E$1:$E989,E989),"")</f>
        <v/>
      </c>
      <c r="U989" t="str">
        <f t="shared" si="92"/>
        <v/>
      </c>
      <c r="AA989">
        <v>26.6</v>
      </c>
      <c r="AB989">
        <v>4.2999999999999997E-2</v>
      </c>
      <c r="AC989" s="2">
        <f t="shared" si="93"/>
        <v>4.2999999999999997E-2</v>
      </c>
      <c r="AH989" s="2" t="str">
        <f t="shared" si="94"/>
        <v/>
      </c>
      <c r="AI989" s="2" t="str">
        <f>IF(ISNUMBER(AH989),SUMIFS($AH$1:AH989,$A$1:A989,A989,C$1:$C989,C989,$G$1:G989,G989,$E$1:E989,E989),"")</f>
        <v/>
      </c>
      <c r="AJ989">
        <f t="shared" si="95"/>
        <v>6</v>
      </c>
    </row>
    <row r="990" spans="1:36" x14ac:dyDescent="0.25">
      <c r="A990" s="14" t="s">
        <v>108</v>
      </c>
      <c r="B990" t="s">
        <v>80</v>
      </c>
      <c r="C990" t="s">
        <v>106</v>
      </c>
      <c r="D990" s="13">
        <v>42282</v>
      </c>
      <c r="E990">
        <v>1</v>
      </c>
      <c r="F990">
        <v>350</v>
      </c>
      <c r="G990" s="2" t="s">
        <v>87</v>
      </c>
      <c r="H990" s="2" t="s">
        <v>11</v>
      </c>
      <c r="I990">
        <v>6</v>
      </c>
      <c r="J990" s="2" t="s">
        <v>88</v>
      </c>
      <c r="K990" s="2">
        <v>262.5</v>
      </c>
      <c r="L990" s="2">
        <v>1977</v>
      </c>
      <c r="M990" s="2">
        <f t="shared" si="90"/>
        <v>197.7</v>
      </c>
      <c r="O990" s="2" t="str">
        <f t="shared" si="91"/>
        <v/>
      </c>
      <c r="P990" s="2" t="str">
        <f>IF(ISNUMBER(O990),SUMIFS(O$1:$O990,A$1:$A990,A990,C$1:$C990,C990,G$1:$G990,G990,E$1:$E990,E990),"")</f>
        <v/>
      </c>
      <c r="U990" t="str">
        <f t="shared" si="92"/>
        <v/>
      </c>
      <c r="AA990">
        <v>29</v>
      </c>
      <c r="AB990">
        <v>4.5999999999999999E-2</v>
      </c>
      <c r="AC990" s="2">
        <f t="shared" si="93"/>
        <v>4.5999999999999999E-2</v>
      </c>
      <c r="AH990" s="2" t="str">
        <f t="shared" si="94"/>
        <v/>
      </c>
      <c r="AI990" s="2" t="str">
        <f>IF(ISNUMBER(AH990),SUMIFS($AH$1:AH990,$A$1:A990,A990,C$1:$C990,C990,$G$1:G990,G990,$E$1:E990,E990),"")</f>
        <v/>
      </c>
      <c r="AJ990">
        <f t="shared" si="95"/>
        <v>6</v>
      </c>
    </row>
    <row r="991" spans="1:36" x14ac:dyDescent="0.25">
      <c r="A991" s="14" t="s">
        <v>107</v>
      </c>
      <c r="B991" t="s">
        <v>80</v>
      </c>
      <c r="C991" t="s">
        <v>106</v>
      </c>
      <c r="D991" s="13">
        <v>42282</v>
      </c>
      <c r="E991">
        <v>1</v>
      </c>
      <c r="F991">
        <v>500</v>
      </c>
      <c r="G991" s="2" t="s">
        <v>87</v>
      </c>
      <c r="H991" s="2" t="s">
        <v>11</v>
      </c>
      <c r="I991">
        <v>6</v>
      </c>
      <c r="J991" s="2" t="s">
        <v>88</v>
      </c>
      <c r="K991" s="2">
        <v>375</v>
      </c>
      <c r="L991" s="2">
        <v>2023</v>
      </c>
      <c r="M991" s="2">
        <f t="shared" si="90"/>
        <v>202.3</v>
      </c>
      <c r="O991" s="2" t="str">
        <f t="shared" si="91"/>
        <v/>
      </c>
      <c r="P991" s="2" t="str">
        <f>IF(ISNUMBER(O991),SUMIFS(O$1:$O991,A$1:$A991,A991,C$1:$C991,C991,G$1:$G991,G991,E$1:$E991,E991),"")</f>
        <v/>
      </c>
      <c r="U991" t="str">
        <f t="shared" si="92"/>
        <v/>
      </c>
      <c r="AA991">
        <v>27.8</v>
      </c>
      <c r="AB991">
        <v>4.4000000000000004E-2</v>
      </c>
      <c r="AC991" s="2">
        <f t="shared" si="93"/>
        <v>4.4000000000000004E-2</v>
      </c>
      <c r="AH991" s="2" t="str">
        <f t="shared" si="94"/>
        <v/>
      </c>
      <c r="AI991" s="2" t="str">
        <f>IF(ISNUMBER(AH991),SUMIFS($AH$1:AH991,$A$1:A991,A991,C$1:$C991,C991,$G$1:G991,G991,$E$1:E991,E991),"")</f>
        <v/>
      </c>
      <c r="AJ991">
        <f t="shared" si="95"/>
        <v>6</v>
      </c>
    </row>
    <row r="992" spans="1:36" x14ac:dyDescent="0.25">
      <c r="A992" s="14" t="s">
        <v>112</v>
      </c>
      <c r="B992" t="s">
        <v>80</v>
      </c>
      <c r="C992" t="s">
        <v>106</v>
      </c>
      <c r="D992" s="13">
        <v>42282</v>
      </c>
      <c r="E992">
        <v>2</v>
      </c>
      <c r="F992">
        <v>0</v>
      </c>
      <c r="G992" s="2" t="s">
        <v>87</v>
      </c>
      <c r="H992" s="2" t="s">
        <v>11</v>
      </c>
      <c r="I992">
        <v>6</v>
      </c>
      <c r="J992" s="2" t="s">
        <v>88</v>
      </c>
      <c r="K992" s="2">
        <v>0</v>
      </c>
      <c r="L992" s="2">
        <v>1885</v>
      </c>
      <c r="M992" s="2">
        <f t="shared" si="90"/>
        <v>188.5</v>
      </c>
      <c r="O992" s="2" t="str">
        <f t="shared" si="91"/>
        <v/>
      </c>
      <c r="P992" s="2" t="str">
        <f>IF(ISNUMBER(O992),SUMIFS(O$1:$O992,A$1:$A992,A992,C$1:$C992,C992,G$1:$G992,G992,E$1:$E992,E992),"")</f>
        <v/>
      </c>
      <c r="U992" t="str">
        <f t="shared" si="92"/>
        <v/>
      </c>
      <c r="AA992">
        <v>27.4</v>
      </c>
      <c r="AB992">
        <v>4.4000000000000004E-2</v>
      </c>
      <c r="AC992" s="2">
        <f t="shared" si="93"/>
        <v>4.4000000000000004E-2</v>
      </c>
      <c r="AH992" s="2" t="str">
        <f t="shared" si="94"/>
        <v/>
      </c>
      <c r="AI992" s="2" t="str">
        <f>IF(ISNUMBER(AH992),SUMIFS($AH$1:AH992,$A$1:A992,A992,C$1:$C992,C992,$G$1:G992,G992,$E$1:E992,E992),"")</f>
        <v/>
      </c>
      <c r="AJ992">
        <f t="shared" si="95"/>
        <v>6</v>
      </c>
    </row>
    <row r="993" spans="1:36" x14ac:dyDescent="0.25">
      <c r="A993" s="14" t="s">
        <v>111</v>
      </c>
      <c r="B993" t="s">
        <v>80</v>
      </c>
      <c r="C993" t="s">
        <v>106</v>
      </c>
      <c r="D993" s="13">
        <v>42282</v>
      </c>
      <c r="E993">
        <v>2</v>
      </c>
      <c r="F993">
        <v>50</v>
      </c>
      <c r="G993" s="2" t="s">
        <v>87</v>
      </c>
      <c r="H993" s="2" t="s">
        <v>11</v>
      </c>
      <c r="I993">
        <v>6</v>
      </c>
      <c r="J993" s="2" t="s">
        <v>88</v>
      </c>
      <c r="K993" s="2">
        <v>37.5</v>
      </c>
      <c r="L993" s="2">
        <v>1724</v>
      </c>
      <c r="M993" s="2">
        <f t="shared" si="90"/>
        <v>172.4</v>
      </c>
      <c r="O993" s="2" t="str">
        <f t="shared" si="91"/>
        <v/>
      </c>
      <c r="P993" s="2" t="str">
        <f>IF(ISNUMBER(O993),SUMIFS(O$1:$O993,A$1:$A993,A993,C$1:$C993,C993,G$1:$G993,G993,E$1:$E993,E993),"")</f>
        <v/>
      </c>
      <c r="U993" t="str">
        <f t="shared" si="92"/>
        <v/>
      </c>
      <c r="AA993">
        <v>28.7</v>
      </c>
      <c r="AB993">
        <v>4.5999999999999999E-2</v>
      </c>
      <c r="AC993" s="2">
        <f t="shared" si="93"/>
        <v>4.5999999999999999E-2</v>
      </c>
      <c r="AH993" s="2" t="str">
        <f t="shared" si="94"/>
        <v/>
      </c>
      <c r="AI993" s="2" t="str">
        <f>IF(ISNUMBER(AH993),SUMIFS($AH$1:AH993,$A$1:A993,A993,C$1:$C993,C993,$G$1:G993,G993,$E$1:E993,E993),"")</f>
        <v/>
      </c>
      <c r="AJ993">
        <f t="shared" si="95"/>
        <v>6</v>
      </c>
    </row>
    <row r="994" spans="1:36" x14ac:dyDescent="0.25">
      <c r="A994" s="14" t="s">
        <v>110</v>
      </c>
      <c r="B994" t="s">
        <v>80</v>
      </c>
      <c r="C994" t="s">
        <v>106</v>
      </c>
      <c r="D994" s="13">
        <v>42282</v>
      </c>
      <c r="E994">
        <v>2</v>
      </c>
      <c r="F994">
        <v>100</v>
      </c>
      <c r="G994" s="2" t="s">
        <v>87</v>
      </c>
      <c r="H994" s="2" t="s">
        <v>11</v>
      </c>
      <c r="I994">
        <v>6</v>
      </c>
      <c r="J994" s="2" t="s">
        <v>88</v>
      </c>
      <c r="K994" s="2">
        <v>75</v>
      </c>
      <c r="L994" s="2">
        <v>1908</v>
      </c>
      <c r="M994" s="2">
        <f t="shared" si="90"/>
        <v>190.8</v>
      </c>
      <c r="O994" s="2" t="str">
        <f t="shared" si="91"/>
        <v/>
      </c>
      <c r="P994" s="2" t="str">
        <f>IF(ISNUMBER(O994),SUMIFS(O$1:$O994,A$1:$A994,A994,C$1:$C994,C994,G$1:$G994,G994,E$1:$E994,E994),"")</f>
        <v/>
      </c>
      <c r="U994" t="str">
        <f t="shared" si="92"/>
        <v/>
      </c>
      <c r="AA994">
        <v>27.5</v>
      </c>
      <c r="AB994">
        <v>4.4000000000000004E-2</v>
      </c>
      <c r="AC994" s="2">
        <f t="shared" si="93"/>
        <v>4.4000000000000004E-2</v>
      </c>
      <c r="AH994" s="2" t="str">
        <f t="shared" si="94"/>
        <v/>
      </c>
      <c r="AI994" s="2" t="str">
        <f>IF(ISNUMBER(AH994),SUMIFS($AH$1:AH994,$A$1:A994,A994,C$1:$C994,C994,$G$1:G994,G994,$E$1:E994,E994),"")</f>
        <v/>
      </c>
      <c r="AJ994">
        <f t="shared" si="95"/>
        <v>6</v>
      </c>
    </row>
    <row r="995" spans="1:36" x14ac:dyDescent="0.25">
      <c r="A995" s="14" t="s">
        <v>109</v>
      </c>
      <c r="B995" t="s">
        <v>80</v>
      </c>
      <c r="C995" t="s">
        <v>106</v>
      </c>
      <c r="D995" s="13">
        <v>42282</v>
      </c>
      <c r="E995">
        <v>2</v>
      </c>
      <c r="F995">
        <v>200</v>
      </c>
      <c r="G995" s="2" t="s">
        <v>87</v>
      </c>
      <c r="H995" s="2" t="s">
        <v>11</v>
      </c>
      <c r="I995">
        <v>6</v>
      </c>
      <c r="J995" s="2" t="s">
        <v>88</v>
      </c>
      <c r="K995" s="2">
        <v>150</v>
      </c>
      <c r="L995" s="2">
        <v>1770</v>
      </c>
      <c r="M995" s="2">
        <f t="shared" si="90"/>
        <v>177</v>
      </c>
      <c r="O995" s="2" t="str">
        <f t="shared" si="91"/>
        <v/>
      </c>
      <c r="P995" s="2" t="str">
        <f>IF(ISNUMBER(O995),SUMIFS(O$1:$O995,A$1:$A995,A995,C$1:$C995,C995,G$1:$G995,G995,E$1:$E995,E995),"")</f>
        <v/>
      </c>
      <c r="U995" t="str">
        <f t="shared" si="92"/>
        <v/>
      </c>
      <c r="AA995">
        <v>28.3</v>
      </c>
      <c r="AB995">
        <v>4.4999999999999998E-2</v>
      </c>
      <c r="AC995" s="2">
        <f t="shared" si="93"/>
        <v>4.4999999999999998E-2</v>
      </c>
      <c r="AH995" s="2" t="str">
        <f t="shared" si="94"/>
        <v/>
      </c>
      <c r="AI995" s="2" t="str">
        <f>IF(ISNUMBER(AH995),SUMIFS($AH$1:AH995,$A$1:A995,A995,C$1:$C995,C995,$G$1:G995,G995,$E$1:E995,E995),"")</f>
        <v/>
      </c>
      <c r="AJ995">
        <f t="shared" si="95"/>
        <v>6</v>
      </c>
    </row>
    <row r="996" spans="1:36" x14ac:dyDescent="0.25">
      <c r="A996" s="14" t="s">
        <v>108</v>
      </c>
      <c r="B996" t="s">
        <v>80</v>
      </c>
      <c r="C996" t="s">
        <v>106</v>
      </c>
      <c r="D996" s="13">
        <v>42282</v>
      </c>
      <c r="E996">
        <v>2</v>
      </c>
      <c r="F996">
        <v>350</v>
      </c>
      <c r="G996" s="2" t="s">
        <v>87</v>
      </c>
      <c r="H996" s="2" t="s">
        <v>11</v>
      </c>
      <c r="I996">
        <v>6</v>
      </c>
      <c r="J996" s="2" t="s">
        <v>88</v>
      </c>
      <c r="K996" s="2">
        <v>262.5</v>
      </c>
      <c r="L996" s="2">
        <v>2000</v>
      </c>
      <c r="M996" s="2">
        <f t="shared" si="90"/>
        <v>200</v>
      </c>
      <c r="O996" s="2" t="str">
        <f t="shared" si="91"/>
        <v/>
      </c>
      <c r="P996" s="2" t="str">
        <f>IF(ISNUMBER(O996),SUMIFS(O$1:$O996,A$1:$A996,A996,C$1:$C996,C996,G$1:$G996,G996,E$1:$E996,E996),"")</f>
        <v/>
      </c>
      <c r="U996" t="str">
        <f t="shared" si="92"/>
        <v/>
      </c>
      <c r="AA996">
        <v>27</v>
      </c>
      <c r="AB996">
        <v>4.2999999999999997E-2</v>
      </c>
      <c r="AC996" s="2">
        <f t="shared" si="93"/>
        <v>4.2999999999999997E-2</v>
      </c>
      <c r="AH996" s="2" t="str">
        <f t="shared" si="94"/>
        <v/>
      </c>
      <c r="AI996" s="2" t="str">
        <f>IF(ISNUMBER(AH996),SUMIFS($AH$1:AH996,$A$1:A996,A996,C$1:$C996,C996,$G$1:G996,G996,$E$1:E996,E996),"")</f>
        <v/>
      </c>
      <c r="AJ996">
        <f t="shared" si="95"/>
        <v>6</v>
      </c>
    </row>
    <row r="997" spans="1:36" x14ac:dyDescent="0.25">
      <c r="A997" s="14" t="s">
        <v>107</v>
      </c>
      <c r="B997" t="s">
        <v>80</v>
      </c>
      <c r="C997" t="s">
        <v>106</v>
      </c>
      <c r="D997" s="13">
        <v>42282</v>
      </c>
      <c r="E997">
        <v>2</v>
      </c>
      <c r="F997">
        <v>500</v>
      </c>
      <c r="G997" s="2" t="s">
        <v>87</v>
      </c>
      <c r="H997" s="2" t="s">
        <v>11</v>
      </c>
      <c r="I997">
        <v>6</v>
      </c>
      <c r="J997" s="2" t="s">
        <v>88</v>
      </c>
      <c r="K997" s="2">
        <v>375</v>
      </c>
      <c r="L997" s="2">
        <v>1885</v>
      </c>
      <c r="M997" s="2">
        <f t="shared" si="90"/>
        <v>188.5</v>
      </c>
      <c r="O997" s="2" t="str">
        <f t="shared" si="91"/>
        <v/>
      </c>
      <c r="P997" s="2" t="str">
        <f>IF(ISNUMBER(O997),SUMIFS(O$1:$O997,A$1:$A997,A997,C$1:$C997,C997,G$1:$G997,G997,E$1:$E997,E997),"")</f>
        <v/>
      </c>
      <c r="U997" t="str">
        <f t="shared" si="92"/>
        <v/>
      </c>
      <c r="AA997">
        <v>28.1</v>
      </c>
      <c r="AB997">
        <v>4.4999999999999998E-2</v>
      </c>
      <c r="AC997" s="2">
        <f t="shared" si="93"/>
        <v>4.4999999999999998E-2</v>
      </c>
      <c r="AH997" s="2" t="str">
        <f t="shared" si="94"/>
        <v/>
      </c>
      <c r="AI997" s="2" t="str">
        <f>IF(ISNUMBER(AH997),SUMIFS($AH$1:AH997,$A$1:A997,A997,C$1:$C997,C997,$G$1:G997,G997,$E$1:E997,E997),"")</f>
        <v/>
      </c>
      <c r="AJ997">
        <f t="shared" si="95"/>
        <v>6</v>
      </c>
    </row>
    <row r="998" spans="1:36" x14ac:dyDescent="0.25">
      <c r="A998" s="14" t="s">
        <v>112</v>
      </c>
      <c r="B998" t="s">
        <v>80</v>
      </c>
      <c r="C998" t="s">
        <v>106</v>
      </c>
      <c r="D998" s="13">
        <v>42282</v>
      </c>
      <c r="E998">
        <v>3</v>
      </c>
      <c r="F998">
        <v>0</v>
      </c>
      <c r="G998" s="2" t="s">
        <v>87</v>
      </c>
      <c r="H998" s="2" t="s">
        <v>11</v>
      </c>
      <c r="I998">
        <v>6</v>
      </c>
      <c r="J998" s="2" t="s">
        <v>88</v>
      </c>
      <c r="K998" s="2">
        <v>0</v>
      </c>
      <c r="L998" s="2">
        <v>1885</v>
      </c>
      <c r="M998" s="2">
        <f t="shared" si="90"/>
        <v>188.5</v>
      </c>
      <c r="O998" s="2" t="str">
        <f t="shared" si="91"/>
        <v/>
      </c>
      <c r="P998" s="2" t="str">
        <f>IF(ISNUMBER(O998),SUMIFS(O$1:$O998,A$1:$A998,A998,C$1:$C998,C998,G$1:$G998,G998,E$1:$E998,E998),"")</f>
        <v/>
      </c>
      <c r="U998" t="str">
        <f t="shared" si="92"/>
        <v/>
      </c>
      <c r="AA998">
        <v>26.5</v>
      </c>
      <c r="AB998">
        <v>4.2000000000000003E-2</v>
      </c>
      <c r="AC998" s="2">
        <f t="shared" si="93"/>
        <v>4.2000000000000003E-2</v>
      </c>
      <c r="AH998" s="2" t="str">
        <f t="shared" si="94"/>
        <v/>
      </c>
      <c r="AI998" s="2" t="str">
        <f>IF(ISNUMBER(AH998),SUMIFS($AH$1:AH998,$A$1:A998,A998,C$1:$C998,C998,$G$1:G998,G998,$E$1:E998,E998),"")</f>
        <v/>
      </c>
      <c r="AJ998">
        <f t="shared" si="95"/>
        <v>6</v>
      </c>
    </row>
    <row r="999" spans="1:36" x14ac:dyDescent="0.25">
      <c r="A999" s="14" t="s">
        <v>111</v>
      </c>
      <c r="B999" t="s">
        <v>80</v>
      </c>
      <c r="C999" t="s">
        <v>106</v>
      </c>
      <c r="D999" s="13">
        <v>42282</v>
      </c>
      <c r="E999">
        <v>3</v>
      </c>
      <c r="F999">
        <v>50</v>
      </c>
      <c r="G999" s="2" t="s">
        <v>87</v>
      </c>
      <c r="H999" s="2" t="s">
        <v>11</v>
      </c>
      <c r="I999">
        <v>6</v>
      </c>
      <c r="J999" s="2" t="s">
        <v>88</v>
      </c>
      <c r="K999" s="2">
        <v>37.5</v>
      </c>
      <c r="L999" s="2">
        <v>1839</v>
      </c>
      <c r="M999" s="2">
        <f t="shared" si="90"/>
        <v>183.9</v>
      </c>
      <c r="O999" s="2" t="str">
        <f t="shared" si="91"/>
        <v/>
      </c>
      <c r="P999" s="2" t="str">
        <f>IF(ISNUMBER(O999),SUMIFS(O$1:$O999,A$1:$A999,A999,C$1:$C999,C999,G$1:$G999,G999,E$1:$E999,E999),"")</f>
        <v/>
      </c>
      <c r="U999" t="str">
        <f t="shared" si="92"/>
        <v/>
      </c>
      <c r="AA999">
        <v>27.8</v>
      </c>
      <c r="AB999">
        <v>4.4000000000000004E-2</v>
      </c>
      <c r="AC999" s="2">
        <f t="shared" si="93"/>
        <v>4.4000000000000004E-2</v>
      </c>
      <c r="AH999" s="2" t="str">
        <f t="shared" si="94"/>
        <v/>
      </c>
      <c r="AI999" s="2" t="str">
        <f>IF(ISNUMBER(AH999),SUMIFS($AH$1:AH999,$A$1:A999,A999,C$1:$C999,C999,$G$1:G999,G999,$E$1:E999,E999),"")</f>
        <v/>
      </c>
      <c r="AJ999">
        <f t="shared" si="95"/>
        <v>6</v>
      </c>
    </row>
    <row r="1000" spans="1:36" x14ac:dyDescent="0.25">
      <c r="A1000" s="14" t="s">
        <v>110</v>
      </c>
      <c r="B1000" t="s">
        <v>80</v>
      </c>
      <c r="C1000" t="s">
        <v>106</v>
      </c>
      <c r="D1000" s="13">
        <v>42282</v>
      </c>
      <c r="E1000">
        <v>3</v>
      </c>
      <c r="F1000">
        <v>100</v>
      </c>
      <c r="G1000" s="2" t="s">
        <v>87</v>
      </c>
      <c r="H1000" s="2" t="s">
        <v>11</v>
      </c>
      <c r="I1000">
        <v>6</v>
      </c>
      <c r="J1000" s="2" t="s">
        <v>88</v>
      </c>
      <c r="K1000" s="2">
        <v>75</v>
      </c>
      <c r="L1000" s="2">
        <v>1724</v>
      </c>
      <c r="M1000" s="2">
        <f t="shared" si="90"/>
        <v>172.4</v>
      </c>
      <c r="O1000" s="2" t="str">
        <f t="shared" si="91"/>
        <v/>
      </c>
      <c r="P1000" s="2" t="str">
        <f>IF(ISNUMBER(O1000),SUMIFS(O$1:$O1000,A$1:$A1000,A1000,C$1:$C1000,C1000,G$1:$G1000,G1000,E$1:$E1000,E1000),"")</f>
        <v/>
      </c>
      <c r="U1000" t="str">
        <f t="shared" si="92"/>
        <v/>
      </c>
      <c r="AA1000">
        <v>26.3</v>
      </c>
      <c r="AB1000">
        <v>4.2000000000000003E-2</v>
      </c>
      <c r="AC1000" s="2">
        <f t="shared" si="93"/>
        <v>4.2000000000000003E-2</v>
      </c>
      <c r="AH1000" s="2" t="str">
        <f t="shared" si="94"/>
        <v/>
      </c>
      <c r="AI1000" s="2" t="str">
        <f>IF(ISNUMBER(AH1000),SUMIFS($AH$1:AH1000,$A$1:A1000,A1000,C$1:$C1000,C1000,$G$1:G1000,G1000,$E$1:E1000,E1000),"")</f>
        <v/>
      </c>
      <c r="AJ1000">
        <f t="shared" si="95"/>
        <v>6</v>
      </c>
    </row>
    <row r="1001" spans="1:36" x14ac:dyDescent="0.25">
      <c r="A1001" s="14" t="s">
        <v>109</v>
      </c>
      <c r="B1001" t="s">
        <v>80</v>
      </c>
      <c r="C1001" t="s">
        <v>106</v>
      </c>
      <c r="D1001" s="13">
        <v>42282</v>
      </c>
      <c r="E1001">
        <v>3</v>
      </c>
      <c r="F1001">
        <v>200</v>
      </c>
      <c r="G1001" s="2" t="s">
        <v>87</v>
      </c>
      <c r="H1001" s="2" t="s">
        <v>11</v>
      </c>
      <c r="I1001">
        <v>6</v>
      </c>
      <c r="J1001" s="2" t="s">
        <v>88</v>
      </c>
      <c r="K1001" s="2">
        <v>150</v>
      </c>
      <c r="L1001" s="2">
        <v>1862</v>
      </c>
      <c r="M1001" s="2">
        <f t="shared" si="90"/>
        <v>186.2</v>
      </c>
      <c r="O1001" s="2" t="str">
        <f t="shared" si="91"/>
        <v/>
      </c>
      <c r="P1001" s="2" t="str">
        <f>IF(ISNUMBER(O1001),SUMIFS(O$1:$O1001,A$1:$A1001,A1001,C$1:$C1001,C1001,G$1:$G1001,G1001,E$1:$E1001,E1001),"")</f>
        <v/>
      </c>
      <c r="U1001" t="str">
        <f t="shared" si="92"/>
        <v/>
      </c>
      <c r="AA1001">
        <v>28.2</v>
      </c>
      <c r="AB1001">
        <v>4.4999999999999998E-2</v>
      </c>
      <c r="AC1001" s="2">
        <f t="shared" si="93"/>
        <v>4.4999999999999998E-2</v>
      </c>
      <c r="AH1001" s="2" t="str">
        <f t="shared" si="94"/>
        <v/>
      </c>
      <c r="AI1001" s="2" t="str">
        <f>IF(ISNUMBER(AH1001),SUMIFS($AH$1:AH1001,$A$1:A1001,A1001,C$1:$C1001,C1001,$G$1:G1001,G1001,$E$1:E1001,E1001),"")</f>
        <v/>
      </c>
      <c r="AJ1001">
        <f t="shared" si="95"/>
        <v>6</v>
      </c>
    </row>
    <row r="1002" spans="1:36" x14ac:dyDescent="0.25">
      <c r="A1002" s="14" t="s">
        <v>108</v>
      </c>
      <c r="B1002" t="s">
        <v>80</v>
      </c>
      <c r="C1002" t="s">
        <v>106</v>
      </c>
      <c r="D1002" s="13">
        <v>42282</v>
      </c>
      <c r="E1002">
        <v>3</v>
      </c>
      <c r="F1002">
        <v>350</v>
      </c>
      <c r="G1002" s="2" t="s">
        <v>87</v>
      </c>
      <c r="H1002" s="2" t="s">
        <v>11</v>
      </c>
      <c r="I1002">
        <v>6</v>
      </c>
      <c r="J1002" s="2" t="s">
        <v>88</v>
      </c>
      <c r="K1002" s="2">
        <v>262.5</v>
      </c>
      <c r="L1002" s="2">
        <v>1931</v>
      </c>
      <c r="M1002" s="2">
        <f t="shared" si="90"/>
        <v>193.1</v>
      </c>
      <c r="O1002" s="2" t="str">
        <f t="shared" si="91"/>
        <v/>
      </c>
      <c r="P1002" s="2" t="str">
        <f>IF(ISNUMBER(O1002),SUMIFS(O$1:$O1002,A$1:$A1002,A1002,C$1:$C1002,C1002,G$1:$G1002,G1002,E$1:$E1002,E1002),"")</f>
        <v/>
      </c>
      <c r="U1002" t="str">
        <f t="shared" si="92"/>
        <v/>
      </c>
      <c r="AA1002">
        <v>29.5</v>
      </c>
      <c r="AB1002">
        <v>4.7E-2</v>
      </c>
      <c r="AC1002" s="2">
        <f t="shared" si="93"/>
        <v>4.7E-2</v>
      </c>
      <c r="AH1002" s="2" t="str">
        <f t="shared" si="94"/>
        <v/>
      </c>
      <c r="AI1002" s="2" t="str">
        <f>IF(ISNUMBER(AH1002),SUMIFS($AH$1:AH1002,$A$1:A1002,A1002,C$1:$C1002,C1002,$G$1:G1002,G1002,$E$1:E1002,E1002),"")</f>
        <v/>
      </c>
      <c r="AJ1002">
        <f t="shared" si="95"/>
        <v>6</v>
      </c>
    </row>
    <row r="1003" spans="1:36" x14ac:dyDescent="0.25">
      <c r="A1003" s="14" t="s">
        <v>107</v>
      </c>
      <c r="B1003" t="s">
        <v>80</v>
      </c>
      <c r="C1003" t="s">
        <v>106</v>
      </c>
      <c r="D1003" s="13">
        <v>42282</v>
      </c>
      <c r="E1003">
        <v>3</v>
      </c>
      <c r="F1003">
        <v>500</v>
      </c>
      <c r="G1003" s="2" t="s">
        <v>87</v>
      </c>
      <c r="H1003" s="2" t="s">
        <v>11</v>
      </c>
      <c r="I1003">
        <v>6</v>
      </c>
      <c r="J1003" s="2" t="s">
        <v>88</v>
      </c>
      <c r="K1003" s="2">
        <v>375</v>
      </c>
      <c r="L1003" s="2">
        <v>1977</v>
      </c>
      <c r="M1003" s="2">
        <f t="shared" si="90"/>
        <v>197.7</v>
      </c>
      <c r="O1003" s="2" t="str">
        <f t="shared" si="91"/>
        <v/>
      </c>
      <c r="P1003" s="2" t="str">
        <f>IF(ISNUMBER(O1003),SUMIFS(O$1:$O1003,A$1:$A1003,A1003,C$1:$C1003,C1003,G$1:$G1003,G1003,E$1:$E1003,E1003),"")</f>
        <v/>
      </c>
      <c r="U1003" t="str">
        <f t="shared" si="92"/>
        <v/>
      </c>
      <c r="AA1003">
        <v>28.4</v>
      </c>
      <c r="AB1003">
        <v>4.4999999999999998E-2</v>
      </c>
      <c r="AC1003" s="2">
        <f t="shared" si="93"/>
        <v>4.4999999999999998E-2</v>
      </c>
      <c r="AH1003" s="2" t="str">
        <f t="shared" si="94"/>
        <v/>
      </c>
      <c r="AI1003" s="2" t="str">
        <f>IF(ISNUMBER(AH1003),SUMIFS($AH$1:AH1003,$A$1:A1003,A1003,C$1:$C1003,C1003,$G$1:G1003,G1003,$E$1:E1003,E1003),"")</f>
        <v/>
      </c>
      <c r="AJ1003">
        <f t="shared" si="95"/>
        <v>6</v>
      </c>
    </row>
    <row r="1004" spans="1:36" x14ac:dyDescent="0.25">
      <c r="A1004" s="14" t="s">
        <v>112</v>
      </c>
      <c r="B1004" t="s">
        <v>80</v>
      </c>
      <c r="C1004" t="s">
        <v>106</v>
      </c>
      <c r="D1004" s="13">
        <v>42290</v>
      </c>
      <c r="E1004">
        <v>1</v>
      </c>
      <c r="F1004">
        <v>0</v>
      </c>
      <c r="G1004" s="2" t="s">
        <v>87</v>
      </c>
      <c r="H1004" s="2" t="s">
        <v>11</v>
      </c>
      <c r="I1004">
        <v>6</v>
      </c>
      <c r="J1004" s="2" t="s">
        <v>88</v>
      </c>
      <c r="K1004" s="2">
        <v>0</v>
      </c>
      <c r="L1004" s="2">
        <v>3035</v>
      </c>
      <c r="M1004" s="2">
        <f t="shared" si="90"/>
        <v>303.5</v>
      </c>
      <c r="O1004" s="2" t="str">
        <f t="shared" si="91"/>
        <v/>
      </c>
      <c r="P1004" s="2" t="str">
        <f>IF(ISNUMBER(O1004),SUMIFS(O$1:$O1004,A$1:$A1004,A1004,C$1:$C1004,C1004,G$1:$G1004,G1004,E$1:$E1004,E1004),"")</f>
        <v/>
      </c>
      <c r="U1004" t="str">
        <f t="shared" si="92"/>
        <v/>
      </c>
      <c r="AC1004" s="2" t="str">
        <f t="shared" si="93"/>
        <v/>
      </c>
      <c r="AH1004" s="2" t="str">
        <f t="shared" si="94"/>
        <v/>
      </c>
      <c r="AI1004" s="2" t="str">
        <f>IF(ISNUMBER(AH1004),SUMIFS($AH$1:AH1004,$A$1:A1004,A1004,C$1:$C1004,C1004,$G$1:G1004,G1004,$E$1:E1004,E1004),"")</f>
        <v/>
      </c>
      <c r="AJ1004">
        <f t="shared" si="95"/>
        <v>3</v>
      </c>
    </row>
    <row r="1005" spans="1:36" x14ac:dyDescent="0.25">
      <c r="A1005" s="14" t="s">
        <v>111</v>
      </c>
      <c r="B1005" t="s">
        <v>80</v>
      </c>
      <c r="C1005" t="s">
        <v>106</v>
      </c>
      <c r="D1005" s="13">
        <v>42290</v>
      </c>
      <c r="E1005">
        <v>1</v>
      </c>
      <c r="F1005">
        <v>50</v>
      </c>
      <c r="G1005" s="2" t="s">
        <v>87</v>
      </c>
      <c r="H1005" s="2" t="s">
        <v>11</v>
      </c>
      <c r="I1005">
        <v>6</v>
      </c>
      <c r="J1005" s="2" t="s">
        <v>88</v>
      </c>
      <c r="K1005" s="2">
        <v>37.5</v>
      </c>
      <c r="L1005" s="2">
        <v>3081</v>
      </c>
      <c r="M1005" s="2">
        <f t="shared" si="90"/>
        <v>308.10000000000002</v>
      </c>
      <c r="O1005" s="2" t="str">
        <f t="shared" si="91"/>
        <v/>
      </c>
      <c r="P1005" s="2" t="str">
        <f>IF(ISNUMBER(O1005),SUMIFS(O$1:$O1005,A$1:$A1005,A1005,C$1:$C1005,C1005,G$1:$G1005,G1005,E$1:$E1005,E1005),"")</f>
        <v/>
      </c>
      <c r="U1005" t="str">
        <f t="shared" si="92"/>
        <v/>
      </c>
      <c r="AC1005" s="2" t="str">
        <f t="shared" si="93"/>
        <v/>
      </c>
      <c r="AH1005" s="2" t="str">
        <f t="shared" si="94"/>
        <v/>
      </c>
      <c r="AI1005" s="2" t="str">
        <f>IF(ISNUMBER(AH1005),SUMIFS($AH$1:AH1005,$A$1:A1005,A1005,C$1:$C1005,C1005,$G$1:G1005,G1005,$E$1:E1005,E1005),"")</f>
        <v/>
      </c>
      <c r="AJ1005">
        <f t="shared" si="95"/>
        <v>3</v>
      </c>
    </row>
    <row r="1006" spans="1:36" x14ac:dyDescent="0.25">
      <c r="A1006" s="14" t="s">
        <v>110</v>
      </c>
      <c r="B1006" t="s">
        <v>80</v>
      </c>
      <c r="C1006" t="s">
        <v>106</v>
      </c>
      <c r="D1006" s="13">
        <v>42290</v>
      </c>
      <c r="E1006">
        <v>1</v>
      </c>
      <c r="F1006">
        <v>100</v>
      </c>
      <c r="G1006" s="2" t="s">
        <v>87</v>
      </c>
      <c r="H1006" s="2" t="s">
        <v>11</v>
      </c>
      <c r="I1006">
        <v>6</v>
      </c>
      <c r="J1006" s="2" t="s">
        <v>88</v>
      </c>
      <c r="K1006" s="2">
        <v>75</v>
      </c>
      <c r="L1006" s="2">
        <v>3242</v>
      </c>
      <c r="M1006" s="2">
        <f t="shared" si="90"/>
        <v>324.2</v>
      </c>
      <c r="O1006" s="2" t="str">
        <f t="shared" si="91"/>
        <v/>
      </c>
      <c r="P1006" s="2" t="str">
        <f>IF(ISNUMBER(O1006),SUMIFS(O$1:$O1006,A$1:$A1006,A1006,C$1:$C1006,C1006,G$1:$G1006,G1006,E$1:$E1006,E1006),"")</f>
        <v/>
      </c>
      <c r="U1006" t="str">
        <f t="shared" si="92"/>
        <v/>
      </c>
      <c r="AC1006" s="2" t="str">
        <f t="shared" si="93"/>
        <v/>
      </c>
      <c r="AH1006" s="2" t="str">
        <f t="shared" si="94"/>
        <v/>
      </c>
      <c r="AI1006" s="2" t="str">
        <f>IF(ISNUMBER(AH1006),SUMIFS($AH$1:AH1006,$A$1:A1006,A1006,C$1:$C1006,C1006,$G$1:G1006,G1006,$E$1:E1006,E1006),"")</f>
        <v/>
      </c>
      <c r="AJ1006">
        <f t="shared" si="95"/>
        <v>3</v>
      </c>
    </row>
    <row r="1007" spans="1:36" x14ac:dyDescent="0.25">
      <c r="A1007" s="14" t="s">
        <v>109</v>
      </c>
      <c r="B1007" t="s">
        <v>80</v>
      </c>
      <c r="C1007" t="s">
        <v>106</v>
      </c>
      <c r="D1007" s="13">
        <v>42290</v>
      </c>
      <c r="E1007">
        <v>1</v>
      </c>
      <c r="F1007">
        <v>200</v>
      </c>
      <c r="G1007" s="2" t="s">
        <v>87</v>
      </c>
      <c r="H1007" s="2" t="s">
        <v>11</v>
      </c>
      <c r="I1007">
        <v>6</v>
      </c>
      <c r="J1007" s="2" t="s">
        <v>88</v>
      </c>
      <c r="K1007" s="2">
        <v>150</v>
      </c>
      <c r="L1007" s="2">
        <v>3081</v>
      </c>
      <c r="M1007" s="2">
        <f t="shared" si="90"/>
        <v>308.10000000000002</v>
      </c>
      <c r="O1007" s="2" t="str">
        <f t="shared" si="91"/>
        <v/>
      </c>
      <c r="P1007" s="2" t="str">
        <f>IF(ISNUMBER(O1007),SUMIFS(O$1:$O1007,A$1:$A1007,A1007,C$1:$C1007,C1007,G$1:$G1007,G1007,E$1:$E1007,E1007),"")</f>
        <v/>
      </c>
      <c r="U1007" t="str">
        <f t="shared" si="92"/>
        <v/>
      </c>
      <c r="AC1007" s="2" t="str">
        <f t="shared" si="93"/>
        <v/>
      </c>
      <c r="AH1007" s="2" t="str">
        <f t="shared" si="94"/>
        <v/>
      </c>
      <c r="AI1007" s="2" t="str">
        <f>IF(ISNUMBER(AH1007),SUMIFS($AH$1:AH1007,$A$1:A1007,A1007,C$1:$C1007,C1007,$G$1:G1007,G1007,$E$1:E1007,E1007),"")</f>
        <v/>
      </c>
      <c r="AJ1007">
        <f t="shared" si="95"/>
        <v>3</v>
      </c>
    </row>
    <row r="1008" spans="1:36" x14ac:dyDescent="0.25">
      <c r="A1008" s="14" t="s">
        <v>108</v>
      </c>
      <c r="B1008" t="s">
        <v>80</v>
      </c>
      <c r="C1008" t="s">
        <v>106</v>
      </c>
      <c r="D1008" s="13">
        <v>42290</v>
      </c>
      <c r="E1008">
        <v>1</v>
      </c>
      <c r="F1008">
        <v>350</v>
      </c>
      <c r="G1008" s="2" t="s">
        <v>87</v>
      </c>
      <c r="H1008" s="2" t="s">
        <v>11</v>
      </c>
      <c r="I1008">
        <v>6</v>
      </c>
      <c r="J1008" s="2" t="s">
        <v>88</v>
      </c>
      <c r="K1008" s="2">
        <v>262.5</v>
      </c>
      <c r="L1008" s="2">
        <v>3035</v>
      </c>
      <c r="M1008" s="2">
        <f t="shared" si="90"/>
        <v>303.5</v>
      </c>
      <c r="O1008" s="2" t="str">
        <f t="shared" si="91"/>
        <v/>
      </c>
      <c r="P1008" s="2" t="str">
        <f>IF(ISNUMBER(O1008),SUMIFS(O$1:$O1008,A$1:$A1008,A1008,C$1:$C1008,C1008,G$1:$G1008,G1008,E$1:$E1008,E1008),"")</f>
        <v/>
      </c>
      <c r="U1008" t="str">
        <f t="shared" si="92"/>
        <v/>
      </c>
      <c r="AC1008" s="2" t="str">
        <f t="shared" si="93"/>
        <v/>
      </c>
      <c r="AH1008" s="2" t="str">
        <f t="shared" si="94"/>
        <v/>
      </c>
      <c r="AI1008" s="2" t="str">
        <f>IF(ISNUMBER(AH1008),SUMIFS($AH$1:AH1008,$A$1:A1008,A1008,C$1:$C1008,C1008,$G$1:G1008,G1008,$E$1:E1008,E1008),"")</f>
        <v/>
      </c>
      <c r="AJ1008">
        <f t="shared" si="95"/>
        <v>3</v>
      </c>
    </row>
    <row r="1009" spans="1:36" x14ac:dyDescent="0.25">
      <c r="A1009" s="14" t="s">
        <v>107</v>
      </c>
      <c r="B1009" t="s">
        <v>80</v>
      </c>
      <c r="C1009" t="s">
        <v>106</v>
      </c>
      <c r="D1009" s="13">
        <v>42290</v>
      </c>
      <c r="E1009">
        <v>1</v>
      </c>
      <c r="F1009">
        <v>500</v>
      </c>
      <c r="G1009" s="2" t="s">
        <v>87</v>
      </c>
      <c r="H1009" s="2" t="s">
        <v>11</v>
      </c>
      <c r="I1009">
        <v>6</v>
      </c>
      <c r="J1009" s="2" t="s">
        <v>88</v>
      </c>
      <c r="K1009" s="2">
        <v>375</v>
      </c>
      <c r="L1009" s="2">
        <v>3357</v>
      </c>
      <c r="M1009" s="2">
        <f t="shared" si="90"/>
        <v>335.7</v>
      </c>
      <c r="O1009" s="2" t="str">
        <f t="shared" si="91"/>
        <v/>
      </c>
      <c r="P1009" s="2" t="str">
        <f>IF(ISNUMBER(O1009),SUMIFS(O$1:$O1009,A$1:$A1009,A1009,C$1:$C1009,C1009,G$1:$G1009,G1009,E$1:$E1009,E1009),"")</f>
        <v/>
      </c>
      <c r="U1009" t="str">
        <f t="shared" si="92"/>
        <v/>
      </c>
      <c r="AC1009" s="2" t="str">
        <f t="shared" si="93"/>
        <v/>
      </c>
      <c r="AH1009" s="2" t="str">
        <f t="shared" si="94"/>
        <v/>
      </c>
      <c r="AI1009" s="2" t="str">
        <f>IF(ISNUMBER(AH1009),SUMIFS($AH$1:AH1009,$A$1:A1009,A1009,C$1:$C1009,C1009,$G$1:G1009,G1009,$E$1:E1009,E1009),"")</f>
        <v/>
      </c>
      <c r="AJ1009">
        <f t="shared" si="95"/>
        <v>3</v>
      </c>
    </row>
    <row r="1010" spans="1:36" x14ac:dyDescent="0.25">
      <c r="A1010" s="14" t="s">
        <v>112</v>
      </c>
      <c r="B1010" t="s">
        <v>80</v>
      </c>
      <c r="C1010" t="s">
        <v>106</v>
      </c>
      <c r="D1010" s="13">
        <v>42290</v>
      </c>
      <c r="E1010">
        <v>2</v>
      </c>
      <c r="F1010">
        <v>0</v>
      </c>
      <c r="G1010" s="2" t="s">
        <v>87</v>
      </c>
      <c r="H1010" s="2" t="s">
        <v>11</v>
      </c>
      <c r="I1010">
        <v>6</v>
      </c>
      <c r="J1010" s="2" t="s">
        <v>88</v>
      </c>
      <c r="K1010" s="2">
        <v>0</v>
      </c>
      <c r="L1010" s="2">
        <v>2943</v>
      </c>
      <c r="M1010" s="2">
        <f t="shared" si="90"/>
        <v>294.3</v>
      </c>
      <c r="O1010" s="2" t="str">
        <f t="shared" si="91"/>
        <v/>
      </c>
      <c r="P1010" s="2" t="str">
        <f>IF(ISNUMBER(O1010),SUMIFS(O$1:$O1010,A$1:$A1010,A1010,C$1:$C1010,C1010,G$1:$G1010,G1010,E$1:$E1010,E1010),"")</f>
        <v/>
      </c>
      <c r="U1010" t="str">
        <f t="shared" si="92"/>
        <v/>
      </c>
      <c r="AC1010" s="2" t="str">
        <f t="shared" si="93"/>
        <v/>
      </c>
      <c r="AH1010" s="2" t="str">
        <f t="shared" si="94"/>
        <v/>
      </c>
      <c r="AI1010" s="2" t="str">
        <f>IF(ISNUMBER(AH1010),SUMIFS($AH$1:AH1010,$A$1:A1010,A1010,C$1:$C1010,C1010,$G$1:G1010,G1010,$E$1:E1010,E1010),"")</f>
        <v/>
      </c>
      <c r="AJ1010">
        <f t="shared" si="95"/>
        <v>3</v>
      </c>
    </row>
    <row r="1011" spans="1:36" x14ac:dyDescent="0.25">
      <c r="A1011" s="14" t="s">
        <v>111</v>
      </c>
      <c r="B1011" t="s">
        <v>80</v>
      </c>
      <c r="C1011" t="s">
        <v>106</v>
      </c>
      <c r="D1011" s="13">
        <v>42290</v>
      </c>
      <c r="E1011">
        <v>2</v>
      </c>
      <c r="F1011">
        <v>50</v>
      </c>
      <c r="G1011" s="2" t="s">
        <v>87</v>
      </c>
      <c r="H1011" s="2" t="s">
        <v>11</v>
      </c>
      <c r="I1011">
        <v>6</v>
      </c>
      <c r="J1011" s="2" t="s">
        <v>88</v>
      </c>
      <c r="K1011" s="2">
        <v>37.5</v>
      </c>
      <c r="L1011" s="2">
        <v>2966</v>
      </c>
      <c r="M1011" s="2">
        <f t="shared" si="90"/>
        <v>296.60000000000002</v>
      </c>
      <c r="O1011" s="2" t="str">
        <f t="shared" si="91"/>
        <v/>
      </c>
      <c r="P1011" s="2" t="str">
        <f>IF(ISNUMBER(O1011),SUMIFS(O$1:$O1011,A$1:$A1011,A1011,C$1:$C1011,C1011,G$1:$G1011,G1011,E$1:$E1011,E1011),"")</f>
        <v/>
      </c>
      <c r="U1011" t="str">
        <f t="shared" si="92"/>
        <v/>
      </c>
      <c r="AC1011" s="2" t="str">
        <f t="shared" si="93"/>
        <v/>
      </c>
      <c r="AH1011" s="2" t="str">
        <f t="shared" si="94"/>
        <v/>
      </c>
      <c r="AI1011" s="2" t="str">
        <f>IF(ISNUMBER(AH1011),SUMIFS($AH$1:AH1011,$A$1:A1011,A1011,C$1:$C1011,C1011,$G$1:G1011,G1011,$E$1:E1011,E1011),"")</f>
        <v/>
      </c>
      <c r="AJ1011">
        <f t="shared" si="95"/>
        <v>3</v>
      </c>
    </row>
    <row r="1012" spans="1:36" x14ac:dyDescent="0.25">
      <c r="A1012" s="14" t="s">
        <v>110</v>
      </c>
      <c r="B1012" t="s">
        <v>80</v>
      </c>
      <c r="C1012" t="s">
        <v>106</v>
      </c>
      <c r="D1012" s="13">
        <v>42290</v>
      </c>
      <c r="E1012">
        <v>2</v>
      </c>
      <c r="F1012">
        <v>100</v>
      </c>
      <c r="G1012" s="2" t="s">
        <v>87</v>
      </c>
      <c r="H1012" s="2" t="s">
        <v>11</v>
      </c>
      <c r="I1012">
        <v>6</v>
      </c>
      <c r="J1012" s="2" t="s">
        <v>88</v>
      </c>
      <c r="K1012" s="2">
        <v>75</v>
      </c>
      <c r="L1012" s="2">
        <v>2920</v>
      </c>
      <c r="M1012" s="2">
        <f t="shared" si="90"/>
        <v>292</v>
      </c>
      <c r="O1012" s="2" t="str">
        <f t="shared" si="91"/>
        <v/>
      </c>
      <c r="P1012" s="2" t="str">
        <f>IF(ISNUMBER(O1012),SUMIFS(O$1:$O1012,A$1:$A1012,A1012,C$1:$C1012,C1012,G$1:$G1012,G1012,E$1:$E1012,E1012),"")</f>
        <v/>
      </c>
      <c r="U1012" t="str">
        <f t="shared" si="92"/>
        <v/>
      </c>
      <c r="AC1012" s="2" t="str">
        <f t="shared" si="93"/>
        <v/>
      </c>
      <c r="AH1012" s="2" t="str">
        <f t="shared" si="94"/>
        <v/>
      </c>
      <c r="AI1012" s="2" t="str">
        <f>IF(ISNUMBER(AH1012),SUMIFS($AH$1:AH1012,$A$1:A1012,A1012,C$1:$C1012,C1012,$G$1:G1012,G1012,$E$1:E1012,E1012),"")</f>
        <v/>
      </c>
      <c r="AJ1012">
        <f t="shared" si="95"/>
        <v>3</v>
      </c>
    </row>
    <row r="1013" spans="1:36" x14ac:dyDescent="0.25">
      <c r="A1013" s="14" t="s">
        <v>109</v>
      </c>
      <c r="B1013" t="s">
        <v>80</v>
      </c>
      <c r="C1013" t="s">
        <v>106</v>
      </c>
      <c r="D1013" s="13">
        <v>42290</v>
      </c>
      <c r="E1013">
        <v>2</v>
      </c>
      <c r="F1013">
        <v>200</v>
      </c>
      <c r="G1013" s="2" t="s">
        <v>87</v>
      </c>
      <c r="H1013" s="2" t="s">
        <v>11</v>
      </c>
      <c r="I1013">
        <v>6</v>
      </c>
      <c r="J1013" s="2" t="s">
        <v>88</v>
      </c>
      <c r="K1013" s="2">
        <v>150</v>
      </c>
      <c r="L1013" s="2">
        <v>2966</v>
      </c>
      <c r="M1013" s="2">
        <f t="shared" si="90"/>
        <v>296.60000000000002</v>
      </c>
      <c r="O1013" s="2" t="str">
        <f t="shared" si="91"/>
        <v/>
      </c>
      <c r="P1013" s="2" t="str">
        <f>IF(ISNUMBER(O1013),SUMIFS(O$1:$O1013,A$1:$A1013,A1013,C$1:$C1013,C1013,G$1:$G1013,G1013,E$1:$E1013,E1013),"")</f>
        <v/>
      </c>
      <c r="U1013" t="str">
        <f t="shared" si="92"/>
        <v/>
      </c>
      <c r="AC1013" s="2" t="str">
        <f t="shared" si="93"/>
        <v/>
      </c>
      <c r="AH1013" s="2" t="str">
        <f t="shared" si="94"/>
        <v/>
      </c>
      <c r="AI1013" s="2" t="str">
        <f>IF(ISNUMBER(AH1013),SUMIFS($AH$1:AH1013,$A$1:A1013,A1013,C$1:$C1013,C1013,$G$1:G1013,G1013,$E$1:E1013,E1013),"")</f>
        <v/>
      </c>
      <c r="AJ1013">
        <f t="shared" si="95"/>
        <v>3</v>
      </c>
    </row>
    <row r="1014" spans="1:36" x14ac:dyDescent="0.25">
      <c r="A1014" s="14" t="s">
        <v>108</v>
      </c>
      <c r="B1014" t="s">
        <v>80</v>
      </c>
      <c r="C1014" t="s">
        <v>106</v>
      </c>
      <c r="D1014" s="13">
        <v>42290</v>
      </c>
      <c r="E1014">
        <v>2</v>
      </c>
      <c r="F1014">
        <v>350</v>
      </c>
      <c r="G1014" s="2" t="s">
        <v>87</v>
      </c>
      <c r="H1014" s="2" t="s">
        <v>11</v>
      </c>
      <c r="I1014">
        <v>6</v>
      </c>
      <c r="J1014" s="2" t="s">
        <v>88</v>
      </c>
      <c r="K1014" s="2">
        <v>262.5</v>
      </c>
      <c r="L1014" s="2">
        <v>3104</v>
      </c>
      <c r="M1014" s="2">
        <f t="shared" si="90"/>
        <v>310.39999999999998</v>
      </c>
      <c r="O1014" s="2" t="str">
        <f t="shared" si="91"/>
        <v/>
      </c>
      <c r="P1014" s="2" t="str">
        <f>IF(ISNUMBER(O1014),SUMIFS(O$1:$O1014,A$1:$A1014,A1014,C$1:$C1014,C1014,G$1:$G1014,G1014,E$1:$E1014,E1014),"")</f>
        <v/>
      </c>
      <c r="U1014" t="str">
        <f t="shared" si="92"/>
        <v/>
      </c>
      <c r="AC1014" s="2" t="str">
        <f t="shared" si="93"/>
        <v/>
      </c>
      <c r="AH1014" s="2" t="str">
        <f t="shared" si="94"/>
        <v/>
      </c>
      <c r="AI1014" s="2" t="str">
        <f>IF(ISNUMBER(AH1014),SUMIFS($AH$1:AH1014,$A$1:A1014,A1014,C$1:$C1014,C1014,$G$1:G1014,G1014,$E$1:E1014,E1014),"")</f>
        <v/>
      </c>
      <c r="AJ1014">
        <f t="shared" si="95"/>
        <v>3</v>
      </c>
    </row>
    <row r="1015" spans="1:36" x14ac:dyDescent="0.25">
      <c r="A1015" s="14" t="s">
        <v>107</v>
      </c>
      <c r="B1015" t="s">
        <v>80</v>
      </c>
      <c r="C1015" t="s">
        <v>106</v>
      </c>
      <c r="D1015" s="13">
        <v>42290</v>
      </c>
      <c r="E1015">
        <v>2</v>
      </c>
      <c r="F1015">
        <v>500</v>
      </c>
      <c r="G1015" s="2" t="s">
        <v>87</v>
      </c>
      <c r="H1015" s="2" t="s">
        <v>11</v>
      </c>
      <c r="I1015">
        <v>6</v>
      </c>
      <c r="J1015" s="2" t="s">
        <v>88</v>
      </c>
      <c r="K1015" s="2">
        <v>375</v>
      </c>
      <c r="L1015" s="2">
        <v>3127</v>
      </c>
      <c r="M1015" s="2">
        <f t="shared" si="90"/>
        <v>312.7</v>
      </c>
      <c r="O1015" s="2" t="str">
        <f t="shared" si="91"/>
        <v/>
      </c>
      <c r="P1015" s="2" t="str">
        <f>IF(ISNUMBER(O1015),SUMIFS(O$1:$O1015,A$1:$A1015,A1015,C$1:$C1015,C1015,G$1:$G1015,G1015,E$1:$E1015,E1015),"")</f>
        <v/>
      </c>
      <c r="U1015" t="str">
        <f t="shared" si="92"/>
        <v/>
      </c>
      <c r="AC1015" s="2" t="str">
        <f t="shared" si="93"/>
        <v/>
      </c>
      <c r="AH1015" s="2" t="str">
        <f t="shared" si="94"/>
        <v/>
      </c>
      <c r="AI1015" s="2" t="str">
        <f>IF(ISNUMBER(AH1015),SUMIFS($AH$1:AH1015,$A$1:A1015,A1015,C$1:$C1015,C1015,$G$1:G1015,G1015,$E$1:E1015,E1015),"")</f>
        <v/>
      </c>
      <c r="AJ1015">
        <f t="shared" si="95"/>
        <v>3</v>
      </c>
    </row>
    <row r="1016" spans="1:36" x14ac:dyDescent="0.25">
      <c r="A1016" s="14" t="s">
        <v>112</v>
      </c>
      <c r="B1016" t="s">
        <v>80</v>
      </c>
      <c r="C1016" t="s">
        <v>106</v>
      </c>
      <c r="D1016" s="13">
        <v>42290</v>
      </c>
      <c r="E1016">
        <v>3</v>
      </c>
      <c r="F1016">
        <v>0</v>
      </c>
      <c r="G1016" s="2" t="s">
        <v>87</v>
      </c>
      <c r="H1016" s="2" t="s">
        <v>11</v>
      </c>
      <c r="I1016">
        <v>6</v>
      </c>
      <c r="J1016" s="2" t="s">
        <v>88</v>
      </c>
      <c r="K1016" s="2">
        <v>0</v>
      </c>
      <c r="L1016" s="2">
        <v>3242</v>
      </c>
      <c r="M1016" s="2">
        <f t="shared" si="90"/>
        <v>324.2</v>
      </c>
      <c r="O1016" s="2" t="str">
        <f t="shared" si="91"/>
        <v/>
      </c>
      <c r="P1016" s="2" t="str">
        <f>IF(ISNUMBER(O1016),SUMIFS(O$1:$O1016,A$1:$A1016,A1016,C$1:$C1016,C1016,G$1:$G1016,G1016,E$1:$E1016,E1016),"")</f>
        <v/>
      </c>
      <c r="U1016" t="str">
        <f t="shared" si="92"/>
        <v/>
      </c>
      <c r="AC1016" s="2" t="str">
        <f t="shared" si="93"/>
        <v/>
      </c>
      <c r="AH1016" s="2" t="str">
        <f t="shared" si="94"/>
        <v/>
      </c>
      <c r="AI1016" s="2" t="str">
        <f>IF(ISNUMBER(AH1016),SUMIFS($AH$1:AH1016,$A$1:A1016,A1016,C$1:$C1016,C1016,$G$1:G1016,G1016,$E$1:E1016,E1016),"")</f>
        <v/>
      </c>
      <c r="AJ1016">
        <f t="shared" si="95"/>
        <v>3</v>
      </c>
    </row>
    <row r="1017" spans="1:36" x14ac:dyDescent="0.25">
      <c r="A1017" s="14" t="s">
        <v>111</v>
      </c>
      <c r="B1017" t="s">
        <v>80</v>
      </c>
      <c r="C1017" t="s">
        <v>106</v>
      </c>
      <c r="D1017" s="13">
        <v>42290</v>
      </c>
      <c r="E1017">
        <v>3</v>
      </c>
      <c r="F1017">
        <v>50</v>
      </c>
      <c r="G1017" s="2" t="s">
        <v>87</v>
      </c>
      <c r="H1017" s="2" t="s">
        <v>11</v>
      </c>
      <c r="I1017">
        <v>6</v>
      </c>
      <c r="J1017" s="2" t="s">
        <v>88</v>
      </c>
      <c r="K1017" s="2">
        <v>37.5</v>
      </c>
      <c r="L1017" s="2">
        <v>3196</v>
      </c>
      <c r="M1017" s="2">
        <f t="shared" si="90"/>
        <v>319.60000000000002</v>
      </c>
      <c r="O1017" s="2" t="str">
        <f t="shared" si="91"/>
        <v/>
      </c>
      <c r="P1017" s="2" t="str">
        <f>IF(ISNUMBER(O1017),SUMIFS(O$1:$O1017,A$1:$A1017,A1017,C$1:$C1017,C1017,G$1:$G1017,G1017,E$1:$E1017,E1017),"")</f>
        <v/>
      </c>
      <c r="U1017" t="str">
        <f t="shared" si="92"/>
        <v/>
      </c>
      <c r="AC1017" s="2" t="str">
        <f t="shared" si="93"/>
        <v/>
      </c>
      <c r="AH1017" s="2" t="str">
        <f t="shared" si="94"/>
        <v/>
      </c>
      <c r="AI1017" s="2" t="str">
        <f>IF(ISNUMBER(AH1017),SUMIFS($AH$1:AH1017,$A$1:A1017,A1017,C$1:$C1017,C1017,$G$1:G1017,G1017,$E$1:E1017,E1017),"")</f>
        <v/>
      </c>
      <c r="AJ1017">
        <f t="shared" si="95"/>
        <v>3</v>
      </c>
    </row>
    <row r="1018" spans="1:36" x14ac:dyDescent="0.25">
      <c r="A1018" s="14" t="s">
        <v>110</v>
      </c>
      <c r="B1018" t="s">
        <v>80</v>
      </c>
      <c r="C1018" t="s">
        <v>106</v>
      </c>
      <c r="D1018" s="13">
        <v>42290</v>
      </c>
      <c r="E1018">
        <v>3</v>
      </c>
      <c r="F1018">
        <v>100</v>
      </c>
      <c r="G1018" s="2" t="s">
        <v>87</v>
      </c>
      <c r="H1018" s="2" t="s">
        <v>11</v>
      </c>
      <c r="I1018">
        <v>6</v>
      </c>
      <c r="J1018" s="2" t="s">
        <v>88</v>
      </c>
      <c r="K1018" s="2">
        <v>75</v>
      </c>
      <c r="L1018" s="2">
        <v>2966</v>
      </c>
      <c r="M1018" s="2">
        <f t="shared" si="90"/>
        <v>296.60000000000002</v>
      </c>
      <c r="O1018" s="2" t="str">
        <f t="shared" si="91"/>
        <v/>
      </c>
      <c r="P1018" s="2" t="str">
        <f>IF(ISNUMBER(O1018),SUMIFS(O$1:$O1018,A$1:$A1018,A1018,C$1:$C1018,C1018,G$1:$G1018,G1018,E$1:$E1018,E1018),"")</f>
        <v/>
      </c>
      <c r="U1018" t="str">
        <f t="shared" si="92"/>
        <v/>
      </c>
      <c r="AC1018" s="2" t="str">
        <f t="shared" si="93"/>
        <v/>
      </c>
      <c r="AH1018" s="2" t="str">
        <f t="shared" si="94"/>
        <v/>
      </c>
      <c r="AI1018" s="2" t="str">
        <f>IF(ISNUMBER(AH1018),SUMIFS($AH$1:AH1018,$A$1:A1018,A1018,C$1:$C1018,C1018,$G$1:G1018,G1018,$E$1:E1018,E1018),"")</f>
        <v/>
      </c>
      <c r="AJ1018">
        <f t="shared" si="95"/>
        <v>3</v>
      </c>
    </row>
    <row r="1019" spans="1:36" x14ac:dyDescent="0.25">
      <c r="A1019" s="14" t="s">
        <v>109</v>
      </c>
      <c r="B1019" t="s">
        <v>80</v>
      </c>
      <c r="C1019" t="s">
        <v>106</v>
      </c>
      <c r="D1019" s="13">
        <v>42290</v>
      </c>
      <c r="E1019">
        <v>3</v>
      </c>
      <c r="F1019">
        <v>200</v>
      </c>
      <c r="G1019" s="2" t="s">
        <v>87</v>
      </c>
      <c r="H1019" s="2" t="s">
        <v>11</v>
      </c>
      <c r="I1019">
        <v>6</v>
      </c>
      <c r="J1019" s="2" t="s">
        <v>88</v>
      </c>
      <c r="K1019" s="2">
        <v>150</v>
      </c>
      <c r="L1019" s="2">
        <v>3288</v>
      </c>
      <c r="M1019" s="2">
        <f t="shared" si="90"/>
        <v>328.8</v>
      </c>
      <c r="O1019" s="2" t="str">
        <f t="shared" si="91"/>
        <v/>
      </c>
      <c r="P1019" s="2" t="str">
        <f>IF(ISNUMBER(O1019),SUMIFS(O$1:$O1019,A$1:$A1019,A1019,C$1:$C1019,C1019,G$1:$G1019,G1019,E$1:$E1019,E1019),"")</f>
        <v/>
      </c>
      <c r="U1019" t="str">
        <f t="shared" si="92"/>
        <v/>
      </c>
      <c r="AC1019" s="2" t="str">
        <f t="shared" si="93"/>
        <v/>
      </c>
      <c r="AH1019" s="2" t="str">
        <f t="shared" si="94"/>
        <v/>
      </c>
      <c r="AI1019" s="2" t="str">
        <f>IF(ISNUMBER(AH1019),SUMIFS($AH$1:AH1019,$A$1:A1019,A1019,C$1:$C1019,C1019,$G$1:G1019,G1019,$E$1:E1019,E1019),"")</f>
        <v/>
      </c>
      <c r="AJ1019">
        <f t="shared" si="95"/>
        <v>3</v>
      </c>
    </row>
    <row r="1020" spans="1:36" x14ac:dyDescent="0.25">
      <c r="A1020" s="14" t="s">
        <v>108</v>
      </c>
      <c r="B1020" t="s">
        <v>80</v>
      </c>
      <c r="C1020" t="s">
        <v>106</v>
      </c>
      <c r="D1020" s="13">
        <v>42290</v>
      </c>
      <c r="E1020">
        <v>3</v>
      </c>
      <c r="F1020">
        <v>350</v>
      </c>
      <c r="G1020" s="2" t="s">
        <v>87</v>
      </c>
      <c r="H1020" s="2" t="s">
        <v>11</v>
      </c>
      <c r="I1020">
        <v>6</v>
      </c>
      <c r="J1020" s="2" t="s">
        <v>88</v>
      </c>
      <c r="K1020" s="2">
        <v>262.5</v>
      </c>
      <c r="L1020" s="2">
        <v>3219</v>
      </c>
      <c r="M1020" s="2">
        <f t="shared" si="90"/>
        <v>321.89999999999998</v>
      </c>
      <c r="O1020" s="2" t="str">
        <f t="shared" si="91"/>
        <v/>
      </c>
      <c r="P1020" s="2" t="str">
        <f>IF(ISNUMBER(O1020),SUMIFS(O$1:$O1020,A$1:$A1020,A1020,C$1:$C1020,C1020,G$1:$G1020,G1020,E$1:$E1020,E1020),"")</f>
        <v/>
      </c>
      <c r="U1020" t="str">
        <f t="shared" si="92"/>
        <v/>
      </c>
      <c r="AC1020" s="2" t="str">
        <f t="shared" si="93"/>
        <v/>
      </c>
      <c r="AH1020" s="2" t="str">
        <f t="shared" si="94"/>
        <v/>
      </c>
      <c r="AI1020" s="2" t="str">
        <f>IF(ISNUMBER(AH1020),SUMIFS($AH$1:AH1020,$A$1:A1020,A1020,C$1:$C1020,C1020,$G$1:G1020,G1020,$E$1:E1020,E1020),"")</f>
        <v/>
      </c>
      <c r="AJ1020">
        <f t="shared" si="95"/>
        <v>3</v>
      </c>
    </row>
    <row r="1021" spans="1:36" x14ac:dyDescent="0.25">
      <c r="A1021" s="14" t="s">
        <v>107</v>
      </c>
      <c r="B1021" t="s">
        <v>80</v>
      </c>
      <c r="C1021" t="s">
        <v>106</v>
      </c>
      <c r="D1021" s="13">
        <v>42290</v>
      </c>
      <c r="E1021">
        <v>3</v>
      </c>
      <c r="F1021">
        <v>500</v>
      </c>
      <c r="G1021" s="2" t="s">
        <v>87</v>
      </c>
      <c r="H1021" s="2" t="s">
        <v>11</v>
      </c>
      <c r="I1021">
        <v>6</v>
      </c>
      <c r="J1021" s="2" t="s">
        <v>88</v>
      </c>
      <c r="K1021" s="2">
        <v>375</v>
      </c>
      <c r="L1021" s="2">
        <v>3380</v>
      </c>
      <c r="M1021" s="2">
        <f t="shared" si="90"/>
        <v>338</v>
      </c>
      <c r="O1021" s="2" t="str">
        <f t="shared" si="91"/>
        <v/>
      </c>
      <c r="P1021" s="2" t="str">
        <f>IF(ISNUMBER(O1021),SUMIFS(O$1:$O1021,A$1:$A1021,A1021,C$1:$C1021,C1021,G$1:$G1021,G1021,E$1:$E1021,E1021),"")</f>
        <v/>
      </c>
      <c r="U1021" t="str">
        <f t="shared" si="92"/>
        <v/>
      </c>
      <c r="AC1021" s="2" t="str">
        <f t="shared" si="93"/>
        <v/>
      </c>
      <c r="AH1021" s="2" t="str">
        <f t="shared" si="94"/>
        <v/>
      </c>
      <c r="AI1021" s="2" t="str">
        <f>IF(ISNUMBER(AH1021),SUMIFS($AH$1:AH1021,$A$1:A1021,A1021,C$1:$C1021,C1021,$G$1:G1021,G1021,$E$1:E1021,E1021),"")</f>
        <v/>
      </c>
      <c r="AJ1021">
        <f t="shared" si="95"/>
        <v>3</v>
      </c>
    </row>
    <row r="1022" spans="1:36" x14ac:dyDescent="0.25">
      <c r="A1022" s="14" t="s">
        <v>112</v>
      </c>
      <c r="B1022" t="s">
        <v>80</v>
      </c>
      <c r="C1022" t="s">
        <v>106</v>
      </c>
      <c r="D1022" s="13">
        <v>42291</v>
      </c>
      <c r="E1022">
        <v>1</v>
      </c>
      <c r="F1022">
        <v>0</v>
      </c>
      <c r="G1022" s="2" t="s">
        <v>87</v>
      </c>
      <c r="H1022" s="2" t="s">
        <v>11</v>
      </c>
      <c r="I1022">
        <v>6</v>
      </c>
      <c r="J1022" s="2" t="s">
        <v>77</v>
      </c>
      <c r="K1022" s="2">
        <v>0</v>
      </c>
      <c r="L1022" s="2"/>
      <c r="M1022" s="2" t="str">
        <f t="shared" si="90"/>
        <v/>
      </c>
      <c r="N1022">
        <v>1410.3420999999998</v>
      </c>
      <c r="O1022" s="2">
        <f t="shared" si="91"/>
        <v>141.03420999999997</v>
      </c>
      <c r="P1022" s="2">
        <f>IF(ISNUMBER(O1022),SUMIFS(O$1:$O1022,A$1:$A1022,A1022,C$1:$C1022,C1022,G$1:$G1022,G1022,E$1:$E1022,E1022),"")</f>
        <v>252.82550599999996</v>
      </c>
      <c r="U1022" t="str">
        <f t="shared" si="92"/>
        <v/>
      </c>
      <c r="AC1022" s="2" t="str">
        <f t="shared" si="93"/>
        <v/>
      </c>
      <c r="AH1022" s="2" t="str">
        <f t="shared" si="94"/>
        <v/>
      </c>
      <c r="AI1022" s="2" t="str">
        <f>IF(ISNUMBER(AH1022),SUMIFS($AH$1:AH1022,$A$1:A1022,A1022,C$1:$C1022,C1022,$G$1:G1022,G1022,$E$1:E1022,E1022),"")</f>
        <v/>
      </c>
      <c r="AJ1022">
        <f t="shared" si="95"/>
        <v>4</v>
      </c>
    </row>
    <row r="1023" spans="1:36" x14ac:dyDescent="0.25">
      <c r="A1023" s="14" t="s">
        <v>111</v>
      </c>
      <c r="B1023" t="s">
        <v>80</v>
      </c>
      <c r="C1023" t="s">
        <v>106</v>
      </c>
      <c r="D1023" s="13">
        <v>42291</v>
      </c>
      <c r="E1023">
        <v>1</v>
      </c>
      <c r="F1023">
        <v>50</v>
      </c>
      <c r="G1023" s="2" t="s">
        <v>87</v>
      </c>
      <c r="H1023" s="2" t="s">
        <v>11</v>
      </c>
      <c r="I1023">
        <v>6</v>
      </c>
      <c r="J1023" s="2" t="s">
        <v>77</v>
      </c>
      <c r="K1023" s="2">
        <v>37.5</v>
      </c>
      <c r="L1023" s="2"/>
      <c r="M1023" s="2" t="str">
        <f t="shared" si="90"/>
        <v/>
      </c>
      <c r="N1023">
        <v>1181.6361599999998</v>
      </c>
      <c r="O1023" s="2">
        <f t="shared" si="91"/>
        <v>118.16361599999998</v>
      </c>
      <c r="P1023" s="2">
        <f>IF(ISNUMBER(O1023),SUMIFS(O$1:$O1023,A$1:$A1023,A1023,C$1:$C1023,C1023,G$1:$G1023,G1023,E$1:$E1023,E1023),"")</f>
        <v>233.42729826666664</v>
      </c>
      <c r="U1023" t="str">
        <f t="shared" si="92"/>
        <v/>
      </c>
      <c r="AC1023" s="2" t="str">
        <f t="shared" si="93"/>
        <v/>
      </c>
      <c r="AH1023" s="2" t="str">
        <f t="shared" si="94"/>
        <v/>
      </c>
      <c r="AI1023" s="2" t="str">
        <f>IF(ISNUMBER(AH1023),SUMIFS($AH$1:AH1023,$A$1:A1023,A1023,C$1:$C1023,C1023,$G$1:G1023,G1023,$E$1:E1023,E1023),"")</f>
        <v/>
      </c>
      <c r="AJ1023">
        <f t="shared" si="95"/>
        <v>4</v>
      </c>
    </row>
    <row r="1024" spans="1:36" x14ac:dyDescent="0.25">
      <c r="A1024" s="14" t="s">
        <v>110</v>
      </c>
      <c r="B1024" t="s">
        <v>80</v>
      </c>
      <c r="C1024" t="s">
        <v>106</v>
      </c>
      <c r="D1024" s="13">
        <v>42291</v>
      </c>
      <c r="E1024">
        <v>1</v>
      </c>
      <c r="F1024">
        <v>100</v>
      </c>
      <c r="G1024" s="2" t="s">
        <v>87</v>
      </c>
      <c r="H1024" s="2" t="s">
        <v>11</v>
      </c>
      <c r="I1024">
        <v>6</v>
      </c>
      <c r="J1024" s="2" t="s">
        <v>77</v>
      </c>
      <c r="K1024" s="2">
        <v>75</v>
      </c>
      <c r="L1024" s="2"/>
      <c r="M1024" s="2" t="str">
        <f t="shared" si="90"/>
        <v/>
      </c>
      <c r="N1024">
        <v>1480.3166773333335</v>
      </c>
      <c r="O1024" s="2">
        <f t="shared" si="91"/>
        <v>148.03166773333334</v>
      </c>
      <c r="P1024" s="2">
        <f>IF(ISNUMBER(O1024),SUMIFS(O$1:$O1024,A$1:$A1024,A1024,C$1:$C1024,C1024,G$1:$G1024,G1024,E$1:$E1024,E1024),"")</f>
        <v>282.64809653333327</v>
      </c>
      <c r="U1024" t="str">
        <f t="shared" si="92"/>
        <v/>
      </c>
      <c r="AC1024" s="2" t="str">
        <f t="shared" si="93"/>
        <v/>
      </c>
      <c r="AH1024" s="2" t="str">
        <f t="shared" si="94"/>
        <v/>
      </c>
      <c r="AI1024" s="2" t="str">
        <f>IF(ISNUMBER(AH1024),SUMIFS($AH$1:AH1024,$A$1:A1024,A1024,C$1:$C1024,C1024,$G$1:G1024,G1024,$E$1:E1024,E1024),"")</f>
        <v/>
      </c>
      <c r="AJ1024">
        <f t="shared" si="95"/>
        <v>4</v>
      </c>
    </row>
    <row r="1025" spans="1:36" x14ac:dyDescent="0.25">
      <c r="A1025" s="14" t="s">
        <v>109</v>
      </c>
      <c r="B1025" t="s">
        <v>80</v>
      </c>
      <c r="C1025" t="s">
        <v>106</v>
      </c>
      <c r="D1025" s="13">
        <v>42291</v>
      </c>
      <c r="E1025">
        <v>1</v>
      </c>
      <c r="F1025">
        <v>200</v>
      </c>
      <c r="G1025" s="2" t="s">
        <v>87</v>
      </c>
      <c r="H1025" s="2" t="s">
        <v>11</v>
      </c>
      <c r="I1025">
        <v>6</v>
      </c>
      <c r="J1025" s="2" t="s">
        <v>77</v>
      </c>
      <c r="K1025" s="2">
        <v>150</v>
      </c>
      <c r="L1025" s="2"/>
      <c r="M1025" s="2" t="str">
        <f t="shared" si="90"/>
        <v/>
      </c>
      <c r="N1025">
        <v>1163.0999333333334</v>
      </c>
      <c r="O1025" s="2">
        <f t="shared" si="91"/>
        <v>116.30999333333334</v>
      </c>
      <c r="P1025" s="2">
        <f>IF(ISNUMBER(O1025),SUMIFS(O$1:$O1025,A$1:$A1025,A1025,C$1:$C1025,C1025,G$1:$G1025,G1025,E$1:$E1025,E1025),"")</f>
        <v>221.74372133333333</v>
      </c>
      <c r="U1025" t="str">
        <f t="shared" si="92"/>
        <v/>
      </c>
      <c r="AC1025" s="2" t="str">
        <f t="shared" si="93"/>
        <v/>
      </c>
      <c r="AH1025" s="2" t="str">
        <f t="shared" si="94"/>
        <v/>
      </c>
      <c r="AI1025" s="2" t="str">
        <f>IF(ISNUMBER(AH1025),SUMIFS($AH$1:AH1025,$A$1:A1025,A1025,C$1:$C1025,C1025,$G$1:G1025,G1025,$E$1:E1025,E1025),"")</f>
        <v/>
      </c>
      <c r="AJ1025">
        <f t="shared" si="95"/>
        <v>4</v>
      </c>
    </row>
    <row r="1026" spans="1:36" x14ac:dyDescent="0.25">
      <c r="A1026" s="14" t="s">
        <v>108</v>
      </c>
      <c r="B1026" t="s">
        <v>80</v>
      </c>
      <c r="C1026" t="s">
        <v>106</v>
      </c>
      <c r="D1026" s="13">
        <v>42291</v>
      </c>
      <c r="E1026">
        <v>1</v>
      </c>
      <c r="F1026">
        <v>350</v>
      </c>
      <c r="G1026" s="2" t="s">
        <v>87</v>
      </c>
      <c r="H1026" s="2" t="s">
        <v>11</v>
      </c>
      <c r="I1026">
        <v>6</v>
      </c>
      <c r="J1026" s="2" t="s">
        <v>77</v>
      </c>
      <c r="K1026" s="2">
        <v>262.5</v>
      </c>
      <c r="L1026" s="2"/>
      <c r="M1026" s="2" t="str">
        <f t="shared" ref="M1026:M1089" si="96">IF(ISNUMBER(L1026),L1026/10,"")</f>
        <v/>
      </c>
      <c r="N1026">
        <v>1299.9636440000002</v>
      </c>
      <c r="O1026" s="2">
        <f t="shared" ref="O1026:O1089" si="97">IF(ISNUMBER(N1026),N1026/10,"")</f>
        <v>129.9963644</v>
      </c>
      <c r="P1026" s="2">
        <f>IF(ISNUMBER(O1026),SUMIFS(O$1:$O1026,A$1:$A1026,A1026,C$1:$C1026,C1026,G$1:$G1026,G1026,E$1:$E1026,E1026),"")</f>
        <v>240.2664364</v>
      </c>
      <c r="U1026" t="str">
        <f t="shared" ref="U1026:U1089" si="98">IF(ISNUMBER(R1026),R1026/100,"")</f>
        <v/>
      </c>
      <c r="AC1026" s="2" t="str">
        <f t="shared" ref="AC1026:AC1089" si="99">IF(ISNUMBER(AB1026),AB1026,"")</f>
        <v/>
      </c>
      <c r="AH1026" s="2" t="str">
        <f t="shared" ref="AH1026:AH1089" si="100">IF(AND(ISNUMBER(AB1026),ISNUMBER(O1026)),ROUND(O1026*AB1026,3),"")</f>
        <v/>
      </c>
      <c r="AI1026" s="2" t="str">
        <f>IF(ISNUMBER(AH1026),SUMIFS($AH$1:AH1026,$A$1:A1026,A1026,C$1:$C1026,C1026,$G$1:G1026,G1026,$E$1:E1026,E1026),"")</f>
        <v/>
      </c>
      <c r="AJ1026">
        <f t="shared" ref="AJ1026:AJ1089" si="101">COUNT(K1026:AI1026)</f>
        <v>4</v>
      </c>
    </row>
    <row r="1027" spans="1:36" x14ac:dyDescent="0.25">
      <c r="A1027" s="14" t="s">
        <v>107</v>
      </c>
      <c r="B1027" t="s">
        <v>80</v>
      </c>
      <c r="C1027" t="s">
        <v>106</v>
      </c>
      <c r="D1027" s="13">
        <v>42291</v>
      </c>
      <c r="E1027">
        <v>1</v>
      </c>
      <c r="F1027">
        <v>500</v>
      </c>
      <c r="G1027" s="2" t="s">
        <v>87</v>
      </c>
      <c r="H1027" s="2" t="s">
        <v>11</v>
      </c>
      <c r="I1027">
        <v>6</v>
      </c>
      <c r="J1027" s="2" t="s">
        <v>77</v>
      </c>
      <c r="K1027" s="2">
        <v>375</v>
      </c>
      <c r="L1027" s="2"/>
      <c r="M1027" s="2" t="str">
        <f t="shared" si="96"/>
        <v/>
      </c>
      <c r="N1027">
        <v>1496.3118026666668</v>
      </c>
      <c r="O1027" s="2">
        <f t="shared" si="97"/>
        <v>149.63118026666669</v>
      </c>
      <c r="P1027" s="2">
        <f>IF(ISNUMBER(O1027),SUMIFS(O$1:$O1027,A$1:$A1027,A1027,C$1:$C1027,C1027,G$1:$G1027,G1027,E$1:$E1027,E1027),"")</f>
        <v>268.36910733333332</v>
      </c>
      <c r="U1027" t="str">
        <f t="shared" si="98"/>
        <v/>
      </c>
      <c r="AC1027" s="2" t="str">
        <f t="shared" si="99"/>
        <v/>
      </c>
      <c r="AH1027" s="2" t="str">
        <f t="shared" si="100"/>
        <v/>
      </c>
      <c r="AI1027" s="2" t="str">
        <f>IF(ISNUMBER(AH1027),SUMIFS($AH$1:AH1027,$A$1:A1027,A1027,C$1:$C1027,C1027,$G$1:G1027,G1027,$E$1:E1027,E1027),"")</f>
        <v/>
      </c>
      <c r="AJ1027">
        <f t="shared" si="101"/>
        <v>4</v>
      </c>
    </row>
    <row r="1028" spans="1:36" x14ac:dyDescent="0.25">
      <c r="A1028" s="14" t="s">
        <v>112</v>
      </c>
      <c r="B1028" t="s">
        <v>80</v>
      </c>
      <c r="C1028" t="s">
        <v>106</v>
      </c>
      <c r="D1028" s="13">
        <v>42291</v>
      </c>
      <c r="E1028">
        <v>2</v>
      </c>
      <c r="F1028">
        <v>0</v>
      </c>
      <c r="G1028" s="2" t="s">
        <v>87</v>
      </c>
      <c r="H1028" s="2" t="s">
        <v>11</v>
      </c>
      <c r="I1028">
        <v>6</v>
      </c>
      <c r="J1028" s="2" t="s">
        <v>77</v>
      </c>
      <c r="K1028" s="2">
        <v>0</v>
      </c>
      <c r="L1028" s="2"/>
      <c r="M1028" s="2" t="str">
        <f t="shared" si="96"/>
        <v/>
      </c>
      <c r="N1028">
        <v>1421.1057386666666</v>
      </c>
      <c r="O1028" s="2">
        <f t="shared" si="97"/>
        <v>142.11057386666667</v>
      </c>
      <c r="P1028" s="2">
        <f>IF(ISNUMBER(O1028),SUMIFS(O$1:$O1028,A$1:$A1028,A1028,C$1:$C1028,C1028,G$1:$G1028,G1028,E$1:$E1028,E1028),"")</f>
        <v>255.56420026666666</v>
      </c>
      <c r="U1028" t="str">
        <f t="shared" si="98"/>
        <v/>
      </c>
      <c r="AC1028" s="2" t="str">
        <f t="shared" si="99"/>
        <v/>
      </c>
      <c r="AH1028" s="2" t="str">
        <f t="shared" si="100"/>
        <v/>
      </c>
      <c r="AI1028" s="2" t="str">
        <f>IF(ISNUMBER(AH1028),SUMIFS($AH$1:AH1028,$A$1:A1028,A1028,C$1:$C1028,C1028,$G$1:G1028,G1028,$E$1:E1028,E1028),"")</f>
        <v/>
      </c>
      <c r="AJ1028">
        <f t="shared" si="101"/>
        <v>4</v>
      </c>
    </row>
    <row r="1029" spans="1:36" x14ac:dyDescent="0.25">
      <c r="A1029" s="14" t="s">
        <v>111</v>
      </c>
      <c r="B1029" t="s">
        <v>80</v>
      </c>
      <c r="C1029" t="s">
        <v>106</v>
      </c>
      <c r="D1029" s="13">
        <v>42291</v>
      </c>
      <c r="E1029">
        <v>2</v>
      </c>
      <c r="F1029">
        <v>50</v>
      </c>
      <c r="G1029" s="2" t="s">
        <v>87</v>
      </c>
      <c r="H1029" s="2" t="s">
        <v>11</v>
      </c>
      <c r="I1029">
        <v>6</v>
      </c>
      <c r="J1029" s="2" t="s">
        <v>77</v>
      </c>
      <c r="K1029" s="2">
        <v>37.5</v>
      </c>
      <c r="L1029" s="2"/>
      <c r="M1029" s="2" t="str">
        <f t="shared" si="96"/>
        <v/>
      </c>
      <c r="N1029">
        <v>1250.8045813333333</v>
      </c>
      <c r="O1029" s="2">
        <f t="shared" si="97"/>
        <v>125.08045813333334</v>
      </c>
      <c r="P1029" s="2">
        <f>IF(ISNUMBER(O1029),SUMIFS(O$1:$O1029,A$1:$A1029,A1029,C$1:$C1029,C1029,G$1:$G1029,G1029,E$1:$E1029,E1029),"")</f>
        <v>287.62188666666668</v>
      </c>
      <c r="U1029" t="str">
        <f t="shared" si="98"/>
        <v/>
      </c>
      <c r="AC1029" s="2" t="str">
        <f t="shared" si="99"/>
        <v/>
      </c>
      <c r="AH1029" s="2" t="str">
        <f t="shared" si="100"/>
        <v/>
      </c>
      <c r="AI1029" s="2" t="str">
        <f>IF(ISNUMBER(AH1029),SUMIFS($AH$1:AH1029,$A$1:A1029,A1029,C$1:$C1029,C1029,$G$1:G1029,G1029,$E$1:E1029,E1029),"")</f>
        <v/>
      </c>
      <c r="AJ1029">
        <f t="shared" si="101"/>
        <v>4</v>
      </c>
    </row>
    <row r="1030" spans="1:36" x14ac:dyDescent="0.25">
      <c r="A1030" s="14" t="s">
        <v>110</v>
      </c>
      <c r="B1030" t="s">
        <v>80</v>
      </c>
      <c r="C1030" t="s">
        <v>106</v>
      </c>
      <c r="D1030" s="13">
        <v>42291</v>
      </c>
      <c r="E1030">
        <v>2</v>
      </c>
      <c r="F1030">
        <v>100</v>
      </c>
      <c r="G1030" s="2" t="s">
        <v>87</v>
      </c>
      <c r="H1030" s="2" t="s">
        <v>11</v>
      </c>
      <c r="I1030">
        <v>6</v>
      </c>
      <c r="J1030" s="2" t="s">
        <v>77</v>
      </c>
      <c r="K1030" s="2">
        <v>75</v>
      </c>
      <c r="L1030" s="2"/>
      <c r="M1030" s="2" t="str">
        <f t="shared" si="96"/>
        <v/>
      </c>
      <c r="N1030">
        <v>1446.6504213333333</v>
      </c>
      <c r="O1030" s="2">
        <f t="shared" si="97"/>
        <v>144.66504213333332</v>
      </c>
      <c r="P1030" s="2">
        <f>IF(ISNUMBER(O1030),SUMIFS(O$1:$O1030,A$1:$A1030,A1030,C$1:$C1030,C1030,G$1:$G1030,G1030,E$1:$E1030,E1030),"")</f>
        <v>307.48295599999994</v>
      </c>
      <c r="U1030" t="str">
        <f t="shared" si="98"/>
        <v/>
      </c>
      <c r="AC1030" s="2" t="str">
        <f t="shared" si="99"/>
        <v/>
      </c>
      <c r="AH1030" s="2" t="str">
        <f t="shared" si="100"/>
        <v/>
      </c>
      <c r="AI1030" s="2" t="str">
        <f>IF(ISNUMBER(AH1030),SUMIFS($AH$1:AH1030,$A$1:A1030,A1030,C$1:$C1030,C1030,$G$1:G1030,G1030,$E$1:E1030,E1030),"")</f>
        <v/>
      </c>
      <c r="AJ1030">
        <f t="shared" si="101"/>
        <v>4</v>
      </c>
    </row>
    <row r="1031" spans="1:36" x14ac:dyDescent="0.25">
      <c r="A1031" s="14" t="s">
        <v>109</v>
      </c>
      <c r="B1031" t="s">
        <v>80</v>
      </c>
      <c r="C1031" t="s">
        <v>106</v>
      </c>
      <c r="D1031" s="13">
        <v>42291</v>
      </c>
      <c r="E1031">
        <v>2</v>
      </c>
      <c r="F1031">
        <v>200</v>
      </c>
      <c r="G1031" s="2" t="s">
        <v>87</v>
      </c>
      <c r="H1031" s="2" t="s">
        <v>11</v>
      </c>
      <c r="I1031">
        <v>6</v>
      </c>
      <c r="J1031" s="2" t="s">
        <v>77</v>
      </c>
      <c r="K1031" s="2">
        <v>150</v>
      </c>
      <c r="L1031" s="2"/>
      <c r="M1031" s="2" t="str">
        <f t="shared" si="96"/>
        <v/>
      </c>
      <c r="N1031">
        <v>1438.3104853333334</v>
      </c>
      <c r="O1031" s="2">
        <f t="shared" si="97"/>
        <v>143.83104853333333</v>
      </c>
      <c r="P1031" s="2">
        <f>IF(ISNUMBER(O1031),SUMIFS(O$1:$O1031,A$1:$A1031,A1031,C$1:$C1031,C1031,G$1:$G1031,G1031,E$1:$E1031,E1031),"")</f>
        <v>267.25413893333337</v>
      </c>
      <c r="U1031" t="str">
        <f t="shared" si="98"/>
        <v/>
      </c>
      <c r="AC1031" s="2" t="str">
        <f t="shared" si="99"/>
        <v/>
      </c>
      <c r="AH1031" s="2" t="str">
        <f t="shared" si="100"/>
        <v/>
      </c>
      <c r="AI1031" s="2" t="str">
        <f>IF(ISNUMBER(AH1031),SUMIFS($AH$1:AH1031,$A$1:A1031,A1031,C$1:$C1031,C1031,$G$1:G1031,G1031,$E$1:E1031,E1031),"")</f>
        <v/>
      </c>
      <c r="AJ1031">
        <f t="shared" si="101"/>
        <v>4</v>
      </c>
    </row>
    <row r="1032" spans="1:36" x14ac:dyDescent="0.25">
      <c r="A1032" s="14" t="s">
        <v>108</v>
      </c>
      <c r="B1032" t="s">
        <v>80</v>
      </c>
      <c r="C1032" t="s">
        <v>106</v>
      </c>
      <c r="D1032" s="13">
        <v>42291</v>
      </c>
      <c r="E1032">
        <v>2</v>
      </c>
      <c r="F1032">
        <v>350</v>
      </c>
      <c r="G1032" s="2" t="s">
        <v>87</v>
      </c>
      <c r="H1032" s="2" t="s">
        <v>11</v>
      </c>
      <c r="I1032">
        <v>6</v>
      </c>
      <c r="J1032" s="2" t="s">
        <v>77</v>
      </c>
      <c r="K1032" s="2">
        <v>262.5</v>
      </c>
      <c r="L1032" s="2"/>
      <c r="M1032" s="2" t="str">
        <f t="shared" si="96"/>
        <v/>
      </c>
      <c r="N1032">
        <v>1364.514768</v>
      </c>
      <c r="O1032" s="2">
        <f t="shared" si="97"/>
        <v>136.45147679999999</v>
      </c>
      <c r="P1032" s="2">
        <f>IF(ISNUMBER(O1032),SUMIFS(O$1:$O1032,A$1:$A1032,A1032,C$1:$C1032,C1032,G$1:$G1032,G1032,E$1:$E1032,E1032),"")</f>
        <v>237.98445679999998</v>
      </c>
      <c r="U1032" t="str">
        <f t="shared" si="98"/>
        <v/>
      </c>
      <c r="AC1032" s="2" t="str">
        <f t="shared" si="99"/>
        <v/>
      </c>
      <c r="AH1032" s="2" t="str">
        <f t="shared" si="100"/>
        <v/>
      </c>
      <c r="AI1032" s="2" t="str">
        <f>IF(ISNUMBER(AH1032),SUMIFS($AH$1:AH1032,$A$1:A1032,A1032,C$1:$C1032,C1032,$G$1:G1032,G1032,$E$1:E1032,E1032),"")</f>
        <v/>
      </c>
      <c r="AJ1032">
        <f t="shared" si="101"/>
        <v>4</v>
      </c>
    </row>
    <row r="1033" spans="1:36" x14ac:dyDescent="0.25">
      <c r="A1033" s="14" t="s">
        <v>107</v>
      </c>
      <c r="B1033" t="s">
        <v>80</v>
      </c>
      <c r="C1033" t="s">
        <v>106</v>
      </c>
      <c r="D1033" s="13">
        <v>42291</v>
      </c>
      <c r="E1033">
        <v>2</v>
      </c>
      <c r="F1033">
        <v>500</v>
      </c>
      <c r="G1033" s="2" t="s">
        <v>87</v>
      </c>
      <c r="H1033" s="2" t="s">
        <v>11</v>
      </c>
      <c r="I1033">
        <v>6</v>
      </c>
      <c r="J1033" s="2" t="s">
        <v>77</v>
      </c>
      <c r="K1033" s="2">
        <v>375</v>
      </c>
      <c r="L1033" s="2"/>
      <c r="M1033" s="2" t="str">
        <f t="shared" si="96"/>
        <v/>
      </c>
      <c r="N1033">
        <v>1428.29872</v>
      </c>
      <c r="O1033" s="2">
        <f t="shared" si="97"/>
        <v>142.82987199999999</v>
      </c>
      <c r="P1033" s="2">
        <f>IF(ISNUMBER(O1033),SUMIFS(O$1:$O1033,A$1:$A1033,A1033,C$1:$C1033,C1033,G$1:$G1033,G1033,E$1:$E1033,E1033),"")</f>
        <v>270.07128186666665</v>
      </c>
      <c r="U1033" t="str">
        <f t="shared" si="98"/>
        <v/>
      </c>
      <c r="AC1033" s="2" t="str">
        <f t="shared" si="99"/>
        <v/>
      </c>
      <c r="AH1033" s="2" t="str">
        <f t="shared" si="100"/>
        <v/>
      </c>
      <c r="AI1033" s="2" t="str">
        <f>IF(ISNUMBER(AH1033),SUMIFS($AH$1:AH1033,$A$1:A1033,A1033,C$1:$C1033,C1033,$G$1:G1033,G1033,$E$1:E1033,E1033),"")</f>
        <v/>
      </c>
      <c r="AJ1033">
        <f t="shared" si="101"/>
        <v>4</v>
      </c>
    </row>
    <row r="1034" spans="1:36" x14ac:dyDescent="0.25">
      <c r="A1034" s="14" t="s">
        <v>112</v>
      </c>
      <c r="B1034" t="s">
        <v>80</v>
      </c>
      <c r="C1034" t="s">
        <v>106</v>
      </c>
      <c r="D1034" s="13">
        <v>42291</v>
      </c>
      <c r="E1034">
        <v>3</v>
      </c>
      <c r="F1034">
        <v>0</v>
      </c>
      <c r="G1034" s="2" t="s">
        <v>87</v>
      </c>
      <c r="H1034" s="2" t="s">
        <v>11</v>
      </c>
      <c r="I1034">
        <v>6</v>
      </c>
      <c r="J1034" s="2" t="s">
        <v>77</v>
      </c>
      <c r="K1034" s="2">
        <v>0</v>
      </c>
      <c r="L1034" s="2"/>
      <c r="M1034" s="2" t="str">
        <f t="shared" si="96"/>
        <v/>
      </c>
      <c r="N1034">
        <v>1386.6021719999997</v>
      </c>
      <c r="O1034" s="2">
        <f t="shared" si="97"/>
        <v>138.66021719999998</v>
      </c>
      <c r="P1034" s="2">
        <f>IF(ISNUMBER(O1034),SUMIFS(O$1:$O1034,A$1:$A1034,A1034,C$1:$C1034,C1034,G$1:$G1034,G1034,E$1:$E1034,E1034),"")</f>
        <v>210.14759426666666</v>
      </c>
      <c r="U1034" t="str">
        <f t="shared" si="98"/>
        <v/>
      </c>
      <c r="AC1034" s="2" t="str">
        <f t="shared" si="99"/>
        <v/>
      </c>
      <c r="AH1034" s="2" t="str">
        <f t="shared" si="100"/>
        <v/>
      </c>
      <c r="AI1034" s="2" t="str">
        <f>IF(ISNUMBER(AH1034),SUMIFS($AH$1:AH1034,$A$1:A1034,A1034,C$1:$C1034,C1034,$G$1:G1034,G1034,$E$1:E1034,E1034),"")</f>
        <v/>
      </c>
      <c r="AJ1034">
        <f t="shared" si="101"/>
        <v>4</v>
      </c>
    </row>
    <row r="1035" spans="1:36" x14ac:dyDescent="0.25">
      <c r="A1035" s="14" t="s">
        <v>111</v>
      </c>
      <c r="B1035" t="s">
        <v>80</v>
      </c>
      <c r="C1035" t="s">
        <v>106</v>
      </c>
      <c r="D1035" s="13">
        <v>42291</v>
      </c>
      <c r="E1035">
        <v>3</v>
      </c>
      <c r="F1035">
        <v>50</v>
      </c>
      <c r="G1035" s="2" t="s">
        <v>87</v>
      </c>
      <c r="H1035" s="2" t="s">
        <v>11</v>
      </c>
      <c r="I1035">
        <v>6</v>
      </c>
      <c r="J1035" s="2" t="s">
        <v>77</v>
      </c>
      <c r="K1035" s="2">
        <v>37.5</v>
      </c>
      <c r="L1035" s="2"/>
      <c r="M1035" s="2" t="str">
        <f t="shared" si="96"/>
        <v/>
      </c>
      <c r="N1035">
        <v>1550.9796119999999</v>
      </c>
      <c r="O1035" s="2">
        <f t="shared" si="97"/>
        <v>155.09796119999999</v>
      </c>
      <c r="P1035" s="2">
        <f>IF(ISNUMBER(O1035),SUMIFS(O$1:$O1035,A$1:$A1035,A1035,C$1:$C1035,C1035,G$1:$G1035,G1035,E$1:$E1035,E1035),"")</f>
        <v>211.75428119999998</v>
      </c>
      <c r="U1035" t="str">
        <f t="shared" si="98"/>
        <v/>
      </c>
      <c r="AC1035" s="2" t="str">
        <f t="shared" si="99"/>
        <v/>
      </c>
      <c r="AH1035" s="2" t="str">
        <f t="shared" si="100"/>
        <v/>
      </c>
      <c r="AI1035" s="2" t="str">
        <f>IF(ISNUMBER(AH1035),SUMIFS($AH$1:AH1035,$A$1:A1035,A1035,C$1:$C1035,C1035,$G$1:G1035,G1035,$E$1:E1035,E1035),"")</f>
        <v/>
      </c>
      <c r="AJ1035">
        <f t="shared" si="101"/>
        <v>4</v>
      </c>
    </row>
    <row r="1036" spans="1:36" x14ac:dyDescent="0.25">
      <c r="A1036" s="14" t="s">
        <v>110</v>
      </c>
      <c r="B1036" t="s">
        <v>80</v>
      </c>
      <c r="C1036" t="s">
        <v>106</v>
      </c>
      <c r="D1036" s="13">
        <v>42291</v>
      </c>
      <c r="E1036">
        <v>3</v>
      </c>
      <c r="F1036">
        <v>100</v>
      </c>
      <c r="G1036" s="2" t="s">
        <v>87</v>
      </c>
      <c r="H1036" s="2" t="s">
        <v>11</v>
      </c>
      <c r="I1036">
        <v>6</v>
      </c>
      <c r="J1036" s="2" t="s">
        <v>77</v>
      </c>
      <c r="K1036" s="2">
        <v>75</v>
      </c>
      <c r="L1036" s="2"/>
      <c r="M1036" s="2" t="str">
        <f t="shared" si="96"/>
        <v/>
      </c>
      <c r="N1036">
        <v>922.15105733333348</v>
      </c>
      <c r="O1036" s="2">
        <f t="shared" si="97"/>
        <v>92.215105733333345</v>
      </c>
      <c r="P1036" s="2">
        <f>IF(ISNUMBER(O1036),SUMIFS(O$1:$O1036,A$1:$A1036,A1036,C$1:$C1036,C1036,G$1:$G1036,G1036,E$1:$E1036,E1036),"")</f>
        <v>119.80782253333334</v>
      </c>
      <c r="U1036" t="str">
        <f t="shared" si="98"/>
        <v/>
      </c>
      <c r="AC1036" s="2" t="str">
        <f t="shared" si="99"/>
        <v/>
      </c>
      <c r="AH1036" s="2" t="str">
        <f t="shared" si="100"/>
        <v/>
      </c>
      <c r="AI1036" s="2" t="str">
        <f>IF(ISNUMBER(AH1036),SUMIFS($AH$1:AH1036,$A$1:A1036,A1036,C$1:$C1036,C1036,$G$1:G1036,G1036,$E$1:E1036,E1036),"")</f>
        <v/>
      </c>
      <c r="AJ1036">
        <f t="shared" si="101"/>
        <v>4</v>
      </c>
    </row>
    <row r="1037" spans="1:36" x14ac:dyDescent="0.25">
      <c r="A1037" s="14" t="s">
        <v>109</v>
      </c>
      <c r="B1037" t="s">
        <v>80</v>
      </c>
      <c r="C1037" t="s">
        <v>106</v>
      </c>
      <c r="D1037" s="13">
        <v>42291</v>
      </c>
      <c r="E1037">
        <v>3</v>
      </c>
      <c r="F1037">
        <v>200</v>
      </c>
      <c r="G1037" s="2" t="s">
        <v>87</v>
      </c>
      <c r="H1037" s="2" t="s">
        <v>11</v>
      </c>
      <c r="I1037">
        <v>6</v>
      </c>
      <c r="J1037" s="2" t="s">
        <v>77</v>
      </c>
      <c r="K1037" s="2">
        <v>150</v>
      </c>
      <c r="L1037" s="2"/>
      <c r="M1037" s="2" t="str">
        <f t="shared" si="96"/>
        <v/>
      </c>
      <c r="N1037">
        <v>1510.7102079999997</v>
      </c>
      <c r="O1037" s="2">
        <f t="shared" si="97"/>
        <v>151.07102079999999</v>
      </c>
      <c r="P1037" s="2">
        <f>IF(ISNUMBER(O1037),SUMIFS(O$1:$O1037,A$1:$A1037,A1037,C$1:$C1037,C1037,G$1:$G1037,G1037,E$1:$E1037,E1037),"")</f>
        <v>220.55211306666666</v>
      </c>
      <c r="U1037" t="str">
        <f t="shared" si="98"/>
        <v/>
      </c>
      <c r="AC1037" s="2" t="str">
        <f t="shared" si="99"/>
        <v/>
      </c>
      <c r="AH1037" s="2" t="str">
        <f t="shared" si="100"/>
        <v/>
      </c>
      <c r="AI1037" s="2" t="str">
        <f>IF(ISNUMBER(AH1037),SUMIFS($AH$1:AH1037,$A$1:A1037,A1037,C$1:$C1037,C1037,$G$1:G1037,G1037,$E$1:E1037,E1037),"")</f>
        <v/>
      </c>
      <c r="AJ1037">
        <f t="shared" si="101"/>
        <v>4</v>
      </c>
    </row>
    <row r="1038" spans="1:36" x14ac:dyDescent="0.25">
      <c r="A1038" s="14" t="s">
        <v>108</v>
      </c>
      <c r="B1038" t="s">
        <v>80</v>
      </c>
      <c r="C1038" t="s">
        <v>106</v>
      </c>
      <c r="D1038" s="13">
        <v>42291</v>
      </c>
      <c r="E1038">
        <v>3</v>
      </c>
      <c r="F1038">
        <v>350</v>
      </c>
      <c r="G1038" s="2" t="s">
        <v>87</v>
      </c>
      <c r="H1038" s="2" t="s">
        <v>11</v>
      </c>
      <c r="I1038">
        <v>6</v>
      </c>
      <c r="J1038" s="2" t="s">
        <v>77</v>
      </c>
      <c r="K1038" s="2">
        <v>262.5</v>
      </c>
      <c r="L1038" s="2"/>
      <c r="M1038" s="2" t="str">
        <f t="shared" si="96"/>
        <v/>
      </c>
      <c r="N1038">
        <v>1593.1427840000001</v>
      </c>
      <c r="O1038" s="2">
        <f t="shared" si="97"/>
        <v>159.31427840000001</v>
      </c>
      <c r="P1038" s="2">
        <f>IF(ISNUMBER(O1038),SUMIFS(O$1:$O1038,A$1:$A1038,A1038,C$1:$C1038,C1038,G$1:$G1038,G1038,E$1:$E1038,E1038),"")</f>
        <v>232.34408426666667</v>
      </c>
      <c r="U1038" t="str">
        <f t="shared" si="98"/>
        <v/>
      </c>
      <c r="AC1038" s="2" t="str">
        <f t="shared" si="99"/>
        <v/>
      </c>
      <c r="AH1038" s="2" t="str">
        <f t="shared" si="100"/>
        <v/>
      </c>
      <c r="AI1038" s="2" t="str">
        <f>IF(ISNUMBER(AH1038),SUMIFS($AH$1:AH1038,$A$1:A1038,A1038,C$1:$C1038,C1038,$G$1:G1038,G1038,$E$1:E1038,E1038),"")</f>
        <v/>
      </c>
      <c r="AJ1038">
        <f t="shared" si="101"/>
        <v>4</v>
      </c>
    </row>
    <row r="1039" spans="1:36" x14ac:dyDescent="0.25">
      <c r="A1039" s="14" t="s">
        <v>107</v>
      </c>
      <c r="B1039" t="s">
        <v>80</v>
      </c>
      <c r="C1039" t="s">
        <v>106</v>
      </c>
      <c r="D1039" s="13">
        <v>42291</v>
      </c>
      <c r="E1039">
        <v>3</v>
      </c>
      <c r="F1039">
        <v>500</v>
      </c>
      <c r="G1039" s="2" t="s">
        <v>87</v>
      </c>
      <c r="H1039" s="2" t="s">
        <v>11</v>
      </c>
      <c r="I1039">
        <v>6</v>
      </c>
      <c r="J1039" s="2" t="s">
        <v>77</v>
      </c>
      <c r="K1039" s="2">
        <v>375</v>
      </c>
      <c r="L1039" s="2"/>
      <c r="M1039" s="2" t="str">
        <f t="shared" si="96"/>
        <v/>
      </c>
      <c r="N1039">
        <v>1508.5549013333334</v>
      </c>
      <c r="O1039" s="2">
        <f t="shared" si="97"/>
        <v>150.85549013333335</v>
      </c>
      <c r="P1039" s="2">
        <f>IF(ISNUMBER(O1039),SUMIFS(O$1:$O1039,A$1:$A1039,A1039,C$1:$C1039,C1039,G$1:$G1039,G1039,E$1:$E1039,E1039),"")</f>
        <v>199.35909840000002</v>
      </c>
      <c r="U1039" t="str">
        <f t="shared" si="98"/>
        <v/>
      </c>
      <c r="AC1039" s="2" t="str">
        <f t="shared" si="99"/>
        <v/>
      </c>
      <c r="AH1039" s="2" t="str">
        <f t="shared" si="100"/>
        <v/>
      </c>
      <c r="AI1039" s="2" t="str">
        <f>IF(ISNUMBER(AH1039),SUMIFS($AH$1:AH1039,$A$1:A1039,A1039,C$1:$C1039,C1039,$G$1:G1039,G1039,$E$1:E1039,E1039),"")</f>
        <v/>
      </c>
      <c r="AJ1039">
        <f t="shared" si="101"/>
        <v>4</v>
      </c>
    </row>
    <row r="1040" spans="1:36" x14ac:dyDescent="0.25">
      <c r="A1040" s="14" t="s">
        <v>112</v>
      </c>
      <c r="B1040" t="s">
        <v>80</v>
      </c>
      <c r="C1040" t="s">
        <v>106</v>
      </c>
      <c r="D1040" s="13">
        <v>42300</v>
      </c>
      <c r="E1040">
        <v>1</v>
      </c>
      <c r="F1040">
        <v>0</v>
      </c>
      <c r="G1040" s="2" t="s">
        <v>87</v>
      </c>
      <c r="H1040" s="2" t="s">
        <v>11</v>
      </c>
      <c r="I1040">
        <v>7</v>
      </c>
      <c r="J1040" s="2" t="s">
        <v>88</v>
      </c>
      <c r="K1040" s="2">
        <v>0</v>
      </c>
      <c r="L1040" s="2">
        <v>1839</v>
      </c>
      <c r="M1040" s="2">
        <f t="shared" si="96"/>
        <v>183.9</v>
      </c>
      <c r="O1040" s="2" t="str">
        <f t="shared" si="97"/>
        <v/>
      </c>
      <c r="P1040" s="2" t="str">
        <f>IF(ISNUMBER(O1040),SUMIFS(O$1:$O1040,A$1:$A1040,A1040,C$1:$C1040,C1040,G$1:$G1040,G1040,E$1:$E1040,E1040),"")</f>
        <v/>
      </c>
      <c r="U1040" t="str">
        <f t="shared" si="98"/>
        <v/>
      </c>
      <c r="AC1040" s="2" t="str">
        <f t="shared" si="99"/>
        <v/>
      </c>
      <c r="AH1040" s="2" t="str">
        <f t="shared" si="100"/>
        <v/>
      </c>
      <c r="AI1040" s="2" t="str">
        <f>IF(ISNUMBER(AH1040),SUMIFS($AH$1:AH1040,$A$1:A1040,A1040,C$1:$C1040,C1040,$G$1:G1040,G1040,$E$1:E1040,E1040),"")</f>
        <v/>
      </c>
      <c r="AJ1040">
        <f t="shared" si="101"/>
        <v>3</v>
      </c>
    </row>
    <row r="1041" spans="1:36" x14ac:dyDescent="0.25">
      <c r="A1041" s="14" t="s">
        <v>111</v>
      </c>
      <c r="B1041" t="s">
        <v>80</v>
      </c>
      <c r="C1041" t="s">
        <v>106</v>
      </c>
      <c r="D1041" s="13">
        <v>42300</v>
      </c>
      <c r="E1041">
        <v>1</v>
      </c>
      <c r="F1041">
        <v>50</v>
      </c>
      <c r="G1041" s="2" t="s">
        <v>87</v>
      </c>
      <c r="H1041" s="2" t="s">
        <v>11</v>
      </c>
      <c r="I1041">
        <v>7</v>
      </c>
      <c r="J1041" s="2" t="s">
        <v>88</v>
      </c>
      <c r="K1041" s="2">
        <v>37.5</v>
      </c>
      <c r="L1041" s="2">
        <v>1885</v>
      </c>
      <c r="M1041" s="2">
        <f t="shared" si="96"/>
        <v>188.5</v>
      </c>
      <c r="O1041" s="2" t="str">
        <f t="shared" si="97"/>
        <v/>
      </c>
      <c r="P1041" s="2" t="str">
        <f>IF(ISNUMBER(O1041),SUMIFS(O$1:$O1041,A$1:$A1041,A1041,C$1:$C1041,C1041,G$1:$G1041,G1041,E$1:$E1041,E1041),"")</f>
        <v/>
      </c>
      <c r="U1041" t="str">
        <f t="shared" si="98"/>
        <v/>
      </c>
      <c r="AC1041" s="2" t="str">
        <f t="shared" si="99"/>
        <v/>
      </c>
      <c r="AH1041" s="2" t="str">
        <f t="shared" si="100"/>
        <v/>
      </c>
      <c r="AI1041" s="2" t="str">
        <f>IF(ISNUMBER(AH1041),SUMIFS($AH$1:AH1041,$A$1:A1041,A1041,C$1:$C1041,C1041,$G$1:G1041,G1041,$E$1:E1041,E1041),"")</f>
        <v/>
      </c>
      <c r="AJ1041">
        <f t="shared" si="101"/>
        <v>3</v>
      </c>
    </row>
    <row r="1042" spans="1:36" x14ac:dyDescent="0.25">
      <c r="A1042" s="14" t="s">
        <v>110</v>
      </c>
      <c r="B1042" t="s">
        <v>80</v>
      </c>
      <c r="C1042" t="s">
        <v>106</v>
      </c>
      <c r="D1042" s="13">
        <v>42300</v>
      </c>
      <c r="E1042">
        <v>1</v>
      </c>
      <c r="F1042">
        <v>100</v>
      </c>
      <c r="G1042" s="2" t="s">
        <v>87</v>
      </c>
      <c r="H1042" s="2" t="s">
        <v>11</v>
      </c>
      <c r="I1042">
        <v>7</v>
      </c>
      <c r="J1042" s="2" t="s">
        <v>88</v>
      </c>
      <c r="K1042" s="2">
        <v>75</v>
      </c>
      <c r="L1042" s="2">
        <v>1885</v>
      </c>
      <c r="M1042" s="2">
        <f t="shared" si="96"/>
        <v>188.5</v>
      </c>
      <c r="O1042" s="2" t="str">
        <f t="shared" si="97"/>
        <v/>
      </c>
      <c r="P1042" s="2" t="str">
        <f>IF(ISNUMBER(O1042),SUMIFS(O$1:$O1042,A$1:$A1042,A1042,C$1:$C1042,C1042,G$1:$G1042,G1042,E$1:$E1042,E1042),"")</f>
        <v/>
      </c>
      <c r="U1042" t="str">
        <f t="shared" si="98"/>
        <v/>
      </c>
      <c r="AC1042" s="2" t="str">
        <f t="shared" si="99"/>
        <v/>
      </c>
      <c r="AH1042" s="2" t="str">
        <f t="shared" si="100"/>
        <v/>
      </c>
      <c r="AI1042" s="2" t="str">
        <f>IF(ISNUMBER(AH1042),SUMIFS($AH$1:AH1042,$A$1:A1042,A1042,C$1:$C1042,C1042,$G$1:G1042,G1042,$E$1:E1042,E1042),"")</f>
        <v/>
      </c>
      <c r="AJ1042">
        <f t="shared" si="101"/>
        <v>3</v>
      </c>
    </row>
    <row r="1043" spans="1:36" x14ac:dyDescent="0.25">
      <c r="A1043" s="14" t="s">
        <v>109</v>
      </c>
      <c r="B1043" t="s">
        <v>80</v>
      </c>
      <c r="C1043" t="s">
        <v>106</v>
      </c>
      <c r="D1043" s="13">
        <v>42300</v>
      </c>
      <c r="E1043">
        <v>1</v>
      </c>
      <c r="F1043">
        <v>200</v>
      </c>
      <c r="G1043" s="2" t="s">
        <v>87</v>
      </c>
      <c r="H1043" s="2" t="s">
        <v>11</v>
      </c>
      <c r="I1043">
        <v>7</v>
      </c>
      <c r="J1043" s="2" t="s">
        <v>88</v>
      </c>
      <c r="K1043" s="2">
        <v>150</v>
      </c>
      <c r="L1043" s="2">
        <v>1678</v>
      </c>
      <c r="M1043" s="2">
        <f t="shared" si="96"/>
        <v>167.8</v>
      </c>
      <c r="O1043" s="2" t="str">
        <f t="shared" si="97"/>
        <v/>
      </c>
      <c r="P1043" s="2" t="str">
        <f>IF(ISNUMBER(O1043),SUMIFS(O$1:$O1043,A$1:$A1043,A1043,C$1:$C1043,C1043,G$1:$G1043,G1043,E$1:$E1043,E1043),"")</f>
        <v/>
      </c>
      <c r="U1043" t="str">
        <f t="shared" si="98"/>
        <v/>
      </c>
      <c r="AC1043" s="2" t="str">
        <f t="shared" si="99"/>
        <v/>
      </c>
      <c r="AH1043" s="2" t="str">
        <f t="shared" si="100"/>
        <v/>
      </c>
      <c r="AI1043" s="2" t="str">
        <f>IF(ISNUMBER(AH1043),SUMIFS($AH$1:AH1043,$A$1:A1043,A1043,C$1:$C1043,C1043,$G$1:G1043,G1043,$E$1:E1043,E1043),"")</f>
        <v/>
      </c>
      <c r="AJ1043">
        <f t="shared" si="101"/>
        <v>3</v>
      </c>
    </row>
    <row r="1044" spans="1:36" x14ac:dyDescent="0.25">
      <c r="A1044" s="14" t="s">
        <v>108</v>
      </c>
      <c r="B1044" t="s">
        <v>80</v>
      </c>
      <c r="C1044" t="s">
        <v>106</v>
      </c>
      <c r="D1044" s="13">
        <v>42300</v>
      </c>
      <c r="E1044">
        <v>1</v>
      </c>
      <c r="F1044">
        <v>350</v>
      </c>
      <c r="G1044" s="2" t="s">
        <v>87</v>
      </c>
      <c r="H1044" s="2" t="s">
        <v>11</v>
      </c>
      <c r="I1044">
        <v>7</v>
      </c>
      <c r="J1044" s="2" t="s">
        <v>88</v>
      </c>
      <c r="K1044" s="2">
        <v>262.5</v>
      </c>
      <c r="L1044" s="2">
        <v>1793</v>
      </c>
      <c r="M1044" s="2">
        <f t="shared" si="96"/>
        <v>179.3</v>
      </c>
      <c r="O1044" s="2" t="str">
        <f t="shared" si="97"/>
        <v/>
      </c>
      <c r="P1044" s="2" t="str">
        <f>IF(ISNUMBER(O1044),SUMIFS(O$1:$O1044,A$1:$A1044,A1044,C$1:$C1044,C1044,G$1:$G1044,G1044,E$1:$E1044,E1044),"")</f>
        <v/>
      </c>
      <c r="U1044" t="str">
        <f t="shared" si="98"/>
        <v/>
      </c>
      <c r="AC1044" s="2" t="str">
        <f t="shared" si="99"/>
        <v/>
      </c>
      <c r="AH1044" s="2" t="str">
        <f t="shared" si="100"/>
        <v/>
      </c>
      <c r="AI1044" s="2" t="str">
        <f>IF(ISNUMBER(AH1044),SUMIFS($AH$1:AH1044,$A$1:A1044,A1044,C$1:$C1044,C1044,$G$1:G1044,G1044,$E$1:E1044,E1044),"")</f>
        <v/>
      </c>
      <c r="AJ1044">
        <f t="shared" si="101"/>
        <v>3</v>
      </c>
    </row>
    <row r="1045" spans="1:36" x14ac:dyDescent="0.25">
      <c r="A1045" s="14" t="s">
        <v>107</v>
      </c>
      <c r="B1045" t="s">
        <v>80</v>
      </c>
      <c r="C1045" t="s">
        <v>106</v>
      </c>
      <c r="D1045" s="13">
        <v>42300</v>
      </c>
      <c r="E1045">
        <v>1</v>
      </c>
      <c r="F1045">
        <v>500</v>
      </c>
      <c r="G1045" s="2" t="s">
        <v>87</v>
      </c>
      <c r="H1045" s="2" t="s">
        <v>11</v>
      </c>
      <c r="I1045">
        <v>7</v>
      </c>
      <c r="J1045" s="2" t="s">
        <v>88</v>
      </c>
      <c r="K1045" s="2">
        <v>375</v>
      </c>
      <c r="L1045" s="2">
        <v>1839</v>
      </c>
      <c r="M1045" s="2">
        <f t="shared" si="96"/>
        <v>183.9</v>
      </c>
      <c r="O1045" s="2" t="str">
        <f t="shared" si="97"/>
        <v/>
      </c>
      <c r="P1045" s="2" t="str">
        <f>IF(ISNUMBER(O1045),SUMIFS(O$1:$O1045,A$1:$A1045,A1045,C$1:$C1045,C1045,G$1:$G1045,G1045,E$1:$E1045,E1045),"")</f>
        <v/>
      </c>
      <c r="U1045" t="str">
        <f t="shared" si="98"/>
        <v/>
      </c>
      <c r="AC1045" s="2" t="str">
        <f t="shared" si="99"/>
        <v/>
      </c>
      <c r="AH1045" s="2" t="str">
        <f t="shared" si="100"/>
        <v/>
      </c>
      <c r="AI1045" s="2" t="str">
        <f>IF(ISNUMBER(AH1045),SUMIFS($AH$1:AH1045,$A$1:A1045,A1045,C$1:$C1045,C1045,$G$1:G1045,G1045,$E$1:E1045,E1045),"")</f>
        <v/>
      </c>
      <c r="AJ1045">
        <f t="shared" si="101"/>
        <v>3</v>
      </c>
    </row>
    <row r="1046" spans="1:36" x14ac:dyDescent="0.25">
      <c r="A1046" s="14" t="s">
        <v>112</v>
      </c>
      <c r="B1046" t="s">
        <v>80</v>
      </c>
      <c r="C1046" t="s">
        <v>106</v>
      </c>
      <c r="D1046" s="13">
        <v>42300</v>
      </c>
      <c r="E1046">
        <v>2</v>
      </c>
      <c r="F1046">
        <v>0</v>
      </c>
      <c r="G1046" s="2" t="s">
        <v>87</v>
      </c>
      <c r="H1046" s="2" t="s">
        <v>11</v>
      </c>
      <c r="I1046">
        <v>7</v>
      </c>
      <c r="J1046" s="2" t="s">
        <v>88</v>
      </c>
      <c r="K1046" s="2">
        <v>0</v>
      </c>
      <c r="L1046" s="2">
        <v>1678</v>
      </c>
      <c r="M1046" s="2">
        <f t="shared" si="96"/>
        <v>167.8</v>
      </c>
      <c r="O1046" s="2" t="str">
        <f t="shared" si="97"/>
        <v/>
      </c>
      <c r="P1046" s="2" t="str">
        <f>IF(ISNUMBER(O1046),SUMIFS(O$1:$O1046,A$1:$A1046,A1046,C$1:$C1046,C1046,G$1:$G1046,G1046,E$1:$E1046,E1046),"")</f>
        <v/>
      </c>
      <c r="U1046" t="str">
        <f t="shared" si="98"/>
        <v/>
      </c>
      <c r="AC1046" s="2" t="str">
        <f t="shared" si="99"/>
        <v/>
      </c>
      <c r="AH1046" s="2" t="str">
        <f t="shared" si="100"/>
        <v/>
      </c>
      <c r="AI1046" s="2" t="str">
        <f>IF(ISNUMBER(AH1046),SUMIFS($AH$1:AH1046,$A$1:A1046,A1046,C$1:$C1046,C1046,$G$1:G1046,G1046,$E$1:E1046,E1046),"")</f>
        <v/>
      </c>
      <c r="AJ1046">
        <f t="shared" si="101"/>
        <v>3</v>
      </c>
    </row>
    <row r="1047" spans="1:36" x14ac:dyDescent="0.25">
      <c r="A1047" s="14" t="s">
        <v>111</v>
      </c>
      <c r="B1047" t="s">
        <v>80</v>
      </c>
      <c r="C1047" t="s">
        <v>106</v>
      </c>
      <c r="D1047" s="13">
        <v>42300</v>
      </c>
      <c r="E1047">
        <v>2</v>
      </c>
      <c r="F1047">
        <v>50</v>
      </c>
      <c r="G1047" s="2" t="s">
        <v>87</v>
      </c>
      <c r="H1047" s="2" t="s">
        <v>11</v>
      </c>
      <c r="I1047">
        <v>7</v>
      </c>
      <c r="J1047" s="2" t="s">
        <v>88</v>
      </c>
      <c r="K1047" s="2">
        <v>37.5</v>
      </c>
      <c r="L1047" s="2">
        <v>1563</v>
      </c>
      <c r="M1047" s="2">
        <f t="shared" si="96"/>
        <v>156.30000000000001</v>
      </c>
      <c r="O1047" s="2" t="str">
        <f t="shared" si="97"/>
        <v/>
      </c>
      <c r="P1047" s="2" t="str">
        <f>IF(ISNUMBER(O1047),SUMIFS(O$1:$O1047,A$1:$A1047,A1047,C$1:$C1047,C1047,G$1:$G1047,G1047,E$1:$E1047,E1047),"")</f>
        <v/>
      </c>
      <c r="U1047" t="str">
        <f t="shared" si="98"/>
        <v/>
      </c>
      <c r="AC1047" s="2" t="str">
        <f t="shared" si="99"/>
        <v/>
      </c>
      <c r="AH1047" s="2" t="str">
        <f t="shared" si="100"/>
        <v/>
      </c>
      <c r="AI1047" s="2" t="str">
        <f>IF(ISNUMBER(AH1047),SUMIFS($AH$1:AH1047,$A$1:A1047,A1047,C$1:$C1047,C1047,$G$1:G1047,G1047,$E$1:E1047,E1047),"")</f>
        <v/>
      </c>
      <c r="AJ1047">
        <f t="shared" si="101"/>
        <v>3</v>
      </c>
    </row>
    <row r="1048" spans="1:36" x14ac:dyDescent="0.25">
      <c r="A1048" s="14" t="s">
        <v>110</v>
      </c>
      <c r="B1048" t="s">
        <v>80</v>
      </c>
      <c r="C1048" t="s">
        <v>106</v>
      </c>
      <c r="D1048" s="13">
        <v>42300</v>
      </c>
      <c r="E1048">
        <v>2</v>
      </c>
      <c r="F1048">
        <v>100</v>
      </c>
      <c r="G1048" s="2" t="s">
        <v>87</v>
      </c>
      <c r="H1048" s="2" t="s">
        <v>11</v>
      </c>
      <c r="I1048">
        <v>7</v>
      </c>
      <c r="J1048" s="2" t="s">
        <v>88</v>
      </c>
      <c r="K1048" s="2">
        <v>75</v>
      </c>
      <c r="L1048" s="2">
        <v>1540</v>
      </c>
      <c r="M1048" s="2">
        <f t="shared" si="96"/>
        <v>154</v>
      </c>
      <c r="O1048" s="2" t="str">
        <f t="shared" si="97"/>
        <v/>
      </c>
      <c r="P1048" s="2" t="str">
        <f>IF(ISNUMBER(O1048),SUMIFS(O$1:$O1048,A$1:$A1048,A1048,C$1:$C1048,C1048,G$1:$G1048,G1048,E$1:$E1048,E1048),"")</f>
        <v/>
      </c>
      <c r="U1048" t="str">
        <f t="shared" si="98"/>
        <v/>
      </c>
      <c r="AC1048" s="2" t="str">
        <f t="shared" si="99"/>
        <v/>
      </c>
      <c r="AH1048" s="2" t="str">
        <f t="shared" si="100"/>
        <v/>
      </c>
      <c r="AI1048" s="2" t="str">
        <f>IF(ISNUMBER(AH1048),SUMIFS($AH$1:AH1048,$A$1:A1048,A1048,C$1:$C1048,C1048,$G$1:G1048,G1048,$E$1:E1048,E1048),"")</f>
        <v/>
      </c>
      <c r="AJ1048">
        <f t="shared" si="101"/>
        <v>3</v>
      </c>
    </row>
    <row r="1049" spans="1:36" x14ac:dyDescent="0.25">
      <c r="A1049" s="14" t="s">
        <v>109</v>
      </c>
      <c r="B1049" t="s">
        <v>80</v>
      </c>
      <c r="C1049" t="s">
        <v>106</v>
      </c>
      <c r="D1049" s="13">
        <v>42300</v>
      </c>
      <c r="E1049">
        <v>2</v>
      </c>
      <c r="F1049">
        <v>200</v>
      </c>
      <c r="G1049" s="2" t="s">
        <v>87</v>
      </c>
      <c r="H1049" s="2" t="s">
        <v>11</v>
      </c>
      <c r="I1049">
        <v>7</v>
      </c>
      <c r="J1049" s="2" t="s">
        <v>88</v>
      </c>
      <c r="K1049" s="2">
        <v>150</v>
      </c>
      <c r="L1049" s="2">
        <v>1540</v>
      </c>
      <c r="M1049" s="2">
        <f t="shared" si="96"/>
        <v>154</v>
      </c>
      <c r="O1049" s="2" t="str">
        <f t="shared" si="97"/>
        <v/>
      </c>
      <c r="P1049" s="2" t="str">
        <f>IF(ISNUMBER(O1049),SUMIFS(O$1:$O1049,A$1:$A1049,A1049,C$1:$C1049,C1049,G$1:$G1049,G1049,E$1:$E1049,E1049),"")</f>
        <v/>
      </c>
      <c r="U1049" t="str">
        <f t="shared" si="98"/>
        <v/>
      </c>
      <c r="AC1049" s="2" t="str">
        <f t="shared" si="99"/>
        <v/>
      </c>
      <c r="AH1049" s="2" t="str">
        <f t="shared" si="100"/>
        <v/>
      </c>
      <c r="AI1049" s="2" t="str">
        <f>IF(ISNUMBER(AH1049),SUMIFS($AH$1:AH1049,$A$1:A1049,A1049,C$1:$C1049,C1049,$G$1:G1049,G1049,$E$1:E1049,E1049),"")</f>
        <v/>
      </c>
      <c r="AJ1049">
        <f t="shared" si="101"/>
        <v>3</v>
      </c>
    </row>
    <row r="1050" spans="1:36" x14ac:dyDescent="0.25">
      <c r="A1050" s="14" t="s">
        <v>108</v>
      </c>
      <c r="B1050" t="s">
        <v>80</v>
      </c>
      <c r="C1050" t="s">
        <v>106</v>
      </c>
      <c r="D1050" s="13">
        <v>42300</v>
      </c>
      <c r="E1050">
        <v>2</v>
      </c>
      <c r="F1050">
        <v>350</v>
      </c>
      <c r="G1050" s="2" t="s">
        <v>87</v>
      </c>
      <c r="H1050" s="2" t="s">
        <v>11</v>
      </c>
      <c r="I1050">
        <v>7</v>
      </c>
      <c r="J1050" s="2" t="s">
        <v>88</v>
      </c>
      <c r="K1050" s="2">
        <v>262.5</v>
      </c>
      <c r="L1050" s="2">
        <v>1632</v>
      </c>
      <c r="M1050" s="2">
        <f t="shared" si="96"/>
        <v>163.19999999999999</v>
      </c>
      <c r="O1050" s="2" t="str">
        <f t="shared" si="97"/>
        <v/>
      </c>
      <c r="P1050" s="2" t="str">
        <f>IF(ISNUMBER(O1050),SUMIFS(O$1:$O1050,A$1:$A1050,A1050,C$1:$C1050,C1050,G$1:$G1050,G1050,E$1:$E1050,E1050),"")</f>
        <v/>
      </c>
      <c r="U1050" t="str">
        <f t="shared" si="98"/>
        <v/>
      </c>
      <c r="AC1050" s="2" t="str">
        <f t="shared" si="99"/>
        <v/>
      </c>
      <c r="AH1050" s="2" t="str">
        <f t="shared" si="100"/>
        <v/>
      </c>
      <c r="AI1050" s="2" t="str">
        <f>IF(ISNUMBER(AH1050),SUMIFS($AH$1:AH1050,$A$1:A1050,A1050,C$1:$C1050,C1050,$G$1:G1050,G1050,$E$1:E1050,E1050),"")</f>
        <v/>
      </c>
      <c r="AJ1050">
        <f t="shared" si="101"/>
        <v>3</v>
      </c>
    </row>
    <row r="1051" spans="1:36" x14ac:dyDescent="0.25">
      <c r="A1051" s="14" t="s">
        <v>107</v>
      </c>
      <c r="B1051" t="s">
        <v>80</v>
      </c>
      <c r="C1051" t="s">
        <v>106</v>
      </c>
      <c r="D1051" s="13">
        <v>42300</v>
      </c>
      <c r="E1051">
        <v>2</v>
      </c>
      <c r="F1051">
        <v>500</v>
      </c>
      <c r="G1051" s="2" t="s">
        <v>87</v>
      </c>
      <c r="H1051" s="2" t="s">
        <v>11</v>
      </c>
      <c r="I1051">
        <v>7</v>
      </c>
      <c r="J1051" s="2" t="s">
        <v>88</v>
      </c>
      <c r="K1051" s="2">
        <v>375</v>
      </c>
      <c r="L1051" s="2">
        <v>1540</v>
      </c>
      <c r="M1051" s="2">
        <f t="shared" si="96"/>
        <v>154</v>
      </c>
      <c r="O1051" s="2" t="str">
        <f t="shared" si="97"/>
        <v/>
      </c>
      <c r="P1051" s="2" t="str">
        <f>IF(ISNUMBER(O1051),SUMIFS(O$1:$O1051,A$1:$A1051,A1051,C$1:$C1051,C1051,G$1:$G1051,G1051,E$1:$E1051,E1051),"")</f>
        <v/>
      </c>
      <c r="U1051" t="str">
        <f t="shared" si="98"/>
        <v/>
      </c>
      <c r="AC1051" s="2" t="str">
        <f t="shared" si="99"/>
        <v/>
      </c>
      <c r="AH1051" s="2" t="str">
        <f t="shared" si="100"/>
        <v/>
      </c>
      <c r="AI1051" s="2" t="str">
        <f>IF(ISNUMBER(AH1051),SUMIFS($AH$1:AH1051,$A$1:A1051,A1051,C$1:$C1051,C1051,$G$1:G1051,G1051,$E$1:E1051,E1051),"")</f>
        <v/>
      </c>
      <c r="AJ1051">
        <f t="shared" si="101"/>
        <v>3</v>
      </c>
    </row>
    <row r="1052" spans="1:36" x14ac:dyDescent="0.25">
      <c r="A1052" s="14" t="s">
        <v>112</v>
      </c>
      <c r="B1052" t="s">
        <v>80</v>
      </c>
      <c r="C1052" t="s">
        <v>106</v>
      </c>
      <c r="D1052" s="13">
        <v>42300</v>
      </c>
      <c r="E1052">
        <v>3</v>
      </c>
      <c r="F1052">
        <v>0</v>
      </c>
      <c r="G1052" s="2" t="s">
        <v>87</v>
      </c>
      <c r="H1052" s="2" t="s">
        <v>11</v>
      </c>
      <c r="I1052">
        <v>7</v>
      </c>
      <c r="J1052" s="2" t="s">
        <v>88</v>
      </c>
      <c r="K1052" s="2">
        <v>0</v>
      </c>
      <c r="L1052" s="2">
        <v>1586</v>
      </c>
      <c r="M1052" s="2">
        <f t="shared" si="96"/>
        <v>158.6</v>
      </c>
      <c r="O1052" s="2" t="str">
        <f t="shared" si="97"/>
        <v/>
      </c>
      <c r="P1052" s="2" t="str">
        <f>IF(ISNUMBER(O1052),SUMIFS(O$1:$O1052,A$1:$A1052,A1052,C$1:$C1052,C1052,G$1:$G1052,G1052,E$1:$E1052,E1052),"")</f>
        <v/>
      </c>
      <c r="U1052" t="str">
        <f t="shared" si="98"/>
        <v/>
      </c>
      <c r="AC1052" s="2" t="str">
        <f t="shared" si="99"/>
        <v/>
      </c>
      <c r="AH1052" s="2" t="str">
        <f t="shared" si="100"/>
        <v/>
      </c>
      <c r="AI1052" s="2" t="str">
        <f>IF(ISNUMBER(AH1052),SUMIFS($AH$1:AH1052,$A$1:A1052,A1052,C$1:$C1052,C1052,$G$1:G1052,G1052,$E$1:E1052,E1052),"")</f>
        <v/>
      </c>
      <c r="AJ1052">
        <f t="shared" si="101"/>
        <v>3</v>
      </c>
    </row>
    <row r="1053" spans="1:36" x14ac:dyDescent="0.25">
      <c r="A1053" s="14" t="s">
        <v>111</v>
      </c>
      <c r="B1053" t="s">
        <v>80</v>
      </c>
      <c r="C1053" t="s">
        <v>106</v>
      </c>
      <c r="D1053" s="13">
        <v>42300</v>
      </c>
      <c r="E1053">
        <v>3</v>
      </c>
      <c r="F1053">
        <v>50</v>
      </c>
      <c r="G1053" s="2" t="s">
        <v>87</v>
      </c>
      <c r="H1053" s="2" t="s">
        <v>11</v>
      </c>
      <c r="I1053">
        <v>7</v>
      </c>
      <c r="J1053" s="2" t="s">
        <v>88</v>
      </c>
      <c r="K1053" s="2">
        <v>37.5</v>
      </c>
      <c r="L1053" s="2">
        <v>1770</v>
      </c>
      <c r="M1053" s="2">
        <f t="shared" si="96"/>
        <v>177</v>
      </c>
      <c r="O1053" s="2" t="str">
        <f t="shared" si="97"/>
        <v/>
      </c>
      <c r="P1053" s="2" t="str">
        <f>IF(ISNUMBER(O1053),SUMIFS(O$1:$O1053,A$1:$A1053,A1053,C$1:$C1053,C1053,G$1:$G1053,G1053,E$1:$E1053,E1053),"")</f>
        <v/>
      </c>
      <c r="U1053" t="str">
        <f t="shared" si="98"/>
        <v/>
      </c>
      <c r="AC1053" s="2" t="str">
        <f t="shared" si="99"/>
        <v/>
      </c>
      <c r="AH1053" s="2" t="str">
        <f t="shared" si="100"/>
        <v/>
      </c>
      <c r="AI1053" s="2" t="str">
        <f>IF(ISNUMBER(AH1053),SUMIFS($AH$1:AH1053,$A$1:A1053,A1053,C$1:$C1053,C1053,$G$1:G1053,G1053,$E$1:E1053,E1053),"")</f>
        <v/>
      </c>
      <c r="AJ1053">
        <f t="shared" si="101"/>
        <v>3</v>
      </c>
    </row>
    <row r="1054" spans="1:36" x14ac:dyDescent="0.25">
      <c r="A1054" s="14" t="s">
        <v>110</v>
      </c>
      <c r="B1054" t="s">
        <v>80</v>
      </c>
      <c r="C1054" t="s">
        <v>106</v>
      </c>
      <c r="D1054" s="13">
        <v>42300</v>
      </c>
      <c r="E1054">
        <v>3</v>
      </c>
      <c r="F1054">
        <v>100</v>
      </c>
      <c r="G1054" s="2" t="s">
        <v>87</v>
      </c>
      <c r="H1054" s="2" t="s">
        <v>11</v>
      </c>
      <c r="I1054">
        <v>7</v>
      </c>
      <c r="J1054" s="2" t="s">
        <v>88</v>
      </c>
      <c r="K1054" s="2">
        <v>75</v>
      </c>
      <c r="L1054" s="2">
        <v>1609</v>
      </c>
      <c r="M1054" s="2">
        <f t="shared" si="96"/>
        <v>160.9</v>
      </c>
      <c r="O1054" s="2" t="str">
        <f t="shared" si="97"/>
        <v/>
      </c>
      <c r="P1054" s="2" t="str">
        <f>IF(ISNUMBER(O1054),SUMIFS(O$1:$O1054,A$1:$A1054,A1054,C$1:$C1054,C1054,G$1:$G1054,G1054,E$1:$E1054,E1054),"")</f>
        <v/>
      </c>
      <c r="U1054" t="str">
        <f t="shared" si="98"/>
        <v/>
      </c>
      <c r="AC1054" s="2" t="str">
        <f t="shared" si="99"/>
        <v/>
      </c>
      <c r="AH1054" s="2" t="str">
        <f t="shared" si="100"/>
        <v/>
      </c>
      <c r="AI1054" s="2" t="str">
        <f>IF(ISNUMBER(AH1054),SUMIFS($AH$1:AH1054,$A$1:A1054,A1054,C$1:$C1054,C1054,$G$1:G1054,G1054,$E$1:E1054,E1054),"")</f>
        <v/>
      </c>
      <c r="AJ1054">
        <f t="shared" si="101"/>
        <v>3</v>
      </c>
    </row>
    <row r="1055" spans="1:36" x14ac:dyDescent="0.25">
      <c r="A1055" s="14" t="s">
        <v>109</v>
      </c>
      <c r="B1055" t="s">
        <v>80</v>
      </c>
      <c r="C1055" t="s">
        <v>106</v>
      </c>
      <c r="D1055" s="13">
        <v>42300</v>
      </c>
      <c r="E1055">
        <v>3</v>
      </c>
      <c r="F1055">
        <v>200</v>
      </c>
      <c r="G1055" s="2" t="s">
        <v>87</v>
      </c>
      <c r="H1055" s="2" t="s">
        <v>11</v>
      </c>
      <c r="I1055">
        <v>7</v>
      </c>
      <c r="J1055" s="2" t="s">
        <v>88</v>
      </c>
      <c r="K1055" s="2">
        <v>150</v>
      </c>
      <c r="L1055" s="2">
        <v>1724</v>
      </c>
      <c r="M1055" s="2">
        <f t="shared" si="96"/>
        <v>172.4</v>
      </c>
      <c r="O1055" s="2" t="str">
        <f t="shared" si="97"/>
        <v/>
      </c>
      <c r="P1055" s="2" t="str">
        <f>IF(ISNUMBER(O1055),SUMIFS(O$1:$O1055,A$1:$A1055,A1055,C$1:$C1055,C1055,G$1:$G1055,G1055,E$1:$E1055,E1055),"")</f>
        <v/>
      </c>
      <c r="U1055" t="str">
        <f t="shared" si="98"/>
        <v/>
      </c>
      <c r="AC1055" s="2" t="str">
        <f t="shared" si="99"/>
        <v/>
      </c>
      <c r="AH1055" s="2" t="str">
        <f t="shared" si="100"/>
        <v/>
      </c>
      <c r="AI1055" s="2" t="str">
        <f>IF(ISNUMBER(AH1055),SUMIFS($AH$1:AH1055,$A$1:A1055,A1055,C$1:$C1055,C1055,$G$1:G1055,G1055,$E$1:E1055,E1055),"")</f>
        <v/>
      </c>
      <c r="AJ1055">
        <f t="shared" si="101"/>
        <v>3</v>
      </c>
    </row>
    <row r="1056" spans="1:36" x14ac:dyDescent="0.25">
      <c r="A1056" s="14" t="s">
        <v>108</v>
      </c>
      <c r="B1056" t="s">
        <v>80</v>
      </c>
      <c r="C1056" t="s">
        <v>106</v>
      </c>
      <c r="D1056" s="13">
        <v>42300</v>
      </c>
      <c r="E1056">
        <v>3</v>
      </c>
      <c r="F1056">
        <v>350</v>
      </c>
      <c r="G1056" s="2" t="s">
        <v>87</v>
      </c>
      <c r="H1056" s="2" t="s">
        <v>11</v>
      </c>
      <c r="I1056">
        <v>7</v>
      </c>
      <c r="J1056" s="2" t="s">
        <v>88</v>
      </c>
      <c r="K1056" s="2">
        <v>262.5</v>
      </c>
      <c r="L1056" s="2">
        <v>1563</v>
      </c>
      <c r="M1056" s="2">
        <f t="shared" si="96"/>
        <v>156.30000000000001</v>
      </c>
      <c r="O1056" s="2" t="str">
        <f t="shared" si="97"/>
        <v/>
      </c>
      <c r="P1056" s="2" t="str">
        <f>IF(ISNUMBER(O1056),SUMIFS(O$1:$O1056,A$1:$A1056,A1056,C$1:$C1056,C1056,G$1:$G1056,G1056,E$1:$E1056,E1056),"")</f>
        <v/>
      </c>
      <c r="U1056" t="str">
        <f t="shared" si="98"/>
        <v/>
      </c>
      <c r="AC1056" s="2" t="str">
        <f t="shared" si="99"/>
        <v/>
      </c>
      <c r="AH1056" s="2" t="str">
        <f t="shared" si="100"/>
        <v/>
      </c>
      <c r="AI1056" s="2" t="str">
        <f>IF(ISNUMBER(AH1056),SUMIFS($AH$1:AH1056,$A$1:A1056,A1056,C$1:$C1056,C1056,$G$1:G1056,G1056,$E$1:E1056,E1056),"")</f>
        <v/>
      </c>
      <c r="AJ1056">
        <f t="shared" si="101"/>
        <v>3</v>
      </c>
    </row>
    <row r="1057" spans="1:36" x14ac:dyDescent="0.25">
      <c r="A1057" s="14" t="s">
        <v>107</v>
      </c>
      <c r="B1057" t="s">
        <v>80</v>
      </c>
      <c r="C1057" t="s">
        <v>106</v>
      </c>
      <c r="D1057" s="13">
        <v>42300</v>
      </c>
      <c r="E1057">
        <v>3</v>
      </c>
      <c r="F1057">
        <v>500</v>
      </c>
      <c r="G1057" s="2" t="s">
        <v>87</v>
      </c>
      <c r="H1057" s="2" t="s">
        <v>11</v>
      </c>
      <c r="I1057">
        <v>7</v>
      </c>
      <c r="J1057" s="2" t="s">
        <v>88</v>
      </c>
      <c r="K1057" s="2">
        <v>375</v>
      </c>
      <c r="L1057" s="2">
        <v>1632</v>
      </c>
      <c r="M1057" s="2">
        <f t="shared" si="96"/>
        <v>163.19999999999999</v>
      </c>
      <c r="O1057" s="2" t="str">
        <f t="shared" si="97"/>
        <v/>
      </c>
      <c r="P1057" s="2" t="str">
        <f>IF(ISNUMBER(O1057),SUMIFS(O$1:$O1057,A$1:$A1057,A1057,C$1:$C1057,C1057,G$1:$G1057,G1057,E$1:$E1057,E1057),"")</f>
        <v/>
      </c>
      <c r="U1057" t="str">
        <f t="shared" si="98"/>
        <v/>
      </c>
      <c r="AC1057" s="2" t="str">
        <f t="shared" si="99"/>
        <v/>
      </c>
      <c r="AH1057" s="2" t="str">
        <f t="shared" si="100"/>
        <v/>
      </c>
      <c r="AI1057" s="2" t="str">
        <f>IF(ISNUMBER(AH1057),SUMIFS($AH$1:AH1057,$A$1:A1057,A1057,C$1:$C1057,C1057,$G$1:G1057,G1057,$E$1:E1057,E1057),"")</f>
        <v/>
      </c>
      <c r="AJ1057">
        <f t="shared" si="101"/>
        <v>3</v>
      </c>
    </row>
    <row r="1058" spans="1:36" x14ac:dyDescent="0.25">
      <c r="A1058" s="14" t="s">
        <v>112</v>
      </c>
      <c r="B1058" t="s">
        <v>80</v>
      </c>
      <c r="C1058" t="s">
        <v>106</v>
      </c>
      <c r="D1058" s="13">
        <v>42310</v>
      </c>
      <c r="E1058">
        <v>1</v>
      </c>
      <c r="F1058">
        <v>0</v>
      </c>
      <c r="G1058" s="2" t="s">
        <v>87</v>
      </c>
      <c r="H1058" s="2" t="s">
        <v>11</v>
      </c>
      <c r="I1058">
        <v>7</v>
      </c>
      <c r="J1058" s="2" t="s">
        <v>88</v>
      </c>
      <c r="K1058" s="2">
        <v>0</v>
      </c>
      <c r="L1058" s="2">
        <v>2032</v>
      </c>
      <c r="M1058" s="2">
        <f t="shared" si="96"/>
        <v>203.2</v>
      </c>
      <c r="O1058" s="2" t="str">
        <f t="shared" si="97"/>
        <v/>
      </c>
      <c r="P1058" s="2" t="str">
        <f>IF(ISNUMBER(O1058),SUMIFS(O$1:$O1058,A$1:$A1058,A1058,C$1:$C1058,C1058,G$1:$G1058,G1058,E$1:$E1058,E1058),"")</f>
        <v/>
      </c>
      <c r="U1058" t="str">
        <f t="shared" si="98"/>
        <v/>
      </c>
      <c r="AC1058" s="2" t="str">
        <f t="shared" si="99"/>
        <v/>
      </c>
      <c r="AH1058" s="2" t="str">
        <f t="shared" si="100"/>
        <v/>
      </c>
      <c r="AI1058" s="2" t="str">
        <f>IF(ISNUMBER(AH1058),SUMIFS($AH$1:AH1058,$A$1:A1058,A1058,C$1:$C1058,C1058,$G$1:G1058,G1058,$E$1:E1058,E1058),"")</f>
        <v/>
      </c>
      <c r="AJ1058">
        <f t="shared" si="101"/>
        <v>3</v>
      </c>
    </row>
    <row r="1059" spans="1:36" x14ac:dyDescent="0.25">
      <c r="A1059" s="14" t="s">
        <v>111</v>
      </c>
      <c r="B1059" t="s">
        <v>80</v>
      </c>
      <c r="C1059" t="s">
        <v>106</v>
      </c>
      <c r="D1059" s="13">
        <v>42310</v>
      </c>
      <c r="E1059">
        <v>1</v>
      </c>
      <c r="F1059">
        <v>50</v>
      </c>
      <c r="G1059" s="2" t="s">
        <v>87</v>
      </c>
      <c r="H1059" s="2" t="s">
        <v>11</v>
      </c>
      <c r="I1059">
        <v>7</v>
      </c>
      <c r="J1059" s="2" t="s">
        <v>88</v>
      </c>
      <c r="K1059" s="2">
        <v>37.5</v>
      </c>
      <c r="L1059" s="2">
        <v>2008</v>
      </c>
      <c r="M1059" s="2">
        <f t="shared" si="96"/>
        <v>200.8</v>
      </c>
      <c r="O1059" s="2" t="str">
        <f t="shared" si="97"/>
        <v/>
      </c>
      <c r="P1059" s="2" t="str">
        <f>IF(ISNUMBER(O1059),SUMIFS(O$1:$O1059,A$1:$A1059,A1059,C$1:$C1059,C1059,G$1:$G1059,G1059,E$1:$E1059,E1059),"")</f>
        <v/>
      </c>
      <c r="U1059" t="str">
        <f t="shared" si="98"/>
        <v/>
      </c>
      <c r="AC1059" s="2" t="str">
        <f t="shared" si="99"/>
        <v/>
      </c>
      <c r="AH1059" s="2" t="str">
        <f t="shared" si="100"/>
        <v/>
      </c>
      <c r="AI1059" s="2" t="str">
        <f>IF(ISNUMBER(AH1059),SUMIFS($AH$1:AH1059,$A$1:A1059,A1059,C$1:$C1059,C1059,$G$1:G1059,G1059,$E$1:E1059,E1059),"")</f>
        <v/>
      </c>
      <c r="AJ1059">
        <f t="shared" si="101"/>
        <v>3</v>
      </c>
    </row>
    <row r="1060" spans="1:36" x14ac:dyDescent="0.25">
      <c r="A1060" s="14" t="s">
        <v>110</v>
      </c>
      <c r="B1060" t="s">
        <v>80</v>
      </c>
      <c r="C1060" t="s">
        <v>106</v>
      </c>
      <c r="D1060" s="13">
        <v>42310</v>
      </c>
      <c r="E1060">
        <v>1</v>
      </c>
      <c r="F1060">
        <v>100</v>
      </c>
      <c r="G1060" s="2" t="s">
        <v>87</v>
      </c>
      <c r="H1060" s="2" t="s">
        <v>11</v>
      </c>
      <c r="I1060">
        <v>7</v>
      </c>
      <c r="J1060" s="2" t="s">
        <v>88</v>
      </c>
      <c r="K1060" s="2">
        <v>75</v>
      </c>
      <c r="L1060" s="2">
        <v>2032</v>
      </c>
      <c r="M1060" s="2">
        <f t="shared" si="96"/>
        <v>203.2</v>
      </c>
      <c r="O1060" s="2" t="str">
        <f t="shared" si="97"/>
        <v/>
      </c>
      <c r="P1060" s="2" t="str">
        <f>IF(ISNUMBER(O1060),SUMIFS(O$1:$O1060,A$1:$A1060,A1060,C$1:$C1060,C1060,G$1:$G1060,G1060,E$1:$E1060,E1060),"")</f>
        <v/>
      </c>
      <c r="U1060" t="str">
        <f t="shared" si="98"/>
        <v/>
      </c>
      <c r="AC1060" s="2" t="str">
        <f t="shared" si="99"/>
        <v/>
      </c>
      <c r="AH1060" s="2" t="str">
        <f t="shared" si="100"/>
        <v/>
      </c>
      <c r="AI1060" s="2" t="str">
        <f>IF(ISNUMBER(AH1060),SUMIFS($AH$1:AH1060,$A$1:A1060,A1060,C$1:$C1060,C1060,$G$1:G1060,G1060,$E$1:E1060,E1060),"")</f>
        <v/>
      </c>
      <c r="AJ1060">
        <f t="shared" si="101"/>
        <v>3</v>
      </c>
    </row>
    <row r="1061" spans="1:36" x14ac:dyDescent="0.25">
      <c r="A1061" s="14" t="s">
        <v>109</v>
      </c>
      <c r="B1061" t="s">
        <v>80</v>
      </c>
      <c r="C1061" t="s">
        <v>106</v>
      </c>
      <c r="D1061" s="13">
        <v>42310</v>
      </c>
      <c r="E1061">
        <v>1</v>
      </c>
      <c r="F1061">
        <v>200</v>
      </c>
      <c r="G1061" s="2" t="s">
        <v>87</v>
      </c>
      <c r="H1061" s="2" t="s">
        <v>11</v>
      </c>
      <c r="I1061">
        <v>7</v>
      </c>
      <c r="J1061" s="2" t="s">
        <v>88</v>
      </c>
      <c r="K1061" s="2">
        <v>150</v>
      </c>
      <c r="L1061" s="2">
        <v>1888</v>
      </c>
      <c r="M1061" s="2">
        <f t="shared" si="96"/>
        <v>188.8</v>
      </c>
      <c r="O1061" s="2" t="str">
        <f t="shared" si="97"/>
        <v/>
      </c>
      <c r="P1061" s="2" t="str">
        <f>IF(ISNUMBER(O1061),SUMIFS(O$1:$O1061,A$1:$A1061,A1061,C$1:$C1061,C1061,G$1:$G1061,G1061,E$1:$E1061,E1061),"")</f>
        <v/>
      </c>
      <c r="U1061" t="str">
        <f t="shared" si="98"/>
        <v/>
      </c>
      <c r="AC1061" s="2" t="str">
        <f t="shared" si="99"/>
        <v/>
      </c>
      <c r="AH1061" s="2" t="str">
        <f t="shared" si="100"/>
        <v/>
      </c>
      <c r="AI1061" s="2" t="str">
        <f>IF(ISNUMBER(AH1061),SUMIFS($AH$1:AH1061,$A$1:A1061,A1061,C$1:$C1061,C1061,$G$1:G1061,G1061,$E$1:E1061,E1061),"")</f>
        <v/>
      </c>
      <c r="AJ1061">
        <f t="shared" si="101"/>
        <v>3</v>
      </c>
    </row>
    <row r="1062" spans="1:36" x14ac:dyDescent="0.25">
      <c r="A1062" s="14" t="s">
        <v>108</v>
      </c>
      <c r="B1062" t="s">
        <v>80</v>
      </c>
      <c r="C1062" t="s">
        <v>106</v>
      </c>
      <c r="D1062" s="13">
        <v>42310</v>
      </c>
      <c r="E1062">
        <v>1</v>
      </c>
      <c r="F1062">
        <v>350</v>
      </c>
      <c r="G1062" s="2" t="s">
        <v>87</v>
      </c>
      <c r="H1062" s="2" t="s">
        <v>11</v>
      </c>
      <c r="I1062">
        <v>7</v>
      </c>
      <c r="J1062" s="2" t="s">
        <v>88</v>
      </c>
      <c r="K1062" s="2">
        <v>262.5</v>
      </c>
      <c r="L1062" s="2">
        <v>2152</v>
      </c>
      <c r="M1062" s="2">
        <f t="shared" si="96"/>
        <v>215.2</v>
      </c>
      <c r="O1062" s="2" t="str">
        <f t="shared" si="97"/>
        <v/>
      </c>
      <c r="P1062" s="2" t="str">
        <f>IF(ISNUMBER(O1062),SUMIFS(O$1:$O1062,A$1:$A1062,A1062,C$1:$C1062,C1062,G$1:$G1062,G1062,E$1:$E1062,E1062),"")</f>
        <v/>
      </c>
      <c r="U1062" t="str">
        <f t="shared" si="98"/>
        <v/>
      </c>
      <c r="AC1062" s="2" t="str">
        <f t="shared" si="99"/>
        <v/>
      </c>
      <c r="AH1062" s="2" t="str">
        <f t="shared" si="100"/>
        <v/>
      </c>
      <c r="AI1062" s="2" t="str">
        <f>IF(ISNUMBER(AH1062),SUMIFS($AH$1:AH1062,$A$1:A1062,A1062,C$1:$C1062,C1062,$G$1:G1062,G1062,$E$1:E1062,E1062),"")</f>
        <v/>
      </c>
      <c r="AJ1062">
        <f t="shared" si="101"/>
        <v>3</v>
      </c>
    </row>
    <row r="1063" spans="1:36" x14ac:dyDescent="0.25">
      <c r="A1063" s="14" t="s">
        <v>107</v>
      </c>
      <c r="B1063" t="s">
        <v>80</v>
      </c>
      <c r="C1063" t="s">
        <v>106</v>
      </c>
      <c r="D1063" s="13">
        <v>42310</v>
      </c>
      <c r="E1063">
        <v>1</v>
      </c>
      <c r="F1063">
        <v>500</v>
      </c>
      <c r="G1063" s="2" t="s">
        <v>87</v>
      </c>
      <c r="H1063" s="2" t="s">
        <v>11</v>
      </c>
      <c r="I1063">
        <v>7</v>
      </c>
      <c r="J1063" s="2" t="s">
        <v>88</v>
      </c>
      <c r="K1063" s="2">
        <v>375</v>
      </c>
      <c r="L1063" s="2">
        <v>2056</v>
      </c>
      <c r="M1063" s="2">
        <f t="shared" si="96"/>
        <v>205.6</v>
      </c>
      <c r="O1063" s="2" t="str">
        <f t="shared" si="97"/>
        <v/>
      </c>
      <c r="P1063" s="2" t="str">
        <f>IF(ISNUMBER(O1063),SUMIFS(O$1:$O1063,A$1:$A1063,A1063,C$1:$C1063,C1063,G$1:$G1063,G1063,E$1:$E1063,E1063),"")</f>
        <v/>
      </c>
      <c r="U1063" t="str">
        <f t="shared" si="98"/>
        <v/>
      </c>
      <c r="AC1063" s="2" t="str">
        <f t="shared" si="99"/>
        <v/>
      </c>
      <c r="AH1063" s="2" t="str">
        <f t="shared" si="100"/>
        <v/>
      </c>
      <c r="AI1063" s="2" t="str">
        <f>IF(ISNUMBER(AH1063),SUMIFS($AH$1:AH1063,$A$1:A1063,A1063,C$1:$C1063,C1063,$G$1:G1063,G1063,$E$1:E1063,E1063),"")</f>
        <v/>
      </c>
      <c r="AJ1063">
        <f t="shared" si="101"/>
        <v>3</v>
      </c>
    </row>
    <row r="1064" spans="1:36" x14ac:dyDescent="0.25">
      <c r="A1064" s="14" t="s">
        <v>112</v>
      </c>
      <c r="B1064" t="s">
        <v>80</v>
      </c>
      <c r="C1064" t="s">
        <v>106</v>
      </c>
      <c r="D1064" s="13">
        <v>42310</v>
      </c>
      <c r="E1064">
        <v>2</v>
      </c>
      <c r="F1064">
        <v>0</v>
      </c>
      <c r="G1064" s="2" t="s">
        <v>87</v>
      </c>
      <c r="H1064" s="2" t="s">
        <v>11</v>
      </c>
      <c r="I1064">
        <v>7</v>
      </c>
      <c r="J1064" s="2" t="s">
        <v>88</v>
      </c>
      <c r="K1064" s="2">
        <v>0</v>
      </c>
      <c r="L1064" s="2">
        <v>2200</v>
      </c>
      <c r="M1064" s="2">
        <f t="shared" si="96"/>
        <v>220</v>
      </c>
      <c r="O1064" s="2" t="str">
        <f t="shared" si="97"/>
        <v/>
      </c>
      <c r="P1064" s="2" t="str">
        <f>IF(ISNUMBER(O1064),SUMIFS(O$1:$O1064,A$1:$A1064,A1064,C$1:$C1064,C1064,G$1:$G1064,G1064,E$1:$E1064,E1064),"")</f>
        <v/>
      </c>
      <c r="U1064" t="str">
        <f t="shared" si="98"/>
        <v/>
      </c>
      <c r="AC1064" s="2" t="str">
        <f t="shared" si="99"/>
        <v/>
      </c>
      <c r="AH1064" s="2" t="str">
        <f t="shared" si="100"/>
        <v/>
      </c>
      <c r="AI1064" s="2" t="str">
        <f>IF(ISNUMBER(AH1064),SUMIFS($AH$1:AH1064,$A$1:A1064,A1064,C$1:$C1064,C1064,$G$1:G1064,G1064,$E$1:E1064,E1064),"")</f>
        <v/>
      </c>
      <c r="AJ1064">
        <f t="shared" si="101"/>
        <v>3</v>
      </c>
    </row>
    <row r="1065" spans="1:36" x14ac:dyDescent="0.25">
      <c r="A1065" s="14" t="s">
        <v>111</v>
      </c>
      <c r="B1065" t="s">
        <v>80</v>
      </c>
      <c r="C1065" t="s">
        <v>106</v>
      </c>
      <c r="D1065" s="13">
        <v>42310</v>
      </c>
      <c r="E1065">
        <v>2</v>
      </c>
      <c r="F1065">
        <v>50</v>
      </c>
      <c r="G1065" s="2" t="s">
        <v>87</v>
      </c>
      <c r="H1065" s="2" t="s">
        <v>11</v>
      </c>
      <c r="I1065">
        <v>7</v>
      </c>
      <c r="J1065" s="2" t="s">
        <v>88</v>
      </c>
      <c r="K1065" s="2">
        <v>37.5</v>
      </c>
      <c r="L1065" s="2">
        <v>1912</v>
      </c>
      <c r="M1065" s="2">
        <f t="shared" si="96"/>
        <v>191.2</v>
      </c>
      <c r="O1065" s="2" t="str">
        <f t="shared" si="97"/>
        <v/>
      </c>
      <c r="P1065" s="2" t="str">
        <f>IF(ISNUMBER(O1065),SUMIFS(O$1:$O1065,A$1:$A1065,A1065,C$1:$C1065,C1065,G$1:$G1065,G1065,E$1:$E1065,E1065),"")</f>
        <v/>
      </c>
      <c r="U1065" t="str">
        <f t="shared" si="98"/>
        <v/>
      </c>
      <c r="AC1065" s="2" t="str">
        <f t="shared" si="99"/>
        <v/>
      </c>
      <c r="AH1065" s="2" t="str">
        <f t="shared" si="100"/>
        <v/>
      </c>
      <c r="AI1065" s="2" t="str">
        <f>IF(ISNUMBER(AH1065),SUMIFS($AH$1:AH1065,$A$1:A1065,A1065,C$1:$C1065,C1065,$G$1:G1065,G1065,$E$1:E1065,E1065),"")</f>
        <v/>
      </c>
      <c r="AJ1065">
        <f t="shared" si="101"/>
        <v>3</v>
      </c>
    </row>
    <row r="1066" spans="1:36" x14ac:dyDescent="0.25">
      <c r="A1066" s="14" t="s">
        <v>110</v>
      </c>
      <c r="B1066" t="s">
        <v>80</v>
      </c>
      <c r="C1066" t="s">
        <v>106</v>
      </c>
      <c r="D1066" s="13">
        <v>42310</v>
      </c>
      <c r="E1066">
        <v>2</v>
      </c>
      <c r="F1066">
        <v>100</v>
      </c>
      <c r="G1066" s="2" t="s">
        <v>87</v>
      </c>
      <c r="H1066" s="2" t="s">
        <v>11</v>
      </c>
      <c r="I1066">
        <v>7</v>
      </c>
      <c r="J1066" s="2" t="s">
        <v>88</v>
      </c>
      <c r="K1066" s="2">
        <v>75</v>
      </c>
      <c r="L1066" s="2">
        <v>2008</v>
      </c>
      <c r="M1066" s="2">
        <f t="shared" si="96"/>
        <v>200.8</v>
      </c>
      <c r="O1066" s="2" t="str">
        <f t="shared" si="97"/>
        <v/>
      </c>
      <c r="P1066" s="2" t="str">
        <f>IF(ISNUMBER(O1066),SUMIFS(O$1:$O1066,A$1:$A1066,A1066,C$1:$C1066,C1066,G$1:$G1066,G1066,E$1:$E1066,E1066),"")</f>
        <v/>
      </c>
      <c r="U1066" t="str">
        <f t="shared" si="98"/>
        <v/>
      </c>
      <c r="AC1066" s="2" t="str">
        <f t="shared" si="99"/>
        <v/>
      </c>
      <c r="AH1066" s="2" t="str">
        <f t="shared" si="100"/>
        <v/>
      </c>
      <c r="AI1066" s="2" t="str">
        <f>IF(ISNUMBER(AH1066),SUMIFS($AH$1:AH1066,$A$1:A1066,A1066,C$1:$C1066,C1066,$G$1:G1066,G1066,$E$1:E1066,E1066),"")</f>
        <v/>
      </c>
      <c r="AJ1066">
        <f t="shared" si="101"/>
        <v>3</v>
      </c>
    </row>
    <row r="1067" spans="1:36" x14ac:dyDescent="0.25">
      <c r="A1067" s="14" t="s">
        <v>109</v>
      </c>
      <c r="B1067" t="s">
        <v>80</v>
      </c>
      <c r="C1067" t="s">
        <v>106</v>
      </c>
      <c r="D1067" s="13">
        <v>42310</v>
      </c>
      <c r="E1067">
        <v>2</v>
      </c>
      <c r="F1067">
        <v>200</v>
      </c>
      <c r="G1067" s="2" t="s">
        <v>87</v>
      </c>
      <c r="H1067" s="2" t="s">
        <v>11</v>
      </c>
      <c r="I1067">
        <v>7</v>
      </c>
      <c r="J1067" s="2" t="s">
        <v>88</v>
      </c>
      <c r="K1067" s="2">
        <v>150</v>
      </c>
      <c r="L1067" s="2">
        <v>2032</v>
      </c>
      <c r="M1067" s="2">
        <f t="shared" si="96"/>
        <v>203.2</v>
      </c>
      <c r="O1067" s="2" t="str">
        <f t="shared" si="97"/>
        <v/>
      </c>
      <c r="P1067" s="2" t="str">
        <f>IF(ISNUMBER(O1067),SUMIFS(O$1:$O1067,A$1:$A1067,A1067,C$1:$C1067,C1067,G$1:$G1067,G1067,E$1:$E1067,E1067),"")</f>
        <v/>
      </c>
      <c r="U1067" t="str">
        <f t="shared" si="98"/>
        <v/>
      </c>
      <c r="AC1067" s="2" t="str">
        <f t="shared" si="99"/>
        <v/>
      </c>
      <c r="AH1067" s="2" t="str">
        <f t="shared" si="100"/>
        <v/>
      </c>
      <c r="AI1067" s="2" t="str">
        <f>IF(ISNUMBER(AH1067),SUMIFS($AH$1:AH1067,$A$1:A1067,A1067,C$1:$C1067,C1067,$G$1:G1067,G1067,$E$1:E1067,E1067),"")</f>
        <v/>
      </c>
      <c r="AJ1067">
        <f t="shared" si="101"/>
        <v>3</v>
      </c>
    </row>
    <row r="1068" spans="1:36" x14ac:dyDescent="0.25">
      <c r="A1068" s="14" t="s">
        <v>108</v>
      </c>
      <c r="B1068" t="s">
        <v>80</v>
      </c>
      <c r="C1068" t="s">
        <v>106</v>
      </c>
      <c r="D1068" s="13">
        <v>42310</v>
      </c>
      <c r="E1068">
        <v>2</v>
      </c>
      <c r="F1068">
        <v>350</v>
      </c>
      <c r="G1068" s="2" t="s">
        <v>87</v>
      </c>
      <c r="H1068" s="2" t="s">
        <v>11</v>
      </c>
      <c r="I1068">
        <v>7</v>
      </c>
      <c r="J1068" s="2" t="s">
        <v>88</v>
      </c>
      <c r="K1068" s="2">
        <v>262.5</v>
      </c>
      <c r="L1068" s="2">
        <v>2248</v>
      </c>
      <c r="M1068" s="2">
        <f t="shared" si="96"/>
        <v>224.8</v>
      </c>
      <c r="O1068" s="2" t="str">
        <f t="shared" si="97"/>
        <v/>
      </c>
      <c r="P1068" s="2" t="str">
        <f>IF(ISNUMBER(O1068),SUMIFS(O$1:$O1068,A$1:$A1068,A1068,C$1:$C1068,C1068,G$1:$G1068,G1068,E$1:$E1068,E1068),"")</f>
        <v/>
      </c>
      <c r="U1068" t="str">
        <f t="shared" si="98"/>
        <v/>
      </c>
      <c r="AC1068" s="2" t="str">
        <f t="shared" si="99"/>
        <v/>
      </c>
      <c r="AH1068" s="2" t="str">
        <f t="shared" si="100"/>
        <v/>
      </c>
      <c r="AI1068" s="2" t="str">
        <f>IF(ISNUMBER(AH1068),SUMIFS($AH$1:AH1068,$A$1:A1068,A1068,C$1:$C1068,C1068,$G$1:G1068,G1068,$E$1:E1068,E1068),"")</f>
        <v/>
      </c>
      <c r="AJ1068">
        <f t="shared" si="101"/>
        <v>3</v>
      </c>
    </row>
    <row r="1069" spans="1:36" x14ac:dyDescent="0.25">
      <c r="A1069" s="14" t="s">
        <v>107</v>
      </c>
      <c r="B1069" t="s">
        <v>80</v>
      </c>
      <c r="C1069" t="s">
        <v>106</v>
      </c>
      <c r="D1069" s="13">
        <v>42310</v>
      </c>
      <c r="E1069">
        <v>2</v>
      </c>
      <c r="F1069">
        <v>500</v>
      </c>
      <c r="G1069" s="2" t="s">
        <v>87</v>
      </c>
      <c r="H1069" s="2" t="s">
        <v>11</v>
      </c>
      <c r="I1069">
        <v>7</v>
      </c>
      <c r="J1069" s="2" t="s">
        <v>88</v>
      </c>
      <c r="K1069" s="2">
        <v>375</v>
      </c>
      <c r="L1069" s="2">
        <v>1960</v>
      </c>
      <c r="M1069" s="2">
        <f t="shared" si="96"/>
        <v>196</v>
      </c>
      <c r="O1069" s="2" t="str">
        <f t="shared" si="97"/>
        <v/>
      </c>
      <c r="P1069" s="2" t="str">
        <f>IF(ISNUMBER(O1069),SUMIFS(O$1:$O1069,A$1:$A1069,A1069,C$1:$C1069,C1069,G$1:$G1069,G1069,E$1:$E1069,E1069),"")</f>
        <v/>
      </c>
      <c r="U1069" t="str">
        <f t="shared" si="98"/>
        <v/>
      </c>
      <c r="AC1069" s="2" t="str">
        <f t="shared" si="99"/>
        <v/>
      </c>
      <c r="AH1069" s="2" t="str">
        <f t="shared" si="100"/>
        <v/>
      </c>
      <c r="AI1069" s="2" t="str">
        <f>IF(ISNUMBER(AH1069),SUMIFS($AH$1:AH1069,$A$1:A1069,A1069,C$1:$C1069,C1069,$G$1:G1069,G1069,$E$1:E1069,E1069),"")</f>
        <v/>
      </c>
      <c r="AJ1069">
        <f t="shared" si="101"/>
        <v>3</v>
      </c>
    </row>
    <row r="1070" spans="1:36" x14ac:dyDescent="0.25">
      <c r="A1070" s="14" t="s">
        <v>112</v>
      </c>
      <c r="B1070" t="s">
        <v>80</v>
      </c>
      <c r="C1070" t="s">
        <v>106</v>
      </c>
      <c r="D1070" s="13">
        <v>42310</v>
      </c>
      <c r="E1070">
        <v>3</v>
      </c>
      <c r="F1070">
        <v>0</v>
      </c>
      <c r="G1070" s="2" t="s">
        <v>87</v>
      </c>
      <c r="H1070" s="2" t="s">
        <v>11</v>
      </c>
      <c r="I1070">
        <v>7</v>
      </c>
      <c r="J1070" s="2" t="s">
        <v>88</v>
      </c>
      <c r="K1070" s="2">
        <v>0</v>
      </c>
      <c r="L1070" s="2">
        <v>2032</v>
      </c>
      <c r="M1070" s="2">
        <f t="shared" si="96"/>
        <v>203.2</v>
      </c>
      <c r="O1070" s="2" t="str">
        <f t="shared" si="97"/>
        <v/>
      </c>
      <c r="P1070" s="2" t="str">
        <f>IF(ISNUMBER(O1070),SUMIFS(O$1:$O1070,A$1:$A1070,A1070,C$1:$C1070,C1070,G$1:$G1070,G1070,E$1:$E1070,E1070),"")</f>
        <v/>
      </c>
      <c r="U1070" t="str">
        <f t="shared" si="98"/>
        <v/>
      </c>
      <c r="AC1070" s="2" t="str">
        <f t="shared" si="99"/>
        <v/>
      </c>
      <c r="AH1070" s="2" t="str">
        <f t="shared" si="100"/>
        <v/>
      </c>
      <c r="AI1070" s="2" t="str">
        <f>IF(ISNUMBER(AH1070),SUMIFS($AH$1:AH1070,$A$1:A1070,A1070,C$1:$C1070,C1070,$G$1:G1070,G1070,$E$1:E1070,E1070),"")</f>
        <v/>
      </c>
      <c r="AJ1070">
        <f t="shared" si="101"/>
        <v>3</v>
      </c>
    </row>
    <row r="1071" spans="1:36" x14ac:dyDescent="0.25">
      <c r="A1071" s="14" t="s">
        <v>111</v>
      </c>
      <c r="B1071" t="s">
        <v>80</v>
      </c>
      <c r="C1071" t="s">
        <v>106</v>
      </c>
      <c r="D1071" s="13">
        <v>42310</v>
      </c>
      <c r="E1071">
        <v>3</v>
      </c>
      <c r="F1071">
        <v>50</v>
      </c>
      <c r="G1071" s="2" t="s">
        <v>87</v>
      </c>
      <c r="H1071" s="2" t="s">
        <v>11</v>
      </c>
      <c r="I1071">
        <v>7</v>
      </c>
      <c r="J1071" s="2" t="s">
        <v>88</v>
      </c>
      <c r="K1071" s="2">
        <v>37.5</v>
      </c>
      <c r="L1071" s="2">
        <v>2056</v>
      </c>
      <c r="M1071" s="2">
        <f t="shared" si="96"/>
        <v>205.6</v>
      </c>
      <c r="O1071" s="2" t="str">
        <f t="shared" si="97"/>
        <v/>
      </c>
      <c r="P1071" s="2" t="str">
        <f>IF(ISNUMBER(O1071),SUMIFS(O$1:$O1071,A$1:$A1071,A1071,C$1:$C1071,C1071,G$1:$G1071,G1071,E$1:$E1071,E1071),"")</f>
        <v/>
      </c>
      <c r="U1071" t="str">
        <f t="shared" si="98"/>
        <v/>
      </c>
      <c r="AC1071" s="2" t="str">
        <f t="shared" si="99"/>
        <v/>
      </c>
      <c r="AH1071" s="2" t="str">
        <f t="shared" si="100"/>
        <v/>
      </c>
      <c r="AI1071" s="2" t="str">
        <f>IF(ISNUMBER(AH1071),SUMIFS($AH$1:AH1071,$A$1:A1071,A1071,C$1:$C1071,C1071,$G$1:G1071,G1071,$E$1:E1071,E1071),"")</f>
        <v/>
      </c>
      <c r="AJ1071">
        <f t="shared" si="101"/>
        <v>3</v>
      </c>
    </row>
    <row r="1072" spans="1:36" x14ac:dyDescent="0.25">
      <c r="A1072" s="14" t="s">
        <v>110</v>
      </c>
      <c r="B1072" t="s">
        <v>80</v>
      </c>
      <c r="C1072" t="s">
        <v>106</v>
      </c>
      <c r="D1072" s="13">
        <v>42310</v>
      </c>
      <c r="E1072">
        <v>3</v>
      </c>
      <c r="F1072">
        <v>100</v>
      </c>
      <c r="G1072" s="2" t="s">
        <v>87</v>
      </c>
      <c r="H1072" s="2" t="s">
        <v>11</v>
      </c>
      <c r="I1072">
        <v>7</v>
      </c>
      <c r="J1072" s="2" t="s">
        <v>88</v>
      </c>
      <c r="K1072" s="2">
        <v>75</v>
      </c>
      <c r="L1072" s="2">
        <v>2008</v>
      </c>
      <c r="M1072" s="2">
        <f t="shared" si="96"/>
        <v>200.8</v>
      </c>
      <c r="O1072" s="2" t="str">
        <f t="shared" si="97"/>
        <v/>
      </c>
      <c r="P1072" s="2" t="str">
        <f>IF(ISNUMBER(O1072),SUMIFS(O$1:$O1072,A$1:$A1072,A1072,C$1:$C1072,C1072,G$1:$G1072,G1072,E$1:$E1072,E1072),"")</f>
        <v/>
      </c>
      <c r="U1072" t="str">
        <f t="shared" si="98"/>
        <v/>
      </c>
      <c r="AC1072" s="2" t="str">
        <f t="shared" si="99"/>
        <v/>
      </c>
      <c r="AH1072" s="2" t="str">
        <f t="shared" si="100"/>
        <v/>
      </c>
      <c r="AI1072" s="2" t="str">
        <f>IF(ISNUMBER(AH1072),SUMIFS($AH$1:AH1072,$A$1:A1072,A1072,C$1:$C1072,C1072,$G$1:G1072,G1072,$E$1:E1072,E1072),"")</f>
        <v/>
      </c>
      <c r="AJ1072">
        <f t="shared" si="101"/>
        <v>3</v>
      </c>
    </row>
    <row r="1073" spans="1:36" x14ac:dyDescent="0.25">
      <c r="A1073" s="14" t="s">
        <v>109</v>
      </c>
      <c r="B1073" t="s">
        <v>80</v>
      </c>
      <c r="C1073" t="s">
        <v>106</v>
      </c>
      <c r="D1073" s="13">
        <v>42310</v>
      </c>
      <c r="E1073">
        <v>3</v>
      </c>
      <c r="F1073">
        <v>200</v>
      </c>
      <c r="G1073" s="2" t="s">
        <v>87</v>
      </c>
      <c r="H1073" s="2" t="s">
        <v>11</v>
      </c>
      <c r="I1073">
        <v>7</v>
      </c>
      <c r="J1073" s="2" t="s">
        <v>88</v>
      </c>
      <c r="K1073" s="2">
        <v>150</v>
      </c>
      <c r="L1073" s="2">
        <v>2200</v>
      </c>
      <c r="M1073" s="2">
        <f t="shared" si="96"/>
        <v>220</v>
      </c>
      <c r="O1073" s="2" t="str">
        <f t="shared" si="97"/>
        <v/>
      </c>
      <c r="P1073" s="2" t="str">
        <f>IF(ISNUMBER(O1073),SUMIFS(O$1:$O1073,A$1:$A1073,A1073,C$1:$C1073,C1073,G$1:$G1073,G1073,E$1:$E1073,E1073),"")</f>
        <v/>
      </c>
      <c r="U1073" t="str">
        <f t="shared" si="98"/>
        <v/>
      </c>
      <c r="AC1073" s="2" t="str">
        <f t="shared" si="99"/>
        <v/>
      </c>
      <c r="AH1073" s="2" t="str">
        <f t="shared" si="100"/>
        <v/>
      </c>
      <c r="AI1073" s="2" t="str">
        <f>IF(ISNUMBER(AH1073),SUMIFS($AH$1:AH1073,$A$1:A1073,A1073,C$1:$C1073,C1073,$G$1:G1073,G1073,$E$1:E1073,E1073),"")</f>
        <v/>
      </c>
      <c r="AJ1073">
        <f t="shared" si="101"/>
        <v>3</v>
      </c>
    </row>
    <row r="1074" spans="1:36" x14ac:dyDescent="0.25">
      <c r="A1074" s="14" t="s">
        <v>108</v>
      </c>
      <c r="B1074" t="s">
        <v>80</v>
      </c>
      <c r="C1074" t="s">
        <v>106</v>
      </c>
      <c r="D1074" s="13">
        <v>42310</v>
      </c>
      <c r="E1074">
        <v>3</v>
      </c>
      <c r="F1074">
        <v>350</v>
      </c>
      <c r="G1074" s="2" t="s">
        <v>87</v>
      </c>
      <c r="H1074" s="2" t="s">
        <v>11</v>
      </c>
      <c r="I1074">
        <v>7</v>
      </c>
      <c r="J1074" s="2" t="s">
        <v>88</v>
      </c>
      <c r="K1074" s="2">
        <v>262.5</v>
      </c>
      <c r="L1074" s="2">
        <v>2032</v>
      </c>
      <c r="M1074" s="2">
        <f t="shared" si="96"/>
        <v>203.2</v>
      </c>
      <c r="O1074" s="2" t="str">
        <f t="shared" si="97"/>
        <v/>
      </c>
      <c r="P1074" s="2" t="str">
        <f>IF(ISNUMBER(O1074),SUMIFS(O$1:$O1074,A$1:$A1074,A1074,C$1:$C1074,C1074,G$1:$G1074,G1074,E$1:$E1074,E1074),"")</f>
        <v/>
      </c>
      <c r="U1074" t="str">
        <f t="shared" si="98"/>
        <v/>
      </c>
      <c r="AC1074" s="2" t="str">
        <f t="shared" si="99"/>
        <v/>
      </c>
      <c r="AH1074" s="2" t="str">
        <f t="shared" si="100"/>
        <v/>
      </c>
      <c r="AI1074" s="2" t="str">
        <f>IF(ISNUMBER(AH1074),SUMIFS($AH$1:AH1074,$A$1:A1074,A1074,C$1:$C1074,C1074,$G$1:G1074,G1074,$E$1:E1074,E1074),"")</f>
        <v/>
      </c>
      <c r="AJ1074">
        <f t="shared" si="101"/>
        <v>3</v>
      </c>
    </row>
    <row r="1075" spans="1:36" x14ac:dyDescent="0.25">
      <c r="A1075" s="14" t="s">
        <v>107</v>
      </c>
      <c r="B1075" t="s">
        <v>80</v>
      </c>
      <c r="C1075" t="s">
        <v>106</v>
      </c>
      <c r="D1075" s="13">
        <v>42310</v>
      </c>
      <c r="E1075">
        <v>3</v>
      </c>
      <c r="F1075">
        <v>500</v>
      </c>
      <c r="G1075" s="2" t="s">
        <v>87</v>
      </c>
      <c r="H1075" s="2" t="s">
        <v>11</v>
      </c>
      <c r="I1075">
        <v>7</v>
      </c>
      <c r="J1075" s="2" t="s">
        <v>88</v>
      </c>
      <c r="K1075" s="2">
        <v>375</v>
      </c>
      <c r="L1075" s="2">
        <v>2008</v>
      </c>
      <c r="M1075" s="2">
        <f t="shared" si="96"/>
        <v>200.8</v>
      </c>
      <c r="O1075" s="2" t="str">
        <f t="shared" si="97"/>
        <v/>
      </c>
      <c r="P1075" s="2" t="str">
        <f>IF(ISNUMBER(O1075),SUMIFS(O$1:$O1075,A$1:$A1075,A1075,C$1:$C1075,C1075,G$1:$G1075,G1075,E$1:$E1075,E1075),"")</f>
        <v/>
      </c>
      <c r="U1075" t="str">
        <f t="shared" si="98"/>
        <v/>
      </c>
      <c r="AC1075" s="2" t="str">
        <f t="shared" si="99"/>
        <v/>
      </c>
      <c r="AH1075" s="2" t="str">
        <f t="shared" si="100"/>
        <v/>
      </c>
      <c r="AI1075" s="2" t="str">
        <f>IF(ISNUMBER(AH1075),SUMIFS($AH$1:AH1075,$A$1:A1075,A1075,C$1:$C1075,C1075,$G$1:G1075,G1075,$E$1:E1075,E1075),"")</f>
        <v/>
      </c>
      <c r="AJ1075">
        <f t="shared" si="101"/>
        <v>3</v>
      </c>
    </row>
    <row r="1076" spans="1:36" x14ac:dyDescent="0.25">
      <c r="A1076" s="14" t="s">
        <v>112</v>
      </c>
      <c r="B1076" t="s">
        <v>80</v>
      </c>
      <c r="C1076" t="s">
        <v>106</v>
      </c>
      <c r="D1076" s="13">
        <v>42317</v>
      </c>
      <c r="E1076">
        <v>1</v>
      </c>
      <c r="F1076">
        <v>0</v>
      </c>
      <c r="G1076" s="2" t="s">
        <v>87</v>
      </c>
      <c r="H1076" s="2" t="s">
        <v>11</v>
      </c>
      <c r="I1076">
        <v>7</v>
      </c>
      <c r="J1076" s="2" t="s">
        <v>88</v>
      </c>
      <c r="K1076" s="2">
        <v>0</v>
      </c>
      <c r="L1076" s="2">
        <v>2512</v>
      </c>
      <c r="M1076" s="2">
        <f t="shared" si="96"/>
        <v>251.2</v>
      </c>
      <c r="O1076" s="2" t="str">
        <f t="shared" si="97"/>
        <v/>
      </c>
      <c r="P1076" s="2" t="str">
        <f>IF(ISNUMBER(O1076),SUMIFS(O$1:$O1076,A$1:$A1076,A1076,C$1:$C1076,C1076,G$1:$G1076,G1076,E$1:$E1076,E1076),"")</f>
        <v/>
      </c>
      <c r="U1076" t="str">
        <f t="shared" si="98"/>
        <v/>
      </c>
      <c r="AC1076" s="2" t="str">
        <f t="shared" si="99"/>
        <v/>
      </c>
      <c r="AH1076" s="2" t="str">
        <f t="shared" si="100"/>
        <v/>
      </c>
      <c r="AI1076" s="2" t="str">
        <f>IF(ISNUMBER(AH1076),SUMIFS($AH$1:AH1076,$A$1:A1076,A1076,C$1:$C1076,C1076,$G$1:G1076,G1076,$E$1:E1076,E1076),"")</f>
        <v/>
      </c>
      <c r="AJ1076">
        <f t="shared" si="101"/>
        <v>3</v>
      </c>
    </row>
    <row r="1077" spans="1:36" x14ac:dyDescent="0.25">
      <c r="A1077" s="14" t="s">
        <v>111</v>
      </c>
      <c r="B1077" t="s">
        <v>80</v>
      </c>
      <c r="C1077" t="s">
        <v>106</v>
      </c>
      <c r="D1077" s="13">
        <v>42317</v>
      </c>
      <c r="E1077">
        <v>1</v>
      </c>
      <c r="F1077">
        <v>50</v>
      </c>
      <c r="G1077" s="2" t="s">
        <v>87</v>
      </c>
      <c r="H1077" s="2" t="s">
        <v>11</v>
      </c>
      <c r="I1077">
        <v>7</v>
      </c>
      <c r="J1077" s="2" t="s">
        <v>88</v>
      </c>
      <c r="K1077" s="2">
        <v>37.5</v>
      </c>
      <c r="L1077" s="2">
        <v>2488</v>
      </c>
      <c r="M1077" s="2">
        <f t="shared" si="96"/>
        <v>248.8</v>
      </c>
      <c r="O1077" s="2" t="str">
        <f t="shared" si="97"/>
        <v/>
      </c>
      <c r="P1077" s="2" t="str">
        <f>IF(ISNUMBER(O1077),SUMIFS(O$1:$O1077,A$1:$A1077,A1077,C$1:$C1077,C1077,G$1:$G1077,G1077,E$1:$E1077,E1077),"")</f>
        <v/>
      </c>
      <c r="U1077" t="str">
        <f t="shared" si="98"/>
        <v/>
      </c>
      <c r="AC1077" s="2" t="str">
        <f t="shared" si="99"/>
        <v/>
      </c>
      <c r="AH1077" s="2" t="str">
        <f t="shared" si="100"/>
        <v/>
      </c>
      <c r="AI1077" s="2" t="str">
        <f>IF(ISNUMBER(AH1077),SUMIFS($AH$1:AH1077,$A$1:A1077,A1077,C$1:$C1077,C1077,$G$1:G1077,G1077,$E$1:E1077,E1077),"")</f>
        <v/>
      </c>
      <c r="AJ1077">
        <f t="shared" si="101"/>
        <v>3</v>
      </c>
    </row>
    <row r="1078" spans="1:36" x14ac:dyDescent="0.25">
      <c r="A1078" s="14" t="s">
        <v>110</v>
      </c>
      <c r="B1078" t="s">
        <v>80</v>
      </c>
      <c r="C1078" t="s">
        <v>106</v>
      </c>
      <c r="D1078" s="13">
        <v>42317</v>
      </c>
      <c r="E1078">
        <v>1</v>
      </c>
      <c r="F1078">
        <v>100</v>
      </c>
      <c r="G1078" s="2" t="s">
        <v>87</v>
      </c>
      <c r="H1078" s="2" t="s">
        <v>11</v>
      </c>
      <c r="I1078">
        <v>7</v>
      </c>
      <c r="J1078" s="2" t="s">
        <v>88</v>
      </c>
      <c r="K1078" s="2">
        <v>75</v>
      </c>
      <c r="L1078" s="2">
        <v>2728</v>
      </c>
      <c r="M1078" s="2">
        <f t="shared" si="96"/>
        <v>272.8</v>
      </c>
      <c r="O1078" s="2" t="str">
        <f t="shared" si="97"/>
        <v/>
      </c>
      <c r="P1078" s="2" t="str">
        <f>IF(ISNUMBER(O1078),SUMIFS(O$1:$O1078,A$1:$A1078,A1078,C$1:$C1078,C1078,G$1:$G1078,G1078,E$1:$E1078,E1078),"")</f>
        <v/>
      </c>
      <c r="U1078" t="str">
        <f t="shared" si="98"/>
        <v/>
      </c>
      <c r="AC1078" s="2" t="str">
        <f t="shared" si="99"/>
        <v/>
      </c>
      <c r="AH1078" s="2" t="str">
        <f t="shared" si="100"/>
        <v/>
      </c>
      <c r="AI1078" s="2" t="str">
        <f>IF(ISNUMBER(AH1078),SUMIFS($AH$1:AH1078,$A$1:A1078,A1078,C$1:$C1078,C1078,$G$1:G1078,G1078,$E$1:E1078,E1078),"")</f>
        <v/>
      </c>
      <c r="AJ1078">
        <f t="shared" si="101"/>
        <v>3</v>
      </c>
    </row>
    <row r="1079" spans="1:36" x14ac:dyDescent="0.25">
      <c r="A1079" s="14" t="s">
        <v>109</v>
      </c>
      <c r="B1079" t="s">
        <v>80</v>
      </c>
      <c r="C1079" t="s">
        <v>106</v>
      </c>
      <c r="D1079" s="13">
        <v>42317</v>
      </c>
      <c r="E1079">
        <v>1</v>
      </c>
      <c r="F1079">
        <v>200</v>
      </c>
      <c r="G1079" s="2" t="s">
        <v>87</v>
      </c>
      <c r="H1079" s="2" t="s">
        <v>11</v>
      </c>
      <c r="I1079">
        <v>7</v>
      </c>
      <c r="J1079" s="2" t="s">
        <v>88</v>
      </c>
      <c r="K1079" s="2">
        <v>150</v>
      </c>
      <c r="L1079" s="2">
        <v>2368</v>
      </c>
      <c r="M1079" s="2">
        <f t="shared" si="96"/>
        <v>236.8</v>
      </c>
      <c r="O1079" s="2" t="str">
        <f t="shared" si="97"/>
        <v/>
      </c>
      <c r="P1079" s="2" t="str">
        <f>IF(ISNUMBER(O1079),SUMIFS(O$1:$O1079,A$1:$A1079,A1079,C$1:$C1079,C1079,G$1:$G1079,G1079,E$1:$E1079,E1079),"")</f>
        <v/>
      </c>
      <c r="U1079" t="str">
        <f t="shared" si="98"/>
        <v/>
      </c>
      <c r="AC1079" s="2" t="str">
        <f t="shared" si="99"/>
        <v/>
      </c>
      <c r="AH1079" s="2" t="str">
        <f t="shared" si="100"/>
        <v/>
      </c>
      <c r="AI1079" s="2" t="str">
        <f>IF(ISNUMBER(AH1079),SUMIFS($AH$1:AH1079,$A$1:A1079,A1079,C$1:$C1079,C1079,$G$1:G1079,G1079,$E$1:E1079,E1079),"")</f>
        <v/>
      </c>
      <c r="AJ1079">
        <f t="shared" si="101"/>
        <v>3</v>
      </c>
    </row>
    <row r="1080" spans="1:36" x14ac:dyDescent="0.25">
      <c r="A1080" s="14" t="s">
        <v>108</v>
      </c>
      <c r="B1080" t="s">
        <v>80</v>
      </c>
      <c r="C1080" t="s">
        <v>106</v>
      </c>
      <c r="D1080" s="13">
        <v>42317</v>
      </c>
      <c r="E1080">
        <v>1</v>
      </c>
      <c r="F1080">
        <v>350</v>
      </c>
      <c r="G1080" s="2" t="s">
        <v>87</v>
      </c>
      <c r="H1080" s="2" t="s">
        <v>11</v>
      </c>
      <c r="I1080">
        <v>7</v>
      </c>
      <c r="J1080" s="2" t="s">
        <v>88</v>
      </c>
      <c r="K1080" s="2">
        <v>262.5</v>
      </c>
      <c r="L1080" s="2">
        <v>2560</v>
      </c>
      <c r="M1080" s="2">
        <f t="shared" si="96"/>
        <v>256</v>
      </c>
      <c r="O1080" s="2" t="str">
        <f t="shared" si="97"/>
        <v/>
      </c>
      <c r="P1080" s="2" t="str">
        <f>IF(ISNUMBER(O1080),SUMIFS(O$1:$O1080,A$1:$A1080,A1080,C$1:$C1080,C1080,G$1:$G1080,G1080,E$1:$E1080,E1080),"")</f>
        <v/>
      </c>
      <c r="U1080" t="str">
        <f t="shared" si="98"/>
        <v/>
      </c>
      <c r="AC1080" s="2" t="str">
        <f t="shared" si="99"/>
        <v/>
      </c>
      <c r="AH1080" s="2" t="str">
        <f t="shared" si="100"/>
        <v/>
      </c>
      <c r="AI1080" s="2" t="str">
        <f>IF(ISNUMBER(AH1080),SUMIFS($AH$1:AH1080,$A$1:A1080,A1080,C$1:$C1080,C1080,$G$1:G1080,G1080,$E$1:E1080,E1080),"")</f>
        <v/>
      </c>
      <c r="AJ1080">
        <f t="shared" si="101"/>
        <v>3</v>
      </c>
    </row>
    <row r="1081" spans="1:36" x14ac:dyDescent="0.25">
      <c r="A1081" s="14" t="s">
        <v>107</v>
      </c>
      <c r="B1081" t="s">
        <v>80</v>
      </c>
      <c r="C1081" t="s">
        <v>106</v>
      </c>
      <c r="D1081" s="13">
        <v>42317</v>
      </c>
      <c r="E1081">
        <v>1</v>
      </c>
      <c r="F1081">
        <v>500</v>
      </c>
      <c r="G1081" s="2" t="s">
        <v>87</v>
      </c>
      <c r="H1081" s="2" t="s">
        <v>11</v>
      </c>
      <c r="I1081">
        <v>7</v>
      </c>
      <c r="J1081" s="2" t="s">
        <v>88</v>
      </c>
      <c r="K1081" s="2">
        <v>375</v>
      </c>
      <c r="L1081" s="2">
        <v>2656</v>
      </c>
      <c r="M1081" s="2">
        <f t="shared" si="96"/>
        <v>265.60000000000002</v>
      </c>
      <c r="O1081" s="2" t="str">
        <f t="shared" si="97"/>
        <v/>
      </c>
      <c r="P1081" s="2" t="str">
        <f>IF(ISNUMBER(O1081),SUMIFS(O$1:$O1081,A$1:$A1081,A1081,C$1:$C1081,C1081,G$1:$G1081,G1081,E$1:$E1081,E1081),"")</f>
        <v/>
      </c>
      <c r="U1081" t="str">
        <f t="shared" si="98"/>
        <v/>
      </c>
      <c r="AC1081" s="2" t="str">
        <f t="shared" si="99"/>
        <v/>
      </c>
      <c r="AH1081" s="2" t="str">
        <f t="shared" si="100"/>
        <v/>
      </c>
      <c r="AI1081" s="2" t="str">
        <f>IF(ISNUMBER(AH1081),SUMIFS($AH$1:AH1081,$A$1:A1081,A1081,C$1:$C1081,C1081,$G$1:G1081,G1081,$E$1:E1081,E1081),"")</f>
        <v/>
      </c>
      <c r="AJ1081">
        <f t="shared" si="101"/>
        <v>3</v>
      </c>
    </row>
    <row r="1082" spans="1:36" x14ac:dyDescent="0.25">
      <c r="A1082" s="14" t="s">
        <v>112</v>
      </c>
      <c r="B1082" t="s">
        <v>80</v>
      </c>
      <c r="C1082" t="s">
        <v>106</v>
      </c>
      <c r="D1082" s="13">
        <v>42317</v>
      </c>
      <c r="E1082">
        <v>2</v>
      </c>
      <c r="F1082">
        <v>0</v>
      </c>
      <c r="G1082" s="2" t="s">
        <v>87</v>
      </c>
      <c r="H1082" s="2" t="s">
        <v>11</v>
      </c>
      <c r="I1082">
        <v>7</v>
      </c>
      <c r="J1082" s="2" t="s">
        <v>88</v>
      </c>
      <c r="K1082" s="2">
        <v>0</v>
      </c>
      <c r="L1082" s="2">
        <v>2656</v>
      </c>
      <c r="M1082" s="2">
        <f t="shared" si="96"/>
        <v>265.60000000000002</v>
      </c>
      <c r="O1082" s="2" t="str">
        <f t="shared" si="97"/>
        <v/>
      </c>
      <c r="P1082" s="2" t="str">
        <f>IF(ISNUMBER(O1082),SUMIFS(O$1:$O1082,A$1:$A1082,A1082,C$1:$C1082,C1082,G$1:$G1082,G1082,E$1:$E1082,E1082),"")</f>
        <v/>
      </c>
      <c r="U1082" t="str">
        <f t="shared" si="98"/>
        <v/>
      </c>
      <c r="AC1082" s="2" t="str">
        <f t="shared" si="99"/>
        <v/>
      </c>
      <c r="AH1082" s="2" t="str">
        <f t="shared" si="100"/>
        <v/>
      </c>
      <c r="AI1082" s="2" t="str">
        <f>IF(ISNUMBER(AH1082),SUMIFS($AH$1:AH1082,$A$1:A1082,A1082,C$1:$C1082,C1082,$G$1:G1082,G1082,$E$1:E1082,E1082),"")</f>
        <v/>
      </c>
      <c r="AJ1082">
        <f t="shared" si="101"/>
        <v>3</v>
      </c>
    </row>
    <row r="1083" spans="1:36" x14ac:dyDescent="0.25">
      <c r="A1083" s="14" t="s">
        <v>111</v>
      </c>
      <c r="B1083" t="s">
        <v>80</v>
      </c>
      <c r="C1083" t="s">
        <v>106</v>
      </c>
      <c r="D1083" s="13">
        <v>42317</v>
      </c>
      <c r="E1083">
        <v>2</v>
      </c>
      <c r="F1083">
        <v>50</v>
      </c>
      <c r="G1083" s="2" t="s">
        <v>87</v>
      </c>
      <c r="H1083" s="2" t="s">
        <v>11</v>
      </c>
      <c r="I1083">
        <v>7</v>
      </c>
      <c r="J1083" s="2" t="s">
        <v>88</v>
      </c>
      <c r="K1083" s="2">
        <v>37.5</v>
      </c>
      <c r="L1083" s="2">
        <v>2440</v>
      </c>
      <c r="M1083" s="2">
        <f t="shared" si="96"/>
        <v>244</v>
      </c>
      <c r="O1083" s="2" t="str">
        <f t="shared" si="97"/>
        <v/>
      </c>
      <c r="P1083" s="2" t="str">
        <f>IF(ISNUMBER(O1083),SUMIFS(O$1:$O1083,A$1:$A1083,A1083,C$1:$C1083,C1083,G$1:$G1083,G1083,E$1:$E1083,E1083),"")</f>
        <v/>
      </c>
      <c r="U1083" t="str">
        <f t="shared" si="98"/>
        <v/>
      </c>
      <c r="AC1083" s="2" t="str">
        <f t="shared" si="99"/>
        <v/>
      </c>
      <c r="AH1083" s="2" t="str">
        <f t="shared" si="100"/>
        <v/>
      </c>
      <c r="AI1083" s="2" t="str">
        <f>IF(ISNUMBER(AH1083),SUMIFS($AH$1:AH1083,$A$1:A1083,A1083,C$1:$C1083,C1083,$G$1:G1083,G1083,$E$1:E1083,E1083),"")</f>
        <v/>
      </c>
      <c r="AJ1083">
        <f t="shared" si="101"/>
        <v>3</v>
      </c>
    </row>
    <row r="1084" spans="1:36" x14ac:dyDescent="0.25">
      <c r="A1084" s="14" t="s">
        <v>110</v>
      </c>
      <c r="B1084" t="s">
        <v>80</v>
      </c>
      <c r="C1084" t="s">
        <v>106</v>
      </c>
      <c r="D1084" s="13">
        <v>42317</v>
      </c>
      <c r="E1084">
        <v>2</v>
      </c>
      <c r="F1084">
        <v>100</v>
      </c>
      <c r="G1084" s="2" t="s">
        <v>87</v>
      </c>
      <c r="H1084" s="2" t="s">
        <v>11</v>
      </c>
      <c r="I1084">
        <v>7</v>
      </c>
      <c r="J1084" s="2" t="s">
        <v>88</v>
      </c>
      <c r="K1084" s="2">
        <v>75</v>
      </c>
      <c r="L1084" s="2">
        <v>2512</v>
      </c>
      <c r="M1084" s="2">
        <f t="shared" si="96"/>
        <v>251.2</v>
      </c>
      <c r="O1084" s="2" t="str">
        <f t="shared" si="97"/>
        <v/>
      </c>
      <c r="P1084" s="2" t="str">
        <f>IF(ISNUMBER(O1084),SUMIFS(O$1:$O1084,A$1:$A1084,A1084,C$1:$C1084,C1084,G$1:$G1084,G1084,E$1:$E1084,E1084),"")</f>
        <v/>
      </c>
      <c r="U1084" t="str">
        <f t="shared" si="98"/>
        <v/>
      </c>
      <c r="AC1084" s="2" t="str">
        <f t="shared" si="99"/>
        <v/>
      </c>
      <c r="AH1084" s="2" t="str">
        <f t="shared" si="100"/>
        <v/>
      </c>
      <c r="AI1084" s="2" t="str">
        <f>IF(ISNUMBER(AH1084),SUMIFS($AH$1:AH1084,$A$1:A1084,A1084,C$1:$C1084,C1084,$G$1:G1084,G1084,$E$1:E1084,E1084),"")</f>
        <v/>
      </c>
      <c r="AJ1084">
        <f t="shared" si="101"/>
        <v>3</v>
      </c>
    </row>
    <row r="1085" spans="1:36" x14ac:dyDescent="0.25">
      <c r="A1085" s="14" t="s">
        <v>109</v>
      </c>
      <c r="B1085" t="s">
        <v>80</v>
      </c>
      <c r="C1085" t="s">
        <v>106</v>
      </c>
      <c r="D1085" s="13">
        <v>42317</v>
      </c>
      <c r="E1085">
        <v>2</v>
      </c>
      <c r="F1085">
        <v>200</v>
      </c>
      <c r="G1085" s="2" t="s">
        <v>87</v>
      </c>
      <c r="H1085" s="2" t="s">
        <v>11</v>
      </c>
      <c r="I1085">
        <v>7</v>
      </c>
      <c r="J1085" s="2" t="s">
        <v>88</v>
      </c>
      <c r="K1085" s="2">
        <v>150</v>
      </c>
      <c r="L1085" s="2">
        <v>2704</v>
      </c>
      <c r="M1085" s="2">
        <f t="shared" si="96"/>
        <v>270.39999999999998</v>
      </c>
      <c r="O1085" s="2" t="str">
        <f t="shared" si="97"/>
        <v/>
      </c>
      <c r="P1085" s="2" t="str">
        <f>IF(ISNUMBER(O1085),SUMIFS(O$1:$O1085,A$1:$A1085,A1085,C$1:$C1085,C1085,G$1:$G1085,G1085,E$1:$E1085,E1085),"")</f>
        <v/>
      </c>
      <c r="U1085" t="str">
        <f t="shared" si="98"/>
        <v/>
      </c>
      <c r="AC1085" s="2" t="str">
        <f t="shared" si="99"/>
        <v/>
      </c>
      <c r="AH1085" s="2" t="str">
        <f t="shared" si="100"/>
        <v/>
      </c>
      <c r="AI1085" s="2" t="str">
        <f>IF(ISNUMBER(AH1085),SUMIFS($AH$1:AH1085,$A$1:A1085,A1085,C$1:$C1085,C1085,$G$1:G1085,G1085,$E$1:E1085,E1085),"")</f>
        <v/>
      </c>
      <c r="AJ1085">
        <f t="shared" si="101"/>
        <v>3</v>
      </c>
    </row>
    <row r="1086" spans="1:36" x14ac:dyDescent="0.25">
      <c r="A1086" s="14" t="s">
        <v>108</v>
      </c>
      <c r="B1086" t="s">
        <v>80</v>
      </c>
      <c r="C1086" t="s">
        <v>106</v>
      </c>
      <c r="D1086" s="13">
        <v>42317</v>
      </c>
      <c r="E1086">
        <v>2</v>
      </c>
      <c r="F1086">
        <v>350</v>
      </c>
      <c r="G1086" s="2" t="s">
        <v>87</v>
      </c>
      <c r="H1086" s="2" t="s">
        <v>11</v>
      </c>
      <c r="I1086">
        <v>7</v>
      </c>
      <c r="J1086" s="2" t="s">
        <v>88</v>
      </c>
      <c r="K1086" s="2">
        <v>262.5</v>
      </c>
      <c r="L1086" s="2">
        <v>2752</v>
      </c>
      <c r="M1086" s="2">
        <f t="shared" si="96"/>
        <v>275.2</v>
      </c>
      <c r="O1086" s="2" t="str">
        <f t="shared" si="97"/>
        <v/>
      </c>
      <c r="P1086" s="2" t="str">
        <f>IF(ISNUMBER(O1086),SUMIFS(O$1:$O1086,A$1:$A1086,A1086,C$1:$C1086,C1086,G$1:$G1086,G1086,E$1:$E1086,E1086),"")</f>
        <v/>
      </c>
      <c r="U1086" t="str">
        <f t="shared" si="98"/>
        <v/>
      </c>
      <c r="AC1086" s="2" t="str">
        <f t="shared" si="99"/>
        <v/>
      </c>
      <c r="AH1086" s="2" t="str">
        <f t="shared" si="100"/>
        <v/>
      </c>
      <c r="AI1086" s="2" t="str">
        <f>IF(ISNUMBER(AH1086),SUMIFS($AH$1:AH1086,$A$1:A1086,A1086,C$1:$C1086,C1086,$G$1:G1086,G1086,$E$1:E1086,E1086),"")</f>
        <v/>
      </c>
      <c r="AJ1086">
        <f t="shared" si="101"/>
        <v>3</v>
      </c>
    </row>
    <row r="1087" spans="1:36" x14ac:dyDescent="0.25">
      <c r="A1087" s="14" t="s">
        <v>107</v>
      </c>
      <c r="B1087" t="s">
        <v>80</v>
      </c>
      <c r="C1087" t="s">
        <v>106</v>
      </c>
      <c r="D1087" s="13">
        <v>42317</v>
      </c>
      <c r="E1087">
        <v>2</v>
      </c>
      <c r="F1087">
        <v>500</v>
      </c>
      <c r="G1087" s="2" t="s">
        <v>87</v>
      </c>
      <c r="H1087" s="2" t="s">
        <v>11</v>
      </c>
      <c r="I1087">
        <v>7</v>
      </c>
      <c r="J1087" s="2" t="s">
        <v>88</v>
      </c>
      <c r="K1087" s="2">
        <v>375</v>
      </c>
      <c r="L1087" s="2">
        <v>2560</v>
      </c>
      <c r="M1087" s="2">
        <f t="shared" si="96"/>
        <v>256</v>
      </c>
      <c r="O1087" s="2" t="str">
        <f t="shared" si="97"/>
        <v/>
      </c>
      <c r="P1087" s="2" t="str">
        <f>IF(ISNUMBER(O1087),SUMIFS(O$1:$O1087,A$1:$A1087,A1087,C$1:$C1087,C1087,G$1:$G1087,G1087,E$1:$E1087,E1087),"")</f>
        <v/>
      </c>
      <c r="U1087" t="str">
        <f t="shared" si="98"/>
        <v/>
      </c>
      <c r="AC1087" s="2" t="str">
        <f t="shared" si="99"/>
        <v/>
      </c>
      <c r="AH1087" s="2" t="str">
        <f t="shared" si="100"/>
        <v/>
      </c>
      <c r="AI1087" s="2" t="str">
        <f>IF(ISNUMBER(AH1087),SUMIFS($AH$1:AH1087,$A$1:A1087,A1087,C$1:$C1087,C1087,$G$1:G1087,G1087,$E$1:E1087,E1087),"")</f>
        <v/>
      </c>
      <c r="AJ1087">
        <f t="shared" si="101"/>
        <v>3</v>
      </c>
    </row>
    <row r="1088" spans="1:36" x14ac:dyDescent="0.25">
      <c r="A1088" s="14" t="s">
        <v>112</v>
      </c>
      <c r="B1088" t="s">
        <v>80</v>
      </c>
      <c r="C1088" t="s">
        <v>106</v>
      </c>
      <c r="D1088" s="13">
        <v>42317</v>
      </c>
      <c r="E1088">
        <v>3</v>
      </c>
      <c r="F1088">
        <v>0</v>
      </c>
      <c r="G1088" s="2" t="s">
        <v>87</v>
      </c>
      <c r="H1088" s="2" t="s">
        <v>11</v>
      </c>
      <c r="I1088">
        <v>7</v>
      </c>
      <c r="J1088" s="2" t="s">
        <v>88</v>
      </c>
      <c r="K1088" s="2">
        <v>0</v>
      </c>
      <c r="L1088" s="2">
        <v>2488</v>
      </c>
      <c r="M1088" s="2">
        <f t="shared" si="96"/>
        <v>248.8</v>
      </c>
      <c r="O1088" s="2" t="str">
        <f t="shared" si="97"/>
        <v/>
      </c>
      <c r="P1088" s="2" t="str">
        <f>IF(ISNUMBER(O1088),SUMIFS(O$1:$O1088,A$1:$A1088,A1088,C$1:$C1088,C1088,G$1:$G1088,G1088,E$1:$E1088,E1088),"")</f>
        <v/>
      </c>
      <c r="U1088" t="str">
        <f t="shared" si="98"/>
        <v/>
      </c>
      <c r="AC1088" s="2" t="str">
        <f t="shared" si="99"/>
        <v/>
      </c>
      <c r="AH1088" s="2" t="str">
        <f t="shared" si="100"/>
        <v/>
      </c>
      <c r="AI1088" s="2" t="str">
        <f>IF(ISNUMBER(AH1088),SUMIFS($AH$1:AH1088,$A$1:A1088,A1088,C$1:$C1088,C1088,$G$1:G1088,G1088,$E$1:E1088,E1088),"")</f>
        <v/>
      </c>
      <c r="AJ1088">
        <f t="shared" si="101"/>
        <v>3</v>
      </c>
    </row>
    <row r="1089" spans="1:36" x14ac:dyDescent="0.25">
      <c r="A1089" s="14" t="s">
        <v>111</v>
      </c>
      <c r="B1089" t="s">
        <v>80</v>
      </c>
      <c r="C1089" t="s">
        <v>106</v>
      </c>
      <c r="D1089" s="13">
        <v>42317</v>
      </c>
      <c r="E1089">
        <v>3</v>
      </c>
      <c r="F1089">
        <v>50</v>
      </c>
      <c r="G1089" s="2" t="s">
        <v>87</v>
      </c>
      <c r="H1089" s="2" t="s">
        <v>11</v>
      </c>
      <c r="I1089">
        <v>7</v>
      </c>
      <c r="J1089" s="2" t="s">
        <v>88</v>
      </c>
      <c r="K1089" s="2">
        <v>37.5</v>
      </c>
      <c r="L1089" s="2">
        <v>2440</v>
      </c>
      <c r="M1089" s="2">
        <f t="shared" si="96"/>
        <v>244</v>
      </c>
      <c r="O1089" s="2" t="str">
        <f t="shared" si="97"/>
        <v/>
      </c>
      <c r="P1089" s="2" t="str">
        <f>IF(ISNUMBER(O1089),SUMIFS(O$1:$O1089,A$1:$A1089,A1089,C$1:$C1089,C1089,G$1:$G1089,G1089,E$1:$E1089,E1089),"")</f>
        <v/>
      </c>
      <c r="U1089" t="str">
        <f t="shared" si="98"/>
        <v/>
      </c>
      <c r="AC1089" s="2" t="str">
        <f t="shared" si="99"/>
        <v/>
      </c>
      <c r="AH1089" s="2" t="str">
        <f t="shared" si="100"/>
        <v/>
      </c>
      <c r="AI1089" s="2" t="str">
        <f>IF(ISNUMBER(AH1089),SUMIFS($AH$1:AH1089,$A$1:A1089,A1089,C$1:$C1089,C1089,$G$1:G1089,G1089,$E$1:E1089,E1089),"")</f>
        <v/>
      </c>
      <c r="AJ1089">
        <f t="shared" si="101"/>
        <v>3</v>
      </c>
    </row>
    <row r="1090" spans="1:36" x14ac:dyDescent="0.25">
      <c r="A1090" s="14" t="s">
        <v>110</v>
      </c>
      <c r="B1090" t="s">
        <v>80</v>
      </c>
      <c r="C1090" t="s">
        <v>106</v>
      </c>
      <c r="D1090" s="13">
        <v>42317</v>
      </c>
      <c r="E1090">
        <v>3</v>
      </c>
      <c r="F1090">
        <v>100</v>
      </c>
      <c r="G1090" s="2" t="s">
        <v>87</v>
      </c>
      <c r="H1090" s="2" t="s">
        <v>11</v>
      </c>
      <c r="I1090">
        <v>7</v>
      </c>
      <c r="J1090" s="2" t="s">
        <v>88</v>
      </c>
      <c r="K1090" s="2">
        <v>75</v>
      </c>
      <c r="L1090" s="2">
        <v>2320</v>
      </c>
      <c r="M1090" s="2">
        <f t="shared" ref="M1090:M1153" si="102">IF(ISNUMBER(L1090),L1090/10,"")</f>
        <v>232</v>
      </c>
      <c r="O1090" s="2" t="str">
        <f t="shared" ref="O1090:O1153" si="103">IF(ISNUMBER(N1090),N1090/10,"")</f>
        <v/>
      </c>
      <c r="P1090" s="2" t="str">
        <f>IF(ISNUMBER(O1090),SUMIFS(O$1:$O1090,A$1:$A1090,A1090,C$1:$C1090,C1090,G$1:$G1090,G1090,E$1:$E1090,E1090),"")</f>
        <v/>
      </c>
      <c r="U1090" t="str">
        <f t="shared" ref="U1090:U1153" si="104">IF(ISNUMBER(R1090),R1090/100,"")</f>
        <v/>
      </c>
      <c r="AC1090" s="2" t="str">
        <f t="shared" ref="AC1090:AC1153" si="105">IF(ISNUMBER(AB1090),AB1090,"")</f>
        <v/>
      </c>
      <c r="AH1090" s="2" t="str">
        <f t="shared" ref="AH1090:AH1153" si="106">IF(AND(ISNUMBER(AB1090),ISNUMBER(O1090)),ROUND(O1090*AB1090,3),"")</f>
        <v/>
      </c>
      <c r="AI1090" s="2" t="str">
        <f>IF(ISNUMBER(AH1090),SUMIFS($AH$1:AH1090,$A$1:A1090,A1090,C$1:$C1090,C1090,$G$1:G1090,G1090,$E$1:E1090,E1090),"")</f>
        <v/>
      </c>
      <c r="AJ1090">
        <f t="shared" ref="AJ1090:AJ1153" si="107">COUNT(K1090:AI1090)</f>
        <v>3</v>
      </c>
    </row>
    <row r="1091" spans="1:36" x14ac:dyDescent="0.25">
      <c r="A1091" s="14" t="s">
        <v>109</v>
      </c>
      <c r="B1091" t="s">
        <v>80</v>
      </c>
      <c r="C1091" t="s">
        <v>106</v>
      </c>
      <c r="D1091" s="13">
        <v>42317</v>
      </c>
      <c r="E1091">
        <v>3</v>
      </c>
      <c r="F1091">
        <v>200</v>
      </c>
      <c r="G1091" s="2" t="s">
        <v>87</v>
      </c>
      <c r="H1091" s="2" t="s">
        <v>11</v>
      </c>
      <c r="I1091">
        <v>7</v>
      </c>
      <c r="J1091" s="2" t="s">
        <v>88</v>
      </c>
      <c r="K1091" s="2">
        <v>150</v>
      </c>
      <c r="L1091" s="2">
        <v>2752</v>
      </c>
      <c r="M1091" s="2">
        <f t="shared" si="102"/>
        <v>275.2</v>
      </c>
      <c r="O1091" s="2" t="str">
        <f t="shared" si="103"/>
        <v/>
      </c>
      <c r="P1091" s="2" t="str">
        <f>IF(ISNUMBER(O1091),SUMIFS(O$1:$O1091,A$1:$A1091,A1091,C$1:$C1091,C1091,G$1:$G1091,G1091,E$1:$E1091,E1091),"")</f>
        <v/>
      </c>
      <c r="U1091" t="str">
        <f t="shared" si="104"/>
        <v/>
      </c>
      <c r="AC1091" s="2" t="str">
        <f t="shared" si="105"/>
        <v/>
      </c>
      <c r="AH1091" s="2" t="str">
        <f t="shared" si="106"/>
        <v/>
      </c>
      <c r="AI1091" s="2" t="str">
        <f>IF(ISNUMBER(AH1091),SUMIFS($AH$1:AH1091,$A$1:A1091,A1091,C$1:$C1091,C1091,$G$1:G1091,G1091,$E$1:E1091,E1091),"")</f>
        <v/>
      </c>
      <c r="AJ1091">
        <f t="shared" si="107"/>
        <v>3</v>
      </c>
    </row>
    <row r="1092" spans="1:36" x14ac:dyDescent="0.25">
      <c r="A1092" s="14" t="s">
        <v>108</v>
      </c>
      <c r="B1092" t="s">
        <v>80</v>
      </c>
      <c r="C1092" t="s">
        <v>106</v>
      </c>
      <c r="D1092" s="13">
        <v>42317</v>
      </c>
      <c r="E1092">
        <v>3</v>
      </c>
      <c r="F1092">
        <v>350</v>
      </c>
      <c r="G1092" s="2" t="s">
        <v>87</v>
      </c>
      <c r="H1092" s="2" t="s">
        <v>11</v>
      </c>
      <c r="I1092">
        <v>7</v>
      </c>
      <c r="J1092" s="2" t="s">
        <v>88</v>
      </c>
      <c r="K1092" s="2">
        <v>262.5</v>
      </c>
      <c r="L1092" s="2">
        <v>2416</v>
      </c>
      <c r="M1092" s="2">
        <f t="shared" si="102"/>
        <v>241.6</v>
      </c>
      <c r="O1092" s="2" t="str">
        <f t="shared" si="103"/>
        <v/>
      </c>
      <c r="P1092" s="2" t="str">
        <f>IF(ISNUMBER(O1092),SUMIFS(O$1:$O1092,A$1:$A1092,A1092,C$1:$C1092,C1092,G$1:$G1092,G1092,E$1:$E1092,E1092),"")</f>
        <v/>
      </c>
      <c r="U1092" t="str">
        <f t="shared" si="104"/>
        <v/>
      </c>
      <c r="AC1092" s="2" t="str">
        <f t="shared" si="105"/>
        <v/>
      </c>
      <c r="AH1092" s="2" t="str">
        <f t="shared" si="106"/>
        <v/>
      </c>
      <c r="AI1092" s="2" t="str">
        <f>IF(ISNUMBER(AH1092),SUMIFS($AH$1:AH1092,$A$1:A1092,A1092,C$1:$C1092,C1092,$G$1:G1092,G1092,$E$1:E1092,E1092),"")</f>
        <v/>
      </c>
      <c r="AJ1092">
        <f t="shared" si="107"/>
        <v>3</v>
      </c>
    </row>
    <row r="1093" spans="1:36" x14ac:dyDescent="0.25">
      <c r="A1093" s="14" t="s">
        <v>107</v>
      </c>
      <c r="B1093" t="s">
        <v>80</v>
      </c>
      <c r="C1093" t="s">
        <v>106</v>
      </c>
      <c r="D1093" s="13">
        <v>42317</v>
      </c>
      <c r="E1093">
        <v>3</v>
      </c>
      <c r="F1093">
        <v>500</v>
      </c>
      <c r="G1093" s="2" t="s">
        <v>87</v>
      </c>
      <c r="H1093" s="2" t="s">
        <v>11</v>
      </c>
      <c r="I1093">
        <v>7</v>
      </c>
      <c r="J1093" s="2" t="s">
        <v>88</v>
      </c>
      <c r="K1093" s="2">
        <v>375</v>
      </c>
      <c r="L1093" s="2">
        <v>2320</v>
      </c>
      <c r="M1093" s="2">
        <f t="shared" si="102"/>
        <v>232</v>
      </c>
      <c r="O1093" s="2" t="str">
        <f t="shared" si="103"/>
        <v/>
      </c>
      <c r="P1093" s="2" t="str">
        <f>IF(ISNUMBER(O1093),SUMIFS(O$1:$O1093,A$1:$A1093,A1093,C$1:$C1093,C1093,G$1:$G1093,G1093,E$1:$E1093,E1093),"")</f>
        <v/>
      </c>
      <c r="U1093" t="str">
        <f t="shared" si="104"/>
        <v/>
      </c>
      <c r="AC1093" s="2" t="str">
        <f t="shared" si="105"/>
        <v/>
      </c>
      <c r="AH1093" s="2" t="str">
        <f t="shared" si="106"/>
        <v/>
      </c>
      <c r="AI1093" s="2" t="str">
        <f>IF(ISNUMBER(AH1093),SUMIFS($AH$1:AH1093,$A$1:A1093,A1093,C$1:$C1093,C1093,$G$1:G1093,G1093,$E$1:E1093,E1093),"")</f>
        <v/>
      </c>
      <c r="AJ1093">
        <f t="shared" si="107"/>
        <v>3</v>
      </c>
    </row>
    <row r="1094" spans="1:36" x14ac:dyDescent="0.25">
      <c r="A1094" s="14" t="s">
        <v>112</v>
      </c>
      <c r="B1094" t="s">
        <v>80</v>
      </c>
      <c r="C1094" t="s">
        <v>106</v>
      </c>
      <c r="D1094" s="13">
        <v>42324</v>
      </c>
      <c r="E1094">
        <v>1</v>
      </c>
      <c r="F1094">
        <v>0</v>
      </c>
      <c r="G1094" s="2" t="s">
        <v>87</v>
      </c>
      <c r="H1094" s="2" t="s">
        <v>11</v>
      </c>
      <c r="I1094">
        <v>7</v>
      </c>
      <c r="J1094" s="2" t="s">
        <v>88</v>
      </c>
      <c r="K1094" s="2">
        <v>0</v>
      </c>
      <c r="L1094" s="2">
        <v>2824</v>
      </c>
      <c r="M1094" s="2">
        <f t="shared" si="102"/>
        <v>282.39999999999998</v>
      </c>
      <c r="O1094" s="2" t="str">
        <f t="shared" si="103"/>
        <v/>
      </c>
      <c r="P1094" s="2" t="str">
        <f>IF(ISNUMBER(O1094),SUMIFS(O$1:$O1094,A$1:$A1094,A1094,C$1:$C1094,C1094,G$1:$G1094,G1094,E$1:$E1094,E1094),"")</f>
        <v/>
      </c>
      <c r="U1094" t="str">
        <f t="shared" si="104"/>
        <v/>
      </c>
      <c r="AC1094" s="2" t="str">
        <f t="shared" si="105"/>
        <v/>
      </c>
      <c r="AH1094" s="2" t="str">
        <f t="shared" si="106"/>
        <v/>
      </c>
      <c r="AI1094" s="2" t="str">
        <f>IF(ISNUMBER(AH1094),SUMIFS($AH$1:AH1094,$A$1:A1094,A1094,C$1:$C1094,C1094,$G$1:G1094,G1094,$E$1:E1094,E1094),"")</f>
        <v/>
      </c>
      <c r="AJ1094">
        <f t="shared" si="107"/>
        <v>3</v>
      </c>
    </row>
    <row r="1095" spans="1:36" x14ac:dyDescent="0.25">
      <c r="A1095" s="14" t="s">
        <v>111</v>
      </c>
      <c r="B1095" t="s">
        <v>80</v>
      </c>
      <c r="C1095" t="s">
        <v>106</v>
      </c>
      <c r="D1095" s="13">
        <v>42324</v>
      </c>
      <c r="E1095">
        <v>1</v>
      </c>
      <c r="F1095">
        <v>50</v>
      </c>
      <c r="G1095" s="2" t="s">
        <v>87</v>
      </c>
      <c r="H1095" s="2" t="s">
        <v>11</v>
      </c>
      <c r="I1095">
        <v>7</v>
      </c>
      <c r="J1095" s="2" t="s">
        <v>88</v>
      </c>
      <c r="K1095" s="2">
        <v>37.5</v>
      </c>
      <c r="L1095" s="2">
        <v>2656</v>
      </c>
      <c r="M1095" s="2">
        <f t="shared" si="102"/>
        <v>265.60000000000002</v>
      </c>
      <c r="O1095" s="2" t="str">
        <f t="shared" si="103"/>
        <v/>
      </c>
      <c r="P1095" s="2" t="str">
        <f>IF(ISNUMBER(O1095),SUMIFS(O$1:$O1095,A$1:$A1095,A1095,C$1:$C1095,C1095,G$1:$G1095,G1095,E$1:$E1095,E1095),"")</f>
        <v/>
      </c>
      <c r="U1095" t="str">
        <f t="shared" si="104"/>
        <v/>
      </c>
      <c r="AC1095" s="2" t="str">
        <f t="shared" si="105"/>
        <v/>
      </c>
      <c r="AH1095" s="2" t="str">
        <f t="shared" si="106"/>
        <v/>
      </c>
      <c r="AI1095" s="2" t="str">
        <f>IF(ISNUMBER(AH1095),SUMIFS($AH$1:AH1095,$A$1:A1095,A1095,C$1:$C1095,C1095,$G$1:G1095,G1095,$E$1:E1095,E1095),"")</f>
        <v/>
      </c>
      <c r="AJ1095">
        <f t="shared" si="107"/>
        <v>3</v>
      </c>
    </row>
    <row r="1096" spans="1:36" x14ac:dyDescent="0.25">
      <c r="A1096" s="14" t="s">
        <v>110</v>
      </c>
      <c r="B1096" t="s">
        <v>80</v>
      </c>
      <c r="C1096" t="s">
        <v>106</v>
      </c>
      <c r="D1096" s="13">
        <v>42324</v>
      </c>
      <c r="E1096">
        <v>1</v>
      </c>
      <c r="F1096">
        <v>100</v>
      </c>
      <c r="G1096" s="2" t="s">
        <v>87</v>
      </c>
      <c r="H1096" s="2" t="s">
        <v>11</v>
      </c>
      <c r="I1096">
        <v>7</v>
      </c>
      <c r="J1096" s="2" t="s">
        <v>88</v>
      </c>
      <c r="K1096" s="2">
        <v>75</v>
      </c>
      <c r="L1096" s="2">
        <v>3136</v>
      </c>
      <c r="M1096" s="2">
        <f t="shared" si="102"/>
        <v>313.60000000000002</v>
      </c>
      <c r="O1096" s="2" t="str">
        <f t="shared" si="103"/>
        <v/>
      </c>
      <c r="P1096" s="2" t="str">
        <f>IF(ISNUMBER(O1096),SUMIFS(O$1:$O1096,A$1:$A1096,A1096,C$1:$C1096,C1096,G$1:$G1096,G1096,E$1:$E1096,E1096),"")</f>
        <v/>
      </c>
      <c r="U1096" t="str">
        <f t="shared" si="104"/>
        <v/>
      </c>
      <c r="AC1096" s="2" t="str">
        <f t="shared" si="105"/>
        <v/>
      </c>
      <c r="AH1096" s="2" t="str">
        <f t="shared" si="106"/>
        <v/>
      </c>
      <c r="AI1096" s="2" t="str">
        <f>IF(ISNUMBER(AH1096),SUMIFS($AH$1:AH1096,$A$1:A1096,A1096,C$1:$C1096,C1096,$G$1:G1096,G1096,$E$1:E1096,E1096),"")</f>
        <v/>
      </c>
      <c r="AJ1096">
        <f t="shared" si="107"/>
        <v>3</v>
      </c>
    </row>
    <row r="1097" spans="1:36" x14ac:dyDescent="0.25">
      <c r="A1097" s="14" t="s">
        <v>109</v>
      </c>
      <c r="B1097" t="s">
        <v>80</v>
      </c>
      <c r="C1097" t="s">
        <v>106</v>
      </c>
      <c r="D1097" s="13">
        <v>42324</v>
      </c>
      <c r="E1097">
        <v>1</v>
      </c>
      <c r="F1097">
        <v>200</v>
      </c>
      <c r="G1097" s="2" t="s">
        <v>87</v>
      </c>
      <c r="H1097" s="2" t="s">
        <v>11</v>
      </c>
      <c r="I1097">
        <v>7</v>
      </c>
      <c r="J1097" s="2" t="s">
        <v>88</v>
      </c>
      <c r="K1097" s="2">
        <v>150</v>
      </c>
      <c r="L1097" s="2">
        <v>2848</v>
      </c>
      <c r="M1097" s="2">
        <f t="shared" si="102"/>
        <v>284.8</v>
      </c>
      <c r="O1097" s="2" t="str">
        <f t="shared" si="103"/>
        <v/>
      </c>
      <c r="P1097" s="2" t="str">
        <f>IF(ISNUMBER(O1097),SUMIFS(O$1:$O1097,A$1:$A1097,A1097,C$1:$C1097,C1097,G$1:$G1097,G1097,E$1:$E1097,E1097),"")</f>
        <v/>
      </c>
      <c r="U1097" t="str">
        <f t="shared" si="104"/>
        <v/>
      </c>
      <c r="AC1097" s="2" t="str">
        <f t="shared" si="105"/>
        <v/>
      </c>
      <c r="AH1097" s="2" t="str">
        <f t="shared" si="106"/>
        <v/>
      </c>
      <c r="AI1097" s="2" t="str">
        <f>IF(ISNUMBER(AH1097),SUMIFS($AH$1:AH1097,$A$1:A1097,A1097,C$1:$C1097,C1097,$G$1:G1097,G1097,$E$1:E1097,E1097),"")</f>
        <v/>
      </c>
      <c r="AJ1097">
        <f t="shared" si="107"/>
        <v>3</v>
      </c>
    </row>
    <row r="1098" spans="1:36" x14ac:dyDescent="0.25">
      <c r="A1098" s="14" t="s">
        <v>108</v>
      </c>
      <c r="B1098" t="s">
        <v>80</v>
      </c>
      <c r="C1098" t="s">
        <v>106</v>
      </c>
      <c r="D1098" s="13">
        <v>42324</v>
      </c>
      <c r="E1098">
        <v>1</v>
      </c>
      <c r="F1098">
        <v>350</v>
      </c>
      <c r="G1098" s="2" t="s">
        <v>87</v>
      </c>
      <c r="H1098" s="2" t="s">
        <v>11</v>
      </c>
      <c r="I1098">
        <v>7</v>
      </c>
      <c r="J1098" s="2" t="s">
        <v>88</v>
      </c>
      <c r="K1098" s="2">
        <v>262.5</v>
      </c>
      <c r="L1098" s="2">
        <v>3016</v>
      </c>
      <c r="M1098" s="2">
        <f t="shared" si="102"/>
        <v>301.60000000000002</v>
      </c>
      <c r="O1098" s="2" t="str">
        <f t="shared" si="103"/>
        <v/>
      </c>
      <c r="P1098" s="2" t="str">
        <f>IF(ISNUMBER(O1098),SUMIFS(O$1:$O1098,A$1:$A1098,A1098,C$1:$C1098,C1098,G$1:$G1098,G1098,E$1:$E1098,E1098),"")</f>
        <v/>
      </c>
      <c r="U1098" t="str">
        <f t="shared" si="104"/>
        <v/>
      </c>
      <c r="AC1098" s="2" t="str">
        <f t="shared" si="105"/>
        <v/>
      </c>
      <c r="AH1098" s="2" t="str">
        <f t="shared" si="106"/>
        <v/>
      </c>
      <c r="AI1098" s="2" t="str">
        <f>IF(ISNUMBER(AH1098),SUMIFS($AH$1:AH1098,$A$1:A1098,A1098,C$1:$C1098,C1098,$G$1:G1098,G1098,$E$1:E1098,E1098),"")</f>
        <v/>
      </c>
      <c r="AJ1098">
        <f t="shared" si="107"/>
        <v>3</v>
      </c>
    </row>
    <row r="1099" spans="1:36" x14ac:dyDescent="0.25">
      <c r="A1099" s="14" t="s">
        <v>107</v>
      </c>
      <c r="B1099" t="s">
        <v>80</v>
      </c>
      <c r="C1099" t="s">
        <v>106</v>
      </c>
      <c r="D1099" s="13">
        <v>42324</v>
      </c>
      <c r="E1099">
        <v>1</v>
      </c>
      <c r="F1099">
        <v>500</v>
      </c>
      <c r="G1099" s="2" t="s">
        <v>87</v>
      </c>
      <c r="H1099" s="2" t="s">
        <v>11</v>
      </c>
      <c r="I1099">
        <v>7</v>
      </c>
      <c r="J1099" s="2" t="s">
        <v>88</v>
      </c>
      <c r="K1099" s="2">
        <v>375</v>
      </c>
      <c r="L1099" s="2">
        <v>3160</v>
      </c>
      <c r="M1099" s="2">
        <f t="shared" si="102"/>
        <v>316</v>
      </c>
      <c r="O1099" s="2" t="str">
        <f t="shared" si="103"/>
        <v/>
      </c>
      <c r="P1099" s="2" t="str">
        <f>IF(ISNUMBER(O1099),SUMIFS(O$1:$O1099,A$1:$A1099,A1099,C$1:$C1099,C1099,G$1:$G1099,G1099,E$1:$E1099,E1099),"")</f>
        <v/>
      </c>
      <c r="U1099" t="str">
        <f t="shared" si="104"/>
        <v/>
      </c>
      <c r="AC1099" s="2" t="str">
        <f t="shared" si="105"/>
        <v/>
      </c>
      <c r="AH1099" s="2" t="str">
        <f t="shared" si="106"/>
        <v/>
      </c>
      <c r="AI1099" s="2" t="str">
        <f>IF(ISNUMBER(AH1099),SUMIFS($AH$1:AH1099,$A$1:A1099,A1099,C$1:$C1099,C1099,$G$1:G1099,G1099,$E$1:E1099,E1099),"")</f>
        <v/>
      </c>
      <c r="AJ1099">
        <f t="shared" si="107"/>
        <v>3</v>
      </c>
    </row>
    <row r="1100" spans="1:36" x14ac:dyDescent="0.25">
      <c r="A1100" s="14" t="s">
        <v>112</v>
      </c>
      <c r="B1100" t="s">
        <v>80</v>
      </c>
      <c r="C1100" t="s">
        <v>106</v>
      </c>
      <c r="D1100" s="13">
        <v>42324</v>
      </c>
      <c r="E1100">
        <v>2</v>
      </c>
      <c r="F1100">
        <v>0</v>
      </c>
      <c r="G1100" s="2" t="s">
        <v>87</v>
      </c>
      <c r="H1100" s="2" t="s">
        <v>11</v>
      </c>
      <c r="I1100">
        <v>7</v>
      </c>
      <c r="J1100" s="2" t="s">
        <v>88</v>
      </c>
      <c r="K1100" s="2">
        <v>0</v>
      </c>
      <c r="L1100" s="2">
        <v>2896</v>
      </c>
      <c r="M1100" s="2">
        <f t="shared" si="102"/>
        <v>289.60000000000002</v>
      </c>
      <c r="O1100" s="2" t="str">
        <f t="shared" si="103"/>
        <v/>
      </c>
      <c r="P1100" s="2" t="str">
        <f>IF(ISNUMBER(O1100),SUMIFS(O$1:$O1100,A$1:$A1100,A1100,C$1:$C1100,C1100,G$1:$G1100,G1100,E$1:$E1100,E1100),"")</f>
        <v/>
      </c>
      <c r="U1100" t="str">
        <f t="shared" si="104"/>
        <v/>
      </c>
      <c r="AC1100" s="2" t="str">
        <f t="shared" si="105"/>
        <v/>
      </c>
      <c r="AH1100" s="2" t="str">
        <f t="shared" si="106"/>
        <v/>
      </c>
      <c r="AI1100" s="2" t="str">
        <f>IF(ISNUMBER(AH1100),SUMIFS($AH$1:AH1100,$A$1:A1100,A1100,C$1:$C1100,C1100,$G$1:G1100,G1100,$E$1:E1100,E1100),"")</f>
        <v/>
      </c>
      <c r="AJ1100">
        <f t="shared" si="107"/>
        <v>3</v>
      </c>
    </row>
    <row r="1101" spans="1:36" x14ac:dyDescent="0.25">
      <c r="A1101" s="14" t="s">
        <v>111</v>
      </c>
      <c r="B1101" t="s">
        <v>80</v>
      </c>
      <c r="C1101" t="s">
        <v>106</v>
      </c>
      <c r="D1101" s="13">
        <v>42324</v>
      </c>
      <c r="E1101">
        <v>2</v>
      </c>
      <c r="F1101">
        <v>50</v>
      </c>
      <c r="G1101" s="2" t="s">
        <v>87</v>
      </c>
      <c r="H1101" s="2" t="s">
        <v>11</v>
      </c>
      <c r="I1101">
        <v>7</v>
      </c>
      <c r="J1101" s="2" t="s">
        <v>88</v>
      </c>
      <c r="K1101" s="2">
        <v>37.5</v>
      </c>
      <c r="L1101" s="2">
        <v>2536</v>
      </c>
      <c r="M1101" s="2">
        <f t="shared" si="102"/>
        <v>253.6</v>
      </c>
      <c r="O1101" s="2" t="str">
        <f t="shared" si="103"/>
        <v/>
      </c>
      <c r="P1101" s="2" t="str">
        <f>IF(ISNUMBER(O1101),SUMIFS(O$1:$O1101,A$1:$A1101,A1101,C$1:$C1101,C1101,G$1:$G1101,G1101,E$1:$E1101,E1101),"")</f>
        <v/>
      </c>
      <c r="U1101" t="str">
        <f t="shared" si="104"/>
        <v/>
      </c>
      <c r="AC1101" s="2" t="str">
        <f t="shared" si="105"/>
        <v/>
      </c>
      <c r="AH1101" s="2" t="str">
        <f t="shared" si="106"/>
        <v/>
      </c>
      <c r="AI1101" s="2" t="str">
        <f>IF(ISNUMBER(AH1101),SUMIFS($AH$1:AH1101,$A$1:A1101,A1101,C$1:$C1101,C1101,$G$1:G1101,G1101,$E$1:E1101,E1101),"")</f>
        <v/>
      </c>
      <c r="AJ1101">
        <f t="shared" si="107"/>
        <v>3</v>
      </c>
    </row>
    <row r="1102" spans="1:36" x14ac:dyDescent="0.25">
      <c r="A1102" s="14" t="s">
        <v>110</v>
      </c>
      <c r="B1102" t="s">
        <v>80</v>
      </c>
      <c r="C1102" t="s">
        <v>106</v>
      </c>
      <c r="D1102" s="13">
        <v>42324</v>
      </c>
      <c r="E1102">
        <v>2</v>
      </c>
      <c r="F1102">
        <v>100</v>
      </c>
      <c r="G1102" s="2" t="s">
        <v>87</v>
      </c>
      <c r="H1102" s="2" t="s">
        <v>11</v>
      </c>
      <c r="I1102">
        <v>7</v>
      </c>
      <c r="J1102" s="2" t="s">
        <v>88</v>
      </c>
      <c r="K1102" s="2">
        <v>75</v>
      </c>
      <c r="L1102" s="2">
        <v>2824</v>
      </c>
      <c r="M1102" s="2">
        <f t="shared" si="102"/>
        <v>282.39999999999998</v>
      </c>
      <c r="O1102" s="2" t="str">
        <f t="shared" si="103"/>
        <v/>
      </c>
      <c r="P1102" s="2" t="str">
        <f>IF(ISNUMBER(O1102),SUMIFS(O$1:$O1102,A$1:$A1102,A1102,C$1:$C1102,C1102,G$1:$G1102,G1102,E$1:$E1102,E1102),"")</f>
        <v/>
      </c>
      <c r="U1102" t="str">
        <f t="shared" si="104"/>
        <v/>
      </c>
      <c r="AC1102" s="2" t="str">
        <f t="shared" si="105"/>
        <v/>
      </c>
      <c r="AH1102" s="2" t="str">
        <f t="shared" si="106"/>
        <v/>
      </c>
      <c r="AI1102" s="2" t="str">
        <f>IF(ISNUMBER(AH1102),SUMIFS($AH$1:AH1102,$A$1:A1102,A1102,C$1:$C1102,C1102,$G$1:G1102,G1102,$E$1:E1102,E1102),"")</f>
        <v/>
      </c>
      <c r="AJ1102">
        <f t="shared" si="107"/>
        <v>3</v>
      </c>
    </row>
    <row r="1103" spans="1:36" x14ac:dyDescent="0.25">
      <c r="A1103" s="14" t="s">
        <v>109</v>
      </c>
      <c r="B1103" t="s">
        <v>80</v>
      </c>
      <c r="C1103" t="s">
        <v>106</v>
      </c>
      <c r="D1103" s="13">
        <v>42324</v>
      </c>
      <c r="E1103">
        <v>2</v>
      </c>
      <c r="F1103">
        <v>200</v>
      </c>
      <c r="G1103" s="2" t="s">
        <v>87</v>
      </c>
      <c r="H1103" s="2" t="s">
        <v>11</v>
      </c>
      <c r="I1103">
        <v>7</v>
      </c>
      <c r="J1103" s="2" t="s">
        <v>88</v>
      </c>
      <c r="K1103" s="2">
        <v>150</v>
      </c>
      <c r="L1103" s="2">
        <v>2680</v>
      </c>
      <c r="M1103" s="2">
        <f t="shared" si="102"/>
        <v>268</v>
      </c>
      <c r="O1103" s="2" t="str">
        <f t="shared" si="103"/>
        <v/>
      </c>
      <c r="P1103" s="2" t="str">
        <f>IF(ISNUMBER(O1103),SUMIFS(O$1:$O1103,A$1:$A1103,A1103,C$1:$C1103,C1103,G$1:$G1103,G1103,E$1:$E1103,E1103),"")</f>
        <v/>
      </c>
      <c r="U1103" t="str">
        <f t="shared" si="104"/>
        <v/>
      </c>
      <c r="AC1103" s="2" t="str">
        <f t="shared" si="105"/>
        <v/>
      </c>
      <c r="AH1103" s="2" t="str">
        <f t="shared" si="106"/>
        <v/>
      </c>
      <c r="AI1103" s="2" t="str">
        <f>IF(ISNUMBER(AH1103),SUMIFS($AH$1:AH1103,$A$1:A1103,A1103,C$1:$C1103,C1103,$G$1:G1103,G1103,$E$1:E1103,E1103),"")</f>
        <v/>
      </c>
      <c r="AJ1103">
        <f t="shared" si="107"/>
        <v>3</v>
      </c>
    </row>
    <row r="1104" spans="1:36" x14ac:dyDescent="0.25">
      <c r="A1104" s="14" t="s">
        <v>108</v>
      </c>
      <c r="B1104" t="s">
        <v>80</v>
      </c>
      <c r="C1104" t="s">
        <v>106</v>
      </c>
      <c r="D1104" s="13">
        <v>42324</v>
      </c>
      <c r="E1104">
        <v>2</v>
      </c>
      <c r="F1104">
        <v>350</v>
      </c>
      <c r="G1104" s="2" t="s">
        <v>87</v>
      </c>
      <c r="H1104" s="2" t="s">
        <v>11</v>
      </c>
      <c r="I1104">
        <v>7</v>
      </c>
      <c r="J1104" s="2" t="s">
        <v>88</v>
      </c>
      <c r="K1104" s="2">
        <v>262.5</v>
      </c>
      <c r="L1104" s="2">
        <v>2872</v>
      </c>
      <c r="M1104" s="2">
        <f t="shared" si="102"/>
        <v>287.2</v>
      </c>
      <c r="O1104" s="2" t="str">
        <f t="shared" si="103"/>
        <v/>
      </c>
      <c r="P1104" s="2" t="str">
        <f>IF(ISNUMBER(O1104),SUMIFS(O$1:$O1104,A$1:$A1104,A1104,C$1:$C1104,C1104,G$1:$G1104,G1104,E$1:$E1104,E1104),"")</f>
        <v/>
      </c>
      <c r="U1104" t="str">
        <f t="shared" si="104"/>
        <v/>
      </c>
      <c r="AC1104" s="2" t="str">
        <f t="shared" si="105"/>
        <v/>
      </c>
      <c r="AH1104" s="2" t="str">
        <f t="shared" si="106"/>
        <v/>
      </c>
      <c r="AI1104" s="2" t="str">
        <f>IF(ISNUMBER(AH1104),SUMIFS($AH$1:AH1104,$A$1:A1104,A1104,C$1:$C1104,C1104,$G$1:G1104,G1104,$E$1:E1104,E1104),"")</f>
        <v/>
      </c>
      <c r="AJ1104">
        <f t="shared" si="107"/>
        <v>3</v>
      </c>
    </row>
    <row r="1105" spans="1:36" x14ac:dyDescent="0.25">
      <c r="A1105" s="14" t="s">
        <v>107</v>
      </c>
      <c r="B1105" t="s">
        <v>80</v>
      </c>
      <c r="C1105" t="s">
        <v>106</v>
      </c>
      <c r="D1105" s="13">
        <v>42324</v>
      </c>
      <c r="E1105">
        <v>2</v>
      </c>
      <c r="F1105">
        <v>500</v>
      </c>
      <c r="G1105" s="2" t="s">
        <v>87</v>
      </c>
      <c r="H1105" s="2" t="s">
        <v>11</v>
      </c>
      <c r="I1105">
        <v>7</v>
      </c>
      <c r="J1105" s="2" t="s">
        <v>88</v>
      </c>
      <c r="K1105" s="2">
        <v>375</v>
      </c>
      <c r="L1105" s="2">
        <v>2776</v>
      </c>
      <c r="M1105" s="2">
        <f t="shared" si="102"/>
        <v>277.60000000000002</v>
      </c>
      <c r="O1105" s="2" t="str">
        <f t="shared" si="103"/>
        <v/>
      </c>
      <c r="P1105" s="2" t="str">
        <f>IF(ISNUMBER(O1105),SUMIFS(O$1:$O1105,A$1:$A1105,A1105,C$1:$C1105,C1105,G$1:$G1105,G1105,E$1:$E1105,E1105),"")</f>
        <v/>
      </c>
      <c r="U1105" t="str">
        <f t="shared" si="104"/>
        <v/>
      </c>
      <c r="AC1105" s="2" t="str">
        <f t="shared" si="105"/>
        <v/>
      </c>
      <c r="AH1105" s="2" t="str">
        <f t="shared" si="106"/>
        <v/>
      </c>
      <c r="AI1105" s="2" t="str">
        <f>IF(ISNUMBER(AH1105),SUMIFS($AH$1:AH1105,$A$1:A1105,A1105,C$1:$C1105,C1105,$G$1:G1105,G1105,$E$1:E1105,E1105),"")</f>
        <v/>
      </c>
      <c r="AJ1105">
        <f t="shared" si="107"/>
        <v>3</v>
      </c>
    </row>
    <row r="1106" spans="1:36" x14ac:dyDescent="0.25">
      <c r="A1106" s="14" t="s">
        <v>112</v>
      </c>
      <c r="B1106" t="s">
        <v>80</v>
      </c>
      <c r="C1106" t="s">
        <v>106</v>
      </c>
      <c r="D1106" s="13">
        <v>42324</v>
      </c>
      <c r="E1106">
        <v>3</v>
      </c>
      <c r="F1106">
        <v>0</v>
      </c>
      <c r="G1106" s="2" t="s">
        <v>87</v>
      </c>
      <c r="H1106" s="2" t="s">
        <v>11</v>
      </c>
      <c r="I1106">
        <v>7</v>
      </c>
      <c r="J1106" s="2" t="s">
        <v>88</v>
      </c>
      <c r="K1106" s="2">
        <v>0</v>
      </c>
      <c r="L1106" s="2">
        <v>2560</v>
      </c>
      <c r="M1106" s="2">
        <f t="shared" si="102"/>
        <v>256</v>
      </c>
      <c r="O1106" s="2" t="str">
        <f t="shared" si="103"/>
        <v/>
      </c>
      <c r="P1106" s="2" t="str">
        <f>IF(ISNUMBER(O1106),SUMIFS(O$1:$O1106,A$1:$A1106,A1106,C$1:$C1106,C1106,G$1:$G1106,G1106,E$1:$E1106,E1106),"")</f>
        <v/>
      </c>
      <c r="U1106" t="str">
        <f t="shared" si="104"/>
        <v/>
      </c>
      <c r="AC1106" s="2" t="str">
        <f t="shared" si="105"/>
        <v/>
      </c>
      <c r="AH1106" s="2" t="str">
        <f t="shared" si="106"/>
        <v/>
      </c>
      <c r="AI1106" s="2" t="str">
        <f>IF(ISNUMBER(AH1106),SUMIFS($AH$1:AH1106,$A$1:A1106,A1106,C$1:$C1106,C1106,$G$1:G1106,G1106,$E$1:E1106,E1106),"")</f>
        <v/>
      </c>
      <c r="AJ1106">
        <f t="shared" si="107"/>
        <v>3</v>
      </c>
    </row>
    <row r="1107" spans="1:36" x14ac:dyDescent="0.25">
      <c r="A1107" s="14" t="s">
        <v>111</v>
      </c>
      <c r="B1107" t="s">
        <v>80</v>
      </c>
      <c r="C1107" t="s">
        <v>106</v>
      </c>
      <c r="D1107" s="13">
        <v>42324</v>
      </c>
      <c r="E1107">
        <v>3</v>
      </c>
      <c r="F1107">
        <v>50</v>
      </c>
      <c r="G1107" s="2" t="s">
        <v>87</v>
      </c>
      <c r="H1107" s="2" t="s">
        <v>11</v>
      </c>
      <c r="I1107">
        <v>7</v>
      </c>
      <c r="J1107" s="2" t="s">
        <v>88</v>
      </c>
      <c r="K1107" s="2">
        <v>37.5</v>
      </c>
      <c r="L1107" s="2">
        <v>2608</v>
      </c>
      <c r="M1107" s="2">
        <f t="shared" si="102"/>
        <v>260.8</v>
      </c>
      <c r="O1107" s="2" t="str">
        <f t="shared" si="103"/>
        <v/>
      </c>
      <c r="P1107" s="2" t="str">
        <f>IF(ISNUMBER(O1107),SUMIFS(O$1:$O1107,A$1:$A1107,A1107,C$1:$C1107,C1107,G$1:$G1107,G1107,E$1:$E1107,E1107),"")</f>
        <v/>
      </c>
      <c r="U1107" t="str">
        <f t="shared" si="104"/>
        <v/>
      </c>
      <c r="AC1107" s="2" t="str">
        <f t="shared" si="105"/>
        <v/>
      </c>
      <c r="AH1107" s="2" t="str">
        <f t="shared" si="106"/>
        <v/>
      </c>
      <c r="AI1107" s="2" t="str">
        <f>IF(ISNUMBER(AH1107),SUMIFS($AH$1:AH1107,$A$1:A1107,A1107,C$1:$C1107,C1107,$G$1:G1107,G1107,$E$1:E1107,E1107),"")</f>
        <v/>
      </c>
      <c r="AJ1107">
        <f t="shared" si="107"/>
        <v>3</v>
      </c>
    </row>
    <row r="1108" spans="1:36" x14ac:dyDescent="0.25">
      <c r="A1108" s="14" t="s">
        <v>110</v>
      </c>
      <c r="B1108" t="s">
        <v>80</v>
      </c>
      <c r="C1108" t="s">
        <v>106</v>
      </c>
      <c r="D1108" s="13">
        <v>42324</v>
      </c>
      <c r="E1108">
        <v>3</v>
      </c>
      <c r="F1108">
        <v>100</v>
      </c>
      <c r="G1108" s="2" t="s">
        <v>87</v>
      </c>
      <c r="H1108" s="2" t="s">
        <v>11</v>
      </c>
      <c r="I1108">
        <v>7</v>
      </c>
      <c r="J1108" s="2" t="s">
        <v>88</v>
      </c>
      <c r="K1108" s="2">
        <v>75</v>
      </c>
      <c r="L1108" s="2">
        <v>2488</v>
      </c>
      <c r="M1108" s="2">
        <f t="shared" si="102"/>
        <v>248.8</v>
      </c>
      <c r="O1108" s="2" t="str">
        <f t="shared" si="103"/>
        <v/>
      </c>
      <c r="P1108" s="2" t="str">
        <f>IF(ISNUMBER(O1108),SUMIFS(O$1:$O1108,A$1:$A1108,A1108,C$1:$C1108,C1108,G$1:$G1108,G1108,E$1:$E1108,E1108),"")</f>
        <v/>
      </c>
      <c r="U1108" t="str">
        <f t="shared" si="104"/>
        <v/>
      </c>
      <c r="AC1108" s="2" t="str">
        <f t="shared" si="105"/>
        <v/>
      </c>
      <c r="AH1108" s="2" t="str">
        <f t="shared" si="106"/>
        <v/>
      </c>
      <c r="AI1108" s="2" t="str">
        <f>IF(ISNUMBER(AH1108),SUMIFS($AH$1:AH1108,$A$1:A1108,A1108,C$1:$C1108,C1108,$G$1:G1108,G1108,$E$1:E1108,E1108),"")</f>
        <v/>
      </c>
      <c r="AJ1108">
        <f t="shared" si="107"/>
        <v>3</v>
      </c>
    </row>
    <row r="1109" spans="1:36" x14ac:dyDescent="0.25">
      <c r="A1109" s="14" t="s">
        <v>109</v>
      </c>
      <c r="B1109" t="s">
        <v>80</v>
      </c>
      <c r="C1109" t="s">
        <v>106</v>
      </c>
      <c r="D1109" s="13">
        <v>42324</v>
      </c>
      <c r="E1109">
        <v>3</v>
      </c>
      <c r="F1109">
        <v>200</v>
      </c>
      <c r="G1109" s="2" t="s">
        <v>87</v>
      </c>
      <c r="H1109" s="2" t="s">
        <v>11</v>
      </c>
      <c r="I1109">
        <v>7</v>
      </c>
      <c r="J1109" s="2" t="s">
        <v>88</v>
      </c>
      <c r="K1109" s="2">
        <v>150</v>
      </c>
      <c r="L1109" s="2">
        <v>2320</v>
      </c>
      <c r="M1109" s="2">
        <f t="shared" si="102"/>
        <v>232</v>
      </c>
      <c r="O1109" s="2" t="str">
        <f t="shared" si="103"/>
        <v/>
      </c>
      <c r="P1109" s="2" t="str">
        <f>IF(ISNUMBER(O1109),SUMIFS(O$1:$O1109,A$1:$A1109,A1109,C$1:$C1109,C1109,G$1:$G1109,G1109,E$1:$E1109,E1109),"")</f>
        <v/>
      </c>
      <c r="U1109" t="str">
        <f t="shared" si="104"/>
        <v/>
      </c>
      <c r="AC1109" s="2" t="str">
        <f t="shared" si="105"/>
        <v/>
      </c>
      <c r="AH1109" s="2" t="str">
        <f t="shared" si="106"/>
        <v/>
      </c>
      <c r="AI1109" s="2" t="str">
        <f>IF(ISNUMBER(AH1109),SUMIFS($AH$1:AH1109,$A$1:A1109,A1109,C$1:$C1109,C1109,$G$1:G1109,G1109,$E$1:E1109,E1109),"")</f>
        <v/>
      </c>
      <c r="AJ1109">
        <f t="shared" si="107"/>
        <v>3</v>
      </c>
    </row>
    <row r="1110" spans="1:36" x14ac:dyDescent="0.25">
      <c r="A1110" s="14" t="s">
        <v>108</v>
      </c>
      <c r="B1110" t="s">
        <v>80</v>
      </c>
      <c r="C1110" t="s">
        <v>106</v>
      </c>
      <c r="D1110" s="13">
        <v>42324</v>
      </c>
      <c r="E1110">
        <v>3</v>
      </c>
      <c r="F1110">
        <v>350</v>
      </c>
      <c r="G1110" s="2" t="s">
        <v>87</v>
      </c>
      <c r="H1110" s="2" t="s">
        <v>11</v>
      </c>
      <c r="I1110">
        <v>7</v>
      </c>
      <c r="J1110" s="2" t="s">
        <v>88</v>
      </c>
      <c r="K1110" s="2">
        <v>262.5</v>
      </c>
      <c r="L1110" s="2">
        <v>2608</v>
      </c>
      <c r="M1110" s="2">
        <f t="shared" si="102"/>
        <v>260.8</v>
      </c>
      <c r="O1110" s="2" t="str">
        <f t="shared" si="103"/>
        <v/>
      </c>
      <c r="P1110" s="2" t="str">
        <f>IF(ISNUMBER(O1110),SUMIFS(O$1:$O1110,A$1:$A1110,A1110,C$1:$C1110,C1110,G$1:$G1110,G1110,E$1:$E1110,E1110),"")</f>
        <v/>
      </c>
      <c r="U1110" t="str">
        <f t="shared" si="104"/>
        <v/>
      </c>
      <c r="AC1110" s="2" t="str">
        <f t="shared" si="105"/>
        <v/>
      </c>
      <c r="AH1110" s="2" t="str">
        <f t="shared" si="106"/>
        <v/>
      </c>
      <c r="AI1110" s="2" t="str">
        <f>IF(ISNUMBER(AH1110),SUMIFS($AH$1:AH1110,$A$1:A1110,A1110,C$1:$C1110,C1110,$G$1:G1110,G1110,$E$1:E1110,E1110),"")</f>
        <v/>
      </c>
      <c r="AJ1110">
        <f t="shared" si="107"/>
        <v>3</v>
      </c>
    </row>
    <row r="1111" spans="1:36" x14ac:dyDescent="0.25">
      <c r="A1111" s="14" t="s">
        <v>107</v>
      </c>
      <c r="B1111" t="s">
        <v>80</v>
      </c>
      <c r="C1111" t="s">
        <v>106</v>
      </c>
      <c r="D1111" s="13">
        <v>42324</v>
      </c>
      <c r="E1111">
        <v>3</v>
      </c>
      <c r="F1111">
        <v>500</v>
      </c>
      <c r="G1111" s="2" t="s">
        <v>87</v>
      </c>
      <c r="H1111" s="2" t="s">
        <v>11</v>
      </c>
      <c r="I1111">
        <v>7</v>
      </c>
      <c r="J1111" s="2" t="s">
        <v>88</v>
      </c>
      <c r="K1111" s="2">
        <v>375</v>
      </c>
      <c r="L1111" s="2">
        <v>2632</v>
      </c>
      <c r="M1111" s="2">
        <f t="shared" si="102"/>
        <v>263.2</v>
      </c>
      <c r="O1111" s="2" t="str">
        <f t="shared" si="103"/>
        <v/>
      </c>
      <c r="P1111" s="2" t="str">
        <f>IF(ISNUMBER(O1111),SUMIFS(O$1:$O1111,A$1:$A1111,A1111,C$1:$C1111,C1111,G$1:$G1111,G1111,E$1:$E1111,E1111),"")</f>
        <v/>
      </c>
      <c r="U1111" t="str">
        <f t="shared" si="104"/>
        <v/>
      </c>
      <c r="AC1111" s="2" t="str">
        <f t="shared" si="105"/>
        <v/>
      </c>
      <c r="AH1111" s="2" t="str">
        <f t="shared" si="106"/>
        <v/>
      </c>
      <c r="AI1111" s="2" t="str">
        <f>IF(ISNUMBER(AH1111),SUMIFS($AH$1:AH1111,$A$1:A1111,A1111,C$1:$C1111,C1111,$G$1:G1111,G1111,$E$1:E1111,E1111),"")</f>
        <v/>
      </c>
      <c r="AJ1111">
        <f t="shared" si="107"/>
        <v>3</v>
      </c>
    </row>
    <row r="1112" spans="1:36" x14ac:dyDescent="0.25">
      <c r="A1112" s="14" t="s">
        <v>112</v>
      </c>
      <c r="B1112" t="s">
        <v>80</v>
      </c>
      <c r="C1112" t="s">
        <v>106</v>
      </c>
      <c r="D1112" s="13">
        <v>42325</v>
      </c>
      <c r="E1112">
        <v>1</v>
      </c>
      <c r="F1112">
        <v>0</v>
      </c>
      <c r="G1112" s="2" t="s">
        <v>87</v>
      </c>
      <c r="H1112" s="2" t="s">
        <v>11</v>
      </c>
      <c r="I1112">
        <v>7</v>
      </c>
      <c r="J1112" s="2" t="s">
        <v>77</v>
      </c>
      <c r="K1112" s="2">
        <v>0</v>
      </c>
      <c r="L1112" s="2"/>
      <c r="M1112" s="2" t="str">
        <f t="shared" si="102"/>
        <v/>
      </c>
      <c r="N1112">
        <v>1602.1626133333336</v>
      </c>
      <c r="O1112" s="2">
        <f t="shared" si="103"/>
        <v>160.21626133333336</v>
      </c>
      <c r="P1112" s="2">
        <f>IF(ISNUMBER(O1112),SUMIFS(O$1:$O1112,A$1:$A1112,A1112,C$1:$C1112,C1112,G$1:$G1112,G1112,E$1:$E1112,E1112),"")</f>
        <v>413.04176733333333</v>
      </c>
      <c r="R1112">
        <v>98.329817158931093</v>
      </c>
      <c r="S1112">
        <v>0.30766526019690582</v>
      </c>
      <c r="T1112">
        <v>1.3625175808720114</v>
      </c>
      <c r="U1112">
        <f t="shared" si="104"/>
        <v>0.98329817158931088</v>
      </c>
      <c r="AC1112" s="2" t="str">
        <f t="shared" si="105"/>
        <v/>
      </c>
      <c r="AH1112" s="2" t="str">
        <f t="shared" si="106"/>
        <v/>
      </c>
      <c r="AI1112" s="2" t="str">
        <f>IF(ISNUMBER(AH1112),SUMIFS($AH$1:AH1112,$A$1:A1112,A1112,C$1:$C1112,C1112,$G$1:G1112,G1112,$E$1:E1112,E1112),"")</f>
        <v/>
      </c>
      <c r="AJ1112">
        <f t="shared" si="107"/>
        <v>8</v>
      </c>
    </row>
    <row r="1113" spans="1:36" x14ac:dyDescent="0.25">
      <c r="A1113" s="14" t="s">
        <v>111</v>
      </c>
      <c r="B1113" t="s">
        <v>80</v>
      </c>
      <c r="C1113" t="s">
        <v>106</v>
      </c>
      <c r="D1113" s="13">
        <v>42325</v>
      </c>
      <c r="E1113">
        <v>1</v>
      </c>
      <c r="F1113">
        <v>50</v>
      </c>
      <c r="G1113" s="2" t="s">
        <v>87</v>
      </c>
      <c r="H1113" s="2" t="s">
        <v>11</v>
      </c>
      <c r="I1113">
        <v>7</v>
      </c>
      <c r="J1113" s="2" t="s">
        <v>77</v>
      </c>
      <c r="K1113" s="2">
        <v>37.5</v>
      </c>
      <c r="L1113" s="2"/>
      <c r="M1113" s="2" t="str">
        <f t="shared" si="102"/>
        <v/>
      </c>
      <c r="N1113">
        <v>1618.0202399999998</v>
      </c>
      <c r="O1113" s="2">
        <f t="shared" si="103"/>
        <v>161.80202399999999</v>
      </c>
      <c r="P1113" s="2">
        <f>IF(ISNUMBER(O1113),SUMIFS(O$1:$O1113,A$1:$A1113,A1113,C$1:$C1113,C1113,G$1:$G1113,G1113,E$1:$E1113,E1113),"")</f>
        <v>395.2293222666666</v>
      </c>
      <c r="R1113">
        <v>96.087297559175013</v>
      </c>
      <c r="S1113">
        <v>3.5251234254602508</v>
      </c>
      <c r="T1113">
        <v>0.3875790153647396</v>
      </c>
      <c r="U1113">
        <f t="shared" si="104"/>
        <v>0.96087297559175011</v>
      </c>
      <c r="AC1113" s="2" t="str">
        <f t="shared" si="105"/>
        <v/>
      </c>
      <c r="AH1113" s="2" t="str">
        <f t="shared" si="106"/>
        <v/>
      </c>
      <c r="AI1113" s="2" t="str">
        <f>IF(ISNUMBER(AH1113),SUMIFS($AH$1:AH1113,$A$1:A1113,A1113,C$1:$C1113,C1113,$G$1:G1113,G1113,$E$1:E1113,E1113),"")</f>
        <v/>
      </c>
      <c r="AJ1113">
        <f t="shared" si="107"/>
        <v>8</v>
      </c>
    </row>
    <row r="1114" spans="1:36" x14ac:dyDescent="0.25">
      <c r="A1114" s="14" t="s">
        <v>110</v>
      </c>
      <c r="B1114" t="s">
        <v>80</v>
      </c>
      <c r="C1114" t="s">
        <v>106</v>
      </c>
      <c r="D1114" s="13">
        <v>42325</v>
      </c>
      <c r="E1114">
        <v>1</v>
      </c>
      <c r="F1114">
        <v>100</v>
      </c>
      <c r="G1114" s="2" t="s">
        <v>87</v>
      </c>
      <c r="H1114" s="2" t="s">
        <v>11</v>
      </c>
      <c r="I1114">
        <v>7</v>
      </c>
      <c r="J1114" s="2" t="s">
        <v>77</v>
      </c>
      <c r="K1114" s="2">
        <v>75</v>
      </c>
      <c r="L1114" s="2"/>
      <c r="M1114" s="2" t="str">
        <f t="shared" si="102"/>
        <v/>
      </c>
      <c r="N1114">
        <v>1866.6184599999999</v>
      </c>
      <c r="O1114" s="2">
        <f t="shared" si="103"/>
        <v>186.661846</v>
      </c>
      <c r="P1114" s="2">
        <f>IF(ISNUMBER(O1114),SUMIFS(O$1:$O1114,A$1:$A1114,A1114,C$1:$C1114,C1114,G$1:$G1114,G1114,E$1:$E1114,E1114),"")</f>
        <v>469.30994253333324</v>
      </c>
      <c r="R1114">
        <v>98.901491927243001</v>
      </c>
      <c r="S1114">
        <v>0</v>
      </c>
      <c r="T1114">
        <v>1.0985080727569998</v>
      </c>
      <c r="U1114">
        <f t="shared" si="104"/>
        <v>0.98901491927243002</v>
      </c>
      <c r="AC1114" s="2" t="str">
        <f t="shared" si="105"/>
        <v/>
      </c>
      <c r="AH1114" s="2" t="str">
        <f t="shared" si="106"/>
        <v/>
      </c>
      <c r="AI1114" s="2" t="str">
        <f>IF(ISNUMBER(AH1114),SUMIFS($AH$1:AH1114,$A$1:A1114,A1114,C$1:$C1114,C1114,$G$1:G1114,G1114,$E$1:E1114,E1114),"")</f>
        <v/>
      </c>
      <c r="AJ1114">
        <f t="shared" si="107"/>
        <v>8</v>
      </c>
    </row>
    <row r="1115" spans="1:36" x14ac:dyDescent="0.25">
      <c r="A1115" s="14" t="s">
        <v>109</v>
      </c>
      <c r="B1115" t="s">
        <v>80</v>
      </c>
      <c r="C1115" t="s">
        <v>106</v>
      </c>
      <c r="D1115" s="13">
        <v>42325</v>
      </c>
      <c r="E1115">
        <v>1</v>
      </c>
      <c r="F1115">
        <v>200</v>
      </c>
      <c r="G1115" s="2" t="s">
        <v>87</v>
      </c>
      <c r="H1115" s="2" t="s">
        <v>11</v>
      </c>
      <c r="I1115">
        <v>7</v>
      </c>
      <c r="J1115" s="2" t="s">
        <v>77</v>
      </c>
      <c r="K1115" s="2">
        <v>150</v>
      </c>
      <c r="L1115" s="2"/>
      <c r="M1115" s="2" t="str">
        <f t="shared" si="102"/>
        <v/>
      </c>
      <c r="N1115">
        <v>1722.1597253333334</v>
      </c>
      <c r="O1115" s="2">
        <f t="shared" si="103"/>
        <v>172.21597253333334</v>
      </c>
      <c r="P1115" s="2">
        <f>IF(ISNUMBER(O1115),SUMIFS(O$1:$O1115,A$1:$A1115,A1115,C$1:$C1115,C1115,G$1:$G1115,G1115,E$1:$E1115,E1115),"")</f>
        <v>393.95969386666667</v>
      </c>
      <c r="R1115">
        <v>99.707420870644569</v>
      </c>
      <c r="S1115">
        <v>0</v>
      </c>
      <c r="T1115">
        <v>0.29257912935543928</v>
      </c>
      <c r="U1115">
        <f t="shared" si="104"/>
        <v>0.9970742087064457</v>
      </c>
      <c r="AC1115" s="2" t="str">
        <f t="shared" si="105"/>
        <v/>
      </c>
      <c r="AH1115" s="2" t="str">
        <f t="shared" si="106"/>
        <v/>
      </c>
      <c r="AI1115" s="2" t="str">
        <f>IF(ISNUMBER(AH1115),SUMIFS($AH$1:AH1115,$A$1:A1115,A1115,C$1:$C1115,C1115,$G$1:G1115,G1115,$E$1:E1115,E1115),"")</f>
        <v/>
      </c>
      <c r="AJ1115">
        <f t="shared" si="107"/>
        <v>8</v>
      </c>
    </row>
    <row r="1116" spans="1:36" x14ac:dyDescent="0.25">
      <c r="A1116" s="14" t="s">
        <v>108</v>
      </c>
      <c r="B1116" t="s">
        <v>80</v>
      </c>
      <c r="C1116" t="s">
        <v>106</v>
      </c>
      <c r="D1116" s="13">
        <v>42325</v>
      </c>
      <c r="E1116">
        <v>1</v>
      </c>
      <c r="F1116">
        <v>350</v>
      </c>
      <c r="G1116" s="2" t="s">
        <v>87</v>
      </c>
      <c r="H1116" s="2" t="s">
        <v>11</v>
      </c>
      <c r="I1116">
        <v>7</v>
      </c>
      <c r="J1116" s="2" t="s">
        <v>77</v>
      </c>
      <c r="K1116" s="2">
        <v>262.5</v>
      </c>
      <c r="L1116" s="2"/>
      <c r="M1116" s="2" t="str">
        <f t="shared" si="102"/>
        <v/>
      </c>
      <c r="N1116">
        <v>1613.3405813333334</v>
      </c>
      <c r="O1116" s="2">
        <f t="shared" si="103"/>
        <v>161.33405813333334</v>
      </c>
      <c r="P1116" s="2">
        <f>IF(ISNUMBER(O1116),SUMIFS(O$1:$O1116,A$1:$A1116,A1116,C$1:$C1116,C1116,G$1:$G1116,G1116,E$1:$E1116,E1116),"")</f>
        <v>401.60049453333335</v>
      </c>
      <c r="R1116">
        <v>99.36181359241796</v>
      </c>
      <c r="S1116">
        <v>0</v>
      </c>
      <c r="T1116">
        <v>0.63818640758203549</v>
      </c>
      <c r="U1116">
        <f t="shared" si="104"/>
        <v>0.99361813592417958</v>
      </c>
      <c r="AC1116" s="2" t="str">
        <f t="shared" si="105"/>
        <v/>
      </c>
      <c r="AH1116" s="2" t="str">
        <f t="shared" si="106"/>
        <v/>
      </c>
      <c r="AI1116" s="2" t="str">
        <f>IF(ISNUMBER(AH1116),SUMIFS($AH$1:AH1116,$A$1:A1116,A1116,C$1:$C1116,C1116,$G$1:G1116,G1116,$E$1:E1116,E1116),"")</f>
        <v/>
      </c>
      <c r="AJ1116">
        <f t="shared" si="107"/>
        <v>8</v>
      </c>
    </row>
    <row r="1117" spans="1:36" x14ac:dyDescent="0.25">
      <c r="A1117" s="14" t="s">
        <v>107</v>
      </c>
      <c r="B1117" t="s">
        <v>80</v>
      </c>
      <c r="C1117" t="s">
        <v>106</v>
      </c>
      <c r="D1117" s="13">
        <v>42325</v>
      </c>
      <c r="E1117">
        <v>1</v>
      </c>
      <c r="F1117">
        <v>500</v>
      </c>
      <c r="G1117" s="2" t="s">
        <v>87</v>
      </c>
      <c r="H1117" s="2" t="s">
        <v>11</v>
      </c>
      <c r="I1117">
        <v>7</v>
      </c>
      <c r="J1117" s="2" t="s">
        <v>77</v>
      </c>
      <c r="K1117" s="2">
        <v>375</v>
      </c>
      <c r="L1117" s="2"/>
      <c r="M1117" s="2" t="str">
        <f t="shared" si="102"/>
        <v/>
      </c>
      <c r="N1117">
        <v>2094.8100480000003</v>
      </c>
      <c r="O1117" s="2">
        <f t="shared" si="103"/>
        <v>209.48100480000002</v>
      </c>
      <c r="P1117" s="2">
        <f>IF(ISNUMBER(O1117),SUMIFS(O$1:$O1117,A$1:$A1117,A1117,C$1:$C1117,C1117,G$1:$G1117,G1117,E$1:$E1117,E1117),"")</f>
        <v>477.85011213333337</v>
      </c>
      <c r="R1117">
        <v>98.899492073264582</v>
      </c>
      <c r="S1117">
        <v>0</v>
      </c>
      <c r="T1117">
        <v>1.1005079267354161</v>
      </c>
      <c r="U1117">
        <f t="shared" si="104"/>
        <v>0.98899492073264583</v>
      </c>
      <c r="AC1117" s="2" t="str">
        <f t="shared" si="105"/>
        <v/>
      </c>
      <c r="AH1117" s="2" t="str">
        <f t="shared" si="106"/>
        <v/>
      </c>
      <c r="AI1117" s="2" t="str">
        <f>IF(ISNUMBER(AH1117),SUMIFS($AH$1:AH1117,$A$1:A1117,A1117,C$1:$C1117,C1117,$G$1:G1117,G1117,$E$1:E1117,E1117),"")</f>
        <v/>
      </c>
      <c r="AJ1117">
        <f t="shared" si="107"/>
        <v>8</v>
      </c>
    </row>
    <row r="1118" spans="1:36" x14ac:dyDescent="0.25">
      <c r="A1118" s="14" t="s">
        <v>112</v>
      </c>
      <c r="B1118" t="s">
        <v>80</v>
      </c>
      <c r="C1118" t="s">
        <v>106</v>
      </c>
      <c r="D1118" s="13">
        <v>42325</v>
      </c>
      <c r="E1118">
        <v>2</v>
      </c>
      <c r="F1118">
        <v>0</v>
      </c>
      <c r="G1118" s="2" t="s">
        <v>87</v>
      </c>
      <c r="H1118" s="2" t="s">
        <v>11</v>
      </c>
      <c r="I1118">
        <v>7</v>
      </c>
      <c r="J1118" s="2" t="s">
        <v>77</v>
      </c>
      <c r="K1118" s="2">
        <v>0</v>
      </c>
      <c r="L1118" s="2"/>
      <c r="M1118" s="2" t="str">
        <f t="shared" si="102"/>
        <v/>
      </c>
      <c r="N1118">
        <v>1492.2717866666665</v>
      </c>
      <c r="O1118" s="2">
        <f t="shared" si="103"/>
        <v>149.22717866666665</v>
      </c>
      <c r="P1118" s="2">
        <f>IF(ISNUMBER(O1118),SUMIFS(O$1:$O1118,A$1:$A1118,A1118,C$1:$C1118,C1118,G$1:$G1118,G1118,E$1:$E1118,E1118),"")</f>
        <v>404.79137893333331</v>
      </c>
      <c r="R1118">
        <v>99.308746048472088</v>
      </c>
      <c r="S1118">
        <v>7.1654373024236051E-2</v>
      </c>
      <c r="T1118">
        <v>0.61959957850368808</v>
      </c>
      <c r="U1118">
        <f t="shared" si="104"/>
        <v>0.99308746048472085</v>
      </c>
      <c r="AC1118" s="2" t="str">
        <f t="shared" si="105"/>
        <v/>
      </c>
      <c r="AH1118" s="2" t="str">
        <f t="shared" si="106"/>
        <v/>
      </c>
      <c r="AI1118" s="2" t="str">
        <f>IF(ISNUMBER(AH1118),SUMIFS($AH$1:AH1118,$A$1:A1118,A1118,C$1:$C1118,C1118,$G$1:G1118,G1118,$E$1:E1118,E1118),"")</f>
        <v/>
      </c>
      <c r="AJ1118">
        <f t="shared" si="107"/>
        <v>8</v>
      </c>
    </row>
    <row r="1119" spans="1:36" x14ac:dyDescent="0.25">
      <c r="A1119" s="14" t="s">
        <v>111</v>
      </c>
      <c r="B1119" t="s">
        <v>80</v>
      </c>
      <c r="C1119" t="s">
        <v>106</v>
      </c>
      <c r="D1119" s="13">
        <v>42325</v>
      </c>
      <c r="E1119">
        <v>2</v>
      </c>
      <c r="F1119">
        <v>50</v>
      </c>
      <c r="G1119" s="2" t="s">
        <v>87</v>
      </c>
      <c r="H1119" s="2" t="s">
        <v>11</v>
      </c>
      <c r="I1119">
        <v>7</v>
      </c>
      <c r="J1119" s="2" t="s">
        <v>77</v>
      </c>
      <c r="K1119" s="2">
        <v>37.5</v>
      </c>
      <c r="L1119" s="2"/>
      <c r="M1119" s="2" t="str">
        <f t="shared" si="102"/>
        <v/>
      </c>
      <c r="N1119">
        <v>1843.0551359999999</v>
      </c>
      <c r="O1119" s="2">
        <f t="shared" si="103"/>
        <v>184.30551359999998</v>
      </c>
      <c r="P1119" s="2">
        <f>IF(ISNUMBER(O1119),SUMIFS(O$1:$O1119,A$1:$A1119,A1119,C$1:$C1119,C1119,G$1:$G1119,G1119,E$1:$E1119,E1119),"")</f>
        <v>471.92740026666667</v>
      </c>
      <c r="R1119">
        <v>97.241338395823448</v>
      </c>
      <c r="S1119">
        <v>2.0052206929283343</v>
      </c>
      <c r="T1119">
        <v>0.75344091124822032</v>
      </c>
      <c r="U1119">
        <f t="shared" si="104"/>
        <v>0.97241338395823451</v>
      </c>
      <c r="AC1119" s="2" t="str">
        <f t="shared" si="105"/>
        <v/>
      </c>
      <c r="AH1119" s="2" t="str">
        <f t="shared" si="106"/>
        <v/>
      </c>
      <c r="AI1119" s="2" t="str">
        <f>IF(ISNUMBER(AH1119),SUMIFS($AH$1:AH1119,$A$1:A1119,A1119,C$1:$C1119,C1119,$G$1:G1119,G1119,$E$1:E1119,E1119),"")</f>
        <v/>
      </c>
      <c r="AJ1119">
        <f t="shared" si="107"/>
        <v>8</v>
      </c>
    </row>
    <row r="1120" spans="1:36" x14ac:dyDescent="0.25">
      <c r="A1120" s="14" t="s">
        <v>110</v>
      </c>
      <c r="B1120" t="s">
        <v>80</v>
      </c>
      <c r="C1120" t="s">
        <v>106</v>
      </c>
      <c r="D1120" s="13">
        <v>42325</v>
      </c>
      <c r="E1120">
        <v>2</v>
      </c>
      <c r="F1120">
        <v>100</v>
      </c>
      <c r="G1120" s="2" t="s">
        <v>87</v>
      </c>
      <c r="H1120" s="2" t="s">
        <v>11</v>
      </c>
      <c r="I1120">
        <v>7</v>
      </c>
      <c r="J1120" s="2" t="s">
        <v>77</v>
      </c>
      <c r="K1120" s="2">
        <v>75</v>
      </c>
      <c r="L1120" s="2"/>
      <c r="M1120" s="2" t="str">
        <f t="shared" si="102"/>
        <v/>
      </c>
      <c r="N1120">
        <v>1651.02286</v>
      </c>
      <c r="O1120" s="2">
        <f t="shared" si="103"/>
        <v>165.10228599999999</v>
      </c>
      <c r="P1120" s="2">
        <f>IF(ISNUMBER(O1120),SUMIFS(O$1:$O1120,A$1:$A1120,A1120,C$1:$C1120,C1120,G$1:$G1120,G1120,E$1:$E1120,E1120),"")</f>
        <v>472.58524199999994</v>
      </c>
      <c r="R1120">
        <v>95.666905273204478</v>
      </c>
      <c r="S1120">
        <v>4.0276783583870195</v>
      </c>
      <c r="T1120">
        <v>0.30541636840849434</v>
      </c>
      <c r="U1120">
        <f t="shared" si="104"/>
        <v>0.95666905273204472</v>
      </c>
      <c r="AC1120" s="2" t="str">
        <f t="shared" si="105"/>
        <v/>
      </c>
      <c r="AH1120" s="2" t="str">
        <f t="shared" si="106"/>
        <v/>
      </c>
      <c r="AI1120" s="2" t="str">
        <f>IF(ISNUMBER(AH1120),SUMIFS($AH$1:AH1120,$A$1:A1120,A1120,C$1:$C1120,C1120,$G$1:G1120,G1120,$E$1:E1120,E1120),"")</f>
        <v/>
      </c>
      <c r="AJ1120">
        <f t="shared" si="107"/>
        <v>8</v>
      </c>
    </row>
    <row r="1121" spans="1:36" x14ac:dyDescent="0.25">
      <c r="A1121" s="14" t="s">
        <v>109</v>
      </c>
      <c r="B1121" t="s">
        <v>80</v>
      </c>
      <c r="C1121" t="s">
        <v>106</v>
      </c>
      <c r="D1121" s="13">
        <v>42325</v>
      </c>
      <c r="E1121">
        <v>2</v>
      </c>
      <c r="F1121">
        <v>200</v>
      </c>
      <c r="G1121" s="2" t="s">
        <v>87</v>
      </c>
      <c r="H1121" s="2" t="s">
        <v>11</v>
      </c>
      <c r="I1121">
        <v>7</v>
      </c>
      <c r="J1121" s="2" t="s">
        <v>77</v>
      </c>
      <c r="K1121" s="2">
        <v>150</v>
      </c>
      <c r="L1121" s="2"/>
      <c r="M1121" s="2" t="str">
        <f t="shared" si="102"/>
        <v/>
      </c>
      <c r="N1121">
        <v>1728.1082493333333</v>
      </c>
      <c r="O1121" s="2">
        <f t="shared" si="103"/>
        <v>172.81082493333332</v>
      </c>
      <c r="P1121" s="2">
        <f>IF(ISNUMBER(O1121),SUMIFS(O$1:$O1121,A$1:$A1121,A1121,C$1:$C1121,C1121,G$1:$G1121,G1121,E$1:$E1121,E1121),"")</f>
        <v>440.06496386666669</v>
      </c>
      <c r="R1121">
        <v>99.003156670543291</v>
      </c>
      <c r="S1121">
        <v>0</v>
      </c>
      <c r="T1121">
        <v>0.99684332945672049</v>
      </c>
      <c r="U1121">
        <f t="shared" si="104"/>
        <v>0.99003156670543291</v>
      </c>
      <c r="AC1121" s="2" t="str">
        <f t="shared" si="105"/>
        <v/>
      </c>
      <c r="AH1121" s="2" t="str">
        <f t="shared" si="106"/>
        <v/>
      </c>
      <c r="AI1121" s="2" t="str">
        <f>IF(ISNUMBER(AH1121),SUMIFS($AH$1:AH1121,$A$1:A1121,A1121,C$1:$C1121,C1121,$G$1:G1121,G1121,$E$1:E1121,E1121),"")</f>
        <v/>
      </c>
      <c r="AJ1121">
        <f t="shared" si="107"/>
        <v>8</v>
      </c>
    </row>
    <row r="1122" spans="1:36" x14ac:dyDescent="0.25">
      <c r="A1122" s="14" t="s">
        <v>108</v>
      </c>
      <c r="B1122" t="s">
        <v>80</v>
      </c>
      <c r="C1122" t="s">
        <v>106</v>
      </c>
      <c r="D1122" s="13">
        <v>42325</v>
      </c>
      <c r="E1122">
        <v>2</v>
      </c>
      <c r="F1122">
        <v>350</v>
      </c>
      <c r="G1122" s="2" t="s">
        <v>87</v>
      </c>
      <c r="H1122" s="2" t="s">
        <v>11</v>
      </c>
      <c r="I1122">
        <v>7</v>
      </c>
      <c r="J1122" s="2" t="s">
        <v>77</v>
      </c>
      <c r="K1122" s="2">
        <v>262.5</v>
      </c>
      <c r="L1122" s="2"/>
      <c r="M1122" s="2" t="str">
        <f t="shared" si="102"/>
        <v/>
      </c>
      <c r="N1122">
        <v>1596.11664</v>
      </c>
      <c r="O1122" s="2">
        <f t="shared" si="103"/>
        <v>159.61166399999999</v>
      </c>
      <c r="P1122" s="2">
        <f>IF(ISNUMBER(O1122),SUMIFS(O$1:$O1122,A$1:$A1122,A1122,C$1:$C1122,C1122,G$1:$G1122,G1122,E$1:$E1122,E1122),"")</f>
        <v>397.59612079999999</v>
      </c>
      <c r="R1122">
        <v>97.725598074372442</v>
      </c>
      <c r="S1122">
        <v>1.6112393771184361</v>
      </c>
      <c r="T1122">
        <v>0.66316254850911238</v>
      </c>
      <c r="U1122">
        <f t="shared" si="104"/>
        <v>0.97725598074372444</v>
      </c>
      <c r="AC1122" s="2" t="str">
        <f t="shared" si="105"/>
        <v/>
      </c>
      <c r="AH1122" s="2" t="str">
        <f t="shared" si="106"/>
        <v/>
      </c>
      <c r="AI1122" s="2" t="str">
        <f>IF(ISNUMBER(AH1122),SUMIFS($AH$1:AH1122,$A$1:A1122,A1122,C$1:$C1122,C1122,$G$1:G1122,G1122,$E$1:E1122,E1122),"")</f>
        <v/>
      </c>
      <c r="AJ1122">
        <f t="shared" si="107"/>
        <v>8</v>
      </c>
    </row>
    <row r="1123" spans="1:36" x14ac:dyDescent="0.25">
      <c r="A1123" s="14" t="s">
        <v>107</v>
      </c>
      <c r="B1123" t="s">
        <v>80</v>
      </c>
      <c r="C1123" t="s">
        <v>106</v>
      </c>
      <c r="D1123" s="13">
        <v>42325</v>
      </c>
      <c r="E1123">
        <v>2</v>
      </c>
      <c r="F1123">
        <v>500</v>
      </c>
      <c r="G1123" s="2" t="s">
        <v>87</v>
      </c>
      <c r="H1123" s="2" t="s">
        <v>11</v>
      </c>
      <c r="I1123">
        <v>7</v>
      </c>
      <c r="J1123" s="2" t="s">
        <v>77</v>
      </c>
      <c r="K1123" s="2">
        <v>375</v>
      </c>
      <c r="L1123" s="2"/>
      <c r="M1123" s="2" t="str">
        <f t="shared" si="102"/>
        <v/>
      </c>
      <c r="N1123">
        <v>1827.0331200000001</v>
      </c>
      <c r="O1123" s="2">
        <f t="shared" si="103"/>
        <v>182.70331200000001</v>
      </c>
      <c r="P1123" s="2">
        <f>IF(ISNUMBER(O1123),SUMIFS(O$1:$O1123,A$1:$A1123,A1123,C$1:$C1123,C1123,G$1:$G1123,G1123,E$1:$E1123,E1123),"")</f>
        <v>452.77459386666669</v>
      </c>
      <c r="R1123">
        <v>98.502664749175182</v>
      </c>
      <c r="S1123">
        <v>0.64292361052364422</v>
      </c>
      <c r="T1123">
        <v>0.8544116403011589</v>
      </c>
      <c r="U1123">
        <f t="shared" si="104"/>
        <v>0.98502664749175184</v>
      </c>
      <c r="AC1123" s="2" t="str">
        <f t="shared" si="105"/>
        <v/>
      </c>
      <c r="AH1123" s="2" t="str">
        <f t="shared" si="106"/>
        <v/>
      </c>
      <c r="AI1123" s="2" t="str">
        <f>IF(ISNUMBER(AH1123),SUMIFS($AH$1:AH1123,$A$1:A1123,A1123,C$1:$C1123,C1123,$G$1:G1123,G1123,$E$1:E1123,E1123),"")</f>
        <v/>
      </c>
      <c r="AJ1123">
        <f t="shared" si="107"/>
        <v>8</v>
      </c>
    </row>
    <row r="1124" spans="1:36" x14ac:dyDescent="0.25">
      <c r="A1124" s="14" t="s">
        <v>112</v>
      </c>
      <c r="B1124" t="s">
        <v>80</v>
      </c>
      <c r="C1124" t="s">
        <v>106</v>
      </c>
      <c r="D1124" s="13">
        <v>42325</v>
      </c>
      <c r="E1124">
        <v>3</v>
      </c>
      <c r="F1124">
        <v>0</v>
      </c>
      <c r="G1124" s="2" t="s">
        <v>87</v>
      </c>
      <c r="H1124" s="2" t="s">
        <v>11</v>
      </c>
      <c r="I1124">
        <v>7</v>
      </c>
      <c r="J1124" s="2" t="s">
        <v>77</v>
      </c>
      <c r="K1124" s="2">
        <v>0</v>
      </c>
      <c r="L1124" s="2"/>
      <c r="M1124" s="2" t="str">
        <f t="shared" si="102"/>
        <v/>
      </c>
      <c r="N1124">
        <v>1751.3957626666668</v>
      </c>
      <c r="O1124" s="2">
        <f t="shared" si="103"/>
        <v>175.13957626666667</v>
      </c>
      <c r="P1124" s="2">
        <f>IF(ISNUMBER(O1124),SUMIFS(O$1:$O1124,A$1:$A1124,A1124,C$1:$C1124,C1124,G$1:$G1124,G1124,E$1:$E1124,E1124),"")</f>
        <v>385.28717053333332</v>
      </c>
      <c r="R1124">
        <v>99.211755546905408</v>
      </c>
      <c r="S1124">
        <v>0</v>
      </c>
      <c r="T1124">
        <v>0.78824445309458935</v>
      </c>
      <c r="U1124">
        <f t="shared" si="104"/>
        <v>0.99211755546905411</v>
      </c>
      <c r="AC1124" s="2" t="str">
        <f t="shared" si="105"/>
        <v/>
      </c>
      <c r="AH1124" s="2" t="str">
        <f t="shared" si="106"/>
        <v/>
      </c>
      <c r="AI1124" s="2" t="str">
        <f>IF(ISNUMBER(AH1124),SUMIFS($AH$1:AH1124,$A$1:A1124,A1124,C$1:$C1124,C1124,$G$1:G1124,G1124,$E$1:E1124,E1124),"")</f>
        <v/>
      </c>
      <c r="AJ1124">
        <f t="shared" si="107"/>
        <v>8</v>
      </c>
    </row>
    <row r="1125" spans="1:36" x14ac:dyDescent="0.25">
      <c r="A1125" s="14" t="s">
        <v>111</v>
      </c>
      <c r="B1125" t="s">
        <v>80</v>
      </c>
      <c r="C1125" t="s">
        <v>106</v>
      </c>
      <c r="D1125" s="13">
        <v>42325</v>
      </c>
      <c r="E1125">
        <v>3</v>
      </c>
      <c r="F1125">
        <v>50</v>
      </c>
      <c r="G1125" s="2" t="s">
        <v>87</v>
      </c>
      <c r="H1125" s="2" t="s">
        <v>11</v>
      </c>
      <c r="I1125">
        <v>7</v>
      </c>
      <c r="J1125" s="2" t="s">
        <v>77</v>
      </c>
      <c r="K1125" s="2">
        <v>37.5</v>
      </c>
      <c r="L1125" s="2"/>
      <c r="M1125" s="2" t="str">
        <f t="shared" si="102"/>
        <v/>
      </c>
      <c r="N1125">
        <v>2121.4465599999999</v>
      </c>
      <c r="O1125" s="2">
        <f t="shared" si="103"/>
        <v>212.144656</v>
      </c>
      <c r="P1125" s="2">
        <f>IF(ISNUMBER(O1125),SUMIFS(O$1:$O1125,A$1:$A1125,A1125,C$1:$C1125,C1125,G$1:$G1125,G1125,E$1:$E1125,E1125),"")</f>
        <v>423.89893719999998</v>
      </c>
      <c r="R1125">
        <v>99.491880043837796</v>
      </c>
      <c r="S1125">
        <v>0</v>
      </c>
      <c r="T1125">
        <v>0.50811995616219974</v>
      </c>
      <c r="U1125">
        <f t="shared" si="104"/>
        <v>0.99491880043837799</v>
      </c>
      <c r="AC1125" s="2" t="str">
        <f t="shared" si="105"/>
        <v/>
      </c>
      <c r="AH1125" s="2" t="str">
        <f t="shared" si="106"/>
        <v/>
      </c>
      <c r="AI1125" s="2" t="str">
        <f>IF(ISNUMBER(AH1125),SUMIFS($AH$1:AH1125,$A$1:A1125,A1125,C$1:$C1125,C1125,$G$1:G1125,G1125,$E$1:E1125,E1125),"")</f>
        <v/>
      </c>
      <c r="AJ1125">
        <f t="shared" si="107"/>
        <v>8</v>
      </c>
    </row>
    <row r="1126" spans="1:36" x14ac:dyDescent="0.25">
      <c r="A1126" s="14" t="s">
        <v>110</v>
      </c>
      <c r="B1126" t="s">
        <v>80</v>
      </c>
      <c r="C1126" t="s">
        <v>106</v>
      </c>
      <c r="D1126" s="13">
        <v>42325</v>
      </c>
      <c r="E1126">
        <v>3</v>
      </c>
      <c r="F1126">
        <v>100</v>
      </c>
      <c r="G1126" s="2" t="s">
        <v>87</v>
      </c>
      <c r="H1126" s="2" t="s">
        <v>11</v>
      </c>
      <c r="I1126">
        <v>7</v>
      </c>
      <c r="J1126" s="2" t="s">
        <v>77</v>
      </c>
      <c r="K1126" s="2">
        <v>75</v>
      </c>
      <c r="L1126" s="2"/>
      <c r="M1126" s="2" t="str">
        <f t="shared" si="102"/>
        <v/>
      </c>
      <c r="N1126">
        <v>1420.8168586666666</v>
      </c>
      <c r="O1126" s="2">
        <f t="shared" si="103"/>
        <v>142.08168586666665</v>
      </c>
      <c r="P1126" s="2">
        <f>IF(ISNUMBER(O1126),SUMIFS(O$1:$O1126,A$1:$A1126,A1126,C$1:$C1126,C1126,G$1:$G1126,G1126,E$1:$E1126,E1126),"")</f>
        <v>261.88950839999995</v>
      </c>
      <c r="R1126">
        <v>98.521692554900909</v>
      </c>
      <c r="S1126">
        <v>0.26780931976432781</v>
      </c>
      <c r="T1126">
        <v>1.2104981253347618</v>
      </c>
      <c r="U1126">
        <f t="shared" si="104"/>
        <v>0.98521692554900908</v>
      </c>
      <c r="AC1126" s="2" t="str">
        <f t="shared" si="105"/>
        <v/>
      </c>
      <c r="AH1126" s="2" t="str">
        <f t="shared" si="106"/>
        <v/>
      </c>
      <c r="AI1126" s="2" t="str">
        <f>IF(ISNUMBER(AH1126),SUMIFS($AH$1:AH1126,$A$1:A1126,A1126,C$1:$C1126,C1126,$G$1:G1126,G1126,$E$1:E1126,E1126),"")</f>
        <v/>
      </c>
      <c r="AJ1126">
        <f t="shared" si="107"/>
        <v>8</v>
      </c>
    </row>
    <row r="1127" spans="1:36" x14ac:dyDescent="0.25">
      <c r="A1127" s="14" t="s">
        <v>109</v>
      </c>
      <c r="B1127" t="s">
        <v>80</v>
      </c>
      <c r="C1127" t="s">
        <v>106</v>
      </c>
      <c r="D1127" s="13">
        <v>42325</v>
      </c>
      <c r="E1127">
        <v>3</v>
      </c>
      <c r="F1127">
        <v>200</v>
      </c>
      <c r="G1127" s="2" t="s">
        <v>87</v>
      </c>
      <c r="H1127" s="2" t="s">
        <v>11</v>
      </c>
      <c r="I1127">
        <v>7</v>
      </c>
      <c r="J1127" s="2" t="s">
        <v>77</v>
      </c>
      <c r="K1127" s="2">
        <v>150</v>
      </c>
      <c r="L1127" s="2"/>
      <c r="M1127" s="2" t="str">
        <f t="shared" si="102"/>
        <v/>
      </c>
      <c r="N1127">
        <v>2180.4946133333337</v>
      </c>
      <c r="O1127" s="2">
        <f t="shared" si="103"/>
        <v>218.04946133333337</v>
      </c>
      <c r="P1127" s="2">
        <f>IF(ISNUMBER(O1127),SUMIFS(O$1:$O1127,A$1:$A1127,A1127,C$1:$C1127,C1127,G$1:$G1127,G1127,E$1:$E1127,E1127),"")</f>
        <v>438.6015744</v>
      </c>
      <c r="R1127">
        <v>97.036839295248271</v>
      </c>
      <c r="S1127">
        <v>2.447054636056238</v>
      </c>
      <c r="T1127">
        <v>0.51610606869549747</v>
      </c>
      <c r="U1127">
        <f t="shared" si="104"/>
        <v>0.97036839295248267</v>
      </c>
      <c r="AC1127" s="2" t="str">
        <f t="shared" si="105"/>
        <v/>
      </c>
      <c r="AH1127" s="2" t="str">
        <f t="shared" si="106"/>
        <v/>
      </c>
      <c r="AI1127" s="2" t="str">
        <f>IF(ISNUMBER(AH1127),SUMIFS($AH$1:AH1127,$A$1:A1127,A1127,C$1:$C1127,C1127,$G$1:G1127,G1127,$E$1:E1127,E1127),"")</f>
        <v/>
      </c>
      <c r="AJ1127">
        <f t="shared" si="107"/>
        <v>8</v>
      </c>
    </row>
    <row r="1128" spans="1:36" x14ac:dyDescent="0.25">
      <c r="A1128" s="14" t="s">
        <v>108</v>
      </c>
      <c r="B1128" t="s">
        <v>80</v>
      </c>
      <c r="C1128" t="s">
        <v>106</v>
      </c>
      <c r="D1128" s="13">
        <v>42325</v>
      </c>
      <c r="E1128">
        <v>3</v>
      </c>
      <c r="F1128">
        <v>350</v>
      </c>
      <c r="G1128" s="2" t="s">
        <v>87</v>
      </c>
      <c r="H1128" s="2" t="s">
        <v>11</v>
      </c>
      <c r="I1128">
        <v>7</v>
      </c>
      <c r="J1128" s="2" t="s">
        <v>77</v>
      </c>
      <c r="K1128" s="2">
        <v>262.5</v>
      </c>
      <c r="L1128" s="2"/>
      <c r="M1128" s="2" t="str">
        <f t="shared" si="102"/>
        <v/>
      </c>
      <c r="N1128">
        <v>1661.4842053333334</v>
      </c>
      <c r="O1128" s="2">
        <f t="shared" si="103"/>
        <v>166.14842053333334</v>
      </c>
      <c r="P1128" s="2">
        <f>IF(ISNUMBER(O1128),SUMIFS(O$1:$O1128,A$1:$A1128,A1128,C$1:$C1128,C1128,G$1:$G1128,G1128,E$1:$E1128,E1128),"")</f>
        <v>398.49250480000001</v>
      </c>
      <c r="R1128">
        <v>99.501892807332126</v>
      </c>
      <c r="S1128">
        <v>0</v>
      </c>
      <c r="T1128">
        <v>0.49810719266786213</v>
      </c>
      <c r="U1128">
        <f t="shared" si="104"/>
        <v>0.99501892807332126</v>
      </c>
      <c r="AC1128" s="2" t="str">
        <f t="shared" si="105"/>
        <v/>
      </c>
      <c r="AH1128" s="2" t="str">
        <f t="shared" si="106"/>
        <v/>
      </c>
      <c r="AI1128" s="2" t="str">
        <f>IF(ISNUMBER(AH1128),SUMIFS($AH$1:AH1128,$A$1:A1128,A1128,C$1:$C1128,C1128,$G$1:G1128,G1128,$E$1:E1128,E1128),"")</f>
        <v/>
      </c>
      <c r="AJ1128">
        <f t="shared" si="107"/>
        <v>8</v>
      </c>
    </row>
    <row r="1129" spans="1:36" x14ac:dyDescent="0.25">
      <c r="A1129" s="14" t="s">
        <v>107</v>
      </c>
      <c r="B1129" t="s">
        <v>80</v>
      </c>
      <c r="C1129" t="s">
        <v>106</v>
      </c>
      <c r="D1129" s="13">
        <v>42325</v>
      </c>
      <c r="E1129">
        <v>3</v>
      </c>
      <c r="F1129">
        <v>500</v>
      </c>
      <c r="G1129" s="2" t="s">
        <v>87</v>
      </c>
      <c r="H1129" s="2" t="s">
        <v>11</v>
      </c>
      <c r="I1129">
        <v>7</v>
      </c>
      <c r="J1129" s="2" t="s">
        <v>77</v>
      </c>
      <c r="K1129" s="2">
        <v>375</v>
      </c>
      <c r="L1129" s="2"/>
      <c r="M1129" s="2" t="str">
        <f t="shared" si="102"/>
        <v/>
      </c>
      <c r="N1129">
        <v>1815.5336</v>
      </c>
      <c r="O1129" s="2">
        <f t="shared" si="103"/>
        <v>181.55336</v>
      </c>
      <c r="P1129" s="2">
        <f>IF(ISNUMBER(O1129),SUMIFS(O$1:$O1129,A$1:$A1129,A1129,C$1:$C1129,C1129,G$1:$G1129,G1129,E$1:$E1129,E1129),"")</f>
        <v>380.91245839999999</v>
      </c>
      <c r="R1129">
        <v>99.531694263254735</v>
      </c>
      <c r="S1129">
        <v>0</v>
      </c>
      <c r="T1129">
        <v>0.4683057367452752</v>
      </c>
      <c r="U1129">
        <f t="shared" si="104"/>
        <v>0.99531694263254733</v>
      </c>
      <c r="AC1129" s="2" t="str">
        <f t="shared" si="105"/>
        <v/>
      </c>
      <c r="AH1129" s="2" t="str">
        <f t="shared" si="106"/>
        <v/>
      </c>
      <c r="AI1129" s="2" t="str">
        <f>IF(ISNUMBER(AH1129),SUMIFS($AH$1:AH1129,$A$1:A1129,A1129,C$1:$C1129,C1129,$G$1:G1129,G1129,$E$1:E1129,E1129),"")</f>
        <v/>
      </c>
      <c r="AJ1129">
        <f t="shared" si="107"/>
        <v>8</v>
      </c>
    </row>
    <row r="1130" spans="1:36" x14ac:dyDescent="0.25">
      <c r="A1130" s="14" t="s">
        <v>112</v>
      </c>
      <c r="B1130" t="s">
        <v>80</v>
      </c>
      <c r="C1130" t="s">
        <v>106</v>
      </c>
      <c r="D1130" s="13">
        <v>42334</v>
      </c>
      <c r="E1130">
        <v>1</v>
      </c>
      <c r="F1130">
        <v>0</v>
      </c>
      <c r="G1130" s="2" t="s">
        <v>87</v>
      </c>
      <c r="H1130" s="2" t="s">
        <v>11</v>
      </c>
      <c r="I1130">
        <v>8</v>
      </c>
      <c r="J1130" s="2" t="s">
        <v>88</v>
      </c>
      <c r="K1130" s="2">
        <v>0</v>
      </c>
      <c r="L1130" s="2">
        <v>1744</v>
      </c>
      <c r="M1130" s="2">
        <f t="shared" si="102"/>
        <v>174.4</v>
      </c>
      <c r="O1130" s="2" t="str">
        <f t="shared" si="103"/>
        <v/>
      </c>
      <c r="P1130" s="2" t="str">
        <f>IF(ISNUMBER(O1130),SUMIFS(O$1:$O1130,A$1:$A1130,A1130,C$1:$C1130,C1130,G$1:$G1130,G1130,E$1:$E1130,E1130),"")</f>
        <v/>
      </c>
      <c r="U1130" t="str">
        <f t="shared" si="104"/>
        <v/>
      </c>
      <c r="AC1130" s="2" t="str">
        <f t="shared" si="105"/>
        <v/>
      </c>
      <c r="AH1130" s="2" t="str">
        <f t="shared" si="106"/>
        <v/>
      </c>
      <c r="AI1130" s="2" t="str">
        <f>IF(ISNUMBER(AH1130),SUMIFS($AH$1:AH1130,$A$1:A1130,A1130,C$1:$C1130,C1130,$G$1:G1130,G1130,$E$1:E1130,E1130),"")</f>
        <v/>
      </c>
      <c r="AJ1130">
        <f t="shared" si="107"/>
        <v>3</v>
      </c>
    </row>
    <row r="1131" spans="1:36" x14ac:dyDescent="0.25">
      <c r="A1131" s="14" t="s">
        <v>111</v>
      </c>
      <c r="B1131" t="s">
        <v>80</v>
      </c>
      <c r="C1131" t="s">
        <v>106</v>
      </c>
      <c r="D1131" s="13">
        <v>42334</v>
      </c>
      <c r="E1131">
        <v>1</v>
      </c>
      <c r="F1131">
        <v>50</v>
      </c>
      <c r="G1131" s="2" t="s">
        <v>87</v>
      </c>
      <c r="H1131" s="2" t="s">
        <v>11</v>
      </c>
      <c r="I1131">
        <v>8</v>
      </c>
      <c r="J1131" s="2" t="s">
        <v>88</v>
      </c>
      <c r="K1131" s="2">
        <v>37.5</v>
      </c>
      <c r="L1131" s="2">
        <v>1696</v>
      </c>
      <c r="M1131" s="2">
        <f t="shared" si="102"/>
        <v>169.6</v>
      </c>
      <c r="O1131" s="2" t="str">
        <f t="shared" si="103"/>
        <v/>
      </c>
      <c r="P1131" s="2" t="str">
        <f>IF(ISNUMBER(O1131),SUMIFS(O$1:$O1131,A$1:$A1131,A1131,C$1:$C1131,C1131,G$1:$G1131,G1131,E$1:$E1131,E1131),"")</f>
        <v/>
      </c>
      <c r="U1131" t="str">
        <f t="shared" si="104"/>
        <v/>
      </c>
      <c r="AC1131" s="2" t="str">
        <f t="shared" si="105"/>
        <v/>
      </c>
      <c r="AH1131" s="2" t="str">
        <f t="shared" si="106"/>
        <v/>
      </c>
      <c r="AI1131" s="2" t="str">
        <f>IF(ISNUMBER(AH1131),SUMIFS($AH$1:AH1131,$A$1:A1131,A1131,C$1:$C1131,C1131,$G$1:G1131,G1131,$E$1:E1131,E1131),"")</f>
        <v/>
      </c>
      <c r="AJ1131">
        <f t="shared" si="107"/>
        <v>3</v>
      </c>
    </row>
    <row r="1132" spans="1:36" x14ac:dyDescent="0.25">
      <c r="A1132" s="14" t="s">
        <v>110</v>
      </c>
      <c r="B1132" t="s">
        <v>80</v>
      </c>
      <c r="C1132" t="s">
        <v>106</v>
      </c>
      <c r="D1132" s="13">
        <v>42334</v>
      </c>
      <c r="E1132">
        <v>1</v>
      </c>
      <c r="F1132">
        <v>100</v>
      </c>
      <c r="G1132" s="2" t="s">
        <v>87</v>
      </c>
      <c r="H1132" s="2" t="s">
        <v>11</v>
      </c>
      <c r="I1132">
        <v>8</v>
      </c>
      <c r="J1132" s="2" t="s">
        <v>88</v>
      </c>
      <c r="K1132" s="2">
        <v>75</v>
      </c>
      <c r="L1132" s="2">
        <v>1864</v>
      </c>
      <c r="M1132" s="2">
        <f t="shared" si="102"/>
        <v>186.4</v>
      </c>
      <c r="O1132" s="2" t="str">
        <f t="shared" si="103"/>
        <v/>
      </c>
      <c r="P1132" s="2" t="str">
        <f>IF(ISNUMBER(O1132),SUMIFS(O$1:$O1132,A$1:$A1132,A1132,C$1:$C1132,C1132,G$1:$G1132,G1132,E$1:$E1132,E1132),"")</f>
        <v/>
      </c>
      <c r="U1132" t="str">
        <f t="shared" si="104"/>
        <v/>
      </c>
      <c r="AC1132" s="2" t="str">
        <f t="shared" si="105"/>
        <v/>
      </c>
      <c r="AH1132" s="2" t="str">
        <f t="shared" si="106"/>
        <v/>
      </c>
      <c r="AI1132" s="2" t="str">
        <f>IF(ISNUMBER(AH1132),SUMIFS($AH$1:AH1132,$A$1:A1132,A1132,C$1:$C1132,C1132,$G$1:G1132,G1132,$E$1:E1132,E1132),"")</f>
        <v/>
      </c>
      <c r="AJ1132">
        <f t="shared" si="107"/>
        <v>3</v>
      </c>
    </row>
    <row r="1133" spans="1:36" x14ac:dyDescent="0.25">
      <c r="A1133" s="14" t="s">
        <v>109</v>
      </c>
      <c r="B1133" t="s">
        <v>80</v>
      </c>
      <c r="C1133" t="s">
        <v>106</v>
      </c>
      <c r="D1133" s="13">
        <v>42334</v>
      </c>
      <c r="E1133">
        <v>1</v>
      </c>
      <c r="F1133">
        <v>200</v>
      </c>
      <c r="G1133" s="2" t="s">
        <v>87</v>
      </c>
      <c r="H1133" s="2" t="s">
        <v>11</v>
      </c>
      <c r="I1133">
        <v>8</v>
      </c>
      <c r="J1133" s="2" t="s">
        <v>88</v>
      </c>
      <c r="K1133" s="2">
        <v>150</v>
      </c>
      <c r="L1133" s="2">
        <v>1576</v>
      </c>
      <c r="M1133" s="2">
        <f t="shared" si="102"/>
        <v>157.6</v>
      </c>
      <c r="O1133" s="2" t="str">
        <f t="shared" si="103"/>
        <v/>
      </c>
      <c r="P1133" s="2" t="str">
        <f>IF(ISNUMBER(O1133),SUMIFS(O$1:$O1133,A$1:$A1133,A1133,C$1:$C1133,C1133,G$1:$G1133,G1133,E$1:$E1133,E1133),"")</f>
        <v/>
      </c>
      <c r="U1133" t="str">
        <f t="shared" si="104"/>
        <v/>
      </c>
      <c r="AC1133" s="2" t="str">
        <f t="shared" si="105"/>
        <v/>
      </c>
      <c r="AH1133" s="2" t="str">
        <f t="shared" si="106"/>
        <v/>
      </c>
      <c r="AI1133" s="2" t="str">
        <f>IF(ISNUMBER(AH1133),SUMIFS($AH$1:AH1133,$A$1:A1133,A1133,C$1:$C1133,C1133,$G$1:G1133,G1133,$E$1:E1133,E1133),"")</f>
        <v/>
      </c>
      <c r="AJ1133">
        <f t="shared" si="107"/>
        <v>3</v>
      </c>
    </row>
    <row r="1134" spans="1:36" x14ac:dyDescent="0.25">
      <c r="A1134" s="14" t="s">
        <v>108</v>
      </c>
      <c r="B1134" t="s">
        <v>80</v>
      </c>
      <c r="C1134" t="s">
        <v>106</v>
      </c>
      <c r="D1134" s="13">
        <v>42334</v>
      </c>
      <c r="E1134">
        <v>1</v>
      </c>
      <c r="F1134">
        <v>350</v>
      </c>
      <c r="G1134" s="2" t="s">
        <v>87</v>
      </c>
      <c r="H1134" s="2" t="s">
        <v>11</v>
      </c>
      <c r="I1134">
        <v>8</v>
      </c>
      <c r="J1134" s="2" t="s">
        <v>88</v>
      </c>
      <c r="K1134" s="2">
        <v>262.5</v>
      </c>
      <c r="L1134" s="2">
        <v>1744</v>
      </c>
      <c r="M1134" s="2">
        <f t="shared" si="102"/>
        <v>174.4</v>
      </c>
      <c r="O1134" s="2" t="str">
        <f t="shared" si="103"/>
        <v/>
      </c>
      <c r="P1134" s="2" t="str">
        <f>IF(ISNUMBER(O1134),SUMIFS(O$1:$O1134,A$1:$A1134,A1134,C$1:$C1134,C1134,G$1:$G1134,G1134,E$1:$E1134,E1134),"")</f>
        <v/>
      </c>
      <c r="U1134" t="str">
        <f t="shared" si="104"/>
        <v/>
      </c>
      <c r="AC1134" s="2" t="str">
        <f t="shared" si="105"/>
        <v/>
      </c>
      <c r="AH1134" s="2" t="str">
        <f t="shared" si="106"/>
        <v/>
      </c>
      <c r="AI1134" s="2" t="str">
        <f>IF(ISNUMBER(AH1134),SUMIFS($AH$1:AH1134,$A$1:A1134,A1134,C$1:$C1134,C1134,$G$1:G1134,G1134,$E$1:E1134,E1134),"")</f>
        <v/>
      </c>
      <c r="AJ1134">
        <f t="shared" si="107"/>
        <v>3</v>
      </c>
    </row>
    <row r="1135" spans="1:36" x14ac:dyDescent="0.25">
      <c r="A1135" s="14" t="s">
        <v>107</v>
      </c>
      <c r="B1135" t="s">
        <v>80</v>
      </c>
      <c r="C1135" t="s">
        <v>106</v>
      </c>
      <c r="D1135" s="13">
        <v>42334</v>
      </c>
      <c r="E1135">
        <v>1</v>
      </c>
      <c r="F1135">
        <v>500</v>
      </c>
      <c r="G1135" s="2" t="s">
        <v>87</v>
      </c>
      <c r="H1135" s="2" t="s">
        <v>11</v>
      </c>
      <c r="I1135">
        <v>8</v>
      </c>
      <c r="J1135" s="2" t="s">
        <v>88</v>
      </c>
      <c r="K1135" s="2">
        <v>375</v>
      </c>
      <c r="L1135" s="2">
        <v>1768</v>
      </c>
      <c r="M1135" s="2">
        <f t="shared" si="102"/>
        <v>176.8</v>
      </c>
      <c r="O1135" s="2" t="str">
        <f t="shared" si="103"/>
        <v/>
      </c>
      <c r="P1135" s="2" t="str">
        <f>IF(ISNUMBER(O1135),SUMIFS(O$1:$O1135,A$1:$A1135,A1135,C$1:$C1135,C1135,G$1:$G1135,G1135,E$1:$E1135,E1135),"")</f>
        <v/>
      </c>
      <c r="U1135" t="str">
        <f t="shared" si="104"/>
        <v/>
      </c>
      <c r="AC1135" s="2" t="str">
        <f t="shared" si="105"/>
        <v/>
      </c>
      <c r="AH1135" s="2" t="str">
        <f t="shared" si="106"/>
        <v/>
      </c>
      <c r="AI1135" s="2" t="str">
        <f>IF(ISNUMBER(AH1135),SUMIFS($AH$1:AH1135,$A$1:A1135,A1135,C$1:$C1135,C1135,$G$1:G1135,G1135,$E$1:E1135,E1135),"")</f>
        <v/>
      </c>
      <c r="AJ1135">
        <f t="shared" si="107"/>
        <v>3</v>
      </c>
    </row>
    <row r="1136" spans="1:36" x14ac:dyDescent="0.25">
      <c r="A1136" s="14" t="s">
        <v>112</v>
      </c>
      <c r="B1136" t="s">
        <v>80</v>
      </c>
      <c r="C1136" t="s">
        <v>106</v>
      </c>
      <c r="D1136" s="13">
        <v>42334</v>
      </c>
      <c r="E1136">
        <v>2</v>
      </c>
      <c r="F1136">
        <v>0</v>
      </c>
      <c r="G1136" s="2" t="s">
        <v>87</v>
      </c>
      <c r="H1136" s="2" t="s">
        <v>11</v>
      </c>
      <c r="I1136">
        <v>8</v>
      </c>
      <c r="J1136" s="2" t="s">
        <v>88</v>
      </c>
      <c r="K1136" s="2">
        <v>0</v>
      </c>
      <c r="L1136" s="2">
        <v>1696</v>
      </c>
      <c r="M1136" s="2">
        <f t="shared" si="102"/>
        <v>169.6</v>
      </c>
      <c r="O1136" s="2" t="str">
        <f t="shared" si="103"/>
        <v/>
      </c>
      <c r="P1136" s="2" t="str">
        <f>IF(ISNUMBER(O1136),SUMIFS(O$1:$O1136,A$1:$A1136,A1136,C$1:$C1136,C1136,G$1:$G1136,G1136,E$1:$E1136,E1136),"")</f>
        <v/>
      </c>
      <c r="U1136" t="str">
        <f t="shared" si="104"/>
        <v/>
      </c>
      <c r="AC1136" s="2" t="str">
        <f t="shared" si="105"/>
        <v/>
      </c>
      <c r="AH1136" s="2" t="str">
        <f t="shared" si="106"/>
        <v/>
      </c>
      <c r="AI1136" s="2" t="str">
        <f>IF(ISNUMBER(AH1136),SUMIFS($AH$1:AH1136,$A$1:A1136,A1136,C$1:$C1136,C1136,$G$1:G1136,G1136,$E$1:E1136,E1136),"")</f>
        <v/>
      </c>
      <c r="AJ1136">
        <f t="shared" si="107"/>
        <v>3</v>
      </c>
    </row>
    <row r="1137" spans="1:36" x14ac:dyDescent="0.25">
      <c r="A1137" s="14" t="s">
        <v>111</v>
      </c>
      <c r="B1137" t="s">
        <v>80</v>
      </c>
      <c r="C1137" t="s">
        <v>106</v>
      </c>
      <c r="D1137" s="13">
        <v>42334</v>
      </c>
      <c r="E1137">
        <v>2</v>
      </c>
      <c r="F1137">
        <v>50</v>
      </c>
      <c r="G1137" s="2" t="s">
        <v>87</v>
      </c>
      <c r="H1137" s="2" t="s">
        <v>11</v>
      </c>
      <c r="I1137">
        <v>8</v>
      </c>
      <c r="J1137" s="2" t="s">
        <v>88</v>
      </c>
      <c r="K1137" s="2">
        <v>37.5</v>
      </c>
      <c r="L1137" s="2">
        <v>1600</v>
      </c>
      <c r="M1137" s="2">
        <f t="shared" si="102"/>
        <v>160</v>
      </c>
      <c r="O1137" s="2" t="str">
        <f t="shared" si="103"/>
        <v/>
      </c>
      <c r="P1137" s="2" t="str">
        <f>IF(ISNUMBER(O1137),SUMIFS(O$1:$O1137,A$1:$A1137,A1137,C$1:$C1137,C1137,G$1:$G1137,G1137,E$1:$E1137,E1137),"")</f>
        <v/>
      </c>
      <c r="U1137" t="str">
        <f t="shared" si="104"/>
        <v/>
      </c>
      <c r="AC1137" s="2" t="str">
        <f t="shared" si="105"/>
        <v/>
      </c>
      <c r="AH1137" s="2" t="str">
        <f t="shared" si="106"/>
        <v/>
      </c>
      <c r="AI1137" s="2" t="str">
        <f>IF(ISNUMBER(AH1137),SUMIFS($AH$1:AH1137,$A$1:A1137,A1137,C$1:$C1137,C1137,$G$1:G1137,G1137,$E$1:E1137,E1137),"")</f>
        <v/>
      </c>
      <c r="AJ1137">
        <f t="shared" si="107"/>
        <v>3</v>
      </c>
    </row>
    <row r="1138" spans="1:36" x14ac:dyDescent="0.25">
      <c r="A1138" s="14" t="s">
        <v>110</v>
      </c>
      <c r="B1138" t="s">
        <v>80</v>
      </c>
      <c r="C1138" t="s">
        <v>106</v>
      </c>
      <c r="D1138" s="13">
        <v>42334</v>
      </c>
      <c r="E1138">
        <v>2</v>
      </c>
      <c r="F1138">
        <v>100</v>
      </c>
      <c r="G1138" s="2" t="s">
        <v>87</v>
      </c>
      <c r="H1138" s="2" t="s">
        <v>11</v>
      </c>
      <c r="I1138">
        <v>8</v>
      </c>
      <c r="J1138" s="2" t="s">
        <v>88</v>
      </c>
      <c r="K1138" s="2">
        <v>75</v>
      </c>
      <c r="L1138" s="2">
        <v>1672</v>
      </c>
      <c r="M1138" s="2">
        <f t="shared" si="102"/>
        <v>167.2</v>
      </c>
      <c r="O1138" s="2" t="str">
        <f t="shared" si="103"/>
        <v/>
      </c>
      <c r="P1138" s="2" t="str">
        <f>IF(ISNUMBER(O1138),SUMIFS(O$1:$O1138,A$1:$A1138,A1138,C$1:$C1138,C1138,G$1:$G1138,G1138,E$1:$E1138,E1138),"")</f>
        <v/>
      </c>
      <c r="U1138" t="str">
        <f t="shared" si="104"/>
        <v/>
      </c>
      <c r="AC1138" s="2" t="str">
        <f t="shared" si="105"/>
        <v/>
      </c>
      <c r="AH1138" s="2" t="str">
        <f t="shared" si="106"/>
        <v/>
      </c>
      <c r="AI1138" s="2" t="str">
        <f>IF(ISNUMBER(AH1138),SUMIFS($AH$1:AH1138,$A$1:A1138,A1138,C$1:$C1138,C1138,$G$1:G1138,G1138,$E$1:E1138,E1138),"")</f>
        <v/>
      </c>
      <c r="AJ1138">
        <f t="shared" si="107"/>
        <v>3</v>
      </c>
    </row>
    <row r="1139" spans="1:36" x14ac:dyDescent="0.25">
      <c r="A1139" s="14" t="s">
        <v>109</v>
      </c>
      <c r="B1139" t="s">
        <v>80</v>
      </c>
      <c r="C1139" t="s">
        <v>106</v>
      </c>
      <c r="D1139" s="13">
        <v>42334</v>
      </c>
      <c r="E1139">
        <v>2</v>
      </c>
      <c r="F1139">
        <v>200</v>
      </c>
      <c r="G1139" s="2" t="s">
        <v>87</v>
      </c>
      <c r="H1139" s="2" t="s">
        <v>11</v>
      </c>
      <c r="I1139">
        <v>8</v>
      </c>
      <c r="J1139" s="2" t="s">
        <v>88</v>
      </c>
      <c r="K1139" s="2">
        <v>150</v>
      </c>
      <c r="L1139" s="2">
        <v>1720</v>
      </c>
      <c r="M1139" s="2">
        <f t="shared" si="102"/>
        <v>172</v>
      </c>
      <c r="O1139" s="2" t="str">
        <f t="shared" si="103"/>
        <v/>
      </c>
      <c r="P1139" s="2" t="str">
        <f>IF(ISNUMBER(O1139),SUMIFS(O$1:$O1139,A$1:$A1139,A1139,C$1:$C1139,C1139,G$1:$G1139,G1139,E$1:$E1139,E1139),"")</f>
        <v/>
      </c>
      <c r="U1139" t="str">
        <f t="shared" si="104"/>
        <v/>
      </c>
      <c r="AC1139" s="2" t="str">
        <f t="shared" si="105"/>
        <v/>
      </c>
      <c r="AH1139" s="2" t="str">
        <f t="shared" si="106"/>
        <v/>
      </c>
      <c r="AI1139" s="2" t="str">
        <f>IF(ISNUMBER(AH1139),SUMIFS($AH$1:AH1139,$A$1:A1139,A1139,C$1:$C1139,C1139,$G$1:G1139,G1139,$E$1:E1139,E1139),"")</f>
        <v/>
      </c>
      <c r="AJ1139">
        <f t="shared" si="107"/>
        <v>3</v>
      </c>
    </row>
    <row r="1140" spans="1:36" x14ac:dyDescent="0.25">
      <c r="A1140" s="14" t="s">
        <v>108</v>
      </c>
      <c r="B1140" t="s">
        <v>80</v>
      </c>
      <c r="C1140" t="s">
        <v>106</v>
      </c>
      <c r="D1140" s="13">
        <v>42334</v>
      </c>
      <c r="E1140">
        <v>2</v>
      </c>
      <c r="F1140">
        <v>350</v>
      </c>
      <c r="G1140" s="2" t="s">
        <v>87</v>
      </c>
      <c r="H1140" s="2" t="s">
        <v>11</v>
      </c>
      <c r="I1140">
        <v>8</v>
      </c>
      <c r="J1140" s="2" t="s">
        <v>88</v>
      </c>
      <c r="K1140" s="2">
        <v>262.5</v>
      </c>
      <c r="L1140" s="2">
        <v>1864</v>
      </c>
      <c r="M1140" s="2">
        <f t="shared" si="102"/>
        <v>186.4</v>
      </c>
      <c r="O1140" s="2" t="str">
        <f t="shared" si="103"/>
        <v/>
      </c>
      <c r="P1140" s="2" t="str">
        <f>IF(ISNUMBER(O1140),SUMIFS(O$1:$O1140,A$1:$A1140,A1140,C$1:$C1140,C1140,G$1:$G1140,G1140,E$1:$E1140,E1140),"")</f>
        <v/>
      </c>
      <c r="U1140" t="str">
        <f t="shared" si="104"/>
        <v/>
      </c>
      <c r="AC1140" s="2" t="str">
        <f t="shared" si="105"/>
        <v/>
      </c>
      <c r="AH1140" s="2" t="str">
        <f t="shared" si="106"/>
        <v/>
      </c>
      <c r="AI1140" s="2" t="str">
        <f>IF(ISNUMBER(AH1140),SUMIFS($AH$1:AH1140,$A$1:A1140,A1140,C$1:$C1140,C1140,$G$1:G1140,G1140,$E$1:E1140,E1140),"")</f>
        <v/>
      </c>
      <c r="AJ1140">
        <f t="shared" si="107"/>
        <v>3</v>
      </c>
    </row>
    <row r="1141" spans="1:36" x14ac:dyDescent="0.25">
      <c r="A1141" s="14" t="s">
        <v>107</v>
      </c>
      <c r="B1141" t="s">
        <v>80</v>
      </c>
      <c r="C1141" t="s">
        <v>106</v>
      </c>
      <c r="D1141" s="13">
        <v>42334</v>
      </c>
      <c r="E1141">
        <v>2</v>
      </c>
      <c r="F1141">
        <v>500</v>
      </c>
      <c r="G1141" s="2" t="s">
        <v>87</v>
      </c>
      <c r="H1141" s="2" t="s">
        <v>11</v>
      </c>
      <c r="I1141">
        <v>8</v>
      </c>
      <c r="J1141" s="2" t="s">
        <v>88</v>
      </c>
      <c r="K1141" s="2">
        <v>375</v>
      </c>
      <c r="L1141" s="2">
        <v>1672</v>
      </c>
      <c r="M1141" s="2">
        <f t="shared" si="102"/>
        <v>167.2</v>
      </c>
      <c r="O1141" s="2" t="str">
        <f t="shared" si="103"/>
        <v/>
      </c>
      <c r="P1141" s="2" t="str">
        <f>IF(ISNUMBER(O1141),SUMIFS(O$1:$O1141,A$1:$A1141,A1141,C$1:$C1141,C1141,G$1:$G1141,G1141,E$1:$E1141,E1141),"")</f>
        <v/>
      </c>
      <c r="U1141" t="str">
        <f t="shared" si="104"/>
        <v/>
      </c>
      <c r="AC1141" s="2" t="str">
        <f t="shared" si="105"/>
        <v/>
      </c>
      <c r="AH1141" s="2" t="str">
        <f t="shared" si="106"/>
        <v/>
      </c>
      <c r="AI1141" s="2" t="str">
        <f>IF(ISNUMBER(AH1141),SUMIFS($AH$1:AH1141,$A$1:A1141,A1141,C$1:$C1141,C1141,$G$1:G1141,G1141,$E$1:E1141,E1141),"")</f>
        <v/>
      </c>
      <c r="AJ1141">
        <f t="shared" si="107"/>
        <v>3</v>
      </c>
    </row>
    <row r="1142" spans="1:36" x14ac:dyDescent="0.25">
      <c r="A1142" s="14" t="s">
        <v>112</v>
      </c>
      <c r="B1142" t="s">
        <v>80</v>
      </c>
      <c r="C1142" t="s">
        <v>106</v>
      </c>
      <c r="D1142" s="13">
        <v>42334</v>
      </c>
      <c r="E1142">
        <v>3</v>
      </c>
      <c r="F1142">
        <v>0</v>
      </c>
      <c r="G1142" s="2" t="s">
        <v>87</v>
      </c>
      <c r="H1142" s="2" t="s">
        <v>11</v>
      </c>
      <c r="I1142">
        <v>8</v>
      </c>
      <c r="J1142" s="2" t="s">
        <v>88</v>
      </c>
      <c r="K1142" s="2">
        <v>0</v>
      </c>
      <c r="L1142" s="2">
        <v>1624</v>
      </c>
      <c r="M1142" s="2">
        <f t="shared" si="102"/>
        <v>162.4</v>
      </c>
      <c r="O1142" s="2" t="str">
        <f t="shared" si="103"/>
        <v/>
      </c>
      <c r="P1142" s="2" t="str">
        <f>IF(ISNUMBER(O1142),SUMIFS(O$1:$O1142,A$1:$A1142,A1142,C$1:$C1142,C1142,G$1:$G1142,G1142,E$1:$E1142,E1142),"")</f>
        <v/>
      </c>
      <c r="U1142" t="str">
        <f t="shared" si="104"/>
        <v/>
      </c>
      <c r="AC1142" s="2" t="str">
        <f t="shared" si="105"/>
        <v/>
      </c>
      <c r="AH1142" s="2" t="str">
        <f t="shared" si="106"/>
        <v/>
      </c>
      <c r="AI1142" s="2" t="str">
        <f>IF(ISNUMBER(AH1142),SUMIFS($AH$1:AH1142,$A$1:A1142,A1142,C$1:$C1142,C1142,$G$1:G1142,G1142,$E$1:E1142,E1142),"")</f>
        <v/>
      </c>
      <c r="AJ1142">
        <f t="shared" si="107"/>
        <v>3</v>
      </c>
    </row>
    <row r="1143" spans="1:36" x14ac:dyDescent="0.25">
      <c r="A1143" s="14" t="s">
        <v>111</v>
      </c>
      <c r="B1143" t="s">
        <v>80</v>
      </c>
      <c r="C1143" t="s">
        <v>106</v>
      </c>
      <c r="D1143" s="13">
        <v>42334</v>
      </c>
      <c r="E1143">
        <v>3</v>
      </c>
      <c r="F1143">
        <v>50</v>
      </c>
      <c r="G1143" s="2" t="s">
        <v>87</v>
      </c>
      <c r="H1143" s="2" t="s">
        <v>11</v>
      </c>
      <c r="I1143">
        <v>8</v>
      </c>
      <c r="J1143" s="2" t="s">
        <v>88</v>
      </c>
      <c r="K1143" s="2">
        <v>37.5</v>
      </c>
      <c r="L1143" s="2">
        <v>1744</v>
      </c>
      <c r="M1143" s="2">
        <f t="shared" si="102"/>
        <v>174.4</v>
      </c>
      <c r="O1143" s="2" t="str">
        <f t="shared" si="103"/>
        <v/>
      </c>
      <c r="P1143" s="2" t="str">
        <f>IF(ISNUMBER(O1143),SUMIFS(O$1:$O1143,A$1:$A1143,A1143,C$1:$C1143,C1143,G$1:$G1143,G1143,E$1:$E1143,E1143),"")</f>
        <v/>
      </c>
      <c r="U1143" t="str">
        <f t="shared" si="104"/>
        <v/>
      </c>
      <c r="AC1143" s="2" t="str">
        <f t="shared" si="105"/>
        <v/>
      </c>
      <c r="AH1143" s="2" t="str">
        <f t="shared" si="106"/>
        <v/>
      </c>
      <c r="AI1143" s="2" t="str">
        <f>IF(ISNUMBER(AH1143),SUMIFS($AH$1:AH1143,$A$1:A1143,A1143,C$1:$C1143,C1143,$G$1:G1143,G1143,$E$1:E1143,E1143),"")</f>
        <v/>
      </c>
      <c r="AJ1143">
        <f t="shared" si="107"/>
        <v>3</v>
      </c>
    </row>
    <row r="1144" spans="1:36" x14ac:dyDescent="0.25">
      <c r="A1144" s="14" t="s">
        <v>110</v>
      </c>
      <c r="B1144" t="s">
        <v>80</v>
      </c>
      <c r="C1144" t="s">
        <v>106</v>
      </c>
      <c r="D1144" s="13">
        <v>42334</v>
      </c>
      <c r="E1144">
        <v>3</v>
      </c>
      <c r="F1144">
        <v>100</v>
      </c>
      <c r="G1144" s="2" t="s">
        <v>87</v>
      </c>
      <c r="H1144" s="2" t="s">
        <v>11</v>
      </c>
      <c r="I1144">
        <v>8</v>
      </c>
      <c r="J1144" s="2" t="s">
        <v>88</v>
      </c>
      <c r="K1144" s="2">
        <v>75</v>
      </c>
      <c r="L1144" s="2">
        <v>1624</v>
      </c>
      <c r="M1144" s="2">
        <f t="shared" si="102"/>
        <v>162.4</v>
      </c>
      <c r="O1144" s="2" t="str">
        <f t="shared" si="103"/>
        <v/>
      </c>
      <c r="P1144" s="2" t="str">
        <f>IF(ISNUMBER(O1144),SUMIFS(O$1:$O1144,A$1:$A1144,A1144,C$1:$C1144,C1144,G$1:$G1144,G1144,E$1:$E1144,E1144),"")</f>
        <v/>
      </c>
      <c r="U1144" t="str">
        <f t="shared" si="104"/>
        <v/>
      </c>
      <c r="AC1144" s="2" t="str">
        <f t="shared" si="105"/>
        <v/>
      </c>
      <c r="AH1144" s="2" t="str">
        <f t="shared" si="106"/>
        <v/>
      </c>
      <c r="AI1144" s="2" t="str">
        <f>IF(ISNUMBER(AH1144),SUMIFS($AH$1:AH1144,$A$1:A1144,A1144,C$1:$C1144,C1144,$G$1:G1144,G1144,$E$1:E1144,E1144),"")</f>
        <v/>
      </c>
      <c r="AJ1144">
        <f t="shared" si="107"/>
        <v>3</v>
      </c>
    </row>
    <row r="1145" spans="1:36" x14ac:dyDescent="0.25">
      <c r="A1145" s="14" t="s">
        <v>109</v>
      </c>
      <c r="B1145" t="s">
        <v>80</v>
      </c>
      <c r="C1145" t="s">
        <v>106</v>
      </c>
      <c r="D1145" s="13">
        <v>42334</v>
      </c>
      <c r="E1145">
        <v>3</v>
      </c>
      <c r="F1145">
        <v>200</v>
      </c>
      <c r="G1145" s="2" t="s">
        <v>87</v>
      </c>
      <c r="H1145" s="2" t="s">
        <v>11</v>
      </c>
      <c r="I1145">
        <v>8</v>
      </c>
      <c r="J1145" s="2" t="s">
        <v>88</v>
      </c>
      <c r="K1145" s="2">
        <v>150</v>
      </c>
      <c r="L1145" s="2">
        <v>1864</v>
      </c>
      <c r="M1145" s="2">
        <f t="shared" si="102"/>
        <v>186.4</v>
      </c>
      <c r="O1145" s="2" t="str">
        <f t="shared" si="103"/>
        <v/>
      </c>
      <c r="P1145" s="2" t="str">
        <f>IF(ISNUMBER(O1145),SUMIFS(O$1:$O1145,A$1:$A1145,A1145,C$1:$C1145,C1145,G$1:$G1145,G1145,E$1:$E1145,E1145),"")</f>
        <v/>
      </c>
      <c r="U1145" t="str">
        <f t="shared" si="104"/>
        <v/>
      </c>
      <c r="AC1145" s="2" t="str">
        <f t="shared" si="105"/>
        <v/>
      </c>
      <c r="AH1145" s="2" t="str">
        <f t="shared" si="106"/>
        <v/>
      </c>
      <c r="AI1145" s="2" t="str">
        <f>IF(ISNUMBER(AH1145),SUMIFS($AH$1:AH1145,$A$1:A1145,A1145,C$1:$C1145,C1145,$G$1:G1145,G1145,$E$1:E1145,E1145),"")</f>
        <v/>
      </c>
      <c r="AJ1145">
        <f t="shared" si="107"/>
        <v>3</v>
      </c>
    </row>
    <row r="1146" spans="1:36" x14ac:dyDescent="0.25">
      <c r="A1146" s="14" t="s">
        <v>108</v>
      </c>
      <c r="B1146" t="s">
        <v>80</v>
      </c>
      <c r="C1146" t="s">
        <v>106</v>
      </c>
      <c r="D1146" s="13">
        <v>42334</v>
      </c>
      <c r="E1146">
        <v>3</v>
      </c>
      <c r="F1146">
        <v>350</v>
      </c>
      <c r="G1146" s="2" t="s">
        <v>87</v>
      </c>
      <c r="H1146" s="2" t="s">
        <v>11</v>
      </c>
      <c r="I1146">
        <v>8</v>
      </c>
      <c r="J1146" s="2" t="s">
        <v>88</v>
      </c>
      <c r="K1146" s="2">
        <v>262.5</v>
      </c>
      <c r="L1146" s="2">
        <v>1792</v>
      </c>
      <c r="M1146" s="2">
        <f t="shared" si="102"/>
        <v>179.2</v>
      </c>
      <c r="O1146" s="2" t="str">
        <f t="shared" si="103"/>
        <v/>
      </c>
      <c r="P1146" s="2" t="str">
        <f>IF(ISNUMBER(O1146),SUMIFS(O$1:$O1146,A$1:$A1146,A1146,C$1:$C1146,C1146,G$1:$G1146,G1146,E$1:$E1146,E1146),"")</f>
        <v/>
      </c>
      <c r="U1146" t="str">
        <f t="shared" si="104"/>
        <v/>
      </c>
      <c r="AC1146" s="2" t="str">
        <f t="shared" si="105"/>
        <v/>
      </c>
      <c r="AH1146" s="2" t="str">
        <f t="shared" si="106"/>
        <v/>
      </c>
      <c r="AI1146" s="2" t="str">
        <f>IF(ISNUMBER(AH1146),SUMIFS($AH$1:AH1146,$A$1:A1146,A1146,C$1:$C1146,C1146,$G$1:G1146,G1146,$E$1:E1146,E1146),"")</f>
        <v/>
      </c>
      <c r="AJ1146">
        <f t="shared" si="107"/>
        <v>3</v>
      </c>
    </row>
    <row r="1147" spans="1:36" x14ac:dyDescent="0.25">
      <c r="A1147" s="14" t="s">
        <v>107</v>
      </c>
      <c r="B1147" t="s">
        <v>80</v>
      </c>
      <c r="C1147" t="s">
        <v>106</v>
      </c>
      <c r="D1147" s="13">
        <v>42334</v>
      </c>
      <c r="E1147">
        <v>3</v>
      </c>
      <c r="F1147">
        <v>500</v>
      </c>
      <c r="G1147" s="2" t="s">
        <v>87</v>
      </c>
      <c r="H1147" s="2" t="s">
        <v>11</v>
      </c>
      <c r="I1147">
        <v>8</v>
      </c>
      <c r="J1147" s="2" t="s">
        <v>88</v>
      </c>
      <c r="K1147" s="2">
        <v>375</v>
      </c>
      <c r="L1147" s="2">
        <v>1720</v>
      </c>
      <c r="M1147" s="2">
        <f t="shared" si="102"/>
        <v>172</v>
      </c>
      <c r="O1147" s="2" t="str">
        <f t="shared" si="103"/>
        <v/>
      </c>
      <c r="P1147" s="2" t="str">
        <f>IF(ISNUMBER(O1147),SUMIFS(O$1:$O1147,A$1:$A1147,A1147,C$1:$C1147,C1147,G$1:$G1147,G1147,E$1:$E1147,E1147),"")</f>
        <v/>
      </c>
      <c r="U1147" t="str">
        <f t="shared" si="104"/>
        <v/>
      </c>
      <c r="AC1147" s="2" t="str">
        <f t="shared" si="105"/>
        <v/>
      </c>
      <c r="AH1147" s="2" t="str">
        <f t="shared" si="106"/>
        <v/>
      </c>
      <c r="AI1147" s="2" t="str">
        <f>IF(ISNUMBER(AH1147),SUMIFS($AH$1:AH1147,$A$1:A1147,A1147,C$1:$C1147,C1147,$G$1:G1147,G1147,$E$1:E1147,E1147),"")</f>
        <v/>
      </c>
      <c r="AJ1147">
        <f t="shared" si="107"/>
        <v>3</v>
      </c>
    </row>
    <row r="1148" spans="1:36" x14ac:dyDescent="0.25">
      <c r="A1148" s="14" t="s">
        <v>112</v>
      </c>
      <c r="B1148" t="s">
        <v>80</v>
      </c>
      <c r="C1148" t="s">
        <v>106</v>
      </c>
      <c r="D1148" s="13">
        <v>42342</v>
      </c>
      <c r="E1148">
        <v>1</v>
      </c>
      <c r="F1148">
        <v>0</v>
      </c>
      <c r="G1148" s="2" t="s">
        <v>87</v>
      </c>
      <c r="H1148" s="2" t="s">
        <v>12</v>
      </c>
      <c r="I1148">
        <v>8</v>
      </c>
      <c r="J1148" s="2" t="s">
        <v>88</v>
      </c>
      <c r="K1148" s="2">
        <v>0</v>
      </c>
      <c r="L1148" s="2">
        <v>2852</v>
      </c>
      <c r="M1148" s="2">
        <f t="shared" si="102"/>
        <v>285.2</v>
      </c>
      <c r="O1148" s="2" t="str">
        <f t="shared" si="103"/>
        <v/>
      </c>
      <c r="P1148" s="2" t="str">
        <f>IF(ISNUMBER(O1148),SUMIFS(O$1:$O1148,A$1:$A1148,A1148,C$1:$C1148,C1148,G$1:$G1148,G1148,E$1:$E1148,E1148),"")</f>
        <v/>
      </c>
      <c r="U1148" t="str">
        <f t="shared" si="104"/>
        <v/>
      </c>
      <c r="AC1148" s="2" t="str">
        <f t="shared" si="105"/>
        <v/>
      </c>
      <c r="AH1148" s="2" t="str">
        <f t="shared" si="106"/>
        <v/>
      </c>
      <c r="AI1148" s="2" t="str">
        <f>IF(ISNUMBER(AH1148),SUMIFS($AH$1:AH1148,$A$1:A1148,A1148,C$1:$C1148,C1148,$G$1:G1148,G1148,$E$1:E1148,E1148),"")</f>
        <v/>
      </c>
      <c r="AJ1148">
        <f t="shared" si="107"/>
        <v>3</v>
      </c>
    </row>
    <row r="1149" spans="1:36" x14ac:dyDescent="0.25">
      <c r="A1149" s="14" t="s">
        <v>111</v>
      </c>
      <c r="B1149" t="s">
        <v>80</v>
      </c>
      <c r="C1149" t="s">
        <v>106</v>
      </c>
      <c r="D1149" s="13">
        <v>42342</v>
      </c>
      <c r="E1149">
        <v>1</v>
      </c>
      <c r="F1149">
        <v>50</v>
      </c>
      <c r="G1149" s="2" t="s">
        <v>87</v>
      </c>
      <c r="H1149" s="2" t="s">
        <v>12</v>
      </c>
      <c r="I1149">
        <v>8</v>
      </c>
      <c r="J1149" s="2" t="s">
        <v>88</v>
      </c>
      <c r="K1149" s="2">
        <v>37.5</v>
      </c>
      <c r="L1149" s="2">
        <v>2488</v>
      </c>
      <c r="M1149" s="2">
        <f t="shared" si="102"/>
        <v>248.8</v>
      </c>
      <c r="O1149" s="2" t="str">
        <f t="shared" si="103"/>
        <v/>
      </c>
      <c r="P1149" s="2" t="str">
        <f>IF(ISNUMBER(O1149),SUMIFS(O$1:$O1149,A$1:$A1149,A1149,C$1:$C1149,C1149,G$1:$G1149,G1149,E$1:$E1149,E1149),"")</f>
        <v/>
      </c>
      <c r="U1149" t="str">
        <f t="shared" si="104"/>
        <v/>
      </c>
      <c r="AC1149" s="2" t="str">
        <f t="shared" si="105"/>
        <v/>
      </c>
      <c r="AH1149" s="2" t="str">
        <f t="shared" si="106"/>
        <v/>
      </c>
      <c r="AI1149" s="2" t="str">
        <f>IF(ISNUMBER(AH1149),SUMIFS($AH$1:AH1149,$A$1:A1149,A1149,C$1:$C1149,C1149,$G$1:G1149,G1149,$E$1:E1149,E1149),"")</f>
        <v/>
      </c>
      <c r="AJ1149">
        <f t="shared" si="107"/>
        <v>3</v>
      </c>
    </row>
    <row r="1150" spans="1:36" x14ac:dyDescent="0.25">
      <c r="A1150" s="14" t="s">
        <v>110</v>
      </c>
      <c r="B1150" t="s">
        <v>80</v>
      </c>
      <c r="C1150" t="s">
        <v>106</v>
      </c>
      <c r="D1150" s="13">
        <v>42342</v>
      </c>
      <c r="E1150">
        <v>1</v>
      </c>
      <c r="F1150">
        <v>100</v>
      </c>
      <c r="G1150" s="2" t="s">
        <v>87</v>
      </c>
      <c r="H1150" s="2" t="s">
        <v>12</v>
      </c>
      <c r="I1150">
        <v>8</v>
      </c>
      <c r="J1150" s="2" t="s">
        <v>88</v>
      </c>
      <c r="K1150" s="2">
        <v>75</v>
      </c>
      <c r="L1150" s="2">
        <v>2824</v>
      </c>
      <c r="M1150" s="2">
        <f t="shared" si="102"/>
        <v>282.39999999999998</v>
      </c>
      <c r="O1150" s="2" t="str">
        <f t="shared" si="103"/>
        <v/>
      </c>
      <c r="P1150" s="2" t="str">
        <f>IF(ISNUMBER(O1150),SUMIFS(O$1:$O1150,A$1:$A1150,A1150,C$1:$C1150,C1150,G$1:$G1150,G1150,E$1:$E1150,E1150),"")</f>
        <v/>
      </c>
      <c r="U1150" t="str">
        <f t="shared" si="104"/>
        <v/>
      </c>
      <c r="AC1150" s="2" t="str">
        <f t="shared" si="105"/>
        <v/>
      </c>
      <c r="AH1150" s="2" t="str">
        <f t="shared" si="106"/>
        <v/>
      </c>
      <c r="AI1150" s="2" t="str">
        <f>IF(ISNUMBER(AH1150),SUMIFS($AH$1:AH1150,$A$1:A1150,A1150,C$1:$C1150,C1150,$G$1:G1150,G1150,$E$1:E1150,E1150),"")</f>
        <v/>
      </c>
      <c r="AJ1150">
        <f t="shared" si="107"/>
        <v>3</v>
      </c>
    </row>
    <row r="1151" spans="1:36" x14ac:dyDescent="0.25">
      <c r="A1151" s="14" t="s">
        <v>109</v>
      </c>
      <c r="B1151" t="s">
        <v>80</v>
      </c>
      <c r="C1151" t="s">
        <v>106</v>
      </c>
      <c r="D1151" s="13">
        <v>42342</v>
      </c>
      <c r="E1151">
        <v>1</v>
      </c>
      <c r="F1151">
        <v>200</v>
      </c>
      <c r="G1151" s="2" t="s">
        <v>87</v>
      </c>
      <c r="H1151" s="2" t="s">
        <v>12</v>
      </c>
      <c r="I1151">
        <v>8</v>
      </c>
      <c r="J1151" s="2" t="s">
        <v>88</v>
      </c>
      <c r="K1151" s="2">
        <v>150</v>
      </c>
      <c r="L1151" s="2">
        <v>2432</v>
      </c>
      <c r="M1151" s="2">
        <f t="shared" si="102"/>
        <v>243.2</v>
      </c>
      <c r="O1151" s="2" t="str">
        <f t="shared" si="103"/>
        <v/>
      </c>
      <c r="P1151" s="2" t="str">
        <f>IF(ISNUMBER(O1151),SUMIFS(O$1:$O1151,A$1:$A1151,A1151,C$1:$C1151,C1151,G$1:$G1151,G1151,E$1:$E1151,E1151),"")</f>
        <v/>
      </c>
      <c r="U1151" t="str">
        <f t="shared" si="104"/>
        <v/>
      </c>
      <c r="AC1151" s="2" t="str">
        <f t="shared" si="105"/>
        <v/>
      </c>
      <c r="AH1151" s="2" t="str">
        <f t="shared" si="106"/>
        <v/>
      </c>
      <c r="AI1151" s="2" t="str">
        <f>IF(ISNUMBER(AH1151),SUMIFS($AH$1:AH1151,$A$1:A1151,A1151,C$1:$C1151,C1151,$G$1:G1151,G1151,$E$1:E1151,E1151),"")</f>
        <v/>
      </c>
      <c r="AJ1151">
        <f t="shared" si="107"/>
        <v>3</v>
      </c>
    </row>
    <row r="1152" spans="1:36" x14ac:dyDescent="0.25">
      <c r="A1152" s="14" t="s">
        <v>108</v>
      </c>
      <c r="B1152" t="s">
        <v>80</v>
      </c>
      <c r="C1152" t="s">
        <v>106</v>
      </c>
      <c r="D1152" s="13">
        <v>42342</v>
      </c>
      <c r="E1152">
        <v>1</v>
      </c>
      <c r="F1152">
        <v>350</v>
      </c>
      <c r="G1152" s="2" t="s">
        <v>87</v>
      </c>
      <c r="H1152" s="2" t="s">
        <v>12</v>
      </c>
      <c r="I1152">
        <v>8</v>
      </c>
      <c r="J1152" s="2" t="s">
        <v>88</v>
      </c>
      <c r="K1152" s="2">
        <v>262.5</v>
      </c>
      <c r="L1152" s="2">
        <v>2656</v>
      </c>
      <c r="M1152" s="2">
        <f t="shared" si="102"/>
        <v>265.60000000000002</v>
      </c>
      <c r="O1152" s="2" t="str">
        <f t="shared" si="103"/>
        <v/>
      </c>
      <c r="P1152" s="2" t="str">
        <f>IF(ISNUMBER(O1152),SUMIFS(O$1:$O1152,A$1:$A1152,A1152,C$1:$C1152,C1152,G$1:$G1152,G1152,E$1:$E1152,E1152),"")</f>
        <v/>
      </c>
      <c r="U1152" t="str">
        <f t="shared" si="104"/>
        <v/>
      </c>
      <c r="AC1152" s="2" t="str">
        <f t="shared" si="105"/>
        <v/>
      </c>
      <c r="AH1152" s="2" t="str">
        <f t="shared" si="106"/>
        <v/>
      </c>
      <c r="AI1152" s="2" t="str">
        <f>IF(ISNUMBER(AH1152),SUMIFS($AH$1:AH1152,$A$1:A1152,A1152,C$1:$C1152,C1152,$G$1:G1152,G1152,$E$1:E1152,E1152),"")</f>
        <v/>
      </c>
      <c r="AJ1152">
        <f t="shared" si="107"/>
        <v>3</v>
      </c>
    </row>
    <row r="1153" spans="1:36" x14ac:dyDescent="0.25">
      <c r="A1153" s="14" t="s">
        <v>107</v>
      </c>
      <c r="B1153" t="s">
        <v>80</v>
      </c>
      <c r="C1153" t="s">
        <v>106</v>
      </c>
      <c r="D1153" s="13">
        <v>42342</v>
      </c>
      <c r="E1153">
        <v>1</v>
      </c>
      <c r="F1153">
        <v>500</v>
      </c>
      <c r="G1153" s="2" t="s">
        <v>87</v>
      </c>
      <c r="H1153" s="2" t="s">
        <v>12</v>
      </c>
      <c r="I1153">
        <v>8</v>
      </c>
      <c r="J1153" s="2" t="s">
        <v>88</v>
      </c>
      <c r="K1153" s="2">
        <v>375</v>
      </c>
      <c r="L1153" s="2">
        <v>2656</v>
      </c>
      <c r="M1153" s="2">
        <f t="shared" si="102"/>
        <v>265.60000000000002</v>
      </c>
      <c r="O1153" s="2" t="str">
        <f t="shared" si="103"/>
        <v/>
      </c>
      <c r="P1153" s="2" t="str">
        <f>IF(ISNUMBER(O1153),SUMIFS(O$1:$O1153,A$1:$A1153,A1153,C$1:$C1153,C1153,G$1:$G1153,G1153,E$1:$E1153,E1153),"")</f>
        <v/>
      </c>
      <c r="U1153" t="str">
        <f t="shared" si="104"/>
        <v/>
      </c>
      <c r="AC1153" s="2" t="str">
        <f t="shared" si="105"/>
        <v/>
      </c>
      <c r="AH1153" s="2" t="str">
        <f t="shared" si="106"/>
        <v/>
      </c>
      <c r="AI1153" s="2" t="str">
        <f>IF(ISNUMBER(AH1153),SUMIFS($AH$1:AH1153,$A$1:A1153,A1153,C$1:$C1153,C1153,$G$1:G1153,G1153,$E$1:E1153,E1153),"")</f>
        <v/>
      </c>
      <c r="AJ1153">
        <f t="shared" si="107"/>
        <v>3</v>
      </c>
    </row>
    <row r="1154" spans="1:36" x14ac:dyDescent="0.25">
      <c r="A1154" s="14" t="s">
        <v>112</v>
      </c>
      <c r="B1154" t="s">
        <v>80</v>
      </c>
      <c r="C1154" t="s">
        <v>106</v>
      </c>
      <c r="D1154" s="13">
        <v>42342</v>
      </c>
      <c r="E1154">
        <v>2</v>
      </c>
      <c r="F1154">
        <v>0</v>
      </c>
      <c r="G1154" s="2" t="s">
        <v>87</v>
      </c>
      <c r="H1154" s="2" t="s">
        <v>12</v>
      </c>
      <c r="I1154">
        <v>8</v>
      </c>
      <c r="J1154" s="2" t="s">
        <v>88</v>
      </c>
      <c r="K1154" s="2">
        <v>0</v>
      </c>
      <c r="L1154" s="2">
        <v>2628</v>
      </c>
      <c r="M1154" s="2">
        <f t="shared" ref="M1154:M1217" si="108">IF(ISNUMBER(L1154),L1154/10,"")</f>
        <v>262.8</v>
      </c>
      <c r="O1154" s="2" t="str">
        <f t="shared" ref="O1154:O1217" si="109">IF(ISNUMBER(N1154),N1154/10,"")</f>
        <v/>
      </c>
      <c r="P1154" s="2" t="str">
        <f>IF(ISNUMBER(O1154),SUMIFS(O$1:$O1154,A$1:$A1154,A1154,C$1:$C1154,C1154,G$1:$G1154,G1154,E$1:$E1154,E1154),"")</f>
        <v/>
      </c>
      <c r="U1154" t="str">
        <f t="shared" ref="U1154:U1217" si="110">IF(ISNUMBER(R1154),R1154/100,"")</f>
        <v/>
      </c>
      <c r="AC1154" s="2" t="str">
        <f t="shared" ref="AC1154:AC1217" si="111">IF(ISNUMBER(AB1154),AB1154,"")</f>
        <v/>
      </c>
      <c r="AH1154" s="2" t="str">
        <f t="shared" ref="AH1154:AH1217" si="112">IF(AND(ISNUMBER(AB1154),ISNUMBER(O1154)),ROUND(O1154*AB1154,3),"")</f>
        <v/>
      </c>
      <c r="AI1154" s="2" t="str">
        <f>IF(ISNUMBER(AH1154),SUMIFS($AH$1:AH1154,$A$1:A1154,A1154,C$1:$C1154,C1154,$G$1:G1154,G1154,$E$1:E1154,E1154),"")</f>
        <v/>
      </c>
      <c r="AJ1154">
        <f t="shared" ref="AJ1154:AJ1217" si="113">COUNT(K1154:AI1154)</f>
        <v>3</v>
      </c>
    </row>
    <row r="1155" spans="1:36" x14ac:dyDescent="0.25">
      <c r="A1155" s="14" t="s">
        <v>111</v>
      </c>
      <c r="B1155" t="s">
        <v>80</v>
      </c>
      <c r="C1155" t="s">
        <v>106</v>
      </c>
      <c r="D1155" s="13">
        <v>42342</v>
      </c>
      <c r="E1155">
        <v>2</v>
      </c>
      <c r="F1155">
        <v>50</v>
      </c>
      <c r="G1155" s="2" t="s">
        <v>87</v>
      </c>
      <c r="H1155" s="2" t="s">
        <v>12</v>
      </c>
      <c r="I1155">
        <v>8</v>
      </c>
      <c r="J1155" s="2" t="s">
        <v>88</v>
      </c>
      <c r="K1155" s="2">
        <v>37.5</v>
      </c>
      <c r="L1155" s="2">
        <v>2768</v>
      </c>
      <c r="M1155" s="2">
        <f t="shared" si="108"/>
        <v>276.8</v>
      </c>
      <c r="O1155" s="2" t="str">
        <f t="shared" si="109"/>
        <v/>
      </c>
      <c r="P1155" s="2" t="str">
        <f>IF(ISNUMBER(O1155),SUMIFS(O$1:$O1155,A$1:$A1155,A1155,C$1:$C1155,C1155,G$1:$G1155,G1155,E$1:$E1155,E1155),"")</f>
        <v/>
      </c>
      <c r="U1155" t="str">
        <f t="shared" si="110"/>
        <v/>
      </c>
      <c r="AC1155" s="2" t="str">
        <f t="shared" si="111"/>
        <v/>
      </c>
      <c r="AH1155" s="2" t="str">
        <f t="shared" si="112"/>
        <v/>
      </c>
      <c r="AI1155" s="2" t="str">
        <f>IF(ISNUMBER(AH1155),SUMIFS($AH$1:AH1155,$A$1:A1155,A1155,C$1:$C1155,C1155,$G$1:G1155,G1155,$E$1:E1155,E1155),"")</f>
        <v/>
      </c>
      <c r="AJ1155">
        <f t="shared" si="113"/>
        <v>3</v>
      </c>
    </row>
    <row r="1156" spans="1:36" x14ac:dyDescent="0.25">
      <c r="A1156" s="14" t="s">
        <v>110</v>
      </c>
      <c r="B1156" t="s">
        <v>80</v>
      </c>
      <c r="C1156" t="s">
        <v>106</v>
      </c>
      <c r="D1156" s="13">
        <v>42342</v>
      </c>
      <c r="E1156">
        <v>2</v>
      </c>
      <c r="F1156">
        <v>100</v>
      </c>
      <c r="G1156" s="2" t="s">
        <v>87</v>
      </c>
      <c r="H1156" s="2" t="s">
        <v>12</v>
      </c>
      <c r="I1156">
        <v>8</v>
      </c>
      <c r="J1156" s="2" t="s">
        <v>88</v>
      </c>
      <c r="K1156" s="2">
        <v>75</v>
      </c>
      <c r="L1156" s="2">
        <v>2768</v>
      </c>
      <c r="M1156" s="2">
        <f t="shared" si="108"/>
        <v>276.8</v>
      </c>
      <c r="O1156" s="2" t="str">
        <f t="shared" si="109"/>
        <v/>
      </c>
      <c r="P1156" s="2" t="str">
        <f>IF(ISNUMBER(O1156),SUMIFS(O$1:$O1156,A$1:$A1156,A1156,C$1:$C1156,C1156,G$1:$G1156,G1156,E$1:$E1156,E1156),"")</f>
        <v/>
      </c>
      <c r="U1156" t="str">
        <f t="shared" si="110"/>
        <v/>
      </c>
      <c r="AC1156" s="2" t="str">
        <f t="shared" si="111"/>
        <v/>
      </c>
      <c r="AH1156" s="2" t="str">
        <f t="shared" si="112"/>
        <v/>
      </c>
      <c r="AI1156" s="2" t="str">
        <f>IF(ISNUMBER(AH1156),SUMIFS($AH$1:AH1156,$A$1:A1156,A1156,C$1:$C1156,C1156,$G$1:G1156,G1156,$E$1:E1156,E1156),"")</f>
        <v/>
      </c>
      <c r="AJ1156">
        <f t="shared" si="113"/>
        <v>3</v>
      </c>
    </row>
    <row r="1157" spans="1:36" x14ac:dyDescent="0.25">
      <c r="A1157" s="14" t="s">
        <v>109</v>
      </c>
      <c r="B1157" t="s">
        <v>80</v>
      </c>
      <c r="C1157" t="s">
        <v>106</v>
      </c>
      <c r="D1157" s="13">
        <v>42342</v>
      </c>
      <c r="E1157">
        <v>2</v>
      </c>
      <c r="F1157">
        <v>200</v>
      </c>
      <c r="G1157" s="2" t="s">
        <v>87</v>
      </c>
      <c r="H1157" s="2" t="s">
        <v>12</v>
      </c>
      <c r="I1157">
        <v>8</v>
      </c>
      <c r="J1157" s="2" t="s">
        <v>88</v>
      </c>
      <c r="K1157" s="2">
        <v>150</v>
      </c>
      <c r="L1157" s="2">
        <v>2824</v>
      </c>
      <c r="M1157" s="2">
        <f t="shared" si="108"/>
        <v>282.39999999999998</v>
      </c>
      <c r="O1157" s="2" t="str">
        <f t="shared" si="109"/>
        <v/>
      </c>
      <c r="P1157" s="2" t="str">
        <f>IF(ISNUMBER(O1157),SUMIFS(O$1:$O1157,A$1:$A1157,A1157,C$1:$C1157,C1157,G$1:$G1157,G1157,E$1:$E1157,E1157),"")</f>
        <v/>
      </c>
      <c r="U1157" t="str">
        <f t="shared" si="110"/>
        <v/>
      </c>
      <c r="AC1157" s="2" t="str">
        <f t="shared" si="111"/>
        <v/>
      </c>
      <c r="AH1157" s="2" t="str">
        <f t="shared" si="112"/>
        <v/>
      </c>
      <c r="AI1157" s="2" t="str">
        <f>IF(ISNUMBER(AH1157),SUMIFS($AH$1:AH1157,$A$1:A1157,A1157,C$1:$C1157,C1157,$G$1:G1157,G1157,$E$1:E1157,E1157),"")</f>
        <v/>
      </c>
      <c r="AJ1157">
        <f t="shared" si="113"/>
        <v>3</v>
      </c>
    </row>
    <row r="1158" spans="1:36" x14ac:dyDescent="0.25">
      <c r="A1158" s="14" t="s">
        <v>108</v>
      </c>
      <c r="B1158" t="s">
        <v>80</v>
      </c>
      <c r="C1158" t="s">
        <v>106</v>
      </c>
      <c r="D1158" s="13">
        <v>42342</v>
      </c>
      <c r="E1158">
        <v>2</v>
      </c>
      <c r="F1158">
        <v>350</v>
      </c>
      <c r="G1158" s="2" t="s">
        <v>87</v>
      </c>
      <c r="H1158" s="2" t="s">
        <v>12</v>
      </c>
      <c r="I1158">
        <v>8</v>
      </c>
      <c r="J1158" s="2" t="s">
        <v>88</v>
      </c>
      <c r="K1158" s="2">
        <v>262.5</v>
      </c>
      <c r="L1158" s="2">
        <v>2684</v>
      </c>
      <c r="M1158" s="2">
        <f t="shared" si="108"/>
        <v>268.39999999999998</v>
      </c>
      <c r="O1158" s="2" t="str">
        <f t="shared" si="109"/>
        <v/>
      </c>
      <c r="P1158" s="2" t="str">
        <f>IF(ISNUMBER(O1158),SUMIFS(O$1:$O1158,A$1:$A1158,A1158,C$1:$C1158,C1158,G$1:$G1158,G1158,E$1:$E1158,E1158),"")</f>
        <v/>
      </c>
      <c r="U1158" t="str">
        <f t="shared" si="110"/>
        <v/>
      </c>
      <c r="AC1158" s="2" t="str">
        <f t="shared" si="111"/>
        <v/>
      </c>
      <c r="AH1158" s="2" t="str">
        <f t="shared" si="112"/>
        <v/>
      </c>
      <c r="AI1158" s="2" t="str">
        <f>IF(ISNUMBER(AH1158),SUMIFS($AH$1:AH1158,$A$1:A1158,A1158,C$1:$C1158,C1158,$G$1:G1158,G1158,$E$1:E1158,E1158),"")</f>
        <v/>
      </c>
      <c r="AJ1158">
        <f t="shared" si="113"/>
        <v>3</v>
      </c>
    </row>
    <row r="1159" spans="1:36" x14ac:dyDescent="0.25">
      <c r="A1159" s="14" t="s">
        <v>107</v>
      </c>
      <c r="B1159" t="s">
        <v>80</v>
      </c>
      <c r="C1159" t="s">
        <v>106</v>
      </c>
      <c r="D1159" s="13">
        <v>42342</v>
      </c>
      <c r="E1159">
        <v>2</v>
      </c>
      <c r="F1159">
        <v>500</v>
      </c>
      <c r="G1159" s="2" t="s">
        <v>87</v>
      </c>
      <c r="H1159" s="2" t="s">
        <v>12</v>
      </c>
      <c r="I1159">
        <v>8</v>
      </c>
      <c r="J1159" s="2" t="s">
        <v>88</v>
      </c>
      <c r="K1159" s="2">
        <v>375</v>
      </c>
      <c r="L1159" s="2">
        <v>2908</v>
      </c>
      <c r="M1159" s="2">
        <f t="shared" si="108"/>
        <v>290.8</v>
      </c>
      <c r="O1159" s="2" t="str">
        <f t="shared" si="109"/>
        <v/>
      </c>
      <c r="P1159" s="2" t="str">
        <f>IF(ISNUMBER(O1159),SUMIFS(O$1:$O1159,A$1:$A1159,A1159,C$1:$C1159,C1159,G$1:$G1159,G1159,E$1:$E1159,E1159),"")</f>
        <v/>
      </c>
      <c r="U1159" t="str">
        <f t="shared" si="110"/>
        <v/>
      </c>
      <c r="AC1159" s="2" t="str">
        <f t="shared" si="111"/>
        <v/>
      </c>
      <c r="AH1159" s="2" t="str">
        <f t="shared" si="112"/>
        <v/>
      </c>
      <c r="AI1159" s="2" t="str">
        <f>IF(ISNUMBER(AH1159),SUMIFS($AH$1:AH1159,$A$1:A1159,A1159,C$1:$C1159,C1159,$G$1:G1159,G1159,$E$1:E1159,E1159),"")</f>
        <v/>
      </c>
      <c r="AJ1159">
        <f t="shared" si="113"/>
        <v>3</v>
      </c>
    </row>
    <row r="1160" spans="1:36" x14ac:dyDescent="0.25">
      <c r="A1160" s="14" t="s">
        <v>112</v>
      </c>
      <c r="B1160" t="s">
        <v>80</v>
      </c>
      <c r="C1160" t="s">
        <v>106</v>
      </c>
      <c r="D1160" s="13">
        <v>42342</v>
      </c>
      <c r="E1160">
        <v>3</v>
      </c>
      <c r="F1160">
        <v>0</v>
      </c>
      <c r="G1160" s="2" t="s">
        <v>87</v>
      </c>
      <c r="H1160" s="2" t="s">
        <v>12</v>
      </c>
      <c r="I1160">
        <v>8</v>
      </c>
      <c r="J1160" s="2" t="s">
        <v>88</v>
      </c>
      <c r="K1160" s="2">
        <v>0</v>
      </c>
      <c r="L1160" s="2">
        <v>2460</v>
      </c>
      <c r="M1160" s="2">
        <f t="shared" si="108"/>
        <v>246</v>
      </c>
      <c r="O1160" s="2" t="str">
        <f t="shared" si="109"/>
        <v/>
      </c>
      <c r="P1160" s="2" t="str">
        <f>IF(ISNUMBER(O1160),SUMIFS(O$1:$O1160,A$1:$A1160,A1160,C$1:$C1160,C1160,G$1:$G1160,G1160,E$1:$E1160,E1160),"")</f>
        <v/>
      </c>
      <c r="U1160" t="str">
        <f t="shared" si="110"/>
        <v/>
      </c>
      <c r="AC1160" s="2" t="str">
        <f t="shared" si="111"/>
        <v/>
      </c>
      <c r="AH1160" s="2" t="str">
        <f t="shared" si="112"/>
        <v/>
      </c>
      <c r="AI1160" s="2" t="str">
        <f>IF(ISNUMBER(AH1160),SUMIFS($AH$1:AH1160,$A$1:A1160,A1160,C$1:$C1160,C1160,$G$1:G1160,G1160,$E$1:E1160,E1160),"")</f>
        <v/>
      </c>
      <c r="AJ1160">
        <f t="shared" si="113"/>
        <v>3</v>
      </c>
    </row>
    <row r="1161" spans="1:36" x14ac:dyDescent="0.25">
      <c r="A1161" s="14" t="s">
        <v>111</v>
      </c>
      <c r="B1161" t="s">
        <v>80</v>
      </c>
      <c r="C1161" t="s">
        <v>106</v>
      </c>
      <c r="D1161" s="13">
        <v>42342</v>
      </c>
      <c r="E1161">
        <v>3</v>
      </c>
      <c r="F1161">
        <v>50</v>
      </c>
      <c r="G1161" s="2" t="s">
        <v>87</v>
      </c>
      <c r="H1161" s="2" t="s">
        <v>12</v>
      </c>
      <c r="I1161">
        <v>8</v>
      </c>
      <c r="J1161" s="2" t="s">
        <v>88</v>
      </c>
      <c r="K1161" s="2">
        <v>37.5</v>
      </c>
      <c r="L1161" s="2">
        <v>2684</v>
      </c>
      <c r="M1161" s="2">
        <f t="shared" si="108"/>
        <v>268.39999999999998</v>
      </c>
      <c r="O1161" s="2" t="str">
        <f t="shared" si="109"/>
        <v/>
      </c>
      <c r="P1161" s="2" t="str">
        <f>IF(ISNUMBER(O1161),SUMIFS(O$1:$O1161,A$1:$A1161,A1161,C$1:$C1161,C1161,G$1:$G1161,G1161,E$1:$E1161,E1161),"")</f>
        <v/>
      </c>
      <c r="U1161" t="str">
        <f t="shared" si="110"/>
        <v/>
      </c>
      <c r="AC1161" s="2" t="str">
        <f t="shared" si="111"/>
        <v/>
      </c>
      <c r="AH1161" s="2" t="str">
        <f t="shared" si="112"/>
        <v/>
      </c>
      <c r="AI1161" s="2" t="str">
        <f>IF(ISNUMBER(AH1161),SUMIFS($AH$1:AH1161,$A$1:A1161,A1161,C$1:$C1161,C1161,$G$1:G1161,G1161,$E$1:E1161,E1161),"")</f>
        <v/>
      </c>
      <c r="AJ1161">
        <f t="shared" si="113"/>
        <v>3</v>
      </c>
    </row>
    <row r="1162" spans="1:36" x14ac:dyDescent="0.25">
      <c r="A1162" s="14" t="s">
        <v>110</v>
      </c>
      <c r="B1162" t="s">
        <v>80</v>
      </c>
      <c r="C1162" t="s">
        <v>106</v>
      </c>
      <c r="D1162" s="13">
        <v>42342</v>
      </c>
      <c r="E1162">
        <v>3</v>
      </c>
      <c r="F1162">
        <v>100</v>
      </c>
      <c r="G1162" s="2" t="s">
        <v>87</v>
      </c>
      <c r="H1162" s="2" t="s">
        <v>12</v>
      </c>
      <c r="I1162">
        <v>8</v>
      </c>
      <c r="J1162" s="2" t="s">
        <v>88</v>
      </c>
      <c r="K1162" s="2">
        <v>75</v>
      </c>
      <c r="L1162" s="2">
        <v>2432</v>
      </c>
      <c r="M1162" s="2">
        <f t="shared" si="108"/>
        <v>243.2</v>
      </c>
      <c r="O1162" s="2" t="str">
        <f t="shared" si="109"/>
        <v/>
      </c>
      <c r="P1162" s="2" t="str">
        <f>IF(ISNUMBER(O1162),SUMIFS(O$1:$O1162,A$1:$A1162,A1162,C$1:$C1162,C1162,G$1:$G1162,G1162,E$1:$E1162,E1162),"")</f>
        <v/>
      </c>
      <c r="U1162" t="str">
        <f t="shared" si="110"/>
        <v/>
      </c>
      <c r="AC1162" s="2" t="str">
        <f t="shared" si="111"/>
        <v/>
      </c>
      <c r="AH1162" s="2" t="str">
        <f t="shared" si="112"/>
        <v/>
      </c>
      <c r="AI1162" s="2" t="str">
        <f>IF(ISNUMBER(AH1162),SUMIFS($AH$1:AH1162,$A$1:A1162,A1162,C$1:$C1162,C1162,$G$1:G1162,G1162,$E$1:E1162,E1162),"")</f>
        <v/>
      </c>
      <c r="AJ1162">
        <f t="shared" si="113"/>
        <v>3</v>
      </c>
    </row>
    <row r="1163" spans="1:36" x14ac:dyDescent="0.25">
      <c r="A1163" s="14" t="s">
        <v>109</v>
      </c>
      <c r="B1163" t="s">
        <v>80</v>
      </c>
      <c r="C1163" t="s">
        <v>106</v>
      </c>
      <c r="D1163" s="13">
        <v>42342</v>
      </c>
      <c r="E1163">
        <v>3</v>
      </c>
      <c r="F1163">
        <v>200</v>
      </c>
      <c r="G1163" s="2" t="s">
        <v>87</v>
      </c>
      <c r="H1163" s="2" t="s">
        <v>12</v>
      </c>
      <c r="I1163">
        <v>8</v>
      </c>
      <c r="J1163" s="2" t="s">
        <v>88</v>
      </c>
      <c r="K1163" s="2">
        <v>150</v>
      </c>
      <c r="L1163" s="2">
        <v>2768</v>
      </c>
      <c r="M1163" s="2">
        <f t="shared" si="108"/>
        <v>276.8</v>
      </c>
      <c r="O1163" s="2" t="str">
        <f t="shared" si="109"/>
        <v/>
      </c>
      <c r="P1163" s="2" t="str">
        <f>IF(ISNUMBER(O1163),SUMIFS(O$1:$O1163,A$1:$A1163,A1163,C$1:$C1163,C1163,G$1:$G1163,G1163,E$1:$E1163,E1163),"")</f>
        <v/>
      </c>
      <c r="U1163" t="str">
        <f t="shared" si="110"/>
        <v/>
      </c>
      <c r="AC1163" s="2" t="str">
        <f t="shared" si="111"/>
        <v/>
      </c>
      <c r="AH1163" s="2" t="str">
        <f t="shared" si="112"/>
        <v/>
      </c>
      <c r="AI1163" s="2" t="str">
        <f>IF(ISNUMBER(AH1163),SUMIFS($AH$1:AH1163,$A$1:A1163,A1163,C$1:$C1163,C1163,$G$1:G1163,G1163,$E$1:E1163,E1163),"")</f>
        <v/>
      </c>
      <c r="AJ1163">
        <f t="shared" si="113"/>
        <v>3</v>
      </c>
    </row>
    <row r="1164" spans="1:36" x14ac:dyDescent="0.25">
      <c r="A1164" s="14" t="s">
        <v>108</v>
      </c>
      <c r="B1164" t="s">
        <v>80</v>
      </c>
      <c r="C1164" t="s">
        <v>106</v>
      </c>
      <c r="D1164" s="13">
        <v>42342</v>
      </c>
      <c r="E1164">
        <v>3</v>
      </c>
      <c r="F1164">
        <v>350</v>
      </c>
      <c r="G1164" s="2" t="s">
        <v>87</v>
      </c>
      <c r="H1164" s="2" t="s">
        <v>12</v>
      </c>
      <c r="I1164">
        <v>8</v>
      </c>
      <c r="J1164" s="2" t="s">
        <v>88</v>
      </c>
      <c r="K1164" s="2">
        <v>262.5</v>
      </c>
      <c r="L1164" s="2">
        <v>2656</v>
      </c>
      <c r="M1164" s="2">
        <f t="shared" si="108"/>
        <v>265.60000000000002</v>
      </c>
      <c r="O1164" s="2" t="str">
        <f t="shared" si="109"/>
        <v/>
      </c>
      <c r="P1164" s="2" t="str">
        <f>IF(ISNUMBER(O1164),SUMIFS(O$1:$O1164,A$1:$A1164,A1164,C$1:$C1164,C1164,G$1:$G1164,G1164,E$1:$E1164,E1164),"")</f>
        <v/>
      </c>
      <c r="U1164" t="str">
        <f t="shared" si="110"/>
        <v/>
      </c>
      <c r="AC1164" s="2" t="str">
        <f t="shared" si="111"/>
        <v/>
      </c>
      <c r="AH1164" s="2" t="str">
        <f t="shared" si="112"/>
        <v/>
      </c>
      <c r="AI1164" s="2" t="str">
        <f>IF(ISNUMBER(AH1164),SUMIFS($AH$1:AH1164,$A$1:A1164,A1164,C$1:$C1164,C1164,$G$1:G1164,G1164,$E$1:E1164,E1164),"")</f>
        <v/>
      </c>
      <c r="AJ1164">
        <f t="shared" si="113"/>
        <v>3</v>
      </c>
    </row>
    <row r="1165" spans="1:36" x14ac:dyDescent="0.25">
      <c r="A1165" s="14" t="s">
        <v>107</v>
      </c>
      <c r="B1165" t="s">
        <v>80</v>
      </c>
      <c r="C1165" t="s">
        <v>106</v>
      </c>
      <c r="D1165" s="13">
        <v>42342</v>
      </c>
      <c r="E1165">
        <v>3</v>
      </c>
      <c r="F1165">
        <v>500</v>
      </c>
      <c r="G1165" s="2" t="s">
        <v>87</v>
      </c>
      <c r="H1165" s="2" t="s">
        <v>12</v>
      </c>
      <c r="I1165">
        <v>8</v>
      </c>
      <c r="J1165" s="2" t="s">
        <v>88</v>
      </c>
      <c r="K1165" s="2">
        <v>375</v>
      </c>
      <c r="L1165" s="2">
        <v>2544</v>
      </c>
      <c r="M1165" s="2">
        <f t="shared" si="108"/>
        <v>254.4</v>
      </c>
      <c r="O1165" s="2" t="str">
        <f t="shared" si="109"/>
        <v/>
      </c>
      <c r="P1165" s="2" t="str">
        <f>IF(ISNUMBER(O1165),SUMIFS(O$1:$O1165,A$1:$A1165,A1165,C$1:$C1165,C1165,G$1:$G1165,G1165,E$1:$E1165,E1165),"")</f>
        <v/>
      </c>
      <c r="U1165" t="str">
        <f t="shared" si="110"/>
        <v/>
      </c>
      <c r="AC1165" s="2" t="str">
        <f t="shared" si="111"/>
        <v/>
      </c>
      <c r="AH1165" s="2" t="str">
        <f t="shared" si="112"/>
        <v/>
      </c>
      <c r="AI1165" s="2" t="str">
        <f>IF(ISNUMBER(AH1165),SUMIFS($AH$1:AH1165,$A$1:A1165,A1165,C$1:$C1165,C1165,$G$1:G1165,G1165,$E$1:E1165,E1165),"")</f>
        <v/>
      </c>
      <c r="AJ1165">
        <f t="shared" si="113"/>
        <v>3</v>
      </c>
    </row>
    <row r="1166" spans="1:36" x14ac:dyDescent="0.25">
      <c r="A1166" s="14" t="s">
        <v>112</v>
      </c>
      <c r="B1166" t="s">
        <v>80</v>
      </c>
      <c r="C1166" t="s">
        <v>106</v>
      </c>
      <c r="D1166" s="13">
        <v>42349</v>
      </c>
      <c r="E1166">
        <v>1</v>
      </c>
      <c r="F1166">
        <v>0</v>
      </c>
      <c r="G1166" s="2" t="s">
        <v>87</v>
      </c>
      <c r="H1166" s="2" t="s">
        <v>12</v>
      </c>
      <c r="I1166">
        <v>8</v>
      </c>
      <c r="J1166" s="2" t="s">
        <v>88</v>
      </c>
      <c r="K1166" s="2">
        <v>0</v>
      </c>
      <c r="L1166" s="2">
        <v>2936</v>
      </c>
      <c r="M1166" s="2">
        <f t="shared" si="108"/>
        <v>293.60000000000002</v>
      </c>
      <c r="O1166" s="2" t="str">
        <f t="shared" si="109"/>
        <v/>
      </c>
      <c r="P1166" s="2" t="str">
        <f>IF(ISNUMBER(O1166),SUMIFS(O$1:$O1166,A$1:$A1166,A1166,C$1:$C1166,C1166,G$1:$G1166,G1166,E$1:$E1166,E1166),"")</f>
        <v/>
      </c>
      <c r="U1166" t="str">
        <f t="shared" si="110"/>
        <v/>
      </c>
      <c r="AC1166" s="2" t="str">
        <f t="shared" si="111"/>
        <v/>
      </c>
      <c r="AH1166" s="2" t="str">
        <f t="shared" si="112"/>
        <v/>
      </c>
      <c r="AI1166" s="2" t="str">
        <f>IF(ISNUMBER(AH1166),SUMIFS($AH$1:AH1166,$A$1:A1166,A1166,C$1:$C1166,C1166,$G$1:G1166,G1166,$E$1:E1166,E1166),"")</f>
        <v/>
      </c>
      <c r="AJ1166">
        <f t="shared" si="113"/>
        <v>3</v>
      </c>
    </row>
    <row r="1167" spans="1:36" x14ac:dyDescent="0.25">
      <c r="A1167" s="14" t="s">
        <v>111</v>
      </c>
      <c r="B1167" t="s">
        <v>80</v>
      </c>
      <c r="C1167" t="s">
        <v>106</v>
      </c>
      <c r="D1167" s="13">
        <v>42349</v>
      </c>
      <c r="E1167">
        <v>1</v>
      </c>
      <c r="F1167">
        <v>50</v>
      </c>
      <c r="G1167" s="2" t="s">
        <v>87</v>
      </c>
      <c r="H1167" s="2" t="s">
        <v>12</v>
      </c>
      <c r="I1167">
        <v>8</v>
      </c>
      <c r="J1167" s="2" t="s">
        <v>88</v>
      </c>
      <c r="K1167" s="2">
        <v>37.5</v>
      </c>
      <c r="L1167" s="2">
        <v>2992</v>
      </c>
      <c r="M1167" s="2">
        <f t="shared" si="108"/>
        <v>299.2</v>
      </c>
      <c r="O1167" s="2" t="str">
        <f t="shared" si="109"/>
        <v/>
      </c>
      <c r="P1167" s="2" t="str">
        <f>IF(ISNUMBER(O1167),SUMIFS(O$1:$O1167,A$1:$A1167,A1167,C$1:$C1167,C1167,G$1:$G1167,G1167,E$1:$E1167,E1167),"")</f>
        <v/>
      </c>
      <c r="U1167" t="str">
        <f t="shared" si="110"/>
        <v/>
      </c>
      <c r="AC1167" s="2" t="str">
        <f t="shared" si="111"/>
        <v/>
      </c>
      <c r="AH1167" s="2" t="str">
        <f t="shared" si="112"/>
        <v/>
      </c>
      <c r="AI1167" s="2" t="str">
        <f>IF(ISNUMBER(AH1167),SUMIFS($AH$1:AH1167,$A$1:A1167,A1167,C$1:$C1167,C1167,$G$1:G1167,G1167,$E$1:E1167,E1167),"")</f>
        <v/>
      </c>
      <c r="AJ1167">
        <f t="shared" si="113"/>
        <v>3</v>
      </c>
    </row>
    <row r="1168" spans="1:36" x14ac:dyDescent="0.25">
      <c r="A1168" s="14" t="s">
        <v>110</v>
      </c>
      <c r="B1168" t="s">
        <v>80</v>
      </c>
      <c r="C1168" t="s">
        <v>106</v>
      </c>
      <c r="D1168" s="13">
        <v>42349</v>
      </c>
      <c r="E1168">
        <v>1</v>
      </c>
      <c r="F1168">
        <v>100</v>
      </c>
      <c r="G1168" s="2" t="s">
        <v>87</v>
      </c>
      <c r="H1168" s="2" t="s">
        <v>12</v>
      </c>
      <c r="I1168">
        <v>8</v>
      </c>
      <c r="J1168" s="2" t="s">
        <v>88</v>
      </c>
      <c r="K1168" s="2">
        <v>75</v>
      </c>
      <c r="L1168" s="2">
        <v>3104</v>
      </c>
      <c r="M1168" s="2">
        <f t="shared" si="108"/>
        <v>310.39999999999998</v>
      </c>
      <c r="O1168" s="2" t="str">
        <f t="shared" si="109"/>
        <v/>
      </c>
      <c r="P1168" s="2" t="str">
        <f>IF(ISNUMBER(O1168),SUMIFS(O$1:$O1168,A$1:$A1168,A1168,C$1:$C1168,C1168,G$1:$G1168,G1168,E$1:$E1168,E1168),"")</f>
        <v/>
      </c>
      <c r="U1168" t="str">
        <f t="shared" si="110"/>
        <v/>
      </c>
      <c r="AC1168" s="2" t="str">
        <f t="shared" si="111"/>
        <v/>
      </c>
      <c r="AH1168" s="2" t="str">
        <f t="shared" si="112"/>
        <v/>
      </c>
      <c r="AI1168" s="2" t="str">
        <f>IF(ISNUMBER(AH1168),SUMIFS($AH$1:AH1168,$A$1:A1168,A1168,C$1:$C1168,C1168,$G$1:G1168,G1168,$E$1:E1168,E1168),"")</f>
        <v/>
      </c>
      <c r="AJ1168">
        <f t="shared" si="113"/>
        <v>3</v>
      </c>
    </row>
    <row r="1169" spans="1:36" x14ac:dyDescent="0.25">
      <c r="A1169" s="14" t="s">
        <v>109</v>
      </c>
      <c r="B1169" t="s">
        <v>80</v>
      </c>
      <c r="C1169" t="s">
        <v>106</v>
      </c>
      <c r="D1169" s="13">
        <v>42349</v>
      </c>
      <c r="E1169">
        <v>1</v>
      </c>
      <c r="F1169">
        <v>200</v>
      </c>
      <c r="G1169" s="2" t="s">
        <v>87</v>
      </c>
      <c r="H1169" s="2" t="s">
        <v>12</v>
      </c>
      <c r="I1169">
        <v>8</v>
      </c>
      <c r="J1169" s="2" t="s">
        <v>88</v>
      </c>
      <c r="K1169" s="2">
        <v>150</v>
      </c>
      <c r="L1169" s="2">
        <v>2908</v>
      </c>
      <c r="M1169" s="2">
        <f t="shared" si="108"/>
        <v>290.8</v>
      </c>
      <c r="O1169" s="2" t="str">
        <f t="shared" si="109"/>
        <v/>
      </c>
      <c r="P1169" s="2" t="str">
        <f>IF(ISNUMBER(O1169),SUMIFS(O$1:$O1169,A$1:$A1169,A1169,C$1:$C1169,C1169,G$1:$G1169,G1169,E$1:$E1169,E1169),"")</f>
        <v/>
      </c>
      <c r="U1169" t="str">
        <f t="shared" si="110"/>
        <v/>
      </c>
      <c r="AC1169" s="2" t="str">
        <f t="shared" si="111"/>
        <v/>
      </c>
      <c r="AH1169" s="2" t="str">
        <f t="shared" si="112"/>
        <v/>
      </c>
      <c r="AI1169" s="2" t="str">
        <f>IF(ISNUMBER(AH1169),SUMIFS($AH$1:AH1169,$A$1:A1169,A1169,C$1:$C1169,C1169,$G$1:G1169,G1169,$E$1:E1169,E1169),"")</f>
        <v/>
      </c>
      <c r="AJ1169">
        <f t="shared" si="113"/>
        <v>3</v>
      </c>
    </row>
    <row r="1170" spans="1:36" x14ac:dyDescent="0.25">
      <c r="A1170" s="14" t="s">
        <v>108</v>
      </c>
      <c r="B1170" t="s">
        <v>80</v>
      </c>
      <c r="C1170" t="s">
        <v>106</v>
      </c>
      <c r="D1170" s="13">
        <v>42349</v>
      </c>
      <c r="E1170">
        <v>1</v>
      </c>
      <c r="F1170">
        <v>350</v>
      </c>
      <c r="G1170" s="2" t="s">
        <v>87</v>
      </c>
      <c r="H1170" s="2" t="s">
        <v>12</v>
      </c>
      <c r="I1170">
        <v>8</v>
      </c>
      <c r="J1170" s="2" t="s">
        <v>88</v>
      </c>
      <c r="K1170" s="2">
        <v>262.5</v>
      </c>
      <c r="L1170" s="2">
        <v>3104</v>
      </c>
      <c r="M1170" s="2">
        <f t="shared" si="108"/>
        <v>310.39999999999998</v>
      </c>
      <c r="O1170" s="2" t="str">
        <f t="shared" si="109"/>
        <v/>
      </c>
      <c r="P1170" s="2" t="str">
        <f>IF(ISNUMBER(O1170),SUMIFS(O$1:$O1170,A$1:$A1170,A1170,C$1:$C1170,C1170,G$1:$G1170,G1170,E$1:$E1170,E1170),"")</f>
        <v/>
      </c>
      <c r="U1170" t="str">
        <f t="shared" si="110"/>
        <v/>
      </c>
      <c r="AC1170" s="2" t="str">
        <f t="shared" si="111"/>
        <v/>
      </c>
      <c r="AH1170" s="2" t="str">
        <f t="shared" si="112"/>
        <v/>
      </c>
      <c r="AI1170" s="2" t="str">
        <f>IF(ISNUMBER(AH1170),SUMIFS($AH$1:AH1170,$A$1:A1170,A1170,C$1:$C1170,C1170,$G$1:G1170,G1170,$E$1:E1170,E1170),"")</f>
        <v/>
      </c>
      <c r="AJ1170">
        <f t="shared" si="113"/>
        <v>3</v>
      </c>
    </row>
    <row r="1171" spans="1:36" x14ac:dyDescent="0.25">
      <c r="A1171" s="14" t="s">
        <v>107</v>
      </c>
      <c r="B1171" t="s">
        <v>80</v>
      </c>
      <c r="C1171" t="s">
        <v>106</v>
      </c>
      <c r="D1171" s="13">
        <v>42349</v>
      </c>
      <c r="E1171">
        <v>1</v>
      </c>
      <c r="F1171">
        <v>500</v>
      </c>
      <c r="G1171" s="2" t="s">
        <v>87</v>
      </c>
      <c r="H1171" s="2" t="s">
        <v>12</v>
      </c>
      <c r="I1171">
        <v>8</v>
      </c>
      <c r="J1171" s="2" t="s">
        <v>88</v>
      </c>
      <c r="K1171" s="2">
        <v>375</v>
      </c>
      <c r="L1171" s="2">
        <v>2964</v>
      </c>
      <c r="M1171" s="2">
        <f t="shared" si="108"/>
        <v>296.39999999999998</v>
      </c>
      <c r="O1171" s="2" t="str">
        <f t="shared" si="109"/>
        <v/>
      </c>
      <c r="P1171" s="2" t="str">
        <f>IF(ISNUMBER(O1171),SUMIFS(O$1:$O1171,A$1:$A1171,A1171,C$1:$C1171,C1171,G$1:$G1171,G1171,E$1:$E1171,E1171),"")</f>
        <v/>
      </c>
      <c r="U1171" t="str">
        <f t="shared" si="110"/>
        <v/>
      </c>
      <c r="AC1171" s="2" t="str">
        <f t="shared" si="111"/>
        <v/>
      </c>
      <c r="AH1171" s="2" t="str">
        <f t="shared" si="112"/>
        <v/>
      </c>
      <c r="AI1171" s="2" t="str">
        <f>IF(ISNUMBER(AH1171),SUMIFS($AH$1:AH1171,$A$1:A1171,A1171,C$1:$C1171,C1171,$G$1:G1171,G1171,$E$1:E1171,E1171),"")</f>
        <v/>
      </c>
      <c r="AJ1171">
        <f t="shared" si="113"/>
        <v>3</v>
      </c>
    </row>
    <row r="1172" spans="1:36" x14ac:dyDescent="0.25">
      <c r="A1172" s="14" t="s">
        <v>112</v>
      </c>
      <c r="B1172" t="s">
        <v>80</v>
      </c>
      <c r="C1172" t="s">
        <v>106</v>
      </c>
      <c r="D1172" s="13">
        <v>42349</v>
      </c>
      <c r="E1172">
        <v>2</v>
      </c>
      <c r="F1172">
        <v>0</v>
      </c>
      <c r="G1172" s="2" t="s">
        <v>87</v>
      </c>
      <c r="H1172" s="2" t="s">
        <v>12</v>
      </c>
      <c r="I1172">
        <v>8</v>
      </c>
      <c r="J1172" s="2" t="s">
        <v>88</v>
      </c>
      <c r="K1172" s="2">
        <v>0</v>
      </c>
      <c r="L1172" s="2">
        <v>3132</v>
      </c>
      <c r="M1172" s="2">
        <f t="shared" si="108"/>
        <v>313.2</v>
      </c>
      <c r="O1172" s="2" t="str">
        <f t="shared" si="109"/>
        <v/>
      </c>
      <c r="P1172" s="2" t="str">
        <f>IF(ISNUMBER(O1172),SUMIFS(O$1:$O1172,A$1:$A1172,A1172,C$1:$C1172,C1172,G$1:$G1172,G1172,E$1:$E1172,E1172),"")</f>
        <v/>
      </c>
      <c r="U1172" t="str">
        <f t="shared" si="110"/>
        <v/>
      </c>
      <c r="AC1172" s="2" t="str">
        <f t="shared" si="111"/>
        <v/>
      </c>
      <c r="AH1172" s="2" t="str">
        <f t="shared" si="112"/>
        <v/>
      </c>
      <c r="AI1172" s="2" t="str">
        <f>IF(ISNUMBER(AH1172),SUMIFS($AH$1:AH1172,$A$1:A1172,A1172,C$1:$C1172,C1172,$G$1:G1172,G1172,$E$1:E1172,E1172),"")</f>
        <v/>
      </c>
      <c r="AJ1172">
        <f t="shared" si="113"/>
        <v>3</v>
      </c>
    </row>
    <row r="1173" spans="1:36" x14ac:dyDescent="0.25">
      <c r="A1173" s="14" t="s">
        <v>111</v>
      </c>
      <c r="B1173" t="s">
        <v>80</v>
      </c>
      <c r="C1173" t="s">
        <v>106</v>
      </c>
      <c r="D1173" s="13">
        <v>42349</v>
      </c>
      <c r="E1173">
        <v>2</v>
      </c>
      <c r="F1173">
        <v>50</v>
      </c>
      <c r="G1173" s="2" t="s">
        <v>87</v>
      </c>
      <c r="H1173" s="2" t="s">
        <v>12</v>
      </c>
      <c r="I1173">
        <v>8</v>
      </c>
      <c r="J1173" s="2" t="s">
        <v>88</v>
      </c>
      <c r="K1173" s="2">
        <v>37.5</v>
      </c>
      <c r="L1173" s="2">
        <v>3244</v>
      </c>
      <c r="M1173" s="2">
        <f t="shared" si="108"/>
        <v>324.39999999999998</v>
      </c>
      <c r="O1173" s="2" t="str">
        <f t="shared" si="109"/>
        <v/>
      </c>
      <c r="P1173" s="2" t="str">
        <f>IF(ISNUMBER(O1173),SUMIFS(O$1:$O1173,A$1:$A1173,A1173,C$1:$C1173,C1173,G$1:$G1173,G1173,E$1:$E1173,E1173),"")</f>
        <v/>
      </c>
      <c r="U1173" t="str">
        <f t="shared" si="110"/>
        <v/>
      </c>
      <c r="AC1173" s="2" t="str">
        <f t="shared" si="111"/>
        <v/>
      </c>
      <c r="AH1173" s="2" t="str">
        <f t="shared" si="112"/>
        <v/>
      </c>
      <c r="AI1173" s="2" t="str">
        <f>IF(ISNUMBER(AH1173),SUMIFS($AH$1:AH1173,$A$1:A1173,A1173,C$1:$C1173,C1173,$G$1:G1173,G1173,$E$1:E1173,E1173),"")</f>
        <v/>
      </c>
      <c r="AJ1173">
        <f t="shared" si="113"/>
        <v>3</v>
      </c>
    </row>
    <row r="1174" spans="1:36" x14ac:dyDescent="0.25">
      <c r="A1174" s="14" t="s">
        <v>110</v>
      </c>
      <c r="B1174" t="s">
        <v>80</v>
      </c>
      <c r="C1174" t="s">
        <v>106</v>
      </c>
      <c r="D1174" s="13">
        <v>42349</v>
      </c>
      <c r="E1174">
        <v>2</v>
      </c>
      <c r="F1174">
        <v>100</v>
      </c>
      <c r="G1174" s="2" t="s">
        <v>87</v>
      </c>
      <c r="H1174" s="2" t="s">
        <v>12</v>
      </c>
      <c r="I1174">
        <v>8</v>
      </c>
      <c r="J1174" s="2" t="s">
        <v>88</v>
      </c>
      <c r="K1174" s="2">
        <v>75</v>
      </c>
      <c r="L1174" s="2">
        <v>3468</v>
      </c>
      <c r="M1174" s="2">
        <f t="shared" si="108"/>
        <v>346.8</v>
      </c>
      <c r="O1174" s="2" t="str">
        <f t="shared" si="109"/>
        <v/>
      </c>
      <c r="P1174" s="2" t="str">
        <f>IF(ISNUMBER(O1174),SUMIFS(O$1:$O1174,A$1:$A1174,A1174,C$1:$C1174,C1174,G$1:$G1174,G1174,E$1:$E1174,E1174),"")</f>
        <v/>
      </c>
      <c r="U1174" t="str">
        <f t="shared" si="110"/>
        <v/>
      </c>
      <c r="AC1174" s="2" t="str">
        <f t="shared" si="111"/>
        <v/>
      </c>
      <c r="AH1174" s="2" t="str">
        <f t="shared" si="112"/>
        <v/>
      </c>
      <c r="AI1174" s="2" t="str">
        <f>IF(ISNUMBER(AH1174),SUMIFS($AH$1:AH1174,$A$1:A1174,A1174,C$1:$C1174,C1174,$G$1:G1174,G1174,$E$1:E1174,E1174),"")</f>
        <v/>
      </c>
      <c r="AJ1174">
        <f t="shared" si="113"/>
        <v>3</v>
      </c>
    </row>
    <row r="1175" spans="1:36" x14ac:dyDescent="0.25">
      <c r="A1175" s="14" t="s">
        <v>109</v>
      </c>
      <c r="B1175" t="s">
        <v>80</v>
      </c>
      <c r="C1175" t="s">
        <v>106</v>
      </c>
      <c r="D1175" s="13">
        <v>42349</v>
      </c>
      <c r="E1175">
        <v>2</v>
      </c>
      <c r="F1175">
        <v>200</v>
      </c>
      <c r="G1175" s="2" t="s">
        <v>87</v>
      </c>
      <c r="H1175" s="2" t="s">
        <v>12</v>
      </c>
      <c r="I1175">
        <v>8</v>
      </c>
      <c r="J1175" s="2" t="s">
        <v>88</v>
      </c>
      <c r="K1175" s="2">
        <v>150</v>
      </c>
      <c r="L1175" s="2">
        <v>3496</v>
      </c>
      <c r="M1175" s="2">
        <f t="shared" si="108"/>
        <v>349.6</v>
      </c>
      <c r="O1175" s="2" t="str">
        <f t="shared" si="109"/>
        <v/>
      </c>
      <c r="P1175" s="2" t="str">
        <f>IF(ISNUMBER(O1175),SUMIFS(O$1:$O1175,A$1:$A1175,A1175,C$1:$C1175,C1175,G$1:$G1175,G1175,E$1:$E1175,E1175),"")</f>
        <v/>
      </c>
      <c r="U1175" t="str">
        <f t="shared" si="110"/>
        <v/>
      </c>
      <c r="AC1175" s="2" t="str">
        <f t="shared" si="111"/>
        <v/>
      </c>
      <c r="AH1175" s="2" t="str">
        <f t="shared" si="112"/>
        <v/>
      </c>
      <c r="AI1175" s="2" t="str">
        <f>IF(ISNUMBER(AH1175),SUMIFS($AH$1:AH1175,$A$1:A1175,A1175,C$1:$C1175,C1175,$G$1:G1175,G1175,$E$1:E1175,E1175),"")</f>
        <v/>
      </c>
      <c r="AJ1175">
        <f t="shared" si="113"/>
        <v>3</v>
      </c>
    </row>
    <row r="1176" spans="1:36" x14ac:dyDescent="0.25">
      <c r="A1176" s="14" t="s">
        <v>108</v>
      </c>
      <c r="B1176" t="s">
        <v>80</v>
      </c>
      <c r="C1176" t="s">
        <v>106</v>
      </c>
      <c r="D1176" s="13">
        <v>42349</v>
      </c>
      <c r="E1176">
        <v>2</v>
      </c>
      <c r="F1176">
        <v>350</v>
      </c>
      <c r="G1176" s="2" t="s">
        <v>87</v>
      </c>
      <c r="H1176" s="2" t="s">
        <v>12</v>
      </c>
      <c r="I1176">
        <v>8</v>
      </c>
      <c r="J1176" s="2" t="s">
        <v>88</v>
      </c>
      <c r="K1176" s="2">
        <v>262.5</v>
      </c>
      <c r="L1176" s="2">
        <v>3244</v>
      </c>
      <c r="M1176" s="2">
        <f t="shared" si="108"/>
        <v>324.39999999999998</v>
      </c>
      <c r="O1176" s="2" t="str">
        <f t="shared" si="109"/>
        <v/>
      </c>
      <c r="P1176" s="2" t="str">
        <f>IF(ISNUMBER(O1176),SUMIFS(O$1:$O1176,A$1:$A1176,A1176,C$1:$C1176,C1176,G$1:$G1176,G1176,E$1:$E1176,E1176),"")</f>
        <v/>
      </c>
      <c r="U1176" t="str">
        <f t="shared" si="110"/>
        <v/>
      </c>
      <c r="AC1176" s="2" t="str">
        <f t="shared" si="111"/>
        <v/>
      </c>
      <c r="AH1176" s="2" t="str">
        <f t="shared" si="112"/>
        <v/>
      </c>
      <c r="AI1176" s="2" t="str">
        <f>IF(ISNUMBER(AH1176),SUMIFS($AH$1:AH1176,$A$1:A1176,A1176,C$1:$C1176,C1176,$G$1:G1176,G1176,$E$1:E1176,E1176),"")</f>
        <v/>
      </c>
      <c r="AJ1176">
        <f t="shared" si="113"/>
        <v>3</v>
      </c>
    </row>
    <row r="1177" spans="1:36" x14ac:dyDescent="0.25">
      <c r="A1177" s="14" t="s">
        <v>107</v>
      </c>
      <c r="B1177" t="s">
        <v>80</v>
      </c>
      <c r="C1177" t="s">
        <v>106</v>
      </c>
      <c r="D1177" s="13">
        <v>42349</v>
      </c>
      <c r="E1177">
        <v>2</v>
      </c>
      <c r="F1177">
        <v>500</v>
      </c>
      <c r="G1177" s="2" t="s">
        <v>87</v>
      </c>
      <c r="H1177" s="2" t="s">
        <v>12</v>
      </c>
      <c r="I1177">
        <v>8</v>
      </c>
      <c r="J1177" s="2" t="s">
        <v>88</v>
      </c>
      <c r="K1177" s="2">
        <v>375</v>
      </c>
      <c r="L1177" s="2">
        <v>3832</v>
      </c>
      <c r="M1177" s="2">
        <f t="shared" si="108"/>
        <v>383.2</v>
      </c>
      <c r="O1177" s="2" t="str">
        <f t="shared" si="109"/>
        <v/>
      </c>
      <c r="P1177" s="2" t="str">
        <f>IF(ISNUMBER(O1177),SUMIFS(O$1:$O1177,A$1:$A1177,A1177,C$1:$C1177,C1177,G$1:$G1177,G1177,E$1:$E1177,E1177),"")</f>
        <v/>
      </c>
      <c r="U1177" t="str">
        <f t="shared" si="110"/>
        <v/>
      </c>
      <c r="AC1177" s="2" t="str">
        <f t="shared" si="111"/>
        <v/>
      </c>
      <c r="AH1177" s="2" t="str">
        <f t="shared" si="112"/>
        <v/>
      </c>
      <c r="AI1177" s="2" t="str">
        <f>IF(ISNUMBER(AH1177),SUMIFS($AH$1:AH1177,$A$1:A1177,A1177,C$1:$C1177,C1177,$G$1:G1177,G1177,$E$1:E1177,E1177),"")</f>
        <v/>
      </c>
      <c r="AJ1177">
        <f t="shared" si="113"/>
        <v>3</v>
      </c>
    </row>
    <row r="1178" spans="1:36" x14ac:dyDescent="0.25">
      <c r="A1178" s="14" t="s">
        <v>112</v>
      </c>
      <c r="B1178" t="s">
        <v>80</v>
      </c>
      <c r="C1178" t="s">
        <v>106</v>
      </c>
      <c r="D1178" s="13">
        <v>42349</v>
      </c>
      <c r="E1178">
        <v>3</v>
      </c>
      <c r="F1178">
        <v>0</v>
      </c>
      <c r="G1178" s="2" t="s">
        <v>87</v>
      </c>
      <c r="H1178" s="2" t="s">
        <v>12</v>
      </c>
      <c r="I1178">
        <v>8</v>
      </c>
      <c r="J1178" s="2" t="s">
        <v>88</v>
      </c>
      <c r="K1178" s="2">
        <v>0</v>
      </c>
      <c r="L1178" s="2">
        <v>2712</v>
      </c>
      <c r="M1178" s="2">
        <f t="shared" si="108"/>
        <v>271.2</v>
      </c>
      <c r="O1178" s="2" t="str">
        <f t="shared" si="109"/>
        <v/>
      </c>
      <c r="P1178" s="2" t="str">
        <f>IF(ISNUMBER(O1178),SUMIFS(O$1:$O1178,A$1:$A1178,A1178,C$1:$C1178,C1178,G$1:$G1178,G1178,E$1:$E1178,E1178),"")</f>
        <v/>
      </c>
      <c r="U1178" t="str">
        <f t="shared" si="110"/>
        <v/>
      </c>
      <c r="AC1178" s="2" t="str">
        <f t="shared" si="111"/>
        <v/>
      </c>
      <c r="AH1178" s="2" t="str">
        <f t="shared" si="112"/>
        <v/>
      </c>
      <c r="AI1178" s="2" t="str">
        <f>IF(ISNUMBER(AH1178),SUMIFS($AH$1:AH1178,$A$1:A1178,A1178,C$1:$C1178,C1178,$G$1:G1178,G1178,$E$1:E1178,E1178),"")</f>
        <v/>
      </c>
      <c r="AJ1178">
        <f t="shared" si="113"/>
        <v>3</v>
      </c>
    </row>
    <row r="1179" spans="1:36" x14ac:dyDescent="0.25">
      <c r="A1179" s="14" t="s">
        <v>111</v>
      </c>
      <c r="B1179" t="s">
        <v>80</v>
      </c>
      <c r="C1179" t="s">
        <v>106</v>
      </c>
      <c r="D1179" s="13">
        <v>42349</v>
      </c>
      <c r="E1179">
        <v>3</v>
      </c>
      <c r="F1179">
        <v>50</v>
      </c>
      <c r="G1179" s="2" t="s">
        <v>87</v>
      </c>
      <c r="H1179" s="2" t="s">
        <v>12</v>
      </c>
      <c r="I1179">
        <v>8</v>
      </c>
      <c r="J1179" s="2" t="s">
        <v>88</v>
      </c>
      <c r="K1179" s="2">
        <v>37.5</v>
      </c>
      <c r="L1179" s="2">
        <v>3076</v>
      </c>
      <c r="M1179" s="2">
        <f t="shared" si="108"/>
        <v>307.60000000000002</v>
      </c>
      <c r="O1179" s="2" t="str">
        <f t="shared" si="109"/>
        <v/>
      </c>
      <c r="P1179" s="2" t="str">
        <f>IF(ISNUMBER(O1179),SUMIFS(O$1:$O1179,A$1:$A1179,A1179,C$1:$C1179,C1179,G$1:$G1179,G1179,E$1:$E1179,E1179),"")</f>
        <v/>
      </c>
      <c r="U1179" t="str">
        <f t="shared" si="110"/>
        <v/>
      </c>
      <c r="AC1179" s="2" t="str">
        <f t="shared" si="111"/>
        <v/>
      </c>
      <c r="AH1179" s="2" t="str">
        <f t="shared" si="112"/>
        <v/>
      </c>
      <c r="AI1179" s="2" t="str">
        <f>IF(ISNUMBER(AH1179),SUMIFS($AH$1:AH1179,$A$1:A1179,A1179,C$1:$C1179,C1179,$G$1:G1179,G1179,$E$1:E1179,E1179),"")</f>
        <v/>
      </c>
      <c r="AJ1179">
        <f t="shared" si="113"/>
        <v>3</v>
      </c>
    </row>
    <row r="1180" spans="1:36" x14ac:dyDescent="0.25">
      <c r="A1180" s="14" t="s">
        <v>110</v>
      </c>
      <c r="B1180" t="s">
        <v>80</v>
      </c>
      <c r="C1180" t="s">
        <v>106</v>
      </c>
      <c r="D1180" s="13">
        <v>42349</v>
      </c>
      <c r="E1180">
        <v>3</v>
      </c>
      <c r="F1180">
        <v>100</v>
      </c>
      <c r="G1180" s="2" t="s">
        <v>87</v>
      </c>
      <c r="H1180" s="2" t="s">
        <v>12</v>
      </c>
      <c r="I1180">
        <v>8</v>
      </c>
      <c r="J1180" s="2" t="s">
        <v>88</v>
      </c>
      <c r="K1180" s="2">
        <v>75</v>
      </c>
      <c r="L1180" s="2">
        <v>3076</v>
      </c>
      <c r="M1180" s="2">
        <f t="shared" si="108"/>
        <v>307.60000000000002</v>
      </c>
      <c r="O1180" s="2" t="str">
        <f t="shared" si="109"/>
        <v/>
      </c>
      <c r="P1180" s="2" t="str">
        <f>IF(ISNUMBER(O1180),SUMIFS(O$1:$O1180,A$1:$A1180,A1180,C$1:$C1180,C1180,G$1:$G1180,G1180,E$1:$E1180,E1180),"")</f>
        <v/>
      </c>
      <c r="U1180" t="str">
        <f t="shared" si="110"/>
        <v/>
      </c>
      <c r="AC1180" s="2" t="str">
        <f t="shared" si="111"/>
        <v/>
      </c>
      <c r="AH1180" s="2" t="str">
        <f t="shared" si="112"/>
        <v/>
      </c>
      <c r="AI1180" s="2" t="str">
        <f>IF(ISNUMBER(AH1180),SUMIFS($AH$1:AH1180,$A$1:A1180,A1180,C$1:$C1180,C1180,$G$1:G1180,G1180,$E$1:E1180,E1180),"")</f>
        <v/>
      </c>
      <c r="AJ1180">
        <f t="shared" si="113"/>
        <v>3</v>
      </c>
    </row>
    <row r="1181" spans="1:36" x14ac:dyDescent="0.25">
      <c r="A1181" s="14" t="s">
        <v>109</v>
      </c>
      <c r="B1181" t="s">
        <v>80</v>
      </c>
      <c r="C1181" t="s">
        <v>106</v>
      </c>
      <c r="D1181" s="13">
        <v>42349</v>
      </c>
      <c r="E1181">
        <v>3</v>
      </c>
      <c r="F1181">
        <v>200</v>
      </c>
      <c r="G1181" s="2" t="s">
        <v>87</v>
      </c>
      <c r="H1181" s="2" t="s">
        <v>12</v>
      </c>
      <c r="I1181">
        <v>8</v>
      </c>
      <c r="J1181" s="2" t="s">
        <v>88</v>
      </c>
      <c r="K1181" s="2">
        <v>150</v>
      </c>
      <c r="L1181" s="2">
        <v>3076</v>
      </c>
      <c r="M1181" s="2">
        <f t="shared" si="108"/>
        <v>307.60000000000002</v>
      </c>
      <c r="O1181" s="2" t="str">
        <f t="shared" si="109"/>
        <v/>
      </c>
      <c r="P1181" s="2" t="str">
        <f>IF(ISNUMBER(O1181),SUMIFS(O$1:$O1181,A$1:$A1181,A1181,C$1:$C1181,C1181,G$1:$G1181,G1181,E$1:$E1181,E1181),"")</f>
        <v/>
      </c>
      <c r="U1181" t="str">
        <f t="shared" si="110"/>
        <v/>
      </c>
      <c r="AC1181" s="2" t="str">
        <f t="shared" si="111"/>
        <v/>
      </c>
      <c r="AH1181" s="2" t="str">
        <f t="shared" si="112"/>
        <v/>
      </c>
      <c r="AI1181" s="2" t="str">
        <f>IF(ISNUMBER(AH1181),SUMIFS($AH$1:AH1181,$A$1:A1181,A1181,C$1:$C1181,C1181,$G$1:G1181,G1181,$E$1:E1181,E1181),"")</f>
        <v/>
      </c>
      <c r="AJ1181">
        <f t="shared" si="113"/>
        <v>3</v>
      </c>
    </row>
    <row r="1182" spans="1:36" x14ac:dyDescent="0.25">
      <c r="A1182" s="14" t="s">
        <v>108</v>
      </c>
      <c r="B1182" t="s">
        <v>80</v>
      </c>
      <c r="C1182" t="s">
        <v>106</v>
      </c>
      <c r="D1182" s="13">
        <v>42349</v>
      </c>
      <c r="E1182">
        <v>3</v>
      </c>
      <c r="F1182">
        <v>350</v>
      </c>
      <c r="G1182" s="2" t="s">
        <v>87</v>
      </c>
      <c r="H1182" s="2" t="s">
        <v>12</v>
      </c>
      <c r="I1182">
        <v>8</v>
      </c>
      <c r="J1182" s="2" t="s">
        <v>88</v>
      </c>
      <c r="K1182" s="2">
        <v>262.5</v>
      </c>
      <c r="L1182" s="2">
        <v>3496</v>
      </c>
      <c r="M1182" s="2">
        <f t="shared" si="108"/>
        <v>349.6</v>
      </c>
      <c r="O1182" s="2" t="str">
        <f t="shared" si="109"/>
        <v/>
      </c>
      <c r="P1182" s="2" t="str">
        <f>IF(ISNUMBER(O1182),SUMIFS(O$1:$O1182,A$1:$A1182,A1182,C$1:$C1182,C1182,G$1:$G1182,G1182,E$1:$E1182,E1182),"")</f>
        <v/>
      </c>
      <c r="U1182" t="str">
        <f t="shared" si="110"/>
        <v/>
      </c>
      <c r="AC1182" s="2" t="str">
        <f t="shared" si="111"/>
        <v/>
      </c>
      <c r="AH1182" s="2" t="str">
        <f t="shared" si="112"/>
        <v/>
      </c>
      <c r="AI1182" s="2" t="str">
        <f>IF(ISNUMBER(AH1182),SUMIFS($AH$1:AH1182,$A$1:A1182,A1182,C$1:$C1182,C1182,$G$1:G1182,G1182,$E$1:E1182,E1182),"")</f>
        <v/>
      </c>
      <c r="AJ1182">
        <f t="shared" si="113"/>
        <v>3</v>
      </c>
    </row>
    <row r="1183" spans="1:36" x14ac:dyDescent="0.25">
      <c r="A1183" s="14" t="s">
        <v>107</v>
      </c>
      <c r="B1183" t="s">
        <v>80</v>
      </c>
      <c r="C1183" t="s">
        <v>106</v>
      </c>
      <c r="D1183" s="13">
        <v>42349</v>
      </c>
      <c r="E1183">
        <v>3</v>
      </c>
      <c r="F1183">
        <v>500</v>
      </c>
      <c r="G1183" s="2" t="s">
        <v>87</v>
      </c>
      <c r="H1183" s="2" t="s">
        <v>12</v>
      </c>
      <c r="I1183">
        <v>8</v>
      </c>
      <c r="J1183" s="2" t="s">
        <v>88</v>
      </c>
      <c r="K1183" s="2">
        <v>375</v>
      </c>
      <c r="L1183" s="2">
        <v>3244</v>
      </c>
      <c r="M1183" s="2">
        <f t="shared" si="108"/>
        <v>324.39999999999998</v>
      </c>
      <c r="O1183" s="2" t="str">
        <f t="shared" si="109"/>
        <v/>
      </c>
      <c r="P1183" s="2" t="str">
        <f>IF(ISNUMBER(O1183),SUMIFS(O$1:$O1183,A$1:$A1183,A1183,C$1:$C1183,C1183,G$1:$G1183,G1183,E$1:$E1183,E1183),"")</f>
        <v/>
      </c>
      <c r="U1183" t="str">
        <f t="shared" si="110"/>
        <v/>
      </c>
      <c r="AC1183" s="2" t="str">
        <f t="shared" si="111"/>
        <v/>
      </c>
      <c r="AH1183" s="2" t="str">
        <f t="shared" si="112"/>
        <v/>
      </c>
      <c r="AI1183" s="2" t="str">
        <f>IF(ISNUMBER(AH1183),SUMIFS($AH$1:AH1183,$A$1:A1183,A1183,C$1:$C1183,C1183,$G$1:G1183,G1183,$E$1:E1183,E1183),"")</f>
        <v/>
      </c>
      <c r="AJ1183">
        <f t="shared" si="113"/>
        <v>3</v>
      </c>
    </row>
    <row r="1184" spans="1:36" x14ac:dyDescent="0.25">
      <c r="A1184" s="14" t="s">
        <v>112</v>
      </c>
      <c r="B1184" t="s">
        <v>80</v>
      </c>
      <c r="C1184" t="s">
        <v>106</v>
      </c>
      <c r="D1184" s="13">
        <v>42358</v>
      </c>
      <c r="E1184">
        <v>1</v>
      </c>
      <c r="F1184">
        <v>0</v>
      </c>
      <c r="G1184" s="2" t="s">
        <v>87</v>
      </c>
      <c r="H1184" s="2" t="s">
        <v>12</v>
      </c>
      <c r="I1184">
        <v>8</v>
      </c>
      <c r="J1184" s="2" t="s">
        <v>88</v>
      </c>
      <c r="K1184" s="2">
        <v>0</v>
      </c>
      <c r="L1184" s="2">
        <v>3916</v>
      </c>
      <c r="M1184" s="2">
        <f t="shared" si="108"/>
        <v>391.6</v>
      </c>
      <c r="O1184" s="2" t="str">
        <f t="shared" si="109"/>
        <v/>
      </c>
      <c r="P1184" s="2" t="str">
        <f>IF(ISNUMBER(O1184),SUMIFS(O$1:$O1184,A$1:$A1184,A1184,C$1:$C1184,C1184,G$1:$G1184,G1184,E$1:$E1184,E1184),"")</f>
        <v/>
      </c>
      <c r="U1184" t="str">
        <f t="shared" si="110"/>
        <v/>
      </c>
      <c r="AC1184" s="2" t="str">
        <f t="shared" si="111"/>
        <v/>
      </c>
      <c r="AH1184" s="2" t="str">
        <f t="shared" si="112"/>
        <v/>
      </c>
      <c r="AI1184" s="2" t="str">
        <f>IF(ISNUMBER(AH1184),SUMIFS($AH$1:AH1184,$A$1:A1184,A1184,C$1:$C1184,C1184,$G$1:G1184,G1184,$E$1:E1184,E1184),"")</f>
        <v/>
      </c>
      <c r="AJ1184">
        <f t="shared" si="113"/>
        <v>3</v>
      </c>
    </row>
    <row r="1185" spans="1:36" x14ac:dyDescent="0.25">
      <c r="A1185" s="14" t="s">
        <v>111</v>
      </c>
      <c r="B1185" t="s">
        <v>80</v>
      </c>
      <c r="C1185" t="s">
        <v>106</v>
      </c>
      <c r="D1185" s="13">
        <v>42358</v>
      </c>
      <c r="E1185">
        <v>1</v>
      </c>
      <c r="F1185">
        <v>50</v>
      </c>
      <c r="G1185" s="2" t="s">
        <v>87</v>
      </c>
      <c r="H1185" s="2" t="s">
        <v>12</v>
      </c>
      <c r="I1185">
        <v>8</v>
      </c>
      <c r="J1185" s="2" t="s">
        <v>88</v>
      </c>
      <c r="K1185" s="2">
        <v>37.5</v>
      </c>
      <c r="L1185" s="2">
        <v>4140</v>
      </c>
      <c r="M1185" s="2">
        <f t="shared" si="108"/>
        <v>414</v>
      </c>
      <c r="O1185" s="2" t="str">
        <f t="shared" si="109"/>
        <v/>
      </c>
      <c r="P1185" s="2" t="str">
        <f>IF(ISNUMBER(O1185),SUMIFS(O$1:$O1185,A$1:$A1185,A1185,C$1:$C1185,C1185,G$1:$G1185,G1185,E$1:$E1185,E1185),"")</f>
        <v/>
      </c>
      <c r="U1185" t="str">
        <f t="shared" si="110"/>
        <v/>
      </c>
      <c r="AC1185" s="2" t="str">
        <f t="shared" si="111"/>
        <v/>
      </c>
      <c r="AH1185" s="2" t="str">
        <f t="shared" si="112"/>
        <v/>
      </c>
      <c r="AI1185" s="2" t="str">
        <f>IF(ISNUMBER(AH1185),SUMIFS($AH$1:AH1185,$A$1:A1185,A1185,C$1:$C1185,C1185,$G$1:G1185,G1185,$E$1:E1185,E1185),"")</f>
        <v/>
      </c>
      <c r="AJ1185">
        <f t="shared" si="113"/>
        <v>3</v>
      </c>
    </row>
    <row r="1186" spans="1:36" x14ac:dyDescent="0.25">
      <c r="A1186" s="14" t="s">
        <v>110</v>
      </c>
      <c r="B1186" t="s">
        <v>80</v>
      </c>
      <c r="C1186" t="s">
        <v>106</v>
      </c>
      <c r="D1186" s="13">
        <v>42358</v>
      </c>
      <c r="E1186">
        <v>1</v>
      </c>
      <c r="F1186">
        <v>100</v>
      </c>
      <c r="G1186" s="2" t="s">
        <v>87</v>
      </c>
      <c r="H1186" s="2" t="s">
        <v>12</v>
      </c>
      <c r="I1186">
        <v>8</v>
      </c>
      <c r="J1186" s="2" t="s">
        <v>88</v>
      </c>
      <c r="K1186" s="2">
        <v>75</v>
      </c>
      <c r="L1186" s="2">
        <v>4504</v>
      </c>
      <c r="M1186" s="2">
        <f t="shared" si="108"/>
        <v>450.4</v>
      </c>
      <c r="O1186" s="2" t="str">
        <f t="shared" si="109"/>
        <v/>
      </c>
      <c r="P1186" s="2" t="str">
        <f>IF(ISNUMBER(O1186),SUMIFS(O$1:$O1186,A$1:$A1186,A1186,C$1:$C1186,C1186,G$1:$G1186,G1186,E$1:$E1186,E1186),"")</f>
        <v/>
      </c>
      <c r="U1186" t="str">
        <f t="shared" si="110"/>
        <v/>
      </c>
      <c r="AC1186" s="2" t="str">
        <f t="shared" si="111"/>
        <v/>
      </c>
      <c r="AH1186" s="2" t="str">
        <f t="shared" si="112"/>
        <v/>
      </c>
      <c r="AI1186" s="2" t="str">
        <f>IF(ISNUMBER(AH1186),SUMIFS($AH$1:AH1186,$A$1:A1186,A1186,C$1:$C1186,C1186,$G$1:G1186,G1186,$E$1:E1186,E1186),"")</f>
        <v/>
      </c>
      <c r="AJ1186">
        <f t="shared" si="113"/>
        <v>3</v>
      </c>
    </row>
    <row r="1187" spans="1:36" x14ac:dyDescent="0.25">
      <c r="A1187" s="14" t="s">
        <v>109</v>
      </c>
      <c r="B1187" t="s">
        <v>80</v>
      </c>
      <c r="C1187" t="s">
        <v>106</v>
      </c>
      <c r="D1187" s="13">
        <v>42358</v>
      </c>
      <c r="E1187">
        <v>1</v>
      </c>
      <c r="F1187">
        <v>200</v>
      </c>
      <c r="G1187" s="2" t="s">
        <v>87</v>
      </c>
      <c r="H1187" s="2" t="s">
        <v>12</v>
      </c>
      <c r="I1187">
        <v>8</v>
      </c>
      <c r="J1187" s="2" t="s">
        <v>88</v>
      </c>
      <c r="K1187" s="2">
        <v>150</v>
      </c>
      <c r="L1187" s="2">
        <v>4868</v>
      </c>
      <c r="M1187" s="2">
        <f t="shared" si="108"/>
        <v>486.8</v>
      </c>
      <c r="O1187" s="2" t="str">
        <f t="shared" si="109"/>
        <v/>
      </c>
      <c r="P1187" s="2" t="str">
        <f>IF(ISNUMBER(O1187),SUMIFS(O$1:$O1187,A$1:$A1187,A1187,C$1:$C1187,C1187,G$1:$G1187,G1187,E$1:$E1187,E1187),"")</f>
        <v/>
      </c>
      <c r="U1187" t="str">
        <f t="shared" si="110"/>
        <v/>
      </c>
      <c r="AC1187" s="2" t="str">
        <f t="shared" si="111"/>
        <v/>
      </c>
      <c r="AH1187" s="2" t="str">
        <f t="shared" si="112"/>
        <v/>
      </c>
      <c r="AI1187" s="2" t="str">
        <f>IF(ISNUMBER(AH1187),SUMIFS($AH$1:AH1187,$A$1:A1187,A1187,C$1:$C1187,C1187,$G$1:G1187,G1187,$E$1:E1187,E1187),"")</f>
        <v/>
      </c>
      <c r="AJ1187">
        <f t="shared" si="113"/>
        <v>3</v>
      </c>
    </row>
    <row r="1188" spans="1:36" x14ac:dyDescent="0.25">
      <c r="A1188" s="14" t="s">
        <v>108</v>
      </c>
      <c r="B1188" t="s">
        <v>80</v>
      </c>
      <c r="C1188" t="s">
        <v>106</v>
      </c>
      <c r="D1188" s="13">
        <v>42358</v>
      </c>
      <c r="E1188">
        <v>1</v>
      </c>
      <c r="F1188">
        <v>350</v>
      </c>
      <c r="G1188" s="2" t="s">
        <v>87</v>
      </c>
      <c r="H1188" s="2" t="s">
        <v>12</v>
      </c>
      <c r="I1188">
        <v>8</v>
      </c>
      <c r="J1188" s="2" t="s">
        <v>88</v>
      </c>
      <c r="K1188" s="2">
        <v>262.5</v>
      </c>
      <c r="L1188" s="2">
        <v>4140</v>
      </c>
      <c r="M1188" s="2">
        <f t="shared" si="108"/>
        <v>414</v>
      </c>
      <c r="O1188" s="2" t="str">
        <f t="shared" si="109"/>
        <v/>
      </c>
      <c r="P1188" s="2" t="str">
        <f>IF(ISNUMBER(O1188),SUMIFS(O$1:$O1188,A$1:$A1188,A1188,C$1:$C1188,C1188,G$1:$G1188,G1188,E$1:$E1188,E1188),"")</f>
        <v/>
      </c>
      <c r="U1188" t="str">
        <f t="shared" si="110"/>
        <v/>
      </c>
      <c r="AC1188" s="2" t="str">
        <f t="shared" si="111"/>
        <v/>
      </c>
      <c r="AH1188" s="2" t="str">
        <f t="shared" si="112"/>
        <v/>
      </c>
      <c r="AI1188" s="2" t="str">
        <f>IF(ISNUMBER(AH1188),SUMIFS($AH$1:AH1188,$A$1:A1188,A1188,C$1:$C1188,C1188,$G$1:G1188,G1188,$E$1:E1188,E1188),"")</f>
        <v/>
      </c>
      <c r="AJ1188">
        <f t="shared" si="113"/>
        <v>3</v>
      </c>
    </row>
    <row r="1189" spans="1:36" x14ac:dyDescent="0.25">
      <c r="A1189" s="14" t="s">
        <v>107</v>
      </c>
      <c r="B1189" t="s">
        <v>80</v>
      </c>
      <c r="C1189" t="s">
        <v>106</v>
      </c>
      <c r="D1189" s="13">
        <v>42358</v>
      </c>
      <c r="E1189">
        <v>1</v>
      </c>
      <c r="F1189">
        <v>500</v>
      </c>
      <c r="G1189" s="2" t="s">
        <v>87</v>
      </c>
      <c r="H1189" s="2" t="s">
        <v>12</v>
      </c>
      <c r="I1189">
        <v>8</v>
      </c>
      <c r="J1189" s="2" t="s">
        <v>88</v>
      </c>
      <c r="K1189" s="2">
        <v>375</v>
      </c>
      <c r="L1189" s="2">
        <v>4196</v>
      </c>
      <c r="M1189" s="2">
        <f t="shared" si="108"/>
        <v>419.6</v>
      </c>
      <c r="O1189" s="2" t="str">
        <f t="shared" si="109"/>
        <v/>
      </c>
      <c r="P1189" s="2" t="str">
        <f>IF(ISNUMBER(O1189),SUMIFS(O$1:$O1189,A$1:$A1189,A1189,C$1:$C1189,C1189,G$1:$G1189,G1189,E$1:$E1189,E1189),"")</f>
        <v/>
      </c>
      <c r="U1189" t="str">
        <f t="shared" si="110"/>
        <v/>
      </c>
      <c r="AC1189" s="2" t="str">
        <f t="shared" si="111"/>
        <v/>
      </c>
      <c r="AH1189" s="2" t="str">
        <f t="shared" si="112"/>
        <v/>
      </c>
      <c r="AI1189" s="2" t="str">
        <f>IF(ISNUMBER(AH1189),SUMIFS($AH$1:AH1189,$A$1:A1189,A1189,C$1:$C1189,C1189,$G$1:G1189,G1189,$E$1:E1189,E1189),"")</f>
        <v/>
      </c>
      <c r="AJ1189">
        <f t="shared" si="113"/>
        <v>3</v>
      </c>
    </row>
    <row r="1190" spans="1:36" x14ac:dyDescent="0.25">
      <c r="A1190" s="14" t="s">
        <v>112</v>
      </c>
      <c r="B1190" t="s">
        <v>80</v>
      </c>
      <c r="C1190" t="s">
        <v>106</v>
      </c>
      <c r="D1190" s="13">
        <v>42358</v>
      </c>
      <c r="E1190">
        <v>2</v>
      </c>
      <c r="F1190">
        <v>0</v>
      </c>
      <c r="G1190" s="2" t="s">
        <v>87</v>
      </c>
      <c r="H1190" s="2" t="s">
        <v>12</v>
      </c>
      <c r="I1190">
        <v>8</v>
      </c>
      <c r="J1190" s="2" t="s">
        <v>88</v>
      </c>
      <c r="K1190" s="2">
        <v>0</v>
      </c>
      <c r="L1190" s="2">
        <v>4616</v>
      </c>
      <c r="M1190" s="2">
        <f t="shared" si="108"/>
        <v>461.6</v>
      </c>
      <c r="O1190" s="2" t="str">
        <f t="shared" si="109"/>
        <v/>
      </c>
      <c r="P1190" s="2" t="str">
        <f>IF(ISNUMBER(O1190),SUMIFS(O$1:$O1190,A$1:$A1190,A1190,C$1:$C1190,C1190,G$1:$G1190,G1190,E$1:$E1190,E1190),"")</f>
        <v/>
      </c>
      <c r="U1190" t="str">
        <f t="shared" si="110"/>
        <v/>
      </c>
      <c r="AC1190" s="2" t="str">
        <f t="shared" si="111"/>
        <v/>
      </c>
      <c r="AH1190" s="2" t="str">
        <f t="shared" si="112"/>
        <v/>
      </c>
      <c r="AI1190" s="2" t="str">
        <f>IF(ISNUMBER(AH1190),SUMIFS($AH$1:AH1190,$A$1:A1190,A1190,C$1:$C1190,C1190,$G$1:G1190,G1190,$E$1:E1190,E1190),"")</f>
        <v/>
      </c>
      <c r="AJ1190">
        <f t="shared" si="113"/>
        <v>3</v>
      </c>
    </row>
    <row r="1191" spans="1:36" x14ac:dyDescent="0.25">
      <c r="A1191" s="14" t="s">
        <v>111</v>
      </c>
      <c r="B1191" t="s">
        <v>80</v>
      </c>
      <c r="C1191" t="s">
        <v>106</v>
      </c>
      <c r="D1191" s="13">
        <v>42358</v>
      </c>
      <c r="E1191">
        <v>2</v>
      </c>
      <c r="F1191">
        <v>50</v>
      </c>
      <c r="G1191" s="2" t="s">
        <v>87</v>
      </c>
      <c r="H1191" s="2" t="s">
        <v>12</v>
      </c>
      <c r="I1191">
        <v>8</v>
      </c>
      <c r="J1191" s="2" t="s">
        <v>88</v>
      </c>
      <c r="K1191" s="2">
        <v>37.5</v>
      </c>
      <c r="L1191" s="2">
        <v>4560</v>
      </c>
      <c r="M1191" s="2">
        <f t="shared" si="108"/>
        <v>456</v>
      </c>
      <c r="O1191" s="2" t="str">
        <f t="shared" si="109"/>
        <v/>
      </c>
      <c r="P1191" s="2" t="str">
        <f>IF(ISNUMBER(O1191),SUMIFS(O$1:$O1191,A$1:$A1191,A1191,C$1:$C1191,C1191,G$1:$G1191,G1191,E$1:$E1191,E1191),"")</f>
        <v/>
      </c>
      <c r="U1191" t="str">
        <f t="shared" si="110"/>
        <v/>
      </c>
      <c r="AC1191" s="2" t="str">
        <f t="shared" si="111"/>
        <v/>
      </c>
      <c r="AH1191" s="2" t="str">
        <f t="shared" si="112"/>
        <v/>
      </c>
      <c r="AI1191" s="2" t="str">
        <f>IF(ISNUMBER(AH1191),SUMIFS($AH$1:AH1191,$A$1:A1191,A1191,C$1:$C1191,C1191,$G$1:G1191,G1191,$E$1:E1191,E1191),"")</f>
        <v/>
      </c>
      <c r="AJ1191">
        <f t="shared" si="113"/>
        <v>3</v>
      </c>
    </row>
    <row r="1192" spans="1:36" x14ac:dyDescent="0.25">
      <c r="A1192" s="14" t="s">
        <v>110</v>
      </c>
      <c r="B1192" t="s">
        <v>80</v>
      </c>
      <c r="C1192" t="s">
        <v>106</v>
      </c>
      <c r="D1192" s="13">
        <v>42358</v>
      </c>
      <c r="E1192">
        <v>2</v>
      </c>
      <c r="F1192">
        <v>100</v>
      </c>
      <c r="G1192" s="2" t="s">
        <v>87</v>
      </c>
      <c r="H1192" s="2" t="s">
        <v>12</v>
      </c>
      <c r="I1192">
        <v>8</v>
      </c>
      <c r="J1192" s="2" t="s">
        <v>88</v>
      </c>
      <c r="K1192" s="2">
        <v>75</v>
      </c>
      <c r="L1192" s="2">
        <v>5652</v>
      </c>
      <c r="M1192" s="2">
        <f t="shared" si="108"/>
        <v>565.20000000000005</v>
      </c>
      <c r="O1192" s="2" t="str">
        <f t="shared" si="109"/>
        <v/>
      </c>
      <c r="P1192" s="2" t="str">
        <f>IF(ISNUMBER(O1192),SUMIFS(O$1:$O1192,A$1:$A1192,A1192,C$1:$C1192,C1192,G$1:$G1192,G1192,E$1:$E1192,E1192),"")</f>
        <v/>
      </c>
      <c r="U1192" t="str">
        <f t="shared" si="110"/>
        <v/>
      </c>
      <c r="AC1192" s="2" t="str">
        <f t="shared" si="111"/>
        <v/>
      </c>
      <c r="AH1192" s="2" t="str">
        <f t="shared" si="112"/>
        <v/>
      </c>
      <c r="AI1192" s="2" t="str">
        <f>IF(ISNUMBER(AH1192),SUMIFS($AH$1:AH1192,$A$1:A1192,A1192,C$1:$C1192,C1192,$G$1:G1192,G1192,$E$1:E1192,E1192),"")</f>
        <v/>
      </c>
      <c r="AJ1192">
        <f t="shared" si="113"/>
        <v>3</v>
      </c>
    </row>
    <row r="1193" spans="1:36" x14ac:dyDescent="0.25">
      <c r="A1193" s="14" t="s">
        <v>109</v>
      </c>
      <c r="B1193" t="s">
        <v>80</v>
      </c>
      <c r="C1193" t="s">
        <v>106</v>
      </c>
      <c r="D1193" s="13">
        <v>42358</v>
      </c>
      <c r="E1193">
        <v>2</v>
      </c>
      <c r="F1193">
        <v>200</v>
      </c>
      <c r="G1193" s="2" t="s">
        <v>87</v>
      </c>
      <c r="H1193" s="2" t="s">
        <v>12</v>
      </c>
      <c r="I1193">
        <v>8</v>
      </c>
      <c r="J1193" s="2" t="s">
        <v>88</v>
      </c>
      <c r="K1193" s="2">
        <v>150</v>
      </c>
      <c r="L1193" s="2">
        <v>4672</v>
      </c>
      <c r="M1193" s="2">
        <f t="shared" si="108"/>
        <v>467.2</v>
      </c>
      <c r="O1193" s="2" t="str">
        <f t="shared" si="109"/>
        <v/>
      </c>
      <c r="P1193" s="2" t="str">
        <f>IF(ISNUMBER(O1193),SUMIFS(O$1:$O1193,A$1:$A1193,A1193,C$1:$C1193,C1193,G$1:$G1193,G1193,E$1:$E1193,E1193),"")</f>
        <v/>
      </c>
      <c r="U1193" t="str">
        <f t="shared" si="110"/>
        <v/>
      </c>
      <c r="AC1193" s="2" t="str">
        <f t="shared" si="111"/>
        <v/>
      </c>
      <c r="AH1193" s="2" t="str">
        <f t="shared" si="112"/>
        <v/>
      </c>
      <c r="AI1193" s="2" t="str">
        <f>IF(ISNUMBER(AH1193),SUMIFS($AH$1:AH1193,$A$1:A1193,A1193,C$1:$C1193,C1193,$G$1:G1193,G1193,$E$1:E1193,E1193),"")</f>
        <v/>
      </c>
      <c r="AJ1193">
        <f t="shared" si="113"/>
        <v>3</v>
      </c>
    </row>
    <row r="1194" spans="1:36" x14ac:dyDescent="0.25">
      <c r="A1194" s="14" t="s">
        <v>108</v>
      </c>
      <c r="B1194" t="s">
        <v>80</v>
      </c>
      <c r="C1194" t="s">
        <v>106</v>
      </c>
      <c r="D1194" s="13">
        <v>42358</v>
      </c>
      <c r="E1194">
        <v>2</v>
      </c>
      <c r="F1194">
        <v>350</v>
      </c>
      <c r="G1194" s="2" t="s">
        <v>87</v>
      </c>
      <c r="H1194" s="2" t="s">
        <v>12</v>
      </c>
      <c r="I1194">
        <v>8</v>
      </c>
      <c r="J1194" s="2" t="s">
        <v>88</v>
      </c>
      <c r="K1194" s="2">
        <v>262.5</v>
      </c>
      <c r="L1194" s="2">
        <v>4252</v>
      </c>
      <c r="M1194" s="2">
        <f t="shared" si="108"/>
        <v>425.2</v>
      </c>
      <c r="O1194" s="2" t="str">
        <f t="shared" si="109"/>
        <v/>
      </c>
      <c r="P1194" s="2" t="str">
        <f>IF(ISNUMBER(O1194),SUMIFS(O$1:$O1194,A$1:$A1194,A1194,C$1:$C1194,C1194,G$1:$G1194,G1194,E$1:$E1194,E1194),"")</f>
        <v/>
      </c>
      <c r="U1194" t="str">
        <f t="shared" si="110"/>
        <v/>
      </c>
      <c r="AC1194" s="2" t="str">
        <f t="shared" si="111"/>
        <v/>
      </c>
      <c r="AH1194" s="2" t="str">
        <f t="shared" si="112"/>
        <v/>
      </c>
      <c r="AI1194" s="2" t="str">
        <f>IF(ISNUMBER(AH1194),SUMIFS($AH$1:AH1194,$A$1:A1194,A1194,C$1:$C1194,C1194,$G$1:G1194,G1194,$E$1:E1194,E1194),"")</f>
        <v/>
      </c>
      <c r="AJ1194">
        <f t="shared" si="113"/>
        <v>3</v>
      </c>
    </row>
    <row r="1195" spans="1:36" x14ac:dyDescent="0.25">
      <c r="A1195" s="14" t="s">
        <v>107</v>
      </c>
      <c r="B1195" t="s">
        <v>80</v>
      </c>
      <c r="C1195" t="s">
        <v>106</v>
      </c>
      <c r="D1195" s="13">
        <v>42358</v>
      </c>
      <c r="E1195">
        <v>2</v>
      </c>
      <c r="F1195">
        <v>500</v>
      </c>
      <c r="G1195" s="2" t="s">
        <v>87</v>
      </c>
      <c r="H1195" s="2" t="s">
        <v>12</v>
      </c>
      <c r="I1195">
        <v>8</v>
      </c>
      <c r="J1195" s="2" t="s">
        <v>88</v>
      </c>
      <c r="K1195" s="2">
        <v>375</v>
      </c>
      <c r="L1195" s="2">
        <v>4700</v>
      </c>
      <c r="M1195" s="2">
        <f t="shared" si="108"/>
        <v>470</v>
      </c>
      <c r="O1195" s="2" t="str">
        <f t="shared" si="109"/>
        <v/>
      </c>
      <c r="P1195" s="2" t="str">
        <f>IF(ISNUMBER(O1195),SUMIFS(O$1:$O1195,A$1:$A1195,A1195,C$1:$C1195,C1195,G$1:$G1195,G1195,E$1:$E1195,E1195),"")</f>
        <v/>
      </c>
      <c r="U1195" t="str">
        <f t="shared" si="110"/>
        <v/>
      </c>
      <c r="AC1195" s="2" t="str">
        <f t="shared" si="111"/>
        <v/>
      </c>
      <c r="AH1195" s="2" t="str">
        <f t="shared" si="112"/>
        <v/>
      </c>
      <c r="AI1195" s="2" t="str">
        <f>IF(ISNUMBER(AH1195),SUMIFS($AH$1:AH1195,$A$1:A1195,A1195,C$1:$C1195,C1195,$G$1:G1195,G1195,$E$1:E1195,E1195),"")</f>
        <v/>
      </c>
      <c r="AJ1195">
        <f t="shared" si="113"/>
        <v>3</v>
      </c>
    </row>
    <row r="1196" spans="1:36" x14ac:dyDescent="0.25">
      <c r="A1196" s="14" t="s">
        <v>112</v>
      </c>
      <c r="B1196" t="s">
        <v>80</v>
      </c>
      <c r="C1196" t="s">
        <v>106</v>
      </c>
      <c r="D1196" s="13">
        <v>42358</v>
      </c>
      <c r="E1196">
        <v>3</v>
      </c>
      <c r="F1196">
        <v>0</v>
      </c>
      <c r="G1196" s="2" t="s">
        <v>87</v>
      </c>
      <c r="H1196" s="2" t="s">
        <v>12</v>
      </c>
      <c r="I1196">
        <v>8</v>
      </c>
      <c r="J1196" s="2" t="s">
        <v>88</v>
      </c>
      <c r="K1196" s="2">
        <v>0</v>
      </c>
      <c r="L1196" s="2">
        <v>3888</v>
      </c>
      <c r="M1196" s="2">
        <f t="shared" si="108"/>
        <v>388.8</v>
      </c>
      <c r="O1196" s="2" t="str">
        <f t="shared" si="109"/>
        <v/>
      </c>
      <c r="P1196" s="2" t="str">
        <f>IF(ISNUMBER(O1196),SUMIFS(O$1:$O1196,A$1:$A1196,A1196,C$1:$C1196,C1196,G$1:$G1196,G1196,E$1:$E1196,E1196),"")</f>
        <v/>
      </c>
      <c r="U1196" t="str">
        <f t="shared" si="110"/>
        <v/>
      </c>
      <c r="AC1196" s="2" t="str">
        <f t="shared" si="111"/>
        <v/>
      </c>
      <c r="AH1196" s="2" t="str">
        <f t="shared" si="112"/>
        <v/>
      </c>
      <c r="AI1196" s="2" t="str">
        <f>IF(ISNUMBER(AH1196),SUMIFS($AH$1:AH1196,$A$1:A1196,A1196,C$1:$C1196,C1196,$G$1:G1196,G1196,$E$1:E1196,E1196),"")</f>
        <v/>
      </c>
      <c r="AJ1196">
        <f t="shared" si="113"/>
        <v>3</v>
      </c>
    </row>
    <row r="1197" spans="1:36" x14ac:dyDescent="0.25">
      <c r="A1197" s="14" t="s">
        <v>111</v>
      </c>
      <c r="B1197" t="s">
        <v>80</v>
      </c>
      <c r="C1197" t="s">
        <v>106</v>
      </c>
      <c r="D1197" s="13">
        <v>42358</v>
      </c>
      <c r="E1197">
        <v>3</v>
      </c>
      <c r="F1197">
        <v>50</v>
      </c>
      <c r="G1197" s="2" t="s">
        <v>87</v>
      </c>
      <c r="H1197" s="2" t="s">
        <v>12</v>
      </c>
      <c r="I1197">
        <v>8</v>
      </c>
      <c r="J1197" s="2" t="s">
        <v>88</v>
      </c>
      <c r="K1197" s="2">
        <v>37.5</v>
      </c>
      <c r="L1197" s="2">
        <v>4168</v>
      </c>
      <c r="M1197" s="2">
        <f t="shared" si="108"/>
        <v>416.8</v>
      </c>
      <c r="O1197" s="2" t="str">
        <f t="shared" si="109"/>
        <v/>
      </c>
      <c r="P1197" s="2" t="str">
        <f>IF(ISNUMBER(O1197),SUMIFS(O$1:$O1197,A$1:$A1197,A1197,C$1:$C1197,C1197,G$1:$G1197,G1197,E$1:$E1197,E1197),"")</f>
        <v/>
      </c>
      <c r="U1197" t="str">
        <f t="shared" si="110"/>
        <v/>
      </c>
      <c r="AC1197" s="2" t="str">
        <f t="shared" si="111"/>
        <v/>
      </c>
      <c r="AH1197" s="2" t="str">
        <f t="shared" si="112"/>
        <v/>
      </c>
      <c r="AI1197" s="2" t="str">
        <f>IF(ISNUMBER(AH1197),SUMIFS($AH$1:AH1197,$A$1:A1197,A1197,C$1:$C1197,C1197,$G$1:G1197,G1197,$E$1:E1197,E1197),"")</f>
        <v/>
      </c>
      <c r="AJ1197">
        <f t="shared" si="113"/>
        <v>3</v>
      </c>
    </row>
    <row r="1198" spans="1:36" x14ac:dyDescent="0.25">
      <c r="A1198" s="14" t="s">
        <v>110</v>
      </c>
      <c r="B1198" t="s">
        <v>80</v>
      </c>
      <c r="C1198" t="s">
        <v>106</v>
      </c>
      <c r="D1198" s="13">
        <v>42358</v>
      </c>
      <c r="E1198">
        <v>3</v>
      </c>
      <c r="F1198">
        <v>100</v>
      </c>
      <c r="G1198" s="2" t="s">
        <v>87</v>
      </c>
      <c r="H1198" s="2" t="s">
        <v>12</v>
      </c>
      <c r="I1198">
        <v>8</v>
      </c>
      <c r="J1198" s="2" t="s">
        <v>88</v>
      </c>
      <c r="K1198" s="2">
        <v>75</v>
      </c>
      <c r="L1198" s="2">
        <v>4112</v>
      </c>
      <c r="M1198" s="2">
        <f t="shared" si="108"/>
        <v>411.2</v>
      </c>
      <c r="O1198" s="2" t="str">
        <f t="shared" si="109"/>
        <v/>
      </c>
      <c r="P1198" s="2" t="str">
        <f>IF(ISNUMBER(O1198),SUMIFS(O$1:$O1198,A$1:$A1198,A1198,C$1:$C1198,C1198,G$1:$G1198,G1198,E$1:$E1198,E1198),"")</f>
        <v/>
      </c>
      <c r="U1198" t="str">
        <f t="shared" si="110"/>
        <v/>
      </c>
      <c r="AC1198" s="2" t="str">
        <f t="shared" si="111"/>
        <v/>
      </c>
      <c r="AH1198" s="2" t="str">
        <f t="shared" si="112"/>
        <v/>
      </c>
      <c r="AI1198" s="2" t="str">
        <f>IF(ISNUMBER(AH1198),SUMIFS($AH$1:AH1198,$A$1:A1198,A1198,C$1:$C1198,C1198,$G$1:G1198,G1198,$E$1:E1198,E1198),"")</f>
        <v/>
      </c>
      <c r="AJ1198">
        <f t="shared" si="113"/>
        <v>3</v>
      </c>
    </row>
    <row r="1199" spans="1:36" x14ac:dyDescent="0.25">
      <c r="A1199" s="14" t="s">
        <v>109</v>
      </c>
      <c r="B1199" t="s">
        <v>80</v>
      </c>
      <c r="C1199" t="s">
        <v>106</v>
      </c>
      <c r="D1199" s="13">
        <v>42358</v>
      </c>
      <c r="E1199">
        <v>3</v>
      </c>
      <c r="F1199">
        <v>200</v>
      </c>
      <c r="G1199" s="2" t="s">
        <v>87</v>
      </c>
      <c r="H1199" s="2" t="s">
        <v>12</v>
      </c>
      <c r="I1199">
        <v>8</v>
      </c>
      <c r="J1199" s="2" t="s">
        <v>88</v>
      </c>
      <c r="K1199" s="2">
        <v>150</v>
      </c>
      <c r="L1199" s="2">
        <v>4196</v>
      </c>
      <c r="M1199" s="2">
        <f t="shared" si="108"/>
        <v>419.6</v>
      </c>
      <c r="O1199" s="2" t="str">
        <f t="shared" si="109"/>
        <v/>
      </c>
      <c r="P1199" s="2" t="str">
        <f>IF(ISNUMBER(O1199),SUMIFS(O$1:$O1199,A$1:$A1199,A1199,C$1:$C1199,C1199,G$1:$G1199,G1199,E$1:$E1199,E1199),"")</f>
        <v/>
      </c>
      <c r="U1199" t="str">
        <f t="shared" si="110"/>
        <v/>
      </c>
      <c r="AC1199" s="2" t="str">
        <f t="shared" si="111"/>
        <v/>
      </c>
      <c r="AH1199" s="2" t="str">
        <f t="shared" si="112"/>
        <v/>
      </c>
      <c r="AI1199" s="2" t="str">
        <f>IF(ISNUMBER(AH1199),SUMIFS($AH$1:AH1199,$A$1:A1199,A1199,C$1:$C1199,C1199,$G$1:G1199,G1199,$E$1:E1199,E1199),"")</f>
        <v/>
      </c>
      <c r="AJ1199">
        <f t="shared" si="113"/>
        <v>3</v>
      </c>
    </row>
    <row r="1200" spans="1:36" x14ac:dyDescent="0.25">
      <c r="A1200" s="14" t="s">
        <v>108</v>
      </c>
      <c r="B1200" t="s">
        <v>80</v>
      </c>
      <c r="C1200" t="s">
        <v>106</v>
      </c>
      <c r="D1200" s="13">
        <v>42358</v>
      </c>
      <c r="E1200">
        <v>3</v>
      </c>
      <c r="F1200">
        <v>350</v>
      </c>
      <c r="G1200" s="2" t="s">
        <v>87</v>
      </c>
      <c r="H1200" s="2" t="s">
        <v>12</v>
      </c>
      <c r="I1200">
        <v>8</v>
      </c>
      <c r="J1200" s="2" t="s">
        <v>88</v>
      </c>
      <c r="K1200" s="2">
        <v>262.5</v>
      </c>
      <c r="L1200" s="2">
        <v>4056</v>
      </c>
      <c r="M1200" s="2">
        <f t="shared" si="108"/>
        <v>405.6</v>
      </c>
      <c r="O1200" s="2" t="str">
        <f t="shared" si="109"/>
        <v/>
      </c>
      <c r="P1200" s="2" t="str">
        <f>IF(ISNUMBER(O1200),SUMIFS(O$1:$O1200,A$1:$A1200,A1200,C$1:$C1200,C1200,G$1:$G1200,G1200,E$1:$E1200,E1200),"")</f>
        <v/>
      </c>
      <c r="U1200" t="str">
        <f t="shared" si="110"/>
        <v/>
      </c>
      <c r="AC1200" s="2" t="str">
        <f t="shared" si="111"/>
        <v/>
      </c>
      <c r="AH1200" s="2" t="str">
        <f t="shared" si="112"/>
        <v/>
      </c>
      <c r="AI1200" s="2" t="str">
        <f>IF(ISNUMBER(AH1200),SUMIFS($AH$1:AH1200,$A$1:A1200,A1200,C$1:$C1200,C1200,$G$1:G1200,G1200,$E$1:E1200,E1200),"")</f>
        <v/>
      </c>
      <c r="AJ1200">
        <f t="shared" si="113"/>
        <v>3</v>
      </c>
    </row>
    <row r="1201" spans="1:36" x14ac:dyDescent="0.25">
      <c r="A1201" s="14" t="s">
        <v>107</v>
      </c>
      <c r="B1201" t="s">
        <v>80</v>
      </c>
      <c r="C1201" t="s">
        <v>106</v>
      </c>
      <c r="D1201" s="13">
        <v>42358</v>
      </c>
      <c r="E1201">
        <v>3</v>
      </c>
      <c r="F1201">
        <v>500</v>
      </c>
      <c r="G1201" s="2" t="s">
        <v>87</v>
      </c>
      <c r="H1201" s="2" t="s">
        <v>12</v>
      </c>
      <c r="I1201">
        <v>8</v>
      </c>
      <c r="J1201" s="2" t="s">
        <v>88</v>
      </c>
      <c r="K1201" s="2">
        <v>375</v>
      </c>
      <c r="L1201" s="2">
        <v>4196</v>
      </c>
      <c r="M1201" s="2">
        <f t="shared" si="108"/>
        <v>419.6</v>
      </c>
      <c r="O1201" s="2" t="str">
        <f t="shared" si="109"/>
        <v/>
      </c>
      <c r="P1201" s="2" t="str">
        <f>IF(ISNUMBER(O1201),SUMIFS(O$1:$O1201,A$1:$A1201,A1201,C$1:$C1201,C1201,G$1:$G1201,G1201,E$1:$E1201,E1201),"")</f>
        <v/>
      </c>
      <c r="U1201" t="str">
        <f t="shared" si="110"/>
        <v/>
      </c>
      <c r="AC1201" s="2" t="str">
        <f t="shared" si="111"/>
        <v/>
      </c>
      <c r="AH1201" s="2" t="str">
        <f t="shared" si="112"/>
        <v/>
      </c>
      <c r="AI1201" s="2" t="str">
        <f>IF(ISNUMBER(AH1201),SUMIFS($AH$1:AH1201,$A$1:A1201,A1201,C$1:$C1201,C1201,$G$1:G1201,G1201,$E$1:E1201,E1201),"")</f>
        <v/>
      </c>
      <c r="AJ1201">
        <f t="shared" si="113"/>
        <v>3</v>
      </c>
    </row>
    <row r="1202" spans="1:36" x14ac:dyDescent="0.25">
      <c r="A1202" s="14" t="s">
        <v>112</v>
      </c>
      <c r="B1202" t="s">
        <v>80</v>
      </c>
      <c r="C1202" t="s">
        <v>106</v>
      </c>
      <c r="D1202" s="13">
        <v>42359</v>
      </c>
      <c r="E1202">
        <v>1</v>
      </c>
      <c r="F1202">
        <v>0</v>
      </c>
      <c r="G1202" s="2" t="s">
        <v>87</v>
      </c>
      <c r="H1202" s="2" t="s">
        <v>12</v>
      </c>
      <c r="I1202">
        <v>8</v>
      </c>
      <c r="J1202" s="2" t="s">
        <v>77</v>
      </c>
      <c r="K1202" s="2">
        <v>0</v>
      </c>
      <c r="L1202" s="2"/>
      <c r="M1202" s="2" t="str">
        <f t="shared" si="108"/>
        <v/>
      </c>
      <c r="N1202">
        <v>2259.6191200000003</v>
      </c>
      <c r="O1202" s="2">
        <f t="shared" si="109"/>
        <v>225.96191200000004</v>
      </c>
      <c r="P1202" s="2">
        <f>IF(ISNUMBER(O1202),SUMIFS(O$1:$O1202,A$1:$A1202,A1202,C$1:$C1202,C1202,G$1:$G1202,G1202,E$1:$E1202,E1202),"")</f>
        <v>639.00367933333337</v>
      </c>
      <c r="U1202" t="str">
        <f t="shared" si="110"/>
        <v/>
      </c>
      <c r="AC1202" s="2" t="str">
        <f t="shared" si="111"/>
        <v/>
      </c>
      <c r="AH1202" s="2" t="str">
        <f t="shared" si="112"/>
        <v/>
      </c>
      <c r="AI1202" s="2" t="str">
        <f>IF(ISNUMBER(AH1202),SUMIFS($AH$1:AH1202,$A$1:A1202,A1202,C$1:$C1202,C1202,$G$1:G1202,G1202,$E$1:E1202,E1202),"")</f>
        <v/>
      </c>
      <c r="AJ1202">
        <f t="shared" si="113"/>
        <v>4</v>
      </c>
    </row>
    <row r="1203" spans="1:36" x14ac:dyDescent="0.25">
      <c r="A1203" s="14" t="s">
        <v>111</v>
      </c>
      <c r="B1203" t="s">
        <v>80</v>
      </c>
      <c r="C1203" t="s">
        <v>106</v>
      </c>
      <c r="D1203" s="13">
        <v>42359</v>
      </c>
      <c r="E1203">
        <v>1</v>
      </c>
      <c r="F1203">
        <v>50</v>
      </c>
      <c r="G1203" s="2" t="s">
        <v>87</v>
      </c>
      <c r="H1203" s="2" t="s">
        <v>12</v>
      </c>
      <c r="I1203">
        <v>8</v>
      </c>
      <c r="J1203" s="2" t="s">
        <v>77</v>
      </c>
      <c r="K1203" s="2">
        <v>37.5</v>
      </c>
      <c r="L1203" s="2"/>
      <c r="M1203" s="2" t="str">
        <f t="shared" si="108"/>
        <v/>
      </c>
      <c r="N1203">
        <v>2533.571386666667</v>
      </c>
      <c r="O1203" s="2">
        <f t="shared" si="109"/>
        <v>253.35713866666669</v>
      </c>
      <c r="P1203" s="2">
        <f>IF(ISNUMBER(O1203),SUMIFS(O$1:$O1203,A$1:$A1203,A1203,C$1:$C1203,C1203,G$1:$G1203,G1203,E$1:$E1203,E1203),"")</f>
        <v>648.58646093333323</v>
      </c>
      <c r="U1203" t="str">
        <f t="shared" si="110"/>
        <v/>
      </c>
      <c r="AC1203" s="2" t="str">
        <f t="shared" si="111"/>
        <v/>
      </c>
      <c r="AH1203" s="2" t="str">
        <f t="shared" si="112"/>
        <v/>
      </c>
      <c r="AI1203" s="2" t="str">
        <f>IF(ISNUMBER(AH1203),SUMIFS($AH$1:AH1203,$A$1:A1203,A1203,C$1:$C1203,C1203,$G$1:G1203,G1203,$E$1:E1203,E1203),"")</f>
        <v/>
      </c>
      <c r="AJ1203">
        <f t="shared" si="113"/>
        <v>4</v>
      </c>
    </row>
    <row r="1204" spans="1:36" x14ac:dyDescent="0.25">
      <c r="A1204" s="14" t="s">
        <v>110</v>
      </c>
      <c r="B1204" t="s">
        <v>80</v>
      </c>
      <c r="C1204" t="s">
        <v>106</v>
      </c>
      <c r="D1204" s="13">
        <v>42359</v>
      </c>
      <c r="E1204">
        <v>1</v>
      </c>
      <c r="F1204">
        <v>100</v>
      </c>
      <c r="G1204" s="2" t="s">
        <v>87</v>
      </c>
      <c r="H1204" s="2" t="s">
        <v>12</v>
      </c>
      <c r="I1204">
        <v>8</v>
      </c>
      <c r="J1204" s="2" t="s">
        <v>77</v>
      </c>
      <c r="K1204" s="2">
        <v>75</v>
      </c>
      <c r="L1204" s="2"/>
      <c r="M1204" s="2" t="str">
        <f t="shared" si="108"/>
        <v/>
      </c>
      <c r="N1204">
        <v>2592.0426600000001</v>
      </c>
      <c r="O1204" s="2">
        <f t="shared" si="109"/>
        <v>259.20426600000002</v>
      </c>
      <c r="P1204" s="2">
        <f>IF(ISNUMBER(O1204),SUMIFS(O$1:$O1204,A$1:$A1204,A1204,C$1:$C1204,C1204,G$1:$G1204,G1204,E$1:$E1204,E1204),"")</f>
        <v>728.5142085333332</v>
      </c>
      <c r="U1204" t="str">
        <f t="shared" si="110"/>
        <v/>
      </c>
      <c r="AC1204" s="2" t="str">
        <f t="shared" si="111"/>
        <v/>
      </c>
      <c r="AH1204" s="2" t="str">
        <f t="shared" si="112"/>
        <v/>
      </c>
      <c r="AI1204" s="2" t="str">
        <f>IF(ISNUMBER(AH1204),SUMIFS($AH$1:AH1204,$A$1:A1204,A1204,C$1:$C1204,C1204,$G$1:G1204,G1204,$E$1:E1204,E1204),"")</f>
        <v/>
      </c>
      <c r="AJ1204">
        <f t="shared" si="113"/>
        <v>4</v>
      </c>
    </row>
    <row r="1205" spans="1:36" x14ac:dyDescent="0.25">
      <c r="A1205" s="14" t="s">
        <v>109</v>
      </c>
      <c r="B1205" t="s">
        <v>80</v>
      </c>
      <c r="C1205" t="s">
        <v>106</v>
      </c>
      <c r="D1205" s="13">
        <v>42359</v>
      </c>
      <c r="E1205">
        <v>1</v>
      </c>
      <c r="F1205">
        <v>200</v>
      </c>
      <c r="G1205" s="2" t="s">
        <v>87</v>
      </c>
      <c r="H1205" s="2" t="s">
        <v>12</v>
      </c>
      <c r="I1205">
        <v>8</v>
      </c>
      <c r="J1205" s="2" t="s">
        <v>77</v>
      </c>
      <c r="K1205" s="2">
        <v>150</v>
      </c>
      <c r="L1205" s="2"/>
      <c r="M1205" s="2" t="str">
        <f t="shared" si="108"/>
        <v/>
      </c>
      <c r="N1205">
        <v>2484.5025920000007</v>
      </c>
      <c r="O1205" s="2">
        <f t="shared" si="109"/>
        <v>248.45025920000006</v>
      </c>
      <c r="P1205" s="2">
        <f>IF(ISNUMBER(O1205),SUMIFS(O$1:$O1205,A$1:$A1205,A1205,C$1:$C1205,C1205,G$1:$G1205,G1205,E$1:$E1205,E1205),"")</f>
        <v>642.40995306666673</v>
      </c>
      <c r="U1205" t="str">
        <f t="shared" si="110"/>
        <v/>
      </c>
      <c r="AC1205" s="2" t="str">
        <f t="shared" si="111"/>
        <v/>
      </c>
      <c r="AH1205" s="2" t="str">
        <f t="shared" si="112"/>
        <v/>
      </c>
      <c r="AI1205" s="2" t="str">
        <f>IF(ISNUMBER(AH1205),SUMIFS($AH$1:AH1205,$A$1:A1205,A1205,C$1:$C1205,C1205,$G$1:G1205,G1205,$E$1:E1205,E1205),"")</f>
        <v/>
      </c>
      <c r="AJ1205">
        <f t="shared" si="113"/>
        <v>4</v>
      </c>
    </row>
    <row r="1206" spans="1:36" x14ac:dyDescent="0.25">
      <c r="A1206" s="14" t="s">
        <v>108</v>
      </c>
      <c r="B1206" t="s">
        <v>80</v>
      </c>
      <c r="C1206" t="s">
        <v>106</v>
      </c>
      <c r="D1206" s="13">
        <v>42359</v>
      </c>
      <c r="E1206">
        <v>1</v>
      </c>
      <c r="F1206">
        <v>350</v>
      </c>
      <c r="G1206" s="2" t="s">
        <v>87</v>
      </c>
      <c r="H1206" s="2" t="s">
        <v>12</v>
      </c>
      <c r="I1206">
        <v>8</v>
      </c>
      <c r="J1206" s="2" t="s">
        <v>77</v>
      </c>
      <c r="K1206" s="2">
        <v>262.5</v>
      </c>
      <c r="L1206" s="2"/>
      <c r="M1206" s="2" t="str">
        <f t="shared" si="108"/>
        <v/>
      </c>
      <c r="N1206">
        <v>2318.7437733333331</v>
      </c>
      <c r="O1206" s="2">
        <f t="shared" si="109"/>
        <v>231.87437733333331</v>
      </c>
      <c r="P1206" s="2">
        <f>IF(ISNUMBER(O1206),SUMIFS(O$1:$O1206,A$1:$A1206,A1206,C$1:$C1206,C1206,G$1:$G1206,G1206,E$1:$E1206,E1206),"")</f>
        <v>633.47487186666672</v>
      </c>
      <c r="U1206" t="str">
        <f t="shared" si="110"/>
        <v/>
      </c>
      <c r="AC1206" s="2" t="str">
        <f t="shared" si="111"/>
        <v/>
      </c>
      <c r="AH1206" s="2" t="str">
        <f t="shared" si="112"/>
        <v/>
      </c>
      <c r="AI1206" s="2" t="str">
        <f>IF(ISNUMBER(AH1206),SUMIFS($AH$1:AH1206,$A$1:A1206,A1206,C$1:$C1206,C1206,$G$1:G1206,G1206,$E$1:E1206,E1206),"")</f>
        <v/>
      </c>
      <c r="AJ1206">
        <f t="shared" si="113"/>
        <v>4</v>
      </c>
    </row>
    <row r="1207" spans="1:36" x14ac:dyDescent="0.25">
      <c r="A1207" s="14" t="s">
        <v>107</v>
      </c>
      <c r="B1207" t="s">
        <v>80</v>
      </c>
      <c r="C1207" t="s">
        <v>106</v>
      </c>
      <c r="D1207" s="13">
        <v>42359</v>
      </c>
      <c r="E1207">
        <v>1</v>
      </c>
      <c r="F1207">
        <v>500</v>
      </c>
      <c r="G1207" s="2" t="s">
        <v>87</v>
      </c>
      <c r="H1207" s="2" t="s">
        <v>12</v>
      </c>
      <c r="I1207">
        <v>8</v>
      </c>
      <c r="J1207" s="2" t="s">
        <v>77</v>
      </c>
      <c r="K1207" s="2">
        <v>375</v>
      </c>
      <c r="L1207" s="2"/>
      <c r="M1207" s="2" t="str">
        <f t="shared" si="108"/>
        <v/>
      </c>
      <c r="N1207">
        <v>2713.7490146666664</v>
      </c>
      <c r="O1207" s="2">
        <f t="shared" si="109"/>
        <v>271.37490146666664</v>
      </c>
      <c r="P1207" s="2">
        <f>IF(ISNUMBER(O1207),SUMIFS(O$1:$O1207,A$1:$A1207,A1207,C$1:$C1207,C1207,G$1:$G1207,G1207,E$1:$E1207,E1207),"")</f>
        <v>749.22501360000001</v>
      </c>
      <c r="U1207" t="str">
        <f t="shared" si="110"/>
        <v/>
      </c>
      <c r="AC1207" s="2" t="str">
        <f t="shared" si="111"/>
        <v/>
      </c>
      <c r="AH1207" s="2" t="str">
        <f t="shared" si="112"/>
        <v/>
      </c>
      <c r="AI1207" s="2" t="str">
        <f>IF(ISNUMBER(AH1207),SUMIFS($AH$1:AH1207,$A$1:A1207,A1207,C$1:$C1207,C1207,$G$1:G1207,G1207,$E$1:E1207,E1207),"")</f>
        <v/>
      </c>
      <c r="AJ1207">
        <f t="shared" si="113"/>
        <v>4</v>
      </c>
    </row>
    <row r="1208" spans="1:36" x14ac:dyDescent="0.25">
      <c r="A1208" s="14" t="s">
        <v>112</v>
      </c>
      <c r="B1208" t="s">
        <v>80</v>
      </c>
      <c r="C1208" t="s">
        <v>106</v>
      </c>
      <c r="D1208" s="13">
        <v>42359</v>
      </c>
      <c r="E1208">
        <v>2</v>
      </c>
      <c r="F1208">
        <v>0</v>
      </c>
      <c r="G1208" s="2" t="s">
        <v>87</v>
      </c>
      <c r="H1208" s="2" t="s">
        <v>12</v>
      </c>
      <c r="I1208">
        <v>8</v>
      </c>
      <c r="J1208" s="2" t="s">
        <v>77</v>
      </c>
      <c r="K1208" s="2">
        <v>0</v>
      </c>
      <c r="L1208" s="2"/>
      <c r="M1208" s="2" t="str">
        <f t="shared" si="108"/>
        <v/>
      </c>
      <c r="N1208">
        <v>2857.3707999999997</v>
      </c>
      <c r="O1208" s="2">
        <f t="shared" si="109"/>
        <v>285.73707999999999</v>
      </c>
      <c r="P1208" s="2">
        <f>IF(ISNUMBER(O1208),SUMIFS(O$1:$O1208,A$1:$A1208,A1208,C$1:$C1208,C1208,G$1:$G1208,G1208,E$1:$E1208,E1208),"")</f>
        <v>690.52845893333324</v>
      </c>
      <c r="U1208" t="str">
        <f t="shared" si="110"/>
        <v/>
      </c>
      <c r="AC1208" s="2" t="str">
        <f t="shared" si="111"/>
        <v/>
      </c>
      <c r="AH1208" s="2" t="str">
        <f t="shared" si="112"/>
        <v/>
      </c>
      <c r="AI1208" s="2" t="str">
        <f>IF(ISNUMBER(AH1208),SUMIFS($AH$1:AH1208,$A$1:A1208,A1208,C$1:$C1208,C1208,$G$1:G1208,G1208,$E$1:E1208,E1208),"")</f>
        <v/>
      </c>
      <c r="AJ1208">
        <f t="shared" si="113"/>
        <v>4</v>
      </c>
    </row>
    <row r="1209" spans="1:36" x14ac:dyDescent="0.25">
      <c r="A1209" s="14" t="s">
        <v>111</v>
      </c>
      <c r="B1209" t="s">
        <v>80</v>
      </c>
      <c r="C1209" t="s">
        <v>106</v>
      </c>
      <c r="D1209" s="13">
        <v>42359</v>
      </c>
      <c r="E1209">
        <v>2</v>
      </c>
      <c r="F1209">
        <v>50</v>
      </c>
      <c r="G1209" s="2" t="s">
        <v>87</v>
      </c>
      <c r="H1209" s="2" t="s">
        <v>12</v>
      </c>
      <c r="I1209">
        <v>8</v>
      </c>
      <c r="J1209" s="2" t="s">
        <v>77</v>
      </c>
      <c r="K1209" s="2">
        <v>37.5</v>
      </c>
      <c r="L1209" s="2"/>
      <c r="M1209" s="2" t="str">
        <f t="shared" si="108"/>
        <v/>
      </c>
      <c r="N1209">
        <v>2835.0544319999999</v>
      </c>
      <c r="O1209" s="2">
        <f t="shared" si="109"/>
        <v>283.5054432</v>
      </c>
      <c r="P1209" s="2">
        <f>IF(ISNUMBER(O1209),SUMIFS(O$1:$O1209,A$1:$A1209,A1209,C$1:$C1209,C1209,G$1:$G1209,G1209,E$1:$E1209,E1209),"")</f>
        <v>755.43284346666667</v>
      </c>
      <c r="U1209" t="str">
        <f t="shared" si="110"/>
        <v/>
      </c>
      <c r="AC1209" s="2" t="str">
        <f t="shared" si="111"/>
        <v/>
      </c>
      <c r="AH1209" s="2" t="str">
        <f t="shared" si="112"/>
        <v/>
      </c>
      <c r="AI1209" s="2" t="str">
        <f>IF(ISNUMBER(AH1209),SUMIFS($AH$1:AH1209,$A$1:A1209,A1209,C$1:$C1209,C1209,$G$1:G1209,G1209,$E$1:E1209,E1209),"")</f>
        <v/>
      </c>
      <c r="AJ1209">
        <f t="shared" si="113"/>
        <v>4</v>
      </c>
    </row>
    <row r="1210" spans="1:36" x14ac:dyDescent="0.25">
      <c r="A1210" s="14" t="s">
        <v>110</v>
      </c>
      <c r="B1210" t="s">
        <v>80</v>
      </c>
      <c r="C1210" t="s">
        <v>106</v>
      </c>
      <c r="D1210" s="13">
        <v>42359</v>
      </c>
      <c r="E1210">
        <v>2</v>
      </c>
      <c r="F1210">
        <v>100</v>
      </c>
      <c r="G1210" s="2" t="s">
        <v>87</v>
      </c>
      <c r="H1210" s="2" t="s">
        <v>12</v>
      </c>
      <c r="I1210">
        <v>8</v>
      </c>
      <c r="J1210" s="2" t="s">
        <v>77</v>
      </c>
      <c r="K1210" s="2">
        <v>75</v>
      </c>
      <c r="L1210" s="2"/>
      <c r="M1210" s="2" t="str">
        <f t="shared" si="108"/>
        <v/>
      </c>
      <c r="N1210">
        <v>2906.969728</v>
      </c>
      <c r="O1210" s="2">
        <f t="shared" si="109"/>
        <v>290.69697280000003</v>
      </c>
      <c r="P1210" s="2">
        <f>IF(ISNUMBER(O1210),SUMIFS(O$1:$O1210,A$1:$A1210,A1210,C$1:$C1210,C1210,G$1:$G1210,G1210,E$1:$E1210,E1210),"")</f>
        <v>763.28221480000002</v>
      </c>
      <c r="U1210" t="str">
        <f t="shared" si="110"/>
        <v/>
      </c>
      <c r="AC1210" s="2" t="str">
        <f t="shared" si="111"/>
        <v/>
      </c>
      <c r="AH1210" s="2" t="str">
        <f t="shared" si="112"/>
        <v/>
      </c>
      <c r="AI1210" s="2" t="str">
        <f>IF(ISNUMBER(AH1210),SUMIFS($AH$1:AH1210,$A$1:A1210,A1210,C$1:$C1210,C1210,$G$1:G1210,G1210,$E$1:E1210,E1210),"")</f>
        <v/>
      </c>
      <c r="AJ1210">
        <f t="shared" si="113"/>
        <v>4</v>
      </c>
    </row>
    <row r="1211" spans="1:36" x14ac:dyDescent="0.25">
      <c r="A1211" s="14" t="s">
        <v>109</v>
      </c>
      <c r="B1211" t="s">
        <v>80</v>
      </c>
      <c r="C1211" t="s">
        <v>106</v>
      </c>
      <c r="D1211" s="13">
        <v>42359</v>
      </c>
      <c r="E1211">
        <v>2</v>
      </c>
      <c r="F1211">
        <v>200</v>
      </c>
      <c r="G1211" s="2" t="s">
        <v>87</v>
      </c>
      <c r="H1211" s="2" t="s">
        <v>12</v>
      </c>
      <c r="I1211">
        <v>8</v>
      </c>
      <c r="J1211" s="2" t="s">
        <v>77</v>
      </c>
      <c r="K1211" s="2">
        <v>150</v>
      </c>
      <c r="L1211" s="2"/>
      <c r="M1211" s="2" t="str">
        <f t="shared" si="108"/>
        <v/>
      </c>
      <c r="N1211">
        <v>2646.6887786666666</v>
      </c>
      <c r="O1211" s="2">
        <f t="shared" si="109"/>
        <v>264.66887786666666</v>
      </c>
      <c r="P1211" s="2">
        <f>IF(ISNUMBER(O1211),SUMIFS(O$1:$O1211,A$1:$A1211,A1211,C$1:$C1211,C1211,G$1:$G1211,G1211,E$1:$E1211,E1211),"")</f>
        <v>704.73384173333329</v>
      </c>
      <c r="U1211" t="str">
        <f t="shared" si="110"/>
        <v/>
      </c>
      <c r="AC1211" s="2" t="str">
        <f t="shared" si="111"/>
        <v/>
      </c>
      <c r="AH1211" s="2" t="str">
        <f t="shared" si="112"/>
        <v/>
      </c>
      <c r="AI1211" s="2" t="str">
        <f>IF(ISNUMBER(AH1211),SUMIFS($AH$1:AH1211,$A$1:A1211,A1211,C$1:$C1211,C1211,$G$1:G1211,G1211,$E$1:E1211,E1211),"")</f>
        <v/>
      </c>
      <c r="AJ1211">
        <f t="shared" si="113"/>
        <v>4</v>
      </c>
    </row>
    <row r="1212" spans="1:36" x14ac:dyDescent="0.25">
      <c r="A1212" s="14" t="s">
        <v>108</v>
      </c>
      <c r="B1212" t="s">
        <v>80</v>
      </c>
      <c r="C1212" t="s">
        <v>106</v>
      </c>
      <c r="D1212" s="13">
        <v>42359</v>
      </c>
      <c r="E1212">
        <v>2</v>
      </c>
      <c r="F1212">
        <v>350</v>
      </c>
      <c r="G1212" s="2" t="s">
        <v>87</v>
      </c>
      <c r="H1212" s="2" t="s">
        <v>12</v>
      </c>
      <c r="I1212">
        <v>8</v>
      </c>
      <c r="J1212" s="2" t="s">
        <v>77</v>
      </c>
      <c r="K1212" s="2">
        <v>262.5</v>
      </c>
      <c r="L1212" s="2"/>
      <c r="M1212" s="2" t="str">
        <f t="shared" si="108"/>
        <v/>
      </c>
      <c r="N1212">
        <v>2468.1444506666667</v>
      </c>
      <c r="O1212" s="2">
        <f t="shared" si="109"/>
        <v>246.81444506666668</v>
      </c>
      <c r="P1212" s="2">
        <f>IF(ISNUMBER(O1212),SUMIFS(O$1:$O1212,A$1:$A1212,A1212,C$1:$C1212,C1212,G$1:$G1212,G1212,E$1:$E1212,E1212),"")</f>
        <v>644.41056586666673</v>
      </c>
      <c r="U1212" t="str">
        <f t="shared" si="110"/>
        <v/>
      </c>
      <c r="AC1212" s="2" t="str">
        <f t="shared" si="111"/>
        <v/>
      </c>
      <c r="AH1212" s="2" t="str">
        <f t="shared" si="112"/>
        <v/>
      </c>
      <c r="AI1212" s="2" t="str">
        <f>IF(ISNUMBER(AH1212),SUMIFS($AH$1:AH1212,$A$1:A1212,A1212,C$1:$C1212,C1212,$G$1:G1212,G1212,$E$1:E1212,E1212),"")</f>
        <v/>
      </c>
      <c r="AJ1212">
        <f t="shared" si="113"/>
        <v>4</v>
      </c>
    </row>
    <row r="1213" spans="1:36" x14ac:dyDescent="0.25">
      <c r="A1213" s="14" t="s">
        <v>107</v>
      </c>
      <c r="B1213" t="s">
        <v>80</v>
      </c>
      <c r="C1213" t="s">
        <v>106</v>
      </c>
      <c r="D1213" s="13">
        <v>42359</v>
      </c>
      <c r="E1213">
        <v>2</v>
      </c>
      <c r="F1213">
        <v>500</v>
      </c>
      <c r="G1213" s="2" t="s">
        <v>87</v>
      </c>
      <c r="H1213" s="2" t="s">
        <v>12</v>
      </c>
      <c r="I1213">
        <v>8</v>
      </c>
      <c r="J1213" s="2" t="s">
        <v>77</v>
      </c>
      <c r="K1213" s="2">
        <v>375</v>
      </c>
      <c r="L1213" s="2"/>
      <c r="M1213" s="2" t="str">
        <f t="shared" si="108"/>
        <v/>
      </c>
      <c r="N1213">
        <v>2724.9824413333336</v>
      </c>
      <c r="O1213" s="2">
        <f t="shared" si="109"/>
        <v>272.49824413333334</v>
      </c>
      <c r="P1213" s="2">
        <f>IF(ISNUMBER(O1213),SUMIFS(O$1:$O1213,A$1:$A1213,A1213,C$1:$C1213,C1213,G$1:$G1213,G1213,E$1:$E1213,E1213),"")</f>
        <v>725.27283800000009</v>
      </c>
      <c r="U1213" t="str">
        <f t="shared" si="110"/>
        <v/>
      </c>
      <c r="AC1213" s="2" t="str">
        <f t="shared" si="111"/>
        <v/>
      </c>
      <c r="AH1213" s="2" t="str">
        <f t="shared" si="112"/>
        <v/>
      </c>
      <c r="AI1213" s="2" t="str">
        <f>IF(ISNUMBER(AH1213),SUMIFS($AH$1:AH1213,$A$1:A1213,A1213,C$1:$C1213,C1213,$G$1:G1213,G1213,$E$1:E1213,E1213),"")</f>
        <v/>
      </c>
      <c r="AJ1213">
        <f t="shared" si="113"/>
        <v>4</v>
      </c>
    </row>
    <row r="1214" spans="1:36" x14ac:dyDescent="0.25">
      <c r="A1214" s="14" t="s">
        <v>112</v>
      </c>
      <c r="B1214" t="s">
        <v>80</v>
      </c>
      <c r="C1214" t="s">
        <v>106</v>
      </c>
      <c r="D1214" s="13">
        <v>42359</v>
      </c>
      <c r="E1214">
        <v>3</v>
      </c>
      <c r="F1214">
        <v>0</v>
      </c>
      <c r="G1214" s="2" t="s">
        <v>87</v>
      </c>
      <c r="H1214" s="2" t="s">
        <v>12</v>
      </c>
      <c r="I1214">
        <v>8</v>
      </c>
      <c r="J1214" s="2" t="s">
        <v>77</v>
      </c>
      <c r="K1214" s="2">
        <v>0</v>
      </c>
      <c r="L1214" s="2"/>
      <c r="M1214" s="2" t="str">
        <f t="shared" si="108"/>
        <v/>
      </c>
      <c r="N1214">
        <v>2688.5800986666663</v>
      </c>
      <c r="O1214" s="2">
        <f t="shared" si="109"/>
        <v>268.85800986666663</v>
      </c>
      <c r="P1214" s="2">
        <f>IF(ISNUMBER(O1214),SUMIFS(O$1:$O1214,A$1:$A1214,A1214,C$1:$C1214,C1214,G$1:$G1214,G1214,E$1:$E1214,E1214),"")</f>
        <v>654.14518039999996</v>
      </c>
      <c r="U1214" t="str">
        <f t="shared" si="110"/>
        <v/>
      </c>
      <c r="AC1214" s="2" t="str">
        <f t="shared" si="111"/>
        <v/>
      </c>
      <c r="AH1214" s="2" t="str">
        <f t="shared" si="112"/>
        <v/>
      </c>
      <c r="AI1214" s="2" t="str">
        <f>IF(ISNUMBER(AH1214),SUMIFS($AH$1:AH1214,$A$1:A1214,A1214,C$1:$C1214,C1214,$G$1:G1214,G1214,$E$1:E1214,E1214),"")</f>
        <v/>
      </c>
      <c r="AJ1214">
        <f t="shared" si="113"/>
        <v>4</v>
      </c>
    </row>
    <row r="1215" spans="1:36" x14ac:dyDescent="0.25">
      <c r="A1215" s="14" t="s">
        <v>111</v>
      </c>
      <c r="B1215" t="s">
        <v>80</v>
      </c>
      <c r="C1215" t="s">
        <v>106</v>
      </c>
      <c r="D1215" s="13">
        <v>42359</v>
      </c>
      <c r="E1215">
        <v>3</v>
      </c>
      <c r="F1215">
        <v>50</v>
      </c>
      <c r="G1215" s="2" t="s">
        <v>87</v>
      </c>
      <c r="H1215" s="2" t="s">
        <v>12</v>
      </c>
      <c r="I1215">
        <v>8</v>
      </c>
      <c r="J1215" s="2" t="s">
        <v>77</v>
      </c>
      <c r="K1215" s="2">
        <v>37.5</v>
      </c>
      <c r="L1215" s="2"/>
      <c r="M1215" s="2" t="str">
        <f t="shared" si="108"/>
        <v/>
      </c>
      <c r="N1215">
        <v>2591.8261600000005</v>
      </c>
      <c r="O1215" s="2">
        <f t="shared" si="109"/>
        <v>259.18261600000005</v>
      </c>
      <c r="P1215" s="2">
        <f>IF(ISNUMBER(O1215),SUMIFS(O$1:$O1215,A$1:$A1215,A1215,C$1:$C1215,C1215,G$1:$G1215,G1215,E$1:$E1215,E1215),"")</f>
        <v>683.08155320000003</v>
      </c>
      <c r="U1215" t="str">
        <f t="shared" si="110"/>
        <v/>
      </c>
      <c r="AC1215" s="2" t="str">
        <f t="shared" si="111"/>
        <v/>
      </c>
      <c r="AH1215" s="2" t="str">
        <f t="shared" si="112"/>
        <v/>
      </c>
      <c r="AI1215" s="2" t="str">
        <f>IF(ISNUMBER(AH1215),SUMIFS($AH$1:AH1215,$A$1:A1215,A1215,C$1:$C1215,C1215,$G$1:G1215,G1215,$E$1:E1215,E1215),"")</f>
        <v/>
      </c>
      <c r="AJ1215">
        <f t="shared" si="113"/>
        <v>4</v>
      </c>
    </row>
    <row r="1216" spans="1:36" x14ac:dyDescent="0.25">
      <c r="A1216" s="14" t="s">
        <v>110</v>
      </c>
      <c r="B1216" t="s">
        <v>80</v>
      </c>
      <c r="C1216" t="s">
        <v>106</v>
      </c>
      <c r="D1216" s="13">
        <v>42359</v>
      </c>
      <c r="E1216">
        <v>3</v>
      </c>
      <c r="F1216">
        <v>100</v>
      </c>
      <c r="G1216" s="2" t="s">
        <v>87</v>
      </c>
      <c r="H1216" s="2" t="s">
        <v>12</v>
      </c>
      <c r="I1216">
        <v>8</v>
      </c>
      <c r="J1216" s="2" t="s">
        <v>77</v>
      </c>
      <c r="K1216" s="2">
        <v>75</v>
      </c>
      <c r="L1216" s="2"/>
      <c r="M1216" s="2" t="str">
        <f t="shared" si="108"/>
        <v/>
      </c>
      <c r="N1216">
        <v>2896.3973759999999</v>
      </c>
      <c r="O1216" s="2">
        <f t="shared" si="109"/>
        <v>289.63973759999999</v>
      </c>
      <c r="P1216" s="2">
        <f>IF(ISNUMBER(O1216),SUMIFS(O$1:$O1216,A$1:$A1216,A1216,C$1:$C1216,C1216,G$1:$G1216,G1216,E$1:$E1216,E1216),"")</f>
        <v>551.52924599999994</v>
      </c>
      <c r="U1216" t="str">
        <f t="shared" si="110"/>
        <v/>
      </c>
      <c r="AC1216" s="2" t="str">
        <f t="shared" si="111"/>
        <v/>
      </c>
      <c r="AH1216" s="2" t="str">
        <f t="shared" si="112"/>
        <v/>
      </c>
      <c r="AI1216" s="2" t="str">
        <f>IF(ISNUMBER(AH1216),SUMIFS($AH$1:AH1216,$A$1:A1216,A1216,C$1:$C1216,C1216,$G$1:G1216,G1216,$E$1:E1216,E1216),"")</f>
        <v/>
      </c>
      <c r="AJ1216">
        <f t="shared" si="113"/>
        <v>4</v>
      </c>
    </row>
    <row r="1217" spans="1:36" x14ac:dyDescent="0.25">
      <c r="A1217" s="14" t="s">
        <v>109</v>
      </c>
      <c r="B1217" t="s">
        <v>80</v>
      </c>
      <c r="C1217" t="s">
        <v>106</v>
      </c>
      <c r="D1217" s="13">
        <v>42359</v>
      </c>
      <c r="E1217">
        <v>3</v>
      </c>
      <c r="F1217">
        <v>200</v>
      </c>
      <c r="G1217" s="2" t="s">
        <v>87</v>
      </c>
      <c r="H1217" s="2" t="s">
        <v>12</v>
      </c>
      <c r="I1217">
        <v>8</v>
      </c>
      <c r="J1217" s="2" t="s">
        <v>77</v>
      </c>
      <c r="K1217" s="2">
        <v>150</v>
      </c>
      <c r="L1217" s="2"/>
      <c r="M1217" s="2" t="str">
        <f t="shared" si="108"/>
        <v/>
      </c>
      <c r="N1217">
        <v>2699.2959466666666</v>
      </c>
      <c r="O1217" s="2">
        <f t="shared" si="109"/>
        <v>269.92959466666667</v>
      </c>
      <c r="P1217" s="2">
        <f>IF(ISNUMBER(O1217),SUMIFS(O$1:$O1217,A$1:$A1217,A1217,C$1:$C1217,C1217,G$1:$G1217,G1217,E$1:$E1217,E1217),"")</f>
        <v>708.53116906666673</v>
      </c>
      <c r="U1217" t="str">
        <f t="shared" si="110"/>
        <v/>
      </c>
      <c r="AC1217" s="2" t="str">
        <f t="shared" si="111"/>
        <v/>
      </c>
      <c r="AH1217" s="2" t="str">
        <f t="shared" si="112"/>
        <v/>
      </c>
      <c r="AI1217" s="2" t="str">
        <f>IF(ISNUMBER(AH1217),SUMIFS($AH$1:AH1217,$A$1:A1217,A1217,C$1:$C1217,C1217,$G$1:G1217,G1217,$E$1:E1217,E1217),"")</f>
        <v/>
      </c>
      <c r="AJ1217">
        <f t="shared" si="113"/>
        <v>4</v>
      </c>
    </row>
    <row r="1218" spans="1:36" x14ac:dyDescent="0.25">
      <c r="A1218" s="14" t="s">
        <v>108</v>
      </c>
      <c r="B1218" t="s">
        <v>80</v>
      </c>
      <c r="C1218" t="s">
        <v>106</v>
      </c>
      <c r="D1218" s="13">
        <v>42359</v>
      </c>
      <c r="E1218">
        <v>3</v>
      </c>
      <c r="F1218">
        <v>350</v>
      </c>
      <c r="G1218" s="2" t="s">
        <v>87</v>
      </c>
      <c r="H1218" s="2" t="s">
        <v>12</v>
      </c>
      <c r="I1218">
        <v>8</v>
      </c>
      <c r="J1218" s="2" t="s">
        <v>77</v>
      </c>
      <c r="K1218" s="2">
        <v>262.5</v>
      </c>
      <c r="L1218" s="2"/>
      <c r="M1218" s="2" t="str">
        <f t="shared" ref="M1218:M1281" si="114">IF(ISNUMBER(L1218),L1218/10,"")</f>
        <v/>
      </c>
      <c r="N1218">
        <v>2538.3489920000002</v>
      </c>
      <c r="O1218" s="2">
        <f t="shared" ref="O1218:O1281" si="115">IF(ISNUMBER(N1218),N1218/10,"")</f>
        <v>253.83489920000002</v>
      </c>
      <c r="P1218" s="2">
        <f>IF(ISNUMBER(O1218),SUMIFS(O$1:$O1218,A$1:$A1218,A1218,C$1:$C1218,C1218,G$1:$G1218,G1218,E$1:$E1218,E1218),"")</f>
        <v>652.327404</v>
      </c>
      <c r="U1218" t="str">
        <f t="shared" ref="U1218:U1281" si="116">IF(ISNUMBER(R1218),R1218/100,"")</f>
        <v/>
      </c>
      <c r="AC1218" s="2" t="str">
        <f t="shared" ref="AC1218:AC1281" si="117">IF(ISNUMBER(AB1218),AB1218,"")</f>
        <v/>
      </c>
      <c r="AH1218" s="2" t="str">
        <f t="shared" ref="AH1218:AH1281" si="118">IF(AND(ISNUMBER(AB1218),ISNUMBER(O1218)),ROUND(O1218*AB1218,3),"")</f>
        <v/>
      </c>
      <c r="AI1218" s="2" t="str">
        <f>IF(ISNUMBER(AH1218),SUMIFS($AH$1:AH1218,$A$1:A1218,A1218,C$1:$C1218,C1218,$G$1:G1218,G1218,$E$1:E1218,E1218),"")</f>
        <v/>
      </c>
      <c r="AJ1218">
        <f t="shared" ref="AJ1218:AJ1281" si="119">COUNT(K1218:AI1218)</f>
        <v>4</v>
      </c>
    </row>
    <row r="1219" spans="1:36" x14ac:dyDescent="0.25">
      <c r="A1219" s="14" t="s">
        <v>107</v>
      </c>
      <c r="B1219" t="s">
        <v>80</v>
      </c>
      <c r="C1219" t="s">
        <v>106</v>
      </c>
      <c r="D1219" s="13">
        <v>42359</v>
      </c>
      <c r="E1219">
        <v>3</v>
      </c>
      <c r="F1219">
        <v>500</v>
      </c>
      <c r="G1219" s="2" t="s">
        <v>87</v>
      </c>
      <c r="H1219" s="2" t="s">
        <v>12</v>
      </c>
      <c r="I1219">
        <v>8</v>
      </c>
      <c r="J1219" s="2" t="s">
        <v>77</v>
      </c>
      <c r="K1219" s="2">
        <v>375</v>
      </c>
      <c r="L1219" s="2"/>
      <c r="M1219" s="2" t="str">
        <f t="shared" si="114"/>
        <v/>
      </c>
      <c r="N1219">
        <v>2837.8053066666666</v>
      </c>
      <c r="O1219" s="2">
        <f t="shared" si="115"/>
        <v>283.78053066666666</v>
      </c>
      <c r="P1219" s="2">
        <f>IF(ISNUMBER(O1219),SUMIFS(O$1:$O1219,A$1:$A1219,A1219,C$1:$C1219,C1219,G$1:$G1219,G1219,E$1:$E1219,E1219),"")</f>
        <v>664.69298906666666</v>
      </c>
      <c r="U1219" t="str">
        <f t="shared" si="116"/>
        <v/>
      </c>
      <c r="AC1219" s="2" t="str">
        <f t="shared" si="117"/>
        <v/>
      </c>
      <c r="AH1219" s="2" t="str">
        <f t="shared" si="118"/>
        <v/>
      </c>
      <c r="AI1219" s="2" t="str">
        <f>IF(ISNUMBER(AH1219),SUMIFS($AH$1:AH1219,$A$1:A1219,A1219,C$1:$C1219,C1219,$G$1:G1219,G1219,$E$1:E1219,E1219),"")</f>
        <v/>
      </c>
      <c r="AJ1219">
        <f t="shared" si="119"/>
        <v>4</v>
      </c>
    </row>
    <row r="1220" spans="1:36" x14ac:dyDescent="0.25">
      <c r="A1220" s="14" t="s">
        <v>112</v>
      </c>
      <c r="B1220" t="s">
        <v>80</v>
      </c>
      <c r="C1220" t="s">
        <v>106</v>
      </c>
      <c r="D1220" s="13">
        <v>42387</v>
      </c>
      <c r="E1220">
        <v>1</v>
      </c>
      <c r="F1220">
        <v>0</v>
      </c>
      <c r="G1220" s="2" t="s">
        <v>87</v>
      </c>
      <c r="H1220" s="2" t="s">
        <v>12</v>
      </c>
      <c r="I1220">
        <v>9</v>
      </c>
      <c r="J1220" s="2" t="s">
        <v>88</v>
      </c>
      <c r="K1220" s="2">
        <v>0</v>
      </c>
      <c r="L1220" s="2">
        <v>2372</v>
      </c>
      <c r="M1220" s="2">
        <f t="shared" si="114"/>
        <v>237.2</v>
      </c>
      <c r="O1220" s="2" t="str">
        <f t="shared" si="115"/>
        <v/>
      </c>
      <c r="P1220" s="2" t="str">
        <f>IF(ISNUMBER(O1220),SUMIFS(O$1:$O1220,A$1:$A1220,A1220,C$1:$C1220,C1220,G$1:$G1220,G1220,E$1:$E1220,E1220),"")</f>
        <v/>
      </c>
      <c r="U1220" t="str">
        <f t="shared" si="116"/>
        <v/>
      </c>
      <c r="AC1220" s="2" t="str">
        <f t="shared" si="117"/>
        <v/>
      </c>
      <c r="AH1220" s="2" t="str">
        <f t="shared" si="118"/>
        <v/>
      </c>
      <c r="AI1220" s="2" t="str">
        <f>IF(ISNUMBER(AH1220),SUMIFS($AH$1:AH1220,$A$1:A1220,A1220,C$1:$C1220,C1220,$G$1:G1220,G1220,$E$1:E1220,E1220),"")</f>
        <v/>
      </c>
      <c r="AJ1220">
        <f t="shared" si="119"/>
        <v>3</v>
      </c>
    </row>
    <row r="1221" spans="1:36" x14ac:dyDescent="0.25">
      <c r="A1221" s="14" t="s">
        <v>111</v>
      </c>
      <c r="B1221" t="s">
        <v>80</v>
      </c>
      <c r="C1221" t="s">
        <v>106</v>
      </c>
      <c r="D1221" s="13">
        <v>42387</v>
      </c>
      <c r="E1221">
        <v>1</v>
      </c>
      <c r="F1221">
        <v>50</v>
      </c>
      <c r="G1221" s="2" t="s">
        <v>87</v>
      </c>
      <c r="H1221" s="2" t="s">
        <v>12</v>
      </c>
      <c r="I1221">
        <v>9</v>
      </c>
      <c r="J1221" s="2" t="s">
        <v>88</v>
      </c>
      <c r="K1221" s="2">
        <v>37.5</v>
      </c>
      <c r="L1221" s="2">
        <v>2075</v>
      </c>
      <c r="M1221" s="2">
        <f t="shared" si="114"/>
        <v>207.5</v>
      </c>
      <c r="O1221" s="2" t="str">
        <f t="shared" si="115"/>
        <v/>
      </c>
      <c r="P1221" s="2" t="str">
        <f>IF(ISNUMBER(O1221),SUMIFS(O$1:$O1221,A$1:$A1221,A1221,C$1:$C1221,C1221,G$1:$G1221,G1221,E$1:$E1221,E1221),"")</f>
        <v/>
      </c>
      <c r="U1221" t="str">
        <f t="shared" si="116"/>
        <v/>
      </c>
      <c r="AC1221" s="2" t="str">
        <f t="shared" si="117"/>
        <v/>
      </c>
      <c r="AH1221" s="2" t="str">
        <f t="shared" si="118"/>
        <v/>
      </c>
      <c r="AI1221" s="2" t="str">
        <f>IF(ISNUMBER(AH1221),SUMIFS($AH$1:AH1221,$A$1:A1221,A1221,C$1:$C1221,C1221,$G$1:G1221,G1221,$E$1:E1221,E1221),"")</f>
        <v/>
      </c>
      <c r="AJ1221">
        <f t="shared" si="119"/>
        <v>3</v>
      </c>
    </row>
    <row r="1222" spans="1:36" x14ac:dyDescent="0.25">
      <c r="A1222" s="14" t="s">
        <v>110</v>
      </c>
      <c r="B1222" t="s">
        <v>80</v>
      </c>
      <c r="C1222" t="s">
        <v>106</v>
      </c>
      <c r="D1222" s="13">
        <v>42387</v>
      </c>
      <c r="E1222">
        <v>1</v>
      </c>
      <c r="F1222">
        <v>100</v>
      </c>
      <c r="G1222" s="2" t="s">
        <v>87</v>
      </c>
      <c r="H1222" s="2" t="s">
        <v>12</v>
      </c>
      <c r="I1222">
        <v>9</v>
      </c>
      <c r="J1222" s="2" t="s">
        <v>88</v>
      </c>
      <c r="K1222" s="2">
        <v>75</v>
      </c>
      <c r="L1222" s="2">
        <v>2306</v>
      </c>
      <c r="M1222" s="2">
        <f t="shared" si="114"/>
        <v>230.6</v>
      </c>
      <c r="O1222" s="2" t="str">
        <f t="shared" si="115"/>
        <v/>
      </c>
      <c r="P1222" s="2" t="str">
        <f>IF(ISNUMBER(O1222),SUMIFS(O$1:$O1222,A$1:$A1222,A1222,C$1:$C1222,C1222,G$1:$G1222,G1222,E$1:$E1222,E1222),"")</f>
        <v/>
      </c>
      <c r="U1222" t="str">
        <f t="shared" si="116"/>
        <v/>
      </c>
      <c r="AC1222" s="2" t="str">
        <f t="shared" si="117"/>
        <v/>
      </c>
      <c r="AH1222" s="2" t="str">
        <f t="shared" si="118"/>
        <v/>
      </c>
      <c r="AI1222" s="2" t="str">
        <f>IF(ISNUMBER(AH1222),SUMIFS($AH$1:AH1222,$A$1:A1222,A1222,C$1:$C1222,C1222,$G$1:G1222,G1222,$E$1:E1222,E1222),"")</f>
        <v/>
      </c>
      <c r="AJ1222">
        <f t="shared" si="119"/>
        <v>3</v>
      </c>
    </row>
    <row r="1223" spans="1:36" x14ac:dyDescent="0.25">
      <c r="A1223" s="14" t="s">
        <v>109</v>
      </c>
      <c r="B1223" t="s">
        <v>80</v>
      </c>
      <c r="C1223" t="s">
        <v>106</v>
      </c>
      <c r="D1223" s="13">
        <v>42387</v>
      </c>
      <c r="E1223">
        <v>1</v>
      </c>
      <c r="F1223">
        <v>200</v>
      </c>
      <c r="G1223" s="2" t="s">
        <v>87</v>
      </c>
      <c r="H1223" s="2" t="s">
        <v>12</v>
      </c>
      <c r="I1223">
        <v>9</v>
      </c>
      <c r="J1223" s="2" t="s">
        <v>88</v>
      </c>
      <c r="K1223" s="2">
        <v>150</v>
      </c>
      <c r="L1223" s="2">
        <v>2339</v>
      </c>
      <c r="M1223" s="2">
        <f t="shared" si="114"/>
        <v>233.9</v>
      </c>
      <c r="O1223" s="2" t="str">
        <f t="shared" si="115"/>
        <v/>
      </c>
      <c r="P1223" s="2" t="str">
        <f>IF(ISNUMBER(O1223),SUMIFS(O$1:$O1223,A$1:$A1223,A1223,C$1:$C1223,C1223,G$1:$G1223,G1223,E$1:$E1223,E1223),"")</f>
        <v/>
      </c>
      <c r="U1223" t="str">
        <f t="shared" si="116"/>
        <v/>
      </c>
      <c r="AC1223" s="2" t="str">
        <f t="shared" si="117"/>
        <v/>
      </c>
      <c r="AH1223" s="2" t="str">
        <f t="shared" si="118"/>
        <v/>
      </c>
      <c r="AI1223" s="2" t="str">
        <f>IF(ISNUMBER(AH1223),SUMIFS($AH$1:AH1223,$A$1:A1223,A1223,C$1:$C1223,C1223,$G$1:G1223,G1223,$E$1:E1223,E1223),"")</f>
        <v/>
      </c>
      <c r="AJ1223">
        <f t="shared" si="119"/>
        <v>3</v>
      </c>
    </row>
    <row r="1224" spans="1:36" x14ac:dyDescent="0.25">
      <c r="A1224" s="14" t="s">
        <v>108</v>
      </c>
      <c r="B1224" t="s">
        <v>80</v>
      </c>
      <c r="C1224" t="s">
        <v>106</v>
      </c>
      <c r="D1224" s="13">
        <v>42387</v>
      </c>
      <c r="E1224">
        <v>1</v>
      </c>
      <c r="F1224">
        <v>350</v>
      </c>
      <c r="G1224" s="2" t="s">
        <v>87</v>
      </c>
      <c r="H1224" s="2" t="s">
        <v>12</v>
      </c>
      <c r="I1224">
        <v>9</v>
      </c>
      <c r="J1224" s="2" t="s">
        <v>88</v>
      </c>
      <c r="K1224" s="2">
        <v>262.5</v>
      </c>
      <c r="L1224" s="2">
        <v>2306</v>
      </c>
      <c r="M1224" s="2">
        <f t="shared" si="114"/>
        <v>230.6</v>
      </c>
      <c r="O1224" s="2" t="str">
        <f t="shared" si="115"/>
        <v/>
      </c>
      <c r="P1224" s="2" t="str">
        <f>IF(ISNUMBER(O1224),SUMIFS(O$1:$O1224,A$1:$A1224,A1224,C$1:$C1224,C1224,G$1:$G1224,G1224,E$1:$E1224,E1224),"")</f>
        <v/>
      </c>
      <c r="U1224" t="str">
        <f t="shared" si="116"/>
        <v/>
      </c>
      <c r="AC1224" s="2" t="str">
        <f t="shared" si="117"/>
        <v/>
      </c>
      <c r="AH1224" s="2" t="str">
        <f t="shared" si="118"/>
        <v/>
      </c>
      <c r="AI1224" s="2" t="str">
        <f>IF(ISNUMBER(AH1224),SUMIFS($AH$1:AH1224,$A$1:A1224,A1224,C$1:$C1224,C1224,$G$1:G1224,G1224,$E$1:E1224,E1224),"")</f>
        <v/>
      </c>
      <c r="AJ1224">
        <f t="shared" si="119"/>
        <v>3</v>
      </c>
    </row>
    <row r="1225" spans="1:36" x14ac:dyDescent="0.25">
      <c r="A1225" s="14" t="s">
        <v>107</v>
      </c>
      <c r="B1225" t="s">
        <v>80</v>
      </c>
      <c r="C1225" t="s">
        <v>106</v>
      </c>
      <c r="D1225" s="13">
        <v>42387</v>
      </c>
      <c r="E1225">
        <v>1</v>
      </c>
      <c r="F1225">
        <v>500</v>
      </c>
      <c r="G1225" s="2" t="s">
        <v>87</v>
      </c>
      <c r="H1225" s="2" t="s">
        <v>12</v>
      </c>
      <c r="I1225">
        <v>9</v>
      </c>
      <c r="J1225" s="2" t="s">
        <v>88</v>
      </c>
      <c r="K1225" s="2">
        <v>375</v>
      </c>
      <c r="L1225" s="2">
        <v>2108</v>
      </c>
      <c r="M1225" s="2">
        <f t="shared" si="114"/>
        <v>210.8</v>
      </c>
      <c r="O1225" s="2" t="str">
        <f t="shared" si="115"/>
        <v/>
      </c>
      <c r="P1225" s="2" t="str">
        <f>IF(ISNUMBER(O1225),SUMIFS(O$1:$O1225,A$1:$A1225,A1225,C$1:$C1225,C1225,G$1:$G1225,G1225,E$1:$E1225,E1225),"")</f>
        <v/>
      </c>
      <c r="U1225" t="str">
        <f t="shared" si="116"/>
        <v/>
      </c>
      <c r="AC1225" s="2" t="str">
        <f t="shared" si="117"/>
        <v/>
      </c>
      <c r="AH1225" s="2" t="str">
        <f t="shared" si="118"/>
        <v/>
      </c>
      <c r="AI1225" s="2" t="str">
        <f>IF(ISNUMBER(AH1225),SUMIFS($AH$1:AH1225,$A$1:A1225,A1225,C$1:$C1225,C1225,$G$1:G1225,G1225,$E$1:E1225,E1225),"")</f>
        <v/>
      </c>
      <c r="AJ1225">
        <f t="shared" si="119"/>
        <v>3</v>
      </c>
    </row>
    <row r="1226" spans="1:36" x14ac:dyDescent="0.25">
      <c r="A1226" s="14" t="s">
        <v>112</v>
      </c>
      <c r="B1226" t="s">
        <v>80</v>
      </c>
      <c r="C1226" t="s">
        <v>106</v>
      </c>
      <c r="D1226" s="13">
        <v>42387</v>
      </c>
      <c r="E1226">
        <v>2</v>
      </c>
      <c r="F1226">
        <v>0</v>
      </c>
      <c r="G1226" s="2" t="s">
        <v>87</v>
      </c>
      <c r="H1226" s="2" t="s">
        <v>12</v>
      </c>
      <c r="I1226">
        <v>9</v>
      </c>
      <c r="J1226" s="2" t="s">
        <v>88</v>
      </c>
      <c r="K1226" s="2">
        <v>0</v>
      </c>
      <c r="L1226" s="2">
        <v>2768</v>
      </c>
      <c r="M1226" s="2">
        <f t="shared" si="114"/>
        <v>276.8</v>
      </c>
      <c r="O1226" s="2" t="str">
        <f t="shared" si="115"/>
        <v/>
      </c>
      <c r="P1226" s="2" t="str">
        <f>IF(ISNUMBER(O1226),SUMIFS(O$1:$O1226,A$1:$A1226,A1226,C$1:$C1226,C1226,G$1:$G1226,G1226,E$1:$E1226,E1226),"")</f>
        <v/>
      </c>
      <c r="U1226" t="str">
        <f t="shared" si="116"/>
        <v/>
      </c>
      <c r="AC1226" s="2" t="str">
        <f t="shared" si="117"/>
        <v/>
      </c>
      <c r="AH1226" s="2" t="str">
        <f t="shared" si="118"/>
        <v/>
      </c>
      <c r="AI1226" s="2" t="str">
        <f>IF(ISNUMBER(AH1226),SUMIFS($AH$1:AH1226,$A$1:A1226,A1226,C$1:$C1226,C1226,$G$1:G1226,G1226,$E$1:E1226,E1226),"")</f>
        <v/>
      </c>
      <c r="AJ1226">
        <f t="shared" si="119"/>
        <v>3</v>
      </c>
    </row>
    <row r="1227" spans="1:36" x14ac:dyDescent="0.25">
      <c r="A1227" s="14" t="s">
        <v>111</v>
      </c>
      <c r="B1227" t="s">
        <v>80</v>
      </c>
      <c r="C1227" t="s">
        <v>106</v>
      </c>
      <c r="D1227" s="13">
        <v>42387</v>
      </c>
      <c r="E1227">
        <v>2</v>
      </c>
      <c r="F1227">
        <v>50</v>
      </c>
      <c r="G1227" s="2" t="s">
        <v>87</v>
      </c>
      <c r="H1227" s="2" t="s">
        <v>12</v>
      </c>
      <c r="I1227">
        <v>9</v>
      </c>
      <c r="J1227" s="2" t="s">
        <v>88</v>
      </c>
      <c r="K1227" s="2">
        <v>37.5</v>
      </c>
      <c r="L1227" s="2">
        <v>2504</v>
      </c>
      <c r="M1227" s="2">
        <f t="shared" si="114"/>
        <v>250.4</v>
      </c>
      <c r="O1227" s="2" t="str">
        <f t="shared" si="115"/>
        <v/>
      </c>
      <c r="P1227" s="2" t="str">
        <f>IF(ISNUMBER(O1227),SUMIFS(O$1:$O1227,A$1:$A1227,A1227,C$1:$C1227,C1227,G$1:$G1227,G1227,E$1:$E1227,E1227),"")</f>
        <v/>
      </c>
      <c r="U1227" t="str">
        <f t="shared" si="116"/>
        <v/>
      </c>
      <c r="AC1227" s="2" t="str">
        <f t="shared" si="117"/>
        <v/>
      </c>
      <c r="AH1227" s="2" t="str">
        <f t="shared" si="118"/>
        <v/>
      </c>
      <c r="AI1227" s="2" t="str">
        <f>IF(ISNUMBER(AH1227),SUMIFS($AH$1:AH1227,$A$1:A1227,A1227,C$1:$C1227,C1227,$G$1:G1227,G1227,$E$1:E1227,E1227),"")</f>
        <v/>
      </c>
      <c r="AJ1227">
        <f t="shared" si="119"/>
        <v>3</v>
      </c>
    </row>
    <row r="1228" spans="1:36" x14ac:dyDescent="0.25">
      <c r="A1228" s="14" t="s">
        <v>110</v>
      </c>
      <c r="B1228" t="s">
        <v>80</v>
      </c>
      <c r="C1228" t="s">
        <v>106</v>
      </c>
      <c r="D1228" s="13">
        <v>42387</v>
      </c>
      <c r="E1228">
        <v>2</v>
      </c>
      <c r="F1228">
        <v>100</v>
      </c>
      <c r="G1228" s="2" t="s">
        <v>87</v>
      </c>
      <c r="H1228" s="2" t="s">
        <v>12</v>
      </c>
      <c r="I1228">
        <v>9</v>
      </c>
      <c r="J1228" s="2" t="s">
        <v>88</v>
      </c>
      <c r="K1228" s="2">
        <v>75</v>
      </c>
      <c r="L1228" s="2">
        <v>2966</v>
      </c>
      <c r="M1228" s="2">
        <f t="shared" si="114"/>
        <v>296.60000000000002</v>
      </c>
      <c r="O1228" s="2" t="str">
        <f t="shared" si="115"/>
        <v/>
      </c>
      <c r="P1228" s="2" t="str">
        <f>IF(ISNUMBER(O1228),SUMIFS(O$1:$O1228,A$1:$A1228,A1228,C$1:$C1228,C1228,G$1:$G1228,G1228,E$1:$E1228,E1228),"")</f>
        <v/>
      </c>
      <c r="U1228" t="str">
        <f t="shared" si="116"/>
        <v/>
      </c>
      <c r="AC1228" s="2" t="str">
        <f t="shared" si="117"/>
        <v/>
      </c>
      <c r="AH1228" s="2" t="str">
        <f t="shared" si="118"/>
        <v/>
      </c>
      <c r="AI1228" s="2" t="str">
        <f>IF(ISNUMBER(AH1228),SUMIFS($AH$1:AH1228,$A$1:A1228,A1228,C$1:$C1228,C1228,$G$1:G1228,G1228,$E$1:E1228,E1228),"")</f>
        <v/>
      </c>
      <c r="AJ1228">
        <f t="shared" si="119"/>
        <v>3</v>
      </c>
    </row>
    <row r="1229" spans="1:36" x14ac:dyDescent="0.25">
      <c r="A1229" s="14" t="s">
        <v>109</v>
      </c>
      <c r="B1229" t="s">
        <v>80</v>
      </c>
      <c r="C1229" t="s">
        <v>106</v>
      </c>
      <c r="D1229" s="13">
        <v>42387</v>
      </c>
      <c r="E1229">
        <v>2</v>
      </c>
      <c r="F1229">
        <v>200</v>
      </c>
      <c r="G1229" s="2" t="s">
        <v>87</v>
      </c>
      <c r="H1229" s="2" t="s">
        <v>12</v>
      </c>
      <c r="I1229">
        <v>9</v>
      </c>
      <c r="J1229" s="2" t="s">
        <v>88</v>
      </c>
      <c r="K1229" s="2">
        <v>150</v>
      </c>
      <c r="L1229" s="2">
        <v>2603</v>
      </c>
      <c r="M1229" s="2">
        <f t="shared" si="114"/>
        <v>260.3</v>
      </c>
      <c r="O1229" s="2" t="str">
        <f t="shared" si="115"/>
        <v/>
      </c>
      <c r="P1229" s="2" t="str">
        <f>IF(ISNUMBER(O1229),SUMIFS(O$1:$O1229,A$1:$A1229,A1229,C$1:$C1229,C1229,G$1:$G1229,G1229,E$1:$E1229,E1229),"")</f>
        <v/>
      </c>
      <c r="U1229" t="str">
        <f t="shared" si="116"/>
        <v/>
      </c>
      <c r="AC1229" s="2" t="str">
        <f t="shared" si="117"/>
        <v/>
      </c>
      <c r="AH1229" s="2" t="str">
        <f t="shared" si="118"/>
        <v/>
      </c>
      <c r="AI1229" s="2" t="str">
        <f>IF(ISNUMBER(AH1229),SUMIFS($AH$1:AH1229,$A$1:A1229,A1229,C$1:$C1229,C1229,$G$1:G1229,G1229,$E$1:E1229,E1229),"")</f>
        <v/>
      </c>
      <c r="AJ1229">
        <f t="shared" si="119"/>
        <v>3</v>
      </c>
    </row>
    <row r="1230" spans="1:36" x14ac:dyDescent="0.25">
      <c r="A1230" s="14" t="s">
        <v>108</v>
      </c>
      <c r="B1230" t="s">
        <v>80</v>
      </c>
      <c r="C1230" t="s">
        <v>106</v>
      </c>
      <c r="D1230" s="13">
        <v>42387</v>
      </c>
      <c r="E1230">
        <v>2</v>
      </c>
      <c r="F1230">
        <v>350</v>
      </c>
      <c r="G1230" s="2" t="s">
        <v>87</v>
      </c>
      <c r="H1230" s="2" t="s">
        <v>12</v>
      </c>
      <c r="I1230">
        <v>9</v>
      </c>
      <c r="J1230" s="2" t="s">
        <v>88</v>
      </c>
      <c r="K1230" s="2">
        <v>262.5</v>
      </c>
      <c r="L1230" s="2">
        <v>2669</v>
      </c>
      <c r="M1230" s="2">
        <f t="shared" si="114"/>
        <v>266.89999999999998</v>
      </c>
      <c r="O1230" s="2" t="str">
        <f t="shared" si="115"/>
        <v/>
      </c>
      <c r="P1230" s="2" t="str">
        <f>IF(ISNUMBER(O1230),SUMIFS(O$1:$O1230,A$1:$A1230,A1230,C$1:$C1230,C1230,G$1:$G1230,G1230,E$1:$E1230,E1230),"")</f>
        <v/>
      </c>
      <c r="U1230" t="str">
        <f t="shared" si="116"/>
        <v/>
      </c>
      <c r="AC1230" s="2" t="str">
        <f t="shared" si="117"/>
        <v/>
      </c>
      <c r="AH1230" s="2" t="str">
        <f t="shared" si="118"/>
        <v/>
      </c>
      <c r="AI1230" s="2" t="str">
        <f>IF(ISNUMBER(AH1230),SUMIFS($AH$1:AH1230,$A$1:A1230,A1230,C$1:$C1230,C1230,$G$1:G1230,G1230,$E$1:E1230,E1230),"")</f>
        <v/>
      </c>
      <c r="AJ1230">
        <f t="shared" si="119"/>
        <v>3</v>
      </c>
    </row>
    <row r="1231" spans="1:36" x14ac:dyDescent="0.25">
      <c r="A1231" s="14" t="s">
        <v>107</v>
      </c>
      <c r="B1231" t="s">
        <v>80</v>
      </c>
      <c r="C1231" t="s">
        <v>106</v>
      </c>
      <c r="D1231" s="13">
        <v>42387</v>
      </c>
      <c r="E1231">
        <v>2</v>
      </c>
      <c r="F1231">
        <v>500</v>
      </c>
      <c r="G1231" s="2" t="s">
        <v>87</v>
      </c>
      <c r="H1231" s="2" t="s">
        <v>12</v>
      </c>
      <c r="I1231">
        <v>9</v>
      </c>
      <c r="J1231" s="2" t="s">
        <v>88</v>
      </c>
      <c r="K1231" s="2">
        <v>375</v>
      </c>
      <c r="L1231" s="2">
        <v>2702</v>
      </c>
      <c r="M1231" s="2">
        <f t="shared" si="114"/>
        <v>270.2</v>
      </c>
      <c r="O1231" s="2" t="str">
        <f t="shared" si="115"/>
        <v/>
      </c>
      <c r="P1231" s="2" t="str">
        <f>IF(ISNUMBER(O1231),SUMIFS(O$1:$O1231,A$1:$A1231,A1231,C$1:$C1231,C1231,G$1:$G1231,G1231,E$1:$E1231,E1231),"")</f>
        <v/>
      </c>
      <c r="U1231" t="str">
        <f t="shared" si="116"/>
        <v/>
      </c>
      <c r="AC1231" s="2" t="str">
        <f t="shared" si="117"/>
        <v/>
      </c>
      <c r="AH1231" s="2" t="str">
        <f t="shared" si="118"/>
        <v/>
      </c>
      <c r="AI1231" s="2" t="str">
        <f>IF(ISNUMBER(AH1231),SUMIFS($AH$1:AH1231,$A$1:A1231,A1231,C$1:$C1231,C1231,$G$1:G1231,G1231,$E$1:E1231,E1231),"")</f>
        <v/>
      </c>
      <c r="AJ1231">
        <f t="shared" si="119"/>
        <v>3</v>
      </c>
    </row>
    <row r="1232" spans="1:36" x14ac:dyDescent="0.25">
      <c r="A1232" s="14" t="s">
        <v>112</v>
      </c>
      <c r="B1232" t="s">
        <v>80</v>
      </c>
      <c r="C1232" t="s">
        <v>106</v>
      </c>
      <c r="D1232" s="13">
        <v>42387</v>
      </c>
      <c r="E1232">
        <v>3</v>
      </c>
      <c r="F1232">
        <v>0</v>
      </c>
      <c r="G1232" s="2" t="s">
        <v>87</v>
      </c>
      <c r="H1232" s="2" t="s">
        <v>12</v>
      </c>
      <c r="I1232">
        <v>9</v>
      </c>
      <c r="J1232" s="2" t="s">
        <v>88</v>
      </c>
      <c r="K1232" s="2">
        <v>0</v>
      </c>
      <c r="L1232" s="2">
        <v>2768</v>
      </c>
      <c r="M1232" s="2">
        <f t="shared" si="114"/>
        <v>276.8</v>
      </c>
      <c r="O1232" s="2" t="str">
        <f t="shared" si="115"/>
        <v/>
      </c>
      <c r="P1232" s="2" t="str">
        <f>IF(ISNUMBER(O1232),SUMIFS(O$1:$O1232,A$1:$A1232,A1232,C$1:$C1232,C1232,G$1:$G1232,G1232,E$1:$E1232,E1232),"")</f>
        <v/>
      </c>
      <c r="U1232" t="str">
        <f t="shared" si="116"/>
        <v/>
      </c>
      <c r="AC1232" s="2" t="str">
        <f t="shared" si="117"/>
        <v/>
      </c>
      <c r="AH1232" s="2" t="str">
        <f t="shared" si="118"/>
        <v/>
      </c>
      <c r="AI1232" s="2" t="str">
        <f>IF(ISNUMBER(AH1232),SUMIFS($AH$1:AH1232,$A$1:A1232,A1232,C$1:$C1232,C1232,$G$1:G1232,G1232,$E$1:E1232,E1232),"")</f>
        <v/>
      </c>
      <c r="AJ1232">
        <f t="shared" si="119"/>
        <v>3</v>
      </c>
    </row>
    <row r="1233" spans="1:36" x14ac:dyDescent="0.25">
      <c r="A1233" s="14" t="s">
        <v>111</v>
      </c>
      <c r="B1233" t="s">
        <v>80</v>
      </c>
      <c r="C1233" t="s">
        <v>106</v>
      </c>
      <c r="D1233" s="13">
        <v>42387</v>
      </c>
      <c r="E1233">
        <v>3</v>
      </c>
      <c r="F1233">
        <v>50</v>
      </c>
      <c r="G1233" s="2" t="s">
        <v>87</v>
      </c>
      <c r="H1233" s="2" t="s">
        <v>12</v>
      </c>
      <c r="I1233">
        <v>9</v>
      </c>
      <c r="J1233" s="2" t="s">
        <v>88</v>
      </c>
      <c r="K1233" s="2">
        <v>37.5</v>
      </c>
      <c r="L1233" s="2">
        <v>2867</v>
      </c>
      <c r="M1233" s="2">
        <f t="shared" si="114"/>
        <v>286.7</v>
      </c>
      <c r="O1233" s="2" t="str">
        <f t="shared" si="115"/>
        <v/>
      </c>
      <c r="P1233" s="2" t="str">
        <f>IF(ISNUMBER(O1233),SUMIFS(O$1:$O1233,A$1:$A1233,A1233,C$1:$C1233,C1233,G$1:$G1233,G1233,E$1:$E1233,E1233),"")</f>
        <v/>
      </c>
      <c r="U1233" t="str">
        <f t="shared" si="116"/>
        <v/>
      </c>
      <c r="AC1233" s="2" t="str">
        <f t="shared" si="117"/>
        <v/>
      </c>
      <c r="AH1233" s="2" t="str">
        <f t="shared" si="118"/>
        <v/>
      </c>
      <c r="AI1233" s="2" t="str">
        <f>IF(ISNUMBER(AH1233),SUMIFS($AH$1:AH1233,$A$1:A1233,A1233,C$1:$C1233,C1233,$G$1:G1233,G1233,$E$1:E1233,E1233),"")</f>
        <v/>
      </c>
      <c r="AJ1233">
        <f t="shared" si="119"/>
        <v>3</v>
      </c>
    </row>
    <row r="1234" spans="1:36" x14ac:dyDescent="0.25">
      <c r="A1234" s="14" t="s">
        <v>110</v>
      </c>
      <c r="B1234" t="s">
        <v>80</v>
      </c>
      <c r="C1234" t="s">
        <v>106</v>
      </c>
      <c r="D1234" s="13">
        <v>42387</v>
      </c>
      <c r="E1234">
        <v>3</v>
      </c>
      <c r="F1234">
        <v>100</v>
      </c>
      <c r="G1234" s="2" t="s">
        <v>87</v>
      </c>
      <c r="H1234" s="2" t="s">
        <v>12</v>
      </c>
      <c r="I1234">
        <v>9</v>
      </c>
      <c r="J1234" s="2" t="s">
        <v>88</v>
      </c>
      <c r="K1234" s="2">
        <v>75</v>
      </c>
      <c r="L1234" s="2">
        <v>2438</v>
      </c>
      <c r="M1234" s="2">
        <f t="shared" si="114"/>
        <v>243.8</v>
      </c>
      <c r="O1234" s="2" t="str">
        <f t="shared" si="115"/>
        <v/>
      </c>
      <c r="P1234" s="2" t="str">
        <f>IF(ISNUMBER(O1234),SUMIFS(O$1:$O1234,A$1:$A1234,A1234,C$1:$C1234,C1234,G$1:$G1234,G1234,E$1:$E1234,E1234),"")</f>
        <v/>
      </c>
      <c r="U1234" t="str">
        <f t="shared" si="116"/>
        <v/>
      </c>
      <c r="AC1234" s="2" t="str">
        <f t="shared" si="117"/>
        <v/>
      </c>
      <c r="AH1234" s="2" t="str">
        <f t="shared" si="118"/>
        <v/>
      </c>
      <c r="AI1234" s="2" t="str">
        <f>IF(ISNUMBER(AH1234),SUMIFS($AH$1:AH1234,$A$1:A1234,A1234,C$1:$C1234,C1234,$G$1:G1234,G1234,$E$1:E1234,E1234),"")</f>
        <v/>
      </c>
      <c r="AJ1234">
        <f t="shared" si="119"/>
        <v>3</v>
      </c>
    </row>
    <row r="1235" spans="1:36" x14ac:dyDescent="0.25">
      <c r="A1235" s="14" t="s">
        <v>109</v>
      </c>
      <c r="B1235" t="s">
        <v>80</v>
      </c>
      <c r="C1235" t="s">
        <v>106</v>
      </c>
      <c r="D1235" s="13">
        <v>42387</v>
      </c>
      <c r="E1235">
        <v>3</v>
      </c>
      <c r="F1235">
        <v>200</v>
      </c>
      <c r="G1235" s="2" t="s">
        <v>87</v>
      </c>
      <c r="H1235" s="2" t="s">
        <v>12</v>
      </c>
      <c r="I1235">
        <v>9</v>
      </c>
      <c r="J1235" s="2" t="s">
        <v>88</v>
      </c>
      <c r="K1235" s="2">
        <v>150</v>
      </c>
      <c r="L1235" s="2">
        <v>2933</v>
      </c>
      <c r="M1235" s="2">
        <f t="shared" si="114"/>
        <v>293.3</v>
      </c>
      <c r="O1235" s="2" t="str">
        <f t="shared" si="115"/>
        <v/>
      </c>
      <c r="P1235" s="2" t="str">
        <f>IF(ISNUMBER(O1235),SUMIFS(O$1:$O1235,A$1:$A1235,A1235,C$1:$C1235,C1235,G$1:$G1235,G1235,E$1:$E1235,E1235),"")</f>
        <v/>
      </c>
      <c r="U1235" t="str">
        <f t="shared" si="116"/>
        <v/>
      </c>
      <c r="AC1235" s="2" t="str">
        <f t="shared" si="117"/>
        <v/>
      </c>
      <c r="AH1235" s="2" t="str">
        <f t="shared" si="118"/>
        <v/>
      </c>
      <c r="AI1235" s="2" t="str">
        <f>IF(ISNUMBER(AH1235),SUMIFS($AH$1:AH1235,$A$1:A1235,A1235,C$1:$C1235,C1235,$G$1:G1235,G1235,$E$1:E1235,E1235),"")</f>
        <v/>
      </c>
      <c r="AJ1235">
        <f t="shared" si="119"/>
        <v>3</v>
      </c>
    </row>
    <row r="1236" spans="1:36" x14ac:dyDescent="0.25">
      <c r="A1236" s="14" t="s">
        <v>108</v>
      </c>
      <c r="B1236" t="s">
        <v>80</v>
      </c>
      <c r="C1236" t="s">
        <v>106</v>
      </c>
      <c r="D1236" s="13">
        <v>42387</v>
      </c>
      <c r="E1236">
        <v>3</v>
      </c>
      <c r="F1236">
        <v>350</v>
      </c>
      <c r="G1236" s="2" t="s">
        <v>87</v>
      </c>
      <c r="H1236" s="2" t="s">
        <v>12</v>
      </c>
      <c r="I1236">
        <v>9</v>
      </c>
      <c r="J1236" s="2" t="s">
        <v>88</v>
      </c>
      <c r="K1236" s="2">
        <v>262.5</v>
      </c>
      <c r="L1236" s="2">
        <v>2504</v>
      </c>
      <c r="M1236" s="2">
        <f t="shared" si="114"/>
        <v>250.4</v>
      </c>
      <c r="O1236" s="2" t="str">
        <f t="shared" si="115"/>
        <v/>
      </c>
      <c r="P1236" s="2" t="str">
        <f>IF(ISNUMBER(O1236),SUMIFS(O$1:$O1236,A$1:$A1236,A1236,C$1:$C1236,C1236,G$1:$G1236,G1236,E$1:$E1236,E1236),"")</f>
        <v/>
      </c>
      <c r="U1236" t="str">
        <f t="shared" si="116"/>
        <v/>
      </c>
      <c r="AC1236" s="2" t="str">
        <f t="shared" si="117"/>
        <v/>
      </c>
      <c r="AH1236" s="2" t="str">
        <f t="shared" si="118"/>
        <v/>
      </c>
      <c r="AI1236" s="2" t="str">
        <f>IF(ISNUMBER(AH1236),SUMIFS($AH$1:AH1236,$A$1:A1236,A1236,C$1:$C1236,C1236,$G$1:G1236,G1236,$E$1:E1236,E1236),"")</f>
        <v/>
      </c>
      <c r="AJ1236">
        <f t="shared" si="119"/>
        <v>3</v>
      </c>
    </row>
    <row r="1237" spans="1:36" x14ac:dyDescent="0.25">
      <c r="A1237" s="14" t="s">
        <v>107</v>
      </c>
      <c r="B1237" t="s">
        <v>80</v>
      </c>
      <c r="C1237" t="s">
        <v>106</v>
      </c>
      <c r="D1237" s="13">
        <v>42387</v>
      </c>
      <c r="E1237">
        <v>3</v>
      </c>
      <c r="F1237">
        <v>500</v>
      </c>
      <c r="G1237" s="2" t="s">
        <v>87</v>
      </c>
      <c r="H1237" s="2" t="s">
        <v>12</v>
      </c>
      <c r="I1237">
        <v>9</v>
      </c>
      <c r="J1237" s="2" t="s">
        <v>88</v>
      </c>
      <c r="K1237" s="2">
        <v>375</v>
      </c>
      <c r="L1237" s="2">
        <v>2603</v>
      </c>
      <c r="M1237" s="2">
        <f t="shared" si="114"/>
        <v>260.3</v>
      </c>
      <c r="O1237" s="2" t="str">
        <f t="shared" si="115"/>
        <v/>
      </c>
      <c r="P1237" s="2" t="str">
        <f>IF(ISNUMBER(O1237),SUMIFS(O$1:$O1237,A$1:$A1237,A1237,C$1:$C1237,C1237,G$1:$G1237,G1237,E$1:$E1237,E1237),"")</f>
        <v/>
      </c>
      <c r="U1237" t="str">
        <f t="shared" si="116"/>
        <v/>
      </c>
      <c r="AC1237" s="2" t="str">
        <f t="shared" si="117"/>
        <v/>
      </c>
      <c r="AH1237" s="2" t="str">
        <f t="shared" si="118"/>
        <v/>
      </c>
      <c r="AI1237" s="2" t="str">
        <f>IF(ISNUMBER(AH1237),SUMIFS($AH$1:AH1237,$A$1:A1237,A1237,C$1:$C1237,C1237,$G$1:G1237,G1237,$E$1:E1237,E1237),"")</f>
        <v/>
      </c>
      <c r="AJ1237">
        <f t="shared" si="119"/>
        <v>3</v>
      </c>
    </row>
    <row r="1238" spans="1:36" x14ac:dyDescent="0.25">
      <c r="A1238" s="14" t="s">
        <v>112</v>
      </c>
      <c r="B1238" t="s">
        <v>80</v>
      </c>
      <c r="C1238" t="s">
        <v>106</v>
      </c>
      <c r="D1238" s="13">
        <v>42401</v>
      </c>
      <c r="E1238">
        <v>1</v>
      </c>
      <c r="F1238">
        <v>0</v>
      </c>
      <c r="G1238" s="2" t="s">
        <v>87</v>
      </c>
      <c r="H1238" s="2" t="s">
        <v>12</v>
      </c>
      <c r="I1238">
        <v>9</v>
      </c>
      <c r="J1238" s="2" t="s">
        <v>88</v>
      </c>
      <c r="K1238" s="2">
        <v>0</v>
      </c>
      <c r="L1238" s="2">
        <v>2162</v>
      </c>
      <c r="M1238" s="2">
        <f t="shared" si="114"/>
        <v>216.2</v>
      </c>
      <c r="O1238" s="2" t="str">
        <f t="shared" si="115"/>
        <v/>
      </c>
      <c r="P1238" s="2" t="str">
        <f>IF(ISNUMBER(O1238),SUMIFS(O$1:$O1238,A$1:$A1238,A1238,C$1:$C1238,C1238,G$1:$G1238,G1238,E$1:$E1238,E1238),"")</f>
        <v/>
      </c>
      <c r="U1238" t="str">
        <f t="shared" si="116"/>
        <v/>
      </c>
      <c r="AC1238" s="2" t="str">
        <f t="shared" si="117"/>
        <v/>
      </c>
      <c r="AH1238" s="2" t="str">
        <f t="shared" si="118"/>
        <v/>
      </c>
      <c r="AI1238" s="2" t="str">
        <f>IF(ISNUMBER(AH1238),SUMIFS($AH$1:AH1238,$A$1:A1238,A1238,C$1:$C1238,C1238,$G$1:G1238,G1238,$E$1:E1238,E1238),"")</f>
        <v/>
      </c>
      <c r="AJ1238">
        <f t="shared" si="119"/>
        <v>3</v>
      </c>
    </row>
    <row r="1239" spans="1:36" x14ac:dyDescent="0.25">
      <c r="A1239" s="14" t="s">
        <v>111</v>
      </c>
      <c r="B1239" t="s">
        <v>80</v>
      </c>
      <c r="C1239" t="s">
        <v>106</v>
      </c>
      <c r="D1239" s="13">
        <v>42401</v>
      </c>
      <c r="E1239">
        <v>1</v>
      </c>
      <c r="F1239">
        <v>50</v>
      </c>
      <c r="G1239" s="2" t="s">
        <v>87</v>
      </c>
      <c r="H1239" s="2" t="s">
        <v>12</v>
      </c>
      <c r="I1239">
        <v>9</v>
      </c>
      <c r="J1239" s="2" t="s">
        <v>88</v>
      </c>
      <c r="K1239" s="2">
        <v>37.5</v>
      </c>
      <c r="L1239" s="2">
        <v>2199</v>
      </c>
      <c r="M1239" s="2">
        <f t="shared" si="114"/>
        <v>219.9</v>
      </c>
      <c r="O1239" s="2" t="str">
        <f t="shared" si="115"/>
        <v/>
      </c>
      <c r="P1239" s="2" t="str">
        <f>IF(ISNUMBER(O1239),SUMIFS(O$1:$O1239,A$1:$A1239,A1239,C$1:$C1239,C1239,G$1:$G1239,G1239,E$1:$E1239,E1239),"")</f>
        <v/>
      </c>
      <c r="U1239" t="str">
        <f t="shared" si="116"/>
        <v/>
      </c>
      <c r="AC1239" s="2" t="str">
        <f t="shared" si="117"/>
        <v/>
      </c>
      <c r="AH1239" s="2" t="str">
        <f t="shared" si="118"/>
        <v/>
      </c>
      <c r="AI1239" s="2" t="str">
        <f>IF(ISNUMBER(AH1239),SUMIFS($AH$1:AH1239,$A$1:A1239,A1239,C$1:$C1239,C1239,$G$1:G1239,G1239,$E$1:E1239,E1239),"")</f>
        <v/>
      </c>
      <c r="AJ1239">
        <f t="shared" si="119"/>
        <v>3</v>
      </c>
    </row>
    <row r="1240" spans="1:36" x14ac:dyDescent="0.25">
      <c r="A1240" s="14" t="s">
        <v>110</v>
      </c>
      <c r="B1240" t="s">
        <v>80</v>
      </c>
      <c r="C1240" t="s">
        <v>106</v>
      </c>
      <c r="D1240" s="13">
        <v>42401</v>
      </c>
      <c r="E1240">
        <v>1</v>
      </c>
      <c r="F1240">
        <v>100</v>
      </c>
      <c r="G1240" s="2" t="s">
        <v>87</v>
      </c>
      <c r="H1240" s="2" t="s">
        <v>12</v>
      </c>
      <c r="I1240">
        <v>9</v>
      </c>
      <c r="J1240" s="2" t="s">
        <v>88</v>
      </c>
      <c r="K1240" s="2">
        <v>75</v>
      </c>
      <c r="L1240" s="2">
        <v>2421</v>
      </c>
      <c r="M1240" s="2">
        <f t="shared" si="114"/>
        <v>242.1</v>
      </c>
      <c r="O1240" s="2" t="str">
        <f t="shared" si="115"/>
        <v/>
      </c>
      <c r="P1240" s="2" t="str">
        <f>IF(ISNUMBER(O1240),SUMIFS(O$1:$O1240,A$1:$A1240,A1240,C$1:$C1240,C1240,G$1:$G1240,G1240,E$1:$E1240,E1240),"")</f>
        <v/>
      </c>
      <c r="U1240" t="str">
        <f t="shared" si="116"/>
        <v/>
      </c>
      <c r="AC1240" s="2" t="str">
        <f t="shared" si="117"/>
        <v/>
      </c>
      <c r="AH1240" s="2" t="str">
        <f t="shared" si="118"/>
        <v/>
      </c>
      <c r="AI1240" s="2" t="str">
        <f>IF(ISNUMBER(AH1240),SUMIFS($AH$1:AH1240,$A$1:A1240,A1240,C$1:$C1240,C1240,$G$1:G1240,G1240,$E$1:E1240,E1240),"")</f>
        <v/>
      </c>
      <c r="AJ1240">
        <f t="shared" si="119"/>
        <v>3</v>
      </c>
    </row>
    <row r="1241" spans="1:36" x14ac:dyDescent="0.25">
      <c r="A1241" s="14" t="s">
        <v>109</v>
      </c>
      <c r="B1241" t="s">
        <v>80</v>
      </c>
      <c r="C1241" t="s">
        <v>106</v>
      </c>
      <c r="D1241" s="13">
        <v>42401</v>
      </c>
      <c r="E1241">
        <v>1</v>
      </c>
      <c r="F1241">
        <v>200</v>
      </c>
      <c r="G1241" s="2" t="s">
        <v>87</v>
      </c>
      <c r="H1241" s="2" t="s">
        <v>12</v>
      </c>
      <c r="I1241">
        <v>9</v>
      </c>
      <c r="J1241" s="2" t="s">
        <v>88</v>
      </c>
      <c r="K1241" s="2">
        <v>150</v>
      </c>
      <c r="L1241" s="2">
        <v>2754</v>
      </c>
      <c r="M1241" s="2">
        <f t="shared" si="114"/>
        <v>275.39999999999998</v>
      </c>
      <c r="O1241" s="2" t="str">
        <f t="shared" si="115"/>
        <v/>
      </c>
      <c r="P1241" s="2" t="str">
        <f>IF(ISNUMBER(O1241),SUMIFS(O$1:$O1241,A$1:$A1241,A1241,C$1:$C1241,C1241,G$1:$G1241,G1241,E$1:$E1241,E1241),"")</f>
        <v/>
      </c>
      <c r="U1241" t="str">
        <f t="shared" si="116"/>
        <v/>
      </c>
      <c r="AC1241" s="2" t="str">
        <f t="shared" si="117"/>
        <v/>
      </c>
      <c r="AH1241" s="2" t="str">
        <f t="shared" si="118"/>
        <v/>
      </c>
      <c r="AI1241" s="2" t="str">
        <f>IF(ISNUMBER(AH1241),SUMIFS($AH$1:AH1241,$A$1:A1241,A1241,C$1:$C1241,C1241,$G$1:G1241,G1241,$E$1:E1241,E1241),"")</f>
        <v/>
      </c>
      <c r="AJ1241">
        <f t="shared" si="119"/>
        <v>3</v>
      </c>
    </row>
    <row r="1242" spans="1:36" x14ac:dyDescent="0.25">
      <c r="A1242" s="14" t="s">
        <v>108</v>
      </c>
      <c r="B1242" t="s">
        <v>80</v>
      </c>
      <c r="C1242" t="s">
        <v>106</v>
      </c>
      <c r="D1242" s="13">
        <v>42401</v>
      </c>
      <c r="E1242">
        <v>1</v>
      </c>
      <c r="F1242">
        <v>350</v>
      </c>
      <c r="G1242" s="2" t="s">
        <v>87</v>
      </c>
      <c r="H1242" s="2" t="s">
        <v>12</v>
      </c>
      <c r="I1242">
        <v>9</v>
      </c>
      <c r="J1242" s="2" t="s">
        <v>88</v>
      </c>
      <c r="K1242" s="2">
        <v>262.5</v>
      </c>
      <c r="L1242" s="2">
        <v>2162</v>
      </c>
      <c r="M1242" s="2">
        <f t="shared" si="114"/>
        <v>216.2</v>
      </c>
      <c r="O1242" s="2" t="str">
        <f t="shared" si="115"/>
        <v/>
      </c>
      <c r="P1242" s="2" t="str">
        <f>IF(ISNUMBER(O1242),SUMIFS(O$1:$O1242,A$1:$A1242,A1242,C$1:$C1242,C1242,G$1:$G1242,G1242,E$1:$E1242,E1242),"")</f>
        <v/>
      </c>
      <c r="U1242" t="str">
        <f t="shared" si="116"/>
        <v/>
      </c>
      <c r="AC1242" s="2" t="str">
        <f t="shared" si="117"/>
        <v/>
      </c>
      <c r="AH1242" s="2" t="str">
        <f t="shared" si="118"/>
        <v/>
      </c>
      <c r="AI1242" s="2" t="str">
        <f>IF(ISNUMBER(AH1242),SUMIFS($AH$1:AH1242,$A$1:A1242,A1242,C$1:$C1242,C1242,$G$1:G1242,G1242,$E$1:E1242,E1242),"")</f>
        <v/>
      </c>
      <c r="AJ1242">
        <f t="shared" si="119"/>
        <v>3</v>
      </c>
    </row>
    <row r="1243" spans="1:36" x14ac:dyDescent="0.25">
      <c r="A1243" s="14" t="s">
        <v>107</v>
      </c>
      <c r="B1243" t="s">
        <v>80</v>
      </c>
      <c r="C1243" t="s">
        <v>106</v>
      </c>
      <c r="D1243" s="13">
        <v>42401</v>
      </c>
      <c r="E1243">
        <v>1</v>
      </c>
      <c r="F1243">
        <v>500</v>
      </c>
      <c r="G1243" s="2" t="s">
        <v>87</v>
      </c>
      <c r="H1243" s="2" t="s">
        <v>12</v>
      </c>
      <c r="I1243">
        <v>9</v>
      </c>
      <c r="J1243" s="2" t="s">
        <v>88</v>
      </c>
      <c r="K1243" s="2">
        <v>375</v>
      </c>
      <c r="L1243" s="2">
        <v>2310</v>
      </c>
      <c r="M1243" s="2">
        <f t="shared" si="114"/>
        <v>231</v>
      </c>
      <c r="O1243" s="2" t="str">
        <f t="shared" si="115"/>
        <v/>
      </c>
      <c r="P1243" s="2" t="str">
        <f>IF(ISNUMBER(O1243),SUMIFS(O$1:$O1243,A$1:$A1243,A1243,C$1:$C1243,C1243,G$1:$G1243,G1243,E$1:$E1243,E1243),"")</f>
        <v/>
      </c>
      <c r="U1243" t="str">
        <f t="shared" si="116"/>
        <v/>
      </c>
      <c r="AC1243" s="2" t="str">
        <f t="shared" si="117"/>
        <v/>
      </c>
      <c r="AH1243" s="2" t="str">
        <f t="shared" si="118"/>
        <v/>
      </c>
      <c r="AI1243" s="2" t="str">
        <f>IF(ISNUMBER(AH1243),SUMIFS($AH$1:AH1243,$A$1:A1243,A1243,C$1:$C1243,C1243,$G$1:G1243,G1243,$E$1:E1243,E1243),"")</f>
        <v/>
      </c>
      <c r="AJ1243">
        <f t="shared" si="119"/>
        <v>3</v>
      </c>
    </row>
    <row r="1244" spans="1:36" x14ac:dyDescent="0.25">
      <c r="A1244" s="14" t="s">
        <v>112</v>
      </c>
      <c r="B1244" t="s">
        <v>80</v>
      </c>
      <c r="C1244" t="s">
        <v>106</v>
      </c>
      <c r="D1244" s="13">
        <v>42401</v>
      </c>
      <c r="E1244">
        <v>2</v>
      </c>
      <c r="F1244">
        <v>0</v>
      </c>
      <c r="G1244" s="2" t="s">
        <v>87</v>
      </c>
      <c r="H1244" s="2" t="s">
        <v>12</v>
      </c>
      <c r="I1244">
        <v>9</v>
      </c>
      <c r="J1244" s="2" t="s">
        <v>88</v>
      </c>
      <c r="K1244" s="2">
        <v>0</v>
      </c>
      <c r="L1244" s="2">
        <v>2236</v>
      </c>
      <c r="M1244" s="2">
        <f t="shared" si="114"/>
        <v>223.6</v>
      </c>
      <c r="O1244" s="2" t="str">
        <f t="shared" si="115"/>
        <v/>
      </c>
      <c r="P1244" s="2" t="str">
        <f>IF(ISNUMBER(O1244),SUMIFS(O$1:$O1244,A$1:$A1244,A1244,C$1:$C1244,C1244,G$1:$G1244,G1244,E$1:$E1244,E1244),"")</f>
        <v/>
      </c>
      <c r="U1244" t="str">
        <f t="shared" si="116"/>
        <v/>
      </c>
      <c r="AC1244" s="2" t="str">
        <f t="shared" si="117"/>
        <v/>
      </c>
      <c r="AH1244" s="2" t="str">
        <f t="shared" si="118"/>
        <v/>
      </c>
      <c r="AI1244" s="2" t="str">
        <f>IF(ISNUMBER(AH1244),SUMIFS($AH$1:AH1244,$A$1:A1244,A1244,C$1:$C1244,C1244,$G$1:G1244,G1244,$E$1:E1244,E1244),"")</f>
        <v/>
      </c>
      <c r="AJ1244">
        <f t="shared" si="119"/>
        <v>3</v>
      </c>
    </row>
    <row r="1245" spans="1:36" x14ac:dyDescent="0.25">
      <c r="A1245" s="14" t="s">
        <v>111</v>
      </c>
      <c r="B1245" t="s">
        <v>80</v>
      </c>
      <c r="C1245" t="s">
        <v>106</v>
      </c>
      <c r="D1245" s="13">
        <v>42401</v>
      </c>
      <c r="E1245">
        <v>2</v>
      </c>
      <c r="F1245">
        <v>50</v>
      </c>
      <c r="G1245" s="2" t="s">
        <v>87</v>
      </c>
      <c r="H1245" s="2" t="s">
        <v>12</v>
      </c>
      <c r="I1245">
        <v>9</v>
      </c>
      <c r="J1245" s="2" t="s">
        <v>88</v>
      </c>
      <c r="K1245" s="2">
        <v>37.5</v>
      </c>
      <c r="L1245" s="2">
        <v>2569</v>
      </c>
      <c r="M1245" s="2">
        <f t="shared" si="114"/>
        <v>256.89999999999998</v>
      </c>
      <c r="O1245" s="2" t="str">
        <f t="shared" si="115"/>
        <v/>
      </c>
      <c r="P1245" s="2" t="str">
        <f>IF(ISNUMBER(O1245),SUMIFS(O$1:$O1245,A$1:$A1245,A1245,C$1:$C1245,C1245,G$1:$G1245,G1245,E$1:$E1245,E1245),"")</f>
        <v/>
      </c>
      <c r="U1245" t="str">
        <f t="shared" si="116"/>
        <v/>
      </c>
      <c r="AC1245" s="2" t="str">
        <f t="shared" si="117"/>
        <v/>
      </c>
      <c r="AH1245" s="2" t="str">
        <f t="shared" si="118"/>
        <v/>
      </c>
      <c r="AI1245" s="2" t="str">
        <f>IF(ISNUMBER(AH1245),SUMIFS($AH$1:AH1245,$A$1:A1245,A1245,C$1:$C1245,C1245,$G$1:G1245,G1245,$E$1:E1245,E1245),"")</f>
        <v/>
      </c>
      <c r="AJ1245">
        <f t="shared" si="119"/>
        <v>3</v>
      </c>
    </row>
    <row r="1246" spans="1:36" x14ac:dyDescent="0.25">
      <c r="A1246" s="14" t="s">
        <v>110</v>
      </c>
      <c r="B1246" t="s">
        <v>80</v>
      </c>
      <c r="C1246" t="s">
        <v>106</v>
      </c>
      <c r="D1246" s="13">
        <v>42401</v>
      </c>
      <c r="E1246">
        <v>2</v>
      </c>
      <c r="F1246">
        <v>100</v>
      </c>
      <c r="G1246" s="2" t="s">
        <v>87</v>
      </c>
      <c r="H1246" s="2" t="s">
        <v>12</v>
      </c>
      <c r="I1246">
        <v>9</v>
      </c>
      <c r="J1246" s="2" t="s">
        <v>88</v>
      </c>
      <c r="K1246" s="2">
        <v>75</v>
      </c>
      <c r="L1246" s="2">
        <v>3124</v>
      </c>
      <c r="M1246" s="2">
        <f t="shared" si="114"/>
        <v>312.39999999999998</v>
      </c>
      <c r="O1246" s="2" t="str">
        <f t="shared" si="115"/>
        <v/>
      </c>
      <c r="P1246" s="2" t="str">
        <f>IF(ISNUMBER(O1246),SUMIFS(O$1:$O1246,A$1:$A1246,A1246,C$1:$C1246,C1246,G$1:$G1246,G1246,E$1:$E1246,E1246),"")</f>
        <v/>
      </c>
      <c r="U1246" t="str">
        <f t="shared" si="116"/>
        <v/>
      </c>
      <c r="AC1246" s="2" t="str">
        <f t="shared" si="117"/>
        <v/>
      </c>
      <c r="AH1246" s="2" t="str">
        <f t="shared" si="118"/>
        <v/>
      </c>
      <c r="AI1246" s="2" t="str">
        <f>IF(ISNUMBER(AH1246),SUMIFS($AH$1:AH1246,$A$1:A1246,A1246,C$1:$C1246,C1246,$G$1:G1246,G1246,$E$1:E1246,E1246),"")</f>
        <v/>
      </c>
      <c r="AJ1246">
        <f t="shared" si="119"/>
        <v>3</v>
      </c>
    </row>
    <row r="1247" spans="1:36" x14ac:dyDescent="0.25">
      <c r="A1247" s="14" t="s">
        <v>109</v>
      </c>
      <c r="B1247" t="s">
        <v>80</v>
      </c>
      <c r="C1247" t="s">
        <v>106</v>
      </c>
      <c r="D1247" s="13">
        <v>42401</v>
      </c>
      <c r="E1247">
        <v>2</v>
      </c>
      <c r="F1247">
        <v>200</v>
      </c>
      <c r="G1247" s="2" t="s">
        <v>87</v>
      </c>
      <c r="H1247" s="2" t="s">
        <v>12</v>
      </c>
      <c r="I1247">
        <v>9</v>
      </c>
      <c r="J1247" s="2" t="s">
        <v>88</v>
      </c>
      <c r="K1247" s="2">
        <v>150</v>
      </c>
      <c r="L1247" s="2">
        <v>2458</v>
      </c>
      <c r="M1247" s="2">
        <f t="shared" si="114"/>
        <v>245.8</v>
      </c>
      <c r="O1247" s="2" t="str">
        <f t="shared" si="115"/>
        <v/>
      </c>
      <c r="P1247" s="2" t="str">
        <f>IF(ISNUMBER(O1247),SUMIFS(O$1:$O1247,A$1:$A1247,A1247,C$1:$C1247,C1247,G$1:$G1247,G1247,E$1:$E1247,E1247),"")</f>
        <v/>
      </c>
      <c r="U1247" t="str">
        <f t="shared" si="116"/>
        <v/>
      </c>
      <c r="AC1247" s="2" t="str">
        <f t="shared" si="117"/>
        <v/>
      </c>
      <c r="AH1247" s="2" t="str">
        <f t="shared" si="118"/>
        <v/>
      </c>
      <c r="AI1247" s="2" t="str">
        <f>IF(ISNUMBER(AH1247),SUMIFS($AH$1:AH1247,$A$1:A1247,A1247,C$1:$C1247,C1247,$G$1:G1247,G1247,$E$1:E1247,E1247),"")</f>
        <v/>
      </c>
      <c r="AJ1247">
        <f t="shared" si="119"/>
        <v>3</v>
      </c>
    </row>
    <row r="1248" spans="1:36" x14ac:dyDescent="0.25">
      <c r="A1248" s="14" t="s">
        <v>108</v>
      </c>
      <c r="B1248" t="s">
        <v>80</v>
      </c>
      <c r="C1248" t="s">
        <v>106</v>
      </c>
      <c r="D1248" s="13">
        <v>42401</v>
      </c>
      <c r="E1248">
        <v>2</v>
      </c>
      <c r="F1248">
        <v>350</v>
      </c>
      <c r="G1248" s="2" t="s">
        <v>87</v>
      </c>
      <c r="H1248" s="2" t="s">
        <v>12</v>
      </c>
      <c r="I1248">
        <v>9</v>
      </c>
      <c r="J1248" s="2" t="s">
        <v>88</v>
      </c>
      <c r="K1248" s="2">
        <v>262.5</v>
      </c>
      <c r="L1248" s="2">
        <v>2199</v>
      </c>
      <c r="M1248" s="2">
        <f t="shared" si="114"/>
        <v>219.9</v>
      </c>
      <c r="O1248" s="2" t="str">
        <f t="shared" si="115"/>
        <v/>
      </c>
      <c r="P1248" s="2" t="str">
        <f>IF(ISNUMBER(O1248),SUMIFS(O$1:$O1248,A$1:$A1248,A1248,C$1:$C1248,C1248,G$1:$G1248,G1248,E$1:$E1248,E1248),"")</f>
        <v/>
      </c>
      <c r="U1248" t="str">
        <f t="shared" si="116"/>
        <v/>
      </c>
      <c r="AC1248" s="2" t="str">
        <f t="shared" si="117"/>
        <v/>
      </c>
      <c r="AH1248" s="2" t="str">
        <f t="shared" si="118"/>
        <v/>
      </c>
      <c r="AI1248" s="2" t="str">
        <f>IF(ISNUMBER(AH1248),SUMIFS($AH$1:AH1248,$A$1:A1248,A1248,C$1:$C1248,C1248,$G$1:G1248,G1248,$E$1:E1248,E1248),"")</f>
        <v/>
      </c>
      <c r="AJ1248">
        <f t="shared" si="119"/>
        <v>3</v>
      </c>
    </row>
    <row r="1249" spans="1:36" x14ac:dyDescent="0.25">
      <c r="A1249" s="14" t="s">
        <v>107</v>
      </c>
      <c r="B1249" t="s">
        <v>80</v>
      </c>
      <c r="C1249" t="s">
        <v>106</v>
      </c>
      <c r="D1249" s="13">
        <v>42401</v>
      </c>
      <c r="E1249">
        <v>2</v>
      </c>
      <c r="F1249">
        <v>500</v>
      </c>
      <c r="G1249" s="2" t="s">
        <v>87</v>
      </c>
      <c r="H1249" s="2" t="s">
        <v>12</v>
      </c>
      <c r="I1249">
        <v>9</v>
      </c>
      <c r="J1249" s="2" t="s">
        <v>88</v>
      </c>
      <c r="K1249" s="2">
        <v>375</v>
      </c>
      <c r="L1249" s="2">
        <v>2902</v>
      </c>
      <c r="M1249" s="2">
        <f t="shared" si="114"/>
        <v>290.2</v>
      </c>
      <c r="O1249" s="2" t="str">
        <f t="shared" si="115"/>
        <v/>
      </c>
      <c r="P1249" s="2" t="str">
        <f>IF(ISNUMBER(O1249),SUMIFS(O$1:$O1249,A$1:$A1249,A1249,C$1:$C1249,C1249,G$1:$G1249,G1249,E$1:$E1249,E1249),"")</f>
        <v/>
      </c>
      <c r="U1249" t="str">
        <f t="shared" si="116"/>
        <v/>
      </c>
      <c r="AC1249" s="2" t="str">
        <f t="shared" si="117"/>
        <v/>
      </c>
      <c r="AH1249" s="2" t="str">
        <f t="shared" si="118"/>
        <v/>
      </c>
      <c r="AI1249" s="2" t="str">
        <f>IF(ISNUMBER(AH1249),SUMIFS($AH$1:AH1249,$A$1:A1249,A1249,C$1:$C1249,C1249,$G$1:G1249,G1249,$E$1:E1249,E1249),"")</f>
        <v/>
      </c>
      <c r="AJ1249">
        <f t="shared" si="119"/>
        <v>3</v>
      </c>
    </row>
    <row r="1250" spans="1:36" x14ac:dyDescent="0.25">
      <c r="A1250" s="14" t="s">
        <v>112</v>
      </c>
      <c r="B1250" t="s">
        <v>80</v>
      </c>
      <c r="C1250" t="s">
        <v>106</v>
      </c>
      <c r="D1250" s="13">
        <v>42401</v>
      </c>
      <c r="E1250">
        <v>3</v>
      </c>
      <c r="F1250">
        <v>0</v>
      </c>
      <c r="G1250" s="2" t="s">
        <v>87</v>
      </c>
      <c r="H1250" s="2" t="s">
        <v>12</v>
      </c>
      <c r="I1250">
        <v>9</v>
      </c>
      <c r="J1250" s="2" t="s">
        <v>88</v>
      </c>
      <c r="K1250" s="2">
        <v>0</v>
      </c>
      <c r="L1250" s="2">
        <v>3124</v>
      </c>
      <c r="M1250" s="2">
        <f t="shared" si="114"/>
        <v>312.39999999999998</v>
      </c>
      <c r="O1250" s="2" t="str">
        <f t="shared" si="115"/>
        <v/>
      </c>
      <c r="P1250" s="2" t="str">
        <f>IF(ISNUMBER(O1250),SUMIFS(O$1:$O1250,A$1:$A1250,A1250,C$1:$C1250,C1250,G$1:$G1250,G1250,E$1:$E1250,E1250),"")</f>
        <v/>
      </c>
      <c r="U1250" t="str">
        <f t="shared" si="116"/>
        <v/>
      </c>
      <c r="AC1250" s="2" t="str">
        <f t="shared" si="117"/>
        <v/>
      </c>
      <c r="AH1250" s="2" t="str">
        <f t="shared" si="118"/>
        <v/>
      </c>
      <c r="AI1250" s="2" t="str">
        <f>IF(ISNUMBER(AH1250),SUMIFS($AH$1:AH1250,$A$1:A1250,A1250,C$1:$C1250,C1250,$G$1:G1250,G1250,$E$1:E1250,E1250),"")</f>
        <v/>
      </c>
      <c r="AJ1250">
        <f t="shared" si="119"/>
        <v>3</v>
      </c>
    </row>
    <row r="1251" spans="1:36" x14ac:dyDescent="0.25">
      <c r="A1251" s="14" t="s">
        <v>111</v>
      </c>
      <c r="B1251" t="s">
        <v>80</v>
      </c>
      <c r="C1251" t="s">
        <v>106</v>
      </c>
      <c r="D1251" s="13">
        <v>42401</v>
      </c>
      <c r="E1251">
        <v>3</v>
      </c>
      <c r="F1251">
        <v>50</v>
      </c>
      <c r="G1251" s="2" t="s">
        <v>87</v>
      </c>
      <c r="H1251" s="2" t="s">
        <v>12</v>
      </c>
      <c r="I1251">
        <v>9</v>
      </c>
      <c r="J1251" s="2" t="s">
        <v>88</v>
      </c>
      <c r="K1251" s="2">
        <v>37.5</v>
      </c>
      <c r="L1251" s="2">
        <v>3309</v>
      </c>
      <c r="M1251" s="2">
        <f t="shared" si="114"/>
        <v>330.9</v>
      </c>
      <c r="O1251" s="2" t="str">
        <f t="shared" si="115"/>
        <v/>
      </c>
      <c r="P1251" s="2" t="str">
        <f>IF(ISNUMBER(O1251),SUMIFS(O$1:$O1251,A$1:$A1251,A1251,C$1:$C1251,C1251,G$1:$G1251,G1251,E$1:$E1251,E1251),"")</f>
        <v/>
      </c>
      <c r="U1251" t="str">
        <f t="shared" si="116"/>
        <v/>
      </c>
      <c r="AC1251" s="2" t="str">
        <f t="shared" si="117"/>
        <v/>
      </c>
      <c r="AH1251" s="2" t="str">
        <f t="shared" si="118"/>
        <v/>
      </c>
      <c r="AI1251" s="2" t="str">
        <f>IF(ISNUMBER(AH1251),SUMIFS($AH$1:AH1251,$A$1:A1251,A1251,C$1:$C1251,C1251,$G$1:G1251,G1251,$E$1:E1251,E1251),"")</f>
        <v/>
      </c>
      <c r="AJ1251">
        <f t="shared" si="119"/>
        <v>3</v>
      </c>
    </row>
    <row r="1252" spans="1:36" x14ac:dyDescent="0.25">
      <c r="A1252" s="14" t="s">
        <v>110</v>
      </c>
      <c r="B1252" t="s">
        <v>80</v>
      </c>
      <c r="C1252" t="s">
        <v>106</v>
      </c>
      <c r="D1252" s="13">
        <v>42401</v>
      </c>
      <c r="E1252">
        <v>3</v>
      </c>
      <c r="F1252">
        <v>100</v>
      </c>
      <c r="G1252" s="2" t="s">
        <v>87</v>
      </c>
      <c r="H1252" s="2" t="s">
        <v>12</v>
      </c>
      <c r="I1252">
        <v>9</v>
      </c>
      <c r="J1252" s="2" t="s">
        <v>88</v>
      </c>
      <c r="K1252" s="2">
        <v>75</v>
      </c>
      <c r="L1252" s="2">
        <v>2310</v>
      </c>
      <c r="M1252" s="2">
        <f t="shared" si="114"/>
        <v>231</v>
      </c>
      <c r="O1252" s="2" t="str">
        <f t="shared" si="115"/>
        <v/>
      </c>
      <c r="P1252" s="2" t="str">
        <f>IF(ISNUMBER(O1252),SUMIFS(O$1:$O1252,A$1:$A1252,A1252,C$1:$C1252,C1252,G$1:$G1252,G1252,E$1:$E1252,E1252),"")</f>
        <v/>
      </c>
      <c r="U1252" t="str">
        <f t="shared" si="116"/>
        <v/>
      </c>
      <c r="AC1252" s="2" t="str">
        <f t="shared" si="117"/>
        <v/>
      </c>
      <c r="AH1252" s="2" t="str">
        <f t="shared" si="118"/>
        <v/>
      </c>
      <c r="AI1252" s="2" t="str">
        <f>IF(ISNUMBER(AH1252),SUMIFS($AH$1:AH1252,$A$1:A1252,A1252,C$1:$C1252,C1252,$G$1:G1252,G1252,$E$1:E1252,E1252),"")</f>
        <v/>
      </c>
      <c r="AJ1252">
        <f t="shared" si="119"/>
        <v>3</v>
      </c>
    </row>
    <row r="1253" spans="1:36" x14ac:dyDescent="0.25">
      <c r="A1253" s="14" t="s">
        <v>109</v>
      </c>
      <c r="B1253" t="s">
        <v>80</v>
      </c>
      <c r="C1253" t="s">
        <v>106</v>
      </c>
      <c r="D1253" s="13">
        <v>42401</v>
      </c>
      <c r="E1253">
        <v>3</v>
      </c>
      <c r="F1253">
        <v>200</v>
      </c>
      <c r="G1253" s="2" t="s">
        <v>87</v>
      </c>
      <c r="H1253" s="2" t="s">
        <v>12</v>
      </c>
      <c r="I1253">
        <v>9</v>
      </c>
      <c r="J1253" s="2" t="s">
        <v>88</v>
      </c>
      <c r="K1253" s="2">
        <v>150</v>
      </c>
      <c r="L1253" s="2">
        <v>2902</v>
      </c>
      <c r="M1253" s="2">
        <f t="shared" si="114"/>
        <v>290.2</v>
      </c>
      <c r="O1253" s="2" t="str">
        <f t="shared" si="115"/>
        <v/>
      </c>
      <c r="P1253" s="2" t="str">
        <f>IF(ISNUMBER(O1253),SUMIFS(O$1:$O1253,A$1:$A1253,A1253,C$1:$C1253,C1253,G$1:$G1253,G1253,E$1:$E1253,E1253),"")</f>
        <v/>
      </c>
      <c r="U1253" t="str">
        <f t="shared" si="116"/>
        <v/>
      </c>
      <c r="AC1253" s="2" t="str">
        <f t="shared" si="117"/>
        <v/>
      </c>
      <c r="AH1253" s="2" t="str">
        <f t="shared" si="118"/>
        <v/>
      </c>
      <c r="AI1253" s="2" t="str">
        <f>IF(ISNUMBER(AH1253),SUMIFS($AH$1:AH1253,$A$1:A1253,A1253,C$1:$C1253,C1253,$G$1:G1253,G1253,$E$1:E1253,E1253),"")</f>
        <v/>
      </c>
      <c r="AJ1253">
        <f t="shared" si="119"/>
        <v>3</v>
      </c>
    </row>
    <row r="1254" spans="1:36" x14ac:dyDescent="0.25">
      <c r="A1254" s="14" t="s">
        <v>108</v>
      </c>
      <c r="B1254" t="s">
        <v>80</v>
      </c>
      <c r="C1254" t="s">
        <v>106</v>
      </c>
      <c r="D1254" s="13">
        <v>42401</v>
      </c>
      <c r="E1254">
        <v>3</v>
      </c>
      <c r="F1254">
        <v>350</v>
      </c>
      <c r="G1254" s="2" t="s">
        <v>87</v>
      </c>
      <c r="H1254" s="2" t="s">
        <v>12</v>
      </c>
      <c r="I1254">
        <v>9</v>
      </c>
      <c r="J1254" s="2" t="s">
        <v>88</v>
      </c>
      <c r="K1254" s="2">
        <v>262.5</v>
      </c>
      <c r="L1254" s="2">
        <v>2717</v>
      </c>
      <c r="M1254" s="2">
        <f t="shared" si="114"/>
        <v>271.7</v>
      </c>
      <c r="O1254" s="2" t="str">
        <f t="shared" si="115"/>
        <v/>
      </c>
      <c r="P1254" s="2" t="str">
        <f>IF(ISNUMBER(O1254),SUMIFS(O$1:$O1254,A$1:$A1254,A1254,C$1:$C1254,C1254,G$1:$G1254,G1254,E$1:$E1254,E1254),"")</f>
        <v/>
      </c>
      <c r="U1254" t="str">
        <f t="shared" si="116"/>
        <v/>
      </c>
      <c r="AC1254" s="2" t="str">
        <f t="shared" si="117"/>
        <v/>
      </c>
      <c r="AH1254" s="2" t="str">
        <f t="shared" si="118"/>
        <v/>
      </c>
      <c r="AI1254" s="2" t="str">
        <f>IF(ISNUMBER(AH1254),SUMIFS($AH$1:AH1254,$A$1:A1254,A1254,C$1:$C1254,C1254,$G$1:G1254,G1254,$E$1:E1254,E1254),"")</f>
        <v/>
      </c>
      <c r="AJ1254">
        <f t="shared" si="119"/>
        <v>3</v>
      </c>
    </row>
    <row r="1255" spans="1:36" x14ac:dyDescent="0.25">
      <c r="A1255" s="14" t="s">
        <v>107</v>
      </c>
      <c r="B1255" t="s">
        <v>80</v>
      </c>
      <c r="C1255" t="s">
        <v>106</v>
      </c>
      <c r="D1255" s="13">
        <v>42401</v>
      </c>
      <c r="E1255">
        <v>3</v>
      </c>
      <c r="F1255">
        <v>500</v>
      </c>
      <c r="G1255" s="2" t="s">
        <v>87</v>
      </c>
      <c r="H1255" s="2" t="s">
        <v>12</v>
      </c>
      <c r="I1255">
        <v>9</v>
      </c>
      <c r="J1255" s="2" t="s">
        <v>88</v>
      </c>
      <c r="K1255" s="2">
        <v>375</v>
      </c>
      <c r="L1255" s="2">
        <v>2421</v>
      </c>
      <c r="M1255" s="2">
        <f t="shared" si="114"/>
        <v>242.1</v>
      </c>
      <c r="O1255" s="2" t="str">
        <f t="shared" si="115"/>
        <v/>
      </c>
      <c r="P1255" s="2" t="str">
        <f>IF(ISNUMBER(O1255),SUMIFS(O$1:$O1255,A$1:$A1255,A1255,C$1:$C1255,C1255,G$1:$G1255,G1255,E$1:$E1255,E1255),"")</f>
        <v/>
      </c>
      <c r="U1255" t="str">
        <f t="shared" si="116"/>
        <v/>
      </c>
      <c r="AC1255" s="2" t="str">
        <f t="shared" si="117"/>
        <v/>
      </c>
      <c r="AH1255" s="2" t="str">
        <f t="shared" si="118"/>
        <v/>
      </c>
      <c r="AI1255" s="2" t="str">
        <f>IF(ISNUMBER(AH1255),SUMIFS($AH$1:AH1255,$A$1:A1255,A1255,C$1:$C1255,C1255,$G$1:G1255,G1255,$E$1:E1255,E1255),"")</f>
        <v/>
      </c>
      <c r="AJ1255">
        <f t="shared" si="119"/>
        <v>3</v>
      </c>
    </row>
    <row r="1256" spans="1:36" x14ac:dyDescent="0.25">
      <c r="A1256" s="14" t="s">
        <v>112</v>
      </c>
      <c r="B1256" t="s">
        <v>80</v>
      </c>
      <c r="C1256" t="s">
        <v>106</v>
      </c>
      <c r="D1256" s="13">
        <v>42402</v>
      </c>
      <c r="E1256">
        <v>1</v>
      </c>
      <c r="F1256">
        <v>0</v>
      </c>
      <c r="G1256" s="2" t="s">
        <v>87</v>
      </c>
      <c r="H1256" s="2" t="s">
        <v>12</v>
      </c>
      <c r="I1256">
        <v>9</v>
      </c>
      <c r="J1256" s="2" t="s">
        <v>77</v>
      </c>
      <c r="K1256" s="2">
        <v>0</v>
      </c>
      <c r="L1256" s="2"/>
      <c r="M1256" s="2" t="str">
        <f t="shared" si="114"/>
        <v/>
      </c>
      <c r="N1256">
        <v>385.40909733333331</v>
      </c>
      <c r="O1256" s="2">
        <f t="shared" si="115"/>
        <v>38.540909733333329</v>
      </c>
      <c r="P1256" s="2">
        <f>IF(ISNUMBER(O1256),SUMIFS(O$1:$O1256,A$1:$A1256,A1256,C$1:$C1256,C1256,G$1:$G1256,G1256,E$1:$E1256,E1256),"")</f>
        <v>677.54458906666673</v>
      </c>
      <c r="R1256">
        <v>92.534233727255682</v>
      </c>
      <c r="S1256">
        <v>0.73157006190208218</v>
      </c>
      <c r="T1256">
        <v>6.734196210842244</v>
      </c>
      <c r="U1256">
        <f t="shared" si="116"/>
        <v>0.92534233727255677</v>
      </c>
      <c r="AC1256" s="2" t="str">
        <f t="shared" si="117"/>
        <v/>
      </c>
      <c r="AH1256" s="2" t="str">
        <f t="shared" si="118"/>
        <v/>
      </c>
      <c r="AI1256" s="2" t="str">
        <f>IF(ISNUMBER(AH1256),SUMIFS($AH$1:AH1256,$A$1:A1256,A1256,C$1:$C1256,C1256,$G$1:G1256,G1256,$E$1:E1256,E1256),"")</f>
        <v/>
      </c>
      <c r="AJ1256">
        <f t="shared" si="119"/>
        <v>8</v>
      </c>
    </row>
    <row r="1257" spans="1:36" x14ac:dyDescent="0.25">
      <c r="A1257" s="14" t="s">
        <v>111</v>
      </c>
      <c r="B1257" t="s">
        <v>80</v>
      </c>
      <c r="C1257" t="s">
        <v>106</v>
      </c>
      <c r="D1257" s="13">
        <v>42402</v>
      </c>
      <c r="E1257">
        <v>1</v>
      </c>
      <c r="F1257">
        <v>50</v>
      </c>
      <c r="G1257" s="2" t="s">
        <v>87</v>
      </c>
      <c r="H1257" s="2" t="s">
        <v>12</v>
      </c>
      <c r="I1257">
        <v>9</v>
      </c>
      <c r="J1257" s="2" t="s">
        <v>77</v>
      </c>
      <c r="K1257" s="2">
        <v>37.5</v>
      </c>
      <c r="L1257" s="2"/>
      <c r="M1257" s="2" t="str">
        <f t="shared" si="114"/>
        <v/>
      </c>
      <c r="N1257">
        <v>290.22158088000003</v>
      </c>
      <c r="O1257" s="2">
        <f t="shared" si="115"/>
        <v>29.022158088000005</v>
      </c>
      <c r="P1257" s="2">
        <f>IF(ISNUMBER(O1257),SUMIFS(O$1:$O1257,A$1:$A1257,A1257,C$1:$C1257,C1257,G$1:$G1257,G1257,E$1:$E1257,E1257),"")</f>
        <v>677.6086190213332</v>
      </c>
      <c r="R1257">
        <v>98.529411764705884</v>
      </c>
      <c r="S1257">
        <v>1.0141987829614606E-2</v>
      </c>
      <c r="T1257">
        <v>1.460446247464503</v>
      </c>
      <c r="U1257">
        <f t="shared" si="116"/>
        <v>0.98529411764705888</v>
      </c>
      <c r="AC1257" s="2" t="str">
        <f t="shared" si="117"/>
        <v/>
      </c>
      <c r="AH1257" s="2" t="str">
        <f t="shared" si="118"/>
        <v/>
      </c>
      <c r="AI1257" s="2" t="str">
        <f>IF(ISNUMBER(AH1257),SUMIFS($AH$1:AH1257,$A$1:A1257,A1257,C$1:$C1257,C1257,$G$1:G1257,G1257,$E$1:E1257,E1257),"")</f>
        <v/>
      </c>
      <c r="AJ1257">
        <f t="shared" si="119"/>
        <v>8</v>
      </c>
    </row>
    <row r="1258" spans="1:36" x14ac:dyDescent="0.25">
      <c r="A1258" s="14" t="s">
        <v>110</v>
      </c>
      <c r="B1258" t="s">
        <v>80</v>
      </c>
      <c r="C1258" t="s">
        <v>106</v>
      </c>
      <c r="D1258" s="13">
        <v>42402</v>
      </c>
      <c r="E1258">
        <v>1</v>
      </c>
      <c r="F1258">
        <v>100</v>
      </c>
      <c r="G1258" s="2" t="s">
        <v>87</v>
      </c>
      <c r="H1258" s="2" t="s">
        <v>12</v>
      </c>
      <c r="I1258">
        <v>9</v>
      </c>
      <c r="J1258" s="2" t="s">
        <v>77</v>
      </c>
      <c r="K1258" s="2">
        <v>75</v>
      </c>
      <c r="L1258" s="2"/>
      <c r="M1258" s="2" t="str">
        <f t="shared" si="114"/>
        <v/>
      </c>
      <c r="N1258">
        <v>1001.1736106666666</v>
      </c>
      <c r="O1258" s="2">
        <f t="shared" si="115"/>
        <v>100.11736106666666</v>
      </c>
      <c r="P1258" s="2">
        <f>IF(ISNUMBER(O1258),SUMIFS(O$1:$O1258,A$1:$A1258,A1258,C$1:$C1258,C1258,G$1:$G1258,G1258,E$1:$E1258,E1258),"")</f>
        <v>828.63156959999992</v>
      </c>
      <c r="R1258">
        <v>98.812293375780598</v>
      </c>
      <c r="S1258">
        <v>3.6733194563487205E-2</v>
      </c>
      <c r="T1258">
        <v>1.1509734296559324</v>
      </c>
      <c r="U1258">
        <f t="shared" si="116"/>
        <v>0.98812293375780602</v>
      </c>
      <c r="AC1258" s="2" t="str">
        <f t="shared" si="117"/>
        <v/>
      </c>
      <c r="AH1258" s="2" t="str">
        <f t="shared" si="118"/>
        <v/>
      </c>
      <c r="AI1258" s="2" t="str">
        <f>IF(ISNUMBER(AH1258),SUMIFS($AH$1:AH1258,$A$1:A1258,A1258,C$1:$C1258,C1258,$G$1:G1258,G1258,$E$1:E1258,E1258),"")</f>
        <v/>
      </c>
      <c r="AJ1258">
        <f t="shared" si="119"/>
        <v>8</v>
      </c>
    </row>
    <row r="1259" spans="1:36" x14ac:dyDescent="0.25">
      <c r="A1259" s="14" t="s">
        <v>109</v>
      </c>
      <c r="B1259" t="s">
        <v>80</v>
      </c>
      <c r="C1259" t="s">
        <v>106</v>
      </c>
      <c r="D1259" s="13">
        <v>42402</v>
      </c>
      <c r="E1259">
        <v>1</v>
      </c>
      <c r="F1259">
        <v>200</v>
      </c>
      <c r="G1259" s="2" t="s">
        <v>87</v>
      </c>
      <c r="H1259" s="2" t="s">
        <v>12</v>
      </c>
      <c r="I1259">
        <v>9</v>
      </c>
      <c r="J1259" s="2" t="s">
        <v>77</v>
      </c>
      <c r="K1259" s="2">
        <v>150</v>
      </c>
      <c r="L1259" s="2"/>
      <c r="M1259" s="2" t="str">
        <f t="shared" si="114"/>
        <v/>
      </c>
      <c r="N1259">
        <v>1074.0841359999999</v>
      </c>
      <c r="O1259" s="2">
        <f t="shared" si="115"/>
        <v>107.40841359999999</v>
      </c>
      <c r="P1259" s="2">
        <f>IF(ISNUMBER(O1259),SUMIFS(O$1:$O1259,A$1:$A1259,A1259,C$1:$C1259,C1259,G$1:$G1259,G1259,E$1:$E1259,E1259),"")</f>
        <v>749.81836666666675</v>
      </c>
      <c r="R1259">
        <v>97.682234326109622</v>
      </c>
      <c r="S1259">
        <v>1.6456136284621623</v>
      </c>
      <c r="T1259">
        <v>0.67215204542820706</v>
      </c>
      <c r="U1259">
        <f t="shared" si="116"/>
        <v>0.97682234326109618</v>
      </c>
      <c r="AC1259" s="2" t="str">
        <f t="shared" si="117"/>
        <v/>
      </c>
      <c r="AH1259" s="2" t="str">
        <f t="shared" si="118"/>
        <v/>
      </c>
      <c r="AI1259" s="2" t="str">
        <f>IF(ISNUMBER(AH1259),SUMIFS($AH$1:AH1259,$A$1:A1259,A1259,C$1:$C1259,C1259,$G$1:G1259,G1259,$E$1:E1259,E1259),"")</f>
        <v/>
      </c>
      <c r="AJ1259">
        <f t="shared" si="119"/>
        <v>8</v>
      </c>
    </row>
    <row r="1260" spans="1:36" x14ac:dyDescent="0.25">
      <c r="A1260" s="14" t="s">
        <v>108</v>
      </c>
      <c r="B1260" t="s">
        <v>80</v>
      </c>
      <c r="C1260" t="s">
        <v>106</v>
      </c>
      <c r="D1260" s="13">
        <v>42402</v>
      </c>
      <c r="E1260">
        <v>1</v>
      </c>
      <c r="F1260">
        <v>350</v>
      </c>
      <c r="G1260" s="2" t="s">
        <v>87</v>
      </c>
      <c r="H1260" s="2" t="s">
        <v>12</v>
      </c>
      <c r="I1260">
        <v>9</v>
      </c>
      <c r="J1260" s="2" t="s">
        <v>77</v>
      </c>
      <c r="K1260" s="2">
        <v>262.5</v>
      </c>
      <c r="L1260" s="2"/>
      <c r="M1260" s="2" t="str">
        <f t="shared" si="114"/>
        <v/>
      </c>
      <c r="N1260">
        <v>379.87737207999999</v>
      </c>
      <c r="O1260" s="2">
        <f t="shared" si="115"/>
        <v>37.987737207999999</v>
      </c>
      <c r="P1260" s="2">
        <f>IF(ISNUMBER(O1260),SUMIFS(O$1:$O1260,A$1:$A1260,A1260,C$1:$C1260,C1260,G$1:$G1260,G1260,E$1:$E1260,E1260),"")</f>
        <v>671.46260907466672</v>
      </c>
      <c r="R1260">
        <v>91.819699499165282</v>
      </c>
      <c r="S1260">
        <v>6.1506018803268614E-2</v>
      </c>
      <c r="T1260">
        <v>8.1187944820314577</v>
      </c>
      <c r="U1260">
        <f t="shared" si="116"/>
        <v>0.91819699499165286</v>
      </c>
      <c r="AC1260" s="2" t="str">
        <f t="shared" si="117"/>
        <v/>
      </c>
      <c r="AH1260" s="2" t="str">
        <f t="shared" si="118"/>
        <v/>
      </c>
      <c r="AI1260" s="2" t="str">
        <f>IF(ISNUMBER(AH1260),SUMIFS($AH$1:AH1260,$A$1:A1260,A1260,C$1:$C1260,C1260,$G$1:G1260,G1260,$E$1:E1260,E1260),"")</f>
        <v/>
      </c>
      <c r="AJ1260">
        <f t="shared" si="119"/>
        <v>8</v>
      </c>
    </row>
    <row r="1261" spans="1:36" x14ac:dyDescent="0.25">
      <c r="A1261" s="14" t="s">
        <v>107</v>
      </c>
      <c r="B1261" t="s">
        <v>80</v>
      </c>
      <c r="C1261" t="s">
        <v>106</v>
      </c>
      <c r="D1261" s="13">
        <v>42402</v>
      </c>
      <c r="E1261">
        <v>1</v>
      </c>
      <c r="F1261">
        <v>500</v>
      </c>
      <c r="G1261" s="2" t="s">
        <v>87</v>
      </c>
      <c r="H1261" s="2" t="s">
        <v>12</v>
      </c>
      <c r="I1261">
        <v>9</v>
      </c>
      <c r="J1261" s="2" t="s">
        <v>77</v>
      </c>
      <c r="K1261" s="2">
        <v>375</v>
      </c>
      <c r="L1261" s="2"/>
      <c r="M1261" s="2" t="str">
        <f t="shared" si="114"/>
        <v/>
      </c>
      <c r="N1261">
        <v>355.4713925333333</v>
      </c>
      <c r="O1261" s="2">
        <f t="shared" si="115"/>
        <v>35.547139253333327</v>
      </c>
      <c r="P1261" s="2">
        <f>IF(ISNUMBER(O1261),SUMIFS(O$1:$O1261,A$1:$A1261,A1261,C$1:$C1261,C1261,G$1:$G1261,G1261,E$1:$E1261,E1261),"")</f>
        <v>784.7721528533333</v>
      </c>
      <c r="R1261">
        <v>93.872832369942188</v>
      </c>
      <c r="S1261">
        <v>0.85371276122721229</v>
      </c>
      <c r="T1261">
        <v>5.2734548688305916</v>
      </c>
      <c r="U1261">
        <f t="shared" si="116"/>
        <v>0.93872832369942183</v>
      </c>
      <c r="AC1261" s="2" t="str">
        <f t="shared" si="117"/>
        <v/>
      </c>
      <c r="AH1261" s="2" t="str">
        <f t="shared" si="118"/>
        <v/>
      </c>
      <c r="AI1261" s="2" t="str">
        <f>IF(ISNUMBER(AH1261),SUMIFS($AH$1:AH1261,$A$1:A1261,A1261,C$1:$C1261,C1261,$G$1:G1261,G1261,$E$1:E1261,E1261),"")</f>
        <v/>
      </c>
      <c r="AJ1261">
        <f t="shared" si="119"/>
        <v>8</v>
      </c>
    </row>
    <row r="1262" spans="1:36" x14ac:dyDescent="0.25">
      <c r="A1262" s="14" t="s">
        <v>112</v>
      </c>
      <c r="B1262" t="s">
        <v>80</v>
      </c>
      <c r="C1262" t="s">
        <v>106</v>
      </c>
      <c r="D1262" s="13">
        <v>42402</v>
      </c>
      <c r="E1262">
        <v>2</v>
      </c>
      <c r="F1262">
        <v>0</v>
      </c>
      <c r="G1262" s="2" t="s">
        <v>87</v>
      </c>
      <c r="H1262" s="2" t="s">
        <v>12</v>
      </c>
      <c r="I1262">
        <v>9</v>
      </c>
      <c r="J1262" s="2" t="s">
        <v>77</v>
      </c>
      <c r="K1262" s="2">
        <v>0</v>
      </c>
      <c r="L1262" s="2"/>
      <c r="M1262" s="2" t="str">
        <f t="shared" si="114"/>
        <v/>
      </c>
      <c r="N1262">
        <v>460.67929599999997</v>
      </c>
      <c r="O1262" s="2">
        <f t="shared" si="115"/>
        <v>46.067929599999999</v>
      </c>
      <c r="P1262" s="2">
        <f>IF(ISNUMBER(O1262),SUMIFS(O$1:$O1262,A$1:$A1262,A1262,C$1:$C1262,C1262,G$1:$G1262,G1262,E$1:$E1262,E1262),"")</f>
        <v>736.5963885333332</v>
      </c>
      <c r="R1262">
        <v>96.305460750853243</v>
      </c>
      <c r="S1262">
        <v>0.4948805460750853</v>
      </c>
      <c r="T1262">
        <v>3.1996587030716719</v>
      </c>
      <c r="U1262">
        <f t="shared" si="116"/>
        <v>0.96305460750853245</v>
      </c>
      <c r="AC1262" s="2" t="str">
        <f t="shared" si="117"/>
        <v/>
      </c>
      <c r="AH1262" s="2" t="str">
        <f t="shared" si="118"/>
        <v/>
      </c>
      <c r="AI1262" s="2" t="str">
        <f>IF(ISNUMBER(AH1262),SUMIFS($AH$1:AH1262,$A$1:A1262,A1262,C$1:$C1262,C1262,$G$1:G1262,G1262,$E$1:E1262,E1262),"")</f>
        <v/>
      </c>
      <c r="AJ1262">
        <f t="shared" si="119"/>
        <v>8</v>
      </c>
    </row>
    <row r="1263" spans="1:36" x14ac:dyDescent="0.25">
      <c r="A1263" s="14" t="s">
        <v>111</v>
      </c>
      <c r="B1263" t="s">
        <v>80</v>
      </c>
      <c r="C1263" t="s">
        <v>106</v>
      </c>
      <c r="D1263" s="13">
        <v>42402</v>
      </c>
      <c r="E1263">
        <v>2</v>
      </c>
      <c r="F1263">
        <v>50</v>
      </c>
      <c r="G1263" s="2" t="s">
        <v>87</v>
      </c>
      <c r="H1263" s="2" t="s">
        <v>12</v>
      </c>
      <c r="I1263">
        <v>9</v>
      </c>
      <c r="J1263" s="2" t="s">
        <v>77</v>
      </c>
      <c r="K1263" s="2">
        <v>37.5</v>
      </c>
      <c r="L1263" s="2"/>
      <c r="M1263" s="2" t="str">
        <f t="shared" si="114"/>
        <v/>
      </c>
      <c r="N1263">
        <v>1379.879834666667</v>
      </c>
      <c r="O1263" s="2">
        <f t="shared" si="115"/>
        <v>137.98798346666669</v>
      </c>
      <c r="P1263" s="2">
        <f>IF(ISNUMBER(O1263),SUMIFS(O$1:$O1263,A$1:$A1263,A1263,C$1:$C1263,C1263,G$1:$G1263,G1263,E$1:$E1263,E1263),"")</f>
        <v>893.42082693333339</v>
      </c>
      <c r="R1263">
        <v>93.05829180669835</v>
      </c>
      <c r="S1263">
        <v>1.8542125391122961</v>
      </c>
      <c r="T1263">
        <v>5.0874956541893619</v>
      </c>
      <c r="U1263">
        <f t="shared" si="116"/>
        <v>0.93058291806698346</v>
      </c>
      <c r="AC1263" s="2" t="str">
        <f t="shared" si="117"/>
        <v/>
      </c>
      <c r="AH1263" s="2" t="str">
        <f t="shared" si="118"/>
        <v/>
      </c>
      <c r="AI1263" s="2" t="str">
        <f>IF(ISNUMBER(AH1263),SUMIFS($AH$1:AH1263,$A$1:A1263,A1263,C$1:$C1263,C1263,$G$1:G1263,G1263,$E$1:E1263,E1263),"")</f>
        <v/>
      </c>
      <c r="AJ1263">
        <f t="shared" si="119"/>
        <v>8</v>
      </c>
    </row>
    <row r="1264" spans="1:36" x14ac:dyDescent="0.25">
      <c r="A1264" s="14" t="s">
        <v>110</v>
      </c>
      <c r="B1264" t="s">
        <v>80</v>
      </c>
      <c r="C1264" t="s">
        <v>106</v>
      </c>
      <c r="D1264" s="13">
        <v>42402</v>
      </c>
      <c r="E1264">
        <v>2</v>
      </c>
      <c r="F1264">
        <v>100</v>
      </c>
      <c r="G1264" s="2" t="s">
        <v>87</v>
      </c>
      <c r="H1264" s="2" t="s">
        <v>12</v>
      </c>
      <c r="I1264">
        <v>9</v>
      </c>
      <c r="J1264" s="2" t="s">
        <v>77</v>
      </c>
      <c r="K1264" s="2">
        <v>75</v>
      </c>
      <c r="L1264" s="2"/>
      <c r="M1264" s="2" t="str">
        <f t="shared" si="114"/>
        <v/>
      </c>
      <c r="N1264">
        <v>898.58335999999997</v>
      </c>
      <c r="O1264" s="2">
        <f t="shared" si="115"/>
        <v>89.858335999999994</v>
      </c>
      <c r="P1264" s="2">
        <f>IF(ISNUMBER(O1264),SUMIFS(O$1:$O1264,A$1:$A1264,A1264,C$1:$C1264,C1264,G$1:$G1264,G1264,E$1:$E1264,E1264),"")</f>
        <v>853.14055080000003</v>
      </c>
      <c r="R1264">
        <v>95.855658829961726</v>
      </c>
      <c r="S1264">
        <v>3.3023510114816843</v>
      </c>
      <c r="T1264">
        <v>0.84199015855658832</v>
      </c>
      <c r="U1264">
        <f t="shared" si="116"/>
        <v>0.95855658829961721</v>
      </c>
      <c r="AC1264" s="2" t="str">
        <f t="shared" si="117"/>
        <v/>
      </c>
      <c r="AH1264" s="2" t="str">
        <f t="shared" si="118"/>
        <v/>
      </c>
      <c r="AI1264" s="2" t="str">
        <f>IF(ISNUMBER(AH1264),SUMIFS($AH$1:AH1264,$A$1:A1264,A1264,C$1:$C1264,C1264,$G$1:G1264,G1264,$E$1:E1264,E1264),"")</f>
        <v/>
      </c>
      <c r="AJ1264">
        <f t="shared" si="119"/>
        <v>8</v>
      </c>
    </row>
    <row r="1265" spans="1:36" x14ac:dyDescent="0.25">
      <c r="A1265" s="14" t="s">
        <v>109</v>
      </c>
      <c r="B1265" t="s">
        <v>80</v>
      </c>
      <c r="C1265" t="s">
        <v>106</v>
      </c>
      <c r="D1265" s="13">
        <v>42402</v>
      </c>
      <c r="E1265">
        <v>2</v>
      </c>
      <c r="F1265">
        <v>200</v>
      </c>
      <c r="G1265" s="2" t="s">
        <v>87</v>
      </c>
      <c r="H1265" s="2" t="s">
        <v>12</v>
      </c>
      <c r="I1265">
        <v>9</v>
      </c>
      <c r="J1265" s="2" t="s">
        <v>77</v>
      </c>
      <c r="K1265" s="2">
        <v>150</v>
      </c>
      <c r="L1265" s="2"/>
      <c r="M1265" s="2" t="str">
        <f t="shared" si="114"/>
        <v/>
      </c>
      <c r="N1265">
        <v>842.29801066666664</v>
      </c>
      <c r="O1265" s="2">
        <f t="shared" si="115"/>
        <v>84.229801066666667</v>
      </c>
      <c r="P1265" s="2">
        <f>IF(ISNUMBER(O1265),SUMIFS(O$1:$O1265,A$1:$A1265,A1265,C$1:$C1265,C1265,G$1:$G1265,G1265,E$1:$E1265,E1265),"")</f>
        <v>788.9636428</v>
      </c>
      <c r="R1265">
        <v>86.225099601593641</v>
      </c>
      <c r="S1265">
        <v>0.15936254980079684</v>
      </c>
      <c r="T1265">
        <v>13.61553784860558</v>
      </c>
      <c r="U1265">
        <f t="shared" si="116"/>
        <v>0.86225099601593636</v>
      </c>
      <c r="AC1265" s="2" t="str">
        <f t="shared" si="117"/>
        <v/>
      </c>
      <c r="AH1265" s="2" t="str">
        <f t="shared" si="118"/>
        <v/>
      </c>
      <c r="AI1265" s="2" t="str">
        <f>IF(ISNUMBER(AH1265),SUMIFS($AH$1:AH1265,$A$1:A1265,A1265,C$1:$C1265,C1265,$G$1:G1265,G1265,$E$1:E1265,E1265),"")</f>
        <v/>
      </c>
      <c r="AJ1265">
        <f t="shared" si="119"/>
        <v>8</v>
      </c>
    </row>
    <row r="1266" spans="1:36" x14ac:dyDescent="0.25">
      <c r="A1266" s="14" t="s">
        <v>108</v>
      </c>
      <c r="B1266" t="s">
        <v>80</v>
      </c>
      <c r="C1266" t="s">
        <v>106</v>
      </c>
      <c r="D1266" s="13">
        <v>42402</v>
      </c>
      <c r="E1266">
        <v>2</v>
      </c>
      <c r="F1266">
        <v>350</v>
      </c>
      <c r="G1266" s="2" t="s">
        <v>87</v>
      </c>
      <c r="H1266" s="2" t="s">
        <v>12</v>
      </c>
      <c r="I1266">
        <v>9</v>
      </c>
      <c r="J1266" s="2" t="s">
        <v>77</v>
      </c>
      <c r="K1266" s="2">
        <v>262.5</v>
      </c>
      <c r="L1266" s="2"/>
      <c r="M1266" s="2" t="str">
        <f t="shared" si="114"/>
        <v/>
      </c>
      <c r="N1266">
        <v>653.91266133333329</v>
      </c>
      <c r="O1266" s="2">
        <f t="shared" si="115"/>
        <v>65.391266133333332</v>
      </c>
      <c r="P1266" s="2">
        <f>IF(ISNUMBER(O1266),SUMIFS(O$1:$O1266,A$1:$A1266,A1266,C$1:$C1266,C1266,G$1:$G1266,G1266,E$1:$E1266,E1266),"")</f>
        <v>709.8018320000001</v>
      </c>
      <c r="R1266">
        <v>97.194633211360866</v>
      </c>
      <c r="S1266">
        <v>0</v>
      </c>
      <c r="T1266">
        <v>2.8053667886391356</v>
      </c>
      <c r="U1266">
        <f t="shared" si="116"/>
        <v>0.9719463321136087</v>
      </c>
      <c r="AC1266" s="2" t="str">
        <f t="shared" si="117"/>
        <v/>
      </c>
      <c r="AH1266" s="2" t="str">
        <f t="shared" si="118"/>
        <v/>
      </c>
      <c r="AI1266" s="2" t="str">
        <f>IF(ISNUMBER(AH1266),SUMIFS($AH$1:AH1266,$A$1:A1266,A1266,C$1:$C1266,C1266,$G$1:G1266,G1266,$E$1:E1266,E1266),"")</f>
        <v/>
      </c>
      <c r="AJ1266">
        <f t="shared" si="119"/>
        <v>8</v>
      </c>
    </row>
    <row r="1267" spans="1:36" x14ac:dyDescent="0.25">
      <c r="A1267" s="14" t="s">
        <v>107</v>
      </c>
      <c r="B1267" t="s">
        <v>80</v>
      </c>
      <c r="C1267" t="s">
        <v>106</v>
      </c>
      <c r="D1267" s="13">
        <v>42402</v>
      </c>
      <c r="E1267">
        <v>2</v>
      </c>
      <c r="F1267">
        <v>500</v>
      </c>
      <c r="G1267" s="2" t="s">
        <v>87</v>
      </c>
      <c r="H1267" s="2" t="s">
        <v>12</v>
      </c>
      <c r="I1267">
        <v>9</v>
      </c>
      <c r="J1267" s="2" t="s">
        <v>77</v>
      </c>
      <c r="K1267" s="2">
        <v>375</v>
      </c>
      <c r="L1267" s="2"/>
      <c r="M1267" s="2" t="str">
        <f t="shared" si="114"/>
        <v/>
      </c>
      <c r="N1267">
        <v>1487.93688</v>
      </c>
      <c r="O1267" s="2">
        <f t="shared" si="115"/>
        <v>148.793688</v>
      </c>
      <c r="P1267" s="2">
        <f>IF(ISNUMBER(O1267),SUMIFS(O$1:$O1267,A$1:$A1267,A1267,C$1:$C1267,C1267,G$1:$G1267,G1267,E$1:$E1267,E1267),"")</f>
        <v>874.06652600000007</v>
      </c>
      <c r="R1267">
        <v>96.94447894671471</v>
      </c>
      <c r="S1267">
        <v>2.4841634579555341</v>
      </c>
      <c r="T1267">
        <v>0.57135759532977282</v>
      </c>
      <c r="U1267">
        <f t="shared" si="116"/>
        <v>0.96944478946714707</v>
      </c>
      <c r="AC1267" s="2" t="str">
        <f t="shared" si="117"/>
        <v/>
      </c>
      <c r="AH1267" s="2" t="str">
        <f t="shared" si="118"/>
        <v/>
      </c>
      <c r="AI1267" s="2" t="str">
        <f>IF(ISNUMBER(AH1267),SUMIFS($AH$1:AH1267,$A$1:A1267,A1267,C$1:$C1267,C1267,$G$1:G1267,G1267,$E$1:E1267,E1267),"")</f>
        <v/>
      </c>
      <c r="AJ1267">
        <f t="shared" si="119"/>
        <v>8</v>
      </c>
    </row>
    <row r="1268" spans="1:36" x14ac:dyDescent="0.25">
      <c r="A1268" s="14" t="s">
        <v>112</v>
      </c>
      <c r="B1268" t="s">
        <v>80</v>
      </c>
      <c r="C1268" t="s">
        <v>106</v>
      </c>
      <c r="D1268" s="13">
        <v>42402</v>
      </c>
      <c r="E1268">
        <v>3</v>
      </c>
      <c r="F1268">
        <v>0</v>
      </c>
      <c r="G1268" s="2" t="s">
        <v>87</v>
      </c>
      <c r="H1268" s="2" t="s">
        <v>12</v>
      </c>
      <c r="I1268">
        <v>9</v>
      </c>
      <c r="J1268" s="2" t="s">
        <v>77</v>
      </c>
      <c r="K1268" s="2">
        <v>0</v>
      </c>
      <c r="L1268" s="2"/>
      <c r="M1268" s="2" t="str">
        <f t="shared" si="114"/>
        <v/>
      </c>
      <c r="N1268">
        <v>1653.50108</v>
      </c>
      <c r="O1268" s="2">
        <f t="shared" si="115"/>
        <v>165.35010800000001</v>
      </c>
      <c r="P1268" s="2">
        <f>IF(ISNUMBER(O1268),SUMIFS(O$1:$O1268,A$1:$A1268,A1268,C$1:$C1268,C1268,G$1:$G1268,G1268,E$1:$E1268,E1268),"")</f>
        <v>819.49528839999994</v>
      </c>
      <c r="R1268">
        <v>99.504459861248762</v>
      </c>
      <c r="S1268">
        <v>0</v>
      </c>
      <c r="T1268">
        <v>0.49554013875123892</v>
      </c>
      <c r="U1268">
        <f t="shared" si="116"/>
        <v>0.99504459861248762</v>
      </c>
      <c r="AC1268" s="2" t="str">
        <f t="shared" si="117"/>
        <v/>
      </c>
      <c r="AH1268" s="2" t="str">
        <f t="shared" si="118"/>
        <v/>
      </c>
      <c r="AI1268" s="2" t="str">
        <f>IF(ISNUMBER(AH1268),SUMIFS($AH$1:AH1268,$A$1:A1268,A1268,C$1:$C1268,C1268,$G$1:G1268,G1268,$E$1:E1268,E1268),"")</f>
        <v/>
      </c>
      <c r="AJ1268">
        <f t="shared" si="119"/>
        <v>8</v>
      </c>
    </row>
    <row r="1269" spans="1:36" x14ac:dyDescent="0.25">
      <c r="A1269" s="14" t="s">
        <v>111</v>
      </c>
      <c r="B1269" t="s">
        <v>80</v>
      </c>
      <c r="C1269" t="s">
        <v>106</v>
      </c>
      <c r="D1269" s="13">
        <v>42402</v>
      </c>
      <c r="E1269">
        <v>3</v>
      </c>
      <c r="F1269">
        <v>50</v>
      </c>
      <c r="G1269" s="2" t="s">
        <v>87</v>
      </c>
      <c r="H1269" s="2" t="s">
        <v>12</v>
      </c>
      <c r="I1269">
        <v>9</v>
      </c>
      <c r="J1269" s="2" t="s">
        <v>77</v>
      </c>
      <c r="K1269" s="2">
        <v>37.5</v>
      </c>
      <c r="L1269" s="2"/>
      <c r="M1269" s="2" t="str">
        <f t="shared" si="114"/>
        <v/>
      </c>
      <c r="N1269">
        <v>1794.102048</v>
      </c>
      <c r="O1269" s="2">
        <f t="shared" si="115"/>
        <v>179.4102048</v>
      </c>
      <c r="P1269" s="2">
        <f>IF(ISNUMBER(O1269),SUMIFS(O$1:$O1269,A$1:$A1269,A1269,C$1:$C1269,C1269,G$1:$G1269,G1269,E$1:$E1269,E1269),"")</f>
        <v>862.491758</v>
      </c>
      <c r="R1269">
        <v>93.468535639725616</v>
      </c>
      <c r="S1269">
        <v>6.15866388308977</v>
      </c>
      <c r="T1269">
        <v>0.37280047718461079</v>
      </c>
      <c r="U1269">
        <f t="shared" si="116"/>
        <v>0.93468535639725614</v>
      </c>
      <c r="AC1269" s="2" t="str">
        <f t="shared" si="117"/>
        <v/>
      </c>
      <c r="AH1269" s="2" t="str">
        <f t="shared" si="118"/>
        <v/>
      </c>
      <c r="AI1269" s="2" t="str">
        <f>IF(ISNUMBER(AH1269),SUMIFS($AH$1:AH1269,$A$1:A1269,A1269,C$1:$C1269,C1269,$G$1:G1269,G1269,$E$1:E1269,E1269),"")</f>
        <v/>
      </c>
      <c r="AJ1269">
        <f t="shared" si="119"/>
        <v>8</v>
      </c>
    </row>
    <row r="1270" spans="1:36" x14ac:dyDescent="0.25">
      <c r="A1270" s="14" t="s">
        <v>110</v>
      </c>
      <c r="B1270" t="s">
        <v>80</v>
      </c>
      <c r="C1270" t="s">
        <v>106</v>
      </c>
      <c r="D1270" s="13">
        <v>42402</v>
      </c>
      <c r="E1270">
        <v>3</v>
      </c>
      <c r="F1270">
        <v>100</v>
      </c>
      <c r="G1270" s="2" t="s">
        <v>87</v>
      </c>
      <c r="H1270" s="2" t="s">
        <v>12</v>
      </c>
      <c r="I1270">
        <v>9</v>
      </c>
      <c r="J1270" s="2" t="s">
        <v>77</v>
      </c>
      <c r="K1270" s="2">
        <v>75</v>
      </c>
      <c r="L1270" s="2"/>
      <c r="M1270" s="2" t="str">
        <f t="shared" si="114"/>
        <v/>
      </c>
      <c r="N1270">
        <v>566.94781866666676</v>
      </c>
      <c r="O1270" s="2">
        <f t="shared" si="115"/>
        <v>56.694781866666673</v>
      </c>
      <c r="P1270" s="2">
        <f>IF(ISNUMBER(O1270),SUMIFS(O$1:$O1270,A$1:$A1270,A1270,C$1:$C1270,C1270,G$1:$G1270,G1270,E$1:$E1270,E1270),"")</f>
        <v>608.22402786666657</v>
      </c>
      <c r="R1270">
        <v>95.372042193290881</v>
      </c>
      <c r="S1270">
        <v>0.7697424688776966</v>
      </c>
      <c r="T1270">
        <v>3.8582153378314175</v>
      </c>
      <c r="U1270">
        <f t="shared" si="116"/>
        <v>0.95372042193290885</v>
      </c>
      <c r="AC1270" s="2" t="str">
        <f t="shared" si="117"/>
        <v/>
      </c>
      <c r="AH1270" s="2" t="str">
        <f t="shared" si="118"/>
        <v/>
      </c>
      <c r="AI1270" s="2" t="str">
        <f>IF(ISNUMBER(AH1270),SUMIFS($AH$1:AH1270,$A$1:A1270,A1270,C$1:$C1270,C1270,$G$1:G1270,G1270,$E$1:E1270,E1270),"")</f>
        <v/>
      </c>
      <c r="AJ1270">
        <f t="shared" si="119"/>
        <v>8</v>
      </c>
    </row>
    <row r="1271" spans="1:36" x14ac:dyDescent="0.25">
      <c r="A1271" s="14" t="s">
        <v>109</v>
      </c>
      <c r="B1271" t="s">
        <v>80</v>
      </c>
      <c r="C1271" t="s">
        <v>106</v>
      </c>
      <c r="D1271" s="13">
        <v>42402</v>
      </c>
      <c r="E1271">
        <v>3</v>
      </c>
      <c r="F1271">
        <v>200</v>
      </c>
      <c r="G1271" s="2" t="s">
        <v>87</v>
      </c>
      <c r="H1271" s="2" t="s">
        <v>12</v>
      </c>
      <c r="I1271">
        <v>9</v>
      </c>
      <c r="J1271" s="2" t="s">
        <v>77</v>
      </c>
      <c r="K1271" s="2">
        <v>150</v>
      </c>
      <c r="L1271" s="2"/>
      <c r="M1271" s="2" t="str">
        <f t="shared" si="114"/>
        <v/>
      </c>
      <c r="N1271">
        <v>1869.0836133333335</v>
      </c>
      <c r="O1271" s="2">
        <f t="shared" si="115"/>
        <v>186.90836133333335</v>
      </c>
      <c r="P1271" s="2">
        <f>IF(ISNUMBER(O1271),SUMIFS(O$1:$O1271,A$1:$A1271,A1271,C$1:$C1271,C1271,G$1:$G1271,G1271,E$1:$E1271,E1271),"")</f>
        <v>895.43953040000008</v>
      </c>
      <c r="R1271">
        <v>99.031202818319073</v>
      </c>
      <c r="S1271">
        <v>0</v>
      </c>
      <c r="T1271">
        <v>0.96879718168092588</v>
      </c>
      <c r="U1271">
        <f t="shared" si="116"/>
        <v>0.99031202818319075</v>
      </c>
      <c r="AC1271" s="2" t="str">
        <f t="shared" si="117"/>
        <v/>
      </c>
      <c r="AH1271" s="2" t="str">
        <f t="shared" si="118"/>
        <v/>
      </c>
      <c r="AI1271" s="2" t="str">
        <f>IF(ISNUMBER(AH1271),SUMIFS($AH$1:AH1271,$A$1:A1271,A1271,C$1:$C1271,C1271,$G$1:G1271,G1271,$E$1:E1271,E1271),"")</f>
        <v/>
      </c>
      <c r="AJ1271">
        <f t="shared" si="119"/>
        <v>8</v>
      </c>
    </row>
    <row r="1272" spans="1:36" x14ac:dyDescent="0.25">
      <c r="A1272" s="14" t="s">
        <v>108</v>
      </c>
      <c r="B1272" t="s">
        <v>80</v>
      </c>
      <c r="C1272" t="s">
        <v>106</v>
      </c>
      <c r="D1272" s="13">
        <v>42402</v>
      </c>
      <c r="E1272">
        <v>3</v>
      </c>
      <c r="F1272">
        <v>350</v>
      </c>
      <c r="G1272" s="2" t="s">
        <v>87</v>
      </c>
      <c r="H1272" s="2" t="s">
        <v>12</v>
      </c>
      <c r="I1272">
        <v>9</v>
      </c>
      <c r="J1272" s="2" t="s">
        <v>77</v>
      </c>
      <c r="K1272" s="2">
        <v>262.5</v>
      </c>
      <c r="L1272" s="2"/>
      <c r="M1272" s="2" t="str">
        <f t="shared" si="114"/>
        <v/>
      </c>
      <c r="N1272">
        <v>1046.4396106666666</v>
      </c>
      <c r="O1272" s="2">
        <f t="shared" si="115"/>
        <v>104.64396106666666</v>
      </c>
      <c r="P1272" s="2">
        <f>IF(ISNUMBER(O1272),SUMIFS(O$1:$O1272,A$1:$A1272,A1272,C$1:$C1272,C1272,G$1:$G1272,G1272,E$1:$E1272,E1272),"")</f>
        <v>756.97136506666664</v>
      </c>
      <c r="R1272">
        <v>99.340156207918113</v>
      </c>
      <c r="S1272">
        <v>0</v>
      </c>
      <c r="T1272">
        <v>0.65984379208187449</v>
      </c>
      <c r="U1272">
        <f t="shared" si="116"/>
        <v>0.99340156207918118</v>
      </c>
      <c r="AC1272" s="2" t="str">
        <f t="shared" si="117"/>
        <v/>
      </c>
      <c r="AH1272" s="2" t="str">
        <f t="shared" si="118"/>
        <v/>
      </c>
      <c r="AI1272" s="2" t="str">
        <f>IF(ISNUMBER(AH1272),SUMIFS($AH$1:AH1272,$A$1:A1272,A1272,C$1:$C1272,C1272,$G$1:G1272,G1272,$E$1:E1272,E1272),"")</f>
        <v/>
      </c>
      <c r="AJ1272">
        <f t="shared" si="119"/>
        <v>8</v>
      </c>
    </row>
    <row r="1273" spans="1:36" x14ac:dyDescent="0.25">
      <c r="A1273" s="14" t="s">
        <v>107</v>
      </c>
      <c r="B1273" t="s">
        <v>80</v>
      </c>
      <c r="C1273" t="s">
        <v>106</v>
      </c>
      <c r="D1273" s="13">
        <v>42402</v>
      </c>
      <c r="E1273">
        <v>3</v>
      </c>
      <c r="F1273">
        <v>500</v>
      </c>
      <c r="G1273" s="2" t="s">
        <v>87</v>
      </c>
      <c r="H1273" s="2" t="s">
        <v>12</v>
      </c>
      <c r="I1273">
        <v>9</v>
      </c>
      <c r="J1273" s="2" t="s">
        <v>77</v>
      </c>
      <c r="K1273" s="2">
        <v>375</v>
      </c>
      <c r="L1273" s="2"/>
      <c r="M1273" s="2" t="str">
        <f t="shared" si="114"/>
        <v/>
      </c>
      <c r="N1273">
        <v>851.1402999999998</v>
      </c>
      <c r="O1273" s="2">
        <f t="shared" si="115"/>
        <v>85.114029999999985</v>
      </c>
      <c r="P1273" s="2">
        <f>IF(ISNUMBER(O1273),SUMIFS(O$1:$O1273,A$1:$A1273,A1273,C$1:$C1273,C1273,G$1:$G1273,G1273,E$1:$E1273,E1273),"")</f>
        <v>749.80701906666661</v>
      </c>
      <c r="R1273">
        <v>93.196939454424495</v>
      </c>
      <c r="S1273">
        <v>7.4850299401197612E-2</v>
      </c>
      <c r="T1273">
        <v>6.7282102461743198</v>
      </c>
      <c r="U1273">
        <f t="shared" si="116"/>
        <v>0.93196939454424499</v>
      </c>
      <c r="AC1273" s="2" t="str">
        <f t="shared" si="117"/>
        <v/>
      </c>
      <c r="AH1273" s="2" t="str">
        <f t="shared" si="118"/>
        <v/>
      </c>
      <c r="AI1273" s="2" t="str">
        <f>IF(ISNUMBER(AH1273),SUMIFS($AH$1:AH1273,$A$1:A1273,A1273,C$1:$C1273,C1273,$G$1:G1273,G1273,$E$1:E1273,E1273),"")</f>
        <v/>
      </c>
      <c r="AJ1273">
        <f t="shared" si="119"/>
        <v>8</v>
      </c>
    </row>
    <row r="1274" spans="1:36" x14ac:dyDescent="0.25">
      <c r="A1274" s="14" t="s">
        <v>112</v>
      </c>
      <c r="B1274" t="s">
        <v>80</v>
      </c>
      <c r="C1274" t="s">
        <v>106</v>
      </c>
      <c r="D1274" s="13">
        <v>42415</v>
      </c>
      <c r="E1274">
        <v>1</v>
      </c>
      <c r="F1274">
        <v>0</v>
      </c>
      <c r="G1274" s="2" t="s">
        <v>87</v>
      </c>
      <c r="H1274" s="2" t="s">
        <v>12</v>
      </c>
      <c r="I1274">
        <v>10</v>
      </c>
      <c r="J1274" s="2" t="s">
        <v>88</v>
      </c>
      <c r="K1274" s="2">
        <v>0</v>
      </c>
      <c r="L1274" s="2">
        <v>2125</v>
      </c>
      <c r="M1274" s="2">
        <f t="shared" si="114"/>
        <v>212.5</v>
      </c>
      <c r="O1274" s="2" t="str">
        <f t="shared" si="115"/>
        <v/>
      </c>
      <c r="P1274" s="2" t="str">
        <f>IF(ISNUMBER(O1274),SUMIFS(O$1:$O1274,A$1:$A1274,A1274,C$1:$C1274,C1274,G$1:$G1274,G1274,E$1:$E1274,E1274),"")</f>
        <v/>
      </c>
      <c r="U1274" t="str">
        <f t="shared" si="116"/>
        <v/>
      </c>
      <c r="AC1274" s="2" t="str">
        <f t="shared" si="117"/>
        <v/>
      </c>
      <c r="AH1274" s="2" t="str">
        <f t="shared" si="118"/>
        <v/>
      </c>
      <c r="AI1274" s="2" t="str">
        <f>IF(ISNUMBER(AH1274),SUMIFS($AH$1:AH1274,$A$1:A1274,A1274,C$1:$C1274,C1274,$G$1:G1274,G1274,$E$1:E1274,E1274),"")</f>
        <v/>
      </c>
      <c r="AJ1274">
        <f t="shared" si="119"/>
        <v>3</v>
      </c>
    </row>
    <row r="1275" spans="1:36" x14ac:dyDescent="0.25">
      <c r="A1275" s="14" t="s">
        <v>111</v>
      </c>
      <c r="B1275" t="s">
        <v>80</v>
      </c>
      <c r="C1275" t="s">
        <v>106</v>
      </c>
      <c r="D1275" s="13">
        <v>42415</v>
      </c>
      <c r="E1275">
        <v>1</v>
      </c>
      <c r="F1275">
        <v>50</v>
      </c>
      <c r="G1275" s="2" t="s">
        <v>87</v>
      </c>
      <c r="H1275" s="2" t="s">
        <v>12</v>
      </c>
      <c r="I1275">
        <v>10</v>
      </c>
      <c r="J1275" s="2" t="s">
        <v>88</v>
      </c>
      <c r="K1275" s="2">
        <v>37.5</v>
      </c>
      <c r="L1275" s="2">
        <v>2421</v>
      </c>
      <c r="M1275" s="2">
        <f t="shared" si="114"/>
        <v>242.1</v>
      </c>
      <c r="O1275" s="2" t="str">
        <f t="shared" si="115"/>
        <v/>
      </c>
      <c r="P1275" s="2" t="str">
        <f>IF(ISNUMBER(O1275),SUMIFS(O$1:$O1275,A$1:$A1275,A1275,C$1:$C1275,C1275,G$1:$G1275,G1275,E$1:$E1275,E1275),"")</f>
        <v/>
      </c>
      <c r="U1275" t="str">
        <f t="shared" si="116"/>
        <v/>
      </c>
      <c r="AC1275" s="2" t="str">
        <f t="shared" si="117"/>
        <v/>
      </c>
      <c r="AH1275" s="2" t="str">
        <f t="shared" si="118"/>
        <v/>
      </c>
      <c r="AI1275" s="2" t="str">
        <f>IF(ISNUMBER(AH1275),SUMIFS($AH$1:AH1275,$A$1:A1275,A1275,C$1:$C1275,C1275,$G$1:G1275,G1275,$E$1:E1275,E1275),"")</f>
        <v/>
      </c>
      <c r="AJ1275">
        <f t="shared" si="119"/>
        <v>3</v>
      </c>
    </row>
    <row r="1276" spans="1:36" x14ac:dyDescent="0.25">
      <c r="A1276" s="14" t="s">
        <v>110</v>
      </c>
      <c r="B1276" t="s">
        <v>80</v>
      </c>
      <c r="C1276" t="s">
        <v>106</v>
      </c>
      <c r="D1276" s="13">
        <v>42415</v>
      </c>
      <c r="E1276">
        <v>1</v>
      </c>
      <c r="F1276">
        <v>100</v>
      </c>
      <c r="G1276" s="2" t="s">
        <v>87</v>
      </c>
      <c r="H1276" s="2" t="s">
        <v>12</v>
      </c>
      <c r="I1276">
        <v>10</v>
      </c>
      <c r="J1276" s="2" t="s">
        <v>88</v>
      </c>
      <c r="K1276" s="2">
        <v>75</v>
      </c>
      <c r="L1276" s="2">
        <v>2088</v>
      </c>
      <c r="M1276" s="2">
        <f t="shared" si="114"/>
        <v>208.8</v>
      </c>
      <c r="O1276" s="2" t="str">
        <f t="shared" si="115"/>
        <v/>
      </c>
      <c r="P1276" s="2" t="str">
        <f>IF(ISNUMBER(O1276),SUMIFS(O$1:$O1276,A$1:$A1276,A1276,C$1:$C1276,C1276,G$1:$G1276,G1276,E$1:$E1276,E1276),"")</f>
        <v/>
      </c>
      <c r="U1276" t="str">
        <f t="shared" si="116"/>
        <v/>
      </c>
      <c r="AC1276" s="2" t="str">
        <f t="shared" si="117"/>
        <v/>
      </c>
      <c r="AH1276" s="2" t="str">
        <f t="shared" si="118"/>
        <v/>
      </c>
      <c r="AI1276" s="2" t="str">
        <f>IF(ISNUMBER(AH1276),SUMIFS($AH$1:AH1276,$A$1:A1276,A1276,C$1:$C1276,C1276,$G$1:G1276,G1276,$E$1:E1276,E1276),"")</f>
        <v/>
      </c>
      <c r="AJ1276">
        <f t="shared" si="119"/>
        <v>3</v>
      </c>
    </row>
    <row r="1277" spans="1:36" x14ac:dyDescent="0.25">
      <c r="A1277" s="14" t="s">
        <v>109</v>
      </c>
      <c r="B1277" t="s">
        <v>80</v>
      </c>
      <c r="C1277" t="s">
        <v>106</v>
      </c>
      <c r="D1277" s="13">
        <v>42415</v>
      </c>
      <c r="E1277">
        <v>1</v>
      </c>
      <c r="F1277">
        <v>200</v>
      </c>
      <c r="G1277" s="2" t="s">
        <v>87</v>
      </c>
      <c r="H1277" s="2" t="s">
        <v>12</v>
      </c>
      <c r="I1277">
        <v>10</v>
      </c>
      <c r="J1277" s="2" t="s">
        <v>88</v>
      </c>
      <c r="K1277" s="2">
        <v>150</v>
      </c>
      <c r="L1277" s="2">
        <v>2310</v>
      </c>
      <c r="M1277" s="2">
        <f t="shared" si="114"/>
        <v>231</v>
      </c>
      <c r="O1277" s="2" t="str">
        <f t="shared" si="115"/>
        <v/>
      </c>
      <c r="P1277" s="2" t="str">
        <f>IF(ISNUMBER(O1277),SUMIFS(O$1:$O1277,A$1:$A1277,A1277,C$1:$C1277,C1277,G$1:$G1277,G1277,E$1:$E1277,E1277),"")</f>
        <v/>
      </c>
      <c r="U1277" t="str">
        <f t="shared" si="116"/>
        <v/>
      </c>
      <c r="AC1277" s="2" t="str">
        <f t="shared" si="117"/>
        <v/>
      </c>
      <c r="AH1277" s="2" t="str">
        <f t="shared" si="118"/>
        <v/>
      </c>
      <c r="AI1277" s="2" t="str">
        <f>IF(ISNUMBER(AH1277),SUMIFS($AH$1:AH1277,$A$1:A1277,A1277,C$1:$C1277,C1277,$G$1:G1277,G1277,$E$1:E1277,E1277),"")</f>
        <v/>
      </c>
      <c r="AJ1277">
        <f t="shared" si="119"/>
        <v>3</v>
      </c>
    </row>
    <row r="1278" spans="1:36" x14ac:dyDescent="0.25">
      <c r="A1278" s="14" t="s">
        <v>108</v>
      </c>
      <c r="B1278" t="s">
        <v>80</v>
      </c>
      <c r="C1278" t="s">
        <v>106</v>
      </c>
      <c r="D1278" s="13">
        <v>42415</v>
      </c>
      <c r="E1278">
        <v>1</v>
      </c>
      <c r="F1278">
        <v>350</v>
      </c>
      <c r="G1278" s="2" t="s">
        <v>87</v>
      </c>
      <c r="H1278" s="2" t="s">
        <v>12</v>
      </c>
      <c r="I1278">
        <v>10</v>
      </c>
      <c r="J1278" s="2" t="s">
        <v>88</v>
      </c>
      <c r="K1278" s="2">
        <v>262.5</v>
      </c>
      <c r="L1278" s="2">
        <v>2347</v>
      </c>
      <c r="M1278" s="2">
        <f t="shared" si="114"/>
        <v>234.7</v>
      </c>
      <c r="O1278" s="2" t="str">
        <f t="shared" si="115"/>
        <v/>
      </c>
      <c r="P1278" s="2" t="str">
        <f>IF(ISNUMBER(O1278),SUMIFS(O$1:$O1278,A$1:$A1278,A1278,C$1:$C1278,C1278,G$1:$G1278,G1278,E$1:$E1278,E1278),"")</f>
        <v/>
      </c>
      <c r="U1278" t="str">
        <f t="shared" si="116"/>
        <v/>
      </c>
      <c r="AC1278" s="2" t="str">
        <f t="shared" si="117"/>
        <v/>
      </c>
      <c r="AH1278" s="2" t="str">
        <f t="shared" si="118"/>
        <v/>
      </c>
      <c r="AI1278" s="2" t="str">
        <f>IF(ISNUMBER(AH1278),SUMIFS($AH$1:AH1278,$A$1:A1278,A1278,C$1:$C1278,C1278,$G$1:G1278,G1278,$E$1:E1278,E1278),"")</f>
        <v/>
      </c>
      <c r="AJ1278">
        <f t="shared" si="119"/>
        <v>3</v>
      </c>
    </row>
    <row r="1279" spans="1:36" x14ac:dyDescent="0.25">
      <c r="A1279" s="14" t="s">
        <v>107</v>
      </c>
      <c r="B1279" t="s">
        <v>80</v>
      </c>
      <c r="C1279" t="s">
        <v>106</v>
      </c>
      <c r="D1279" s="13">
        <v>42415</v>
      </c>
      <c r="E1279">
        <v>1</v>
      </c>
      <c r="F1279">
        <v>500</v>
      </c>
      <c r="G1279" s="2" t="s">
        <v>87</v>
      </c>
      <c r="H1279" s="2" t="s">
        <v>12</v>
      </c>
      <c r="I1279">
        <v>10</v>
      </c>
      <c r="J1279" s="2" t="s">
        <v>88</v>
      </c>
      <c r="K1279" s="2">
        <v>375</v>
      </c>
      <c r="L1279" s="2">
        <v>1866</v>
      </c>
      <c r="M1279" s="2">
        <f t="shared" si="114"/>
        <v>186.6</v>
      </c>
      <c r="O1279" s="2" t="str">
        <f t="shared" si="115"/>
        <v/>
      </c>
      <c r="P1279" s="2" t="str">
        <f>IF(ISNUMBER(O1279),SUMIFS(O$1:$O1279,A$1:$A1279,A1279,C$1:$C1279,C1279,G$1:$G1279,G1279,E$1:$E1279,E1279),"")</f>
        <v/>
      </c>
      <c r="U1279" t="str">
        <f t="shared" si="116"/>
        <v/>
      </c>
      <c r="AC1279" s="2" t="str">
        <f t="shared" si="117"/>
        <v/>
      </c>
      <c r="AH1279" s="2" t="str">
        <f t="shared" si="118"/>
        <v/>
      </c>
      <c r="AI1279" s="2" t="str">
        <f>IF(ISNUMBER(AH1279),SUMIFS($AH$1:AH1279,$A$1:A1279,A1279,C$1:$C1279,C1279,$G$1:G1279,G1279,$E$1:E1279,E1279),"")</f>
        <v/>
      </c>
      <c r="AJ1279">
        <f t="shared" si="119"/>
        <v>3</v>
      </c>
    </row>
    <row r="1280" spans="1:36" x14ac:dyDescent="0.25">
      <c r="A1280" s="14" t="s">
        <v>112</v>
      </c>
      <c r="B1280" t="s">
        <v>80</v>
      </c>
      <c r="C1280" t="s">
        <v>106</v>
      </c>
      <c r="D1280" s="13">
        <v>42415</v>
      </c>
      <c r="E1280">
        <v>2</v>
      </c>
      <c r="F1280">
        <v>0</v>
      </c>
      <c r="G1280" s="2" t="s">
        <v>87</v>
      </c>
      <c r="H1280" s="2" t="s">
        <v>12</v>
      </c>
      <c r="I1280">
        <v>10</v>
      </c>
      <c r="J1280" s="2" t="s">
        <v>88</v>
      </c>
      <c r="K1280" s="2">
        <v>0</v>
      </c>
      <c r="L1280" s="2">
        <v>2088</v>
      </c>
      <c r="M1280" s="2">
        <f t="shared" si="114"/>
        <v>208.8</v>
      </c>
      <c r="O1280" s="2" t="str">
        <f t="shared" si="115"/>
        <v/>
      </c>
      <c r="P1280" s="2" t="str">
        <f>IF(ISNUMBER(O1280),SUMIFS(O$1:$O1280,A$1:$A1280,A1280,C$1:$C1280,C1280,G$1:$G1280,G1280,E$1:$E1280,E1280),"")</f>
        <v/>
      </c>
      <c r="U1280" t="str">
        <f t="shared" si="116"/>
        <v/>
      </c>
      <c r="AC1280" s="2" t="str">
        <f t="shared" si="117"/>
        <v/>
      </c>
      <c r="AH1280" s="2" t="str">
        <f t="shared" si="118"/>
        <v/>
      </c>
      <c r="AI1280" s="2" t="str">
        <f>IF(ISNUMBER(AH1280),SUMIFS($AH$1:AH1280,$A$1:A1280,A1280,C$1:$C1280,C1280,$G$1:G1280,G1280,$E$1:E1280,E1280),"")</f>
        <v/>
      </c>
      <c r="AJ1280">
        <f t="shared" si="119"/>
        <v>3</v>
      </c>
    </row>
    <row r="1281" spans="1:36" x14ac:dyDescent="0.25">
      <c r="A1281" s="14" t="s">
        <v>111</v>
      </c>
      <c r="B1281" t="s">
        <v>80</v>
      </c>
      <c r="C1281" t="s">
        <v>106</v>
      </c>
      <c r="D1281" s="13">
        <v>42415</v>
      </c>
      <c r="E1281">
        <v>2</v>
      </c>
      <c r="F1281">
        <v>50</v>
      </c>
      <c r="G1281" s="2" t="s">
        <v>87</v>
      </c>
      <c r="H1281" s="2" t="s">
        <v>12</v>
      </c>
      <c r="I1281">
        <v>10</v>
      </c>
      <c r="J1281" s="2" t="s">
        <v>88</v>
      </c>
      <c r="K1281" s="2">
        <v>37.5</v>
      </c>
      <c r="L1281" s="2">
        <v>2199</v>
      </c>
      <c r="M1281" s="2">
        <f t="shared" si="114"/>
        <v>219.9</v>
      </c>
      <c r="O1281" s="2" t="str">
        <f t="shared" si="115"/>
        <v/>
      </c>
      <c r="P1281" s="2" t="str">
        <f>IF(ISNUMBER(O1281),SUMIFS(O$1:$O1281,A$1:$A1281,A1281,C$1:$C1281,C1281,G$1:$G1281,G1281,E$1:$E1281,E1281),"")</f>
        <v/>
      </c>
      <c r="U1281" t="str">
        <f t="shared" si="116"/>
        <v/>
      </c>
      <c r="AC1281" s="2" t="str">
        <f t="shared" si="117"/>
        <v/>
      </c>
      <c r="AH1281" s="2" t="str">
        <f t="shared" si="118"/>
        <v/>
      </c>
      <c r="AI1281" s="2" t="str">
        <f>IF(ISNUMBER(AH1281),SUMIFS($AH$1:AH1281,$A$1:A1281,A1281,C$1:$C1281,C1281,$G$1:G1281,G1281,$E$1:E1281,E1281),"")</f>
        <v/>
      </c>
      <c r="AJ1281">
        <f t="shared" si="119"/>
        <v>3</v>
      </c>
    </row>
    <row r="1282" spans="1:36" x14ac:dyDescent="0.25">
      <c r="A1282" s="14" t="s">
        <v>110</v>
      </c>
      <c r="B1282" t="s">
        <v>80</v>
      </c>
      <c r="C1282" t="s">
        <v>106</v>
      </c>
      <c r="D1282" s="13">
        <v>42415</v>
      </c>
      <c r="E1282">
        <v>2</v>
      </c>
      <c r="F1282">
        <v>100</v>
      </c>
      <c r="G1282" s="2" t="s">
        <v>87</v>
      </c>
      <c r="H1282" s="2" t="s">
        <v>12</v>
      </c>
      <c r="I1282">
        <v>10</v>
      </c>
      <c r="J1282" s="2" t="s">
        <v>88</v>
      </c>
      <c r="K1282" s="2">
        <v>75</v>
      </c>
      <c r="L1282" s="2">
        <v>2754</v>
      </c>
      <c r="M1282" s="2">
        <f t="shared" ref="M1282:M1345" si="120">IF(ISNUMBER(L1282),L1282/10,"")</f>
        <v>275.39999999999998</v>
      </c>
      <c r="O1282" s="2" t="str">
        <f t="shared" ref="O1282:O1345" si="121">IF(ISNUMBER(N1282),N1282/10,"")</f>
        <v/>
      </c>
      <c r="P1282" s="2" t="str">
        <f>IF(ISNUMBER(O1282),SUMIFS(O$1:$O1282,A$1:$A1282,A1282,C$1:$C1282,C1282,G$1:$G1282,G1282,E$1:$E1282,E1282),"")</f>
        <v/>
      </c>
      <c r="U1282" t="str">
        <f t="shared" ref="U1282:U1345" si="122">IF(ISNUMBER(R1282),R1282/100,"")</f>
        <v/>
      </c>
      <c r="AC1282" s="2" t="str">
        <f t="shared" ref="AC1282:AC1345" si="123">IF(ISNUMBER(AB1282),AB1282,"")</f>
        <v/>
      </c>
      <c r="AH1282" s="2" t="str">
        <f t="shared" ref="AH1282:AH1345" si="124">IF(AND(ISNUMBER(AB1282),ISNUMBER(O1282)),ROUND(O1282*AB1282,3),"")</f>
        <v/>
      </c>
      <c r="AI1282" s="2" t="str">
        <f>IF(ISNUMBER(AH1282),SUMIFS($AH$1:AH1282,$A$1:A1282,A1282,C$1:$C1282,C1282,$G$1:G1282,G1282,$E$1:E1282,E1282),"")</f>
        <v/>
      </c>
      <c r="AJ1282">
        <f t="shared" ref="AJ1282:AJ1345" si="125">COUNT(K1282:AI1282)</f>
        <v>3</v>
      </c>
    </row>
    <row r="1283" spans="1:36" x14ac:dyDescent="0.25">
      <c r="A1283" s="14" t="s">
        <v>109</v>
      </c>
      <c r="B1283" t="s">
        <v>80</v>
      </c>
      <c r="C1283" t="s">
        <v>106</v>
      </c>
      <c r="D1283" s="13">
        <v>42415</v>
      </c>
      <c r="E1283">
        <v>2</v>
      </c>
      <c r="F1283">
        <v>200</v>
      </c>
      <c r="G1283" s="2" t="s">
        <v>87</v>
      </c>
      <c r="H1283" s="2" t="s">
        <v>12</v>
      </c>
      <c r="I1283">
        <v>10</v>
      </c>
      <c r="J1283" s="2" t="s">
        <v>88</v>
      </c>
      <c r="K1283" s="2">
        <v>150</v>
      </c>
      <c r="L1283" s="2">
        <v>2273</v>
      </c>
      <c r="M1283" s="2">
        <f t="shared" si="120"/>
        <v>227.3</v>
      </c>
      <c r="O1283" s="2" t="str">
        <f t="shared" si="121"/>
        <v/>
      </c>
      <c r="P1283" s="2" t="str">
        <f>IF(ISNUMBER(O1283),SUMIFS(O$1:$O1283,A$1:$A1283,A1283,C$1:$C1283,C1283,G$1:$G1283,G1283,E$1:$E1283,E1283),"")</f>
        <v/>
      </c>
      <c r="U1283" t="str">
        <f t="shared" si="122"/>
        <v/>
      </c>
      <c r="AC1283" s="2" t="str">
        <f t="shared" si="123"/>
        <v/>
      </c>
      <c r="AH1283" s="2" t="str">
        <f t="shared" si="124"/>
        <v/>
      </c>
      <c r="AI1283" s="2" t="str">
        <f>IF(ISNUMBER(AH1283),SUMIFS($AH$1:AH1283,$A$1:A1283,A1283,C$1:$C1283,C1283,$G$1:G1283,G1283,$E$1:E1283,E1283),"")</f>
        <v/>
      </c>
      <c r="AJ1283">
        <f t="shared" si="125"/>
        <v>3</v>
      </c>
    </row>
    <row r="1284" spans="1:36" x14ac:dyDescent="0.25">
      <c r="A1284" s="14" t="s">
        <v>108</v>
      </c>
      <c r="B1284" t="s">
        <v>80</v>
      </c>
      <c r="C1284" t="s">
        <v>106</v>
      </c>
      <c r="D1284" s="13">
        <v>42415</v>
      </c>
      <c r="E1284">
        <v>2</v>
      </c>
      <c r="F1284">
        <v>350</v>
      </c>
      <c r="G1284" s="2" t="s">
        <v>87</v>
      </c>
      <c r="H1284" s="2" t="s">
        <v>12</v>
      </c>
      <c r="I1284">
        <v>10</v>
      </c>
      <c r="J1284" s="2" t="s">
        <v>88</v>
      </c>
      <c r="K1284" s="2">
        <v>262.5</v>
      </c>
      <c r="L1284" s="2">
        <v>2458</v>
      </c>
      <c r="M1284" s="2">
        <f t="shared" si="120"/>
        <v>245.8</v>
      </c>
      <c r="O1284" s="2" t="str">
        <f t="shared" si="121"/>
        <v/>
      </c>
      <c r="P1284" s="2" t="str">
        <f>IF(ISNUMBER(O1284),SUMIFS(O$1:$O1284,A$1:$A1284,A1284,C$1:$C1284,C1284,G$1:$G1284,G1284,E$1:$E1284,E1284),"")</f>
        <v/>
      </c>
      <c r="U1284" t="str">
        <f t="shared" si="122"/>
        <v/>
      </c>
      <c r="AC1284" s="2" t="str">
        <f t="shared" si="123"/>
        <v/>
      </c>
      <c r="AH1284" s="2" t="str">
        <f t="shared" si="124"/>
        <v/>
      </c>
      <c r="AI1284" s="2" t="str">
        <f>IF(ISNUMBER(AH1284),SUMIFS($AH$1:AH1284,$A$1:A1284,A1284,C$1:$C1284,C1284,$G$1:G1284,G1284,$E$1:E1284,E1284),"")</f>
        <v/>
      </c>
      <c r="AJ1284">
        <f t="shared" si="125"/>
        <v>3</v>
      </c>
    </row>
    <row r="1285" spans="1:36" x14ac:dyDescent="0.25">
      <c r="A1285" s="14" t="s">
        <v>107</v>
      </c>
      <c r="B1285" t="s">
        <v>80</v>
      </c>
      <c r="C1285" t="s">
        <v>106</v>
      </c>
      <c r="D1285" s="13">
        <v>42415</v>
      </c>
      <c r="E1285">
        <v>2</v>
      </c>
      <c r="F1285">
        <v>500</v>
      </c>
      <c r="G1285" s="2" t="s">
        <v>87</v>
      </c>
      <c r="H1285" s="2" t="s">
        <v>12</v>
      </c>
      <c r="I1285">
        <v>10</v>
      </c>
      <c r="J1285" s="2" t="s">
        <v>88</v>
      </c>
      <c r="K1285" s="2">
        <v>375</v>
      </c>
      <c r="L1285" s="2">
        <v>2347</v>
      </c>
      <c r="M1285" s="2">
        <f t="shared" si="120"/>
        <v>234.7</v>
      </c>
      <c r="O1285" s="2" t="str">
        <f t="shared" si="121"/>
        <v/>
      </c>
      <c r="P1285" s="2" t="str">
        <f>IF(ISNUMBER(O1285),SUMIFS(O$1:$O1285,A$1:$A1285,A1285,C$1:$C1285,C1285,G$1:$G1285,G1285,E$1:$E1285,E1285),"")</f>
        <v/>
      </c>
      <c r="U1285" t="str">
        <f t="shared" si="122"/>
        <v/>
      </c>
      <c r="AC1285" s="2" t="str">
        <f t="shared" si="123"/>
        <v/>
      </c>
      <c r="AH1285" s="2" t="str">
        <f t="shared" si="124"/>
        <v/>
      </c>
      <c r="AI1285" s="2" t="str">
        <f>IF(ISNUMBER(AH1285),SUMIFS($AH$1:AH1285,$A$1:A1285,A1285,C$1:$C1285,C1285,$G$1:G1285,G1285,$E$1:E1285,E1285),"")</f>
        <v/>
      </c>
      <c r="AJ1285">
        <f t="shared" si="125"/>
        <v>3</v>
      </c>
    </row>
    <row r="1286" spans="1:36" x14ac:dyDescent="0.25">
      <c r="A1286" s="14" t="s">
        <v>112</v>
      </c>
      <c r="B1286" t="s">
        <v>80</v>
      </c>
      <c r="C1286" t="s">
        <v>106</v>
      </c>
      <c r="D1286" s="13">
        <v>42415</v>
      </c>
      <c r="E1286">
        <v>3</v>
      </c>
      <c r="F1286">
        <v>0</v>
      </c>
      <c r="G1286" s="2" t="s">
        <v>87</v>
      </c>
      <c r="H1286" s="2" t="s">
        <v>12</v>
      </c>
      <c r="I1286">
        <v>10</v>
      </c>
      <c r="J1286" s="2" t="s">
        <v>88</v>
      </c>
      <c r="K1286" s="2">
        <v>0</v>
      </c>
      <c r="L1286" s="2">
        <v>2236</v>
      </c>
      <c r="M1286" s="2">
        <f t="shared" si="120"/>
        <v>223.6</v>
      </c>
      <c r="O1286" s="2" t="str">
        <f t="shared" si="121"/>
        <v/>
      </c>
      <c r="P1286" s="2" t="str">
        <f>IF(ISNUMBER(O1286),SUMIFS(O$1:$O1286,A$1:$A1286,A1286,C$1:$C1286,C1286,G$1:$G1286,G1286,E$1:$E1286,E1286),"")</f>
        <v/>
      </c>
      <c r="U1286" t="str">
        <f t="shared" si="122"/>
        <v/>
      </c>
      <c r="AC1286" s="2" t="str">
        <f t="shared" si="123"/>
        <v/>
      </c>
      <c r="AH1286" s="2" t="str">
        <f t="shared" si="124"/>
        <v/>
      </c>
      <c r="AI1286" s="2" t="str">
        <f>IF(ISNUMBER(AH1286),SUMIFS($AH$1:AH1286,$A$1:A1286,A1286,C$1:$C1286,C1286,$G$1:G1286,G1286,$E$1:E1286,E1286),"")</f>
        <v/>
      </c>
      <c r="AJ1286">
        <f t="shared" si="125"/>
        <v>3</v>
      </c>
    </row>
    <row r="1287" spans="1:36" x14ac:dyDescent="0.25">
      <c r="A1287" s="14" t="s">
        <v>111</v>
      </c>
      <c r="B1287" t="s">
        <v>80</v>
      </c>
      <c r="C1287" t="s">
        <v>106</v>
      </c>
      <c r="D1287" s="13">
        <v>42415</v>
      </c>
      <c r="E1287">
        <v>3</v>
      </c>
      <c r="F1287">
        <v>50</v>
      </c>
      <c r="G1287" s="2" t="s">
        <v>87</v>
      </c>
      <c r="H1287" s="2" t="s">
        <v>12</v>
      </c>
      <c r="I1287">
        <v>10</v>
      </c>
      <c r="J1287" s="2" t="s">
        <v>88</v>
      </c>
      <c r="K1287" s="2">
        <v>37.5</v>
      </c>
      <c r="L1287" s="2">
        <v>2347</v>
      </c>
      <c r="M1287" s="2">
        <f t="shared" si="120"/>
        <v>234.7</v>
      </c>
      <c r="O1287" s="2" t="str">
        <f t="shared" si="121"/>
        <v/>
      </c>
      <c r="P1287" s="2" t="str">
        <f>IF(ISNUMBER(O1287),SUMIFS(O$1:$O1287,A$1:$A1287,A1287,C$1:$C1287,C1287,G$1:$G1287,G1287,E$1:$E1287,E1287),"")</f>
        <v/>
      </c>
      <c r="U1287" t="str">
        <f t="shared" si="122"/>
        <v/>
      </c>
      <c r="AC1287" s="2" t="str">
        <f t="shared" si="123"/>
        <v/>
      </c>
      <c r="AH1287" s="2" t="str">
        <f t="shared" si="124"/>
        <v/>
      </c>
      <c r="AI1287" s="2" t="str">
        <f>IF(ISNUMBER(AH1287),SUMIFS($AH$1:AH1287,$A$1:A1287,A1287,C$1:$C1287,C1287,$G$1:G1287,G1287,$E$1:E1287,E1287),"")</f>
        <v/>
      </c>
      <c r="AJ1287">
        <f t="shared" si="125"/>
        <v>3</v>
      </c>
    </row>
    <row r="1288" spans="1:36" x14ac:dyDescent="0.25">
      <c r="A1288" s="14" t="s">
        <v>110</v>
      </c>
      <c r="B1288" t="s">
        <v>80</v>
      </c>
      <c r="C1288" t="s">
        <v>106</v>
      </c>
      <c r="D1288" s="13">
        <v>42415</v>
      </c>
      <c r="E1288">
        <v>3</v>
      </c>
      <c r="F1288">
        <v>100</v>
      </c>
      <c r="G1288" s="2" t="s">
        <v>87</v>
      </c>
      <c r="H1288" s="2" t="s">
        <v>12</v>
      </c>
      <c r="I1288">
        <v>10</v>
      </c>
      <c r="J1288" s="2" t="s">
        <v>88</v>
      </c>
      <c r="K1288" s="2">
        <v>75</v>
      </c>
      <c r="L1288" s="2">
        <v>2051</v>
      </c>
      <c r="M1288" s="2">
        <f t="shared" si="120"/>
        <v>205.1</v>
      </c>
      <c r="O1288" s="2" t="str">
        <f t="shared" si="121"/>
        <v/>
      </c>
      <c r="P1288" s="2" t="str">
        <f>IF(ISNUMBER(O1288),SUMIFS(O$1:$O1288,A$1:$A1288,A1288,C$1:$C1288,C1288,G$1:$G1288,G1288,E$1:$E1288,E1288),"")</f>
        <v/>
      </c>
      <c r="U1288" t="str">
        <f t="shared" si="122"/>
        <v/>
      </c>
      <c r="AC1288" s="2" t="str">
        <f t="shared" si="123"/>
        <v/>
      </c>
      <c r="AH1288" s="2" t="str">
        <f t="shared" si="124"/>
        <v/>
      </c>
      <c r="AI1288" s="2" t="str">
        <f>IF(ISNUMBER(AH1288),SUMIFS($AH$1:AH1288,$A$1:A1288,A1288,C$1:$C1288,C1288,$G$1:G1288,G1288,$E$1:E1288,E1288),"")</f>
        <v/>
      </c>
      <c r="AJ1288">
        <f t="shared" si="125"/>
        <v>3</v>
      </c>
    </row>
    <row r="1289" spans="1:36" x14ac:dyDescent="0.25">
      <c r="A1289" s="14" t="s">
        <v>109</v>
      </c>
      <c r="B1289" t="s">
        <v>80</v>
      </c>
      <c r="C1289" t="s">
        <v>106</v>
      </c>
      <c r="D1289" s="13">
        <v>42415</v>
      </c>
      <c r="E1289">
        <v>3</v>
      </c>
      <c r="F1289">
        <v>200</v>
      </c>
      <c r="G1289" s="2" t="s">
        <v>87</v>
      </c>
      <c r="H1289" s="2" t="s">
        <v>12</v>
      </c>
      <c r="I1289">
        <v>10</v>
      </c>
      <c r="J1289" s="2" t="s">
        <v>88</v>
      </c>
      <c r="K1289" s="2">
        <v>150</v>
      </c>
      <c r="L1289" s="2">
        <v>2199</v>
      </c>
      <c r="M1289" s="2">
        <f t="shared" si="120"/>
        <v>219.9</v>
      </c>
      <c r="O1289" s="2" t="str">
        <f t="shared" si="121"/>
        <v/>
      </c>
      <c r="P1289" s="2" t="str">
        <f>IF(ISNUMBER(O1289),SUMIFS(O$1:$O1289,A$1:$A1289,A1289,C$1:$C1289,C1289,G$1:$G1289,G1289,E$1:$E1289,E1289),"")</f>
        <v/>
      </c>
      <c r="U1289" t="str">
        <f t="shared" si="122"/>
        <v/>
      </c>
      <c r="AC1289" s="2" t="str">
        <f t="shared" si="123"/>
        <v/>
      </c>
      <c r="AH1289" s="2" t="str">
        <f t="shared" si="124"/>
        <v/>
      </c>
      <c r="AI1289" s="2" t="str">
        <f>IF(ISNUMBER(AH1289),SUMIFS($AH$1:AH1289,$A$1:A1289,A1289,C$1:$C1289,C1289,$G$1:G1289,G1289,$E$1:E1289,E1289),"")</f>
        <v/>
      </c>
      <c r="AJ1289">
        <f t="shared" si="125"/>
        <v>3</v>
      </c>
    </row>
    <row r="1290" spans="1:36" x14ac:dyDescent="0.25">
      <c r="A1290" s="14" t="s">
        <v>108</v>
      </c>
      <c r="B1290" t="s">
        <v>80</v>
      </c>
      <c r="C1290" t="s">
        <v>106</v>
      </c>
      <c r="D1290" s="13">
        <v>42415</v>
      </c>
      <c r="E1290">
        <v>3</v>
      </c>
      <c r="F1290">
        <v>350</v>
      </c>
      <c r="G1290" s="2" t="s">
        <v>87</v>
      </c>
      <c r="H1290" s="2" t="s">
        <v>12</v>
      </c>
      <c r="I1290">
        <v>10</v>
      </c>
      <c r="J1290" s="2" t="s">
        <v>88</v>
      </c>
      <c r="K1290" s="2">
        <v>262.5</v>
      </c>
      <c r="L1290" s="2">
        <v>2125</v>
      </c>
      <c r="M1290" s="2">
        <f t="shared" si="120"/>
        <v>212.5</v>
      </c>
      <c r="O1290" s="2" t="str">
        <f t="shared" si="121"/>
        <v/>
      </c>
      <c r="P1290" s="2" t="str">
        <f>IF(ISNUMBER(O1290),SUMIFS(O$1:$O1290,A$1:$A1290,A1290,C$1:$C1290,C1290,G$1:$G1290,G1290,E$1:$E1290,E1290),"")</f>
        <v/>
      </c>
      <c r="U1290" t="str">
        <f t="shared" si="122"/>
        <v/>
      </c>
      <c r="AC1290" s="2" t="str">
        <f t="shared" si="123"/>
        <v/>
      </c>
      <c r="AH1290" s="2" t="str">
        <f t="shared" si="124"/>
        <v/>
      </c>
      <c r="AI1290" s="2" t="str">
        <f>IF(ISNUMBER(AH1290),SUMIFS($AH$1:AH1290,$A$1:A1290,A1290,C$1:$C1290,C1290,$G$1:G1290,G1290,$E$1:E1290,E1290),"")</f>
        <v/>
      </c>
      <c r="AJ1290">
        <f t="shared" si="125"/>
        <v>3</v>
      </c>
    </row>
    <row r="1291" spans="1:36" x14ac:dyDescent="0.25">
      <c r="A1291" s="14" t="s">
        <v>107</v>
      </c>
      <c r="B1291" t="s">
        <v>80</v>
      </c>
      <c r="C1291" t="s">
        <v>106</v>
      </c>
      <c r="D1291" s="13">
        <v>42415</v>
      </c>
      <c r="E1291">
        <v>3</v>
      </c>
      <c r="F1291">
        <v>500</v>
      </c>
      <c r="G1291" s="2" t="s">
        <v>87</v>
      </c>
      <c r="H1291" s="2" t="s">
        <v>12</v>
      </c>
      <c r="I1291">
        <v>10</v>
      </c>
      <c r="J1291" s="2" t="s">
        <v>88</v>
      </c>
      <c r="K1291" s="2">
        <v>375</v>
      </c>
      <c r="L1291" s="2">
        <v>2199</v>
      </c>
      <c r="M1291" s="2">
        <f t="shared" si="120"/>
        <v>219.9</v>
      </c>
      <c r="O1291" s="2" t="str">
        <f t="shared" si="121"/>
        <v/>
      </c>
      <c r="P1291" s="2" t="str">
        <f>IF(ISNUMBER(O1291),SUMIFS(O$1:$O1291,A$1:$A1291,A1291,C$1:$C1291,C1291,G$1:$G1291,G1291,E$1:$E1291,E1291),"")</f>
        <v/>
      </c>
      <c r="U1291" t="str">
        <f t="shared" si="122"/>
        <v/>
      </c>
      <c r="AC1291" s="2" t="str">
        <f t="shared" si="123"/>
        <v/>
      </c>
      <c r="AH1291" s="2" t="str">
        <f t="shared" si="124"/>
        <v/>
      </c>
      <c r="AI1291" s="2" t="str">
        <f>IF(ISNUMBER(AH1291),SUMIFS($AH$1:AH1291,$A$1:A1291,A1291,C$1:$C1291,C1291,$G$1:G1291,G1291,$E$1:E1291,E1291),"")</f>
        <v/>
      </c>
      <c r="AJ1291">
        <f t="shared" si="125"/>
        <v>3</v>
      </c>
    </row>
    <row r="1292" spans="1:36" x14ac:dyDescent="0.25">
      <c r="A1292" s="14" t="s">
        <v>112</v>
      </c>
      <c r="B1292" t="s">
        <v>80</v>
      </c>
      <c r="C1292" t="s">
        <v>106</v>
      </c>
      <c r="D1292" s="13">
        <v>42426</v>
      </c>
      <c r="E1292">
        <v>1</v>
      </c>
      <c r="F1292">
        <v>0</v>
      </c>
      <c r="G1292" s="2" t="s">
        <v>87</v>
      </c>
      <c r="H1292" s="2" t="s">
        <v>12</v>
      </c>
      <c r="I1292">
        <v>10</v>
      </c>
      <c r="J1292" s="2" t="s">
        <v>88</v>
      </c>
      <c r="K1292" s="2">
        <v>0</v>
      </c>
      <c r="L1292" s="2">
        <v>1570</v>
      </c>
      <c r="M1292" s="2">
        <f t="shared" si="120"/>
        <v>157</v>
      </c>
      <c r="O1292" s="2" t="str">
        <f t="shared" si="121"/>
        <v/>
      </c>
      <c r="P1292" s="2" t="str">
        <f>IF(ISNUMBER(O1292),SUMIFS(O$1:$O1292,A$1:$A1292,A1292,C$1:$C1292,C1292,G$1:$G1292,G1292,E$1:$E1292,E1292),"")</f>
        <v/>
      </c>
      <c r="U1292" t="str">
        <f t="shared" si="122"/>
        <v/>
      </c>
      <c r="AC1292" s="2" t="str">
        <f t="shared" si="123"/>
        <v/>
      </c>
      <c r="AH1292" s="2" t="str">
        <f t="shared" si="124"/>
        <v/>
      </c>
      <c r="AI1292" s="2" t="str">
        <f>IF(ISNUMBER(AH1292),SUMIFS($AH$1:AH1292,$A$1:A1292,A1292,C$1:$C1292,C1292,$G$1:G1292,G1292,$E$1:E1292,E1292),"")</f>
        <v/>
      </c>
      <c r="AJ1292">
        <f t="shared" si="125"/>
        <v>3</v>
      </c>
    </row>
    <row r="1293" spans="1:36" x14ac:dyDescent="0.25">
      <c r="A1293" s="14" t="s">
        <v>111</v>
      </c>
      <c r="B1293" t="s">
        <v>80</v>
      </c>
      <c r="C1293" t="s">
        <v>106</v>
      </c>
      <c r="D1293" s="13">
        <v>42426</v>
      </c>
      <c r="E1293">
        <v>1</v>
      </c>
      <c r="F1293">
        <v>50</v>
      </c>
      <c r="G1293" s="2" t="s">
        <v>87</v>
      </c>
      <c r="H1293" s="2" t="s">
        <v>12</v>
      </c>
      <c r="I1293">
        <v>10</v>
      </c>
      <c r="J1293" s="2" t="s">
        <v>88</v>
      </c>
      <c r="K1293" s="2">
        <v>37.5</v>
      </c>
      <c r="L1293" s="2">
        <v>2014</v>
      </c>
      <c r="M1293" s="2">
        <f t="shared" si="120"/>
        <v>201.4</v>
      </c>
      <c r="O1293" s="2" t="str">
        <f t="shared" si="121"/>
        <v/>
      </c>
      <c r="P1293" s="2" t="str">
        <f>IF(ISNUMBER(O1293),SUMIFS(O$1:$O1293,A$1:$A1293,A1293,C$1:$C1293,C1293,G$1:$G1293,G1293,E$1:$E1293,E1293),"")</f>
        <v/>
      </c>
      <c r="U1293" t="str">
        <f t="shared" si="122"/>
        <v/>
      </c>
      <c r="AC1293" s="2" t="str">
        <f t="shared" si="123"/>
        <v/>
      </c>
      <c r="AH1293" s="2" t="str">
        <f t="shared" si="124"/>
        <v/>
      </c>
      <c r="AI1293" s="2" t="str">
        <f>IF(ISNUMBER(AH1293),SUMIFS($AH$1:AH1293,$A$1:A1293,A1293,C$1:$C1293,C1293,$G$1:G1293,G1293,$E$1:E1293,E1293),"")</f>
        <v/>
      </c>
      <c r="AJ1293">
        <f t="shared" si="125"/>
        <v>3</v>
      </c>
    </row>
    <row r="1294" spans="1:36" x14ac:dyDescent="0.25">
      <c r="A1294" s="14" t="s">
        <v>110</v>
      </c>
      <c r="B1294" t="s">
        <v>80</v>
      </c>
      <c r="C1294" t="s">
        <v>106</v>
      </c>
      <c r="D1294" s="13">
        <v>42426</v>
      </c>
      <c r="E1294">
        <v>1</v>
      </c>
      <c r="F1294">
        <v>100</v>
      </c>
      <c r="G1294" s="2" t="s">
        <v>87</v>
      </c>
      <c r="H1294" s="2" t="s">
        <v>12</v>
      </c>
      <c r="I1294">
        <v>10</v>
      </c>
      <c r="J1294" s="2" t="s">
        <v>88</v>
      </c>
      <c r="K1294" s="2">
        <v>75</v>
      </c>
      <c r="L1294" s="2">
        <v>2051</v>
      </c>
      <c r="M1294" s="2">
        <f t="shared" si="120"/>
        <v>205.1</v>
      </c>
      <c r="O1294" s="2" t="str">
        <f t="shared" si="121"/>
        <v/>
      </c>
      <c r="P1294" s="2" t="str">
        <f>IF(ISNUMBER(O1294),SUMIFS(O$1:$O1294,A$1:$A1294,A1294,C$1:$C1294,C1294,G$1:$G1294,G1294,E$1:$E1294,E1294),"")</f>
        <v/>
      </c>
      <c r="U1294" t="str">
        <f t="shared" si="122"/>
        <v/>
      </c>
      <c r="AC1294" s="2" t="str">
        <f t="shared" si="123"/>
        <v/>
      </c>
      <c r="AH1294" s="2" t="str">
        <f t="shared" si="124"/>
        <v/>
      </c>
      <c r="AI1294" s="2" t="str">
        <f>IF(ISNUMBER(AH1294),SUMIFS($AH$1:AH1294,$A$1:A1294,A1294,C$1:$C1294,C1294,$G$1:G1294,G1294,$E$1:E1294,E1294),"")</f>
        <v/>
      </c>
      <c r="AJ1294">
        <f t="shared" si="125"/>
        <v>3</v>
      </c>
    </row>
    <row r="1295" spans="1:36" x14ac:dyDescent="0.25">
      <c r="A1295" s="14" t="s">
        <v>109</v>
      </c>
      <c r="B1295" t="s">
        <v>80</v>
      </c>
      <c r="C1295" t="s">
        <v>106</v>
      </c>
      <c r="D1295" s="13">
        <v>42426</v>
      </c>
      <c r="E1295">
        <v>1</v>
      </c>
      <c r="F1295">
        <v>200</v>
      </c>
      <c r="G1295" s="2" t="s">
        <v>87</v>
      </c>
      <c r="H1295" s="2" t="s">
        <v>12</v>
      </c>
      <c r="I1295">
        <v>10</v>
      </c>
      <c r="J1295" s="2" t="s">
        <v>88</v>
      </c>
      <c r="K1295" s="2">
        <v>150</v>
      </c>
      <c r="L1295" s="2">
        <v>2125</v>
      </c>
      <c r="M1295" s="2">
        <f t="shared" si="120"/>
        <v>212.5</v>
      </c>
      <c r="O1295" s="2" t="str">
        <f t="shared" si="121"/>
        <v/>
      </c>
      <c r="P1295" s="2" t="str">
        <f>IF(ISNUMBER(O1295),SUMIFS(O$1:$O1295,A$1:$A1295,A1295,C$1:$C1295,C1295,G$1:$G1295,G1295,E$1:$E1295,E1295),"")</f>
        <v/>
      </c>
      <c r="U1295" t="str">
        <f t="shared" si="122"/>
        <v/>
      </c>
      <c r="AC1295" s="2" t="str">
        <f t="shared" si="123"/>
        <v/>
      </c>
      <c r="AH1295" s="2" t="str">
        <f t="shared" si="124"/>
        <v/>
      </c>
      <c r="AI1295" s="2" t="str">
        <f>IF(ISNUMBER(AH1295),SUMIFS($AH$1:AH1295,$A$1:A1295,A1295,C$1:$C1295,C1295,$G$1:G1295,G1295,$E$1:E1295,E1295),"")</f>
        <v/>
      </c>
      <c r="AJ1295">
        <f t="shared" si="125"/>
        <v>3</v>
      </c>
    </row>
    <row r="1296" spans="1:36" x14ac:dyDescent="0.25">
      <c r="A1296" s="14" t="s">
        <v>108</v>
      </c>
      <c r="B1296" t="s">
        <v>80</v>
      </c>
      <c r="C1296" t="s">
        <v>106</v>
      </c>
      <c r="D1296" s="13">
        <v>42426</v>
      </c>
      <c r="E1296">
        <v>1</v>
      </c>
      <c r="F1296">
        <v>350</v>
      </c>
      <c r="G1296" s="2" t="s">
        <v>87</v>
      </c>
      <c r="H1296" s="2" t="s">
        <v>12</v>
      </c>
      <c r="I1296">
        <v>10</v>
      </c>
      <c r="J1296" s="2" t="s">
        <v>88</v>
      </c>
      <c r="K1296" s="2">
        <v>262.5</v>
      </c>
      <c r="L1296" s="2">
        <v>1792</v>
      </c>
      <c r="M1296" s="2">
        <f t="shared" si="120"/>
        <v>179.2</v>
      </c>
      <c r="O1296" s="2" t="str">
        <f t="shared" si="121"/>
        <v/>
      </c>
      <c r="P1296" s="2" t="str">
        <f>IF(ISNUMBER(O1296),SUMIFS(O$1:$O1296,A$1:$A1296,A1296,C$1:$C1296,C1296,G$1:$G1296,G1296,E$1:$E1296,E1296),"")</f>
        <v/>
      </c>
      <c r="U1296" t="str">
        <f t="shared" si="122"/>
        <v/>
      </c>
      <c r="AC1296" s="2" t="str">
        <f t="shared" si="123"/>
        <v/>
      </c>
      <c r="AH1296" s="2" t="str">
        <f t="shared" si="124"/>
        <v/>
      </c>
      <c r="AI1296" s="2" t="str">
        <f>IF(ISNUMBER(AH1296),SUMIFS($AH$1:AH1296,$A$1:A1296,A1296,C$1:$C1296,C1296,$G$1:G1296,G1296,$E$1:E1296,E1296),"")</f>
        <v/>
      </c>
      <c r="AJ1296">
        <f t="shared" si="125"/>
        <v>3</v>
      </c>
    </row>
    <row r="1297" spans="1:36" x14ac:dyDescent="0.25">
      <c r="A1297" s="14" t="s">
        <v>107</v>
      </c>
      <c r="B1297" t="s">
        <v>80</v>
      </c>
      <c r="C1297" t="s">
        <v>106</v>
      </c>
      <c r="D1297" s="13">
        <v>42426</v>
      </c>
      <c r="E1297">
        <v>1</v>
      </c>
      <c r="F1297">
        <v>500</v>
      </c>
      <c r="G1297" s="2" t="s">
        <v>87</v>
      </c>
      <c r="H1297" s="2" t="s">
        <v>12</v>
      </c>
      <c r="I1297">
        <v>10</v>
      </c>
      <c r="J1297" s="2" t="s">
        <v>88</v>
      </c>
      <c r="K1297" s="2">
        <v>375</v>
      </c>
      <c r="L1297" s="2">
        <v>2273</v>
      </c>
      <c r="M1297" s="2">
        <f t="shared" si="120"/>
        <v>227.3</v>
      </c>
      <c r="O1297" s="2" t="str">
        <f t="shared" si="121"/>
        <v/>
      </c>
      <c r="P1297" s="2" t="str">
        <f>IF(ISNUMBER(O1297),SUMIFS(O$1:$O1297,A$1:$A1297,A1297,C$1:$C1297,C1297,G$1:$G1297,G1297,E$1:$E1297,E1297),"")</f>
        <v/>
      </c>
      <c r="U1297" t="str">
        <f t="shared" si="122"/>
        <v/>
      </c>
      <c r="AC1297" s="2" t="str">
        <f t="shared" si="123"/>
        <v/>
      </c>
      <c r="AH1297" s="2" t="str">
        <f t="shared" si="124"/>
        <v/>
      </c>
      <c r="AI1297" s="2" t="str">
        <f>IF(ISNUMBER(AH1297),SUMIFS($AH$1:AH1297,$A$1:A1297,A1297,C$1:$C1297,C1297,$G$1:G1297,G1297,$E$1:E1297,E1297),"")</f>
        <v/>
      </c>
      <c r="AJ1297">
        <f t="shared" si="125"/>
        <v>3</v>
      </c>
    </row>
    <row r="1298" spans="1:36" x14ac:dyDescent="0.25">
      <c r="A1298" s="14" t="s">
        <v>112</v>
      </c>
      <c r="B1298" t="s">
        <v>80</v>
      </c>
      <c r="C1298" t="s">
        <v>106</v>
      </c>
      <c r="D1298" s="13">
        <v>42426</v>
      </c>
      <c r="E1298">
        <v>2</v>
      </c>
      <c r="F1298">
        <v>0</v>
      </c>
      <c r="G1298" s="2" t="s">
        <v>87</v>
      </c>
      <c r="H1298" s="2" t="s">
        <v>12</v>
      </c>
      <c r="I1298">
        <v>10</v>
      </c>
      <c r="J1298" s="2" t="s">
        <v>88</v>
      </c>
      <c r="K1298" s="2">
        <v>0</v>
      </c>
      <c r="L1298" s="2">
        <v>1644</v>
      </c>
      <c r="M1298" s="2">
        <f t="shared" si="120"/>
        <v>164.4</v>
      </c>
      <c r="O1298" s="2" t="str">
        <f t="shared" si="121"/>
        <v/>
      </c>
      <c r="P1298" s="2" t="str">
        <f>IF(ISNUMBER(O1298),SUMIFS(O$1:$O1298,A$1:$A1298,A1298,C$1:$C1298,C1298,G$1:$G1298,G1298,E$1:$E1298,E1298),"")</f>
        <v/>
      </c>
      <c r="U1298" t="str">
        <f t="shared" si="122"/>
        <v/>
      </c>
      <c r="AC1298" s="2" t="str">
        <f t="shared" si="123"/>
        <v/>
      </c>
      <c r="AH1298" s="2" t="str">
        <f t="shared" si="124"/>
        <v/>
      </c>
      <c r="AI1298" s="2" t="str">
        <f>IF(ISNUMBER(AH1298),SUMIFS($AH$1:AH1298,$A$1:A1298,A1298,C$1:$C1298,C1298,$G$1:G1298,G1298,$E$1:E1298,E1298),"")</f>
        <v/>
      </c>
      <c r="AJ1298">
        <f t="shared" si="125"/>
        <v>3</v>
      </c>
    </row>
    <row r="1299" spans="1:36" x14ac:dyDescent="0.25">
      <c r="A1299" s="14" t="s">
        <v>111</v>
      </c>
      <c r="B1299" t="s">
        <v>80</v>
      </c>
      <c r="C1299" t="s">
        <v>106</v>
      </c>
      <c r="D1299" s="13">
        <v>42426</v>
      </c>
      <c r="E1299">
        <v>2</v>
      </c>
      <c r="F1299">
        <v>50</v>
      </c>
      <c r="G1299" s="2" t="s">
        <v>87</v>
      </c>
      <c r="H1299" s="2" t="s">
        <v>12</v>
      </c>
      <c r="I1299">
        <v>10</v>
      </c>
      <c r="J1299" s="2" t="s">
        <v>88</v>
      </c>
      <c r="K1299" s="2">
        <v>37.5</v>
      </c>
      <c r="L1299" s="2">
        <v>1866</v>
      </c>
      <c r="M1299" s="2">
        <f t="shared" si="120"/>
        <v>186.6</v>
      </c>
      <c r="O1299" s="2" t="str">
        <f t="shared" si="121"/>
        <v/>
      </c>
      <c r="P1299" s="2" t="str">
        <f>IF(ISNUMBER(O1299),SUMIFS(O$1:$O1299,A$1:$A1299,A1299,C$1:$C1299,C1299,G$1:$G1299,G1299,E$1:$E1299,E1299),"")</f>
        <v/>
      </c>
      <c r="U1299" t="str">
        <f t="shared" si="122"/>
        <v/>
      </c>
      <c r="AC1299" s="2" t="str">
        <f t="shared" si="123"/>
        <v/>
      </c>
      <c r="AH1299" s="2" t="str">
        <f t="shared" si="124"/>
        <v/>
      </c>
      <c r="AI1299" s="2" t="str">
        <f>IF(ISNUMBER(AH1299),SUMIFS($AH$1:AH1299,$A$1:A1299,A1299,C$1:$C1299,C1299,$G$1:G1299,G1299,$E$1:E1299,E1299),"")</f>
        <v/>
      </c>
      <c r="AJ1299">
        <f t="shared" si="125"/>
        <v>3</v>
      </c>
    </row>
    <row r="1300" spans="1:36" x14ac:dyDescent="0.25">
      <c r="A1300" s="14" t="s">
        <v>110</v>
      </c>
      <c r="B1300" t="s">
        <v>80</v>
      </c>
      <c r="C1300" t="s">
        <v>106</v>
      </c>
      <c r="D1300" s="13">
        <v>42426</v>
      </c>
      <c r="E1300">
        <v>2</v>
      </c>
      <c r="F1300">
        <v>100</v>
      </c>
      <c r="G1300" s="2" t="s">
        <v>87</v>
      </c>
      <c r="H1300" s="2" t="s">
        <v>12</v>
      </c>
      <c r="I1300">
        <v>10</v>
      </c>
      <c r="J1300" s="2" t="s">
        <v>88</v>
      </c>
      <c r="K1300" s="2">
        <v>75</v>
      </c>
      <c r="L1300" s="2">
        <v>1977</v>
      </c>
      <c r="M1300" s="2">
        <f t="shared" si="120"/>
        <v>197.7</v>
      </c>
      <c r="O1300" s="2" t="str">
        <f t="shared" si="121"/>
        <v/>
      </c>
      <c r="P1300" s="2" t="str">
        <f>IF(ISNUMBER(O1300),SUMIFS(O$1:$O1300,A$1:$A1300,A1300,C$1:$C1300,C1300,G$1:$G1300,G1300,E$1:$E1300,E1300),"")</f>
        <v/>
      </c>
      <c r="U1300" t="str">
        <f t="shared" si="122"/>
        <v/>
      </c>
      <c r="AC1300" s="2" t="str">
        <f t="shared" si="123"/>
        <v/>
      </c>
      <c r="AH1300" s="2" t="str">
        <f t="shared" si="124"/>
        <v/>
      </c>
      <c r="AI1300" s="2" t="str">
        <f>IF(ISNUMBER(AH1300),SUMIFS($AH$1:AH1300,$A$1:A1300,A1300,C$1:$C1300,C1300,$G$1:G1300,G1300,$E$1:E1300,E1300),"")</f>
        <v/>
      </c>
      <c r="AJ1300">
        <f t="shared" si="125"/>
        <v>3</v>
      </c>
    </row>
    <row r="1301" spans="1:36" x14ac:dyDescent="0.25">
      <c r="A1301" s="14" t="s">
        <v>109</v>
      </c>
      <c r="B1301" t="s">
        <v>80</v>
      </c>
      <c r="C1301" t="s">
        <v>106</v>
      </c>
      <c r="D1301" s="13">
        <v>42426</v>
      </c>
      <c r="E1301">
        <v>2</v>
      </c>
      <c r="F1301">
        <v>200</v>
      </c>
      <c r="G1301" s="2" t="s">
        <v>87</v>
      </c>
      <c r="H1301" s="2" t="s">
        <v>12</v>
      </c>
      <c r="I1301">
        <v>10</v>
      </c>
      <c r="J1301" s="2" t="s">
        <v>88</v>
      </c>
      <c r="K1301" s="2">
        <v>150</v>
      </c>
      <c r="L1301" s="2">
        <v>1681</v>
      </c>
      <c r="M1301" s="2">
        <f t="shared" si="120"/>
        <v>168.1</v>
      </c>
      <c r="O1301" s="2" t="str">
        <f t="shared" si="121"/>
        <v/>
      </c>
      <c r="P1301" s="2" t="str">
        <f>IF(ISNUMBER(O1301),SUMIFS(O$1:$O1301,A$1:$A1301,A1301,C$1:$C1301,C1301,G$1:$G1301,G1301,E$1:$E1301,E1301),"")</f>
        <v/>
      </c>
      <c r="U1301" t="str">
        <f t="shared" si="122"/>
        <v/>
      </c>
      <c r="AC1301" s="2" t="str">
        <f t="shared" si="123"/>
        <v/>
      </c>
      <c r="AH1301" s="2" t="str">
        <f t="shared" si="124"/>
        <v/>
      </c>
      <c r="AI1301" s="2" t="str">
        <f>IF(ISNUMBER(AH1301),SUMIFS($AH$1:AH1301,$A$1:A1301,A1301,C$1:$C1301,C1301,$G$1:G1301,G1301,$E$1:E1301,E1301),"")</f>
        <v/>
      </c>
      <c r="AJ1301">
        <f t="shared" si="125"/>
        <v>3</v>
      </c>
    </row>
    <row r="1302" spans="1:36" x14ac:dyDescent="0.25">
      <c r="A1302" s="14" t="s">
        <v>108</v>
      </c>
      <c r="B1302" t="s">
        <v>80</v>
      </c>
      <c r="C1302" t="s">
        <v>106</v>
      </c>
      <c r="D1302" s="13">
        <v>42426</v>
      </c>
      <c r="E1302">
        <v>2</v>
      </c>
      <c r="F1302">
        <v>350</v>
      </c>
      <c r="G1302" s="2" t="s">
        <v>87</v>
      </c>
      <c r="H1302" s="2" t="s">
        <v>12</v>
      </c>
      <c r="I1302">
        <v>10</v>
      </c>
      <c r="J1302" s="2" t="s">
        <v>88</v>
      </c>
      <c r="K1302" s="2">
        <v>262.5</v>
      </c>
      <c r="L1302" s="2">
        <v>1681</v>
      </c>
      <c r="M1302" s="2">
        <f t="shared" si="120"/>
        <v>168.1</v>
      </c>
      <c r="O1302" s="2" t="str">
        <f t="shared" si="121"/>
        <v/>
      </c>
      <c r="P1302" s="2" t="str">
        <f>IF(ISNUMBER(O1302),SUMIFS(O$1:$O1302,A$1:$A1302,A1302,C$1:$C1302,C1302,G$1:$G1302,G1302,E$1:$E1302,E1302),"")</f>
        <v/>
      </c>
      <c r="U1302" t="str">
        <f t="shared" si="122"/>
        <v/>
      </c>
      <c r="AC1302" s="2" t="str">
        <f t="shared" si="123"/>
        <v/>
      </c>
      <c r="AH1302" s="2" t="str">
        <f t="shared" si="124"/>
        <v/>
      </c>
      <c r="AI1302" s="2" t="str">
        <f>IF(ISNUMBER(AH1302),SUMIFS($AH$1:AH1302,$A$1:A1302,A1302,C$1:$C1302,C1302,$G$1:G1302,G1302,$E$1:E1302,E1302),"")</f>
        <v/>
      </c>
      <c r="AJ1302">
        <f t="shared" si="125"/>
        <v>3</v>
      </c>
    </row>
    <row r="1303" spans="1:36" x14ac:dyDescent="0.25">
      <c r="A1303" s="14" t="s">
        <v>107</v>
      </c>
      <c r="B1303" t="s">
        <v>80</v>
      </c>
      <c r="C1303" t="s">
        <v>106</v>
      </c>
      <c r="D1303" s="13">
        <v>42426</v>
      </c>
      <c r="E1303">
        <v>2</v>
      </c>
      <c r="F1303">
        <v>500</v>
      </c>
      <c r="G1303" s="2" t="s">
        <v>87</v>
      </c>
      <c r="H1303" s="2" t="s">
        <v>12</v>
      </c>
      <c r="I1303">
        <v>10</v>
      </c>
      <c r="J1303" s="2" t="s">
        <v>88</v>
      </c>
      <c r="K1303" s="2">
        <v>375</v>
      </c>
      <c r="L1303" s="2">
        <v>1866</v>
      </c>
      <c r="M1303" s="2">
        <f t="shared" si="120"/>
        <v>186.6</v>
      </c>
      <c r="O1303" s="2" t="str">
        <f t="shared" si="121"/>
        <v/>
      </c>
      <c r="P1303" s="2" t="str">
        <f>IF(ISNUMBER(O1303),SUMIFS(O$1:$O1303,A$1:$A1303,A1303,C$1:$C1303,C1303,G$1:$G1303,G1303,E$1:$E1303,E1303),"")</f>
        <v/>
      </c>
      <c r="U1303" t="str">
        <f t="shared" si="122"/>
        <v/>
      </c>
      <c r="AC1303" s="2" t="str">
        <f t="shared" si="123"/>
        <v/>
      </c>
      <c r="AH1303" s="2" t="str">
        <f t="shared" si="124"/>
        <v/>
      </c>
      <c r="AI1303" s="2" t="str">
        <f>IF(ISNUMBER(AH1303),SUMIFS($AH$1:AH1303,$A$1:A1303,A1303,C$1:$C1303,C1303,$G$1:G1303,G1303,$E$1:E1303,E1303),"")</f>
        <v/>
      </c>
      <c r="AJ1303">
        <f t="shared" si="125"/>
        <v>3</v>
      </c>
    </row>
    <row r="1304" spans="1:36" x14ac:dyDescent="0.25">
      <c r="A1304" s="14" t="s">
        <v>112</v>
      </c>
      <c r="B1304" t="s">
        <v>80</v>
      </c>
      <c r="C1304" t="s">
        <v>106</v>
      </c>
      <c r="D1304" s="13">
        <v>42426</v>
      </c>
      <c r="E1304">
        <v>3</v>
      </c>
      <c r="F1304">
        <v>0</v>
      </c>
      <c r="G1304" s="2" t="s">
        <v>87</v>
      </c>
      <c r="H1304" s="2" t="s">
        <v>12</v>
      </c>
      <c r="I1304">
        <v>10</v>
      </c>
      <c r="J1304" s="2" t="s">
        <v>88</v>
      </c>
      <c r="K1304" s="2">
        <v>0</v>
      </c>
      <c r="L1304" s="2">
        <v>2088</v>
      </c>
      <c r="M1304" s="2">
        <f t="shared" si="120"/>
        <v>208.8</v>
      </c>
      <c r="O1304" s="2" t="str">
        <f t="shared" si="121"/>
        <v/>
      </c>
      <c r="P1304" s="2" t="str">
        <f>IF(ISNUMBER(O1304),SUMIFS(O$1:$O1304,A$1:$A1304,A1304,C$1:$C1304,C1304,G$1:$G1304,G1304,E$1:$E1304,E1304),"")</f>
        <v/>
      </c>
      <c r="U1304" t="str">
        <f t="shared" si="122"/>
        <v/>
      </c>
      <c r="AC1304" s="2" t="str">
        <f t="shared" si="123"/>
        <v/>
      </c>
      <c r="AH1304" s="2" t="str">
        <f t="shared" si="124"/>
        <v/>
      </c>
      <c r="AI1304" s="2" t="str">
        <f>IF(ISNUMBER(AH1304),SUMIFS($AH$1:AH1304,$A$1:A1304,A1304,C$1:$C1304,C1304,$G$1:G1304,G1304,$E$1:E1304,E1304),"")</f>
        <v/>
      </c>
      <c r="AJ1304">
        <f t="shared" si="125"/>
        <v>3</v>
      </c>
    </row>
    <row r="1305" spans="1:36" x14ac:dyDescent="0.25">
      <c r="A1305" s="14" t="s">
        <v>111</v>
      </c>
      <c r="B1305" t="s">
        <v>80</v>
      </c>
      <c r="C1305" t="s">
        <v>106</v>
      </c>
      <c r="D1305" s="13">
        <v>42426</v>
      </c>
      <c r="E1305">
        <v>3</v>
      </c>
      <c r="F1305">
        <v>50</v>
      </c>
      <c r="G1305" s="2" t="s">
        <v>87</v>
      </c>
      <c r="H1305" s="2" t="s">
        <v>12</v>
      </c>
      <c r="I1305">
        <v>10</v>
      </c>
      <c r="J1305" s="2" t="s">
        <v>88</v>
      </c>
      <c r="K1305" s="2">
        <v>37.5</v>
      </c>
      <c r="L1305" s="2">
        <v>1977</v>
      </c>
      <c r="M1305" s="2">
        <f t="shared" si="120"/>
        <v>197.7</v>
      </c>
      <c r="O1305" s="2" t="str">
        <f t="shared" si="121"/>
        <v/>
      </c>
      <c r="P1305" s="2" t="str">
        <f>IF(ISNUMBER(O1305),SUMIFS(O$1:$O1305,A$1:$A1305,A1305,C$1:$C1305,C1305,G$1:$G1305,G1305,E$1:$E1305,E1305),"")</f>
        <v/>
      </c>
      <c r="U1305" t="str">
        <f t="shared" si="122"/>
        <v/>
      </c>
      <c r="AC1305" s="2" t="str">
        <f t="shared" si="123"/>
        <v/>
      </c>
      <c r="AH1305" s="2" t="str">
        <f t="shared" si="124"/>
        <v/>
      </c>
      <c r="AI1305" s="2" t="str">
        <f>IF(ISNUMBER(AH1305),SUMIFS($AH$1:AH1305,$A$1:A1305,A1305,C$1:$C1305,C1305,$G$1:G1305,G1305,$E$1:E1305,E1305),"")</f>
        <v/>
      </c>
      <c r="AJ1305">
        <f t="shared" si="125"/>
        <v>3</v>
      </c>
    </row>
    <row r="1306" spans="1:36" x14ac:dyDescent="0.25">
      <c r="A1306" s="14" t="s">
        <v>110</v>
      </c>
      <c r="B1306" t="s">
        <v>80</v>
      </c>
      <c r="C1306" t="s">
        <v>106</v>
      </c>
      <c r="D1306" s="13">
        <v>42426</v>
      </c>
      <c r="E1306">
        <v>3</v>
      </c>
      <c r="F1306">
        <v>100</v>
      </c>
      <c r="G1306" s="2" t="s">
        <v>87</v>
      </c>
      <c r="H1306" s="2" t="s">
        <v>12</v>
      </c>
      <c r="I1306">
        <v>10</v>
      </c>
      <c r="J1306" s="2" t="s">
        <v>88</v>
      </c>
      <c r="K1306" s="2">
        <v>75</v>
      </c>
      <c r="L1306" s="2">
        <v>1607</v>
      </c>
      <c r="M1306" s="2">
        <f t="shared" si="120"/>
        <v>160.69999999999999</v>
      </c>
      <c r="O1306" s="2" t="str">
        <f t="shared" si="121"/>
        <v/>
      </c>
      <c r="P1306" s="2" t="str">
        <f>IF(ISNUMBER(O1306),SUMIFS(O$1:$O1306,A$1:$A1306,A1306,C$1:$C1306,C1306,G$1:$G1306,G1306,E$1:$E1306,E1306),"")</f>
        <v/>
      </c>
      <c r="U1306" t="str">
        <f t="shared" si="122"/>
        <v/>
      </c>
      <c r="AC1306" s="2" t="str">
        <f t="shared" si="123"/>
        <v/>
      </c>
      <c r="AH1306" s="2" t="str">
        <f t="shared" si="124"/>
        <v/>
      </c>
      <c r="AI1306" s="2" t="str">
        <f>IF(ISNUMBER(AH1306),SUMIFS($AH$1:AH1306,$A$1:A1306,A1306,C$1:$C1306,C1306,$G$1:G1306,G1306,$E$1:E1306,E1306),"")</f>
        <v/>
      </c>
      <c r="AJ1306">
        <f t="shared" si="125"/>
        <v>3</v>
      </c>
    </row>
    <row r="1307" spans="1:36" x14ac:dyDescent="0.25">
      <c r="A1307" s="14" t="s">
        <v>109</v>
      </c>
      <c r="B1307" t="s">
        <v>80</v>
      </c>
      <c r="C1307" t="s">
        <v>106</v>
      </c>
      <c r="D1307" s="13">
        <v>42426</v>
      </c>
      <c r="E1307">
        <v>3</v>
      </c>
      <c r="F1307">
        <v>200</v>
      </c>
      <c r="G1307" s="2" t="s">
        <v>87</v>
      </c>
      <c r="H1307" s="2" t="s">
        <v>12</v>
      </c>
      <c r="I1307">
        <v>10</v>
      </c>
      <c r="J1307" s="2" t="s">
        <v>88</v>
      </c>
      <c r="K1307" s="2">
        <v>150</v>
      </c>
      <c r="L1307" s="2">
        <v>1866</v>
      </c>
      <c r="M1307" s="2">
        <f t="shared" si="120"/>
        <v>186.6</v>
      </c>
      <c r="O1307" s="2" t="str">
        <f t="shared" si="121"/>
        <v/>
      </c>
      <c r="P1307" s="2" t="str">
        <f>IF(ISNUMBER(O1307),SUMIFS(O$1:$O1307,A$1:$A1307,A1307,C$1:$C1307,C1307,G$1:$G1307,G1307,E$1:$E1307,E1307),"")</f>
        <v/>
      </c>
      <c r="U1307" t="str">
        <f t="shared" si="122"/>
        <v/>
      </c>
      <c r="AC1307" s="2" t="str">
        <f t="shared" si="123"/>
        <v/>
      </c>
      <c r="AH1307" s="2" t="str">
        <f t="shared" si="124"/>
        <v/>
      </c>
      <c r="AI1307" s="2" t="str">
        <f>IF(ISNUMBER(AH1307),SUMIFS($AH$1:AH1307,$A$1:A1307,A1307,C$1:$C1307,C1307,$G$1:G1307,G1307,$E$1:E1307,E1307),"")</f>
        <v/>
      </c>
      <c r="AJ1307">
        <f t="shared" si="125"/>
        <v>3</v>
      </c>
    </row>
    <row r="1308" spans="1:36" x14ac:dyDescent="0.25">
      <c r="A1308" s="14" t="s">
        <v>108</v>
      </c>
      <c r="B1308" t="s">
        <v>80</v>
      </c>
      <c r="C1308" t="s">
        <v>106</v>
      </c>
      <c r="D1308" s="13">
        <v>42426</v>
      </c>
      <c r="E1308">
        <v>3</v>
      </c>
      <c r="F1308">
        <v>350</v>
      </c>
      <c r="G1308" s="2" t="s">
        <v>87</v>
      </c>
      <c r="H1308" s="2" t="s">
        <v>12</v>
      </c>
      <c r="I1308">
        <v>10</v>
      </c>
      <c r="J1308" s="2" t="s">
        <v>88</v>
      </c>
      <c r="K1308" s="2">
        <v>262.5</v>
      </c>
      <c r="L1308" s="2">
        <v>1903</v>
      </c>
      <c r="M1308" s="2">
        <f t="shared" si="120"/>
        <v>190.3</v>
      </c>
      <c r="O1308" s="2" t="str">
        <f t="shared" si="121"/>
        <v/>
      </c>
      <c r="P1308" s="2" t="str">
        <f>IF(ISNUMBER(O1308),SUMIFS(O$1:$O1308,A$1:$A1308,A1308,C$1:$C1308,C1308,G$1:$G1308,G1308,E$1:$E1308,E1308),"")</f>
        <v/>
      </c>
      <c r="U1308" t="str">
        <f t="shared" si="122"/>
        <v/>
      </c>
      <c r="AC1308" s="2" t="str">
        <f t="shared" si="123"/>
        <v/>
      </c>
      <c r="AH1308" s="2" t="str">
        <f t="shared" si="124"/>
        <v/>
      </c>
      <c r="AI1308" s="2" t="str">
        <f>IF(ISNUMBER(AH1308),SUMIFS($AH$1:AH1308,$A$1:A1308,A1308,C$1:$C1308,C1308,$G$1:G1308,G1308,$E$1:E1308,E1308),"")</f>
        <v/>
      </c>
      <c r="AJ1308">
        <f t="shared" si="125"/>
        <v>3</v>
      </c>
    </row>
    <row r="1309" spans="1:36" x14ac:dyDescent="0.25">
      <c r="A1309" s="14" t="s">
        <v>107</v>
      </c>
      <c r="B1309" t="s">
        <v>80</v>
      </c>
      <c r="C1309" t="s">
        <v>106</v>
      </c>
      <c r="D1309" s="13">
        <v>42426</v>
      </c>
      <c r="E1309">
        <v>3</v>
      </c>
      <c r="F1309">
        <v>500</v>
      </c>
      <c r="G1309" s="2" t="s">
        <v>87</v>
      </c>
      <c r="H1309" s="2" t="s">
        <v>12</v>
      </c>
      <c r="I1309">
        <v>10</v>
      </c>
      <c r="J1309" s="2" t="s">
        <v>88</v>
      </c>
      <c r="K1309" s="2">
        <v>375</v>
      </c>
      <c r="L1309" s="2">
        <v>1644</v>
      </c>
      <c r="M1309" s="2">
        <f t="shared" si="120"/>
        <v>164.4</v>
      </c>
      <c r="O1309" s="2" t="str">
        <f t="shared" si="121"/>
        <v/>
      </c>
      <c r="P1309" s="2" t="str">
        <f>IF(ISNUMBER(O1309),SUMIFS(O$1:$O1309,A$1:$A1309,A1309,C$1:$C1309,C1309,G$1:$G1309,G1309,E$1:$E1309,E1309),"")</f>
        <v/>
      </c>
      <c r="U1309" t="str">
        <f t="shared" si="122"/>
        <v/>
      </c>
      <c r="AC1309" s="2" t="str">
        <f t="shared" si="123"/>
        <v/>
      </c>
      <c r="AH1309" s="2" t="str">
        <f t="shared" si="124"/>
        <v/>
      </c>
      <c r="AI1309" s="2" t="str">
        <f>IF(ISNUMBER(AH1309),SUMIFS($AH$1:AH1309,$A$1:A1309,A1309,C$1:$C1309,C1309,$G$1:G1309,G1309,$E$1:E1309,E1309),"")</f>
        <v/>
      </c>
      <c r="AJ1309">
        <f t="shared" si="125"/>
        <v>3</v>
      </c>
    </row>
    <row r="1310" spans="1:36" x14ac:dyDescent="0.25">
      <c r="A1310" s="14" t="s">
        <v>112</v>
      </c>
      <c r="B1310" t="s">
        <v>80</v>
      </c>
      <c r="C1310" t="s">
        <v>106</v>
      </c>
      <c r="D1310" s="13">
        <v>42439</v>
      </c>
      <c r="E1310">
        <v>1</v>
      </c>
      <c r="F1310">
        <v>0</v>
      </c>
      <c r="G1310" s="2" t="s">
        <v>87</v>
      </c>
      <c r="H1310" s="2" t="s">
        <v>13</v>
      </c>
      <c r="I1310">
        <v>10</v>
      </c>
      <c r="J1310" s="2" t="s">
        <v>88</v>
      </c>
      <c r="K1310" s="2">
        <v>0</v>
      </c>
      <c r="L1310" s="2">
        <v>1882</v>
      </c>
      <c r="M1310" s="2">
        <f t="shared" si="120"/>
        <v>188.2</v>
      </c>
      <c r="O1310" s="2" t="str">
        <f t="shared" si="121"/>
        <v/>
      </c>
      <c r="P1310" s="2" t="str">
        <f>IF(ISNUMBER(O1310),SUMIFS(O$1:$O1310,A$1:$A1310,A1310,C$1:$C1310,C1310,G$1:$G1310,G1310,E$1:$E1310,E1310),"")</f>
        <v/>
      </c>
      <c r="U1310" t="str">
        <f t="shared" si="122"/>
        <v/>
      </c>
      <c r="AC1310" s="2" t="str">
        <f t="shared" si="123"/>
        <v/>
      </c>
      <c r="AH1310" s="2" t="str">
        <f t="shared" si="124"/>
        <v/>
      </c>
      <c r="AI1310" s="2" t="str">
        <f>IF(ISNUMBER(AH1310),SUMIFS($AH$1:AH1310,$A$1:A1310,A1310,C$1:$C1310,C1310,$G$1:G1310,G1310,$E$1:E1310,E1310),"")</f>
        <v/>
      </c>
      <c r="AJ1310">
        <f t="shared" si="125"/>
        <v>3</v>
      </c>
    </row>
    <row r="1311" spans="1:36" x14ac:dyDescent="0.25">
      <c r="A1311" s="14" t="s">
        <v>111</v>
      </c>
      <c r="B1311" t="s">
        <v>80</v>
      </c>
      <c r="C1311" t="s">
        <v>106</v>
      </c>
      <c r="D1311" s="13">
        <v>42439</v>
      </c>
      <c r="E1311">
        <v>1</v>
      </c>
      <c r="F1311">
        <v>50</v>
      </c>
      <c r="G1311" s="2" t="s">
        <v>87</v>
      </c>
      <c r="H1311" s="2" t="s">
        <v>13</v>
      </c>
      <c r="I1311">
        <v>10</v>
      </c>
      <c r="J1311" s="2" t="s">
        <v>88</v>
      </c>
      <c r="K1311" s="2">
        <v>37.5</v>
      </c>
      <c r="L1311" s="2">
        <v>1814</v>
      </c>
      <c r="M1311" s="2">
        <f t="shared" si="120"/>
        <v>181.4</v>
      </c>
      <c r="O1311" s="2" t="str">
        <f t="shared" si="121"/>
        <v/>
      </c>
      <c r="P1311" s="2" t="str">
        <f>IF(ISNUMBER(O1311),SUMIFS(O$1:$O1311,A$1:$A1311,A1311,C$1:$C1311,C1311,G$1:$G1311,G1311,E$1:$E1311,E1311),"")</f>
        <v/>
      </c>
      <c r="U1311" t="str">
        <f t="shared" si="122"/>
        <v/>
      </c>
      <c r="AC1311" s="2" t="str">
        <f t="shared" si="123"/>
        <v/>
      </c>
      <c r="AH1311" s="2" t="str">
        <f t="shared" si="124"/>
        <v/>
      </c>
      <c r="AI1311" s="2" t="str">
        <f>IF(ISNUMBER(AH1311),SUMIFS($AH$1:AH1311,$A$1:A1311,A1311,C$1:$C1311,C1311,$G$1:G1311,G1311,$E$1:E1311,E1311),"")</f>
        <v/>
      </c>
      <c r="AJ1311">
        <f t="shared" si="125"/>
        <v>3</v>
      </c>
    </row>
    <row r="1312" spans="1:36" x14ac:dyDescent="0.25">
      <c r="A1312" s="14" t="s">
        <v>110</v>
      </c>
      <c r="B1312" t="s">
        <v>80</v>
      </c>
      <c r="C1312" t="s">
        <v>106</v>
      </c>
      <c r="D1312" s="13">
        <v>42439</v>
      </c>
      <c r="E1312">
        <v>1</v>
      </c>
      <c r="F1312">
        <v>100</v>
      </c>
      <c r="G1312" s="2" t="s">
        <v>87</v>
      </c>
      <c r="H1312" s="2" t="s">
        <v>13</v>
      </c>
      <c r="I1312">
        <v>10</v>
      </c>
      <c r="J1312" s="2" t="s">
        <v>88</v>
      </c>
      <c r="K1312" s="2">
        <v>75</v>
      </c>
      <c r="L1312" s="2">
        <v>1882</v>
      </c>
      <c r="M1312" s="2">
        <f t="shared" si="120"/>
        <v>188.2</v>
      </c>
      <c r="O1312" s="2" t="str">
        <f t="shared" si="121"/>
        <v/>
      </c>
      <c r="P1312" s="2" t="str">
        <f>IF(ISNUMBER(O1312),SUMIFS(O$1:$O1312,A$1:$A1312,A1312,C$1:$C1312,C1312,G$1:$G1312,G1312,E$1:$E1312,E1312),"")</f>
        <v/>
      </c>
      <c r="U1312" t="str">
        <f t="shared" si="122"/>
        <v/>
      </c>
      <c r="AC1312" s="2" t="str">
        <f t="shared" si="123"/>
        <v/>
      </c>
      <c r="AH1312" s="2" t="str">
        <f t="shared" si="124"/>
        <v/>
      </c>
      <c r="AI1312" s="2" t="str">
        <f>IF(ISNUMBER(AH1312),SUMIFS($AH$1:AH1312,$A$1:A1312,A1312,C$1:$C1312,C1312,$G$1:G1312,G1312,$E$1:E1312,E1312),"")</f>
        <v/>
      </c>
      <c r="AJ1312">
        <f t="shared" si="125"/>
        <v>3</v>
      </c>
    </row>
    <row r="1313" spans="1:36" x14ac:dyDescent="0.25">
      <c r="A1313" s="14" t="s">
        <v>109</v>
      </c>
      <c r="B1313" t="s">
        <v>80</v>
      </c>
      <c r="C1313" t="s">
        <v>106</v>
      </c>
      <c r="D1313" s="13">
        <v>42439</v>
      </c>
      <c r="E1313">
        <v>1</v>
      </c>
      <c r="F1313">
        <v>200</v>
      </c>
      <c r="G1313" s="2" t="s">
        <v>87</v>
      </c>
      <c r="H1313" s="2" t="s">
        <v>13</v>
      </c>
      <c r="I1313">
        <v>10</v>
      </c>
      <c r="J1313" s="2" t="s">
        <v>88</v>
      </c>
      <c r="K1313" s="2">
        <v>150</v>
      </c>
      <c r="L1313" s="2">
        <v>1950</v>
      </c>
      <c r="M1313" s="2">
        <f t="shared" si="120"/>
        <v>195</v>
      </c>
      <c r="O1313" s="2" t="str">
        <f t="shared" si="121"/>
        <v/>
      </c>
      <c r="P1313" s="2" t="str">
        <f>IF(ISNUMBER(O1313),SUMIFS(O$1:$O1313,A$1:$A1313,A1313,C$1:$C1313,C1313,G$1:$G1313,G1313,E$1:$E1313,E1313),"")</f>
        <v/>
      </c>
      <c r="U1313" t="str">
        <f t="shared" si="122"/>
        <v/>
      </c>
      <c r="AC1313" s="2" t="str">
        <f t="shared" si="123"/>
        <v/>
      </c>
      <c r="AH1313" s="2" t="str">
        <f t="shared" si="124"/>
        <v/>
      </c>
      <c r="AI1313" s="2" t="str">
        <f>IF(ISNUMBER(AH1313),SUMIFS($AH$1:AH1313,$A$1:A1313,A1313,C$1:$C1313,C1313,$G$1:G1313,G1313,$E$1:E1313,E1313),"")</f>
        <v/>
      </c>
      <c r="AJ1313">
        <f t="shared" si="125"/>
        <v>3</v>
      </c>
    </row>
    <row r="1314" spans="1:36" x14ac:dyDescent="0.25">
      <c r="A1314" s="14" t="s">
        <v>108</v>
      </c>
      <c r="B1314" t="s">
        <v>80</v>
      </c>
      <c r="C1314" t="s">
        <v>106</v>
      </c>
      <c r="D1314" s="13">
        <v>42439</v>
      </c>
      <c r="E1314">
        <v>1</v>
      </c>
      <c r="F1314">
        <v>350</v>
      </c>
      <c r="G1314" s="2" t="s">
        <v>87</v>
      </c>
      <c r="H1314" s="2" t="s">
        <v>13</v>
      </c>
      <c r="I1314">
        <v>10</v>
      </c>
      <c r="J1314" s="2" t="s">
        <v>88</v>
      </c>
      <c r="K1314" s="2">
        <v>262.5</v>
      </c>
      <c r="L1314" s="2">
        <v>1848</v>
      </c>
      <c r="M1314" s="2">
        <f t="shared" si="120"/>
        <v>184.8</v>
      </c>
      <c r="O1314" s="2" t="str">
        <f t="shared" si="121"/>
        <v/>
      </c>
      <c r="P1314" s="2" t="str">
        <f>IF(ISNUMBER(O1314),SUMIFS(O$1:$O1314,A$1:$A1314,A1314,C$1:$C1314,C1314,G$1:$G1314,G1314,E$1:$E1314,E1314),"")</f>
        <v/>
      </c>
      <c r="U1314" t="str">
        <f t="shared" si="122"/>
        <v/>
      </c>
      <c r="AC1314" s="2" t="str">
        <f t="shared" si="123"/>
        <v/>
      </c>
      <c r="AH1314" s="2" t="str">
        <f t="shared" si="124"/>
        <v/>
      </c>
      <c r="AI1314" s="2" t="str">
        <f>IF(ISNUMBER(AH1314),SUMIFS($AH$1:AH1314,$A$1:A1314,A1314,C$1:$C1314,C1314,$G$1:G1314,G1314,$E$1:E1314,E1314),"")</f>
        <v/>
      </c>
      <c r="AJ1314">
        <f t="shared" si="125"/>
        <v>3</v>
      </c>
    </row>
    <row r="1315" spans="1:36" x14ac:dyDescent="0.25">
      <c r="A1315" s="14" t="s">
        <v>107</v>
      </c>
      <c r="B1315" t="s">
        <v>80</v>
      </c>
      <c r="C1315" t="s">
        <v>106</v>
      </c>
      <c r="D1315" s="13">
        <v>42439</v>
      </c>
      <c r="E1315">
        <v>1</v>
      </c>
      <c r="F1315">
        <v>500</v>
      </c>
      <c r="G1315" s="2" t="s">
        <v>87</v>
      </c>
      <c r="H1315" s="2" t="s">
        <v>13</v>
      </c>
      <c r="I1315">
        <v>10</v>
      </c>
      <c r="J1315" s="2" t="s">
        <v>88</v>
      </c>
      <c r="K1315" s="2">
        <v>375</v>
      </c>
      <c r="L1315" s="2">
        <v>1848</v>
      </c>
      <c r="M1315" s="2">
        <f t="shared" si="120"/>
        <v>184.8</v>
      </c>
      <c r="O1315" s="2" t="str">
        <f t="shared" si="121"/>
        <v/>
      </c>
      <c r="P1315" s="2" t="str">
        <f>IF(ISNUMBER(O1315),SUMIFS(O$1:$O1315,A$1:$A1315,A1315,C$1:$C1315,C1315,G$1:$G1315,G1315,E$1:$E1315,E1315),"")</f>
        <v/>
      </c>
      <c r="U1315" t="str">
        <f t="shared" si="122"/>
        <v/>
      </c>
      <c r="AC1315" s="2" t="str">
        <f t="shared" si="123"/>
        <v/>
      </c>
      <c r="AH1315" s="2" t="str">
        <f t="shared" si="124"/>
        <v/>
      </c>
      <c r="AI1315" s="2" t="str">
        <f>IF(ISNUMBER(AH1315),SUMIFS($AH$1:AH1315,$A$1:A1315,A1315,C$1:$C1315,C1315,$G$1:G1315,G1315,$E$1:E1315,E1315),"")</f>
        <v/>
      </c>
      <c r="AJ1315">
        <f t="shared" si="125"/>
        <v>3</v>
      </c>
    </row>
    <row r="1316" spans="1:36" x14ac:dyDescent="0.25">
      <c r="A1316" s="14" t="s">
        <v>112</v>
      </c>
      <c r="B1316" t="s">
        <v>80</v>
      </c>
      <c r="C1316" t="s">
        <v>106</v>
      </c>
      <c r="D1316" s="13">
        <v>42439</v>
      </c>
      <c r="E1316">
        <v>2</v>
      </c>
      <c r="F1316">
        <v>0</v>
      </c>
      <c r="G1316" s="2" t="s">
        <v>87</v>
      </c>
      <c r="H1316" s="2" t="s">
        <v>13</v>
      </c>
      <c r="I1316">
        <v>10</v>
      </c>
      <c r="J1316" s="2" t="s">
        <v>88</v>
      </c>
      <c r="K1316" s="2">
        <v>0</v>
      </c>
      <c r="L1316" s="2">
        <v>1814</v>
      </c>
      <c r="M1316" s="2">
        <f t="shared" si="120"/>
        <v>181.4</v>
      </c>
      <c r="O1316" s="2" t="str">
        <f t="shared" si="121"/>
        <v/>
      </c>
      <c r="P1316" s="2" t="str">
        <f>IF(ISNUMBER(O1316),SUMIFS(O$1:$O1316,A$1:$A1316,A1316,C$1:$C1316,C1316,G$1:$G1316,G1316,E$1:$E1316,E1316),"")</f>
        <v/>
      </c>
      <c r="U1316" t="str">
        <f t="shared" si="122"/>
        <v/>
      </c>
      <c r="AC1316" s="2" t="str">
        <f t="shared" si="123"/>
        <v/>
      </c>
      <c r="AH1316" s="2" t="str">
        <f t="shared" si="124"/>
        <v/>
      </c>
      <c r="AI1316" s="2" t="str">
        <f>IF(ISNUMBER(AH1316),SUMIFS($AH$1:AH1316,$A$1:A1316,A1316,C$1:$C1316,C1316,$G$1:G1316,G1316,$E$1:E1316,E1316),"")</f>
        <v/>
      </c>
      <c r="AJ1316">
        <f t="shared" si="125"/>
        <v>3</v>
      </c>
    </row>
    <row r="1317" spans="1:36" x14ac:dyDescent="0.25">
      <c r="A1317" s="14" t="s">
        <v>111</v>
      </c>
      <c r="B1317" t="s">
        <v>80</v>
      </c>
      <c r="C1317" t="s">
        <v>106</v>
      </c>
      <c r="D1317" s="13">
        <v>42439</v>
      </c>
      <c r="E1317">
        <v>2</v>
      </c>
      <c r="F1317">
        <v>50</v>
      </c>
      <c r="G1317" s="2" t="s">
        <v>87</v>
      </c>
      <c r="H1317" s="2" t="s">
        <v>13</v>
      </c>
      <c r="I1317">
        <v>10</v>
      </c>
      <c r="J1317" s="2" t="s">
        <v>88</v>
      </c>
      <c r="K1317" s="2">
        <v>37.5</v>
      </c>
      <c r="L1317" s="2">
        <v>1780</v>
      </c>
      <c r="M1317" s="2">
        <f t="shared" si="120"/>
        <v>178</v>
      </c>
      <c r="O1317" s="2" t="str">
        <f t="shared" si="121"/>
        <v/>
      </c>
      <c r="P1317" s="2" t="str">
        <f>IF(ISNUMBER(O1317),SUMIFS(O$1:$O1317,A$1:$A1317,A1317,C$1:$C1317,C1317,G$1:$G1317,G1317,E$1:$E1317,E1317),"")</f>
        <v/>
      </c>
      <c r="U1317" t="str">
        <f t="shared" si="122"/>
        <v/>
      </c>
      <c r="AC1317" s="2" t="str">
        <f t="shared" si="123"/>
        <v/>
      </c>
      <c r="AH1317" s="2" t="str">
        <f t="shared" si="124"/>
        <v/>
      </c>
      <c r="AI1317" s="2" t="str">
        <f>IF(ISNUMBER(AH1317),SUMIFS($AH$1:AH1317,$A$1:A1317,A1317,C$1:$C1317,C1317,$G$1:G1317,G1317,$E$1:E1317,E1317),"")</f>
        <v/>
      </c>
      <c r="AJ1317">
        <f t="shared" si="125"/>
        <v>3</v>
      </c>
    </row>
    <row r="1318" spans="1:36" x14ac:dyDescent="0.25">
      <c r="A1318" s="14" t="s">
        <v>110</v>
      </c>
      <c r="B1318" t="s">
        <v>80</v>
      </c>
      <c r="C1318" t="s">
        <v>106</v>
      </c>
      <c r="D1318" s="13">
        <v>42439</v>
      </c>
      <c r="E1318">
        <v>2</v>
      </c>
      <c r="F1318">
        <v>100</v>
      </c>
      <c r="G1318" s="2" t="s">
        <v>87</v>
      </c>
      <c r="H1318" s="2" t="s">
        <v>13</v>
      </c>
      <c r="I1318">
        <v>10</v>
      </c>
      <c r="J1318" s="2" t="s">
        <v>88</v>
      </c>
      <c r="K1318" s="2">
        <v>75</v>
      </c>
      <c r="L1318" s="2">
        <v>1950</v>
      </c>
      <c r="M1318" s="2">
        <f t="shared" si="120"/>
        <v>195</v>
      </c>
      <c r="O1318" s="2" t="str">
        <f t="shared" si="121"/>
        <v/>
      </c>
      <c r="P1318" s="2" t="str">
        <f>IF(ISNUMBER(O1318),SUMIFS(O$1:$O1318,A$1:$A1318,A1318,C$1:$C1318,C1318,G$1:$G1318,G1318,E$1:$E1318,E1318),"")</f>
        <v/>
      </c>
      <c r="U1318" t="str">
        <f t="shared" si="122"/>
        <v/>
      </c>
      <c r="AC1318" s="2" t="str">
        <f t="shared" si="123"/>
        <v/>
      </c>
      <c r="AH1318" s="2" t="str">
        <f t="shared" si="124"/>
        <v/>
      </c>
      <c r="AI1318" s="2" t="str">
        <f>IF(ISNUMBER(AH1318),SUMIFS($AH$1:AH1318,$A$1:A1318,A1318,C$1:$C1318,C1318,$G$1:G1318,G1318,$E$1:E1318,E1318),"")</f>
        <v/>
      </c>
      <c r="AJ1318">
        <f t="shared" si="125"/>
        <v>3</v>
      </c>
    </row>
    <row r="1319" spans="1:36" x14ac:dyDescent="0.25">
      <c r="A1319" s="14" t="s">
        <v>109</v>
      </c>
      <c r="B1319" t="s">
        <v>80</v>
      </c>
      <c r="C1319" t="s">
        <v>106</v>
      </c>
      <c r="D1319" s="13">
        <v>42439</v>
      </c>
      <c r="E1319">
        <v>2</v>
      </c>
      <c r="F1319">
        <v>200</v>
      </c>
      <c r="G1319" s="2" t="s">
        <v>87</v>
      </c>
      <c r="H1319" s="2" t="s">
        <v>13</v>
      </c>
      <c r="I1319">
        <v>10</v>
      </c>
      <c r="J1319" s="2" t="s">
        <v>88</v>
      </c>
      <c r="K1319" s="2">
        <v>150</v>
      </c>
      <c r="L1319" s="2">
        <v>1814</v>
      </c>
      <c r="M1319" s="2">
        <f t="shared" si="120"/>
        <v>181.4</v>
      </c>
      <c r="O1319" s="2" t="str">
        <f t="shared" si="121"/>
        <v/>
      </c>
      <c r="P1319" s="2" t="str">
        <f>IF(ISNUMBER(O1319),SUMIFS(O$1:$O1319,A$1:$A1319,A1319,C$1:$C1319,C1319,G$1:$G1319,G1319,E$1:$E1319,E1319),"")</f>
        <v/>
      </c>
      <c r="U1319" t="str">
        <f t="shared" si="122"/>
        <v/>
      </c>
      <c r="AC1319" s="2" t="str">
        <f t="shared" si="123"/>
        <v/>
      </c>
      <c r="AH1319" s="2" t="str">
        <f t="shared" si="124"/>
        <v/>
      </c>
      <c r="AI1319" s="2" t="str">
        <f>IF(ISNUMBER(AH1319),SUMIFS($AH$1:AH1319,$A$1:A1319,A1319,C$1:$C1319,C1319,$G$1:G1319,G1319,$E$1:E1319,E1319),"")</f>
        <v/>
      </c>
      <c r="AJ1319">
        <f t="shared" si="125"/>
        <v>3</v>
      </c>
    </row>
    <row r="1320" spans="1:36" x14ac:dyDescent="0.25">
      <c r="A1320" s="14" t="s">
        <v>108</v>
      </c>
      <c r="B1320" t="s">
        <v>80</v>
      </c>
      <c r="C1320" t="s">
        <v>106</v>
      </c>
      <c r="D1320" s="13">
        <v>42439</v>
      </c>
      <c r="E1320">
        <v>2</v>
      </c>
      <c r="F1320">
        <v>350</v>
      </c>
      <c r="G1320" s="2" t="s">
        <v>87</v>
      </c>
      <c r="H1320" s="2" t="s">
        <v>13</v>
      </c>
      <c r="I1320">
        <v>10</v>
      </c>
      <c r="J1320" s="2" t="s">
        <v>88</v>
      </c>
      <c r="K1320" s="2">
        <v>262.5</v>
      </c>
      <c r="L1320" s="2">
        <v>1814</v>
      </c>
      <c r="M1320" s="2">
        <f t="shared" si="120"/>
        <v>181.4</v>
      </c>
      <c r="O1320" s="2" t="str">
        <f t="shared" si="121"/>
        <v/>
      </c>
      <c r="P1320" s="2" t="str">
        <f>IF(ISNUMBER(O1320),SUMIFS(O$1:$O1320,A$1:$A1320,A1320,C$1:$C1320,C1320,G$1:$G1320,G1320,E$1:$E1320,E1320),"")</f>
        <v/>
      </c>
      <c r="U1320" t="str">
        <f t="shared" si="122"/>
        <v/>
      </c>
      <c r="AC1320" s="2" t="str">
        <f t="shared" si="123"/>
        <v/>
      </c>
      <c r="AH1320" s="2" t="str">
        <f t="shared" si="124"/>
        <v/>
      </c>
      <c r="AI1320" s="2" t="str">
        <f>IF(ISNUMBER(AH1320),SUMIFS($AH$1:AH1320,$A$1:A1320,A1320,C$1:$C1320,C1320,$G$1:G1320,G1320,$E$1:E1320,E1320),"")</f>
        <v/>
      </c>
      <c r="AJ1320">
        <f t="shared" si="125"/>
        <v>3</v>
      </c>
    </row>
    <row r="1321" spans="1:36" x14ac:dyDescent="0.25">
      <c r="A1321" s="14" t="s">
        <v>107</v>
      </c>
      <c r="B1321" t="s">
        <v>80</v>
      </c>
      <c r="C1321" t="s">
        <v>106</v>
      </c>
      <c r="D1321" s="13">
        <v>42439</v>
      </c>
      <c r="E1321">
        <v>2</v>
      </c>
      <c r="F1321">
        <v>500</v>
      </c>
      <c r="G1321" s="2" t="s">
        <v>87</v>
      </c>
      <c r="H1321" s="2" t="s">
        <v>13</v>
      </c>
      <c r="I1321">
        <v>10</v>
      </c>
      <c r="J1321" s="2" t="s">
        <v>88</v>
      </c>
      <c r="K1321" s="2">
        <v>375</v>
      </c>
      <c r="L1321" s="2">
        <v>1950</v>
      </c>
      <c r="M1321" s="2">
        <f t="shared" si="120"/>
        <v>195</v>
      </c>
      <c r="O1321" s="2" t="str">
        <f t="shared" si="121"/>
        <v/>
      </c>
      <c r="P1321" s="2" t="str">
        <f>IF(ISNUMBER(O1321),SUMIFS(O$1:$O1321,A$1:$A1321,A1321,C$1:$C1321,C1321,G$1:$G1321,G1321,E$1:$E1321,E1321),"")</f>
        <v/>
      </c>
      <c r="U1321" t="str">
        <f t="shared" si="122"/>
        <v/>
      </c>
      <c r="AC1321" s="2" t="str">
        <f t="shared" si="123"/>
        <v/>
      </c>
      <c r="AH1321" s="2" t="str">
        <f t="shared" si="124"/>
        <v/>
      </c>
      <c r="AI1321" s="2" t="str">
        <f>IF(ISNUMBER(AH1321),SUMIFS($AH$1:AH1321,$A$1:A1321,A1321,C$1:$C1321,C1321,$G$1:G1321,G1321,$E$1:E1321,E1321),"")</f>
        <v/>
      </c>
      <c r="AJ1321">
        <f t="shared" si="125"/>
        <v>3</v>
      </c>
    </row>
    <row r="1322" spans="1:36" x14ac:dyDescent="0.25">
      <c r="A1322" s="14" t="s">
        <v>112</v>
      </c>
      <c r="B1322" t="s">
        <v>80</v>
      </c>
      <c r="C1322" t="s">
        <v>106</v>
      </c>
      <c r="D1322" s="13">
        <v>42439</v>
      </c>
      <c r="E1322">
        <v>3</v>
      </c>
      <c r="F1322">
        <v>0</v>
      </c>
      <c r="G1322" s="2" t="s">
        <v>87</v>
      </c>
      <c r="H1322" s="2" t="s">
        <v>13</v>
      </c>
      <c r="I1322">
        <v>10</v>
      </c>
      <c r="J1322" s="2" t="s">
        <v>88</v>
      </c>
      <c r="K1322" s="2">
        <v>0</v>
      </c>
      <c r="L1322" s="2">
        <v>2086</v>
      </c>
      <c r="M1322" s="2">
        <f t="shared" si="120"/>
        <v>208.6</v>
      </c>
      <c r="O1322" s="2" t="str">
        <f t="shared" si="121"/>
        <v/>
      </c>
      <c r="P1322" s="2" t="str">
        <f>IF(ISNUMBER(O1322),SUMIFS(O$1:$O1322,A$1:$A1322,A1322,C$1:$C1322,C1322,G$1:$G1322,G1322,E$1:$E1322,E1322),"")</f>
        <v/>
      </c>
      <c r="U1322" t="str">
        <f t="shared" si="122"/>
        <v/>
      </c>
      <c r="AC1322" s="2" t="str">
        <f t="shared" si="123"/>
        <v/>
      </c>
      <c r="AH1322" s="2" t="str">
        <f t="shared" si="124"/>
        <v/>
      </c>
      <c r="AI1322" s="2" t="str">
        <f>IF(ISNUMBER(AH1322),SUMIFS($AH$1:AH1322,$A$1:A1322,A1322,C$1:$C1322,C1322,$G$1:G1322,G1322,$E$1:E1322,E1322),"")</f>
        <v/>
      </c>
      <c r="AJ1322">
        <f t="shared" si="125"/>
        <v>3</v>
      </c>
    </row>
    <row r="1323" spans="1:36" x14ac:dyDescent="0.25">
      <c r="A1323" s="14" t="s">
        <v>111</v>
      </c>
      <c r="B1323" t="s">
        <v>80</v>
      </c>
      <c r="C1323" t="s">
        <v>106</v>
      </c>
      <c r="D1323" s="13">
        <v>42439</v>
      </c>
      <c r="E1323">
        <v>3</v>
      </c>
      <c r="F1323">
        <v>50</v>
      </c>
      <c r="G1323" s="2" t="s">
        <v>87</v>
      </c>
      <c r="H1323" s="2" t="s">
        <v>13</v>
      </c>
      <c r="I1323">
        <v>10</v>
      </c>
      <c r="J1323" s="2" t="s">
        <v>88</v>
      </c>
      <c r="K1323" s="2">
        <v>37.5</v>
      </c>
      <c r="L1323" s="2">
        <v>2188</v>
      </c>
      <c r="M1323" s="2">
        <f t="shared" si="120"/>
        <v>218.8</v>
      </c>
      <c r="O1323" s="2" t="str">
        <f t="shared" si="121"/>
        <v/>
      </c>
      <c r="P1323" s="2" t="str">
        <f>IF(ISNUMBER(O1323),SUMIFS(O$1:$O1323,A$1:$A1323,A1323,C$1:$C1323,C1323,G$1:$G1323,G1323,E$1:$E1323,E1323),"")</f>
        <v/>
      </c>
      <c r="U1323" t="str">
        <f t="shared" si="122"/>
        <v/>
      </c>
      <c r="AC1323" s="2" t="str">
        <f t="shared" si="123"/>
        <v/>
      </c>
      <c r="AH1323" s="2" t="str">
        <f t="shared" si="124"/>
        <v/>
      </c>
      <c r="AI1323" s="2" t="str">
        <f>IF(ISNUMBER(AH1323),SUMIFS($AH$1:AH1323,$A$1:A1323,A1323,C$1:$C1323,C1323,$G$1:G1323,G1323,$E$1:E1323,E1323),"")</f>
        <v/>
      </c>
      <c r="AJ1323">
        <f t="shared" si="125"/>
        <v>3</v>
      </c>
    </row>
    <row r="1324" spans="1:36" x14ac:dyDescent="0.25">
      <c r="A1324" s="14" t="s">
        <v>110</v>
      </c>
      <c r="B1324" t="s">
        <v>80</v>
      </c>
      <c r="C1324" t="s">
        <v>106</v>
      </c>
      <c r="D1324" s="13">
        <v>42439</v>
      </c>
      <c r="E1324">
        <v>3</v>
      </c>
      <c r="F1324">
        <v>100</v>
      </c>
      <c r="G1324" s="2" t="s">
        <v>87</v>
      </c>
      <c r="H1324" s="2" t="s">
        <v>13</v>
      </c>
      <c r="I1324">
        <v>10</v>
      </c>
      <c r="J1324" s="2" t="s">
        <v>88</v>
      </c>
      <c r="K1324" s="2">
        <v>75</v>
      </c>
      <c r="L1324" s="2">
        <v>1746</v>
      </c>
      <c r="M1324" s="2">
        <f t="shared" si="120"/>
        <v>174.6</v>
      </c>
      <c r="O1324" s="2" t="str">
        <f t="shared" si="121"/>
        <v/>
      </c>
      <c r="P1324" s="2" t="str">
        <f>IF(ISNUMBER(O1324),SUMIFS(O$1:$O1324,A$1:$A1324,A1324,C$1:$C1324,C1324,G$1:$G1324,G1324,E$1:$E1324,E1324),"")</f>
        <v/>
      </c>
      <c r="U1324" t="str">
        <f t="shared" si="122"/>
        <v/>
      </c>
      <c r="AC1324" s="2" t="str">
        <f t="shared" si="123"/>
        <v/>
      </c>
      <c r="AH1324" s="2" t="str">
        <f t="shared" si="124"/>
        <v/>
      </c>
      <c r="AI1324" s="2" t="str">
        <f>IF(ISNUMBER(AH1324),SUMIFS($AH$1:AH1324,$A$1:A1324,A1324,C$1:$C1324,C1324,$G$1:G1324,G1324,$E$1:E1324,E1324),"")</f>
        <v/>
      </c>
      <c r="AJ1324">
        <f t="shared" si="125"/>
        <v>3</v>
      </c>
    </row>
    <row r="1325" spans="1:36" x14ac:dyDescent="0.25">
      <c r="A1325" s="14" t="s">
        <v>109</v>
      </c>
      <c r="B1325" t="s">
        <v>80</v>
      </c>
      <c r="C1325" t="s">
        <v>106</v>
      </c>
      <c r="D1325" s="13">
        <v>42439</v>
      </c>
      <c r="E1325">
        <v>3</v>
      </c>
      <c r="F1325">
        <v>200</v>
      </c>
      <c r="G1325" s="2" t="s">
        <v>87</v>
      </c>
      <c r="H1325" s="2" t="s">
        <v>13</v>
      </c>
      <c r="I1325">
        <v>10</v>
      </c>
      <c r="J1325" s="2" t="s">
        <v>88</v>
      </c>
      <c r="K1325" s="2">
        <v>150</v>
      </c>
      <c r="L1325" s="2">
        <v>1984</v>
      </c>
      <c r="M1325" s="2">
        <f t="shared" si="120"/>
        <v>198.4</v>
      </c>
      <c r="O1325" s="2" t="str">
        <f t="shared" si="121"/>
        <v/>
      </c>
      <c r="P1325" s="2" t="str">
        <f>IF(ISNUMBER(O1325),SUMIFS(O$1:$O1325,A$1:$A1325,A1325,C$1:$C1325,C1325,G$1:$G1325,G1325,E$1:$E1325,E1325),"")</f>
        <v/>
      </c>
      <c r="U1325" t="str">
        <f t="shared" si="122"/>
        <v/>
      </c>
      <c r="AC1325" s="2" t="str">
        <f t="shared" si="123"/>
        <v/>
      </c>
      <c r="AH1325" s="2" t="str">
        <f t="shared" si="124"/>
        <v/>
      </c>
      <c r="AI1325" s="2" t="str">
        <f>IF(ISNUMBER(AH1325),SUMIFS($AH$1:AH1325,$A$1:A1325,A1325,C$1:$C1325,C1325,$G$1:G1325,G1325,$E$1:E1325,E1325),"")</f>
        <v/>
      </c>
      <c r="AJ1325">
        <f t="shared" si="125"/>
        <v>3</v>
      </c>
    </row>
    <row r="1326" spans="1:36" x14ac:dyDescent="0.25">
      <c r="A1326" s="14" t="s">
        <v>108</v>
      </c>
      <c r="B1326" t="s">
        <v>80</v>
      </c>
      <c r="C1326" t="s">
        <v>106</v>
      </c>
      <c r="D1326" s="13">
        <v>42439</v>
      </c>
      <c r="E1326">
        <v>3</v>
      </c>
      <c r="F1326">
        <v>350</v>
      </c>
      <c r="G1326" s="2" t="s">
        <v>87</v>
      </c>
      <c r="H1326" s="2" t="s">
        <v>13</v>
      </c>
      <c r="I1326">
        <v>10</v>
      </c>
      <c r="J1326" s="2" t="s">
        <v>88</v>
      </c>
      <c r="K1326" s="2">
        <v>262.5</v>
      </c>
      <c r="L1326" s="2">
        <v>1848</v>
      </c>
      <c r="M1326" s="2">
        <f t="shared" si="120"/>
        <v>184.8</v>
      </c>
      <c r="O1326" s="2" t="str">
        <f t="shared" si="121"/>
        <v/>
      </c>
      <c r="P1326" s="2" t="str">
        <f>IF(ISNUMBER(O1326),SUMIFS(O$1:$O1326,A$1:$A1326,A1326,C$1:$C1326,C1326,G$1:$G1326,G1326,E$1:$E1326,E1326),"")</f>
        <v/>
      </c>
      <c r="U1326" t="str">
        <f t="shared" si="122"/>
        <v/>
      </c>
      <c r="AC1326" s="2" t="str">
        <f t="shared" si="123"/>
        <v/>
      </c>
      <c r="AH1326" s="2" t="str">
        <f t="shared" si="124"/>
        <v/>
      </c>
      <c r="AI1326" s="2" t="str">
        <f>IF(ISNUMBER(AH1326),SUMIFS($AH$1:AH1326,$A$1:A1326,A1326,C$1:$C1326,C1326,$G$1:G1326,G1326,$E$1:E1326,E1326),"")</f>
        <v/>
      </c>
      <c r="AJ1326">
        <f t="shared" si="125"/>
        <v>3</v>
      </c>
    </row>
    <row r="1327" spans="1:36" x14ac:dyDescent="0.25">
      <c r="A1327" s="14" t="s">
        <v>107</v>
      </c>
      <c r="B1327" t="s">
        <v>80</v>
      </c>
      <c r="C1327" t="s">
        <v>106</v>
      </c>
      <c r="D1327" s="13">
        <v>42439</v>
      </c>
      <c r="E1327">
        <v>3</v>
      </c>
      <c r="F1327">
        <v>500</v>
      </c>
      <c r="G1327" s="2" t="s">
        <v>87</v>
      </c>
      <c r="H1327" s="2" t="s">
        <v>13</v>
      </c>
      <c r="I1327">
        <v>10</v>
      </c>
      <c r="J1327" s="2" t="s">
        <v>88</v>
      </c>
      <c r="K1327" s="2">
        <v>375</v>
      </c>
      <c r="L1327" s="2">
        <v>1746</v>
      </c>
      <c r="M1327" s="2">
        <f t="shared" si="120"/>
        <v>174.6</v>
      </c>
      <c r="O1327" s="2" t="str">
        <f t="shared" si="121"/>
        <v/>
      </c>
      <c r="P1327" s="2" t="str">
        <f>IF(ISNUMBER(O1327),SUMIFS(O$1:$O1327,A$1:$A1327,A1327,C$1:$C1327,C1327,G$1:$G1327,G1327,E$1:$E1327,E1327),"")</f>
        <v/>
      </c>
      <c r="U1327" t="str">
        <f t="shared" si="122"/>
        <v/>
      </c>
      <c r="AC1327" s="2" t="str">
        <f t="shared" si="123"/>
        <v/>
      </c>
      <c r="AH1327" s="2" t="str">
        <f t="shared" si="124"/>
        <v/>
      </c>
      <c r="AI1327" s="2" t="str">
        <f>IF(ISNUMBER(AH1327),SUMIFS($AH$1:AH1327,$A$1:A1327,A1327,C$1:$C1327,C1327,$G$1:G1327,G1327,$E$1:E1327,E1327),"")</f>
        <v/>
      </c>
      <c r="AJ1327">
        <f t="shared" si="125"/>
        <v>3</v>
      </c>
    </row>
    <row r="1328" spans="1:36" x14ac:dyDescent="0.25">
      <c r="A1328" s="14" t="s">
        <v>112</v>
      </c>
      <c r="B1328" t="s">
        <v>80</v>
      </c>
      <c r="C1328" t="s">
        <v>106</v>
      </c>
      <c r="D1328" s="13">
        <v>42491</v>
      </c>
      <c r="E1328">
        <v>1</v>
      </c>
      <c r="F1328">
        <v>0</v>
      </c>
      <c r="G1328" s="2" t="s">
        <v>87</v>
      </c>
      <c r="H1328" s="2" t="s">
        <v>13</v>
      </c>
      <c r="I1328">
        <v>10</v>
      </c>
      <c r="J1328" s="2" t="s">
        <v>88</v>
      </c>
      <c r="K1328" s="2">
        <v>0</v>
      </c>
      <c r="L1328" s="2">
        <v>1564</v>
      </c>
      <c r="M1328" s="2">
        <f t="shared" si="120"/>
        <v>156.4</v>
      </c>
      <c r="O1328" s="2" t="str">
        <f t="shared" si="121"/>
        <v/>
      </c>
      <c r="P1328" s="2" t="str">
        <f>IF(ISNUMBER(O1328),SUMIFS(O$1:$O1328,A$1:$A1328,A1328,C$1:$C1328,C1328,G$1:$G1328,G1328,E$1:$E1328,E1328),"")</f>
        <v/>
      </c>
      <c r="U1328" t="str">
        <f t="shared" si="122"/>
        <v/>
      </c>
      <c r="AC1328" s="2" t="str">
        <f t="shared" si="123"/>
        <v/>
      </c>
      <c r="AH1328" s="2" t="str">
        <f t="shared" si="124"/>
        <v/>
      </c>
      <c r="AI1328" s="2" t="str">
        <f>IF(ISNUMBER(AH1328),SUMIFS($AH$1:AH1328,$A$1:A1328,A1328,C$1:$C1328,C1328,$G$1:G1328,G1328,$E$1:E1328,E1328),"")</f>
        <v/>
      </c>
      <c r="AJ1328">
        <f t="shared" si="125"/>
        <v>3</v>
      </c>
    </row>
    <row r="1329" spans="1:36" x14ac:dyDescent="0.25">
      <c r="A1329" s="14" t="s">
        <v>111</v>
      </c>
      <c r="B1329" t="s">
        <v>80</v>
      </c>
      <c r="C1329" t="s">
        <v>106</v>
      </c>
      <c r="D1329" s="13">
        <v>42491</v>
      </c>
      <c r="E1329">
        <v>1</v>
      </c>
      <c r="F1329">
        <v>50</v>
      </c>
      <c r="G1329" s="2" t="s">
        <v>87</v>
      </c>
      <c r="H1329" s="2" t="s">
        <v>13</v>
      </c>
      <c r="I1329">
        <v>10</v>
      </c>
      <c r="J1329" s="2" t="s">
        <v>88</v>
      </c>
      <c r="K1329" s="2">
        <v>37.5</v>
      </c>
      <c r="L1329" s="2">
        <v>1368</v>
      </c>
      <c r="M1329" s="2">
        <f t="shared" si="120"/>
        <v>136.80000000000001</v>
      </c>
      <c r="O1329" s="2" t="str">
        <f t="shared" si="121"/>
        <v/>
      </c>
      <c r="P1329" s="2" t="str">
        <f>IF(ISNUMBER(O1329),SUMIFS(O$1:$O1329,A$1:$A1329,A1329,C$1:$C1329,C1329,G$1:$G1329,G1329,E$1:$E1329,E1329),"")</f>
        <v/>
      </c>
      <c r="U1329" t="str">
        <f t="shared" si="122"/>
        <v/>
      </c>
      <c r="AC1329" s="2" t="str">
        <f t="shared" si="123"/>
        <v/>
      </c>
      <c r="AH1329" s="2" t="str">
        <f t="shared" si="124"/>
        <v/>
      </c>
      <c r="AI1329" s="2" t="str">
        <f>IF(ISNUMBER(AH1329),SUMIFS($AH$1:AH1329,$A$1:A1329,A1329,C$1:$C1329,C1329,$G$1:G1329,G1329,$E$1:E1329,E1329),"")</f>
        <v/>
      </c>
      <c r="AJ1329">
        <f t="shared" si="125"/>
        <v>3</v>
      </c>
    </row>
    <row r="1330" spans="1:36" x14ac:dyDescent="0.25">
      <c r="A1330" s="14" t="s">
        <v>110</v>
      </c>
      <c r="B1330" t="s">
        <v>80</v>
      </c>
      <c r="C1330" t="s">
        <v>106</v>
      </c>
      <c r="D1330" s="13">
        <v>42491</v>
      </c>
      <c r="E1330">
        <v>1</v>
      </c>
      <c r="F1330">
        <v>100</v>
      </c>
      <c r="G1330" s="2" t="s">
        <v>87</v>
      </c>
      <c r="H1330" s="2" t="s">
        <v>13</v>
      </c>
      <c r="I1330">
        <v>10</v>
      </c>
      <c r="J1330" s="2" t="s">
        <v>88</v>
      </c>
      <c r="K1330" s="2">
        <v>75</v>
      </c>
      <c r="L1330" s="2">
        <v>1676</v>
      </c>
      <c r="M1330" s="2">
        <f t="shared" si="120"/>
        <v>167.6</v>
      </c>
      <c r="O1330" s="2" t="str">
        <f t="shared" si="121"/>
        <v/>
      </c>
      <c r="P1330" s="2" t="str">
        <f>IF(ISNUMBER(O1330),SUMIFS(O$1:$O1330,A$1:$A1330,A1330,C$1:$C1330,C1330,G$1:$G1330,G1330,E$1:$E1330,E1330),"")</f>
        <v/>
      </c>
      <c r="U1330" t="str">
        <f t="shared" si="122"/>
        <v/>
      </c>
      <c r="AC1330" s="2" t="str">
        <f t="shared" si="123"/>
        <v/>
      </c>
      <c r="AH1330" s="2" t="str">
        <f t="shared" si="124"/>
        <v/>
      </c>
      <c r="AI1330" s="2" t="str">
        <f>IF(ISNUMBER(AH1330),SUMIFS($AH$1:AH1330,$A$1:A1330,A1330,C$1:$C1330,C1330,$G$1:G1330,G1330,$E$1:E1330,E1330),"")</f>
        <v/>
      </c>
      <c r="AJ1330">
        <f t="shared" si="125"/>
        <v>3</v>
      </c>
    </row>
    <row r="1331" spans="1:36" x14ac:dyDescent="0.25">
      <c r="A1331" s="14" t="s">
        <v>109</v>
      </c>
      <c r="B1331" t="s">
        <v>80</v>
      </c>
      <c r="C1331" t="s">
        <v>106</v>
      </c>
      <c r="D1331" s="13">
        <v>42491</v>
      </c>
      <c r="E1331">
        <v>1</v>
      </c>
      <c r="F1331">
        <v>200</v>
      </c>
      <c r="G1331" s="2" t="s">
        <v>87</v>
      </c>
      <c r="H1331" s="2" t="s">
        <v>13</v>
      </c>
      <c r="I1331">
        <v>10</v>
      </c>
      <c r="J1331" s="2" t="s">
        <v>88</v>
      </c>
      <c r="K1331" s="2">
        <v>150</v>
      </c>
      <c r="L1331" s="2">
        <v>1508</v>
      </c>
      <c r="M1331" s="2">
        <f t="shared" si="120"/>
        <v>150.80000000000001</v>
      </c>
      <c r="O1331" s="2" t="str">
        <f t="shared" si="121"/>
        <v/>
      </c>
      <c r="P1331" s="2" t="str">
        <f>IF(ISNUMBER(O1331),SUMIFS(O$1:$O1331,A$1:$A1331,A1331,C$1:$C1331,C1331,G$1:$G1331,G1331,E$1:$E1331,E1331),"")</f>
        <v/>
      </c>
      <c r="U1331" t="str">
        <f t="shared" si="122"/>
        <v/>
      </c>
      <c r="AC1331" s="2" t="str">
        <f t="shared" si="123"/>
        <v/>
      </c>
      <c r="AH1331" s="2" t="str">
        <f t="shared" si="124"/>
        <v/>
      </c>
      <c r="AI1331" s="2" t="str">
        <f>IF(ISNUMBER(AH1331),SUMIFS($AH$1:AH1331,$A$1:A1331,A1331,C$1:$C1331,C1331,$G$1:G1331,G1331,$E$1:E1331,E1331),"")</f>
        <v/>
      </c>
      <c r="AJ1331">
        <f t="shared" si="125"/>
        <v>3</v>
      </c>
    </row>
    <row r="1332" spans="1:36" x14ac:dyDescent="0.25">
      <c r="A1332" s="14" t="s">
        <v>108</v>
      </c>
      <c r="B1332" t="s">
        <v>80</v>
      </c>
      <c r="C1332" t="s">
        <v>106</v>
      </c>
      <c r="D1332" s="13">
        <v>42491</v>
      </c>
      <c r="E1332">
        <v>1</v>
      </c>
      <c r="F1332">
        <v>350</v>
      </c>
      <c r="G1332" s="2" t="s">
        <v>87</v>
      </c>
      <c r="H1332" s="2" t="s">
        <v>13</v>
      </c>
      <c r="I1332">
        <v>10</v>
      </c>
      <c r="J1332" s="2" t="s">
        <v>88</v>
      </c>
      <c r="K1332" s="2">
        <v>262.5</v>
      </c>
      <c r="L1332" s="2">
        <v>1508</v>
      </c>
      <c r="M1332" s="2">
        <f t="shared" si="120"/>
        <v>150.80000000000001</v>
      </c>
      <c r="O1332" s="2" t="str">
        <f t="shared" si="121"/>
        <v/>
      </c>
      <c r="P1332" s="2" t="str">
        <f>IF(ISNUMBER(O1332),SUMIFS(O$1:$O1332,A$1:$A1332,A1332,C$1:$C1332,C1332,G$1:$G1332,G1332,E$1:$E1332,E1332),"")</f>
        <v/>
      </c>
      <c r="U1332" t="str">
        <f t="shared" si="122"/>
        <v/>
      </c>
      <c r="AC1332" s="2" t="str">
        <f t="shared" si="123"/>
        <v/>
      </c>
      <c r="AH1332" s="2" t="str">
        <f t="shared" si="124"/>
        <v/>
      </c>
      <c r="AI1332" s="2" t="str">
        <f>IF(ISNUMBER(AH1332),SUMIFS($AH$1:AH1332,$A$1:A1332,A1332,C$1:$C1332,C1332,$G$1:G1332,G1332,$E$1:E1332,E1332),"")</f>
        <v/>
      </c>
      <c r="AJ1332">
        <f t="shared" si="125"/>
        <v>3</v>
      </c>
    </row>
    <row r="1333" spans="1:36" x14ac:dyDescent="0.25">
      <c r="A1333" s="14" t="s">
        <v>107</v>
      </c>
      <c r="B1333" t="s">
        <v>80</v>
      </c>
      <c r="C1333" t="s">
        <v>106</v>
      </c>
      <c r="D1333" s="13">
        <v>42491</v>
      </c>
      <c r="E1333">
        <v>1</v>
      </c>
      <c r="F1333">
        <v>500</v>
      </c>
      <c r="G1333" s="2" t="s">
        <v>87</v>
      </c>
      <c r="H1333" s="2" t="s">
        <v>13</v>
      </c>
      <c r="I1333">
        <v>10</v>
      </c>
      <c r="J1333" s="2" t="s">
        <v>88</v>
      </c>
      <c r="K1333" s="2">
        <v>375</v>
      </c>
      <c r="L1333" s="2">
        <v>1480</v>
      </c>
      <c r="M1333" s="2">
        <f t="shared" si="120"/>
        <v>148</v>
      </c>
      <c r="O1333" s="2" t="str">
        <f t="shared" si="121"/>
        <v/>
      </c>
      <c r="P1333" s="2" t="str">
        <f>IF(ISNUMBER(O1333),SUMIFS(O$1:$O1333,A$1:$A1333,A1333,C$1:$C1333,C1333,G$1:$G1333,G1333,E$1:$E1333,E1333),"")</f>
        <v/>
      </c>
      <c r="U1333" t="str">
        <f t="shared" si="122"/>
        <v/>
      </c>
      <c r="AC1333" s="2" t="str">
        <f t="shared" si="123"/>
        <v/>
      </c>
      <c r="AH1333" s="2" t="str">
        <f t="shared" si="124"/>
        <v/>
      </c>
      <c r="AI1333" s="2" t="str">
        <f>IF(ISNUMBER(AH1333),SUMIFS($AH$1:AH1333,$A$1:A1333,A1333,C$1:$C1333,C1333,$G$1:G1333,G1333,$E$1:E1333,E1333),"")</f>
        <v/>
      </c>
      <c r="AJ1333">
        <f t="shared" si="125"/>
        <v>3</v>
      </c>
    </row>
    <row r="1334" spans="1:36" x14ac:dyDescent="0.25">
      <c r="A1334" s="14" t="s">
        <v>112</v>
      </c>
      <c r="B1334" t="s">
        <v>80</v>
      </c>
      <c r="C1334" t="s">
        <v>106</v>
      </c>
      <c r="D1334" s="13">
        <v>42491</v>
      </c>
      <c r="E1334">
        <v>2</v>
      </c>
      <c r="F1334">
        <v>0</v>
      </c>
      <c r="G1334" s="2" t="s">
        <v>87</v>
      </c>
      <c r="H1334" s="2" t="s">
        <v>13</v>
      </c>
      <c r="I1334">
        <v>10</v>
      </c>
      <c r="J1334" s="2" t="s">
        <v>88</v>
      </c>
      <c r="K1334" s="2">
        <v>0</v>
      </c>
      <c r="L1334" s="2">
        <v>1368</v>
      </c>
      <c r="M1334" s="2">
        <f t="shared" si="120"/>
        <v>136.80000000000001</v>
      </c>
      <c r="O1334" s="2" t="str">
        <f t="shared" si="121"/>
        <v/>
      </c>
      <c r="P1334" s="2" t="str">
        <f>IF(ISNUMBER(O1334),SUMIFS(O$1:$O1334,A$1:$A1334,A1334,C$1:$C1334,C1334,G$1:$G1334,G1334,E$1:$E1334,E1334),"")</f>
        <v/>
      </c>
      <c r="U1334" t="str">
        <f t="shared" si="122"/>
        <v/>
      </c>
      <c r="AC1334" s="2" t="str">
        <f t="shared" si="123"/>
        <v/>
      </c>
      <c r="AH1334" s="2" t="str">
        <f t="shared" si="124"/>
        <v/>
      </c>
      <c r="AI1334" s="2" t="str">
        <f>IF(ISNUMBER(AH1334),SUMIFS($AH$1:AH1334,$A$1:A1334,A1334,C$1:$C1334,C1334,$G$1:G1334,G1334,$E$1:E1334,E1334),"")</f>
        <v/>
      </c>
      <c r="AJ1334">
        <f t="shared" si="125"/>
        <v>3</v>
      </c>
    </row>
    <row r="1335" spans="1:36" x14ac:dyDescent="0.25">
      <c r="A1335" s="14" t="s">
        <v>111</v>
      </c>
      <c r="B1335" t="s">
        <v>80</v>
      </c>
      <c r="C1335" t="s">
        <v>106</v>
      </c>
      <c r="D1335" s="13">
        <v>42491</v>
      </c>
      <c r="E1335">
        <v>2</v>
      </c>
      <c r="F1335">
        <v>50</v>
      </c>
      <c r="G1335" s="2" t="s">
        <v>87</v>
      </c>
      <c r="H1335" s="2" t="s">
        <v>13</v>
      </c>
      <c r="I1335">
        <v>10</v>
      </c>
      <c r="J1335" s="2" t="s">
        <v>88</v>
      </c>
      <c r="K1335" s="2">
        <v>37.5</v>
      </c>
      <c r="L1335" s="2">
        <v>1424</v>
      </c>
      <c r="M1335" s="2">
        <f t="shared" si="120"/>
        <v>142.4</v>
      </c>
      <c r="O1335" s="2" t="str">
        <f t="shared" si="121"/>
        <v/>
      </c>
      <c r="P1335" s="2" t="str">
        <f>IF(ISNUMBER(O1335),SUMIFS(O$1:$O1335,A$1:$A1335,A1335,C$1:$C1335,C1335,G$1:$G1335,G1335,E$1:$E1335,E1335),"")</f>
        <v/>
      </c>
      <c r="U1335" t="str">
        <f t="shared" si="122"/>
        <v/>
      </c>
      <c r="AC1335" s="2" t="str">
        <f t="shared" si="123"/>
        <v/>
      </c>
      <c r="AH1335" s="2" t="str">
        <f t="shared" si="124"/>
        <v/>
      </c>
      <c r="AI1335" s="2" t="str">
        <f>IF(ISNUMBER(AH1335),SUMIFS($AH$1:AH1335,$A$1:A1335,A1335,C$1:$C1335,C1335,$G$1:G1335,G1335,$E$1:E1335,E1335),"")</f>
        <v/>
      </c>
      <c r="AJ1335">
        <f t="shared" si="125"/>
        <v>3</v>
      </c>
    </row>
    <row r="1336" spans="1:36" x14ac:dyDescent="0.25">
      <c r="A1336" s="14" t="s">
        <v>110</v>
      </c>
      <c r="B1336" t="s">
        <v>80</v>
      </c>
      <c r="C1336" t="s">
        <v>106</v>
      </c>
      <c r="D1336" s="13">
        <v>42491</v>
      </c>
      <c r="E1336">
        <v>2</v>
      </c>
      <c r="F1336">
        <v>100</v>
      </c>
      <c r="G1336" s="2" t="s">
        <v>87</v>
      </c>
      <c r="H1336" s="2" t="s">
        <v>13</v>
      </c>
      <c r="I1336">
        <v>10</v>
      </c>
      <c r="J1336" s="2" t="s">
        <v>88</v>
      </c>
      <c r="K1336" s="2">
        <v>75</v>
      </c>
      <c r="L1336" s="2">
        <v>1704</v>
      </c>
      <c r="M1336" s="2">
        <f t="shared" si="120"/>
        <v>170.4</v>
      </c>
      <c r="O1336" s="2" t="str">
        <f t="shared" si="121"/>
        <v/>
      </c>
      <c r="P1336" s="2" t="str">
        <f>IF(ISNUMBER(O1336),SUMIFS(O$1:$O1336,A$1:$A1336,A1336,C$1:$C1336,C1336,G$1:$G1336,G1336,E$1:$E1336,E1336),"")</f>
        <v/>
      </c>
      <c r="U1336" t="str">
        <f t="shared" si="122"/>
        <v/>
      </c>
      <c r="AC1336" s="2" t="str">
        <f t="shared" si="123"/>
        <v/>
      </c>
      <c r="AH1336" s="2" t="str">
        <f t="shared" si="124"/>
        <v/>
      </c>
      <c r="AI1336" s="2" t="str">
        <f>IF(ISNUMBER(AH1336),SUMIFS($AH$1:AH1336,$A$1:A1336,A1336,C$1:$C1336,C1336,$G$1:G1336,G1336,$E$1:E1336,E1336),"")</f>
        <v/>
      </c>
      <c r="AJ1336">
        <f t="shared" si="125"/>
        <v>3</v>
      </c>
    </row>
    <row r="1337" spans="1:36" x14ac:dyDescent="0.25">
      <c r="A1337" s="14" t="s">
        <v>109</v>
      </c>
      <c r="B1337" t="s">
        <v>80</v>
      </c>
      <c r="C1337" t="s">
        <v>106</v>
      </c>
      <c r="D1337" s="13">
        <v>42491</v>
      </c>
      <c r="E1337">
        <v>2</v>
      </c>
      <c r="F1337">
        <v>200</v>
      </c>
      <c r="G1337" s="2" t="s">
        <v>87</v>
      </c>
      <c r="H1337" s="2" t="s">
        <v>13</v>
      </c>
      <c r="I1337">
        <v>10</v>
      </c>
      <c r="J1337" s="2" t="s">
        <v>88</v>
      </c>
      <c r="K1337" s="2">
        <v>150</v>
      </c>
      <c r="L1337" s="2">
        <v>1536</v>
      </c>
      <c r="M1337" s="2">
        <f t="shared" si="120"/>
        <v>153.6</v>
      </c>
      <c r="O1337" s="2" t="str">
        <f t="shared" si="121"/>
        <v/>
      </c>
      <c r="P1337" s="2" t="str">
        <f>IF(ISNUMBER(O1337),SUMIFS(O$1:$O1337,A$1:$A1337,A1337,C$1:$C1337,C1337,G$1:$G1337,G1337,E$1:$E1337,E1337),"")</f>
        <v/>
      </c>
      <c r="U1337" t="str">
        <f t="shared" si="122"/>
        <v/>
      </c>
      <c r="AC1337" s="2" t="str">
        <f t="shared" si="123"/>
        <v/>
      </c>
      <c r="AH1337" s="2" t="str">
        <f t="shared" si="124"/>
        <v/>
      </c>
      <c r="AI1337" s="2" t="str">
        <f>IF(ISNUMBER(AH1337),SUMIFS($AH$1:AH1337,$A$1:A1337,A1337,C$1:$C1337,C1337,$G$1:G1337,G1337,$E$1:E1337,E1337),"")</f>
        <v/>
      </c>
      <c r="AJ1337">
        <f t="shared" si="125"/>
        <v>3</v>
      </c>
    </row>
    <row r="1338" spans="1:36" x14ac:dyDescent="0.25">
      <c r="A1338" s="14" t="s">
        <v>108</v>
      </c>
      <c r="B1338" t="s">
        <v>80</v>
      </c>
      <c r="C1338" t="s">
        <v>106</v>
      </c>
      <c r="D1338" s="13">
        <v>42491</v>
      </c>
      <c r="E1338">
        <v>2</v>
      </c>
      <c r="F1338">
        <v>350</v>
      </c>
      <c r="G1338" s="2" t="s">
        <v>87</v>
      </c>
      <c r="H1338" s="2" t="s">
        <v>13</v>
      </c>
      <c r="I1338">
        <v>10</v>
      </c>
      <c r="J1338" s="2" t="s">
        <v>88</v>
      </c>
      <c r="K1338" s="2">
        <v>262.5</v>
      </c>
      <c r="L1338" s="2">
        <v>1452</v>
      </c>
      <c r="M1338" s="2">
        <f t="shared" si="120"/>
        <v>145.19999999999999</v>
      </c>
      <c r="O1338" s="2" t="str">
        <f t="shared" si="121"/>
        <v/>
      </c>
      <c r="P1338" s="2" t="str">
        <f>IF(ISNUMBER(O1338),SUMIFS(O$1:$O1338,A$1:$A1338,A1338,C$1:$C1338,C1338,G$1:$G1338,G1338,E$1:$E1338,E1338),"")</f>
        <v/>
      </c>
      <c r="U1338" t="str">
        <f t="shared" si="122"/>
        <v/>
      </c>
      <c r="AC1338" s="2" t="str">
        <f t="shared" si="123"/>
        <v/>
      </c>
      <c r="AH1338" s="2" t="str">
        <f t="shared" si="124"/>
        <v/>
      </c>
      <c r="AI1338" s="2" t="str">
        <f>IF(ISNUMBER(AH1338),SUMIFS($AH$1:AH1338,$A$1:A1338,A1338,C$1:$C1338,C1338,$G$1:G1338,G1338,$E$1:E1338,E1338),"")</f>
        <v/>
      </c>
      <c r="AJ1338">
        <f t="shared" si="125"/>
        <v>3</v>
      </c>
    </row>
    <row r="1339" spans="1:36" x14ac:dyDescent="0.25">
      <c r="A1339" s="14" t="s">
        <v>107</v>
      </c>
      <c r="B1339" t="s">
        <v>80</v>
      </c>
      <c r="C1339" t="s">
        <v>106</v>
      </c>
      <c r="D1339" s="13">
        <v>42491</v>
      </c>
      <c r="E1339">
        <v>2</v>
      </c>
      <c r="F1339">
        <v>500</v>
      </c>
      <c r="G1339" s="2" t="s">
        <v>87</v>
      </c>
      <c r="H1339" s="2" t="s">
        <v>13</v>
      </c>
      <c r="I1339">
        <v>10</v>
      </c>
      <c r="J1339" s="2" t="s">
        <v>88</v>
      </c>
      <c r="K1339" s="2">
        <v>375</v>
      </c>
      <c r="L1339" s="2">
        <v>1648</v>
      </c>
      <c r="M1339" s="2">
        <f t="shared" si="120"/>
        <v>164.8</v>
      </c>
      <c r="O1339" s="2" t="str">
        <f t="shared" si="121"/>
        <v/>
      </c>
      <c r="P1339" s="2" t="str">
        <f>IF(ISNUMBER(O1339),SUMIFS(O$1:$O1339,A$1:$A1339,A1339,C$1:$C1339,C1339,G$1:$G1339,G1339,E$1:$E1339,E1339),"")</f>
        <v/>
      </c>
      <c r="U1339" t="str">
        <f t="shared" si="122"/>
        <v/>
      </c>
      <c r="AC1339" s="2" t="str">
        <f t="shared" si="123"/>
        <v/>
      </c>
      <c r="AH1339" s="2" t="str">
        <f t="shared" si="124"/>
        <v/>
      </c>
      <c r="AI1339" s="2" t="str">
        <f>IF(ISNUMBER(AH1339),SUMIFS($AH$1:AH1339,$A$1:A1339,A1339,C$1:$C1339,C1339,$G$1:G1339,G1339,$E$1:E1339,E1339),"")</f>
        <v/>
      </c>
      <c r="AJ1339">
        <f t="shared" si="125"/>
        <v>3</v>
      </c>
    </row>
    <row r="1340" spans="1:36" x14ac:dyDescent="0.25">
      <c r="A1340" s="14" t="s">
        <v>112</v>
      </c>
      <c r="B1340" t="s">
        <v>80</v>
      </c>
      <c r="C1340" t="s">
        <v>106</v>
      </c>
      <c r="D1340" s="13">
        <v>42491</v>
      </c>
      <c r="E1340">
        <v>3</v>
      </c>
      <c r="F1340">
        <v>0</v>
      </c>
      <c r="G1340" s="2" t="s">
        <v>87</v>
      </c>
      <c r="H1340" s="2" t="s">
        <v>13</v>
      </c>
      <c r="I1340">
        <v>10</v>
      </c>
      <c r="J1340" s="2" t="s">
        <v>88</v>
      </c>
      <c r="K1340" s="2">
        <v>0</v>
      </c>
      <c r="L1340" s="2">
        <v>1900</v>
      </c>
      <c r="M1340" s="2">
        <f t="shared" si="120"/>
        <v>190</v>
      </c>
      <c r="O1340" s="2" t="str">
        <f t="shared" si="121"/>
        <v/>
      </c>
      <c r="P1340" s="2" t="str">
        <f>IF(ISNUMBER(O1340),SUMIFS(O$1:$O1340,A$1:$A1340,A1340,C$1:$C1340,C1340,G$1:$G1340,G1340,E$1:$E1340,E1340),"")</f>
        <v/>
      </c>
      <c r="U1340" t="str">
        <f t="shared" si="122"/>
        <v/>
      </c>
      <c r="AC1340" s="2" t="str">
        <f t="shared" si="123"/>
        <v/>
      </c>
      <c r="AH1340" s="2" t="str">
        <f t="shared" si="124"/>
        <v/>
      </c>
      <c r="AI1340" s="2" t="str">
        <f>IF(ISNUMBER(AH1340),SUMIFS($AH$1:AH1340,$A$1:A1340,A1340,C$1:$C1340,C1340,$G$1:G1340,G1340,$E$1:E1340,E1340),"")</f>
        <v/>
      </c>
      <c r="AJ1340">
        <f t="shared" si="125"/>
        <v>3</v>
      </c>
    </row>
    <row r="1341" spans="1:36" x14ac:dyDescent="0.25">
      <c r="A1341" s="14" t="s">
        <v>111</v>
      </c>
      <c r="B1341" t="s">
        <v>80</v>
      </c>
      <c r="C1341" t="s">
        <v>106</v>
      </c>
      <c r="D1341" s="13">
        <v>42491</v>
      </c>
      <c r="E1341">
        <v>3</v>
      </c>
      <c r="F1341">
        <v>50</v>
      </c>
      <c r="G1341" s="2" t="s">
        <v>87</v>
      </c>
      <c r="H1341" s="2" t="s">
        <v>13</v>
      </c>
      <c r="I1341">
        <v>10</v>
      </c>
      <c r="J1341" s="2" t="s">
        <v>88</v>
      </c>
      <c r="K1341" s="2">
        <v>37.5</v>
      </c>
      <c r="L1341" s="2">
        <v>1788</v>
      </c>
      <c r="M1341" s="2">
        <f t="shared" si="120"/>
        <v>178.8</v>
      </c>
      <c r="O1341" s="2" t="str">
        <f t="shared" si="121"/>
        <v/>
      </c>
      <c r="P1341" s="2" t="str">
        <f>IF(ISNUMBER(O1341),SUMIFS(O$1:$O1341,A$1:$A1341,A1341,C$1:$C1341,C1341,G$1:$G1341,G1341,E$1:$E1341,E1341),"")</f>
        <v/>
      </c>
      <c r="U1341" t="str">
        <f t="shared" si="122"/>
        <v/>
      </c>
      <c r="AC1341" s="2" t="str">
        <f t="shared" si="123"/>
        <v/>
      </c>
      <c r="AH1341" s="2" t="str">
        <f t="shared" si="124"/>
        <v/>
      </c>
      <c r="AI1341" s="2" t="str">
        <f>IF(ISNUMBER(AH1341),SUMIFS($AH$1:AH1341,$A$1:A1341,A1341,C$1:$C1341,C1341,$G$1:G1341,G1341,$E$1:E1341,E1341),"")</f>
        <v/>
      </c>
      <c r="AJ1341">
        <f t="shared" si="125"/>
        <v>3</v>
      </c>
    </row>
    <row r="1342" spans="1:36" x14ac:dyDescent="0.25">
      <c r="A1342" s="14" t="s">
        <v>110</v>
      </c>
      <c r="B1342" t="s">
        <v>80</v>
      </c>
      <c r="C1342" t="s">
        <v>106</v>
      </c>
      <c r="D1342" s="13">
        <v>42491</v>
      </c>
      <c r="E1342">
        <v>3</v>
      </c>
      <c r="F1342">
        <v>100</v>
      </c>
      <c r="G1342" s="2" t="s">
        <v>87</v>
      </c>
      <c r="H1342" s="2" t="s">
        <v>13</v>
      </c>
      <c r="I1342">
        <v>10</v>
      </c>
      <c r="J1342" s="2" t="s">
        <v>88</v>
      </c>
      <c r="K1342" s="2">
        <v>75</v>
      </c>
      <c r="L1342" s="2">
        <v>1424</v>
      </c>
      <c r="M1342" s="2">
        <f t="shared" si="120"/>
        <v>142.4</v>
      </c>
      <c r="O1342" s="2" t="str">
        <f t="shared" si="121"/>
        <v/>
      </c>
      <c r="P1342" s="2" t="str">
        <f>IF(ISNUMBER(O1342),SUMIFS(O$1:$O1342,A$1:$A1342,A1342,C$1:$C1342,C1342,G$1:$G1342,G1342,E$1:$E1342,E1342),"")</f>
        <v/>
      </c>
      <c r="U1342" t="str">
        <f t="shared" si="122"/>
        <v/>
      </c>
      <c r="AC1342" s="2" t="str">
        <f t="shared" si="123"/>
        <v/>
      </c>
      <c r="AH1342" s="2" t="str">
        <f t="shared" si="124"/>
        <v/>
      </c>
      <c r="AI1342" s="2" t="str">
        <f>IF(ISNUMBER(AH1342),SUMIFS($AH$1:AH1342,$A$1:A1342,A1342,C$1:$C1342,C1342,$G$1:G1342,G1342,$E$1:E1342,E1342),"")</f>
        <v/>
      </c>
      <c r="AJ1342">
        <f t="shared" si="125"/>
        <v>3</v>
      </c>
    </row>
    <row r="1343" spans="1:36" x14ac:dyDescent="0.25">
      <c r="A1343" s="14" t="s">
        <v>109</v>
      </c>
      <c r="B1343" t="s">
        <v>80</v>
      </c>
      <c r="C1343" t="s">
        <v>106</v>
      </c>
      <c r="D1343" s="13">
        <v>42491</v>
      </c>
      <c r="E1343">
        <v>3</v>
      </c>
      <c r="F1343">
        <v>200</v>
      </c>
      <c r="G1343" s="2" t="s">
        <v>87</v>
      </c>
      <c r="H1343" s="2" t="s">
        <v>13</v>
      </c>
      <c r="I1343">
        <v>10</v>
      </c>
      <c r="J1343" s="2" t="s">
        <v>88</v>
      </c>
      <c r="K1343" s="2">
        <v>150</v>
      </c>
      <c r="L1343" s="2">
        <v>1732</v>
      </c>
      <c r="M1343" s="2">
        <f t="shared" si="120"/>
        <v>173.2</v>
      </c>
      <c r="O1343" s="2" t="str">
        <f t="shared" si="121"/>
        <v/>
      </c>
      <c r="P1343" s="2" t="str">
        <f>IF(ISNUMBER(O1343),SUMIFS(O$1:$O1343,A$1:$A1343,A1343,C$1:$C1343,C1343,G$1:$G1343,G1343,E$1:$E1343,E1343),"")</f>
        <v/>
      </c>
      <c r="U1343" t="str">
        <f t="shared" si="122"/>
        <v/>
      </c>
      <c r="AC1343" s="2" t="str">
        <f t="shared" si="123"/>
        <v/>
      </c>
      <c r="AH1343" s="2" t="str">
        <f t="shared" si="124"/>
        <v/>
      </c>
      <c r="AI1343" s="2" t="str">
        <f>IF(ISNUMBER(AH1343),SUMIFS($AH$1:AH1343,$A$1:A1343,A1343,C$1:$C1343,C1343,$G$1:G1343,G1343,$E$1:E1343,E1343),"")</f>
        <v/>
      </c>
      <c r="AJ1343">
        <f t="shared" si="125"/>
        <v>3</v>
      </c>
    </row>
    <row r="1344" spans="1:36" x14ac:dyDescent="0.25">
      <c r="A1344" s="14" t="s">
        <v>108</v>
      </c>
      <c r="B1344" t="s">
        <v>80</v>
      </c>
      <c r="C1344" t="s">
        <v>106</v>
      </c>
      <c r="D1344" s="13">
        <v>42491</v>
      </c>
      <c r="E1344">
        <v>3</v>
      </c>
      <c r="F1344">
        <v>350</v>
      </c>
      <c r="G1344" s="2" t="s">
        <v>87</v>
      </c>
      <c r="H1344" s="2" t="s">
        <v>13</v>
      </c>
      <c r="I1344">
        <v>10</v>
      </c>
      <c r="J1344" s="2" t="s">
        <v>88</v>
      </c>
      <c r="K1344" s="2">
        <v>262.5</v>
      </c>
      <c r="L1344" s="2">
        <v>1480</v>
      </c>
      <c r="M1344" s="2">
        <f t="shared" si="120"/>
        <v>148</v>
      </c>
      <c r="O1344" s="2" t="str">
        <f t="shared" si="121"/>
        <v/>
      </c>
      <c r="P1344" s="2" t="str">
        <f>IF(ISNUMBER(O1344),SUMIFS(O$1:$O1344,A$1:$A1344,A1344,C$1:$C1344,C1344,G$1:$G1344,G1344,E$1:$E1344,E1344),"")</f>
        <v/>
      </c>
      <c r="U1344" t="str">
        <f t="shared" si="122"/>
        <v/>
      </c>
      <c r="AC1344" s="2" t="str">
        <f t="shared" si="123"/>
        <v/>
      </c>
      <c r="AH1344" s="2" t="str">
        <f t="shared" si="124"/>
        <v/>
      </c>
      <c r="AI1344" s="2" t="str">
        <f>IF(ISNUMBER(AH1344),SUMIFS($AH$1:AH1344,$A$1:A1344,A1344,C$1:$C1344,C1344,$G$1:G1344,G1344,$E$1:E1344,E1344),"")</f>
        <v/>
      </c>
      <c r="AJ1344">
        <f t="shared" si="125"/>
        <v>3</v>
      </c>
    </row>
    <row r="1345" spans="1:36" x14ac:dyDescent="0.25">
      <c r="A1345" s="14" t="s">
        <v>107</v>
      </c>
      <c r="B1345" t="s">
        <v>80</v>
      </c>
      <c r="C1345" t="s">
        <v>106</v>
      </c>
      <c r="D1345" s="13">
        <v>42491</v>
      </c>
      <c r="E1345">
        <v>3</v>
      </c>
      <c r="F1345">
        <v>500</v>
      </c>
      <c r="G1345" s="2" t="s">
        <v>87</v>
      </c>
      <c r="H1345" s="2" t="s">
        <v>13</v>
      </c>
      <c r="I1345">
        <v>10</v>
      </c>
      <c r="J1345" s="2" t="s">
        <v>88</v>
      </c>
      <c r="K1345" s="2">
        <v>375</v>
      </c>
      <c r="L1345" s="2">
        <v>1480</v>
      </c>
      <c r="M1345" s="2">
        <f t="shared" si="120"/>
        <v>148</v>
      </c>
      <c r="O1345" s="2" t="str">
        <f t="shared" si="121"/>
        <v/>
      </c>
      <c r="P1345" s="2" t="str">
        <f>IF(ISNUMBER(O1345),SUMIFS(O$1:$O1345,A$1:$A1345,A1345,C$1:$C1345,C1345,G$1:$G1345,G1345,E$1:$E1345,E1345),"")</f>
        <v/>
      </c>
      <c r="U1345" t="str">
        <f t="shared" si="122"/>
        <v/>
      </c>
      <c r="AC1345" s="2" t="str">
        <f t="shared" si="123"/>
        <v/>
      </c>
      <c r="AH1345" s="2" t="str">
        <f t="shared" si="124"/>
        <v/>
      </c>
      <c r="AI1345" s="2" t="str">
        <f>IF(ISNUMBER(AH1345),SUMIFS($AH$1:AH1345,$A$1:A1345,A1345,C$1:$C1345,C1345,$G$1:G1345,G1345,$E$1:E1345,E1345),"")</f>
        <v/>
      </c>
      <c r="AJ1345">
        <f t="shared" si="125"/>
        <v>3</v>
      </c>
    </row>
    <row r="1346" spans="1:36" x14ac:dyDescent="0.25">
      <c r="A1346" s="14" t="s">
        <v>112</v>
      </c>
      <c r="B1346" t="s">
        <v>80</v>
      </c>
      <c r="C1346" t="s">
        <v>106</v>
      </c>
      <c r="D1346" s="13">
        <v>42492</v>
      </c>
      <c r="E1346">
        <v>1</v>
      </c>
      <c r="F1346">
        <v>0</v>
      </c>
      <c r="G1346" s="2" t="s">
        <v>87</v>
      </c>
      <c r="H1346" s="2" t="s">
        <v>13</v>
      </c>
      <c r="I1346">
        <v>10</v>
      </c>
      <c r="J1346" s="2" t="s">
        <v>77</v>
      </c>
      <c r="K1346" s="2">
        <v>0</v>
      </c>
      <c r="L1346" s="2"/>
      <c r="M1346" s="2" t="str">
        <f t="shared" ref="M1346:M1409" si="126">IF(ISNUMBER(L1346),L1346/10,"")</f>
        <v/>
      </c>
      <c r="N1346">
        <v>372.39542399999999</v>
      </c>
      <c r="O1346" s="2">
        <f t="shared" ref="O1346:O1409" si="127">IF(ISNUMBER(N1346),N1346/10,"")</f>
        <v>37.239542399999998</v>
      </c>
      <c r="P1346" s="2">
        <f>IF(ISNUMBER(O1346),SUMIFS(O$1:$O1346,A$1:$A1346,A1346,C$1:$C1346,C1346,G$1:$G1346,G1346,E$1:$E1346,E1346),"")</f>
        <v>714.78413146666674</v>
      </c>
      <c r="R1346">
        <v>88.475955384896693</v>
      </c>
      <c r="S1346">
        <v>5.49917718047175</v>
      </c>
      <c r="T1346">
        <v>6.0248674346315596</v>
      </c>
      <c r="U1346">
        <f t="shared" ref="U1346:U1409" si="128">IF(ISNUMBER(R1346),R1346/100,"")</f>
        <v>0.88475955384896698</v>
      </c>
      <c r="AC1346" s="2" t="str">
        <f t="shared" ref="AC1346:AC1409" si="129">IF(ISNUMBER(AB1346),AB1346,"")</f>
        <v/>
      </c>
      <c r="AH1346" s="2" t="str">
        <f t="shared" ref="AH1346:AH1409" si="130">IF(AND(ISNUMBER(AB1346),ISNUMBER(O1346)),ROUND(O1346*AB1346,3),"")</f>
        <v/>
      </c>
      <c r="AI1346" s="2" t="str">
        <f>IF(ISNUMBER(AH1346),SUMIFS($AH$1:AH1346,$A$1:A1346,A1346,C$1:$C1346,C1346,$G$1:G1346,G1346,$E$1:E1346,E1346),"")</f>
        <v/>
      </c>
      <c r="AJ1346">
        <f t="shared" ref="AJ1346:AJ1409" si="131">COUNT(K1346:AI1346)</f>
        <v>8</v>
      </c>
    </row>
    <row r="1347" spans="1:36" x14ac:dyDescent="0.25">
      <c r="A1347" s="14" t="s">
        <v>111</v>
      </c>
      <c r="B1347" t="s">
        <v>80</v>
      </c>
      <c r="C1347" t="s">
        <v>106</v>
      </c>
      <c r="D1347" s="13">
        <v>42492</v>
      </c>
      <c r="E1347">
        <v>1</v>
      </c>
      <c r="F1347">
        <v>50</v>
      </c>
      <c r="G1347" s="2" t="s">
        <v>87</v>
      </c>
      <c r="H1347" s="2" t="s">
        <v>13</v>
      </c>
      <c r="I1347">
        <v>10</v>
      </c>
      <c r="J1347" s="2" t="s">
        <v>77</v>
      </c>
      <c r="K1347" s="2">
        <v>37.5</v>
      </c>
      <c r="L1347" s="2"/>
      <c r="M1347" s="2" t="str">
        <f t="shared" si="126"/>
        <v/>
      </c>
      <c r="N1347">
        <v>536.16210666666666</v>
      </c>
      <c r="O1347" s="2">
        <f t="shared" si="127"/>
        <v>53.616210666666667</v>
      </c>
      <c r="P1347" s="2">
        <f>IF(ISNUMBER(O1347),SUMIFS(O$1:$O1347,A$1:$A1347,A1347,C$1:$C1347,C1347,G$1:$G1347,G1347,E$1:$E1347,E1347),"")</f>
        <v>731.22482968799989</v>
      </c>
      <c r="R1347">
        <v>94.833518312985561</v>
      </c>
      <c r="S1347">
        <v>2.8246392896781356</v>
      </c>
      <c r="T1347">
        <v>2.341842397336293</v>
      </c>
      <c r="U1347">
        <f t="shared" si="128"/>
        <v>0.94833518312985565</v>
      </c>
      <c r="AC1347" s="2" t="str">
        <f t="shared" si="129"/>
        <v/>
      </c>
      <c r="AH1347" s="2" t="str">
        <f t="shared" si="130"/>
        <v/>
      </c>
      <c r="AI1347" s="2" t="str">
        <f>IF(ISNUMBER(AH1347),SUMIFS($AH$1:AH1347,$A$1:A1347,A1347,C$1:$C1347,C1347,$G$1:G1347,G1347,$E$1:E1347,E1347),"")</f>
        <v/>
      </c>
      <c r="AJ1347">
        <f t="shared" si="131"/>
        <v>8</v>
      </c>
    </row>
    <row r="1348" spans="1:36" x14ac:dyDescent="0.25">
      <c r="A1348" s="14" t="s">
        <v>110</v>
      </c>
      <c r="B1348" t="s">
        <v>80</v>
      </c>
      <c r="C1348" t="s">
        <v>106</v>
      </c>
      <c r="D1348" s="13">
        <v>42492</v>
      </c>
      <c r="E1348">
        <v>1</v>
      </c>
      <c r="F1348">
        <v>100</v>
      </c>
      <c r="G1348" s="2" t="s">
        <v>87</v>
      </c>
      <c r="H1348" s="2" t="s">
        <v>13</v>
      </c>
      <c r="I1348">
        <v>10</v>
      </c>
      <c r="J1348" s="2" t="s">
        <v>77</v>
      </c>
      <c r="K1348" s="2">
        <v>75</v>
      </c>
      <c r="L1348" s="2"/>
      <c r="M1348" s="2" t="str">
        <f t="shared" si="126"/>
        <v/>
      </c>
      <c r="N1348">
        <v>555.3780119999999</v>
      </c>
      <c r="O1348" s="2">
        <f t="shared" si="127"/>
        <v>55.53780119999999</v>
      </c>
      <c r="P1348" s="2">
        <f>IF(ISNUMBER(O1348),SUMIFS(O$1:$O1348,A$1:$A1348,A1348,C$1:$C1348,C1348,G$1:$G1348,G1348,E$1:$E1348,E1348),"")</f>
        <v>884.16937079999991</v>
      </c>
      <c r="R1348">
        <v>90.548683793212817</v>
      </c>
      <c r="S1348">
        <v>7.2893540543397828</v>
      </c>
      <c r="T1348">
        <v>2.1619621524474044</v>
      </c>
      <c r="U1348">
        <f t="shared" si="128"/>
        <v>0.90548683793212814</v>
      </c>
      <c r="AC1348" s="2" t="str">
        <f t="shared" si="129"/>
        <v/>
      </c>
      <c r="AH1348" s="2" t="str">
        <f t="shared" si="130"/>
        <v/>
      </c>
      <c r="AI1348" s="2" t="str">
        <f>IF(ISNUMBER(AH1348),SUMIFS($AH$1:AH1348,$A$1:A1348,A1348,C$1:$C1348,C1348,$G$1:G1348,G1348,$E$1:E1348,E1348),"")</f>
        <v/>
      </c>
      <c r="AJ1348">
        <f t="shared" si="131"/>
        <v>8</v>
      </c>
    </row>
    <row r="1349" spans="1:36" x14ac:dyDescent="0.25">
      <c r="A1349" s="14" t="s">
        <v>109</v>
      </c>
      <c r="B1349" t="s">
        <v>80</v>
      </c>
      <c r="C1349" t="s">
        <v>106</v>
      </c>
      <c r="D1349" s="13">
        <v>42492</v>
      </c>
      <c r="E1349">
        <v>1</v>
      </c>
      <c r="F1349">
        <v>200</v>
      </c>
      <c r="G1349" s="2" t="s">
        <v>87</v>
      </c>
      <c r="H1349" s="2" t="s">
        <v>13</v>
      </c>
      <c r="I1349">
        <v>10</v>
      </c>
      <c r="J1349" s="2" t="s">
        <v>77</v>
      </c>
      <c r="K1349" s="2">
        <v>150</v>
      </c>
      <c r="L1349" s="2"/>
      <c r="M1349" s="2" t="str">
        <f t="shared" si="126"/>
        <v/>
      </c>
      <c r="N1349">
        <v>600.0328639999999</v>
      </c>
      <c r="O1349" s="2">
        <f t="shared" si="127"/>
        <v>60.003286399999993</v>
      </c>
      <c r="P1349" s="2">
        <f>IF(ISNUMBER(O1349),SUMIFS(O$1:$O1349,A$1:$A1349,A1349,C$1:$C1349,C1349,G$1:$G1349,G1349,E$1:$E1349,E1349),"")</f>
        <v>809.82165306666673</v>
      </c>
      <c r="R1349">
        <v>93.773098891253213</v>
      </c>
      <c r="S1349">
        <v>3.8694142681151305</v>
      </c>
      <c r="T1349">
        <v>2.3574868406316498</v>
      </c>
      <c r="U1349">
        <f t="shared" si="128"/>
        <v>0.93773098891253215</v>
      </c>
      <c r="AC1349" s="2" t="str">
        <f t="shared" si="129"/>
        <v/>
      </c>
      <c r="AH1349" s="2" t="str">
        <f t="shared" si="130"/>
        <v/>
      </c>
      <c r="AI1349" s="2" t="str">
        <f>IF(ISNUMBER(AH1349),SUMIFS($AH$1:AH1349,$A$1:A1349,A1349,C$1:$C1349,C1349,$G$1:G1349,G1349,$E$1:E1349,E1349),"")</f>
        <v/>
      </c>
      <c r="AJ1349">
        <f t="shared" si="131"/>
        <v>8</v>
      </c>
    </row>
    <row r="1350" spans="1:36" x14ac:dyDescent="0.25">
      <c r="A1350" s="14" t="s">
        <v>108</v>
      </c>
      <c r="B1350" t="s">
        <v>80</v>
      </c>
      <c r="C1350" t="s">
        <v>106</v>
      </c>
      <c r="D1350" s="13">
        <v>42492</v>
      </c>
      <c r="E1350">
        <v>1</v>
      </c>
      <c r="F1350">
        <v>350</v>
      </c>
      <c r="G1350" s="2" t="s">
        <v>87</v>
      </c>
      <c r="H1350" s="2" t="s">
        <v>13</v>
      </c>
      <c r="I1350">
        <v>10</v>
      </c>
      <c r="J1350" s="2" t="s">
        <v>77</v>
      </c>
      <c r="K1350" s="2">
        <v>262.5</v>
      </c>
      <c r="L1350" s="2"/>
      <c r="M1350" s="2" t="str">
        <f t="shared" si="126"/>
        <v/>
      </c>
      <c r="N1350">
        <v>474.29689600000006</v>
      </c>
      <c r="O1350" s="2">
        <f t="shared" si="127"/>
        <v>47.429689600000003</v>
      </c>
      <c r="P1350" s="2">
        <f>IF(ISNUMBER(O1350),SUMIFS(O$1:$O1350,A$1:$A1350,A1350,C$1:$C1350,C1350,G$1:$G1350,G1350,E$1:$E1350,E1350),"")</f>
        <v>718.89229867466668</v>
      </c>
      <c r="R1350">
        <v>92.754566156992141</v>
      </c>
      <c r="S1350">
        <v>3.9643072919087232</v>
      </c>
      <c r="T1350">
        <v>3.2811265510991312</v>
      </c>
      <c r="U1350">
        <f t="shared" si="128"/>
        <v>0.92754566156992135</v>
      </c>
      <c r="AC1350" s="2" t="str">
        <f t="shared" si="129"/>
        <v/>
      </c>
      <c r="AH1350" s="2" t="str">
        <f t="shared" si="130"/>
        <v/>
      </c>
      <c r="AI1350" s="2" t="str">
        <f>IF(ISNUMBER(AH1350),SUMIFS($AH$1:AH1350,$A$1:A1350,A1350,C$1:$C1350,C1350,$G$1:G1350,G1350,$E$1:E1350,E1350),"")</f>
        <v/>
      </c>
      <c r="AJ1350">
        <f t="shared" si="131"/>
        <v>8</v>
      </c>
    </row>
    <row r="1351" spans="1:36" x14ac:dyDescent="0.25">
      <c r="A1351" s="14" t="s">
        <v>107</v>
      </c>
      <c r="B1351" t="s">
        <v>80</v>
      </c>
      <c r="C1351" t="s">
        <v>106</v>
      </c>
      <c r="D1351" s="13">
        <v>42492</v>
      </c>
      <c r="E1351">
        <v>1</v>
      </c>
      <c r="F1351">
        <v>500</v>
      </c>
      <c r="G1351" s="2" t="s">
        <v>87</v>
      </c>
      <c r="H1351" s="2" t="s">
        <v>13</v>
      </c>
      <c r="I1351">
        <v>10</v>
      </c>
      <c r="J1351" s="2" t="s">
        <v>77</v>
      </c>
      <c r="K1351" s="2">
        <v>375</v>
      </c>
      <c r="L1351" s="2"/>
      <c r="M1351" s="2" t="str">
        <f t="shared" si="126"/>
        <v/>
      </c>
      <c r="N1351">
        <v>575.36937333333333</v>
      </c>
      <c r="O1351" s="2">
        <f t="shared" si="127"/>
        <v>57.536937333333334</v>
      </c>
      <c r="P1351" s="2">
        <f>IF(ISNUMBER(O1351),SUMIFS(O$1:$O1351,A$1:$A1351,A1351,C$1:$C1351,C1351,G$1:$G1351,G1351,E$1:$E1351,E1351),"")</f>
        <v>842.30909018666659</v>
      </c>
      <c r="R1351">
        <v>95.735735735735744</v>
      </c>
      <c r="S1351">
        <v>1.0483210483210486</v>
      </c>
      <c r="T1351">
        <v>3.2159432159432164</v>
      </c>
      <c r="U1351">
        <f t="shared" si="128"/>
        <v>0.9573573573573575</v>
      </c>
      <c r="AC1351" s="2" t="str">
        <f t="shared" si="129"/>
        <v/>
      </c>
      <c r="AH1351" s="2" t="str">
        <f t="shared" si="130"/>
        <v/>
      </c>
      <c r="AI1351" s="2" t="str">
        <f>IF(ISNUMBER(AH1351),SUMIFS($AH$1:AH1351,$A$1:A1351,A1351,C$1:$C1351,C1351,$G$1:G1351,G1351,$E$1:E1351,E1351),"")</f>
        <v/>
      </c>
      <c r="AJ1351">
        <f t="shared" si="131"/>
        <v>8</v>
      </c>
    </row>
    <row r="1352" spans="1:36" x14ac:dyDescent="0.25">
      <c r="A1352" s="14" t="s">
        <v>112</v>
      </c>
      <c r="B1352" t="s">
        <v>80</v>
      </c>
      <c r="C1352" t="s">
        <v>106</v>
      </c>
      <c r="D1352" s="13">
        <v>42492</v>
      </c>
      <c r="E1352">
        <v>2</v>
      </c>
      <c r="F1352">
        <v>0</v>
      </c>
      <c r="G1352" s="2" t="s">
        <v>87</v>
      </c>
      <c r="H1352" s="2" t="s">
        <v>13</v>
      </c>
      <c r="I1352">
        <v>10</v>
      </c>
      <c r="J1352" s="2" t="s">
        <v>77</v>
      </c>
      <c r="K1352" s="2">
        <v>0</v>
      </c>
      <c r="L1352" s="2"/>
      <c r="M1352" s="2" t="str">
        <f t="shared" si="126"/>
        <v/>
      </c>
      <c r="N1352">
        <v>551.52501066666673</v>
      </c>
      <c r="O1352" s="2">
        <f t="shared" si="127"/>
        <v>55.152501066666673</v>
      </c>
      <c r="P1352" s="2">
        <f>IF(ISNUMBER(O1352),SUMIFS(O$1:$O1352,A$1:$A1352,A1352,C$1:$C1352,C1352,G$1:$G1352,G1352,E$1:$E1352,E1352),"")</f>
        <v>791.74888959999987</v>
      </c>
      <c r="R1352">
        <v>97.058656198441156</v>
      </c>
      <c r="S1352">
        <v>1.6612618763156402</v>
      </c>
      <c r="T1352">
        <v>1.2800819252432156</v>
      </c>
      <c r="U1352">
        <f t="shared" si="128"/>
        <v>0.97058656198441151</v>
      </c>
      <c r="AC1352" s="2" t="str">
        <f t="shared" si="129"/>
        <v/>
      </c>
      <c r="AH1352" s="2" t="str">
        <f t="shared" si="130"/>
        <v/>
      </c>
      <c r="AI1352" s="2" t="str">
        <f>IF(ISNUMBER(AH1352),SUMIFS($AH$1:AH1352,$A$1:A1352,A1352,C$1:$C1352,C1352,$G$1:G1352,G1352,$E$1:E1352,E1352),"")</f>
        <v/>
      </c>
      <c r="AJ1352">
        <f t="shared" si="131"/>
        <v>8</v>
      </c>
    </row>
    <row r="1353" spans="1:36" x14ac:dyDescent="0.25">
      <c r="A1353" s="14" t="s">
        <v>111</v>
      </c>
      <c r="B1353" t="s">
        <v>80</v>
      </c>
      <c r="C1353" t="s">
        <v>106</v>
      </c>
      <c r="D1353" s="13">
        <v>42492</v>
      </c>
      <c r="E1353">
        <v>2</v>
      </c>
      <c r="F1353">
        <v>50</v>
      </c>
      <c r="G1353" s="2" t="s">
        <v>87</v>
      </c>
      <c r="H1353" s="2" t="s">
        <v>13</v>
      </c>
      <c r="I1353">
        <v>10</v>
      </c>
      <c r="J1353" s="2" t="s">
        <v>77</v>
      </c>
      <c r="K1353" s="2">
        <v>37.5</v>
      </c>
      <c r="L1353" s="2"/>
      <c r="M1353" s="2" t="str">
        <f t="shared" si="126"/>
        <v/>
      </c>
      <c r="N1353">
        <v>695.34409999999991</v>
      </c>
      <c r="O1353" s="2">
        <f t="shared" si="127"/>
        <v>69.534409999999994</v>
      </c>
      <c r="P1353" s="2">
        <f>IF(ISNUMBER(O1353),SUMIFS(O$1:$O1353,A$1:$A1353,A1353,C$1:$C1353,C1353,G$1:$G1353,G1353,E$1:$E1353,E1353),"")</f>
        <v>962.95523693333337</v>
      </c>
      <c r="R1353">
        <v>97.22292606294026</v>
      </c>
      <c r="S1353">
        <v>1.2010338012466428</v>
      </c>
      <c r="T1353">
        <v>1.5760401358131053</v>
      </c>
      <c r="U1353">
        <f t="shared" si="128"/>
        <v>0.97222926062940263</v>
      </c>
      <c r="AC1353" s="2" t="str">
        <f t="shared" si="129"/>
        <v/>
      </c>
      <c r="AH1353" s="2" t="str">
        <f t="shared" si="130"/>
        <v/>
      </c>
      <c r="AI1353" s="2" t="str">
        <f>IF(ISNUMBER(AH1353),SUMIFS($AH$1:AH1353,$A$1:A1353,A1353,C$1:$C1353,C1353,$G$1:G1353,G1353,$E$1:E1353,E1353),"")</f>
        <v/>
      </c>
      <c r="AJ1353">
        <f t="shared" si="131"/>
        <v>8</v>
      </c>
    </row>
    <row r="1354" spans="1:36" x14ac:dyDescent="0.25">
      <c r="A1354" s="14" t="s">
        <v>110</v>
      </c>
      <c r="B1354" t="s">
        <v>80</v>
      </c>
      <c r="C1354" t="s">
        <v>106</v>
      </c>
      <c r="D1354" s="13">
        <v>42492</v>
      </c>
      <c r="E1354">
        <v>2</v>
      </c>
      <c r="F1354">
        <v>100</v>
      </c>
      <c r="G1354" s="2" t="s">
        <v>87</v>
      </c>
      <c r="H1354" s="2" t="s">
        <v>13</v>
      </c>
      <c r="I1354">
        <v>10</v>
      </c>
      <c r="J1354" s="2" t="s">
        <v>77</v>
      </c>
      <c r="K1354" s="2">
        <v>75</v>
      </c>
      <c r="L1354" s="2"/>
      <c r="M1354" s="2" t="str">
        <f t="shared" si="126"/>
        <v/>
      </c>
      <c r="N1354">
        <v>911.4782560000001</v>
      </c>
      <c r="O1354" s="2">
        <f t="shared" si="127"/>
        <v>91.147825600000004</v>
      </c>
      <c r="P1354" s="2">
        <f>IF(ISNUMBER(O1354),SUMIFS(O$1:$O1354,A$1:$A1354,A1354,C$1:$C1354,C1354,G$1:$G1354,G1354,E$1:$E1354,E1354),"")</f>
        <v>944.28837640000006</v>
      </c>
      <c r="R1354">
        <v>97.361921278049294</v>
      </c>
      <c r="S1354">
        <v>0.13137842240790373</v>
      </c>
      <c r="T1354">
        <v>2.5067002995428029</v>
      </c>
      <c r="U1354">
        <f t="shared" si="128"/>
        <v>0.9736192127804929</v>
      </c>
      <c r="AC1354" s="2" t="str">
        <f t="shared" si="129"/>
        <v/>
      </c>
      <c r="AH1354" s="2" t="str">
        <f t="shared" si="130"/>
        <v/>
      </c>
      <c r="AI1354" s="2" t="str">
        <f>IF(ISNUMBER(AH1354),SUMIFS($AH$1:AH1354,$A$1:A1354,A1354,C$1:$C1354,C1354,$G$1:G1354,G1354,$E$1:E1354,E1354),"")</f>
        <v/>
      </c>
      <c r="AJ1354">
        <f t="shared" si="131"/>
        <v>8</v>
      </c>
    </row>
    <row r="1355" spans="1:36" x14ac:dyDescent="0.25">
      <c r="A1355" s="14" t="s">
        <v>109</v>
      </c>
      <c r="B1355" t="s">
        <v>80</v>
      </c>
      <c r="C1355" t="s">
        <v>106</v>
      </c>
      <c r="D1355" s="13">
        <v>42492</v>
      </c>
      <c r="E1355">
        <v>2</v>
      </c>
      <c r="F1355">
        <v>200</v>
      </c>
      <c r="G1355" s="2" t="s">
        <v>87</v>
      </c>
      <c r="H1355" s="2" t="s">
        <v>13</v>
      </c>
      <c r="I1355">
        <v>10</v>
      </c>
      <c r="J1355" s="2" t="s">
        <v>77</v>
      </c>
      <c r="K1355" s="2">
        <v>150</v>
      </c>
      <c r="L1355" s="2"/>
      <c r="M1355" s="2" t="str">
        <f t="shared" si="126"/>
        <v/>
      </c>
      <c r="N1355">
        <v>524.85194666666655</v>
      </c>
      <c r="O1355" s="2">
        <f t="shared" si="127"/>
        <v>52.485194666666658</v>
      </c>
      <c r="P1355" s="2">
        <f>IF(ISNUMBER(O1355),SUMIFS(O$1:$O1355,A$1:$A1355,A1355,C$1:$C1355,C1355,G$1:$G1355,G1355,E$1:$E1355,E1355),"")</f>
        <v>841.44883746666665</v>
      </c>
      <c r="R1355">
        <v>97.76148205326129</v>
      </c>
      <c r="S1355">
        <v>0.72365881898880746</v>
      </c>
      <c r="T1355">
        <v>1.5148591277499037</v>
      </c>
      <c r="U1355">
        <f t="shared" si="128"/>
        <v>0.97761482053261295</v>
      </c>
      <c r="AC1355" s="2" t="str">
        <f t="shared" si="129"/>
        <v/>
      </c>
      <c r="AH1355" s="2" t="str">
        <f t="shared" si="130"/>
        <v/>
      </c>
      <c r="AI1355" s="2" t="str">
        <f>IF(ISNUMBER(AH1355),SUMIFS($AH$1:AH1355,$A$1:A1355,A1355,C$1:$C1355,C1355,$G$1:G1355,G1355,$E$1:E1355,E1355),"")</f>
        <v/>
      </c>
      <c r="AJ1355">
        <f t="shared" si="131"/>
        <v>8</v>
      </c>
    </row>
    <row r="1356" spans="1:36" x14ac:dyDescent="0.25">
      <c r="A1356" s="14" t="s">
        <v>108</v>
      </c>
      <c r="B1356" t="s">
        <v>80</v>
      </c>
      <c r="C1356" t="s">
        <v>106</v>
      </c>
      <c r="D1356" s="13">
        <v>42492</v>
      </c>
      <c r="E1356">
        <v>2</v>
      </c>
      <c r="F1356">
        <v>350</v>
      </c>
      <c r="G1356" s="2" t="s">
        <v>87</v>
      </c>
      <c r="H1356" s="2" t="s">
        <v>13</v>
      </c>
      <c r="I1356">
        <v>10</v>
      </c>
      <c r="J1356" s="2" t="s">
        <v>77</v>
      </c>
      <c r="K1356" s="2">
        <v>262.5</v>
      </c>
      <c r="L1356" s="2"/>
      <c r="M1356" s="2" t="str">
        <f t="shared" si="126"/>
        <v/>
      </c>
      <c r="N1356">
        <v>671.89145599999983</v>
      </c>
      <c r="O1356" s="2">
        <f t="shared" si="127"/>
        <v>67.189145599999989</v>
      </c>
      <c r="P1356" s="2">
        <f>IF(ISNUMBER(O1356),SUMIFS(O$1:$O1356,A$1:$A1356,A1356,C$1:$C1356,C1356,G$1:$G1356,G1356,E$1:$E1356,E1356),"")</f>
        <v>776.99097760000006</v>
      </c>
      <c r="R1356">
        <v>97.199643400283193</v>
      </c>
      <c r="S1356">
        <v>1.4788400020976455</v>
      </c>
      <c r="T1356">
        <v>1.3215165976191725</v>
      </c>
      <c r="U1356">
        <f t="shared" si="128"/>
        <v>0.97199643400283198</v>
      </c>
      <c r="AC1356" s="2" t="str">
        <f t="shared" si="129"/>
        <v/>
      </c>
      <c r="AH1356" s="2" t="str">
        <f t="shared" si="130"/>
        <v/>
      </c>
      <c r="AI1356" s="2" t="str">
        <f>IF(ISNUMBER(AH1356),SUMIFS($AH$1:AH1356,$A$1:A1356,A1356,C$1:$C1356,C1356,$G$1:G1356,G1356,$E$1:E1356,E1356),"")</f>
        <v/>
      </c>
      <c r="AJ1356">
        <f t="shared" si="131"/>
        <v>8</v>
      </c>
    </row>
    <row r="1357" spans="1:36" x14ac:dyDescent="0.25">
      <c r="A1357" s="14" t="s">
        <v>107</v>
      </c>
      <c r="B1357" t="s">
        <v>80</v>
      </c>
      <c r="C1357" t="s">
        <v>106</v>
      </c>
      <c r="D1357" s="13">
        <v>42492</v>
      </c>
      <c r="E1357">
        <v>2</v>
      </c>
      <c r="F1357">
        <v>500</v>
      </c>
      <c r="G1357" s="2" t="s">
        <v>87</v>
      </c>
      <c r="H1357" s="2" t="s">
        <v>13</v>
      </c>
      <c r="I1357">
        <v>10</v>
      </c>
      <c r="J1357" s="2" t="s">
        <v>77</v>
      </c>
      <c r="K1357" s="2">
        <v>375</v>
      </c>
      <c r="L1357" s="2"/>
      <c r="M1357" s="2" t="str">
        <f t="shared" si="126"/>
        <v/>
      </c>
      <c r="N1357">
        <v>839.90500000000009</v>
      </c>
      <c r="O1357" s="2">
        <f t="shared" si="127"/>
        <v>83.990500000000011</v>
      </c>
      <c r="P1357" s="2">
        <f>IF(ISNUMBER(O1357),SUMIFS(O$1:$O1357,A$1:$A1357,A1357,C$1:$C1357,C1357,G$1:$G1357,G1357,E$1:$E1357,E1357),"")</f>
        <v>958.05702600000006</v>
      </c>
      <c r="R1357">
        <v>96.212039918446195</v>
      </c>
      <c r="S1357">
        <v>0.4989805773151626</v>
      </c>
      <c r="T1357">
        <v>3.2889795042386525</v>
      </c>
      <c r="U1357">
        <f t="shared" si="128"/>
        <v>0.96212039918446191</v>
      </c>
      <c r="AC1357" s="2" t="str">
        <f t="shared" si="129"/>
        <v/>
      </c>
      <c r="AH1357" s="2" t="str">
        <f t="shared" si="130"/>
        <v/>
      </c>
      <c r="AI1357" s="2" t="str">
        <f>IF(ISNUMBER(AH1357),SUMIFS($AH$1:AH1357,$A$1:A1357,A1357,C$1:$C1357,C1357,$G$1:G1357,G1357,$E$1:E1357,E1357),"")</f>
        <v/>
      </c>
      <c r="AJ1357">
        <f t="shared" si="131"/>
        <v>8</v>
      </c>
    </row>
    <row r="1358" spans="1:36" x14ac:dyDescent="0.25">
      <c r="A1358" s="14" t="s">
        <v>112</v>
      </c>
      <c r="B1358" t="s">
        <v>80</v>
      </c>
      <c r="C1358" t="s">
        <v>106</v>
      </c>
      <c r="D1358" s="13">
        <v>42492</v>
      </c>
      <c r="E1358">
        <v>3</v>
      </c>
      <c r="F1358">
        <v>0</v>
      </c>
      <c r="G1358" s="2" t="s">
        <v>87</v>
      </c>
      <c r="H1358" s="2" t="s">
        <v>13</v>
      </c>
      <c r="I1358">
        <v>10</v>
      </c>
      <c r="J1358" s="2" t="s">
        <v>77</v>
      </c>
      <c r="K1358" s="2">
        <v>0</v>
      </c>
      <c r="L1358" s="2"/>
      <c r="M1358" s="2" t="str">
        <f t="shared" si="126"/>
        <v/>
      </c>
      <c r="N1358">
        <v>1652.41812</v>
      </c>
      <c r="O1358" s="2">
        <f t="shared" si="127"/>
        <v>165.24181200000001</v>
      </c>
      <c r="P1358" s="2">
        <f>IF(ISNUMBER(O1358),SUMIFS(O$1:$O1358,A$1:$A1358,A1358,C$1:$C1358,C1358,G$1:$G1358,G1358,E$1:$E1358,E1358),"")</f>
        <v>984.73710039999992</v>
      </c>
      <c r="R1358">
        <v>43.639898891697456</v>
      </c>
      <c r="S1358">
        <v>6.3503791561345517</v>
      </c>
      <c r="T1358">
        <v>50.009721952167993</v>
      </c>
      <c r="U1358">
        <f t="shared" si="128"/>
        <v>0.43639898891697454</v>
      </c>
      <c r="AC1358" s="2" t="str">
        <f t="shared" si="129"/>
        <v/>
      </c>
      <c r="AH1358" s="2" t="str">
        <f t="shared" si="130"/>
        <v/>
      </c>
      <c r="AI1358" s="2" t="str">
        <f>IF(ISNUMBER(AH1358),SUMIFS($AH$1:AH1358,$A$1:A1358,A1358,C$1:$C1358,C1358,$G$1:G1358,G1358,$E$1:E1358,E1358),"")</f>
        <v/>
      </c>
      <c r="AJ1358">
        <f t="shared" si="131"/>
        <v>8</v>
      </c>
    </row>
    <row r="1359" spans="1:36" x14ac:dyDescent="0.25">
      <c r="A1359" s="14" t="s">
        <v>111</v>
      </c>
      <c r="B1359" t="s">
        <v>80</v>
      </c>
      <c r="C1359" t="s">
        <v>106</v>
      </c>
      <c r="D1359" s="13">
        <v>42492</v>
      </c>
      <c r="E1359">
        <v>3</v>
      </c>
      <c r="F1359">
        <v>50</v>
      </c>
      <c r="G1359" s="2" t="s">
        <v>87</v>
      </c>
      <c r="H1359" s="2" t="s">
        <v>13</v>
      </c>
      <c r="I1359">
        <v>10</v>
      </c>
      <c r="J1359" s="2" t="s">
        <v>77</v>
      </c>
      <c r="K1359" s="2">
        <v>37.5</v>
      </c>
      <c r="L1359" s="2"/>
      <c r="M1359" s="2" t="str">
        <f t="shared" si="126"/>
        <v/>
      </c>
      <c r="N1359">
        <v>2066.8669653333332</v>
      </c>
      <c r="O1359" s="2">
        <f t="shared" si="127"/>
        <v>206.6866965333333</v>
      </c>
      <c r="P1359" s="2">
        <f>IF(ISNUMBER(O1359),SUMIFS(O$1:$O1359,A$1:$A1359,A1359,C$1:$C1359,C1359,G$1:$G1359,G1359,E$1:$E1359,E1359),"")</f>
        <v>1069.1784545333333</v>
      </c>
      <c r="R1359">
        <v>30.440826583259824</v>
      </c>
      <c r="S1359">
        <v>35.073649316972762</v>
      </c>
      <c r="T1359">
        <v>34.485524099767431</v>
      </c>
      <c r="U1359">
        <f t="shared" si="128"/>
        <v>0.30440826583259822</v>
      </c>
      <c r="AC1359" s="2" t="str">
        <f t="shared" si="129"/>
        <v/>
      </c>
      <c r="AH1359" s="2" t="str">
        <f t="shared" si="130"/>
        <v/>
      </c>
      <c r="AI1359" s="2" t="str">
        <f>IF(ISNUMBER(AH1359),SUMIFS($AH$1:AH1359,$A$1:A1359,A1359,C$1:$C1359,C1359,$G$1:G1359,G1359,$E$1:E1359,E1359),"")</f>
        <v/>
      </c>
      <c r="AJ1359">
        <f t="shared" si="131"/>
        <v>8</v>
      </c>
    </row>
    <row r="1360" spans="1:36" x14ac:dyDescent="0.25">
      <c r="A1360" s="14" t="s">
        <v>110</v>
      </c>
      <c r="B1360" t="s">
        <v>80</v>
      </c>
      <c r="C1360" t="s">
        <v>106</v>
      </c>
      <c r="D1360" s="13">
        <v>42492</v>
      </c>
      <c r="E1360">
        <v>3</v>
      </c>
      <c r="F1360">
        <v>100</v>
      </c>
      <c r="G1360" s="2" t="s">
        <v>87</v>
      </c>
      <c r="H1360" s="2" t="s">
        <v>13</v>
      </c>
      <c r="I1360">
        <v>10</v>
      </c>
      <c r="J1360" s="2" t="s">
        <v>77</v>
      </c>
      <c r="K1360" s="2">
        <v>75</v>
      </c>
      <c r="L1360" s="2"/>
      <c r="M1360" s="2" t="str">
        <f t="shared" si="126"/>
        <v/>
      </c>
      <c r="N1360">
        <v>618.54959466666674</v>
      </c>
      <c r="O1360" s="2">
        <f t="shared" si="127"/>
        <v>61.854959466666671</v>
      </c>
      <c r="P1360" s="2">
        <f>IF(ISNUMBER(O1360),SUMIFS(O$1:$O1360,A$1:$A1360,A1360,C$1:$C1360,C1360,G$1:$G1360,G1360,E$1:$E1360,E1360),"")</f>
        <v>670.0789873333332</v>
      </c>
      <c r="R1360">
        <v>79.816039091693</v>
      </c>
      <c r="S1360">
        <v>17.838459327392929</v>
      </c>
      <c r="T1360">
        <v>2.3455015809140551</v>
      </c>
      <c r="U1360">
        <f t="shared" si="128"/>
        <v>0.79816039091693003</v>
      </c>
      <c r="AC1360" s="2" t="str">
        <f t="shared" si="129"/>
        <v/>
      </c>
      <c r="AH1360" s="2" t="str">
        <f t="shared" si="130"/>
        <v/>
      </c>
      <c r="AI1360" s="2" t="str">
        <f>IF(ISNUMBER(AH1360),SUMIFS($AH$1:AH1360,$A$1:A1360,A1360,C$1:$C1360,C1360,$G$1:G1360,G1360,$E$1:E1360,E1360),"")</f>
        <v/>
      </c>
      <c r="AJ1360">
        <f t="shared" si="131"/>
        <v>8</v>
      </c>
    </row>
    <row r="1361" spans="1:36" x14ac:dyDescent="0.25">
      <c r="A1361" s="14" t="s">
        <v>109</v>
      </c>
      <c r="B1361" t="s">
        <v>80</v>
      </c>
      <c r="C1361" t="s">
        <v>106</v>
      </c>
      <c r="D1361" s="13">
        <v>42492</v>
      </c>
      <c r="E1361">
        <v>3</v>
      </c>
      <c r="F1361">
        <v>200</v>
      </c>
      <c r="G1361" s="2" t="s">
        <v>87</v>
      </c>
      <c r="H1361" s="2" t="s">
        <v>13</v>
      </c>
      <c r="I1361">
        <v>10</v>
      </c>
      <c r="J1361" s="2" t="s">
        <v>77</v>
      </c>
      <c r="K1361" s="2">
        <v>150</v>
      </c>
      <c r="L1361" s="2"/>
      <c r="M1361" s="2" t="str">
        <f t="shared" si="126"/>
        <v/>
      </c>
      <c r="N1361">
        <v>1321.0727280000001</v>
      </c>
      <c r="O1361" s="2">
        <f t="shared" si="127"/>
        <v>132.1072728</v>
      </c>
      <c r="P1361" s="2">
        <f>IF(ISNUMBER(O1361),SUMIFS(O$1:$O1361,A$1:$A1361,A1361,C$1:$C1361,C1361,G$1:$G1361,G1361,E$1:$E1361,E1361),"")</f>
        <v>1027.5468032000001</v>
      </c>
      <c r="R1361">
        <v>95.145692434106564</v>
      </c>
      <c r="S1361">
        <v>0</v>
      </c>
      <c r="T1361">
        <v>4.854307565893432</v>
      </c>
      <c r="U1361">
        <f t="shared" si="128"/>
        <v>0.95145692434106566</v>
      </c>
      <c r="AC1361" s="2" t="str">
        <f t="shared" si="129"/>
        <v/>
      </c>
      <c r="AH1361" s="2" t="str">
        <f t="shared" si="130"/>
        <v/>
      </c>
      <c r="AI1361" s="2" t="str">
        <f>IF(ISNUMBER(AH1361),SUMIFS($AH$1:AH1361,$A$1:A1361,A1361,C$1:$C1361,C1361,$G$1:G1361,G1361,$E$1:E1361,E1361),"")</f>
        <v/>
      </c>
      <c r="AJ1361">
        <f t="shared" si="131"/>
        <v>8</v>
      </c>
    </row>
    <row r="1362" spans="1:36" x14ac:dyDescent="0.25">
      <c r="A1362" s="14" t="s">
        <v>108</v>
      </c>
      <c r="B1362" t="s">
        <v>80</v>
      </c>
      <c r="C1362" t="s">
        <v>106</v>
      </c>
      <c r="D1362" s="13">
        <v>42492</v>
      </c>
      <c r="E1362">
        <v>3</v>
      </c>
      <c r="F1362">
        <v>350</v>
      </c>
      <c r="G1362" s="2" t="s">
        <v>87</v>
      </c>
      <c r="H1362" s="2" t="s">
        <v>13</v>
      </c>
      <c r="I1362">
        <v>10</v>
      </c>
      <c r="J1362" s="2" t="s">
        <v>77</v>
      </c>
      <c r="K1362" s="2">
        <v>262.5</v>
      </c>
      <c r="L1362" s="2"/>
      <c r="M1362" s="2" t="str">
        <f t="shared" si="126"/>
        <v/>
      </c>
      <c r="N1362">
        <v>843.38426666666669</v>
      </c>
      <c r="O1362" s="2">
        <f t="shared" si="127"/>
        <v>84.338426666666663</v>
      </c>
      <c r="P1362" s="2">
        <f>IF(ISNUMBER(O1362),SUMIFS(O$1:$O1362,A$1:$A1362,A1362,C$1:$C1362,C1362,G$1:$G1362,G1362,E$1:$E1362,E1362),"")</f>
        <v>841.30979173333333</v>
      </c>
      <c r="R1362">
        <v>90.614123060586394</v>
      </c>
      <c r="S1362">
        <v>7.0261341513774997</v>
      </c>
      <c r="T1362">
        <v>2.3597427880361042</v>
      </c>
      <c r="U1362">
        <f t="shared" si="128"/>
        <v>0.90614123060586393</v>
      </c>
      <c r="AC1362" s="2" t="str">
        <f t="shared" si="129"/>
        <v/>
      </c>
      <c r="AH1362" s="2" t="str">
        <f t="shared" si="130"/>
        <v/>
      </c>
      <c r="AI1362" s="2" t="str">
        <f>IF(ISNUMBER(AH1362),SUMIFS($AH$1:AH1362,$A$1:A1362,A1362,C$1:$C1362,C1362,$G$1:G1362,G1362,$E$1:E1362,E1362),"")</f>
        <v/>
      </c>
      <c r="AJ1362">
        <f t="shared" si="131"/>
        <v>8</v>
      </c>
    </row>
    <row r="1363" spans="1:36" x14ac:dyDescent="0.25">
      <c r="A1363" s="14" t="s">
        <v>107</v>
      </c>
      <c r="B1363" t="s">
        <v>80</v>
      </c>
      <c r="C1363" t="s">
        <v>106</v>
      </c>
      <c r="D1363" s="13">
        <v>42492</v>
      </c>
      <c r="E1363">
        <v>3</v>
      </c>
      <c r="F1363">
        <v>500</v>
      </c>
      <c r="G1363" s="2" t="s">
        <v>87</v>
      </c>
      <c r="H1363" s="2" t="s">
        <v>13</v>
      </c>
      <c r="I1363">
        <v>10</v>
      </c>
      <c r="J1363" s="2" t="s">
        <v>77</v>
      </c>
      <c r="K1363" s="2">
        <v>375</v>
      </c>
      <c r="L1363" s="2"/>
      <c r="M1363" s="2" t="str">
        <f t="shared" si="126"/>
        <v/>
      </c>
      <c r="N1363">
        <v>1073.0730840000001</v>
      </c>
      <c r="O1363" s="2">
        <f t="shared" si="127"/>
        <v>107.30730840000001</v>
      </c>
      <c r="P1363" s="2">
        <f>IF(ISNUMBER(O1363),SUMIFS(O$1:$O1363,A$1:$A1363,A1363,C$1:$C1363,C1363,G$1:$G1363,G1363,E$1:$E1363,E1363),"")</f>
        <v>857.11432746666662</v>
      </c>
      <c r="R1363">
        <v>97.095008051529788</v>
      </c>
      <c r="S1363">
        <v>1.0112721417069241</v>
      </c>
      <c r="T1363">
        <v>1.893719806763285</v>
      </c>
      <c r="U1363">
        <f t="shared" si="128"/>
        <v>0.97095008051529785</v>
      </c>
      <c r="AC1363" s="2" t="str">
        <f t="shared" si="129"/>
        <v/>
      </c>
      <c r="AH1363" s="2" t="str">
        <f t="shared" si="130"/>
        <v/>
      </c>
      <c r="AI1363" s="2" t="str">
        <f>IF(ISNUMBER(AH1363),SUMIFS($AH$1:AH1363,$A$1:A1363,A1363,C$1:$C1363,C1363,$G$1:G1363,G1363,$E$1:E1363,E1363),"")</f>
        <v/>
      </c>
      <c r="AJ1363">
        <f t="shared" si="131"/>
        <v>8</v>
      </c>
    </row>
    <row r="1364" spans="1:36" x14ac:dyDescent="0.25">
      <c r="A1364" s="14" t="s">
        <v>112</v>
      </c>
      <c r="B1364" t="s">
        <v>80</v>
      </c>
      <c r="C1364" t="s">
        <v>106</v>
      </c>
      <c r="D1364" s="13">
        <v>42507</v>
      </c>
      <c r="E1364">
        <v>1</v>
      </c>
      <c r="F1364">
        <v>0</v>
      </c>
      <c r="G1364" s="2" t="s">
        <v>87</v>
      </c>
      <c r="H1364" s="2" t="s">
        <v>13</v>
      </c>
      <c r="I1364">
        <v>11</v>
      </c>
      <c r="J1364" s="2" t="s">
        <v>88</v>
      </c>
      <c r="K1364" s="2">
        <v>0</v>
      </c>
      <c r="L1364" s="2">
        <v>1452</v>
      </c>
      <c r="M1364" s="2">
        <f t="shared" si="126"/>
        <v>145.19999999999999</v>
      </c>
      <c r="O1364" s="2" t="str">
        <f t="shared" si="127"/>
        <v/>
      </c>
      <c r="P1364" s="2" t="str">
        <f>IF(ISNUMBER(O1364),SUMIFS(O$1:$O1364,A$1:$A1364,A1364,C$1:$C1364,C1364,G$1:$G1364,G1364,E$1:$E1364,E1364),"")</f>
        <v/>
      </c>
      <c r="U1364" t="str">
        <f t="shared" si="128"/>
        <v/>
      </c>
      <c r="AC1364" s="2" t="str">
        <f t="shared" si="129"/>
        <v/>
      </c>
      <c r="AH1364" s="2" t="str">
        <f t="shared" si="130"/>
        <v/>
      </c>
      <c r="AI1364" s="2" t="str">
        <f>IF(ISNUMBER(AH1364),SUMIFS($AH$1:AH1364,$A$1:A1364,A1364,C$1:$C1364,C1364,$G$1:G1364,G1364,$E$1:E1364,E1364),"")</f>
        <v/>
      </c>
      <c r="AJ1364">
        <f t="shared" si="131"/>
        <v>3</v>
      </c>
    </row>
    <row r="1365" spans="1:36" x14ac:dyDescent="0.25">
      <c r="A1365" s="14" t="s">
        <v>111</v>
      </c>
      <c r="B1365" t="s">
        <v>80</v>
      </c>
      <c r="C1365" t="s">
        <v>106</v>
      </c>
      <c r="D1365" s="13">
        <v>42507</v>
      </c>
      <c r="E1365">
        <v>1</v>
      </c>
      <c r="F1365">
        <v>50</v>
      </c>
      <c r="G1365" s="2" t="s">
        <v>87</v>
      </c>
      <c r="H1365" s="2" t="s">
        <v>13</v>
      </c>
      <c r="I1365">
        <v>11</v>
      </c>
      <c r="J1365" s="2" t="s">
        <v>88</v>
      </c>
      <c r="K1365" s="2">
        <v>37.5</v>
      </c>
      <c r="L1365" s="2">
        <v>1284</v>
      </c>
      <c r="M1365" s="2">
        <f t="shared" si="126"/>
        <v>128.4</v>
      </c>
      <c r="O1365" s="2" t="str">
        <f t="shared" si="127"/>
        <v/>
      </c>
      <c r="P1365" s="2" t="str">
        <f>IF(ISNUMBER(O1365),SUMIFS(O$1:$O1365,A$1:$A1365,A1365,C$1:$C1365,C1365,G$1:$G1365,G1365,E$1:$E1365,E1365),"")</f>
        <v/>
      </c>
      <c r="U1365" t="str">
        <f t="shared" si="128"/>
        <v/>
      </c>
      <c r="AC1365" s="2" t="str">
        <f t="shared" si="129"/>
        <v/>
      </c>
      <c r="AH1365" s="2" t="str">
        <f t="shared" si="130"/>
        <v/>
      </c>
      <c r="AI1365" s="2" t="str">
        <f>IF(ISNUMBER(AH1365),SUMIFS($AH$1:AH1365,$A$1:A1365,A1365,C$1:$C1365,C1365,$G$1:G1365,G1365,$E$1:E1365,E1365),"")</f>
        <v/>
      </c>
      <c r="AJ1365">
        <f t="shared" si="131"/>
        <v>3</v>
      </c>
    </row>
    <row r="1366" spans="1:36" x14ac:dyDescent="0.25">
      <c r="A1366" s="14" t="s">
        <v>110</v>
      </c>
      <c r="B1366" t="s">
        <v>80</v>
      </c>
      <c r="C1366" t="s">
        <v>106</v>
      </c>
      <c r="D1366" s="13">
        <v>42507</v>
      </c>
      <c r="E1366">
        <v>1</v>
      </c>
      <c r="F1366">
        <v>100</v>
      </c>
      <c r="G1366" s="2" t="s">
        <v>87</v>
      </c>
      <c r="H1366" s="2" t="s">
        <v>13</v>
      </c>
      <c r="I1366">
        <v>11</v>
      </c>
      <c r="J1366" s="2" t="s">
        <v>88</v>
      </c>
      <c r="K1366" s="2">
        <v>75</v>
      </c>
      <c r="L1366" s="2">
        <v>1368</v>
      </c>
      <c r="M1366" s="2">
        <f t="shared" si="126"/>
        <v>136.80000000000001</v>
      </c>
      <c r="O1366" s="2" t="str">
        <f t="shared" si="127"/>
        <v/>
      </c>
      <c r="P1366" s="2" t="str">
        <f>IF(ISNUMBER(O1366),SUMIFS(O$1:$O1366,A$1:$A1366,A1366,C$1:$C1366,C1366,G$1:$G1366,G1366,E$1:$E1366,E1366),"")</f>
        <v/>
      </c>
      <c r="U1366" t="str">
        <f t="shared" si="128"/>
        <v/>
      </c>
      <c r="AC1366" s="2" t="str">
        <f t="shared" si="129"/>
        <v/>
      </c>
      <c r="AH1366" s="2" t="str">
        <f t="shared" si="130"/>
        <v/>
      </c>
      <c r="AI1366" s="2" t="str">
        <f>IF(ISNUMBER(AH1366),SUMIFS($AH$1:AH1366,$A$1:A1366,A1366,C$1:$C1366,C1366,$G$1:G1366,G1366,$E$1:E1366,E1366),"")</f>
        <v/>
      </c>
      <c r="AJ1366">
        <f t="shared" si="131"/>
        <v>3</v>
      </c>
    </row>
    <row r="1367" spans="1:36" x14ac:dyDescent="0.25">
      <c r="A1367" s="14" t="s">
        <v>109</v>
      </c>
      <c r="B1367" t="s">
        <v>80</v>
      </c>
      <c r="C1367" t="s">
        <v>106</v>
      </c>
      <c r="D1367" s="13">
        <v>42507</v>
      </c>
      <c r="E1367">
        <v>1</v>
      </c>
      <c r="F1367">
        <v>200</v>
      </c>
      <c r="G1367" s="2" t="s">
        <v>87</v>
      </c>
      <c r="H1367" s="2" t="s">
        <v>13</v>
      </c>
      <c r="I1367">
        <v>11</v>
      </c>
      <c r="J1367" s="2" t="s">
        <v>88</v>
      </c>
      <c r="K1367" s="2">
        <v>150</v>
      </c>
      <c r="L1367" s="2">
        <v>1312</v>
      </c>
      <c r="M1367" s="2">
        <f t="shared" si="126"/>
        <v>131.19999999999999</v>
      </c>
      <c r="O1367" s="2" t="str">
        <f t="shared" si="127"/>
        <v/>
      </c>
      <c r="P1367" s="2" t="str">
        <f>IF(ISNUMBER(O1367),SUMIFS(O$1:$O1367,A$1:$A1367,A1367,C$1:$C1367,C1367,G$1:$G1367,G1367,E$1:$E1367,E1367),"")</f>
        <v/>
      </c>
      <c r="U1367" t="str">
        <f t="shared" si="128"/>
        <v/>
      </c>
      <c r="AC1367" s="2" t="str">
        <f t="shared" si="129"/>
        <v/>
      </c>
      <c r="AH1367" s="2" t="str">
        <f t="shared" si="130"/>
        <v/>
      </c>
      <c r="AI1367" s="2" t="str">
        <f>IF(ISNUMBER(AH1367),SUMIFS($AH$1:AH1367,$A$1:A1367,A1367,C$1:$C1367,C1367,$G$1:G1367,G1367,$E$1:E1367,E1367),"")</f>
        <v/>
      </c>
      <c r="AJ1367">
        <f t="shared" si="131"/>
        <v>3</v>
      </c>
    </row>
    <row r="1368" spans="1:36" x14ac:dyDescent="0.25">
      <c r="A1368" s="14" t="s">
        <v>108</v>
      </c>
      <c r="B1368" t="s">
        <v>80</v>
      </c>
      <c r="C1368" t="s">
        <v>106</v>
      </c>
      <c r="D1368" s="13">
        <v>42507</v>
      </c>
      <c r="E1368">
        <v>1</v>
      </c>
      <c r="F1368">
        <v>350</v>
      </c>
      <c r="G1368" s="2" t="s">
        <v>87</v>
      </c>
      <c r="H1368" s="2" t="s">
        <v>13</v>
      </c>
      <c r="I1368">
        <v>11</v>
      </c>
      <c r="J1368" s="2" t="s">
        <v>88</v>
      </c>
      <c r="K1368" s="2">
        <v>262.5</v>
      </c>
      <c r="L1368" s="2">
        <v>1228</v>
      </c>
      <c r="M1368" s="2">
        <f t="shared" si="126"/>
        <v>122.8</v>
      </c>
      <c r="O1368" s="2" t="str">
        <f t="shared" si="127"/>
        <v/>
      </c>
      <c r="P1368" s="2" t="str">
        <f>IF(ISNUMBER(O1368),SUMIFS(O$1:$O1368,A$1:$A1368,A1368,C$1:$C1368,C1368,G$1:$G1368,G1368,E$1:$E1368,E1368),"")</f>
        <v/>
      </c>
      <c r="U1368" t="str">
        <f t="shared" si="128"/>
        <v/>
      </c>
      <c r="AC1368" s="2" t="str">
        <f t="shared" si="129"/>
        <v/>
      </c>
      <c r="AH1368" s="2" t="str">
        <f t="shared" si="130"/>
        <v/>
      </c>
      <c r="AI1368" s="2" t="str">
        <f>IF(ISNUMBER(AH1368),SUMIFS($AH$1:AH1368,$A$1:A1368,A1368,C$1:$C1368,C1368,$G$1:G1368,G1368,$E$1:E1368,E1368),"")</f>
        <v/>
      </c>
      <c r="AJ1368">
        <f t="shared" si="131"/>
        <v>3</v>
      </c>
    </row>
    <row r="1369" spans="1:36" x14ac:dyDescent="0.25">
      <c r="A1369" s="14" t="s">
        <v>107</v>
      </c>
      <c r="B1369" t="s">
        <v>80</v>
      </c>
      <c r="C1369" t="s">
        <v>106</v>
      </c>
      <c r="D1369" s="13">
        <v>42507</v>
      </c>
      <c r="E1369">
        <v>1</v>
      </c>
      <c r="F1369">
        <v>500</v>
      </c>
      <c r="G1369" s="2" t="s">
        <v>87</v>
      </c>
      <c r="H1369" s="2" t="s">
        <v>13</v>
      </c>
      <c r="I1369">
        <v>11</v>
      </c>
      <c r="J1369" s="2" t="s">
        <v>88</v>
      </c>
      <c r="K1369" s="2">
        <v>375</v>
      </c>
      <c r="L1369" s="2">
        <v>1116</v>
      </c>
      <c r="M1369" s="2">
        <f t="shared" si="126"/>
        <v>111.6</v>
      </c>
      <c r="O1369" s="2" t="str">
        <f t="shared" si="127"/>
        <v/>
      </c>
      <c r="P1369" s="2" t="str">
        <f>IF(ISNUMBER(O1369),SUMIFS(O$1:$O1369,A$1:$A1369,A1369,C$1:$C1369,C1369,G$1:$G1369,G1369,E$1:$E1369,E1369),"")</f>
        <v/>
      </c>
      <c r="U1369" t="str">
        <f t="shared" si="128"/>
        <v/>
      </c>
      <c r="AC1369" s="2" t="str">
        <f t="shared" si="129"/>
        <v/>
      </c>
      <c r="AH1369" s="2" t="str">
        <f t="shared" si="130"/>
        <v/>
      </c>
      <c r="AI1369" s="2" t="str">
        <f>IF(ISNUMBER(AH1369),SUMIFS($AH$1:AH1369,$A$1:A1369,A1369,C$1:$C1369,C1369,$G$1:G1369,G1369,$E$1:E1369,E1369),"")</f>
        <v/>
      </c>
      <c r="AJ1369">
        <f t="shared" si="131"/>
        <v>3</v>
      </c>
    </row>
    <row r="1370" spans="1:36" x14ac:dyDescent="0.25">
      <c r="A1370" s="14" t="s">
        <v>112</v>
      </c>
      <c r="B1370" t="s">
        <v>80</v>
      </c>
      <c r="C1370" t="s">
        <v>106</v>
      </c>
      <c r="D1370" s="13">
        <v>42507</v>
      </c>
      <c r="E1370">
        <v>2</v>
      </c>
      <c r="F1370">
        <v>0</v>
      </c>
      <c r="G1370" s="2" t="s">
        <v>87</v>
      </c>
      <c r="H1370" s="2" t="s">
        <v>13</v>
      </c>
      <c r="I1370">
        <v>11</v>
      </c>
      <c r="J1370" s="2" t="s">
        <v>88</v>
      </c>
      <c r="K1370" s="2">
        <v>0</v>
      </c>
      <c r="L1370" s="2">
        <v>1144</v>
      </c>
      <c r="M1370" s="2">
        <f t="shared" si="126"/>
        <v>114.4</v>
      </c>
      <c r="O1370" s="2" t="str">
        <f t="shared" si="127"/>
        <v/>
      </c>
      <c r="P1370" s="2" t="str">
        <f>IF(ISNUMBER(O1370),SUMIFS(O$1:$O1370,A$1:$A1370,A1370,C$1:$C1370,C1370,G$1:$G1370,G1370,E$1:$E1370,E1370),"")</f>
        <v/>
      </c>
      <c r="U1370" t="str">
        <f t="shared" si="128"/>
        <v/>
      </c>
      <c r="AC1370" s="2" t="str">
        <f t="shared" si="129"/>
        <v/>
      </c>
      <c r="AH1370" s="2" t="str">
        <f t="shared" si="130"/>
        <v/>
      </c>
      <c r="AI1370" s="2" t="str">
        <f>IF(ISNUMBER(AH1370),SUMIFS($AH$1:AH1370,$A$1:A1370,A1370,C$1:$C1370,C1370,$G$1:G1370,G1370,$E$1:E1370,E1370),"")</f>
        <v/>
      </c>
      <c r="AJ1370">
        <f t="shared" si="131"/>
        <v>3</v>
      </c>
    </row>
    <row r="1371" spans="1:36" x14ac:dyDescent="0.25">
      <c r="A1371" s="14" t="s">
        <v>111</v>
      </c>
      <c r="B1371" t="s">
        <v>80</v>
      </c>
      <c r="C1371" t="s">
        <v>106</v>
      </c>
      <c r="D1371" s="13">
        <v>42507</v>
      </c>
      <c r="E1371">
        <v>2</v>
      </c>
      <c r="F1371">
        <v>50</v>
      </c>
      <c r="G1371" s="2" t="s">
        <v>87</v>
      </c>
      <c r="H1371" s="2" t="s">
        <v>13</v>
      </c>
      <c r="I1371">
        <v>11</v>
      </c>
      <c r="J1371" s="2" t="s">
        <v>88</v>
      </c>
      <c r="K1371" s="2">
        <v>37.5</v>
      </c>
      <c r="L1371" s="2">
        <v>1172</v>
      </c>
      <c r="M1371" s="2">
        <f t="shared" si="126"/>
        <v>117.2</v>
      </c>
      <c r="O1371" s="2" t="str">
        <f t="shared" si="127"/>
        <v/>
      </c>
      <c r="P1371" s="2" t="str">
        <f>IF(ISNUMBER(O1371),SUMIFS(O$1:$O1371,A$1:$A1371,A1371,C$1:$C1371,C1371,G$1:$G1371,G1371,E$1:$E1371,E1371),"")</f>
        <v/>
      </c>
      <c r="U1371" t="str">
        <f t="shared" si="128"/>
        <v/>
      </c>
      <c r="AC1371" s="2" t="str">
        <f t="shared" si="129"/>
        <v/>
      </c>
      <c r="AH1371" s="2" t="str">
        <f t="shared" si="130"/>
        <v/>
      </c>
      <c r="AI1371" s="2" t="str">
        <f>IF(ISNUMBER(AH1371),SUMIFS($AH$1:AH1371,$A$1:A1371,A1371,C$1:$C1371,C1371,$G$1:G1371,G1371,$E$1:E1371,E1371),"")</f>
        <v/>
      </c>
      <c r="AJ1371">
        <f t="shared" si="131"/>
        <v>3</v>
      </c>
    </row>
    <row r="1372" spans="1:36" x14ac:dyDescent="0.25">
      <c r="A1372" s="14" t="s">
        <v>110</v>
      </c>
      <c r="B1372" t="s">
        <v>80</v>
      </c>
      <c r="C1372" t="s">
        <v>106</v>
      </c>
      <c r="D1372" s="13">
        <v>42507</v>
      </c>
      <c r="E1372">
        <v>2</v>
      </c>
      <c r="F1372">
        <v>100</v>
      </c>
      <c r="G1372" s="2" t="s">
        <v>87</v>
      </c>
      <c r="H1372" s="2" t="s">
        <v>13</v>
      </c>
      <c r="I1372">
        <v>11</v>
      </c>
      <c r="J1372" s="2" t="s">
        <v>88</v>
      </c>
      <c r="K1372" s="2">
        <v>75</v>
      </c>
      <c r="L1372" s="2">
        <v>1396</v>
      </c>
      <c r="M1372" s="2">
        <f t="shared" si="126"/>
        <v>139.6</v>
      </c>
      <c r="O1372" s="2" t="str">
        <f t="shared" si="127"/>
        <v/>
      </c>
      <c r="P1372" s="2" t="str">
        <f>IF(ISNUMBER(O1372),SUMIFS(O$1:$O1372,A$1:$A1372,A1372,C$1:$C1372,C1372,G$1:$G1372,G1372,E$1:$E1372,E1372),"")</f>
        <v/>
      </c>
      <c r="U1372" t="str">
        <f t="shared" si="128"/>
        <v/>
      </c>
      <c r="AC1372" s="2" t="str">
        <f t="shared" si="129"/>
        <v/>
      </c>
      <c r="AH1372" s="2" t="str">
        <f t="shared" si="130"/>
        <v/>
      </c>
      <c r="AI1372" s="2" t="str">
        <f>IF(ISNUMBER(AH1372),SUMIFS($AH$1:AH1372,$A$1:A1372,A1372,C$1:$C1372,C1372,$G$1:G1372,G1372,$E$1:E1372,E1372),"")</f>
        <v/>
      </c>
      <c r="AJ1372">
        <f t="shared" si="131"/>
        <v>3</v>
      </c>
    </row>
    <row r="1373" spans="1:36" x14ac:dyDescent="0.25">
      <c r="A1373" s="14" t="s">
        <v>109</v>
      </c>
      <c r="B1373" t="s">
        <v>80</v>
      </c>
      <c r="C1373" t="s">
        <v>106</v>
      </c>
      <c r="D1373" s="13">
        <v>42507</v>
      </c>
      <c r="E1373">
        <v>2</v>
      </c>
      <c r="F1373">
        <v>200</v>
      </c>
      <c r="G1373" s="2" t="s">
        <v>87</v>
      </c>
      <c r="H1373" s="2" t="s">
        <v>13</v>
      </c>
      <c r="I1373">
        <v>11</v>
      </c>
      <c r="J1373" s="2" t="s">
        <v>88</v>
      </c>
      <c r="K1373" s="2">
        <v>150</v>
      </c>
      <c r="L1373" s="2">
        <v>1312</v>
      </c>
      <c r="M1373" s="2">
        <f t="shared" si="126"/>
        <v>131.19999999999999</v>
      </c>
      <c r="O1373" s="2" t="str">
        <f t="shared" si="127"/>
        <v/>
      </c>
      <c r="P1373" s="2" t="str">
        <f>IF(ISNUMBER(O1373),SUMIFS(O$1:$O1373,A$1:$A1373,A1373,C$1:$C1373,C1373,G$1:$G1373,G1373,E$1:$E1373,E1373),"")</f>
        <v/>
      </c>
      <c r="U1373" t="str">
        <f t="shared" si="128"/>
        <v/>
      </c>
      <c r="AC1373" s="2" t="str">
        <f t="shared" si="129"/>
        <v/>
      </c>
      <c r="AH1373" s="2" t="str">
        <f t="shared" si="130"/>
        <v/>
      </c>
      <c r="AI1373" s="2" t="str">
        <f>IF(ISNUMBER(AH1373),SUMIFS($AH$1:AH1373,$A$1:A1373,A1373,C$1:$C1373,C1373,$G$1:G1373,G1373,$E$1:E1373,E1373),"")</f>
        <v/>
      </c>
      <c r="AJ1373">
        <f t="shared" si="131"/>
        <v>3</v>
      </c>
    </row>
    <row r="1374" spans="1:36" x14ac:dyDescent="0.25">
      <c r="A1374" s="14" t="s">
        <v>108</v>
      </c>
      <c r="B1374" t="s">
        <v>80</v>
      </c>
      <c r="C1374" t="s">
        <v>106</v>
      </c>
      <c r="D1374" s="13">
        <v>42507</v>
      </c>
      <c r="E1374">
        <v>2</v>
      </c>
      <c r="F1374">
        <v>350</v>
      </c>
      <c r="G1374" s="2" t="s">
        <v>87</v>
      </c>
      <c r="H1374" s="2" t="s">
        <v>13</v>
      </c>
      <c r="I1374">
        <v>11</v>
      </c>
      <c r="J1374" s="2" t="s">
        <v>88</v>
      </c>
      <c r="K1374" s="2">
        <v>262.5</v>
      </c>
      <c r="L1374" s="2">
        <v>1116</v>
      </c>
      <c r="M1374" s="2">
        <f t="shared" si="126"/>
        <v>111.6</v>
      </c>
      <c r="O1374" s="2" t="str">
        <f t="shared" si="127"/>
        <v/>
      </c>
      <c r="P1374" s="2" t="str">
        <f>IF(ISNUMBER(O1374),SUMIFS(O$1:$O1374,A$1:$A1374,A1374,C$1:$C1374,C1374,G$1:$G1374,G1374,E$1:$E1374,E1374),"")</f>
        <v/>
      </c>
      <c r="U1374" t="str">
        <f t="shared" si="128"/>
        <v/>
      </c>
      <c r="AC1374" s="2" t="str">
        <f t="shared" si="129"/>
        <v/>
      </c>
      <c r="AH1374" s="2" t="str">
        <f t="shared" si="130"/>
        <v/>
      </c>
      <c r="AI1374" s="2" t="str">
        <f>IF(ISNUMBER(AH1374),SUMIFS($AH$1:AH1374,$A$1:A1374,A1374,C$1:$C1374,C1374,$G$1:G1374,G1374,$E$1:E1374,E1374),"")</f>
        <v/>
      </c>
      <c r="AJ1374">
        <f t="shared" si="131"/>
        <v>3</v>
      </c>
    </row>
    <row r="1375" spans="1:36" x14ac:dyDescent="0.25">
      <c r="A1375" s="14" t="s">
        <v>107</v>
      </c>
      <c r="B1375" t="s">
        <v>80</v>
      </c>
      <c r="C1375" t="s">
        <v>106</v>
      </c>
      <c r="D1375" s="13">
        <v>42507</v>
      </c>
      <c r="E1375">
        <v>2</v>
      </c>
      <c r="F1375">
        <v>500</v>
      </c>
      <c r="G1375" s="2" t="s">
        <v>87</v>
      </c>
      <c r="H1375" s="2" t="s">
        <v>13</v>
      </c>
      <c r="I1375">
        <v>11</v>
      </c>
      <c r="J1375" s="2" t="s">
        <v>88</v>
      </c>
      <c r="K1375" s="2">
        <v>375</v>
      </c>
      <c r="L1375" s="2">
        <v>1312</v>
      </c>
      <c r="M1375" s="2">
        <f t="shared" si="126"/>
        <v>131.19999999999999</v>
      </c>
      <c r="O1375" s="2" t="str">
        <f t="shared" si="127"/>
        <v/>
      </c>
      <c r="P1375" s="2" t="str">
        <f>IF(ISNUMBER(O1375),SUMIFS(O$1:$O1375,A$1:$A1375,A1375,C$1:$C1375,C1375,G$1:$G1375,G1375,E$1:$E1375,E1375),"")</f>
        <v/>
      </c>
      <c r="U1375" t="str">
        <f t="shared" si="128"/>
        <v/>
      </c>
      <c r="AC1375" s="2" t="str">
        <f t="shared" si="129"/>
        <v/>
      </c>
      <c r="AH1375" s="2" t="str">
        <f t="shared" si="130"/>
        <v/>
      </c>
      <c r="AI1375" s="2" t="str">
        <f>IF(ISNUMBER(AH1375),SUMIFS($AH$1:AH1375,$A$1:A1375,A1375,C$1:$C1375,C1375,$G$1:G1375,G1375,$E$1:E1375,E1375),"")</f>
        <v/>
      </c>
      <c r="AJ1375">
        <f t="shared" si="131"/>
        <v>3</v>
      </c>
    </row>
    <row r="1376" spans="1:36" x14ac:dyDescent="0.25">
      <c r="A1376" s="14" t="s">
        <v>112</v>
      </c>
      <c r="B1376" t="s">
        <v>80</v>
      </c>
      <c r="C1376" t="s">
        <v>106</v>
      </c>
      <c r="D1376" s="13">
        <v>42507</v>
      </c>
      <c r="E1376">
        <v>3</v>
      </c>
      <c r="F1376">
        <v>0</v>
      </c>
      <c r="G1376" s="2" t="s">
        <v>87</v>
      </c>
      <c r="H1376" s="2" t="s">
        <v>13</v>
      </c>
      <c r="I1376">
        <v>11</v>
      </c>
      <c r="J1376" s="2" t="s">
        <v>88</v>
      </c>
      <c r="K1376" s="2">
        <v>0</v>
      </c>
      <c r="L1376" s="2">
        <v>1396</v>
      </c>
      <c r="M1376" s="2">
        <f t="shared" si="126"/>
        <v>139.6</v>
      </c>
      <c r="O1376" s="2" t="str">
        <f t="shared" si="127"/>
        <v/>
      </c>
      <c r="P1376" s="2" t="str">
        <f>IF(ISNUMBER(O1376),SUMIFS(O$1:$O1376,A$1:$A1376,A1376,C$1:$C1376,C1376,G$1:$G1376,G1376,E$1:$E1376,E1376),"")</f>
        <v/>
      </c>
      <c r="U1376" t="str">
        <f t="shared" si="128"/>
        <v/>
      </c>
      <c r="AC1376" s="2" t="str">
        <f t="shared" si="129"/>
        <v/>
      </c>
      <c r="AH1376" s="2" t="str">
        <f t="shared" si="130"/>
        <v/>
      </c>
      <c r="AI1376" s="2" t="str">
        <f>IF(ISNUMBER(AH1376),SUMIFS($AH$1:AH1376,$A$1:A1376,A1376,C$1:$C1376,C1376,$G$1:G1376,G1376,$E$1:E1376,E1376),"")</f>
        <v/>
      </c>
      <c r="AJ1376">
        <f t="shared" si="131"/>
        <v>3</v>
      </c>
    </row>
    <row r="1377" spans="1:36" x14ac:dyDescent="0.25">
      <c r="A1377" s="14" t="s">
        <v>111</v>
      </c>
      <c r="B1377" t="s">
        <v>80</v>
      </c>
      <c r="C1377" t="s">
        <v>106</v>
      </c>
      <c r="D1377" s="13">
        <v>42507</v>
      </c>
      <c r="E1377">
        <v>3</v>
      </c>
      <c r="F1377">
        <v>50</v>
      </c>
      <c r="G1377" s="2" t="s">
        <v>87</v>
      </c>
      <c r="H1377" s="2" t="s">
        <v>13</v>
      </c>
      <c r="I1377">
        <v>11</v>
      </c>
      <c r="J1377" s="2" t="s">
        <v>88</v>
      </c>
      <c r="K1377" s="2">
        <v>37.5</v>
      </c>
      <c r="L1377" s="2">
        <v>1424</v>
      </c>
      <c r="M1377" s="2">
        <f t="shared" si="126"/>
        <v>142.4</v>
      </c>
      <c r="O1377" s="2" t="str">
        <f t="shared" si="127"/>
        <v/>
      </c>
      <c r="P1377" s="2" t="str">
        <f>IF(ISNUMBER(O1377),SUMIFS(O$1:$O1377,A$1:$A1377,A1377,C$1:$C1377,C1377,G$1:$G1377,G1377,E$1:$E1377,E1377),"")</f>
        <v/>
      </c>
      <c r="U1377" t="str">
        <f t="shared" si="128"/>
        <v/>
      </c>
      <c r="AC1377" s="2" t="str">
        <f t="shared" si="129"/>
        <v/>
      </c>
      <c r="AH1377" s="2" t="str">
        <f t="shared" si="130"/>
        <v/>
      </c>
      <c r="AI1377" s="2" t="str">
        <f>IF(ISNUMBER(AH1377),SUMIFS($AH$1:AH1377,$A$1:A1377,A1377,C$1:$C1377,C1377,$G$1:G1377,G1377,$E$1:E1377,E1377),"")</f>
        <v/>
      </c>
      <c r="AJ1377">
        <f t="shared" si="131"/>
        <v>3</v>
      </c>
    </row>
    <row r="1378" spans="1:36" x14ac:dyDescent="0.25">
      <c r="A1378" s="14" t="s">
        <v>110</v>
      </c>
      <c r="B1378" t="s">
        <v>80</v>
      </c>
      <c r="C1378" t="s">
        <v>106</v>
      </c>
      <c r="D1378" s="13">
        <v>42507</v>
      </c>
      <c r="E1378">
        <v>3</v>
      </c>
      <c r="F1378">
        <v>100</v>
      </c>
      <c r="G1378" s="2" t="s">
        <v>87</v>
      </c>
      <c r="H1378" s="2" t="s">
        <v>13</v>
      </c>
      <c r="I1378">
        <v>11</v>
      </c>
      <c r="J1378" s="2" t="s">
        <v>88</v>
      </c>
      <c r="K1378" s="2">
        <v>75</v>
      </c>
      <c r="L1378" s="2">
        <v>1312</v>
      </c>
      <c r="M1378" s="2">
        <f t="shared" si="126"/>
        <v>131.19999999999999</v>
      </c>
      <c r="O1378" s="2" t="str">
        <f t="shared" si="127"/>
        <v/>
      </c>
      <c r="P1378" s="2" t="str">
        <f>IF(ISNUMBER(O1378),SUMIFS(O$1:$O1378,A$1:$A1378,A1378,C$1:$C1378,C1378,G$1:$G1378,G1378,E$1:$E1378,E1378),"")</f>
        <v/>
      </c>
      <c r="U1378" t="str">
        <f t="shared" si="128"/>
        <v/>
      </c>
      <c r="AC1378" s="2" t="str">
        <f t="shared" si="129"/>
        <v/>
      </c>
      <c r="AH1378" s="2" t="str">
        <f t="shared" si="130"/>
        <v/>
      </c>
      <c r="AI1378" s="2" t="str">
        <f>IF(ISNUMBER(AH1378),SUMIFS($AH$1:AH1378,$A$1:A1378,A1378,C$1:$C1378,C1378,$G$1:G1378,G1378,$E$1:E1378,E1378),"")</f>
        <v/>
      </c>
      <c r="AJ1378">
        <f t="shared" si="131"/>
        <v>3</v>
      </c>
    </row>
    <row r="1379" spans="1:36" x14ac:dyDescent="0.25">
      <c r="A1379" s="14" t="s">
        <v>109</v>
      </c>
      <c r="B1379" t="s">
        <v>80</v>
      </c>
      <c r="C1379" t="s">
        <v>106</v>
      </c>
      <c r="D1379" s="13">
        <v>42507</v>
      </c>
      <c r="E1379">
        <v>3</v>
      </c>
      <c r="F1379">
        <v>200</v>
      </c>
      <c r="G1379" s="2" t="s">
        <v>87</v>
      </c>
      <c r="H1379" s="2" t="s">
        <v>13</v>
      </c>
      <c r="I1379">
        <v>11</v>
      </c>
      <c r="J1379" s="2" t="s">
        <v>88</v>
      </c>
      <c r="K1379" s="2">
        <v>150</v>
      </c>
      <c r="L1379" s="2">
        <v>1256</v>
      </c>
      <c r="M1379" s="2">
        <f t="shared" si="126"/>
        <v>125.6</v>
      </c>
      <c r="O1379" s="2" t="str">
        <f t="shared" si="127"/>
        <v/>
      </c>
      <c r="P1379" s="2" t="str">
        <f>IF(ISNUMBER(O1379),SUMIFS(O$1:$O1379,A$1:$A1379,A1379,C$1:$C1379,C1379,G$1:$G1379,G1379,E$1:$E1379,E1379),"")</f>
        <v/>
      </c>
      <c r="U1379" t="str">
        <f t="shared" si="128"/>
        <v/>
      </c>
      <c r="AC1379" s="2" t="str">
        <f t="shared" si="129"/>
        <v/>
      </c>
      <c r="AH1379" s="2" t="str">
        <f t="shared" si="130"/>
        <v/>
      </c>
      <c r="AI1379" s="2" t="str">
        <f>IF(ISNUMBER(AH1379),SUMIFS($AH$1:AH1379,$A$1:A1379,A1379,C$1:$C1379,C1379,$G$1:G1379,G1379,$E$1:E1379,E1379),"")</f>
        <v/>
      </c>
      <c r="AJ1379">
        <f t="shared" si="131"/>
        <v>3</v>
      </c>
    </row>
    <row r="1380" spans="1:36" x14ac:dyDescent="0.25">
      <c r="A1380" s="14" t="s">
        <v>108</v>
      </c>
      <c r="B1380" t="s">
        <v>80</v>
      </c>
      <c r="C1380" t="s">
        <v>106</v>
      </c>
      <c r="D1380" s="13">
        <v>42507</v>
      </c>
      <c r="E1380">
        <v>3</v>
      </c>
      <c r="F1380">
        <v>350</v>
      </c>
      <c r="G1380" s="2" t="s">
        <v>87</v>
      </c>
      <c r="H1380" s="2" t="s">
        <v>13</v>
      </c>
      <c r="I1380">
        <v>11</v>
      </c>
      <c r="J1380" s="2" t="s">
        <v>88</v>
      </c>
      <c r="K1380" s="2">
        <v>262.5</v>
      </c>
      <c r="L1380" s="2">
        <v>1312</v>
      </c>
      <c r="M1380" s="2">
        <f t="shared" si="126"/>
        <v>131.19999999999999</v>
      </c>
      <c r="O1380" s="2" t="str">
        <f t="shared" si="127"/>
        <v/>
      </c>
      <c r="P1380" s="2" t="str">
        <f>IF(ISNUMBER(O1380),SUMIFS(O$1:$O1380,A$1:$A1380,A1380,C$1:$C1380,C1380,G$1:$G1380,G1380,E$1:$E1380,E1380),"")</f>
        <v/>
      </c>
      <c r="U1380" t="str">
        <f t="shared" si="128"/>
        <v/>
      </c>
      <c r="AC1380" s="2" t="str">
        <f t="shared" si="129"/>
        <v/>
      </c>
      <c r="AH1380" s="2" t="str">
        <f t="shared" si="130"/>
        <v/>
      </c>
      <c r="AI1380" s="2" t="str">
        <f>IF(ISNUMBER(AH1380),SUMIFS($AH$1:AH1380,$A$1:A1380,A1380,C$1:$C1380,C1380,$G$1:G1380,G1380,$E$1:E1380,E1380),"")</f>
        <v/>
      </c>
      <c r="AJ1380">
        <f t="shared" si="131"/>
        <v>3</v>
      </c>
    </row>
    <row r="1381" spans="1:36" x14ac:dyDescent="0.25">
      <c r="A1381" s="14" t="s">
        <v>107</v>
      </c>
      <c r="B1381" t="s">
        <v>80</v>
      </c>
      <c r="C1381" t="s">
        <v>106</v>
      </c>
      <c r="D1381" s="13">
        <v>42507</v>
      </c>
      <c r="E1381">
        <v>3</v>
      </c>
      <c r="F1381">
        <v>500</v>
      </c>
      <c r="G1381" s="2" t="s">
        <v>87</v>
      </c>
      <c r="H1381" s="2" t="s">
        <v>13</v>
      </c>
      <c r="I1381">
        <v>11</v>
      </c>
      <c r="J1381" s="2" t="s">
        <v>88</v>
      </c>
      <c r="K1381" s="2">
        <v>375</v>
      </c>
      <c r="L1381" s="2">
        <v>1200</v>
      </c>
      <c r="M1381" s="2">
        <f t="shared" si="126"/>
        <v>120</v>
      </c>
      <c r="O1381" s="2" t="str">
        <f t="shared" si="127"/>
        <v/>
      </c>
      <c r="P1381" s="2" t="str">
        <f>IF(ISNUMBER(O1381),SUMIFS(O$1:$O1381,A$1:$A1381,A1381,C$1:$C1381,C1381,G$1:$G1381,G1381,E$1:$E1381,E1381),"")</f>
        <v/>
      </c>
      <c r="U1381" t="str">
        <f t="shared" si="128"/>
        <v/>
      </c>
      <c r="AC1381" s="2" t="str">
        <f t="shared" si="129"/>
        <v/>
      </c>
      <c r="AH1381" s="2" t="str">
        <f t="shared" si="130"/>
        <v/>
      </c>
      <c r="AI1381" s="2" t="str">
        <f>IF(ISNUMBER(AH1381),SUMIFS($AH$1:AH1381,$A$1:A1381,A1381,C$1:$C1381,C1381,$G$1:G1381,G1381,$E$1:E1381,E1381),"")</f>
        <v/>
      </c>
      <c r="AJ1381">
        <f t="shared" si="131"/>
        <v>3</v>
      </c>
    </row>
    <row r="1382" spans="1:36" x14ac:dyDescent="0.25">
      <c r="A1382" s="14" t="s">
        <v>112</v>
      </c>
      <c r="B1382" t="s">
        <v>80</v>
      </c>
      <c r="C1382" t="s">
        <v>106</v>
      </c>
      <c r="D1382" s="13">
        <v>42521</v>
      </c>
      <c r="E1382">
        <v>1</v>
      </c>
      <c r="F1382">
        <v>0</v>
      </c>
      <c r="G1382" s="2" t="s">
        <v>87</v>
      </c>
      <c r="H1382" s="2" t="s">
        <v>13</v>
      </c>
      <c r="I1382">
        <v>11</v>
      </c>
      <c r="J1382" s="2" t="s">
        <v>88</v>
      </c>
      <c r="K1382" s="2">
        <v>0</v>
      </c>
      <c r="L1382" s="2">
        <v>1284</v>
      </c>
      <c r="M1382" s="2">
        <f t="shared" si="126"/>
        <v>128.4</v>
      </c>
      <c r="O1382" s="2" t="str">
        <f t="shared" si="127"/>
        <v/>
      </c>
      <c r="P1382" s="2" t="str">
        <f>IF(ISNUMBER(O1382),SUMIFS(O$1:$O1382,A$1:$A1382,A1382,C$1:$C1382,C1382,G$1:$G1382,G1382,E$1:$E1382,E1382),"")</f>
        <v/>
      </c>
      <c r="U1382" t="str">
        <f t="shared" si="128"/>
        <v/>
      </c>
      <c r="AC1382" s="2" t="str">
        <f t="shared" si="129"/>
        <v/>
      </c>
      <c r="AH1382" s="2" t="str">
        <f t="shared" si="130"/>
        <v/>
      </c>
      <c r="AI1382" s="2" t="str">
        <f>IF(ISNUMBER(AH1382),SUMIFS($AH$1:AH1382,$A$1:A1382,A1382,C$1:$C1382,C1382,$G$1:G1382,G1382,$E$1:E1382,E1382),"")</f>
        <v/>
      </c>
      <c r="AJ1382">
        <f t="shared" si="131"/>
        <v>3</v>
      </c>
    </row>
    <row r="1383" spans="1:36" x14ac:dyDescent="0.25">
      <c r="A1383" s="14" t="s">
        <v>111</v>
      </c>
      <c r="B1383" t="s">
        <v>80</v>
      </c>
      <c r="C1383" t="s">
        <v>106</v>
      </c>
      <c r="D1383" s="13">
        <v>42521</v>
      </c>
      <c r="E1383">
        <v>1</v>
      </c>
      <c r="F1383">
        <v>50</v>
      </c>
      <c r="G1383" s="2" t="s">
        <v>87</v>
      </c>
      <c r="H1383" s="2" t="s">
        <v>13</v>
      </c>
      <c r="I1383">
        <v>11</v>
      </c>
      <c r="J1383" s="2" t="s">
        <v>88</v>
      </c>
      <c r="K1383" s="2">
        <v>37.5</v>
      </c>
      <c r="L1383" s="2">
        <v>1396</v>
      </c>
      <c r="M1383" s="2">
        <f t="shared" si="126"/>
        <v>139.6</v>
      </c>
      <c r="O1383" s="2" t="str">
        <f t="shared" si="127"/>
        <v/>
      </c>
      <c r="P1383" s="2" t="str">
        <f>IF(ISNUMBER(O1383),SUMIFS(O$1:$O1383,A$1:$A1383,A1383,C$1:$C1383,C1383,G$1:$G1383,G1383,E$1:$E1383,E1383),"")</f>
        <v/>
      </c>
      <c r="U1383" t="str">
        <f t="shared" si="128"/>
        <v/>
      </c>
      <c r="AC1383" s="2" t="str">
        <f t="shared" si="129"/>
        <v/>
      </c>
      <c r="AH1383" s="2" t="str">
        <f t="shared" si="130"/>
        <v/>
      </c>
      <c r="AI1383" s="2" t="str">
        <f>IF(ISNUMBER(AH1383),SUMIFS($AH$1:AH1383,$A$1:A1383,A1383,C$1:$C1383,C1383,$G$1:G1383,G1383,$E$1:E1383,E1383),"")</f>
        <v/>
      </c>
      <c r="AJ1383">
        <f t="shared" si="131"/>
        <v>3</v>
      </c>
    </row>
    <row r="1384" spans="1:36" x14ac:dyDescent="0.25">
      <c r="A1384" s="14" t="s">
        <v>110</v>
      </c>
      <c r="B1384" t="s">
        <v>80</v>
      </c>
      <c r="C1384" t="s">
        <v>106</v>
      </c>
      <c r="D1384" s="13">
        <v>42521</v>
      </c>
      <c r="E1384">
        <v>1</v>
      </c>
      <c r="F1384">
        <v>100</v>
      </c>
      <c r="G1384" s="2" t="s">
        <v>87</v>
      </c>
      <c r="H1384" s="2" t="s">
        <v>13</v>
      </c>
      <c r="I1384">
        <v>11</v>
      </c>
      <c r="J1384" s="2" t="s">
        <v>88</v>
      </c>
      <c r="K1384" s="2">
        <v>75</v>
      </c>
      <c r="L1384" s="2">
        <v>1312</v>
      </c>
      <c r="M1384" s="2">
        <f t="shared" si="126"/>
        <v>131.19999999999999</v>
      </c>
      <c r="O1384" s="2" t="str">
        <f t="shared" si="127"/>
        <v/>
      </c>
      <c r="P1384" s="2" t="str">
        <f>IF(ISNUMBER(O1384),SUMIFS(O$1:$O1384,A$1:$A1384,A1384,C$1:$C1384,C1384,G$1:$G1384,G1384,E$1:$E1384,E1384),"")</f>
        <v/>
      </c>
      <c r="U1384" t="str">
        <f t="shared" si="128"/>
        <v/>
      </c>
      <c r="AC1384" s="2" t="str">
        <f t="shared" si="129"/>
        <v/>
      </c>
      <c r="AH1384" s="2" t="str">
        <f t="shared" si="130"/>
        <v/>
      </c>
      <c r="AI1384" s="2" t="str">
        <f>IF(ISNUMBER(AH1384),SUMIFS($AH$1:AH1384,$A$1:A1384,A1384,C$1:$C1384,C1384,$G$1:G1384,G1384,$E$1:E1384,E1384),"")</f>
        <v/>
      </c>
      <c r="AJ1384">
        <f t="shared" si="131"/>
        <v>3</v>
      </c>
    </row>
    <row r="1385" spans="1:36" x14ac:dyDescent="0.25">
      <c r="A1385" s="14" t="s">
        <v>109</v>
      </c>
      <c r="B1385" t="s">
        <v>80</v>
      </c>
      <c r="C1385" t="s">
        <v>106</v>
      </c>
      <c r="D1385" s="13">
        <v>42521</v>
      </c>
      <c r="E1385">
        <v>1</v>
      </c>
      <c r="F1385">
        <v>200</v>
      </c>
      <c r="G1385" s="2" t="s">
        <v>87</v>
      </c>
      <c r="H1385" s="2" t="s">
        <v>13</v>
      </c>
      <c r="I1385">
        <v>11</v>
      </c>
      <c r="J1385" s="2" t="s">
        <v>88</v>
      </c>
      <c r="K1385" s="2">
        <v>150</v>
      </c>
      <c r="L1385" s="2">
        <v>1312</v>
      </c>
      <c r="M1385" s="2">
        <f t="shared" si="126"/>
        <v>131.19999999999999</v>
      </c>
      <c r="O1385" s="2" t="str">
        <f t="shared" si="127"/>
        <v/>
      </c>
      <c r="P1385" s="2" t="str">
        <f>IF(ISNUMBER(O1385),SUMIFS(O$1:$O1385,A$1:$A1385,A1385,C$1:$C1385,C1385,G$1:$G1385,G1385,E$1:$E1385,E1385),"")</f>
        <v/>
      </c>
      <c r="U1385" t="str">
        <f t="shared" si="128"/>
        <v/>
      </c>
      <c r="AC1385" s="2" t="str">
        <f t="shared" si="129"/>
        <v/>
      </c>
      <c r="AH1385" s="2" t="str">
        <f t="shared" si="130"/>
        <v/>
      </c>
      <c r="AI1385" s="2" t="str">
        <f>IF(ISNUMBER(AH1385),SUMIFS($AH$1:AH1385,$A$1:A1385,A1385,C$1:$C1385,C1385,$G$1:G1385,G1385,$E$1:E1385,E1385),"")</f>
        <v/>
      </c>
      <c r="AJ1385">
        <f t="shared" si="131"/>
        <v>3</v>
      </c>
    </row>
    <row r="1386" spans="1:36" x14ac:dyDescent="0.25">
      <c r="A1386" s="14" t="s">
        <v>108</v>
      </c>
      <c r="B1386" t="s">
        <v>80</v>
      </c>
      <c r="C1386" t="s">
        <v>106</v>
      </c>
      <c r="D1386" s="13">
        <v>42521</v>
      </c>
      <c r="E1386">
        <v>1</v>
      </c>
      <c r="F1386">
        <v>350</v>
      </c>
      <c r="G1386" s="2" t="s">
        <v>87</v>
      </c>
      <c r="H1386" s="2" t="s">
        <v>13</v>
      </c>
      <c r="I1386">
        <v>11</v>
      </c>
      <c r="J1386" s="2" t="s">
        <v>88</v>
      </c>
      <c r="K1386" s="2">
        <v>262.5</v>
      </c>
      <c r="L1386" s="2">
        <v>1424</v>
      </c>
      <c r="M1386" s="2">
        <f t="shared" si="126"/>
        <v>142.4</v>
      </c>
      <c r="O1386" s="2" t="str">
        <f t="shared" si="127"/>
        <v/>
      </c>
      <c r="P1386" s="2" t="str">
        <f>IF(ISNUMBER(O1386),SUMIFS(O$1:$O1386,A$1:$A1386,A1386,C$1:$C1386,C1386,G$1:$G1386,G1386,E$1:$E1386,E1386),"")</f>
        <v/>
      </c>
      <c r="U1386" t="str">
        <f t="shared" si="128"/>
        <v/>
      </c>
      <c r="AC1386" s="2" t="str">
        <f t="shared" si="129"/>
        <v/>
      </c>
      <c r="AH1386" s="2" t="str">
        <f t="shared" si="130"/>
        <v/>
      </c>
      <c r="AI1386" s="2" t="str">
        <f>IF(ISNUMBER(AH1386),SUMIFS($AH$1:AH1386,$A$1:A1386,A1386,C$1:$C1386,C1386,$G$1:G1386,G1386,$E$1:E1386,E1386),"")</f>
        <v/>
      </c>
      <c r="AJ1386">
        <f t="shared" si="131"/>
        <v>3</v>
      </c>
    </row>
    <row r="1387" spans="1:36" x14ac:dyDescent="0.25">
      <c r="A1387" s="14" t="s">
        <v>107</v>
      </c>
      <c r="B1387" t="s">
        <v>80</v>
      </c>
      <c r="C1387" t="s">
        <v>106</v>
      </c>
      <c r="D1387" s="13">
        <v>42521</v>
      </c>
      <c r="E1387">
        <v>1</v>
      </c>
      <c r="F1387">
        <v>500</v>
      </c>
      <c r="G1387" s="2" t="s">
        <v>87</v>
      </c>
      <c r="H1387" s="2" t="s">
        <v>13</v>
      </c>
      <c r="I1387">
        <v>11</v>
      </c>
      <c r="J1387" s="2" t="s">
        <v>88</v>
      </c>
      <c r="K1387" s="2">
        <v>375</v>
      </c>
      <c r="L1387" s="2">
        <v>1256</v>
      </c>
      <c r="M1387" s="2">
        <f t="shared" si="126"/>
        <v>125.6</v>
      </c>
      <c r="O1387" s="2" t="str">
        <f t="shared" si="127"/>
        <v/>
      </c>
      <c r="P1387" s="2" t="str">
        <f>IF(ISNUMBER(O1387),SUMIFS(O$1:$O1387,A$1:$A1387,A1387,C$1:$C1387,C1387,G$1:$G1387,G1387,E$1:$E1387,E1387),"")</f>
        <v/>
      </c>
      <c r="U1387" t="str">
        <f t="shared" si="128"/>
        <v/>
      </c>
      <c r="AC1387" s="2" t="str">
        <f t="shared" si="129"/>
        <v/>
      </c>
      <c r="AH1387" s="2" t="str">
        <f t="shared" si="130"/>
        <v/>
      </c>
      <c r="AI1387" s="2" t="str">
        <f>IF(ISNUMBER(AH1387),SUMIFS($AH$1:AH1387,$A$1:A1387,A1387,C$1:$C1387,C1387,$G$1:G1387,G1387,$E$1:E1387,E1387),"")</f>
        <v/>
      </c>
      <c r="AJ1387">
        <f t="shared" si="131"/>
        <v>3</v>
      </c>
    </row>
    <row r="1388" spans="1:36" x14ac:dyDescent="0.25">
      <c r="A1388" s="14" t="s">
        <v>112</v>
      </c>
      <c r="B1388" t="s">
        <v>80</v>
      </c>
      <c r="C1388" t="s">
        <v>106</v>
      </c>
      <c r="D1388" s="13">
        <v>42521</v>
      </c>
      <c r="E1388">
        <v>2</v>
      </c>
      <c r="F1388">
        <v>0</v>
      </c>
      <c r="G1388" s="2" t="s">
        <v>87</v>
      </c>
      <c r="H1388" s="2" t="s">
        <v>13</v>
      </c>
      <c r="I1388">
        <v>11</v>
      </c>
      <c r="J1388" s="2" t="s">
        <v>88</v>
      </c>
      <c r="K1388" s="2">
        <v>0</v>
      </c>
      <c r="L1388" s="2">
        <v>1256</v>
      </c>
      <c r="M1388" s="2">
        <f t="shared" si="126"/>
        <v>125.6</v>
      </c>
      <c r="O1388" s="2" t="str">
        <f t="shared" si="127"/>
        <v/>
      </c>
      <c r="P1388" s="2" t="str">
        <f>IF(ISNUMBER(O1388),SUMIFS(O$1:$O1388,A$1:$A1388,A1388,C$1:$C1388,C1388,G$1:$G1388,G1388,E$1:$E1388,E1388),"")</f>
        <v/>
      </c>
      <c r="U1388" t="str">
        <f t="shared" si="128"/>
        <v/>
      </c>
      <c r="AC1388" s="2" t="str">
        <f t="shared" si="129"/>
        <v/>
      </c>
      <c r="AH1388" s="2" t="str">
        <f t="shared" si="130"/>
        <v/>
      </c>
      <c r="AI1388" s="2" t="str">
        <f>IF(ISNUMBER(AH1388),SUMIFS($AH$1:AH1388,$A$1:A1388,A1388,C$1:$C1388,C1388,$G$1:G1388,G1388,$E$1:E1388,E1388),"")</f>
        <v/>
      </c>
      <c r="AJ1388">
        <f t="shared" si="131"/>
        <v>3</v>
      </c>
    </row>
    <row r="1389" spans="1:36" x14ac:dyDescent="0.25">
      <c r="A1389" s="14" t="s">
        <v>111</v>
      </c>
      <c r="B1389" t="s">
        <v>80</v>
      </c>
      <c r="C1389" t="s">
        <v>106</v>
      </c>
      <c r="D1389" s="13">
        <v>42521</v>
      </c>
      <c r="E1389">
        <v>2</v>
      </c>
      <c r="F1389">
        <v>50</v>
      </c>
      <c r="G1389" s="2" t="s">
        <v>87</v>
      </c>
      <c r="H1389" s="2" t="s">
        <v>13</v>
      </c>
      <c r="I1389">
        <v>11</v>
      </c>
      <c r="J1389" s="2" t="s">
        <v>88</v>
      </c>
      <c r="K1389" s="2">
        <v>37.5</v>
      </c>
      <c r="L1389" s="2">
        <v>1480</v>
      </c>
      <c r="M1389" s="2">
        <f t="shared" si="126"/>
        <v>148</v>
      </c>
      <c r="O1389" s="2" t="str">
        <f t="shared" si="127"/>
        <v/>
      </c>
      <c r="P1389" s="2" t="str">
        <f>IF(ISNUMBER(O1389),SUMIFS(O$1:$O1389,A$1:$A1389,A1389,C$1:$C1389,C1389,G$1:$G1389,G1389,E$1:$E1389,E1389),"")</f>
        <v/>
      </c>
      <c r="U1389" t="str">
        <f t="shared" si="128"/>
        <v/>
      </c>
      <c r="AC1389" s="2" t="str">
        <f t="shared" si="129"/>
        <v/>
      </c>
      <c r="AH1389" s="2" t="str">
        <f t="shared" si="130"/>
        <v/>
      </c>
      <c r="AI1389" s="2" t="str">
        <f>IF(ISNUMBER(AH1389),SUMIFS($AH$1:AH1389,$A$1:A1389,A1389,C$1:$C1389,C1389,$G$1:G1389,G1389,$E$1:E1389,E1389),"")</f>
        <v/>
      </c>
      <c r="AJ1389">
        <f t="shared" si="131"/>
        <v>3</v>
      </c>
    </row>
    <row r="1390" spans="1:36" x14ac:dyDescent="0.25">
      <c r="A1390" s="14" t="s">
        <v>110</v>
      </c>
      <c r="B1390" t="s">
        <v>80</v>
      </c>
      <c r="C1390" t="s">
        <v>106</v>
      </c>
      <c r="D1390" s="13">
        <v>42521</v>
      </c>
      <c r="E1390">
        <v>2</v>
      </c>
      <c r="F1390">
        <v>100</v>
      </c>
      <c r="G1390" s="2" t="s">
        <v>87</v>
      </c>
      <c r="H1390" s="2" t="s">
        <v>13</v>
      </c>
      <c r="I1390">
        <v>11</v>
      </c>
      <c r="J1390" s="2" t="s">
        <v>88</v>
      </c>
      <c r="K1390" s="2">
        <v>75</v>
      </c>
      <c r="L1390" s="2">
        <v>1452</v>
      </c>
      <c r="M1390" s="2">
        <f t="shared" si="126"/>
        <v>145.19999999999999</v>
      </c>
      <c r="O1390" s="2" t="str">
        <f t="shared" si="127"/>
        <v/>
      </c>
      <c r="P1390" s="2" t="str">
        <f>IF(ISNUMBER(O1390),SUMIFS(O$1:$O1390,A$1:$A1390,A1390,C$1:$C1390,C1390,G$1:$G1390,G1390,E$1:$E1390,E1390),"")</f>
        <v/>
      </c>
      <c r="U1390" t="str">
        <f t="shared" si="128"/>
        <v/>
      </c>
      <c r="AC1390" s="2" t="str">
        <f t="shared" si="129"/>
        <v/>
      </c>
      <c r="AH1390" s="2" t="str">
        <f t="shared" si="130"/>
        <v/>
      </c>
      <c r="AI1390" s="2" t="str">
        <f>IF(ISNUMBER(AH1390),SUMIFS($AH$1:AH1390,$A$1:A1390,A1390,C$1:$C1390,C1390,$G$1:G1390,G1390,$E$1:E1390,E1390),"")</f>
        <v/>
      </c>
      <c r="AJ1390">
        <f t="shared" si="131"/>
        <v>3</v>
      </c>
    </row>
    <row r="1391" spans="1:36" x14ac:dyDescent="0.25">
      <c r="A1391" s="14" t="s">
        <v>109</v>
      </c>
      <c r="B1391" t="s">
        <v>80</v>
      </c>
      <c r="C1391" t="s">
        <v>106</v>
      </c>
      <c r="D1391" s="13">
        <v>42521</v>
      </c>
      <c r="E1391">
        <v>2</v>
      </c>
      <c r="F1391">
        <v>200</v>
      </c>
      <c r="G1391" s="2" t="s">
        <v>87</v>
      </c>
      <c r="H1391" s="2" t="s">
        <v>13</v>
      </c>
      <c r="I1391">
        <v>11</v>
      </c>
      <c r="J1391" s="2" t="s">
        <v>88</v>
      </c>
      <c r="K1391" s="2">
        <v>150</v>
      </c>
      <c r="L1391" s="2">
        <v>1396</v>
      </c>
      <c r="M1391" s="2">
        <f t="shared" si="126"/>
        <v>139.6</v>
      </c>
      <c r="O1391" s="2" t="str">
        <f t="shared" si="127"/>
        <v/>
      </c>
      <c r="P1391" s="2" t="str">
        <f>IF(ISNUMBER(O1391),SUMIFS(O$1:$O1391,A$1:$A1391,A1391,C$1:$C1391,C1391,G$1:$G1391,G1391,E$1:$E1391,E1391),"")</f>
        <v/>
      </c>
      <c r="U1391" t="str">
        <f t="shared" si="128"/>
        <v/>
      </c>
      <c r="AC1391" s="2" t="str">
        <f t="shared" si="129"/>
        <v/>
      </c>
      <c r="AH1391" s="2" t="str">
        <f t="shared" si="130"/>
        <v/>
      </c>
      <c r="AI1391" s="2" t="str">
        <f>IF(ISNUMBER(AH1391),SUMIFS($AH$1:AH1391,$A$1:A1391,A1391,C$1:$C1391,C1391,$G$1:G1391,G1391,$E$1:E1391,E1391),"")</f>
        <v/>
      </c>
      <c r="AJ1391">
        <f t="shared" si="131"/>
        <v>3</v>
      </c>
    </row>
    <row r="1392" spans="1:36" x14ac:dyDescent="0.25">
      <c r="A1392" s="14" t="s">
        <v>108</v>
      </c>
      <c r="B1392" t="s">
        <v>80</v>
      </c>
      <c r="C1392" t="s">
        <v>106</v>
      </c>
      <c r="D1392" s="13">
        <v>42521</v>
      </c>
      <c r="E1392">
        <v>2</v>
      </c>
      <c r="F1392">
        <v>350</v>
      </c>
      <c r="G1392" s="2" t="s">
        <v>87</v>
      </c>
      <c r="H1392" s="2" t="s">
        <v>13</v>
      </c>
      <c r="I1392">
        <v>11</v>
      </c>
      <c r="J1392" s="2" t="s">
        <v>88</v>
      </c>
      <c r="K1392" s="2">
        <v>262.5</v>
      </c>
      <c r="L1392" s="2">
        <v>1256</v>
      </c>
      <c r="M1392" s="2">
        <f t="shared" si="126"/>
        <v>125.6</v>
      </c>
      <c r="O1392" s="2" t="str">
        <f t="shared" si="127"/>
        <v/>
      </c>
      <c r="P1392" s="2" t="str">
        <f>IF(ISNUMBER(O1392),SUMIFS(O$1:$O1392,A$1:$A1392,A1392,C$1:$C1392,C1392,G$1:$G1392,G1392,E$1:$E1392,E1392),"")</f>
        <v/>
      </c>
      <c r="U1392" t="str">
        <f t="shared" si="128"/>
        <v/>
      </c>
      <c r="AC1392" s="2" t="str">
        <f t="shared" si="129"/>
        <v/>
      </c>
      <c r="AH1392" s="2" t="str">
        <f t="shared" si="130"/>
        <v/>
      </c>
      <c r="AI1392" s="2" t="str">
        <f>IF(ISNUMBER(AH1392),SUMIFS($AH$1:AH1392,$A$1:A1392,A1392,C$1:$C1392,C1392,$G$1:G1392,G1392,$E$1:E1392,E1392),"")</f>
        <v/>
      </c>
      <c r="AJ1392">
        <f t="shared" si="131"/>
        <v>3</v>
      </c>
    </row>
    <row r="1393" spans="1:36" x14ac:dyDescent="0.25">
      <c r="A1393" s="14" t="s">
        <v>107</v>
      </c>
      <c r="B1393" t="s">
        <v>80</v>
      </c>
      <c r="C1393" t="s">
        <v>106</v>
      </c>
      <c r="D1393" s="13">
        <v>42521</v>
      </c>
      <c r="E1393">
        <v>2</v>
      </c>
      <c r="F1393">
        <v>500</v>
      </c>
      <c r="G1393" s="2" t="s">
        <v>87</v>
      </c>
      <c r="H1393" s="2" t="s">
        <v>13</v>
      </c>
      <c r="I1393">
        <v>11</v>
      </c>
      <c r="J1393" s="2" t="s">
        <v>88</v>
      </c>
      <c r="K1393" s="2">
        <v>375</v>
      </c>
      <c r="L1393" s="2">
        <v>1368</v>
      </c>
      <c r="M1393" s="2">
        <f t="shared" si="126"/>
        <v>136.80000000000001</v>
      </c>
      <c r="O1393" s="2" t="str">
        <f t="shared" si="127"/>
        <v/>
      </c>
      <c r="P1393" s="2" t="str">
        <f>IF(ISNUMBER(O1393),SUMIFS(O$1:$O1393,A$1:$A1393,A1393,C$1:$C1393,C1393,G$1:$G1393,G1393,E$1:$E1393,E1393),"")</f>
        <v/>
      </c>
      <c r="U1393" t="str">
        <f t="shared" si="128"/>
        <v/>
      </c>
      <c r="AC1393" s="2" t="str">
        <f t="shared" si="129"/>
        <v/>
      </c>
      <c r="AH1393" s="2" t="str">
        <f t="shared" si="130"/>
        <v/>
      </c>
      <c r="AI1393" s="2" t="str">
        <f>IF(ISNUMBER(AH1393),SUMIFS($AH$1:AH1393,$A$1:A1393,A1393,C$1:$C1393,C1393,$G$1:G1393,G1393,$E$1:E1393,E1393),"")</f>
        <v/>
      </c>
      <c r="AJ1393">
        <f t="shared" si="131"/>
        <v>3</v>
      </c>
    </row>
    <row r="1394" spans="1:36" x14ac:dyDescent="0.25">
      <c r="A1394" s="14" t="s">
        <v>112</v>
      </c>
      <c r="B1394" t="s">
        <v>80</v>
      </c>
      <c r="C1394" t="s">
        <v>106</v>
      </c>
      <c r="D1394" s="13">
        <v>42521</v>
      </c>
      <c r="E1394">
        <v>3</v>
      </c>
      <c r="F1394">
        <v>0</v>
      </c>
      <c r="G1394" s="2" t="s">
        <v>87</v>
      </c>
      <c r="H1394" s="2" t="s">
        <v>13</v>
      </c>
      <c r="I1394">
        <v>11</v>
      </c>
      <c r="J1394" s="2" t="s">
        <v>88</v>
      </c>
      <c r="K1394" s="2">
        <v>0</v>
      </c>
      <c r="L1394" s="2">
        <v>1368</v>
      </c>
      <c r="M1394" s="2">
        <f t="shared" si="126"/>
        <v>136.80000000000001</v>
      </c>
      <c r="O1394" s="2" t="str">
        <f t="shared" si="127"/>
        <v/>
      </c>
      <c r="P1394" s="2" t="str">
        <f>IF(ISNUMBER(O1394),SUMIFS(O$1:$O1394,A$1:$A1394,A1394,C$1:$C1394,C1394,G$1:$G1394,G1394,E$1:$E1394,E1394),"")</f>
        <v/>
      </c>
      <c r="U1394" t="str">
        <f t="shared" si="128"/>
        <v/>
      </c>
      <c r="AC1394" s="2" t="str">
        <f t="shared" si="129"/>
        <v/>
      </c>
      <c r="AH1394" s="2" t="str">
        <f t="shared" si="130"/>
        <v/>
      </c>
      <c r="AI1394" s="2" t="str">
        <f>IF(ISNUMBER(AH1394),SUMIFS($AH$1:AH1394,$A$1:A1394,A1394,C$1:$C1394,C1394,$G$1:G1394,G1394,$E$1:E1394,E1394),"")</f>
        <v/>
      </c>
      <c r="AJ1394">
        <f t="shared" si="131"/>
        <v>3</v>
      </c>
    </row>
    <row r="1395" spans="1:36" x14ac:dyDescent="0.25">
      <c r="A1395" s="14" t="s">
        <v>111</v>
      </c>
      <c r="B1395" t="s">
        <v>80</v>
      </c>
      <c r="C1395" t="s">
        <v>106</v>
      </c>
      <c r="D1395" s="13">
        <v>42521</v>
      </c>
      <c r="E1395">
        <v>3</v>
      </c>
      <c r="F1395">
        <v>50</v>
      </c>
      <c r="G1395" s="2" t="s">
        <v>87</v>
      </c>
      <c r="H1395" s="2" t="s">
        <v>13</v>
      </c>
      <c r="I1395">
        <v>11</v>
      </c>
      <c r="J1395" s="2" t="s">
        <v>88</v>
      </c>
      <c r="K1395" s="2">
        <v>37.5</v>
      </c>
      <c r="L1395" s="2">
        <v>1452</v>
      </c>
      <c r="M1395" s="2">
        <f t="shared" si="126"/>
        <v>145.19999999999999</v>
      </c>
      <c r="O1395" s="2" t="str">
        <f t="shared" si="127"/>
        <v/>
      </c>
      <c r="P1395" s="2" t="str">
        <f>IF(ISNUMBER(O1395),SUMIFS(O$1:$O1395,A$1:$A1395,A1395,C$1:$C1395,C1395,G$1:$G1395,G1395,E$1:$E1395,E1395),"")</f>
        <v/>
      </c>
      <c r="U1395" t="str">
        <f t="shared" si="128"/>
        <v/>
      </c>
      <c r="AC1395" s="2" t="str">
        <f t="shared" si="129"/>
        <v/>
      </c>
      <c r="AH1395" s="2" t="str">
        <f t="shared" si="130"/>
        <v/>
      </c>
      <c r="AI1395" s="2" t="str">
        <f>IF(ISNUMBER(AH1395),SUMIFS($AH$1:AH1395,$A$1:A1395,A1395,C$1:$C1395,C1395,$G$1:G1395,G1395,$E$1:E1395,E1395),"")</f>
        <v/>
      </c>
      <c r="AJ1395">
        <f t="shared" si="131"/>
        <v>3</v>
      </c>
    </row>
    <row r="1396" spans="1:36" x14ac:dyDescent="0.25">
      <c r="A1396" s="14" t="s">
        <v>110</v>
      </c>
      <c r="B1396" t="s">
        <v>80</v>
      </c>
      <c r="C1396" t="s">
        <v>106</v>
      </c>
      <c r="D1396" s="13">
        <v>42521</v>
      </c>
      <c r="E1396">
        <v>3</v>
      </c>
      <c r="F1396">
        <v>100</v>
      </c>
      <c r="G1396" s="2" t="s">
        <v>87</v>
      </c>
      <c r="H1396" s="2" t="s">
        <v>13</v>
      </c>
      <c r="I1396">
        <v>11</v>
      </c>
      <c r="J1396" s="2" t="s">
        <v>88</v>
      </c>
      <c r="K1396" s="2">
        <v>75</v>
      </c>
      <c r="L1396" s="2">
        <v>1368</v>
      </c>
      <c r="M1396" s="2">
        <f t="shared" si="126"/>
        <v>136.80000000000001</v>
      </c>
      <c r="O1396" s="2" t="str">
        <f t="shared" si="127"/>
        <v/>
      </c>
      <c r="P1396" s="2" t="str">
        <f>IF(ISNUMBER(O1396),SUMIFS(O$1:$O1396,A$1:$A1396,A1396,C$1:$C1396,C1396,G$1:$G1396,G1396,E$1:$E1396,E1396),"")</f>
        <v/>
      </c>
      <c r="U1396" t="str">
        <f t="shared" si="128"/>
        <v/>
      </c>
      <c r="AC1396" s="2" t="str">
        <f t="shared" si="129"/>
        <v/>
      </c>
      <c r="AH1396" s="2" t="str">
        <f t="shared" si="130"/>
        <v/>
      </c>
      <c r="AI1396" s="2" t="str">
        <f>IF(ISNUMBER(AH1396),SUMIFS($AH$1:AH1396,$A$1:A1396,A1396,C$1:$C1396,C1396,$G$1:G1396,G1396,$E$1:E1396,E1396),"")</f>
        <v/>
      </c>
      <c r="AJ1396">
        <f t="shared" si="131"/>
        <v>3</v>
      </c>
    </row>
    <row r="1397" spans="1:36" x14ac:dyDescent="0.25">
      <c r="A1397" s="14" t="s">
        <v>109</v>
      </c>
      <c r="B1397" t="s">
        <v>80</v>
      </c>
      <c r="C1397" t="s">
        <v>106</v>
      </c>
      <c r="D1397" s="13">
        <v>42521</v>
      </c>
      <c r="E1397">
        <v>3</v>
      </c>
      <c r="F1397">
        <v>200</v>
      </c>
      <c r="G1397" s="2" t="s">
        <v>87</v>
      </c>
      <c r="H1397" s="2" t="s">
        <v>13</v>
      </c>
      <c r="I1397">
        <v>11</v>
      </c>
      <c r="J1397" s="2" t="s">
        <v>88</v>
      </c>
      <c r="K1397" s="2">
        <v>150</v>
      </c>
      <c r="L1397" s="2">
        <v>1424</v>
      </c>
      <c r="M1397" s="2">
        <f t="shared" si="126"/>
        <v>142.4</v>
      </c>
      <c r="O1397" s="2" t="str">
        <f t="shared" si="127"/>
        <v/>
      </c>
      <c r="P1397" s="2" t="str">
        <f>IF(ISNUMBER(O1397),SUMIFS(O$1:$O1397,A$1:$A1397,A1397,C$1:$C1397,C1397,G$1:$G1397,G1397,E$1:$E1397,E1397),"")</f>
        <v/>
      </c>
      <c r="U1397" t="str">
        <f t="shared" si="128"/>
        <v/>
      </c>
      <c r="AC1397" s="2" t="str">
        <f t="shared" si="129"/>
        <v/>
      </c>
      <c r="AH1397" s="2" t="str">
        <f t="shared" si="130"/>
        <v/>
      </c>
      <c r="AI1397" s="2" t="str">
        <f>IF(ISNUMBER(AH1397),SUMIFS($AH$1:AH1397,$A$1:A1397,A1397,C$1:$C1397,C1397,$G$1:G1397,G1397,$E$1:E1397,E1397),"")</f>
        <v/>
      </c>
      <c r="AJ1397">
        <f t="shared" si="131"/>
        <v>3</v>
      </c>
    </row>
    <row r="1398" spans="1:36" x14ac:dyDescent="0.25">
      <c r="A1398" s="14" t="s">
        <v>108</v>
      </c>
      <c r="B1398" t="s">
        <v>80</v>
      </c>
      <c r="C1398" t="s">
        <v>106</v>
      </c>
      <c r="D1398" s="13">
        <v>42521</v>
      </c>
      <c r="E1398">
        <v>3</v>
      </c>
      <c r="F1398">
        <v>350</v>
      </c>
      <c r="G1398" s="2" t="s">
        <v>87</v>
      </c>
      <c r="H1398" s="2" t="s">
        <v>13</v>
      </c>
      <c r="I1398">
        <v>11</v>
      </c>
      <c r="J1398" s="2" t="s">
        <v>88</v>
      </c>
      <c r="K1398" s="2">
        <v>262.5</v>
      </c>
      <c r="L1398" s="2">
        <v>1536</v>
      </c>
      <c r="M1398" s="2">
        <f t="shared" si="126"/>
        <v>153.6</v>
      </c>
      <c r="O1398" s="2" t="str">
        <f t="shared" si="127"/>
        <v/>
      </c>
      <c r="P1398" s="2" t="str">
        <f>IF(ISNUMBER(O1398),SUMIFS(O$1:$O1398,A$1:$A1398,A1398,C$1:$C1398,C1398,G$1:$G1398,G1398,E$1:$E1398,E1398),"")</f>
        <v/>
      </c>
      <c r="U1398" t="str">
        <f t="shared" si="128"/>
        <v/>
      </c>
      <c r="AC1398" s="2" t="str">
        <f t="shared" si="129"/>
        <v/>
      </c>
      <c r="AH1398" s="2" t="str">
        <f t="shared" si="130"/>
        <v/>
      </c>
      <c r="AI1398" s="2" t="str">
        <f>IF(ISNUMBER(AH1398),SUMIFS($AH$1:AH1398,$A$1:A1398,A1398,C$1:$C1398,C1398,$G$1:G1398,G1398,$E$1:E1398,E1398),"")</f>
        <v/>
      </c>
      <c r="AJ1398">
        <f t="shared" si="131"/>
        <v>3</v>
      </c>
    </row>
    <row r="1399" spans="1:36" x14ac:dyDescent="0.25">
      <c r="A1399" s="14" t="s">
        <v>107</v>
      </c>
      <c r="B1399" t="s">
        <v>80</v>
      </c>
      <c r="C1399" t="s">
        <v>106</v>
      </c>
      <c r="D1399" s="13">
        <v>42521</v>
      </c>
      <c r="E1399">
        <v>3</v>
      </c>
      <c r="F1399">
        <v>500</v>
      </c>
      <c r="G1399" s="2" t="s">
        <v>87</v>
      </c>
      <c r="H1399" s="2" t="s">
        <v>13</v>
      </c>
      <c r="I1399">
        <v>11</v>
      </c>
      <c r="J1399" s="2" t="s">
        <v>88</v>
      </c>
      <c r="K1399" s="2">
        <v>375</v>
      </c>
      <c r="L1399" s="2">
        <v>1340</v>
      </c>
      <c r="M1399" s="2">
        <f t="shared" si="126"/>
        <v>134</v>
      </c>
      <c r="O1399" s="2" t="str">
        <f t="shared" si="127"/>
        <v/>
      </c>
      <c r="P1399" s="2" t="str">
        <f>IF(ISNUMBER(O1399),SUMIFS(O$1:$O1399,A$1:$A1399,A1399,C$1:$C1399,C1399,G$1:$G1399,G1399,E$1:$E1399,E1399),"")</f>
        <v/>
      </c>
      <c r="U1399" t="str">
        <f t="shared" si="128"/>
        <v/>
      </c>
      <c r="AC1399" s="2" t="str">
        <f t="shared" si="129"/>
        <v/>
      </c>
      <c r="AH1399" s="2" t="str">
        <f t="shared" si="130"/>
        <v/>
      </c>
      <c r="AI1399" s="2" t="str">
        <f>IF(ISNUMBER(AH1399),SUMIFS($AH$1:AH1399,$A$1:A1399,A1399,C$1:$C1399,C1399,$G$1:G1399,G1399,$E$1:E1399,E1399),"")</f>
        <v/>
      </c>
      <c r="AJ1399">
        <f t="shared" si="131"/>
        <v>3</v>
      </c>
    </row>
    <row r="1400" spans="1:36" x14ac:dyDescent="0.25">
      <c r="A1400" s="14" t="s">
        <v>112</v>
      </c>
      <c r="B1400" t="s">
        <v>80</v>
      </c>
      <c r="C1400" t="s">
        <v>106</v>
      </c>
      <c r="D1400" s="13">
        <v>42562</v>
      </c>
      <c r="E1400">
        <v>1</v>
      </c>
      <c r="F1400">
        <v>0</v>
      </c>
      <c r="G1400" s="2" t="s">
        <v>78</v>
      </c>
      <c r="H1400" s="2" t="s">
        <v>10</v>
      </c>
      <c r="I1400">
        <v>11</v>
      </c>
      <c r="J1400" s="2" t="s">
        <v>77</v>
      </c>
      <c r="K1400" s="2">
        <v>0</v>
      </c>
      <c r="L1400" s="2"/>
      <c r="M1400" s="2" t="str">
        <f t="shared" si="126"/>
        <v/>
      </c>
      <c r="N1400">
        <v>650.3386559999999</v>
      </c>
      <c r="O1400" s="2">
        <f t="shared" si="127"/>
        <v>65.033865599999984</v>
      </c>
      <c r="P1400" s="2">
        <f>IF(ISNUMBER(O1400),SUMIFS(O$1:$O1400,A$1:$A1400,A1400,C$1:$C1400,C1400,G$1:$G1400,G1400,E$1:$E1400,E1400),"")</f>
        <v>65.033865599999984</v>
      </c>
      <c r="R1400">
        <v>98.637194615256774</v>
      </c>
      <c r="S1400">
        <v>0.8309788931361145</v>
      </c>
      <c r="T1400">
        <v>0.53182649160711326</v>
      </c>
      <c r="U1400">
        <f t="shared" si="128"/>
        <v>0.98637194615256774</v>
      </c>
      <c r="AC1400" s="2" t="str">
        <f t="shared" si="129"/>
        <v/>
      </c>
      <c r="AH1400" s="2" t="str">
        <f t="shared" si="130"/>
        <v/>
      </c>
      <c r="AI1400" s="2" t="str">
        <f>IF(ISNUMBER(AH1400),SUMIFS($AH$1:AH1400,$A$1:A1400,A1400,C$1:$C1400,C1400,$G$1:G1400,G1400,$E$1:E1400,E1400),"")</f>
        <v/>
      </c>
      <c r="AJ1400">
        <f t="shared" si="131"/>
        <v>8</v>
      </c>
    </row>
    <row r="1401" spans="1:36" x14ac:dyDescent="0.25">
      <c r="A1401" s="14" t="s">
        <v>111</v>
      </c>
      <c r="B1401" t="s">
        <v>80</v>
      </c>
      <c r="C1401" t="s">
        <v>106</v>
      </c>
      <c r="D1401" s="13">
        <v>42562</v>
      </c>
      <c r="E1401">
        <v>1</v>
      </c>
      <c r="F1401">
        <v>50</v>
      </c>
      <c r="G1401" s="2" t="s">
        <v>78</v>
      </c>
      <c r="H1401" s="2" t="s">
        <v>10</v>
      </c>
      <c r="I1401">
        <v>11</v>
      </c>
      <c r="J1401" s="2" t="s">
        <v>77</v>
      </c>
      <c r="K1401" s="2">
        <v>37.5</v>
      </c>
      <c r="L1401" s="2"/>
      <c r="M1401" s="2" t="str">
        <f t="shared" si="126"/>
        <v/>
      </c>
      <c r="N1401">
        <v>482.68467199999998</v>
      </c>
      <c r="O1401" s="2">
        <f t="shared" si="127"/>
        <v>48.268467199999996</v>
      </c>
      <c r="P1401" s="2">
        <f>IF(ISNUMBER(O1401),SUMIFS(O$1:$O1401,A$1:$A1401,A1401,C$1:$C1401,C1401,G$1:$G1401,G1401,E$1:$E1401,E1401),"")</f>
        <v>48.268467199999996</v>
      </c>
      <c r="R1401">
        <v>97.346002621231975</v>
      </c>
      <c r="S1401">
        <v>2.6539973787680209</v>
      </c>
      <c r="T1401">
        <v>0</v>
      </c>
      <c r="U1401">
        <f t="shared" si="128"/>
        <v>0.97346002621231975</v>
      </c>
      <c r="AC1401" s="2" t="str">
        <f t="shared" si="129"/>
        <v/>
      </c>
      <c r="AH1401" s="2" t="str">
        <f t="shared" si="130"/>
        <v/>
      </c>
      <c r="AI1401" s="2" t="str">
        <f>IF(ISNUMBER(AH1401),SUMIFS($AH$1:AH1401,$A$1:A1401,A1401,C$1:$C1401,C1401,$G$1:G1401,G1401,$E$1:E1401,E1401),"")</f>
        <v/>
      </c>
      <c r="AJ1401">
        <f t="shared" si="131"/>
        <v>8</v>
      </c>
    </row>
    <row r="1402" spans="1:36" x14ac:dyDescent="0.25">
      <c r="A1402" s="14" t="s">
        <v>110</v>
      </c>
      <c r="B1402" t="s">
        <v>80</v>
      </c>
      <c r="C1402" t="s">
        <v>106</v>
      </c>
      <c r="D1402" s="13">
        <v>42562</v>
      </c>
      <c r="E1402">
        <v>1</v>
      </c>
      <c r="F1402">
        <v>100</v>
      </c>
      <c r="G1402" s="2" t="s">
        <v>78</v>
      </c>
      <c r="H1402" s="2" t="s">
        <v>10</v>
      </c>
      <c r="I1402">
        <v>11</v>
      </c>
      <c r="J1402" s="2" t="s">
        <v>77</v>
      </c>
      <c r="K1402" s="2">
        <v>75</v>
      </c>
      <c r="L1402" s="2"/>
      <c r="M1402" s="2" t="str">
        <f t="shared" si="126"/>
        <v/>
      </c>
      <c r="N1402">
        <v>670.74182000000008</v>
      </c>
      <c r="O1402" s="2">
        <f t="shared" si="127"/>
        <v>67.074182000000008</v>
      </c>
      <c r="P1402" s="2">
        <f>IF(ISNUMBER(O1402),SUMIFS(O$1:$O1402,A$1:$A1402,A1402,C$1:$C1402,C1402,G$1:$G1402,G1402,E$1:$E1402,E1402),"")</f>
        <v>67.074182000000008</v>
      </c>
      <c r="R1402">
        <v>93.423850809749709</v>
      </c>
      <c r="S1402">
        <v>6.5761491902502858</v>
      </c>
      <c r="T1402">
        <v>0</v>
      </c>
      <c r="U1402">
        <f t="shared" si="128"/>
        <v>0.93423850809749709</v>
      </c>
      <c r="AC1402" s="2" t="str">
        <f t="shared" si="129"/>
        <v/>
      </c>
      <c r="AH1402" s="2" t="str">
        <f t="shared" si="130"/>
        <v/>
      </c>
      <c r="AI1402" s="2" t="str">
        <f>IF(ISNUMBER(AH1402),SUMIFS($AH$1:AH1402,$A$1:A1402,A1402,C$1:$C1402,C1402,$G$1:G1402,G1402,$E$1:E1402,E1402),"")</f>
        <v/>
      </c>
      <c r="AJ1402">
        <f t="shared" si="131"/>
        <v>8</v>
      </c>
    </row>
    <row r="1403" spans="1:36" x14ac:dyDescent="0.25">
      <c r="A1403" s="14" t="s">
        <v>109</v>
      </c>
      <c r="B1403" t="s">
        <v>80</v>
      </c>
      <c r="C1403" t="s">
        <v>106</v>
      </c>
      <c r="D1403" s="13">
        <v>42562</v>
      </c>
      <c r="E1403">
        <v>1</v>
      </c>
      <c r="F1403">
        <v>200</v>
      </c>
      <c r="G1403" s="2" t="s">
        <v>78</v>
      </c>
      <c r="H1403" s="2" t="s">
        <v>10</v>
      </c>
      <c r="I1403">
        <v>11</v>
      </c>
      <c r="J1403" s="2" t="s">
        <v>77</v>
      </c>
      <c r="K1403" s="2">
        <v>150</v>
      </c>
      <c r="L1403" s="2"/>
      <c r="M1403" s="2" t="str">
        <f t="shared" si="126"/>
        <v/>
      </c>
      <c r="N1403">
        <v>434.26709333333343</v>
      </c>
      <c r="O1403" s="2">
        <f t="shared" si="127"/>
        <v>43.426709333333342</v>
      </c>
      <c r="P1403" s="2">
        <f>IF(ISNUMBER(O1403),SUMIFS(O$1:$O1403,A$1:$A1403,A1403,C$1:$C1403,C1403,G$1:$G1403,G1403,E$1:$E1403,E1403),"")</f>
        <v>43.426709333333342</v>
      </c>
      <c r="R1403">
        <v>96.441697293685266</v>
      </c>
      <c r="S1403">
        <v>3.2074841296358167</v>
      </c>
      <c r="T1403">
        <v>0.35081857667891753</v>
      </c>
      <c r="U1403">
        <f t="shared" si="128"/>
        <v>0.96441697293685269</v>
      </c>
      <c r="AC1403" s="2" t="str">
        <f t="shared" si="129"/>
        <v/>
      </c>
      <c r="AH1403" s="2" t="str">
        <f t="shared" si="130"/>
        <v/>
      </c>
      <c r="AI1403" s="2" t="str">
        <f>IF(ISNUMBER(AH1403),SUMIFS($AH$1:AH1403,$A$1:A1403,A1403,C$1:$C1403,C1403,$G$1:G1403,G1403,$E$1:E1403,E1403),"")</f>
        <v/>
      </c>
      <c r="AJ1403">
        <f t="shared" si="131"/>
        <v>8</v>
      </c>
    </row>
    <row r="1404" spans="1:36" x14ac:dyDescent="0.25">
      <c r="A1404" s="14" t="s">
        <v>108</v>
      </c>
      <c r="B1404" t="s">
        <v>80</v>
      </c>
      <c r="C1404" t="s">
        <v>106</v>
      </c>
      <c r="D1404" s="13">
        <v>42562</v>
      </c>
      <c r="E1404">
        <v>1</v>
      </c>
      <c r="F1404">
        <v>350</v>
      </c>
      <c r="G1404" s="2" t="s">
        <v>78</v>
      </c>
      <c r="H1404" s="2" t="s">
        <v>10</v>
      </c>
      <c r="I1404">
        <v>11</v>
      </c>
      <c r="J1404" s="2" t="s">
        <v>77</v>
      </c>
      <c r="K1404" s="2">
        <v>262.5</v>
      </c>
      <c r="L1404" s="2"/>
      <c r="M1404" s="2" t="str">
        <f t="shared" si="126"/>
        <v/>
      </c>
      <c r="N1404">
        <v>575.88215466666657</v>
      </c>
      <c r="O1404" s="2">
        <f t="shared" si="127"/>
        <v>57.588215466666654</v>
      </c>
      <c r="P1404" s="2">
        <f>IF(ISNUMBER(O1404),SUMIFS(O$1:$O1404,A$1:$A1404,A1404,C$1:$C1404,C1404,G$1:$G1404,G1404,E$1:$E1404,E1404),"")</f>
        <v>57.588215466666654</v>
      </c>
      <c r="R1404">
        <v>98.383905013192617</v>
      </c>
      <c r="S1404">
        <v>1.3522427440633245</v>
      </c>
      <c r="T1404">
        <v>0.26385224274406333</v>
      </c>
      <c r="U1404">
        <f t="shared" si="128"/>
        <v>0.98383905013192618</v>
      </c>
      <c r="AC1404" s="2" t="str">
        <f t="shared" si="129"/>
        <v/>
      </c>
      <c r="AH1404" s="2" t="str">
        <f t="shared" si="130"/>
        <v/>
      </c>
      <c r="AI1404" s="2" t="str">
        <f>IF(ISNUMBER(AH1404),SUMIFS($AH$1:AH1404,$A$1:A1404,A1404,C$1:$C1404,C1404,$G$1:G1404,G1404,$E$1:E1404,E1404),"")</f>
        <v/>
      </c>
      <c r="AJ1404">
        <f t="shared" si="131"/>
        <v>8</v>
      </c>
    </row>
    <row r="1405" spans="1:36" x14ac:dyDescent="0.25">
      <c r="A1405" s="14" t="s">
        <v>107</v>
      </c>
      <c r="B1405" t="s">
        <v>80</v>
      </c>
      <c r="C1405" t="s">
        <v>106</v>
      </c>
      <c r="D1405" s="13">
        <v>42562</v>
      </c>
      <c r="E1405">
        <v>1</v>
      </c>
      <c r="F1405">
        <v>500</v>
      </c>
      <c r="G1405" s="2" t="s">
        <v>78</v>
      </c>
      <c r="H1405" s="2" t="s">
        <v>10</v>
      </c>
      <c r="I1405">
        <v>11</v>
      </c>
      <c r="J1405" s="2" t="s">
        <v>77</v>
      </c>
      <c r="K1405" s="2">
        <v>375</v>
      </c>
      <c r="L1405" s="2"/>
      <c r="M1405" s="2" t="str">
        <f t="shared" si="126"/>
        <v/>
      </c>
      <c r="N1405">
        <v>583.09665866666671</v>
      </c>
      <c r="O1405" s="2">
        <f t="shared" si="127"/>
        <v>58.30966586666667</v>
      </c>
      <c r="P1405" s="2">
        <f>IF(ISNUMBER(O1405),SUMIFS(O$1:$O1405,A$1:$A1405,A1405,C$1:$C1405,C1405,G$1:$G1405,G1405,E$1:$E1405,E1405),"")</f>
        <v>58.30966586666667</v>
      </c>
      <c r="R1405">
        <v>99.839666506333174</v>
      </c>
      <c r="S1405">
        <v>0</v>
      </c>
      <c r="T1405">
        <v>0.160333493666827</v>
      </c>
      <c r="U1405">
        <f t="shared" si="128"/>
        <v>0.99839666506333169</v>
      </c>
      <c r="AC1405" s="2" t="str">
        <f t="shared" si="129"/>
        <v/>
      </c>
      <c r="AH1405" s="2" t="str">
        <f t="shared" si="130"/>
        <v/>
      </c>
      <c r="AI1405" s="2" t="str">
        <f>IF(ISNUMBER(AH1405),SUMIFS($AH$1:AH1405,$A$1:A1405,A1405,C$1:$C1405,C1405,$G$1:G1405,G1405,$E$1:E1405,E1405),"")</f>
        <v/>
      </c>
      <c r="AJ1405">
        <f t="shared" si="131"/>
        <v>8</v>
      </c>
    </row>
    <row r="1406" spans="1:36" x14ac:dyDescent="0.25">
      <c r="A1406" s="14" t="s">
        <v>112</v>
      </c>
      <c r="B1406" t="s">
        <v>80</v>
      </c>
      <c r="C1406" t="s">
        <v>106</v>
      </c>
      <c r="D1406" s="13">
        <v>42562</v>
      </c>
      <c r="E1406">
        <v>2</v>
      </c>
      <c r="F1406">
        <v>0</v>
      </c>
      <c r="G1406" s="2" t="s">
        <v>78</v>
      </c>
      <c r="H1406" s="2" t="s">
        <v>10</v>
      </c>
      <c r="I1406">
        <v>11</v>
      </c>
      <c r="J1406" s="2" t="s">
        <v>77</v>
      </c>
      <c r="K1406" s="2">
        <v>0</v>
      </c>
      <c r="L1406" s="2"/>
      <c r="M1406" s="2" t="str">
        <f t="shared" si="126"/>
        <v/>
      </c>
      <c r="N1406">
        <v>648.06112799999994</v>
      </c>
      <c r="O1406" s="2">
        <f t="shared" si="127"/>
        <v>64.806112799999994</v>
      </c>
      <c r="P1406" s="2">
        <f>IF(ISNUMBER(O1406),SUMIFS(O$1:$O1406,A$1:$A1406,A1406,C$1:$C1406,C1406,G$1:$G1406,G1406,E$1:$E1406,E1406),"")</f>
        <v>64.806112799999994</v>
      </c>
      <c r="R1406">
        <v>97.392459724298291</v>
      </c>
      <c r="S1406">
        <v>1.7272878259425344</v>
      </c>
      <c r="T1406">
        <v>0.88025244975917616</v>
      </c>
      <c r="U1406">
        <f t="shared" si="128"/>
        <v>0.97392459724298286</v>
      </c>
      <c r="AC1406" s="2" t="str">
        <f t="shared" si="129"/>
        <v/>
      </c>
      <c r="AH1406" s="2" t="str">
        <f t="shared" si="130"/>
        <v/>
      </c>
      <c r="AI1406" s="2" t="str">
        <f>IF(ISNUMBER(AH1406),SUMIFS($AH$1:AH1406,$A$1:A1406,A1406,C$1:$C1406,C1406,$G$1:G1406,G1406,$E$1:E1406,E1406),"")</f>
        <v/>
      </c>
      <c r="AJ1406">
        <f t="shared" si="131"/>
        <v>8</v>
      </c>
    </row>
    <row r="1407" spans="1:36" x14ac:dyDescent="0.25">
      <c r="A1407" s="14" t="s">
        <v>111</v>
      </c>
      <c r="B1407" t="s">
        <v>80</v>
      </c>
      <c r="C1407" t="s">
        <v>106</v>
      </c>
      <c r="D1407" s="13">
        <v>42562</v>
      </c>
      <c r="E1407">
        <v>2</v>
      </c>
      <c r="F1407">
        <v>50</v>
      </c>
      <c r="G1407" s="2" t="s">
        <v>78</v>
      </c>
      <c r="H1407" s="2" t="s">
        <v>10</v>
      </c>
      <c r="I1407">
        <v>11</v>
      </c>
      <c r="J1407" s="2" t="s">
        <v>77</v>
      </c>
      <c r="K1407" s="2">
        <v>37.5</v>
      </c>
      <c r="L1407" s="2"/>
      <c r="M1407" s="2" t="str">
        <f t="shared" si="126"/>
        <v/>
      </c>
      <c r="N1407">
        <v>840.72585199999992</v>
      </c>
      <c r="O1407" s="2">
        <f t="shared" si="127"/>
        <v>84.072585199999992</v>
      </c>
      <c r="P1407" s="2">
        <f>IF(ISNUMBER(O1407),SUMIFS(O$1:$O1407,A$1:$A1407,A1407,C$1:$C1407,C1407,G$1:$G1407,G1407,E$1:$E1407,E1407),"")</f>
        <v>84.072585199999992</v>
      </c>
      <c r="R1407">
        <v>100</v>
      </c>
      <c r="S1407">
        <v>0</v>
      </c>
      <c r="T1407">
        <v>0</v>
      </c>
      <c r="U1407">
        <f t="shared" si="128"/>
        <v>1</v>
      </c>
      <c r="AC1407" s="2" t="str">
        <f t="shared" si="129"/>
        <v/>
      </c>
      <c r="AH1407" s="2" t="str">
        <f t="shared" si="130"/>
        <v/>
      </c>
      <c r="AI1407" s="2" t="str">
        <f>IF(ISNUMBER(AH1407),SUMIFS($AH$1:AH1407,$A$1:A1407,A1407,C$1:$C1407,C1407,$G$1:G1407,G1407,$E$1:E1407,E1407),"")</f>
        <v/>
      </c>
      <c r="AJ1407">
        <f t="shared" si="131"/>
        <v>8</v>
      </c>
    </row>
    <row r="1408" spans="1:36" x14ac:dyDescent="0.25">
      <c r="A1408" s="14" t="s">
        <v>110</v>
      </c>
      <c r="B1408" t="s">
        <v>80</v>
      </c>
      <c r="C1408" t="s">
        <v>106</v>
      </c>
      <c r="D1408" s="13">
        <v>42562</v>
      </c>
      <c r="E1408">
        <v>2</v>
      </c>
      <c r="F1408">
        <v>100</v>
      </c>
      <c r="G1408" s="2" t="s">
        <v>78</v>
      </c>
      <c r="H1408" s="2" t="s">
        <v>10</v>
      </c>
      <c r="I1408">
        <v>11</v>
      </c>
      <c r="J1408" s="2" t="s">
        <v>77</v>
      </c>
      <c r="K1408" s="2">
        <v>75</v>
      </c>
      <c r="L1408" s="2"/>
      <c r="M1408" s="2" t="str">
        <f t="shared" si="126"/>
        <v/>
      </c>
      <c r="N1408">
        <v>954.54123333333337</v>
      </c>
      <c r="O1408" s="2">
        <f t="shared" si="127"/>
        <v>95.454123333333342</v>
      </c>
      <c r="P1408" s="2">
        <f>IF(ISNUMBER(O1408),SUMIFS(O$1:$O1408,A$1:$A1408,A1408,C$1:$C1408,C1408,G$1:$G1408,G1408,E$1:$E1408,E1408),"")</f>
        <v>95.454123333333342</v>
      </c>
      <c r="R1408">
        <v>93.6128073939594</v>
      </c>
      <c r="S1408">
        <v>5.9250701435880515</v>
      </c>
      <c r="T1408">
        <v>0.46212246245255001</v>
      </c>
      <c r="U1408">
        <f t="shared" si="128"/>
        <v>0.93612807393959396</v>
      </c>
      <c r="AC1408" s="2" t="str">
        <f t="shared" si="129"/>
        <v/>
      </c>
      <c r="AH1408" s="2" t="str">
        <f t="shared" si="130"/>
        <v/>
      </c>
      <c r="AI1408" s="2" t="str">
        <f>IF(ISNUMBER(AH1408),SUMIFS($AH$1:AH1408,$A$1:A1408,A1408,C$1:$C1408,C1408,$G$1:G1408,G1408,$E$1:E1408,E1408),"")</f>
        <v/>
      </c>
      <c r="AJ1408">
        <f t="shared" si="131"/>
        <v>8</v>
      </c>
    </row>
    <row r="1409" spans="1:36" x14ac:dyDescent="0.25">
      <c r="A1409" s="14" t="s">
        <v>109</v>
      </c>
      <c r="B1409" t="s">
        <v>80</v>
      </c>
      <c r="C1409" t="s">
        <v>106</v>
      </c>
      <c r="D1409" s="13">
        <v>42562</v>
      </c>
      <c r="E1409">
        <v>2</v>
      </c>
      <c r="F1409">
        <v>200</v>
      </c>
      <c r="G1409" s="2" t="s">
        <v>78</v>
      </c>
      <c r="H1409" s="2" t="s">
        <v>10</v>
      </c>
      <c r="I1409">
        <v>11</v>
      </c>
      <c r="J1409" s="2" t="s">
        <v>77</v>
      </c>
      <c r="K1409" s="2">
        <v>150</v>
      </c>
      <c r="L1409" s="2"/>
      <c r="M1409" s="2" t="str">
        <f t="shared" si="126"/>
        <v/>
      </c>
      <c r="N1409">
        <v>588.74231999999995</v>
      </c>
      <c r="O1409" s="2">
        <f t="shared" si="127"/>
        <v>58.874231999999992</v>
      </c>
      <c r="P1409" s="2">
        <f>IF(ISNUMBER(O1409),SUMIFS(O$1:$O1409,A$1:$A1409,A1409,C$1:$C1409,C1409,G$1:$G1409,G1409,E$1:$E1409,E1409),"")</f>
        <v>58.874231999999992</v>
      </c>
      <c r="R1409">
        <v>100</v>
      </c>
      <c r="S1409">
        <v>0</v>
      </c>
      <c r="T1409">
        <v>0</v>
      </c>
      <c r="U1409">
        <f t="shared" si="128"/>
        <v>1</v>
      </c>
      <c r="AC1409" s="2" t="str">
        <f t="shared" si="129"/>
        <v/>
      </c>
      <c r="AH1409" s="2" t="str">
        <f t="shared" si="130"/>
        <v/>
      </c>
      <c r="AI1409" s="2" t="str">
        <f>IF(ISNUMBER(AH1409),SUMIFS($AH$1:AH1409,$A$1:A1409,A1409,C$1:$C1409,C1409,$G$1:G1409,G1409,$E$1:E1409,E1409),"")</f>
        <v/>
      </c>
      <c r="AJ1409">
        <f t="shared" si="131"/>
        <v>8</v>
      </c>
    </row>
    <row r="1410" spans="1:36" x14ac:dyDescent="0.25">
      <c r="A1410" s="14" t="s">
        <v>108</v>
      </c>
      <c r="B1410" t="s">
        <v>80</v>
      </c>
      <c r="C1410" t="s">
        <v>106</v>
      </c>
      <c r="D1410" s="13">
        <v>42562</v>
      </c>
      <c r="E1410">
        <v>2</v>
      </c>
      <c r="F1410">
        <v>350</v>
      </c>
      <c r="G1410" s="2" t="s">
        <v>78</v>
      </c>
      <c r="H1410" s="2" t="s">
        <v>10</v>
      </c>
      <c r="I1410">
        <v>11</v>
      </c>
      <c r="J1410" s="2" t="s">
        <v>77</v>
      </c>
      <c r="K1410" s="2">
        <v>262.5</v>
      </c>
      <c r="L1410" s="2"/>
      <c r="M1410" s="2" t="str">
        <f t="shared" ref="M1410:M1473" si="132">IF(ISNUMBER(L1410),L1410/10,"")</f>
        <v/>
      </c>
      <c r="N1410">
        <v>569.58526800000004</v>
      </c>
      <c r="O1410" s="2">
        <f t="shared" ref="O1410:O1473" si="133">IF(ISNUMBER(N1410),N1410/10,"")</f>
        <v>56.958526800000001</v>
      </c>
      <c r="P1410" s="2">
        <f>IF(ISNUMBER(O1410),SUMIFS(O$1:$O1410,A$1:$A1410,A1410,C$1:$C1410,C1410,G$1:$G1410,G1410,E$1:$E1410,E1410),"")</f>
        <v>56.958526800000001</v>
      </c>
      <c r="R1410">
        <v>99.671258609893556</v>
      </c>
      <c r="S1410">
        <v>0</v>
      </c>
      <c r="T1410">
        <v>0.32874139010644965</v>
      </c>
      <c r="U1410">
        <f t="shared" ref="U1410:U1473" si="134">IF(ISNUMBER(R1410),R1410/100,"")</f>
        <v>0.99671258609893554</v>
      </c>
      <c r="AC1410" s="2" t="str">
        <f t="shared" ref="AC1410:AC1473" si="135">IF(ISNUMBER(AB1410),AB1410,"")</f>
        <v/>
      </c>
      <c r="AH1410" s="2" t="str">
        <f t="shared" ref="AH1410:AH1473" si="136">IF(AND(ISNUMBER(AB1410),ISNUMBER(O1410)),ROUND(O1410*AB1410,3),"")</f>
        <v/>
      </c>
      <c r="AI1410" s="2" t="str">
        <f>IF(ISNUMBER(AH1410),SUMIFS($AH$1:AH1410,$A$1:A1410,A1410,C$1:$C1410,C1410,$G$1:G1410,G1410,$E$1:E1410,E1410),"")</f>
        <v/>
      </c>
      <c r="AJ1410">
        <f t="shared" ref="AJ1410:AJ1473" si="137">COUNT(K1410:AI1410)</f>
        <v>8</v>
      </c>
    </row>
    <row r="1411" spans="1:36" x14ac:dyDescent="0.25">
      <c r="A1411" s="14" t="s">
        <v>107</v>
      </c>
      <c r="B1411" t="s">
        <v>80</v>
      </c>
      <c r="C1411" t="s">
        <v>106</v>
      </c>
      <c r="D1411" s="13">
        <v>42562</v>
      </c>
      <c r="E1411">
        <v>2</v>
      </c>
      <c r="F1411">
        <v>500</v>
      </c>
      <c r="G1411" s="2" t="s">
        <v>78</v>
      </c>
      <c r="H1411" s="2" t="s">
        <v>10</v>
      </c>
      <c r="I1411">
        <v>11</v>
      </c>
      <c r="J1411" s="2" t="s">
        <v>77</v>
      </c>
      <c r="K1411" s="2">
        <v>375</v>
      </c>
      <c r="L1411" s="2"/>
      <c r="M1411" s="2" t="str">
        <f t="shared" si="132"/>
        <v/>
      </c>
      <c r="N1411">
        <v>852.91309600000022</v>
      </c>
      <c r="O1411" s="2">
        <f t="shared" si="133"/>
        <v>85.291309600000019</v>
      </c>
      <c r="P1411" s="2">
        <f>IF(ISNUMBER(O1411),SUMIFS(O$1:$O1411,A$1:$A1411,A1411,C$1:$C1411,C1411,G$1:$G1411,G1411,E$1:$E1411,E1411),"")</f>
        <v>85.291309600000019</v>
      </c>
      <c r="R1411">
        <v>99.870612971049653</v>
      </c>
      <c r="S1411">
        <v>0</v>
      </c>
      <c r="T1411">
        <v>0.12938702895034773</v>
      </c>
      <c r="U1411">
        <f t="shared" si="134"/>
        <v>0.99870612971049655</v>
      </c>
      <c r="AC1411" s="2" t="str">
        <f t="shared" si="135"/>
        <v/>
      </c>
      <c r="AH1411" s="2" t="str">
        <f t="shared" si="136"/>
        <v/>
      </c>
      <c r="AI1411" s="2" t="str">
        <f>IF(ISNUMBER(AH1411),SUMIFS($AH$1:AH1411,$A$1:A1411,A1411,C$1:$C1411,C1411,$G$1:G1411,G1411,$E$1:E1411,E1411),"")</f>
        <v/>
      </c>
      <c r="AJ1411">
        <f t="shared" si="137"/>
        <v>8</v>
      </c>
    </row>
    <row r="1412" spans="1:36" x14ac:dyDescent="0.25">
      <c r="A1412" s="14" t="s">
        <v>112</v>
      </c>
      <c r="B1412" t="s">
        <v>80</v>
      </c>
      <c r="C1412" t="s">
        <v>106</v>
      </c>
      <c r="D1412" s="13">
        <v>42562</v>
      </c>
      <c r="E1412">
        <v>3</v>
      </c>
      <c r="F1412">
        <v>0</v>
      </c>
      <c r="G1412" s="2" t="s">
        <v>78</v>
      </c>
      <c r="H1412" s="2" t="s">
        <v>10</v>
      </c>
      <c r="I1412">
        <v>11</v>
      </c>
      <c r="J1412" s="2" t="s">
        <v>77</v>
      </c>
      <c r="K1412" s="2">
        <v>0</v>
      </c>
      <c r="L1412" s="2"/>
      <c r="M1412" s="2" t="str">
        <f t="shared" si="132"/>
        <v/>
      </c>
      <c r="N1412">
        <v>558.91648799999996</v>
      </c>
      <c r="O1412" s="2">
        <f t="shared" si="133"/>
        <v>55.891648799999999</v>
      </c>
      <c r="P1412" s="2">
        <f>IF(ISNUMBER(O1412),SUMIFS(O$1:$O1412,A$1:$A1412,A1412,C$1:$C1412,C1412,G$1:$G1412,G1412,E$1:$E1412,E1412),"")</f>
        <v>55.891648799999999</v>
      </c>
      <c r="R1412">
        <v>96.63378738061688</v>
      </c>
      <c r="S1412">
        <v>3.0061061531235325</v>
      </c>
      <c r="T1412">
        <v>0.36010646625958981</v>
      </c>
      <c r="U1412">
        <f t="shared" si="134"/>
        <v>0.96633787380616876</v>
      </c>
      <c r="AC1412" s="2" t="str">
        <f t="shared" si="135"/>
        <v/>
      </c>
      <c r="AH1412" s="2" t="str">
        <f t="shared" si="136"/>
        <v/>
      </c>
      <c r="AI1412" s="2" t="str">
        <f>IF(ISNUMBER(AH1412),SUMIFS($AH$1:AH1412,$A$1:A1412,A1412,C$1:$C1412,C1412,$G$1:G1412,G1412,$E$1:E1412,E1412),"")</f>
        <v/>
      </c>
      <c r="AJ1412">
        <f t="shared" si="137"/>
        <v>8</v>
      </c>
    </row>
    <row r="1413" spans="1:36" x14ac:dyDescent="0.25">
      <c r="A1413" s="14" t="s">
        <v>111</v>
      </c>
      <c r="B1413" t="s">
        <v>80</v>
      </c>
      <c r="C1413" t="s">
        <v>106</v>
      </c>
      <c r="D1413" s="13">
        <v>42562</v>
      </c>
      <c r="E1413">
        <v>3</v>
      </c>
      <c r="F1413">
        <v>50</v>
      </c>
      <c r="G1413" s="2" t="s">
        <v>78</v>
      </c>
      <c r="H1413" s="2" t="s">
        <v>10</v>
      </c>
      <c r="I1413">
        <v>11</v>
      </c>
      <c r="J1413" s="2" t="s">
        <v>77</v>
      </c>
      <c r="K1413" s="2">
        <v>37.5</v>
      </c>
      <c r="L1413" s="2"/>
      <c r="M1413" s="2" t="str">
        <f t="shared" si="132"/>
        <v/>
      </c>
      <c r="N1413">
        <v>646.63325733333329</v>
      </c>
      <c r="O1413" s="2">
        <f t="shared" si="133"/>
        <v>64.663325733333323</v>
      </c>
      <c r="P1413" s="2">
        <f>IF(ISNUMBER(O1413),SUMIFS(O$1:$O1413,A$1:$A1413,A1413,C$1:$C1413,C1413,G$1:$G1413,G1413,E$1:$E1413,E1413),"")</f>
        <v>64.663325733333323</v>
      </c>
      <c r="R1413">
        <v>99.520153550863725</v>
      </c>
      <c r="S1413">
        <v>0</v>
      </c>
      <c r="T1413">
        <v>0.47984644913627633</v>
      </c>
      <c r="U1413">
        <f t="shared" si="134"/>
        <v>0.99520153550863721</v>
      </c>
      <c r="AC1413" s="2" t="str">
        <f t="shared" si="135"/>
        <v/>
      </c>
      <c r="AH1413" s="2" t="str">
        <f t="shared" si="136"/>
        <v/>
      </c>
      <c r="AI1413" s="2" t="str">
        <f>IF(ISNUMBER(AH1413),SUMIFS($AH$1:AH1413,$A$1:A1413,A1413,C$1:$C1413,C1413,$G$1:G1413,G1413,$E$1:E1413,E1413),"")</f>
        <v/>
      </c>
      <c r="AJ1413">
        <f t="shared" si="137"/>
        <v>8</v>
      </c>
    </row>
    <row r="1414" spans="1:36" x14ac:dyDescent="0.25">
      <c r="A1414" s="14" t="s">
        <v>110</v>
      </c>
      <c r="B1414" t="s">
        <v>80</v>
      </c>
      <c r="C1414" t="s">
        <v>106</v>
      </c>
      <c r="D1414" s="13">
        <v>42562</v>
      </c>
      <c r="E1414">
        <v>3</v>
      </c>
      <c r="F1414">
        <v>100</v>
      </c>
      <c r="G1414" s="2" t="s">
        <v>78</v>
      </c>
      <c r="H1414" s="2" t="s">
        <v>10</v>
      </c>
      <c r="I1414">
        <v>11</v>
      </c>
      <c r="J1414" s="2" t="s">
        <v>77</v>
      </c>
      <c r="K1414" s="2">
        <v>75</v>
      </c>
      <c r="L1414" s="2"/>
      <c r="M1414" s="2" t="str">
        <f t="shared" si="132"/>
        <v/>
      </c>
      <c r="N1414">
        <v>661.46188533333327</v>
      </c>
      <c r="O1414" s="2">
        <f t="shared" si="133"/>
        <v>66.14618853333333</v>
      </c>
      <c r="P1414" s="2">
        <f>IF(ISNUMBER(O1414),SUMIFS(O$1:$O1414,A$1:$A1414,A1414,C$1:$C1414,C1414,G$1:$G1414,G1414,E$1:$E1414,E1414),"")</f>
        <v>66.14618853333333</v>
      </c>
      <c r="R1414">
        <v>87.297297297297305</v>
      </c>
      <c r="S1414">
        <v>10.651828298887123</v>
      </c>
      <c r="T1414">
        <v>2.0508744038155808</v>
      </c>
      <c r="U1414">
        <f t="shared" si="134"/>
        <v>0.87297297297297305</v>
      </c>
      <c r="AC1414" s="2" t="str">
        <f t="shared" si="135"/>
        <v/>
      </c>
      <c r="AH1414" s="2" t="str">
        <f t="shared" si="136"/>
        <v/>
      </c>
      <c r="AI1414" s="2" t="str">
        <f>IF(ISNUMBER(AH1414),SUMIFS($AH$1:AH1414,$A$1:A1414,A1414,C$1:$C1414,C1414,$G$1:G1414,G1414,$E$1:E1414,E1414),"")</f>
        <v/>
      </c>
      <c r="AJ1414">
        <f t="shared" si="137"/>
        <v>8</v>
      </c>
    </row>
    <row r="1415" spans="1:36" x14ac:dyDescent="0.25">
      <c r="A1415" s="14" t="s">
        <v>109</v>
      </c>
      <c r="B1415" t="s">
        <v>80</v>
      </c>
      <c r="C1415" t="s">
        <v>106</v>
      </c>
      <c r="D1415" s="13">
        <v>42562</v>
      </c>
      <c r="E1415">
        <v>3</v>
      </c>
      <c r="F1415">
        <v>200</v>
      </c>
      <c r="G1415" s="2" t="s">
        <v>78</v>
      </c>
      <c r="H1415" s="2" t="s">
        <v>10</v>
      </c>
      <c r="I1415">
        <v>11</v>
      </c>
      <c r="J1415" s="2" t="s">
        <v>77</v>
      </c>
      <c r="K1415" s="2">
        <v>150</v>
      </c>
      <c r="L1415" s="2"/>
      <c r="M1415" s="2" t="str">
        <f t="shared" si="132"/>
        <v/>
      </c>
      <c r="N1415">
        <v>680.37868800000001</v>
      </c>
      <c r="O1415" s="2">
        <f t="shared" si="133"/>
        <v>68.037868799999998</v>
      </c>
      <c r="P1415" s="2">
        <f>IF(ISNUMBER(O1415),SUMIFS(O$1:$O1415,A$1:$A1415,A1415,C$1:$C1415,C1415,G$1:$G1415,G1415,E$1:$E1415,E1415),"")</f>
        <v>68.037868799999998</v>
      </c>
      <c r="R1415">
        <v>99.136069114470843</v>
      </c>
      <c r="S1415">
        <v>0.86393088552915775</v>
      </c>
      <c r="T1415">
        <v>0</v>
      </c>
      <c r="U1415">
        <f t="shared" si="134"/>
        <v>0.99136069114470837</v>
      </c>
      <c r="AC1415" s="2" t="str">
        <f t="shared" si="135"/>
        <v/>
      </c>
      <c r="AH1415" s="2" t="str">
        <f t="shared" si="136"/>
        <v/>
      </c>
      <c r="AI1415" s="2" t="str">
        <f>IF(ISNUMBER(AH1415),SUMIFS($AH$1:AH1415,$A$1:A1415,A1415,C$1:$C1415,C1415,$G$1:G1415,G1415,$E$1:E1415,E1415),"")</f>
        <v/>
      </c>
      <c r="AJ1415">
        <f t="shared" si="137"/>
        <v>8</v>
      </c>
    </row>
    <row r="1416" spans="1:36" x14ac:dyDescent="0.25">
      <c r="A1416" s="14" t="s">
        <v>108</v>
      </c>
      <c r="B1416" t="s">
        <v>80</v>
      </c>
      <c r="C1416" t="s">
        <v>106</v>
      </c>
      <c r="D1416" s="13">
        <v>42562</v>
      </c>
      <c r="E1416">
        <v>3</v>
      </c>
      <c r="F1416">
        <v>350</v>
      </c>
      <c r="G1416" s="2" t="s">
        <v>78</v>
      </c>
      <c r="H1416" s="2" t="s">
        <v>10</v>
      </c>
      <c r="I1416">
        <v>11</v>
      </c>
      <c r="J1416" s="2" t="s">
        <v>77</v>
      </c>
      <c r="K1416" s="2">
        <v>262.5</v>
      </c>
      <c r="L1416" s="2"/>
      <c r="M1416" s="2" t="str">
        <f t="shared" si="132"/>
        <v/>
      </c>
      <c r="N1416">
        <v>695.43377866666674</v>
      </c>
      <c r="O1416" s="2">
        <f t="shared" si="133"/>
        <v>69.543377866666674</v>
      </c>
      <c r="P1416" s="2">
        <f>IF(ISNUMBER(O1416),SUMIFS(O$1:$O1416,A$1:$A1416,A1416,C$1:$C1416,C1416,G$1:$G1416,G1416,E$1:$E1416,E1416),"")</f>
        <v>69.543377866666674</v>
      </c>
      <c r="R1416">
        <v>97.473853580048271</v>
      </c>
      <c r="S1416">
        <v>2.5261464199517296</v>
      </c>
      <c r="T1416">
        <v>0</v>
      </c>
      <c r="U1416">
        <f t="shared" si="134"/>
        <v>0.97473853580048275</v>
      </c>
      <c r="AC1416" s="2" t="str">
        <f t="shared" si="135"/>
        <v/>
      </c>
      <c r="AH1416" s="2" t="str">
        <f t="shared" si="136"/>
        <v/>
      </c>
      <c r="AI1416" s="2" t="str">
        <f>IF(ISNUMBER(AH1416),SUMIFS($AH$1:AH1416,$A$1:A1416,A1416,C$1:$C1416,C1416,$G$1:G1416,G1416,$E$1:E1416,E1416),"")</f>
        <v/>
      </c>
      <c r="AJ1416">
        <f t="shared" si="137"/>
        <v>8</v>
      </c>
    </row>
    <row r="1417" spans="1:36" x14ac:dyDescent="0.25">
      <c r="A1417" s="14" t="s">
        <v>107</v>
      </c>
      <c r="B1417" t="s">
        <v>80</v>
      </c>
      <c r="C1417" t="s">
        <v>106</v>
      </c>
      <c r="D1417" s="13">
        <v>42562</v>
      </c>
      <c r="E1417">
        <v>3</v>
      </c>
      <c r="F1417">
        <v>500</v>
      </c>
      <c r="G1417" s="2" t="s">
        <v>78</v>
      </c>
      <c r="H1417" s="2" t="s">
        <v>10</v>
      </c>
      <c r="I1417">
        <v>11</v>
      </c>
      <c r="J1417" s="2" t="s">
        <v>77</v>
      </c>
      <c r="K1417" s="2">
        <v>375</v>
      </c>
      <c r="L1417" s="2"/>
      <c r="M1417" s="2" t="str">
        <f t="shared" si="132"/>
        <v/>
      </c>
      <c r="N1417">
        <v>628.32047999999998</v>
      </c>
      <c r="O1417" s="2">
        <f t="shared" si="133"/>
        <v>62.832048</v>
      </c>
      <c r="P1417" s="2">
        <f>IF(ISNUMBER(O1417),SUMIFS(O$1:$O1417,A$1:$A1417,A1417,C$1:$C1417,C1417,G$1:$G1417,G1417,E$1:$E1417,E1417),"")</f>
        <v>62.832048</v>
      </c>
      <c r="R1417">
        <v>94.308806196329343</v>
      </c>
      <c r="S1417">
        <v>3.9737329516753661</v>
      </c>
      <c r="T1417">
        <v>1.7174608519952852</v>
      </c>
      <c r="U1417">
        <f t="shared" si="134"/>
        <v>0.94308806196329342</v>
      </c>
      <c r="AC1417" s="2" t="str">
        <f t="shared" si="135"/>
        <v/>
      </c>
      <c r="AH1417" s="2" t="str">
        <f t="shared" si="136"/>
        <v/>
      </c>
      <c r="AI1417" s="2" t="str">
        <f>IF(ISNUMBER(AH1417),SUMIFS($AH$1:AH1417,$A$1:A1417,A1417,C$1:$C1417,C1417,$G$1:G1417,G1417,$E$1:E1417,E1417),"")</f>
        <v/>
      </c>
      <c r="AJ1417">
        <f t="shared" si="137"/>
        <v>8</v>
      </c>
    </row>
    <row r="1418" spans="1:36" x14ac:dyDescent="0.25">
      <c r="A1418" s="14" t="s">
        <v>112</v>
      </c>
      <c r="B1418" t="s">
        <v>80</v>
      </c>
      <c r="C1418" t="s">
        <v>106</v>
      </c>
      <c r="D1418" s="13">
        <v>42625</v>
      </c>
      <c r="E1418">
        <v>1</v>
      </c>
      <c r="F1418">
        <v>0</v>
      </c>
      <c r="G1418" s="2" t="s">
        <v>78</v>
      </c>
      <c r="H1418" s="2" t="s">
        <v>11</v>
      </c>
      <c r="I1418">
        <v>12</v>
      </c>
      <c r="J1418" s="2" t="s">
        <v>77</v>
      </c>
      <c r="K1418" s="2">
        <v>0</v>
      </c>
      <c r="L1418" s="2"/>
      <c r="M1418" s="2" t="str">
        <f t="shared" si="132"/>
        <v/>
      </c>
      <c r="N1418">
        <v>486.51328000000007</v>
      </c>
      <c r="O1418" s="2">
        <f t="shared" si="133"/>
        <v>48.651328000000007</v>
      </c>
      <c r="P1418" s="2">
        <f>IF(ISNUMBER(O1418),SUMIFS(O$1:$O1418,A$1:$A1418,A1418,C$1:$C1418,C1418,G$1:$G1418,G1418,E$1:$E1418,E1418),"")</f>
        <v>113.68519359999999</v>
      </c>
      <c r="U1418" t="str">
        <f t="shared" si="134"/>
        <v/>
      </c>
      <c r="AC1418" s="2" t="str">
        <f t="shared" si="135"/>
        <v/>
      </c>
      <c r="AH1418" s="2" t="str">
        <f t="shared" si="136"/>
        <v/>
      </c>
      <c r="AI1418" s="2" t="str">
        <f>IF(ISNUMBER(AH1418),SUMIFS($AH$1:AH1418,$A$1:A1418,A1418,C$1:$C1418,C1418,$G$1:G1418,G1418,$E$1:E1418,E1418),"")</f>
        <v/>
      </c>
      <c r="AJ1418">
        <f t="shared" si="137"/>
        <v>4</v>
      </c>
    </row>
    <row r="1419" spans="1:36" x14ac:dyDescent="0.25">
      <c r="A1419" s="14" t="s">
        <v>111</v>
      </c>
      <c r="B1419" t="s">
        <v>80</v>
      </c>
      <c r="C1419" t="s">
        <v>106</v>
      </c>
      <c r="D1419" s="13">
        <v>42625</v>
      </c>
      <c r="E1419">
        <v>1</v>
      </c>
      <c r="F1419">
        <v>50</v>
      </c>
      <c r="G1419" s="2" t="s">
        <v>78</v>
      </c>
      <c r="H1419" s="2" t="s">
        <v>11</v>
      </c>
      <c r="I1419">
        <v>12</v>
      </c>
      <c r="J1419" s="2" t="s">
        <v>77</v>
      </c>
      <c r="K1419" s="2">
        <v>37.5</v>
      </c>
      <c r="L1419" s="2"/>
      <c r="M1419" s="2" t="str">
        <f t="shared" si="132"/>
        <v/>
      </c>
      <c r="N1419">
        <v>485.00413866666668</v>
      </c>
      <c r="O1419" s="2">
        <f t="shared" si="133"/>
        <v>48.500413866666669</v>
      </c>
      <c r="P1419" s="2">
        <f>IF(ISNUMBER(O1419),SUMIFS(O$1:$O1419,A$1:$A1419,A1419,C$1:$C1419,C1419,G$1:$G1419,G1419,E$1:$E1419,E1419),"")</f>
        <v>96.768881066666665</v>
      </c>
      <c r="U1419" t="str">
        <f t="shared" si="134"/>
        <v/>
      </c>
      <c r="AC1419" s="2" t="str">
        <f t="shared" si="135"/>
        <v/>
      </c>
      <c r="AH1419" s="2" t="str">
        <f t="shared" si="136"/>
        <v/>
      </c>
      <c r="AI1419" s="2" t="str">
        <f>IF(ISNUMBER(AH1419),SUMIFS($AH$1:AH1419,$A$1:A1419,A1419,C$1:$C1419,C1419,$G$1:G1419,G1419,$E$1:E1419,E1419),"")</f>
        <v/>
      </c>
      <c r="AJ1419">
        <f t="shared" si="137"/>
        <v>4</v>
      </c>
    </row>
    <row r="1420" spans="1:36" x14ac:dyDescent="0.25">
      <c r="A1420" s="14" t="s">
        <v>110</v>
      </c>
      <c r="B1420" t="s">
        <v>80</v>
      </c>
      <c r="C1420" t="s">
        <v>106</v>
      </c>
      <c r="D1420" s="13">
        <v>42625</v>
      </c>
      <c r="E1420">
        <v>1</v>
      </c>
      <c r="F1420">
        <v>100</v>
      </c>
      <c r="G1420" s="2" t="s">
        <v>78</v>
      </c>
      <c r="H1420" s="2" t="s">
        <v>11</v>
      </c>
      <c r="I1420">
        <v>12</v>
      </c>
      <c r="J1420" s="2" t="s">
        <v>77</v>
      </c>
      <c r="K1420" s="2">
        <v>75</v>
      </c>
      <c r="L1420" s="2"/>
      <c r="M1420" s="2" t="str">
        <f t="shared" si="132"/>
        <v/>
      </c>
      <c r="N1420">
        <v>451.49073200000009</v>
      </c>
      <c r="O1420" s="2">
        <f t="shared" si="133"/>
        <v>45.149073200000011</v>
      </c>
      <c r="P1420" s="2">
        <f>IF(ISNUMBER(O1420),SUMIFS(O$1:$O1420,A$1:$A1420,A1420,C$1:$C1420,C1420,G$1:$G1420,G1420,E$1:$E1420,E1420),"")</f>
        <v>112.22325520000001</v>
      </c>
      <c r="U1420" t="str">
        <f t="shared" si="134"/>
        <v/>
      </c>
      <c r="AC1420" s="2" t="str">
        <f t="shared" si="135"/>
        <v/>
      </c>
      <c r="AH1420" s="2" t="str">
        <f t="shared" si="136"/>
        <v/>
      </c>
      <c r="AI1420" s="2" t="str">
        <f>IF(ISNUMBER(AH1420),SUMIFS($AH$1:AH1420,$A$1:A1420,A1420,C$1:$C1420,C1420,$G$1:G1420,G1420,$E$1:E1420,E1420),"")</f>
        <v/>
      </c>
      <c r="AJ1420">
        <f t="shared" si="137"/>
        <v>4</v>
      </c>
    </row>
    <row r="1421" spans="1:36" x14ac:dyDescent="0.25">
      <c r="A1421" s="14" t="s">
        <v>109</v>
      </c>
      <c r="B1421" t="s">
        <v>80</v>
      </c>
      <c r="C1421" t="s">
        <v>106</v>
      </c>
      <c r="D1421" s="13">
        <v>42625</v>
      </c>
      <c r="E1421">
        <v>1</v>
      </c>
      <c r="F1421">
        <v>200</v>
      </c>
      <c r="G1421" s="2" t="s">
        <v>78</v>
      </c>
      <c r="H1421" s="2" t="s">
        <v>11</v>
      </c>
      <c r="I1421">
        <v>12</v>
      </c>
      <c r="J1421" s="2" t="s">
        <v>77</v>
      </c>
      <c r="K1421" s="2">
        <v>150</v>
      </c>
      <c r="L1421" s="2"/>
      <c r="M1421" s="2" t="str">
        <f t="shared" si="132"/>
        <v/>
      </c>
      <c r="N1421">
        <v>655.49832000000004</v>
      </c>
      <c r="O1421" s="2">
        <f t="shared" si="133"/>
        <v>65.549832000000009</v>
      </c>
      <c r="P1421" s="2">
        <f>IF(ISNUMBER(O1421),SUMIFS(O$1:$O1421,A$1:$A1421,A1421,C$1:$C1421,C1421,G$1:$G1421,G1421,E$1:$E1421,E1421),"")</f>
        <v>108.97654133333336</v>
      </c>
      <c r="U1421" t="str">
        <f t="shared" si="134"/>
        <v/>
      </c>
      <c r="AC1421" s="2" t="str">
        <f t="shared" si="135"/>
        <v/>
      </c>
      <c r="AH1421" s="2" t="str">
        <f t="shared" si="136"/>
        <v/>
      </c>
      <c r="AI1421" s="2" t="str">
        <f>IF(ISNUMBER(AH1421),SUMIFS($AH$1:AH1421,$A$1:A1421,A1421,C$1:$C1421,C1421,$G$1:G1421,G1421,$E$1:E1421,E1421),"")</f>
        <v/>
      </c>
      <c r="AJ1421">
        <f t="shared" si="137"/>
        <v>4</v>
      </c>
    </row>
    <row r="1422" spans="1:36" x14ac:dyDescent="0.25">
      <c r="A1422" s="14" t="s">
        <v>108</v>
      </c>
      <c r="B1422" t="s">
        <v>80</v>
      </c>
      <c r="C1422" t="s">
        <v>106</v>
      </c>
      <c r="D1422" s="13">
        <v>42625</v>
      </c>
      <c r="E1422">
        <v>1</v>
      </c>
      <c r="F1422">
        <v>350</v>
      </c>
      <c r="G1422" s="2" t="s">
        <v>78</v>
      </c>
      <c r="H1422" s="2" t="s">
        <v>11</v>
      </c>
      <c r="I1422">
        <v>12</v>
      </c>
      <c r="J1422" s="2" t="s">
        <v>77</v>
      </c>
      <c r="K1422" s="2">
        <v>262.5</v>
      </c>
      <c r="L1422" s="2"/>
      <c r="M1422" s="2" t="str">
        <f t="shared" si="132"/>
        <v/>
      </c>
      <c r="N1422">
        <v>498.44611200000008</v>
      </c>
      <c r="O1422" s="2">
        <f t="shared" si="133"/>
        <v>49.84461120000001</v>
      </c>
      <c r="P1422" s="2">
        <f>IF(ISNUMBER(O1422),SUMIFS(O$1:$O1422,A$1:$A1422,A1422,C$1:$C1422,C1422,G$1:$G1422,G1422,E$1:$E1422,E1422),"")</f>
        <v>107.43282666666667</v>
      </c>
      <c r="U1422" t="str">
        <f t="shared" si="134"/>
        <v/>
      </c>
      <c r="AC1422" s="2" t="str">
        <f t="shared" si="135"/>
        <v/>
      </c>
      <c r="AH1422" s="2" t="str">
        <f t="shared" si="136"/>
        <v/>
      </c>
      <c r="AI1422" s="2" t="str">
        <f>IF(ISNUMBER(AH1422),SUMIFS($AH$1:AH1422,$A$1:A1422,A1422,C$1:$C1422,C1422,$G$1:G1422,G1422,$E$1:E1422,E1422),"")</f>
        <v/>
      </c>
      <c r="AJ1422">
        <f t="shared" si="137"/>
        <v>4</v>
      </c>
    </row>
    <row r="1423" spans="1:36" x14ac:dyDescent="0.25">
      <c r="A1423" s="14" t="s">
        <v>107</v>
      </c>
      <c r="B1423" t="s">
        <v>80</v>
      </c>
      <c r="C1423" t="s">
        <v>106</v>
      </c>
      <c r="D1423" s="13">
        <v>42625</v>
      </c>
      <c r="E1423">
        <v>1</v>
      </c>
      <c r="F1423">
        <v>500</v>
      </c>
      <c r="G1423" s="2" t="s">
        <v>78</v>
      </c>
      <c r="H1423" s="2" t="s">
        <v>11</v>
      </c>
      <c r="I1423">
        <v>12</v>
      </c>
      <c r="J1423" s="2" t="s">
        <v>77</v>
      </c>
      <c r="K1423" s="2">
        <v>375</v>
      </c>
      <c r="L1423" s="2"/>
      <c r="M1423" s="2" t="str">
        <f t="shared" si="132"/>
        <v/>
      </c>
      <c r="N1423">
        <v>929.57978666666691</v>
      </c>
      <c r="O1423" s="2">
        <f t="shared" si="133"/>
        <v>92.957978666666691</v>
      </c>
      <c r="P1423" s="2">
        <f>IF(ISNUMBER(O1423),SUMIFS(O$1:$O1423,A$1:$A1423,A1423,C$1:$C1423,C1423,G$1:$G1423,G1423,E$1:$E1423,E1423),"")</f>
        <v>151.26764453333337</v>
      </c>
      <c r="U1423" t="str">
        <f t="shared" si="134"/>
        <v/>
      </c>
      <c r="AC1423" s="2" t="str">
        <f t="shared" si="135"/>
        <v/>
      </c>
      <c r="AH1423" s="2" t="str">
        <f t="shared" si="136"/>
        <v/>
      </c>
      <c r="AI1423" s="2" t="str">
        <f>IF(ISNUMBER(AH1423),SUMIFS($AH$1:AH1423,$A$1:A1423,A1423,C$1:$C1423,C1423,$G$1:G1423,G1423,$E$1:E1423,E1423),"")</f>
        <v/>
      </c>
      <c r="AJ1423">
        <f t="shared" si="137"/>
        <v>4</v>
      </c>
    </row>
    <row r="1424" spans="1:36" x14ac:dyDescent="0.25">
      <c r="A1424" s="14" t="s">
        <v>112</v>
      </c>
      <c r="B1424" t="s">
        <v>80</v>
      </c>
      <c r="C1424" t="s">
        <v>106</v>
      </c>
      <c r="D1424" s="13">
        <v>42625</v>
      </c>
      <c r="E1424">
        <v>2</v>
      </c>
      <c r="F1424">
        <v>0</v>
      </c>
      <c r="G1424" s="2" t="s">
        <v>78</v>
      </c>
      <c r="H1424" s="2" t="s">
        <v>11</v>
      </c>
      <c r="I1424">
        <v>12</v>
      </c>
      <c r="J1424" s="2" t="s">
        <v>77</v>
      </c>
      <c r="K1424" s="2">
        <v>0</v>
      </c>
      <c r="L1424" s="2"/>
      <c r="M1424" s="2" t="str">
        <f t="shared" si="132"/>
        <v/>
      </c>
      <c r="N1424">
        <v>680.52523199999996</v>
      </c>
      <c r="O1424" s="2">
        <f t="shared" si="133"/>
        <v>68.052523199999996</v>
      </c>
      <c r="P1424" s="2">
        <f>IF(ISNUMBER(O1424),SUMIFS(O$1:$O1424,A$1:$A1424,A1424,C$1:$C1424,C1424,G$1:$G1424,G1424,E$1:$E1424,E1424),"")</f>
        <v>132.85863599999999</v>
      </c>
      <c r="U1424" t="str">
        <f t="shared" si="134"/>
        <v/>
      </c>
      <c r="AC1424" s="2" t="str">
        <f t="shared" si="135"/>
        <v/>
      </c>
      <c r="AH1424" s="2" t="str">
        <f t="shared" si="136"/>
        <v/>
      </c>
      <c r="AI1424" s="2" t="str">
        <f>IF(ISNUMBER(AH1424),SUMIFS($AH$1:AH1424,$A$1:A1424,A1424,C$1:$C1424,C1424,$G$1:G1424,G1424,$E$1:E1424,E1424),"")</f>
        <v/>
      </c>
      <c r="AJ1424">
        <f t="shared" si="137"/>
        <v>4</v>
      </c>
    </row>
    <row r="1425" spans="1:36" x14ac:dyDescent="0.25">
      <c r="A1425" s="14" t="s">
        <v>111</v>
      </c>
      <c r="B1425" t="s">
        <v>80</v>
      </c>
      <c r="C1425" t="s">
        <v>106</v>
      </c>
      <c r="D1425" s="13">
        <v>42625</v>
      </c>
      <c r="E1425">
        <v>2</v>
      </c>
      <c r="F1425">
        <v>50</v>
      </c>
      <c r="G1425" s="2" t="s">
        <v>78</v>
      </c>
      <c r="H1425" s="2" t="s">
        <v>11</v>
      </c>
      <c r="I1425">
        <v>12</v>
      </c>
      <c r="J1425" s="2" t="s">
        <v>77</v>
      </c>
      <c r="K1425" s="2">
        <v>37.5</v>
      </c>
      <c r="L1425" s="2"/>
      <c r="M1425" s="2" t="str">
        <f t="shared" si="132"/>
        <v/>
      </c>
      <c r="N1425">
        <v>1069.2422106666668</v>
      </c>
      <c r="O1425" s="2">
        <f t="shared" si="133"/>
        <v>106.92422106666668</v>
      </c>
      <c r="P1425" s="2">
        <f>IF(ISNUMBER(O1425),SUMIFS(O$1:$O1425,A$1:$A1425,A1425,C$1:$C1425,C1425,G$1:$G1425,G1425,E$1:$E1425,E1425),"")</f>
        <v>190.99680626666668</v>
      </c>
      <c r="U1425" t="str">
        <f t="shared" si="134"/>
        <v/>
      </c>
      <c r="AC1425" s="2" t="str">
        <f t="shared" si="135"/>
        <v/>
      </c>
      <c r="AH1425" s="2" t="str">
        <f t="shared" si="136"/>
        <v/>
      </c>
      <c r="AI1425" s="2" t="str">
        <f>IF(ISNUMBER(AH1425),SUMIFS($AH$1:AH1425,$A$1:A1425,A1425,C$1:$C1425,C1425,$G$1:G1425,G1425,$E$1:E1425,E1425),"")</f>
        <v/>
      </c>
      <c r="AJ1425">
        <f t="shared" si="137"/>
        <v>4</v>
      </c>
    </row>
    <row r="1426" spans="1:36" x14ac:dyDescent="0.25">
      <c r="A1426" s="14" t="s">
        <v>110</v>
      </c>
      <c r="B1426" t="s">
        <v>80</v>
      </c>
      <c r="C1426" t="s">
        <v>106</v>
      </c>
      <c r="D1426" s="13">
        <v>42625</v>
      </c>
      <c r="E1426">
        <v>2</v>
      </c>
      <c r="F1426">
        <v>100</v>
      </c>
      <c r="G1426" s="2" t="s">
        <v>78</v>
      </c>
      <c r="H1426" s="2" t="s">
        <v>11</v>
      </c>
      <c r="I1426">
        <v>12</v>
      </c>
      <c r="J1426" s="2" t="s">
        <v>77</v>
      </c>
      <c r="K1426" s="2">
        <v>75</v>
      </c>
      <c r="L1426" s="2"/>
      <c r="M1426" s="2" t="str">
        <f t="shared" si="132"/>
        <v/>
      </c>
      <c r="N1426">
        <v>759.37826933333326</v>
      </c>
      <c r="O1426" s="2">
        <f t="shared" si="133"/>
        <v>75.937826933333326</v>
      </c>
      <c r="P1426" s="2">
        <f>IF(ISNUMBER(O1426),SUMIFS(O$1:$O1426,A$1:$A1426,A1426,C$1:$C1426,C1426,G$1:$G1426,G1426,E$1:$E1426,E1426),"")</f>
        <v>171.39195026666667</v>
      </c>
      <c r="U1426" t="str">
        <f t="shared" si="134"/>
        <v/>
      </c>
      <c r="AC1426" s="2" t="str">
        <f t="shared" si="135"/>
        <v/>
      </c>
      <c r="AH1426" s="2" t="str">
        <f t="shared" si="136"/>
        <v/>
      </c>
      <c r="AI1426" s="2" t="str">
        <f>IF(ISNUMBER(AH1426),SUMIFS($AH$1:AH1426,$A$1:A1426,A1426,C$1:$C1426,C1426,$G$1:G1426,G1426,$E$1:E1426,E1426),"")</f>
        <v/>
      </c>
      <c r="AJ1426">
        <f t="shared" si="137"/>
        <v>4</v>
      </c>
    </row>
    <row r="1427" spans="1:36" x14ac:dyDescent="0.25">
      <c r="A1427" s="14" t="s">
        <v>109</v>
      </c>
      <c r="B1427" t="s">
        <v>80</v>
      </c>
      <c r="C1427" t="s">
        <v>106</v>
      </c>
      <c r="D1427" s="13">
        <v>42625</v>
      </c>
      <c r="E1427">
        <v>2</v>
      </c>
      <c r="F1427">
        <v>200</v>
      </c>
      <c r="G1427" s="2" t="s">
        <v>78</v>
      </c>
      <c r="H1427" s="2" t="s">
        <v>11</v>
      </c>
      <c r="I1427">
        <v>12</v>
      </c>
      <c r="J1427" s="2" t="s">
        <v>77</v>
      </c>
      <c r="K1427" s="2">
        <v>150</v>
      </c>
      <c r="L1427" s="2"/>
      <c r="M1427" s="2" t="str">
        <f t="shared" si="132"/>
        <v/>
      </c>
      <c r="N1427">
        <v>516.59082533333321</v>
      </c>
      <c r="O1427" s="2">
        <f t="shared" si="133"/>
        <v>51.659082533333319</v>
      </c>
      <c r="P1427" s="2">
        <f>IF(ISNUMBER(O1427),SUMIFS(O$1:$O1427,A$1:$A1427,A1427,C$1:$C1427,C1427,G$1:$G1427,G1427,E$1:$E1427,E1427),"")</f>
        <v>110.53331453333331</v>
      </c>
      <c r="U1427" t="str">
        <f t="shared" si="134"/>
        <v/>
      </c>
      <c r="AC1427" s="2" t="str">
        <f t="shared" si="135"/>
        <v/>
      </c>
      <c r="AH1427" s="2" t="str">
        <f t="shared" si="136"/>
        <v/>
      </c>
      <c r="AI1427" s="2" t="str">
        <f>IF(ISNUMBER(AH1427),SUMIFS($AH$1:AH1427,$A$1:A1427,A1427,C$1:$C1427,C1427,$G$1:G1427,G1427,$E$1:E1427,E1427),"")</f>
        <v/>
      </c>
      <c r="AJ1427">
        <f t="shared" si="137"/>
        <v>4</v>
      </c>
    </row>
    <row r="1428" spans="1:36" x14ac:dyDescent="0.25">
      <c r="A1428" s="14" t="s">
        <v>108</v>
      </c>
      <c r="B1428" t="s">
        <v>80</v>
      </c>
      <c r="C1428" t="s">
        <v>106</v>
      </c>
      <c r="D1428" s="13">
        <v>42625</v>
      </c>
      <c r="E1428">
        <v>2</v>
      </c>
      <c r="F1428">
        <v>350</v>
      </c>
      <c r="G1428" s="2" t="s">
        <v>78</v>
      </c>
      <c r="H1428" s="2" t="s">
        <v>11</v>
      </c>
      <c r="I1428">
        <v>12</v>
      </c>
      <c r="J1428" s="2" t="s">
        <v>77</v>
      </c>
      <c r="K1428" s="2">
        <v>262.5</v>
      </c>
      <c r="L1428" s="2"/>
      <c r="M1428" s="2" t="str">
        <f t="shared" si="132"/>
        <v/>
      </c>
      <c r="N1428">
        <v>719.91318933333343</v>
      </c>
      <c r="O1428" s="2">
        <f t="shared" si="133"/>
        <v>71.991318933333346</v>
      </c>
      <c r="P1428" s="2">
        <f>IF(ISNUMBER(O1428),SUMIFS(O$1:$O1428,A$1:$A1428,A1428,C$1:$C1428,C1428,G$1:$G1428,G1428,E$1:$E1428,E1428),"")</f>
        <v>128.94984573333335</v>
      </c>
      <c r="U1428" t="str">
        <f t="shared" si="134"/>
        <v/>
      </c>
      <c r="AC1428" s="2" t="str">
        <f t="shared" si="135"/>
        <v/>
      </c>
      <c r="AH1428" s="2" t="str">
        <f t="shared" si="136"/>
        <v/>
      </c>
      <c r="AI1428" s="2" t="str">
        <f>IF(ISNUMBER(AH1428),SUMIFS($AH$1:AH1428,$A$1:A1428,A1428,C$1:$C1428,C1428,$G$1:G1428,G1428,$E$1:E1428,E1428),"")</f>
        <v/>
      </c>
      <c r="AJ1428">
        <f t="shared" si="137"/>
        <v>4</v>
      </c>
    </row>
    <row r="1429" spans="1:36" x14ac:dyDescent="0.25">
      <c r="A1429" s="14" t="s">
        <v>107</v>
      </c>
      <c r="B1429" t="s">
        <v>80</v>
      </c>
      <c r="C1429" t="s">
        <v>106</v>
      </c>
      <c r="D1429" s="13">
        <v>42625</v>
      </c>
      <c r="E1429">
        <v>2</v>
      </c>
      <c r="F1429">
        <v>500</v>
      </c>
      <c r="G1429" s="2" t="s">
        <v>78</v>
      </c>
      <c r="H1429" s="2" t="s">
        <v>11</v>
      </c>
      <c r="I1429">
        <v>12</v>
      </c>
      <c r="J1429" s="2" t="s">
        <v>77</v>
      </c>
      <c r="K1429" s="2">
        <v>375</v>
      </c>
      <c r="L1429" s="2"/>
      <c r="M1429" s="2" t="str">
        <f t="shared" si="132"/>
        <v/>
      </c>
      <c r="N1429">
        <v>698.00823466666679</v>
      </c>
      <c r="O1429" s="2">
        <f t="shared" si="133"/>
        <v>69.800823466666685</v>
      </c>
      <c r="P1429" s="2">
        <f>IF(ISNUMBER(O1429),SUMIFS(O$1:$O1429,A$1:$A1429,A1429,C$1:$C1429,C1429,G$1:$G1429,G1429,E$1:$E1429,E1429),"")</f>
        <v>155.09213306666669</v>
      </c>
      <c r="U1429" t="str">
        <f t="shared" si="134"/>
        <v/>
      </c>
      <c r="AC1429" s="2" t="str">
        <f t="shared" si="135"/>
        <v/>
      </c>
      <c r="AH1429" s="2" t="str">
        <f t="shared" si="136"/>
        <v/>
      </c>
      <c r="AI1429" s="2" t="str">
        <f>IF(ISNUMBER(AH1429),SUMIFS($AH$1:AH1429,$A$1:A1429,A1429,C$1:$C1429,C1429,$G$1:G1429,G1429,$E$1:E1429,E1429),"")</f>
        <v/>
      </c>
      <c r="AJ1429">
        <f t="shared" si="137"/>
        <v>4</v>
      </c>
    </row>
    <row r="1430" spans="1:36" x14ac:dyDescent="0.25">
      <c r="A1430" s="14" t="s">
        <v>112</v>
      </c>
      <c r="B1430" t="s">
        <v>80</v>
      </c>
      <c r="C1430" t="s">
        <v>106</v>
      </c>
      <c r="D1430" s="13">
        <v>42625</v>
      </c>
      <c r="E1430">
        <v>3</v>
      </c>
      <c r="F1430">
        <v>0</v>
      </c>
      <c r="G1430" s="2" t="s">
        <v>78</v>
      </c>
      <c r="H1430" s="2" t="s">
        <v>11</v>
      </c>
      <c r="I1430">
        <v>12</v>
      </c>
      <c r="J1430" s="2" t="s">
        <v>77</v>
      </c>
      <c r="K1430" s="2">
        <v>0</v>
      </c>
      <c r="L1430" s="2"/>
      <c r="M1430" s="2" t="str">
        <f t="shared" si="132"/>
        <v/>
      </c>
      <c r="N1430">
        <v>1089.1189066666666</v>
      </c>
      <c r="O1430" s="2">
        <f t="shared" si="133"/>
        <v>108.91189066666666</v>
      </c>
      <c r="P1430" s="2">
        <f>IF(ISNUMBER(O1430),SUMIFS(O$1:$O1430,A$1:$A1430,A1430,C$1:$C1430,C1430,G$1:$G1430,G1430,E$1:$E1430,E1430),"")</f>
        <v>164.80353946666668</v>
      </c>
      <c r="U1430" t="str">
        <f t="shared" si="134"/>
        <v/>
      </c>
      <c r="AC1430" s="2" t="str">
        <f t="shared" si="135"/>
        <v/>
      </c>
      <c r="AH1430" s="2" t="str">
        <f t="shared" si="136"/>
        <v/>
      </c>
      <c r="AI1430" s="2" t="str">
        <f>IF(ISNUMBER(AH1430),SUMIFS($AH$1:AH1430,$A$1:A1430,A1430,C$1:$C1430,C1430,$G$1:G1430,G1430,$E$1:E1430,E1430),"")</f>
        <v/>
      </c>
      <c r="AJ1430">
        <f t="shared" si="137"/>
        <v>4</v>
      </c>
    </row>
    <row r="1431" spans="1:36" x14ac:dyDescent="0.25">
      <c r="A1431" s="14" t="s">
        <v>111</v>
      </c>
      <c r="B1431" t="s">
        <v>80</v>
      </c>
      <c r="C1431" t="s">
        <v>106</v>
      </c>
      <c r="D1431" s="13">
        <v>42625</v>
      </c>
      <c r="E1431">
        <v>3</v>
      </c>
      <c r="F1431">
        <v>50</v>
      </c>
      <c r="G1431" s="2" t="s">
        <v>78</v>
      </c>
      <c r="H1431" s="2" t="s">
        <v>11</v>
      </c>
      <c r="I1431">
        <v>12</v>
      </c>
      <c r="J1431" s="2" t="s">
        <v>77</v>
      </c>
      <c r="K1431" s="2">
        <v>37.5</v>
      </c>
      <c r="L1431" s="2"/>
      <c r="M1431" s="2" t="str">
        <f t="shared" si="132"/>
        <v/>
      </c>
      <c r="N1431">
        <v>1159.7815786666667</v>
      </c>
      <c r="O1431" s="2">
        <f t="shared" si="133"/>
        <v>115.97815786666668</v>
      </c>
      <c r="P1431" s="2">
        <f>IF(ISNUMBER(O1431),SUMIFS(O$1:$O1431,A$1:$A1431,A1431,C$1:$C1431,C1431,G$1:$G1431,G1431,E$1:$E1431,E1431),"")</f>
        <v>180.64148360000002</v>
      </c>
      <c r="U1431" t="str">
        <f t="shared" si="134"/>
        <v/>
      </c>
      <c r="AC1431" s="2" t="str">
        <f t="shared" si="135"/>
        <v/>
      </c>
      <c r="AH1431" s="2" t="str">
        <f t="shared" si="136"/>
        <v/>
      </c>
      <c r="AI1431" s="2" t="str">
        <f>IF(ISNUMBER(AH1431),SUMIFS($AH$1:AH1431,$A$1:A1431,A1431,C$1:$C1431,C1431,$G$1:G1431,G1431,$E$1:E1431,E1431),"")</f>
        <v/>
      </c>
      <c r="AJ1431">
        <f t="shared" si="137"/>
        <v>4</v>
      </c>
    </row>
    <row r="1432" spans="1:36" x14ac:dyDescent="0.25">
      <c r="A1432" s="14" t="s">
        <v>110</v>
      </c>
      <c r="B1432" t="s">
        <v>80</v>
      </c>
      <c r="C1432" t="s">
        <v>106</v>
      </c>
      <c r="D1432" s="13">
        <v>42625</v>
      </c>
      <c r="E1432">
        <v>3</v>
      </c>
      <c r="F1432">
        <v>100</v>
      </c>
      <c r="G1432" s="2" t="s">
        <v>78</v>
      </c>
      <c r="H1432" s="2" t="s">
        <v>11</v>
      </c>
      <c r="I1432">
        <v>12</v>
      </c>
      <c r="J1432" s="2" t="s">
        <v>77</v>
      </c>
      <c r="K1432" s="2">
        <v>75</v>
      </c>
      <c r="L1432" s="2"/>
      <c r="M1432" s="2" t="str">
        <f t="shared" si="132"/>
        <v/>
      </c>
      <c r="N1432">
        <v>1580.2195946666664</v>
      </c>
      <c r="O1432" s="2">
        <f t="shared" si="133"/>
        <v>158.02195946666663</v>
      </c>
      <c r="P1432" s="2">
        <f>IF(ISNUMBER(O1432),SUMIFS(O$1:$O1432,A$1:$A1432,A1432,C$1:$C1432,C1432,G$1:$G1432,G1432,E$1:$E1432,E1432),"")</f>
        <v>224.16814799999997</v>
      </c>
      <c r="U1432" t="str">
        <f t="shared" si="134"/>
        <v/>
      </c>
      <c r="AC1432" s="2" t="str">
        <f t="shared" si="135"/>
        <v/>
      </c>
      <c r="AH1432" s="2" t="str">
        <f t="shared" si="136"/>
        <v/>
      </c>
      <c r="AI1432" s="2" t="str">
        <f>IF(ISNUMBER(AH1432),SUMIFS($AH$1:AH1432,$A$1:A1432,A1432,C$1:$C1432,C1432,$G$1:G1432,G1432,$E$1:E1432,E1432),"")</f>
        <v/>
      </c>
      <c r="AJ1432">
        <f t="shared" si="137"/>
        <v>4</v>
      </c>
    </row>
    <row r="1433" spans="1:36" x14ac:dyDescent="0.25">
      <c r="A1433" s="14" t="s">
        <v>109</v>
      </c>
      <c r="B1433" t="s">
        <v>80</v>
      </c>
      <c r="C1433" t="s">
        <v>106</v>
      </c>
      <c r="D1433" s="13">
        <v>42625</v>
      </c>
      <c r="E1433">
        <v>3</v>
      </c>
      <c r="F1433">
        <v>200</v>
      </c>
      <c r="G1433" s="2" t="s">
        <v>78</v>
      </c>
      <c r="H1433" s="2" t="s">
        <v>11</v>
      </c>
      <c r="I1433">
        <v>12</v>
      </c>
      <c r="J1433" s="2" t="s">
        <v>77</v>
      </c>
      <c r="K1433" s="2">
        <v>150</v>
      </c>
      <c r="L1433" s="2"/>
      <c r="M1433" s="2" t="str">
        <f t="shared" si="132"/>
        <v/>
      </c>
      <c r="N1433">
        <v>1182.0884106666665</v>
      </c>
      <c r="O1433" s="2">
        <f t="shared" si="133"/>
        <v>118.20884106666665</v>
      </c>
      <c r="P1433" s="2">
        <f>IF(ISNUMBER(O1433),SUMIFS(O$1:$O1433,A$1:$A1433,A1433,C$1:$C1433,C1433,G$1:$G1433,G1433,E$1:$E1433,E1433),"")</f>
        <v>186.24670986666666</v>
      </c>
      <c r="U1433" t="str">
        <f t="shared" si="134"/>
        <v/>
      </c>
      <c r="AC1433" s="2" t="str">
        <f t="shared" si="135"/>
        <v/>
      </c>
      <c r="AH1433" s="2" t="str">
        <f t="shared" si="136"/>
        <v/>
      </c>
      <c r="AI1433" s="2" t="str">
        <f>IF(ISNUMBER(AH1433),SUMIFS($AH$1:AH1433,$A$1:A1433,A1433,C$1:$C1433,C1433,$G$1:G1433,G1433,$E$1:E1433,E1433),"")</f>
        <v/>
      </c>
      <c r="AJ1433">
        <f t="shared" si="137"/>
        <v>4</v>
      </c>
    </row>
    <row r="1434" spans="1:36" x14ac:dyDescent="0.25">
      <c r="A1434" s="14" t="s">
        <v>108</v>
      </c>
      <c r="B1434" t="s">
        <v>80</v>
      </c>
      <c r="C1434" t="s">
        <v>106</v>
      </c>
      <c r="D1434" s="13">
        <v>42625</v>
      </c>
      <c r="E1434">
        <v>3</v>
      </c>
      <c r="F1434">
        <v>350</v>
      </c>
      <c r="G1434" s="2" t="s">
        <v>78</v>
      </c>
      <c r="H1434" s="2" t="s">
        <v>11</v>
      </c>
      <c r="I1434">
        <v>12</v>
      </c>
      <c r="J1434" s="2" t="s">
        <v>77</v>
      </c>
      <c r="K1434" s="2">
        <v>262.5</v>
      </c>
      <c r="L1434" s="2"/>
      <c r="M1434" s="2" t="str">
        <f t="shared" si="132"/>
        <v/>
      </c>
      <c r="N1434">
        <v>983.7142399999999</v>
      </c>
      <c r="O1434" s="2">
        <f t="shared" si="133"/>
        <v>98.37142399999999</v>
      </c>
      <c r="P1434" s="2">
        <f>IF(ISNUMBER(O1434),SUMIFS(O$1:$O1434,A$1:$A1434,A1434,C$1:$C1434,C1434,G$1:$G1434,G1434,E$1:$E1434,E1434),"")</f>
        <v>167.91480186666666</v>
      </c>
      <c r="U1434" t="str">
        <f t="shared" si="134"/>
        <v/>
      </c>
      <c r="AC1434" s="2" t="str">
        <f t="shared" si="135"/>
        <v/>
      </c>
      <c r="AH1434" s="2" t="str">
        <f t="shared" si="136"/>
        <v/>
      </c>
      <c r="AI1434" s="2" t="str">
        <f>IF(ISNUMBER(AH1434),SUMIFS($AH$1:AH1434,$A$1:A1434,A1434,C$1:$C1434,C1434,$G$1:G1434,G1434,$E$1:E1434,E1434),"")</f>
        <v/>
      </c>
      <c r="AJ1434">
        <f t="shared" si="137"/>
        <v>4</v>
      </c>
    </row>
    <row r="1435" spans="1:36" x14ac:dyDescent="0.25">
      <c r="A1435" s="14" t="s">
        <v>107</v>
      </c>
      <c r="B1435" t="s">
        <v>80</v>
      </c>
      <c r="C1435" t="s">
        <v>106</v>
      </c>
      <c r="D1435" s="13">
        <v>42625</v>
      </c>
      <c r="E1435">
        <v>3</v>
      </c>
      <c r="F1435">
        <v>500</v>
      </c>
      <c r="G1435" s="2" t="s">
        <v>78</v>
      </c>
      <c r="H1435" s="2" t="s">
        <v>11</v>
      </c>
      <c r="I1435">
        <v>12</v>
      </c>
      <c r="J1435" s="2" t="s">
        <v>77</v>
      </c>
      <c r="K1435" s="2">
        <v>375</v>
      </c>
      <c r="L1435" s="2"/>
      <c r="M1435" s="2" t="str">
        <f t="shared" si="132"/>
        <v/>
      </c>
      <c r="N1435">
        <v>1260.839244</v>
      </c>
      <c r="O1435" s="2">
        <f t="shared" si="133"/>
        <v>126.0839244</v>
      </c>
      <c r="P1435" s="2">
        <f>IF(ISNUMBER(O1435),SUMIFS(O$1:$O1435,A$1:$A1435,A1435,C$1:$C1435,C1435,G$1:$G1435,G1435,E$1:$E1435,E1435),"")</f>
        <v>188.91597239999999</v>
      </c>
      <c r="U1435" t="str">
        <f t="shared" si="134"/>
        <v/>
      </c>
      <c r="AC1435" s="2" t="str">
        <f t="shared" si="135"/>
        <v/>
      </c>
      <c r="AH1435" s="2" t="str">
        <f t="shared" si="136"/>
        <v/>
      </c>
      <c r="AI1435" s="2" t="str">
        <f>IF(ISNUMBER(AH1435),SUMIFS($AH$1:AH1435,$A$1:A1435,A1435,C$1:$C1435,C1435,$G$1:G1435,G1435,$E$1:E1435,E1435),"")</f>
        <v/>
      </c>
      <c r="AJ1435">
        <f t="shared" si="137"/>
        <v>4</v>
      </c>
    </row>
    <row r="1436" spans="1:36" x14ac:dyDescent="0.25">
      <c r="A1436" s="14" t="s">
        <v>112</v>
      </c>
      <c r="B1436" t="s">
        <v>80</v>
      </c>
      <c r="C1436" t="s">
        <v>106</v>
      </c>
      <c r="D1436" s="13">
        <v>42661</v>
      </c>
      <c r="E1436">
        <v>1</v>
      </c>
      <c r="F1436">
        <v>0</v>
      </c>
      <c r="G1436" s="2" t="s">
        <v>78</v>
      </c>
      <c r="H1436" s="2" t="s">
        <v>11</v>
      </c>
      <c r="I1436">
        <v>13</v>
      </c>
      <c r="J1436" s="2" t="s">
        <v>77</v>
      </c>
      <c r="K1436" s="2">
        <v>0</v>
      </c>
      <c r="L1436" s="2"/>
      <c r="M1436" s="2" t="str">
        <f t="shared" si="132"/>
        <v/>
      </c>
      <c r="N1436">
        <v>1639.9350919999999</v>
      </c>
      <c r="O1436" s="2">
        <f t="shared" si="133"/>
        <v>163.99350920000001</v>
      </c>
      <c r="P1436" s="2">
        <f>IF(ISNUMBER(O1436),SUMIFS(O$1:$O1436,A$1:$A1436,A1436,C$1:$C1436,C1436,G$1:$G1436,G1436,E$1:$E1436,E1436),"")</f>
        <v>277.6787028</v>
      </c>
      <c r="R1436">
        <v>82.880191216014339</v>
      </c>
      <c r="S1436">
        <v>16.731401254855097</v>
      </c>
      <c r="T1436">
        <v>0.38840752913056464</v>
      </c>
      <c r="U1436">
        <f t="shared" si="134"/>
        <v>0.82880191216014343</v>
      </c>
      <c r="AC1436" s="2" t="str">
        <f t="shared" si="135"/>
        <v/>
      </c>
      <c r="AH1436" s="2" t="str">
        <f t="shared" si="136"/>
        <v/>
      </c>
      <c r="AI1436" s="2" t="str">
        <f>IF(ISNUMBER(AH1436),SUMIFS($AH$1:AH1436,$A$1:A1436,A1436,C$1:$C1436,C1436,$G$1:G1436,G1436,$E$1:E1436,E1436),"")</f>
        <v/>
      </c>
      <c r="AJ1436">
        <f t="shared" si="137"/>
        <v>8</v>
      </c>
    </row>
    <row r="1437" spans="1:36" x14ac:dyDescent="0.25">
      <c r="A1437" s="14" t="s">
        <v>111</v>
      </c>
      <c r="B1437" t="s">
        <v>80</v>
      </c>
      <c r="C1437" t="s">
        <v>106</v>
      </c>
      <c r="D1437" s="13">
        <v>42661</v>
      </c>
      <c r="E1437">
        <v>1</v>
      </c>
      <c r="F1437">
        <v>50</v>
      </c>
      <c r="G1437" s="2" t="s">
        <v>78</v>
      </c>
      <c r="H1437" s="2" t="s">
        <v>11</v>
      </c>
      <c r="I1437">
        <v>13</v>
      </c>
      <c r="J1437" s="2" t="s">
        <v>77</v>
      </c>
      <c r="K1437" s="2">
        <v>37.5</v>
      </c>
      <c r="L1437" s="2"/>
      <c r="M1437" s="2" t="str">
        <f t="shared" si="132"/>
        <v/>
      </c>
      <c r="N1437">
        <v>1589.2794466666664</v>
      </c>
      <c r="O1437" s="2">
        <f t="shared" si="133"/>
        <v>158.92794466666663</v>
      </c>
      <c r="P1437" s="2">
        <f>IF(ISNUMBER(O1437),SUMIFS(O$1:$O1437,A$1:$A1437,A1437,C$1:$C1437,C1437,G$1:$G1437,G1437,E$1:$E1437,E1437),"")</f>
        <v>255.6968257333333</v>
      </c>
      <c r="R1437">
        <v>87.619877942458587</v>
      </c>
      <c r="S1437">
        <v>10.549258936355709</v>
      </c>
      <c r="T1437">
        <v>1.830863121185702</v>
      </c>
      <c r="U1437">
        <f t="shared" si="134"/>
        <v>0.87619877942458591</v>
      </c>
      <c r="AC1437" s="2" t="str">
        <f t="shared" si="135"/>
        <v/>
      </c>
      <c r="AH1437" s="2" t="str">
        <f t="shared" si="136"/>
        <v/>
      </c>
      <c r="AI1437" s="2" t="str">
        <f>IF(ISNUMBER(AH1437),SUMIFS($AH$1:AH1437,$A$1:A1437,A1437,C$1:$C1437,C1437,$G$1:G1437,G1437,$E$1:E1437,E1437),"")</f>
        <v/>
      </c>
      <c r="AJ1437">
        <f t="shared" si="137"/>
        <v>8</v>
      </c>
    </row>
    <row r="1438" spans="1:36" x14ac:dyDescent="0.25">
      <c r="A1438" s="14" t="s">
        <v>110</v>
      </c>
      <c r="B1438" t="s">
        <v>80</v>
      </c>
      <c r="C1438" t="s">
        <v>106</v>
      </c>
      <c r="D1438" s="13">
        <v>42661</v>
      </c>
      <c r="E1438">
        <v>1</v>
      </c>
      <c r="F1438">
        <v>100</v>
      </c>
      <c r="G1438" s="2" t="s">
        <v>78</v>
      </c>
      <c r="H1438" s="2" t="s">
        <v>11</v>
      </c>
      <c r="I1438">
        <v>13</v>
      </c>
      <c r="J1438" s="2" t="s">
        <v>77</v>
      </c>
      <c r="K1438" s="2">
        <v>75</v>
      </c>
      <c r="L1438" s="2"/>
      <c r="M1438" s="2" t="str">
        <f t="shared" si="132"/>
        <v/>
      </c>
      <c r="N1438">
        <v>1665.6287786666669</v>
      </c>
      <c r="O1438" s="2">
        <f t="shared" si="133"/>
        <v>166.5628778666667</v>
      </c>
      <c r="P1438" s="2">
        <f>IF(ISNUMBER(O1438),SUMIFS(O$1:$O1438,A$1:$A1438,A1438,C$1:$C1438,C1438,G$1:$G1438,G1438,E$1:$E1438,E1438),"")</f>
        <v>278.78613306666671</v>
      </c>
      <c r="R1438">
        <v>80.40906850665354</v>
      </c>
      <c r="S1438">
        <v>19.106292097913588</v>
      </c>
      <c r="T1438">
        <v>0.48463939543288981</v>
      </c>
      <c r="U1438">
        <f t="shared" si="134"/>
        <v>0.80409068506653536</v>
      </c>
      <c r="AC1438" s="2" t="str">
        <f t="shared" si="135"/>
        <v/>
      </c>
      <c r="AH1438" s="2" t="str">
        <f t="shared" si="136"/>
        <v/>
      </c>
      <c r="AI1438" s="2" t="str">
        <f>IF(ISNUMBER(AH1438),SUMIFS($AH$1:AH1438,$A$1:A1438,A1438,C$1:$C1438,C1438,$G$1:G1438,G1438,$E$1:E1438,E1438),"")</f>
        <v/>
      </c>
      <c r="AJ1438">
        <f t="shared" si="137"/>
        <v>8</v>
      </c>
    </row>
    <row r="1439" spans="1:36" x14ac:dyDescent="0.25">
      <c r="A1439" s="14" t="s">
        <v>109</v>
      </c>
      <c r="B1439" t="s">
        <v>80</v>
      </c>
      <c r="C1439" t="s">
        <v>106</v>
      </c>
      <c r="D1439" s="13">
        <v>42661</v>
      </c>
      <c r="E1439">
        <v>1</v>
      </c>
      <c r="F1439">
        <v>200</v>
      </c>
      <c r="G1439" s="2" t="s">
        <v>78</v>
      </c>
      <c r="H1439" s="2" t="s">
        <v>11</v>
      </c>
      <c r="I1439">
        <v>13</v>
      </c>
      <c r="J1439" s="2" t="s">
        <v>77</v>
      </c>
      <c r="K1439" s="2">
        <v>150</v>
      </c>
      <c r="L1439" s="2"/>
      <c r="M1439" s="2" t="str">
        <f t="shared" si="132"/>
        <v/>
      </c>
      <c r="N1439">
        <v>1775.4450586666667</v>
      </c>
      <c r="O1439" s="2">
        <f t="shared" si="133"/>
        <v>177.54450586666667</v>
      </c>
      <c r="P1439" s="2">
        <f>IF(ISNUMBER(O1439),SUMIFS(O$1:$O1439,A$1:$A1439,A1439,C$1:$C1439,C1439,G$1:$G1439,G1439,E$1:$E1439,E1439),"")</f>
        <v>286.5210472</v>
      </c>
      <c r="R1439">
        <v>81.927019858054351</v>
      </c>
      <c r="S1439">
        <v>16.689368413506344</v>
      </c>
      <c r="T1439">
        <v>1.3836117284393146</v>
      </c>
      <c r="U1439">
        <f t="shared" si="134"/>
        <v>0.81927019858054351</v>
      </c>
      <c r="AC1439" s="2" t="str">
        <f t="shared" si="135"/>
        <v/>
      </c>
      <c r="AH1439" s="2" t="str">
        <f t="shared" si="136"/>
        <v/>
      </c>
      <c r="AI1439" s="2" t="str">
        <f>IF(ISNUMBER(AH1439),SUMIFS($AH$1:AH1439,$A$1:A1439,A1439,C$1:$C1439,C1439,$G$1:G1439,G1439,$E$1:E1439,E1439),"")</f>
        <v/>
      </c>
      <c r="AJ1439">
        <f t="shared" si="137"/>
        <v>8</v>
      </c>
    </row>
    <row r="1440" spans="1:36" x14ac:dyDescent="0.25">
      <c r="A1440" s="14" t="s">
        <v>108</v>
      </c>
      <c r="B1440" t="s">
        <v>80</v>
      </c>
      <c r="C1440" t="s">
        <v>106</v>
      </c>
      <c r="D1440" s="13">
        <v>42661</v>
      </c>
      <c r="E1440">
        <v>1</v>
      </c>
      <c r="F1440">
        <v>350</v>
      </c>
      <c r="G1440" s="2" t="s">
        <v>78</v>
      </c>
      <c r="H1440" s="2" t="s">
        <v>11</v>
      </c>
      <c r="I1440">
        <v>13</v>
      </c>
      <c r="J1440" s="2" t="s">
        <v>77</v>
      </c>
      <c r="K1440" s="2">
        <v>262.5</v>
      </c>
      <c r="L1440" s="2"/>
      <c r="M1440" s="2" t="str">
        <f t="shared" si="132"/>
        <v/>
      </c>
      <c r="N1440">
        <v>1333.2077066666668</v>
      </c>
      <c r="O1440" s="2">
        <f t="shared" si="133"/>
        <v>133.32077066666668</v>
      </c>
      <c r="P1440" s="2">
        <f>IF(ISNUMBER(O1440),SUMIFS(O$1:$O1440,A$1:$A1440,A1440,C$1:$C1440,C1440,G$1:$G1440,G1440,E$1:$E1440,E1440),"")</f>
        <v>240.75359733333335</v>
      </c>
      <c r="R1440">
        <v>94.697023767040179</v>
      </c>
      <c r="S1440">
        <v>4.1967025908214968</v>
      </c>
      <c r="T1440">
        <v>1.1062736421383197</v>
      </c>
      <c r="U1440">
        <f t="shared" si="134"/>
        <v>0.94697023767040178</v>
      </c>
      <c r="AC1440" s="2" t="str">
        <f t="shared" si="135"/>
        <v/>
      </c>
      <c r="AH1440" s="2" t="str">
        <f t="shared" si="136"/>
        <v/>
      </c>
      <c r="AI1440" s="2" t="str">
        <f>IF(ISNUMBER(AH1440),SUMIFS($AH$1:AH1440,$A$1:A1440,A1440,C$1:$C1440,C1440,$G$1:G1440,G1440,$E$1:E1440,E1440),"")</f>
        <v/>
      </c>
      <c r="AJ1440">
        <f t="shared" si="137"/>
        <v>8</v>
      </c>
    </row>
    <row r="1441" spans="1:36" x14ac:dyDescent="0.25">
      <c r="A1441" s="14" t="s">
        <v>107</v>
      </c>
      <c r="B1441" t="s">
        <v>80</v>
      </c>
      <c r="C1441" t="s">
        <v>106</v>
      </c>
      <c r="D1441" s="13">
        <v>42661</v>
      </c>
      <c r="E1441">
        <v>1</v>
      </c>
      <c r="F1441">
        <v>500</v>
      </c>
      <c r="G1441" s="2" t="s">
        <v>78</v>
      </c>
      <c r="H1441" s="2" t="s">
        <v>11</v>
      </c>
      <c r="I1441">
        <v>13</v>
      </c>
      <c r="J1441" s="2" t="s">
        <v>77</v>
      </c>
      <c r="K1441" s="2">
        <v>375</v>
      </c>
      <c r="L1441" s="2"/>
      <c r="M1441" s="2" t="str">
        <f t="shared" si="132"/>
        <v/>
      </c>
      <c r="N1441">
        <v>1645.5620880000001</v>
      </c>
      <c r="O1441" s="2">
        <f t="shared" si="133"/>
        <v>164.55620880000001</v>
      </c>
      <c r="P1441" s="2">
        <f>IF(ISNUMBER(O1441),SUMIFS(O$1:$O1441,A$1:$A1441,A1441,C$1:$C1441,C1441,G$1:$G1441,G1441,E$1:$E1441,E1441),"")</f>
        <v>315.82385333333337</v>
      </c>
      <c r="R1441">
        <v>91.830663615560638</v>
      </c>
      <c r="S1441">
        <v>6.2929061784897025</v>
      </c>
      <c r="T1441">
        <v>1.8764302059496567</v>
      </c>
      <c r="U1441">
        <f t="shared" si="134"/>
        <v>0.91830663615560637</v>
      </c>
      <c r="AC1441" s="2" t="str">
        <f t="shared" si="135"/>
        <v/>
      </c>
      <c r="AH1441" s="2" t="str">
        <f t="shared" si="136"/>
        <v/>
      </c>
      <c r="AI1441" s="2" t="str">
        <f>IF(ISNUMBER(AH1441),SUMIFS($AH$1:AH1441,$A$1:A1441,A1441,C$1:$C1441,C1441,$G$1:G1441,G1441,$E$1:E1441,E1441),"")</f>
        <v/>
      </c>
      <c r="AJ1441">
        <f t="shared" si="137"/>
        <v>8</v>
      </c>
    </row>
    <row r="1442" spans="1:36" x14ac:dyDescent="0.25">
      <c r="A1442" s="14" t="s">
        <v>112</v>
      </c>
      <c r="B1442" t="s">
        <v>80</v>
      </c>
      <c r="C1442" t="s">
        <v>106</v>
      </c>
      <c r="D1442" s="13">
        <v>42661</v>
      </c>
      <c r="E1442">
        <v>2</v>
      </c>
      <c r="F1442">
        <v>0</v>
      </c>
      <c r="G1442" s="2" t="s">
        <v>78</v>
      </c>
      <c r="H1442" s="2" t="s">
        <v>11</v>
      </c>
      <c r="I1442">
        <v>13</v>
      </c>
      <c r="J1442" s="2" t="s">
        <v>77</v>
      </c>
      <c r="K1442" s="2">
        <v>0</v>
      </c>
      <c r="L1442" s="2"/>
      <c r="M1442" s="2" t="str">
        <f t="shared" si="132"/>
        <v/>
      </c>
      <c r="N1442">
        <v>1425.1235039999999</v>
      </c>
      <c r="O1442" s="2">
        <f t="shared" si="133"/>
        <v>142.5123504</v>
      </c>
      <c r="P1442" s="2">
        <f>IF(ISNUMBER(O1442),SUMIFS(O$1:$O1442,A$1:$A1442,A1442,C$1:$C1442,C1442,G$1:$G1442,G1442,E$1:$E1442,E1442),"")</f>
        <v>275.37098639999999</v>
      </c>
      <c r="R1442">
        <v>89.228235646380725</v>
      </c>
      <c r="S1442">
        <v>9.6114978666067827</v>
      </c>
      <c r="T1442">
        <v>1.160266487012501</v>
      </c>
      <c r="U1442">
        <f t="shared" si="134"/>
        <v>0.89228235646380727</v>
      </c>
      <c r="AC1442" s="2" t="str">
        <f t="shared" si="135"/>
        <v/>
      </c>
      <c r="AH1442" s="2" t="str">
        <f t="shared" si="136"/>
        <v/>
      </c>
      <c r="AI1442" s="2" t="str">
        <f>IF(ISNUMBER(AH1442),SUMIFS($AH$1:AH1442,$A$1:A1442,A1442,C$1:$C1442,C1442,$G$1:G1442,G1442,$E$1:E1442,E1442),"")</f>
        <v/>
      </c>
      <c r="AJ1442">
        <f t="shared" si="137"/>
        <v>8</v>
      </c>
    </row>
    <row r="1443" spans="1:36" x14ac:dyDescent="0.25">
      <c r="A1443" s="14" t="s">
        <v>111</v>
      </c>
      <c r="B1443" t="s">
        <v>80</v>
      </c>
      <c r="C1443" t="s">
        <v>106</v>
      </c>
      <c r="D1443" s="13">
        <v>42661</v>
      </c>
      <c r="E1443">
        <v>2</v>
      </c>
      <c r="F1443">
        <v>50</v>
      </c>
      <c r="G1443" s="2" t="s">
        <v>78</v>
      </c>
      <c r="H1443" s="2" t="s">
        <v>11</v>
      </c>
      <c r="I1443">
        <v>13</v>
      </c>
      <c r="J1443" s="2" t="s">
        <v>77</v>
      </c>
      <c r="K1443" s="2">
        <v>37.5</v>
      </c>
      <c r="L1443" s="2"/>
      <c r="M1443" s="2" t="str">
        <f t="shared" si="132"/>
        <v/>
      </c>
      <c r="N1443">
        <v>1615.8932533333334</v>
      </c>
      <c r="O1443" s="2">
        <f t="shared" si="133"/>
        <v>161.58932533333333</v>
      </c>
      <c r="P1443" s="2">
        <f>IF(ISNUMBER(O1443),SUMIFS(O$1:$O1443,A$1:$A1443,A1443,C$1:$C1443,C1443,G$1:$G1443,G1443,E$1:$E1443,E1443),"")</f>
        <v>352.58613160000004</v>
      </c>
      <c r="R1443">
        <v>88.221118738133498</v>
      </c>
      <c r="S1443">
        <v>10.457134511464876</v>
      </c>
      <c r="T1443">
        <v>1.3217467504016358</v>
      </c>
      <c r="U1443">
        <f t="shared" si="134"/>
        <v>0.88221118738133497</v>
      </c>
      <c r="AC1443" s="2" t="str">
        <f t="shared" si="135"/>
        <v/>
      </c>
      <c r="AH1443" s="2" t="str">
        <f t="shared" si="136"/>
        <v/>
      </c>
      <c r="AI1443" s="2" t="str">
        <f>IF(ISNUMBER(AH1443),SUMIFS($AH$1:AH1443,$A$1:A1443,A1443,C$1:$C1443,C1443,$G$1:G1443,G1443,$E$1:E1443,E1443),"")</f>
        <v/>
      </c>
      <c r="AJ1443">
        <f t="shared" si="137"/>
        <v>8</v>
      </c>
    </row>
    <row r="1444" spans="1:36" x14ac:dyDescent="0.25">
      <c r="A1444" s="14" t="s">
        <v>110</v>
      </c>
      <c r="B1444" t="s">
        <v>80</v>
      </c>
      <c r="C1444" t="s">
        <v>106</v>
      </c>
      <c r="D1444" s="13">
        <v>42661</v>
      </c>
      <c r="E1444">
        <v>2</v>
      </c>
      <c r="F1444">
        <v>100</v>
      </c>
      <c r="G1444" s="2" t="s">
        <v>78</v>
      </c>
      <c r="H1444" s="2" t="s">
        <v>11</v>
      </c>
      <c r="I1444">
        <v>13</v>
      </c>
      <c r="J1444" s="2" t="s">
        <v>77</v>
      </c>
      <c r="K1444" s="2">
        <v>75</v>
      </c>
      <c r="L1444" s="2"/>
      <c r="M1444" s="2" t="str">
        <f t="shared" si="132"/>
        <v/>
      </c>
      <c r="N1444">
        <v>1781.4850799999999</v>
      </c>
      <c r="O1444" s="2">
        <f t="shared" si="133"/>
        <v>178.14850799999999</v>
      </c>
      <c r="P1444" s="2">
        <f>IF(ISNUMBER(O1444),SUMIFS(O$1:$O1444,A$1:$A1444,A1444,C$1:$C1444,C1444,G$1:$G1444,G1444,E$1:$E1444,E1444),"")</f>
        <v>349.54045826666663</v>
      </c>
      <c r="R1444">
        <v>77.626273733597245</v>
      </c>
      <c r="S1444">
        <v>21.596657136573565</v>
      </c>
      <c r="T1444">
        <v>0.7770691298291913</v>
      </c>
      <c r="U1444">
        <f t="shared" si="134"/>
        <v>0.7762627373359724</v>
      </c>
      <c r="AC1444" s="2" t="str">
        <f t="shared" si="135"/>
        <v/>
      </c>
      <c r="AH1444" s="2" t="str">
        <f t="shared" si="136"/>
        <v/>
      </c>
      <c r="AI1444" s="2" t="str">
        <f>IF(ISNUMBER(AH1444),SUMIFS($AH$1:AH1444,$A$1:A1444,A1444,C$1:$C1444,C1444,$G$1:G1444,G1444,$E$1:E1444,E1444),"")</f>
        <v/>
      </c>
      <c r="AJ1444">
        <f t="shared" si="137"/>
        <v>8</v>
      </c>
    </row>
    <row r="1445" spans="1:36" x14ac:dyDescent="0.25">
      <c r="A1445" s="14" t="s">
        <v>109</v>
      </c>
      <c r="B1445" t="s">
        <v>80</v>
      </c>
      <c r="C1445" t="s">
        <v>106</v>
      </c>
      <c r="D1445" s="13">
        <v>42661</v>
      </c>
      <c r="E1445">
        <v>2</v>
      </c>
      <c r="F1445">
        <v>200</v>
      </c>
      <c r="G1445" s="2" t="s">
        <v>78</v>
      </c>
      <c r="H1445" s="2" t="s">
        <v>11</v>
      </c>
      <c r="I1445">
        <v>13</v>
      </c>
      <c r="J1445" s="2" t="s">
        <v>77</v>
      </c>
      <c r="K1445" s="2">
        <v>150</v>
      </c>
      <c r="L1445" s="2"/>
      <c r="M1445" s="2" t="str">
        <f t="shared" si="132"/>
        <v/>
      </c>
      <c r="N1445">
        <v>1434.8067759999999</v>
      </c>
      <c r="O1445" s="2">
        <f t="shared" si="133"/>
        <v>143.48067759999998</v>
      </c>
      <c r="P1445" s="2">
        <f>IF(ISNUMBER(O1445),SUMIFS(O$1:$O1445,A$1:$A1445,A1445,C$1:$C1445,C1445,G$1:$G1445,G1445,E$1:$E1445,E1445),"")</f>
        <v>254.01399213333329</v>
      </c>
      <c r="R1445">
        <v>90.743676338824173</v>
      </c>
      <c r="S1445">
        <v>7.7055620649252186</v>
      </c>
      <c r="T1445">
        <v>1.5507615962506029</v>
      </c>
      <c r="U1445">
        <f t="shared" si="134"/>
        <v>0.90743676338824175</v>
      </c>
      <c r="AC1445" s="2" t="str">
        <f t="shared" si="135"/>
        <v/>
      </c>
      <c r="AH1445" s="2" t="str">
        <f t="shared" si="136"/>
        <v/>
      </c>
      <c r="AI1445" s="2" t="str">
        <f>IF(ISNUMBER(AH1445),SUMIFS($AH$1:AH1445,$A$1:A1445,A1445,C$1:$C1445,C1445,$G$1:G1445,G1445,$E$1:E1445,E1445),"")</f>
        <v/>
      </c>
      <c r="AJ1445">
        <f t="shared" si="137"/>
        <v>8</v>
      </c>
    </row>
    <row r="1446" spans="1:36" x14ac:dyDescent="0.25">
      <c r="A1446" s="14" t="s">
        <v>108</v>
      </c>
      <c r="B1446" t="s">
        <v>80</v>
      </c>
      <c r="C1446" t="s">
        <v>106</v>
      </c>
      <c r="D1446" s="13">
        <v>42661</v>
      </c>
      <c r="E1446">
        <v>2</v>
      </c>
      <c r="F1446">
        <v>350</v>
      </c>
      <c r="G1446" s="2" t="s">
        <v>78</v>
      </c>
      <c r="H1446" s="2" t="s">
        <v>11</v>
      </c>
      <c r="I1446">
        <v>13</v>
      </c>
      <c r="J1446" s="2" t="s">
        <v>77</v>
      </c>
      <c r="K1446" s="2">
        <v>262.5</v>
      </c>
      <c r="L1446" s="2"/>
      <c r="M1446" s="2" t="str">
        <f t="shared" si="132"/>
        <v/>
      </c>
      <c r="N1446">
        <v>1583.4106799999997</v>
      </c>
      <c r="O1446" s="2">
        <f t="shared" si="133"/>
        <v>158.34106799999998</v>
      </c>
      <c r="P1446" s="2">
        <f>IF(ISNUMBER(O1446),SUMIFS(O$1:$O1446,A$1:$A1446,A1446,C$1:$C1446,C1446,G$1:$G1446,G1446,E$1:$E1446,E1446),"")</f>
        <v>287.29091373333335</v>
      </c>
      <c r="R1446">
        <v>91.963955979023552</v>
      </c>
      <c r="S1446">
        <v>6.6253046753822282</v>
      </c>
      <c r="T1446">
        <v>1.4107393455942092</v>
      </c>
      <c r="U1446">
        <f t="shared" si="134"/>
        <v>0.91963955979023548</v>
      </c>
      <c r="AC1446" s="2" t="str">
        <f t="shared" si="135"/>
        <v/>
      </c>
      <c r="AH1446" s="2" t="str">
        <f t="shared" si="136"/>
        <v/>
      </c>
      <c r="AI1446" s="2" t="str">
        <f>IF(ISNUMBER(AH1446),SUMIFS($AH$1:AH1446,$A$1:A1446,A1446,C$1:$C1446,C1446,$G$1:G1446,G1446,$E$1:E1446,E1446),"")</f>
        <v/>
      </c>
      <c r="AJ1446">
        <f t="shared" si="137"/>
        <v>8</v>
      </c>
    </row>
    <row r="1447" spans="1:36" x14ac:dyDescent="0.25">
      <c r="A1447" s="14" t="s">
        <v>107</v>
      </c>
      <c r="B1447" t="s">
        <v>80</v>
      </c>
      <c r="C1447" t="s">
        <v>106</v>
      </c>
      <c r="D1447" s="13">
        <v>42661</v>
      </c>
      <c r="E1447">
        <v>2</v>
      </c>
      <c r="F1447">
        <v>500</v>
      </c>
      <c r="G1447" s="2" t="s">
        <v>78</v>
      </c>
      <c r="H1447" s="2" t="s">
        <v>11</v>
      </c>
      <c r="I1447">
        <v>13</v>
      </c>
      <c r="J1447" s="2" t="s">
        <v>77</v>
      </c>
      <c r="K1447" s="2">
        <v>375</v>
      </c>
      <c r="L1447" s="2"/>
      <c r="M1447" s="2" t="str">
        <f t="shared" si="132"/>
        <v/>
      </c>
      <c r="N1447">
        <v>1402.3768719999998</v>
      </c>
      <c r="O1447" s="2">
        <f t="shared" si="133"/>
        <v>140.23768719999998</v>
      </c>
      <c r="P1447" s="2">
        <f>IF(ISNUMBER(O1447),SUMIFS(O$1:$O1447,A$1:$A1447,A1447,C$1:$C1447,C1447,G$1:$G1447,G1447,E$1:$E1447,E1447),"")</f>
        <v>295.32982026666667</v>
      </c>
      <c r="R1447">
        <v>91.209422579718463</v>
      </c>
      <c r="S1447">
        <v>8.2663027865555883</v>
      </c>
      <c r="T1447">
        <v>0.52427463372594085</v>
      </c>
      <c r="U1447">
        <f t="shared" si="134"/>
        <v>0.91209422579718469</v>
      </c>
      <c r="AC1447" s="2" t="str">
        <f t="shared" si="135"/>
        <v/>
      </c>
      <c r="AH1447" s="2" t="str">
        <f t="shared" si="136"/>
        <v/>
      </c>
      <c r="AI1447" s="2" t="str">
        <f>IF(ISNUMBER(AH1447),SUMIFS($AH$1:AH1447,$A$1:A1447,A1447,C$1:$C1447,C1447,$G$1:G1447,G1447,$E$1:E1447,E1447),"")</f>
        <v/>
      </c>
      <c r="AJ1447">
        <f t="shared" si="137"/>
        <v>8</v>
      </c>
    </row>
    <row r="1448" spans="1:36" x14ac:dyDescent="0.25">
      <c r="A1448" s="14" t="s">
        <v>112</v>
      </c>
      <c r="B1448" t="s">
        <v>80</v>
      </c>
      <c r="C1448" t="s">
        <v>106</v>
      </c>
      <c r="D1448" s="13">
        <v>42661</v>
      </c>
      <c r="E1448">
        <v>3</v>
      </c>
      <c r="F1448">
        <v>0</v>
      </c>
      <c r="G1448" s="2" t="s">
        <v>78</v>
      </c>
      <c r="H1448" s="2" t="s">
        <v>11</v>
      </c>
      <c r="I1448">
        <v>13</v>
      </c>
      <c r="J1448" s="2" t="s">
        <v>77</v>
      </c>
      <c r="K1448" s="2">
        <v>0</v>
      </c>
      <c r="L1448" s="2"/>
      <c r="M1448" s="2" t="str">
        <f t="shared" si="132"/>
        <v/>
      </c>
      <c r="N1448">
        <v>1492.6559866666666</v>
      </c>
      <c r="O1448" s="2">
        <f t="shared" si="133"/>
        <v>149.26559866666668</v>
      </c>
      <c r="P1448" s="2">
        <f>IF(ISNUMBER(O1448),SUMIFS(O$1:$O1448,A$1:$A1448,A1448,C$1:$C1448,C1448,G$1:$G1448,G1448,E$1:$E1448,E1448),"")</f>
        <v>314.06913813333335</v>
      </c>
      <c r="R1448">
        <v>95.616072056857377</v>
      </c>
      <c r="S1448">
        <v>1.66772218703821</v>
      </c>
      <c r="T1448">
        <v>2.7162057561044266</v>
      </c>
      <c r="U1448">
        <f t="shared" si="134"/>
        <v>0.95616072056857382</v>
      </c>
      <c r="AC1448" s="2" t="str">
        <f t="shared" si="135"/>
        <v/>
      </c>
      <c r="AH1448" s="2" t="str">
        <f t="shared" si="136"/>
        <v/>
      </c>
      <c r="AI1448" s="2" t="str">
        <f>IF(ISNUMBER(AH1448),SUMIFS($AH$1:AH1448,$A$1:A1448,A1448,C$1:$C1448,C1448,$G$1:G1448,G1448,$E$1:E1448,E1448),"")</f>
        <v/>
      </c>
      <c r="AJ1448">
        <f t="shared" si="137"/>
        <v>8</v>
      </c>
    </row>
    <row r="1449" spans="1:36" x14ac:dyDescent="0.25">
      <c r="A1449" s="14" t="s">
        <v>111</v>
      </c>
      <c r="B1449" t="s">
        <v>80</v>
      </c>
      <c r="C1449" t="s">
        <v>106</v>
      </c>
      <c r="D1449" s="13">
        <v>42661</v>
      </c>
      <c r="E1449">
        <v>3</v>
      </c>
      <c r="F1449">
        <v>50</v>
      </c>
      <c r="G1449" s="2" t="s">
        <v>78</v>
      </c>
      <c r="H1449" s="2" t="s">
        <v>11</v>
      </c>
      <c r="I1449">
        <v>13</v>
      </c>
      <c r="J1449" s="2" t="s">
        <v>77</v>
      </c>
      <c r="K1449" s="2">
        <v>37.5</v>
      </c>
      <c r="L1449" s="2"/>
      <c r="M1449" s="2" t="str">
        <f t="shared" si="132"/>
        <v/>
      </c>
      <c r="N1449">
        <v>1490.6696533333334</v>
      </c>
      <c r="O1449" s="2">
        <f t="shared" si="133"/>
        <v>149.06696533333334</v>
      </c>
      <c r="P1449" s="2">
        <f>IF(ISNUMBER(O1449),SUMIFS(O$1:$O1449,A$1:$A1449,A1449,C$1:$C1449,C1449,G$1:$G1449,G1449,E$1:$E1449,E1449),"")</f>
        <v>329.70844893333333</v>
      </c>
      <c r="R1449">
        <v>97.582617201145823</v>
      </c>
      <c r="S1449">
        <v>0</v>
      </c>
      <c r="T1449">
        <v>2.4173827988541881</v>
      </c>
      <c r="U1449">
        <f t="shared" si="134"/>
        <v>0.97582617201145827</v>
      </c>
      <c r="AC1449" s="2" t="str">
        <f t="shared" si="135"/>
        <v/>
      </c>
      <c r="AH1449" s="2" t="str">
        <f t="shared" si="136"/>
        <v/>
      </c>
      <c r="AI1449" s="2" t="str">
        <f>IF(ISNUMBER(AH1449),SUMIFS($AH$1:AH1449,$A$1:A1449,A1449,C$1:$C1449,C1449,$G$1:G1449,G1449,$E$1:E1449,E1449),"")</f>
        <v/>
      </c>
      <c r="AJ1449">
        <f t="shared" si="137"/>
        <v>8</v>
      </c>
    </row>
    <row r="1450" spans="1:36" x14ac:dyDescent="0.25">
      <c r="A1450" s="14" t="s">
        <v>110</v>
      </c>
      <c r="B1450" t="s">
        <v>80</v>
      </c>
      <c r="C1450" t="s">
        <v>106</v>
      </c>
      <c r="D1450" s="13">
        <v>42661</v>
      </c>
      <c r="E1450">
        <v>3</v>
      </c>
      <c r="F1450">
        <v>100</v>
      </c>
      <c r="G1450" s="2" t="s">
        <v>78</v>
      </c>
      <c r="H1450" s="2" t="s">
        <v>11</v>
      </c>
      <c r="I1450">
        <v>13</v>
      </c>
      <c r="J1450" s="2" t="s">
        <v>77</v>
      </c>
      <c r="K1450" s="2">
        <v>75</v>
      </c>
      <c r="L1450" s="2"/>
      <c r="M1450" s="2" t="str">
        <f t="shared" si="132"/>
        <v/>
      </c>
      <c r="N1450">
        <v>1429.276576</v>
      </c>
      <c r="O1450" s="2">
        <f t="shared" si="133"/>
        <v>142.9276576</v>
      </c>
      <c r="P1450" s="2">
        <f>IF(ISNUMBER(O1450),SUMIFS(O$1:$O1450,A$1:$A1450,A1450,C$1:$C1450,C1450,G$1:$G1450,G1450,E$1:$E1450,E1450),"")</f>
        <v>367.09580559999995</v>
      </c>
      <c r="R1450">
        <v>66.605616605616603</v>
      </c>
      <c r="S1450">
        <v>31.100645386359673</v>
      </c>
      <c r="T1450">
        <v>2.2937380080237229</v>
      </c>
      <c r="U1450">
        <f t="shared" si="134"/>
        <v>0.66605616605616602</v>
      </c>
      <c r="AC1450" s="2" t="str">
        <f t="shared" si="135"/>
        <v/>
      </c>
      <c r="AH1450" s="2" t="str">
        <f t="shared" si="136"/>
        <v/>
      </c>
      <c r="AI1450" s="2" t="str">
        <f>IF(ISNUMBER(AH1450),SUMIFS($AH$1:AH1450,$A$1:A1450,A1450,C$1:$C1450,C1450,$G$1:G1450,G1450,$E$1:E1450,E1450),"")</f>
        <v/>
      </c>
      <c r="AJ1450">
        <f t="shared" si="137"/>
        <v>8</v>
      </c>
    </row>
    <row r="1451" spans="1:36" x14ac:dyDescent="0.25">
      <c r="A1451" s="14" t="s">
        <v>109</v>
      </c>
      <c r="B1451" t="s">
        <v>80</v>
      </c>
      <c r="C1451" t="s">
        <v>106</v>
      </c>
      <c r="D1451" s="13">
        <v>42661</v>
      </c>
      <c r="E1451">
        <v>3</v>
      </c>
      <c r="F1451">
        <v>200</v>
      </c>
      <c r="G1451" s="2" t="s">
        <v>78</v>
      </c>
      <c r="H1451" s="2" t="s">
        <v>11</v>
      </c>
      <c r="I1451">
        <v>13</v>
      </c>
      <c r="J1451" s="2" t="s">
        <v>77</v>
      </c>
      <c r="K1451" s="2">
        <v>150</v>
      </c>
      <c r="L1451" s="2"/>
      <c r="M1451" s="2" t="str">
        <f t="shared" si="132"/>
        <v/>
      </c>
      <c r="N1451">
        <v>1732.162928</v>
      </c>
      <c r="O1451" s="2">
        <f t="shared" si="133"/>
        <v>173.21629279999999</v>
      </c>
      <c r="P1451" s="2">
        <f>IF(ISNUMBER(O1451),SUMIFS(O$1:$O1451,A$1:$A1451,A1451,C$1:$C1451,C1451,G$1:$G1451,G1451,E$1:$E1451,E1451),"")</f>
        <v>359.46300266666663</v>
      </c>
      <c r="R1451">
        <v>83.223784775298071</v>
      </c>
      <c r="S1451">
        <v>15.140629776826659</v>
      </c>
      <c r="T1451">
        <v>1.6355854478752676</v>
      </c>
      <c r="U1451">
        <f t="shared" si="134"/>
        <v>0.83223784775298071</v>
      </c>
      <c r="AC1451" s="2" t="str">
        <f t="shared" si="135"/>
        <v/>
      </c>
      <c r="AH1451" s="2" t="str">
        <f t="shared" si="136"/>
        <v/>
      </c>
      <c r="AI1451" s="2" t="str">
        <f>IF(ISNUMBER(AH1451),SUMIFS($AH$1:AH1451,$A$1:A1451,A1451,C$1:$C1451,C1451,$G$1:G1451,G1451,$E$1:E1451,E1451),"")</f>
        <v/>
      </c>
      <c r="AJ1451">
        <f t="shared" si="137"/>
        <v>8</v>
      </c>
    </row>
    <row r="1452" spans="1:36" x14ac:dyDescent="0.25">
      <c r="A1452" s="14" t="s">
        <v>108</v>
      </c>
      <c r="B1452" t="s">
        <v>80</v>
      </c>
      <c r="C1452" t="s">
        <v>106</v>
      </c>
      <c r="D1452" s="13">
        <v>42661</v>
      </c>
      <c r="E1452">
        <v>3</v>
      </c>
      <c r="F1452">
        <v>350</v>
      </c>
      <c r="G1452" s="2" t="s">
        <v>78</v>
      </c>
      <c r="H1452" s="2" t="s">
        <v>11</v>
      </c>
      <c r="I1452">
        <v>13</v>
      </c>
      <c r="J1452" s="2" t="s">
        <v>77</v>
      </c>
      <c r="K1452" s="2">
        <v>262.5</v>
      </c>
      <c r="L1452" s="2"/>
      <c r="M1452" s="2" t="str">
        <f t="shared" si="132"/>
        <v/>
      </c>
      <c r="N1452">
        <v>1723.813466666667</v>
      </c>
      <c r="O1452" s="2">
        <f t="shared" si="133"/>
        <v>172.3813466666667</v>
      </c>
      <c r="P1452" s="2">
        <f>IF(ISNUMBER(O1452),SUMIFS(O$1:$O1452,A$1:$A1452,A1452,C$1:$C1452,C1452,G$1:$G1452,G1452,E$1:$E1452,E1452),"")</f>
        <v>340.29614853333339</v>
      </c>
      <c r="R1452">
        <v>87.305234436705675</v>
      </c>
      <c r="S1452">
        <v>11.703884540819988</v>
      </c>
      <c r="T1452">
        <v>0.99088102247433041</v>
      </c>
      <c r="U1452">
        <f t="shared" si="134"/>
        <v>0.8730523443670567</v>
      </c>
      <c r="AC1452" s="2" t="str">
        <f t="shared" si="135"/>
        <v/>
      </c>
      <c r="AH1452" s="2" t="str">
        <f t="shared" si="136"/>
        <v/>
      </c>
      <c r="AI1452" s="2" t="str">
        <f>IF(ISNUMBER(AH1452),SUMIFS($AH$1:AH1452,$A$1:A1452,A1452,C$1:$C1452,C1452,$G$1:G1452,G1452,$E$1:E1452,E1452),"")</f>
        <v/>
      </c>
      <c r="AJ1452">
        <f t="shared" si="137"/>
        <v>8</v>
      </c>
    </row>
    <row r="1453" spans="1:36" x14ac:dyDescent="0.25">
      <c r="A1453" s="14" t="s">
        <v>107</v>
      </c>
      <c r="B1453" t="s">
        <v>80</v>
      </c>
      <c r="C1453" t="s">
        <v>106</v>
      </c>
      <c r="D1453" s="13">
        <v>42661</v>
      </c>
      <c r="E1453">
        <v>3</v>
      </c>
      <c r="F1453">
        <v>500</v>
      </c>
      <c r="G1453" s="2" t="s">
        <v>78</v>
      </c>
      <c r="H1453" s="2" t="s">
        <v>11</v>
      </c>
      <c r="I1453">
        <v>13</v>
      </c>
      <c r="J1453" s="2" t="s">
        <v>77</v>
      </c>
      <c r="K1453" s="2">
        <v>375</v>
      </c>
      <c r="L1453" s="2"/>
      <c r="M1453" s="2" t="str">
        <f t="shared" si="132"/>
        <v/>
      </c>
      <c r="N1453">
        <v>1807.5091999999997</v>
      </c>
      <c r="O1453" s="2">
        <f t="shared" si="133"/>
        <v>180.75091999999998</v>
      </c>
      <c r="P1453" s="2">
        <f>IF(ISNUMBER(O1453),SUMIFS(O$1:$O1453,A$1:$A1453,A1453,C$1:$C1453,C1453,G$1:$G1453,G1453,E$1:$E1453,E1453),"")</f>
        <v>369.66689239999994</v>
      </c>
      <c r="R1453">
        <v>76.4588029050839</v>
      </c>
      <c r="S1453">
        <v>20.944987060689542</v>
      </c>
      <c r="T1453">
        <v>2.596210034226563</v>
      </c>
      <c r="U1453">
        <f t="shared" si="134"/>
        <v>0.764588029050839</v>
      </c>
      <c r="AC1453" s="2" t="str">
        <f t="shared" si="135"/>
        <v/>
      </c>
      <c r="AH1453" s="2" t="str">
        <f t="shared" si="136"/>
        <v/>
      </c>
      <c r="AI1453" s="2" t="str">
        <f>IF(ISNUMBER(AH1453),SUMIFS($AH$1:AH1453,$A$1:A1453,A1453,C$1:$C1453,C1453,$G$1:G1453,G1453,$E$1:E1453,E1453),"")</f>
        <v/>
      </c>
      <c r="AJ1453">
        <f t="shared" si="137"/>
        <v>8</v>
      </c>
    </row>
    <row r="1454" spans="1:36" x14ac:dyDescent="0.25">
      <c r="A1454" s="14" t="s">
        <v>112</v>
      </c>
      <c r="B1454" t="s">
        <v>80</v>
      </c>
      <c r="C1454" t="s">
        <v>106</v>
      </c>
      <c r="D1454" s="13">
        <v>42696</v>
      </c>
      <c r="E1454">
        <v>1</v>
      </c>
      <c r="F1454">
        <v>0</v>
      </c>
      <c r="G1454" s="2" t="s">
        <v>78</v>
      </c>
      <c r="H1454" s="2" t="s">
        <v>11</v>
      </c>
      <c r="I1454">
        <v>14</v>
      </c>
      <c r="J1454" s="2" t="s">
        <v>77</v>
      </c>
      <c r="K1454" s="2">
        <v>0</v>
      </c>
      <c r="L1454" s="2"/>
      <c r="M1454" s="2" t="str">
        <f t="shared" si="132"/>
        <v/>
      </c>
      <c r="N1454">
        <v>2218.175306666667</v>
      </c>
      <c r="O1454" s="2">
        <f t="shared" si="133"/>
        <v>221.8175306666667</v>
      </c>
      <c r="P1454" s="2">
        <f>IF(ISNUMBER(O1454),SUMIFS(O$1:$O1454,A$1:$A1454,A1454,C$1:$C1454,C1454,G$1:$G1454,G1454,E$1:$E1454,E1454),"")</f>
        <v>499.49623346666669</v>
      </c>
      <c r="R1454">
        <v>96.796493002866285</v>
      </c>
      <c r="S1454">
        <v>2.6218175687067946</v>
      </c>
      <c r="T1454">
        <v>0.58168942842690952</v>
      </c>
      <c r="U1454">
        <f t="shared" si="134"/>
        <v>0.9679649300286628</v>
      </c>
      <c r="AC1454" s="2" t="str">
        <f t="shared" si="135"/>
        <v/>
      </c>
      <c r="AH1454" s="2" t="str">
        <f t="shared" si="136"/>
        <v/>
      </c>
      <c r="AI1454" s="2" t="str">
        <f>IF(ISNUMBER(AH1454),SUMIFS($AH$1:AH1454,$A$1:A1454,A1454,C$1:$C1454,C1454,$G$1:G1454,G1454,$E$1:E1454,E1454),"")</f>
        <v/>
      </c>
      <c r="AJ1454">
        <f t="shared" si="137"/>
        <v>8</v>
      </c>
    </row>
    <row r="1455" spans="1:36" x14ac:dyDescent="0.25">
      <c r="A1455" s="14" t="s">
        <v>111</v>
      </c>
      <c r="B1455" t="s">
        <v>80</v>
      </c>
      <c r="C1455" t="s">
        <v>106</v>
      </c>
      <c r="D1455" s="13">
        <v>42696</v>
      </c>
      <c r="E1455">
        <v>1</v>
      </c>
      <c r="F1455">
        <v>50</v>
      </c>
      <c r="G1455" s="2" t="s">
        <v>78</v>
      </c>
      <c r="H1455" s="2" t="s">
        <v>11</v>
      </c>
      <c r="I1455">
        <v>14</v>
      </c>
      <c r="J1455" s="2" t="s">
        <v>77</v>
      </c>
      <c r="K1455" s="2">
        <v>37.5</v>
      </c>
      <c r="L1455" s="2"/>
      <c r="M1455" s="2" t="str">
        <f t="shared" si="132"/>
        <v/>
      </c>
      <c r="N1455">
        <v>2120.363065333333</v>
      </c>
      <c r="O1455" s="2">
        <f t="shared" si="133"/>
        <v>212.03630653333329</v>
      </c>
      <c r="P1455" s="2">
        <f>IF(ISNUMBER(O1455),SUMIFS(O$1:$O1455,A$1:$A1455,A1455,C$1:$C1455,C1455,G$1:$G1455,G1455,E$1:$E1455,E1455),"")</f>
        <v>467.73313226666659</v>
      </c>
      <c r="R1455">
        <v>94.895208278980775</v>
      </c>
      <c r="S1455">
        <v>4.9830420036524909</v>
      </c>
      <c r="T1455">
        <v>0.12174971736672753</v>
      </c>
      <c r="U1455">
        <f t="shared" si="134"/>
        <v>0.94895208278980769</v>
      </c>
      <c r="AC1455" s="2" t="str">
        <f t="shared" si="135"/>
        <v/>
      </c>
      <c r="AH1455" s="2" t="str">
        <f t="shared" si="136"/>
        <v/>
      </c>
      <c r="AI1455" s="2" t="str">
        <f>IF(ISNUMBER(AH1455),SUMIFS($AH$1:AH1455,$A$1:A1455,A1455,C$1:$C1455,C1455,$G$1:G1455,G1455,$E$1:E1455,E1455),"")</f>
        <v/>
      </c>
      <c r="AJ1455">
        <f t="shared" si="137"/>
        <v>8</v>
      </c>
    </row>
    <row r="1456" spans="1:36" x14ac:dyDescent="0.25">
      <c r="A1456" s="14" t="s">
        <v>110</v>
      </c>
      <c r="B1456" t="s">
        <v>80</v>
      </c>
      <c r="C1456" t="s">
        <v>106</v>
      </c>
      <c r="D1456" s="13">
        <v>42696</v>
      </c>
      <c r="E1456">
        <v>1</v>
      </c>
      <c r="F1456">
        <v>100</v>
      </c>
      <c r="G1456" s="2" t="s">
        <v>78</v>
      </c>
      <c r="H1456" s="2" t="s">
        <v>11</v>
      </c>
      <c r="I1456">
        <v>14</v>
      </c>
      <c r="J1456" s="2" t="s">
        <v>77</v>
      </c>
      <c r="K1456" s="2">
        <v>75</v>
      </c>
      <c r="L1456" s="2"/>
      <c r="M1456" s="2" t="str">
        <f t="shared" si="132"/>
        <v/>
      </c>
      <c r="N1456">
        <v>2338.4701439999999</v>
      </c>
      <c r="O1456" s="2">
        <f t="shared" si="133"/>
        <v>233.84701439999998</v>
      </c>
      <c r="P1456" s="2">
        <f>IF(ISNUMBER(O1456),SUMIFS(O$1:$O1456,A$1:$A1456,A1456,C$1:$C1456,C1456,G$1:$G1456,G1456,E$1:$E1456,E1456),"")</f>
        <v>512.63314746666674</v>
      </c>
      <c r="R1456">
        <v>83.87238145323866</v>
      </c>
      <c r="S1456">
        <v>14.05907616793759</v>
      </c>
      <c r="T1456">
        <v>2.0685423788237354</v>
      </c>
      <c r="U1456">
        <f t="shared" si="134"/>
        <v>0.83872381453238665</v>
      </c>
      <c r="AC1456" s="2" t="str">
        <f t="shared" si="135"/>
        <v/>
      </c>
      <c r="AH1456" s="2" t="str">
        <f t="shared" si="136"/>
        <v/>
      </c>
      <c r="AI1456" s="2" t="str">
        <f>IF(ISNUMBER(AH1456),SUMIFS($AH$1:AH1456,$A$1:A1456,A1456,C$1:$C1456,C1456,$G$1:G1456,G1456,$E$1:E1456,E1456),"")</f>
        <v/>
      </c>
      <c r="AJ1456">
        <f t="shared" si="137"/>
        <v>8</v>
      </c>
    </row>
    <row r="1457" spans="1:36" x14ac:dyDescent="0.25">
      <c r="A1457" s="14" t="s">
        <v>109</v>
      </c>
      <c r="B1457" t="s">
        <v>80</v>
      </c>
      <c r="C1457" t="s">
        <v>106</v>
      </c>
      <c r="D1457" s="13">
        <v>42696</v>
      </c>
      <c r="E1457">
        <v>1</v>
      </c>
      <c r="F1457">
        <v>200</v>
      </c>
      <c r="G1457" s="2" t="s">
        <v>78</v>
      </c>
      <c r="H1457" s="2" t="s">
        <v>11</v>
      </c>
      <c r="I1457">
        <v>14</v>
      </c>
      <c r="J1457" s="2" t="s">
        <v>77</v>
      </c>
      <c r="K1457" s="2">
        <v>150</v>
      </c>
      <c r="L1457" s="2"/>
      <c r="M1457" s="2" t="str">
        <f t="shared" si="132"/>
        <v/>
      </c>
      <c r="N1457">
        <v>2139.5853599999996</v>
      </c>
      <c r="O1457" s="2">
        <f t="shared" si="133"/>
        <v>213.95853599999995</v>
      </c>
      <c r="P1457" s="2">
        <f>IF(ISNUMBER(O1457),SUMIFS(O$1:$O1457,A$1:$A1457,A1457,C$1:$C1457,C1457,G$1:$G1457,G1457,E$1:$E1457,E1457),"")</f>
        <v>500.47958319999998</v>
      </c>
      <c r="R1457">
        <v>89.9583600256246</v>
      </c>
      <c r="S1457">
        <v>7.4551569506726452</v>
      </c>
      <c r="T1457">
        <v>2.5864830237027547</v>
      </c>
      <c r="U1457">
        <f t="shared" si="134"/>
        <v>0.89958360025624595</v>
      </c>
      <c r="AC1457" s="2" t="str">
        <f t="shared" si="135"/>
        <v/>
      </c>
      <c r="AH1457" s="2" t="str">
        <f t="shared" si="136"/>
        <v/>
      </c>
      <c r="AI1457" s="2" t="str">
        <f>IF(ISNUMBER(AH1457),SUMIFS($AH$1:AH1457,$A$1:A1457,A1457,C$1:$C1457,C1457,$G$1:G1457,G1457,$E$1:E1457,E1457),"")</f>
        <v/>
      </c>
      <c r="AJ1457">
        <f t="shared" si="137"/>
        <v>8</v>
      </c>
    </row>
    <row r="1458" spans="1:36" x14ac:dyDescent="0.25">
      <c r="A1458" s="14" t="s">
        <v>108</v>
      </c>
      <c r="B1458" t="s">
        <v>80</v>
      </c>
      <c r="C1458" t="s">
        <v>106</v>
      </c>
      <c r="D1458" s="13">
        <v>42696</v>
      </c>
      <c r="E1458">
        <v>1</v>
      </c>
      <c r="F1458">
        <v>350</v>
      </c>
      <c r="G1458" s="2" t="s">
        <v>78</v>
      </c>
      <c r="H1458" s="2" t="s">
        <v>11</v>
      </c>
      <c r="I1458">
        <v>14</v>
      </c>
      <c r="J1458" s="2" t="s">
        <v>77</v>
      </c>
      <c r="K1458" s="2">
        <v>262.5</v>
      </c>
      <c r="L1458" s="2"/>
      <c r="M1458" s="2" t="str">
        <f t="shared" si="132"/>
        <v/>
      </c>
      <c r="N1458">
        <v>2003.1823039999999</v>
      </c>
      <c r="O1458" s="2">
        <f t="shared" si="133"/>
        <v>200.3182304</v>
      </c>
      <c r="P1458" s="2">
        <f>IF(ISNUMBER(O1458),SUMIFS(O$1:$O1458,A$1:$A1458,A1458,C$1:$C1458,C1458,G$1:$G1458,G1458,E$1:$E1458,E1458),"")</f>
        <v>441.07182773333335</v>
      </c>
      <c r="R1458">
        <v>94.251134644478057</v>
      </c>
      <c r="S1458">
        <v>4.8093001035114264</v>
      </c>
      <c r="T1458">
        <v>0.93956525201051044</v>
      </c>
      <c r="U1458">
        <f t="shared" si="134"/>
        <v>0.94251134644478052</v>
      </c>
      <c r="AC1458" s="2" t="str">
        <f t="shared" si="135"/>
        <v/>
      </c>
      <c r="AH1458" s="2" t="str">
        <f t="shared" si="136"/>
        <v/>
      </c>
      <c r="AI1458" s="2" t="str">
        <f>IF(ISNUMBER(AH1458),SUMIFS($AH$1:AH1458,$A$1:A1458,A1458,C$1:$C1458,C1458,$G$1:G1458,G1458,$E$1:E1458,E1458),"")</f>
        <v/>
      </c>
      <c r="AJ1458">
        <f t="shared" si="137"/>
        <v>8</v>
      </c>
    </row>
    <row r="1459" spans="1:36" x14ac:dyDescent="0.25">
      <c r="A1459" s="14" t="s">
        <v>107</v>
      </c>
      <c r="B1459" t="s">
        <v>80</v>
      </c>
      <c r="C1459" t="s">
        <v>106</v>
      </c>
      <c r="D1459" s="13">
        <v>42696</v>
      </c>
      <c r="E1459">
        <v>1</v>
      </c>
      <c r="F1459">
        <v>500</v>
      </c>
      <c r="G1459" s="2" t="s">
        <v>78</v>
      </c>
      <c r="H1459" s="2" t="s">
        <v>11</v>
      </c>
      <c r="I1459">
        <v>14</v>
      </c>
      <c r="J1459" s="2" t="s">
        <v>77</v>
      </c>
      <c r="K1459" s="2">
        <v>375</v>
      </c>
      <c r="L1459" s="2"/>
      <c r="M1459" s="2" t="str">
        <f t="shared" si="132"/>
        <v/>
      </c>
      <c r="N1459">
        <v>2140.6330000000003</v>
      </c>
      <c r="O1459" s="2">
        <f t="shared" si="133"/>
        <v>214.06330000000003</v>
      </c>
      <c r="P1459" s="2">
        <f>IF(ISNUMBER(O1459),SUMIFS(O$1:$O1459,A$1:$A1459,A1459,C$1:$C1459,C1459,G$1:$G1459,G1459,E$1:$E1459,E1459),"")</f>
        <v>529.88715333333334</v>
      </c>
      <c r="R1459">
        <v>84.279410664871747</v>
      </c>
      <c r="S1459">
        <v>15.413955575499216</v>
      </c>
      <c r="T1459">
        <v>0.30663375962904799</v>
      </c>
      <c r="U1459">
        <f t="shared" si="134"/>
        <v>0.84279410664871746</v>
      </c>
      <c r="AC1459" s="2" t="str">
        <f t="shared" si="135"/>
        <v/>
      </c>
      <c r="AH1459" s="2" t="str">
        <f t="shared" si="136"/>
        <v/>
      </c>
      <c r="AI1459" s="2" t="str">
        <f>IF(ISNUMBER(AH1459),SUMIFS($AH$1:AH1459,$A$1:A1459,A1459,C$1:$C1459,C1459,$G$1:G1459,G1459,$E$1:E1459,E1459),"")</f>
        <v/>
      </c>
      <c r="AJ1459">
        <f t="shared" si="137"/>
        <v>8</v>
      </c>
    </row>
    <row r="1460" spans="1:36" x14ac:dyDescent="0.25">
      <c r="A1460" s="14" t="s">
        <v>112</v>
      </c>
      <c r="B1460" t="s">
        <v>80</v>
      </c>
      <c r="C1460" t="s">
        <v>106</v>
      </c>
      <c r="D1460" s="13">
        <v>42696</v>
      </c>
      <c r="E1460">
        <v>2</v>
      </c>
      <c r="F1460">
        <v>0</v>
      </c>
      <c r="G1460" s="2" t="s">
        <v>78</v>
      </c>
      <c r="H1460" s="2" t="s">
        <v>11</v>
      </c>
      <c r="I1460">
        <v>14</v>
      </c>
      <c r="J1460" s="2" t="s">
        <v>77</v>
      </c>
      <c r="K1460" s="2">
        <v>0</v>
      </c>
      <c r="L1460" s="2"/>
      <c r="M1460" s="2" t="str">
        <f t="shared" si="132"/>
        <v/>
      </c>
      <c r="N1460">
        <v>1977.1770240000001</v>
      </c>
      <c r="O1460" s="2">
        <f t="shared" si="133"/>
        <v>197.71770240000001</v>
      </c>
      <c r="P1460" s="2">
        <f>IF(ISNUMBER(O1460),SUMIFS(O$1:$O1460,A$1:$A1460,A1460,C$1:$C1460,C1460,G$1:$G1460,G1460,E$1:$E1460,E1460),"")</f>
        <v>473.0886888</v>
      </c>
      <c r="R1460">
        <v>97.353109891010405</v>
      </c>
      <c r="S1460">
        <v>1.5815783004179298</v>
      </c>
      <c r="T1460">
        <v>1.0653118085716626</v>
      </c>
      <c r="U1460">
        <f t="shared" si="134"/>
        <v>0.97353109891010403</v>
      </c>
      <c r="AC1460" s="2" t="str">
        <f t="shared" si="135"/>
        <v/>
      </c>
      <c r="AH1460" s="2" t="str">
        <f t="shared" si="136"/>
        <v/>
      </c>
      <c r="AI1460" s="2" t="str">
        <f>IF(ISNUMBER(AH1460),SUMIFS($AH$1:AH1460,$A$1:A1460,A1460,C$1:$C1460,C1460,$G$1:G1460,G1460,$E$1:E1460,E1460),"")</f>
        <v/>
      </c>
      <c r="AJ1460">
        <f t="shared" si="137"/>
        <v>8</v>
      </c>
    </row>
    <row r="1461" spans="1:36" x14ac:dyDescent="0.25">
      <c r="A1461" s="14" t="s">
        <v>111</v>
      </c>
      <c r="B1461" t="s">
        <v>80</v>
      </c>
      <c r="C1461" t="s">
        <v>106</v>
      </c>
      <c r="D1461" s="13">
        <v>42696</v>
      </c>
      <c r="E1461">
        <v>2</v>
      </c>
      <c r="F1461">
        <v>50</v>
      </c>
      <c r="G1461" s="2" t="s">
        <v>78</v>
      </c>
      <c r="H1461" s="2" t="s">
        <v>11</v>
      </c>
      <c r="I1461">
        <v>14</v>
      </c>
      <c r="J1461" s="2" t="s">
        <v>77</v>
      </c>
      <c r="K1461" s="2">
        <v>37.5</v>
      </c>
      <c r="L1461" s="2"/>
      <c r="M1461" s="2" t="str">
        <f t="shared" si="132"/>
        <v/>
      </c>
      <c r="N1461">
        <v>2161.3408613333331</v>
      </c>
      <c r="O1461" s="2">
        <f t="shared" si="133"/>
        <v>216.13408613333331</v>
      </c>
      <c r="P1461" s="2">
        <f>IF(ISNUMBER(O1461),SUMIFS(O$1:$O1461,A$1:$A1461,A1461,C$1:$C1461,C1461,G$1:$G1461,G1461,E$1:$E1461,E1461),"")</f>
        <v>568.72021773333336</v>
      </c>
      <c r="R1461">
        <v>91.352103960396036</v>
      </c>
      <c r="S1461">
        <v>7.464418316831682</v>
      </c>
      <c r="T1461">
        <v>1.183477722772277</v>
      </c>
      <c r="U1461">
        <f t="shared" si="134"/>
        <v>0.91352103960396036</v>
      </c>
      <c r="AC1461" s="2" t="str">
        <f t="shared" si="135"/>
        <v/>
      </c>
      <c r="AH1461" s="2" t="str">
        <f t="shared" si="136"/>
        <v/>
      </c>
      <c r="AI1461" s="2" t="str">
        <f>IF(ISNUMBER(AH1461),SUMIFS($AH$1:AH1461,$A$1:A1461,A1461,C$1:$C1461,C1461,$G$1:G1461,G1461,$E$1:E1461,E1461),"")</f>
        <v/>
      </c>
      <c r="AJ1461">
        <f t="shared" si="137"/>
        <v>8</v>
      </c>
    </row>
    <row r="1462" spans="1:36" x14ac:dyDescent="0.25">
      <c r="A1462" s="14" t="s">
        <v>110</v>
      </c>
      <c r="B1462" t="s">
        <v>80</v>
      </c>
      <c r="C1462" t="s">
        <v>106</v>
      </c>
      <c r="D1462" s="13">
        <v>42696</v>
      </c>
      <c r="E1462">
        <v>2</v>
      </c>
      <c r="F1462">
        <v>100</v>
      </c>
      <c r="G1462" s="2" t="s">
        <v>78</v>
      </c>
      <c r="H1462" s="2" t="s">
        <v>11</v>
      </c>
      <c r="I1462">
        <v>14</v>
      </c>
      <c r="J1462" s="2" t="s">
        <v>77</v>
      </c>
      <c r="K1462" s="2">
        <v>75</v>
      </c>
      <c r="L1462" s="2"/>
      <c r="M1462" s="2" t="str">
        <f t="shared" si="132"/>
        <v/>
      </c>
      <c r="N1462">
        <v>2281.9706879999999</v>
      </c>
      <c r="O1462" s="2">
        <f t="shared" si="133"/>
        <v>228.19706879999998</v>
      </c>
      <c r="P1462" s="2">
        <f>IF(ISNUMBER(O1462),SUMIFS(O$1:$O1462,A$1:$A1462,A1462,C$1:$C1462,C1462,G$1:$G1462,G1462,E$1:$E1462,E1462),"")</f>
        <v>577.73752706666664</v>
      </c>
      <c r="R1462">
        <v>88.294707171938612</v>
      </c>
      <c r="S1462">
        <v>11.008455997494519</v>
      </c>
      <c r="T1462">
        <v>0.69683683056686496</v>
      </c>
      <c r="U1462">
        <f t="shared" si="134"/>
        <v>0.88294707171938613</v>
      </c>
      <c r="AC1462" s="2" t="str">
        <f t="shared" si="135"/>
        <v/>
      </c>
      <c r="AH1462" s="2" t="str">
        <f t="shared" si="136"/>
        <v/>
      </c>
      <c r="AI1462" s="2" t="str">
        <f>IF(ISNUMBER(AH1462),SUMIFS($AH$1:AH1462,$A$1:A1462,A1462,C$1:$C1462,C1462,$G$1:G1462,G1462,$E$1:E1462,E1462),"")</f>
        <v/>
      </c>
      <c r="AJ1462">
        <f t="shared" si="137"/>
        <v>8</v>
      </c>
    </row>
    <row r="1463" spans="1:36" x14ac:dyDescent="0.25">
      <c r="A1463" s="14" t="s">
        <v>109</v>
      </c>
      <c r="B1463" t="s">
        <v>80</v>
      </c>
      <c r="C1463" t="s">
        <v>106</v>
      </c>
      <c r="D1463" s="13">
        <v>42696</v>
      </c>
      <c r="E1463">
        <v>2</v>
      </c>
      <c r="F1463">
        <v>200</v>
      </c>
      <c r="G1463" s="2" t="s">
        <v>78</v>
      </c>
      <c r="H1463" s="2" t="s">
        <v>11</v>
      </c>
      <c r="I1463">
        <v>14</v>
      </c>
      <c r="J1463" s="2" t="s">
        <v>77</v>
      </c>
      <c r="K1463" s="2">
        <v>150</v>
      </c>
      <c r="L1463" s="2"/>
      <c r="M1463" s="2" t="str">
        <f t="shared" si="132"/>
        <v/>
      </c>
      <c r="N1463">
        <v>2098.6304653333336</v>
      </c>
      <c r="O1463" s="2">
        <f t="shared" si="133"/>
        <v>209.86304653333337</v>
      </c>
      <c r="P1463" s="2">
        <f>IF(ISNUMBER(O1463),SUMIFS(O$1:$O1463,A$1:$A1463,A1463,C$1:$C1463,C1463,G$1:$G1463,G1463,E$1:$E1463,E1463),"")</f>
        <v>463.87703866666664</v>
      </c>
      <c r="R1463">
        <v>96.922719169056663</v>
      </c>
      <c r="S1463">
        <v>2.4881792109138825</v>
      </c>
      <c r="T1463">
        <v>0.5891016200294551</v>
      </c>
      <c r="U1463">
        <f t="shared" si="134"/>
        <v>0.96922719169056659</v>
      </c>
      <c r="AC1463" s="2" t="str">
        <f t="shared" si="135"/>
        <v/>
      </c>
      <c r="AH1463" s="2" t="str">
        <f t="shared" si="136"/>
        <v/>
      </c>
      <c r="AI1463" s="2" t="str">
        <f>IF(ISNUMBER(AH1463),SUMIFS($AH$1:AH1463,$A$1:A1463,A1463,C$1:$C1463,C1463,$G$1:G1463,G1463,$E$1:E1463,E1463),"")</f>
        <v/>
      </c>
      <c r="AJ1463">
        <f t="shared" si="137"/>
        <v>8</v>
      </c>
    </row>
    <row r="1464" spans="1:36" x14ac:dyDescent="0.25">
      <c r="A1464" s="14" t="s">
        <v>108</v>
      </c>
      <c r="B1464" t="s">
        <v>80</v>
      </c>
      <c r="C1464" t="s">
        <v>106</v>
      </c>
      <c r="D1464" s="13">
        <v>42696</v>
      </c>
      <c r="E1464">
        <v>2</v>
      </c>
      <c r="F1464">
        <v>350</v>
      </c>
      <c r="G1464" s="2" t="s">
        <v>78</v>
      </c>
      <c r="H1464" s="2" t="s">
        <v>11</v>
      </c>
      <c r="I1464">
        <v>14</v>
      </c>
      <c r="J1464" s="2" t="s">
        <v>77</v>
      </c>
      <c r="K1464" s="2">
        <v>262.5</v>
      </c>
      <c r="L1464" s="2"/>
      <c r="M1464" s="2" t="str">
        <f t="shared" si="132"/>
        <v/>
      </c>
      <c r="N1464">
        <v>1844.9249586666667</v>
      </c>
      <c r="O1464" s="2">
        <f t="shared" si="133"/>
        <v>184.49249586666667</v>
      </c>
      <c r="P1464" s="2">
        <f>IF(ISNUMBER(O1464),SUMIFS(O$1:$O1464,A$1:$A1464,A1464,C$1:$C1464,C1464,G$1:$G1464,G1464,E$1:$E1464,E1464),"")</f>
        <v>471.78340960000003</v>
      </c>
      <c r="R1464">
        <v>93.239841783531091</v>
      </c>
      <c r="S1464">
        <v>5.9331175836030212</v>
      </c>
      <c r="T1464">
        <v>0.82704063286587559</v>
      </c>
      <c r="U1464">
        <f t="shared" si="134"/>
        <v>0.93239841783531086</v>
      </c>
      <c r="AC1464" s="2" t="str">
        <f t="shared" si="135"/>
        <v/>
      </c>
      <c r="AH1464" s="2" t="str">
        <f t="shared" si="136"/>
        <v/>
      </c>
      <c r="AI1464" s="2" t="str">
        <f>IF(ISNUMBER(AH1464),SUMIFS($AH$1:AH1464,$A$1:A1464,A1464,C$1:$C1464,C1464,$G$1:G1464,G1464,$E$1:E1464,E1464),"")</f>
        <v/>
      </c>
      <c r="AJ1464">
        <f t="shared" si="137"/>
        <v>8</v>
      </c>
    </row>
    <row r="1465" spans="1:36" x14ac:dyDescent="0.25">
      <c r="A1465" s="14" t="s">
        <v>107</v>
      </c>
      <c r="B1465" t="s">
        <v>80</v>
      </c>
      <c r="C1465" t="s">
        <v>106</v>
      </c>
      <c r="D1465" s="13">
        <v>42696</v>
      </c>
      <c r="E1465">
        <v>2</v>
      </c>
      <c r="F1465">
        <v>500</v>
      </c>
      <c r="G1465" s="2" t="s">
        <v>78</v>
      </c>
      <c r="H1465" s="2" t="s">
        <v>11</v>
      </c>
      <c r="I1465">
        <v>14</v>
      </c>
      <c r="J1465" s="2" t="s">
        <v>77</v>
      </c>
      <c r="K1465" s="2">
        <v>375</v>
      </c>
      <c r="L1465" s="2"/>
      <c r="M1465" s="2" t="str">
        <f t="shared" si="132"/>
        <v/>
      </c>
      <c r="N1465">
        <v>1912.7681320000002</v>
      </c>
      <c r="O1465" s="2">
        <f t="shared" si="133"/>
        <v>191.27681320000002</v>
      </c>
      <c r="P1465" s="2">
        <f>IF(ISNUMBER(O1465),SUMIFS(O$1:$O1465,A$1:$A1465,A1465,C$1:$C1465,C1465,G$1:$G1465,G1465,E$1:$E1465,E1465),"")</f>
        <v>486.60663346666672</v>
      </c>
      <c r="R1465">
        <v>99.754148740012297</v>
      </c>
      <c r="S1465">
        <v>3.8414259373079282E-2</v>
      </c>
      <c r="T1465">
        <v>0.20743700061462814</v>
      </c>
      <c r="U1465">
        <f t="shared" si="134"/>
        <v>0.99754148740012294</v>
      </c>
      <c r="AC1465" s="2" t="str">
        <f t="shared" si="135"/>
        <v/>
      </c>
      <c r="AH1465" s="2" t="str">
        <f t="shared" si="136"/>
        <v/>
      </c>
      <c r="AI1465" s="2" t="str">
        <f>IF(ISNUMBER(AH1465),SUMIFS($AH$1:AH1465,$A$1:A1465,A1465,C$1:$C1465,C1465,$G$1:G1465,G1465,$E$1:E1465,E1465),"")</f>
        <v/>
      </c>
      <c r="AJ1465">
        <f t="shared" si="137"/>
        <v>8</v>
      </c>
    </row>
    <row r="1466" spans="1:36" x14ac:dyDescent="0.25">
      <c r="A1466" s="14" t="s">
        <v>112</v>
      </c>
      <c r="B1466" t="s">
        <v>80</v>
      </c>
      <c r="C1466" t="s">
        <v>106</v>
      </c>
      <c r="D1466" s="13">
        <v>42696</v>
      </c>
      <c r="E1466">
        <v>3</v>
      </c>
      <c r="F1466">
        <v>0</v>
      </c>
      <c r="G1466" s="2" t="s">
        <v>78</v>
      </c>
      <c r="H1466" s="2" t="s">
        <v>11</v>
      </c>
      <c r="I1466">
        <v>14</v>
      </c>
      <c r="J1466" s="2" t="s">
        <v>77</v>
      </c>
      <c r="K1466" s="2">
        <v>0</v>
      </c>
      <c r="L1466" s="2"/>
      <c r="M1466" s="2" t="str">
        <f t="shared" si="132"/>
        <v/>
      </c>
      <c r="N1466">
        <v>1845.3201213333334</v>
      </c>
      <c r="O1466" s="2">
        <f t="shared" si="133"/>
        <v>184.53201213333335</v>
      </c>
      <c r="P1466" s="2">
        <f>IF(ISNUMBER(O1466),SUMIFS(O$1:$O1466,A$1:$A1466,A1466,C$1:$C1466,C1466,G$1:$G1466,G1466,E$1:$E1466,E1466),"")</f>
        <v>498.60115026666671</v>
      </c>
      <c r="R1466">
        <v>94.916340334638662</v>
      </c>
      <c r="S1466">
        <v>3.5101459594161626</v>
      </c>
      <c r="T1466">
        <v>1.5735137059451763</v>
      </c>
      <c r="U1466">
        <f t="shared" si="134"/>
        <v>0.9491634033463866</v>
      </c>
      <c r="AC1466" s="2" t="str">
        <f t="shared" si="135"/>
        <v/>
      </c>
      <c r="AH1466" s="2" t="str">
        <f t="shared" si="136"/>
        <v/>
      </c>
      <c r="AI1466" s="2" t="str">
        <f>IF(ISNUMBER(AH1466),SUMIFS($AH$1:AH1466,$A$1:A1466,A1466,C$1:$C1466,C1466,$G$1:G1466,G1466,$E$1:E1466,E1466),"")</f>
        <v/>
      </c>
      <c r="AJ1466">
        <f t="shared" si="137"/>
        <v>8</v>
      </c>
    </row>
    <row r="1467" spans="1:36" x14ac:dyDescent="0.25">
      <c r="A1467" s="14" t="s">
        <v>111</v>
      </c>
      <c r="B1467" t="s">
        <v>80</v>
      </c>
      <c r="C1467" t="s">
        <v>106</v>
      </c>
      <c r="D1467" s="13">
        <v>42696</v>
      </c>
      <c r="E1467">
        <v>3</v>
      </c>
      <c r="F1467">
        <v>50</v>
      </c>
      <c r="G1467" s="2" t="s">
        <v>78</v>
      </c>
      <c r="H1467" s="2" t="s">
        <v>11</v>
      </c>
      <c r="I1467">
        <v>14</v>
      </c>
      <c r="J1467" s="2" t="s">
        <v>77</v>
      </c>
      <c r="K1467" s="2">
        <v>37.5</v>
      </c>
      <c r="L1467" s="2"/>
      <c r="M1467" s="2" t="str">
        <f t="shared" si="132"/>
        <v/>
      </c>
      <c r="N1467">
        <v>1743.5194666666666</v>
      </c>
      <c r="O1467" s="2">
        <f t="shared" si="133"/>
        <v>174.35194666666666</v>
      </c>
      <c r="P1467" s="2">
        <f>IF(ISNUMBER(O1467),SUMIFS(O$1:$O1467,A$1:$A1467,A1467,C$1:$C1467,C1467,G$1:$G1467,G1467,E$1:$E1467,E1467),"")</f>
        <v>504.06039559999999</v>
      </c>
      <c r="R1467">
        <v>96.410917687513432</v>
      </c>
      <c r="S1467">
        <v>1.3826205315567017</v>
      </c>
      <c r="T1467">
        <v>2.2064617809298661</v>
      </c>
      <c r="U1467">
        <f t="shared" si="134"/>
        <v>0.96410917687513431</v>
      </c>
      <c r="AC1467" s="2" t="str">
        <f t="shared" si="135"/>
        <v/>
      </c>
      <c r="AH1467" s="2" t="str">
        <f t="shared" si="136"/>
        <v/>
      </c>
      <c r="AI1467" s="2" t="str">
        <f>IF(ISNUMBER(AH1467),SUMIFS($AH$1:AH1467,$A$1:A1467,A1467,C$1:$C1467,C1467,$G$1:G1467,G1467,$E$1:E1467,E1467),"")</f>
        <v/>
      </c>
      <c r="AJ1467">
        <f t="shared" si="137"/>
        <v>8</v>
      </c>
    </row>
    <row r="1468" spans="1:36" x14ac:dyDescent="0.25">
      <c r="A1468" s="14" t="s">
        <v>110</v>
      </c>
      <c r="B1468" t="s">
        <v>80</v>
      </c>
      <c r="C1468" t="s">
        <v>106</v>
      </c>
      <c r="D1468" s="13">
        <v>42696</v>
      </c>
      <c r="E1468">
        <v>3</v>
      </c>
      <c r="F1468">
        <v>100</v>
      </c>
      <c r="G1468" s="2" t="s">
        <v>78</v>
      </c>
      <c r="H1468" s="2" t="s">
        <v>11</v>
      </c>
      <c r="I1468">
        <v>14</v>
      </c>
      <c r="J1468" s="2" t="s">
        <v>77</v>
      </c>
      <c r="K1468" s="2">
        <v>75</v>
      </c>
      <c r="L1468" s="2"/>
      <c r="M1468" s="2" t="str">
        <f t="shared" si="132"/>
        <v/>
      </c>
      <c r="N1468">
        <v>1766.1457493333332</v>
      </c>
      <c r="O1468" s="2">
        <f t="shared" si="133"/>
        <v>176.61457493333333</v>
      </c>
      <c r="P1468" s="2">
        <f>IF(ISNUMBER(O1468),SUMIFS(O$1:$O1468,A$1:$A1468,A1468,C$1:$C1468,C1468,G$1:$G1468,G1468,E$1:$E1468,E1468),"")</f>
        <v>543.71038053333325</v>
      </c>
      <c r="R1468">
        <v>70.465549348230923</v>
      </c>
      <c r="S1468">
        <v>27.448789571694597</v>
      </c>
      <c r="T1468">
        <v>2.0856610800744879</v>
      </c>
      <c r="U1468">
        <f t="shared" si="134"/>
        <v>0.70465549348230927</v>
      </c>
      <c r="AC1468" s="2" t="str">
        <f t="shared" si="135"/>
        <v/>
      </c>
      <c r="AH1468" s="2" t="str">
        <f t="shared" si="136"/>
        <v/>
      </c>
      <c r="AI1468" s="2" t="str">
        <f>IF(ISNUMBER(AH1468),SUMIFS($AH$1:AH1468,$A$1:A1468,A1468,C$1:$C1468,C1468,$G$1:G1468,G1468,$E$1:E1468,E1468),"")</f>
        <v/>
      </c>
      <c r="AJ1468">
        <f t="shared" si="137"/>
        <v>8</v>
      </c>
    </row>
    <row r="1469" spans="1:36" x14ac:dyDescent="0.25">
      <c r="A1469" s="14" t="s">
        <v>109</v>
      </c>
      <c r="B1469" t="s">
        <v>80</v>
      </c>
      <c r="C1469" t="s">
        <v>106</v>
      </c>
      <c r="D1469" s="13">
        <v>42696</v>
      </c>
      <c r="E1469">
        <v>3</v>
      </c>
      <c r="F1469">
        <v>200</v>
      </c>
      <c r="G1469" s="2" t="s">
        <v>78</v>
      </c>
      <c r="H1469" s="2" t="s">
        <v>11</v>
      </c>
      <c r="I1469">
        <v>14</v>
      </c>
      <c r="J1469" s="2" t="s">
        <v>77</v>
      </c>
      <c r="K1469" s="2">
        <v>150</v>
      </c>
      <c r="L1469" s="2"/>
      <c r="M1469" s="2" t="str">
        <f t="shared" si="132"/>
        <v/>
      </c>
      <c r="N1469">
        <v>1874.8333760000005</v>
      </c>
      <c r="O1469" s="2">
        <f t="shared" si="133"/>
        <v>187.48333760000006</v>
      </c>
      <c r="P1469" s="2">
        <f>IF(ISNUMBER(O1469),SUMIFS(O$1:$O1469,A$1:$A1469,A1469,C$1:$C1469,C1469,G$1:$G1469,G1469,E$1:$E1469,E1469),"")</f>
        <v>546.94634026666665</v>
      </c>
      <c r="R1469">
        <v>92.245188880969337</v>
      </c>
      <c r="S1469">
        <v>6.8068424803991441</v>
      </c>
      <c r="T1469">
        <v>0.94796863863150382</v>
      </c>
      <c r="U1469">
        <f t="shared" si="134"/>
        <v>0.92245188880969342</v>
      </c>
      <c r="AC1469" s="2" t="str">
        <f t="shared" si="135"/>
        <v/>
      </c>
      <c r="AH1469" s="2" t="str">
        <f t="shared" si="136"/>
        <v/>
      </c>
      <c r="AI1469" s="2" t="str">
        <f>IF(ISNUMBER(AH1469),SUMIFS($AH$1:AH1469,$A$1:A1469,A1469,C$1:$C1469,C1469,$G$1:G1469,G1469,$E$1:E1469,E1469),"")</f>
        <v/>
      </c>
      <c r="AJ1469">
        <f t="shared" si="137"/>
        <v>8</v>
      </c>
    </row>
    <row r="1470" spans="1:36" x14ac:dyDescent="0.25">
      <c r="A1470" s="14" t="s">
        <v>108</v>
      </c>
      <c r="B1470" t="s">
        <v>80</v>
      </c>
      <c r="C1470" t="s">
        <v>106</v>
      </c>
      <c r="D1470" s="13">
        <v>42696</v>
      </c>
      <c r="E1470">
        <v>3</v>
      </c>
      <c r="F1470">
        <v>350</v>
      </c>
      <c r="G1470" s="2" t="s">
        <v>78</v>
      </c>
      <c r="H1470" s="2" t="s">
        <v>11</v>
      </c>
      <c r="I1470">
        <v>14</v>
      </c>
      <c r="J1470" s="2" t="s">
        <v>77</v>
      </c>
      <c r="K1470" s="2">
        <v>262.5</v>
      </c>
      <c r="L1470" s="2"/>
      <c r="M1470" s="2" t="str">
        <f t="shared" si="132"/>
        <v/>
      </c>
      <c r="N1470">
        <v>1686.1953613333333</v>
      </c>
      <c r="O1470" s="2">
        <f t="shared" si="133"/>
        <v>168.61953613333333</v>
      </c>
      <c r="P1470" s="2">
        <f>IF(ISNUMBER(O1470),SUMIFS(O$1:$O1470,A$1:$A1470,A1470,C$1:$C1470,C1470,G$1:$G1470,G1470,E$1:$E1470,E1470),"")</f>
        <v>508.91568466666672</v>
      </c>
      <c r="R1470">
        <v>92.188847369933882</v>
      </c>
      <c r="S1470">
        <v>6.7763725208393204</v>
      </c>
      <c r="T1470">
        <v>1.0347801092267892</v>
      </c>
      <c r="U1470">
        <f t="shared" si="134"/>
        <v>0.9218884736993388</v>
      </c>
      <c r="AC1470" s="2" t="str">
        <f t="shared" si="135"/>
        <v/>
      </c>
      <c r="AH1470" s="2" t="str">
        <f t="shared" si="136"/>
        <v/>
      </c>
      <c r="AI1470" s="2" t="str">
        <f>IF(ISNUMBER(AH1470),SUMIFS($AH$1:AH1470,$A$1:A1470,A1470,C$1:$C1470,C1470,$G$1:G1470,G1470,$E$1:E1470,E1470),"")</f>
        <v/>
      </c>
      <c r="AJ1470">
        <f t="shared" si="137"/>
        <v>8</v>
      </c>
    </row>
    <row r="1471" spans="1:36" x14ac:dyDescent="0.25">
      <c r="A1471" s="14" t="s">
        <v>107</v>
      </c>
      <c r="B1471" t="s">
        <v>80</v>
      </c>
      <c r="C1471" t="s">
        <v>106</v>
      </c>
      <c r="D1471" s="13">
        <v>42696</v>
      </c>
      <c r="E1471">
        <v>3</v>
      </c>
      <c r="F1471">
        <v>500</v>
      </c>
      <c r="G1471" s="2" t="s">
        <v>78</v>
      </c>
      <c r="H1471" s="2" t="s">
        <v>11</v>
      </c>
      <c r="I1471">
        <v>14</v>
      </c>
      <c r="J1471" s="2" t="s">
        <v>77</v>
      </c>
      <c r="K1471" s="2">
        <v>375</v>
      </c>
      <c r="L1471" s="2"/>
      <c r="M1471" s="2" t="str">
        <f t="shared" si="132"/>
        <v/>
      </c>
      <c r="N1471">
        <v>1721.9085666666667</v>
      </c>
      <c r="O1471" s="2">
        <f t="shared" si="133"/>
        <v>172.19085666666666</v>
      </c>
      <c r="P1471" s="2">
        <f>IF(ISNUMBER(O1471),SUMIFS(O$1:$O1471,A$1:$A1471,A1471,C$1:$C1471,C1471,G$1:$G1471,G1471,E$1:$E1471,E1471),"")</f>
        <v>541.85774906666666</v>
      </c>
      <c r="R1471">
        <v>85.123025516403402</v>
      </c>
      <c r="S1471">
        <v>13.616342648845686</v>
      </c>
      <c r="T1471">
        <v>1.2606318347509113</v>
      </c>
      <c r="U1471">
        <f t="shared" si="134"/>
        <v>0.85123025516403406</v>
      </c>
      <c r="AC1471" s="2" t="str">
        <f t="shared" si="135"/>
        <v/>
      </c>
      <c r="AH1471" s="2" t="str">
        <f t="shared" si="136"/>
        <v/>
      </c>
      <c r="AI1471" s="2" t="str">
        <f>IF(ISNUMBER(AH1471),SUMIFS($AH$1:AH1471,$A$1:A1471,A1471,C$1:$C1471,C1471,$G$1:G1471,G1471,$E$1:E1471,E1471),"")</f>
        <v/>
      </c>
      <c r="AJ1471">
        <f t="shared" si="137"/>
        <v>8</v>
      </c>
    </row>
    <row r="1472" spans="1:36" x14ac:dyDescent="0.25">
      <c r="A1472" s="14" t="s">
        <v>104</v>
      </c>
      <c r="B1472" t="s">
        <v>98</v>
      </c>
      <c r="C1472" t="s">
        <v>105</v>
      </c>
      <c r="D1472" s="13">
        <v>41920</v>
      </c>
      <c r="E1472">
        <v>1</v>
      </c>
      <c r="F1472">
        <v>0</v>
      </c>
      <c r="G1472" s="2" t="s">
        <v>89</v>
      </c>
      <c r="H1472" s="2" t="s">
        <v>11</v>
      </c>
      <c r="I1472">
        <v>1</v>
      </c>
      <c r="J1472" s="2" t="s">
        <v>77</v>
      </c>
      <c r="K1472" s="2">
        <v>0</v>
      </c>
      <c r="L1472" s="2"/>
      <c r="M1472" s="2" t="str">
        <f t="shared" si="132"/>
        <v/>
      </c>
      <c r="O1472" s="2" t="str">
        <f t="shared" si="133"/>
        <v/>
      </c>
      <c r="P1472" s="2" t="str">
        <f>IF(ISNUMBER(O1472),SUMIFS(O$1:$O1472,A$1:$A1472,A1472,C$1:$C1472,C1472,G$1:$G1472,G1472,E$1:$E1472,E1472),"")</f>
        <v/>
      </c>
      <c r="U1472" t="str">
        <f t="shared" si="134"/>
        <v/>
      </c>
      <c r="V1472">
        <v>21.174212455749512</v>
      </c>
      <c r="W1472">
        <v>30.820747375488281</v>
      </c>
      <c r="X1472">
        <v>79.886859893798828</v>
      </c>
      <c r="Y1472">
        <v>40.809246063232422</v>
      </c>
      <c r="Z1472">
        <v>91.317253112792969</v>
      </c>
      <c r="AA1472">
        <v>11.478314399719238</v>
      </c>
      <c r="AB1472">
        <v>1.8365303039550782E-2</v>
      </c>
      <c r="AC1472" s="2">
        <f t="shared" si="135"/>
        <v>1.8365303039550782E-2</v>
      </c>
      <c r="AD1472">
        <v>12.781897583007813</v>
      </c>
      <c r="AE1472">
        <v>28.950254602428515</v>
      </c>
      <c r="AH1472" s="2" t="str">
        <f t="shared" si="136"/>
        <v/>
      </c>
      <c r="AI1472" s="2" t="str">
        <f>IF(ISNUMBER(AH1472),SUMIFS($AH$1:AH1472,$A$1:A1472,A1472,C$1:$C1472,C1472,$G$1:G1472,G1472,$E$1:E1472,E1472),"")</f>
        <v/>
      </c>
      <c r="AJ1472">
        <f t="shared" si="137"/>
        <v>11</v>
      </c>
    </row>
    <row r="1473" spans="1:36" x14ac:dyDescent="0.25">
      <c r="A1473" s="14" t="s">
        <v>103</v>
      </c>
      <c r="B1473" t="s">
        <v>98</v>
      </c>
      <c r="C1473" t="s">
        <v>105</v>
      </c>
      <c r="D1473" s="13">
        <v>41920</v>
      </c>
      <c r="E1473">
        <v>1</v>
      </c>
      <c r="F1473">
        <v>50</v>
      </c>
      <c r="G1473" s="2" t="s">
        <v>89</v>
      </c>
      <c r="H1473" s="2" t="s">
        <v>11</v>
      </c>
      <c r="I1473">
        <v>1</v>
      </c>
      <c r="J1473" s="2" t="s">
        <v>77</v>
      </c>
      <c r="K1473" s="2">
        <v>45</v>
      </c>
      <c r="L1473" s="2"/>
      <c r="M1473" s="2" t="str">
        <f t="shared" si="132"/>
        <v/>
      </c>
      <c r="O1473" s="2" t="str">
        <f t="shared" si="133"/>
        <v/>
      </c>
      <c r="P1473" s="2" t="str">
        <f>IF(ISNUMBER(O1473),SUMIFS(O$1:$O1473,A$1:$A1473,A1473,C$1:$C1473,C1473,G$1:$G1473,G1473,E$1:$E1473,E1473),"")</f>
        <v/>
      </c>
      <c r="U1473" t="str">
        <f t="shared" si="134"/>
        <v/>
      </c>
      <c r="V1473">
        <v>21.761055946350098</v>
      </c>
      <c r="W1473">
        <v>31.222164154052734</v>
      </c>
      <c r="X1473">
        <v>80.980216979980469</v>
      </c>
      <c r="Y1473">
        <v>40.760116577148438</v>
      </c>
      <c r="Z1473">
        <v>92.452678680419922</v>
      </c>
      <c r="AA1473">
        <v>12.06496524810791</v>
      </c>
      <c r="AB1473">
        <v>1.9303944396972656E-2</v>
      </c>
      <c r="AC1473" s="2">
        <f t="shared" si="135"/>
        <v>1.9303944396972656E-2</v>
      </c>
      <c r="AD1473">
        <v>12.956834716796875</v>
      </c>
      <c r="AE1473">
        <v>27.280615586116568</v>
      </c>
      <c r="AH1473" s="2" t="str">
        <f t="shared" si="136"/>
        <v/>
      </c>
      <c r="AI1473" s="2" t="str">
        <f>IF(ISNUMBER(AH1473),SUMIFS($AH$1:AH1473,$A$1:A1473,A1473,C$1:$C1473,C1473,$G$1:G1473,G1473,$E$1:E1473,E1473),"")</f>
        <v/>
      </c>
      <c r="AJ1473">
        <f t="shared" si="137"/>
        <v>11</v>
      </c>
    </row>
    <row r="1474" spans="1:36" x14ac:dyDescent="0.25">
      <c r="A1474" s="14" t="s">
        <v>102</v>
      </c>
      <c r="B1474" t="s">
        <v>98</v>
      </c>
      <c r="C1474" t="s">
        <v>105</v>
      </c>
      <c r="D1474" s="13">
        <v>41920</v>
      </c>
      <c r="E1474">
        <v>1</v>
      </c>
      <c r="F1474">
        <v>100</v>
      </c>
      <c r="G1474" s="2" t="s">
        <v>89</v>
      </c>
      <c r="H1474" s="2" t="s">
        <v>11</v>
      </c>
      <c r="I1474">
        <v>1</v>
      </c>
      <c r="J1474" s="2" t="s">
        <v>77</v>
      </c>
      <c r="K1474" s="2">
        <v>90</v>
      </c>
      <c r="L1474" s="2"/>
      <c r="M1474" s="2" t="str">
        <f t="shared" ref="M1474:M1537" si="138">IF(ISNUMBER(L1474),L1474/10,"")</f>
        <v/>
      </c>
      <c r="O1474" s="2" t="str">
        <f t="shared" ref="O1474:O1537" si="139">IF(ISNUMBER(N1474),N1474/10,"")</f>
        <v/>
      </c>
      <c r="P1474" s="2" t="str">
        <f>IF(ISNUMBER(O1474),SUMIFS(O$1:$O1474,A$1:$A1474,A1474,C$1:$C1474,C1474,G$1:$G1474,G1474,E$1:$E1474,E1474),"")</f>
        <v/>
      </c>
      <c r="U1474" t="str">
        <f t="shared" ref="U1474:U1537" si="140">IF(ISNUMBER(R1474),R1474/100,"")</f>
        <v/>
      </c>
      <c r="V1474">
        <v>23.012894630432129</v>
      </c>
      <c r="W1474">
        <v>27.431375503540039</v>
      </c>
      <c r="X1474">
        <v>77.689388275146484</v>
      </c>
      <c r="Y1474">
        <v>42.959484100341797</v>
      </c>
      <c r="Z1474">
        <v>91.332954406738281</v>
      </c>
      <c r="AA1474">
        <v>13.81406831741333</v>
      </c>
      <c r="AB1474">
        <v>2.210250930786133E-2</v>
      </c>
      <c r="AC1474" s="2">
        <f t="shared" ref="AC1474:AC1537" si="141">IF(ISNUMBER(AB1474),AB1474,"")</f>
        <v>2.210250930786133E-2</v>
      </c>
      <c r="AD1474">
        <v>12.430302124023438</v>
      </c>
      <c r="AE1474">
        <v>24.825028527957397</v>
      </c>
      <c r="AH1474" s="2" t="str">
        <f t="shared" ref="AH1474:AH1537" si="142">IF(AND(ISNUMBER(AB1474),ISNUMBER(O1474)),ROUND(O1474*AB1474,3),"")</f>
        <v/>
      </c>
      <c r="AI1474" s="2" t="str">
        <f>IF(ISNUMBER(AH1474),SUMIFS($AH$1:AH1474,$A$1:A1474,A1474,C$1:$C1474,C1474,$G$1:G1474,G1474,$E$1:E1474,E1474),"")</f>
        <v/>
      </c>
      <c r="AJ1474">
        <f t="shared" ref="AJ1474:AJ1537" si="143">COUNT(K1474:AI1474)</f>
        <v>11</v>
      </c>
    </row>
    <row r="1475" spans="1:36" x14ac:dyDescent="0.25">
      <c r="A1475" s="14" t="s">
        <v>101</v>
      </c>
      <c r="B1475" t="s">
        <v>98</v>
      </c>
      <c r="C1475" t="s">
        <v>105</v>
      </c>
      <c r="D1475" s="13">
        <v>41920</v>
      </c>
      <c r="E1475">
        <v>1</v>
      </c>
      <c r="F1475">
        <v>200</v>
      </c>
      <c r="G1475" s="2" t="s">
        <v>89</v>
      </c>
      <c r="H1475" s="2" t="s">
        <v>11</v>
      </c>
      <c r="I1475">
        <v>1</v>
      </c>
      <c r="J1475" s="2" t="s">
        <v>77</v>
      </c>
      <c r="K1475" s="2">
        <v>180</v>
      </c>
      <c r="L1475" s="2"/>
      <c r="M1475" s="2" t="str">
        <f t="shared" si="138"/>
        <v/>
      </c>
      <c r="O1475" s="2" t="str">
        <f t="shared" si="139"/>
        <v/>
      </c>
      <c r="P1475" s="2" t="str">
        <f>IF(ISNUMBER(O1475),SUMIFS(O$1:$O1475,A$1:$A1475,A1475,C$1:$C1475,C1475,G$1:$G1475,G1475,E$1:$E1475,E1475),"")</f>
        <v/>
      </c>
      <c r="U1475" t="str">
        <f t="shared" si="140"/>
        <v/>
      </c>
      <c r="V1475">
        <v>21.536384582519531</v>
      </c>
      <c r="W1475">
        <v>25.78977108001709</v>
      </c>
      <c r="X1475">
        <v>78.616607666015625</v>
      </c>
      <c r="Y1475">
        <v>40.475069046020508</v>
      </c>
      <c r="Z1475">
        <v>91.019447326660156</v>
      </c>
      <c r="AA1475">
        <v>14.814813613891602</v>
      </c>
      <c r="AB1475">
        <v>2.3703701782226562E-2</v>
      </c>
      <c r="AC1475" s="2">
        <f t="shared" si="141"/>
        <v>2.3703701782226562E-2</v>
      </c>
      <c r="AD1475">
        <v>12.5786572265625</v>
      </c>
      <c r="AE1475">
        <v>26.439120446340663</v>
      </c>
      <c r="AH1475" s="2" t="str">
        <f t="shared" si="142"/>
        <v/>
      </c>
      <c r="AI1475" s="2" t="str">
        <f>IF(ISNUMBER(AH1475),SUMIFS($AH$1:AH1475,$A$1:A1475,A1475,C$1:$C1475,C1475,$G$1:G1475,G1475,$E$1:E1475,E1475),"")</f>
        <v/>
      </c>
      <c r="AJ1475">
        <f t="shared" si="143"/>
        <v>11</v>
      </c>
    </row>
    <row r="1476" spans="1:36" x14ac:dyDescent="0.25">
      <c r="A1476" s="14" t="s">
        <v>100</v>
      </c>
      <c r="B1476" t="s">
        <v>98</v>
      </c>
      <c r="C1476" t="s">
        <v>105</v>
      </c>
      <c r="D1476" s="13">
        <v>41920</v>
      </c>
      <c r="E1476">
        <v>1</v>
      </c>
      <c r="F1476">
        <v>350</v>
      </c>
      <c r="G1476" s="2" t="s">
        <v>89</v>
      </c>
      <c r="H1476" s="2" t="s">
        <v>11</v>
      </c>
      <c r="I1476">
        <v>1</v>
      </c>
      <c r="J1476" s="2" t="s">
        <v>77</v>
      </c>
      <c r="K1476" s="2">
        <v>350</v>
      </c>
      <c r="L1476" s="2"/>
      <c r="M1476" s="2" t="str">
        <f t="shared" si="138"/>
        <v/>
      </c>
      <c r="O1476" s="2" t="str">
        <f t="shared" si="139"/>
        <v/>
      </c>
      <c r="P1476" s="2" t="str">
        <f>IF(ISNUMBER(O1476),SUMIFS(O$1:$O1476,A$1:$A1476,A1476,C$1:$C1476,C1476,G$1:$G1476,G1476,E$1:$E1476,E1476),"")</f>
        <v/>
      </c>
      <c r="U1476" t="str">
        <f t="shared" si="140"/>
        <v/>
      </c>
      <c r="V1476">
        <v>23.132657051086426</v>
      </c>
      <c r="W1476">
        <v>23.357011795043945</v>
      </c>
      <c r="X1476">
        <v>77.294666290283203</v>
      </c>
      <c r="Y1476">
        <v>41.874797821044922</v>
      </c>
      <c r="Z1476">
        <v>90.864673614501953</v>
      </c>
      <c r="AA1476">
        <v>16.336167335510254</v>
      </c>
      <c r="AB1476">
        <v>2.6137867736816409E-2</v>
      </c>
      <c r="AC1476" s="2">
        <f t="shared" si="141"/>
        <v>2.6137867736816409E-2</v>
      </c>
      <c r="AD1476">
        <v>12.367146606445313</v>
      </c>
      <c r="AE1476">
        <v>22.931791907514448</v>
      </c>
      <c r="AH1476" s="2" t="str">
        <f t="shared" si="142"/>
        <v/>
      </c>
      <c r="AI1476" s="2" t="str">
        <f>IF(ISNUMBER(AH1476),SUMIFS($AH$1:AH1476,$A$1:A1476,A1476,C$1:$C1476,C1476,$G$1:G1476,G1476,$E$1:E1476,E1476),"")</f>
        <v/>
      </c>
      <c r="AJ1476">
        <f t="shared" si="143"/>
        <v>11</v>
      </c>
    </row>
    <row r="1477" spans="1:36" x14ac:dyDescent="0.25">
      <c r="A1477" s="14" t="s">
        <v>99</v>
      </c>
      <c r="B1477" t="s">
        <v>98</v>
      </c>
      <c r="C1477" t="s">
        <v>105</v>
      </c>
      <c r="D1477" s="13">
        <v>41920</v>
      </c>
      <c r="E1477">
        <v>1</v>
      </c>
      <c r="F1477">
        <v>500</v>
      </c>
      <c r="G1477" s="2" t="s">
        <v>89</v>
      </c>
      <c r="H1477" s="2" t="s">
        <v>11</v>
      </c>
      <c r="I1477">
        <v>1</v>
      </c>
      <c r="J1477" s="2" t="s">
        <v>77</v>
      </c>
      <c r="K1477" s="2">
        <v>450</v>
      </c>
      <c r="L1477" s="2"/>
      <c r="M1477" s="2" t="str">
        <f t="shared" si="138"/>
        <v/>
      </c>
      <c r="O1477" s="2" t="str">
        <f t="shared" si="139"/>
        <v/>
      </c>
      <c r="P1477" s="2" t="str">
        <f>IF(ISNUMBER(O1477),SUMIFS(O$1:$O1477,A$1:$A1477,A1477,C$1:$C1477,C1477,G$1:$G1477,G1477,E$1:$E1477,E1477),"")</f>
        <v/>
      </c>
      <c r="U1477" t="str">
        <f t="shared" si="140"/>
        <v/>
      </c>
      <c r="V1477">
        <v>22.395861625671387</v>
      </c>
      <c r="W1477">
        <v>24.907995223999023</v>
      </c>
      <c r="X1477">
        <v>77.372692108154297</v>
      </c>
      <c r="Y1477">
        <v>42.263725280761719</v>
      </c>
      <c r="Z1477">
        <v>90.789306640625</v>
      </c>
      <c r="AA1477">
        <v>15.573193550109863</v>
      </c>
      <c r="AB1477">
        <v>2.491710968017578E-2</v>
      </c>
      <c r="AC1477" s="2">
        <f t="shared" si="141"/>
        <v>2.491710968017578E-2</v>
      </c>
      <c r="AD1477">
        <v>12.379630737304687</v>
      </c>
      <c r="AE1477">
        <v>25.761064210795599</v>
      </c>
      <c r="AH1477" s="2" t="str">
        <f t="shared" si="142"/>
        <v/>
      </c>
      <c r="AI1477" s="2" t="str">
        <f>IF(ISNUMBER(AH1477),SUMIFS($AH$1:AH1477,$A$1:A1477,A1477,C$1:$C1477,C1477,$G$1:G1477,G1477,$E$1:E1477,E1477),"")</f>
        <v/>
      </c>
      <c r="AJ1477">
        <f t="shared" si="143"/>
        <v>11</v>
      </c>
    </row>
    <row r="1478" spans="1:36" x14ac:dyDescent="0.25">
      <c r="A1478" s="14" t="s">
        <v>104</v>
      </c>
      <c r="B1478" t="s">
        <v>98</v>
      </c>
      <c r="C1478" t="s">
        <v>105</v>
      </c>
      <c r="D1478" s="13">
        <v>41920</v>
      </c>
      <c r="E1478">
        <v>2</v>
      </c>
      <c r="F1478">
        <v>0</v>
      </c>
      <c r="G1478" s="2" t="s">
        <v>89</v>
      </c>
      <c r="H1478" s="2" t="s">
        <v>11</v>
      </c>
      <c r="I1478">
        <v>1</v>
      </c>
      <c r="J1478" s="2" t="s">
        <v>77</v>
      </c>
      <c r="K1478" s="2">
        <v>0</v>
      </c>
      <c r="L1478" s="2"/>
      <c r="M1478" s="2" t="str">
        <f t="shared" si="138"/>
        <v/>
      </c>
      <c r="O1478" s="2" t="str">
        <f t="shared" si="139"/>
        <v/>
      </c>
      <c r="P1478" s="2" t="str">
        <f>IF(ISNUMBER(O1478),SUMIFS(O$1:$O1478,A$1:$A1478,A1478,C$1:$C1478,C1478,G$1:$G1478,G1478,E$1:$E1478,E1478),"")</f>
        <v/>
      </c>
      <c r="U1478" t="str">
        <f t="shared" si="140"/>
        <v/>
      </c>
      <c r="V1478">
        <v>22.766743659973145</v>
      </c>
      <c r="W1478">
        <v>34.735837936401367</v>
      </c>
      <c r="X1478">
        <v>80.226749420166016</v>
      </c>
      <c r="Y1478">
        <v>42.577096939086914</v>
      </c>
      <c r="Z1478">
        <v>91.914657592773438</v>
      </c>
      <c r="AA1478">
        <v>10.657649993896484</v>
      </c>
      <c r="AB1478">
        <v>1.7052239990234374E-2</v>
      </c>
      <c r="AC1478" s="2">
        <f t="shared" si="141"/>
        <v>1.7052239990234374E-2</v>
      </c>
      <c r="AD1478">
        <v>12.836279907226563</v>
      </c>
      <c r="AE1478">
        <v>24.386803450687804</v>
      </c>
      <c r="AH1478" s="2" t="str">
        <f t="shared" si="142"/>
        <v/>
      </c>
      <c r="AI1478" s="2" t="str">
        <f>IF(ISNUMBER(AH1478),SUMIFS($AH$1:AH1478,$A$1:A1478,A1478,C$1:$C1478,C1478,$G$1:G1478,G1478,$E$1:E1478,E1478),"")</f>
        <v/>
      </c>
      <c r="AJ1478">
        <f t="shared" si="143"/>
        <v>11</v>
      </c>
    </row>
    <row r="1479" spans="1:36" x14ac:dyDescent="0.25">
      <c r="A1479" s="14" t="s">
        <v>103</v>
      </c>
      <c r="B1479" t="s">
        <v>98</v>
      </c>
      <c r="C1479" t="s">
        <v>105</v>
      </c>
      <c r="D1479" s="13">
        <v>41920</v>
      </c>
      <c r="E1479">
        <v>2</v>
      </c>
      <c r="F1479">
        <v>50</v>
      </c>
      <c r="G1479" s="2" t="s">
        <v>89</v>
      </c>
      <c r="H1479" s="2" t="s">
        <v>11</v>
      </c>
      <c r="I1479">
        <v>1</v>
      </c>
      <c r="J1479" s="2" t="s">
        <v>77</v>
      </c>
      <c r="K1479" s="2">
        <v>45</v>
      </c>
      <c r="L1479" s="2"/>
      <c r="M1479" s="2" t="str">
        <f t="shared" si="138"/>
        <v/>
      </c>
      <c r="O1479" s="2" t="str">
        <f t="shared" si="139"/>
        <v/>
      </c>
      <c r="P1479" s="2" t="str">
        <f>IF(ISNUMBER(O1479),SUMIFS(O$1:$O1479,A$1:$A1479,A1479,C$1:$C1479,C1479,G$1:$G1479,G1479,E$1:$E1479,E1479),"")</f>
        <v/>
      </c>
      <c r="U1479" t="str">
        <f t="shared" si="140"/>
        <v/>
      </c>
      <c r="V1479">
        <v>22.184854507446289</v>
      </c>
      <c r="W1479">
        <v>31.579374313354492</v>
      </c>
      <c r="X1479">
        <v>74.660037994384766</v>
      </c>
      <c r="Y1479">
        <v>42.232566833496094</v>
      </c>
      <c r="Z1479">
        <v>87.666194915771484</v>
      </c>
      <c r="AA1479">
        <v>10.974930763244629</v>
      </c>
      <c r="AB1479">
        <v>1.7559889221191408E-2</v>
      </c>
      <c r="AC1479" s="2">
        <f t="shared" si="141"/>
        <v>1.7559889221191408E-2</v>
      </c>
      <c r="AD1479">
        <v>11.945606079101562</v>
      </c>
      <c r="AE1479">
        <v>26.471004243281467</v>
      </c>
      <c r="AH1479" s="2" t="str">
        <f t="shared" si="142"/>
        <v/>
      </c>
      <c r="AI1479" s="2" t="str">
        <f>IF(ISNUMBER(AH1479),SUMIFS($AH$1:AH1479,$A$1:A1479,A1479,C$1:$C1479,C1479,$G$1:G1479,G1479,$E$1:E1479,E1479),"")</f>
        <v/>
      </c>
      <c r="AJ1479">
        <f t="shared" si="143"/>
        <v>11</v>
      </c>
    </row>
    <row r="1480" spans="1:36" x14ac:dyDescent="0.25">
      <c r="A1480" s="14" t="s">
        <v>102</v>
      </c>
      <c r="B1480" t="s">
        <v>98</v>
      </c>
      <c r="C1480" t="s">
        <v>105</v>
      </c>
      <c r="D1480" s="13">
        <v>41920</v>
      </c>
      <c r="E1480">
        <v>2</v>
      </c>
      <c r="F1480">
        <v>100</v>
      </c>
      <c r="G1480" s="2" t="s">
        <v>89</v>
      </c>
      <c r="H1480" s="2" t="s">
        <v>11</v>
      </c>
      <c r="I1480">
        <v>1</v>
      </c>
      <c r="J1480" s="2" t="s">
        <v>77</v>
      </c>
      <c r="K1480" s="2">
        <v>90</v>
      </c>
      <c r="L1480" s="2"/>
      <c r="M1480" s="2" t="str">
        <f t="shared" si="138"/>
        <v/>
      </c>
      <c r="O1480" s="2" t="str">
        <f t="shared" si="139"/>
        <v/>
      </c>
      <c r="P1480" s="2" t="str">
        <f>IF(ISNUMBER(O1480),SUMIFS(O$1:$O1480,A$1:$A1480,A1480,C$1:$C1480,C1480,G$1:$G1480,G1480,E$1:$E1480,E1480),"")</f>
        <v/>
      </c>
      <c r="U1480" t="str">
        <f t="shared" si="140"/>
        <v/>
      </c>
      <c r="V1480">
        <v>22.839619636535645</v>
      </c>
      <c r="W1480">
        <v>29.745242118835449</v>
      </c>
      <c r="X1480">
        <v>78.451168060302734</v>
      </c>
      <c r="Y1480">
        <v>42.778644561767578</v>
      </c>
      <c r="Z1480">
        <v>90.504432678222656</v>
      </c>
      <c r="AA1480">
        <v>12.808752059936523</v>
      </c>
      <c r="AB1480">
        <v>2.0494003295898438E-2</v>
      </c>
      <c r="AC1480" s="2">
        <f t="shared" si="141"/>
        <v>2.0494003295898438E-2</v>
      </c>
      <c r="AD1480">
        <v>12.552186889648437</v>
      </c>
      <c r="AE1480">
        <v>20.290672913117543</v>
      </c>
      <c r="AH1480" s="2" t="str">
        <f t="shared" si="142"/>
        <v/>
      </c>
      <c r="AI1480" s="2" t="str">
        <f>IF(ISNUMBER(AH1480),SUMIFS($AH$1:AH1480,$A$1:A1480,A1480,C$1:$C1480,C1480,$G$1:G1480,G1480,$E$1:E1480,E1480),"")</f>
        <v/>
      </c>
      <c r="AJ1480">
        <f t="shared" si="143"/>
        <v>11</v>
      </c>
    </row>
    <row r="1481" spans="1:36" x14ac:dyDescent="0.25">
      <c r="A1481" s="14" t="s">
        <v>101</v>
      </c>
      <c r="B1481" t="s">
        <v>98</v>
      </c>
      <c r="C1481" t="s">
        <v>105</v>
      </c>
      <c r="D1481" s="13">
        <v>41920</v>
      </c>
      <c r="E1481">
        <v>2</v>
      </c>
      <c r="F1481">
        <v>200</v>
      </c>
      <c r="G1481" s="2" t="s">
        <v>89</v>
      </c>
      <c r="H1481" s="2" t="s">
        <v>11</v>
      </c>
      <c r="I1481">
        <v>1</v>
      </c>
      <c r="J1481" s="2" t="s">
        <v>77</v>
      </c>
      <c r="K1481" s="2">
        <v>180</v>
      </c>
      <c r="L1481" s="2"/>
      <c r="M1481" s="2" t="str">
        <f t="shared" si="138"/>
        <v/>
      </c>
      <c r="O1481" s="2" t="str">
        <f t="shared" si="139"/>
        <v/>
      </c>
      <c r="P1481" s="2" t="str">
        <f>IF(ISNUMBER(O1481),SUMIFS(O$1:$O1481,A$1:$A1481,A1481,C$1:$C1481,C1481,G$1:$G1481,G1481,E$1:$E1481,E1481),"")</f>
        <v/>
      </c>
      <c r="U1481" t="str">
        <f t="shared" si="140"/>
        <v/>
      </c>
      <c r="V1481">
        <v>22.94129753112793</v>
      </c>
      <c r="W1481">
        <v>23.963488578796387</v>
      </c>
      <c r="X1481">
        <v>75.742809295654297</v>
      </c>
      <c r="Y1481">
        <v>42.87525749206543</v>
      </c>
      <c r="Z1481">
        <v>88.925018310546875</v>
      </c>
      <c r="AA1481">
        <v>14.612570285797119</v>
      </c>
      <c r="AB1481">
        <v>2.3380112457275389E-2</v>
      </c>
      <c r="AC1481" s="2">
        <f t="shared" si="141"/>
        <v>2.3380112457275389E-2</v>
      </c>
      <c r="AD1481">
        <v>12.118849487304688</v>
      </c>
      <c r="AE1481">
        <v>23.797801517262734</v>
      </c>
      <c r="AH1481" s="2" t="str">
        <f t="shared" si="142"/>
        <v/>
      </c>
      <c r="AI1481" s="2" t="str">
        <f>IF(ISNUMBER(AH1481),SUMIFS($AH$1:AH1481,$A$1:A1481,A1481,C$1:$C1481,C1481,$G$1:G1481,G1481,$E$1:E1481,E1481),"")</f>
        <v/>
      </c>
      <c r="AJ1481">
        <f t="shared" si="143"/>
        <v>11</v>
      </c>
    </row>
    <row r="1482" spans="1:36" x14ac:dyDescent="0.25">
      <c r="A1482" s="14" t="s">
        <v>100</v>
      </c>
      <c r="B1482" t="s">
        <v>98</v>
      </c>
      <c r="C1482" t="s">
        <v>105</v>
      </c>
      <c r="D1482" s="13">
        <v>41920</v>
      </c>
      <c r="E1482">
        <v>2</v>
      </c>
      <c r="F1482">
        <v>350</v>
      </c>
      <c r="G1482" s="2" t="s">
        <v>89</v>
      </c>
      <c r="H1482" s="2" t="s">
        <v>11</v>
      </c>
      <c r="I1482">
        <v>1</v>
      </c>
      <c r="J1482" s="2" t="s">
        <v>77</v>
      </c>
      <c r="K1482" s="2">
        <v>350</v>
      </c>
      <c r="L1482" s="2"/>
      <c r="M1482" s="2" t="str">
        <f t="shared" si="138"/>
        <v/>
      </c>
      <c r="O1482" s="2" t="str">
        <f t="shared" si="139"/>
        <v/>
      </c>
      <c r="P1482" s="2" t="str">
        <f>IF(ISNUMBER(O1482),SUMIFS(O$1:$O1482,A$1:$A1482,A1482,C$1:$C1482,C1482,G$1:$G1482,G1482,E$1:$E1482,E1482),"")</f>
        <v/>
      </c>
      <c r="U1482" t="str">
        <f t="shared" si="140"/>
        <v/>
      </c>
      <c r="V1482">
        <v>22.700523376464844</v>
      </c>
      <c r="W1482">
        <v>21.380622863769531</v>
      </c>
      <c r="X1482">
        <v>77.586318969726563</v>
      </c>
      <c r="Y1482">
        <v>42.035131454467773</v>
      </c>
      <c r="Z1482">
        <v>90.454692840576172</v>
      </c>
      <c r="AA1482">
        <v>18.254707336425781</v>
      </c>
      <c r="AB1482">
        <v>2.920753173828125E-2</v>
      </c>
      <c r="AC1482" s="2">
        <f t="shared" si="141"/>
        <v>2.920753173828125E-2</v>
      </c>
      <c r="AD1482">
        <v>12.41381103515625</v>
      </c>
      <c r="AE1482">
        <v>27.873485868102289</v>
      </c>
      <c r="AH1482" s="2" t="str">
        <f t="shared" si="142"/>
        <v/>
      </c>
      <c r="AI1482" s="2" t="str">
        <f>IF(ISNUMBER(AH1482),SUMIFS($AH$1:AH1482,$A$1:A1482,A1482,C$1:$C1482,C1482,$G$1:G1482,G1482,$E$1:E1482,E1482),"")</f>
        <v/>
      </c>
      <c r="AJ1482">
        <f t="shared" si="143"/>
        <v>11</v>
      </c>
    </row>
    <row r="1483" spans="1:36" x14ac:dyDescent="0.25">
      <c r="A1483" s="14" t="s">
        <v>99</v>
      </c>
      <c r="B1483" t="s">
        <v>98</v>
      </c>
      <c r="C1483" t="s">
        <v>105</v>
      </c>
      <c r="D1483" s="13">
        <v>41920</v>
      </c>
      <c r="E1483">
        <v>2</v>
      </c>
      <c r="F1483">
        <v>500</v>
      </c>
      <c r="G1483" s="2" t="s">
        <v>89</v>
      </c>
      <c r="H1483" s="2" t="s">
        <v>11</v>
      </c>
      <c r="I1483">
        <v>1</v>
      </c>
      <c r="J1483" s="2" t="s">
        <v>77</v>
      </c>
      <c r="K1483" s="2">
        <v>450</v>
      </c>
      <c r="L1483" s="2"/>
      <c r="M1483" s="2" t="str">
        <f t="shared" si="138"/>
        <v/>
      </c>
      <c r="O1483" s="2" t="str">
        <f t="shared" si="139"/>
        <v/>
      </c>
      <c r="P1483" s="2" t="str">
        <f>IF(ISNUMBER(O1483),SUMIFS(O$1:$O1483,A$1:$A1483,A1483,C$1:$C1483,C1483,G$1:$G1483,G1483,E$1:$E1483,E1483),"")</f>
        <v/>
      </c>
      <c r="U1483" t="str">
        <f t="shared" si="140"/>
        <v/>
      </c>
      <c r="V1483">
        <v>22.432931900024414</v>
      </c>
      <c r="W1483">
        <v>23.347148895263672</v>
      </c>
      <c r="X1483">
        <v>77.462581634521484</v>
      </c>
      <c r="Y1483">
        <v>42.66851806640625</v>
      </c>
      <c r="Z1483">
        <v>90.272823333740234</v>
      </c>
      <c r="AA1483">
        <v>17.719607353210449</v>
      </c>
      <c r="AB1483">
        <v>2.8351371765136718E-2</v>
      </c>
      <c r="AC1483" s="2">
        <f t="shared" si="141"/>
        <v>2.8351371765136718E-2</v>
      </c>
      <c r="AD1483">
        <v>12.394013061523438</v>
      </c>
      <c r="AE1483">
        <v>25.49846625766871</v>
      </c>
      <c r="AH1483" s="2" t="str">
        <f t="shared" si="142"/>
        <v/>
      </c>
      <c r="AI1483" s="2" t="str">
        <f>IF(ISNUMBER(AH1483),SUMIFS($AH$1:AH1483,$A$1:A1483,A1483,C$1:$C1483,C1483,$G$1:G1483,G1483,$E$1:E1483,E1483),"")</f>
        <v/>
      </c>
      <c r="AJ1483">
        <f t="shared" si="143"/>
        <v>11</v>
      </c>
    </row>
    <row r="1484" spans="1:36" x14ac:dyDescent="0.25">
      <c r="A1484" s="14" t="s">
        <v>104</v>
      </c>
      <c r="B1484" t="s">
        <v>98</v>
      </c>
      <c r="C1484" t="s">
        <v>105</v>
      </c>
      <c r="D1484" s="13">
        <v>41920</v>
      </c>
      <c r="E1484">
        <v>3</v>
      </c>
      <c r="F1484">
        <v>0</v>
      </c>
      <c r="G1484" s="2" t="s">
        <v>89</v>
      </c>
      <c r="H1484" s="2" t="s">
        <v>11</v>
      </c>
      <c r="I1484">
        <v>1</v>
      </c>
      <c r="J1484" s="2" t="s">
        <v>77</v>
      </c>
      <c r="K1484" s="2">
        <v>0</v>
      </c>
      <c r="L1484" s="2"/>
      <c r="M1484" s="2" t="str">
        <f t="shared" si="138"/>
        <v/>
      </c>
      <c r="O1484" s="2" t="str">
        <f t="shared" si="139"/>
        <v/>
      </c>
      <c r="P1484" s="2" t="str">
        <f>IF(ISNUMBER(O1484),SUMIFS(O$1:$O1484,A$1:$A1484,A1484,C$1:$C1484,C1484,G$1:$G1484,G1484,E$1:$E1484,E1484),"")</f>
        <v/>
      </c>
      <c r="U1484" t="str">
        <f t="shared" si="140"/>
        <v/>
      </c>
      <c r="V1484">
        <v>22.68799877166748</v>
      </c>
      <c r="W1484">
        <v>32.086969375610352</v>
      </c>
      <c r="X1484">
        <v>78.593887329101563</v>
      </c>
      <c r="Y1484">
        <v>43.19053840637207</v>
      </c>
      <c r="Z1484">
        <v>91.344215393066406</v>
      </c>
      <c r="AA1484">
        <v>10.386862754821777</v>
      </c>
      <c r="AB1484">
        <v>1.6618980407714843E-2</v>
      </c>
      <c r="AC1484" s="2">
        <f t="shared" si="141"/>
        <v>1.6618980407714843E-2</v>
      </c>
      <c r="AD1484">
        <v>12.57502197265625</v>
      </c>
      <c r="AE1484">
        <v>30.363924050632907</v>
      </c>
      <c r="AH1484" s="2" t="str">
        <f t="shared" si="142"/>
        <v/>
      </c>
      <c r="AI1484" s="2" t="str">
        <f>IF(ISNUMBER(AH1484),SUMIFS($AH$1:AH1484,$A$1:A1484,A1484,C$1:$C1484,C1484,$G$1:G1484,G1484,$E$1:E1484,E1484),"")</f>
        <v/>
      </c>
      <c r="AJ1484">
        <f t="shared" si="143"/>
        <v>11</v>
      </c>
    </row>
    <row r="1485" spans="1:36" x14ac:dyDescent="0.25">
      <c r="A1485" s="14" t="s">
        <v>103</v>
      </c>
      <c r="B1485" t="s">
        <v>98</v>
      </c>
      <c r="C1485" t="s">
        <v>105</v>
      </c>
      <c r="D1485" s="13">
        <v>41920</v>
      </c>
      <c r="E1485">
        <v>3</v>
      </c>
      <c r="F1485">
        <v>50</v>
      </c>
      <c r="G1485" s="2" t="s">
        <v>89</v>
      </c>
      <c r="H1485" s="2" t="s">
        <v>11</v>
      </c>
      <c r="I1485">
        <v>1</v>
      </c>
      <c r="J1485" s="2" t="s">
        <v>77</v>
      </c>
      <c r="K1485" s="2">
        <v>45</v>
      </c>
      <c r="L1485" s="2"/>
      <c r="M1485" s="2" t="str">
        <f t="shared" si="138"/>
        <v/>
      </c>
      <c r="O1485" s="2" t="str">
        <f t="shared" si="139"/>
        <v/>
      </c>
      <c r="P1485" s="2" t="str">
        <f>IF(ISNUMBER(O1485),SUMIFS(O$1:$O1485,A$1:$A1485,A1485,C$1:$C1485,C1485,G$1:$G1485,G1485,E$1:$E1485,E1485),"")</f>
        <v/>
      </c>
      <c r="U1485" t="str">
        <f t="shared" si="140"/>
        <v/>
      </c>
      <c r="V1485">
        <v>22.353718757629395</v>
      </c>
      <c r="W1485">
        <v>29.588075637817383</v>
      </c>
      <c r="X1485">
        <v>79.041332244873047</v>
      </c>
      <c r="Y1485">
        <v>42.050466537475586</v>
      </c>
      <c r="Z1485">
        <v>91.2313232421875</v>
      </c>
      <c r="AA1485">
        <v>13.058204650878906</v>
      </c>
      <c r="AB1485">
        <v>2.0893127441406253E-2</v>
      </c>
      <c r="AC1485" s="2">
        <f t="shared" si="141"/>
        <v>2.0893127441406253E-2</v>
      </c>
      <c r="AD1485">
        <v>12.646613159179688</v>
      </c>
      <c r="AE1485">
        <v>29.570504926108377</v>
      </c>
      <c r="AH1485" s="2" t="str">
        <f t="shared" si="142"/>
        <v/>
      </c>
      <c r="AI1485" s="2" t="str">
        <f>IF(ISNUMBER(AH1485),SUMIFS($AH$1:AH1485,$A$1:A1485,A1485,C$1:$C1485,C1485,$G$1:G1485,G1485,$E$1:E1485,E1485),"")</f>
        <v/>
      </c>
      <c r="AJ1485">
        <f t="shared" si="143"/>
        <v>11</v>
      </c>
    </row>
    <row r="1486" spans="1:36" x14ac:dyDescent="0.25">
      <c r="A1486" s="14" t="s">
        <v>102</v>
      </c>
      <c r="B1486" t="s">
        <v>98</v>
      </c>
      <c r="C1486" t="s">
        <v>105</v>
      </c>
      <c r="D1486" s="13">
        <v>41920</v>
      </c>
      <c r="E1486">
        <v>3</v>
      </c>
      <c r="F1486">
        <v>100</v>
      </c>
      <c r="G1486" s="2" t="s">
        <v>89</v>
      </c>
      <c r="H1486" s="2" t="s">
        <v>11</v>
      </c>
      <c r="I1486">
        <v>1</v>
      </c>
      <c r="J1486" s="2" t="s">
        <v>77</v>
      </c>
      <c r="K1486" s="2">
        <v>90</v>
      </c>
      <c r="L1486" s="2"/>
      <c r="M1486" s="2" t="str">
        <f t="shared" si="138"/>
        <v/>
      </c>
      <c r="O1486" s="2" t="str">
        <f t="shared" si="139"/>
        <v/>
      </c>
      <c r="P1486" s="2" t="str">
        <f>IF(ISNUMBER(O1486),SUMIFS(O$1:$O1486,A$1:$A1486,A1486,C$1:$C1486,C1486,G$1:$G1486,G1486,E$1:$E1486,E1486),"")</f>
        <v/>
      </c>
      <c r="U1486" t="str">
        <f t="shared" si="140"/>
        <v/>
      </c>
      <c r="V1486">
        <v>22.617805480957031</v>
      </c>
      <c r="W1486">
        <v>29.973894119262695</v>
      </c>
      <c r="X1486">
        <v>78.230567932128906</v>
      </c>
      <c r="Y1486">
        <v>43.42474365234375</v>
      </c>
      <c r="Z1486">
        <v>91.010993957519531</v>
      </c>
      <c r="AA1486">
        <v>12.29688549041748</v>
      </c>
      <c r="AB1486">
        <v>1.967501678466797E-2</v>
      </c>
      <c r="AC1486" s="2">
        <f t="shared" si="141"/>
        <v>1.967501678466797E-2</v>
      </c>
      <c r="AD1486">
        <v>12.516890869140624</v>
      </c>
      <c r="AE1486">
        <v>28.7521706772513</v>
      </c>
      <c r="AH1486" s="2" t="str">
        <f t="shared" si="142"/>
        <v/>
      </c>
      <c r="AI1486" s="2" t="str">
        <f>IF(ISNUMBER(AH1486),SUMIFS($AH$1:AH1486,$A$1:A1486,A1486,C$1:$C1486,C1486,$G$1:G1486,G1486,$E$1:E1486,E1486),"")</f>
        <v/>
      </c>
      <c r="AJ1486">
        <f t="shared" si="143"/>
        <v>11</v>
      </c>
    </row>
    <row r="1487" spans="1:36" x14ac:dyDescent="0.25">
      <c r="A1487" s="14" t="s">
        <v>101</v>
      </c>
      <c r="B1487" t="s">
        <v>98</v>
      </c>
      <c r="C1487" t="s">
        <v>105</v>
      </c>
      <c r="D1487" s="13">
        <v>41920</v>
      </c>
      <c r="E1487">
        <v>3</v>
      </c>
      <c r="F1487">
        <v>200</v>
      </c>
      <c r="G1487" s="2" t="s">
        <v>89</v>
      </c>
      <c r="H1487" s="2" t="s">
        <v>11</v>
      </c>
      <c r="I1487">
        <v>1</v>
      </c>
      <c r="J1487" s="2" t="s">
        <v>77</v>
      </c>
      <c r="K1487" s="2">
        <v>180</v>
      </c>
      <c r="L1487" s="2"/>
      <c r="M1487" s="2" t="str">
        <f t="shared" si="138"/>
        <v/>
      </c>
      <c r="O1487" s="2" t="str">
        <f t="shared" si="139"/>
        <v/>
      </c>
      <c r="P1487" s="2" t="str">
        <f>IF(ISNUMBER(O1487),SUMIFS(O$1:$O1487,A$1:$A1487,A1487,C$1:$C1487,C1487,G$1:$G1487,G1487,E$1:$E1487,E1487),"")</f>
        <v/>
      </c>
      <c r="U1487" t="str">
        <f t="shared" si="140"/>
        <v/>
      </c>
      <c r="V1487">
        <v>22.545738220214844</v>
      </c>
      <c r="W1487">
        <v>25.866369247436523</v>
      </c>
      <c r="X1487">
        <v>77.803619384765625</v>
      </c>
      <c r="Y1487">
        <v>42.876594543457031</v>
      </c>
      <c r="Z1487">
        <v>90.517208099365234</v>
      </c>
      <c r="AA1487">
        <v>14.742270946502686</v>
      </c>
      <c r="AB1487">
        <v>2.3587633514404297E-2</v>
      </c>
      <c r="AC1487" s="2">
        <f t="shared" si="141"/>
        <v>2.3587633514404297E-2</v>
      </c>
      <c r="AD1487">
        <v>12.448579101562501</v>
      </c>
      <c r="AE1487">
        <v>25.745700245700242</v>
      </c>
      <c r="AH1487" s="2" t="str">
        <f t="shared" si="142"/>
        <v/>
      </c>
      <c r="AI1487" s="2" t="str">
        <f>IF(ISNUMBER(AH1487),SUMIFS($AH$1:AH1487,$A$1:A1487,A1487,C$1:$C1487,C1487,$G$1:G1487,G1487,$E$1:E1487,E1487),"")</f>
        <v/>
      </c>
      <c r="AJ1487">
        <f t="shared" si="143"/>
        <v>11</v>
      </c>
    </row>
    <row r="1488" spans="1:36" x14ac:dyDescent="0.25">
      <c r="A1488" s="14" t="s">
        <v>100</v>
      </c>
      <c r="B1488" t="s">
        <v>98</v>
      </c>
      <c r="C1488" t="s">
        <v>105</v>
      </c>
      <c r="D1488" s="13">
        <v>41920</v>
      </c>
      <c r="E1488">
        <v>3</v>
      </c>
      <c r="F1488">
        <v>350</v>
      </c>
      <c r="G1488" s="2" t="s">
        <v>89</v>
      </c>
      <c r="H1488" s="2" t="s">
        <v>11</v>
      </c>
      <c r="I1488">
        <v>1</v>
      </c>
      <c r="J1488" s="2" t="s">
        <v>77</v>
      </c>
      <c r="K1488" s="2">
        <v>350</v>
      </c>
      <c r="L1488" s="2"/>
      <c r="M1488" s="2" t="str">
        <f t="shared" si="138"/>
        <v/>
      </c>
      <c r="O1488" s="2" t="str">
        <f t="shared" si="139"/>
        <v/>
      </c>
      <c r="P1488" s="2" t="str">
        <f>IF(ISNUMBER(O1488),SUMIFS(O$1:$O1488,A$1:$A1488,A1488,C$1:$C1488,C1488,G$1:$G1488,G1488,E$1:$E1488,E1488),"")</f>
        <v/>
      </c>
      <c r="U1488" t="str">
        <f t="shared" si="140"/>
        <v/>
      </c>
      <c r="V1488">
        <v>22.872886657714844</v>
      </c>
      <c r="W1488">
        <v>24.675008773803711</v>
      </c>
      <c r="X1488">
        <v>76.992214202880859</v>
      </c>
      <c r="Y1488">
        <v>43.733444213867188</v>
      </c>
      <c r="Z1488">
        <v>90.890411376953125</v>
      </c>
      <c r="AA1488">
        <v>15.617099285125732</v>
      </c>
      <c r="AB1488">
        <v>2.498735885620117E-2</v>
      </c>
      <c r="AC1488" s="2">
        <f t="shared" si="141"/>
        <v>2.498735885620117E-2</v>
      </c>
      <c r="AD1488">
        <v>12.318754272460938</v>
      </c>
      <c r="AE1488">
        <v>27.168367346938776</v>
      </c>
      <c r="AH1488" s="2" t="str">
        <f t="shared" si="142"/>
        <v/>
      </c>
      <c r="AI1488" s="2" t="str">
        <f>IF(ISNUMBER(AH1488),SUMIFS($AH$1:AH1488,$A$1:A1488,A1488,C$1:$C1488,C1488,$G$1:G1488,G1488,$E$1:E1488,E1488),"")</f>
        <v/>
      </c>
      <c r="AJ1488">
        <f t="shared" si="143"/>
        <v>11</v>
      </c>
    </row>
    <row r="1489" spans="1:36" x14ac:dyDescent="0.25">
      <c r="A1489" s="14" t="s">
        <v>99</v>
      </c>
      <c r="B1489" t="s">
        <v>98</v>
      </c>
      <c r="C1489" t="s">
        <v>105</v>
      </c>
      <c r="D1489" s="13">
        <v>41920</v>
      </c>
      <c r="E1489">
        <v>3</v>
      </c>
      <c r="F1489">
        <v>500</v>
      </c>
      <c r="G1489" s="2" t="s">
        <v>89</v>
      </c>
      <c r="H1489" s="2" t="s">
        <v>11</v>
      </c>
      <c r="I1489">
        <v>1</v>
      </c>
      <c r="J1489" s="2" t="s">
        <v>77</v>
      </c>
      <c r="K1489" s="2">
        <v>450</v>
      </c>
      <c r="L1489" s="2"/>
      <c r="M1489" s="2" t="str">
        <f t="shared" si="138"/>
        <v/>
      </c>
      <c r="O1489" s="2" t="str">
        <f t="shared" si="139"/>
        <v/>
      </c>
      <c r="P1489" s="2" t="str">
        <f>IF(ISNUMBER(O1489),SUMIFS(O$1:$O1489,A$1:$A1489,A1489,C$1:$C1489,C1489,G$1:$G1489,G1489,E$1:$E1489,E1489),"")</f>
        <v/>
      </c>
      <c r="U1489" t="str">
        <f t="shared" si="140"/>
        <v/>
      </c>
      <c r="V1489">
        <v>21.117110252380371</v>
      </c>
      <c r="W1489">
        <v>24.258259773254395</v>
      </c>
      <c r="X1489">
        <v>79.111381530761719</v>
      </c>
      <c r="Y1489">
        <v>39.698253631591797</v>
      </c>
      <c r="Z1489">
        <v>89.909168243408203</v>
      </c>
      <c r="AA1489">
        <v>18.408267974853516</v>
      </c>
      <c r="AB1489">
        <v>2.9453228759765623E-2</v>
      </c>
      <c r="AC1489" s="2">
        <f t="shared" si="141"/>
        <v>2.9453228759765623E-2</v>
      </c>
      <c r="AD1489">
        <v>12.657821044921874</v>
      </c>
      <c r="AE1489">
        <v>28.290441176470587</v>
      </c>
      <c r="AH1489" s="2" t="str">
        <f t="shared" si="142"/>
        <v/>
      </c>
      <c r="AI1489" s="2" t="str">
        <f>IF(ISNUMBER(AH1489),SUMIFS($AH$1:AH1489,$A$1:A1489,A1489,C$1:$C1489,C1489,$G$1:G1489,G1489,$E$1:E1489,E1489),"")</f>
        <v/>
      </c>
      <c r="AJ1489">
        <f t="shared" si="143"/>
        <v>11</v>
      </c>
    </row>
    <row r="1490" spans="1:36" x14ac:dyDescent="0.25">
      <c r="A1490" s="14" t="s">
        <v>104</v>
      </c>
      <c r="B1490" t="s">
        <v>98</v>
      </c>
      <c r="C1490" t="s">
        <v>105</v>
      </c>
      <c r="D1490" s="13">
        <v>41920</v>
      </c>
      <c r="E1490">
        <v>4</v>
      </c>
      <c r="F1490">
        <v>0</v>
      </c>
      <c r="G1490" s="2" t="s">
        <v>89</v>
      </c>
      <c r="H1490" s="2" t="s">
        <v>11</v>
      </c>
      <c r="I1490">
        <v>1</v>
      </c>
      <c r="J1490" s="2" t="s">
        <v>77</v>
      </c>
      <c r="K1490" s="2">
        <v>0</v>
      </c>
      <c r="L1490" s="2"/>
      <c r="M1490" s="2" t="str">
        <f t="shared" si="138"/>
        <v/>
      </c>
      <c r="O1490" s="2" t="str">
        <f t="shared" si="139"/>
        <v/>
      </c>
      <c r="P1490" s="2" t="str">
        <f>IF(ISNUMBER(O1490),SUMIFS(O$1:$O1490,A$1:$A1490,A1490,C$1:$C1490,C1490,G$1:$G1490,G1490,E$1:$E1490,E1490),"")</f>
        <v/>
      </c>
      <c r="U1490" t="str">
        <f t="shared" si="140"/>
        <v/>
      </c>
      <c r="V1490">
        <v>21.498037338256836</v>
      </c>
      <c r="W1490">
        <v>33.229043960571289</v>
      </c>
      <c r="X1490">
        <v>79.312252044677734</v>
      </c>
      <c r="Y1490">
        <v>42.039375305175781</v>
      </c>
      <c r="Z1490">
        <v>92.411945343017578</v>
      </c>
      <c r="AA1490">
        <v>10.812464237213135</v>
      </c>
      <c r="AB1490">
        <v>1.7299942779541014E-2</v>
      </c>
      <c r="AC1490" s="2">
        <f t="shared" si="141"/>
        <v>1.7299942779541014E-2</v>
      </c>
      <c r="AD1490">
        <v>12.689960327148437</v>
      </c>
      <c r="AE1490">
        <v>25.710393541876897</v>
      </c>
      <c r="AH1490" s="2" t="str">
        <f t="shared" si="142"/>
        <v/>
      </c>
      <c r="AI1490" s="2" t="str">
        <f>IF(ISNUMBER(AH1490),SUMIFS($AH$1:AH1490,$A$1:A1490,A1490,C$1:$C1490,C1490,$G$1:G1490,G1490,$E$1:E1490,E1490),"")</f>
        <v/>
      </c>
      <c r="AJ1490">
        <f t="shared" si="143"/>
        <v>11</v>
      </c>
    </row>
    <row r="1491" spans="1:36" x14ac:dyDescent="0.25">
      <c r="A1491" s="14" t="s">
        <v>103</v>
      </c>
      <c r="B1491" t="s">
        <v>98</v>
      </c>
      <c r="C1491" t="s">
        <v>105</v>
      </c>
      <c r="D1491" s="13">
        <v>41920</v>
      </c>
      <c r="E1491">
        <v>4</v>
      </c>
      <c r="F1491">
        <v>50</v>
      </c>
      <c r="G1491" s="2" t="s">
        <v>89</v>
      </c>
      <c r="H1491" s="2" t="s">
        <v>11</v>
      </c>
      <c r="I1491">
        <v>1</v>
      </c>
      <c r="J1491" s="2" t="s">
        <v>77</v>
      </c>
      <c r="K1491" s="2">
        <v>45</v>
      </c>
      <c r="L1491" s="2"/>
      <c r="M1491" s="2" t="str">
        <f t="shared" si="138"/>
        <v/>
      </c>
      <c r="O1491" s="2" t="str">
        <f t="shared" si="139"/>
        <v/>
      </c>
      <c r="P1491" s="2" t="str">
        <f>IF(ISNUMBER(O1491),SUMIFS(O$1:$O1491,A$1:$A1491,A1491,C$1:$C1491,C1491,G$1:$G1491,G1491,E$1:$E1491,E1491),"")</f>
        <v/>
      </c>
      <c r="U1491" t="str">
        <f t="shared" si="140"/>
        <v/>
      </c>
      <c r="V1491">
        <v>20.688542366027832</v>
      </c>
      <c r="W1491">
        <v>27.437273979187012</v>
      </c>
      <c r="X1491">
        <v>73.515865325927734</v>
      </c>
      <c r="Y1491">
        <v>36.91718864440918</v>
      </c>
      <c r="Z1491">
        <v>86.269668579101563</v>
      </c>
      <c r="AA1491">
        <v>11.749213218688965</v>
      </c>
      <c r="AB1491">
        <v>1.8798741149902341E-2</v>
      </c>
      <c r="AC1491" s="2">
        <f t="shared" si="141"/>
        <v>1.8798741149902341E-2</v>
      </c>
      <c r="AD1491">
        <v>11.762538452148437</v>
      </c>
      <c r="AE1491">
        <v>32.306534823731724</v>
      </c>
      <c r="AH1491" s="2" t="str">
        <f t="shared" si="142"/>
        <v/>
      </c>
      <c r="AI1491" s="2" t="str">
        <f>IF(ISNUMBER(AH1491),SUMIFS($AH$1:AH1491,$A$1:A1491,A1491,C$1:$C1491,C1491,$G$1:G1491,G1491,$E$1:E1491,E1491),"")</f>
        <v/>
      </c>
      <c r="AJ1491">
        <f t="shared" si="143"/>
        <v>11</v>
      </c>
    </row>
    <row r="1492" spans="1:36" x14ac:dyDescent="0.25">
      <c r="A1492" s="14" t="s">
        <v>102</v>
      </c>
      <c r="B1492" t="s">
        <v>98</v>
      </c>
      <c r="C1492" t="s">
        <v>105</v>
      </c>
      <c r="D1492" s="13">
        <v>41920</v>
      </c>
      <c r="E1492">
        <v>4</v>
      </c>
      <c r="F1492">
        <v>100</v>
      </c>
      <c r="G1492" s="2" t="s">
        <v>89</v>
      </c>
      <c r="H1492" s="2" t="s">
        <v>11</v>
      </c>
      <c r="I1492">
        <v>1</v>
      </c>
      <c r="J1492" s="2" t="s">
        <v>77</v>
      </c>
      <c r="K1492" s="2">
        <v>90</v>
      </c>
      <c r="L1492" s="2"/>
      <c r="M1492" s="2" t="str">
        <f t="shared" si="138"/>
        <v/>
      </c>
      <c r="O1492" s="2" t="str">
        <f t="shared" si="139"/>
        <v/>
      </c>
      <c r="P1492" s="2" t="str">
        <f>IF(ISNUMBER(O1492),SUMIFS(O$1:$O1492,A$1:$A1492,A1492,C$1:$C1492,C1492,G$1:$G1492,G1492,E$1:$E1492,E1492),"")</f>
        <v/>
      </c>
      <c r="U1492" t="str">
        <f t="shared" si="140"/>
        <v/>
      </c>
      <c r="V1492">
        <v>19.711649894714355</v>
      </c>
      <c r="W1492">
        <v>34.02033805847168</v>
      </c>
      <c r="X1492">
        <v>82.258419036865234</v>
      </c>
      <c r="Y1492">
        <v>37.607852935791016</v>
      </c>
      <c r="Z1492">
        <v>92.794952392578125</v>
      </c>
      <c r="AA1492">
        <v>12.855713844299316</v>
      </c>
      <c r="AB1492">
        <v>2.0569142150878905E-2</v>
      </c>
      <c r="AC1492" s="2">
        <f t="shared" si="141"/>
        <v>2.0569142150878905E-2</v>
      </c>
      <c r="AD1492">
        <v>13.161347045898438</v>
      </c>
      <c r="AE1492">
        <v>32.780358327803583</v>
      </c>
      <c r="AH1492" s="2" t="str">
        <f t="shared" si="142"/>
        <v/>
      </c>
      <c r="AI1492" s="2" t="str">
        <f>IF(ISNUMBER(AH1492),SUMIFS($AH$1:AH1492,$A$1:A1492,A1492,C$1:$C1492,C1492,$G$1:G1492,G1492,$E$1:E1492,E1492),"")</f>
        <v/>
      </c>
      <c r="AJ1492">
        <f t="shared" si="143"/>
        <v>11</v>
      </c>
    </row>
    <row r="1493" spans="1:36" x14ac:dyDescent="0.25">
      <c r="A1493" s="14" t="s">
        <v>101</v>
      </c>
      <c r="B1493" t="s">
        <v>98</v>
      </c>
      <c r="C1493" t="s">
        <v>105</v>
      </c>
      <c r="D1493" s="13">
        <v>41920</v>
      </c>
      <c r="E1493">
        <v>4</v>
      </c>
      <c r="F1493">
        <v>200</v>
      </c>
      <c r="G1493" s="2" t="s">
        <v>89</v>
      </c>
      <c r="H1493" s="2" t="s">
        <v>11</v>
      </c>
      <c r="I1493">
        <v>1</v>
      </c>
      <c r="J1493" s="2" t="s">
        <v>77</v>
      </c>
      <c r="K1493" s="2">
        <v>180</v>
      </c>
      <c r="L1493" s="2"/>
      <c r="M1493" s="2" t="str">
        <f t="shared" si="138"/>
        <v/>
      </c>
      <c r="O1493" s="2" t="str">
        <f t="shared" si="139"/>
        <v/>
      </c>
      <c r="P1493" s="2" t="str">
        <f>IF(ISNUMBER(O1493),SUMIFS(O$1:$O1493,A$1:$A1493,A1493,C$1:$C1493,C1493,G$1:$G1493,G1493,E$1:$E1493,E1493),"")</f>
        <v/>
      </c>
      <c r="U1493" t="str">
        <f t="shared" si="140"/>
        <v/>
      </c>
      <c r="V1493">
        <v>22.403043746948242</v>
      </c>
      <c r="W1493">
        <v>28.541382789611816</v>
      </c>
      <c r="X1493">
        <v>78.673992156982422</v>
      </c>
      <c r="Y1493">
        <v>42.161947250366211</v>
      </c>
      <c r="Z1493">
        <v>91.485858917236328</v>
      </c>
      <c r="AA1493">
        <v>14.028373718261719</v>
      </c>
      <c r="AB1493">
        <v>2.2445397949218751E-2</v>
      </c>
      <c r="AC1493" s="2">
        <f t="shared" si="141"/>
        <v>2.2445397949218751E-2</v>
      </c>
      <c r="AD1493">
        <v>12.587838745117187</v>
      </c>
      <c r="AE1493">
        <v>24.737979470556454</v>
      </c>
      <c r="AH1493" s="2" t="str">
        <f t="shared" si="142"/>
        <v/>
      </c>
      <c r="AI1493" s="2" t="str">
        <f>IF(ISNUMBER(AH1493),SUMIFS($AH$1:AH1493,$A$1:A1493,A1493,C$1:$C1493,C1493,$G$1:G1493,G1493,$E$1:E1493,E1493),"")</f>
        <v/>
      </c>
      <c r="AJ1493">
        <f t="shared" si="143"/>
        <v>11</v>
      </c>
    </row>
    <row r="1494" spans="1:36" x14ac:dyDescent="0.25">
      <c r="A1494" s="14" t="s">
        <v>100</v>
      </c>
      <c r="B1494" t="s">
        <v>98</v>
      </c>
      <c r="C1494" t="s">
        <v>105</v>
      </c>
      <c r="D1494" s="13">
        <v>41920</v>
      </c>
      <c r="E1494">
        <v>4</v>
      </c>
      <c r="F1494">
        <v>350</v>
      </c>
      <c r="G1494" s="2" t="s">
        <v>89</v>
      </c>
      <c r="H1494" s="2" t="s">
        <v>11</v>
      </c>
      <c r="I1494">
        <v>1</v>
      </c>
      <c r="J1494" s="2" t="s">
        <v>77</v>
      </c>
      <c r="K1494" s="2">
        <v>350</v>
      </c>
      <c r="L1494" s="2"/>
      <c r="M1494" s="2" t="str">
        <f t="shared" si="138"/>
        <v/>
      </c>
      <c r="O1494" s="2" t="str">
        <f t="shared" si="139"/>
        <v/>
      </c>
      <c r="P1494" s="2" t="str">
        <f>IF(ISNUMBER(O1494),SUMIFS(O$1:$O1494,A$1:$A1494,A1494,C$1:$C1494,C1494,G$1:$G1494,G1494,E$1:$E1494,E1494),"")</f>
        <v/>
      </c>
      <c r="U1494" t="str">
        <f t="shared" si="140"/>
        <v/>
      </c>
      <c r="V1494">
        <v>20.622433662414551</v>
      </c>
      <c r="W1494">
        <v>26.821751594543457</v>
      </c>
      <c r="X1494">
        <v>79.263484954833984</v>
      </c>
      <c r="Y1494">
        <v>39.346704483032227</v>
      </c>
      <c r="Z1494">
        <v>91.230358123779297</v>
      </c>
      <c r="AA1494">
        <v>16.04863166809082</v>
      </c>
      <c r="AB1494">
        <v>2.5677810668945315E-2</v>
      </c>
      <c r="AC1494" s="2">
        <f t="shared" si="141"/>
        <v>2.5677810668945315E-2</v>
      </c>
      <c r="AD1494">
        <v>12.682157592773438</v>
      </c>
      <c r="AE1494">
        <v>30.116606868272676</v>
      </c>
      <c r="AH1494" s="2" t="str">
        <f t="shared" si="142"/>
        <v/>
      </c>
      <c r="AI1494" s="2" t="str">
        <f>IF(ISNUMBER(AH1494),SUMIFS($AH$1:AH1494,$A$1:A1494,A1494,C$1:$C1494,C1494,$G$1:G1494,G1494,$E$1:E1494,E1494),"")</f>
        <v/>
      </c>
      <c r="AJ1494">
        <f t="shared" si="143"/>
        <v>11</v>
      </c>
    </row>
    <row r="1495" spans="1:36" x14ac:dyDescent="0.25">
      <c r="A1495" s="14" t="s">
        <v>99</v>
      </c>
      <c r="B1495" t="s">
        <v>98</v>
      </c>
      <c r="C1495" t="s">
        <v>105</v>
      </c>
      <c r="D1495" s="13">
        <v>41920</v>
      </c>
      <c r="E1495">
        <v>4</v>
      </c>
      <c r="F1495">
        <v>500</v>
      </c>
      <c r="G1495" s="2" t="s">
        <v>89</v>
      </c>
      <c r="H1495" s="2" t="s">
        <v>11</v>
      </c>
      <c r="I1495">
        <v>1</v>
      </c>
      <c r="J1495" s="2" t="s">
        <v>77</v>
      </c>
      <c r="K1495" s="2">
        <v>450</v>
      </c>
      <c r="L1495" s="2"/>
      <c r="M1495" s="2" t="str">
        <f t="shared" si="138"/>
        <v/>
      </c>
      <c r="O1495" s="2" t="str">
        <f t="shared" si="139"/>
        <v/>
      </c>
      <c r="P1495" s="2" t="str">
        <f>IF(ISNUMBER(O1495),SUMIFS(O$1:$O1495,A$1:$A1495,A1495,C$1:$C1495,C1495,G$1:$G1495,G1495,E$1:$E1495,E1495),"")</f>
        <v/>
      </c>
      <c r="U1495" t="str">
        <f t="shared" si="140"/>
        <v/>
      </c>
      <c r="V1495">
        <v>22.144546508789063</v>
      </c>
      <c r="W1495">
        <v>29.126443862915039</v>
      </c>
      <c r="X1495">
        <v>79.218238830566406</v>
      </c>
      <c r="Y1495">
        <v>41.557277679443359</v>
      </c>
      <c r="Z1495">
        <v>91.600811004638672</v>
      </c>
      <c r="AA1495">
        <v>13.59994649887085</v>
      </c>
      <c r="AB1495">
        <v>2.1759914398193358E-2</v>
      </c>
      <c r="AC1495" s="2">
        <f t="shared" si="141"/>
        <v>2.1759914398193358E-2</v>
      </c>
      <c r="AD1495">
        <v>12.674918212890626</v>
      </c>
      <c r="AE1495">
        <v>28.300795372378886</v>
      </c>
      <c r="AH1495" s="2" t="str">
        <f t="shared" si="142"/>
        <v/>
      </c>
      <c r="AI1495" s="2" t="str">
        <f>IF(ISNUMBER(AH1495),SUMIFS($AH$1:AH1495,$A$1:A1495,A1495,C$1:$C1495,C1495,$G$1:G1495,G1495,$E$1:E1495,E1495),"")</f>
        <v/>
      </c>
      <c r="AJ1495">
        <f t="shared" si="143"/>
        <v>11</v>
      </c>
    </row>
    <row r="1496" spans="1:36" x14ac:dyDescent="0.25">
      <c r="A1496" s="14" t="s">
        <v>104</v>
      </c>
      <c r="B1496" t="s">
        <v>98</v>
      </c>
      <c r="C1496" t="s">
        <v>105</v>
      </c>
      <c r="D1496" s="13">
        <v>41942</v>
      </c>
      <c r="E1496">
        <v>1</v>
      </c>
      <c r="F1496">
        <v>0</v>
      </c>
      <c r="G1496" s="2" t="s">
        <v>89</v>
      </c>
      <c r="H1496" s="2" t="s">
        <v>11</v>
      </c>
      <c r="I1496">
        <v>2</v>
      </c>
      <c r="J1496" s="2" t="s">
        <v>77</v>
      </c>
      <c r="K1496" s="2">
        <v>0</v>
      </c>
      <c r="L1496" s="2"/>
      <c r="M1496" s="2" t="str">
        <f t="shared" si="138"/>
        <v/>
      </c>
      <c r="N1496">
        <v>430.72524222433475</v>
      </c>
      <c r="O1496" s="2">
        <f t="shared" si="139"/>
        <v>43.072524222433472</v>
      </c>
      <c r="P1496" s="2">
        <f>IF(ISNUMBER(O1496),SUMIFS(O$1:$O1496,A$1:$A1496,A1496,C$1:$C1496,C1496,G$1:$G1496,G1496,E$1:$E1496,E1496),"")</f>
        <v>43.072524222433472</v>
      </c>
      <c r="U1496" t="str">
        <f t="shared" si="140"/>
        <v/>
      </c>
      <c r="V1496">
        <v>23.386037826538086</v>
      </c>
      <c r="W1496">
        <v>23.054201126098633</v>
      </c>
      <c r="X1496">
        <v>72.851779937744141</v>
      </c>
      <c r="Y1496">
        <v>43.117038726806641</v>
      </c>
      <c r="Z1496">
        <v>89.159439086914063</v>
      </c>
      <c r="AA1496">
        <v>13.76721715927124</v>
      </c>
      <c r="AB1496">
        <v>2.2027547454833981E-2</v>
      </c>
      <c r="AC1496" s="2">
        <f t="shared" si="141"/>
        <v>2.2027547454833981E-2</v>
      </c>
      <c r="AD1496">
        <v>11.656284790039063</v>
      </c>
      <c r="AE1496">
        <v>31.799637023593462</v>
      </c>
      <c r="AH1496" s="2">
        <f t="shared" si="142"/>
        <v>0.94899999999999995</v>
      </c>
      <c r="AI1496" s="2">
        <f>IF(ISNUMBER(AH1496),SUMIFS($AH$1:AH1496,$A$1:A1496,A1496,C$1:$C1496,C1496,$G$1:G1496,G1496,$E$1:E1496,E1496),"")</f>
        <v>0.94899999999999995</v>
      </c>
      <c r="AJ1496">
        <f t="shared" si="143"/>
        <v>16</v>
      </c>
    </row>
    <row r="1497" spans="1:36" x14ac:dyDescent="0.25">
      <c r="A1497" s="14" t="s">
        <v>103</v>
      </c>
      <c r="B1497" t="s">
        <v>98</v>
      </c>
      <c r="C1497" t="s">
        <v>105</v>
      </c>
      <c r="D1497" s="13">
        <v>41942</v>
      </c>
      <c r="E1497">
        <v>1</v>
      </c>
      <c r="F1497">
        <v>50</v>
      </c>
      <c r="G1497" s="2" t="s">
        <v>89</v>
      </c>
      <c r="H1497" s="2" t="s">
        <v>11</v>
      </c>
      <c r="I1497">
        <v>2</v>
      </c>
      <c r="J1497" s="2" t="s">
        <v>77</v>
      </c>
      <c r="K1497" s="2">
        <v>45</v>
      </c>
      <c r="L1497" s="2"/>
      <c r="M1497" s="2" t="str">
        <f t="shared" si="138"/>
        <v/>
      </c>
      <c r="N1497">
        <v>544.37183702217101</v>
      </c>
      <c r="O1497" s="2">
        <f t="shared" si="139"/>
        <v>54.437183702217098</v>
      </c>
      <c r="P1497" s="2">
        <f>IF(ISNUMBER(O1497),SUMIFS(O$1:$O1497,A$1:$A1497,A1497,C$1:$C1497,C1497,G$1:$G1497,G1497,E$1:$E1497,E1497),"")</f>
        <v>54.437183702217098</v>
      </c>
      <c r="U1497" t="str">
        <f t="shared" si="140"/>
        <v/>
      </c>
      <c r="V1497">
        <v>22.309794425964355</v>
      </c>
      <c r="W1497">
        <v>24.449603080749512</v>
      </c>
      <c r="X1497">
        <v>74.310554504394531</v>
      </c>
      <c r="Y1497">
        <v>40.40155029296875</v>
      </c>
      <c r="Z1497">
        <v>89.081729888916016</v>
      </c>
      <c r="AA1497">
        <v>14.442567348480225</v>
      </c>
      <c r="AB1497">
        <v>2.3108107757568361E-2</v>
      </c>
      <c r="AC1497" s="2">
        <f t="shared" si="141"/>
        <v>2.3108107757568361E-2</v>
      </c>
      <c r="AD1497">
        <v>11.889688720703125</v>
      </c>
      <c r="AE1497">
        <v>29.229056021929068</v>
      </c>
      <c r="AH1497" s="2">
        <f t="shared" si="142"/>
        <v>1.258</v>
      </c>
      <c r="AI1497" s="2">
        <f>IF(ISNUMBER(AH1497),SUMIFS($AH$1:AH1497,$A$1:A1497,A1497,C$1:$C1497,C1497,$G$1:G1497,G1497,$E$1:E1497,E1497),"")</f>
        <v>1.258</v>
      </c>
      <c r="AJ1497">
        <f t="shared" si="143"/>
        <v>16</v>
      </c>
    </row>
    <row r="1498" spans="1:36" x14ac:dyDescent="0.25">
      <c r="A1498" s="14" t="s">
        <v>102</v>
      </c>
      <c r="B1498" t="s">
        <v>98</v>
      </c>
      <c r="C1498" t="s">
        <v>105</v>
      </c>
      <c r="D1498" s="13">
        <v>41942</v>
      </c>
      <c r="E1498">
        <v>1</v>
      </c>
      <c r="F1498">
        <v>100</v>
      </c>
      <c r="G1498" s="2" t="s">
        <v>89</v>
      </c>
      <c r="H1498" s="2" t="s">
        <v>11</v>
      </c>
      <c r="I1498">
        <v>2</v>
      </c>
      <c r="J1498" s="2" t="s">
        <v>77</v>
      </c>
      <c r="K1498" s="2">
        <v>90</v>
      </c>
      <c r="L1498" s="2"/>
      <c r="M1498" s="2" t="str">
        <f t="shared" si="138"/>
        <v/>
      </c>
      <c r="N1498">
        <v>855.79295772267005</v>
      </c>
      <c r="O1498" s="2">
        <f t="shared" si="139"/>
        <v>85.579295772267002</v>
      </c>
      <c r="P1498" s="2">
        <f>IF(ISNUMBER(O1498),SUMIFS(O$1:$O1498,A$1:$A1498,A1498,C$1:$C1498,C1498,G$1:$G1498,G1498,E$1:$E1498,E1498),"")</f>
        <v>85.579295772267002</v>
      </c>
      <c r="U1498" t="str">
        <f t="shared" si="140"/>
        <v/>
      </c>
      <c r="V1498">
        <v>22.106381416320801</v>
      </c>
      <c r="W1498">
        <v>28.248673439025879</v>
      </c>
      <c r="X1498">
        <v>76.964523315429688</v>
      </c>
      <c r="Y1498">
        <v>39.952018737792969</v>
      </c>
      <c r="Z1498">
        <v>89.410942077636719</v>
      </c>
      <c r="AA1498">
        <v>14.235825538635254</v>
      </c>
      <c r="AB1498">
        <v>2.2777320861816407E-2</v>
      </c>
      <c r="AC1498" s="2">
        <f t="shared" si="141"/>
        <v>2.2777320861816407E-2</v>
      </c>
      <c r="AD1498">
        <v>12.31432373046875</v>
      </c>
      <c r="AE1498">
        <v>24.65623003194888</v>
      </c>
      <c r="AH1498" s="2">
        <f t="shared" si="142"/>
        <v>1.9490000000000001</v>
      </c>
      <c r="AI1498" s="2">
        <f>IF(ISNUMBER(AH1498),SUMIFS($AH$1:AH1498,$A$1:A1498,A1498,C$1:$C1498,C1498,$G$1:G1498,G1498,$E$1:E1498,E1498),"")</f>
        <v>1.9490000000000001</v>
      </c>
      <c r="AJ1498">
        <f t="shared" si="143"/>
        <v>16</v>
      </c>
    </row>
    <row r="1499" spans="1:36" x14ac:dyDescent="0.25">
      <c r="A1499" s="14" t="s">
        <v>101</v>
      </c>
      <c r="B1499" t="s">
        <v>98</v>
      </c>
      <c r="C1499" t="s">
        <v>105</v>
      </c>
      <c r="D1499" s="13">
        <v>41942</v>
      </c>
      <c r="E1499">
        <v>1</v>
      </c>
      <c r="F1499">
        <v>200</v>
      </c>
      <c r="G1499" s="2" t="s">
        <v>89</v>
      </c>
      <c r="H1499" s="2" t="s">
        <v>11</v>
      </c>
      <c r="I1499">
        <v>2</v>
      </c>
      <c r="J1499" s="2" t="s">
        <v>77</v>
      </c>
      <c r="K1499" s="2">
        <v>180</v>
      </c>
      <c r="L1499" s="2"/>
      <c r="M1499" s="2" t="str">
        <f t="shared" si="138"/>
        <v/>
      </c>
      <c r="N1499">
        <v>644.72438122723827</v>
      </c>
      <c r="O1499" s="2">
        <f t="shared" si="139"/>
        <v>64.47243812272383</v>
      </c>
      <c r="P1499" s="2">
        <f>IF(ISNUMBER(O1499),SUMIFS(O$1:$O1499,A$1:$A1499,A1499,C$1:$C1499,C1499,G$1:$G1499,G1499,E$1:$E1499,E1499),"")</f>
        <v>64.47243812272383</v>
      </c>
      <c r="U1499" t="str">
        <f t="shared" si="140"/>
        <v/>
      </c>
      <c r="V1499">
        <v>21.168465614318848</v>
      </c>
      <c r="W1499">
        <v>28.946378707885742</v>
      </c>
      <c r="X1499">
        <v>78.467639923095703</v>
      </c>
      <c r="Y1499">
        <v>38.270061492919922</v>
      </c>
      <c r="Z1499">
        <v>90.19580078125</v>
      </c>
      <c r="AA1499">
        <v>14.397417545318604</v>
      </c>
      <c r="AB1499">
        <v>2.3035868072509763E-2</v>
      </c>
      <c r="AC1499" s="2">
        <f t="shared" si="141"/>
        <v>2.3035868072509763E-2</v>
      </c>
      <c r="AD1499">
        <v>12.554822387695312</v>
      </c>
      <c r="AE1499">
        <v>26.261402597402594</v>
      </c>
      <c r="AH1499" s="2">
        <f t="shared" si="142"/>
        <v>1.4850000000000001</v>
      </c>
      <c r="AI1499" s="2">
        <f>IF(ISNUMBER(AH1499),SUMIFS($AH$1:AH1499,$A$1:A1499,A1499,C$1:$C1499,C1499,$G$1:G1499,G1499,$E$1:E1499,E1499),"")</f>
        <v>1.4850000000000001</v>
      </c>
      <c r="AJ1499">
        <f t="shared" si="143"/>
        <v>16</v>
      </c>
    </row>
    <row r="1500" spans="1:36" x14ac:dyDescent="0.25">
      <c r="A1500" s="14" t="s">
        <v>100</v>
      </c>
      <c r="B1500" t="s">
        <v>98</v>
      </c>
      <c r="C1500" t="s">
        <v>105</v>
      </c>
      <c r="D1500" s="13">
        <v>41942</v>
      </c>
      <c r="E1500">
        <v>1</v>
      </c>
      <c r="F1500">
        <v>350</v>
      </c>
      <c r="G1500" s="2" t="s">
        <v>89</v>
      </c>
      <c r="H1500" s="2" t="s">
        <v>11</v>
      </c>
      <c r="I1500">
        <v>2</v>
      </c>
      <c r="J1500" s="2" t="s">
        <v>77</v>
      </c>
      <c r="K1500" s="2">
        <v>350</v>
      </c>
      <c r="L1500" s="2"/>
      <c r="M1500" s="2" t="str">
        <f t="shared" si="138"/>
        <v/>
      </c>
      <c r="N1500">
        <v>1274.1978403270762</v>
      </c>
      <c r="O1500" s="2">
        <f t="shared" si="139"/>
        <v>127.41978403270761</v>
      </c>
      <c r="P1500" s="2">
        <f>IF(ISNUMBER(O1500),SUMIFS(O$1:$O1500,A$1:$A1500,A1500,C$1:$C1500,C1500,G$1:$G1500,G1500,E$1:$E1500,E1500),"")</f>
        <v>127.41978403270761</v>
      </c>
      <c r="U1500" t="str">
        <f t="shared" si="140"/>
        <v/>
      </c>
      <c r="V1500">
        <v>21.671031951904297</v>
      </c>
      <c r="W1500">
        <v>25.716516494750977</v>
      </c>
      <c r="X1500">
        <v>76.078075408935547</v>
      </c>
      <c r="Y1500">
        <v>40.301240921020508</v>
      </c>
      <c r="Z1500">
        <v>88.463489532470703</v>
      </c>
      <c r="AA1500">
        <v>15.80180835723877</v>
      </c>
      <c r="AB1500">
        <v>2.528289337158203E-2</v>
      </c>
      <c r="AC1500" s="2">
        <f t="shared" si="141"/>
        <v>2.528289337158203E-2</v>
      </c>
      <c r="AD1500">
        <v>12.172492065429688</v>
      </c>
      <c r="AE1500">
        <v>23.534624289623235</v>
      </c>
      <c r="AH1500" s="2">
        <f t="shared" si="142"/>
        <v>3.222</v>
      </c>
      <c r="AI1500" s="2">
        <f>IF(ISNUMBER(AH1500),SUMIFS($AH$1:AH1500,$A$1:A1500,A1500,C$1:$C1500,C1500,$G$1:G1500,G1500,$E$1:E1500,E1500),"")</f>
        <v>3.222</v>
      </c>
      <c r="AJ1500">
        <f t="shared" si="143"/>
        <v>16</v>
      </c>
    </row>
    <row r="1501" spans="1:36" x14ac:dyDescent="0.25">
      <c r="A1501" s="14" t="s">
        <v>99</v>
      </c>
      <c r="B1501" t="s">
        <v>98</v>
      </c>
      <c r="C1501" t="s">
        <v>105</v>
      </c>
      <c r="D1501" s="13">
        <v>41942</v>
      </c>
      <c r="E1501">
        <v>1</v>
      </c>
      <c r="F1501">
        <v>500</v>
      </c>
      <c r="G1501" s="2" t="s">
        <v>89</v>
      </c>
      <c r="H1501" s="2" t="s">
        <v>11</v>
      </c>
      <c r="I1501">
        <v>2</v>
      </c>
      <c r="J1501" s="2" t="s">
        <v>77</v>
      </c>
      <c r="K1501" s="2">
        <v>450</v>
      </c>
      <c r="L1501" s="2"/>
      <c r="M1501" s="2" t="str">
        <f t="shared" si="138"/>
        <v/>
      </c>
      <c r="N1501">
        <v>1942.0023800369818</v>
      </c>
      <c r="O1501" s="2">
        <f t="shared" si="139"/>
        <v>194.20023800369819</v>
      </c>
      <c r="P1501" s="2">
        <f>IF(ISNUMBER(O1501),SUMIFS(O$1:$O1501,A$1:$A1501,A1501,C$1:$C1501,C1501,G$1:$G1501,G1501,E$1:$E1501,E1501),"")</f>
        <v>194.20023800369819</v>
      </c>
      <c r="U1501" t="str">
        <f t="shared" si="140"/>
        <v/>
      </c>
      <c r="V1501">
        <v>22.198728561401367</v>
      </c>
      <c r="W1501">
        <v>20.398569107055664</v>
      </c>
      <c r="X1501">
        <v>76.385971069335938</v>
      </c>
      <c r="Y1501">
        <v>41.124876022338867</v>
      </c>
      <c r="Z1501">
        <v>88.783828735351563</v>
      </c>
      <c r="AA1501">
        <v>18.396909713745117</v>
      </c>
      <c r="AB1501">
        <v>2.9435055541992185E-2</v>
      </c>
      <c r="AC1501" s="2">
        <f t="shared" si="141"/>
        <v>2.9435055541992185E-2</v>
      </c>
      <c r="AD1501">
        <v>12.221755371093749</v>
      </c>
      <c r="AE1501">
        <v>20.48205635195254</v>
      </c>
      <c r="AH1501" s="2">
        <f t="shared" si="142"/>
        <v>5.7160000000000002</v>
      </c>
      <c r="AI1501" s="2">
        <f>IF(ISNUMBER(AH1501),SUMIFS($AH$1:AH1501,$A$1:A1501,A1501,C$1:$C1501,C1501,$G$1:G1501,G1501,$E$1:E1501,E1501),"")</f>
        <v>5.7160000000000002</v>
      </c>
      <c r="AJ1501">
        <f t="shared" si="143"/>
        <v>16</v>
      </c>
    </row>
    <row r="1502" spans="1:36" x14ac:dyDescent="0.25">
      <c r="A1502" s="14" t="s">
        <v>104</v>
      </c>
      <c r="B1502" t="s">
        <v>98</v>
      </c>
      <c r="C1502" t="s">
        <v>105</v>
      </c>
      <c r="D1502" s="13">
        <v>41942</v>
      </c>
      <c r="E1502">
        <v>2</v>
      </c>
      <c r="F1502">
        <v>0</v>
      </c>
      <c r="G1502" s="2" t="s">
        <v>89</v>
      </c>
      <c r="H1502" s="2" t="s">
        <v>11</v>
      </c>
      <c r="I1502">
        <v>2</v>
      </c>
      <c r="J1502" s="2" t="s">
        <v>77</v>
      </c>
      <c r="K1502" s="2">
        <v>0</v>
      </c>
      <c r="L1502" s="2"/>
      <c r="M1502" s="2" t="str">
        <f t="shared" si="138"/>
        <v/>
      </c>
      <c r="N1502">
        <v>488.32242161619013</v>
      </c>
      <c r="O1502" s="2">
        <f t="shared" si="139"/>
        <v>48.832242161619014</v>
      </c>
      <c r="P1502" s="2">
        <f>IF(ISNUMBER(O1502),SUMIFS(O$1:$O1502,A$1:$A1502,A1502,C$1:$C1502,C1502,G$1:$G1502,G1502,E$1:$E1502,E1502),"")</f>
        <v>48.832242161619014</v>
      </c>
      <c r="U1502" t="str">
        <f t="shared" si="140"/>
        <v/>
      </c>
      <c r="V1502">
        <v>23.412766456604004</v>
      </c>
      <c r="W1502">
        <v>21.107765197753906</v>
      </c>
      <c r="X1502">
        <v>72.474506378173828</v>
      </c>
      <c r="Y1502">
        <v>43.293758392333984</v>
      </c>
      <c r="Z1502">
        <v>89.201305389404297</v>
      </c>
      <c r="AA1502">
        <v>15.192110538482666</v>
      </c>
      <c r="AB1502">
        <v>2.4307376861572267E-2</v>
      </c>
      <c r="AC1502" s="2">
        <f t="shared" si="141"/>
        <v>2.4307376861572267E-2</v>
      </c>
      <c r="AD1502">
        <v>11.595921020507813</v>
      </c>
      <c r="AE1502">
        <v>28.84154302670623</v>
      </c>
      <c r="AH1502" s="2">
        <f t="shared" si="142"/>
        <v>1.1870000000000001</v>
      </c>
      <c r="AI1502" s="2">
        <f>IF(ISNUMBER(AH1502),SUMIFS($AH$1:AH1502,$A$1:A1502,A1502,C$1:$C1502,C1502,$G$1:G1502,G1502,$E$1:E1502,E1502),"")</f>
        <v>1.1870000000000001</v>
      </c>
      <c r="AJ1502">
        <f t="shared" si="143"/>
        <v>16</v>
      </c>
    </row>
    <row r="1503" spans="1:36" x14ac:dyDescent="0.25">
      <c r="A1503" s="14" t="s">
        <v>103</v>
      </c>
      <c r="B1503" t="s">
        <v>98</v>
      </c>
      <c r="C1503" t="s">
        <v>105</v>
      </c>
      <c r="D1503" s="13">
        <v>41942</v>
      </c>
      <c r="E1503">
        <v>2</v>
      </c>
      <c r="F1503">
        <v>50</v>
      </c>
      <c r="G1503" s="2" t="s">
        <v>89</v>
      </c>
      <c r="H1503" s="2" t="s">
        <v>11</v>
      </c>
      <c r="I1503">
        <v>2</v>
      </c>
      <c r="J1503" s="2" t="s">
        <v>77</v>
      </c>
      <c r="K1503" s="2">
        <v>45</v>
      </c>
      <c r="L1503" s="2"/>
      <c r="M1503" s="2" t="str">
        <f t="shared" si="138"/>
        <v/>
      </c>
      <c r="N1503">
        <v>630.31926924749894</v>
      </c>
      <c r="O1503" s="2">
        <f t="shared" si="139"/>
        <v>63.031926924749897</v>
      </c>
      <c r="P1503" s="2">
        <f>IF(ISNUMBER(O1503),SUMIFS(O$1:$O1503,A$1:$A1503,A1503,C$1:$C1503,C1503,G$1:$G1503,G1503,E$1:$E1503,E1503),"")</f>
        <v>63.031926924749897</v>
      </c>
      <c r="U1503" t="str">
        <f t="shared" si="140"/>
        <v/>
      </c>
      <c r="V1503">
        <v>23.384042739868164</v>
      </c>
      <c r="W1503">
        <v>23.731642723083496</v>
      </c>
      <c r="X1503">
        <v>73.201953887939453</v>
      </c>
      <c r="Y1503">
        <v>41.911849975585938</v>
      </c>
      <c r="Z1503">
        <v>88.625938415527344</v>
      </c>
      <c r="AA1503">
        <v>14.796194076538086</v>
      </c>
      <c r="AB1503">
        <v>2.3673910522460938E-2</v>
      </c>
      <c r="AC1503" s="2">
        <f t="shared" si="141"/>
        <v>2.3673910522460938E-2</v>
      </c>
      <c r="AD1503">
        <v>11.712312622070312</v>
      </c>
      <c r="AE1503">
        <v>28.889633173843698</v>
      </c>
      <c r="AH1503" s="2">
        <f t="shared" si="142"/>
        <v>1.492</v>
      </c>
      <c r="AI1503" s="2">
        <f>IF(ISNUMBER(AH1503),SUMIFS($AH$1:AH1503,$A$1:A1503,A1503,C$1:$C1503,C1503,$G$1:G1503,G1503,$E$1:E1503,E1503),"")</f>
        <v>1.492</v>
      </c>
      <c r="AJ1503">
        <f t="shared" si="143"/>
        <v>16</v>
      </c>
    </row>
    <row r="1504" spans="1:36" x14ac:dyDescent="0.25">
      <c r="A1504" s="14" t="s">
        <v>102</v>
      </c>
      <c r="B1504" t="s">
        <v>98</v>
      </c>
      <c r="C1504" t="s">
        <v>105</v>
      </c>
      <c r="D1504" s="13">
        <v>41942</v>
      </c>
      <c r="E1504">
        <v>2</v>
      </c>
      <c r="F1504">
        <v>100</v>
      </c>
      <c r="G1504" s="2" t="s">
        <v>89</v>
      </c>
      <c r="H1504" s="2" t="s">
        <v>11</v>
      </c>
      <c r="I1504">
        <v>2</v>
      </c>
      <c r="J1504" s="2" t="s">
        <v>77</v>
      </c>
      <c r="K1504" s="2">
        <v>90</v>
      </c>
      <c r="L1504" s="2"/>
      <c r="M1504" s="2" t="str">
        <f t="shared" si="138"/>
        <v/>
      </c>
      <c r="N1504">
        <v>965.90173847316714</v>
      </c>
      <c r="O1504" s="2">
        <f t="shared" si="139"/>
        <v>96.59017384731672</v>
      </c>
      <c r="P1504" s="2">
        <f>IF(ISNUMBER(O1504),SUMIFS(O$1:$O1504,A$1:$A1504,A1504,C$1:$C1504,C1504,G$1:$G1504,G1504,E$1:$E1504,E1504),"")</f>
        <v>96.59017384731672</v>
      </c>
      <c r="U1504" t="str">
        <f t="shared" si="140"/>
        <v/>
      </c>
      <c r="V1504">
        <v>23.507071495056152</v>
      </c>
      <c r="W1504">
        <v>25.142936706542969</v>
      </c>
      <c r="X1504">
        <v>74.331684112548828</v>
      </c>
      <c r="Y1504">
        <v>43.328317642211914</v>
      </c>
      <c r="Z1504">
        <v>88.952663421630859</v>
      </c>
      <c r="AA1504">
        <v>14.293735980987549</v>
      </c>
      <c r="AB1504">
        <v>2.2869977569580077E-2</v>
      </c>
      <c r="AC1504" s="2">
        <f t="shared" si="141"/>
        <v>2.2869977569580077E-2</v>
      </c>
      <c r="AD1504">
        <v>11.893069458007814</v>
      </c>
      <c r="AE1504">
        <v>27.828571428571429</v>
      </c>
      <c r="AH1504" s="2">
        <f t="shared" si="142"/>
        <v>2.2090000000000001</v>
      </c>
      <c r="AI1504" s="2">
        <f>IF(ISNUMBER(AH1504),SUMIFS($AH$1:AH1504,$A$1:A1504,A1504,C$1:$C1504,C1504,$G$1:G1504,G1504,$E$1:E1504,E1504),"")</f>
        <v>2.2090000000000001</v>
      </c>
      <c r="AJ1504">
        <f t="shared" si="143"/>
        <v>16</v>
      </c>
    </row>
    <row r="1505" spans="1:36" x14ac:dyDescent="0.25">
      <c r="A1505" s="14" t="s">
        <v>101</v>
      </c>
      <c r="B1505" t="s">
        <v>98</v>
      </c>
      <c r="C1505" t="s">
        <v>105</v>
      </c>
      <c r="D1505" s="13">
        <v>41942</v>
      </c>
      <c r="E1505">
        <v>2</v>
      </c>
      <c r="F1505">
        <v>200</v>
      </c>
      <c r="G1505" s="2" t="s">
        <v>89</v>
      </c>
      <c r="H1505" s="2" t="s">
        <v>11</v>
      </c>
      <c r="I1505">
        <v>2</v>
      </c>
      <c r="J1505" s="2" t="s">
        <v>77</v>
      </c>
      <c r="K1505" s="2">
        <v>180</v>
      </c>
      <c r="L1505" s="2"/>
      <c r="M1505" s="2" t="str">
        <f t="shared" si="138"/>
        <v/>
      </c>
      <c r="N1505">
        <v>1125.3267195767196</v>
      </c>
      <c r="O1505" s="2">
        <f t="shared" si="139"/>
        <v>112.53267195767197</v>
      </c>
      <c r="P1505" s="2">
        <f>IF(ISNUMBER(O1505),SUMIFS(O$1:$O1505,A$1:$A1505,A1505,C$1:$C1505,C1505,G$1:$G1505,G1505,E$1:$E1505,E1505),"")</f>
        <v>112.53267195767197</v>
      </c>
      <c r="U1505" t="str">
        <f t="shared" si="140"/>
        <v/>
      </c>
      <c r="V1505">
        <v>21.977874755859375</v>
      </c>
      <c r="W1505">
        <v>25.770068168640137</v>
      </c>
      <c r="X1505">
        <v>76.879673004150391</v>
      </c>
      <c r="Y1505">
        <v>39.713706970214844</v>
      </c>
      <c r="Z1505">
        <v>89.834896087646484</v>
      </c>
      <c r="AA1505">
        <v>15.938643932342529</v>
      </c>
      <c r="AB1505">
        <v>2.5501830291748049E-2</v>
      </c>
      <c r="AC1505" s="2">
        <f t="shared" si="141"/>
        <v>2.5501830291748049E-2</v>
      </c>
      <c r="AD1505">
        <v>12.300747680664063</v>
      </c>
      <c r="AE1505">
        <v>28.897656249999997</v>
      </c>
      <c r="AH1505" s="2">
        <f t="shared" si="142"/>
        <v>2.87</v>
      </c>
      <c r="AI1505" s="2">
        <f>IF(ISNUMBER(AH1505),SUMIFS($AH$1:AH1505,$A$1:A1505,A1505,C$1:$C1505,C1505,$G$1:G1505,G1505,$E$1:E1505,E1505),"")</f>
        <v>2.87</v>
      </c>
      <c r="AJ1505">
        <f t="shared" si="143"/>
        <v>16</v>
      </c>
    </row>
    <row r="1506" spans="1:36" x14ac:dyDescent="0.25">
      <c r="A1506" s="14" t="s">
        <v>100</v>
      </c>
      <c r="B1506" t="s">
        <v>98</v>
      </c>
      <c r="C1506" t="s">
        <v>105</v>
      </c>
      <c r="D1506" s="13">
        <v>41942</v>
      </c>
      <c r="E1506">
        <v>2</v>
      </c>
      <c r="F1506">
        <v>350</v>
      </c>
      <c r="G1506" s="2" t="s">
        <v>89</v>
      </c>
      <c r="H1506" s="2" t="s">
        <v>11</v>
      </c>
      <c r="I1506">
        <v>2</v>
      </c>
      <c r="J1506" s="2" t="s">
        <v>77</v>
      </c>
      <c r="K1506" s="2">
        <v>350</v>
      </c>
      <c r="L1506" s="2"/>
      <c r="M1506" s="2" t="str">
        <f t="shared" si="138"/>
        <v/>
      </c>
      <c r="N1506">
        <v>1623.5551133222775</v>
      </c>
      <c r="O1506" s="2">
        <f t="shared" si="139"/>
        <v>162.35551133222776</v>
      </c>
      <c r="P1506" s="2">
        <f>IF(ISNUMBER(O1506),SUMIFS(O$1:$O1506,A$1:$A1506,A1506,C$1:$C1506,C1506,G$1:$G1506,G1506,E$1:$E1506,E1506),"")</f>
        <v>162.35551133222776</v>
      </c>
      <c r="U1506" t="str">
        <f t="shared" si="140"/>
        <v/>
      </c>
      <c r="V1506">
        <v>20.417143821716309</v>
      </c>
      <c r="W1506">
        <v>29.924700736999512</v>
      </c>
      <c r="X1506">
        <v>77.033687591552734</v>
      </c>
      <c r="Y1506">
        <v>37.933998107910156</v>
      </c>
      <c r="Z1506">
        <v>89.664070129394531</v>
      </c>
      <c r="AA1506">
        <v>14.718923568725586</v>
      </c>
      <c r="AB1506">
        <v>2.3550277709960939E-2</v>
      </c>
      <c r="AC1506" s="2">
        <f t="shared" si="141"/>
        <v>2.3550277709960939E-2</v>
      </c>
      <c r="AD1506">
        <v>12.325390014648438</v>
      </c>
      <c r="AE1506">
        <v>22.831243781094525</v>
      </c>
      <c r="AH1506" s="2">
        <f t="shared" si="142"/>
        <v>3.8239999999999998</v>
      </c>
      <c r="AI1506" s="2">
        <f>IF(ISNUMBER(AH1506),SUMIFS($AH$1:AH1506,$A$1:A1506,A1506,C$1:$C1506,C1506,$G$1:G1506,G1506,$E$1:E1506,E1506),"")</f>
        <v>3.8239999999999998</v>
      </c>
      <c r="AJ1506">
        <f t="shared" si="143"/>
        <v>16</v>
      </c>
    </row>
    <row r="1507" spans="1:36" x14ac:dyDescent="0.25">
      <c r="A1507" s="14" t="s">
        <v>99</v>
      </c>
      <c r="B1507" t="s">
        <v>98</v>
      </c>
      <c r="C1507" t="s">
        <v>105</v>
      </c>
      <c r="D1507" s="13">
        <v>41942</v>
      </c>
      <c r="E1507">
        <v>2</v>
      </c>
      <c r="F1507">
        <v>500</v>
      </c>
      <c r="G1507" s="2" t="s">
        <v>89</v>
      </c>
      <c r="H1507" s="2" t="s">
        <v>11</v>
      </c>
      <c r="I1507">
        <v>2</v>
      </c>
      <c r="J1507" s="2" t="s">
        <v>77</v>
      </c>
      <c r="K1507" s="2">
        <v>450</v>
      </c>
      <c r="L1507" s="2"/>
      <c r="M1507" s="2" t="str">
        <f t="shared" si="138"/>
        <v/>
      </c>
      <c r="N1507">
        <v>2030.3995885381617</v>
      </c>
      <c r="O1507" s="2">
        <f t="shared" si="139"/>
        <v>203.03995885381616</v>
      </c>
      <c r="P1507" s="2">
        <f>IF(ISNUMBER(O1507),SUMIFS(O$1:$O1507,A$1:$A1507,A1507,C$1:$C1507,C1507,G$1:$G1507,G1507,E$1:$E1507,E1507),"")</f>
        <v>203.03995885381616</v>
      </c>
      <c r="U1507" t="str">
        <f t="shared" si="140"/>
        <v/>
      </c>
      <c r="V1507">
        <v>22.832091331481934</v>
      </c>
      <c r="W1507">
        <v>19.018557548522949</v>
      </c>
      <c r="X1507">
        <v>77.712650299072266</v>
      </c>
      <c r="Y1507">
        <v>40.943050384521484</v>
      </c>
      <c r="Z1507">
        <v>89.422229766845703</v>
      </c>
      <c r="AA1507">
        <v>19.577384948730469</v>
      </c>
      <c r="AB1507">
        <v>3.1323815917968754E-2</v>
      </c>
      <c r="AC1507" s="2">
        <f t="shared" si="141"/>
        <v>3.1323815917968754E-2</v>
      </c>
      <c r="AD1507">
        <v>12.434024047851564</v>
      </c>
      <c r="AE1507">
        <v>21.803722854188209</v>
      </c>
      <c r="AH1507" s="2">
        <f t="shared" si="142"/>
        <v>6.36</v>
      </c>
      <c r="AI1507" s="2">
        <f>IF(ISNUMBER(AH1507),SUMIFS($AH$1:AH1507,$A$1:A1507,A1507,C$1:$C1507,C1507,$G$1:G1507,G1507,$E$1:E1507,E1507),"")</f>
        <v>6.36</v>
      </c>
      <c r="AJ1507">
        <f t="shared" si="143"/>
        <v>16</v>
      </c>
    </row>
    <row r="1508" spans="1:36" x14ac:dyDescent="0.25">
      <c r="A1508" s="14" t="s">
        <v>104</v>
      </c>
      <c r="B1508" t="s">
        <v>98</v>
      </c>
      <c r="C1508" t="s">
        <v>105</v>
      </c>
      <c r="D1508" s="13">
        <v>41942</v>
      </c>
      <c r="E1508">
        <v>3</v>
      </c>
      <c r="F1508">
        <v>0</v>
      </c>
      <c r="G1508" s="2" t="s">
        <v>89</v>
      </c>
      <c r="H1508" s="2" t="s">
        <v>11</v>
      </c>
      <c r="I1508">
        <v>2</v>
      </c>
      <c r="J1508" s="2" t="s">
        <v>77</v>
      </c>
      <c r="K1508" s="2">
        <v>0</v>
      </c>
      <c r="L1508" s="2"/>
      <c r="M1508" s="2" t="str">
        <f t="shared" si="138"/>
        <v/>
      </c>
      <c r="N1508">
        <v>555.5901875901875</v>
      </c>
      <c r="O1508" s="2">
        <f t="shared" si="139"/>
        <v>55.559018759018748</v>
      </c>
      <c r="P1508" s="2">
        <f>IF(ISNUMBER(O1508),SUMIFS(O$1:$O1508,A$1:$A1508,A1508,C$1:$C1508,C1508,G$1:$G1508,G1508,E$1:$E1508,E1508),"")</f>
        <v>55.559018759018748</v>
      </c>
      <c r="U1508" t="str">
        <f t="shared" si="140"/>
        <v/>
      </c>
      <c r="V1508">
        <v>24.648442268371582</v>
      </c>
      <c r="W1508">
        <v>22.407601356506348</v>
      </c>
      <c r="X1508">
        <v>71.94879150390625</v>
      </c>
      <c r="Y1508">
        <v>44.972877502441406</v>
      </c>
      <c r="Z1508">
        <v>90.067977905273438</v>
      </c>
      <c r="AA1508">
        <v>14.676661968231201</v>
      </c>
      <c r="AB1508">
        <v>2.3482659149169919E-2</v>
      </c>
      <c r="AC1508" s="2">
        <f t="shared" si="141"/>
        <v>2.3482659149169919E-2</v>
      </c>
      <c r="AD1508">
        <v>11.511806640625</v>
      </c>
      <c r="AE1508">
        <v>29.83140495867768</v>
      </c>
      <c r="AH1508" s="2">
        <f t="shared" si="142"/>
        <v>1.3049999999999999</v>
      </c>
      <c r="AI1508" s="2">
        <f>IF(ISNUMBER(AH1508),SUMIFS($AH$1:AH1508,$A$1:A1508,A1508,C$1:$C1508,C1508,$G$1:G1508,G1508,$E$1:E1508,E1508),"")</f>
        <v>1.3049999999999999</v>
      </c>
      <c r="AJ1508">
        <f t="shared" si="143"/>
        <v>16</v>
      </c>
    </row>
    <row r="1509" spans="1:36" x14ac:dyDescent="0.25">
      <c r="A1509" s="14" t="s">
        <v>103</v>
      </c>
      <c r="B1509" t="s">
        <v>98</v>
      </c>
      <c r="C1509" t="s">
        <v>105</v>
      </c>
      <c r="D1509" s="13">
        <v>41942</v>
      </c>
      <c r="E1509">
        <v>3</v>
      </c>
      <c r="F1509">
        <v>50</v>
      </c>
      <c r="G1509" s="2" t="s">
        <v>89</v>
      </c>
      <c r="H1509" s="2" t="s">
        <v>11</v>
      </c>
      <c r="I1509">
        <v>2</v>
      </c>
      <c r="J1509" s="2" t="s">
        <v>77</v>
      </c>
      <c r="K1509" s="2">
        <v>45</v>
      </c>
      <c r="L1509" s="2"/>
      <c r="M1509" s="2" t="str">
        <f t="shared" si="138"/>
        <v/>
      </c>
      <c r="N1509">
        <v>686.62613333333343</v>
      </c>
      <c r="O1509" s="2">
        <f t="shared" si="139"/>
        <v>68.66261333333334</v>
      </c>
      <c r="P1509" s="2">
        <f>IF(ISNUMBER(O1509),SUMIFS(O$1:$O1509,A$1:$A1509,A1509,C$1:$C1509,C1509,G$1:$G1509,G1509,E$1:$E1509,E1509),"")</f>
        <v>68.66261333333334</v>
      </c>
      <c r="U1509" t="str">
        <f t="shared" si="140"/>
        <v/>
      </c>
      <c r="V1509">
        <v>23.206061363220215</v>
      </c>
      <c r="W1509">
        <v>25.551785469055176</v>
      </c>
      <c r="X1509">
        <v>76.03497314453125</v>
      </c>
      <c r="Y1509">
        <v>42.486738204956055</v>
      </c>
      <c r="Z1509">
        <v>90.490516662597656</v>
      </c>
      <c r="AA1509">
        <v>14.903234004974365</v>
      </c>
      <c r="AB1509">
        <v>2.3845174407958983E-2</v>
      </c>
      <c r="AC1509" s="2">
        <f t="shared" si="141"/>
        <v>2.3845174407958983E-2</v>
      </c>
      <c r="AD1509">
        <v>12.165595703125</v>
      </c>
      <c r="AE1509">
        <v>28.967040000000004</v>
      </c>
      <c r="AH1509" s="2">
        <f t="shared" si="142"/>
        <v>1.637</v>
      </c>
      <c r="AI1509" s="2">
        <f>IF(ISNUMBER(AH1509),SUMIFS($AH$1:AH1509,$A$1:A1509,A1509,C$1:$C1509,C1509,$G$1:G1509,G1509,$E$1:E1509,E1509),"")</f>
        <v>1.637</v>
      </c>
      <c r="AJ1509">
        <f t="shared" si="143"/>
        <v>16</v>
      </c>
    </row>
    <row r="1510" spans="1:36" x14ac:dyDescent="0.25">
      <c r="A1510" s="14" t="s">
        <v>102</v>
      </c>
      <c r="B1510" t="s">
        <v>98</v>
      </c>
      <c r="C1510" t="s">
        <v>105</v>
      </c>
      <c r="D1510" s="13">
        <v>41942</v>
      </c>
      <c r="E1510">
        <v>3</v>
      </c>
      <c r="F1510">
        <v>100</v>
      </c>
      <c r="G1510" s="2" t="s">
        <v>89</v>
      </c>
      <c r="H1510" s="2" t="s">
        <v>11</v>
      </c>
      <c r="I1510">
        <v>2</v>
      </c>
      <c r="J1510" s="2" t="s">
        <v>77</v>
      </c>
      <c r="K1510" s="2">
        <v>90</v>
      </c>
      <c r="L1510" s="2"/>
      <c r="M1510" s="2" t="str">
        <f t="shared" si="138"/>
        <v/>
      </c>
      <c r="N1510">
        <v>882.7578954287028</v>
      </c>
      <c r="O1510" s="2">
        <f t="shared" si="139"/>
        <v>88.275789542870285</v>
      </c>
      <c r="P1510" s="2">
        <f>IF(ISNUMBER(O1510),SUMIFS(O$1:$O1510,A$1:$A1510,A1510,C$1:$C1510,C1510,G$1:$G1510,G1510,E$1:$E1510,E1510),"")</f>
        <v>88.275789542870285</v>
      </c>
      <c r="U1510" t="str">
        <f t="shared" si="140"/>
        <v/>
      </c>
      <c r="V1510">
        <v>22.563998222351074</v>
      </c>
      <c r="W1510">
        <v>26.851567268371582</v>
      </c>
      <c r="X1510">
        <v>76.013511657714844</v>
      </c>
      <c r="Y1510">
        <v>40.008010864257813</v>
      </c>
      <c r="Z1510">
        <v>89.080368041992188</v>
      </c>
      <c r="AA1510">
        <v>13.946492671966553</v>
      </c>
      <c r="AB1510">
        <v>2.2314388275146486E-2</v>
      </c>
      <c r="AC1510" s="2">
        <f t="shared" si="141"/>
        <v>2.2314388275146486E-2</v>
      </c>
      <c r="AD1510">
        <v>12.162161865234376</v>
      </c>
      <c r="AE1510">
        <v>27.440993788819874</v>
      </c>
      <c r="AH1510" s="2">
        <f t="shared" si="142"/>
        <v>1.97</v>
      </c>
      <c r="AI1510" s="2">
        <f>IF(ISNUMBER(AH1510),SUMIFS($AH$1:AH1510,$A$1:A1510,A1510,C$1:$C1510,C1510,$G$1:G1510,G1510,$E$1:E1510,E1510),"")</f>
        <v>1.97</v>
      </c>
      <c r="AJ1510">
        <f t="shared" si="143"/>
        <v>16</v>
      </c>
    </row>
    <row r="1511" spans="1:36" x14ac:dyDescent="0.25">
      <c r="A1511" s="14" t="s">
        <v>101</v>
      </c>
      <c r="B1511" t="s">
        <v>98</v>
      </c>
      <c r="C1511" t="s">
        <v>105</v>
      </c>
      <c r="D1511" s="13">
        <v>41942</v>
      </c>
      <c r="E1511">
        <v>3</v>
      </c>
      <c r="F1511">
        <v>200</v>
      </c>
      <c r="G1511" s="2" t="s">
        <v>89</v>
      </c>
      <c r="H1511" s="2" t="s">
        <v>11</v>
      </c>
      <c r="I1511">
        <v>2</v>
      </c>
      <c r="J1511" s="2" t="s">
        <v>77</v>
      </c>
      <c r="K1511" s="2">
        <v>180</v>
      </c>
      <c r="L1511" s="2"/>
      <c r="M1511" s="2" t="str">
        <f t="shared" si="138"/>
        <v/>
      </c>
      <c r="N1511">
        <v>1086.8640408036017</v>
      </c>
      <c r="O1511" s="2">
        <f t="shared" si="139"/>
        <v>108.68640408036018</v>
      </c>
      <c r="P1511" s="2">
        <f>IF(ISNUMBER(O1511),SUMIFS(O$1:$O1511,A$1:$A1511,A1511,C$1:$C1511,C1511,G$1:$G1511,G1511,E$1:$E1511,E1511),"")</f>
        <v>108.68640408036018</v>
      </c>
      <c r="U1511" t="str">
        <f t="shared" si="140"/>
        <v/>
      </c>
      <c r="V1511">
        <v>21.340232849121094</v>
      </c>
      <c r="W1511">
        <v>28.314892768859863</v>
      </c>
      <c r="X1511">
        <v>80.16650390625</v>
      </c>
      <c r="Y1511">
        <v>39.052667617797852</v>
      </c>
      <c r="Z1511">
        <v>90.289691925048828</v>
      </c>
      <c r="AA1511">
        <v>15.432045936584473</v>
      </c>
      <c r="AB1511">
        <v>2.4691273498535157E-2</v>
      </c>
      <c r="AC1511" s="2">
        <f t="shared" si="141"/>
        <v>2.4691273498535157E-2</v>
      </c>
      <c r="AD1511">
        <v>12.826640625</v>
      </c>
      <c r="AE1511">
        <v>26.201186697943974</v>
      </c>
      <c r="AH1511" s="2">
        <f t="shared" si="142"/>
        <v>2.6840000000000002</v>
      </c>
      <c r="AI1511" s="2">
        <f>IF(ISNUMBER(AH1511),SUMIFS($AH$1:AH1511,$A$1:A1511,A1511,C$1:$C1511,C1511,$G$1:G1511,G1511,$E$1:E1511,E1511),"")</f>
        <v>2.6840000000000002</v>
      </c>
      <c r="AJ1511">
        <f t="shared" si="143"/>
        <v>16</v>
      </c>
    </row>
    <row r="1512" spans="1:36" x14ac:dyDescent="0.25">
      <c r="A1512" s="14" t="s">
        <v>100</v>
      </c>
      <c r="B1512" t="s">
        <v>98</v>
      </c>
      <c r="C1512" t="s">
        <v>105</v>
      </c>
      <c r="D1512" s="13">
        <v>41942</v>
      </c>
      <c r="E1512">
        <v>3</v>
      </c>
      <c r="F1512">
        <v>350</v>
      </c>
      <c r="G1512" s="2" t="s">
        <v>89</v>
      </c>
      <c r="H1512" s="2" t="s">
        <v>11</v>
      </c>
      <c r="I1512">
        <v>2</v>
      </c>
      <c r="J1512" s="2" t="s">
        <v>77</v>
      </c>
      <c r="K1512" s="2">
        <v>350</v>
      </c>
      <c r="L1512" s="2"/>
      <c r="M1512" s="2" t="str">
        <f t="shared" si="138"/>
        <v/>
      </c>
      <c r="N1512">
        <v>1430.515603144745</v>
      </c>
      <c r="O1512" s="2">
        <f t="shared" si="139"/>
        <v>143.0515603144745</v>
      </c>
      <c r="P1512" s="2">
        <f>IF(ISNUMBER(O1512),SUMIFS(O$1:$O1512,A$1:$A1512,A1512,C$1:$C1512,C1512,G$1:$G1512,G1512,E$1:$E1512,E1512),"")</f>
        <v>143.0515603144745</v>
      </c>
      <c r="U1512" t="str">
        <f t="shared" si="140"/>
        <v/>
      </c>
      <c r="V1512">
        <v>22.081241607666016</v>
      </c>
      <c r="W1512">
        <v>24.860931396484375</v>
      </c>
      <c r="X1512">
        <v>77.739875793457031</v>
      </c>
      <c r="Y1512">
        <v>40.218420028686523</v>
      </c>
      <c r="Z1512">
        <v>89.966556549072266</v>
      </c>
      <c r="AA1512">
        <v>16.234305858612061</v>
      </c>
      <c r="AB1512">
        <v>2.5974889373779297E-2</v>
      </c>
      <c r="AC1512" s="2">
        <f t="shared" si="141"/>
        <v>2.5974889373779297E-2</v>
      </c>
      <c r="AD1512">
        <v>12.438380126953126</v>
      </c>
      <c r="AE1512">
        <v>26.033280277817973</v>
      </c>
      <c r="AH1512" s="2">
        <f t="shared" si="142"/>
        <v>3.7160000000000002</v>
      </c>
      <c r="AI1512" s="2">
        <f>IF(ISNUMBER(AH1512),SUMIFS($AH$1:AH1512,$A$1:A1512,A1512,C$1:$C1512,C1512,$G$1:G1512,G1512,$E$1:E1512,E1512),"")</f>
        <v>3.7160000000000002</v>
      </c>
      <c r="AJ1512">
        <f t="shared" si="143"/>
        <v>16</v>
      </c>
    </row>
    <row r="1513" spans="1:36" x14ac:dyDescent="0.25">
      <c r="A1513" s="14" t="s">
        <v>99</v>
      </c>
      <c r="B1513" t="s">
        <v>98</v>
      </c>
      <c r="C1513" t="s">
        <v>105</v>
      </c>
      <c r="D1513" s="13">
        <v>41942</v>
      </c>
      <c r="E1513">
        <v>3</v>
      </c>
      <c r="F1513">
        <v>500</v>
      </c>
      <c r="G1513" s="2" t="s">
        <v>89</v>
      </c>
      <c r="H1513" s="2" t="s">
        <v>11</v>
      </c>
      <c r="I1513">
        <v>2</v>
      </c>
      <c r="J1513" s="2" t="s">
        <v>77</v>
      </c>
      <c r="K1513" s="2">
        <v>450</v>
      </c>
      <c r="L1513" s="2"/>
      <c r="M1513" s="2" t="str">
        <f t="shared" si="138"/>
        <v/>
      </c>
      <c r="N1513">
        <v>2499.9600949968462</v>
      </c>
      <c r="O1513" s="2">
        <f t="shared" si="139"/>
        <v>249.99600949968462</v>
      </c>
      <c r="P1513" s="2">
        <f>IF(ISNUMBER(O1513),SUMIFS(O$1:$O1513,A$1:$A1513,A1513,C$1:$C1513,C1513,G$1:$G1513,G1513,E$1:$E1513,E1513),"")</f>
        <v>249.99600949968462</v>
      </c>
      <c r="U1513" t="str">
        <f t="shared" si="140"/>
        <v/>
      </c>
      <c r="V1513">
        <v>23.191781044006348</v>
      </c>
      <c r="W1513">
        <v>17.919755935668945</v>
      </c>
      <c r="X1513">
        <v>77.231521606445313</v>
      </c>
      <c r="Y1513">
        <v>41.743169784545898</v>
      </c>
      <c r="Z1513">
        <v>89.805328369140625</v>
      </c>
      <c r="AA1513">
        <v>20.572213172912598</v>
      </c>
      <c r="AB1513">
        <v>3.2915541076660157E-2</v>
      </c>
      <c r="AC1513" s="2">
        <f t="shared" si="141"/>
        <v>3.2915541076660157E-2</v>
      </c>
      <c r="AD1513">
        <v>12.357043457031251</v>
      </c>
      <c r="AE1513">
        <v>24.205556247664138</v>
      </c>
      <c r="AH1513" s="2">
        <f t="shared" si="142"/>
        <v>8.2289999999999992</v>
      </c>
      <c r="AI1513" s="2">
        <f>IF(ISNUMBER(AH1513),SUMIFS($AH$1:AH1513,$A$1:A1513,A1513,C$1:$C1513,C1513,$G$1:G1513,G1513,$E$1:E1513,E1513),"")</f>
        <v>8.2289999999999992</v>
      </c>
      <c r="AJ1513">
        <f t="shared" si="143"/>
        <v>16</v>
      </c>
    </row>
    <row r="1514" spans="1:36" x14ac:dyDescent="0.25">
      <c r="A1514" s="14" t="s">
        <v>104</v>
      </c>
      <c r="B1514" t="s">
        <v>98</v>
      </c>
      <c r="C1514" t="s">
        <v>105</v>
      </c>
      <c r="D1514" s="13">
        <v>41942</v>
      </c>
      <c r="E1514">
        <v>4</v>
      </c>
      <c r="F1514">
        <v>0</v>
      </c>
      <c r="G1514" s="2" t="s">
        <v>89</v>
      </c>
      <c r="H1514" s="2" t="s">
        <v>11</v>
      </c>
      <c r="I1514">
        <v>2</v>
      </c>
      <c r="J1514" s="2" t="s">
        <v>77</v>
      </c>
      <c r="K1514" s="2">
        <v>0</v>
      </c>
      <c r="L1514" s="2"/>
      <c r="M1514" s="2" t="str">
        <f t="shared" si="138"/>
        <v/>
      </c>
      <c r="N1514">
        <v>976.85511685015024</v>
      </c>
      <c r="O1514" s="2">
        <f t="shared" si="139"/>
        <v>97.68551168501503</v>
      </c>
      <c r="P1514" s="2">
        <f>IF(ISNUMBER(O1514),SUMIFS(O$1:$O1514,A$1:$A1514,A1514,C$1:$C1514,C1514,G$1:$G1514,G1514,E$1:$E1514,E1514),"")</f>
        <v>97.68551168501503</v>
      </c>
      <c r="U1514" t="str">
        <f t="shared" si="140"/>
        <v/>
      </c>
      <c r="V1514">
        <v>22.311598777770996</v>
      </c>
      <c r="W1514">
        <v>27.795770645141602</v>
      </c>
      <c r="X1514">
        <v>77.631580352783203</v>
      </c>
      <c r="Y1514">
        <v>40.36341667175293</v>
      </c>
      <c r="Z1514">
        <v>90.431346893310547</v>
      </c>
      <c r="AA1514">
        <v>14.883310794830322</v>
      </c>
      <c r="AB1514">
        <v>2.3813297271728519E-2</v>
      </c>
      <c r="AC1514" s="2">
        <f t="shared" si="141"/>
        <v>2.3813297271728519E-2</v>
      </c>
      <c r="AD1514">
        <v>12.421052856445312</v>
      </c>
      <c r="AE1514">
        <v>26.225229699528178</v>
      </c>
      <c r="AH1514" s="2">
        <f t="shared" si="142"/>
        <v>2.3260000000000001</v>
      </c>
      <c r="AI1514" s="2">
        <f>IF(ISNUMBER(AH1514),SUMIFS($AH$1:AH1514,$A$1:A1514,A1514,C$1:$C1514,C1514,$G$1:G1514,G1514,$E$1:E1514,E1514),"")</f>
        <v>2.3260000000000001</v>
      </c>
      <c r="AJ1514">
        <f t="shared" si="143"/>
        <v>16</v>
      </c>
    </row>
    <row r="1515" spans="1:36" x14ac:dyDescent="0.25">
      <c r="A1515" s="14" t="s">
        <v>103</v>
      </c>
      <c r="B1515" t="s">
        <v>98</v>
      </c>
      <c r="C1515" t="s">
        <v>105</v>
      </c>
      <c r="D1515" s="13">
        <v>41942</v>
      </c>
      <c r="E1515">
        <v>4</v>
      </c>
      <c r="F1515">
        <v>50</v>
      </c>
      <c r="G1515" s="2" t="s">
        <v>89</v>
      </c>
      <c r="H1515" s="2" t="s">
        <v>11</v>
      </c>
      <c r="I1515">
        <v>2</v>
      </c>
      <c r="J1515" s="2" t="s">
        <v>77</v>
      </c>
      <c r="K1515" s="2">
        <v>45</v>
      </c>
      <c r="L1515" s="2"/>
      <c r="M1515" s="2" t="str">
        <f t="shared" si="138"/>
        <v/>
      </c>
      <c r="N1515">
        <v>535.80159133231746</v>
      </c>
      <c r="O1515" s="2">
        <f t="shared" si="139"/>
        <v>53.580159133231746</v>
      </c>
      <c r="P1515" s="2">
        <f>IF(ISNUMBER(O1515),SUMIFS(O$1:$O1515,A$1:$A1515,A1515,C$1:$C1515,C1515,G$1:$G1515,G1515,E$1:$E1515,E1515),"")</f>
        <v>53.580159133231746</v>
      </c>
      <c r="U1515" t="str">
        <f t="shared" si="140"/>
        <v/>
      </c>
      <c r="V1515">
        <v>22.775182723999023</v>
      </c>
      <c r="W1515">
        <v>27.02107048034668</v>
      </c>
      <c r="X1515">
        <v>72.982791900634766</v>
      </c>
      <c r="Y1515">
        <v>41.659564971923828</v>
      </c>
      <c r="Z1515">
        <v>87.856868743896484</v>
      </c>
      <c r="AA1515">
        <v>12.803574085235596</v>
      </c>
      <c r="AB1515">
        <v>2.048571853637695E-2</v>
      </c>
      <c r="AC1515" s="2">
        <f t="shared" si="141"/>
        <v>2.048571853637695E-2</v>
      </c>
      <c r="AD1515">
        <v>11.677246704101563</v>
      </c>
      <c r="AE1515">
        <v>31.574022346368714</v>
      </c>
      <c r="AH1515" s="2">
        <f t="shared" si="142"/>
        <v>1.0980000000000001</v>
      </c>
      <c r="AI1515" s="2">
        <f>IF(ISNUMBER(AH1515),SUMIFS($AH$1:AH1515,$A$1:A1515,A1515,C$1:$C1515,C1515,$G$1:G1515,G1515,$E$1:E1515,E1515),"")</f>
        <v>1.0980000000000001</v>
      </c>
      <c r="AJ1515">
        <f t="shared" si="143"/>
        <v>16</v>
      </c>
    </row>
    <row r="1516" spans="1:36" x14ac:dyDescent="0.25">
      <c r="A1516" s="14" t="s">
        <v>102</v>
      </c>
      <c r="B1516" t="s">
        <v>98</v>
      </c>
      <c r="C1516" t="s">
        <v>105</v>
      </c>
      <c r="D1516" s="13">
        <v>41942</v>
      </c>
      <c r="E1516">
        <v>4</v>
      </c>
      <c r="F1516">
        <v>100</v>
      </c>
      <c r="G1516" s="2" t="s">
        <v>89</v>
      </c>
      <c r="H1516" s="2" t="s">
        <v>11</v>
      </c>
      <c r="I1516">
        <v>2</v>
      </c>
      <c r="J1516" s="2" t="s">
        <v>77</v>
      </c>
      <c r="K1516" s="2">
        <v>90</v>
      </c>
      <c r="L1516" s="2"/>
      <c r="M1516" s="2" t="str">
        <f t="shared" si="138"/>
        <v/>
      </c>
      <c r="N1516">
        <v>500.521907033535</v>
      </c>
      <c r="O1516" s="2">
        <f t="shared" si="139"/>
        <v>50.052190703353503</v>
      </c>
      <c r="P1516" s="2">
        <f>IF(ISNUMBER(O1516),SUMIFS(O$1:$O1516,A$1:$A1516,A1516,C$1:$C1516,C1516,G$1:$G1516,G1516,E$1:$E1516,E1516),"")</f>
        <v>50.052190703353503</v>
      </c>
      <c r="U1516" t="str">
        <f t="shared" si="140"/>
        <v/>
      </c>
      <c r="V1516">
        <v>22.120497703552246</v>
      </c>
      <c r="W1516">
        <v>23.678627967834473</v>
      </c>
      <c r="X1516">
        <v>79.366729736328125</v>
      </c>
      <c r="Y1516">
        <v>39.180654525756836</v>
      </c>
      <c r="Z1516">
        <v>89.333568572998047</v>
      </c>
      <c r="AA1516">
        <v>17.01713752746582</v>
      </c>
      <c r="AB1516">
        <v>2.7227420043945311E-2</v>
      </c>
      <c r="AC1516" s="2">
        <f t="shared" si="141"/>
        <v>2.7227420043945311E-2</v>
      </c>
      <c r="AD1516">
        <v>12.6986767578125</v>
      </c>
      <c r="AE1516">
        <v>32.846750149075731</v>
      </c>
      <c r="AH1516" s="2">
        <f t="shared" si="142"/>
        <v>1.363</v>
      </c>
      <c r="AI1516" s="2">
        <f>IF(ISNUMBER(AH1516),SUMIFS($AH$1:AH1516,$A$1:A1516,A1516,C$1:$C1516,C1516,$G$1:G1516,G1516,$E$1:E1516,E1516),"")</f>
        <v>1.363</v>
      </c>
      <c r="AJ1516">
        <f t="shared" si="143"/>
        <v>16</v>
      </c>
    </row>
    <row r="1517" spans="1:36" x14ac:dyDescent="0.25">
      <c r="A1517" s="14" t="s">
        <v>101</v>
      </c>
      <c r="B1517" t="s">
        <v>98</v>
      </c>
      <c r="C1517" t="s">
        <v>105</v>
      </c>
      <c r="D1517" s="13">
        <v>41942</v>
      </c>
      <c r="E1517">
        <v>4</v>
      </c>
      <c r="F1517">
        <v>200</v>
      </c>
      <c r="G1517" s="2" t="s">
        <v>89</v>
      </c>
      <c r="H1517" s="2" t="s">
        <v>11</v>
      </c>
      <c r="I1517">
        <v>2</v>
      </c>
      <c r="J1517" s="2" t="s">
        <v>77</v>
      </c>
      <c r="K1517" s="2">
        <v>180</v>
      </c>
      <c r="L1517" s="2"/>
      <c r="M1517" s="2" t="str">
        <f t="shared" si="138"/>
        <v/>
      </c>
      <c r="N1517">
        <v>855.5941816403863</v>
      </c>
      <c r="O1517" s="2">
        <f t="shared" si="139"/>
        <v>85.559418164038632</v>
      </c>
      <c r="P1517" s="2">
        <f>IF(ISNUMBER(O1517),SUMIFS(O$1:$O1517,A$1:$A1517,A1517,C$1:$C1517,C1517,G$1:$G1517,G1517,E$1:$E1517,E1517),"")</f>
        <v>85.559418164038632</v>
      </c>
      <c r="U1517" t="str">
        <f t="shared" si="140"/>
        <v/>
      </c>
      <c r="V1517">
        <v>22.300359725952148</v>
      </c>
      <c r="W1517">
        <v>27.216093063354492</v>
      </c>
      <c r="X1517">
        <v>73.242099761962891</v>
      </c>
      <c r="Y1517">
        <v>38.946590423583984</v>
      </c>
      <c r="Z1517">
        <v>87.290550231933594</v>
      </c>
      <c r="AA1517">
        <v>12.788451194763184</v>
      </c>
      <c r="AB1517">
        <v>2.0461521911621094E-2</v>
      </c>
      <c r="AC1517" s="2">
        <f t="shared" si="141"/>
        <v>2.0461521911621094E-2</v>
      </c>
      <c r="AD1517">
        <v>11.718735961914062</v>
      </c>
      <c r="AE1517">
        <v>28.876303630363036</v>
      </c>
      <c r="AH1517" s="2">
        <f t="shared" si="142"/>
        <v>1.7509999999999999</v>
      </c>
      <c r="AI1517" s="2">
        <f>IF(ISNUMBER(AH1517),SUMIFS($AH$1:AH1517,$A$1:A1517,A1517,C$1:$C1517,C1517,$G$1:G1517,G1517,$E$1:E1517,E1517),"")</f>
        <v>1.7509999999999999</v>
      </c>
      <c r="AJ1517">
        <f t="shared" si="143"/>
        <v>16</v>
      </c>
    </row>
    <row r="1518" spans="1:36" x14ac:dyDescent="0.25">
      <c r="A1518" s="14" t="s">
        <v>100</v>
      </c>
      <c r="B1518" t="s">
        <v>98</v>
      </c>
      <c r="C1518" t="s">
        <v>105</v>
      </c>
      <c r="D1518" s="13">
        <v>41942</v>
      </c>
      <c r="E1518">
        <v>4</v>
      </c>
      <c r="F1518">
        <v>350</v>
      </c>
      <c r="G1518" s="2" t="s">
        <v>89</v>
      </c>
      <c r="H1518" s="2" t="s">
        <v>11</v>
      </c>
      <c r="I1518">
        <v>2</v>
      </c>
      <c r="J1518" s="2" t="s">
        <v>77</v>
      </c>
      <c r="K1518" s="2">
        <v>350</v>
      </c>
      <c r="L1518" s="2"/>
      <c r="M1518" s="2" t="str">
        <f t="shared" si="138"/>
        <v/>
      </c>
      <c r="N1518">
        <v>1346.1095203959719</v>
      </c>
      <c r="O1518" s="2">
        <f t="shared" si="139"/>
        <v>134.61095203959718</v>
      </c>
      <c r="P1518" s="2">
        <f>IF(ISNUMBER(O1518),SUMIFS(O$1:$O1518,A$1:$A1518,A1518,C$1:$C1518,C1518,G$1:$G1518,G1518,E$1:$E1518,E1518),"")</f>
        <v>134.61095203959718</v>
      </c>
      <c r="U1518" t="str">
        <f t="shared" si="140"/>
        <v/>
      </c>
      <c r="V1518">
        <v>21.291316986083984</v>
      </c>
      <c r="W1518">
        <v>27.035819053649902</v>
      </c>
      <c r="X1518">
        <v>79.660236358642578</v>
      </c>
      <c r="Y1518">
        <v>38.275354385375977</v>
      </c>
      <c r="Z1518">
        <v>90.71923828125</v>
      </c>
      <c r="AA1518">
        <v>15.167795181274414</v>
      </c>
      <c r="AB1518">
        <v>2.4268472290039061E-2</v>
      </c>
      <c r="AC1518" s="2">
        <f t="shared" si="141"/>
        <v>2.4268472290039061E-2</v>
      </c>
      <c r="AD1518">
        <v>12.745637817382812</v>
      </c>
      <c r="AE1518">
        <v>26.950709677419354</v>
      </c>
      <c r="AH1518" s="2">
        <f t="shared" si="142"/>
        <v>3.2669999999999999</v>
      </c>
      <c r="AI1518" s="2">
        <f>IF(ISNUMBER(AH1518),SUMIFS($AH$1:AH1518,$A$1:A1518,A1518,C$1:$C1518,C1518,$G$1:G1518,G1518,$E$1:E1518,E1518),"")</f>
        <v>3.2669999999999999</v>
      </c>
      <c r="AJ1518">
        <f t="shared" si="143"/>
        <v>16</v>
      </c>
    </row>
    <row r="1519" spans="1:36" x14ac:dyDescent="0.25">
      <c r="A1519" s="14" t="s">
        <v>99</v>
      </c>
      <c r="B1519" t="s">
        <v>98</v>
      </c>
      <c r="C1519" t="s">
        <v>105</v>
      </c>
      <c r="D1519" s="13">
        <v>41942</v>
      </c>
      <c r="E1519">
        <v>4</v>
      </c>
      <c r="F1519">
        <v>500</v>
      </c>
      <c r="G1519" s="2" t="s">
        <v>89</v>
      </c>
      <c r="H1519" s="2" t="s">
        <v>11</v>
      </c>
      <c r="I1519">
        <v>2</v>
      </c>
      <c r="J1519" s="2" t="s">
        <v>77</v>
      </c>
      <c r="K1519" s="2">
        <v>450</v>
      </c>
      <c r="L1519" s="2"/>
      <c r="M1519" s="2" t="str">
        <f t="shared" si="138"/>
        <v/>
      </c>
      <c r="N1519">
        <v>1256.6599011189173</v>
      </c>
      <c r="O1519" s="2">
        <f t="shared" si="139"/>
        <v>125.66599011189173</v>
      </c>
      <c r="P1519" s="2">
        <f>IF(ISNUMBER(O1519),SUMIFS(O$1:$O1519,A$1:$A1519,A1519,C$1:$C1519,C1519,G$1:$G1519,G1519,E$1:$E1519,E1519),"")</f>
        <v>125.66599011189173</v>
      </c>
      <c r="U1519" t="str">
        <f t="shared" si="140"/>
        <v/>
      </c>
      <c r="V1519">
        <v>21.856746673583984</v>
      </c>
      <c r="W1519">
        <v>27.76513671875</v>
      </c>
      <c r="X1519">
        <v>78.031246185302734</v>
      </c>
      <c r="Y1519">
        <v>40.510448455810547</v>
      </c>
      <c r="Z1519">
        <v>90.682037353515625</v>
      </c>
      <c r="AA1519">
        <v>15.667232990264893</v>
      </c>
      <c r="AB1519">
        <v>2.5067572784423828E-2</v>
      </c>
      <c r="AC1519" s="2">
        <f t="shared" si="141"/>
        <v>2.5067572784423828E-2</v>
      </c>
      <c r="AD1519">
        <v>12.484999389648438</v>
      </c>
      <c r="AE1519">
        <v>26.04262295081967</v>
      </c>
      <c r="AH1519" s="2">
        <f t="shared" si="142"/>
        <v>3.15</v>
      </c>
      <c r="AI1519" s="2">
        <f>IF(ISNUMBER(AH1519),SUMIFS($AH$1:AH1519,$A$1:A1519,A1519,C$1:$C1519,C1519,$G$1:G1519,G1519,$E$1:E1519,E1519),"")</f>
        <v>3.15</v>
      </c>
      <c r="AJ1519">
        <f t="shared" si="143"/>
        <v>16</v>
      </c>
    </row>
    <row r="1520" spans="1:36" x14ac:dyDescent="0.25">
      <c r="A1520" s="14" t="s">
        <v>104</v>
      </c>
      <c r="B1520" t="s">
        <v>98</v>
      </c>
      <c r="C1520" t="s">
        <v>105</v>
      </c>
      <c r="D1520" s="13">
        <v>41968</v>
      </c>
      <c r="E1520">
        <v>1</v>
      </c>
      <c r="F1520">
        <v>0</v>
      </c>
      <c r="G1520" s="2" t="s">
        <v>89</v>
      </c>
      <c r="H1520" s="2" t="s">
        <v>11</v>
      </c>
      <c r="I1520">
        <v>3</v>
      </c>
      <c r="J1520" s="2" t="s">
        <v>77</v>
      </c>
      <c r="K1520" s="2">
        <v>0</v>
      </c>
      <c r="L1520" s="2"/>
      <c r="M1520" s="2" t="str">
        <f t="shared" si="138"/>
        <v/>
      </c>
      <c r="N1520">
        <v>507.83707501488902</v>
      </c>
      <c r="O1520" s="2">
        <f t="shared" si="139"/>
        <v>50.783707501488905</v>
      </c>
      <c r="P1520" s="2">
        <f>IF(ISNUMBER(O1520),SUMIFS(O$1:$O1520,A$1:$A1520,A1520,C$1:$C1520,C1520,G$1:$G1520,G1520,E$1:$E1520,E1520),"")</f>
        <v>93.856231723922377</v>
      </c>
      <c r="U1520" t="str">
        <f t="shared" si="140"/>
        <v/>
      </c>
      <c r="V1520">
        <v>22.974446296691895</v>
      </c>
      <c r="W1520">
        <v>30.251921653747559</v>
      </c>
      <c r="X1520">
        <v>73.767982482910156</v>
      </c>
      <c r="Y1520">
        <v>42.744047164916992</v>
      </c>
      <c r="Z1520">
        <v>89.099372863769531</v>
      </c>
      <c r="AA1520">
        <v>10.26077938079834</v>
      </c>
      <c r="AB1520">
        <v>1.6417247009277346E-2</v>
      </c>
      <c r="AC1520" s="2">
        <f t="shared" si="141"/>
        <v>1.6417247009277346E-2</v>
      </c>
      <c r="AD1520">
        <v>11.802877197265625</v>
      </c>
      <c r="AE1520">
        <v>29.994127243066881</v>
      </c>
      <c r="AH1520" s="2">
        <f t="shared" si="142"/>
        <v>0.83399999999999996</v>
      </c>
      <c r="AI1520" s="2">
        <f>IF(ISNUMBER(AH1520),SUMIFS($AH$1:AH1520,$A$1:A1520,A1520,C$1:$C1520,C1520,$G$1:G1520,G1520,$E$1:E1520,E1520),"")</f>
        <v>1.7829999999999999</v>
      </c>
      <c r="AJ1520">
        <f t="shared" si="143"/>
        <v>16</v>
      </c>
    </row>
    <row r="1521" spans="1:36" x14ac:dyDescent="0.25">
      <c r="A1521" s="14" t="s">
        <v>103</v>
      </c>
      <c r="B1521" t="s">
        <v>98</v>
      </c>
      <c r="C1521" t="s">
        <v>105</v>
      </c>
      <c r="D1521" s="13">
        <v>41968</v>
      </c>
      <c r="E1521">
        <v>1</v>
      </c>
      <c r="F1521">
        <v>50</v>
      </c>
      <c r="G1521" s="2" t="s">
        <v>89</v>
      </c>
      <c r="H1521" s="2" t="s">
        <v>11</v>
      </c>
      <c r="I1521">
        <v>3</v>
      </c>
      <c r="J1521" s="2" t="s">
        <v>77</v>
      </c>
      <c r="K1521" s="2">
        <v>45</v>
      </c>
      <c r="L1521" s="2"/>
      <c r="M1521" s="2" t="str">
        <f t="shared" si="138"/>
        <v/>
      </c>
      <c r="N1521">
        <v>679.87524203740418</v>
      </c>
      <c r="O1521" s="2">
        <f t="shared" si="139"/>
        <v>67.987524203740421</v>
      </c>
      <c r="P1521" s="2">
        <f>IF(ISNUMBER(O1521),SUMIFS(O$1:$O1521,A$1:$A1521,A1521,C$1:$C1521,C1521,G$1:$G1521,G1521,E$1:$E1521,E1521),"")</f>
        <v>122.42470790595752</v>
      </c>
      <c r="U1521" t="str">
        <f t="shared" si="140"/>
        <v/>
      </c>
      <c r="V1521">
        <v>23.666607856750488</v>
      </c>
      <c r="W1521">
        <v>29.13367748260498</v>
      </c>
      <c r="X1521">
        <v>74.598178863525391</v>
      </c>
      <c r="Y1521">
        <v>43.430807113647461</v>
      </c>
      <c r="Z1521">
        <v>90.655525207519531</v>
      </c>
      <c r="AA1521">
        <v>10.624039649963379</v>
      </c>
      <c r="AB1521">
        <v>1.6998463439941408E-2</v>
      </c>
      <c r="AC1521" s="2">
        <f t="shared" si="141"/>
        <v>1.6998463439941408E-2</v>
      </c>
      <c r="AD1521">
        <v>11.935708618164062</v>
      </c>
      <c r="AE1521">
        <v>26.770087655222792</v>
      </c>
      <c r="AH1521" s="2">
        <f t="shared" si="142"/>
        <v>1.1559999999999999</v>
      </c>
      <c r="AI1521" s="2">
        <f>IF(ISNUMBER(AH1521),SUMIFS($AH$1:AH1521,$A$1:A1521,A1521,C$1:$C1521,C1521,$G$1:G1521,G1521,$E$1:E1521,E1521),"")</f>
        <v>2.4139999999999997</v>
      </c>
      <c r="AJ1521">
        <f t="shared" si="143"/>
        <v>16</v>
      </c>
    </row>
    <row r="1522" spans="1:36" x14ac:dyDescent="0.25">
      <c r="A1522" s="14" t="s">
        <v>102</v>
      </c>
      <c r="B1522" t="s">
        <v>98</v>
      </c>
      <c r="C1522" t="s">
        <v>105</v>
      </c>
      <c r="D1522" s="13">
        <v>41968</v>
      </c>
      <c r="E1522">
        <v>1</v>
      </c>
      <c r="F1522">
        <v>100</v>
      </c>
      <c r="G1522" s="2" t="s">
        <v>89</v>
      </c>
      <c r="H1522" s="2" t="s">
        <v>11</v>
      </c>
      <c r="I1522">
        <v>3</v>
      </c>
      <c r="J1522" s="2" t="s">
        <v>77</v>
      </c>
      <c r="K1522" s="2">
        <v>90</v>
      </c>
      <c r="L1522" s="2"/>
      <c r="M1522" s="2" t="str">
        <f t="shared" si="138"/>
        <v/>
      </c>
      <c r="N1522">
        <v>1026.0905519950384</v>
      </c>
      <c r="O1522" s="2">
        <f t="shared" si="139"/>
        <v>102.60905519950384</v>
      </c>
      <c r="P1522" s="2">
        <f>IF(ISNUMBER(O1522),SUMIFS(O$1:$O1522,A$1:$A1522,A1522,C$1:$C1522,C1522,G$1:$G1522,G1522,E$1:$E1522,E1522),"")</f>
        <v>188.18835097177083</v>
      </c>
      <c r="U1522" t="str">
        <f t="shared" si="140"/>
        <v/>
      </c>
      <c r="V1522">
        <v>23.2166748046875</v>
      </c>
      <c r="W1522">
        <v>33.189708709716797</v>
      </c>
      <c r="X1522">
        <v>76.726116180419922</v>
      </c>
      <c r="Y1522">
        <v>42.233732223510742</v>
      </c>
      <c r="Z1522">
        <v>90.558479309082031</v>
      </c>
      <c r="AA1522">
        <v>10.188525199890137</v>
      </c>
      <c r="AB1522">
        <v>1.6301640319824218E-2</v>
      </c>
      <c r="AC1522" s="2">
        <f t="shared" si="141"/>
        <v>1.6301640319824218E-2</v>
      </c>
      <c r="AD1522">
        <v>12.276178588867188</v>
      </c>
      <c r="AE1522">
        <v>26.934876989869753</v>
      </c>
      <c r="AH1522" s="2">
        <f t="shared" si="142"/>
        <v>1.673</v>
      </c>
      <c r="AI1522" s="2">
        <f>IF(ISNUMBER(AH1522),SUMIFS($AH$1:AH1522,$A$1:A1522,A1522,C$1:$C1522,C1522,$G$1:G1522,G1522,$E$1:E1522,E1522),"")</f>
        <v>3.6219999999999999</v>
      </c>
      <c r="AJ1522">
        <f t="shared" si="143"/>
        <v>16</v>
      </c>
    </row>
    <row r="1523" spans="1:36" x14ac:dyDescent="0.25">
      <c r="A1523" s="14" t="s">
        <v>101</v>
      </c>
      <c r="B1523" t="s">
        <v>98</v>
      </c>
      <c r="C1523" t="s">
        <v>105</v>
      </c>
      <c r="D1523" s="13">
        <v>41968</v>
      </c>
      <c r="E1523">
        <v>1</v>
      </c>
      <c r="F1523">
        <v>200</v>
      </c>
      <c r="G1523" s="2" t="s">
        <v>89</v>
      </c>
      <c r="H1523" s="2" t="s">
        <v>11</v>
      </c>
      <c r="I1523">
        <v>3</v>
      </c>
      <c r="J1523" s="2" t="s">
        <v>77</v>
      </c>
      <c r="K1523" s="2">
        <v>180</v>
      </c>
      <c r="L1523" s="2"/>
      <c r="M1523" s="2" t="str">
        <f t="shared" si="138"/>
        <v/>
      </c>
      <c r="N1523">
        <v>1083.1904918880884</v>
      </c>
      <c r="O1523" s="2">
        <f t="shared" si="139"/>
        <v>108.31904918880885</v>
      </c>
      <c r="P1523" s="2">
        <f>IF(ISNUMBER(O1523),SUMIFS(O$1:$O1523,A$1:$A1523,A1523,C$1:$C1523,C1523,G$1:$G1523,G1523,E$1:$E1523,E1523),"")</f>
        <v>172.79148731153268</v>
      </c>
      <c r="U1523" t="str">
        <f t="shared" si="140"/>
        <v/>
      </c>
      <c r="V1523">
        <v>22.60452938079834</v>
      </c>
      <c r="W1523">
        <v>34.939046859741211</v>
      </c>
      <c r="X1523">
        <v>79.573314666748047</v>
      </c>
      <c r="Y1523">
        <v>40.622753143310547</v>
      </c>
      <c r="Z1523">
        <v>92.301723480224609</v>
      </c>
      <c r="AA1523">
        <v>9.8970241546630859</v>
      </c>
      <c r="AB1523">
        <v>1.5835238647460937E-2</v>
      </c>
      <c r="AC1523" s="2">
        <f t="shared" si="141"/>
        <v>1.5835238647460937E-2</v>
      </c>
      <c r="AD1523">
        <v>12.731730346679688</v>
      </c>
      <c r="AE1523">
        <v>27.815625403104445</v>
      </c>
      <c r="AH1523" s="2">
        <f t="shared" si="142"/>
        <v>1.7150000000000001</v>
      </c>
      <c r="AI1523" s="2">
        <f>IF(ISNUMBER(AH1523),SUMIFS($AH$1:AH1523,$A$1:A1523,A1523,C$1:$C1523,C1523,$G$1:G1523,G1523,$E$1:E1523,E1523),"")</f>
        <v>3.2</v>
      </c>
      <c r="AJ1523">
        <f t="shared" si="143"/>
        <v>16</v>
      </c>
    </row>
    <row r="1524" spans="1:36" x14ac:dyDescent="0.25">
      <c r="A1524" s="14" t="s">
        <v>100</v>
      </c>
      <c r="B1524" t="s">
        <v>98</v>
      </c>
      <c r="C1524" t="s">
        <v>105</v>
      </c>
      <c r="D1524" s="13">
        <v>41968</v>
      </c>
      <c r="E1524">
        <v>1</v>
      </c>
      <c r="F1524">
        <v>350</v>
      </c>
      <c r="G1524" s="2" t="s">
        <v>89</v>
      </c>
      <c r="H1524" s="2" t="s">
        <v>11</v>
      </c>
      <c r="I1524">
        <v>3</v>
      </c>
      <c r="J1524" s="2" t="s">
        <v>77</v>
      </c>
      <c r="K1524" s="2">
        <v>350</v>
      </c>
      <c r="L1524" s="2"/>
      <c r="M1524" s="2" t="str">
        <f t="shared" si="138"/>
        <v/>
      </c>
      <c r="N1524">
        <v>1149.275009308303</v>
      </c>
      <c r="O1524" s="2">
        <f t="shared" si="139"/>
        <v>114.92750093083029</v>
      </c>
      <c r="P1524" s="2">
        <f>IF(ISNUMBER(O1524),SUMIFS(O$1:$O1524,A$1:$A1524,A1524,C$1:$C1524,C1524,G$1:$G1524,G1524,E$1:$E1524,E1524),"")</f>
        <v>242.3472849635379</v>
      </c>
      <c r="U1524" t="str">
        <f t="shared" si="140"/>
        <v/>
      </c>
      <c r="V1524">
        <v>22.704082489013672</v>
      </c>
      <c r="W1524">
        <v>29.119613647460938</v>
      </c>
      <c r="X1524">
        <v>76.151294708251953</v>
      </c>
      <c r="Y1524">
        <v>42.190837860107422</v>
      </c>
      <c r="Z1524">
        <v>90.185810089111328</v>
      </c>
      <c r="AA1524">
        <v>12.236673355102539</v>
      </c>
      <c r="AB1524">
        <v>1.9578677368164064E-2</v>
      </c>
      <c r="AC1524" s="2">
        <f t="shared" si="141"/>
        <v>1.9578677368164064E-2</v>
      </c>
      <c r="AD1524">
        <v>12.184207153320314</v>
      </c>
      <c r="AE1524">
        <v>27.350535077288939</v>
      </c>
      <c r="AH1524" s="2">
        <f t="shared" si="142"/>
        <v>2.25</v>
      </c>
      <c r="AI1524" s="2">
        <f>IF(ISNUMBER(AH1524),SUMIFS($AH$1:AH1524,$A$1:A1524,A1524,C$1:$C1524,C1524,$G$1:G1524,G1524,$E$1:E1524,E1524),"")</f>
        <v>5.4719999999999995</v>
      </c>
      <c r="AJ1524">
        <f t="shared" si="143"/>
        <v>16</v>
      </c>
    </row>
    <row r="1525" spans="1:36" x14ac:dyDescent="0.25">
      <c r="A1525" s="14" t="s">
        <v>99</v>
      </c>
      <c r="B1525" t="s">
        <v>98</v>
      </c>
      <c r="C1525" t="s">
        <v>105</v>
      </c>
      <c r="D1525" s="13">
        <v>41968</v>
      </c>
      <c r="E1525">
        <v>1</v>
      </c>
      <c r="F1525">
        <v>500</v>
      </c>
      <c r="G1525" s="2" t="s">
        <v>89</v>
      </c>
      <c r="H1525" s="2" t="s">
        <v>11</v>
      </c>
      <c r="I1525">
        <v>3</v>
      </c>
      <c r="J1525" s="2" t="s">
        <v>77</v>
      </c>
      <c r="K1525" s="2">
        <v>450</v>
      </c>
      <c r="L1525" s="2"/>
      <c r="M1525" s="2" t="str">
        <f t="shared" si="138"/>
        <v/>
      </c>
      <c r="N1525">
        <v>2032.6762643041711</v>
      </c>
      <c r="O1525" s="2">
        <f t="shared" si="139"/>
        <v>203.26762643041712</v>
      </c>
      <c r="P1525" s="2">
        <f>IF(ISNUMBER(O1525),SUMIFS(O$1:$O1525,A$1:$A1525,A1525,C$1:$C1525,C1525,G$1:$G1525,G1525,E$1:$E1525,E1525),"")</f>
        <v>397.46786443411531</v>
      </c>
      <c r="U1525" t="str">
        <f t="shared" si="140"/>
        <v/>
      </c>
      <c r="V1525">
        <v>23.21278190612793</v>
      </c>
      <c r="W1525">
        <v>27.86260986328125</v>
      </c>
      <c r="X1525">
        <v>77.244853973388672</v>
      </c>
      <c r="Y1525">
        <v>42.451000213623047</v>
      </c>
      <c r="Z1525">
        <v>91.384300231933594</v>
      </c>
      <c r="AA1525">
        <v>12.897777557373047</v>
      </c>
      <c r="AB1525">
        <v>2.0636444091796876E-2</v>
      </c>
      <c r="AC1525" s="2">
        <f t="shared" si="141"/>
        <v>2.0636444091796876E-2</v>
      </c>
      <c r="AD1525">
        <v>12.359176635742188</v>
      </c>
      <c r="AE1525">
        <v>23.773255813953487</v>
      </c>
      <c r="AH1525" s="2">
        <f t="shared" si="142"/>
        <v>4.1950000000000003</v>
      </c>
      <c r="AI1525" s="2">
        <f>IF(ISNUMBER(AH1525),SUMIFS($AH$1:AH1525,$A$1:A1525,A1525,C$1:$C1525,C1525,$G$1:G1525,G1525,$E$1:E1525,E1525),"")</f>
        <v>9.9110000000000014</v>
      </c>
      <c r="AJ1525">
        <f t="shared" si="143"/>
        <v>16</v>
      </c>
    </row>
    <row r="1526" spans="1:36" x14ac:dyDescent="0.25">
      <c r="A1526" s="14" t="s">
        <v>104</v>
      </c>
      <c r="B1526" t="s">
        <v>98</v>
      </c>
      <c r="C1526" t="s">
        <v>105</v>
      </c>
      <c r="D1526" s="13">
        <v>41968</v>
      </c>
      <c r="E1526">
        <v>2</v>
      </c>
      <c r="F1526">
        <v>0</v>
      </c>
      <c r="G1526" s="2" t="s">
        <v>89</v>
      </c>
      <c r="H1526" s="2" t="s">
        <v>11</v>
      </c>
      <c r="I1526">
        <v>3</v>
      </c>
      <c r="J1526" s="2" t="s">
        <v>77</v>
      </c>
      <c r="K1526" s="2">
        <v>0</v>
      </c>
      <c r="L1526" s="2"/>
      <c r="M1526" s="2" t="str">
        <f t="shared" si="138"/>
        <v/>
      </c>
      <c r="N1526">
        <v>537.7245583093536</v>
      </c>
      <c r="O1526" s="2">
        <f t="shared" si="139"/>
        <v>53.772455830935357</v>
      </c>
      <c r="P1526" s="2">
        <f>IF(ISNUMBER(O1526),SUMIFS(O$1:$O1526,A$1:$A1526,A1526,C$1:$C1526,C1526,G$1:$G1526,G1526,E$1:$E1526,E1526),"")</f>
        <v>102.60469799255438</v>
      </c>
      <c r="U1526" t="str">
        <f t="shared" si="140"/>
        <v/>
      </c>
      <c r="V1526">
        <v>22.785999298095703</v>
      </c>
      <c r="W1526">
        <v>27.544527053833008</v>
      </c>
      <c r="X1526">
        <v>71.255329132080078</v>
      </c>
      <c r="Y1526">
        <v>41.774066925048828</v>
      </c>
      <c r="Z1526">
        <v>87.610675811767578</v>
      </c>
      <c r="AA1526">
        <v>10.959550857543945</v>
      </c>
      <c r="AB1526">
        <v>1.7535281372070312E-2</v>
      </c>
      <c r="AC1526" s="2">
        <f t="shared" si="141"/>
        <v>1.7535281372070312E-2</v>
      </c>
      <c r="AD1526">
        <v>11.400852661132813</v>
      </c>
      <c r="AE1526">
        <v>28.872142477405632</v>
      </c>
      <c r="AH1526" s="2">
        <f t="shared" si="142"/>
        <v>0.94299999999999995</v>
      </c>
      <c r="AI1526" s="2">
        <f>IF(ISNUMBER(AH1526),SUMIFS($AH$1:AH1526,$A$1:A1526,A1526,C$1:$C1526,C1526,$G$1:G1526,G1526,$E$1:E1526,E1526),"")</f>
        <v>2.13</v>
      </c>
      <c r="AJ1526">
        <f t="shared" si="143"/>
        <v>16</v>
      </c>
    </row>
    <row r="1527" spans="1:36" x14ac:dyDescent="0.25">
      <c r="A1527" s="14" t="s">
        <v>103</v>
      </c>
      <c r="B1527" t="s">
        <v>98</v>
      </c>
      <c r="C1527" t="s">
        <v>105</v>
      </c>
      <c r="D1527" s="13">
        <v>41968</v>
      </c>
      <c r="E1527">
        <v>2</v>
      </c>
      <c r="F1527">
        <v>50</v>
      </c>
      <c r="G1527" s="2" t="s">
        <v>89</v>
      </c>
      <c r="H1527" s="2" t="s">
        <v>11</v>
      </c>
      <c r="I1527">
        <v>3</v>
      </c>
      <c r="J1527" s="2" t="s">
        <v>77</v>
      </c>
      <c r="K1527" s="2">
        <v>45</v>
      </c>
      <c r="L1527" s="2"/>
      <c r="M1527" s="2" t="str">
        <f t="shared" si="138"/>
        <v/>
      </c>
      <c r="N1527">
        <v>743.91023041118626</v>
      </c>
      <c r="O1527" s="2">
        <f t="shared" si="139"/>
        <v>74.391023041118629</v>
      </c>
      <c r="P1527" s="2">
        <f>IF(ISNUMBER(O1527),SUMIFS(O$1:$O1527,A$1:$A1527,A1527,C$1:$C1527,C1527,G$1:$G1527,G1527,E$1:$E1527,E1527),"")</f>
        <v>137.42294996586853</v>
      </c>
      <c r="U1527" t="str">
        <f t="shared" si="140"/>
        <v/>
      </c>
      <c r="V1527">
        <v>23.600143432617188</v>
      </c>
      <c r="W1527">
        <v>26.177898406982422</v>
      </c>
      <c r="X1527">
        <v>71.803241729736328</v>
      </c>
      <c r="Y1527">
        <v>42.477750778198242</v>
      </c>
      <c r="Z1527">
        <v>88.512138366699219</v>
      </c>
      <c r="AA1527">
        <v>11.896730422973633</v>
      </c>
      <c r="AB1527">
        <v>1.903476867675781E-2</v>
      </c>
      <c r="AC1527" s="2">
        <f t="shared" si="141"/>
        <v>1.903476867675781E-2</v>
      </c>
      <c r="AD1527">
        <v>11.488518676757813</v>
      </c>
      <c r="AE1527">
        <v>28.768403441682594</v>
      </c>
      <c r="AH1527" s="2">
        <f t="shared" si="142"/>
        <v>1.4159999999999999</v>
      </c>
      <c r="AI1527" s="2">
        <f>IF(ISNUMBER(AH1527),SUMIFS($AH$1:AH1527,$A$1:A1527,A1527,C$1:$C1527,C1527,$G$1:G1527,G1527,$E$1:E1527,E1527),"")</f>
        <v>2.9079999999999999</v>
      </c>
      <c r="AJ1527">
        <f t="shared" si="143"/>
        <v>16</v>
      </c>
    </row>
    <row r="1528" spans="1:36" x14ac:dyDescent="0.25">
      <c r="A1528" s="14" t="s">
        <v>102</v>
      </c>
      <c r="B1528" t="s">
        <v>98</v>
      </c>
      <c r="C1528" t="s">
        <v>105</v>
      </c>
      <c r="D1528" s="13">
        <v>41968</v>
      </c>
      <c r="E1528">
        <v>2</v>
      </c>
      <c r="F1528">
        <v>100</v>
      </c>
      <c r="G1528" s="2" t="s">
        <v>89</v>
      </c>
      <c r="H1528" s="2" t="s">
        <v>11</v>
      </c>
      <c r="I1528">
        <v>3</v>
      </c>
      <c r="J1528" s="2" t="s">
        <v>77</v>
      </c>
      <c r="K1528" s="2">
        <v>90</v>
      </c>
      <c r="L1528" s="2"/>
      <c r="M1528" s="2" t="str">
        <f t="shared" si="138"/>
        <v/>
      </c>
      <c r="N1528">
        <v>805.09847167267424</v>
      </c>
      <c r="O1528" s="2">
        <f t="shared" si="139"/>
        <v>80.509847167267424</v>
      </c>
      <c r="P1528" s="2">
        <f>IF(ISNUMBER(O1528),SUMIFS(O$1:$O1528,A$1:$A1528,A1528,C$1:$C1528,C1528,G$1:$G1528,G1528,E$1:$E1528,E1528),"")</f>
        <v>177.10002101458414</v>
      </c>
      <c r="U1528" t="str">
        <f t="shared" si="140"/>
        <v/>
      </c>
      <c r="V1528">
        <v>23.394524574279785</v>
      </c>
      <c r="W1528">
        <v>31.755922317504883</v>
      </c>
      <c r="X1528">
        <v>76.455604553222656</v>
      </c>
      <c r="Y1528">
        <v>41.886068344116211</v>
      </c>
      <c r="Z1528">
        <v>91.343269348144531</v>
      </c>
      <c r="AA1528">
        <v>10.756467819213867</v>
      </c>
      <c r="AB1528">
        <v>1.7210348510742188E-2</v>
      </c>
      <c r="AC1528" s="2">
        <f t="shared" si="141"/>
        <v>1.7210348510742188E-2</v>
      </c>
      <c r="AD1528">
        <v>12.232896728515625</v>
      </c>
      <c r="AE1528">
        <v>27.971252048921951</v>
      </c>
      <c r="AH1528" s="2">
        <f t="shared" si="142"/>
        <v>1.3859999999999999</v>
      </c>
      <c r="AI1528" s="2">
        <f>IF(ISNUMBER(AH1528),SUMIFS($AH$1:AH1528,$A$1:A1528,A1528,C$1:$C1528,C1528,$G$1:G1528,G1528,$E$1:E1528,E1528),"")</f>
        <v>3.5949999999999998</v>
      </c>
      <c r="AJ1528">
        <f t="shared" si="143"/>
        <v>16</v>
      </c>
    </row>
    <row r="1529" spans="1:36" x14ac:dyDescent="0.25">
      <c r="A1529" s="14" t="s">
        <v>101</v>
      </c>
      <c r="B1529" t="s">
        <v>98</v>
      </c>
      <c r="C1529" t="s">
        <v>105</v>
      </c>
      <c r="D1529" s="13">
        <v>41968</v>
      </c>
      <c r="E1529">
        <v>2</v>
      </c>
      <c r="F1529">
        <v>200</v>
      </c>
      <c r="G1529" s="2" t="s">
        <v>89</v>
      </c>
      <c r="H1529" s="2" t="s">
        <v>11</v>
      </c>
      <c r="I1529">
        <v>3</v>
      </c>
      <c r="J1529" s="2" t="s">
        <v>77</v>
      </c>
      <c r="K1529" s="2">
        <v>180</v>
      </c>
      <c r="L1529" s="2"/>
      <c r="M1529" s="2" t="str">
        <f t="shared" si="138"/>
        <v/>
      </c>
      <c r="N1529">
        <v>985.03211973330224</v>
      </c>
      <c r="O1529" s="2">
        <f t="shared" si="139"/>
        <v>98.503211973330224</v>
      </c>
      <c r="P1529" s="2">
        <f>IF(ISNUMBER(O1529),SUMIFS(O$1:$O1529,A$1:$A1529,A1529,C$1:$C1529,C1529,G$1:$G1529,G1529,E$1:$E1529,E1529),"")</f>
        <v>211.03588393100219</v>
      </c>
      <c r="U1529" t="str">
        <f t="shared" si="140"/>
        <v/>
      </c>
      <c r="V1529">
        <v>23.293317794799805</v>
      </c>
      <c r="W1529">
        <v>29.036870002746582</v>
      </c>
      <c r="X1529">
        <v>76.725215911865234</v>
      </c>
      <c r="Y1529">
        <v>42.777120590209961</v>
      </c>
      <c r="Z1529">
        <v>91.437957763671875</v>
      </c>
      <c r="AA1529">
        <v>11.883035659790039</v>
      </c>
      <c r="AB1529">
        <v>1.9012857055664065E-2</v>
      </c>
      <c r="AC1529" s="2">
        <f t="shared" si="141"/>
        <v>1.9012857055664065E-2</v>
      </c>
      <c r="AD1529">
        <v>12.276034545898439</v>
      </c>
      <c r="AE1529">
        <v>25.294982422499203</v>
      </c>
      <c r="AH1529" s="2">
        <f t="shared" si="142"/>
        <v>1.873</v>
      </c>
      <c r="AI1529" s="2">
        <f>IF(ISNUMBER(AH1529),SUMIFS($AH$1:AH1529,$A$1:A1529,A1529,C$1:$C1529,C1529,$G$1:G1529,G1529,$E$1:E1529,E1529),"")</f>
        <v>4.7430000000000003</v>
      </c>
      <c r="AJ1529">
        <f t="shared" si="143"/>
        <v>16</v>
      </c>
    </row>
    <row r="1530" spans="1:36" x14ac:dyDescent="0.25">
      <c r="A1530" s="14" t="s">
        <v>100</v>
      </c>
      <c r="B1530" t="s">
        <v>98</v>
      </c>
      <c r="C1530" t="s">
        <v>105</v>
      </c>
      <c r="D1530" s="13">
        <v>41968</v>
      </c>
      <c r="E1530">
        <v>2</v>
      </c>
      <c r="F1530">
        <v>350</v>
      </c>
      <c r="G1530" s="2" t="s">
        <v>89</v>
      </c>
      <c r="H1530" s="2" t="s">
        <v>11</v>
      </c>
      <c r="I1530">
        <v>3</v>
      </c>
      <c r="J1530" s="2" t="s">
        <v>77</v>
      </c>
      <c r="K1530" s="2">
        <v>350</v>
      </c>
      <c r="L1530" s="2"/>
      <c r="M1530" s="2" t="str">
        <f t="shared" si="138"/>
        <v/>
      </c>
      <c r="N1530">
        <v>1720.4218256998929</v>
      </c>
      <c r="O1530" s="2">
        <f t="shared" si="139"/>
        <v>172.04218256998928</v>
      </c>
      <c r="P1530" s="2">
        <f>IF(ISNUMBER(O1530),SUMIFS(O$1:$O1530,A$1:$A1530,A1530,C$1:$C1530,C1530,G$1:$G1530,G1530,E$1:$E1530,E1530),"")</f>
        <v>334.39769390221704</v>
      </c>
      <c r="U1530" t="str">
        <f t="shared" si="140"/>
        <v/>
      </c>
      <c r="V1530">
        <v>23.137306213378906</v>
      </c>
      <c r="W1530">
        <v>25.987419128417969</v>
      </c>
      <c r="X1530">
        <v>68.937618255615234</v>
      </c>
      <c r="Y1530">
        <v>41.139930725097656</v>
      </c>
      <c r="Z1530">
        <v>86.504180908203125</v>
      </c>
      <c r="AA1530">
        <v>11.754075050354004</v>
      </c>
      <c r="AB1530">
        <v>1.8806520080566408E-2</v>
      </c>
      <c r="AC1530" s="2">
        <f t="shared" si="141"/>
        <v>1.8806520080566408E-2</v>
      </c>
      <c r="AD1530">
        <v>11.030018920898438</v>
      </c>
      <c r="AE1530">
        <v>26.392834826077898</v>
      </c>
      <c r="AH1530" s="2">
        <f t="shared" si="142"/>
        <v>3.2360000000000002</v>
      </c>
      <c r="AI1530" s="2">
        <f>IF(ISNUMBER(AH1530),SUMIFS($AH$1:AH1530,$A$1:A1530,A1530,C$1:$C1530,C1530,$G$1:G1530,G1530,$E$1:E1530,E1530),"")</f>
        <v>7.0600000000000005</v>
      </c>
      <c r="AJ1530">
        <f t="shared" si="143"/>
        <v>16</v>
      </c>
    </row>
    <row r="1531" spans="1:36" x14ac:dyDescent="0.25">
      <c r="A1531" s="14" t="s">
        <v>99</v>
      </c>
      <c r="B1531" t="s">
        <v>98</v>
      </c>
      <c r="C1531" t="s">
        <v>105</v>
      </c>
      <c r="D1531" s="13">
        <v>41968</v>
      </c>
      <c r="E1531">
        <v>2</v>
      </c>
      <c r="F1531">
        <v>500</v>
      </c>
      <c r="G1531" s="2" t="s">
        <v>89</v>
      </c>
      <c r="H1531" s="2" t="s">
        <v>11</v>
      </c>
      <c r="I1531">
        <v>3</v>
      </c>
      <c r="J1531" s="2" t="s">
        <v>77</v>
      </c>
      <c r="K1531" s="2">
        <v>450</v>
      </c>
      <c r="L1531" s="2"/>
      <c r="M1531" s="2" t="str">
        <f t="shared" si="138"/>
        <v/>
      </c>
      <c r="N1531">
        <v>1975.1535546985954</v>
      </c>
      <c r="O1531" s="2">
        <f t="shared" si="139"/>
        <v>197.51535546985954</v>
      </c>
      <c r="P1531" s="2">
        <f>IF(ISNUMBER(O1531),SUMIFS(O$1:$O1531,A$1:$A1531,A1531,C$1:$C1531,C1531,G$1:$G1531,G1531,E$1:$E1531,E1531),"")</f>
        <v>400.5553143236757</v>
      </c>
      <c r="U1531" t="str">
        <f t="shared" si="140"/>
        <v/>
      </c>
      <c r="V1531">
        <v>22.971381187438965</v>
      </c>
      <c r="W1531">
        <v>29.676511764526367</v>
      </c>
      <c r="X1531">
        <v>77.506721496582031</v>
      </c>
      <c r="Y1531">
        <v>42.852968215942383</v>
      </c>
      <c r="Z1531">
        <v>92.041015625</v>
      </c>
      <c r="AA1531">
        <v>11.953025817871094</v>
      </c>
      <c r="AB1531">
        <v>1.9124841308593751E-2</v>
      </c>
      <c r="AC1531" s="2">
        <f t="shared" si="141"/>
        <v>1.9124841308593751E-2</v>
      </c>
      <c r="AD1531">
        <v>12.401075439453125</v>
      </c>
      <c r="AE1531">
        <v>25.360327570518649</v>
      </c>
      <c r="AH1531" s="2">
        <f t="shared" si="142"/>
        <v>3.7770000000000001</v>
      </c>
      <c r="AI1531" s="2">
        <f>IF(ISNUMBER(AH1531),SUMIFS($AH$1:AH1531,$A$1:A1531,A1531,C$1:$C1531,C1531,$G$1:G1531,G1531,$E$1:E1531,E1531),"")</f>
        <v>10.137</v>
      </c>
      <c r="AJ1531">
        <f t="shared" si="143"/>
        <v>16</v>
      </c>
    </row>
    <row r="1532" spans="1:36" x14ac:dyDescent="0.25">
      <c r="A1532" s="14" t="s">
        <v>104</v>
      </c>
      <c r="B1532" t="s">
        <v>98</v>
      </c>
      <c r="C1532" t="s">
        <v>105</v>
      </c>
      <c r="D1532" s="13">
        <v>41968</v>
      </c>
      <c r="E1532">
        <v>3</v>
      </c>
      <c r="F1532">
        <v>0</v>
      </c>
      <c r="G1532" s="2" t="s">
        <v>89</v>
      </c>
      <c r="H1532" s="2" t="s">
        <v>11</v>
      </c>
      <c r="I1532">
        <v>3</v>
      </c>
      <c r="J1532" s="2" t="s">
        <v>77</v>
      </c>
      <c r="K1532" s="2">
        <v>0</v>
      </c>
      <c r="L1532" s="2"/>
      <c r="M1532" s="2" t="str">
        <f t="shared" si="138"/>
        <v/>
      </c>
      <c r="N1532">
        <v>513.69057980024036</v>
      </c>
      <c r="O1532" s="2">
        <f t="shared" si="139"/>
        <v>51.369057980024039</v>
      </c>
      <c r="P1532" s="2">
        <f>IF(ISNUMBER(O1532),SUMIFS(O$1:$O1532,A$1:$A1532,A1532,C$1:$C1532,C1532,G$1:$G1532,G1532,E$1:$E1532,E1532),"")</f>
        <v>106.92807673904278</v>
      </c>
      <c r="U1532" t="str">
        <f t="shared" si="140"/>
        <v/>
      </c>
      <c r="V1532">
        <v>23.008181571960449</v>
      </c>
      <c r="W1532">
        <v>29.163505554199219</v>
      </c>
      <c r="X1532">
        <v>71.834716796875</v>
      </c>
      <c r="Y1532">
        <v>43.253946304321289</v>
      </c>
      <c r="Z1532">
        <v>88.789573669433594</v>
      </c>
      <c r="AA1532">
        <v>10.918356418609619</v>
      </c>
      <c r="AB1532">
        <v>1.7469370269775391E-2</v>
      </c>
      <c r="AC1532" s="2">
        <f t="shared" si="141"/>
        <v>1.7469370269775391E-2</v>
      </c>
      <c r="AD1532">
        <v>11.4935546875</v>
      </c>
      <c r="AE1532">
        <v>31.936684073107045</v>
      </c>
      <c r="AH1532" s="2">
        <f t="shared" si="142"/>
        <v>0.89700000000000002</v>
      </c>
      <c r="AI1532" s="2">
        <f>IF(ISNUMBER(AH1532),SUMIFS($AH$1:AH1532,$A$1:A1532,A1532,C$1:$C1532,C1532,$G$1:G1532,G1532,$E$1:E1532,E1532),"")</f>
        <v>2.202</v>
      </c>
      <c r="AJ1532">
        <f t="shared" si="143"/>
        <v>16</v>
      </c>
    </row>
    <row r="1533" spans="1:36" x14ac:dyDescent="0.25">
      <c r="A1533" s="14" t="s">
        <v>103</v>
      </c>
      <c r="B1533" t="s">
        <v>98</v>
      </c>
      <c r="C1533" t="s">
        <v>105</v>
      </c>
      <c r="D1533" s="13">
        <v>41968</v>
      </c>
      <c r="E1533">
        <v>3</v>
      </c>
      <c r="F1533">
        <v>50</v>
      </c>
      <c r="G1533" s="2" t="s">
        <v>89</v>
      </c>
      <c r="H1533" s="2" t="s">
        <v>11</v>
      </c>
      <c r="I1533">
        <v>3</v>
      </c>
      <c r="J1533" s="2" t="s">
        <v>77</v>
      </c>
      <c r="K1533" s="2">
        <v>45</v>
      </c>
      <c r="L1533" s="2"/>
      <c r="M1533" s="2" t="str">
        <f t="shared" si="138"/>
        <v/>
      </c>
      <c r="N1533">
        <v>727.57848345101763</v>
      </c>
      <c r="O1533" s="2">
        <f t="shared" si="139"/>
        <v>72.757848345101763</v>
      </c>
      <c r="P1533" s="2">
        <f>IF(ISNUMBER(O1533),SUMIFS(O$1:$O1533,A$1:$A1533,A1533,C$1:$C1533,C1533,G$1:$G1533,G1533,E$1:$E1533,E1533),"")</f>
        <v>141.42046167843512</v>
      </c>
      <c r="U1533" t="str">
        <f t="shared" si="140"/>
        <v/>
      </c>
      <c r="V1533">
        <v>22.011710166931152</v>
      </c>
      <c r="W1533">
        <v>32.130548477172852</v>
      </c>
      <c r="X1533">
        <v>74.970233917236328</v>
      </c>
      <c r="Y1533">
        <v>40.831356048583984</v>
      </c>
      <c r="Z1533">
        <v>89.466049194335938</v>
      </c>
      <c r="AA1533">
        <v>10.348093509674072</v>
      </c>
      <c r="AB1533">
        <v>1.6556949615478517E-2</v>
      </c>
      <c r="AC1533" s="2">
        <f t="shared" si="141"/>
        <v>1.6556949615478517E-2</v>
      </c>
      <c r="AD1533">
        <v>11.995237426757813</v>
      </c>
      <c r="AE1533">
        <v>29.636278744017741</v>
      </c>
      <c r="AH1533" s="2">
        <f t="shared" si="142"/>
        <v>1.2050000000000001</v>
      </c>
      <c r="AI1533" s="2">
        <f>IF(ISNUMBER(AH1533),SUMIFS($AH$1:AH1533,$A$1:A1533,A1533,C$1:$C1533,C1533,$G$1:G1533,G1533,$E$1:E1533,E1533),"")</f>
        <v>2.8420000000000001</v>
      </c>
      <c r="AJ1533">
        <f t="shared" si="143"/>
        <v>16</v>
      </c>
    </row>
    <row r="1534" spans="1:36" x14ac:dyDescent="0.25">
      <c r="A1534" s="14" t="s">
        <v>102</v>
      </c>
      <c r="B1534" t="s">
        <v>98</v>
      </c>
      <c r="C1534" t="s">
        <v>105</v>
      </c>
      <c r="D1534" s="13">
        <v>41968</v>
      </c>
      <c r="E1534">
        <v>3</v>
      </c>
      <c r="F1534">
        <v>100</v>
      </c>
      <c r="G1534" s="2" t="s">
        <v>89</v>
      </c>
      <c r="H1534" s="2" t="s">
        <v>11</v>
      </c>
      <c r="I1534">
        <v>3</v>
      </c>
      <c r="J1534" s="2" t="s">
        <v>77</v>
      </c>
      <c r="K1534" s="2">
        <v>90</v>
      </c>
      <c r="L1534" s="2"/>
      <c r="M1534" s="2" t="str">
        <f t="shared" si="138"/>
        <v/>
      </c>
      <c r="N1534">
        <v>805.99294286820418</v>
      </c>
      <c r="O1534" s="2">
        <f t="shared" si="139"/>
        <v>80.599294286820424</v>
      </c>
      <c r="P1534" s="2">
        <f>IF(ISNUMBER(O1534),SUMIFS(O$1:$O1534,A$1:$A1534,A1534,C$1:$C1534,C1534,G$1:$G1534,G1534,E$1:$E1534,E1534),"")</f>
        <v>168.87508382969071</v>
      </c>
      <c r="U1534" t="str">
        <f t="shared" si="140"/>
        <v/>
      </c>
      <c r="V1534">
        <v>23.422499656677246</v>
      </c>
      <c r="W1534">
        <v>22.363990783691406</v>
      </c>
      <c r="X1534">
        <v>75.309772491455078</v>
      </c>
      <c r="Y1534">
        <v>43.210933685302734</v>
      </c>
      <c r="Z1534">
        <v>90.364147186279297</v>
      </c>
      <c r="AA1534">
        <v>15.430457592010498</v>
      </c>
      <c r="AB1534">
        <v>2.4688732147216799E-2</v>
      </c>
      <c r="AC1534" s="2">
        <f t="shared" si="141"/>
        <v>2.4688732147216799E-2</v>
      </c>
      <c r="AD1534">
        <v>12.049563598632814</v>
      </c>
      <c r="AE1534">
        <v>29.752473867595818</v>
      </c>
      <c r="AH1534" s="2">
        <f t="shared" si="142"/>
        <v>1.99</v>
      </c>
      <c r="AI1534" s="2">
        <f>IF(ISNUMBER(AH1534),SUMIFS($AH$1:AH1534,$A$1:A1534,A1534,C$1:$C1534,C1534,$G$1:G1534,G1534,$E$1:E1534,E1534),"")</f>
        <v>3.96</v>
      </c>
      <c r="AJ1534">
        <f t="shared" si="143"/>
        <v>16</v>
      </c>
    </row>
    <row r="1535" spans="1:36" x14ac:dyDescent="0.25">
      <c r="A1535" s="14" t="s">
        <v>101</v>
      </c>
      <c r="B1535" t="s">
        <v>98</v>
      </c>
      <c r="C1535" t="s">
        <v>105</v>
      </c>
      <c r="D1535" s="13">
        <v>41968</v>
      </c>
      <c r="E1535">
        <v>3</v>
      </c>
      <c r="F1535">
        <v>200</v>
      </c>
      <c r="G1535" s="2" t="s">
        <v>89</v>
      </c>
      <c r="H1535" s="2" t="s">
        <v>11</v>
      </c>
      <c r="I1535">
        <v>3</v>
      </c>
      <c r="J1535" s="2" t="s">
        <v>77</v>
      </c>
      <c r="K1535" s="2">
        <v>180</v>
      </c>
      <c r="L1535" s="2"/>
      <c r="M1535" s="2" t="str">
        <f t="shared" si="138"/>
        <v/>
      </c>
      <c r="N1535">
        <v>1427.8103427317455</v>
      </c>
      <c r="O1535" s="2">
        <f t="shared" si="139"/>
        <v>142.78103427317455</v>
      </c>
      <c r="P1535" s="2">
        <f>IF(ISNUMBER(O1535),SUMIFS(O$1:$O1535,A$1:$A1535,A1535,C$1:$C1535,C1535,G$1:$G1535,G1535,E$1:$E1535,E1535),"")</f>
        <v>251.46743835353473</v>
      </c>
      <c r="U1535" t="str">
        <f t="shared" si="140"/>
        <v/>
      </c>
      <c r="V1535">
        <v>23.094091415405273</v>
      </c>
      <c r="W1535">
        <v>30.082319259643555</v>
      </c>
      <c r="X1535">
        <v>73.241989135742188</v>
      </c>
      <c r="Y1535">
        <v>43.067216873168945</v>
      </c>
      <c r="Z1535">
        <v>88.621471405029297</v>
      </c>
      <c r="AA1535">
        <v>10.106958389282227</v>
      </c>
      <c r="AB1535">
        <v>1.6171133422851564E-2</v>
      </c>
      <c r="AC1535" s="2">
        <f t="shared" si="141"/>
        <v>1.6171133422851564E-2</v>
      </c>
      <c r="AD1535">
        <v>11.718718261718751</v>
      </c>
      <c r="AE1535">
        <v>28.586457073760585</v>
      </c>
      <c r="AH1535" s="2">
        <f t="shared" si="142"/>
        <v>2.3090000000000002</v>
      </c>
      <c r="AI1535" s="2">
        <f>IF(ISNUMBER(AH1535),SUMIFS($AH$1:AH1535,$A$1:A1535,A1535,C$1:$C1535,C1535,$G$1:G1535,G1535,$E$1:E1535,E1535),"")</f>
        <v>4.9930000000000003</v>
      </c>
      <c r="AJ1535">
        <f t="shared" si="143"/>
        <v>16</v>
      </c>
    </row>
    <row r="1536" spans="1:36" x14ac:dyDescent="0.25">
      <c r="A1536" s="14" t="s">
        <v>100</v>
      </c>
      <c r="B1536" t="s">
        <v>98</v>
      </c>
      <c r="C1536" t="s">
        <v>105</v>
      </c>
      <c r="D1536" s="13">
        <v>41968</v>
      </c>
      <c r="E1536">
        <v>3</v>
      </c>
      <c r="F1536">
        <v>350</v>
      </c>
      <c r="G1536" s="2" t="s">
        <v>89</v>
      </c>
      <c r="H1536" s="2" t="s">
        <v>11</v>
      </c>
      <c r="I1536">
        <v>3</v>
      </c>
      <c r="J1536" s="2" t="s">
        <v>77</v>
      </c>
      <c r="K1536" s="2">
        <v>350</v>
      </c>
      <c r="L1536" s="2"/>
      <c r="M1536" s="2" t="str">
        <f t="shared" si="138"/>
        <v/>
      </c>
      <c r="N1536">
        <v>1772.3612907144768</v>
      </c>
      <c r="O1536" s="2">
        <f t="shared" si="139"/>
        <v>177.23612907144769</v>
      </c>
      <c r="P1536" s="2">
        <f>IF(ISNUMBER(O1536),SUMIFS(O$1:$O1536,A$1:$A1536,A1536,C$1:$C1536,C1536,G$1:$G1536,G1536,E$1:$E1536,E1536),"")</f>
        <v>320.28768938592219</v>
      </c>
      <c r="U1536" t="str">
        <f t="shared" si="140"/>
        <v/>
      </c>
      <c r="V1536">
        <v>22.996614456176758</v>
      </c>
      <c r="W1536">
        <v>29.105036735534668</v>
      </c>
      <c r="X1536">
        <v>78.098926544189453</v>
      </c>
      <c r="Y1536">
        <v>42.63011360168457</v>
      </c>
      <c r="Z1536">
        <v>91.842205047607422</v>
      </c>
      <c r="AA1536">
        <v>13.707647323608398</v>
      </c>
      <c r="AB1536">
        <v>2.1932235717773439E-2</v>
      </c>
      <c r="AC1536" s="2">
        <f t="shared" si="141"/>
        <v>2.1932235717773439E-2</v>
      </c>
      <c r="AD1536">
        <v>12.495828247070312</v>
      </c>
      <c r="AE1536">
        <v>27.416213715739563</v>
      </c>
      <c r="AH1536" s="2">
        <f t="shared" si="142"/>
        <v>3.887</v>
      </c>
      <c r="AI1536" s="2">
        <f>IF(ISNUMBER(AH1536),SUMIFS($AH$1:AH1536,$A$1:A1536,A1536,C$1:$C1536,C1536,$G$1:G1536,G1536,$E$1:E1536,E1536),"")</f>
        <v>7.6029999999999998</v>
      </c>
      <c r="AJ1536">
        <f t="shared" si="143"/>
        <v>16</v>
      </c>
    </row>
    <row r="1537" spans="1:36" x14ac:dyDescent="0.25">
      <c r="A1537" s="14" t="s">
        <v>99</v>
      </c>
      <c r="B1537" t="s">
        <v>98</v>
      </c>
      <c r="C1537" t="s">
        <v>105</v>
      </c>
      <c r="D1537" s="13">
        <v>41968</v>
      </c>
      <c r="E1537">
        <v>3</v>
      </c>
      <c r="F1537">
        <v>500</v>
      </c>
      <c r="G1537" s="2" t="s">
        <v>89</v>
      </c>
      <c r="H1537" s="2" t="s">
        <v>11</v>
      </c>
      <c r="I1537">
        <v>3</v>
      </c>
      <c r="J1537" s="2" t="s">
        <v>77</v>
      </c>
      <c r="K1537" s="2">
        <v>450</v>
      </c>
      <c r="L1537" s="2"/>
      <c r="M1537" s="2" t="str">
        <f t="shared" si="138"/>
        <v/>
      </c>
      <c r="N1537">
        <v>2405.623992260561</v>
      </c>
      <c r="O1537" s="2">
        <f t="shared" si="139"/>
        <v>240.5623992260561</v>
      </c>
      <c r="P1537" s="2">
        <f>IF(ISNUMBER(O1537),SUMIFS(O$1:$O1537,A$1:$A1537,A1537,C$1:$C1537,C1537,G$1:$G1537,G1537,E$1:$E1537,E1537),"")</f>
        <v>490.55840872574072</v>
      </c>
      <c r="U1537" t="str">
        <f t="shared" si="140"/>
        <v/>
      </c>
      <c r="V1537">
        <v>22.262208938598633</v>
      </c>
      <c r="W1537">
        <v>32.229146957397461</v>
      </c>
      <c r="X1537">
        <v>77.729965209960938</v>
      </c>
      <c r="Y1537">
        <v>40.636463165283203</v>
      </c>
      <c r="Z1537">
        <v>90.273921966552734</v>
      </c>
      <c r="AA1537">
        <v>11.010815620422363</v>
      </c>
      <c r="AB1537">
        <v>1.7617304992675782E-2</v>
      </c>
      <c r="AC1537" s="2">
        <f t="shared" si="141"/>
        <v>1.7617304992675782E-2</v>
      </c>
      <c r="AD1537">
        <v>12.43679443359375</v>
      </c>
      <c r="AE1537">
        <v>26.311512415349885</v>
      </c>
      <c r="AH1537" s="2">
        <f t="shared" si="142"/>
        <v>4.2380000000000004</v>
      </c>
      <c r="AI1537" s="2">
        <f>IF(ISNUMBER(AH1537),SUMIFS($AH$1:AH1537,$A$1:A1537,A1537,C$1:$C1537,C1537,$G$1:G1537,G1537,$E$1:E1537,E1537),"")</f>
        <v>12.466999999999999</v>
      </c>
      <c r="AJ1537">
        <f t="shared" si="143"/>
        <v>16</v>
      </c>
    </row>
    <row r="1538" spans="1:36" x14ac:dyDescent="0.25">
      <c r="A1538" s="14" t="s">
        <v>104</v>
      </c>
      <c r="B1538" t="s">
        <v>98</v>
      </c>
      <c r="C1538" t="s">
        <v>105</v>
      </c>
      <c r="D1538" s="13">
        <v>41968</v>
      </c>
      <c r="E1538">
        <v>4</v>
      </c>
      <c r="F1538">
        <v>0</v>
      </c>
      <c r="G1538" s="2" t="s">
        <v>89</v>
      </c>
      <c r="H1538" s="2" t="s">
        <v>11</v>
      </c>
      <c r="I1538">
        <v>3</v>
      </c>
      <c r="J1538" s="2" t="s">
        <v>77</v>
      </c>
      <c r="K1538" s="2">
        <v>0</v>
      </c>
      <c r="L1538" s="2"/>
      <c r="M1538" s="2" t="str">
        <f t="shared" ref="M1538:M1601" si="144">IF(ISNUMBER(L1538),L1538/10,"")</f>
        <v/>
      </c>
      <c r="N1538">
        <v>941.28570466320514</v>
      </c>
      <c r="O1538" s="2">
        <f t="shared" ref="O1538:O1601" si="145">IF(ISNUMBER(N1538),N1538/10,"")</f>
        <v>94.128570466320511</v>
      </c>
      <c r="P1538" s="2">
        <f>IF(ISNUMBER(O1538),SUMIFS(O$1:$O1538,A$1:$A1538,A1538,C$1:$C1538,C1538,G$1:$G1538,G1538,E$1:$E1538,E1538),"")</f>
        <v>191.81408215133553</v>
      </c>
      <c r="U1538" t="str">
        <f t="shared" ref="U1538:U1601" si="146">IF(ISNUMBER(R1538),R1538/100,"")</f>
        <v/>
      </c>
      <c r="V1538">
        <v>23.557445526123047</v>
      </c>
      <c r="W1538">
        <v>31.337936401367188</v>
      </c>
      <c r="X1538">
        <v>76.472740173339844</v>
      </c>
      <c r="Y1538">
        <v>43.231916427612305</v>
      </c>
      <c r="Z1538">
        <v>91.743732452392578</v>
      </c>
      <c r="AA1538">
        <v>10.03929328918457</v>
      </c>
      <c r="AB1538">
        <v>1.606286926269531E-2</v>
      </c>
      <c r="AC1538" s="2">
        <f t="shared" ref="AC1538:AC1601" si="147">IF(ISNUMBER(AB1538),AB1538,"")</f>
        <v>1.606286926269531E-2</v>
      </c>
      <c r="AD1538">
        <v>12.235638427734376</v>
      </c>
      <c r="AE1538">
        <v>30.051182125227328</v>
      </c>
      <c r="AH1538" s="2">
        <f t="shared" ref="AH1538:AH1601" si="148">IF(AND(ISNUMBER(AB1538),ISNUMBER(O1538)),ROUND(O1538*AB1538,3),"")</f>
        <v>1.512</v>
      </c>
      <c r="AI1538" s="2">
        <f>IF(ISNUMBER(AH1538),SUMIFS($AH$1:AH1538,$A$1:A1538,A1538,C$1:$C1538,C1538,$G$1:G1538,G1538,$E$1:E1538,E1538),"")</f>
        <v>3.8380000000000001</v>
      </c>
      <c r="AJ1538">
        <f t="shared" ref="AJ1538:AJ1601" si="149">COUNT(K1538:AI1538)</f>
        <v>16</v>
      </c>
    </row>
    <row r="1539" spans="1:36" x14ac:dyDescent="0.25">
      <c r="A1539" s="14" t="s">
        <v>103</v>
      </c>
      <c r="B1539" t="s">
        <v>98</v>
      </c>
      <c r="C1539" t="s">
        <v>105</v>
      </c>
      <c r="D1539" s="13">
        <v>41968</v>
      </c>
      <c r="E1539">
        <v>4</v>
      </c>
      <c r="F1539">
        <v>50</v>
      </c>
      <c r="G1539" s="2" t="s">
        <v>89</v>
      </c>
      <c r="H1539" s="2" t="s">
        <v>11</v>
      </c>
      <c r="I1539">
        <v>3</v>
      </c>
      <c r="J1539" s="2" t="s">
        <v>77</v>
      </c>
      <c r="K1539" s="2">
        <v>45</v>
      </c>
      <c r="L1539" s="2"/>
      <c r="M1539" s="2" t="str">
        <f t="shared" si="144"/>
        <v/>
      </c>
      <c r="N1539">
        <v>734.18225707554768</v>
      </c>
      <c r="O1539" s="2">
        <f t="shared" si="145"/>
        <v>73.418225707554768</v>
      </c>
      <c r="P1539" s="2">
        <f>IF(ISNUMBER(O1539),SUMIFS(O$1:$O1539,A$1:$A1539,A1539,C$1:$C1539,C1539,G$1:$G1539,G1539,E$1:$E1539,E1539),"")</f>
        <v>126.99838484078651</v>
      </c>
      <c r="U1539" t="str">
        <f t="shared" si="146"/>
        <v/>
      </c>
      <c r="V1539">
        <v>22.667536735534668</v>
      </c>
      <c r="W1539">
        <v>31.329421997070313</v>
      </c>
      <c r="X1539">
        <v>75.110343933105469</v>
      </c>
      <c r="Y1539">
        <v>41.939376831054688</v>
      </c>
      <c r="Z1539">
        <v>90.031658172607422</v>
      </c>
      <c r="AA1539">
        <v>10.368834495544434</v>
      </c>
      <c r="AB1539">
        <v>1.6590135192871093E-2</v>
      </c>
      <c r="AC1539" s="2">
        <f t="shared" si="147"/>
        <v>1.6590135192871093E-2</v>
      </c>
      <c r="AD1539">
        <v>12.017655029296876</v>
      </c>
      <c r="AE1539">
        <v>31.329329073482427</v>
      </c>
      <c r="AH1539" s="2">
        <f t="shared" si="148"/>
        <v>1.218</v>
      </c>
      <c r="AI1539" s="2">
        <f>IF(ISNUMBER(AH1539),SUMIFS($AH$1:AH1539,$A$1:A1539,A1539,C$1:$C1539,C1539,$G$1:G1539,G1539,$E$1:E1539,E1539),"")</f>
        <v>2.3159999999999998</v>
      </c>
      <c r="AJ1539">
        <f t="shared" si="149"/>
        <v>16</v>
      </c>
    </row>
    <row r="1540" spans="1:36" x14ac:dyDescent="0.25">
      <c r="A1540" s="14" t="s">
        <v>102</v>
      </c>
      <c r="B1540" t="s">
        <v>98</v>
      </c>
      <c r="C1540" t="s">
        <v>105</v>
      </c>
      <c r="D1540" s="13">
        <v>41968</v>
      </c>
      <c r="E1540">
        <v>4</v>
      </c>
      <c r="F1540">
        <v>100</v>
      </c>
      <c r="G1540" s="2" t="s">
        <v>89</v>
      </c>
      <c r="H1540" s="2" t="s">
        <v>11</v>
      </c>
      <c r="I1540">
        <v>3</v>
      </c>
      <c r="J1540" s="2" t="s">
        <v>77</v>
      </c>
      <c r="K1540" s="2">
        <v>90</v>
      </c>
      <c r="L1540" s="2"/>
      <c r="M1540" s="2" t="str">
        <f t="shared" si="144"/>
        <v/>
      </c>
      <c r="N1540">
        <v>1044.0908919945621</v>
      </c>
      <c r="O1540" s="2">
        <f t="shared" si="145"/>
        <v>104.4090891994562</v>
      </c>
      <c r="P1540" s="2">
        <f>IF(ISNUMBER(O1540),SUMIFS(O$1:$O1540,A$1:$A1540,A1540,C$1:$C1540,C1540,G$1:$G1540,G1540,E$1:$E1540,E1540),"")</f>
        <v>154.46127990280971</v>
      </c>
      <c r="U1540" t="str">
        <f t="shared" si="146"/>
        <v/>
      </c>
      <c r="V1540">
        <v>22.589374542236328</v>
      </c>
      <c r="W1540">
        <v>29.553033828735352</v>
      </c>
      <c r="X1540">
        <v>74.773979187011719</v>
      </c>
      <c r="Y1540">
        <v>39.532228469848633</v>
      </c>
      <c r="Z1540">
        <v>90.407058715820313</v>
      </c>
      <c r="AA1540">
        <v>10.248079299926758</v>
      </c>
      <c r="AB1540">
        <v>1.6396926879882812E-2</v>
      </c>
      <c r="AC1540" s="2">
        <f t="shared" si="147"/>
        <v>1.6396926879882812E-2</v>
      </c>
      <c r="AD1540">
        <v>11.963836669921875</v>
      </c>
      <c r="AE1540">
        <v>30.833309154214412</v>
      </c>
      <c r="AH1540" s="2">
        <f t="shared" si="148"/>
        <v>1.712</v>
      </c>
      <c r="AI1540" s="2">
        <f>IF(ISNUMBER(AH1540),SUMIFS($AH$1:AH1540,$A$1:A1540,A1540,C$1:$C1540,C1540,$G$1:G1540,G1540,$E$1:E1540,E1540),"")</f>
        <v>3.0750000000000002</v>
      </c>
      <c r="AJ1540">
        <f t="shared" si="149"/>
        <v>16</v>
      </c>
    </row>
    <row r="1541" spans="1:36" x14ac:dyDescent="0.25">
      <c r="A1541" s="14" t="s">
        <v>101</v>
      </c>
      <c r="B1541" t="s">
        <v>98</v>
      </c>
      <c r="C1541" t="s">
        <v>105</v>
      </c>
      <c r="D1541" s="13">
        <v>41968</v>
      </c>
      <c r="E1541">
        <v>4</v>
      </c>
      <c r="F1541">
        <v>200</v>
      </c>
      <c r="G1541" s="2" t="s">
        <v>89</v>
      </c>
      <c r="H1541" s="2" t="s">
        <v>11</v>
      </c>
      <c r="I1541">
        <v>3</v>
      </c>
      <c r="J1541" s="2" t="s">
        <v>77</v>
      </c>
      <c r="K1541" s="2">
        <v>180</v>
      </c>
      <c r="L1541" s="2"/>
      <c r="M1541" s="2" t="str">
        <f t="shared" si="144"/>
        <v/>
      </c>
      <c r="N1541">
        <v>924.2154738928931</v>
      </c>
      <c r="O1541" s="2">
        <f t="shared" si="145"/>
        <v>92.421547389289316</v>
      </c>
      <c r="P1541" s="2">
        <f>IF(ISNUMBER(O1541),SUMIFS(O$1:$O1541,A$1:$A1541,A1541,C$1:$C1541,C1541,G$1:$G1541,G1541,E$1:$E1541,E1541),"")</f>
        <v>177.98096555332796</v>
      </c>
      <c r="U1541" t="str">
        <f t="shared" si="146"/>
        <v/>
      </c>
      <c r="V1541">
        <v>22.479856491088867</v>
      </c>
      <c r="W1541">
        <v>34.632614135742188</v>
      </c>
      <c r="X1541">
        <v>78.500171661376953</v>
      </c>
      <c r="Y1541">
        <v>40.290054321289063</v>
      </c>
      <c r="Z1541">
        <v>91.302215576171875</v>
      </c>
      <c r="AA1541">
        <v>10.625849723815918</v>
      </c>
      <c r="AB1541">
        <v>1.7001359558105469E-2</v>
      </c>
      <c r="AC1541" s="2">
        <f t="shared" si="147"/>
        <v>1.7001359558105469E-2</v>
      </c>
      <c r="AD1541">
        <v>12.560027465820312</v>
      </c>
      <c r="AE1541">
        <v>29.506203473945401</v>
      </c>
      <c r="AH1541" s="2">
        <f t="shared" si="148"/>
        <v>1.571</v>
      </c>
      <c r="AI1541" s="2">
        <f>IF(ISNUMBER(AH1541),SUMIFS($AH$1:AH1541,$A$1:A1541,A1541,C$1:$C1541,C1541,$G$1:G1541,G1541,$E$1:E1541,E1541),"")</f>
        <v>3.3220000000000001</v>
      </c>
      <c r="AJ1541">
        <f t="shared" si="149"/>
        <v>16</v>
      </c>
    </row>
    <row r="1542" spans="1:36" x14ac:dyDescent="0.25">
      <c r="A1542" s="14" t="s">
        <v>100</v>
      </c>
      <c r="B1542" t="s">
        <v>98</v>
      </c>
      <c r="C1542" t="s">
        <v>105</v>
      </c>
      <c r="D1542" s="13">
        <v>41968</v>
      </c>
      <c r="E1542">
        <v>4</v>
      </c>
      <c r="F1542">
        <v>350</v>
      </c>
      <c r="G1542" s="2" t="s">
        <v>89</v>
      </c>
      <c r="H1542" s="2" t="s">
        <v>11</v>
      </c>
      <c r="I1542">
        <v>3</v>
      </c>
      <c r="J1542" s="2" t="s">
        <v>77</v>
      </c>
      <c r="K1542" s="2">
        <v>350</v>
      </c>
      <c r="L1542" s="2"/>
      <c r="M1542" s="2" t="str">
        <f t="shared" si="144"/>
        <v/>
      </c>
      <c r="N1542">
        <v>2651.5332257284099</v>
      </c>
      <c r="O1542" s="2">
        <f t="shared" si="145"/>
        <v>265.15332257284098</v>
      </c>
      <c r="P1542" s="2">
        <f>IF(ISNUMBER(O1542),SUMIFS(O$1:$O1542,A$1:$A1542,A1542,C$1:$C1542,C1542,G$1:$G1542,G1542,E$1:$E1542,E1542),"")</f>
        <v>399.76427461243816</v>
      </c>
      <c r="U1542" t="str">
        <f t="shared" si="146"/>
        <v/>
      </c>
      <c r="V1542">
        <v>23.832002639770508</v>
      </c>
      <c r="W1542">
        <v>28.750494956970215</v>
      </c>
      <c r="X1542">
        <v>77.925838470458984</v>
      </c>
      <c r="Y1542">
        <v>43.106712341308594</v>
      </c>
      <c r="Z1542">
        <v>92.590030670166016</v>
      </c>
      <c r="AA1542">
        <v>12.152299404144287</v>
      </c>
      <c r="AB1542">
        <v>1.9443679046630861E-2</v>
      </c>
      <c r="AC1542" s="2">
        <f t="shared" si="147"/>
        <v>1.9443679046630861E-2</v>
      </c>
      <c r="AD1542">
        <v>12.468134155273438</v>
      </c>
      <c r="AE1542">
        <v>23.030320756556499</v>
      </c>
      <c r="AH1542" s="2">
        <f t="shared" si="148"/>
        <v>5.1559999999999997</v>
      </c>
      <c r="AI1542" s="2">
        <f>IF(ISNUMBER(AH1542),SUMIFS($AH$1:AH1542,$A$1:A1542,A1542,C$1:$C1542,C1542,$G$1:G1542,G1542,$E$1:E1542,E1542),"")</f>
        <v>8.423</v>
      </c>
      <c r="AJ1542">
        <f t="shared" si="149"/>
        <v>16</v>
      </c>
    </row>
    <row r="1543" spans="1:36" x14ac:dyDescent="0.25">
      <c r="A1543" s="14" t="s">
        <v>99</v>
      </c>
      <c r="B1543" t="s">
        <v>98</v>
      </c>
      <c r="C1543" t="s">
        <v>105</v>
      </c>
      <c r="D1543" s="13">
        <v>41968</v>
      </c>
      <c r="E1543">
        <v>4</v>
      </c>
      <c r="F1543">
        <v>500</v>
      </c>
      <c r="G1543" s="2" t="s">
        <v>89</v>
      </c>
      <c r="H1543" s="2" t="s">
        <v>11</v>
      </c>
      <c r="I1543">
        <v>3</v>
      </c>
      <c r="J1543" s="2" t="s">
        <v>77</v>
      </c>
      <c r="K1543" s="2">
        <v>450</v>
      </c>
      <c r="L1543" s="2"/>
      <c r="M1543" s="2" t="str">
        <f t="shared" si="144"/>
        <v/>
      </c>
      <c r="N1543">
        <v>2750.8227121541154</v>
      </c>
      <c r="O1543" s="2">
        <f t="shared" si="145"/>
        <v>275.08227121541154</v>
      </c>
      <c r="P1543" s="2">
        <f>IF(ISNUMBER(O1543),SUMIFS(O$1:$O1543,A$1:$A1543,A1543,C$1:$C1543,C1543,G$1:$G1543,G1543,E$1:$E1543,E1543),"")</f>
        <v>400.74826132730328</v>
      </c>
      <c r="U1543" t="str">
        <f t="shared" si="146"/>
        <v/>
      </c>
      <c r="V1543">
        <v>23.123522758483887</v>
      </c>
      <c r="W1543">
        <v>23.921653747558594</v>
      </c>
      <c r="X1543">
        <v>76.865325927734375</v>
      </c>
      <c r="Y1543">
        <v>42.184926986694336</v>
      </c>
      <c r="Z1543">
        <v>90.717487335205078</v>
      </c>
      <c r="AA1543">
        <v>15.381417274475098</v>
      </c>
      <c r="AB1543">
        <v>2.4610267639160157E-2</v>
      </c>
      <c r="AC1543" s="2">
        <f t="shared" si="147"/>
        <v>2.4610267639160157E-2</v>
      </c>
      <c r="AD1543">
        <v>12.2984521484375</v>
      </c>
      <c r="AE1543">
        <v>23.377045530446399</v>
      </c>
      <c r="AH1543" s="2">
        <f t="shared" si="148"/>
        <v>6.77</v>
      </c>
      <c r="AI1543" s="2">
        <f>IF(ISNUMBER(AH1543),SUMIFS($AH$1:AH1543,$A$1:A1543,A1543,C$1:$C1543,C1543,$G$1:G1543,G1543,$E$1:E1543,E1543),"")</f>
        <v>9.92</v>
      </c>
      <c r="AJ1543">
        <f t="shared" si="149"/>
        <v>16</v>
      </c>
    </row>
    <row r="1544" spans="1:36" x14ac:dyDescent="0.25">
      <c r="A1544" s="14" t="s">
        <v>104</v>
      </c>
      <c r="B1544" t="s">
        <v>98</v>
      </c>
      <c r="C1544" t="s">
        <v>105</v>
      </c>
      <c r="D1544" s="13">
        <v>41990</v>
      </c>
      <c r="E1544">
        <v>1</v>
      </c>
      <c r="F1544">
        <v>0</v>
      </c>
      <c r="G1544" s="2" t="s">
        <v>89</v>
      </c>
      <c r="H1544" s="2" t="s">
        <v>11</v>
      </c>
      <c r="I1544">
        <v>4</v>
      </c>
      <c r="J1544" s="2" t="s">
        <v>77</v>
      </c>
      <c r="K1544" s="2">
        <v>0</v>
      </c>
      <c r="L1544" s="2"/>
      <c r="M1544" s="2" t="str">
        <f t="shared" si="144"/>
        <v/>
      </c>
      <c r="N1544">
        <v>343.64603329337547</v>
      </c>
      <c r="O1544" s="2">
        <f t="shared" si="145"/>
        <v>34.364603329337548</v>
      </c>
      <c r="P1544" s="2">
        <f>IF(ISNUMBER(O1544),SUMIFS(O$1:$O1544,A$1:$A1544,A1544,C$1:$C1544,C1544,G$1:$G1544,G1544,E$1:$E1544,E1544),"")</f>
        <v>128.22083505325992</v>
      </c>
      <c r="U1544" t="str">
        <f t="shared" si="146"/>
        <v/>
      </c>
      <c r="V1544">
        <v>22.376113891601563</v>
      </c>
      <c r="W1544">
        <v>26.693458557128906</v>
      </c>
      <c r="X1544">
        <v>74.387523651123047</v>
      </c>
      <c r="Y1544">
        <v>39.418891906738281</v>
      </c>
      <c r="Z1544">
        <v>89.125499725341797</v>
      </c>
      <c r="AA1544">
        <v>12.106491088867188</v>
      </c>
      <c r="AB1544">
        <v>1.9370385742187499E-2</v>
      </c>
      <c r="AC1544" s="2">
        <f t="shared" si="147"/>
        <v>1.9370385742187499E-2</v>
      </c>
      <c r="AD1544">
        <v>11.902003784179687</v>
      </c>
      <c r="AE1544">
        <v>31.225528986753826</v>
      </c>
      <c r="AH1544" s="2">
        <f t="shared" si="148"/>
        <v>0.66600000000000004</v>
      </c>
      <c r="AI1544" s="2">
        <f>IF(ISNUMBER(AH1544),SUMIFS($AH$1:AH1544,$A$1:A1544,A1544,C$1:$C1544,C1544,$G$1:G1544,G1544,$E$1:E1544,E1544),"")</f>
        <v>2.4489999999999998</v>
      </c>
      <c r="AJ1544">
        <f t="shared" si="149"/>
        <v>16</v>
      </c>
    </row>
    <row r="1545" spans="1:36" x14ac:dyDescent="0.25">
      <c r="A1545" s="14" t="s">
        <v>103</v>
      </c>
      <c r="B1545" t="s">
        <v>98</v>
      </c>
      <c r="C1545" t="s">
        <v>105</v>
      </c>
      <c r="D1545" s="13">
        <v>41990</v>
      </c>
      <c r="E1545">
        <v>1</v>
      </c>
      <c r="F1545">
        <v>50</v>
      </c>
      <c r="G1545" s="2" t="s">
        <v>89</v>
      </c>
      <c r="H1545" s="2" t="s">
        <v>11</v>
      </c>
      <c r="I1545">
        <v>4</v>
      </c>
      <c r="J1545" s="2" t="s">
        <v>77</v>
      </c>
      <c r="K1545" s="2">
        <v>45</v>
      </c>
      <c r="L1545" s="2"/>
      <c r="M1545" s="2" t="str">
        <f t="shared" si="144"/>
        <v/>
      </c>
      <c r="N1545">
        <v>645.80245476532298</v>
      </c>
      <c r="O1545" s="2">
        <f t="shared" si="145"/>
        <v>64.580245476532298</v>
      </c>
      <c r="P1545" s="2">
        <f>IF(ISNUMBER(O1545),SUMIFS(O$1:$O1545,A$1:$A1545,A1545,C$1:$C1545,C1545,G$1:$G1545,G1545,E$1:$E1545,E1545),"")</f>
        <v>187.00495338248982</v>
      </c>
      <c r="U1545" t="str">
        <f t="shared" si="146"/>
        <v/>
      </c>
      <c r="V1545">
        <v>22.735439300537109</v>
      </c>
      <c r="W1545">
        <v>26.162967681884766</v>
      </c>
      <c r="X1545">
        <v>72.419933319091797</v>
      </c>
      <c r="Y1545">
        <v>40.499223709106445</v>
      </c>
      <c r="Z1545">
        <v>88.086883544921875</v>
      </c>
      <c r="AA1545">
        <v>13.128480434417725</v>
      </c>
      <c r="AB1545">
        <v>2.1005568695068359E-2</v>
      </c>
      <c r="AC1545" s="2">
        <f t="shared" si="147"/>
        <v>2.1005568695068359E-2</v>
      </c>
      <c r="AD1545">
        <v>11.587189331054688</v>
      </c>
      <c r="AE1545">
        <v>27.244791060412059</v>
      </c>
      <c r="AH1545" s="2">
        <f t="shared" si="148"/>
        <v>1.357</v>
      </c>
      <c r="AI1545" s="2">
        <f>IF(ISNUMBER(AH1545),SUMIFS($AH$1:AH1545,$A$1:A1545,A1545,C$1:$C1545,C1545,$G$1:G1545,G1545,$E$1:E1545,E1545),"")</f>
        <v>3.7709999999999999</v>
      </c>
      <c r="AJ1545">
        <f t="shared" si="149"/>
        <v>16</v>
      </c>
    </row>
    <row r="1546" spans="1:36" x14ac:dyDescent="0.25">
      <c r="A1546" s="14" t="s">
        <v>102</v>
      </c>
      <c r="B1546" t="s">
        <v>98</v>
      </c>
      <c r="C1546" t="s">
        <v>105</v>
      </c>
      <c r="D1546" s="13">
        <v>41990</v>
      </c>
      <c r="E1546">
        <v>1</v>
      </c>
      <c r="F1546">
        <v>100</v>
      </c>
      <c r="G1546" s="2" t="s">
        <v>89</v>
      </c>
      <c r="H1546" s="2" t="s">
        <v>11</v>
      </c>
      <c r="I1546">
        <v>4</v>
      </c>
      <c r="J1546" s="2" t="s">
        <v>77</v>
      </c>
      <c r="K1546" s="2">
        <v>90</v>
      </c>
      <c r="L1546" s="2"/>
      <c r="M1546" s="2" t="str">
        <f t="shared" si="144"/>
        <v/>
      </c>
      <c r="N1546">
        <v>816.30548674894226</v>
      </c>
      <c r="O1546" s="2">
        <f t="shared" si="145"/>
        <v>81.630548674894229</v>
      </c>
      <c r="P1546" s="2">
        <f>IF(ISNUMBER(O1546),SUMIFS(O$1:$O1546,A$1:$A1546,A1546,C$1:$C1546,C1546,G$1:$G1546,G1546,E$1:$E1546,E1546),"")</f>
        <v>269.81889964666505</v>
      </c>
      <c r="U1546" t="str">
        <f t="shared" si="146"/>
        <v/>
      </c>
      <c r="V1546">
        <v>22.654416084289551</v>
      </c>
      <c r="W1546">
        <v>29.801234245300293</v>
      </c>
      <c r="X1546">
        <v>78.105159759521484</v>
      </c>
      <c r="Y1546">
        <v>40.803644180297852</v>
      </c>
      <c r="Z1546">
        <v>90.967185974121094</v>
      </c>
      <c r="AA1546">
        <v>12.846270561218262</v>
      </c>
      <c r="AB1546">
        <v>2.0554032897949218E-2</v>
      </c>
      <c r="AC1546" s="2">
        <f t="shared" si="147"/>
        <v>2.0554032897949218E-2</v>
      </c>
      <c r="AD1546">
        <v>12.496825561523437</v>
      </c>
      <c r="AE1546">
        <v>26.785023783949669</v>
      </c>
      <c r="AH1546" s="2">
        <f t="shared" si="148"/>
        <v>1.6779999999999999</v>
      </c>
      <c r="AI1546" s="2">
        <f>IF(ISNUMBER(AH1546),SUMIFS($AH$1:AH1546,$A$1:A1546,A1546,C$1:$C1546,C1546,$G$1:G1546,G1546,$E$1:E1546,E1546),"")</f>
        <v>5.3</v>
      </c>
      <c r="AJ1546">
        <f t="shared" si="149"/>
        <v>16</v>
      </c>
    </row>
    <row r="1547" spans="1:36" x14ac:dyDescent="0.25">
      <c r="A1547" s="14" t="s">
        <v>101</v>
      </c>
      <c r="B1547" t="s">
        <v>98</v>
      </c>
      <c r="C1547" t="s">
        <v>105</v>
      </c>
      <c r="D1547" s="13">
        <v>41990</v>
      </c>
      <c r="E1547">
        <v>1</v>
      </c>
      <c r="F1547">
        <v>200</v>
      </c>
      <c r="G1547" s="2" t="s">
        <v>89</v>
      </c>
      <c r="H1547" s="2" t="s">
        <v>11</v>
      </c>
      <c r="I1547">
        <v>4</v>
      </c>
      <c r="J1547" s="2" t="s">
        <v>77</v>
      </c>
      <c r="K1547" s="2">
        <v>180</v>
      </c>
      <c r="L1547" s="2"/>
      <c r="M1547" s="2" t="str">
        <f t="shared" si="144"/>
        <v/>
      </c>
      <c r="N1547">
        <v>612.64703045635451</v>
      </c>
      <c r="O1547" s="2">
        <f t="shared" si="145"/>
        <v>61.26470304563545</v>
      </c>
      <c r="P1547" s="2">
        <f>IF(ISNUMBER(O1547),SUMIFS(O$1:$O1547,A$1:$A1547,A1547,C$1:$C1547,C1547,G$1:$G1547,G1547,E$1:$E1547,E1547),"")</f>
        <v>234.05619035716813</v>
      </c>
      <c r="U1547" t="str">
        <f t="shared" si="146"/>
        <v/>
      </c>
      <c r="V1547">
        <v>21.850619316101074</v>
      </c>
      <c r="W1547">
        <v>30.372758865356445</v>
      </c>
      <c r="X1547">
        <v>78.58587646484375</v>
      </c>
      <c r="Y1547">
        <v>40.483232498168945</v>
      </c>
      <c r="Z1547">
        <v>91.829483032226563</v>
      </c>
      <c r="AA1547">
        <v>12.75269889831543</v>
      </c>
      <c r="AB1547">
        <v>2.0404318237304687E-2</v>
      </c>
      <c r="AC1547" s="2">
        <f t="shared" si="147"/>
        <v>2.0404318237304687E-2</v>
      </c>
      <c r="AD1547">
        <v>12.573740234375</v>
      </c>
      <c r="AE1547">
        <v>28.947572189062747</v>
      </c>
      <c r="AH1547" s="2">
        <f t="shared" si="148"/>
        <v>1.25</v>
      </c>
      <c r="AI1547" s="2">
        <f>IF(ISNUMBER(AH1547),SUMIFS($AH$1:AH1547,$A$1:A1547,A1547,C$1:$C1547,C1547,$G$1:G1547,G1547,$E$1:E1547,E1547),"")</f>
        <v>4.45</v>
      </c>
      <c r="AJ1547">
        <f t="shared" si="149"/>
        <v>16</v>
      </c>
    </row>
    <row r="1548" spans="1:36" x14ac:dyDescent="0.25">
      <c r="A1548" s="14" t="s">
        <v>100</v>
      </c>
      <c r="B1548" t="s">
        <v>98</v>
      </c>
      <c r="C1548" t="s">
        <v>105</v>
      </c>
      <c r="D1548" s="13">
        <v>41990</v>
      </c>
      <c r="E1548">
        <v>1</v>
      </c>
      <c r="F1548">
        <v>350</v>
      </c>
      <c r="G1548" s="2" t="s">
        <v>89</v>
      </c>
      <c r="H1548" s="2" t="s">
        <v>11</v>
      </c>
      <c r="I1548">
        <v>4</v>
      </c>
      <c r="J1548" s="2" t="s">
        <v>77</v>
      </c>
      <c r="K1548" s="2">
        <v>350</v>
      </c>
      <c r="L1548" s="2"/>
      <c r="M1548" s="2" t="str">
        <f t="shared" si="144"/>
        <v/>
      </c>
      <c r="N1548">
        <v>1252.5799018134451</v>
      </c>
      <c r="O1548" s="2">
        <f t="shared" si="145"/>
        <v>125.25799018134451</v>
      </c>
      <c r="P1548" s="2">
        <f>IF(ISNUMBER(O1548),SUMIFS(O$1:$O1548,A$1:$A1548,A1548,C$1:$C1548,C1548,G$1:$G1548,G1548,E$1:$E1548,E1548),"")</f>
        <v>367.6052751448824</v>
      </c>
      <c r="U1548" t="str">
        <f t="shared" si="146"/>
        <v/>
      </c>
      <c r="V1548">
        <v>22.537322998046875</v>
      </c>
      <c r="W1548">
        <v>23.367263793945313</v>
      </c>
      <c r="X1548">
        <v>74.1754150390625</v>
      </c>
      <c r="Y1548">
        <v>40.804769515991211</v>
      </c>
      <c r="Z1548">
        <v>88.126003265380859</v>
      </c>
      <c r="AA1548">
        <v>15.107975482940674</v>
      </c>
      <c r="AB1548">
        <v>2.4172760772705078E-2</v>
      </c>
      <c r="AC1548" s="2">
        <f t="shared" si="147"/>
        <v>2.4172760772705078E-2</v>
      </c>
      <c r="AD1548">
        <v>11.86806640625</v>
      </c>
      <c r="AE1548">
        <v>27.194168920949803</v>
      </c>
      <c r="AH1548" s="2">
        <f t="shared" si="148"/>
        <v>3.028</v>
      </c>
      <c r="AI1548" s="2">
        <f>IF(ISNUMBER(AH1548),SUMIFS($AH$1:AH1548,$A$1:A1548,A1548,C$1:$C1548,C1548,$G$1:G1548,G1548,$E$1:E1548,E1548),"")</f>
        <v>8.5</v>
      </c>
      <c r="AJ1548">
        <f t="shared" si="149"/>
        <v>16</v>
      </c>
    </row>
    <row r="1549" spans="1:36" x14ac:dyDescent="0.25">
      <c r="A1549" s="14" t="s">
        <v>99</v>
      </c>
      <c r="B1549" t="s">
        <v>98</v>
      </c>
      <c r="C1549" t="s">
        <v>105</v>
      </c>
      <c r="D1549" s="13">
        <v>41990</v>
      </c>
      <c r="E1549">
        <v>1</v>
      </c>
      <c r="F1549">
        <v>500</v>
      </c>
      <c r="G1549" s="2" t="s">
        <v>89</v>
      </c>
      <c r="H1549" s="2" t="s">
        <v>11</v>
      </c>
      <c r="I1549">
        <v>4</v>
      </c>
      <c r="J1549" s="2" t="s">
        <v>77</v>
      </c>
      <c r="K1549" s="2">
        <v>450</v>
      </c>
      <c r="L1549" s="2"/>
      <c r="M1549" s="2" t="str">
        <f t="shared" si="144"/>
        <v/>
      </c>
      <c r="N1549">
        <v>1559.2946571953828</v>
      </c>
      <c r="O1549" s="2">
        <f t="shared" si="145"/>
        <v>155.92946571953829</v>
      </c>
      <c r="P1549" s="2">
        <f>IF(ISNUMBER(O1549),SUMIFS(O$1:$O1549,A$1:$A1549,A1549,C$1:$C1549,C1549,G$1:$G1549,G1549,E$1:$E1549,E1549),"")</f>
        <v>553.39733015365357</v>
      </c>
      <c r="U1549" t="str">
        <f t="shared" si="146"/>
        <v/>
      </c>
      <c r="V1549">
        <v>22.462515830993652</v>
      </c>
      <c r="W1549">
        <v>23.740219116210938</v>
      </c>
      <c r="X1549">
        <v>78.064662933349609</v>
      </c>
      <c r="Y1549">
        <v>40.402822494506836</v>
      </c>
      <c r="Z1549">
        <v>90.873676300048828</v>
      </c>
      <c r="AA1549">
        <v>15.612322330474854</v>
      </c>
      <c r="AB1549">
        <v>2.4979715728759767E-2</v>
      </c>
      <c r="AC1549" s="2">
        <f t="shared" si="147"/>
        <v>2.4979715728759767E-2</v>
      </c>
      <c r="AD1549">
        <v>12.490346069335938</v>
      </c>
      <c r="AE1549">
        <v>21.669609574259365</v>
      </c>
      <c r="AH1549" s="2">
        <f t="shared" si="148"/>
        <v>3.895</v>
      </c>
      <c r="AI1549" s="2">
        <f>IF(ISNUMBER(AH1549),SUMIFS($AH$1:AH1549,$A$1:A1549,A1549,C$1:$C1549,C1549,$G$1:G1549,G1549,$E$1:E1549,E1549),"")</f>
        <v>13.806000000000001</v>
      </c>
      <c r="AJ1549">
        <f t="shared" si="149"/>
        <v>16</v>
      </c>
    </row>
    <row r="1550" spans="1:36" x14ac:dyDescent="0.25">
      <c r="A1550" s="14" t="s">
        <v>104</v>
      </c>
      <c r="B1550" t="s">
        <v>98</v>
      </c>
      <c r="C1550" t="s">
        <v>105</v>
      </c>
      <c r="D1550" s="13">
        <v>41990</v>
      </c>
      <c r="E1550">
        <v>2</v>
      </c>
      <c r="F1550">
        <v>0</v>
      </c>
      <c r="G1550" s="2" t="s">
        <v>89</v>
      </c>
      <c r="H1550" s="2" t="s">
        <v>11</v>
      </c>
      <c r="I1550">
        <v>4</v>
      </c>
      <c r="J1550" s="2" t="s">
        <v>77</v>
      </c>
      <c r="K1550" s="2">
        <v>0</v>
      </c>
      <c r="L1550" s="2"/>
      <c r="M1550" s="2" t="str">
        <f t="shared" si="144"/>
        <v/>
      </c>
      <c r="N1550">
        <v>598.9195210247841</v>
      </c>
      <c r="O1550" s="2">
        <f t="shared" si="145"/>
        <v>59.891952102478413</v>
      </c>
      <c r="P1550" s="2">
        <f>IF(ISNUMBER(O1550),SUMIFS(O$1:$O1550,A$1:$A1550,A1550,C$1:$C1550,C1550,G$1:$G1550,G1550,E$1:$E1550,E1550),"")</f>
        <v>162.49665009503281</v>
      </c>
      <c r="U1550" t="str">
        <f t="shared" si="146"/>
        <v/>
      </c>
      <c r="V1550">
        <v>22.818387985229492</v>
      </c>
      <c r="W1550">
        <v>23.897557258605957</v>
      </c>
      <c r="X1550">
        <v>71.250141143798828</v>
      </c>
      <c r="Y1550">
        <v>40.575193405151367</v>
      </c>
      <c r="Z1550">
        <v>86.520866394042969</v>
      </c>
      <c r="AA1550">
        <v>13.548224449157715</v>
      </c>
      <c r="AB1550">
        <v>2.1677159118652343E-2</v>
      </c>
      <c r="AC1550" s="2">
        <f t="shared" si="147"/>
        <v>2.1677159118652343E-2</v>
      </c>
      <c r="AD1550">
        <v>11.400022583007813</v>
      </c>
      <c r="AE1550">
        <v>29.478070175438592</v>
      </c>
      <c r="AH1550" s="2">
        <f t="shared" si="148"/>
        <v>1.298</v>
      </c>
      <c r="AI1550" s="2">
        <f>IF(ISNUMBER(AH1550),SUMIFS($AH$1:AH1550,$A$1:A1550,A1550,C$1:$C1550,C1550,$G$1:G1550,G1550,$E$1:E1550,E1550),"")</f>
        <v>3.4279999999999999</v>
      </c>
      <c r="AJ1550">
        <f t="shared" si="149"/>
        <v>16</v>
      </c>
    </row>
    <row r="1551" spans="1:36" x14ac:dyDescent="0.25">
      <c r="A1551" s="14" t="s">
        <v>103</v>
      </c>
      <c r="B1551" t="s">
        <v>98</v>
      </c>
      <c r="C1551" t="s">
        <v>105</v>
      </c>
      <c r="D1551" s="13">
        <v>41990</v>
      </c>
      <c r="E1551">
        <v>2</v>
      </c>
      <c r="F1551">
        <v>50</v>
      </c>
      <c r="G1551" s="2" t="s">
        <v>89</v>
      </c>
      <c r="H1551" s="2" t="s">
        <v>11</v>
      </c>
      <c r="I1551">
        <v>4</v>
      </c>
      <c r="J1551" s="2" t="s">
        <v>77</v>
      </c>
      <c r="K1551" s="2">
        <v>45</v>
      </c>
      <c r="L1551" s="2"/>
      <c r="M1551" s="2" t="str">
        <f t="shared" si="144"/>
        <v/>
      </c>
      <c r="N1551">
        <v>685.61536026856993</v>
      </c>
      <c r="O1551" s="2">
        <f t="shared" si="145"/>
        <v>68.561536026856999</v>
      </c>
      <c r="P1551" s="2">
        <f>IF(ISNUMBER(O1551),SUMIFS(O$1:$O1551,A$1:$A1551,A1551,C$1:$C1551,C1551,G$1:$G1551,G1551,E$1:$E1551,E1551),"")</f>
        <v>205.98448599272552</v>
      </c>
      <c r="U1551" t="str">
        <f t="shared" si="146"/>
        <v/>
      </c>
      <c r="V1551">
        <v>23.26902961730957</v>
      </c>
      <c r="W1551">
        <v>25.515907287597656</v>
      </c>
      <c r="X1551">
        <v>71.156227111816406</v>
      </c>
      <c r="Y1551">
        <v>41.93635368347168</v>
      </c>
      <c r="Z1551">
        <v>87.254283905029297</v>
      </c>
      <c r="AA1551">
        <v>12.902654647827148</v>
      </c>
      <c r="AB1551">
        <v>2.064424743652344E-2</v>
      </c>
      <c r="AC1551" s="2">
        <f t="shared" si="147"/>
        <v>2.064424743652344E-2</v>
      </c>
      <c r="AD1551">
        <v>11.384996337890625</v>
      </c>
      <c r="AE1551">
        <v>27.369322849430816</v>
      </c>
      <c r="AH1551" s="2">
        <f t="shared" si="148"/>
        <v>1.415</v>
      </c>
      <c r="AI1551" s="2">
        <f>IF(ISNUMBER(AH1551),SUMIFS($AH$1:AH1551,$A$1:A1551,A1551,C$1:$C1551,C1551,$G$1:G1551,G1551,$E$1:E1551,E1551),"")</f>
        <v>4.3230000000000004</v>
      </c>
      <c r="AJ1551">
        <f t="shared" si="149"/>
        <v>16</v>
      </c>
    </row>
    <row r="1552" spans="1:36" x14ac:dyDescent="0.25">
      <c r="A1552" s="14" t="s">
        <v>102</v>
      </c>
      <c r="B1552" t="s">
        <v>98</v>
      </c>
      <c r="C1552" t="s">
        <v>105</v>
      </c>
      <c r="D1552" s="13">
        <v>41990</v>
      </c>
      <c r="E1552">
        <v>2</v>
      </c>
      <c r="F1552">
        <v>100</v>
      </c>
      <c r="G1552" s="2" t="s">
        <v>89</v>
      </c>
      <c r="H1552" s="2" t="s">
        <v>11</v>
      </c>
      <c r="I1552">
        <v>4</v>
      </c>
      <c r="J1552" s="2" t="s">
        <v>77</v>
      </c>
      <c r="K1552" s="2">
        <v>90</v>
      </c>
      <c r="L1552" s="2"/>
      <c r="M1552" s="2" t="str">
        <f t="shared" si="144"/>
        <v/>
      </c>
      <c r="N1552">
        <v>847.16303264542159</v>
      </c>
      <c r="O1552" s="2">
        <f t="shared" si="145"/>
        <v>84.716303264542162</v>
      </c>
      <c r="P1552" s="2">
        <f>IF(ISNUMBER(O1552),SUMIFS(O$1:$O1552,A$1:$A1552,A1552,C$1:$C1552,C1552,G$1:$G1552,G1552,E$1:$E1552,E1552),"")</f>
        <v>261.81632427912632</v>
      </c>
      <c r="U1552" t="str">
        <f t="shared" si="146"/>
        <v/>
      </c>
      <c r="V1552">
        <v>23.52686595916748</v>
      </c>
      <c r="W1552">
        <v>25.953769683837891</v>
      </c>
      <c r="X1552">
        <v>75.539608001708984</v>
      </c>
      <c r="Y1552">
        <v>41.902130126953125</v>
      </c>
      <c r="Z1552">
        <v>89.745342254638672</v>
      </c>
      <c r="AA1552">
        <v>13.539750576019287</v>
      </c>
      <c r="AB1552">
        <v>2.166360092163086E-2</v>
      </c>
      <c r="AC1552" s="2">
        <f t="shared" si="147"/>
        <v>2.166360092163086E-2</v>
      </c>
      <c r="AD1552">
        <v>12.086337280273439</v>
      </c>
      <c r="AE1552">
        <v>25.659264931087289</v>
      </c>
      <c r="AH1552" s="2">
        <f t="shared" si="148"/>
        <v>1.835</v>
      </c>
      <c r="AI1552" s="2">
        <f>IF(ISNUMBER(AH1552),SUMIFS($AH$1:AH1552,$A$1:A1552,A1552,C$1:$C1552,C1552,$G$1:G1552,G1552,$E$1:E1552,E1552),"")</f>
        <v>5.43</v>
      </c>
      <c r="AJ1552">
        <f t="shared" si="149"/>
        <v>16</v>
      </c>
    </row>
    <row r="1553" spans="1:36" x14ac:dyDescent="0.25">
      <c r="A1553" s="14" t="s">
        <v>101</v>
      </c>
      <c r="B1553" t="s">
        <v>98</v>
      </c>
      <c r="C1553" t="s">
        <v>105</v>
      </c>
      <c r="D1553" s="13">
        <v>41990</v>
      </c>
      <c r="E1553">
        <v>2</v>
      </c>
      <c r="F1553">
        <v>200</v>
      </c>
      <c r="G1553" s="2" t="s">
        <v>89</v>
      </c>
      <c r="H1553" s="2" t="s">
        <v>11</v>
      </c>
      <c r="I1553">
        <v>4</v>
      </c>
      <c r="J1553" s="2" t="s">
        <v>77</v>
      </c>
      <c r="K1553" s="2">
        <v>180</v>
      </c>
      <c r="L1553" s="2"/>
      <c r="M1553" s="2" t="str">
        <f t="shared" si="144"/>
        <v/>
      </c>
      <c r="N1553">
        <v>1294.4301437436338</v>
      </c>
      <c r="O1553" s="2">
        <f t="shared" si="145"/>
        <v>129.44301437436337</v>
      </c>
      <c r="P1553" s="2">
        <f>IF(ISNUMBER(O1553),SUMIFS(O$1:$O1553,A$1:$A1553,A1553,C$1:$C1553,C1553,G$1:$G1553,G1553,E$1:$E1553,E1553),"")</f>
        <v>340.47889830536553</v>
      </c>
      <c r="U1553" t="str">
        <f t="shared" si="146"/>
        <v/>
      </c>
      <c r="V1553">
        <v>22.100444793701172</v>
      </c>
      <c r="W1553">
        <v>24.195122718811035</v>
      </c>
      <c r="X1553">
        <v>77.668754577636719</v>
      </c>
      <c r="Y1553">
        <v>39.793359756469727</v>
      </c>
      <c r="Z1553">
        <v>89.618911743164063</v>
      </c>
      <c r="AA1553">
        <v>15.457921504974365</v>
      </c>
      <c r="AB1553">
        <v>2.4732674407958982E-2</v>
      </c>
      <c r="AC1553" s="2">
        <f t="shared" si="147"/>
        <v>2.4732674407958982E-2</v>
      </c>
      <c r="AD1553">
        <v>12.427000732421876</v>
      </c>
      <c r="AE1553">
        <v>24.662025924147862</v>
      </c>
      <c r="AH1553" s="2">
        <f t="shared" si="148"/>
        <v>3.2010000000000001</v>
      </c>
      <c r="AI1553" s="2">
        <f>IF(ISNUMBER(AH1553),SUMIFS($AH$1:AH1553,$A$1:A1553,A1553,C$1:$C1553,C1553,$G$1:G1553,G1553,$E$1:E1553,E1553),"")</f>
        <v>7.9440000000000008</v>
      </c>
      <c r="AJ1553">
        <f t="shared" si="149"/>
        <v>16</v>
      </c>
    </row>
    <row r="1554" spans="1:36" x14ac:dyDescent="0.25">
      <c r="A1554" s="14" t="s">
        <v>100</v>
      </c>
      <c r="B1554" t="s">
        <v>98</v>
      </c>
      <c r="C1554" t="s">
        <v>105</v>
      </c>
      <c r="D1554" s="13">
        <v>41990</v>
      </c>
      <c r="E1554">
        <v>2</v>
      </c>
      <c r="F1554">
        <v>350</v>
      </c>
      <c r="G1554" s="2" t="s">
        <v>89</v>
      </c>
      <c r="H1554" s="2" t="s">
        <v>11</v>
      </c>
      <c r="I1554">
        <v>4</v>
      </c>
      <c r="J1554" s="2" t="s">
        <v>77</v>
      </c>
      <c r="K1554" s="2">
        <v>350</v>
      </c>
      <c r="L1554" s="2"/>
      <c r="M1554" s="2" t="str">
        <f t="shared" si="144"/>
        <v/>
      </c>
      <c r="N1554">
        <v>1501.3306315433974</v>
      </c>
      <c r="O1554" s="2">
        <f t="shared" si="145"/>
        <v>150.13306315433974</v>
      </c>
      <c r="P1554" s="2">
        <f>IF(ISNUMBER(O1554),SUMIFS(O$1:$O1554,A$1:$A1554,A1554,C$1:$C1554,C1554,G$1:$G1554,G1554,E$1:$E1554,E1554),"")</f>
        <v>484.53075705655681</v>
      </c>
      <c r="U1554" t="str">
        <f t="shared" si="146"/>
        <v/>
      </c>
      <c r="V1554">
        <v>22.2393798828125</v>
      </c>
      <c r="W1554">
        <v>21.939394950866699</v>
      </c>
      <c r="X1554">
        <v>77.660873413085938</v>
      </c>
      <c r="Y1554">
        <v>39.365047454833984</v>
      </c>
      <c r="Z1554">
        <v>90.404651641845703</v>
      </c>
      <c r="AA1554">
        <v>17.600513458251953</v>
      </c>
      <c r="AB1554">
        <v>2.8160821533203127E-2</v>
      </c>
      <c r="AC1554" s="2">
        <f t="shared" si="147"/>
        <v>2.8160821533203127E-2</v>
      </c>
      <c r="AD1554">
        <v>12.42573974609375</v>
      </c>
      <c r="AE1554">
        <v>25.702127659574469</v>
      </c>
      <c r="AH1554" s="2">
        <f t="shared" si="148"/>
        <v>4.2279999999999998</v>
      </c>
      <c r="AI1554" s="2">
        <f>IF(ISNUMBER(AH1554),SUMIFS($AH$1:AH1554,$A$1:A1554,A1554,C$1:$C1554,C1554,$G$1:G1554,G1554,$E$1:E1554,E1554),"")</f>
        <v>11.288</v>
      </c>
      <c r="AJ1554">
        <f t="shared" si="149"/>
        <v>16</v>
      </c>
    </row>
    <row r="1555" spans="1:36" x14ac:dyDescent="0.25">
      <c r="A1555" s="14" t="s">
        <v>99</v>
      </c>
      <c r="B1555" t="s">
        <v>98</v>
      </c>
      <c r="C1555" t="s">
        <v>105</v>
      </c>
      <c r="D1555" s="13">
        <v>41990</v>
      </c>
      <c r="E1555">
        <v>2</v>
      </c>
      <c r="F1555">
        <v>500</v>
      </c>
      <c r="G1555" s="2" t="s">
        <v>89</v>
      </c>
      <c r="H1555" s="2" t="s">
        <v>11</v>
      </c>
      <c r="I1555">
        <v>4</v>
      </c>
      <c r="J1555" s="2" t="s">
        <v>77</v>
      </c>
      <c r="K1555" s="2">
        <v>450</v>
      </c>
      <c r="L1555" s="2"/>
      <c r="M1555" s="2" t="str">
        <f t="shared" si="144"/>
        <v/>
      </c>
      <c r="N1555">
        <v>1559.6596593155371</v>
      </c>
      <c r="O1555" s="2">
        <f t="shared" si="145"/>
        <v>155.96596593155371</v>
      </c>
      <c r="P1555" s="2">
        <f>IF(ISNUMBER(O1555),SUMIFS(O$1:$O1555,A$1:$A1555,A1555,C$1:$C1555,C1555,G$1:$G1555,G1555,E$1:$E1555,E1555),"")</f>
        <v>556.52128025522939</v>
      </c>
      <c r="U1555" t="str">
        <f t="shared" si="146"/>
        <v/>
      </c>
      <c r="V1555">
        <v>22.411801338195801</v>
      </c>
      <c r="W1555">
        <v>23.530856132507324</v>
      </c>
      <c r="X1555">
        <v>77.934982299804688</v>
      </c>
      <c r="Y1555">
        <v>39.487207412719727</v>
      </c>
      <c r="Z1555">
        <v>90.703479766845703</v>
      </c>
      <c r="AA1555">
        <v>16.376848220825195</v>
      </c>
      <c r="AB1555">
        <v>2.6202957153320314E-2</v>
      </c>
      <c r="AC1555" s="2">
        <f t="shared" si="147"/>
        <v>2.6202957153320314E-2</v>
      </c>
      <c r="AD1555">
        <v>12.46959716796875</v>
      </c>
      <c r="AE1555">
        <v>22.74503669835158</v>
      </c>
      <c r="AH1555" s="2">
        <f t="shared" si="148"/>
        <v>4.0869999999999997</v>
      </c>
      <c r="AI1555" s="2">
        <f>IF(ISNUMBER(AH1555),SUMIFS($AH$1:AH1555,$A$1:A1555,A1555,C$1:$C1555,C1555,$G$1:G1555,G1555,$E$1:E1555,E1555),"")</f>
        <v>14.224</v>
      </c>
      <c r="AJ1555">
        <f t="shared" si="149"/>
        <v>16</v>
      </c>
    </row>
    <row r="1556" spans="1:36" x14ac:dyDescent="0.25">
      <c r="A1556" s="14" t="s">
        <v>104</v>
      </c>
      <c r="B1556" t="s">
        <v>98</v>
      </c>
      <c r="C1556" t="s">
        <v>105</v>
      </c>
      <c r="D1556" s="13">
        <v>41990</v>
      </c>
      <c r="E1556">
        <v>3</v>
      </c>
      <c r="F1556">
        <v>0</v>
      </c>
      <c r="G1556" s="2" t="s">
        <v>89</v>
      </c>
      <c r="H1556" s="2" t="s">
        <v>11</v>
      </c>
      <c r="I1556">
        <v>4</v>
      </c>
      <c r="J1556" s="2" t="s">
        <v>77</v>
      </c>
      <c r="K1556" s="2">
        <v>0</v>
      </c>
      <c r="L1556" s="2"/>
      <c r="M1556" s="2" t="str">
        <f t="shared" si="144"/>
        <v/>
      </c>
      <c r="N1556">
        <v>648.79528921571773</v>
      </c>
      <c r="O1556" s="2">
        <f t="shared" si="145"/>
        <v>64.879528921571776</v>
      </c>
      <c r="P1556" s="2">
        <f>IF(ISNUMBER(O1556),SUMIFS(O$1:$O1556,A$1:$A1556,A1556,C$1:$C1556,C1556,G$1:$G1556,G1556,E$1:$E1556,E1556),"")</f>
        <v>171.80760566061457</v>
      </c>
      <c r="U1556" t="str">
        <f t="shared" si="146"/>
        <v/>
      </c>
      <c r="V1556">
        <v>21.39946460723877</v>
      </c>
      <c r="W1556">
        <v>30.299369812011719</v>
      </c>
      <c r="X1556">
        <v>74.100410461425781</v>
      </c>
      <c r="Y1556">
        <v>39.5579833984375</v>
      </c>
      <c r="Z1556">
        <v>88.799083709716797</v>
      </c>
      <c r="AA1556">
        <v>12.29083251953125</v>
      </c>
      <c r="AB1556">
        <v>1.966533203125E-2</v>
      </c>
      <c r="AC1556" s="2">
        <f t="shared" si="147"/>
        <v>1.966533203125E-2</v>
      </c>
      <c r="AD1556">
        <v>11.856065673828125</v>
      </c>
      <c r="AE1556">
        <v>31.932893141086105</v>
      </c>
      <c r="AH1556" s="2">
        <f t="shared" si="148"/>
        <v>1.276</v>
      </c>
      <c r="AI1556" s="2">
        <f>IF(ISNUMBER(AH1556),SUMIFS($AH$1:AH1556,$A$1:A1556,A1556,C$1:$C1556,C1556,$G$1:G1556,G1556,$E$1:E1556,E1556),"")</f>
        <v>3.4779999999999998</v>
      </c>
      <c r="AJ1556">
        <f t="shared" si="149"/>
        <v>16</v>
      </c>
    </row>
    <row r="1557" spans="1:36" x14ac:dyDescent="0.25">
      <c r="A1557" s="14" t="s">
        <v>103</v>
      </c>
      <c r="B1557" t="s">
        <v>98</v>
      </c>
      <c r="C1557" t="s">
        <v>105</v>
      </c>
      <c r="D1557" s="13">
        <v>41990</v>
      </c>
      <c r="E1557">
        <v>3</v>
      </c>
      <c r="F1557">
        <v>50</v>
      </c>
      <c r="G1557" s="2" t="s">
        <v>89</v>
      </c>
      <c r="H1557" s="2" t="s">
        <v>11</v>
      </c>
      <c r="I1557">
        <v>4</v>
      </c>
      <c r="J1557" s="2" t="s">
        <v>77</v>
      </c>
      <c r="K1557" s="2">
        <v>45</v>
      </c>
      <c r="L1557" s="2"/>
      <c r="M1557" s="2" t="str">
        <f t="shared" si="144"/>
        <v/>
      </c>
      <c r="N1557">
        <v>688.96320328314323</v>
      </c>
      <c r="O1557" s="2">
        <f t="shared" si="145"/>
        <v>68.896320328314317</v>
      </c>
      <c r="P1557" s="2">
        <f>IF(ISNUMBER(O1557),SUMIFS(O$1:$O1557,A$1:$A1557,A1557,C$1:$C1557,C1557,G$1:$G1557,G1557,E$1:$E1557,E1557),"")</f>
        <v>210.31678200674943</v>
      </c>
      <c r="U1557" t="str">
        <f t="shared" si="146"/>
        <v/>
      </c>
      <c r="V1557">
        <v>21.185510635375977</v>
      </c>
      <c r="W1557">
        <v>30.463108062744141</v>
      </c>
      <c r="X1557">
        <v>74.949691772460938</v>
      </c>
      <c r="Y1557">
        <v>37.683132171630859</v>
      </c>
      <c r="Z1557">
        <v>88.329662322998047</v>
      </c>
      <c r="AA1557">
        <v>12.691168785095215</v>
      </c>
      <c r="AB1557">
        <v>2.0305870056152343E-2</v>
      </c>
      <c r="AC1557" s="2">
        <f t="shared" si="147"/>
        <v>2.0305870056152343E-2</v>
      </c>
      <c r="AD1557">
        <v>11.99195068359375</v>
      </c>
      <c r="AE1557">
        <v>29.065635138507606</v>
      </c>
      <c r="AH1557" s="2">
        <f t="shared" si="148"/>
        <v>1.399</v>
      </c>
      <c r="AI1557" s="2">
        <f>IF(ISNUMBER(AH1557),SUMIFS($AH$1:AH1557,$A$1:A1557,A1557,C$1:$C1557,C1557,$G$1:G1557,G1557,$E$1:E1557,E1557),"")</f>
        <v>4.2409999999999997</v>
      </c>
      <c r="AJ1557">
        <f t="shared" si="149"/>
        <v>16</v>
      </c>
    </row>
    <row r="1558" spans="1:36" x14ac:dyDescent="0.25">
      <c r="A1558" s="14" t="s">
        <v>102</v>
      </c>
      <c r="B1558" t="s">
        <v>98</v>
      </c>
      <c r="C1558" t="s">
        <v>105</v>
      </c>
      <c r="D1558" s="13">
        <v>41990</v>
      </c>
      <c r="E1558">
        <v>3</v>
      </c>
      <c r="F1558">
        <v>100</v>
      </c>
      <c r="G1558" s="2" t="s">
        <v>89</v>
      </c>
      <c r="H1558" s="2" t="s">
        <v>11</v>
      </c>
      <c r="I1558">
        <v>4</v>
      </c>
      <c r="J1558" s="2" t="s">
        <v>77</v>
      </c>
      <c r="K1558" s="2">
        <v>90</v>
      </c>
      <c r="L1558" s="2"/>
      <c r="M1558" s="2" t="str">
        <f t="shared" si="144"/>
        <v/>
      </c>
      <c r="N1558">
        <v>823.93150142148795</v>
      </c>
      <c r="O1558" s="2">
        <f t="shared" si="145"/>
        <v>82.393150142148798</v>
      </c>
      <c r="P1558" s="2">
        <f>IF(ISNUMBER(O1558),SUMIFS(O$1:$O1558,A$1:$A1558,A1558,C$1:$C1558,C1558,G$1:$G1558,G1558,E$1:$E1558,E1558),"")</f>
        <v>251.26823397183949</v>
      </c>
      <c r="U1558" t="str">
        <f t="shared" si="146"/>
        <v/>
      </c>
      <c r="V1558">
        <v>22.545635223388672</v>
      </c>
      <c r="W1558">
        <v>31.488410949707031</v>
      </c>
      <c r="X1558">
        <v>76.2757568359375</v>
      </c>
      <c r="Y1558">
        <v>41.101322174072266</v>
      </c>
      <c r="Z1558">
        <v>91.027740478515625</v>
      </c>
      <c r="AA1558">
        <v>11.540233612060547</v>
      </c>
      <c r="AB1558">
        <v>1.8464373779296873E-2</v>
      </c>
      <c r="AC1558" s="2">
        <f t="shared" si="147"/>
        <v>1.8464373779296873E-2</v>
      </c>
      <c r="AD1558">
        <v>12.20412109375</v>
      </c>
      <c r="AE1558">
        <v>28.625561354533314</v>
      </c>
      <c r="AH1558" s="2">
        <f t="shared" si="148"/>
        <v>1.5209999999999999</v>
      </c>
      <c r="AI1558" s="2">
        <f>IF(ISNUMBER(AH1558),SUMIFS($AH$1:AH1558,$A$1:A1558,A1558,C$1:$C1558,C1558,$G$1:G1558,G1558,$E$1:E1558,E1558),"")</f>
        <v>5.4809999999999999</v>
      </c>
      <c r="AJ1558">
        <f t="shared" si="149"/>
        <v>16</v>
      </c>
    </row>
    <row r="1559" spans="1:36" x14ac:dyDescent="0.25">
      <c r="A1559" s="14" t="s">
        <v>101</v>
      </c>
      <c r="B1559" t="s">
        <v>98</v>
      </c>
      <c r="C1559" t="s">
        <v>105</v>
      </c>
      <c r="D1559" s="13">
        <v>41990</v>
      </c>
      <c r="E1559">
        <v>3</v>
      </c>
      <c r="F1559">
        <v>200</v>
      </c>
      <c r="G1559" s="2" t="s">
        <v>89</v>
      </c>
      <c r="H1559" s="2" t="s">
        <v>11</v>
      </c>
      <c r="I1559">
        <v>4</v>
      </c>
      <c r="J1559" s="2" t="s">
        <v>77</v>
      </c>
      <c r="K1559" s="2">
        <v>180</v>
      </c>
      <c r="L1559" s="2"/>
      <c r="M1559" s="2" t="str">
        <f t="shared" si="144"/>
        <v/>
      </c>
      <c r="N1559">
        <v>766.80252586506333</v>
      </c>
      <c r="O1559" s="2">
        <f t="shared" si="145"/>
        <v>76.680252586506327</v>
      </c>
      <c r="P1559" s="2">
        <f>IF(ISNUMBER(O1559),SUMIFS(O$1:$O1559,A$1:$A1559,A1559,C$1:$C1559,C1559,G$1:$G1559,G1559,E$1:$E1559,E1559),"")</f>
        <v>328.14769094004106</v>
      </c>
      <c r="U1559" t="str">
        <f t="shared" si="146"/>
        <v/>
      </c>
      <c r="V1559">
        <v>21.913055419921875</v>
      </c>
      <c r="W1559">
        <v>31.871387481689453</v>
      </c>
      <c r="X1559">
        <v>79.010490417480469</v>
      </c>
      <c r="Y1559">
        <v>38.791744232177734</v>
      </c>
      <c r="Z1559">
        <v>90.942996978759766</v>
      </c>
      <c r="AA1559">
        <v>12.276611328125</v>
      </c>
      <c r="AB1559">
        <v>1.9642578125000001E-2</v>
      </c>
      <c r="AC1559" s="2">
        <f t="shared" si="147"/>
        <v>1.9642578125000001E-2</v>
      </c>
      <c r="AD1559">
        <v>12.641678466796876</v>
      </c>
      <c r="AE1559">
        <v>27.448044959942607</v>
      </c>
      <c r="AH1559" s="2">
        <f t="shared" si="148"/>
        <v>1.506</v>
      </c>
      <c r="AI1559" s="2">
        <f>IF(ISNUMBER(AH1559),SUMIFS($AH$1:AH1559,$A$1:A1559,A1559,C$1:$C1559,C1559,$G$1:G1559,G1559,$E$1:E1559,E1559),"")</f>
        <v>6.4990000000000006</v>
      </c>
      <c r="AJ1559">
        <f t="shared" si="149"/>
        <v>16</v>
      </c>
    </row>
    <row r="1560" spans="1:36" x14ac:dyDescent="0.25">
      <c r="A1560" s="14" t="s">
        <v>100</v>
      </c>
      <c r="B1560" t="s">
        <v>98</v>
      </c>
      <c r="C1560" t="s">
        <v>105</v>
      </c>
      <c r="D1560" s="13">
        <v>41990</v>
      </c>
      <c r="E1560">
        <v>3</v>
      </c>
      <c r="F1560">
        <v>350</v>
      </c>
      <c r="G1560" s="2" t="s">
        <v>89</v>
      </c>
      <c r="H1560" s="2" t="s">
        <v>11</v>
      </c>
      <c r="I1560">
        <v>4</v>
      </c>
      <c r="J1560" s="2" t="s">
        <v>77</v>
      </c>
      <c r="K1560" s="2">
        <v>350</v>
      </c>
      <c r="L1560" s="2"/>
      <c r="M1560" s="2" t="str">
        <f t="shared" si="144"/>
        <v/>
      </c>
      <c r="N1560">
        <v>1579.8720975049268</v>
      </c>
      <c r="O1560" s="2">
        <f t="shared" si="145"/>
        <v>157.9872097504927</v>
      </c>
      <c r="P1560" s="2">
        <f>IF(ISNUMBER(O1560),SUMIFS(O$1:$O1560,A$1:$A1560,A1560,C$1:$C1560,C1560,G$1:$G1560,G1560,E$1:$E1560,E1560),"")</f>
        <v>478.27489913641489</v>
      </c>
      <c r="U1560" t="str">
        <f t="shared" si="146"/>
        <v/>
      </c>
      <c r="V1560">
        <v>21.643340110778809</v>
      </c>
      <c r="W1560">
        <v>29.522869110107422</v>
      </c>
      <c r="X1560">
        <v>77.354484558105469</v>
      </c>
      <c r="Y1560">
        <v>39.036418914794922</v>
      </c>
      <c r="Z1560">
        <v>89.611404418945313</v>
      </c>
      <c r="AA1560">
        <v>14.117500305175781</v>
      </c>
      <c r="AB1560">
        <v>2.2588000488281249E-2</v>
      </c>
      <c r="AC1560" s="2">
        <f t="shared" si="147"/>
        <v>2.2588000488281249E-2</v>
      </c>
      <c r="AD1560">
        <v>12.376717529296876</v>
      </c>
      <c r="AE1560">
        <v>26.420158387329014</v>
      </c>
      <c r="AH1560" s="2">
        <f t="shared" si="148"/>
        <v>3.569</v>
      </c>
      <c r="AI1560" s="2">
        <f>IF(ISNUMBER(AH1560),SUMIFS($AH$1:AH1560,$A$1:A1560,A1560,C$1:$C1560,C1560,$G$1:G1560,G1560,$E$1:E1560,E1560),"")</f>
        <v>11.172000000000001</v>
      </c>
      <c r="AJ1560">
        <f t="shared" si="149"/>
        <v>16</v>
      </c>
    </row>
    <row r="1561" spans="1:36" x14ac:dyDescent="0.25">
      <c r="A1561" s="14" t="s">
        <v>99</v>
      </c>
      <c r="B1561" t="s">
        <v>98</v>
      </c>
      <c r="C1561" t="s">
        <v>105</v>
      </c>
      <c r="D1561" s="13">
        <v>41990</v>
      </c>
      <c r="E1561">
        <v>3</v>
      </c>
      <c r="F1561">
        <v>500</v>
      </c>
      <c r="G1561" s="2" t="s">
        <v>89</v>
      </c>
      <c r="H1561" s="2" t="s">
        <v>11</v>
      </c>
      <c r="I1561">
        <v>4</v>
      </c>
      <c r="J1561" s="2" t="s">
        <v>77</v>
      </c>
      <c r="K1561" s="2">
        <v>450</v>
      </c>
      <c r="L1561" s="2"/>
      <c r="M1561" s="2" t="str">
        <f t="shared" si="144"/>
        <v/>
      </c>
      <c r="N1561">
        <v>1820.2690952123689</v>
      </c>
      <c r="O1561" s="2">
        <f t="shared" si="145"/>
        <v>182.02690952123689</v>
      </c>
      <c r="P1561" s="2">
        <f>IF(ISNUMBER(O1561),SUMIFS(O$1:$O1561,A$1:$A1561,A1561,C$1:$C1561,C1561,G$1:$G1561,G1561,E$1:$E1561,E1561),"")</f>
        <v>672.58531824697764</v>
      </c>
      <c r="U1561" t="str">
        <f t="shared" si="146"/>
        <v/>
      </c>
      <c r="V1561">
        <v>22.812631607055664</v>
      </c>
      <c r="W1561">
        <v>23.573083877563477</v>
      </c>
      <c r="X1561">
        <v>77.373130798339844</v>
      </c>
      <c r="Y1561">
        <v>40.098411560058594</v>
      </c>
      <c r="Z1561">
        <v>89.459194183349609</v>
      </c>
      <c r="AA1561">
        <v>16.335003852844238</v>
      </c>
      <c r="AB1561">
        <v>2.6136006164550779E-2</v>
      </c>
      <c r="AC1561" s="2">
        <f t="shared" si="147"/>
        <v>2.6136006164550779E-2</v>
      </c>
      <c r="AD1561">
        <v>12.379700927734376</v>
      </c>
      <c r="AE1561">
        <v>22.166936790923824</v>
      </c>
      <c r="AH1561" s="2">
        <f t="shared" si="148"/>
        <v>4.7569999999999997</v>
      </c>
      <c r="AI1561" s="2">
        <f>IF(ISNUMBER(AH1561),SUMIFS($AH$1:AH1561,$A$1:A1561,A1561,C$1:$C1561,C1561,$G$1:G1561,G1561,$E$1:E1561,E1561),"")</f>
        <v>17.223999999999997</v>
      </c>
      <c r="AJ1561">
        <f t="shared" si="149"/>
        <v>16</v>
      </c>
    </row>
    <row r="1562" spans="1:36" x14ac:dyDescent="0.25">
      <c r="A1562" s="14" t="s">
        <v>104</v>
      </c>
      <c r="B1562" t="s">
        <v>98</v>
      </c>
      <c r="C1562" t="s">
        <v>105</v>
      </c>
      <c r="D1562" s="13">
        <v>41990</v>
      </c>
      <c r="E1562">
        <v>4</v>
      </c>
      <c r="F1562">
        <v>0</v>
      </c>
      <c r="G1562" s="2" t="s">
        <v>89</v>
      </c>
      <c r="H1562" s="2" t="s">
        <v>11</v>
      </c>
      <c r="I1562">
        <v>4</v>
      </c>
      <c r="J1562" s="2" t="s">
        <v>77</v>
      </c>
      <c r="K1562" s="2">
        <v>0</v>
      </c>
      <c r="L1562" s="2"/>
      <c r="M1562" s="2" t="str">
        <f t="shared" si="144"/>
        <v/>
      </c>
      <c r="N1562">
        <v>513.95284327323168</v>
      </c>
      <c r="O1562" s="2">
        <f t="shared" si="145"/>
        <v>51.395284327323168</v>
      </c>
      <c r="P1562" s="2">
        <f>IF(ISNUMBER(O1562),SUMIFS(O$1:$O1562,A$1:$A1562,A1562,C$1:$C1562,C1562,G$1:$G1562,G1562,E$1:$E1562,E1562),"")</f>
        <v>243.20936647865869</v>
      </c>
      <c r="U1562" t="str">
        <f t="shared" si="146"/>
        <v/>
      </c>
      <c r="V1562">
        <v>22.632369995117188</v>
      </c>
      <c r="W1562">
        <v>31.937572479248047</v>
      </c>
      <c r="X1562">
        <v>73.977519989013672</v>
      </c>
      <c r="Y1562">
        <v>40.708524703979492</v>
      </c>
      <c r="Z1562">
        <v>89.790966033935547</v>
      </c>
      <c r="AA1562">
        <v>11.517457008361816</v>
      </c>
      <c r="AB1562">
        <v>1.8427931213378906E-2</v>
      </c>
      <c r="AC1562" s="2">
        <f t="shared" si="147"/>
        <v>1.8427931213378906E-2</v>
      </c>
      <c r="AD1562">
        <v>11.836403198242188</v>
      </c>
      <c r="AE1562">
        <v>33.728155339805824</v>
      </c>
      <c r="AH1562" s="2">
        <f t="shared" si="148"/>
        <v>0.94699999999999995</v>
      </c>
      <c r="AI1562" s="2">
        <f>IF(ISNUMBER(AH1562),SUMIFS($AH$1:AH1562,$A$1:A1562,A1562,C$1:$C1562,C1562,$G$1:G1562,G1562,$E$1:E1562,E1562),"")</f>
        <v>4.7850000000000001</v>
      </c>
      <c r="AJ1562">
        <f t="shared" si="149"/>
        <v>16</v>
      </c>
    </row>
    <row r="1563" spans="1:36" x14ac:dyDescent="0.25">
      <c r="A1563" s="14" t="s">
        <v>103</v>
      </c>
      <c r="B1563" t="s">
        <v>98</v>
      </c>
      <c r="C1563" t="s">
        <v>105</v>
      </c>
      <c r="D1563" s="13">
        <v>41990</v>
      </c>
      <c r="E1563">
        <v>4</v>
      </c>
      <c r="F1563">
        <v>50</v>
      </c>
      <c r="G1563" s="2" t="s">
        <v>89</v>
      </c>
      <c r="H1563" s="2" t="s">
        <v>11</v>
      </c>
      <c r="I1563">
        <v>4</v>
      </c>
      <c r="J1563" s="2" t="s">
        <v>77</v>
      </c>
      <c r="K1563" s="2">
        <v>45</v>
      </c>
      <c r="L1563" s="2"/>
      <c r="M1563" s="2" t="str">
        <f t="shared" si="144"/>
        <v/>
      </c>
      <c r="N1563">
        <v>296.6092073381792</v>
      </c>
      <c r="O1563" s="2">
        <f t="shared" si="145"/>
        <v>29.660920733817921</v>
      </c>
      <c r="P1563" s="2">
        <f>IF(ISNUMBER(O1563),SUMIFS(O$1:$O1563,A$1:$A1563,A1563,C$1:$C1563,C1563,G$1:$G1563,G1563,E$1:$E1563,E1563),"")</f>
        <v>156.65930557460445</v>
      </c>
      <c r="U1563" t="str">
        <f t="shared" si="146"/>
        <v/>
      </c>
      <c r="V1563">
        <v>21.403919219970703</v>
      </c>
      <c r="W1563">
        <v>30.888933181762695</v>
      </c>
      <c r="X1563">
        <v>74.698719024658203</v>
      </c>
      <c r="Y1563">
        <v>39.153589248657227</v>
      </c>
      <c r="Z1563">
        <v>88.394905090332031</v>
      </c>
      <c r="AA1563">
        <v>13.273301124572754</v>
      </c>
      <c r="AB1563">
        <v>2.1237281799316405E-2</v>
      </c>
      <c r="AC1563" s="2">
        <f t="shared" si="147"/>
        <v>2.1237281799316405E-2</v>
      </c>
      <c r="AD1563">
        <v>11.951795043945312</v>
      </c>
      <c r="AE1563">
        <v>33.368535825545166</v>
      </c>
      <c r="AH1563" s="2">
        <f t="shared" si="148"/>
        <v>0.63</v>
      </c>
      <c r="AI1563" s="2">
        <f>IF(ISNUMBER(AH1563),SUMIFS($AH$1:AH1563,$A$1:A1563,A1563,C$1:$C1563,C1563,$G$1:G1563,G1563,$E$1:E1563,E1563),"")</f>
        <v>2.9459999999999997</v>
      </c>
      <c r="AJ1563">
        <f t="shared" si="149"/>
        <v>16</v>
      </c>
    </row>
    <row r="1564" spans="1:36" x14ac:dyDescent="0.25">
      <c r="A1564" s="14" t="s">
        <v>102</v>
      </c>
      <c r="B1564" t="s">
        <v>98</v>
      </c>
      <c r="C1564" t="s">
        <v>105</v>
      </c>
      <c r="D1564" s="13">
        <v>41990</v>
      </c>
      <c r="E1564">
        <v>4</v>
      </c>
      <c r="F1564">
        <v>100</v>
      </c>
      <c r="G1564" s="2" t="s">
        <v>89</v>
      </c>
      <c r="H1564" s="2" t="s">
        <v>11</v>
      </c>
      <c r="I1564">
        <v>4</v>
      </c>
      <c r="J1564" s="2" t="s">
        <v>77</v>
      </c>
      <c r="K1564" s="2">
        <v>90</v>
      </c>
      <c r="L1564" s="2"/>
      <c r="M1564" s="2" t="str">
        <f t="shared" si="144"/>
        <v/>
      </c>
      <c r="N1564">
        <v>583.6310633213858</v>
      </c>
      <c r="O1564" s="2">
        <f t="shared" si="145"/>
        <v>58.363106332138578</v>
      </c>
      <c r="P1564" s="2">
        <f>IF(ISNUMBER(O1564),SUMIFS(O$1:$O1564,A$1:$A1564,A1564,C$1:$C1564,C1564,G$1:$G1564,G1564,E$1:$E1564,E1564),"")</f>
        <v>212.82438623494829</v>
      </c>
      <c r="U1564" t="str">
        <f t="shared" si="146"/>
        <v/>
      </c>
      <c r="V1564">
        <v>21.701695442199707</v>
      </c>
      <c r="W1564">
        <v>32.589391708374023</v>
      </c>
      <c r="X1564">
        <v>78.078395843505859</v>
      </c>
      <c r="Y1564">
        <v>38.012819290161133</v>
      </c>
      <c r="Z1564">
        <v>91.594833374023438</v>
      </c>
      <c r="AA1564">
        <v>11.85275936126709</v>
      </c>
      <c r="AB1564">
        <v>1.8964414978027345E-2</v>
      </c>
      <c r="AC1564" s="2">
        <f t="shared" si="147"/>
        <v>1.8964414978027345E-2</v>
      </c>
      <c r="AD1564">
        <v>12.492543334960938</v>
      </c>
      <c r="AE1564">
        <v>32.829247311827956</v>
      </c>
      <c r="AH1564" s="2">
        <f t="shared" si="148"/>
        <v>1.107</v>
      </c>
      <c r="AI1564" s="2">
        <f>IF(ISNUMBER(AH1564),SUMIFS($AH$1:AH1564,$A$1:A1564,A1564,C$1:$C1564,C1564,$G$1:G1564,G1564,$E$1:E1564,E1564),"")</f>
        <v>4.1820000000000004</v>
      </c>
      <c r="AJ1564">
        <f t="shared" si="149"/>
        <v>16</v>
      </c>
    </row>
    <row r="1565" spans="1:36" x14ac:dyDescent="0.25">
      <c r="A1565" s="14" t="s">
        <v>101</v>
      </c>
      <c r="B1565" t="s">
        <v>98</v>
      </c>
      <c r="C1565" t="s">
        <v>105</v>
      </c>
      <c r="D1565" s="13">
        <v>41990</v>
      </c>
      <c r="E1565">
        <v>4</v>
      </c>
      <c r="F1565">
        <v>200</v>
      </c>
      <c r="G1565" s="2" t="s">
        <v>89</v>
      </c>
      <c r="H1565" s="2" t="s">
        <v>11</v>
      </c>
      <c r="I1565">
        <v>4</v>
      </c>
      <c r="J1565" s="2" t="s">
        <v>77</v>
      </c>
      <c r="K1565" s="2">
        <v>180</v>
      </c>
      <c r="L1565" s="2"/>
      <c r="M1565" s="2" t="str">
        <f t="shared" si="144"/>
        <v/>
      </c>
      <c r="N1565">
        <v>836.90083534209612</v>
      </c>
      <c r="O1565" s="2">
        <f t="shared" si="145"/>
        <v>83.690083534209606</v>
      </c>
      <c r="P1565" s="2">
        <f>IF(ISNUMBER(O1565),SUMIFS(O$1:$O1565,A$1:$A1565,A1565,C$1:$C1565,C1565,G$1:$G1565,G1565,E$1:$E1565,E1565),"")</f>
        <v>261.67104908753754</v>
      </c>
      <c r="U1565" t="str">
        <f t="shared" si="146"/>
        <v/>
      </c>
      <c r="V1565">
        <v>21.176779747009277</v>
      </c>
      <c r="W1565">
        <v>34.112485885620117</v>
      </c>
      <c r="X1565">
        <v>78.040519714355469</v>
      </c>
      <c r="Y1565">
        <v>39.371259689331055</v>
      </c>
      <c r="Z1565">
        <v>90.83770751953125</v>
      </c>
      <c r="AA1565">
        <v>12.077920913696289</v>
      </c>
      <c r="AB1565">
        <v>1.9324673461914063E-2</v>
      </c>
      <c r="AC1565" s="2">
        <f t="shared" si="147"/>
        <v>1.9324673461914063E-2</v>
      </c>
      <c r="AD1565">
        <v>12.486483154296875</v>
      </c>
      <c r="AE1565">
        <v>26.718624641833809</v>
      </c>
      <c r="AH1565" s="2">
        <f t="shared" si="148"/>
        <v>1.617</v>
      </c>
      <c r="AI1565" s="2">
        <f>IF(ISNUMBER(AH1565),SUMIFS($AH$1:AH1565,$A$1:A1565,A1565,C$1:$C1565,C1565,$G$1:G1565,G1565,$E$1:E1565,E1565),"")</f>
        <v>4.9390000000000001</v>
      </c>
      <c r="AJ1565">
        <f t="shared" si="149"/>
        <v>16</v>
      </c>
    </row>
    <row r="1566" spans="1:36" x14ac:dyDescent="0.25">
      <c r="A1566" s="14" t="s">
        <v>100</v>
      </c>
      <c r="B1566" t="s">
        <v>98</v>
      </c>
      <c r="C1566" t="s">
        <v>105</v>
      </c>
      <c r="D1566" s="13">
        <v>41990</v>
      </c>
      <c r="E1566">
        <v>4</v>
      </c>
      <c r="F1566">
        <v>350</v>
      </c>
      <c r="G1566" s="2" t="s">
        <v>89</v>
      </c>
      <c r="H1566" s="2" t="s">
        <v>11</v>
      </c>
      <c r="I1566">
        <v>4</v>
      </c>
      <c r="J1566" s="2" t="s">
        <v>77</v>
      </c>
      <c r="K1566" s="2">
        <v>350</v>
      </c>
      <c r="L1566" s="2"/>
      <c r="M1566" s="2" t="str">
        <f t="shared" si="144"/>
        <v/>
      </c>
      <c r="N1566">
        <v>863.19150157909849</v>
      </c>
      <c r="O1566" s="2">
        <f t="shared" si="145"/>
        <v>86.319150157909846</v>
      </c>
      <c r="P1566" s="2">
        <f>IF(ISNUMBER(O1566),SUMIFS(O$1:$O1566,A$1:$A1566,A1566,C$1:$C1566,C1566,G$1:$G1566,G1566,E$1:$E1566,E1566),"")</f>
        <v>486.08342477034802</v>
      </c>
      <c r="U1566" t="str">
        <f t="shared" si="146"/>
        <v/>
      </c>
      <c r="V1566">
        <v>20.433172225952148</v>
      </c>
      <c r="W1566">
        <v>33.462244033813477</v>
      </c>
      <c r="X1566">
        <v>80.217441558837891</v>
      </c>
      <c r="Y1566">
        <v>36.345449447631836</v>
      </c>
      <c r="Z1566">
        <v>91.105060577392578</v>
      </c>
      <c r="AA1566">
        <v>14.318679809570313</v>
      </c>
      <c r="AB1566">
        <v>2.2909887695312499E-2</v>
      </c>
      <c r="AC1566" s="2">
        <f t="shared" si="147"/>
        <v>2.2909887695312499E-2</v>
      </c>
      <c r="AD1566">
        <v>12.834790649414062</v>
      </c>
      <c r="AE1566">
        <v>29.132713178294573</v>
      </c>
      <c r="AH1566" s="2">
        <f t="shared" si="148"/>
        <v>1.978</v>
      </c>
      <c r="AI1566" s="2">
        <f>IF(ISNUMBER(AH1566),SUMIFS($AH$1:AH1566,$A$1:A1566,A1566,C$1:$C1566,C1566,$G$1:G1566,G1566,$E$1:E1566,E1566),"")</f>
        <v>10.401</v>
      </c>
      <c r="AJ1566">
        <f t="shared" si="149"/>
        <v>16</v>
      </c>
    </row>
    <row r="1567" spans="1:36" x14ac:dyDescent="0.25">
      <c r="A1567" s="14" t="s">
        <v>99</v>
      </c>
      <c r="B1567" t="s">
        <v>98</v>
      </c>
      <c r="C1567" t="s">
        <v>105</v>
      </c>
      <c r="D1567" s="13">
        <v>41990</v>
      </c>
      <c r="E1567">
        <v>4</v>
      </c>
      <c r="F1567">
        <v>500</v>
      </c>
      <c r="G1567" s="2" t="s">
        <v>89</v>
      </c>
      <c r="H1567" s="2" t="s">
        <v>11</v>
      </c>
      <c r="I1567">
        <v>4</v>
      </c>
      <c r="J1567" s="2" t="s">
        <v>77</v>
      </c>
      <c r="K1567" s="2">
        <v>450</v>
      </c>
      <c r="L1567" s="2"/>
      <c r="M1567" s="2" t="str">
        <f t="shared" si="144"/>
        <v/>
      </c>
      <c r="N1567">
        <v>1361.414793424306</v>
      </c>
      <c r="O1567" s="2">
        <f t="shared" si="145"/>
        <v>136.14147934243061</v>
      </c>
      <c r="P1567" s="2">
        <f>IF(ISNUMBER(O1567),SUMIFS(O$1:$O1567,A$1:$A1567,A1567,C$1:$C1567,C1567,G$1:$G1567,G1567,E$1:$E1567,E1567),"")</f>
        <v>536.8897406697339</v>
      </c>
      <c r="U1567" t="str">
        <f t="shared" si="146"/>
        <v/>
      </c>
      <c r="V1567">
        <v>20.730006217956543</v>
      </c>
      <c r="W1567">
        <v>28.871411323547363</v>
      </c>
      <c r="X1567">
        <v>79.199481964111328</v>
      </c>
      <c r="Y1567">
        <v>38.038703918457031</v>
      </c>
      <c r="Z1567">
        <v>90.863883972167969</v>
      </c>
      <c r="AA1567">
        <v>16.627962112426758</v>
      </c>
      <c r="AB1567">
        <v>2.6604739379882815E-2</v>
      </c>
      <c r="AC1567" s="2">
        <f t="shared" si="147"/>
        <v>2.6604739379882815E-2</v>
      </c>
      <c r="AD1567">
        <v>12.671917114257813</v>
      </c>
      <c r="AE1567">
        <v>26.802853745541022</v>
      </c>
      <c r="AH1567" s="2">
        <f t="shared" si="148"/>
        <v>3.6219999999999999</v>
      </c>
      <c r="AI1567" s="2">
        <f>IF(ISNUMBER(AH1567),SUMIFS($AH$1:AH1567,$A$1:A1567,A1567,C$1:$C1567,C1567,$G$1:G1567,G1567,$E$1:E1567,E1567),"")</f>
        <v>13.542</v>
      </c>
      <c r="AJ1567">
        <f t="shared" si="149"/>
        <v>16</v>
      </c>
    </row>
    <row r="1568" spans="1:36" x14ac:dyDescent="0.25">
      <c r="A1568" s="14" t="s">
        <v>104</v>
      </c>
      <c r="B1568" t="s">
        <v>98</v>
      </c>
      <c r="C1568" t="s">
        <v>105</v>
      </c>
      <c r="D1568" s="13">
        <v>42020</v>
      </c>
      <c r="E1568">
        <v>1</v>
      </c>
      <c r="F1568">
        <v>0</v>
      </c>
      <c r="G1568" s="2" t="s">
        <v>89</v>
      </c>
      <c r="H1568" s="2" t="s">
        <v>12</v>
      </c>
      <c r="I1568">
        <v>5</v>
      </c>
      <c r="J1568" s="2" t="s">
        <v>77</v>
      </c>
      <c r="K1568" s="2">
        <v>0</v>
      </c>
      <c r="L1568" s="2"/>
      <c r="M1568" s="2" t="str">
        <f t="shared" si="144"/>
        <v/>
      </c>
      <c r="N1568">
        <v>547.8435245877107</v>
      </c>
      <c r="O1568" s="2">
        <f t="shared" si="145"/>
        <v>54.784352458771068</v>
      </c>
      <c r="P1568" s="2">
        <f>IF(ISNUMBER(O1568),SUMIFS(O$1:$O1568,A$1:$A1568,A1568,C$1:$C1568,C1568,G$1:$G1568,G1568,E$1:$E1568,E1568),"")</f>
        <v>183.005187512031</v>
      </c>
      <c r="U1568" t="str">
        <f t="shared" si="146"/>
        <v/>
      </c>
      <c r="V1568">
        <v>25.920209884643555</v>
      </c>
      <c r="W1568">
        <v>21.332868576049805</v>
      </c>
      <c r="X1568">
        <v>71.397098541259766</v>
      </c>
      <c r="Y1568">
        <v>45.513118743896484</v>
      </c>
      <c r="Z1568">
        <v>91.638015747070313</v>
      </c>
      <c r="AA1568">
        <v>12.484201431274414</v>
      </c>
      <c r="AB1568">
        <v>1.9974722290039063E-2</v>
      </c>
      <c r="AC1568" s="2">
        <f t="shared" si="147"/>
        <v>1.9974722290039063E-2</v>
      </c>
      <c r="AD1568">
        <v>11.423535766601562</v>
      </c>
      <c r="AE1568">
        <v>26.964173475801385</v>
      </c>
      <c r="AH1568" s="2">
        <f t="shared" si="148"/>
        <v>1.0940000000000001</v>
      </c>
      <c r="AI1568" s="2">
        <f>IF(ISNUMBER(AH1568),SUMIFS($AH$1:AH1568,$A$1:A1568,A1568,C$1:$C1568,C1568,$G$1:G1568,G1568,$E$1:E1568,E1568),"")</f>
        <v>3.5430000000000001</v>
      </c>
      <c r="AJ1568">
        <f t="shared" si="149"/>
        <v>16</v>
      </c>
    </row>
    <row r="1569" spans="1:36" x14ac:dyDescent="0.25">
      <c r="A1569" s="14" t="s">
        <v>103</v>
      </c>
      <c r="B1569" t="s">
        <v>98</v>
      </c>
      <c r="C1569" t="s">
        <v>105</v>
      </c>
      <c r="D1569" s="13">
        <v>42020</v>
      </c>
      <c r="E1569">
        <v>1</v>
      </c>
      <c r="F1569">
        <v>50</v>
      </c>
      <c r="G1569" s="2" t="s">
        <v>89</v>
      </c>
      <c r="H1569" s="2" t="s">
        <v>12</v>
      </c>
      <c r="I1569">
        <v>5</v>
      </c>
      <c r="J1569" s="2" t="s">
        <v>77</v>
      </c>
      <c r="K1569" s="2">
        <v>45</v>
      </c>
      <c r="L1569" s="2"/>
      <c r="M1569" s="2" t="str">
        <f t="shared" si="144"/>
        <v/>
      </c>
      <c r="N1569">
        <v>1185.0277064202123</v>
      </c>
      <c r="O1569" s="2">
        <f t="shared" si="145"/>
        <v>118.50277064202123</v>
      </c>
      <c r="P1569" s="2">
        <f>IF(ISNUMBER(O1569),SUMIFS(O$1:$O1569,A$1:$A1569,A1569,C$1:$C1569,C1569,G$1:$G1569,G1569,E$1:$E1569,E1569),"")</f>
        <v>305.50772402451105</v>
      </c>
      <c r="U1569" t="str">
        <f t="shared" si="146"/>
        <v/>
      </c>
      <c r="V1569">
        <v>25.637969970703125</v>
      </c>
      <c r="W1569">
        <v>26.379613876342773</v>
      </c>
      <c r="X1569">
        <v>71.60662841796875</v>
      </c>
      <c r="Y1569">
        <v>45.283489227294922</v>
      </c>
      <c r="Z1569">
        <v>92.427364349365234</v>
      </c>
      <c r="AA1569">
        <v>11.006848335266113</v>
      </c>
      <c r="AB1569">
        <v>1.761095733642578E-2</v>
      </c>
      <c r="AC1569" s="2">
        <f t="shared" si="147"/>
        <v>1.761095733642578E-2</v>
      </c>
      <c r="AD1569">
        <v>11.457060546875001</v>
      </c>
      <c r="AE1569">
        <v>27.996279564177517</v>
      </c>
      <c r="AH1569" s="2">
        <f t="shared" si="148"/>
        <v>2.0870000000000002</v>
      </c>
      <c r="AI1569" s="2">
        <f>IF(ISNUMBER(AH1569),SUMIFS($AH$1:AH1569,$A$1:A1569,A1569,C$1:$C1569,C1569,$G$1:G1569,G1569,$E$1:E1569,E1569),"")</f>
        <v>5.8580000000000005</v>
      </c>
      <c r="AJ1569">
        <f t="shared" si="149"/>
        <v>16</v>
      </c>
    </row>
    <row r="1570" spans="1:36" x14ac:dyDescent="0.25">
      <c r="A1570" s="14" t="s">
        <v>102</v>
      </c>
      <c r="B1570" t="s">
        <v>98</v>
      </c>
      <c r="C1570" t="s">
        <v>105</v>
      </c>
      <c r="D1570" s="13">
        <v>42020</v>
      </c>
      <c r="E1570">
        <v>1</v>
      </c>
      <c r="F1570">
        <v>100</v>
      </c>
      <c r="G1570" s="2" t="s">
        <v>89</v>
      </c>
      <c r="H1570" s="2" t="s">
        <v>12</v>
      </c>
      <c r="I1570">
        <v>5</v>
      </c>
      <c r="J1570" s="2" t="s">
        <v>77</v>
      </c>
      <c r="K1570" s="2">
        <v>90</v>
      </c>
      <c r="L1570" s="2"/>
      <c r="M1570" s="2" t="str">
        <f t="shared" si="144"/>
        <v/>
      </c>
      <c r="N1570">
        <v>1178.3431311594763</v>
      </c>
      <c r="O1570" s="2">
        <f t="shared" si="145"/>
        <v>117.83431311594764</v>
      </c>
      <c r="P1570" s="2">
        <f>IF(ISNUMBER(O1570),SUMIFS(O$1:$O1570,A$1:$A1570,A1570,C$1:$C1570,C1570,G$1:$G1570,G1570,E$1:$E1570,E1570),"")</f>
        <v>387.65321276261267</v>
      </c>
      <c r="U1570" t="str">
        <f t="shared" si="146"/>
        <v/>
      </c>
      <c r="V1570">
        <v>27.335626602172852</v>
      </c>
      <c r="W1570">
        <v>23.400912284851074</v>
      </c>
      <c r="X1570">
        <v>71.861064910888672</v>
      </c>
      <c r="Y1570">
        <v>48.518890380859375</v>
      </c>
      <c r="Z1570">
        <v>92.746795654296875</v>
      </c>
      <c r="AA1570">
        <v>10.490073204040527</v>
      </c>
      <c r="AB1570">
        <v>1.6784117126464843E-2</v>
      </c>
      <c r="AC1570" s="2">
        <f t="shared" si="147"/>
        <v>1.6784117126464843E-2</v>
      </c>
      <c r="AD1570">
        <v>11.497770385742188</v>
      </c>
      <c r="AE1570">
        <v>25.307596794220565</v>
      </c>
      <c r="AH1570" s="2">
        <f t="shared" si="148"/>
        <v>1.978</v>
      </c>
      <c r="AI1570" s="2">
        <f>IF(ISNUMBER(AH1570),SUMIFS($AH$1:AH1570,$A$1:A1570,A1570,C$1:$C1570,C1570,$G$1:G1570,G1570,$E$1:E1570,E1570),"")</f>
        <v>7.2779999999999996</v>
      </c>
      <c r="AJ1570">
        <f t="shared" si="149"/>
        <v>16</v>
      </c>
    </row>
    <row r="1571" spans="1:36" x14ac:dyDescent="0.25">
      <c r="A1571" s="14" t="s">
        <v>101</v>
      </c>
      <c r="B1571" t="s">
        <v>98</v>
      </c>
      <c r="C1571" t="s">
        <v>105</v>
      </c>
      <c r="D1571" s="13">
        <v>42020</v>
      </c>
      <c r="E1571">
        <v>1</v>
      </c>
      <c r="F1571">
        <v>200</v>
      </c>
      <c r="G1571" s="2" t="s">
        <v>89</v>
      </c>
      <c r="H1571" s="2" t="s">
        <v>12</v>
      </c>
      <c r="I1571">
        <v>5</v>
      </c>
      <c r="J1571" s="2" t="s">
        <v>77</v>
      </c>
      <c r="K1571" s="2">
        <v>180</v>
      </c>
      <c r="L1571" s="2"/>
      <c r="M1571" s="2" t="str">
        <f t="shared" si="144"/>
        <v/>
      </c>
      <c r="N1571">
        <v>1462.1044473119348</v>
      </c>
      <c r="O1571" s="2">
        <f t="shared" si="145"/>
        <v>146.21044473119349</v>
      </c>
      <c r="P1571" s="2">
        <f>IF(ISNUMBER(O1571),SUMIFS(O$1:$O1571,A$1:$A1571,A1571,C$1:$C1571,C1571,G$1:$G1571,G1571,E$1:$E1571,E1571),"")</f>
        <v>380.26663508836162</v>
      </c>
      <c r="U1571" t="str">
        <f t="shared" si="146"/>
        <v/>
      </c>
      <c r="V1571">
        <v>25.374979019165039</v>
      </c>
      <c r="W1571">
        <v>27.76484489440918</v>
      </c>
      <c r="X1571">
        <v>74.26263427734375</v>
      </c>
      <c r="Y1571">
        <v>46.008733749389648</v>
      </c>
      <c r="Z1571">
        <v>92.859889984130859</v>
      </c>
      <c r="AA1571">
        <v>9.8043432235717773</v>
      </c>
      <c r="AB1571">
        <v>1.5686949157714843E-2</v>
      </c>
      <c r="AC1571" s="2">
        <f t="shared" si="147"/>
        <v>1.5686949157714843E-2</v>
      </c>
      <c r="AD1571">
        <v>11.882021484375</v>
      </c>
      <c r="AE1571">
        <v>26.168346642230656</v>
      </c>
      <c r="AH1571" s="2">
        <f t="shared" si="148"/>
        <v>2.294</v>
      </c>
      <c r="AI1571" s="2">
        <f>IF(ISNUMBER(AH1571),SUMIFS($AH$1:AH1571,$A$1:A1571,A1571,C$1:$C1571,C1571,$G$1:G1571,G1571,$E$1:E1571,E1571),"")</f>
        <v>6.7439999999999998</v>
      </c>
      <c r="AJ1571">
        <f t="shared" si="149"/>
        <v>16</v>
      </c>
    </row>
    <row r="1572" spans="1:36" x14ac:dyDescent="0.25">
      <c r="A1572" s="14" t="s">
        <v>100</v>
      </c>
      <c r="B1572" t="s">
        <v>98</v>
      </c>
      <c r="C1572" t="s">
        <v>105</v>
      </c>
      <c r="D1572" s="13">
        <v>42020</v>
      </c>
      <c r="E1572">
        <v>1</v>
      </c>
      <c r="F1572">
        <v>350</v>
      </c>
      <c r="G1572" s="2" t="s">
        <v>89</v>
      </c>
      <c r="H1572" s="2" t="s">
        <v>12</v>
      </c>
      <c r="I1572">
        <v>5</v>
      </c>
      <c r="J1572" s="2" t="s">
        <v>77</v>
      </c>
      <c r="K1572" s="2">
        <v>350</v>
      </c>
      <c r="L1572" s="2"/>
      <c r="M1572" s="2" t="str">
        <f t="shared" si="144"/>
        <v/>
      </c>
      <c r="N1572">
        <v>2241.5674011651272</v>
      </c>
      <c r="O1572" s="2">
        <f t="shared" si="145"/>
        <v>224.15674011651271</v>
      </c>
      <c r="P1572" s="2">
        <f>IF(ISNUMBER(O1572),SUMIFS(O$1:$O1572,A$1:$A1572,A1572,C$1:$C1572,C1572,G$1:$G1572,G1572,E$1:$E1572,E1572),"")</f>
        <v>591.76201526139516</v>
      </c>
      <c r="U1572" t="str">
        <f t="shared" si="146"/>
        <v/>
      </c>
      <c r="V1572">
        <v>26.416936874389648</v>
      </c>
      <c r="W1572">
        <v>24.134062767028809</v>
      </c>
      <c r="X1572">
        <v>71.011341094970703</v>
      </c>
      <c r="Y1572">
        <v>47.088951110839844</v>
      </c>
      <c r="Z1572">
        <v>92.313514709472656</v>
      </c>
      <c r="AA1572">
        <v>11.265080451965332</v>
      </c>
      <c r="AB1572">
        <v>1.8024128723144531E-2</v>
      </c>
      <c r="AC1572" s="2">
        <f t="shared" si="147"/>
        <v>1.8024128723144531E-2</v>
      </c>
      <c r="AD1572">
        <v>11.361814575195313</v>
      </c>
      <c r="AE1572">
        <v>26.672496720594662</v>
      </c>
      <c r="AH1572" s="2">
        <f t="shared" si="148"/>
        <v>4.04</v>
      </c>
      <c r="AI1572" s="2">
        <f>IF(ISNUMBER(AH1572),SUMIFS($AH$1:AH1572,$A$1:A1572,A1572,C$1:$C1572,C1572,$G$1:G1572,G1572,$E$1:E1572,E1572),"")</f>
        <v>12.54</v>
      </c>
      <c r="AJ1572">
        <f t="shared" si="149"/>
        <v>16</v>
      </c>
    </row>
    <row r="1573" spans="1:36" x14ac:dyDescent="0.25">
      <c r="A1573" s="14" t="s">
        <v>99</v>
      </c>
      <c r="B1573" t="s">
        <v>98</v>
      </c>
      <c r="C1573" t="s">
        <v>105</v>
      </c>
      <c r="D1573" s="13">
        <v>42020</v>
      </c>
      <c r="E1573">
        <v>1</v>
      </c>
      <c r="F1573">
        <v>500</v>
      </c>
      <c r="G1573" s="2" t="s">
        <v>89</v>
      </c>
      <c r="H1573" s="2" t="s">
        <v>12</v>
      </c>
      <c r="I1573">
        <v>5</v>
      </c>
      <c r="J1573" s="2" t="s">
        <v>77</v>
      </c>
      <c r="K1573" s="2">
        <v>450</v>
      </c>
      <c r="L1573" s="2"/>
      <c r="M1573" s="2" t="str">
        <f t="shared" si="144"/>
        <v/>
      </c>
      <c r="N1573">
        <v>2318.5823626793758</v>
      </c>
      <c r="O1573" s="2">
        <f t="shared" si="145"/>
        <v>231.85823626793757</v>
      </c>
      <c r="P1573" s="2">
        <f>IF(ISNUMBER(O1573),SUMIFS(O$1:$O1573,A$1:$A1573,A1573,C$1:$C1573,C1573,G$1:$G1573,G1573,E$1:$E1573,E1573),"")</f>
        <v>785.25556642159108</v>
      </c>
      <c r="U1573" t="str">
        <f t="shared" si="146"/>
        <v/>
      </c>
      <c r="V1573">
        <v>28.871359825134277</v>
      </c>
      <c r="W1573">
        <v>20.56055736541748</v>
      </c>
      <c r="X1573">
        <v>69.842014312744141</v>
      </c>
      <c r="Y1573">
        <v>50.821441650390625</v>
      </c>
      <c r="Z1573">
        <v>92.628368377685547</v>
      </c>
      <c r="AA1573">
        <v>11.737346649169922</v>
      </c>
      <c r="AB1573">
        <v>1.8779754638671875E-2</v>
      </c>
      <c r="AC1573" s="2">
        <f t="shared" si="147"/>
        <v>1.8779754638671875E-2</v>
      </c>
      <c r="AD1573">
        <v>11.174722290039062</v>
      </c>
      <c r="AE1573">
        <v>22.449388655041087</v>
      </c>
      <c r="AH1573" s="2">
        <f t="shared" si="148"/>
        <v>4.3540000000000001</v>
      </c>
      <c r="AI1573" s="2">
        <f>IF(ISNUMBER(AH1573),SUMIFS($AH$1:AH1573,$A$1:A1573,A1573,C$1:$C1573,C1573,$G$1:G1573,G1573,$E$1:E1573,E1573),"")</f>
        <v>18.16</v>
      </c>
      <c r="AJ1573">
        <f t="shared" si="149"/>
        <v>16</v>
      </c>
    </row>
    <row r="1574" spans="1:36" x14ac:dyDescent="0.25">
      <c r="A1574" s="14" t="s">
        <v>104</v>
      </c>
      <c r="B1574" t="s">
        <v>98</v>
      </c>
      <c r="C1574" t="s">
        <v>105</v>
      </c>
      <c r="D1574" s="13">
        <v>42020</v>
      </c>
      <c r="E1574">
        <v>2</v>
      </c>
      <c r="F1574">
        <v>0</v>
      </c>
      <c r="G1574" s="2" t="s">
        <v>89</v>
      </c>
      <c r="H1574" s="2" t="s">
        <v>12</v>
      </c>
      <c r="I1574">
        <v>5</v>
      </c>
      <c r="J1574" s="2" t="s">
        <v>77</v>
      </c>
      <c r="K1574" s="2">
        <v>0</v>
      </c>
      <c r="L1574" s="2"/>
      <c r="M1574" s="2" t="str">
        <f t="shared" si="144"/>
        <v/>
      </c>
      <c r="N1574">
        <v>1181.3852591270456</v>
      </c>
      <c r="O1574" s="2">
        <f t="shared" si="145"/>
        <v>118.13852591270457</v>
      </c>
      <c r="P1574" s="2">
        <f>IF(ISNUMBER(O1574),SUMIFS(O$1:$O1574,A$1:$A1574,A1574,C$1:$C1574,C1574,G$1:$G1574,G1574,E$1:$E1574,E1574),"")</f>
        <v>280.63517600773736</v>
      </c>
      <c r="U1574" t="str">
        <f t="shared" si="146"/>
        <v/>
      </c>
      <c r="V1574">
        <v>26.324734687805176</v>
      </c>
      <c r="W1574">
        <v>22.958921432495117</v>
      </c>
      <c r="X1574">
        <v>70.342983245849609</v>
      </c>
      <c r="Y1574">
        <v>45.998020172119141</v>
      </c>
      <c r="Z1574">
        <v>91.520233154296875</v>
      </c>
      <c r="AA1574">
        <v>10.577061653137207</v>
      </c>
      <c r="AB1574">
        <v>1.6923298645019531E-2</v>
      </c>
      <c r="AC1574" s="2">
        <f t="shared" si="147"/>
        <v>1.6923298645019531E-2</v>
      </c>
      <c r="AD1574">
        <v>11.254877319335938</v>
      </c>
      <c r="AE1574">
        <v>26.330402591392875</v>
      </c>
      <c r="AH1574" s="2">
        <f t="shared" si="148"/>
        <v>1.9990000000000001</v>
      </c>
      <c r="AI1574" s="2">
        <f>IF(ISNUMBER(AH1574),SUMIFS($AH$1:AH1574,$A$1:A1574,A1574,C$1:$C1574,C1574,$G$1:G1574,G1574,$E$1:E1574,E1574),"")</f>
        <v>5.4269999999999996</v>
      </c>
      <c r="AJ1574">
        <f t="shared" si="149"/>
        <v>16</v>
      </c>
    </row>
    <row r="1575" spans="1:36" x14ac:dyDescent="0.25">
      <c r="A1575" s="14" t="s">
        <v>103</v>
      </c>
      <c r="B1575" t="s">
        <v>98</v>
      </c>
      <c r="C1575" t="s">
        <v>105</v>
      </c>
      <c r="D1575" s="13">
        <v>42020</v>
      </c>
      <c r="E1575">
        <v>2</v>
      </c>
      <c r="F1575">
        <v>50</v>
      </c>
      <c r="G1575" s="2" t="s">
        <v>89</v>
      </c>
      <c r="H1575" s="2" t="s">
        <v>12</v>
      </c>
      <c r="I1575">
        <v>5</v>
      </c>
      <c r="J1575" s="2" t="s">
        <v>77</v>
      </c>
      <c r="K1575" s="2">
        <v>45</v>
      </c>
      <c r="L1575" s="2"/>
      <c r="M1575" s="2" t="str">
        <f t="shared" si="144"/>
        <v/>
      </c>
      <c r="N1575">
        <v>1015.9264818950682</v>
      </c>
      <c r="O1575" s="2">
        <f t="shared" si="145"/>
        <v>101.59264818950682</v>
      </c>
      <c r="P1575" s="2">
        <f>IF(ISNUMBER(O1575),SUMIFS(O$1:$O1575,A$1:$A1575,A1575,C$1:$C1575,C1575,G$1:$G1575,G1575,E$1:$E1575,E1575),"")</f>
        <v>307.57713418223233</v>
      </c>
      <c r="U1575" t="str">
        <f t="shared" si="146"/>
        <v/>
      </c>
      <c r="V1575">
        <v>27.852542877197266</v>
      </c>
      <c r="W1575">
        <v>20.299355506896973</v>
      </c>
      <c r="X1575">
        <v>68.289958953857422</v>
      </c>
      <c r="Y1575">
        <v>49.014450073242188</v>
      </c>
      <c r="Z1575">
        <v>91.844749450683594</v>
      </c>
      <c r="AA1575">
        <v>11.247228622436523</v>
      </c>
      <c r="AB1575">
        <v>1.7995565795898439E-2</v>
      </c>
      <c r="AC1575" s="2">
        <f t="shared" si="147"/>
        <v>1.7995565795898439E-2</v>
      </c>
      <c r="AD1575">
        <v>10.926393432617187</v>
      </c>
      <c r="AE1575">
        <v>29.933548127265407</v>
      </c>
      <c r="AH1575" s="2">
        <f t="shared" si="148"/>
        <v>1.8280000000000001</v>
      </c>
      <c r="AI1575" s="2">
        <f>IF(ISNUMBER(AH1575),SUMIFS($AH$1:AH1575,$A$1:A1575,A1575,C$1:$C1575,C1575,$G$1:G1575,G1575,$E$1:E1575,E1575),"")</f>
        <v>6.1510000000000007</v>
      </c>
      <c r="AJ1575">
        <f t="shared" si="149"/>
        <v>16</v>
      </c>
    </row>
    <row r="1576" spans="1:36" x14ac:dyDescent="0.25">
      <c r="A1576" s="14" t="s">
        <v>102</v>
      </c>
      <c r="B1576" t="s">
        <v>98</v>
      </c>
      <c r="C1576" t="s">
        <v>105</v>
      </c>
      <c r="D1576" s="13">
        <v>42020</v>
      </c>
      <c r="E1576">
        <v>2</v>
      </c>
      <c r="F1576">
        <v>100</v>
      </c>
      <c r="G1576" s="2" t="s">
        <v>89</v>
      </c>
      <c r="H1576" s="2" t="s">
        <v>12</v>
      </c>
      <c r="I1576">
        <v>5</v>
      </c>
      <c r="J1576" s="2" t="s">
        <v>77</v>
      </c>
      <c r="K1576" s="2">
        <v>90</v>
      </c>
      <c r="L1576" s="2"/>
      <c r="M1576" s="2" t="str">
        <f t="shared" si="144"/>
        <v/>
      </c>
      <c r="N1576">
        <v>1366.294403432393</v>
      </c>
      <c r="O1576" s="2">
        <f t="shared" si="145"/>
        <v>136.62944034323931</v>
      </c>
      <c r="P1576" s="2">
        <f>IF(ISNUMBER(O1576),SUMIFS(O$1:$O1576,A$1:$A1576,A1576,C$1:$C1576,C1576,G$1:$G1576,G1576,E$1:$E1576,E1576),"")</f>
        <v>398.44576462236563</v>
      </c>
      <c r="U1576" t="str">
        <f t="shared" si="146"/>
        <v/>
      </c>
      <c r="V1576">
        <v>27.724196434020996</v>
      </c>
      <c r="W1576">
        <v>21.273935317993164</v>
      </c>
      <c r="X1576">
        <v>70.616481781005859</v>
      </c>
      <c r="Y1576">
        <v>48.870859146118164</v>
      </c>
      <c r="Z1576">
        <v>91.568210601806641</v>
      </c>
      <c r="AA1576">
        <v>10.892838001251221</v>
      </c>
      <c r="AB1576">
        <v>1.7428540802001954E-2</v>
      </c>
      <c r="AC1576" s="2">
        <f t="shared" si="147"/>
        <v>1.7428540802001954E-2</v>
      </c>
      <c r="AD1576">
        <v>11.298637084960937</v>
      </c>
      <c r="AE1576">
        <v>24.088586030664395</v>
      </c>
      <c r="AH1576" s="2">
        <f t="shared" si="148"/>
        <v>2.3809999999999998</v>
      </c>
      <c r="AI1576" s="2">
        <f>IF(ISNUMBER(AH1576),SUMIFS($AH$1:AH1576,$A$1:A1576,A1576,C$1:$C1576,C1576,$G$1:G1576,G1576,$E$1:E1576,E1576),"")</f>
        <v>7.8109999999999999</v>
      </c>
      <c r="AJ1576">
        <f t="shared" si="149"/>
        <v>16</v>
      </c>
    </row>
    <row r="1577" spans="1:36" x14ac:dyDescent="0.25">
      <c r="A1577" s="14" t="s">
        <v>101</v>
      </c>
      <c r="B1577" t="s">
        <v>98</v>
      </c>
      <c r="C1577" t="s">
        <v>105</v>
      </c>
      <c r="D1577" s="13">
        <v>42020</v>
      </c>
      <c r="E1577">
        <v>2</v>
      </c>
      <c r="F1577">
        <v>200</v>
      </c>
      <c r="G1577" s="2" t="s">
        <v>89</v>
      </c>
      <c r="H1577" s="2" t="s">
        <v>12</v>
      </c>
      <c r="I1577">
        <v>5</v>
      </c>
      <c r="J1577" s="2" t="s">
        <v>77</v>
      </c>
      <c r="K1577" s="2">
        <v>180</v>
      </c>
      <c r="L1577" s="2"/>
      <c r="M1577" s="2" t="str">
        <f t="shared" si="144"/>
        <v/>
      </c>
      <c r="N1577">
        <v>1425.0486009301392</v>
      </c>
      <c r="O1577" s="2">
        <f t="shared" si="145"/>
        <v>142.50486009301392</v>
      </c>
      <c r="P1577" s="2">
        <f>IF(ISNUMBER(O1577),SUMIFS(O$1:$O1577,A$1:$A1577,A1577,C$1:$C1577,C1577,G$1:$G1577,G1577,E$1:$E1577,E1577),"")</f>
        <v>482.98375839837945</v>
      </c>
      <c r="U1577" t="str">
        <f t="shared" si="146"/>
        <v/>
      </c>
      <c r="V1577">
        <v>25.799847602844238</v>
      </c>
      <c r="W1577">
        <v>27.748332023620605</v>
      </c>
      <c r="X1577">
        <v>73.254989624023438</v>
      </c>
      <c r="Y1577">
        <v>45.918716430664063</v>
      </c>
      <c r="Z1577">
        <v>92.044334411621094</v>
      </c>
      <c r="AA1577">
        <v>9.7400474548339844</v>
      </c>
      <c r="AB1577">
        <v>1.5584075927734375E-2</v>
      </c>
      <c r="AC1577" s="2">
        <f t="shared" si="147"/>
        <v>1.5584075927734375E-2</v>
      </c>
      <c r="AD1577">
        <v>11.72079833984375</v>
      </c>
      <c r="AE1577">
        <v>25.897517843826567</v>
      </c>
      <c r="AH1577" s="2">
        <f t="shared" si="148"/>
        <v>2.2210000000000001</v>
      </c>
      <c r="AI1577" s="2">
        <f>IF(ISNUMBER(AH1577),SUMIFS($AH$1:AH1577,$A$1:A1577,A1577,C$1:$C1577,C1577,$G$1:G1577,G1577,$E$1:E1577,E1577),"")</f>
        <v>10.165000000000001</v>
      </c>
      <c r="AJ1577">
        <f t="shared" si="149"/>
        <v>16</v>
      </c>
    </row>
    <row r="1578" spans="1:36" x14ac:dyDescent="0.25">
      <c r="A1578" s="14" t="s">
        <v>100</v>
      </c>
      <c r="B1578" t="s">
        <v>98</v>
      </c>
      <c r="C1578" t="s">
        <v>105</v>
      </c>
      <c r="D1578" s="13">
        <v>42020</v>
      </c>
      <c r="E1578">
        <v>2</v>
      </c>
      <c r="F1578">
        <v>350</v>
      </c>
      <c r="G1578" s="2" t="s">
        <v>89</v>
      </c>
      <c r="H1578" s="2" t="s">
        <v>12</v>
      </c>
      <c r="I1578">
        <v>5</v>
      </c>
      <c r="J1578" s="2" t="s">
        <v>77</v>
      </c>
      <c r="K1578" s="2">
        <v>350</v>
      </c>
      <c r="L1578" s="2"/>
      <c r="M1578" s="2" t="str">
        <f t="shared" si="144"/>
        <v/>
      </c>
      <c r="N1578">
        <v>1806.2414393070001</v>
      </c>
      <c r="O1578" s="2">
        <f t="shared" si="145"/>
        <v>180.6241439307</v>
      </c>
      <c r="P1578" s="2">
        <f>IF(ISNUMBER(O1578),SUMIFS(O$1:$O1578,A$1:$A1578,A1578,C$1:$C1578,C1578,G$1:$G1578,G1578,E$1:$E1578,E1578),"")</f>
        <v>665.15490098725684</v>
      </c>
      <c r="U1578" t="str">
        <f t="shared" si="146"/>
        <v/>
      </c>
      <c r="V1578">
        <v>25.669895172119141</v>
      </c>
      <c r="W1578">
        <v>24.09751033782959</v>
      </c>
      <c r="X1578">
        <v>72.949939727783203</v>
      </c>
      <c r="Y1578">
        <v>47.076086044311523</v>
      </c>
      <c r="Z1578">
        <v>93.238452911376953</v>
      </c>
      <c r="AA1578">
        <v>11.925004959106445</v>
      </c>
      <c r="AB1578">
        <v>1.9080007934570313E-2</v>
      </c>
      <c r="AC1578" s="2">
        <f t="shared" si="147"/>
        <v>1.9080007934570313E-2</v>
      </c>
      <c r="AD1578">
        <v>11.671990356445313</v>
      </c>
      <c r="AE1578">
        <v>26.34102098989375</v>
      </c>
      <c r="AH1578" s="2">
        <f t="shared" si="148"/>
        <v>3.4460000000000002</v>
      </c>
      <c r="AI1578" s="2">
        <f>IF(ISNUMBER(AH1578),SUMIFS($AH$1:AH1578,$A$1:A1578,A1578,C$1:$C1578,C1578,$G$1:G1578,G1578,$E$1:E1578,E1578),"")</f>
        <v>14.734</v>
      </c>
      <c r="AJ1578">
        <f t="shared" si="149"/>
        <v>16</v>
      </c>
    </row>
    <row r="1579" spans="1:36" x14ac:dyDescent="0.25">
      <c r="A1579" s="14" t="s">
        <v>99</v>
      </c>
      <c r="B1579" t="s">
        <v>98</v>
      </c>
      <c r="C1579" t="s">
        <v>105</v>
      </c>
      <c r="D1579" s="13">
        <v>42020</v>
      </c>
      <c r="E1579">
        <v>2</v>
      </c>
      <c r="F1579">
        <v>500</v>
      </c>
      <c r="G1579" s="2" t="s">
        <v>89</v>
      </c>
      <c r="H1579" s="2" t="s">
        <v>12</v>
      </c>
      <c r="I1579">
        <v>5</v>
      </c>
      <c r="J1579" s="2" t="s">
        <v>77</v>
      </c>
      <c r="K1579" s="2">
        <v>450</v>
      </c>
      <c r="L1579" s="2"/>
      <c r="M1579" s="2" t="str">
        <f t="shared" si="144"/>
        <v/>
      </c>
      <c r="N1579">
        <v>3017.6504923835887</v>
      </c>
      <c r="O1579" s="2">
        <f t="shared" si="145"/>
        <v>301.76504923835887</v>
      </c>
      <c r="P1579" s="2">
        <f>IF(ISNUMBER(O1579),SUMIFS(O$1:$O1579,A$1:$A1579,A1579,C$1:$C1579,C1579,G$1:$G1579,G1579,E$1:$E1579,E1579),"")</f>
        <v>858.28632949358825</v>
      </c>
      <c r="U1579" t="str">
        <f t="shared" si="146"/>
        <v/>
      </c>
      <c r="V1579">
        <v>27.21308708190918</v>
      </c>
      <c r="W1579">
        <v>24.86049747467041</v>
      </c>
      <c r="X1579">
        <v>72.652702331542969</v>
      </c>
      <c r="Y1579">
        <v>48.469028472900391</v>
      </c>
      <c r="Z1579">
        <v>92.643989562988281</v>
      </c>
      <c r="AA1579">
        <v>10.551141738891602</v>
      </c>
      <c r="AB1579">
        <v>1.6881826782226564E-2</v>
      </c>
      <c r="AC1579" s="2">
        <f t="shared" si="147"/>
        <v>1.6881826782226564E-2</v>
      </c>
      <c r="AD1579">
        <v>11.624432373046876</v>
      </c>
      <c r="AE1579">
        <v>23.923487544483983</v>
      </c>
      <c r="AH1579" s="2">
        <f t="shared" si="148"/>
        <v>5.0940000000000003</v>
      </c>
      <c r="AI1579" s="2">
        <f>IF(ISNUMBER(AH1579),SUMIFS($AH$1:AH1579,$A$1:A1579,A1579,C$1:$C1579,C1579,$G$1:G1579,G1579,$E$1:E1579,E1579),"")</f>
        <v>19.318000000000001</v>
      </c>
      <c r="AJ1579">
        <f t="shared" si="149"/>
        <v>16</v>
      </c>
    </row>
    <row r="1580" spans="1:36" x14ac:dyDescent="0.25">
      <c r="A1580" s="14" t="s">
        <v>104</v>
      </c>
      <c r="B1580" t="s">
        <v>98</v>
      </c>
      <c r="C1580" t="s">
        <v>105</v>
      </c>
      <c r="D1580" s="13">
        <v>42020</v>
      </c>
      <c r="E1580">
        <v>3</v>
      </c>
      <c r="F1580">
        <v>0</v>
      </c>
      <c r="G1580" s="2" t="s">
        <v>89</v>
      </c>
      <c r="H1580" s="2" t="s">
        <v>12</v>
      </c>
      <c r="I1580">
        <v>5</v>
      </c>
      <c r="J1580" s="2" t="s">
        <v>77</v>
      </c>
      <c r="K1580" s="2">
        <v>0</v>
      </c>
      <c r="L1580" s="2"/>
      <c r="M1580" s="2" t="str">
        <f t="shared" si="144"/>
        <v/>
      </c>
      <c r="N1580">
        <v>902.71771733351522</v>
      </c>
      <c r="O1580" s="2">
        <f t="shared" si="145"/>
        <v>90.271771733351528</v>
      </c>
      <c r="P1580" s="2">
        <f>IF(ISNUMBER(O1580),SUMIFS(O$1:$O1580,A$1:$A1580,A1580,C$1:$C1580,C1580,G$1:$G1580,G1580,E$1:$E1580,E1580),"")</f>
        <v>262.07937739396607</v>
      </c>
      <c r="U1580" t="str">
        <f t="shared" si="146"/>
        <v/>
      </c>
      <c r="V1580">
        <v>27.170251846313477</v>
      </c>
      <c r="W1580">
        <v>21.586372375488281</v>
      </c>
      <c r="X1580">
        <v>70.102489471435547</v>
      </c>
      <c r="Y1580">
        <v>46.923360824584961</v>
      </c>
      <c r="Z1580">
        <v>91.428276062011719</v>
      </c>
      <c r="AA1580">
        <v>11.108787536621094</v>
      </c>
      <c r="AB1580">
        <v>1.7774060058593749E-2</v>
      </c>
      <c r="AC1580" s="2">
        <f t="shared" si="147"/>
        <v>1.7774060058593749E-2</v>
      </c>
      <c r="AD1580">
        <v>11.216398315429688</v>
      </c>
      <c r="AE1580">
        <v>24.79849543256314</v>
      </c>
      <c r="AH1580" s="2">
        <f t="shared" si="148"/>
        <v>1.6040000000000001</v>
      </c>
      <c r="AI1580" s="2">
        <f>IF(ISNUMBER(AH1580),SUMIFS($AH$1:AH1580,$A$1:A1580,A1580,C$1:$C1580,C1580,$G$1:G1580,G1580,$E$1:E1580,E1580),"")</f>
        <v>5.0819999999999999</v>
      </c>
      <c r="AJ1580">
        <f t="shared" si="149"/>
        <v>16</v>
      </c>
    </row>
    <row r="1581" spans="1:36" x14ac:dyDescent="0.25">
      <c r="A1581" s="14" t="s">
        <v>103</v>
      </c>
      <c r="B1581" t="s">
        <v>98</v>
      </c>
      <c r="C1581" t="s">
        <v>105</v>
      </c>
      <c r="D1581" s="13">
        <v>42020</v>
      </c>
      <c r="E1581">
        <v>3</v>
      </c>
      <c r="F1581">
        <v>50</v>
      </c>
      <c r="G1581" s="2" t="s">
        <v>89</v>
      </c>
      <c r="H1581" s="2" t="s">
        <v>12</v>
      </c>
      <c r="I1581">
        <v>5</v>
      </c>
      <c r="J1581" s="2" t="s">
        <v>77</v>
      </c>
      <c r="K1581" s="2">
        <v>45</v>
      </c>
      <c r="L1581" s="2"/>
      <c r="M1581" s="2" t="str">
        <f t="shared" si="144"/>
        <v/>
      </c>
      <c r="N1581">
        <v>909.2371181850441</v>
      </c>
      <c r="O1581" s="2">
        <f t="shared" si="145"/>
        <v>90.923711818504415</v>
      </c>
      <c r="P1581" s="2">
        <f>IF(ISNUMBER(O1581),SUMIFS(O$1:$O1581,A$1:$A1581,A1581,C$1:$C1581,C1581,G$1:$G1581,G1581,E$1:$E1581,E1581),"")</f>
        <v>301.24049382525385</v>
      </c>
      <c r="U1581" t="str">
        <f t="shared" si="146"/>
        <v/>
      </c>
      <c r="V1581">
        <v>29.109274864196777</v>
      </c>
      <c r="W1581">
        <v>21.425990104675293</v>
      </c>
      <c r="X1581">
        <v>69.160774230957031</v>
      </c>
      <c r="Y1581">
        <v>50.773910522460938</v>
      </c>
      <c r="Z1581">
        <v>92.135490417480469</v>
      </c>
      <c r="AA1581">
        <v>9.8195638656616211</v>
      </c>
      <c r="AB1581">
        <v>1.5711302185058593E-2</v>
      </c>
      <c r="AC1581" s="2">
        <f t="shared" si="147"/>
        <v>1.5711302185058593E-2</v>
      </c>
      <c r="AD1581">
        <v>11.065723876953125</v>
      </c>
      <c r="AE1581">
        <v>24.977589438513569</v>
      </c>
      <c r="AH1581" s="2">
        <f t="shared" si="148"/>
        <v>1.429</v>
      </c>
      <c r="AI1581" s="2">
        <f>IF(ISNUMBER(AH1581),SUMIFS($AH$1:AH1581,$A$1:A1581,A1581,C$1:$C1581,C1581,$G$1:G1581,G1581,$E$1:E1581,E1581),"")</f>
        <v>5.67</v>
      </c>
      <c r="AJ1581">
        <f t="shared" si="149"/>
        <v>16</v>
      </c>
    </row>
    <row r="1582" spans="1:36" x14ac:dyDescent="0.25">
      <c r="A1582" s="14" t="s">
        <v>102</v>
      </c>
      <c r="B1582" t="s">
        <v>98</v>
      </c>
      <c r="C1582" t="s">
        <v>105</v>
      </c>
      <c r="D1582" s="13">
        <v>42020</v>
      </c>
      <c r="E1582">
        <v>3</v>
      </c>
      <c r="F1582">
        <v>100</v>
      </c>
      <c r="G1582" s="2" t="s">
        <v>89</v>
      </c>
      <c r="H1582" s="2" t="s">
        <v>12</v>
      </c>
      <c r="I1582">
        <v>5</v>
      </c>
      <c r="J1582" s="2" t="s">
        <v>77</v>
      </c>
      <c r="K1582" s="2">
        <v>90</v>
      </c>
      <c r="L1582" s="2"/>
      <c r="M1582" s="2" t="str">
        <f t="shared" si="144"/>
        <v/>
      </c>
      <c r="N1582">
        <v>1264.6821201420207</v>
      </c>
      <c r="O1582" s="2">
        <f t="shared" si="145"/>
        <v>126.46821201420207</v>
      </c>
      <c r="P1582" s="2">
        <f>IF(ISNUMBER(O1582),SUMIFS(O$1:$O1582,A$1:$A1582,A1582,C$1:$C1582,C1582,G$1:$G1582,G1582,E$1:$E1582,E1582),"")</f>
        <v>377.73644598604153</v>
      </c>
      <c r="U1582" t="str">
        <f t="shared" si="146"/>
        <v/>
      </c>
      <c r="V1582">
        <v>29.626523017883301</v>
      </c>
      <c r="W1582">
        <v>20.13421630859375</v>
      </c>
      <c r="X1582">
        <v>68.548145294189453</v>
      </c>
      <c r="Y1582">
        <v>52.049526214599609</v>
      </c>
      <c r="Z1582">
        <v>91.791343688964844</v>
      </c>
      <c r="AA1582">
        <v>9.6918244361877441</v>
      </c>
      <c r="AB1582">
        <v>1.5506919097900392E-2</v>
      </c>
      <c r="AC1582" s="2">
        <f t="shared" si="147"/>
        <v>1.5506919097900392E-2</v>
      </c>
      <c r="AD1582">
        <v>10.967703247070313</v>
      </c>
      <c r="AE1582">
        <v>24.490258269143634</v>
      </c>
      <c r="AH1582" s="2">
        <f t="shared" si="148"/>
        <v>1.9610000000000001</v>
      </c>
      <c r="AI1582" s="2">
        <f>IF(ISNUMBER(AH1582),SUMIFS($AH$1:AH1582,$A$1:A1582,A1582,C$1:$C1582,C1582,$G$1:G1582,G1582,$E$1:E1582,E1582),"")</f>
        <v>7.4420000000000002</v>
      </c>
      <c r="AJ1582">
        <f t="shared" si="149"/>
        <v>16</v>
      </c>
    </row>
    <row r="1583" spans="1:36" x14ac:dyDescent="0.25">
      <c r="A1583" s="14" t="s">
        <v>101</v>
      </c>
      <c r="B1583" t="s">
        <v>98</v>
      </c>
      <c r="C1583" t="s">
        <v>105</v>
      </c>
      <c r="D1583" s="13">
        <v>42020</v>
      </c>
      <c r="E1583">
        <v>3</v>
      </c>
      <c r="F1583">
        <v>200</v>
      </c>
      <c r="G1583" s="2" t="s">
        <v>89</v>
      </c>
      <c r="H1583" s="2" t="s">
        <v>12</v>
      </c>
      <c r="I1583">
        <v>5</v>
      </c>
      <c r="J1583" s="2" t="s">
        <v>77</v>
      </c>
      <c r="K1583" s="2">
        <v>180</v>
      </c>
      <c r="L1583" s="2"/>
      <c r="M1583" s="2" t="str">
        <f t="shared" si="144"/>
        <v/>
      </c>
      <c r="N1583">
        <v>1381.9896275341819</v>
      </c>
      <c r="O1583" s="2">
        <f t="shared" si="145"/>
        <v>138.19896275341819</v>
      </c>
      <c r="P1583" s="2">
        <f>IF(ISNUMBER(O1583),SUMIFS(O$1:$O1583,A$1:$A1583,A1583,C$1:$C1583,C1583,G$1:$G1583,G1583,E$1:$E1583,E1583),"")</f>
        <v>466.34665369345925</v>
      </c>
      <c r="U1583" t="str">
        <f t="shared" si="146"/>
        <v/>
      </c>
      <c r="V1583">
        <v>28.004868507385254</v>
      </c>
      <c r="W1583">
        <v>24.691547393798828</v>
      </c>
      <c r="X1583">
        <v>71.496894836425781</v>
      </c>
      <c r="Y1583">
        <v>47.559587478637695</v>
      </c>
      <c r="Z1583">
        <v>92.813259124755859</v>
      </c>
      <c r="AA1583">
        <v>10.388614654541016</v>
      </c>
      <c r="AB1583">
        <v>1.6621783447265625E-2</v>
      </c>
      <c r="AC1583" s="2">
        <f t="shared" si="147"/>
        <v>1.6621783447265625E-2</v>
      </c>
      <c r="AD1583">
        <v>11.439503173828125</v>
      </c>
      <c r="AE1583">
        <v>25.507425742574259</v>
      </c>
      <c r="AH1583" s="2">
        <f t="shared" si="148"/>
        <v>2.2970000000000002</v>
      </c>
      <c r="AI1583" s="2">
        <f>IF(ISNUMBER(AH1583),SUMIFS($AH$1:AH1583,$A$1:A1583,A1583,C$1:$C1583,C1583,$G$1:G1583,G1583,$E$1:E1583,E1583),"")</f>
        <v>8.7960000000000012</v>
      </c>
      <c r="AJ1583">
        <f t="shared" si="149"/>
        <v>16</v>
      </c>
    </row>
    <row r="1584" spans="1:36" x14ac:dyDescent="0.25">
      <c r="A1584" s="14" t="s">
        <v>100</v>
      </c>
      <c r="B1584" t="s">
        <v>98</v>
      </c>
      <c r="C1584" t="s">
        <v>105</v>
      </c>
      <c r="D1584" s="13">
        <v>42020</v>
      </c>
      <c r="E1584">
        <v>3</v>
      </c>
      <c r="F1584">
        <v>350</v>
      </c>
      <c r="G1584" s="2" t="s">
        <v>89</v>
      </c>
      <c r="H1584" s="2" t="s">
        <v>12</v>
      </c>
      <c r="I1584">
        <v>5</v>
      </c>
      <c r="J1584" s="2" t="s">
        <v>77</v>
      </c>
      <c r="K1584" s="2">
        <v>350</v>
      </c>
      <c r="L1584" s="2"/>
      <c r="M1584" s="2" t="str">
        <f t="shared" si="144"/>
        <v/>
      </c>
      <c r="N1584">
        <v>2037.1710173433135</v>
      </c>
      <c r="O1584" s="2">
        <f t="shared" si="145"/>
        <v>203.71710173433135</v>
      </c>
      <c r="P1584" s="2">
        <f>IF(ISNUMBER(O1584),SUMIFS(O$1:$O1584,A$1:$A1584,A1584,C$1:$C1584,C1584,G$1:$G1584,G1584,E$1:$E1584,E1584),"")</f>
        <v>681.99200087074621</v>
      </c>
      <c r="U1584" t="str">
        <f t="shared" si="146"/>
        <v/>
      </c>
      <c r="V1584">
        <v>27.38809871673584</v>
      </c>
      <c r="W1584">
        <v>22.912095069885254</v>
      </c>
      <c r="X1584">
        <v>72.262752532958984</v>
      </c>
      <c r="Y1584">
        <v>48.619606018066406</v>
      </c>
      <c r="Z1584">
        <v>92.860481262207031</v>
      </c>
      <c r="AA1584">
        <v>11.393373489379883</v>
      </c>
      <c r="AB1584">
        <v>1.822939758300781E-2</v>
      </c>
      <c r="AC1584" s="2">
        <f t="shared" si="147"/>
        <v>1.822939758300781E-2</v>
      </c>
      <c r="AD1584">
        <v>11.562040405273438</v>
      </c>
      <c r="AE1584">
        <v>28.866402297278821</v>
      </c>
      <c r="AH1584" s="2">
        <f t="shared" si="148"/>
        <v>3.714</v>
      </c>
      <c r="AI1584" s="2">
        <f>IF(ISNUMBER(AH1584),SUMIFS($AH$1:AH1584,$A$1:A1584,A1584,C$1:$C1584,C1584,$G$1:G1584,G1584,$E$1:E1584,E1584),"")</f>
        <v>14.886000000000001</v>
      </c>
      <c r="AJ1584">
        <f t="shared" si="149"/>
        <v>16</v>
      </c>
    </row>
    <row r="1585" spans="1:36" x14ac:dyDescent="0.25">
      <c r="A1585" s="14" t="s">
        <v>99</v>
      </c>
      <c r="B1585" t="s">
        <v>98</v>
      </c>
      <c r="C1585" t="s">
        <v>105</v>
      </c>
      <c r="D1585" s="13">
        <v>42020</v>
      </c>
      <c r="E1585">
        <v>3</v>
      </c>
      <c r="F1585">
        <v>500</v>
      </c>
      <c r="G1585" s="2" t="s">
        <v>89</v>
      </c>
      <c r="H1585" s="2" t="s">
        <v>12</v>
      </c>
      <c r="I1585">
        <v>5</v>
      </c>
      <c r="J1585" s="2" t="s">
        <v>77</v>
      </c>
      <c r="K1585" s="2">
        <v>450</v>
      </c>
      <c r="L1585" s="2"/>
      <c r="M1585" s="2" t="str">
        <f t="shared" si="144"/>
        <v/>
      </c>
      <c r="N1585">
        <v>2352.3015411322567</v>
      </c>
      <c r="O1585" s="2">
        <f t="shared" si="145"/>
        <v>235.23015411322567</v>
      </c>
      <c r="P1585" s="2">
        <f>IF(ISNUMBER(O1585),SUMIFS(O$1:$O1585,A$1:$A1585,A1585,C$1:$C1585,C1585,G$1:$G1585,G1585,E$1:$E1585,E1585),"")</f>
        <v>907.81547236020333</v>
      </c>
      <c r="U1585" t="str">
        <f t="shared" si="146"/>
        <v/>
      </c>
      <c r="V1585">
        <v>28.475733757019043</v>
      </c>
      <c r="W1585">
        <v>21.702059745788574</v>
      </c>
      <c r="X1585">
        <v>70.038974761962891</v>
      </c>
      <c r="Y1585">
        <v>50.776718139648438</v>
      </c>
      <c r="Z1585">
        <v>92.941158294677734</v>
      </c>
      <c r="AA1585">
        <v>11.47105598449707</v>
      </c>
      <c r="AB1585">
        <v>1.8353689575195314E-2</v>
      </c>
      <c r="AC1585" s="2">
        <f t="shared" si="147"/>
        <v>1.8353689575195314E-2</v>
      </c>
      <c r="AD1585">
        <v>11.206235961914063</v>
      </c>
      <c r="AE1585">
        <v>24.589877835951135</v>
      </c>
      <c r="AH1585" s="2">
        <f t="shared" si="148"/>
        <v>4.3170000000000002</v>
      </c>
      <c r="AI1585" s="2">
        <f>IF(ISNUMBER(AH1585),SUMIFS($AH$1:AH1585,$A$1:A1585,A1585,C$1:$C1585,C1585,$G$1:G1585,G1585,$E$1:E1585,E1585),"")</f>
        <v>21.540999999999997</v>
      </c>
      <c r="AJ1585">
        <f t="shared" si="149"/>
        <v>16</v>
      </c>
    </row>
    <row r="1586" spans="1:36" x14ac:dyDescent="0.25">
      <c r="A1586" s="14" t="s">
        <v>104</v>
      </c>
      <c r="B1586" t="s">
        <v>98</v>
      </c>
      <c r="C1586" t="s">
        <v>105</v>
      </c>
      <c r="D1586" s="13">
        <v>42020</v>
      </c>
      <c r="E1586">
        <v>4</v>
      </c>
      <c r="F1586">
        <v>0</v>
      </c>
      <c r="G1586" s="2" t="s">
        <v>89</v>
      </c>
      <c r="H1586" s="2" t="s">
        <v>12</v>
      </c>
      <c r="I1586">
        <v>5</v>
      </c>
      <c r="J1586" s="2" t="s">
        <v>77</v>
      </c>
      <c r="K1586" s="2">
        <v>0</v>
      </c>
      <c r="L1586" s="2"/>
      <c r="M1586" s="2" t="str">
        <f t="shared" si="144"/>
        <v/>
      </c>
      <c r="N1586">
        <v>1312.9315808530407</v>
      </c>
      <c r="O1586" s="2">
        <f t="shared" si="145"/>
        <v>131.29315808530407</v>
      </c>
      <c r="P1586" s="2">
        <f>IF(ISNUMBER(O1586),SUMIFS(O$1:$O1586,A$1:$A1586,A1586,C$1:$C1586,C1586,G$1:$G1586,G1586,E$1:$E1586,E1586),"")</f>
        <v>374.50252456396277</v>
      </c>
      <c r="U1586" t="str">
        <f t="shared" si="146"/>
        <v/>
      </c>
      <c r="V1586">
        <v>27.040746688842773</v>
      </c>
      <c r="W1586">
        <v>20.842486381530762</v>
      </c>
      <c r="X1586">
        <v>69.497474670410156</v>
      </c>
      <c r="Y1586">
        <v>46.543542861938477</v>
      </c>
      <c r="Z1586">
        <v>91.56768798828125</v>
      </c>
      <c r="AA1586">
        <v>11.131897926330566</v>
      </c>
      <c r="AB1586">
        <v>1.7811036682128908E-2</v>
      </c>
      <c r="AC1586" s="2">
        <f t="shared" si="147"/>
        <v>1.7811036682128908E-2</v>
      </c>
      <c r="AD1586">
        <v>11.119595947265625</v>
      </c>
      <c r="AE1586">
        <v>25.01452306262345</v>
      </c>
      <c r="AH1586" s="2">
        <f t="shared" si="148"/>
        <v>2.3380000000000001</v>
      </c>
      <c r="AI1586" s="2">
        <f>IF(ISNUMBER(AH1586),SUMIFS($AH$1:AH1586,$A$1:A1586,A1586,C$1:$C1586,C1586,$G$1:G1586,G1586,$E$1:E1586,E1586),"")</f>
        <v>7.1230000000000002</v>
      </c>
      <c r="AJ1586">
        <f t="shared" si="149"/>
        <v>16</v>
      </c>
    </row>
    <row r="1587" spans="1:36" x14ac:dyDescent="0.25">
      <c r="A1587" s="14" t="s">
        <v>103</v>
      </c>
      <c r="B1587" t="s">
        <v>98</v>
      </c>
      <c r="C1587" t="s">
        <v>105</v>
      </c>
      <c r="D1587" s="13">
        <v>42020</v>
      </c>
      <c r="E1587">
        <v>4</v>
      </c>
      <c r="F1587">
        <v>50</v>
      </c>
      <c r="G1587" s="2" t="s">
        <v>89</v>
      </c>
      <c r="H1587" s="2" t="s">
        <v>12</v>
      </c>
      <c r="I1587">
        <v>5</v>
      </c>
      <c r="J1587" s="2" t="s">
        <v>77</v>
      </c>
      <c r="K1587" s="2">
        <v>45</v>
      </c>
      <c r="L1587" s="2"/>
      <c r="M1587" s="2" t="str">
        <f t="shared" si="144"/>
        <v/>
      </c>
      <c r="N1587">
        <v>1121.3568809110209</v>
      </c>
      <c r="O1587" s="2">
        <f t="shared" si="145"/>
        <v>112.13568809110208</v>
      </c>
      <c r="P1587" s="2">
        <f>IF(ISNUMBER(O1587),SUMIFS(O$1:$O1587,A$1:$A1587,A1587,C$1:$C1587,C1587,G$1:$G1587,G1587,E$1:$E1587,E1587),"")</f>
        <v>268.79499366570656</v>
      </c>
      <c r="U1587" t="str">
        <f t="shared" si="146"/>
        <v/>
      </c>
      <c r="V1587">
        <v>27.036397933959961</v>
      </c>
      <c r="W1587">
        <v>18.345166206359863</v>
      </c>
      <c r="X1587">
        <v>67.058406829833984</v>
      </c>
      <c r="Y1587">
        <v>47.146289825439453</v>
      </c>
      <c r="Z1587">
        <v>89.876758575439453</v>
      </c>
      <c r="AA1587">
        <v>12.194317817687988</v>
      </c>
      <c r="AB1587">
        <v>1.951090850830078E-2</v>
      </c>
      <c r="AC1587" s="2">
        <f t="shared" si="147"/>
        <v>1.951090850830078E-2</v>
      </c>
      <c r="AD1587">
        <v>10.729345092773437</v>
      </c>
      <c r="AE1587">
        <v>27.209394904458595</v>
      </c>
      <c r="AH1587" s="2">
        <f t="shared" si="148"/>
        <v>2.1880000000000002</v>
      </c>
      <c r="AI1587" s="2">
        <f>IF(ISNUMBER(AH1587),SUMIFS($AH$1:AH1587,$A$1:A1587,A1587,C$1:$C1587,C1587,$G$1:G1587,G1587,$E$1:E1587,E1587),"")</f>
        <v>5.1340000000000003</v>
      </c>
      <c r="AJ1587">
        <f t="shared" si="149"/>
        <v>16</v>
      </c>
    </row>
    <row r="1588" spans="1:36" x14ac:dyDescent="0.25">
      <c r="A1588" s="14" t="s">
        <v>102</v>
      </c>
      <c r="B1588" t="s">
        <v>98</v>
      </c>
      <c r="C1588" t="s">
        <v>105</v>
      </c>
      <c r="D1588" s="13">
        <v>42020</v>
      </c>
      <c r="E1588">
        <v>4</v>
      </c>
      <c r="F1588">
        <v>100</v>
      </c>
      <c r="G1588" s="2" t="s">
        <v>89</v>
      </c>
      <c r="H1588" s="2" t="s">
        <v>12</v>
      </c>
      <c r="I1588">
        <v>5</v>
      </c>
      <c r="J1588" s="2" t="s">
        <v>77</v>
      </c>
      <c r="K1588" s="2">
        <v>90</v>
      </c>
      <c r="L1588" s="2"/>
      <c r="M1588" s="2" t="str">
        <f t="shared" si="144"/>
        <v/>
      </c>
      <c r="N1588">
        <v>586.22827543449125</v>
      </c>
      <c r="O1588" s="2">
        <f t="shared" si="145"/>
        <v>58.622827543449127</v>
      </c>
      <c r="P1588" s="2">
        <f>IF(ISNUMBER(O1588),SUMIFS(O$1:$O1588,A$1:$A1588,A1588,C$1:$C1588,C1588,G$1:$G1588,G1588,E$1:$E1588,E1588),"")</f>
        <v>271.44721377839744</v>
      </c>
      <c r="U1588" t="str">
        <f t="shared" si="146"/>
        <v/>
      </c>
      <c r="V1588">
        <v>26.097046852111816</v>
      </c>
      <c r="W1588">
        <v>22.796352386474609</v>
      </c>
      <c r="X1588">
        <v>71.935543060302734</v>
      </c>
      <c r="Y1588">
        <v>46.75016975402832</v>
      </c>
      <c r="Z1588">
        <v>92.247352600097656</v>
      </c>
      <c r="AA1588">
        <v>10.993555068969727</v>
      </c>
      <c r="AB1588">
        <v>1.7589688110351564E-2</v>
      </c>
      <c r="AC1588" s="2">
        <f t="shared" si="147"/>
        <v>1.7589688110351564E-2</v>
      </c>
      <c r="AD1588">
        <v>11.509686889648437</v>
      </c>
      <c r="AE1588">
        <v>28.853422931541367</v>
      </c>
      <c r="AH1588" s="2">
        <f t="shared" si="148"/>
        <v>1.0309999999999999</v>
      </c>
      <c r="AI1588" s="2">
        <f>IF(ISNUMBER(AH1588),SUMIFS($AH$1:AH1588,$A$1:A1588,A1588,C$1:$C1588,C1588,$G$1:G1588,G1588,$E$1:E1588,E1588),"")</f>
        <v>5.2130000000000001</v>
      </c>
      <c r="AJ1588">
        <f t="shared" si="149"/>
        <v>16</v>
      </c>
    </row>
    <row r="1589" spans="1:36" x14ac:dyDescent="0.25">
      <c r="A1589" s="14" t="s">
        <v>101</v>
      </c>
      <c r="B1589" t="s">
        <v>98</v>
      </c>
      <c r="C1589" t="s">
        <v>105</v>
      </c>
      <c r="D1589" s="13">
        <v>42020</v>
      </c>
      <c r="E1589">
        <v>4</v>
      </c>
      <c r="F1589">
        <v>200</v>
      </c>
      <c r="G1589" s="2" t="s">
        <v>89</v>
      </c>
      <c r="H1589" s="2" t="s">
        <v>12</v>
      </c>
      <c r="I1589">
        <v>5</v>
      </c>
      <c r="J1589" s="2" t="s">
        <v>77</v>
      </c>
      <c r="K1589" s="2">
        <v>180</v>
      </c>
      <c r="L1589" s="2"/>
      <c r="M1589" s="2" t="str">
        <f t="shared" si="144"/>
        <v/>
      </c>
      <c r="N1589">
        <v>1326.0145537563344</v>
      </c>
      <c r="O1589" s="2">
        <f t="shared" si="145"/>
        <v>132.60145537563344</v>
      </c>
      <c r="P1589" s="2">
        <f>IF(ISNUMBER(O1589),SUMIFS(O$1:$O1589,A$1:$A1589,A1589,C$1:$C1589,C1589,G$1:$G1589,G1589,E$1:$E1589,E1589),"")</f>
        <v>394.272504463171</v>
      </c>
      <c r="U1589" t="str">
        <f t="shared" si="146"/>
        <v/>
      </c>
      <c r="V1589">
        <v>25.275765419006348</v>
      </c>
      <c r="W1589">
        <v>27.734586715698242</v>
      </c>
      <c r="X1589">
        <v>73.097019195556641</v>
      </c>
      <c r="Y1589">
        <v>43.610172271728516</v>
      </c>
      <c r="Z1589">
        <v>92.399681091308594</v>
      </c>
      <c r="AA1589">
        <v>10.536101341247559</v>
      </c>
      <c r="AB1589">
        <v>1.6857762145996092E-2</v>
      </c>
      <c r="AC1589" s="2">
        <f t="shared" si="147"/>
        <v>1.6857762145996092E-2</v>
      </c>
      <c r="AD1589">
        <v>11.695523071289063</v>
      </c>
      <c r="AE1589">
        <v>25.677945764338851</v>
      </c>
      <c r="AH1589" s="2">
        <f t="shared" si="148"/>
        <v>2.2349999999999999</v>
      </c>
      <c r="AI1589" s="2">
        <f>IF(ISNUMBER(AH1589),SUMIFS($AH$1:AH1589,$A$1:A1589,A1589,C$1:$C1589,C1589,$G$1:G1589,G1589,$E$1:E1589,E1589),"")</f>
        <v>7.1739999999999995</v>
      </c>
      <c r="AJ1589">
        <f t="shared" si="149"/>
        <v>16</v>
      </c>
    </row>
    <row r="1590" spans="1:36" x14ac:dyDescent="0.25">
      <c r="A1590" s="14" t="s">
        <v>100</v>
      </c>
      <c r="B1590" t="s">
        <v>98</v>
      </c>
      <c r="C1590" t="s">
        <v>105</v>
      </c>
      <c r="D1590" s="13">
        <v>42020</v>
      </c>
      <c r="E1590">
        <v>4</v>
      </c>
      <c r="F1590">
        <v>350</v>
      </c>
      <c r="G1590" s="2" t="s">
        <v>89</v>
      </c>
      <c r="H1590" s="2" t="s">
        <v>12</v>
      </c>
      <c r="I1590">
        <v>5</v>
      </c>
      <c r="J1590" s="2" t="s">
        <v>77</v>
      </c>
      <c r="K1590" s="2">
        <v>350</v>
      </c>
      <c r="L1590" s="2"/>
      <c r="M1590" s="2" t="str">
        <f t="shared" si="144"/>
        <v/>
      </c>
      <c r="N1590">
        <v>1323.8521516520634</v>
      </c>
      <c r="O1590" s="2">
        <f t="shared" si="145"/>
        <v>132.38521516520635</v>
      </c>
      <c r="P1590" s="2">
        <f>IF(ISNUMBER(O1590),SUMIFS(O$1:$O1590,A$1:$A1590,A1590,C$1:$C1590,C1590,G$1:$G1590,G1590,E$1:$E1590,E1590),"")</f>
        <v>618.46863993555439</v>
      </c>
      <c r="U1590" t="str">
        <f t="shared" si="146"/>
        <v/>
      </c>
      <c r="V1590">
        <v>25.726880073547363</v>
      </c>
      <c r="W1590">
        <v>22.355633735656738</v>
      </c>
      <c r="X1590">
        <v>73.794204711914063</v>
      </c>
      <c r="Y1590">
        <v>46.099716186523438</v>
      </c>
      <c r="Z1590">
        <v>92.411708831787109</v>
      </c>
      <c r="AA1590">
        <v>13.005322933197021</v>
      </c>
      <c r="AB1590">
        <v>2.0808516693115234E-2</v>
      </c>
      <c r="AC1590" s="2">
        <f t="shared" si="147"/>
        <v>2.0808516693115234E-2</v>
      </c>
      <c r="AD1590">
        <v>11.807072753906251</v>
      </c>
      <c r="AE1590">
        <v>26.505090748118636</v>
      </c>
      <c r="AH1590" s="2">
        <f t="shared" si="148"/>
        <v>2.7549999999999999</v>
      </c>
      <c r="AI1590" s="2">
        <f>IF(ISNUMBER(AH1590),SUMIFS($AH$1:AH1590,$A$1:A1590,A1590,C$1:$C1590,C1590,$G$1:G1590,G1590,$E$1:E1590,E1590),"")</f>
        <v>13.155999999999999</v>
      </c>
      <c r="AJ1590">
        <f t="shared" si="149"/>
        <v>16</v>
      </c>
    </row>
    <row r="1591" spans="1:36" x14ac:dyDescent="0.25">
      <c r="A1591" s="14" t="s">
        <v>99</v>
      </c>
      <c r="B1591" t="s">
        <v>98</v>
      </c>
      <c r="C1591" t="s">
        <v>105</v>
      </c>
      <c r="D1591" s="13">
        <v>42020</v>
      </c>
      <c r="E1591">
        <v>4</v>
      </c>
      <c r="F1591">
        <v>500</v>
      </c>
      <c r="G1591" s="2" t="s">
        <v>89</v>
      </c>
      <c r="H1591" s="2" t="s">
        <v>12</v>
      </c>
      <c r="I1591">
        <v>5</v>
      </c>
      <c r="J1591" s="2" t="s">
        <v>77</v>
      </c>
      <c r="K1591" s="2">
        <v>450</v>
      </c>
      <c r="L1591" s="2"/>
      <c r="M1591" s="2" t="str">
        <f t="shared" si="144"/>
        <v/>
      </c>
      <c r="N1591">
        <v>1996.3904779137147</v>
      </c>
      <c r="O1591" s="2">
        <f t="shared" si="145"/>
        <v>199.63904779137147</v>
      </c>
      <c r="P1591" s="2">
        <f>IF(ISNUMBER(O1591),SUMIFS(O$1:$O1591,A$1:$A1591,A1591,C$1:$C1591,C1591,G$1:$G1591,G1591,E$1:$E1591,E1591),"")</f>
        <v>736.52878846110536</v>
      </c>
      <c r="U1591" t="str">
        <f t="shared" si="146"/>
        <v/>
      </c>
      <c r="V1591">
        <v>26.245693206787109</v>
      </c>
      <c r="W1591">
        <v>25.758929252624512</v>
      </c>
      <c r="X1591">
        <v>72.619846343994141</v>
      </c>
      <c r="Y1591">
        <v>46.758943557739258</v>
      </c>
      <c r="Z1591">
        <v>92.881504058837891</v>
      </c>
      <c r="AA1591">
        <v>11.580280303955078</v>
      </c>
      <c r="AB1591">
        <v>1.8528448486328123E-2</v>
      </c>
      <c r="AC1591" s="2">
        <f t="shared" si="147"/>
        <v>1.8528448486328123E-2</v>
      </c>
      <c r="AD1591">
        <v>11.619175415039063</v>
      </c>
      <c r="AE1591">
        <v>24.063635224852813</v>
      </c>
      <c r="AH1591" s="2">
        <f t="shared" si="148"/>
        <v>3.6989999999999998</v>
      </c>
      <c r="AI1591" s="2">
        <f>IF(ISNUMBER(AH1591),SUMIFS($AH$1:AH1591,$A$1:A1591,A1591,C$1:$C1591,C1591,$G$1:G1591,G1591,$E$1:E1591,E1591),"")</f>
        <v>17.241</v>
      </c>
      <c r="AJ1591">
        <f t="shared" si="149"/>
        <v>16</v>
      </c>
    </row>
    <row r="1592" spans="1:36" x14ac:dyDescent="0.25">
      <c r="A1592" s="14" t="s">
        <v>104</v>
      </c>
      <c r="B1592" t="s">
        <v>98</v>
      </c>
      <c r="C1592" t="s">
        <v>105</v>
      </c>
      <c r="D1592" s="13">
        <v>42046</v>
      </c>
      <c r="E1592">
        <v>1</v>
      </c>
      <c r="F1592">
        <v>0</v>
      </c>
      <c r="G1592" s="2" t="s">
        <v>89</v>
      </c>
      <c r="H1592" s="2" t="s">
        <v>12</v>
      </c>
      <c r="I1592">
        <v>6</v>
      </c>
      <c r="J1592" s="2" t="s">
        <v>77</v>
      </c>
      <c r="K1592" s="2">
        <v>0</v>
      </c>
      <c r="L1592" s="2"/>
      <c r="M1592" s="2" t="str">
        <f t="shared" si="144"/>
        <v/>
      </c>
      <c r="N1592">
        <v>330.30646080721959</v>
      </c>
      <c r="O1592" s="2">
        <f t="shared" si="145"/>
        <v>33.030646080721958</v>
      </c>
      <c r="P1592" s="2">
        <f>IF(ISNUMBER(O1592),SUMIFS(O$1:$O1592,A$1:$A1592,A1592,C$1:$C1592,C1592,G$1:$G1592,G1592,E$1:$E1592,E1592),"")</f>
        <v>216.03583359275297</v>
      </c>
      <c r="U1592" t="str">
        <f t="shared" si="146"/>
        <v/>
      </c>
      <c r="V1592">
        <v>27.177450180053711</v>
      </c>
      <c r="W1592">
        <v>13.646226406097412</v>
      </c>
      <c r="X1592">
        <v>68.3980712890625</v>
      </c>
      <c r="Y1592">
        <v>47.490617752075195</v>
      </c>
      <c r="Z1592">
        <v>89.972721099853516</v>
      </c>
      <c r="AA1592">
        <v>15.918465137481689</v>
      </c>
      <c r="AB1592">
        <v>2.5469544219970702E-2</v>
      </c>
      <c r="AC1592" s="2">
        <f t="shared" si="147"/>
        <v>2.5469544219970702E-2</v>
      </c>
      <c r="AD1592">
        <v>10.94369140625</v>
      </c>
      <c r="AE1592">
        <v>22.95144157814871</v>
      </c>
      <c r="AH1592" s="2">
        <f t="shared" si="148"/>
        <v>0.84099999999999997</v>
      </c>
      <c r="AI1592" s="2">
        <f>IF(ISNUMBER(AH1592),SUMIFS($AH$1:AH1592,$A$1:A1592,A1592,C$1:$C1592,C1592,$G$1:G1592,G1592,$E$1:E1592,E1592),"")</f>
        <v>4.3840000000000003</v>
      </c>
      <c r="AJ1592">
        <f t="shared" si="149"/>
        <v>16</v>
      </c>
    </row>
    <row r="1593" spans="1:36" x14ac:dyDescent="0.25">
      <c r="A1593" s="14" t="s">
        <v>103</v>
      </c>
      <c r="B1593" t="s">
        <v>98</v>
      </c>
      <c r="C1593" t="s">
        <v>105</v>
      </c>
      <c r="D1593" s="13">
        <v>42046</v>
      </c>
      <c r="E1593">
        <v>1</v>
      </c>
      <c r="F1593">
        <v>50</v>
      </c>
      <c r="G1593" s="2" t="s">
        <v>89</v>
      </c>
      <c r="H1593" s="2" t="s">
        <v>12</v>
      </c>
      <c r="I1593">
        <v>6</v>
      </c>
      <c r="J1593" s="2" t="s">
        <v>77</v>
      </c>
      <c r="K1593" s="2">
        <v>45</v>
      </c>
      <c r="L1593" s="2"/>
      <c r="M1593" s="2" t="str">
        <f t="shared" si="144"/>
        <v/>
      </c>
      <c r="N1593">
        <v>426.24382854267913</v>
      </c>
      <c r="O1593" s="2">
        <f t="shared" si="145"/>
        <v>42.624382854267914</v>
      </c>
      <c r="P1593" s="2">
        <f>IF(ISNUMBER(O1593),SUMIFS(O$1:$O1593,A$1:$A1593,A1593,C$1:$C1593,C1593,G$1:$G1593,G1593,E$1:$E1593,E1593),"")</f>
        <v>348.13210687877898</v>
      </c>
      <c r="U1593" t="str">
        <f t="shared" si="146"/>
        <v/>
      </c>
      <c r="V1593">
        <v>26.169299125671387</v>
      </c>
      <c r="W1593">
        <v>15.078615665435791</v>
      </c>
      <c r="X1593">
        <v>69.208797454833984</v>
      </c>
      <c r="Y1593">
        <v>47.089958190917969</v>
      </c>
      <c r="Z1593">
        <v>90.880874633789063</v>
      </c>
      <c r="AA1593">
        <v>16.119791984558105</v>
      </c>
      <c r="AB1593">
        <v>2.5791667175292968E-2</v>
      </c>
      <c r="AC1593" s="2">
        <f t="shared" si="147"/>
        <v>2.5791667175292968E-2</v>
      </c>
      <c r="AD1593">
        <v>11.073407592773437</v>
      </c>
      <c r="AE1593">
        <v>21.89132706374086</v>
      </c>
      <c r="AH1593" s="2">
        <f t="shared" si="148"/>
        <v>1.099</v>
      </c>
      <c r="AI1593" s="2">
        <f>IF(ISNUMBER(AH1593),SUMIFS($AH$1:AH1593,$A$1:A1593,A1593,C$1:$C1593,C1593,$G$1:G1593,G1593,$E$1:E1593,E1593),"")</f>
        <v>6.9570000000000007</v>
      </c>
      <c r="AJ1593">
        <f t="shared" si="149"/>
        <v>16</v>
      </c>
    </row>
    <row r="1594" spans="1:36" x14ac:dyDescent="0.25">
      <c r="A1594" s="14" t="s">
        <v>102</v>
      </c>
      <c r="B1594" t="s">
        <v>98</v>
      </c>
      <c r="C1594" t="s">
        <v>105</v>
      </c>
      <c r="D1594" s="13">
        <v>42046</v>
      </c>
      <c r="E1594">
        <v>1</v>
      </c>
      <c r="F1594">
        <v>100</v>
      </c>
      <c r="G1594" s="2" t="s">
        <v>89</v>
      </c>
      <c r="H1594" s="2" t="s">
        <v>12</v>
      </c>
      <c r="I1594">
        <v>6</v>
      </c>
      <c r="J1594" s="2" t="s">
        <v>77</v>
      </c>
      <c r="K1594" s="2">
        <v>90</v>
      </c>
      <c r="L1594" s="2"/>
      <c r="M1594" s="2" t="str">
        <f t="shared" si="144"/>
        <v/>
      </c>
      <c r="N1594">
        <v>586.89815592820594</v>
      </c>
      <c r="O1594" s="2">
        <f t="shared" si="145"/>
        <v>58.689815592820594</v>
      </c>
      <c r="P1594" s="2">
        <f>IF(ISNUMBER(O1594),SUMIFS(O$1:$O1594,A$1:$A1594,A1594,C$1:$C1594,C1594,G$1:$G1594,G1594,E$1:$E1594,E1594),"")</f>
        <v>446.34302835543326</v>
      </c>
      <c r="U1594" t="str">
        <f t="shared" si="146"/>
        <v/>
      </c>
      <c r="V1594">
        <v>26.247048377990723</v>
      </c>
      <c r="W1594">
        <v>17.75011157989502</v>
      </c>
      <c r="X1594">
        <v>71.59295654296875</v>
      </c>
      <c r="Y1594">
        <v>47.040630340576172</v>
      </c>
      <c r="Z1594">
        <v>91.791030883789063</v>
      </c>
      <c r="AA1594">
        <v>15.166931629180908</v>
      </c>
      <c r="AB1594">
        <v>2.4267090606689454E-2</v>
      </c>
      <c r="AC1594" s="2">
        <f t="shared" si="147"/>
        <v>2.4267090606689454E-2</v>
      </c>
      <c r="AD1594">
        <v>11.454873046875001</v>
      </c>
      <c r="AE1594">
        <v>18.244038070794566</v>
      </c>
      <c r="AH1594" s="2">
        <f t="shared" si="148"/>
        <v>1.4239999999999999</v>
      </c>
      <c r="AI1594" s="2">
        <f>IF(ISNUMBER(AH1594),SUMIFS($AH$1:AH1594,$A$1:A1594,A1594,C$1:$C1594,C1594,$G$1:G1594,G1594,$E$1:E1594,E1594),"")</f>
        <v>8.702</v>
      </c>
      <c r="AJ1594">
        <f t="shared" si="149"/>
        <v>16</v>
      </c>
    </row>
    <row r="1595" spans="1:36" x14ac:dyDescent="0.25">
      <c r="A1595" s="14" t="s">
        <v>101</v>
      </c>
      <c r="B1595" t="s">
        <v>98</v>
      </c>
      <c r="C1595" t="s">
        <v>105</v>
      </c>
      <c r="D1595" s="13">
        <v>42046</v>
      </c>
      <c r="E1595">
        <v>1</v>
      </c>
      <c r="F1595">
        <v>200</v>
      </c>
      <c r="G1595" s="2" t="s">
        <v>89</v>
      </c>
      <c r="H1595" s="2" t="s">
        <v>12</v>
      </c>
      <c r="I1595">
        <v>6</v>
      </c>
      <c r="J1595" s="2" t="s">
        <v>77</v>
      </c>
      <c r="K1595" s="2">
        <v>180</v>
      </c>
      <c r="L1595" s="2"/>
      <c r="M1595" s="2" t="str">
        <f t="shared" si="144"/>
        <v/>
      </c>
      <c r="N1595">
        <v>531.40874031811052</v>
      </c>
      <c r="O1595" s="2">
        <f t="shared" si="145"/>
        <v>53.140874031811052</v>
      </c>
      <c r="P1595" s="2">
        <f>IF(ISNUMBER(O1595),SUMIFS(O$1:$O1595,A$1:$A1595,A1595,C$1:$C1595,C1595,G$1:$G1595,G1595,E$1:$E1595,E1595),"")</f>
        <v>433.40750912017268</v>
      </c>
      <c r="U1595" t="str">
        <f t="shared" si="146"/>
        <v/>
      </c>
      <c r="V1595">
        <v>25.33973503112793</v>
      </c>
      <c r="W1595">
        <v>17.777935981750488</v>
      </c>
      <c r="X1595">
        <v>71.627220153808594</v>
      </c>
      <c r="Y1595">
        <v>44.290756225585938</v>
      </c>
      <c r="Z1595">
        <v>90.652206420898438</v>
      </c>
      <c r="AA1595">
        <v>15.215345859527588</v>
      </c>
      <c r="AB1595">
        <v>2.4344553375244139E-2</v>
      </c>
      <c r="AC1595" s="2">
        <f t="shared" si="147"/>
        <v>2.4344553375244139E-2</v>
      </c>
      <c r="AD1595">
        <v>11.460355224609375</v>
      </c>
      <c r="AE1595">
        <v>19.022017409114181</v>
      </c>
      <c r="AH1595" s="2">
        <f t="shared" si="148"/>
        <v>1.294</v>
      </c>
      <c r="AI1595" s="2">
        <f>IF(ISNUMBER(AH1595),SUMIFS($AH$1:AH1595,$A$1:A1595,A1595,C$1:$C1595,C1595,$G$1:G1595,G1595,$E$1:E1595,E1595),"")</f>
        <v>8.0380000000000003</v>
      </c>
      <c r="AJ1595">
        <f t="shared" si="149"/>
        <v>16</v>
      </c>
    </row>
    <row r="1596" spans="1:36" x14ac:dyDescent="0.25">
      <c r="A1596" s="14" t="s">
        <v>100</v>
      </c>
      <c r="B1596" t="s">
        <v>98</v>
      </c>
      <c r="C1596" t="s">
        <v>105</v>
      </c>
      <c r="D1596" s="13">
        <v>42046</v>
      </c>
      <c r="E1596">
        <v>1</v>
      </c>
      <c r="F1596">
        <v>350</v>
      </c>
      <c r="G1596" s="2" t="s">
        <v>89</v>
      </c>
      <c r="H1596" s="2" t="s">
        <v>12</v>
      </c>
      <c r="I1596">
        <v>6</v>
      </c>
      <c r="J1596" s="2" t="s">
        <v>77</v>
      </c>
      <c r="K1596" s="2">
        <v>350</v>
      </c>
      <c r="L1596" s="2"/>
      <c r="M1596" s="2" t="str">
        <f t="shared" si="144"/>
        <v/>
      </c>
      <c r="N1596">
        <v>598.50929247801923</v>
      </c>
      <c r="O1596" s="2">
        <f t="shared" si="145"/>
        <v>59.850929247801922</v>
      </c>
      <c r="P1596" s="2">
        <f>IF(ISNUMBER(O1596),SUMIFS(O$1:$O1596,A$1:$A1596,A1596,C$1:$C1596,C1596,G$1:$G1596,G1596,E$1:$E1596,E1596),"")</f>
        <v>651.61294450919706</v>
      </c>
      <c r="U1596" t="str">
        <f t="shared" si="146"/>
        <v/>
      </c>
      <c r="V1596">
        <v>24.725082397460938</v>
      </c>
      <c r="W1596">
        <v>15.4446120262146</v>
      </c>
      <c r="X1596">
        <v>70.786304473876953</v>
      </c>
      <c r="Y1596">
        <v>45.322944641113281</v>
      </c>
      <c r="Z1596">
        <v>89.330883026123047</v>
      </c>
      <c r="AA1596">
        <v>17.661121368408203</v>
      </c>
      <c r="AB1596">
        <v>2.8257794189453126E-2</v>
      </c>
      <c r="AC1596" s="2">
        <f t="shared" si="147"/>
        <v>2.8257794189453126E-2</v>
      </c>
      <c r="AD1596">
        <v>11.325808715820314</v>
      </c>
      <c r="AE1596">
        <v>21.161578555472822</v>
      </c>
      <c r="AH1596" s="2">
        <f t="shared" si="148"/>
        <v>1.6910000000000001</v>
      </c>
      <c r="AI1596" s="2">
        <f>IF(ISNUMBER(AH1596),SUMIFS($AH$1:AH1596,$A$1:A1596,A1596,C$1:$C1596,C1596,$G$1:G1596,G1596,$E$1:E1596,E1596),"")</f>
        <v>14.231</v>
      </c>
      <c r="AJ1596">
        <f t="shared" si="149"/>
        <v>16</v>
      </c>
    </row>
    <row r="1597" spans="1:36" x14ac:dyDescent="0.25">
      <c r="A1597" s="14" t="s">
        <v>99</v>
      </c>
      <c r="B1597" t="s">
        <v>98</v>
      </c>
      <c r="C1597" t="s">
        <v>105</v>
      </c>
      <c r="D1597" s="13">
        <v>42046</v>
      </c>
      <c r="E1597">
        <v>1</v>
      </c>
      <c r="F1597">
        <v>500</v>
      </c>
      <c r="G1597" s="2" t="s">
        <v>89</v>
      </c>
      <c r="H1597" s="2" t="s">
        <v>12</v>
      </c>
      <c r="I1597">
        <v>6</v>
      </c>
      <c r="J1597" s="2" t="s">
        <v>77</v>
      </c>
      <c r="K1597" s="2">
        <v>450</v>
      </c>
      <c r="L1597" s="2"/>
      <c r="M1597" s="2" t="str">
        <f t="shared" si="144"/>
        <v/>
      </c>
      <c r="N1597">
        <v>965.36633485786035</v>
      </c>
      <c r="O1597" s="2">
        <f t="shared" si="145"/>
        <v>96.536633485786041</v>
      </c>
      <c r="P1597" s="2">
        <f>IF(ISNUMBER(O1597),SUMIFS(O$1:$O1597,A$1:$A1597,A1597,C$1:$C1597,C1597,G$1:$G1597,G1597,E$1:$E1597,E1597),"")</f>
        <v>881.79219990737715</v>
      </c>
      <c r="U1597" t="str">
        <f t="shared" si="146"/>
        <v/>
      </c>
      <c r="V1597">
        <v>24.320302963256836</v>
      </c>
      <c r="W1597">
        <v>14.020689487457275</v>
      </c>
      <c r="X1597">
        <v>71.037551879882813</v>
      </c>
      <c r="Y1597">
        <v>42.400678634643555</v>
      </c>
      <c r="Z1597">
        <v>89.437389373779297</v>
      </c>
      <c r="AA1597">
        <v>18.633627891540527</v>
      </c>
      <c r="AB1597">
        <v>2.9813804626464845E-2</v>
      </c>
      <c r="AC1597" s="2">
        <f t="shared" si="147"/>
        <v>2.9813804626464845E-2</v>
      </c>
      <c r="AD1597">
        <v>11.36600830078125</v>
      </c>
      <c r="AE1597">
        <v>19.66101694915254</v>
      </c>
      <c r="AH1597" s="2">
        <f t="shared" si="148"/>
        <v>2.8780000000000001</v>
      </c>
      <c r="AI1597" s="2">
        <f>IF(ISNUMBER(AH1597),SUMIFS($AH$1:AH1597,$A$1:A1597,A1597,C$1:$C1597,C1597,$G$1:G1597,G1597,$E$1:E1597,E1597),"")</f>
        <v>21.038</v>
      </c>
      <c r="AJ1597">
        <f t="shared" si="149"/>
        <v>16</v>
      </c>
    </row>
    <row r="1598" spans="1:36" x14ac:dyDescent="0.25">
      <c r="A1598" s="14" t="s">
        <v>104</v>
      </c>
      <c r="B1598" t="s">
        <v>98</v>
      </c>
      <c r="C1598" t="s">
        <v>105</v>
      </c>
      <c r="D1598" s="13">
        <v>42046</v>
      </c>
      <c r="E1598">
        <v>2</v>
      </c>
      <c r="F1598">
        <v>0</v>
      </c>
      <c r="G1598" s="2" t="s">
        <v>89</v>
      </c>
      <c r="H1598" s="2" t="s">
        <v>12</v>
      </c>
      <c r="I1598">
        <v>6</v>
      </c>
      <c r="J1598" s="2" t="s">
        <v>77</v>
      </c>
      <c r="K1598" s="2">
        <v>0</v>
      </c>
      <c r="L1598" s="2"/>
      <c r="M1598" s="2" t="str">
        <f t="shared" si="144"/>
        <v/>
      </c>
      <c r="N1598">
        <v>489.1192529161624</v>
      </c>
      <c r="O1598" s="2">
        <f t="shared" si="145"/>
        <v>48.911925291616242</v>
      </c>
      <c r="P1598" s="2">
        <f>IF(ISNUMBER(O1598),SUMIFS(O$1:$O1598,A$1:$A1598,A1598,C$1:$C1598,C1598,G$1:$G1598,G1598,E$1:$E1598,E1598),"")</f>
        <v>329.54710129935359</v>
      </c>
      <c r="U1598" t="str">
        <f t="shared" si="146"/>
        <v/>
      </c>
      <c r="V1598">
        <v>26.533711433410645</v>
      </c>
      <c r="W1598">
        <v>14.352662563323975</v>
      </c>
      <c r="X1598">
        <v>70.527973175048828</v>
      </c>
      <c r="Y1598">
        <v>45.945560455322266</v>
      </c>
      <c r="Z1598">
        <v>90.180065155029297</v>
      </c>
      <c r="AA1598">
        <v>15.780043601989746</v>
      </c>
      <c r="AB1598">
        <v>2.5248069763183594E-2</v>
      </c>
      <c r="AC1598" s="2">
        <f t="shared" si="147"/>
        <v>2.5248069763183594E-2</v>
      </c>
      <c r="AD1598">
        <v>11.284475708007813</v>
      </c>
      <c r="AE1598">
        <v>23.110884700288672</v>
      </c>
      <c r="AH1598" s="2">
        <f t="shared" si="148"/>
        <v>1.2350000000000001</v>
      </c>
      <c r="AI1598" s="2">
        <f>IF(ISNUMBER(AH1598),SUMIFS($AH$1:AH1598,$A$1:A1598,A1598,C$1:$C1598,C1598,$G$1:G1598,G1598,$E$1:E1598,E1598),"")</f>
        <v>6.6619999999999999</v>
      </c>
      <c r="AJ1598">
        <f t="shared" si="149"/>
        <v>16</v>
      </c>
    </row>
    <row r="1599" spans="1:36" x14ac:dyDescent="0.25">
      <c r="A1599" s="14" t="s">
        <v>103</v>
      </c>
      <c r="B1599" t="s">
        <v>98</v>
      </c>
      <c r="C1599" t="s">
        <v>105</v>
      </c>
      <c r="D1599" s="13">
        <v>42046</v>
      </c>
      <c r="E1599">
        <v>2</v>
      </c>
      <c r="F1599">
        <v>50</v>
      </c>
      <c r="G1599" s="2" t="s">
        <v>89</v>
      </c>
      <c r="H1599" s="2" t="s">
        <v>12</v>
      </c>
      <c r="I1599">
        <v>6</v>
      </c>
      <c r="J1599" s="2" t="s">
        <v>77</v>
      </c>
      <c r="K1599" s="2">
        <v>45</v>
      </c>
      <c r="L1599" s="2"/>
      <c r="M1599" s="2" t="str">
        <f t="shared" si="144"/>
        <v/>
      </c>
      <c r="N1599">
        <v>411.03573043871563</v>
      </c>
      <c r="O1599" s="2">
        <f t="shared" si="145"/>
        <v>41.103573043871563</v>
      </c>
      <c r="P1599" s="2">
        <f>IF(ISNUMBER(O1599),SUMIFS(O$1:$O1599,A$1:$A1599,A1599,C$1:$C1599,C1599,G$1:$G1599,G1599,E$1:$E1599,E1599),"")</f>
        <v>348.68070722610389</v>
      </c>
      <c r="U1599" t="str">
        <f t="shared" si="146"/>
        <v/>
      </c>
      <c r="V1599">
        <v>24.575125694274902</v>
      </c>
      <c r="W1599">
        <v>17.037323951721191</v>
      </c>
      <c r="X1599">
        <v>68.219951629638672</v>
      </c>
      <c r="Y1599">
        <v>41.870052337646484</v>
      </c>
      <c r="Z1599">
        <v>88.396366119384766</v>
      </c>
      <c r="AA1599">
        <v>14.346155643463135</v>
      </c>
      <c r="AB1599">
        <v>2.2953849029541017E-2</v>
      </c>
      <c r="AC1599" s="2">
        <f t="shared" si="147"/>
        <v>2.2953849029541017E-2</v>
      </c>
      <c r="AD1599">
        <v>10.915192260742188</v>
      </c>
      <c r="AE1599">
        <v>28.258706467661693</v>
      </c>
      <c r="AH1599" s="2">
        <f t="shared" si="148"/>
        <v>0.94299999999999995</v>
      </c>
      <c r="AI1599" s="2">
        <f>IF(ISNUMBER(AH1599),SUMIFS($AH$1:AH1599,$A$1:A1599,A1599,C$1:$C1599,C1599,$G$1:G1599,G1599,$E$1:E1599,E1599),"")</f>
        <v>7.0940000000000003</v>
      </c>
      <c r="AJ1599">
        <f t="shared" si="149"/>
        <v>16</v>
      </c>
    </row>
    <row r="1600" spans="1:36" x14ac:dyDescent="0.25">
      <c r="A1600" s="14" t="s">
        <v>102</v>
      </c>
      <c r="B1600" t="s">
        <v>98</v>
      </c>
      <c r="C1600" t="s">
        <v>105</v>
      </c>
      <c r="D1600" s="13">
        <v>42046</v>
      </c>
      <c r="E1600">
        <v>2</v>
      </c>
      <c r="F1600">
        <v>100</v>
      </c>
      <c r="G1600" s="2" t="s">
        <v>89</v>
      </c>
      <c r="H1600" s="2" t="s">
        <v>12</v>
      </c>
      <c r="I1600">
        <v>6</v>
      </c>
      <c r="J1600" s="2" t="s">
        <v>77</v>
      </c>
      <c r="K1600" s="2">
        <v>90</v>
      </c>
      <c r="L1600" s="2"/>
      <c r="M1600" s="2" t="str">
        <f t="shared" si="144"/>
        <v/>
      </c>
      <c r="N1600">
        <v>902.70275261549261</v>
      </c>
      <c r="O1600" s="2">
        <f t="shared" si="145"/>
        <v>90.270275261549259</v>
      </c>
      <c r="P1600" s="2">
        <f>IF(ISNUMBER(O1600),SUMIFS(O$1:$O1600,A$1:$A1600,A1600,C$1:$C1600,C1600,G$1:$G1600,G1600,E$1:$E1600,E1600),"")</f>
        <v>488.7160398839149</v>
      </c>
      <c r="U1600" t="str">
        <f t="shared" si="146"/>
        <v/>
      </c>
      <c r="V1600">
        <v>26.541129112243652</v>
      </c>
      <c r="W1600">
        <v>16.401837825775146</v>
      </c>
      <c r="X1600">
        <v>70.046291351318359</v>
      </c>
      <c r="Y1600">
        <v>47.370491027832031</v>
      </c>
      <c r="Z1600">
        <v>90.935329437255859</v>
      </c>
      <c r="AA1600">
        <v>15.023547649383545</v>
      </c>
      <c r="AB1600">
        <v>2.4037676239013671E-2</v>
      </c>
      <c r="AC1600" s="2">
        <f t="shared" si="147"/>
        <v>2.4037676239013671E-2</v>
      </c>
      <c r="AD1600">
        <v>11.207406616210937</v>
      </c>
      <c r="AE1600">
        <v>20.506108202443283</v>
      </c>
      <c r="AH1600" s="2">
        <f t="shared" si="148"/>
        <v>2.17</v>
      </c>
      <c r="AI1600" s="2">
        <f>IF(ISNUMBER(AH1600),SUMIFS($AH$1:AH1600,$A$1:A1600,A1600,C$1:$C1600,C1600,$G$1:G1600,G1600,$E$1:E1600,E1600),"")</f>
        <v>9.9809999999999999</v>
      </c>
      <c r="AJ1600">
        <f t="shared" si="149"/>
        <v>16</v>
      </c>
    </row>
    <row r="1601" spans="1:36" x14ac:dyDescent="0.25">
      <c r="A1601" s="14" t="s">
        <v>101</v>
      </c>
      <c r="B1601" t="s">
        <v>98</v>
      </c>
      <c r="C1601" t="s">
        <v>105</v>
      </c>
      <c r="D1601" s="13">
        <v>42046</v>
      </c>
      <c r="E1601">
        <v>2</v>
      </c>
      <c r="F1601">
        <v>200</v>
      </c>
      <c r="G1601" s="2" t="s">
        <v>89</v>
      </c>
      <c r="H1601" s="2" t="s">
        <v>12</v>
      </c>
      <c r="I1601">
        <v>6</v>
      </c>
      <c r="J1601" s="2" t="s">
        <v>77</v>
      </c>
      <c r="K1601" s="2">
        <v>180</v>
      </c>
      <c r="L1601" s="2"/>
      <c r="M1601" s="2" t="str">
        <f t="shared" si="144"/>
        <v/>
      </c>
      <c r="N1601">
        <v>1027.9841483065431</v>
      </c>
      <c r="O1601" s="2">
        <f t="shared" si="145"/>
        <v>102.79841483065431</v>
      </c>
      <c r="P1601" s="2">
        <f>IF(ISNUMBER(O1601),SUMIFS(O$1:$O1601,A$1:$A1601,A1601,C$1:$C1601,C1601,G$1:$G1601,G1601,E$1:$E1601,E1601),"")</f>
        <v>585.78217322903379</v>
      </c>
      <c r="U1601" t="str">
        <f t="shared" si="146"/>
        <v/>
      </c>
      <c r="V1601">
        <v>26.132380485534668</v>
      </c>
      <c r="W1601">
        <v>18.553277015686035</v>
      </c>
      <c r="X1601">
        <v>72.367172241210938</v>
      </c>
      <c r="Y1601">
        <v>45.844541549682617</v>
      </c>
      <c r="Z1601">
        <v>91.720996856689453</v>
      </c>
      <c r="AA1601">
        <v>14.820834159851074</v>
      </c>
      <c r="AB1601">
        <v>2.3713334655761718E-2</v>
      </c>
      <c r="AC1601" s="2">
        <f t="shared" si="147"/>
        <v>2.3713334655761718E-2</v>
      </c>
      <c r="AD1601">
        <v>11.578747558593751</v>
      </c>
      <c r="AE1601">
        <v>22.078295912492802</v>
      </c>
      <c r="AH1601" s="2">
        <f t="shared" si="148"/>
        <v>2.4380000000000002</v>
      </c>
      <c r="AI1601" s="2">
        <f>IF(ISNUMBER(AH1601),SUMIFS($AH$1:AH1601,$A$1:A1601,A1601,C$1:$C1601,C1601,$G$1:G1601,G1601,$E$1:E1601,E1601),"")</f>
        <v>12.603000000000002</v>
      </c>
      <c r="AJ1601">
        <f t="shared" si="149"/>
        <v>16</v>
      </c>
    </row>
    <row r="1602" spans="1:36" x14ac:dyDescent="0.25">
      <c r="A1602" s="14" t="s">
        <v>100</v>
      </c>
      <c r="B1602" t="s">
        <v>98</v>
      </c>
      <c r="C1602" t="s">
        <v>105</v>
      </c>
      <c r="D1602" s="13">
        <v>42046</v>
      </c>
      <c r="E1602">
        <v>2</v>
      </c>
      <c r="F1602">
        <v>350</v>
      </c>
      <c r="G1602" s="2" t="s">
        <v>89</v>
      </c>
      <c r="H1602" s="2" t="s">
        <v>12</v>
      </c>
      <c r="I1602">
        <v>6</v>
      </c>
      <c r="J1602" s="2" t="s">
        <v>77</v>
      </c>
      <c r="K1602" s="2">
        <v>350</v>
      </c>
      <c r="L1602" s="2"/>
      <c r="M1602" s="2" t="str">
        <f t="shared" ref="M1602:M1665" si="150">IF(ISNUMBER(L1602),L1602/10,"")</f>
        <v/>
      </c>
      <c r="N1602">
        <v>1083.333333333333</v>
      </c>
      <c r="O1602" s="2">
        <f t="shared" ref="O1602:O1665" si="151">IF(ISNUMBER(N1602),N1602/10,"")</f>
        <v>108.3333333333333</v>
      </c>
      <c r="P1602" s="2">
        <f>IF(ISNUMBER(O1602),SUMIFS(O$1:$O1602,A$1:$A1602,A1602,C$1:$C1602,C1602,G$1:$G1602,G1602,E$1:$E1602,E1602),"")</f>
        <v>773.4882343205901</v>
      </c>
      <c r="U1602" t="str">
        <f t="shared" ref="U1602:U1665" si="152">IF(ISNUMBER(R1602),R1602/100,"")</f>
        <v/>
      </c>
      <c r="V1602">
        <v>23.893091201782227</v>
      </c>
      <c r="W1602">
        <v>18.765811920166016</v>
      </c>
      <c r="X1602">
        <v>74.051166534423828</v>
      </c>
      <c r="Y1602">
        <v>43.537216186523438</v>
      </c>
      <c r="Z1602">
        <v>91.026275634765625</v>
      </c>
      <c r="AA1602">
        <v>18.061680793762207</v>
      </c>
      <c r="AB1602">
        <v>2.8898689270019533E-2</v>
      </c>
      <c r="AC1602" s="2">
        <f t="shared" ref="AC1602:AC1665" si="153">IF(ISNUMBER(AB1602),AB1602,"")</f>
        <v>2.8898689270019533E-2</v>
      </c>
      <c r="AD1602">
        <v>11.848186645507813</v>
      </c>
      <c r="AE1602">
        <v>19.389204545454543</v>
      </c>
      <c r="AH1602" s="2">
        <f t="shared" ref="AH1602:AH1665" si="154">IF(AND(ISNUMBER(AB1602),ISNUMBER(O1602)),ROUND(O1602*AB1602,3),"")</f>
        <v>3.1309999999999998</v>
      </c>
      <c r="AI1602" s="2">
        <f>IF(ISNUMBER(AH1602),SUMIFS($AH$1:AH1602,$A$1:A1602,A1602,C$1:$C1602,C1602,$G$1:G1602,G1602,$E$1:E1602,E1602),"")</f>
        <v>17.864999999999998</v>
      </c>
      <c r="AJ1602">
        <f t="shared" ref="AJ1602:AJ1665" si="155">COUNT(K1602:AI1602)</f>
        <v>16</v>
      </c>
    </row>
    <row r="1603" spans="1:36" x14ac:dyDescent="0.25">
      <c r="A1603" s="14" t="s">
        <v>99</v>
      </c>
      <c r="B1603" t="s">
        <v>98</v>
      </c>
      <c r="C1603" t="s">
        <v>105</v>
      </c>
      <c r="D1603" s="13">
        <v>42046</v>
      </c>
      <c r="E1603">
        <v>2</v>
      </c>
      <c r="F1603">
        <v>500</v>
      </c>
      <c r="G1603" s="2" t="s">
        <v>89</v>
      </c>
      <c r="H1603" s="2" t="s">
        <v>12</v>
      </c>
      <c r="I1603">
        <v>6</v>
      </c>
      <c r="J1603" s="2" t="s">
        <v>77</v>
      </c>
      <c r="K1603" s="2">
        <v>450</v>
      </c>
      <c r="L1603" s="2"/>
      <c r="M1603" s="2" t="str">
        <f t="shared" si="150"/>
        <v/>
      </c>
      <c r="N1603">
        <v>1217.3548279777531</v>
      </c>
      <c r="O1603" s="2">
        <f t="shared" si="151"/>
        <v>121.7354827977753</v>
      </c>
      <c r="P1603" s="2">
        <f>IF(ISNUMBER(O1603),SUMIFS(O$1:$O1603,A$1:$A1603,A1603,C$1:$C1603,C1603,G$1:$G1603,G1603,E$1:$E1603,E1603),"")</f>
        <v>980.02181229136352</v>
      </c>
      <c r="U1603" t="str">
        <f t="shared" si="152"/>
        <v/>
      </c>
      <c r="V1603">
        <v>24.824658393859863</v>
      </c>
      <c r="W1603">
        <v>14.647987365722656</v>
      </c>
      <c r="X1603">
        <v>73.719505310058594</v>
      </c>
      <c r="Y1603">
        <v>44.014791488647461</v>
      </c>
      <c r="Z1603">
        <v>90.325141906738281</v>
      </c>
      <c r="AA1603">
        <v>20.356956481933594</v>
      </c>
      <c r="AB1603">
        <v>3.257113037109375E-2</v>
      </c>
      <c r="AC1603" s="2">
        <f t="shared" si="153"/>
        <v>3.257113037109375E-2</v>
      </c>
      <c r="AD1603">
        <v>11.795120849609376</v>
      </c>
      <c r="AE1603">
        <v>20.542862722124582</v>
      </c>
      <c r="AH1603" s="2">
        <f t="shared" si="154"/>
        <v>3.9649999999999999</v>
      </c>
      <c r="AI1603" s="2">
        <f>IF(ISNUMBER(AH1603),SUMIFS($AH$1:AH1603,$A$1:A1603,A1603,C$1:$C1603,C1603,$G$1:G1603,G1603,$E$1:E1603,E1603),"")</f>
        <v>23.283000000000001</v>
      </c>
      <c r="AJ1603">
        <f t="shared" si="155"/>
        <v>16</v>
      </c>
    </row>
    <row r="1604" spans="1:36" x14ac:dyDescent="0.25">
      <c r="A1604" s="14" t="s">
        <v>104</v>
      </c>
      <c r="B1604" t="s">
        <v>98</v>
      </c>
      <c r="C1604" t="s">
        <v>105</v>
      </c>
      <c r="D1604" s="13">
        <v>42046</v>
      </c>
      <c r="E1604">
        <v>3</v>
      </c>
      <c r="F1604">
        <v>0</v>
      </c>
      <c r="G1604" s="2" t="s">
        <v>89</v>
      </c>
      <c r="H1604" s="2" t="s">
        <v>12</v>
      </c>
      <c r="I1604">
        <v>6</v>
      </c>
      <c r="J1604" s="2" t="s">
        <v>77</v>
      </c>
      <c r="K1604" s="2">
        <v>0</v>
      </c>
      <c r="L1604" s="2"/>
      <c r="M1604" s="2" t="str">
        <f t="shared" si="150"/>
        <v/>
      </c>
      <c r="N1604">
        <v>373.95905221992189</v>
      </c>
      <c r="O1604" s="2">
        <f t="shared" si="151"/>
        <v>37.395905221992187</v>
      </c>
      <c r="P1604" s="2">
        <f>IF(ISNUMBER(O1604),SUMIFS(O$1:$O1604,A$1:$A1604,A1604,C$1:$C1604,C1604,G$1:$G1604,G1604,E$1:$E1604,E1604),"")</f>
        <v>299.47528261595824</v>
      </c>
      <c r="U1604" t="str">
        <f t="shared" si="152"/>
        <v/>
      </c>
      <c r="V1604">
        <v>27.13996696472168</v>
      </c>
      <c r="W1604">
        <v>14.814095973968506</v>
      </c>
      <c r="X1604">
        <v>68.144763946533203</v>
      </c>
      <c r="Y1604">
        <v>47.500417709350586</v>
      </c>
      <c r="Z1604">
        <v>91.029983520507813</v>
      </c>
      <c r="AA1604">
        <v>14.496422290802002</v>
      </c>
      <c r="AB1604">
        <v>2.3194275665283204E-2</v>
      </c>
      <c r="AC1604" s="2">
        <f t="shared" si="153"/>
        <v>2.3194275665283204E-2</v>
      </c>
      <c r="AD1604">
        <v>10.903162231445313</v>
      </c>
      <c r="AE1604">
        <v>24.541062801932366</v>
      </c>
      <c r="AH1604" s="2">
        <f t="shared" si="154"/>
        <v>0.86699999999999999</v>
      </c>
      <c r="AI1604" s="2">
        <f>IF(ISNUMBER(AH1604),SUMIFS($AH$1:AH1604,$A$1:A1604,A1604,C$1:$C1604,C1604,$G$1:G1604,G1604,$E$1:E1604,E1604),"")</f>
        <v>5.9489999999999998</v>
      </c>
      <c r="AJ1604">
        <f t="shared" si="155"/>
        <v>16</v>
      </c>
    </row>
    <row r="1605" spans="1:36" x14ac:dyDescent="0.25">
      <c r="A1605" s="14" t="s">
        <v>103</v>
      </c>
      <c r="B1605" t="s">
        <v>98</v>
      </c>
      <c r="C1605" t="s">
        <v>105</v>
      </c>
      <c r="D1605" s="13">
        <v>42046</v>
      </c>
      <c r="E1605">
        <v>3</v>
      </c>
      <c r="F1605">
        <v>50</v>
      </c>
      <c r="G1605" s="2" t="s">
        <v>89</v>
      </c>
      <c r="H1605" s="2" t="s">
        <v>12</v>
      </c>
      <c r="I1605">
        <v>6</v>
      </c>
      <c r="J1605" s="2" t="s">
        <v>77</v>
      </c>
      <c r="K1605" s="2">
        <v>45</v>
      </c>
      <c r="L1605" s="2"/>
      <c r="M1605" s="2" t="str">
        <f t="shared" si="150"/>
        <v/>
      </c>
      <c r="N1605">
        <v>505.10449259863049</v>
      </c>
      <c r="O1605" s="2">
        <f t="shared" si="151"/>
        <v>50.510449259863051</v>
      </c>
      <c r="P1605" s="2">
        <f>IF(ISNUMBER(O1605),SUMIFS(O$1:$O1605,A$1:$A1605,A1605,C$1:$C1605,C1605,G$1:$G1605,G1605,E$1:$E1605,E1605),"")</f>
        <v>351.75094308511689</v>
      </c>
      <c r="U1605" t="str">
        <f t="shared" si="152"/>
        <v/>
      </c>
      <c r="V1605">
        <v>26.779416084289551</v>
      </c>
      <c r="W1605">
        <v>16.918269157409668</v>
      </c>
      <c r="X1605">
        <v>70.531970977783203</v>
      </c>
      <c r="Y1605">
        <v>46.181272506713867</v>
      </c>
      <c r="Z1605">
        <v>90.698558807373047</v>
      </c>
      <c r="AA1605">
        <v>14.223448276519775</v>
      </c>
      <c r="AB1605">
        <v>2.2757517242431642E-2</v>
      </c>
      <c r="AC1605" s="2">
        <f t="shared" si="153"/>
        <v>2.2757517242431642E-2</v>
      </c>
      <c r="AD1605">
        <v>11.285115356445313</v>
      </c>
      <c r="AE1605">
        <v>22.948256995466625</v>
      </c>
      <c r="AH1605" s="2">
        <f t="shared" si="154"/>
        <v>1.149</v>
      </c>
      <c r="AI1605" s="2">
        <f>IF(ISNUMBER(AH1605),SUMIFS($AH$1:AH1605,$A$1:A1605,A1605,C$1:$C1605,C1605,$G$1:G1605,G1605,$E$1:E1605,E1605),"")</f>
        <v>6.819</v>
      </c>
      <c r="AJ1605">
        <f t="shared" si="155"/>
        <v>16</v>
      </c>
    </row>
    <row r="1606" spans="1:36" x14ac:dyDescent="0.25">
      <c r="A1606" s="14" t="s">
        <v>102</v>
      </c>
      <c r="B1606" t="s">
        <v>98</v>
      </c>
      <c r="C1606" t="s">
        <v>105</v>
      </c>
      <c r="D1606" s="13">
        <v>42046</v>
      </c>
      <c r="E1606">
        <v>3</v>
      </c>
      <c r="F1606">
        <v>100</v>
      </c>
      <c r="G1606" s="2" t="s">
        <v>89</v>
      </c>
      <c r="H1606" s="2" t="s">
        <v>12</v>
      </c>
      <c r="I1606">
        <v>6</v>
      </c>
      <c r="J1606" s="2" t="s">
        <v>77</v>
      </c>
      <c r="K1606" s="2">
        <v>90</v>
      </c>
      <c r="L1606" s="2"/>
      <c r="M1606" s="2" t="str">
        <f t="shared" si="150"/>
        <v/>
      </c>
      <c r="N1606">
        <v>628.46291219993657</v>
      </c>
      <c r="O1606" s="2">
        <f t="shared" si="151"/>
        <v>62.84629121999366</v>
      </c>
      <c r="P1606" s="2">
        <f>IF(ISNUMBER(O1606),SUMIFS(O$1:$O1606,A$1:$A1606,A1606,C$1:$C1606,C1606,G$1:$G1606,G1606,E$1:$E1606,E1606),"")</f>
        <v>440.58273720603518</v>
      </c>
      <c r="U1606" t="str">
        <f t="shared" si="152"/>
        <v/>
      </c>
      <c r="V1606">
        <v>26.191519737243652</v>
      </c>
      <c r="W1606">
        <v>19.098490715026855</v>
      </c>
      <c r="X1606">
        <v>70.93426513671875</v>
      </c>
      <c r="Y1606">
        <v>45.849815368652344</v>
      </c>
      <c r="Z1606">
        <v>90.885688781738281</v>
      </c>
      <c r="AA1606">
        <v>14.124890804290771</v>
      </c>
      <c r="AB1606">
        <v>2.2599825286865233E-2</v>
      </c>
      <c r="AC1606" s="2">
        <f t="shared" si="153"/>
        <v>2.2599825286865233E-2</v>
      </c>
      <c r="AD1606">
        <v>11.349482421875001</v>
      </c>
      <c r="AE1606">
        <v>23.199119219880465</v>
      </c>
      <c r="AH1606" s="2">
        <f t="shared" si="154"/>
        <v>1.42</v>
      </c>
      <c r="AI1606" s="2">
        <f>IF(ISNUMBER(AH1606),SUMIFS($AH$1:AH1606,$A$1:A1606,A1606,C$1:$C1606,C1606,$G$1:G1606,G1606,$E$1:E1606,E1606),"")</f>
        <v>8.8620000000000001</v>
      </c>
      <c r="AJ1606">
        <f t="shared" si="155"/>
        <v>16</v>
      </c>
    </row>
    <row r="1607" spans="1:36" x14ac:dyDescent="0.25">
      <c r="A1607" s="14" t="s">
        <v>101</v>
      </c>
      <c r="B1607" t="s">
        <v>98</v>
      </c>
      <c r="C1607" t="s">
        <v>105</v>
      </c>
      <c r="D1607" s="13">
        <v>42046</v>
      </c>
      <c r="E1607">
        <v>3</v>
      </c>
      <c r="F1607">
        <v>200</v>
      </c>
      <c r="G1607" s="2" t="s">
        <v>89</v>
      </c>
      <c r="H1607" s="2" t="s">
        <v>12</v>
      </c>
      <c r="I1607">
        <v>6</v>
      </c>
      <c r="J1607" s="2" t="s">
        <v>77</v>
      </c>
      <c r="K1607" s="2">
        <v>180</v>
      </c>
      <c r="L1607" s="2"/>
      <c r="M1607" s="2" t="str">
        <f t="shared" si="150"/>
        <v/>
      </c>
      <c r="N1607">
        <v>632.80423280423292</v>
      </c>
      <c r="O1607" s="2">
        <f t="shared" si="151"/>
        <v>63.280423280423292</v>
      </c>
      <c r="P1607" s="2">
        <f>IF(ISNUMBER(O1607),SUMIFS(O$1:$O1607,A$1:$A1607,A1607,C$1:$C1607,C1607,G$1:$G1607,G1607,E$1:$E1607,E1607),"")</f>
        <v>529.62707697388259</v>
      </c>
      <c r="U1607" t="str">
        <f t="shared" si="152"/>
        <v/>
      </c>
      <c r="V1607">
        <v>25.985756874084473</v>
      </c>
      <c r="W1607">
        <v>18.040712356567383</v>
      </c>
      <c r="X1607">
        <v>71.140621185302734</v>
      </c>
      <c r="Y1607">
        <v>46.265935897827148</v>
      </c>
      <c r="Z1607">
        <v>91.018970489501953</v>
      </c>
      <c r="AA1607">
        <v>14.665196895599365</v>
      </c>
      <c r="AB1607">
        <v>2.3464315032958982E-2</v>
      </c>
      <c r="AC1607" s="2">
        <f t="shared" si="153"/>
        <v>2.3464315032958982E-2</v>
      </c>
      <c r="AD1607">
        <v>11.382499389648437</v>
      </c>
      <c r="AE1607">
        <v>24.112903225806452</v>
      </c>
      <c r="AH1607" s="2">
        <f t="shared" si="154"/>
        <v>1.4850000000000001</v>
      </c>
      <c r="AI1607" s="2">
        <f>IF(ISNUMBER(AH1607),SUMIFS($AH$1:AH1607,$A$1:A1607,A1607,C$1:$C1607,C1607,$G$1:G1607,G1607,$E$1:E1607,E1607),"")</f>
        <v>10.281000000000001</v>
      </c>
      <c r="AJ1607">
        <f t="shared" si="155"/>
        <v>16</v>
      </c>
    </row>
    <row r="1608" spans="1:36" x14ac:dyDescent="0.25">
      <c r="A1608" s="14" t="s">
        <v>100</v>
      </c>
      <c r="B1608" t="s">
        <v>98</v>
      </c>
      <c r="C1608" t="s">
        <v>105</v>
      </c>
      <c r="D1608" s="13">
        <v>42046</v>
      </c>
      <c r="E1608">
        <v>3</v>
      </c>
      <c r="F1608">
        <v>350</v>
      </c>
      <c r="G1608" s="2" t="s">
        <v>89</v>
      </c>
      <c r="H1608" s="2" t="s">
        <v>12</v>
      </c>
      <c r="I1608">
        <v>6</v>
      </c>
      <c r="J1608" s="2" t="s">
        <v>77</v>
      </c>
      <c r="K1608" s="2">
        <v>350</v>
      </c>
      <c r="L1608" s="2"/>
      <c r="M1608" s="2" t="str">
        <f t="shared" si="150"/>
        <v/>
      </c>
      <c r="N1608">
        <v>864.57723895391712</v>
      </c>
      <c r="O1608" s="2">
        <f t="shared" si="151"/>
        <v>86.457723895391709</v>
      </c>
      <c r="P1608" s="2">
        <f>IF(ISNUMBER(O1608),SUMIFS(O$1:$O1608,A$1:$A1608,A1608,C$1:$C1608,C1608,G$1:$G1608,G1608,E$1:$E1608,E1608),"")</f>
        <v>768.44972476613793</v>
      </c>
      <c r="U1608" t="str">
        <f t="shared" si="152"/>
        <v/>
      </c>
      <c r="V1608">
        <v>24.584117889404297</v>
      </c>
      <c r="W1608">
        <v>15.768753528594971</v>
      </c>
      <c r="X1608">
        <v>73.901912689208984</v>
      </c>
      <c r="Y1608">
        <v>45.060840606689453</v>
      </c>
      <c r="Z1608">
        <v>91.003826141357422</v>
      </c>
      <c r="AA1608">
        <v>17.823514938354492</v>
      </c>
      <c r="AB1608">
        <v>2.8517623901367188E-2</v>
      </c>
      <c r="AC1608" s="2">
        <f t="shared" si="153"/>
        <v>2.8517623901367188E-2</v>
      </c>
      <c r="AD1608">
        <v>11.824306030273437</v>
      </c>
      <c r="AE1608">
        <v>24.881728679197039</v>
      </c>
      <c r="AH1608" s="2">
        <f t="shared" si="154"/>
        <v>2.4660000000000002</v>
      </c>
      <c r="AI1608" s="2">
        <f>IF(ISNUMBER(AH1608),SUMIFS($AH$1:AH1608,$A$1:A1608,A1608,C$1:$C1608,C1608,$G$1:G1608,G1608,$E$1:E1608,E1608),"")</f>
        <v>17.352</v>
      </c>
      <c r="AJ1608">
        <f t="shared" si="155"/>
        <v>16</v>
      </c>
    </row>
    <row r="1609" spans="1:36" x14ac:dyDescent="0.25">
      <c r="A1609" s="14" t="s">
        <v>99</v>
      </c>
      <c r="B1609" t="s">
        <v>98</v>
      </c>
      <c r="C1609" t="s">
        <v>105</v>
      </c>
      <c r="D1609" s="13">
        <v>42046</v>
      </c>
      <c r="E1609">
        <v>3</v>
      </c>
      <c r="F1609">
        <v>500</v>
      </c>
      <c r="G1609" s="2" t="s">
        <v>89</v>
      </c>
      <c r="H1609" s="2" t="s">
        <v>12</v>
      </c>
      <c r="I1609">
        <v>6</v>
      </c>
      <c r="J1609" s="2" t="s">
        <v>77</v>
      </c>
      <c r="K1609" s="2">
        <v>450</v>
      </c>
      <c r="L1609" s="2"/>
      <c r="M1609" s="2" t="str">
        <f t="shared" si="150"/>
        <v/>
      </c>
      <c r="N1609">
        <v>1100.4795070407256</v>
      </c>
      <c r="O1609" s="2">
        <f t="shared" si="151"/>
        <v>110.04795070407256</v>
      </c>
      <c r="P1609" s="2">
        <f>IF(ISNUMBER(O1609),SUMIFS(O$1:$O1609,A$1:$A1609,A1609,C$1:$C1609,C1609,G$1:$G1609,G1609,E$1:$E1609,E1609),"")</f>
        <v>1017.8634230642759</v>
      </c>
      <c r="U1609" t="str">
        <f t="shared" si="152"/>
        <v/>
      </c>
      <c r="V1609">
        <v>23.879904747009277</v>
      </c>
      <c r="W1609">
        <v>17.236268997192383</v>
      </c>
      <c r="X1609">
        <v>73.759735107421875</v>
      </c>
      <c r="Y1609">
        <v>43.328178405761719</v>
      </c>
      <c r="Z1609">
        <v>90.266361236572266</v>
      </c>
      <c r="AA1609">
        <v>18.62192440032959</v>
      </c>
      <c r="AB1609">
        <v>2.9795079040527344E-2</v>
      </c>
      <c r="AC1609" s="2">
        <f t="shared" si="153"/>
        <v>2.9795079040527344E-2</v>
      </c>
      <c r="AD1609">
        <v>11.8015576171875</v>
      </c>
      <c r="AE1609">
        <v>23.213239601640304</v>
      </c>
      <c r="AH1609" s="2">
        <f t="shared" si="154"/>
        <v>3.2789999999999999</v>
      </c>
      <c r="AI1609" s="2">
        <f>IF(ISNUMBER(AH1609),SUMIFS($AH$1:AH1609,$A$1:A1609,A1609,C$1:$C1609,C1609,$G$1:G1609,G1609,$E$1:E1609,E1609),"")</f>
        <v>24.819999999999997</v>
      </c>
      <c r="AJ1609">
        <f t="shared" si="155"/>
        <v>16</v>
      </c>
    </row>
    <row r="1610" spans="1:36" x14ac:dyDescent="0.25">
      <c r="A1610" s="14" t="s">
        <v>104</v>
      </c>
      <c r="B1610" t="s">
        <v>98</v>
      </c>
      <c r="C1610" t="s">
        <v>105</v>
      </c>
      <c r="D1610" s="13">
        <v>42046</v>
      </c>
      <c r="E1610">
        <v>4</v>
      </c>
      <c r="F1610">
        <v>0</v>
      </c>
      <c r="G1610" s="2" t="s">
        <v>89</v>
      </c>
      <c r="H1610" s="2" t="s">
        <v>12</v>
      </c>
      <c r="I1610">
        <v>6</v>
      </c>
      <c r="J1610" s="2" t="s">
        <v>77</v>
      </c>
      <c r="K1610" s="2">
        <v>0</v>
      </c>
      <c r="L1610" s="2"/>
      <c r="M1610" s="2" t="str">
        <f t="shared" si="150"/>
        <v/>
      </c>
      <c r="N1610">
        <v>481.2490600604296</v>
      </c>
      <c r="O1610" s="2">
        <f t="shared" si="151"/>
        <v>48.124906006042963</v>
      </c>
      <c r="P1610" s="2">
        <f>IF(ISNUMBER(O1610),SUMIFS(O$1:$O1610,A$1:$A1610,A1610,C$1:$C1610,C1610,G$1:$G1610,G1610,E$1:$E1610,E1610),"")</f>
        <v>422.62743057000574</v>
      </c>
      <c r="U1610" t="str">
        <f t="shared" si="152"/>
        <v/>
      </c>
      <c r="V1610">
        <v>24.848031044006348</v>
      </c>
      <c r="W1610">
        <v>17.197047233581543</v>
      </c>
      <c r="X1610">
        <v>69.981849670410156</v>
      </c>
      <c r="Y1610">
        <v>43.441707611083984</v>
      </c>
      <c r="Z1610">
        <v>89.833866119384766</v>
      </c>
      <c r="AA1610">
        <v>14.836884498596191</v>
      </c>
      <c r="AB1610">
        <v>2.3739015197753909E-2</v>
      </c>
      <c r="AC1610" s="2">
        <f t="shared" si="153"/>
        <v>2.3739015197753909E-2</v>
      </c>
      <c r="AD1610">
        <v>11.197095947265625</v>
      </c>
      <c r="AE1610">
        <v>25.839793281653751</v>
      </c>
      <c r="AH1610" s="2">
        <f t="shared" si="154"/>
        <v>1.1419999999999999</v>
      </c>
      <c r="AI1610" s="2">
        <f>IF(ISNUMBER(AH1610),SUMIFS($AH$1:AH1610,$A$1:A1610,A1610,C$1:$C1610,C1610,$G$1:G1610,G1610,$E$1:E1610,E1610),"")</f>
        <v>8.2650000000000006</v>
      </c>
      <c r="AJ1610">
        <f t="shared" si="155"/>
        <v>16</v>
      </c>
    </row>
    <row r="1611" spans="1:36" x14ac:dyDescent="0.25">
      <c r="A1611" s="14" t="s">
        <v>103</v>
      </c>
      <c r="B1611" t="s">
        <v>98</v>
      </c>
      <c r="C1611" t="s">
        <v>105</v>
      </c>
      <c r="D1611" s="13">
        <v>42046</v>
      </c>
      <c r="E1611">
        <v>4</v>
      </c>
      <c r="F1611">
        <v>50</v>
      </c>
      <c r="G1611" s="2" t="s">
        <v>89</v>
      </c>
      <c r="H1611" s="2" t="s">
        <v>12</v>
      </c>
      <c r="I1611">
        <v>6</v>
      </c>
      <c r="J1611" s="2" t="s">
        <v>77</v>
      </c>
      <c r="K1611" s="2">
        <v>45</v>
      </c>
      <c r="L1611" s="2"/>
      <c r="M1611" s="2" t="str">
        <f t="shared" si="150"/>
        <v/>
      </c>
      <c r="N1611">
        <v>331.33827752169327</v>
      </c>
      <c r="O1611" s="2">
        <f t="shared" si="151"/>
        <v>33.133827752169324</v>
      </c>
      <c r="P1611" s="2">
        <f>IF(ISNUMBER(O1611),SUMIFS(O$1:$O1611,A$1:$A1611,A1611,C$1:$C1611,C1611,G$1:$G1611,G1611,E$1:$E1611,E1611),"")</f>
        <v>301.92882141787589</v>
      </c>
      <c r="U1611" t="str">
        <f t="shared" si="152"/>
        <v/>
      </c>
      <c r="V1611">
        <v>25.783306121826172</v>
      </c>
      <c r="W1611">
        <v>14.599864959716797</v>
      </c>
      <c r="X1611">
        <v>65.86279296875</v>
      </c>
      <c r="Y1611">
        <v>45.956851959228516</v>
      </c>
      <c r="Z1611">
        <v>87.454517364501953</v>
      </c>
      <c r="AA1611">
        <v>13.75822639465332</v>
      </c>
      <c r="AB1611">
        <v>2.201316223144531E-2</v>
      </c>
      <c r="AC1611" s="2">
        <f t="shared" si="153"/>
        <v>2.201316223144531E-2</v>
      </c>
      <c r="AD1611">
        <v>10.538046875000001</v>
      </c>
      <c r="AE1611">
        <v>29.287937030935385</v>
      </c>
      <c r="AH1611" s="2">
        <f t="shared" si="154"/>
        <v>0.72899999999999998</v>
      </c>
      <c r="AI1611" s="2">
        <f>IF(ISNUMBER(AH1611),SUMIFS($AH$1:AH1611,$A$1:A1611,A1611,C$1:$C1611,C1611,$G$1:G1611,G1611,$E$1:E1611,E1611),"")</f>
        <v>5.8630000000000004</v>
      </c>
      <c r="AJ1611">
        <f t="shared" si="155"/>
        <v>16</v>
      </c>
    </row>
    <row r="1612" spans="1:36" x14ac:dyDescent="0.25">
      <c r="A1612" s="14" t="s">
        <v>102</v>
      </c>
      <c r="B1612" t="s">
        <v>98</v>
      </c>
      <c r="C1612" t="s">
        <v>105</v>
      </c>
      <c r="D1612" s="13">
        <v>42046</v>
      </c>
      <c r="E1612">
        <v>4</v>
      </c>
      <c r="F1612">
        <v>100</v>
      </c>
      <c r="G1612" s="2" t="s">
        <v>89</v>
      </c>
      <c r="H1612" s="2" t="s">
        <v>12</v>
      </c>
      <c r="I1612">
        <v>6</v>
      </c>
      <c r="J1612" s="2" t="s">
        <v>77</v>
      </c>
      <c r="K1612" s="2">
        <v>90</v>
      </c>
      <c r="L1612" s="2"/>
      <c r="M1612" s="2" t="str">
        <f t="shared" si="150"/>
        <v/>
      </c>
      <c r="N1612">
        <v>942.38343867362801</v>
      </c>
      <c r="O1612" s="2">
        <f t="shared" si="151"/>
        <v>94.238343867362801</v>
      </c>
      <c r="P1612" s="2">
        <f>IF(ISNUMBER(O1612),SUMIFS(O$1:$O1612,A$1:$A1612,A1612,C$1:$C1612,C1612,G$1:$G1612,G1612,E$1:$E1612,E1612),"")</f>
        <v>365.68555764576024</v>
      </c>
      <c r="U1612" t="str">
        <f t="shared" si="152"/>
        <v/>
      </c>
      <c r="V1612">
        <v>24.657039642333984</v>
      </c>
      <c r="W1612">
        <v>21.18373966217041</v>
      </c>
      <c r="X1612">
        <v>72.212890625</v>
      </c>
      <c r="Y1612">
        <v>44.566684722900391</v>
      </c>
      <c r="Z1612">
        <v>91.328292846679688</v>
      </c>
      <c r="AA1612">
        <v>14.562663555145264</v>
      </c>
      <c r="AB1612">
        <v>2.3300261688232422E-2</v>
      </c>
      <c r="AC1612" s="2">
        <f t="shared" si="153"/>
        <v>2.3300261688232422E-2</v>
      </c>
      <c r="AD1612">
        <v>11.554062500000001</v>
      </c>
      <c r="AE1612">
        <v>26.504534212695791</v>
      </c>
      <c r="AH1612" s="2">
        <f t="shared" si="154"/>
        <v>2.1960000000000002</v>
      </c>
      <c r="AI1612" s="2">
        <f>IF(ISNUMBER(AH1612),SUMIFS($AH$1:AH1612,$A$1:A1612,A1612,C$1:$C1612,C1612,$G$1:G1612,G1612,$E$1:E1612,E1612),"")</f>
        <v>7.4090000000000007</v>
      </c>
      <c r="AJ1612">
        <f t="shared" si="155"/>
        <v>16</v>
      </c>
    </row>
    <row r="1613" spans="1:36" x14ac:dyDescent="0.25">
      <c r="A1613" s="14" t="s">
        <v>101</v>
      </c>
      <c r="B1613" t="s">
        <v>98</v>
      </c>
      <c r="C1613" t="s">
        <v>105</v>
      </c>
      <c r="D1613" s="13">
        <v>42046</v>
      </c>
      <c r="E1613">
        <v>4</v>
      </c>
      <c r="F1613">
        <v>200</v>
      </c>
      <c r="G1613" s="2" t="s">
        <v>89</v>
      </c>
      <c r="H1613" s="2" t="s">
        <v>12</v>
      </c>
      <c r="I1613">
        <v>6</v>
      </c>
      <c r="J1613" s="2" t="s">
        <v>77</v>
      </c>
      <c r="K1613" s="2">
        <v>180</v>
      </c>
      <c r="L1613" s="2"/>
      <c r="M1613" s="2" t="str">
        <f t="shared" si="150"/>
        <v/>
      </c>
      <c r="N1613">
        <v>857.22661975960125</v>
      </c>
      <c r="O1613" s="2">
        <f t="shared" si="151"/>
        <v>85.722661975960122</v>
      </c>
      <c r="P1613" s="2">
        <f>IF(ISNUMBER(O1613),SUMIFS(O$1:$O1613,A$1:$A1613,A1613,C$1:$C1613,C1613,G$1:$G1613,G1613,E$1:$E1613,E1613),"")</f>
        <v>479.99516643913114</v>
      </c>
      <c r="U1613" t="str">
        <f t="shared" si="152"/>
        <v/>
      </c>
      <c r="V1613">
        <v>25.02884578704834</v>
      </c>
      <c r="W1613">
        <v>19.804789543151855</v>
      </c>
      <c r="X1613">
        <v>71.449642181396484</v>
      </c>
      <c r="Y1613">
        <v>44.465606689453125</v>
      </c>
      <c r="Z1613">
        <v>91.926174163818359</v>
      </c>
      <c r="AA1613">
        <v>15.677203178405762</v>
      </c>
      <c r="AB1613">
        <v>2.5083525085449219E-2</v>
      </c>
      <c r="AC1613" s="2">
        <f t="shared" si="153"/>
        <v>2.5083525085449219E-2</v>
      </c>
      <c r="AD1613">
        <v>11.431942749023438</v>
      </c>
      <c r="AE1613">
        <v>23.548812664907654</v>
      </c>
      <c r="AH1613" s="2">
        <f t="shared" si="154"/>
        <v>2.15</v>
      </c>
      <c r="AI1613" s="2">
        <f>IF(ISNUMBER(AH1613),SUMIFS($AH$1:AH1613,$A$1:A1613,A1613,C$1:$C1613,C1613,$G$1:G1613,G1613,$E$1:E1613,E1613),"")</f>
        <v>9.3239999999999998</v>
      </c>
      <c r="AJ1613">
        <f t="shared" si="155"/>
        <v>16</v>
      </c>
    </row>
    <row r="1614" spans="1:36" x14ac:dyDescent="0.25">
      <c r="A1614" s="14" t="s">
        <v>100</v>
      </c>
      <c r="B1614" t="s">
        <v>98</v>
      </c>
      <c r="C1614" t="s">
        <v>105</v>
      </c>
      <c r="D1614" s="13">
        <v>42046</v>
      </c>
      <c r="E1614">
        <v>4</v>
      </c>
      <c r="F1614">
        <v>350</v>
      </c>
      <c r="G1614" s="2" t="s">
        <v>89</v>
      </c>
      <c r="H1614" s="2" t="s">
        <v>12</v>
      </c>
      <c r="I1614">
        <v>6</v>
      </c>
      <c r="J1614" s="2" t="s">
        <v>77</v>
      </c>
      <c r="K1614" s="2">
        <v>350</v>
      </c>
      <c r="L1614" s="2"/>
      <c r="M1614" s="2" t="str">
        <f t="shared" si="150"/>
        <v/>
      </c>
      <c r="N1614">
        <v>736.35618742877057</v>
      </c>
      <c r="O1614" s="2">
        <f t="shared" si="151"/>
        <v>73.635618742877057</v>
      </c>
      <c r="P1614" s="2">
        <f>IF(ISNUMBER(O1614),SUMIFS(O$1:$O1614,A$1:$A1614,A1614,C$1:$C1614,C1614,G$1:$G1614,G1614,E$1:$E1614,E1614),"")</f>
        <v>692.10425867843151</v>
      </c>
      <c r="U1614" t="str">
        <f t="shared" si="152"/>
        <v/>
      </c>
      <c r="V1614">
        <v>24.397199630737305</v>
      </c>
      <c r="W1614">
        <v>22.226594924926758</v>
      </c>
      <c r="X1614">
        <v>74.745326995849609</v>
      </c>
      <c r="Y1614">
        <v>45.223072052001953</v>
      </c>
      <c r="Z1614">
        <v>92.089023590087891</v>
      </c>
      <c r="AA1614">
        <v>14.978820323944092</v>
      </c>
      <c r="AB1614">
        <v>2.3966112518310548E-2</v>
      </c>
      <c r="AC1614" s="2">
        <f t="shared" si="153"/>
        <v>2.3966112518310548E-2</v>
      </c>
      <c r="AD1614">
        <v>11.959252319335938</v>
      </c>
      <c r="AE1614">
        <v>23.508668821627975</v>
      </c>
      <c r="AH1614" s="2">
        <f t="shared" si="154"/>
        <v>1.7649999999999999</v>
      </c>
      <c r="AI1614" s="2">
        <f>IF(ISNUMBER(AH1614),SUMIFS($AH$1:AH1614,$A$1:A1614,A1614,C$1:$C1614,C1614,$G$1:G1614,G1614,$E$1:E1614,E1614),"")</f>
        <v>14.920999999999999</v>
      </c>
      <c r="AJ1614">
        <f t="shared" si="155"/>
        <v>16</v>
      </c>
    </row>
    <row r="1615" spans="1:36" x14ac:dyDescent="0.25">
      <c r="A1615" s="14" t="s">
        <v>99</v>
      </c>
      <c r="B1615" t="s">
        <v>98</v>
      </c>
      <c r="C1615" t="s">
        <v>105</v>
      </c>
      <c r="D1615" s="13">
        <v>42046</v>
      </c>
      <c r="E1615">
        <v>4</v>
      </c>
      <c r="F1615">
        <v>500</v>
      </c>
      <c r="G1615" s="2" t="s">
        <v>89</v>
      </c>
      <c r="H1615" s="2" t="s">
        <v>12</v>
      </c>
      <c r="I1615">
        <v>6</v>
      </c>
      <c r="J1615" s="2" t="s">
        <v>77</v>
      </c>
      <c r="K1615" s="2">
        <v>450</v>
      </c>
      <c r="L1615" s="2"/>
      <c r="M1615" s="2" t="str">
        <f t="shared" si="150"/>
        <v/>
      </c>
      <c r="N1615">
        <v>1428.9885171640556</v>
      </c>
      <c r="O1615" s="2">
        <f t="shared" si="151"/>
        <v>142.89885171640555</v>
      </c>
      <c r="P1615" s="2">
        <f>IF(ISNUMBER(O1615),SUMIFS(O$1:$O1615,A$1:$A1615,A1615,C$1:$C1615,C1615,G$1:$G1615,G1615,E$1:$E1615,E1615),"")</f>
        <v>879.42764017751097</v>
      </c>
      <c r="U1615" t="str">
        <f t="shared" si="152"/>
        <v/>
      </c>
      <c r="V1615">
        <v>23.907285690307617</v>
      </c>
      <c r="W1615">
        <v>17.492207527160645</v>
      </c>
      <c r="X1615">
        <v>73.730861663818359</v>
      </c>
      <c r="Y1615">
        <v>43.810480117797852</v>
      </c>
      <c r="Z1615">
        <v>91.27532958984375</v>
      </c>
      <c r="AA1615">
        <v>18.285853385925293</v>
      </c>
      <c r="AB1615">
        <v>2.9257365417480471E-2</v>
      </c>
      <c r="AC1615" s="2">
        <f t="shared" si="153"/>
        <v>2.9257365417480471E-2</v>
      </c>
      <c r="AD1615">
        <v>11.796937866210937</v>
      </c>
      <c r="AE1615">
        <v>21.92198293376676</v>
      </c>
      <c r="AH1615" s="2">
        <f t="shared" si="154"/>
        <v>4.181</v>
      </c>
      <c r="AI1615" s="2">
        <f>IF(ISNUMBER(AH1615),SUMIFS($AH$1:AH1615,$A$1:A1615,A1615,C$1:$C1615,C1615,$G$1:G1615,G1615,$E$1:E1615,E1615),"")</f>
        <v>21.422000000000001</v>
      </c>
      <c r="AJ1615">
        <f t="shared" si="155"/>
        <v>16</v>
      </c>
    </row>
    <row r="1616" spans="1:36" x14ac:dyDescent="0.25">
      <c r="A1616" s="14" t="s">
        <v>104</v>
      </c>
      <c r="B1616" t="s">
        <v>98</v>
      </c>
      <c r="C1616" t="s">
        <v>105</v>
      </c>
      <c r="D1616" s="13">
        <v>42073</v>
      </c>
      <c r="E1616">
        <v>1</v>
      </c>
      <c r="F1616">
        <v>0</v>
      </c>
      <c r="G1616" s="2" t="s">
        <v>89</v>
      </c>
      <c r="H1616" s="2" t="s">
        <v>12</v>
      </c>
      <c r="I1616">
        <v>7</v>
      </c>
      <c r="J1616" s="2" t="s">
        <v>77</v>
      </c>
      <c r="K1616" s="2">
        <v>0</v>
      </c>
      <c r="L1616" s="2"/>
      <c r="M1616" s="2" t="str">
        <f t="shared" si="150"/>
        <v/>
      </c>
      <c r="N1616">
        <v>234.84789442236254</v>
      </c>
      <c r="O1616" s="2">
        <f t="shared" si="151"/>
        <v>23.484789442236256</v>
      </c>
      <c r="P1616" s="2">
        <f>IF(ISNUMBER(O1616),SUMIFS(O$1:$O1616,A$1:$A1616,A1616,C$1:$C1616,C1616,G$1:$G1616,G1616,E$1:$E1616,E1616),"")</f>
        <v>239.52062303498923</v>
      </c>
      <c r="U1616" t="str">
        <f t="shared" si="152"/>
        <v/>
      </c>
      <c r="V1616">
        <v>26.138744354248047</v>
      </c>
      <c r="W1616">
        <v>12.760388851165771</v>
      </c>
      <c r="X1616">
        <v>70.589862823486328</v>
      </c>
      <c r="Y1616">
        <v>46.981426239013672</v>
      </c>
      <c r="Z1616">
        <v>89.763202667236328</v>
      </c>
      <c r="AA1616">
        <v>17.342619895935059</v>
      </c>
      <c r="AB1616">
        <v>2.7748191833496094E-2</v>
      </c>
      <c r="AC1616" s="2">
        <f t="shared" si="153"/>
        <v>2.7748191833496094E-2</v>
      </c>
      <c r="AD1616">
        <v>11.294378051757812</v>
      </c>
      <c r="AE1616">
        <v>18.494271685761049</v>
      </c>
      <c r="AH1616" s="2">
        <f t="shared" si="154"/>
        <v>0.65200000000000002</v>
      </c>
      <c r="AI1616" s="2">
        <f>IF(ISNUMBER(AH1616),SUMIFS($AH$1:AH1616,$A$1:A1616,A1616,C$1:$C1616,C1616,$G$1:G1616,G1616,$E$1:E1616,E1616),"")</f>
        <v>5.0360000000000005</v>
      </c>
      <c r="AJ1616">
        <f t="shared" si="155"/>
        <v>16</v>
      </c>
    </row>
    <row r="1617" spans="1:36" x14ac:dyDescent="0.25">
      <c r="A1617" s="14" t="s">
        <v>103</v>
      </c>
      <c r="B1617" t="s">
        <v>98</v>
      </c>
      <c r="C1617" t="s">
        <v>105</v>
      </c>
      <c r="D1617" s="13">
        <v>42073</v>
      </c>
      <c r="E1617">
        <v>1</v>
      </c>
      <c r="F1617">
        <v>50</v>
      </c>
      <c r="G1617" s="2" t="s">
        <v>89</v>
      </c>
      <c r="H1617" s="2" t="s">
        <v>12</v>
      </c>
      <c r="I1617">
        <v>7</v>
      </c>
      <c r="J1617" s="2" t="s">
        <v>77</v>
      </c>
      <c r="K1617" s="2">
        <v>45</v>
      </c>
      <c r="L1617" s="2"/>
      <c r="M1617" s="2" t="str">
        <f t="shared" si="150"/>
        <v/>
      </c>
      <c r="N1617">
        <v>576.50410591587058</v>
      </c>
      <c r="O1617" s="2">
        <f t="shared" si="151"/>
        <v>57.650410591587061</v>
      </c>
      <c r="P1617" s="2">
        <f>IF(ISNUMBER(O1617),SUMIFS(O$1:$O1617,A$1:$A1617,A1617,C$1:$C1617,C1617,G$1:$G1617,G1617,E$1:$E1617,E1617),"")</f>
        <v>405.78251747036603</v>
      </c>
      <c r="U1617" t="str">
        <f t="shared" si="152"/>
        <v/>
      </c>
      <c r="V1617">
        <v>26.486905097961426</v>
      </c>
      <c r="W1617">
        <v>11.623499870300293</v>
      </c>
      <c r="X1617">
        <v>71.053577423095703</v>
      </c>
      <c r="Y1617">
        <v>47.180858612060547</v>
      </c>
      <c r="Z1617">
        <v>90.524620056152344</v>
      </c>
      <c r="AA1617">
        <v>18.259306907653809</v>
      </c>
      <c r="AB1617">
        <v>2.9214891052246093E-2</v>
      </c>
      <c r="AC1617" s="2">
        <f t="shared" si="153"/>
        <v>2.9214891052246093E-2</v>
      </c>
      <c r="AD1617">
        <v>11.368572387695313</v>
      </c>
      <c r="AE1617">
        <v>18.916540975364505</v>
      </c>
      <c r="AH1617" s="2">
        <f t="shared" si="154"/>
        <v>1.6839999999999999</v>
      </c>
      <c r="AI1617" s="2">
        <f>IF(ISNUMBER(AH1617),SUMIFS($AH$1:AH1617,$A$1:A1617,A1617,C$1:$C1617,C1617,$G$1:G1617,G1617,$E$1:E1617,E1617),"")</f>
        <v>8.641</v>
      </c>
      <c r="AJ1617">
        <f t="shared" si="155"/>
        <v>16</v>
      </c>
    </row>
    <row r="1618" spans="1:36" x14ac:dyDescent="0.25">
      <c r="A1618" s="14" t="s">
        <v>102</v>
      </c>
      <c r="B1618" t="s">
        <v>98</v>
      </c>
      <c r="C1618" t="s">
        <v>105</v>
      </c>
      <c r="D1618" s="13">
        <v>42073</v>
      </c>
      <c r="E1618">
        <v>1</v>
      </c>
      <c r="F1618">
        <v>100</v>
      </c>
      <c r="G1618" s="2" t="s">
        <v>89</v>
      </c>
      <c r="H1618" s="2" t="s">
        <v>12</v>
      </c>
      <c r="I1618">
        <v>7</v>
      </c>
      <c r="J1618" s="2" t="s">
        <v>77</v>
      </c>
      <c r="K1618" s="2">
        <v>90</v>
      </c>
      <c r="L1618" s="2"/>
      <c r="M1618" s="2" t="str">
        <f t="shared" si="150"/>
        <v/>
      </c>
      <c r="N1618">
        <v>530.14400711280348</v>
      </c>
      <c r="O1618" s="2">
        <f t="shared" si="151"/>
        <v>53.014400711280345</v>
      </c>
      <c r="P1618" s="2">
        <f>IF(ISNUMBER(O1618),SUMIFS(O$1:$O1618,A$1:$A1618,A1618,C$1:$C1618,C1618,G$1:$G1618,G1618,E$1:$E1618,E1618),"")</f>
        <v>499.35742906671362</v>
      </c>
      <c r="U1618" t="str">
        <f t="shared" si="152"/>
        <v/>
      </c>
      <c r="V1618">
        <v>27.762450218200684</v>
      </c>
      <c r="W1618">
        <v>13.753692626953125</v>
      </c>
      <c r="X1618">
        <v>69.658725738525391</v>
      </c>
      <c r="Y1618">
        <v>48.829893112182617</v>
      </c>
      <c r="Z1618">
        <v>91.092193603515625</v>
      </c>
      <c r="AA1618">
        <v>17.366237640380859</v>
      </c>
      <c r="AB1618">
        <v>2.7785980224609378E-2</v>
      </c>
      <c r="AC1618" s="2">
        <f t="shared" si="153"/>
        <v>2.7785980224609378E-2</v>
      </c>
      <c r="AD1618">
        <v>11.145396118164063</v>
      </c>
      <c r="AE1618">
        <v>16.479805484263135</v>
      </c>
      <c r="AH1618" s="2">
        <f t="shared" si="154"/>
        <v>1.4730000000000001</v>
      </c>
      <c r="AI1618" s="2">
        <f>IF(ISNUMBER(AH1618),SUMIFS($AH$1:AH1618,$A$1:A1618,A1618,C$1:$C1618,C1618,$G$1:G1618,G1618,$E$1:E1618,E1618),"")</f>
        <v>10.175000000000001</v>
      </c>
      <c r="AJ1618">
        <f t="shared" si="155"/>
        <v>16</v>
      </c>
    </row>
    <row r="1619" spans="1:36" x14ac:dyDescent="0.25">
      <c r="A1619" s="14" t="s">
        <v>101</v>
      </c>
      <c r="B1619" t="s">
        <v>98</v>
      </c>
      <c r="C1619" t="s">
        <v>105</v>
      </c>
      <c r="D1619" s="13">
        <v>42073</v>
      </c>
      <c r="E1619">
        <v>1</v>
      </c>
      <c r="F1619">
        <v>200</v>
      </c>
      <c r="G1619" s="2" t="s">
        <v>89</v>
      </c>
      <c r="H1619" s="2" t="s">
        <v>12</v>
      </c>
      <c r="I1619">
        <v>7</v>
      </c>
      <c r="J1619" s="2" t="s">
        <v>77</v>
      </c>
      <c r="K1619" s="2">
        <v>180</v>
      </c>
      <c r="L1619" s="2"/>
      <c r="M1619" s="2" t="str">
        <f t="shared" si="150"/>
        <v/>
      </c>
      <c r="N1619">
        <v>451.81230100440155</v>
      </c>
      <c r="O1619" s="2">
        <f t="shared" si="151"/>
        <v>45.181230100440153</v>
      </c>
      <c r="P1619" s="2">
        <f>IF(ISNUMBER(O1619),SUMIFS(O$1:$O1619,A$1:$A1619,A1619,C$1:$C1619,C1619,G$1:$G1619,G1619,E$1:$E1619,E1619),"")</f>
        <v>478.58873922061281</v>
      </c>
      <c r="U1619" t="str">
        <f t="shared" si="152"/>
        <v/>
      </c>
      <c r="V1619">
        <v>26.717267990112305</v>
      </c>
      <c r="W1619">
        <v>13.753776073455811</v>
      </c>
      <c r="X1619">
        <v>71.837486267089844</v>
      </c>
      <c r="Y1619">
        <v>46.772655487060547</v>
      </c>
      <c r="Z1619">
        <v>91.210163116455078</v>
      </c>
      <c r="AA1619">
        <v>17.24843692779541</v>
      </c>
      <c r="AB1619">
        <v>2.7597499084472656E-2</v>
      </c>
      <c r="AC1619" s="2">
        <f t="shared" si="153"/>
        <v>2.7597499084472656E-2</v>
      </c>
      <c r="AD1619">
        <v>11.493997802734375</v>
      </c>
      <c r="AE1619">
        <v>17.790109352048312</v>
      </c>
      <c r="AH1619" s="2">
        <f t="shared" si="154"/>
        <v>1.2470000000000001</v>
      </c>
      <c r="AI1619" s="2">
        <f>IF(ISNUMBER(AH1619),SUMIFS($AH$1:AH1619,$A$1:A1619,A1619,C$1:$C1619,C1619,$G$1:G1619,G1619,$E$1:E1619,E1619),"")</f>
        <v>9.2850000000000001</v>
      </c>
      <c r="AJ1619">
        <f t="shared" si="155"/>
        <v>16</v>
      </c>
    </row>
    <row r="1620" spans="1:36" x14ac:dyDescent="0.25">
      <c r="A1620" s="14" t="s">
        <v>100</v>
      </c>
      <c r="B1620" t="s">
        <v>98</v>
      </c>
      <c r="C1620" t="s">
        <v>105</v>
      </c>
      <c r="D1620" s="13">
        <v>42073</v>
      </c>
      <c r="E1620">
        <v>1</v>
      </c>
      <c r="F1620">
        <v>350</v>
      </c>
      <c r="G1620" s="2" t="s">
        <v>89</v>
      </c>
      <c r="H1620" s="2" t="s">
        <v>12</v>
      </c>
      <c r="I1620">
        <v>7</v>
      </c>
      <c r="J1620" s="2" t="s">
        <v>77</v>
      </c>
      <c r="K1620" s="2">
        <v>350</v>
      </c>
      <c r="L1620" s="2"/>
      <c r="M1620" s="2" t="str">
        <f t="shared" si="150"/>
        <v/>
      </c>
      <c r="N1620">
        <v>858.50068986662575</v>
      </c>
      <c r="O1620" s="2">
        <f t="shared" si="151"/>
        <v>85.850068986662578</v>
      </c>
      <c r="P1620" s="2">
        <f>IF(ISNUMBER(O1620),SUMIFS(O$1:$O1620,A$1:$A1620,A1620,C$1:$C1620,C1620,G$1:$G1620,G1620,E$1:$E1620,E1620),"")</f>
        <v>737.46301349585963</v>
      </c>
      <c r="U1620" t="str">
        <f t="shared" si="152"/>
        <v/>
      </c>
      <c r="V1620">
        <v>24.576085090637207</v>
      </c>
      <c r="W1620">
        <v>15.569738864898682</v>
      </c>
      <c r="X1620">
        <v>72.537727355957031</v>
      </c>
      <c r="Y1620">
        <v>43.693611145019531</v>
      </c>
      <c r="Z1620">
        <v>89.753639221191406</v>
      </c>
      <c r="AA1620">
        <v>17.489060401916504</v>
      </c>
      <c r="AB1620">
        <v>2.7982496643066405E-2</v>
      </c>
      <c r="AC1620" s="2">
        <f t="shared" si="153"/>
        <v>2.7982496643066405E-2</v>
      </c>
      <c r="AD1620">
        <v>11.606036376953126</v>
      </c>
      <c r="AE1620">
        <v>17.706576728499158</v>
      </c>
      <c r="AH1620" s="2">
        <f t="shared" si="154"/>
        <v>2.4020000000000001</v>
      </c>
      <c r="AI1620" s="2">
        <f>IF(ISNUMBER(AH1620),SUMIFS($AH$1:AH1620,$A$1:A1620,A1620,C$1:$C1620,C1620,$G$1:G1620,G1620,$E$1:E1620,E1620),"")</f>
        <v>16.632999999999999</v>
      </c>
      <c r="AJ1620">
        <f t="shared" si="155"/>
        <v>16</v>
      </c>
    </row>
    <row r="1621" spans="1:36" x14ac:dyDescent="0.25">
      <c r="A1621" s="14" t="s">
        <v>99</v>
      </c>
      <c r="B1621" t="s">
        <v>98</v>
      </c>
      <c r="C1621" t="s">
        <v>105</v>
      </c>
      <c r="D1621" s="13">
        <v>42073</v>
      </c>
      <c r="E1621">
        <v>1</v>
      </c>
      <c r="F1621">
        <v>500</v>
      </c>
      <c r="G1621" s="2" t="s">
        <v>89</v>
      </c>
      <c r="H1621" s="2" t="s">
        <v>12</v>
      </c>
      <c r="I1621">
        <v>7</v>
      </c>
      <c r="J1621" s="2" t="s">
        <v>77</v>
      </c>
      <c r="K1621" s="2">
        <v>450</v>
      </c>
      <c r="L1621" s="2"/>
      <c r="M1621" s="2" t="str">
        <f t="shared" si="150"/>
        <v/>
      </c>
      <c r="N1621">
        <v>1377.3024686292924</v>
      </c>
      <c r="O1621" s="2">
        <f t="shared" si="151"/>
        <v>137.73024686292925</v>
      </c>
      <c r="P1621" s="2">
        <f>IF(ISNUMBER(O1621),SUMIFS(O$1:$O1621,A$1:$A1621,A1621,C$1:$C1621,C1621,G$1:$G1621,G1621,E$1:$E1621,E1621),"")</f>
        <v>1019.5224467703064</v>
      </c>
      <c r="U1621" t="str">
        <f t="shared" si="152"/>
        <v/>
      </c>
      <c r="V1621">
        <v>28.494729042053223</v>
      </c>
      <c r="W1621">
        <v>8.5495841503143311</v>
      </c>
      <c r="X1621">
        <v>68.763908386230469</v>
      </c>
      <c r="Y1621">
        <v>50.550121307373047</v>
      </c>
      <c r="Z1621">
        <v>90.382789611816406</v>
      </c>
      <c r="AA1621">
        <v>20.700175285339355</v>
      </c>
      <c r="AB1621">
        <v>3.3120280456542972E-2</v>
      </c>
      <c r="AC1621" s="2">
        <f t="shared" si="153"/>
        <v>3.3120280456542972E-2</v>
      </c>
      <c r="AD1621">
        <v>11.002225341796875</v>
      </c>
      <c r="AE1621">
        <v>15.795519816197586</v>
      </c>
      <c r="AH1621" s="2">
        <f t="shared" si="154"/>
        <v>4.5620000000000003</v>
      </c>
      <c r="AI1621" s="2">
        <f>IF(ISNUMBER(AH1621),SUMIFS($AH$1:AH1621,$A$1:A1621,A1621,C$1:$C1621,C1621,$G$1:G1621,G1621,$E$1:E1621,E1621),"")</f>
        <v>25.6</v>
      </c>
      <c r="AJ1621">
        <f t="shared" si="155"/>
        <v>16</v>
      </c>
    </row>
    <row r="1622" spans="1:36" x14ac:dyDescent="0.25">
      <c r="A1622" s="14" t="s">
        <v>104</v>
      </c>
      <c r="B1622" t="s">
        <v>98</v>
      </c>
      <c r="C1622" t="s">
        <v>105</v>
      </c>
      <c r="D1622" s="13">
        <v>42073</v>
      </c>
      <c r="E1622">
        <v>2</v>
      </c>
      <c r="F1622">
        <v>0</v>
      </c>
      <c r="G1622" s="2" t="s">
        <v>89</v>
      </c>
      <c r="H1622" s="2" t="s">
        <v>12</v>
      </c>
      <c r="I1622">
        <v>7</v>
      </c>
      <c r="J1622" s="2" t="s">
        <v>77</v>
      </c>
      <c r="K1622" s="2">
        <v>0</v>
      </c>
      <c r="L1622" s="2"/>
      <c r="M1622" s="2" t="str">
        <f t="shared" si="150"/>
        <v/>
      </c>
      <c r="N1622">
        <v>596.81754051727239</v>
      </c>
      <c r="O1622" s="2">
        <f t="shared" si="151"/>
        <v>59.681754051727239</v>
      </c>
      <c r="P1622" s="2">
        <f>IF(ISNUMBER(O1622),SUMIFS(O$1:$O1622,A$1:$A1622,A1622,C$1:$C1622,C1622,G$1:$G1622,G1622,E$1:$E1622,E1622),"")</f>
        <v>389.22885535108082</v>
      </c>
      <c r="U1622" t="str">
        <f t="shared" si="152"/>
        <v/>
      </c>
      <c r="V1622">
        <v>27.328750610351563</v>
      </c>
      <c r="W1622">
        <v>12.296189785003662</v>
      </c>
      <c r="X1622">
        <v>71.177391052246094</v>
      </c>
      <c r="Y1622">
        <v>47.300662994384766</v>
      </c>
      <c r="Z1622">
        <v>90.328517913818359</v>
      </c>
      <c r="AA1622">
        <v>15.981619834899902</v>
      </c>
      <c r="AB1622">
        <v>2.5570591735839844E-2</v>
      </c>
      <c r="AC1622" s="2">
        <f t="shared" si="153"/>
        <v>2.5570591735839844E-2</v>
      </c>
      <c r="AD1622">
        <v>11.388382568359376</v>
      </c>
      <c r="AE1622">
        <v>13.301711693132603</v>
      </c>
      <c r="AH1622" s="2">
        <f t="shared" si="154"/>
        <v>1.526</v>
      </c>
      <c r="AI1622" s="2">
        <f>IF(ISNUMBER(AH1622),SUMIFS($AH$1:AH1622,$A$1:A1622,A1622,C$1:$C1622,C1622,$G$1:G1622,G1622,$E$1:E1622,E1622),"")</f>
        <v>8.1880000000000006</v>
      </c>
      <c r="AJ1622">
        <f t="shared" si="155"/>
        <v>16</v>
      </c>
    </row>
    <row r="1623" spans="1:36" x14ac:dyDescent="0.25">
      <c r="A1623" s="14" t="s">
        <v>103</v>
      </c>
      <c r="B1623" t="s">
        <v>98</v>
      </c>
      <c r="C1623" t="s">
        <v>105</v>
      </c>
      <c r="D1623" s="13">
        <v>42073</v>
      </c>
      <c r="E1623">
        <v>2</v>
      </c>
      <c r="F1623">
        <v>50</v>
      </c>
      <c r="G1623" s="2" t="s">
        <v>89</v>
      </c>
      <c r="H1623" s="2" t="s">
        <v>12</v>
      </c>
      <c r="I1623">
        <v>7</v>
      </c>
      <c r="J1623" s="2" t="s">
        <v>77</v>
      </c>
      <c r="K1623" s="2">
        <v>45</v>
      </c>
      <c r="L1623" s="2"/>
      <c r="M1623" s="2" t="str">
        <f t="shared" si="150"/>
        <v/>
      </c>
      <c r="N1623">
        <v>304.1785486412229</v>
      </c>
      <c r="O1623" s="2">
        <f t="shared" si="151"/>
        <v>30.41785486412229</v>
      </c>
      <c r="P1623" s="2">
        <f>IF(ISNUMBER(O1623),SUMIFS(O$1:$O1623,A$1:$A1623,A1623,C$1:$C1623,C1623,G$1:$G1623,G1623,E$1:$E1623,E1623),"")</f>
        <v>379.09856209022621</v>
      </c>
      <c r="U1623" t="str">
        <f t="shared" si="152"/>
        <v/>
      </c>
      <c r="V1623">
        <v>26.849502563476563</v>
      </c>
      <c r="W1623">
        <v>13.797831058502197</v>
      </c>
      <c r="X1623">
        <v>71.765853881835938</v>
      </c>
      <c r="Y1623">
        <v>46.187051773071289</v>
      </c>
      <c r="Z1623">
        <v>91.220664978027344</v>
      </c>
      <c r="AA1623">
        <v>15.166354179382324</v>
      </c>
      <c r="AB1623">
        <v>2.4266166687011717E-2</v>
      </c>
      <c r="AC1623" s="2">
        <f t="shared" si="153"/>
        <v>2.4266166687011717E-2</v>
      </c>
      <c r="AD1623">
        <v>11.48253662109375</v>
      </c>
      <c r="AE1623">
        <v>17.11004336106879</v>
      </c>
      <c r="AH1623" s="2">
        <f t="shared" si="154"/>
        <v>0.73799999999999999</v>
      </c>
      <c r="AI1623" s="2">
        <f>IF(ISNUMBER(AH1623),SUMIFS($AH$1:AH1623,$A$1:A1623,A1623,C$1:$C1623,C1623,$G$1:G1623,G1623,$E$1:E1623,E1623),"")</f>
        <v>7.8320000000000007</v>
      </c>
      <c r="AJ1623">
        <f t="shared" si="155"/>
        <v>16</v>
      </c>
    </row>
    <row r="1624" spans="1:36" x14ac:dyDescent="0.25">
      <c r="A1624" s="14" t="s">
        <v>102</v>
      </c>
      <c r="B1624" t="s">
        <v>98</v>
      </c>
      <c r="C1624" t="s">
        <v>105</v>
      </c>
      <c r="D1624" s="13">
        <v>42073</v>
      </c>
      <c r="E1624">
        <v>2</v>
      </c>
      <c r="F1624">
        <v>100</v>
      </c>
      <c r="G1624" s="2" t="s">
        <v>89</v>
      </c>
      <c r="H1624" s="2" t="s">
        <v>12</v>
      </c>
      <c r="I1624">
        <v>7</v>
      </c>
      <c r="J1624" s="2" t="s">
        <v>77</v>
      </c>
      <c r="K1624" s="2">
        <v>90</v>
      </c>
      <c r="L1624" s="2"/>
      <c r="M1624" s="2" t="str">
        <f t="shared" si="150"/>
        <v/>
      </c>
      <c r="N1624">
        <v>743.69961507734774</v>
      </c>
      <c r="O1624" s="2">
        <f t="shared" si="151"/>
        <v>74.369961507734772</v>
      </c>
      <c r="P1624" s="2">
        <f>IF(ISNUMBER(O1624),SUMIFS(O$1:$O1624,A$1:$A1624,A1624,C$1:$C1624,C1624,G$1:$G1624,G1624,E$1:$E1624,E1624),"")</f>
        <v>563.08600139164969</v>
      </c>
      <c r="U1624" t="str">
        <f t="shared" si="152"/>
        <v/>
      </c>
      <c r="V1624">
        <v>27.901333808898926</v>
      </c>
      <c r="W1624">
        <v>13.550986289978027</v>
      </c>
      <c r="X1624">
        <v>70.325157165527344</v>
      </c>
      <c r="Y1624">
        <v>48.305286407470703</v>
      </c>
      <c r="Z1624">
        <v>92.076629638671875</v>
      </c>
      <c r="AA1624">
        <v>16.059768199920654</v>
      </c>
      <c r="AB1624">
        <v>2.5695629119873047E-2</v>
      </c>
      <c r="AC1624" s="2">
        <f t="shared" si="153"/>
        <v>2.5695629119873047E-2</v>
      </c>
      <c r="AD1624">
        <v>11.252025146484375</v>
      </c>
      <c r="AE1624">
        <v>13.726487036095577</v>
      </c>
      <c r="AH1624" s="2">
        <f t="shared" si="154"/>
        <v>1.911</v>
      </c>
      <c r="AI1624" s="2">
        <f>IF(ISNUMBER(AH1624),SUMIFS($AH$1:AH1624,$A$1:A1624,A1624,C$1:$C1624,C1624,$G$1:G1624,G1624,$E$1:E1624,E1624),"")</f>
        <v>11.891999999999999</v>
      </c>
      <c r="AJ1624">
        <f t="shared" si="155"/>
        <v>16</v>
      </c>
    </row>
    <row r="1625" spans="1:36" x14ac:dyDescent="0.25">
      <c r="A1625" s="14" t="s">
        <v>101</v>
      </c>
      <c r="B1625" t="s">
        <v>98</v>
      </c>
      <c r="C1625" t="s">
        <v>105</v>
      </c>
      <c r="D1625" s="13">
        <v>42073</v>
      </c>
      <c r="E1625">
        <v>2</v>
      </c>
      <c r="F1625">
        <v>200</v>
      </c>
      <c r="G1625" s="2" t="s">
        <v>89</v>
      </c>
      <c r="H1625" s="2" t="s">
        <v>12</v>
      </c>
      <c r="I1625">
        <v>7</v>
      </c>
      <c r="J1625" s="2" t="s">
        <v>77</v>
      </c>
      <c r="K1625" s="2">
        <v>180</v>
      </c>
      <c r="L1625" s="2"/>
      <c r="M1625" s="2" t="str">
        <f t="shared" si="150"/>
        <v/>
      </c>
      <c r="N1625">
        <v>881.80964998523302</v>
      </c>
      <c r="O1625" s="2">
        <f t="shared" si="151"/>
        <v>88.180964998523308</v>
      </c>
      <c r="P1625" s="2">
        <f>IF(ISNUMBER(O1625),SUMIFS(O$1:$O1625,A$1:$A1625,A1625,C$1:$C1625,C1625,G$1:$G1625,G1625,E$1:$E1625,E1625),"")</f>
        <v>673.96313822755712</v>
      </c>
      <c r="U1625" t="str">
        <f t="shared" si="152"/>
        <v/>
      </c>
      <c r="V1625">
        <v>28.002594947814941</v>
      </c>
      <c r="W1625">
        <v>12.961075782775879</v>
      </c>
      <c r="X1625">
        <v>70.408706665039063</v>
      </c>
      <c r="Y1625">
        <v>50.117572784423828</v>
      </c>
      <c r="Z1625">
        <v>91.708042144775391</v>
      </c>
      <c r="AA1625">
        <v>16.479390144348145</v>
      </c>
      <c r="AB1625">
        <v>2.6367024230957031E-2</v>
      </c>
      <c r="AC1625" s="2">
        <f t="shared" si="153"/>
        <v>2.6367024230957031E-2</v>
      </c>
      <c r="AD1625">
        <v>11.265393066406251</v>
      </c>
      <c r="AE1625">
        <v>14.076184446554818</v>
      </c>
      <c r="AH1625" s="2">
        <f t="shared" si="154"/>
        <v>2.3250000000000002</v>
      </c>
      <c r="AI1625" s="2">
        <f>IF(ISNUMBER(AH1625),SUMIFS($AH$1:AH1625,$A$1:A1625,A1625,C$1:$C1625,C1625,$G$1:G1625,G1625,$E$1:E1625,E1625),"")</f>
        <v>14.928000000000001</v>
      </c>
      <c r="AJ1625">
        <f t="shared" si="155"/>
        <v>16</v>
      </c>
    </row>
    <row r="1626" spans="1:36" x14ac:dyDescent="0.25">
      <c r="A1626" s="14" t="s">
        <v>100</v>
      </c>
      <c r="B1626" t="s">
        <v>98</v>
      </c>
      <c r="C1626" t="s">
        <v>105</v>
      </c>
      <c r="D1626" s="13">
        <v>42073</v>
      </c>
      <c r="E1626">
        <v>2</v>
      </c>
      <c r="F1626">
        <v>350</v>
      </c>
      <c r="G1626" s="2" t="s">
        <v>89</v>
      </c>
      <c r="H1626" s="2" t="s">
        <v>12</v>
      </c>
      <c r="I1626">
        <v>7</v>
      </c>
      <c r="J1626" s="2" t="s">
        <v>77</v>
      </c>
      <c r="K1626" s="2">
        <v>350</v>
      </c>
      <c r="L1626" s="2"/>
      <c r="M1626" s="2" t="str">
        <f t="shared" si="150"/>
        <v/>
      </c>
      <c r="N1626">
        <v>1501.8377770828517</v>
      </c>
      <c r="O1626" s="2">
        <f t="shared" si="151"/>
        <v>150.18377770828516</v>
      </c>
      <c r="P1626" s="2">
        <f>IF(ISNUMBER(O1626),SUMIFS(O$1:$O1626,A$1:$A1626,A1626,C$1:$C1626,C1626,G$1:$G1626,G1626,E$1:$E1626,E1626),"")</f>
        <v>923.67201202887532</v>
      </c>
      <c r="U1626" t="str">
        <f t="shared" si="152"/>
        <v/>
      </c>
      <c r="V1626">
        <v>28.013916015625</v>
      </c>
      <c r="W1626">
        <v>13.10130786895752</v>
      </c>
      <c r="X1626">
        <v>72.286304473876953</v>
      </c>
      <c r="Y1626">
        <v>48.699071884155273</v>
      </c>
      <c r="Z1626">
        <v>90.998863220214844</v>
      </c>
      <c r="AA1626">
        <v>15.686386108398438</v>
      </c>
      <c r="AB1626">
        <v>2.5098217773437501E-2</v>
      </c>
      <c r="AC1626" s="2">
        <f t="shared" si="153"/>
        <v>2.5098217773437501E-2</v>
      </c>
      <c r="AD1626">
        <v>11.565808715820312</v>
      </c>
      <c r="AE1626">
        <v>12.762919958123156</v>
      </c>
      <c r="AH1626" s="2">
        <f t="shared" si="154"/>
        <v>3.7690000000000001</v>
      </c>
      <c r="AI1626" s="2">
        <f>IF(ISNUMBER(AH1626),SUMIFS($AH$1:AH1626,$A$1:A1626,A1626,C$1:$C1626,C1626,$G$1:G1626,G1626,$E$1:E1626,E1626),"")</f>
        <v>21.634</v>
      </c>
      <c r="AJ1626">
        <f t="shared" si="155"/>
        <v>16</v>
      </c>
    </row>
    <row r="1627" spans="1:36" x14ac:dyDescent="0.25">
      <c r="A1627" s="14" t="s">
        <v>99</v>
      </c>
      <c r="B1627" t="s">
        <v>98</v>
      </c>
      <c r="C1627" t="s">
        <v>105</v>
      </c>
      <c r="D1627" s="13">
        <v>42073</v>
      </c>
      <c r="E1627">
        <v>2</v>
      </c>
      <c r="F1627">
        <v>500</v>
      </c>
      <c r="G1627" s="2" t="s">
        <v>89</v>
      </c>
      <c r="H1627" s="2" t="s">
        <v>12</v>
      </c>
      <c r="I1627">
        <v>7</v>
      </c>
      <c r="J1627" s="2" t="s">
        <v>77</v>
      </c>
      <c r="K1627" s="2">
        <v>450</v>
      </c>
      <c r="L1627" s="2"/>
      <c r="M1627" s="2" t="str">
        <f t="shared" si="150"/>
        <v/>
      </c>
      <c r="N1627">
        <v>1532.8230109023432</v>
      </c>
      <c r="O1627" s="2">
        <f t="shared" si="151"/>
        <v>153.28230109023431</v>
      </c>
      <c r="P1627" s="2">
        <f>IF(ISNUMBER(O1627),SUMIFS(O$1:$O1627,A$1:$A1627,A1627,C$1:$C1627,C1627,G$1:$G1627,G1627,E$1:$E1627,E1627),"")</f>
        <v>1133.3041133815977</v>
      </c>
      <c r="U1627" t="str">
        <f t="shared" si="152"/>
        <v/>
      </c>
      <c r="V1627">
        <v>28.755936622619629</v>
      </c>
      <c r="W1627">
        <v>12.552035331726074</v>
      </c>
      <c r="X1627">
        <v>71.751377105712891</v>
      </c>
      <c r="Y1627">
        <v>48.722949981689453</v>
      </c>
      <c r="Z1627">
        <v>91.479534149169922</v>
      </c>
      <c r="AA1627">
        <v>16.825789451599121</v>
      </c>
      <c r="AB1627">
        <v>2.6921263122558593E-2</v>
      </c>
      <c r="AC1627" s="2">
        <f t="shared" si="153"/>
        <v>2.6921263122558593E-2</v>
      </c>
      <c r="AD1627">
        <v>11.480220336914062</v>
      </c>
      <c r="AE1627">
        <v>12.317327766179542</v>
      </c>
      <c r="AH1627" s="2">
        <f t="shared" si="154"/>
        <v>4.1269999999999998</v>
      </c>
      <c r="AI1627" s="2">
        <f>IF(ISNUMBER(AH1627),SUMIFS($AH$1:AH1627,$A$1:A1627,A1627,C$1:$C1627,C1627,$G$1:G1627,G1627,$E$1:E1627,E1627),"")</f>
        <v>27.41</v>
      </c>
      <c r="AJ1627">
        <f t="shared" si="155"/>
        <v>16</v>
      </c>
    </row>
    <row r="1628" spans="1:36" x14ac:dyDescent="0.25">
      <c r="A1628" s="14" t="s">
        <v>104</v>
      </c>
      <c r="B1628" t="s">
        <v>98</v>
      </c>
      <c r="C1628" t="s">
        <v>105</v>
      </c>
      <c r="D1628" s="13">
        <v>42073</v>
      </c>
      <c r="E1628">
        <v>3</v>
      </c>
      <c r="F1628">
        <v>0</v>
      </c>
      <c r="G1628" s="2" t="s">
        <v>89</v>
      </c>
      <c r="H1628" s="2" t="s">
        <v>12</v>
      </c>
      <c r="I1628">
        <v>7</v>
      </c>
      <c r="J1628" s="2" t="s">
        <v>77</v>
      </c>
      <c r="K1628" s="2">
        <v>0</v>
      </c>
      <c r="L1628" s="2"/>
      <c r="M1628" s="2" t="str">
        <f t="shared" si="150"/>
        <v/>
      </c>
      <c r="N1628">
        <v>471.26468153242905</v>
      </c>
      <c r="O1628" s="2">
        <f t="shared" si="151"/>
        <v>47.126468153242904</v>
      </c>
      <c r="P1628" s="2">
        <f>IF(ISNUMBER(O1628),SUMIFS(O$1:$O1628,A$1:$A1628,A1628,C$1:$C1628,C1628,G$1:$G1628,G1628,E$1:$E1628,E1628),"")</f>
        <v>346.60175076920115</v>
      </c>
      <c r="U1628" t="str">
        <f t="shared" si="152"/>
        <v/>
      </c>
      <c r="V1628">
        <v>26.941293716430664</v>
      </c>
      <c r="W1628">
        <v>14.274446964263916</v>
      </c>
      <c r="X1628">
        <v>69.977302551269531</v>
      </c>
      <c r="Y1628">
        <v>46.409517288208008</v>
      </c>
      <c r="Z1628">
        <v>91.195095062255859</v>
      </c>
      <c r="AA1628">
        <v>14.762869834899902</v>
      </c>
      <c r="AB1628">
        <v>2.3620591735839844E-2</v>
      </c>
      <c r="AC1628" s="2">
        <f t="shared" si="153"/>
        <v>2.3620591735839844E-2</v>
      </c>
      <c r="AD1628">
        <v>11.196368408203126</v>
      </c>
      <c r="AE1628">
        <v>15.045443380004913</v>
      </c>
      <c r="AH1628" s="2">
        <f t="shared" si="154"/>
        <v>1.113</v>
      </c>
      <c r="AI1628" s="2">
        <f>IF(ISNUMBER(AH1628),SUMIFS($AH$1:AH1628,$A$1:A1628,A1628,C$1:$C1628,C1628,$G$1:G1628,G1628,$E$1:E1628,E1628),"")</f>
        <v>7.0619999999999994</v>
      </c>
      <c r="AJ1628">
        <f t="shared" si="155"/>
        <v>16</v>
      </c>
    </row>
    <row r="1629" spans="1:36" x14ac:dyDescent="0.25">
      <c r="A1629" s="14" t="s">
        <v>103</v>
      </c>
      <c r="B1629" t="s">
        <v>98</v>
      </c>
      <c r="C1629" t="s">
        <v>105</v>
      </c>
      <c r="D1629" s="13">
        <v>42073</v>
      </c>
      <c r="E1629">
        <v>3</v>
      </c>
      <c r="F1629">
        <v>50</v>
      </c>
      <c r="G1629" s="2" t="s">
        <v>89</v>
      </c>
      <c r="H1629" s="2" t="s">
        <v>12</v>
      </c>
      <c r="I1629">
        <v>7</v>
      </c>
      <c r="J1629" s="2" t="s">
        <v>77</v>
      </c>
      <c r="K1629" s="2">
        <v>45</v>
      </c>
      <c r="L1629" s="2"/>
      <c r="M1629" s="2" t="str">
        <f t="shared" si="150"/>
        <v/>
      </c>
      <c r="N1629">
        <v>430.17767563693877</v>
      </c>
      <c r="O1629" s="2">
        <f t="shared" si="151"/>
        <v>43.01776756369388</v>
      </c>
      <c r="P1629" s="2">
        <f>IF(ISNUMBER(O1629),SUMIFS(O$1:$O1629,A$1:$A1629,A1629,C$1:$C1629,C1629,G$1:$G1629,G1629,E$1:$E1629,E1629),"")</f>
        <v>394.76871064881078</v>
      </c>
      <c r="U1629" t="str">
        <f t="shared" si="152"/>
        <v/>
      </c>
      <c r="V1629">
        <v>27.611675262451172</v>
      </c>
      <c r="W1629">
        <v>13.763441562652588</v>
      </c>
      <c r="X1629">
        <v>71.361862182617188</v>
      </c>
      <c r="Y1629">
        <v>48.69255256652832</v>
      </c>
      <c r="Z1629">
        <v>90.820472717285156</v>
      </c>
      <c r="AA1629">
        <v>14.965539455413818</v>
      </c>
      <c r="AB1629">
        <v>2.3944863128662109E-2</v>
      </c>
      <c r="AC1629" s="2">
        <f t="shared" si="153"/>
        <v>2.3944863128662109E-2</v>
      </c>
      <c r="AD1629">
        <v>11.41789794921875</v>
      </c>
      <c r="AE1629">
        <v>14.945511157239233</v>
      </c>
      <c r="AH1629" s="2">
        <f t="shared" si="154"/>
        <v>1.03</v>
      </c>
      <c r="AI1629" s="2">
        <f>IF(ISNUMBER(AH1629),SUMIFS($AH$1:AH1629,$A$1:A1629,A1629,C$1:$C1629,C1629,$G$1:G1629,G1629,$E$1:E1629,E1629),"")</f>
        <v>7.8490000000000002</v>
      </c>
      <c r="AJ1629">
        <f t="shared" si="155"/>
        <v>16</v>
      </c>
    </row>
    <row r="1630" spans="1:36" x14ac:dyDescent="0.25">
      <c r="A1630" s="14" t="s">
        <v>102</v>
      </c>
      <c r="B1630" t="s">
        <v>98</v>
      </c>
      <c r="C1630" t="s">
        <v>105</v>
      </c>
      <c r="D1630" s="13">
        <v>42073</v>
      </c>
      <c r="E1630">
        <v>3</v>
      </c>
      <c r="F1630">
        <v>100</v>
      </c>
      <c r="G1630" s="2" t="s">
        <v>89</v>
      </c>
      <c r="H1630" s="2" t="s">
        <v>12</v>
      </c>
      <c r="I1630">
        <v>7</v>
      </c>
      <c r="J1630" s="2" t="s">
        <v>77</v>
      </c>
      <c r="K1630" s="2">
        <v>90</v>
      </c>
      <c r="L1630" s="2"/>
      <c r="M1630" s="2" t="str">
        <f t="shared" si="150"/>
        <v/>
      </c>
      <c r="N1630">
        <v>666.31292427564995</v>
      </c>
      <c r="O1630" s="2">
        <f t="shared" si="151"/>
        <v>66.631292427565</v>
      </c>
      <c r="P1630" s="2">
        <f>IF(ISNUMBER(O1630),SUMIFS(O$1:$O1630,A$1:$A1630,A1630,C$1:$C1630,C1630,G$1:$G1630,G1630,E$1:$E1630,E1630),"")</f>
        <v>507.21402963360015</v>
      </c>
      <c r="U1630" t="str">
        <f t="shared" si="152"/>
        <v/>
      </c>
      <c r="V1630">
        <v>27.181728363037109</v>
      </c>
      <c r="W1630">
        <v>16.050626277923584</v>
      </c>
      <c r="X1630">
        <v>71.819389343261719</v>
      </c>
      <c r="Y1630">
        <v>47.841907501220703</v>
      </c>
      <c r="Z1630">
        <v>91.234203338623047</v>
      </c>
      <c r="AA1630">
        <v>14.564244270324707</v>
      </c>
      <c r="AB1630">
        <v>2.3302790832519533E-2</v>
      </c>
      <c r="AC1630" s="2">
        <f t="shared" si="153"/>
        <v>2.3302790832519533E-2</v>
      </c>
      <c r="AD1630">
        <v>11.491102294921875</v>
      </c>
      <c r="AE1630">
        <v>14.85060644906814</v>
      </c>
      <c r="AH1630" s="2">
        <f t="shared" si="154"/>
        <v>1.5529999999999999</v>
      </c>
      <c r="AI1630" s="2">
        <f>IF(ISNUMBER(AH1630),SUMIFS($AH$1:AH1630,$A$1:A1630,A1630,C$1:$C1630,C1630,$G$1:G1630,G1630,$E$1:E1630,E1630),"")</f>
        <v>10.414999999999999</v>
      </c>
      <c r="AJ1630">
        <f t="shared" si="155"/>
        <v>16</v>
      </c>
    </row>
    <row r="1631" spans="1:36" x14ac:dyDescent="0.25">
      <c r="A1631" s="14" t="s">
        <v>101</v>
      </c>
      <c r="B1631" t="s">
        <v>98</v>
      </c>
      <c r="C1631" t="s">
        <v>105</v>
      </c>
      <c r="D1631" s="13">
        <v>42073</v>
      </c>
      <c r="E1631">
        <v>3</v>
      </c>
      <c r="F1631">
        <v>200</v>
      </c>
      <c r="G1631" s="2" t="s">
        <v>89</v>
      </c>
      <c r="H1631" s="2" t="s">
        <v>12</v>
      </c>
      <c r="I1631">
        <v>7</v>
      </c>
      <c r="J1631" s="2" t="s">
        <v>77</v>
      </c>
      <c r="K1631" s="2">
        <v>180</v>
      </c>
      <c r="L1631" s="2"/>
      <c r="M1631" s="2" t="str">
        <f t="shared" si="150"/>
        <v/>
      </c>
      <c r="N1631">
        <v>923.98761065927863</v>
      </c>
      <c r="O1631" s="2">
        <f t="shared" si="151"/>
        <v>92.398761065927857</v>
      </c>
      <c r="P1631" s="2">
        <f>IF(ISNUMBER(O1631),SUMIFS(O$1:$O1631,A$1:$A1631,A1631,C$1:$C1631,C1631,G$1:$G1631,G1631,E$1:$E1631,E1631),"")</f>
        <v>622.02583803981042</v>
      </c>
      <c r="U1631" t="str">
        <f t="shared" si="152"/>
        <v/>
      </c>
      <c r="V1631">
        <v>27.746932983398438</v>
      </c>
      <c r="W1631">
        <v>13.608556747436523</v>
      </c>
      <c r="X1631">
        <v>71.940269470214844</v>
      </c>
      <c r="Y1631">
        <v>50.824920654296875</v>
      </c>
      <c r="Z1631">
        <v>91.411083221435547</v>
      </c>
      <c r="AA1631">
        <v>15.27511739730835</v>
      </c>
      <c r="AB1631">
        <v>2.444018783569336E-2</v>
      </c>
      <c r="AC1631" s="2">
        <f t="shared" si="153"/>
        <v>2.444018783569336E-2</v>
      </c>
      <c r="AD1631">
        <v>11.510443115234375</v>
      </c>
      <c r="AE1631">
        <v>13.815953988497123</v>
      </c>
      <c r="AH1631" s="2">
        <f t="shared" si="154"/>
        <v>2.258</v>
      </c>
      <c r="AI1631" s="2">
        <f>IF(ISNUMBER(AH1631),SUMIFS($AH$1:AH1631,$A$1:A1631,A1631,C$1:$C1631,C1631,$G$1:G1631,G1631,$E$1:E1631,E1631),"")</f>
        <v>12.539000000000001</v>
      </c>
      <c r="AJ1631">
        <f t="shared" si="155"/>
        <v>16</v>
      </c>
    </row>
    <row r="1632" spans="1:36" x14ac:dyDescent="0.25">
      <c r="A1632" s="14" t="s">
        <v>100</v>
      </c>
      <c r="B1632" t="s">
        <v>98</v>
      </c>
      <c r="C1632" t="s">
        <v>105</v>
      </c>
      <c r="D1632" s="13">
        <v>42073</v>
      </c>
      <c r="E1632">
        <v>3</v>
      </c>
      <c r="F1632">
        <v>350</v>
      </c>
      <c r="G1632" s="2" t="s">
        <v>89</v>
      </c>
      <c r="H1632" s="2" t="s">
        <v>12</v>
      </c>
      <c r="I1632">
        <v>7</v>
      </c>
      <c r="J1632" s="2" t="s">
        <v>77</v>
      </c>
      <c r="K1632" s="2">
        <v>350</v>
      </c>
      <c r="L1632" s="2"/>
      <c r="M1632" s="2" t="str">
        <f t="shared" si="150"/>
        <v/>
      </c>
      <c r="N1632">
        <v>1053.9830042183773</v>
      </c>
      <c r="O1632" s="2">
        <f t="shared" si="151"/>
        <v>105.39830042183773</v>
      </c>
      <c r="P1632" s="2">
        <f>IF(ISNUMBER(O1632),SUMIFS(O$1:$O1632,A$1:$A1632,A1632,C$1:$C1632,C1632,G$1:$G1632,G1632,E$1:$E1632,E1632),"")</f>
        <v>873.84802518797562</v>
      </c>
      <c r="U1632" t="str">
        <f t="shared" si="152"/>
        <v/>
      </c>
      <c r="V1632">
        <v>24.835851669311523</v>
      </c>
      <c r="W1632">
        <v>17.726407051086426</v>
      </c>
      <c r="X1632">
        <v>75.745986938476563</v>
      </c>
      <c r="Y1632">
        <v>45.385421752929688</v>
      </c>
      <c r="Z1632">
        <v>91.589374542236328</v>
      </c>
      <c r="AA1632">
        <v>16.148743629455566</v>
      </c>
      <c r="AB1632">
        <v>2.5837989807128908E-2</v>
      </c>
      <c r="AC1632" s="2">
        <f t="shared" si="153"/>
        <v>2.5837989807128908E-2</v>
      </c>
      <c r="AD1632">
        <v>12.11935791015625</v>
      </c>
      <c r="AE1632">
        <v>14.492266308002691</v>
      </c>
      <c r="AH1632" s="2">
        <f t="shared" si="154"/>
        <v>2.7229999999999999</v>
      </c>
      <c r="AI1632" s="2">
        <f>IF(ISNUMBER(AH1632),SUMIFS($AH$1:AH1632,$A$1:A1632,A1632,C$1:$C1632,C1632,$G$1:G1632,G1632,$E$1:E1632,E1632),"")</f>
        <v>20.074999999999999</v>
      </c>
      <c r="AJ1632">
        <f t="shared" si="155"/>
        <v>16</v>
      </c>
    </row>
    <row r="1633" spans="1:36" x14ac:dyDescent="0.25">
      <c r="A1633" s="14" t="s">
        <v>99</v>
      </c>
      <c r="B1633" t="s">
        <v>98</v>
      </c>
      <c r="C1633" t="s">
        <v>105</v>
      </c>
      <c r="D1633" s="13">
        <v>42073</v>
      </c>
      <c r="E1633">
        <v>3</v>
      </c>
      <c r="F1633">
        <v>500</v>
      </c>
      <c r="G1633" s="2" t="s">
        <v>89</v>
      </c>
      <c r="H1633" s="2" t="s">
        <v>12</v>
      </c>
      <c r="I1633">
        <v>7</v>
      </c>
      <c r="J1633" s="2" t="s">
        <v>77</v>
      </c>
      <c r="K1633" s="2">
        <v>450</v>
      </c>
      <c r="L1633" s="2"/>
      <c r="M1633" s="2" t="str">
        <f t="shared" si="150"/>
        <v/>
      </c>
      <c r="N1633">
        <v>1657.1649969557759</v>
      </c>
      <c r="O1633" s="2">
        <f t="shared" si="151"/>
        <v>165.7164996955776</v>
      </c>
      <c r="P1633" s="2">
        <f>IF(ISNUMBER(O1633),SUMIFS(O$1:$O1633,A$1:$A1633,A1633,C$1:$C1633,C1633,G$1:$G1633,G1633,E$1:$E1633,E1633),"")</f>
        <v>1183.5799227598536</v>
      </c>
      <c r="U1633" t="str">
        <f t="shared" si="152"/>
        <v/>
      </c>
      <c r="V1633">
        <v>26.602449417114258</v>
      </c>
      <c r="W1633">
        <v>14.202441215515137</v>
      </c>
      <c r="X1633">
        <v>72.251502990722656</v>
      </c>
      <c r="Y1633">
        <v>48.623434066772461</v>
      </c>
      <c r="Z1633">
        <v>91.474651336669922</v>
      </c>
      <c r="AA1633">
        <v>18.245746612548828</v>
      </c>
      <c r="AB1633">
        <v>2.9193194580078123E-2</v>
      </c>
      <c r="AC1633" s="2">
        <f t="shared" si="153"/>
        <v>2.9193194580078123E-2</v>
      </c>
      <c r="AD1633">
        <v>11.560240478515626</v>
      </c>
      <c r="AE1633">
        <v>14.500193723363038</v>
      </c>
      <c r="AH1633" s="2">
        <f t="shared" si="154"/>
        <v>4.8380000000000001</v>
      </c>
      <c r="AI1633" s="2">
        <f>IF(ISNUMBER(AH1633),SUMIFS($AH$1:AH1633,$A$1:A1633,A1633,C$1:$C1633,C1633,$G$1:G1633,G1633,$E$1:E1633,E1633),"")</f>
        <v>29.657999999999998</v>
      </c>
      <c r="AJ1633">
        <f t="shared" si="155"/>
        <v>16</v>
      </c>
    </row>
    <row r="1634" spans="1:36" x14ac:dyDescent="0.25">
      <c r="A1634" s="14" t="s">
        <v>104</v>
      </c>
      <c r="B1634" t="s">
        <v>98</v>
      </c>
      <c r="C1634" t="s">
        <v>105</v>
      </c>
      <c r="D1634" s="13">
        <v>42073</v>
      </c>
      <c r="E1634">
        <v>4</v>
      </c>
      <c r="F1634">
        <v>0</v>
      </c>
      <c r="G1634" s="2" t="s">
        <v>89</v>
      </c>
      <c r="H1634" s="2" t="s">
        <v>12</v>
      </c>
      <c r="I1634">
        <v>7</v>
      </c>
      <c r="J1634" s="2" t="s">
        <v>77</v>
      </c>
      <c r="K1634" s="2">
        <v>0</v>
      </c>
      <c r="L1634" s="2"/>
      <c r="M1634" s="2" t="str">
        <f t="shared" si="150"/>
        <v/>
      </c>
      <c r="N1634">
        <v>348.49846170600887</v>
      </c>
      <c r="O1634" s="2">
        <f t="shared" si="151"/>
        <v>34.849846170600884</v>
      </c>
      <c r="P1634" s="2">
        <f>IF(ISNUMBER(O1634),SUMIFS(O$1:$O1634,A$1:$A1634,A1634,C$1:$C1634,C1634,G$1:$G1634,G1634,E$1:$E1634,E1634),"")</f>
        <v>457.47727674060661</v>
      </c>
      <c r="U1634" t="str">
        <f t="shared" si="152"/>
        <v/>
      </c>
      <c r="V1634">
        <v>26.777396202087402</v>
      </c>
      <c r="W1634">
        <v>15.202706813812256</v>
      </c>
      <c r="X1634">
        <v>71.543365478515625</v>
      </c>
      <c r="Y1634">
        <v>48.684230804443359</v>
      </c>
      <c r="Z1634">
        <v>90.807720184326172</v>
      </c>
      <c r="AA1634">
        <v>15.235312461853027</v>
      </c>
      <c r="AB1634">
        <v>2.4376499938964843E-2</v>
      </c>
      <c r="AC1634" s="2">
        <f t="shared" si="153"/>
        <v>2.4376499938964843E-2</v>
      </c>
      <c r="AD1634">
        <v>11.446938476562501</v>
      </c>
      <c r="AE1634">
        <v>14.702278853222248</v>
      </c>
      <c r="AH1634" s="2">
        <f t="shared" si="154"/>
        <v>0.85</v>
      </c>
      <c r="AI1634" s="2">
        <f>IF(ISNUMBER(AH1634),SUMIFS($AH$1:AH1634,$A$1:A1634,A1634,C$1:$C1634,C1634,$G$1:G1634,G1634,$E$1:E1634,E1634),"")</f>
        <v>9.1150000000000002</v>
      </c>
      <c r="AJ1634">
        <f t="shared" si="155"/>
        <v>16</v>
      </c>
    </row>
    <row r="1635" spans="1:36" x14ac:dyDescent="0.25">
      <c r="A1635" s="14" t="s">
        <v>103</v>
      </c>
      <c r="B1635" t="s">
        <v>98</v>
      </c>
      <c r="C1635" t="s">
        <v>105</v>
      </c>
      <c r="D1635" s="13">
        <v>42073</v>
      </c>
      <c r="E1635">
        <v>4</v>
      </c>
      <c r="F1635">
        <v>50</v>
      </c>
      <c r="G1635" s="2" t="s">
        <v>89</v>
      </c>
      <c r="H1635" s="2" t="s">
        <v>12</v>
      </c>
      <c r="I1635">
        <v>7</v>
      </c>
      <c r="J1635" s="2" t="s">
        <v>77</v>
      </c>
      <c r="K1635" s="2">
        <v>45</v>
      </c>
      <c r="L1635" s="2"/>
      <c r="M1635" s="2" t="str">
        <f t="shared" si="150"/>
        <v/>
      </c>
      <c r="N1635">
        <v>253.93578136194168</v>
      </c>
      <c r="O1635" s="2">
        <f t="shared" si="151"/>
        <v>25.393578136194169</v>
      </c>
      <c r="P1635" s="2">
        <f>IF(ISNUMBER(O1635),SUMIFS(O$1:$O1635,A$1:$A1635,A1635,C$1:$C1635,C1635,G$1:$G1635,G1635,E$1:$E1635,E1635),"")</f>
        <v>327.32239955407005</v>
      </c>
      <c r="U1635" t="str">
        <f t="shared" si="152"/>
        <v/>
      </c>
      <c r="V1635">
        <v>26.421673774719238</v>
      </c>
      <c r="W1635">
        <v>14.911519527435303</v>
      </c>
      <c r="X1635">
        <v>71.626396179199219</v>
      </c>
      <c r="Y1635">
        <v>47.620241165161133</v>
      </c>
      <c r="Z1635">
        <v>91.945018768310547</v>
      </c>
      <c r="AA1635">
        <v>17.187604904174805</v>
      </c>
      <c r="AB1635">
        <v>2.7500167846679687E-2</v>
      </c>
      <c r="AC1635" s="2">
        <f t="shared" si="153"/>
        <v>2.7500167846679687E-2</v>
      </c>
      <c r="AD1635">
        <v>11.460223388671876</v>
      </c>
      <c r="AE1635">
        <v>18.48503114325899</v>
      </c>
      <c r="AH1635" s="2">
        <f t="shared" si="154"/>
        <v>0.69799999999999995</v>
      </c>
      <c r="AI1635" s="2">
        <f>IF(ISNUMBER(AH1635),SUMIFS($AH$1:AH1635,$A$1:A1635,A1635,C$1:$C1635,C1635,$G$1:G1635,G1635,$E$1:E1635,E1635),"")</f>
        <v>6.5609999999999999</v>
      </c>
      <c r="AJ1635">
        <f t="shared" si="155"/>
        <v>16</v>
      </c>
    </row>
    <row r="1636" spans="1:36" x14ac:dyDescent="0.25">
      <c r="A1636" s="14" t="s">
        <v>102</v>
      </c>
      <c r="B1636" t="s">
        <v>98</v>
      </c>
      <c r="C1636" t="s">
        <v>105</v>
      </c>
      <c r="D1636" s="13">
        <v>42073</v>
      </c>
      <c r="E1636">
        <v>4</v>
      </c>
      <c r="F1636">
        <v>100</v>
      </c>
      <c r="G1636" s="2" t="s">
        <v>89</v>
      </c>
      <c r="H1636" s="2" t="s">
        <v>12</v>
      </c>
      <c r="I1636">
        <v>7</v>
      </c>
      <c r="J1636" s="2" t="s">
        <v>77</v>
      </c>
      <c r="K1636" s="2">
        <v>90</v>
      </c>
      <c r="L1636" s="2"/>
      <c r="M1636" s="2" t="str">
        <f t="shared" si="150"/>
        <v/>
      </c>
      <c r="N1636">
        <v>486.06364395838085</v>
      </c>
      <c r="O1636" s="2">
        <f t="shared" si="151"/>
        <v>48.606364395838085</v>
      </c>
      <c r="P1636" s="2">
        <f>IF(ISNUMBER(O1636),SUMIFS(O$1:$O1636,A$1:$A1636,A1636,C$1:$C1636,C1636,G$1:$G1636,G1636,E$1:$E1636,E1636),"")</f>
        <v>414.29192204159835</v>
      </c>
      <c r="U1636" t="str">
        <f t="shared" si="152"/>
        <v/>
      </c>
      <c r="V1636">
        <v>24.258169174194336</v>
      </c>
      <c r="W1636">
        <v>22.278708457946777</v>
      </c>
      <c r="X1636">
        <v>73.400604248046875</v>
      </c>
      <c r="Y1636">
        <v>44.191055297851563</v>
      </c>
      <c r="Z1636">
        <v>90.613292694091797</v>
      </c>
      <c r="AA1636">
        <v>14.217898845672607</v>
      </c>
      <c r="AB1636">
        <v>2.2748638153076171E-2</v>
      </c>
      <c r="AC1636" s="2">
        <f t="shared" si="153"/>
        <v>2.2748638153076171E-2</v>
      </c>
      <c r="AD1636">
        <v>11.7440966796875</v>
      </c>
      <c r="AE1636">
        <v>17.942583732057418</v>
      </c>
      <c r="AH1636" s="2">
        <f t="shared" si="154"/>
        <v>1.1060000000000001</v>
      </c>
      <c r="AI1636" s="2">
        <f>IF(ISNUMBER(AH1636),SUMIFS($AH$1:AH1636,$A$1:A1636,A1636,C$1:$C1636,C1636,$G$1:G1636,G1636,$E$1:E1636,E1636),"")</f>
        <v>8.5150000000000006</v>
      </c>
      <c r="AJ1636">
        <f t="shared" si="155"/>
        <v>16</v>
      </c>
    </row>
    <row r="1637" spans="1:36" x14ac:dyDescent="0.25">
      <c r="A1637" s="14" t="s">
        <v>101</v>
      </c>
      <c r="B1637" t="s">
        <v>98</v>
      </c>
      <c r="C1637" t="s">
        <v>105</v>
      </c>
      <c r="D1637" s="13">
        <v>42073</v>
      </c>
      <c r="E1637">
        <v>4</v>
      </c>
      <c r="F1637">
        <v>200</v>
      </c>
      <c r="G1637" s="2" t="s">
        <v>89</v>
      </c>
      <c r="H1637" s="2" t="s">
        <v>12</v>
      </c>
      <c r="I1637">
        <v>7</v>
      </c>
      <c r="J1637" s="2" t="s">
        <v>77</v>
      </c>
      <c r="K1637" s="2">
        <v>180</v>
      </c>
      <c r="L1637" s="2"/>
      <c r="M1637" s="2" t="str">
        <f t="shared" si="150"/>
        <v/>
      </c>
      <c r="N1637">
        <v>803.37319686304261</v>
      </c>
      <c r="O1637" s="2">
        <f t="shared" si="151"/>
        <v>80.337319686304255</v>
      </c>
      <c r="P1637" s="2">
        <f>IF(ISNUMBER(O1637),SUMIFS(O$1:$O1637,A$1:$A1637,A1637,C$1:$C1637,C1637,G$1:$G1637,G1637,E$1:$E1637,E1637),"")</f>
        <v>560.33248612543537</v>
      </c>
      <c r="U1637" t="str">
        <f t="shared" si="152"/>
        <v/>
      </c>
      <c r="V1637">
        <v>26.767949104309082</v>
      </c>
      <c r="W1637">
        <v>14.658105850219727</v>
      </c>
      <c r="X1637">
        <v>72.619842529296875</v>
      </c>
      <c r="Y1637">
        <v>48.461894989013672</v>
      </c>
      <c r="Z1637">
        <v>91.467624664306641</v>
      </c>
      <c r="AA1637">
        <v>16.591984748840332</v>
      </c>
      <c r="AB1637">
        <v>2.6547175598144533E-2</v>
      </c>
      <c r="AC1637" s="2">
        <f t="shared" si="153"/>
        <v>2.6547175598144533E-2</v>
      </c>
      <c r="AD1637">
        <v>11.6191748046875</v>
      </c>
      <c r="AE1637">
        <v>16.361803255077053</v>
      </c>
      <c r="AH1637" s="2">
        <f t="shared" si="154"/>
        <v>2.133</v>
      </c>
      <c r="AI1637" s="2">
        <f>IF(ISNUMBER(AH1637),SUMIFS($AH$1:AH1637,$A$1:A1637,A1637,C$1:$C1637,C1637,$G$1:G1637,G1637,$E$1:E1637,E1637),"")</f>
        <v>11.457000000000001</v>
      </c>
      <c r="AJ1637">
        <f t="shared" si="155"/>
        <v>16</v>
      </c>
    </row>
    <row r="1638" spans="1:36" x14ac:dyDescent="0.25">
      <c r="A1638" s="14" t="s">
        <v>100</v>
      </c>
      <c r="B1638" t="s">
        <v>98</v>
      </c>
      <c r="C1638" t="s">
        <v>105</v>
      </c>
      <c r="D1638" s="13">
        <v>42073</v>
      </c>
      <c r="E1638">
        <v>4</v>
      </c>
      <c r="F1638">
        <v>350</v>
      </c>
      <c r="G1638" s="2" t="s">
        <v>89</v>
      </c>
      <c r="H1638" s="2" t="s">
        <v>12</v>
      </c>
      <c r="I1638">
        <v>7</v>
      </c>
      <c r="J1638" s="2" t="s">
        <v>77</v>
      </c>
      <c r="K1638" s="2">
        <v>350</v>
      </c>
      <c r="L1638" s="2"/>
      <c r="M1638" s="2" t="str">
        <f t="shared" si="150"/>
        <v/>
      </c>
      <c r="N1638">
        <v>744.0158560756214</v>
      </c>
      <c r="O1638" s="2">
        <f t="shared" si="151"/>
        <v>74.40158560756214</v>
      </c>
      <c r="P1638" s="2">
        <f>IF(ISNUMBER(O1638),SUMIFS(O$1:$O1638,A$1:$A1638,A1638,C$1:$C1638,C1638,G$1:$G1638,G1638,E$1:$E1638,E1638),"")</f>
        <v>766.50584428599359</v>
      </c>
      <c r="U1638" t="str">
        <f t="shared" si="152"/>
        <v/>
      </c>
      <c r="V1638">
        <v>26.705425262451172</v>
      </c>
      <c r="W1638">
        <v>17.16188907623291</v>
      </c>
      <c r="X1638">
        <v>74.002307891845703</v>
      </c>
      <c r="Y1638">
        <v>48.033924102783203</v>
      </c>
      <c r="Z1638">
        <v>91.454460144042969</v>
      </c>
      <c r="AA1638">
        <v>14.876434803009033</v>
      </c>
      <c r="AB1638">
        <v>2.3802295684814453E-2</v>
      </c>
      <c r="AC1638" s="2">
        <f t="shared" si="153"/>
        <v>2.3802295684814453E-2</v>
      </c>
      <c r="AD1638">
        <v>11.840369262695313</v>
      </c>
      <c r="AE1638">
        <v>14.407684098185703</v>
      </c>
      <c r="AH1638" s="2">
        <f t="shared" si="154"/>
        <v>1.7709999999999999</v>
      </c>
      <c r="AI1638" s="2">
        <f>IF(ISNUMBER(AH1638),SUMIFS($AH$1:AH1638,$A$1:A1638,A1638,C$1:$C1638,C1638,$G$1:G1638,G1638,$E$1:E1638,E1638),"")</f>
        <v>16.692</v>
      </c>
      <c r="AJ1638">
        <f t="shared" si="155"/>
        <v>16</v>
      </c>
    </row>
    <row r="1639" spans="1:36" x14ac:dyDescent="0.25">
      <c r="A1639" s="14" t="s">
        <v>99</v>
      </c>
      <c r="B1639" t="s">
        <v>98</v>
      </c>
      <c r="C1639" t="s">
        <v>105</v>
      </c>
      <c r="D1639" s="13">
        <v>42073</v>
      </c>
      <c r="E1639">
        <v>4</v>
      </c>
      <c r="F1639">
        <v>500</v>
      </c>
      <c r="G1639" s="2" t="s">
        <v>89</v>
      </c>
      <c r="H1639" s="2" t="s">
        <v>12</v>
      </c>
      <c r="I1639">
        <v>7</v>
      </c>
      <c r="J1639" s="2" t="s">
        <v>77</v>
      </c>
      <c r="K1639" s="2">
        <v>450</v>
      </c>
      <c r="L1639" s="2"/>
      <c r="M1639" s="2" t="str">
        <f t="shared" si="150"/>
        <v/>
      </c>
      <c r="N1639">
        <v>1274.1715043505326</v>
      </c>
      <c r="O1639" s="2">
        <f t="shared" si="151"/>
        <v>127.41715043505326</v>
      </c>
      <c r="P1639" s="2">
        <f>IF(ISNUMBER(O1639),SUMIFS(O$1:$O1639,A$1:$A1639,A1639,C$1:$C1639,C1639,G$1:$G1639,G1639,E$1:$E1639,E1639),"")</f>
        <v>1006.8447906125642</v>
      </c>
      <c r="U1639" t="str">
        <f t="shared" si="152"/>
        <v/>
      </c>
      <c r="V1639">
        <v>28.19251537322998</v>
      </c>
      <c r="W1639">
        <v>12.276116847991943</v>
      </c>
      <c r="X1639">
        <v>70.893821716308594</v>
      </c>
      <c r="Y1639">
        <v>51.820873260498047</v>
      </c>
      <c r="Z1639">
        <v>91.655685424804688</v>
      </c>
      <c r="AA1639">
        <v>16.361785411834717</v>
      </c>
      <c r="AB1639">
        <v>2.6178856658935549E-2</v>
      </c>
      <c r="AC1639" s="2">
        <f t="shared" si="153"/>
        <v>2.6178856658935549E-2</v>
      </c>
      <c r="AD1639">
        <v>11.343011474609375</v>
      </c>
      <c r="AE1639">
        <v>14.066496163682865</v>
      </c>
      <c r="AH1639" s="2">
        <f t="shared" si="154"/>
        <v>3.3359999999999999</v>
      </c>
      <c r="AI1639" s="2">
        <f>IF(ISNUMBER(AH1639),SUMIFS($AH$1:AH1639,$A$1:A1639,A1639,C$1:$C1639,C1639,$G$1:G1639,G1639,$E$1:E1639,E1639),"")</f>
        <v>24.757999999999999</v>
      </c>
      <c r="AJ1639">
        <f t="shared" si="155"/>
        <v>16</v>
      </c>
    </row>
    <row r="1640" spans="1:36" x14ac:dyDescent="0.25">
      <c r="A1640" s="14" t="s">
        <v>104</v>
      </c>
      <c r="B1640" t="s">
        <v>98</v>
      </c>
      <c r="C1640" t="s">
        <v>105</v>
      </c>
      <c r="D1640" s="13">
        <v>42080</v>
      </c>
      <c r="E1640">
        <v>1</v>
      </c>
      <c r="F1640">
        <v>0</v>
      </c>
      <c r="G1640" s="2" t="s">
        <v>89</v>
      </c>
      <c r="H1640" s="2" t="s">
        <v>12</v>
      </c>
      <c r="I1640">
        <v>8</v>
      </c>
      <c r="J1640" s="2" t="s">
        <v>88</v>
      </c>
      <c r="K1640" s="2">
        <v>0</v>
      </c>
      <c r="L1640" s="2">
        <v>1225.75</v>
      </c>
      <c r="M1640" s="2">
        <f t="shared" si="150"/>
        <v>122.575</v>
      </c>
      <c r="O1640" s="2" t="str">
        <f t="shared" si="151"/>
        <v/>
      </c>
      <c r="P1640" s="2" t="str">
        <f>IF(ISNUMBER(O1640),SUMIFS(O$1:$O1640,A$1:$A1640,A1640,C$1:$C1640,C1640,G$1:$G1640,G1640,E$1:$E1640,E1640),"")</f>
        <v/>
      </c>
      <c r="U1640" t="str">
        <f t="shared" si="152"/>
        <v/>
      </c>
      <c r="V1640">
        <v>30.588238716125488</v>
      </c>
      <c r="W1640">
        <v>10.193558692932129</v>
      </c>
      <c r="X1640">
        <v>65.815776824951172</v>
      </c>
      <c r="Y1640">
        <v>53.712057113647461</v>
      </c>
      <c r="Z1640">
        <v>89.894229888916016</v>
      </c>
      <c r="AA1640">
        <v>14.427953720092773</v>
      </c>
      <c r="AB1640">
        <v>2.3084725952148437E-2</v>
      </c>
      <c r="AC1640" s="2">
        <f t="shared" si="153"/>
        <v>2.3084725952148437E-2</v>
      </c>
      <c r="AD1640">
        <v>10.530524291992188</v>
      </c>
      <c r="AE1640">
        <v>25.446202952520281</v>
      </c>
      <c r="AH1640" s="2" t="str">
        <f t="shared" si="154"/>
        <v/>
      </c>
      <c r="AI1640" s="2" t="str">
        <f>IF(ISNUMBER(AH1640),SUMIFS($AH$1:AH1640,$A$1:A1640,A1640,C$1:$C1640,C1640,$G$1:G1640,G1640,$E$1:E1640,E1640),"")</f>
        <v/>
      </c>
      <c r="AJ1640">
        <f t="shared" si="155"/>
        <v>13</v>
      </c>
    </row>
    <row r="1641" spans="1:36" x14ac:dyDescent="0.25">
      <c r="A1641" s="14" t="s">
        <v>103</v>
      </c>
      <c r="B1641" t="s">
        <v>98</v>
      </c>
      <c r="C1641" t="s">
        <v>105</v>
      </c>
      <c r="D1641" s="13">
        <v>42080</v>
      </c>
      <c r="E1641">
        <v>1</v>
      </c>
      <c r="F1641">
        <v>50</v>
      </c>
      <c r="G1641" s="2" t="s">
        <v>89</v>
      </c>
      <c r="H1641" s="2" t="s">
        <v>12</v>
      </c>
      <c r="I1641">
        <v>8</v>
      </c>
      <c r="J1641" s="2" t="s">
        <v>88</v>
      </c>
      <c r="K1641" s="2">
        <v>45</v>
      </c>
      <c r="L1641" s="2">
        <v>1142.75</v>
      </c>
      <c r="M1641" s="2">
        <f t="shared" si="150"/>
        <v>114.27500000000001</v>
      </c>
      <c r="O1641" s="2" t="str">
        <f t="shared" si="151"/>
        <v/>
      </c>
      <c r="P1641" s="2" t="str">
        <f>IF(ISNUMBER(O1641),SUMIFS(O$1:$O1641,A$1:$A1641,A1641,C$1:$C1641,C1641,G$1:$G1641,G1641,E$1:$E1641,E1641),"")</f>
        <v/>
      </c>
      <c r="U1641" t="str">
        <f t="shared" si="152"/>
        <v/>
      </c>
      <c r="V1641">
        <v>31.621011734008789</v>
      </c>
      <c r="W1641">
        <v>1.6483384370803833</v>
      </c>
      <c r="X1641">
        <v>65.427680969238281</v>
      </c>
      <c r="Y1641">
        <v>59.806587219238281</v>
      </c>
      <c r="Z1641">
        <v>90.865734100341797</v>
      </c>
      <c r="AA1641">
        <v>17.712557792663574</v>
      </c>
      <c r="AB1641">
        <v>2.8340092468261718E-2</v>
      </c>
      <c r="AC1641" s="2">
        <f t="shared" si="153"/>
        <v>2.8340092468261718E-2</v>
      </c>
      <c r="AD1641">
        <v>10.468428955078124</v>
      </c>
      <c r="AE1641">
        <v>29.256714583861598</v>
      </c>
      <c r="AH1641" s="2" t="str">
        <f t="shared" si="154"/>
        <v/>
      </c>
      <c r="AI1641" s="2" t="str">
        <f>IF(ISNUMBER(AH1641),SUMIFS($AH$1:AH1641,$A$1:A1641,A1641,C$1:$C1641,C1641,$G$1:G1641,G1641,$E$1:E1641,E1641),"")</f>
        <v/>
      </c>
      <c r="AJ1641">
        <f t="shared" si="155"/>
        <v>13</v>
      </c>
    </row>
    <row r="1642" spans="1:36" x14ac:dyDescent="0.25">
      <c r="A1642" s="14" t="s">
        <v>102</v>
      </c>
      <c r="B1642" t="s">
        <v>98</v>
      </c>
      <c r="C1642" t="s">
        <v>105</v>
      </c>
      <c r="D1642" s="13">
        <v>42080</v>
      </c>
      <c r="E1642">
        <v>1</v>
      </c>
      <c r="F1642">
        <v>100</v>
      </c>
      <c r="G1642" s="2" t="s">
        <v>89</v>
      </c>
      <c r="H1642" s="2" t="s">
        <v>12</v>
      </c>
      <c r="I1642">
        <v>8</v>
      </c>
      <c r="J1642" s="2" t="s">
        <v>88</v>
      </c>
      <c r="K1642" s="2">
        <v>78</v>
      </c>
      <c r="L1642" s="2">
        <v>1199.25</v>
      </c>
      <c r="M1642" s="2">
        <f t="shared" si="150"/>
        <v>119.925</v>
      </c>
      <c r="O1642" s="2" t="str">
        <f t="shared" si="151"/>
        <v/>
      </c>
      <c r="P1642" s="2" t="str">
        <f>IF(ISNUMBER(O1642),SUMIFS(O$1:$O1642,A$1:$A1642,A1642,C$1:$C1642,C1642,G$1:$G1642,G1642,E$1:$E1642,E1642),"")</f>
        <v/>
      </c>
      <c r="U1642" t="str">
        <f t="shared" si="152"/>
        <v/>
      </c>
      <c r="V1642">
        <v>29.067498207092285</v>
      </c>
      <c r="W1642">
        <v>6.527163028717041</v>
      </c>
      <c r="X1642">
        <v>67.424808502197266</v>
      </c>
      <c r="Y1642">
        <v>50.724781036376953</v>
      </c>
      <c r="Z1642">
        <v>88.246166229248047</v>
      </c>
      <c r="AA1642">
        <v>18.445022583007813</v>
      </c>
      <c r="AB1642">
        <v>2.9512036132812499E-2</v>
      </c>
      <c r="AC1642" s="2">
        <f t="shared" si="153"/>
        <v>2.9512036132812499E-2</v>
      </c>
      <c r="AD1642">
        <v>10.787969360351562</v>
      </c>
      <c r="AE1642">
        <v>24.606409683920877</v>
      </c>
      <c r="AH1642" s="2" t="str">
        <f t="shared" si="154"/>
        <v/>
      </c>
      <c r="AI1642" s="2" t="str">
        <f>IF(ISNUMBER(AH1642),SUMIFS($AH$1:AH1642,$A$1:A1642,A1642,C$1:$C1642,C1642,$G$1:G1642,G1642,$E$1:E1642,E1642),"")</f>
        <v/>
      </c>
      <c r="AJ1642">
        <f t="shared" si="155"/>
        <v>13</v>
      </c>
    </row>
    <row r="1643" spans="1:36" x14ac:dyDescent="0.25">
      <c r="A1643" s="14" t="s">
        <v>101</v>
      </c>
      <c r="B1643" t="s">
        <v>98</v>
      </c>
      <c r="C1643" t="s">
        <v>105</v>
      </c>
      <c r="D1643" s="13">
        <v>42080</v>
      </c>
      <c r="E1643">
        <v>1</v>
      </c>
      <c r="F1643">
        <v>200</v>
      </c>
      <c r="G1643" s="2" t="s">
        <v>89</v>
      </c>
      <c r="H1643" s="2" t="s">
        <v>12</v>
      </c>
      <c r="I1643">
        <v>8</v>
      </c>
      <c r="J1643" s="2" t="s">
        <v>88</v>
      </c>
      <c r="K1643" s="2">
        <v>156</v>
      </c>
      <c r="L1643" s="2">
        <v>1234.75</v>
      </c>
      <c r="M1643" s="2">
        <f t="shared" si="150"/>
        <v>123.47499999999999</v>
      </c>
      <c r="O1643" s="2" t="str">
        <f t="shared" si="151"/>
        <v/>
      </c>
      <c r="P1643" s="2" t="str">
        <f>IF(ISNUMBER(O1643),SUMIFS(O$1:$O1643,A$1:$A1643,A1643,C$1:$C1643,C1643,G$1:$G1643,G1643,E$1:$E1643,E1643),"")</f>
        <v/>
      </c>
      <c r="U1643" t="str">
        <f t="shared" si="152"/>
        <v/>
      </c>
      <c r="V1643">
        <v>27.794011116027832</v>
      </c>
      <c r="W1643">
        <v>9.1930437088012695</v>
      </c>
      <c r="X1643">
        <v>71.942119598388672</v>
      </c>
      <c r="Y1643">
        <v>50.477682113647461</v>
      </c>
      <c r="Z1643">
        <v>91.022022247314453</v>
      </c>
      <c r="AA1643">
        <v>20.509054183959961</v>
      </c>
      <c r="AB1643">
        <v>3.2814486694335933E-2</v>
      </c>
      <c r="AC1643" s="2">
        <f t="shared" si="153"/>
        <v>3.2814486694335933E-2</v>
      </c>
      <c r="AD1643">
        <v>11.510739135742188</v>
      </c>
      <c r="AE1643">
        <v>21.664012718311081</v>
      </c>
      <c r="AH1643" s="2" t="str">
        <f t="shared" si="154"/>
        <v/>
      </c>
      <c r="AI1643" s="2" t="str">
        <f>IF(ISNUMBER(AH1643),SUMIFS($AH$1:AH1643,$A$1:A1643,A1643,C$1:$C1643,C1643,$G$1:G1643,G1643,$E$1:E1643,E1643),"")</f>
        <v/>
      </c>
      <c r="AJ1643">
        <f t="shared" si="155"/>
        <v>13</v>
      </c>
    </row>
    <row r="1644" spans="1:36" x14ac:dyDescent="0.25">
      <c r="A1644" s="14" t="s">
        <v>100</v>
      </c>
      <c r="B1644" t="s">
        <v>98</v>
      </c>
      <c r="C1644" t="s">
        <v>105</v>
      </c>
      <c r="D1644" s="13">
        <v>42080</v>
      </c>
      <c r="E1644">
        <v>1</v>
      </c>
      <c r="F1644">
        <v>350</v>
      </c>
      <c r="G1644" s="2" t="s">
        <v>89</v>
      </c>
      <c r="H1644" s="2" t="s">
        <v>12</v>
      </c>
      <c r="I1644">
        <v>8</v>
      </c>
      <c r="J1644" s="2" t="s">
        <v>88</v>
      </c>
      <c r="K1644" s="2">
        <v>272</v>
      </c>
      <c r="L1644" s="2">
        <v>1360.5</v>
      </c>
      <c r="M1644" s="2">
        <f t="shared" si="150"/>
        <v>136.05000000000001</v>
      </c>
      <c r="O1644" s="2" t="str">
        <f t="shared" si="151"/>
        <v/>
      </c>
      <c r="P1644" s="2" t="str">
        <f>IF(ISNUMBER(O1644),SUMIFS(O$1:$O1644,A$1:$A1644,A1644,C$1:$C1644,C1644,G$1:$G1644,G1644,E$1:$E1644,E1644),"")</f>
        <v/>
      </c>
      <c r="U1644" t="str">
        <f t="shared" si="152"/>
        <v/>
      </c>
      <c r="V1644">
        <v>26.752517700195313</v>
      </c>
      <c r="W1644">
        <v>6.174715518951416</v>
      </c>
      <c r="X1644">
        <v>72.043781280517578</v>
      </c>
      <c r="Y1644">
        <v>48.273014068603516</v>
      </c>
      <c r="Z1644">
        <v>90.395946502685547</v>
      </c>
      <c r="AA1644">
        <v>25.397372245788574</v>
      </c>
      <c r="AB1644">
        <v>4.063579559326172E-2</v>
      </c>
      <c r="AC1644" s="2">
        <f t="shared" si="153"/>
        <v>4.063579559326172E-2</v>
      </c>
      <c r="AD1644">
        <v>11.527005004882813</v>
      </c>
      <c r="AE1644">
        <v>23.11828994012642</v>
      </c>
      <c r="AH1644" s="2" t="str">
        <f t="shared" si="154"/>
        <v/>
      </c>
      <c r="AI1644" s="2" t="str">
        <f>IF(ISNUMBER(AH1644),SUMIFS($AH$1:AH1644,$A$1:A1644,A1644,C$1:$C1644,C1644,$G$1:G1644,G1644,$E$1:E1644,E1644),"")</f>
        <v/>
      </c>
      <c r="AJ1644">
        <f t="shared" si="155"/>
        <v>13</v>
      </c>
    </row>
    <row r="1645" spans="1:36" x14ac:dyDescent="0.25">
      <c r="A1645" s="14" t="s">
        <v>99</v>
      </c>
      <c r="B1645" t="s">
        <v>98</v>
      </c>
      <c r="C1645" t="s">
        <v>105</v>
      </c>
      <c r="D1645" s="13">
        <v>42080</v>
      </c>
      <c r="E1645">
        <v>1</v>
      </c>
      <c r="F1645">
        <v>500</v>
      </c>
      <c r="G1645" s="2" t="s">
        <v>89</v>
      </c>
      <c r="H1645" s="2" t="s">
        <v>12</v>
      </c>
      <c r="I1645">
        <v>8</v>
      </c>
      <c r="J1645" s="2" t="s">
        <v>88</v>
      </c>
      <c r="K1645" s="2">
        <v>389</v>
      </c>
      <c r="L1645" s="2">
        <v>1227.25</v>
      </c>
      <c r="M1645" s="2">
        <f t="shared" si="150"/>
        <v>122.72499999999999</v>
      </c>
      <c r="O1645" s="2" t="str">
        <f t="shared" si="151"/>
        <v/>
      </c>
      <c r="P1645" s="2" t="str">
        <f>IF(ISNUMBER(O1645),SUMIFS(O$1:$O1645,A$1:$A1645,A1645,C$1:$C1645,C1645,G$1:$G1645,G1645,E$1:$E1645,E1645),"")</f>
        <v/>
      </c>
      <c r="U1645" t="str">
        <f t="shared" si="152"/>
        <v/>
      </c>
      <c r="V1645">
        <v>26.084747314453125</v>
      </c>
      <c r="W1645">
        <v>5.8724775314331055</v>
      </c>
      <c r="X1645">
        <v>71.640506744384766</v>
      </c>
      <c r="Y1645">
        <v>47.726312637329102</v>
      </c>
      <c r="Z1645">
        <v>90.516571044921875</v>
      </c>
      <c r="AA1645">
        <v>26.68845272064209</v>
      </c>
      <c r="AB1645">
        <v>4.2701524353027348E-2</v>
      </c>
      <c r="AC1645" s="2">
        <f t="shared" si="153"/>
        <v>4.2701524353027348E-2</v>
      </c>
      <c r="AD1645">
        <v>11.462481079101563</v>
      </c>
      <c r="AE1645">
        <v>16.345805455962104</v>
      </c>
      <c r="AH1645" s="2" t="str">
        <f t="shared" si="154"/>
        <v/>
      </c>
      <c r="AI1645" s="2" t="str">
        <f>IF(ISNUMBER(AH1645),SUMIFS($AH$1:AH1645,$A$1:A1645,A1645,C$1:$C1645,C1645,$G$1:G1645,G1645,$E$1:E1645,E1645),"")</f>
        <v/>
      </c>
      <c r="AJ1645">
        <f t="shared" si="155"/>
        <v>13</v>
      </c>
    </row>
    <row r="1646" spans="1:36" x14ac:dyDescent="0.25">
      <c r="A1646" s="14" t="s">
        <v>104</v>
      </c>
      <c r="B1646" t="s">
        <v>98</v>
      </c>
      <c r="C1646" t="s">
        <v>105</v>
      </c>
      <c r="D1646" s="13">
        <v>42080</v>
      </c>
      <c r="E1646">
        <v>2</v>
      </c>
      <c r="F1646">
        <v>0</v>
      </c>
      <c r="G1646" s="2" t="s">
        <v>89</v>
      </c>
      <c r="H1646" s="2" t="s">
        <v>12</v>
      </c>
      <c r="I1646">
        <v>8</v>
      </c>
      <c r="J1646" s="2" t="s">
        <v>88</v>
      </c>
      <c r="K1646" s="2">
        <v>0</v>
      </c>
      <c r="L1646" s="2">
        <v>1119.25</v>
      </c>
      <c r="M1646" s="2">
        <f t="shared" si="150"/>
        <v>111.925</v>
      </c>
      <c r="O1646" s="2" t="str">
        <f t="shared" si="151"/>
        <v/>
      </c>
      <c r="P1646" s="2" t="str">
        <f>IF(ISNUMBER(O1646),SUMIFS(O$1:$O1646,A$1:$A1646,A1646,C$1:$C1646,C1646,G$1:$G1646,G1646,E$1:$E1646,E1646),"")</f>
        <v/>
      </c>
      <c r="U1646" t="str">
        <f t="shared" si="152"/>
        <v/>
      </c>
      <c r="V1646">
        <v>28.832371711730957</v>
      </c>
      <c r="W1646">
        <v>12.857099533081055</v>
      </c>
      <c r="X1646">
        <v>69.010719299316406</v>
      </c>
      <c r="Y1646">
        <v>53.051605224609375</v>
      </c>
      <c r="Z1646">
        <v>90.254665374755859</v>
      </c>
      <c r="AA1646">
        <v>14.330141544342041</v>
      </c>
      <c r="AB1646">
        <v>2.2928226470947263E-2</v>
      </c>
      <c r="AC1646" s="2">
        <f t="shared" si="153"/>
        <v>2.2928226470947263E-2</v>
      </c>
      <c r="AD1646">
        <v>11.041715087890625</v>
      </c>
      <c r="AE1646">
        <v>30.993603919300512</v>
      </c>
      <c r="AH1646" s="2" t="str">
        <f t="shared" si="154"/>
        <v/>
      </c>
      <c r="AI1646" s="2" t="str">
        <f>IF(ISNUMBER(AH1646),SUMIFS($AH$1:AH1646,$A$1:A1646,A1646,C$1:$C1646,C1646,$G$1:G1646,G1646,$E$1:E1646,E1646),"")</f>
        <v/>
      </c>
      <c r="AJ1646">
        <f t="shared" si="155"/>
        <v>13</v>
      </c>
    </row>
    <row r="1647" spans="1:36" x14ac:dyDescent="0.25">
      <c r="A1647" s="14" t="s">
        <v>103</v>
      </c>
      <c r="B1647" t="s">
        <v>98</v>
      </c>
      <c r="C1647" t="s">
        <v>105</v>
      </c>
      <c r="D1647" s="13">
        <v>42080</v>
      </c>
      <c r="E1647">
        <v>2</v>
      </c>
      <c r="F1647">
        <v>50</v>
      </c>
      <c r="G1647" s="2" t="s">
        <v>89</v>
      </c>
      <c r="H1647" s="2" t="s">
        <v>12</v>
      </c>
      <c r="I1647">
        <v>8</v>
      </c>
      <c r="J1647" s="2" t="s">
        <v>88</v>
      </c>
      <c r="K1647" s="2">
        <v>45</v>
      </c>
      <c r="L1647" s="2">
        <v>1217.5</v>
      </c>
      <c r="M1647" s="2">
        <f t="shared" si="150"/>
        <v>121.75</v>
      </c>
      <c r="O1647" s="2" t="str">
        <f t="shared" si="151"/>
        <v/>
      </c>
      <c r="P1647" s="2" t="str">
        <f>IF(ISNUMBER(O1647),SUMIFS(O$1:$O1647,A$1:$A1647,A1647,C$1:$C1647,C1647,G$1:$G1647,G1647,E$1:$E1647,E1647),"")</f>
        <v/>
      </c>
      <c r="U1647" t="str">
        <f t="shared" si="152"/>
        <v/>
      </c>
      <c r="V1647">
        <v>29.628823280334473</v>
      </c>
      <c r="W1647">
        <v>9.8301887512207031</v>
      </c>
      <c r="X1647">
        <v>68.369804382324219</v>
      </c>
      <c r="Y1647">
        <v>51.764307022094727</v>
      </c>
      <c r="Z1647">
        <v>90.012119293212891</v>
      </c>
      <c r="AA1647">
        <v>15.80338191986084</v>
      </c>
      <c r="AB1647">
        <v>2.5285411071777345E-2</v>
      </c>
      <c r="AC1647" s="2">
        <f t="shared" si="153"/>
        <v>2.5285411071777345E-2</v>
      </c>
      <c r="AD1647">
        <v>10.939168701171875</v>
      </c>
      <c r="AE1647">
        <v>21.622557814992028</v>
      </c>
      <c r="AH1647" s="2" t="str">
        <f t="shared" si="154"/>
        <v/>
      </c>
      <c r="AI1647" s="2" t="str">
        <f>IF(ISNUMBER(AH1647),SUMIFS($AH$1:AH1647,$A$1:A1647,A1647,C$1:$C1647,C1647,$G$1:G1647,G1647,$E$1:E1647,E1647),"")</f>
        <v/>
      </c>
      <c r="AJ1647">
        <f t="shared" si="155"/>
        <v>13</v>
      </c>
    </row>
    <row r="1648" spans="1:36" x14ac:dyDescent="0.25">
      <c r="A1648" s="14" t="s">
        <v>102</v>
      </c>
      <c r="B1648" t="s">
        <v>98</v>
      </c>
      <c r="C1648" t="s">
        <v>105</v>
      </c>
      <c r="D1648" s="13">
        <v>42080</v>
      </c>
      <c r="E1648">
        <v>2</v>
      </c>
      <c r="F1648">
        <v>100</v>
      </c>
      <c r="G1648" s="2" t="s">
        <v>89</v>
      </c>
      <c r="H1648" s="2" t="s">
        <v>12</v>
      </c>
      <c r="I1648">
        <v>8</v>
      </c>
      <c r="J1648" s="2" t="s">
        <v>88</v>
      </c>
      <c r="K1648" s="2">
        <v>78</v>
      </c>
      <c r="L1648" s="2">
        <v>1299</v>
      </c>
      <c r="M1648" s="2">
        <f t="shared" si="150"/>
        <v>129.9</v>
      </c>
      <c r="O1648" s="2" t="str">
        <f t="shared" si="151"/>
        <v/>
      </c>
      <c r="P1648" s="2" t="str">
        <f>IF(ISNUMBER(O1648),SUMIFS(O$1:$O1648,A$1:$A1648,A1648,C$1:$C1648,C1648,G$1:$G1648,G1648,E$1:$E1648,E1648),"")</f>
        <v/>
      </c>
      <c r="U1648" t="str">
        <f t="shared" si="152"/>
        <v/>
      </c>
      <c r="V1648">
        <v>28.594767570495605</v>
      </c>
      <c r="W1648">
        <v>7.7606339454650879</v>
      </c>
      <c r="X1648">
        <v>65.023557662963867</v>
      </c>
      <c r="Y1648">
        <v>50.536378860473633</v>
      </c>
      <c r="Z1648">
        <v>86.701572418212891</v>
      </c>
      <c r="AA1648">
        <v>16.235738277435303</v>
      </c>
      <c r="AB1648">
        <v>2.5977181243896485E-2</v>
      </c>
      <c r="AC1648" s="2">
        <f t="shared" si="153"/>
        <v>2.5977181243896485E-2</v>
      </c>
      <c r="AD1648">
        <v>10.403769226074219</v>
      </c>
      <c r="AE1648">
        <v>19.075076840563565</v>
      </c>
      <c r="AH1648" s="2" t="str">
        <f t="shared" si="154"/>
        <v/>
      </c>
      <c r="AI1648" s="2" t="str">
        <f>IF(ISNUMBER(AH1648),SUMIFS($AH$1:AH1648,$A$1:A1648,A1648,C$1:$C1648,C1648,$G$1:G1648,G1648,$E$1:E1648,E1648),"")</f>
        <v/>
      </c>
      <c r="AJ1648">
        <f t="shared" si="155"/>
        <v>13</v>
      </c>
    </row>
    <row r="1649" spans="1:36" x14ac:dyDescent="0.25">
      <c r="A1649" s="14" t="s">
        <v>101</v>
      </c>
      <c r="B1649" t="s">
        <v>98</v>
      </c>
      <c r="C1649" t="s">
        <v>105</v>
      </c>
      <c r="D1649" s="13">
        <v>42080</v>
      </c>
      <c r="E1649">
        <v>2</v>
      </c>
      <c r="F1649">
        <v>200</v>
      </c>
      <c r="G1649" s="2" t="s">
        <v>89</v>
      </c>
      <c r="H1649" s="2" t="s">
        <v>12</v>
      </c>
      <c r="I1649">
        <v>8</v>
      </c>
      <c r="J1649" s="2" t="s">
        <v>88</v>
      </c>
      <c r="K1649" s="2">
        <v>156</v>
      </c>
      <c r="L1649" s="2">
        <v>1217.5</v>
      </c>
      <c r="M1649" s="2">
        <f t="shared" si="150"/>
        <v>121.75</v>
      </c>
      <c r="O1649" s="2" t="str">
        <f t="shared" si="151"/>
        <v/>
      </c>
      <c r="P1649" s="2" t="str">
        <f>IF(ISNUMBER(O1649),SUMIFS(O$1:$O1649,A$1:$A1649,A1649,C$1:$C1649,C1649,G$1:$G1649,G1649,E$1:$E1649,E1649),"")</f>
        <v/>
      </c>
      <c r="U1649" t="str">
        <f t="shared" si="152"/>
        <v/>
      </c>
      <c r="V1649">
        <v>26.499686241149902</v>
      </c>
      <c r="W1649">
        <v>6.1055965423583984</v>
      </c>
      <c r="X1649">
        <v>68.176658630371094</v>
      </c>
      <c r="Y1649">
        <v>46.944002151489258</v>
      </c>
      <c r="Z1649">
        <v>88.36151123046875</v>
      </c>
      <c r="AA1649">
        <v>22.821368217468262</v>
      </c>
      <c r="AB1649">
        <v>3.6514189147949218E-2</v>
      </c>
      <c r="AC1649" s="2">
        <f t="shared" si="153"/>
        <v>3.6514189147949218E-2</v>
      </c>
      <c r="AD1649">
        <v>10.908265380859374</v>
      </c>
      <c r="AE1649">
        <v>16.968455457585893</v>
      </c>
      <c r="AH1649" s="2" t="str">
        <f t="shared" si="154"/>
        <v/>
      </c>
      <c r="AI1649" s="2" t="str">
        <f>IF(ISNUMBER(AH1649),SUMIFS($AH$1:AH1649,$A$1:A1649,A1649,C$1:$C1649,C1649,$G$1:G1649,G1649,$E$1:E1649,E1649),"")</f>
        <v/>
      </c>
      <c r="AJ1649">
        <f t="shared" si="155"/>
        <v>13</v>
      </c>
    </row>
    <row r="1650" spans="1:36" x14ac:dyDescent="0.25">
      <c r="A1650" s="14" t="s">
        <v>100</v>
      </c>
      <c r="B1650" t="s">
        <v>98</v>
      </c>
      <c r="C1650" t="s">
        <v>105</v>
      </c>
      <c r="D1650" s="13">
        <v>42080</v>
      </c>
      <c r="E1650">
        <v>2</v>
      </c>
      <c r="F1650">
        <v>350</v>
      </c>
      <c r="G1650" s="2" t="s">
        <v>89</v>
      </c>
      <c r="H1650" s="2" t="s">
        <v>12</v>
      </c>
      <c r="I1650">
        <v>8</v>
      </c>
      <c r="J1650" s="2" t="s">
        <v>88</v>
      </c>
      <c r="K1650" s="2">
        <v>272</v>
      </c>
      <c r="L1650" s="2">
        <v>1409.5</v>
      </c>
      <c r="M1650" s="2">
        <f t="shared" si="150"/>
        <v>140.94999999999999</v>
      </c>
      <c r="O1650" s="2" t="str">
        <f t="shared" si="151"/>
        <v/>
      </c>
      <c r="P1650" s="2" t="str">
        <f>IF(ISNUMBER(O1650),SUMIFS(O$1:$O1650,A$1:$A1650,A1650,C$1:$C1650,C1650,G$1:$G1650,G1650,E$1:$E1650,E1650),"")</f>
        <v/>
      </c>
      <c r="U1650" t="str">
        <f t="shared" si="152"/>
        <v/>
      </c>
      <c r="V1650">
        <v>29.28990364074707</v>
      </c>
      <c r="W1650">
        <v>6.4987955093383789</v>
      </c>
      <c r="X1650">
        <v>67.063163757324219</v>
      </c>
      <c r="Y1650">
        <v>50.77855110168457</v>
      </c>
      <c r="Z1650">
        <v>89.142662048339844</v>
      </c>
      <c r="AA1650">
        <v>18.267398834228516</v>
      </c>
      <c r="AB1650">
        <v>2.9227838134765625E-2</v>
      </c>
      <c r="AC1650" s="2">
        <f t="shared" si="153"/>
        <v>2.9227838134765625E-2</v>
      </c>
      <c r="AD1650">
        <v>10.730106201171875</v>
      </c>
      <c r="AE1650">
        <v>22.900922964147675</v>
      </c>
      <c r="AH1650" s="2" t="str">
        <f t="shared" si="154"/>
        <v/>
      </c>
      <c r="AI1650" s="2" t="str">
        <f>IF(ISNUMBER(AH1650),SUMIFS($AH$1:AH1650,$A$1:A1650,A1650,C$1:$C1650,C1650,$G$1:G1650,G1650,$E$1:E1650,E1650),"")</f>
        <v/>
      </c>
      <c r="AJ1650">
        <f t="shared" si="155"/>
        <v>13</v>
      </c>
    </row>
    <row r="1651" spans="1:36" x14ac:dyDescent="0.25">
      <c r="A1651" s="14" t="s">
        <v>99</v>
      </c>
      <c r="B1651" t="s">
        <v>98</v>
      </c>
      <c r="C1651" t="s">
        <v>105</v>
      </c>
      <c r="D1651" s="13">
        <v>42080</v>
      </c>
      <c r="E1651">
        <v>2</v>
      </c>
      <c r="F1651">
        <v>500</v>
      </c>
      <c r="G1651" s="2" t="s">
        <v>89</v>
      </c>
      <c r="H1651" s="2" t="s">
        <v>12</v>
      </c>
      <c r="I1651">
        <v>8</v>
      </c>
      <c r="J1651" s="2" t="s">
        <v>88</v>
      </c>
      <c r="K1651" s="2">
        <v>389</v>
      </c>
      <c r="L1651" s="2">
        <v>1335.75</v>
      </c>
      <c r="M1651" s="2">
        <f t="shared" si="150"/>
        <v>133.57499999999999</v>
      </c>
      <c r="O1651" s="2" t="str">
        <f t="shared" si="151"/>
        <v/>
      </c>
      <c r="P1651" s="2" t="str">
        <f>IF(ISNUMBER(O1651),SUMIFS(O$1:$O1651,A$1:$A1651,A1651,C$1:$C1651,C1651,G$1:$G1651,G1651,E$1:$E1651,E1651),"")</f>
        <v/>
      </c>
      <c r="U1651" t="str">
        <f t="shared" si="152"/>
        <v/>
      </c>
      <c r="V1651">
        <v>26.283914566040039</v>
      </c>
      <c r="W1651">
        <v>7.3278579711914063</v>
      </c>
      <c r="X1651">
        <v>71.813453674316406</v>
      </c>
      <c r="Y1651">
        <v>46.619134902954102</v>
      </c>
      <c r="Z1651">
        <v>90.448532104492188</v>
      </c>
      <c r="AA1651">
        <v>23.405169486999512</v>
      </c>
      <c r="AB1651">
        <v>3.7448271179199216E-2</v>
      </c>
      <c r="AC1651" s="2">
        <f t="shared" si="153"/>
        <v>3.7448271179199216E-2</v>
      </c>
      <c r="AD1651">
        <v>11.490152587890625</v>
      </c>
      <c r="AE1651">
        <v>17.473108597629817</v>
      </c>
      <c r="AH1651" s="2" t="str">
        <f t="shared" si="154"/>
        <v/>
      </c>
      <c r="AI1651" s="2" t="str">
        <f>IF(ISNUMBER(AH1651),SUMIFS($AH$1:AH1651,$A$1:A1651,A1651,C$1:$C1651,C1651,$G$1:G1651,G1651,$E$1:E1651,E1651),"")</f>
        <v/>
      </c>
      <c r="AJ1651">
        <f t="shared" si="155"/>
        <v>13</v>
      </c>
    </row>
    <row r="1652" spans="1:36" x14ac:dyDescent="0.25">
      <c r="A1652" s="14" t="s">
        <v>104</v>
      </c>
      <c r="B1652" t="s">
        <v>98</v>
      </c>
      <c r="C1652" t="s">
        <v>105</v>
      </c>
      <c r="D1652" s="13">
        <v>42080</v>
      </c>
      <c r="E1652">
        <v>3</v>
      </c>
      <c r="F1652">
        <v>0</v>
      </c>
      <c r="G1652" s="2" t="s">
        <v>89</v>
      </c>
      <c r="H1652" s="2" t="s">
        <v>12</v>
      </c>
      <c r="I1652">
        <v>8</v>
      </c>
      <c r="J1652" s="2" t="s">
        <v>88</v>
      </c>
      <c r="K1652" s="2">
        <v>0</v>
      </c>
      <c r="L1652" s="2">
        <v>1476.25</v>
      </c>
      <c r="M1652" s="2">
        <f t="shared" si="150"/>
        <v>147.625</v>
      </c>
      <c r="O1652" s="2" t="str">
        <f t="shared" si="151"/>
        <v/>
      </c>
      <c r="P1652" s="2" t="str">
        <f>IF(ISNUMBER(O1652),SUMIFS(O$1:$O1652,A$1:$A1652,A1652,C$1:$C1652,C1652,G$1:$G1652,G1652,E$1:$E1652,E1652),"")</f>
        <v/>
      </c>
      <c r="U1652" t="str">
        <f t="shared" si="152"/>
        <v/>
      </c>
      <c r="V1652">
        <v>28.887918472290039</v>
      </c>
      <c r="W1652">
        <v>9.3236656188964844</v>
      </c>
      <c r="X1652">
        <v>66.286983489990234</v>
      </c>
      <c r="Y1652">
        <v>54.165426254272461</v>
      </c>
      <c r="Z1652">
        <v>88.444843292236328</v>
      </c>
      <c r="AA1652">
        <v>13.254240989685059</v>
      </c>
      <c r="AB1652">
        <v>2.1206785583496094E-2</v>
      </c>
      <c r="AC1652" s="2">
        <f t="shared" si="153"/>
        <v>2.1206785583496094E-2</v>
      </c>
      <c r="AD1652">
        <v>10.605917358398438</v>
      </c>
      <c r="AE1652">
        <v>26.744000926214028</v>
      </c>
      <c r="AH1652" s="2" t="str">
        <f t="shared" si="154"/>
        <v/>
      </c>
      <c r="AI1652" s="2" t="str">
        <f>IF(ISNUMBER(AH1652),SUMIFS($AH$1:AH1652,$A$1:A1652,A1652,C$1:$C1652,C1652,$G$1:G1652,G1652,$E$1:E1652,E1652),"")</f>
        <v/>
      </c>
      <c r="AJ1652">
        <f t="shared" si="155"/>
        <v>13</v>
      </c>
    </row>
    <row r="1653" spans="1:36" x14ac:dyDescent="0.25">
      <c r="A1653" s="14" t="s">
        <v>103</v>
      </c>
      <c r="B1653" t="s">
        <v>98</v>
      </c>
      <c r="C1653" t="s">
        <v>105</v>
      </c>
      <c r="D1653" s="13">
        <v>42080</v>
      </c>
      <c r="E1653">
        <v>3</v>
      </c>
      <c r="F1653">
        <v>50</v>
      </c>
      <c r="G1653" s="2" t="s">
        <v>89</v>
      </c>
      <c r="H1653" s="2" t="s">
        <v>12</v>
      </c>
      <c r="I1653">
        <v>8</v>
      </c>
      <c r="J1653" s="2" t="s">
        <v>88</v>
      </c>
      <c r="K1653" s="2">
        <v>45</v>
      </c>
      <c r="L1653" s="2">
        <v>1253.5</v>
      </c>
      <c r="M1653" s="2">
        <f t="shared" si="150"/>
        <v>125.35</v>
      </c>
      <c r="O1653" s="2" t="str">
        <f t="shared" si="151"/>
        <v/>
      </c>
      <c r="P1653" s="2" t="str">
        <f>IF(ISNUMBER(O1653),SUMIFS(O$1:$O1653,A$1:$A1653,A1653,C$1:$C1653,C1653,G$1:$G1653,G1653,E$1:$E1653,E1653),"")</f>
        <v/>
      </c>
      <c r="U1653" t="str">
        <f t="shared" si="152"/>
        <v/>
      </c>
      <c r="V1653">
        <v>30.414482116699219</v>
      </c>
      <c r="W1653">
        <v>9.7083854675292969</v>
      </c>
      <c r="X1653">
        <v>66.724338531494141</v>
      </c>
      <c r="Y1653">
        <v>53.273773193359375</v>
      </c>
      <c r="Z1653">
        <v>89.009872436523438</v>
      </c>
      <c r="AA1653">
        <v>15.943879127502441</v>
      </c>
      <c r="AB1653">
        <v>2.5510206604003906E-2</v>
      </c>
      <c r="AC1653" s="2">
        <f t="shared" si="153"/>
        <v>2.5510206604003906E-2</v>
      </c>
      <c r="AD1653">
        <v>10.675894165039063</v>
      </c>
      <c r="AE1653">
        <v>25.687852605831061</v>
      </c>
      <c r="AH1653" s="2" t="str">
        <f t="shared" si="154"/>
        <v/>
      </c>
      <c r="AI1653" s="2" t="str">
        <f>IF(ISNUMBER(AH1653),SUMIFS($AH$1:AH1653,$A$1:A1653,A1653,C$1:$C1653,C1653,$G$1:G1653,G1653,$E$1:E1653,E1653),"")</f>
        <v/>
      </c>
      <c r="AJ1653">
        <f t="shared" si="155"/>
        <v>13</v>
      </c>
    </row>
    <row r="1654" spans="1:36" x14ac:dyDescent="0.25">
      <c r="A1654" s="14" t="s">
        <v>102</v>
      </c>
      <c r="B1654" t="s">
        <v>98</v>
      </c>
      <c r="C1654" t="s">
        <v>105</v>
      </c>
      <c r="D1654" s="13">
        <v>42080</v>
      </c>
      <c r="E1654">
        <v>3</v>
      </c>
      <c r="F1654">
        <v>100</v>
      </c>
      <c r="G1654" s="2" t="s">
        <v>89</v>
      </c>
      <c r="H1654" s="2" t="s">
        <v>12</v>
      </c>
      <c r="I1654">
        <v>8</v>
      </c>
      <c r="J1654" s="2" t="s">
        <v>88</v>
      </c>
      <c r="K1654" s="2">
        <v>78</v>
      </c>
      <c r="L1654" s="2">
        <v>1383</v>
      </c>
      <c r="M1654" s="2">
        <f t="shared" si="150"/>
        <v>138.30000000000001</v>
      </c>
      <c r="O1654" s="2" t="str">
        <f t="shared" si="151"/>
        <v/>
      </c>
      <c r="P1654" s="2" t="str">
        <f>IF(ISNUMBER(O1654),SUMIFS(O$1:$O1654,A$1:$A1654,A1654,C$1:$C1654,C1654,G$1:$G1654,G1654,E$1:$E1654,E1654),"")</f>
        <v/>
      </c>
      <c r="U1654" t="str">
        <f t="shared" si="152"/>
        <v/>
      </c>
      <c r="V1654">
        <v>29.709725379943848</v>
      </c>
      <c r="W1654">
        <v>9.5216293334960938</v>
      </c>
      <c r="X1654">
        <v>67.225543975830078</v>
      </c>
      <c r="Y1654">
        <v>52.773740768432617</v>
      </c>
      <c r="Z1654">
        <v>89.346523284912109</v>
      </c>
      <c r="AA1654">
        <v>17.337026596069336</v>
      </c>
      <c r="AB1654">
        <v>2.7739242553710936E-2</v>
      </c>
      <c r="AC1654" s="2">
        <f t="shared" si="153"/>
        <v>2.7739242553710936E-2</v>
      </c>
      <c r="AD1654">
        <v>10.756087036132813</v>
      </c>
      <c r="AE1654">
        <v>23.154383349437644</v>
      </c>
      <c r="AH1654" s="2" t="str">
        <f t="shared" si="154"/>
        <v/>
      </c>
      <c r="AI1654" s="2" t="str">
        <f>IF(ISNUMBER(AH1654),SUMIFS($AH$1:AH1654,$A$1:A1654,A1654,C$1:$C1654,C1654,$G$1:G1654,G1654,$E$1:E1654,E1654),"")</f>
        <v/>
      </c>
      <c r="AJ1654">
        <f t="shared" si="155"/>
        <v>13</v>
      </c>
    </row>
    <row r="1655" spans="1:36" x14ac:dyDescent="0.25">
      <c r="A1655" s="14" t="s">
        <v>101</v>
      </c>
      <c r="B1655" t="s">
        <v>98</v>
      </c>
      <c r="C1655" t="s">
        <v>105</v>
      </c>
      <c r="D1655" s="13">
        <v>42080</v>
      </c>
      <c r="E1655">
        <v>3</v>
      </c>
      <c r="F1655">
        <v>200</v>
      </c>
      <c r="G1655" s="2" t="s">
        <v>89</v>
      </c>
      <c r="H1655" s="2" t="s">
        <v>12</v>
      </c>
      <c r="I1655">
        <v>8</v>
      </c>
      <c r="J1655" s="2" t="s">
        <v>88</v>
      </c>
      <c r="K1655" s="2">
        <v>156</v>
      </c>
      <c r="L1655" s="2">
        <v>1372</v>
      </c>
      <c r="M1655" s="2">
        <f t="shared" si="150"/>
        <v>137.19999999999999</v>
      </c>
      <c r="O1655" s="2" t="str">
        <f t="shared" si="151"/>
        <v/>
      </c>
      <c r="P1655" s="2" t="str">
        <f>IF(ISNUMBER(O1655),SUMIFS(O$1:$O1655,A$1:$A1655,A1655,C$1:$C1655,C1655,G$1:$G1655,G1655,E$1:$E1655,E1655),"")</f>
        <v/>
      </c>
      <c r="U1655" t="str">
        <f t="shared" si="152"/>
        <v/>
      </c>
      <c r="V1655">
        <v>27.547279357910156</v>
      </c>
      <c r="W1655">
        <v>8.9222135543823242</v>
      </c>
      <c r="X1655">
        <v>69.839080810546875</v>
      </c>
      <c r="Y1655">
        <v>49.439491271972656</v>
      </c>
      <c r="Z1655">
        <v>89.542926788330078</v>
      </c>
      <c r="AA1655">
        <v>21.257669448852539</v>
      </c>
      <c r="AB1655">
        <v>3.4012271118164066E-2</v>
      </c>
      <c r="AC1655" s="2">
        <f t="shared" si="153"/>
        <v>3.4012271118164066E-2</v>
      </c>
      <c r="AD1655">
        <v>11.1742529296875</v>
      </c>
      <c r="AE1655">
        <v>16.548814349249838</v>
      </c>
      <c r="AH1655" s="2" t="str">
        <f t="shared" si="154"/>
        <v/>
      </c>
      <c r="AI1655" s="2" t="str">
        <f>IF(ISNUMBER(AH1655),SUMIFS($AH$1:AH1655,$A$1:A1655,A1655,C$1:$C1655,C1655,$G$1:G1655,G1655,$E$1:E1655,E1655),"")</f>
        <v/>
      </c>
      <c r="AJ1655">
        <f t="shared" si="155"/>
        <v>13</v>
      </c>
    </row>
    <row r="1656" spans="1:36" x14ac:dyDescent="0.25">
      <c r="A1656" s="14" t="s">
        <v>100</v>
      </c>
      <c r="B1656" t="s">
        <v>98</v>
      </c>
      <c r="C1656" t="s">
        <v>105</v>
      </c>
      <c r="D1656" s="13">
        <v>42080</v>
      </c>
      <c r="E1656">
        <v>3</v>
      </c>
      <c r="F1656">
        <v>350</v>
      </c>
      <c r="G1656" s="2" t="s">
        <v>89</v>
      </c>
      <c r="H1656" s="2" t="s">
        <v>12</v>
      </c>
      <c r="I1656">
        <v>8</v>
      </c>
      <c r="J1656" s="2" t="s">
        <v>88</v>
      </c>
      <c r="K1656" s="2">
        <v>272</v>
      </c>
      <c r="L1656" s="2">
        <v>1348.75</v>
      </c>
      <c r="M1656" s="2">
        <f t="shared" si="150"/>
        <v>134.875</v>
      </c>
      <c r="O1656" s="2" t="str">
        <f t="shared" si="151"/>
        <v/>
      </c>
      <c r="P1656" s="2" t="str">
        <f>IF(ISNUMBER(O1656),SUMIFS(O$1:$O1656,A$1:$A1656,A1656,C$1:$C1656,C1656,G$1:$G1656,G1656,E$1:$E1656,E1656),"")</f>
        <v/>
      </c>
      <c r="U1656" t="str">
        <f t="shared" si="152"/>
        <v/>
      </c>
      <c r="V1656">
        <v>27.403002738952637</v>
      </c>
      <c r="W1656">
        <v>9.7245774269104004</v>
      </c>
      <c r="X1656">
        <v>70.013797760009766</v>
      </c>
      <c r="Y1656">
        <v>49.913995742797852</v>
      </c>
      <c r="Z1656">
        <v>89.7694091796875</v>
      </c>
      <c r="AA1656">
        <v>20.13773250579834</v>
      </c>
      <c r="AB1656">
        <v>3.222037200927734E-2</v>
      </c>
      <c r="AC1656" s="2">
        <f t="shared" si="153"/>
        <v>3.222037200927734E-2</v>
      </c>
      <c r="AD1656">
        <v>11.202207641601563</v>
      </c>
      <c r="AE1656">
        <v>21.293256763325065</v>
      </c>
      <c r="AH1656" s="2" t="str">
        <f t="shared" si="154"/>
        <v/>
      </c>
      <c r="AI1656" s="2" t="str">
        <f>IF(ISNUMBER(AH1656),SUMIFS($AH$1:AH1656,$A$1:A1656,A1656,C$1:$C1656,C1656,$G$1:G1656,G1656,$E$1:E1656,E1656),"")</f>
        <v/>
      </c>
      <c r="AJ1656">
        <f t="shared" si="155"/>
        <v>13</v>
      </c>
    </row>
    <row r="1657" spans="1:36" x14ac:dyDescent="0.25">
      <c r="A1657" s="14" t="s">
        <v>99</v>
      </c>
      <c r="B1657" t="s">
        <v>98</v>
      </c>
      <c r="C1657" t="s">
        <v>105</v>
      </c>
      <c r="D1657" s="13">
        <v>42080</v>
      </c>
      <c r="E1657">
        <v>3</v>
      </c>
      <c r="F1657">
        <v>500</v>
      </c>
      <c r="G1657" s="2" t="s">
        <v>89</v>
      </c>
      <c r="H1657" s="2" t="s">
        <v>12</v>
      </c>
      <c r="I1657">
        <v>8</v>
      </c>
      <c r="J1657" s="2" t="s">
        <v>88</v>
      </c>
      <c r="K1657" s="2">
        <v>389</v>
      </c>
      <c r="L1657" s="2">
        <v>1440.5</v>
      </c>
      <c r="M1657" s="2">
        <f t="shared" si="150"/>
        <v>144.05000000000001</v>
      </c>
      <c r="O1657" s="2" t="str">
        <f t="shared" si="151"/>
        <v/>
      </c>
      <c r="P1657" s="2" t="str">
        <f>IF(ISNUMBER(O1657),SUMIFS(O$1:$O1657,A$1:$A1657,A1657,C$1:$C1657,C1657,G$1:$G1657,G1657,E$1:$E1657,E1657),"")</f>
        <v/>
      </c>
      <c r="U1657" t="str">
        <f t="shared" si="152"/>
        <v/>
      </c>
      <c r="V1657">
        <v>25.779071807861328</v>
      </c>
      <c r="W1657">
        <v>5.534761905670166</v>
      </c>
      <c r="X1657">
        <v>68.78173828125</v>
      </c>
      <c r="Y1657">
        <v>46.892293930053711</v>
      </c>
      <c r="Z1657">
        <v>87.809368133544922</v>
      </c>
      <c r="AA1657">
        <v>26.119918823242188</v>
      </c>
      <c r="AB1657">
        <v>4.1791870117187505E-2</v>
      </c>
      <c r="AC1657" s="2">
        <f t="shared" si="153"/>
        <v>4.1791870117187505E-2</v>
      </c>
      <c r="AD1657">
        <v>11.005078125000001</v>
      </c>
      <c r="AE1657">
        <v>19.998042815014301</v>
      </c>
      <c r="AH1657" s="2" t="str">
        <f t="shared" si="154"/>
        <v/>
      </c>
      <c r="AI1657" s="2" t="str">
        <f>IF(ISNUMBER(AH1657),SUMIFS($AH$1:AH1657,$A$1:A1657,A1657,C$1:$C1657,C1657,$G$1:G1657,G1657,$E$1:E1657,E1657),"")</f>
        <v/>
      </c>
      <c r="AJ1657">
        <f t="shared" si="155"/>
        <v>13</v>
      </c>
    </row>
    <row r="1658" spans="1:36" x14ac:dyDescent="0.25">
      <c r="A1658" s="14" t="s">
        <v>104</v>
      </c>
      <c r="B1658" t="s">
        <v>98</v>
      </c>
      <c r="C1658" t="s">
        <v>105</v>
      </c>
      <c r="D1658" s="13">
        <v>42087</v>
      </c>
      <c r="E1658">
        <v>1</v>
      </c>
      <c r="F1658">
        <v>0</v>
      </c>
      <c r="G1658" s="2" t="s">
        <v>89</v>
      </c>
      <c r="H1658" s="2" t="s">
        <v>12</v>
      </c>
      <c r="I1658">
        <v>8</v>
      </c>
      <c r="J1658" s="2" t="s">
        <v>88</v>
      </c>
      <c r="K1658" s="2">
        <v>0</v>
      </c>
      <c r="L1658" s="2">
        <v>1064.75</v>
      </c>
      <c r="M1658" s="2">
        <f t="shared" si="150"/>
        <v>106.47499999999999</v>
      </c>
      <c r="O1658" s="2" t="str">
        <f t="shared" si="151"/>
        <v/>
      </c>
      <c r="P1658" s="2" t="str">
        <f>IF(ISNUMBER(O1658),SUMIFS(O$1:$O1658,A$1:$A1658,A1658,C$1:$C1658,C1658,G$1:$G1658,G1658,E$1:$E1658,E1658),"")</f>
        <v/>
      </c>
      <c r="U1658" t="str">
        <f t="shared" si="152"/>
        <v/>
      </c>
      <c r="V1658">
        <v>26.447138786315918</v>
      </c>
      <c r="W1658">
        <v>11.219173908233643</v>
      </c>
      <c r="X1658">
        <v>69.903129577636719</v>
      </c>
      <c r="Y1658">
        <v>48.966648101806641</v>
      </c>
      <c r="Z1658">
        <v>89.632526397705078</v>
      </c>
      <c r="AA1658">
        <v>20.170610427856445</v>
      </c>
      <c r="AB1658">
        <v>3.2272976684570312E-2</v>
      </c>
      <c r="AC1658" s="2">
        <f t="shared" si="153"/>
        <v>3.2272976684570312E-2</v>
      </c>
      <c r="AD1658">
        <v>11.184500732421876</v>
      </c>
      <c r="AE1658">
        <v>23.732094463801783</v>
      </c>
      <c r="AH1658" s="2" t="str">
        <f t="shared" si="154"/>
        <v/>
      </c>
      <c r="AI1658" s="2" t="str">
        <f>IF(ISNUMBER(AH1658),SUMIFS($AH$1:AH1658,$A$1:A1658,A1658,C$1:$C1658,C1658,$G$1:G1658,G1658,$E$1:E1658,E1658),"")</f>
        <v/>
      </c>
      <c r="AJ1658">
        <f t="shared" si="155"/>
        <v>13</v>
      </c>
    </row>
    <row r="1659" spans="1:36" x14ac:dyDescent="0.25">
      <c r="A1659" s="14" t="s">
        <v>103</v>
      </c>
      <c r="B1659" t="s">
        <v>98</v>
      </c>
      <c r="C1659" t="s">
        <v>105</v>
      </c>
      <c r="D1659" s="13">
        <v>42087</v>
      </c>
      <c r="E1659">
        <v>1</v>
      </c>
      <c r="F1659">
        <v>50</v>
      </c>
      <c r="G1659" s="2" t="s">
        <v>89</v>
      </c>
      <c r="H1659" s="2" t="s">
        <v>12</v>
      </c>
      <c r="I1659">
        <v>8</v>
      </c>
      <c r="J1659" s="2" t="s">
        <v>88</v>
      </c>
      <c r="K1659" s="2">
        <v>45</v>
      </c>
      <c r="L1659" s="2">
        <v>1091.25</v>
      </c>
      <c r="M1659" s="2">
        <f t="shared" si="150"/>
        <v>109.125</v>
      </c>
      <c r="O1659" s="2" t="str">
        <f t="shared" si="151"/>
        <v/>
      </c>
      <c r="P1659" s="2" t="str">
        <f>IF(ISNUMBER(O1659),SUMIFS(O$1:$O1659,A$1:$A1659,A1659,C$1:$C1659,C1659,G$1:$G1659,G1659,E$1:$E1659,E1659),"")</f>
        <v/>
      </c>
      <c r="U1659" t="str">
        <f t="shared" si="152"/>
        <v/>
      </c>
      <c r="V1659">
        <v>24.187709808349609</v>
      </c>
      <c r="W1659">
        <v>11.118055820465088</v>
      </c>
      <c r="X1659">
        <v>75.125785827636719</v>
      </c>
      <c r="Y1659">
        <v>43.834613800048828</v>
      </c>
      <c r="Z1659">
        <v>90.539337158203125</v>
      </c>
      <c r="AA1659">
        <v>23.740278244018555</v>
      </c>
      <c r="AB1659">
        <v>3.7984445190429685E-2</v>
      </c>
      <c r="AC1659" s="2">
        <f t="shared" si="153"/>
        <v>3.7984445190429685E-2</v>
      </c>
      <c r="AD1659">
        <v>12.020125732421874</v>
      </c>
      <c r="AE1659">
        <v>21.552132701421801</v>
      </c>
      <c r="AH1659" s="2" t="str">
        <f t="shared" si="154"/>
        <v/>
      </c>
      <c r="AI1659" s="2" t="str">
        <f>IF(ISNUMBER(AH1659),SUMIFS($AH$1:AH1659,$A$1:A1659,A1659,C$1:$C1659,C1659,$G$1:G1659,G1659,$E$1:E1659,E1659),"")</f>
        <v/>
      </c>
      <c r="AJ1659">
        <f t="shared" si="155"/>
        <v>13</v>
      </c>
    </row>
    <row r="1660" spans="1:36" x14ac:dyDescent="0.25">
      <c r="A1660" s="14" t="s">
        <v>102</v>
      </c>
      <c r="B1660" t="s">
        <v>98</v>
      </c>
      <c r="C1660" t="s">
        <v>105</v>
      </c>
      <c r="D1660" s="13">
        <v>42087</v>
      </c>
      <c r="E1660">
        <v>1</v>
      </c>
      <c r="F1660">
        <v>100</v>
      </c>
      <c r="G1660" s="2" t="s">
        <v>89</v>
      </c>
      <c r="H1660" s="2" t="s">
        <v>12</v>
      </c>
      <c r="I1660">
        <v>8</v>
      </c>
      <c r="J1660" s="2" t="s">
        <v>88</v>
      </c>
      <c r="K1660" s="2">
        <v>78</v>
      </c>
      <c r="L1660" s="2">
        <v>1128.75</v>
      </c>
      <c r="M1660" s="2">
        <f t="shared" si="150"/>
        <v>112.875</v>
      </c>
      <c r="O1660" s="2" t="str">
        <f t="shared" si="151"/>
        <v/>
      </c>
      <c r="P1660" s="2" t="str">
        <f>IF(ISNUMBER(O1660),SUMIFS(O$1:$O1660,A$1:$A1660,A1660,C$1:$C1660,C1660,G$1:$G1660,G1660,E$1:$E1660,E1660),"")</f>
        <v/>
      </c>
      <c r="U1660" t="str">
        <f t="shared" si="152"/>
        <v/>
      </c>
      <c r="V1660">
        <v>25.45880126953125</v>
      </c>
      <c r="W1660">
        <v>10.37327241897583</v>
      </c>
      <c r="X1660">
        <v>72.378288269042969</v>
      </c>
      <c r="Y1660">
        <v>45.641365051269531</v>
      </c>
      <c r="Z1660">
        <v>89.834365844726563</v>
      </c>
      <c r="AA1660">
        <v>20.613189697265625</v>
      </c>
      <c r="AB1660">
        <v>3.2981103515624999E-2</v>
      </c>
      <c r="AC1660" s="2">
        <f t="shared" si="153"/>
        <v>3.2981103515624999E-2</v>
      </c>
      <c r="AD1660">
        <v>11.580526123046875</v>
      </c>
      <c r="AE1660">
        <v>20.992478103373703</v>
      </c>
      <c r="AH1660" s="2" t="str">
        <f t="shared" si="154"/>
        <v/>
      </c>
      <c r="AI1660" s="2" t="str">
        <f>IF(ISNUMBER(AH1660),SUMIFS($AH$1:AH1660,$A$1:A1660,A1660,C$1:$C1660,C1660,$G$1:G1660,G1660,$E$1:E1660,E1660),"")</f>
        <v/>
      </c>
      <c r="AJ1660">
        <f t="shared" si="155"/>
        <v>13</v>
      </c>
    </row>
    <row r="1661" spans="1:36" x14ac:dyDescent="0.25">
      <c r="A1661" s="14" t="s">
        <v>101</v>
      </c>
      <c r="B1661" t="s">
        <v>98</v>
      </c>
      <c r="C1661" t="s">
        <v>105</v>
      </c>
      <c r="D1661" s="13">
        <v>42087</v>
      </c>
      <c r="E1661">
        <v>1</v>
      </c>
      <c r="F1661">
        <v>200</v>
      </c>
      <c r="G1661" s="2" t="s">
        <v>89</v>
      </c>
      <c r="H1661" s="2" t="s">
        <v>12</v>
      </c>
      <c r="I1661">
        <v>8</v>
      </c>
      <c r="J1661" s="2" t="s">
        <v>88</v>
      </c>
      <c r="K1661" s="2">
        <v>156</v>
      </c>
      <c r="L1661" s="2">
        <v>1138.5</v>
      </c>
      <c r="M1661" s="2">
        <f t="shared" si="150"/>
        <v>113.85</v>
      </c>
      <c r="O1661" s="2" t="str">
        <f t="shared" si="151"/>
        <v/>
      </c>
      <c r="P1661" s="2" t="str">
        <f>IF(ISNUMBER(O1661),SUMIFS(O$1:$O1661,A$1:$A1661,A1661,C$1:$C1661,C1661,G$1:$G1661,G1661,E$1:$E1661,E1661),"")</f>
        <v/>
      </c>
      <c r="U1661" t="str">
        <f t="shared" si="152"/>
        <v/>
      </c>
      <c r="V1661">
        <v>25.102838516235352</v>
      </c>
      <c r="W1661">
        <v>11.161575317382813</v>
      </c>
      <c r="X1661">
        <v>71.871505737304688</v>
      </c>
      <c r="Y1661">
        <v>46.940921783447266</v>
      </c>
      <c r="Z1661">
        <v>89.887664794921875</v>
      </c>
      <c r="AA1661">
        <v>21.453651428222656</v>
      </c>
      <c r="AB1661">
        <v>3.4325842285156248E-2</v>
      </c>
      <c r="AC1661" s="2">
        <f t="shared" si="153"/>
        <v>3.4325842285156248E-2</v>
      </c>
      <c r="AD1661">
        <v>11.49944091796875</v>
      </c>
      <c r="AE1661">
        <v>20.28740478956189</v>
      </c>
      <c r="AH1661" s="2" t="str">
        <f t="shared" si="154"/>
        <v/>
      </c>
      <c r="AI1661" s="2" t="str">
        <f>IF(ISNUMBER(AH1661),SUMIFS($AH$1:AH1661,$A$1:A1661,A1661,C$1:$C1661,C1661,$G$1:G1661,G1661,$E$1:E1661,E1661),"")</f>
        <v/>
      </c>
      <c r="AJ1661">
        <f t="shared" si="155"/>
        <v>13</v>
      </c>
    </row>
    <row r="1662" spans="1:36" x14ac:dyDescent="0.25">
      <c r="A1662" s="14" t="s">
        <v>100</v>
      </c>
      <c r="B1662" t="s">
        <v>98</v>
      </c>
      <c r="C1662" t="s">
        <v>105</v>
      </c>
      <c r="D1662" s="13">
        <v>42087</v>
      </c>
      <c r="E1662">
        <v>1</v>
      </c>
      <c r="F1662">
        <v>350</v>
      </c>
      <c r="G1662" s="2" t="s">
        <v>89</v>
      </c>
      <c r="H1662" s="2" t="s">
        <v>12</v>
      </c>
      <c r="I1662">
        <v>8</v>
      </c>
      <c r="J1662" s="2" t="s">
        <v>88</v>
      </c>
      <c r="K1662" s="2">
        <v>272</v>
      </c>
      <c r="L1662" s="2">
        <v>1332.5</v>
      </c>
      <c r="M1662" s="2">
        <f t="shared" si="150"/>
        <v>133.25</v>
      </c>
      <c r="O1662" s="2" t="str">
        <f t="shared" si="151"/>
        <v/>
      </c>
      <c r="P1662" s="2" t="str">
        <f>IF(ISNUMBER(O1662),SUMIFS(O$1:$O1662,A$1:$A1662,A1662,C$1:$C1662,C1662,G$1:$G1662,G1662,E$1:$E1662,E1662),"")</f>
        <v/>
      </c>
      <c r="U1662" t="str">
        <f t="shared" si="152"/>
        <v/>
      </c>
      <c r="V1662">
        <v>23.090986251831055</v>
      </c>
      <c r="W1662">
        <v>11.369449138641357</v>
      </c>
      <c r="X1662">
        <v>73.677227020263672</v>
      </c>
      <c r="Y1662">
        <v>43.327342987060547</v>
      </c>
      <c r="Z1662">
        <v>88.966464996337891</v>
      </c>
      <c r="AA1662">
        <v>26.062395095825195</v>
      </c>
      <c r="AB1662">
        <v>4.1699832153320314E-2</v>
      </c>
      <c r="AC1662" s="2">
        <f t="shared" si="153"/>
        <v>4.1699832153320314E-2</v>
      </c>
      <c r="AD1662">
        <v>11.788356323242187</v>
      </c>
      <c r="AE1662">
        <v>18.516727514724813</v>
      </c>
      <c r="AH1662" s="2" t="str">
        <f t="shared" si="154"/>
        <v/>
      </c>
      <c r="AI1662" s="2" t="str">
        <f>IF(ISNUMBER(AH1662),SUMIFS($AH$1:AH1662,$A$1:A1662,A1662,C$1:$C1662,C1662,$G$1:G1662,G1662,$E$1:E1662,E1662),"")</f>
        <v/>
      </c>
      <c r="AJ1662">
        <f t="shared" si="155"/>
        <v>13</v>
      </c>
    </row>
    <row r="1663" spans="1:36" x14ac:dyDescent="0.25">
      <c r="A1663" s="14" t="s">
        <v>99</v>
      </c>
      <c r="B1663" t="s">
        <v>98</v>
      </c>
      <c r="C1663" t="s">
        <v>105</v>
      </c>
      <c r="D1663" s="13">
        <v>42087</v>
      </c>
      <c r="E1663">
        <v>1</v>
      </c>
      <c r="F1663">
        <v>500</v>
      </c>
      <c r="G1663" s="2" t="s">
        <v>89</v>
      </c>
      <c r="H1663" s="2" t="s">
        <v>12</v>
      </c>
      <c r="I1663">
        <v>8</v>
      </c>
      <c r="J1663" s="2" t="s">
        <v>88</v>
      </c>
      <c r="K1663" s="2">
        <v>389</v>
      </c>
      <c r="L1663" s="2">
        <v>1324.25</v>
      </c>
      <c r="M1663" s="2">
        <f t="shared" si="150"/>
        <v>132.42500000000001</v>
      </c>
      <c r="O1663" s="2" t="str">
        <f t="shared" si="151"/>
        <v/>
      </c>
      <c r="P1663" s="2" t="str">
        <f>IF(ISNUMBER(O1663),SUMIFS(O$1:$O1663,A$1:$A1663,A1663,C$1:$C1663,C1663,G$1:$G1663,G1663,E$1:$E1663,E1663),"")</f>
        <v/>
      </c>
      <c r="U1663" t="str">
        <f t="shared" si="152"/>
        <v/>
      </c>
      <c r="V1663">
        <v>22.929592132568359</v>
      </c>
      <c r="W1663">
        <v>10.950340270996094</v>
      </c>
      <c r="X1663">
        <v>72.582698822021484</v>
      </c>
      <c r="Y1663">
        <v>44.283899307250977</v>
      </c>
      <c r="Z1663">
        <v>89.206260681152344</v>
      </c>
      <c r="AA1663">
        <v>25.38908576965332</v>
      </c>
      <c r="AB1663">
        <v>4.0622537231445308E-2</v>
      </c>
      <c r="AC1663" s="2">
        <f t="shared" si="153"/>
        <v>4.0622537231445308E-2</v>
      </c>
      <c r="AD1663">
        <v>11.613231811523438</v>
      </c>
      <c r="AE1663">
        <v>16.589729900196154</v>
      </c>
      <c r="AH1663" s="2" t="str">
        <f t="shared" si="154"/>
        <v/>
      </c>
      <c r="AI1663" s="2" t="str">
        <f>IF(ISNUMBER(AH1663),SUMIFS($AH$1:AH1663,$A$1:A1663,A1663,C$1:$C1663,C1663,$G$1:G1663,G1663,$E$1:E1663,E1663),"")</f>
        <v/>
      </c>
      <c r="AJ1663">
        <f t="shared" si="155"/>
        <v>13</v>
      </c>
    </row>
    <row r="1664" spans="1:36" x14ac:dyDescent="0.25">
      <c r="A1664" s="14" t="s">
        <v>104</v>
      </c>
      <c r="B1664" t="s">
        <v>98</v>
      </c>
      <c r="C1664" t="s">
        <v>105</v>
      </c>
      <c r="D1664" s="13">
        <v>42087</v>
      </c>
      <c r="E1664">
        <v>2</v>
      </c>
      <c r="F1664">
        <v>0</v>
      </c>
      <c r="G1664" s="2" t="s">
        <v>89</v>
      </c>
      <c r="H1664" s="2" t="s">
        <v>12</v>
      </c>
      <c r="I1664">
        <v>8</v>
      </c>
      <c r="J1664" s="2" t="s">
        <v>88</v>
      </c>
      <c r="K1664" s="2">
        <v>0</v>
      </c>
      <c r="L1664" s="2">
        <v>1099</v>
      </c>
      <c r="M1664" s="2">
        <f t="shared" si="150"/>
        <v>109.9</v>
      </c>
      <c r="O1664" s="2" t="str">
        <f t="shared" si="151"/>
        <v/>
      </c>
      <c r="P1664" s="2" t="str">
        <f>IF(ISNUMBER(O1664),SUMIFS(O$1:$O1664,A$1:$A1664,A1664,C$1:$C1664,C1664,G$1:$G1664,G1664,E$1:$E1664,E1664),"")</f>
        <v/>
      </c>
      <c r="U1664" t="str">
        <f t="shared" si="152"/>
        <v/>
      </c>
      <c r="V1664">
        <v>26.998720169067383</v>
      </c>
      <c r="W1664">
        <v>11.425759315490723</v>
      </c>
      <c r="X1664">
        <v>71.845924377441406</v>
      </c>
      <c r="Y1664">
        <v>50.412376403808594</v>
      </c>
      <c r="Z1664">
        <v>91.162670135498047</v>
      </c>
      <c r="AA1664">
        <v>19.445698738098145</v>
      </c>
      <c r="AB1664">
        <v>3.111311798095703E-2</v>
      </c>
      <c r="AC1664" s="2">
        <f t="shared" si="153"/>
        <v>3.111311798095703E-2</v>
      </c>
      <c r="AD1664">
        <v>11.495347900390625</v>
      </c>
      <c r="AE1664">
        <v>21.181121645733477</v>
      </c>
      <c r="AH1664" s="2" t="str">
        <f t="shared" si="154"/>
        <v/>
      </c>
      <c r="AI1664" s="2" t="str">
        <f>IF(ISNUMBER(AH1664),SUMIFS($AH$1:AH1664,$A$1:A1664,A1664,C$1:$C1664,C1664,$G$1:G1664,G1664,$E$1:E1664,E1664),"")</f>
        <v/>
      </c>
      <c r="AJ1664">
        <f t="shared" si="155"/>
        <v>13</v>
      </c>
    </row>
    <row r="1665" spans="1:36" x14ac:dyDescent="0.25">
      <c r="A1665" s="14" t="s">
        <v>103</v>
      </c>
      <c r="B1665" t="s">
        <v>98</v>
      </c>
      <c r="C1665" t="s">
        <v>105</v>
      </c>
      <c r="D1665" s="13">
        <v>42087</v>
      </c>
      <c r="E1665">
        <v>2</v>
      </c>
      <c r="F1665">
        <v>50</v>
      </c>
      <c r="G1665" s="2" t="s">
        <v>89</v>
      </c>
      <c r="H1665" s="2" t="s">
        <v>12</v>
      </c>
      <c r="I1665">
        <v>8</v>
      </c>
      <c r="J1665" s="2" t="s">
        <v>88</v>
      </c>
      <c r="K1665" s="2">
        <v>45</v>
      </c>
      <c r="L1665" s="2">
        <v>1101.25</v>
      </c>
      <c r="M1665" s="2">
        <f t="shared" si="150"/>
        <v>110.125</v>
      </c>
      <c r="O1665" s="2" t="str">
        <f t="shared" si="151"/>
        <v/>
      </c>
      <c r="P1665" s="2" t="str">
        <f>IF(ISNUMBER(O1665),SUMIFS(O$1:$O1665,A$1:$A1665,A1665,C$1:$C1665,C1665,G$1:$G1665,G1665,E$1:$E1665,E1665),"")</f>
        <v/>
      </c>
      <c r="U1665" t="str">
        <f t="shared" si="152"/>
        <v/>
      </c>
      <c r="V1665">
        <v>24.531952857971191</v>
      </c>
      <c r="W1665">
        <v>13.722058773040771</v>
      </c>
      <c r="X1665">
        <v>75.115055084228516</v>
      </c>
      <c r="Y1665">
        <v>44.164052963256836</v>
      </c>
      <c r="Z1665">
        <v>90.426113128662109</v>
      </c>
      <c r="AA1665">
        <v>20.249306678771973</v>
      </c>
      <c r="AB1665">
        <v>3.2398890686035159E-2</v>
      </c>
      <c r="AC1665" s="2">
        <f t="shared" si="153"/>
        <v>3.2398890686035159E-2</v>
      </c>
      <c r="AD1665">
        <v>12.018408813476563</v>
      </c>
      <c r="AE1665">
        <v>21.368502543685025</v>
      </c>
      <c r="AH1665" s="2" t="str">
        <f t="shared" si="154"/>
        <v/>
      </c>
      <c r="AI1665" s="2" t="str">
        <f>IF(ISNUMBER(AH1665),SUMIFS($AH$1:AH1665,$A$1:A1665,A1665,C$1:$C1665,C1665,$G$1:G1665,G1665,$E$1:E1665,E1665),"")</f>
        <v/>
      </c>
      <c r="AJ1665">
        <f t="shared" si="155"/>
        <v>13</v>
      </c>
    </row>
    <row r="1666" spans="1:36" x14ac:dyDescent="0.25">
      <c r="A1666" s="14" t="s">
        <v>102</v>
      </c>
      <c r="B1666" t="s">
        <v>98</v>
      </c>
      <c r="C1666" t="s">
        <v>105</v>
      </c>
      <c r="D1666" s="13">
        <v>42087</v>
      </c>
      <c r="E1666">
        <v>2</v>
      </c>
      <c r="F1666">
        <v>100</v>
      </c>
      <c r="G1666" s="2" t="s">
        <v>89</v>
      </c>
      <c r="H1666" s="2" t="s">
        <v>12</v>
      </c>
      <c r="I1666">
        <v>8</v>
      </c>
      <c r="J1666" s="2" t="s">
        <v>88</v>
      </c>
      <c r="K1666" s="2">
        <v>78</v>
      </c>
      <c r="L1666" s="2">
        <v>1225.5</v>
      </c>
      <c r="M1666" s="2">
        <f t="shared" ref="M1666:M1729" si="156">IF(ISNUMBER(L1666),L1666/10,"")</f>
        <v>122.55</v>
      </c>
      <c r="O1666" s="2" t="str">
        <f t="shared" ref="O1666:O1729" si="157">IF(ISNUMBER(N1666),N1666/10,"")</f>
        <v/>
      </c>
      <c r="P1666" s="2" t="str">
        <f>IF(ISNUMBER(O1666),SUMIFS(O$1:$O1666,A$1:$A1666,A1666,C$1:$C1666,C1666,G$1:$G1666,G1666,E$1:$E1666,E1666),"")</f>
        <v/>
      </c>
      <c r="U1666" t="str">
        <f t="shared" ref="U1666:U1729" si="158">IF(ISNUMBER(R1666),R1666/100,"")</f>
        <v/>
      </c>
      <c r="V1666">
        <v>25.489808082580566</v>
      </c>
      <c r="W1666">
        <v>14.114973545074463</v>
      </c>
      <c r="X1666">
        <v>74.214576721191406</v>
      </c>
      <c r="Y1666">
        <v>46.095386505126953</v>
      </c>
      <c r="Z1666">
        <v>90.884010314941406</v>
      </c>
      <c r="AA1666">
        <v>21.251436233520508</v>
      </c>
      <c r="AB1666">
        <v>3.4002297973632814E-2</v>
      </c>
      <c r="AC1666" s="2">
        <f t="shared" ref="AC1666:AC1729" si="159">IF(ISNUMBER(AB1666),AB1666,"")</f>
        <v>3.4002297973632814E-2</v>
      </c>
      <c r="AD1666">
        <v>11.874332275390625</v>
      </c>
      <c r="AE1666">
        <v>16.063091900887152</v>
      </c>
      <c r="AH1666" s="2" t="str">
        <f t="shared" ref="AH1666:AH1729" si="160">IF(AND(ISNUMBER(AB1666),ISNUMBER(O1666)),ROUND(O1666*AB1666,3),"")</f>
        <v/>
      </c>
      <c r="AI1666" s="2" t="str">
        <f>IF(ISNUMBER(AH1666),SUMIFS($AH$1:AH1666,$A$1:A1666,A1666,C$1:$C1666,C1666,$G$1:G1666,G1666,$E$1:E1666,E1666),"")</f>
        <v/>
      </c>
      <c r="AJ1666">
        <f t="shared" ref="AJ1666:AJ1729" si="161">COUNT(K1666:AI1666)</f>
        <v>13</v>
      </c>
    </row>
    <row r="1667" spans="1:36" x14ac:dyDescent="0.25">
      <c r="A1667" s="14" t="s">
        <v>101</v>
      </c>
      <c r="B1667" t="s">
        <v>98</v>
      </c>
      <c r="C1667" t="s">
        <v>105</v>
      </c>
      <c r="D1667" s="13">
        <v>42087</v>
      </c>
      <c r="E1667">
        <v>2</v>
      </c>
      <c r="F1667">
        <v>200</v>
      </c>
      <c r="G1667" s="2" t="s">
        <v>89</v>
      </c>
      <c r="H1667" s="2" t="s">
        <v>12</v>
      </c>
      <c r="I1667">
        <v>8</v>
      </c>
      <c r="J1667" s="2" t="s">
        <v>88</v>
      </c>
      <c r="K1667" s="2">
        <v>156</v>
      </c>
      <c r="L1667" s="2">
        <v>1275.75</v>
      </c>
      <c r="M1667" s="2">
        <f t="shared" si="156"/>
        <v>127.575</v>
      </c>
      <c r="O1667" s="2" t="str">
        <f t="shared" si="157"/>
        <v/>
      </c>
      <c r="P1667" s="2" t="str">
        <f>IF(ISNUMBER(O1667),SUMIFS(O$1:$O1667,A$1:$A1667,A1667,C$1:$C1667,C1667,G$1:$G1667,G1667,E$1:$E1667,E1667),"")</f>
        <v/>
      </c>
      <c r="U1667" t="str">
        <f t="shared" si="158"/>
        <v/>
      </c>
      <c r="V1667">
        <v>24.430959701538086</v>
      </c>
      <c r="W1667">
        <v>12.486297130584717</v>
      </c>
      <c r="X1667">
        <v>75.188617706298828</v>
      </c>
      <c r="Y1667">
        <v>45.110160827636719</v>
      </c>
      <c r="Z1667">
        <v>90.862316131591797</v>
      </c>
      <c r="AA1667">
        <v>23.563667297363281</v>
      </c>
      <c r="AB1667">
        <v>3.770186767578125E-2</v>
      </c>
      <c r="AC1667" s="2">
        <f t="shared" si="159"/>
        <v>3.770186767578125E-2</v>
      </c>
      <c r="AD1667">
        <v>12.030178833007813</v>
      </c>
      <c r="AE1667">
        <v>15.471359911128813</v>
      </c>
      <c r="AH1667" s="2" t="str">
        <f t="shared" si="160"/>
        <v/>
      </c>
      <c r="AI1667" s="2" t="str">
        <f>IF(ISNUMBER(AH1667),SUMIFS($AH$1:AH1667,$A$1:A1667,A1667,C$1:$C1667,C1667,$G$1:G1667,G1667,$E$1:E1667,E1667),"")</f>
        <v/>
      </c>
      <c r="AJ1667">
        <f t="shared" si="161"/>
        <v>13</v>
      </c>
    </row>
    <row r="1668" spans="1:36" x14ac:dyDescent="0.25">
      <c r="A1668" s="14" t="s">
        <v>100</v>
      </c>
      <c r="B1668" t="s">
        <v>98</v>
      </c>
      <c r="C1668" t="s">
        <v>105</v>
      </c>
      <c r="D1668" s="13">
        <v>42087</v>
      </c>
      <c r="E1668">
        <v>2</v>
      </c>
      <c r="F1668">
        <v>350</v>
      </c>
      <c r="G1668" s="2" t="s">
        <v>89</v>
      </c>
      <c r="H1668" s="2" t="s">
        <v>12</v>
      </c>
      <c r="I1668">
        <v>8</v>
      </c>
      <c r="J1668" s="2" t="s">
        <v>88</v>
      </c>
      <c r="K1668" s="2">
        <v>272</v>
      </c>
      <c r="L1668" s="2">
        <v>1317.5</v>
      </c>
      <c r="M1668" s="2">
        <f t="shared" si="156"/>
        <v>131.75</v>
      </c>
      <c r="O1668" s="2" t="str">
        <f t="shared" si="157"/>
        <v/>
      </c>
      <c r="P1668" s="2" t="str">
        <f>IF(ISNUMBER(O1668),SUMIFS(O$1:$O1668,A$1:$A1668,A1668,C$1:$C1668,C1668,G$1:$G1668,G1668,E$1:$E1668,E1668),"")</f>
        <v/>
      </c>
      <c r="U1668" t="str">
        <f t="shared" si="158"/>
        <v/>
      </c>
      <c r="V1668">
        <v>23.638686180114746</v>
      </c>
      <c r="W1668">
        <v>11.994801044464111</v>
      </c>
      <c r="X1668">
        <v>75.708030700683594</v>
      </c>
      <c r="Y1668">
        <v>42.72869873046875</v>
      </c>
      <c r="Z1668">
        <v>90.450542449951172</v>
      </c>
      <c r="AA1668">
        <v>24.941046714782715</v>
      </c>
      <c r="AB1668">
        <v>3.9905674743652343E-2</v>
      </c>
      <c r="AC1668" s="2">
        <f t="shared" si="159"/>
        <v>3.9905674743652343E-2</v>
      </c>
      <c r="AD1668">
        <v>12.113284912109375</v>
      </c>
      <c r="AE1668">
        <v>15.071262197746105</v>
      </c>
      <c r="AH1668" s="2" t="str">
        <f t="shared" si="160"/>
        <v/>
      </c>
      <c r="AI1668" s="2" t="str">
        <f>IF(ISNUMBER(AH1668),SUMIFS($AH$1:AH1668,$A$1:A1668,A1668,C$1:$C1668,C1668,$G$1:G1668,G1668,$E$1:E1668,E1668),"")</f>
        <v/>
      </c>
      <c r="AJ1668">
        <f t="shared" si="161"/>
        <v>13</v>
      </c>
    </row>
    <row r="1669" spans="1:36" x14ac:dyDescent="0.25">
      <c r="A1669" s="14" t="s">
        <v>99</v>
      </c>
      <c r="B1669" t="s">
        <v>98</v>
      </c>
      <c r="C1669" t="s">
        <v>105</v>
      </c>
      <c r="D1669" s="13">
        <v>42087</v>
      </c>
      <c r="E1669">
        <v>2</v>
      </c>
      <c r="F1669">
        <v>500</v>
      </c>
      <c r="G1669" s="2" t="s">
        <v>89</v>
      </c>
      <c r="H1669" s="2" t="s">
        <v>12</v>
      </c>
      <c r="I1669">
        <v>8</v>
      </c>
      <c r="J1669" s="2" t="s">
        <v>88</v>
      </c>
      <c r="K1669" s="2">
        <v>389</v>
      </c>
      <c r="L1669" s="2">
        <v>1326.75</v>
      </c>
      <c r="M1669" s="2">
        <f t="shared" si="156"/>
        <v>132.67500000000001</v>
      </c>
      <c r="O1669" s="2" t="str">
        <f t="shared" si="157"/>
        <v/>
      </c>
      <c r="P1669" s="2" t="str">
        <f>IF(ISNUMBER(O1669),SUMIFS(O$1:$O1669,A$1:$A1669,A1669,C$1:$C1669,C1669,G$1:$G1669,G1669,E$1:$E1669,E1669),"")</f>
        <v/>
      </c>
      <c r="U1669" t="str">
        <f t="shared" si="158"/>
        <v/>
      </c>
      <c r="V1669">
        <v>21.443671226501465</v>
      </c>
      <c r="W1669">
        <v>12.888148307800293</v>
      </c>
      <c r="X1669">
        <v>78.473705291748047</v>
      </c>
      <c r="Y1669">
        <v>39.381923675537109</v>
      </c>
      <c r="Z1669">
        <v>90.984828948974609</v>
      </c>
      <c r="AA1669">
        <v>27.221820831298828</v>
      </c>
      <c r="AB1669">
        <v>4.3554913330078125E-2</v>
      </c>
      <c r="AC1669" s="2">
        <f t="shared" si="159"/>
        <v>4.3554913330078125E-2</v>
      </c>
      <c r="AD1669">
        <v>12.555792846679688</v>
      </c>
      <c r="AE1669">
        <v>15.299060020397274</v>
      </c>
      <c r="AH1669" s="2" t="str">
        <f t="shared" si="160"/>
        <v/>
      </c>
      <c r="AI1669" s="2" t="str">
        <f>IF(ISNUMBER(AH1669),SUMIFS($AH$1:AH1669,$A$1:A1669,A1669,C$1:$C1669,C1669,$G$1:G1669,G1669,$E$1:E1669,E1669),"")</f>
        <v/>
      </c>
      <c r="AJ1669">
        <f t="shared" si="161"/>
        <v>13</v>
      </c>
    </row>
    <row r="1670" spans="1:36" x14ac:dyDescent="0.25">
      <c r="A1670" s="14" t="s">
        <v>104</v>
      </c>
      <c r="B1670" t="s">
        <v>98</v>
      </c>
      <c r="C1670" t="s">
        <v>105</v>
      </c>
      <c r="D1670" s="13">
        <v>42087</v>
      </c>
      <c r="E1670">
        <v>3</v>
      </c>
      <c r="F1670">
        <v>0</v>
      </c>
      <c r="G1670" s="2" t="s">
        <v>89</v>
      </c>
      <c r="H1670" s="2" t="s">
        <v>12</v>
      </c>
      <c r="I1670">
        <v>8</v>
      </c>
      <c r="J1670" s="2" t="s">
        <v>88</v>
      </c>
      <c r="K1670" s="2">
        <v>0</v>
      </c>
      <c r="L1670" s="2">
        <v>1277.75</v>
      </c>
      <c r="M1670" s="2">
        <f t="shared" si="156"/>
        <v>127.77500000000001</v>
      </c>
      <c r="O1670" s="2" t="str">
        <f t="shared" si="157"/>
        <v/>
      </c>
      <c r="P1670" s="2" t="str">
        <f>IF(ISNUMBER(O1670),SUMIFS(O$1:$O1670,A$1:$A1670,A1670,C$1:$C1670,C1670,G$1:$G1670,G1670,E$1:$E1670,E1670),"")</f>
        <v/>
      </c>
      <c r="U1670" t="str">
        <f t="shared" si="158"/>
        <v/>
      </c>
      <c r="V1670">
        <v>29.083221435546875</v>
      </c>
      <c r="W1670">
        <v>7.6541435718536377</v>
      </c>
      <c r="X1670">
        <v>66.646659851074219</v>
      </c>
      <c r="Y1670">
        <v>52.76457405090332</v>
      </c>
      <c r="Z1670">
        <v>88.476593017578125</v>
      </c>
      <c r="AA1670">
        <v>16.995818138122559</v>
      </c>
      <c r="AB1670">
        <v>2.7193309020996096E-2</v>
      </c>
      <c r="AC1670" s="2">
        <f t="shared" si="159"/>
        <v>2.7193309020996096E-2</v>
      </c>
      <c r="AD1670">
        <v>10.663465576171875</v>
      </c>
      <c r="AE1670">
        <v>21.405982795678561</v>
      </c>
      <c r="AH1670" s="2" t="str">
        <f t="shared" si="160"/>
        <v/>
      </c>
      <c r="AI1670" s="2" t="str">
        <f>IF(ISNUMBER(AH1670),SUMIFS($AH$1:AH1670,$A$1:A1670,A1670,C$1:$C1670,C1670,$G$1:G1670,G1670,$E$1:E1670,E1670),"")</f>
        <v/>
      </c>
      <c r="AJ1670">
        <f t="shared" si="161"/>
        <v>13</v>
      </c>
    </row>
    <row r="1671" spans="1:36" x14ac:dyDescent="0.25">
      <c r="A1671" s="14" t="s">
        <v>103</v>
      </c>
      <c r="B1671" t="s">
        <v>98</v>
      </c>
      <c r="C1671" t="s">
        <v>105</v>
      </c>
      <c r="D1671" s="13">
        <v>42087</v>
      </c>
      <c r="E1671">
        <v>3</v>
      </c>
      <c r="F1671">
        <v>50</v>
      </c>
      <c r="G1671" s="2" t="s">
        <v>89</v>
      </c>
      <c r="H1671" s="2" t="s">
        <v>12</v>
      </c>
      <c r="I1671">
        <v>8</v>
      </c>
      <c r="J1671" s="2" t="s">
        <v>88</v>
      </c>
      <c r="K1671" s="2">
        <v>45</v>
      </c>
      <c r="L1671" s="2">
        <v>1391.25</v>
      </c>
      <c r="M1671" s="2">
        <f t="shared" si="156"/>
        <v>139.125</v>
      </c>
      <c r="O1671" s="2" t="str">
        <f t="shared" si="157"/>
        <v/>
      </c>
      <c r="P1671" s="2" t="str">
        <f>IF(ISNUMBER(O1671),SUMIFS(O$1:$O1671,A$1:$A1671,A1671,C$1:$C1671,C1671,G$1:$G1671,G1671,E$1:$E1671,E1671),"")</f>
        <v/>
      </c>
      <c r="U1671" t="str">
        <f t="shared" si="158"/>
        <v/>
      </c>
      <c r="V1671">
        <v>28.302309989929199</v>
      </c>
      <c r="W1671">
        <v>11.652070045471191</v>
      </c>
      <c r="X1671">
        <v>70.622756958007813</v>
      </c>
      <c r="Y1671">
        <v>50.501008987426758</v>
      </c>
      <c r="Z1671">
        <v>90.20880126953125</v>
      </c>
      <c r="AA1671">
        <v>15.979863166809082</v>
      </c>
      <c r="AB1671">
        <v>2.5567781066894533E-2</v>
      </c>
      <c r="AC1671" s="2">
        <f t="shared" si="159"/>
        <v>2.5567781066894533E-2</v>
      </c>
      <c r="AD1671">
        <v>11.29964111328125</v>
      </c>
      <c r="AE1671">
        <v>16.789343570892306</v>
      </c>
      <c r="AH1671" s="2" t="str">
        <f t="shared" si="160"/>
        <v/>
      </c>
      <c r="AI1671" s="2" t="str">
        <f>IF(ISNUMBER(AH1671),SUMIFS($AH$1:AH1671,$A$1:A1671,A1671,C$1:$C1671,C1671,$G$1:G1671,G1671,$E$1:E1671,E1671),"")</f>
        <v/>
      </c>
      <c r="AJ1671">
        <f t="shared" si="161"/>
        <v>13</v>
      </c>
    </row>
    <row r="1672" spans="1:36" x14ac:dyDescent="0.25">
      <c r="A1672" s="14" t="s">
        <v>102</v>
      </c>
      <c r="B1672" t="s">
        <v>98</v>
      </c>
      <c r="C1672" t="s">
        <v>105</v>
      </c>
      <c r="D1672" s="13">
        <v>42087</v>
      </c>
      <c r="E1672">
        <v>3</v>
      </c>
      <c r="F1672">
        <v>100</v>
      </c>
      <c r="G1672" s="2" t="s">
        <v>89</v>
      </c>
      <c r="H1672" s="2" t="s">
        <v>12</v>
      </c>
      <c r="I1672">
        <v>8</v>
      </c>
      <c r="J1672" s="2" t="s">
        <v>88</v>
      </c>
      <c r="K1672" s="2">
        <v>78</v>
      </c>
      <c r="L1672" s="2">
        <v>1276.75</v>
      </c>
      <c r="M1672" s="2">
        <f t="shared" si="156"/>
        <v>127.675</v>
      </c>
      <c r="O1672" s="2" t="str">
        <f t="shared" si="157"/>
        <v/>
      </c>
      <c r="P1672" s="2" t="str">
        <f>IF(ISNUMBER(O1672),SUMIFS(O$1:$O1672,A$1:$A1672,A1672,C$1:$C1672,C1672,G$1:$G1672,G1672,E$1:$E1672,E1672),"")</f>
        <v/>
      </c>
      <c r="U1672" t="str">
        <f t="shared" si="158"/>
        <v/>
      </c>
      <c r="V1672">
        <v>27.52358341217041</v>
      </c>
      <c r="W1672">
        <v>14.215223789215088</v>
      </c>
      <c r="X1672">
        <v>68.855312347412109</v>
      </c>
      <c r="Y1672">
        <v>49.768495559692383</v>
      </c>
      <c r="Z1672">
        <v>89.334228515625</v>
      </c>
      <c r="AA1672">
        <v>14.895480155944824</v>
      </c>
      <c r="AB1672">
        <v>2.3832768249511718E-2</v>
      </c>
      <c r="AC1672" s="2">
        <f t="shared" si="159"/>
        <v>2.3832768249511718E-2</v>
      </c>
      <c r="AD1672">
        <v>11.016849975585938</v>
      </c>
      <c r="AE1672">
        <v>17.94991146238231</v>
      </c>
      <c r="AH1672" s="2" t="str">
        <f t="shared" si="160"/>
        <v/>
      </c>
      <c r="AI1672" s="2" t="str">
        <f>IF(ISNUMBER(AH1672),SUMIFS($AH$1:AH1672,$A$1:A1672,A1672,C$1:$C1672,C1672,$G$1:G1672,G1672,$E$1:E1672,E1672),"")</f>
        <v/>
      </c>
      <c r="AJ1672">
        <f t="shared" si="161"/>
        <v>13</v>
      </c>
    </row>
    <row r="1673" spans="1:36" x14ac:dyDescent="0.25">
      <c r="A1673" s="14" t="s">
        <v>101</v>
      </c>
      <c r="B1673" t="s">
        <v>98</v>
      </c>
      <c r="C1673" t="s">
        <v>105</v>
      </c>
      <c r="D1673" s="13">
        <v>42087</v>
      </c>
      <c r="E1673">
        <v>3</v>
      </c>
      <c r="F1673">
        <v>200</v>
      </c>
      <c r="G1673" s="2" t="s">
        <v>89</v>
      </c>
      <c r="H1673" s="2" t="s">
        <v>12</v>
      </c>
      <c r="I1673">
        <v>8</v>
      </c>
      <c r="J1673" s="2" t="s">
        <v>88</v>
      </c>
      <c r="K1673" s="2">
        <v>156</v>
      </c>
      <c r="L1673" s="2">
        <v>1439</v>
      </c>
      <c r="M1673" s="2">
        <f t="shared" si="156"/>
        <v>143.9</v>
      </c>
      <c r="O1673" s="2" t="str">
        <f t="shared" si="157"/>
        <v/>
      </c>
      <c r="P1673" s="2" t="str">
        <f>IF(ISNUMBER(O1673),SUMIFS(O$1:$O1673,A$1:$A1673,A1673,C$1:$C1673,C1673,G$1:$G1673,G1673,E$1:$E1673,E1673),"")</f>
        <v/>
      </c>
      <c r="U1673" t="str">
        <f t="shared" si="158"/>
        <v/>
      </c>
      <c r="V1673">
        <v>26.851076126098633</v>
      </c>
      <c r="W1673">
        <v>9.9699420928955078</v>
      </c>
      <c r="X1673">
        <v>67.871673583984375</v>
      </c>
      <c r="Y1673">
        <v>45.668785095214844</v>
      </c>
      <c r="Z1673">
        <v>86.892585754394531</v>
      </c>
      <c r="AA1673">
        <v>18.810943603515625</v>
      </c>
      <c r="AB1673">
        <v>3.0097509765625002E-2</v>
      </c>
      <c r="AC1673" s="2">
        <f t="shared" si="159"/>
        <v>3.0097509765625002E-2</v>
      </c>
      <c r="AD1673">
        <v>10.859467773437499</v>
      </c>
      <c r="AE1673">
        <v>17.195935306659173</v>
      </c>
      <c r="AH1673" s="2" t="str">
        <f t="shared" si="160"/>
        <v/>
      </c>
      <c r="AI1673" s="2" t="str">
        <f>IF(ISNUMBER(AH1673),SUMIFS($AH$1:AH1673,$A$1:A1673,A1673,C$1:$C1673,C1673,$G$1:G1673,G1673,$E$1:E1673,E1673),"")</f>
        <v/>
      </c>
      <c r="AJ1673">
        <f t="shared" si="161"/>
        <v>13</v>
      </c>
    </row>
    <row r="1674" spans="1:36" x14ac:dyDescent="0.25">
      <c r="A1674" s="14" t="s">
        <v>100</v>
      </c>
      <c r="B1674" t="s">
        <v>98</v>
      </c>
      <c r="C1674" t="s">
        <v>105</v>
      </c>
      <c r="D1674" s="13">
        <v>42087</v>
      </c>
      <c r="E1674">
        <v>3</v>
      </c>
      <c r="F1674">
        <v>350</v>
      </c>
      <c r="G1674" s="2" t="s">
        <v>89</v>
      </c>
      <c r="H1674" s="2" t="s">
        <v>12</v>
      </c>
      <c r="I1674">
        <v>8</v>
      </c>
      <c r="J1674" s="2" t="s">
        <v>88</v>
      </c>
      <c r="K1674" s="2">
        <v>272</v>
      </c>
      <c r="L1674" s="2">
        <v>1678</v>
      </c>
      <c r="M1674" s="2">
        <f t="shared" si="156"/>
        <v>167.8</v>
      </c>
      <c r="O1674" s="2" t="str">
        <f t="shared" si="157"/>
        <v/>
      </c>
      <c r="P1674" s="2" t="str">
        <f>IF(ISNUMBER(O1674),SUMIFS(O$1:$O1674,A$1:$A1674,A1674,C$1:$C1674,C1674,G$1:$G1674,G1674,E$1:$E1674,E1674),"")</f>
        <v/>
      </c>
      <c r="U1674" t="str">
        <f t="shared" si="158"/>
        <v/>
      </c>
      <c r="V1674">
        <v>24.717633247375488</v>
      </c>
      <c r="W1674">
        <v>11.317156791687012</v>
      </c>
      <c r="X1674">
        <v>68.895236968994141</v>
      </c>
      <c r="Y1674">
        <v>43.986284255981445</v>
      </c>
      <c r="Z1674">
        <v>86.799686431884766</v>
      </c>
      <c r="AA1674">
        <v>20.151595115661621</v>
      </c>
      <c r="AB1674">
        <v>3.2242552185058594E-2</v>
      </c>
      <c r="AC1674" s="2">
        <f t="shared" si="159"/>
        <v>3.2242552185058594E-2</v>
      </c>
      <c r="AD1674">
        <v>11.023237915039063</v>
      </c>
      <c r="AE1674">
        <v>17.847311915875082</v>
      </c>
      <c r="AH1674" s="2" t="str">
        <f t="shared" si="160"/>
        <v/>
      </c>
      <c r="AI1674" s="2" t="str">
        <f>IF(ISNUMBER(AH1674),SUMIFS($AH$1:AH1674,$A$1:A1674,A1674,C$1:$C1674,C1674,$G$1:G1674,G1674,$E$1:E1674,E1674),"")</f>
        <v/>
      </c>
      <c r="AJ1674">
        <f t="shared" si="161"/>
        <v>13</v>
      </c>
    </row>
    <row r="1675" spans="1:36" x14ac:dyDescent="0.25">
      <c r="A1675" s="14" t="s">
        <v>99</v>
      </c>
      <c r="B1675" t="s">
        <v>98</v>
      </c>
      <c r="C1675" t="s">
        <v>105</v>
      </c>
      <c r="D1675" s="13">
        <v>42087</v>
      </c>
      <c r="E1675">
        <v>3</v>
      </c>
      <c r="F1675">
        <v>500</v>
      </c>
      <c r="G1675" s="2" t="s">
        <v>89</v>
      </c>
      <c r="H1675" s="2" t="s">
        <v>12</v>
      </c>
      <c r="I1675">
        <v>8</v>
      </c>
      <c r="J1675" s="2" t="s">
        <v>88</v>
      </c>
      <c r="K1675" s="2">
        <v>389</v>
      </c>
      <c r="L1675" s="2">
        <v>1826.5</v>
      </c>
      <c r="M1675" s="2">
        <f t="shared" si="156"/>
        <v>182.65</v>
      </c>
      <c r="O1675" s="2" t="str">
        <f t="shared" si="157"/>
        <v/>
      </c>
      <c r="P1675" s="2" t="str">
        <f>IF(ISNUMBER(O1675),SUMIFS(O$1:$O1675,A$1:$A1675,A1675,C$1:$C1675,C1675,G$1:$G1675,G1675,E$1:$E1675,E1675),"")</f>
        <v/>
      </c>
      <c r="U1675" t="str">
        <f t="shared" si="158"/>
        <v/>
      </c>
      <c r="V1675">
        <v>25.704500198364258</v>
      </c>
      <c r="W1675">
        <v>10.869958400726318</v>
      </c>
      <c r="X1675">
        <v>72.877296447753906</v>
      </c>
      <c r="Y1675">
        <v>44.003040313720703</v>
      </c>
      <c r="Z1675">
        <v>89.238170623779297</v>
      </c>
      <c r="AA1675">
        <v>21.390351295471191</v>
      </c>
      <c r="AB1675">
        <v>3.4224562072753907E-2</v>
      </c>
      <c r="AC1675" s="2">
        <f t="shared" si="159"/>
        <v>3.4224562072753907E-2</v>
      </c>
      <c r="AD1675">
        <v>11.660367431640625</v>
      </c>
      <c r="AE1675">
        <v>15.149369122859285</v>
      </c>
      <c r="AH1675" s="2" t="str">
        <f t="shared" si="160"/>
        <v/>
      </c>
      <c r="AI1675" s="2" t="str">
        <f>IF(ISNUMBER(AH1675),SUMIFS($AH$1:AH1675,$A$1:A1675,A1675,C$1:$C1675,C1675,$G$1:G1675,G1675,$E$1:E1675,E1675),"")</f>
        <v/>
      </c>
      <c r="AJ1675">
        <f t="shared" si="161"/>
        <v>13</v>
      </c>
    </row>
    <row r="1676" spans="1:36" x14ac:dyDescent="0.25">
      <c r="A1676" s="14" t="s">
        <v>104</v>
      </c>
      <c r="B1676" t="s">
        <v>98</v>
      </c>
      <c r="C1676" t="s">
        <v>105</v>
      </c>
      <c r="D1676" s="13">
        <v>42101</v>
      </c>
      <c r="E1676">
        <v>1</v>
      </c>
      <c r="F1676">
        <v>0</v>
      </c>
      <c r="G1676" s="2" t="s">
        <v>89</v>
      </c>
      <c r="H1676" s="2" t="s">
        <v>13</v>
      </c>
      <c r="I1676">
        <v>8</v>
      </c>
      <c r="J1676" s="2" t="s">
        <v>88</v>
      </c>
      <c r="K1676" s="2">
        <v>0</v>
      </c>
      <c r="L1676" s="2">
        <v>1167.75</v>
      </c>
      <c r="M1676" s="2">
        <f t="shared" si="156"/>
        <v>116.77500000000001</v>
      </c>
      <c r="O1676" s="2" t="str">
        <f t="shared" si="157"/>
        <v/>
      </c>
      <c r="P1676" s="2" t="str">
        <f>IF(ISNUMBER(O1676),SUMIFS(O$1:$O1676,A$1:$A1676,A1676,C$1:$C1676,C1676,G$1:$G1676,G1676,E$1:$E1676,E1676),"")</f>
        <v/>
      </c>
      <c r="U1676" t="str">
        <f t="shared" si="158"/>
        <v/>
      </c>
      <c r="V1676">
        <v>26.274456024169922</v>
      </c>
      <c r="W1676">
        <v>10.33160400390625</v>
      </c>
      <c r="X1676">
        <v>72.083465576171875</v>
      </c>
      <c r="Y1676">
        <v>49.591548919677734</v>
      </c>
      <c r="Z1676">
        <v>90.700767517089844</v>
      </c>
      <c r="AA1676">
        <v>18.719552993774414</v>
      </c>
      <c r="AB1676">
        <v>2.995128479003906E-2</v>
      </c>
      <c r="AC1676" s="2">
        <f t="shared" si="159"/>
        <v>2.995128479003906E-2</v>
      </c>
      <c r="AD1676">
        <v>11.533354492187501</v>
      </c>
      <c r="AE1676">
        <v>22.388289104037522</v>
      </c>
      <c r="AH1676" s="2" t="str">
        <f t="shared" si="160"/>
        <v/>
      </c>
      <c r="AI1676" s="2" t="str">
        <f>IF(ISNUMBER(AH1676),SUMIFS($AH$1:AH1676,$A$1:A1676,A1676,C$1:$C1676,C1676,$G$1:G1676,G1676,$E$1:E1676,E1676),"")</f>
        <v/>
      </c>
      <c r="AJ1676">
        <f t="shared" si="161"/>
        <v>13</v>
      </c>
    </row>
    <row r="1677" spans="1:36" x14ac:dyDescent="0.25">
      <c r="A1677" s="14" t="s">
        <v>103</v>
      </c>
      <c r="B1677" t="s">
        <v>98</v>
      </c>
      <c r="C1677" t="s">
        <v>105</v>
      </c>
      <c r="D1677" s="13">
        <v>42101</v>
      </c>
      <c r="E1677">
        <v>1</v>
      </c>
      <c r="F1677">
        <v>50</v>
      </c>
      <c r="G1677" s="2" t="s">
        <v>89</v>
      </c>
      <c r="H1677" s="2" t="s">
        <v>13</v>
      </c>
      <c r="I1677">
        <v>8</v>
      </c>
      <c r="J1677" s="2" t="s">
        <v>88</v>
      </c>
      <c r="K1677" s="2">
        <v>45</v>
      </c>
      <c r="L1677" s="2">
        <v>1444.75</v>
      </c>
      <c r="M1677" s="2">
        <f t="shared" si="156"/>
        <v>144.47499999999999</v>
      </c>
      <c r="O1677" s="2" t="str">
        <f t="shared" si="157"/>
        <v/>
      </c>
      <c r="P1677" s="2" t="str">
        <f>IF(ISNUMBER(O1677),SUMIFS(O$1:$O1677,A$1:$A1677,A1677,C$1:$C1677,C1677,G$1:$G1677,G1677,E$1:$E1677,E1677),"")</f>
        <v/>
      </c>
      <c r="U1677" t="str">
        <f t="shared" si="158"/>
        <v/>
      </c>
      <c r="V1677">
        <v>25.928646087646484</v>
      </c>
      <c r="W1677">
        <v>15.525021076202393</v>
      </c>
      <c r="X1677">
        <v>76.218582153320313</v>
      </c>
      <c r="Y1677">
        <v>47.506475448608398</v>
      </c>
      <c r="Z1677">
        <v>92.204109191894531</v>
      </c>
      <c r="AA1677">
        <v>18.075017929077148</v>
      </c>
      <c r="AB1677">
        <v>2.8920028686523436E-2</v>
      </c>
      <c r="AC1677" s="2">
        <f t="shared" si="159"/>
        <v>2.8920028686523436E-2</v>
      </c>
      <c r="AD1677">
        <v>12.19497314453125</v>
      </c>
      <c r="AE1677">
        <v>20.199978249887739</v>
      </c>
      <c r="AH1677" s="2" t="str">
        <f t="shared" si="160"/>
        <v/>
      </c>
      <c r="AI1677" s="2" t="str">
        <f>IF(ISNUMBER(AH1677),SUMIFS($AH$1:AH1677,$A$1:A1677,A1677,C$1:$C1677,C1677,$G$1:G1677,G1677,$E$1:E1677,E1677),"")</f>
        <v/>
      </c>
      <c r="AJ1677">
        <f t="shared" si="161"/>
        <v>13</v>
      </c>
    </row>
    <row r="1678" spans="1:36" x14ac:dyDescent="0.25">
      <c r="A1678" s="14" t="s">
        <v>102</v>
      </c>
      <c r="B1678" t="s">
        <v>98</v>
      </c>
      <c r="C1678" t="s">
        <v>105</v>
      </c>
      <c r="D1678" s="13">
        <v>42101</v>
      </c>
      <c r="E1678">
        <v>1</v>
      </c>
      <c r="F1678">
        <v>100</v>
      </c>
      <c r="G1678" s="2" t="s">
        <v>89</v>
      </c>
      <c r="H1678" s="2" t="s">
        <v>13</v>
      </c>
      <c r="I1678">
        <v>8</v>
      </c>
      <c r="J1678" s="2" t="s">
        <v>88</v>
      </c>
      <c r="K1678" s="2">
        <v>78</v>
      </c>
      <c r="L1678" s="2">
        <v>1494</v>
      </c>
      <c r="M1678" s="2">
        <f t="shared" si="156"/>
        <v>149.4</v>
      </c>
      <c r="O1678" s="2" t="str">
        <f t="shared" si="157"/>
        <v/>
      </c>
      <c r="P1678" s="2" t="str">
        <f>IF(ISNUMBER(O1678),SUMIFS(O$1:$O1678,A$1:$A1678,A1678,C$1:$C1678,C1678,G$1:$G1678,G1678,E$1:$E1678,E1678),"")</f>
        <v/>
      </c>
      <c r="U1678" t="str">
        <f t="shared" si="158"/>
        <v/>
      </c>
      <c r="V1678">
        <v>24.541343688964844</v>
      </c>
      <c r="W1678">
        <v>18.816900253295898</v>
      </c>
      <c r="X1678">
        <v>76.406101226806641</v>
      </c>
      <c r="Y1678">
        <v>45.812372207641602</v>
      </c>
      <c r="Z1678">
        <v>92.249645233154297</v>
      </c>
      <c r="AA1678">
        <v>18.37518310546875</v>
      </c>
      <c r="AB1678">
        <v>2.9400292968750002E-2</v>
      </c>
      <c r="AC1678" s="2">
        <f t="shared" si="159"/>
        <v>2.9400292968750002E-2</v>
      </c>
      <c r="AD1678">
        <v>12.224976196289063</v>
      </c>
      <c r="AE1678">
        <v>19.641230193918542</v>
      </c>
      <c r="AH1678" s="2" t="str">
        <f t="shared" si="160"/>
        <v/>
      </c>
      <c r="AI1678" s="2" t="str">
        <f>IF(ISNUMBER(AH1678),SUMIFS($AH$1:AH1678,$A$1:A1678,A1678,C$1:$C1678,C1678,$G$1:G1678,G1678,$E$1:E1678,E1678),"")</f>
        <v/>
      </c>
      <c r="AJ1678">
        <f t="shared" si="161"/>
        <v>13</v>
      </c>
    </row>
    <row r="1679" spans="1:36" x14ac:dyDescent="0.25">
      <c r="A1679" s="14" t="s">
        <v>101</v>
      </c>
      <c r="B1679" t="s">
        <v>98</v>
      </c>
      <c r="C1679" t="s">
        <v>105</v>
      </c>
      <c r="D1679" s="13">
        <v>42101</v>
      </c>
      <c r="E1679">
        <v>1</v>
      </c>
      <c r="F1679">
        <v>200</v>
      </c>
      <c r="G1679" s="2" t="s">
        <v>89</v>
      </c>
      <c r="H1679" s="2" t="s">
        <v>13</v>
      </c>
      <c r="I1679">
        <v>8</v>
      </c>
      <c r="J1679" s="2" t="s">
        <v>88</v>
      </c>
      <c r="K1679" s="2">
        <v>156</v>
      </c>
      <c r="L1679" s="2">
        <v>1819</v>
      </c>
      <c r="M1679" s="2">
        <f t="shared" si="156"/>
        <v>181.9</v>
      </c>
      <c r="O1679" s="2" t="str">
        <f t="shared" si="157"/>
        <v/>
      </c>
      <c r="P1679" s="2" t="str">
        <f>IF(ISNUMBER(O1679),SUMIFS(O$1:$O1679,A$1:$A1679,A1679,C$1:$C1679,C1679,G$1:$G1679,G1679,E$1:$E1679,E1679),"")</f>
        <v/>
      </c>
      <c r="U1679" t="str">
        <f t="shared" si="158"/>
        <v/>
      </c>
      <c r="V1679">
        <v>25.742680549621582</v>
      </c>
      <c r="W1679">
        <v>18.492640495300293</v>
      </c>
      <c r="X1679">
        <v>76.143463134765625</v>
      </c>
      <c r="Y1679">
        <v>47.801637649536133</v>
      </c>
      <c r="Z1679">
        <v>92.079959869384766</v>
      </c>
      <c r="AA1679">
        <v>16.470255851745605</v>
      </c>
      <c r="AB1679">
        <v>2.635240936279297E-2</v>
      </c>
      <c r="AC1679" s="2">
        <f t="shared" si="159"/>
        <v>2.635240936279297E-2</v>
      </c>
      <c r="AD1679">
        <v>12.182954101562501</v>
      </c>
      <c r="AE1679">
        <v>19.138327734509069</v>
      </c>
      <c r="AH1679" s="2" t="str">
        <f t="shared" si="160"/>
        <v/>
      </c>
      <c r="AI1679" s="2" t="str">
        <f>IF(ISNUMBER(AH1679),SUMIFS($AH$1:AH1679,$A$1:A1679,A1679,C$1:$C1679,C1679,$G$1:G1679,G1679,$E$1:E1679,E1679),"")</f>
        <v/>
      </c>
      <c r="AJ1679">
        <f t="shared" si="161"/>
        <v>13</v>
      </c>
    </row>
    <row r="1680" spans="1:36" x14ac:dyDescent="0.25">
      <c r="A1680" s="14" t="s">
        <v>100</v>
      </c>
      <c r="B1680" t="s">
        <v>98</v>
      </c>
      <c r="C1680" t="s">
        <v>105</v>
      </c>
      <c r="D1680" s="13">
        <v>42101</v>
      </c>
      <c r="E1680">
        <v>1</v>
      </c>
      <c r="F1680">
        <v>350</v>
      </c>
      <c r="G1680" s="2" t="s">
        <v>89</v>
      </c>
      <c r="H1680" s="2" t="s">
        <v>13</v>
      </c>
      <c r="I1680">
        <v>8</v>
      </c>
      <c r="J1680" s="2" t="s">
        <v>88</v>
      </c>
      <c r="K1680" s="2">
        <v>272</v>
      </c>
      <c r="L1680" s="2">
        <v>1880.25</v>
      </c>
      <c r="M1680" s="2">
        <f t="shared" si="156"/>
        <v>188.02500000000001</v>
      </c>
      <c r="O1680" s="2" t="str">
        <f t="shared" si="157"/>
        <v/>
      </c>
      <c r="P1680" s="2" t="str">
        <f>IF(ISNUMBER(O1680),SUMIFS(O$1:$O1680,A$1:$A1680,A1680,C$1:$C1680,C1680,G$1:$G1680,G1680,E$1:$E1680,E1680),"")</f>
        <v/>
      </c>
      <c r="U1680" t="str">
        <f t="shared" si="158"/>
        <v/>
      </c>
      <c r="V1680">
        <v>24.862807273864746</v>
      </c>
      <c r="W1680">
        <v>19.940921783447266</v>
      </c>
      <c r="X1680">
        <v>78.654529571533203</v>
      </c>
      <c r="Y1680">
        <v>45.817329406738281</v>
      </c>
      <c r="Z1680">
        <v>92.777935028076172</v>
      </c>
      <c r="AA1680">
        <v>15.697636604309082</v>
      </c>
      <c r="AB1680">
        <v>2.5116218566894531E-2</v>
      </c>
      <c r="AC1680" s="2">
        <f t="shared" si="159"/>
        <v>2.5116218566894531E-2</v>
      </c>
      <c r="AD1680">
        <v>12.584724731445313</v>
      </c>
      <c r="AE1680">
        <v>21.772518340187258</v>
      </c>
      <c r="AH1680" s="2" t="str">
        <f t="shared" si="160"/>
        <v/>
      </c>
      <c r="AI1680" s="2" t="str">
        <f>IF(ISNUMBER(AH1680),SUMIFS($AH$1:AH1680,$A$1:A1680,A1680,C$1:$C1680,C1680,$G$1:G1680,G1680,$E$1:E1680,E1680),"")</f>
        <v/>
      </c>
      <c r="AJ1680">
        <f t="shared" si="161"/>
        <v>13</v>
      </c>
    </row>
    <row r="1681" spans="1:36" x14ac:dyDescent="0.25">
      <c r="A1681" s="14" t="s">
        <v>99</v>
      </c>
      <c r="B1681" t="s">
        <v>98</v>
      </c>
      <c r="C1681" t="s">
        <v>105</v>
      </c>
      <c r="D1681" s="13">
        <v>42101</v>
      </c>
      <c r="E1681">
        <v>1</v>
      </c>
      <c r="F1681">
        <v>500</v>
      </c>
      <c r="G1681" s="2" t="s">
        <v>89</v>
      </c>
      <c r="H1681" s="2" t="s">
        <v>13</v>
      </c>
      <c r="I1681">
        <v>8</v>
      </c>
      <c r="J1681" s="2" t="s">
        <v>88</v>
      </c>
      <c r="K1681" s="2">
        <v>389</v>
      </c>
      <c r="L1681" s="2">
        <v>2201</v>
      </c>
      <c r="M1681" s="2">
        <f t="shared" si="156"/>
        <v>220.1</v>
      </c>
      <c r="O1681" s="2" t="str">
        <f t="shared" si="157"/>
        <v/>
      </c>
      <c r="P1681" s="2" t="str">
        <f>IF(ISNUMBER(O1681),SUMIFS(O$1:$O1681,A$1:$A1681,A1681,C$1:$C1681,C1681,G$1:$G1681,G1681,E$1:$E1681,E1681),"")</f>
        <v/>
      </c>
      <c r="U1681" t="str">
        <f t="shared" si="158"/>
        <v/>
      </c>
      <c r="V1681">
        <v>23.995884895324707</v>
      </c>
      <c r="W1681">
        <v>13.275315761566162</v>
      </c>
      <c r="X1681">
        <v>77.039543151855469</v>
      </c>
      <c r="Y1681">
        <v>45.047359466552734</v>
      </c>
      <c r="Z1681">
        <v>92.478507995605469</v>
      </c>
      <c r="AA1681">
        <v>22.951935768127441</v>
      </c>
      <c r="AB1681">
        <v>3.6723097229003902E-2</v>
      </c>
      <c r="AC1681" s="2">
        <f t="shared" si="159"/>
        <v>3.6723097229003902E-2</v>
      </c>
      <c r="AD1681">
        <v>12.326326904296875</v>
      </c>
      <c r="AE1681">
        <v>19.836039520120956</v>
      </c>
      <c r="AH1681" s="2" t="str">
        <f t="shared" si="160"/>
        <v/>
      </c>
      <c r="AI1681" s="2" t="str">
        <f>IF(ISNUMBER(AH1681),SUMIFS($AH$1:AH1681,$A$1:A1681,A1681,C$1:$C1681,C1681,$G$1:G1681,G1681,$E$1:E1681,E1681),"")</f>
        <v/>
      </c>
      <c r="AJ1681">
        <f t="shared" si="161"/>
        <v>13</v>
      </c>
    </row>
    <row r="1682" spans="1:36" x14ac:dyDescent="0.25">
      <c r="A1682" s="14" t="s">
        <v>104</v>
      </c>
      <c r="B1682" t="s">
        <v>98</v>
      </c>
      <c r="C1682" t="s">
        <v>105</v>
      </c>
      <c r="D1682" s="13">
        <v>42101</v>
      </c>
      <c r="E1682">
        <v>2</v>
      </c>
      <c r="F1682">
        <v>0</v>
      </c>
      <c r="G1682" s="2" t="s">
        <v>89</v>
      </c>
      <c r="H1682" s="2" t="s">
        <v>13</v>
      </c>
      <c r="I1682">
        <v>8</v>
      </c>
      <c r="J1682" s="2" t="s">
        <v>88</v>
      </c>
      <c r="K1682" s="2">
        <v>0</v>
      </c>
      <c r="L1682" s="2">
        <v>1463.25</v>
      </c>
      <c r="M1682" s="2">
        <f t="shared" si="156"/>
        <v>146.32499999999999</v>
      </c>
      <c r="O1682" s="2" t="str">
        <f t="shared" si="157"/>
        <v/>
      </c>
      <c r="P1682" s="2" t="str">
        <f>IF(ISNUMBER(O1682),SUMIFS(O$1:$O1682,A$1:$A1682,A1682,C$1:$C1682,C1682,G$1:$G1682,G1682,E$1:$E1682,E1682),"")</f>
        <v/>
      </c>
      <c r="U1682" t="str">
        <f t="shared" si="158"/>
        <v/>
      </c>
      <c r="V1682">
        <v>27.527955055236816</v>
      </c>
      <c r="W1682">
        <v>13.583255767822266</v>
      </c>
      <c r="X1682">
        <v>72.053020477294922</v>
      </c>
      <c r="Y1682">
        <v>49.20305061340332</v>
      </c>
      <c r="Z1682">
        <v>91.213581085205078</v>
      </c>
      <c r="AA1682">
        <v>16.339082717895508</v>
      </c>
      <c r="AB1682">
        <v>2.6142532348632813E-2</v>
      </c>
      <c r="AC1682" s="2">
        <f t="shared" si="159"/>
        <v>2.6142532348632813E-2</v>
      </c>
      <c r="AD1682">
        <v>11.528483276367188</v>
      </c>
      <c r="AE1682">
        <v>19.082562880733121</v>
      </c>
      <c r="AH1682" s="2" t="str">
        <f t="shared" si="160"/>
        <v/>
      </c>
      <c r="AI1682" s="2" t="str">
        <f>IF(ISNUMBER(AH1682),SUMIFS($AH$1:AH1682,$A$1:A1682,A1682,C$1:$C1682,C1682,$G$1:G1682,G1682,$E$1:E1682,E1682),"")</f>
        <v/>
      </c>
      <c r="AJ1682">
        <f t="shared" si="161"/>
        <v>13</v>
      </c>
    </row>
    <row r="1683" spans="1:36" x14ac:dyDescent="0.25">
      <c r="A1683" s="14" t="s">
        <v>103</v>
      </c>
      <c r="B1683" t="s">
        <v>98</v>
      </c>
      <c r="C1683" t="s">
        <v>105</v>
      </c>
      <c r="D1683" s="13">
        <v>42101</v>
      </c>
      <c r="E1683">
        <v>2</v>
      </c>
      <c r="F1683">
        <v>50</v>
      </c>
      <c r="G1683" s="2" t="s">
        <v>89</v>
      </c>
      <c r="H1683" s="2" t="s">
        <v>13</v>
      </c>
      <c r="I1683">
        <v>8</v>
      </c>
      <c r="J1683" s="2" t="s">
        <v>88</v>
      </c>
      <c r="K1683" s="2">
        <v>45</v>
      </c>
      <c r="L1683" s="2">
        <v>1334.75</v>
      </c>
      <c r="M1683" s="2">
        <f t="shared" si="156"/>
        <v>133.47499999999999</v>
      </c>
      <c r="O1683" s="2" t="str">
        <f t="shared" si="157"/>
        <v/>
      </c>
      <c r="P1683" s="2" t="str">
        <f>IF(ISNUMBER(O1683),SUMIFS(O$1:$O1683,A$1:$A1683,A1683,C$1:$C1683,C1683,G$1:$G1683,G1683,E$1:$E1683,E1683),"")</f>
        <v/>
      </c>
      <c r="U1683" t="str">
        <f t="shared" si="158"/>
        <v/>
      </c>
      <c r="V1683">
        <v>23.593793869018555</v>
      </c>
      <c r="W1683">
        <v>21.574910163879395</v>
      </c>
      <c r="X1683">
        <v>79.070243835449219</v>
      </c>
      <c r="Y1683">
        <v>44.040332794189453</v>
      </c>
      <c r="Z1683">
        <v>91.957191467285156</v>
      </c>
      <c r="AA1683">
        <v>16.218356609344482</v>
      </c>
      <c r="AB1683">
        <v>2.5949370574951173E-2</v>
      </c>
      <c r="AC1683" s="2">
        <f t="shared" si="159"/>
        <v>2.5949370574951173E-2</v>
      </c>
      <c r="AD1683">
        <v>12.651239013671875</v>
      </c>
      <c r="AE1683">
        <v>22.342018568433662</v>
      </c>
      <c r="AH1683" s="2" t="str">
        <f t="shared" si="160"/>
        <v/>
      </c>
      <c r="AI1683" s="2" t="str">
        <f>IF(ISNUMBER(AH1683),SUMIFS($AH$1:AH1683,$A$1:A1683,A1683,C$1:$C1683,C1683,$G$1:G1683,G1683,$E$1:E1683,E1683),"")</f>
        <v/>
      </c>
      <c r="AJ1683">
        <f t="shared" si="161"/>
        <v>13</v>
      </c>
    </row>
    <row r="1684" spans="1:36" x14ac:dyDescent="0.25">
      <c r="A1684" s="14" t="s">
        <v>102</v>
      </c>
      <c r="B1684" t="s">
        <v>98</v>
      </c>
      <c r="C1684" t="s">
        <v>105</v>
      </c>
      <c r="D1684" s="13">
        <v>42101</v>
      </c>
      <c r="E1684">
        <v>2</v>
      </c>
      <c r="F1684">
        <v>100</v>
      </c>
      <c r="G1684" s="2" t="s">
        <v>89</v>
      </c>
      <c r="H1684" s="2" t="s">
        <v>13</v>
      </c>
      <c r="I1684">
        <v>8</v>
      </c>
      <c r="J1684" s="2" t="s">
        <v>88</v>
      </c>
      <c r="K1684" s="2">
        <v>78</v>
      </c>
      <c r="L1684" s="2">
        <v>1559.25</v>
      </c>
      <c r="M1684" s="2">
        <f t="shared" si="156"/>
        <v>155.92500000000001</v>
      </c>
      <c r="O1684" s="2" t="str">
        <f t="shared" si="157"/>
        <v/>
      </c>
      <c r="P1684" s="2" t="str">
        <f>IF(ISNUMBER(O1684),SUMIFS(O$1:$O1684,A$1:$A1684,A1684,C$1:$C1684,C1684,G$1:$G1684,G1684,E$1:$E1684,E1684),"")</f>
        <v/>
      </c>
      <c r="U1684" t="str">
        <f t="shared" si="158"/>
        <v/>
      </c>
      <c r="V1684">
        <v>25.625795364379883</v>
      </c>
      <c r="W1684">
        <v>18.577570915222168</v>
      </c>
      <c r="X1684">
        <v>75.597877502441406</v>
      </c>
      <c r="Y1684">
        <v>46.878055572509766</v>
      </c>
      <c r="Z1684">
        <v>92.248363494873047</v>
      </c>
      <c r="AA1684">
        <v>17.542407989501953</v>
      </c>
      <c r="AB1684">
        <v>2.8067852783203128E-2</v>
      </c>
      <c r="AC1684" s="2">
        <f t="shared" si="159"/>
        <v>2.8067852783203128E-2</v>
      </c>
      <c r="AD1684">
        <v>12.095660400390626</v>
      </c>
      <c r="AE1684">
        <v>18.501829364288746</v>
      </c>
      <c r="AH1684" s="2" t="str">
        <f t="shared" si="160"/>
        <v/>
      </c>
      <c r="AI1684" s="2" t="str">
        <f>IF(ISNUMBER(AH1684),SUMIFS($AH$1:AH1684,$A$1:A1684,A1684,C$1:$C1684,C1684,$G$1:G1684,G1684,$E$1:E1684,E1684),"")</f>
        <v/>
      </c>
      <c r="AJ1684">
        <f t="shared" si="161"/>
        <v>13</v>
      </c>
    </row>
    <row r="1685" spans="1:36" x14ac:dyDescent="0.25">
      <c r="A1685" s="14" t="s">
        <v>101</v>
      </c>
      <c r="B1685" t="s">
        <v>98</v>
      </c>
      <c r="C1685" t="s">
        <v>105</v>
      </c>
      <c r="D1685" s="13">
        <v>42101</v>
      </c>
      <c r="E1685">
        <v>2</v>
      </c>
      <c r="F1685">
        <v>200</v>
      </c>
      <c r="G1685" s="2" t="s">
        <v>89</v>
      </c>
      <c r="H1685" s="2" t="s">
        <v>13</v>
      </c>
      <c r="I1685">
        <v>8</v>
      </c>
      <c r="J1685" s="2" t="s">
        <v>88</v>
      </c>
      <c r="K1685" s="2">
        <v>156</v>
      </c>
      <c r="L1685" s="2">
        <v>1862.25</v>
      </c>
      <c r="M1685" s="2">
        <f t="shared" si="156"/>
        <v>186.22499999999999</v>
      </c>
      <c r="O1685" s="2" t="str">
        <f t="shared" si="157"/>
        <v/>
      </c>
      <c r="P1685" s="2" t="str">
        <f>IF(ISNUMBER(O1685),SUMIFS(O$1:$O1685,A$1:$A1685,A1685,C$1:$C1685,C1685,G$1:$G1685,G1685,E$1:$E1685,E1685),"")</f>
        <v/>
      </c>
      <c r="U1685" t="str">
        <f t="shared" si="158"/>
        <v/>
      </c>
      <c r="V1685">
        <v>24.826370239257813</v>
      </c>
      <c r="W1685">
        <v>20.557319641113281</v>
      </c>
      <c r="X1685">
        <v>75.835567474365234</v>
      </c>
      <c r="Y1685">
        <v>44.198995590209961</v>
      </c>
      <c r="Z1685">
        <v>90.938800811767578</v>
      </c>
      <c r="AA1685">
        <v>16.3636474609375</v>
      </c>
      <c r="AB1685">
        <v>2.6181835937499998E-2</v>
      </c>
      <c r="AC1685" s="2">
        <f t="shared" si="159"/>
        <v>2.6181835937499998E-2</v>
      </c>
      <c r="AD1685">
        <v>12.133690795898438</v>
      </c>
      <c r="AE1685">
        <v>16.601135546434108</v>
      </c>
      <c r="AH1685" s="2" t="str">
        <f t="shared" si="160"/>
        <v/>
      </c>
      <c r="AI1685" s="2" t="str">
        <f>IF(ISNUMBER(AH1685),SUMIFS($AH$1:AH1685,$A$1:A1685,A1685,C$1:$C1685,C1685,$G$1:G1685,G1685,$E$1:E1685,E1685),"")</f>
        <v/>
      </c>
      <c r="AJ1685">
        <f t="shared" si="161"/>
        <v>13</v>
      </c>
    </row>
    <row r="1686" spans="1:36" x14ac:dyDescent="0.25">
      <c r="A1686" s="14" t="s">
        <v>100</v>
      </c>
      <c r="B1686" t="s">
        <v>98</v>
      </c>
      <c r="C1686" t="s">
        <v>105</v>
      </c>
      <c r="D1686" s="13">
        <v>42101</v>
      </c>
      <c r="E1686">
        <v>2</v>
      </c>
      <c r="F1686">
        <v>350</v>
      </c>
      <c r="G1686" s="2" t="s">
        <v>89</v>
      </c>
      <c r="H1686" s="2" t="s">
        <v>13</v>
      </c>
      <c r="I1686">
        <v>8</v>
      </c>
      <c r="J1686" s="2" t="s">
        <v>88</v>
      </c>
      <c r="K1686" s="2">
        <v>272</v>
      </c>
      <c r="L1686" s="2">
        <v>2084</v>
      </c>
      <c r="M1686" s="2">
        <f t="shared" si="156"/>
        <v>208.4</v>
      </c>
      <c r="O1686" s="2" t="str">
        <f t="shared" si="157"/>
        <v/>
      </c>
      <c r="P1686" s="2" t="str">
        <f>IF(ISNUMBER(O1686),SUMIFS(O$1:$O1686,A$1:$A1686,A1686,C$1:$C1686,C1686,G$1:$G1686,G1686,E$1:$E1686,E1686),"")</f>
        <v/>
      </c>
      <c r="U1686" t="str">
        <f t="shared" si="158"/>
        <v/>
      </c>
      <c r="V1686">
        <v>26.459519386291504</v>
      </c>
      <c r="W1686">
        <v>15.737758159637451</v>
      </c>
      <c r="X1686">
        <v>74.482887268066406</v>
      </c>
      <c r="Y1686">
        <v>48.374032974243164</v>
      </c>
      <c r="Z1686">
        <v>91.501899719238281</v>
      </c>
      <c r="AA1686">
        <v>17.286514282226563</v>
      </c>
      <c r="AB1686">
        <v>2.76584228515625E-2</v>
      </c>
      <c r="AC1686" s="2">
        <f t="shared" si="159"/>
        <v>2.76584228515625E-2</v>
      </c>
      <c r="AD1686">
        <v>11.917261962890626</v>
      </c>
      <c r="AE1686">
        <v>16.176021701193434</v>
      </c>
      <c r="AH1686" s="2" t="str">
        <f t="shared" si="160"/>
        <v/>
      </c>
      <c r="AI1686" s="2" t="str">
        <f>IF(ISNUMBER(AH1686),SUMIFS($AH$1:AH1686,$A$1:A1686,A1686,C$1:$C1686,C1686,$G$1:G1686,G1686,$E$1:E1686,E1686),"")</f>
        <v/>
      </c>
      <c r="AJ1686">
        <f t="shared" si="161"/>
        <v>13</v>
      </c>
    </row>
    <row r="1687" spans="1:36" x14ac:dyDescent="0.25">
      <c r="A1687" s="14" t="s">
        <v>99</v>
      </c>
      <c r="B1687" t="s">
        <v>98</v>
      </c>
      <c r="C1687" t="s">
        <v>105</v>
      </c>
      <c r="D1687" s="13">
        <v>42101</v>
      </c>
      <c r="E1687">
        <v>2</v>
      </c>
      <c r="F1687">
        <v>500</v>
      </c>
      <c r="G1687" s="2" t="s">
        <v>89</v>
      </c>
      <c r="H1687" s="2" t="s">
        <v>13</v>
      </c>
      <c r="I1687">
        <v>8</v>
      </c>
      <c r="J1687" s="2" t="s">
        <v>88</v>
      </c>
      <c r="K1687" s="2">
        <v>389</v>
      </c>
      <c r="L1687" s="2">
        <v>2207.25</v>
      </c>
      <c r="M1687" s="2">
        <f t="shared" si="156"/>
        <v>220.72499999999999</v>
      </c>
      <c r="O1687" s="2" t="str">
        <f t="shared" si="157"/>
        <v/>
      </c>
      <c r="P1687" s="2" t="str">
        <f>IF(ISNUMBER(O1687),SUMIFS(O$1:$O1687,A$1:$A1687,A1687,C$1:$C1687,C1687,G$1:$G1687,G1687,E$1:$E1687,E1687),"")</f>
        <v/>
      </c>
      <c r="U1687" t="str">
        <f t="shared" si="158"/>
        <v/>
      </c>
      <c r="V1687">
        <v>25.757779121398926</v>
      </c>
      <c r="W1687">
        <v>18.588979721069336</v>
      </c>
      <c r="X1687">
        <v>76.904792785644531</v>
      </c>
      <c r="Y1687">
        <v>46.452480316162109</v>
      </c>
      <c r="Z1687">
        <v>92.572006225585938</v>
      </c>
      <c r="AA1687">
        <v>16.192825317382813</v>
      </c>
      <c r="AB1687">
        <v>2.5908520507812498E-2</v>
      </c>
      <c r="AC1687" s="2">
        <f t="shared" si="159"/>
        <v>2.5908520507812498E-2</v>
      </c>
      <c r="AD1687">
        <v>12.304766845703126</v>
      </c>
      <c r="AE1687">
        <v>14.826745758447535</v>
      </c>
      <c r="AH1687" s="2" t="str">
        <f t="shared" si="160"/>
        <v/>
      </c>
      <c r="AI1687" s="2" t="str">
        <f>IF(ISNUMBER(AH1687),SUMIFS($AH$1:AH1687,$A$1:A1687,A1687,C$1:$C1687,C1687,$G$1:G1687,G1687,$E$1:E1687,E1687),"")</f>
        <v/>
      </c>
      <c r="AJ1687">
        <f t="shared" si="161"/>
        <v>13</v>
      </c>
    </row>
    <row r="1688" spans="1:36" x14ac:dyDescent="0.25">
      <c r="A1688" s="14" t="s">
        <v>104</v>
      </c>
      <c r="B1688" t="s">
        <v>98</v>
      </c>
      <c r="C1688" t="s">
        <v>105</v>
      </c>
      <c r="D1688" s="13">
        <v>42101</v>
      </c>
      <c r="E1688">
        <v>3</v>
      </c>
      <c r="F1688">
        <v>0</v>
      </c>
      <c r="G1688" s="2" t="s">
        <v>89</v>
      </c>
      <c r="H1688" s="2" t="s">
        <v>13</v>
      </c>
      <c r="I1688">
        <v>8</v>
      </c>
      <c r="J1688" s="2" t="s">
        <v>88</v>
      </c>
      <c r="K1688" s="2">
        <v>0</v>
      </c>
      <c r="L1688" s="2">
        <v>1558.75</v>
      </c>
      <c r="M1688" s="2">
        <f t="shared" si="156"/>
        <v>155.875</v>
      </c>
      <c r="O1688" s="2" t="str">
        <f t="shared" si="157"/>
        <v/>
      </c>
      <c r="P1688" s="2" t="str">
        <f>IF(ISNUMBER(O1688),SUMIFS(O$1:$O1688,A$1:$A1688,A1688,C$1:$C1688,C1688,G$1:$G1688,G1688,E$1:$E1688,E1688),"")</f>
        <v/>
      </c>
      <c r="U1688" t="str">
        <f t="shared" si="158"/>
        <v/>
      </c>
      <c r="V1688">
        <v>25.888001441955566</v>
      </c>
      <c r="W1688">
        <v>20.474489212036133</v>
      </c>
      <c r="X1688">
        <v>74.721908569335938</v>
      </c>
      <c r="Y1688">
        <v>47.106525421142578</v>
      </c>
      <c r="Z1688">
        <v>92.202350616455078</v>
      </c>
      <c r="AA1688">
        <v>15.470582485198975</v>
      </c>
      <c r="AB1688">
        <v>2.4752931976318358E-2</v>
      </c>
      <c r="AC1688" s="2">
        <f t="shared" si="159"/>
        <v>2.4752931976318358E-2</v>
      </c>
      <c r="AD1688">
        <v>11.95550537109375</v>
      </c>
      <c r="AE1688">
        <v>20.863466939742789</v>
      </c>
      <c r="AH1688" s="2" t="str">
        <f t="shared" si="160"/>
        <v/>
      </c>
      <c r="AI1688" s="2" t="str">
        <f>IF(ISNUMBER(AH1688),SUMIFS($AH$1:AH1688,$A$1:A1688,A1688,C$1:$C1688,C1688,$G$1:G1688,G1688,$E$1:E1688,E1688),"")</f>
        <v/>
      </c>
      <c r="AJ1688">
        <f t="shared" si="161"/>
        <v>13</v>
      </c>
    </row>
    <row r="1689" spans="1:36" x14ac:dyDescent="0.25">
      <c r="A1689" s="14" t="s">
        <v>103</v>
      </c>
      <c r="B1689" t="s">
        <v>98</v>
      </c>
      <c r="C1689" t="s">
        <v>105</v>
      </c>
      <c r="D1689" s="13">
        <v>42101</v>
      </c>
      <c r="E1689">
        <v>3</v>
      </c>
      <c r="F1689">
        <v>50</v>
      </c>
      <c r="G1689" s="2" t="s">
        <v>89</v>
      </c>
      <c r="H1689" s="2" t="s">
        <v>13</v>
      </c>
      <c r="I1689">
        <v>8</v>
      </c>
      <c r="J1689" s="2" t="s">
        <v>88</v>
      </c>
      <c r="K1689" s="2">
        <v>45</v>
      </c>
      <c r="L1689" s="2">
        <v>1554.75</v>
      </c>
      <c r="M1689" s="2">
        <f t="shared" si="156"/>
        <v>155.47499999999999</v>
      </c>
      <c r="O1689" s="2" t="str">
        <f t="shared" si="157"/>
        <v/>
      </c>
      <c r="P1689" s="2" t="str">
        <f>IF(ISNUMBER(O1689),SUMIFS(O$1:$O1689,A$1:$A1689,A1689,C$1:$C1689,C1689,G$1:$G1689,G1689,E$1:$E1689,E1689),"")</f>
        <v/>
      </c>
      <c r="U1689" t="str">
        <f t="shared" si="158"/>
        <v/>
      </c>
      <c r="V1689">
        <v>26.252056121826172</v>
      </c>
      <c r="W1689">
        <v>15.840467929840088</v>
      </c>
      <c r="X1689">
        <v>73.831504821777344</v>
      </c>
      <c r="Y1689">
        <v>47.288505554199219</v>
      </c>
      <c r="Z1689">
        <v>91.047393798828125</v>
      </c>
      <c r="AA1689">
        <v>15.581046104431152</v>
      </c>
      <c r="AB1689">
        <v>2.4929673767089842E-2</v>
      </c>
      <c r="AC1689" s="2">
        <f t="shared" si="159"/>
        <v>2.4929673767089842E-2</v>
      </c>
      <c r="AD1689">
        <v>11.813040771484376</v>
      </c>
      <c r="AE1689">
        <v>19.375461480747816</v>
      </c>
      <c r="AH1689" s="2" t="str">
        <f t="shared" si="160"/>
        <v/>
      </c>
      <c r="AI1689" s="2" t="str">
        <f>IF(ISNUMBER(AH1689),SUMIFS($AH$1:AH1689,$A$1:A1689,A1689,C$1:$C1689,C1689,$G$1:G1689,G1689,$E$1:E1689,E1689),"")</f>
        <v/>
      </c>
      <c r="AJ1689">
        <f t="shared" si="161"/>
        <v>13</v>
      </c>
    </row>
    <row r="1690" spans="1:36" x14ac:dyDescent="0.25">
      <c r="A1690" s="14" t="s">
        <v>102</v>
      </c>
      <c r="B1690" t="s">
        <v>98</v>
      </c>
      <c r="C1690" t="s">
        <v>105</v>
      </c>
      <c r="D1690" s="13">
        <v>42101</v>
      </c>
      <c r="E1690">
        <v>3</v>
      </c>
      <c r="F1690">
        <v>100</v>
      </c>
      <c r="G1690" s="2" t="s">
        <v>89</v>
      </c>
      <c r="H1690" s="2" t="s">
        <v>13</v>
      </c>
      <c r="I1690">
        <v>8</v>
      </c>
      <c r="J1690" s="2" t="s">
        <v>88</v>
      </c>
      <c r="K1690" s="2">
        <v>78</v>
      </c>
      <c r="L1690" s="2">
        <v>1585.75</v>
      </c>
      <c r="M1690" s="2">
        <f t="shared" si="156"/>
        <v>158.57499999999999</v>
      </c>
      <c r="O1690" s="2" t="str">
        <f t="shared" si="157"/>
        <v/>
      </c>
      <c r="P1690" s="2" t="str">
        <f>IF(ISNUMBER(O1690),SUMIFS(O$1:$O1690,A$1:$A1690,A1690,C$1:$C1690,C1690,G$1:$G1690,G1690,E$1:$E1690,E1690),"")</f>
        <v/>
      </c>
      <c r="U1690" t="str">
        <f t="shared" si="158"/>
        <v/>
      </c>
      <c r="V1690">
        <v>25.362753868103027</v>
      </c>
      <c r="W1690">
        <v>19.002042770385742</v>
      </c>
      <c r="X1690">
        <v>75.811286926269531</v>
      </c>
      <c r="Y1690">
        <v>45.782796859741211</v>
      </c>
      <c r="Z1690">
        <v>91.860702514648438</v>
      </c>
      <c r="AA1690">
        <v>16.377193450927734</v>
      </c>
      <c r="AB1690">
        <v>2.6203509521484376E-2</v>
      </c>
      <c r="AC1690" s="2">
        <f t="shared" si="159"/>
        <v>2.6203509521484376E-2</v>
      </c>
      <c r="AD1690">
        <v>12.129805908203124</v>
      </c>
      <c r="AE1690">
        <v>19.889752876340463</v>
      </c>
      <c r="AH1690" s="2" t="str">
        <f t="shared" si="160"/>
        <v/>
      </c>
      <c r="AI1690" s="2" t="str">
        <f>IF(ISNUMBER(AH1690),SUMIFS($AH$1:AH1690,$A$1:A1690,A1690,C$1:$C1690,C1690,$G$1:G1690,G1690,$E$1:E1690,E1690),"")</f>
        <v/>
      </c>
      <c r="AJ1690">
        <f t="shared" si="161"/>
        <v>13</v>
      </c>
    </row>
    <row r="1691" spans="1:36" x14ac:dyDescent="0.25">
      <c r="A1691" s="14" t="s">
        <v>101</v>
      </c>
      <c r="B1691" t="s">
        <v>98</v>
      </c>
      <c r="C1691" t="s">
        <v>105</v>
      </c>
      <c r="D1691" s="13">
        <v>42101</v>
      </c>
      <c r="E1691">
        <v>3</v>
      </c>
      <c r="F1691">
        <v>200</v>
      </c>
      <c r="G1691" s="2" t="s">
        <v>89</v>
      </c>
      <c r="H1691" s="2" t="s">
        <v>13</v>
      </c>
      <c r="I1691">
        <v>8</v>
      </c>
      <c r="J1691" s="2" t="s">
        <v>88</v>
      </c>
      <c r="K1691" s="2">
        <v>156</v>
      </c>
      <c r="L1691" s="2">
        <v>1996.5</v>
      </c>
      <c r="M1691" s="2">
        <f t="shared" si="156"/>
        <v>199.65</v>
      </c>
      <c r="O1691" s="2" t="str">
        <f t="shared" si="157"/>
        <v/>
      </c>
      <c r="P1691" s="2" t="str">
        <f>IF(ISNUMBER(O1691),SUMIFS(O$1:$O1691,A$1:$A1691,A1691,C$1:$C1691,C1691,G$1:$G1691,G1691,E$1:$E1691,E1691),"")</f>
        <v/>
      </c>
      <c r="U1691" t="str">
        <f t="shared" si="158"/>
        <v/>
      </c>
      <c r="V1691">
        <v>24.136282920837402</v>
      </c>
      <c r="W1691">
        <v>21.051298141479492</v>
      </c>
      <c r="X1691">
        <v>78.553287506103516</v>
      </c>
      <c r="Y1691">
        <v>43.232913970947266</v>
      </c>
      <c r="Z1691">
        <v>91.898052215576172</v>
      </c>
      <c r="AA1691">
        <v>17.25206184387207</v>
      </c>
      <c r="AB1691">
        <v>2.7603298950195313E-2</v>
      </c>
      <c r="AC1691" s="2">
        <f t="shared" si="159"/>
        <v>2.7603298950195313E-2</v>
      </c>
      <c r="AD1691">
        <v>12.568526000976563</v>
      </c>
      <c r="AE1691">
        <v>18.038077668057557</v>
      </c>
      <c r="AH1691" s="2" t="str">
        <f t="shared" si="160"/>
        <v/>
      </c>
      <c r="AI1691" s="2" t="str">
        <f>IF(ISNUMBER(AH1691),SUMIFS($AH$1:AH1691,$A$1:A1691,A1691,C$1:$C1691,C1691,$G$1:G1691,G1691,$E$1:E1691,E1691),"")</f>
        <v/>
      </c>
      <c r="AJ1691">
        <f t="shared" si="161"/>
        <v>13</v>
      </c>
    </row>
    <row r="1692" spans="1:36" x14ac:dyDescent="0.25">
      <c r="A1692" s="14" t="s">
        <v>100</v>
      </c>
      <c r="B1692" t="s">
        <v>98</v>
      </c>
      <c r="C1692" t="s">
        <v>105</v>
      </c>
      <c r="D1692" s="13">
        <v>42101</v>
      </c>
      <c r="E1692">
        <v>3</v>
      </c>
      <c r="F1692">
        <v>350</v>
      </c>
      <c r="G1692" s="2" t="s">
        <v>89</v>
      </c>
      <c r="H1692" s="2" t="s">
        <v>13</v>
      </c>
      <c r="I1692">
        <v>8</v>
      </c>
      <c r="J1692" s="2" t="s">
        <v>88</v>
      </c>
      <c r="K1692" s="2">
        <v>272</v>
      </c>
      <c r="L1692" s="2">
        <v>2162.5</v>
      </c>
      <c r="M1692" s="2">
        <f t="shared" si="156"/>
        <v>216.25</v>
      </c>
      <c r="O1692" s="2" t="str">
        <f t="shared" si="157"/>
        <v/>
      </c>
      <c r="P1692" s="2" t="str">
        <f>IF(ISNUMBER(O1692),SUMIFS(O$1:$O1692,A$1:$A1692,A1692,C$1:$C1692,C1692,G$1:$G1692,G1692,E$1:$E1692,E1692),"")</f>
        <v/>
      </c>
      <c r="U1692" t="str">
        <f t="shared" si="158"/>
        <v/>
      </c>
      <c r="V1692">
        <v>22.979491233825684</v>
      </c>
      <c r="W1692">
        <v>28.043697357177734</v>
      </c>
      <c r="X1692">
        <v>81.141193389892578</v>
      </c>
      <c r="Y1692">
        <v>43.116966247558594</v>
      </c>
      <c r="Z1692">
        <v>93.508628845214844</v>
      </c>
      <c r="AA1692">
        <v>13.325908660888672</v>
      </c>
      <c r="AB1692">
        <v>2.1321453857421874E-2</v>
      </c>
      <c r="AC1692" s="2">
        <f t="shared" si="159"/>
        <v>2.1321453857421874E-2</v>
      </c>
      <c r="AD1692">
        <v>12.982590942382814</v>
      </c>
      <c r="AE1692">
        <v>22.667517923887676</v>
      </c>
      <c r="AH1692" s="2" t="str">
        <f t="shared" si="160"/>
        <v/>
      </c>
      <c r="AI1692" s="2" t="str">
        <f>IF(ISNUMBER(AH1692),SUMIFS($AH$1:AH1692,$A$1:A1692,A1692,C$1:$C1692,C1692,$G$1:G1692,G1692,$E$1:E1692,E1692),"")</f>
        <v/>
      </c>
      <c r="AJ1692">
        <f t="shared" si="161"/>
        <v>13</v>
      </c>
    </row>
    <row r="1693" spans="1:36" x14ac:dyDescent="0.25">
      <c r="A1693" s="14" t="s">
        <v>99</v>
      </c>
      <c r="B1693" t="s">
        <v>98</v>
      </c>
      <c r="C1693" t="s">
        <v>105</v>
      </c>
      <c r="D1693" s="13">
        <v>42101</v>
      </c>
      <c r="E1693">
        <v>3</v>
      </c>
      <c r="F1693">
        <v>500</v>
      </c>
      <c r="G1693" s="2" t="s">
        <v>89</v>
      </c>
      <c r="H1693" s="2" t="s">
        <v>13</v>
      </c>
      <c r="I1693">
        <v>8</v>
      </c>
      <c r="J1693" s="2" t="s">
        <v>88</v>
      </c>
      <c r="K1693" s="2">
        <v>389</v>
      </c>
      <c r="L1693" s="2">
        <v>2804</v>
      </c>
      <c r="M1693" s="2">
        <f t="shared" si="156"/>
        <v>280.39999999999998</v>
      </c>
      <c r="O1693" s="2" t="str">
        <f t="shared" si="157"/>
        <v/>
      </c>
      <c r="P1693" s="2" t="str">
        <f>IF(ISNUMBER(O1693),SUMIFS(O$1:$O1693,A$1:$A1693,A1693,C$1:$C1693,C1693,G$1:$G1693,G1693,E$1:$E1693,E1693),"")</f>
        <v/>
      </c>
      <c r="U1693" t="str">
        <f t="shared" si="158"/>
        <v/>
      </c>
      <c r="V1693">
        <v>24.309996604919434</v>
      </c>
      <c r="W1693">
        <v>17.750813484191895</v>
      </c>
      <c r="X1693">
        <v>77.132183074951172</v>
      </c>
      <c r="Y1693">
        <v>43.756715774536133</v>
      </c>
      <c r="Z1693">
        <v>91.695999145507813</v>
      </c>
      <c r="AA1693">
        <v>19.751439094543457</v>
      </c>
      <c r="AB1693">
        <v>3.1602302551269529E-2</v>
      </c>
      <c r="AC1693" s="2">
        <f t="shared" si="159"/>
        <v>3.1602302551269529E-2</v>
      </c>
      <c r="AD1693">
        <v>12.341149291992188</v>
      </c>
      <c r="AE1693">
        <v>15.097626439059026</v>
      </c>
      <c r="AH1693" s="2" t="str">
        <f t="shared" si="160"/>
        <v/>
      </c>
      <c r="AI1693" s="2" t="str">
        <f>IF(ISNUMBER(AH1693),SUMIFS($AH$1:AH1693,$A$1:A1693,A1693,C$1:$C1693,C1693,$G$1:G1693,G1693,$E$1:E1693,E1693),"")</f>
        <v/>
      </c>
      <c r="AJ1693">
        <f t="shared" si="161"/>
        <v>13</v>
      </c>
    </row>
    <row r="1694" spans="1:36" x14ac:dyDescent="0.25">
      <c r="A1694" s="14" t="s">
        <v>104</v>
      </c>
      <c r="B1694" t="s">
        <v>98</v>
      </c>
      <c r="C1694" t="s">
        <v>105</v>
      </c>
      <c r="D1694" s="13">
        <v>42110</v>
      </c>
      <c r="E1694">
        <v>1</v>
      </c>
      <c r="F1694">
        <v>0</v>
      </c>
      <c r="G1694" s="2" t="s">
        <v>89</v>
      </c>
      <c r="H1694" s="2" t="s">
        <v>13</v>
      </c>
      <c r="I1694">
        <v>8</v>
      </c>
      <c r="J1694" s="2" t="s">
        <v>77</v>
      </c>
      <c r="K1694" s="2">
        <v>0</v>
      </c>
      <c r="L1694" s="2"/>
      <c r="M1694" s="2" t="str">
        <f t="shared" si="156"/>
        <v/>
      </c>
      <c r="N1694">
        <v>613.79892227193477</v>
      </c>
      <c r="O1694" s="2">
        <f t="shared" si="157"/>
        <v>61.37989222719348</v>
      </c>
      <c r="P1694" s="2">
        <f>IF(ISNUMBER(O1694),SUMIFS(O$1:$O1694,A$1:$A1694,A1694,C$1:$C1694,C1694,G$1:$G1694,G1694,E$1:$E1694,E1694),"")</f>
        <v>300.90051526218269</v>
      </c>
      <c r="U1694" t="str">
        <f t="shared" si="158"/>
        <v/>
      </c>
      <c r="V1694">
        <v>27.325892448425293</v>
      </c>
      <c r="W1694">
        <v>11.131105899810791</v>
      </c>
      <c r="X1694">
        <v>72.499710083007813</v>
      </c>
      <c r="Y1694">
        <v>46.997383117675781</v>
      </c>
      <c r="Z1694">
        <v>90.798442840576172</v>
      </c>
      <c r="AA1694">
        <v>18.248269081115723</v>
      </c>
      <c r="AB1694">
        <v>2.9197230529785158E-2</v>
      </c>
      <c r="AC1694" s="2">
        <f t="shared" si="159"/>
        <v>2.9197230529785158E-2</v>
      </c>
      <c r="AD1694">
        <v>11.599953613281251</v>
      </c>
      <c r="AE1694">
        <v>17.68414577887129</v>
      </c>
      <c r="AH1694" s="2">
        <f t="shared" si="160"/>
        <v>1.792</v>
      </c>
      <c r="AI1694" s="2">
        <f>IF(ISNUMBER(AH1694),SUMIFS($AH$1:AH1694,$A$1:A1694,A1694,C$1:$C1694,C1694,$G$1:G1694,G1694,$E$1:E1694,E1694),"")</f>
        <v>6.8280000000000003</v>
      </c>
      <c r="AJ1694">
        <f t="shared" si="161"/>
        <v>16</v>
      </c>
    </row>
    <row r="1695" spans="1:36" x14ac:dyDescent="0.25">
      <c r="A1695" s="14" t="s">
        <v>103</v>
      </c>
      <c r="B1695" t="s">
        <v>98</v>
      </c>
      <c r="C1695" t="s">
        <v>105</v>
      </c>
      <c r="D1695" s="13">
        <v>42110</v>
      </c>
      <c r="E1695">
        <v>1</v>
      </c>
      <c r="F1695">
        <v>50</v>
      </c>
      <c r="G1695" s="2" t="s">
        <v>89</v>
      </c>
      <c r="H1695" s="2" t="s">
        <v>13</v>
      </c>
      <c r="I1695">
        <v>8</v>
      </c>
      <c r="J1695" s="2" t="s">
        <v>77</v>
      </c>
      <c r="K1695" s="2">
        <v>45</v>
      </c>
      <c r="L1695" s="2"/>
      <c r="M1695" s="2" t="str">
        <f t="shared" si="156"/>
        <v/>
      </c>
      <c r="N1695">
        <v>905.3540435301669</v>
      </c>
      <c r="O1695" s="2">
        <f t="shared" si="157"/>
        <v>90.535404353016688</v>
      </c>
      <c r="P1695" s="2">
        <f>IF(ISNUMBER(O1695),SUMIFS(O$1:$O1695,A$1:$A1695,A1695,C$1:$C1695,C1695,G$1:$G1695,G1695,E$1:$E1695,E1695),"")</f>
        <v>496.31792182338273</v>
      </c>
      <c r="U1695" t="str">
        <f t="shared" si="158"/>
        <v/>
      </c>
      <c r="V1695">
        <v>25.393364906311035</v>
      </c>
      <c r="W1695">
        <v>11.885873317718506</v>
      </c>
      <c r="X1695">
        <v>74.220264434814453</v>
      </c>
      <c r="Y1695">
        <v>44.456804275512695</v>
      </c>
      <c r="Z1695">
        <v>90.739791870117188</v>
      </c>
      <c r="AA1695">
        <v>19.445323944091797</v>
      </c>
      <c r="AB1695">
        <v>3.1112518310546875E-2</v>
      </c>
      <c r="AC1695" s="2">
        <f t="shared" si="159"/>
        <v>3.1112518310546875E-2</v>
      </c>
      <c r="AD1695">
        <v>11.875242309570313</v>
      </c>
      <c r="AE1695">
        <v>15.961932297313574</v>
      </c>
      <c r="AH1695" s="2">
        <f t="shared" si="160"/>
        <v>2.8170000000000002</v>
      </c>
      <c r="AI1695" s="2">
        <f>IF(ISNUMBER(AH1695),SUMIFS($AH$1:AH1695,$A$1:A1695,A1695,C$1:$C1695,C1695,$G$1:G1695,G1695,$E$1:E1695,E1695),"")</f>
        <v>11.458</v>
      </c>
      <c r="AJ1695">
        <f t="shared" si="161"/>
        <v>16</v>
      </c>
    </row>
    <row r="1696" spans="1:36" x14ac:dyDescent="0.25">
      <c r="A1696" s="14" t="s">
        <v>102</v>
      </c>
      <c r="B1696" t="s">
        <v>98</v>
      </c>
      <c r="C1696" t="s">
        <v>105</v>
      </c>
      <c r="D1696" s="13">
        <v>42110</v>
      </c>
      <c r="E1696">
        <v>1</v>
      </c>
      <c r="F1696">
        <v>100</v>
      </c>
      <c r="G1696" s="2" t="s">
        <v>89</v>
      </c>
      <c r="H1696" s="2" t="s">
        <v>13</v>
      </c>
      <c r="I1696">
        <v>8</v>
      </c>
      <c r="J1696" s="2" t="s">
        <v>77</v>
      </c>
      <c r="K1696" s="2">
        <v>90</v>
      </c>
      <c r="L1696" s="2"/>
      <c r="M1696" s="2" t="str">
        <f t="shared" si="156"/>
        <v/>
      </c>
      <c r="N1696">
        <v>929.07545124293881</v>
      </c>
      <c r="O1696" s="2">
        <f t="shared" si="157"/>
        <v>92.907545124293875</v>
      </c>
      <c r="P1696" s="2">
        <f>IF(ISNUMBER(O1696),SUMIFS(O$1:$O1696,A$1:$A1696,A1696,C$1:$C1696,C1696,G$1:$G1696,G1696,E$1:$E1696,E1696),"")</f>
        <v>592.26497419100747</v>
      </c>
      <c r="U1696" t="str">
        <f t="shared" si="158"/>
        <v/>
      </c>
      <c r="V1696">
        <v>26.716655731201172</v>
      </c>
      <c r="W1696">
        <v>14.201921463012695</v>
      </c>
      <c r="X1696">
        <v>74.652561187744141</v>
      </c>
      <c r="Y1696">
        <v>47.735565185546875</v>
      </c>
      <c r="Z1696">
        <v>91.51495361328125</v>
      </c>
      <c r="AA1696">
        <v>17.035174369812012</v>
      </c>
      <c r="AB1696">
        <v>2.7256278991699218E-2</v>
      </c>
      <c r="AC1696" s="2">
        <f t="shared" si="159"/>
        <v>2.7256278991699218E-2</v>
      </c>
      <c r="AD1696">
        <v>11.944409790039062</v>
      </c>
      <c r="AE1696">
        <v>15.457329250432696</v>
      </c>
      <c r="AH1696" s="2">
        <f t="shared" si="160"/>
        <v>2.532</v>
      </c>
      <c r="AI1696" s="2">
        <f>IF(ISNUMBER(AH1696),SUMIFS($AH$1:AH1696,$A$1:A1696,A1696,C$1:$C1696,C1696,$G$1:G1696,G1696,$E$1:E1696,E1696),"")</f>
        <v>12.707000000000001</v>
      </c>
      <c r="AJ1696">
        <f t="shared" si="161"/>
        <v>16</v>
      </c>
    </row>
    <row r="1697" spans="1:36" x14ac:dyDescent="0.25">
      <c r="A1697" s="14" t="s">
        <v>101</v>
      </c>
      <c r="B1697" t="s">
        <v>98</v>
      </c>
      <c r="C1697" t="s">
        <v>105</v>
      </c>
      <c r="D1697" s="13">
        <v>42110</v>
      </c>
      <c r="E1697">
        <v>1</v>
      </c>
      <c r="F1697">
        <v>200</v>
      </c>
      <c r="G1697" s="2" t="s">
        <v>89</v>
      </c>
      <c r="H1697" s="2" t="s">
        <v>13</v>
      </c>
      <c r="I1697">
        <v>8</v>
      </c>
      <c r="J1697" s="2" t="s">
        <v>77</v>
      </c>
      <c r="K1697" s="2">
        <v>180</v>
      </c>
      <c r="L1697" s="2"/>
      <c r="M1697" s="2" t="str">
        <f t="shared" si="156"/>
        <v/>
      </c>
      <c r="N1697">
        <v>917.14704757542961</v>
      </c>
      <c r="O1697" s="2">
        <f t="shared" si="157"/>
        <v>91.714704757542961</v>
      </c>
      <c r="P1697" s="2">
        <f>IF(ISNUMBER(O1697),SUMIFS(O$1:$O1697,A$1:$A1697,A1697,C$1:$C1697,C1697,G$1:$G1697,G1697,E$1:$E1697,E1697),"")</f>
        <v>570.30344397815577</v>
      </c>
      <c r="U1697" t="str">
        <f t="shared" si="158"/>
        <v/>
      </c>
      <c r="V1697">
        <v>26.441624641418457</v>
      </c>
      <c r="W1697">
        <v>12.787353038787842</v>
      </c>
      <c r="X1697">
        <v>73.067905426025391</v>
      </c>
      <c r="Y1697">
        <v>46.648599624633789</v>
      </c>
      <c r="Z1697">
        <v>90.891437530517578</v>
      </c>
      <c r="AA1697">
        <v>17.772161483764648</v>
      </c>
      <c r="AB1697">
        <v>2.8435458374023437E-2</v>
      </c>
      <c r="AC1697" s="2">
        <f t="shared" si="159"/>
        <v>2.8435458374023437E-2</v>
      </c>
      <c r="AD1697">
        <v>11.690864868164063</v>
      </c>
      <c r="AE1697">
        <v>17.473870160459292</v>
      </c>
      <c r="AH1697" s="2">
        <f t="shared" si="160"/>
        <v>2.6080000000000001</v>
      </c>
      <c r="AI1697" s="2">
        <f>IF(ISNUMBER(AH1697),SUMIFS($AH$1:AH1697,$A$1:A1697,A1697,C$1:$C1697,C1697,$G$1:G1697,G1697,$E$1:E1697,E1697),"")</f>
        <v>11.893000000000001</v>
      </c>
      <c r="AJ1697">
        <f t="shared" si="161"/>
        <v>16</v>
      </c>
    </row>
    <row r="1698" spans="1:36" x14ac:dyDescent="0.25">
      <c r="A1698" s="14" t="s">
        <v>100</v>
      </c>
      <c r="B1698" t="s">
        <v>98</v>
      </c>
      <c r="C1698" t="s">
        <v>105</v>
      </c>
      <c r="D1698" s="13">
        <v>42110</v>
      </c>
      <c r="E1698">
        <v>1</v>
      </c>
      <c r="F1698">
        <v>350</v>
      </c>
      <c r="G1698" s="2" t="s">
        <v>89</v>
      </c>
      <c r="H1698" s="2" t="s">
        <v>13</v>
      </c>
      <c r="I1698">
        <v>8</v>
      </c>
      <c r="J1698" s="2" t="s">
        <v>77</v>
      </c>
      <c r="K1698" s="2">
        <v>350</v>
      </c>
      <c r="L1698" s="2"/>
      <c r="M1698" s="2" t="str">
        <f t="shared" si="156"/>
        <v/>
      </c>
      <c r="N1698">
        <v>952.62186006064019</v>
      </c>
      <c r="O1698" s="2">
        <f t="shared" si="157"/>
        <v>95.262186006064013</v>
      </c>
      <c r="P1698" s="2">
        <f>IF(ISNUMBER(O1698),SUMIFS(O$1:$O1698,A$1:$A1698,A1698,C$1:$C1698,C1698,G$1:$G1698,G1698,E$1:$E1698,E1698),"")</f>
        <v>832.72519950192361</v>
      </c>
      <c r="U1698" t="str">
        <f t="shared" si="158"/>
        <v/>
      </c>
      <c r="V1698">
        <v>25.317543983459473</v>
      </c>
      <c r="W1698">
        <v>14.95109748840332</v>
      </c>
      <c r="X1698">
        <v>74.479724884033203</v>
      </c>
      <c r="Y1698">
        <v>43.866703033447266</v>
      </c>
      <c r="Z1698">
        <v>90.754779815673828</v>
      </c>
      <c r="AA1698">
        <v>17.671037673950195</v>
      </c>
      <c r="AB1698">
        <v>2.8273660278320314E-2</v>
      </c>
      <c r="AC1698" s="2">
        <f t="shared" si="159"/>
        <v>2.8273660278320314E-2</v>
      </c>
      <c r="AD1698">
        <v>11.916755981445313</v>
      </c>
      <c r="AE1698">
        <v>18.419836747266285</v>
      </c>
      <c r="AH1698" s="2">
        <f t="shared" si="160"/>
        <v>2.6930000000000001</v>
      </c>
      <c r="AI1698" s="2">
        <f>IF(ISNUMBER(AH1698),SUMIFS($AH$1:AH1698,$A$1:A1698,A1698,C$1:$C1698,C1698,$G$1:G1698,G1698,$E$1:E1698,E1698),"")</f>
        <v>19.326000000000001</v>
      </c>
      <c r="AJ1698">
        <f t="shared" si="161"/>
        <v>16</v>
      </c>
    </row>
    <row r="1699" spans="1:36" x14ac:dyDescent="0.25">
      <c r="A1699" s="14" t="s">
        <v>99</v>
      </c>
      <c r="B1699" t="s">
        <v>98</v>
      </c>
      <c r="C1699" t="s">
        <v>105</v>
      </c>
      <c r="D1699" s="13">
        <v>42110</v>
      </c>
      <c r="E1699">
        <v>1</v>
      </c>
      <c r="F1699">
        <v>500</v>
      </c>
      <c r="G1699" s="2" t="s">
        <v>89</v>
      </c>
      <c r="H1699" s="2" t="s">
        <v>13</v>
      </c>
      <c r="I1699">
        <v>8</v>
      </c>
      <c r="J1699" s="2" t="s">
        <v>77</v>
      </c>
      <c r="K1699" s="2">
        <v>450</v>
      </c>
      <c r="L1699" s="2"/>
      <c r="M1699" s="2" t="str">
        <f t="shared" si="156"/>
        <v/>
      </c>
      <c r="N1699">
        <v>1169.2782653958682</v>
      </c>
      <c r="O1699" s="2">
        <f t="shared" si="157"/>
        <v>116.92782653958682</v>
      </c>
      <c r="P1699" s="2">
        <f>IF(ISNUMBER(O1699),SUMIFS(O$1:$O1699,A$1:$A1699,A1699,C$1:$C1699,C1699,G$1:$G1699,G1699,E$1:$E1699,E1699),"")</f>
        <v>1136.4502733098932</v>
      </c>
      <c r="U1699" t="str">
        <f t="shared" si="158"/>
        <v/>
      </c>
      <c r="V1699">
        <v>23.946689605712891</v>
      </c>
      <c r="W1699">
        <v>13.181864261627197</v>
      </c>
      <c r="X1699">
        <v>75.357013702392578</v>
      </c>
      <c r="Y1699">
        <v>41.873113632202148</v>
      </c>
      <c r="Z1699">
        <v>91.016147613525391</v>
      </c>
      <c r="AA1699">
        <v>21.975187301635742</v>
      </c>
      <c r="AB1699">
        <v>3.5160299682617191E-2</v>
      </c>
      <c r="AC1699" s="2">
        <f t="shared" si="159"/>
        <v>3.5160299682617191E-2</v>
      </c>
      <c r="AD1699">
        <v>12.057122192382813</v>
      </c>
      <c r="AE1699">
        <v>13.541274029400677</v>
      </c>
      <c r="AH1699" s="2">
        <f t="shared" si="160"/>
        <v>4.1109999999999998</v>
      </c>
      <c r="AI1699" s="2">
        <f>IF(ISNUMBER(AH1699),SUMIFS($AH$1:AH1699,$A$1:A1699,A1699,C$1:$C1699,C1699,$G$1:G1699,G1699,$E$1:E1699,E1699),"")</f>
        <v>29.711000000000002</v>
      </c>
      <c r="AJ1699">
        <f t="shared" si="161"/>
        <v>16</v>
      </c>
    </row>
    <row r="1700" spans="1:36" x14ac:dyDescent="0.25">
      <c r="A1700" s="14" t="s">
        <v>104</v>
      </c>
      <c r="B1700" t="s">
        <v>98</v>
      </c>
      <c r="C1700" t="s">
        <v>105</v>
      </c>
      <c r="D1700" s="13">
        <v>42110</v>
      </c>
      <c r="E1700">
        <v>2</v>
      </c>
      <c r="F1700">
        <v>0</v>
      </c>
      <c r="G1700" s="2" t="s">
        <v>89</v>
      </c>
      <c r="H1700" s="2" t="s">
        <v>13</v>
      </c>
      <c r="I1700">
        <v>8</v>
      </c>
      <c r="J1700" s="2" t="s">
        <v>77</v>
      </c>
      <c r="K1700" s="2">
        <v>0</v>
      </c>
      <c r="L1700" s="2"/>
      <c r="M1700" s="2" t="str">
        <f t="shared" si="156"/>
        <v/>
      </c>
      <c r="N1700">
        <v>581.7593220742433</v>
      </c>
      <c r="O1700" s="2">
        <f t="shared" si="157"/>
        <v>58.175932207424331</v>
      </c>
      <c r="P1700" s="2">
        <f>IF(ISNUMBER(O1700),SUMIFS(O$1:$O1700,A$1:$A1700,A1700,C$1:$C1700,C1700,G$1:$G1700,G1700,E$1:$E1700,E1700),"")</f>
        <v>447.40478755850518</v>
      </c>
      <c r="U1700" t="str">
        <f t="shared" si="158"/>
        <v/>
      </c>
      <c r="V1700">
        <v>25.863018035888672</v>
      </c>
      <c r="W1700">
        <v>12.148968696594238</v>
      </c>
      <c r="X1700">
        <v>72.729011535644531</v>
      </c>
      <c r="Y1700">
        <v>45.930046081542969</v>
      </c>
      <c r="Z1700">
        <v>91.581752777099609</v>
      </c>
      <c r="AA1700">
        <v>18.73963737487793</v>
      </c>
      <c r="AB1700">
        <v>2.9983419799804688E-2</v>
      </c>
      <c r="AC1700" s="2">
        <f t="shared" si="159"/>
        <v>2.9983419799804688E-2</v>
      </c>
      <c r="AD1700">
        <v>11.636641845703124</v>
      </c>
      <c r="AE1700">
        <v>17.620594851287176</v>
      </c>
      <c r="AH1700" s="2">
        <f t="shared" si="160"/>
        <v>1.744</v>
      </c>
      <c r="AI1700" s="2">
        <f>IF(ISNUMBER(AH1700),SUMIFS($AH$1:AH1700,$A$1:A1700,A1700,C$1:$C1700,C1700,$G$1:G1700,G1700,$E$1:E1700,E1700),"")</f>
        <v>9.9320000000000004</v>
      </c>
      <c r="AJ1700">
        <f t="shared" si="161"/>
        <v>16</v>
      </c>
    </row>
    <row r="1701" spans="1:36" x14ac:dyDescent="0.25">
      <c r="A1701" s="14" t="s">
        <v>103</v>
      </c>
      <c r="B1701" t="s">
        <v>98</v>
      </c>
      <c r="C1701" t="s">
        <v>105</v>
      </c>
      <c r="D1701" s="13">
        <v>42110</v>
      </c>
      <c r="E1701">
        <v>2</v>
      </c>
      <c r="F1701">
        <v>50</v>
      </c>
      <c r="G1701" s="2" t="s">
        <v>89</v>
      </c>
      <c r="H1701" s="2" t="s">
        <v>13</v>
      </c>
      <c r="I1701">
        <v>8</v>
      </c>
      <c r="J1701" s="2" t="s">
        <v>77</v>
      </c>
      <c r="K1701" s="2">
        <v>45</v>
      </c>
      <c r="L1701" s="2"/>
      <c r="M1701" s="2" t="str">
        <f t="shared" si="156"/>
        <v/>
      </c>
      <c r="N1701">
        <v>564.99140459095963</v>
      </c>
      <c r="O1701" s="2">
        <f t="shared" si="157"/>
        <v>56.499140459095962</v>
      </c>
      <c r="P1701" s="2">
        <f>IF(ISNUMBER(O1701),SUMIFS(O$1:$O1701,A$1:$A1701,A1701,C$1:$C1701,C1701,G$1:$G1701,G1701,E$1:$E1701,E1701),"")</f>
        <v>435.59770254932215</v>
      </c>
      <c r="U1701" t="str">
        <f t="shared" si="158"/>
        <v/>
      </c>
      <c r="V1701">
        <v>24.362093925476074</v>
      </c>
      <c r="W1701">
        <v>13.856227874755859</v>
      </c>
      <c r="X1701">
        <v>74.685089111328125</v>
      </c>
      <c r="Y1701">
        <v>40.896625518798828</v>
      </c>
      <c r="Z1701">
        <v>90.231891632080078</v>
      </c>
      <c r="AA1701">
        <v>19.279819488525391</v>
      </c>
      <c r="AB1701">
        <v>3.0847711181640626E-2</v>
      </c>
      <c r="AC1701" s="2">
        <f t="shared" si="159"/>
        <v>3.0847711181640626E-2</v>
      </c>
      <c r="AD1701">
        <v>11.949614257812501</v>
      </c>
      <c r="AE1701">
        <v>19.421579532814238</v>
      </c>
      <c r="AH1701" s="2">
        <f t="shared" si="160"/>
        <v>1.7430000000000001</v>
      </c>
      <c r="AI1701" s="2">
        <f>IF(ISNUMBER(AH1701),SUMIFS($AH$1:AH1701,$A$1:A1701,A1701,C$1:$C1701,C1701,$G$1:G1701,G1701,$E$1:E1701,E1701),"")</f>
        <v>9.5750000000000011</v>
      </c>
      <c r="AJ1701">
        <f t="shared" si="161"/>
        <v>16</v>
      </c>
    </row>
    <row r="1702" spans="1:36" x14ac:dyDescent="0.25">
      <c r="A1702" s="14" t="s">
        <v>102</v>
      </c>
      <c r="B1702" t="s">
        <v>98</v>
      </c>
      <c r="C1702" t="s">
        <v>105</v>
      </c>
      <c r="D1702" s="13">
        <v>42110</v>
      </c>
      <c r="E1702">
        <v>2</v>
      </c>
      <c r="F1702">
        <v>100</v>
      </c>
      <c r="G1702" s="2" t="s">
        <v>89</v>
      </c>
      <c r="H1702" s="2" t="s">
        <v>13</v>
      </c>
      <c r="I1702">
        <v>8</v>
      </c>
      <c r="J1702" s="2" t="s">
        <v>77</v>
      </c>
      <c r="K1702" s="2">
        <v>90</v>
      </c>
      <c r="L1702" s="2"/>
      <c r="M1702" s="2" t="str">
        <f t="shared" si="156"/>
        <v/>
      </c>
      <c r="N1702">
        <v>926.95131454821387</v>
      </c>
      <c r="O1702" s="2">
        <f t="shared" si="157"/>
        <v>92.695131454821393</v>
      </c>
      <c r="P1702" s="2">
        <f>IF(ISNUMBER(O1702),SUMIFS(O$1:$O1702,A$1:$A1702,A1702,C$1:$C1702,C1702,G$1:$G1702,G1702,E$1:$E1702,E1702),"")</f>
        <v>655.78113284647111</v>
      </c>
      <c r="U1702" t="str">
        <f t="shared" si="158"/>
        <v/>
      </c>
      <c r="V1702">
        <v>25.931923866271973</v>
      </c>
      <c r="W1702">
        <v>12.167703151702881</v>
      </c>
      <c r="X1702">
        <v>73.190441131591797</v>
      </c>
      <c r="Y1702">
        <v>43.742656707763672</v>
      </c>
      <c r="Z1702">
        <v>90.451961517333984</v>
      </c>
      <c r="AA1702">
        <v>18.559646606445313</v>
      </c>
      <c r="AB1702">
        <v>2.9695434570312498E-2</v>
      </c>
      <c r="AC1702" s="2">
        <f t="shared" si="159"/>
        <v>2.9695434570312498E-2</v>
      </c>
      <c r="AD1702">
        <v>11.710470581054688</v>
      </c>
      <c r="AE1702">
        <v>16.845557543231962</v>
      </c>
      <c r="AH1702" s="2">
        <f t="shared" si="160"/>
        <v>2.7530000000000001</v>
      </c>
      <c r="AI1702" s="2">
        <f>IF(ISNUMBER(AH1702),SUMIFS($AH$1:AH1702,$A$1:A1702,A1702,C$1:$C1702,C1702,$G$1:G1702,G1702,$E$1:E1702,E1702),"")</f>
        <v>14.645</v>
      </c>
      <c r="AJ1702">
        <f t="shared" si="161"/>
        <v>16</v>
      </c>
    </row>
    <row r="1703" spans="1:36" x14ac:dyDescent="0.25">
      <c r="A1703" s="14" t="s">
        <v>101</v>
      </c>
      <c r="B1703" t="s">
        <v>98</v>
      </c>
      <c r="C1703" t="s">
        <v>105</v>
      </c>
      <c r="D1703" s="13">
        <v>42110</v>
      </c>
      <c r="E1703">
        <v>2</v>
      </c>
      <c r="F1703">
        <v>200</v>
      </c>
      <c r="G1703" s="2" t="s">
        <v>89</v>
      </c>
      <c r="H1703" s="2" t="s">
        <v>13</v>
      </c>
      <c r="I1703">
        <v>8</v>
      </c>
      <c r="J1703" s="2" t="s">
        <v>77</v>
      </c>
      <c r="K1703" s="2">
        <v>180</v>
      </c>
      <c r="L1703" s="2"/>
      <c r="M1703" s="2" t="str">
        <f t="shared" si="156"/>
        <v/>
      </c>
      <c r="N1703">
        <v>895.67452328453192</v>
      </c>
      <c r="O1703" s="2">
        <f t="shared" si="157"/>
        <v>89.567452328453186</v>
      </c>
      <c r="P1703" s="2">
        <f>IF(ISNUMBER(O1703),SUMIFS(O$1:$O1703,A$1:$A1703,A1703,C$1:$C1703,C1703,G$1:$G1703,G1703,E$1:$E1703,E1703),"")</f>
        <v>763.53059055601034</v>
      </c>
      <c r="U1703" t="str">
        <f t="shared" si="158"/>
        <v/>
      </c>
      <c r="V1703">
        <v>26.557161331176758</v>
      </c>
      <c r="W1703">
        <v>14.469250679016113</v>
      </c>
      <c r="X1703">
        <v>73.695346832275391</v>
      </c>
      <c r="Y1703">
        <v>46.078279495239258</v>
      </c>
      <c r="Z1703">
        <v>91.615577697753906</v>
      </c>
      <c r="AA1703">
        <v>17.239082336425781</v>
      </c>
      <c r="AB1703">
        <v>2.7582531738281249E-2</v>
      </c>
      <c r="AC1703" s="2">
        <f t="shared" si="159"/>
        <v>2.7582531738281249E-2</v>
      </c>
      <c r="AD1703">
        <v>11.791255493164062</v>
      </c>
      <c r="AE1703">
        <v>16.531492666091456</v>
      </c>
      <c r="AH1703" s="2">
        <f t="shared" si="160"/>
        <v>2.4700000000000002</v>
      </c>
      <c r="AI1703" s="2">
        <f>IF(ISNUMBER(AH1703),SUMIFS($AH$1:AH1703,$A$1:A1703,A1703,C$1:$C1703,C1703,$G$1:G1703,G1703,$E$1:E1703,E1703),"")</f>
        <v>17.398</v>
      </c>
      <c r="AJ1703">
        <f t="shared" si="161"/>
        <v>16</v>
      </c>
    </row>
    <row r="1704" spans="1:36" x14ac:dyDescent="0.25">
      <c r="A1704" s="14" t="s">
        <v>100</v>
      </c>
      <c r="B1704" t="s">
        <v>98</v>
      </c>
      <c r="C1704" t="s">
        <v>105</v>
      </c>
      <c r="D1704" s="13">
        <v>42110</v>
      </c>
      <c r="E1704">
        <v>2</v>
      </c>
      <c r="F1704">
        <v>350</v>
      </c>
      <c r="G1704" s="2" t="s">
        <v>89</v>
      </c>
      <c r="H1704" s="2" t="s">
        <v>13</v>
      </c>
      <c r="I1704">
        <v>8</v>
      </c>
      <c r="J1704" s="2" t="s">
        <v>77</v>
      </c>
      <c r="K1704" s="2">
        <v>350</v>
      </c>
      <c r="L1704" s="2"/>
      <c r="M1704" s="2" t="str">
        <f t="shared" si="156"/>
        <v/>
      </c>
      <c r="N1704">
        <v>1323.2125660212585</v>
      </c>
      <c r="O1704" s="2">
        <f t="shared" si="157"/>
        <v>132.32125660212586</v>
      </c>
      <c r="P1704" s="2">
        <f>IF(ISNUMBER(O1704),SUMIFS(O$1:$O1704,A$1:$A1704,A1704,C$1:$C1704,C1704,G$1:$G1704,G1704,E$1:$E1704,E1704),"")</f>
        <v>1055.9932686310012</v>
      </c>
      <c r="U1704" t="str">
        <f t="shared" si="158"/>
        <v/>
      </c>
      <c r="V1704">
        <v>25.323591232299805</v>
      </c>
      <c r="W1704">
        <v>14.385014533996582</v>
      </c>
      <c r="X1704">
        <v>75.6763916015625</v>
      </c>
      <c r="Y1704">
        <v>44.080801010131836</v>
      </c>
      <c r="Z1704">
        <v>91.183418273925781</v>
      </c>
      <c r="AA1704">
        <v>18.98570442199707</v>
      </c>
      <c r="AB1704">
        <v>3.0377127075195312E-2</v>
      </c>
      <c r="AC1704" s="2">
        <f t="shared" si="159"/>
        <v>3.0377127075195312E-2</v>
      </c>
      <c r="AD1704">
        <v>12.10822265625</v>
      </c>
      <c r="AE1704">
        <v>16.806933802286146</v>
      </c>
      <c r="AH1704" s="2">
        <f t="shared" si="160"/>
        <v>4.0199999999999996</v>
      </c>
      <c r="AI1704" s="2">
        <f>IF(ISNUMBER(AH1704),SUMIFS($AH$1:AH1704,$A$1:A1704,A1704,C$1:$C1704,C1704,$G$1:G1704,G1704,$E$1:E1704,E1704),"")</f>
        <v>25.654</v>
      </c>
      <c r="AJ1704">
        <f t="shared" si="161"/>
        <v>16</v>
      </c>
    </row>
    <row r="1705" spans="1:36" x14ac:dyDescent="0.25">
      <c r="A1705" s="14" t="s">
        <v>99</v>
      </c>
      <c r="B1705" t="s">
        <v>98</v>
      </c>
      <c r="C1705" t="s">
        <v>105</v>
      </c>
      <c r="D1705" s="13">
        <v>42110</v>
      </c>
      <c r="E1705">
        <v>2</v>
      </c>
      <c r="F1705">
        <v>500</v>
      </c>
      <c r="G1705" s="2" t="s">
        <v>89</v>
      </c>
      <c r="H1705" s="2" t="s">
        <v>13</v>
      </c>
      <c r="I1705">
        <v>8</v>
      </c>
      <c r="J1705" s="2" t="s">
        <v>77</v>
      </c>
      <c r="K1705" s="2">
        <v>450</v>
      </c>
      <c r="L1705" s="2"/>
      <c r="M1705" s="2" t="str">
        <f t="shared" si="156"/>
        <v/>
      </c>
      <c r="N1705">
        <v>1403.2992530102358</v>
      </c>
      <c r="O1705" s="2">
        <f t="shared" si="157"/>
        <v>140.32992530102359</v>
      </c>
      <c r="P1705" s="2">
        <f>IF(ISNUMBER(O1705),SUMIFS(O$1:$O1705,A$1:$A1705,A1705,C$1:$C1705,C1705,G$1:$G1705,G1705,E$1:$E1705,E1705),"")</f>
        <v>1273.6340386826214</v>
      </c>
      <c r="U1705" t="str">
        <f t="shared" si="158"/>
        <v/>
      </c>
      <c r="V1705">
        <v>24.357743263244629</v>
      </c>
      <c r="W1705">
        <v>14.365498542785645</v>
      </c>
      <c r="X1705">
        <v>76.687961578369141</v>
      </c>
      <c r="Y1705">
        <v>41.843708038330078</v>
      </c>
      <c r="Z1705">
        <v>91.561164855957031</v>
      </c>
      <c r="AA1705">
        <v>19.581315994262695</v>
      </c>
      <c r="AB1705">
        <v>3.1330105590820313E-2</v>
      </c>
      <c r="AC1705" s="2">
        <f t="shared" si="159"/>
        <v>3.1330105590820313E-2</v>
      </c>
      <c r="AD1705">
        <v>12.270073852539063</v>
      </c>
      <c r="AE1705">
        <v>15.63818153413529</v>
      </c>
      <c r="AH1705" s="2">
        <f t="shared" si="160"/>
        <v>4.3970000000000002</v>
      </c>
      <c r="AI1705" s="2">
        <f>IF(ISNUMBER(AH1705),SUMIFS($AH$1:AH1705,$A$1:A1705,A1705,C$1:$C1705,C1705,$G$1:G1705,G1705,$E$1:E1705,E1705),"")</f>
        <v>31.807000000000002</v>
      </c>
      <c r="AJ1705">
        <f t="shared" si="161"/>
        <v>16</v>
      </c>
    </row>
    <row r="1706" spans="1:36" x14ac:dyDescent="0.25">
      <c r="A1706" s="14" t="s">
        <v>104</v>
      </c>
      <c r="B1706" t="s">
        <v>98</v>
      </c>
      <c r="C1706" t="s">
        <v>105</v>
      </c>
      <c r="D1706" s="13">
        <v>42110</v>
      </c>
      <c r="E1706">
        <v>3</v>
      </c>
      <c r="F1706">
        <v>0</v>
      </c>
      <c r="G1706" s="2" t="s">
        <v>89</v>
      </c>
      <c r="H1706" s="2" t="s">
        <v>13</v>
      </c>
      <c r="I1706">
        <v>8</v>
      </c>
      <c r="J1706" s="2" t="s">
        <v>77</v>
      </c>
      <c r="K1706" s="2">
        <v>0</v>
      </c>
      <c r="L1706" s="2"/>
      <c r="M1706" s="2" t="str">
        <f t="shared" si="156"/>
        <v/>
      </c>
      <c r="N1706">
        <v>505.88169192499629</v>
      </c>
      <c r="O1706" s="2">
        <f t="shared" si="157"/>
        <v>50.588169192499628</v>
      </c>
      <c r="P1706" s="2">
        <f>IF(ISNUMBER(O1706),SUMIFS(O$1:$O1706,A$1:$A1706,A1706,C$1:$C1706,C1706,G$1:$G1706,G1706,E$1:$E1706,E1706),"")</f>
        <v>397.18991996170075</v>
      </c>
      <c r="U1706" t="str">
        <f t="shared" si="158"/>
        <v/>
      </c>
      <c r="V1706">
        <v>25.306808471679688</v>
      </c>
      <c r="W1706">
        <v>15.683182239532471</v>
      </c>
      <c r="X1706">
        <v>74.235313415527344</v>
      </c>
      <c r="Y1706">
        <v>43.875724792480469</v>
      </c>
      <c r="Z1706">
        <v>91.045074462890625</v>
      </c>
      <c r="AA1706">
        <v>18.094839096069336</v>
      </c>
      <c r="AB1706">
        <v>2.8951742553710941E-2</v>
      </c>
      <c r="AC1706" s="2">
        <f t="shared" si="159"/>
        <v>2.8951742553710941E-2</v>
      </c>
      <c r="AD1706">
        <v>11.877650146484376</v>
      </c>
      <c r="AE1706">
        <v>17.073507102468625</v>
      </c>
      <c r="AH1706" s="2">
        <f t="shared" si="160"/>
        <v>1.4650000000000001</v>
      </c>
      <c r="AI1706" s="2">
        <f>IF(ISNUMBER(AH1706),SUMIFS($AH$1:AH1706,$A$1:A1706,A1706,C$1:$C1706,C1706,$G$1:G1706,G1706,$E$1:E1706,E1706),"")</f>
        <v>8.5269999999999992</v>
      </c>
      <c r="AJ1706">
        <f t="shared" si="161"/>
        <v>16</v>
      </c>
    </row>
    <row r="1707" spans="1:36" x14ac:dyDescent="0.25">
      <c r="A1707" s="14" t="s">
        <v>103</v>
      </c>
      <c r="B1707" t="s">
        <v>98</v>
      </c>
      <c r="C1707" t="s">
        <v>105</v>
      </c>
      <c r="D1707" s="13">
        <v>42110</v>
      </c>
      <c r="E1707">
        <v>3</v>
      </c>
      <c r="F1707">
        <v>50</v>
      </c>
      <c r="G1707" s="2" t="s">
        <v>89</v>
      </c>
      <c r="H1707" s="2" t="s">
        <v>13</v>
      </c>
      <c r="I1707">
        <v>8</v>
      </c>
      <c r="J1707" s="2" t="s">
        <v>77</v>
      </c>
      <c r="K1707" s="2">
        <v>45</v>
      </c>
      <c r="L1707" s="2"/>
      <c r="M1707" s="2" t="str">
        <f t="shared" si="156"/>
        <v/>
      </c>
      <c r="N1707">
        <v>316.16873671254342</v>
      </c>
      <c r="O1707" s="2">
        <f t="shared" si="157"/>
        <v>31.616873671254343</v>
      </c>
      <c r="P1707" s="2">
        <f>IF(ISNUMBER(O1707),SUMIFS(O$1:$O1707,A$1:$A1707,A1707,C$1:$C1707,C1707,G$1:$G1707,G1707,E$1:$E1707,E1707),"")</f>
        <v>426.38558432006511</v>
      </c>
      <c r="U1707" t="str">
        <f t="shared" si="158"/>
        <v/>
      </c>
      <c r="V1707">
        <v>24.209756851196289</v>
      </c>
      <c r="W1707">
        <v>14.863020896911621</v>
      </c>
      <c r="X1707">
        <v>73.985012054443359</v>
      </c>
      <c r="Y1707">
        <v>39.437768936157227</v>
      </c>
      <c r="Z1707">
        <v>90.137924194335938</v>
      </c>
      <c r="AA1707">
        <v>18.858306884765625</v>
      </c>
      <c r="AB1707">
        <v>3.0173291015624999E-2</v>
      </c>
      <c r="AC1707" s="2">
        <f t="shared" si="159"/>
        <v>3.0173291015624999E-2</v>
      </c>
      <c r="AD1707">
        <v>11.837601928710937</v>
      </c>
      <c r="AE1707">
        <v>17.784491440080565</v>
      </c>
      <c r="AH1707" s="2">
        <f t="shared" si="160"/>
        <v>0.95399999999999996</v>
      </c>
      <c r="AI1707" s="2">
        <f>IF(ISNUMBER(AH1707),SUMIFS($AH$1:AH1707,$A$1:A1707,A1707,C$1:$C1707,C1707,$G$1:G1707,G1707,$E$1:E1707,E1707),"")</f>
        <v>8.8030000000000008</v>
      </c>
      <c r="AJ1707">
        <f t="shared" si="161"/>
        <v>16</v>
      </c>
    </row>
    <row r="1708" spans="1:36" x14ac:dyDescent="0.25">
      <c r="A1708" s="14" t="s">
        <v>102</v>
      </c>
      <c r="B1708" t="s">
        <v>98</v>
      </c>
      <c r="C1708" t="s">
        <v>105</v>
      </c>
      <c r="D1708" s="13">
        <v>42110</v>
      </c>
      <c r="E1708">
        <v>3</v>
      </c>
      <c r="F1708">
        <v>100</v>
      </c>
      <c r="G1708" s="2" t="s">
        <v>89</v>
      </c>
      <c r="H1708" s="2" t="s">
        <v>13</v>
      </c>
      <c r="I1708">
        <v>8</v>
      </c>
      <c r="J1708" s="2" t="s">
        <v>77</v>
      </c>
      <c r="K1708" s="2">
        <v>90</v>
      </c>
      <c r="L1708" s="2"/>
      <c r="M1708" s="2" t="str">
        <f t="shared" si="156"/>
        <v/>
      </c>
      <c r="N1708">
        <v>588.21871377084869</v>
      </c>
      <c r="O1708" s="2">
        <f t="shared" si="157"/>
        <v>58.821871377084868</v>
      </c>
      <c r="P1708" s="2">
        <f>IF(ISNUMBER(O1708),SUMIFS(O$1:$O1708,A$1:$A1708,A1708,C$1:$C1708,C1708,G$1:$G1708,G1708,E$1:$E1708,E1708),"")</f>
        <v>566.03590101068505</v>
      </c>
      <c r="U1708" t="str">
        <f t="shared" si="158"/>
        <v/>
      </c>
      <c r="V1708">
        <v>25.172957420349121</v>
      </c>
      <c r="W1708">
        <v>14.0701904296875</v>
      </c>
      <c r="X1708">
        <v>74.000164031982422</v>
      </c>
      <c r="Y1708">
        <v>43.517169952392578</v>
      </c>
      <c r="Z1708">
        <v>90.996967315673828</v>
      </c>
      <c r="AA1708">
        <v>17.905067443847656</v>
      </c>
      <c r="AB1708">
        <v>2.8648107910156248E-2</v>
      </c>
      <c r="AC1708" s="2">
        <f t="shared" si="159"/>
        <v>2.8648107910156248E-2</v>
      </c>
      <c r="AD1708">
        <v>11.840026245117187</v>
      </c>
      <c r="AE1708">
        <v>18.779279882211217</v>
      </c>
      <c r="AH1708" s="2">
        <f t="shared" si="160"/>
        <v>1.6850000000000001</v>
      </c>
      <c r="AI1708" s="2">
        <f>IF(ISNUMBER(AH1708),SUMIFS($AH$1:AH1708,$A$1:A1708,A1708,C$1:$C1708,C1708,$G$1:G1708,G1708,$E$1:E1708,E1708),"")</f>
        <v>12.1</v>
      </c>
      <c r="AJ1708">
        <f t="shared" si="161"/>
        <v>16</v>
      </c>
    </row>
    <row r="1709" spans="1:36" x14ac:dyDescent="0.25">
      <c r="A1709" s="14" t="s">
        <v>101</v>
      </c>
      <c r="B1709" t="s">
        <v>98</v>
      </c>
      <c r="C1709" t="s">
        <v>105</v>
      </c>
      <c r="D1709" s="13">
        <v>42110</v>
      </c>
      <c r="E1709">
        <v>3</v>
      </c>
      <c r="F1709">
        <v>200</v>
      </c>
      <c r="G1709" s="2" t="s">
        <v>89</v>
      </c>
      <c r="H1709" s="2" t="s">
        <v>13</v>
      </c>
      <c r="I1709">
        <v>8</v>
      </c>
      <c r="J1709" s="2" t="s">
        <v>77</v>
      </c>
      <c r="K1709" s="2">
        <v>180</v>
      </c>
      <c r="L1709" s="2"/>
      <c r="M1709" s="2" t="str">
        <f t="shared" si="156"/>
        <v/>
      </c>
      <c r="N1709">
        <v>959.53051075220992</v>
      </c>
      <c r="O1709" s="2">
        <f t="shared" si="157"/>
        <v>95.953051075220998</v>
      </c>
      <c r="P1709" s="2">
        <f>IF(ISNUMBER(O1709),SUMIFS(O$1:$O1709,A$1:$A1709,A1709,C$1:$C1709,C1709,G$1:$G1709,G1709,E$1:$E1709,E1709),"")</f>
        <v>717.97888911503139</v>
      </c>
      <c r="U1709" t="str">
        <f t="shared" si="158"/>
        <v/>
      </c>
      <c r="V1709">
        <v>23.804843902587891</v>
      </c>
      <c r="W1709">
        <v>18.356493949890137</v>
      </c>
      <c r="X1709">
        <v>77.850028991699219</v>
      </c>
      <c r="Y1709">
        <v>43.193838119506836</v>
      </c>
      <c r="Z1709">
        <v>91.427684783935547</v>
      </c>
      <c r="AA1709">
        <v>16.962499618530273</v>
      </c>
      <c r="AB1709">
        <v>2.713999938964844E-2</v>
      </c>
      <c r="AC1709" s="2">
        <f t="shared" si="159"/>
        <v>2.713999938964844E-2</v>
      </c>
      <c r="AD1709">
        <v>12.456004638671875</v>
      </c>
      <c r="AE1709">
        <v>19.210939251288949</v>
      </c>
      <c r="AH1709" s="2">
        <f t="shared" si="160"/>
        <v>2.6040000000000001</v>
      </c>
      <c r="AI1709" s="2">
        <f>IF(ISNUMBER(AH1709),SUMIFS($AH$1:AH1709,$A$1:A1709,A1709,C$1:$C1709,C1709,$G$1:G1709,G1709,$E$1:E1709,E1709),"")</f>
        <v>15.143000000000001</v>
      </c>
      <c r="AJ1709">
        <f t="shared" si="161"/>
        <v>16</v>
      </c>
    </row>
    <row r="1710" spans="1:36" x14ac:dyDescent="0.25">
      <c r="A1710" s="14" t="s">
        <v>100</v>
      </c>
      <c r="B1710" t="s">
        <v>98</v>
      </c>
      <c r="C1710" t="s">
        <v>105</v>
      </c>
      <c r="D1710" s="13">
        <v>42110</v>
      </c>
      <c r="E1710">
        <v>3</v>
      </c>
      <c r="F1710">
        <v>350</v>
      </c>
      <c r="G1710" s="2" t="s">
        <v>89</v>
      </c>
      <c r="H1710" s="2" t="s">
        <v>13</v>
      </c>
      <c r="I1710">
        <v>8</v>
      </c>
      <c r="J1710" s="2" t="s">
        <v>77</v>
      </c>
      <c r="K1710" s="2">
        <v>350</v>
      </c>
      <c r="L1710" s="2"/>
      <c r="M1710" s="2" t="str">
        <f t="shared" si="156"/>
        <v/>
      </c>
      <c r="N1710">
        <v>427.37607094042733</v>
      </c>
      <c r="O1710" s="2">
        <f t="shared" si="157"/>
        <v>42.73760709404273</v>
      </c>
      <c r="P1710" s="2">
        <f>IF(ISNUMBER(O1710),SUMIFS(O$1:$O1710,A$1:$A1710,A1710,C$1:$C1710,C1710,G$1:$G1710,G1710,E$1:$E1710,E1710),"")</f>
        <v>916.58563228201831</v>
      </c>
      <c r="U1710" t="str">
        <f t="shared" si="158"/>
        <v/>
      </c>
      <c r="V1710">
        <v>23.638253211975098</v>
      </c>
      <c r="W1710">
        <v>16.905284881591797</v>
      </c>
      <c r="X1710">
        <v>76.823894500732422</v>
      </c>
      <c r="Y1710">
        <v>41.81413459777832</v>
      </c>
      <c r="Z1710">
        <v>90.728336334228516</v>
      </c>
      <c r="AA1710">
        <v>18.638484954833984</v>
      </c>
      <c r="AB1710">
        <v>2.9821575927734375E-2</v>
      </c>
      <c r="AC1710" s="2">
        <f t="shared" si="159"/>
        <v>2.9821575927734375E-2</v>
      </c>
      <c r="AD1710">
        <v>12.291823120117188</v>
      </c>
      <c r="AE1710">
        <v>17.629262926292629</v>
      </c>
      <c r="AH1710" s="2">
        <f t="shared" si="160"/>
        <v>1.2749999999999999</v>
      </c>
      <c r="AI1710" s="2">
        <f>IF(ISNUMBER(AH1710),SUMIFS($AH$1:AH1710,$A$1:A1710,A1710,C$1:$C1710,C1710,$G$1:G1710,G1710,$E$1:E1710,E1710),"")</f>
        <v>21.349999999999998</v>
      </c>
      <c r="AJ1710">
        <f t="shared" si="161"/>
        <v>16</v>
      </c>
    </row>
    <row r="1711" spans="1:36" x14ac:dyDescent="0.25">
      <c r="A1711" s="14" t="s">
        <v>99</v>
      </c>
      <c r="B1711" t="s">
        <v>98</v>
      </c>
      <c r="C1711" t="s">
        <v>105</v>
      </c>
      <c r="D1711" s="13">
        <v>42110</v>
      </c>
      <c r="E1711">
        <v>3</v>
      </c>
      <c r="F1711">
        <v>500</v>
      </c>
      <c r="G1711" s="2" t="s">
        <v>89</v>
      </c>
      <c r="H1711" s="2" t="s">
        <v>13</v>
      </c>
      <c r="I1711">
        <v>8</v>
      </c>
      <c r="J1711" s="2" t="s">
        <v>77</v>
      </c>
      <c r="K1711" s="2">
        <v>450</v>
      </c>
      <c r="L1711" s="2"/>
      <c r="M1711" s="2" t="str">
        <f t="shared" si="156"/>
        <v/>
      </c>
      <c r="N1711">
        <v>330.47019735734079</v>
      </c>
      <c r="O1711" s="2">
        <f t="shared" si="157"/>
        <v>33.047019735734082</v>
      </c>
      <c r="P1711" s="2">
        <f>IF(ISNUMBER(O1711),SUMIFS(O$1:$O1711,A$1:$A1711,A1711,C$1:$C1711,C1711,G$1:$G1711,G1711,E$1:$E1711,E1711),"")</f>
        <v>1216.6269424955876</v>
      </c>
      <c r="U1711" t="str">
        <f t="shared" si="158"/>
        <v/>
      </c>
      <c r="V1711">
        <v>24.700672149658203</v>
      </c>
      <c r="W1711">
        <v>14.436091423034668</v>
      </c>
      <c r="X1711">
        <v>74.278324127197266</v>
      </c>
      <c r="Y1711">
        <v>43.960458755493164</v>
      </c>
      <c r="Z1711">
        <v>90.760276794433594</v>
      </c>
      <c r="AA1711">
        <v>18.720863342285156</v>
      </c>
      <c r="AB1711">
        <v>2.9953381347656252E-2</v>
      </c>
      <c r="AC1711" s="2">
        <f t="shared" si="159"/>
        <v>2.9953381347656252E-2</v>
      </c>
      <c r="AD1711">
        <v>11.884531860351563</v>
      </c>
      <c r="AE1711">
        <v>20.545680033071516</v>
      </c>
      <c r="AH1711" s="2">
        <f t="shared" si="160"/>
        <v>0.99</v>
      </c>
      <c r="AI1711" s="2">
        <f>IF(ISNUMBER(AH1711),SUMIFS($AH$1:AH1711,$A$1:A1711,A1711,C$1:$C1711,C1711,$G$1:G1711,G1711,$E$1:E1711,E1711),"")</f>
        <v>30.647999999999996</v>
      </c>
      <c r="AJ1711">
        <f t="shared" si="161"/>
        <v>16</v>
      </c>
    </row>
    <row r="1712" spans="1:36" x14ac:dyDescent="0.25">
      <c r="A1712" s="14" t="s">
        <v>104</v>
      </c>
      <c r="B1712" t="s">
        <v>98</v>
      </c>
      <c r="C1712" t="s">
        <v>105</v>
      </c>
      <c r="D1712" s="13">
        <v>42110</v>
      </c>
      <c r="E1712">
        <v>4</v>
      </c>
      <c r="F1712">
        <v>0</v>
      </c>
      <c r="G1712" s="2" t="s">
        <v>89</v>
      </c>
      <c r="H1712" s="2" t="s">
        <v>13</v>
      </c>
      <c r="I1712">
        <v>8</v>
      </c>
      <c r="J1712" s="2" t="s">
        <v>77</v>
      </c>
      <c r="K1712" s="2">
        <v>0</v>
      </c>
      <c r="L1712" s="2"/>
      <c r="M1712" s="2" t="str">
        <f t="shared" si="156"/>
        <v/>
      </c>
      <c r="N1712">
        <v>195.58950631660119</v>
      </c>
      <c r="O1712" s="2">
        <f t="shared" si="157"/>
        <v>19.558950631660117</v>
      </c>
      <c r="P1712" s="2">
        <f>IF(ISNUMBER(O1712),SUMIFS(O$1:$O1712,A$1:$A1712,A1712,C$1:$C1712,C1712,G$1:$G1712,G1712,E$1:$E1712,E1712),"")</f>
        <v>477.03622737226675</v>
      </c>
      <c r="U1712" t="str">
        <f t="shared" si="158"/>
        <v/>
      </c>
      <c r="V1712">
        <v>25.006720542907715</v>
      </c>
      <c r="W1712">
        <v>15.284512042999268</v>
      </c>
      <c r="X1712">
        <v>74.323177337646484</v>
      </c>
      <c r="Y1712">
        <v>44.754032135009766</v>
      </c>
      <c r="Z1712">
        <v>91.261299133300781</v>
      </c>
      <c r="AA1712">
        <v>18.422346115112305</v>
      </c>
      <c r="AB1712">
        <v>2.9475753784179687E-2</v>
      </c>
      <c r="AC1712" s="2">
        <f t="shared" si="159"/>
        <v>2.9475753784179687E-2</v>
      </c>
      <c r="AD1712">
        <v>11.891708374023438</v>
      </c>
      <c r="AE1712">
        <v>19.253342028040429</v>
      </c>
      <c r="AH1712" s="2">
        <f t="shared" si="160"/>
        <v>0.57699999999999996</v>
      </c>
      <c r="AI1712" s="2">
        <f>IF(ISNUMBER(AH1712),SUMIFS($AH$1:AH1712,$A$1:A1712,A1712,C$1:$C1712,C1712,$G$1:G1712,G1712,$E$1:E1712,E1712),"")</f>
        <v>9.6920000000000002</v>
      </c>
      <c r="AJ1712">
        <f t="shared" si="161"/>
        <v>16</v>
      </c>
    </row>
    <row r="1713" spans="1:36" x14ac:dyDescent="0.25">
      <c r="A1713" s="14" t="s">
        <v>103</v>
      </c>
      <c r="B1713" t="s">
        <v>98</v>
      </c>
      <c r="C1713" t="s">
        <v>105</v>
      </c>
      <c r="D1713" s="13">
        <v>42110</v>
      </c>
      <c r="E1713">
        <v>4</v>
      </c>
      <c r="F1713">
        <v>50</v>
      </c>
      <c r="G1713" s="2" t="s">
        <v>89</v>
      </c>
      <c r="H1713" s="2" t="s">
        <v>13</v>
      </c>
      <c r="I1713">
        <v>8</v>
      </c>
      <c r="J1713" s="2" t="s">
        <v>77</v>
      </c>
      <c r="K1713" s="2">
        <v>45</v>
      </c>
      <c r="L1713" s="2"/>
      <c r="M1713" s="2" t="str">
        <f t="shared" si="156"/>
        <v/>
      </c>
      <c r="N1713">
        <v>286.3563610495853</v>
      </c>
      <c r="O1713" s="2">
        <f t="shared" si="157"/>
        <v>28.635636104958529</v>
      </c>
      <c r="P1713" s="2">
        <f>IF(ISNUMBER(O1713),SUMIFS(O$1:$O1713,A$1:$A1713,A1713,C$1:$C1713,C1713,G$1:$G1713,G1713,E$1:$E1713,E1713),"")</f>
        <v>355.95803565902855</v>
      </c>
      <c r="U1713" t="str">
        <f t="shared" si="158"/>
        <v/>
      </c>
      <c r="V1713">
        <v>23.63617992401123</v>
      </c>
      <c r="W1713">
        <v>15.949815273284912</v>
      </c>
      <c r="X1713">
        <v>76.107128143310547</v>
      </c>
      <c r="Y1713">
        <v>41.895645141601563</v>
      </c>
      <c r="Z1713">
        <v>90.261863708496094</v>
      </c>
      <c r="AA1713">
        <v>17.45763111114502</v>
      </c>
      <c r="AB1713">
        <v>2.7932209777832031E-2</v>
      </c>
      <c r="AC1713" s="2">
        <f t="shared" si="159"/>
        <v>2.7932209777832031E-2</v>
      </c>
      <c r="AD1713">
        <v>12.177140502929689</v>
      </c>
      <c r="AE1713">
        <v>19.686999822158992</v>
      </c>
      <c r="AH1713" s="2">
        <f t="shared" si="160"/>
        <v>0.8</v>
      </c>
      <c r="AI1713" s="2">
        <f>IF(ISNUMBER(AH1713),SUMIFS($AH$1:AH1713,$A$1:A1713,A1713,C$1:$C1713,C1713,$G$1:G1713,G1713,$E$1:E1713,E1713),"")</f>
        <v>7.3609999999999998</v>
      </c>
      <c r="AJ1713">
        <f t="shared" si="161"/>
        <v>16</v>
      </c>
    </row>
    <row r="1714" spans="1:36" x14ac:dyDescent="0.25">
      <c r="A1714" s="14" t="s">
        <v>102</v>
      </c>
      <c r="B1714" t="s">
        <v>98</v>
      </c>
      <c r="C1714" t="s">
        <v>105</v>
      </c>
      <c r="D1714" s="13">
        <v>42110</v>
      </c>
      <c r="E1714">
        <v>4</v>
      </c>
      <c r="F1714">
        <v>100</v>
      </c>
      <c r="G1714" s="2" t="s">
        <v>89</v>
      </c>
      <c r="H1714" s="2" t="s">
        <v>13</v>
      </c>
      <c r="I1714">
        <v>8</v>
      </c>
      <c r="J1714" s="2" t="s">
        <v>77</v>
      </c>
      <c r="K1714" s="2">
        <v>90</v>
      </c>
      <c r="L1714" s="2"/>
      <c r="M1714" s="2" t="str">
        <f t="shared" si="156"/>
        <v/>
      </c>
      <c r="N1714">
        <v>217.44324970131419</v>
      </c>
      <c r="O1714" s="2">
        <f t="shared" si="157"/>
        <v>21.744324970131419</v>
      </c>
      <c r="P1714" s="2">
        <f>IF(ISNUMBER(O1714),SUMIFS(O$1:$O1714,A$1:$A1714,A1714,C$1:$C1714,C1714,G$1:$G1714,G1714,E$1:$E1714,E1714),"")</f>
        <v>436.03624701172976</v>
      </c>
      <c r="U1714" t="str">
        <f t="shared" si="158"/>
        <v/>
      </c>
      <c r="V1714">
        <v>24.069290161132813</v>
      </c>
      <c r="W1714">
        <v>13.963423728942871</v>
      </c>
      <c r="X1714">
        <v>74.146541595458984</v>
      </c>
      <c r="Y1714">
        <v>41.7908935546875</v>
      </c>
      <c r="Z1714">
        <v>90.430885314941406</v>
      </c>
      <c r="AA1714">
        <v>18.849807739257813</v>
      </c>
      <c r="AB1714">
        <v>3.0159692382812499E-2</v>
      </c>
      <c r="AC1714" s="2">
        <f t="shared" si="159"/>
        <v>3.0159692382812499E-2</v>
      </c>
      <c r="AD1714">
        <v>11.863446655273437</v>
      </c>
      <c r="AE1714">
        <v>18.346774193548384</v>
      </c>
      <c r="AH1714" s="2">
        <f t="shared" si="160"/>
        <v>0.65600000000000003</v>
      </c>
      <c r="AI1714" s="2">
        <f>IF(ISNUMBER(AH1714),SUMIFS($AH$1:AH1714,$A$1:A1714,A1714,C$1:$C1714,C1714,$G$1:G1714,G1714,$E$1:E1714,E1714),"")</f>
        <v>9.1710000000000012</v>
      </c>
      <c r="AJ1714">
        <f t="shared" si="161"/>
        <v>16</v>
      </c>
    </row>
    <row r="1715" spans="1:36" x14ac:dyDescent="0.25">
      <c r="A1715" s="14" t="s">
        <v>101</v>
      </c>
      <c r="B1715" t="s">
        <v>98</v>
      </c>
      <c r="C1715" t="s">
        <v>105</v>
      </c>
      <c r="D1715" s="13">
        <v>42110</v>
      </c>
      <c r="E1715">
        <v>4</v>
      </c>
      <c r="F1715">
        <v>200</v>
      </c>
      <c r="G1715" s="2" t="s">
        <v>89</v>
      </c>
      <c r="H1715" s="2" t="s">
        <v>13</v>
      </c>
      <c r="I1715">
        <v>8</v>
      </c>
      <c r="J1715" s="2" t="s">
        <v>77</v>
      </c>
      <c r="K1715" s="2">
        <v>180</v>
      </c>
      <c r="L1715" s="2"/>
      <c r="M1715" s="2" t="str">
        <f t="shared" si="156"/>
        <v/>
      </c>
      <c r="N1715">
        <v>464.42908141348346</v>
      </c>
      <c r="O1715" s="2">
        <f t="shared" si="157"/>
        <v>46.442908141348347</v>
      </c>
      <c r="P1715" s="2">
        <f>IF(ISNUMBER(O1715),SUMIFS(O$1:$O1715,A$1:$A1715,A1715,C$1:$C1715,C1715,G$1:$G1715,G1715,E$1:$E1715,E1715),"")</f>
        <v>606.77539426678368</v>
      </c>
      <c r="U1715" t="str">
        <f t="shared" si="158"/>
        <v/>
      </c>
      <c r="V1715">
        <v>24.187582015991211</v>
      </c>
      <c r="W1715">
        <v>16.55230712890625</v>
      </c>
      <c r="X1715">
        <v>75.487522125244141</v>
      </c>
      <c r="Y1715">
        <v>43.484708786010742</v>
      </c>
      <c r="Z1715">
        <v>90.924488067626953</v>
      </c>
      <c r="AA1715">
        <v>17.651972770690918</v>
      </c>
      <c r="AB1715">
        <v>2.824315643310547E-2</v>
      </c>
      <c r="AC1715" s="2">
        <f t="shared" si="159"/>
        <v>2.824315643310547E-2</v>
      </c>
      <c r="AD1715">
        <v>12.078003540039063</v>
      </c>
      <c r="AE1715">
        <v>18.917477669644043</v>
      </c>
      <c r="AH1715" s="2">
        <f t="shared" si="160"/>
        <v>1.3120000000000001</v>
      </c>
      <c r="AI1715" s="2">
        <f>IF(ISNUMBER(AH1715),SUMIFS($AH$1:AH1715,$A$1:A1715,A1715,C$1:$C1715,C1715,$G$1:G1715,G1715,$E$1:E1715,E1715),"")</f>
        <v>12.769</v>
      </c>
      <c r="AJ1715">
        <f t="shared" si="161"/>
        <v>16</v>
      </c>
    </row>
    <row r="1716" spans="1:36" x14ac:dyDescent="0.25">
      <c r="A1716" s="14" t="s">
        <v>100</v>
      </c>
      <c r="B1716" t="s">
        <v>98</v>
      </c>
      <c r="C1716" t="s">
        <v>105</v>
      </c>
      <c r="D1716" s="13">
        <v>42110</v>
      </c>
      <c r="E1716">
        <v>4</v>
      </c>
      <c r="F1716">
        <v>350</v>
      </c>
      <c r="G1716" s="2" t="s">
        <v>89</v>
      </c>
      <c r="H1716" s="2" t="s">
        <v>13</v>
      </c>
      <c r="I1716">
        <v>8</v>
      </c>
      <c r="J1716" s="2" t="s">
        <v>77</v>
      </c>
      <c r="K1716" s="2">
        <v>350</v>
      </c>
      <c r="L1716" s="2"/>
      <c r="M1716" s="2" t="str">
        <f t="shared" si="156"/>
        <v/>
      </c>
      <c r="N1716">
        <v>285.65870144018851</v>
      </c>
      <c r="O1716" s="2">
        <f t="shared" si="157"/>
        <v>28.565870144018852</v>
      </c>
      <c r="P1716" s="2">
        <f>IF(ISNUMBER(O1716),SUMIFS(O$1:$O1716,A$1:$A1716,A1716,C$1:$C1716,C1716,G$1:$G1716,G1716,E$1:$E1716,E1716),"")</f>
        <v>795.07171443001243</v>
      </c>
      <c r="U1716" t="str">
        <f t="shared" si="158"/>
        <v/>
      </c>
      <c r="V1716">
        <v>23.96965217590332</v>
      </c>
      <c r="W1716">
        <v>16.320104598999023</v>
      </c>
      <c r="X1716">
        <v>75.443496704101563</v>
      </c>
      <c r="Y1716">
        <v>42.033554077148438</v>
      </c>
      <c r="Z1716">
        <v>91.129402160644531</v>
      </c>
      <c r="AA1716">
        <v>17.620482444763184</v>
      </c>
      <c r="AB1716">
        <v>2.8192771911621093E-2</v>
      </c>
      <c r="AC1716" s="2">
        <f t="shared" si="159"/>
        <v>2.8192771911621093E-2</v>
      </c>
      <c r="AD1716">
        <v>12.07095947265625</v>
      </c>
      <c r="AE1716">
        <v>18.746352282012371</v>
      </c>
      <c r="AH1716" s="2">
        <f t="shared" si="160"/>
        <v>0.80500000000000005</v>
      </c>
      <c r="AI1716" s="2">
        <f>IF(ISNUMBER(AH1716),SUMIFS($AH$1:AH1716,$A$1:A1716,A1716,C$1:$C1716,C1716,$G$1:G1716,G1716,$E$1:E1716,E1716),"")</f>
        <v>17.497</v>
      </c>
      <c r="AJ1716">
        <f t="shared" si="161"/>
        <v>16</v>
      </c>
    </row>
    <row r="1717" spans="1:36" x14ac:dyDescent="0.25">
      <c r="A1717" s="14" t="s">
        <v>99</v>
      </c>
      <c r="B1717" t="s">
        <v>98</v>
      </c>
      <c r="C1717" t="s">
        <v>105</v>
      </c>
      <c r="D1717" s="13">
        <v>42110</v>
      </c>
      <c r="E1717">
        <v>4</v>
      </c>
      <c r="F1717">
        <v>500</v>
      </c>
      <c r="G1717" s="2" t="s">
        <v>89</v>
      </c>
      <c r="H1717" s="2" t="s">
        <v>13</v>
      </c>
      <c r="I1717">
        <v>8</v>
      </c>
      <c r="J1717" s="2" t="s">
        <v>77</v>
      </c>
      <c r="K1717" s="2">
        <v>450</v>
      </c>
      <c r="L1717" s="2"/>
      <c r="M1717" s="2" t="str">
        <f t="shared" si="156"/>
        <v/>
      </c>
      <c r="N1717">
        <v>834.42273953414201</v>
      </c>
      <c r="O1717" s="2">
        <f t="shared" si="157"/>
        <v>83.442273953414201</v>
      </c>
      <c r="P1717" s="2">
        <f>IF(ISNUMBER(O1717),SUMIFS(O$1:$O1717,A$1:$A1717,A1717,C$1:$C1717,C1717,G$1:$G1717,G1717,E$1:$E1717,E1717),"")</f>
        <v>1090.2870645659784</v>
      </c>
      <c r="U1717" t="str">
        <f t="shared" si="158"/>
        <v/>
      </c>
      <c r="V1717">
        <v>24.146360397338867</v>
      </c>
      <c r="W1717">
        <v>15.061871528625488</v>
      </c>
      <c r="X1717">
        <v>76.9180908203125</v>
      </c>
      <c r="Y1717">
        <v>43.733537673950195</v>
      </c>
      <c r="Z1717">
        <v>91.564811706542969</v>
      </c>
      <c r="AA1717">
        <v>20.684889793395996</v>
      </c>
      <c r="AB1717">
        <v>3.3095823669433595E-2</v>
      </c>
      <c r="AC1717" s="2">
        <f t="shared" si="159"/>
        <v>3.3095823669433595E-2</v>
      </c>
      <c r="AD1717">
        <v>12.30689453125</v>
      </c>
      <c r="AE1717">
        <v>15.897771952817827</v>
      </c>
      <c r="AH1717" s="2">
        <f t="shared" si="160"/>
        <v>2.762</v>
      </c>
      <c r="AI1717" s="2">
        <f>IF(ISNUMBER(AH1717),SUMIFS($AH$1:AH1717,$A$1:A1717,A1717,C$1:$C1717,C1717,$G$1:G1717,G1717,$E$1:E1717,E1717),"")</f>
        <v>27.52</v>
      </c>
      <c r="AJ1717">
        <f t="shared" si="161"/>
        <v>16</v>
      </c>
    </row>
    <row r="1718" spans="1:36" x14ac:dyDescent="0.25">
      <c r="A1718" s="14" t="s">
        <v>104</v>
      </c>
      <c r="B1718" t="s">
        <v>98</v>
      </c>
      <c r="C1718" t="s">
        <v>105</v>
      </c>
      <c r="D1718" s="13">
        <v>42144</v>
      </c>
      <c r="E1718">
        <v>1</v>
      </c>
      <c r="F1718">
        <v>0</v>
      </c>
      <c r="G1718" s="2" t="s">
        <v>89</v>
      </c>
      <c r="H1718" s="2" t="s">
        <v>13</v>
      </c>
      <c r="I1718">
        <v>9</v>
      </c>
      <c r="J1718" s="2" t="s">
        <v>77</v>
      </c>
      <c r="K1718" s="2">
        <v>0</v>
      </c>
      <c r="L1718" s="2"/>
      <c r="M1718" s="2" t="str">
        <f t="shared" si="156"/>
        <v/>
      </c>
      <c r="N1718">
        <v>145.19801186467853</v>
      </c>
      <c r="O1718" s="2">
        <f t="shared" si="157"/>
        <v>14.519801186467854</v>
      </c>
      <c r="P1718" s="2">
        <f>IF(ISNUMBER(O1718),SUMIFS(O$1:$O1718,A$1:$A1718,A1718,C$1:$C1718,C1718,G$1:$G1718,G1718,E$1:$E1718,E1718),"")</f>
        <v>315.42031644865057</v>
      </c>
      <c r="U1718" t="str">
        <f t="shared" si="158"/>
        <v/>
      </c>
      <c r="V1718">
        <v>23.173784255981445</v>
      </c>
      <c r="W1718">
        <v>13.231176853179932</v>
      </c>
      <c r="X1718">
        <v>75.400253295898438</v>
      </c>
      <c r="Y1718">
        <v>41.67059326171875</v>
      </c>
      <c r="Z1718">
        <v>90.065040588378906</v>
      </c>
      <c r="AA1718">
        <v>21.730649948120117</v>
      </c>
      <c r="AB1718">
        <v>3.4769039916992185E-2</v>
      </c>
      <c r="AC1718" s="2">
        <f t="shared" si="159"/>
        <v>3.4769039916992185E-2</v>
      </c>
      <c r="AD1718">
        <v>12.064040527343749</v>
      </c>
      <c r="AE1718">
        <v>19.057239057239059</v>
      </c>
      <c r="AH1718" s="2">
        <f t="shared" si="160"/>
        <v>0.505</v>
      </c>
      <c r="AI1718" s="2">
        <f>IF(ISNUMBER(AH1718),SUMIFS($AH$1:AH1718,$A$1:A1718,A1718,C$1:$C1718,C1718,$G$1:G1718,G1718,$E$1:E1718,E1718),"")</f>
        <v>7.3330000000000002</v>
      </c>
      <c r="AJ1718">
        <f t="shared" si="161"/>
        <v>16</v>
      </c>
    </row>
    <row r="1719" spans="1:36" x14ac:dyDescent="0.25">
      <c r="A1719" s="14" t="s">
        <v>103</v>
      </c>
      <c r="B1719" t="s">
        <v>98</v>
      </c>
      <c r="C1719" t="s">
        <v>105</v>
      </c>
      <c r="D1719" s="13">
        <v>42144</v>
      </c>
      <c r="E1719">
        <v>1</v>
      </c>
      <c r="F1719">
        <v>50</v>
      </c>
      <c r="G1719" s="2" t="s">
        <v>89</v>
      </c>
      <c r="H1719" s="2" t="s">
        <v>13</v>
      </c>
      <c r="I1719">
        <v>9</v>
      </c>
      <c r="J1719" s="2" t="s">
        <v>77</v>
      </c>
      <c r="K1719" s="2">
        <v>45</v>
      </c>
      <c r="L1719" s="2"/>
      <c r="M1719" s="2" t="str">
        <f t="shared" si="156"/>
        <v/>
      </c>
      <c r="N1719">
        <v>333.16630477144929</v>
      </c>
      <c r="O1719" s="2">
        <f t="shared" si="157"/>
        <v>33.316630477144926</v>
      </c>
      <c r="P1719" s="2">
        <f>IF(ISNUMBER(O1719),SUMIFS(O$1:$O1719,A$1:$A1719,A1719,C$1:$C1719,C1719,G$1:$G1719,G1719,E$1:$E1719,E1719),"")</f>
        <v>529.63455230052762</v>
      </c>
      <c r="U1719" t="str">
        <f t="shared" si="158"/>
        <v/>
      </c>
      <c r="V1719">
        <v>21.510869026184082</v>
      </c>
      <c r="W1719">
        <v>14.995875358581543</v>
      </c>
      <c r="X1719">
        <v>76.243099212646484</v>
      </c>
      <c r="Y1719">
        <v>38.829387664794922</v>
      </c>
      <c r="Z1719">
        <v>89.524410247802734</v>
      </c>
      <c r="AA1719">
        <v>22.240236282348633</v>
      </c>
      <c r="AB1719">
        <v>3.5584378051757813E-2</v>
      </c>
      <c r="AC1719" s="2">
        <f t="shared" si="159"/>
        <v>3.5584378051757813E-2</v>
      </c>
      <c r="AD1719">
        <v>12.198895874023437</v>
      </c>
      <c r="AE1719">
        <v>18.740604643394022</v>
      </c>
      <c r="AH1719" s="2">
        <f t="shared" si="160"/>
        <v>1.1859999999999999</v>
      </c>
      <c r="AI1719" s="2">
        <f>IF(ISNUMBER(AH1719),SUMIFS($AH$1:AH1719,$A$1:A1719,A1719,C$1:$C1719,C1719,$G$1:G1719,G1719,$E$1:E1719,E1719),"")</f>
        <v>12.644</v>
      </c>
      <c r="AJ1719">
        <f t="shared" si="161"/>
        <v>16</v>
      </c>
    </row>
    <row r="1720" spans="1:36" x14ac:dyDescent="0.25">
      <c r="A1720" s="14" t="s">
        <v>102</v>
      </c>
      <c r="B1720" t="s">
        <v>98</v>
      </c>
      <c r="C1720" t="s">
        <v>105</v>
      </c>
      <c r="D1720" s="13">
        <v>42144</v>
      </c>
      <c r="E1720">
        <v>1</v>
      </c>
      <c r="F1720">
        <v>100</v>
      </c>
      <c r="G1720" s="2" t="s">
        <v>89</v>
      </c>
      <c r="H1720" s="2" t="s">
        <v>13</v>
      </c>
      <c r="I1720">
        <v>9</v>
      </c>
      <c r="J1720" s="2" t="s">
        <v>77</v>
      </c>
      <c r="K1720" s="2">
        <v>90</v>
      </c>
      <c r="L1720" s="2"/>
      <c r="M1720" s="2" t="str">
        <f t="shared" si="156"/>
        <v/>
      </c>
      <c r="N1720">
        <v>255.0191570881226</v>
      </c>
      <c r="O1720" s="2">
        <f t="shared" si="157"/>
        <v>25.501915708812259</v>
      </c>
      <c r="P1720" s="2">
        <f>IF(ISNUMBER(O1720),SUMIFS(O$1:$O1720,A$1:$A1720,A1720,C$1:$C1720,C1720,G$1:$G1720,G1720,E$1:$E1720,E1720),"")</f>
        <v>617.76688989981972</v>
      </c>
      <c r="U1720" t="str">
        <f t="shared" si="158"/>
        <v/>
      </c>
      <c r="V1720">
        <v>21.915519714355469</v>
      </c>
      <c r="W1720">
        <v>14.171493530273438</v>
      </c>
      <c r="X1720">
        <v>76.609645843505859</v>
      </c>
      <c r="Y1720">
        <v>41.266813278198242</v>
      </c>
      <c r="Z1720">
        <v>90.76873779296875</v>
      </c>
      <c r="AA1720">
        <v>22.938017845153809</v>
      </c>
      <c r="AB1720">
        <v>3.6700828552246094E-2</v>
      </c>
      <c r="AC1720" s="2">
        <f t="shared" si="159"/>
        <v>3.6700828552246094E-2</v>
      </c>
      <c r="AD1720">
        <v>12.257543334960937</v>
      </c>
      <c r="AE1720">
        <v>18.827586206896552</v>
      </c>
      <c r="AH1720" s="2">
        <f t="shared" si="160"/>
        <v>0.93600000000000005</v>
      </c>
      <c r="AI1720" s="2">
        <f>IF(ISNUMBER(AH1720),SUMIFS($AH$1:AH1720,$A$1:A1720,A1720,C$1:$C1720,C1720,$G$1:G1720,G1720,$E$1:E1720,E1720),"")</f>
        <v>13.643000000000001</v>
      </c>
      <c r="AJ1720">
        <f t="shared" si="161"/>
        <v>16</v>
      </c>
    </row>
    <row r="1721" spans="1:36" x14ac:dyDescent="0.25">
      <c r="A1721" s="14" t="s">
        <v>101</v>
      </c>
      <c r="B1721" t="s">
        <v>98</v>
      </c>
      <c r="C1721" t="s">
        <v>105</v>
      </c>
      <c r="D1721" s="13">
        <v>42144</v>
      </c>
      <c r="E1721">
        <v>1</v>
      </c>
      <c r="F1721">
        <v>200</v>
      </c>
      <c r="G1721" s="2" t="s">
        <v>89</v>
      </c>
      <c r="H1721" s="2" t="s">
        <v>13</v>
      </c>
      <c r="I1721">
        <v>9</v>
      </c>
      <c r="J1721" s="2" t="s">
        <v>77</v>
      </c>
      <c r="K1721" s="2">
        <v>180</v>
      </c>
      <c r="L1721" s="2"/>
      <c r="M1721" s="2" t="str">
        <f t="shared" si="156"/>
        <v/>
      </c>
      <c r="N1721">
        <v>340.89425904272082</v>
      </c>
      <c r="O1721" s="2">
        <f t="shared" si="157"/>
        <v>34.089425904272083</v>
      </c>
      <c r="P1721" s="2">
        <f>IF(ISNUMBER(O1721),SUMIFS(O$1:$O1721,A$1:$A1721,A1721,C$1:$C1721,C1721,G$1:$G1721,G1721,E$1:$E1721,E1721),"")</f>
        <v>604.39286988242782</v>
      </c>
      <c r="U1721" t="str">
        <f t="shared" si="158"/>
        <v/>
      </c>
      <c r="V1721">
        <v>20.863808631896973</v>
      </c>
      <c r="W1721">
        <v>14.94105052947998</v>
      </c>
      <c r="X1721">
        <v>78.183021545410156</v>
      </c>
      <c r="Y1721">
        <v>39.713390350341797</v>
      </c>
      <c r="Z1721">
        <v>90.702320098876953</v>
      </c>
      <c r="AA1721">
        <v>23.674900054931641</v>
      </c>
      <c r="AB1721">
        <v>3.7879840087890623E-2</v>
      </c>
      <c r="AC1721" s="2">
        <f t="shared" si="159"/>
        <v>3.7879840087890623E-2</v>
      </c>
      <c r="AD1721">
        <v>12.509283447265625</v>
      </c>
      <c r="AE1721">
        <v>18.303697431555179</v>
      </c>
      <c r="AH1721" s="2">
        <f t="shared" si="160"/>
        <v>1.2909999999999999</v>
      </c>
      <c r="AI1721" s="2">
        <f>IF(ISNUMBER(AH1721),SUMIFS($AH$1:AH1721,$A$1:A1721,A1721,C$1:$C1721,C1721,$G$1:G1721,G1721,$E$1:E1721,E1721),"")</f>
        <v>13.184000000000001</v>
      </c>
      <c r="AJ1721">
        <f t="shared" si="161"/>
        <v>16</v>
      </c>
    </row>
    <row r="1722" spans="1:36" x14ac:dyDescent="0.25">
      <c r="A1722" s="14" t="s">
        <v>100</v>
      </c>
      <c r="B1722" t="s">
        <v>98</v>
      </c>
      <c r="C1722" t="s">
        <v>105</v>
      </c>
      <c r="D1722" s="13">
        <v>42144</v>
      </c>
      <c r="E1722">
        <v>1</v>
      </c>
      <c r="F1722">
        <v>350</v>
      </c>
      <c r="G1722" s="2" t="s">
        <v>89</v>
      </c>
      <c r="H1722" s="2" t="s">
        <v>13</v>
      </c>
      <c r="I1722">
        <v>9</v>
      </c>
      <c r="J1722" s="2" t="s">
        <v>77</v>
      </c>
      <c r="K1722" s="2">
        <v>350</v>
      </c>
      <c r="L1722" s="2"/>
      <c r="M1722" s="2" t="str">
        <f t="shared" si="156"/>
        <v/>
      </c>
      <c r="N1722">
        <v>680.33596837944663</v>
      </c>
      <c r="O1722" s="2">
        <f t="shared" si="157"/>
        <v>68.033596837944657</v>
      </c>
      <c r="P1722" s="2">
        <f>IF(ISNUMBER(O1722),SUMIFS(O$1:$O1722,A$1:$A1722,A1722,C$1:$C1722,C1722,G$1:$G1722,G1722,E$1:$E1722,E1722),"")</f>
        <v>900.75879633986824</v>
      </c>
      <c r="U1722" t="str">
        <f t="shared" si="158"/>
        <v/>
      </c>
      <c r="V1722">
        <v>21.350212097167969</v>
      </c>
      <c r="W1722">
        <v>13.847352504730225</v>
      </c>
      <c r="X1722">
        <v>79.329029083251953</v>
      </c>
      <c r="Y1722">
        <v>38.782648086547852</v>
      </c>
      <c r="Z1722">
        <v>90.900814056396484</v>
      </c>
      <c r="AA1722">
        <v>25.757760047912598</v>
      </c>
      <c r="AB1722">
        <v>4.1212416076660159E-2</v>
      </c>
      <c r="AC1722" s="2">
        <f t="shared" si="159"/>
        <v>4.1212416076660159E-2</v>
      </c>
      <c r="AD1722">
        <v>12.692644653320313</v>
      </c>
      <c r="AE1722">
        <v>16.508152173913043</v>
      </c>
      <c r="AH1722" s="2">
        <f t="shared" si="160"/>
        <v>2.8039999999999998</v>
      </c>
      <c r="AI1722" s="2">
        <f>IF(ISNUMBER(AH1722),SUMIFS($AH$1:AH1722,$A$1:A1722,A1722,C$1:$C1722,C1722,$G$1:G1722,G1722,$E$1:E1722,E1722),"")</f>
        <v>22.13</v>
      </c>
      <c r="AJ1722">
        <f t="shared" si="161"/>
        <v>16</v>
      </c>
    </row>
    <row r="1723" spans="1:36" x14ac:dyDescent="0.25">
      <c r="A1723" s="14" t="s">
        <v>99</v>
      </c>
      <c r="B1723" t="s">
        <v>98</v>
      </c>
      <c r="C1723" t="s">
        <v>105</v>
      </c>
      <c r="D1723" s="13">
        <v>42144</v>
      </c>
      <c r="E1723">
        <v>1</v>
      </c>
      <c r="F1723">
        <v>500</v>
      </c>
      <c r="G1723" s="2" t="s">
        <v>89</v>
      </c>
      <c r="H1723" s="2" t="s">
        <v>13</v>
      </c>
      <c r="I1723">
        <v>9</v>
      </c>
      <c r="J1723" s="2" t="s">
        <v>77</v>
      </c>
      <c r="K1723" s="2">
        <v>450</v>
      </c>
      <c r="L1723" s="2"/>
      <c r="M1723" s="2" t="str">
        <f t="shared" si="156"/>
        <v/>
      </c>
      <c r="N1723">
        <v>504.02930402930406</v>
      </c>
      <c r="O1723" s="2">
        <f t="shared" si="157"/>
        <v>50.402930402930409</v>
      </c>
      <c r="P1723" s="2">
        <f>IF(ISNUMBER(O1723),SUMIFS(O$1:$O1723,A$1:$A1723,A1723,C$1:$C1723,C1723,G$1:$G1723,G1723,E$1:$E1723,E1723),"")</f>
        <v>1186.8532037128236</v>
      </c>
      <c r="U1723" t="str">
        <f t="shared" si="158"/>
        <v/>
      </c>
      <c r="V1723">
        <v>22.415763854980469</v>
      </c>
      <c r="W1723">
        <v>9.7466263771057129</v>
      </c>
      <c r="X1723">
        <v>72.347263336181641</v>
      </c>
      <c r="Y1723">
        <v>48.334169387817383</v>
      </c>
      <c r="Z1723">
        <v>89.356800079345703</v>
      </c>
      <c r="AA1723">
        <v>26.898149490356445</v>
      </c>
      <c r="AB1723">
        <v>4.303703918457031E-2</v>
      </c>
      <c r="AC1723" s="2">
        <f t="shared" si="159"/>
        <v>4.303703918457031E-2</v>
      </c>
      <c r="AD1723">
        <v>11.575562133789063</v>
      </c>
      <c r="AE1723">
        <v>16.538461538461537</v>
      </c>
      <c r="AH1723" s="2">
        <f t="shared" si="160"/>
        <v>2.169</v>
      </c>
      <c r="AI1723" s="2">
        <f>IF(ISNUMBER(AH1723),SUMIFS($AH$1:AH1723,$A$1:A1723,A1723,C$1:$C1723,C1723,$G$1:G1723,G1723,$E$1:E1723,E1723),"")</f>
        <v>31.880000000000003</v>
      </c>
      <c r="AJ1723">
        <f t="shared" si="161"/>
        <v>16</v>
      </c>
    </row>
    <row r="1724" spans="1:36" x14ac:dyDescent="0.25">
      <c r="A1724" s="14" t="s">
        <v>104</v>
      </c>
      <c r="B1724" t="s">
        <v>98</v>
      </c>
      <c r="C1724" t="s">
        <v>105</v>
      </c>
      <c r="D1724" s="13">
        <v>42144</v>
      </c>
      <c r="E1724">
        <v>2</v>
      </c>
      <c r="F1724">
        <v>0</v>
      </c>
      <c r="G1724" s="2" t="s">
        <v>89</v>
      </c>
      <c r="H1724" s="2" t="s">
        <v>13</v>
      </c>
      <c r="I1724">
        <v>9</v>
      </c>
      <c r="J1724" s="2" t="s">
        <v>77</v>
      </c>
      <c r="K1724" s="2">
        <v>0</v>
      </c>
      <c r="L1724" s="2"/>
      <c r="M1724" s="2" t="str">
        <f t="shared" si="156"/>
        <v/>
      </c>
      <c r="N1724">
        <v>172.73277788218587</v>
      </c>
      <c r="O1724" s="2">
        <f t="shared" si="157"/>
        <v>17.273277788218586</v>
      </c>
      <c r="P1724" s="2">
        <f>IF(ISNUMBER(O1724),SUMIFS(O$1:$O1724,A$1:$A1724,A1724,C$1:$C1724,C1724,G$1:$G1724,G1724,E$1:$E1724,E1724),"")</f>
        <v>464.67806534672377</v>
      </c>
      <c r="U1724" t="str">
        <f t="shared" si="158"/>
        <v/>
      </c>
      <c r="V1724">
        <v>21.506344795227051</v>
      </c>
      <c r="W1724">
        <v>13.448431491851807</v>
      </c>
      <c r="X1724">
        <v>75.237564086914063</v>
      </c>
      <c r="Y1724">
        <v>38.670461654663086</v>
      </c>
      <c r="Z1724">
        <v>89.69390869140625</v>
      </c>
      <c r="AA1724">
        <v>23.90074634552002</v>
      </c>
      <c r="AB1724">
        <v>3.8241194152832031E-2</v>
      </c>
      <c r="AC1724" s="2">
        <f t="shared" si="159"/>
        <v>3.8241194152832031E-2</v>
      </c>
      <c r="AD1724">
        <v>12.038010253906251</v>
      </c>
      <c r="AE1724">
        <v>18.549144897575644</v>
      </c>
      <c r="AH1724" s="2">
        <f t="shared" si="160"/>
        <v>0.66100000000000003</v>
      </c>
      <c r="AI1724" s="2">
        <f>IF(ISNUMBER(AH1724),SUMIFS($AH$1:AH1724,$A$1:A1724,A1724,C$1:$C1724,C1724,$G$1:G1724,G1724,$E$1:E1724,E1724),"")</f>
        <v>10.593</v>
      </c>
      <c r="AJ1724">
        <f t="shared" si="161"/>
        <v>16</v>
      </c>
    </row>
    <row r="1725" spans="1:36" x14ac:dyDescent="0.25">
      <c r="A1725" s="14" t="s">
        <v>103</v>
      </c>
      <c r="B1725" t="s">
        <v>98</v>
      </c>
      <c r="C1725" t="s">
        <v>105</v>
      </c>
      <c r="D1725" s="13">
        <v>42144</v>
      </c>
      <c r="E1725">
        <v>2</v>
      </c>
      <c r="F1725">
        <v>50</v>
      </c>
      <c r="G1725" s="2" t="s">
        <v>89</v>
      </c>
      <c r="H1725" s="2" t="s">
        <v>13</v>
      </c>
      <c r="I1725">
        <v>9</v>
      </c>
      <c r="J1725" s="2" t="s">
        <v>77</v>
      </c>
      <c r="K1725" s="2">
        <v>45</v>
      </c>
      <c r="L1725" s="2"/>
      <c r="M1725" s="2" t="str">
        <f t="shared" si="156"/>
        <v/>
      </c>
      <c r="N1725">
        <v>215.82650154078723</v>
      </c>
      <c r="O1725" s="2">
        <f t="shared" si="157"/>
        <v>21.582650154078724</v>
      </c>
      <c r="P1725" s="2">
        <f>IF(ISNUMBER(O1725),SUMIFS(O$1:$O1725,A$1:$A1725,A1725,C$1:$C1725,C1725,G$1:$G1725,G1725,E$1:$E1725,E1725),"")</f>
        <v>457.1803527034009</v>
      </c>
      <c r="U1725" t="str">
        <f t="shared" si="158"/>
        <v/>
      </c>
      <c r="V1725">
        <v>21.807400703430176</v>
      </c>
      <c r="W1725">
        <v>12.484663009643555</v>
      </c>
      <c r="X1725">
        <v>76.124191284179688</v>
      </c>
      <c r="Y1725">
        <v>39.631938934326172</v>
      </c>
      <c r="Z1725">
        <v>90.079380035400391</v>
      </c>
      <c r="AA1725">
        <v>24.571979522705078</v>
      </c>
      <c r="AB1725">
        <v>3.9315167236328129E-2</v>
      </c>
      <c r="AC1725" s="2">
        <f t="shared" si="159"/>
        <v>3.9315167236328129E-2</v>
      </c>
      <c r="AD1725">
        <v>12.17987060546875</v>
      </c>
      <c r="AE1725">
        <v>16.692830978545263</v>
      </c>
      <c r="AH1725" s="2">
        <f t="shared" si="160"/>
        <v>0.84899999999999998</v>
      </c>
      <c r="AI1725" s="2">
        <f>IF(ISNUMBER(AH1725),SUMIFS($AH$1:AH1725,$A$1:A1725,A1725,C$1:$C1725,C1725,$G$1:G1725,G1725,$E$1:E1725,E1725),"")</f>
        <v>10.424000000000001</v>
      </c>
      <c r="AJ1725">
        <f t="shared" si="161"/>
        <v>16</v>
      </c>
    </row>
    <row r="1726" spans="1:36" x14ac:dyDescent="0.25">
      <c r="A1726" s="14" t="s">
        <v>102</v>
      </c>
      <c r="B1726" t="s">
        <v>98</v>
      </c>
      <c r="C1726" t="s">
        <v>105</v>
      </c>
      <c r="D1726" s="13">
        <v>42144</v>
      </c>
      <c r="E1726">
        <v>2</v>
      </c>
      <c r="F1726">
        <v>100</v>
      </c>
      <c r="G1726" s="2" t="s">
        <v>89</v>
      </c>
      <c r="H1726" s="2" t="s">
        <v>13</v>
      </c>
      <c r="I1726">
        <v>9</v>
      </c>
      <c r="J1726" s="2" t="s">
        <v>77</v>
      </c>
      <c r="K1726" s="2">
        <v>90</v>
      </c>
      <c r="L1726" s="2"/>
      <c r="M1726" s="2" t="str">
        <f t="shared" si="156"/>
        <v/>
      </c>
      <c r="N1726">
        <v>206.2479720697219</v>
      </c>
      <c r="O1726" s="2">
        <f t="shared" si="157"/>
        <v>20.62479720697219</v>
      </c>
      <c r="P1726" s="2">
        <f>IF(ISNUMBER(O1726),SUMIFS(O$1:$O1726,A$1:$A1726,A1726,C$1:$C1726,C1726,G$1:$G1726,G1726,E$1:$E1726,E1726),"")</f>
        <v>676.40593005344329</v>
      </c>
      <c r="U1726" t="str">
        <f t="shared" si="158"/>
        <v/>
      </c>
      <c r="V1726">
        <v>21.692173957824707</v>
      </c>
      <c r="W1726">
        <v>14.818546295166016</v>
      </c>
      <c r="X1726">
        <v>77.1011962890625</v>
      </c>
      <c r="Y1726">
        <v>37.696733474731445</v>
      </c>
      <c r="Z1726">
        <v>89.799152374267578</v>
      </c>
      <c r="AA1726">
        <v>21.963786125183105</v>
      </c>
      <c r="AB1726">
        <v>3.5142057800292968E-2</v>
      </c>
      <c r="AC1726" s="2">
        <f t="shared" si="159"/>
        <v>3.5142057800292968E-2</v>
      </c>
      <c r="AD1726">
        <v>12.33619140625</v>
      </c>
      <c r="AE1726">
        <v>18.740801308258384</v>
      </c>
      <c r="AH1726" s="2">
        <f t="shared" si="160"/>
        <v>0.72499999999999998</v>
      </c>
      <c r="AI1726" s="2">
        <f>IF(ISNUMBER(AH1726),SUMIFS($AH$1:AH1726,$A$1:A1726,A1726,C$1:$C1726,C1726,$G$1:G1726,G1726,$E$1:E1726,E1726),"")</f>
        <v>15.37</v>
      </c>
      <c r="AJ1726">
        <f t="shared" si="161"/>
        <v>16</v>
      </c>
    </row>
    <row r="1727" spans="1:36" x14ac:dyDescent="0.25">
      <c r="A1727" s="14" t="s">
        <v>101</v>
      </c>
      <c r="B1727" t="s">
        <v>98</v>
      </c>
      <c r="C1727" t="s">
        <v>105</v>
      </c>
      <c r="D1727" s="13">
        <v>42144</v>
      </c>
      <c r="E1727">
        <v>2</v>
      </c>
      <c r="F1727">
        <v>200</v>
      </c>
      <c r="G1727" s="2" t="s">
        <v>89</v>
      </c>
      <c r="H1727" s="2" t="s">
        <v>13</v>
      </c>
      <c r="I1727">
        <v>9</v>
      </c>
      <c r="J1727" s="2" t="s">
        <v>77</v>
      </c>
      <c r="K1727" s="2">
        <v>180</v>
      </c>
      <c r="L1727" s="2"/>
      <c r="M1727" s="2" t="str">
        <f t="shared" si="156"/>
        <v/>
      </c>
      <c r="N1727">
        <v>543.64572131934722</v>
      </c>
      <c r="O1727" s="2">
        <f t="shared" si="157"/>
        <v>54.364572131934722</v>
      </c>
      <c r="P1727" s="2">
        <f>IF(ISNUMBER(O1727),SUMIFS(O$1:$O1727,A$1:$A1727,A1727,C$1:$C1727,C1727,G$1:$G1727,G1727,E$1:$E1727,E1727),"")</f>
        <v>817.895162687945</v>
      </c>
      <c r="U1727" t="str">
        <f t="shared" si="158"/>
        <v/>
      </c>
      <c r="V1727">
        <v>21.988298416137695</v>
      </c>
      <c r="W1727">
        <v>15.086888790130615</v>
      </c>
      <c r="X1727">
        <v>79.646366119384766</v>
      </c>
      <c r="Y1727">
        <v>39.611394882202148</v>
      </c>
      <c r="Z1727">
        <v>90.3360595703125</v>
      </c>
      <c r="AA1727">
        <v>22.496874809265137</v>
      </c>
      <c r="AB1727">
        <v>3.5994999694824219E-2</v>
      </c>
      <c r="AC1727" s="2">
        <f t="shared" si="159"/>
        <v>3.5994999694824219E-2</v>
      </c>
      <c r="AD1727">
        <v>12.743418579101563</v>
      </c>
      <c r="AE1727">
        <v>17.83837523079108</v>
      </c>
      <c r="AH1727" s="2">
        <f t="shared" si="160"/>
        <v>1.9570000000000001</v>
      </c>
      <c r="AI1727" s="2">
        <f>IF(ISNUMBER(AH1727),SUMIFS($AH$1:AH1727,$A$1:A1727,A1727,C$1:$C1727,C1727,$G$1:G1727,G1727,$E$1:E1727,E1727),"")</f>
        <v>19.355</v>
      </c>
      <c r="AJ1727">
        <f t="shared" si="161"/>
        <v>16</v>
      </c>
    </row>
    <row r="1728" spans="1:36" x14ac:dyDescent="0.25">
      <c r="A1728" s="14" t="s">
        <v>100</v>
      </c>
      <c r="B1728" t="s">
        <v>98</v>
      </c>
      <c r="C1728" t="s">
        <v>105</v>
      </c>
      <c r="D1728" s="13">
        <v>42144</v>
      </c>
      <c r="E1728">
        <v>2</v>
      </c>
      <c r="F1728">
        <v>350</v>
      </c>
      <c r="G1728" s="2" t="s">
        <v>89</v>
      </c>
      <c r="H1728" s="2" t="s">
        <v>13</v>
      </c>
      <c r="I1728">
        <v>9</v>
      </c>
      <c r="J1728" s="2" t="s">
        <v>77</v>
      </c>
      <c r="K1728" s="2">
        <v>350</v>
      </c>
      <c r="L1728" s="2"/>
      <c r="M1728" s="2" t="str">
        <f t="shared" si="156"/>
        <v/>
      </c>
      <c r="N1728">
        <v>400.57572624622435</v>
      </c>
      <c r="O1728" s="2">
        <f t="shared" si="157"/>
        <v>40.057572624622438</v>
      </c>
      <c r="P1728" s="2">
        <f>IF(ISNUMBER(O1728),SUMIFS(O$1:$O1728,A$1:$A1728,A1728,C$1:$C1728,C1728,G$1:$G1728,G1728,E$1:$E1728,E1728),"")</f>
        <v>1096.0508412556237</v>
      </c>
      <c r="U1728" t="str">
        <f t="shared" si="158"/>
        <v/>
      </c>
      <c r="V1728">
        <v>22.505586624145508</v>
      </c>
      <c r="W1728">
        <v>15.20851469039917</v>
      </c>
      <c r="X1728">
        <v>77.63800048828125</v>
      </c>
      <c r="Y1728">
        <v>41.237619400024414</v>
      </c>
      <c r="Z1728">
        <v>90.566886901855469</v>
      </c>
      <c r="AA1728">
        <v>22.558363914489746</v>
      </c>
      <c r="AB1728">
        <v>3.6093382263183593E-2</v>
      </c>
      <c r="AC1728" s="2">
        <f t="shared" si="159"/>
        <v>3.6093382263183593E-2</v>
      </c>
      <c r="AD1728">
        <v>12.422080078125001</v>
      </c>
      <c r="AE1728">
        <v>12.452107279693488</v>
      </c>
      <c r="AH1728" s="2">
        <f t="shared" si="160"/>
        <v>1.446</v>
      </c>
      <c r="AI1728" s="2">
        <f>IF(ISNUMBER(AH1728),SUMIFS($AH$1:AH1728,$A$1:A1728,A1728,C$1:$C1728,C1728,$G$1:G1728,G1728,$E$1:E1728,E1728),"")</f>
        <v>27.1</v>
      </c>
      <c r="AJ1728">
        <f t="shared" si="161"/>
        <v>16</v>
      </c>
    </row>
    <row r="1729" spans="1:36" x14ac:dyDescent="0.25">
      <c r="A1729" s="14" t="s">
        <v>99</v>
      </c>
      <c r="B1729" t="s">
        <v>98</v>
      </c>
      <c r="C1729" t="s">
        <v>105</v>
      </c>
      <c r="D1729" s="13">
        <v>42144</v>
      </c>
      <c r="E1729">
        <v>2</v>
      </c>
      <c r="F1729">
        <v>500</v>
      </c>
      <c r="G1729" s="2" t="s">
        <v>89</v>
      </c>
      <c r="H1729" s="2" t="s">
        <v>13</v>
      </c>
      <c r="I1729">
        <v>9</v>
      </c>
      <c r="J1729" s="2" t="s">
        <v>77</v>
      </c>
      <c r="K1729" s="2">
        <v>450</v>
      </c>
      <c r="L1729" s="2"/>
      <c r="M1729" s="2" t="str">
        <f t="shared" si="156"/>
        <v/>
      </c>
      <c r="N1729">
        <v>629.32816461428501</v>
      </c>
      <c r="O1729" s="2">
        <f t="shared" si="157"/>
        <v>62.932816461428501</v>
      </c>
      <c r="P1729" s="2">
        <f>IF(ISNUMBER(O1729),SUMIFS(O$1:$O1729,A$1:$A1729,A1729,C$1:$C1729,C1729,G$1:$G1729,G1729,E$1:$E1729,E1729),"")</f>
        <v>1336.5668551440499</v>
      </c>
      <c r="U1729" t="str">
        <f t="shared" si="158"/>
        <v/>
      </c>
      <c r="V1729">
        <v>21.172242164611816</v>
      </c>
      <c r="W1729">
        <v>13.45180082321167</v>
      </c>
      <c r="X1729">
        <v>78.974815368652344</v>
      </c>
      <c r="Y1729">
        <v>38.721900939941406</v>
      </c>
      <c r="Z1729">
        <v>90.520473480224609</v>
      </c>
      <c r="AA1729">
        <v>25.841009140014648</v>
      </c>
      <c r="AB1729">
        <v>4.134561462402344E-2</v>
      </c>
      <c r="AC1729" s="2">
        <f t="shared" si="159"/>
        <v>4.134561462402344E-2</v>
      </c>
      <c r="AD1729">
        <v>12.635970458984374</v>
      </c>
      <c r="AE1729">
        <v>16.89531578296873</v>
      </c>
      <c r="AH1729" s="2">
        <f t="shared" si="160"/>
        <v>2.6019999999999999</v>
      </c>
      <c r="AI1729" s="2">
        <f>IF(ISNUMBER(AH1729),SUMIFS($AH$1:AH1729,$A$1:A1729,A1729,C$1:$C1729,C1729,$G$1:G1729,G1729,$E$1:E1729,E1729),"")</f>
        <v>34.408999999999999</v>
      </c>
      <c r="AJ1729">
        <f t="shared" si="161"/>
        <v>16</v>
      </c>
    </row>
    <row r="1730" spans="1:36" x14ac:dyDescent="0.25">
      <c r="A1730" s="14" t="s">
        <v>104</v>
      </c>
      <c r="B1730" t="s">
        <v>98</v>
      </c>
      <c r="C1730" t="s">
        <v>105</v>
      </c>
      <c r="D1730" s="13">
        <v>42144</v>
      </c>
      <c r="E1730">
        <v>3</v>
      </c>
      <c r="F1730">
        <v>0</v>
      </c>
      <c r="G1730" s="2" t="s">
        <v>89</v>
      </c>
      <c r="H1730" s="2" t="s">
        <v>13</v>
      </c>
      <c r="I1730">
        <v>9</v>
      </c>
      <c r="J1730" s="2" t="s">
        <v>77</v>
      </c>
      <c r="K1730" s="2">
        <v>0</v>
      </c>
      <c r="L1730" s="2"/>
      <c r="M1730" s="2" t="str">
        <f t="shared" ref="M1730:M1793" si="162">IF(ISNUMBER(L1730),L1730/10,"")</f>
        <v/>
      </c>
      <c r="N1730">
        <v>103.2250060095688</v>
      </c>
      <c r="O1730" s="2">
        <f t="shared" ref="O1730:O1793" si="163">IF(ISNUMBER(N1730),N1730/10,"")</f>
        <v>10.32250060095688</v>
      </c>
      <c r="P1730" s="2">
        <f>IF(ISNUMBER(O1730),SUMIFS(O$1:$O1730,A$1:$A1730,A1730,C$1:$C1730,C1730,G$1:$G1730,G1730,E$1:$E1730,E1730),"")</f>
        <v>407.51242056265761</v>
      </c>
      <c r="U1730" t="str">
        <f t="shared" ref="U1730:U1793" si="164">IF(ISNUMBER(R1730),R1730/100,"")</f>
        <v/>
      </c>
      <c r="V1730">
        <v>22.310308456420898</v>
      </c>
      <c r="W1730">
        <v>16.297485828399658</v>
      </c>
      <c r="X1730">
        <v>76.202953338623047</v>
      </c>
      <c r="Y1730">
        <v>40.820827484130859</v>
      </c>
      <c r="Z1730">
        <v>90.655326843261719</v>
      </c>
      <c r="AA1730">
        <v>21.784244537353516</v>
      </c>
      <c r="AB1730">
        <v>3.4854791259765622E-2</v>
      </c>
      <c r="AC1730" s="2">
        <f t="shared" ref="AC1730:AC1793" si="165">IF(ISNUMBER(AB1730),AB1730,"")</f>
        <v>3.4854791259765622E-2</v>
      </c>
      <c r="AD1730">
        <v>12.192472534179688</v>
      </c>
      <c r="AE1730">
        <v>20.322423058133857</v>
      </c>
      <c r="AH1730" s="2">
        <f t="shared" ref="AH1730:AH1793" si="166">IF(AND(ISNUMBER(AB1730),ISNUMBER(O1730)),ROUND(O1730*AB1730,3),"")</f>
        <v>0.36</v>
      </c>
      <c r="AI1730" s="2">
        <f>IF(ISNUMBER(AH1730),SUMIFS($AH$1:AH1730,$A$1:A1730,A1730,C$1:$C1730,C1730,$G$1:G1730,G1730,$E$1:E1730,E1730),"")</f>
        <v>8.8869999999999987</v>
      </c>
      <c r="AJ1730">
        <f t="shared" ref="AJ1730:AJ1793" si="167">COUNT(K1730:AI1730)</f>
        <v>16</v>
      </c>
    </row>
    <row r="1731" spans="1:36" x14ac:dyDescent="0.25">
      <c r="A1731" s="14" t="s">
        <v>103</v>
      </c>
      <c r="B1731" t="s">
        <v>98</v>
      </c>
      <c r="C1731" t="s">
        <v>105</v>
      </c>
      <c r="D1731" s="13">
        <v>42144</v>
      </c>
      <c r="E1731">
        <v>3</v>
      </c>
      <c r="F1731">
        <v>50</v>
      </c>
      <c r="G1731" s="2" t="s">
        <v>89</v>
      </c>
      <c r="H1731" s="2" t="s">
        <v>13</v>
      </c>
      <c r="I1731">
        <v>9</v>
      </c>
      <c r="J1731" s="2" t="s">
        <v>77</v>
      </c>
      <c r="K1731" s="2">
        <v>45</v>
      </c>
      <c r="L1731" s="2"/>
      <c r="M1731" s="2" t="str">
        <f t="shared" si="162"/>
        <v/>
      </c>
      <c r="N1731">
        <v>237.98196542918231</v>
      </c>
      <c r="O1731" s="2">
        <f t="shared" si="163"/>
        <v>23.79819654291823</v>
      </c>
      <c r="P1731" s="2">
        <f>IF(ISNUMBER(O1731),SUMIFS(O$1:$O1731,A$1:$A1731,A1731,C$1:$C1731,C1731,G$1:$G1731,G1731,E$1:$E1731,E1731),"")</f>
        <v>450.18378086298333</v>
      </c>
      <c r="U1731" t="str">
        <f t="shared" si="164"/>
        <v/>
      </c>
      <c r="V1731">
        <v>22.250520706176758</v>
      </c>
      <c r="W1731">
        <v>13.608715057373047</v>
      </c>
      <c r="X1731">
        <v>77.207324981689453</v>
      </c>
      <c r="Y1731">
        <v>40.917648315429688</v>
      </c>
      <c r="Z1731">
        <v>90.476173400878906</v>
      </c>
      <c r="AA1731">
        <v>21.371499061584473</v>
      </c>
      <c r="AB1731">
        <v>3.4194398498535158E-2</v>
      </c>
      <c r="AC1731" s="2">
        <f t="shared" si="165"/>
        <v>3.4194398498535158E-2</v>
      </c>
      <c r="AD1731">
        <v>12.353171997070312</v>
      </c>
      <c r="AE1731">
        <v>20.079728333087257</v>
      </c>
      <c r="AH1731" s="2">
        <f t="shared" si="166"/>
        <v>0.81399999999999995</v>
      </c>
      <c r="AI1731" s="2">
        <f>IF(ISNUMBER(AH1731),SUMIFS($AH$1:AH1731,$A$1:A1731,A1731,C$1:$C1731,C1731,$G$1:G1731,G1731,$E$1:E1731,E1731),"")</f>
        <v>9.6170000000000009</v>
      </c>
      <c r="AJ1731">
        <f t="shared" si="167"/>
        <v>16</v>
      </c>
    </row>
    <row r="1732" spans="1:36" x14ac:dyDescent="0.25">
      <c r="A1732" s="14" t="s">
        <v>102</v>
      </c>
      <c r="B1732" t="s">
        <v>98</v>
      </c>
      <c r="C1732" t="s">
        <v>105</v>
      </c>
      <c r="D1732" s="13">
        <v>42144</v>
      </c>
      <c r="E1732">
        <v>3</v>
      </c>
      <c r="F1732">
        <v>100</v>
      </c>
      <c r="G1732" s="2" t="s">
        <v>89</v>
      </c>
      <c r="H1732" s="2" t="s">
        <v>13</v>
      </c>
      <c r="I1732">
        <v>9</v>
      </c>
      <c r="J1732" s="2" t="s">
        <v>77</v>
      </c>
      <c r="K1732" s="2">
        <v>90</v>
      </c>
      <c r="L1732" s="2"/>
      <c r="M1732" s="2" t="str">
        <f t="shared" si="162"/>
        <v/>
      </c>
      <c r="N1732">
        <v>248.08869529366427</v>
      </c>
      <c r="O1732" s="2">
        <f t="shared" si="163"/>
        <v>24.808869529366426</v>
      </c>
      <c r="P1732" s="2">
        <f>IF(ISNUMBER(O1732),SUMIFS(O$1:$O1732,A$1:$A1732,A1732,C$1:$C1732,C1732,G$1:$G1732,G1732,E$1:$E1732,E1732),"")</f>
        <v>590.84477054005151</v>
      </c>
      <c r="U1732" t="str">
        <f t="shared" si="164"/>
        <v/>
      </c>
      <c r="V1732">
        <v>22.35427188873291</v>
      </c>
      <c r="W1732">
        <v>13.986252784729004</v>
      </c>
      <c r="X1732">
        <v>77.418460845947266</v>
      </c>
      <c r="Y1732">
        <v>41.305753707885742</v>
      </c>
      <c r="Z1732">
        <v>90.327926635742188</v>
      </c>
      <c r="AA1732">
        <v>20.887931823730469</v>
      </c>
      <c r="AB1732">
        <v>3.3420690917968753E-2</v>
      </c>
      <c r="AC1732" s="2">
        <f t="shared" si="165"/>
        <v>3.3420690917968753E-2</v>
      </c>
      <c r="AD1732">
        <v>12.386953735351563</v>
      </c>
      <c r="AE1732">
        <v>19.536984754376061</v>
      </c>
      <c r="AH1732" s="2">
        <f t="shared" si="166"/>
        <v>0.82899999999999996</v>
      </c>
      <c r="AI1732" s="2">
        <f>IF(ISNUMBER(AH1732),SUMIFS($AH$1:AH1732,$A$1:A1732,A1732,C$1:$C1732,C1732,$G$1:G1732,G1732,$E$1:E1732,E1732),"")</f>
        <v>12.929</v>
      </c>
      <c r="AJ1732">
        <f t="shared" si="167"/>
        <v>16</v>
      </c>
    </row>
    <row r="1733" spans="1:36" x14ac:dyDescent="0.25">
      <c r="A1733" s="14" t="s">
        <v>101</v>
      </c>
      <c r="B1733" t="s">
        <v>98</v>
      </c>
      <c r="C1733" t="s">
        <v>105</v>
      </c>
      <c r="D1733" s="13">
        <v>42144</v>
      </c>
      <c r="E1733">
        <v>3</v>
      </c>
      <c r="F1733">
        <v>200</v>
      </c>
      <c r="G1733" s="2" t="s">
        <v>89</v>
      </c>
      <c r="H1733" s="2" t="s">
        <v>13</v>
      </c>
      <c r="I1733">
        <v>9</v>
      </c>
      <c r="J1733" s="2" t="s">
        <v>77</v>
      </c>
      <c r="K1733" s="2">
        <v>180</v>
      </c>
      <c r="L1733" s="2"/>
      <c r="M1733" s="2" t="str">
        <f t="shared" si="162"/>
        <v/>
      </c>
      <c r="N1733">
        <v>324.97602411289222</v>
      </c>
      <c r="O1733" s="2">
        <f t="shared" si="163"/>
        <v>32.497602411289222</v>
      </c>
      <c r="P1733" s="2">
        <f>IF(ISNUMBER(O1733),SUMIFS(O$1:$O1733,A$1:$A1733,A1733,C$1:$C1733,C1733,G$1:$G1733,G1733,E$1:$E1733,E1733),"")</f>
        <v>750.47649152632061</v>
      </c>
      <c r="U1733" t="str">
        <f t="shared" si="164"/>
        <v/>
      </c>
      <c r="V1733">
        <v>22.155400276184082</v>
      </c>
      <c r="W1733">
        <v>15.307019710540771</v>
      </c>
      <c r="X1733">
        <v>78.780933380126953</v>
      </c>
      <c r="Y1733">
        <v>40.622243881225586</v>
      </c>
      <c r="Z1733">
        <v>90.777996063232422</v>
      </c>
      <c r="AA1733">
        <v>22.141875267028809</v>
      </c>
      <c r="AB1733">
        <v>3.5427000427246093E-2</v>
      </c>
      <c r="AC1733" s="2">
        <f t="shared" si="165"/>
        <v>3.5427000427246093E-2</v>
      </c>
      <c r="AD1733">
        <v>12.604949340820312</v>
      </c>
      <c r="AE1733">
        <v>18.279901356350187</v>
      </c>
      <c r="AH1733" s="2">
        <f t="shared" si="166"/>
        <v>1.151</v>
      </c>
      <c r="AI1733" s="2">
        <f>IF(ISNUMBER(AH1733),SUMIFS($AH$1:AH1733,$A$1:A1733,A1733,C$1:$C1733,C1733,$G$1:G1733,G1733,$E$1:E1733,E1733),"")</f>
        <v>16.294</v>
      </c>
      <c r="AJ1733">
        <f t="shared" si="167"/>
        <v>16</v>
      </c>
    </row>
    <row r="1734" spans="1:36" x14ac:dyDescent="0.25">
      <c r="A1734" s="14" t="s">
        <v>100</v>
      </c>
      <c r="B1734" t="s">
        <v>98</v>
      </c>
      <c r="C1734" t="s">
        <v>105</v>
      </c>
      <c r="D1734" s="13">
        <v>42144</v>
      </c>
      <c r="E1734">
        <v>3</v>
      </c>
      <c r="F1734">
        <v>350</v>
      </c>
      <c r="G1734" s="2" t="s">
        <v>89</v>
      </c>
      <c r="H1734" s="2" t="s">
        <v>13</v>
      </c>
      <c r="I1734">
        <v>9</v>
      </c>
      <c r="J1734" s="2" t="s">
        <v>77</v>
      </c>
      <c r="K1734" s="2">
        <v>350</v>
      </c>
      <c r="L1734" s="2"/>
      <c r="M1734" s="2" t="str">
        <f t="shared" si="162"/>
        <v/>
      </c>
      <c r="N1734">
        <v>617.53895880059258</v>
      </c>
      <c r="O1734" s="2">
        <f t="shared" si="163"/>
        <v>61.753895880059261</v>
      </c>
      <c r="P1734" s="2">
        <f>IF(ISNUMBER(O1734),SUMIFS(O$1:$O1734,A$1:$A1734,A1734,C$1:$C1734,C1734,G$1:$G1734,G1734,E$1:$E1734,E1734),"")</f>
        <v>978.33952816207761</v>
      </c>
      <c r="U1734" t="str">
        <f t="shared" si="164"/>
        <v/>
      </c>
      <c r="V1734">
        <v>22.144030570983887</v>
      </c>
      <c r="W1734">
        <v>14.753311157226563</v>
      </c>
      <c r="X1734">
        <v>80.183372497558594</v>
      </c>
      <c r="Y1734">
        <v>39.962203979492188</v>
      </c>
      <c r="Z1734">
        <v>90.844356536865234</v>
      </c>
      <c r="AA1734">
        <v>23.831485748291016</v>
      </c>
      <c r="AB1734">
        <v>3.8130377197265621E-2</v>
      </c>
      <c r="AC1734" s="2">
        <f t="shared" si="165"/>
        <v>3.8130377197265621E-2</v>
      </c>
      <c r="AD1734">
        <v>12.829339599609375</v>
      </c>
      <c r="AE1734">
        <v>17.77219677943566</v>
      </c>
      <c r="AH1734" s="2">
        <f t="shared" si="166"/>
        <v>2.355</v>
      </c>
      <c r="AI1734" s="2">
        <f>IF(ISNUMBER(AH1734),SUMIFS($AH$1:AH1734,$A$1:A1734,A1734,C$1:$C1734,C1734,$G$1:G1734,G1734,$E$1:E1734,E1734),"")</f>
        <v>23.704999999999998</v>
      </c>
      <c r="AJ1734">
        <f t="shared" si="167"/>
        <v>16</v>
      </c>
    </row>
    <row r="1735" spans="1:36" x14ac:dyDescent="0.25">
      <c r="A1735" s="14" t="s">
        <v>99</v>
      </c>
      <c r="B1735" t="s">
        <v>98</v>
      </c>
      <c r="C1735" t="s">
        <v>105</v>
      </c>
      <c r="D1735" s="13">
        <v>42144</v>
      </c>
      <c r="E1735">
        <v>3</v>
      </c>
      <c r="F1735">
        <v>500</v>
      </c>
      <c r="G1735" s="2" t="s">
        <v>89</v>
      </c>
      <c r="H1735" s="2" t="s">
        <v>13</v>
      </c>
      <c r="I1735">
        <v>9</v>
      </c>
      <c r="J1735" s="2" t="s">
        <v>77</v>
      </c>
      <c r="K1735" s="2">
        <v>450</v>
      </c>
      <c r="L1735" s="2"/>
      <c r="M1735" s="2" t="str">
        <f t="shared" si="162"/>
        <v/>
      </c>
      <c r="N1735">
        <v>565.31596465083283</v>
      </c>
      <c r="O1735" s="2">
        <f t="shared" si="163"/>
        <v>56.531596465083283</v>
      </c>
      <c r="P1735" s="2">
        <f>IF(ISNUMBER(O1735),SUMIFS(O$1:$O1735,A$1:$A1735,A1735,C$1:$C1735,C1735,G$1:$G1735,G1735,E$1:$E1735,E1735),"")</f>
        <v>1273.158538960671</v>
      </c>
      <c r="U1735" t="str">
        <f t="shared" si="164"/>
        <v/>
      </c>
      <c r="V1735">
        <v>20.715742111206055</v>
      </c>
      <c r="W1735">
        <v>14.660115718841553</v>
      </c>
      <c r="X1735">
        <v>78.656085968017578</v>
      </c>
      <c r="Y1735">
        <v>40.042213439941406</v>
      </c>
      <c r="Z1735">
        <v>90.909858703613281</v>
      </c>
      <c r="AA1735">
        <v>26.958629608154297</v>
      </c>
      <c r="AB1735">
        <v>4.3133807373046867E-2</v>
      </c>
      <c r="AC1735" s="2">
        <f t="shared" si="165"/>
        <v>4.3133807373046867E-2</v>
      </c>
      <c r="AD1735">
        <v>12.584973754882812</v>
      </c>
      <c r="AE1735">
        <v>18.048094141724224</v>
      </c>
      <c r="AH1735" s="2">
        <f t="shared" si="166"/>
        <v>2.4380000000000002</v>
      </c>
      <c r="AI1735" s="2">
        <f>IF(ISNUMBER(AH1735),SUMIFS($AH$1:AH1735,$A$1:A1735,A1735,C$1:$C1735,C1735,$G$1:G1735,G1735,$E$1:E1735,E1735),"")</f>
        <v>33.085999999999999</v>
      </c>
      <c r="AJ1735">
        <f t="shared" si="167"/>
        <v>16</v>
      </c>
    </row>
    <row r="1736" spans="1:36" x14ac:dyDescent="0.25">
      <c r="A1736" s="14" t="s">
        <v>104</v>
      </c>
      <c r="B1736" t="s">
        <v>98</v>
      </c>
      <c r="C1736" t="s">
        <v>105</v>
      </c>
      <c r="D1736" s="13">
        <v>42144</v>
      </c>
      <c r="E1736">
        <v>4</v>
      </c>
      <c r="F1736">
        <v>0</v>
      </c>
      <c r="G1736" s="2" t="s">
        <v>89</v>
      </c>
      <c r="H1736" s="2" t="s">
        <v>13</v>
      </c>
      <c r="I1736">
        <v>9</v>
      </c>
      <c r="J1736" s="2" t="s">
        <v>77</v>
      </c>
      <c r="K1736" s="2">
        <v>0</v>
      </c>
      <c r="L1736" s="2"/>
      <c r="M1736" s="2" t="str">
        <f t="shared" si="162"/>
        <v/>
      </c>
      <c r="N1736">
        <v>145.97588791137179</v>
      </c>
      <c r="O1736" s="2">
        <f t="shared" si="163"/>
        <v>14.597588791137179</v>
      </c>
      <c r="P1736" s="2">
        <f>IF(ISNUMBER(O1736),SUMIFS(O$1:$O1736,A$1:$A1736,A1736,C$1:$C1736,C1736,G$1:$G1736,G1736,E$1:$E1736,E1736),"")</f>
        <v>491.63381616340394</v>
      </c>
      <c r="U1736" t="str">
        <f t="shared" si="164"/>
        <v/>
      </c>
      <c r="V1736">
        <v>21.651809692382813</v>
      </c>
      <c r="W1736">
        <v>16.249267578125</v>
      </c>
      <c r="X1736">
        <v>76.259819030761719</v>
      </c>
      <c r="Y1736">
        <v>38.729579925537109</v>
      </c>
      <c r="Z1736">
        <v>90.041610717773438</v>
      </c>
      <c r="AA1736">
        <v>20.958148956298828</v>
      </c>
      <c r="AB1736">
        <v>3.3533038330078126E-2</v>
      </c>
      <c r="AC1736" s="2">
        <f t="shared" si="165"/>
        <v>3.3533038330078126E-2</v>
      </c>
      <c r="AD1736">
        <v>12.201571044921875</v>
      </c>
      <c r="AE1736">
        <v>21.55425219941349</v>
      </c>
      <c r="AH1736" s="2">
        <f t="shared" si="166"/>
        <v>0.49</v>
      </c>
      <c r="AI1736" s="2">
        <f>IF(ISNUMBER(AH1736),SUMIFS($AH$1:AH1736,$A$1:A1736,A1736,C$1:$C1736,C1736,$G$1:G1736,G1736,$E$1:E1736,E1736),"")</f>
        <v>10.182</v>
      </c>
      <c r="AJ1736">
        <f t="shared" si="167"/>
        <v>16</v>
      </c>
    </row>
    <row r="1737" spans="1:36" x14ac:dyDescent="0.25">
      <c r="A1737" s="14" t="s">
        <v>103</v>
      </c>
      <c r="B1737" t="s">
        <v>98</v>
      </c>
      <c r="C1737" t="s">
        <v>105</v>
      </c>
      <c r="D1737" s="13">
        <v>42144</v>
      </c>
      <c r="E1737">
        <v>4</v>
      </c>
      <c r="F1737">
        <v>50</v>
      </c>
      <c r="G1737" s="2" t="s">
        <v>89</v>
      </c>
      <c r="H1737" s="2" t="s">
        <v>13</v>
      </c>
      <c r="I1737">
        <v>9</v>
      </c>
      <c r="J1737" s="2" t="s">
        <v>77</v>
      </c>
      <c r="K1737" s="2">
        <v>45</v>
      </c>
      <c r="L1737" s="2"/>
      <c r="M1737" s="2" t="str">
        <f t="shared" si="162"/>
        <v/>
      </c>
      <c r="N1737">
        <v>289.9048625792812</v>
      </c>
      <c r="O1737" s="2">
        <f t="shared" si="163"/>
        <v>28.990486257928119</v>
      </c>
      <c r="P1737" s="2">
        <f>IF(ISNUMBER(O1737),SUMIFS(O$1:$O1737,A$1:$A1737,A1737,C$1:$C1737,C1737,G$1:$G1737,G1737,E$1:$E1737,E1737),"")</f>
        <v>384.94852191695668</v>
      </c>
      <c r="U1737" t="str">
        <f t="shared" si="164"/>
        <v/>
      </c>
      <c r="V1737">
        <v>20.671199798583984</v>
      </c>
      <c r="W1737">
        <v>18.563883781433105</v>
      </c>
      <c r="X1737">
        <v>77.794277191162109</v>
      </c>
      <c r="Y1737">
        <v>37.108631134033203</v>
      </c>
      <c r="Z1737">
        <v>89.414165496826172</v>
      </c>
      <c r="AA1737">
        <v>21.078788757324219</v>
      </c>
      <c r="AB1737">
        <v>3.3726062011718752E-2</v>
      </c>
      <c r="AC1737" s="2">
        <f t="shared" si="165"/>
        <v>3.3726062011718752E-2</v>
      </c>
      <c r="AD1737">
        <v>12.447084350585937</v>
      </c>
      <c r="AE1737">
        <v>19.930959302325583</v>
      </c>
      <c r="AH1737" s="2">
        <f t="shared" si="166"/>
        <v>0.97799999999999998</v>
      </c>
      <c r="AI1737" s="2">
        <f>IF(ISNUMBER(AH1737),SUMIFS($AH$1:AH1737,$A$1:A1737,A1737,C$1:$C1737,C1737,$G$1:G1737,G1737,$E$1:E1737,E1737),"")</f>
        <v>8.3390000000000004</v>
      </c>
      <c r="AJ1737">
        <f t="shared" si="167"/>
        <v>16</v>
      </c>
    </row>
    <row r="1738" spans="1:36" x14ac:dyDescent="0.25">
      <c r="A1738" s="14" t="s">
        <v>102</v>
      </c>
      <c r="B1738" t="s">
        <v>98</v>
      </c>
      <c r="C1738" t="s">
        <v>105</v>
      </c>
      <c r="D1738" s="13">
        <v>42144</v>
      </c>
      <c r="E1738">
        <v>4</v>
      </c>
      <c r="F1738">
        <v>100</v>
      </c>
      <c r="G1738" s="2" t="s">
        <v>89</v>
      </c>
      <c r="H1738" s="2" t="s">
        <v>13</v>
      </c>
      <c r="I1738">
        <v>9</v>
      </c>
      <c r="J1738" s="2" t="s">
        <v>77</v>
      </c>
      <c r="K1738" s="2">
        <v>90</v>
      </c>
      <c r="L1738" s="2"/>
      <c r="M1738" s="2" t="str">
        <f t="shared" si="162"/>
        <v/>
      </c>
      <c r="N1738">
        <v>298.05898545487662</v>
      </c>
      <c r="O1738" s="2">
        <f t="shared" si="163"/>
        <v>29.805898545487661</v>
      </c>
      <c r="P1738" s="2">
        <f>IF(ISNUMBER(O1738),SUMIFS(O$1:$O1738,A$1:$A1738,A1738,C$1:$C1738,C1738,G$1:$G1738,G1738,E$1:$E1738,E1738),"")</f>
        <v>465.84214555721741</v>
      </c>
      <c r="U1738" t="str">
        <f t="shared" si="164"/>
        <v/>
      </c>
      <c r="V1738">
        <v>22.013825416564941</v>
      </c>
      <c r="W1738">
        <v>18.008454322814941</v>
      </c>
      <c r="X1738">
        <v>75.614398956298828</v>
      </c>
      <c r="Y1738">
        <v>40.632036209106445</v>
      </c>
      <c r="Z1738">
        <v>89.655525207519531</v>
      </c>
      <c r="AA1738">
        <v>20.26213550567627</v>
      </c>
      <c r="AB1738">
        <v>3.241941680908203E-2</v>
      </c>
      <c r="AC1738" s="2">
        <f t="shared" si="165"/>
        <v>3.241941680908203E-2</v>
      </c>
      <c r="AD1738">
        <v>12.098303833007813</v>
      </c>
      <c r="AE1738">
        <v>20.710716268739588</v>
      </c>
      <c r="AH1738" s="2">
        <f t="shared" si="166"/>
        <v>0.96599999999999997</v>
      </c>
      <c r="AI1738" s="2">
        <f>IF(ISNUMBER(AH1738),SUMIFS($AH$1:AH1738,$A$1:A1738,A1738,C$1:$C1738,C1738,$G$1:G1738,G1738,$E$1:E1738,E1738),"")</f>
        <v>10.137</v>
      </c>
      <c r="AJ1738">
        <f t="shared" si="167"/>
        <v>16</v>
      </c>
    </row>
    <row r="1739" spans="1:36" x14ac:dyDescent="0.25">
      <c r="A1739" s="14" t="s">
        <v>101</v>
      </c>
      <c r="B1739" t="s">
        <v>98</v>
      </c>
      <c r="C1739" t="s">
        <v>105</v>
      </c>
      <c r="D1739" s="13">
        <v>42144</v>
      </c>
      <c r="E1739">
        <v>4</v>
      </c>
      <c r="F1739">
        <v>200</v>
      </c>
      <c r="G1739" s="2" t="s">
        <v>89</v>
      </c>
      <c r="H1739" s="2" t="s">
        <v>13</v>
      </c>
      <c r="I1739">
        <v>9</v>
      </c>
      <c r="J1739" s="2" t="s">
        <v>77</v>
      </c>
      <c r="K1739" s="2">
        <v>180</v>
      </c>
      <c r="L1739" s="2"/>
      <c r="M1739" s="2" t="str">
        <f t="shared" si="162"/>
        <v/>
      </c>
      <c r="N1739">
        <v>591.70349945257703</v>
      </c>
      <c r="O1739" s="2">
        <f t="shared" si="163"/>
        <v>59.170349945257705</v>
      </c>
      <c r="P1739" s="2">
        <f>IF(ISNUMBER(O1739),SUMIFS(O$1:$O1739,A$1:$A1739,A1739,C$1:$C1739,C1739,G$1:$G1739,G1739,E$1:$E1739,E1739),"")</f>
        <v>665.9457442120414</v>
      </c>
      <c r="U1739" t="str">
        <f t="shared" si="164"/>
        <v/>
      </c>
      <c r="V1739">
        <v>23.921816825866699</v>
      </c>
      <c r="W1739">
        <v>13.862773895263672</v>
      </c>
      <c r="X1739">
        <v>74.714691162109375</v>
      </c>
      <c r="Y1739">
        <v>46.204090118408203</v>
      </c>
      <c r="Z1739">
        <v>91.41925048828125</v>
      </c>
      <c r="AA1739">
        <v>23.390883445739746</v>
      </c>
      <c r="AB1739">
        <v>3.7425413513183597E-2</v>
      </c>
      <c r="AC1739" s="2">
        <f t="shared" si="165"/>
        <v>3.7425413513183597E-2</v>
      </c>
      <c r="AD1739">
        <v>11.954350585937501</v>
      </c>
      <c r="AE1739">
        <v>18.393414703377804</v>
      </c>
      <c r="AH1739" s="2">
        <f t="shared" si="166"/>
        <v>2.214</v>
      </c>
      <c r="AI1739" s="2">
        <f>IF(ISNUMBER(AH1739),SUMIFS($AH$1:AH1739,$A$1:A1739,A1739,C$1:$C1739,C1739,$G$1:G1739,G1739,$E$1:E1739,E1739),"")</f>
        <v>14.983000000000001</v>
      </c>
      <c r="AJ1739">
        <f t="shared" si="167"/>
        <v>16</v>
      </c>
    </row>
    <row r="1740" spans="1:36" x14ac:dyDescent="0.25">
      <c r="A1740" s="14" t="s">
        <v>100</v>
      </c>
      <c r="B1740" t="s">
        <v>98</v>
      </c>
      <c r="C1740" t="s">
        <v>105</v>
      </c>
      <c r="D1740" s="13">
        <v>42144</v>
      </c>
      <c r="E1740">
        <v>4</v>
      </c>
      <c r="F1740">
        <v>350</v>
      </c>
      <c r="G1740" s="2" t="s">
        <v>89</v>
      </c>
      <c r="H1740" s="2" t="s">
        <v>13</v>
      </c>
      <c r="I1740">
        <v>9</v>
      </c>
      <c r="J1740" s="2" t="s">
        <v>77</v>
      </c>
      <c r="K1740" s="2">
        <v>350</v>
      </c>
      <c r="L1740" s="2"/>
      <c r="M1740" s="2" t="str">
        <f t="shared" si="162"/>
        <v/>
      </c>
      <c r="N1740">
        <v>494.41483704431909</v>
      </c>
      <c r="O1740" s="2">
        <f t="shared" si="163"/>
        <v>49.44148370443191</v>
      </c>
      <c r="P1740" s="2">
        <f>IF(ISNUMBER(O1740),SUMIFS(O$1:$O1740,A$1:$A1740,A1740,C$1:$C1740,C1740,G$1:$G1740,G1740,E$1:$E1740,E1740),"")</f>
        <v>844.51319813444434</v>
      </c>
      <c r="U1740" t="str">
        <f t="shared" si="164"/>
        <v/>
      </c>
      <c r="V1740">
        <v>20.431028366088867</v>
      </c>
      <c r="W1740">
        <v>18.546196937561035</v>
      </c>
      <c r="X1740">
        <v>80.974922180175781</v>
      </c>
      <c r="Y1740">
        <v>37.605966567993164</v>
      </c>
      <c r="Z1740">
        <v>90.242141723632813</v>
      </c>
      <c r="AA1740">
        <v>22.611136436462402</v>
      </c>
      <c r="AB1740">
        <v>3.6177818298339846E-2</v>
      </c>
      <c r="AC1740" s="2">
        <f t="shared" si="165"/>
        <v>3.6177818298339846E-2</v>
      </c>
      <c r="AD1740">
        <v>12.955987548828125</v>
      </c>
      <c r="AE1740">
        <v>19.467584208620064</v>
      </c>
      <c r="AH1740" s="2">
        <f t="shared" si="166"/>
        <v>1.7889999999999999</v>
      </c>
      <c r="AI1740" s="2">
        <f>IF(ISNUMBER(AH1740),SUMIFS($AH$1:AH1740,$A$1:A1740,A1740,C$1:$C1740,C1740,$G$1:G1740,G1740,$E$1:E1740,E1740),"")</f>
        <v>19.286000000000001</v>
      </c>
      <c r="AJ1740">
        <f t="shared" si="167"/>
        <v>16</v>
      </c>
    </row>
    <row r="1741" spans="1:36" x14ac:dyDescent="0.25">
      <c r="A1741" s="14" t="s">
        <v>99</v>
      </c>
      <c r="B1741" t="s">
        <v>98</v>
      </c>
      <c r="C1741" t="s">
        <v>105</v>
      </c>
      <c r="D1741" s="13">
        <v>42144</v>
      </c>
      <c r="E1741">
        <v>4</v>
      </c>
      <c r="F1741">
        <v>500</v>
      </c>
      <c r="G1741" s="2" t="s">
        <v>89</v>
      </c>
      <c r="H1741" s="2" t="s">
        <v>13</v>
      </c>
      <c r="I1741">
        <v>9</v>
      </c>
      <c r="J1741" s="2" t="s">
        <v>77</v>
      </c>
      <c r="K1741" s="2">
        <v>450</v>
      </c>
      <c r="L1741" s="2"/>
      <c r="M1741" s="2" t="str">
        <f t="shared" si="162"/>
        <v/>
      </c>
      <c r="N1741">
        <v>759.74497954436902</v>
      </c>
      <c r="O1741" s="2">
        <f t="shared" si="163"/>
        <v>75.974497954436899</v>
      </c>
      <c r="P1741" s="2">
        <f>IF(ISNUMBER(O1741),SUMIFS(O$1:$O1741,A$1:$A1741,A1741,C$1:$C1741,C1741,G$1:$G1741,G1741,E$1:$E1741,E1741),"")</f>
        <v>1166.2615625204153</v>
      </c>
      <c r="U1741" t="str">
        <f t="shared" si="164"/>
        <v/>
      </c>
      <c r="V1741">
        <v>21.471845626831055</v>
      </c>
      <c r="W1741">
        <v>16.57758617401123</v>
      </c>
      <c r="X1741">
        <v>78.565727233886719</v>
      </c>
      <c r="Y1741">
        <v>40.791847229003906</v>
      </c>
      <c r="Z1741">
        <v>91.050930023193359</v>
      </c>
      <c r="AA1741">
        <v>24.97718620300293</v>
      </c>
      <c r="AB1741">
        <v>3.9963497924804685E-2</v>
      </c>
      <c r="AC1741" s="2">
        <f t="shared" si="165"/>
        <v>3.9963497924804685E-2</v>
      </c>
      <c r="AD1741">
        <v>12.570516357421875</v>
      </c>
      <c r="AE1741">
        <v>17.597034452682074</v>
      </c>
      <c r="AH1741" s="2">
        <f t="shared" si="166"/>
        <v>3.036</v>
      </c>
      <c r="AI1741" s="2">
        <f>IF(ISNUMBER(AH1741),SUMIFS($AH$1:AH1741,$A$1:A1741,A1741,C$1:$C1741,C1741,$G$1:G1741,G1741,$E$1:E1741,E1741),"")</f>
        <v>30.556000000000001</v>
      </c>
      <c r="AJ1741">
        <f t="shared" si="167"/>
        <v>16</v>
      </c>
    </row>
    <row r="1742" spans="1:36" x14ac:dyDescent="0.25">
      <c r="A1742" s="14" t="s">
        <v>104</v>
      </c>
      <c r="B1742" t="s">
        <v>98</v>
      </c>
      <c r="C1742" t="s">
        <v>105</v>
      </c>
      <c r="D1742" s="13">
        <v>42249</v>
      </c>
      <c r="E1742">
        <v>1</v>
      </c>
      <c r="F1742">
        <v>0</v>
      </c>
      <c r="G1742" s="2" t="s">
        <v>87</v>
      </c>
      <c r="H1742" s="2" t="s">
        <v>10</v>
      </c>
      <c r="I1742">
        <v>1</v>
      </c>
      <c r="J1742" s="2" t="s">
        <v>77</v>
      </c>
      <c r="K1742" s="2">
        <v>0</v>
      </c>
      <c r="L1742" s="2"/>
      <c r="M1742" s="2" t="str">
        <f t="shared" si="162"/>
        <v/>
      </c>
      <c r="N1742">
        <v>99.002668914173341</v>
      </c>
      <c r="O1742" s="2">
        <f t="shared" si="163"/>
        <v>9.9002668914173348</v>
      </c>
      <c r="P1742" s="2">
        <f>IF(ISNUMBER(O1742),SUMIFS(O$1:$O1742,A$1:$A1742,A1742,C$1:$C1742,C1742,G$1:$G1742,G1742,E$1:$E1742,E1742),"")</f>
        <v>9.9002668914173348</v>
      </c>
      <c r="U1742" t="str">
        <f t="shared" si="164"/>
        <v/>
      </c>
      <c r="V1742">
        <v>19.795296669006348</v>
      </c>
      <c r="W1742">
        <v>23.146979331970215</v>
      </c>
      <c r="X1742">
        <v>80.644092559814453</v>
      </c>
      <c r="Y1742">
        <v>36.329013824462891</v>
      </c>
      <c r="Z1742">
        <v>91.646240234375</v>
      </c>
      <c r="AA1742">
        <v>16.463738441467285</v>
      </c>
      <c r="AB1742">
        <v>2.6341981506347655E-2</v>
      </c>
      <c r="AC1742" s="2">
        <f t="shared" si="165"/>
        <v>2.6341981506347655E-2</v>
      </c>
      <c r="AD1742">
        <v>12.903054809570312</v>
      </c>
      <c r="AE1742">
        <v>19.491150442477874</v>
      </c>
      <c r="AH1742" s="2">
        <f t="shared" si="166"/>
        <v>0.26100000000000001</v>
      </c>
      <c r="AI1742" s="2">
        <f>IF(ISNUMBER(AH1742),SUMIFS($AH$1:AH1742,$A$1:A1742,A1742,C$1:$C1742,C1742,$G$1:G1742,G1742,$E$1:E1742,E1742),"")</f>
        <v>0.26100000000000001</v>
      </c>
      <c r="AJ1742">
        <f t="shared" si="167"/>
        <v>16</v>
      </c>
    </row>
    <row r="1743" spans="1:36" x14ac:dyDescent="0.25">
      <c r="A1743" s="14" t="s">
        <v>103</v>
      </c>
      <c r="B1743" t="s">
        <v>98</v>
      </c>
      <c r="C1743" t="s">
        <v>105</v>
      </c>
      <c r="D1743" s="13">
        <v>42249</v>
      </c>
      <c r="E1743">
        <v>1</v>
      </c>
      <c r="F1743">
        <v>50</v>
      </c>
      <c r="G1743" s="2" t="s">
        <v>87</v>
      </c>
      <c r="H1743" s="2" t="s">
        <v>10</v>
      </c>
      <c r="I1743">
        <v>1</v>
      </c>
      <c r="J1743" s="2" t="s">
        <v>77</v>
      </c>
      <c r="K1743" s="2">
        <v>45</v>
      </c>
      <c r="L1743" s="2"/>
      <c r="M1743" s="2" t="str">
        <f t="shared" si="162"/>
        <v/>
      </c>
      <c r="N1743">
        <v>264.36461524180822</v>
      </c>
      <c r="O1743" s="2">
        <f t="shared" si="163"/>
        <v>26.436461524180821</v>
      </c>
      <c r="P1743" s="2">
        <f>IF(ISNUMBER(O1743),SUMIFS(O$1:$O1743,A$1:$A1743,A1743,C$1:$C1743,C1743,G$1:$G1743,G1743,E$1:$E1743,E1743),"")</f>
        <v>26.436461524180821</v>
      </c>
      <c r="U1743" t="str">
        <f t="shared" si="164"/>
        <v/>
      </c>
      <c r="V1743">
        <v>20.43742847442627</v>
      </c>
      <c r="W1743">
        <v>26.019796371459961</v>
      </c>
      <c r="X1743">
        <v>81.160003662109375</v>
      </c>
      <c r="Y1743">
        <v>38.717021942138672</v>
      </c>
      <c r="Z1743">
        <v>92.247390747070313</v>
      </c>
      <c r="AA1743">
        <v>14.769728660583496</v>
      </c>
      <c r="AB1743">
        <v>2.363156585693359E-2</v>
      </c>
      <c r="AC1743" s="2">
        <f t="shared" si="165"/>
        <v>2.363156585693359E-2</v>
      </c>
      <c r="AD1743">
        <v>12.985600585937501</v>
      </c>
      <c r="AE1743">
        <v>22.305764411027571</v>
      </c>
      <c r="AH1743" s="2">
        <f t="shared" si="166"/>
        <v>0.625</v>
      </c>
      <c r="AI1743" s="2">
        <f>IF(ISNUMBER(AH1743),SUMIFS($AH$1:AH1743,$A$1:A1743,A1743,C$1:$C1743,C1743,$G$1:G1743,G1743,$E$1:E1743,E1743),"")</f>
        <v>0.625</v>
      </c>
      <c r="AJ1743">
        <f t="shared" si="167"/>
        <v>16</v>
      </c>
    </row>
    <row r="1744" spans="1:36" x14ac:dyDescent="0.25">
      <c r="A1744" s="14" t="s">
        <v>102</v>
      </c>
      <c r="B1744" t="s">
        <v>98</v>
      </c>
      <c r="C1744" t="s">
        <v>105</v>
      </c>
      <c r="D1744" s="13">
        <v>42249</v>
      </c>
      <c r="E1744">
        <v>1</v>
      </c>
      <c r="F1744">
        <v>100</v>
      </c>
      <c r="G1744" s="2" t="s">
        <v>87</v>
      </c>
      <c r="H1744" s="2" t="s">
        <v>10</v>
      </c>
      <c r="I1744">
        <v>1</v>
      </c>
      <c r="J1744" s="2" t="s">
        <v>77</v>
      </c>
      <c r="K1744" s="2">
        <v>90</v>
      </c>
      <c r="L1744" s="2"/>
      <c r="M1744" s="2" t="str">
        <f t="shared" si="162"/>
        <v/>
      </c>
      <c r="N1744">
        <v>141.39984074842937</v>
      </c>
      <c r="O1744" s="2">
        <f t="shared" si="163"/>
        <v>14.139984074842937</v>
      </c>
      <c r="P1744" s="2">
        <f>IF(ISNUMBER(O1744),SUMIFS(O$1:$O1744,A$1:$A1744,A1744,C$1:$C1744,C1744,G$1:$G1744,G1744,E$1:$E1744,E1744),"")</f>
        <v>14.139984074842937</v>
      </c>
      <c r="U1744" t="str">
        <f t="shared" si="164"/>
        <v/>
      </c>
      <c r="V1744">
        <v>21.240681648254395</v>
      </c>
      <c r="W1744">
        <v>22.789059638977051</v>
      </c>
      <c r="X1744">
        <v>80.274616241455078</v>
      </c>
      <c r="Y1744">
        <v>38.787069320678711</v>
      </c>
      <c r="Z1744">
        <v>92.215927124023438</v>
      </c>
      <c r="AA1744">
        <v>16.062345027923584</v>
      </c>
      <c r="AB1744">
        <v>2.5699752044677733E-2</v>
      </c>
      <c r="AC1744" s="2">
        <f t="shared" si="165"/>
        <v>2.5699752044677733E-2</v>
      </c>
      <c r="AD1744">
        <v>12.843938598632812</v>
      </c>
      <c r="AE1744">
        <v>20.878570235510274</v>
      </c>
      <c r="AH1744" s="2">
        <f t="shared" si="166"/>
        <v>0.36299999999999999</v>
      </c>
      <c r="AI1744" s="2">
        <f>IF(ISNUMBER(AH1744),SUMIFS($AH$1:AH1744,$A$1:A1744,A1744,C$1:$C1744,C1744,$G$1:G1744,G1744,$E$1:E1744,E1744),"")</f>
        <v>0.36299999999999999</v>
      </c>
      <c r="AJ1744">
        <f t="shared" si="167"/>
        <v>16</v>
      </c>
    </row>
    <row r="1745" spans="1:36" x14ac:dyDescent="0.25">
      <c r="A1745" s="14" t="s">
        <v>101</v>
      </c>
      <c r="B1745" t="s">
        <v>98</v>
      </c>
      <c r="C1745" t="s">
        <v>105</v>
      </c>
      <c r="D1745" s="13">
        <v>42249</v>
      </c>
      <c r="E1745">
        <v>1</v>
      </c>
      <c r="F1745">
        <v>200</v>
      </c>
      <c r="G1745" s="2" t="s">
        <v>87</v>
      </c>
      <c r="H1745" s="2" t="s">
        <v>10</v>
      </c>
      <c r="I1745">
        <v>1</v>
      </c>
      <c r="J1745" s="2" t="s">
        <v>77</v>
      </c>
      <c r="K1745" s="2">
        <v>180</v>
      </c>
      <c r="L1745" s="2"/>
      <c r="M1745" s="2" t="str">
        <f t="shared" si="162"/>
        <v/>
      </c>
      <c r="N1745">
        <v>731.22882111646152</v>
      </c>
      <c r="O1745" s="2">
        <f t="shared" si="163"/>
        <v>73.122882111646149</v>
      </c>
      <c r="P1745" s="2">
        <f>IF(ISNUMBER(O1745),SUMIFS(O$1:$O1745,A$1:$A1745,A1745,C$1:$C1745,C1745,G$1:$G1745,G1745,E$1:$E1745,E1745),"")</f>
        <v>73.122882111646149</v>
      </c>
      <c r="U1745" t="str">
        <f t="shared" si="164"/>
        <v/>
      </c>
      <c r="V1745">
        <v>20.62065315246582</v>
      </c>
      <c r="W1745">
        <v>24.852335929870605</v>
      </c>
      <c r="X1745">
        <v>82.124027252197266</v>
      </c>
      <c r="Y1745">
        <v>39.102481842041016</v>
      </c>
      <c r="Z1745">
        <v>92.358180999755859</v>
      </c>
      <c r="AA1745">
        <v>15.620474815368652</v>
      </c>
      <c r="AB1745">
        <v>2.4992759704589841E-2</v>
      </c>
      <c r="AC1745" s="2">
        <f t="shared" si="165"/>
        <v>2.4992759704589841E-2</v>
      </c>
      <c r="AD1745">
        <v>13.139844360351562</v>
      </c>
      <c r="AE1745">
        <v>21.067415730337078</v>
      </c>
      <c r="AH1745" s="2">
        <f t="shared" si="166"/>
        <v>1.8280000000000001</v>
      </c>
      <c r="AI1745" s="2">
        <f>IF(ISNUMBER(AH1745),SUMIFS($AH$1:AH1745,$A$1:A1745,A1745,C$1:$C1745,C1745,$G$1:G1745,G1745,$E$1:E1745,E1745),"")</f>
        <v>1.8280000000000001</v>
      </c>
      <c r="AJ1745">
        <f t="shared" si="167"/>
        <v>16</v>
      </c>
    </row>
    <row r="1746" spans="1:36" x14ac:dyDescent="0.25">
      <c r="A1746" s="14" t="s">
        <v>100</v>
      </c>
      <c r="B1746" t="s">
        <v>98</v>
      </c>
      <c r="C1746" t="s">
        <v>105</v>
      </c>
      <c r="D1746" s="13">
        <v>42249</v>
      </c>
      <c r="E1746">
        <v>1</v>
      </c>
      <c r="F1746">
        <v>350</v>
      </c>
      <c r="G1746" s="2" t="s">
        <v>87</v>
      </c>
      <c r="H1746" s="2" t="s">
        <v>10</v>
      </c>
      <c r="I1746">
        <v>1</v>
      </c>
      <c r="J1746" s="2" t="s">
        <v>77</v>
      </c>
      <c r="K1746" s="2">
        <v>350</v>
      </c>
      <c r="L1746" s="2"/>
      <c r="M1746" s="2" t="str">
        <f t="shared" si="162"/>
        <v/>
      </c>
      <c r="N1746">
        <v>835.57413212585629</v>
      </c>
      <c r="O1746" s="2">
        <f t="shared" si="163"/>
        <v>83.557413212585629</v>
      </c>
      <c r="P1746" s="2">
        <f>IF(ISNUMBER(O1746),SUMIFS(O$1:$O1746,A$1:$A1746,A1746,C$1:$C1746,C1746,G$1:$G1746,G1746,E$1:$E1746,E1746),"")</f>
        <v>83.557413212585629</v>
      </c>
      <c r="U1746" t="str">
        <f t="shared" si="164"/>
        <v/>
      </c>
      <c r="V1746">
        <v>21.288106918334961</v>
      </c>
      <c r="W1746">
        <v>24.378154754638672</v>
      </c>
      <c r="X1746">
        <v>79.962314605712891</v>
      </c>
      <c r="Y1746">
        <v>39.665824890136719</v>
      </c>
      <c r="Z1746">
        <v>92.422988891601563</v>
      </c>
      <c r="AA1746">
        <v>16.193848609924316</v>
      </c>
      <c r="AB1746">
        <v>2.5910157775878906E-2</v>
      </c>
      <c r="AC1746" s="2">
        <f t="shared" si="165"/>
        <v>2.5910157775878906E-2</v>
      </c>
      <c r="AD1746">
        <v>12.793970336914063</v>
      </c>
      <c r="AE1746">
        <v>19.885057471264368</v>
      </c>
      <c r="AH1746" s="2">
        <f t="shared" si="166"/>
        <v>2.165</v>
      </c>
      <c r="AI1746" s="2">
        <f>IF(ISNUMBER(AH1746),SUMIFS($AH$1:AH1746,$A$1:A1746,A1746,C$1:$C1746,C1746,$G$1:G1746,G1746,$E$1:E1746,E1746),"")</f>
        <v>2.165</v>
      </c>
      <c r="AJ1746">
        <f t="shared" si="167"/>
        <v>16</v>
      </c>
    </row>
    <row r="1747" spans="1:36" x14ac:dyDescent="0.25">
      <c r="A1747" s="14" t="s">
        <v>99</v>
      </c>
      <c r="B1747" t="s">
        <v>98</v>
      </c>
      <c r="C1747" t="s">
        <v>105</v>
      </c>
      <c r="D1747" s="13">
        <v>42249</v>
      </c>
      <c r="E1747">
        <v>1</v>
      </c>
      <c r="F1747">
        <v>500</v>
      </c>
      <c r="G1747" s="2" t="s">
        <v>87</v>
      </c>
      <c r="H1747" s="2" t="s">
        <v>10</v>
      </c>
      <c r="I1747">
        <v>1</v>
      </c>
      <c r="J1747" s="2" t="s">
        <v>77</v>
      </c>
      <c r="K1747" s="2">
        <v>450</v>
      </c>
      <c r="L1747" s="2"/>
      <c r="M1747" s="2" t="str">
        <f t="shared" si="162"/>
        <v/>
      </c>
      <c r="N1747">
        <v>739.43724559626014</v>
      </c>
      <c r="O1747" s="2">
        <f t="shared" si="163"/>
        <v>73.94372455962602</v>
      </c>
      <c r="P1747" s="2">
        <f>IF(ISNUMBER(O1747),SUMIFS(O$1:$O1747,A$1:$A1747,A1747,C$1:$C1747,C1747,G$1:$G1747,G1747,E$1:$E1747,E1747),"")</f>
        <v>73.94372455962602</v>
      </c>
      <c r="U1747" t="str">
        <f t="shared" si="164"/>
        <v/>
      </c>
      <c r="V1747">
        <v>19.938564300537109</v>
      </c>
      <c r="W1747">
        <v>21.635319709777832</v>
      </c>
      <c r="X1747">
        <v>81.831752777099609</v>
      </c>
      <c r="Y1747">
        <v>37.818717956542969</v>
      </c>
      <c r="Z1747">
        <v>92.053943634033203</v>
      </c>
      <c r="AA1747">
        <v>19.260299682617188</v>
      </c>
      <c r="AB1747">
        <v>3.08164794921875E-2</v>
      </c>
      <c r="AC1747" s="2">
        <f t="shared" si="165"/>
        <v>3.08164794921875E-2</v>
      </c>
      <c r="AD1747">
        <v>13.093080444335937</v>
      </c>
      <c r="AE1747">
        <v>18.197088465845464</v>
      </c>
      <c r="AH1747" s="2">
        <f t="shared" si="166"/>
        <v>2.2789999999999999</v>
      </c>
      <c r="AI1747" s="2">
        <f>IF(ISNUMBER(AH1747),SUMIFS($AH$1:AH1747,$A$1:A1747,A1747,C$1:$C1747,C1747,$G$1:G1747,G1747,$E$1:E1747,E1747),"")</f>
        <v>2.2789999999999999</v>
      </c>
      <c r="AJ1747">
        <f t="shared" si="167"/>
        <v>16</v>
      </c>
    </row>
    <row r="1748" spans="1:36" x14ac:dyDescent="0.25">
      <c r="A1748" s="14" t="s">
        <v>104</v>
      </c>
      <c r="B1748" t="s">
        <v>98</v>
      </c>
      <c r="C1748" t="s">
        <v>105</v>
      </c>
      <c r="D1748" s="13">
        <v>42249</v>
      </c>
      <c r="E1748">
        <v>2</v>
      </c>
      <c r="F1748">
        <v>0</v>
      </c>
      <c r="G1748" s="2" t="s">
        <v>87</v>
      </c>
      <c r="H1748" s="2" t="s">
        <v>10</v>
      </c>
      <c r="I1748">
        <v>1</v>
      </c>
      <c r="J1748" s="2" t="s">
        <v>77</v>
      </c>
      <c r="K1748" s="2">
        <v>0</v>
      </c>
      <c r="L1748" s="2"/>
      <c r="M1748" s="2" t="str">
        <f t="shared" si="162"/>
        <v/>
      </c>
      <c r="N1748">
        <v>137.72893772893775</v>
      </c>
      <c r="O1748" s="2">
        <f t="shared" si="163"/>
        <v>13.772893772893775</v>
      </c>
      <c r="P1748" s="2">
        <f>IF(ISNUMBER(O1748),SUMIFS(O$1:$O1748,A$1:$A1748,A1748,C$1:$C1748,C1748,G$1:$G1748,G1748,E$1:$E1748,E1748),"")</f>
        <v>13.772893772893775</v>
      </c>
      <c r="U1748" t="str">
        <f t="shared" si="164"/>
        <v/>
      </c>
      <c r="V1748">
        <v>20.393890380859375</v>
      </c>
      <c r="W1748">
        <v>23.775149345397949</v>
      </c>
      <c r="X1748">
        <v>80.915256500244141</v>
      </c>
      <c r="Y1748">
        <v>38.333444595336914</v>
      </c>
      <c r="Z1748">
        <v>92.351963043212891</v>
      </c>
      <c r="AA1748">
        <v>16.74289608001709</v>
      </c>
      <c r="AB1748">
        <v>2.6788633728027342E-2</v>
      </c>
      <c r="AC1748" s="2">
        <f t="shared" si="165"/>
        <v>2.6788633728027342E-2</v>
      </c>
      <c r="AD1748">
        <v>12.946441040039062</v>
      </c>
      <c r="AE1748">
        <v>23.241758241758244</v>
      </c>
      <c r="AH1748" s="2">
        <f t="shared" si="166"/>
        <v>0.36899999999999999</v>
      </c>
      <c r="AI1748" s="2">
        <f>IF(ISNUMBER(AH1748),SUMIFS($AH$1:AH1748,$A$1:A1748,A1748,C$1:$C1748,C1748,$G$1:G1748,G1748,$E$1:E1748,E1748),"")</f>
        <v>0.36899999999999999</v>
      </c>
      <c r="AJ1748">
        <f t="shared" si="167"/>
        <v>16</v>
      </c>
    </row>
    <row r="1749" spans="1:36" x14ac:dyDescent="0.25">
      <c r="A1749" s="14" t="s">
        <v>103</v>
      </c>
      <c r="B1749" t="s">
        <v>98</v>
      </c>
      <c r="C1749" t="s">
        <v>105</v>
      </c>
      <c r="D1749" s="13">
        <v>42249</v>
      </c>
      <c r="E1749">
        <v>2</v>
      </c>
      <c r="F1749">
        <v>50</v>
      </c>
      <c r="G1749" s="2" t="s">
        <v>87</v>
      </c>
      <c r="H1749" s="2" t="s">
        <v>10</v>
      </c>
      <c r="I1749">
        <v>1</v>
      </c>
      <c r="J1749" s="2" t="s">
        <v>77</v>
      </c>
      <c r="K1749" s="2">
        <v>45</v>
      </c>
      <c r="L1749" s="2"/>
      <c r="M1749" s="2" t="str">
        <f t="shared" si="162"/>
        <v/>
      </c>
      <c r="N1749">
        <v>287.707261292167</v>
      </c>
      <c r="O1749" s="2">
        <f t="shared" si="163"/>
        <v>28.770726129216701</v>
      </c>
      <c r="P1749" s="2">
        <f>IF(ISNUMBER(O1749),SUMIFS(O$1:$O1749,A$1:$A1749,A1749,C$1:$C1749,C1749,G$1:$G1749,G1749,E$1:$E1749,E1749),"")</f>
        <v>28.770726129216701</v>
      </c>
      <c r="U1749" t="str">
        <f t="shared" si="164"/>
        <v/>
      </c>
      <c r="V1749">
        <v>19.34047794342041</v>
      </c>
      <c r="W1749">
        <v>24.110996246337891</v>
      </c>
      <c r="X1749">
        <v>81.443813323974609</v>
      </c>
      <c r="Y1749">
        <v>36.06822395324707</v>
      </c>
      <c r="Z1749">
        <v>91.571609497070313</v>
      </c>
      <c r="AA1749">
        <v>17.142929077148438</v>
      </c>
      <c r="AB1749">
        <v>2.7428686523437502E-2</v>
      </c>
      <c r="AC1749" s="2">
        <f t="shared" si="165"/>
        <v>2.7428686523437502E-2</v>
      </c>
      <c r="AD1749">
        <v>13.031010131835938</v>
      </c>
      <c r="AE1749">
        <v>20.943396226415096</v>
      </c>
      <c r="AH1749" s="2">
        <f t="shared" si="166"/>
        <v>0.78900000000000003</v>
      </c>
      <c r="AI1749" s="2">
        <f>IF(ISNUMBER(AH1749),SUMIFS($AH$1:AH1749,$A$1:A1749,A1749,C$1:$C1749,C1749,$G$1:G1749,G1749,$E$1:E1749,E1749),"")</f>
        <v>0.78900000000000003</v>
      </c>
      <c r="AJ1749">
        <f t="shared" si="167"/>
        <v>16</v>
      </c>
    </row>
    <row r="1750" spans="1:36" x14ac:dyDescent="0.25">
      <c r="A1750" s="14" t="s">
        <v>102</v>
      </c>
      <c r="B1750" t="s">
        <v>98</v>
      </c>
      <c r="C1750" t="s">
        <v>105</v>
      </c>
      <c r="D1750" s="13">
        <v>42249</v>
      </c>
      <c r="E1750">
        <v>2</v>
      </c>
      <c r="F1750">
        <v>100</v>
      </c>
      <c r="G1750" s="2" t="s">
        <v>87</v>
      </c>
      <c r="H1750" s="2" t="s">
        <v>10</v>
      </c>
      <c r="I1750">
        <v>1</v>
      </c>
      <c r="J1750" s="2" t="s">
        <v>77</v>
      </c>
      <c r="K1750" s="2">
        <v>90</v>
      </c>
      <c r="L1750" s="2"/>
      <c r="M1750" s="2" t="str">
        <f t="shared" si="162"/>
        <v/>
      </c>
      <c r="N1750">
        <v>182.24573780129336</v>
      </c>
      <c r="O1750" s="2">
        <f t="shared" si="163"/>
        <v>18.224573780129337</v>
      </c>
      <c r="P1750" s="2">
        <f>IF(ISNUMBER(O1750),SUMIFS(O$1:$O1750,A$1:$A1750,A1750,C$1:$C1750,C1750,G$1:$G1750,G1750,E$1:$E1750,E1750),"")</f>
        <v>18.224573780129337</v>
      </c>
      <c r="U1750" t="str">
        <f t="shared" si="164"/>
        <v/>
      </c>
      <c r="V1750">
        <v>20.039900779724121</v>
      </c>
      <c r="W1750">
        <v>24.88935375213623</v>
      </c>
      <c r="X1750">
        <v>81.258476257324219</v>
      </c>
      <c r="Y1750">
        <v>37.020990371704102</v>
      </c>
      <c r="Z1750">
        <v>91.950859069824219</v>
      </c>
      <c r="AA1750">
        <v>15.80077600479126</v>
      </c>
      <c r="AB1750">
        <v>2.5281241607666014E-2</v>
      </c>
      <c r="AC1750" s="2">
        <f t="shared" si="165"/>
        <v>2.5281241607666014E-2</v>
      </c>
      <c r="AD1750">
        <v>13.001356201171875</v>
      </c>
      <c r="AE1750">
        <v>21.527777777777779</v>
      </c>
      <c r="AH1750" s="2">
        <f t="shared" si="166"/>
        <v>0.46100000000000002</v>
      </c>
      <c r="AI1750" s="2">
        <f>IF(ISNUMBER(AH1750),SUMIFS($AH$1:AH1750,$A$1:A1750,A1750,C$1:$C1750,C1750,$G$1:G1750,G1750,$E$1:E1750,E1750),"")</f>
        <v>0.46100000000000002</v>
      </c>
      <c r="AJ1750">
        <f t="shared" si="167"/>
        <v>16</v>
      </c>
    </row>
    <row r="1751" spans="1:36" x14ac:dyDescent="0.25">
      <c r="A1751" s="14" t="s">
        <v>101</v>
      </c>
      <c r="B1751" t="s">
        <v>98</v>
      </c>
      <c r="C1751" t="s">
        <v>105</v>
      </c>
      <c r="D1751" s="13">
        <v>42249</v>
      </c>
      <c r="E1751">
        <v>2</v>
      </c>
      <c r="F1751">
        <v>200</v>
      </c>
      <c r="G1751" s="2" t="s">
        <v>87</v>
      </c>
      <c r="H1751" s="2" t="s">
        <v>10</v>
      </c>
      <c r="I1751">
        <v>1</v>
      </c>
      <c r="J1751" s="2" t="s">
        <v>77</v>
      </c>
      <c r="K1751" s="2">
        <v>180</v>
      </c>
      <c r="L1751" s="2"/>
      <c r="M1751" s="2" t="str">
        <f t="shared" si="162"/>
        <v/>
      </c>
      <c r="N1751">
        <v>528.4166262332202</v>
      </c>
      <c r="O1751" s="2">
        <f t="shared" si="163"/>
        <v>52.841662623322023</v>
      </c>
      <c r="P1751" s="2">
        <f>IF(ISNUMBER(O1751),SUMIFS(O$1:$O1751,A$1:$A1751,A1751,C$1:$C1751,C1751,G$1:$G1751,G1751,E$1:$E1751,E1751),"")</f>
        <v>52.841662623322023</v>
      </c>
      <c r="U1751" t="str">
        <f t="shared" si="164"/>
        <v/>
      </c>
      <c r="V1751">
        <v>20.27996826171875</v>
      </c>
      <c r="W1751">
        <v>24.085933685302734</v>
      </c>
      <c r="X1751">
        <v>82.077598571777344</v>
      </c>
      <c r="Y1751">
        <v>38.219953536987305</v>
      </c>
      <c r="Z1751">
        <v>92.392654418945313</v>
      </c>
      <c r="AA1751">
        <v>17.185173988342285</v>
      </c>
      <c r="AB1751">
        <v>2.7496278381347654E-2</v>
      </c>
      <c r="AC1751" s="2">
        <f t="shared" si="165"/>
        <v>2.7496278381347654E-2</v>
      </c>
      <c r="AD1751">
        <v>13.132415771484375</v>
      </c>
      <c r="AE1751">
        <v>22.292576419213976</v>
      </c>
      <c r="AH1751" s="2">
        <f t="shared" si="166"/>
        <v>1.4530000000000001</v>
      </c>
      <c r="AI1751" s="2">
        <f>IF(ISNUMBER(AH1751),SUMIFS($AH$1:AH1751,$A$1:A1751,A1751,C$1:$C1751,C1751,$G$1:G1751,G1751,$E$1:E1751,E1751),"")</f>
        <v>1.4530000000000001</v>
      </c>
      <c r="AJ1751">
        <f t="shared" si="167"/>
        <v>16</v>
      </c>
    </row>
    <row r="1752" spans="1:36" x14ac:dyDescent="0.25">
      <c r="A1752" s="14" t="s">
        <v>100</v>
      </c>
      <c r="B1752" t="s">
        <v>98</v>
      </c>
      <c r="C1752" t="s">
        <v>105</v>
      </c>
      <c r="D1752" s="13">
        <v>42249</v>
      </c>
      <c r="E1752">
        <v>2</v>
      </c>
      <c r="F1752">
        <v>350</v>
      </c>
      <c r="G1752" s="2" t="s">
        <v>87</v>
      </c>
      <c r="H1752" s="2" t="s">
        <v>10</v>
      </c>
      <c r="I1752">
        <v>1</v>
      </c>
      <c r="J1752" s="2" t="s">
        <v>77</v>
      </c>
      <c r="K1752" s="2">
        <v>350</v>
      </c>
      <c r="L1752" s="2"/>
      <c r="M1752" s="2" t="str">
        <f t="shared" si="162"/>
        <v/>
      </c>
      <c r="N1752">
        <v>773.44877344877364</v>
      </c>
      <c r="O1752" s="2">
        <f t="shared" si="163"/>
        <v>77.344877344877361</v>
      </c>
      <c r="P1752" s="2">
        <f>IF(ISNUMBER(O1752),SUMIFS(O$1:$O1752,A$1:$A1752,A1752,C$1:$C1752,C1752,G$1:$G1752,G1752,E$1:$E1752,E1752),"")</f>
        <v>77.344877344877361</v>
      </c>
      <c r="U1752" t="str">
        <f t="shared" si="164"/>
        <v/>
      </c>
      <c r="V1752">
        <v>20.595522880554199</v>
      </c>
      <c r="W1752">
        <v>23.416889190673828</v>
      </c>
      <c r="X1752">
        <v>81.97857666015625</v>
      </c>
      <c r="Y1752">
        <v>39.468343734741211</v>
      </c>
      <c r="Z1752">
        <v>92.544906616210938</v>
      </c>
      <c r="AA1752">
        <v>17.753604888916016</v>
      </c>
      <c r="AB1752">
        <v>2.8405767822265626E-2</v>
      </c>
      <c r="AC1752" s="2">
        <f t="shared" si="165"/>
        <v>2.8405767822265626E-2</v>
      </c>
      <c r="AD1752">
        <v>13.116572265625001</v>
      </c>
      <c r="AE1752">
        <v>20.764462809917358</v>
      </c>
      <c r="AH1752" s="2">
        <f t="shared" si="166"/>
        <v>2.1970000000000001</v>
      </c>
      <c r="AI1752" s="2">
        <f>IF(ISNUMBER(AH1752),SUMIFS($AH$1:AH1752,$A$1:A1752,A1752,C$1:$C1752,C1752,$G$1:G1752,G1752,$E$1:E1752,E1752),"")</f>
        <v>2.1970000000000001</v>
      </c>
      <c r="AJ1752">
        <f t="shared" si="167"/>
        <v>16</v>
      </c>
    </row>
    <row r="1753" spans="1:36" x14ac:dyDescent="0.25">
      <c r="A1753" s="14" t="s">
        <v>99</v>
      </c>
      <c r="B1753" t="s">
        <v>98</v>
      </c>
      <c r="C1753" t="s">
        <v>105</v>
      </c>
      <c r="D1753" s="13">
        <v>42249</v>
      </c>
      <c r="E1753">
        <v>2</v>
      </c>
      <c r="F1753">
        <v>500</v>
      </c>
      <c r="G1753" s="2" t="s">
        <v>87</v>
      </c>
      <c r="H1753" s="2" t="s">
        <v>10</v>
      </c>
      <c r="I1753">
        <v>1</v>
      </c>
      <c r="J1753" s="2" t="s">
        <v>77</v>
      </c>
      <c r="K1753" s="2">
        <v>450</v>
      </c>
      <c r="L1753" s="2"/>
      <c r="M1753" s="2" t="str">
        <f t="shared" si="162"/>
        <v/>
      </c>
      <c r="N1753">
        <v>766.40774513114945</v>
      </c>
      <c r="O1753" s="2">
        <f t="shared" si="163"/>
        <v>76.640774513114948</v>
      </c>
      <c r="P1753" s="2">
        <f>IF(ISNUMBER(O1753),SUMIFS(O$1:$O1753,A$1:$A1753,A1753,C$1:$C1753,C1753,G$1:$G1753,G1753,E$1:$E1753,E1753),"")</f>
        <v>76.640774513114948</v>
      </c>
      <c r="U1753" t="str">
        <f t="shared" si="164"/>
        <v/>
      </c>
      <c r="V1753">
        <v>19.600714683532715</v>
      </c>
      <c r="W1753">
        <v>22.193952560424805</v>
      </c>
      <c r="X1753">
        <v>81.646835327148438</v>
      </c>
      <c r="Y1753">
        <v>38.238868713378906</v>
      </c>
      <c r="Z1753">
        <v>92.092575073242188</v>
      </c>
      <c r="AA1753">
        <v>19.77558708190918</v>
      </c>
      <c r="AB1753">
        <v>3.164093933105469E-2</v>
      </c>
      <c r="AC1753" s="2">
        <f t="shared" si="165"/>
        <v>3.164093933105469E-2</v>
      </c>
      <c r="AD1753">
        <v>13.06349365234375</v>
      </c>
      <c r="AE1753">
        <v>19.680851063829788</v>
      </c>
      <c r="AH1753" s="2">
        <f t="shared" si="166"/>
        <v>2.4249999999999998</v>
      </c>
      <c r="AI1753" s="2">
        <f>IF(ISNUMBER(AH1753),SUMIFS($AH$1:AH1753,$A$1:A1753,A1753,C$1:$C1753,C1753,$G$1:G1753,G1753,$E$1:E1753,E1753),"")</f>
        <v>2.4249999999999998</v>
      </c>
      <c r="AJ1753">
        <f t="shared" si="167"/>
        <v>16</v>
      </c>
    </row>
    <row r="1754" spans="1:36" x14ac:dyDescent="0.25">
      <c r="A1754" s="14" t="s">
        <v>104</v>
      </c>
      <c r="B1754" t="s">
        <v>98</v>
      </c>
      <c r="C1754" t="s">
        <v>105</v>
      </c>
      <c r="D1754" s="13">
        <v>42249</v>
      </c>
      <c r="E1754">
        <v>3</v>
      </c>
      <c r="F1754">
        <v>0</v>
      </c>
      <c r="G1754" s="2" t="s">
        <v>87</v>
      </c>
      <c r="H1754" s="2" t="s">
        <v>10</v>
      </c>
      <c r="I1754">
        <v>1</v>
      </c>
      <c r="J1754" s="2" t="s">
        <v>77</v>
      </c>
      <c r="K1754" s="2">
        <v>0</v>
      </c>
      <c r="L1754" s="2"/>
      <c r="M1754" s="2" t="str">
        <f t="shared" si="162"/>
        <v/>
      </c>
      <c r="N1754">
        <v>196.40211640211641</v>
      </c>
      <c r="O1754" s="2">
        <f t="shared" si="163"/>
        <v>19.640211640211639</v>
      </c>
      <c r="P1754" s="2">
        <f>IF(ISNUMBER(O1754),SUMIFS(O$1:$O1754,A$1:$A1754,A1754,C$1:$C1754,C1754,G$1:$G1754,G1754,E$1:$E1754,E1754),"")</f>
        <v>19.640211640211639</v>
      </c>
      <c r="U1754" t="str">
        <f t="shared" si="164"/>
        <v/>
      </c>
      <c r="V1754">
        <v>20.2388916015625</v>
      </c>
      <c r="W1754">
        <v>26.574708938598633</v>
      </c>
      <c r="X1754">
        <v>81.578990936279297</v>
      </c>
      <c r="Y1754">
        <v>36.370670318603516</v>
      </c>
      <c r="Z1754">
        <v>92.058692932128906</v>
      </c>
      <c r="AA1754">
        <v>14.878066539764404</v>
      </c>
      <c r="AB1754">
        <v>2.3804906463623047E-2</v>
      </c>
      <c r="AC1754" s="2">
        <f t="shared" si="165"/>
        <v>2.3804906463623047E-2</v>
      </c>
      <c r="AD1754">
        <v>13.052638549804687</v>
      </c>
      <c r="AE1754">
        <v>33.142857142857139</v>
      </c>
      <c r="AH1754" s="2">
        <f t="shared" si="166"/>
        <v>0.46800000000000003</v>
      </c>
      <c r="AI1754" s="2">
        <f>IF(ISNUMBER(AH1754),SUMIFS($AH$1:AH1754,$A$1:A1754,A1754,C$1:$C1754,C1754,$G$1:G1754,G1754,$E$1:E1754,E1754),"")</f>
        <v>0.46800000000000003</v>
      </c>
      <c r="AJ1754">
        <f t="shared" si="167"/>
        <v>16</v>
      </c>
    </row>
    <row r="1755" spans="1:36" x14ac:dyDescent="0.25">
      <c r="A1755" s="14" t="s">
        <v>103</v>
      </c>
      <c r="B1755" t="s">
        <v>98</v>
      </c>
      <c r="C1755" t="s">
        <v>105</v>
      </c>
      <c r="D1755" s="13">
        <v>42249</v>
      </c>
      <c r="E1755">
        <v>3</v>
      </c>
      <c r="F1755">
        <v>50</v>
      </c>
      <c r="G1755" s="2" t="s">
        <v>87</v>
      </c>
      <c r="H1755" s="2" t="s">
        <v>10</v>
      </c>
      <c r="I1755">
        <v>1</v>
      </c>
      <c r="J1755" s="2" t="s">
        <v>77</v>
      </c>
      <c r="K1755" s="2">
        <v>45</v>
      </c>
      <c r="L1755" s="2"/>
      <c r="M1755" s="2" t="str">
        <f t="shared" si="162"/>
        <v/>
      </c>
      <c r="N1755">
        <v>84.316100380357412</v>
      </c>
      <c r="O1755" s="2">
        <f t="shared" si="163"/>
        <v>8.4316100380357408</v>
      </c>
      <c r="P1755" s="2">
        <f>IF(ISNUMBER(O1755),SUMIFS(O$1:$O1755,A$1:$A1755,A1755,C$1:$C1755,C1755,G$1:$G1755,G1755,E$1:$E1755,E1755),"")</f>
        <v>8.4316100380357408</v>
      </c>
      <c r="U1755" t="str">
        <f t="shared" si="164"/>
        <v/>
      </c>
      <c r="V1755">
        <v>19.483416557312012</v>
      </c>
      <c r="W1755">
        <v>25.708239555358887</v>
      </c>
      <c r="X1755">
        <v>81.8291015625</v>
      </c>
      <c r="Y1755">
        <v>35.146867752075195</v>
      </c>
      <c r="Z1755">
        <v>91.307327270507813</v>
      </c>
      <c r="AA1755">
        <v>15.935566902160645</v>
      </c>
      <c r="AB1755">
        <v>2.5496907043457032E-2</v>
      </c>
      <c r="AC1755" s="2">
        <f t="shared" si="165"/>
        <v>2.5496907043457032E-2</v>
      </c>
      <c r="AD1755">
        <v>13.092656250000001</v>
      </c>
      <c r="AE1755">
        <v>24.899598393574298</v>
      </c>
      <c r="AH1755" s="2">
        <f t="shared" si="166"/>
        <v>0.215</v>
      </c>
      <c r="AI1755" s="2">
        <f>IF(ISNUMBER(AH1755),SUMIFS($AH$1:AH1755,$A$1:A1755,A1755,C$1:$C1755,C1755,$G$1:G1755,G1755,$E$1:E1755,E1755),"")</f>
        <v>0.215</v>
      </c>
      <c r="AJ1755">
        <f t="shared" si="167"/>
        <v>16</v>
      </c>
    </row>
    <row r="1756" spans="1:36" x14ac:dyDescent="0.25">
      <c r="A1756" s="14" t="s">
        <v>102</v>
      </c>
      <c r="B1756" t="s">
        <v>98</v>
      </c>
      <c r="C1756" t="s">
        <v>105</v>
      </c>
      <c r="D1756" s="13">
        <v>42249</v>
      </c>
      <c r="E1756">
        <v>3</v>
      </c>
      <c r="F1756">
        <v>100</v>
      </c>
      <c r="G1756" s="2" t="s">
        <v>87</v>
      </c>
      <c r="H1756" s="2" t="s">
        <v>10</v>
      </c>
      <c r="I1756">
        <v>1</v>
      </c>
      <c r="J1756" s="2" t="s">
        <v>77</v>
      </c>
      <c r="K1756" s="2">
        <v>90</v>
      </c>
      <c r="L1756" s="2"/>
      <c r="M1756" s="2" t="str">
        <f t="shared" si="162"/>
        <v/>
      </c>
      <c r="N1756">
        <v>170.37702572293767</v>
      </c>
      <c r="O1756" s="2">
        <f t="shared" si="163"/>
        <v>17.037702572293767</v>
      </c>
      <c r="P1756" s="2">
        <f>IF(ISNUMBER(O1756),SUMIFS(O$1:$O1756,A$1:$A1756,A1756,C$1:$C1756,C1756,G$1:$G1756,G1756,E$1:$E1756,E1756),"")</f>
        <v>17.037702572293767</v>
      </c>
      <c r="U1756" t="str">
        <f t="shared" si="164"/>
        <v/>
      </c>
      <c r="V1756">
        <v>20.016362190246582</v>
      </c>
      <c r="W1756">
        <v>27.600581169128418</v>
      </c>
      <c r="X1756">
        <v>81.989387512207031</v>
      </c>
      <c r="Y1756">
        <v>37.013946533203125</v>
      </c>
      <c r="Z1756">
        <v>91.788204193115234</v>
      </c>
      <c r="AA1756">
        <v>14.178876876831055</v>
      </c>
      <c r="AB1756">
        <v>2.2686203002929686E-2</v>
      </c>
      <c r="AC1756" s="2">
        <f t="shared" si="165"/>
        <v>2.2686203002929686E-2</v>
      </c>
      <c r="AD1756">
        <v>13.118302001953126</v>
      </c>
      <c r="AE1756">
        <v>25.157232704402517</v>
      </c>
      <c r="AH1756" s="2">
        <f t="shared" si="166"/>
        <v>0.38700000000000001</v>
      </c>
      <c r="AI1756" s="2">
        <f>IF(ISNUMBER(AH1756),SUMIFS($AH$1:AH1756,$A$1:A1756,A1756,C$1:$C1756,C1756,$G$1:G1756,G1756,$E$1:E1756,E1756),"")</f>
        <v>0.38700000000000001</v>
      </c>
      <c r="AJ1756">
        <f t="shared" si="167"/>
        <v>16</v>
      </c>
    </row>
    <row r="1757" spans="1:36" x14ac:dyDescent="0.25">
      <c r="A1757" s="14" t="s">
        <v>101</v>
      </c>
      <c r="B1757" t="s">
        <v>98</v>
      </c>
      <c r="C1757" t="s">
        <v>105</v>
      </c>
      <c r="D1757" s="13">
        <v>42249</v>
      </c>
      <c r="E1757">
        <v>3</v>
      </c>
      <c r="F1757">
        <v>200</v>
      </c>
      <c r="G1757" s="2" t="s">
        <v>87</v>
      </c>
      <c r="H1757" s="2" t="s">
        <v>10</v>
      </c>
      <c r="I1757">
        <v>1</v>
      </c>
      <c r="J1757" s="2" t="s">
        <v>77</v>
      </c>
      <c r="K1757" s="2">
        <v>180</v>
      </c>
      <c r="L1757" s="2"/>
      <c r="M1757" s="2" t="str">
        <f t="shared" si="162"/>
        <v/>
      </c>
      <c r="N1757">
        <v>666.42433054646801</v>
      </c>
      <c r="O1757" s="2">
        <f t="shared" si="163"/>
        <v>66.642433054646801</v>
      </c>
      <c r="P1757" s="2">
        <f>IF(ISNUMBER(O1757),SUMIFS(O$1:$O1757,A$1:$A1757,A1757,C$1:$C1757,C1757,G$1:$G1757,G1757,E$1:$E1757,E1757),"")</f>
        <v>66.642433054646801</v>
      </c>
      <c r="U1757" t="str">
        <f t="shared" si="164"/>
        <v/>
      </c>
      <c r="V1757">
        <v>19.056867599487305</v>
      </c>
      <c r="W1757">
        <v>27.564211845397949</v>
      </c>
      <c r="X1757">
        <v>82.897792816162109</v>
      </c>
      <c r="Y1757">
        <v>35.310722351074219</v>
      </c>
      <c r="Z1757">
        <v>91.438106536865234</v>
      </c>
      <c r="AA1757">
        <v>16.423725128173828</v>
      </c>
      <c r="AB1757">
        <v>2.6277960205078124E-2</v>
      </c>
      <c r="AC1757" s="2">
        <f t="shared" si="165"/>
        <v>2.6277960205078124E-2</v>
      </c>
      <c r="AD1757">
        <v>13.263646850585937</v>
      </c>
      <c r="AE1757">
        <v>23.854961832061068</v>
      </c>
      <c r="AH1757" s="2">
        <f t="shared" si="166"/>
        <v>1.7509999999999999</v>
      </c>
      <c r="AI1757" s="2">
        <f>IF(ISNUMBER(AH1757),SUMIFS($AH$1:AH1757,$A$1:A1757,A1757,C$1:$C1757,C1757,$G$1:G1757,G1757,$E$1:E1757,E1757),"")</f>
        <v>1.7509999999999999</v>
      </c>
      <c r="AJ1757">
        <f t="shared" si="167"/>
        <v>16</v>
      </c>
    </row>
    <row r="1758" spans="1:36" x14ac:dyDescent="0.25">
      <c r="A1758" s="14" t="s">
        <v>100</v>
      </c>
      <c r="B1758" t="s">
        <v>98</v>
      </c>
      <c r="C1758" t="s">
        <v>105</v>
      </c>
      <c r="D1758" s="13">
        <v>42249</v>
      </c>
      <c r="E1758">
        <v>3</v>
      </c>
      <c r="F1758">
        <v>350</v>
      </c>
      <c r="G1758" s="2" t="s">
        <v>87</v>
      </c>
      <c r="H1758" s="2" t="s">
        <v>10</v>
      </c>
      <c r="I1758">
        <v>1</v>
      </c>
      <c r="J1758" s="2" t="s">
        <v>77</v>
      </c>
      <c r="K1758" s="2">
        <v>350</v>
      </c>
      <c r="L1758" s="2"/>
      <c r="M1758" s="2" t="str">
        <f t="shared" si="162"/>
        <v/>
      </c>
      <c r="N1758">
        <v>916.81339387761398</v>
      </c>
      <c r="O1758" s="2">
        <f t="shared" si="163"/>
        <v>91.681339387761398</v>
      </c>
      <c r="P1758" s="2">
        <f>IF(ISNUMBER(O1758),SUMIFS(O$1:$O1758,A$1:$A1758,A1758,C$1:$C1758,C1758,G$1:$G1758,G1758,E$1:$E1758,E1758),"")</f>
        <v>91.681339387761398</v>
      </c>
      <c r="U1758" t="str">
        <f t="shared" si="164"/>
        <v/>
      </c>
      <c r="V1758">
        <v>20.184346199035645</v>
      </c>
      <c r="W1758">
        <v>25.513687133789063</v>
      </c>
      <c r="X1758">
        <v>81.175735473632813</v>
      </c>
      <c r="Y1758">
        <v>36.060588836669922</v>
      </c>
      <c r="Z1758">
        <v>91.403251647949219</v>
      </c>
      <c r="AA1758">
        <v>16.646869659423828</v>
      </c>
      <c r="AB1758">
        <v>2.6634991455078125E-2</v>
      </c>
      <c r="AC1758" s="2">
        <f t="shared" si="165"/>
        <v>2.6634991455078125E-2</v>
      </c>
      <c r="AD1758">
        <v>12.98811767578125</v>
      </c>
      <c r="AE1758">
        <v>32.415902140672785</v>
      </c>
      <c r="AH1758" s="2">
        <f t="shared" si="166"/>
        <v>2.4420000000000002</v>
      </c>
      <c r="AI1758" s="2">
        <f>IF(ISNUMBER(AH1758),SUMIFS($AH$1:AH1758,$A$1:A1758,A1758,C$1:$C1758,C1758,$G$1:G1758,G1758,$E$1:E1758,E1758),"")</f>
        <v>2.4420000000000002</v>
      </c>
      <c r="AJ1758">
        <f t="shared" si="167"/>
        <v>16</v>
      </c>
    </row>
    <row r="1759" spans="1:36" x14ac:dyDescent="0.25">
      <c r="A1759" s="14" t="s">
        <v>99</v>
      </c>
      <c r="B1759" t="s">
        <v>98</v>
      </c>
      <c r="C1759" t="s">
        <v>105</v>
      </c>
      <c r="D1759" s="13">
        <v>42249</v>
      </c>
      <c r="E1759">
        <v>3</v>
      </c>
      <c r="F1759">
        <v>500</v>
      </c>
      <c r="G1759" s="2" t="s">
        <v>87</v>
      </c>
      <c r="H1759" s="2" t="s">
        <v>10</v>
      </c>
      <c r="I1759">
        <v>1</v>
      </c>
      <c r="J1759" s="2" t="s">
        <v>77</v>
      </c>
      <c r="K1759" s="2">
        <v>450</v>
      </c>
      <c r="L1759" s="2"/>
      <c r="M1759" s="2" t="str">
        <f t="shared" si="162"/>
        <v/>
      </c>
      <c r="N1759">
        <v>742.8493332552373</v>
      </c>
      <c r="O1759" s="2">
        <f t="shared" si="163"/>
        <v>74.284933325523724</v>
      </c>
      <c r="P1759" s="2">
        <f>IF(ISNUMBER(O1759),SUMIFS(O$1:$O1759,A$1:$A1759,A1759,C$1:$C1759,C1759,G$1:$G1759,G1759,E$1:$E1759,E1759),"")</f>
        <v>74.284933325523724</v>
      </c>
      <c r="U1759" t="str">
        <f t="shared" si="164"/>
        <v/>
      </c>
      <c r="V1759">
        <v>18.960332870483398</v>
      </c>
      <c r="W1759">
        <v>22.766944885253906</v>
      </c>
      <c r="X1759">
        <v>82.541847229003906</v>
      </c>
      <c r="Y1759">
        <v>36.098075866699219</v>
      </c>
      <c r="Z1759">
        <v>91.7061767578125</v>
      </c>
      <c r="AA1759">
        <v>21.112289428710938</v>
      </c>
      <c r="AB1759">
        <v>3.3779663085937502E-2</v>
      </c>
      <c r="AC1759" s="2">
        <f t="shared" si="165"/>
        <v>3.3779663085937502E-2</v>
      </c>
      <c r="AD1759">
        <v>13.206695556640625</v>
      </c>
      <c r="AE1759">
        <v>21.402214022140221</v>
      </c>
      <c r="AH1759" s="2">
        <f t="shared" si="166"/>
        <v>2.5089999999999999</v>
      </c>
      <c r="AI1759" s="2">
        <f>IF(ISNUMBER(AH1759),SUMIFS($AH$1:AH1759,$A$1:A1759,A1759,C$1:$C1759,C1759,$G$1:G1759,G1759,$E$1:E1759,E1759),"")</f>
        <v>2.5089999999999999</v>
      </c>
      <c r="AJ1759">
        <f t="shared" si="167"/>
        <v>16</v>
      </c>
    </row>
    <row r="1760" spans="1:36" x14ac:dyDescent="0.25">
      <c r="A1760" s="14" t="s">
        <v>104</v>
      </c>
      <c r="B1760" t="s">
        <v>98</v>
      </c>
      <c r="C1760" t="s">
        <v>105</v>
      </c>
      <c r="D1760" s="13">
        <v>42249</v>
      </c>
      <c r="E1760">
        <v>4</v>
      </c>
      <c r="F1760">
        <v>0</v>
      </c>
      <c r="G1760" s="2" t="s">
        <v>87</v>
      </c>
      <c r="H1760" s="2" t="s">
        <v>10</v>
      </c>
      <c r="I1760">
        <v>1</v>
      </c>
      <c r="J1760" s="2" t="s">
        <v>77</v>
      </c>
      <c r="K1760" s="2">
        <v>0</v>
      </c>
      <c r="L1760" s="2"/>
      <c r="M1760" s="2" t="str">
        <f t="shared" si="162"/>
        <v/>
      </c>
      <c r="N1760">
        <v>239.24545663676096</v>
      </c>
      <c r="O1760" s="2">
        <f t="shared" si="163"/>
        <v>23.924545663676096</v>
      </c>
      <c r="P1760" s="2">
        <f>IF(ISNUMBER(O1760),SUMIFS(O$1:$O1760,A$1:$A1760,A1760,C$1:$C1760,C1760,G$1:$G1760,G1760,E$1:$E1760,E1760),"")</f>
        <v>23.924545663676096</v>
      </c>
      <c r="U1760" t="str">
        <f t="shared" si="164"/>
        <v/>
      </c>
      <c r="V1760">
        <v>19.348469734191895</v>
      </c>
      <c r="W1760">
        <v>29.260114669799805</v>
      </c>
      <c r="X1760">
        <v>82.564113616943359</v>
      </c>
      <c r="Y1760">
        <v>35.177877426147461</v>
      </c>
      <c r="Z1760">
        <v>91.633289337158203</v>
      </c>
      <c r="AA1760">
        <v>14.769866466522217</v>
      </c>
      <c r="AB1760">
        <v>2.3631786346435545E-2</v>
      </c>
      <c r="AC1760" s="2">
        <f t="shared" si="165"/>
        <v>2.3631786346435545E-2</v>
      </c>
      <c r="AD1760">
        <v>13.210258178710937</v>
      </c>
      <c r="AE1760">
        <v>28.260869565217391</v>
      </c>
      <c r="AH1760" s="2">
        <f t="shared" si="166"/>
        <v>0.56499999999999995</v>
      </c>
      <c r="AI1760" s="2">
        <f>IF(ISNUMBER(AH1760),SUMIFS($AH$1:AH1760,$A$1:A1760,A1760,C$1:$C1760,C1760,$G$1:G1760,G1760,$E$1:E1760,E1760),"")</f>
        <v>0.56499999999999995</v>
      </c>
      <c r="AJ1760">
        <f t="shared" si="167"/>
        <v>16</v>
      </c>
    </row>
    <row r="1761" spans="1:36" x14ac:dyDescent="0.25">
      <c r="A1761" s="14" t="s">
        <v>103</v>
      </c>
      <c r="B1761" t="s">
        <v>98</v>
      </c>
      <c r="C1761" t="s">
        <v>105</v>
      </c>
      <c r="D1761" s="13">
        <v>42249</v>
      </c>
      <c r="E1761">
        <v>4</v>
      </c>
      <c r="F1761">
        <v>50</v>
      </c>
      <c r="G1761" s="2" t="s">
        <v>87</v>
      </c>
      <c r="H1761" s="2" t="s">
        <v>10</v>
      </c>
      <c r="I1761">
        <v>1</v>
      </c>
      <c r="J1761" s="2" t="s">
        <v>77</v>
      </c>
      <c r="K1761" s="2">
        <v>45</v>
      </c>
      <c r="L1761" s="2"/>
      <c r="M1761" s="2" t="str">
        <f t="shared" si="162"/>
        <v/>
      </c>
      <c r="N1761">
        <v>152.36332793584702</v>
      </c>
      <c r="O1761" s="2">
        <f t="shared" si="163"/>
        <v>15.236332793584703</v>
      </c>
      <c r="P1761" s="2">
        <f>IF(ISNUMBER(O1761),SUMIFS(O$1:$O1761,A$1:$A1761,A1761,C$1:$C1761,C1761,G$1:$G1761,G1761,E$1:$E1761,E1761),"")</f>
        <v>15.236332793584703</v>
      </c>
      <c r="U1761" t="str">
        <f t="shared" si="164"/>
        <v/>
      </c>
      <c r="V1761">
        <v>20.018582344055176</v>
      </c>
      <c r="W1761">
        <v>28.268983840942383</v>
      </c>
      <c r="X1761">
        <v>82.234283447265625</v>
      </c>
      <c r="Y1761">
        <v>36.604440689086914</v>
      </c>
      <c r="Z1761">
        <v>92.532382965087891</v>
      </c>
      <c r="AA1761">
        <v>14.766452312469482</v>
      </c>
      <c r="AB1761">
        <v>2.3626323699951171E-2</v>
      </c>
      <c r="AC1761" s="2">
        <f t="shared" si="165"/>
        <v>2.3626323699951171E-2</v>
      </c>
      <c r="AD1761">
        <v>13.157485351562499</v>
      </c>
      <c r="AE1761">
        <v>26.935659760087237</v>
      </c>
      <c r="AH1761" s="2">
        <f t="shared" si="166"/>
        <v>0.36</v>
      </c>
      <c r="AI1761" s="2">
        <f>IF(ISNUMBER(AH1761),SUMIFS($AH$1:AH1761,$A$1:A1761,A1761,C$1:$C1761,C1761,$G$1:G1761,G1761,$E$1:E1761,E1761),"")</f>
        <v>0.36</v>
      </c>
      <c r="AJ1761">
        <f t="shared" si="167"/>
        <v>16</v>
      </c>
    </row>
    <row r="1762" spans="1:36" x14ac:dyDescent="0.25">
      <c r="A1762" s="14" t="s">
        <v>102</v>
      </c>
      <c r="B1762" t="s">
        <v>98</v>
      </c>
      <c r="C1762" t="s">
        <v>105</v>
      </c>
      <c r="D1762" s="13">
        <v>42249</v>
      </c>
      <c r="E1762">
        <v>4</v>
      </c>
      <c r="F1762">
        <v>100</v>
      </c>
      <c r="G1762" s="2" t="s">
        <v>87</v>
      </c>
      <c r="H1762" s="2" t="s">
        <v>10</v>
      </c>
      <c r="I1762">
        <v>1</v>
      </c>
      <c r="J1762" s="2" t="s">
        <v>77</v>
      </c>
      <c r="K1762" s="2">
        <v>90</v>
      </c>
      <c r="L1762" s="2"/>
      <c r="M1762" s="2" t="str">
        <f t="shared" si="162"/>
        <v/>
      </c>
      <c r="N1762">
        <v>227.07749766573298</v>
      </c>
      <c r="O1762" s="2">
        <f t="shared" si="163"/>
        <v>22.707749766573297</v>
      </c>
      <c r="P1762" s="2">
        <f>IF(ISNUMBER(O1762),SUMIFS(O$1:$O1762,A$1:$A1762,A1762,C$1:$C1762,C1762,G$1:$G1762,G1762,E$1:$E1762,E1762),"")</f>
        <v>22.707749766573297</v>
      </c>
      <c r="U1762" t="str">
        <f t="shared" si="164"/>
        <v/>
      </c>
      <c r="V1762">
        <v>19.931107521057129</v>
      </c>
      <c r="W1762">
        <v>28.06818675994873</v>
      </c>
      <c r="X1762">
        <v>82.310077667236328</v>
      </c>
      <c r="Y1762">
        <v>37.447147369384766</v>
      </c>
      <c r="Z1762">
        <v>91.966732025146484</v>
      </c>
      <c r="AA1762">
        <v>14.182398319244385</v>
      </c>
      <c r="AB1762">
        <v>2.2691837310791017E-2</v>
      </c>
      <c r="AC1762" s="2">
        <f t="shared" si="165"/>
        <v>2.2691837310791017E-2</v>
      </c>
      <c r="AD1762">
        <v>13.169612426757812</v>
      </c>
      <c r="AE1762">
        <v>29.803921568627452</v>
      </c>
      <c r="AH1762" s="2">
        <f t="shared" si="166"/>
        <v>0.51500000000000001</v>
      </c>
      <c r="AI1762" s="2">
        <f>IF(ISNUMBER(AH1762),SUMIFS($AH$1:AH1762,$A$1:A1762,A1762,C$1:$C1762,C1762,$G$1:G1762,G1762,$E$1:E1762,E1762),"")</f>
        <v>0.51500000000000001</v>
      </c>
      <c r="AJ1762">
        <f t="shared" si="167"/>
        <v>16</v>
      </c>
    </row>
    <row r="1763" spans="1:36" x14ac:dyDescent="0.25">
      <c r="A1763" s="14" t="s">
        <v>101</v>
      </c>
      <c r="B1763" t="s">
        <v>98</v>
      </c>
      <c r="C1763" t="s">
        <v>105</v>
      </c>
      <c r="D1763" s="13">
        <v>42249</v>
      </c>
      <c r="E1763">
        <v>4</v>
      </c>
      <c r="F1763">
        <v>200</v>
      </c>
      <c r="G1763" s="2" t="s">
        <v>87</v>
      </c>
      <c r="H1763" s="2" t="s">
        <v>10</v>
      </c>
      <c r="I1763">
        <v>1</v>
      </c>
      <c r="J1763" s="2" t="s">
        <v>77</v>
      </c>
      <c r="K1763" s="2">
        <v>180</v>
      </c>
      <c r="L1763" s="2"/>
      <c r="M1763" s="2" t="str">
        <f t="shared" si="162"/>
        <v/>
      </c>
      <c r="N1763">
        <v>441.18623991137031</v>
      </c>
      <c r="O1763" s="2">
        <f t="shared" si="163"/>
        <v>44.118623991137028</v>
      </c>
      <c r="P1763" s="2">
        <f>IF(ISNUMBER(O1763),SUMIFS(O$1:$O1763,A$1:$A1763,A1763,C$1:$C1763,C1763,G$1:$G1763,G1763,E$1:$E1763,E1763),"")</f>
        <v>44.118623991137028</v>
      </c>
      <c r="U1763" t="str">
        <f t="shared" si="164"/>
        <v/>
      </c>
      <c r="V1763">
        <v>18.714883804321289</v>
      </c>
      <c r="W1763">
        <v>29.010988235473633</v>
      </c>
      <c r="X1763">
        <v>84.098735809326172</v>
      </c>
      <c r="Y1763">
        <v>35.840511322021484</v>
      </c>
      <c r="Z1763">
        <v>92.696399688720703</v>
      </c>
      <c r="AA1763">
        <v>15.693021774291992</v>
      </c>
      <c r="AB1763">
        <v>2.5108834838867188E-2</v>
      </c>
      <c r="AC1763" s="2">
        <f t="shared" si="165"/>
        <v>2.5108834838867188E-2</v>
      </c>
      <c r="AD1763">
        <v>13.455797729492188</v>
      </c>
      <c r="AE1763">
        <v>26.057562294765308</v>
      </c>
      <c r="AH1763" s="2">
        <f t="shared" si="166"/>
        <v>1.1080000000000001</v>
      </c>
      <c r="AI1763" s="2">
        <f>IF(ISNUMBER(AH1763),SUMIFS($AH$1:AH1763,$A$1:A1763,A1763,C$1:$C1763,C1763,$G$1:G1763,G1763,$E$1:E1763,E1763),"")</f>
        <v>1.1080000000000001</v>
      </c>
      <c r="AJ1763">
        <f t="shared" si="167"/>
        <v>16</v>
      </c>
    </row>
    <row r="1764" spans="1:36" x14ac:dyDescent="0.25">
      <c r="A1764" s="14" t="s">
        <v>100</v>
      </c>
      <c r="B1764" t="s">
        <v>98</v>
      </c>
      <c r="C1764" t="s">
        <v>105</v>
      </c>
      <c r="D1764" s="13">
        <v>42249</v>
      </c>
      <c r="E1764">
        <v>4</v>
      </c>
      <c r="F1764">
        <v>350</v>
      </c>
      <c r="G1764" s="2" t="s">
        <v>87</v>
      </c>
      <c r="H1764" s="2" t="s">
        <v>10</v>
      </c>
      <c r="I1764">
        <v>1</v>
      </c>
      <c r="J1764" s="2" t="s">
        <v>77</v>
      </c>
      <c r="K1764" s="2">
        <v>350</v>
      </c>
      <c r="L1764" s="2"/>
      <c r="M1764" s="2" t="str">
        <f t="shared" si="162"/>
        <v/>
      </c>
      <c r="N1764">
        <v>499.97688986194731</v>
      </c>
      <c r="O1764" s="2">
        <f t="shared" si="163"/>
        <v>49.997688986194731</v>
      </c>
      <c r="P1764" s="2">
        <f>IF(ISNUMBER(O1764),SUMIFS(O$1:$O1764,A$1:$A1764,A1764,C$1:$C1764,C1764,G$1:$G1764,G1764,E$1:$E1764,E1764),"")</f>
        <v>49.997688986194731</v>
      </c>
      <c r="U1764" t="str">
        <f t="shared" si="164"/>
        <v/>
      </c>
      <c r="V1764">
        <v>19.66200065612793</v>
      </c>
      <c r="W1764">
        <v>28.802329063415527</v>
      </c>
      <c r="X1764">
        <v>82.458023071289063</v>
      </c>
      <c r="Y1764">
        <v>36.726036071777344</v>
      </c>
      <c r="Z1764">
        <v>91.739810943603516</v>
      </c>
      <c r="AA1764">
        <v>15.266141891479492</v>
      </c>
      <c r="AB1764">
        <v>2.4425827026367187E-2</v>
      </c>
      <c r="AC1764" s="2">
        <f t="shared" si="165"/>
        <v>2.4425827026367187E-2</v>
      </c>
      <c r="AD1764">
        <v>13.193283691406251</v>
      </c>
      <c r="AE1764">
        <v>25.678160919540225</v>
      </c>
      <c r="AH1764" s="2">
        <f t="shared" si="166"/>
        <v>1.2210000000000001</v>
      </c>
      <c r="AI1764" s="2">
        <f>IF(ISNUMBER(AH1764),SUMIFS($AH$1:AH1764,$A$1:A1764,A1764,C$1:$C1764,C1764,$G$1:G1764,G1764,$E$1:E1764,E1764),"")</f>
        <v>1.2210000000000001</v>
      </c>
      <c r="AJ1764">
        <f t="shared" si="167"/>
        <v>16</v>
      </c>
    </row>
    <row r="1765" spans="1:36" x14ac:dyDescent="0.25">
      <c r="A1765" s="14" t="s">
        <v>99</v>
      </c>
      <c r="B1765" t="s">
        <v>98</v>
      </c>
      <c r="C1765" t="s">
        <v>105</v>
      </c>
      <c r="D1765" s="13">
        <v>42249</v>
      </c>
      <c r="E1765">
        <v>4</v>
      </c>
      <c r="F1765">
        <v>500</v>
      </c>
      <c r="G1765" s="2" t="s">
        <v>87</v>
      </c>
      <c r="H1765" s="2" t="s">
        <v>10</v>
      </c>
      <c r="I1765">
        <v>1</v>
      </c>
      <c r="J1765" s="2" t="s">
        <v>77</v>
      </c>
      <c r="K1765" s="2">
        <v>450</v>
      </c>
      <c r="L1765" s="2"/>
      <c r="M1765" s="2" t="str">
        <f t="shared" si="162"/>
        <v/>
      </c>
      <c r="N1765">
        <v>620.63670612601993</v>
      </c>
      <c r="O1765" s="2">
        <f t="shared" si="163"/>
        <v>62.063670612601996</v>
      </c>
      <c r="P1765" s="2">
        <f>IF(ISNUMBER(O1765),SUMIFS(O$1:$O1765,A$1:$A1765,A1765,C$1:$C1765,C1765,G$1:$G1765,G1765,E$1:$E1765,E1765),"")</f>
        <v>62.063670612601996</v>
      </c>
      <c r="U1765" t="str">
        <f t="shared" si="164"/>
        <v/>
      </c>
      <c r="V1765">
        <v>17.597774505615234</v>
      </c>
      <c r="W1765">
        <v>27.516532897949219</v>
      </c>
      <c r="X1765">
        <v>84.290557861328125</v>
      </c>
      <c r="Y1765">
        <v>33.528226852416992</v>
      </c>
      <c r="Z1765">
        <v>91.961219787597656</v>
      </c>
      <c r="AA1765">
        <v>19.101333618164063</v>
      </c>
      <c r="AB1765">
        <v>3.0562133789062501E-2</v>
      </c>
      <c r="AC1765" s="2">
        <f t="shared" si="165"/>
        <v>3.0562133789062501E-2</v>
      </c>
      <c r="AD1765">
        <v>13.486489257812501</v>
      </c>
      <c r="AE1765">
        <v>24.437570303712032</v>
      </c>
      <c r="AH1765" s="2">
        <f t="shared" si="166"/>
        <v>1.897</v>
      </c>
      <c r="AI1765" s="2">
        <f>IF(ISNUMBER(AH1765),SUMIFS($AH$1:AH1765,$A$1:A1765,A1765,C$1:$C1765,C1765,$G$1:G1765,G1765,$E$1:E1765,E1765),"")</f>
        <v>1.897</v>
      </c>
      <c r="AJ1765">
        <f t="shared" si="167"/>
        <v>16</v>
      </c>
    </row>
    <row r="1766" spans="1:36" x14ac:dyDescent="0.25">
      <c r="A1766" s="14" t="s">
        <v>104</v>
      </c>
      <c r="B1766" t="s">
        <v>98</v>
      </c>
      <c r="C1766" t="s">
        <v>105</v>
      </c>
      <c r="D1766" s="13">
        <v>42283</v>
      </c>
      <c r="E1766">
        <v>1</v>
      </c>
      <c r="F1766">
        <v>0</v>
      </c>
      <c r="G1766" s="2" t="s">
        <v>87</v>
      </c>
      <c r="H1766" s="2" t="s">
        <v>11</v>
      </c>
      <c r="I1766">
        <v>2</v>
      </c>
      <c r="J1766" s="2" t="s">
        <v>77</v>
      </c>
      <c r="K1766" s="2">
        <v>0</v>
      </c>
      <c r="L1766" s="2"/>
      <c r="M1766" s="2" t="str">
        <f t="shared" si="162"/>
        <v/>
      </c>
      <c r="N1766">
        <v>238.84468671518201</v>
      </c>
      <c r="O1766" s="2">
        <f t="shared" si="163"/>
        <v>23.884468671518199</v>
      </c>
      <c r="P1766" s="2">
        <f>IF(ISNUMBER(O1766),SUMIFS(O$1:$O1766,A$1:$A1766,A1766,C$1:$C1766,C1766,G$1:$G1766,G1766,E$1:$E1766,E1766),"")</f>
        <v>33.784735562935538</v>
      </c>
      <c r="U1766" t="str">
        <f t="shared" si="164"/>
        <v/>
      </c>
      <c r="V1766">
        <v>21.165315628051758</v>
      </c>
      <c r="W1766">
        <v>20.512748718261719</v>
      </c>
      <c r="X1766">
        <v>78.232685089111328</v>
      </c>
      <c r="Y1766">
        <v>35.437036514282227</v>
      </c>
      <c r="Z1766">
        <v>90.343418121337891</v>
      </c>
      <c r="AA1766">
        <v>16.31204891204834</v>
      </c>
      <c r="AB1766">
        <v>2.6099278259277346E-2</v>
      </c>
      <c r="AC1766" s="2">
        <f t="shared" si="165"/>
        <v>2.6099278259277346E-2</v>
      </c>
      <c r="AD1766">
        <v>12.517229614257813</v>
      </c>
      <c r="AE1766">
        <v>18.809019078820583</v>
      </c>
      <c r="AH1766" s="2">
        <f t="shared" si="166"/>
        <v>0.623</v>
      </c>
      <c r="AI1766" s="2">
        <f>IF(ISNUMBER(AH1766),SUMIFS($AH$1:AH1766,$A$1:A1766,A1766,C$1:$C1766,C1766,$G$1:G1766,G1766,$E$1:E1766,E1766),"")</f>
        <v>0.88400000000000001</v>
      </c>
      <c r="AJ1766">
        <f t="shared" si="167"/>
        <v>16</v>
      </c>
    </row>
    <row r="1767" spans="1:36" x14ac:dyDescent="0.25">
      <c r="A1767" s="14" t="s">
        <v>103</v>
      </c>
      <c r="B1767" t="s">
        <v>98</v>
      </c>
      <c r="C1767" t="s">
        <v>105</v>
      </c>
      <c r="D1767" s="13">
        <v>42283</v>
      </c>
      <c r="E1767">
        <v>1</v>
      </c>
      <c r="F1767">
        <v>50</v>
      </c>
      <c r="G1767" s="2" t="s">
        <v>87</v>
      </c>
      <c r="H1767" s="2" t="s">
        <v>11</v>
      </c>
      <c r="I1767">
        <v>2</v>
      </c>
      <c r="J1767" s="2" t="s">
        <v>77</v>
      </c>
      <c r="K1767" s="2">
        <v>45</v>
      </c>
      <c r="L1767" s="2"/>
      <c r="M1767" s="2" t="str">
        <f t="shared" si="162"/>
        <v/>
      </c>
      <c r="N1767">
        <v>333.95924314814107</v>
      </c>
      <c r="O1767" s="2">
        <f t="shared" si="163"/>
        <v>33.39592431481411</v>
      </c>
      <c r="P1767" s="2">
        <f>IF(ISNUMBER(O1767),SUMIFS(O$1:$O1767,A$1:$A1767,A1767,C$1:$C1767,C1767,G$1:$G1767,G1767,E$1:$E1767,E1767),"")</f>
        <v>59.832385838994931</v>
      </c>
      <c r="U1767" t="str">
        <f t="shared" si="164"/>
        <v/>
      </c>
      <c r="V1767">
        <v>21.564043045043945</v>
      </c>
      <c r="W1767">
        <v>21.675441741943359</v>
      </c>
      <c r="X1767">
        <v>78.594917297363281</v>
      </c>
      <c r="Y1767">
        <v>37.302356719970703</v>
      </c>
      <c r="Z1767">
        <v>90.960563659667969</v>
      </c>
      <c r="AA1767">
        <v>15.308974742889404</v>
      </c>
      <c r="AB1767">
        <v>2.4494359588623046E-2</v>
      </c>
      <c r="AC1767" s="2">
        <f t="shared" si="165"/>
        <v>2.4494359588623046E-2</v>
      </c>
      <c r="AD1767">
        <v>12.575186767578126</v>
      </c>
      <c r="AE1767">
        <v>20.76259768256535</v>
      </c>
      <c r="AH1767" s="2">
        <f t="shared" si="166"/>
        <v>0.81799999999999995</v>
      </c>
      <c r="AI1767" s="2">
        <f>IF(ISNUMBER(AH1767),SUMIFS($AH$1:AH1767,$A$1:A1767,A1767,C$1:$C1767,C1767,$G$1:G1767,G1767,$E$1:E1767,E1767),"")</f>
        <v>1.4430000000000001</v>
      </c>
      <c r="AJ1767">
        <f t="shared" si="167"/>
        <v>16</v>
      </c>
    </row>
    <row r="1768" spans="1:36" x14ac:dyDescent="0.25">
      <c r="A1768" s="14" t="s">
        <v>102</v>
      </c>
      <c r="B1768" t="s">
        <v>98</v>
      </c>
      <c r="C1768" t="s">
        <v>105</v>
      </c>
      <c r="D1768" s="13">
        <v>42283</v>
      </c>
      <c r="E1768">
        <v>1</v>
      </c>
      <c r="F1768">
        <v>100</v>
      </c>
      <c r="G1768" s="2" t="s">
        <v>87</v>
      </c>
      <c r="H1768" s="2" t="s">
        <v>11</v>
      </c>
      <c r="I1768">
        <v>2</v>
      </c>
      <c r="J1768" s="2" t="s">
        <v>77</v>
      </c>
      <c r="K1768" s="2">
        <v>90</v>
      </c>
      <c r="L1768" s="2"/>
      <c r="M1768" s="2" t="str">
        <f t="shared" si="162"/>
        <v/>
      </c>
      <c r="N1768">
        <v>377.92314325408682</v>
      </c>
      <c r="O1768" s="2">
        <f t="shared" si="163"/>
        <v>37.792314325408682</v>
      </c>
      <c r="P1768" s="2">
        <f>IF(ISNUMBER(O1768),SUMIFS(O$1:$O1768,A$1:$A1768,A1768,C$1:$C1768,C1768,G$1:$G1768,G1768,E$1:$E1768,E1768),"")</f>
        <v>51.932298400251618</v>
      </c>
      <c r="U1768" t="str">
        <f t="shared" si="164"/>
        <v/>
      </c>
      <c r="V1768">
        <v>22.574272155761719</v>
      </c>
      <c r="W1768">
        <v>19.455924987792969</v>
      </c>
      <c r="X1768">
        <v>77.780471801757813</v>
      </c>
      <c r="Y1768">
        <v>39.562850952148438</v>
      </c>
      <c r="Z1768">
        <v>91.383708953857422</v>
      </c>
      <c r="AA1768">
        <v>16.424558639526367</v>
      </c>
      <c r="AB1768">
        <v>2.6279293823242188E-2</v>
      </c>
      <c r="AC1768" s="2">
        <f t="shared" si="165"/>
        <v>2.6279293823242188E-2</v>
      </c>
      <c r="AD1768">
        <v>12.44487548828125</v>
      </c>
      <c r="AE1768">
        <v>20.291896044040456</v>
      </c>
      <c r="AH1768" s="2">
        <f t="shared" si="166"/>
        <v>0.99299999999999999</v>
      </c>
      <c r="AI1768" s="2">
        <f>IF(ISNUMBER(AH1768),SUMIFS($AH$1:AH1768,$A$1:A1768,A1768,C$1:$C1768,C1768,$G$1:G1768,G1768,$E$1:E1768,E1768),"")</f>
        <v>1.3559999999999999</v>
      </c>
      <c r="AJ1768">
        <f t="shared" si="167"/>
        <v>16</v>
      </c>
    </row>
    <row r="1769" spans="1:36" x14ac:dyDescent="0.25">
      <c r="A1769" s="14" t="s">
        <v>101</v>
      </c>
      <c r="B1769" t="s">
        <v>98</v>
      </c>
      <c r="C1769" t="s">
        <v>105</v>
      </c>
      <c r="D1769" s="13">
        <v>42283</v>
      </c>
      <c r="E1769">
        <v>1</v>
      </c>
      <c r="F1769">
        <v>200</v>
      </c>
      <c r="G1769" s="2" t="s">
        <v>87</v>
      </c>
      <c r="H1769" s="2" t="s">
        <v>11</v>
      </c>
      <c r="I1769">
        <v>2</v>
      </c>
      <c r="J1769" s="2" t="s">
        <v>77</v>
      </c>
      <c r="K1769" s="2">
        <v>180</v>
      </c>
      <c r="L1769" s="2"/>
      <c r="M1769" s="2" t="str">
        <f t="shared" si="162"/>
        <v/>
      </c>
      <c r="N1769">
        <v>515.0434385002286</v>
      </c>
      <c r="O1769" s="2">
        <f t="shared" si="163"/>
        <v>51.504343850022863</v>
      </c>
      <c r="P1769" s="2">
        <f>IF(ISNUMBER(O1769),SUMIFS(O$1:$O1769,A$1:$A1769,A1769,C$1:$C1769,C1769,G$1:$G1769,G1769,E$1:$E1769,E1769),"")</f>
        <v>124.62722596166901</v>
      </c>
      <c r="U1769" t="str">
        <f t="shared" si="164"/>
        <v/>
      </c>
      <c r="V1769">
        <v>21.689369201660156</v>
      </c>
      <c r="W1769">
        <v>20.219629287719727</v>
      </c>
      <c r="X1769">
        <v>79.093475341796875</v>
      </c>
      <c r="Y1769">
        <v>37.644418716430664</v>
      </c>
      <c r="Z1769">
        <v>90.946662902832031</v>
      </c>
      <c r="AA1769">
        <v>17.017826080322266</v>
      </c>
      <c r="AB1769">
        <v>2.7228521728515625E-2</v>
      </c>
      <c r="AC1769" s="2">
        <f t="shared" si="165"/>
        <v>2.7228521728515625E-2</v>
      </c>
      <c r="AD1769">
        <v>12.654956054687501</v>
      </c>
      <c r="AE1769">
        <v>17.382716049382715</v>
      </c>
      <c r="AH1769" s="2">
        <f t="shared" si="166"/>
        <v>1.4019999999999999</v>
      </c>
      <c r="AI1769" s="2">
        <f>IF(ISNUMBER(AH1769),SUMIFS($AH$1:AH1769,$A$1:A1769,A1769,C$1:$C1769,C1769,$G$1:G1769,G1769,$E$1:E1769,E1769),"")</f>
        <v>3.23</v>
      </c>
      <c r="AJ1769">
        <f t="shared" si="167"/>
        <v>16</v>
      </c>
    </row>
    <row r="1770" spans="1:36" x14ac:dyDescent="0.25">
      <c r="A1770" s="14" t="s">
        <v>100</v>
      </c>
      <c r="B1770" t="s">
        <v>98</v>
      </c>
      <c r="C1770" t="s">
        <v>105</v>
      </c>
      <c r="D1770" s="13">
        <v>42283</v>
      </c>
      <c r="E1770">
        <v>1</v>
      </c>
      <c r="F1770">
        <v>350</v>
      </c>
      <c r="G1770" s="2" t="s">
        <v>87</v>
      </c>
      <c r="H1770" s="2" t="s">
        <v>11</v>
      </c>
      <c r="I1770">
        <v>2</v>
      </c>
      <c r="J1770" s="2" t="s">
        <v>77</v>
      </c>
      <c r="K1770" s="2">
        <v>350</v>
      </c>
      <c r="L1770" s="2"/>
      <c r="M1770" s="2" t="str">
        <f t="shared" si="162"/>
        <v/>
      </c>
      <c r="N1770">
        <v>1196.9554790949846</v>
      </c>
      <c r="O1770" s="2">
        <f t="shared" si="163"/>
        <v>119.69554790949846</v>
      </c>
      <c r="P1770" s="2">
        <f>IF(ISNUMBER(O1770),SUMIFS(O$1:$O1770,A$1:$A1770,A1770,C$1:$C1770,C1770,G$1:$G1770,G1770,E$1:$E1770,E1770),"")</f>
        <v>203.25296112208409</v>
      </c>
      <c r="U1770" t="str">
        <f t="shared" si="164"/>
        <v/>
      </c>
      <c r="V1770">
        <v>23.137116432189941</v>
      </c>
      <c r="W1770">
        <v>15.118393898010254</v>
      </c>
      <c r="X1770">
        <v>77.536922454833984</v>
      </c>
      <c r="Y1770">
        <v>40.169353485107422</v>
      </c>
      <c r="Z1770">
        <v>90.188499450683594</v>
      </c>
      <c r="AA1770">
        <v>19.851584434509277</v>
      </c>
      <c r="AB1770">
        <v>3.1762535095214844E-2</v>
      </c>
      <c r="AC1770" s="2">
        <f t="shared" si="165"/>
        <v>3.1762535095214844E-2</v>
      </c>
      <c r="AD1770">
        <v>12.405907592773438</v>
      </c>
      <c r="AE1770">
        <v>14.961943488687309</v>
      </c>
      <c r="AH1770" s="2">
        <f t="shared" si="166"/>
        <v>3.802</v>
      </c>
      <c r="AI1770" s="2">
        <f>IF(ISNUMBER(AH1770),SUMIFS($AH$1:AH1770,$A$1:A1770,A1770,C$1:$C1770,C1770,$G$1:G1770,G1770,$E$1:E1770,E1770),"")</f>
        <v>5.9670000000000005</v>
      </c>
      <c r="AJ1770">
        <f t="shared" si="167"/>
        <v>16</v>
      </c>
    </row>
    <row r="1771" spans="1:36" x14ac:dyDescent="0.25">
      <c r="A1771" s="14" t="s">
        <v>99</v>
      </c>
      <c r="B1771" t="s">
        <v>98</v>
      </c>
      <c r="C1771" t="s">
        <v>105</v>
      </c>
      <c r="D1771" s="13">
        <v>42283</v>
      </c>
      <c r="E1771">
        <v>1</v>
      </c>
      <c r="F1771">
        <v>500</v>
      </c>
      <c r="G1771" s="2" t="s">
        <v>87</v>
      </c>
      <c r="H1771" s="2" t="s">
        <v>11</v>
      </c>
      <c r="I1771">
        <v>2</v>
      </c>
      <c r="J1771" s="2" t="s">
        <v>77</v>
      </c>
      <c r="K1771" s="2">
        <v>450</v>
      </c>
      <c r="L1771" s="2"/>
      <c r="M1771" s="2" t="str">
        <f t="shared" si="162"/>
        <v/>
      </c>
      <c r="N1771">
        <v>1182.4385219518476</v>
      </c>
      <c r="O1771" s="2">
        <f t="shared" si="163"/>
        <v>118.24385219518476</v>
      </c>
      <c r="P1771" s="2">
        <f>IF(ISNUMBER(O1771),SUMIFS(O$1:$O1771,A$1:$A1771,A1771,C$1:$C1771,C1771,G$1:$G1771,G1771,E$1:$E1771,E1771),"")</f>
        <v>192.18757675481078</v>
      </c>
      <c r="U1771" t="str">
        <f t="shared" si="164"/>
        <v/>
      </c>
      <c r="V1771">
        <v>22.250551223754883</v>
      </c>
      <c r="W1771">
        <v>16.003574848175049</v>
      </c>
      <c r="X1771">
        <v>77.242561340332031</v>
      </c>
      <c r="Y1771">
        <v>38.477981567382813</v>
      </c>
      <c r="Z1771">
        <v>89.526943206787109</v>
      </c>
      <c r="AA1771">
        <v>19.475129127502441</v>
      </c>
      <c r="AB1771">
        <v>3.1160206604003905E-2</v>
      </c>
      <c r="AC1771" s="2">
        <f t="shared" si="165"/>
        <v>3.1160206604003905E-2</v>
      </c>
      <c r="AD1771">
        <v>12.358809814453124</v>
      </c>
      <c r="AE1771">
        <v>17.033603707995365</v>
      </c>
      <c r="AH1771" s="2">
        <f t="shared" si="166"/>
        <v>3.6850000000000001</v>
      </c>
      <c r="AI1771" s="2">
        <f>IF(ISNUMBER(AH1771),SUMIFS($AH$1:AH1771,$A$1:A1771,A1771,C$1:$C1771,C1771,$G$1:G1771,G1771,$E$1:E1771,E1771),"")</f>
        <v>5.9640000000000004</v>
      </c>
      <c r="AJ1771">
        <f t="shared" si="167"/>
        <v>16</v>
      </c>
    </row>
    <row r="1772" spans="1:36" x14ac:dyDescent="0.25">
      <c r="A1772" s="14" t="s">
        <v>104</v>
      </c>
      <c r="B1772" t="s">
        <v>98</v>
      </c>
      <c r="C1772" t="s">
        <v>105</v>
      </c>
      <c r="D1772" s="13">
        <v>42283</v>
      </c>
      <c r="E1772">
        <v>2</v>
      </c>
      <c r="F1772">
        <v>0</v>
      </c>
      <c r="G1772" s="2" t="s">
        <v>87</v>
      </c>
      <c r="H1772" s="2" t="s">
        <v>11</v>
      </c>
      <c r="I1772">
        <v>2</v>
      </c>
      <c r="J1772" s="2" t="s">
        <v>77</v>
      </c>
      <c r="K1772" s="2">
        <v>0</v>
      </c>
      <c r="L1772" s="2"/>
      <c r="M1772" s="2" t="str">
        <f t="shared" si="162"/>
        <v/>
      </c>
      <c r="N1772">
        <v>350.02169303439723</v>
      </c>
      <c r="O1772" s="2">
        <f t="shared" si="163"/>
        <v>35.002169303439722</v>
      </c>
      <c r="P1772" s="2">
        <f>IF(ISNUMBER(O1772),SUMIFS(O$1:$O1772,A$1:$A1772,A1772,C$1:$C1772,C1772,G$1:$G1772,G1772,E$1:$E1772,E1772),"")</f>
        <v>48.775063076333495</v>
      </c>
      <c r="U1772" t="str">
        <f t="shared" si="164"/>
        <v/>
      </c>
      <c r="V1772">
        <v>22.458703994750977</v>
      </c>
      <c r="W1772">
        <v>16.780918121337891</v>
      </c>
      <c r="X1772">
        <v>76.313385009765625</v>
      </c>
      <c r="Y1772">
        <v>37.671108245849609</v>
      </c>
      <c r="Z1772">
        <v>90.6590576171875</v>
      </c>
      <c r="AA1772">
        <v>17.338634490966797</v>
      </c>
      <c r="AB1772">
        <v>2.7741815185546876E-2</v>
      </c>
      <c r="AC1772" s="2">
        <f t="shared" si="165"/>
        <v>2.7741815185546876E-2</v>
      </c>
      <c r="AD1772">
        <v>12.2101416015625</v>
      </c>
      <c r="AE1772">
        <v>20.673156244844083</v>
      </c>
      <c r="AH1772" s="2">
        <f t="shared" si="166"/>
        <v>0.97099999999999997</v>
      </c>
      <c r="AI1772" s="2">
        <f>IF(ISNUMBER(AH1772),SUMIFS($AH$1:AH1772,$A$1:A1772,A1772,C$1:$C1772,C1772,$G$1:G1772,G1772,$E$1:E1772,E1772),"")</f>
        <v>1.3399999999999999</v>
      </c>
      <c r="AJ1772">
        <f t="shared" si="167"/>
        <v>16</v>
      </c>
    </row>
    <row r="1773" spans="1:36" x14ac:dyDescent="0.25">
      <c r="A1773" s="14" t="s">
        <v>103</v>
      </c>
      <c r="B1773" t="s">
        <v>98</v>
      </c>
      <c r="C1773" t="s">
        <v>105</v>
      </c>
      <c r="D1773" s="13">
        <v>42283</v>
      </c>
      <c r="E1773">
        <v>2</v>
      </c>
      <c r="F1773">
        <v>50</v>
      </c>
      <c r="G1773" s="2" t="s">
        <v>87</v>
      </c>
      <c r="H1773" s="2" t="s">
        <v>11</v>
      </c>
      <c r="I1773">
        <v>2</v>
      </c>
      <c r="J1773" s="2" t="s">
        <v>77</v>
      </c>
      <c r="K1773" s="2">
        <v>45</v>
      </c>
      <c r="L1773" s="2"/>
      <c r="M1773" s="2" t="str">
        <f t="shared" si="162"/>
        <v/>
      </c>
      <c r="N1773">
        <v>578.18458517861109</v>
      </c>
      <c r="O1773" s="2">
        <f t="shared" si="163"/>
        <v>57.81845851786111</v>
      </c>
      <c r="P1773" s="2">
        <f>IF(ISNUMBER(O1773),SUMIFS(O$1:$O1773,A$1:$A1773,A1773,C$1:$C1773,C1773,G$1:$G1773,G1773,E$1:$E1773,E1773),"")</f>
        <v>86.589184647077815</v>
      </c>
      <c r="U1773" t="str">
        <f t="shared" si="164"/>
        <v/>
      </c>
      <c r="V1773">
        <v>23.677816390991211</v>
      </c>
      <c r="W1773">
        <v>16.521574974060059</v>
      </c>
      <c r="X1773">
        <v>75.170749664306641</v>
      </c>
      <c r="Y1773">
        <v>42.246242523193359</v>
      </c>
      <c r="Z1773">
        <v>90.771896362304688</v>
      </c>
      <c r="AA1773">
        <v>16.206294059753418</v>
      </c>
      <c r="AB1773">
        <v>2.5930070495605469E-2</v>
      </c>
      <c r="AC1773" s="2">
        <f t="shared" si="165"/>
        <v>2.5930070495605469E-2</v>
      </c>
      <c r="AD1773">
        <v>12.027319946289063</v>
      </c>
      <c r="AE1773">
        <v>20.442954975958035</v>
      </c>
      <c r="AH1773" s="2">
        <f t="shared" si="166"/>
        <v>1.4990000000000001</v>
      </c>
      <c r="AI1773" s="2">
        <f>IF(ISNUMBER(AH1773),SUMIFS($AH$1:AH1773,$A$1:A1773,A1773,C$1:$C1773,C1773,$G$1:G1773,G1773,$E$1:E1773,E1773),"")</f>
        <v>2.2880000000000003</v>
      </c>
      <c r="AJ1773">
        <f t="shared" si="167"/>
        <v>16</v>
      </c>
    </row>
    <row r="1774" spans="1:36" x14ac:dyDescent="0.25">
      <c r="A1774" s="14" t="s">
        <v>102</v>
      </c>
      <c r="B1774" t="s">
        <v>98</v>
      </c>
      <c r="C1774" t="s">
        <v>105</v>
      </c>
      <c r="D1774" s="13">
        <v>42283</v>
      </c>
      <c r="E1774">
        <v>2</v>
      </c>
      <c r="F1774">
        <v>100</v>
      </c>
      <c r="G1774" s="2" t="s">
        <v>87</v>
      </c>
      <c r="H1774" s="2" t="s">
        <v>11</v>
      </c>
      <c r="I1774">
        <v>2</v>
      </c>
      <c r="J1774" s="2" t="s">
        <v>77</v>
      </c>
      <c r="K1774" s="2">
        <v>90</v>
      </c>
      <c r="L1774" s="2"/>
      <c r="M1774" s="2" t="str">
        <f t="shared" si="162"/>
        <v/>
      </c>
      <c r="N1774">
        <v>493.30866789993831</v>
      </c>
      <c r="O1774" s="2">
        <f t="shared" si="163"/>
        <v>49.330866789993834</v>
      </c>
      <c r="P1774" s="2">
        <f>IF(ISNUMBER(O1774),SUMIFS(O$1:$O1774,A$1:$A1774,A1774,C$1:$C1774,C1774,G$1:$G1774,G1774,E$1:$E1774,E1774),"")</f>
        <v>67.555440570123167</v>
      </c>
      <c r="U1774" t="str">
        <f t="shared" si="164"/>
        <v/>
      </c>
      <c r="V1774">
        <v>23.185441970825195</v>
      </c>
      <c r="W1774">
        <v>16.711848258972168</v>
      </c>
      <c r="X1774">
        <v>76.040767669677734</v>
      </c>
      <c r="Y1774">
        <v>40.390754699707031</v>
      </c>
      <c r="Z1774">
        <v>91.332878112792969</v>
      </c>
      <c r="AA1774">
        <v>16.750127792358398</v>
      </c>
      <c r="AB1774">
        <v>2.6800204467773439E-2</v>
      </c>
      <c r="AC1774" s="2">
        <f t="shared" si="165"/>
        <v>2.6800204467773439E-2</v>
      </c>
      <c r="AD1774">
        <v>12.166522827148437</v>
      </c>
      <c r="AE1774">
        <v>19.424028798560069</v>
      </c>
      <c r="AH1774" s="2">
        <f t="shared" si="166"/>
        <v>1.3220000000000001</v>
      </c>
      <c r="AI1774" s="2">
        <f>IF(ISNUMBER(AH1774),SUMIFS($AH$1:AH1774,$A$1:A1774,A1774,C$1:$C1774,C1774,$G$1:G1774,G1774,$E$1:E1774,E1774),"")</f>
        <v>1.7830000000000001</v>
      </c>
      <c r="AJ1774">
        <f t="shared" si="167"/>
        <v>16</v>
      </c>
    </row>
    <row r="1775" spans="1:36" x14ac:dyDescent="0.25">
      <c r="A1775" s="14" t="s">
        <v>101</v>
      </c>
      <c r="B1775" t="s">
        <v>98</v>
      </c>
      <c r="C1775" t="s">
        <v>105</v>
      </c>
      <c r="D1775" s="13">
        <v>42283</v>
      </c>
      <c r="E1775">
        <v>2</v>
      </c>
      <c r="F1775">
        <v>200</v>
      </c>
      <c r="G1775" s="2" t="s">
        <v>87</v>
      </c>
      <c r="H1775" s="2" t="s">
        <v>11</v>
      </c>
      <c r="I1775">
        <v>2</v>
      </c>
      <c r="J1775" s="2" t="s">
        <v>77</v>
      </c>
      <c r="K1775" s="2">
        <v>180</v>
      </c>
      <c r="L1775" s="2"/>
      <c r="M1775" s="2" t="str">
        <f t="shared" si="162"/>
        <v/>
      </c>
      <c r="N1775">
        <v>756.91873524447738</v>
      </c>
      <c r="O1775" s="2">
        <f t="shared" si="163"/>
        <v>75.691873524447743</v>
      </c>
      <c r="P1775" s="2">
        <f>IF(ISNUMBER(O1775),SUMIFS(O$1:$O1775,A$1:$A1775,A1775,C$1:$C1775,C1775,G$1:$G1775,G1775,E$1:$E1775,E1775),"")</f>
        <v>128.53353614776978</v>
      </c>
      <c r="U1775" t="str">
        <f t="shared" si="164"/>
        <v/>
      </c>
      <c r="V1775">
        <v>24.547804832458496</v>
      </c>
      <c r="W1775">
        <v>16.97188663482666</v>
      </c>
      <c r="X1775">
        <v>76.514236450195313</v>
      </c>
      <c r="Y1775">
        <v>42.533214569091797</v>
      </c>
      <c r="Z1775">
        <v>91.269817352294922</v>
      </c>
      <c r="AA1775">
        <v>16.253463268280029</v>
      </c>
      <c r="AB1775">
        <v>2.6005541229248048E-2</v>
      </c>
      <c r="AC1775" s="2">
        <f t="shared" si="165"/>
        <v>2.6005541229248048E-2</v>
      </c>
      <c r="AD1775">
        <v>12.242277832031251</v>
      </c>
      <c r="AE1775">
        <v>18.627297000157057</v>
      </c>
      <c r="AH1775" s="2">
        <f t="shared" si="166"/>
        <v>1.968</v>
      </c>
      <c r="AI1775" s="2">
        <f>IF(ISNUMBER(AH1775),SUMIFS($AH$1:AH1775,$A$1:A1775,A1775,C$1:$C1775,C1775,$G$1:G1775,G1775,$E$1:E1775,E1775),"")</f>
        <v>3.4210000000000003</v>
      </c>
      <c r="AJ1775">
        <f t="shared" si="167"/>
        <v>16</v>
      </c>
    </row>
    <row r="1776" spans="1:36" x14ac:dyDescent="0.25">
      <c r="A1776" s="14" t="s">
        <v>100</v>
      </c>
      <c r="B1776" t="s">
        <v>98</v>
      </c>
      <c r="C1776" t="s">
        <v>105</v>
      </c>
      <c r="D1776" s="13">
        <v>42283</v>
      </c>
      <c r="E1776">
        <v>2</v>
      </c>
      <c r="F1776">
        <v>350</v>
      </c>
      <c r="G1776" s="2" t="s">
        <v>87</v>
      </c>
      <c r="H1776" s="2" t="s">
        <v>11</v>
      </c>
      <c r="I1776">
        <v>2</v>
      </c>
      <c r="J1776" s="2" t="s">
        <v>77</v>
      </c>
      <c r="K1776" s="2">
        <v>350</v>
      </c>
      <c r="L1776" s="2"/>
      <c r="M1776" s="2" t="str">
        <f t="shared" si="162"/>
        <v/>
      </c>
      <c r="N1776">
        <v>1046.5490017757138</v>
      </c>
      <c r="O1776" s="2">
        <f t="shared" si="163"/>
        <v>104.65490017757138</v>
      </c>
      <c r="P1776" s="2">
        <f>IF(ISNUMBER(O1776),SUMIFS(O$1:$O1776,A$1:$A1776,A1776,C$1:$C1776,C1776,G$1:$G1776,G1776,E$1:$E1776,E1776),"")</f>
        <v>181.99977752244874</v>
      </c>
      <c r="U1776" t="str">
        <f t="shared" si="164"/>
        <v/>
      </c>
      <c r="V1776">
        <v>23.673371315002441</v>
      </c>
      <c r="W1776">
        <v>16.13536548614502</v>
      </c>
      <c r="X1776">
        <v>76.657966613769531</v>
      </c>
      <c r="Y1776">
        <v>41.944503784179688</v>
      </c>
      <c r="Z1776">
        <v>90.980506896972656</v>
      </c>
      <c r="AA1776">
        <v>18.446232795715332</v>
      </c>
      <c r="AB1776">
        <v>2.951397247314453E-2</v>
      </c>
      <c r="AC1776" s="2">
        <f t="shared" si="165"/>
        <v>2.951397247314453E-2</v>
      </c>
      <c r="AD1776">
        <v>12.265274658203126</v>
      </c>
      <c r="AE1776">
        <v>14.954467842914058</v>
      </c>
      <c r="AH1776" s="2">
        <f t="shared" si="166"/>
        <v>3.089</v>
      </c>
      <c r="AI1776" s="2">
        <f>IF(ISNUMBER(AH1776),SUMIFS($AH$1:AH1776,$A$1:A1776,A1776,C$1:$C1776,C1776,$G$1:G1776,G1776,$E$1:E1776,E1776),"")</f>
        <v>5.2859999999999996</v>
      </c>
      <c r="AJ1776">
        <f t="shared" si="167"/>
        <v>16</v>
      </c>
    </row>
    <row r="1777" spans="1:36" x14ac:dyDescent="0.25">
      <c r="A1777" s="14" t="s">
        <v>99</v>
      </c>
      <c r="B1777" t="s">
        <v>98</v>
      </c>
      <c r="C1777" t="s">
        <v>105</v>
      </c>
      <c r="D1777" s="13">
        <v>42283</v>
      </c>
      <c r="E1777">
        <v>2</v>
      </c>
      <c r="F1777">
        <v>500</v>
      </c>
      <c r="G1777" s="2" t="s">
        <v>87</v>
      </c>
      <c r="H1777" s="2" t="s">
        <v>11</v>
      </c>
      <c r="I1777">
        <v>2</v>
      </c>
      <c r="J1777" s="2" t="s">
        <v>77</v>
      </c>
      <c r="K1777" s="2">
        <v>450</v>
      </c>
      <c r="L1777" s="2"/>
      <c r="M1777" s="2" t="str">
        <f t="shared" si="162"/>
        <v/>
      </c>
      <c r="N1777">
        <v>1432.4218999924385</v>
      </c>
      <c r="O1777" s="2">
        <f t="shared" si="163"/>
        <v>143.24218999924386</v>
      </c>
      <c r="P1777" s="2">
        <f>IF(ISNUMBER(O1777),SUMIFS(O$1:$O1777,A$1:$A1777,A1777,C$1:$C1777,C1777,G$1:$G1777,G1777,E$1:$E1777,E1777),"")</f>
        <v>219.8829645123588</v>
      </c>
      <c r="U1777" t="str">
        <f t="shared" si="164"/>
        <v/>
      </c>
      <c r="V1777">
        <v>22.851613998413086</v>
      </c>
      <c r="W1777">
        <v>12.120268821716309</v>
      </c>
      <c r="X1777">
        <v>76.775806427001953</v>
      </c>
      <c r="Y1777">
        <v>40.169366836547852</v>
      </c>
      <c r="Z1777">
        <v>90.505382537841797</v>
      </c>
      <c r="AA1777">
        <v>23.138012886047363</v>
      </c>
      <c r="AB1777">
        <v>3.7020820617675781E-2</v>
      </c>
      <c r="AC1777" s="2">
        <f t="shared" si="165"/>
        <v>3.7020820617675781E-2</v>
      </c>
      <c r="AD1777">
        <v>12.284129028320313</v>
      </c>
      <c r="AE1777">
        <v>14.46195187492366</v>
      </c>
      <c r="AH1777" s="2">
        <f t="shared" si="166"/>
        <v>5.3029999999999999</v>
      </c>
      <c r="AI1777" s="2">
        <f>IF(ISNUMBER(AH1777),SUMIFS($AH$1:AH1777,$A$1:A1777,A1777,C$1:$C1777,C1777,$G$1:G1777,G1777,$E$1:E1777,E1777),"")</f>
        <v>7.7279999999999998</v>
      </c>
      <c r="AJ1777">
        <f t="shared" si="167"/>
        <v>16</v>
      </c>
    </row>
    <row r="1778" spans="1:36" x14ac:dyDescent="0.25">
      <c r="A1778" s="14" t="s">
        <v>104</v>
      </c>
      <c r="B1778" t="s">
        <v>98</v>
      </c>
      <c r="C1778" t="s">
        <v>105</v>
      </c>
      <c r="D1778" s="13">
        <v>42283</v>
      </c>
      <c r="E1778">
        <v>3</v>
      </c>
      <c r="F1778">
        <v>0</v>
      </c>
      <c r="G1778" s="2" t="s">
        <v>87</v>
      </c>
      <c r="H1778" s="2" t="s">
        <v>11</v>
      </c>
      <c r="I1778">
        <v>2</v>
      </c>
      <c r="J1778" s="2" t="s">
        <v>77</v>
      </c>
      <c r="K1778" s="2">
        <v>0</v>
      </c>
      <c r="L1778" s="2"/>
      <c r="M1778" s="2" t="str">
        <f t="shared" si="162"/>
        <v/>
      </c>
      <c r="N1778">
        <v>259.041394335512</v>
      </c>
      <c r="O1778" s="2">
        <f t="shared" si="163"/>
        <v>25.904139433551201</v>
      </c>
      <c r="P1778" s="2">
        <f>IF(ISNUMBER(O1778),SUMIFS(O$1:$O1778,A$1:$A1778,A1778,C$1:$C1778,C1778,G$1:$G1778,G1778,E$1:$E1778,E1778),"")</f>
        <v>45.54435107376284</v>
      </c>
      <c r="U1778" t="str">
        <f t="shared" si="164"/>
        <v/>
      </c>
      <c r="V1778">
        <v>23.808890342712402</v>
      </c>
      <c r="W1778">
        <v>23.28740406036377</v>
      </c>
      <c r="X1778">
        <v>77.867580413818359</v>
      </c>
      <c r="Y1778">
        <v>43.556402206420898</v>
      </c>
      <c r="Z1778">
        <v>92.606647491455078</v>
      </c>
      <c r="AA1778">
        <v>13.382179737091064</v>
      </c>
      <c r="AB1778">
        <v>2.1411487579345703E-2</v>
      </c>
      <c r="AC1778" s="2">
        <f t="shared" si="165"/>
        <v>2.1411487579345703E-2</v>
      </c>
      <c r="AD1778">
        <v>12.458812866210938</v>
      </c>
      <c r="AE1778">
        <v>21.856617647058826</v>
      </c>
      <c r="AH1778" s="2">
        <f t="shared" si="166"/>
        <v>0.55500000000000005</v>
      </c>
      <c r="AI1778" s="2">
        <f>IF(ISNUMBER(AH1778),SUMIFS($AH$1:AH1778,$A$1:A1778,A1778,C$1:$C1778,C1778,$G$1:G1778,G1778,$E$1:E1778,E1778),"")</f>
        <v>1.0230000000000001</v>
      </c>
      <c r="AJ1778">
        <f t="shared" si="167"/>
        <v>16</v>
      </c>
    </row>
    <row r="1779" spans="1:36" x14ac:dyDescent="0.25">
      <c r="A1779" s="14" t="s">
        <v>103</v>
      </c>
      <c r="B1779" t="s">
        <v>98</v>
      </c>
      <c r="C1779" t="s">
        <v>105</v>
      </c>
      <c r="D1779" s="13">
        <v>42283</v>
      </c>
      <c r="E1779">
        <v>3</v>
      </c>
      <c r="F1779">
        <v>50</v>
      </c>
      <c r="G1779" s="2" t="s">
        <v>87</v>
      </c>
      <c r="H1779" s="2" t="s">
        <v>11</v>
      </c>
      <c r="I1779">
        <v>2</v>
      </c>
      <c r="J1779" s="2" t="s">
        <v>77</v>
      </c>
      <c r="K1779" s="2">
        <v>45</v>
      </c>
      <c r="L1779" s="2"/>
      <c r="M1779" s="2" t="str">
        <f t="shared" si="162"/>
        <v/>
      </c>
      <c r="N1779">
        <v>311.92921023990914</v>
      </c>
      <c r="O1779" s="2">
        <f t="shared" si="163"/>
        <v>31.192921023990912</v>
      </c>
      <c r="P1779" s="2">
        <f>IF(ISNUMBER(O1779),SUMIFS(O$1:$O1779,A$1:$A1779,A1779,C$1:$C1779,C1779,G$1:$G1779,G1779,E$1:$E1779,E1779),"")</f>
        <v>39.624531062026655</v>
      </c>
      <c r="U1779" t="str">
        <f t="shared" si="164"/>
        <v/>
      </c>
      <c r="V1779">
        <v>22.20963191986084</v>
      </c>
      <c r="W1779">
        <v>18.026856422424316</v>
      </c>
      <c r="X1779">
        <v>76.973587036132813</v>
      </c>
      <c r="Y1779">
        <v>38.288414001464844</v>
      </c>
      <c r="Z1779">
        <v>91.011043548583984</v>
      </c>
      <c r="AA1779">
        <v>16.149442672729492</v>
      </c>
      <c r="AB1779">
        <v>2.5839108276367186E-2</v>
      </c>
      <c r="AC1779" s="2">
        <f t="shared" si="165"/>
        <v>2.5839108276367186E-2</v>
      </c>
      <c r="AD1779">
        <v>12.315773925781251</v>
      </c>
      <c r="AE1779">
        <v>20.470354421994035</v>
      </c>
      <c r="AH1779" s="2">
        <f t="shared" si="166"/>
        <v>0.80600000000000005</v>
      </c>
      <c r="AI1779" s="2">
        <f>IF(ISNUMBER(AH1779),SUMIFS($AH$1:AH1779,$A$1:A1779,A1779,C$1:$C1779,C1779,$G$1:G1779,G1779,$E$1:E1779,E1779),"")</f>
        <v>1.0210000000000001</v>
      </c>
      <c r="AJ1779">
        <f t="shared" si="167"/>
        <v>16</v>
      </c>
    </row>
    <row r="1780" spans="1:36" x14ac:dyDescent="0.25">
      <c r="A1780" s="14" t="s">
        <v>102</v>
      </c>
      <c r="B1780" t="s">
        <v>98</v>
      </c>
      <c r="C1780" t="s">
        <v>105</v>
      </c>
      <c r="D1780" s="13">
        <v>42283</v>
      </c>
      <c r="E1780">
        <v>3</v>
      </c>
      <c r="F1780">
        <v>100</v>
      </c>
      <c r="G1780" s="2" t="s">
        <v>87</v>
      </c>
      <c r="H1780" s="2" t="s">
        <v>11</v>
      </c>
      <c r="I1780">
        <v>2</v>
      </c>
      <c r="J1780" s="2" t="s">
        <v>77</v>
      </c>
      <c r="K1780" s="2">
        <v>90</v>
      </c>
      <c r="L1780" s="2"/>
      <c r="M1780" s="2" t="str">
        <f t="shared" si="162"/>
        <v/>
      </c>
      <c r="N1780">
        <v>252.47499874365548</v>
      </c>
      <c r="O1780" s="2">
        <f t="shared" si="163"/>
        <v>25.247499874365548</v>
      </c>
      <c r="P1780" s="2">
        <f>IF(ISNUMBER(O1780),SUMIFS(O$1:$O1780,A$1:$A1780,A1780,C$1:$C1780,C1780,G$1:$G1780,G1780,E$1:$E1780,E1780),"")</f>
        <v>42.285202446659312</v>
      </c>
      <c r="U1780" t="str">
        <f t="shared" si="164"/>
        <v/>
      </c>
      <c r="V1780">
        <v>22.52491569519043</v>
      </c>
      <c r="W1780">
        <v>18.052952766418457</v>
      </c>
      <c r="X1780">
        <v>76.542331695556641</v>
      </c>
      <c r="Y1780">
        <v>39.578901290893555</v>
      </c>
      <c r="Z1780">
        <v>90.728851318359375</v>
      </c>
      <c r="AA1780">
        <v>15.694324970245361</v>
      </c>
      <c r="AB1780">
        <v>2.5110919952392577E-2</v>
      </c>
      <c r="AC1780" s="2">
        <f t="shared" si="165"/>
        <v>2.5110919952392577E-2</v>
      </c>
      <c r="AD1780">
        <v>12.246773071289063</v>
      </c>
      <c r="AE1780">
        <v>21.302578018995931</v>
      </c>
      <c r="AH1780" s="2">
        <f t="shared" si="166"/>
        <v>0.63400000000000001</v>
      </c>
      <c r="AI1780" s="2">
        <f>IF(ISNUMBER(AH1780),SUMIFS($AH$1:AH1780,$A$1:A1780,A1780,C$1:$C1780,C1780,$G$1:G1780,G1780,$E$1:E1780,E1780),"")</f>
        <v>1.0209999999999999</v>
      </c>
      <c r="AJ1780">
        <f t="shared" si="167"/>
        <v>16</v>
      </c>
    </row>
    <row r="1781" spans="1:36" x14ac:dyDescent="0.25">
      <c r="A1781" s="14" t="s">
        <v>101</v>
      </c>
      <c r="B1781" t="s">
        <v>98</v>
      </c>
      <c r="C1781" t="s">
        <v>105</v>
      </c>
      <c r="D1781" s="13">
        <v>42283</v>
      </c>
      <c r="E1781">
        <v>3</v>
      </c>
      <c r="F1781">
        <v>200</v>
      </c>
      <c r="G1781" s="2" t="s">
        <v>87</v>
      </c>
      <c r="H1781" s="2" t="s">
        <v>11</v>
      </c>
      <c r="I1781">
        <v>2</v>
      </c>
      <c r="J1781" s="2" t="s">
        <v>77</v>
      </c>
      <c r="K1781" s="2">
        <v>180</v>
      </c>
      <c r="L1781" s="2"/>
      <c r="M1781" s="2" t="str">
        <f t="shared" si="162"/>
        <v/>
      </c>
      <c r="N1781">
        <v>834.41933777769407</v>
      </c>
      <c r="O1781" s="2">
        <f t="shared" si="163"/>
        <v>83.441933777769407</v>
      </c>
      <c r="P1781" s="2">
        <f>IF(ISNUMBER(O1781),SUMIFS(O$1:$O1781,A$1:$A1781,A1781,C$1:$C1781,C1781,G$1:$G1781,G1781,E$1:$E1781,E1781),"")</f>
        <v>150.08436683241621</v>
      </c>
      <c r="U1781" t="str">
        <f t="shared" si="164"/>
        <v/>
      </c>
      <c r="V1781">
        <v>24.036113739013672</v>
      </c>
      <c r="W1781">
        <v>16.957995414733887</v>
      </c>
      <c r="X1781">
        <v>76.562030792236328</v>
      </c>
      <c r="Y1781">
        <v>42.488973617553711</v>
      </c>
      <c r="Z1781">
        <v>90.494773864746094</v>
      </c>
      <c r="AA1781">
        <v>16.339712142944336</v>
      </c>
      <c r="AB1781">
        <v>2.6143539428710935E-2</v>
      </c>
      <c r="AC1781" s="2">
        <f t="shared" si="165"/>
        <v>2.6143539428710935E-2</v>
      </c>
      <c r="AD1781">
        <v>12.249924926757814</v>
      </c>
      <c r="AE1781">
        <v>17.292242855261424</v>
      </c>
      <c r="AH1781" s="2">
        <f t="shared" si="166"/>
        <v>2.181</v>
      </c>
      <c r="AI1781" s="2">
        <f>IF(ISNUMBER(AH1781),SUMIFS($AH$1:AH1781,$A$1:A1781,A1781,C$1:$C1781,C1781,$G$1:G1781,G1781,$E$1:E1781,E1781),"")</f>
        <v>3.9319999999999999</v>
      </c>
      <c r="AJ1781">
        <f t="shared" si="167"/>
        <v>16</v>
      </c>
    </row>
    <row r="1782" spans="1:36" x14ac:dyDescent="0.25">
      <c r="A1782" s="14" t="s">
        <v>100</v>
      </c>
      <c r="B1782" t="s">
        <v>98</v>
      </c>
      <c r="C1782" t="s">
        <v>105</v>
      </c>
      <c r="D1782" s="13">
        <v>42283</v>
      </c>
      <c r="E1782">
        <v>3</v>
      </c>
      <c r="F1782">
        <v>350</v>
      </c>
      <c r="G1782" s="2" t="s">
        <v>87</v>
      </c>
      <c r="H1782" s="2" t="s">
        <v>11</v>
      </c>
      <c r="I1782">
        <v>2</v>
      </c>
      <c r="J1782" s="2" t="s">
        <v>77</v>
      </c>
      <c r="K1782" s="2">
        <v>350</v>
      </c>
      <c r="L1782" s="2"/>
      <c r="M1782" s="2" t="str">
        <f t="shared" si="162"/>
        <v/>
      </c>
      <c r="N1782">
        <v>902.36936889204696</v>
      </c>
      <c r="O1782" s="2">
        <f t="shared" si="163"/>
        <v>90.236936889204699</v>
      </c>
      <c r="P1782" s="2">
        <f>IF(ISNUMBER(O1782),SUMIFS(O$1:$O1782,A$1:$A1782,A1782,C$1:$C1782,C1782,G$1:$G1782,G1782,E$1:$E1782,E1782),"")</f>
        <v>181.91827627696608</v>
      </c>
      <c r="U1782" t="str">
        <f t="shared" si="164"/>
        <v/>
      </c>
      <c r="V1782">
        <v>25.069467544555664</v>
      </c>
      <c r="W1782">
        <v>14.736027240753174</v>
      </c>
      <c r="X1782">
        <v>74.702816009521484</v>
      </c>
      <c r="Y1782">
        <v>45.289958953857422</v>
      </c>
      <c r="Z1782">
        <v>90.558094024658203</v>
      </c>
      <c r="AA1782">
        <v>17.495616912841797</v>
      </c>
      <c r="AB1782">
        <v>2.7992987060546873E-2</v>
      </c>
      <c r="AC1782" s="2">
        <f t="shared" si="165"/>
        <v>2.7992987060546873E-2</v>
      </c>
      <c r="AD1782">
        <v>11.952450561523438</v>
      </c>
      <c r="AE1782">
        <v>11.056258356474338</v>
      </c>
      <c r="AH1782" s="2">
        <f t="shared" si="166"/>
        <v>2.5259999999999998</v>
      </c>
      <c r="AI1782" s="2">
        <f>IF(ISNUMBER(AH1782),SUMIFS($AH$1:AH1782,$A$1:A1782,A1782,C$1:$C1782,C1782,$G$1:G1782,G1782,$E$1:E1782,E1782),"")</f>
        <v>4.968</v>
      </c>
      <c r="AJ1782">
        <f t="shared" si="167"/>
        <v>16</v>
      </c>
    </row>
    <row r="1783" spans="1:36" x14ac:dyDescent="0.25">
      <c r="A1783" s="14" t="s">
        <v>99</v>
      </c>
      <c r="B1783" t="s">
        <v>98</v>
      </c>
      <c r="C1783" t="s">
        <v>105</v>
      </c>
      <c r="D1783" s="13">
        <v>42283</v>
      </c>
      <c r="E1783">
        <v>3</v>
      </c>
      <c r="F1783">
        <v>500</v>
      </c>
      <c r="G1783" s="2" t="s">
        <v>87</v>
      </c>
      <c r="H1783" s="2" t="s">
        <v>11</v>
      </c>
      <c r="I1783">
        <v>2</v>
      </c>
      <c r="J1783" s="2" t="s">
        <v>77</v>
      </c>
      <c r="K1783" s="2">
        <v>450</v>
      </c>
      <c r="L1783" s="2"/>
      <c r="M1783" s="2" t="str">
        <f t="shared" si="162"/>
        <v/>
      </c>
      <c r="N1783">
        <v>1418.323483318841</v>
      </c>
      <c r="O1783" s="2">
        <f t="shared" si="163"/>
        <v>141.83234833188411</v>
      </c>
      <c r="P1783" s="2">
        <f>IF(ISNUMBER(O1783),SUMIFS(O$1:$O1783,A$1:$A1783,A1783,C$1:$C1783,C1783,G$1:$G1783,G1783,E$1:$E1783,E1783),"")</f>
        <v>216.11728165740783</v>
      </c>
      <c r="U1783" t="str">
        <f t="shared" si="164"/>
        <v/>
      </c>
      <c r="V1783">
        <v>23.419456481933594</v>
      </c>
      <c r="W1783">
        <v>16.450621604919434</v>
      </c>
      <c r="X1783">
        <v>76.669822692871094</v>
      </c>
      <c r="Y1783">
        <v>41.889541625976563</v>
      </c>
      <c r="Z1783">
        <v>91.2381591796875</v>
      </c>
      <c r="AA1783">
        <v>18.179813385009766</v>
      </c>
      <c r="AB1783">
        <v>2.9087701416015625E-2</v>
      </c>
      <c r="AC1783" s="2">
        <f t="shared" si="165"/>
        <v>2.9087701416015625E-2</v>
      </c>
      <c r="AD1783">
        <v>12.267171630859375</v>
      </c>
      <c r="AE1783">
        <v>18.410929831542646</v>
      </c>
      <c r="AH1783" s="2">
        <f t="shared" si="166"/>
        <v>4.1260000000000003</v>
      </c>
      <c r="AI1783" s="2">
        <f>IF(ISNUMBER(AH1783),SUMIFS($AH$1:AH1783,$A$1:A1783,A1783,C$1:$C1783,C1783,$G$1:G1783,G1783,$E$1:E1783,E1783),"")</f>
        <v>6.6349999999999998</v>
      </c>
      <c r="AJ1783">
        <f t="shared" si="167"/>
        <v>16</v>
      </c>
    </row>
    <row r="1784" spans="1:36" x14ac:dyDescent="0.25">
      <c r="A1784" s="14" t="s">
        <v>104</v>
      </c>
      <c r="B1784" t="s">
        <v>98</v>
      </c>
      <c r="C1784" t="s">
        <v>105</v>
      </c>
      <c r="D1784" s="13">
        <v>42283</v>
      </c>
      <c r="E1784">
        <v>4</v>
      </c>
      <c r="F1784">
        <v>0</v>
      </c>
      <c r="G1784" s="2" t="s">
        <v>87</v>
      </c>
      <c r="H1784" s="2" t="s">
        <v>11</v>
      </c>
      <c r="I1784">
        <v>2</v>
      </c>
      <c r="J1784" s="2" t="s">
        <v>77</v>
      </c>
      <c r="K1784" s="2">
        <v>0</v>
      </c>
      <c r="L1784" s="2"/>
      <c r="M1784" s="2" t="str">
        <f t="shared" si="162"/>
        <v/>
      </c>
      <c r="N1784">
        <v>145.56404465587113</v>
      </c>
      <c r="O1784" s="2">
        <f t="shared" si="163"/>
        <v>14.556404465587113</v>
      </c>
      <c r="P1784" s="2">
        <f>IF(ISNUMBER(O1784),SUMIFS(O$1:$O1784,A$1:$A1784,A1784,C$1:$C1784,C1784,G$1:$G1784,G1784,E$1:$E1784,E1784),"")</f>
        <v>38.480950129263206</v>
      </c>
      <c r="U1784" t="str">
        <f t="shared" si="164"/>
        <v/>
      </c>
      <c r="V1784">
        <v>22.498195648193359</v>
      </c>
      <c r="W1784">
        <v>17.251887321472168</v>
      </c>
      <c r="X1784">
        <v>76.048633575439453</v>
      </c>
      <c r="Y1784">
        <v>38.334550857543945</v>
      </c>
      <c r="Z1784">
        <v>91.148975372314453</v>
      </c>
      <c r="AA1784">
        <v>16.460887908935547</v>
      </c>
      <c r="AB1784">
        <v>2.6337420654296877E-2</v>
      </c>
      <c r="AC1784" s="2">
        <f t="shared" si="165"/>
        <v>2.6337420654296877E-2</v>
      </c>
      <c r="AD1784">
        <v>12.167781372070312</v>
      </c>
      <c r="AE1784">
        <v>21.49344096871847</v>
      </c>
      <c r="AH1784" s="2">
        <f t="shared" si="166"/>
        <v>0.38300000000000001</v>
      </c>
      <c r="AI1784" s="2">
        <f>IF(ISNUMBER(AH1784),SUMIFS($AH$1:AH1784,$A$1:A1784,A1784,C$1:$C1784,C1784,$G$1:G1784,G1784,$E$1:E1784,E1784),"")</f>
        <v>0.94799999999999995</v>
      </c>
      <c r="AJ1784">
        <f t="shared" si="167"/>
        <v>16</v>
      </c>
    </row>
    <row r="1785" spans="1:36" x14ac:dyDescent="0.25">
      <c r="A1785" s="14" t="s">
        <v>103</v>
      </c>
      <c r="B1785" t="s">
        <v>98</v>
      </c>
      <c r="C1785" t="s">
        <v>105</v>
      </c>
      <c r="D1785" s="13">
        <v>42283</v>
      </c>
      <c r="E1785">
        <v>4</v>
      </c>
      <c r="F1785">
        <v>50</v>
      </c>
      <c r="G1785" s="2" t="s">
        <v>87</v>
      </c>
      <c r="H1785" s="2" t="s">
        <v>11</v>
      </c>
      <c r="I1785">
        <v>2</v>
      </c>
      <c r="J1785" s="2" t="s">
        <v>77</v>
      </c>
      <c r="K1785" s="2">
        <v>45</v>
      </c>
      <c r="L1785" s="2"/>
      <c r="M1785" s="2" t="str">
        <f t="shared" si="162"/>
        <v/>
      </c>
      <c r="N1785">
        <v>298.37212301448568</v>
      </c>
      <c r="O1785" s="2">
        <f t="shared" si="163"/>
        <v>29.837212301448567</v>
      </c>
      <c r="P1785" s="2">
        <f>IF(ISNUMBER(O1785),SUMIFS(O$1:$O1785,A$1:$A1785,A1785,C$1:$C1785,C1785,G$1:$G1785,G1785,E$1:$E1785,E1785),"")</f>
        <v>45.073545095033268</v>
      </c>
      <c r="U1785" t="str">
        <f t="shared" si="164"/>
        <v/>
      </c>
      <c r="V1785">
        <v>22.410636901855469</v>
      </c>
      <c r="W1785">
        <v>18.447172164916992</v>
      </c>
      <c r="X1785">
        <v>76.455135345458984</v>
      </c>
      <c r="Y1785">
        <v>39.341772079467773</v>
      </c>
      <c r="Z1785">
        <v>90.058738708496094</v>
      </c>
      <c r="AA1785">
        <v>16.20536994934082</v>
      </c>
      <c r="AB1785">
        <v>2.5928591918945313E-2</v>
      </c>
      <c r="AC1785" s="2">
        <f t="shared" si="165"/>
        <v>2.5928591918945313E-2</v>
      </c>
      <c r="AD1785">
        <v>12.232821655273439</v>
      </c>
      <c r="AE1785">
        <v>21.719735425319179</v>
      </c>
      <c r="AH1785" s="2">
        <f t="shared" si="166"/>
        <v>0.77400000000000002</v>
      </c>
      <c r="AI1785" s="2">
        <f>IF(ISNUMBER(AH1785),SUMIFS($AH$1:AH1785,$A$1:A1785,A1785,C$1:$C1785,C1785,$G$1:G1785,G1785,$E$1:E1785,E1785),"")</f>
        <v>1.1339999999999999</v>
      </c>
      <c r="AJ1785">
        <f t="shared" si="167"/>
        <v>16</v>
      </c>
    </row>
    <row r="1786" spans="1:36" x14ac:dyDescent="0.25">
      <c r="A1786" s="14" t="s">
        <v>102</v>
      </c>
      <c r="B1786" t="s">
        <v>98</v>
      </c>
      <c r="C1786" t="s">
        <v>105</v>
      </c>
      <c r="D1786" s="13">
        <v>42283</v>
      </c>
      <c r="E1786">
        <v>4</v>
      </c>
      <c r="F1786">
        <v>100</v>
      </c>
      <c r="G1786" s="2" t="s">
        <v>87</v>
      </c>
      <c r="H1786" s="2" t="s">
        <v>11</v>
      </c>
      <c r="I1786">
        <v>2</v>
      </c>
      <c r="J1786" s="2" t="s">
        <v>77</v>
      </c>
      <c r="K1786" s="2">
        <v>90</v>
      </c>
      <c r="L1786" s="2"/>
      <c r="M1786" s="2" t="str">
        <f t="shared" si="162"/>
        <v/>
      </c>
      <c r="N1786">
        <v>225.51846125990613</v>
      </c>
      <c r="O1786" s="2">
        <f t="shared" si="163"/>
        <v>22.551846125990615</v>
      </c>
      <c r="P1786" s="2">
        <f>IF(ISNUMBER(O1786),SUMIFS(O$1:$O1786,A$1:$A1786,A1786,C$1:$C1786,C1786,G$1:$G1786,G1786,E$1:$E1786,E1786),"")</f>
        <v>45.259595892563908</v>
      </c>
      <c r="U1786" t="str">
        <f t="shared" si="164"/>
        <v/>
      </c>
      <c r="V1786">
        <v>21.795436859130859</v>
      </c>
      <c r="W1786">
        <v>18.064230918884277</v>
      </c>
      <c r="X1786">
        <v>77.233299255371094</v>
      </c>
      <c r="Y1786">
        <v>36.237911224365234</v>
      </c>
      <c r="Z1786">
        <v>89.919315338134766</v>
      </c>
      <c r="AA1786">
        <v>16.20692253112793</v>
      </c>
      <c r="AB1786">
        <v>2.5931076049804686E-2</v>
      </c>
      <c r="AC1786" s="2">
        <f t="shared" si="165"/>
        <v>2.5931076049804686E-2</v>
      </c>
      <c r="AD1786">
        <v>12.357327880859375</v>
      </c>
      <c r="AE1786">
        <v>22.199473530272009</v>
      </c>
      <c r="AH1786" s="2">
        <f t="shared" si="166"/>
        <v>0.58499999999999996</v>
      </c>
      <c r="AI1786" s="2">
        <f>IF(ISNUMBER(AH1786),SUMIFS($AH$1:AH1786,$A$1:A1786,A1786,C$1:$C1786,C1786,$G$1:G1786,G1786,$E$1:E1786,E1786),"")</f>
        <v>1.1000000000000001</v>
      </c>
      <c r="AJ1786">
        <f t="shared" si="167"/>
        <v>16</v>
      </c>
    </row>
    <row r="1787" spans="1:36" x14ac:dyDescent="0.25">
      <c r="A1787" s="14" t="s">
        <v>101</v>
      </c>
      <c r="B1787" t="s">
        <v>98</v>
      </c>
      <c r="C1787" t="s">
        <v>105</v>
      </c>
      <c r="D1787" s="13">
        <v>42283</v>
      </c>
      <c r="E1787">
        <v>4</v>
      </c>
      <c r="F1787">
        <v>200</v>
      </c>
      <c r="G1787" s="2" t="s">
        <v>87</v>
      </c>
      <c r="H1787" s="2" t="s">
        <v>11</v>
      </c>
      <c r="I1787">
        <v>2</v>
      </c>
      <c r="J1787" s="2" t="s">
        <v>77</v>
      </c>
      <c r="K1787" s="2">
        <v>180</v>
      </c>
      <c r="L1787" s="2"/>
      <c r="M1787" s="2" t="str">
        <f t="shared" si="162"/>
        <v/>
      </c>
      <c r="N1787">
        <v>590.71461029572322</v>
      </c>
      <c r="O1787" s="2">
        <f t="shared" si="163"/>
        <v>59.071461029572319</v>
      </c>
      <c r="P1787" s="2">
        <f>IF(ISNUMBER(O1787),SUMIFS(O$1:$O1787,A$1:$A1787,A1787,C$1:$C1787,C1787,G$1:$G1787,G1787,E$1:$E1787,E1787),"")</f>
        <v>103.19008502070935</v>
      </c>
      <c r="U1787" t="str">
        <f t="shared" si="164"/>
        <v/>
      </c>
      <c r="V1787">
        <v>23.440778732299805</v>
      </c>
      <c r="W1787">
        <v>16.860011100769043</v>
      </c>
      <c r="X1787">
        <v>76.264957427978516</v>
      </c>
      <c r="Y1787">
        <v>40.821916580200195</v>
      </c>
      <c r="Z1787">
        <v>90.753288269042969</v>
      </c>
      <c r="AA1787">
        <v>16.493908882141113</v>
      </c>
      <c r="AB1787">
        <v>2.6390254211425782E-2</v>
      </c>
      <c r="AC1787" s="2">
        <f t="shared" si="165"/>
        <v>2.6390254211425782E-2</v>
      </c>
      <c r="AD1787">
        <v>12.202393188476563</v>
      </c>
      <c r="AE1787">
        <v>19.382823150328417</v>
      </c>
      <c r="AH1787" s="2">
        <f t="shared" si="166"/>
        <v>1.5589999999999999</v>
      </c>
      <c r="AI1787" s="2">
        <f>IF(ISNUMBER(AH1787),SUMIFS($AH$1:AH1787,$A$1:A1787,A1787,C$1:$C1787,C1787,$G$1:G1787,G1787,$E$1:E1787,E1787),"")</f>
        <v>2.6669999999999998</v>
      </c>
      <c r="AJ1787">
        <f t="shared" si="167"/>
        <v>16</v>
      </c>
    </row>
    <row r="1788" spans="1:36" x14ac:dyDescent="0.25">
      <c r="A1788" s="14" t="s">
        <v>100</v>
      </c>
      <c r="B1788" t="s">
        <v>98</v>
      </c>
      <c r="C1788" t="s">
        <v>105</v>
      </c>
      <c r="D1788" s="13">
        <v>42283</v>
      </c>
      <c r="E1788">
        <v>4</v>
      </c>
      <c r="F1788">
        <v>350</v>
      </c>
      <c r="G1788" s="2" t="s">
        <v>87</v>
      </c>
      <c r="H1788" s="2" t="s">
        <v>11</v>
      </c>
      <c r="I1788">
        <v>2</v>
      </c>
      <c r="J1788" s="2" t="s">
        <v>77</v>
      </c>
      <c r="K1788" s="2">
        <v>350</v>
      </c>
      <c r="L1788" s="2"/>
      <c r="M1788" s="2" t="str">
        <f t="shared" si="162"/>
        <v/>
      </c>
      <c r="N1788">
        <v>741.74455747211175</v>
      </c>
      <c r="O1788" s="2">
        <f t="shared" si="163"/>
        <v>74.174455747211169</v>
      </c>
      <c r="P1788" s="2">
        <f>IF(ISNUMBER(O1788),SUMIFS(O$1:$O1788,A$1:$A1788,A1788,C$1:$C1788,C1788,G$1:$G1788,G1788,E$1:$E1788,E1788),"")</f>
        <v>124.1721447334059</v>
      </c>
      <c r="U1788" t="str">
        <f t="shared" si="164"/>
        <v/>
      </c>
      <c r="V1788">
        <v>23.960992813110352</v>
      </c>
      <c r="W1788">
        <v>16.330429077148438</v>
      </c>
      <c r="X1788">
        <v>76.388370513916016</v>
      </c>
      <c r="Y1788">
        <v>42.248172760009766</v>
      </c>
      <c r="Z1788">
        <v>90.517238616943359</v>
      </c>
      <c r="AA1788">
        <v>16.599425315856934</v>
      </c>
      <c r="AB1788">
        <v>2.6559080505371094E-2</v>
      </c>
      <c r="AC1788" s="2">
        <f t="shared" si="165"/>
        <v>2.6559080505371094E-2</v>
      </c>
      <c r="AD1788">
        <v>12.222139282226562</v>
      </c>
      <c r="AE1788">
        <v>18.253869969040249</v>
      </c>
      <c r="AH1788" s="2">
        <f t="shared" si="166"/>
        <v>1.97</v>
      </c>
      <c r="AI1788" s="2">
        <f>IF(ISNUMBER(AH1788),SUMIFS($AH$1:AH1788,$A$1:A1788,A1788,C$1:$C1788,C1788,$G$1:G1788,G1788,$E$1:E1788,E1788),"")</f>
        <v>3.1909999999999998</v>
      </c>
      <c r="AJ1788">
        <f t="shared" si="167"/>
        <v>16</v>
      </c>
    </row>
    <row r="1789" spans="1:36" x14ac:dyDescent="0.25">
      <c r="A1789" s="14" t="s">
        <v>99</v>
      </c>
      <c r="B1789" t="s">
        <v>98</v>
      </c>
      <c r="C1789" t="s">
        <v>105</v>
      </c>
      <c r="D1789" s="13">
        <v>42283</v>
      </c>
      <c r="E1789">
        <v>4</v>
      </c>
      <c r="F1789">
        <v>500</v>
      </c>
      <c r="G1789" s="2" t="s">
        <v>87</v>
      </c>
      <c r="H1789" s="2" t="s">
        <v>11</v>
      </c>
      <c r="I1789">
        <v>2</v>
      </c>
      <c r="J1789" s="2" t="s">
        <v>77</v>
      </c>
      <c r="K1789" s="2">
        <v>450</v>
      </c>
      <c r="L1789" s="2"/>
      <c r="M1789" s="2" t="str">
        <f t="shared" si="162"/>
        <v/>
      </c>
      <c r="N1789">
        <v>1234.0774693715871</v>
      </c>
      <c r="O1789" s="2">
        <f t="shared" si="163"/>
        <v>123.40774693715871</v>
      </c>
      <c r="P1789" s="2">
        <f>IF(ISNUMBER(O1789),SUMIFS(O$1:$O1789,A$1:$A1789,A1789,C$1:$C1789,C1789,G$1:$G1789,G1789,E$1:$E1789,E1789),"")</f>
        <v>185.4714175497607</v>
      </c>
      <c r="U1789" t="str">
        <f t="shared" si="164"/>
        <v/>
      </c>
      <c r="V1789">
        <v>24.016777038574219</v>
      </c>
      <c r="W1789">
        <v>13.697078227996826</v>
      </c>
      <c r="X1789">
        <v>77.354747772216797</v>
      </c>
      <c r="Y1789">
        <v>41.952058792114258</v>
      </c>
      <c r="Z1789">
        <v>90.262119293212891</v>
      </c>
      <c r="AA1789">
        <v>20.674588203430176</v>
      </c>
      <c r="AB1789">
        <v>3.3079341125488278E-2</v>
      </c>
      <c r="AC1789" s="2">
        <f t="shared" si="165"/>
        <v>3.3079341125488278E-2</v>
      </c>
      <c r="AD1789">
        <v>12.376759643554688</v>
      </c>
      <c r="AE1789">
        <v>15.508021390374333</v>
      </c>
      <c r="AH1789" s="2">
        <f t="shared" si="166"/>
        <v>4.0819999999999999</v>
      </c>
      <c r="AI1789" s="2">
        <f>IF(ISNUMBER(AH1789),SUMIFS($AH$1:AH1789,$A$1:A1789,A1789,C$1:$C1789,C1789,$G$1:G1789,G1789,$E$1:E1789,E1789),"")</f>
        <v>5.9790000000000001</v>
      </c>
      <c r="AJ1789">
        <f t="shared" si="167"/>
        <v>16</v>
      </c>
    </row>
    <row r="1790" spans="1:36" x14ac:dyDescent="0.25">
      <c r="A1790" s="14" t="s">
        <v>104</v>
      </c>
      <c r="B1790" t="s">
        <v>98</v>
      </c>
      <c r="C1790" t="s">
        <v>105</v>
      </c>
      <c r="D1790" s="13">
        <v>42290</v>
      </c>
      <c r="E1790">
        <v>1</v>
      </c>
      <c r="F1790">
        <v>0</v>
      </c>
      <c r="G1790" s="2" t="s">
        <v>87</v>
      </c>
      <c r="H1790" s="2" t="s">
        <v>11</v>
      </c>
      <c r="I1790">
        <v>3</v>
      </c>
      <c r="J1790" s="2" t="s">
        <v>88</v>
      </c>
      <c r="K1790" s="2">
        <v>0</v>
      </c>
      <c r="L1790" s="2">
        <v>1060.5</v>
      </c>
      <c r="M1790" s="2">
        <f t="shared" si="162"/>
        <v>106.05</v>
      </c>
      <c r="O1790" s="2" t="str">
        <f t="shared" si="163"/>
        <v/>
      </c>
      <c r="P1790" s="2" t="str">
        <f>IF(ISNUMBER(O1790),SUMIFS(O$1:$O1790,A$1:$A1790,A1790,C$1:$C1790,C1790,G$1:$G1790,G1790,E$1:$E1790,E1790),"")</f>
        <v/>
      </c>
      <c r="U1790" t="str">
        <f t="shared" si="164"/>
        <v/>
      </c>
      <c r="V1790">
        <v>16.530805587768555</v>
      </c>
      <c r="W1790">
        <v>13.110417366027832</v>
      </c>
      <c r="X1790">
        <v>81.704353332519531</v>
      </c>
      <c r="Y1790">
        <v>20.634713172912598</v>
      </c>
      <c r="Z1790">
        <v>89.692283630371094</v>
      </c>
      <c r="AA1790">
        <v>32.479001998901367</v>
      </c>
      <c r="AB1790">
        <v>5.1966403198242188E-2</v>
      </c>
      <c r="AC1790" s="2">
        <f t="shared" si="165"/>
        <v>5.1966403198242188E-2</v>
      </c>
      <c r="AD1790">
        <v>13.072696533203125</v>
      </c>
      <c r="AE1790">
        <v>18.7774400540358</v>
      </c>
      <c r="AH1790" s="2" t="str">
        <f t="shared" si="166"/>
        <v/>
      </c>
      <c r="AI1790" s="2" t="str">
        <f>IF(ISNUMBER(AH1790),SUMIFS($AH$1:AH1790,$A$1:A1790,A1790,C$1:$C1790,C1790,$G$1:G1790,G1790,$E$1:E1790,E1790),"")</f>
        <v/>
      </c>
      <c r="AJ1790">
        <f t="shared" si="167"/>
        <v>13</v>
      </c>
    </row>
    <row r="1791" spans="1:36" x14ac:dyDescent="0.25">
      <c r="A1791" s="14" t="s">
        <v>103</v>
      </c>
      <c r="B1791" t="s">
        <v>98</v>
      </c>
      <c r="C1791" t="s">
        <v>105</v>
      </c>
      <c r="D1791" s="13">
        <v>42290</v>
      </c>
      <c r="E1791">
        <v>1</v>
      </c>
      <c r="F1791">
        <v>50</v>
      </c>
      <c r="G1791" s="2" t="s">
        <v>87</v>
      </c>
      <c r="H1791" s="2" t="s">
        <v>11</v>
      </c>
      <c r="I1791">
        <v>3</v>
      </c>
      <c r="J1791" s="2" t="s">
        <v>88</v>
      </c>
      <c r="K1791" s="2">
        <v>45</v>
      </c>
      <c r="L1791" s="2">
        <v>1053.75</v>
      </c>
      <c r="M1791" s="2">
        <f t="shared" si="162"/>
        <v>105.375</v>
      </c>
      <c r="O1791" s="2" t="str">
        <f t="shared" si="163"/>
        <v/>
      </c>
      <c r="P1791" s="2" t="str">
        <f>IF(ISNUMBER(O1791),SUMIFS(O$1:$O1791,A$1:$A1791,A1791,C$1:$C1791,C1791,G$1:$G1791,G1791,E$1:$E1791,E1791),"")</f>
        <v/>
      </c>
      <c r="U1791" t="str">
        <f t="shared" si="164"/>
        <v/>
      </c>
      <c r="V1791">
        <v>16.766712188720703</v>
      </c>
      <c r="W1791">
        <v>12.516782760620117</v>
      </c>
      <c r="X1791">
        <v>80.989898681640625</v>
      </c>
      <c r="Y1791">
        <v>20.321063995361328</v>
      </c>
      <c r="Z1791">
        <v>89.227516174316406</v>
      </c>
      <c r="AA1791">
        <v>32.637739181518555</v>
      </c>
      <c r="AB1791">
        <v>5.2220382690429688E-2</v>
      </c>
      <c r="AC1791" s="2">
        <f t="shared" si="165"/>
        <v>5.2220382690429688E-2</v>
      </c>
      <c r="AD1791">
        <v>12.9583837890625</v>
      </c>
      <c r="AE1791">
        <v>18.60158075703675</v>
      </c>
      <c r="AH1791" s="2" t="str">
        <f t="shared" si="166"/>
        <v/>
      </c>
      <c r="AI1791" s="2" t="str">
        <f>IF(ISNUMBER(AH1791),SUMIFS($AH$1:AH1791,$A$1:A1791,A1791,C$1:$C1791,C1791,$G$1:G1791,G1791,$E$1:E1791,E1791),"")</f>
        <v/>
      </c>
      <c r="AJ1791">
        <f t="shared" si="167"/>
        <v>13</v>
      </c>
    </row>
    <row r="1792" spans="1:36" x14ac:dyDescent="0.25">
      <c r="A1792" s="14" t="s">
        <v>102</v>
      </c>
      <c r="B1792" t="s">
        <v>98</v>
      </c>
      <c r="C1792" t="s">
        <v>105</v>
      </c>
      <c r="D1792" s="13">
        <v>42290</v>
      </c>
      <c r="E1792">
        <v>1</v>
      </c>
      <c r="F1792">
        <v>100</v>
      </c>
      <c r="G1792" s="2" t="s">
        <v>87</v>
      </c>
      <c r="H1792" s="2" t="s">
        <v>11</v>
      </c>
      <c r="I1792">
        <v>3</v>
      </c>
      <c r="J1792" s="2" t="s">
        <v>88</v>
      </c>
      <c r="K1792" s="2">
        <v>78</v>
      </c>
      <c r="L1792" s="2">
        <v>1088.25</v>
      </c>
      <c r="M1792" s="2">
        <f t="shared" si="162"/>
        <v>108.825</v>
      </c>
      <c r="O1792" s="2" t="str">
        <f t="shared" si="163"/>
        <v/>
      </c>
      <c r="P1792" s="2" t="str">
        <f>IF(ISNUMBER(O1792),SUMIFS(O$1:$O1792,A$1:$A1792,A1792,C$1:$C1792,C1792,G$1:$G1792,G1792,E$1:$E1792,E1792),"")</f>
        <v/>
      </c>
      <c r="U1792" t="str">
        <f t="shared" si="164"/>
        <v/>
      </c>
      <c r="V1792">
        <v>16.569339752197266</v>
      </c>
      <c r="W1792">
        <v>14.497346878051758</v>
      </c>
      <c r="X1792">
        <v>77.102348327636719</v>
      </c>
      <c r="Y1792">
        <v>17.911331176757813</v>
      </c>
      <c r="Z1792">
        <v>86.432991027832031</v>
      </c>
      <c r="AA1792">
        <v>30.248570442199707</v>
      </c>
      <c r="AB1792">
        <v>4.8397712707519532E-2</v>
      </c>
      <c r="AC1792" s="2">
        <f t="shared" si="165"/>
        <v>4.8397712707519532E-2</v>
      </c>
      <c r="AD1792">
        <v>12.336375732421875</v>
      </c>
      <c r="AE1792">
        <v>18.319340818031232</v>
      </c>
      <c r="AH1792" s="2" t="str">
        <f t="shared" si="166"/>
        <v/>
      </c>
      <c r="AI1792" s="2" t="str">
        <f>IF(ISNUMBER(AH1792),SUMIFS($AH$1:AH1792,$A$1:A1792,A1792,C$1:$C1792,C1792,$G$1:G1792,G1792,$E$1:E1792,E1792),"")</f>
        <v/>
      </c>
      <c r="AJ1792">
        <f t="shared" si="167"/>
        <v>13</v>
      </c>
    </row>
    <row r="1793" spans="1:36" x14ac:dyDescent="0.25">
      <c r="A1793" s="14" t="s">
        <v>101</v>
      </c>
      <c r="B1793" t="s">
        <v>98</v>
      </c>
      <c r="C1793" t="s">
        <v>105</v>
      </c>
      <c r="D1793" s="13">
        <v>42290</v>
      </c>
      <c r="E1793">
        <v>1</v>
      </c>
      <c r="F1793">
        <v>200</v>
      </c>
      <c r="G1793" s="2" t="s">
        <v>87</v>
      </c>
      <c r="H1793" s="2" t="s">
        <v>11</v>
      </c>
      <c r="I1793">
        <v>3</v>
      </c>
      <c r="J1793" s="2" t="s">
        <v>88</v>
      </c>
      <c r="K1793" s="2">
        <v>156</v>
      </c>
      <c r="L1793" s="2">
        <v>1078.25</v>
      </c>
      <c r="M1793" s="2">
        <f t="shared" si="162"/>
        <v>107.825</v>
      </c>
      <c r="O1793" s="2" t="str">
        <f t="shared" si="163"/>
        <v/>
      </c>
      <c r="P1793" s="2" t="str">
        <f>IF(ISNUMBER(O1793),SUMIFS(O$1:$O1793,A$1:$A1793,A1793,C$1:$C1793,C1793,G$1:$G1793,G1793,E$1:$E1793,E1793),"")</f>
        <v/>
      </c>
      <c r="U1793" t="str">
        <f t="shared" si="164"/>
        <v/>
      </c>
      <c r="V1793">
        <v>16.98847484588623</v>
      </c>
      <c r="W1793">
        <v>13.901825904846191</v>
      </c>
      <c r="X1793">
        <v>81.443519592285156</v>
      </c>
      <c r="Y1793">
        <v>20.199548721313477</v>
      </c>
      <c r="Z1793">
        <v>89.843135833740234</v>
      </c>
      <c r="AA1793">
        <v>30.61817741394043</v>
      </c>
      <c r="AB1793">
        <v>4.8989083862304689E-2</v>
      </c>
      <c r="AC1793" s="2">
        <f t="shared" si="165"/>
        <v>4.8989083862304689E-2</v>
      </c>
      <c r="AD1793">
        <v>13.030963134765626</v>
      </c>
      <c r="AE1793">
        <v>17.842859568321284</v>
      </c>
      <c r="AH1793" s="2" t="str">
        <f t="shared" si="166"/>
        <v/>
      </c>
      <c r="AI1793" s="2" t="str">
        <f>IF(ISNUMBER(AH1793),SUMIFS($AH$1:AH1793,$A$1:A1793,A1793,C$1:$C1793,C1793,$G$1:G1793,G1793,$E$1:E1793,E1793),"")</f>
        <v/>
      </c>
      <c r="AJ1793">
        <f t="shared" si="167"/>
        <v>13</v>
      </c>
    </row>
    <row r="1794" spans="1:36" x14ac:dyDescent="0.25">
      <c r="A1794" s="14" t="s">
        <v>100</v>
      </c>
      <c r="B1794" t="s">
        <v>98</v>
      </c>
      <c r="C1794" t="s">
        <v>105</v>
      </c>
      <c r="D1794" s="13">
        <v>42290</v>
      </c>
      <c r="E1794">
        <v>1</v>
      </c>
      <c r="F1794">
        <v>350</v>
      </c>
      <c r="G1794" s="2" t="s">
        <v>87</v>
      </c>
      <c r="H1794" s="2" t="s">
        <v>11</v>
      </c>
      <c r="I1794">
        <v>3</v>
      </c>
      <c r="J1794" s="2" t="s">
        <v>88</v>
      </c>
      <c r="K1794" s="2">
        <v>272</v>
      </c>
      <c r="L1794" s="2">
        <v>1152.75</v>
      </c>
      <c r="M1794" s="2">
        <f t="shared" ref="M1794:M1857" si="168">IF(ISNUMBER(L1794),L1794/10,"")</f>
        <v>115.27500000000001</v>
      </c>
      <c r="O1794" s="2" t="str">
        <f t="shared" ref="O1794:O1857" si="169">IF(ISNUMBER(N1794),N1794/10,"")</f>
        <v/>
      </c>
      <c r="P1794" s="2" t="str">
        <f>IF(ISNUMBER(O1794),SUMIFS(O$1:$O1794,A$1:$A1794,A1794,C$1:$C1794,C1794,G$1:$G1794,G1794,E$1:$E1794,E1794),"")</f>
        <v/>
      </c>
      <c r="U1794" t="str">
        <f t="shared" ref="U1794:U1857" si="170">IF(ISNUMBER(R1794),R1794/100,"")</f>
        <v/>
      </c>
      <c r="V1794">
        <v>19.461522102355957</v>
      </c>
      <c r="W1794">
        <v>11.590672492980957</v>
      </c>
      <c r="X1794">
        <v>78.039546966552734</v>
      </c>
      <c r="Y1794">
        <v>23.179201126098633</v>
      </c>
      <c r="Z1794">
        <v>89.065410614013672</v>
      </c>
      <c r="AA1794">
        <v>28.698495864868164</v>
      </c>
      <c r="AB1794">
        <v>4.5917593383789063E-2</v>
      </c>
      <c r="AC1794" s="2">
        <f t="shared" ref="AC1794:AC1857" si="171">IF(ISNUMBER(AB1794),AB1794,"")</f>
        <v>4.5917593383789063E-2</v>
      </c>
      <c r="AD1794">
        <v>12.486327514648437</v>
      </c>
      <c r="AE1794">
        <v>15.201730066910137</v>
      </c>
      <c r="AH1794" s="2" t="str">
        <f t="shared" ref="AH1794:AH1857" si="172">IF(AND(ISNUMBER(AB1794),ISNUMBER(O1794)),ROUND(O1794*AB1794,3),"")</f>
        <v/>
      </c>
      <c r="AI1794" s="2" t="str">
        <f>IF(ISNUMBER(AH1794),SUMIFS($AH$1:AH1794,$A$1:A1794,A1794,C$1:$C1794,C1794,$G$1:G1794,G1794,$E$1:E1794,E1794),"")</f>
        <v/>
      </c>
      <c r="AJ1794">
        <f t="shared" ref="AJ1794:AJ1857" si="173">COUNT(K1794:AI1794)</f>
        <v>13</v>
      </c>
    </row>
    <row r="1795" spans="1:36" x14ac:dyDescent="0.25">
      <c r="A1795" s="14" t="s">
        <v>99</v>
      </c>
      <c r="B1795" t="s">
        <v>98</v>
      </c>
      <c r="C1795" t="s">
        <v>105</v>
      </c>
      <c r="D1795" s="13">
        <v>42290</v>
      </c>
      <c r="E1795">
        <v>1</v>
      </c>
      <c r="F1795">
        <v>500</v>
      </c>
      <c r="G1795" s="2" t="s">
        <v>87</v>
      </c>
      <c r="H1795" s="2" t="s">
        <v>11</v>
      </c>
      <c r="I1795">
        <v>3</v>
      </c>
      <c r="J1795" s="2" t="s">
        <v>88</v>
      </c>
      <c r="K1795" s="2">
        <v>389</v>
      </c>
      <c r="L1795" s="2">
        <v>1226.75</v>
      </c>
      <c r="M1795" s="2">
        <f t="shared" si="168"/>
        <v>122.675</v>
      </c>
      <c r="O1795" s="2" t="str">
        <f t="shared" si="169"/>
        <v/>
      </c>
      <c r="P1795" s="2" t="str">
        <f>IF(ISNUMBER(O1795),SUMIFS(O$1:$O1795,A$1:$A1795,A1795,C$1:$C1795,C1795,G$1:$G1795,G1795,E$1:$E1795,E1795),"")</f>
        <v/>
      </c>
      <c r="U1795" t="str">
        <f t="shared" si="170"/>
        <v/>
      </c>
      <c r="V1795">
        <v>18.294111251831055</v>
      </c>
      <c r="W1795">
        <v>13.579107284545898</v>
      </c>
      <c r="X1795">
        <v>78.500511169433594</v>
      </c>
      <c r="Y1795">
        <v>20.698894500732422</v>
      </c>
      <c r="Z1795">
        <v>88.317302703857422</v>
      </c>
      <c r="AA1795">
        <v>28.564480781555176</v>
      </c>
      <c r="AB1795">
        <v>4.5703169250488278E-2</v>
      </c>
      <c r="AC1795" s="2">
        <f t="shared" si="171"/>
        <v>4.5703169250488278E-2</v>
      </c>
      <c r="AD1795">
        <v>12.560081787109375</v>
      </c>
      <c r="AE1795">
        <v>13.475742012042602</v>
      </c>
      <c r="AH1795" s="2" t="str">
        <f t="shared" si="172"/>
        <v/>
      </c>
      <c r="AI1795" s="2" t="str">
        <f>IF(ISNUMBER(AH1795),SUMIFS($AH$1:AH1795,$A$1:A1795,A1795,C$1:$C1795,C1795,$G$1:G1795,G1795,$E$1:E1795,E1795),"")</f>
        <v/>
      </c>
      <c r="AJ1795">
        <f t="shared" si="173"/>
        <v>13</v>
      </c>
    </row>
    <row r="1796" spans="1:36" x14ac:dyDescent="0.25">
      <c r="A1796" s="14" t="s">
        <v>104</v>
      </c>
      <c r="B1796" t="s">
        <v>98</v>
      </c>
      <c r="C1796" t="s">
        <v>105</v>
      </c>
      <c r="D1796" s="13">
        <v>42290</v>
      </c>
      <c r="E1796">
        <v>2</v>
      </c>
      <c r="F1796">
        <v>0</v>
      </c>
      <c r="G1796" s="2" t="s">
        <v>87</v>
      </c>
      <c r="H1796" s="2" t="s">
        <v>11</v>
      </c>
      <c r="I1796">
        <v>3</v>
      </c>
      <c r="J1796" s="2" t="s">
        <v>88</v>
      </c>
      <c r="K1796" s="2">
        <v>0</v>
      </c>
      <c r="L1796" s="2">
        <v>1101</v>
      </c>
      <c r="M1796" s="2">
        <f t="shared" si="168"/>
        <v>110.1</v>
      </c>
      <c r="O1796" s="2" t="str">
        <f t="shared" si="169"/>
        <v/>
      </c>
      <c r="P1796" s="2" t="str">
        <f>IF(ISNUMBER(O1796),SUMIFS(O$1:$O1796,A$1:$A1796,A1796,C$1:$C1796,C1796,G$1:$G1796,G1796,E$1:$E1796,E1796),"")</f>
        <v/>
      </c>
      <c r="U1796" t="str">
        <f t="shared" si="170"/>
        <v/>
      </c>
      <c r="V1796">
        <v>15.555960178375244</v>
      </c>
      <c r="W1796">
        <v>13.060300350189209</v>
      </c>
      <c r="X1796">
        <v>83.441947937011719</v>
      </c>
      <c r="Y1796">
        <v>19.096623420715332</v>
      </c>
      <c r="Z1796">
        <v>89.949951171875</v>
      </c>
      <c r="AA1796">
        <v>32.837509155273438</v>
      </c>
      <c r="AB1796">
        <v>5.2540014648437501E-2</v>
      </c>
      <c r="AC1796" s="2">
        <f t="shared" si="171"/>
        <v>5.2540014648437501E-2</v>
      </c>
      <c r="AD1796">
        <v>13.350711669921875</v>
      </c>
      <c r="AE1796">
        <v>25.458713711698532</v>
      </c>
      <c r="AH1796" s="2" t="str">
        <f t="shared" si="172"/>
        <v/>
      </c>
      <c r="AI1796" s="2" t="str">
        <f>IF(ISNUMBER(AH1796),SUMIFS($AH$1:AH1796,$A$1:A1796,A1796,C$1:$C1796,C1796,$G$1:G1796,G1796,$E$1:E1796,E1796),"")</f>
        <v/>
      </c>
      <c r="AJ1796">
        <f t="shared" si="173"/>
        <v>13</v>
      </c>
    </row>
    <row r="1797" spans="1:36" x14ac:dyDescent="0.25">
      <c r="A1797" s="14" t="s">
        <v>103</v>
      </c>
      <c r="B1797" t="s">
        <v>98</v>
      </c>
      <c r="C1797" t="s">
        <v>105</v>
      </c>
      <c r="D1797" s="13">
        <v>42290</v>
      </c>
      <c r="E1797">
        <v>2</v>
      </c>
      <c r="F1797">
        <v>50</v>
      </c>
      <c r="G1797" s="2" t="s">
        <v>87</v>
      </c>
      <c r="H1797" s="2" t="s">
        <v>11</v>
      </c>
      <c r="I1797">
        <v>3</v>
      </c>
      <c r="J1797" s="2" t="s">
        <v>88</v>
      </c>
      <c r="K1797" s="2">
        <v>45</v>
      </c>
      <c r="L1797" s="2">
        <v>1224.75</v>
      </c>
      <c r="M1797" s="2">
        <f t="shared" si="168"/>
        <v>122.47499999999999</v>
      </c>
      <c r="O1797" s="2" t="str">
        <f t="shared" si="169"/>
        <v/>
      </c>
      <c r="P1797" s="2" t="str">
        <f>IF(ISNUMBER(O1797),SUMIFS(O$1:$O1797,A$1:$A1797,A1797,C$1:$C1797,C1797,G$1:$G1797,G1797,E$1:$E1797,E1797),"")</f>
        <v/>
      </c>
      <c r="U1797" t="str">
        <f t="shared" si="170"/>
        <v/>
      </c>
      <c r="V1797">
        <v>16.365617752075195</v>
      </c>
      <c r="W1797">
        <v>13.558258056640625</v>
      </c>
      <c r="X1797">
        <v>83.292190551757813</v>
      </c>
      <c r="Y1797">
        <v>20.749855041503906</v>
      </c>
      <c r="Z1797">
        <v>90.261943817138672</v>
      </c>
      <c r="AA1797">
        <v>32.451061248779297</v>
      </c>
      <c r="AB1797">
        <v>5.192169799804687E-2</v>
      </c>
      <c r="AC1797" s="2">
        <f t="shared" si="171"/>
        <v>5.192169799804687E-2</v>
      </c>
      <c r="AD1797">
        <v>13.326750488281251</v>
      </c>
      <c r="AE1797">
        <v>21.320505958096515</v>
      </c>
      <c r="AH1797" s="2" t="str">
        <f t="shared" si="172"/>
        <v/>
      </c>
      <c r="AI1797" s="2" t="str">
        <f>IF(ISNUMBER(AH1797),SUMIFS($AH$1:AH1797,$A$1:A1797,A1797,C$1:$C1797,C1797,$G$1:G1797,G1797,$E$1:E1797,E1797),"")</f>
        <v/>
      </c>
      <c r="AJ1797">
        <f t="shared" si="173"/>
        <v>13</v>
      </c>
    </row>
    <row r="1798" spans="1:36" x14ac:dyDescent="0.25">
      <c r="A1798" s="14" t="s">
        <v>102</v>
      </c>
      <c r="B1798" t="s">
        <v>98</v>
      </c>
      <c r="C1798" t="s">
        <v>105</v>
      </c>
      <c r="D1798" s="13">
        <v>42290</v>
      </c>
      <c r="E1798">
        <v>2</v>
      </c>
      <c r="F1798">
        <v>100</v>
      </c>
      <c r="G1798" s="2" t="s">
        <v>87</v>
      </c>
      <c r="H1798" s="2" t="s">
        <v>11</v>
      </c>
      <c r="I1798">
        <v>3</v>
      </c>
      <c r="J1798" s="2" t="s">
        <v>88</v>
      </c>
      <c r="K1798" s="2">
        <v>78</v>
      </c>
      <c r="L1798" s="2">
        <v>1196.75</v>
      </c>
      <c r="M1798" s="2">
        <f t="shared" si="168"/>
        <v>119.675</v>
      </c>
      <c r="O1798" s="2" t="str">
        <f t="shared" si="169"/>
        <v/>
      </c>
      <c r="P1798" s="2" t="str">
        <f>IF(ISNUMBER(O1798),SUMIFS(O$1:$O1798,A$1:$A1798,A1798,C$1:$C1798,C1798,G$1:$G1798,G1798,E$1:$E1798,E1798),"")</f>
        <v/>
      </c>
      <c r="U1798" t="str">
        <f t="shared" si="170"/>
        <v/>
      </c>
      <c r="V1798">
        <v>14.927516460418701</v>
      </c>
      <c r="W1798">
        <v>13.374743461608887</v>
      </c>
      <c r="X1798">
        <v>84.800537109375</v>
      </c>
      <c r="Y1798">
        <v>17.758059501647949</v>
      </c>
      <c r="Z1798">
        <v>90.166400909423828</v>
      </c>
      <c r="AA1798">
        <v>35.526523590087891</v>
      </c>
      <c r="AB1798">
        <v>5.684243774414062E-2</v>
      </c>
      <c r="AC1798" s="2">
        <f t="shared" si="171"/>
        <v>5.684243774414062E-2</v>
      </c>
      <c r="AD1798">
        <v>13.568085937500001</v>
      </c>
      <c r="AE1798">
        <v>26.297043389062978</v>
      </c>
      <c r="AH1798" s="2" t="str">
        <f t="shared" si="172"/>
        <v/>
      </c>
      <c r="AI1798" s="2" t="str">
        <f>IF(ISNUMBER(AH1798),SUMIFS($AH$1:AH1798,$A$1:A1798,A1798,C$1:$C1798,C1798,$G$1:G1798,G1798,$E$1:E1798,E1798),"")</f>
        <v/>
      </c>
      <c r="AJ1798">
        <f t="shared" si="173"/>
        <v>13</v>
      </c>
    </row>
    <row r="1799" spans="1:36" x14ac:dyDescent="0.25">
      <c r="A1799" s="14" t="s">
        <v>101</v>
      </c>
      <c r="B1799" t="s">
        <v>98</v>
      </c>
      <c r="C1799" t="s">
        <v>105</v>
      </c>
      <c r="D1799" s="13">
        <v>42290</v>
      </c>
      <c r="E1799">
        <v>2</v>
      </c>
      <c r="F1799">
        <v>200</v>
      </c>
      <c r="G1799" s="2" t="s">
        <v>87</v>
      </c>
      <c r="H1799" s="2" t="s">
        <v>11</v>
      </c>
      <c r="I1799">
        <v>3</v>
      </c>
      <c r="J1799" s="2" t="s">
        <v>88</v>
      </c>
      <c r="K1799" s="2">
        <v>156</v>
      </c>
      <c r="L1799" s="2">
        <v>1200.75</v>
      </c>
      <c r="M1799" s="2">
        <f t="shared" si="168"/>
        <v>120.075</v>
      </c>
      <c r="O1799" s="2" t="str">
        <f t="shared" si="169"/>
        <v/>
      </c>
      <c r="P1799" s="2" t="str">
        <f>IF(ISNUMBER(O1799),SUMIFS(O$1:$O1799,A$1:$A1799,A1799,C$1:$C1799,C1799,G$1:$G1799,G1799,E$1:$E1799,E1799),"")</f>
        <v/>
      </c>
      <c r="U1799" t="str">
        <f t="shared" si="170"/>
        <v/>
      </c>
      <c r="V1799">
        <v>15.487636566162109</v>
      </c>
      <c r="W1799">
        <v>13.607874870300293</v>
      </c>
      <c r="X1799">
        <v>83.090549468994141</v>
      </c>
      <c r="Y1799">
        <v>20.200818061828613</v>
      </c>
      <c r="Z1799">
        <v>89.839805603027344</v>
      </c>
      <c r="AA1799">
        <v>34.384986877441406</v>
      </c>
      <c r="AB1799">
        <v>5.5015979003906243E-2</v>
      </c>
      <c r="AC1799" s="2">
        <f t="shared" si="171"/>
        <v>5.5015979003906243E-2</v>
      </c>
      <c r="AD1799">
        <v>13.294487915039063</v>
      </c>
      <c r="AE1799">
        <v>19.855975551606051</v>
      </c>
      <c r="AH1799" s="2" t="str">
        <f t="shared" si="172"/>
        <v/>
      </c>
      <c r="AI1799" s="2" t="str">
        <f>IF(ISNUMBER(AH1799),SUMIFS($AH$1:AH1799,$A$1:A1799,A1799,C$1:$C1799,C1799,$G$1:G1799,G1799,$E$1:E1799,E1799),"")</f>
        <v/>
      </c>
      <c r="AJ1799">
        <f t="shared" si="173"/>
        <v>13</v>
      </c>
    </row>
    <row r="1800" spans="1:36" x14ac:dyDescent="0.25">
      <c r="A1800" s="14" t="s">
        <v>100</v>
      </c>
      <c r="B1800" t="s">
        <v>98</v>
      </c>
      <c r="C1800" t="s">
        <v>105</v>
      </c>
      <c r="D1800" s="13">
        <v>42290</v>
      </c>
      <c r="E1800">
        <v>2</v>
      </c>
      <c r="F1800">
        <v>350</v>
      </c>
      <c r="G1800" s="2" t="s">
        <v>87</v>
      </c>
      <c r="H1800" s="2" t="s">
        <v>11</v>
      </c>
      <c r="I1800">
        <v>3</v>
      </c>
      <c r="J1800" s="2" t="s">
        <v>88</v>
      </c>
      <c r="K1800" s="2">
        <v>272</v>
      </c>
      <c r="L1800" s="2">
        <v>1121.25</v>
      </c>
      <c r="M1800" s="2">
        <f t="shared" si="168"/>
        <v>112.125</v>
      </c>
      <c r="O1800" s="2" t="str">
        <f t="shared" si="169"/>
        <v/>
      </c>
      <c r="P1800" s="2" t="str">
        <f>IF(ISNUMBER(O1800),SUMIFS(O$1:$O1800,A$1:$A1800,A1800,C$1:$C1800,C1800,G$1:$G1800,G1800,E$1:$E1800,E1800),"")</f>
        <v/>
      </c>
      <c r="U1800" t="str">
        <f t="shared" si="170"/>
        <v/>
      </c>
      <c r="V1800">
        <v>16.466925621032715</v>
      </c>
      <c r="W1800">
        <v>14.845870971679688</v>
      </c>
      <c r="X1800">
        <v>83.751655578613281</v>
      </c>
      <c r="Y1800">
        <v>19.334752082824707</v>
      </c>
      <c r="Z1800">
        <v>90.746486663818359</v>
      </c>
      <c r="AA1800">
        <v>31.25455379486084</v>
      </c>
      <c r="AB1800">
        <v>5.0007286071777346E-2</v>
      </c>
      <c r="AC1800" s="2">
        <f t="shared" si="171"/>
        <v>5.0007286071777346E-2</v>
      </c>
      <c r="AD1800">
        <v>13.400264892578125</v>
      </c>
      <c r="AE1800">
        <v>19.056220494606446</v>
      </c>
      <c r="AH1800" s="2" t="str">
        <f t="shared" si="172"/>
        <v/>
      </c>
      <c r="AI1800" s="2" t="str">
        <f>IF(ISNUMBER(AH1800),SUMIFS($AH$1:AH1800,$A$1:A1800,A1800,C$1:$C1800,C1800,$G$1:G1800,G1800,$E$1:E1800,E1800),"")</f>
        <v/>
      </c>
      <c r="AJ1800">
        <f t="shared" si="173"/>
        <v>13</v>
      </c>
    </row>
    <row r="1801" spans="1:36" x14ac:dyDescent="0.25">
      <c r="A1801" s="14" t="s">
        <v>99</v>
      </c>
      <c r="B1801" t="s">
        <v>98</v>
      </c>
      <c r="C1801" t="s">
        <v>105</v>
      </c>
      <c r="D1801" s="13">
        <v>42290</v>
      </c>
      <c r="E1801">
        <v>2</v>
      </c>
      <c r="F1801">
        <v>500</v>
      </c>
      <c r="G1801" s="2" t="s">
        <v>87</v>
      </c>
      <c r="H1801" s="2" t="s">
        <v>11</v>
      </c>
      <c r="I1801">
        <v>3</v>
      </c>
      <c r="J1801" s="2" t="s">
        <v>88</v>
      </c>
      <c r="K1801" s="2">
        <v>389</v>
      </c>
      <c r="L1801" s="2">
        <v>1258.25</v>
      </c>
      <c r="M1801" s="2">
        <f t="shared" si="168"/>
        <v>125.825</v>
      </c>
      <c r="O1801" s="2" t="str">
        <f t="shared" si="169"/>
        <v/>
      </c>
      <c r="P1801" s="2" t="str">
        <f>IF(ISNUMBER(O1801),SUMIFS(O$1:$O1801,A$1:$A1801,A1801,C$1:$C1801,C1801,G$1:$G1801,G1801,E$1:$E1801,E1801),"")</f>
        <v/>
      </c>
      <c r="U1801" t="str">
        <f t="shared" si="170"/>
        <v/>
      </c>
      <c r="V1801">
        <v>16.601805686950684</v>
      </c>
      <c r="W1801">
        <v>13.73879861831665</v>
      </c>
      <c r="X1801">
        <v>82.744712829589844</v>
      </c>
      <c r="Y1801">
        <v>20.144626617431641</v>
      </c>
      <c r="Z1801">
        <v>90.400299072265625</v>
      </c>
      <c r="AA1801">
        <v>32.739543914794922</v>
      </c>
      <c r="AB1801">
        <v>5.2383270263671872E-2</v>
      </c>
      <c r="AC1801" s="2">
        <f t="shared" si="171"/>
        <v>5.2383270263671872E-2</v>
      </c>
      <c r="AD1801">
        <v>13.239154052734376</v>
      </c>
      <c r="AE1801">
        <v>17.330089738919824</v>
      </c>
      <c r="AH1801" s="2" t="str">
        <f t="shared" si="172"/>
        <v/>
      </c>
      <c r="AI1801" s="2" t="str">
        <f>IF(ISNUMBER(AH1801),SUMIFS($AH$1:AH1801,$A$1:A1801,A1801,C$1:$C1801,C1801,$G$1:G1801,G1801,$E$1:E1801,E1801),"")</f>
        <v/>
      </c>
      <c r="AJ1801">
        <f t="shared" si="173"/>
        <v>13</v>
      </c>
    </row>
    <row r="1802" spans="1:36" x14ac:dyDescent="0.25">
      <c r="A1802" s="14" t="s">
        <v>104</v>
      </c>
      <c r="B1802" t="s">
        <v>98</v>
      </c>
      <c r="C1802" t="s">
        <v>105</v>
      </c>
      <c r="D1802" s="13">
        <v>42290</v>
      </c>
      <c r="E1802">
        <v>3</v>
      </c>
      <c r="F1802">
        <v>0</v>
      </c>
      <c r="G1802" s="2" t="s">
        <v>87</v>
      </c>
      <c r="H1802" s="2" t="s">
        <v>11</v>
      </c>
      <c r="I1802">
        <v>3</v>
      </c>
      <c r="J1802" s="2" t="s">
        <v>88</v>
      </c>
      <c r="K1802" s="2">
        <v>0</v>
      </c>
      <c r="L1802" s="2">
        <v>1037.5</v>
      </c>
      <c r="M1802" s="2">
        <f t="shared" si="168"/>
        <v>103.75</v>
      </c>
      <c r="O1802" s="2" t="str">
        <f t="shared" si="169"/>
        <v/>
      </c>
      <c r="P1802" s="2" t="str">
        <f>IF(ISNUMBER(O1802),SUMIFS(O$1:$O1802,A$1:$A1802,A1802,C$1:$C1802,C1802,G$1:$G1802,G1802,E$1:$E1802,E1802),"")</f>
        <v/>
      </c>
      <c r="U1802" t="str">
        <f t="shared" si="170"/>
        <v/>
      </c>
      <c r="V1802">
        <v>15.548118114471436</v>
      </c>
      <c r="W1802">
        <v>12.901812553405762</v>
      </c>
      <c r="X1802">
        <v>82.794216156005859</v>
      </c>
      <c r="Y1802">
        <v>17.929323196411133</v>
      </c>
      <c r="Z1802">
        <v>89.450946807861328</v>
      </c>
      <c r="AA1802">
        <v>32.22685432434082</v>
      </c>
      <c r="AB1802">
        <v>5.156296691894531E-2</v>
      </c>
      <c r="AC1802" s="2">
        <f t="shared" si="171"/>
        <v>5.156296691894531E-2</v>
      </c>
      <c r="AD1802">
        <v>13.247074584960938</v>
      </c>
      <c r="AE1802">
        <v>27.158613445378155</v>
      </c>
      <c r="AH1802" s="2" t="str">
        <f t="shared" si="172"/>
        <v/>
      </c>
      <c r="AI1802" s="2" t="str">
        <f>IF(ISNUMBER(AH1802),SUMIFS($AH$1:AH1802,$A$1:A1802,A1802,C$1:$C1802,C1802,$G$1:G1802,G1802,$E$1:E1802,E1802),"")</f>
        <v/>
      </c>
      <c r="AJ1802">
        <f t="shared" si="173"/>
        <v>13</v>
      </c>
    </row>
    <row r="1803" spans="1:36" x14ac:dyDescent="0.25">
      <c r="A1803" s="14" t="s">
        <v>103</v>
      </c>
      <c r="B1803" t="s">
        <v>98</v>
      </c>
      <c r="C1803" t="s">
        <v>105</v>
      </c>
      <c r="D1803" s="13">
        <v>42290</v>
      </c>
      <c r="E1803">
        <v>3</v>
      </c>
      <c r="F1803">
        <v>50</v>
      </c>
      <c r="G1803" s="2" t="s">
        <v>87</v>
      </c>
      <c r="H1803" s="2" t="s">
        <v>11</v>
      </c>
      <c r="I1803">
        <v>3</v>
      </c>
      <c r="J1803" s="2" t="s">
        <v>88</v>
      </c>
      <c r="K1803" s="2">
        <v>45</v>
      </c>
      <c r="L1803" s="2">
        <v>1045.5</v>
      </c>
      <c r="M1803" s="2">
        <f t="shared" si="168"/>
        <v>104.55</v>
      </c>
      <c r="O1803" s="2" t="str">
        <f t="shared" si="169"/>
        <v/>
      </c>
      <c r="P1803" s="2" t="str">
        <f>IF(ISNUMBER(O1803),SUMIFS(O$1:$O1803,A$1:$A1803,A1803,C$1:$C1803,C1803,G$1:$G1803,G1803,E$1:$E1803,E1803),"")</f>
        <v/>
      </c>
      <c r="U1803" t="str">
        <f t="shared" si="170"/>
        <v/>
      </c>
      <c r="V1803">
        <v>15.539745330810547</v>
      </c>
      <c r="W1803">
        <v>11.97381067276001</v>
      </c>
      <c r="X1803">
        <v>83.360462188720703</v>
      </c>
      <c r="Y1803">
        <v>20.509878158569336</v>
      </c>
      <c r="Z1803">
        <v>89.309577941894531</v>
      </c>
      <c r="AA1803">
        <v>32.861690521240234</v>
      </c>
      <c r="AB1803">
        <v>5.2578704833984372E-2</v>
      </c>
      <c r="AC1803" s="2">
        <f t="shared" si="171"/>
        <v>5.2578704833984372E-2</v>
      </c>
      <c r="AD1803">
        <v>13.337673950195313</v>
      </c>
      <c r="AE1803">
        <v>20.818192781823996</v>
      </c>
      <c r="AH1803" s="2" t="str">
        <f t="shared" si="172"/>
        <v/>
      </c>
      <c r="AI1803" s="2" t="str">
        <f>IF(ISNUMBER(AH1803),SUMIFS($AH$1:AH1803,$A$1:A1803,A1803,C$1:$C1803,C1803,$G$1:G1803,G1803,$E$1:E1803,E1803),"")</f>
        <v/>
      </c>
      <c r="AJ1803">
        <f t="shared" si="173"/>
        <v>13</v>
      </c>
    </row>
    <row r="1804" spans="1:36" x14ac:dyDescent="0.25">
      <c r="A1804" s="14" t="s">
        <v>102</v>
      </c>
      <c r="B1804" t="s">
        <v>98</v>
      </c>
      <c r="C1804" t="s">
        <v>105</v>
      </c>
      <c r="D1804" s="13">
        <v>42290</v>
      </c>
      <c r="E1804">
        <v>3</v>
      </c>
      <c r="F1804">
        <v>100</v>
      </c>
      <c r="G1804" s="2" t="s">
        <v>87</v>
      </c>
      <c r="H1804" s="2" t="s">
        <v>11</v>
      </c>
      <c r="I1804">
        <v>3</v>
      </c>
      <c r="J1804" s="2" t="s">
        <v>88</v>
      </c>
      <c r="K1804" s="2">
        <v>78</v>
      </c>
      <c r="L1804" s="2">
        <v>1082.5</v>
      </c>
      <c r="M1804" s="2">
        <f t="shared" si="168"/>
        <v>108.25</v>
      </c>
      <c r="O1804" s="2" t="str">
        <f t="shared" si="169"/>
        <v/>
      </c>
      <c r="P1804" s="2" t="str">
        <f>IF(ISNUMBER(O1804),SUMIFS(O$1:$O1804,A$1:$A1804,A1804,C$1:$C1804,C1804,G$1:$G1804,G1804,E$1:$E1804,E1804),"")</f>
        <v/>
      </c>
      <c r="U1804" t="str">
        <f t="shared" si="170"/>
        <v/>
      </c>
      <c r="V1804">
        <v>15.280478000640869</v>
      </c>
      <c r="W1804">
        <v>12.728503704071045</v>
      </c>
      <c r="X1804">
        <v>83.506916046142578</v>
      </c>
      <c r="Y1804">
        <v>19.056529998779297</v>
      </c>
      <c r="Z1804">
        <v>89.676170349121094</v>
      </c>
      <c r="AA1804">
        <v>33.25926399230957</v>
      </c>
      <c r="AB1804">
        <v>5.3214822387695308E-2</v>
      </c>
      <c r="AC1804" s="2">
        <f t="shared" si="171"/>
        <v>5.3214822387695308E-2</v>
      </c>
      <c r="AD1804">
        <v>13.361106567382812</v>
      </c>
      <c r="AE1804">
        <v>14.293167023561647</v>
      </c>
      <c r="AH1804" s="2" t="str">
        <f t="shared" si="172"/>
        <v/>
      </c>
      <c r="AI1804" s="2" t="str">
        <f>IF(ISNUMBER(AH1804),SUMIFS($AH$1:AH1804,$A$1:A1804,A1804,C$1:$C1804,C1804,$G$1:G1804,G1804,$E$1:E1804,E1804),"")</f>
        <v/>
      </c>
      <c r="AJ1804">
        <f t="shared" si="173"/>
        <v>13</v>
      </c>
    </row>
    <row r="1805" spans="1:36" x14ac:dyDescent="0.25">
      <c r="A1805" s="14" t="s">
        <v>101</v>
      </c>
      <c r="B1805" t="s">
        <v>98</v>
      </c>
      <c r="C1805" t="s">
        <v>105</v>
      </c>
      <c r="D1805" s="13">
        <v>42290</v>
      </c>
      <c r="E1805">
        <v>3</v>
      </c>
      <c r="F1805">
        <v>200</v>
      </c>
      <c r="G1805" s="2" t="s">
        <v>87</v>
      </c>
      <c r="H1805" s="2" t="s">
        <v>11</v>
      </c>
      <c r="I1805">
        <v>3</v>
      </c>
      <c r="J1805" s="2" t="s">
        <v>88</v>
      </c>
      <c r="K1805" s="2">
        <v>156</v>
      </c>
      <c r="L1805" s="2">
        <v>1071.5</v>
      </c>
      <c r="M1805" s="2">
        <f t="shared" si="168"/>
        <v>107.15</v>
      </c>
      <c r="O1805" s="2" t="str">
        <f t="shared" si="169"/>
        <v/>
      </c>
      <c r="P1805" s="2" t="str">
        <f>IF(ISNUMBER(O1805),SUMIFS(O$1:$O1805,A$1:$A1805,A1805,C$1:$C1805,C1805,G$1:$G1805,G1805,E$1:$E1805,E1805),"")</f>
        <v/>
      </c>
      <c r="U1805" t="str">
        <f t="shared" si="170"/>
        <v/>
      </c>
      <c r="V1805">
        <v>15.0986328125</v>
      </c>
      <c r="W1805">
        <v>12.660461902618408</v>
      </c>
      <c r="X1805">
        <v>83.706707000732422</v>
      </c>
      <c r="Y1805">
        <v>17.398127555847168</v>
      </c>
      <c r="Z1805">
        <v>89.46197509765625</v>
      </c>
      <c r="AA1805">
        <v>30.458828926086426</v>
      </c>
      <c r="AB1805">
        <v>4.8734126281738274E-2</v>
      </c>
      <c r="AC1805" s="2">
        <f t="shared" si="171"/>
        <v>4.8734126281738274E-2</v>
      </c>
      <c r="AD1805">
        <v>13.393073120117188</v>
      </c>
      <c r="AE1805">
        <v>18.025929597137029</v>
      </c>
      <c r="AH1805" s="2" t="str">
        <f t="shared" si="172"/>
        <v/>
      </c>
      <c r="AI1805" s="2" t="str">
        <f>IF(ISNUMBER(AH1805),SUMIFS($AH$1:AH1805,$A$1:A1805,A1805,C$1:$C1805,C1805,$G$1:G1805,G1805,$E$1:E1805,E1805),"")</f>
        <v/>
      </c>
      <c r="AJ1805">
        <f t="shared" si="173"/>
        <v>13</v>
      </c>
    </row>
    <row r="1806" spans="1:36" x14ac:dyDescent="0.25">
      <c r="A1806" s="14" t="s">
        <v>100</v>
      </c>
      <c r="B1806" t="s">
        <v>98</v>
      </c>
      <c r="C1806" t="s">
        <v>105</v>
      </c>
      <c r="D1806" s="13">
        <v>42290</v>
      </c>
      <c r="E1806">
        <v>3</v>
      </c>
      <c r="F1806">
        <v>350</v>
      </c>
      <c r="G1806" s="2" t="s">
        <v>87</v>
      </c>
      <c r="H1806" s="2" t="s">
        <v>11</v>
      </c>
      <c r="I1806">
        <v>3</v>
      </c>
      <c r="J1806" s="2" t="s">
        <v>88</v>
      </c>
      <c r="K1806" s="2">
        <v>272</v>
      </c>
      <c r="L1806" s="2">
        <v>1101.5</v>
      </c>
      <c r="M1806" s="2">
        <f t="shared" si="168"/>
        <v>110.15</v>
      </c>
      <c r="O1806" s="2" t="str">
        <f t="shared" si="169"/>
        <v/>
      </c>
      <c r="P1806" s="2" t="str">
        <f>IF(ISNUMBER(O1806),SUMIFS(O$1:$O1806,A$1:$A1806,A1806,C$1:$C1806,C1806,G$1:$G1806,G1806,E$1:$E1806,E1806),"")</f>
        <v/>
      </c>
      <c r="U1806" t="str">
        <f t="shared" si="170"/>
        <v/>
      </c>
      <c r="V1806">
        <v>16.238441944122314</v>
      </c>
      <c r="W1806">
        <v>12.779280662536621</v>
      </c>
      <c r="X1806">
        <v>82.554935455322266</v>
      </c>
      <c r="Y1806">
        <v>18.916089057922363</v>
      </c>
      <c r="Z1806">
        <v>89.6170654296875</v>
      </c>
      <c r="AA1806">
        <v>30.15445613861084</v>
      </c>
      <c r="AB1806">
        <v>4.8247129821777347E-2</v>
      </c>
      <c r="AC1806" s="2">
        <f t="shared" si="171"/>
        <v>4.8247129821777347E-2</v>
      </c>
      <c r="AD1806">
        <v>13.208789672851562</v>
      </c>
      <c r="AE1806">
        <v>20.514305441501509</v>
      </c>
      <c r="AH1806" s="2" t="str">
        <f t="shared" si="172"/>
        <v/>
      </c>
      <c r="AI1806" s="2" t="str">
        <f>IF(ISNUMBER(AH1806),SUMIFS($AH$1:AH1806,$A$1:A1806,A1806,C$1:$C1806,C1806,$G$1:G1806,G1806,$E$1:E1806,E1806),"")</f>
        <v/>
      </c>
      <c r="AJ1806">
        <f t="shared" si="173"/>
        <v>13</v>
      </c>
    </row>
    <row r="1807" spans="1:36" x14ac:dyDescent="0.25">
      <c r="A1807" s="14" t="s">
        <v>99</v>
      </c>
      <c r="B1807" t="s">
        <v>98</v>
      </c>
      <c r="C1807" t="s">
        <v>105</v>
      </c>
      <c r="D1807" s="13">
        <v>42290</v>
      </c>
      <c r="E1807">
        <v>3</v>
      </c>
      <c r="F1807">
        <v>500</v>
      </c>
      <c r="G1807" s="2" t="s">
        <v>87</v>
      </c>
      <c r="H1807" s="2" t="s">
        <v>11</v>
      </c>
      <c r="I1807">
        <v>3</v>
      </c>
      <c r="J1807" s="2" t="s">
        <v>88</v>
      </c>
      <c r="K1807" s="2">
        <v>389</v>
      </c>
      <c r="L1807" s="2">
        <v>1168.5</v>
      </c>
      <c r="M1807" s="2">
        <f t="shared" si="168"/>
        <v>116.85</v>
      </c>
      <c r="O1807" s="2" t="str">
        <f t="shared" si="169"/>
        <v/>
      </c>
      <c r="P1807" s="2" t="str">
        <f>IF(ISNUMBER(O1807),SUMIFS(O$1:$O1807,A$1:$A1807,A1807,C$1:$C1807,C1807,G$1:$G1807,G1807,E$1:$E1807,E1807),"")</f>
        <v/>
      </c>
      <c r="U1807" t="str">
        <f t="shared" si="170"/>
        <v/>
      </c>
      <c r="V1807">
        <v>15.753535270690918</v>
      </c>
      <c r="W1807">
        <v>12.569788932800293</v>
      </c>
      <c r="X1807">
        <v>82.995586395263672</v>
      </c>
      <c r="Y1807">
        <v>18.959768295288086</v>
      </c>
      <c r="Z1807">
        <v>89.797248840332031</v>
      </c>
      <c r="AA1807">
        <v>32.492002487182617</v>
      </c>
      <c r="AB1807">
        <v>5.1987203979492191E-2</v>
      </c>
      <c r="AC1807" s="2">
        <f t="shared" si="171"/>
        <v>5.1987203979492191E-2</v>
      </c>
      <c r="AD1807">
        <v>13.279293823242188</v>
      </c>
      <c r="AE1807">
        <v>17.68685192327133</v>
      </c>
      <c r="AH1807" s="2" t="str">
        <f t="shared" si="172"/>
        <v/>
      </c>
      <c r="AI1807" s="2" t="str">
        <f>IF(ISNUMBER(AH1807),SUMIFS($AH$1:AH1807,$A$1:A1807,A1807,C$1:$C1807,C1807,$G$1:G1807,G1807,$E$1:E1807,E1807),"")</f>
        <v/>
      </c>
      <c r="AJ1807">
        <f t="shared" si="173"/>
        <v>13</v>
      </c>
    </row>
    <row r="1808" spans="1:36" x14ac:dyDescent="0.25">
      <c r="A1808" s="14" t="s">
        <v>104</v>
      </c>
      <c r="B1808" t="s">
        <v>98</v>
      </c>
      <c r="C1808" t="s">
        <v>105</v>
      </c>
      <c r="D1808" s="13">
        <v>42304</v>
      </c>
      <c r="E1808">
        <v>1</v>
      </c>
      <c r="F1808">
        <v>0</v>
      </c>
      <c r="G1808" s="2" t="s">
        <v>87</v>
      </c>
      <c r="H1808" s="2" t="s">
        <v>11</v>
      </c>
      <c r="I1808">
        <v>3</v>
      </c>
      <c r="J1808" s="2" t="s">
        <v>88</v>
      </c>
      <c r="K1808" s="2">
        <v>0</v>
      </c>
      <c r="L1808" s="2">
        <v>1091</v>
      </c>
      <c r="M1808" s="2">
        <f t="shared" si="168"/>
        <v>109.1</v>
      </c>
      <c r="O1808" s="2" t="str">
        <f t="shared" si="169"/>
        <v/>
      </c>
      <c r="P1808" s="2" t="str">
        <f>IF(ISNUMBER(O1808),SUMIFS(O$1:$O1808,A$1:$A1808,A1808,C$1:$C1808,C1808,G$1:$G1808,G1808,E$1:$E1808,E1808),"")</f>
        <v/>
      </c>
      <c r="U1808" t="str">
        <f t="shared" si="170"/>
        <v/>
      </c>
      <c r="V1808">
        <v>15.558887481689453</v>
      </c>
      <c r="W1808">
        <v>18.37471866607666</v>
      </c>
      <c r="X1808">
        <v>83.552742004394531</v>
      </c>
      <c r="Y1808">
        <v>17.116368293762207</v>
      </c>
      <c r="Z1808">
        <v>90.776664733886719</v>
      </c>
      <c r="AA1808">
        <v>30.980324745178223</v>
      </c>
      <c r="AB1808">
        <v>4.9568519592285157E-2</v>
      </c>
      <c r="AC1808" s="2">
        <f t="shared" si="171"/>
        <v>4.9568519592285157E-2</v>
      </c>
      <c r="AD1808">
        <v>13.368438720703125</v>
      </c>
      <c r="AE1808">
        <v>21.261682242990652</v>
      </c>
      <c r="AH1808" s="2" t="str">
        <f t="shared" si="172"/>
        <v/>
      </c>
      <c r="AI1808" s="2" t="str">
        <f>IF(ISNUMBER(AH1808),SUMIFS($AH$1:AH1808,$A$1:A1808,A1808,C$1:$C1808,C1808,$G$1:G1808,G1808,$E$1:E1808,E1808),"")</f>
        <v/>
      </c>
      <c r="AJ1808">
        <f t="shared" si="173"/>
        <v>13</v>
      </c>
    </row>
    <row r="1809" spans="1:36" x14ac:dyDescent="0.25">
      <c r="A1809" s="14" t="s">
        <v>103</v>
      </c>
      <c r="B1809" t="s">
        <v>98</v>
      </c>
      <c r="C1809" t="s">
        <v>105</v>
      </c>
      <c r="D1809" s="13">
        <v>42304</v>
      </c>
      <c r="E1809">
        <v>1</v>
      </c>
      <c r="F1809">
        <v>50</v>
      </c>
      <c r="G1809" s="2" t="s">
        <v>87</v>
      </c>
      <c r="H1809" s="2" t="s">
        <v>11</v>
      </c>
      <c r="I1809">
        <v>3</v>
      </c>
      <c r="J1809" s="2" t="s">
        <v>88</v>
      </c>
      <c r="K1809" s="2">
        <v>45</v>
      </c>
      <c r="L1809" s="2">
        <v>1376.75</v>
      </c>
      <c r="M1809" s="2">
        <f t="shared" si="168"/>
        <v>137.67500000000001</v>
      </c>
      <c r="O1809" s="2" t="str">
        <f t="shared" si="169"/>
        <v/>
      </c>
      <c r="P1809" s="2" t="str">
        <f>IF(ISNUMBER(O1809),SUMIFS(O$1:$O1809,A$1:$A1809,A1809,C$1:$C1809,C1809,G$1:$G1809,G1809,E$1:$E1809,E1809),"")</f>
        <v/>
      </c>
      <c r="U1809" t="str">
        <f t="shared" si="170"/>
        <v/>
      </c>
      <c r="V1809">
        <v>16.63986873626709</v>
      </c>
      <c r="W1809">
        <v>18.187307357788086</v>
      </c>
      <c r="X1809">
        <v>82.886318206787109</v>
      </c>
      <c r="Y1809">
        <v>20.319938659667969</v>
      </c>
      <c r="Z1809">
        <v>91.28369140625</v>
      </c>
      <c r="AA1809">
        <v>29.852108001708984</v>
      </c>
      <c r="AB1809">
        <v>4.776337280273437E-2</v>
      </c>
      <c r="AC1809" s="2">
        <f t="shared" si="171"/>
        <v>4.776337280273437E-2</v>
      </c>
      <c r="AD1809">
        <v>13.261810913085938</v>
      </c>
      <c r="AE1809">
        <v>28.749723573639983</v>
      </c>
      <c r="AH1809" s="2" t="str">
        <f t="shared" si="172"/>
        <v/>
      </c>
      <c r="AI1809" s="2" t="str">
        <f>IF(ISNUMBER(AH1809),SUMIFS($AH$1:AH1809,$A$1:A1809,A1809,C$1:$C1809,C1809,$G$1:G1809,G1809,$E$1:E1809,E1809),"")</f>
        <v/>
      </c>
      <c r="AJ1809">
        <f t="shared" si="173"/>
        <v>13</v>
      </c>
    </row>
    <row r="1810" spans="1:36" x14ac:dyDescent="0.25">
      <c r="A1810" s="14" t="s">
        <v>102</v>
      </c>
      <c r="B1810" t="s">
        <v>98</v>
      </c>
      <c r="C1810" t="s">
        <v>105</v>
      </c>
      <c r="D1810" s="13">
        <v>42304</v>
      </c>
      <c r="E1810">
        <v>1</v>
      </c>
      <c r="F1810">
        <v>100</v>
      </c>
      <c r="G1810" s="2" t="s">
        <v>87</v>
      </c>
      <c r="H1810" s="2" t="s">
        <v>11</v>
      </c>
      <c r="I1810">
        <v>3</v>
      </c>
      <c r="J1810" s="2" t="s">
        <v>88</v>
      </c>
      <c r="K1810" s="2">
        <v>78</v>
      </c>
      <c r="L1810" s="2">
        <v>1566</v>
      </c>
      <c r="M1810" s="2">
        <f t="shared" si="168"/>
        <v>156.6</v>
      </c>
      <c r="O1810" s="2" t="str">
        <f t="shared" si="169"/>
        <v/>
      </c>
      <c r="P1810" s="2" t="str">
        <f>IF(ISNUMBER(O1810),SUMIFS(O$1:$O1810,A$1:$A1810,A1810,C$1:$C1810,C1810,G$1:$G1810,G1810,E$1:$E1810,E1810),"")</f>
        <v/>
      </c>
      <c r="U1810" t="str">
        <f t="shared" si="170"/>
        <v/>
      </c>
      <c r="V1810">
        <v>16.234679222106934</v>
      </c>
      <c r="W1810">
        <v>18.32342529296875</v>
      </c>
      <c r="X1810">
        <v>83.236209869384766</v>
      </c>
      <c r="Y1810">
        <v>17.976155281066895</v>
      </c>
      <c r="Z1810">
        <v>90.4544677734375</v>
      </c>
      <c r="AA1810">
        <v>29.381289482116699</v>
      </c>
      <c r="AB1810">
        <v>4.7010063171386722E-2</v>
      </c>
      <c r="AC1810" s="2">
        <f t="shared" si="171"/>
        <v>4.7010063171386722E-2</v>
      </c>
      <c r="AD1810">
        <v>13.317793579101563</v>
      </c>
      <c r="AE1810">
        <v>23.306774042308867</v>
      </c>
      <c r="AH1810" s="2" t="str">
        <f t="shared" si="172"/>
        <v/>
      </c>
      <c r="AI1810" s="2" t="str">
        <f>IF(ISNUMBER(AH1810),SUMIFS($AH$1:AH1810,$A$1:A1810,A1810,C$1:$C1810,C1810,$G$1:G1810,G1810,$E$1:E1810,E1810),"")</f>
        <v/>
      </c>
      <c r="AJ1810">
        <f t="shared" si="173"/>
        <v>13</v>
      </c>
    </row>
    <row r="1811" spans="1:36" x14ac:dyDescent="0.25">
      <c r="A1811" s="14" t="s">
        <v>101</v>
      </c>
      <c r="B1811" t="s">
        <v>98</v>
      </c>
      <c r="C1811" t="s">
        <v>105</v>
      </c>
      <c r="D1811" s="13">
        <v>42304</v>
      </c>
      <c r="E1811">
        <v>1</v>
      </c>
      <c r="F1811">
        <v>200</v>
      </c>
      <c r="G1811" s="2" t="s">
        <v>87</v>
      </c>
      <c r="H1811" s="2" t="s">
        <v>11</v>
      </c>
      <c r="I1811">
        <v>3</v>
      </c>
      <c r="J1811" s="2" t="s">
        <v>88</v>
      </c>
      <c r="K1811" s="2">
        <v>156</v>
      </c>
      <c r="L1811" s="2">
        <v>1527.5</v>
      </c>
      <c r="M1811" s="2">
        <f t="shared" si="168"/>
        <v>152.75</v>
      </c>
      <c r="O1811" s="2" t="str">
        <f t="shared" si="169"/>
        <v/>
      </c>
      <c r="P1811" s="2" t="str">
        <f>IF(ISNUMBER(O1811),SUMIFS(O$1:$O1811,A$1:$A1811,A1811,C$1:$C1811,C1811,G$1:$G1811,G1811,E$1:$E1811,E1811),"")</f>
        <v/>
      </c>
      <c r="U1811" t="str">
        <f t="shared" si="170"/>
        <v/>
      </c>
      <c r="V1811">
        <v>15.936121940612793</v>
      </c>
      <c r="W1811">
        <v>18.876627922058105</v>
      </c>
      <c r="X1811">
        <v>83.307830810546875</v>
      </c>
      <c r="Y1811">
        <v>17.382537841796875</v>
      </c>
      <c r="Z1811">
        <v>90.430812835693359</v>
      </c>
      <c r="AA1811">
        <v>29.32365894317627</v>
      </c>
      <c r="AB1811">
        <v>4.6917854309082026E-2</v>
      </c>
      <c r="AC1811" s="2">
        <f t="shared" si="171"/>
        <v>4.6917854309082026E-2</v>
      </c>
      <c r="AD1811">
        <v>13.329252929687501</v>
      </c>
      <c r="AE1811">
        <v>17.753917743456082</v>
      </c>
      <c r="AH1811" s="2" t="str">
        <f t="shared" si="172"/>
        <v/>
      </c>
      <c r="AI1811" s="2" t="str">
        <f>IF(ISNUMBER(AH1811),SUMIFS($AH$1:AH1811,$A$1:A1811,A1811,C$1:$C1811,C1811,$G$1:G1811,G1811,$E$1:E1811,E1811),"")</f>
        <v/>
      </c>
      <c r="AJ1811">
        <f t="shared" si="173"/>
        <v>13</v>
      </c>
    </row>
    <row r="1812" spans="1:36" x14ac:dyDescent="0.25">
      <c r="A1812" s="14" t="s">
        <v>100</v>
      </c>
      <c r="B1812" t="s">
        <v>98</v>
      </c>
      <c r="C1812" t="s">
        <v>105</v>
      </c>
      <c r="D1812" s="13">
        <v>42304</v>
      </c>
      <c r="E1812">
        <v>1</v>
      </c>
      <c r="F1812">
        <v>350</v>
      </c>
      <c r="G1812" s="2" t="s">
        <v>87</v>
      </c>
      <c r="H1812" s="2" t="s">
        <v>11</v>
      </c>
      <c r="I1812">
        <v>3</v>
      </c>
      <c r="J1812" s="2" t="s">
        <v>88</v>
      </c>
      <c r="K1812" s="2">
        <v>272</v>
      </c>
      <c r="L1812" s="2">
        <v>2246.25</v>
      </c>
      <c r="M1812" s="2">
        <f t="shared" si="168"/>
        <v>224.625</v>
      </c>
      <c r="O1812" s="2" t="str">
        <f t="shared" si="169"/>
        <v/>
      </c>
      <c r="P1812" s="2" t="str">
        <f>IF(ISNUMBER(O1812),SUMIFS(O$1:$O1812,A$1:$A1812,A1812,C$1:$C1812,C1812,G$1:$G1812,G1812,E$1:$E1812,E1812),"")</f>
        <v/>
      </c>
      <c r="U1812" t="str">
        <f t="shared" si="170"/>
        <v/>
      </c>
      <c r="V1812">
        <v>15.968209743499756</v>
      </c>
      <c r="W1812">
        <v>17.943118095397949</v>
      </c>
      <c r="X1812">
        <v>82.875106811523438</v>
      </c>
      <c r="Y1812">
        <v>18.832613945007324</v>
      </c>
      <c r="Z1812">
        <v>90.029075622558594</v>
      </c>
      <c r="AA1812">
        <v>30.055484771728516</v>
      </c>
      <c r="AB1812">
        <v>4.8088775634765622E-2</v>
      </c>
      <c r="AC1812" s="2">
        <f t="shared" si="171"/>
        <v>4.8088775634765622E-2</v>
      </c>
      <c r="AD1812">
        <v>13.26001708984375</v>
      </c>
      <c r="AE1812">
        <v>16.968416006492486</v>
      </c>
      <c r="AH1812" s="2" t="str">
        <f t="shared" si="172"/>
        <v/>
      </c>
      <c r="AI1812" s="2" t="str">
        <f>IF(ISNUMBER(AH1812),SUMIFS($AH$1:AH1812,$A$1:A1812,A1812,C$1:$C1812,C1812,$G$1:G1812,G1812,$E$1:E1812,E1812),"")</f>
        <v/>
      </c>
      <c r="AJ1812">
        <f t="shared" si="173"/>
        <v>13</v>
      </c>
    </row>
    <row r="1813" spans="1:36" x14ac:dyDescent="0.25">
      <c r="A1813" s="14" t="s">
        <v>99</v>
      </c>
      <c r="B1813" t="s">
        <v>98</v>
      </c>
      <c r="C1813" t="s">
        <v>105</v>
      </c>
      <c r="D1813" s="13">
        <v>42304</v>
      </c>
      <c r="E1813">
        <v>1</v>
      </c>
      <c r="F1813">
        <v>500</v>
      </c>
      <c r="G1813" s="2" t="s">
        <v>87</v>
      </c>
      <c r="H1813" s="2" t="s">
        <v>11</v>
      </c>
      <c r="I1813">
        <v>3</v>
      </c>
      <c r="J1813" s="2" t="s">
        <v>88</v>
      </c>
      <c r="K1813" s="2">
        <v>389</v>
      </c>
      <c r="L1813" s="2">
        <v>2326.75</v>
      </c>
      <c r="M1813" s="2">
        <f t="shared" si="168"/>
        <v>232.67500000000001</v>
      </c>
      <c r="O1813" s="2" t="str">
        <f t="shared" si="169"/>
        <v/>
      </c>
      <c r="P1813" s="2" t="str">
        <f>IF(ISNUMBER(O1813),SUMIFS(O$1:$O1813,A$1:$A1813,A1813,C$1:$C1813,C1813,G$1:$G1813,G1813,E$1:$E1813,E1813),"")</f>
        <v/>
      </c>
      <c r="U1813" t="str">
        <f t="shared" si="170"/>
        <v/>
      </c>
      <c r="V1813">
        <v>16.418474197387695</v>
      </c>
      <c r="W1813">
        <v>16.806195259094238</v>
      </c>
      <c r="X1813">
        <v>82.788108825683594</v>
      </c>
      <c r="Y1813">
        <v>17.685283660888672</v>
      </c>
      <c r="Z1813">
        <v>90.254421234130859</v>
      </c>
      <c r="AA1813">
        <v>30.123693466186523</v>
      </c>
      <c r="AB1813">
        <v>4.8197909545898442E-2</v>
      </c>
      <c r="AC1813" s="2">
        <f t="shared" si="171"/>
        <v>4.8197909545898442E-2</v>
      </c>
      <c r="AD1813">
        <v>13.246097412109375</v>
      </c>
      <c r="AE1813">
        <v>15.834809330098587</v>
      </c>
      <c r="AH1813" s="2" t="str">
        <f t="shared" si="172"/>
        <v/>
      </c>
      <c r="AI1813" s="2" t="str">
        <f>IF(ISNUMBER(AH1813),SUMIFS($AH$1:AH1813,$A$1:A1813,A1813,C$1:$C1813,C1813,$G$1:G1813,G1813,$E$1:E1813,E1813),"")</f>
        <v/>
      </c>
      <c r="AJ1813">
        <f t="shared" si="173"/>
        <v>13</v>
      </c>
    </row>
    <row r="1814" spans="1:36" x14ac:dyDescent="0.25">
      <c r="A1814" s="14" t="s">
        <v>104</v>
      </c>
      <c r="B1814" t="s">
        <v>98</v>
      </c>
      <c r="C1814" t="s">
        <v>105</v>
      </c>
      <c r="D1814" s="13">
        <v>42304</v>
      </c>
      <c r="E1814">
        <v>2</v>
      </c>
      <c r="F1814">
        <v>0</v>
      </c>
      <c r="G1814" s="2" t="s">
        <v>87</v>
      </c>
      <c r="H1814" s="2" t="s">
        <v>11</v>
      </c>
      <c r="I1814">
        <v>3</v>
      </c>
      <c r="J1814" s="2" t="s">
        <v>88</v>
      </c>
      <c r="K1814" s="2">
        <v>0</v>
      </c>
      <c r="L1814" s="2">
        <v>1236</v>
      </c>
      <c r="M1814" s="2">
        <f t="shared" si="168"/>
        <v>123.6</v>
      </c>
      <c r="O1814" s="2" t="str">
        <f t="shared" si="169"/>
        <v/>
      </c>
      <c r="P1814" s="2" t="str">
        <f>IF(ISNUMBER(O1814),SUMIFS(O$1:$O1814,A$1:$A1814,A1814,C$1:$C1814,C1814,G$1:$G1814,G1814,E$1:$E1814,E1814),"")</f>
        <v/>
      </c>
      <c r="U1814" t="str">
        <f t="shared" si="170"/>
        <v/>
      </c>
      <c r="V1814">
        <v>16.054474353790283</v>
      </c>
      <c r="W1814">
        <v>18.655447006225586</v>
      </c>
      <c r="X1814">
        <v>83.161239624023438</v>
      </c>
      <c r="Y1814">
        <v>18.228518486022949</v>
      </c>
      <c r="Z1814">
        <v>90.623985290527344</v>
      </c>
      <c r="AA1814">
        <v>29.07321834564209</v>
      </c>
      <c r="AB1814">
        <v>4.6517149353027337E-2</v>
      </c>
      <c r="AC1814" s="2">
        <f t="shared" si="171"/>
        <v>4.6517149353027337E-2</v>
      </c>
      <c r="AD1814">
        <v>13.305798339843751</v>
      </c>
      <c r="AE1814">
        <v>22.647423532653622</v>
      </c>
      <c r="AH1814" s="2" t="str">
        <f t="shared" si="172"/>
        <v/>
      </c>
      <c r="AI1814" s="2" t="str">
        <f>IF(ISNUMBER(AH1814),SUMIFS($AH$1:AH1814,$A$1:A1814,A1814,C$1:$C1814,C1814,$G$1:G1814,G1814,$E$1:E1814,E1814),"")</f>
        <v/>
      </c>
      <c r="AJ1814">
        <f t="shared" si="173"/>
        <v>13</v>
      </c>
    </row>
    <row r="1815" spans="1:36" x14ac:dyDescent="0.25">
      <c r="A1815" s="14" t="s">
        <v>103</v>
      </c>
      <c r="B1815" t="s">
        <v>98</v>
      </c>
      <c r="C1815" t="s">
        <v>105</v>
      </c>
      <c r="D1815" s="13">
        <v>42304</v>
      </c>
      <c r="E1815">
        <v>2</v>
      </c>
      <c r="F1815">
        <v>50</v>
      </c>
      <c r="G1815" s="2" t="s">
        <v>87</v>
      </c>
      <c r="H1815" s="2" t="s">
        <v>11</v>
      </c>
      <c r="I1815">
        <v>3</v>
      </c>
      <c r="J1815" s="2" t="s">
        <v>88</v>
      </c>
      <c r="K1815" s="2">
        <v>45</v>
      </c>
      <c r="L1815" s="2">
        <v>1555</v>
      </c>
      <c r="M1815" s="2">
        <f t="shared" si="168"/>
        <v>155.5</v>
      </c>
      <c r="O1815" s="2" t="str">
        <f t="shared" si="169"/>
        <v/>
      </c>
      <c r="P1815" s="2" t="str">
        <f>IF(ISNUMBER(O1815),SUMIFS(O$1:$O1815,A$1:$A1815,A1815,C$1:$C1815,C1815,G$1:$G1815,G1815,E$1:$E1815,E1815),"")</f>
        <v/>
      </c>
      <c r="U1815" t="str">
        <f t="shared" si="170"/>
        <v/>
      </c>
      <c r="V1815">
        <v>16.827863693237305</v>
      </c>
      <c r="W1815">
        <v>17.547524452209473</v>
      </c>
      <c r="X1815">
        <v>82.132793426513672</v>
      </c>
      <c r="Y1815">
        <v>19.899916648864746</v>
      </c>
      <c r="Z1815">
        <v>90.771644592285156</v>
      </c>
      <c r="AA1815">
        <v>29.712455749511719</v>
      </c>
      <c r="AB1815">
        <v>4.7539929199218747E-2</v>
      </c>
      <c r="AC1815" s="2">
        <f t="shared" si="171"/>
        <v>4.7539929199218747E-2</v>
      </c>
      <c r="AD1815">
        <v>13.141246948242188</v>
      </c>
      <c r="AE1815">
        <v>18.523115110145827</v>
      </c>
      <c r="AH1815" s="2" t="str">
        <f t="shared" si="172"/>
        <v/>
      </c>
      <c r="AI1815" s="2" t="str">
        <f>IF(ISNUMBER(AH1815),SUMIFS($AH$1:AH1815,$A$1:A1815,A1815,C$1:$C1815,C1815,$G$1:G1815,G1815,$E$1:E1815,E1815),"")</f>
        <v/>
      </c>
      <c r="AJ1815">
        <f t="shared" si="173"/>
        <v>13</v>
      </c>
    </row>
    <row r="1816" spans="1:36" x14ac:dyDescent="0.25">
      <c r="A1816" s="14" t="s">
        <v>102</v>
      </c>
      <c r="B1816" t="s">
        <v>98</v>
      </c>
      <c r="C1816" t="s">
        <v>105</v>
      </c>
      <c r="D1816" s="13">
        <v>42304</v>
      </c>
      <c r="E1816">
        <v>2</v>
      </c>
      <c r="F1816">
        <v>100</v>
      </c>
      <c r="G1816" s="2" t="s">
        <v>87</v>
      </c>
      <c r="H1816" s="2" t="s">
        <v>11</v>
      </c>
      <c r="I1816">
        <v>3</v>
      </c>
      <c r="J1816" s="2" t="s">
        <v>88</v>
      </c>
      <c r="K1816" s="2">
        <v>78</v>
      </c>
      <c r="L1816" s="2">
        <v>1435.5</v>
      </c>
      <c r="M1816" s="2">
        <f t="shared" si="168"/>
        <v>143.55000000000001</v>
      </c>
      <c r="O1816" s="2" t="str">
        <f t="shared" si="169"/>
        <v/>
      </c>
      <c r="P1816" s="2" t="str">
        <f>IF(ISNUMBER(O1816),SUMIFS(O$1:$O1816,A$1:$A1816,A1816,C$1:$C1816,C1816,G$1:$G1816,G1816,E$1:$E1816,E1816),"")</f>
        <v/>
      </c>
      <c r="U1816" t="str">
        <f t="shared" si="170"/>
        <v/>
      </c>
      <c r="V1816">
        <v>16.529007911682129</v>
      </c>
      <c r="W1816">
        <v>17.438058853149414</v>
      </c>
      <c r="X1816">
        <v>82.666957855224609</v>
      </c>
      <c r="Y1816">
        <v>18.283464431762695</v>
      </c>
      <c r="Z1816">
        <v>90.484294891357422</v>
      </c>
      <c r="AA1816">
        <v>29.945868492126465</v>
      </c>
      <c r="AB1816">
        <v>4.7913389587402343E-2</v>
      </c>
      <c r="AC1816" s="2">
        <f t="shared" si="171"/>
        <v>4.7913389587402343E-2</v>
      </c>
      <c r="AD1816">
        <v>13.226713256835938</v>
      </c>
      <c r="AE1816">
        <v>21.460094637223975</v>
      </c>
      <c r="AH1816" s="2" t="str">
        <f t="shared" si="172"/>
        <v/>
      </c>
      <c r="AI1816" s="2" t="str">
        <f>IF(ISNUMBER(AH1816),SUMIFS($AH$1:AH1816,$A$1:A1816,A1816,C$1:$C1816,C1816,$G$1:G1816,G1816,$E$1:E1816,E1816),"")</f>
        <v/>
      </c>
      <c r="AJ1816">
        <f t="shared" si="173"/>
        <v>13</v>
      </c>
    </row>
    <row r="1817" spans="1:36" x14ac:dyDescent="0.25">
      <c r="A1817" s="14" t="s">
        <v>101</v>
      </c>
      <c r="B1817" t="s">
        <v>98</v>
      </c>
      <c r="C1817" t="s">
        <v>105</v>
      </c>
      <c r="D1817" s="13">
        <v>42304</v>
      </c>
      <c r="E1817">
        <v>2</v>
      </c>
      <c r="F1817">
        <v>200</v>
      </c>
      <c r="G1817" s="2" t="s">
        <v>87</v>
      </c>
      <c r="H1817" s="2" t="s">
        <v>11</v>
      </c>
      <c r="I1817">
        <v>3</v>
      </c>
      <c r="J1817" s="2" t="s">
        <v>88</v>
      </c>
      <c r="K1817" s="2">
        <v>156</v>
      </c>
      <c r="L1817" s="2">
        <v>1813</v>
      </c>
      <c r="M1817" s="2">
        <f t="shared" si="168"/>
        <v>181.3</v>
      </c>
      <c r="O1817" s="2" t="str">
        <f t="shared" si="169"/>
        <v/>
      </c>
      <c r="P1817" s="2" t="str">
        <f>IF(ISNUMBER(O1817),SUMIFS(O$1:$O1817,A$1:$A1817,A1817,C$1:$C1817,C1817,G$1:$G1817,G1817,E$1:$E1817,E1817),"")</f>
        <v/>
      </c>
      <c r="U1817" t="str">
        <f t="shared" si="170"/>
        <v/>
      </c>
      <c r="V1817">
        <v>16.592000007629395</v>
      </c>
      <c r="W1817">
        <v>18.007883071899414</v>
      </c>
      <c r="X1817">
        <v>82.798789978027344</v>
      </c>
      <c r="Y1817">
        <v>19.015538215637207</v>
      </c>
      <c r="Z1817">
        <v>90.712940216064453</v>
      </c>
      <c r="AA1817">
        <v>29.40805721282959</v>
      </c>
      <c r="AB1817">
        <v>4.7052891540527345E-2</v>
      </c>
      <c r="AC1817" s="2">
        <f t="shared" si="171"/>
        <v>4.7052891540527345E-2</v>
      </c>
      <c r="AD1817">
        <v>13.247806396484375</v>
      </c>
      <c r="AE1817">
        <v>16.618856683529536</v>
      </c>
      <c r="AH1817" s="2" t="str">
        <f t="shared" si="172"/>
        <v/>
      </c>
      <c r="AI1817" s="2" t="str">
        <f>IF(ISNUMBER(AH1817),SUMIFS($AH$1:AH1817,$A$1:A1817,A1817,C$1:$C1817,C1817,$G$1:G1817,G1817,$E$1:E1817,E1817),"")</f>
        <v/>
      </c>
      <c r="AJ1817">
        <f t="shared" si="173"/>
        <v>13</v>
      </c>
    </row>
    <row r="1818" spans="1:36" x14ac:dyDescent="0.25">
      <c r="A1818" s="14" t="s">
        <v>100</v>
      </c>
      <c r="B1818" t="s">
        <v>98</v>
      </c>
      <c r="C1818" t="s">
        <v>105</v>
      </c>
      <c r="D1818" s="13">
        <v>42304</v>
      </c>
      <c r="E1818">
        <v>2</v>
      </c>
      <c r="F1818">
        <v>350</v>
      </c>
      <c r="G1818" s="2" t="s">
        <v>87</v>
      </c>
      <c r="H1818" s="2" t="s">
        <v>11</v>
      </c>
      <c r="I1818">
        <v>3</v>
      </c>
      <c r="J1818" s="2" t="s">
        <v>88</v>
      </c>
      <c r="K1818" s="2">
        <v>272</v>
      </c>
      <c r="L1818" s="2">
        <v>2187</v>
      </c>
      <c r="M1818" s="2">
        <f t="shared" si="168"/>
        <v>218.7</v>
      </c>
      <c r="O1818" s="2" t="str">
        <f t="shared" si="169"/>
        <v/>
      </c>
      <c r="P1818" s="2" t="str">
        <f>IF(ISNUMBER(O1818),SUMIFS(O$1:$O1818,A$1:$A1818,A1818,C$1:$C1818,C1818,G$1:$G1818,G1818,E$1:$E1818,E1818),"")</f>
        <v/>
      </c>
      <c r="U1818" t="str">
        <f t="shared" si="170"/>
        <v/>
      </c>
      <c r="V1818">
        <v>17.016208648681641</v>
      </c>
      <c r="W1818">
        <v>17.96373176574707</v>
      </c>
      <c r="X1818">
        <v>83.306575775146484</v>
      </c>
      <c r="Y1818">
        <v>20.055878639221191</v>
      </c>
      <c r="Z1818">
        <v>90.261238098144531</v>
      </c>
      <c r="AA1818">
        <v>29.264071464538574</v>
      </c>
      <c r="AB1818">
        <v>4.682251434326172E-2</v>
      </c>
      <c r="AC1818" s="2">
        <f t="shared" si="171"/>
        <v>4.682251434326172E-2</v>
      </c>
      <c r="AD1818">
        <v>13.329052124023438</v>
      </c>
      <c r="AE1818">
        <v>17.193566893123606</v>
      </c>
      <c r="AH1818" s="2" t="str">
        <f t="shared" si="172"/>
        <v/>
      </c>
      <c r="AI1818" s="2" t="str">
        <f>IF(ISNUMBER(AH1818),SUMIFS($AH$1:AH1818,$A$1:A1818,A1818,C$1:$C1818,C1818,$G$1:G1818,G1818,$E$1:E1818,E1818),"")</f>
        <v/>
      </c>
      <c r="AJ1818">
        <f t="shared" si="173"/>
        <v>13</v>
      </c>
    </row>
    <row r="1819" spans="1:36" x14ac:dyDescent="0.25">
      <c r="A1819" s="14" t="s">
        <v>99</v>
      </c>
      <c r="B1819" t="s">
        <v>98</v>
      </c>
      <c r="C1819" t="s">
        <v>105</v>
      </c>
      <c r="D1819" s="13">
        <v>42304</v>
      </c>
      <c r="E1819">
        <v>2</v>
      </c>
      <c r="F1819">
        <v>500</v>
      </c>
      <c r="G1819" s="2" t="s">
        <v>87</v>
      </c>
      <c r="H1819" s="2" t="s">
        <v>11</v>
      </c>
      <c r="I1819">
        <v>3</v>
      </c>
      <c r="J1819" s="2" t="s">
        <v>88</v>
      </c>
      <c r="K1819" s="2">
        <v>389</v>
      </c>
      <c r="L1819" s="2">
        <v>2394.5</v>
      </c>
      <c r="M1819" s="2">
        <f t="shared" si="168"/>
        <v>239.45</v>
      </c>
      <c r="O1819" s="2" t="str">
        <f t="shared" si="169"/>
        <v/>
      </c>
      <c r="P1819" s="2" t="str">
        <f>IF(ISNUMBER(O1819),SUMIFS(O$1:$O1819,A$1:$A1819,A1819,C$1:$C1819,C1819,G$1:$G1819,G1819,E$1:$E1819,E1819),"")</f>
        <v/>
      </c>
      <c r="U1819" t="str">
        <f t="shared" si="170"/>
        <v/>
      </c>
      <c r="V1819">
        <v>16.46403980255127</v>
      </c>
      <c r="W1819">
        <v>18.024813652038574</v>
      </c>
      <c r="X1819">
        <v>83.271427154541016</v>
      </c>
      <c r="Y1819">
        <v>18.983341217041016</v>
      </c>
      <c r="Z1819">
        <v>90.31085205078125</v>
      </c>
      <c r="AA1819">
        <v>29.381165504455566</v>
      </c>
      <c r="AB1819">
        <v>4.7009864807128904E-2</v>
      </c>
      <c r="AC1819" s="2">
        <f t="shared" si="171"/>
        <v>4.7009864807128904E-2</v>
      </c>
      <c r="AD1819">
        <v>13.323428344726564</v>
      </c>
      <c r="AE1819">
        <v>15.85575434550816</v>
      </c>
      <c r="AH1819" s="2" t="str">
        <f t="shared" si="172"/>
        <v/>
      </c>
      <c r="AI1819" s="2" t="str">
        <f>IF(ISNUMBER(AH1819),SUMIFS($AH$1:AH1819,$A$1:A1819,A1819,C$1:$C1819,C1819,$G$1:G1819,G1819,$E$1:E1819,E1819),"")</f>
        <v/>
      </c>
      <c r="AJ1819">
        <f t="shared" si="173"/>
        <v>13</v>
      </c>
    </row>
    <row r="1820" spans="1:36" x14ac:dyDescent="0.25">
      <c r="A1820" s="14" t="s">
        <v>104</v>
      </c>
      <c r="B1820" t="s">
        <v>98</v>
      </c>
      <c r="C1820" t="s">
        <v>105</v>
      </c>
      <c r="D1820" s="13">
        <v>42304</v>
      </c>
      <c r="E1820">
        <v>3</v>
      </c>
      <c r="F1820">
        <v>0</v>
      </c>
      <c r="G1820" s="2" t="s">
        <v>87</v>
      </c>
      <c r="H1820" s="2" t="s">
        <v>11</v>
      </c>
      <c r="I1820">
        <v>3</v>
      </c>
      <c r="J1820" s="2" t="s">
        <v>88</v>
      </c>
      <c r="K1820" s="2">
        <v>0</v>
      </c>
      <c r="L1820" s="2">
        <v>1498</v>
      </c>
      <c r="M1820" s="2">
        <f t="shared" si="168"/>
        <v>149.80000000000001</v>
      </c>
      <c r="O1820" s="2" t="str">
        <f t="shared" si="169"/>
        <v/>
      </c>
      <c r="P1820" s="2" t="str">
        <f>IF(ISNUMBER(O1820),SUMIFS(O$1:$O1820,A$1:$A1820,A1820,C$1:$C1820,C1820,G$1:$G1820,G1820,E$1:$E1820,E1820),"")</f>
        <v/>
      </c>
      <c r="U1820" t="str">
        <f t="shared" si="170"/>
        <v/>
      </c>
      <c r="V1820">
        <v>16.854744911193848</v>
      </c>
      <c r="W1820">
        <v>13.243081092834473</v>
      </c>
      <c r="X1820">
        <v>80.600883483886719</v>
      </c>
      <c r="Y1820">
        <v>19.416549682617188</v>
      </c>
      <c r="Z1820">
        <v>88.907840728759766</v>
      </c>
      <c r="AA1820">
        <v>31.008763313293457</v>
      </c>
      <c r="AB1820">
        <v>4.9614021301269531E-2</v>
      </c>
      <c r="AC1820" s="2">
        <f t="shared" si="171"/>
        <v>4.9614021301269531E-2</v>
      </c>
      <c r="AD1820">
        <v>12.896141357421875</v>
      </c>
      <c r="AE1820">
        <v>28.223292717483712</v>
      </c>
      <c r="AH1820" s="2" t="str">
        <f t="shared" si="172"/>
        <v/>
      </c>
      <c r="AI1820" s="2" t="str">
        <f>IF(ISNUMBER(AH1820),SUMIFS($AH$1:AH1820,$A$1:A1820,A1820,C$1:$C1820,C1820,$G$1:G1820,G1820,$E$1:E1820,E1820),"")</f>
        <v/>
      </c>
      <c r="AJ1820">
        <f t="shared" si="173"/>
        <v>13</v>
      </c>
    </row>
    <row r="1821" spans="1:36" x14ac:dyDescent="0.25">
      <c r="A1821" s="14" t="s">
        <v>103</v>
      </c>
      <c r="B1821" t="s">
        <v>98</v>
      </c>
      <c r="C1821" t="s">
        <v>105</v>
      </c>
      <c r="D1821" s="13">
        <v>42304</v>
      </c>
      <c r="E1821">
        <v>3</v>
      </c>
      <c r="F1821">
        <v>50</v>
      </c>
      <c r="G1821" s="2" t="s">
        <v>87</v>
      </c>
      <c r="H1821" s="2" t="s">
        <v>11</v>
      </c>
      <c r="I1821">
        <v>3</v>
      </c>
      <c r="J1821" s="2" t="s">
        <v>88</v>
      </c>
      <c r="K1821" s="2">
        <v>45</v>
      </c>
      <c r="L1821" s="2">
        <v>1588.5</v>
      </c>
      <c r="M1821" s="2">
        <f t="shared" si="168"/>
        <v>158.85</v>
      </c>
      <c r="O1821" s="2" t="str">
        <f t="shared" si="169"/>
        <v/>
      </c>
      <c r="P1821" s="2" t="str">
        <f>IF(ISNUMBER(O1821),SUMIFS(O$1:$O1821,A$1:$A1821,A1821,C$1:$C1821,C1821,G$1:$G1821,G1821,E$1:$E1821,E1821),"")</f>
        <v/>
      </c>
      <c r="U1821" t="str">
        <f t="shared" si="170"/>
        <v/>
      </c>
      <c r="V1821">
        <v>15.929230213165283</v>
      </c>
      <c r="W1821">
        <v>16.077886581420898</v>
      </c>
      <c r="X1821">
        <v>82.183197021484375</v>
      </c>
      <c r="Y1821">
        <v>17.31147575378418</v>
      </c>
      <c r="Z1821">
        <v>90.063682556152344</v>
      </c>
      <c r="AA1821">
        <v>32.029006004333496</v>
      </c>
      <c r="AB1821">
        <v>5.1246409606933586E-2</v>
      </c>
      <c r="AC1821" s="2">
        <f t="shared" si="171"/>
        <v>5.1246409606933586E-2</v>
      </c>
      <c r="AD1821">
        <v>13.1493115234375</v>
      </c>
      <c r="AE1821">
        <v>29.881424478079598</v>
      </c>
      <c r="AH1821" s="2" t="str">
        <f t="shared" si="172"/>
        <v/>
      </c>
      <c r="AI1821" s="2" t="str">
        <f>IF(ISNUMBER(AH1821),SUMIFS($AH$1:AH1821,$A$1:A1821,A1821,C$1:$C1821,C1821,$G$1:G1821,G1821,$E$1:E1821,E1821),"")</f>
        <v/>
      </c>
      <c r="AJ1821">
        <f t="shared" si="173"/>
        <v>13</v>
      </c>
    </row>
    <row r="1822" spans="1:36" x14ac:dyDescent="0.25">
      <c r="A1822" s="14" t="s">
        <v>102</v>
      </c>
      <c r="B1822" t="s">
        <v>98</v>
      </c>
      <c r="C1822" t="s">
        <v>105</v>
      </c>
      <c r="D1822" s="13">
        <v>42304</v>
      </c>
      <c r="E1822">
        <v>3</v>
      </c>
      <c r="F1822">
        <v>100</v>
      </c>
      <c r="G1822" s="2" t="s">
        <v>87</v>
      </c>
      <c r="H1822" s="2" t="s">
        <v>11</v>
      </c>
      <c r="I1822">
        <v>3</v>
      </c>
      <c r="J1822" s="2" t="s">
        <v>88</v>
      </c>
      <c r="K1822" s="2">
        <v>78</v>
      </c>
      <c r="L1822" s="2">
        <v>1600.75</v>
      </c>
      <c r="M1822" s="2">
        <f t="shared" si="168"/>
        <v>160.07499999999999</v>
      </c>
      <c r="O1822" s="2" t="str">
        <f t="shared" si="169"/>
        <v/>
      </c>
      <c r="P1822" s="2" t="str">
        <f>IF(ISNUMBER(O1822),SUMIFS(O$1:$O1822,A$1:$A1822,A1822,C$1:$C1822,C1822,G$1:$G1822,G1822,E$1:$E1822,E1822),"")</f>
        <v/>
      </c>
      <c r="U1822" t="str">
        <f t="shared" si="170"/>
        <v/>
      </c>
      <c r="V1822">
        <v>15.20673656463623</v>
      </c>
      <c r="W1822">
        <v>17.549872398376465</v>
      </c>
      <c r="X1822">
        <v>78.272659301757813</v>
      </c>
      <c r="Y1822">
        <v>15.54590892791748</v>
      </c>
      <c r="Z1822">
        <v>87.153694152832031</v>
      </c>
      <c r="AA1822">
        <v>29.431858062744141</v>
      </c>
      <c r="AB1822">
        <v>4.7090972900390632E-2</v>
      </c>
      <c r="AC1822" s="2">
        <f t="shared" si="171"/>
        <v>4.7090972900390632E-2</v>
      </c>
      <c r="AD1822">
        <v>12.523625488281251</v>
      </c>
      <c r="AE1822">
        <v>20.518253534188595</v>
      </c>
      <c r="AH1822" s="2" t="str">
        <f t="shared" si="172"/>
        <v/>
      </c>
      <c r="AI1822" s="2" t="str">
        <f>IF(ISNUMBER(AH1822),SUMIFS($AH$1:AH1822,$A$1:A1822,A1822,C$1:$C1822,C1822,$G$1:G1822,G1822,$E$1:E1822,E1822),"")</f>
        <v/>
      </c>
      <c r="AJ1822">
        <f t="shared" si="173"/>
        <v>13</v>
      </c>
    </row>
    <row r="1823" spans="1:36" x14ac:dyDescent="0.25">
      <c r="A1823" s="14" t="s">
        <v>101</v>
      </c>
      <c r="B1823" t="s">
        <v>98</v>
      </c>
      <c r="C1823" t="s">
        <v>105</v>
      </c>
      <c r="D1823" s="13">
        <v>42304</v>
      </c>
      <c r="E1823">
        <v>3</v>
      </c>
      <c r="F1823">
        <v>200</v>
      </c>
      <c r="G1823" s="2" t="s">
        <v>87</v>
      </c>
      <c r="H1823" s="2" t="s">
        <v>11</v>
      </c>
      <c r="I1823">
        <v>3</v>
      </c>
      <c r="J1823" s="2" t="s">
        <v>88</v>
      </c>
      <c r="K1823" s="2">
        <v>156</v>
      </c>
      <c r="L1823" s="2">
        <v>1826.5</v>
      </c>
      <c r="M1823" s="2">
        <f t="shared" si="168"/>
        <v>182.65</v>
      </c>
      <c r="O1823" s="2" t="str">
        <f t="shared" si="169"/>
        <v/>
      </c>
      <c r="P1823" s="2" t="str">
        <f>IF(ISNUMBER(O1823),SUMIFS(O$1:$O1823,A$1:$A1823,A1823,C$1:$C1823,C1823,G$1:$G1823,G1823,E$1:$E1823,E1823),"")</f>
        <v/>
      </c>
      <c r="U1823" t="str">
        <f t="shared" si="170"/>
        <v/>
      </c>
      <c r="V1823">
        <v>16.172118186950684</v>
      </c>
      <c r="W1823">
        <v>16.299952507019043</v>
      </c>
      <c r="X1823">
        <v>81.964588165283203</v>
      </c>
      <c r="Y1823">
        <v>17.481597900390625</v>
      </c>
      <c r="Z1823">
        <v>89.952007293701172</v>
      </c>
      <c r="AA1823">
        <v>30.0518798828125</v>
      </c>
      <c r="AB1823">
        <v>4.8083007812499995E-2</v>
      </c>
      <c r="AC1823" s="2">
        <f t="shared" si="171"/>
        <v>4.8083007812499995E-2</v>
      </c>
      <c r="AD1823">
        <v>13.114334106445313</v>
      </c>
      <c r="AE1823">
        <v>21.87845667170518</v>
      </c>
      <c r="AH1823" s="2" t="str">
        <f t="shared" si="172"/>
        <v/>
      </c>
      <c r="AI1823" s="2" t="str">
        <f>IF(ISNUMBER(AH1823),SUMIFS($AH$1:AH1823,$A$1:A1823,A1823,C$1:$C1823,C1823,$G$1:G1823,G1823,$E$1:E1823,E1823),"")</f>
        <v/>
      </c>
      <c r="AJ1823">
        <f t="shared" si="173"/>
        <v>13</v>
      </c>
    </row>
    <row r="1824" spans="1:36" x14ac:dyDescent="0.25">
      <c r="A1824" s="14" t="s">
        <v>100</v>
      </c>
      <c r="B1824" t="s">
        <v>98</v>
      </c>
      <c r="C1824" t="s">
        <v>105</v>
      </c>
      <c r="D1824" s="13">
        <v>42304</v>
      </c>
      <c r="E1824">
        <v>3</v>
      </c>
      <c r="F1824">
        <v>350</v>
      </c>
      <c r="G1824" s="2" t="s">
        <v>87</v>
      </c>
      <c r="H1824" s="2" t="s">
        <v>11</v>
      </c>
      <c r="I1824">
        <v>3</v>
      </c>
      <c r="J1824" s="2" t="s">
        <v>88</v>
      </c>
      <c r="K1824" s="2">
        <v>272</v>
      </c>
      <c r="L1824" s="2">
        <v>2216.25</v>
      </c>
      <c r="M1824" s="2">
        <f t="shared" si="168"/>
        <v>221.625</v>
      </c>
      <c r="O1824" s="2" t="str">
        <f t="shared" si="169"/>
        <v/>
      </c>
      <c r="P1824" s="2" t="str">
        <f>IF(ISNUMBER(O1824),SUMIFS(O$1:$O1824,A$1:$A1824,A1824,C$1:$C1824,C1824,G$1:$G1824,G1824,E$1:$E1824,E1824),"")</f>
        <v/>
      </c>
      <c r="U1824" t="str">
        <f t="shared" si="170"/>
        <v/>
      </c>
      <c r="V1824">
        <v>16.34725284576416</v>
      </c>
      <c r="W1824">
        <v>16.79222297668457</v>
      </c>
      <c r="X1824">
        <v>81.956802368164063</v>
      </c>
      <c r="Y1824">
        <v>17.810896873474121</v>
      </c>
      <c r="Z1824">
        <v>90.109416961669922</v>
      </c>
      <c r="AA1824">
        <v>30.214518547058105</v>
      </c>
      <c r="AB1824">
        <v>4.8343229675292969E-2</v>
      </c>
      <c r="AC1824" s="2">
        <f t="shared" si="171"/>
        <v>4.8343229675292969E-2</v>
      </c>
      <c r="AD1824">
        <v>13.11308837890625</v>
      </c>
      <c r="AE1824">
        <v>17.227248193732326</v>
      </c>
      <c r="AH1824" s="2" t="str">
        <f t="shared" si="172"/>
        <v/>
      </c>
      <c r="AI1824" s="2" t="str">
        <f>IF(ISNUMBER(AH1824),SUMIFS($AH$1:AH1824,$A$1:A1824,A1824,C$1:$C1824,C1824,$G$1:G1824,G1824,$E$1:E1824,E1824),"")</f>
        <v/>
      </c>
      <c r="AJ1824">
        <f t="shared" si="173"/>
        <v>13</v>
      </c>
    </row>
    <row r="1825" spans="1:36" x14ac:dyDescent="0.25">
      <c r="A1825" s="14" t="s">
        <v>99</v>
      </c>
      <c r="B1825" t="s">
        <v>98</v>
      </c>
      <c r="C1825" t="s">
        <v>105</v>
      </c>
      <c r="D1825" s="13">
        <v>42304</v>
      </c>
      <c r="E1825">
        <v>3</v>
      </c>
      <c r="F1825">
        <v>500</v>
      </c>
      <c r="G1825" s="2" t="s">
        <v>87</v>
      </c>
      <c r="H1825" s="2" t="s">
        <v>11</v>
      </c>
      <c r="I1825">
        <v>3</v>
      </c>
      <c r="J1825" s="2" t="s">
        <v>88</v>
      </c>
      <c r="K1825" s="2">
        <v>389</v>
      </c>
      <c r="L1825" s="2">
        <v>2488.25</v>
      </c>
      <c r="M1825" s="2">
        <f t="shared" si="168"/>
        <v>248.82499999999999</v>
      </c>
      <c r="O1825" s="2" t="str">
        <f t="shared" si="169"/>
        <v/>
      </c>
      <c r="P1825" s="2" t="str">
        <f>IF(ISNUMBER(O1825),SUMIFS(O$1:$O1825,A$1:$A1825,A1825,C$1:$C1825,C1825,G$1:$G1825,G1825,E$1:$E1825,E1825),"")</f>
        <v/>
      </c>
      <c r="U1825" t="str">
        <f t="shared" si="170"/>
        <v/>
      </c>
      <c r="V1825">
        <v>15.931149482727051</v>
      </c>
      <c r="W1825">
        <v>14.877428531646729</v>
      </c>
      <c r="X1825">
        <v>82.565738677978516</v>
      </c>
      <c r="Y1825">
        <v>16.878518104553223</v>
      </c>
      <c r="Z1825">
        <v>90.754276275634766</v>
      </c>
      <c r="AA1825">
        <v>31.234777450561523</v>
      </c>
      <c r="AB1825">
        <v>4.9975643920898441E-2</v>
      </c>
      <c r="AC1825" s="2">
        <f t="shared" si="171"/>
        <v>4.9975643920898441E-2</v>
      </c>
      <c r="AD1825">
        <v>13.210518188476563</v>
      </c>
      <c r="AE1825">
        <v>16.774350350944907</v>
      </c>
      <c r="AH1825" s="2" t="str">
        <f t="shared" si="172"/>
        <v/>
      </c>
      <c r="AI1825" s="2" t="str">
        <f>IF(ISNUMBER(AH1825),SUMIFS($AH$1:AH1825,$A$1:A1825,A1825,C$1:$C1825,C1825,$G$1:G1825,G1825,$E$1:E1825,E1825),"")</f>
        <v/>
      </c>
      <c r="AJ1825">
        <f t="shared" si="173"/>
        <v>13</v>
      </c>
    </row>
    <row r="1826" spans="1:36" x14ac:dyDescent="0.25">
      <c r="A1826" s="14" t="s">
        <v>104</v>
      </c>
      <c r="B1826" t="s">
        <v>98</v>
      </c>
      <c r="C1826" t="s">
        <v>105</v>
      </c>
      <c r="D1826" s="13">
        <v>42314</v>
      </c>
      <c r="E1826">
        <v>1</v>
      </c>
      <c r="F1826">
        <v>0</v>
      </c>
      <c r="G1826" s="2" t="s">
        <v>87</v>
      </c>
      <c r="H1826" s="2" t="s">
        <v>11</v>
      </c>
      <c r="I1826">
        <v>3</v>
      </c>
      <c r="J1826" s="2" t="s">
        <v>77</v>
      </c>
      <c r="K1826" s="2">
        <v>0</v>
      </c>
      <c r="L1826" s="2"/>
      <c r="M1826" s="2" t="str">
        <f t="shared" si="168"/>
        <v/>
      </c>
      <c r="N1826">
        <v>477.86035943552474</v>
      </c>
      <c r="O1826" s="2">
        <f t="shared" si="169"/>
        <v>47.786035943552477</v>
      </c>
      <c r="P1826" s="2">
        <f>IF(ISNUMBER(O1826),SUMIFS(O$1:$O1826,A$1:$A1826,A1826,C$1:$C1826,C1826,G$1:$G1826,G1826,E$1:$E1826,E1826),"")</f>
        <v>81.570771506488015</v>
      </c>
      <c r="U1826" t="str">
        <f t="shared" si="170"/>
        <v/>
      </c>
      <c r="V1826">
        <v>22.653947830200195</v>
      </c>
      <c r="W1826">
        <v>28.368356704711914</v>
      </c>
      <c r="X1826">
        <v>77.522464752197266</v>
      </c>
      <c r="Y1826">
        <v>40.129789352416992</v>
      </c>
      <c r="Z1826">
        <v>92.207096099853516</v>
      </c>
      <c r="AA1826">
        <v>11.632205963134766</v>
      </c>
      <c r="AB1826">
        <v>1.8611529541015626E-2</v>
      </c>
      <c r="AC1826" s="2">
        <f t="shared" si="171"/>
        <v>1.8611529541015626E-2</v>
      </c>
      <c r="AD1826">
        <v>12.403594360351562</v>
      </c>
      <c r="AE1826">
        <v>15.679793043978155</v>
      </c>
      <c r="AH1826" s="2">
        <f t="shared" si="172"/>
        <v>0.88900000000000001</v>
      </c>
      <c r="AI1826" s="2">
        <f>IF(ISNUMBER(AH1826),SUMIFS($AH$1:AH1826,$A$1:A1826,A1826,C$1:$C1826,C1826,$G$1:G1826,G1826,$E$1:E1826,E1826),"")</f>
        <v>1.7730000000000001</v>
      </c>
      <c r="AJ1826">
        <f t="shared" si="173"/>
        <v>16</v>
      </c>
    </row>
    <row r="1827" spans="1:36" x14ac:dyDescent="0.25">
      <c r="A1827" s="14" t="s">
        <v>103</v>
      </c>
      <c r="B1827" t="s">
        <v>98</v>
      </c>
      <c r="C1827" t="s">
        <v>105</v>
      </c>
      <c r="D1827" s="13">
        <v>42314</v>
      </c>
      <c r="E1827">
        <v>1</v>
      </c>
      <c r="F1827">
        <v>50</v>
      </c>
      <c r="G1827" s="2" t="s">
        <v>87</v>
      </c>
      <c r="H1827" s="2" t="s">
        <v>11</v>
      </c>
      <c r="I1827">
        <v>3</v>
      </c>
      <c r="J1827" s="2" t="s">
        <v>77</v>
      </c>
      <c r="K1827" s="2">
        <v>45</v>
      </c>
      <c r="L1827" s="2"/>
      <c r="M1827" s="2" t="str">
        <f t="shared" si="168"/>
        <v/>
      </c>
      <c r="N1827">
        <v>761.64722026047923</v>
      </c>
      <c r="O1827" s="2">
        <f t="shared" si="169"/>
        <v>76.164722026047926</v>
      </c>
      <c r="P1827" s="2">
        <f>IF(ISNUMBER(O1827),SUMIFS(O$1:$O1827,A$1:$A1827,A1827,C$1:$C1827,C1827,G$1:$G1827,G1827,E$1:$E1827,E1827),"")</f>
        <v>135.99710786504286</v>
      </c>
      <c r="U1827" t="str">
        <f t="shared" si="170"/>
        <v/>
      </c>
      <c r="V1827">
        <v>23.227939605712891</v>
      </c>
      <c r="W1827">
        <v>29.98859691619873</v>
      </c>
      <c r="X1827">
        <v>77.276630401611328</v>
      </c>
      <c r="Y1827">
        <v>42.780035018920898</v>
      </c>
      <c r="Z1827">
        <v>93.358669281005859</v>
      </c>
      <c r="AA1827">
        <v>12.701950073242188</v>
      </c>
      <c r="AB1827">
        <v>2.0323120117187499E-2</v>
      </c>
      <c r="AC1827" s="2">
        <f t="shared" si="171"/>
        <v>2.0323120117187499E-2</v>
      </c>
      <c r="AD1827">
        <v>12.364260864257814</v>
      </c>
      <c r="AE1827">
        <v>15.249080998859171</v>
      </c>
      <c r="AH1827" s="2">
        <f t="shared" si="172"/>
        <v>1.548</v>
      </c>
      <c r="AI1827" s="2">
        <f>IF(ISNUMBER(AH1827),SUMIFS($AH$1:AH1827,$A$1:A1827,A1827,C$1:$C1827,C1827,$G$1:G1827,G1827,$E$1:E1827,E1827),"")</f>
        <v>2.9910000000000001</v>
      </c>
      <c r="AJ1827">
        <f t="shared" si="173"/>
        <v>16</v>
      </c>
    </row>
    <row r="1828" spans="1:36" x14ac:dyDescent="0.25">
      <c r="A1828" s="14" t="s">
        <v>102</v>
      </c>
      <c r="B1828" t="s">
        <v>98</v>
      </c>
      <c r="C1828" t="s">
        <v>105</v>
      </c>
      <c r="D1828" s="13">
        <v>42314</v>
      </c>
      <c r="E1828">
        <v>1</v>
      </c>
      <c r="F1828">
        <v>100</v>
      </c>
      <c r="G1828" s="2" t="s">
        <v>87</v>
      </c>
      <c r="H1828" s="2" t="s">
        <v>11</v>
      </c>
      <c r="I1828">
        <v>3</v>
      </c>
      <c r="J1828" s="2" t="s">
        <v>77</v>
      </c>
      <c r="K1828" s="2">
        <v>90</v>
      </c>
      <c r="L1828" s="2"/>
      <c r="M1828" s="2" t="str">
        <f t="shared" si="168"/>
        <v/>
      </c>
      <c r="N1828">
        <v>1079.2956156640644</v>
      </c>
      <c r="O1828" s="2">
        <f t="shared" si="169"/>
        <v>107.92956156640643</v>
      </c>
      <c r="P1828" s="2">
        <f>IF(ISNUMBER(O1828),SUMIFS(O$1:$O1828,A$1:$A1828,A1828,C$1:$C1828,C1828,G$1:$G1828,G1828,E$1:$E1828,E1828),"")</f>
        <v>159.86185996665805</v>
      </c>
      <c r="U1828" t="str">
        <f t="shared" si="170"/>
        <v/>
      </c>
      <c r="V1828">
        <v>22.688255310058594</v>
      </c>
      <c r="W1828">
        <v>30.6087646484375</v>
      </c>
      <c r="X1828">
        <v>77.850650787353516</v>
      </c>
      <c r="Y1828">
        <v>42.101577758789063</v>
      </c>
      <c r="Z1828">
        <v>92.20819091796875</v>
      </c>
      <c r="AA1828">
        <v>11.177702903747559</v>
      </c>
      <c r="AB1828">
        <v>1.7884324645996093E-2</v>
      </c>
      <c r="AC1828" s="2">
        <f t="shared" si="171"/>
        <v>1.7884324645996093E-2</v>
      </c>
      <c r="AD1828">
        <v>12.456104125976562</v>
      </c>
      <c r="AE1828">
        <v>17.956590788777131</v>
      </c>
      <c r="AH1828" s="2">
        <f t="shared" si="172"/>
        <v>1.93</v>
      </c>
      <c r="AI1828" s="2">
        <f>IF(ISNUMBER(AH1828),SUMIFS($AH$1:AH1828,$A$1:A1828,A1828,C$1:$C1828,C1828,$G$1:G1828,G1828,$E$1:E1828,E1828),"")</f>
        <v>3.2859999999999996</v>
      </c>
      <c r="AJ1828">
        <f t="shared" si="173"/>
        <v>16</v>
      </c>
    </row>
    <row r="1829" spans="1:36" x14ac:dyDescent="0.25">
      <c r="A1829" s="14" t="s">
        <v>101</v>
      </c>
      <c r="B1829" t="s">
        <v>98</v>
      </c>
      <c r="C1829" t="s">
        <v>105</v>
      </c>
      <c r="D1829" s="13">
        <v>42314</v>
      </c>
      <c r="E1829">
        <v>1</v>
      </c>
      <c r="F1829">
        <v>200</v>
      </c>
      <c r="G1829" s="2" t="s">
        <v>87</v>
      </c>
      <c r="H1829" s="2" t="s">
        <v>11</v>
      </c>
      <c r="I1829">
        <v>3</v>
      </c>
      <c r="J1829" s="2" t="s">
        <v>77</v>
      </c>
      <c r="K1829" s="2">
        <v>180</v>
      </c>
      <c r="L1829" s="2"/>
      <c r="M1829" s="2" t="str">
        <f t="shared" si="168"/>
        <v/>
      </c>
      <c r="N1829">
        <v>1296.3876780802516</v>
      </c>
      <c r="O1829" s="2">
        <f t="shared" si="169"/>
        <v>129.63876780802516</v>
      </c>
      <c r="P1829" s="2">
        <f>IF(ISNUMBER(O1829),SUMIFS(O$1:$O1829,A$1:$A1829,A1829,C$1:$C1829,C1829,G$1:$G1829,G1829,E$1:$E1829,E1829),"")</f>
        <v>254.26599376969418</v>
      </c>
      <c r="U1829" t="str">
        <f t="shared" si="170"/>
        <v/>
      </c>
      <c r="V1829">
        <v>22.589803695678711</v>
      </c>
      <c r="W1829">
        <v>35.135904312133789</v>
      </c>
      <c r="X1829">
        <v>80.763713836669922</v>
      </c>
      <c r="Y1829">
        <v>41.116996765136719</v>
      </c>
      <c r="Z1829">
        <v>93.863548278808594</v>
      </c>
      <c r="AA1829">
        <v>10.125319957733154</v>
      </c>
      <c r="AB1829">
        <v>1.6200511932373048E-2</v>
      </c>
      <c r="AC1829" s="2">
        <f t="shared" si="171"/>
        <v>1.6200511932373048E-2</v>
      </c>
      <c r="AD1829">
        <v>12.922194213867188</v>
      </c>
      <c r="AE1829">
        <v>18.015975820379968</v>
      </c>
      <c r="AH1829" s="2">
        <f t="shared" si="172"/>
        <v>2.1</v>
      </c>
      <c r="AI1829" s="2">
        <f>IF(ISNUMBER(AH1829),SUMIFS($AH$1:AH1829,$A$1:A1829,A1829,C$1:$C1829,C1829,$G$1:G1829,G1829,$E$1:E1829,E1829),"")</f>
        <v>5.33</v>
      </c>
      <c r="AJ1829">
        <f t="shared" si="173"/>
        <v>16</v>
      </c>
    </row>
    <row r="1830" spans="1:36" x14ac:dyDescent="0.25">
      <c r="A1830" s="14" t="s">
        <v>100</v>
      </c>
      <c r="B1830" t="s">
        <v>98</v>
      </c>
      <c r="C1830" t="s">
        <v>105</v>
      </c>
      <c r="D1830" s="13">
        <v>42314</v>
      </c>
      <c r="E1830">
        <v>1</v>
      </c>
      <c r="F1830">
        <v>350</v>
      </c>
      <c r="G1830" s="2" t="s">
        <v>87</v>
      </c>
      <c r="H1830" s="2" t="s">
        <v>11</v>
      </c>
      <c r="I1830">
        <v>3</v>
      </c>
      <c r="J1830" s="2" t="s">
        <v>77</v>
      </c>
      <c r="K1830" s="2">
        <v>350</v>
      </c>
      <c r="L1830" s="2"/>
      <c r="M1830" s="2" t="str">
        <f t="shared" si="168"/>
        <v/>
      </c>
      <c r="N1830">
        <v>1887.4701282540755</v>
      </c>
      <c r="O1830" s="2">
        <f t="shared" si="169"/>
        <v>188.74701282540755</v>
      </c>
      <c r="P1830" s="2">
        <f>IF(ISNUMBER(O1830),SUMIFS(O$1:$O1830,A$1:$A1830,A1830,C$1:$C1830,C1830,G$1:$G1830,G1830,E$1:$E1830,E1830),"")</f>
        <v>391.99997394749164</v>
      </c>
      <c r="U1830" t="str">
        <f t="shared" si="170"/>
        <v/>
      </c>
      <c r="V1830">
        <v>22.653791427612305</v>
      </c>
      <c r="W1830">
        <v>33.027372360229492</v>
      </c>
      <c r="X1830">
        <v>79.431461334228516</v>
      </c>
      <c r="Y1830">
        <v>40.054302215576172</v>
      </c>
      <c r="Z1830">
        <v>92.764766693115234</v>
      </c>
      <c r="AA1830">
        <v>12.123137474060059</v>
      </c>
      <c r="AB1830">
        <v>1.9397019958496093E-2</v>
      </c>
      <c r="AC1830" s="2">
        <f t="shared" si="171"/>
        <v>1.9397019958496093E-2</v>
      </c>
      <c r="AD1830">
        <v>12.709033813476562</v>
      </c>
      <c r="AE1830">
        <v>16.565562295846942</v>
      </c>
      <c r="AH1830" s="2">
        <f t="shared" si="172"/>
        <v>3.661</v>
      </c>
      <c r="AI1830" s="2">
        <f>IF(ISNUMBER(AH1830),SUMIFS($AH$1:AH1830,$A$1:A1830,A1830,C$1:$C1830,C1830,$G$1:G1830,G1830,$E$1:E1830,E1830),"")</f>
        <v>9.6280000000000001</v>
      </c>
      <c r="AJ1830">
        <f t="shared" si="173"/>
        <v>16</v>
      </c>
    </row>
    <row r="1831" spans="1:36" x14ac:dyDescent="0.25">
      <c r="A1831" s="14" t="s">
        <v>99</v>
      </c>
      <c r="B1831" t="s">
        <v>98</v>
      </c>
      <c r="C1831" t="s">
        <v>105</v>
      </c>
      <c r="D1831" s="13">
        <v>42314</v>
      </c>
      <c r="E1831">
        <v>1</v>
      </c>
      <c r="F1831">
        <v>500</v>
      </c>
      <c r="G1831" s="2" t="s">
        <v>87</v>
      </c>
      <c r="H1831" s="2" t="s">
        <v>11</v>
      </c>
      <c r="I1831">
        <v>3</v>
      </c>
      <c r="J1831" s="2" t="s">
        <v>77</v>
      </c>
      <c r="K1831" s="2">
        <v>450</v>
      </c>
      <c r="L1831" s="2"/>
      <c r="M1831" s="2" t="str">
        <f t="shared" si="168"/>
        <v/>
      </c>
      <c r="N1831">
        <v>2201.4840182648404</v>
      </c>
      <c r="O1831" s="2">
        <f t="shared" si="169"/>
        <v>220.14840182648405</v>
      </c>
      <c r="P1831" s="2">
        <f>IF(ISNUMBER(O1831),SUMIFS(O$1:$O1831,A$1:$A1831,A1831,C$1:$C1831,C1831,G$1:$G1831,G1831,E$1:$E1831,E1831),"")</f>
        <v>412.33597858129485</v>
      </c>
      <c r="U1831" t="str">
        <f t="shared" si="170"/>
        <v/>
      </c>
      <c r="V1831">
        <v>23.00351619720459</v>
      </c>
      <c r="W1831">
        <v>28.940343856811523</v>
      </c>
      <c r="X1831">
        <v>79.293155670166016</v>
      </c>
      <c r="Y1831">
        <v>40.097211837768555</v>
      </c>
      <c r="Z1831">
        <v>92.060375213623047</v>
      </c>
      <c r="AA1831">
        <v>13.188064575195313</v>
      </c>
      <c r="AB1831">
        <v>2.1100903320312499E-2</v>
      </c>
      <c r="AC1831" s="2">
        <f t="shared" si="171"/>
        <v>2.1100903320312499E-2</v>
      </c>
      <c r="AD1831">
        <v>12.686904907226563</v>
      </c>
      <c r="AE1831">
        <v>15.207619863013699</v>
      </c>
      <c r="AH1831" s="2">
        <f t="shared" si="172"/>
        <v>4.6449999999999996</v>
      </c>
      <c r="AI1831" s="2">
        <f>IF(ISNUMBER(AH1831),SUMIFS($AH$1:AH1831,$A$1:A1831,A1831,C$1:$C1831,C1831,$G$1:G1831,G1831,$E$1:E1831,E1831),"")</f>
        <v>10.609</v>
      </c>
      <c r="AJ1831">
        <f t="shared" si="173"/>
        <v>16</v>
      </c>
    </row>
    <row r="1832" spans="1:36" x14ac:dyDescent="0.25">
      <c r="A1832" s="14" t="s">
        <v>104</v>
      </c>
      <c r="B1832" t="s">
        <v>98</v>
      </c>
      <c r="C1832" t="s">
        <v>105</v>
      </c>
      <c r="D1832" s="13">
        <v>42314</v>
      </c>
      <c r="E1832">
        <v>2</v>
      </c>
      <c r="F1832">
        <v>0</v>
      </c>
      <c r="G1832" s="2" t="s">
        <v>87</v>
      </c>
      <c r="H1832" s="2" t="s">
        <v>11</v>
      </c>
      <c r="I1832">
        <v>3</v>
      </c>
      <c r="J1832" s="2" t="s">
        <v>77</v>
      </c>
      <c r="K1832" s="2">
        <v>0</v>
      </c>
      <c r="L1832" s="2"/>
      <c r="M1832" s="2" t="str">
        <f t="shared" si="168"/>
        <v/>
      </c>
      <c r="N1832">
        <v>388.87561637559276</v>
      </c>
      <c r="O1832" s="2">
        <f t="shared" si="169"/>
        <v>38.887561637559273</v>
      </c>
      <c r="P1832" s="2">
        <f>IF(ISNUMBER(O1832),SUMIFS(O$1:$O1832,A$1:$A1832,A1832,C$1:$C1832,C1832,G$1:$G1832,G1832,E$1:$E1832,E1832),"")</f>
        <v>87.662624713892768</v>
      </c>
      <c r="U1832" t="str">
        <f t="shared" si="170"/>
        <v/>
      </c>
      <c r="V1832">
        <v>25.459971745808918</v>
      </c>
      <c r="W1832">
        <v>24.503609975179035</v>
      </c>
      <c r="X1832">
        <v>71.99368540445964</v>
      </c>
      <c r="Y1832">
        <v>46.217145919799805</v>
      </c>
      <c r="Z1832">
        <v>92.496400197347</v>
      </c>
      <c r="AA1832">
        <v>15.563878377278646</v>
      </c>
      <c r="AB1832">
        <v>2.4902205403645836E-2</v>
      </c>
      <c r="AC1832" s="2">
        <f t="shared" si="171"/>
        <v>2.4902205403645836E-2</v>
      </c>
      <c r="AD1832">
        <v>11.518989664713542</v>
      </c>
      <c r="AE1832">
        <v>21.201199469707795</v>
      </c>
      <c r="AH1832" s="2">
        <f t="shared" si="172"/>
        <v>0.96799999999999997</v>
      </c>
      <c r="AI1832" s="2">
        <f>IF(ISNUMBER(AH1832),SUMIFS($AH$1:AH1832,$A$1:A1832,A1832,C$1:$C1832,C1832,$G$1:G1832,G1832,$E$1:E1832,E1832),"")</f>
        <v>2.3079999999999998</v>
      </c>
      <c r="AJ1832">
        <f t="shared" si="173"/>
        <v>16</v>
      </c>
    </row>
    <row r="1833" spans="1:36" x14ac:dyDescent="0.25">
      <c r="A1833" s="14" t="s">
        <v>103</v>
      </c>
      <c r="B1833" t="s">
        <v>98</v>
      </c>
      <c r="C1833" t="s">
        <v>105</v>
      </c>
      <c r="D1833" s="13">
        <v>42314</v>
      </c>
      <c r="E1833">
        <v>2</v>
      </c>
      <c r="F1833">
        <v>50</v>
      </c>
      <c r="G1833" s="2" t="s">
        <v>87</v>
      </c>
      <c r="H1833" s="2" t="s">
        <v>11</v>
      </c>
      <c r="I1833">
        <v>3</v>
      </c>
      <c r="J1833" s="2" t="s">
        <v>77</v>
      </c>
      <c r="K1833" s="2">
        <v>45</v>
      </c>
      <c r="L1833" s="2"/>
      <c r="M1833" s="2" t="str">
        <f t="shared" si="168"/>
        <v/>
      </c>
      <c r="N1833">
        <v>699.95567288412076</v>
      </c>
      <c r="O1833" s="2">
        <f t="shared" si="169"/>
        <v>69.995567288412076</v>
      </c>
      <c r="P1833" s="2">
        <f>IF(ISNUMBER(O1833),SUMIFS(O$1:$O1833,A$1:$A1833,A1833,C$1:$C1833,C1833,G$1:$G1833,G1833,E$1:$E1833,E1833),"")</f>
        <v>156.58475193548989</v>
      </c>
      <c r="U1833" t="str">
        <f t="shared" si="170"/>
        <v/>
      </c>
      <c r="V1833">
        <v>25.459971745808918</v>
      </c>
      <c r="W1833">
        <v>24.503609975179035</v>
      </c>
      <c r="X1833">
        <v>71.99368540445964</v>
      </c>
      <c r="Y1833">
        <v>46.217145919799805</v>
      </c>
      <c r="Z1833">
        <v>92.496400197347</v>
      </c>
      <c r="AA1833">
        <v>15.563878377278646</v>
      </c>
      <c r="AB1833">
        <v>2.4902205403645836E-2</v>
      </c>
      <c r="AC1833" s="2">
        <f t="shared" si="171"/>
        <v>2.4902205403645836E-2</v>
      </c>
      <c r="AD1833">
        <v>11.518989664713542</v>
      </c>
      <c r="AE1833">
        <v>20.956334157921759</v>
      </c>
      <c r="AH1833" s="2">
        <f t="shared" si="172"/>
        <v>1.7430000000000001</v>
      </c>
      <c r="AI1833" s="2">
        <f>IF(ISNUMBER(AH1833),SUMIFS($AH$1:AH1833,$A$1:A1833,A1833,C$1:$C1833,C1833,$G$1:G1833,G1833,$E$1:E1833,E1833),"")</f>
        <v>4.0310000000000006</v>
      </c>
      <c r="AJ1833">
        <f t="shared" si="173"/>
        <v>16</v>
      </c>
    </row>
    <row r="1834" spans="1:36" x14ac:dyDescent="0.25">
      <c r="A1834" s="14" t="s">
        <v>102</v>
      </c>
      <c r="B1834" t="s">
        <v>98</v>
      </c>
      <c r="C1834" t="s">
        <v>105</v>
      </c>
      <c r="D1834" s="13">
        <v>42314</v>
      </c>
      <c r="E1834">
        <v>2</v>
      </c>
      <c r="F1834">
        <v>100</v>
      </c>
      <c r="G1834" s="2" t="s">
        <v>87</v>
      </c>
      <c r="H1834" s="2" t="s">
        <v>11</v>
      </c>
      <c r="I1834">
        <v>3</v>
      </c>
      <c r="J1834" s="2" t="s">
        <v>77</v>
      </c>
      <c r="K1834" s="2">
        <v>90</v>
      </c>
      <c r="L1834" s="2"/>
      <c r="M1834" s="2" t="str">
        <f t="shared" si="168"/>
        <v/>
      </c>
      <c r="N1834">
        <v>1918.9078196742012</v>
      </c>
      <c r="O1834" s="2">
        <f t="shared" si="169"/>
        <v>191.89078196742011</v>
      </c>
      <c r="P1834" s="2">
        <f>IF(ISNUMBER(O1834),SUMIFS(O$1:$O1834,A$1:$A1834,A1834,C$1:$C1834,C1834,G$1:$G1834,G1834,E$1:$E1834,E1834),"")</f>
        <v>259.44622253754329</v>
      </c>
      <c r="U1834" t="str">
        <f t="shared" si="170"/>
        <v/>
      </c>
      <c r="V1834">
        <v>25.459971745808918</v>
      </c>
      <c r="W1834">
        <v>24.503609975179035</v>
      </c>
      <c r="X1834">
        <v>71.99368540445964</v>
      </c>
      <c r="Y1834">
        <v>46.217145919799805</v>
      </c>
      <c r="Z1834">
        <v>92.496400197347</v>
      </c>
      <c r="AA1834">
        <v>15.563878377278646</v>
      </c>
      <c r="AB1834">
        <v>2.4902205403645836E-2</v>
      </c>
      <c r="AC1834" s="2">
        <f t="shared" si="171"/>
        <v>2.4902205403645836E-2</v>
      </c>
      <c r="AD1834">
        <v>11.518989664713542</v>
      </c>
      <c r="AE1834">
        <v>24.101292052627876</v>
      </c>
      <c r="AH1834" s="2">
        <f t="shared" si="172"/>
        <v>4.7789999999999999</v>
      </c>
      <c r="AI1834" s="2">
        <f>IF(ISNUMBER(AH1834),SUMIFS($AH$1:AH1834,$A$1:A1834,A1834,C$1:$C1834,C1834,$G$1:G1834,G1834,$E$1:E1834,E1834),"")</f>
        <v>6.5620000000000003</v>
      </c>
      <c r="AJ1834">
        <f t="shared" si="173"/>
        <v>16</v>
      </c>
    </row>
    <row r="1835" spans="1:36" x14ac:dyDescent="0.25">
      <c r="A1835" s="14" t="s">
        <v>101</v>
      </c>
      <c r="B1835" t="s">
        <v>98</v>
      </c>
      <c r="C1835" t="s">
        <v>105</v>
      </c>
      <c r="D1835" s="13">
        <v>42314</v>
      </c>
      <c r="E1835">
        <v>2</v>
      </c>
      <c r="F1835">
        <v>200</v>
      </c>
      <c r="G1835" s="2" t="s">
        <v>87</v>
      </c>
      <c r="H1835" s="2" t="s">
        <v>11</v>
      </c>
      <c r="I1835">
        <v>3</v>
      </c>
      <c r="J1835" s="2" t="s">
        <v>77</v>
      </c>
      <c r="K1835" s="2">
        <v>180</v>
      </c>
      <c r="L1835" s="2"/>
      <c r="M1835" s="2" t="str">
        <f t="shared" si="168"/>
        <v/>
      </c>
      <c r="N1835">
        <v>1058.849548445947</v>
      </c>
      <c r="O1835" s="2">
        <f t="shared" si="169"/>
        <v>105.8849548445947</v>
      </c>
      <c r="P1835" s="2">
        <f>IF(ISNUMBER(O1835),SUMIFS(O$1:$O1835,A$1:$A1835,A1835,C$1:$C1835,C1835,G$1:$G1835,G1835,E$1:$E1835,E1835),"")</f>
        <v>234.41849099236447</v>
      </c>
      <c r="U1835" t="str">
        <f t="shared" si="170"/>
        <v/>
      </c>
      <c r="V1835">
        <v>25.459971745808918</v>
      </c>
      <c r="W1835">
        <v>24.503609975179035</v>
      </c>
      <c r="X1835">
        <v>71.99368540445964</v>
      </c>
      <c r="Y1835">
        <v>46.217145919799805</v>
      </c>
      <c r="Z1835">
        <v>92.496400197347</v>
      </c>
      <c r="AA1835">
        <v>15.563878377278646</v>
      </c>
      <c r="AB1835">
        <v>2.4902205403645836E-2</v>
      </c>
      <c r="AC1835" s="2">
        <f t="shared" si="171"/>
        <v>2.4902205403645836E-2</v>
      </c>
      <c r="AD1835">
        <v>11.518989664713542</v>
      </c>
      <c r="AE1835">
        <v>20.282692363812561</v>
      </c>
      <c r="AH1835" s="2">
        <f t="shared" si="172"/>
        <v>2.637</v>
      </c>
      <c r="AI1835" s="2">
        <f>IF(ISNUMBER(AH1835),SUMIFS($AH$1:AH1835,$A$1:A1835,A1835,C$1:$C1835,C1835,$G$1:G1835,G1835,$E$1:E1835,E1835),"")</f>
        <v>6.0579999999999998</v>
      </c>
      <c r="AJ1835">
        <f t="shared" si="173"/>
        <v>16</v>
      </c>
    </row>
    <row r="1836" spans="1:36" x14ac:dyDescent="0.25">
      <c r="A1836" s="14" t="s">
        <v>100</v>
      </c>
      <c r="B1836" t="s">
        <v>98</v>
      </c>
      <c r="C1836" t="s">
        <v>105</v>
      </c>
      <c r="D1836" s="13">
        <v>42314</v>
      </c>
      <c r="E1836">
        <v>2</v>
      </c>
      <c r="F1836">
        <v>350</v>
      </c>
      <c r="G1836" s="2" t="s">
        <v>87</v>
      </c>
      <c r="H1836" s="2" t="s">
        <v>11</v>
      </c>
      <c r="I1836">
        <v>3</v>
      </c>
      <c r="J1836" s="2" t="s">
        <v>77</v>
      </c>
      <c r="K1836" s="2">
        <v>350</v>
      </c>
      <c r="L1836" s="2"/>
      <c r="M1836" s="2" t="str">
        <f t="shared" si="168"/>
        <v/>
      </c>
      <c r="N1836">
        <v>1761.6411131744592</v>
      </c>
      <c r="O1836" s="2">
        <f t="shared" si="169"/>
        <v>176.16411131744593</v>
      </c>
      <c r="P1836" s="2">
        <f>IF(ISNUMBER(O1836),SUMIFS(O$1:$O1836,A$1:$A1836,A1836,C$1:$C1836,C1836,G$1:$G1836,G1836,E$1:$E1836,E1836),"")</f>
        <v>358.16388883989464</v>
      </c>
      <c r="U1836" t="str">
        <f t="shared" si="170"/>
        <v/>
      </c>
      <c r="V1836">
        <v>25.459971745808918</v>
      </c>
      <c r="W1836">
        <v>24.503609975179035</v>
      </c>
      <c r="X1836">
        <v>71.99368540445964</v>
      </c>
      <c r="Y1836">
        <v>46.217145919799805</v>
      </c>
      <c r="Z1836">
        <v>92.496400197347</v>
      </c>
      <c r="AA1836">
        <v>15.563878377278646</v>
      </c>
      <c r="AB1836">
        <v>2.4902205403645836E-2</v>
      </c>
      <c r="AC1836" s="2">
        <f t="shared" si="171"/>
        <v>2.4902205403645836E-2</v>
      </c>
      <c r="AD1836">
        <v>11.518989664713542</v>
      </c>
      <c r="AE1836">
        <v>18.200628847848368</v>
      </c>
      <c r="AH1836" s="2">
        <f t="shared" si="172"/>
        <v>4.3869999999999996</v>
      </c>
      <c r="AI1836" s="2">
        <f>IF(ISNUMBER(AH1836),SUMIFS($AH$1:AH1836,$A$1:A1836,A1836,C$1:$C1836,C1836,$G$1:G1836,G1836,$E$1:E1836,E1836),"")</f>
        <v>9.6729999999999983</v>
      </c>
      <c r="AJ1836">
        <f t="shared" si="173"/>
        <v>16</v>
      </c>
    </row>
    <row r="1837" spans="1:36" x14ac:dyDescent="0.25">
      <c r="A1837" s="14" t="s">
        <v>99</v>
      </c>
      <c r="B1837" t="s">
        <v>98</v>
      </c>
      <c r="C1837" t="s">
        <v>105</v>
      </c>
      <c r="D1837" s="13">
        <v>42314</v>
      </c>
      <c r="E1837">
        <v>2</v>
      </c>
      <c r="F1837">
        <v>500</v>
      </c>
      <c r="G1837" s="2" t="s">
        <v>87</v>
      </c>
      <c r="H1837" s="2" t="s">
        <v>11</v>
      </c>
      <c r="I1837">
        <v>3</v>
      </c>
      <c r="J1837" s="2" t="s">
        <v>77</v>
      </c>
      <c r="K1837" s="2">
        <v>450</v>
      </c>
      <c r="L1837" s="2"/>
      <c r="M1837" s="2" t="str">
        <f t="shared" si="168"/>
        <v/>
      </c>
      <c r="N1837">
        <v>2239.3909797619349</v>
      </c>
      <c r="O1837" s="2">
        <f t="shared" si="169"/>
        <v>223.93909797619349</v>
      </c>
      <c r="P1837" s="2">
        <f>IF(ISNUMBER(O1837),SUMIFS(O$1:$O1837,A$1:$A1837,A1837,C$1:$C1837,C1837,G$1:$G1837,G1837,E$1:$E1837,E1837),"")</f>
        <v>443.82206248855232</v>
      </c>
      <c r="U1837" t="str">
        <f t="shared" si="170"/>
        <v/>
      </c>
      <c r="V1837">
        <v>25.459971745808918</v>
      </c>
      <c r="W1837">
        <v>24.503609975179035</v>
      </c>
      <c r="X1837">
        <v>71.99368540445964</v>
      </c>
      <c r="Y1837">
        <v>46.217145919799805</v>
      </c>
      <c r="Z1837">
        <v>92.496400197347</v>
      </c>
      <c r="AA1837">
        <v>15.563878377278646</v>
      </c>
      <c r="AB1837">
        <v>2.4902205403645836E-2</v>
      </c>
      <c r="AC1837" s="2">
        <f t="shared" si="171"/>
        <v>2.4902205403645836E-2</v>
      </c>
      <c r="AD1837">
        <v>11.518989664713542</v>
      </c>
      <c r="AE1837">
        <v>16.956926890024267</v>
      </c>
      <c r="AH1837" s="2">
        <f t="shared" si="172"/>
        <v>5.577</v>
      </c>
      <c r="AI1837" s="2">
        <f>IF(ISNUMBER(AH1837),SUMIFS($AH$1:AH1837,$A$1:A1837,A1837,C$1:$C1837,C1837,$G$1:G1837,G1837,$E$1:E1837,E1837),"")</f>
        <v>13.305</v>
      </c>
      <c r="AJ1837">
        <f t="shared" si="173"/>
        <v>16</v>
      </c>
    </row>
    <row r="1838" spans="1:36" x14ac:dyDescent="0.25">
      <c r="A1838" s="14" t="s">
        <v>104</v>
      </c>
      <c r="B1838" t="s">
        <v>98</v>
      </c>
      <c r="C1838" t="s">
        <v>105</v>
      </c>
      <c r="D1838" s="13">
        <v>42314</v>
      </c>
      <c r="E1838">
        <v>3</v>
      </c>
      <c r="F1838">
        <v>0</v>
      </c>
      <c r="G1838" s="2" t="s">
        <v>87</v>
      </c>
      <c r="H1838" s="2" t="s">
        <v>11</v>
      </c>
      <c r="I1838">
        <v>3</v>
      </c>
      <c r="J1838" s="2" t="s">
        <v>77</v>
      </c>
      <c r="K1838" s="2">
        <v>0</v>
      </c>
      <c r="L1838" s="2"/>
      <c r="M1838" s="2" t="str">
        <f t="shared" si="168"/>
        <v/>
      </c>
      <c r="N1838">
        <v>313.8831546040509</v>
      </c>
      <c r="O1838" s="2">
        <f t="shared" si="169"/>
        <v>31.388315460405089</v>
      </c>
      <c r="P1838" s="2">
        <f>IF(ISNUMBER(O1838),SUMIFS(O$1:$O1838,A$1:$A1838,A1838,C$1:$C1838,C1838,G$1:$G1838,G1838,E$1:$E1838,E1838),"")</f>
        <v>76.932666534167936</v>
      </c>
      <c r="U1838" t="str">
        <f t="shared" si="170"/>
        <v/>
      </c>
      <c r="V1838">
        <v>22.592965126037598</v>
      </c>
      <c r="W1838">
        <v>27.624090194702148</v>
      </c>
      <c r="X1838">
        <v>78.121131896972656</v>
      </c>
      <c r="Y1838">
        <v>40.718238830566406</v>
      </c>
      <c r="Z1838">
        <v>92.432228088378906</v>
      </c>
      <c r="AA1838">
        <v>12.86184024810791</v>
      </c>
      <c r="AB1838">
        <v>2.0578944396972658E-2</v>
      </c>
      <c r="AC1838" s="2">
        <f t="shared" si="171"/>
        <v>2.0578944396972658E-2</v>
      </c>
      <c r="AD1838">
        <v>12.499381103515626</v>
      </c>
      <c r="AE1838">
        <v>23.173404773502192</v>
      </c>
      <c r="AH1838" s="2">
        <f t="shared" si="172"/>
        <v>0.64600000000000002</v>
      </c>
      <c r="AI1838" s="2">
        <f>IF(ISNUMBER(AH1838),SUMIFS($AH$1:AH1838,$A$1:A1838,A1838,C$1:$C1838,C1838,$G$1:G1838,G1838,$E$1:E1838,E1838),"")</f>
        <v>1.669</v>
      </c>
      <c r="AJ1838">
        <f t="shared" si="173"/>
        <v>16</v>
      </c>
    </row>
    <row r="1839" spans="1:36" x14ac:dyDescent="0.25">
      <c r="A1839" s="14" t="s">
        <v>103</v>
      </c>
      <c r="B1839" t="s">
        <v>98</v>
      </c>
      <c r="C1839" t="s">
        <v>105</v>
      </c>
      <c r="D1839" s="13">
        <v>42314</v>
      </c>
      <c r="E1839">
        <v>3</v>
      </c>
      <c r="F1839">
        <v>50</v>
      </c>
      <c r="G1839" s="2" t="s">
        <v>87</v>
      </c>
      <c r="H1839" s="2" t="s">
        <v>11</v>
      </c>
      <c r="I1839">
        <v>3</v>
      </c>
      <c r="J1839" s="2" t="s">
        <v>77</v>
      </c>
      <c r="K1839" s="2">
        <v>45</v>
      </c>
      <c r="L1839" s="2"/>
      <c r="M1839" s="2" t="str">
        <f t="shared" si="168"/>
        <v/>
      </c>
      <c r="N1839">
        <v>648.1918033073149</v>
      </c>
      <c r="O1839" s="2">
        <f t="shared" si="169"/>
        <v>64.819180330731484</v>
      </c>
      <c r="P1839" s="2">
        <f>IF(ISNUMBER(O1839),SUMIFS(O$1:$O1839,A$1:$A1839,A1839,C$1:$C1839,C1839,G$1:$G1839,G1839,E$1:$E1839,E1839),"")</f>
        <v>104.44371139275813</v>
      </c>
      <c r="U1839" t="str">
        <f t="shared" si="170"/>
        <v/>
      </c>
      <c r="V1839">
        <v>23.352119445800781</v>
      </c>
      <c r="W1839">
        <v>28.205097198486328</v>
      </c>
      <c r="X1839">
        <v>77.854801177978516</v>
      </c>
      <c r="Y1839">
        <v>41.8128662109375</v>
      </c>
      <c r="Z1839">
        <v>93.236808776855469</v>
      </c>
      <c r="AA1839">
        <v>13.114481925964355</v>
      </c>
      <c r="AB1839">
        <v>2.0983171081542969E-2</v>
      </c>
      <c r="AC1839" s="2">
        <f t="shared" si="171"/>
        <v>2.0983171081542969E-2</v>
      </c>
      <c r="AD1839">
        <v>12.456768188476563</v>
      </c>
      <c r="AE1839">
        <v>23.927392739273927</v>
      </c>
      <c r="AH1839" s="2">
        <f t="shared" si="172"/>
        <v>1.36</v>
      </c>
      <c r="AI1839" s="2">
        <f>IF(ISNUMBER(AH1839),SUMIFS($AH$1:AH1839,$A$1:A1839,A1839,C$1:$C1839,C1839,$G$1:G1839,G1839,$E$1:E1839,E1839),"")</f>
        <v>2.3810000000000002</v>
      </c>
      <c r="AJ1839">
        <f t="shared" si="173"/>
        <v>16</v>
      </c>
    </row>
    <row r="1840" spans="1:36" x14ac:dyDescent="0.25">
      <c r="A1840" s="14" t="s">
        <v>102</v>
      </c>
      <c r="B1840" t="s">
        <v>98</v>
      </c>
      <c r="C1840" t="s">
        <v>105</v>
      </c>
      <c r="D1840" s="13">
        <v>42314</v>
      </c>
      <c r="E1840">
        <v>3</v>
      </c>
      <c r="F1840">
        <v>100</v>
      </c>
      <c r="G1840" s="2" t="s">
        <v>87</v>
      </c>
      <c r="H1840" s="2" t="s">
        <v>11</v>
      </c>
      <c r="I1840">
        <v>3</v>
      </c>
      <c r="J1840" s="2" t="s">
        <v>77</v>
      </c>
      <c r="K1840" s="2">
        <v>90</v>
      </c>
      <c r="L1840" s="2"/>
      <c r="M1840" s="2" t="str">
        <f t="shared" si="168"/>
        <v/>
      </c>
      <c r="N1840">
        <v>869.08374594047791</v>
      </c>
      <c r="O1840" s="2">
        <f t="shared" si="169"/>
        <v>86.908374594047785</v>
      </c>
      <c r="P1840" s="2">
        <f>IF(ISNUMBER(O1840),SUMIFS(O$1:$O1840,A$1:$A1840,A1840,C$1:$C1840,C1840,G$1:$G1840,G1840,E$1:$E1840,E1840),"")</f>
        <v>129.19357704070711</v>
      </c>
      <c r="U1840" t="str">
        <f t="shared" si="170"/>
        <v/>
      </c>
      <c r="V1840">
        <v>22.55228328704834</v>
      </c>
      <c r="W1840">
        <v>29.63370418548584</v>
      </c>
      <c r="X1840">
        <v>79.025485992431641</v>
      </c>
      <c r="Y1840">
        <v>41.17717170715332</v>
      </c>
      <c r="Z1840">
        <v>92.958499908447266</v>
      </c>
      <c r="AA1840">
        <v>12.934908866882324</v>
      </c>
      <c r="AB1840">
        <v>2.0695854187011718E-2</v>
      </c>
      <c r="AC1840" s="2">
        <f t="shared" si="171"/>
        <v>2.0695854187011718E-2</v>
      </c>
      <c r="AD1840">
        <v>12.644077758789063</v>
      </c>
      <c r="AE1840">
        <v>20.951126018207951</v>
      </c>
      <c r="AH1840" s="2">
        <f t="shared" si="172"/>
        <v>1.7989999999999999</v>
      </c>
      <c r="AI1840" s="2">
        <f>IF(ISNUMBER(AH1840),SUMIFS($AH$1:AH1840,$A$1:A1840,A1840,C$1:$C1840,C1840,$G$1:G1840,G1840,$E$1:E1840,E1840),"")</f>
        <v>2.82</v>
      </c>
      <c r="AJ1840">
        <f t="shared" si="173"/>
        <v>16</v>
      </c>
    </row>
    <row r="1841" spans="1:36" x14ac:dyDescent="0.25">
      <c r="A1841" s="14" t="s">
        <v>101</v>
      </c>
      <c r="B1841" t="s">
        <v>98</v>
      </c>
      <c r="C1841" t="s">
        <v>105</v>
      </c>
      <c r="D1841" s="13">
        <v>42314</v>
      </c>
      <c r="E1841">
        <v>3</v>
      </c>
      <c r="F1841">
        <v>200</v>
      </c>
      <c r="G1841" s="2" t="s">
        <v>87</v>
      </c>
      <c r="H1841" s="2" t="s">
        <v>11</v>
      </c>
      <c r="I1841">
        <v>3</v>
      </c>
      <c r="J1841" s="2" t="s">
        <v>77</v>
      </c>
      <c r="K1841" s="2">
        <v>180</v>
      </c>
      <c r="L1841" s="2"/>
      <c r="M1841" s="2" t="str">
        <f t="shared" si="168"/>
        <v/>
      </c>
      <c r="N1841">
        <v>736.8781526215929</v>
      </c>
      <c r="O1841" s="2">
        <f t="shared" si="169"/>
        <v>73.68781526215929</v>
      </c>
      <c r="P1841" s="2">
        <f>IF(ISNUMBER(O1841),SUMIFS(O$1:$O1841,A$1:$A1841,A1841,C$1:$C1841,C1841,G$1:$G1841,G1841,E$1:$E1841,E1841),"")</f>
        <v>223.7721820945755</v>
      </c>
      <c r="U1841" t="str">
        <f t="shared" si="170"/>
        <v/>
      </c>
      <c r="V1841">
        <v>22.685864448547363</v>
      </c>
      <c r="W1841">
        <v>30.030531883239746</v>
      </c>
      <c r="X1841">
        <v>78.003673553466797</v>
      </c>
      <c r="Y1841">
        <v>41.006439208984375</v>
      </c>
      <c r="Z1841">
        <v>92.754505157470703</v>
      </c>
      <c r="AA1841">
        <v>12.489984512329102</v>
      </c>
      <c r="AB1841">
        <v>1.9983975219726561E-2</v>
      </c>
      <c r="AC1841" s="2">
        <f t="shared" si="171"/>
        <v>1.9983975219726561E-2</v>
      </c>
      <c r="AD1841">
        <v>12.480587768554688</v>
      </c>
      <c r="AE1841">
        <v>21.760932944606417</v>
      </c>
      <c r="AH1841" s="2">
        <f t="shared" si="172"/>
        <v>1.4730000000000001</v>
      </c>
      <c r="AI1841" s="2">
        <f>IF(ISNUMBER(AH1841),SUMIFS($AH$1:AH1841,$A$1:A1841,A1841,C$1:$C1841,C1841,$G$1:G1841,G1841,$E$1:E1841,E1841),"")</f>
        <v>5.4050000000000002</v>
      </c>
      <c r="AJ1841">
        <f t="shared" si="173"/>
        <v>16</v>
      </c>
    </row>
    <row r="1842" spans="1:36" x14ac:dyDescent="0.25">
      <c r="A1842" s="14" t="s">
        <v>100</v>
      </c>
      <c r="B1842" t="s">
        <v>98</v>
      </c>
      <c r="C1842" t="s">
        <v>105</v>
      </c>
      <c r="D1842" s="13">
        <v>42314</v>
      </c>
      <c r="E1842">
        <v>3</v>
      </c>
      <c r="F1842">
        <v>350</v>
      </c>
      <c r="G1842" s="2" t="s">
        <v>87</v>
      </c>
      <c r="H1842" s="2" t="s">
        <v>11</v>
      </c>
      <c r="I1842">
        <v>3</v>
      </c>
      <c r="J1842" s="2" t="s">
        <v>77</v>
      </c>
      <c r="K1842" s="2">
        <v>350</v>
      </c>
      <c r="L1842" s="2"/>
      <c r="M1842" s="2" t="str">
        <f t="shared" si="168"/>
        <v/>
      </c>
      <c r="N1842">
        <v>1681.3242202463759</v>
      </c>
      <c r="O1842" s="2">
        <f t="shared" si="169"/>
        <v>168.13242202463761</v>
      </c>
      <c r="P1842" s="2">
        <f>IF(ISNUMBER(O1842),SUMIFS(O$1:$O1842,A$1:$A1842,A1842,C$1:$C1842,C1842,G$1:$G1842,G1842,E$1:$E1842,E1842),"")</f>
        <v>350.05069830160369</v>
      </c>
      <c r="U1842" t="str">
        <f t="shared" si="170"/>
        <v/>
      </c>
      <c r="V1842">
        <v>21.810184478759766</v>
      </c>
      <c r="W1842">
        <v>30.492975234985352</v>
      </c>
      <c r="X1842">
        <v>69.010181427001953</v>
      </c>
      <c r="Y1842">
        <v>37.380586624145508</v>
      </c>
      <c r="Z1842">
        <v>82.96453857421875</v>
      </c>
      <c r="AA1842">
        <v>11.088444709777832</v>
      </c>
      <c r="AB1842">
        <v>1.774151153564453E-2</v>
      </c>
      <c r="AC1842" s="2">
        <f t="shared" si="171"/>
        <v>1.774151153564453E-2</v>
      </c>
      <c r="AD1842">
        <v>11.041629028320314</v>
      </c>
      <c r="AE1842">
        <v>20.006141563027789</v>
      </c>
      <c r="AH1842" s="2">
        <f t="shared" si="172"/>
        <v>2.9830000000000001</v>
      </c>
      <c r="AI1842" s="2">
        <f>IF(ISNUMBER(AH1842),SUMIFS($AH$1:AH1842,$A$1:A1842,A1842,C$1:$C1842,C1842,$G$1:G1842,G1842,$E$1:E1842,E1842),"")</f>
        <v>7.9510000000000005</v>
      </c>
      <c r="AJ1842">
        <f t="shared" si="173"/>
        <v>16</v>
      </c>
    </row>
    <row r="1843" spans="1:36" x14ac:dyDescent="0.25">
      <c r="A1843" s="14" t="s">
        <v>99</v>
      </c>
      <c r="B1843" t="s">
        <v>98</v>
      </c>
      <c r="C1843" t="s">
        <v>105</v>
      </c>
      <c r="D1843" s="13">
        <v>42314</v>
      </c>
      <c r="E1843">
        <v>3</v>
      </c>
      <c r="F1843">
        <v>500</v>
      </c>
      <c r="G1843" s="2" t="s">
        <v>87</v>
      </c>
      <c r="H1843" s="2" t="s">
        <v>11</v>
      </c>
      <c r="I1843">
        <v>3</v>
      </c>
      <c r="J1843" s="2" t="s">
        <v>77</v>
      </c>
      <c r="K1843" s="2">
        <v>450</v>
      </c>
      <c r="L1843" s="2"/>
      <c r="M1843" s="2" t="str">
        <f t="shared" si="168"/>
        <v/>
      </c>
      <c r="N1843">
        <v>2174.6674378253329</v>
      </c>
      <c r="O1843" s="2">
        <f t="shared" si="169"/>
        <v>217.46674378253329</v>
      </c>
      <c r="P1843" s="2">
        <f>IF(ISNUMBER(O1843),SUMIFS(O$1:$O1843,A$1:$A1843,A1843,C$1:$C1843,C1843,G$1:$G1843,G1843,E$1:$E1843,E1843),"")</f>
        <v>433.58402543994112</v>
      </c>
      <c r="U1843" t="str">
        <f t="shared" si="170"/>
        <v/>
      </c>
      <c r="V1843">
        <v>21.935636520385742</v>
      </c>
      <c r="W1843">
        <v>31.286632537841797</v>
      </c>
      <c r="X1843">
        <v>79.207981109619141</v>
      </c>
      <c r="Y1843">
        <v>39.503993988037109</v>
      </c>
      <c r="Z1843">
        <v>91.667747497558594</v>
      </c>
      <c r="AA1843">
        <v>13.120415687561035</v>
      </c>
      <c r="AB1843">
        <v>2.0992665100097656E-2</v>
      </c>
      <c r="AC1843" s="2">
        <f t="shared" si="171"/>
        <v>2.0992665100097656E-2</v>
      </c>
      <c r="AD1843">
        <v>12.673276977539063</v>
      </c>
      <c r="AE1843">
        <v>19.028340080971663</v>
      </c>
      <c r="AH1843" s="2">
        <f t="shared" si="172"/>
        <v>4.5650000000000004</v>
      </c>
      <c r="AI1843" s="2">
        <f>IF(ISNUMBER(AH1843),SUMIFS($AH$1:AH1843,$A$1:A1843,A1843,C$1:$C1843,C1843,$G$1:G1843,G1843,$E$1:E1843,E1843),"")</f>
        <v>11.2</v>
      </c>
      <c r="AJ1843">
        <f t="shared" si="173"/>
        <v>16</v>
      </c>
    </row>
    <row r="1844" spans="1:36" x14ac:dyDescent="0.25">
      <c r="A1844" s="14" t="s">
        <v>104</v>
      </c>
      <c r="B1844" t="s">
        <v>98</v>
      </c>
      <c r="C1844" t="s">
        <v>105</v>
      </c>
      <c r="D1844" s="13">
        <v>42314</v>
      </c>
      <c r="E1844">
        <v>4</v>
      </c>
      <c r="F1844">
        <v>0</v>
      </c>
      <c r="G1844" s="2" t="s">
        <v>87</v>
      </c>
      <c r="H1844" s="2" t="s">
        <v>11</v>
      </c>
      <c r="I1844">
        <v>3</v>
      </c>
      <c r="J1844" s="2" t="s">
        <v>77</v>
      </c>
      <c r="K1844" s="2">
        <v>0</v>
      </c>
      <c r="L1844" s="2"/>
      <c r="M1844" s="2" t="str">
        <f t="shared" si="168"/>
        <v/>
      </c>
      <c r="N1844">
        <v>272.38536100855833</v>
      </c>
      <c r="O1844" s="2">
        <f t="shared" si="169"/>
        <v>27.238536100855832</v>
      </c>
      <c r="P1844" s="2">
        <f>IF(ISNUMBER(O1844),SUMIFS(O$1:$O1844,A$1:$A1844,A1844,C$1:$C1844,C1844,G$1:$G1844,G1844,E$1:$E1844,E1844),"")</f>
        <v>65.719486230119031</v>
      </c>
      <c r="U1844" t="str">
        <f t="shared" si="170"/>
        <v/>
      </c>
      <c r="V1844">
        <v>23.362162590026855</v>
      </c>
      <c r="W1844">
        <v>26.000164985656738</v>
      </c>
      <c r="X1844">
        <v>77.435638427734375</v>
      </c>
      <c r="Y1844">
        <v>41.531332015991211</v>
      </c>
      <c r="Z1844">
        <v>93.265987396240234</v>
      </c>
      <c r="AA1844">
        <v>13.221963882446289</v>
      </c>
      <c r="AB1844">
        <v>2.1155142211914061E-2</v>
      </c>
      <c r="AC1844" s="2">
        <f t="shared" si="171"/>
        <v>2.1155142211914061E-2</v>
      </c>
      <c r="AD1844">
        <v>12.3897021484375</v>
      </c>
      <c r="AE1844">
        <v>24.750400591643039</v>
      </c>
      <c r="AH1844" s="2">
        <f t="shared" si="172"/>
        <v>0.57599999999999996</v>
      </c>
      <c r="AI1844" s="2">
        <f>IF(ISNUMBER(AH1844),SUMIFS($AH$1:AH1844,$A$1:A1844,A1844,C$1:$C1844,C1844,$G$1:G1844,G1844,$E$1:E1844,E1844),"")</f>
        <v>1.524</v>
      </c>
      <c r="AJ1844">
        <f t="shared" si="173"/>
        <v>16</v>
      </c>
    </row>
    <row r="1845" spans="1:36" x14ac:dyDescent="0.25">
      <c r="A1845" s="14" t="s">
        <v>103</v>
      </c>
      <c r="B1845" t="s">
        <v>98</v>
      </c>
      <c r="C1845" t="s">
        <v>105</v>
      </c>
      <c r="D1845" s="13">
        <v>42314</v>
      </c>
      <c r="E1845">
        <v>4</v>
      </c>
      <c r="F1845">
        <v>50</v>
      </c>
      <c r="G1845" s="2" t="s">
        <v>87</v>
      </c>
      <c r="H1845" s="2" t="s">
        <v>11</v>
      </c>
      <c r="I1845">
        <v>3</v>
      </c>
      <c r="J1845" s="2" t="s">
        <v>77</v>
      </c>
      <c r="K1845" s="2">
        <v>45</v>
      </c>
      <c r="L1845" s="2"/>
      <c r="M1845" s="2" t="str">
        <f t="shared" si="168"/>
        <v/>
      </c>
      <c r="N1845">
        <v>631.80076628352492</v>
      </c>
      <c r="O1845" s="2">
        <f t="shared" si="169"/>
        <v>63.180076628352495</v>
      </c>
      <c r="P1845" s="2">
        <f>IF(ISNUMBER(O1845),SUMIFS(O$1:$O1845,A$1:$A1845,A1845,C$1:$C1845,C1845,G$1:$G1845,G1845,E$1:$E1845,E1845),"")</f>
        <v>108.25362172338576</v>
      </c>
      <c r="U1845" t="str">
        <f t="shared" si="170"/>
        <v/>
      </c>
      <c r="V1845">
        <v>23.257865905761719</v>
      </c>
      <c r="W1845">
        <v>30.853744506835938</v>
      </c>
      <c r="X1845">
        <v>77.983081817626953</v>
      </c>
      <c r="Y1845">
        <v>42.185329437255859</v>
      </c>
      <c r="Z1845">
        <v>92.482345581054688</v>
      </c>
      <c r="AA1845">
        <v>11.797813415527344</v>
      </c>
      <c r="AB1845">
        <v>1.8876501464843751E-2</v>
      </c>
      <c r="AC1845" s="2">
        <f t="shared" si="171"/>
        <v>1.8876501464843751E-2</v>
      </c>
      <c r="AD1845">
        <v>12.477293090820313</v>
      </c>
      <c r="AE1845">
        <v>23.692528735632184</v>
      </c>
      <c r="AH1845" s="2">
        <f t="shared" si="172"/>
        <v>1.1930000000000001</v>
      </c>
      <c r="AI1845" s="2">
        <f>IF(ISNUMBER(AH1845),SUMIFS($AH$1:AH1845,$A$1:A1845,A1845,C$1:$C1845,C1845,$G$1:G1845,G1845,$E$1:E1845,E1845),"")</f>
        <v>2.327</v>
      </c>
      <c r="AJ1845">
        <f t="shared" si="173"/>
        <v>16</v>
      </c>
    </row>
    <row r="1846" spans="1:36" x14ac:dyDescent="0.25">
      <c r="A1846" s="14" t="s">
        <v>102</v>
      </c>
      <c r="B1846" t="s">
        <v>98</v>
      </c>
      <c r="C1846" t="s">
        <v>105</v>
      </c>
      <c r="D1846" s="13">
        <v>42314</v>
      </c>
      <c r="E1846">
        <v>4</v>
      </c>
      <c r="F1846">
        <v>100</v>
      </c>
      <c r="G1846" s="2" t="s">
        <v>87</v>
      </c>
      <c r="H1846" s="2" t="s">
        <v>11</v>
      </c>
      <c r="I1846">
        <v>3</v>
      </c>
      <c r="J1846" s="2" t="s">
        <v>77</v>
      </c>
      <c r="K1846" s="2">
        <v>90</v>
      </c>
      <c r="L1846" s="2"/>
      <c r="M1846" s="2" t="str">
        <f t="shared" si="168"/>
        <v/>
      </c>
      <c r="N1846">
        <v>2901.950792801515</v>
      </c>
      <c r="O1846" s="2">
        <f t="shared" si="169"/>
        <v>290.1950792801515</v>
      </c>
      <c r="P1846" s="2">
        <f>IF(ISNUMBER(O1846),SUMIFS(O$1:$O1846,A$1:$A1846,A1846,C$1:$C1846,C1846,G$1:$G1846,G1846,E$1:$E1846,E1846),"")</f>
        <v>335.45467517271538</v>
      </c>
      <c r="U1846" t="str">
        <f t="shared" si="170"/>
        <v/>
      </c>
      <c r="V1846">
        <v>22.409090042114258</v>
      </c>
      <c r="W1846">
        <v>30.816444396972656</v>
      </c>
      <c r="X1846">
        <v>78.657833099365234</v>
      </c>
      <c r="Y1846">
        <v>41.071340560913086</v>
      </c>
      <c r="Z1846">
        <v>92.876235961914063</v>
      </c>
      <c r="AA1846">
        <v>12.713885307312012</v>
      </c>
      <c r="AB1846">
        <v>2.0342216491699219E-2</v>
      </c>
      <c r="AC1846" s="2">
        <f t="shared" si="171"/>
        <v>2.0342216491699219E-2</v>
      </c>
      <c r="AD1846">
        <v>12.585253295898438</v>
      </c>
      <c r="AE1846">
        <v>21.301696688856854</v>
      </c>
      <c r="AH1846" s="2">
        <f t="shared" si="172"/>
        <v>5.9029999999999996</v>
      </c>
      <c r="AI1846" s="2">
        <f>IF(ISNUMBER(AH1846),SUMIFS($AH$1:AH1846,$A$1:A1846,A1846,C$1:$C1846,C1846,$G$1:G1846,G1846,$E$1:E1846,E1846),"")</f>
        <v>7.0030000000000001</v>
      </c>
      <c r="AJ1846">
        <f t="shared" si="173"/>
        <v>16</v>
      </c>
    </row>
    <row r="1847" spans="1:36" x14ac:dyDescent="0.25">
      <c r="A1847" s="14" t="s">
        <v>101</v>
      </c>
      <c r="B1847" t="s">
        <v>98</v>
      </c>
      <c r="C1847" t="s">
        <v>105</v>
      </c>
      <c r="D1847" s="13">
        <v>42314</v>
      </c>
      <c r="E1847">
        <v>4</v>
      </c>
      <c r="F1847">
        <v>200</v>
      </c>
      <c r="G1847" s="2" t="s">
        <v>87</v>
      </c>
      <c r="H1847" s="2" t="s">
        <v>11</v>
      </c>
      <c r="I1847">
        <v>3</v>
      </c>
      <c r="J1847" s="2" t="s">
        <v>77</v>
      </c>
      <c r="K1847" s="2">
        <v>180</v>
      </c>
      <c r="L1847" s="2"/>
      <c r="M1847" s="2" t="str">
        <f t="shared" si="168"/>
        <v/>
      </c>
      <c r="N1847">
        <v>1070.2815657880026</v>
      </c>
      <c r="O1847" s="2">
        <f t="shared" si="169"/>
        <v>107.02815657880026</v>
      </c>
      <c r="P1847" s="2">
        <f>IF(ISNUMBER(O1847),SUMIFS(O$1:$O1847,A$1:$A1847,A1847,C$1:$C1847,C1847,G$1:$G1847,G1847,E$1:$E1847,E1847),"")</f>
        <v>210.21824159950961</v>
      </c>
      <c r="U1847" t="str">
        <f t="shared" si="170"/>
        <v/>
      </c>
      <c r="V1847">
        <v>22.591920852661133</v>
      </c>
      <c r="W1847">
        <v>31.942094802856445</v>
      </c>
      <c r="X1847">
        <v>79.380466461181641</v>
      </c>
      <c r="Y1847">
        <v>41.519960403442383</v>
      </c>
      <c r="Z1847">
        <v>92.793407440185547</v>
      </c>
      <c r="AA1847">
        <v>12.196907520294189</v>
      </c>
      <c r="AB1847">
        <v>1.9515052032470705E-2</v>
      </c>
      <c r="AC1847" s="2">
        <f t="shared" si="171"/>
        <v>1.9515052032470705E-2</v>
      </c>
      <c r="AD1847">
        <v>12.700874633789063</v>
      </c>
      <c r="AE1847">
        <v>21.0711683264513</v>
      </c>
      <c r="AH1847" s="2">
        <f t="shared" si="172"/>
        <v>2.089</v>
      </c>
      <c r="AI1847" s="2">
        <f>IF(ISNUMBER(AH1847),SUMIFS($AH$1:AH1847,$A$1:A1847,A1847,C$1:$C1847,C1847,$G$1:G1847,G1847,$E$1:E1847,E1847),"")</f>
        <v>4.7560000000000002</v>
      </c>
      <c r="AJ1847">
        <f t="shared" si="173"/>
        <v>16</v>
      </c>
    </row>
    <row r="1848" spans="1:36" x14ac:dyDescent="0.25">
      <c r="A1848" s="14" t="s">
        <v>100</v>
      </c>
      <c r="B1848" t="s">
        <v>98</v>
      </c>
      <c r="C1848" t="s">
        <v>105</v>
      </c>
      <c r="D1848" s="13">
        <v>42314</v>
      </c>
      <c r="E1848">
        <v>4</v>
      </c>
      <c r="F1848">
        <v>350</v>
      </c>
      <c r="G1848" s="2" t="s">
        <v>87</v>
      </c>
      <c r="H1848" s="2" t="s">
        <v>11</v>
      </c>
      <c r="I1848">
        <v>3</v>
      </c>
      <c r="J1848" s="2" t="s">
        <v>77</v>
      </c>
      <c r="K1848" s="2">
        <v>350</v>
      </c>
      <c r="L1848" s="2"/>
      <c r="M1848" s="2" t="str">
        <f t="shared" si="168"/>
        <v/>
      </c>
      <c r="N1848">
        <v>1495.8373782837643</v>
      </c>
      <c r="O1848" s="2">
        <f t="shared" si="169"/>
        <v>149.58373782837643</v>
      </c>
      <c r="P1848" s="2">
        <f>IF(ISNUMBER(O1848),SUMIFS(O$1:$O1848,A$1:$A1848,A1848,C$1:$C1848,C1848,G$1:$G1848,G1848,E$1:$E1848,E1848),"")</f>
        <v>273.7558825617823</v>
      </c>
      <c r="U1848" t="str">
        <f t="shared" si="170"/>
        <v/>
      </c>
      <c r="V1848">
        <v>22.350773811340332</v>
      </c>
      <c r="W1848">
        <v>31.765205383300781</v>
      </c>
      <c r="X1848">
        <v>79.69207763671875</v>
      </c>
      <c r="Y1848">
        <v>41.354543685913086</v>
      </c>
      <c r="Z1848">
        <v>92.699535369873047</v>
      </c>
      <c r="AA1848">
        <v>13.332043647766113</v>
      </c>
      <c r="AB1848">
        <v>2.1331269836425779E-2</v>
      </c>
      <c r="AC1848" s="2">
        <f t="shared" si="171"/>
        <v>2.1331269836425779E-2</v>
      </c>
      <c r="AD1848">
        <v>12.750732421875</v>
      </c>
      <c r="AE1848">
        <v>18.030182684670375</v>
      </c>
      <c r="AH1848" s="2">
        <f t="shared" si="172"/>
        <v>3.1909999999999998</v>
      </c>
      <c r="AI1848" s="2">
        <f>IF(ISNUMBER(AH1848),SUMIFS($AH$1:AH1848,$A$1:A1848,A1848,C$1:$C1848,C1848,$G$1:G1848,G1848,$E$1:E1848,E1848),"")</f>
        <v>6.3819999999999997</v>
      </c>
      <c r="AJ1848">
        <f t="shared" si="173"/>
        <v>16</v>
      </c>
    </row>
    <row r="1849" spans="1:36" x14ac:dyDescent="0.25">
      <c r="A1849" s="14" t="s">
        <v>99</v>
      </c>
      <c r="B1849" t="s">
        <v>98</v>
      </c>
      <c r="C1849" t="s">
        <v>105</v>
      </c>
      <c r="D1849" s="13">
        <v>42314</v>
      </c>
      <c r="E1849">
        <v>4</v>
      </c>
      <c r="F1849">
        <v>500</v>
      </c>
      <c r="G1849" s="2" t="s">
        <v>87</v>
      </c>
      <c r="H1849" s="2" t="s">
        <v>11</v>
      </c>
      <c r="I1849">
        <v>3</v>
      </c>
      <c r="J1849" s="2" t="s">
        <v>77</v>
      </c>
      <c r="K1849" s="2">
        <v>450</v>
      </c>
      <c r="L1849" s="2"/>
      <c r="M1849" s="2" t="str">
        <f t="shared" si="168"/>
        <v/>
      </c>
      <c r="N1849">
        <v>2281.3468424348498</v>
      </c>
      <c r="O1849" s="2">
        <f t="shared" si="169"/>
        <v>228.13468424348497</v>
      </c>
      <c r="P1849" s="2">
        <f>IF(ISNUMBER(O1849),SUMIFS(O$1:$O1849,A$1:$A1849,A1849,C$1:$C1849,C1849,G$1:$G1849,G1849,E$1:$E1849,E1849),"")</f>
        <v>413.60610179324567</v>
      </c>
      <c r="U1849" t="str">
        <f t="shared" si="170"/>
        <v/>
      </c>
      <c r="V1849">
        <v>23.252732276916504</v>
      </c>
      <c r="W1849">
        <v>28.119599342346191</v>
      </c>
      <c r="X1849">
        <v>79.541248321533203</v>
      </c>
      <c r="Y1849">
        <v>42.198831558227539</v>
      </c>
      <c r="Z1849">
        <v>92.028648376464844</v>
      </c>
      <c r="AA1849">
        <v>13.680196762084961</v>
      </c>
      <c r="AB1849">
        <v>2.1888314819335938E-2</v>
      </c>
      <c r="AC1849" s="2">
        <f t="shared" si="171"/>
        <v>2.1888314819335938E-2</v>
      </c>
      <c r="AD1849">
        <v>12.726599731445313</v>
      </c>
      <c r="AE1849">
        <v>16.634820726087447</v>
      </c>
      <c r="AH1849" s="2">
        <f t="shared" si="172"/>
        <v>4.9930000000000003</v>
      </c>
      <c r="AI1849" s="2">
        <f>IF(ISNUMBER(AH1849),SUMIFS($AH$1:AH1849,$A$1:A1849,A1849,C$1:$C1849,C1849,$G$1:G1849,G1849,$E$1:E1849,E1849),"")</f>
        <v>10.972000000000001</v>
      </c>
      <c r="AJ1849">
        <f t="shared" si="173"/>
        <v>16</v>
      </c>
    </row>
    <row r="1850" spans="1:36" x14ac:dyDescent="0.25">
      <c r="A1850" s="14" t="s">
        <v>104</v>
      </c>
      <c r="B1850" t="s">
        <v>98</v>
      </c>
      <c r="C1850" t="s">
        <v>105</v>
      </c>
      <c r="D1850" s="13">
        <v>42345</v>
      </c>
      <c r="E1850">
        <v>1</v>
      </c>
      <c r="F1850">
        <v>0</v>
      </c>
      <c r="G1850" s="2" t="s">
        <v>87</v>
      </c>
      <c r="H1850" s="2" t="s">
        <v>11</v>
      </c>
      <c r="I1850">
        <v>4</v>
      </c>
      <c r="J1850" s="2" t="s">
        <v>77</v>
      </c>
      <c r="K1850" s="2">
        <v>0</v>
      </c>
      <c r="L1850" s="2"/>
      <c r="M1850" s="2" t="str">
        <f t="shared" si="168"/>
        <v/>
      </c>
      <c r="N1850">
        <v>609.52380952380952</v>
      </c>
      <c r="O1850" s="2">
        <f t="shared" si="169"/>
        <v>60.952380952380949</v>
      </c>
      <c r="P1850" s="2">
        <f>IF(ISNUMBER(O1850),SUMIFS(O$1:$O1850,A$1:$A1850,A1850,C$1:$C1850,C1850,G$1:$G1850,G1850,E$1:$E1850,E1850),"")</f>
        <v>142.52315245886896</v>
      </c>
      <c r="U1850" t="str">
        <f t="shared" si="170"/>
        <v/>
      </c>
      <c r="V1850">
        <v>25.376739501953125</v>
      </c>
      <c r="W1850">
        <v>30.023391723632813</v>
      </c>
      <c r="X1850">
        <v>74.964168548583984</v>
      </c>
      <c r="Y1850">
        <v>44.932931900024414</v>
      </c>
      <c r="Z1850">
        <v>92.755149841308594</v>
      </c>
      <c r="AA1850">
        <v>9.7769947052001953</v>
      </c>
      <c r="AB1850">
        <v>1.5643191528320312E-2</v>
      </c>
      <c r="AC1850" s="2">
        <f t="shared" si="171"/>
        <v>1.5643191528320312E-2</v>
      </c>
      <c r="AD1850">
        <v>11.994266967773438</v>
      </c>
      <c r="AE1850">
        <v>23.2258064516129</v>
      </c>
      <c r="AH1850" s="2">
        <f t="shared" si="172"/>
        <v>0.95299999999999996</v>
      </c>
      <c r="AI1850" s="2">
        <f>IF(ISNUMBER(AH1850),SUMIFS($AH$1:AH1850,$A$1:A1850,A1850,C$1:$C1850,C1850,$G$1:G1850,G1850,$E$1:E1850,E1850),"")</f>
        <v>2.726</v>
      </c>
      <c r="AJ1850">
        <f t="shared" si="173"/>
        <v>16</v>
      </c>
    </row>
    <row r="1851" spans="1:36" x14ac:dyDescent="0.25">
      <c r="A1851" s="14" t="s">
        <v>103</v>
      </c>
      <c r="B1851" t="s">
        <v>98</v>
      </c>
      <c r="C1851" t="s">
        <v>105</v>
      </c>
      <c r="D1851" s="13">
        <v>42345</v>
      </c>
      <c r="E1851">
        <v>1</v>
      </c>
      <c r="F1851">
        <v>50</v>
      </c>
      <c r="G1851" s="2" t="s">
        <v>87</v>
      </c>
      <c r="H1851" s="2" t="s">
        <v>11</v>
      </c>
      <c r="I1851">
        <v>4</v>
      </c>
      <c r="J1851" s="2" t="s">
        <v>77</v>
      </c>
      <c r="K1851" s="2">
        <v>45</v>
      </c>
      <c r="L1851" s="2"/>
      <c r="M1851" s="2" t="str">
        <f t="shared" si="168"/>
        <v/>
      </c>
      <c r="N1851">
        <v>841.04673751571249</v>
      </c>
      <c r="O1851" s="2">
        <f t="shared" si="169"/>
        <v>84.104673751571255</v>
      </c>
      <c r="P1851" s="2">
        <f>IF(ISNUMBER(O1851),SUMIFS(O$1:$O1851,A$1:$A1851,A1851,C$1:$C1851,C1851,G$1:$G1851,G1851,E$1:$E1851,E1851),"")</f>
        <v>220.10178161661412</v>
      </c>
      <c r="U1851" t="str">
        <f t="shared" si="170"/>
        <v/>
      </c>
      <c r="V1851">
        <v>25.560368537902832</v>
      </c>
      <c r="W1851">
        <v>26.893479347229004</v>
      </c>
      <c r="X1851">
        <v>73.096668243408203</v>
      </c>
      <c r="Y1851">
        <v>44.702495574951172</v>
      </c>
      <c r="Z1851">
        <v>91.845684051513672</v>
      </c>
      <c r="AA1851">
        <v>10.673892498016357</v>
      </c>
      <c r="AB1851">
        <v>1.7078227996826172E-2</v>
      </c>
      <c r="AC1851" s="2">
        <f t="shared" si="171"/>
        <v>1.7078227996826172E-2</v>
      </c>
      <c r="AD1851">
        <v>11.695466918945312</v>
      </c>
      <c r="AE1851">
        <v>23.654439492629415</v>
      </c>
      <c r="AH1851" s="2">
        <f t="shared" si="172"/>
        <v>1.4359999999999999</v>
      </c>
      <c r="AI1851" s="2">
        <f>IF(ISNUMBER(AH1851),SUMIFS($AH$1:AH1851,$A$1:A1851,A1851,C$1:$C1851,C1851,$G$1:G1851,G1851,$E$1:E1851,E1851),"")</f>
        <v>4.4269999999999996</v>
      </c>
      <c r="AJ1851">
        <f t="shared" si="173"/>
        <v>16</v>
      </c>
    </row>
    <row r="1852" spans="1:36" x14ac:dyDescent="0.25">
      <c r="A1852" s="14" t="s">
        <v>102</v>
      </c>
      <c r="B1852" t="s">
        <v>98</v>
      </c>
      <c r="C1852" t="s">
        <v>105</v>
      </c>
      <c r="D1852" s="13">
        <v>42345</v>
      </c>
      <c r="E1852">
        <v>1</v>
      </c>
      <c r="F1852">
        <v>100</v>
      </c>
      <c r="G1852" s="2" t="s">
        <v>87</v>
      </c>
      <c r="H1852" s="2" t="s">
        <v>11</v>
      </c>
      <c r="I1852">
        <v>4</v>
      </c>
      <c r="J1852" s="2" t="s">
        <v>77</v>
      </c>
      <c r="K1852" s="2">
        <v>90</v>
      </c>
      <c r="L1852" s="2"/>
      <c r="M1852" s="2" t="str">
        <f t="shared" si="168"/>
        <v/>
      </c>
      <c r="N1852">
        <v>654.99907533498083</v>
      </c>
      <c r="O1852" s="2">
        <f t="shared" si="169"/>
        <v>65.499907533498089</v>
      </c>
      <c r="P1852" s="2">
        <f>IF(ISNUMBER(O1852),SUMIFS(O$1:$O1852,A$1:$A1852,A1852,C$1:$C1852,C1852,G$1:$G1852,G1852,E$1:$E1852,E1852),"")</f>
        <v>225.36176750015613</v>
      </c>
      <c r="U1852" t="str">
        <f t="shared" si="170"/>
        <v/>
      </c>
      <c r="V1852">
        <v>24.259343147277832</v>
      </c>
      <c r="W1852">
        <v>29.106261253356934</v>
      </c>
      <c r="X1852">
        <v>75.1058349609375</v>
      </c>
      <c r="Y1852">
        <v>43.220878601074219</v>
      </c>
      <c r="Z1852">
        <v>91.961387634277344</v>
      </c>
      <c r="AA1852">
        <v>10.650588035583496</v>
      </c>
      <c r="AB1852">
        <v>1.7040940856933594E-2</v>
      </c>
      <c r="AC1852" s="2">
        <f t="shared" si="171"/>
        <v>1.7040940856933594E-2</v>
      </c>
      <c r="AD1852">
        <v>12.01693359375</v>
      </c>
      <c r="AE1852">
        <v>22.106218792555605</v>
      </c>
      <c r="AH1852" s="2">
        <f t="shared" si="172"/>
        <v>1.1160000000000001</v>
      </c>
      <c r="AI1852" s="2">
        <f>IF(ISNUMBER(AH1852),SUMIFS($AH$1:AH1852,$A$1:A1852,A1852,C$1:$C1852,C1852,$G$1:G1852,G1852,$E$1:E1852,E1852),"")</f>
        <v>4.4019999999999992</v>
      </c>
      <c r="AJ1852">
        <f t="shared" si="173"/>
        <v>16</v>
      </c>
    </row>
    <row r="1853" spans="1:36" x14ac:dyDescent="0.25">
      <c r="A1853" s="14" t="s">
        <v>101</v>
      </c>
      <c r="B1853" t="s">
        <v>98</v>
      </c>
      <c r="C1853" t="s">
        <v>105</v>
      </c>
      <c r="D1853" s="13">
        <v>42345</v>
      </c>
      <c r="E1853">
        <v>1</v>
      </c>
      <c r="F1853">
        <v>200</v>
      </c>
      <c r="G1853" s="2" t="s">
        <v>87</v>
      </c>
      <c r="H1853" s="2" t="s">
        <v>11</v>
      </c>
      <c r="I1853">
        <v>4</v>
      </c>
      <c r="J1853" s="2" t="s">
        <v>77</v>
      </c>
      <c r="K1853" s="2">
        <v>180</v>
      </c>
      <c r="L1853" s="2"/>
      <c r="M1853" s="2" t="str">
        <f t="shared" si="168"/>
        <v/>
      </c>
      <c r="N1853">
        <v>1382.9072049504125</v>
      </c>
      <c r="O1853" s="2">
        <f t="shared" si="169"/>
        <v>138.29072049504126</v>
      </c>
      <c r="P1853" s="2">
        <f>IF(ISNUMBER(O1853),SUMIFS(O$1:$O1853,A$1:$A1853,A1853,C$1:$C1853,C1853,G$1:$G1853,G1853,E$1:$E1853,E1853),"")</f>
        <v>392.55671426473543</v>
      </c>
      <c r="U1853" t="str">
        <f t="shared" si="170"/>
        <v/>
      </c>
      <c r="V1853">
        <v>25.133384704589844</v>
      </c>
      <c r="W1853">
        <v>28.667806625366211</v>
      </c>
      <c r="X1853">
        <v>75.119720458984375</v>
      </c>
      <c r="Y1853">
        <v>44.158870697021484</v>
      </c>
      <c r="Z1853">
        <v>91.871749877929688</v>
      </c>
      <c r="AA1853">
        <v>11.678949356079102</v>
      </c>
      <c r="AB1853">
        <v>1.8686318969726563E-2</v>
      </c>
      <c r="AC1853" s="2">
        <f t="shared" si="171"/>
        <v>1.8686318969726563E-2</v>
      </c>
      <c r="AD1853">
        <v>12.0191552734375</v>
      </c>
      <c r="AE1853">
        <v>19.681435371658733</v>
      </c>
      <c r="AH1853" s="2">
        <f t="shared" si="172"/>
        <v>2.5840000000000001</v>
      </c>
      <c r="AI1853" s="2">
        <f>IF(ISNUMBER(AH1853),SUMIFS($AH$1:AH1853,$A$1:A1853,A1853,C$1:$C1853,C1853,$G$1:G1853,G1853,$E$1:E1853,E1853),"")</f>
        <v>7.9139999999999997</v>
      </c>
      <c r="AJ1853">
        <f t="shared" si="173"/>
        <v>16</v>
      </c>
    </row>
    <row r="1854" spans="1:36" x14ac:dyDescent="0.25">
      <c r="A1854" s="14" t="s">
        <v>100</v>
      </c>
      <c r="B1854" t="s">
        <v>98</v>
      </c>
      <c r="C1854" t="s">
        <v>105</v>
      </c>
      <c r="D1854" s="13">
        <v>42345</v>
      </c>
      <c r="E1854">
        <v>1</v>
      </c>
      <c r="F1854">
        <v>350</v>
      </c>
      <c r="G1854" s="2" t="s">
        <v>87</v>
      </c>
      <c r="H1854" s="2" t="s">
        <v>11</v>
      </c>
      <c r="I1854">
        <v>4</v>
      </c>
      <c r="J1854" s="2" t="s">
        <v>77</v>
      </c>
      <c r="K1854" s="2">
        <v>350</v>
      </c>
      <c r="L1854" s="2"/>
      <c r="M1854" s="2" t="str">
        <f t="shared" si="168"/>
        <v/>
      </c>
      <c r="N1854">
        <v>2044.1865053584922</v>
      </c>
      <c r="O1854" s="2">
        <f t="shared" si="169"/>
        <v>204.41865053584922</v>
      </c>
      <c r="P1854" s="2">
        <f>IF(ISNUMBER(O1854),SUMIFS(O$1:$O1854,A$1:$A1854,A1854,C$1:$C1854,C1854,G$1:$G1854,G1854,E$1:$E1854,E1854),"")</f>
        <v>596.41862448334086</v>
      </c>
      <c r="U1854" t="str">
        <f t="shared" si="170"/>
        <v/>
      </c>
      <c r="V1854">
        <v>24.285839080810547</v>
      </c>
      <c r="W1854">
        <v>23.877077102661133</v>
      </c>
      <c r="X1854">
        <v>74.464168548583984</v>
      </c>
      <c r="Y1854">
        <v>43.423137664794922</v>
      </c>
      <c r="Z1854">
        <v>90.530269622802734</v>
      </c>
      <c r="AA1854">
        <v>14.171515464782715</v>
      </c>
      <c r="AB1854">
        <v>2.2674424743652343E-2</v>
      </c>
      <c r="AC1854" s="2">
        <f t="shared" si="171"/>
        <v>2.2674424743652343E-2</v>
      </c>
      <c r="AD1854">
        <v>11.914266967773438</v>
      </c>
      <c r="AE1854">
        <v>18.199142448785139</v>
      </c>
      <c r="AH1854" s="2">
        <f t="shared" si="172"/>
        <v>4.6349999999999998</v>
      </c>
      <c r="AI1854" s="2">
        <f>IF(ISNUMBER(AH1854),SUMIFS($AH$1:AH1854,$A$1:A1854,A1854,C$1:$C1854,C1854,$G$1:G1854,G1854,$E$1:E1854,E1854),"")</f>
        <v>14.263</v>
      </c>
      <c r="AJ1854">
        <f t="shared" si="173"/>
        <v>16</v>
      </c>
    </row>
    <row r="1855" spans="1:36" x14ac:dyDescent="0.25">
      <c r="A1855" s="14" t="s">
        <v>99</v>
      </c>
      <c r="B1855" t="s">
        <v>98</v>
      </c>
      <c r="C1855" t="s">
        <v>105</v>
      </c>
      <c r="D1855" s="13">
        <v>42345</v>
      </c>
      <c r="E1855">
        <v>1</v>
      </c>
      <c r="F1855">
        <v>500</v>
      </c>
      <c r="G1855" s="2" t="s">
        <v>87</v>
      </c>
      <c r="H1855" s="2" t="s">
        <v>11</v>
      </c>
      <c r="I1855">
        <v>4</v>
      </c>
      <c r="J1855" s="2" t="s">
        <v>77</v>
      </c>
      <c r="K1855" s="2">
        <v>450</v>
      </c>
      <c r="L1855" s="2"/>
      <c r="M1855" s="2" t="str">
        <f t="shared" si="168"/>
        <v/>
      </c>
      <c r="N1855">
        <v>2531.6188364268196</v>
      </c>
      <c r="O1855" s="2">
        <f t="shared" si="169"/>
        <v>253.16188364268197</v>
      </c>
      <c r="P1855" s="2">
        <f>IF(ISNUMBER(O1855),SUMIFS(O$1:$O1855,A$1:$A1855,A1855,C$1:$C1855,C1855,G$1:$G1855,G1855,E$1:$E1855,E1855),"")</f>
        <v>665.49786222397688</v>
      </c>
      <c r="U1855" t="str">
        <f t="shared" si="170"/>
        <v/>
      </c>
      <c r="V1855">
        <v>26.350739479064941</v>
      </c>
      <c r="W1855">
        <v>16.717560768127441</v>
      </c>
      <c r="X1855">
        <v>72.769973754882813</v>
      </c>
      <c r="Y1855">
        <v>46.204826354980469</v>
      </c>
      <c r="Z1855">
        <v>90.783042907714844</v>
      </c>
      <c r="AA1855">
        <v>17.574066162109375</v>
      </c>
      <c r="AB1855">
        <v>2.8118505859375E-2</v>
      </c>
      <c r="AC1855" s="2">
        <f t="shared" si="171"/>
        <v>2.8118505859375E-2</v>
      </c>
      <c r="AD1855">
        <v>11.64319580078125</v>
      </c>
      <c r="AE1855">
        <v>15.739340792258846</v>
      </c>
      <c r="AH1855" s="2">
        <f t="shared" si="172"/>
        <v>7.1189999999999998</v>
      </c>
      <c r="AI1855" s="2">
        <f>IF(ISNUMBER(AH1855),SUMIFS($AH$1:AH1855,$A$1:A1855,A1855,C$1:$C1855,C1855,$G$1:G1855,G1855,$E$1:E1855,E1855),"")</f>
        <v>17.728000000000002</v>
      </c>
      <c r="AJ1855">
        <f t="shared" si="173"/>
        <v>16</v>
      </c>
    </row>
    <row r="1856" spans="1:36" x14ac:dyDescent="0.25">
      <c r="A1856" s="14" t="s">
        <v>104</v>
      </c>
      <c r="B1856" t="s">
        <v>98</v>
      </c>
      <c r="C1856" t="s">
        <v>105</v>
      </c>
      <c r="D1856" s="13">
        <v>42345</v>
      </c>
      <c r="E1856">
        <v>2</v>
      </c>
      <c r="F1856">
        <v>0</v>
      </c>
      <c r="G1856" s="2" t="s">
        <v>87</v>
      </c>
      <c r="H1856" s="2" t="s">
        <v>11</v>
      </c>
      <c r="I1856">
        <v>4</v>
      </c>
      <c r="J1856" s="2" t="s">
        <v>77</v>
      </c>
      <c r="K1856" s="2">
        <v>0</v>
      </c>
      <c r="L1856" s="2"/>
      <c r="M1856" s="2" t="str">
        <f t="shared" si="168"/>
        <v/>
      </c>
      <c r="N1856">
        <v>664.85158281768452</v>
      </c>
      <c r="O1856" s="2">
        <f t="shared" si="169"/>
        <v>66.485158281768449</v>
      </c>
      <c r="P1856" s="2">
        <f>IF(ISNUMBER(O1856),SUMIFS(O$1:$O1856,A$1:$A1856,A1856,C$1:$C1856,C1856,G$1:$G1856,G1856,E$1:$E1856,E1856),"")</f>
        <v>154.1477829956612</v>
      </c>
      <c r="U1856" t="str">
        <f t="shared" si="170"/>
        <v/>
      </c>
      <c r="V1856">
        <v>26.128336906433105</v>
      </c>
      <c r="W1856">
        <v>28.857753753662109</v>
      </c>
      <c r="X1856">
        <v>72.60174560546875</v>
      </c>
      <c r="Y1856">
        <v>46.282835006713867</v>
      </c>
      <c r="Z1856">
        <v>92.496746063232422</v>
      </c>
      <c r="AA1856">
        <v>9.9313898086547852</v>
      </c>
      <c r="AB1856">
        <v>1.5890223693847655E-2</v>
      </c>
      <c r="AC1856" s="2">
        <f t="shared" si="171"/>
        <v>1.5890223693847655E-2</v>
      </c>
      <c r="AD1856">
        <v>11.616279296875</v>
      </c>
      <c r="AE1856">
        <v>24.542372881355931</v>
      </c>
      <c r="AH1856" s="2">
        <f t="shared" si="172"/>
        <v>1.056</v>
      </c>
      <c r="AI1856" s="2">
        <f>IF(ISNUMBER(AH1856),SUMIFS($AH$1:AH1856,$A$1:A1856,A1856,C$1:$C1856,C1856,$G$1:G1856,G1856,$E$1:E1856,E1856),"")</f>
        <v>3.3639999999999999</v>
      </c>
      <c r="AJ1856">
        <f t="shared" si="173"/>
        <v>16</v>
      </c>
    </row>
    <row r="1857" spans="1:36" x14ac:dyDescent="0.25">
      <c r="A1857" s="14" t="s">
        <v>103</v>
      </c>
      <c r="B1857" t="s">
        <v>98</v>
      </c>
      <c r="C1857" t="s">
        <v>105</v>
      </c>
      <c r="D1857" s="13">
        <v>42345</v>
      </c>
      <c r="E1857">
        <v>2</v>
      </c>
      <c r="F1857">
        <v>50</v>
      </c>
      <c r="G1857" s="2" t="s">
        <v>87</v>
      </c>
      <c r="H1857" s="2" t="s">
        <v>11</v>
      </c>
      <c r="I1857">
        <v>4</v>
      </c>
      <c r="J1857" s="2" t="s">
        <v>77</v>
      </c>
      <c r="K1857" s="2">
        <v>45</v>
      </c>
      <c r="L1857" s="2"/>
      <c r="M1857" s="2" t="str">
        <f t="shared" si="168"/>
        <v/>
      </c>
      <c r="N1857">
        <v>844.24865394028382</v>
      </c>
      <c r="O1857" s="2">
        <f t="shared" si="169"/>
        <v>84.424865394028387</v>
      </c>
      <c r="P1857" s="2">
        <f>IF(ISNUMBER(O1857),SUMIFS(O$1:$O1857,A$1:$A1857,A1857,C$1:$C1857,C1857,G$1:$G1857,G1857,E$1:$E1857,E1857),"")</f>
        <v>241.00961732951828</v>
      </c>
      <c r="U1857" t="str">
        <f t="shared" si="170"/>
        <v/>
      </c>
      <c r="V1857">
        <v>25.846199989318848</v>
      </c>
      <c r="W1857">
        <v>27.987578392028809</v>
      </c>
      <c r="X1857">
        <v>72.732040405273438</v>
      </c>
      <c r="Y1857">
        <v>45.042604446411133</v>
      </c>
      <c r="Z1857">
        <v>91.887825012207031</v>
      </c>
      <c r="AA1857">
        <v>10.590498924255371</v>
      </c>
      <c r="AB1857">
        <v>1.6944798278808591E-2</v>
      </c>
      <c r="AC1857" s="2">
        <f t="shared" si="171"/>
        <v>1.6944798278808591E-2</v>
      </c>
      <c r="AD1857">
        <v>11.63712646484375</v>
      </c>
      <c r="AE1857">
        <v>21.321585903083701</v>
      </c>
      <c r="AH1857" s="2">
        <f t="shared" si="172"/>
        <v>1.431</v>
      </c>
      <c r="AI1857" s="2">
        <f>IF(ISNUMBER(AH1857),SUMIFS($AH$1:AH1857,$A$1:A1857,A1857,C$1:$C1857,C1857,$G$1:G1857,G1857,$E$1:E1857,E1857),"")</f>
        <v>5.4620000000000006</v>
      </c>
      <c r="AJ1857">
        <f t="shared" si="173"/>
        <v>16</v>
      </c>
    </row>
    <row r="1858" spans="1:36" x14ac:dyDescent="0.25">
      <c r="A1858" s="14" t="s">
        <v>102</v>
      </c>
      <c r="B1858" t="s">
        <v>98</v>
      </c>
      <c r="C1858" t="s">
        <v>105</v>
      </c>
      <c r="D1858" s="13">
        <v>42345</v>
      </c>
      <c r="E1858">
        <v>2</v>
      </c>
      <c r="F1858">
        <v>100</v>
      </c>
      <c r="G1858" s="2" t="s">
        <v>87</v>
      </c>
      <c r="H1858" s="2" t="s">
        <v>11</v>
      </c>
      <c r="I1858">
        <v>4</v>
      </c>
      <c r="J1858" s="2" t="s">
        <v>77</v>
      </c>
      <c r="K1858" s="2">
        <v>90</v>
      </c>
      <c r="L1858" s="2"/>
      <c r="M1858" s="2" t="str">
        <f t="shared" ref="M1858:M1921" si="174">IF(ISNUMBER(L1858),L1858/10,"")</f>
        <v/>
      </c>
      <c r="N1858">
        <v>948.67844795724466</v>
      </c>
      <c r="O1858" s="2">
        <f t="shared" ref="O1858:O1921" si="175">IF(ISNUMBER(N1858),N1858/10,"")</f>
        <v>94.867844795724466</v>
      </c>
      <c r="P1858" s="2">
        <f>IF(ISNUMBER(O1858),SUMIFS(O$1:$O1858,A$1:$A1858,A1858,C$1:$C1858,C1858,G$1:$G1858,G1858,E$1:$E1858,E1858),"")</f>
        <v>354.31406733326776</v>
      </c>
      <c r="U1858" t="str">
        <f t="shared" ref="U1858:U1921" si="176">IF(ISNUMBER(R1858),R1858/100,"")</f>
        <v/>
      </c>
      <c r="V1858">
        <v>25.915196418762207</v>
      </c>
      <c r="W1858">
        <v>30.490164756774902</v>
      </c>
      <c r="X1858">
        <v>75.476749420166016</v>
      </c>
      <c r="Y1858">
        <v>45.200218200683594</v>
      </c>
      <c r="Z1858">
        <v>92.792888641357422</v>
      </c>
      <c r="AA1858">
        <v>9.5286769866943359</v>
      </c>
      <c r="AB1858">
        <v>1.5245883178710937E-2</v>
      </c>
      <c r="AC1858" s="2">
        <f t="shared" ref="AC1858:AC1921" si="177">IF(ISNUMBER(AB1858),AB1858,"")</f>
        <v>1.5245883178710937E-2</v>
      </c>
      <c r="AD1858">
        <v>12.076279907226564</v>
      </c>
      <c r="AE1858">
        <v>23.346383680197818</v>
      </c>
      <c r="AH1858" s="2">
        <f t="shared" ref="AH1858:AH1921" si="178">IF(AND(ISNUMBER(AB1858),ISNUMBER(O1858)),ROUND(O1858*AB1858,3),"")</f>
        <v>1.446</v>
      </c>
      <c r="AI1858" s="2">
        <f>IF(ISNUMBER(AH1858),SUMIFS($AH$1:AH1858,$A$1:A1858,A1858,C$1:$C1858,C1858,$G$1:G1858,G1858,$E$1:E1858,E1858),"")</f>
        <v>8.0080000000000009</v>
      </c>
      <c r="AJ1858">
        <f t="shared" ref="AJ1858:AJ1921" si="179">COUNT(K1858:AI1858)</f>
        <v>16</v>
      </c>
    </row>
    <row r="1859" spans="1:36" x14ac:dyDescent="0.25">
      <c r="A1859" s="14" t="s">
        <v>101</v>
      </c>
      <c r="B1859" t="s">
        <v>98</v>
      </c>
      <c r="C1859" t="s">
        <v>105</v>
      </c>
      <c r="D1859" s="13">
        <v>42345</v>
      </c>
      <c r="E1859">
        <v>2</v>
      </c>
      <c r="F1859">
        <v>200</v>
      </c>
      <c r="G1859" s="2" t="s">
        <v>87</v>
      </c>
      <c r="H1859" s="2" t="s">
        <v>11</v>
      </c>
      <c r="I1859">
        <v>4</v>
      </c>
      <c r="J1859" s="2" t="s">
        <v>77</v>
      </c>
      <c r="K1859" s="2">
        <v>180</v>
      </c>
      <c r="L1859" s="2"/>
      <c r="M1859" s="2" t="str">
        <f t="shared" si="174"/>
        <v/>
      </c>
      <c r="N1859">
        <v>1840.885040885041</v>
      </c>
      <c r="O1859" s="2">
        <f t="shared" si="175"/>
        <v>184.0885040885041</v>
      </c>
      <c r="P1859" s="2">
        <f>IF(ISNUMBER(O1859),SUMIFS(O$1:$O1859,A$1:$A1859,A1859,C$1:$C1859,C1859,G$1:$G1859,G1859,E$1:$E1859,E1859),"")</f>
        <v>418.50699508086859</v>
      </c>
      <c r="U1859" t="str">
        <f t="shared" si="176"/>
        <v/>
      </c>
      <c r="V1859">
        <v>24.673722267150879</v>
      </c>
      <c r="W1859">
        <v>31.361470222473145</v>
      </c>
      <c r="X1859">
        <v>75.183490753173828</v>
      </c>
      <c r="Y1859">
        <v>43.742666244506836</v>
      </c>
      <c r="Z1859">
        <v>91.729717254638672</v>
      </c>
      <c r="AA1859">
        <v>10.733194828033447</v>
      </c>
      <c r="AB1859">
        <v>1.7173111724853515E-2</v>
      </c>
      <c r="AC1859" s="2">
        <f t="shared" si="177"/>
        <v>1.7173111724853515E-2</v>
      </c>
      <c r="AD1859">
        <v>12.029358520507813</v>
      </c>
      <c r="AE1859">
        <v>20.90909090909091</v>
      </c>
      <c r="AH1859" s="2">
        <f t="shared" si="178"/>
        <v>3.161</v>
      </c>
      <c r="AI1859" s="2">
        <f>IF(ISNUMBER(AH1859),SUMIFS($AH$1:AH1859,$A$1:A1859,A1859,C$1:$C1859,C1859,$G$1:G1859,G1859,$E$1:E1859,E1859),"")</f>
        <v>9.2189999999999994</v>
      </c>
      <c r="AJ1859">
        <f t="shared" si="179"/>
        <v>16</v>
      </c>
    </row>
    <row r="1860" spans="1:36" x14ac:dyDescent="0.25">
      <c r="A1860" s="14" t="s">
        <v>100</v>
      </c>
      <c r="B1860" t="s">
        <v>98</v>
      </c>
      <c r="C1860" t="s">
        <v>105</v>
      </c>
      <c r="D1860" s="13">
        <v>42345</v>
      </c>
      <c r="E1860">
        <v>2</v>
      </c>
      <c r="F1860">
        <v>350</v>
      </c>
      <c r="G1860" s="2" t="s">
        <v>87</v>
      </c>
      <c r="H1860" s="2" t="s">
        <v>11</v>
      </c>
      <c r="I1860">
        <v>4</v>
      </c>
      <c r="J1860" s="2" t="s">
        <v>77</v>
      </c>
      <c r="K1860" s="2">
        <v>350</v>
      </c>
      <c r="L1860" s="2"/>
      <c r="M1860" s="2" t="str">
        <f t="shared" si="174"/>
        <v/>
      </c>
      <c r="N1860">
        <v>1780.9555334878073</v>
      </c>
      <c r="O1860" s="2">
        <f t="shared" si="175"/>
        <v>178.09555334878073</v>
      </c>
      <c r="P1860" s="2">
        <f>IF(ISNUMBER(O1860),SUMIFS(O$1:$O1860,A$1:$A1860,A1860,C$1:$C1860,C1860,G$1:$G1860,G1860,E$1:$E1860,E1860),"")</f>
        <v>536.25944218867539</v>
      </c>
      <c r="U1860" t="str">
        <f t="shared" si="176"/>
        <v/>
      </c>
      <c r="V1860">
        <v>24.939502716064453</v>
      </c>
      <c r="W1860">
        <v>28.838698387145996</v>
      </c>
      <c r="X1860">
        <v>74.821231842041016</v>
      </c>
      <c r="Y1860">
        <v>44.041824340820313</v>
      </c>
      <c r="Z1860">
        <v>91.249103546142578</v>
      </c>
      <c r="AA1860">
        <v>11.694218635559082</v>
      </c>
      <c r="AB1860">
        <v>1.8710749816894533E-2</v>
      </c>
      <c r="AC1860" s="2">
        <f t="shared" si="177"/>
        <v>1.8710749816894533E-2</v>
      </c>
      <c r="AD1860">
        <v>11.971397094726562</v>
      </c>
      <c r="AE1860">
        <v>21.688182720953325</v>
      </c>
      <c r="AH1860" s="2">
        <f t="shared" si="178"/>
        <v>3.3319999999999999</v>
      </c>
      <c r="AI1860" s="2">
        <f>IF(ISNUMBER(AH1860),SUMIFS($AH$1:AH1860,$A$1:A1860,A1860,C$1:$C1860,C1860,$G$1:G1860,G1860,$E$1:E1860,E1860),"")</f>
        <v>13.004999999999999</v>
      </c>
      <c r="AJ1860">
        <f t="shared" si="179"/>
        <v>16</v>
      </c>
    </row>
    <row r="1861" spans="1:36" x14ac:dyDescent="0.25">
      <c r="A1861" s="14" t="s">
        <v>99</v>
      </c>
      <c r="B1861" t="s">
        <v>98</v>
      </c>
      <c r="C1861" t="s">
        <v>105</v>
      </c>
      <c r="D1861" s="13">
        <v>42345</v>
      </c>
      <c r="E1861">
        <v>2</v>
      </c>
      <c r="F1861">
        <v>500</v>
      </c>
      <c r="G1861" s="2" t="s">
        <v>87</v>
      </c>
      <c r="H1861" s="2" t="s">
        <v>11</v>
      </c>
      <c r="I1861">
        <v>4</v>
      </c>
      <c r="J1861" s="2" t="s">
        <v>77</v>
      </c>
      <c r="K1861" s="2">
        <v>450</v>
      </c>
      <c r="L1861" s="2"/>
      <c r="M1861" s="2" t="str">
        <f t="shared" si="174"/>
        <v/>
      </c>
      <c r="N1861">
        <v>2376.2785837878987</v>
      </c>
      <c r="O1861" s="2">
        <f t="shared" si="175"/>
        <v>237.62785837878988</v>
      </c>
      <c r="P1861" s="2">
        <f>IF(ISNUMBER(O1861),SUMIFS(O$1:$O1861,A$1:$A1861,A1861,C$1:$C1861,C1861,G$1:$G1861,G1861,E$1:$E1861,E1861),"")</f>
        <v>681.44992086734214</v>
      </c>
      <c r="U1861" t="str">
        <f t="shared" si="176"/>
        <v/>
      </c>
      <c r="V1861">
        <v>26.82100772857666</v>
      </c>
      <c r="W1861">
        <v>27.355245590209961</v>
      </c>
      <c r="X1861">
        <v>72.927474975585938</v>
      </c>
      <c r="Y1861">
        <v>47.385772705078125</v>
      </c>
      <c r="Z1861">
        <v>92.431282043457031</v>
      </c>
      <c r="AA1861">
        <v>9.4006261825561523</v>
      </c>
      <c r="AB1861">
        <v>1.5041001892089845E-2</v>
      </c>
      <c r="AC1861" s="2">
        <f t="shared" si="177"/>
        <v>1.5041001892089845E-2</v>
      </c>
      <c r="AD1861">
        <v>11.66839599609375</v>
      </c>
      <c r="AE1861">
        <v>16.609343651476067</v>
      </c>
      <c r="AH1861" s="2">
        <f t="shared" si="178"/>
        <v>3.5739999999999998</v>
      </c>
      <c r="AI1861" s="2">
        <f>IF(ISNUMBER(AH1861),SUMIFS($AH$1:AH1861,$A$1:A1861,A1861,C$1:$C1861,C1861,$G$1:G1861,G1861,$E$1:E1861,E1861),"")</f>
        <v>16.878999999999998</v>
      </c>
      <c r="AJ1861">
        <f t="shared" si="179"/>
        <v>16</v>
      </c>
    </row>
    <row r="1862" spans="1:36" x14ac:dyDescent="0.25">
      <c r="A1862" s="14" t="s">
        <v>104</v>
      </c>
      <c r="B1862" t="s">
        <v>98</v>
      </c>
      <c r="C1862" t="s">
        <v>105</v>
      </c>
      <c r="D1862" s="13">
        <v>42345</v>
      </c>
      <c r="E1862">
        <v>3</v>
      </c>
      <c r="F1862">
        <v>0</v>
      </c>
      <c r="G1862" s="2" t="s">
        <v>87</v>
      </c>
      <c r="H1862" s="2" t="s">
        <v>11</v>
      </c>
      <c r="I1862">
        <v>4</v>
      </c>
      <c r="J1862" s="2" t="s">
        <v>77</v>
      </c>
      <c r="K1862" s="2">
        <v>0</v>
      </c>
      <c r="L1862" s="2"/>
      <c r="M1862" s="2" t="str">
        <f t="shared" si="174"/>
        <v/>
      </c>
      <c r="N1862">
        <v>660.48228703830364</v>
      </c>
      <c r="O1862" s="2">
        <f t="shared" si="175"/>
        <v>66.048228703830361</v>
      </c>
      <c r="P1862" s="2">
        <f>IF(ISNUMBER(O1862),SUMIFS(O$1:$O1862,A$1:$A1862,A1862,C$1:$C1862,C1862,G$1:$G1862,G1862,E$1:$E1862,E1862),"")</f>
        <v>142.98089523799831</v>
      </c>
      <c r="U1862" t="str">
        <f t="shared" si="176"/>
        <v/>
      </c>
      <c r="V1862">
        <v>26.498431205749512</v>
      </c>
      <c r="W1862">
        <v>29.32343864440918</v>
      </c>
      <c r="X1862">
        <v>73.138069152832031</v>
      </c>
      <c r="Y1862">
        <v>46.306928634643555</v>
      </c>
      <c r="Z1862">
        <v>92.851348876953125</v>
      </c>
      <c r="AA1862">
        <v>9.1485562324523926</v>
      </c>
      <c r="AB1862">
        <v>1.4637689971923828E-2</v>
      </c>
      <c r="AC1862" s="2">
        <f t="shared" si="177"/>
        <v>1.4637689971923828E-2</v>
      </c>
      <c r="AD1862">
        <v>11.702091064453125</v>
      </c>
      <c r="AE1862">
        <v>25.167571018193424</v>
      </c>
      <c r="AH1862" s="2">
        <f t="shared" si="178"/>
        <v>0.96699999999999997</v>
      </c>
      <c r="AI1862" s="2">
        <f>IF(ISNUMBER(AH1862),SUMIFS($AH$1:AH1862,$A$1:A1862,A1862,C$1:$C1862,C1862,$G$1:G1862,G1862,$E$1:E1862,E1862),"")</f>
        <v>2.6360000000000001</v>
      </c>
      <c r="AJ1862">
        <f t="shared" si="179"/>
        <v>16</v>
      </c>
    </row>
    <row r="1863" spans="1:36" x14ac:dyDescent="0.25">
      <c r="A1863" s="14" t="s">
        <v>103</v>
      </c>
      <c r="B1863" t="s">
        <v>98</v>
      </c>
      <c r="C1863" t="s">
        <v>105</v>
      </c>
      <c r="D1863" s="13">
        <v>42345</v>
      </c>
      <c r="E1863">
        <v>3</v>
      </c>
      <c r="F1863">
        <v>50</v>
      </c>
      <c r="G1863" s="2" t="s">
        <v>87</v>
      </c>
      <c r="H1863" s="2" t="s">
        <v>11</v>
      </c>
      <c r="I1863">
        <v>4</v>
      </c>
      <c r="J1863" s="2" t="s">
        <v>77</v>
      </c>
      <c r="K1863" s="2">
        <v>45</v>
      </c>
      <c r="L1863" s="2"/>
      <c r="M1863" s="2" t="str">
        <f t="shared" si="174"/>
        <v/>
      </c>
      <c r="N1863">
        <v>842.88919880245624</v>
      </c>
      <c r="O1863" s="2">
        <f t="shared" si="175"/>
        <v>84.288919880245629</v>
      </c>
      <c r="P1863" s="2">
        <f>IF(ISNUMBER(O1863),SUMIFS(O$1:$O1863,A$1:$A1863,A1863,C$1:$C1863,C1863,G$1:$G1863,G1863,E$1:$E1863,E1863),"")</f>
        <v>188.73263127300376</v>
      </c>
      <c r="U1863" t="str">
        <f t="shared" si="176"/>
        <v/>
      </c>
      <c r="V1863">
        <v>24.883207321166992</v>
      </c>
      <c r="W1863">
        <v>30.757317543029785</v>
      </c>
      <c r="X1863">
        <v>76.826591491699219</v>
      </c>
      <c r="Y1863">
        <v>43.009449005126953</v>
      </c>
      <c r="Z1863">
        <v>92.716407775878906</v>
      </c>
      <c r="AA1863">
        <v>9.038966178894043</v>
      </c>
      <c r="AB1863">
        <v>1.4462345886230467E-2</v>
      </c>
      <c r="AC1863" s="2">
        <f t="shared" si="177"/>
        <v>1.4462345886230467E-2</v>
      </c>
      <c r="AD1863">
        <v>12.292254638671876</v>
      </c>
      <c r="AE1863">
        <v>26.201654370668457</v>
      </c>
      <c r="AH1863" s="2">
        <f t="shared" si="178"/>
        <v>1.2190000000000001</v>
      </c>
      <c r="AI1863" s="2">
        <f>IF(ISNUMBER(AH1863),SUMIFS($AH$1:AH1863,$A$1:A1863,A1863,C$1:$C1863,C1863,$G$1:G1863,G1863,$E$1:E1863,E1863),"")</f>
        <v>3.6000000000000005</v>
      </c>
      <c r="AJ1863">
        <f t="shared" si="179"/>
        <v>16</v>
      </c>
    </row>
    <row r="1864" spans="1:36" x14ac:dyDescent="0.25">
      <c r="A1864" s="14" t="s">
        <v>102</v>
      </c>
      <c r="B1864" t="s">
        <v>98</v>
      </c>
      <c r="C1864" t="s">
        <v>105</v>
      </c>
      <c r="D1864" s="13">
        <v>42345</v>
      </c>
      <c r="E1864">
        <v>3</v>
      </c>
      <c r="F1864">
        <v>100</v>
      </c>
      <c r="G1864" s="2" t="s">
        <v>87</v>
      </c>
      <c r="H1864" s="2" t="s">
        <v>11</v>
      </c>
      <c r="I1864">
        <v>4</v>
      </c>
      <c r="J1864" s="2" t="s">
        <v>77</v>
      </c>
      <c r="K1864" s="2">
        <v>90</v>
      </c>
      <c r="L1864" s="2"/>
      <c r="M1864" s="2" t="str">
        <f t="shared" si="174"/>
        <v/>
      </c>
      <c r="N1864">
        <v>893.51774082162137</v>
      </c>
      <c r="O1864" s="2">
        <f t="shared" si="175"/>
        <v>89.351774082162137</v>
      </c>
      <c r="P1864" s="2">
        <f>IF(ISNUMBER(O1864),SUMIFS(O$1:$O1864,A$1:$A1864,A1864,C$1:$C1864,C1864,G$1:$G1864,G1864,E$1:$E1864,E1864),"")</f>
        <v>218.54535112286925</v>
      </c>
      <c r="U1864" t="str">
        <f t="shared" si="176"/>
        <v/>
      </c>
      <c r="V1864">
        <v>24.499241828918457</v>
      </c>
      <c r="W1864">
        <v>35.556453704833984</v>
      </c>
      <c r="X1864">
        <v>75.740989685058594</v>
      </c>
      <c r="Y1864">
        <v>43.916843414306641</v>
      </c>
      <c r="Z1864">
        <v>92.294094085693359</v>
      </c>
      <c r="AA1864">
        <v>8.6616897583007813</v>
      </c>
      <c r="AB1864">
        <v>1.3858703613281249E-2</v>
      </c>
      <c r="AC1864" s="2">
        <f t="shared" si="177"/>
        <v>1.3858703613281249E-2</v>
      </c>
      <c r="AD1864">
        <v>12.118558349609375</v>
      </c>
      <c r="AE1864">
        <v>25.130186460608101</v>
      </c>
      <c r="AH1864" s="2">
        <f t="shared" si="178"/>
        <v>1.238</v>
      </c>
      <c r="AI1864" s="2">
        <f>IF(ISNUMBER(AH1864),SUMIFS($AH$1:AH1864,$A$1:A1864,A1864,C$1:$C1864,C1864,$G$1:G1864,G1864,$E$1:E1864,E1864),"")</f>
        <v>4.0579999999999998</v>
      </c>
      <c r="AJ1864">
        <f t="shared" si="179"/>
        <v>16</v>
      </c>
    </row>
    <row r="1865" spans="1:36" x14ac:dyDescent="0.25">
      <c r="A1865" s="14" t="s">
        <v>101</v>
      </c>
      <c r="B1865" t="s">
        <v>98</v>
      </c>
      <c r="C1865" t="s">
        <v>105</v>
      </c>
      <c r="D1865" s="13">
        <v>42345</v>
      </c>
      <c r="E1865">
        <v>3</v>
      </c>
      <c r="F1865">
        <v>200</v>
      </c>
      <c r="G1865" s="2" t="s">
        <v>87</v>
      </c>
      <c r="H1865" s="2" t="s">
        <v>11</v>
      </c>
      <c r="I1865">
        <v>4</v>
      </c>
      <c r="J1865" s="2" t="s">
        <v>77</v>
      </c>
      <c r="K1865" s="2">
        <v>180</v>
      </c>
      <c r="L1865" s="2"/>
      <c r="M1865" s="2" t="str">
        <f t="shared" si="174"/>
        <v/>
      </c>
      <c r="N1865">
        <v>1051.8473075568529</v>
      </c>
      <c r="O1865" s="2">
        <f t="shared" si="175"/>
        <v>105.18473075568529</v>
      </c>
      <c r="P1865" s="2">
        <f>IF(ISNUMBER(O1865),SUMIFS(O$1:$O1865,A$1:$A1865,A1865,C$1:$C1865,C1865,G$1:$G1865,G1865,E$1:$E1865,E1865),"")</f>
        <v>328.95691285026078</v>
      </c>
      <c r="U1865" t="str">
        <f t="shared" si="176"/>
        <v/>
      </c>
      <c r="V1865">
        <v>25.100692749023438</v>
      </c>
      <c r="W1865">
        <v>27.64296817779541</v>
      </c>
      <c r="X1865">
        <v>75.305957794189453</v>
      </c>
      <c r="Y1865">
        <v>44.228891372680664</v>
      </c>
      <c r="Z1865">
        <v>92.036296844482422</v>
      </c>
      <c r="AA1865">
        <v>10.988011360168457</v>
      </c>
      <c r="AB1865">
        <v>1.7580818176269532E-2</v>
      </c>
      <c r="AC1865" s="2">
        <f t="shared" si="177"/>
        <v>1.7580818176269532E-2</v>
      </c>
      <c r="AD1865">
        <v>12.048953247070314</v>
      </c>
      <c r="AE1865">
        <v>23.443294944368535</v>
      </c>
      <c r="AH1865" s="2">
        <f t="shared" si="178"/>
        <v>1.849</v>
      </c>
      <c r="AI1865" s="2">
        <f>IF(ISNUMBER(AH1865),SUMIFS($AH$1:AH1865,$A$1:A1865,A1865,C$1:$C1865,C1865,$G$1:G1865,G1865,$E$1:E1865,E1865),"")</f>
        <v>7.2540000000000004</v>
      </c>
      <c r="AJ1865">
        <f t="shared" si="179"/>
        <v>16</v>
      </c>
    </row>
    <row r="1866" spans="1:36" x14ac:dyDescent="0.25">
      <c r="A1866" s="14" t="s">
        <v>100</v>
      </c>
      <c r="B1866" t="s">
        <v>98</v>
      </c>
      <c r="C1866" t="s">
        <v>105</v>
      </c>
      <c r="D1866" s="13">
        <v>42345</v>
      </c>
      <c r="E1866">
        <v>3</v>
      </c>
      <c r="F1866">
        <v>350</v>
      </c>
      <c r="G1866" s="2" t="s">
        <v>87</v>
      </c>
      <c r="H1866" s="2" t="s">
        <v>11</v>
      </c>
      <c r="I1866">
        <v>4</v>
      </c>
      <c r="J1866" s="2" t="s">
        <v>77</v>
      </c>
      <c r="K1866" s="2">
        <v>350</v>
      </c>
      <c r="L1866" s="2"/>
      <c r="M1866" s="2" t="str">
        <f t="shared" si="174"/>
        <v/>
      </c>
      <c r="N1866">
        <v>1496.6269563911794</v>
      </c>
      <c r="O1866" s="2">
        <f t="shared" si="175"/>
        <v>149.66269563911794</v>
      </c>
      <c r="P1866" s="2">
        <f>IF(ISNUMBER(O1866),SUMIFS(O$1:$O1866,A$1:$A1866,A1866,C$1:$C1866,C1866,G$1:$G1866,G1866,E$1:$E1866,E1866),"")</f>
        <v>499.71339394072163</v>
      </c>
      <c r="U1866" t="str">
        <f t="shared" si="176"/>
        <v/>
      </c>
      <c r="V1866">
        <v>25.08464527130127</v>
      </c>
      <c r="W1866">
        <v>23.037097930908203</v>
      </c>
      <c r="X1866">
        <v>73.952785491943359</v>
      </c>
      <c r="Y1866">
        <v>44.441617965698242</v>
      </c>
      <c r="Z1866">
        <v>91.156562805175781</v>
      </c>
      <c r="AA1866">
        <v>13.947006225585938</v>
      </c>
      <c r="AB1866">
        <v>2.2315209960937499E-2</v>
      </c>
      <c r="AC1866" s="2">
        <f t="shared" si="177"/>
        <v>2.2315209960937499E-2</v>
      </c>
      <c r="AD1866">
        <v>11.832445678710938</v>
      </c>
      <c r="AE1866">
        <v>20.809841107124548</v>
      </c>
      <c r="AH1866" s="2">
        <f t="shared" si="178"/>
        <v>3.34</v>
      </c>
      <c r="AI1866" s="2">
        <f>IF(ISNUMBER(AH1866),SUMIFS($AH$1:AH1866,$A$1:A1866,A1866,C$1:$C1866,C1866,$G$1:G1866,G1866,$E$1:E1866,E1866),"")</f>
        <v>11.291</v>
      </c>
      <c r="AJ1866">
        <f t="shared" si="179"/>
        <v>16</v>
      </c>
    </row>
    <row r="1867" spans="1:36" x14ac:dyDescent="0.25">
      <c r="A1867" s="14" t="s">
        <v>99</v>
      </c>
      <c r="B1867" t="s">
        <v>98</v>
      </c>
      <c r="C1867" t="s">
        <v>105</v>
      </c>
      <c r="D1867" s="13">
        <v>42345</v>
      </c>
      <c r="E1867">
        <v>3</v>
      </c>
      <c r="F1867">
        <v>500</v>
      </c>
      <c r="G1867" s="2" t="s">
        <v>87</v>
      </c>
      <c r="H1867" s="2" t="s">
        <v>11</v>
      </c>
      <c r="I1867">
        <v>4</v>
      </c>
      <c r="J1867" s="2" t="s">
        <v>77</v>
      </c>
      <c r="K1867" s="2">
        <v>450</v>
      </c>
      <c r="L1867" s="2"/>
      <c r="M1867" s="2" t="str">
        <f t="shared" si="174"/>
        <v/>
      </c>
      <c r="N1867">
        <v>2517.953786060521</v>
      </c>
      <c r="O1867" s="2">
        <f t="shared" si="175"/>
        <v>251.79537860605211</v>
      </c>
      <c r="P1867" s="2">
        <f>IF(ISNUMBER(O1867),SUMIFS(O$1:$O1867,A$1:$A1867,A1867,C$1:$C1867,C1867,G$1:$G1867,G1867,E$1:$E1867,E1867),"")</f>
        <v>685.37940404599317</v>
      </c>
      <c r="U1867" t="str">
        <f t="shared" si="176"/>
        <v/>
      </c>
      <c r="V1867">
        <v>25.382033348083496</v>
      </c>
      <c r="W1867">
        <v>24.562441825866699</v>
      </c>
      <c r="X1867">
        <v>73.369655609130859</v>
      </c>
      <c r="Y1867">
        <v>45.100868225097656</v>
      </c>
      <c r="Z1867">
        <v>91.240341186523438</v>
      </c>
      <c r="AA1867">
        <v>12.564889907836914</v>
      </c>
      <c r="AB1867">
        <v>2.0103823852539063E-2</v>
      </c>
      <c r="AC1867" s="2">
        <f t="shared" si="177"/>
        <v>2.0103823852539063E-2</v>
      </c>
      <c r="AD1867">
        <v>11.739144897460937</v>
      </c>
      <c r="AE1867">
        <v>22.36340533672173</v>
      </c>
      <c r="AH1867" s="2">
        <f t="shared" si="178"/>
        <v>5.0620000000000003</v>
      </c>
      <c r="AI1867" s="2">
        <f>IF(ISNUMBER(AH1867),SUMIFS($AH$1:AH1867,$A$1:A1867,A1867,C$1:$C1867,C1867,$G$1:G1867,G1867,$E$1:E1867,E1867),"")</f>
        <v>16.262</v>
      </c>
      <c r="AJ1867">
        <f t="shared" si="179"/>
        <v>16</v>
      </c>
    </row>
    <row r="1868" spans="1:36" x14ac:dyDescent="0.25">
      <c r="A1868" s="14" t="s">
        <v>104</v>
      </c>
      <c r="B1868" t="s">
        <v>98</v>
      </c>
      <c r="C1868" t="s">
        <v>105</v>
      </c>
      <c r="D1868" s="13">
        <v>42345</v>
      </c>
      <c r="E1868">
        <v>4</v>
      </c>
      <c r="F1868">
        <v>0</v>
      </c>
      <c r="G1868" s="2" t="s">
        <v>87</v>
      </c>
      <c r="H1868" s="2" t="s">
        <v>11</v>
      </c>
      <c r="I1868">
        <v>4</v>
      </c>
      <c r="J1868" s="2" t="s">
        <v>77</v>
      </c>
      <c r="K1868" s="2">
        <v>0</v>
      </c>
      <c r="L1868" s="2"/>
      <c r="M1868" s="2" t="str">
        <f t="shared" si="174"/>
        <v/>
      </c>
      <c r="N1868">
        <v>623.44077586709318</v>
      </c>
      <c r="O1868" s="2">
        <f t="shared" si="175"/>
        <v>62.344077586709318</v>
      </c>
      <c r="P1868" s="2">
        <f>IF(ISNUMBER(O1868),SUMIFS(O$1:$O1868,A$1:$A1868,A1868,C$1:$C1868,C1868,G$1:$G1868,G1868,E$1:$E1868,E1868),"")</f>
        <v>128.06356381682835</v>
      </c>
      <c r="U1868" t="str">
        <f t="shared" si="176"/>
        <v/>
      </c>
      <c r="V1868">
        <v>25.848796844482422</v>
      </c>
      <c r="W1868">
        <v>29.916403770446777</v>
      </c>
      <c r="X1868">
        <v>74.610519409179688</v>
      </c>
      <c r="Y1868">
        <v>44.918291091918945</v>
      </c>
      <c r="Z1868">
        <v>92.548503875732422</v>
      </c>
      <c r="AA1868">
        <v>9.6102476119995117</v>
      </c>
      <c r="AB1868">
        <v>1.5376396179199218E-2</v>
      </c>
      <c r="AC1868" s="2">
        <f t="shared" si="177"/>
        <v>1.5376396179199218E-2</v>
      </c>
      <c r="AD1868">
        <v>11.93768310546875</v>
      </c>
      <c r="AE1868">
        <v>25.394462637689784</v>
      </c>
      <c r="AH1868" s="2">
        <f t="shared" si="178"/>
        <v>0.95899999999999996</v>
      </c>
      <c r="AI1868" s="2">
        <f>IF(ISNUMBER(AH1868),SUMIFS($AH$1:AH1868,$A$1:A1868,A1868,C$1:$C1868,C1868,$G$1:G1868,G1868,$E$1:E1868,E1868),"")</f>
        <v>2.4830000000000001</v>
      </c>
      <c r="AJ1868">
        <f t="shared" si="179"/>
        <v>16</v>
      </c>
    </row>
    <row r="1869" spans="1:36" x14ac:dyDescent="0.25">
      <c r="A1869" s="14" t="s">
        <v>103</v>
      </c>
      <c r="B1869" t="s">
        <v>98</v>
      </c>
      <c r="C1869" t="s">
        <v>105</v>
      </c>
      <c r="D1869" s="13">
        <v>42345</v>
      </c>
      <c r="E1869">
        <v>4</v>
      </c>
      <c r="F1869">
        <v>50</v>
      </c>
      <c r="G1869" s="2" t="s">
        <v>87</v>
      </c>
      <c r="H1869" s="2" t="s">
        <v>11</v>
      </c>
      <c r="I1869">
        <v>4</v>
      </c>
      <c r="J1869" s="2" t="s">
        <v>77</v>
      </c>
      <c r="K1869" s="2">
        <v>45</v>
      </c>
      <c r="L1869" s="2"/>
      <c r="M1869" s="2" t="str">
        <f t="shared" si="174"/>
        <v/>
      </c>
      <c r="N1869">
        <v>824.72906561654588</v>
      </c>
      <c r="O1869" s="2">
        <f t="shared" si="175"/>
        <v>82.472906561654582</v>
      </c>
      <c r="P1869" s="2">
        <f>IF(ISNUMBER(O1869),SUMIFS(O$1:$O1869,A$1:$A1869,A1869,C$1:$C1869,C1869,G$1:$G1869,G1869,E$1:$E1869,E1869),"")</f>
        <v>190.72652828504033</v>
      </c>
      <c r="U1869" t="str">
        <f t="shared" si="176"/>
        <v/>
      </c>
      <c r="V1869">
        <v>24.25589656829834</v>
      </c>
      <c r="W1869">
        <v>31.093568801879883</v>
      </c>
      <c r="X1869">
        <v>74.375732421875</v>
      </c>
      <c r="Y1869">
        <v>43.176694869995117</v>
      </c>
      <c r="Z1869">
        <v>91.631145477294922</v>
      </c>
      <c r="AA1869">
        <v>9.9671440124511719</v>
      </c>
      <c r="AB1869">
        <v>1.5947430419921874E-2</v>
      </c>
      <c r="AC1869" s="2">
        <f t="shared" si="177"/>
        <v>1.5947430419921874E-2</v>
      </c>
      <c r="AD1869">
        <v>11.900117187499999</v>
      </c>
      <c r="AE1869">
        <v>25.515055467511889</v>
      </c>
      <c r="AH1869" s="2">
        <f t="shared" si="178"/>
        <v>1.3149999999999999</v>
      </c>
      <c r="AI1869" s="2">
        <f>IF(ISNUMBER(AH1869),SUMIFS($AH$1:AH1869,$A$1:A1869,A1869,C$1:$C1869,C1869,$G$1:G1869,G1869,$E$1:E1869,E1869),"")</f>
        <v>3.6419999999999999</v>
      </c>
      <c r="AJ1869">
        <f t="shared" si="179"/>
        <v>16</v>
      </c>
    </row>
    <row r="1870" spans="1:36" x14ac:dyDescent="0.25">
      <c r="A1870" s="14" t="s">
        <v>102</v>
      </c>
      <c r="B1870" t="s">
        <v>98</v>
      </c>
      <c r="C1870" t="s">
        <v>105</v>
      </c>
      <c r="D1870" s="13">
        <v>42345</v>
      </c>
      <c r="E1870">
        <v>4</v>
      </c>
      <c r="F1870">
        <v>100</v>
      </c>
      <c r="G1870" s="2" t="s">
        <v>87</v>
      </c>
      <c r="H1870" s="2" t="s">
        <v>11</v>
      </c>
      <c r="I1870">
        <v>4</v>
      </c>
      <c r="J1870" s="2" t="s">
        <v>77</v>
      </c>
      <c r="K1870" s="2">
        <v>90</v>
      </c>
      <c r="L1870" s="2"/>
      <c r="M1870" s="2" t="str">
        <f t="shared" si="174"/>
        <v/>
      </c>
      <c r="N1870">
        <v>1004.5935375488884</v>
      </c>
      <c r="O1870" s="2">
        <f t="shared" si="175"/>
        <v>100.45935375488884</v>
      </c>
      <c r="P1870" s="2">
        <f>IF(ISNUMBER(O1870),SUMIFS(O$1:$O1870,A$1:$A1870,A1870,C$1:$C1870,C1870,G$1:$G1870,G1870,E$1:$E1870,E1870),"")</f>
        <v>435.91402892760425</v>
      </c>
      <c r="U1870" t="str">
        <f t="shared" si="176"/>
        <v/>
      </c>
      <c r="V1870">
        <v>24.850016593933105</v>
      </c>
      <c r="W1870">
        <v>30.613656997680664</v>
      </c>
      <c r="X1870">
        <v>74.351951599121094</v>
      </c>
      <c r="Y1870">
        <v>44.832036972045898</v>
      </c>
      <c r="Z1870">
        <v>92.422451019287109</v>
      </c>
      <c r="AA1870">
        <v>9.576970100402832</v>
      </c>
      <c r="AB1870">
        <v>1.532315216064453E-2</v>
      </c>
      <c r="AC1870" s="2">
        <f t="shared" si="177"/>
        <v>1.532315216064453E-2</v>
      </c>
      <c r="AD1870">
        <v>11.896312255859375</v>
      </c>
      <c r="AE1870">
        <v>25.797306874557052</v>
      </c>
      <c r="AH1870" s="2">
        <f t="shared" si="178"/>
        <v>1.5389999999999999</v>
      </c>
      <c r="AI1870" s="2">
        <f>IF(ISNUMBER(AH1870),SUMIFS($AH$1:AH1870,$A$1:A1870,A1870,C$1:$C1870,C1870,$G$1:G1870,G1870,$E$1:E1870,E1870),"")</f>
        <v>8.5419999999999998</v>
      </c>
      <c r="AJ1870">
        <f t="shared" si="179"/>
        <v>16</v>
      </c>
    </row>
    <row r="1871" spans="1:36" x14ac:dyDescent="0.25">
      <c r="A1871" s="14" t="s">
        <v>101</v>
      </c>
      <c r="B1871" t="s">
        <v>98</v>
      </c>
      <c r="C1871" t="s">
        <v>105</v>
      </c>
      <c r="D1871" s="13">
        <v>42345</v>
      </c>
      <c r="E1871">
        <v>4</v>
      </c>
      <c r="F1871">
        <v>200</v>
      </c>
      <c r="G1871" s="2" t="s">
        <v>87</v>
      </c>
      <c r="H1871" s="2" t="s">
        <v>11</v>
      </c>
      <c r="I1871">
        <v>4</v>
      </c>
      <c r="J1871" s="2" t="s">
        <v>77</v>
      </c>
      <c r="K1871" s="2">
        <v>180</v>
      </c>
      <c r="L1871" s="2"/>
      <c r="M1871" s="2" t="str">
        <f t="shared" si="174"/>
        <v/>
      </c>
      <c r="N1871">
        <v>1644.2076333556024</v>
      </c>
      <c r="O1871" s="2">
        <f t="shared" si="175"/>
        <v>164.42076333556025</v>
      </c>
      <c r="P1871" s="2">
        <f>IF(ISNUMBER(O1871),SUMIFS(O$1:$O1871,A$1:$A1871,A1871,C$1:$C1871,C1871,G$1:$G1871,G1871,E$1:$E1871,E1871),"")</f>
        <v>374.63900493506986</v>
      </c>
      <c r="U1871" t="str">
        <f t="shared" si="176"/>
        <v/>
      </c>
      <c r="V1871">
        <v>25.824711799621582</v>
      </c>
      <c r="W1871">
        <v>27.110150337219238</v>
      </c>
      <c r="X1871">
        <v>74.169002532958984</v>
      </c>
      <c r="Y1871">
        <v>44.586153030395508</v>
      </c>
      <c r="Z1871">
        <v>91.800136566162109</v>
      </c>
      <c r="AA1871">
        <v>11.708089828491211</v>
      </c>
      <c r="AB1871">
        <v>1.8732943725585937E-2</v>
      </c>
      <c r="AC1871" s="2">
        <f t="shared" si="177"/>
        <v>1.8732943725585937E-2</v>
      </c>
      <c r="AD1871">
        <v>11.867040405273437</v>
      </c>
      <c r="AE1871">
        <v>22.583956591875641</v>
      </c>
      <c r="AH1871" s="2">
        <f t="shared" si="178"/>
        <v>3.08</v>
      </c>
      <c r="AI1871" s="2">
        <f>IF(ISNUMBER(AH1871),SUMIFS($AH$1:AH1871,$A$1:A1871,A1871,C$1:$C1871,C1871,$G$1:G1871,G1871,$E$1:E1871,E1871),"")</f>
        <v>7.8360000000000003</v>
      </c>
      <c r="AJ1871">
        <f t="shared" si="179"/>
        <v>16</v>
      </c>
    </row>
    <row r="1872" spans="1:36" x14ac:dyDescent="0.25">
      <c r="A1872" s="14" t="s">
        <v>100</v>
      </c>
      <c r="B1872" t="s">
        <v>98</v>
      </c>
      <c r="C1872" t="s">
        <v>105</v>
      </c>
      <c r="D1872" s="13">
        <v>42345</v>
      </c>
      <c r="E1872">
        <v>4</v>
      </c>
      <c r="F1872">
        <v>350</v>
      </c>
      <c r="G1872" s="2" t="s">
        <v>87</v>
      </c>
      <c r="H1872" s="2" t="s">
        <v>11</v>
      </c>
      <c r="I1872">
        <v>4</v>
      </c>
      <c r="J1872" s="2" t="s">
        <v>77</v>
      </c>
      <c r="K1872" s="2">
        <v>350</v>
      </c>
      <c r="L1872" s="2"/>
      <c r="M1872" s="2" t="str">
        <f t="shared" si="174"/>
        <v/>
      </c>
      <c r="N1872">
        <v>1663.5565692169464</v>
      </c>
      <c r="O1872" s="2">
        <f t="shared" si="175"/>
        <v>166.35565692169465</v>
      </c>
      <c r="P1872" s="2">
        <f>IF(ISNUMBER(O1872),SUMIFS(O$1:$O1872,A$1:$A1872,A1872,C$1:$C1872,C1872,G$1:$G1872,G1872,E$1:$E1872,E1872),"")</f>
        <v>440.11153948347692</v>
      </c>
      <c r="U1872" t="str">
        <f t="shared" si="176"/>
        <v/>
      </c>
      <c r="V1872">
        <v>23.900433540344238</v>
      </c>
      <c r="W1872">
        <v>27.47309398651123</v>
      </c>
      <c r="X1872">
        <v>76.179027557373047</v>
      </c>
      <c r="Y1872">
        <v>43.366975784301758</v>
      </c>
      <c r="Z1872">
        <v>92.188068389892578</v>
      </c>
      <c r="AA1872">
        <v>12.653151988983154</v>
      </c>
      <c r="AB1872">
        <v>2.0245043182373048E-2</v>
      </c>
      <c r="AC1872" s="2">
        <f t="shared" si="177"/>
        <v>2.0245043182373048E-2</v>
      </c>
      <c r="AD1872">
        <v>12.188644409179688</v>
      </c>
      <c r="AE1872">
        <v>22.587082728592161</v>
      </c>
      <c r="AH1872" s="2">
        <f t="shared" si="178"/>
        <v>3.3679999999999999</v>
      </c>
      <c r="AI1872" s="2">
        <f>IF(ISNUMBER(AH1872),SUMIFS($AH$1:AH1872,$A$1:A1872,A1872,C$1:$C1872,C1872,$G$1:G1872,G1872,$E$1:E1872,E1872),"")</f>
        <v>9.75</v>
      </c>
      <c r="AJ1872">
        <f t="shared" si="179"/>
        <v>16</v>
      </c>
    </row>
    <row r="1873" spans="1:36" x14ac:dyDescent="0.25">
      <c r="A1873" s="14" t="s">
        <v>99</v>
      </c>
      <c r="B1873" t="s">
        <v>98</v>
      </c>
      <c r="C1873" t="s">
        <v>105</v>
      </c>
      <c r="D1873" s="13">
        <v>42345</v>
      </c>
      <c r="E1873">
        <v>4</v>
      </c>
      <c r="F1873">
        <v>500</v>
      </c>
      <c r="G1873" s="2" t="s">
        <v>87</v>
      </c>
      <c r="H1873" s="2" t="s">
        <v>11</v>
      </c>
      <c r="I1873">
        <v>4</v>
      </c>
      <c r="J1873" s="2" t="s">
        <v>77</v>
      </c>
      <c r="K1873" s="2">
        <v>450</v>
      </c>
      <c r="L1873" s="2"/>
      <c r="M1873" s="2" t="str">
        <f t="shared" si="174"/>
        <v/>
      </c>
      <c r="N1873">
        <v>2400.8006199787019</v>
      </c>
      <c r="O1873" s="2">
        <f t="shared" si="175"/>
        <v>240.08006199787019</v>
      </c>
      <c r="P1873" s="2">
        <f>IF(ISNUMBER(O1873),SUMIFS(O$1:$O1873,A$1:$A1873,A1873,C$1:$C1873,C1873,G$1:$G1873,G1873,E$1:$E1873,E1873),"")</f>
        <v>653.68616379111586</v>
      </c>
      <c r="U1873" t="str">
        <f t="shared" si="176"/>
        <v/>
      </c>
      <c r="V1873">
        <v>25.954355239868164</v>
      </c>
      <c r="W1873">
        <v>19.288890838623047</v>
      </c>
      <c r="X1873">
        <v>73.021640777587891</v>
      </c>
      <c r="Y1873">
        <v>45.707136154174805</v>
      </c>
      <c r="Z1873">
        <v>91.310592651367188</v>
      </c>
      <c r="AA1873">
        <v>16.390995979309082</v>
      </c>
      <c r="AB1873">
        <v>2.622559356689453E-2</v>
      </c>
      <c r="AC1873" s="2">
        <f t="shared" si="177"/>
        <v>2.622559356689453E-2</v>
      </c>
      <c r="AD1873">
        <v>11.683462524414063</v>
      </c>
      <c r="AE1873">
        <v>19.033192834562694</v>
      </c>
      <c r="AH1873" s="2">
        <f t="shared" si="178"/>
        <v>6.2960000000000003</v>
      </c>
      <c r="AI1873" s="2">
        <f>IF(ISNUMBER(AH1873),SUMIFS($AH$1:AH1873,$A$1:A1873,A1873,C$1:$C1873,C1873,$G$1:G1873,G1873,$E$1:E1873,E1873),"")</f>
        <v>17.268000000000001</v>
      </c>
      <c r="AJ1873">
        <f t="shared" si="179"/>
        <v>16</v>
      </c>
    </row>
    <row r="1874" spans="1:36" x14ac:dyDescent="0.25">
      <c r="A1874" s="14" t="s">
        <v>104</v>
      </c>
      <c r="B1874" t="s">
        <v>98</v>
      </c>
      <c r="C1874" t="s">
        <v>105</v>
      </c>
      <c r="D1874" s="13">
        <v>42376</v>
      </c>
      <c r="E1874">
        <v>1</v>
      </c>
      <c r="F1874">
        <v>0</v>
      </c>
      <c r="G1874" s="2" t="s">
        <v>87</v>
      </c>
      <c r="H1874" s="2" t="s">
        <v>12</v>
      </c>
      <c r="I1874">
        <v>5</v>
      </c>
      <c r="J1874" s="2" t="s">
        <v>77</v>
      </c>
      <c r="K1874" s="2">
        <v>0</v>
      </c>
      <c r="L1874" s="2"/>
      <c r="M1874" s="2" t="str">
        <f t="shared" si="174"/>
        <v/>
      </c>
      <c r="N1874">
        <v>291.23066851261581</v>
      </c>
      <c r="O1874" s="2">
        <f t="shared" si="175"/>
        <v>29.12306685126158</v>
      </c>
      <c r="P1874" s="2">
        <f>IF(ISNUMBER(O1874),SUMIFS(O$1:$O1874,A$1:$A1874,A1874,C$1:$C1874,C1874,G$1:$G1874,G1874,E$1:$E1874,E1874),"")</f>
        <v>171.64621931013053</v>
      </c>
      <c r="U1874" t="str">
        <f t="shared" si="176"/>
        <v/>
      </c>
      <c r="V1874">
        <v>22.343122482299805</v>
      </c>
      <c r="W1874">
        <v>8.9226531982421875</v>
      </c>
      <c r="X1874">
        <v>71.68603515625</v>
      </c>
      <c r="Y1874">
        <v>32.845241546630859</v>
      </c>
      <c r="Z1874">
        <v>87.353401184082031</v>
      </c>
      <c r="AA1874">
        <v>13.917680740356445</v>
      </c>
      <c r="AB1874">
        <v>2.2268289184570311E-2</v>
      </c>
      <c r="AC1874" s="2">
        <f t="shared" si="177"/>
        <v>2.2268289184570311E-2</v>
      </c>
      <c r="AD1874">
        <v>11.469765625000001</v>
      </c>
      <c r="AE1874">
        <v>24.57258765575196</v>
      </c>
      <c r="AH1874" s="2">
        <f t="shared" si="178"/>
        <v>0.64900000000000002</v>
      </c>
      <c r="AI1874" s="2">
        <f>IF(ISNUMBER(AH1874),SUMIFS($AH$1:AH1874,$A$1:A1874,A1874,C$1:$C1874,C1874,$G$1:G1874,G1874,$E$1:E1874,E1874),"")</f>
        <v>3.375</v>
      </c>
      <c r="AJ1874">
        <f t="shared" si="179"/>
        <v>16</v>
      </c>
    </row>
    <row r="1875" spans="1:36" x14ac:dyDescent="0.25">
      <c r="A1875" s="14" t="s">
        <v>103</v>
      </c>
      <c r="B1875" t="s">
        <v>98</v>
      </c>
      <c r="C1875" t="s">
        <v>105</v>
      </c>
      <c r="D1875" s="13">
        <v>42376</v>
      </c>
      <c r="E1875">
        <v>1</v>
      </c>
      <c r="F1875">
        <v>50</v>
      </c>
      <c r="G1875" s="2" t="s">
        <v>87</v>
      </c>
      <c r="H1875" s="2" t="s">
        <v>12</v>
      </c>
      <c r="I1875">
        <v>5</v>
      </c>
      <c r="J1875" s="2" t="s">
        <v>77</v>
      </c>
      <c r="K1875" s="2">
        <v>45</v>
      </c>
      <c r="L1875" s="2"/>
      <c r="M1875" s="2" t="str">
        <f t="shared" si="174"/>
        <v/>
      </c>
      <c r="N1875">
        <v>394.80035775106893</v>
      </c>
      <c r="O1875" s="2">
        <f t="shared" si="175"/>
        <v>39.480035775106892</v>
      </c>
      <c r="P1875" s="2">
        <f>IF(ISNUMBER(O1875),SUMIFS(O$1:$O1875,A$1:$A1875,A1875,C$1:$C1875,C1875,G$1:$G1875,G1875,E$1:$E1875,E1875),"")</f>
        <v>259.58181739172102</v>
      </c>
      <c r="U1875" t="str">
        <f t="shared" si="176"/>
        <v/>
      </c>
      <c r="V1875">
        <v>21.547887802124023</v>
      </c>
      <c r="W1875">
        <v>8.8544645309448242</v>
      </c>
      <c r="X1875">
        <v>72.916511535644531</v>
      </c>
      <c r="Y1875">
        <v>32.334602355957031</v>
      </c>
      <c r="Z1875">
        <v>87.753463745117188</v>
      </c>
      <c r="AA1875">
        <v>14.917956352233887</v>
      </c>
      <c r="AB1875">
        <v>2.3868730163574218E-2</v>
      </c>
      <c r="AC1875" s="2">
        <f t="shared" si="177"/>
        <v>2.3868730163574218E-2</v>
      </c>
      <c r="AD1875">
        <v>11.666641845703126</v>
      </c>
      <c r="AE1875">
        <v>24.545153820707906</v>
      </c>
      <c r="AH1875" s="2">
        <f t="shared" si="178"/>
        <v>0.94199999999999995</v>
      </c>
      <c r="AI1875" s="2">
        <f>IF(ISNUMBER(AH1875),SUMIFS($AH$1:AH1875,$A$1:A1875,A1875,C$1:$C1875,C1875,$G$1:G1875,G1875,$E$1:E1875,E1875),"")</f>
        <v>5.3689999999999998</v>
      </c>
      <c r="AJ1875">
        <f t="shared" si="179"/>
        <v>16</v>
      </c>
    </row>
    <row r="1876" spans="1:36" x14ac:dyDescent="0.25">
      <c r="A1876" s="14" t="s">
        <v>102</v>
      </c>
      <c r="B1876" t="s">
        <v>98</v>
      </c>
      <c r="C1876" t="s">
        <v>105</v>
      </c>
      <c r="D1876" s="13">
        <v>42376</v>
      </c>
      <c r="E1876">
        <v>1</v>
      </c>
      <c r="F1876">
        <v>100</v>
      </c>
      <c r="G1876" s="2" t="s">
        <v>87</v>
      </c>
      <c r="H1876" s="2" t="s">
        <v>12</v>
      </c>
      <c r="I1876">
        <v>5</v>
      </c>
      <c r="J1876" s="2" t="s">
        <v>77</v>
      </c>
      <c r="K1876" s="2">
        <v>90</v>
      </c>
      <c r="L1876" s="2"/>
      <c r="M1876" s="2" t="str">
        <f t="shared" si="174"/>
        <v/>
      </c>
      <c r="N1876">
        <v>353.8140143306195</v>
      </c>
      <c r="O1876" s="2">
        <f t="shared" si="175"/>
        <v>35.381401433061953</v>
      </c>
      <c r="P1876" s="2">
        <f>IF(ISNUMBER(O1876),SUMIFS(O$1:$O1876,A$1:$A1876,A1876,C$1:$C1876,C1876,G$1:$G1876,G1876,E$1:$E1876,E1876),"")</f>
        <v>260.7431689332181</v>
      </c>
      <c r="U1876" t="str">
        <f t="shared" si="176"/>
        <v/>
      </c>
      <c r="V1876">
        <v>23.085073471069336</v>
      </c>
      <c r="W1876">
        <v>6.9252448081970215</v>
      </c>
      <c r="X1876">
        <v>70.180953979492188</v>
      </c>
      <c r="Y1876">
        <v>32.955177307128906</v>
      </c>
      <c r="Z1876">
        <v>85.826492309570313</v>
      </c>
      <c r="AA1876">
        <v>11.630108833312988</v>
      </c>
      <c r="AB1876">
        <v>1.8608174133300782E-2</v>
      </c>
      <c r="AC1876" s="2">
        <f t="shared" si="177"/>
        <v>1.8608174133300782E-2</v>
      </c>
      <c r="AD1876">
        <v>11.22895263671875</v>
      </c>
      <c r="AE1876">
        <v>24.584870848708487</v>
      </c>
      <c r="AH1876" s="2">
        <f t="shared" si="178"/>
        <v>0.65800000000000003</v>
      </c>
      <c r="AI1876" s="2">
        <f>IF(ISNUMBER(AH1876),SUMIFS($AH$1:AH1876,$A$1:A1876,A1876,C$1:$C1876,C1876,$G$1:G1876,G1876,$E$1:E1876,E1876),"")</f>
        <v>5.0599999999999996</v>
      </c>
      <c r="AJ1876">
        <f t="shared" si="179"/>
        <v>16</v>
      </c>
    </row>
    <row r="1877" spans="1:36" x14ac:dyDescent="0.25">
      <c r="A1877" s="14" t="s">
        <v>101</v>
      </c>
      <c r="B1877" t="s">
        <v>98</v>
      </c>
      <c r="C1877" t="s">
        <v>105</v>
      </c>
      <c r="D1877" s="13">
        <v>42376</v>
      </c>
      <c r="E1877">
        <v>1</v>
      </c>
      <c r="F1877">
        <v>200</v>
      </c>
      <c r="G1877" s="2" t="s">
        <v>87</v>
      </c>
      <c r="H1877" s="2" t="s">
        <v>12</v>
      </c>
      <c r="I1877">
        <v>5</v>
      </c>
      <c r="J1877" s="2" t="s">
        <v>77</v>
      </c>
      <c r="K1877" s="2">
        <v>180</v>
      </c>
      <c r="L1877" s="2"/>
      <c r="M1877" s="2" t="str">
        <f t="shared" si="174"/>
        <v/>
      </c>
      <c r="N1877">
        <v>468.48621370073516</v>
      </c>
      <c r="O1877" s="2">
        <f t="shared" si="175"/>
        <v>46.848621370073516</v>
      </c>
      <c r="P1877" s="2">
        <f>IF(ISNUMBER(O1877),SUMIFS(O$1:$O1877,A$1:$A1877,A1877,C$1:$C1877,C1877,G$1:$G1877,G1877,E$1:$E1877,E1877),"")</f>
        <v>439.40533563480892</v>
      </c>
      <c r="U1877" t="str">
        <f t="shared" si="176"/>
        <v/>
      </c>
      <c r="V1877">
        <v>20.475109100341797</v>
      </c>
      <c r="W1877">
        <v>8.0055475234985352</v>
      </c>
      <c r="X1877">
        <v>73.298027038574219</v>
      </c>
      <c r="Y1877">
        <v>30.445138931274414</v>
      </c>
      <c r="Z1877">
        <v>86.474639892578125</v>
      </c>
      <c r="AA1877">
        <v>14.775476455688477</v>
      </c>
      <c r="AB1877">
        <v>2.3640762329101565E-2</v>
      </c>
      <c r="AC1877" s="2">
        <f t="shared" si="177"/>
        <v>2.3640762329101565E-2</v>
      </c>
      <c r="AD1877">
        <v>11.727684326171875</v>
      </c>
      <c r="AE1877">
        <v>23.058305830583059</v>
      </c>
      <c r="AH1877" s="2">
        <f t="shared" si="178"/>
        <v>1.1080000000000001</v>
      </c>
      <c r="AI1877" s="2">
        <f>IF(ISNUMBER(AH1877),SUMIFS($AH$1:AH1877,$A$1:A1877,A1877,C$1:$C1877,C1877,$G$1:G1877,G1877,$E$1:E1877,E1877),"")</f>
        <v>9.0220000000000002</v>
      </c>
      <c r="AJ1877">
        <f t="shared" si="179"/>
        <v>16</v>
      </c>
    </row>
    <row r="1878" spans="1:36" x14ac:dyDescent="0.25">
      <c r="A1878" s="14" t="s">
        <v>100</v>
      </c>
      <c r="B1878" t="s">
        <v>98</v>
      </c>
      <c r="C1878" t="s">
        <v>105</v>
      </c>
      <c r="D1878" s="13">
        <v>42376</v>
      </c>
      <c r="E1878">
        <v>1</v>
      </c>
      <c r="F1878">
        <v>350</v>
      </c>
      <c r="G1878" s="2" t="s">
        <v>87</v>
      </c>
      <c r="H1878" s="2" t="s">
        <v>12</v>
      </c>
      <c r="I1878">
        <v>5</v>
      </c>
      <c r="J1878" s="2" t="s">
        <v>77</v>
      </c>
      <c r="K1878" s="2">
        <v>350</v>
      </c>
      <c r="L1878" s="2"/>
      <c r="M1878" s="2" t="str">
        <f t="shared" si="174"/>
        <v/>
      </c>
      <c r="N1878">
        <v>1167.0313639679064</v>
      </c>
      <c r="O1878" s="2">
        <f t="shared" si="175"/>
        <v>116.70313639679064</v>
      </c>
      <c r="P1878" s="2">
        <f>IF(ISNUMBER(O1878),SUMIFS(O$1:$O1878,A$1:$A1878,A1878,C$1:$C1878,C1878,G$1:$G1878,G1878,E$1:$E1878,E1878),"")</f>
        <v>713.12176088013155</v>
      </c>
      <c r="U1878" t="str">
        <f t="shared" si="176"/>
        <v/>
      </c>
      <c r="V1878">
        <v>22.236528396606445</v>
      </c>
      <c r="W1878">
        <v>6.7915921211242676</v>
      </c>
      <c r="X1878">
        <v>70.867057800292969</v>
      </c>
      <c r="Y1878">
        <v>31.940925598144531</v>
      </c>
      <c r="Z1878">
        <v>87.459625244140625</v>
      </c>
      <c r="AA1878">
        <v>16.863071441650391</v>
      </c>
      <c r="AB1878">
        <v>2.6980914306640624E-2</v>
      </c>
      <c r="AC1878" s="2">
        <f t="shared" si="177"/>
        <v>2.6980914306640624E-2</v>
      </c>
      <c r="AD1878">
        <v>11.338729248046874</v>
      </c>
      <c r="AE1878">
        <v>20.058351568198393</v>
      </c>
      <c r="AH1878" s="2">
        <f t="shared" si="178"/>
        <v>3.149</v>
      </c>
      <c r="AI1878" s="2">
        <f>IF(ISNUMBER(AH1878),SUMIFS($AH$1:AH1878,$A$1:A1878,A1878,C$1:$C1878,C1878,$G$1:G1878,G1878,$E$1:E1878,E1878),"")</f>
        <v>17.411999999999999</v>
      </c>
      <c r="AJ1878">
        <f t="shared" si="179"/>
        <v>16</v>
      </c>
    </row>
    <row r="1879" spans="1:36" x14ac:dyDescent="0.25">
      <c r="A1879" s="14" t="s">
        <v>99</v>
      </c>
      <c r="B1879" t="s">
        <v>98</v>
      </c>
      <c r="C1879" t="s">
        <v>105</v>
      </c>
      <c r="D1879" s="13">
        <v>42376</v>
      </c>
      <c r="E1879">
        <v>1</v>
      </c>
      <c r="F1879">
        <v>500</v>
      </c>
      <c r="G1879" s="2" t="s">
        <v>87</v>
      </c>
      <c r="H1879" s="2" t="s">
        <v>12</v>
      </c>
      <c r="I1879">
        <v>5</v>
      </c>
      <c r="J1879" s="2" t="s">
        <v>77</v>
      </c>
      <c r="K1879" s="2">
        <v>450</v>
      </c>
      <c r="L1879" s="2"/>
      <c r="M1879" s="2" t="str">
        <f t="shared" si="174"/>
        <v/>
      </c>
      <c r="N1879">
        <v>1019.1570881226053</v>
      </c>
      <c r="O1879" s="2">
        <f t="shared" si="175"/>
        <v>101.91570881226053</v>
      </c>
      <c r="P1879" s="2">
        <f>IF(ISNUMBER(O1879),SUMIFS(O$1:$O1879,A$1:$A1879,A1879,C$1:$C1879,C1879,G$1:$G1879,G1879,E$1:$E1879,E1879),"")</f>
        <v>767.41357103623739</v>
      </c>
      <c r="U1879" t="str">
        <f t="shared" si="176"/>
        <v/>
      </c>
      <c r="V1879">
        <v>22.777517318725586</v>
      </c>
      <c r="W1879">
        <v>5.9846339225769043</v>
      </c>
      <c r="X1879">
        <v>70.639213562011719</v>
      </c>
      <c r="Y1879">
        <v>34.055572509765625</v>
      </c>
      <c r="Z1879">
        <v>86.897743225097656</v>
      </c>
      <c r="AA1879">
        <v>11.897380828857422</v>
      </c>
      <c r="AB1879">
        <v>1.9035809326171875E-2</v>
      </c>
      <c r="AC1879" s="2">
        <f t="shared" si="177"/>
        <v>1.9035809326171875E-2</v>
      </c>
      <c r="AD1879">
        <v>11.302274169921875</v>
      </c>
      <c r="AE1879">
        <v>21.120689655172413</v>
      </c>
      <c r="AH1879" s="2">
        <f t="shared" si="178"/>
        <v>1.94</v>
      </c>
      <c r="AI1879" s="2">
        <f>IF(ISNUMBER(AH1879),SUMIFS($AH$1:AH1879,$A$1:A1879,A1879,C$1:$C1879,C1879,$G$1:G1879,G1879,$E$1:E1879,E1879),"")</f>
        <v>19.668000000000003</v>
      </c>
      <c r="AJ1879">
        <f t="shared" si="179"/>
        <v>16</v>
      </c>
    </row>
    <row r="1880" spans="1:36" x14ac:dyDescent="0.25">
      <c r="A1880" s="14" t="s">
        <v>104</v>
      </c>
      <c r="B1880" t="s">
        <v>98</v>
      </c>
      <c r="C1880" t="s">
        <v>105</v>
      </c>
      <c r="D1880" s="13">
        <v>42376</v>
      </c>
      <c r="E1880">
        <v>2</v>
      </c>
      <c r="F1880">
        <v>0</v>
      </c>
      <c r="G1880" s="2" t="s">
        <v>87</v>
      </c>
      <c r="H1880" s="2" t="s">
        <v>12</v>
      </c>
      <c r="I1880">
        <v>5</v>
      </c>
      <c r="J1880" s="2" t="s">
        <v>77</v>
      </c>
      <c r="K1880" s="2">
        <v>0</v>
      </c>
      <c r="L1880" s="2"/>
      <c r="M1880" s="2" t="str">
        <f t="shared" si="174"/>
        <v/>
      </c>
      <c r="N1880">
        <v>337.64565556473065</v>
      </c>
      <c r="O1880" s="2">
        <f t="shared" si="175"/>
        <v>33.764565556473066</v>
      </c>
      <c r="P1880" s="2">
        <f>IF(ISNUMBER(O1880),SUMIFS(O$1:$O1880,A$1:$A1880,A1880,C$1:$C1880,C1880,G$1:$G1880,G1880,E$1:$E1880,E1880),"")</f>
        <v>187.91234855213426</v>
      </c>
      <c r="U1880" t="str">
        <f t="shared" si="176"/>
        <v/>
      </c>
      <c r="V1880">
        <v>24.458683967590332</v>
      </c>
      <c r="W1880">
        <v>25.318146705627441</v>
      </c>
      <c r="X1880">
        <v>74.162372589111328</v>
      </c>
      <c r="Y1880">
        <v>43.663673400878906</v>
      </c>
      <c r="Z1880">
        <v>92.462249755859375</v>
      </c>
      <c r="AA1880">
        <v>11.271266937255859</v>
      </c>
      <c r="AB1880">
        <v>1.8034027099609374E-2</v>
      </c>
      <c r="AC1880" s="2">
        <f t="shared" si="177"/>
        <v>1.8034027099609374E-2</v>
      </c>
      <c r="AD1880">
        <v>11.865979614257812</v>
      </c>
      <c r="AE1880">
        <v>24.927745664739881</v>
      </c>
      <c r="AH1880" s="2">
        <f t="shared" si="178"/>
        <v>0.60899999999999999</v>
      </c>
      <c r="AI1880" s="2">
        <f>IF(ISNUMBER(AH1880),SUMIFS($AH$1:AH1880,$A$1:A1880,A1880,C$1:$C1880,C1880,$G$1:G1880,G1880,$E$1:E1880,E1880),"")</f>
        <v>3.9729999999999999</v>
      </c>
      <c r="AJ1880">
        <f t="shared" si="179"/>
        <v>16</v>
      </c>
    </row>
    <row r="1881" spans="1:36" x14ac:dyDescent="0.25">
      <c r="A1881" s="14" t="s">
        <v>103</v>
      </c>
      <c r="B1881" t="s">
        <v>98</v>
      </c>
      <c r="C1881" t="s">
        <v>105</v>
      </c>
      <c r="D1881" s="13">
        <v>42376</v>
      </c>
      <c r="E1881">
        <v>2</v>
      </c>
      <c r="F1881">
        <v>50</v>
      </c>
      <c r="G1881" s="2" t="s">
        <v>87</v>
      </c>
      <c r="H1881" s="2" t="s">
        <v>12</v>
      </c>
      <c r="I1881">
        <v>5</v>
      </c>
      <c r="J1881" s="2" t="s">
        <v>77</v>
      </c>
      <c r="K1881" s="2">
        <v>45</v>
      </c>
      <c r="L1881" s="2"/>
      <c r="M1881" s="2" t="str">
        <f t="shared" si="174"/>
        <v/>
      </c>
      <c r="N1881">
        <v>755.19248224678302</v>
      </c>
      <c r="O1881" s="2">
        <f t="shared" si="175"/>
        <v>75.519248224678307</v>
      </c>
      <c r="P1881" s="2">
        <f>IF(ISNUMBER(O1881),SUMIFS(O$1:$O1881,A$1:$A1881,A1881,C$1:$C1881,C1881,G$1:$G1881,G1881,E$1:$E1881,E1881),"")</f>
        <v>316.52886555419661</v>
      </c>
      <c r="U1881" t="str">
        <f t="shared" si="176"/>
        <v/>
      </c>
      <c r="V1881">
        <v>24.76429271697998</v>
      </c>
      <c r="W1881">
        <v>23.208568572998047</v>
      </c>
      <c r="X1881">
        <v>74.653110504150391</v>
      </c>
      <c r="Y1881">
        <v>43.537893295288086</v>
      </c>
      <c r="Z1881">
        <v>91.722705841064453</v>
      </c>
      <c r="AA1881">
        <v>13.725755214691162</v>
      </c>
      <c r="AB1881">
        <v>2.1961208343505859E-2</v>
      </c>
      <c r="AC1881" s="2">
        <f t="shared" si="177"/>
        <v>2.1961208343505859E-2</v>
      </c>
      <c r="AD1881">
        <v>11.944497680664062</v>
      </c>
      <c r="AE1881">
        <v>18.324523466282237</v>
      </c>
      <c r="AH1881" s="2">
        <f t="shared" si="178"/>
        <v>1.6579999999999999</v>
      </c>
      <c r="AI1881" s="2">
        <f>IF(ISNUMBER(AH1881),SUMIFS($AH$1:AH1881,$A$1:A1881,A1881,C$1:$C1881,C1881,$G$1:G1881,G1881,$E$1:E1881,E1881),"")</f>
        <v>7.120000000000001</v>
      </c>
      <c r="AJ1881">
        <f t="shared" si="179"/>
        <v>16</v>
      </c>
    </row>
    <row r="1882" spans="1:36" x14ac:dyDescent="0.25">
      <c r="A1882" s="14" t="s">
        <v>102</v>
      </c>
      <c r="B1882" t="s">
        <v>98</v>
      </c>
      <c r="C1882" t="s">
        <v>105</v>
      </c>
      <c r="D1882" s="13">
        <v>42376</v>
      </c>
      <c r="E1882">
        <v>2</v>
      </c>
      <c r="F1882">
        <v>100</v>
      </c>
      <c r="G1882" s="2" t="s">
        <v>87</v>
      </c>
      <c r="H1882" s="2" t="s">
        <v>12</v>
      </c>
      <c r="I1882">
        <v>5</v>
      </c>
      <c r="J1882" s="2" t="s">
        <v>77</v>
      </c>
      <c r="K1882" s="2">
        <v>90</v>
      </c>
      <c r="L1882" s="2"/>
      <c r="M1882" s="2" t="str">
        <f t="shared" si="174"/>
        <v/>
      </c>
      <c r="N1882">
        <v>432.09876543209873</v>
      </c>
      <c r="O1882" s="2">
        <f t="shared" si="175"/>
        <v>43.209876543209873</v>
      </c>
      <c r="P1882" s="2">
        <f>IF(ISNUMBER(O1882),SUMIFS(O$1:$O1882,A$1:$A1882,A1882,C$1:$C1882,C1882,G$1:$G1882,G1882,E$1:$E1882,E1882),"")</f>
        <v>397.52394387647763</v>
      </c>
      <c r="U1882" t="str">
        <f t="shared" si="176"/>
        <v/>
      </c>
      <c r="V1882">
        <v>24.634504318237305</v>
      </c>
      <c r="W1882">
        <v>25.61702823638916</v>
      </c>
      <c r="X1882">
        <v>74.146533966064453</v>
      </c>
      <c r="Y1882">
        <v>43.577911376953125</v>
      </c>
      <c r="Z1882">
        <v>92.464359283447266</v>
      </c>
      <c r="AA1882">
        <v>10.952145576477051</v>
      </c>
      <c r="AB1882">
        <v>1.7523432922363281E-2</v>
      </c>
      <c r="AC1882" s="2">
        <f t="shared" si="177"/>
        <v>1.7523432922363281E-2</v>
      </c>
      <c r="AD1882">
        <v>11.863445434570313</v>
      </c>
      <c r="AE1882">
        <v>25.520833333333332</v>
      </c>
      <c r="AH1882" s="2">
        <f t="shared" si="178"/>
        <v>0.75700000000000001</v>
      </c>
      <c r="AI1882" s="2">
        <f>IF(ISNUMBER(AH1882),SUMIFS($AH$1:AH1882,$A$1:A1882,A1882,C$1:$C1882,C1882,$G$1:G1882,G1882,$E$1:E1882,E1882),"")</f>
        <v>8.7650000000000006</v>
      </c>
      <c r="AJ1882">
        <f t="shared" si="179"/>
        <v>16</v>
      </c>
    </row>
    <row r="1883" spans="1:36" x14ac:dyDescent="0.25">
      <c r="A1883" s="14" t="s">
        <v>101</v>
      </c>
      <c r="B1883" t="s">
        <v>98</v>
      </c>
      <c r="C1883" t="s">
        <v>105</v>
      </c>
      <c r="D1883" s="13">
        <v>42376</v>
      </c>
      <c r="E1883">
        <v>2</v>
      </c>
      <c r="F1883">
        <v>200</v>
      </c>
      <c r="G1883" s="2" t="s">
        <v>87</v>
      </c>
      <c r="H1883" s="2" t="s">
        <v>12</v>
      </c>
      <c r="I1883">
        <v>5</v>
      </c>
      <c r="J1883" s="2" t="s">
        <v>77</v>
      </c>
      <c r="K1883" s="2">
        <v>180</v>
      </c>
      <c r="L1883" s="2"/>
      <c r="M1883" s="2" t="str">
        <f t="shared" si="174"/>
        <v/>
      </c>
      <c r="N1883">
        <v>783.45697127795438</v>
      </c>
      <c r="O1883" s="2">
        <f t="shared" si="175"/>
        <v>78.345697127795432</v>
      </c>
      <c r="P1883" s="2">
        <f>IF(ISNUMBER(O1883),SUMIFS(O$1:$O1883,A$1:$A1883,A1883,C$1:$C1883,C1883,G$1:$G1883,G1883,E$1:$E1883,E1883),"")</f>
        <v>496.85269220866405</v>
      </c>
      <c r="U1883" t="str">
        <f t="shared" si="176"/>
        <v/>
      </c>
      <c r="V1883">
        <v>24.804737091064453</v>
      </c>
      <c r="W1883">
        <v>22.562759399414063</v>
      </c>
      <c r="X1883">
        <v>73.576976776123047</v>
      </c>
      <c r="Y1883">
        <v>43.856006622314453</v>
      </c>
      <c r="Z1883">
        <v>91.493019104003906</v>
      </c>
      <c r="AA1883">
        <v>14.123189449310303</v>
      </c>
      <c r="AB1883">
        <v>2.2597103118896483E-2</v>
      </c>
      <c r="AC1883" s="2">
        <f t="shared" si="177"/>
        <v>2.2597103118896483E-2</v>
      </c>
      <c r="AD1883">
        <v>11.772316284179688</v>
      </c>
      <c r="AE1883">
        <v>22.034727317192466</v>
      </c>
      <c r="AH1883" s="2">
        <f t="shared" si="178"/>
        <v>1.77</v>
      </c>
      <c r="AI1883" s="2">
        <f>IF(ISNUMBER(AH1883),SUMIFS($AH$1:AH1883,$A$1:A1883,A1883,C$1:$C1883,C1883,$G$1:G1883,G1883,$E$1:E1883,E1883),"")</f>
        <v>10.988999999999999</v>
      </c>
      <c r="AJ1883">
        <f t="shared" si="179"/>
        <v>16</v>
      </c>
    </row>
    <row r="1884" spans="1:36" x14ac:dyDescent="0.25">
      <c r="A1884" s="14" t="s">
        <v>100</v>
      </c>
      <c r="B1884" t="s">
        <v>98</v>
      </c>
      <c r="C1884" t="s">
        <v>105</v>
      </c>
      <c r="D1884" s="13">
        <v>42376</v>
      </c>
      <c r="E1884">
        <v>2</v>
      </c>
      <c r="F1884">
        <v>350</v>
      </c>
      <c r="G1884" s="2" t="s">
        <v>87</v>
      </c>
      <c r="H1884" s="2" t="s">
        <v>12</v>
      </c>
      <c r="I1884">
        <v>5</v>
      </c>
      <c r="J1884" s="2" t="s">
        <v>77</v>
      </c>
      <c r="K1884" s="2">
        <v>350</v>
      </c>
      <c r="L1884" s="2"/>
      <c r="M1884" s="2" t="str">
        <f t="shared" si="174"/>
        <v/>
      </c>
      <c r="N1884">
        <v>1172.1448615625197</v>
      </c>
      <c r="O1884" s="2">
        <f t="shared" si="175"/>
        <v>117.21448615625198</v>
      </c>
      <c r="P1884" s="2">
        <f>IF(ISNUMBER(O1884),SUMIFS(O$1:$O1884,A$1:$A1884,A1884,C$1:$C1884,C1884,G$1:$G1884,G1884,E$1:$E1884,E1884),"")</f>
        <v>653.47392834492734</v>
      </c>
      <c r="U1884" t="str">
        <f t="shared" si="176"/>
        <v/>
      </c>
      <c r="V1884">
        <v>24.576051712036133</v>
      </c>
      <c r="W1884">
        <v>25.362031936645508</v>
      </c>
      <c r="X1884">
        <v>73.793567657470703</v>
      </c>
      <c r="Y1884">
        <v>42.854938507080078</v>
      </c>
      <c r="Z1884">
        <v>92.121482849121094</v>
      </c>
      <c r="AA1884">
        <v>12.194307327270508</v>
      </c>
      <c r="AB1884">
        <v>1.9510891723632812E-2</v>
      </c>
      <c r="AC1884" s="2">
        <f t="shared" si="177"/>
        <v>1.9510891723632812E-2</v>
      </c>
      <c r="AD1884">
        <v>11.806970825195313</v>
      </c>
      <c r="AE1884">
        <v>21.63431433938635</v>
      </c>
      <c r="AH1884" s="2">
        <f t="shared" si="178"/>
        <v>2.2869999999999999</v>
      </c>
      <c r="AI1884" s="2">
        <f>IF(ISNUMBER(AH1884),SUMIFS($AH$1:AH1884,$A$1:A1884,A1884,C$1:$C1884,C1884,$G$1:G1884,G1884,$E$1:E1884,E1884),"")</f>
        <v>15.291999999999998</v>
      </c>
      <c r="AJ1884">
        <f t="shared" si="179"/>
        <v>16</v>
      </c>
    </row>
    <row r="1885" spans="1:36" x14ac:dyDescent="0.25">
      <c r="A1885" s="14" t="s">
        <v>99</v>
      </c>
      <c r="B1885" t="s">
        <v>98</v>
      </c>
      <c r="C1885" t="s">
        <v>105</v>
      </c>
      <c r="D1885" s="13">
        <v>42376</v>
      </c>
      <c r="E1885">
        <v>2</v>
      </c>
      <c r="F1885">
        <v>500</v>
      </c>
      <c r="G1885" s="2" t="s">
        <v>87</v>
      </c>
      <c r="H1885" s="2" t="s">
        <v>12</v>
      </c>
      <c r="I1885">
        <v>5</v>
      </c>
      <c r="J1885" s="2" t="s">
        <v>77</v>
      </c>
      <c r="K1885" s="2">
        <v>450</v>
      </c>
      <c r="L1885" s="2"/>
      <c r="M1885" s="2" t="str">
        <f t="shared" si="174"/>
        <v/>
      </c>
      <c r="N1885">
        <v>1099.2512728361785</v>
      </c>
      <c r="O1885" s="2">
        <f t="shared" si="175"/>
        <v>109.92512728361785</v>
      </c>
      <c r="P1885" s="2">
        <f>IF(ISNUMBER(O1885),SUMIFS(O$1:$O1885,A$1:$A1885,A1885,C$1:$C1885,C1885,G$1:$G1885,G1885,E$1:$E1885,E1885),"")</f>
        <v>791.37504815095997</v>
      </c>
      <c r="U1885" t="str">
        <f t="shared" si="176"/>
        <v/>
      </c>
      <c r="V1885">
        <v>24.404543876647949</v>
      </c>
      <c r="W1885">
        <v>25.614173889160156</v>
      </c>
      <c r="X1885">
        <v>74.329803466796875</v>
      </c>
      <c r="Y1885">
        <v>43.006994247436523</v>
      </c>
      <c r="Z1885">
        <v>91.807613372802734</v>
      </c>
      <c r="AA1885">
        <v>11.50529670715332</v>
      </c>
      <c r="AB1885">
        <v>1.8408474731445312E-2</v>
      </c>
      <c r="AC1885" s="2">
        <f t="shared" si="177"/>
        <v>1.8408474731445312E-2</v>
      </c>
      <c r="AD1885">
        <v>11.8927685546875</v>
      </c>
      <c r="AE1885">
        <v>20.943396226415096</v>
      </c>
      <c r="AH1885" s="2">
        <f t="shared" si="178"/>
        <v>2.024</v>
      </c>
      <c r="AI1885" s="2">
        <f>IF(ISNUMBER(AH1885),SUMIFS($AH$1:AH1885,$A$1:A1885,A1885,C$1:$C1885,C1885,$G$1:G1885,G1885,$E$1:E1885,E1885),"")</f>
        <v>18.902999999999999</v>
      </c>
      <c r="AJ1885">
        <f t="shared" si="179"/>
        <v>16</v>
      </c>
    </row>
    <row r="1886" spans="1:36" x14ac:dyDescent="0.25">
      <c r="A1886" s="14" t="s">
        <v>104</v>
      </c>
      <c r="B1886" t="s">
        <v>98</v>
      </c>
      <c r="C1886" t="s">
        <v>105</v>
      </c>
      <c r="D1886" s="13">
        <v>42376</v>
      </c>
      <c r="E1886">
        <v>3</v>
      </c>
      <c r="F1886">
        <v>0</v>
      </c>
      <c r="G1886" s="2" t="s">
        <v>87</v>
      </c>
      <c r="H1886" s="2" t="s">
        <v>12</v>
      </c>
      <c r="I1886">
        <v>5</v>
      </c>
      <c r="J1886" s="2" t="s">
        <v>77</v>
      </c>
      <c r="K1886" s="2">
        <v>0</v>
      </c>
      <c r="L1886" s="2"/>
      <c r="M1886" s="2" t="str">
        <f t="shared" si="174"/>
        <v/>
      </c>
      <c r="N1886">
        <v>171.51242254253347</v>
      </c>
      <c r="O1886" s="2">
        <f t="shared" si="175"/>
        <v>17.151242254253347</v>
      </c>
      <c r="P1886" s="2">
        <f>IF(ISNUMBER(O1886),SUMIFS(O$1:$O1886,A$1:$A1886,A1886,C$1:$C1886,C1886,G$1:$G1886,G1886,E$1:$E1886,E1886),"")</f>
        <v>160.13213749225167</v>
      </c>
      <c r="U1886" t="str">
        <f t="shared" si="176"/>
        <v/>
      </c>
      <c r="V1886">
        <v>32.399457931518555</v>
      </c>
      <c r="W1886">
        <v>10.594912528991699</v>
      </c>
      <c r="X1886">
        <v>63.732152938842773</v>
      </c>
      <c r="Y1886">
        <v>56.200807571411133</v>
      </c>
      <c r="Z1886">
        <v>91.408561706542969</v>
      </c>
      <c r="AA1886">
        <v>11.490016937255859</v>
      </c>
      <c r="AB1886">
        <v>1.8384027099609374E-2</v>
      </c>
      <c r="AC1886" s="2">
        <f t="shared" si="177"/>
        <v>1.8384027099609374E-2</v>
      </c>
      <c r="AD1886">
        <v>10.197144470214845</v>
      </c>
      <c r="AE1886">
        <v>25.324881141045957</v>
      </c>
      <c r="AH1886" s="2">
        <f t="shared" si="178"/>
        <v>0.315</v>
      </c>
      <c r="AI1886" s="2">
        <f>IF(ISNUMBER(AH1886),SUMIFS($AH$1:AH1886,$A$1:A1886,A1886,C$1:$C1886,C1886,$G$1:G1886,G1886,$E$1:E1886,E1886),"")</f>
        <v>2.9510000000000001</v>
      </c>
      <c r="AJ1886">
        <f t="shared" si="179"/>
        <v>16</v>
      </c>
    </row>
    <row r="1887" spans="1:36" x14ac:dyDescent="0.25">
      <c r="A1887" s="14" t="s">
        <v>103</v>
      </c>
      <c r="B1887" t="s">
        <v>98</v>
      </c>
      <c r="C1887" t="s">
        <v>105</v>
      </c>
      <c r="D1887" s="13">
        <v>42376</v>
      </c>
      <c r="E1887">
        <v>3</v>
      </c>
      <c r="F1887">
        <v>50</v>
      </c>
      <c r="G1887" s="2" t="s">
        <v>87</v>
      </c>
      <c r="H1887" s="2" t="s">
        <v>12</v>
      </c>
      <c r="I1887">
        <v>5</v>
      </c>
      <c r="J1887" s="2" t="s">
        <v>77</v>
      </c>
      <c r="K1887" s="2">
        <v>45</v>
      </c>
      <c r="L1887" s="2"/>
      <c r="M1887" s="2" t="str">
        <f t="shared" si="174"/>
        <v/>
      </c>
      <c r="N1887">
        <v>314.47153837657316</v>
      </c>
      <c r="O1887" s="2">
        <f t="shared" si="175"/>
        <v>31.447153837657318</v>
      </c>
      <c r="P1887" s="2">
        <f>IF(ISNUMBER(O1887),SUMIFS(O$1:$O1887,A$1:$A1887,A1887,C$1:$C1887,C1887,G$1:$G1887,G1887,E$1:$E1887,E1887),"")</f>
        <v>220.17978511066107</v>
      </c>
      <c r="U1887" t="str">
        <f t="shared" si="176"/>
        <v/>
      </c>
      <c r="V1887">
        <v>29.985153198242188</v>
      </c>
      <c r="W1887">
        <v>12.036971092224121</v>
      </c>
      <c r="X1887">
        <v>66.244953155517578</v>
      </c>
      <c r="Y1887">
        <v>52.089805603027344</v>
      </c>
      <c r="Z1887">
        <v>91.451862335205078</v>
      </c>
      <c r="AA1887">
        <v>11.367668151855469</v>
      </c>
      <c r="AB1887">
        <v>1.818826904296875E-2</v>
      </c>
      <c r="AC1887" s="2">
        <f t="shared" si="177"/>
        <v>1.818826904296875E-2</v>
      </c>
      <c r="AD1887">
        <v>10.599192504882813</v>
      </c>
      <c r="AE1887">
        <v>24.764633647155136</v>
      </c>
      <c r="AH1887" s="2">
        <f t="shared" si="178"/>
        <v>0.57199999999999995</v>
      </c>
      <c r="AI1887" s="2">
        <f>IF(ISNUMBER(AH1887),SUMIFS($AH$1:AH1887,$A$1:A1887,A1887,C$1:$C1887,C1887,$G$1:G1887,G1887,$E$1:E1887,E1887),"")</f>
        <v>4.1720000000000006</v>
      </c>
      <c r="AJ1887">
        <f t="shared" si="179"/>
        <v>16</v>
      </c>
    </row>
    <row r="1888" spans="1:36" x14ac:dyDescent="0.25">
      <c r="A1888" s="14" t="s">
        <v>102</v>
      </c>
      <c r="B1888" t="s">
        <v>98</v>
      </c>
      <c r="C1888" t="s">
        <v>105</v>
      </c>
      <c r="D1888" s="13">
        <v>42376</v>
      </c>
      <c r="E1888">
        <v>3</v>
      </c>
      <c r="F1888">
        <v>100</v>
      </c>
      <c r="G1888" s="2" t="s">
        <v>87</v>
      </c>
      <c r="H1888" s="2" t="s">
        <v>12</v>
      </c>
      <c r="I1888">
        <v>5</v>
      </c>
      <c r="J1888" s="2" t="s">
        <v>77</v>
      </c>
      <c r="K1888" s="2">
        <v>90</v>
      </c>
      <c r="L1888" s="2"/>
      <c r="M1888" s="2" t="str">
        <f t="shared" si="174"/>
        <v/>
      </c>
      <c r="N1888">
        <v>357.33555073346963</v>
      </c>
      <c r="O1888" s="2">
        <f t="shared" si="175"/>
        <v>35.733555073346963</v>
      </c>
      <c r="P1888" s="2">
        <f>IF(ISNUMBER(O1888),SUMIFS(O$1:$O1888,A$1:$A1888,A1888,C$1:$C1888,C1888,G$1:$G1888,G1888,E$1:$E1888,E1888),"")</f>
        <v>254.27890619621621</v>
      </c>
      <c r="U1888" t="str">
        <f t="shared" si="176"/>
        <v/>
      </c>
      <c r="V1888">
        <v>30.442438125610352</v>
      </c>
      <c r="W1888">
        <v>12.273528099060059</v>
      </c>
      <c r="X1888">
        <v>66.162181854248047</v>
      </c>
      <c r="Y1888">
        <v>53.227634429931641</v>
      </c>
      <c r="Z1888">
        <v>91.780055999755859</v>
      </c>
      <c r="AA1888">
        <v>12.219700813293457</v>
      </c>
      <c r="AB1888">
        <v>1.9551521301269532E-2</v>
      </c>
      <c r="AC1888" s="2">
        <f t="shared" si="177"/>
        <v>1.9551521301269532E-2</v>
      </c>
      <c r="AD1888">
        <v>10.585949096679688</v>
      </c>
      <c r="AE1888">
        <v>24.829565841406527</v>
      </c>
      <c r="AH1888" s="2">
        <f t="shared" si="178"/>
        <v>0.69899999999999995</v>
      </c>
      <c r="AI1888" s="2">
        <f>IF(ISNUMBER(AH1888),SUMIFS($AH$1:AH1888,$A$1:A1888,A1888,C$1:$C1888,C1888,$G$1:G1888,G1888,$E$1:E1888,E1888),"")</f>
        <v>4.7569999999999997</v>
      </c>
      <c r="AJ1888">
        <f t="shared" si="179"/>
        <v>16</v>
      </c>
    </row>
    <row r="1889" spans="1:36" x14ac:dyDescent="0.25">
      <c r="A1889" s="14" t="s">
        <v>101</v>
      </c>
      <c r="B1889" t="s">
        <v>98</v>
      </c>
      <c r="C1889" t="s">
        <v>105</v>
      </c>
      <c r="D1889" s="13">
        <v>42376</v>
      </c>
      <c r="E1889">
        <v>3</v>
      </c>
      <c r="F1889">
        <v>200</v>
      </c>
      <c r="G1889" s="2" t="s">
        <v>87</v>
      </c>
      <c r="H1889" s="2" t="s">
        <v>12</v>
      </c>
      <c r="I1889">
        <v>5</v>
      </c>
      <c r="J1889" s="2" t="s">
        <v>77</v>
      </c>
      <c r="K1889" s="2">
        <v>180</v>
      </c>
      <c r="L1889" s="2"/>
      <c r="M1889" s="2" t="str">
        <f t="shared" si="174"/>
        <v/>
      </c>
      <c r="N1889">
        <v>520.83386929416099</v>
      </c>
      <c r="O1889" s="2">
        <f t="shared" si="175"/>
        <v>52.0833869294161</v>
      </c>
      <c r="P1889" s="2">
        <f>IF(ISNUMBER(O1889),SUMIFS(O$1:$O1889,A$1:$A1889,A1889,C$1:$C1889,C1889,G$1:$G1889,G1889,E$1:$E1889,E1889),"")</f>
        <v>381.0402997796769</v>
      </c>
      <c r="U1889" t="str">
        <f t="shared" si="176"/>
        <v/>
      </c>
      <c r="V1889">
        <v>32.157629013061523</v>
      </c>
      <c r="W1889">
        <v>9.5925469398498535</v>
      </c>
      <c r="X1889">
        <v>63.617549896240234</v>
      </c>
      <c r="Y1889">
        <v>55.917118072509766</v>
      </c>
      <c r="Z1889">
        <v>90.834888458251953</v>
      </c>
      <c r="AA1889">
        <v>12.325284957885742</v>
      </c>
      <c r="AB1889">
        <v>1.9720455932617186E-2</v>
      </c>
      <c r="AC1889" s="2">
        <f t="shared" si="177"/>
        <v>1.9720455932617186E-2</v>
      </c>
      <c r="AD1889">
        <v>10.178807983398437</v>
      </c>
      <c r="AE1889">
        <v>23.66288492706645</v>
      </c>
      <c r="AH1889" s="2">
        <f t="shared" si="178"/>
        <v>1.0269999999999999</v>
      </c>
      <c r="AI1889" s="2">
        <f>IF(ISNUMBER(AH1889),SUMIFS($AH$1:AH1889,$A$1:A1889,A1889,C$1:$C1889,C1889,$G$1:G1889,G1889,$E$1:E1889,E1889),"")</f>
        <v>8.2810000000000006</v>
      </c>
      <c r="AJ1889">
        <f t="shared" si="179"/>
        <v>16</v>
      </c>
    </row>
    <row r="1890" spans="1:36" x14ac:dyDescent="0.25">
      <c r="A1890" s="14" t="s">
        <v>100</v>
      </c>
      <c r="B1890" t="s">
        <v>98</v>
      </c>
      <c r="C1890" t="s">
        <v>105</v>
      </c>
      <c r="D1890" s="13">
        <v>42376</v>
      </c>
      <c r="E1890">
        <v>3</v>
      </c>
      <c r="F1890">
        <v>350</v>
      </c>
      <c r="G1890" s="2" t="s">
        <v>87</v>
      </c>
      <c r="H1890" s="2" t="s">
        <v>12</v>
      </c>
      <c r="I1890">
        <v>5</v>
      </c>
      <c r="J1890" s="2" t="s">
        <v>77</v>
      </c>
      <c r="K1890" s="2">
        <v>350</v>
      </c>
      <c r="L1890" s="2"/>
      <c r="M1890" s="2" t="str">
        <f t="shared" si="174"/>
        <v/>
      </c>
      <c r="N1890">
        <v>1192.425649250162</v>
      </c>
      <c r="O1890" s="2">
        <f t="shared" si="175"/>
        <v>119.2425649250162</v>
      </c>
      <c r="P1890" s="2">
        <f>IF(ISNUMBER(O1890),SUMIFS(O$1:$O1890,A$1:$A1890,A1890,C$1:$C1890,C1890,G$1:$G1890,G1890,E$1:$E1890,E1890),"")</f>
        <v>618.95595886573778</v>
      </c>
      <c r="U1890" t="str">
        <f t="shared" si="176"/>
        <v/>
      </c>
      <c r="V1890">
        <v>31.461688041687012</v>
      </c>
      <c r="W1890">
        <v>8.2600193023681641</v>
      </c>
      <c r="X1890">
        <v>64.252277374267578</v>
      </c>
      <c r="Y1890">
        <v>55.37071418762207</v>
      </c>
      <c r="Z1890">
        <v>91.421035766601563</v>
      </c>
      <c r="AA1890">
        <v>15.09015941619873</v>
      </c>
      <c r="AB1890">
        <v>2.4144255065917969E-2</v>
      </c>
      <c r="AC1890" s="2">
        <f t="shared" si="177"/>
        <v>2.4144255065917969E-2</v>
      </c>
      <c r="AD1890">
        <v>10.280364379882812</v>
      </c>
      <c r="AE1890">
        <v>22.701949860724234</v>
      </c>
      <c r="AH1890" s="2">
        <f t="shared" si="178"/>
        <v>2.879</v>
      </c>
      <c r="AI1890" s="2">
        <f>IF(ISNUMBER(AH1890),SUMIFS($AH$1:AH1890,$A$1:A1890,A1890,C$1:$C1890,C1890,$G$1:G1890,G1890,$E$1:E1890,E1890),"")</f>
        <v>14.17</v>
      </c>
      <c r="AJ1890">
        <f t="shared" si="179"/>
        <v>16</v>
      </c>
    </row>
    <row r="1891" spans="1:36" x14ac:dyDescent="0.25">
      <c r="A1891" s="14" t="s">
        <v>99</v>
      </c>
      <c r="B1891" t="s">
        <v>98</v>
      </c>
      <c r="C1891" t="s">
        <v>105</v>
      </c>
      <c r="D1891" s="13">
        <v>42376</v>
      </c>
      <c r="E1891">
        <v>3</v>
      </c>
      <c r="F1891">
        <v>500</v>
      </c>
      <c r="G1891" s="2" t="s">
        <v>87</v>
      </c>
      <c r="H1891" s="2" t="s">
        <v>12</v>
      </c>
      <c r="I1891">
        <v>5</v>
      </c>
      <c r="J1891" s="2" t="s">
        <v>77</v>
      </c>
      <c r="K1891" s="2">
        <v>450</v>
      </c>
      <c r="L1891" s="2"/>
      <c r="M1891" s="2" t="str">
        <f t="shared" si="174"/>
        <v/>
      </c>
      <c r="N1891">
        <v>1445.2805637378638</v>
      </c>
      <c r="O1891" s="2">
        <f t="shared" si="175"/>
        <v>144.52805637378637</v>
      </c>
      <c r="P1891" s="2">
        <f>IF(ISNUMBER(O1891),SUMIFS(O$1:$O1891,A$1:$A1891,A1891,C$1:$C1891,C1891,G$1:$G1891,G1891,E$1:$E1891,E1891),"")</f>
        <v>829.90746041977957</v>
      </c>
      <c r="U1891" t="str">
        <f t="shared" si="176"/>
        <v/>
      </c>
      <c r="V1891">
        <v>29.430902481079102</v>
      </c>
      <c r="W1891">
        <v>12.617456436157227</v>
      </c>
      <c r="X1891">
        <v>66.634605407714844</v>
      </c>
      <c r="Y1891">
        <v>50.108671188354492</v>
      </c>
      <c r="Z1891">
        <v>91.285755157470703</v>
      </c>
      <c r="AA1891">
        <v>12.181039810180664</v>
      </c>
      <c r="AB1891">
        <v>1.9489663696289062E-2</v>
      </c>
      <c r="AC1891" s="2">
        <f t="shared" si="177"/>
        <v>1.9489663696289062E-2</v>
      </c>
      <c r="AD1891">
        <v>10.661536865234375</v>
      </c>
      <c r="AE1891">
        <v>20.085149010768845</v>
      </c>
      <c r="AH1891" s="2">
        <f t="shared" si="178"/>
        <v>2.8170000000000002</v>
      </c>
      <c r="AI1891" s="2">
        <f>IF(ISNUMBER(AH1891),SUMIFS($AH$1:AH1891,$A$1:A1891,A1891,C$1:$C1891,C1891,$G$1:G1891,G1891,$E$1:E1891,E1891),"")</f>
        <v>19.079000000000001</v>
      </c>
      <c r="AJ1891">
        <f t="shared" si="179"/>
        <v>16</v>
      </c>
    </row>
    <row r="1892" spans="1:36" x14ac:dyDescent="0.25">
      <c r="A1892" s="14" t="s">
        <v>104</v>
      </c>
      <c r="B1892" t="s">
        <v>98</v>
      </c>
      <c r="C1892" t="s">
        <v>105</v>
      </c>
      <c r="D1892" s="13">
        <v>42376</v>
      </c>
      <c r="E1892">
        <v>4</v>
      </c>
      <c r="F1892">
        <v>0</v>
      </c>
      <c r="G1892" s="2" t="s">
        <v>87</v>
      </c>
      <c r="H1892" s="2" t="s">
        <v>12</v>
      </c>
      <c r="I1892">
        <v>5</v>
      </c>
      <c r="J1892" s="2" t="s">
        <v>77</v>
      </c>
      <c r="K1892" s="2">
        <v>0</v>
      </c>
      <c r="L1892" s="2"/>
      <c r="M1892" s="2" t="str">
        <f t="shared" si="174"/>
        <v/>
      </c>
      <c r="N1892">
        <v>182.62885678616016</v>
      </c>
      <c r="O1892" s="2">
        <f t="shared" si="175"/>
        <v>18.262885678616016</v>
      </c>
      <c r="P1892" s="2">
        <f>IF(ISNUMBER(O1892),SUMIFS(O$1:$O1892,A$1:$A1892,A1892,C$1:$C1892,C1892,G$1:$G1892,G1892,E$1:$E1892,E1892),"")</f>
        <v>146.32644949544436</v>
      </c>
      <c r="U1892" t="str">
        <f t="shared" si="176"/>
        <v/>
      </c>
      <c r="V1892">
        <v>24.58521842956543</v>
      </c>
      <c r="W1892">
        <v>27.92512321472168</v>
      </c>
      <c r="X1892">
        <v>74.031349182128906</v>
      </c>
      <c r="Y1892">
        <v>42.785432815551758</v>
      </c>
      <c r="Z1892">
        <v>92.119297027587891</v>
      </c>
      <c r="AA1892">
        <v>10.853166580200195</v>
      </c>
      <c r="AB1892">
        <v>1.7365066528320313E-2</v>
      </c>
      <c r="AC1892" s="2">
        <f t="shared" si="177"/>
        <v>1.7365066528320313E-2</v>
      </c>
      <c r="AD1892">
        <v>11.845015869140624</v>
      </c>
      <c r="AE1892">
        <v>26.966292134831459</v>
      </c>
      <c r="AH1892" s="2">
        <f t="shared" si="178"/>
        <v>0.317</v>
      </c>
      <c r="AI1892" s="2">
        <f>IF(ISNUMBER(AH1892),SUMIFS($AH$1:AH1892,$A$1:A1892,A1892,C$1:$C1892,C1892,$G$1:G1892,G1892,$E$1:E1892,E1892),"")</f>
        <v>2.8000000000000003</v>
      </c>
      <c r="AJ1892">
        <f t="shared" si="179"/>
        <v>16</v>
      </c>
    </row>
    <row r="1893" spans="1:36" x14ac:dyDescent="0.25">
      <c r="A1893" s="14" t="s">
        <v>103</v>
      </c>
      <c r="B1893" t="s">
        <v>98</v>
      </c>
      <c r="C1893" t="s">
        <v>105</v>
      </c>
      <c r="D1893" s="13">
        <v>42376</v>
      </c>
      <c r="E1893">
        <v>4</v>
      </c>
      <c r="F1893">
        <v>50</v>
      </c>
      <c r="G1893" s="2" t="s">
        <v>87</v>
      </c>
      <c r="H1893" s="2" t="s">
        <v>12</v>
      </c>
      <c r="I1893">
        <v>5</v>
      </c>
      <c r="J1893" s="2" t="s">
        <v>77</v>
      </c>
      <c r="K1893" s="2">
        <v>45</v>
      </c>
      <c r="L1893" s="2"/>
      <c r="M1893" s="2" t="str">
        <f t="shared" si="174"/>
        <v/>
      </c>
      <c r="N1893">
        <v>398.6028924232715</v>
      </c>
      <c r="O1893" s="2">
        <f t="shared" si="175"/>
        <v>39.860289242327148</v>
      </c>
      <c r="P1893" s="2">
        <f>IF(ISNUMBER(O1893),SUMIFS(O$1:$O1893,A$1:$A1893,A1893,C$1:$C1893,C1893,G$1:$G1893,G1893,E$1:$E1893,E1893),"")</f>
        <v>230.58681752736749</v>
      </c>
      <c r="U1893" t="str">
        <f t="shared" si="176"/>
        <v/>
      </c>
      <c r="V1893">
        <v>26.522273063659668</v>
      </c>
      <c r="W1893">
        <v>27.085983276367188</v>
      </c>
      <c r="X1893">
        <v>72.667179107666016</v>
      </c>
      <c r="Y1893">
        <v>46.385139465332031</v>
      </c>
      <c r="Z1893">
        <v>92.261615753173828</v>
      </c>
      <c r="AA1893">
        <v>12.783883094787598</v>
      </c>
      <c r="AB1893">
        <v>2.0454212951660156E-2</v>
      </c>
      <c r="AC1893" s="2">
        <f t="shared" si="177"/>
        <v>2.0454212951660156E-2</v>
      </c>
      <c r="AD1893">
        <v>11.626748657226562</v>
      </c>
      <c r="AE1893">
        <v>24.663553968689925</v>
      </c>
      <c r="AH1893" s="2">
        <f t="shared" si="178"/>
        <v>0.81499999999999995</v>
      </c>
      <c r="AI1893" s="2">
        <f>IF(ISNUMBER(AH1893),SUMIFS($AH$1:AH1893,$A$1:A1893,A1893,C$1:$C1893,C1893,$G$1:G1893,G1893,$E$1:E1893,E1893),"")</f>
        <v>4.4569999999999999</v>
      </c>
      <c r="AJ1893">
        <f t="shared" si="179"/>
        <v>16</v>
      </c>
    </row>
    <row r="1894" spans="1:36" x14ac:dyDescent="0.25">
      <c r="A1894" s="14" t="s">
        <v>102</v>
      </c>
      <c r="B1894" t="s">
        <v>98</v>
      </c>
      <c r="C1894" t="s">
        <v>105</v>
      </c>
      <c r="D1894" s="13">
        <v>42376</v>
      </c>
      <c r="E1894">
        <v>4</v>
      </c>
      <c r="F1894">
        <v>100</v>
      </c>
      <c r="G1894" s="2" t="s">
        <v>87</v>
      </c>
      <c r="H1894" s="2" t="s">
        <v>12</v>
      </c>
      <c r="I1894">
        <v>5</v>
      </c>
      <c r="J1894" s="2" t="s">
        <v>77</v>
      </c>
      <c r="K1894" s="2">
        <v>90</v>
      </c>
      <c r="L1894" s="2"/>
      <c r="M1894" s="2" t="str">
        <f t="shared" si="174"/>
        <v/>
      </c>
      <c r="N1894">
        <v>242.78070364803753</v>
      </c>
      <c r="O1894" s="2">
        <f t="shared" si="175"/>
        <v>24.278070364803753</v>
      </c>
      <c r="P1894" s="2">
        <f>IF(ISNUMBER(O1894),SUMIFS(O$1:$O1894,A$1:$A1894,A1894,C$1:$C1894,C1894,G$1:$G1894,G1894,E$1:$E1894,E1894),"")</f>
        <v>460.19209929240799</v>
      </c>
      <c r="U1894" t="str">
        <f t="shared" si="176"/>
        <v/>
      </c>
      <c r="V1894">
        <v>25.078287124633789</v>
      </c>
      <c r="W1894">
        <v>31.132280349731445</v>
      </c>
      <c r="X1894">
        <v>75.223854064941406</v>
      </c>
      <c r="Y1894">
        <v>43.40437126159668</v>
      </c>
      <c r="Z1894">
        <v>92.725082397460938</v>
      </c>
      <c r="AA1894">
        <v>10.063960075378418</v>
      </c>
      <c r="AB1894">
        <v>1.6102336120605468E-2</v>
      </c>
      <c r="AC1894" s="2">
        <f t="shared" si="177"/>
        <v>1.6102336120605468E-2</v>
      </c>
      <c r="AD1894">
        <v>12.035816650390625</v>
      </c>
      <c r="AE1894">
        <v>26.071336925840395</v>
      </c>
      <c r="AH1894" s="2">
        <f t="shared" si="178"/>
        <v>0.39100000000000001</v>
      </c>
      <c r="AI1894" s="2">
        <f>IF(ISNUMBER(AH1894),SUMIFS($AH$1:AH1894,$A$1:A1894,A1894,C$1:$C1894,C1894,$G$1:G1894,G1894,$E$1:E1894,E1894),"")</f>
        <v>8.9329999999999998</v>
      </c>
      <c r="AJ1894">
        <f t="shared" si="179"/>
        <v>16</v>
      </c>
    </row>
    <row r="1895" spans="1:36" x14ac:dyDescent="0.25">
      <c r="A1895" s="14" t="s">
        <v>101</v>
      </c>
      <c r="B1895" t="s">
        <v>98</v>
      </c>
      <c r="C1895" t="s">
        <v>105</v>
      </c>
      <c r="D1895" s="13">
        <v>42376</v>
      </c>
      <c r="E1895">
        <v>4</v>
      </c>
      <c r="F1895">
        <v>200</v>
      </c>
      <c r="G1895" s="2" t="s">
        <v>87</v>
      </c>
      <c r="H1895" s="2" t="s">
        <v>12</v>
      </c>
      <c r="I1895">
        <v>5</v>
      </c>
      <c r="J1895" s="2" t="s">
        <v>77</v>
      </c>
      <c r="K1895" s="2">
        <v>180</v>
      </c>
      <c r="L1895" s="2"/>
      <c r="M1895" s="2" t="str">
        <f t="shared" si="174"/>
        <v/>
      </c>
      <c r="N1895">
        <v>928.89726545967892</v>
      </c>
      <c r="O1895" s="2">
        <f t="shared" si="175"/>
        <v>92.889726545967889</v>
      </c>
      <c r="P1895" s="2">
        <f>IF(ISNUMBER(O1895),SUMIFS(O$1:$O1895,A$1:$A1895,A1895,C$1:$C1895,C1895,G$1:$G1895,G1895,E$1:$E1895,E1895),"")</f>
        <v>467.52873148103777</v>
      </c>
      <c r="U1895" t="str">
        <f t="shared" si="176"/>
        <v/>
      </c>
      <c r="V1895">
        <v>25.841693878173828</v>
      </c>
      <c r="W1895">
        <v>27.320335388183594</v>
      </c>
      <c r="X1895">
        <v>73.823986053466797</v>
      </c>
      <c r="Y1895">
        <v>45.088586807250977</v>
      </c>
      <c r="Z1895">
        <v>92.532386779785156</v>
      </c>
      <c r="AA1895">
        <v>11.89686393737793</v>
      </c>
      <c r="AB1895">
        <v>1.9034982299804687E-2</v>
      </c>
      <c r="AC1895" s="2">
        <f t="shared" si="177"/>
        <v>1.9034982299804687E-2</v>
      </c>
      <c r="AD1895">
        <v>11.811837768554687</v>
      </c>
      <c r="AE1895">
        <v>24.937724882369221</v>
      </c>
      <c r="AH1895" s="2">
        <f t="shared" si="178"/>
        <v>1.768</v>
      </c>
      <c r="AI1895" s="2">
        <f>IF(ISNUMBER(AH1895),SUMIFS($AH$1:AH1895,$A$1:A1895,A1895,C$1:$C1895,C1895,$G$1:G1895,G1895,$E$1:E1895,E1895),"")</f>
        <v>9.604000000000001</v>
      </c>
      <c r="AJ1895">
        <f t="shared" si="179"/>
        <v>16</v>
      </c>
    </row>
    <row r="1896" spans="1:36" x14ac:dyDescent="0.25">
      <c r="A1896" s="14" t="s">
        <v>100</v>
      </c>
      <c r="B1896" t="s">
        <v>98</v>
      </c>
      <c r="C1896" t="s">
        <v>105</v>
      </c>
      <c r="D1896" s="13">
        <v>42376</v>
      </c>
      <c r="E1896">
        <v>4</v>
      </c>
      <c r="F1896">
        <v>350</v>
      </c>
      <c r="G1896" s="2" t="s">
        <v>87</v>
      </c>
      <c r="H1896" s="2" t="s">
        <v>12</v>
      </c>
      <c r="I1896">
        <v>5</v>
      </c>
      <c r="J1896" s="2" t="s">
        <v>77</v>
      </c>
      <c r="K1896" s="2">
        <v>350</v>
      </c>
      <c r="L1896" s="2"/>
      <c r="M1896" s="2" t="str">
        <f t="shared" si="174"/>
        <v/>
      </c>
      <c r="N1896">
        <v>276.84743783020281</v>
      </c>
      <c r="O1896" s="2">
        <f t="shared" si="175"/>
        <v>27.684743783020281</v>
      </c>
      <c r="P1896" s="2">
        <f>IF(ISNUMBER(O1896),SUMIFS(O$1:$O1896,A$1:$A1896,A1896,C$1:$C1896,C1896,G$1:$G1896,G1896,E$1:$E1896,E1896),"")</f>
        <v>467.7962832664972</v>
      </c>
      <c r="U1896" t="str">
        <f t="shared" si="176"/>
        <v/>
      </c>
      <c r="V1896">
        <v>24.105924606323242</v>
      </c>
      <c r="W1896">
        <v>28.62401294708252</v>
      </c>
      <c r="X1896">
        <v>74.513126373291016</v>
      </c>
      <c r="Y1896">
        <v>40.175144195556641</v>
      </c>
      <c r="Z1896">
        <v>91.839427947998047</v>
      </c>
      <c r="AA1896">
        <v>10.423772811889648</v>
      </c>
      <c r="AB1896">
        <v>1.6678036499023437E-2</v>
      </c>
      <c r="AC1896" s="2">
        <f t="shared" si="177"/>
        <v>1.6678036499023437E-2</v>
      </c>
      <c r="AD1896">
        <v>11.922100219726563</v>
      </c>
      <c r="AE1896">
        <v>25.155848918225161</v>
      </c>
      <c r="AH1896" s="2">
        <f t="shared" si="178"/>
        <v>0.46200000000000002</v>
      </c>
      <c r="AI1896" s="2">
        <f>IF(ISNUMBER(AH1896),SUMIFS($AH$1:AH1896,$A$1:A1896,A1896,C$1:$C1896,C1896,$G$1:G1896,G1896,$E$1:E1896,E1896),"")</f>
        <v>10.212</v>
      </c>
      <c r="AJ1896">
        <f t="shared" si="179"/>
        <v>16</v>
      </c>
    </row>
    <row r="1897" spans="1:36" x14ac:dyDescent="0.25">
      <c r="A1897" s="14" t="s">
        <v>99</v>
      </c>
      <c r="B1897" t="s">
        <v>98</v>
      </c>
      <c r="C1897" t="s">
        <v>105</v>
      </c>
      <c r="D1897" s="13">
        <v>42376</v>
      </c>
      <c r="E1897">
        <v>4</v>
      </c>
      <c r="F1897">
        <v>500</v>
      </c>
      <c r="G1897" s="2" t="s">
        <v>87</v>
      </c>
      <c r="H1897" s="2" t="s">
        <v>12</v>
      </c>
      <c r="I1897">
        <v>5</v>
      </c>
      <c r="J1897" s="2" t="s">
        <v>77</v>
      </c>
      <c r="K1897" s="2">
        <v>450</v>
      </c>
      <c r="L1897" s="2"/>
      <c r="M1897" s="2" t="str">
        <f t="shared" si="174"/>
        <v/>
      </c>
      <c r="N1897">
        <v>1017.3216761452057</v>
      </c>
      <c r="O1897" s="2">
        <f t="shared" si="175"/>
        <v>101.73216761452058</v>
      </c>
      <c r="P1897" s="2">
        <f>IF(ISNUMBER(O1897),SUMIFS(O$1:$O1897,A$1:$A1897,A1897,C$1:$C1897,C1897,G$1:$G1897,G1897,E$1:$E1897,E1897),"")</f>
        <v>755.41833140563642</v>
      </c>
      <c r="U1897" t="str">
        <f t="shared" si="176"/>
        <v/>
      </c>
      <c r="V1897">
        <v>24.080870628356934</v>
      </c>
      <c r="W1897">
        <v>30.662093162536621</v>
      </c>
      <c r="X1897">
        <v>75.814243316650391</v>
      </c>
      <c r="Y1897">
        <v>42.236152648925781</v>
      </c>
      <c r="Z1897">
        <v>92.571147918701172</v>
      </c>
      <c r="AA1897">
        <v>9.9967451095581055</v>
      </c>
      <c r="AB1897">
        <v>1.5994792175292968E-2</v>
      </c>
      <c r="AC1897" s="2">
        <f t="shared" si="177"/>
        <v>1.5994792175292968E-2</v>
      </c>
      <c r="AD1897">
        <v>12.130278930664062</v>
      </c>
      <c r="AE1897">
        <v>22.673796791443852</v>
      </c>
      <c r="AH1897" s="2">
        <f t="shared" si="178"/>
        <v>1.627</v>
      </c>
      <c r="AI1897" s="2">
        <f>IF(ISNUMBER(AH1897),SUMIFS($AH$1:AH1897,$A$1:A1897,A1897,C$1:$C1897,C1897,$G$1:G1897,G1897,$E$1:E1897,E1897),"")</f>
        <v>18.895</v>
      </c>
      <c r="AJ1897">
        <f t="shared" si="179"/>
        <v>16</v>
      </c>
    </row>
    <row r="1898" spans="1:36" x14ac:dyDescent="0.25">
      <c r="A1898" s="14" t="s">
        <v>104</v>
      </c>
      <c r="B1898" t="s">
        <v>98</v>
      </c>
      <c r="C1898" t="s">
        <v>105</v>
      </c>
      <c r="D1898" s="13">
        <v>42404</v>
      </c>
      <c r="E1898">
        <v>1</v>
      </c>
      <c r="F1898">
        <v>0</v>
      </c>
      <c r="G1898" s="2" t="s">
        <v>87</v>
      </c>
      <c r="H1898" s="2" t="s">
        <v>12</v>
      </c>
      <c r="I1898">
        <v>6</v>
      </c>
      <c r="J1898" s="2" t="s">
        <v>77</v>
      </c>
      <c r="K1898" s="2">
        <v>0</v>
      </c>
      <c r="L1898" s="2"/>
      <c r="M1898" s="2" t="str">
        <f t="shared" si="174"/>
        <v/>
      </c>
      <c r="N1898">
        <v>213.93583334591898</v>
      </c>
      <c r="O1898" s="2">
        <f t="shared" si="175"/>
        <v>21.393583334591899</v>
      </c>
      <c r="P1898" s="2">
        <f>IF(ISNUMBER(O1898),SUMIFS(O$1:$O1898,A$1:$A1898,A1898,C$1:$C1898,C1898,G$1:$G1898,G1898,E$1:$E1898,E1898),"")</f>
        <v>193.03980264472244</v>
      </c>
      <c r="U1898" t="str">
        <f t="shared" si="176"/>
        <v/>
      </c>
      <c r="V1898">
        <v>26.454999999999998</v>
      </c>
      <c r="W1898">
        <v>20.424999999999997</v>
      </c>
      <c r="X1898">
        <v>71.694999999999993</v>
      </c>
      <c r="Y1898">
        <v>47.769999999999996</v>
      </c>
      <c r="Z1898">
        <v>91.905000000000001</v>
      </c>
      <c r="AA1898">
        <v>13.71</v>
      </c>
      <c r="AB1898">
        <v>2.1936000000000001E-2</v>
      </c>
      <c r="AC1898" s="2">
        <f t="shared" si="177"/>
        <v>2.1936000000000001E-2</v>
      </c>
      <c r="AD1898">
        <v>11.4712</v>
      </c>
      <c r="AE1898">
        <v>21.059308594988899</v>
      </c>
      <c r="AH1898" s="2">
        <f t="shared" si="178"/>
        <v>0.46899999999999997</v>
      </c>
      <c r="AI1898" s="2">
        <f>IF(ISNUMBER(AH1898),SUMIFS($AH$1:AH1898,$A$1:A1898,A1898,C$1:$C1898,C1898,$G$1:G1898,G1898,$E$1:E1898,E1898),"")</f>
        <v>3.8439999999999999</v>
      </c>
      <c r="AJ1898">
        <f t="shared" si="179"/>
        <v>16</v>
      </c>
    </row>
    <row r="1899" spans="1:36" x14ac:dyDescent="0.25">
      <c r="A1899" s="14" t="s">
        <v>103</v>
      </c>
      <c r="B1899" t="s">
        <v>98</v>
      </c>
      <c r="C1899" t="s">
        <v>105</v>
      </c>
      <c r="D1899" s="13">
        <v>42404</v>
      </c>
      <c r="E1899">
        <v>1</v>
      </c>
      <c r="F1899">
        <v>50</v>
      </c>
      <c r="G1899" s="2" t="s">
        <v>87</v>
      </c>
      <c r="H1899" s="2" t="s">
        <v>12</v>
      </c>
      <c r="I1899">
        <v>6</v>
      </c>
      <c r="J1899" s="2" t="s">
        <v>77</v>
      </c>
      <c r="K1899" s="2">
        <v>45</v>
      </c>
      <c r="L1899" s="2"/>
      <c r="M1899" s="2" t="str">
        <f t="shared" si="174"/>
        <v/>
      </c>
      <c r="N1899">
        <v>459.62268184490409</v>
      </c>
      <c r="O1899" s="2">
        <f t="shared" si="175"/>
        <v>45.962268184490412</v>
      </c>
      <c r="P1899" s="2">
        <f>IF(ISNUMBER(O1899),SUMIFS(O$1:$O1899,A$1:$A1899,A1899,C$1:$C1899,C1899,G$1:$G1899,G1899,E$1:$E1899,E1899),"")</f>
        <v>305.54408557621144</v>
      </c>
      <c r="U1899" t="str">
        <f t="shared" si="176"/>
        <v/>
      </c>
      <c r="V1899">
        <v>26.57</v>
      </c>
      <c r="W1899">
        <v>20.655000000000001</v>
      </c>
      <c r="X1899">
        <v>70.675000000000011</v>
      </c>
      <c r="Y1899">
        <v>48.394999999999996</v>
      </c>
      <c r="Z1899">
        <v>90.259999999999991</v>
      </c>
      <c r="AA1899">
        <v>13.414999999999999</v>
      </c>
      <c r="AB1899">
        <v>2.1463999999999997E-2</v>
      </c>
      <c r="AC1899" s="2">
        <f t="shared" si="177"/>
        <v>2.1463999999999997E-2</v>
      </c>
      <c r="AD1899">
        <v>11.308000000000002</v>
      </c>
      <c r="AE1899">
        <v>21.71717171717172</v>
      </c>
      <c r="AH1899" s="2">
        <f t="shared" si="178"/>
        <v>0.98699999999999999</v>
      </c>
      <c r="AI1899" s="2">
        <f>IF(ISNUMBER(AH1899),SUMIFS($AH$1:AH1899,$A$1:A1899,A1899,C$1:$C1899,C1899,$G$1:G1899,G1899,$E$1:E1899,E1899),"")</f>
        <v>6.3559999999999999</v>
      </c>
      <c r="AJ1899">
        <f t="shared" si="179"/>
        <v>16</v>
      </c>
    </row>
    <row r="1900" spans="1:36" x14ac:dyDescent="0.25">
      <c r="A1900" s="14" t="s">
        <v>102</v>
      </c>
      <c r="B1900" t="s">
        <v>98</v>
      </c>
      <c r="C1900" t="s">
        <v>105</v>
      </c>
      <c r="D1900" s="13">
        <v>42404</v>
      </c>
      <c r="E1900">
        <v>1</v>
      </c>
      <c r="F1900">
        <v>100</v>
      </c>
      <c r="G1900" s="2" t="s">
        <v>87</v>
      </c>
      <c r="H1900" s="2" t="s">
        <v>12</v>
      </c>
      <c r="I1900">
        <v>6</v>
      </c>
      <c r="J1900" s="2" t="s">
        <v>77</v>
      </c>
      <c r="K1900" s="2">
        <v>90</v>
      </c>
      <c r="L1900" s="2"/>
      <c r="M1900" s="2" t="str">
        <f t="shared" si="174"/>
        <v/>
      </c>
      <c r="N1900">
        <v>460.82949308755764</v>
      </c>
      <c r="O1900" s="2">
        <f t="shared" si="175"/>
        <v>46.082949308755765</v>
      </c>
      <c r="P1900" s="2">
        <f>IF(ISNUMBER(O1900),SUMIFS(O$1:$O1900,A$1:$A1900,A1900,C$1:$C1900,C1900,G$1:$G1900,G1900,E$1:$E1900,E1900),"")</f>
        <v>306.82611824197386</v>
      </c>
      <c r="U1900" t="str">
        <f t="shared" si="176"/>
        <v/>
      </c>
      <c r="V1900">
        <v>25.73</v>
      </c>
      <c r="W1900">
        <v>19.990000000000002</v>
      </c>
      <c r="X1900">
        <v>73.204999999999998</v>
      </c>
      <c r="Y1900">
        <v>45.620000000000005</v>
      </c>
      <c r="Z1900">
        <v>91.425000000000011</v>
      </c>
      <c r="AA1900">
        <v>14.42</v>
      </c>
      <c r="AB1900">
        <v>2.3071999999999999E-2</v>
      </c>
      <c r="AC1900" s="2">
        <f t="shared" si="177"/>
        <v>2.3071999999999999E-2</v>
      </c>
      <c r="AD1900">
        <v>11.7128</v>
      </c>
      <c r="AE1900">
        <v>21.774193548387096</v>
      </c>
      <c r="AH1900" s="2">
        <f t="shared" si="178"/>
        <v>1.0629999999999999</v>
      </c>
      <c r="AI1900" s="2">
        <f>IF(ISNUMBER(AH1900),SUMIFS($AH$1:AH1900,$A$1:A1900,A1900,C$1:$C1900,C1900,$G$1:G1900,G1900,$E$1:E1900,E1900),"")</f>
        <v>6.1229999999999993</v>
      </c>
      <c r="AJ1900">
        <f t="shared" si="179"/>
        <v>16</v>
      </c>
    </row>
    <row r="1901" spans="1:36" x14ac:dyDescent="0.25">
      <c r="A1901" s="14" t="s">
        <v>101</v>
      </c>
      <c r="B1901" t="s">
        <v>98</v>
      </c>
      <c r="C1901" t="s">
        <v>105</v>
      </c>
      <c r="D1901" s="13">
        <v>42404</v>
      </c>
      <c r="E1901">
        <v>1</v>
      </c>
      <c r="F1901">
        <v>200</v>
      </c>
      <c r="G1901" s="2" t="s">
        <v>87</v>
      </c>
      <c r="H1901" s="2" t="s">
        <v>12</v>
      </c>
      <c r="I1901">
        <v>6</v>
      </c>
      <c r="J1901" s="2" t="s">
        <v>77</v>
      </c>
      <c r="K1901" s="2">
        <v>180</v>
      </c>
      <c r="L1901" s="2"/>
      <c r="M1901" s="2" t="str">
        <f t="shared" si="174"/>
        <v/>
      </c>
      <c r="N1901">
        <v>509.86355127992817</v>
      </c>
      <c r="O1901" s="2">
        <f t="shared" si="175"/>
        <v>50.986355127992816</v>
      </c>
      <c r="P1901" s="2">
        <f>IF(ISNUMBER(O1901),SUMIFS(O$1:$O1901,A$1:$A1901,A1901,C$1:$C1901,C1901,G$1:$G1901,G1901,E$1:$E1901,E1901),"")</f>
        <v>490.39169076280172</v>
      </c>
      <c r="U1901" t="str">
        <f t="shared" si="176"/>
        <v/>
      </c>
      <c r="V1901">
        <v>25.734999999999999</v>
      </c>
      <c r="W1901">
        <v>22.094999999999999</v>
      </c>
      <c r="X1901">
        <v>72.55</v>
      </c>
      <c r="Y1901">
        <v>47.465000000000003</v>
      </c>
      <c r="Z1901">
        <v>91.75</v>
      </c>
      <c r="AA1901">
        <v>13.84</v>
      </c>
      <c r="AB1901">
        <v>2.2144E-2</v>
      </c>
      <c r="AC1901" s="2">
        <f t="shared" si="177"/>
        <v>2.2144E-2</v>
      </c>
      <c r="AD1901">
        <v>11.608000000000001</v>
      </c>
      <c r="AE1901">
        <v>20.07587733164717</v>
      </c>
      <c r="AH1901" s="2">
        <f t="shared" si="178"/>
        <v>1.129</v>
      </c>
      <c r="AI1901" s="2">
        <f>IF(ISNUMBER(AH1901),SUMIFS($AH$1:AH1901,$A$1:A1901,A1901,C$1:$C1901,C1901,$G$1:G1901,G1901,$E$1:E1901,E1901),"")</f>
        <v>10.151</v>
      </c>
      <c r="AJ1901">
        <f t="shared" si="179"/>
        <v>16</v>
      </c>
    </row>
    <row r="1902" spans="1:36" x14ac:dyDescent="0.25">
      <c r="A1902" s="14" t="s">
        <v>100</v>
      </c>
      <c r="B1902" t="s">
        <v>98</v>
      </c>
      <c r="C1902" t="s">
        <v>105</v>
      </c>
      <c r="D1902" s="13">
        <v>42404</v>
      </c>
      <c r="E1902">
        <v>1</v>
      </c>
      <c r="F1902">
        <v>350</v>
      </c>
      <c r="G1902" s="2" t="s">
        <v>87</v>
      </c>
      <c r="H1902" s="2" t="s">
        <v>12</v>
      </c>
      <c r="I1902">
        <v>6</v>
      </c>
      <c r="J1902" s="2" t="s">
        <v>77</v>
      </c>
      <c r="K1902" s="2">
        <v>350</v>
      </c>
      <c r="L1902" s="2"/>
      <c r="M1902" s="2" t="str">
        <f t="shared" si="174"/>
        <v/>
      </c>
      <c r="N1902">
        <v>1196.53537835356</v>
      </c>
      <c r="O1902" s="2">
        <f t="shared" si="175"/>
        <v>119.65353783535599</v>
      </c>
      <c r="P1902" s="2">
        <f>IF(ISNUMBER(O1902),SUMIFS(O$1:$O1902,A$1:$A1902,A1902,C$1:$C1902,C1902,G$1:$G1902,G1902,E$1:$E1902,E1902),"")</f>
        <v>832.77529871548757</v>
      </c>
      <c r="U1902" t="str">
        <f t="shared" si="176"/>
        <v/>
      </c>
      <c r="V1902">
        <v>26.725000000000001</v>
      </c>
      <c r="W1902">
        <v>20.055</v>
      </c>
      <c r="X1902">
        <v>73.405000000000001</v>
      </c>
      <c r="Y1902">
        <v>47.795000000000002</v>
      </c>
      <c r="Z1902">
        <v>91.86</v>
      </c>
      <c r="AA1902">
        <v>15</v>
      </c>
      <c r="AB1902">
        <v>2.4E-2</v>
      </c>
      <c r="AC1902" s="2">
        <f t="shared" si="177"/>
        <v>2.4E-2</v>
      </c>
      <c r="AD1902">
        <v>11.7448</v>
      </c>
      <c r="AE1902">
        <v>17.420147420147419</v>
      </c>
      <c r="AH1902" s="2">
        <f t="shared" si="178"/>
        <v>2.8719999999999999</v>
      </c>
      <c r="AI1902" s="2">
        <f>IF(ISNUMBER(AH1902),SUMIFS($AH$1:AH1902,$A$1:A1902,A1902,C$1:$C1902,C1902,$G$1:G1902,G1902,$E$1:E1902,E1902),"")</f>
        <v>20.283999999999999</v>
      </c>
      <c r="AJ1902">
        <f t="shared" si="179"/>
        <v>16</v>
      </c>
    </row>
    <row r="1903" spans="1:36" x14ac:dyDescent="0.25">
      <c r="A1903" s="14" t="s">
        <v>99</v>
      </c>
      <c r="B1903" t="s">
        <v>98</v>
      </c>
      <c r="C1903" t="s">
        <v>105</v>
      </c>
      <c r="D1903" s="13">
        <v>42404</v>
      </c>
      <c r="E1903">
        <v>1</v>
      </c>
      <c r="F1903">
        <v>500</v>
      </c>
      <c r="G1903" s="2" t="s">
        <v>87</v>
      </c>
      <c r="H1903" s="2" t="s">
        <v>12</v>
      </c>
      <c r="I1903">
        <v>6</v>
      </c>
      <c r="J1903" s="2" t="s">
        <v>77</v>
      </c>
      <c r="K1903" s="2">
        <v>450</v>
      </c>
      <c r="L1903" s="2"/>
      <c r="M1903" s="2" t="str">
        <f t="shared" si="174"/>
        <v/>
      </c>
      <c r="N1903">
        <v>1024.3118729185951</v>
      </c>
      <c r="O1903" s="2">
        <f t="shared" si="175"/>
        <v>102.43118729185952</v>
      </c>
      <c r="P1903" s="2">
        <f>IF(ISNUMBER(O1903),SUMIFS(O$1:$O1903,A$1:$A1903,A1903,C$1:$C1903,C1903,G$1:$G1903,G1903,E$1:$E1903,E1903),"")</f>
        <v>869.84475832809687</v>
      </c>
      <c r="U1903" t="str">
        <f t="shared" si="176"/>
        <v/>
      </c>
      <c r="V1903">
        <v>26.875</v>
      </c>
      <c r="W1903">
        <v>14.76</v>
      </c>
      <c r="X1903">
        <v>70.314999999999998</v>
      </c>
      <c r="Y1903">
        <v>48.594999999999999</v>
      </c>
      <c r="Z1903">
        <v>91.295000000000002</v>
      </c>
      <c r="AA1903">
        <v>18.27</v>
      </c>
      <c r="AB1903">
        <v>2.9232000000000001E-2</v>
      </c>
      <c r="AC1903" s="2">
        <f t="shared" si="177"/>
        <v>2.9232000000000001E-2</v>
      </c>
      <c r="AD1903">
        <v>11.250399999999999</v>
      </c>
      <c r="AE1903">
        <v>15.713875323182991</v>
      </c>
      <c r="AH1903" s="2">
        <f t="shared" si="178"/>
        <v>2.9940000000000002</v>
      </c>
      <c r="AI1903" s="2">
        <f>IF(ISNUMBER(AH1903),SUMIFS($AH$1:AH1903,$A$1:A1903,A1903,C$1:$C1903,C1903,$G$1:G1903,G1903,$E$1:E1903,E1903),"")</f>
        <v>22.662000000000003</v>
      </c>
      <c r="AJ1903">
        <f t="shared" si="179"/>
        <v>16</v>
      </c>
    </row>
    <row r="1904" spans="1:36" x14ac:dyDescent="0.25">
      <c r="A1904" s="14" t="s">
        <v>104</v>
      </c>
      <c r="B1904" t="s">
        <v>98</v>
      </c>
      <c r="C1904" t="s">
        <v>105</v>
      </c>
      <c r="D1904" s="13">
        <v>42404</v>
      </c>
      <c r="E1904">
        <v>2</v>
      </c>
      <c r="F1904">
        <v>0</v>
      </c>
      <c r="G1904" s="2" t="s">
        <v>87</v>
      </c>
      <c r="H1904" s="2" t="s">
        <v>12</v>
      </c>
      <c r="I1904">
        <v>6</v>
      </c>
      <c r="J1904" s="2" t="s">
        <v>77</v>
      </c>
      <c r="K1904" s="2">
        <v>0</v>
      </c>
      <c r="L1904" s="2"/>
      <c r="M1904" s="2" t="str">
        <f t="shared" si="174"/>
        <v/>
      </c>
      <c r="N1904">
        <v>282.59377145353557</v>
      </c>
      <c r="O1904" s="2">
        <f t="shared" si="175"/>
        <v>28.259377145353557</v>
      </c>
      <c r="P1904" s="2">
        <f>IF(ISNUMBER(O1904),SUMIFS(O$1:$O1904,A$1:$A1904,A1904,C$1:$C1904,C1904,G$1:$G1904,G1904,E$1:$E1904,E1904),"")</f>
        <v>216.17172569748783</v>
      </c>
      <c r="U1904" t="str">
        <f t="shared" si="176"/>
        <v/>
      </c>
      <c r="V1904">
        <v>24.965</v>
      </c>
      <c r="W1904">
        <v>23.475000000000001</v>
      </c>
      <c r="X1904">
        <v>73.504999999999995</v>
      </c>
      <c r="Y1904">
        <v>45.87</v>
      </c>
      <c r="Z1904">
        <v>92.699999999999989</v>
      </c>
      <c r="AA1904">
        <v>13.940000000000001</v>
      </c>
      <c r="AB1904">
        <v>2.2304000000000004E-2</v>
      </c>
      <c r="AC1904" s="2">
        <f t="shared" si="177"/>
        <v>2.2304000000000004E-2</v>
      </c>
      <c r="AD1904">
        <v>11.7608</v>
      </c>
      <c r="AE1904">
        <v>22.254259501965926</v>
      </c>
      <c r="AH1904" s="2">
        <f t="shared" si="178"/>
        <v>0.63</v>
      </c>
      <c r="AI1904" s="2">
        <f>IF(ISNUMBER(AH1904),SUMIFS($AH$1:AH1904,$A$1:A1904,A1904,C$1:$C1904,C1904,$G$1:G1904,G1904,$E$1:E1904,E1904),"")</f>
        <v>4.6029999999999998</v>
      </c>
      <c r="AJ1904">
        <f t="shared" si="179"/>
        <v>16</v>
      </c>
    </row>
    <row r="1905" spans="1:36" x14ac:dyDescent="0.25">
      <c r="A1905" s="14" t="s">
        <v>103</v>
      </c>
      <c r="B1905" t="s">
        <v>98</v>
      </c>
      <c r="C1905" t="s">
        <v>105</v>
      </c>
      <c r="D1905" s="13">
        <v>42404</v>
      </c>
      <c r="E1905">
        <v>2</v>
      </c>
      <c r="F1905">
        <v>50</v>
      </c>
      <c r="G1905" s="2" t="s">
        <v>87</v>
      </c>
      <c r="H1905" s="2" t="s">
        <v>12</v>
      </c>
      <c r="I1905">
        <v>6</v>
      </c>
      <c r="J1905" s="2" t="s">
        <v>77</v>
      </c>
      <c r="K1905" s="2">
        <v>45</v>
      </c>
      <c r="L1905" s="2"/>
      <c r="M1905" s="2" t="str">
        <f t="shared" si="174"/>
        <v/>
      </c>
      <c r="N1905">
        <v>786.87167601349256</v>
      </c>
      <c r="O1905" s="2">
        <f t="shared" si="175"/>
        <v>78.687167601349259</v>
      </c>
      <c r="P1905" s="2">
        <f>IF(ISNUMBER(O1905),SUMIFS(O$1:$O1905,A$1:$A1905,A1905,C$1:$C1905,C1905,G$1:$G1905,G1905,E$1:$E1905,E1905),"")</f>
        <v>395.21603315554586</v>
      </c>
      <c r="U1905" t="str">
        <f t="shared" si="176"/>
        <v/>
      </c>
      <c r="V1905">
        <v>25.645</v>
      </c>
      <c r="W1905">
        <v>22.13</v>
      </c>
      <c r="X1905">
        <v>72.52000000000001</v>
      </c>
      <c r="Y1905">
        <v>46.225000000000001</v>
      </c>
      <c r="Z1905">
        <v>91.240000000000009</v>
      </c>
      <c r="AA1905">
        <v>14.16</v>
      </c>
      <c r="AB1905">
        <v>2.2655999999999999E-2</v>
      </c>
      <c r="AC1905" s="2">
        <f t="shared" si="177"/>
        <v>2.2655999999999999E-2</v>
      </c>
      <c r="AD1905">
        <v>11.603200000000001</v>
      </c>
      <c r="AE1905">
        <v>19.872524470748921</v>
      </c>
      <c r="AH1905" s="2">
        <f t="shared" si="178"/>
        <v>1.7829999999999999</v>
      </c>
      <c r="AI1905" s="2">
        <f>IF(ISNUMBER(AH1905),SUMIFS($AH$1:AH1905,$A$1:A1905,A1905,C$1:$C1905,C1905,$G$1:G1905,G1905,$E$1:E1905,E1905),"")</f>
        <v>8.9030000000000005</v>
      </c>
      <c r="AJ1905">
        <f t="shared" si="179"/>
        <v>16</v>
      </c>
    </row>
    <row r="1906" spans="1:36" x14ac:dyDescent="0.25">
      <c r="A1906" s="14" t="s">
        <v>102</v>
      </c>
      <c r="B1906" t="s">
        <v>98</v>
      </c>
      <c r="C1906" t="s">
        <v>105</v>
      </c>
      <c r="D1906" s="13">
        <v>42404</v>
      </c>
      <c r="E1906">
        <v>2</v>
      </c>
      <c r="F1906">
        <v>100</v>
      </c>
      <c r="G1906" s="2" t="s">
        <v>87</v>
      </c>
      <c r="H1906" s="2" t="s">
        <v>12</v>
      </c>
      <c r="I1906">
        <v>6</v>
      </c>
      <c r="J1906" s="2" t="s">
        <v>77</v>
      </c>
      <c r="K1906" s="2">
        <v>90</v>
      </c>
      <c r="L1906" s="2"/>
      <c r="M1906" s="2" t="str">
        <f t="shared" si="174"/>
        <v/>
      </c>
      <c r="N1906">
        <v>456.0355234344251</v>
      </c>
      <c r="O1906" s="2">
        <f t="shared" si="175"/>
        <v>45.603552343442509</v>
      </c>
      <c r="P1906" s="2">
        <f>IF(ISNUMBER(O1906),SUMIFS(O$1:$O1906,A$1:$A1906,A1906,C$1:$C1906,C1906,G$1:$G1906,G1906,E$1:$E1906,E1906),"")</f>
        <v>443.12749621992015</v>
      </c>
      <c r="U1906" t="str">
        <f t="shared" si="176"/>
        <v/>
      </c>
      <c r="V1906">
        <v>25.995000000000001</v>
      </c>
      <c r="W1906">
        <v>23.060000000000002</v>
      </c>
      <c r="X1906">
        <v>72.97999999999999</v>
      </c>
      <c r="Y1906">
        <v>47.034999999999997</v>
      </c>
      <c r="Z1906">
        <v>91.844999999999999</v>
      </c>
      <c r="AA1906">
        <v>12.91</v>
      </c>
      <c r="AB1906">
        <v>2.0655999999999997E-2</v>
      </c>
      <c r="AC1906" s="2">
        <f t="shared" si="177"/>
        <v>2.0655999999999997E-2</v>
      </c>
      <c r="AD1906">
        <v>11.676799999999998</v>
      </c>
      <c r="AE1906">
        <v>20.718921617573642</v>
      </c>
      <c r="AH1906" s="2">
        <f t="shared" si="178"/>
        <v>0.94199999999999995</v>
      </c>
      <c r="AI1906" s="2">
        <f>IF(ISNUMBER(AH1906),SUMIFS($AH$1:AH1906,$A$1:A1906,A1906,C$1:$C1906,C1906,$G$1:G1906,G1906,$E$1:E1906,E1906),"")</f>
        <v>9.7070000000000007</v>
      </c>
      <c r="AJ1906">
        <f t="shared" si="179"/>
        <v>16</v>
      </c>
    </row>
    <row r="1907" spans="1:36" x14ac:dyDescent="0.25">
      <c r="A1907" s="14" t="s">
        <v>101</v>
      </c>
      <c r="B1907" t="s">
        <v>98</v>
      </c>
      <c r="C1907" t="s">
        <v>105</v>
      </c>
      <c r="D1907" s="13">
        <v>42404</v>
      </c>
      <c r="E1907">
        <v>2</v>
      </c>
      <c r="F1907">
        <v>200</v>
      </c>
      <c r="G1907" s="2" t="s">
        <v>87</v>
      </c>
      <c r="H1907" s="2" t="s">
        <v>12</v>
      </c>
      <c r="I1907">
        <v>6</v>
      </c>
      <c r="J1907" s="2" t="s">
        <v>77</v>
      </c>
      <c r="K1907" s="2">
        <v>180</v>
      </c>
      <c r="L1907" s="2"/>
      <c r="M1907" s="2" t="str">
        <f t="shared" si="174"/>
        <v/>
      </c>
      <c r="N1907">
        <v>697.14791627142222</v>
      </c>
      <c r="O1907" s="2">
        <f t="shared" si="175"/>
        <v>69.714791627142219</v>
      </c>
      <c r="P1907" s="2">
        <f>IF(ISNUMBER(O1907),SUMIFS(O$1:$O1907,A$1:$A1907,A1907,C$1:$C1907,C1907,G$1:$G1907,G1907,E$1:$E1907,E1907),"")</f>
        <v>566.56748383580623</v>
      </c>
      <c r="U1907" t="str">
        <f t="shared" si="176"/>
        <v/>
      </c>
      <c r="V1907">
        <v>26.055</v>
      </c>
      <c r="W1907">
        <v>22.675000000000001</v>
      </c>
      <c r="X1907">
        <v>72.835000000000008</v>
      </c>
      <c r="Y1907">
        <v>47.85</v>
      </c>
      <c r="Z1907">
        <v>91.805000000000007</v>
      </c>
      <c r="AA1907">
        <v>13.25</v>
      </c>
      <c r="AB1907">
        <v>2.12E-2</v>
      </c>
      <c r="AC1907" s="2">
        <f t="shared" si="177"/>
        <v>2.12E-2</v>
      </c>
      <c r="AD1907">
        <v>11.653600000000001</v>
      </c>
      <c r="AE1907">
        <v>18.300132802124832</v>
      </c>
      <c r="AH1907" s="2">
        <f t="shared" si="178"/>
        <v>1.478</v>
      </c>
      <c r="AI1907" s="2">
        <f>IF(ISNUMBER(AH1907),SUMIFS($AH$1:AH1907,$A$1:A1907,A1907,C$1:$C1907,C1907,$G$1:G1907,G1907,$E$1:E1907,E1907),"")</f>
        <v>12.466999999999999</v>
      </c>
      <c r="AJ1907">
        <f t="shared" si="179"/>
        <v>16</v>
      </c>
    </row>
    <row r="1908" spans="1:36" x14ac:dyDescent="0.25">
      <c r="A1908" s="14" t="s">
        <v>100</v>
      </c>
      <c r="B1908" t="s">
        <v>98</v>
      </c>
      <c r="C1908" t="s">
        <v>105</v>
      </c>
      <c r="D1908" s="13">
        <v>42404</v>
      </c>
      <c r="E1908">
        <v>2</v>
      </c>
      <c r="F1908">
        <v>350</v>
      </c>
      <c r="G1908" s="2" t="s">
        <v>87</v>
      </c>
      <c r="H1908" s="2" t="s">
        <v>12</v>
      </c>
      <c r="I1908">
        <v>6</v>
      </c>
      <c r="J1908" s="2" t="s">
        <v>77</v>
      </c>
      <c r="K1908" s="2">
        <v>350</v>
      </c>
      <c r="L1908" s="2"/>
      <c r="M1908" s="2" t="str">
        <f t="shared" si="174"/>
        <v/>
      </c>
      <c r="N1908">
        <v>1357.5434198472112</v>
      </c>
      <c r="O1908" s="2">
        <f t="shared" si="175"/>
        <v>135.75434198472112</v>
      </c>
      <c r="P1908" s="2">
        <f>IF(ISNUMBER(O1908),SUMIFS(O$1:$O1908,A$1:$A1908,A1908,C$1:$C1908,C1908,G$1:$G1908,G1908,E$1:$E1908,E1908),"")</f>
        <v>789.22827032964847</v>
      </c>
      <c r="U1908" t="str">
        <f t="shared" si="176"/>
        <v/>
      </c>
      <c r="V1908">
        <v>27.155000000000001</v>
      </c>
      <c r="W1908">
        <v>18.350000000000001</v>
      </c>
      <c r="X1908">
        <v>71.58</v>
      </c>
      <c r="Y1908">
        <v>50.164999999999999</v>
      </c>
      <c r="Z1908">
        <v>91.865000000000009</v>
      </c>
      <c r="AA1908">
        <v>15.370000000000001</v>
      </c>
      <c r="AB1908">
        <v>2.4591999999999999E-2</v>
      </c>
      <c r="AC1908" s="2">
        <f t="shared" si="177"/>
        <v>2.4591999999999999E-2</v>
      </c>
      <c r="AD1908">
        <v>11.4528</v>
      </c>
      <c r="AE1908">
        <v>16.87998068099493</v>
      </c>
      <c r="AH1908" s="2">
        <f t="shared" si="178"/>
        <v>3.3380000000000001</v>
      </c>
      <c r="AI1908" s="2">
        <f>IF(ISNUMBER(AH1908),SUMIFS($AH$1:AH1908,$A$1:A1908,A1908,C$1:$C1908,C1908,$G$1:G1908,G1908,$E$1:E1908,E1908),"")</f>
        <v>18.63</v>
      </c>
      <c r="AJ1908">
        <f t="shared" si="179"/>
        <v>16</v>
      </c>
    </row>
    <row r="1909" spans="1:36" x14ac:dyDescent="0.25">
      <c r="A1909" s="14" t="s">
        <v>99</v>
      </c>
      <c r="B1909" t="s">
        <v>98</v>
      </c>
      <c r="C1909" t="s">
        <v>105</v>
      </c>
      <c r="D1909" s="13">
        <v>42404</v>
      </c>
      <c r="E1909">
        <v>2</v>
      </c>
      <c r="F1909">
        <v>500</v>
      </c>
      <c r="G1909" s="2" t="s">
        <v>87</v>
      </c>
      <c r="H1909" s="2" t="s">
        <v>12</v>
      </c>
      <c r="I1909">
        <v>6</v>
      </c>
      <c r="J1909" s="2" t="s">
        <v>77</v>
      </c>
      <c r="K1909" s="2">
        <v>450</v>
      </c>
      <c r="L1909" s="2"/>
      <c r="M1909" s="2" t="str">
        <f t="shared" si="174"/>
        <v/>
      </c>
      <c r="N1909">
        <v>1233.872068469944</v>
      </c>
      <c r="O1909" s="2">
        <f t="shared" si="175"/>
        <v>123.3872068469944</v>
      </c>
      <c r="P1909" s="2">
        <f>IF(ISNUMBER(O1909),SUMIFS(O$1:$O1909,A$1:$A1909,A1909,C$1:$C1909,C1909,G$1:$G1909,G1909,E$1:$E1909,E1909),"")</f>
        <v>914.76225499795441</v>
      </c>
      <c r="U1909" t="str">
        <f t="shared" si="176"/>
        <v/>
      </c>
      <c r="V1909">
        <v>26.82</v>
      </c>
      <c r="W1909">
        <v>21.405000000000001</v>
      </c>
      <c r="X1909">
        <v>72.990000000000009</v>
      </c>
      <c r="Y1909">
        <v>48.475000000000001</v>
      </c>
      <c r="Z1909">
        <v>91.914999999999992</v>
      </c>
      <c r="AA1909">
        <v>14.02</v>
      </c>
      <c r="AB1909">
        <v>2.2431999999999997E-2</v>
      </c>
      <c r="AC1909" s="2">
        <f t="shared" si="177"/>
        <v>2.2431999999999997E-2</v>
      </c>
      <c r="AD1909">
        <v>11.678400000000002</v>
      </c>
      <c r="AE1909">
        <v>17.147192716236724</v>
      </c>
      <c r="AH1909" s="2">
        <f t="shared" si="178"/>
        <v>2.7679999999999998</v>
      </c>
      <c r="AI1909" s="2">
        <f>IF(ISNUMBER(AH1909),SUMIFS($AH$1:AH1909,$A$1:A1909,A1909,C$1:$C1909,C1909,$G$1:G1909,G1909,$E$1:E1909,E1909),"")</f>
        <v>21.670999999999999</v>
      </c>
      <c r="AJ1909">
        <f t="shared" si="179"/>
        <v>16</v>
      </c>
    </row>
    <row r="1910" spans="1:36" x14ac:dyDescent="0.25">
      <c r="A1910" s="14" t="s">
        <v>104</v>
      </c>
      <c r="B1910" t="s">
        <v>98</v>
      </c>
      <c r="C1910" t="s">
        <v>105</v>
      </c>
      <c r="D1910" s="13">
        <v>42404</v>
      </c>
      <c r="E1910">
        <v>3</v>
      </c>
      <c r="F1910">
        <v>0</v>
      </c>
      <c r="G1910" s="2" t="s">
        <v>87</v>
      </c>
      <c r="H1910" s="2" t="s">
        <v>12</v>
      </c>
      <c r="I1910">
        <v>6</v>
      </c>
      <c r="J1910" s="2" t="s">
        <v>77</v>
      </c>
      <c r="K1910" s="2">
        <v>0</v>
      </c>
      <c r="L1910" s="2"/>
      <c r="M1910" s="2" t="str">
        <f t="shared" si="174"/>
        <v/>
      </c>
      <c r="N1910">
        <v>345.1104267024665</v>
      </c>
      <c r="O1910" s="2">
        <f t="shared" si="175"/>
        <v>34.511042670246653</v>
      </c>
      <c r="P1910" s="2">
        <f>IF(ISNUMBER(O1910),SUMIFS(O$1:$O1910,A$1:$A1910,A1910,C$1:$C1910,C1910,G$1:$G1910,G1910,E$1:$E1910,E1910),"")</f>
        <v>194.64318016249831</v>
      </c>
      <c r="U1910" t="str">
        <f t="shared" si="176"/>
        <v/>
      </c>
      <c r="V1910">
        <v>25.975000000000001</v>
      </c>
      <c r="W1910">
        <v>23.555</v>
      </c>
      <c r="X1910">
        <v>72.66</v>
      </c>
      <c r="Y1910">
        <v>47.805</v>
      </c>
      <c r="Z1910">
        <v>91.84</v>
      </c>
      <c r="AA1910">
        <v>12.315</v>
      </c>
      <c r="AB1910">
        <v>1.9703999999999999E-2</v>
      </c>
      <c r="AC1910" s="2">
        <f t="shared" si="177"/>
        <v>1.9703999999999999E-2</v>
      </c>
      <c r="AD1910">
        <v>11.6256</v>
      </c>
      <c r="AE1910">
        <v>23.980099502487562</v>
      </c>
      <c r="AH1910" s="2">
        <f t="shared" si="178"/>
        <v>0.68</v>
      </c>
      <c r="AI1910" s="2">
        <f>IF(ISNUMBER(AH1910),SUMIFS($AH$1:AH1910,$A$1:A1910,A1910,C$1:$C1910,C1910,$G$1:G1910,G1910,$E$1:E1910,E1910),"")</f>
        <v>3.6310000000000002</v>
      </c>
      <c r="AJ1910">
        <f t="shared" si="179"/>
        <v>16</v>
      </c>
    </row>
    <row r="1911" spans="1:36" x14ac:dyDescent="0.25">
      <c r="A1911" s="14" t="s">
        <v>103</v>
      </c>
      <c r="B1911" t="s">
        <v>98</v>
      </c>
      <c r="C1911" t="s">
        <v>105</v>
      </c>
      <c r="D1911" s="13">
        <v>42404</v>
      </c>
      <c r="E1911">
        <v>3</v>
      </c>
      <c r="F1911">
        <v>50</v>
      </c>
      <c r="G1911" s="2" t="s">
        <v>87</v>
      </c>
      <c r="H1911" s="2" t="s">
        <v>12</v>
      </c>
      <c r="I1911">
        <v>6</v>
      </c>
      <c r="J1911" s="2" t="s">
        <v>77</v>
      </c>
      <c r="K1911" s="2">
        <v>45</v>
      </c>
      <c r="L1911" s="2"/>
      <c r="M1911" s="2" t="str">
        <f t="shared" si="174"/>
        <v/>
      </c>
      <c r="N1911">
        <v>445.26639276042613</v>
      </c>
      <c r="O1911" s="2">
        <f t="shared" si="175"/>
        <v>44.526639276042616</v>
      </c>
      <c r="P1911" s="2">
        <f>IF(ISNUMBER(O1911),SUMIFS(O$1:$O1911,A$1:$A1911,A1911,C$1:$C1911,C1911,G$1:$G1911,G1911,E$1:$E1911,E1911),"")</f>
        <v>264.7064243867037</v>
      </c>
      <c r="U1911" t="str">
        <f t="shared" si="176"/>
        <v/>
      </c>
      <c r="V1911">
        <v>25.824999999999999</v>
      </c>
      <c r="W1911">
        <v>24.905000000000001</v>
      </c>
      <c r="X1911">
        <v>73.34</v>
      </c>
      <c r="Y1911">
        <v>47.73</v>
      </c>
      <c r="Z1911">
        <v>93.574999999999989</v>
      </c>
      <c r="AA1911">
        <v>12.805</v>
      </c>
      <c r="AB1911">
        <v>2.0487999999999999E-2</v>
      </c>
      <c r="AC1911" s="2">
        <f t="shared" si="177"/>
        <v>2.0487999999999999E-2</v>
      </c>
      <c r="AD1911">
        <v>11.734400000000001</v>
      </c>
      <c r="AE1911">
        <v>22.868301149924058</v>
      </c>
      <c r="AH1911" s="2">
        <f t="shared" si="178"/>
        <v>0.91200000000000003</v>
      </c>
      <c r="AI1911" s="2">
        <f>IF(ISNUMBER(AH1911),SUMIFS($AH$1:AH1911,$A$1:A1911,A1911,C$1:$C1911,C1911,$G$1:G1911,G1911,$E$1:E1911,E1911),"")</f>
        <v>5.0840000000000005</v>
      </c>
      <c r="AJ1911">
        <f t="shared" si="179"/>
        <v>16</v>
      </c>
    </row>
    <row r="1912" spans="1:36" x14ac:dyDescent="0.25">
      <c r="A1912" s="14" t="s">
        <v>102</v>
      </c>
      <c r="B1912" t="s">
        <v>98</v>
      </c>
      <c r="C1912" t="s">
        <v>105</v>
      </c>
      <c r="D1912" s="13">
        <v>42404</v>
      </c>
      <c r="E1912">
        <v>3</v>
      </c>
      <c r="F1912">
        <v>100</v>
      </c>
      <c r="G1912" s="2" t="s">
        <v>87</v>
      </c>
      <c r="H1912" s="2" t="s">
        <v>12</v>
      </c>
      <c r="I1912">
        <v>6</v>
      </c>
      <c r="J1912" s="2" t="s">
        <v>77</v>
      </c>
      <c r="K1912" s="2">
        <v>90</v>
      </c>
      <c r="L1912" s="2"/>
      <c r="M1912" s="2" t="str">
        <f t="shared" si="174"/>
        <v/>
      </c>
      <c r="N1912">
        <v>590.21156814673577</v>
      </c>
      <c r="O1912" s="2">
        <f t="shared" si="175"/>
        <v>59.021156814673574</v>
      </c>
      <c r="P1912" s="2">
        <f>IF(ISNUMBER(O1912),SUMIFS(O$1:$O1912,A$1:$A1912,A1912,C$1:$C1912,C1912,G$1:$G1912,G1912,E$1:$E1912,E1912),"")</f>
        <v>313.3000630108898</v>
      </c>
      <c r="U1912" t="str">
        <f t="shared" si="176"/>
        <v/>
      </c>
      <c r="V1912">
        <v>25.490000000000002</v>
      </c>
      <c r="W1912">
        <v>22.77</v>
      </c>
      <c r="X1912">
        <v>73.599999999999994</v>
      </c>
      <c r="Y1912">
        <v>47.14</v>
      </c>
      <c r="Z1912">
        <v>91.89</v>
      </c>
      <c r="AA1912">
        <v>13.06</v>
      </c>
      <c r="AB1912">
        <v>2.0895999999999998E-2</v>
      </c>
      <c r="AC1912" s="2">
        <f t="shared" si="177"/>
        <v>2.0895999999999998E-2</v>
      </c>
      <c r="AD1912">
        <v>11.776</v>
      </c>
      <c r="AE1912">
        <v>23.239580495777719</v>
      </c>
      <c r="AH1912" s="2">
        <f t="shared" si="178"/>
        <v>1.2330000000000001</v>
      </c>
      <c r="AI1912" s="2">
        <f>IF(ISNUMBER(AH1912),SUMIFS($AH$1:AH1912,$A$1:A1912,A1912,C$1:$C1912,C1912,$G$1:G1912,G1912,$E$1:E1912,E1912),"")</f>
        <v>5.99</v>
      </c>
      <c r="AJ1912">
        <f t="shared" si="179"/>
        <v>16</v>
      </c>
    </row>
    <row r="1913" spans="1:36" x14ac:dyDescent="0.25">
      <c r="A1913" s="14" t="s">
        <v>101</v>
      </c>
      <c r="B1913" t="s">
        <v>98</v>
      </c>
      <c r="C1913" t="s">
        <v>105</v>
      </c>
      <c r="D1913" s="13">
        <v>42404</v>
      </c>
      <c r="E1913">
        <v>3</v>
      </c>
      <c r="F1913">
        <v>200</v>
      </c>
      <c r="G1913" s="2" t="s">
        <v>87</v>
      </c>
      <c r="H1913" s="2" t="s">
        <v>12</v>
      </c>
      <c r="I1913">
        <v>6</v>
      </c>
      <c r="J1913" s="2" t="s">
        <v>77</v>
      </c>
      <c r="K1913" s="2">
        <v>180</v>
      </c>
      <c r="L1913" s="2"/>
      <c r="M1913" s="2" t="str">
        <f t="shared" si="174"/>
        <v/>
      </c>
      <c r="N1913">
        <v>693.30561219729975</v>
      </c>
      <c r="O1913" s="2">
        <f t="shared" si="175"/>
        <v>69.330561219729972</v>
      </c>
      <c r="P1913" s="2">
        <f>IF(ISNUMBER(O1913),SUMIFS(O$1:$O1913,A$1:$A1913,A1913,C$1:$C1913,C1913,G$1:$G1913,G1913,E$1:$E1913,E1913),"")</f>
        <v>450.37086099940689</v>
      </c>
      <c r="U1913" t="str">
        <f t="shared" si="176"/>
        <v/>
      </c>
      <c r="V1913">
        <v>27.225000000000001</v>
      </c>
      <c r="W1913">
        <v>21.02</v>
      </c>
      <c r="X1913">
        <v>72.984999999999999</v>
      </c>
      <c r="Y1913">
        <v>49.8</v>
      </c>
      <c r="Z1913">
        <v>92.025000000000006</v>
      </c>
      <c r="AA1913">
        <v>13.08</v>
      </c>
      <c r="AB1913">
        <v>2.0927999999999999E-2</v>
      </c>
      <c r="AC1913" s="2">
        <f t="shared" si="177"/>
        <v>2.0927999999999999E-2</v>
      </c>
      <c r="AD1913">
        <v>11.6776</v>
      </c>
      <c r="AE1913">
        <v>19.974811083123424</v>
      </c>
      <c r="AH1913" s="2">
        <f t="shared" si="178"/>
        <v>1.4510000000000001</v>
      </c>
      <c r="AI1913" s="2">
        <f>IF(ISNUMBER(AH1913),SUMIFS($AH$1:AH1913,$A$1:A1913,A1913,C$1:$C1913,C1913,$G$1:G1913,G1913,$E$1:E1913,E1913),"")</f>
        <v>9.7320000000000011</v>
      </c>
      <c r="AJ1913">
        <f t="shared" si="179"/>
        <v>16</v>
      </c>
    </row>
    <row r="1914" spans="1:36" x14ac:dyDescent="0.25">
      <c r="A1914" s="14" t="s">
        <v>100</v>
      </c>
      <c r="B1914" t="s">
        <v>98</v>
      </c>
      <c r="C1914" t="s">
        <v>105</v>
      </c>
      <c r="D1914" s="13">
        <v>42404</v>
      </c>
      <c r="E1914">
        <v>3</v>
      </c>
      <c r="F1914">
        <v>350</v>
      </c>
      <c r="G1914" s="2" t="s">
        <v>87</v>
      </c>
      <c r="H1914" s="2" t="s">
        <v>12</v>
      </c>
      <c r="I1914">
        <v>6</v>
      </c>
      <c r="J1914" s="2" t="s">
        <v>77</v>
      </c>
      <c r="K1914" s="2">
        <v>350</v>
      </c>
      <c r="L1914" s="2"/>
      <c r="M1914" s="2" t="str">
        <f t="shared" si="174"/>
        <v/>
      </c>
      <c r="N1914">
        <v>1465.9600489196901</v>
      </c>
      <c r="O1914" s="2">
        <f t="shared" si="175"/>
        <v>146.59600489196902</v>
      </c>
      <c r="P1914" s="2">
        <f>IF(ISNUMBER(O1914),SUMIFS(O$1:$O1914,A$1:$A1914,A1914,C$1:$C1914,C1914,G$1:$G1914,G1914,E$1:$E1914,E1914),"")</f>
        <v>765.55196375770674</v>
      </c>
      <c r="U1914" t="str">
        <f t="shared" si="176"/>
        <v/>
      </c>
      <c r="V1914">
        <v>27.189999999999998</v>
      </c>
      <c r="W1914">
        <v>20.310000000000002</v>
      </c>
      <c r="X1914">
        <v>70.509999999999991</v>
      </c>
      <c r="Y1914">
        <v>49.47</v>
      </c>
      <c r="Z1914">
        <v>91.699999999999989</v>
      </c>
      <c r="AA1914">
        <v>14.09</v>
      </c>
      <c r="AB1914">
        <v>2.2543999999999998E-2</v>
      </c>
      <c r="AC1914" s="2">
        <f t="shared" si="177"/>
        <v>2.2543999999999998E-2</v>
      </c>
      <c r="AD1914">
        <v>11.281599999999999</v>
      </c>
      <c r="AE1914">
        <v>19.5067264573991</v>
      </c>
      <c r="AH1914" s="2">
        <f t="shared" si="178"/>
        <v>3.3050000000000002</v>
      </c>
      <c r="AI1914" s="2">
        <f>IF(ISNUMBER(AH1914),SUMIFS($AH$1:AH1914,$A$1:A1914,A1914,C$1:$C1914,C1914,$G$1:G1914,G1914,$E$1:E1914,E1914),"")</f>
        <v>17.475000000000001</v>
      </c>
      <c r="AJ1914">
        <f t="shared" si="179"/>
        <v>16</v>
      </c>
    </row>
    <row r="1915" spans="1:36" x14ac:dyDescent="0.25">
      <c r="A1915" s="14" t="s">
        <v>99</v>
      </c>
      <c r="B1915" t="s">
        <v>98</v>
      </c>
      <c r="C1915" t="s">
        <v>105</v>
      </c>
      <c r="D1915" s="13">
        <v>42404</v>
      </c>
      <c r="E1915">
        <v>3</v>
      </c>
      <c r="F1915">
        <v>500</v>
      </c>
      <c r="G1915" s="2" t="s">
        <v>87</v>
      </c>
      <c r="H1915" s="2" t="s">
        <v>12</v>
      </c>
      <c r="I1915">
        <v>6</v>
      </c>
      <c r="J1915" s="2" t="s">
        <v>77</v>
      </c>
      <c r="K1915" s="2">
        <v>450</v>
      </c>
      <c r="L1915" s="2"/>
      <c r="M1915" s="2" t="str">
        <f t="shared" si="174"/>
        <v/>
      </c>
      <c r="N1915">
        <v>1898.2779868767277</v>
      </c>
      <c r="O1915" s="2">
        <f t="shared" si="175"/>
        <v>189.82779868767278</v>
      </c>
      <c r="P1915" s="2">
        <f>IF(ISNUMBER(O1915),SUMIFS(O$1:$O1915,A$1:$A1915,A1915,C$1:$C1915,C1915,G$1:$G1915,G1915,E$1:$E1915,E1915),"")</f>
        <v>1019.7352591074523</v>
      </c>
      <c r="U1915" t="str">
        <f t="shared" si="176"/>
        <v/>
      </c>
      <c r="V1915">
        <v>25.575000000000003</v>
      </c>
      <c r="W1915">
        <v>18.155000000000001</v>
      </c>
      <c r="X1915">
        <v>73</v>
      </c>
      <c r="Y1915">
        <v>47.41</v>
      </c>
      <c r="Z1915">
        <v>92.164999999999992</v>
      </c>
      <c r="AA1915">
        <v>18.704999999999998</v>
      </c>
      <c r="AB1915">
        <v>2.9928E-2</v>
      </c>
      <c r="AC1915" s="2">
        <f t="shared" si="177"/>
        <v>2.9928E-2</v>
      </c>
      <c r="AD1915">
        <v>11.68</v>
      </c>
      <c r="AE1915">
        <v>19.165306598274658</v>
      </c>
      <c r="AH1915" s="2">
        <f t="shared" si="178"/>
        <v>5.681</v>
      </c>
      <c r="AI1915" s="2">
        <f>IF(ISNUMBER(AH1915),SUMIFS($AH$1:AH1915,$A$1:A1915,A1915,C$1:$C1915,C1915,$G$1:G1915,G1915,$E$1:E1915,E1915),"")</f>
        <v>24.76</v>
      </c>
      <c r="AJ1915">
        <f t="shared" si="179"/>
        <v>16</v>
      </c>
    </row>
    <row r="1916" spans="1:36" x14ac:dyDescent="0.25">
      <c r="A1916" s="14" t="s">
        <v>104</v>
      </c>
      <c r="B1916" t="s">
        <v>98</v>
      </c>
      <c r="C1916" t="s">
        <v>105</v>
      </c>
      <c r="D1916" s="13">
        <v>42404</v>
      </c>
      <c r="E1916">
        <v>4</v>
      </c>
      <c r="F1916">
        <v>0</v>
      </c>
      <c r="G1916" s="2" t="s">
        <v>87</v>
      </c>
      <c r="H1916" s="2" t="s">
        <v>12</v>
      </c>
      <c r="I1916">
        <v>6</v>
      </c>
      <c r="J1916" s="2" t="s">
        <v>77</v>
      </c>
      <c r="K1916" s="2">
        <v>0</v>
      </c>
      <c r="L1916" s="2"/>
      <c r="M1916" s="2" t="str">
        <f t="shared" si="174"/>
        <v/>
      </c>
      <c r="N1916">
        <v>265.09095122233811</v>
      </c>
      <c r="O1916" s="2">
        <f t="shared" si="175"/>
        <v>26.509095122233809</v>
      </c>
      <c r="P1916" s="2">
        <f>IF(ISNUMBER(O1916),SUMIFS(O$1:$O1916,A$1:$A1916,A1916,C$1:$C1916,C1916,G$1:$G1916,G1916,E$1:$E1916,E1916),"")</f>
        <v>172.83554461767818</v>
      </c>
      <c r="U1916" t="str">
        <f t="shared" si="176"/>
        <v/>
      </c>
      <c r="V1916">
        <v>25.805</v>
      </c>
      <c r="W1916">
        <v>22.524999999999999</v>
      </c>
      <c r="X1916">
        <v>72.424999999999997</v>
      </c>
      <c r="Y1916">
        <v>47.174999999999997</v>
      </c>
      <c r="Z1916">
        <v>91.72999999999999</v>
      </c>
      <c r="AA1916">
        <v>13.59</v>
      </c>
      <c r="AB1916">
        <v>2.1743999999999999E-2</v>
      </c>
      <c r="AC1916" s="2">
        <f t="shared" si="177"/>
        <v>2.1743999999999999E-2</v>
      </c>
      <c r="AD1916">
        <v>11.587999999999999</v>
      </c>
      <c r="AE1916">
        <v>24.087591240875913</v>
      </c>
      <c r="AH1916" s="2">
        <f t="shared" si="178"/>
        <v>0.57599999999999996</v>
      </c>
      <c r="AI1916" s="2">
        <f>IF(ISNUMBER(AH1916),SUMIFS($AH$1:AH1916,$A$1:A1916,A1916,C$1:$C1916,C1916,$G$1:G1916,G1916,$E$1:E1916,E1916),"")</f>
        <v>3.3760000000000003</v>
      </c>
      <c r="AJ1916">
        <f t="shared" si="179"/>
        <v>16</v>
      </c>
    </row>
    <row r="1917" spans="1:36" x14ac:dyDescent="0.25">
      <c r="A1917" s="14" t="s">
        <v>103</v>
      </c>
      <c r="B1917" t="s">
        <v>98</v>
      </c>
      <c r="C1917" t="s">
        <v>105</v>
      </c>
      <c r="D1917" s="13">
        <v>42404</v>
      </c>
      <c r="E1917">
        <v>4</v>
      </c>
      <c r="F1917">
        <v>50</v>
      </c>
      <c r="G1917" s="2" t="s">
        <v>87</v>
      </c>
      <c r="H1917" s="2" t="s">
        <v>12</v>
      </c>
      <c r="I1917">
        <v>6</v>
      </c>
      <c r="J1917" s="2" t="s">
        <v>77</v>
      </c>
      <c r="K1917" s="2">
        <v>45</v>
      </c>
      <c r="L1917" s="2"/>
      <c r="M1917" s="2" t="str">
        <f t="shared" si="174"/>
        <v/>
      </c>
      <c r="N1917">
        <v>654.08888667253996</v>
      </c>
      <c r="O1917" s="2">
        <f t="shared" si="175"/>
        <v>65.40888866725399</v>
      </c>
      <c r="P1917" s="2">
        <f>IF(ISNUMBER(O1917),SUMIFS(O$1:$O1917,A$1:$A1917,A1917,C$1:$C1917,C1917,G$1:$G1917,G1917,E$1:$E1917,E1917),"")</f>
        <v>295.99570619462145</v>
      </c>
      <c r="U1917" t="str">
        <f t="shared" si="176"/>
        <v/>
      </c>
      <c r="V1917">
        <v>26.34</v>
      </c>
      <c r="W1917">
        <v>25.33</v>
      </c>
      <c r="X1917">
        <v>72.954999999999998</v>
      </c>
      <c r="Y1917">
        <v>46.695</v>
      </c>
      <c r="Z1917">
        <v>91.474999999999994</v>
      </c>
      <c r="AA1917">
        <v>13.33</v>
      </c>
      <c r="AB1917">
        <v>2.1328E-2</v>
      </c>
      <c r="AC1917" s="2">
        <f t="shared" si="177"/>
        <v>2.1328E-2</v>
      </c>
      <c r="AD1917">
        <v>11.672800000000001</v>
      </c>
      <c r="AE1917">
        <v>23.806911684037299</v>
      </c>
      <c r="AH1917" s="2">
        <f t="shared" si="178"/>
        <v>1.395</v>
      </c>
      <c r="AI1917" s="2">
        <f>IF(ISNUMBER(AH1917),SUMIFS($AH$1:AH1917,$A$1:A1917,A1917,C$1:$C1917,C1917,$G$1:G1917,G1917,$E$1:E1917,E1917),"")</f>
        <v>5.8520000000000003</v>
      </c>
      <c r="AJ1917">
        <f t="shared" si="179"/>
        <v>16</v>
      </c>
    </row>
    <row r="1918" spans="1:36" x14ac:dyDescent="0.25">
      <c r="A1918" s="14" t="s">
        <v>102</v>
      </c>
      <c r="B1918" t="s">
        <v>98</v>
      </c>
      <c r="C1918" t="s">
        <v>105</v>
      </c>
      <c r="D1918" s="13">
        <v>42404</v>
      </c>
      <c r="E1918">
        <v>4</v>
      </c>
      <c r="F1918">
        <v>100</v>
      </c>
      <c r="G1918" s="2" t="s">
        <v>87</v>
      </c>
      <c r="H1918" s="2" t="s">
        <v>12</v>
      </c>
      <c r="I1918">
        <v>6</v>
      </c>
      <c r="J1918" s="2" t="s">
        <v>77</v>
      </c>
      <c r="K1918" s="2">
        <v>90</v>
      </c>
      <c r="L1918" s="2"/>
      <c r="M1918" s="2" t="str">
        <f t="shared" si="174"/>
        <v/>
      </c>
      <c r="N1918">
        <v>459.08939618267169</v>
      </c>
      <c r="O1918" s="2">
        <f t="shared" si="175"/>
        <v>45.908939618267169</v>
      </c>
      <c r="P1918" s="2">
        <f>IF(ISNUMBER(O1918),SUMIFS(O$1:$O1918,A$1:$A1918,A1918,C$1:$C1918,C1918,G$1:$G1918,G1918,E$1:$E1918,E1918),"")</f>
        <v>506.10103891067513</v>
      </c>
      <c r="U1918" t="str">
        <f t="shared" si="176"/>
        <v/>
      </c>
      <c r="V1918">
        <v>24.34</v>
      </c>
      <c r="W1918">
        <v>27.934999999999999</v>
      </c>
      <c r="X1918">
        <v>74.59</v>
      </c>
      <c r="Y1918">
        <v>44.825000000000003</v>
      </c>
      <c r="Z1918">
        <v>91.585000000000008</v>
      </c>
      <c r="AA1918">
        <v>13.094999999999999</v>
      </c>
      <c r="AB1918">
        <v>2.0951999999999998E-2</v>
      </c>
      <c r="AC1918" s="2">
        <f t="shared" si="177"/>
        <v>2.0951999999999998E-2</v>
      </c>
      <c r="AD1918">
        <v>11.9344</v>
      </c>
      <c r="AE1918">
        <v>27.114967462039047</v>
      </c>
      <c r="AH1918" s="2">
        <f t="shared" si="178"/>
        <v>0.96199999999999997</v>
      </c>
      <c r="AI1918" s="2">
        <f>IF(ISNUMBER(AH1918),SUMIFS($AH$1:AH1918,$A$1:A1918,A1918,C$1:$C1918,C1918,$G$1:G1918,G1918,$E$1:E1918,E1918),"")</f>
        <v>9.8949999999999996</v>
      </c>
      <c r="AJ1918">
        <f t="shared" si="179"/>
        <v>16</v>
      </c>
    </row>
    <row r="1919" spans="1:36" x14ac:dyDescent="0.25">
      <c r="A1919" s="14" t="s">
        <v>101</v>
      </c>
      <c r="B1919" t="s">
        <v>98</v>
      </c>
      <c r="C1919" t="s">
        <v>105</v>
      </c>
      <c r="D1919" s="13">
        <v>42404</v>
      </c>
      <c r="E1919">
        <v>4</v>
      </c>
      <c r="F1919">
        <v>200</v>
      </c>
      <c r="G1919" s="2" t="s">
        <v>87</v>
      </c>
      <c r="H1919" s="2" t="s">
        <v>12</v>
      </c>
      <c r="I1919">
        <v>6</v>
      </c>
      <c r="J1919" s="2" t="s">
        <v>77</v>
      </c>
      <c r="K1919" s="2">
        <v>180</v>
      </c>
      <c r="L1919" s="2"/>
      <c r="M1919" s="2" t="str">
        <f t="shared" si="174"/>
        <v/>
      </c>
      <c r="N1919">
        <v>646.07903993378852</v>
      </c>
      <c r="O1919" s="2">
        <f t="shared" si="175"/>
        <v>64.607903993378855</v>
      </c>
      <c r="P1919" s="2">
        <f>IF(ISNUMBER(O1919),SUMIFS(O$1:$O1919,A$1:$A1919,A1919,C$1:$C1919,C1919,G$1:$G1919,G1919,E$1:$E1919,E1919),"")</f>
        <v>532.13663547441661</v>
      </c>
      <c r="U1919" t="str">
        <f t="shared" si="176"/>
        <v/>
      </c>
      <c r="V1919">
        <v>26.020000000000003</v>
      </c>
      <c r="W1919">
        <v>24.074999999999999</v>
      </c>
      <c r="X1919">
        <v>73.38</v>
      </c>
      <c r="Y1919">
        <v>47.06</v>
      </c>
      <c r="Z1919">
        <v>91.990000000000009</v>
      </c>
      <c r="AA1919">
        <v>13.265000000000001</v>
      </c>
      <c r="AB1919">
        <v>2.1224000000000003E-2</v>
      </c>
      <c r="AC1919" s="2">
        <f t="shared" si="177"/>
        <v>2.1224000000000003E-2</v>
      </c>
      <c r="AD1919">
        <v>11.7408</v>
      </c>
      <c r="AE1919">
        <v>21.805167597765362</v>
      </c>
      <c r="AH1919" s="2">
        <f t="shared" si="178"/>
        <v>1.371</v>
      </c>
      <c r="AI1919" s="2">
        <f>IF(ISNUMBER(AH1919),SUMIFS($AH$1:AH1919,$A$1:A1919,A1919,C$1:$C1919,C1919,$G$1:G1919,G1919,$E$1:E1919,E1919),"")</f>
        <v>10.975000000000001</v>
      </c>
      <c r="AJ1919">
        <f t="shared" si="179"/>
        <v>16</v>
      </c>
    </row>
    <row r="1920" spans="1:36" x14ac:dyDescent="0.25">
      <c r="A1920" s="14" t="s">
        <v>100</v>
      </c>
      <c r="B1920" t="s">
        <v>98</v>
      </c>
      <c r="C1920" t="s">
        <v>105</v>
      </c>
      <c r="D1920" s="13">
        <v>42404</v>
      </c>
      <c r="E1920">
        <v>4</v>
      </c>
      <c r="F1920">
        <v>350</v>
      </c>
      <c r="G1920" s="2" t="s">
        <v>87</v>
      </c>
      <c r="H1920" s="2" t="s">
        <v>12</v>
      </c>
      <c r="I1920">
        <v>6</v>
      </c>
      <c r="J1920" s="2" t="s">
        <v>77</v>
      </c>
      <c r="K1920" s="2">
        <v>350</v>
      </c>
      <c r="L1920" s="2"/>
      <c r="M1920" s="2" t="str">
        <f t="shared" si="174"/>
        <v/>
      </c>
      <c r="N1920">
        <v>482.2831489498156</v>
      </c>
      <c r="O1920" s="2">
        <f t="shared" si="175"/>
        <v>48.228314894981558</v>
      </c>
      <c r="P1920" s="2">
        <f>IF(ISNUMBER(O1920),SUMIFS(O$1:$O1920,A$1:$A1920,A1920,C$1:$C1920,C1920,G$1:$G1920,G1920,E$1:$E1920,E1920),"")</f>
        <v>516.02459816147871</v>
      </c>
      <c r="U1920" t="str">
        <f t="shared" si="176"/>
        <v/>
      </c>
      <c r="V1920">
        <v>25.07</v>
      </c>
      <c r="W1920">
        <v>25.734999999999999</v>
      </c>
      <c r="X1920">
        <v>75.004999999999995</v>
      </c>
      <c r="Y1920">
        <v>45.35</v>
      </c>
      <c r="Z1920">
        <v>92.83</v>
      </c>
      <c r="AA1920">
        <v>14.295</v>
      </c>
      <c r="AB1920">
        <v>2.2872E-2</v>
      </c>
      <c r="AC1920" s="2">
        <f t="shared" si="177"/>
        <v>2.2872E-2</v>
      </c>
      <c r="AD1920">
        <v>12.0008</v>
      </c>
      <c r="AE1920">
        <v>24.769433465085637</v>
      </c>
      <c r="AH1920" s="2">
        <f t="shared" si="178"/>
        <v>1.103</v>
      </c>
      <c r="AI1920" s="2">
        <f>IF(ISNUMBER(AH1920),SUMIFS($AH$1:AH1920,$A$1:A1920,A1920,C$1:$C1920,C1920,$G$1:G1920,G1920,$E$1:E1920,E1920),"")</f>
        <v>11.315</v>
      </c>
      <c r="AJ1920">
        <f t="shared" si="179"/>
        <v>16</v>
      </c>
    </row>
    <row r="1921" spans="1:36" x14ac:dyDescent="0.25">
      <c r="A1921" s="14" t="s">
        <v>99</v>
      </c>
      <c r="B1921" t="s">
        <v>98</v>
      </c>
      <c r="C1921" t="s">
        <v>105</v>
      </c>
      <c r="D1921" s="13">
        <v>42404</v>
      </c>
      <c r="E1921">
        <v>4</v>
      </c>
      <c r="F1921">
        <v>500</v>
      </c>
      <c r="G1921" s="2" t="s">
        <v>87</v>
      </c>
      <c r="H1921" s="2" t="s">
        <v>12</v>
      </c>
      <c r="I1921">
        <v>6</v>
      </c>
      <c r="J1921" s="2" t="s">
        <v>77</v>
      </c>
      <c r="K1921" s="2">
        <v>450</v>
      </c>
      <c r="L1921" s="2"/>
      <c r="M1921" s="2" t="str">
        <f t="shared" si="174"/>
        <v/>
      </c>
      <c r="N1921">
        <v>1409.8157873457335</v>
      </c>
      <c r="O1921" s="2">
        <f t="shared" si="175"/>
        <v>140.98157873457336</v>
      </c>
      <c r="P1921" s="2">
        <f>IF(ISNUMBER(O1921),SUMIFS(O$1:$O1921,A$1:$A1921,A1921,C$1:$C1921,C1921,G$1:$G1921,G1921,E$1:$E1921,E1921),"")</f>
        <v>896.39991014020984</v>
      </c>
      <c r="U1921" t="str">
        <f t="shared" si="176"/>
        <v/>
      </c>
      <c r="V1921">
        <v>26.225000000000001</v>
      </c>
      <c r="W1921">
        <v>21.475000000000001</v>
      </c>
      <c r="X1921">
        <v>73.23</v>
      </c>
      <c r="Y1921">
        <v>48.019999999999996</v>
      </c>
      <c r="Z1921">
        <v>92.59</v>
      </c>
      <c r="AA1921">
        <v>14.92</v>
      </c>
      <c r="AB1921">
        <v>2.3872000000000001E-2</v>
      </c>
      <c r="AC1921" s="2">
        <f t="shared" si="177"/>
        <v>2.3872000000000001E-2</v>
      </c>
      <c r="AD1921">
        <v>11.716800000000001</v>
      </c>
      <c r="AE1921">
        <v>21.912432878975626</v>
      </c>
      <c r="AH1921" s="2">
        <f t="shared" si="178"/>
        <v>3.3660000000000001</v>
      </c>
      <c r="AI1921" s="2">
        <f>IF(ISNUMBER(AH1921),SUMIFS($AH$1:AH1921,$A$1:A1921,A1921,C$1:$C1921,C1921,$G$1:G1921,G1921,$E$1:E1921,E1921),"")</f>
        <v>22.260999999999999</v>
      </c>
      <c r="AJ1921">
        <f t="shared" si="179"/>
        <v>16</v>
      </c>
    </row>
    <row r="1922" spans="1:36" x14ac:dyDescent="0.25">
      <c r="A1922" s="14" t="s">
        <v>104</v>
      </c>
      <c r="B1922" t="s">
        <v>98</v>
      </c>
      <c r="C1922" t="s">
        <v>105</v>
      </c>
      <c r="D1922" s="13">
        <v>42433</v>
      </c>
      <c r="E1922">
        <v>1</v>
      </c>
      <c r="F1922">
        <v>0</v>
      </c>
      <c r="G1922" s="2" t="s">
        <v>87</v>
      </c>
      <c r="H1922" s="2" t="s">
        <v>12</v>
      </c>
      <c r="I1922">
        <v>7</v>
      </c>
      <c r="J1922" s="2" t="s">
        <v>77</v>
      </c>
      <c r="K1922" s="2">
        <v>0</v>
      </c>
      <c r="L1922" s="2"/>
      <c r="M1922" s="2" t="str">
        <f t="shared" ref="M1922:M1985" si="180">IF(ISNUMBER(L1922),L1922/10,"")</f>
        <v/>
      </c>
      <c r="N1922">
        <v>178.37048220139368</v>
      </c>
      <c r="O1922" s="2">
        <f t="shared" ref="O1922:O1985" si="181">IF(ISNUMBER(N1922),N1922/10,"")</f>
        <v>17.837048220139369</v>
      </c>
      <c r="P1922" s="2">
        <f>IF(ISNUMBER(O1922),SUMIFS(O$1:$O1922,A$1:$A1922,A1922,C$1:$C1922,C1922,G$1:$G1922,G1922,E$1:$E1922,E1922),"")</f>
        <v>210.87685086486181</v>
      </c>
      <c r="U1922" t="str">
        <f t="shared" ref="U1922:U1985" si="182">IF(ISNUMBER(R1922),R1922/100,"")</f>
        <v/>
      </c>
      <c r="V1922">
        <v>24.95464038848877</v>
      </c>
      <c r="W1922">
        <v>12.140713214874268</v>
      </c>
      <c r="X1922">
        <v>71.191604614257813</v>
      </c>
      <c r="Y1922">
        <v>44.610647201538086</v>
      </c>
      <c r="Z1922">
        <v>90.508247375488281</v>
      </c>
      <c r="AA1922">
        <v>19.397010803222656</v>
      </c>
      <c r="AB1922">
        <v>3.103521728515625E-2</v>
      </c>
      <c r="AC1922" s="2">
        <f t="shared" ref="AC1922:AC1985" si="183">IF(ISNUMBER(AB1922),AB1922,"")</f>
        <v>3.103521728515625E-2</v>
      </c>
      <c r="AD1922">
        <v>11.390656738281249</v>
      </c>
      <c r="AE1922">
        <v>14.046675473359752</v>
      </c>
      <c r="AH1922" s="2">
        <f t="shared" ref="AH1922:AH1985" si="184">IF(AND(ISNUMBER(AB1922),ISNUMBER(O1922)),ROUND(O1922*AB1922,3),"")</f>
        <v>0.55400000000000005</v>
      </c>
      <c r="AI1922" s="2">
        <f>IF(ISNUMBER(AH1922),SUMIFS($AH$1:AH1922,$A$1:A1922,A1922,C$1:$C1922,C1922,$G$1:G1922,G1922,$E$1:E1922,E1922),"")</f>
        <v>4.3979999999999997</v>
      </c>
      <c r="AJ1922">
        <f t="shared" ref="AJ1922:AJ1985" si="185">COUNT(K1922:AI1922)</f>
        <v>16</v>
      </c>
    </row>
    <row r="1923" spans="1:36" x14ac:dyDescent="0.25">
      <c r="A1923" s="14" t="s">
        <v>103</v>
      </c>
      <c r="B1923" t="s">
        <v>98</v>
      </c>
      <c r="C1923" t="s">
        <v>105</v>
      </c>
      <c r="D1923" s="13">
        <v>42433</v>
      </c>
      <c r="E1923">
        <v>1</v>
      </c>
      <c r="F1923">
        <v>50</v>
      </c>
      <c r="G1923" s="2" t="s">
        <v>87</v>
      </c>
      <c r="H1923" s="2" t="s">
        <v>12</v>
      </c>
      <c r="I1923">
        <v>7</v>
      </c>
      <c r="J1923" s="2" t="s">
        <v>77</v>
      </c>
      <c r="K1923" s="2">
        <v>45</v>
      </c>
      <c r="L1923" s="2"/>
      <c r="M1923" s="2" t="str">
        <f t="shared" si="180"/>
        <v/>
      </c>
      <c r="N1923">
        <v>357.30969064302394</v>
      </c>
      <c r="O1923" s="2">
        <f t="shared" si="181"/>
        <v>35.730969064302393</v>
      </c>
      <c r="P1923" s="2">
        <f>IF(ISNUMBER(O1923),SUMIFS(O$1:$O1923,A$1:$A1923,A1923,C$1:$C1923,C1923,G$1:$G1923,G1923,E$1:$E1923,E1923),"")</f>
        <v>341.27505464051382</v>
      </c>
      <c r="U1923" t="str">
        <f t="shared" si="182"/>
        <v/>
      </c>
      <c r="V1923">
        <v>24.466708183288574</v>
      </c>
      <c r="W1923">
        <v>12.949009895324707</v>
      </c>
      <c r="X1923">
        <v>71.565887451171875</v>
      </c>
      <c r="Y1923">
        <v>44.674863815307617</v>
      </c>
      <c r="Z1923">
        <v>90.556396484375</v>
      </c>
      <c r="AA1923">
        <v>18.889548301696777</v>
      </c>
      <c r="AB1923">
        <v>3.0223277282714841E-2</v>
      </c>
      <c r="AC1923" s="2">
        <f t="shared" si="183"/>
        <v>3.0223277282714841E-2</v>
      </c>
      <c r="AD1923">
        <v>11.4505419921875</v>
      </c>
      <c r="AE1923">
        <v>13.615228131357163</v>
      </c>
      <c r="AH1923" s="2">
        <f t="shared" si="184"/>
        <v>1.08</v>
      </c>
      <c r="AI1923" s="2">
        <f>IF(ISNUMBER(AH1923),SUMIFS($AH$1:AH1923,$A$1:A1923,A1923,C$1:$C1923,C1923,$G$1:G1923,G1923,$E$1:E1923,E1923),"")</f>
        <v>7.4359999999999999</v>
      </c>
      <c r="AJ1923">
        <f t="shared" si="185"/>
        <v>16</v>
      </c>
    </row>
    <row r="1924" spans="1:36" x14ac:dyDescent="0.25">
      <c r="A1924" s="14" t="s">
        <v>102</v>
      </c>
      <c r="B1924" t="s">
        <v>98</v>
      </c>
      <c r="C1924" t="s">
        <v>105</v>
      </c>
      <c r="D1924" s="13">
        <v>42433</v>
      </c>
      <c r="E1924">
        <v>1</v>
      </c>
      <c r="F1924">
        <v>100</v>
      </c>
      <c r="G1924" s="2" t="s">
        <v>87</v>
      </c>
      <c r="H1924" s="2" t="s">
        <v>12</v>
      </c>
      <c r="I1924">
        <v>7</v>
      </c>
      <c r="J1924" s="2" t="s">
        <v>77</v>
      </c>
      <c r="K1924" s="2">
        <v>90</v>
      </c>
      <c r="L1924" s="2"/>
      <c r="M1924" s="2" t="str">
        <f t="shared" si="180"/>
        <v/>
      </c>
      <c r="N1924">
        <v>285.51304304077678</v>
      </c>
      <c r="O1924" s="2">
        <f t="shared" si="181"/>
        <v>28.551304304077679</v>
      </c>
      <c r="P1924" s="2">
        <f>IF(ISNUMBER(O1924),SUMIFS(O$1:$O1924,A$1:$A1924,A1924,C$1:$C1924,C1924,G$1:$G1924,G1924,E$1:$E1924,E1924),"")</f>
        <v>335.37742254605155</v>
      </c>
      <c r="U1924" t="str">
        <f t="shared" si="182"/>
        <v/>
      </c>
      <c r="V1924">
        <v>25.213910102844238</v>
      </c>
      <c r="W1924">
        <v>11.521194934844971</v>
      </c>
      <c r="X1924">
        <v>71.632022857666016</v>
      </c>
      <c r="Y1924">
        <v>45.644025802612305</v>
      </c>
      <c r="Z1924">
        <v>91.404994964599609</v>
      </c>
      <c r="AA1924">
        <v>19.602565765380859</v>
      </c>
      <c r="AB1924">
        <v>3.1364105224609376E-2</v>
      </c>
      <c r="AC1924" s="2">
        <f t="shared" si="183"/>
        <v>3.1364105224609376E-2</v>
      </c>
      <c r="AD1924">
        <v>11.461123657226564</v>
      </c>
      <c r="AE1924">
        <v>13.490491283676704</v>
      </c>
      <c r="AH1924" s="2">
        <f t="shared" si="184"/>
        <v>0.89500000000000002</v>
      </c>
      <c r="AI1924" s="2">
        <f>IF(ISNUMBER(AH1924),SUMIFS($AH$1:AH1924,$A$1:A1924,A1924,C$1:$C1924,C1924,$G$1:G1924,G1924,$E$1:E1924,E1924),"")</f>
        <v>7.0179999999999989</v>
      </c>
      <c r="AJ1924">
        <f t="shared" si="185"/>
        <v>16</v>
      </c>
    </row>
    <row r="1925" spans="1:36" x14ac:dyDescent="0.25">
      <c r="A1925" s="14" t="s">
        <v>101</v>
      </c>
      <c r="B1925" t="s">
        <v>98</v>
      </c>
      <c r="C1925" t="s">
        <v>105</v>
      </c>
      <c r="D1925" s="13">
        <v>42433</v>
      </c>
      <c r="E1925">
        <v>1</v>
      </c>
      <c r="F1925">
        <v>200</v>
      </c>
      <c r="G1925" s="2" t="s">
        <v>87</v>
      </c>
      <c r="H1925" s="2" t="s">
        <v>12</v>
      </c>
      <c r="I1925">
        <v>7</v>
      </c>
      <c r="J1925" s="2" t="s">
        <v>77</v>
      </c>
      <c r="K1925" s="2">
        <v>180</v>
      </c>
      <c r="L1925" s="2"/>
      <c r="M1925" s="2" t="str">
        <f t="shared" si="180"/>
        <v/>
      </c>
      <c r="N1925">
        <v>408.13454366335935</v>
      </c>
      <c r="O1925" s="2">
        <f t="shared" si="181"/>
        <v>40.813454366335932</v>
      </c>
      <c r="P1925" s="2">
        <f>IF(ISNUMBER(O1925),SUMIFS(O$1:$O1925,A$1:$A1925,A1925,C$1:$C1925,C1925,G$1:$G1925,G1925,E$1:$E1925,E1925),"")</f>
        <v>531.20514512913769</v>
      </c>
      <c r="U1925" t="str">
        <f t="shared" si="182"/>
        <v/>
      </c>
      <c r="V1925">
        <v>24.49449348449707</v>
      </c>
      <c r="W1925">
        <v>14.798987865447998</v>
      </c>
      <c r="X1925">
        <v>72.333766937255859</v>
      </c>
      <c r="Y1925">
        <v>45.112522125244141</v>
      </c>
      <c r="Z1925">
        <v>90.619331359863281</v>
      </c>
      <c r="AA1925">
        <v>18.802124977111816</v>
      </c>
      <c r="AB1925">
        <v>3.0083399963378908E-2</v>
      </c>
      <c r="AC1925" s="2">
        <f t="shared" si="183"/>
        <v>3.0083399963378908E-2</v>
      </c>
      <c r="AD1925">
        <v>11.573402709960938</v>
      </c>
      <c r="AE1925">
        <v>13.774540848638377</v>
      </c>
      <c r="AH1925" s="2">
        <f t="shared" si="184"/>
        <v>1.228</v>
      </c>
      <c r="AI1925" s="2">
        <f>IF(ISNUMBER(AH1925),SUMIFS($AH$1:AH1925,$A$1:A1925,A1925,C$1:$C1925,C1925,$G$1:G1925,G1925,$E$1:E1925,E1925),"")</f>
        <v>11.379</v>
      </c>
      <c r="AJ1925">
        <f t="shared" si="185"/>
        <v>16</v>
      </c>
    </row>
    <row r="1926" spans="1:36" x14ac:dyDescent="0.25">
      <c r="A1926" s="14" t="s">
        <v>100</v>
      </c>
      <c r="B1926" t="s">
        <v>98</v>
      </c>
      <c r="C1926" t="s">
        <v>105</v>
      </c>
      <c r="D1926" s="13">
        <v>42433</v>
      </c>
      <c r="E1926">
        <v>1</v>
      </c>
      <c r="F1926">
        <v>350</v>
      </c>
      <c r="G1926" s="2" t="s">
        <v>87</v>
      </c>
      <c r="H1926" s="2" t="s">
        <v>12</v>
      </c>
      <c r="I1926">
        <v>7</v>
      </c>
      <c r="J1926" s="2" t="s">
        <v>77</v>
      </c>
      <c r="K1926" s="2">
        <v>350</v>
      </c>
      <c r="L1926" s="2"/>
      <c r="M1926" s="2" t="str">
        <f t="shared" si="180"/>
        <v/>
      </c>
      <c r="N1926">
        <v>634.40373888135071</v>
      </c>
      <c r="O1926" s="2">
        <f t="shared" si="181"/>
        <v>63.440373888135071</v>
      </c>
      <c r="P1926" s="2">
        <f>IF(ISNUMBER(O1926),SUMIFS(O$1:$O1926,A$1:$A1926,A1926,C$1:$C1926,C1926,G$1:$G1926,G1926,E$1:$E1926,E1926),"")</f>
        <v>896.21567260362258</v>
      </c>
      <c r="U1926" t="str">
        <f t="shared" si="182"/>
        <v/>
      </c>
      <c r="V1926">
        <v>23.520380020141602</v>
      </c>
      <c r="W1926">
        <v>13.198661327362061</v>
      </c>
      <c r="X1926">
        <v>73.8790283203125</v>
      </c>
      <c r="Y1926">
        <v>43.129640579223633</v>
      </c>
      <c r="Z1926">
        <v>90.791107177734375</v>
      </c>
      <c r="AA1926">
        <v>22.82846736907959</v>
      </c>
      <c r="AB1926">
        <v>3.6525547790527343E-2</v>
      </c>
      <c r="AC1926" s="2">
        <f t="shared" si="183"/>
        <v>3.6525547790527343E-2</v>
      </c>
      <c r="AD1926">
        <v>11.82064453125</v>
      </c>
      <c r="AE1926">
        <v>13.084577114427859</v>
      </c>
      <c r="AH1926" s="2">
        <f t="shared" si="184"/>
        <v>2.3170000000000002</v>
      </c>
      <c r="AI1926" s="2">
        <f>IF(ISNUMBER(AH1926),SUMIFS($AH$1:AH1926,$A$1:A1926,A1926,C$1:$C1926,C1926,$G$1:G1926,G1926,$E$1:E1926,E1926),"")</f>
        <v>22.600999999999999</v>
      </c>
      <c r="AJ1926">
        <f t="shared" si="185"/>
        <v>16</v>
      </c>
    </row>
    <row r="1927" spans="1:36" x14ac:dyDescent="0.25">
      <c r="A1927" s="14" t="s">
        <v>99</v>
      </c>
      <c r="B1927" t="s">
        <v>98</v>
      </c>
      <c r="C1927" t="s">
        <v>105</v>
      </c>
      <c r="D1927" s="13">
        <v>42433</v>
      </c>
      <c r="E1927">
        <v>1</v>
      </c>
      <c r="F1927">
        <v>500</v>
      </c>
      <c r="G1927" s="2" t="s">
        <v>87</v>
      </c>
      <c r="H1927" s="2" t="s">
        <v>12</v>
      </c>
      <c r="I1927">
        <v>7</v>
      </c>
      <c r="J1927" s="2" t="s">
        <v>77</v>
      </c>
      <c r="K1927" s="2">
        <v>450</v>
      </c>
      <c r="L1927" s="2"/>
      <c r="M1927" s="2" t="str">
        <f t="shared" si="180"/>
        <v/>
      </c>
      <c r="N1927">
        <v>813.66132550966677</v>
      </c>
      <c r="O1927" s="2">
        <f t="shared" si="181"/>
        <v>81.366132550966682</v>
      </c>
      <c r="P1927" s="2">
        <f>IF(ISNUMBER(O1927),SUMIFS(O$1:$O1927,A$1:$A1927,A1927,C$1:$C1927,C1927,G$1:$G1927,G1927,E$1:$E1927,E1927),"")</f>
        <v>951.21089087906353</v>
      </c>
      <c r="U1927" t="str">
        <f t="shared" si="182"/>
        <v/>
      </c>
      <c r="V1927">
        <v>23.445503234863281</v>
      </c>
      <c r="W1927">
        <v>13.261968612670898</v>
      </c>
      <c r="X1927">
        <v>74.239799499511719</v>
      </c>
      <c r="Y1927">
        <v>42.922945022583008</v>
      </c>
      <c r="Z1927">
        <v>90.903560638427734</v>
      </c>
      <c r="AA1927">
        <v>23.525290489196777</v>
      </c>
      <c r="AB1927">
        <v>3.7640464782714843E-2</v>
      </c>
      <c r="AC1927" s="2">
        <f t="shared" si="183"/>
        <v>3.7640464782714843E-2</v>
      </c>
      <c r="AD1927">
        <v>11.878367919921875</v>
      </c>
      <c r="AE1927">
        <v>12.322274881516588</v>
      </c>
      <c r="AH1927" s="2">
        <f t="shared" si="184"/>
        <v>3.0630000000000002</v>
      </c>
      <c r="AI1927" s="2">
        <f>IF(ISNUMBER(AH1927),SUMIFS($AH$1:AH1927,$A$1:A1927,A1927,C$1:$C1927,C1927,$G$1:G1927,G1927,$E$1:E1927,E1927),"")</f>
        <v>25.725000000000001</v>
      </c>
      <c r="AJ1927">
        <f t="shared" si="185"/>
        <v>16</v>
      </c>
    </row>
    <row r="1928" spans="1:36" x14ac:dyDescent="0.25">
      <c r="A1928" s="14" t="s">
        <v>104</v>
      </c>
      <c r="B1928" t="s">
        <v>98</v>
      </c>
      <c r="C1928" t="s">
        <v>105</v>
      </c>
      <c r="D1928" s="13">
        <v>42433</v>
      </c>
      <c r="E1928">
        <v>2</v>
      </c>
      <c r="F1928">
        <v>0</v>
      </c>
      <c r="G1928" s="2" t="s">
        <v>87</v>
      </c>
      <c r="H1928" s="2" t="s">
        <v>12</v>
      </c>
      <c r="I1928">
        <v>7</v>
      </c>
      <c r="J1928" s="2" t="s">
        <v>77</v>
      </c>
      <c r="K1928" s="2">
        <v>0</v>
      </c>
      <c r="L1928" s="2"/>
      <c r="M1928" s="2" t="str">
        <f t="shared" si="180"/>
        <v/>
      </c>
      <c r="N1928">
        <v>294.47263914384092</v>
      </c>
      <c r="O1928" s="2">
        <f t="shared" si="181"/>
        <v>29.447263914384092</v>
      </c>
      <c r="P1928" s="2">
        <f>IF(ISNUMBER(O1928),SUMIFS(O$1:$O1928,A$1:$A1928,A1928,C$1:$C1928,C1928,G$1:$G1928,G1928,E$1:$E1928,E1928),"")</f>
        <v>245.61898961187191</v>
      </c>
      <c r="U1928" t="str">
        <f t="shared" si="182"/>
        <v/>
      </c>
      <c r="V1928">
        <v>24.990867614746094</v>
      </c>
      <c r="W1928">
        <v>15.693428039550781</v>
      </c>
      <c r="X1928">
        <v>72.414104461669922</v>
      </c>
      <c r="Y1928">
        <v>44.470335006713867</v>
      </c>
      <c r="Z1928">
        <v>91.253318786621094</v>
      </c>
      <c r="AA1928">
        <v>17.331491470336914</v>
      </c>
      <c r="AB1928">
        <v>2.773038635253906E-2</v>
      </c>
      <c r="AC1928" s="2">
        <f t="shared" si="183"/>
        <v>2.773038635253906E-2</v>
      </c>
      <c r="AD1928">
        <v>11.586256713867188</v>
      </c>
      <c r="AE1928">
        <v>14.493575207860921</v>
      </c>
      <c r="AH1928" s="2">
        <f t="shared" si="184"/>
        <v>0.81699999999999995</v>
      </c>
      <c r="AI1928" s="2">
        <f>IF(ISNUMBER(AH1928),SUMIFS($AH$1:AH1928,$A$1:A1928,A1928,C$1:$C1928,C1928,$G$1:G1928,G1928,$E$1:E1928,E1928),"")</f>
        <v>5.42</v>
      </c>
      <c r="AJ1928">
        <f t="shared" si="185"/>
        <v>16</v>
      </c>
    </row>
    <row r="1929" spans="1:36" x14ac:dyDescent="0.25">
      <c r="A1929" s="14" t="s">
        <v>103</v>
      </c>
      <c r="B1929" t="s">
        <v>98</v>
      </c>
      <c r="C1929" t="s">
        <v>105</v>
      </c>
      <c r="D1929" s="13">
        <v>42433</v>
      </c>
      <c r="E1929">
        <v>2</v>
      </c>
      <c r="F1929">
        <v>50</v>
      </c>
      <c r="G1929" s="2" t="s">
        <v>87</v>
      </c>
      <c r="H1929" s="2" t="s">
        <v>12</v>
      </c>
      <c r="I1929">
        <v>7</v>
      </c>
      <c r="J1929" s="2" t="s">
        <v>77</v>
      </c>
      <c r="K1929" s="2">
        <v>45</v>
      </c>
      <c r="L1929" s="2"/>
      <c r="M1929" s="2" t="str">
        <f t="shared" si="180"/>
        <v/>
      </c>
      <c r="N1929">
        <v>355.00866306000495</v>
      </c>
      <c r="O1929" s="2">
        <f t="shared" si="181"/>
        <v>35.500866306000496</v>
      </c>
      <c r="P1929" s="2">
        <f>IF(ISNUMBER(O1929),SUMIFS(O$1:$O1929,A$1:$A1929,A1929,C$1:$C1929,C1929,G$1:$G1929,G1929,E$1:$E1929,E1929),"")</f>
        <v>430.71689946154635</v>
      </c>
      <c r="U1929" t="str">
        <f t="shared" si="182"/>
        <v/>
      </c>
      <c r="V1929">
        <v>24.858765602111816</v>
      </c>
      <c r="W1929">
        <v>14.390585422515869</v>
      </c>
      <c r="X1929">
        <v>70.529399871826172</v>
      </c>
      <c r="Y1929">
        <v>42.793331146240234</v>
      </c>
      <c r="Z1929">
        <v>89.830337524414063</v>
      </c>
      <c r="AA1929">
        <v>17.544239044189453</v>
      </c>
      <c r="AB1929">
        <v>2.8070782470703125E-2</v>
      </c>
      <c r="AC1929" s="2">
        <f t="shared" si="183"/>
        <v>2.8070782470703125E-2</v>
      </c>
      <c r="AD1929">
        <v>11.284703979492187</v>
      </c>
      <c r="AE1929">
        <v>14.644107351225205</v>
      </c>
      <c r="AH1929" s="2">
        <f t="shared" si="184"/>
        <v>0.997</v>
      </c>
      <c r="AI1929" s="2">
        <f>IF(ISNUMBER(AH1929),SUMIFS($AH$1:AH1929,$A$1:A1929,A1929,C$1:$C1929,C1929,$G$1:G1929,G1929,$E$1:E1929,E1929),"")</f>
        <v>9.9</v>
      </c>
      <c r="AJ1929">
        <f t="shared" si="185"/>
        <v>16</v>
      </c>
    </row>
    <row r="1930" spans="1:36" x14ac:dyDescent="0.25">
      <c r="A1930" s="14" t="s">
        <v>102</v>
      </c>
      <c r="B1930" t="s">
        <v>98</v>
      </c>
      <c r="C1930" t="s">
        <v>105</v>
      </c>
      <c r="D1930" s="13">
        <v>42433</v>
      </c>
      <c r="E1930">
        <v>2</v>
      </c>
      <c r="F1930">
        <v>100</v>
      </c>
      <c r="G1930" s="2" t="s">
        <v>87</v>
      </c>
      <c r="H1930" s="2" t="s">
        <v>12</v>
      </c>
      <c r="I1930">
        <v>7</v>
      </c>
      <c r="J1930" s="2" t="s">
        <v>77</v>
      </c>
      <c r="K1930" s="2">
        <v>90</v>
      </c>
      <c r="L1930" s="2"/>
      <c r="M1930" s="2" t="str">
        <f t="shared" si="180"/>
        <v/>
      </c>
      <c r="N1930">
        <v>344.63676406724983</v>
      </c>
      <c r="O1930" s="2">
        <f t="shared" si="181"/>
        <v>34.463676406724986</v>
      </c>
      <c r="P1930" s="2">
        <f>IF(ISNUMBER(O1930),SUMIFS(O$1:$O1930,A$1:$A1930,A1930,C$1:$C1930,C1930,G$1:$G1930,G1930,E$1:$E1930,E1930),"")</f>
        <v>477.59117262664512</v>
      </c>
      <c r="U1930" t="str">
        <f t="shared" si="182"/>
        <v/>
      </c>
      <c r="V1930">
        <v>24.823578834533691</v>
      </c>
      <c r="W1930">
        <v>16.113730907440186</v>
      </c>
      <c r="X1930">
        <v>73.182476043701172</v>
      </c>
      <c r="Y1930">
        <v>45.083053588867188</v>
      </c>
      <c r="Z1930">
        <v>91.97271728515625</v>
      </c>
      <c r="AA1930">
        <v>17.34630012512207</v>
      </c>
      <c r="AB1930">
        <v>2.7754080200195316E-2</v>
      </c>
      <c r="AC1930" s="2">
        <f t="shared" si="183"/>
        <v>2.7754080200195316E-2</v>
      </c>
      <c r="AD1930">
        <v>11.709196166992188</v>
      </c>
      <c r="AE1930">
        <v>14.539363484087101</v>
      </c>
      <c r="AH1930" s="2">
        <f t="shared" si="184"/>
        <v>0.95699999999999996</v>
      </c>
      <c r="AI1930" s="2">
        <f>IF(ISNUMBER(AH1930),SUMIFS($AH$1:AH1930,$A$1:A1930,A1930,C$1:$C1930,C1930,$G$1:G1930,G1930,$E$1:E1930,E1930),"")</f>
        <v>10.664000000000001</v>
      </c>
      <c r="AJ1930">
        <f t="shared" si="185"/>
        <v>16</v>
      </c>
    </row>
    <row r="1931" spans="1:36" x14ac:dyDescent="0.25">
      <c r="A1931" s="14" t="s">
        <v>101</v>
      </c>
      <c r="B1931" t="s">
        <v>98</v>
      </c>
      <c r="C1931" t="s">
        <v>105</v>
      </c>
      <c r="D1931" s="13">
        <v>42433</v>
      </c>
      <c r="E1931">
        <v>2</v>
      </c>
      <c r="F1931">
        <v>200</v>
      </c>
      <c r="G1931" s="2" t="s">
        <v>87</v>
      </c>
      <c r="H1931" s="2" t="s">
        <v>12</v>
      </c>
      <c r="I1931">
        <v>7</v>
      </c>
      <c r="J1931" s="2" t="s">
        <v>77</v>
      </c>
      <c r="K1931" s="2">
        <v>180</v>
      </c>
      <c r="L1931" s="2"/>
      <c r="M1931" s="2" t="str">
        <f t="shared" si="180"/>
        <v/>
      </c>
      <c r="N1931">
        <v>673.16886593995025</v>
      </c>
      <c r="O1931" s="2">
        <f t="shared" si="181"/>
        <v>67.316886593995022</v>
      </c>
      <c r="P1931" s="2">
        <f>IF(ISNUMBER(O1931),SUMIFS(O$1:$O1931,A$1:$A1931,A1931,C$1:$C1931,C1931,G$1:$G1931,G1931,E$1:$E1931,E1931),"")</f>
        <v>633.88437042980127</v>
      </c>
      <c r="U1931" t="str">
        <f t="shared" si="182"/>
        <v/>
      </c>
      <c r="V1931">
        <v>24.897388458251953</v>
      </c>
      <c r="W1931">
        <v>14.726684093475342</v>
      </c>
      <c r="X1931">
        <v>72.374668121337891</v>
      </c>
      <c r="Y1931">
        <v>45.367290496826172</v>
      </c>
      <c r="Z1931">
        <v>91.092113494873047</v>
      </c>
      <c r="AA1931">
        <v>18.083391189575195</v>
      </c>
      <c r="AB1931">
        <v>2.8933425903320313E-2</v>
      </c>
      <c r="AC1931" s="2">
        <f t="shared" si="183"/>
        <v>2.8933425903320313E-2</v>
      </c>
      <c r="AD1931">
        <v>11.579946899414063</v>
      </c>
      <c r="AE1931">
        <v>13.253012048192769</v>
      </c>
      <c r="AH1931" s="2">
        <f t="shared" si="184"/>
        <v>1.948</v>
      </c>
      <c r="AI1931" s="2">
        <f>IF(ISNUMBER(AH1931),SUMIFS($AH$1:AH1931,$A$1:A1931,A1931,C$1:$C1931,C1931,$G$1:G1931,G1931,$E$1:E1931,E1931),"")</f>
        <v>14.414999999999999</v>
      </c>
      <c r="AJ1931">
        <f t="shared" si="185"/>
        <v>16</v>
      </c>
    </row>
    <row r="1932" spans="1:36" x14ac:dyDescent="0.25">
      <c r="A1932" s="14" t="s">
        <v>100</v>
      </c>
      <c r="B1932" t="s">
        <v>98</v>
      </c>
      <c r="C1932" t="s">
        <v>105</v>
      </c>
      <c r="D1932" s="13">
        <v>42433</v>
      </c>
      <c r="E1932">
        <v>2</v>
      </c>
      <c r="F1932">
        <v>350</v>
      </c>
      <c r="G1932" s="2" t="s">
        <v>87</v>
      </c>
      <c r="H1932" s="2" t="s">
        <v>12</v>
      </c>
      <c r="I1932">
        <v>7</v>
      </c>
      <c r="J1932" s="2" t="s">
        <v>77</v>
      </c>
      <c r="K1932" s="2">
        <v>350</v>
      </c>
      <c r="L1932" s="2"/>
      <c r="M1932" s="2" t="str">
        <f t="shared" si="180"/>
        <v/>
      </c>
      <c r="N1932">
        <v>1091.1356909175884</v>
      </c>
      <c r="O1932" s="2">
        <f t="shared" si="181"/>
        <v>109.11356909175883</v>
      </c>
      <c r="P1932" s="2">
        <f>IF(ISNUMBER(O1932),SUMIFS(O$1:$O1932,A$1:$A1932,A1932,C$1:$C1932,C1932,G$1:$G1932,G1932,E$1:$E1932,E1932),"")</f>
        <v>898.34183942140726</v>
      </c>
      <c r="U1932" t="str">
        <f t="shared" si="182"/>
        <v/>
      </c>
      <c r="V1932">
        <v>25.17754077911377</v>
      </c>
      <c r="W1932">
        <v>14.09428071975708</v>
      </c>
      <c r="X1932">
        <v>73.975288391113281</v>
      </c>
      <c r="Y1932">
        <v>45.24919319152832</v>
      </c>
      <c r="Z1932">
        <v>91.459159851074219</v>
      </c>
      <c r="AA1932">
        <v>20.641082763671875</v>
      </c>
      <c r="AB1932">
        <v>3.3025732421875002E-2</v>
      </c>
      <c r="AC1932" s="2">
        <f t="shared" si="183"/>
        <v>3.3025732421875002E-2</v>
      </c>
      <c r="AD1932">
        <v>11.836046142578125</v>
      </c>
      <c r="AE1932">
        <v>12.636314067611776</v>
      </c>
      <c r="AH1932" s="2">
        <f t="shared" si="184"/>
        <v>3.6040000000000001</v>
      </c>
      <c r="AI1932" s="2">
        <f>IF(ISNUMBER(AH1932),SUMIFS($AH$1:AH1932,$A$1:A1932,A1932,C$1:$C1932,C1932,$G$1:G1932,G1932,$E$1:E1932,E1932),"")</f>
        <v>22.233999999999998</v>
      </c>
      <c r="AJ1932">
        <f t="shared" si="185"/>
        <v>16</v>
      </c>
    </row>
    <row r="1933" spans="1:36" x14ac:dyDescent="0.25">
      <c r="A1933" s="14" t="s">
        <v>99</v>
      </c>
      <c r="B1933" t="s">
        <v>98</v>
      </c>
      <c r="C1933" t="s">
        <v>105</v>
      </c>
      <c r="D1933" s="13">
        <v>42433</v>
      </c>
      <c r="E1933">
        <v>2</v>
      </c>
      <c r="F1933">
        <v>500</v>
      </c>
      <c r="G1933" s="2" t="s">
        <v>87</v>
      </c>
      <c r="H1933" s="2" t="s">
        <v>12</v>
      </c>
      <c r="I1933">
        <v>7</v>
      </c>
      <c r="J1933" s="2" t="s">
        <v>77</v>
      </c>
      <c r="K1933" s="2">
        <v>450</v>
      </c>
      <c r="L1933" s="2"/>
      <c r="M1933" s="2" t="str">
        <f t="shared" si="180"/>
        <v/>
      </c>
      <c r="N1933">
        <v>818.10318629169888</v>
      </c>
      <c r="O1933" s="2">
        <f t="shared" si="181"/>
        <v>81.810318629169885</v>
      </c>
      <c r="P1933" s="2">
        <f>IF(ISNUMBER(O1933),SUMIFS(O$1:$O1933,A$1:$A1933,A1933,C$1:$C1933,C1933,G$1:$G1933,G1933,E$1:$E1933,E1933),"")</f>
        <v>996.57257362712426</v>
      </c>
      <c r="U1933" t="str">
        <f t="shared" si="182"/>
        <v/>
      </c>
      <c r="V1933">
        <v>24.774218559265137</v>
      </c>
      <c r="W1933">
        <v>14.07558536529541</v>
      </c>
      <c r="X1933">
        <v>72.616287231445313</v>
      </c>
      <c r="Y1933">
        <v>44.779247283935547</v>
      </c>
      <c r="Z1933">
        <v>91.522438049316406</v>
      </c>
      <c r="AA1933">
        <v>20.782688140869141</v>
      </c>
      <c r="AB1933">
        <v>3.3252301025390625E-2</v>
      </c>
      <c r="AC1933" s="2">
        <f t="shared" si="183"/>
        <v>3.3252301025390625E-2</v>
      </c>
      <c r="AD1933">
        <v>11.618605957031249</v>
      </c>
      <c r="AE1933">
        <v>12.389543446244478</v>
      </c>
      <c r="AH1933" s="2">
        <f t="shared" si="184"/>
        <v>2.72</v>
      </c>
      <c r="AI1933" s="2">
        <f>IF(ISNUMBER(AH1933),SUMIFS($AH$1:AH1933,$A$1:A1933,A1933,C$1:$C1933,C1933,$G$1:G1933,G1933,$E$1:E1933,E1933),"")</f>
        <v>24.390999999999998</v>
      </c>
      <c r="AJ1933">
        <f t="shared" si="185"/>
        <v>16</v>
      </c>
    </row>
    <row r="1934" spans="1:36" x14ac:dyDescent="0.25">
      <c r="A1934" s="14" t="s">
        <v>104</v>
      </c>
      <c r="B1934" t="s">
        <v>98</v>
      </c>
      <c r="C1934" t="s">
        <v>105</v>
      </c>
      <c r="D1934" s="13">
        <v>42433</v>
      </c>
      <c r="E1934">
        <v>3</v>
      </c>
      <c r="F1934">
        <v>0</v>
      </c>
      <c r="G1934" s="2" t="s">
        <v>87</v>
      </c>
      <c r="H1934" s="2" t="s">
        <v>12</v>
      </c>
      <c r="I1934">
        <v>7</v>
      </c>
      <c r="J1934" s="2" t="s">
        <v>77</v>
      </c>
      <c r="K1934" s="2">
        <v>0</v>
      </c>
      <c r="L1934" s="2"/>
      <c r="M1934" s="2" t="str">
        <f t="shared" si="180"/>
        <v/>
      </c>
      <c r="N1934">
        <v>273.09611355195403</v>
      </c>
      <c r="O1934" s="2">
        <f t="shared" si="181"/>
        <v>27.309611355195404</v>
      </c>
      <c r="P1934" s="2">
        <f>IF(ISNUMBER(O1934),SUMIFS(O$1:$O1934,A$1:$A1934,A1934,C$1:$C1934,C1934,G$1:$G1934,G1934,E$1:$E1934,E1934),"")</f>
        <v>221.95279151769373</v>
      </c>
      <c r="U1934" t="str">
        <f t="shared" si="182"/>
        <v/>
      </c>
      <c r="V1934">
        <v>24.664748191833496</v>
      </c>
      <c r="W1934">
        <v>15.176535129547119</v>
      </c>
      <c r="X1934">
        <v>72.804965972900391</v>
      </c>
      <c r="Y1934">
        <v>43.986576080322266</v>
      </c>
      <c r="Z1934">
        <v>91.589580535888672</v>
      </c>
      <c r="AA1934">
        <v>17.902235984802246</v>
      </c>
      <c r="AB1934">
        <v>2.8643577575683591E-2</v>
      </c>
      <c r="AC1934" s="2">
        <f t="shared" si="183"/>
        <v>2.8643577575683591E-2</v>
      </c>
      <c r="AD1934">
        <v>11.648794555664063</v>
      </c>
      <c r="AE1934">
        <v>16.129739206662283</v>
      </c>
      <c r="AH1934" s="2">
        <f t="shared" si="184"/>
        <v>0.78200000000000003</v>
      </c>
      <c r="AI1934" s="2">
        <f>IF(ISNUMBER(AH1934),SUMIFS($AH$1:AH1934,$A$1:A1934,A1934,C$1:$C1934,C1934,$G$1:G1934,G1934,$E$1:E1934,E1934),"")</f>
        <v>4.4130000000000003</v>
      </c>
      <c r="AJ1934">
        <f t="shared" si="185"/>
        <v>16</v>
      </c>
    </row>
    <row r="1935" spans="1:36" x14ac:dyDescent="0.25">
      <c r="A1935" s="14" t="s">
        <v>103</v>
      </c>
      <c r="B1935" t="s">
        <v>98</v>
      </c>
      <c r="C1935" t="s">
        <v>105</v>
      </c>
      <c r="D1935" s="13">
        <v>42433</v>
      </c>
      <c r="E1935">
        <v>3</v>
      </c>
      <c r="F1935">
        <v>50</v>
      </c>
      <c r="G1935" s="2" t="s">
        <v>87</v>
      </c>
      <c r="H1935" s="2" t="s">
        <v>12</v>
      </c>
      <c r="I1935">
        <v>7</v>
      </c>
      <c r="J1935" s="2" t="s">
        <v>77</v>
      </c>
      <c r="K1935" s="2">
        <v>45</v>
      </c>
      <c r="L1935" s="2"/>
      <c r="M1935" s="2" t="str">
        <f t="shared" si="180"/>
        <v/>
      </c>
      <c r="N1935">
        <v>289.94359945431961</v>
      </c>
      <c r="O1935" s="2">
        <f t="shared" si="181"/>
        <v>28.99435994543196</v>
      </c>
      <c r="P1935" s="2">
        <f>IF(ISNUMBER(O1935),SUMIFS(O$1:$O1935,A$1:$A1935,A1935,C$1:$C1935,C1935,G$1:$G1935,G1935,E$1:$E1935,E1935),"")</f>
        <v>293.70078433213564</v>
      </c>
      <c r="U1935" t="str">
        <f t="shared" si="182"/>
        <v/>
      </c>
      <c r="V1935">
        <v>23.64177417755127</v>
      </c>
      <c r="W1935">
        <v>14.924252033233643</v>
      </c>
      <c r="X1935">
        <v>72.651298522949219</v>
      </c>
      <c r="Y1935">
        <v>42.72552490234375</v>
      </c>
      <c r="Z1935">
        <v>90.956748962402344</v>
      </c>
      <c r="AA1935">
        <v>19.228292465209961</v>
      </c>
      <c r="AB1935">
        <v>3.0765267944335938E-2</v>
      </c>
      <c r="AC1935" s="2">
        <f t="shared" si="183"/>
        <v>3.0765267944335938E-2</v>
      </c>
      <c r="AD1935">
        <v>11.624207763671874</v>
      </c>
      <c r="AE1935">
        <v>16.309327469305479</v>
      </c>
      <c r="AH1935" s="2">
        <f t="shared" si="184"/>
        <v>0.89200000000000002</v>
      </c>
      <c r="AI1935" s="2">
        <f>IF(ISNUMBER(AH1935),SUMIFS($AH$1:AH1935,$A$1:A1935,A1935,C$1:$C1935,C1935,$G$1:G1935,G1935,$E$1:E1935,E1935),"")</f>
        <v>5.9760000000000009</v>
      </c>
      <c r="AJ1935">
        <f t="shared" si="185"/>
        <v>16</v>
      </c>
    </row>
    <row r="1936" spans="1:36" x14ac:dyDescent="0.25">
      <c r="A1936" s="14" t="s">
        <v>102</v>
      </c>
      <c r="B1936" t="s">
        <v>98</v>
      </c>
      <c r="C1936" t="s">
        <v>105</v>
      </c>
      <c r="D1936" s="13">
        <v>42433</v>
      </c>
      <c r="E1936">
        <v>3</v>
      </c>
      <c r="F1936">
        <v>100</v>
      </c>
      <c r="G1936" s="2" t="s">
        <v>87</v>
      </c>
      <c r="H1936" s="2" t="s">
        <v>12</v>
      </c>
      <c r="I1936">
        <v>7</v>
      </c>
      <c r="J1936" s="2" t="s">
        <v>77</v>
      </c>
      <c r="K1936" s="2">
        <v>90</v>
      </c>
      <c r="L1936" s="2"/>
      <c r="M1936" s="2" t="str">
        <f t="shared" si="180"/>
        <v/>
      </c>
      <c r="N1936">
        <v>513.03071049906487</v>
      </c>
      <c r="O1936" s="2">
        <f t="shared" si="181"/>
        <v>51.303071049906485</v>
      </c>
      <c r="P1936" s="2">
        <f>IF(ISNUMBER(O1936),SUMIFS(O$1:$O1936,A$1:$A1936,A1936,C$1:$C1936,C1936,G$1:$G1936,G1936,E$1:$E1936,E1936),"")</f>
        <v>364.60313406079626</v>
      </c>
      <c r="U1936" t="str">
        <f t="shared" si="182"/>
        <v/>
      </c>
      <c r="V1936">
        <v>25.127365112304688</v>
      </c>
      <c r="W1936">
        <v>16.778119087219238</v>
      </c>
      <c r="X1936">
        <v>72.853782653808594</v>
      </c>
      <c r="Y1936">
        <v>45.19160270690918</v>
      </c>
      <c r="Z1936">
        <v>91.528144836425781</v>
      </c>
      <c r="AA1936">
        <v>17.147743225097656</v>
      </c>
      <c r="AB1936">
        <v>2.7436389160156248E-2</v>
      </c>
      <c r="AC1936" s="2">
        <f t="shared" si="183"/>
        <v>2.7436389160156248E-2</v>
      </c>
      <c r="AD1936">
        <v>11.656605224609375</v>
      </c>
      <c r="AE1936">
        <v>14.780915287244401</v>
      </c>
      <c r="AH1936" s="2">
        <f t="shared" si="184"/>
        <v>1.4079999999999999</v>
      </c>
      <c r="AI1936" s="2">
        <f>IF(ISNUMBER(AH1936),SUMIFS($AH$1:AH1936,$A$1:A1936,A1936,C$1:$C1936,C1936,$G$1:G1936,G1936,$E$1:E1936,E1936),"")</f>
        <v>7.3979999999999997</v>
      </c>
      <c r="AJ1936">
        <f t="shared" si="185"/>
        <v>16</v>
      </c>
    </row>
    <row r="1937" spans="1:36" x14ac:dyDescent="0.25">
      <c r="A1937" s="14" t="s">
        <v>101</v>
      </c>
      <c r="B1937" t="s">
        <v>98</v>
      </c>
      <c r="C1937" t="s">
        <v>105</v>
      </c>
      <c r="D1937" s="13">
        <v>42433</v>
      </c>
      <c r="E1937">
        <v>3</v>
      </c>
      <c r="F1937">
        <v>200</v>
      </c>
      <c r="G1937" s="2" t="s">
        <v>87</v>
      </c>
      <c r="H1937" s="2" t="s">
        <v>12</v>
      </c>
      <c r="I1937">
        <v>7</v>
      </c>
      <c r="J1937" s="2" t="s">
        <v>77</v>
      </c>
      <c r="K1937" s="2">
        <v>180</v>
      </c>
      <c r="L1937" s="2"/>
      <c r="M1937" s="2" t="str">
        <f t="shared" si="180"/>
        <v/>
      </c>
      <c r="N1937">
        <v>796.29038675948584</v>
      </c>
      <c r="O1937" s="2">
        <f t="shared" si="181"/>
        <v>79.629038675948578</v>
      </c>
      <c r="P1937" s="2">
        <f>IF(ISNUMBER(O1937),SUMIFS(O$1:$O1937,A$1:$A1937,A1937,C$1:$C1937,C1937,G$1:$G1937,G1937,E$1:$E1937,E1937),"")</f>
        <v>529.99989967535544</v>
      </c>
      <c r="U1937" t="str">
        <f t="shared" si="182"/>
        <v/>
      </c>
      <c r="V1937">
        <v>27.082027435302734</v>
      </c>
      <c r="W1937">
        <v>13.310336589813232</v>
      </c>
      <c r="X1937">
        <v>71.489635467529297</v>
      </c>
      <c r="Y1937">
        <v>48.700645446777344</v>
      </c>
      <c r="Z1937">
        <v>91.127742767333984</v>
      </c>
      <c r="AA1937">
        <v>18.016858100891113</v>
      </c>
      <c r="AB1937">
        <v>2.8826972961425782E-2</v>
      </c>
      <c r="AC1937" s="2">
        <f t="shared" si="183"/>
        <v>2.8826972961425782E-2</v>
      </c>
      <c r="AD1937">
        <v>11.438341674804688</v>
      </c>
      <c r="AE1937">
        <v>15.17125837676843</v>
      </c>
      <c r="AH1937" s="2">
        <f t="shared" si="184"/>
        <v>2.2949999999999999</v>
      </c>
      <c r="AI1937" s="2">
        <f>IF(ISNUMBER(AH1937),SUMIFS($AH$1:AH1937,$A$1:A1937,A1937,C$1:$C1937,C1937,$G$1:G1937,G1937,$E$1:E1937,E1937),"")</f>
        <v>12.027000000000001</v>
      </c>
      <c r="AJ1937">
        <f t="shared" si="185"/>
        <v>16</v>
      </c>
    </row>
    <row r="1938" spans="1:36" x14ac:dyDescent="0.25">
      <c r="A1938" s="14" t="s">
        <v>100</v>
      </c>
      <c r="B1938" t="s">
        <v>98</v>
      </c>
      <c r="C1938" t="s">
        <v>105</v>
      </c>
      <c r="D1938" s="13">
        <v>42433</v>
      </c>
      <c r="E1938">
        <v>3</v>
      </c>
      <c r="F1938">
        <v>350</v>
      </c>
      <c r="G1938" s="2" t="s">
        <v>87</v>
      </c>
      <c r="H1938" s="2" t="s">
        <v>12</v>
      </c>
      <c r="I1938">
        <v>7</v>
      </c>
      <c r="J1938" s="2" t="s">
        <v>77</v>
      </c>
      <c r="K1938" s="2">
        <v>350</v>
      </c>
      <c r="L1938" s="2"/>
      <c r="M1938" s="2" t="str">
        <f t="shared" si="180"/>
        <v/>
      </c>
      <c r="N1938">
        <v>1185.953414117407</v>
      </c>
      <c r="O1938" s="2">
        <f t="shared" si="181"/>
        <v>118.59534141174069</v>
      </c>
      <c r="P1938" s="2">
        <f>IF(ISNUMBER(O1938),SUMIFS(O$1:$O1938,A$1:$A1938,A1938,C$1:$C1938,C1938,G$1:$G1938,G1938,E$1:$E1938,E1938),"")</f>
        <v>884.14730516944746</v>
      </c>
      <c r="U1938" t="str">
        <f t="shared" si="182"/>
        <v/>
      </c>
      <c r="V1938">
        <v>23.763345718383789</v>
      </c>
      <c r="W1938">
        <v>15.476898193359375</v>
      </c>
      <c r="X1938">
        <v>74.813194274902344</v>
      </c>
      <c r="Y1938">
        <v>44.306816101074219</v>
      </c>
      <c r="Z1938">
        <v>90.742179870605469</v>
      </c>
      <c r="AA1938">
        <v>20.654331207275391</v>
      </c>
      <c r="AB1938">
        <v>3.3046929931640621E-2</v>
      </c>
      <c r="AC1938" s="2">
        <f t="shared" si="183"/>
        <v>3.3046929931640621E-2</v>
      </c>
      <c r="AD1938">
        <v>11.970111083984376</v>
      </c>
      <c r="AE1938">
        <v>18.815607050901168</v>
      </c>
      <c r="AH1938" s="2">
        <f t="shared" si="184"/>
        <v>3.919</v>
      </c>
      <c r="AI1938" s="2">
        <f>IF(ISNUMBER(AH1938),SUMIFS($AH$1:AH1938,$A$1:A1938,A1938,C$1:$C1938,C1938,$G$1:G1938,G1938,$E$1:E1938,E1938),"")</f>
        <v>21.394000000000002</v>
      </c>
      <c r="AJ1938">
        <f t="shared" si="185"/>
        <v>16</v>
      </c>
    </row>
    <row r="1939" spans="1:36" x14ac:dyDescent="0.25">
      <c r="A1939" s="14" t="s">
        <v>99</v>
      </c>
      <c r="B1939" t="s">
        <v>98</v>
      </c>
      <c r="C1939" t="s">
        <v>105</v>
      </c>
      <c r="D1939" s="13">
        <v>42433</v>
      </c>
      <c r="E1939">
        <v>3</v>
      </c>
      <c r="F1939">
        <v>500</v>
      </c>
      <c r="G1939" s="2" t="s">
        <v>87</v>
      </c>
      <c r="H1939" s="2" t="s">
        <v>12</v>
      </c>
      <c r="I1939">
        <v>7</v>
      </c>
      <c r="J1939" s="2" t="s">
        <v>77</v>
      </c>
      <c r="K1939" s="2">
        <v>450</v>
      </c>
      <c r="L1939" s="2"/>
      <c r="M1939" s="2" t="str">
        <f t="shared" si="180"/>
        <v/>
      </c>
      <c r="N1939">
        <v>1027.1870344685876</v>
      </c>
      <c r="O1939" s="2">
        <f t="shared" si="181"/>
        <v>102.71870344685877</v>
      </c>
      <c r="P1939" s="2">
        <f>IF(ISNUMBER(O1939),SUMIFS(O$1:$O1939,A$1:$A1939,A1939,C$1:$C1939,C1939,G$1:$G1939,G1939,E$1:$E1939,E1939),"")</f>
        <v>1122.4539625543111</v>
      </c>
      <c r="U1939" t="str">
        <f t="shared" si="182"/>
        <v/>
      </c>
      <c r="V1939">
        <v>23.053949356079102</v>
      </c>
      <c r="W1939">
        <v>16.064105987548828</v>
      </c>
      <c r="X1939">
        <v>75.101837158203125</v>
      </c>
      <c r="Y1939">
        <v>42.999677658081055</v>
      </c>
      <c r="Z1939">
        <v>91.385345458984375</v>
      </c>
      <c r="AA1939">
        <v>21.433295249938965</v>
      </c>
      <c r="AB1939">
        <v>3.4293272399902347E-2</v>
      </c>
      <c r="AC1939" s="2">
        <f t="shared" si="183"/>
        <v>3.4293272399902347E-2</v>
      </c>
      <c r="AD1939">
        <v>12.0162939453125</v>
      </c>
      <c r="AE1939">
        <v>14.274878640776697</v>
      </c>
      <c r="AH1939" s="2">
        <f t="shared" si="184"/>
        <v>3.5230000000000001</v>
      </c>
      <c r="AI1939" s="2">
        <f>IF(ISNUMBER(AH1939),SUMIFS($AH$1:AH1939,$A$1:A1939,A1939,C$1:$C1939,C1939,$G$1:G1939,G1939,$E$1:E1939,E1939),"")</f>
        <v>28.283000000000001</v>
      </c>
      <c r="AJ1939">
        <f t="shared" si="185"/>
        <v>16</v>
      </c>
    </row>
    <row r="1940" spans="1:36" x14ac:dyDescent="0.25">
      <c r="A1940" s="14" t="s">
        <v>104</v>
      </c>
      <c r="B1940" t="s">
        <v>98</v>
      </c>
      <c r="C1940" t="s">
        <v>105</v>
      </c>
      <c r="D1940" s="13">
        <v>42433</v>
      </c>
      <c r="E1940">
        <v>4</v>
      </c>
      <c r="F1940">
        <v>0</v>
      </c>
      <c r="G1940" s="2" t="s">
        <v>87</v>
      </c>
      <c r="H1940" s="2" t="s">
        <v>12</v>
      </c>
      <c r="I1940">
        <v>7</v>
      </c>
      <c r="J1940" s="2" t="s">
        <v>77</v>
      </c>
      <c r="K1940" s="2">
        <v>0</v>
      </c>
      <c r="L1940" s="2"/>
      <c r="M1940" s="2" t="str">
        <f t="shared" si="180"/>
        <v/>
      </c>
      <c r="N1940">
        <v>186.93864424689318</v>
      </c>
      <c r="O1940" s="2">
        <f t="shared" si="181"/>
        <v>18.693864424689316</v>
      </c>
      <c r="P1940" s="2">
        <f>IF(ISNUMBER(O1940),SUMIFS(O$1:$O1940,A$1:$A1940,A1940,C$1:$C1940,C1940,G$1:$G1940,G1940,E$1:$E1940,E1940),"")</f>
        <v>191.52940904236749</v>
      </c>
      <c r="U1940" t="str">
        <f t="shared" si="182"/>
        <v/>
      </c>
      <c r="V1940">
        <v>24.047182083129883</v>
      </c>
      <c r="W1940">
        <v>14.660880565643311</v>
      </c>
      <c r="X1940">
        <v>72.810585021972656</v>
      </c>
      <c r="Y1940">
        <v>40.510429382324219</v>
      </c>
      <c r="Z1940">
        <v>89.764675140380859</v>
      </c>
      <c r="AA1940">
        <v>17.137111663818359</v>
      </c>
      <c r="AB1940">
        <v>2.7419378662109375E-2</v>
      </c>
      <c r="AC1940" s="2">
        <f t="shared" si="183"/>
        <v>2.7419378662109375E-2</v>
      </c>
      <c r="AD1940">
        <v>11.649693603515626</v>
      </c>
      <c r="AE1940">
        <v>16.986251808972504</v>
      </c>
      <c r="AH1940" s="2">
        <f t="shared" si="184"/>
        <v>0.51300000000000001</v>
      </c>
      <c r="AI1940" s="2">
        <f>IF(ISNUMBER(AH1940),SUMIFS($AH$1:AH1940,$A$1:A1940,A1940,C$1:$C1940,C1940,$G$1:G1940,G1940,$E$1:E1940,E1940),"")</f>
        <v>3.8890000000000002</v>
      </c>
      <c r="AJ1940">
        <f t="shared" si="185"/>
        <v>16</v>
      </c>
    </row>
    <row r="1941" spans="1:36" x14ac:dyDescent="0.25">
      <c r="A1941" s="14" t="s">
        <v>103</v>
      </c>
      <c r="B1941" t="s">
        <v>98</v>
      </c>
      <c r="C1941" t="s">
        <v>105</v>
      </c>
      <c r="D1941" s="13">
        <v>42433</v>
      </c>
      <c r="E1941">
        <v>4</v>
      </c>
      <c r="F1941">
        <v>50</v>
      </c>
      <c r="G1941" s="2" t="s">
        <v>87</v>
      </c>
      <c r="H1941" s="2" t="s">
        <v>12</v>
      </c>
      <c r="I1941">
        <v>7</v>
      </c>
      <c r="J1941" s="2" t="s">
        <v>77</v>
      </c>
      <c r="K1941" s="2">
        <v>45</v>
      </c>
      <c r="L1941" s="2"/>
      <c r="M1941" s="2" t="str">
        <f t="shared" si="180"/>
        <v/>
      </c>
      <c r="N1941">
        <v>410.77645200106548</v>
      </c>
      <c r="O1941" s="2">
        <f t="shared" si="181"/>
        <v>41.077645200106545</v>
      </c>
      <c r="P1941" s="2">
        <f>IF(ISNUMBER(O1941),SUMIFS(O$1:$O1941,A$1:$A1941,A1941,C$1:$C1941,C1941,G$1:$G1941,G1941,E$1:$E1941,E1941),"")</f>
        <v>337.07335139472798</v>
      </c>
      <c r="U1941" t="str">
        <f t="shared" si="182"/>
        <v/>
      </c>
      <c r="V1941">
        <v>24.183157920837402</v>
      </c>
      <c r="W1941">
        <v>15.17086124420166</v>
      </c>
      <c r="X1941">
        <v>71.701889038085938</v>
      </c>
      <c r="Y1941">
        <v>43.120660781860352</v>
      </c>
      <c r="Z1941">
        <v>90.473148345947266</v>
      </c>
      <c r="AA1941">
        <v>18.283025741577148</v>
      </c>
      <c r="AB1941">
        <v>2.9252841186523441E-2</v>
      </c>
      <c r="AC1941" s="2">
        <f t="shared" si="183"/>
        <v>2.9252841186523441E-2</v>
      </c>
      <c r="AD1941">
        <v>11.472302246093751</v>
      </c>
      <c r="AE1941">
        <v>16.944528645043953</v>
      </c>
      <c r="AH1941" s="2">
        <f t="shared" si="184"/>
        <v>1.202</v>
      </c>
      <c r="AI1941" s="2">
        <f>IF(ISNUMBER(AH1941),SUMIFS($AH$1:AH1941,$A$1:A1941,A1941,C$1:$C1941,C1941,$G$1:G1941,G1941,$E$1:E1941,E1941),"")</f>
        <v>7.0540000000000003</v>
      </c>
      <c r="AJ1941">
        <f t="shared" si="185"/>
        <v>16</v>
      </c>
    </row>
    <row r="1942" spans="1:36" x14ac:dyDescent="0.25">
      <c r="A1942" s="14" t="s">
        <v>102</v>
      </c>
      <c r="B1942" t="s">
        <v>98</v>
      </c>
      <c r="C1942" t="s">
        <v>105</v>
      </c>
      <c r="D1942" s="13">
        <v>42433</v>
      </c>
      <c r="E1942">
        <v>4</v>
      </c>
      <c r="F1942">
        <v>100</v>
      </c>
      <c r="G1942" s="2" t="s">
        <v>87</v>
      </c>
      <c r="H1942" s="2" t="s">
        <v>12</v>
      </c>
      <c r="I1942">
        <v>7</v>
      </c>
      <c r="J1942" s="2" t="s">
        <v>77</v>
      </c>
      <c r="K1942" s="2">
        <v>90</v>
      </c>
      <c r="L1942" s="2"/>
      <c r="M1942" s="2" t="str">
        <f t="shared" si="180"/>
        <v/>
      </c>
      <c r="N1942">
        <v>423.53343010844509</v>
      </c>
      <c r="O1942" s="2">
        <f t="shared" si="181"/>
        <v>42.353343010844512</v>
      </c>
      <c r="P1942" s="2">
        <f>IF(ISNUMBER(O1942),SUMIFS(O$1:$O1942,A$1:$A1942,A1942,C$1:$C1942,C1942,G$1:$G1942,G1942,E$1:$E1942,E1942),"")</f>
        <v>548.4543819215196</v>
      </c>
      <c r="U1942" t="str">
        <f t="shared" si="182"/>
        <v/>
      </c>
      <c r="V1942">
        <v>23.675477981567383</v>
      </c>
      <c r="W1942">
        <v>15.965916156768799</v>
      </c>
      <c r="X1942">
        <v>74.677829742431641</v>
      </c>
      <c r="Y1942">
        <v>42.343372344970703</v>
      </c>
      <c r="Z1942">
        <v>91.138813018798828</v>
      </c>
      <c r="AA1942">
        <v>19.331719398498535</v>
      </c>
      <c r="AB1942">
        <v>3.0930751037597654E-2</v>
      </c>
      <c r="AC1942" s="2">
        <f t="shared" si="183"/>
        <v>3.0930751037597654E-2</v>
      </c>
      <c r="AD1942">
        <v>11.948452758789063</v>
      </c>
      <c r="AE1942">
        <v>16.138673042438732</v>
      </c>
      <c r="AH1942" s="2">
        <f t="shared" si="184"/>
        <v>1.31</v>
      </c>
      <c r="AI1942" s="2">
        <f>IF(ISNUMBER(AH1942),SUMIFS($AH$1:AH1942,$A$1:A1942,A1942,C$1:$C1942,C1942,$G$1:G1942,G1942,$E$1:E1942,E1942),"")</f>
        <v>11.205</v>
      </c>
      <c r="AJ1942">
        <f t="shared" si="185"/>
        <v>16</v>
      </c>
    </row>
    <row r="1943" spans="1:36" x14ac:dyDescent="0.25">
      <c r="A1943" s="14" t="s">
        <v>101</v>
      </c>
      <c r="B1943" t="s">
        <v>98</v>
      </c>
      <c r="C1943" t="s">
        <v>105</v>
      </c>
      <c r="D1943" s="13">
        <v>42433</v>
      </c>
      <c r="E1943">
        <v>4</v>
      </c>
      <c r="F1943">
        <v>200</v>
      </c>
      <c r="G1943" s="2" t="s">
        <v>87</v>
      </c>
      <c r="H1943" s="2" t="s">
        <v>12</v>
      </c>
      <c r="I1943">
        <v>7</v>
      </c>
      <c r="J1943" s="2" t="s">
        <v>77</v>
      </c>
      <c r="K1943" s="2">
        <v>180</v>
      </c>
      <c r="L1943" s="2"/>
      <c r="M1943" s="2" t="str">
        <f t="shared" si="180"/>
        <v/>
      </c>
      <c r="N1943">
        <v>618.81269808754826</v>
      </c>
      <c r="O1943" s="2">
        <f t="shared" si="181"/>
        <v>61.881269808754823</v>
      </c>
      <c r="P1943" s="2">
        <f>IF(ISNUMBER(O1943),SUMIFS(O$1:$O1943,A$1:$A1943,A1943,C$1:$C1943,C1943,G$1:$G1943,G1943,E$1:$E1943,E1943),"")</f>
        <v>594.01790528317144</v>
      </c>
      <c r="U1943" t="str">
        <f t="shared" si="182"/>
        <v/>
      </c>
      <c r="V1943">
        <v>24.155989646911621</v>
      </c>
      <c r="W1943">
        <v>16.117515563964844</v>
      </c>
      <c r="X1943">
        <v>73.261138916015625</v>
      </c>
      <c r="Y1943">
        <v>44.374929428100586</v>
      </c>
      <c r="Z1943">
        <v>91.308616638183594</v>
      </c>
      <c r="AA1943">
        <v>18.536088943481445</v>
      </c>
      <c r="AB1943">
        <v>2.9657742309570315E-2</v>
      </c>
      <c r="AC1943" s="2">
        <f t="shared" si="183"/>
        <v>2.9657742309570315E-2</v>
      </c>
      <c r="AD1943">
        <v>11.7217822265625</v>
      </c>
      <c r="AE1943">
        <v>14.91780611461054</v>
      </c>
      <c r="AH1943" s="2">
        <f t="shared" si="184"/>
        <v>1.835</v>
      </c>
      <c r="AI1943" s="2">
        <f>IF(ISNUMBER(AH1943),SUMIFS($AH$1:AH1943,$A$1:A1943,A1943,C$1:$C1943,C1943,$G$1:G1943,G1943,$E$1:E1943,E1943),"")</f>
        <v>12.810000000000002</v>
      </c>
      <c r="AJ1943">
        <f t="shared" si="185"/>
        <v>16</v>
      </c>
    </row>
    <row r="1944" spans="1:36" x14ac:dyDescent="0.25">
      <c r="A1944" s="14" t="s">
        <v>100</v>
      </c>
      <c r="B1944" t="s">
        <v>98</v>
      </c>
      <c r="C1944" t="s">
        <v>105</v>
      </c>
      <c r="D1944" s="13">
        <v>42433</v>
      </c>
      <c r="E1944">
        <v>4</v>
      </c>
      <c r="F1944">
        <v>350</v>
      </c>
      <c r="G1944" s="2" t="s">
        <v>87</v>
      </c>
      <c r="H1944" s="2" t="s">
        <v>12</v>
      </c>
      <c r="I1944">
        <v>7</v>
      </c>
      <c r="J1944" s="2" t="s">
        <v>77</v>
      </c>
      <c r="K1944" s="2">
        <v>350</v>
      </c>
      <c r="L1944" s="2"/>
      <c r="M1944" s="2" t="str">
        <f t="shared" si="180"/>
        <v/>
      </c>
      <c r="N1944">
        <v>571.20228195073446</v>
      </c>
      <c r="O1944" s="2">
        <f t="shared" si="181"/>
        <v>57.120228195073445</v>
      </c>
      <c r="P1944" s="2">
        <f>IF(ISNUMBER(O1944),SUMIFS(O$1:$O1944,A$1:$A1944,A1944,C$1:$C1944,C1944,G$1:$G1944,G1944,E$1:$E1944,E1944),"")</f>
        <v>573.14482635655213</v>
      </c>
      <c r="U1944" t="str">
        <f t="shared" si="182"/>
        <v/>
      </c>
      <c r="V1944">
        <v>24.09129810333252</v>
      </c>
      <c r="W1944">
        <v>13.877988338470459</v>
      </c>
      <c r="X1944">
        <v>72.855052947998047</v>
      </c>
      <c r="Y1944">
        <v>44.95250129699707</v>
      </c>
      <c r="Z1944">
        <v>91.322841644287109</v>
      </c>
      <c r="AA1944">
        <v>21.147798538208008</v>
      </c>
      <c r="AB1944">
        <v>3.3836477661132812E-2</v>
      </c>
      <c r="AC1944" s="2">
        <f t="shared" si="183"/>
        <v>3.3836477661132812E-2</v>
      </c>
      <c r="AD1944">
        <v>11.656808471679687</v>
      </c>
      <c r="AE1944">
        <v>15.334833989870569</v>
      </c>
      <c r="AH1944" s="2">
        <f t="shared" si="184"/>
        <v>1.9330000000000001</v>
      </c>
      <c r="AI1944" s="2">
        <f>IF(ISNUMBER(AH1944),SUMIFS($AH$1:AH1944,$A$1:A1944,A1944,C$1:$C1944,C1944,$G$1:G1944,G1944,$E$1:E1944,E1944),"")</f>
        <v>13.247999999999999</v>
      </c>
      <c r="AJ1944">
        <f t="shared" si="185"/>
        <v>16</v>
      </c>
    </row>
    <row r="1945" spans="1:36" x14ac:dyDescent="0.25">
      <c r="A1945" s="14" t="s">
        <v>99</v>
      </c>
      <c r="B1945" t="s">
        <v>98</v>
      </c>
      <c r="C1945" t="s">
        <v>105</v>
      </c>
      <c r="D1945" s="13">
        <v>42433</v>
      </c>
      <c r="E1945">
        <v>4</v>
      </c>
      <c r="F1945">
        <v>500</v>
      </c>
      <c r="G1945" s="2" t="s">
        <v>87</v>
      </c>
      <c r="H1945" s="2" t="s">
        <v>12</v>
      </c>
      <c r="I1945">
        <v>7</v>
      </c>
      <c r="J1945" s="2" t="s">
        <v>77</v>
      </c>
      <c r="K1945" s="2">
        <v>450</v>
      </c>
      <c r="L1945" s="2"/>
      <c r="M1945" s="2" t="str">
        <f t="shared" si="180"/>
        <v/>
      </c>
      <c r="N1945">
        <v>909.17331969070744</v>
      </c>
      <c r="O1945" s="2">
        <f t="shared" si="181"/>
        <v>90.917331969070744</v>
      </c>
      <c r="P1945" s="2">
        <f>IF(ISNUMBER(O1945),SUMIFS(O$1:$O1945,A$1:$A1945,A1945,C$1:$C1945,C1945,G$1:$G1945,G1945,E$1:$E1945,E1945),"")</f>
        <v>987.31724210928064</v>
      </c>
      <c r="U1945" t="str">
        <f t="shared" si="182"/>
        <v/>
      </c>
      <c r="V1945">
        <v>23.665059089660645</v>
      </c>
      <c r="W1945">
        <v>14.792171478271484</v>
      </c>
      <c r="X1945">
        <v>75.137260437011719</v>
      </c>
      <c r="Y1945">
        <v>41.994344711303711</v>
      </c>
      <c r="Z1945">
        <v>90.80108642578125</v>
      </c>
      <c r="AA1945">
        <v>21.065145492553711</v>
      </c>
      <c r="AB1945">
        <v>3.3704232788085937E-2</v>
      </c>
      <c r="AC1945" s="2">
        <f t="shared" si="183"/>
        <v>3.3704232788085937E-2</v>
      </c>
      <c r="AD1945">
        <v>12.021961669921875</v>
      </c>
      <c r="AE1945">
        <v>13.768730562623693</v>
      </c>
      <c r="AH1945" s="2">
        <f t="shared" si="184"/>
        <v>3.0640000000000001</v>
      </c>
      <c r="AI1945" s="2">
        <f>IF(ISNUMBER(AH1945),SUMIFS($AH$1:AH1945,$A$1:A1945,A1945,C$1:$C1945,C1945,$G$1:G1945,G1945,$E$1:E1945,E1945),"")</f>
        <v>25.324999999999999</v>
      </c>
      <c r="AJ1945">
        <f t="shared" si="185"/>
        <v>16</v>
      </c>
    </row>
    <row r="1946" spans="1:36" x14ac:dyDescent="0.25">
      <c r="A1946" s="14" t="s">
        <v>104</v>
      </c>
      <c r="B1946" t="s">
        <v>98</v>
      </c>
      <c r="C1946" t="s">
        <v>105</v>
      </c>
      <c r="D1946" s="13">
        <v>42459</v>
      </c>
      <c r="E1946">
        <v>1</v>
      </c>
      <c r="F1946">
        <v>0</v>
      </c>
      <c r="G1946" s="2" t="s">
        <v>87</v>
      </c>
      <c r="H1946" s="2" t="s">
        <v>12</v>
      </c>
      <c r="I1946">
        <v>8</v>
      </c>
      <c r="J1946" s="2" t="s">
        <v>88</v>
      </c>
      <c r="K1946" s="2">
        <v>0</v>
      </c>
      <c r="L1946" s="2">
        <v>1237</v>
      </c>
      <c r="M1946" s="2">
        <f t="shared" si="180"/>
        <v>123.7</v>
      </c>
      <c r="O1946" s="2" t="str">
        <f t="shared" si="181"/>
        <v/>
      </c>
      <c r="P1946" s="2" t="str">
        <f>IF(ISNUMBER(O1946),SUMIFS(O$1:$O1946,A$1:$A1946,A1946,C$1:$C1946,C1946,G$1:$G1946,G1946,E$1:$E1946,E1946),"")</f>
        <v/>
      </c>
      <c r="U1946" t="str">
        <f t="shared" si="182"/>
        <v/>
      </c>
      <c r="V1946">
        <v>16.470163822174072</v>
      </c>
      <c r="W1946">
        <v>13.147566318511963</v>
      </c>
      <c r="X1946">
        <v>81.500503540039063</v>
      </c>
      <c r="Y1946">
        <v>21.927560806274414</v>
      </c>
      <c r="Z1946">
        <v>90.417610168457031</v>
      </c>
      <c r="AA1946">
        <v>32.239903450012207</v>
      </c>
      <c r="AB1946">
        <v>5.1583845520019531E-2</v>
      </c>
      <c r="AC1946" s="2">
        <f t="shared" si="183"/>
        <v>5.1583845520019531E-2</v>
      </c>
      <c r="AD1946">
        <v>13.04008056640625</v>
      </c>
      <c r="AE1946">
        <v>23.499934169882213</v>
      </c>
      <c r="AH1946" s="2" t="str">
        <f t="shared" si="184"/>
        <v/>
      </c>
      <c r="AI1946" s="2" t="str">
        <f>IF(ISNUMBER(AH1946),SUMIFS($AH$1:AH1946,$A$1:A1946,A1946,C$1:$C1946,C1946,$G$1:G1946,G1946,$E$1:E1946,E1946),"")</f>
        <v/>
      </c>
      <c r="AJ1946">
        <f t="shared" si="185"/>
        <v>13</v>
      </c>
    </row>
    <row r="1947" spans="1:36" x14ac:dyDescent="0.25">
      <c r="A1947" s="14" t="s">
        <v>103</v>
      </c>
      <c r="B1947" t="s">
        <v>98</v>
      </c>
      <c r="C1947" t="s">
        <v>105</v>
      </c>
      <c r="D1947" s="13">
        <v>42459</v>
      </c>
      <c r="E1947">
        <v>1</v>
      </c>
      <c r="F1947">
        <v>50</v>
      </c>
      <c r="G1947" s="2" t="s">
        <v>87</v>
      </c>
      <c r="H1947" s="2" t="s">
        <v>12</v>
      </c>
      <c r="I1947">
        <v>8</v>
      </c>
      <c r="J1947" s="2" t="s">
        <v>88</v>
      </c>
      <c r="K1947" s="2">
        <v>45</v>
      </c>
      <c r="L1947" s="2">
        <v>1402.5</v>
      </c>
      <c r="M1947" s="2">
        <f t="shared" si="180"/>
        <v>140.25</v>
      </c>
      <c r="O1947" s="2" t="str">
        <f t="shared" si="181"/>
        <v/>
      </c>
      <c r="P1947" s="2" t="str">
        <f>IF(ISNUMBER(O1947),SUMIFS(O$1:$O1947,A$1:$A1947,A1947,C$1:$C1947,C1947,G$1:$G1947,G1947,E$1:$E1947,E1947),"")</f>
        <v/>
      </c>
      <c r="U1947" t="str">
        <f t="shared" si="182"/>
        <v/>
      </c>
      <c r="V1947">
        <v>16.725327491760254</v>
      </c>
      <c r="W1947">
        <v>16.129137992858887</v>
      </c>
      <c r="X1947">
        <v>80.651603698730469</v>
      </c>
      <c r="Y1947">
        <v>25.17439079284668</v>
      </c>
      <c r="Z1947">
        <v>90.798526763916016</v>
      </c>
      <c r="AA1947">
        <v>30.718064308166504</v>
      </c>
      <c r="AB1947">
        <v>4.9148902893066407E-2</v>
      </c>
      <c r="AC1947" s="2">
        <f t="shared" si="183"/>
        <v>4.9148902893066407E-2</v>
      </c>
      <c r="AD1947">
        <v>12.904256591796875</v>
      </c>
      <c r="AE1947">
        <v>18.885736899807583</v>
      </c>
      <c r="AH1947" s="2" t="str">
        <f t="shared" si="184"/>
        <v/>
      </c>
      <c r="AI1947" s="2" t="str">
        <f>IF(ISNUMBER(AH1947),SUMIFS($AH$1:AH1947,$A$1:A1947,A1947,C$1:$C1947,C1947,$G$1:G1947,G1947,$E$1:E1947,E1947),"")</f>
        <v/>
      </c>
      <c r="AJ1947">
        <f t="shared" si="185"/>
        <v>13</v>
      </c>
    </row>
    <row r="1948" spans="1:36" x14ac:dyDescent="0.25">
      <c r="A1948" s="14" t="s">
        <v>102</v>
      </c>
      <c r="B1948" t="s">
        <v>98</v>
      </c>
      <c r="C1948" t="s">
        <v>105</v>
      </c>
      <c r="D1948" s="13">
        <v>42459</v>
      </c>
      <c r="E1948">
        <v>1</v>
      </c>
      <c r="F1948">
        <v>100</v>
      </c>
      <c r="G1948" s="2" t="s">
        <v>87</v>
      </c>
      <c r="H1948" s="2" t="s">
        <v>12</v>
      </c>
      <c r="I1948">
        <v>8</v>
      </c>
      <c r="J1948" s="2" t="s">
        <v>88</v>
      </c>
      <c r="K1948" s="2">
        <v>78</v>
      </c>
      <c r="L1948" s="2">
        <v>1394</v>
      </c>
      <c r="M1948" s="2">
        <f t="shared" si="180"/>
        <v>139.4</v>
      </c>
      <c r="O1948" s="2" t="str">
        <f t="shared" si="181"/>
        <v/>
      </c>
      <c r="P1948" s="2" t="str">
        <f>IF(ISNUMBER(O1948),SUMIFS(O$1:$O1948,A$1:$A1948,A1948,C$1:$C1948,C1948,G$1:$G1948,G1948,E$1:$E1948,E1948),"")</f>
        <v/>
      </c>
      <c r="U1948" t="str">
        <f t="shared" si="182"/>
        <v/>
      </c>
      <c r="V1948">
        <v>17.190653800964355</v>
      </c>
      <c r="W1948">
        <v>12.137160778045654</v>
      </c>
      <c r="X1948">
        <v>73.355323791503906</v>
      </c>
      <c r="Y1948">
        <v>21.921060562133789</v>
      </c>
      <c r="Z1948">
        <v>87.321540832519531</v>
      </c>
      <c r="AA1948">
        <v>29.982584953308105</v>
      </c>
      <c r="AB1948">
        <v>4.7972135925292966E-2</v>
      </c>
      <c r="AC1948" s="2">
        <f t="shared" si="183"/>
        <v>4.7972135925292966E-2</v>
      </c>
      <c r="AD1948">
        <v>11.736851806640626</v>
      </c>
      <c r="AE1948">
        <v>18.540234268115899</v>
      </c>
      <c r="AH1948" s="2" t="str">
        <f t="shared" si="184"/>
        <v/>
      </c>
      <c r="AI1948" s="2" t="str">
        <f>IF(ISNUMBER(AH1948),SUMIFS($AH$1:AH1948,$A$1:A1948,A1948,C$1:$C1948,C1948,$G$1:G1948,G1948,$E$1:E1948,E1948),"")</f>
        <v/>
      </c>
      <c r="AJ1948">
        <f t="shared" si="185"/>
        <v>13</v>
      </c>
    </row>
    <row r="1949" spans="1:36" x14ac:dyDescent="0.25">
      <c r="A1949" s="14" t="s">
        <v>101</v>
      </c>
      <c r="B1949" t="s">
        <v>98</v>
      </c>
      <c r="C1949" t="s">
        <v>105</v>
      </c>
      <c r="D1949" s="13">
        <v>42459</v>
      </c>
      <c r="E1949">
        <v>1</v>
      </c>
      <c r="F1949">
        <v>200</v>
      </c>
      <c r="G1949" s="2" t="s">
        <v>87</v>
      </c>
      <c r="H1949" s="2" t="s">
        <v>12</v>
      </c>
      <c r="I1949">
        <v>8</v>
      </c>
      <c r="J1949" s="2" t="s">
        <v>88</v>
      </c>
      <c r="K1949" s="2">
        <v>156</v>
      </c>
      <c r="L1949" s="2">
        <v>1529</v>
      </c>
      <c r="M1949" s="2">
        <f t="shared" si="180"/>
        <v>152.9</v>
      </c>
      <c r="O1949" s="2" t="str">
        <f t="shared" si="181"/>
        <v/>
      </c>
      <c r="P1949" s="2" t="str">
        <f>IF(ISNUMBER(O1949),SUMIFS(O$1:$O1949,A$1:$A1949,A1949,C$1:$C1949,C1949,G$1:$G1949,G1949,E$1:$E1949,E1949),"")</f>
        <v/>
      </c>
      <c r="U1949" t="str">
        <f t="shared" si="182"/>
        <v/>
      </c>
      <c r="V1949">
        <v>17.435751914978027</v>
      </c>
      <c r="W1949">
        <v>12.502317428588867</v>
      </c>
      <c r="X1949">
        <v>78.743125915527344</v>
      </c>
      <c r="Y1949">
        <v>20.315001487731934</v>
      </c>
      <c r="Z1949">
        <v>89.162437438964844</v>
      </c>
      <c r="AA1949">
        <v>31.139999389648438</v>
      </c>
      <c r="AB1949">
        <v>4.9823999023437503E-2</v>
      </c>
      <c r="AC1949" s="2">
        <f t="shared" si="183"/>
        <v>4.9823999023437503E-2</v>
      </c>
      <c r="AD1949">
        <v>12.598900146484375</v>
      </c>
      <c r="AE1949">
        <v>20.156111625633283</v>
      </c>
      <c r="AH1949" s="2" t="str">
        <f t="shared" si="184"/>
        <v/>
      </c>
      <c r="AI1949" s="2" t="str">
        <f>IF(ISNUMBER(AH1949),SUMIFS($AH$1:AH1949,$A$1:A1949,A1949,C$1:$C1949,C1949,$G$1:G1949,G1949,$E$1:E1949,E1949),"")</f>
        <v/>
      </c>
      <c r="AJ1949">
        <f t="shared" si="185"/>
        <v>13</v>
      </c>
    </row>
    <row r="1950" spans="1:36" x14ac:dyDescent="0.25">
      <c r="A1950" s="14" t="s">
        <v>100</v>
      </c>
      <c r="B1950" t="s">
        <v>98</v>
      </c>
      <c r="C1950" t="s">
        <v>105</v>
      </c>
      <c r="D1950" s="13">
        <v>42459</v>
      </c>
      <c r="E1950">
        <v>1</v>
      </c>
      <c r="F1950">
        <v>350</v>
      </c>
      <c r="G1950" s="2" t="s">
        <v>87</v>
      </c>
      <c r="H1950" s="2" t="s">
        <v>12</v>
      </c>
      <c r="I1950">
        <v>8</v>
      </c>
      <c r="J1950" s="2" t="s">
        <v>88</v>
      </c>
      <c r="K1950" s="2">
        <v>272</v>
      </c>
      <c r="L1950" s="2">
        <v>1842.75</v>
      </c>
      <c r="M1950" s="2">
        <f t="shared" si="180"/>
        <v>184.27500000000001</v>
      </c>
      <c r="O1950" s="2" t="str">
        <f t="shared" si="181"/>
        <v/>
      </c>
      <c r="P1950" s="2" t="str">
        <f>IF(ISNUMBER(O1950),SUMIFS(O$1:$O1950,A$1:$A1950,A1950,C$1:$C1950,C1950,G$1:$G1950,G1950,E$1:$E1950,E1950),"")</f>
        <v/>
      </c>
      <c r="U1950" t="str">
        <f t="shared" si="182"/>
        <v/>
      </c>
      <c r="V1950">
        <v>17.009870529174805</v>
      </c>
      <c r="W1950">
        <v>13.618174076080322</v>
      </c>
      <c r="X1950">
        <v>80.273479461669922</v>
      </c>
      <c r="Y1950">
        <v>20.588865280151367</v>
      </c>
      <c r="Z1950">
        <v>90.057144165039063</v>
      </c>
      <c r="AA1950">
        <v>31.279031753540039</v>
      </c>
      <c r="AB1950">
        <v>5.0046450805664063E-2</v>
      </c>
      <c r="AC1950" s="2">
        <f t="shared" si="183"/>
        <v>5.0046450805664063E-2</v>
      </c>
      <c r="AD1950">
        <v>12.843756713867188</v>
      </c>
      <c r="AE1950">
        <v>18.818112226657302</v>
      </c>
      <c r="AH1950" s="2" t="str">
        <f t="shared" si="184"/>
        <v/>
      </c>
      <c r="AI1950" s="2" t="str">
        <f>IF(ISNUMBER(AH1950),SUMIFS($AH$1:AH1950,$A$1:A1950,A1950,C$1:$C1950,C1950,$G$1:G1950,G1950,$E$1:E1950,E1950),"")</f>
        <v/>
      </c>
      <c r="AJ1950">
        <f t="shared" si="185"/>
        <v>13</v>
      </c>
    </row>
    <row r="1951" spans="1:36" x14ac:dyDescent="0.25">
      <c r="A1951" s="14" t="s">
        <v>99</v>
      </c>
      <c r="B1951" t="s">
        <v>98</v>
      </c>
      <c r="C1951" t="s">
        <v>105</v>
      </c>
      <c r="D1951" s="13">
        <v>42459</v>
      </c>
      <c r="E1951">
        <v>1</v>
      </c>
      <c r="F1951">
        <v>500</v>
      </c>
      <c r="G1951" s="2" t="s">
        <v>87</v>
      </c>
      <c r="H1951" s="2" t="s">
        <v>12</v>
      </c>
      <c r="I1951">
        <v>8</v>
      </c>
      <c r="J1951" s="2" t="s">
        <v>88</v>
      </c>
      <c r="K1951" s="2">
        <v>389</v>
      </c>
      <c r="L1951" s="2">
        <v>1944</v>
      </c>
      <c r="M1951" s="2">
        <f t="shared" si="180"/>
        <v>194.4</v>
      </c>
      <c r="O1951" s="2" t="str">
        <f t="shared" si="181"/>
        <v/>
      </c>
      <c r="P1951" s="2" t="str">
        <f>IF(ISNUMBER(O1951),SUMIFS(O$1:$O1951,A$1:$A1951,A1951,C$1:$C1951,C1951,G$1:$G1951,G1951,E$1:$E1951,E1951),"")</f>
        <v/>
      </c>
      <c r="U1951" t="str">
        <f t="shared" si="182"/>
        <v/>
      </c>
      <c r="V1951">
        <v>18.417143821716309</v>
      </c>
      <c r="W1951">
        <v>11.886026382446289</v>
      </c>
      <c r="X1951">
        <v>79.933582305908203</v>
      </c>
      <c r="Y1951">
        <v>23.524890899658203</v>
      </c>
      <c r="Z1951">
        <v>89.801742553710938</v>
      </c>
      <c r="AA1951">
        <v>31.85033130645752</v>
      </c>
      <c r="AB1951">
        <v>5.096053009033203E-2</v>
      </c>
      <c r="AC1951" s="2">
        <f t="shared" si="183"/>
        <v>5.096053009033203E-2</v>
      </c>
      <c r="AD1951">
        <v>12.789373168945312</v>
      </c>
      <c r="AE1951">
        <v>16.435611250119319</v>
      </c>
      <c r="AH1951" s="2" t="str">
        <f t="shared" si="184"/>
        <v/>
      </c>
      <c r="AI1951" s="2" t="str">
        <f>IF(ISNUMBER(AH1951),SUMIFS($AH$1:AH1951,$A$1:A1951,A1951,C$1:$C1951,C1951,$G$1:G1951,G1951,$E$1:E1951,E1951),"")</f>
        <v/>
      </c>
      <c r="AJ1951">
        <f t="shared" si="185"/>
        <v>13</v>
      </c>
    </row>
    <row r="1952" spans="1:36" x14ac:dyDescent="0.25">
      <c r="A1952" s="14" t="s">
        <v>104</v>
      </c>
      <c r="B1952" t="s">
        <v>98</v>
      </c>
      <c r="C1952" t="s">
        <v>105</v>
      </c>
      <c r="D1952" s="13">
        <v>42459</v>
      </c>
      <c r="E1952">
        <v>2</v>
      </c>
      <c r="F1952">
        <v>0</v>
      </c>
      <c r="G1952" s="2" t="s">
        <v>87</v>
      </c>
      <c r="H1952" s="2" t="s">
        <v>12</v>
      </c>
      <c r="I1952">
        <v>8</v>
      </c>
      <c r="J1952" s="2" t="s">
        <v>88</v>
      </c>
      <c r="K1952" s="2">
        <v>0</v>
      </c>
      <c r="L1952" s="2">
        <v>1375.25</v>
      </c>
      <c r="M1952" s="2">
        <f t="shared" si="180"/>
        <v>137.52500000000001</v>
      </c>
      <c r="O1952" s="2" t="str">
        <f t="shared" si="181"/>
        <v/>
      </c>
      <c r="P1952" s="2" t="str">
        <f>IF(ISNUMBER(O1952),SUMIFS(O$1:$O1952,A$1:$A1952,A1952,C$1:$C1952,C1952,G$1:$G1952,G1952,E$1:$E1952,E1952),"")</f>
        <v/>
      </c>
      <c r="U1952" t="str">
        <f t="shared" si="182"/>
        <v/>
      </c>
      <c r="V1952">
        <v>17.612756729125977</v>
      </c>
      <c r="W1952">
        <v>16.071309566497803</v>
      </c>
      <c r="X1952">
        <v>79.369834899902344</v>
      </c>
      <c r="Y1952">
        <v>21.409200668334961</v>
      </c>
      <c r="Z1952">
        <v>89.87493896484375</v>
      </c>
      <c r="AA1952">
        <v>29.21568775177002</v>
      </c>
      <c r="AB1952">
        <v>4.6745100402832029E-2</v>
      </c>
      <c r="AC1952" s="2">
        <f t="shared" si="183"/>
        <v>4.6745100402832029E-2</v>
      </c>
      <c r="AD1952">
        <v>12.699173583984376</v>
      </c>
      <c r="AE1952">
        <v>16.043653581059115</v>
      </c>
      <c r="AH1952" s="2" t="str">
        <f t="shared" si="184"/>
        <v/>
      </c>
      <c r="AI1952" s="2" t="str">
        <f>IF(ISNUMBER(AH1952),SUMIFS($AH$1:AH1952,$A$1:A1952,A1952,C$1:$C1952,C1952,$G$1:G1952,G1952,$E$1:E1952,E1952),"")</f>
        <v/>
      </c>
      <c r="AJ1952">
        <f t="shared" si="185"/>
        <v>13</v>
      </c>
    </row>
    <row r="1953" spans="1:36" x14ac:dyDescent="0.25">
      <c r="A1953" s="14" t="s">
        <v>103</v>
      </c>
      <c r="B1953" t="s">
        <v>98</v>
      </c>
      <c r="C1953" t="s">
        <v>105</v>
      </c>
      <c r="D1953" s="13">
        <v>42459</v>
      </c>
      <c r="E1953">
        <v>2</v>
      </c>
      <c r="F1953">
        <v>50</v>
      </c>
      <c r="G1953" s="2" t="s">
        <v>87</v>
      </c>
      <c r="H1953" s="2" t="s">
        <v>12</v>
      </c>
      <c r="I1953">
        <v>8</v>
      </c>
      <c r="J1953" s="2" t="s">
        <v>88</v>
      </c>
      <c r="K1953" s="2">
        <v>45</v>
      </c>
      <c r="L1953" s="2">
        <v>1332.75</v>
      </c>
      <c r="M1953" s="2">
        <f t="shared" si="180"/>
        <v>133.27500000000001</v>
      </c>
      <c r="O1953" s="2" t="str">
        <f t="shared" si="181"/>
        <v/>
      </c>
      <c r="P1953" s="2" t="str">
        <f>IF(ISNUMBER(O1953),SUMIFS(O$1:$O1953,A$1:$A1953,A1953,C$1:$C1953,C1953,G$1:$G1953,G1953,E$1:$E1953,E1953),"")</f>
        <v/>
      </c>
      <c r="U1953" t="str">
        <f t="shared" si="182"/>
        <v/>
      </c>
      <c r="V1953">
        <v>18.034316062927246</v>
      </c>
      <c r="W1953">
        <v>15.826851367950439</v>
      </c>
      <c r="X1953">
        <v>80.297386169433594</v>
      </c>
      <c r="Y1953">
        <v>23.622577667236328</v>
      </c>
      <c r="Z1953">
        <v>90.898471832275391</v>
      </c>
      <c r="AA1953">
        <v>28.25623893737793</v>
      </c>
      <c r="AB1953">
        <v>4.5209982299804691E-2</v>
      </c>
      <c r="AC1953" s="2">
        <f t="shared" si="183"/>
        <v>4.5209982299804691E-2</v>
      </c>
      <c r="AD1953">
        <v>12.847581787109375</v>
      </c>
      <c r="AE1953">
        <v>20.431286134335213</v>
      </c>
      <c r="AH1953" s="2" t="str">
        <f t="shared" si="184"/>
        <v/>
      </c>
      <c r="AI1953" s="2" t="str">
        <f>IF(ISNUMBER(AH1953),SUMIFS($AH$1:AH1953,$A$1:A1953,A1953,C$1:$C1953,C1953,$G$1:G1953,G1953,$E$1:E1953,E1953),"")</f>
        <v/>
      </c>
      <c r="AJ1953">
        <f t="shared" si="185"/>
        <v>13</v>
      </c>
    </row>
    <row r="1954" spans="1:36" x14ac:dyDescent="0.25">
      <c r="A1954" s="14" t="s">
        <v>102</v>
      </c>
      <c r="B1954" t="s">
        <v>98</v>
      </c>
      <c r="C1954" t="s">
        <v>105</v>
      </c>
      <c r="D1954" s="13">
        <v>42459</v>
      </c>
      <c r="E1954">
        <v>2</v>
      </c>
      <c r="F1954">
        <v>100</v>
      </c>
      <c r="G1954" s="2" t="s">
        <v>87</v>
      </c>
      <c r="H1954" s="2" t="s">
        <v>12</v>
      </c>
      <c r="I1954">
        <v>8</v>
      </c>
      <c r="J1954" s="2" t="s">
        <v>88</v>
      </c>
      <c r="K1954" s="2">
        <v>78</v>
      </c>
      <c r="L1954" s="2">
        <v>1509.25</v>
      </c>
      <c r="M1954" s="2">
        <f t="shared" si="180"/>
        <v>150.92500000000001</v>
      </c>
      <c r="O1954" s="2" t="str">
        <f t="shared" si="181"/>
        <v/>
      </c>
      <c r="P1954" s="2" t="str">
        <f>IF(ISNUMBER(O1954),SUMIFS(O$1:$O1954,A$1:$A1954,A1954,C$1:$C1954,C1954,G$1:$G1954,G1954,E$1:$E1954,E1954),"")</f>
        <v/>
      </c>
      <c r="U1954" t="str">
        <f t="shared" si="182"/>
        <v/>
      </c>
      <c r="V1954">
        <v>18.026577949523926</v>
      </c>
      <c r="W1954">
        <v>17.927760124206543</v>
      </c>
      <c r="X1954">
        <v>80.478775024414063</v>
      </c>
      <c r="Y1954">
        <v>18.650590896606445</v>
      </c>
      <c r="Z1954">
        <v>90.243808746337891</v>
      </c>
      <c r="AA1954">
        <v>26.469709396362305</v>
      </c>
      <c r="AB1954">
        <v>4.235153503417969E-2</v>
      </c>
      <c r="AC1954" s="2">
        <f t="shared" si="183"/>
        <v>4.235153503417969E-2</v>
      </c>
      <c r="AD1954">
        <v>12.87660400390625</v>
      </c>
      <c r="AE1954">
        <v>16.993953765950149</v>
      </c>
      <c r="AH1954" s="2" t="str">
        <f t="shared" si="184"/>
        <v/>
      </c>
      <c r="AI1954" s="2" t="str">
        <f>IF(ISNUMBER(AH1954),SUMIFS($AH$1:AH1954,$A$1:A1954,A1954,C$1:$C1954,C1954,$G$1:G1954,G1954,$E$1:E1954,E1954),"")</f>
        <v/>
      </c>
      <c r="AJ1954">
        <f t="shared" si="185"/>
        <v>13</v>
      </c>
    </row>
    <row r="1955" spans="1:36" x14ac:dyDescent="0.25">
      <c r="A1955" s="14" t="s">
        <v>101</v>
      </c>
      <c r="B1955" t="s">
        <v>98</v>
      </c>
      <c r="C1955" t="s">
        <v>105</v>
      </c>
      <c r="D1955" s="13">
        <v>42459</v>
      </c>
      <c r="E1955">
        <v>2</v>
      </c>
      <c r="F1955">
        <v>200</v>
      </c>
      <c r="G1955" s="2" t="s">
        <v>87</v>
      </c>
      <c r="H1955" s="2" t="s">
        <v>12</v>
      </c>
      <c r="I1955">
        <v>8</v>
      </c>
      <c r="J1955" s="2" t="s">
        <v>88</v>
      </c>
      <c r="K1955" s="2">
        <v>156</v>
      </c>
      <c r="L1955" s="2">
        <v>1684.25</v>
      </c>
      <c r="M1955" s="2">
        <f t="shared" si="180"/>
        <v>168.42500000000001</v>
      </c>
      <c r="O1955" s="2" t="str">
        <f t="shared" si="181"/>
        <v/>
      </c>
      <c r="P1955" s="2" t="str">
        <f>IF(ISNUMBER(O1955),SUMIFS(O$1:$O1955,A$1:$A1955,A1955,C$1:$C1955,C1955,G$1:$G1955,G1955,E$1:$E1955,E1955),"")</f>
        <v/>
      </c>
      <c r="U1955" t="str">
        <f t="shared" si="182"/>
        <v/>
      </c>
      <c r="V1955">
        <v>17.500149726867676</v>
      </c>
      <c r="W1955">
        <v>14.44082498550415</v>
      </c>
      <c r="X1955">
        <v>80.390811920166016</v>
      </c>
      <c r="Y1955">
        <v>21.538619041442871</v>
      </c>
      <c r="Z1955">
        <v>90.849273681640625</v>
      </c>
      <c r="AA1955">
        <v>30.644129753112793</v>
      </c>
      <c r="AB1955">
        <v>4.9030607604980465E-2</v>
      </c>
      <c r="AC1955" s="2">
        <f t="shared" si="183"/>
        <v>4.9030607604980465E-2</v>
      </c>
      <c r="AD1955">
        <v>12.862529907226563</v>
      </c>
      <c r="AE1955">
        <v>14.339769267455557</v>
      </c>
      <c r="AH1955" s="2" t="str">
        <f t="shared" si="184"/>
        <v/>
      </c>
      <c r="AI1955" s="2" t="str">
        <f>IF(ISNUMBER(AH1955),SUMIFS($AH$1:AH1955,$A$1:A1955,A1955,C$1:$C1955,C1955,$G$1:G1955,G1955,$E$1:E1955,E1955),"")</f>
        <v/>
      </c>
      <c r="AJ1955">
        <f t="shared" si="185"/>
        <v>13</v>
      </c>
    </row>
    <row r="1956" spans="1:36" x14ac:dyDescent="0.25">
      <c r="A1956" s="14" t="s">
        <v>100</v>
      </c>
      <c r="B1956" t="s">
        <v>98</v>
      </c>
      <c r="C1956" t="s">
        <v>105</v>
      </c>
      <c r="D1956" s="13">
        <v>42459</v>
      </c>
      <c r="E1956">
        <v>2</v>
      </c>
      <c r="F1956">
        <v>350</v>
      </c>
      <c r="G1956" s="2" t="s">
        <v>87</v>
      </c>
      <c r="H1956" s="2" t="s">
        <v>12</v>
      </c>
      <c r="I1956">
        <v>8</v>
      </c>
      <c r="J1956" s="2" t="s">
        <v>88</v>
      </c>
      <c r="K1956" s="2">
        <v>272</v>
      </c>
      <c r="L1956" s="2">
        <v>1731.75</v>
      </c>
      <c r="M1956" s="2">
        <f t="shared" si="180"/>
        <v>173.17500000000001</v>
      </c>
      <c r="O1956" s="2" t="str">
        <f t="shared" si="181"/>
        <v/>
      </c>
      <c r="P1956" s="2" t="str">
        <f>IF(ISNUMBER(O1956),SUMIFS(O$1:$O1956,A$1:$A1956,A1956,C$1:$C1956,C1956,G$1:$G1956,G1956,E$1:$E1956,E1956),"")</f>
        <v/>
      </c>
      <c r="U1956" t="str">
        <f t="shared" si="182"/>
        <v/>
      </c>
      <c r="V1956">
        <v>17.32799243927002</v>
      </c>
      <c r="W1956">
        <v>16.983231544494629</v>
      </c>
      <c r="X1956">
        <v>81.441905975341797</v>
      </c>
      <c r="Y1956">
        <v>18.228053092956543</v>
      </c>
      <c r="Z1956">
        <v>90.031948089599609</v>
      </c>
      <c r="AA1956">
        <v>27.615847587585449</v>
      </c>
      <c r="AB1956">
        <v>4.4185356140136724E-2</v>
      </c>
      <c r="AC1956" s="2">
        <f t="shared" si="183"/>
        <v>4.4185356140136724E-2</v>
      </c>
      <c r="AD1956">
        <v>13.030704956054688</v>
      </c>
      <c r="AE1956">
        <v>13.125348402294506</v>
      </c>
      <c r="AH1956" s="2" t="str">
        <f t="shared" si="184"/>
        <v/>
      </c>
      <c r="AI1956" s="2" t="str">
        <f>IF(ISNUMBER(AH1956),SUMIFS($AH$1:AH1956,$A$1:A1956,A1956,C$1:$C1956,C1956,$G$1:G1956,G1956,$E$1:E1956,E1956),"")</f>
        <v/>
      </c>
      <c r="AJ1956">
        <f t="shared" si="185"/>
        <v>13</v>
      </c>
    </row>
    <row r="1957" spans="1:36" x14ac:dyDescent="0.25">
      <c r="A1957" s="14" t="s">
        <v>99</v>
      </c>
      <c r="B1957" t="s">
        <v>98</v>
      </c>
      <c r="C1957" t="s">
        <v>105</v>
      </c>
      <c r="D1957" s="13">
        <v>42459</v>
      </c>
      <c r="E1957">
        <v>2</v>
      </c>
      <c r="F1957">
        <v>500</v>
      </c>
      <c r="G1957" s="2" t="s">
        <v>87</v>
      </c>
      <c r="H1957" s="2" t="s">
        <v>12</v>
      </c>
      <c r="I1957">
        <v>8</v>
      </c>
      <c r="J1957" s="2" t="s">
        <v>88</v>
      </c>
      <c r="K1957" s="2">
        <v>389</v>
      </c>
      <c r="L1957" s="2">
        <v>1812.5</v>
      </c>
      <c r="M1957" s="2">
        <f t="shared" si="180"/>
        <v>181.25</v>
      </c>
      <c r="O1957" s="2" t="str">
        <f t="shared" si="181"/>
        <v/>
      </c>
      <c r="P1957" s="2" t="str">
        <f>IF(ISNUMBER(O1957),SUMIFS(O$1:$O1957,A$1:$A1957,A1957,C$1:$C1957,C1957,G$1:$G1957,G1957,E$1:$E1957,E1957),"")</f>
        <v/>
      </c>
      <c r="U1957" t="str">
        <f t="shared" si="182"/>
        <v/>
      </c>
      <c r="V1957">
        <v>17.481834411621094</v>
      </c>
      <c r="W1957">
        <v>17.453472137451172</v>
      </c>
      <c r="X1957">
        <v>79.06768798828125</v>
      </c>
      <c r="Y1957">
        <v>19.817135810852051</v>
      </c>
      <c r="Z1957">
        <v>89.492946624755859</v>
      </c>
      <c r="AA1957">
        <v>27.872422218322754</v>
      </c>
      <c r="AB1957">
        <v>4.4595875549316412E-2</v>
      </c>
      <c r="AC1957" s="2">
        <f t="shared" si="183"/>
        <v>4.4595875549316412E-2</v>
      </c>
      <c r="AD1957">
        <v>12.650830078125001</v>
      </c>
      <c r="AE1957">
        <v>14.025009676639504</v>
      </c>
      <c r="AH1957" s="2" t="str">
        <f t="shared" si="184"/>
        <v/>
      </c>
      <c r="AI1957" s="2" t="str">
        <f>IF(ISNUMBER(AH1957),SUMIFS($AH$1:AH1957,$A$1:A1957,A1957,C$1:$C1957,C1957,$G$1:G1957,G1957,$E$1:E1957,E1957),"")</f>
        <v/>
      </c>
      <c r="AJ1957">
        <f t="shared" si="185"/>
        <v>13</v>
      </c>
    </row>
    <row r="1958" spans="1:36" x14ac:dyDescent="0.25">
      <c r="A1958" s="14" t="s">
        <v>104</v>
      </c>
      <c r="B1958" t="s">
        <v>98</v>
      </c>
      <c r="C1958" t="s">
        <v>105</v>
      </c>
      <c r="D1958" s="13">
        <v>42459</v>
      </c>
      <c r="E1958">
        <v>3</v>
      </c>
      <c r="F1958">
        <v>0</v>
      </c>
      <c r="G1958" s="2" t="s">
        <v>87</v>
      </c>
      <c r="H1958" s="2" t="s">
        <v>12</v>
      </c>
      <c r="I1958">
        <v>8</v>
      </c>
      <c r="J1958" s="2" t="s">
        <v>88</v>
      </c>
      <c r="K1958" s="2">
        <v>0</v>
      </c>
      <c r="L1958" s="2">
        <v>1229.75</v>
      </c>
      <c r="M1958" s="2">
        <f t="shared" si="180"/>
        <v>122.97499999999999</v>
      </c>
      <c r="O1958" s="2" t="str">
        <f t="shared" si="181"/>
        <v/>
      </c>
      <c r="P1958" s="2" t="str">
        <f>IF(ISNUMBER(O1958),SUMIFS(O$1:$O1958,A$1:$A1958,A1958,C$1:$C1958,C1958,G$1:$G1958,G1958,E$1:$E1958,E1958),"")</f>
        <v/>
      </c>
      <c r="U1958" t="str">
        <f t="shared" si="182"/>
        <v/>
      </c>
      <c r="V1958">
        <v>17.2969970703125</v>
      </c>
      <c r="W1958">
        <v>14.229095935821533</v>
      </c>
      <c r="X1958">
        <v>78.401695251464844</v>
      </c>
      <c r="Y1958">
        <v>21.83619213104248</v>
      </c>
      <c r="Z1958">
        <v>89.457664489746094</v>
      </c>
      <c r="AA1958">
        <v>30.050152778625488</v>
      </c>
      <c r="AB1958">
        <v>4.8080244445800779E-2</v>
      </c>
      <c r="AC1958" s="2">
        <f t="shared" si="183"/>
        <v>4.8080244445800779E-2</v>
      </c>
      <c r="AD1958">
        <v>12.544271240234375</v>
      </c>
      <c r="AE1958">
        <v>22.658864796635175</v>
      </c>
      <c r="AH1958" s="2" t="str">
        <f t="shared" si="184"/>
        <v/>
      </c>
      <c r="AI1958" s="2" t="str">
        <f>IF(ISNUMBER(AH1958),SUMIFS($AH$1:AH1958,$A$1:A1958,A1958,C$1:$C1958,C1958,$G$1:G1958,G1958,$E$1:E1958,E1958),"")</f>
        <v/>
      </c>
      <c r="AJ1958">
        <f t="shared" si="185"/>
        <v>13</v>
      </c>
    </row>
    <row r="1959" spans="1:36" x14ac:dyDescent="0.25">
      <c r="A1959" s="14" t="s">
        <v>103</v>
      </c>
      <c r="B1959" t="s">
        <v>98</v>
      </c>
      <c r="C1959" t="s">
        <v>105</v>
      </c>
      <c r="D1959" s="13">
        <v>42459</v>
      </c>
      <c r="E1959">
        <v>3</v>
      </c>
      <c r="F1959">
        <v>50</v>
      </c>
      <c r="G1959" s="2" t="s">
        <v>87</v>
      </c>
      <c r="H1959" s="2" t="s">
        <v>12</v>
      </c>
      <c r="I1959">
        <v>8</v>
      </c>
      <c r="J1959" s="2" t="s">
        <v>88</v>
      </c>
      <c r="K1959" s="2">
        <v>45</v>
      </c>
      <c r="L1959" s="2">
        <v>1335</v>
      </c>
      <c r="M1959" s="2">
        <f t="shared" si="180"/>
        <v>133.5</v>
      </c>
      <c r="O1959" s="2" t="str">
        <f t="shared" si="181"/>
        <v/>
      </c>
      <c r="P1959" s="2" t="str">
        <f>IF(ISNUMBER(O1959),SUMIFS(O$1:$O1959,A$1:$A1959,A1959,C$1:$C1959,C1959,G$1:$G1959,G1959,E$1:$E1959,E1959),"")</f>
        <v/>
      </c>
      <c r="U1959" t="str">
        <f t="shared" si="182"/>
        <v/>
      </c>
      <c r="V1959">
        <v>16.235701084136963</v>
      </c>
      <c r="W1959">
        <v>15.653007507324219</v>
      </c>
      <c r="X1959">
        <v>81.314685821533203</v>
      </c>
      <c r="Y1959">
        <v>20.860016822814941</v>
      </c>
      <c r="Z1959">
        <v>90.958942413330078</v>
      </c>
      <c r="AA1959">
        <v>31.489833831787109</v>
      </c>
      <c r="AB1959">
        <v>5.0383734130859378E-2</v>
      </c>
      <c r="AC1959" s="2">
        <f t="shared" si="183"/>
        <v>5.0383734130859378E-2</v>
      </c>
      <c r="AD1959">
        <v>13.010349731445313</v>
      </c>
      <c r="AE1959">
        <v>20.239225289175636</v>
      </c>
      <c r="AH1959" s="2" t="str">
        <f t="shared" si="184"/>
        <v/>
      </c>
      <c r="AI1959" s="2" t="str">
        <f>IF(ISNUMBER(AH1959),SUMIFS($AH$1:AH1959,$A$1:A1959,A1959,C$1:$C1959,C1959,$G$1:G1959,G1959,$E$1:E1959,E1959),"")</f>
        <v/>
      </c>
      <c r="AJ1959">
        <f t="shared" si="185"/>
        <v>13</v>
      </c>
    </row>
    <row r="1960" spans="1:36" x14ac:dyDescent="0.25">
      <c r="A1960" s="14" t="s">
        <v>102</v>
      </c>
      <c r="B1960" t="s">
        <v>98</v>
      </c>
      <c r="C1960" t="s">
        <v>105</v>
      </c>
      <c r="D1960" s="13">
        <v>42459</v>
      </c>
      <c r="E1960">
        <v>3</v>
      </c>
      <c r="F1960">
        <v>100</v>
      </c>
      <c r="G1960" s="2" t="s">
        <v>87</v>
      </c>
      <c r="H1960" s="2" t="s">
        <v>12</v>
      </c>
      <c r="I1960">
        <v>8</v>
      </c>
      <c r="J1960" s="2" t="s">
        <v>88</v>
      </c>
      <c r="K1960" s="2">
        <v>78</v>
      </c>
      <c r="L1960" s="2">
        <v>1353.75</v>
      </c>
      <c r="M1960" s="2">
        <f t="shared" si="180"/>
        <v>135.375</v>
      </c>
      <c r="O1960" s="2" t="str">
        <f t="shared" si="181"/>
        <v/>
      </c>
      <c r="P1960" s="2" t="str">
        <f>IF(ISNUMBER(O1960),SUMIFS(O$1:$O1960,A$1:$A1960,A1960,C$1:$C1960,C1960,G$1:$G1960,G1960,E$1:$E1960,E1960),"")</f>
        <v/>
      </c>
      <c r="U1960" t="str">
        <f t="shared" si="182"/>
        <v/>
      </c>
      <c r="V1960">
        <v>16.86563777923584</v>
      </c>
      <c r="W1960">
        <v>14.18885612487793</v>
      </c>
      <c r="X1960">
        <v>76.894901275634766</v>
      </c>
      <c r="Y1960">
        <v>19.968669891357422</v>
      </c>
      <c r="Z1960">
        <v>88.788810729980469</v>
      </c>
      <c r="AA1960">
        <v>30.873291015625</v>
      </c>
      <c r="AB1960">
        <v>4.9397265624999999E-2</v>
      </c>
      <c r="AC1960" s="2">
        <f t="shared" si="183"/>
        <v>4.9397265624999999E-2</v>
      </c>
      <c r="AD1960">
        <v>12.303184204101562</v>
      </c>
      <c r="AE1960">
        <v>20.421033586246264</v>
      </c>
      <c r="AH1960" s="2" t="str">
        <f t="shared" si="184"/>
        <v/>
      </c>
      <c r="AI1960" s="2" t="str">
        <f>IF(ISNUMBER(AH1960),SUMIFS($AH$1:AH1960,$A$1:A1960,A1960,C$1:$C1960,C1960,$G$1:G1960,G1960,$E$1:E1960,E1960),"")</f>
        <v/>
      </c>
      <c r="AJ1960">
        <f t="shared" si="185"/>
        <v>13</v>
      </c>
    </row>
    <row r="1961" spans="1:36" x14ac:dyDescent="0.25">
      <c r="A1961" s="14" t="s">
        <v>101</v>
      </c>
      <c r="B1961" t="s">
        <v>98</v>
      </c>
      <c r="C1961" t="s">
        <v>105</v>
      </c>
      <c r="D1961" s="13">
        <v>42459</v>
      </c>
      <c r="E1961">
        <v>3</v>
      </c>
      <c r="F1961">
        <v>200</v>
      </c>
      <c r="G1961" s="2" t="s">
        <v>87</v>
      </c>
      <c r="H1961" s="2" t="s">
        <v>12</v>
      </c>
      <c r="I1961">
        <v>8</v>
      </c>
      <c r="J1961" s="2" t="s">
        <v>88</v>
      </c>
      <c r="K1961" s="2">
        <v>156</v>
      </c>
      <c r="L1961" s="2">
        <v>1659.5</v>
      </c>
      <c r="M1961" s="2">
        <f t="shared" si="180"/>
        <v>165.95</v>
      </c>
      <c r="O1961" s="2" t="str">
        <f t="shared" si="181"/>
        <v/>
      </c>
      <c r="P1961" s="2" t="str">
        <f>IF(ISNUMBER(O1961),SUMIFS(O$1:$O1961,A$1:$A1961,A1961,C$1:$C1961,C1961,G$1:$G1961,G1961,E$1:$E1961,E1961),"")</f>
        <v/>
      </c>
      <c r="U1961" t="str">
        <f t="shared" si="182"/>
        <v/>
      </c>
      <c r="V1961">
        <v>16.593337059020996</v>
      </c>
      <c r="W1961">
        <v>14.046836376190186</v>
      </c>
      <c r="X1961">
        <v>78.407787322998047</v>
      </c>
      <c r="Y1961">
        <v>22.969427108764648</v>
      </c>
      <c r="Z1961">
        <v>90.295619964599609</v>
      </c>
      <c r="AA1961">
        <v>30.949648857116699</v>
      </c>
      <c r="AB1961">
        <v>4.9519438171386723E-2</v>
      </c>
      <c r="AC1961" s="2">
        <f t="shared" si="183"/>
        <v>4.9519438171386723E-2</v>
      </c>
      <c r="AD1961">
        <v>12.545245971679687</v>
      </c>
      <c r="AE1961">
        <v>17.099052476647774</v>
      </c>
      <c r="AH1961" s="2" t="str">
        <f t="shared" si="184"/>
        <v/>
      </c>
      <c r="AI1961" s="2" t="str">
        <f>IF(ISNUMBER(AH1961),SUMIFS($AH$1:AH1961,$A$1:A1961,A1961,C$1:$C1961,C1961,$G$1:G1961,G1961,$E$1:E1961,E1961),"")</f>
        <v/>
      </c>
      <c r="AJ1961">
        <f t="shared" si="185"/>
        <v>13</v>
      </c>
    </row>
    <row r="1962" spans="1:36" x14ac:dyDescent="0.25">
      <c r="A1962" s="14" t="s">
        <v>100</v>
      </c>
      <c r="B1962" t="s">
        <v>98</v>
      </c>
      <c r="C1962" t="s">
        <v>105</v>
      </c>
      <c r="D1962" s="13">
        <v>42459</v>
      </c>
      <c r="E1962">
        <v>3</v>
      </c>
      <c r="F1962">
        <v>350</v>
      </c>
      <c r="G1962" s="2" t="s">
        <v>87</v>
      </c>
      <c r="H1962" s="2" t="s">
        <v>12</v>
      </c>
      <c r="I1962">
        <v>8</v>
      </c>
      <c r="J1962" s="2" t="s">
        <v>88</v>
      </c>
      <c r="K1962" s="2">
        <v>272</v>
      </c>
      <c r="L1962" s="2">
        <v>1850.25</v>
      </c>
      <c r="M1962" s="2">
        <f t="shared" si="180"/>
        <v>185.02500000000001</v>
      </c>
      <c r="O1962" s="2" t="str">
        <f t="shared" si="181"/>
        <v/>
      </c>
      <c r="P1962" s="2" t="str">
        <f>IF(ISNUMBER(O1962),SUMIFS(O$1:$O1962,A$1:$A1962,A1962,C$1:$C1962,C1962,G$1:$G1962,G1962,E$1:$E1962,E1962),"")</f>
        <v/>
      </c>
      <c r="U1962" t="str">
        <f t="shared" si="182"/>
        <v/>
      </c>
      <c r="V1962">
        <v>16.93245792388916</v>
      </c>
      <c r="W1962">
        <v>15.882436752319336</v>
      </c>
      <c r="X1962">
        <v>80.577869415283203</v>
      </c>
      <c r="Y1962">
        <v>20.103068351745605</v>
      </c>
      <c r="Z1962">
        <v>90.137290954589844</v>
      </c>
      <c r="AA1962">
        <v>29.035058975219727</v>
      </c>
      <c r="AB1962">
        <v>4.6456094360351557E-2</v>
      </c>
      <c r="AC1962" s="2">
        <f t="shared" si="183"/>
        <v>4.6456094360351557E-2</v>
      </c>
      <c r="AD1962">
        <v>12.892459106445314</v>
      </c>
      <c r="AE1962">
        <v>19.185520119288984</v>
      </c>
      <c r="AH1962" s="2" t="str">
        <f t="shared" si="184"/>
        <v/>
      </c>
      <c r="AI1962" s="2" t="str">
        <f>IF(ISNUMBER(AH1962),SUMIFS($AH$1:AH1962,$A$1:A1962,A1962,C$1:$C1962,C1962,$G$1:G1962,G1962,$E$1:E1962,E1962),"")</f>
        <v/>
      </c>
      <c r="AJ1962">
        <f t="shared" si="185"/>
        <v>13</v>
      </c>
    </row>
    <row r="1963" spans="1:36" x14ac:dyDescent="0.25">
      <c r="A1963" s="14" t="s">
        <v>99</v>
      </c>
      <c r="B1963" t="s">
        <v>98</v>
      </c>
      <c r="C1963" t="s">
        <v>105</v>
      </c>
      <c r="D1963" s="13">
        <v>42459</v>
      </c>
      <c r="E1963">
        <v>3</v>
      </c>
      <c r="F1963">
        <v>500</v>
      </c>
      <c r="G1963" s="2" t="s">
        <v>87</v>
      </c>
      <c r="H1963" s="2" t="s">
        <v>12</v>
      </c>
      <c r="I1963">
        <v>8</v>
      </c>
      <c r="J1963" s="2" t="s">
        <v>88</v>
      </c>
      <c r="K1963" s="2">
        <v>389</v>
      </c>
      <c r="L1963" s="2">
        <v>1950.5</v>
      </c>
      <c r="M1963" s="2">
        <f t="shared" si="180"/>
        <v>195.05</v>
      </c>
      <c r="O1963" s="2" t="str">
        <f t="shared" si="181"/>
        <v/>
      </c>
      <c r="P1963" s="2" t="str">
        <f>IF(ISNUMBER(O1963),SUMIFS(O$1:$O1963,A$1:$A1963,A1963,C$1:$C1963,C1963,G$1:$G1963,G1963,E$1:$E1963,E1963),"")</f>
        <v/>
      </c>
      <c r="U1963" t="str">
        <f t="shared" si="182"/>
        <v/>
      </c>
      <c r="V1963">
        <v>17.15289306640625</v>
      </c>
      <c r="W1963">
        <v>14.165810585021973</v>
      </c>
      <c r="X1963">
        <v>80.907253265380859</v>
      </c>
      <c r="Y1963">
        <v>23.48915958404541</v>
      </c>
      <c r="Z1963">
        <v>90.692207336425781</v>
      </c>
      <c r="AA1963">
        <v>31.111169815063477</v>
      </c>
      <c r="AB1963">
        <v>4.9777871704101563E-2</v>
      </c>
      <c r="AC1963" s="2">
        <f t="shared" si="183"/>
        <v>4.9777871704101563E-2</v>
      </c>
      <c r="AD1963">
        <v>12.945160522460938</v>
      </c>
      <c r="AE1963">
        <v>15.956977624059082</v>
      </c>
      <c r="AH1963" s="2" t="str">
        <f t="shared" si="184"/>
        <v/>
      </c>
      <c r="AI1963" s="2" t="str">
        <f>IF(ISNUMBER(AH1963),SUMIFS($AH$1:AH1963,$A$1:A1963,A1963,C$1:$C1963,C1963,$G$1:G1963,G1963,$E$1:E1963,E1963),"")</f>
        <v/>
      </c>
      <c r="AJ1963">
        <f t="shared" si="185"/>
        <v>13</v>
      </c>
    </row>
    <row r="1964" spans="1:36" x14ac:dyDescent="0.25">
      <c r="A1964" s="14" t="s">
        <v>104</v>
      </c>
      <c r="B1964" t="s">
        <v>98</v>
      </c>
      <c r="C1964" t="s">
        <v>105</v>
      </c>
      <c r="D1964" s="13">
        <v>42460</v>
      </c>
      <c r="E1964">
        <v>1</v>
      </c>
      <c r="F1964">
        <v>0</v>
      </c>
      <c r="G1964" s="2" t="s">
        <v>87</v>
      </c>
      <c r="H1964" s="2" t="s">
        <v>12</v>
      </c>
      <c r="I1964">
        <v>8</v>
      </c>
      <c r="J1964" s="2" t="s">
        <v>77</v>
      </c>
      <c r="K1964" s="2">
        <v>0</v>
      </c>
      <c r="L1964" s="2"/>
      <c r="M1964" s="2" t="str">
        <f t="shared" si="180"/>
        <v/>
      </c>
      <c r="N1964">
        <v>508.03611398327405</v>
      </c>
      <c r="O1964" s="2">
        <f t="shared" si="181"/>
        <v>50.803611398327405</v>
      </c>
      <c r="P1964" s="2">
        <f>IF(ISNUMBER(O1964),SUMIFS(O$1:$O1964,A$1:$A1964,A1964,C$1:$C1964,C1964,G$1:$G1964,G1964,E$1:$E1964,E1964),"")</f>
        <v>261.68046226318921</v>
      </c>
      <c r="U1964" t="str">
        <f t="shared" si="182"/>
        <v/>
      </c>
      <c r="V1964">
        <v>23.493365287780762</v>
      </c>
      <c r="W1964">
        <v>12.401507377624512</v>
      </c>
      <c r="X1964">
        <v>75.571243286132813</v>
      </c>
      <c r="Y1964">
        <v>41.24769401550293</v>
      </c>
      <c r="Z1964">
        <v>90.630725860595703</v>
      </c>
      <c r="AA1964">
        <v>20.638504981994629</v>
      </c>
      <c r="AB1964">
        <v>3.3021607971191407E-2</v>
      </c>
      <c r="AC1964" s="2">
        <f t="shared" si="183"/>
        <v>3.3021607971191407E-2</v>
      </c>
      <c r="AD1964">
        <v>12.091398925781251</v>
      </c>
      <c r="AE1964">
        <v>12.247299176382501</v>
      </c>
      <c r="AH1964" s="2">
        <f t="shared" si="184"/>
        <v>1.6779999999999999</v>
      </c>
      <c r="AI1964" s="2">
        <f>IF(ISNUMBER(AH1964),SUMIFS($AH$1:AH1964,$A$1:A1964,A1964,C$1:$C1964,C1964,$G$1:G1964,G1964,$E$1:E1964,E1964),"")</f>
        <v>6.0759999999999996</v>
      </c>
      <c r="AJ1964">
        <f t="shared" si="185"/>
        <v>16</v>
      </c>
    </row>
    <row r="1965" spans="1:36" x14ac:dyDescent="0.25">
      <c r="A1965" s="14" t="s">
        <v>103</v>
      </c>
      <c r="B1965" t="s">
        <v>98</v>
      </c>
      <c r="C1965" t="s">
        <v>105</v>
      </c>
      <c r="D1965" s="13">
        <v>42460</v>
      </c>
      <c r="E1965">
        <v>1</v>
      </c>
      <c r="F1965">
        <v>50</v>
      </c>
      <c r="G1965" s="2" t="s">
        <v>87</v>
      </c>
      <c r="H1965" s="2" t="s">
        <v>12</v>
      </c>
      <c r="I1965">
        <v>8</v>
      </c>
      <c r="J1965" s="2" t="s">
        <v>77</v>
      </c>
      <c r="K1965" s="2">
        <v>45</v>
      </c>
      <c r="L1965" s="2"/>
      <c r="M1965" s="2" t="str">
        <f t="shared" si="180"/>
        <v/>
      </c>
      <c r="N1965">
        <v>119.31657033320617</v>
      </c>
      <c r="O1965" s="2">
        <f t="shared" si="181"/>
        <v>11.931657033320617</v>
      </c>
      <c r="P1965" s="2">
        <f>IF(ISNUMBER(O1965),SUMIFS(O$1:$O1965,A$1:$A1965,A1965,C$1:$C1965,C1965,G$1:$G1965,G1965,E$1:$E1965,E1965),"")</f>
        <v>353.20671167383443</v>
      </c>
      <c r="U1965" t="str">
        <f t="shared" si="182"/>
        <v/>
      </c>
      <c r="V1965">
        <v>24.412464141845703</v>
      </c>
      <c r="W1965">
        <v>11.112428665161133</v>
      </c>
      <c r="X1965">
        <v>73.858402252197266</v>
      </c>
      <c r="Y1965">
        <v>40.276464462280273</v>
      </c>
      <c r="Z1965">
        <v>90.51220703125</v>
      </c>
      <c r="AA1965">
        <v>19.888153076171875</v>
      </c>
      <c r="AB1965">
        <v>3.1821044921875E-2</v>
      </c>
      <c r="AC1965" s="2">
        <f t="shared" si="183"/>
        <v>3.1821044921875E-2</v>
      </c>
      <c r="AD1965">
        <v>11.817344360351562</v>
      </c>
      <c r="AE1965">
        <v>14.094269870609979</v>
      </c>
      <c r="AH1965" s="2">
        <f t="shared" si="184"/>
        <v>0.38</v>
      </c>
      <c r="AI1965" s="2">
        <f>IF(ISNUMBER(AH1965),SUMIFS($AH$1:AH1965,$A$1:A1965,A1965,C$1:$C1965,C1965,$G$1:G1965,G1965,$E$1:E1965,E1965),"")</f>
        <v>7.8159999999999998</v>
      </c>
      <c r="AJ1965">
        <f t="shared" si="185"/>
        <v>16</v>
      </c>
    </row>
    <row r="1966" spans="1:36" x14ac:dyDescent="0.25">
      <c r="A1966" s="14" t="s">
        <v>102</v>
      </c>
      <c r="B1966" t="s">
        <v>98</v>
      </c>
      <c r="C1966" t="s">
        <v>105</v>
      </c>
      <c r="D1966" s="13">
        <v>42460</v>
      </c>
      <c r="E1966">
        <v>1</v>
      </c>
      <c r="F1966">
        <v>100</v>
      </c>
      <c r="G1966" s="2" t="s">
        <v>87</v>
      </c>
      <c r="H1966" s="2" t="s">
        <v>12</v>
      </c>
      <c r="I1966">
        <v>8</v>
      </c>
      <c r="J1966" s="2" t="s">
        <v>77</v>
      </c>
      <c r="K1966" s="2">
        <v>90</v>
      </c>
      <c r="L1966" s="2"/>
      <c r="M1966" s="2" t="str">
        <f t="shared" si="180"/>
        <v/>
      </c>
      <c r="N1966">
        <v>1034.7085789129012</v>
      </c>
      <c r="O1966" s="2">
        <f t="shared" si="181"/>
        <v>103.47085789129012</v>
      </c>
      <c r="P1966" s="2">
        <f>IF(ISNUMBER(O1966),SUMIFS(O$1:$O1966,A$1:$A1966,A1966,C$1:$C1966,C1966,G$1:$G1966,G1966,E$1:$E1966,E1966),"")</f>
        <v>438.84828043734166</v>
      </c>
      <c r="U1966" t="str">
        <f t="shared" si="182"/>
        <v/>
      </c>
      <c r="V1966">
        <v>24.386890411376953</v>
      </c>
      <c r="W1966">
        <v>12.800490379333496</v>
      </c>
      <c r="X1966">
        <v>74.160746256510421</v>
      </c>
      <c r="Y1966">
        <v>43.651312510172524</v>
      </c>
      <c r="Z1966">
        <v>90.918514251708984</v>
      </c>
      <c r="AA1966">
        <v>19.484640121459961</v>
      </c>
      <c r="AB1966">
        <v>3.117542419433594E-2</v>
      </c>
      <c r="AC1966" s="2">
        <f t="shared" si="183"/>
        <v>3.117542419433594E-2</v>
      </c>
      <c r="AD1966">
        <v>11.865719401041668</v>
      </c>
      <c r="AE1966">
        <v>11.640471512770139</v>
      </c>
      <c r="AH1966" s="2">
        <f t="shared" si="184"/>
        <v>3.226</v>
      </c>
      <c r="AI1966" s="2">
        <f>IF(ISNUMBER(AH1966),SUMIFS($AH$1:AH1966,$A$1:A1966,A1966,C$1:$C1966,C1966,$G$1:G1966,G1966,$E$1:E1966,E1966),"")</f>
        <v>10.244</v>
      </c>
      <c r="AJ1966">
        <f t="shared" si="185"/>
        <v>16</v>
      </c>
    </row>
    <row r="1967" spans="1:36" x14ac:dyDescent="0.25">
      <c r="A1967" s="14" t="s">
        <v>101</v>
      </c>
      <c r="B1967" t="s">
        <v>98</v>
      </c>
      <c r="C1967" t="s">
        <v>105</v>
      </c>
      <c r="D1967" s="13">
        <v>42460</v>
      </c>
      <c r="E1967">
        <v>1</v>
      </c>
      <c r="F1967">
        <v>200</v>
      </c>
      <c r="G1967" s="2" t="s">
        <v>87</v>
      </c>
      <c r="H1967" s="2" t="s">
        <v>12</v>
      </c>
      <c r="I1967">
        <v>8</v>
      </c>
      <c r="J1967" s="2" t="s">
        <v>77</v>
      </c>
      <c r="K1967" s="2">
        <v>180</v>
      </c>
      <c r="L1967" s="2"/>
      <c r="M1967" s="2" t="str">
        <f t="shared" si="180"/>
        <v/>
      </c>
      <c r="N1967">
        <v>214.51145085276454</v>
      </c>
      <c r="O1967" s="2">
        <f t="shared" si="181"/>
        <v>21.451145085276455</v>
      </c>
      <c r="P1967" s="2">
        <f>IF(ISNUMBER(O1967),SUMIFS(O$1:$O1967,A$1:$A1967,A1967,C$1:$C1967,C1967,G$1:$G1967,G1967,E$1:$E1967,E1967),"")</f>
        <v>552.65629021441418</v>
      </c>
      <c r="U1967" t="str">
        <f t="shared" si="182"/>
        <v/>
      </c>
      <c r="V1967">
        <v>24.934165000915527</v>
      </c>
      <c r="W1967">
        <v>10.828081130981445</v>
      </c>
      <c r="X1967">
        <v>74.21246337890625</v>
      </c>
      <c r="Y1967">
        <v>44.043926239013672</v>
      </c>
      <c r="Z1967">
        <v>90.955924987792969</v>
      </c>
      <c r="AA1967">
        <v>19.220775604248047</v>
      </c>
      <c r="AB1967">
        <v>3.0753240966796876E-2</v>
      </c>
      <c r="AC1967" s="2">
        <f t="shared" si="183"/>
        <v>3.0753240966796876E-2</v>
      </c>
      <c r="AD1967">
        <v>11.873994140624999</v>
      </c>
      <c r="AE1967">
        <v>13.336402701043584</v>
      </c>
      <c r="AH1967" s="2">
        <f t="shared" si="184"/>
        <v>0.66</v>
      </c>
      <c r="AI1967" s="2">
        <f>IF(ISNUMBER(AH1967),SUMIFS($AH$1:AH1967,$A$1:A1967,A1967,C$1:$C1967,C1967,$G$1:G1967,G1967,$E$1:E1967,E1967),"")</f>
        <v>12.039</v>
      </c>
      <c r="AJ1967">
        <f t="shared" si="185"/>
        <v>16</v>
      </c>
    </row>
    <row r="1968" spans="1:36" x14ac:dyDescent="0.25">
      <c r="A1968" s="14" t="s">
        <v>100</v>
      </c>
      <c r="B1968" t="s">
        <v>98</v>
      </c>
      <c r="C1968" t="s">
        <v>105</v>
      </c>
      <c r="D1968" s="13">
        <v>42460</v>
      </c>
      <c r="E1968">
        <v>1</v>
      </c>
      <c r="F1968">
        <v>350</v>
      </c>
      <c r="G1968" s="2" t="s">
        <v>87</v>
      </c>
      <c r="H1968" s="2" t="s">
        <v>12</v>
      </c>
      <c r="I1968">
        <v>8</v>
      </c>
      <c r="J1968" s="2" t="s">
        <v>77</v>
      </c>
      <c r="K1968" s="2">
        <v>350</v>
      </c>
      <c r="L1968" s="2"/>
      <c r="M1968" s="2" t="str">
        <f t="shared" si="180"/>
        <v/>
      </c>
      <c r="N1968">
        <v>560.10467624821979</v>
      </c>
      <c r="O1968" s="2">
        <f t="shared" si="181"/>
        <v>56.010467624821977</v>
      </c>
      <c r="P1968" s="2">
        <f>IF(ISNUMBER(O1968),SUMIFS(O$1:$O1968,A$1:$A1968,A1968,C$1:$C1968,C1968,G$1:$G1968,G1968,E$1:$E1968,E1968),"")</f>
        <v>952.22614022844459</v>
      </c>
      <c r="U1968" t="str">
        <f t="shared" si="182"/>
        <v/>
      </c>
      <c r="V1968">
        <v>19.850804328918457</v>
      </c>
      <c r="W1968">
        <v>10.615365505218506</v>
      </c>
      <c r="X1968">
        <v>76.582530975341797</v>
      </c>
      <c r="Y1968">
        <v>20.188259124755859</v>
      </c>
      <c r="Z1968">
        <v>88.030715942382813</v>
      </c>
      <c r="AA1968">
        <v>23.222880363464355</v>
      </c>
      <c r="AB1968">
        <v>3.7156608581542967E-2</v>
      </c>
      <c r="AC1968" s="2">
        <f t="shared" si="183"/>
        <v>3.7156608581542967E-2</v>
      </c>
      <c r="AD1968">
        <v>12.253204956054688</v>
      </c>
      <c r="AE1968">
        <v>12.597494902099523</v>
      </c>
      <c r="AH1968" s="2">
        <f t="shared" si="184"/>
        <v>2.081</v>
      </c>
      <c r="AI1968" s="2">
        <f>IF(ISNUMBER(AH1968),SUMIFS($AH$1:AH1968,$A$1:A1968,A1968,C$1:$C1968,C1968,$G$1:G1968,G1968,$E$1:E1968,E1968),"")</f>
        <v>24.681999999999999</v>
      </c>
      <c r="AJ1968">
        <f t="shared" si="185"/>
        <v>16</v>
      </c>
    </row>
    <row r="1969" spans="1:36" x14ac:dyDescent="0.25">
      <c r="A1969" s="14" t="s">
        <v>99</v>
      </c>
      <c r="B1969" t="s">
        <v>98</v>
      </c>
      <c r="C1969" t="s">
        <v>105</v>
      </c>
      <c r="D1969" s="13">
        <v>42460</v>
      </c>
      <c r="E1969">
        <v>1</v>
      </c>
      <c r="F1969">
        <v>500</v>
      </c>
      <c r="G1969" s="2" t="s">
        <v>87</v>
      </c>
      <c r="H1969" s="2" t="s">
        <v>12</v>
      </c>
      <c r="I1969">
        <v>8</v>
      </c>
      <c r="J1969" s="2" t="s">
        <v>77</v>
      </c>
      <c r="K1969" s="2">
        <v>450</v>
      </c>
      <c r="L1969" s="2"/>
      <c r="M1969" s="2" t="str">
        <f t="shared" si="180"/>
        <v/>
      </c>
      <c r="N1969">
        <v>977.09382980430576</v>
      </c>
      <c r="O1969" s="2">
        <f t="shared" si="181"/>
        <v>97.709382980430576</v>
      </c>
      <c r="P1969" s="2">
        <f>IF(ISNUMBER(O1969),SUMIFS(O$1:$O1969,A$1:$A1969,A1969,C$1:$C1969,C1969,G$1:$G1969,G1969,E$1:$E1969,E1969),"")</f>
        <v>1048.920273859494</v>
      </c>
      <c r="U1969" t="str">
        <f t="shared" si="182"/>
        <v/>
      </c>
      <c r="V1969">
        <v>23.459053993225098</v>
      </c>
      <c r="W1969">
        <v>10.841743946075439</v>
      </c>
      <c r="X1969">
        <v>75.012203216552734</v>
      </c>
      <c r="Y1969">
        <v>41.376611709594727</v>
      </c>
      <c r="Z1969">
        <v>90.405452728271484</v>
      </c>
      <c r="AA1969">
        <v>23.988417625427246</v>
      </c>
      <c r="AB1969">
        <v>3.8381468200683597E-2</v>
      </c>
      <c r="AC1969" s="2">
        <f t="shared" si="183"/>
        <v>3.8381468200683597E-2</v>
      </c>
      <c r="AD1969">
        <v>12.001952514648437</v>
      </c>
      <c r="AE1969">
        <v>12.968450409621754</v>
      </c>
      <c r="AH1969" s="2">
        <f t="shared" si="184"/>
        <v>3.75</v>
      </c>
      <c r="AI1969" s="2">
        <f>IF(ISNUMBER(AH1969),SUMIFS($AH$1:AH1969,$A$1:A1969,A1969,C$1:$C1969,C1969,$G$1:G1969,G1969,$E$1:E1969,E1969),"")</f>
        <v>29.475000000000001</v>
      </c>
      <c r="AJ1969">
        <f t="shared" si="185"/>
        <v>16</v>
      </c>
    </row>
    <row r="1970" spans="1:36" x14ac:dyDescent="0.25">
      <c r="A1970" s="14" t="s">
        <v>104</v>
      </c>
      <c r="B1970" t="s">
        <v>98</v>
      </c>
      <c r="C1970" t="s">
        <v>105</v>
      </c>
      <c r="D1970" s="13">
        <v>42460</v>
      </c>
      <c r="E1970">
        <v>2</v>
      </c>
      <c r="F1970">
        <v>0</v>
      </c>
      <c r="G1970" s="2" t="s">
        <v>87</v>
      </c>
      <c r="H1970" s="2" t="s">
        <v>12</v>
      </c>
      <c r="I1970">
        <v>8</v>
      </c>
      <c r="J1970" s="2" t="s">
        <v>77</v>
      </c>
      <c r="K1970" s="2">
        <v>0</v>
      </c>
      <c r="L1970" s="2"/>
      <c r="M1970" s="2" t="str">
        <f t="shared" si="180"/>
        <v/>
      </c>
      <c r="N1970">
        <v>126.13774815451876</v>
      </c>
      <c r="O1970" s="2">
        <f t="shared" si="181"/>
        <v>12.613774815451876</v>
      </c>
      <c r="P1970" s="2">
        <f>IF(ISNUMBER(O1970),SUMIFS(O$1:$O1970,A$1:$A1970,A1970,C$1:$C1970,C1970,G$1:$G1970,G1970,E$1:$E1970,E1970),"")</f>
        <v>258.23276442732379</v>
      </c>
      <c r="U1970" t="str">
        <f t="shared" si="182"/>
        <v/>
      </c>
      <c r="V1970">
        <v>23.112980842590332</v>
      </c>
      <c r="W1970">
        <v>12.097439765930176</v>
      </c>
      <c r="X1970">
        <v>74.114288330078125</v>
      </c>
      <c r="Y1970">
        <v>40.461128234863281</v>
      </c>
      <c r="Z1970">
        <v>90.261192321777344</v>
      </c>
      <c r="AA1970">
        <v>20.004716873168945</v>
      </c>
      <c r="AB1970">
        <v>3.2007546997070313E-2</v>
      </c>
      <c r="AC1970" s="2">
        <f t="shared" si="183"/>
        <v>3.2007546997070313E-2</v>
      </c>
      <c r="AD1970">
        <v>11.8582861328125</v>
      </c>
      <c r="AE1970">
        <v>14.900021500752528</v>
      </c>
      <c r="AH1970" s="2">
        <f t="shared" si="184"/>
        <v>0.40400000000000003</v>
      </c>
      <c r="AI1970" s="2">
        <f>IF(ISNUMBER(AH1970),SUMIFS($AH$1:AH1970,$A$1:A1970,A1970,C$1:$C1970,C1970,$G$1:G1970,G1970,$E$1:E1970,E1970),"")</f>
        <v>5.8239999999999998</v>
      </c>
      <c r="AJ1970">
        <f t="shared" si="185"/>
        <v>16</v>
      </c>
    </row>
    <row r="1971" spans="1:36" x14ac:dyDescent="0.25">
      <c r="A1971" s="14" t="s">
        <v>103</v>
      </c>
      <c r="B1971" t="s">
        <v>98</v>
      </c>
      <c r="C1971" t="s">
        <v>105</v>
      </c>
      <c r="D1971" s="13">
        <v>42460</v>
      </c>
      <c r="E1971">
        <v>2</v>
      </c>
      <c r="F1971">
        <v>50</v>
      </c>
      <c r="G1971" s="2" t="s">
        <v>87</v>
      </c>
      <c r="H1971" s="2" t="s">
        <v>12</v>
      </c>
      <c r="I1971">
        <v>8</v>
      </c>
      <c r="J1971" s="2" t="s">
        <v>77</v>
      </c>
      <c r="K1971" s="2">
        <v>45</v>
      </c>
      <c r="L1971" s="2"/>
      <c r="M1971" s="2" t="str">
        <f t="shared" si="180"/>
        <v/>
      </c>
      <c r="N1971">
        <v>233.11007478201907</v>
      </c>
      <c r="O1971" s="2">
        <f t="shared" si="181"/>
        <v>23.311007478201908</v>
      </c>
      <c r="P1971" s="2">
        <f>IF(ISNUMBER(O1971),SUMIFS(O$1:$O1971,A$1:$A1971,A1971,C$1:$C1971,C1971,G$1:$G1971,G1971,E$1:$E1971,E1971),"")</f>
        <v>454.02790693974828</v>
      </c>
      <c r="U1971" t="str">
        <f t="shared" si="182"/>
        <v/>
      </c>
      <c r="V1971">
        <v>23.333285331726074</v>
      </c>
      <c r="W1971">
        <v>12.23515510559082</v>
      </c>
      <c r="X1971">
        <v>72.308849334716797</v>
      </c>
      <c r="Y1971">
        <v>37.839962005615234</v>
      </c>
      <c r="Z1971">
        <v>89.47625732421875</v>
      </c>
      <c r="AA1971">
        <v>19.789121627807617</v>
      </c>
      <c r="AB1971">
        <v>3.1662594604492188E-2</v>
      </c>
      <c r="AC1971" s="2">
        <f t="shared" si="183"/>
        <v>3.1662594604492188E-2</v>
      </c>
      <c r="AD1971">
        <v>11.569415893554687</v>
      </c>
      <c r="AE1971">
        <v>14.42368587713743</v>
      </c>
      <c r="AH1971" s="2">
        <f t="shared" si="184"/>
        <v>0.73799999999999999</v>
      </c>
      <c r="AI1971" s="2">
        <f>IF(ISNUMBER(AH1971),SUMIFS($AH$1:AH1971,$A$1:A1971,A1971,C$1:$C1971,C1971,$G$1:G1971,G1971,$E$1:E1971,E1971),"")</f>
        <v>10.638</v>
      </c>
      <c r="AJ1971">
        <f t="shared" si="185"/>
        <v>16</v>
      </c>
    </row>
    <row r="1972" spans="1:36" x14ac:dyDescent="0.25">
      <c r="A1972" s="14" t="s">
        <v>102</v>
      </c>
      <c r="B1972" t="s">
        <v>98</v>
      </c>
      <c r="C1972" t="s">
        <v>105</v>
      </c>
      <c r="D1972" s="13">
        <v>42460</v>
      </c>
      <c r="E1972">
        <v>2</v>
      </c>
      <c r="F1972">
        <v>100</v>
      </c>
      <c r="G1972" s="2" t="s">
        <v>87</v>
      </c>
      <c r="H1972" s="2" t="s">
        <v>12</v>
      </c>
      <c r="I1972">
        <v>8</v>
      </c>
      <c r="J1972" s="2" t="s">
        <v>77</v>
      </c>
      <c r="K1972" s="2">
        <v>90</v>
      </c>
      <c r="L1972" s="2"/>
      <c r="M1972" s="2" t="str">
        <f t="shared" si="180"/>
        <v/>
      </c>
      <c r="N1972">
        <v>344.59890044608625</v>
      </c>
      <c r="O1972" s="2">
        <f t="shared" si="181"/>
        <v>34.459890044608628</v>
      </c>
      <c r="P1972" s="2">
        <f>IF(ISNUMBER(O1972),SUMIFS(O$1:$O1972,A$1:$A1972,A1972,C$1:$C1972,C1972,G$1:$G1972,G1972,E$1:$E1972,E1972),"")</f>
        <v>512.0510626712537</v>
      </c>
      <c r="U1972" t="str">
        <f t="shared" si="182"/>
        <v/>
      </c>
      <c r="V1972">
        <v>24.89939022064209</v>
      </c>
      <c r="W1972">
        <v>11.396355628967285</v>
      </c>
      <c r="X1972">
        <v>73.464954376220703</v>
      </c>
      <c r="Y1972">
        <v>43.500329971313477</v>
      </c>
      <c r="Z1972">
        <v>90.479770660400391</v>
      </c>
      <c r="AA1972">
        <v>18.898728370666504</v>
      </c>
      <c r="AB1972">
        <v>3.0237965393066404E-2</v>
      </c>
      <c r="AC1972" s="2">
        <f t="shared" si="183"/>
        <v>3.0237965393066404E-2</v>
      </c>
      <c r="AD1972">
        <v>11.754392700195313</v>
      </c>
      <c r="AE1972">
        <v>14.537766112569264</v>
      </c>
      <c r="AH1972" s="2">
        <f t="shared" si="184"/>
        <v>1.042</v>
      </c>
      <c r="AI1972" s="2">
        <f>IF(ISNUMBER(AH1972),SUMIFS($AH$1:AH1972,$A$1:A1972,A1972,C$1:$C1972,C1972,$G$1:G1972,G1972,$E$1:E1972,E1972),"")</f>
        <v>11.706000000000001</v>
      </c>
      <c r="AJ1972">
        <f t="shared" si="185"/>
        <v>16</v>
      </c>
    </row>
    <row r="1973" spans="1:36" x14ac:dyDescent="0.25">
      <c r="A1973" s="14" t="s">
        <v>101</v>
      </c>
      <c r="B1973" t="s">
        <v>98</v>
      </c>
      <c r="C1973" t="s">
        <v>105</v>
      </c>
      <c r="D1973" s="13">
        <v>42460</v>
      </c>
      <c r="E1973">
        <v>2</v>
      </c>
      <c r="F1973">
        <v>200</v>
      </c>
      <c r="G1973" s="2" t="s">
        <v>87</v>
      </c>
      <c r="H1973" s="2" t="s">
        <v>12</v>
      </c>
      <c r="I1973">
        <v>8</v>
      </c>
      <c r="J1973" s="2" t="s">
        <v>77</v>
      </c>
      <c r="K1973" s="2">
        <v>180</v>
      </c>
      <c r="L1973" s="2"/>
      <c r="M1973" s="2" t="str">
        <f t="shared" si="180"/>
        <v/>
      </c>
      <c r="N1973">
        <v>435.2982295627466</v>
      </c>
      <c r="O1973" s="2">
        <f t="shared" si="181"/>
        <v>43.529822956274657</v>
      </c>
      <c r="P1973" s="2">
        <f>IF(ISNUMBER(O1973),SUMIFS(O$1:$O1973,A$1:$A1973,A1973,C$1:$C1973,C1973,G$1:$G1973,G1973,E$1:$E1973,E1973),"")</f>
        <v>677.41419338607591</v>
      </c>
      <c r="U1973" t="str">
        <f t="shared" si="182"/>
        <v/>
      </c>
      <c r="V1973">
        <v>24.730473518371582</v>
      </c>
      <c r="W1973">
        <v>13.014615058898926</v>
      </c>
      <c r="X1973">
        <v>75.0408935546875</v>
      </c>
      <c r="Y1973">
        <v>43.646108627319336</v>
      </c>
      <c r="Z1973">
        <v>91.256900787353516</v>
      </c>
      <c r="AA1973">
        <v>19.380486488342285</v>
      </c>
      <c r="AB1973">
        <v>3.1008778381347656E-2</v>
      </c>
      <c r="AC1973" s="2">
        <f t="shared" si="183"/>
        <v>3.1008778381347656E-2</v>
      </c>
      <c r="AD1973">
        <v>12.006542968750001</v>
      </c>
      <c r="AE1973">
        <v>12.85490084177486</v>
      </c>
      <c r="AH1973" s="2">
        <f t="shared" si="184"/>
        <v>1.35</v>
      </c>
      <c r="AI1973" s="2">
        <f>IF(ISNUMBER(AH1973),SUMIFS($AH$1:AH1973,$A$1:A1973,A1973,C$1:$C1973,C1973,$G$1:G1973,G1973,$E$1:E1973,E1973),"")</f>
        <v>15.764999999999999</v>
      </c>
      <c r="AJ1973">
        <f t="shared" si="185"/>
        <v>16</v>
      </c>
    </row>
    <row r="1974" spans="1:36" x14ac:dyDescent="0.25">
      <c r="A1974" s="14" t="s">
        <v>100</v>
      </c>
      <c r="B1974" t="s">
        <v>98</v>
      </c>
      <c r="C1974" t="s">
        <v>105</v>
      </c>
      <c r="D1974" s="13">
        <v>42460</v>
      </c>
      <c r="E1974">
        <v>2</v>
      </c>
      <c r="F1974">
        <v>350</v>
      </c>
      <c r="G1974" s="2" t="s">
        <v>87</v>
      </c>
      <c r="H1974" s="2" t="s">
        <v>12</v>
      </c>
      <c r="I1974">
        <v>8</v>
      </c>
      <c r="J1974" s="2" t="s">
        <v>77</v>
      </c>
      <c r="K1974" s="2">
        <v>350</v>
      </c>
      <c r="L1974" s="2"/>
      <c r="M1974" s="2" t="str">
        <f t="shared" si="180"/>
        <v/>
      </c>
      <c r="N1974">
        <v>870.2524780956154</v>
      </c>
      <c r="O1974" s="2">
        <f t="shared" si="181"/>
        <v>87.025247809561534</v>
      </c>
      <c r="P1974" s="2">
        <f>IF(ISNUMBER(O1974),SUMIFS(O$1:$O1974,A$1:$A1974,A1974,C$1:$C1974,C1974,G$1:$G1974,G1974,E$1:$E1974,E1974),"")</f>
        <v>985.36708723096876</v>
      </c>
      <c r="U1974" t="str">
        <f t="shared" si="182"/>
        <v/>
      </c>
      <c r="V1974">
        <v>24.360089302062988</v>
      </c>
      <c r="W1974">
        <v>12.127806663513184</v>
      </c>
      <c r="X1974">
        <v>76.147193908691406</v>
      </c>
      <c r="Y1974">
        <v>43.340084075927734</v>
      </c>
      <c r="Z1974">
        <v>91.103961944580078</v>
      </c>
      <c r="AA1974">
        <v>22.527297973632813</v>
      </c>
      <c r="AB1974">
        <v>3.6043676757812497E-2</v>
      </c>
      <c r="AC1974" s="2">
        <f t="shared" si="183"/>
        <v>3.6043676757812497E-2</v>
      </c>
      <c r="AD1974">
        <v>12.183551025390626</v>
      </c>
      <c r="AE1974">
        <v>13.012477718360071</v>
      </c>
      <c r="AH1974" s="2">
        <f t="shared" si="184"/>
        <v>3.137</v>
      </c>
      <c r="AI1974" s="2">
        <f>IF(ISNUMBER(AH1974),SUMIFS($AH$1:AH1974,$A$1:A1974,A1974,C$1:$C1974,C1974,$G$1:G1974,G1974,$E$1:E1974,E1974),"")</f>
        <v>25.370999999999999</v>
      </c>
      <c r="AJ1974">
        <f t="shared" si="185"/>
        <v>16</v>
      </c>
    </row>
    <row r="1975" spans="1:36" x14ac:dyDescent="0.25">
      <c r="A1975" s="14" t="s">
        <v>99</v>
      </c>
      <c r="B1975" t="s">
        <v>98</v>
      </c>
      <c r="C1975" t="s">
        <v>105</v>
      </c>
      <c r="D1975" s="13">
        <v>42460</v>
      </c>
      <c r="E1975">
        <v>2</v>
      </c>
      <c r="F1975">
        <v>500</v>
      </c>
      <c r="G1975" s="2" t="s">
        <v>87</v>
      </c>
      <c r="H1975" s="2" t="s">
        <v>12</v>
      </c>
      <c r="I1975">
        <v>8</v>
      </c>
      <c r="J1975" s="2" t="s">
        <v>77</v>
      </c>
      <c r="K1975" s="2">
        <v>450</v>
      </c>
      <c r="L1975" s="2"/>
      <c r="M1975" s="2" t="str">
        <f t="shared" si="180"/>
        <v/>
      </c>
      <c r="N1975">
        <v>988.78188187686965</v>
      </c>
      <c r="O1975" s="2">
        <f t="shared" si="181"/>
        <v>98.878188187686959</v>
      </c>
      <c r="P1975" s="2">
        <f>IF(ISNUMBER(O1975),SUMIFS(O$1:$O1975,A$1:$A1975,A1975,C$1:$C1975,C1975,G$1:$G1975,G1975,E$1:$E1975,E1975),"")</f>
        <v>1095.4507618148111</v>
      </c>
      <c r="U1975" t="str">
        <f t="shared" si="182"/>
        <v/>
      </c>
      <c r="V1975">
        <v>24.333061218261719</v>
      </c>
      <c r="W1975">
        <v>12.009023189544678</v>
      </c>
      <c r="X1975">
        <v>76.291656494140625</v>
      </c>
      <c r="Y1975">
        <v>42.393798828125</v>
      </c>
      <c r="Z1975">
        <v>91.456905364990234</v>
      </c>
      <c r="AA1975">
        <v>24.021816253662109</v>
      </c>
      <c r="AB1975">
        <v>3.8434906005859373E-2</v>
      </c>
      <c r="AC1975" s="2">
        <f t="shared" si="183"/>
        <v>3.8434906005859373E-2</v>
      </c>
      <c r="AD1975">
        <v>12.2066650390625</v>
      </c>
      <c r="AE1975">
        <v>12.425516999649492</v>
      </c>
      <c r="AH1975" s="2">
        <f t="shared" si="184"/>
        <v>3.8</v>
      </c>
      <c r="AI1975" s="2">
        <f>IF(ISNUMBER(AH1975),SUMIFS($AH$1:AH1975,$A$1:A1975,A1975,C$1:$C1975,C1975,$G$1:G1975,G1975,$E$1:E1975,E1975),"")</f>
        <v>28.190999999999999</v>
      </c>
      <c r="AJ1975">
        <f t="shared" si="185"/>
        <v>16</v>
      </c>
    </row>
    <row r="1976" spans="1:36" x14ac:dyDescent="0.25">
      <c r="A1976" s="14" t="s">
        <v>104</v>
      </c>
      <c r="B1976" t="s">
        <v>98</v>
      </c>
      <c r="C1976" t="s">
        <v>105</v>
      </c>
      <c r="D1976" s="13">
        <v>42460</v>
      </c>
      <c r="E1976">
        <v>3</v>
      </c>
      <c r="F1976">
        <v>0</v>
      </c>
      <c r="G1976" s="2" t="s">
        <v>87</v>
      </c>
      <c r="H1976" s="2" t="s">
        <v>12</v>
      </c>
      <c r="I1976">
        <v>8</v>
      </c>
      <c r="J1976" s="2" t="s">
        <v>77</v>
      </c>
      <c r="K1976" s="2">
        <v>0</v>
      </c>
      <c r="L1976" s="2"/>
      <c r="M1976" s="2" t="str">
        <f t="shared" si="180"/>
        <v/>
      </c>
      <c r="N1976">
        <v>176.93869710773282</v>
      </c>
      <c r="O1976" s="2">
        <f t="shared" si="181"/>
        <v>17.693869710773281</v>
      </c>
      <c r="P1976" s="2">
        <f>IF(ISNUMBER(O1976),SUMIFS(O$1:$O1976,A$1:$A1976,A1976,C$1:$C1976,C1976,G$1:$G1976,G1976,E$1:$E1976,E1976),"")</f>
        <v>239.646661228467</v>
      </c>
      <c r="U1976" t="str">
        <f t="shared" si="182"/>
        <v/>
      </c>
      <c r="V1976">
        <v>24.414370536804199</v>
      </c>
      <c r="W1976">
        <v>12.38790225982666</v>
      </c>
      <c r="X1976">
        <v>74.298637390136719</v>
      </c>
      <c r="Y1976">
        <v>43.157684326171875</v>
      </c>
      <c r="Z1976">
        <v>90.869319915771484</v>
      </c>
      <c r="AA1976">
        <v>19.409673690795898</v>
      </c>
      <c r="AB1976">
        <v>3.1055477905273438E-2</v>
      </c>
      <c r="AC1976" s="2">
        <f t="shared" si="183"/>
        <v>3.1055477905273438E-2</v>
      </c>
      <c r="AD1976">
        <v>11.887781982421876</v>
      </c>
      <c r="AE1976">
        <v>16.077602766039185</v>
      </c>
      <c r="AH1976" s="2">
        <f t="shared" si="184"/>
        <v>0.54900000000000004</v>
      </c>
      <c r="AI1976" s="2">
        <f>IF(ISNUMBER(AH1976),SUMIFS($AH$1:AH1976,$A$1:A1976,A1976,C$1:$C1976,C1976,$G$1:G1976,G1976,$E$1:E1976,E1976),"")</f>
        <v>4.9620000000000006</v>
      </c>
      <c r="AJ1976">
        <f t="shared" si="185"/>
        <v>16</v>
      </c>
    </row>
    <row r="1977" spans="1:36" x14ac:dyDescent="0.25">
      <c r="A1977" s="14" t="s">
        <v>103</v>
      </c>
      <c r="B1977" t="s">
        <v>98</v>
      </c>
      <c r="C1977" t="s">
        <v>105</v>
      </c>
      <c r="D1977" s="13">
        <v>42460</v>
      </c>
      <c r="E1977">
        <v>3</v>
      </c>
      <c r="F1977">
        <v>50</v>
      </c>
      <c r="G1977" s="2" t="s">
        <v>87</v>
      </c>
      <c r="H1977" s="2" t="s">
        <v>12</v>
      </c>
      <c r="I1977">
        <v>8</v>
      </c>
      <c r="J1977" s="2" t="s">
        <v>77</v>
      </c>
      <c r="K1977" s="2">
        <v>45</v>
      </c>
      <c r="L1977" s="2"/>
      <c r="M1977" s="2" t="str">
        <f t="shared" si="180"/>
        <v/>
      </c>
      <c r="N1977">
        <v>313.88761292298273</v>
      </c>
      <c r="O1977" s="2">
        <f t="shared" si="181"/>
        <v>31.388761292298273</v>
      </c>
      <c r="P1977" s="2">
        <f>IF(ISNUMBER(O1977),SUMIFS(O$1:$O1977,A$1:$A1977,A1977,C$1:$C1977,C1977,G$1:$G1977,G1977,E$1:$E1977,E1977),"")</f>
        <v>325.08954562443392</v>
      </c>
      <c r="U1977" t="str">
        <f t="shared" si="182"/>
        <v/>
      </c>
      <c r="V1977">
        <v>23.955571174621582</v>
      </c>
      <c r="W1977">
        <v>13.928065299987793</v>
      </c>
      <c r="X1977">
        <v>76.769798278808594</v>
      </c>
      <c r="Y1977">
        <v>43.315492630004883</v>
      </c>
      <c r="Z1977">
        <v>91.406448364257813</v>
      </c>
      <c r="AA1977">
        <v>22.943166732788086</v>
      </c>
      <c r="AB1977">
        <v>3.6709066772460941E-2</v>
      </c>
      <c r="AC1977" s="2">
        <f t="shared" si="183"/>
        <v>3.6709066772460941E-2</v>
      </c>
      <c r="AD1977">
        <v>12.283167724609376</v>
      </c>
      <c r="AE1977">
        <v>13.732583065380494</v>
      </c>
      <c r="AH1977" s="2">
        <f t="shared" si="184"/>
        <v>1.1519999999999999</v>
      </c>
      <c r="AI1977" s="2">
        <f>IF(ISNUMBER(AH1977),SUMIFS($AH$1:AH1977,$A$1:A1977,A1977,C$1:$C1977,C1977,$G$1:G1977,G1977,$E$1:E1977,E1977),"")</f>
        <v>7.128000000000001</v>
      </c>
      <c r="AJ1977">
        <f t="shared" si="185"/>
        <v>16</v>
      </c>
    </row>
    <row r="1978" spans="1:36" x14ac:dyDescent="0.25">
      <c r="A1978" s="14" t="s">
        <v>102</v>
      </c>
      <c r="B1978" t="s">
        <v>98</v>
      </c>
      <c r="C1978" t="s">
        <v>105</v>
      </c>
      <c r="D1978" s="13">
        <v>42460</v>
      </c>
      <c r="E1978">
        <v>3</v>
      </c>
      <c r="F1978">
        <v>100</v>
      </c>
      <c r="G1978" s="2" t="s">
        <v>87</v>
      </c>
      <c r="H1978" s="2" t="s">
        <v>12</v>
      </c>
      <c r="I1978">
        <v>8</v>
      </c>
      <c r="J1978" s="2" t="s">
        <v>77</v>
      </c>
      <c r="K1978" s="2">
        <v>90</v>
      </c>
      <c r="L1978" s="2"/>
      <c r="M1978" s="2" t="str">
        <f t="shared" si="180"/>
        <v/>
      </c>
      <c r="N1978">
        <v>373.87899456864977</v>
      </c>
      <c r="O1978" s="2">
        <f t="shared" si="181"/>
        <v>37.387899456864979</v>
      </c>
      <c r="P1978" s="2">
        <f>IF(ISNUMBER(O1978),SUMIFS(O$1:$O1978,A$1:$A1978,A1978,C$1:$C1978,C1978,G$1:$G1978,G1978,E$1:$E1978,E1978),"")</f>
        <v>401.99103351766126</v>
      </c>
      <c r="U1978" t="str">
        <f t="shared" si="182"/>
        <v/>
      </c>
      <c r="V1978">
        <v>24.519741058349609</v>
      </c>
      <c r="W1978">
        <v>13.986940860748291</v>
      </c>
      <c r="X1978">
        <v>74.114936828613281</v>
      </c>
      <c r="Y1978">
        <v>44.619819641113281</v>
      </c>
      <c r="Z1978">
        <v>91.329166412353516</v>
      </c>
      <c r="AA1978">
        <v>18.593449592590332</v>
      </c>
      <c r="AB1978">
        <v>2.9749519348144533E-2</v>
      </c>
      <c r="AC1978" s="2">
        <f t="shared" si="183"/>
        <v>2.9749519348144533E-2</v>
      </c>
      <c r="AD1978">
        <v>11.858389892578126</v>
      </c>
      <c r="AE1978">
        <v>14.721485411140584</v>
      </c>
      <c r="AH1978" s="2">
        <f t="shared" si="184"/>
        <v>1.1120000000000001</v>
      </c>
      <c r="AI1978" s="2">
        <f>IF(ISNUMBER(AH1978),SUMIFS($AH$1:AH1978,$A$1:A1978,A1978,C$1:$C1978,C1978,$G$1:G1978,G1978,$E$1:E1978,E1978),"")</f>
        <v>8.51</v>
      </c>
      <c r="AJ1978">
        <f t="shared" si="185"/>
        <v>16</v>
      </c>
    </row>
    <row r="1979" spans="1:36" x14ac:dyDescent="0.25">
      <c r="A1979" s="14" t="s">
        <v>101</v>
      </c>
      <c r="B1979" t="s">
        <v>98</v>
      </c>
      <c r="C1979" t="s">
        <v>105</v>
      </c>
      <c r="D1979" s="13">
        <v>42460</v>
      </c>
      <c r="E1979">
        <v>3</v>
      </c>
      <c r="F1979">
        <v>200</v>
      </c>
      <c r="G1979" s="2" t="s">
        <v>87</v>
      </c>
      <c r="H1979" s="2" t="s">
        <v>12</v>
      </c>
      <c r="I1979">
        <v>8</v>
      </c>
      <c r="J1979" s="2" t="s">
        <v>77</v>
      </c>
      <c r="K1979" s="2">
        <v>180</v>
      </c>
      <c r="L1979" s="2"/>
      <c r="M1979" s="2" t="str">
        <f t="shared" si="180"/>
        <v/>
      </c>
      <c r="N1979">
        <v>626.49147686822607</v>
      </c>
      <c r="O1979" s="2">
        <f t="shared" si="181"/>
        <v>62.649147686822609</v>
      </c>
      <c r="P1979" s="2">
        <f>IF(ISNUMBER(O1979),SUMIFS(O$1:$O1979,A$1:$A1979,A1979,C$1:$C1979,C1979,G$1:$G1979,G1979,E$1:$E1979,E1979),"")</f>
        <v>592.64904736217807</v>
      </c>
      <c r="U1979" t="str">
        <f t="shared" si="182"/>
        <v/>
      </c>
      <c r="V1979">
        <v>24.394545555114746</v>
      </c>
      <c r="W1979">
        <v>13.837958812713623</v>
      </c>
      <c r="X1979">
        <v>74.506027221679688</v>
      </c>
      <c r="Y1979">
        <v>43.874853134155273</v>
      </c>
      <c r="Z1979">
        <v>91.140987396240234</v>
      </c>
      <c r="AA1979">
        <v>19.569448471069336</v>
      </c>
      <c r="AB1979">
        <v>3.1311117553710938E-2</v>
      </c>
      <c r="AC1979" s="2">
        <f t="shared" si="183"/>
        <v>3.1311117553710938E-2</v>
      </c>
      <c r="AD1979">
        <v>11.920964355468751</v>
      </c>
      <c r="AE1979">
        <v>13.455328310010763</v>
      </c>
      <c r="AH1979" s="2">
        <f t="shared" si="184"/>
        <v>1.962</v>
      </c>
      <c r="AI1979" s="2">
        <f>IF(ISNUMBER(AH1979),SUMIFS($AH$1:AH1979,$A$1:A1979,A1979,C$1:$C1979,C1979,$G$1:G1979,G1979,$E$1:E1979,E1979),"")</f>
        <v>13.989000000000001</v>
      </c>
      <c r="AJ1979">
        <f t="shared" si="185"/>
        <v>16</v>
      </c>
    </row>
    <row r="1980" spans="1:36" x14ac:dyDescent="0.25">
      <c r="A1980" s="14" t="s">
        <v>100</v>
      </c>
      <c r="B1980" t="s">
        <v>98</v>
      </c>
      <c r="C1980" t="s">
        <v>105</v>
      </c>
      <c r="D1980" s="13">
        <v>42460</v>
      </c>
      <c r="E1980">
        <v>3</v>
      </c>
      <c r="F1980">
        <v>350</v>
      </c>
      <c r="G1980" s="2" t="s">
        <v>87</v>
      </c>
      <c r="H1980" s="2" t="s">
        <v>12</v>
      </c>
      <c r="I1980">
        <v>8</v>
      </c>
      <c r="J1980" s="2" t="s">
        <v>77</v>
      </c>
      <c r="K1980" s="2">
        <v>350</v>
      </c>
      <c r="L1980" s="2"/>
      <c r="M1980" s="2" t="str">
        <f t="shared" si="180"/>
        <v/>
      </c>
      <c r="N1980">
        <v>804.55463728191</v>
      </c>
      <c r="O1980" s="2">
        <f t="shared" si="181"/>
        <v>80.455463728191006</v>
      </c>
      <c r="P1980" s="2">
        <f>IF(ISNUMBER(O1980),SUMIFS(O$1:$O1980,A$1:$A1980,A1980,C$1:$C1980,C1980,G$1:$G1980,G1980,E$1:$E1980,E1980),"")</f>
        <v>964.6027688976385</v>
      </c>
      <c r="U1980" t="str">
        <f t="shared" si="182"/>
        <v/>
      </c>
      <c r="V1980">
        <v>22.413400650024414</v>
      </c>
      <c r="W1980">
        <v>12.686150074005127</v>
      </c>
      <c r="X1980">
        <v>76.633247375488281</v>
      </c>
      <c r="Y1980">
        <v>41.837909698486328</v>
      </c>
      <c r="Z1980">
        <v>91.656429290771484</v>
      </c>
      <c r="AA1980">
        <v>26.334692001342773</v>
      </c>
      <c r="AB1980">
        <v>4.2135507202148439E-2</v>
      </c>
      <c r="AC1980" s="2">
        <f t="shared" si="183"/>
        <v>4.2135507202148439E-2</v>
      </c>
      <c r="AD1980">
        <v>12.261319580078125</v>
      </c>
      <c r="AE1980">
        <v>13.454545454545455</v>
      </c>
      <c r="AH1980" s="2">
        <f t="shared" si="184"/>
        <v>3.39</v>
      </c>
      <c r="AI1980" s="2">
        <f>IF(ISNUMBER(AH1980),SUMIFS($AH$1:AH1980,$A$1:A1980,A1980,C$1:$C1980,C1980,$G$1:G1980,G1980,$E$1:E1980,E1980),"")</f>
        <v>24.784000000000002</v>
      </c>
      <c r="AJ1980">
        <f t="shared" si="185"/>
        <v>16</v>
      </c>
    </row>
    <row r="1981" spans="1:36" x14ac:dyDescent="0.25">
      <c r="A1981" s="14" t="s">
        <v>99</v>
      </c>
      <c r="B1981" t="s">
        <v>98</v>
      </c>
      <c r="C1981" t="s">
        <v>105</v>
      </c>
      <c r="D1981" s="13">
        <v>42460</v>
      </c>
      <c r="E1981">
        <v>3</v>
      </c>
      <c r="F1981">
        <v>500</v>
      </c>
      <c r="G1981" s="2" t="s">
        <v>87</v>
      </c>
      <c r="H1981" s="2" t="s">
        <v>12</v>
      </c>
      <c r="I1981">
        <v>8</v>
      </c>
      <c r="J1981" s="2" t="s">
        <v>77</v>
      </c>
      <c r="K1981" s="2">
        <v>450</v>
      </c>
      <c r="L1981" s="2"/>
      <c r="M1981" s="2" t="str">
        <f t="shared" si="180"/>
        <v/>
      </c>
      <c r="N1981">
        <v>928.25441711974065</v>
      </c>
      <c r="O1981" s="2">
        <f t="shared" si="181"/>
        <v>92.825441711974065</v>
      </c>
      <c r="P1981" s="2">
        <f>IF(ISNUMBER(O1981),SUMIFS(O$1:$O1981,A$1:$A1981,A1981,C$1:$C1981,C1981,G$1:$G1981,G1981,E$1:$E1981,E1981),"")</f>
        <v>1215.2794042662852</v>
      </c>
      <c r="U1981" t="str">
        <f t="shared" si="182"/>
        <v/>
      </c>
      <c r="V1981">
        <v>24.192815780639648</v>
      </c>
      <c r="W1981">
        <v>13.206407070159912</v>
      </c>
      <c r="X1981">
        <v>76.946338653564453</v>
      </c>
      <c r="Y1981">
        <v>42.048900604248047</v>
      </c>
      <c r="Z1981">
        <v>91.352249145507813</v>
      </c>
      <c r="AA1981">
        <v>20.175820350646973</v>
      </c>
      <c r="AB1981">
        <v>3.2281312561035155E-2</v>
      </c>
      <c r="AC1981" s="2">
        <f t="shared" si="183"/>
        <v>3.2281312561035155E-2</v>
      </c>
      <c r="AD1981">
        <v>12.311414184570312</v>
      </c>
      <c r="AE1981">
        <v>12.460233297985154</v>
      </c>
      <c r="AH1981" s="2">
        <f t="shared" si="184"/>
        <v>2.9969999999999999</v>
      </c>
      <c r="AI1981" s="2">
        <f>IF(ISNUMBER(AH1981),SUMIFS($AH$1:AH1981,$A$1:A1981,A1981,C$1:$C1981,C1981,$G$1:G1981,G1981,$E$1:E1981,E1981),"")</f>
        <v>31.28</v>
      </c>
      <c r="AJ1981">
        <f t="shared" si="185"/>
        <v>16</v>
      </c>
    </row>
    <row r="1982" spans="1:36" x14ac:dyDescent="0.25">
      <c r="A1982" s="14" t="s">
        <v>104</v>
      </c>
      <c r="B1982" t="s">
        <v>98</v>
      </c>
      <c r="C1982" t="s">
        <v>105</v>
      </c>
      <c r="D1982" s="13">
        <v>42460</v>
      </c>
      <c r="E1982">
        <v>4</v>
      </c>
      <c r="F1982">
        <v>0</v>
      </c>
      <c r="G1982" s="2" t="s">
        <v>87</v>
      </c>
      <c r="H1982" s="2" t="s">
        <v>12</v>
      </c>
      <c r="I1982">
        <v>8</v>
      </c>
      <c r="J1982" s="2" t="s">
        <v>77</v>
      </c>
      <c r="K1982" s="2">
        <v>0</v>
      </c>
      <c r="L1982" s="2"/>
      <c r="M1982" s="2" t="str">
        <f t="shared" si="180"/>
        <v/>
      </c>
      <c r="N1982">
        <v>208.32938966927037</v>
      </c>
      <c r="O1982" s="2">
        <f t="shared" si="181"/>
        <v>20.832938966927038</v>
      </c>
      <c r="P1982" s="2">
        <f>IF(ISNUMBER(O1982),SUMIFS(O$1:$O1982,A$1:$A1982,A1982,C$1:$C1982,C1982,G$1:$G1982,G1982,E$1:$E1982,E1982),"")</f>
        <v>212.36234800929452</v>
      </c>
      <c r="U1982" t="str">
        <f t="shared" si="182"/>
        <v/>
      </c>
      <c r="V1982">
        <v>23.091039657592773</v>
      </c>
      <c r="W1982">
        <v>15.357578277587891</v>
      </c>
      <c r="X1982">
        <v>75.633567810058594</v>
      </c>
      <c r="Y1982">
        <v>39.947486877441406</v>
      </c>
      <c r="Z1982">
        <v>90.480873107910156</v>
      </c>
      <c r="AA1982">
        <v>18.207315444946289</v>
      </c>
      <c r="AB1982">
        <v>2.9131704711914064E-2</v>
      </c>
      <c r="AC1982" s="2">
        <f t="shared" si="183"/>
        <v>2.9131704711914064E-2</v>
      </c>
      <c r="AD1982">
        <v>12.101370849609376</v>
      </c>
      <c r="AE1982">
        <v>15.380568221676603</v>
      </c>
      <c r="AH1982" s="2">
        <f t="shared" si="184"/>
        <v>0.60699999999999998</v>
      </c>
      <c r="AI1982" s="2">
        <f>IF(ISNUMBER(AH1982),SUMIFS($AH$1:AH1982,$A$1:A1982,A1982,C$1:$C1982,C1982,$G$1:G1982,G1982,$E$1:E1982,E1982),"")</f>
        <v>4.4960000000000004</v>
      </c>
      <c r="AJ1982">
        <f t="shared" si="185"/>
        <v>16</v>
      </c>
    </row>
    <row r="1983" spans="1:36" x14ac:dyDescent="0.25">
      <c r="A1983" s="14" t="s">
        <v>103</v>
      </c>
      <c r="B1983" t="s">
        <v>98</v>
      </c>
      <c r="C1983" t="s">
        <v>105</v>
      </c>
      <c r="D1983" s="13">
        <v>42460</v>
      </c>
      <c r="E1983">
        <v>4</v>
      </c>
      <c r="F1983">
        <v>50</v>
      </c>
      <c r="G1983" s="2" t="s">
        <v>87</v>
      </c>
      <c r="H1983" s="2" t="s">
        <v>12</v>
      </c>
      <c r="I1983">
        <v>8</v>
      </c>
      <c r="J1983" s="2" t="s">
        <v>77</v>
      </c>
      <c r="K1983" s="2">
        <v>45</v>
      </c>
      <c r="L1983" s="2"/>
      <c r="M1983" s="2" t="str">
        <f t="shared" si="180"/>
        <v/>
      </c>
      <c r="N1983">
        <v>372.30678619877278</v>
      </c>
      <c r="O1983" s="2">
        <f t="shared" si="181"/>
        <v>37.230678619877281</v>
      </c>
      <c r="P1983" s="2">
        <f>IF(ISNUMBER(O1983),SUMIFS(O$1:$O1983,A$1:$A1983,A1983,C$1:$C1983,C1983,G$1:$G1983,G1983,E$1:$E1983,E1983),"")</f>
        <v>374.30403001460525</v>
      </c>
      <c r="U1983" t="str">
        <f t="shared" si="182"/>
        <v/>
      </c>
      <c r="V1983">
        <v>24.305088996887207</v>
      </c>
      <c r="W1983">
        <v>13.969024658203125</v>
      </c>
      <c r="X1983">
        <v>75.289112091064453</v>
      </c>
      <c r="Y1983">
        <v>43.422534942626953</v>
      </c>
      <c r="Z1983">
        <v>91.090057373046875</v>
      </c>
      <c r="AA1983">
        <v>19.872649192810059</v>
      </c>
      <c r="AB1983">
        <v>3.1796238708496093E-2</v>
      </c>
      <c r="AC1983" s="2">
        <f t="shared" si="183"/>
        <v>3.1796238708496093E-2</v>
      </c>
      <c r="AD1983">
        <v>12.046257934570313</v>
      </c>
      <c r="AE1983">
        <v>15.357654930699379</v>
      </c>
      <c r="AH1983" s="2">
        <f t="shared" si="184"/>
        <v>1.1839999999999999</v>
      </c>
      <c r="AI1983" s="2">
        <f>IF(ISNUMBER(AH1983),SUMIFS($AH$1:AH1983,$A$1:A1983,A1983,C$1:$C1983,C1983,$G$1:G1983,G1983,$E$1:E1983,E1983),"")</f>
        <v>8.2379999999999995</v>
      </c>
      <c r="AJ1983">
        <f t="shared" si="185"/>
        <v>16</v>
      </c>
    </row>
    <row r="1984" spans="1:36" x14ac:dyDescent="0.25">
      <c r="A1984" s="14" t="s">
        <v>102</v>
      </c>
      <c r="B1984" t="s">
        <v>98</v>
      </c>
      <c r="C1984" t="s">
        <v>105</v>
      </c>
      <c r="D1984" s="13">
        <v>42460</v>
      </c>
      <c r="E1984">
        <v>4</v>
      </c>
      <c r="F1984">
        <v>100</v>
      </c>
      <c r="G1984" s="2" t="s">
        <v>87</v>
      </c>
      <c r="H1984" s="2" t="s">
        <v>12</v>
      </c>
      <c r="I1984">
        <v>8</v>
      </c>
      <c r="J1984" s="2" t="s">
        <v>77</v>
      </c>
      <c r="K1984" s="2">
        <v>90</v>
      </c>
      <c r="L1984" s="2"/>
      <c r="M1984" s="2" t="str">
        <f t="shared" si="180"/>
        <v/>
      </c>
      <c r="N1984">
        <v>381.26601683232565</v>
      </c>
      <c r="O1984" s="2">
        <f t="shared" si="181"/>
        <v>38.126601683232565</v>
      </c>
      <c r="P1984" s="2">
        <f>IF(ISNUMBER(O1984),SUMIFS(O$1:$O1984,A$1:$A1984,A1984,C$1:$C1984,C1984,G$1:$G1984,G1984,E$1:$E1984,E1984),"")</f>
        <v>586.58098360475219</v>
      </c>
      <c r="U1984" t="str">
        <f t="shared" si="182"/>
        <v/>
      </c>
      <c r="V1984">
        <v>23.74153995513916</v>
      </c>
      <c r="W1984">
        <v>13.018174648284912</v>
      </c>
      <c r="X1984">
        <v>74.902347564697266</v>
      </c>
      <c r="Y1984">
        <v>42.83378791809082</v>
      </c>
      <c r="Z1984">
        <v>90.946605682373047</v>
      </c>
      <c r="AA1984">
        <v>20.961742401123047</v>
      </c>
      <c r="AB1984">
        <v>3.3538787841796876E-2</v>
      </c>
      <c r="AC1984" s="2">
        <f t="shared" si="183"/>
        <v>3.3538787841796876E-2</v>
      </c>
      <c r="AD1984">
        <v>11.984375610351563</v>
      </c>
      <c r="AE1984">
        <v>15.530016633902918</v>
      </c>
      <c r="AH1984" s="2">
        <f t="shared" si="184"/>
        <v>1.2789999999999999</v>
      </c>
      <c r="AI1984" s="2">
        <f>IF(ISNUMBER(AH1984),SUMIFS($AH$1:AH1984,$A$1:A1984,A1984,C$1:$C1984,C1984,$G$1:G1984,G1984,$E$1:E1984,E1984),"")</f>
        <v>12.484</v>
      </c>
      <c r="AJ1984">
        <f t="shared" si="185"/>
        <v>16</v>
      </c>
    </row>
    <row r="1985" spans="1:36" x14ac:dyDescent="0.25">
      <c r="A1985" s="14" t="s">
        <v>101</v>
      </c>
      <c r="B1985" t="s">
        <v>98</v>
      </c>
      <c r="C1985" t="s">
        <v>105</v>
      </c>
      <c r="D1985" s="13">
        <v>42460</v>
      </c>
      <c r="E1985">
        <v>4</v>
      </c>
      <c r="F1985">
        <v>200</v>
      </c>
      <c r="G1985" s="2" t="s">
        <v>87</v>
      </c>
      <c r="H1985" s="2" t="s">
        <v>12</v>
      </c>
      <c r="I1985">
        <v>8</v>
      </c>
      <c r="J1985" s="2" t="s">
        <v>77</v>
      </c>
      <c r="K1985" s="2">
        <v>180</v>
      </c>
      <c r="L1985" s="2"/>
      <c r="M1985" s="2" t="str">
        <f t="shared" si="180"/>
        <v/>
      </c>
      <c r="N1985">
        <v>651.72762366094753</v>
      </c>
      <c r="O1985" s="2">
        <f t="shared" si="181"/>
        <v>65.172762366094759</v>
      </c>
      <c r="P1985" s="2">
        <f>IF(ISNUMBER(O1985),SUMIFS(O$1:$O1985,A$1:$A1985,A1985,C$1:$C1985,C1985,G$1:$G1985,G1985,E$1:$E1985,E1985),"")</f>
        <v>659.19066764926617</v>
      </c>
      <c r="U1985" t="str">
        <f t="shared" si="182"/>
        <v/>
      </c>
      <c r="V1985">
        <v>24.213095664978027</v>
      </c>
      <c r="W1985">
        <v>13.71651554107666</v>
      </c>
      <c r="X1985">
        <v>75.800155639648438</v>
      </c>
      <c r="Y1985">
        <v>43.69316291809082</v>
      </c>
      <c r="Z1985">
        <v>91.410667419433594</v>
      </c>
      <c r="AA1985">
        <v>20.263551712036133</v>
      </c>
      <c r="AB1985">
        <v>3.2421682739257808E-2</v>
      </c>
      <c r="AC1985" s="2">
        <f t="shared" si="183"/>
        <v>3.2421682739257808E-2</v>
      </c>
      <c r="AD1985">
        <v>12.12802490234375</v>
      </c>
      <c r="AE1985">
        <v>13.506197464026215</v>
      </c>
      <c r="AH1985" s="2">
        <f t="shared" si="184"/>
        <v>2.113</v>
      </c>
      <c r="AI1985" s="2">
        <f>IF(ISNUMBER(AH1985),SUMIFS($AH$1:AH1985,$A$1:A1985,A1985,C$1:$C1985,C1985,$G$1:G1985,G1985,$E$1:E1985,E1985),"")</f>
        <v>14.923000000000002</v>
      </c>
      <c r="AJ1985">
        <f t="shared" si="185"/>
        <v>16</v>
      </c>
    </row>
    <row r="1986" spans="1:36" x14ac:dyDescent="0.25">
      <c r="A1986" s="14" t="s">
        <v>100</v>
      </c>
      <c r="B1986" t="s">
        <v>98</v>
      </c>
      <c r="C1986" t="s">
        <v>105</v>
      </c>
      <c r="D1986" s="13">
        <v>42460</v>
      </c>
      <c r="E1986">
        <v>4</v>
      </c>
      <c r="F1986">
        <v>350</v>
      </c>
      <c r="G1986" s="2" t="s">
        <v>87</v>
      </c>
      <c r="H1986" s="2" t="s">
        <v>12</v>
      </c>
      <c r="I1986">
        <v>8</v>
      </c>
      <c r="J1986" s="2" t="s">
        <v>77</v>
      </c>
      <c r="K1986" s="2">
        <v>350</v>
      </c>
      <c r="L1986" s="2"/>
      <c r="M1986" s="2" t="str">
        <f t="shared" ref="M1986:M2049" si="186">IF(ISNUMBER(L1986),L1986/10,"")</f>
        <v/>
      </c>
      <c r="N1986">
        <v>485.55474629764501</v>
      </c>
      <c r="O1986" s="2">
        <f t="shared" ref="O1986:O2049" si="187">IF(ISNUMBER(N1986),N1986/10,"")</f>
        <v>48.555474629764504</v>
      </c>
      <c r="P1986" s="2">
        <f>IF(ISNUMBER(O1986),SUMIFS(O$1:$O1986,A$1:$A1986,A1986,C$1:$C1986,C1986,G$1:$G1986,G1986,E$1:$E1986,E1986),"")</f>
        <v>621.70030098631662</v>
      </c>
      <c r="U1986" t="str">
        <f t="shared" ref="U1986:U2049" si="188">IF(ISNUMBER(R1986),R1986/100,"")</f>
        <v/>
      </c>
      <c r="V1986">
        <v>23.260808944702148</v>
      </c>
      <c r="W1986">
        <v>11.843400955200195</v>
      </c>
      <c r="X1986">
        <v>75.729507446289063</v>
      </c>
      <c r="Y1986">
        <v>42.226400375366211</v>
      </c>
      <c r="Z1986">
        <v>91.005466461181641</v>
      </c>
      <c r="AA1986">
        <v>22.080458641052246</v>
      </c>
      <c r="AB1986">
        <v>3.5328733825683599E-2</v>
      </c>
      <c r="AC1986" s="2">
        <f t="shared" ref="AC1986:AC2049" si="189">IF(ISNUMBER(AB1986),AB1986,"")</f>
        <v>3.5328733825683599E-2</v>
      </c>
      <c r="AD1986">
        <v>12.116721191406251</v>
      </c>
      <c r="AE1986">
        <v>13.656227239621266</v>
      </c>
      <c r="AH1986" s="2">
        <f t="shared" ref="AH1986:AH2049" si="190">IF(AND(ISNUMBER(AB1986),ISNUMBER(O1986)),ROUND(O1986*AB1986,3),"")</f>
        <v>1.7150000000000001</v>
      </c>
      <c r="AI1986" s="2">
        <f>IF(ISNUMBER(AH1986),SUMIFS($AH$1:AH1986,$A$1:A1986,A1986,C$1:$C1986,C1986,$G$1:G1986,G1986,$E$1:E1986,E1986),"")</f>
        <v>14.962999999999999</v>
      </c>
      <c r="AJ1986">
        <f t="shared" ref="AJ1986:AJ2049" si="191">COUNT(K1986:AI1986)</f>
        <v>16</v>
      </c>
    </row>
    <row r="1987" spans="1:36" x14ac:dyDescent="0.25">
      <c r="A1987" s="14" t="s">
        <v>99</v>
      </c>
      <c r="B1987" t="s">
        <v>98</v>
      </c>
      <c r="C1987" t="s">
        <v>105</v>
      </c>
      <c r="D1987" s="13">
        <v>42460</v>
      </c>
      <c r="E1987">
        <v>4</v>
      </c>
      <c r="F1987">
        <v>500</v>
      </c>
      <c r="G1987" s="2" t="s">
        <v>87</v>
      </c>
      <c r="H1987" s="2" t="s">
        <v>12</v>
      </c>
      <c r="I1987">
        <v>8</v>
      </c>
      <c r="J1987" s="2" t="s">
        <v>77</v>
      </c>
      <c r="K1987" s="2">
        <v>450</v>
      </c>
      <c r="L1987" s="2"/>
      <c r="M1987" s="2" t="str">
        <f t="shared" si="186"/>
        <v/>
      </c>
      <c r="N1987">
        <v>992.43693213542451</v>
      </c>
      <c r="O1987" s="2">
        <f t="shared" si="187"/>
        <v>99.243693213542457</v>
      </c>
      <c r="P1987" s="2">
        <f>IF(ISNUMBER(O1987),SUMIFS(O$1:$O1987,A$1:$A1987,A1987,C$1:$C1987,C1987,G$1:$G1987,G1987,E$1:$E1987,E1987),"")</f>
        <v>1086.5609353228231</v>
      </c>
      <c r="U1987" t="str">
        <f t="shared" si="188"/>
        <v/>
      </c>
      <c r="V1987">
        <v>24.440498352050781</v>
      </c>
      <c r="W1987">
        <v>13.469480991363525</v>
      </c>
      <c r="X1987">
        <v>76.483295440673828</v>
      </c>
      <c r="Y1987">
        <v>43.547430038452148</v>
      </c>
      <c r="Z1987">
        <v>91.520908355712891</v>
      </c>
      <c r="AA1987">
        <v>22.743062973022461</v>
      </c>
      <c r="AB1987">
        <v>3.6388900756835936E-2</v>
      </c>
      <c r="AC1987" s="2">
        <f t="shared" si="189"/>
        <v>3.6388900756835936E-2</v>
      </c>
      <c r="AD1987">
        <v>12.237327270507812</v>
      </c>
      <c r="AE1987">
        <v>12.471448149840109</v>
      </c>
      <c r="AH1987" s="2">
        <f t="shared" si="190"/>
        <v>3.6110000000000002</v>
      </c>
      <c r="AI1987" s="2">
        <f>IF(ISNUMBER(AH1987),SUMIFS($AH$1:AH1987,$A$1:A1987,A1987,C$1:$C1987,C1987,$G$1:G1987,G1987,$E$1:E1987,E1987),"")</f>
        <v>28.936</v>
      </c>
      <c r="AJ1987">
        <f t="shared" si="191"/>
        <v>16</v>
      </c>
    </row>
    <row r="1988" spans="1:36" x14ac:dyDescent="0.25">
      <c r="A1988" s="14" t="s">
        <v>104</v>
      </c>
      <c r="B1988" t="s">
        <v>98</v>
      </c>
      <c r="C1988" t="s">
        <v>105</v>
      </c>
      <c r="D1988" s="13">
        <v>42494</v>
      </c>
      <c r="E1988">
        <v>1</v>
      </c>
      <c r="F1988">
        <v>0</v>
      </c>
      <c r="G1988" s="2" t="s">
        <v>87</v>
      </c>
      <c r="H1988" s="2" t="s">
        <v>13</v>
      </c>
      <c r="I1988">
        <v>9</v>
      </c>
      <c r="J1988" s="2" t="s">
        <v>77</v>
      </c>
      <c r="K1988" s="2">
        <v>0</v>
      </c>
      <c r="L1988" s="2"/>
      <c r="M1988" s="2" t="str">
        <f t="shared" si="186"/>
        <v/>
      </c>
      <c r="N1988">
        <v>70.286014420092641</v>
      </c>
      <c r="O1988" s="2">
        <f t="shared" si="187"/>
        <v>7.028601442009264</v>
      </c>
      <c r="P1988" s="2">
        <f>IF(ISNUMBER(O1988),SUMIFS(O$1:$O1988,A$1:$A1988,A1988,C$1:$C1988,C1988,G$1:$G1988,G1988,E$1:$E1988,E1988),"")</f>
        <v>268.7090637051985</v>
      </c>
      <c r="U1988" t="str">
        <f t="shared" si="188"/>
        <v/>
      </c>
      <c r="V1988">
        <v>23.089438438415527</v>
      </c>
      <c r="W1988">
        <v>13.030817985534668</v>
      </c>
      <c r="X1988">
        <v>73.976512908935547</v>
      </c>
      <c r="Y1988">
        <v>41.577638626098633</v>
      </c>
      <c r="Z1988">
        <v>90.305927276611328</v>
      </c>
      <c r="AA1988">
        <v>20.767946243286133</v>
      </c>
      <c r="AB1988">
        <v>3.3228713989257815E-2</v>
      </c>
      <c r="AC1988" s="2">
        <f t="shared" si="189"/>
        <v>3.3228713989257815E-2</v>
      </c>
      <c r="AD1988">
        <v>11.836242065429687</v>
      </c>
      <c r="AE1988">
        <v>20.756338633433607</v>
      </c>
      <c r="AH1988" s="2">
        <f t="shared" si="190"/>
        <v>0.23400000000000001</v>
      </c>
      <c r="AI1988" s="2">
        <f>IF(ISNUMBER(AH1988),SUMIFS($AH$1:AH1988,$A$1:A1988,A1988,C$1:$C1988,C1988,$G$1:G1988,G1988,$E$1:E1988,E1988),"")</f>
        <v>6.31</v>
      </c>
      <c r="AJ1988">
        <f t="shared" si="191"/>
        <v>16</v>
      </c>
    </row>
    <row r="1989" spans="1:36" x14ac:dyDescent="0.25">
      <c r="A1989" s="14" t="s">
        <v>103</v>
      </c>
      <c r="B1989" t="s">
        <v>98</v>
      </c>
      <c r="C1989" t="s">
        <v>105</v>
      </c>
      <c r="D1989" s="13">
        <v>42494</v>
      </c>
      <c r="E1989">
        <v>1</v>
      </c>
      <c r="F1989">
        <v>50</v>
      </c>
      <c r="G1989" s="2" t="s">
        <v>87</v>
      </c>
      <c r="H1989" s="2" t="s">
        <v>13</v>
      </c>
      <c r="I1989">
        <v>9</v>
      </c>
      <c r="J1989" s="2" t="s">
        <v>77</v>
      </c>
      <c r="K1989" s="2">
        <v>45</v>
      </c>
      <c r="L1989" s="2"/>
      <c r="M1989" s="2" t="str">
        <f t="shared" si="186"/>
        <v/>
      </c>
      <c r="N1989">
        <v>71.193800794753741</v>
      </c>
      <c r="O1989" s="2">
        <f t="shared" si="187"/>
        <v>7.1193800794753743</v>
      </c>
      <c r="P1989" s="2">
        <f>IF(ISNUMBER(O1989),SUMIFS(O$1:$O1989,A$1:$A1989,A1989,C$1:$C1989,C1989,G$1:$G1989,G1989,E$1:$E1989,E1989),"")</f>
        <v>360.32609175330981</v>
      </c>
      <c r="U1989" t="str">
        <f t="shared" si="188"/>
        <v/>
      </c>
      <c r="V1989">
        <v>22.30670166015625</v>
      </c>
      <c r="W1989">
        <v>14.371277332305908</v>
      </c>
      <c r="X1989">
        <v>75.494670867919922</v>
      </c>
      <c r="Y1989">
        <v>40.598846435546875</v>
      </c>
      <c r="Z1989">
        <v>90.346614837646484</v>
      </c>
      <c r="AA1989">
        <v>20.19178581237793</v>
      </c>
      <c r="AB1989">
        <v>3.2306857299804689E-2</v>
      </c>
      <c r="AC1989" s="2">
        <f t="shared" si="189"/>
        <v>3.2306857299804689E-2</v>
      </c>
      <c r="AD1989">
        <v>12.079147338867188</v>
      </c>
      <c r="AE1989">
        <v>21.024419297200716</v>
      </c>
      <c r="AH1989" s="2">
        <f t="shared" si="190"/>
        <v>0.23</v>
      </c>
      <c r="AI1989" s="2">
        <f>IF(ISNUMBER(AH1989),SUMIFS($AH$1:AH1989,$A$1:A1989,A1989,C$1:$C1989,C1989,$G$1:G1989,G1989,$E$1:E1989,E1989),"")</f>
        <v>8.0459999999999994</v>
      </c>
      <c r="AJ1989">
        <f t="shared" si="191"/>
        <v>16</v>
      </c>
    </row>
    <row r="1990" spans="1:36" x14ac:dyDescent="0.25">
      <c r="A1990" s="14" t="s">
        <v>102</v>
      </c>
      <c r="B1990" t="s">
        <v>98</v>
      </c>
      <c r="C1990" t="s">
        <v>105</v>
      </c>
      <c r="D1990" s="13">
        <v>42494</v>
      </c>
      <c r="E1990">
        <v>1</v>
      </c>
      <c r="F1990">
        <v>100</v>
      </c>
      <c r="G1990" s="2" t="s">
        <v>87</v>
      </c>
      <c r="H1990" s="2" t="s">
        <v>13</v>
      </c>
      <c r="I1990">
        <v>9</v>
      </c>
      <c r="J1990" s="2" t="s">
        <v>77</v>
      </c>
      <c r="K1990" s="2">
        <v>90</v>
      </c>
      <c r="L1990" s="2"/>
      <c r="M1990" s="2" t="str">
        <f t="shared" si="186"/>
        <v/>
      </c>
      <c r="N1990">
        <v>328.86263894015832</v>
      </c>
      <c r="O1990" s="2">
        <f t="shared" si="187"/>
        <v>32.886263894015833</v>
      </c>
      <c r="P1990" s="2">
        <f>IF(ISNUMBER(O1990),SUMIFS(O$1:$O1990,A$1:$A1990,A1990,C$1:$C1990,C1990,G$1:$G1990,G1990,E$1:$E1990,E1990),"")</f>
        <v>471.73454433135748</v>
      </c>
      <c r="U1990" t="str">
        <f t="shared" si="188"/>
        <v/>
      </c>
      <c r="V1990">
        <v>22.436907768249512</v>
      </c>
      <c r="W1990">
        <v>15.085277080535889</v>
      </c>
      <c r="X1990">
        <v>75.533424377441406</v>
      </c>
      <c r="Y1990">
        <v>43.124263763427734</v>
      </c>
      <c r="Z1990">
        <v>90.922031402587891</v>
      </c>
      <c r="AA1990">
        <v>19.843462944030762</v>
      </c>
      <c r="AB1990">
        <v>3.174954071044922E-2</v>
      </c>
      <c r="AC1990" s="2">
        <f t="shared" si="189"/>
        <v>3.174954071044922E-2</v>
      </c>
      <c r="AD1990">
        <v>12.085347900390625</v>
      </c>
      <c r="AE1990">
        <v>20.445736434108529</v>
      </c>
      <c r="AH1990" s="2">
        <f t="shared" si="190"/>
        <v>1.044</v>
      </c>
      <c r="AI1990" s="2">
        <f>IF(ISNUMBER(AH1990),SUMIFS($AH$1:AH1990,$A$1:A1990,A1990,C$1:$C1990,C1990,$G$1:G1990,G1990,$E$1:E1990,E1990),"")</f>
        <v>11.288</v>
      </c>
      <c r="AJ1990">
        <f t="shared" si="191"/>
        <v>16</v>
      </c>
    </row>
    <row r="1991" spans="1:36" x14ac:dyDescent="0.25">
      <c r="A1991" s="14" t="s">
        <v>101</v>
      </c>
      <c r="B1991" t="s">
        <v>98</v>
      </c>
      <c r="C1991" t="s">
        <v>105</v>
      </c>
      <c r="D1991" s="13">
        <v>42494</v>
      </c>
      <c r="E1991">
        <v>1</v>
      </c>
      <c r="F1991">
        <v>200</v>
      </c>
      <c r="G1991" s="2" t="s">
        <v>87</v>
      </c>
      <c r="H1991" s="2" t="s">
        <v>13</v>
      </c>
      <c r="I1991">
        <v>9</v>
      </c>
      <c r="J1991" s="2" t="s">
        <v>77</v>
      </c>
      <c r="K1991" s="2">
        <v>180</v>
      </c>
      <c r="L1991" s="2"/>
      <c r="M1991" s="2" t="str">
        <f t="shared" si="186"/>
        <v/>
      </c>
      <c r="N1991">
        <v>402.87453090781031</v>
      </c>
      <c r="O1991" s="2">
        <f t="shared" si="187"/>
        <v>40.287453090781028</v>
      </c>
      <c r="P1991" s="2">
        <f>IF(ISNUMBER(O1991),SUMIFS(O$1:$O1991,A$1:$A1991,A1991,C$1:$C1991,C1991,G$1:$G1991,G1991,E$1:$E1991,E1991),"")</f>
        <v>592.9437433051952</v>
      </c>
      <c r="U1991" t="str">
        <f t="shared" si="188"/>
        <v/>
      </c>
      <c r="V1991">
        <v>22.234657287597656</v>
      </c>
      <c r="W1991">
        <v>16.31612491607666</v>
      </c>
      <c r="X1991">
        <v>76.424911499023438</v>
      </c>
      <c r="Y1991">
        <v>41.715356826782227</v>
      </c>
      <c r="Z1991">
        <v>90.620491027832031</v>
      </c>
      <c r="AA1991">
        <v>19.569208145141602</v>
      </c>
      <c r="AB1991">
        <v>3.1310733032226562E-2</v>
      </c>
      <c r="AC1991" s="2">
        <f t="shared" si="189"/>
        <v>3.1310733032226562E-2</v>
      </c>
      <c r="AD1991">
        <v>12.22798583984375</v>
      </c>
      <c r="AE1991">
        <v>18.303674601340418</v>
      </c>
      <c r="AH1991" s="2">
        <f t="shared" si="190"/>
        <v>1.2609999999999999</v>
      </c>
      <c r="AI1991" s="2">
        <f>IF(ISNUMBER(AH1991),SUMIFS($AH$1:AH1991,$A$1:A1991,A1991,C$1:$C1991,C1991,$G$1:G1991,G1991,$E$1:E1991,E1991),"")</f>
        <v>13.299999999999999</v>
      </c>
      <c r="AJ1991">
        <f t="shared" si="191"/>
        <v>16</v>
      </c>
    </row>
    <row r="1992" spans="1:36" x14ac:dyDescent="0.25">
      <c r="A1992" s="14" t="s">
        <v>100</v>
      </c>
      <c r="B1992" t="s">
        <v>98</v>
      </c>
      <c r="C1992" t="s">
        <v>105</v>
      </c>
      <c r="D1992" s="13">
        <v>42494</v>
      </c>
      <c r="E1992">
        <v>1</v>
      </c>
      <c r="F1992">
        <v>350</v>
      </c>
      <c r="G1992" s="2" t="s">
        <v>87</v>
      </c>
      <c r="H1992" s="2" t="s">
        <v>13</v>
      </c>
      <c r="I1992">
        <v>9</v>
      </c>
      <c r="J1992" s="2" t="s">
        <v>77</v>
      </c>
      <c r="K1992" s="2">
        <v>350</v>
      </c>
      <c r="L1992" s="2"/>
      <c r="M1992" s="2" t="str">
        <f t="shared" si="186"/>
        <v/>
      </c>
      <c r="N1992">
        <v>781.20475174765284</v>
      </c>
      <c r="O1992" s="2">
        <f t="shared" si="187"/>
        <v>78.120475174765289</v>
      </c>
      <c r="P1992" s="2">
        <f>IF(ISNUMBER(O1992),SUMIFS(O$1:$O1992,A$1:$A1992,A1992,C$1:$C1992,C1992,G$1:$G1992,G1992,E$1:$E1992,E1992),"")</f>
        <v>1030.3466154032099</v>
      </c>
      <c r="U1992" t="str">
        <f t="shared" si="188"/>
        <v/>
      </c>
      <c r="V1992">
        <v>21.283786773681641</v>
      </c>
      <c r="W1992">
        <v>16.823832035064697</v>
      </c>
      <c r="X1992">
        <v>78.723011016845703</v>
      </c>
      <c r="Y1992">
        <v>40.040521621704102</v>
      </c>
      <c r="Z1992">
        <v>90.801898956298828</v>
      </c>
      <c r="AA1992">
        <v>21.246952056884766</v>
      </c>
      <c r="AB1992">
        <v>3.3995123291015623E-2</v>
      </c>
      <c r="AC1992" s="2">
        <f t="shared" si="189"/>
        <v>3.3995123291015623E-2</v>
      </c>
      <c r="AD1992">
        <v>12.595681762695312</v>
      </c>
      <c r="AE1992">
        <v>20.140435005994174</v>
      </c>
      <c r="AH1992" s="2">
        <f t="shared" si="190"/>
        <v>2.6560000000000001</v>
      </c>
      <c r="AI1992" s="2">
        <f>IF(ISNUMBER(AH1992),SUMIFS($AH$1:AH1992,$A$1:A1992,A1992,C$1:$C1992,C1992,$G$1:G1992,G1992,$E$1:E1992,E1992),"")</f>
        <v>27.337999999999997</v>
      </c>
      <c r="AJ1992">
        <f t="shared" si="191"/>
        <v>16</v>
      </c>
    </row>
    <row r="1993" spans="1:36" x14ac:dyDescent="0.25">
      <c r="A1993" s="14" t="s">
        <v>99</v>
      </c>
      <c r="B1993" t="s">
        <v>98</v>
      </c>
      <c r="C1993" t="s">
        <v>105</v>
      </c>
      <c r="D1993" s="13">
        <v>42494</v>
      </c>
      <c r="E1993">
        <v>1</v>
      </c>
      <c r="F1993">
        <v>500</v>
      </c>
      <c r="G1993" s="2" t="s">
        <v>87</v>
      </c>
      <c r="H1993" s="2" t="s">
        <v>13</v>
      </c>
      <c r="I1993">
        <v>9</v>
      </c>
      <c r="J1993" s="2" t="s">
        <v>77</v>
      </c>
      <c r="K1993" s="2">
        <v>450</v>
      </c>
      <c r="L1993" s="2"/>
      <c r="M1993" s="2" t="str">
        <f t="shared" si="186"/>
        <v/>
      </c>
      <c r="N1993">
        <v>763.47662554559099</v>
      </c>
      <c r="O1993" s="2">
        <f t="shared" si="187"/>
        <v>76.347662554559093</v>
      </c>
      <c r="P1993" s="2">
        <f>IF(ISNUMBER(O1993),SUMIFS(O$1:$O1993,A$1:$A1993,A1993,C$1:$C1993,C1993,G$1:$G1993,G1993,E$1:$E1993,E1993),"")</f>
        <v>1125.2679364140531</v>
      </c>
      <c r="U1993" t="str">
        <f t="shared" si="188"/>
        <v/>
      </c>
      <c r="V1993">
        <v>21.508573532104492</v>
      </c>
      <c r="W1993">
        <v>15.948618412017822</v>
      </c>
      <c r="X1993">
        <v>78.648151397705078</v>
      </c>
      <c r="Y1993">
        <v>41.425968170166016</v>
      </c>
      <c r="Z1993">
        <v>91.317173004150391</v>
      </c>
      <c r="AA1993">
        <v>23.683672904968262</v>
      </c>
      <c r="AB1993">
        <v>3.7893876647949215E-2</v>
      </c>
      <c r="AC1993" s="2">
        <f t="shared" si="189"/>
        <v>3.7893876647949215E-2</v>
      </c>
      <c r="AD1993">
        <v>12.583704223632813</v>
      </c>
      <c r="AE1993">
        <v>18.037135278514587</v>
      </c>
      <c r="AH1993" s="2">
        <f t="shared" si="190"/>
        <v>2.8929999999999998</v>
      </c>
      <c r="AI1993" s="2">
        <f>IF(ISNUMBER(AH1993),SUMIFS($AH$1:AH1993,$A$1:A1993,A1993,C$1:$C1993,C1993,$G$1:G1993,G1993,$E$1:E1993,E1993),"")</f>
        <v>32.368000000000002</v>
      </c>
      <c r="AJ1993">
        <f t="shared" si="191"/>
        <v>16</v>
      </c>
    </row>
    <row r="1994" spans="1:36" x14ac:dyDescent="0.25">
      <c r="A1994" s="14" t="s">
        <v>104</v>
      </c>
      <c r="B1994" t="s">
        <v>98</v>
      </c>
      <c r="C1994" t="s">
        <v>105</v>
      </c>
      <c r="D1994" s="13">
        <v>42494</v>
      </c>
      <c r="E1994">
        <v>2</v>
      </c>
      <c r="F1994">
        <v>0</v>
      </c>
      <c r="G1994" s="2" t="s">
        <v>87</v>
      </c>
      <c r="H1994" s="2" t="s">
        <v>13</v>
      </c>
      <c r="I1994">
        <v>9</v>
      </c>
      <c r="J1994" s="2" t="s">
        <v>77</v>
      </c>
      <c r="K1994" s="2">
        <v>0</v>
      </c>
      <c r="L1994" s="2"/>
      <c r="M1994" s="2" t="str">
        <f t="shared" si="186"/>
        <v/>
      </c>
      <c r="N1994">
        <v>89.997393368179885</v>
      </c>
      <c r="O1994" s="2">
        <f t="shared" si="187"/>
        <v>8.9997393368179885</v>
      </c>
      <c r="P1994" s="2">
        <f>IF(ISNUMBER(O1994),SUMIFS(O$1:$O1994,A$1:$A1994,A1994,C$1:$C1994,C1994,G$1:$G1994,G1994,E$1:$E1994,E1994),"")</f>
        <v>267.23250376414177</v>
      </c>
      <c r="U1994" t="str">
        <f t="shared" si="188"/>
        <v/>
      </c>
      <c r="V1994">
        <v>23.864455223083496</v>
      </c>
      <c r="W1994">
        <v>14.116668701171875</v>
      </c>
      <c r="X1994">
        <v>74.796245574951172</v>
      </c>
      <c r="Y1994">
        <v>42.624347686767578</v>
      </c>
      <c r="Z1994">
        <v>91.095890045166016</v>
      </c>
      <c r="AA1994">
        <v>18.59980583190918</v>
      </c>
      <c r="AB1994">
        <v>2.9759689331054689E-2</v>
      </c>
      <c r="AC1994" s="2">
        <f t="shared" si="189"/>
        <v>2.9759689331054689E-2</v>
      </c>
      <c r="AD1994">
        <v>11.967399291992187</v>
      </c>
      <c r="AE1994">
        <v>21.261884183232496</v>
      </c>
      <c r="AH1994" s="2">
        <f t="shared" si="190"/>
        <v>0.26800000000000002</v>
      </c>
      <c r="AI1994" s="2">
        <f>IF(ISNUMBER(AH1994),SUMIFS($AH$1:AH1994,$A$1:A1994,A1994,C$1:$C1994,C1994,$G$1:G1994,G1994,$E$1:E1994,E1994),"")</f>
        <v>6.0919999999999996</v>
      </c>
      <c r="AJ1994">
        <f t="shared" si="191"/>
        <v>16</v>
      </c>
    </row>
    <row r="1995" spans="1:36" x14ac:dyDescent="0.25">
      <c r="A1995" s="14" t="s">
        <v>103</v>
      </c>
      <c r="B1995" t="s">
        <v>98</v>
      </c>
      <c r="C1995" t="s">
        <v>105</v>
      </c>
      <c r="D1995" s="13">
        <v>42494</v>
      </c>
      <c r="E1995">
        <v>2</v>
      </c>
      <c r="F1995">
        <v>50</v>
      </c>
      <c r="G1995" s="2" t="s">
        <v>87</v>
      </c>
      <c r="H1995" s="2" t="s">
        <v>13</v>
      </c>
      <c r="I1995">
        <v>9</v>
      </c>
      <c r="J1995" s="2" t="s">
        <v>77</v>
      </c>
      <c r="K1995" s="2">
        <v>45</v>
      </c>
      <c r="L1995" s="2"/>
      <c r="M1995" s="2" t="str">
        <f t="shared" si="186"/>
        <v/>
      </c>
      <c r="N1995">
        <v>249.23207843000105</v>
      </c>
      <c r="O1995" s="2">
        <f t="shared" si="187"/>
        <v>24.923207843000107</v>
      </c>
      <c r="P1995" s="2">
        <f>IF(ISNUMBER(O1995),SUMIFS(O$1:$O1995,A$1:$A1995,A1995,C$1:$C1995,C1995,G$1:$G1995,G1995,E$1:$E1995,E1995),"")</f>
        <v>478.95111478274839</v>
      </c>
      <c r="U1995" t="str">
        <f t="shared" si="188"/>
        <v/>
      </c>
      <c r="V1995">
        <v>22.19487190246582</v>
      </c>
      <c r="W1995">
        <v>15.740281105041504</v>
      </c>
      <c r="X1995">
        <v>74.592071533203125</v>
      </c>
      <c r="Y1995">
        <v>36.175729751586914</v>
      </c>
      <c r="Z1995">
        <v>89.193595886230469</v>
      </c>
      <c r="AA1995">
        <v>19.447148323059082</v>
      </c>
      <c r="AB1995">
        <v>3.1115437316894531E-2</v>
      </c>
      <c r="AC1995" s="2">
        <f t="shared" si="189"/>
        <v>3.1115437316894531E-2</v>
      </c>
      <c r="AD1995">
        <v>11.934731445312501</v>
      </c>
      <c r="AE1995">
        <v>20.56164647047509</v>
      </c>
      <c r="AH1995" s="2">
        <f t="shared" si="190"/>
        <v>0.77500000000000002</v>
      </c>
      <c r="AI1995" s="2">
        <f>IF(ISNUMBER(AH1995),SUMIFS($AH$1:AH1995,$A$1:A1995,A1995,C$1:$C1995,C1995,$G$1:G1995,G1995,$E$1:E1995,E1995),"")</f>
        <v>11.413</v>
      </c>
      <c r="AJ1995">
        <f t="shared" si="191"/>
        <v>16</v>
      </c>
    </row>
    <row r="1996" spans="1:36" x14ac:dyDescent="0.25">
      <c r="A1996" s="14" t="s">
        <v>102</v>
      </c>
      <c r="B1996" t="s">
        <v>98</v>
      </c>
      <c r="C1996" t="s">
        <v>105</v>
      </c>
      <c r="D1996" s="13">
        <v>42494</v>
      </c>
      <c r="E1996">
        <v>2</v>
      </c>
      <c r="F1996">
        <v>100</v>
      </c>
      <c r="G1996" s="2" t="s">
        <v>87</v>
      </c>
      <c r="H1996" s="2" t="s">
        <v>13</v>
      </c>
      <c r="I1996">
        <v>9</v>
      </c>
      <c r="J1996" s="2" t="s">
        <v>77</v>
      </c>
      <c r="K1996" s="2">
        <v>90</v>
      </c>
      <c r="L1996" s="2"/>
      <c r="M1996" s="2" t="str">
        <f t="shared" si="186"/>
        <v/>
      </c>
      <c r="N1996">
        <v>244.40841119089902</v>
      </c>
      <c r="O1996" s="2">
        <f t="shared" si="187"/>
        <v>24.440841119089903</v>
      </c>
      <c r="P1996" s="2">
        <f>IF(ISNUMBER(O1996),SUMIFS(O$1:$O1996,A$1:$A1996,A1996,C$1:$C1996,C1996,G$1:$G1996,G1996,E$1:$E1996,E1996),"")</f>
        <v>536.4919037903436</v>
      </c>
      <c r="U1996" t="str">
        <f t="shared" si="188"/>
        <v/>
      </c>
      <c r="V1996">
        <v>22.50984001159668</v>
      </c>
      <c r="W1996">
        <v>14.68871021270752</v>
      </c>
      <c r="X1996">
        <v>75.967453002929688</v>
      </c>
      <c r="Y1996">
        <v>40.282690048217773</v>
      </c>
      <c r="Z1996">
        <v>89.976913452148438</v>
      </c>
      <c r="AA1996">
        <v>20.10682201385498</v>
      </c>
      <c r="AB1996">
        <v>3.2170915222167966E-2</v>
      </c>
      <c r="AC1996" s="2">
        <f t="shared" si="189"/>
        <v>3.2170915222167966E-2</v>
      </c>
      <c r="AD1996">
        <v>12.15479248046875</v>
      </c>
      <c r="AE1996">
        <v>20.621959694232103</v>
      </c>
      <c r="AH1996" s="2">
        <f t="shared" si="190"/>
        <v>0.78600000000000003</v>
      </c>
      <c r="AI1996" s="2">
        <f>IF(ISNUMBER(AH1996),SUMIFS($AH$1:AH1996,$A$1:A1996,A1996,C$1:$C1996,C1996,$G$1:G1996,G1996,$E$1:E1996,E1996),"")</f>
        <v>12.492000000000001</v>
      </c>
      <c r="AJ1996">
        <f t="shared" si="191"/>
        <v>16</v>
      </c>
    </row>
    <row r="1997" spans="1:36" x14ac:dyDescent="0.25">
      <c r="A1997" s="14" t="s">
        <v>101</v>
      </c>
      <c r="B1997" t="s">
        <v>98</v>
      </c>
      <c r="C1997" t="s">
        <v>105</v>
      </c>
      <c r="D1997" s="13">
        <v>42494</v>
      </c>
      <c r="E1997">
        <v>2</v>
      </c>
      <c r="F1997">
        <v>200</v>
      </c>
      <c r="G1997" s="2" t="s">
        <v>87</v>
      </c>
      <c r="H1997" s="2" t="s">
        <v>13</v>
      </c>
      <c r="I1997">
        <v>9</v>
      </c>
      <c r="J1997" s="2" t="s">
        <v>77</v>
      </c>
      <c r="K1997" s="2">
        <v>180</v>
      </c>
      <c r="L1997" s="2"/>
      <c r="M1997" s="2" t="str">
        <f t="shared" si="186"/>
        <v/>
      </c>
      <c r="N1997">
        <v>644.23889459860686</v>
      </c>
      <c r="O1997" s="2">
        <f t="shared" si="187"/>
        <v>64.423889459860689</v>
      </c>
      <c r="P1997" s="2">
        <f>IF(ISNUMBER(O1997),SUMIFS(O$1:$O1997,A$1:$A1997,A1997,C$1:$C1997,C1997,G$1:$G1997,G1997,E$1:$E1997,E1997),"")</f>
        <v>741.83808284593658</v>
      </c>
      <c r="U1997" t="str">
        <f t="shared" si="188"/>
        <v/>
      </c>
      <c r="V1997">
        <v>23.611759185791016</v>
      </c>
      <c r="W1997">
        <v>14.435204982757568</v>
      </c>
      <c r="X1997">
        <v>77.05706787109375</v>
      </c>
      <c r="Y1997">
        <v>42.801593780517578</v>
      </c>
      <c r="Z1997">
        <v>91.602867126464844</v>
      </c>
      <c r="AA1997">
        <v>19.60243034362793</v>
      </c>
      <c r="AB1997">
        <v>3.1363888549804687E-2</v>
      </c>
      <c r="AC1997" s="2">
        <f t="shared" si="189"/>
        <v>3.1363888549804687E-2</v>
      </c>
      <c r="AD1997">
        <v>12.329130859375001</v>
      </c>
      <c r="AE1997">
        <v>18.561151079136689</v>
      </c>
      <c r="AH1997" s="2">
        <f t="shared" si="190"/>
        <v>2.0209999999999999</v>
      </c>
      <c r="AI1997" s="2">
        <f>IF(ISNUMBER(AH1997),SUMIFS($AH$1:AH1997,$A$1:A1997,A1997,C$1:$C1997,C1997,$G$1:G1997,G1997,$E$1:E1997,E1997),"")</f>
        <v>17.785999999999998</v>
      </c>
      <c r="AJ1997">
        <f t="shared" si="191"/>
        <v>16</v>
      </c>
    </row>
    <row r="1998" spans="1:36" x14ac:dyDescent="0.25">
      <c r="A1998" s="14" t="s">
        <v>100</v>
      </c>
      <c r="B1998" t="s">
        <v>98</v>
      </c>
      <c r="C1998" t="s">
        <v>105</v>
      </c>
      <c r="D1998" s="13">
        <v>42494</v>
      </c>
      <c r="E1998">
        <v>2</v>
      </c>
      <c r="F1998">
        <v>350</v>
      </c>
      <c r="G1998" s="2" t="s">
        <v>87</v>
      </c>
      <c r="H1998" s="2" t="s">
        <v>13</v>
      </c>
      <c r="I1998">
        <v>9</v>
      </c>
      <c r="J1998" s="2" t="s">
        <v>77</v>
      </c>
      <c r="K1998" s="2">
        <v>350</v>
      </c>
      <c r="L1998" s="2"/>
      <c r="M1998" s="2" t="str">
        <f t="shared" si="186"/>
        <v/>
      </c>
      <c r="N1998">
        <v>655.65189615822533</v>
      </c>
      <c r="O1998" s="2">
        <f t="shared" si="187"/>
        <v>65.565189615822533</v>
      </c>
      <c r="P1998" s="2">
        <f>IF(ISNUMBER(O1998),SUMIFS(O$1:$O1998,A$1:$A1998,A1998,C$1:$C1998,C1998,G$1:$G1998,G1998,E$1:$E1998,E1998),"")</f>
        <v>1050.9322768467914</v>
      </c>
      <c r="U1998" t="str">
        <f t="shared" si="188"/>
        <v/>
      </c>
      <c r="V1998">
        <v>21.583498001098633</v>
      </c>
      <c r="W1998">
        <v>17.470637321472168</v>
      </c>
      <c r="X1998">
        <v>78.38665771484375</v>
      </c>
      <c r="Y1998">
        <v>40.617362976074219</v>
      </c>
      <c r="Z1998">
        <v>90.876968383789063</v>
      </c>
      <c r="AA1998">
        <v>20.738100051879883</v>
      </c>
      <c r="AB1998">
        <v>3.3180960083007811E-2</v>
      </c>
      <c r="AC1998" s="2">
        <f t="shared" si="189"/>
        <v>3.3180960083007811E-2</v>
      </c>
      <c r="AD1998">
        <v>12.541865234375001</v>
      </c>
      <c r="AE1998">
        <v>18.889970788704968</v>
      </c>
      <c r="AH1998" s="2">
        <f t="shared" si="190"/>
        <v>2.1760000000000002</v>
      </c>
      <c r="AI1998" s="2">
        <f>IF(ISNUMBER(AH1998),SUMIFS($AH$1:AH1998,$A$1:A1998,A1998,C$1:$C1998,C1998,$G$1:G1998,G1998,$E$1:E1998,E1998),"")</f>
        <v>27.546999999999997</v>
      </c>
      <c r="AJ1998">
        <f t="shared" si="191"/>
        <v>16</v>
      </c>
    </row>
    <row r="1999" spans="1:36" x14ac:dyDescent="0.25">
      <c r="A1999" s="14" t="s">
        <v>99</v>
      </c>
      <c r="B1999" t="s">
        <v>98</v>
      </c>
      <c r="C1999" t="s">
        <v>105</v>
      </c>
      <c r="D1999" s="13">
        <v>42494</v>
      </c>
      <c r="E1999">
        <v>2</v>
      </c>
      <c r="F1999">
        <v>500</v>
      </c>
      <c r="G1999" s="2" t="s">
        <v>87</v>
      </c>
      <c r="H1999" s="2" t="s">
        <v>13</v>
      </c>
      <c r="I1999">
        <v>9</v>
      </c>
      <c r="J1999" s="2" t="s">
        <v>77</v>
      </c>
      <c r="K1999" s="2">
        <v>450</v>
      </c>
      <c r="L1999" s="2"/>
      <c r="M1999" s="2" t="str">
        <f t="shared" si="186"/>
        <v/>
      </c>
      <c r="N1999">
        <v>835.9583149499116</v>
      </c>
      <c r="O1999" s="2">
        <f t="shared" si="187"/>
        <v>83.59583149499116</v>
      </c>
      <c r="P1999" s="2">
        <f>IF(ISNUMBER(O1999),SUMIFS(O$1:$O1999,A$1:$A1999,A1999,C$1:$C1999,C1999,G$1:$G1999,G1999,E$1:$E1999,E1999),"")</f>
        <v>1179.0465933098023</v>
      </c>
      <c r="U1999" t="str">
        <f t="shared" si="188"/>
        <v/>
      </c>
      <c r="V1999">
        <v>22.030933380126953</v>
      </c>
      <c r="W1999">
        <v>15.850189685821533</v>
      </c>
      <c r="X1999">
        <v>78.389377593994141</v>
      </c>
      <c r="Y1999">
        <v>41.994874954223633</v>
      </c>
      <c r="Z1999">
        <v>90.952384948730469</v>
      </c>
      <c r="AA1999">
        <v>22.400416374206543</v>
      </c>
      <c r="AB1999">
        <v>3.584066619873047E-2</v>
      </c>
      <c r="AC1999" s="2">
        <f t="shared" si="189"/>
        <v>3.584066619873047E-2</v>
      </c>
      <c r="AD1999">
        <v>12.542300415039064</v>
      </c>
      <c r="AE1999">
        <v>17.954104718810598</v>
      </c>
      <c r="AH1999" s="2">
        <f t="shared" si="190"/>
        <v>2.996</v>
      </c>
      <c r="AI1999" s="2">
        <f>IF(ISNUMBER(AH1999),SUMIFS($AH$1:AH1999,$A$1:A1999,A1999,C$1:$C1999,C1999,$G$1:G1999,G1999,$E$1:E1999,E1999),"")</f>
        <v>31.186999999999998</v>
      </c>
      <c r="AJ1999">
        <f t="shared" si="191"/>
        <v>16</v>
      </c>
    </row>
    <row r="2000" spans="1:36" x14ac:dyDescent="0.25">
      <c r="A2000" s="14" t="s">
        <v>104</v>
      </c>
      <c r="B2000" t="s">
        <v>98</v>
      </c>
      <c r="C2000" t="s">
        <v>105</v>
      </c>
      <c r="D2000" s="13">
        <v>42494</v>
      </c>
      <c r="E2000">
        <v>3</v>
      </c>
      <c r="F2000">
        <v>0</v>
      </c>
      <c r="G2000" s="2" t="s">
        <v>87</v>
      </c>
      <c r="H2000" s="2" t="s">
        <v>13</v>
      </c>
      <c r="I2000">
        <v>9</v>
      </c>
      <c r="J2000" s="2" t="s">
        <v>77</v>
      </c>
      <c r="K2000" s="2">
        <v>0</v>
      </c>
      <c r="L2000" s="2"/>
      <c r="M2000" s="2" t="str">
        <f t="shared" si="186"/>
        <v/>
      </c>
      <c r="N2000">
        <v>76.117622417106062</v>
      </c>
      <c r="O2000" s="2">
        <f t="shared" si="187"/>
        <v>7.6117622417106059</v>
      </c>
      <c r="P2000" s="2">
        <f>IF(ISNUMBER(O2000),SUMIFS(O$1:$O2000,A$1:$A2000,A2000,C$1:$C2000,C2000,G$1:$G2000,G2000,E$1:$E2000,E2000),"")</f>
        <v>247.2584234701776</v>
      </c>
      <c r="U2000" t="str">
        <f t="shared" si="188"/>
        <v/>
      </c>
      <c r="V2000">
        <v>22.395169258117676</v>
      </c>
      <c r="W2000">
        <v>15.805839061737061</v>
      </c>
      <c r="X2000">
        <v>75.960651397705078</v>
      </c>
      <c r="Y2000">
        <v>39.730508804321289</v>
      </c>
      <c r="Z2000">
        <v>90.580562591552734</v>
      </c>
      <c r="AA2000">
        <v>20.285170555114746</v>
      </c>
      <c r="AB2000">
        <v>3.245627288818359E-2</v>
      </c>
      <c r="AC2000" s="2">
        <f t="shared" si="189"/>
        <v>3.245627288818359E-2</v>
      </c>
      <c r="AD2000">
        <v>12.153704223632813</v>
      </c>
      <c r="AE2000">
        <v>22.478485370051633</v>
      </c>
      <c r="AH2000" s="2">
        <f t="shared" si="190"/>
        <v>0.247</v>
      </c>
      <c r="AI2000" s="2">
        <f>IF(ISNUMBER(AH2000),SUMIFS($AH$1:AH2000,$A$1:A2000,A2000,C$1:$C2000,C2000,$G$1:G2000,G2000,$E$1:E2000,E2000),"")</f>
        <v>5.2090000000000005</v>
      </c>
      <c r="AJ2000">
        <f t="shared" si="191"/>
        <v>16</v>
      </c>
    </row>
    <row r="2001" spans="1:36" x14ac:dyDescent="0.25">
      <c r="A2001" s="14" t="s">
        <v>103</v>
      </c>
      <c r="B2001" t="s">
        <v>98</v>
      </c>
      <c r="C2001" t="s">
        <v>105</v>
      </c>
      <c r="D2001" s="13">
        <v>42494</v>
      </c>
      <c r="E2001">
        <v>3</v>
      </c>
      <c r="F2001">
        <v>50</v>
      </c>
      <c r="G2001" s="2" t="s">
        <v>87</v>
      </c>
      <c r="H2001" s="2" t="s">
        <v>13</v>
      </c>
      <c r="I2001">
        <v>9</v>
      </c>
      <c r="J2001" s="2" t="s">
        <v>77</v>
      </c>
      <c r="K2001" s="2">
        <v>45</v>
      </c>
      <c r="L2001" s="2"/>
      <c r="M2001" s="2" t="str">
        <f t="shared" si="186"/>
        <v/>
      </c>
      <c r="N2001">
        <v>229.23030441827433</v>
      </c>
      <c r="O2001" s="2">
        <f t="shared" si="187"/>
        <v>22.923030441827432</v>
      </c>
      <c r="P2001" s="2">
        <f>IF(ISNUMBER(O2001),SUMIFS(O$1:$O2001,A$1:$A2001,A2001,C$1:$C2001,C2001,G$1:$G2001,G2001,E$1:$E2001,E2001),"")</f>
        <v>348.01257606626137</v>
      </c>
      <c r="U2001" t="str">
        <f t="shared" si="188"/>
        <v/>
      </c>
      <c r="V2001">
        <v>22.899102210998535</v>
      </c>
      <c r="W2001">
        <v>15.569731712341309</v>
      </c>
      <c r="X2001">
        <v>76.025100708007813</v>
      </c>
      <c r="Y2001">
        <v>40.35650634765625</v>
      </c>
      <c r="Z2001">
        <v>90.477664947509766</v>
      </c>
      <c r="AA2001">
        <v>18.845991134643555</v>
      </c>
      <c r="AB2001">
        <v>3.0153585815429689E-2</v>
      </c>
      <c r="AC2001" s="2">
        <f t="shared" si="189"/>
        <v>3.0153585815429689E-2</v>
      </c>
      <c r="AD2001">
        <v>12.164016113281249</v>
      </c>
      <c r="AE2001">
        <v>20.829099776468198</v>
      </c>
      <c r="AH2001" s="2">
        <f t="shared" si="190"/>
        <v>0.69099999999999995</v>
      </c>
      <c r="AI2001" s="2">
        <f>IF(ISNUMBER(AH2001),SUMIFS($AH$1:AH2001,$A$1:A2001,A2001,C$1:$C2001,C2001,$G$1:G2001,G2001,$E$1:E2001,E2001),"")</f>
        <v>7.8190000000000008</v>
      </c>
      <c r="AJ2001">
        <f t="shared" si="191"/>
        <v>16</v>
      </c>
    </row>
    <row r="2002" spans="1:36" x14ac:dyDescent="0.25">
      <c r="A2002" s="14" t="s">
        <v>102</v>
      </c>
      <c r="B2002" t="s">
        <v>98</v>
      </c>
      <c r="C2002" t="s">
        <v>105</v>
      </c>
      <c r="D2002" s="13">
        <v>42494</v>
      </c>
      <c r="E2002">
        <v>3</v>
      </c>
      <c r="F2002">
        <v>100</v>
      </c>
      <c r="G2002" s="2" t="s">
        <v>87</v>
      </c>
      <c r="H2002" s="2" t="s">
        <v>13</v>
      </c>
      <c r="I2002">
        <v>9</v>
      </c>
      <c r="J2002" s="2" t="s">
        <v>77</v>
      </c>
      <c r="K2002" s="2">
        <v>90</v>
      </c>
      <c r="L2002" s="2"/>
      <c r="M2002" s="2" t="str">
        <f t="shared" si="186"/>
        <v/>
      </c>
      <c r="N2002">
        <v>344.51286899817779</v>
      </c>
      <c r="O2002" s="2">
        <f t="shared" si="187"/>
        <v>34.451286899817781</v>
      </c>
      <c r="P2002" s="2">
        <f>IF(ISNUMBER(O2002),SUMIFS(O$1:$O2002,A$1:$A2002,A2002,C$1:$C2002,C2002,G$1:$G2002,G2002,E$1:$E2002,E2002),"")</f>
        <v>436.44232041747904</v>
      </c>
      <c r="U2002" t="str">
        <f t="shared" si="188"/>
        <v/>
      </c>
      <c r="V2002">
        <v>23.043414115905762</v>
      </c>
      <c r="W2002">
        <v>17.737973213195801</v>
      </c>
      <c r="X2002">
        <v>76.109176635742188</v>
      </c>
      <c r="Y2002">
        <v>41.806699752807617</v>
      </c>
      <c r="Z2002">
        <v>91.053932189941406</v>
      </c>
      <c r="AA2002">
        <v>18.532459259033203</v>
      </c>
      <c r="AB2002">
        <v>2.9651934814453128E-2</v>
      </c>
      <c r="AC2002" s="2">
        <f t="shared" si="189"/>
        <v>2.9651934814453128E-2</v>
      </c>
      <c r="AD2002">
        <v>12.177468261718751</v>
      </c>
      <c r="AE2002">
        <v>20.347791325204874</v>
      </c>
      <c r="AH2002" s="2">
        <f t="shared" si="190"/>
        <v>1.022</v>
      </c>
      <c r="AI2002" s="2">
        <f>IF(ISNUMBER(AH2002),SUMIFS($AH$1:AH2002,$A$1:A2002,A2002,C$1:$C2002,C2002,$G$1:G2002,G2002,$E$1:E2002,E2002),"")</f>
        <v>9.532</v>
      </c>
      <c r="AJ2002">
        <f t="shared" si="191"/>
        <v>16</v>
      </c>
    </row>
    <row r="2003" spans="1:36" x14ac:dyDescent="0.25">
      <c r="A2003" s="14" t="s">
        <v>101</v>
      </c>
      <c r="B2003" t="s">
        <v>98</v>
      </c>
      <c r="C2003" t="s">
        <v>105</v>
      </c>
      <c r="D2003" s="13">
        <v>42494</v>
      </c>
      <c r="E2003">
        <v>3</v>
      </c>
      <c r="F2003">
        <v>200</v>
      </c>
      <c r="G2003" s="2" t="s">
        <v>87</v>
      </c>
      <c r="H2003" s="2" t="s">
        <v>13</v>
      </c>
      <c r="I2003">
        <v>9</v>
      </c>
      <c r="J2003" s="2" t="s">
        <v>77</v>
      </c>
      <c r="K2003" s="2">
        <v>180</v>
      </c>
      <c r="L2003" s="2"/>
      <c r="M2003" s="2" t="str">
        <f t="shared" si="186"/>
        <v/>
      </c>
      <c r="N2003">
        <v>540.61078622482137</v>
      </c>
      <c r="O2003" s="2">
        <f t="shared" si="187"/>
        <v>54.061078622482135</v>
      </c>
      <c r="P2003" s="2">
        <f>IF(ISNUMBER(O2003),SUMIFS(O$1:$O2003,A$1:$A2003,A2003,C$1:$C2003,C2003,G$1:$G2003,G2003,E$1:$E2003,E2003),"")</f>
        <v>646.71012598466018</v>
      </c>
      <c r="U2003" t="str">
        <f t="shared" si="188"/>
        <v/>
      </c>
      <c r="V2003">
        <v>22.012613296508789</v>
      </c>
      <c r="W2003">
        <v>18.87403392791748</v>
      </c>
      <c r="X2003">
        <v>78.149658203125</v>
      </c>
      <c r="Y2003">
        <v>40.348838806152344</v>
      </c>
      <c r="Z2003">
        <v>90.3170166015625</v>
      </c>
      <c r="AA2003">
        <v>18.866321563720703</v>
      </c>
      <c r="AB2003">
        <v>3.0186114501953125E-2</v>
      </c>
      <c r="AC2003" s="2">
        <f t="shared" si="189"/>
        <v>3.0186114501953125E-2</v>
      </c>
      <c r="AD2003">
        <v>12.503945312500001</v>
      </c>
      <c r="AE2003">
        <v>18.782249742002062</v>
      </c>
      <c r="AH2003" s="2">
        <f t="shared" si="190"/>
        <v>1.6319999999999999</v>
      </c>
      <c r="AI2003" s="2">
        <f>IF(ISNUMBER(AH2003),SUMIFS($AH$1:AH2003,$A$1:A2003,A2003,C$1:$C2003,C2003,$G$1:G2003,G2003,$E$1:E2003,E2003),"")</f>
        <v>15.621</v>
      </c>
      <c r="AJ2003">
        <f t="shared" si="191"/>
        <v>16</v>
      </c>
    </row>
    <row r="2004" spans="1:36" x14ac:dyDescent="0.25">
      <c r="A2004" s="14" t="s">
        <v>100</v>
      </c>
      <c r="B2004" t="s">
        <v>98</v>
      </c>
      <c r="C2004" t="s">
        <v>105</v>
      </c>
      <c r="D2004" s="13">
        <v>42494</v>
      </c>
      <c r="E2004">
        <v>3</v>
      </c>
      <c r="F2004">
        <v>350</v>
      </c>
      <c r="G2004" s="2" t="s">
        <v>87</v>
      </c>
      <c r="H2004" s="2" t="s">
        <v>13</v>
      </c>
      <c r="I2004">
        <v>9</v>
      </c>
      <c r="J2004" s="2" t="s">
        <v>77</v>
      </c>
      <c r="K2004" s="2">
        <v>350</v>
      </c>
      <c r="L2004" s="2"/>
      <c r="M2004" s="2" t="str">
        <f t="shared" si="186"/>
        <v/>
      </c>
      <c r="N2004">
        <v>791.27951567369973</v>
      </c>
      <c r="O2004" s="2">
        <f t="shared" si="187"/>
        <v>79.127951567369976</v>
      </c>
      <c r="P2004" s="2">
        <f>IF(ISNUMBER(O2004),SUMIFS(O$1:$O2004,A$1:$A2004,A2004,C$1:$C2004,C2004,G$1:$G2004,G2004,E$1:$E2004,E2004),"")</f>
        <v>1043.7307204650085</v>
      </c>
      <c r="U2004" t="str">
        <f t="shared" si="188"/>
        <v/>
      </c>
      <c r="V2004">
        <v>22.122275352478027</v>
      </c>
      <c r="W2004">
        <v>17.316329956054688</v>
      </c>
      <c r="X2004">
        <v>79.038753509521484</v>
      </c>
      <c r="Y2004">
        <v>41.236509323120117</v>
      </c>
      <c r="Z2004">
        <v>91.982658386230469</v>
      </c>
      <c r="AA2004">
        <v>20.519700050354004</v>
      </c>
      <c r="AB2004">
        <v>3.2831520080566404E-2</v>
      </c>
      <c r="AC2004" s="2">
        <f t="shared" si="189"/>
        <v>3.2831520080566404E-2</v>
      </c>
      <c r="AD2004">
        <v>12.646200561523438</v>
      </c>
      <c r="AE2004">
        <v>19.98384491114701</v>
      </c>
      <c r="AH2004" s="2">
        <f t="shared" si="190"/>
        <v>2.5979999999999999</v>
      </c>
      <c r="AI2004" s="2">
        <f>IF(ISNUMBER(AH2004),SUMIFS($AH$1:AH2004,$A$1:A2004,A2004,C$1:$C2004,C2004,$G$1:G2004,G2004,$E$1:E2004,E2004),"")</f>
        <v>27.382000000000001</v>
      </c>
      <c r="AJ2004">
        <f t="shared" si="191"/>
        <v>16</v>
      </c>
    </row>
    <row r="2005" spans="1:36" x14ac:dyDescent="0.25">
      <c r="A2005" s="14" t="s">
        <v>99</v>
      </c>
      <c r="B2005" t="s">
        <v>98</v>
      </c>
      <c r="C2005" t="s">
        <v>105</v>
      </c>
      <c r="D2005" s="13">
        <v>42494</v>
      </c>
      <c r="E2005">
        <v>3</v>
      </c>
      <c r="F2005">
        <v>500</v>
      </c>
      <c r="G2005" s="2" t="s">
        <v>87</v>
      </c>
      <c r="H2005" s="2" t="s">
        <v>13</v>
      </c>
      <c r="I2005">
        <v>9</v>
      </c>
      <c r="J2005" s="2" t="s">
        <v>77</v>
      </c>
      <c r="K2005" s="2">
        <v>450</v>
      </c>
      <c r="L2005" s="2"/>
      <c r="M2005" s="2" t="str">
        <f t="shared" si="186"/>
        <v/>
      </c>
      <c r="N2005">
        <v>709.34631231477249</v>
      </c>
      <c r="O2005" s="2">
        <f t="shared" si="187"/>
        <v>70.934631231477255</v>
      </c>
      <c r="P2005" s="2">
        <f>IF(ISNUMBER(O2005),SUMIFS(O$1:$O2005,A$1:$A2005,A2005,C$1:$C2005,C2005,G$1:$G2005,G2005,E$1:$E2005,E2005),"")</f>
        <v>1286.2140354977623</v>
      </c>
      <c r="U2005" t="str">
        <f t="shared" si="188"/>
        <v/>
      </c>
      <c r="V2005">
        <v>21.812799453735352</v>
      </c>
      <c r="W2005">
        <v>15.47615909576416</v>
      </c>
      <c r="X2005">
        <v>78.4481201171875</v>
      </c>
      <c r="Y2005">
        <v>40.901391983032227</v>
      </c>
      <c r="Z2005">
        <v>91.610122680664063</v>
      </c>
      <c r="AA2005">
        <v>23.084914207458496</v>
      </c>
      <c r="AB2005">
        <v>3.693586273193359E-2</v>
      </c>
      <c r="AC2005" s="2">
        <f t="shared" si="189"/>
        <v>3.693586273193359E-2</v>
      </c>
      <c r="AD2005">
        <v>12.55169921875</v>
      </c>
      <c r="AE2005">
        <v>17.456569404621352</v>
      </c>
      <c r="AH2005" s="2">
        <f t="shared" si="190"/>
        <v>2.62</v>
      </c>
      <c r="AI2005" s="2">
        <f>IF(ISNUMBER(AH2005),SUMIFS($AH$1:AH2005,$A$1:A2005,A2005,C$1:$C2005,C2005,$G$1:G2005,G2005,$E$1:E2005,E2005),"")</f>
        <v>33.9</v>
      </c>
      <c r="AJ2005">
        <f t="shared" si="191"/>
        <v>16</v>
      </c>
    </row>
    <row r="2006" spans="1:36" x14ac:dyDescent="0.25">
      <c r="A2006" s="14" t="s">
        <v>104</v>
      </c>
      <c r="B2006" t="s">
        <v>98</v>
      </c>
      <c r="C2006" t="s">
        <v>105</v>
      </c>
      <c r="D2006" s="13">
        <v>42494</v>
      </c>
      <c r="E2006">
        <v>4</v>
      </c>
      <c r="F2006">
        <v>0</v>
      </c>
      <c r="G2006" s="2" t="s">
        <v>87</v>
      </c>
      <c r="H2006" s="2" t="s">
        <v>13</v>
      </c>
      <c r="I2006">
        <v>9</v>
      </c>
      <c r="J2006" s="2" t="s">
        <v>77</v>
      </c>
      <c r="K2006" s="2">
        <v>0</v>
      </c>
      <c r="L2006" s="2"/>
      <c r="M2006" s="2" t="str">
        <f t="shared" si="186"/>
        <v/>
      </c>
      <c r="N2006">
        <v>72.580517024961466</v>
      </c>
      <c r="O2006" s="2">
        <f t="shared" si="187"/>
        <v>7.2580517024961466</v>
      </c>
      <c r="P2006" s="2">
        <f>IF(ISNUMBER(O2006),SUMIFS(O$1:$O2006,A$1:$A2006,A2006,C$1:$C2006,C2006,G$1:$G2006,G2006,E$1:$E2006,E2006),"")</f>
        <v>219.62039971179067</v>
      </c>
      <c r="U2006" t="str">
        <f t="shared" si="188"/>
        <v/>
      </c>
      <c r="V2006">
        <v>23.446030616760254</v>
      </c>
      <c r="W2006">
        <v>15.891191959381104</v>
      </c>
      <c r="X2006">
        <v>75.240333557128906</v>
      </c>
      <c r="Y2006">
        <v>40.477512359619141</v>
      </c>
      <c r="Z2006">
        <v>90.738742828369141</v>
      </c>
      <c r="AA2006">
        <v>19.110923767089844</v>
      </c>
      <c r="AB2006">
        <v>3.057747802734375E-2</v>
      </c>
      <c r="AC2006" s="2">
        <f t="shared" si="189"/>
        <v>3.057747802734375E-2</v>
      </c>
      <c r="AD2006">
        <v>12.038453369140626</v>
      </c>
      <c r="AE2006">
        <v>21.433933933933933</v>
      </c>
      <c r="AH2006" s="2">
        <f t="shared" si="190"/>
        <v>0.222</v>
      </c>
      <c r="AI2006" s="2">
        <f>IF(ISNUMBER(AH2006),SUMIFS($AH$1:AH2006,$A$1:A2006,A2006,C$1:$C2006,C2006,$G$1:G2006,G2006,$E$1:E2006,E2006),"")</f>
        <v>4.7180000000000009</v>
      </c>
      <c r="AJ2006">
        <f t="shared" si="191"/>
        <v>16</v>
      </c>
    </row>
    <row r="2007" spans="1:36" x14ac:dyDescent="0.25">
      <c r="A2007" s="14" t="s">
        <v>103</v>
      </c>
      <c r="B2007" t="s">
        <v>98</v>
      </c>
      <c r="C2007" t="s">
        <v>105</v>
      </c>
      <c r="D2007" s="13">
        <v>42494</v>
      </c>
      <c r="E2007">
        <v>4</v>
      </c>
      <c r="F2007">
        <v>50</v>
      </c>
      <c r="G2007" s="2" t="s">
        <v>87</v>
      </c>
      <c r="H2007" s="2" t="s">
        <v>13</v>
      </c>
      <c r="I2007">
        <v>9</v>
      </c>
      <c r="J2007" s="2" t="s">
        <v>77</v>
      </c>
      <c r="K2007" s="2">
        <v>45</v>
      </c>
      <c r="L2007" s="2"/>
      <c r="M2007" s="2" t="str">
        <f t="shared" si="186"/>
        <v/>
      </c>
      <c r="N2007">
        <v>247.24734253530065</v>
      </c>
      <c r="O2007" s="2">
        <f t="shared" si="187"/>
        <v>24.724734253530066</v>
      </c>
      <c r="P2007" s="2">
        <f>IF(ISNUMBER(O2007),SUMIFS(O$1:$O2007,A$1:$A2007,A2007,C$1:$C2007,C2007,G$1:$G2007,G2007,E$1:$E2007,E2007),"")</f>
        <v>399.02876426813532</v>
      </c>
      <c r="U2007" t="str">
        <f t="shared" si="188"/>
        <v/>
      </c>
      <c r="V2007">
        <v>21.059980392456055</v>
      </c>
      <c r="W2007">
        <v>16.946927070617676</v>
      </c>
      <c r="X2007">
        <v>76.54547119140625</v>
      </c>
      <c r="Y2007">
        <v>37.063634872436523</v>
      </c>
      <c r="Z2007">
        <v>90.143390655517578</v>
      </c>
      <c r="AA2007">
        <v>20.392385482788086</v>
      </c>
      <c r="AB2007">
        <v>3.2627816772460939E-2</v>
      </c>
      <c r="AC2007" s="2">
        <f t="shared" si="189"/>
        <v>3.2627816772460939E-2</v>
      </c>
      <c r="AD2007">
        <v>12.247275390625001</v>
      </c>
      <c r="AE2007">
        <v>20.397905759162306</v>
      </c>
      <c r="AH2007" s="2">
        <f t="shared" si="190"/>
        <v>0.80700000000000005</v>
      </c>
      <c r="AI2007" s="2">
        <f>IF(ISNUMBER(AH2007),SUMIFS($AH$1:AH2007,$A$1:A2007,A2007,C$1:$C2007,C2007,$G$1:G2007,G2007,$E$1:E2007,E2007),"")</f>
        <v>9.0449999999999999</v>
      </c>
      <c r="AJ2007">
        <f t="shared" si="191"/>
        <v>16</v>
      </c>
    </row>
    <row r="2008" spans="1:36" x14ac:dyDescent="0.25">
      <c r="A2008" s="14" t="s">
        <v>102</v>
      </c>
      <c r="B2008" t="s">
        <v>98</v>
      </c>
      <c r="C2008" t="s">
        <v>105</v>
      </c>
      <c r="D2008" s="13">
        <v>42494</v>
      </c>
      <c r="E2008">
        <v>4</v>
      </c>
      <c r="F2008">
        <v>100</v>
      </c>
      <c r="G2008" s="2" t="s">
        <v>87</v>
      </c>
      <c r="H2008" s="2" t="s">
        <v>13</v>
      </c>
      <c r="I2008">
        <v>9</v>
      </c>
      <c r="J2008" s="2" t="s">
        <v>77</v>
      </c>
      <c r="K2008" s="2">
        <v>90</v>
      </c>
      <c r="L2008" s="2"/>
      <c r="M2008" s="2" t="str">
        <f t="shared" si="186"/>
        <v/>
      </c>
      <c r="N2008">
        <v>284.34117011499092</v>
      </c>
      <c r="O2008" s="2">
        <f t="shared" si="187"/>
        <v>28.43411701149909</v>
      </c>
      <c r="P2008" s="2">
        <f>IF(ISNUMBER(O2008),SUMIFS(O$1:$O2008,A$1:$A2008,A2008,C$1:$C2008,C2008,G$1:$G2008,G2008,E$1:$E2008,E2008),"")</f>
        <v>615.01510061625129</v>
      </c>
      <c r="U2008" t="str">
        <f t="shared" si="188"/>
        <v/>
      </c>
      <c r="V2008">
        <v>22.139559745788574</v>
      </c>
      <c r="W2008">
        <v>16.790403366088867</v>
      </c>
      <c r="X2008">
        <v>76.850311279296875</v>
      </c>
      <c r="Y2008">
        <v>40.171079635620117</v>
      </c>
      <c r="Z2008">
        <v>90.470943450927734</v>
      </c>
      <c r="AA2008">
        <v>19.890073776245117</v>
      </c>
      <c r="AB2008">
        <v>3.1824118041992186E-2</v>
      </c>
      <c r="AC2008" s="2">
        <f t="shared" si="189"/>
        <v>3.1824118041992186E-2</v>
      </c>
      <c r="AD2008">
        <v>12.296049804687501</v>
      </c>
      <c r="AE2008">
        <v>19.75752983519606</v>
      </c>
      <c r="AH2008" s="2">
        <f t="shared" si="190"/>
        <v>0.90500000000000003</v>
      </c>
      <c r="AI2008" s="2">
        <f>IF(ISNUMBER(AH2008),SUMIFS($AH$1:AH2008,$A$1:A2008,A2008,C$1:$C2008,C2008,$G$1:G2008,G2008,$E$1:E2008,E2008),"")</f>
        <v>13.388999999999999</v>
      </c>
      <c r="AJ2008">
        <f t="shared" si="191"/>
        <v>16</v>
      </c>
    </row>
    <row r="2009" spans="1:36" x14ac:dyDescent="0.25">
      <c r="A2009" s="14" t="s">
        <v>101</v>
      </c>
      <c r="B2009" t="s">
        <v>98</v>
      </c>
      <c r="C2009" t="s">
        <v>105</v>
      </c>
      <c r="D2009" s="13">
        <v>42494</v>
      </c>
      <c r="E2009">
        <v>4</v>
      </c>
      <c r="F2009">
        <v>200</v>
      </c>
      <c r="G2009" s="2" t="s">
        <v>87</v>
      </c>
      <c r="H2009" s="2" t="s">
        <v>13</v>
      </c>
      <c r="I2009">
        <v>9</v>
      </c>
      <c r="J2009" s="2" t="s">
        <v>77</v>
      </c>
      <c r="K2009" s="2">
        <v>180</v>
      </c>
      <c r="L2009" s="2"/>
      <c r="M2009" s="2" t="str">
        <f t="shared" si="186"/>
        <v/>
      </c>
      <c r="N2009">
        <v>701.08340611937729</v>
      </c>
      <c r="O2009" s="2">
        <f t="shared" si="187"/>
        <v>70.108340611937734</v>
      </c>
      <c r="P2009" s="2">
        <f>IF(ISNUMBER(O2009),SUMIFS(O$1:$O2009,A$1:$A2009,A2009,C$1:$C2009,C2009,G$1:$G2009,G2009,E$1:$E2009,E2009),"")</f>
        <v>729.29900826120388</v>
      </c>
      <c r="U2009" t="str">
        <f t="shared" si="188"/>
        <v/>
      </c>
      <c r="V2009">
        <v>21.986873626708984</v>
      </c>
      <c r="W2009">
        <v>19.765103340148926</v>
      </c>
      <c r="X2009">
        <v>78.505847930908203</v>
      </c>
      <c r="Y2009">
        <v>42.211563110351563</v>
      </c>
      <c r="Z2009">
        <v>91.780540466308594</v>
      </c>
      <c r="AA2009">
        <v>19.348431587219238</v>
      </c>
      <c r="AB2009">
        <v>3.0957490539550783E-2</v>
      </c>
      <c r="AC2009" s="2">
        <f t="shared" si="189"/>
        <v>3.0957490539550783E-2</v>
      </c>
      <c r="AD2009">
        <v>12.560935668945312</v>
      </c>
      <c r="AE2009">
        <v>18.821699397238962</v>
      </c>
      <c r="AH2009" s="2">
        <f t="shared" si="190"/>
        <v>2.17</v>
      </c>
      <c r="AI2009" s="2">
        <f>IF(ISNUMBER(AH2009),SUMIFS($AH$1:AH2009,$A$1:A2009,A2009,C$1:$C2009,C2009,$G$1:G2009,G2009,$E$1:E2009,E2009),"")</f>
        <v>17.093000000000004</v>
      </c>
      <c r="AJ2009">
        <f t="shared" si="191"/>
        <v>16</v>
      </c>
    </row>
    <row r="2010" spans="1:36" x14ac:dyDescent="0.25">
      <c r="A2010" s="14" t="s">
        <v>100</v>
      </c>
      <c r="B2010" t="s">
        <v>98</v>
      </c>
      <c r="C2010" t="s">
        <v>105</v>
      </c>
      <c r="D2010" s="13">
        <v>42494</v>
      </c>
      <c r="E2010">
        <v>4</v>
      </c>
      <c r="F2010">
        <v>350</v>
      </c>
      <c r="G2010" s="2" t="s">
        <v>87</v>
      </c>
      <c r="H2010" s="2" t="s">
        <v>13</v>
      </c>
      <c r="I2010">
        <v>9</v>
      </c>
      <c r="J2010" s="2" t="s">
        <v>77</v>
      </c>
      <c r="K2010" s="2">
        <v>350</v>
      </c>
      <c r="L2010" s="2"/>
      <c r="M2010" s="2" t="str">
        <f t="shared" si="186"/>
        <v/>
      </c>
      <c r="N2010">
        <v>631.44850623636216</v>
      </c>
      <c r="O2010" s="2">
        <f t="shared" si="187"/>
        <v>63.144850623636216</v>
      </c>
      <c r="P2010" s="2">
        <f>IF(ISNUMBER(O2010),SUMIFS(O$1:$O2010,A$1:$A2010,A2010,C$1:$C2010,C2010,G$1:$G2010,G2010,E$1:$E2010,E2010),"")</f>
        <v>684.84515160995284</v>
      </c>
      <c r="U2010" t="str">
        <f t="shared" si="188"/>
        <v/>
      </c>
      <c r="V2010">
        <v>23.06790828704834</v>
      </c>
      <c r="W2010">
        <v>14.36569356918335</v>
      </c>
      <c r="X2010">
        <v>77.282394409179688</v>
      </c>
      <c r="Y2010">
        <v>42.821084976196289</v>
      </c>
      <c r="Z2010">
        <v>91.486106872558594</v>
      </c>
      <c r="AA2010">
        <v>20.660150527954102</v>
      </c>
      <c r="AB2010">
        <v>3.305624084472656E-2</v>
      </c>
      <c r="AC2010" s="2">
        <f t="shared" si="189"/>
        <v>3.305624084472656E-2</v>
      </c>
      <c r="AD2010">
        <v>12.36518310546875</v>
      </c>
      <c r="AE2010">
        <v>16.575523288704506</v>
      </c>
      <c r="AH2010" s="2">
        <f t="shared" si="190"/>
        <v>2.0870000000000002</v>
      </c>
      <c r="AI2010" s="2">
        <f>IF(ISNUMBER(AH2010),SUMIFS($AH$1:AH2010,$A$1:A2010,A2010,C$1:$C2010,C2010,$G$1:G2010,G2010,$E$1:E2010,E2010),"")</f>
        <v>17.05</v>
      </c>
      <c r="AJ2010">
        <f t="shared" si="191"/>
        <v>16</v>
      </c>
    </row>
    <row r="2011" spans="1:36" x14ac:dyDescent="0.25">
      <c r="A2011" s="14" t="s">
        <v>99</v>
      </c>
      <c r="B2011" t="s">
        <v>98</v>
      </c>
      <c r="C2011" t="s">
        <v>105</v>
      </c>
      <c r="D2011" s="13">
        <v>42494</v>
      </c>
      <c r="E2011">
        <v>4</v>
      </c>
      <c r="F2011">
        <v>500</v>
      </c>
      <c r="G2011" s="2" t="s">
        <v>87</v>
      </c>
      <c r="H2011" s="2" t="s">
        <v>13</v>
      </c>
      <c r="I2011">
        <v>9</v>
      </c>
      <c r="J2011" s="2" t="s">
        <v>77</v>
      </c>
      <c r="K2011" s="2">
        <v>450</v>
      </c>
      <c r="L2011" s="2"/>
      <c r="M2011" s="2" t="str">
        <f t="shared" si="186"/>
        <v/>
      </c>
      <c r="N2011">
        <v>976.25441466074255</v>
      </c>
      <c r="O2011" s="2">
        <f t="shared" si="187"/>
        <v>97.62544146607425</v>
      </c>
      <c r="P2011" s="2">
        <f>IF(ISNUMBER(O2011),SUMIFS(O$1:$O2011,A$1:$A2011,A2011,C$1:$C2011,C2011,G$1:$G2011,G2011,E$1:$E2011,E2011),"")</f>
        <v>1184.1863767888974</v>
      </c>
      <c r="U2011" t="str">
        <f t="shared" si="188"/>
        <v/>
      </c>
      <c r="V2011">
        <v>22.183454513549805</v>
      </c>
      <c r="W2011">
        <v>15.228375911712646</v>
      </c>
      <c r="X2011">
        <v>78.189254760742188</v>
      </c>
      <c r="Y2011">
        <v>41.359645843505859</v>
      </c>
      <c r="Z2011">
        <v>91.034854888916016</v>
      </c>
      <c r="AA2011">
        <v>23.801651000976563</v>
      </c>
      <c r="AB2011">
        <v>3.8082641601562502E-2</v>
      </c>
      <c r="AC2011" s="2">
        <f t="shared" si="189"/>
        <v>3.8082641601562502E-2</v>
      </c>
      <c r="AD2011">
        <v>12.51028076171875</v>
      </c>
      <c r="AE2011">
        <v>16.713051120550755</v>
      </c>
      <c r="AH2011" s="2">
        <f t="shared" si="190"/>
        <v>3.718</v>
      </c>
      <c r="AI2011" s="2">
        <f>IF(ISNUMBER(AH2011),SUMIFS($AH$1:AH2011,$A$1:A2011,A2011,C$1:$C2011,C2011,$G$1:G2011,G2011,$E$1:E2011,E2011),"")</f>
        <v>32.653999999999996</v>
      </c>
      <c r="AJ2011">
        <f t="shared" si="191"/>
        <v>16</v>
      </c>
    </row>
    <row r="2012" spans="1:36" x14ac:dyDescent="0.25">
      <c r="A2012" s="14" t="s">
        <v>104</v>
      </c>
      <c r="B2012" t="s">
        <v>98</v>
      </c>
      <c r="C2012" t="s">
        <v>105</v>
      </c>
      <c r="D2012" s="13">
        <v>42612</v>
      </c>
      <c r="E2012">
        <v>1</v>
      </c>
      <c r="F2012">
        <v>0</v>
      </c>
      <c r="G2012" s="2" t="s">
        <v>78</v>
      </c>
      <c r="H2012" s="2" t="s">
        <v>10</v>
      </c>
      <c r="I2012">
        <v>1</v>
      </c>
      <c r="J2012" s="2" t="s">
        <v>77</v>
      </c>
      <c r="K2012" s="2">
        <v>0</v>
      </c>
      <c r="L2012" s="2"/>
      <c r="M2012" s="2" t="str">
        <f t="shared" si="186"/>
        <v/>
      </c>
      <c r="N2012">
        <v>22.924278243427178</v>
      </c>
      <c r="O2012" s="2">
        <f t="shared" si="187"/>
        <v>2.2924278243427176</v>
      </c>
      <c r="P2012" s="2">
        <f>IF(ISNUMBER(O2012),SUMIFS(O$1:$O2012,A$1:$A2012,A2012,C$1:$C2012,C2012,G$1:$G2012,G2012,E$1:$E2012,E2012),"")</f>
        <v>2.2924278243427176</v>
      </c>
      <c r="U2012" t="str">
        <f t="shared" si="188"/>
        <v/>
      </c>
      <c r="V2012">
        <v>20.390254974365234</v>
      </c>
      <c r="W2012">
        <v>27.898226737976074</v>
      </c>
      <c r="X2012">
        <v>82.322879791259766</v>
      </c>
      <c r="Y2012">
        <v>39.288198471069336</v>
      </c>
      <c r="Z2012">
        <v>93.3023681640625</v>
      </c>
      <c r="AA2012">
        <v>14.723107814788818</v>
      </c>
      <c r="AB2012">
        <v>2.3556972503662111E-2</v>
      </c>
      <c r="AC2012" s="2">
        <f t="shared" si="189"/>
        <v>2.3556972503662111E-2</v>
      </c>
      <c r="AD2012">
        <v>13.171660766601562</v>
      </c>
      <c r="AE2012">
        <v>27.079303675048354</v>
      </c>
      <c r="AH2012" s="2">
        <f t="shared" si="190"/>
        <v>5.3999999999999999E-2</v>
      </c>
      <c r="AI2012" s="2">
        <f>IF(ISNUMBER(AH2012),SUMIFS($AH$1:AH2012,$A$1:A2012,A2012,C$1:$C2012,C2012,$G$1:G2012,G2012,$E$1:E2012,E2012),"")</f>
        <v>5.3999999999999999E-2</v>
      </c>
      <c r="AJ2012">
        <f t="shared" si="191"/>
        <v>16</v>
      </c>
    </row>
    <row r="2013" spans="1:36" x14ac:dyDescent="0.25">
      <c r="A2013" s="14" t="s">
        <v>103</v>
      </c>
      <c r="B2013" t="s">
        <v>98</v>
      </c>
      <c r="C2013" t="s">
        <v>105</v>
      </c>
      <c r="D2013" s="13">
        <v>42612</v>
      </c>
      <c r="E2013">
        <v>1</v>
      </c>
      <c r="F2013">
        <v>50</v>
      </c>
      <c r="G2013" s="2" t="s">
        <v>78</v>
      </c>
      <c r="H2013" s="2" t="s">
        <v>10</v>
      </c>
      <c r="I2013">
        <v>1</v>
      </c>
      <c r="J2013" s="2" t="s">
        <v>77</v>
      </c>
      <c r="K2013" s="2">
        <v>45</v>
      </c>
      <c r="L2013" s="2"/>
      <c r="M2013" s="2" t="str">
        <f t="shared" si="186"/>
        <v/>
      </c>
      <c r="N2013">
        <v>22.90546397292135</v>
      </c>
      <c r="O2013" s="2">
        <f t="shared" si="187"/>
        <v>2.2905463972921352</v>
      </c>
      <c r="P2013" s="2">
        <f>IF(ISNUMBER(O2013),SUMIFS(O$1:$O2013,A$1:$A2013,A2013,C$1:$C2013,C2013,G$1:$G2013,G2013,E$1:$E2013,E2013),"")</f>
        <v>2.2905463972921352</v>
      </c>
      <c r="U2013" t="str">
        <f t="shared" si="188"/>
        <v/>
      </c>
      <c r="V2013">
        <v>20.735710144042969</v>
      </c>
      <c r="W2013">
        <v>30.066556930541992</v>
      </c>
      <c r="X2013">
        <v>82.649940490722656</v>
      </c>
      <c r="Y2013">
        <v>39.33405876159668</v>
      </c>
      <c r="Z2013">
        <v>93.233196258544922</v>
      </c>
      <c r="AA2013">
        <v>12.910057544708252</v>
      </c>
      <c r="AB2013">
        <v>2.0656092071533204E-2</v>
      </c>
      <c r="AC2013" s="2">
        <f t="shared" si="189"/>
        <v>2.0656092071533204E-2</v>
      </c>
      <c r="AD2013">
        <v>13.223990478515626</v>
      </c>
      <c r="AE2013">
        <v>27.057079318013344</v>
      </c>
      <c r="AH2013" s="2">
        <f t="shared" si="190"/>
        <v>4.7E-2</v>
      </c>
      <c r="AI2013" s="2">
        <f>IF(ISNUMBER(AH2013),SUMIFS($AH$1:AH2013,$A$1:A2013,A2013,C$1:$C2013,C2013,$G$1:G2013,G2013,$E$1:E2013,E2013),"")</f>
        <v>4.7E-2</v>
      </c>
      <c r="AJ2013">
        <f t="shared" si="191"/>
        <v>16</v>
      </c>
    </row>
    <row r="2014" spans="1:36" x14ac:dyDescent="0.25">
      <c r="A2014" s="14" t="s">
        <v>102</v>
      </c>
      <c r="B2014" t="s">
        <v>98</v>
      </c>
      <c r="C2014" t="s">
        <v>105</v>
      </c>
      <c r="D2014" s="13">
        <v>42612</v>
      </c>
      <c r="E2014">
        <v>1</v>
      </c>
      <c r="F2014">
        <v>100</v>
      </c>
      <c r="G2014" s="2" t="s">
        <v>78</v>
      </c>
      <c r="H2014" s="2" t="s">
        <v>10</v>
      </c>
      <c r="I2014">
        <v>1</v>
      </c>
      <c r="J2014" s="2" t="s">
        <v>77</v>
      </c>
      <c r="K2014" s="2">
        <v>90</v>
      </c>
      <c r="L2014" s="2"/>
      <c r="M2014" s="2" t="str">
        <f t="shared" si="186"/>
        <v/>
      </c>
      <c r="N2014">
        <v>21.752954849461659</v>
      </c>
      <c r="O2014" s="2">
        <f t="shared" si="187"/>
        <v>2.1752954849461661</v>
      </c>
      <c r="P2014" s="2">
        <f>IF(ISNUMBER(O2014),SUMIFS(O$1:$O2014,A$1:$A2014,A2014,C$1:$C2014,C2014,G$1:$G2014,G2014,E$1:$E2014,E2014),"")</f>
        <v>2.1752954849461661</v>
      </c>
      <c r="U2014" t="str">
        <f t="shared" si="188"/>
        <v/>
      </c>
      <c r="V2014">
        <v>21.099762916564941</v>
      </c>
      <c r="W2014">
        <v>24.689532279968262</v>
      </c>
      <c r="X2014">
        <v>80.246879577636719</v>
      </c>
      <c r="Y2014">
        <v>39.317916870117188</v>
      </c>
      <c r="Z2014">
        <v>92.151660919189453</v>
      </c>
      <c r="AA2014">
        <v>14.499190807342529</v>
      </c>
      <c r="AB2014">
        <v>2.3198705291748046E-2</v>
      </c>
      <c r="AC2014" s="2">
        <f t="shared" si="189"/>
        <v>2.3198705291748046E-2</v>
      </c>
      <c r="AD2014">
        <v>12.839500732421875</v>
      </c>
      <c r="AE2014">
        <v>25.695677915926584</v>
      </c>
      <c r="AH2014" s="2">
        <f t="shared" si="190"/>
        <v>0.05</v>
      </c>
      <c r="AI2014" s="2">
        <f>IF(ISNUMBER(AH2014),SUMIFS($AH$1:AH2014,$A$1:A2014,A2014,C$1:$C2014,C2014,$G$1:G2014,G2014,$E$1:E2014,E2014),"")</f>
        <v>0.05</v>
      </c>
      <c r="AJ2014">
        <f t="shared" si="191"/>
        <v>16</v>
      </c>
    </row>
    <row r="2015" spans="1:36" x14ac:dyDescent="0.25">
      <c r="A2015" s="14" t="s">
        <v>101</v>
      </c>
      <c r="B2015" t="s">
        <v>98</v>
      </c>
      <c r="C2015" t="s">
        <v>105</v>
      </c>
      <c r="D2015" s="13">
        <v>42612</v>
      </c>
      <c r="E2015">
        <v>1</v>
      </c>
      <c r="F2015">
        <v>200</v>
      </c>
      <c r="G2015" s="2" t="s">
        <v>78</v>
      </c>
      <c r="H2015" s="2" t="s">
        <v>10</v>
      </c>
      <c r="I2015">
        <v>1</v>
      </c>
      <c r="J2015" s="2" t="s">
        <v>77</v>
      </c>
      <c r="K2015" s="2">
        <v>180</v>
      </c>
      <c r="L2015" s="2"/>
      <c r="M2015" s="2" t="str">
        <f t="shared" si="186"/>
        <v/>
      </c>
      <c r="N2015">
        <v>229.19562090069005</v>
      </c>
      <c r="O2015" s="2">
        <f t="shared" si="187"/>
        <v>22.919562090069004</v>
      </c>
      <c r="P2015" s="2">
        <f>IF(ISNUMBER(O2015),SUMIFS(O$1:$O2015,A$1:$A2015,A2015,C$1:$C2015,C2015,G$1:$G2015,G2015,E$1:$E2015,E2015),"")</f>
        <v>22.919562090069004</v>
      </c>
      <c r="U2015" t="str">
        <f t="shared" si="188"/>
        <v/>
      </c>
      <c r="V2015">
        <v>21.185768127441406</v>
      </c>
      <c r="W2015">
        <v>24.779403686523438</v>
      </c>
      <c r="X2015">
        <v>80.176090240478516</v>
      </c>
      <c r="Y2015">
        <v>40.017698287963867</v>
      </c>
      <c r="Z2015">
        <v>92.279403686523438</v>
      </c>
      <c r="AA2015">
        <v>14.706839084625244</v>
      </c>
      <c r="AB2015">
        <v>2.3530942535400393E-2</v>
      </c>
      <c r="AC2015" s="2">
        <f t="shared" si="189"/>
        <v>2.3530942535400393E-2</v>
      </c>
      <c r="AD2015">
        <v>12.828174438476562</v>
      </c>
      <c r="AE2015">
        <v>27.073732718894011</v>
      </c>
      <c r="AH2015" s="2">
        <f t="shared" si="190"/>
        <v>0.53900000000000003</v>
      </c>
      <c r="AI2015" s="2">
        <f>IF(ISNUMBER(AH2015),SUMIFS($AH$1:AH2015,$A$1:A2015,A2015,C$1:$C2015,C2015,$G$1:G2015,G2015,$E$1:E2015,E2015),"")</f>
        <v>0.53900000000000003</v>
      </c>
      <c r="AJ2015">
        <f t="shared" si="191"/>
        <v>16</v>
      </c>
    </row>
    <row r="2016" spans="1:36" x14ac:dyDescent="0.25">
      <c r="A2016" s="14" t="s">
        <v>100</v>
      </c>
      <c r="B2016" t="s">
        <v>98</v>
      </c>
      <c r="C2016" t="s">
        <v>105</v>
      </c>
      <c r="D2016" s="13">
        <v>42612</v>
      </c>
      <c r="E2016">
        <v>1</v>
      </c>
      <c r="F2016">
        <v>350</v>
      </c>
      <c r="G2016" s="2" t="s">
        <v>78</v>
      </c>
      <c r="H2016" s="2" t="s">
        <v>10</v>
      </c>
      <c r="I2016">
        <v>1</v>
      </c>
      <c r="J2016" s="2" t="s">
        <v>77</v>
      </c>
      <c r="K2016" s="2">
        <v>350</v>
      </c>
      <c r="L2016" s="2"/>
      <c r="M2016" s="2" t="str">
        <f t="shared" si="186"/>
        <v/>
      </c>
      <c r="N2016">
        <v>534.70023619277356</v>
      </c>
      <c r="O2016" s="2">
        <f t="shared" si="187"/>
        <v>53.470023619277356</v>
      </c>
      <c r="P2016" s="2">
        <f>IF(ISNUMBER(O2016),SUMIFS(O$1:$O2016,A$1:$A2016,A2016,C$1:$C2016,C2016,G$1:$G2016,G2016,E$1:$E2016,E2016),"")</f>
        <v>53.470023619277356</v>
      </c>
      <c r="U2016" t="str">
        <f t="shared" si="188"/>
        <v/>
      </c>
      <c r="V2016">
        <v>21.724616050720215</v>
      </c>
      <c r="W2016">
        <v>22.934155464172363</v>
      </c>
      <c r="X2016">
        <v>79.067489624023438</v>
      </c>
      <c r="Y2016">
        <v>40.832479476928711</v>
      </c>
      <c r="Z2016">
        <v>92.385272979736328</v>
      </c>
      <c r="AA2016">
        <v>16.620386123657227</v>
      </c>
      <c r="AB2016">
        <v>2.6592617797851562E-2</v>
      </c>
      <c r="AC2016" s="2">
        <f t="shared" si="189"/>
        <v>2.6592617797851562E-2</v>
      </c>
      <c r="AD2016">
        <v>12.65079833984375</v>
      </c>
      <c r="AE2016">
        <v>23.631840796019901</v>
      </c>
      <c r="AH2016" s="2">
        <f t="shared" si="190"/>
        <v>1.4219999999999999</v>
      </c>
      <c r="AI2016" s="2">
        <f>IF(ISNUMBER(AH2016),SUMIFS($AH$1:AH2016,$A$1:A2016,A2016,C$1:$C2016,C2016,$G$1:G2016,G2016,$E$1:E2016,E2016),"")</f>
        <v>1.4219999999999999</v>
      </c>
      <c r="AJ2016">
        <f t="shared" si="191"/>
        <v>16</v>
      </c>
    </row>
    <row r="2017" spans="1:36" x14ac:dyDescent="0.25">
      <c r="A2017" s="14" t="s">
        <v>99</v>
      </c>
      <c r="B2017" t="s">
        <v>98</v>
      </c>
      <c r="C2017" t="s">
        <v>105</v>
      </c>
      <c r="D2017" s="13">
        <v>42612</v>
      </c>
      <c r="E2017">
        <v>1</v>
      </c>
      <c r="F2017">
        <v>500</v>
      </c>
      <c r="G2017" s="2" t="s">
        <v>78</v>
      </c>
      <c r="H2017" s="2" t="s">
        <v>10</v>
      </c>
      <c r="I2017">
        <v>1</v>
      </c>
      <c r="J2017" s="2" t="s">
        <v>77</v>
      </c>
      <c r="K2017" s="2">
        <v>450</v>
      </c>
      <c r="L2017" s="2"/>
      <c r="M2017" s="2" t="str">
        <f t="shared" si="186"/>
        <v/>
      </c>
      <c r="N2017">
        <v>567.91002465619772</v>
      </c>
      <c r="O2017" s="2">
        <f t="shared" si="187"/>
        <v>56.791002465619769</v>
      </c>
      <c r="P2017" s="2">
        <f>IF(ISNUMBER(O2017),SUMIFS(O$1:$O2017,A$1:$A2017,A2017,C$1:$C2017,C2017,G$1:$G2017,G2017,E$1:$E2017,E2017),"")</f>
        <v>56.791002465619769</v>
      </c>
      <c r="U2017" t="str">
        <f t="shared" si="188"/>
        <v/>
      </c>
      <c r="V2017">
        <v>20.546367645263672</v>
      </c>
      <c r="W2017">
        <v>22.250680923461914</v>
      </c>
      <c r="X2017">
        <v>81.208103179931641</v>
      </c>
      <c r="Y2017">
        <v>39.737449645996094</v>
      </c>
      <c r="Z2017">
        <v>91.963325500488281</v>
      </c>
      <c r="AA2017">
        <v>18.323642730712891</v>
      </c>
      <c r="AB2017">
        <v>2.9317828369140625E-2</v>
      </c>
      <c r="AC2017" s="2">
        <f t="shared" si="189"/>
        <v>2.9317828369140625E-2</v>
      </c>
      <c r="AD2017">
        <v>12.993296508789063</v>
      </c>
      <c r="AE2017">
        <v>23.958704165183342</v>
      </c>
      <c r="AH2017" s="2">
        <f t="shared" si="190"/>
        <v>1.665</v>
      </c>
      <c r="AI2017" s="2">
        <f>IF(ISNUMBER(AH2017),SUMIFS($AH$1:AH2017,$A$1:A2017,A2017,C$1:$C2017,C2017,$G$1:G2017,G2017,$E$1:E2017,E2017),"")</f>
        <v>1.665</v>
      </c>
      <c r="AJ2017">
        <f t="shared" si="191"/>
        <v>16</v>
      </c>
    </row>
    <row r="2018" spans="1:36" x14ac:dyDescent="0.25">
      <c r="A2018" s="14" t="s">
        <v>104</v>
      </c>
      <c r="B2018" t="s">
        <v>98</v>
      </c>
      <c r="C2018" t="s">
        <v>105</v>
      </c>
      <c r="D2018" s="13">
        <v>42612</v>
      </c>
      <c r="E2018">
        <v>2</v>
      </c>
      <c r="F2018">
        <v>0</v>
      </c>
      <c r="G2018" s="2" t="s">
        <v>78</v>
      </c>
      <c r="H2018" s="2" t="s">
        <v>10</v>
      </c>
      <c r="I2018">
        <v>1</v>
      </c>
      <c r="J2018" s="2" t="s">
        <v>77</v>
      </c>
      <c r="K2018" s="2">
        <v>0</v>
      </c>
      <c r="L2018" s="2"/>
      <c r="M2018" s="2" t="str">
        <f t="shared" si="186"/>
        <v/>
      </c>
      <c r="N2018">
        <v>20.197136948405987</v>
      </c>
      <c r="O2018" s="2">
        <f t="shared" si="187"/>
        <v>2.0197136948405987</v>
      </c>
      <c r="P2018" s="2">
        <f>IF(ISNUMBER(O2018),SUMIFS(O$1:$O2018,A$1:$A2018,A2018,C$1:$C2018,C2018,G$1:$G2018,G2018,E$1:$E2018,E2018),"")</f>
        <v>2.0197136948405987</v>
      </c>
      <c r="U2018" t="str">
        <f t="shared" si="188"/>
        <v/>
      </c>
      <c r="V2018">
        <v>21.331968307495117</v>
      </c>
      <c r="W2018">
        <v>29.33137321472168</v>
      </c>
      <c r="X2018">
        <v>82.048831939697266</v>
      </c>
      <c r="Y2018">
        <v>38.787265777587891</v>
      </c>
      <c r="Z2018">
        <v>92.991714477539063</v>
      </c>
      <c r="AA2018">
        <v>12.836215972900391</v>
      </c>
      <c r="AB2018">
        <v>2.0537945556640628E-2</v>
      </c>
      <c r="AC2018" s="2">
        <f t="shared" si="189"/>
        <v>2.0537945556640628E-2</v>
      </c>
      <c r="AD2018">
        <v>13.127813110351562</v>
      </c>
      <c r="AE2018">
        <v>23.857868020304572</v>
      </c>
      <c r="AH2018" s="2">
        <f t="shared" si="190"/>
        <v>4.1000000000000002E-2</v>
      </c>
      <c r="AI2018" s="2">
        <f>IF(ISNUMBER(AH2018),SUMIFS($AH$1:AH2018,$A$1:A2018,A2018,C$1:$C2018,C2018,$G$1:G2018,G2018,$E$1:E2018,E2018),"")</f>
        <v>4.1000000000000002E-2</v>
      </c>
      <c r="AJ2018">
        <f t="shared" si="191"/>
        <v>16</v>
      </c>
    </row>
    <row r="2019" spans="1:36" x14ac:dyDescent="0.25">
      <c r="A2019" s="14" t="s">
        <v>103</v>
      </c>
      <c r="B2019" t="s">
        <v>98</v>
      </c>
      <c r="C2019" t="s">
        <v>105</v>
      </c>
      <c r="D2019" s="13">
        <v>42612</v>
      </c>
      <c r="E2019">
        <v>2</v>
      </c>
      <c r="F2019">
        <v>50</v>
      </c>
      <c r="G2019" s="2" t="s">
        <v>78</v>
      </c>
      <c r="H2019" s="2" t="s">
        <v>10</v>
      </c>
      <c r="I2019">
        <v>1</v>
      </c>
      <c r="J2019" s="2" t="s">
        <v>77</v>
      </c>
      <c r="K2019" s="2">
        <v>45</v>
      </c>
      <c r="L2019" s="2"/>
      <c r="M2019" s="2" t="str">
        <f t="shared" si="186"/>
        <v/>
      </c>
      <c r="N2019">
        <v>20.533603512326916</v>
      </c>
      <c r="O2019" s="2">
        <f t="shared" si="187"/>
        <v>2.0533603512326914</v>
      </c>
      <c r="P2019" s="2">
        <f>IF(ISNUMBER(O2019),SUMIFS(O$1:$O2019,A$1:$A2019,A2019,C$1:$C2019,C2019,G$1:$G2019,G2019,E$1:$E2019,E2019),"")</f>
        <v>2.0533603512326914</v>
      </c>
      <c r="U2019" t="str">
        <f t="shared" si="188"/>
        <v/>
      </c>
      <c r="V2019">
        <v>20.783057848612469</v>
      </c>
      <c r="W2019">
        <v>27.448239644368488</v>
      </c>
      <c r="X2019">
        <v>81.022907257080078</v>
      </c>
      <c r="Y2019">
        <v>38.139283498128258</v>
      </c>
      <c r="Z2019">
        <v>92.455621083577469</v>
      </c>
      <c r="AA2019">
        <v>14.065858999888102</v>
      </c>
      <c r="AB2019">
        <v>2.2505374399820966E-2</v>
      </c>
      <c r="AC2019" s="2">
        <f t="shared" si="189"/>
        <v>2.2505374399820966E-2</v>
      </c>
      <c r="AD2019">
        <v>12.963665161132814</v>
      </c>
      <c r="AE2019">
        <v>25.410334346504559</v>
      </c>
      <c r="AH2019" s="2">
        <f t="shared" si="190"/>
        <v>4.5999999999999999E-2</v>
      </c>
      <c r="AI2019" s="2">
        <f>IF(ISNUMBER(AH2019),SUMIFS($AH$1:AH2019,$A$1:A2019,A2019,C$1:$C2019,C2019,$G$1:G2019,G2019,$E$1:E2019,E2019),"")</f>
        <v>4.5999999999999999E-2</v>
      </c>
      <c r="AJ2019">
        <f t="shared" si="191"/>
        <v>16</v>
      </c>
    </row>
    <row r="2020" spans="1:36" x14ac:dyDescent="0.25">
      <c r="A2020" s="14" t="s">
        <v>102</v>
      </c>
      <c r="B2020" t="s">
        <v>98</v>
      </c>
      <c r="C2020" t="s">
        <v>105</v>
      </c>
      <c r="D2020" s="13">
        <v>42612</v>
      </c>
      <c r="E2020">
        <v>2</v>
      </c>
      <c r="F2020">
        <v>100</v>
      </c>
      <c r="G2020" s="2" t="s">
        <v>78</v>
      </c>
      <c r="H2020" s="2" t="s">
        <v>10</v>
      </c>
      <c r="I2020">
        <v>1</v>
      </c>
      <c r="J2020" s="2" t="s">
        <v>77</v>
      </c>
      <c r="K2020" s="2">
        <v>90</v>
      </c>
      <c r="L2020" s="2"/>
      <c r="M2020" s="2" t="str">
        <f t="shared" si="186"/>
        <v/>
      </c>
      <c r="N2020">
        <v>48.400545927047695</v>
      </c>
      <c r="O2020" s="2">
        <f t="shared" si="187"/>
        <v>4.8400545927047691</v>
      </c>
      <c r="P2020" s="2">
        <f>IF(ISNUMBER(O2020),SUMIFS(O$1:$O2020,A$1:$A2020,A2020,C$1:$C2020,C2020,G$1:$G2020,G2020,E$1:$E2020,E2020),"")</f>
        <v>4.8400545927047691</v>
      </c>
      <c r="U2020" t="str">
        <f t="shared" si="188"/>
        <v/>
      </c>
      <c r="V2020">
        <v>21.602173805236816</v>
      </c>
      <c r="W2020">
        <v>24.686855316162109</v>
      </c>
      <c r="X2020">
        <v>80.112369537353516</v>
      </c>
      <c r="Y2020">
        <v>40.22087287902832</v>
      </c>
      <c r="Z2020">
        <v>92.352970123291016</v>
      </c>
      <c r="AA2020">
        <v>13.83098316192627</v>
      </c>
      <c r="AB2020">
        <v>2.2129573059082031E-2</v>
      </c>
      <c r="AC2020" s="2">
        <f t="shared" si="189"/>
        <v>2.2129573059082031E-2</v>
      </c>
      <c r="AD2020">
        <v>12.817979125976564</v>
      </c>
      <c r="AE2020">
        <v>28.586572438162545</v>
      </c>
      <c r="AH2020" s="2">
        <f t="shared" si="190"/>
        <v>0.107</v>
      </c>
      <c r="AI2020" s="2">
        <f>IF(ISNUMBER(AH2020),SUMIFS($AH$1:AH2020,$A$1:A2020,A2020,C$1:$C2020,C2020,$G$1:G2020,G2020,$E$1:E2020,E2020),"")</f>
        <v>0.107</v>
      </c>
      <c r="AJ2020">
        <f t="shared" si="191"/>
        <v>16</v>
      </c>
    </row>
    <row r="2021" spans="1:36" x14ac:dyDescent="0.25">
      <c r="A2021" s="14" t="s">
        <v>101</v>
      </c>
      <c r="B2021" t="s">
        <v>98</v>
      </c>
      <c r="C2021" t="s">
        <v>105</v>
      </c>
      <c r="D2021" s="13">
        <v>42612</v>
      </c>
      <c r="E2021">
        <v>2</v>
      </c>
      <c r="F2021">
        <v>200</v>
      </c>
      <c r="G2021" s="2" t="s">
        <v>78</v>
      </c>
      <c r="H2021" s="2" t="s">
        <v>10</v>
      </c>
      <c r="I2021">
        <v>1</v>
      </c>
      <c r="J2021" s="2" t="s">
        <v>77</v>
      </c>
      <c r="K2021" s="2">
        <v>180</v>
      </c>
      <c r="L2021" s="2"/>
      <c r="M2021" s="2" t="str">
        <f t="shared" si="186"/>
        <v/>
      </c>
      <c r="N2021">
        <v>3.5030103995621236</v>
      </c>
      <c r="O2021" s="2">
        <f t="shared" si="187"/>
        <v>0.35030103995621237</v>
      </c>
      <c r="P2021" s="2">
        <f>IF(ISNUMBER(O2021),SUMIFS(O$1:$O2021,A$1:$A2021,A2021,C$1:$C2021,C2021,G$1:$G2021,G2021,E$1:$E2021,E2021),"")</f>
        <v>0.35030103995621237</v>
      </c>
      <c r="U2021" t="str">
        <f t="shared" si="188"/>
        <v/>
      </c>
      <c r="V2021">
        <v>21.259555816650391</v>
      </c>
      <c r="W2021">
        <v>24.732403755187988</v>
      </c>
      <c r="X2021">
        <v>80.52020263671875</v>
      </c>
      <c r="Y2021">
        <v>39.830911636352539</v>
      </c>
      <c r="Z2021">
        <v>92.124320983886719</v>
      </c>
      <c r="AA2021">
        <v>14.20945405960083</v>
      </c>
      <c r="AB2021">
        <v>2.2735126495361326E-2</v>
      </c>
      <c r="AC2021" s="2">
        <f t="shared" si="189"/>
        <v>2.2735126495361326E-2</v>
      </c>
      <c r="AD2021">
        <v>12.883232421875</v>
      </c>
      <c r="AE2021">
        <v>26.292719870811162</v>
      </c>
      <c r="AH2021" s="2">
        <f t="shared" si="190"/>
        <v>8.0000000000000002E-3</v>
      </c>
      <c r="AI2021" s="2">
        <f>IF(ISNUMBER(AH2021),SUMIFS($AH$1:AH2021,$A$1:A2021,A2021,C$1:$C2021,C2021,$G$1:G2021,G2021,$E$1:E2021,E2021),"")</f>
        <v>8.0000000000000002E-3</v>
      </c>
      <c r="AJ2021">
        <f t="shared" si="191"/>
        <v>16</v>
      </c>
    </row>
    <row r="2022" spans="1:36" x14ac:dyDescent="0.25">
      <c r="A2022" s="14" t="s">
        <v>100</v>
      </c>
      <c r="B2022" t="s">
        <v>98</v>
      </c>
      <c r="C2022" t="s">
        <v>105</v>
      </c>
      <c r="D2022" s="13">
        <v>42612</v>
      </c>
      <c r="E2022">
        <v>2</v>
      </c>
      <c r="F2022">
        <v>350</v>
      </c>
      <c r="G2022" s="2" t="s">
        <v>78</v>
      </c>
      <c r="H2022" s="2" t="s">
        <v>10</v>
      </c>
      <c r="I2022">
        <v>1</v>
      </c>
      <c r="J2022" s="2" t="s">
        <v>77</v>
      </c>
      <c r="K2022" s="2">
        <v>350</v>
      </c>
      <c r="L2022" s="2"/>
      <c r="M2022" s="2" t="str">
        <f t="shared" si="186"/>
        <v/>
      </c>
      <c r="N2022">
        <v>24.010643893684833</v>
      </c>
      <c r="O2022" s="2">
        <f t="shared" si="187"/>
        <v>2.4010643893684831</v>
      </c>
      <c r="P2022" s="2">
        <f>IF(ISNUMBER(O2022),SUMIFS(O$1:$O2022,A$1:$A2022,A2022,C$1:$C2022,C2022,G$1:$G2022,G2022,E$1:$E2022,E2022),"")</f>
        <v>2.4010643893684831</v>
      </c>
      <c r="U2022" t="str">
        <f t="shared" si="188"/>
        <v/>
      </c>
      <c r="V2022">
        <v>20.678348541259766</v>
      </c>
      <c r="W2022">
        <v>21.946162223815918</v>
      </c>
      <c r="X2022">
        <v>81.112995147705078</v>
      </c>
      <c r="Y2022">
        <v>39.608339309692383</v>
      </c>
      <c r="Z2022">
        <v>91.888721466064453</v>
      </c>
      <c r="AA2022">
        <v>17.36258602142334</v>
      </c>
      <c r="AB2022">
        <v>2.7780137634277346E-2</v>
      </c>
      <c r="AC2022" s="2">
        <f t="shared" si="189"/>
        <v>2.7780137634277346E-2</v>
      </c>
      <c r="AD2022">
        <v>12.978079223632813</v>
      </c>
      <c r="AE2022">
        <v>28.362573099415204</v>
      </c>
      <c r="AH2022" s="2">
        <f t="shared" si="190"/>
        <v>6.7000000000000004E-2</v>
      </c>
      <c r="AI2022" s="2">
        <f>IF(ISNUMBER(AH2022),SUMIFS($AH$1:AH2022,$A$1:A2022,A2022,C$1:$C2022,C2022,$G$1:G2022,G2022,$E$1:E2022,E2022),"")</f>
        <v>6.7000000000000004E-2</v>
      </c>
      <c r="AJ2022">
        <f t="shared" si="191"/>
        <v>16</v>
      </c>
    </row>
    <row r="2023" spans="1:36" x14ac:dyDescent="0.25">
      <c r="A2023" s="14" t="s">
        <v>99</v>
      </c>
      <c r="B2023" t="s">
        <v>98</v>
      </c>
      <c r="C2023" t="s">
        <v>105</v>
      </c>
      <c r="D2023" s="13">
        <v>42612</v>
      </c>
      <c r="E2023">
        <v>2</v>
      </c>
      <c r="F2023">
        <v>500</v>
      </c>
      <c r="G2023" s="2" t="s">
        <v>78</v>
      </c>
      <c r="H2023" s="2" t="s">
        <v>10</v>
      </c>
      <c r="I2023">
        <v>1</v>
      </c>
      <c r="J2023" s="2" t="s">
        <v>77</v>
      </c>
      <c r="K2023" s="2">
        <v>450</v>
      </c>
      <c r="L2023" s="2"/>
      <c r="M2023" s="2" t="str">
        <f t="shared" si="186"/>
        <v/>
      </c>
      <c r="N2023">
        <v>720.28529473463391</v>
      </c>
      <c r="O2023" s="2">
        <f t="shared" si="187"/>
        <v>72.028529473463394</v>
      </c>
      <c r="P2023" s="2">
        <f>IF(ISNUMBER(O2023),SUMIFS(O$1:$O2023,A$1:$A2023,A2023,C$1:$C2023,C2023,G$1:$G2023,G2023,E$1:$E2023,E2023),"")</f>
        <v>72.028529473463394</v>
      </c>
      <c r="U2023" t="str">
        <f t="shared" si="188"/>
        <v/>
      </c>
      <c r="V2023">
        <v>21.207729339599609</v>
      </c>
      <c r="W2023">
        <v>23.161681175231934</v>
      </c>
      <c r="X2023">
        <v>80.837047576904297</v>
      </c>
      <c r="Y2023">
        <v>40.271617889404297</v>
      </c>
      <c r="Z2023">
        <v>92.558792114257813</v>
      </c>
      <c r="AA2023">
        <v>17.077163696289063</v>
      </c>
      <c r="AB2023">
        <v>2.73234619140625E-2</v>
      </c>
      <c r="AC2023" s="2">
        <f t="shared" si="189"/>
        <v>2.73234619140625E-2</v>
      </c>
      <c r="AD2023">
        <v>12.933927612304688</v>
      </c>
      <c r="AE2023">
        <v>22.995594713656388</v>
      </c>
      <c r="AH2023" s="2">
        <f t="shared" si="190"/>
        <v>1.968</v>
      </c>
      <c r="AI2023" s="2">
        <f>IF(ISNUMBER(AH2023),SUMIFS($AH$1:AH2023,$A$1:A2023,A2023,C$1:$C2023,C2023,$G$1:G2023,G2023,$E$1:E2023,E2023),"")</f>
        <v>1.968</v>
      </c>
      <c r="AJ2023">
        <f t="shared" si="191"/>
        <v>16</v>
      </c>
    </row>
    <row r="2024" spans="1:36" x14ac:dyDescent="0.25">
      <c r="A2024" s="14" t="s">
        <v>104</v>
      </c>
      <c r="B2024" t="s">
        <v>98</v>
      </c>
      <c r="C2024" t="s">
        <v>105</v>
      </c>
      <c r="D2024" s="13">
        <v>42612</v>
      </c>
      <c r="E2024">
        <v>3</v>
      </c>
      <c r="F2024">
        <v>0</v>
      </c>
      <c r="G2024" s="2" t="s">
        <v>78</v>
      </c>
      <c r="H2024" s="2" t="s">
        <v>10</v>
      </c>
      <c r="I2024">
        <v>1</v>
      </c>
      <c r="J2024" s="2" t="s">
        <v>77</v>
      </c>
      <c r="K2024" s="2">
        <v>0</v>
      </c>
      <c r="L2024" s="2"/>
      <c r="M2024" s="2" t="str">
        <f t="shared" si="186"/>
        <v/>
      </c>
      <c r="N2024">
        <v>23.932310852142077</v>
      </c>
      <c r="O2024" s="2">
        <f t="shared" si="187"/>
        <v>2.3932310852142078</v>
      </c>
      <c r="P2024" s="2">
        <f>IF(ISNUMBER(O2024),SUMIFS(O$1:$O2024,A$1:$A2024,A2024,C$1:$C2024,C2024,G$1:$G2024,G2024,E$1:$E2024,E2024),"")</f>
        <v>2.3932310852142078</v>
      </c>
      <c r="U2024" t="str">
        <f t="shared" si="188"/>
        <v/>
      </c>
      <c r="V2024">
        <v>21.25847339630127</v>
      </c>
      <c r="W2024">
        <v>31.534774780273438</v>
      </c>
      <c r="X2024">
        <v>82.4217529296875</v>
      </c>
      <c r="Y2024">
        <v>38.716197967529297</v>
      </c>
      <c r="Z2024">
        <v>92.986476898193359</v>
      </c>
      <c r="AA2024">
        <v>12.414128303527832</v>
      </c>
      <c r="AB2024">
        <v>1.9862605285644531E-2</v>
      </c>
      <c r="AC2024" s="2">
        <f t="shared" si="189"/>
        <v>1.9862605285644531E-2</v>
      </c>
      <c r="AD2024">
        <v>13.18748046875</v>
      </c>
      <c r="AE2024">
        <v>28.270042194092827</v>
      </c>
      <c r="AH2024" s="2">
        <f t="shared" si="190"/>
        <v>4.8000000000000001E-2</v>
      </c>
      <c r="AI2024" s="2">
        <f>IF(ISNUMBER(AH2024),SUMIFS($AH$1:AH2024,$A$1:A2024,A2024,C$1:$C2024,C2024,$G$1:G2024,G2024,$E$1:E2024,E2024),"")</f>
        <v>4.8000000000000001E-2</v>
      </c>
      <c r="AJ2024">
        <f t="shared" si="191"/>
        <v>16</v>
      </c>
    </row>
    <row r="2025" spans="1:36" x14ac:dyDescent="0.25">
      <c r="A2025" s="14" t="s">
        <v>103</v>
      </c>
      <c r="B2025" t="s">
        <v>98</v>
      </c>
      <c r="C2025" t="s">
        <v>105</v>
      </c>
      <c r="D2025" s="13">
        <v>42612</v>
      </c>
      <c r="E2025">
        <v>3</v>
      </c>
      <c r="F2025">
        <v>50</v>
      </c>
      <c r="G2025" s="2" t="s">
        <v>78</v>
      </c>
      <c r="H2025" s="2" t="s">
        <v>10</v>
      </c>
      <c r="I2025">
        <v>1</v>
      </c>
      <c r="J2025" s="2" t="s">
        <v>77</v>
      </c>
      <c r="K2025" s="2">
        <v>45</v>
      </c>
      <c r="L2025" s="2"/>
      <c r="M2025" s="2" t="str">
        <f t="shared" si="186"/>
        <v/>
      </c>
      <c r="N2025">
        <v>68.732030146821145</v>
      </c>
      <c r="O2025" s="2">
        <f t="shared" si="187"/>
        <v>6.8732030146821144</v>
      </c>
      <c r="P2025" s="2">
        <f>IF(ISNUMBER(O2025),SUMIFS(O$1:$O2025,A$1:$A2025,A2025,C$1:$C2025,C2025,G$1:$G2025,G2025,E$1:$E2025,E2025),"")</f>
        <v>6.8732030146821144</v>
      </c>
      <c r="U2025" t="str">
        <f t="shared" si="188"/>
        <v/>
      </c>
      <c r="V2025">
        <v>21.025163650512695</v>
      </c>
      <c r="W2025">
        <v>25.323818206787109</v>
      </c>
      <c r="X2025">
        <v>80.110065460205078</v>
      </c>
      <c r="Y2025">
        <v>38.244924545288086</v>
      </c>
      <c r="Z2025">
        <v>91.997379302978516</v>
      </c>
      <c r="AA2025">
        <v>14.885917663574219</v>
      </c>
      <c r="AB2025">
        <v>2.3817468261718752E-2</v>
      </c>
      <c r="AC2025" s="2">
        <f t="shared" si="189"/>
        <v>2.3817468261718752E-2</v>
      </c>
      <c r="AD2025">
        <v>12.817610473632813</v>
      </c>
      <c r="AE2025">
        <v>27.063236870310824</v>
      </c>
      <c r="AH2025" s="2">
        <f t="shared" si="190"/>
        <v>0.16400000000000001</v>
      </c>
      <c r="AI2025" s="2">
        <f>IF(ISNUMBER(AH2025),SUMIFS($AH$1:AH2025,$A$1:A2025,A2025,C$1:$C2025,C2025,$G$1:G2025,G2025,$E$1:E2025,E2025),"")</f>
        <v>0.16400000000000001</v>
      </c>
      <c r="AJ2025">
        <f t="shared" si="191"/>
        <v>16</v>
      </c>
    </row>
    <row r="2026" spans="1:36" x14ac:dyDescent="0.25">
      <c r="A2026" s="14" t="s">
        <v>102</v>
      </c>
      <c r="B2026" t="s">
        <v>98</v>
      </c>
      <c r="C2026" t="s">
        <v>105</v>
      </c>
      <c r="D2026" s="13">
        <v>42612</v>
      </c>
      <c r="E2026">
        <v>3</v>
      </c>
      <c r="F2026">
        <v>100</v>
      </c>
      <c r="G2026" s="2" t="s">
        <v>78</v>
      </c>
      <c r="H2026" s="2" t="s">
        <v>10</v>
      </c>
      <c r="I2026">
        <v>1</v>
      </c>
      <c r="J2026" s="2" t="s">
        <v>77</v>
      </c>
      <c r="K2026" s="2">
        <v>90</v>
      </c>
      <c r="L2026" s="2"/>
      <c r="M2026" s="2" t="str">
        <f t="shared" si="186"/>
        <v/>
      </c>
      <c r="N2026">
        <v>49.017050281272788</v>
      </c>
      <c r="O2026" s="2">
        <f t="shared" si="187"/>
        <v>4.9017050281272789</v>
      </c>
      <c r="P2026" s="2">
        <f>IF(ISNUMBER(O2026),SUMIFS(O$1:$O2026,A$1:$A2026,A2026,C$1:$C2026,C2026,G$1:$G2026,G2026,E$1:$E2026,E2026),"")</f>
        <v>4.9017050281272789</v>
      </c>
      <c r="U2026" t="str">
        <f t="shared" si="188"/>
        <v/>
      </c>
      <c r="V2026">
        <v>21.235695838928223</v>
      </c>
      <c r="W2026">
        <v>24.876331329345703</v>
      </c>
      <c r="X2026">
        <v>79.26165771484375</v>
      </c>
      <c r="Y2026">
        <v>39.883909225463867</v>
      </c>
      <c r="Z2026">
        <v>91.791999816894531</v>
      </c>
      <c r="AA2026">
        <v>13.729574680328369</v>
      </c>
      <c r="AB2026">
        <v>2.1967319488525389E-2</v>
      </c>
      <c r="AC2026" s="2">
        <f t="shared" si="189"/>
        <v>2.1967319488525389E-2</v>
      </c>
      <c r="AD2026">
        <v>12.681865234375</v>
      </c>
      <c r="AE2026">
        <v>28.950695322376742</v>
      </c>
      <c r="AH2026" s="2">
        <f t="shared" si="190"/>
        <v>0.108</v>
      </c>
      <c r="AI2026" s="2">
        <f>IF(ISNUMBER(AH2026),SUMIFS($AH$1:AH2026,$A$1:A2026,A2026,C$1:$C2026,C2026,$G$1:G2026,G2026,$E$1:E2026,E2026),"")</f>
        <v>0.108</v>
      </c>
      <c r="AJ2026">
        <f t="shared" si="191"/>
        <v>16</v>
      </c>
    </row>
    <row r="2027" spans="1:36" x14ac:dyDescent="0.25">
      <c r="A2027" s="14" t="s">
        <v>101</v>
      </c>
      <c r="B2027" t="s">
        <v>98</v>
      </c>
      <c r="C2027" t="s">
        <v>105</v>
      </c>
      <c r="D2027" s="13">
        <v>42612</v>
      </c>
      <c r="E2027">
        <v>3</v>
      </c>
      <c r="F2027">
        <v>200</v>
      </c>
      <c r="G2027" s="2" t="s">
        <v>78</v>
      </c>
      <c r="H2027" s="2" t="s">
        <v>10</v>
      </c>
      <c r="I2027">
        <v>1</v>
      </c>
      <c r="J2027" s="2" t="s">
        <v>77</v>
      </c>
      <c r="K2027" s="2">
        <v>180</v>
      </c>
      <c r="L2027" s="2"/>
      <c r="M2027" s="2" t="str">
        <f t="shared" si="186"/>
        <v/>
      </c>
      <c r="N2027">
        <v>188.5369364968339</v>
      </c>
      <c r="O2027" s="2">
        <f t="shared" si="187"/>
        <v>18.85369364968339</v>
      </c>
      <c r="P2027" s="2">
        <f>IF(ISNUMBER(O2027),SUMIFS(O$1:$O2027,A$1:$A2027,A2027,C$1:$C2027,C2027,G$1:$G2027,G2027,E$1:$E2027,E2027),"")</f>
        <v>18.85369364968339</v>
      </c>
      <c r="U2027" t="str">
        <f t="shared" si="188"/>
        <v/>
      </c>
      <c r="V2027">
        <v>20.254314422607422</v>
      </c>
      <c r="W2027">
        <v>27.375858306884766</v>
      </c>
      <c r="X2027">
        <v>81.180587768554688</v>
      </c>
      <c r="Y2027">
        <v>38.872940063476563</v>
      </c>
      <c r="Z2027">
        <v>92.147315979003906</v>
      </c>
      <c r="AA2027">
        <v>14.191103458404541</v>
      </c>
      <c r="AB2027">
        <v>2.2705765533447265E-2</v>
      </c>
      <c r="AC2027" s="2">
        <f t="shared" si="189"/>
        <v>2.2705765533447265E-2</v>
      </c>
      <c r="AD2027">
        <v>12.98889404296875</v>
      </c>
      <c r="AE2027">
        <v>27.83865702961063</v>
      </c>
      <c r="AH2027" s="2">
        <f t="shared" si="190"/>
        <v>0.42799999999999999</v>
      </c>
      <c r="AI2027" s="2">
        <f>IF(ISNUMBER(AH2027),SUMIFS($AH$1:AH2027,$A$1:A2027,A2027,C$1:$C2027,C2027,$G$1:G2027,G2027,$E$1:E2027,E2027),"")</f>
        <v>0.42799999999999999</v>
      </c>
      <c r="AJ2027">
        <f t="shared" si="191"/>
        <v>16</v>
      </c>
    </row>
    <row r="2028" spans="1:36" x14ac:dyDescent="0.25">
      <c r="A2028" s="14" t="s">
        <v>100</v>
      </c>
      <c r="B2028" t="s">
        <v>98</v>
      </c>
      <c r="C2028" t="s">
        <v>105</v>
      </c>
      <c r="D2028" s="13">
        <v>42612</v>
      </c>
      <c r="E2028">
        <v>3</v>
      </c>
      <c r="F2028">
        <v>350</v>
      </c>
      <c r="G2028" s="2" t="s">
        <v>78</v>
      </c>
      <c r="H2028" s="2" t="s">
        <v>10</v>
      </c>
      <c r="I2028">
        <v>1</v>
      </c>
      <c r="J2028" s="2" t="s">
        <v>77</v>
      </c>
      <c r="K2028" s="2">
        <v>350</v>
      </c>
      <c r="L2028" s="2"/>
      <c r="M2028" s="2" t="str">
        <f t="shared" si="186"/>
        <v/>
      </c>
      <c r="N2028">
        <v>486.43604415645325</v>
      </c>
      <c r="O2028" s="2">
        <f t="shared" si="187"/>
        <v>48.643604415645328</v>
      </c>
      <c r="P2028" s="2">
        <f>IF(ISNUMBER(O2028),SUMIFS(O$1:$O2028,A$1:$A2028,A2028,C$1:$C2028,C2028,G$1:$G2028,G2028,E$1:$E2028,E2028),"")</f>
        <v>48.643604415645328</v>
      </c>
      <c r="U2028" t="str">
        <f t="shared" si="188"/>
        <v/>
      </c>
      <c r="V2028">
        <v>19.766752243041992</v>
      </c>
      <c r="W2028">
        <v>25.116616249084473</v>
      </c>
      <c r="X2028">
        <v>82.402534484863281</v>
      </c>
      <c r="Y2028">
        <v>38.147279739379883</v>
      </c>
      <c r="Z2028">
        <v>92.211463928222656</v>
      </c>
      <c r="AA2028">
        <v>17.437946319580078</v>
      </c>
      <c r="AB2028">
        <v>2.7900714111328124E-2</v>
      </c>
      <c r="AC2028" s="2">
        <f t="shared" si="189"/>
        <v>2.7900714111328124E-2</v>
      </c>
      <c r="AD2028">
        <v>13.184405517578126</v>
      </c>
      <c r="AE2028">
        <v>24.078584185744436</v>
      </c>
      <c r="AH2028" s="2">
        <f t="shared" si="190"/>
        <v>1.357</v>
      </c>
      <c r="AI2028" s="2">
        <f>IF(ISNUMBER(AH2028),SUMIFS($AH$1:AH2028,$A$1:A2028,A2028,C$1:$C2028,C2028,$G$1:G2028,G2028,$E$1:E2028,E2028),"")</f>
        <v>1.357</v>
      </c>
      <c r="AJ2028">
        <f t="shared" si="191"/>
        <v>16</v>
      </c>
    </row>
    <row r="2029" spans="1:36" x14ac:dyDescent="0.25">
      <c r="A2029" s="14" t="s">
        <v>99</v>
      </c>
      <c r="B2029" t="s">
        <v>98</v>
      </c>
      <c r="C2029" t="s">
        <v>105</v>
      </c>
      <c r="D2029" s="13">
        <v>42612</v>
      </c>
      <c r="E2029">
        <v>3</v>
      </c>
      <c r="F2029">
        <v>500</v>
      </c>
      <c r="G2029" s="2" t="s">
        <v>78</v>
      </c>
      <c r="H2029" s="2" t="s">
        <v>10</v>
      </c>
      <c r="I2029">
        <v>1</v>
      </c>
      <c r="J2029" s="2" t="s">
        <v>77</v>
      </c>
      <c r="K2029" s="2">
        <v>450</v>
      </c>
      <c r="L2029" s="2"/>
      <c r="M2029" s="2" t="str">
        <f t="shared" si="186"/>
        <v/>
      </c>
      <c r="N2029">
        <v>574.23991656653141</v>
      </c>
      <c r="O2029" s="2">
        <f t="shared" si="187"/>
        <v>57.423991656653143</v>
      </c>
      <c r="P2029" s="2">
        <f>IF(ISNUMBER(O2029),SUMIFS(O$1:$O2029,A$1:$A2029,A2029,C$1:$C2029,C2029,G$1:$G2029,G2029,E$1:$E2029,E2029),"")</f>
        <v>57.423991656653143</v>
      </c>
      <c r="U2029" t="str">
        <f t="shared" si="188"/>
        <v/>
      </c>
      <c r="V2029">
        <v>20.413398742675781</v>
      </c>
      <c r="W2029">
        <v>22.490050315856934</v>
      </c>
      <c r="X2029">
        <v>81.387729644775391</v>
      </c>
      <c r="Y2029">
        <v>39.454172134399414</v>
      </c>
      <c r="Z2029">
        <v>92.361225128173828</v>
      </c>
      <c r="AA2029">
        <v>18.509754180908203</v>
      </c>
      <c r="AB2029">
        <v>2.9615606689453126E-2</v>
      </c>
      <c r="AC2029" s="2">
        <f t="shared" si="189"/>
        <v>2.9615606689453126E-2</v>
      </c>
      <c r="AD2029">
        <v>13.022036743164064</v>
      </c>
      <c r="AE2029">
        <v>25.122996349785748</v>
      </c>
      <c r="AH2029" s="2">
        <f t="shared" si="190"/>
        <v>1.7010000000000001</v>
      </c>
      <c r="AI2029" s="2">
        <f>IF(ISNUMBER(AH2029),SUMIFS($AH$1:AH2029,$A$1:A2029,A2029,C$1:$C2029,C2029,$G$1:G2029,G2029,$E$1:E2029,E2029),"")</f>
        <v>1.7010000000000001</v>
      </c>
      <c r="AJ2029">
        <f t="shared" si="191"/>
        <v>16</v>
      </c>
    </row>
    <row r="2030" spans="1:36" x14ac:dyDescent="0.25">
      <c r="A2030" s="14" t="s">
        <v>104</v>
      </c>
      <c r="B2030" t="s">
        <v>98</v>
      </c>
      <c r="C2030" t="s">
        <v>105</v>
      </c>
      <c r="D2030" s="13">
        <v>42612</v>
      </c>
      <c r="E2030">
        <v>4</v>
      </c>
      <c r="F2030">
        <v>0</v>
      </c>
      <c r="G2030" s="2" t="s">
        <v>78</v>
      </c>
      <c r="H2030" s="2" t="s">
        <v>10</v>
      </c>
      <c r="I2030">
        <v>1</v>
      </c>
      <c r="J2030" s="2" t="s">
        <v>77</v>
      </c>
      <c r="K2030" s="2">
        <v>0</v>
      </c>
      <c r="L2030" s="2"/>
      <c r="M2030" s="2" t="str">
        <f t="shared" si="186"/>
        <v/>
      </c>
      <c r="N2030">
        <v>24.680300542369512</v>
      </c>
      <c r="O2030" s="2">
        <f t="shared" si="187"/>
        <v>2.4680300542369511</v>
      </c>
      <c r="P2030" s="2">
        <f>IF(ISNUMBER(O2030),SUMIFS(O$1:$O2030,A$1:$A2030,A2030,C$1:$C2030,C2030,G$1:$G2030,G2030,E$1:$E2030,E2030),"")</f>
        <v>2.4680300542369511</v>
      </c>
      <c r="U2030" t="str">
        <f t="shared" si="188"/>
        <v/>
      </c>
      <c r="V2030">
        <v>21.543350219726563</v>
      </c>
      <c r="W2030">
        <v>29.063869476318359</v>
      </c>
      <c r="X2030">
        <v>81.546173095703125</v>
      </c>
      <c r="Y2030">
        <v>39.221517562866211</v>
      </c>
      <c r="Z2030">
        <v>92.769268035888672</v>
      </c>
      <c r="AA2030">
        <v>12.696422576904297</v>
      </c>
      <c r="AB2030">
        <v>2.0314276123046877E-2</v>
      </c>
      <c r="AC2030" s="2">
        <f t="shared" si="189"/>
        <v>2.0314276123046877E-2</v>
      </c>
      <c r="AD2030">
        <v>13.0473876953125</v>
      </c>
      <c r="AE2030">
        <v>29.153605015673982</v>
      </c>
      <c r="AH2030" s="2">
        <f t="shared" si="190"/>
        <v>0.05</v>
      </c>
      <c r="AI2030" s="2">
        <f>IF(ISNUMBER(AH2030),SUMIFS($AH$1:AH2030,$A$1:A2030,A2030,C$1:$C2030,C2030,$G$1:G2030,G2030,$E$1:E2030,E2030),"")</f>
        <v>0.05</v>
      </c>
      <c r="AJ2030">
        <f t="shared" si="191"/>
        <v>16</v>
      </c>
    </row>
    <row r="2031" spans="1:36" x14ac:dyDescent="0.25">
      <c r="A2031" s="14" t="s">
        <v>103</v>
      </c>
      <c r="B2031" t="s">
        <v>98</v>
      </c>
      <c r="C2031" t="s">
        <v>105</v>
      </c>
      <c r="D2031" s="13">
        <v>42612</v>
      </c>
      <c r="E2031">
        <v>4</v>
      </c>
      <c r="F2031">
        <v>50</v>
      </c>
      <c r="G2031" s="2" t="s">
        <v>78</v>
      </c>
      <c r="H2031" s="2" t="s">
        <v>10</v>
      </c>
      <c r="I2031">
        <v>1</v>
      </c>
      <c r="J2031" s="2" t="s">
        <v>77</v>
      </c>
      <c r="K2031" s="2">
        <v>45</v>
      </c>
      <c r="L2031" s="2"/>
      <c r="M2031" s="2" t="str">
        <f t="shared" si="186"/>
        <v/>
      </c>
      <c r="N2031">
        <v>22.887525893537916</v>
      </c>
      <c r="O2031" s="2">
        <f t="shared" si="187"/>
        <v>2.2887525893537917</v>
      </c>
      <c r="P2031" s="2">
        <f>IF(ISNUMBER(O2031),SUMIFS(O$1:$O2031,A$1:$A2031,A2031,C$1:$C2031,C2031,G$1:$G2031,G2031,E$1:$E2031,E2031),"")</f>
        <v>2.2887525893537917</v>
      </c>
      <c r="U2031" t="str">
        <f t="shared" si="188"/>
        <v/>
      </c>
      <c r="V2031">
        <v>20.588299751281738</v>
      </c>
      <c r="W2031">
        <v>26.954343795776367</v>
      </c>
      <c r="X2031">
        <v>80.3087158203125</v>
      </c>
      <c r="Y2031">
        <v>36.8388671875</v>
      </c>
      <c r="Z2031">
        <v>92.136287689208984</v>
      </c>
      <c r="AA2031">
        <v>14.401601791381836</v>
      </c>
      <c r="AB2031">
        <v>2.3042562866210935E-2</v>
      </c>
      <c r="AC2031" s="2">
        <f t="shared" si="189"/>
        <v>2.3042562866210935E-2</v>
      </c>
      <c r="AD2031">
        <v>12.849394531250001</v>
      </c>
      <c r="AE2031">
        <v>28.323313293253172</v>
      </c>
      <c r="AH2031" s="2">
        <f t="shared" si="190"/>
        <v>5.2999999999999999E-2</v>
      </c>
      <c r="AI2031" s="2">
        <f>IF(ISNUMBER(AH2031),SUMIFS($AH$1:AH2031,$A$1:A2031,A2031,C$1:$C2031,C2031,$G$1:G2031,G2031,$E$1:E2031,E2031),"")</f>
        <v>5.2999999999999999E-2</v>
      </c>
      <c r="AJ2031">
        <f t="shared" si="191"/>
        <v>16</v>
      </c>
    </row>
    <row r="2032" spans="1:36" x14ac:dyDescent="0.25">
      <c r="A2032" s="14" t="s">
        <v>102</v>
      </c>
      <c r="B2032" t="s">
        <v>98</v>
      </c>
      <c r="C2032" t="s">
        <v>105</v>
      </c>
      <c r="D2032" s="13">
        <v>42612</v>
      </c>
      <c r="E2032">
        <v>4</v>
      </c>
      <c r="F2032">
        <v>100</v>
      </c>
      <c r="G2032" s="2" t="s">
        <v>78</v>
      </c>
      <c r="H2032" s="2" t="s">
        <v>10</v>
      </c>
      <c r="I2032">
        <v>1</v>
      </c>
      <c r="J2032" s="2" t="s">
        <v>77</v>
      </c>
      <c r="K2032" s="2">
        <v>90</v>
      </c>
      <c r="L2032" s="2"/>
      <c r="M2032" s="2" t="str">
        <f t="shared" si="186"/>
        <v/>
      </c>
      <c r="N2032">
        <v>100.86402630091951</v>
      </c>
      <c r="O2032" s="2">
        <f t="shared" si="187"/>
        <v>10.08640263009195</v>
      </c>
      <c r="P2032" s="2">
        <f>IF(ISNUMBER(O2032),SUMIFS(O$1:$O2032,A$1:$A2032,A2032,C$1:$C2032,C2032,G$1:$G2032,G2032,E$1:$E2032,E2032),"")</f>
        <v>10.08640263009195</v>
      </c>
      <c r="U2032" t="str">
        <f t="shared" si="188"/>
        <v/>
      </c>
      <c r="V2032">
        <v>21.693893432617188</v>
      </c>
      <c r="W2032">
        <v>25.021968841552734</v>
      </c>
      <c r="X2032">
        <v>79.367668151855469</v>
      </c>
      <c r="Y2032">
        <v>40.140987396240234</v>
      </c>
      <c r="Z2032">
        <v>92.552108764648438</v>
      </c>
      <c r="AA2032">
        <v>14.230966567993164</v>
      </c>
      <c r="AB2032">
        <v>2.2769546508789061E-2</v>
      </c>
      <c r="AC2032" s="2">
        <f t="shared" si="189"/>
        <v>2.2769546508789061E-2</v>
      </c>
      <c r="AD2032">
        <v>12.698826904296876</v>
      </c>
      <c r="AE2032">
        <v>29.78640776699029</v>
      </c>
      <c r="AH2032" s="2">
        <f t="shared" si="190"/>
        <v>0.23</v>
      </c>
      <c r="AI2032" s="2">
        <f>IF(ISNUMBER(AH2032),SUMIFS($AH$1:AH2032,$A$1:A2032,A2032,C$1:$C2032,C2032,$G$1:G2032,G2032,$E$1:E2032,E2032),"")</f>
        <v>0.23</v>
      </c>
      <c r="AJ2032">
        <f t="shared" si="191"/>
        <v>16</v>
      </c>
    </row>
    <row r="2033" spans="1:36" x14ac:dyDescent="0.25">
      <c r="A2033" s="14" t="s">
        <v>101</v>
      </c>
      <c r="B2033" t="s">
        <v>98</v>
      </c>
      <c r="C2033" t="s">
        <v>105</v>
      </c>
      <c r="D2033" s="13">
        <v>42612</v>
      </c>
      <c r="E2033">
        <v>4</v>
      </c>
      <c r="F2033">
        <v>200</v>
      </c>
      <c r="G2033" s="2" t="s">
        <v>78</v>
      </c>
      <c r="H2033" s="2" t="s">
        <v>10</v>
      </c>
      <c r="I2033">
        <v>1</v>
      </c>
      <c r="J2033" s="2" t="s">
        <v>77</v>
      </c>
      <c r="K2033" s="2">
        <v>180</v>
      </c>
      <c r="L2033" s="2"/>
      <c r="M2033" s="2" t="str">
        <f t="shared" si="186"/>
        <v/>
      </c>
      <c r="N2033">
        <v>259.58043849417658</v>
      </c>
      <c r="O2033" s="2">
        <f t="shared" si="187"/>
        <v>25.958043849417656</v>
      </c>
      <c r="P2033" s="2">
        <f>IF(ISNUMBER(O2033),SUMIFS(O$1:$O2033,A$1:$A2033,A2033,C$1:$C2033,C2033,G$1:$G2033,G2033,E$1:$E2033,E2033),"")</f>
        <v>25.958043849417656</v>
      </c>
      <c r="U2033" t="str">
        <f t="shared" si="188"/>
        <v/>
      </c>
      <c r="V2033">
        <v>21.086946487426758</v>
      </c>
      <c r="W2033">
        <v>25.689306259155273</v>
      </c>
      <c r="X2033">
        <v>80.492786407470703</v>
      </c>
      <c r="Y2033">
        <v>39.795804977416992</v>
      </c>
      <c r="Z2033">
        <v>92.665573120117188</v>
      </c>
      <c r="AA2033">
        <v>14.585862636566162</v>
      </c>
      <c r="AB2033">
        <v>2.3337380218505861E-2</v>
      </c>
      <c r="AC2033" s="2">
        <f t="shared" si="189"/>
        <v>2.3337380218505861E-2</v>
      </c>
      <c r="AD2033">
        <v>12.878845825195313</v>
      </c>
      <c r="AE2033">
        <v>27.875399361022367</v>
      </c>
      <c r="AH2033" s="2">
        <f t="shared" si="190"/>
        <v>0.60599999999999998</v>
      </c>
      <c r="AI2033" s="2">
        <f>IF(ISNUMBER(AH2033),SUMIFS($AH$1:AH2033,$A$1:A2033,A2033,C$1:$C2033,C2033,$G$1:G2033,G2033,$E$1:E2033,E2033),"")</f>
        <v>0.60599999999999998</v>
      </c>
      <c r="AJ2033">
        <f t="shared" si="191"/>
        <v>16</v>
      </c>
    </row>
    <row r="2034" spans="1:36" x14ac:dyDescent="0.25">
      <c r="A2034" s="14" t="s">
        <v>100</v>
      </c>
      <c r="B2034" t="s">
        <v>98</v>
      </c>
      <c r="C2034" t="s">
        <v>105</v>
      </c>
      <c r="D2034" s="13">
        <v>42612</v>
      </c>
      <c r="E2034">
        <v>4</v>
      </c>
      <c r="F2034">
        <v>350</v>
      </c>
      <c r="G2034" s="2" t="s">
        <v>78</v>
      </c>
      <c r="H2034" s="2" t="s">
        <v>10</v>
      </c>
      <c r="I2034">
        <v>1</v>
      </c>
      <c r="J2034" s="2" t="s">
        <v>77</v>
      </c>
      <c r="K2034" s="2">
        <v>350</v>
      </c>
      <c r="L2034" s="2"/>
      <c r="M2034" s="2" t="str">
        <f t="shared" si="186"/>
        <v/>
      </c>
      <c r="N2034">
        <v>345.01141707332266</v>
      </c>
      <c r="O2034" s="2">
        <f t="shared" si="187"/>
        <v>34.501141707332266</v>
      </c>
      <c r="P2034" s="2">
        <f>IF(ISNUMBER(O2034),SUMIFS(O$1:$O2034,A$1:$A2034,A2034,C$1:$C2034,C2034,G$1:$G2034,G2034,E$1:$E2034,E2034),"")</f>
        <v>34.501141707332266</v>
      </c>
      <c r="U2034" t="str">
        <f t="shared" si="188"/>
        <v/>
      </c>
      <c r="V2034">
        <v>21.849864959716797</v>
      </c>
      <c r="W2034">
        <v>24.527828216552734</v>
      </c>
      <c r="X2034">
        <v>80.318122863769531</v>
      </c>
      <c r="Y2034">
        <v>41.412981033325195</v>
      </c>
      <c r="Z2034">
        <v>92.390636444091797</v>
      </c>
      <c r="AA2034">
        <v>15.474160194396973</v>
      </c>
      <c r="AB2034">
        <v>2.4758656311035153E-2</v>
      </c>
      <c r="AC2034" s="2">
        <f t="shared" si="189"/>
        <v>2.4758656311035153E-2</v>
      </c>
      <c r="AD2034">
        <v>12.850899658203126</v>
      </c>
      <c r="AE2034">
        <v>25.4715460261164</v>
      </c>
      <c r="AH2034" s="2">
        <f t="shared" si="190"/>
        <v>0.85399999999999998</v>
      </c>
      <c r="AI2034" s="2">
        <f>IF(ISNUMBER(AH2034),SUMIFS($AH$1:AH2034,$A$1:A2034,A2034,C$1:$C2034,C2034,$G$1:G2034,G2034,$E$1:E2034,E2034),"")</f>
        <v>0.85399999999999998</v>
      </c>
      <c r="AJ2034">
        <f t="shared" si="191"/>
        <v>16</v>
      </c>
    </row>
    <row r="2035" spans="1:36" x14ac:dyDescent="0.25">
      <c r="A2035" s="14" t="s">
        <v>99</v>
      </c>
      <c r="B2035" t="s">
        <v>98</v>
      </c>
      <c r="C2035" t="s">
        <v>105</v>
      </c>
      <c r="D2035" s="13">
        <v>42612</v>
      </c>
      <c r="E2035">
        <v>4</v>
      </c>
      <c r="F2035">
        <v>500</v>
      </c>
      <c r="G2035" s="2" t="s">
        <v>78</v>
      </c>
      <c r="H2035" s="2" t="s">
        <v>10</v>
      </c>
      <c r="I2035">
        <v>1</v>
      </c>
      <c r="J2035" s="2" t="s">
        <v>77</v>
      </c>
      <c r="K2035" s="2">
        <v>450</v>
      </c>
      <c r="L2035" s="2"/>
      <c r="M2035" s="2" t="str">
        <f t="shared" si="186"/>
        <v/>
      </c>
      <c r="N2035">
        <v>462.87556332835555</v>
      </c>
      <c r="O2035" s="2">
        <f t="shared" si="187"/>
        <v>46.287556332835557</v>
      </c>
      <c r="P2035" s="2">
        <f>IF(ISNUMBER(O2035),SUMIFS(O$1:$O2035,A$1:$A2035,A2035,C$1:$C2035,C2035,G$1:$G2035,G2035,E$1:$E2035,E2035),"")</f>
        <v>46.287556332835557</v>
      </c>
      <c r="U2035" t="str">
        <f t="shared" si="188"/>
        <v/>
      </c>
      <c r="V2035">
        <v>20.646034240722656</v>
      </c>
      <c r="W2035">
        <v>23.405000686645508</v>
      </c>
      <c r="X2035">
        <v>81.224437713623047</v>
      </c>
      <c r="Y2035">
        <v>39.4990234375</v>
      </c>
      <c r="Z2035">
        <v>92.124912261962891</v>
      </c>
      <c r="AA2035">
        <v>18.430914878845215</v>
      </c>
      <c r="AB2035">
        <v>2.9489463806152343E-2</v>
      </c>
      <c r="AC2035" s="2">
        <f t="shared" si="189"/>
        <v>2.9489463806152343E-2</v>
      </c>
      <c r="AD2035">
        <v>12.995910034179687</v>
      </c>
      <c r="AE2035">
        <v>24.853261780982727</v>
      </c>
      <c r="AH2035" s="2">
        <f t="shared" si="190"/>
        <v>1.365</v>
      </c>
      <c r="AI2035" s="2">
        <f>IF(ISNUMBER(AH2035),SUMIFS($AH$1:AH2035,$A$1:A2035,A2035,C$1:$C2035,C2035,$G$1:G2035,G2035,$E$1:E2035,E2035),"")</f>
        <v>1.365</v>
      </c>
      <c r="AJ2035">
        <f t="shared" si="191"/>
        <v>16</v>
      </c>
    </row>
    <row r="2036" spans="1:36" x14ac:dyDescent="0.25">
      <c r="A2036" s="14" t="s">
        <v>104</v>
      </c>
      <c r="B2036" t="s">
        <v>98</v>
      </c>
      <c r="C2036" t="s">
        <v>105</v>
      </c>
      <c r="D2036" s="13">
        <v>42646</v>
      </c>
      <c r="E2036">
        <v>1</v>
      </c>
      <c r="F2036">
        <v>0</v>
      </c>
      <c r="G2036" s="2" t="s">
        <v>78</v>
      </c>
      <c r="H2036" s="2" t="s">
        <v>11</v>
      </c>
      <c r="I2036">
        <v>2</v>
      </c>
      <c r="J2036" s="2" t="s">
        <v>77</v>
      </c>
      <c r="K2036" s="2">
        <v>0</v>
      </c>
      <c r="L2036" s="2"/>
      <c r="M2036" s="2" t="str">
        <f t="shared" si="186"/>
        <v/>
      </c>
      <c r="N2036">
        <v>178.83035938337164</v>
      </c>
      <c r="O2036" s="2">
        <f t="shared" si="187"/>
        <v>17.883035938337166</v>
      </c>
      <c r="P2036" s="2">
        <f>IF(ISNUMBER(O2036),SUMIFS(O$1:$O2036,A$1:$A2036,A2036,C$1:$C2036,C2036,G$1:$G2036,G2036,E$1:$E2036,E2036),"")</f>
        <v>20.175463762679883</v>
      </c>
      <c r="U2036" t="str">
        <f t="shared" si="188"/>
        <v/>
      </c>
      <c r="V2036">
        <v>22.64577579498291</v>
      </c>
      <c r="W2036">
        <v>13.768373966217041</v>
      </c>
      <c r="X2036">
        <v>75.936538696289063</v>
      </c>
      <c r="Y2036">
        <v>37.559694290161133</v>
      </c>
      <c r="Z2036">
        <v>90.255233764648438</v>
      </c>
      <c r="AA2036">
        <v>19.355556488037109</v>
      </c>
      <c r="AB2036">
        <v>3.0968890380859374E-2</v>
      </c>
      <c r="AC2036" s="2">
        <f t="shared" si="189"/>
        <v>3.0968890380859374E-2</v>
      </c>
      <c r="AD2036">
        <v>12.149846191406251</v>
      </c>
      <c r="AE2036">
        <v>15.088811572971982</v>
      </c>
      <c r="AH2036" s="2">
        <f t="shared" si="190"/>
        <v>0.55400000000000005</v>
      </c>
      <c r="AI2036" s="2">
        <f>IF(ISNUMBER(AH2036),SUMIFS($AH$1:AH2036,$A$1:A2036,A2036,C$1:$C2036,C2036,$G$1:G2036,G2036,$E$1:E2036,E2036),"")</f>
        <v>0.6080000000000001</v>
      </c>
      <c r="AJ2036">
        <f t="shared" si="191"/>
        <v>16</v>
      </c>
    </row>
    <row r="2037" spans="1:36" x14ac:dyDescent="0.25">
      <c r="A2037" s="14" t="s">
        <v>103</v>
      </c>
      <c r="B2037" t="s">
        <v>98</v>
      </c>
      <c r="C2037" t="s">
        <v>105</v>
      </c>
      <c r="D2037" s="13">
        <v>42646</v>
      </c>
      <c r="E2037">
        <v>1</v>
      </c>
      <c r="F2037">
        <v>50</v>
      </c>
      <c r="G2037" s="2" t="s">
        <v>78</v>
      </c>
      <c r="H2037" s="2" t="s">
        <v>11</v>
      </c>
      <c r="I2037">
        <v>2</v>
      </c>
      <c r="J2037" s="2" t="s">
        <v>77</v>
      </c>
      <c r="K2037" s="2">
        <v>45</v>
      </c>
      <c r="L2037" s="2"/>
      <c r="M2037" s="2" t="str">
        <f t="shared" si="186"/>
        <v/>
      </c>
      <c r="N2037">
        <v>182.48777543755926</v>
      </c>
      <c r="O2037" s="2">
        <f t="shared" si="187"/>
        <v>18.248777543755928</v>
      </c>
      <c r="P2037" s="2">
        <f>IF(ISNUMBER(O2037),SUMIFS(O$1:$O2037,A$1:$A2037,A2037,C$1:$C2037,C2037,G$1:$G2037,G2037,E$1:$E2037,E2037),"")</f>
        <v>20.539323941048064</v>
      </c>
      <c r="U2037" t="str">
        <f t="shared" si="188"/>
        <v/>
      </c>
      <c r="V2037">
        <v>22.560723304748535</v>
      </c>
      <c r="W2037">
        <v>14.258488178253174</v>
      </c>
      <c r="X2037">
        <v>75.982845306396484</v>
      </c>
      <c r="Y2037">
        <v>36.944622039794922</v>
      </c>
      <c r="Z2037">
        <v>90.307773590087891</v>
      </c>
      <c r="AA2037">
        <v>19.00649356842041</v>
      </c>
      <c r="AB2037">
        <v>3.0410389709472657E-2</v>
      </c>
      <c r="AC2037" s="2">
        <f t="shared" si="189"/>
        <v>3.0410389709472657E-2</v>
      </c>
      <c r="AD2037">
        <v>12.157255249023438</v>
      </c>
      <c r="AE2037">
        <v>15.397406052544063</v>
      </c>
      <c r="AH2037" s="2">
        <f t="shared" si="190"/>
        <v>0.55500000000000005</v>
      </c>
      <c r="AI2037" s="2">
        <f>IF(ISNUMBER(AH2037),SUMIFS($AH$1:AH2037,$A$1:A2037,A2037,C$1:$C2037,C2037,$G$1:G2037,G2037,$E$1:E2037,E2037),"")</f>
        <v>0.60200000000000009</v>
      </c>
      <c r="AJ2037">
        <f t="shared" si="191"/>
        <v>16</v>
      </c>
    </row>
    <row r="2038" spans="1:36" x14ac:dyDescent="0.25">
      <c r="A2038" s="14" t="s">
        <v>102</v>
      </c>
      <c r="B2038" t="s">
        <v>98</v>
      </c>
      <c r="C2038" t="s">
        <v>105</v>
      </c>
      <c r="D2038" s="13">
        <v>42646</v>
      </c>
      <c r="E2038">
        <v>1</v>
      </c>
      <c r="F2038">
        <v>100</v>
      </c>
      <c r="G2038" s="2" t="s">
        <v>78</v>
      </c>
      <c r="H2038" s="2" t="s">
        <v>11</v>
      </c>
      <c r="I2038">
        <v>2</v>
      </c>
      <c r="J2038" s="2" t="s">
        <v>77</v>
      </c>
      <c r="K2038" s="2">
        <v>90</v>
      </c>
      <c r="L2038" s="2"/>
      <c r="M2038" s="2" t="str">
        <f t="shared" si="186"/>
        <v/>
      </c>
      <c r="N2038">
        <v>261.49212462351255</v>
      </c>
      <c r="O2038" s="2">
        <f t="shared" si="187"/>
        <v>26.149212462351255</v>
      </c>
      <c r="P2038" s="2">
        <f>IF(ISNUMBER(O2038),SUMIFS(O$1:$O2038,A$1:$A2038,A2038,C$1:$C2038,C2038,G$1:$G2038,G2038,E$1:$E2038,E2038),"")</f>
        <v>28.32450794729742</v>
      </c>
      <c r="U2038" t="str">
        <f t="shared" si="188"/>
        <v/>
      </c>
      <c r="V2038">
        <v>23.434076309204102</v>
      </c>
      <c r="W2038">
        <v>13.777210712432861</v>
      </c>
      <c r="X2038">
        <v>75.546363830566406</v>
      </c>
      <c r="Y2038">
        <v>40.80279541015625</v>
      </c>
      <c r="Z2038">
        <v>90.626457214355469</v>
      </c>
      <c r="AA2038">
        <v>18.648613929748535</v>
      </c>
      <c r="AB2038">
        <v>2.9837782287597658E-2</v>
      </c>
      <c r="AC2038" s="2">
        <f t="shared" si="189"/>
        <v>2.9837782287597658E-2</v>
      </c>
      <c r="AD2038">
        <v>12.087418212890626</v>
      </c>
      <c r="AE2038">
        <v>14.708932010072582</v>
      </c>
      <c r="AH2038" s="2">
        <f t="shared" si="190"/>
        <v>0.78</v>
      </c>
      <c r="AI2038" s="2">
        <f>IF(ISNUMBER(AH2038),SUMIFS($AH$1:AH2038,$A$1:A2038,A2038,C$1:$C2038,C2038,$G$1:G2038,G2038,$E$1:E2038,E2038),"")</f>
        <v>0.83000000000000007</v>
      </c>
      <c r="AJ2038">
        <f t="shared" si="191"/>
        <v>16</v>
      </c>
    </row>
    <row r="2039" spans="1:36" x14ac:dyDescent="0.25">
      <c r="A2039" s="14" t="s">
        <v>101</v>
      </c>
      <c r="B2039" t="s">
        <v>98</v>
      </c>
      <c r="C2039" t="s">
        <v>105</v>
      </c>
      <c r="D2039" s="13">
        <v>42646</v>
      </c>
      <c r="E2039">
        <v>1</v>
      </c>
      <c r="F2039">
        <v>200</v>
      </c>
      <c r="G2039" s="2" t="s">
        <v>78</v>
      </c>
      <c r="H2039" s="2" t="s">
        <v>11</v>
      </c>
      <c r="I2039">
        <v>2</v>
      </c>
      <c r="J2039" s="2" t="s">
        <v>77</v>
      </c>
      <c r="K2039" s="2">
        <v>180</v>
      </c>
      <c r="L2039" s="2"/>
      <c r="M2039" s="2" t="str">
        <f t="shared" si="186"/>
        <v/>
      </c>
      <c r="N2039">
        <v>359.55768925796173</v>
      </c>
      <c r="O2039" s="2">
        <f t="shared" si="187"/>
        <v>35.955768925796171</v>
      </c>
      <c r="P2039" s="2">
        <f>IF(ISNUMBER(O2039),SUMIFS(O$1:$O2039,A$1:$A2039,A2039,C$1:$C2039,C2039,G$1:$G2039,G2039,E$1:$E2039,E2039),"")</f>
        <v>58.875331015865171</v>
      </c>
      <c r="U2039" t="str">
        <f t="shared" si="188"/>
        <v/>
      </c>
      <c r="V2039">
        <v>22.764045715332031</v>
      </c>
      <c r="W2039">
        <v>14.24955415725708</v>
      </c>
      <c r="X2039">
        <v>77.438102722167969</v>
      </c>
      <c r="Y2039">
        <v>40.301406860351563</v>
      </c>
      <c r="Z2039">
        <v>90.607536315917969</v>
      </c>
      <c r="AA2039">
        <v>19.309268951416016</v>
      </c>
      <c r="AB2039">
        <v>3.0894830322265622E-2</v>
      </c>
      <c r="AC2039" s="2">
        <f t="shared" si="189"/>
        <v>3.0894830322265622E-2</v>
      </c>
      <c r="AD2039">
        <v>12.390096435546875</v>
      </c>
      <c r="AE2039">
        <v>14.645776566757492</v>
      </c>
      <c r="AH2039" s="2">
        <f t="shared" si="190"/>
        <v>1.111</v>
      </c>
      <c r="AI2039" s="2">
        <f>IF(ISNUMBER(AH2039),SUMIFS($AH$1:AH2039,$A$1:A2039,A2039,C$1:$C2039,C2039,$G$1:G2039,G2039,$E$1:E2039,E2039),"")</f>
        <v>1.65</v>
      </c>
      <c r="AJ2039">
        <f t="shared" si="191"/>
        <v>16</v>
      </c>
    </row>
    <row r="2040" spans="1:36" x14ac:dyDescent="0.25">
      <c r="A2040" s="14" t="s">
        <v>100</v>
      </c>
      <c r="B2040" t="s">
        <v>98</v>
      </c>
      <c r="C2040" t="s">
        <v>105</v>
      </c>
      <c r="D2040" s="13">
        <v>42646</v>
      </c>
      <c r="E2040">
        <v>1</v>
      </c>
      <c r="F2040">
        <v>350</v>
      </c>
      <c r="G2040" s="2" t="s">
        <v>78</v>
      </c>
      <c r="H2040" s="2" t="s">
        <v>11</v>
      </c>
      <c r="I2040">
        <v>2</v>
      </c>
      <c r="J2040" s="2" t="s">
        <v>77</v>
      </c>
      <c r="K2040" s="2">
        <v>350</v>
      </c>
      <c r="L2040" s="2"/>
      <c r="M2040" s="2" t="str">
        <f t="shared" si="186"/>
        <v/>
      </c>
      <c r="N2040">
        <v>930.16495894193724</v>
      </c>
      <c r="O2040" s="2">
        <f t="shared" si="187"/>
        <v>93.016495894193724</v>
      </c>
      <c r="P2040" s="2">
        <f>IF(ISNUMBER(O2040),SUMIFS(O$1:$O2040,A$1:$A2040,A2040,C$1:$C2040,C2040,G$1:$G2040,G2040,E$1:$E2040,E2040),"")</f>
        <v>146.48651951347108</v>
      </c>
      <c r="U2040" t="str">
        <f t="shared" si="188"/>
        <v/>
      </c>
      <c r="V2040">
        <v>24.224403381347656</v>
      </c>
      <c r="W2040">
        <v>14.724775314331055</v>
      </c>
      <c r="X2040">
        <v>76.73297119140625</v>
      </c>
      <c r="Y2040">
        <v>43.084209442138672</v>
      </c>
      <c r="Z2040">
        <v>90.769119262695313</v>
      </c>
      <c r="AA2040">
        <v>20.240604400634766</v>
      </c>
      <c r="AB2040">
        <v>3.2384967041015622E-2</v>
      </c>
      <c r="AC2040" s="2">
        <f t="shared" si="189"/>
        <v>3.2384967041015622E-2</v>
      </c>
      <c r="AD2040">
        <v>12.277275390625</v>
      </c>
      <c r="AE2040">
        <v>13.080444735120993</v>
      </c>
      <c r="AH2040" s="2">
        <f t="shared" si="190"/>
        <v>3.012</v>
      </c>
      <c r="AI2040" s="2">
        <f>IF(ISNUMBER(AH2040),SUMIFS($AH$1:AH2040,$A$1:A2040,A2040,C$1:$C2040,C2040,$G$1:G2040,G2040,$E$1:E2040,E2040),"")</f>
        <v>4.4340000000000002</v>
      </c>
      <c r="AJ2040">
        <f t="shared" si="191"/>
        <v>16</v>
      </c>
    </row>
    <row r="2041" spans="1:36" x14ac:dyDescent="0.25">
      <c r="A2041" s="14" t="s">
        <v>99</v>
      </c>
      <c r="B2041" t="s">
        <v>98</v>
      </c>
      <c r="C2041" t="s">
        <v>105</v>
      </c>
      <c r="D2041" s="13">
        <v>42646</v>
      </c>
      <c r="E2041">
        <v>1</v>
      </c>
      <c r="F2041">
        <v>500</v>
      </c>
      <c r="G2041" s="2" t="s">
        <v>78</v>
      </c>
      <c r="H2041" s="2" t="s">
        <v>11</v>
      </c>
      <c r="I2041">
        <v>2</v>
      </c>
      <c r="J2041" s="2" t="s">
        <v>77</v>
      </c>
      <c r="K2041" s="2">
        <v>450</v>
      </c>
      <c r="L2041" s="2"/>
      <c r="M2041" s="2" t="str">
        <f t="shared" si="186"/>
        <v/>
      </c>
      <c r="N2041">
        <v>815.62525326201444</v>
      </c>
      <c r="O2041" s="2">
        <f t="shared" si="187"/>
        <v>81.562525326201438</v>
      </c>
      <c r="P2041" s="2">
        <f>IF(ISNUMBER(O2041),SUMIFS(O$1:$O2041,A$1:$A2041,A2041,C$1:$C2041,C2041,G$1:$G2041,G2041,E$1:$E2041,E2041),"")</f>
        <v>138.35352779182119</v>
      </c>
      <c r="U2041" t="str">
        <f t="shared" si="188"/>
        <v/>
      </c>
      <c r="V2041">
        <v>22.455025672912598</v>
      </c>
      <c r="W2041">
        <v>16.861059188842773</v>
      </c>
      <c r="X2041">
        <v>77.859260559082031</v>
      </c>
      <c r="Y2041">
        <v>40.507261276245117</v>
      </c>
      <c r="Z2041">
        <v>91.164710998535156</v>
      </c>
      <c r="AA2041">
        <v>20.757692337036133</v>
      </c>
      <c r="AB2041">
        <v>3.3212307739257811E-2</v>
      </c>
      <c r="AC2041" s="2">
        <f t="shared" si="189"/>
        <v>3.3212307739257811E-2</v>
      </c>
      <c r="AD2041">
        <v>12.457481689453125</v>
      </c>
      <c r="AE2041">
        <v>14.168490153172863</v>
      </c>
      <c r="AH2041" s="2">
        <f t="shared" si="190"/>
        <v>2.7090000000000001</v>
      </c>
      <c r="AI2041" s="2">
        <f>IF(ISNUMBER(AH2041),SUMIFS($AH$1:AH2041,$A$1:A2041,A2041,C$1:$C2041,C2041,$G$1:G2041,G2041,$E$1:E2041,E2041),"")</f>
        <v>4.3740000000000006</v>
      </c>
      <c r="AJ2041">
        <f t="shared" si="191"/>
        <v>16</v>
      </c>
    </row>
    <row r="2042" spans="1:36" x14ac:dyDescent="0.25">
      <c r="A2042" s="14" t="s">
        <v>104</v>
      </c>
      <c r="B2042" t="s">
        <v>98</v>
      </c>
      <c r="C2042" t="s">
        <v>105</v>
      </c>
      <c r="D2042" s="13">
        <v>42646</v>
      </c>
      <c r="E2042">
        <v>2</v>
      </c>
      <c r="F2042">
        <v>0</v>
      </c>
      <c r="G2042" s="2" t="s">
        <v>78</v>
      </c>
      <c r="H2042" s="2" t="s">
        <v>11</v>
      </c>
      <c r="I2042">
        <v>2</v>
      </c>
      <c r="J2042" s="2" t="s">
        <v>77</v>
      </c>
      <c r="K2042" s="2">
        <v>0</v>
      </c>
      <c r="L2042" s="2"/>
      <c r="M2042" s="2" t="str">
        <f t="shared" si="186"/>
        <v/>
      </c>
      <c r="N2042">
        <v>160.22642257735956</v>
      </c>
      <c r="O2042" s="2">
        <f t="shared" si="187"/>
        <v>16.022642257735956</v>
      </c>
      <c r="P2042" s="2">
        <f>IF(ISNUMBER(O2042),SUMIFS(O$1:$O2042,A$1:$A2042,A2042,C$1:$C2042,C2042,G$1:$G2042,G2042,E$1:$E2042,E2042),"")</f>
        <v>18.042355952576557</v>
      </c>
      <c r="U2042" t="str">
        <f t="shared" si="188"/>
        <v/>
      </c>
      <c r="V2042">
        <v>22.744441032409668</v>
      </c>
      <c r="W2042">
        <v>14.217387676239014</v>
      </c>
      <c r="X2042">
        <v>75.9754638671875</v>
      </c>
      <c r="Y2042">
        <v>38.131549835205078</v>
      </c>
      <c r="Z2042">
        <v>90.583553314208984</v>
      </c>
      <c r="AA2042">
        <v>19.701156616210938</v>
      </c>
      <c r="AB2042">
        <v>3.1521850585937504E-2</v>
      </c>
      <c r="AC2042" s="2">
        <f t="shared" si="189"/>
        <v>3.1521850585937504E-2</v>
      </c>
      <c r="AD2042">
        <v>12.15607421875</v>
      </c>
      <c r="AE2042">
        <v>17.206132879045995</v>
      </c>
      <c r="AH2042" s="2">
        <f t="shared" si="190"/>
        <v>0.505</v>
      </c>
      <c r="AI2042" s="2">
        <f>IF(ISNUMBER(AH2042),SUMIFS($AH$1:AH2042,$A$1:A2042,A2042,C$1:$C2042,C2042,$G$1:G2042,G2042,$E$1:E2042,E2042),"")</f>
        <v>0.54600000000000004</v>
      </c>
      <c r="AJ2042">
        <f t="shared" si="191"/>
        <v>16</v>
      </c>
    </row>
    <row r="2043" spans="1:36" x14ac:dyDescent="0.25">
      <c r="A2043" s="14" t="s">
        <v>103</v>
      </c>
      <c r="B2043" t="s">
        <v>98</v>
      </c>
      <c r="C2043" t="s">
        <v>105</v>
      </c>
      <c r="D2043" s="13">
        <v>42646</v>
      </c>
      <c r="E2043">
        <v>2</v>
      </c>
      <c r="F2043">
        <v>50</v>
      </c>
      <c r="G2043" s="2" t="s">
        <v>78</v>
      </c>
      <c r="H2043" s="2" t="s">
        <v>11</v>
      </c>
      <c r="I2043">
        <v>2</v>
      </c>
      <c r="J2043" s="2" t="s">
        <v>77</v>
      </c>
      <c r="K2043" s="2">
        <v>45</v>
      </c>
      <c r="L2043" s="2"/>
      <c r="M2043" s="2" t="str">
        <f t="shared" si="186"/>
        <v/>
      </c>
      <c r="N2043">
        <v>344.13152390680477</v>
      </c>
      <c r="O2043" s="2">
        <f t="shared" si="187"/>
        <v>34.41315239068048</v>
      </c>
      <c r="P2043" s="2">
        <f>IF(ISNUMBER(O2043),SUMIFS(O$1:$O2043,A$1:$A2043,A2043,C$1:$C2043,C2043,G$1:$G2043,G2043,E$1:$E2043,E2043),"")</f>
        <v>36.466512741913171</v>
      </c>
      <c r="U2043" t="str">
        <f t="shared" si="188"/>
        <v/>
      </c>
      <c r="V2043">
        <v>23.138959884643555</v>
      </c>
      <c r="W2043">
        <v>13.476677894592285</v>
      </c>
      <c r="X2043">
        <v>75.413414001464844</v>
      </c>
      <c r="Y2043">
        <v>40.235569000244141</v>
      </c>
      <c r="Z2043">
        <v>90.432216644287109</v>
      </c>
      <c r="AA2043">
        <v>19.302457809448242</v>
      </c>
      <c r="AB2043">
        <v>3.0883932495117186E-2</v>
      </c>
      <c r="AC2043" s="2">
        <f t="shared" si="189"/>
        <v>3.0883932495117186E-2</v>
      </c>
      <c r="AD2043">
        <v>12.066146240234374</v>
      </c>
      <c r="AE2043">
        <v>17.034510433386838</v>
      </c>
      <c r="AH2043" s="2">
        <f t="shared" si="190"/>
        <v>1.0629999999999999</v>
      </c>
      <c r="AI2043" s="2">
        <f>IF(ISNUMBER(AH2043),SUMIFS($AH$1:AH2043,$A$1:A2043,A2043,C$1:$C2043,C2043,$G$1:G2043,G2043,$E$1:E2043,E2043),"")</f>
        <v>1.109</v>
      </c>
      <c r="AJ2043">
        <f t="shared" si="191"/>
        <v>16</v>
      </c>
    </row>
    <row r="2044" spans="1:36" x14ac:dyDescent="0.25">
      <c r="A2044" s="14" t="s">
        <v>102</v>
      </c>
      <c r="B2044" t="s">
        <v>98</v>
      </c>
      <c r="C2044" t="s">
        <v>105</v>
      </c>
      <c r="D2044" s="13">
        <v>42646</v>
      </c>
      <c r="E2044">
        <v>2</v>
      </c>
      <c r="F2044">
        <v>100</v>
      </c>
      <c r="G2044" s="2" t="s">
        <v>78</v>
      </c>
      <c r="H2044" s="2" t="s">
        <v>11</v>
      </c>
      <c r="I2044">
        <v>2</v>
      </c>
      <c r="J2044" s="2" t="s">
        <v>77</v>
      </c>
      <c r="K2044" s="2">
        <v>90</v>
      </c>
      <c r="L2044" s="2"/>
      <c r="M2044" s="2" t="str">
        <f t="shared" si="186"/>
        <v/>
      </c>
      <c r="N2044">
        <v>473.22650421577703</v>
      </c>
      <c r="O2044" s="2">
        <f t="shared" si="187"/>
        <v>47.322650421577706</v>
      </c>
      <c r="P2044" s="2">
        <f>IF(ISNUMBER(O2044),SUMIFS(O$1:$O2044,A$1:$A2044,A2044,C$1:$C2044,C2044,G$1:$G2044,G2044,E$1:$E2044,E2044),"")</f>
        <v>52.162705014282473</v>
      </c>
      <c r="U2044" t="str">
        <f t="shared" si="188"/>
        <v/>
      </c>
      <c r="V2044">
        <v>23.319164276123047</v>
      </c>
      <c r="W2044">
        <v>16.362105369567871</v>
      </c>
      <c r="X2044">
        <v>76.714347839355469</v>
      </c>
      <c r="Y2044">
        <v>39.059419631958008</v>
      </c>
      <c r="Z2044">
        <v>90.676677703857422</v>
      </c>
      <c r="AA2044">
        <v>19.187264442443848</v>
      </c>
      <c r="AB2044">
        <v>3.0699623107910155E-2</v>
      </c>
      <c r="AC2044" s="2">
        <f t="shared" si="189"/>
        <v>3.0699623107910155E-2</v>
      </c>
      <c r="AD2044">
        <v>12.274295654296875</v>
      </c>
      <c r="AE2044">
        <v>15.971394517282475</v>
      </c>
      <c r="AH2044" s="2">
        <f t="shared" si="190"/>
        <v>1.4530000000000001</v>
      </c>
      <c r="AI2044" s="2">
        <f>IF(ISNUMBER(AH2044),SUMIFS($AH$1:AH2044,$A$1:A2044,A2044,C$1:$C2044,C2044,$G$1:G2044,G2044,$E$1:E2044,E2044),"")</f>
        <v>1.56</v>
      </c>
      <c r="AJ2044">
        <f t="shared" si="191"/>
        <v>16</v>
      </c>
    </row>
    <row r="2045" spans="1:36" x14ac:dyDescent="0.25">
      <c r="A2045" s="14" t="s">
        <v>101</v>
      </c>
      <c r="B2045" t="s">
        <v>98</v>
      </c>
      <c r="C2045" t="s">
        <v>105</v>
      </c>
      <c r="D2045" s="13">
        <v>42646</v>
      </c>
      <c r="E2045">
        <v>2</v>
      </c>
      <c r="F2045">
        <v>200</v>
      </c>
      <c r="G2045" s="2" t="s">
        <v>78</v>
      </c>
      <c r="H2045" s="2" t="s">
        <v>11</v>
      </c>
      <c r="I2045">
        <v>2</v>
      </c>
      <c r="J2045" s="2" t="s">
        <v>77</v>
      </c>
      <c r="K2045" s="2">
        <v>180</v>
      </c>
      <c r="L2045" s="2"/>
      <c r="M2045" s="2" t="str">
        <f t="shared" si="186"/>
        <v/>
      </c>
      <c r="N2045">
        <v>450.9142747484716</v>
      </c>
      <c r="O2045" s="2">
        <f t="shared" si="187"/>
        <v>45.091427474847158</v>
      </c>
      <c r="P2045" s="2">
        <f>IF(ISNUMBER(O2045),SUMIFS(O$1:$O2045,A$1:$A2045,A2045,C$1:$C2045,C2045,G$1:$G2045,G2045,E$1:$E2045,E2045),"")</f>
        <v>45.441728514803373</v>
      </c>
      <c r="U2045" t="str">
        <f t="shared" si="188"/>
        <v/>
      </c>
      <c r="V2045">
        <v>22.87911319732666</v>
      </c>
      <c r="W2045">
        <v>15.183759689331055</v>
      </c>
      <c r="X2045">
        <v>77.385898590087891</v>
      </c>
      <c r="Y2045">
        <v>40.399831771850586</v>
      </c>
      <c r="Z2045">
        <v>90.8699951171875</v>
      </c>
      <c r="AA2045">
        <v>20.656402587890625</v>
      </c>
      <c r="AB2045">
        <v>3.3050244140624997E-2</v>
      </c>
      <c r="AC2045" s="2">
        <f t="shared" si="189"/>
        <v>3.3050244140624997E-2</v>
      </c>
      <c r="AD2045">
        <v>12.381743774414062</v>
      </c>
      <c r="AE2045">
        <v>16.140681425655519</v>
      </c>
      <c r="AH2045" s="2">
        <f t="shared" si="190"/>
        <v>1.49</v>
      </c>
      <c r="AI2045" s="2">
        <f>IF(ISNUMBER(AH2045),SUMIFS($AH$1:AH2045,$A$1:A2045,A2045,C$1:$C2045,C2045,$G$1:G2045,G2045,$E$1:E2045,E2045),"")</f>
        <v>1.498</v>
      </c>
      <c r="AJ2045">
        <f t="shared" si="191"/>
        <v>16</v>
      </c>
    </row>
    <row r="2046" spans="1:36" x14ac:dyDescent="0.25">
      <c r="A2046" s="14" t="s">
        <v>100</v>
      </c>
      <c r="B2046" t="s">
        <v>98</v>
      </c>
      <c r="C2046" t="s">
        <v>105</v>
      </c>
      <c r="D2046" s="13">
        <v>42646</v>
      </c>
      <c r="E2046">
        <v>2</v>
      </c>
      <c r="F2046">
        <v>350</v>
      </c>
      <c r="G2046" s="2" t="s">
        <v>78</v>
      </c>
      <c r="H2046" s="2" t="s">
        <v>11</v>
      </c>
      <c r="I2046">
        <v>2</v>
      </c>
      <c r="J2046" s="2" t="s">
        <v>77</v>
      </c>
      <c r="K2046" s="2">
        <v>350</v>
      </c>
      <c r="L2046" s="2"/>
      <c r="M2046" s="2" t="str">
        <f t="shared" si="186"/>
        <v/>
      </c>
      <c r="N2046">
        <v>1053.4174095817934</v>
      </c>
      <c r="O2046" s="2">
        <f t="shared" si="187"/>
        <v>105.34174095817934</v>
      </c>
      <c r="P2046" s="2">
        <f>IF(ISNUMBER(O2046),SUMIFS(O$1:$O2046,A$1:$A2046,A2046,C$1:$C2046,C2046,G$1:$G2046,G2046,E$1:$E2046,E2046),"")</f>
        <v>107.74280534754783</v>
      </c>
      <c r="U2046" t="str">
        <f t="shared" si="188"/>
        <v/>
      </c>
      <c r="V2046">
        <v>23.252956390380859</v>
      </c>
      <c r="W2046">
        <v>14.364326477050781</v>
      </c>
      <c r="X2046">
        <v>77.633056640625</v>
      </c>
      <c r="Y2046">
        <v>40.097349166870117</v>
      </c>
      <c r="Z2046">
        <v>90.876308441162109</v>
      </c>
      <c r="AA2046">
        <v>20.976510047912598</v>
      </c>
      <c r="AB2046">
        <v>3.3562416076660155E-2</v>
      </c>
      <c r="AC2046" s="2">
        <f t="shared" si="189"/>
        <v>3.3562416076660155E-2</v>
      </c>
      <c r="AD2046">
        <v>12.4212890625</v>
      </c>
      <c r="AE2046">
        <v>14.469178082191783</v>
      </c>
      <c r="AH2046" s="2">
        <f t="shared" si="190"/>
        <v>3.536</v>
      </c>
      <c r="AI2046" s="2">
        <f>IF(ISNUMBER(AH2046),SUMIFS($AH$1:AH2046,$A$1:A2046,A2046,C$1:$C2046,C2046,$G$1:G2046,G2046,$E$1:E2046,E2046),"")</f>
        <v>3.6030000000000002</v>
      </c>
      <c r="AJ2046">
        <f t="shared" si="191"/>
        <v>16</v>
      </c>
    </row>
    <row r="2047" spans="1:36" x14ac:dyDescent="0.25">
      <c r="A2047" s="14" t="s">
        <v>99</v>
      </c>
      <c r="B2047" t="s">
        <v>98</v>
      </c>
      <c r="C2047" t="s">
        <v>105</v>
      </c>
      <c r="D2047" s="13">
        <v>42646</v>
      </c>
      <c r="E2047">
        <v>2</v>
      </c>
      <c r="F2047">
        <v>500</v>
      </c>
      <c r="G2047" s="2" t="s">
        <v>78</v>
      </c>
      <c r="H2047" s="2" t="s">
        <v>11</v>
      </c>
      <c r="I2047">
        <v>2</v>
      </c>
      <c r="J2047" s="2" t="s">
        <v>77</v>
      </c>
      <c r="K2047" s="2">
        <v>450</v>
      </c>
      <c r="L2047" s="2"/>
      <c r="M2047" s="2" t="str">
        <f t="shared" si="186"/>
        <v/>
      </c>
      <c r="N2047">
        <v>1080.1564027370478</v>
      </c>
      <c r="O2047" s="2">
        <f t="shared" si="187"/>
        <v>108.01564027370478</v>
      </c>
      <c r="P2047" s="2">
        <f>IF(ISNUMBER(O2047),SUMIFS(O$1:$O2047,A$1:$A2047,A2047,C$1:$C2047,C2047,G$1:$G2047,G2047,E$1:$E2047,E2047),"")</f>
        <v>180.04416974716816</v>
      </c>
      <c r="U2047" t="str">
        <f t="shared" si="188"/>
        <v/>
      </c>
      <c r="V2047">
        <v>23.015566825866699</v>
      </c>
      <c r="W2047">
        <v>13.835391044616699</v>
      </c>
      <c r="X2047">
        <v>78.059505462646484</v>
      </c>
      <c r="Y2047">
        <v>40.367050170898438</v>
      </c>
      <c r="Z2047">
        <v>90.664379119873047</v>
      </c>
      <c r="AA2047">
        <v>22.306790351867676</v>
      </c>
      <c r="AB2047">
        <v>3.5690864562988284E-2</v>
      </c>
      <c r="AC2047" s="2">
        <f t="shared" si="189"/>
        <v>3.5690864562988284E-2</v>
      </c>
      <c r="AD2047">
        <v>12.489520874023437</v>
      </c>
      <c r="AE2047">
        <v>15.010997067448677</v>
      </c>
      <c r="AH2047" s="2">
        <f t="shared" si="190"/>
        <v>3.855</v>
      </c>
      <c r="AI2047" s="2">
        <f>IF(ISNUMBER(AH2047),SUMIFS($AH$1:AH2047,$A$1:A2047,A2047,C$1:$C2047,C2047,$G$1:G2047,G2047,$E$1:E2047,E2047),"")</f>
        <v>5.8230000000000004</v>
      </c>
      <c r="AJ2047">
        <f t="shared" si="191"/>
        <v>16</v>
      </c>
    </row>
    <row r="2048" spans="1:36" x14ac:dyDescent="0.25">
      <c r="A2048" s="14" t="s">
        <v>104</v>
      </c>
      <c r="B2048" t="s">
        <v>98</v>
      </c>
      <c r="C2048" t="s">
        <v>105</v>
      </c>
      <c r="D2048" s="13">
        <v>42646</v>
      </c>
      <c r="E2048">
        <v>3</v>
      </c>
      <c r="F2048">
        <v>0</v>
      </c>
      <c r="G2048" s="2" t="s">
        <v>78</v>
      </c>
      <c r="H2048" s="2" t="s">
        <v>11</v>
      </c>
      <c r="I2048">
        <v>2</v>
      </c>
      <c r="J2048" s="2" t="s">
        <v>77</v>
      </c>
      <c r="K2048" s="2">
        <v>0</v>
      </c>
      <c r="L2048" s="2"/>
      <c r="M2048" s="2" t="str">
        <f t="shared" si="186"/>
        <v/>
      </c>
      <c r="N2048">
        <v>159.45248027159289</v>
      </c>
      <c r="O2048" s="2">
        <f t="shared" si="187"/>
        <v>15.945248027159289</v>
      </c>
      <c r="P2048" s="2">
        <f>IF(ISNUMBER(O2048),SUMIFS(O$1:$O2048,A$1:$A2048,A2048,C$1:$C2048,C2048,G$1:$G2048,G2048,E$1:$E2048,E2048),"")</f>
        <v>18.338479112373498</v>
      </c>
      <c r="U2048" t="str">
        <f t="shared" si="188"/>
        <v/>
      </c>
      <c r="V2048">
        <v>21.885683059692383</v>
      </c>
      <c r="W2048">
        <v>14.326403141021729</v>
      </c>
      <c r="X2048">
        <v>75.853488922119141</v>
      </c>
      <c r="Y2048">
        <v>36.380304336547852</v>
      </c>
      <c r="Z2048">
        <v>90.551258087158203</v>
      </c>
      <c r="AA2048">
        <v>20.134963035583496</v>
      </c>
      <c r="AB2048">
        <v>3.2215940856933599E-2</v>
      </c>
      <c r="AC2048" s="2">
        <f t="shared" si="189"/>
        <v>3.2215940856933599E-2</v>
      </c>
      <c r="AD2048">
        <v>12.136558227539062</v>
      </c>
      <c r="AE2048">
        <v>18.835324232081909</v>
      </c>
      <c r="AH2048" s="2">
        <f t="shared" si="190"/>
        <v>0.51400000000000001</v>
      </c>
      <c r="AI2048" s="2">
        <f>IF(ISNUMBER(AH2048),SUMIFS($AH$1:AH2048,$A$1:A2048,A2048,C$1:$C2048,C2048,$G$1:G2048,G2048,$E$1:E2048,E2048),"")</f>
        <v>0.56200000000000006</v>
      </c>
      <c r="AJ2048">
        <f t="shared" si="191"/>
        <v>16</v>
      </c>
    </row>
    <row r="2049" spans="1:36" x14ac:dyDescent="0.25">
      <c r="A2049" s="14" t="s">
        <v>103</v>
      </c>
      <c r="B2049" t="s">
        <v>98</v>
      </c>
      <c r="C2049" t="s">
        <v>105</v>
      </c>
      <c r="D2049" s="13">
        <v>42646</v>
      </c>
      <c r="E2049">
        <v>3</v>
      </c>
      <c r="F2049">
        <v>50</v>
      </c>
      <c r="G2049" s="2" t="s">
        <v>78</v>
      </c>
      <c r="H2049" s="2" t="s">
        <v>11</v>
      </c>
      <c r="I2049">
        <v>2</v>
      </c>
      <c r="J2049" s="2" t="s">
        <v>77</v>
      </c>
      <c r="K2049" s="2">
        <v>45</v>
      </c>
      <c r="L2049" s="2"/>
      <c r="M2049" s="2" t="str">
        <f t="shared" si="186"/>
        <v/>
      </c>
      <c r="N2049">
        <v>258.08366350591342</v>
      </c>
      <c r="O2049" s="2">
        <f t="shared" si="187"/>
        <v>25.808366350591342</v>
      </c>
      <c r="P2049" s="2">
        <f>IF(ISNUMBER(O2049),SUMIFS(O$1:$O2049,A$1:$A2049,A2049,C$1:$C2049,C2049,G$1:$G2049,G2049,E$1:$E2049,E2049),"")</f>
        <v>32.681569365273454</v>
      </c>
      <c r="U2049" t="str">
        <f t="shared" si="188"/>
        <v/>
      </c>
      <c r="V2049">
        <v>23.343771934509277</v>
      </c>
      <c r="W2049">
        <v>15.386389255523682</v>
      </c>
      <c r="X2049">
        <v>75.210975646972656</v>
      </c>
      <c r="Y2049">
        <v>39.280769348144531</v>
      </c>
      <c r="Z2049">
        <v>90.560440063476563</v>
      </c>
      <c r="AA2049">
        <v>18.217145919799805</v>
      </c>
      <c r="AB2049">
        <v>2.9147433471679685E-2</v>
      </c>
      <c r="AC2049" s="2">
        <f t="shared" si="189"/>
        <v>2.9147433471679685E-2</v>
      </c>
      <c r="AD2049">
        <v>12.033756103515625</v>
      </c>
      <c r="AE2049">
        <v>16.936740417575567</v>
      </c>
      <c r="AH2049" s="2">
        <f t="shared" si="190"/>
        <v>0.752</v>
      </c>
      <c r="AI2049" s="2">
        <f>IF(ISNUMBER(AH2049),SUMIFS($AH$1:AH2049,$A$1:A2049,A2049,C$1:$C2049,C2049,$G$1:G2049,G2049,$E$1:E2049,E2049),"")</f>
        <v>0.91600000000000004</v>
      </c>
      <c r="AJ2049">
        <f t="shared" si="191"/>
        <v>16</v>
      </c>
    </row>
    <row r="2050" spans="1:36" x14ac:dyDescent="0.25">
      <c r="A2050" s="14" t="s">
        <v>102</v>
      </c>
      <c r="B2050" t="s">
        <v>98</v>
      </c>
      <c r="C2050" t="s">
        <v>105</v>
      </c>
      <c r="D2050" s="13">
        <v>42646</v>
      </c>
      <c r="E2050">
        <v>3</v>
      </c>
      <c r="F2050">
        <v>100</v>
      </c>
      <c r="G2050" s="2" t="s">
        <v>78</v>
      </c>
      <c r="H2050" s="2" t="s">
        <v>11</v>
      </c>
      <c r="I2050">
        <v>2</v>
      </c>
      <c r="J2050" s="2" t="s">
        <v>77</v>
      </c>
      <c r="K2050" s="2">
        <v>90</v>
      </c>
      <c r="L2050" s="2"/>
      <c r="M2050" s="2" t="str">
        <f t="shared" ref="M2050:M2113" si="192">IF(ISNUMBER(L2050),L2050/10,"")</f>
        <v/>
      </c>
      <c r="N2050">
        <v>176.64371405868008</v>
      </c>
      <c r="O2050" s="2">
        <f t="shared" ref="O2050:O2113" si="193">IF(ISNUMBER(N2050),N2050/10,"")</f>
        <v>17.664371405868007</v>
      </c>
      <c r="P2050" s="2">
        <f>IF(ISNUMBER(O2050),SUMIFS(O$1:$O2050,A$1:$A2050,A2050,C$1:$C2050,C2050,G$1:$G2050,G2050,E$1:$E2050,E2050),"")</f>
        <v>22.566076433995285</v>
      </c>
      <c r="U2050" t="str">
        <f t="shared" ref="U2050:U2113" si="194">IF(ISNUMBER(R2050),R2050/100,"")</f>
        <v/>
      </c>
      <c r="V2050">
        <v>22.596697807312012</v>
      </c>
      <c r="W2050">
        <v>14.110064029693604</v>
      </c>
      <c r="X2050">
        <v>75.921581268310547</v>
      </c>
      <c r="Y2050">
        <v>39.569345474243164</v>
      </c>
      <c r="Z2050">
        <v>90.542030334472656</v>
      </c>
      <c r="AA2050">
        <v>18.87941837310791</v>
      </c>
      <c r="AB2050">
        <v>3.0207069396972656E-2</v>
      </c>
      <c r="AC2050" s="2">
        <f t="shared" ref="AC2050:AC2113" si="195">IF(ISNUMBER(AB2050),AB2050,"")</f>
        <v>3.0207069396972656E-2</v>
      </c>
      <c r="AD2050">
        <v>12.147453002929687</v>
      </c>
      <c r="AE2050">
        <v>18.969126111983257</v>
      </c>
      <c r="AH2050" s="2">
        <f t="shared" ref="AH2050:AH2113" si="196">IF(AND(ISNUMBER(AB2050),ISNUMBER(O2050)),ROUND(O2050*AB2050,3),"")</f>
        <v>0.53400000000000003</v>
      </c>
      <c r="AI2050" s="2">
        <f>IF(ISNUMBER(AH2050),SUMIFS($AH$1:AH2050,$A$1:A2050,A2050,C$1:$C2050,C2050,$G$1:G2050,G2050,$E$1:E2050,E2050),"")</f>
        <v>0.64200000000000002</v>
      </c>
      <c r="AJ2050">
        <f t="shared" ref="AJ2050:AJ2113" si="197">COUNT(K2050:AI2050)</f>
        <v>16</v>
      </c>
    </row>
    <row r="2051" spans="1:36" x14ac:dyDescent="0.25">
      <c r="A2051" s="14" t="s">
        <v>101</v>
      </c>
      <c r="B2051" t="s">
        <v>98</v>
      </c>
      <c r="C2051" t="s">
        <v>105</v>
      </c>
      <c r="D2051" s="13">
        <v>42646</v>
      </c>
      <c r="E2051">
        <v>3</v>
      </c>
      <c r="F2051">
        <v>200</v>
      </c>
      <c r="G2051" s="2" t="s">
        <v>78</v>
      </c>
      <c r="H2051" s="2" t="s">
        <v>11</v>
      </c>
      <c r="I2051">
        <v>2</v>
      </c>
      <c r="J2051" s="2" t="s">
        <v>77</v>
      </c>
      <c r="K2051" s="2">
        <v>180</v>
      </c>
      <c r="L2051" s="2"/>
      <c r="M2051" s="2" t="str">
        <f t="shared" si="192"/>
        <v/>
      </c>
      <c r="N2051">
        <v>444.02076051265749</v>
      </c>
      <c r="O2051" s="2">
        <f t="shared" si="193"/>
        <v>44.402076051265752</v>
      </c>
      <c r="P2051" s="2">
        <f>IF(ISNUMBER(O2051),SUMIFS(O$1:$O2051,A$1:$A2051,A2051,C$1:$C2051,C2051,G$1:$G2051,G2051,E$1:$E2051,E2051),"")</f>
        <v>63.255769700949145</v>
      </c>
      <c r="U2051" t="str">
        <f t="shared" si="194"/>
        <v/>
      </c>
      <c r="V2051">
        <v>23.277685165405273</v>
      </c>
      <c r="W2051">
        <v>14.747922420501709</v>
      </c>
      <c r="X2051">
        <v>76.680992126464844</v>
      </c>
      <c r="Y2051">
        <v>40.730684280395508</v>
      </c>
      <c r="Z2051">
        <v>90.4320068359375</v>
      </c>
      <c r="AA2051">
        <v>17.965023040771484</v>
      </c>
      <c r="AB2051">
        <v>2.8744036865234378E-2</v>
      </c>
      <c r="AC2051" s="2">
        <f t="shared" si="195"/>
        <v>2.8744036865234378E-2</v>
      </c>
      <c r="AD2051">
        <v>12.268958740234375</v>
      </c>
      <c r="AE2051">
        <v>17.483317445185889</v>
      </c>
      <c r="AH2051" s="2">
        <f t="shared" si="196"/>
        <v>1.276</v>
      </c>
      <c r="AI2051" s="2">
        <f>IF(ISNUMBER(AH2051),SUMIFS($AH$1:AH2051,$A$1:A2051,A2051,C$1:$C2051,C2051,$G$1:G2051,G2051,$E$1:E2051,E2051),"")</f>
        <v>1.704</v>
      </c>
      <c r="AJ2051">
        <f t="shared" si="197"/>
        <v>16</v>
      </c>
    </row>
    <row r="2052" spans="1:36" x14ac:dyDescent="0.25">
      <c r="A2052" s="14" t="s">
        <v>100</v>
      </c>
      <c r="B2052" t="s">
        <v>98</v>
      </c>
      <c r="C2052" t="s">
        <v>105</v>
      </c>
      <c r="D2052" s="13">
        <v>42646</v>
      </c>
      <c r="E2052">
        <v>3</v>
      </c>
      <c r="F2052">
        <v>350</v>
      </c>
      <c r="G2052" s="2" t="s">
        <v>78</v>
      </c>
      <c r="H2052" s="2" t="s">
        <v>11</v>
      </c>
      <c r="I2052">
        <v>2</v>
      </c>
      <c r="J2052" s="2" t="s">
        <v>77</v>
      </c>
      <c r="K2052" s="2">
        <v>350</v>
      </c>
      <c r="L2052" s="2"/>
      <c r="M2052" s="2" t="str">
        <f t="shared" si="192"/>
        <v/>
      </c>
      <c r="N2052">
        <v>1290.1887691466848</v>
      </c>
      <c r="O2052" s="2">
        <f t="shared" si="193"/>
        <v>129.01887691466848</v>
      </c>
      <c r="P2052" s="2">
        <f>IF(ISNUMBER(O2052),SUMIFS(O$1:$O2052,A$1:$A2052,A2052,C$1:$C2052,C2052,G$1:$G2052,G2052,E$1:$E2052,E2052),"")</f>
        <v>177.66248133031382</v>
      </c>
      <c r="U2052" t="str">
        <f t="shared" si="194"/>
        <v/>
      </c>
      <c r="V2052">
        <v>24.576939582824707</v>
      </c>
      <c r="W2052">
        <v>16.5333251953125</v>
      </c>
      <c r="X2052">
        <v>76.305320739746094</v>
      </c>
      <c r="Y2052">
        <v>43.38603401184082</v>
      </c>
      <c r="Z2052">
        <v>91.290901184082031</v>
      </c>
      <c r="AA2052">
        <v>18.859371185302734</v>
      </c>
      <c r="AB2052">
        <v>3.0174993896484373E-2</v>
      </c>
      <c r="AC2052" s="2">
        <f t="shared" si="195"/>
        <v>3.0174993896484373E-2</v>
      </c>
      <c r="AD2052">
        <v>12.208851318359375</v>
      </c>
      <c r="AE2052">
        <v>14.783412979805762</v>
      </c>
      <c r="AH2052" s="2">
        <f t="shared" si="196"/>
        <v>3.8929999999999998</v>
      </c>
      <c r="AI2052" s="2">
        <f>IF(ISNUMBER(AH2052),SUMIFS($AH$1:AH2052,$A$1:A2052,A2052,C$1:$C2052,C2052,$G$1:G2052,G2052,$E$1:E2052,E2052),"")</f>
        <v>5.25</v>
      </c>
      <c r="AJ2052">
        <f t="shared" si="197"/>
        <v>16</v>
      </c>
    </row>
    <row r="2053" spans="1:36" x14ac:dyDescent="0.25">
      <c r="A2053" s="14" t="s">
        <v>99</v>
      </c>
      <c r="B2053" t="s">
        <v>98</v>
      </c>
      <c r="C2053" t="s">
        <v>105</v>
      </c>
      <c r="D2053" s="13">
        <v>42646</v>
      </c>
      <c r="E2053">
        <v>3</v>
      </c>
      <c r="F2053">
        <v>500</v>
      </c>
      <c r="G2053" s="2" t="s">
        <v>78</v>
      </c>
      <c r="H2053" s="2" t="s">
        <v>11</v>
      </c>
      <c r="I2053">
        <v>2</v>
      </c>
      <c r="J2053" s="2" t="s">
        <v>77</v>
      </c>
      <c r="K2053" s="2">
        <v>450</v>
      </c>
      <c r="L2053" s="2"/>
      <c r="M2053" s="2" t="str">
        <f t="shared" si="192"/>
        <v/>
      </c>
      <c r="N2053">
        <v>1281.9148231992272</v>
      </c>
      <c r="O2053" s="2">
        <f t="shared" si="193"/>
        <v>128.19148231992273</v>
      </c>
      <c r="P2053" s="2">
        <f>IF(ISNUMBER(O2053),SUMIFS(O$1:$O2053,A$1:$A2053,A2053,C$1:$C2053,C2053,G$1:$G2053,G2053,E$1:$E2053,E2053),"")</f>
        <v>185.61547397657586</v>
      </c>
      <c r="U2053" t="str">
        <f t="shared" si="194"/>
        <v/>
      </c>
      <c r="V2053">
        <v>22.458249092102051</v>
      </c>
      <c r="W2053">
        <v>16.149946689605713</v>
      </c>
      <c r="X2053">
        <v>77.658271789550781</v>
      </c>
      <c r="Y2053">
        <v>40.144079208374023</v>
      </c>
      <c r="Z2053">
        <v>90.729057312011719</v>
      </c>
      <c r="AA2053">
        <v>20.980195999145508</v>
      </c>
      <c r="AB2053">
        <v>3.3568313598632812E-2</v>
      </c>
      <c r="AC2053" s="2">
        <f t="shared" si="195"/>
        <v>3.3568313598632812E-2</v>
      </c>
      <c r="AD2053">
        <v>12.425323486328125</v>
      </c>
      <c r="AE2053">
        <v>14.845704753961636</v>
      </c>
      <c r="AH2053" s="2">
        <f t="shared" si="196"/>
        <v>4.3029999999999999</v>
      </c>
      <c r="AI2053" s="2">
        <f>IF(ISNUMBER(AH2053),SUMIFS($AH$1:AH2053,$A$1:A2053,A2053,C$1:$C2053,C2053,$G$1:G2053,G2053,$E$1:E2053,E2053),"")</f>
        <v>6.0039999999999996</v>
      </c>
      <c r="AJ2053">
        <f t="shared" si="197"/>
        <v>16</v>
      </c>
    </row>
    <row r="2054" spans="1:36" x14ac:dyDescent="0.25">
      <c r="A2054" s="14" t="s">
        <v>104</v>
      </c>
      <c r="B2054" t="s">
        <v>98</v>
      </c>
      <c r="C2054" t="s">
        <v>105</v>
      </c>
      <c r="D2054" s="13">
        <v>42646</v>
      </c>
      <c r="E2054">
        <v>4</v>
      </c>
      <c r="F2054">
        <v>0</v>
      </c>
      <c r="G2054" s="2" t="s">
        <v>78</v>
      </c>
      <c r="H2054" s="2" t="s">
        <v>11</v>
      </c>
      <c r="I2054">
        <v>2</v>
      </c>
      <c r="J2054" s="2" t="s">
        <v>77</v>
      </c>
      <c r="K2054" s="2">
        <v>0</v>
      </c>
      <c r="L2054" s="2"/>
      <c r="M2054" s="2" t="str">
        <f t="shared" si="192"/>
        <v/>
      </c>
      <c r="N2054">
        <v>134.62032114881853</v>
      </c>
      <c r="O2054" s="2">
        <f t="shared" si="193"/>
        <v>13.462032114881854</v>
      </c>
      <c r="P2054" s="2">
        <f>IF(ISNUMBER(O2054),SUMIFS(O$1:$O2054,A$1:$A2054,A2054,C$1:$C2054,C2054,G$1:$G2054,G2054,E$1:$E2054,E2054),"")</f>
        <v>15.930062169118806</v>
      </c>
      <c r="U2054" t="str">
        <f t="shared" si="194"/>
        <v/>
      </c>
      <c r="V2054">
        <v>23.574955940246582</v>
      </c>
      <c r="W2054">
        <v>14.27971363067627</v>
      </c>
      <c r="X2054">
        <v>74.600692749023438</v>
      </c>
      <c r="Y2054">
        <v>41.479513168334961</v>
      </c>
      <c r="Z2054">
        <v>90.580608367919922</v>
      </c>
      <c r="AA2054">
        <v>17.798043251037598</v>
      </c>
      <c r="AB2054">
        <v>2.8476869201660159E-2</v>
      </c>
      <c r="AC2054" s="2">
        <f t="shared" si="195"/>
        <v>2.8476869201660159E-2</v>
      </c>
      <c r="AD2054">
        <v>11.936110839843749</v>
      </c>
      <c r="AE2054">
        <v>19.877531794630237</v>
      </c>
      <c r="AH2054" s="2">
        <f t="shared" si="196"/>
        <v>0.38300000000000001</v>
      </c>
      <c r="AI2054" s="2">
        <f>IF(ISNUMBER(AH2054),SUMIFS($AH$1:AH2054,$A$1:A2054,A2054,C$1:$C2054,C2054,$G$1:G2054,G2054,$E$1:E2054,E2054),"")</f>
        <v>0.433</v>
      </c>
      <c r="AJ2054">
        <f t="shared" si="197"/>
        <v>16</v>
      </c>
    </row>
    <row r="2055" spans="1:36" x14ac:dyDescent="0.25">
      <c r="A2055" s="14" t="s">
        <v>103</v>
      </c>
      <c r="B2055" t="s">
        <v>98</v>
      </c>
      <c r="C2055" t="s">
        <v>105</v>
      </c>
      <c r="D2055" s="13">
        <v>42646</v>
      </c>
      <c r="E2055">
        <v>4</v>
      </c>
      <c r="F2055">
        <v>50</v>
      </c>
      <c r="G2055" s="2" t="s">
        <v>78</v>
      </c>
      <c r="H2055" s="2" t="s">
        <v>11</v>
      </c>
      <c r="I2055">
        <v>2</v>
      </c>
      <c r="J2055" s="2" t="s">
        <v>77</v>
      </c>
      <c r="K2055" s="2">
        <v>45</v>
      </c>
      <c r="L2055" s="2"/>
      <c r="M2055" s="2" t="str">
        <f t="shared" si="192"/>
        <v/>
      </c>
      <c r="N2055">
        <v>243.98995335486188</v>
      </c>
      <c r="O2055" s="2">
        <f t="shared" si="193"/>
        <v>24.398995335486187</v>
      </c>
      <c r="P2055" s="2">
        <f>IF(ISNUMBER(O2055),SUMIFS(O$1:$O2055,A$1:$A2055,A2055,C$1:$C2055,C2055,G$1:$G2055,G2055,E$1:$E2055,E2055),"")</f>
        <v>26.687747924839979</v>
      </c>
      <c r="U2055" t="str">
        <f t="shared" si="194"/>
        <v/>
      </c>
      <c r="V2055">
        <v>23.313714027404785</v>
      </c>
      <c r="W2055">
        <v>14.827350616455078</v>
      </c>
      <c r="X2055">
        <v>75.291698455810547</v>
      </c>
      <c r="Y2055">
        <v>42.733816146850586</v>
      </c>
      <c r="Z2055">
        <v>90.695266723632813</v>
      </c>
      <c r="AA2055">
        <v>18.172625541687012</v>
      </c>
      <c r="AB2055">
        <v>2.9076200866699219E-2</v>
      </c>
      <c r="AC2055" s="2">
        <f t="shared" si="195"/>
        <v>2.9076200866699219E-2</v>
      </c>
      <c r="AD2055">
        <v>12.046671752929688</v>
      </c>
      <c r="AE2055">
        <v>20.129171151776106</v>
      </c>
      <c r="AH2055" s="2">
        <f t="shared" si="196"/>
        <v>0.70899999999999996</v>
      </c>
      <c r="AI2055" s="2">
        <f>IF(ISNUMBER(AH2055),SUMIFS($AH$1:AH2055,$A$1:A2055,A2055,C$1:$C2055,C2055,$G$1:G2055,G2055,$E$1:E2055,E2055),"")</f>
        <v>0.76200000000000001</v>
      </c>
      <c r="AJ2055">
        <f t="shared" si="197"/>
        <v>16</v>
      </c>
    </row>
    <row r="2056" spans="1:36" x14ac:dyDescent="0.25">
      <c r="A2056" s="14" t="s">
        <v>102</v>
      </c>
      <c r="B2056" t="s">
        <v>98</v>
      </c>
      <c r="C2056" t="s">
        <v>105</v>
      </c>
      <c r="D2056" s="13">
        <v>42646</v>
      </c>
      <c r="E2056">
        <v>4</v>
      </c>
      <c r="F2056">
        <v>100</v>
      </c>
      <c r="G2056" s="2" t="s">
        <v>78</v>
      </c>
      <c r="H2056" s="2" t="s">
        <v>11</v>
      </c>
      <c r="I2056">
        <v>2</v>
      </c>
      <c r="J2056" s="2" t="s">
        <v>77</v>
      </c>
      <c r="K2056" s="2">
        <v>90</v>
      </c>
      <c r="L2056" s="2"/>
      <c r="M2056" s="2" t="str">
        <f t="shared" si="192"/>
        <v/>
      </c>
      <c r="N2056">
        <v>335.15390509127462</v>
      </c>
      <c r="O2056" s="2">
        <f t="shared" si="193"/>
        <v>33.515390509127464</v>
      </c>
      <c r="P2056" s="2">
        <f>IF(ISNUMBER(O2056),SUMIFS(O$1:$O2056,A$1:$A2056,A2056,C$1:$C2056,C2056,G$1:$G2056,G2056,E$1:$E2056,E2056),"")</f>
        <v>43.60179313921941</v>
      </c>
      <c r="U2056" t="str">
        <f t="shared" si="194"/>
        <v/>
      </c>
      <c r="V2056">
        <v>21.928548812866211</v>
      </c>
      <c r="W2056">
        <v>15.322760105133057</v>
      </c>
      <c r="X2056">
        <v>76.594791412353516</v>
      </c>
      <c r="Y2056">
        <v>36.814914703369141</v>
      </c>
      <c r="Z2056">
        <v>90.6396484375</v>
      </c>
      <c r="AA2056">
        <v>19.327013969421387</v>
      </c>
      <c r="AB2056">
        <v>3.0923222351074219E-2</v>
      </c>
      <c r="AC2056" s="2">
        <f t="shared" si="195"/>
        <v>3.0923222351074219E-2</v>
      </c>
      <c r="AD2056">
        <v>12.255166625976562</v>
      </c>
      <c r="AE2056">
        <v>19.795027519453406</v>
      </c>
      <c r="AH2056" s="2">
        <f t="shared" si="196"/>
        <v>1.036</v>
      </c>
      <c r="AI2056" s="2">
        <f>IF(ISNUMBER(AH2056),SUMIFS($AH$1:AH2056,$A$1:A2056,A2056,C$1:$C2056,C2056,$G$1:G2056,G2056,$E$1:E2056,E2056),"")</f>
        <v>1.266</v>
      </c>
      <c r="AJ2056">
        <f t="shared" si="197"/>
        <v>16</v>
      </c>
    </row>
    <row r="2057" spans="1:36" x14ac:dyDescent="0.25">
      <c r="A2057" s="14" t="s">
        <v>101</v>
      </c>
      <c r="B2057" t="s">
        <v>98</v>
      </c>
      <c r="C2057" t="s">
        <v>105</v>
      </c>
      <c r="D2057" s="13">
        <v>42646</v>
      </c>
      <c r="E2057">
        <v>4</v>
      </c>
      <c r="F2057">
        <v>200</v>
      </c>
      <c r="G2057" s="2" t="s">
        <v>78</v>
      </c>
      <c r="H2057" s="2" t="s">
        <v>11</v>
      </c>
      <c r="I2057">
        <v>2</v>
      </c>
      <c r="J2057" s="2" t="s">
        <v>77</v>
      </c>
      <c r="K2057" s="2">
        <v>180</v>
      </c>
      <c r="L2057" s="2"/>
      <c r="M2057" s="2" t="str">
        <f t="shared" si="192"/>
        <v/>
      </c>
      <c r="N2057">
        <v>400.69237285014549</v>
      </c>
      <c r="O2057" s="2">
        <f t="shared" si="193"/>
        <v>40.069237285014552</v>
      </c>
      <c r="P2057" s="2">
        <f>IF(ISNUMBER(O2057),SUMIFS(O$1:$O2057,A$1:$A2057,A2057,C$1:$C2057,C2057,G$1:$G2057,G2057,E$1:$E2057,E2057),"")</f>
        <v>66.027281134432201</v>
      </c>
      <c r="U2057" t="str">
        <f t="shared" si="194"/>
        <v/>
      </c>
      <c r="V2057">
        <v>23.751866340637207</v>
      </c>
      <c r="W2057">
        <v>16.083242416381836</v>
      </c>
      <c r="X2057">
        <v>76.321670532226563</v>
      </c>
      <c r="Y2057">
        <v>42.085456848144531</v>
      </c>
      <c r="Z2057">
        <v>90.801467895507813</v>
      </c>
      <c r="AA2057">
        <v>17.460178375244141</v>
      </c>
      <c r="AB2057">
        <v>2.7936285400390625E-2</v>
      </c>
      <c r="AC2057" s="2">
        <f t="shared" si="195"/>
        <v>2.7936285400390625E-2</v>
      </c>
      <c r="AD2057">
        <v>12.21146728515625</v>
      </c>
      <c r="AE2057">
        <v>19.721577726218097</v>
      </c>
      <c r="AH2057" s="2">
        <f t="shared" si="196"/>
        <v>1.119</v>
      </c>
      <c r="AI2057" s="2">
        <f>IF(ISNUMBER(AH2057),SUMIFS($AH$1:AH2057,$A$1:A2057,A2057,C$1:$C2057,C2057,$G$1:G2057,G2057,$E$1:E2057,E2057),"")</f>
        <v>1.7250000000000001</v>
      </c>
      <c r="AJ2057">
        <f t="shared" si="197"/>
        <v>16</v>
      </c>
    </row>
    <row r="2058" spans="1:36" x14ac:dyDescent="0.25">
      <c r="A2058" s="14" t="s">
        <v>100</v>
      </c>
      <c r="B2058" t="s">
        <v>98</v>
      </c>
      <c r="C2058" t="s">
        <v>105</v>
      </c>
      <c r="D2058" s="13">
        <v>42646</v>
      </c>
      <c r="E2058">
        <v>4</v>
      </c>
      <c r="F2058">
        <v>350</v>
      </c>
      <c r="G2058" s="2" t="s">
        <v>78</v>
      </c>
      <c r="H2058" s="2" t="s">
        <v>11</v>
      </c>
      <c r="I2058">
        <v>2</v>
      </c>
      <c r="J2058" s="2" t="s">
        <v>77</v>
      </c>
      <c r="K2058" s="2">
        <v>350</v>
      </c>
      <c r="L2058" s="2"/>
      <c r="M2058" s="2" t="str">
        <f t="shared" si="192"/>
        <v/>
      </c>
      <c r="N2058">
        <v>966.00727523050421</v>
      </c>
      <c r="O2058" s="2">
        <f t="shared" si="193"/>
        <v>96.600727523050423</v>
      </c>
      <c r="P2058" s="2">
        <f>IF(ISNUMBER(O2058),SUMIFS(O$1:$O2058,A$1:$A2058,A2058,C$1:$C2058,C2058,G$1:$G2058,G2058,E$1:$E2058,E2058),"")</f>
        <v>131.1018692303827</v>
      </c>
      <c r="U2058" t="str">
        <f t="shared" si="194"/>
        <v/>
      </c>
      <c r="V2058">
        <v>23.386001586914063</v>
      </c>
      <c r="W2058">
        <v>15.973763465881348</v>
      </c>
      <c r="X2058">
        <v>77.298061370849609</v>
      </c>
      <c r="Y2058">
        <v>42.170129776000977</v>
      </c>
      <c r="Z2058">
        <v>91.190814971923828</v>
      </c>
      <c r="AA2058">
        <v>18.307673454284668</v>
      </c>
      <c r="AB2058">
        <v>2.9292277526855467E-2</v>
      </c>
      <c r="AC2058" s="2">
        <f t="shared" si="195"/>
        <v>2.9292277526855467E-2</v>
      </c>
      <c r="AD2058">
        <v>12.367689819335938</v>
      </c>
      <c r="AE2058">
        <v>17.555324521015891</v>
      </c>
      <c r="AH2058" s="2">
        <f t="shared" si="196"/>
        <v>2.83</v>
      </c>
      <c r="AI2058" s="2">
        <f>IF(ISNUMBER(AH2058),SUMIFS($AH$1:AH2058,$A$1:A2058,A2058,C$1:$C2058,C2058,$G$1:G2058,G2058,$E$1:E2058,E2058),"")</f>
        <v>3.6840000000000002</v>
      </c>
      <c r="AJ2058">
        <f t="shared" si="197"/>
        <v>16</v>
      </c>
    </row>
    <row r="2059" spans="1:36" x14ac:dyDescent="0.25">
      <c r="A2059" s="14" t="s">
        <v>99</v>
      </c>
      <c r="B2059" t="s">
        <v>98</v>
      </c>
      <c r="C2059" t="s">
        <v>105</v>
      </c>
      <c r="D2059" s="13">
        <v>42646</v>
      </c>
      <c r="E2059">
        <v>4</v>
      </c>
      <c r="F2059">
        <v>500</v>
      </c>
      <c r="G2059" s="2" t="s">
        <v>78</v>
      </c>
      <c r="H2059" s="2" t="s">
        <v>11</v>
      </c>
      <c r="I2059">
        <v>2</v>
      </c>
      <c r="J2059" s="2" t="s">
        <v>77</v>
      </c>
      <c r="K2059" s="2">
        <v>450</v>
      </c>
      <c r="L2059" s="2"/>
      <c r="M2059" s="2" t="str">
        <f t="shared" si="192"/>
        <v/>
      </c>
      <c r="N2059">
        <v>1070.8994708994708</v>
      </c>
      <c r="O2059" s="2">
        <f t="shared" si="193"/>
        <v>107.08994708994707</v>
      </c>
      <c r="P2059" s="2">
        <f>IF(ISNUMBER(O2059),SUMIFS(O$1:$O2059,A$1:$A2059,A2059,C$1:$C2059,C2059,G$1:$G2059,G2059,E$1:$E2059,E2059),"")</f>
        <v>153.37750342278264</v>
      </c>
      <c r="U2059" t="str">
        <f t="shared" si="194"/>
        <v/>
      </c>
      <c r="V2059">
        <v>23.380874633789063</v>
      </c>
      <c r="W2059">
        <v>15.795576095581055</v>
      </c>
      <c r="X2059">
        <v>77.407413482666016</v>
      </c>
      <c r="Y2059">
        <v>41.972490310668945</v>
      </c>
      <c r="Z2059">
        <v>91.279712677001953</v>
      </c>
      <c r="AA2059">
        <v>21.826444625854492</v>
      </c>
      <c r="AB2059">
        <v>3.4922311401367187E-2</v>
      </c>
      <c r="AC2059" s="2">
        <f t="shared" si="195"/>
        <v>3.4922311401367187E-2</v>
      </c>
      <c r="AD2059">
        <v>12.385186157226563</v>
      </c>
      <c r="AE2059">
        <v>17.816901408450704</v>
      </c>
      <c r="AH2059" s="2">
        <f t="shared" si="196"/>
        <v>3.74</v>
      </c>
      <c r="AI2059" s="2">
        <f>IF(ISNUMBER(AH2059),SUMIFS($AH$1:AH2059,$A$1:A2059,A2059,C$1:$C2059,C2059,$G$1:G2059,G2059,$E$1:E2059,E2059),"")</f>
        <v>5.1050000000000004</v>
      </c>
      <c r="AJ2059">
        <f t="shared" si="197"/>
        <v>16</v>
      </c>
    </row>
    <row r="2060" spans="1:36" x14ac:dyDescent="0.25">
      <c r="A2060" s="14" t="s">
        <v>104</v>
      </c>
      <c r="B2060" t="s">
        <v>98</v>
      </c>
      <c r="C2060" t="s">
        <v>105</v>
      </c>
      <c r="D2060" s="13">
        <v>42663</v>
      </c>
      <c r="E2060">
        <v>1</v>
      </c>
      <c r="F2060">
        <v>0</v>
      </c>
      <c r="G2060" s="2" t="s">
        <v>78</v>
      </c>
      <c r="H2060" s="2" t="s">
        <v>11</v>
      </c>
      <c r="I2060">
        <v>9</v>
      </c>
      <c r="J2060" s="2" t="s">
        <v>88</v>
      </c>
      <c r="K2060" s="2">
        <v>0</v>
      </c>
      <c r="L2060" s="2">
        <v>1153.25</v>
      </c>
      <c r="M2060" s="2">
        <f t="shared" si="192"/>
        <v>115.325</v>
      </c>
      <c r="O2060" s="2" t="str">
        <f t="shared" si="193"/>
        <v/>
      </c>
      <c r="P2060" s="2" t="str">
        <f>IF(ISNUMBER(O2060),SUMIFS(O$1:$O2060,A$1:$A2060,A2060,C$1:$C2060,C2060,G$1:$G2060,G2060,E$1:$E2060,E2060),"")</f>
        <v/>
      </c>
      <c r="U2060" t="str">
        <f t="shared" si="194"/>
        <v/>
      </c>
      <c r="V2060">
        <v>14.835062503814697</v>
      </c>
      <c r="W2060">
        <v>15.846051692962646</v>
      </c>
      <c r="X2060">
        <v>83.964424133300781</v>
      </c>
      <c r="Y2060">
        <v>16.919441223144531</v>
      </c>
      <c r="Z2060">
        <v>89.729240417480469</v>
      </c>
      <c r="AA2060">
        <v>32.909257888793945</v>
      </c>
      <c r="AB2060">
        <v>5.2654812622070314E-2</v>
      </c>
      <c r="AC2060" s="2">
        <f t="shared" si="195"/>
        <v>5.2654812622070314E-2</v>
      </c>
      <c r="AD2060">
        <v>13.434307861328126</v>
      </c>
      <c r="AE2060">
        <v>24.433137758220269</v>
      </c>
      <c r="AH2060" s="2" t="str">
        <f t="shared" si="196"/>
        <v/>
      </c>
      <c r="AI2060" s="2" t="str">
        <f>IF(ISNUMBER(AH2060),SUMIFS($AH$1:AH2060,$A$1:A2060,A2060,C$1:$C2060,C2060,$G$1:G2060,G2060,$E$1:E2060,E2060),"")</f>
        <v/>
      </c>
      <c r="AJ2060">
        <f t="shared" si="197"/>
        <v>13</v>
      </c>
    </row>
    <row r="2061" spans="1:36" x14ac:dyDescent="0.25">
      <c r="A2061" s="14" t="s">
        <v>103</v>
      </c>
      <c r="B2061" t="s">
        <v>98</v>
      </c>
      <c r="C2061" t="s">
        <v>105</v>
      </c>
      <c r="D2061" s="13">
        <v>42663</v>
      </c>
      <c r="E2061">
        <v>1</v>
      </c>
      <c r="F2061">
        <v>50</v>
      </c>
      <c r="G2061" s="2" t="s">
        <v>78</v>
      </c>
      <c r="H2061" s="2" t="s">
        <v>11</v>
      </c>
      <c r="I2061">
        <v>9</v>
      </c>
      <c r="J2061" s="2" t="s">
        <v>88</v>
      </c>
      <c r="K2061" s="2">
        <v>45</v>
      </c>
      <c r="L2061" s="2">
        <v>1264.75</v>
      </c>
      <c r="M2061" s="2">
        <f t="shared" si="192"/>
        <v>126.47499999999999</v>
      </c>
      <c r="O2061" s="2" t="str">
        <f t="shared" si="193"/>
        <v/>
      </c>
      <c r="P2061" s="2" t="str">
        <f>IF(ISNUMBER(O2061),SUMIFS(O$1:$O2061,A$1:$A2061,A2061,C$1:$C2061,C2061,G$1:$G2061,G2061,E$1:$E2061,E2061),"")</f>
        <v/>
      </c>
      <c r="U2061" t="str">
        <f t="shared" si="194"/>
        <v/>
      </c>
      <c r="V2061">
        <v>14.910775184631348</v>
      </c>
      <c r="W2061">
        <v>17.510835647583008</v>
      </c>
      <c r="X2061">
        <v>84.389293670654297</v>
      </c>
      <c r="Y2061">
        <v>18.595210075378418</v>
      </c>
      <c r="Z2061">
        <v>90.295982360839844</v>
      </c>
      <c r="AA2061">
        <v>31.985013961791992</v>
      </c>
      <c r="AB2061">
        <v>5.1176022338867186E-2</v>
      </c>
      <c r="AC2061" s="2">
        <f t="shared" si="195"/>
        <v>5.1176022338867186E-2</v>
      </c>
      <c r="AD2061">
        <v>13.502286987304688</v>
      </c>
      <c r="AE2061">
        <v>22.134238597109519</v>
      </c>
      <c r="AH2061" s="2" t="str">
        <f t="shared" si="196"/>
        <v/>
      </c>
      <c r="AI2061" s="2" t="str">
        <f>IF(ISNUMBER(AH2061),SUMIFS($AH$1:AH2061,$A$1:A2061,A2061,C$1:$C2061,C2061,$G$1:G2061,G2061,$E$1:E2061,E2061),"")</f>
        <v/>
      </c>
      <c r="AJ2061">
        <f t="shared" si="197"/>
        <v>13</v>
      </c>
    </row>
    <row r="2062" spans="1:36" x14ac:dyDescent="0.25">
      <c r="A2062" s="14" t="s">
        <v>102</v>
      </c>
      <c r="B2062" t="s">
        <v>98</v>
      </c>
      <c r="C2062" t="s">
        <v>105</v>
      </c>
      <c r="D2062" s="13">
        <v>42663</v>
      </c>
      <c r="E2062">
        <v>1</v>
      </c>
      <c r="F2062">
        <v>100</v>
      </c>
      <c r="G2062" s="2" t="s">
        <v>78</v>
      </c>
      <c r="H2062" s="2" t="s">
        <v>11</v>
      </c>
      <c r="I2062">
        <v>9</v>
      </c>
      <c r="J2062" s="2" t="s">
        <v>88</v>
      </c>
      <c r="K2062" s="2">
        <v>78</v>
      </c>
      <c r="L2062" s="2">
        <v>1300.5</v>
      </c>
      <c r="M2062" s="2">
        <f t="shared" si="192"/>
        <v>130.05000000000001</v>
      </c>
      <c r="O2062" s="2" t="str">
        <f t="shared" si="193"/>
        <v/>
      </c>
      <c r="P2062" s="2" t="str">
        <f>IF(ISNUMBER(O2062),SUMIFS(O$1:$O2062,A$1:$A2062,A2062,C$1:$C2062,C2062,G$1:$G2062,G2062,E$1:$E2062,E2062),"")</f>
        <v/>
      </c>
      <c r="U2062" t="str">
        <f t="shared" si="194"/>
        <v/>
      </c>
      <c r="V2062">
        <v>15.4559006690979</v>
      </c>
      <c r="W2062">
        <v>17.848682403564453</v>
      </c>
      <c r="X2062">
        <v>83.113140106201172</v>
      </c>
      <c r="Y2062">
        <v>17.159244537353516</v>
      </c>
      <c r="Z2062">
        <v>89.821311950683594</v>
      </c>
      <c r="AA2062">
        <v>30.939875602722168</v>
      </c>
      <c r="AB2062">
        <v>4.9503800964355464E-2</v>
      </c>
      <c r="AC2062" s="2">
        <f t="shared" si="195"/>
        <v>4.9503800964355464E-2</v>
      </c>
      <c r="AD2062">
        <v>13.298102416992188</v>
      </c>
      <c r="AE2062">
        <v>22.790088620234656</v>
      </c>
      <c r="AH2062" s="2" t="str">
        <f t="shared" si="196"/>
        <v/>
      </c>
      <c r="AI2062" s="2" t="str">
        <f>IF(ISNUMBER(AH2062),SUMIFS($AH$1:AH2062,$A$1:A2062,A2062,C$1:$C2062,C2062,$G$1:G2062,G2062,$E$1:E2062,E2062),"")</f>
        <v/>
      </c>
      <c r="AJ2062">
        <f t="shared" si="197"/>
        <v>13</v>
      </c>
    </row>
    <row r="2063" spans="1:36" x14ac:dyDescent="0.25">
      <c r="A2063" s="14" t="s">
        <v>101</v>
      </c>
      <c r="B2063" t="s">
        <v>98</v>
      </c>
      <c r="C2063" t="s">
        <v>105</v>
      </c>
      <c r="D2063" s="13">
        <v>42663</v>
      </c>
      <c r="E2063">
        <v>1</v>
      </c>
      <c r="F2063">
        <v>200</v>
      </c>
      <c r="G2063" s="2" t="s">
        <v>78</v>
      </c>
      <c r="H2063" s="2" t="s">
        <v>11</v>
      </c>
      <c r="I2063">
        <v>9</v>
      </c>
      <c r="J2063" s="2" t="s">
        <v>88</v>
      </c>
      <c r="K2063" s="2">
        <v>156</v>
      </c>
      <c r="L2063" s="2">
        <v>1259.25</v>
      </c>
      <c r="M2063" s="2">
        <f t="shared" si="192"/>
        <v>125.925</v>
      </c>
      <c r="O2063" s="2" t="str">
        <f t="shared" si="193"/>
        <v/>
      </c>
      <c r="P2063" s="2" t="str">
        <f>IF(ISNUMBER(O2063),SUMIFS(O$1:$O2063,A$1:$A2063,A2063,C$1:$C2063,C2063,G$1:$G2063,G2063,E$1:$E2063,E2063),"")</f>
        <v/>
      </c>
      <c r="U2063" t="str">
        <f t="shared" si="194"/>
        <v/>
      </c>
      <c r="V2063">
        <v>15.502001285552979</v>
      </c>
      <c r="W2063">
        <v>17.052850723266602</v>
      </c>
      <c r="X2063">
        <v>83.106922149658203</v>
      </c>
      <c r="Y2063">
        <v>17.908267021179199</v>
      </c>
      <c r="Z2063">
        <v>89.956348419189453</v>
      </c>
      <c r="AA2063">
        <v>31.16719913482666</v>
      </c>
      <c r="AB2063">
        <v>4.986751861572266E-2</v>
      </c>
      <c r="AC2063" s="2">
        <f t="shared" si="195"/>
        <v>4.986751861572266E-2</v>
      </c>
      <c r="AD2063">
        <v>13.297107543945312</v>
      </c>
      <c r="AE2063">
        <v>21.425595370132498</v>
      </c>
      <c r="AH2063" s="2" t="str">
        <f t="shared" si="196"/>
        <v/>
      </c>
      <c r="AI2063" s="2" t="str">
        <f>IF(ISNUMBER(AH2063),SUMIFS($AH$1:AH2063,$A$1:A2063,A2063,C$1:$C2063,C2063,$G$1:G2063,G2063,$E$1:E2063,E2063),"")</f>
        <v/>
      </c>
      <c r="AJ2063">
        <f t="shared" si="197"/>
        <v>13</v>
      </c>
    </row>
    <row r="2064" spans="1:36" x14ac:dyDescent="0.25">
      <c r="A2064" s="14" t="s">
        <v>100</v>
      </c>
      <c r="B2064" t="s">
        <v>98</v>
      </c>
      <c r="C2064" t="s">
        <v>105</v>
      </c>
      <c r="D2064" s="13">
        <v>42663</v>
      </c>
      <c r="E2064">
        <v>1</v>
      </c>
      <c r="F2064">
        <v>350</v>
      </c>
      <c r="G2064" s="2" t="s">
        <v>78</v>
      </c>
      <c r="H2064" s="2" t="s">
        <v>11</v>
      </c>
      <c r="I2064">
        <v>9</v>
      </c>
      <c r="J2064" s="2" t="s">
        <v>88</v>
      </c>
      <c r="K2064" s="2">
        <v>272</v>
      </c>
      <c r="L2064" s="2">
        <v>1732.5</v>
      </c>
      <c r="M2064" s="2">
        <f t="shared" si="192"/>
        <v>173.25</v>
      </c>
      <c r="O2064" s="2" t="str">
        <f t="shared" si="193"/>
        <v/>
      </c>
      <c r="P2064" s="2" t="str">
        <f>IF(ISNUMBER(O2064),SUMIFS(O$1:$O2064,A$1:$A2064,A2064,C$1:$C2064,C2064,G$1:$G2064,G2064,E$1:$E2064,E2064),"")</f>
        <v/>
      </c>
      <c r="U2064" t="str">
        <f t="shared" si="194"/>
        <v/>
      </c>
      <c r="V2064">
        <v>14.938158512115479</v>
      </c>
      <c r="W2064">
        <v>18.7174072265625</v>
      </c>
      <c r="X2064">
        <v>84.384288787841797</v>
      </c>
      <c r="Y2064">
        <v>17.355823516845703</v>
      </c>
      <c r="Z2064">
        <v>90.530548095703125</v>
      </c>
      <c r="AA2064">
        <v>30.773355484008789</v>
      </c>
      <c r="AB2064">
        <v>4.9237368774414064E-2</v>
      </c>
      <c r="AC2064" s="2">
        <f t="shared" si="195"/>
        <v>4.9237368774414064E-2</v>
      </c>
      <c r="AD2064">
        <v>13.501486206054688</v>
      </c>
      <c r="AE2064">
        <v>16.830153293656728</v>
      </c>
      <c r="AH2064" s="2" t="str">
        <f t="shared" si="196"/>
        <v/>
      </c>
      <c r="AI2064" s="2" t="str">
        <f>IF(ISNUMBER(AH2064),SUMIFS($AH$1:AH2064,$A$1:A2064,A2064,C$1:$C2064,C2064,$G$1:G2064,G2064,$E$1:E2064,E2064),"")</f>
        <v/>
      </c>
      <c r="AJ2064">
        <f t="shared" si="197"/>
        <v>13</v>
      </c>
    </row>
    <row r="2065" spans="1:36" x14ac:dyDescent="0.25">
      <c r="A2065" s="14" t="s">
        <v>99</v>
      </c>
      <c r="B2065" t="s">
        <v>98</v>
      </c>
      <c r="C2065" t="s">
        <v>105</v>
      </c>
      <c r="D2065" s="13">
        <v>42663</v>
      </c>
      <c r="E2065">
        <v>1</v>
      </c>
      <c r="F2065">
        <v>500</v>
      </c>
      <c r="G2065" s="2" t="s">
        <v>78</v>
      </c>
      <c r="H2065" s="2" t="s">
        <v>11</v>
      </c>
      <c r="I2065">
        <v>9</v>
      </c>
      <c r="J2065" s="2" t="s">
        <v>88</v>
      </c>
      <c r="K2065" s="2">
        <v>389</v>
      </c>
      <c r="L2065" s="2">
        <v>1813.5</v>
      </c>
      <c r="M2065" s="2">
        <f t="shared" si="192"/>
        <v>181.35</v>
      </c>
      <c r="O2065" s="2" t="str">
        <f t="shared" si="193"/>
        <v/>
      </c>
      <c r="P2065" s="2" t="str">
        <f>IF(ISNUMBER(O2065),SUMIFS(O$1:$O2065,A$1:$A2065,A2065,C$1:$C2065,C2065,G$1:$G2065,G2065,E$1:$E2065,E2065),"")</f>
        <v/>
      </c>
      <c r="U2065" t="str">
        <f t="shared" si="194"/>
        <v/>
      </c>
      <c r="V2065">
        <v>16.225015640258789</v>
      </c>
      <c r="W2065">
        <v>18.526528358459473</v>
      </c>
      <c r="X2065">
        <v>82.676471710205078</v>
      </c>
      <c r="Y2065">
        <v>18.372425079345703</v>
      </c>
      <c r="Z2065">
        <v>90.204818725585938</v>
      </c>
      <c r="AA2065">
        <v>30.377999305725098</v>
      </c>
      <c r="AB2065">
        <v>4.8604798889160153E-2</v>
      </c>
      <c r="AC2065" s="2">
        <f t="shared" si="195"/>
        <v>4.8604798889160153E-2</v>
      </c>
      <c r="AD2065">
        <v>13.228235473632813</v>
      </c>
      <c r="AE2065">
        <v>16.702604915200741</v>
      </c>
      <c r="AH2065" s="2" t="str">
        <f t="shared" si="196"/>
        <v/>
      </c>
      <c r="AI2065" s="2" t="str">
        <f>IF(ISNUMBER(AH2065),SUMIFS($AH$1:AH2065,$A$1:A2065,A2065,C$1:$C2065,C2065,$G$1:G2065,G2065,$E$1:E2065,E2065),"")</f>
        <v/>
      </c>
      <c r="AJ2065">
        <f t="shared" si="197"/>
        <v>13</v>
      </c>
    </row>
    <row r="2066" spans="1:36" x14ac:dyDescent="0.25">
      <c r="A2066" s="14" t="s">
        <v>104</v>
      </c>
      <c r="B2066" t="s">
        <v>98</v>
      </c>
      <c r="C2066" t="s">
        <v>105</v>
      </c>
      <c r="D2066" s="13">
        <v>42663</v>
      </c>
      <c r="E2066">
        <v>2</v>
      </c>
      <c r="F2066">
        <v>0</v>
      </c>
      <c r="G2066" s="2" t="s">
        <v>78</v>
      </c>
      <c r="H2066" s="2" t="s">
        <v>11</v>
      </c>
      <c r="I2066">
        <v>9</v>
      </c>
      <c r="J2066" s="2" t="s">
        <v>88</v>
      </c>
      <c r="K2066" s="2">
        <v>0</v>
      </c>
      <c r="L2066" s="2">
        <v>1128</v>
      </c>
      <c r="M2066" s="2">
        <f t="shared" si="192"/>
        <v>112.8</v>
      </c>
      <c r="O2066" s="2" t="str">
        <f t="shared" si="193"/>
        <v/>
      </c>
      <c r="P2066" s="2" t="str">
        <f>IF(ISNUMBER(O2066),SUMIFS(O$1:$O2066,A$1:$A2066,A2066,C$1:$C2066,C2066,G$1:$G2066,G2066,E$1:$E2066,E2066),"")</f>
        <v/>
      </c>
      <c r="U2066" t="str">
        <f t="shared" si="194"/>
        <v/>
      </c>
      <c r="V2066">
        <v>14.964138507843018</v>
      </c>
      <c r="W2066">
        <v>17.557985305786133</v>
      </c>
      <c r="X2066">
        <v>84.738990783691406</v>
      </c>
      <c r="Y2066">
        <v>15.643122673034668</v>
      </c>
      <c r="Z2066">
        <v>90.549110412597656</v>
      </c>
      <c r="AA2066">
        <v>32.004496574401855</v>
      </c>
      <c r="AB2066">
        <v>5.1207194519042966E-2</v>
      </c>
      <c r="AC2066" s="2">
        <f t="shared" si="195"/>
        <v>5.1207194519042966E-2</v>
      </c>
      <c r="AD2066">
        <v>13.558238525390625</v>
      </c>
      <c r="AE2066">
        <v>15.413971382148722</v>
      </c>
      <c r="AH2066" s="2" t="str">
        <f t="shared" si="196"/>
        <v/>
      </c>
      <c r="AI2066" s="2" t="str">
        <f>IF(ISNUMBER(AH2066),SUMIFS($AH$1:AH2066,$A$1:A2066,A2066,C$1:$C2066,C2066,$G$1:G2066,G2066,$E$1:E2066,E2066),"")</f>
        <v/>
      </c>
      <c r="AJ2066">
        <f t="shared" si="197"/>
        <v>13</v>
      </c>
    </row>
    <row r="2067" spans="1:36" x14ac:dyDescent="0.25">
      <c r="A2067" s="14" t="s">
        <v>103</v>
      </c>
      <c r="B2067" t="s">
        <v>98</v>
      </c>
      <c r="C2067" t="s">
        <v>105</v>
      </c>
      <c r="D2067" s="13">
        <v>42663</v>
      </c>
      <c r="E2067">
        <v>2</v>
      </c>
      <c r="F2067">
        <v>50</v>
      </c>
      <c r="G2067" s="2" t="s">
        <v>78</v>
      </c>
      <c r="H2067" s="2" t="s">
        <v>11</v>
      </c>
      <c r="I2067">
        <v>9</v>
      </c>
      <c r="J2067" s="2" t="s">
        <v>88</v>
      </c>
      <c r="K2067" s="2">
        <v>45</v>
      </c>
      <c r="L2067" s="2">
        <v>1264.75</v>
      </c>
      <c r="M2067" s="2">
        <f t="shared" si="192"/>
        <v>126.47499999999999</v>
      </c>
      <c r="O2067" s="2" t="str">
        <f t="shared" si="193"/>
        <v/>
      </c>
      <c r="P2067" s="2" t="str">
        <f>IF(ISNUMBER(O2067),SUMIFS(O$1:$O2067,A$1:$A2067,A2067,C$1:$C2067,C2067,G$1:$G2067,G2067,E$1:$E2067,E2067),"")</f>
        <v/>
      </c>
      <c r="U2067" t="str">
        <f t="shared" si="194"/>
        <v/>
      </c>
      <c r="V2067">
        <v>15.52588415145874</v>
      </c>
      <c r="W2067">
        <v>18.098628044128418</v>
      </c>
      <c r="X2067">
        <v>83.863254547119141</v>
      </c>
      <c r="Y2067">
        <v>18.452143669128418</v>
      </c>
      <c r="Z2067">
        <v>90.188808441162109</v>
      </c>
      <c r="AA2067">
        <v>31.115408897399902</v>
      </c>
      <c r="AB2067">
        <v>4.9784654235839845E-2</v>
      </c>
      <c r="AC2067" s="2">
        <f t="shared" si="195"/>
        <v>4.9784654235839845E-2</v>
      </c>
      <c r="AD2067">
        <v>13.418120727539062</v>
      </c>
      <c r="AE2067">
        <v>17.85759165464636</v>
      </c>
      <c r="AH2067" s="2" t="str">
        <f t="shared" si="196"/>
        <v/>
      </c>
      <c r="AI2067" s="2" t="str">
        <f>IF(ISNUMBER(AH2067),SUMIFS($AH$1:AH2067,$A$1:A2067,A2067,C$1:$C2067,C2067,$G$1:G2067,G2067,$E$1:E2067,E2067),"")</f>
        <v/>
      </c>
      <c r="AJ2067">
        <f t="shared" si="197"/>
        <v>13</v>
      </c>
    </row>
    <row r="2068" spans="1:36" x14ac:dyDescent="0.25">
      <c r="A2068" s="14" t="s">
        <v>102</v>
      </c>
      <c r="B2068" t="s">
        <v>98</v>
      </c>
      <c r="C2068" t="s">
        <v>105</v>
      </c>
      <c r="D2068" s="13">
        <v>42663</v>
      </c>
      <c r="E2068">
        <v>2</v>
      </c>
      <c r="F2068">
        <v>100</v>
      </c>
      <c r="G2068" s="2" t="s">
        <v>78</v>
      </c>
      <c r="H2068" s="2" t="s">
        <v>11</v>
      </c>
      <c r="I2068">
        <v>9</v>
      </c>
      <c r="J2068" s="2" t="s">
        <v>88</v>
      </c>
      <c r="K2068" s="2">
        <v>78</v>
      </c>
      <c r="L2068" s="2">
        <v>1197.75</v>
      </c>
      <c r="M2068" s="2">
        <f t="shared" si="192"/>
        <v>119.77500000000001</v>
      </c>
      <c r="O2068" s="2" t="str">
        <f t="shared" si="193"/>
        <v/>
      </c>
      <c r="P2068" s="2" t="str">
        <f>IF(ISNUMBER(O2068),SUMIFS(O$1:$O2068,A$1:$A2068,A2068,C$1:$C2068,C2068,G$1:$G2068,G2068,E$1:$E2068,E2068),"")</f>
        <v/>
      </c>
      <c r="U2068" t="str">
        <f t="shared" si="194"/>
        <v/>
      </c>
      <c r="V2068">
        <v>14.612033843994141</v>
      </c>
      <c r="W2068">
        <v>17.149813652038574</v>
      </c>
      <c r="X2068">
        <v>84.478130340576172</v>
      </c>
      <c r="Y2068">
        <v>15.210285186767578</v>
      </c>
      <c r="Z2068">
        <v>90.031055450439453</v>
      </c>
      <c r="AA2068">
        <v>32.089262008666992</v>
      </c>
      <c r="AB2068">
        <v>5.1342819213867186E-2</v>
      </c>
      <c r="AC2068" s="2">
        <f t="shared" si="195"/>
        <v>5.1342819213867186E-2</v>
      </c>
      <c r="AD2068">
        <v>13.516500854492188</v>
      </c>
      <c r="AE2068">
        <v>16.722373261528901</v>
      </c>
      <c r="AH2068" s="2" t="str">
        <f t="shared" si="196"/>
        <v/>
      </c>
      <c r="AI2068" s="2" t="str">
        <f>IF(ISNUMBER(AH2068),SUMIFS($AH$1:AH2068,$A$1:A2068,A2068,C$1:$C2068,C2068,$G$1:G2068,G2068,$E$1:E2068,E2068),"")</f>
        <v/>
      </c>
      <c r="AJ2068">
        <f t="shared" si="197"/>
        <v>13</v>
      </c>
    </row>
    <row r="2069" spans="1:36" x14ac:dyDescent="0.25">
      <c r="A2069" s="14" t="s">
        <v>101</v>
      </c>
      <c r="B2069" t="s">
        <v>98</v>
      </c>
      <c r="C2069" t="s">
        <v>105</v>
      </c>
      <c r="D2069" s="13">
        <v>42663</v>
      </c>
      <c r="E2069">
        <v>2</v>
      </c>
      <c r="F2069">
        <v>200</v>
      </c>
      <c r="G2069" s="2" t="s">
        <v>78</v>
      </c>
      <c r="H2069" s="2" t="s">
        <v>11</v>
      </c>
      <c r="I2069">
        <v>9</v>
      </c>
      <c r="J2069" s="2" t="s">
        <v>88</v>
      </c>
      <c r="K2069" s="2">
        <v>156</v>
      </c>
      <c r="L2069" s="2">
        <v>1313.5</v>
      </c>
      <c r="M2069" s="2">
        <f t="shared" si="192"/>
        <v>131.35</v>
      </c>
      <c r="O2069" s="2" t="str">
        <f t="shared" si="193"/>
        <v/>
      </c>
      <c r="P2069" s="2" t="str">
        <f>IF(ISNUMBER(O2069),SUMIFS(O$1:$O2069,A$1:$A2069,A2069,C$1:$C2069,C2069,G$1:$G2069,G2069,E$1:$E2069,E2069),"")</f>
        <v/>
      </c>
      <c r="U2069" t="str">
        <f t="shared" si="194"/>
        <v/>
      </c>
      <c r="V2069">
        <v>15.032937526702881</v>
      </c>
      <c r="W2069">
        <v>16.440773963928223</v>
      </c>
      <c r="X2069">
        <v>83.2596435546875</v>
      </c>
      <c r="Y2069">
        <v>17.000725746154785</v>
      </c>
      <c r="Z2069">
        <v>89.630928039550781</v>
      </c>
      <c r="AA2069">
        <v>32.040857315063477</v>
      </c>
      <c r="AB2069">
        <v>5.1265371704101559E-2</v>
      </c>
      <c r="AC2069" s="2">
        <f t="shared" si="195"/>
        <v>5.1265371704101559E-2</v>
      </c>
      <c r="AD2069">
        <v>13.32154296875</v>
      </c>
      <c r="AE2069">
        <v>17.456786197088142</v>
      </c>
      <c r="AH2069" s="2" t="str">
        <f t="shared" si="196"/>
        <v/>
      </c>
      <c r="AI2069" s="2" t="str">
        <f>IF(ISNUMBER(AH2069),SUMIFS($AH$1:AH2069,$A$1:A2069,A2069,C$1:$C2069,C2069,$G$1:G2069,G2069,$E$1:E2069,E2069),"")</f>
        <v/>
      </c>
      <c r="AJ2069">
        <f t="shared" si="197"/>
        <v>13</v>
      </c>
    </row>
    <row r="2070" spans="1:36" x14ac:dyDescent="0.25">
      <c r="A2070" s="14" t="s">
        <v>100</v>
      </c>
      <c r="B2070" t="s">
        <v>98</v>
      </c>
      <c r="C2070" t="s">
        <v>105</v>
      </c>
      <c r="D2070" s="13">
        <v>42663</v>
      </c>
      <c r="E2070">
        <v>2</v>
      </c>
      <c r="F2070">
        <v>350</v>
      </c>
      <c r="G2070" s="2" t="s">
        <v>78</v>
      </c>
      <c r="H2070" s="2" t="s">
        <v>11</v>
      </c>
      <c r="I2070">
        <v>9</v>
      </c>
      <c r="J2070" s="2" t="s">
        <v>88</v>
      </c>
      <c r="K2070" s="2">
        <v>272</v>
      </c>
      <c r="L2070" s="2">
        <v>1413.5</v>
      </c>
      <c r="M2070" s="2">
        <f t="shared" si="192"/>
        <v>141.35</v>
      </c>
      <c r="O2070" s="2" t="str">
        <f t="shared" si="193"/>
        <v/>
      </c>
      <c r="P2070" s="2" t="str">
        <f>IF(ISNUMBER(O2070),SUMIFS(O$1:$O2070,A$1:$A2070,A2070,C$1:$C2070,C2070,G$1:$G2070,G2070,E$1:$E2070,E2070),"")</f>
        <v/>
      </c>
      <c r="U2070" t="str">
        <f t="shared" si="194"/>
        <v/>
      </c>
      <c r="V2070">
        <v>15.943873405456543</v>
      </c>
      <c r="W2070">
        <v>18.125137329101563</v>
      </c>
      <c r="X2070">
        <v>83.586906433105469</v>
      </c>
      <c r="Y2070">
        <v>17.683134078979492</v>
      </c>
      <c r="Z2070">
        <v>90.44598388671875</v>
      </c>
      <c r="AA2070">
        <v>30.825372695922852</v>
      </c>
      <c r="AB2070">
        <v>4.9320596313476565E-2</v>
      </c>
      <c r="AC2070" s="2">
        <f t="shared" si="195"/>
        <v>4.9320596313476565E-2</v>
      </c>
      <c r="AD2070">
        <v>13.373905029296875</v>
      </c>
      <c r="AE2070">
        <v>15.648131866473763</v>
      </c>
      <c r="AH2070" s="2" t="str">
        <f t="shared" si="196"/>
        <v/>
      </c>
      <c r="AI2070" s="2" t="str">
        <f>IF(ISNUMBER(AH2070),SUMIFS($AH$1:AH2070,$A$1:A2070,A2070,C$1:$C2070,C2070,$G$1:G2070,G2070,$E$1:E2070,E2070),"")</f>
        <v/>
      </c>
      <c r="AJ2070">
        <f t="shared" si="197"/>
        <v>13</v>
      </c>
    </row>
    <row r="2071" spans="1:36" x14ac:dyDescent="0.25">
      <c r="A2071" s="14" t="s">
        <v>99</v>
      </c>
      <c r="B2071" t="s">
        <v>98</v>
      </c>
      <c r="C2071" t="s">
        <v>105</v>
      </c>
      <c r="D2071" s="13">
        <v>42663</v>
      </c>
      <c r="E2071">
        <v>2</v>
      </c>
      <c r="F2071">
        <v>500</v>
      </c>
      <c r="G2071" s="2" t="s">
        <v>78</v>
      </c>
      <c r="H2071" s="2" t="s">
        <v>11</v>
      </c>
      <c r="I2071">
        <v>9</v>
      </c>
      <c r="J2071" s="2" t="s">
        <v>88</v>
      </c>
      <c r="K2071" s="2">
        <v>389</v>
      </c>
      <c r="L2071" s="2">
        <v>1726.25</v>
      </c>
      <c r="M2071" s="2">
        <f t="shared" si="192"/>
        <v>172.625</v>
      </c>
      <c r="O2071" s="2" t="str">
        <f t="shared" si="193"/>
        <v/>
      </c>
      <c r="P2071" s="2" t="str">
        <f>IF(ISNUMBER(O2071),SUMIFS(O$1:$O2071,A$1:$A2071,A2071,C$1:$C2071,C2071,G$1:$G2071,G2071,E$1:$E2071,E2071),"")</f>
        <v/>
      </c>
      <c r="U2071" t="str">
        <f t="shared" si="194"/>
        <v/>
      </c>
      <c r="V2071">
        <v>15.93760347366333</v>
      </c>
      <c r="W2071">
        <v>17.248758316040039</v>
      </c>
      <c r="X2071">
        <v>84.37310791015625</v>
      </c>
      <c r="Y2071">
        <v>18.427343368530273</v>
      </c>
      <c r="Z2071">
        <v>90.727962493896484</v>
      </c>
      <c r="AA2071">
        <v>31.391807556152344</v>
      </c>
      <c r="AB2071">
        <v>5.0226892089843753E-2</v>
      </c>
      <c r="AC2071" s="2">
        <f t="shared" si="195"/>
        <v>5.0226892089843753E-2</v>
      </c>
      <c r="AD2071">
        <v>13.499697265625</v>
      </c>
      <c r="AE2071">
        <v>15.918589204204897</v>
      </c>
      <c r="AH2071" s="2" t="str">
        <f t="shared" si="196"/>
        <v/>
      </c>
      <c r="AI2071" s="2" t="str">
        <f>IF(ISNUMBER(AH2071),SUMIFS($AH$1:AH2071,$A$1:A2071,A2071,C$1:$C2071,C2071,$G$1:G2071,G2071,$E$1:E2071,E2071),"")</f>
        <v/>
      </c>
      <c r="AJ2071">
        <f t="shared" si="197"/>
        <v>13</v>
      </c>
    </row>
    <row r="2072" spans="1:36" x14ac:dyDescent="0.25">
      <c r="A2072" s="14" t="s">
        <v>104</v>
      </c>
      <c r="B2072" t="s">
        <v>98</v>
      </c>
      <c r="C2072" t="s">
        <v>105</v>
      </c>
      <c r="D2072" s="13">
        <v>42663</v>
      </c>
      <c r="E2072">
        <v>3</v>
      </c>
      <c r="F2072">
        <v>0</v>
      </c>
      <c r="G2072" s="2" t="s">
        <v>78</v>
      </c>
      <c r="H2072" s="2" t="s">
        <v>11</v>
      </c>
      <c r="I2072">
        <v>9</v>
      </c>
      <c r="J2072" s="2" t="s">
        <v>88</v>
      </c>
      <c r="K2072" s="2">
        <v>0</v>
      </c>
      <c r="L2072" s="2">
        <v>1161.5</v>
      </c>
      <c r="M2072" s="2">
        <f t="shared" si="192"/>
        <v>116.15</v>
      </c>
      <c r="O2072" s="2" t="str">
        <f t="shared" si="193"/>
        <v/>
      </c>
      <c r="P2072" s="2" t="str">
        <f>IF(ISNUMBER(O2072),SUMIFS(O$1:$O2072,A$1:$A2072,A2072,C$1:$C2072,C2072,G$1:$G2072,G2072,E$1:$E2072,E2072),"")</f>
        <v/>
      </c>
      <c r="U2072" t="str">
        <f t="shared" si="194"/>
        <v/>
      </c>
      <c r="V2072">
        <v>15.640960216522217</v>
      </c>
      <c r="W2072">
        <v>14.664876937866211</v>
      </c>
      <c r="X2072">
        <v>82.693061828613281</v>
      </c>
      <c r="Y2072">
        <v>16.647188186645508</v>
      </c>
      <c r="Z2072">
        <v>89.3482666015625</v>
      </c>
      <c r="AA2072">
        <v>32.60599422454834</v>
      </c>
      <c r="AB2072">
        <v>5.2169590759277344E-2</v>
      </c>
      <c r="AC2072" s="2">
        <f t="shared" si="195"/>
        <v>5.2169590759277344E-2</v>
      </c>
      <c r="AD2072">
        <v>13.230889892578125</v>
      </c>
      <c r="AE2072">
        <v>23.113904113517012</v>
      </c>
      <c r="AH2072" s="2" t="str">
        <f t="shared" si="196"/>
        <v/>
      </c>
      <c r="AI2072" s="2" t="str">
        <f>IF(ISNUMBER(AH2072),SUMIFS($AH$1:AH2072,$A$1:A2072,A2072,C$1:$C2072,C2072,$G$1:G2072,G2072,$E$1:E2072,E2072),"")</f>
        <v/>
      </c>
      <c r="AJ2072">
        <f t="shared" si="197"/>
        <v>13</v>
      </c>
    </row>
    <row r="2073" spans="1:36" x14ac:dyDescent="0.25">
      <c r="A2073" s="14" t="s">
        <v>103</v>
      </c>
      <c r="B2073" t="s">
        <v>98</v>
      </c>
      <c r="C2073" t="s">
        <v>105</v>
      </c>
      <c r="D2073" s="13">
        <v>42663</v>
      </c>
      <c r="E2073">
        <v>3</v>
      </c>
      <c r="F2073">
        <v>50</v>
      </c>
      <c r="G2073" s="2" t="s">
        <v>78</v>
      </c>
      <c r="H2073" s="2" t="s">
        <v>11</v>
      </c>
      <c r="I2073">
        <v>9</v>
      </c>
      <c r="J2073" s="2" t="s">
        <v>88</v>
      </c>
      <c r="K2073" s="2">
        <v>45</v>
      </c>
      <c r="L2073" s="2">
        <v>1304.25</v>
      </c>
      <c r="M2073" s="2">
        <f t="shared" si="192"/>
        <v>130.42500000000001</v>
      </c>
      <c r="O2073" s="2" t="str">
        <f t="shared" si="193"/>
        <v/>
      </c>
      <c r="P2073" s="2" t="str">
        <f>IF(ISNUMBER(O2073),SUMIFS(O$1:$O2073,A$1:$A2073,A2073,C$1:$C2073,C2073,G$1:$G2073,G2073,E$1:$E2073,E2073),"")</f>
        <v/>
      </c>
      <c r="U2073" t="str">
        <f t="shared" si="194"/>
        <v/>
      </c>
      <c r="V2073">
        <v>15.584147453308105</v>
      </c>
      <c r="W2073">
        <v>15.728714466094971</v>
      </c>
      <c r="X2073">
        <v>82.463363647460938</v>
      </c>
      <c r="Y2073">
        <v>17.224348068237305</v>
      </c>
      <c r="Z2073">
        <v>88.890754699707031</v>
      </c>
      <c r="AA2073">
        <v>32.32331371307373</v>
      </c>
      <c r="AB2073">
        <v>5.1717301940917969E-2</v>
      </c>
      <c r="AC2073" s="2">
        <f t="shared" si="195"/>
        <v>5.1717301940917969E-2</v>
      </c>
      <c r="AD2073">
        <v>13.194138183593751</v>
      </c>
      <c r="AE2073">
        <v>17.718782690667659</v>
      </c>
      <c r="AH2073" s="2" t="str">
        <f t="shared" si="196"/>
        <v/>
      </c>
      <c r="AI2073" s="2" t="str">
        <f>IF(ISNUMBER(AH2073),SUMIFS($AH$1:AH2073,$A$1:A2073,A2073,C$1:$C2073,C2073,$G$1:G2073,G2073,$E$1:E2073,E2073),"")</f>
        <v/>
      </c>
      <c r="AJ2073">
        <f t="shared" si="197"/>
        <v>13</v>
      </c>
    </row>
    <row r="2074" spans="1:36" x14ac:dyDescent="0.25">
      <c r="A2074" s="14" t="s">
        <v>102</v>
      </c>
      <c r="B2074" t="s">
        <v>98</v>
      </c>
      <c r="C2074" t="s">
        <v>105</v>
      </c>
      <c r="D2074" s="13">
        <v>42663</v>
      </c>
      <c r="E2074">
        <v>3</v>
      </c>
      <c r="F2074">
        <v>100</v>
      </c>
      <c r="G2074" s="2" t="s">
        <v>78</v>
      </c>
      <c r="H2074" s="2" t="s">
        <v>11</v>
      </c>
      <c r="I2074">
        <v>9</v>
      </c>
      <c r="J2074" s="2" t="s">
        <v>88</v>
      </c>
      <c r="K2074" s="2">
        <v>78</v>
      </c>
      <c r="L2074" s="2">
        <v>1414.75</v>
      </c>
      <c r="M2074" s="2">
        <f t="shared" si="192"/>
        <v>141.47499999999999</v>
      </c>
      <c r="O2074" s="2" t="str">
        <f t="shared" si="193"/>
        <v/>
      </c>
      <c r="P2074" s="2" t="str">
        <f>IF(ISNUMBER(O2074),SUMIFS(O$1:$O2074,A$1:$A2074,A2074,C$1:$C2074,C2074,G$1:$G2074,G2074,E$1:$E2074,E2074),"")</f>
        <v/>
      </c>
      <c r="U2074" t="str">
        <f t="shared" si="194"/>
        <v/>
      </c>
      <c r="V2074">
        <v>16.108506202697754</v>
      </c>
      <c r="W2074">
        <v>16.517736434936523</v>
      </c>
      <c r="X2074">
        <v>81.590305328369141</v>
      </c>
      <c r="Y2074">
        <v>17.81538200378418</v>
      </c>
      <c r="Z2074">
        <v>89.396102905273438</v>
      </c>
      <c r="AA2074">
        <v>31.997325897216797</v>
      </c>
      <c r="AB2074">
        <v>5.1195721435546876E-2</v>
      </c>
      <c r="AC2074" s="2">
        <f t="shared" si="195"/>
        <v>5.1195721435546876E-2</v>
      </c>
      <c r="AD2074">
        <v>13.054448852539062</v>
      </c>
      <c r="AE2074">
        <v>18.689267224669681</v>
      </c>
      <c r="AH2074" s="2" t="str">
        <f t="shared" si="196"/>
        <v/>
      </c>
      <c r="AI2074" s="2" t="str">
        <f>IF(ISNUMBER(AH2074),SUMIFS($AH$1:AH2074,$A$1:A2074,A2074,C$1:$C2074,C2074,$G$1:G2074,G2074,$E$1:E2074,E2074),"")</f>
        <v/>
      </c>
      <c r="AJ2074">
        <f t="shared" si="197"/>
        <v>13</v>
      </c>
    </row>
    <row r="2075" spans="1:36" x14ac:dyDescent="0.25">
      <c r="A2075" s="14" t="s">
        <v>101</v>
      </c>
      <c r="B2075" t="s">
        <v>98</v>
      </c>
      <c r="C2075" t="s">
        <v>105</v>
      </c>
      <c r="D2075" s="13">
        <v>42663</v>
      </c>
      <c r="E2075">
        <v>3</v>
      </c>
      <c r="F2075">
        <v>200</v>
      </c>
      <c r="G2075" s="2" t="s">
        <v>78</v>
      </c>
      <c r="H2075" s="2" t="s">
        <v>11</v>
      </c>
      <c r="I2075">
        <v>9</v>
      </c>
      <c r="J2075" s="2" t="s">
        <v>88</v>
      </c>
      <c r="K2075" s="2">
        <v>156</v>
      </c>
      <c r="L2075" s="2">
        <v>1597</v>
      </c>
      <c r="M2075" s="2">
        <f t="shared" si="192"/>
        <v>159.69999999999999</v>
      </c>
      <c r="O2075" s="2" t="str">
        <f t="shared" si="193"/>
        <v/>
      </c>
      <c r="P2075" s="2" t="str">
        <f>IF(ISNUMBER(O2075),SUMIFS(O$1:$O2075,A$1:$A2075,A2075,C$1:$C2075,C2075,G$1:$G2075,G2075,E$1:$E2075,E2075),"")</f>
        <v/>
      </c>
      <c r="U2075" t="str">
        <f t="shared" si="194"/>
        <v/>
      </c>
      <c r="V2075">
        <v>16.332365036010742</v>
      </c>
      <c r="W2075">
        <v>16.62082576751709</v>
      </c>
      <c r="X2075">
        <v>82.664848327636719</v>
      </c>
      <c r="Y2075">
        <v>17.831082344055176</v>
      </c>
      <c r="Z2075">
        <v>90.179412841796875</v>
      </c>
      <c r="AA2075">
        <v>29.333304405212402</v>
      </c>
      <c r="AB2075">
        <v>4.6933287048339843E-2</v>
      </c>
      <c r="AC2075" s="2">
        <f t="shared" si="195"/>
        <v>4.6933287048339843E-2</v>
      </c>
      <c r="AD2075">
        <v>13.226375732421875</v>
      </c>
      <c r="AE2075">
        <v>14.594999304565787</v>
      </c>
      <c r="AH2075" s="2" t="str">
        <f t="shared" si="196"/>
        <v/>
      </c>
      <c r="AI2075" s="2" t="str">
        <f>IF(ISNUMBER(AH2075),SUMIFS($AH$1:AH2075,$A$1:A2075,A2075,C$1:$C2075,C2075,$G$1:G2075,G2075,$E$1:E2075,E2075),"")</f>
        <v/>
      </c>
      <c r="AJ2075">
        <f t="shared" si="197"/>
        <v>13</v>
      </c>
    </row>
    <row r="2076" spans="1:36" x14ac:dyDescent="0.25">
      <c r="A2076" s="14" t="s">
        <v>100</v>
      </c>
      <c r="B2076" t="s">
        <v>98</v>
      </c>
      <c r="C2076" t="s">
        <v>105</v>
      </c>
      <c r="D2076" s="13">
        <v>42663</v>
      </c>
      <c r="E2076">
        <v>3</v>
      </c>
      <c r="F2076">
        <v>350</v>
      </c>
      <c r="G2076" s="2" t="s">
        <v>78</v>
      </c>
      <c r="H2076" s="2" t="s">
        <v>11</v>
      </c>
      <c r="I2076">
        <v>9</v>
      </c>
      <c r="J2076" s="2" t="s">
        <v>88</v>
      </c>
      <c r="K2076" s="2">
        <v>272</v>
      </c>
      <c r="L2076" s="2">
        <v>1431.5</v>
      </c>
      <c r="M2076" s="2">
        <f t="shared" si="192"/>
        <v>143.15</v>
      </c>
      <c r="O2076" s="2" t="str">
        <f t="shared" si="193"/>
        <v/>
      </c>
      <c r="P2076" s="2" t="str">
        <f>IF(ISNUMBER(O2076),SUMIFS(O$1:$O2076,A$1:$A2076,A2076,C$1:$C2076,C2076,G$1:$G2076,G2076,E$1:$E2076,E2076),"")</f>
        <v/>
      </c>
      <c r="U2076" t="str">
        <f t="shared" si="194"/>
        <v/>
      </c>
      <c r="V2076">
        <v>15.687312126159668</v>
      </c>
      <c r="W2076">
        <v>16.604113578796387</v>
      </c>
      <c r="X2076">
        <v>80.906101226806641</v>
      </c>
      <c r="Y2076">
        <v>15.422277450561523</v>
      </c>
      <c r="Z2076">
        <v>88.316974639892578</v>
      </c>
      <c r="AA2076">
        <v>30.460691452026367</v>
      </c>
      <c r="AB2076">
        <v>4.8737106323242185E-2</v>
      </c>
      <c r="AC2076" s="2">
        <f t="shared" si="195"/>
        <v>4.8737106323242185E-2</v>
      </c>
      <c r="AD2076">
        <v>12.944976196289062</v>
      </c>
      <c r="AE2076">
        <v>15.650453264203632</v>
      </c>
      <c r="AH2076" s="2" t="str">
        <f t="shared" si="196"/>
        <v/>
      </c>
      <c r="AI2076" s="2" t="str">
        <f>IF(ISNUMBER(AH2076),SUMIFS($AH$1:AH2076,$A$1:A2076,A2076,C$1:$C2076,C2076,$G$1:G2076,G2076,$E$1:E2076,E2076),"")</f>
        <v/>
      </c>
      <c r="AJ2076">
        <f t="shared" si="197"/>
        <v>13</v>
      </c>
    </row>
    <row r="2077" spans="1:36" x14ac:dyDescent="0.25">
      <c r="A2077" s="14" t="s">
        <v>99</v>
      </c>
      <c r="B2077" t="s">
        <v>98</v>
      </c>
      <c r="C2077" t="s">
        <v>105</v>
      </c>
      <c r="D2077" s="13">
        <v>42663</v>
      </c>
      <c r="E2077">
        <v>3</v>
      </c>
      <c r="F2077">
        <v>500</v>
      </c>
      <c r="G2077" s="2" t="s">
        <v>78</v>
      </c>
      <c r="H2077" s="2" t="s">
        <v>11</v>
      </c>
      <c r="I2077">
        <v>9</v>
      </c>
      <c r="J2077" s="2" t="s">
        <v>88</v>
      </c>
      <c r="K2077" s="2">
        <v>389</v>
      </c>
      <c r="L2077" s="2">
        <v>1694.75</v>
      </c>
      <c r="M2077" s="2">
        <f t="shared" si="192"/>
        <v>169.47499999999999</v>
      </c>
      <c r="O2077" s="2" t="str">
        <f t="shared" si="193"/>
        <v/>
      </c>
      <c r="P2077" s="2" t="str">
        <f>IF(ISNUMBER(O2077),SUMIFS(O$1:$O2077,A$1:$A2077,A2077,C$1:$C2077,C2077,G$1:$G2077,G2077,E$1:$E2077,E2077),"")</f>
        <v/>
      </c>
      <c r="U2077" t="str">
        <f t="shared" si="194"/>
        <v/>
      </c>
      <c r="V2077">
        <v>15.948440551757813</v>
      </c>
      <c r="W2077">
        <v>15.078107833862305</v>
      </c>
      <c r="X2077">
        <v>82.452568054199219</v>
      </c>
      <c r="Y2077">
        <v>17.196846008300781</v>
      </c>
      <c r="Z2077">
        <v>89.164196014404297</v>
      </c>
      <c r="AA2077">
        <v>32.01087760925293</v>
      </c>
      <c r="AB2077">
        <v>5.1217404174804686E-2</v>
      </c>
      <c r="AC2077" s="2">
        <f t="shared" si="195"/>
        <v>5.1217404174804686E-2</v>
      </c>
      <c r="AD2077">
        <v>13.192410888671875</v>
      </c>
      <c r="AE2077">
        <v>13.153541684553963</v>
      </c>
      <c r="AH2077" s="2" t="str">
        <f t="shared" si="196"/>
        <v/>
      </c>
      <c r="AI2077" s="2" t="str">
        <f>IF(ISNUMBER(AH2077),SUMIFS($AH$1:AH2077,$A$1:A2077,A2077,C$1:$C2077,C2077,$G$1:G2077,G2077,$E$1:E2077,E2077),"")</f>
        <v/>
      </c>
      <c r="AJ2077">
        <f t="shared" si="197"/>
        <v>13</v>
      </c>
    </row>
    <row r="2078" spans="1:36" x14ac:dyDescent="0.25">
      <c r="A2078" s="14" t="s">
        <v>104</v>
      </c>
      <c r="B2078" t="s">
        <v>98</v>
      </c>
      <c r="C2078" t="s">
        <v>105</v>
      </c>
      <c r="D2078" s="13">
        <v>42671</v>
      </c>
      <c r="E2078">
        <v>1</v>
      </c>
      <c r="F2078">
        <v>0</v>
      </c>
      <c r="G2078" s="2" t="s">
        <v>78</v>
      </c>
      <c r="H2078" s="2" t="s">
        <v>11</v>
      </c>
      <c r="I2078">
        <v>3</v>
      </c>
      <c r="J2078" s="2" t="s">
        <v>77</v>
      </c>
      <c r="K2078" s="2">
        <v>0</v>
      </c>
      <c r="L2078" s="2"/>
      <c r="M2078" s="2" t="str">
        <f t="shared" si="192"/>
        <v/>
      </c>
      <c r="N2078">
        <v>1619.1264963332444</v>
      </c>
      <c r="O2078" s="2">
        <f t="shared" si="193"/>
        <v>161.91264963332443</v>
      </c>
      <c r="P2078" s="2">
        <f>IF(ISNUMBER(O2078),SUMIFS(O$1:$O2078,A$1:$A2078,A2078,C$1:$C2078,C2078,G$1:$G2078,G2078,E$1:$E2078,E2078),"")</f>
        <v>182.0881133960043</v>
      </c>
      <c r="U2078" t="str">
        <f t="shared" si="194"/>
        <v/>
      </c>
      <c r="V2078">
        <v>25.542900085449219</v>
      </c>
      <c r="W2078">
        <v>18.378695487976074</v>
      </c>
      <c r="X2078">
        <v>73.012645721435547</v>
      </c>
      <c r="Y2078">
        <v>45.126579284667969</v>
      </c>
      <c r="Z2078">
        <v>91.459278106689453</v>
      </c>
      <c r="AA2078">
        <v>15.217391014099121</v>
      </c>
      <c r="AB2078">
        <v>2.4347825622558595E-2</v>
      </c>
      <c r="AC2078" s="2">
        <f t="shared" si="195"/>
        <v>2.4347825622558595E-2</v>
      </c>
      <c r="AD2078">
        <v>11.682023315429687</v>
      </c>
      <c r="AE2078">
        <v>21.734013338564147</v>
      </c>
      <c r="AH2078" s="2">
        <f t="shared" si="196"/>
        <v>3.9420000000000002</v>
      </c>
      <c r="AI2078" s="2">
        <f>IF(ISNUMBER(AH2078),SUMIFS($AH$1:AH2078,$A$1:A2078,A2078,C$1:$C2078,C2078,$G$1:G2078,G2078,$E$1:E2078,E2078),"")</f>
        <v>4.5500000000000007</v>
      </c>
      <c r="AJ2078">
        <f t="shared" si="197"/>
        <v>16</v>
      </c>
    </row>
    <row r="2079" spans="1:36" x14ac:dyDescent="0.25">
      <c r="A2079" s="14" t="s">
        <v>103</v>
      </c>
      <c r="B2079" t="s">
        <v>98</v>
      </c>
      <c r="C2079" t="s">
        <v>105</v>
      </c>
      <c r="D2079" s="13">
        <v>42671</v>
      </c>
      <c r="E2079">
        <v>1</v>
      </c>
      <c r="F2079">
        <v>50</v>
      </c>
      <c r="G2079" s="2" t="s">
        <v>78</v>
      </c>
      <c r="H2079" s="2" t="s">
        <v>11</v>
      </c>
      <c r="I2079">
        <v>3</v>
      </c>
      <c r="J2079" s="2" t="s">
        <v>77</v>
      </c>
      <c r="K2079" s="2">
        <v>45</v>
      </c>
      <c r="L2079" s="2"/>
      <c r="M2079" s="2" t="str">
        <f t="shared" si="192"/>
        <v/>
      </c>
      <c r="N2079">
        <v>1627.794165847263</v>
      </c>
      <c r="O2079" s="2">
        <f t="shared" si="193"/>
        <v>162.77941658472631</v>
      </c>
      <c r="P2079" s="2">
        <f>IF(ISNUMBER(O2079),SUMIFS(O$1:$O2079,A$1:$A2079,A2079,C$1:$C2079,C2079,G$1:$G2079,G2079,E$1:$E2079,E2079),"")</f>
        <v>183.31874052577436</v>
      </c>
      <c r="U2079" t="str">
        <f t="shared" si="194"/>
        <v/>
      </c>
      <c r="V2079">
        <v>24.685612678527832</v>
      </c>
      <c r="W2079">
        <v>19.285289764404297</v>
      </c>
      <c r="X2079">
        <v>74.385543823242188</v>
      </c>
      <c r="Y2079">
        <v>43.076765060424805</v>
      </c>
      <c r="Z2079">
        <v>90.540946960449219</v>
      </c>
      <c r="AA2079">
        <v>14.758376598358154</v>
      </c>
      <c r="AB2079">
        <v>2.3613402557373049E-2</v>
      </c>
      <c r="AC2079" s="2">
        <f t="shared" si="195"/>
        <v>2.3613402557373049E-2</v>
      </c>
      <c r="AD2079">
        <v>11.901687011718749</v>
      </c>
      <c r="AE2079">
        <v>19.620733249051835</v>
      </c>
      <c r="AH2079" s="2">
        <f t="shared" si="196"/>
        <v>3.8439999999999999</v>
      </c>
      <c r="AI2079" s="2">
        <f>IF(ISNUMBER(AH2079),SUMIFS($AH$1:AH2079,$A$1:A2079,A2079,C$1:$C2079,C2079,$G$1:G2079,G2079,$E$1:E2079,E2079),"")</f>
        <v>4.4459999999999997</v>
      </c>
      <c r="AJ2079">
        <f t="shared" si="197"/>
        <v>16</v>
      </c>
    </row>
    <row r="2080" spans="1:36" x14ac:dyDescent="0.25">
      <c r="A2080" s="14" t="s">
        <v>102</v>
      </c>
      <c r="B2080" t="s">
        <v>98</v>
      </c>
      <c r="C2080" t="s">
        <v>105</v>
      </c>
      <c r="D2080" s="13">
        <v>42671</v>
      </c>
      <c r="E2080">
        <v>1</v>
      </c>
      <c r="F2080">
        <v>100</v>
      </c>
      <c r="G2080" s="2" t="s">
        <v>78</v>
      </c>
      <c r="H2080" s="2" t="s">
        <v>11</v>
      </c>
      <c r="I2080">
        <v>3</v>
      </c>
      <c r="J2080" s="2" t="s">
        <v>77</v>
      </c>
      <c r="K2080" s="2">
        <v>90</v>
      </c>
      <c r="L2080" s="2"/>
      <c r="M2080" s="2" t="str">
        <f t="shared" si="192"/>
        <v/>
      </c>
      <c r="N2080">
        <v>1671.769930700643</v>
      </c>
      <c r="O2080" s="2">
        <f t="shared" si="193"/>
        <v>167.1769930700643</v>
      </c>
      <c r="P2080" s="2">
        <f>IF(ISNUMBER(O2080),SUMIFS(O$1:$O2080,A$1:$A2080,A2080,C$1:$C2080,C2080,G$1:$G2080,G2080,E$1:$E2080,E2080),"")</f>
        <v>195.5015010173617</v>
      </c>
      <c r="U2080" t="str">
        <f t="shared" si="194"/>
        <v/>
      </c>
      <c r="V2080">
        <v>24.288195610046387</v>
      </c>
      <c r="W2080">
        <v>21.126769065856934</v>
      </c>
      <c r="X2080">
        <v>76.22064208984375</v>
      </c>
      <c r="Y2080">
        <v>42.586942672729492</v>
      </c>
      <c r="Z2080">
        <v>91.314971923828125</v>
      </c>
      <c r="AA2080">
        <v>14.961485862731934</v>
      </c>
      <c r="AB2080">
        <v>2.3938377380371093E-2</v>
      </c>
      <c r="AC2080" s="2">
        <f t="shared" si="195"/>
        <v>2.3938377380371093E-2</v>
      </c>
      <c r="AD2080">
        <v>12.195302734375</v>
      </c>
      <c r="AE2080">
        <v>19.947254854950852</v>
      </c>
      <c r="AH2080" s="2">
        <f t="shared" si="196"/>
        <v>4.0019999999999998</v>
      </c>
      <c r="AI2080" s="2">
        <f>IF(ISNUMBER(AH2080),SUMIFS($AH$1:AH2080,$A$1:A2080,A2080,C$1:$C2080,C2080,$G$1:G2080,G2080,$E$1:E2080,E2080),"")</f>
        <v>4.8319999999999999</v>
      </c>
      <c r="AJ2080">
        <f t="shared" si="197"/>
        <v>16</v>
      </c>
    </row>
    <row r="2081" spans="1:36" x14ac:dyDescent="0.25">
      <c r="A2081" s="14" t="s">
        <v>101</v>
      </c>
      <c r="B2081" t="s">
        <v>98</v>
      </c>
      <c r="C2081" t="s">
        <v>105</v>
      </c>
      <c r="D2081" s="13">
        <v>42671</v>
      </c>
      <c r="E2081">
        <v>1</v>
      </c>
      <c r="F2081">
        <v>200</v>
      </c>
      <c r="G2081" s="2" t="s">
        <v>78</v>
      </c>
      <c r="H2081" s="2" t="s">
        <v>11</v>
      </c>
      <c r="I2081">
        <v>3</v>
      </c>
      <c r="J2081" s="2" t="s">
        <v>77</v>
      </c>
      <c r="K2081" s="2">
        <v>180</v>
      </c>
      <c r="L2081" s="2"/>
      <c r="M2081" s="2" t="str">
        <f t="shared" si="192"/>
        <v/>
      </c>
      <c r="N2081">
        <v>1905.6468115701566</v>
      </c>
      <c r="O2081" s="2">
        <f t="shared" si="193"/>
        <v>190.56468115701566</v>
      </c>
      <c r="P2081" s="2">
        <f>IF(ISNUMBER(O2081),SUMIFS(O$1:$O2081,A$1:$A2081,A2081,C$1:$C2081,C2081,G$1:$G2081,G2081,E$1:$E2081,E2081),"")</f>
        <v>249.44001217288081</v>
      </c>
      <c r="U2081" t="str">
        <f t="shared" si="194"/>
        <v/>
      </c>
      <c r="V2081">
        <v>23.913049697875977</v>
      </c>
      <c r="W2081">
        <v>17.216330528259277</v>
      </c>
      <c r="X2081">
        <v>76.965293884277344</v>
      </c>
      <c r="Y2081">
        <v>42.405073165893555</v>
      </c>
      <c r="Z2081">
        <v>91.014484405517578</v>
      </c>
      <c r="AA2081">
        <v>18.81788444519043</v>
      </c>
      <c r="AB2081">
        <v>3.0108615112304688E-2</v>
      </c>
      <c r="AC2081" s="2">
        <f t="shared" si="195"/>
        <v>3.0108615112304688E-2</v>
      </c>
      <c r="AD2081">
        <v>12.314447021484375</v>
      </c>
      <c r="AE2081">
        <v>19.076655052264808</v>
      </c>
      <c r="AH2081" s="2">
        <f t="shared" si="196"/>
        <v>5.7380000000000004</v>
      </c>
      <c r="AI2081" s="2">
        <f>IF(ISNUMBER(AH2081),SUMIFS($AH$1:AH2081,$A$1:A2081,A2081,C$1:$C2081,C2081,$G$1:G2081,G2081,$E$1:E2081,E2081),"")</f>
        <v>7.3879999999999999</v>
      </c>
      <c r="AJ2081">
        <f t="shared" si="197"/>
        <v>16</v>
      </c>
    </row>
    <row r="2082" spans="1:36" x14ac:dyDescent="0.25">
      <c r="A2082" s="14" t="s">
        <v>100</v>
      </c>
      <c r="B2082" t="s">
        <v>98</v>
      </c>
      <c r="C2082" t="s">
        <v>105</v>
      </c>
      <c r="D2082" s="13">
        <v>42671</v>
      </c>
      <c r="E2082">
        <v>1</v>
      </c>
      <c r="F2082">
        <v>350</v>
      </c>
      <c r="G2082" s="2" t="s">
        <v>78</v>
      </c>
      <c r="H2082" s="2" t="s">
        <v>11</v>
      </c>
      <c r="I2082">
        <v>3</v>
      </c>
      <c r="J2082" s="2" t="s">
        <v>77</v>
      </c>
      <c r="K2082" s="2">
        <v>350</v>
      </c>
      <c r="L2082" s="2"/>
      <c r="M2082" s="2" t="str">
        <f t="shared" si="192"/>
        <v/>
      </c>
      <c r="N2082">
        <v>2141.25244440402</v>
      </c>
      <c r="O2082" s="2">
        <f t="shared" si="193"/>
        <v>214.12524444040201</v>
      </c>
      <c r="P2082" s="2">
        <f>IF(ISNUMBER(O2082),SUMIFS(O$1:$O2082,A$1:$A2082,A2082,C$1:$C2082,C2082,G$1:$G2082,G2082,E$1:$E2082,E2082),"")</f>
        <v>360.61176395387309</v>
      </c>
      <c r="U2082" t="str">
        <f t="shared" si="194"/>
        <v/>
      </c>
      <c r="V2082">
        <v>23.648587226867676</v>
      </c>
      <c r="W2082">
        <v>18.091035842895508</v>
      </c>
      <c r="X2082">
        <v>75.619915008544922</v>
      </c>
      <c r="Y2082">
        <v>41.217939376831055</v>
      </c>
      <c r="Z2082">
        <v>90.784259796142578</v>
      </c>
      <c r="AA2082">
        <v>19.107753753662109</v>
      </c>
      <c r="AB2082">
        <v>3.0572406005859375E-2</v>
      </c>
      <c r="AC2082" s="2">
        <f t="shared" si="195"/>
        <v>3.0572406005859375E-2</v>
      </c>
      <c r="AD2082">
        <v>12.099186401367188</v>
      </c>
      <c r="AE2082">
        <v>17.783891945972989</v>
      </c>
      <c r="AH2082" s="2">
        <f t="shared" si="196"/>
        <v>6.5460000000000003</v>
      </c>
      <c r="AI2082" s="2">
        <f>IF(ISNUMBER(AH2082),SUMIFS($AH$1:AH2082,$A$1:A2082,A2082,C$1:$C2082,C2082,$G$1:G2082,G2082,$E$1:E2082,E2082),"")</f>
        <v>10.98</v>
      </c>
      <c r="AJ2082">
        <f t="shared" si="197"/>
        <v>16</v>
      </c>
    </row>
    <row r="2083" spans="1:36" x14ac:dyDescent="0.25">
      <c r="A2083" s="14" t="s">
        <v>99</v>
      </c>
      <c r="B2083" t="s">
        <v>98</v>
      </c>
      <c r="C2083" t="s">
        <v>105</v>
      </c>
      <c r="D2083" s="13">
        <v>42671</v>
      </c>
      <c r="E2083">
        <v>1</v>
      </c>
      <c r="F2083">
        <v>500</v>
      </c>
      <c r="G2083" s="2" t="s">
        <v>78</v>
      </c>
      <c r="H2083" s="2" t="s">
        <v>11</v>
      </c>
      <c r="I2083">
        <v>3</v>
      </c>
      <c r="J2083" s="2" t="s">
        <v>77</v>
      </c>
      <c r="K2083" s="2">
        <v>450</v>
      </c>
      <c r="L2083" s="2"/>
      <c r="M2083" s="2" t="str">
        <f t="shared" si="192"/>
        <v/>
      </c>
      <c r="N2083">
        <v>2025.2770877311659</v>
      </c>
      <c r="O2083" s="2">
        <f t="shared" si="193"/>
        <v>202.52770877311659</v>
      </c>
      <c r="P2083" s="2">
        <f>IF(ISNUMBER(O2083),SUMIFS(O$1:$O2083,A$1:$A2083,A2083,C$1:$C2083,C2083,G$1:$G2083,G2083,E$1:$E2083,E2083),"")</f>
        <v>340.88123656493781</v>
      </c>
      <c r="U2083" t="str">
        <f t="shared" si="194"/>
        <v/>
      </c>
      <c r="V2083">
        <v>22.654956817626953</v>
      </c>
      <c r="W2083">
        <v>19.22014331817627</v>
      </c>
      <c r="X2083">
        <v>77.310089111328125</v>
      </c>
      <c r="Y2083">
        <v>40.421127319335938</v>
      </c>
      <c r="Z2083">
        <v>91.515754699707031</v>
      </c>
      <c r="AA2083">
        <v>19.530223846435547</v>
      </c>
      <c r="AB2083">
        <v>3.1248358154296874E-2</v>
      </c>
      <c r="AC2083" s="2">
        <f t="shared" si="195"/>
        <v>3.1248358154296874E-2</v>
      </c>
      <c r="AD2083">
        <v>12.369614257812501</v>
      </c>
      <c r="AE2083">
        <v>16.164584864070537</v>
      </c>
      <c r="AH2083" s="2">
        <f t="shared" si="196"/>
        <v>6.3289999999999997</v>
      </c>
      <c r="AI2083" s="2">
        <f>IF(ISNUMBER(AH2083),SUMIFS($AH$1:AH2083,$A$1:A2083,A2083,C$1:$C2083,C2083,$G$1:G2083,G2083,$E$1:E2083,E2083),"")</f>
        <v>10.702999999999999</v>
      </c>
      <c r="AJ2083">
        <f t="shared" si="197"/>
        <v>16</v>
      </c>
    </row>
    <row r="2084" spans="1:36" x14ac:dyDescent="0.25">
      <c r="A2084" s="14" t="s">
        <v>104</v>
      </c>
      <c r="B2084" t="s">
        <v>98</v>
      </c>
      <c r="C2084" t="s">
        <v>105</v>
      </c>
      <c r="D2084" s="13">
        <v>42671</v>
      </c>
      <c r="E2084">
        <v>2</v>
      </c>
      <c r="F2084">
        <v>0</v>
      </c>
      <c r="G2084" s="2" t="s">
        <v>78</v>
      </c>
      <c r="H2084" s="2" t="s">
        <v>11</v>
      </c>
      <c r="I2084">
        <v>3</v>
      </c>
      <c r="J2084" s="2" t="s">
        <v>77</v>
      </c>
      <c r="K2084" s="2">
        <v>0</v>
      </c>
      <c r="L2084" s="2"/>
      <c r="M2084" s="2" t="str">
        <f t="shared" si="192"/>
        <v/>
      </c>
      <c r="N2084">
        <v>1639.7995402397705</v>
      </c>
      <c r="O2084" s="2">
        <f t="shared" si="193"/>
        <v>163.97995402397706</v>
      </c>
      <c r="P2084" s="2">
        <f>IF(ISNUMBER(O2084),SUMIFS(O$1:$O2084,A$1:$A2084,A2084,C$1:$C2084,C2084,G$1:$G2084,G2084,E$1:$E2084,E2084),"")</f>
        <v>182.02230997655363</v>
      </c>
      <c r="U2084" t="str">
        <f t="shared" si="194"/>
        <v/>
      </c>
      <c r="V2084">
        <v>24.149530410766602</v>
      </c>
      <c r="W2084">
        <v>20.056700706481934</v>
      </c>
      <c r="X2084">
        <v>76.376914978027344</v>
      </c>
      <c r="Y2084">
        <v>43.158668518066406</v>
      </c>
      <c r="Z2084">
        <v>91.847164154052734</v>
      </c>
      <c r="AA2084">
        <v>15.443037986755371</v>
      </c>
      <c r="AB2084">
        <v>2.4708860778808593E-2</v>
      </c>
      <c r="AC2084" s="2">
        <f t="shared" si="195"/>
        <v>2.4708860778808593E-2</v>
      </c>
      <c r="AD2084">
        <v>12.220306396484375</v>
      </c>
      <c r="AE2084">
        <v>22.011513714866236</v>
      </c>
      <c r="AH2084" s="2">
        <f t="shared" si="196"/>
        <v>4.0519999999999996</v>
      </c>
      <c r="AI2084" s="2">
        <f>IF(ISNUMBER(AH2084),SUMIFS($AH$1:AH2084,$A$1:A2084,A2084,C$1:$C2084,C2084,$G$1:G2084,G2084,$E$1:E2084,E2084),"")</f>
        <v>4.5979999999999999</v>
      </c>
      <c r="AJ2084">
        <f t="shared" si="197"/>
        <v>16</v>
      </c>
    </row>
    <row r="2085" spans="1:36" x14ac:dyDescent="0.25">
      <c r="A2085" s="14" t="s">
        <v>103</v>
      </c>
      <c r="B2085" t="s">
        <v>98</v>
      </c>
      <c r="C2085" t="s">
        <v>105</v>
      </c>
      <c r="D2085" s="13">
        <v>42671</v>
      </c>
      <c r="E2085">
        <v>2</v>
      </c>
      <c r="F2085">
        <v>50</v>
      </c>
      <c r="G2085" s="2" t="s">
        <v>78</v>
      </c>
      <c r="H2085" s="2" t="s">
        <v>11</v>
      </c>
      <c r="I2085">
        <v>3</v>
      </c>
      <c r="J2085" s="2" t="s">
        <v>77</v>
      </c>
      <c r="K2085" s="2">
        <v>45</v>
      </c>
      <c r="L2085" s="2"/>
      <c r="M2085" s="2" t="str">
        <f t="shared" si="192"/>
        <v/>
      </c>
      <c r="N2085">
        <v>1763.8070290329624</v>
      </c>
      <c r="O2085" s="2">
        <f t="shared" si="193"/>
        <v>176.38070290329625</v>
      </c>
      <c r="P2085" s="2">
        <f>IF(ISNUMBER(O2085),SUMIFS(O$1:$O2085,A$1:$A2085,A2085,C$1:$C2085,C2085,G$1:$G2085,G2085,E$1:$E2085,E2085),"")</f>
        <v>212.84721564520942</v>
      </c>
      <c r="U2085" t="str">
        <f t="shared" si="194"/>
        <v/>
      </c>
      <c r="V2085">
        <v>25.60899543762207</v>
      </c>
      <c r="W2085">
        <v>19.058465957641602</v>
      </c>
      <c r="X2085">
        <v>74.306674957275391</v>
      </c>
      <c r="Y2085">
        <v>44.921262741088867</v>
      </c>
      <c r="Z2085">
        <v>90.742748260498047</v>
      </c>
      <c r="AA2085">
        <v>15.056436538696289</v>
      </c>
      <c r="AB2085">
        <v>2.4090298461914062E-2</v>
      </c>
      <c r="AC2085" s="2">
        <f t="shared" si="195"/>
        <v>2.4090298461914062E-2</v>
      </c>
      <c r="AD2085">
        <v>11.889067993164062</v>
      </c>
      <c r="AE2085">
        <v>19.842829076620827</v>
      </c>
      <c r="AH2085" s="2">
        <f t="shared" si="196"/>
        <v>4.2489999999999997</v>
      </c>
      <c r="AI2085" s="2">
        <f>IF(ISNUMBER(AH2085),SUMIFS($AH$1:AH2085,$A$1:A2085,A2085,C$1:$C2085,C2085,$G$1:G2085,G2085,$E$1:E2085,E2085),"")</f>
        <v>5.3579999999999997</v>
      </c>
      <c r="AJ2085">
        <f t="shared" si="197"/>
        <v>16</v>
      </c>
    </row>
    <row r="2086" spans="1:36" x14ac:dyDescent="0.25">
      <c r="A2086" s="14" t="s">
        <v>102</v>
      </c>
      <c r="B2086" t="s">
        <v>98</v>
      </c>
      <c r="C2086" t="s">
        <v>105</v>
      </c>
      <c r="D2086" s="13">
        <v>42671</v>
      </c>
      <c r="E2086">
        <v>2</v>
      </c>
      <c r="F2086">
        <v>100</v>
      </c>
      <c r="G2086" s="2" t="s">
        <v>78</v>
      </c>
      <c r="H2086" s="2" t="s">
        <v>11</v>
      </c>
      <c r="I2086">
        <v>3</v>
      </c>
      <c r="J2086" s="2" t="s">
        <v>77</v>
      </c>
      <c r="K2086" s="2">
        <v>90</v>
      </c>
      <c r="L2086" s="2"/>
      <c r="M2086" s="2" t="str">
        <f t="shared" si="192"/>
        <v/>
      </c>
      <c r="N2086">
        <v>1817.7270343325131</v>
      </c>
      <c r="O2086" s="2">
        <f t="shared" si="193"/>
        <v>181.77270343325131</v>
      </c>
      <c r="P2086" s="2">
        <f>IF(ISNUMBER(O2086),SUMIFS(O$1:$O2086,A$1:$A2086,A2086,C$1:$C2086,C2086,G$1:$G2086,G2086,E$1:$E2086,E2086),"")</f>
        <v>233.93540844753377</v>
      </c>
      <c r="U2086" t="str">
        <f t="shared" si="194"/>
        <v/>
      </c>
      <c r="V2086">
        <v>24.020630836486816</v>
      </c>
      <c r="W2086">
        <v>21.659298896789551</v>
      </c>
      <c r="X2086">
        <v>76.756919860839844</v>
      </c>
      <c r="Y2086">
        <v>42.000215530395508</v>
      </c>
      <c r="Z2086">
        <v>91.766765594482422</v>
      </c>
      <c r="AA2086">
        <v>15.378279685974121</v>
      </c>
      <c r="AB2086">
        <v>2.4605247497558595E-2</v>
      </c>
      <c r="AC2086" s="2">
        <f t="shared" si="195"/>
        <v>2.4605247497558595E-2</v>
      </c>
      <c r="AD2086">
        <v>12.281107177734375</v>
      </c>
      <c r="AE2086">
        <v>19.881389438011862</v>
      </c>
      <c r="AH2086" s="2">
        <f t="shared" si="196"/>
        <v>4.4729999999999999</v>
      </c>
      <c r="AI2086" s="2">
        <f>IF(ISNUMBER(AH2086),SUMIFS($AH$1:AH2086,$A$1:A2086,A2086,C$1:$C2086,C2086,$G$1:G2086,G2086,$E$1:E2086,E2086),"")</f>
        <v>6.0329999999999995</v>
      </c>
      <c r="AJ2086">
        <f t="shared" si="197"/>
        <v>16</v>
      </c>
    </row>
    <row r="2087" spans="1:36" x14ac:dyDescent="0.25">
      <c r="A2087" s="14" t="s">
        <v>101</v>
      </c>
      <c r="B2087" t="s">
        <v>98</v>
      </c>
      <c r="C2087" t="s">
        <v>105</v>
      </c>
      <c r="D2087" s="13">
        <v>42671</v>
      </c>
      <c r="E2087">
        <v>2</v>
      </c>
      <c r="F2087">
        <v>200</v>
      </c>
      <c r="G2087" s="2" t="s">
        <v>78</v>
      </c>
      <c r="H2087" s="2" t="s">
        <v>11</v>
      </c>
      <c r="I2087">
        <v>3</v>
      </c>
      <c r="J2087" s="2" t="s">
        <v>77</v>
      </c>
      <c r="K2087" s="2">
        <v>180</v>
      </c>
      <c r="L2087" s="2"/>
      <c r="M2087" s="2" t="str">
        <f t="shared" si="192"/>
        <v/>
      </c>
      <c r="N2087">
        <v>2079.1212179853269</v>
      </c>
      <c r="O2087" s="2">
        <f t="shared" si="193"/>
        <v>207.9121217985327</v>
      </c>
      <c r="P2087" s="2">
        <f>IF(ISNUMBER(O2087),SUMIFS(O$1:$O2087,A$1:$A2087,A2087,C$1:$C2087,C2087,G$1:$G2087,G2087,E$1:$E2087,E2087),"")</f>
        <v>253.35385031333607</v>
      </c>
      <c r="U2087" t="str">
        <f t="shared" si="194"/>
        <v/>
      </c>
      <c r="V2087">
        <v>24.007800102233887</v>
      </c>
      <c r="W2087">
        <v>19.264826774597168</v>
      </c>
      <c r="X2087">
        <v>76.778022766113281</v>
      </c>
      <c r="Y2087">
        <v>42.501379013061523</v>
      </c>
      <c r="Z2087">
        <v>90.971107482910156</v>
      </c>
      <c r="AA2087">
        <v>17.181268692016602</v>
      </c>
      <c r="AB2087">
        <v>2.7490029907226564E-2</v>
      </c>
      <c r="AC2087" s="2">
        <f t="shared" si="195"/>
        <v>2.7490029907226564E-2</v>
      </c>
      <c r="AD2087">
        <v>12.284483642578126</v>
      </c>
      <c r="AE2087">
        <v>20.130835563484979</v>
      </c>
      <c r="AH2087" s="2">
        <f t="shared" si="196"/>
        <v>5.7160000000000002</v>
      </c>
      <c r="AI2087" s="2">
        <f>IF(ISNUMBER(AH2087),SUMIFS($AH$1:AH2087,$A$1:A2087,A2087,C$1:$C2087,C2087,$G$1:G2087,G2087,$E$1:E2087,E2087),"")</f>
        <v>7.2140000000000004</v>
      </c>
      <c r="AJ2087">
        <f t="shared" si="197"/>
        <v>16</v>
      </c>
    </row>
    <row r="2088" spans="1:36" x14ac:dyDescent="0.25">
      <c r="A2088" s="14" t="s">
        <v>100</v>
      </c>
      <c r="B2088" t="s">
        <v>98</v>
      </c>
      <c r="C2088" t="s">
        <v>105</v>
      </c>
      <c r="D2088" s="13">
        <v>42671</v>
      </c>
      <c r="E2088">
        <v>2</v>
      </c>
      <c r="F2088">
        <v>350</v>
      </c>
      <c r="G2088" s="2" t="s">
        <v>78</v>
      </c>
      <c r="H2088" s="2" t="s">
        <v>11</v>
      </c>
      <c r="I2088">
        <v>3</v>
      </c>
      <c r="J2088" s="2" t="s">
        <v>77</v>
      </c>
      <c r="K2088" s="2">
        <v>350</v>
      </c>
      <c r="L2088" s="2"/>
      <c r="M2088" s="2" t="str">
        <f t="shared" si="192"/>
        <v/>
      </c>
      <c r="N2088">
        <v>2159.2002216010678</v>
      </c>
      <c r="O2088" s="2">
        <f t="shared" si="193"/>
        <v>215.92002216010678</v>
      </c>
      <c r="P2088" s="2">
        <f>IF(ISNUMBER(O2088),SUMIFS(O$1:$O2088,A$1:$A2088,A2088,C$1:$C2088,C2088,G$1:$G2088,G2088,E$1:$E2088,E2088),"")</f>
        <v>323.66282750765458</v>
      </c>
      <c r="U2088" t="str">
        <f t="shared" si="194"/>
        <v/>
      </c>
      <c r="V2088">
        <v>23.297356605529785</v>
      </c>
      <c r="W2088">
        <v>21.147330284118652</v>
      </c>
      <c r="X2088">
        <v>77.758171081542969</v>
      </c>
      <c r="Y2088">
        <v>39.362617492675781</v>
      </c>
      <c r="Z2088">
        <v>92.693103790283203</v>
      </c>
      <c r="AA2088">
        <v>16.098704814910889</v>
      </c>
      <c r="AB2088">
        <v>2.575792770385742E-2</v>
      </c>
      <c r="AC2088" s="2">
        <f t="shared" si="195"/>
        <v>2.575792770385742E-2</v>
      </c>
      <c r="AD2088">
        <v>12.441307373046875</v>
      </c>
      <c r="AE2088">
        <v>18.482284505552617</v>
      </c>
      <c r="AH2088" s="2">
        <f t="shared" si="196"/>
        <v>5.5620000000000003</v>
      </c>
      <c r="AI2088" s="2">
        <f>IF(ISNUMBER(AH2088),SUMIFS($AH$1:AH2088,$A$1:A2088,A2088,C$1:$C2088,C2088,$G$1:G2088,G2088,$E$1:E2088,E2088),"")</f>
        <v>9.1650000000000009</v>
      </c>
      <c r="AJ2088">
        <f t="shared" si="197"/>
        <v>16</v>
      </c>
    </row>
    <row r="2089" spans="1:36" x14ac:dyDescent="0.25">
      <c r="A2089" s="14" t="s">
        <v>99</v>
      </c>
      <c r="B2089" t="s">
        <v>98</v>
      </c>
      <c r="C2089" t="s">
        <v>105</v>
      </c>
      <c r="D2089" s="13">
        <v>42671</v>
      </c>
      <c r="E2089">
        <v>2</v>
      </c>
      <c r="F2089">
        <v>500</v>
      </c>
      <c r="G2089" s="2" t="s">
        <v>78</v>
      </c>
      <c r="H2089" s="2" t="s">
        <v>11</v>
      </c>
      <c r="I2089">
        <v>3</v>
      </c>
      <c r="J2089" s="2" t="s">
        <v>77</v>
      </c>
      <c r="K2089" s="2">
        <v>450</v>
      </c>
      <c r="L2089" s="2"/>
      <c r="M2089" s="2" t="str">
        <f t="shared" si="192"/>
        <v/>
      </c>
      <c r="N2089">
        <v>2258.5595062767375</v>
      </c>
      <c r="O2089" s="2">
        <f t="shared" si="193"/>
        <v>225.85595062767374</v>
      </c>
      <c r="P2089" s="2">
        <f>IF(ISNUMBER(O2089),SUMIFS(O$1:$O2089,A$1:$A2089,A2089,C$1:$C2089,C2089,G$1:$G2089,G2089,E$1:$E2089,E2089),"")</f>
        <v>405.90012037484189</v>
      </c>
      <c r="U2089" t="str">
        <f t="shared" si="194"/>
        <v/>
      </c>
      <c r="V2089">
        <v>23.850615501403809</v>
      </c>
      <c r="W2089">
        <v>15.603858470916748</v>
      </c>
      <c r="X2089">
        <v>78.091110229492188</v>
      </c>
      <c r="Y2089">
        <v>43.43316650390625</v>
      </c>
      <c r="Z2089">
        <v>91.582645416259766</v>
      </c>
      <c r="AA2089">
        <v>20.013941764831543</v>
      </c>
      <c r="AB2089">
        <v>3.2022306823730473E-2</v>
      </c>
      <c r="AC2089" s="2">
        <f t="shared" si="195"/>
        <v>3.2022306823730473E-2</v>
      </c>
      <c r="AD2089">
        <v>12.49457763671875</v>
      </c>
      <c r="AE2089">
        <v>18.026509572901325</v>
      </c>
      <c r="AH2089" s="2">
        <f t="shared" si="196"/>
        <v>7.2320000000000002</v>
      </c>
      <c r="AI2089" s="2">
        <f>IF(ISNUMBER(AH2089),SUMIFS($AH$1:AH2089,$A$1:A2089,A2089,C$1:$C2089,C2089,$G$1:G2089,G2089,$E$1:E2089,E2089),"")</f>
        <v>13.055</v>
      </c>
      <c r="AJ2089">
        <f t="shared" si="197"/>
        <v>16</v>
      </c>
    </row>
    <row r="2090" spans="1:36" x14ac:dyDescent="0.25">
      <c r="A2090" s="14" t="s">
        <v>104</v>
      </c>
      <c r="B2090" t="s">
        <v>98</v>
      </c>
      <c r="C2090" t="s">
        <v>105</v>
      </c>
      <c r="D2090" s="13">
        <v>42671</v>
      </c>
      <c r="E2090">
        <v>3</v>
      </c>
      <c r="F2090">
        <v>0</v>
      </c>
      <c r="G2090" s="2" t="s">
        <v>78</v>
      </c>
      <c r="H2090" s="2" t="s">
        <v>11</v>
      </c>
      <c r="I2090">
        <v>3</v>
      </c>
      <c r="J2090" s="2" t="s">
        <v>77</v>
      </c>
      <c r="K2090" s="2">
        <v>0</v>
      </c>
      <c r="L2090" s="2"/>
      <c r="M2090" s="2" t="str">
        <f t="shared" si="192"/>
        <v/>
      </c>
      <c r="N2090">
        <v>1801.5526513851219</v>
      </c>
      <c r="O2090" s="2">
        <f t="shared" si="193"/>
        <v>180.15526513851219</v>
      </c>
      <c r="P2090" s="2">
        <f>IF(ISNUMBER(O2090),SUMIFS(O$1:$O2090,A$1:$A2090,A2090,C$1:$C2090,C2090,G$1:$G2090,G2090,E$1:$E2090,E2090),"")</f>
        <v>198.4937442508857</v>
      </c>
      <c r="U2090" t="str">
        <f t="shared" si="194"/>
        <v/>
      </c>
      <c r="V2090">
        <v>24.327827453613281</v>
      </c>
      <c r="W2090">
        <v>20.27678394317627</v>
      </c>
      <c r="X2090">
        <v>75.077964782714844</v>
      </c>
      <c r="Y2090">
        <v>42.926109313964844</v>
      </c>
      <c r="Z2090">
        <v>90.775405883789063</v>
      </c>
      <c r="AA2090">
        <v>14.56311559677124</v>
      </c>
      <c r="AB2090">
        <v>2.3300984954833983E-2</v>
      </c>
      <c r="AC2090" s="2">
        <f t="shared" si="195"/>
        <v>2.3300984954833983E-2</v>
      </c>
      <c r="AD2090">
        <v>12.012474365234375</v>
      </c>
      <c r="AE2090">
        <v>23.911056960097472</v>
      </c>
      <c r="AH2090" s="2">
        <f t="shared" si="196"/>
        <v>4.1980000000000004</v>
      </c>
      <c r="AI2090" s="2">
        <f>IF(ISNUMBER(AH2090),SUMIFS($AH$1:AH2090,$A$1:A2090,A2090,C$1:$C2090,C2090,$G$1:G2090,G2090,$E$1:E2090,E2090),"")</f>
        <v>4.7600000000000007</v>
      </c>
      <c r="AJ2090">
        <f t="shared" si="197"/>
        <v>16</v>
      </c>
    </row>
    <row r="2091" spans="1:36" x14ac:dyDescent="0.25">
      <c r="A2091" s="14" t="s">
        <v>103</v>
      </c>
      <c r="B2091" t="s">
        <v>98</v>
      </c>
      <c r="C2091" t="s">
        <v>105</v>
      </c>
      <c r="D2091" s="13">
        <v>42671</v>
      </c>
      <c r="E2091">
        <v>3</v>
      </c>
      <c r="F2091">
        <v>50</v>
      </c>
      <c r="G2091" s="2" t="s">
        <v>78</v>
      </c>
      <c r="H2091" s="2" t="s">
        <v>11</v>
      </c>
      <c r="I2091">
        <v>3</v>
      </c>
      <c r="J2091" s="2" t="s">
        <v>77</v>
      </c>
      <c r="K2091" s="2">
        <v>45</v>
      </c>
      <c r="L2091" s="2"/>
      <c r="M2091" s="2" t="str">
        <f t="shared" si="192"/>
        <v/>
      </c>
      <c r="N2091">
        <v>1612.9246601483239</v>
      </c>
      <c r="O2091" s="2">
        <f t="shared" si="193"/>
        <v>161.2924660148324</v>
      </c>
      <c r="P2091" s="2">
        <f>IF(ISNUMBER(O2091),SUMIFS(O$1:$O2091,A$1:$A2091,A2091,C$1:$C2091,C2091,G$1:$G2091,G2091,E$1:$E2091,E2091),"")</f>
        <v>193.97403538010585</v>
      </c>
      <c r="U2091" t="str">
        <f t="shared" si="194"/>
        <v/>
      </c>
      <c r="V2091">
        <v>25.073649406433105</v>
      </c>
      <c r="W2091">
        <v>22.489193916320801</v>
      </c>
      <c r="X2091">
        <v>70.791389465332031</v>
      </c>
      <c r="Y2091">
        <v>42.484561920166016</v>
      </c>
      <c r="Z2091">
        <v>90.258613586425781</v>
      </c>
      <c r="AA2091">
        <v>13.836126327514648</v>
      </c>
      <c r="AB2091">
        <v>2.2137802124023435E-2</v>
      </c>
      <c r="AC2091" s="2">
        <f t="shared" si="195"/>
        <v>2.2137802124023435E-2</v>
      </c>
      <c r="AD2091">
        <v>11.326622314453125</v>
      </c>
      <c r="AE2091">
        <v>19.641930461857811</v>
      </c>
      <c r="AH2091" s="2">
        <f t="shared" si="196"/>
        <v>3.5710000000000002</v>
      </c>
      <c r="AI2091" s="2">
        <f>IF(ISNUMBER(AH2091),SUMIFS($AH$1:AH2091,$A$1:A2091,A2091,C$1:$C2091,C2091,$G$1:G2091,G2091,$E$1:E2091,E2091),"")</f>
        <v>4.4870000000000001</v>
      </c>
      <c r="AJ2091">
        <f t="shared" si="197"/>
        <v>16</v>
      </c>
    </row>
    <row r="2092" spans="1:36" x14ac:dyDescent="0.25">
      <c r="A2092" s="14" t="s">
        <v>102</v>
      </c>
      <c r="B2092" t="s">
        <v>98</v>
      </c>
      <c r="C2092" t="s">
        <v>105</v>
      </c>
      <c r="D2092" s="13">
        <v>42671</v>
      </c>
      <c r="E2092">
        <v>3</v>
      </c>
      <c r="F2092">
        <v>100</v>
      </c>
      <c r="G2092" s="2" t="s">
        <v>78</v>
      </c>
      <c r="H2092" s="2" t="s">
        <v>11</v>
      </c>
      <c r="I2092">
        <v>3</v>
      </c>
      <c r="J2092" s="2" t="s">
        <v>77</v>
      </c>
      <c r="K2092" s="2">
        <v>90</v>
      </c>
      <c r="L2092" s="2"/>
      <c r="M2092" s="2" t="str">
        <f t="shared" si="192"/>
        <v/>
      </c>
      <c r="N2092">
        <v>1660.0201018059201</v>
      </c>
      <c r="O2092" s="2">
        <f t="shared" si="193"/>
        <v>166.00201018059201</v>
      </c>
      <c r="P2092" s="2">
        <f>IF(ISNUMBER(O2092),SUMIFS(O$1:$O2092,A$1:$A2092,A2092,C$1:$C2092,C2092,G$1:$G2092,G2092,E$1:$E2092,E2092),"")</f>
        <v>188.56808661458729</v>
      </c>
      <c r="U2092" t="str">
        <f t="shared" si="194"/>
        <v/>
      </c>
      <c r="V2092">
        <v>24.762063980102539</v>
      </c>
      <c r="W2092">
        <v>20.416118621826172</v>
      </c>
      <c r="X2092">
        <v>74.890911102294922</v>
      </c>
      <c r="Y2092">
        <v>43.714574813842773</v>
      </c>
      <c r="Z2092">
        <v>91.331092834472656</v>
      </c>
      <c r="AA2092">
        <v>14.721301555633545</v>
      </c>
      <c r="AB2092">
        <v>2.3554082489013674E-2</v>
      </c>
      <c r="AC2092" s="2">
        <f t="shared" si="195"/>
        <v>2.3554082489013674E-2</v>
      </c>
      <c r="AD2092">
        <v>11.982545776367187</v>
      </c>
      <c r="AE2092">
        <v>20.426028596440034</v>
      </c>
      <c r="AH2092" s="2">
        <f t="shared" si="196"/>
        <v>3.91</v>
      </c>
      <c r="AI2092" s="2">
        <f>IF(ISNUMBER(AH2092),SUMIFS($AH$1:AH2092,$A$1:A2092,A2092,C$1:$C2092,C2092,$G$1:G2092,G2092,$E$1:E2092,E2092),"")</f>
        <v>4.5520000000000005</v>
      </c>
      <c r="AJ2092">
        <f t="shared" si="197"/>
        <v>16</v>
      </c>
    </row>
    <row r="2093" spans="1:36" x14ac:dyDescent="0.25">
      <c r="A2093" s="14" t="s">
        <v>101</v>
      </c>
      <c r="B2093" t="s">
        <v>98</v>
      </c>
      <c r="C2093" t="s">
        <v>105</v>
      </c>
      <c r="D2093" s="13">
        <v>42671</v>
      </c>
      <c r="E2093">
        <v>3</v>
      </c>
      <c r="F2093">
        <v>200</v>
      </c>
      <c r="G2093" s="2" t="s">
        <v>78</v>
      </c>
      <c r="H2093" s="2" t="s">
        <v>11</v>
      </c>
      <c r="I2093">
        <v>3</v>
      </c>
      <c r="J2093" s="2" t="s">
        <v>77</v>
      </c>
      <c r="K2093" s="2">
        <v>180</v>
      </c>
      <c r="L2093" s="2"/>
      <c r="M2093" s="2" t="str">
        <f t="shared" si="192"/>
        <v/>
      </c>
      <c r="N2093">
        <v>1943.3838051349574</v>
      </c>
      <c r="O2093" s="2">
        <f t="shared" si="193"/>
        <v>194.33838051349574</v>
      </c>
      <c r="P2093" s="2">
        <f>IF(ISNUMBER(O2093),SUMIFS(O$1:$O2093,A$1:$A2093,A2093,C$1:$C2093,C2093,G$1:$G2093,G2093,E$1:$E2093,E2093),"")</f>
        <v>257.59415021444488</v>
      </c>
      <c r="U2093" t="str">
        <f t="shared" si="194"/>
        <v/>
      </c>
      <c r="V2093">
        <v>24.364397048950195</v>
      </c>
      <c r="W2093">
        <v>18.555818557739258</v>
      </c>
      <c r="X2093">
        <v>75.991249084472656</v>
      </c>
      <c r="Y2093">
        <v>42.936878204345703</v>
      </c>
      <c r="Z2093">
        <v>91.357086181640625</v>
      </c>
      <c r="AA2093">
        <v>18.149104118347168</v>
      </c>
      <c r="AB2093">
        <v>2.9038566589355469E-2</v>
      </c>
      <c r="AC2093" s="2">
        <f t="shared" si="195"/>
        <v>2.9038566589355469E-2</v>
      </c>
      <c r="AD2093">
        <v>12.158599853515625</v>
      </c>
      <c r="AE2093">
        <v>18.663594470046082</v>
      </c>
      <c r="AH2093" s="2">
        <f t="shared" si="196"/>
        <v>5.6429999999999998</v>
      </c>
      <c r="AI2093" s="2">
        <f>IF(ISNUMBER(AH2093),SUMIFS($AH$1:AH2093,$A$1:A2093,A2093,C$1:$C2093,C2093,$G$1:G2093,G2093,$E$1:E2093,E2093),"")</f>
        <v>7.3469999999999995</v>
      </c>
      <c r="AJ2093">
        <f t="shared" si="197"/>
        <v>16</v>
      </c>
    </row>
    <row r="2094" spans="1:36" x14ac:dyDescent="0.25">
      <c r="A2094" s="14" t="s">
        <v>100</v>
      </c>
      <c r="B2094" t="s">
        <v>98</v>
      </c>
      <c r="C2094" t="s">
        <v>105</v>
      </c>
      <c r="D2094" s="13">
        <v>42671</v>
      </c>
      <c r="E2094">
        <v>3</v>
      </c>
      <c r="F2094">
        <v>350</v>
      </c>
      <c r="G2094" s="2" t="s">
        <v>78</v>
      </c>
      <c r="H2094" s="2" t="s">
        <v>11</v>
      </c>
      <c r="I2094">
        <v>3</v>
      </c>
      <c r="J2094" s="2" t="s">
        <v>77</v>
      </c>
      <c r="K2094" s="2">
        <v>350</v>
      </c>
      <c r="L2094" s="2"/>
      <c r="M2094" s="2" t="str">
        <f t="shared" si="192"/>
        <v/>
      </c>
      <c r="N2094">
        <v>2115.4257722397929</v>
      </c>
      <c r="O2094" s="2">
        <f t="shared" si="193"/>
        <v>211.54257722397929</v>
      </c>
      <c r="P2094" s="2">
        <f>IF(ISNUMBER(O2094),SUMIFS(O$1:$O2094,A$1:$A2094,A2094,C$1:$C2094,C2094,G$1:$G2094,G2094,E$1:$E2094,E2094),"")</f>
        <v>389.20505855429315</v>
      </c>
      <c r="U2094" t="str">
        <f t="shared" si="194"/>
        <v/>
      </c>
      <c r="V2094">
        <v>23.144184112548828</v>
      </c>
      <c r="W2094">
        <v>20.441924095153809</v>
      </c>
      <c r="X2094">
        <v>77.592082977294922</v>
      </c>
      <c r="Y2094">
        <v>41.447589874267578</v>
      </c>
      <c r="Z2094">
        <v>91.098278045654297</v>
      </c>
      <c r="AA2094">
        <v>19.825290679931641</v>
      </c>
      <c r="AB2094">
        <v>3.1720465087890622E-2</v>
      </c>
      <c r="AC2094" s="2">
        <f t="shared" si="195"/>
        <v>3.1720465087890622E-2</v>
      </c>
      <c r="AD2094">
        <v>12.414733276367187</v>
      </c>
      <c r="AE2094">
        <v>18.179440230185719</v>
      </c>
      <c r="AH2094" s="2">
        <f t="shared" si="196"/>
        <v>6.71</v>
      </c>
      <c r="AI2094" s="2">
        <f>IF(ISNUMBER(AH2094),SUMIFS($AH$1:AH2094,$A$1:A2094,A2094,C$1:$C2094,C2094,$G$1:G2094,G2094,$E$1:E2094,E2094),"")</f>
        <v>11.96</v>
      </c>
      <c r="AJ2094">
        <f t="shared" si="197"/>
        <v>16</v>
      </c>
    </row>
    <row r="2095" spans="1:36" x14ac:dyDescent="0.25">
      <c r="A2095" s="14" t="s">
        <v>99</v>
      </c>
      <c r="B2095" t="s">
        <v>98</v>
      </c>
      <c r="C2095" t="s">
        <v>105</v>
      </c>
      <c r="D2095" s="13">
        <v>42671</v>
      </c>
      <c r="E2095">
        <v>3</v>
      </c>
      <c r="F2095">
        <v>500</v>
      </c>
      <c r="G2095" s="2" t="s">
        <v>78</v>
      </c>
      <c r="H2095" s="2" t="s">
        <v>11</v>
      </c>
      <c r="I2095">
        <v>3</v>
      </c>
      <c r="J2095" s="2" t="s">
        <v>77</v>
      </c>
      <c r="K2095" s="2">
        <v>450</v>
      </c>
      <c r="L2095" s="2"/>
      <c r="M2095" s="2" t="str">
        <f t="shared" si="192"/>
        <v/>
      </c>
      <c r="N2095">
        <v>2142.4546057856542</v>
      </c>
      <c r="O2095" s="2">
        <f t="shared" si="193"/>
        <v>214.24546057856543</v>
      </c>
      <c r="P2095" s="2">
        <f>IF(ISNUMBER(O2095),SUMIFS(O$1:$O2095,A$1:$A2095,A2095,C$1:$C2095,C2095,G$1:$G2095,G2095,E$1:$E2095,E2095),"")</f>
        <v>399.86093455514128</v>
      </c>
      <c r="U2095" t="str">
        <f t="shared" si="194"/>
        <v/>
      </c>
      <c r="V2095">
        <v>22.125168800354004</v>
      </c>
      <c r="W2095">
        <v>20.534029006958008</v>
      </c>
      <c r="X2095">
        <v>78.189601898193359</v>
      </c>
      <c r="Y2095">
        <v>39.25213623046875</v>
      </c>
      <c r="Z2095">
        <v>90.901824951171875</v>
      </c>
      <c r="AA2095">
        <v>20.835079193115234</v>
      </c>
      <c r="AB2095">
        <v>3.3336126708984379E-2</v>
      </c>
      <c r="AC2095" s="2">
        <f t="shared" si="195"/>
        <v>3.3336126708984379E-2</v>
      </c>
      <c r="AD2095">
        <v>12.510336303710938</v>
      </c>
      <c r="AE2095">
        <v>16.541009824080419</v>
      </c>
      <c r="AH2095" s="2">
        <f t="shared" si="196"/>
        <v>7.1420000000000003</v>
      </c>
      <c r="AI2095" s="2">
        <f>IF(ISNUMBER(AH2095),SUMIFS($AH$1:AH2095,$A$1:A2095,A2095,C$1:$C2095,C2095,$G$1:G2095,G2095,$E$1:E2095,E2095),"")</f>
        <v>13.146000000000001</v>
      </c>
      <c r="AJ2095">
        <f t="shared" si="197"/>
        <v>16</v>
      </c>
    </row>
    <row r="2096" spans="1:36" x14ac:dyDescent="0.25">
      <c r="A2096" s="14" t="s">
        <v>104</v>
      </c>
      <c r="B2096" t="s">
        <v>98</v>
      </c>
      <c r="C2096" t="s">
        <v>105</v>
      </c>
      <c r="D2096" s="13">
        <v>42671</v>
      </c>
      <c r="E2096">
        <v>4</v>
      </c>
      <c r="F2096">
        <v>0</v>
      </c>
      <c r="G2096" s="2" t="s">
        <v>78</v>
      </c>
      <c r="H2096" s="2" t="s">
        <v>11</v>
      </c>
      <c r="I2096">
        <v>3</v>
      </c>
      <c r="J2096" s="2" t="s">
        <v>77</v>
      </c>
      <c r="K2096" s="2">
        <v>0</v>
      </c>
      <c r="L2096" s="2"/>
      <c r="M2096" s="2" t="str">
        <f t="shared" si="192"/>
        <v/>
      </c>
      <c r="N2096">
        <v>1772.1482012573604</v>
      </c>
      <c r="O2096" s="2">
        <f t="shared" si="193"/>
        <v>177.21482012573603</v>
      </c>
      <c r="P2096" s="2">
        <f>IF(ISNUMBER(O2096),SUMIFS(O$1:$O2096,A$1:$A2096,A2096,C$1:$C2096,C2096,G$1:$G2096,G2096,E$1:$E2096,E2096),"")</f>
        <v>193.14488229485482</v>
      </c>
      <c r="U2096" t="str">
        <f t="shared" si="194"/>
        <v/>
      </c>
      <c r="V2096">
        <v>24.671956062316895</v>
      </c>
      <c r="W2096">
        <v>19.918355941772461</v>
      </c>
      <c r="X2096">
        <v>75.241920471191406</v>
      </c>
      <c r="Y2096">
        <v>43.118541717529297</v>
      </c>
      <c r="Z2096">
        <v>90.985935211181641</v>
      </c>
      <c r="AA2096">
        <v>14.357455730438232</v>
      </c>
      <c r="AB2096">
        <v>2.297192916870117E-2</v>
      </c>
      <c r="AC2096" s="2">
        <f t="shared" si="195"/>
        <v>2.297192916870117E-2</v>
      </c>
      <c r="AD2096">
        <v>12.038707275390625</v>
      </c>
      <c r="AE2096">
        <v>24.341279799247172</v>
      </c>
      <c r="AH2096" s="2">
        <f t="shared" si="196"/>
        <v>4.0709999999999997</v>
      </c>
      <c r="AI2096" s="2">
        <f>IF(ISNUMBER(AH2096),SUMIFS($AH$1:AH2096,$A$1:A2096,A2096,C$1:$C2096,C2096,$G$1:G2096,G2096,$E$1:E2096,E2096),"")</f>
        <v>4.5039999999999996</v>
      </c>
      <c r="AJ2096">
        <f t="shared" si="197"/>
        <v>16</v>
      </c>
    </row>
    <row r="2097" spans="1:36" x14ac:dyDescent="0.25">
      <c r="A2097" s="14" t="s">
        <v>103</v>
      </c>
      <c r="B2097" t="s">
        <v>98</v>
      </c>
      <c r="C2097" t="s">
        <v>105</v>
      </c>
      <c r="D2097" s="13">
        <v>42671</v>
      </c>
      <c r="E2097">
        <v>4</v>
      </c>
      <c r="F2097">
        <v>50</v>
      </c>
      <c r="G2097" s="2" t="s">
        <v>78</v>
      </c>
      <c r="H2097" s="2" t="s">
        <v>11</v>
      </c>
      <c r="I2097">
        <v>3</v>
      </c>
      <c r="J2097" s="2" t="s">
        <v>77</v>
      </c>
      <c r="K2097" s="2">
        <v>45</v>
      </c>
      <c r="L2097" s="2"/>
      <c r="M2097" s="2" t="str">
        <f t="shared" si="192"/>
        <v/>
      </c>
      <c r="N2097">
        <v>1832.1017242527125</v>
      </c>
      <c r="O2097" s="2">
        <f t="shared" si="193"/>
        <v>183.21017242527125</v>
      </c>
      <c r="P2097" s="2">
        <f>IF(ISNUMBER(O2097),SUMIFS(O$1:$O2097,A$1:$A2097,A2097,C$1:$C2097,C2097,G$1:$G2097,G2097,E$1:$E2097,E2097),"")</f>
        <v>209.89792035011124</v>
      </c>
      <c r="U2097" t="str">
        <f t="shared" si="194"/>
        <v/>
      </c>
      <c r="V2097">
        <v>23.583131790161133</v>
      </c>
      <c r="W2097">
        <v>18.208392143249512</v>
      </c>
      <c r="X2097">
        <v>73.247173309326172</v>
      </c>
      <c r="Y2097">
        <v>39.730842590332031</v>
      </c>
      <c r="Z2097">
        <v>88.709800720214844</v>
      </c>
      <c r="AA2097">
        <v>16.201591491699219</v>
      </c>
      <c r="AB2097">
        <v>2.5922546386718748E-2</v>
      </c>
      <c r="AC2097" s="2">
        <f t="shared" si="195"/>
        <v>2.5922546386718748E-2</v>
      </c>
      <c r="AD2097">
        <v>11.719547729492188</v>
      </c>
      <c r="AE2097">
        <v>20.611144397843017</v>
      </c>
      <c r="AH2097" s="2">
        <f t="shared" si="196"/>
        <v>4.7489999999999997</v>
      </c>
      <c r="AI2097" s="2">
        <f>IF(ISNUMBER(AH2097),SUMIFS($AH$1:AH2097,$A$1:A2097,A2097,C$1:$C2097,C2097,$G$1:G2097,G2097,$E$1:E2097,E2097),"")</f>
        <v>5.5109999999999992</v>
      </c>
      <c r="AJ2097">
        <f t="shared" si="197"/>
        <v>16</v>
      </c>
    </row>
    <row r="2098" spans="1:36" x14ac:dyDescent="0.25">
      <c r="A2098" s="14" t="s">
        <v>102</v>
      </c>
      <c r="B2098" t="s">
        <v>98</v>
      </c>
      <c r="C2098" t="s">
        <v>105</v>
      </c>
      <c r="D2098" s="13">
        <v>42671</v>
      </c>
      <c r="E2098">
        <v>4</v>
      </c>
      <c r="F2098">
        <v>100</v>
      </c>
      <c r="G2098" s="2" t="s">
        <v>78</v>
      </c>
      <c r="H2098" s="2" t="s">
        <v>11</v>
      </c>
      <c r="I2098">
        <v>3</v>
      </c>
      <c r="J2098" s="2" t="s">
        <v>77</v>
      </c>
      <c r="K2098" s="2">
        <v>90</v>
      </c>
      <c r="L2098" s="2"/>
      <c r="M2098" s="2" t="str">
        <f t="shared" si="192"/>
        <v/>
      </c>
      <c r="N2098">
        <v>1764.8329966646311</v>
      </c>
      <c r="O2098" s="2">
        <f t="shared" si="193"/>
        <v>176.4832996664631</v>
      </c>
      <c r="P2098" s="2">
        <f>IF(ISNUMBER(O2098),SUMIFS(O$1:$O2098,A$1:$A2098,A2098,C$1:$C2098,C2098,G$1:$G2098,G2098,E$1:$E2098,E2098),"")</f>
        <v>220.08509280568251</v>
      </c>
      <c r="U2098" t="str">
        <f t="shared" si="194"/>
        <v/>
      </c>
      <c r="V2098">
        <v>24.75334358215332</v>
      </c>
      <c r="W2098">
        <v>20.364432334899902</v>
      </c>
      <c r="X2098">
        <v>76.099628448486328</v>
      </c>
      <c r="Y2098">
        <v>44.154146194458008</v>
      </c>
      <c r="Z2098">
        <v>91.34967041015625</v>
      </c>
      <c r="AA2098">
        <v>15.475917339324951</v>
      </c>
      <c r="AB2098">
        <v>2.4761467742919922E-2</v>
      </c>
      <c r="AC2098" s="2">
        <f t="shared" si="195"/>
        <v>2.4761467742919922E-2</v>
      </c>
      <c r="AD2098">
        <v>12.175940551757813</v>
      </c>
      <c r="AE2098">
        <v>19.302860901019404</v>
      </c>
      <c r="AH2098" s="2">
        <f t="shared" si="196"/>
        <v>4.37</v>
      </c>
      <c r="AI2098" s="2">
        <f>IF(ISNUMBER(AH2098),SUMIFS($AH$1:AH2098,$A$1:A2098,A2098,C$1:$C2098,C2098,$G$1:G2098,G2098,$E$1:E2098,E2098),"")</f>
        <v>5.6360000000000001</v>
      </c>
      <c r="AJ2098">
        <f t="shared" si="197"/>
        <v>16</v>
      </c>
    </row>
    <row r="2099" spans="1:36" x14ac:dyDescent="0.25">
      <c r="A2099" s="14" t="s">
        <v>101</v>
      </c>
      <c r="B2099" t="s">
        <v>98</v>
      </c>
      <c r="C2099" t="s">
        <v>105</v>
      </c>
      <c r="D2099" s="13">
        <v>42671</v>
      </c>
      <c r="E2099">
        <v>4</v>
      </c>
      <c r="F2099">
        <v>200</v>
      </c>
      <c r="G2099" s="2" t="s">
        <v>78</v>
      </c>
      <c r="H2099" s="2" t="s">
        <v>11</v>
      </c>
      <c r="I2099">
        <v>3</v>
      </c>
      <c r="J2099" s="2" t="s">
        <v>77</v>
      </c>
      <c r="K2099" s="2">
        <v>180</v>
      </c>
      <c r="L2099" s="2"/>
      <c r="M2099" s="2" t="str">
        <f t="shared" si="192"/>
        <v/>
      </c>
      <c r="N2099">
        <v>1953.4285056628946</v>
      </c>
      <c r="O2099" s="2">
        <f t="shared" si="193"/>
        <v>195.34285056628946</v>
      </c>
      <c r="P2099" s="2">
        <f>IF(ISNUMBER(O2099),SUMIFS(O$1:$O2099,A$1:$A2099,A2099,C$1:$C2099,C2099,G$1:$G2099,G2099,E$1:$E2099,E2099),"")</f>
        <v>261.37013170072169</v>
      </c>
      <c r="U2099" t="str">
        <f t="shared" si="194"/>
        <v/>
      </c>
      <c r="V2099">
        <v>24.404415130615234</v>
      </c>
      <c r="W2099">
        <v>19.321999549865723</v>
      </c>
      <c r="X2099">
        <v>76.825721740722656</v>
      </c>
      <c r="Y2099">
        <v>43.485374450683594</v>
      </c>
      <c r="Z2099">
        <v>91.758995056152344</v>
      </c>
      <c r="AA2099">
        <v>17.233722686767578</v>
      </c>
      <c r="AB2099">
        <v>2.7573956298828126E-2</v>
      </c>
      <c r="AC2099" s="2">
        <f t="shared" si="195"/>
        <v>2.7573956298828126E-2</v>
      </c>
      <c r="AD2099">
        <v>12.292115478515626</v>
      </c>
      <c r="AE2099">
        <v>20.420242675347737</v>
      </c>
      <c r="AH2099" s="2">
        <f t="shared" si="196"/>
        <v>5.3860000000000001</v>
      </c>
      <c r="AI2099" s="2">
        <f>IF(ISNUMBER(AH2099),SUMIFS($AH$1:AH2099,$A$1:A2099,A2099,C$1:$C2099,C2099,$G$1:G2099,G2099,$E$1:E2099,E2099),"")</f>
        <v>7.1110000000000007</v>
      </c>
      <c r="AJ2099">
        <f t="shared" si="197"/>
        <v>16</v>
      </c>
    </row>
    <row r="2100" spans="1:36" x14ac:dyDescent="0.25">
      <c r="A2100" s="14" t="s">
        <v>100</v>
      </c>
      <c r="B2100" t="s">
        <v>98</v>
      </c>
      <c r="C2100" t="s">
        <v>105</v>
      </c>
      <c r="D2100" s="13">
        <v>42671</v>
      </c>
      <c r="E2100">
        <v>4</v>
      </c>
      <c r="F2100">
        <v>350</v>
      </c>
      <c r="G2100" s="2" t="s">
        <v>78</v>
      </c>
      <c r="H2100" s="2" t="s">
        <v>11</v>
      </c>
      <c r="I2100">
        <v>3</v>
      </c>
      <c r="J2100" s="2" t="s">
        <v>77</v>
      </c>
      <c r="K2100" s="2">
        <v>350</v>
      </c>
      <c r="L2100" s="2"/>
      <c r="M2100" s="2" t="str">
        <f t="shared" si="192"/>
        <v/>
      </c>
      <c r="N2100">
        <v>2120.0542339455192</v>
      </c>
      <c r="O2100" s="2">
        <f t="shared" si="193"/>
        <v>212.00542339455191</v>
      </c>
      <c r="P2100" s="2">
        <f>IF(ISNUMBER(O2100),SUMIFS(O$1:$O2100,A$1:$A2100,A2100,C$1:$C2100,C2100,G$1:$G2100,G2100,E$1:$E2100,E2100),"")</f>
        <v>343.10729262493464</v>
      </c>
      <c r="U2100" t="str">
        <f t="shared" si="194"/>
        <v/>
      </c>
      <c r="V2100">
        <v>24.391208648681641</v>
      </c>
      <c r="W2100">
        <v>17.962517738342285</v>
      </c>
      <c r="X2100">
        <v>75.763019561767578</v>
      </c>
      <c r="Y2100">
        <v>44.580083847045898</v>
      </c>
      <c r="Z2100">
        <v>91.461044311523438</v>
      </c>
      <c r="AA2100">
        <v>19.546920776367188</v>
      </c>
      <c r="AB2100">
        <v>3.12750732421875E-2</v>
      </c>
      <c r="AC2100" s="2">
        <f t="shared" si="195"/>
        <v>3.12750732421875E-2</v>
      </c>
      <c r="AD2100">
        <v>12.122083129882812</v>
      </c>
      <c r="AE2100">
        <v>18.550474547023292</v>
      </c>
      <c r="AH2100" s="2">
        <f t="shared" si="196"/>
        <v>6.63</v>
      </c>
      <c r="AI2100" s="2">
        <f>IF(ISNUMBER(AH2100),SUMIFS($AH$1:AH2100,$A$1:A2100,A2100,C$1:$C2100,C2100,$G$1:G2100,G2100,$E$1:E2100,E2100),"")</f>
        <v>10.314</v>
      </c>
      <c r="AJ2100">
        <f t="shared" si="197"/>
        <v>16</v>
      </c>
    </row>
    <row r="2101" spans="1:36" x14ac:dyDescent="0.25">
      <c r="A2101" s="14" t="s">
        <v>99</v>
      </c>
      <c r="B2101" t="s">
        <v>98</v>
      </c>
      <c r="C2101" t="s">
        <v>105</v>
      </c>
      <c r="D2101" s="13">
        <v>42671</v>
      </c>
      <c r="E2101">
        <v>4</v>
      </c>
      <c r="F2101">
        <v>500</v>
      </c>
      <c r="G2101" s="2" t="s">
        <v>78</v>
      </c>
      <c r="H2101" s="2" t="s">
        <v>11</v>
      </c>
      <c r="I2101">
        <v>3</v>
      </c>
      <c r="J2101" s="2" t="s">
        <v>77</v>
      </c>
      <c r="K2101" s="2">
        <v>450</v>
      </c>
      <c r="L2101" s="2"/>
      <c r="M2101" s="2" t="str">
        <f t="shared" si="192"/>
        <v/>
      </c>
      <c r="N2101">
        <v>2085.7853901332164</v>
      </c>
      <c r="O2101" s="2">
        <f t="shared" si="193"/>
        <v>208.57853901332163</v>
      </c>
      <c r="P2101" s="2">
        <f>IF(ISNUMBER(O2101),SUMIFS(O$1:$O2101,A$1:$A2101,A2101,C$1:$C2101,C2101,G$1:$G2101,G2101,E$1:$E2101,E2101),"")</f>
        <v>361.95604243610427</v>
      </c>
      <c r="U2101" t="str">
        <f t="shared" si="194"/>
        <v/>
      </c>
      <c r="V2101">
        <v>24.321931838989258</v>
      </c>
      <c r="W2101">
        <v>13.92988920211792</v>
      </c>
      <c r="X2101">
        <v>73.443592071533203</v>
      </c>
      <c r="Y2101">
        <v>45.465402603149414</v>
      </c>
      <c r="Z2101">
        <v>91.097644805908203</v>
      </c>
      <c r="AA2101">
        <v>25.166247367858887</v>
      </c>
      <c r="AB2101">
        <v>4.0265995788574219E-2</v>
      </c>
      <c r="AC2101" s="2">
        <f t="shared" si="195"/>
        <v>4.0265995788574219E-2</v>
      </c>
      <c r="AD2101">
        <v>11.750974731445313</v>
      </c>
      <c r="AE2101">
        <v>17.984189723320156</v>
      </c>
      <c r="AH2101" s="2">
        <f t="shared" si="196"/>
        <v>8.3989999999999991</v>
      </c>
      <c r="AI2101" s="2">
        <f>IF(ISNUMBER(AH2101),SUMIFS($AH$1:AH2101,$A$1:A2101,A2101,C$1:$C2101,C2101,$G$1:G2101,G2101,$E$1:E2101,E2101),"")</f>
        <v>13.504</v>
      </c>
      <c r="AJ2101">
        <f t="shared" si="197"/>
        <v>16</v>
      </c>
    </row>
    <row r="2102" spans="1:36" x14ac:dyDescent="0.25">
      <c r="A2102" s="14" t="s">
        <v>104</v>
      </c>
      <c r="B2102" t="s">
        <v>98</v>
      </c>
      <c r="C2102" t="s">
        <v>105</v>
      </c>
      <c r="D2102" s="13">
        <v>42677</v>
      </c>
      <c r="E2102">
        <v>1</v>
      </c>
      <c r="F2102">
        <v>0</v>
      </c>
      <c r="G2102" s="2" t="s">
        <v>78</v>
      </c>
      <c r="H2102" s="2" t="s">
        <v>11</v>
      </c>
      <c r="I2102">
        <v>9</v>
      </c>
      <c r="J2102" s="2" t="s">
        <v>88</v>
      </c>
      <c r="K2102" s="2">
        <v>0</v>
      </c>
      <c r="L2102" s="2">
        <v>1536.075</v>
      </c>
      <c r="M2102" s="2">
        <f t="shared" si="192"/>
        <v>153.60750000000002</v>
      </c>
      <c r="O2102" s="2" t="str">
        <f t="shared" si="193"/>
        <v/>
      </c>
      <c r="P2102" s="2" t="str">
        <f>IF(ISNUMBER(O2102),SUMIFS(O$1:$O2102,A$1:$A2102,A2102,C$1:$C2102,C2102,G$1:$G2102,G2102,E$1:$E2102,E2102),"")</f>
        <v/>
      </c>
      <c r="U2102" t="str">
        <f t="shared" si="194"/>
        <v/>
      </c>
      <c r="V2102">
        <v>17.19831371307373</v>
      </c>
      <c r="W2102">
        <v>17.379154205322266</v>
      </c>
      <c r="X2102">
        <v>81.5511474609375</v>
      </c>
      <c r="Y2102">
        <v>19.070387840270996</v>
      </c>
      <c r="Z2102">
        <v>90.523307800292969</v>
      </c>
      <c r="AA2102">
        <v>29.933700561523438</v>
      </c>
      <c r="AB2102">
        <v>4.7893920898437498E-2</v>
      </c>
      <c r="AC2102" s="2">
        <f t="shared" si="195"/>
        <v>4.7893920898437498E-2</v>
      </c>
      <c r="AD2102">
        <v>13.04818359375</v>
      </c>
      <c r="AE2102">
        <v>25.517387662803749</v>
      </c>
      <c r="AH2102" s="2" t="str">
        <f t="shared" si="196"/>
        <v/>
      </c>
      <c r="AI2102" s="2" t="str">
        <f>IF(ISNUMBER(AH2102),SUMIFS($AH$1:AH2102,$A$1:A2102,A2102,C$1:$C2102,C2102,$G$1:G2102,G2102,$E$1:E2102,E2102),"")</f>
        <v/>
      </c>
      <c r="AJ2102">
        <f t="shared" si="197"/>
        <v>13</v>
      </c>
    </row>
    <row r="2103" spans="1:36" x14ac:dyDescent="0.25">
      <c r="A2103" s="14" t="s">
        <v>103</v>
      </c>
      <c r="B2103" t="s">
        <v>98</v>
      </c>
      <c r="C2103" t="s">
        <v>105</v>
      </c>
      <c r="D2103" s="13">
        <v>42677</v>
      </c>
      <c r="E2103">
        <v>1</v>
      </c>
      <c r="F2103">
        <v>50</v>
      </c>
      <c r="G2103" s="2" t="s">
        <v>78</v>
      </c>
      <c r="H2103" s="2" t="s">
        <v>11</v>
      </c>
      <c r="I2103">
        <v>9</v>
      </c>
      <c r="J2103" s="2" t="s">
        <v>88</v>
      </c>
      <c r="K2103" s="2">
        <v>45</v>
      </c>
      <c r="L2103" s="2">
        <v>1606.925</v>
      </c>
      <c r="M2103" s="2">
        <f t="shared" si="192"/>
        <v>160.6925</v>
      </c>
      <c r="O2103" s="2" t="str">
        <f t="shared" si="193"/>
        <v/>
      </c>
      <c r="P2103" s="2" t="str">
        <f>IF(ISNUMBER(O2103),SUMIFS(O$1:$O2103,A$1:$A2103,A2103,C$1:$C2103,C2103,G$1:$G2103,G2103,E$1:$E2103,E2103),"")</f>
        <v/>
      </c>
      <c r="U2103" t="str">
        <f t="shared" si="194"/>
        <v/>
      </c>
      <c r="V2103">
        <v>16.766754150390625</v>
      </c>
      <c r="W2103">
        <v>18.872959136962891</v>
      </c>
      <c r="X2103">
        <v>82.684886932373047</v>
      </c>
      <c r="Y2103">
        <v>17.825398445129395</v>
      </c>
      <c r="Z2103">
        <v>90.526103973388672</v>
      </c>
      <c r="AA2103">
        <v>28.790806770324707</v>
      </c>
      <c r="AB2103">
        <v>4.6065290832519527E-2</v>
      </c>
      <c r="AC2103" s="2">
        <f t="shared" si="195"/>
        <v>4.6065290832519527E-2</v>
      </c>
      <c r="AD2103">
        <v>13.229581909179688</v>
      </c>
      <c r="AE2103">
        <v>22.981975969319389</v>
      </c>
      <c r="AH2103" s="2" t="str">
        <f t="shared" si="196"/>
        <v/>
      </c>
      <c r="AI2103" s="2" t="str">
        <f>IF(ISNUMBER(AH2103),SUMIFS($AH$1:AH2103,$A$1:A2103,A2103,C$1:$C2103,C2103,$G$1:G2103,G2103,$E$1:E2103,E2103),"")</f>
        <v/>
      </c>
      <c r="AJ2103">
        <f t="shared" si="197"/>
        <v>13</v>
      </c>
    </row>
    <row r="2104" spans="1:36" x14ac:dyDescent="0.25">
      <c r="A2104" s="14" t="s">
        <v>102</v>
      </c>
      <c r="B2104" t="s">
        <v>98</v>
      </c>
      <c r="C2104" t="s">
        <v>105</v>
      </c>
      <c r="D2104" s="13">
        <v>42677</v>
      </c>
      <c r="E2104">
        <v>1</v>
      </c>
      <c r="F2104">
        <v>100</v>
      </c>
      <c r="G2104" s="2" t="s">
        <v>78</v>
      </c>
      <c r="H2104" s="2" t="s">
        <v>11</v>
      </c>
      <c r="I2104">
        <v>9</v>
      </c>
      <c r="J2104" s="2" t="s">
        <v>88</v>
      </c>
      <c r="K2104" s="2">
        <v>78</v>
      </c>
      <c r="L2104" s="2">
        <v>1673.75</v>
      </c>
      <c r="M2104" s="2">
        <f t="shared" si="192"/>
        <v>167.375</v>
      </c>
      <c r="O2104" s="2" t="str">
        <f t="shared" si="193"/>
        <v/>
      </c>
      <c r="P2104" s="2" t="str">
        <f>IF(ISNUMBER(O2104),SUMIFS(O$1:$O2104,A$1:$A2104,A2104,C$1:$C2104,C2104,G$1:$G2104,G2104,E$1:$E2104,E2104),"")</f>
        <v/>
      </c>
      <c r="U2104" t="str">
        <f t="shared" si="194"/>
        <v/>
      </c>
      <c r="V2104">
        <v>17.437503814697266</v>
      </c>
      <c r="W2104">
        <v>17.039568901062012</v>
      </c>
      <c r="X2104">
        <v>81.024787902832031</v>
      </c>
      <c r="Y2104">
        <v>18.546728134155273</v>
      </c>
      <c r="Z2104">
        <v>90.095130920410156</v>
      </c>
      <c r="AA2104">
        <v>29.289050102233887</v>
      </c>
      <c r="AB2104">
        <v>4.6862480163574222E-2</v>
      </c>
      <c r="AC2104" s="2">
        <f t="shared" si="195"/>
        <v>4.6862480163574222E-2</v>
      </c>
      <c r="AD2104">
        <v>12.963966064453125</v>
      </c>
      <c r="AE2104">
        <v>22.953087056761547</v>
      </c>
      <c r="AH2104" s="2" t="str">
        <f t="shared" si="196"/>
        <v/>
      </c>
      <c r="AI2104" s="2" t="str">
        <f>IF(ISNUMBER(AH2104),SUMIFS($AH$1:AH2104,$A$1:A2104,A2104,C$1:$C2104,C2104,$G$1:G2104,G2104,$E$1:E2104,E2104),"")</f>
        <v/>
      </c>
      <c r="AJ2104">
        <f t="shared" si="197"/>
        <v>13</v>
      </c>
    </row>
    <row r="2105" spans="1:36" x14ac:dyDescent="0.25">
      <c r="A2105" s="14" t="s">
        <v>101</v>
      </c>
      <c r="B2105" t="s">
        <v>98</v>
      </c>
      <c r="C2105" t="s">
        <v>105</v>
      </c>
      <c r="D2105" s="13">
        <v>42677</v>
      </c>
      <c r="E2105">
        <v>1</v>
      </c>
      <c r="F2105">
        <v>200</v>
      </c>
      <c r="G2105" s="2" t="s">
        <v>78</v>
      </c>
      <c r="H2105" s="2" t="s">
        <v>11</v>
      </c>
      <c r="I2105">
        <v>9</v>
      </c>
      <c r="J2105" s="2" t="s">
        <v>88</v>
      </c>
      <c r="K2105" s="2">
        <v>156</v>
      </c>
      <c r="L2105" s="2">
        <v>1827.5749999999998</v>
      </c>
      <c r="M2105" s="2">
        <f t="shared" si="192"/>
        <v>182.75749999999999</v>
      </c>
      <c r="O2105" s="2" t="str">
        <f t="shared" si="193"/>
        <v/>
      </c>
      <c r="P2105" s="2" t="str">
        <f>IF(ISNUMBER(O2105),SUMIFS(O$1:$O2105,A$1:$A2105,A2105,C$1:$C2105,C2105,G$1:$G2105,G2105,E$1:$E2105,E2105),"")</f>
        <v/>
      </c>
      <c r="U2105" t="str">
        <f t="shared" si="194"/>
        <v/>
      </c>
      <c r="V2105">
        <v>17.244477272033691</v>
      </c>
      <c r="W2105">
        <v>16.501359939575195</v>
      </c>
      <c r="X2105">
        <v>81.765285491943359</v>
      </c>
      <c r="Y2105">
        <v>20.828375816345215</v>
      </c>
      <c r="Z2105">
        <v>90.703437805175781</v>
      </c>
      <c r="AA2105">
        <v>30.44054126739502</v>
      </c>
      <c r="AB2105">
        <v>4.8704866027832035E-2</v>
      </c>
      <c r="AC2105" s="2">
        <f t="shared" si="195"/>
        <v>4.8704866027832035E-2</v>
      </c>
      <c r="AD2105">
        <v>13.082445678710938</v>
      </c>
      <c r="AE2105">
        <v>22.305275621075804</v>
      </c>
      <c r="AH2105" s="2" t="str">
        <f t="shared" si="196"/>
        <v/>
      </c>
      <c r="AI2105" s="2" t="str">
        <f>IF(ISNUMBER(AH2105),SUMIFS($AH$1:AH2105,$A$1:A2105,A2105,C$1:$C2105,C2105,$G$1:G2105,G2105,$E$1:E2105,E2105),"")</f>
        <v/>
      </c>
      <c r="AJ2105">
        <f t="shared" si="197"/>
        <v>13</v>
      </c>
    </row>
    <row r="2106" spans="1:36" x14ac:dyDescent="0.25">
      <c r="A2106" s="14" t="s">
        <v>100</v>
      </c>
      <c r="B2106" t="s">
        <v>98</v>
      </c>
      <c r="C2106" t="s">
        <v>105</v>
      </c>
      <c r="D2106" s="13">
        <v>42677</v>
      </c>
      <c r="E2106">
        <v>1</v>
      </c>
      <c r="F2106">
        <v>350</v>
      </c>
      <c r="G2106" s="2" t="s">
        <v>78</v>
      </c>
      <c r="H2106" s="2" t="s">
        <v>11</v>
      </c>
      <c r="I2106">
        <v>9</v>
      </c>
      <c r="J2106" s="2" t="s">
        <v>88</v>
      </c>
      <c r="K2106" s="2">
        <v>272</v>
      </c>
      <c r="L2106" s="2">
        <v>2129.1749999999997</v>
      </c>
      <c r="M2106" s="2">
        <f t="shared" si="192"/>
        <v>212.91749999999996</v>
      </c>
      <c r="O2106" s="2" t="str">
        <f t="shared" si="193"/>
        <v/>
      </c>
      <c r="P2106" s="2" t="str">
        <f>IF(ISNUMBER(O2106),SUMIFS(O$1:$O2106,A$1:$A2106,A2106,C$1:$C2106,C2106,G$1:$G2106,G2106,E$1:$E2106,E2106),"")</f>
        <v/>
      </c>
      <c r="U2106" t="str">
        <f t="shared" si="194"/>
        <v/>
      </c>
      <c r="V2106">
        <v>17.545395851135254</v>
      </c>
      <c r="W2106">
        <v>17.44013500213623</v>
      </c>
      <c r="X2106">
        <v>80.913703918457031</v>
      </c>
      <c r="Y2106">
        <v>18.945634841918945</v>
      </c>
      <c r="Z2106">
        <v>90.003299713134766</v>
      </c>
      <c r="AA2106">
        <v>30.120590209960938</v>
      </c>
      <c r="AB2106">
        <v>4.8192944335937501E-2</v>
      </c>
      <c r="AC2106" s="2">
        <f t="shared" si="195"/>
        <v>4.8192944335937501E-2</v>
      </c>
      <c r="AD2106">
        <v>12.946192626953126</v>
      </c>
      <c r="AE2106">
        <v>20.356924894981866</v>
      </c>
      <c r="AH2106" s="2" t="str">
        <f t="shared" si="196"/>
        <v/>
      </c>
      <c r="AI2106" s="2" t="str">
        <f>IF(ISNUMBER(AH2106),SUMIFS($AH$1:AH2106,$A$1:A2106,A2106,C$1:$C2106,C2106,$G$1:G2106,G2106,$E$1:E2106,E2106),"")</f>
        <v/>
      </c>
      <c r="AJ2106">
        <f t="shared" si="197"/>
        <v>13</v>
      </c>
    </row>
    <row r="2107" spans="1:36" x14ac:dyDescent="0.25">
      <c r="A2107" s="14" t="s">
        <v>99</v>
      </c>
      <c r="B2107" t="s">
        <v>98</v>
      </c>
      <c r="C2107" t="s">
        <v>105</v>
      </c>
      <c r="D2107" s="13">
        <v>42677</v>
      </c>
      <c r="E2107">
        <v>1</v>
      </c>
      <c r="F2107">
        <v>500</v>
      </c>
      <c r="G2107" s="2" t="s">
        <v>78</v>
      </c>
      <c r="H2107" s="2" t="s">
        <v>11</v>
      </c>
      <c r="I2107">
        <v>9</v>
      </c>
      <c r="J2107" s="2" t="s">
        <v>88</v>
      </c>
      <c r="K2107" s="2">
        <v>389</v>
      </c>
      <c r="L2107" s="2">
        <v>3151.7</v>
      </c>
      <c r="M2107" s="2">
        <f t="shared" si="192"/>
        <v>315.16999999999996</v>
      </c>
      <c r="O2107" s="2" t="str">
        <f t="shared" si="193"/>
        <v/>
      </c>
      <c r="P2107" s="2" t="str">
        <f>IF(ISNUMBER(O2107),SUMIFS(O$1:$O2107,A$1:$A2107,A2107,C$1:$C2107,C2107,G$1:$G2107,G2107,E$1:$E2107,E2107),"")</f>
        <v/>
      </c>
      <c r="U2107" t="str">
        <f t="shared" si="194"/>
        <v/>
      </c>
      <c r="V2107">
        <v>17.369902610778809</v>
      </c>
      <c r="W2107">
        <v>17.257400512695313</v>
      </c>
      <c r="X2107">
        <v>81.576915740966797</v>
      </c>
      <c r="Y2107">
        <v>20.143797874450684</v>
      </c>
      <c r="Z2107">
        <v>90.850955963134766</v>
      </c>
      <c r="AA2107">
        <v>29.01203727722168</v>
      </c>
      <c r="AB2107">
        <v>4.6419259643554686E-2</v>
      </c>
      <c r="AC2107" s="2">
        <f t="shared" si="195"/>
        <v>4.6419259643554686E-2</v>
      </c>
      <c r="AD2107">
        <v>13.052306518554687</v>
      </c>
      <c r="AE2107">
        <v>16.893756731096826</v>
      </c>
      <c r="AH2107" s="2" t="str">
        <f t="shared" si="196"/>
        <v/>
      </c>
      <c r="AI2107" s="2" t="str">
        <f>IF(ISNUMBER(AH2107),SUMIFS($AH$1:AH2107,$A$1:A2107,A2107,C$1:$C2107,C2107,$G$1:G2107,G2107,$E$1:E2107,E2107),"")</f>
        <v/>
      </c>
      <c r="AJ2107">
        <f t="shared" si="197"/>
        <v>13</v>
      </c>
    </row>
    <row r="2108" spans="1:36" x14ac:dyDescent="0.25">
      <c r="A2108" s="14" t="s">
        <v>104</v>
      </c>
      <c r="B2108" t="s">
        <v>98</v>
      </c>
      <c r="C2108" t="s">
        <v>105</v>
      </c>
      <c r="D2108" s="13">
        <v>42677</v>
      </c>
      <c r="E2108">
        <v>2</v>
      </c>
      <c r="F2108">
        <v>0</v>
      </c>
      <c r="G2108" s="2" t="s">
        <v>78</v>
      </c>
      <c r="H2108" s="2" t="s">
        <v>11</v>
      </c>
      <c r="I2108">
        <v>9</v>
      </c>
      <c r="J2108" s="2" t="s">
        <v>88</v>
      </c>
      <c r="K2108" s="2">
        <v>0</v>
      </c>
      <c r="L2108" s="2">
        <v>1515.6999999999998</v>
      </c>
      <c r="M2108" s="2">
        <f t="shared" si="192"/>
        <v>151.57</v>
      </c>
      <c r="O2108" s="2" t="str">
        <f t="shared" si="193"/>
        <v/>
      </c>
      <c r="P2108" s="2" t="str">
        <f>IF(ISNUMBER(O2108),SUMIFS(O$1:$O2108,A$1:$A2108,A2108,C$1:$C2108,C2108,G$1:$G2108,G2108,E$1:$E2108,E2108),"")</f>
        <v/>
      </c>
      <c r="U2108" t="str">
        <f t="shared" si="194"/>
        <v/>
      </c>
      <c r="V2108">
        <v>17.012170791625977</v>
      </c>
      <c r="W2108">
        <v>17.758486747741699</v>
      </c>
      <c r="X2108">
        <v>81.916702270507813</v>
      </c>
      <c r="Y2108">
        <v>18.300080299377441</v>
      </c>
      <c r="Z2108">
        <v>90.249027252197266</v>
      </c>
      <c r="AA2108">
        <v>29.191726684570313</v>
      </c>
      <c r="AB2108">
        <v>4.6706762695312501E-2</v>
      </c>
      <c r="AC2108" s="2">
        <f t="shared" si="195"/>
        <v>4.6706762695312501E-2</v>
      </c>
      <c r="AD2108">
        <v>13.10667236328125</v>
      </c>
      <c r="AE2108">
        <v>19.923773682737885</v>
      </c>
      <c r="AH2108" s="2" t="str">
        <f t="shared" si="196"/>
        <v/>
      </c>
      <c r="AI2108" s="2" t="str">
        <f>IF(ISNUMBER(AH2108),SUMIFS($AH$1:AH2108,$A$1:A2108,A2108,C$1:$C2108,C2108,$G$1:G2108,G2108,$E$1:E2108,E2108),"")</f>
        <v/>
      </c>
      <c r="AJ2108">
        <f t="shared" si="197"/>
        <v>13</v>
      </c>
    </row>
    <row r="2109" spans="1:36" x14ac:dyDescent="0.25">
      <c r="A2109" s="14" t="s">
        <v>103</v>
      </c>
      <c r="B2109" t="s">
        <v>98</v>
      </c>
      <c r="C2109" t="s">
        <v>105</v>
      </c>
      <c r="D2109" s="13">
        <v>42677</v>
      </c>
      <c r="E2109">
        <v>2</v>
      </c>
      <c r="F2109">
        <v>50</v>
      </c>
      <c r="G2109" s="2" t="s">
        <v>78</v>
      </c>
      <c r="H2109" s="2" t="s">
        <v>11</v>
      </c>
      <c r="I2109">
        <v>9</v>
      </c>
      <c r="J2109" s="2" t="s">
        <v>88</v>
      </c>
      <c r="K2109" s="2">
        <v>45</v>
      </c>
      <c r="L2109" s="2">
        <v>2291.0500000000002</v>
      </c>
      <c r="M2109" s="2">
        <f t="shared" si="192"/>
        <v>229.10500000000002</v>
      </c>
      <c r="O2109" s="2" t="str">
        <f t="shared" si="193"/>
        <v/>
      </c>
      <c r="P2109" s="2" t="str">
        <f>IF(ISNUMBER(O2109),SUMIFS(O$1:$O2109,A$1:$A2109,A2109,C$1:$C2109,C2109,G$1:$G2109,G2109,E$1:$E2109,E2109),"")</f>
        <v/>
      </c>
      <c r="U2109" t="str">
        <f t="shared" si="194"/>
        <v/>
      </c>
      <c r="V2109">
        <v>16.293903350830078</v>
      </c>
      <c r="W2109">
        <v>20.130058288574219</v>
      </c>
      <c r="X2109">
        <v>82.848690032958984</v>
      </c>
      <c r="Y2109">
        <v>18.304971694946289</v>
      </c>
      <c r="Z2109">
        <v>90.817535400390625</v>
      </c>
      <c r="AA2109">
        <v>28.738231658935547</v>
      </c>
      <c r="AB2109">
        <v>4.5981170654296875E-2</v>
      </c>
      <c r="AC2109" s="2">
        <f t="shared" si="195"/>
        <v>4.5981170654296875E-2</v>
      </c>
      <c r="AD2109">
        <v>13.255790405273437</v>
      </c>
      <c r="AE2109">
        <v>18.972398423999028</v>
      </c>
      <c r="AH2109" s="2" t="str">
        <f t="shared" si="196"/>
        <v/>
      </c>
      <c r="AI2109" s="2" t="str">
        <f>IF(ISNUMBER(AH2109),SUMIFS($AH$1:AH2109,$A$1:A2109,A2109,C$1:$C2109,C2109,$G$1:G2109,G2109,$E$1:E2109,E2109),"")</f>
        <v/>
      </c>
      <c r="AJ2109">
        <f t="shared" si="197"/>
        <v>13</v>
      </c>
    </row>
    <row r="2110" spans="1:36" x14ac:dyDescent="0.25">
      <c r="A2110" s="14" t="s">
        <v>102</v>
      </c>
      <c r="B2110" t="s">
        <v>98</v>
      </c>
      <c r="C2110" t="s">
        <v>105</v>
      </c>
      <c r="D2110" s="13">
        <v>42677</v>
      </c>
      <c r="E2110">
        <v>2</v>
      </c>
      <c r="F2110">
        <v>100</v>
      </c>
      <c r="G2110" s="2" t="s">
        <v>78</v>
      </c>
      <c r="H2110" s="2" t="s">
        <v>11</v>
      </c>
      <c r="I2110">
        <v>9</v>
      </c>
      <c r="J2110" s="2" t="s">
        <v>88</v>
      </c>
      <c r="K2110" s="2">
        <v>78</v>
      </c>
      <c r="L2110" s="2">
        <v>1917.2750000000001</v>
      </c>
      <c r="M2110" s="2">
        <f t="shared" si="192"/>
        <v>191.72750000000002</v>
      </c>
      <c r="O2110" s="2" t="str">
        <f t="shared" si="193"/>
        <v/>
      </c>
      <c r="P2110" s="2" t="str">
        <f>IF(ISNUMBER(O2110),SUMIFS(O$1:$O2110,A$1:$A2110,A2110,C$1:$C2110,C2110,G$1:$G2110,G2110,E$1:$E2110,E2110),"")</f>
        <v/>
      </c>
      <c r="U2110" t="str">
        <f t="shared" si="194"/>
        <v/>
      </c>
      <c r="V2110">
        <v>16.075045108795166</v>
      </c>
      <c r="W2110">
        <v>20.7633056640625</v>
      </c>
      <c r="X2110">
        <v>83.120265960693359</v>
      </c>
      <c r="Y2110">
        <v>15.641323566436768</v>
      </c>
      <c r="Z2110">
        <v>90.080539703369141</v>
      </c>
      <c r="AA2110">
        <v>29.684069633483887</v>
      </c>
      <c r="AB2110">
        <v>4.749451141357422E-2</v>
      </c>
      <c r="AC2110" s="2">
        <f t="shared" si="195"/>
        <v>4.749451141357422E-2</v>
      </c>
      <c r="AD2110">
        <v>13.299242553710938</v>
      </c>
      <c r="AE2110">
        <v>19.915323841391437</v>
      </c>
      <c r="AH2110" s="2" t="str">
        <f t="shared" si="196"/>
        <v/>
      </c>
      <c r="AI2110" s="2" t="str">
        <f>IF(ISNUMBER(AH2110),SUMIFS($AH$1:AH2110,$A$1:A2110,A2110,C$1:$C2110,C2110,$G$1:G2110,G2110,$E$1:E2110,E2110),"")</f>
        <v/>
      </c>
      <c r="AJ2110">
        <f t="shared" si="197"/>
        <v>13</v>
      </c>
    </row>
    <row r="2111" spans="1:36" x14ac:dyDescent="0.25">
      <c r="A2111" s="14" t="s">
        <v>101</v>
      </c>
      <c r="B2111" t="s">
        <v>98</v>
      </c>
      <c r="C2111" t="s">
        <v>105</v>
      </c>
      <c r="D2111" s="13">
        <v>42677</v>
      </c>
      <c r="E2111">
        <v>2</v>
      </c>
      <c r="F2111">
        <v>200</v>
      </c>
      <c r="G2111" s="2" t="s">
        <v>78</v>
      </c>
      <c r="H2111" s="2" t="s">
        <v>11</v>
      </c>
      <c r="I2111">
        <v>9</v>
      </c>
      <c r="J2111" s="2" t="s">
        <v>88</v>
      </c>
      <c r="K2111" s="2">
        <v>156</v>
      </c>
      <c r="L2111" s="2">
        <v>2510.9</v>
      </c>
      <c r="M2111" s="2">
        <f t="shared" si="192"/>
        <v>251.09</v>
      </c>
      <c r="O2111" s="2" t="str">
        <f t="shared" si="193"/>
        <v/>
      </c>
      <c r="P2111" s="2" t="str">
        <f>IF(ISNUMBER(O2111),SUMIFS(O$1:$O2111,A$1:$A2111,A2111,C$1:$C2111,C2111,G$1:$G2111,G2111,E$1:$E2111,E2111),"")</f>
        <v/>
      </c>
      <c r="U2111" t="str">
        <f t="shared" si="194"/>
        <v/>
      </c>
      <c r="V2111">
        <v>16.715852737426758</v>
      </c>
      <c r="W2111">
        <v>20.188706398010254</v>
      </c>
      <c r="X2111">
        <v>82.638633728027344</v>
      </c>
      <c r="Y2111">
        <v>17.845573425292969</v>
      </c>
      <c r="Z2111">
        <v>90.675437927246094</v>
      </c>
      <c r="AA2111">
        <v>28.567033767700195</v>
      </c>
      <c r="AB2111">
        <v>4.5707254028320314E-2</v>
      </c>
      <c r="AC2111" s="2">
        <f t="shared" si="195"/>
        <v>4.5707254028320314E-2</v>
      </c>
      <c r="AD2111">
        <v>13.222181396484375</v>
      </c>
      <c r="AE2111">
        <v>16.722497179358601</v>
      </c>
      <c r="AH2111" s="2" t="str">
        <f t="shared" si="196"/>
        <v/>
      </c>
      <c r="AI2111" s="2" t="str">
        <f>IF(ISNUMBER(AH2111),SUMIFS($AH$1:AH2111,$A$1:A2111,A2111,C$1:$C2111,C2111,$G$1:G2111,G2111,$E$1:E2111,E2111),"")</f>
        <v/>
      </c>
      <c r="AJ2111">
        <f t="shared" si="197"/>
        <v>13</v>
      </c>
    </row>
    <row r="2112" spans="1:36" x14ac:dyDescent="0.25">
      <c r="A2112" s="14" t="s">
        <v>100</v>
      </c>
      <c r="B2112" t="s">
        <v>98</v>
      </c>
      <c r="C2112" t="s">
        <v>105</v>
      </c>
      <c r="D2112" s="13">
        <v>42677</v>
      </c>
      <c r="E2112">
        <v>2</v>
      </c>
      <c r="F2112">
        <v>350</v>
      </c>
      <c r="G2112" s="2" t="s">
        <v>78</v>
      </c>
      <c r="H2112" s="2" t="s">
        <v>11</v>
      </c>
      <c r="I2112">
        <v>9</v>
      </c>
      <c r="J2112" s="2" t="s">
        <v>88</v>
      </c>
      <c r="K2112" s="2">
        <v>272</v>
      </c>
      <c r="L2112" s="2">
        <v>3074.3999999999996</v>
      </c>
      <c r="M2112" s="2">
        <f t="shared" si="192"/>
        <v>307.43999999999994</v>
      </c>
      <c r="O2112" s="2" t="str">
        <f t="shared" si="193"/>
        <v/>
      </c>
      <c r="P2112" s="2" t="str">
        <f>IF(ISNUMBER(O2112),SUMIFS(O$1:$O2112,A$1:$A2112,A2112,C$1:$C2112,C2112,G$1:$G2112,G2112,E$1:$E2112,E2112),"")</f>
        <v/>
      </c>
      <c r="U2112" t="str">
        <f t="shared" si="194"/>
        <v/>
      </c>
      <c r="V2112">
        <v>16.578750610351563</v>
      </c>
      <c r="W2112">
        <v>20.038423538208008</v>
      </c>
      <c r="X2112">
        <v>82.759540557861328</v>
      </c>
      <c r="Y2112">
        <v>17.945499420166016</v>
      </c>
      <c r="Z2112">
        <v>91.014610290527344</v>
      </c>
      <c r="AA2112">
        <v>28.789880752563477</v>
      </c>
      <c r="AB2112">
        <v>4.6063809204101566E-2</v>
      </c>
      <c r="AC2112" s="2">
        <f t="shared" si="195"/>
        <v>4.6063809204101566E-2</v>
      </c>
      <c r="AD2112">
        <v>13.241526489257813</v>
      </c>
      <c r="AE2112">
        <v>14.723274507941145</v>
      </c>
      <c r="AH2112" s="2" t="str">
        <f t="shared" si="196"/>
        <v/>
      </c>
      <c r="AI2112" s="2" t="str">
        <f>IF(ISNUMBER(AH2112),SUMIFS($AH$1:AH2112,$A$1:A2112,A2112,C$1:$C2112,C2112,$G$1:G2112,G2112,$E$1:E2112,E2112),"")</f>
        <v/>
      </c>
      <c r="AJ2112">
        <f t="shared" si="197"/>
        <v>13</v>
      </c>
    </row>
    <row r="2113" spans="1:36" x14ac:dyDescent="0.25">
      <c r="A2113" s="14" t="s">
        <v>99</v>
      </c>
      <c r="B2113" t="s">
        <v>98</v>
      </c>
      <c r="C2113" t="s">
        <v>105</v>
      </c>
      <c r="D2113" s="13">
        <v>42677</v>
      </c>
      <c r="E2113">
        <v>2</v>
      </c>
      <c r="F2113">
        <v>500</v>
      </c>
      <c r="G2113" s="2" t="s">
        <v>78</v>
      </c>
      <c r="H2113" s="2" t="s">
        <v>11</v>
      </c>
      <c r="I2113">
        <v>9</v>
      </c>
      <c r="J2113" s="2" t="s">
        <v>88</v>
      </c>
      <c r="K2113" s="2">
        <v>389</v>
      </c>
      <c r="L2113" s="2">
        <v>3612.85</v>
      </c>
      <c r="M2113" s="2">
        <f t="shared" si="192"/>
        <v>361.28499999999997</v>
      </c>
      <c r="O2113" s="2" t="str">
        <f t="shared" si="193"/>
        <v/>
      </c>
      <c r="P2113" s="2" t="str">
        <f>IF(ISNUMBER(O2113),SUMIFS(O$1:$O2113,A$1:$A2113,A2113,C$1:$C2113,C2113,G$1:$G2113,G2113,E$1:$E2113,E2113),"")</f>
        <v/>
      </c>
      <c r="U2113" t="str">
        <f t="shared" si="194"/>
        <v/>
      </c>
      <c r="V2113">
        <v>16.213189125061035</v>
      </c>
      <c r="W2113">
        <v>20.924393653869629</v>
      </c>
      <c r="X2113">
        <v>82.869380950927734</v>
      </c>
      <c r="Y2113">
        <v>16.382264137268066</v>
      </c>
      <c r="Z2113">
        <v>90.776790618896484</v>
      </c>
      <c r="AA2113">
        <v>29.180234909057617</v>
      </c>
      <c r="AB2113">
        <v>4.668837585449219E-2</v>
      </c>
      <c r="AC2113" s="2">
        <f t="shared" si="195"/>
        <v>4.668837585449219E-2</v>
      </c>
      <c r="AD2113">
        <v>13.259100952148438</v>
      </c>
      <c r="AE2113">
        <v>13.061513370223143</v>
      </c>
      <c r="AH2113" s="2" t="str">
        <f t="shared" si="196"/>
        <v/>
      </c>
      <c r="AI2113" s="2" t="str">
        <f>IF(ISNUMBER(AH2113),SUMIFS($AH$1:AH2113,$A$1:A2113,A2113,C$1:$C2113,C2113,$G$1:G2113,G2113,$E$1:E2113,E2113),"")</f>
        <v/>
      </c>
      <c r="AJ2113">
        <f t="shared" si="197"/>
        <v>13</v>
      </c>
    </row>
    <row r="2114" spans="1:36" x14ac:dyDescent="0.25">
      <c r="A2114" s="14" t="s">
        <v>104</v>
      </c>
      <c r="B2114" t="s">
        <v>98</v>
      </c>
      <c r="C2114" t="s">
        <v>105</v>
      </c>
      <c r="D2114" s="13">
        <v>42677</v>
      </c>
      <c r="E2114">
        <v>3</v>
      </c>
      <c r="F2114">
        <v>0</v>
      </c>
      <c r="G2114" s="2" t="s">
        <v>78</v>
      </c>
      <c r="H2114" s="2" t="s">
        <v>11</v>
      </c>
      <c r="I2114">
        <v>9</v>
      </c>
      <c r="J2114" s="2" t="s">
        <v>88</v>
      </c>
      <c r="K2114" s="2">
        <v>0</v>
      </c>
      <c r="L2114" s="2">
        <v>1227.5</v>
      </c>
      <c r="M2114" s="2">
        <f t="shared" ref="M2114:M2177" si="198">IF(ISNUMBER(L2114),L2114/10,"")</f>
        <v>122.75</v>
      </c>
      <c r="O2114" s="2" t="str">
        <f t="shared" ref="O2114:O2177" si="199">IF(ISNUMBER(N2114),N2114/10,"")</f>
        <v/>
      </c>
      <c r="P2114" s="2" t="str">
        <f>IF(ISNUMBER(O2114),SUMIFS(O$1:$O2114,A$1:$A2114,A2114,C$1:$C2114,C2114,G$1:$G2114,G2114,E$1:$E2114,E2114),"")</f>
        <v/>
      </c>
      <c r="U2114" t="str">
        <f t="shared" ref="U2114:U2177" si="200">IF(ISNUMBER(R2114),R2114/100,"")</f>
        <v/>
      </c>
      <c r="V2114">
        <v>17.587621688842773</v>
      </c>
      <c r="W2114">
        <v>19.692882537841797</v>
      </c>
      <c r="X2114">
        <v>82.186618804931641</v>
      </c>
      <c r="Y2114">
        <v>19.666730880737305</v>
      </c>
      <c r="Z2114">
        <v>89.576145172119141</v>
      </c>
      <c r="AA2114">
        <v>27.183768272399902</v>
      </c>
      <c r="AB2114">
        <v>4.3494029235839837E-2</v>
      </c>
      <c r="AC2114" s="2">
        <f t="shared" ref="AC2114:AC2177" si="201">IF(ISNUMBER(AB2114),AB2114,"")</f>
        <v>4.3494029235839837E-2</v>
      </c>
      <c r="AD2114">
        <v>13.149859008789063</v>
      </c>
      <c r="AE2114">
        <v>27.710109622411689</v>
      </c>
      <c r="AH2114" s="2" t="str">
        <f t="shared" ref="AH2114:AH2177" si="202">IF(AND(ISNUMBER(AB2114),ISNUMBER(O2114)),ROUND(O2114*AB2114,3),"")</f>
        <v/>
      </c>
      <c r="AI2114" s="2" t="str">
        <f>IF(ISNUMBER(AH2114),SUMIFS($AH$1:AH2114,$A$1:A2114,A2114,C$1:$C2114,C2114,$G$1:G2114,G2114,$E$1:E2114,E2114),"")</f>
        <v/>
      </c>
      <c r="AJ2114">
        <f t="shared" ref="AJ2114:AJ2177" si="203">COUNT(K2114:AI2114)</f>
        <v>13</v>
      </c>
    </row>
    <row r="2115" spans="1:36" x14ac:dyDescent="0.25">
      <c r="A2115" s="14" t="s">
        <v>103</v>
      </c>
      <c r="B2115" t="s">
        <v>98</v>
      </c>
      <c r="C2115" t="s">
        <v>105</v>
      </c>
      <c r="D2115" s="13">
        <v>42677</v>
      </c>
      <c r="E2115">
        <v>3</v>
      </c>
      <c r="F2115">
        <v>50</v>
      </c>
      <c r="G2115" s="2" t="s">
        <v>78</v>
      </c>
      <c r="H2115" s="2" t="s">
        <v>11</v>
      </c>
      <c r="I2115">
        <v>9</v>
      </c>
      <c r="J2115" s="2" t="s">
        <v>88</v>
      </c>
      <c r="K2115" s="2">
        <v>45</v>
      </c>
      <c r="L2115" s="2">
        <v>1531</v>
      </c>
      <c r="M2115" s="2">
        <f t="shared" si="198"/>
        <v>153.1</v>
      </c>
      <c r="O2115" s="2" t="str">
        <f t="shared" si="199"/>
        <v/>
      </c>
      <c r="P2115" s="2" t="str">
        <f>IF(ISNUMBER(O2115),SUMIFS(O$1:$O2115,A$1:$A2115,A2115,C$1:$C2115,C2115,G$1:$G2115,G2115,E$1:$E2115,E2115),"")</f>
        <v/>
      </c>
      <c r="U2115" t="str">
        <f t="shared" si="200"/>
        <v/>
      </c>
      <c r="V2115">
        <v>16.965188980102539</v>
      </c>
      <c r="W2115">
        <v>22.45401668548584</v>
      </c>
      <c r="X2115">
        <v>83.059463500976563</v>
      </c>
      <c r="Y2115">
        <v>20.526281356811523</v>
      </c>
      <c r="Z2115">
        <v>90.567913055419922</v>
      </c>
      <c r="AA2115">
        <v>28.278301239013672</v>
      </c>
      <c r="AB2115">
        <v>4.5245281982421871E-2</v>
      </c>
      <c r="AC2115" s="2">
        <f t="shared" si="201"/>
        <v>4.5245281982421871E-2</v>
      </c>
      <c r="AD2115">
        <v>13.28951416015625</v>
      </c>
      <c r="AE2115">
        <v>24.709249656331789</v>
      </c>
      <c r="AH2115" s="2" t="str">
        <f t="shared" si="202"/>
        <v/>
      </c>
      <c r="AI2115" s="2" t="str">
        <f>IF(ISNUMBER(AH2115),SUMIFS($AH$1:AH2115,$A$1:A2115,A2115,C$1:$C2115,C2115,$G$1:G2115,G2115,$E$1:E2115,E2115),"")</f>
        <v/>
      </c>
      <c r="AJ2115">
        <f t="shared" si="203"/>
        <v>13</v>
      </c>
    </row>
    <row r="2116" spans="1:36" x14ac:dyDescent="0.25">
      <c r="A2116" s="14" t="s">
        <v>102</v>
      </c>
      <c r="B2116" t="s">
        <v>98</v>
      </c>
      <c r="C2116" t="s">
        <v>105</v>
      </c>
      <c r="D2116" s="13">
        <v>42677</v>
      </c>
      <c r="E2116">
        <v>3</v>
      </c>
      <c r="F2116">
        <v>100</v>
      </c>
      <c r="G2116" s="2" t="s">
        <v>78</v>
      </c>
      <c r="H2116" s="2" t="s">
        <v>11</v>
      </c>
      <c r="I2116">
        <v>9</v>
      </c>
      <c r="J2116" s="2" t="s">
        <v>88</v>
      </c>
      <c r="K2116" s="2">
        <v>78</v>
      </c>
      <c r="L2116" s="2">
        <v>1871.125</v>
      </c>
      <c r="M2116" s="2">
        <f t="shared" si="198"/>
        <v>187.11250000000001</v>
      </c>
      <c r="O2116" s="2" t="str">
        <f t="shared" si="199"/>
        <v/>
      </c>
      <c r="P2116" s="2" t="str">
        <f>IF(ISNUMBER(O2116),SUMIFS(O$1:$O2116,A$1:$A2116,A2116,C$1:$C2116,C2116,G$1:$G2116,G2116,E$1:$E2116,E2116),"")</f>
        <v/>
      </c>
      <c r="U2116" t="str">
        <f t="shared" si="200"/>
        <v/>
      </c>
      <c r="V2116">
        <v>16.297840118408203</v>
      </c>
      <c r="W2116">
        <v>22.954822540283203</v>
      </c>
      <c r="X2116">
        <v>83.450675964355469</v>
      </c>
      <c r="Y2116">
        <v>19.668442726135254</v>
      </c>
      <c r="Z2116">
        <v>90.376125335693359</v>
      </c>
      <c r="AA2116">
        <v>28.888561248779297</v>
      </c>
      <c r="AB2116">
        <v>4.622169799804688E-2</v>
      </c>
      <c r="AC2116" s="2">
        <f t="shared" si="201"/>
        <v>4.622169799804688E-2</v>
      </c>
      <c r="AD2116">
        <v>13.352108154296875</v>
      </c>
      <c r="AE2116">
        <v>23.341722296699036</v>
      </c>
      <c r="AH2116" s="2" t="str">
        <f t="shared" si="202"/>
        <v/>
      </c>
      <c r="AI2116" s="2" t="str">
        <f>IF(ISNUMBER(AH2116),SUMIFS($AH$1:AH2116,$A$1:A2116,A2116,C$1:$C2116,C2116,$G$1:G2116,G2116,$E$1:E2116,E2116),"")</f>
        <v/>
      </c>
      <c r="AJ2116">
        <f t="shared" si="203"/>
        <v>13</v>
      </c>
    </row>
    <row r="2117" spans="1:36" x14ac:dyDescent="0.25">
      <c r="A2117" s="14" t="s">
        <v>101</v>
      </c>
      <c r="B2117" t="s">
        <v>98</v>
      </c>
      <c r="C2117" t="s">
        <v>105</v>
      </c>
      <c r="D2117" s="13">
        <v>42677</v>
      </c>
      <c r="E2117">
        <v>3</v>
      </c>
      <c r="F2117">
        <v>200</v>
      </c>
      <c r="G2117" s="2" t="s">
        <v>78</v>
      </c>
      <c r="H2117" s="2" t="s">
        <v>11</v>
      </c>
      <c r="I2117">
        <v>9</v>
      </c>
      <c r="J2117" s="2" t="s">
        <v>88</v>
      </c>
      <c r="K2117" s="2">
        <v>156</v>
      </c>
      <c r="L2117" s="2">
        <v>2649.1750000000002</v>
      </c>
      <c r="M2117" s="2">
        <f t="shared" si="198"/>
        <v>264.91750000000002</v>
      </c>
      <c r="O2117" s="2" t="str">
        <f t="shared" si="199"/>
        <v/>
      </c>
      <c r="P2117" s="2" t="str">
        <f>IF(ISNUMBER(O2117),SUMIFS(O$1:$O2117,A$1:$A2117,A2117,C$1:$C2117,C2117,G$1:$G2117,G2117,E$1:$E2117,E2117),"")</f>
        <v/>
      </c>
      <c r="U2117" t="str">
        <f t="shared" si="200"/>
        <v/>
      </c>
      <c r="V2117">
        <v>16.462215423583984</v>
      </c>
      <c r="W2117">
        <v>22.290426254272461</v>
      </c>
      <c r="X2117">
        <v>83.958267211914063</v>
      </c>
      <c r="Y2117">
        <v>19.879096031188965</v>
      </c>
      <c r="Z2117">
        <v>91.000190734863281</v>
      </c>
      <c r="AA2117">
        <v>27.853053092956543</v>
      </c>
      <c r="AB2117">
        <v>4.4564884948730468E-2</v>
      </c>
      <c r="AC2117" s="2">
        <f t="shared" si="201"/>
        <v>4.4564884948730468E-2</v>
      </c>
      <c r="AD2117">
        <v>13.43332275390625</v>
      </c>
      <c r="AE2117">
        <v>22.843288841010366</v>
      </c>
      <c r="AH2117" s="2" t="str">
        <f t="shared" si="202"/>
        <v/>
      </c>
      <c r="AI2117" s="2" t="str">
        <f>IF(ISNUMBER(AH2117),SUMIFS($AH$1:AH2117,$A$1:A2117,A2117,C$1:$C2117,C2117,$G$1:G2117,G2117,$E$1:E2117,E2117),"")</f>
        <v/>
      </c>
      <c r="AJ2117">
        <f t="shared" si="203"/>
        <v>13</v>
      </c>
    </row>
    <row r="2118" spans="1:36" x14ac:dyDescent="0.25">
      <c r="A2118" s="14" t="s">
        <v>100</v>
      </c>
      <c r="B2118" t="s">
        <v>98</v>
      </c>
      <c r="C2118" t="s">
        <v>105</v>
      </c>
      <c r="D2118" s="13">
        <v>42677</v>
      </c>
      <c r="E2118">
        <v>3</v>
      </c>
      <c r="F2118">
        <v>350</v>
      </c>
      <c r="G2118" s="2" t="s">
        <v>78</v>
      </c>
      <c r="H2118" s="2" t="s">
        <v>11</v>
      </c>
      <c r="I2118">
        <v>9</v>
      </c>
      <c r="J2118" s="2" t="s">
        <v>88</v>
      </c>
      <c r="K2118" s="2">
        <v>272</v>
      </c>
      <c r="L2118" s="2">
        <v>2494.5500000000002</v>
      </c>
      <c r="M2118" s="2">
        <f t="shared" si="198"/>
        <v>249.45500000000001</v>
      </c>
      <c r="O2118" s="2" t="str">
        <f t="shared" si="199"/>
        <v/>
      </c>
      <c r="P2118" s="2" t="str">
        <f>IF(ISNUMBER(O2118),SUMIFS(O$1:$O2118,A$1:$A2118,A2118,C$1:$C2118,C2118,G$1:$G2118,G2118,E$1:$E2118,E2118),"")</f>
        <v/>
      </c>
      <c r="U2118" t="str">
        <f t="shared" si="200"/>
        <v/>
      </c>
      <c r="V2118">
        <v>17.160188674926758</v>
      </c>
      <c r="W2118">
        <v>21.601036071777344</v>
      </c>
      <c r="X2118">
        <v>82.673927307128906</v>
      </c>
      <c r="Y2118">
        <v>19.967118263244629</v>
      </c>
      <c r="Z2118">
        <v>89.883121490478516</v>
      </c>
      <c r="AA2118">
        <v>28.208526611328125</v>
      </c>
      <c r="AB2118">
        <v>4.5133642578125001E-2</v>
      </c>
      <c r="AC2118" s="2">
        <f t="shared" si="201"/>
        <v>4.5133642578125001E-2</v>
      </c>
      <c r="AD2118">
        <v>13.227828369140624</v>
      </c>
      <c r="AE2118">
        <v>20.701442918680087</v>
      </c>
      <c r="AH2118" s="2" t="str">
        <f t="shared" si="202"/>
        <v/>
      </c>
      <c r="AI2118" s="2" t="str">
        <f>IF(ISNUMBER(AH2118),SUMIFS($AH$1:AH2118,$A$1:A2118,A2118,C$1:$C2118,C2118,$G$1:G2118,G2118,$E$1:E2118,E2118),"")</f>
        <v/>
      </c>
      <c r="AJ2118">
        <f t="shared" si="203"/>
        <v>13</v>
      </c>
    </row>
    <row r="2119" spans="1:36" x14ac:dyDescent="0.25">
      <c r="A2119" s="14" t="s">
        <v>99</v>
      </c>
      <c r="B2119" t="s">
        <v>98</v>
      </c>
      <c r="C2119" t="s">
        <v>105</v>
      </c>
      <c r="D2119" s="13">
        <v>42677</v>
      </c>
      <c r="E2119">
        <v>3</v>
      </c>
      <c r="F2119">
        <v>500</v>
      </c>
      <c r="G2119" s="2" t="s">
        <v>78</v>
      </c>
      <c r="H2119" s="2" t="s">
        <v>11</v>
      </c>
      <c r="I2119">
        <v>9</v>
      </c>
      <c r="J2119" s="2" t="s">
        <v>88</v>
      </c>
      <c r="K2119" s="2">
        <v>389</v>
      </c>
      <c r="L2119" s="2">
        <v>3378.35</v>
      </c>
      <c r="M2119" s="2">
        <f t="shared" si="198"/>
        <v>337.83499999999998</v>
      </c>
      <c r="O2119" s="2" t="str">
        <f t="shared" si="199"/>
        <v/>
      </c>
      <c r="P2119" s="2" t="str">
        <f>IF(ISNUMBER(O2119),SUMIFS(O$1:$O2119,A$1:$A2119,A2119,C$1:$C2119,C2119,G$1:$G2119,G2119,E$1:$E2119,E2119),"")</f>
        <v/>
      </c>
      <c r="U2119" t="str">
        <f t="shared" si="200"/>
        <v/>
      </c>
      <c r="V2119">
        <v>16.202084541320801</v>
      </c>
      <c r="W2119">
        <v>22.550057411193848</v>
      </c>
      <c r="X2119">
        <v>83.72100830078125</v>
      </c>
      <c r="Y2119">
        <v>18.569856643676758</v>
      </c>
      <c r="Z2119">
        <v>89.996566772460938</v>
      </c>
      <c r="AA2119">
        <v>27.714862823486328</v>
      </c>
      <c r="AB2119">
        <v>4.4343780517578125E-2</v>
      </c>
      <c r="AC2119" s="2">
        <f t="shared" si="201"/>
        <v>4.4343780517578125E-2</v>
      </c>
      <c r="AD2119">
        <v>13.395361328125</v>
      </c>
      <c r="AE2119">
        <v>15.166867671444074</v>
      </c>
      <c r="AH2119" s="2" t="str">
        <f t="shared" si="202"/>
        <v/>
      </c>
      <c r="AI2119" s="2" t="str">
        <f>IF(ISNUMBER(AH2119),SUMIFS($AH$1:AH2119,$A$1:A2119,A2119,C$1:$C2119,C2119,$G$1:G2119,G2119,$E$1:E2119,E2119),"")</f>
        <v/>
      </c>
      <c r="AJ2119">
        <f t="shared" si="203"/>
        <v>13</v>
      </c>
    </row>
    <row r="2120" spans="1:36" x14ac:dyDescent="0.25">
      <c r="A2120" s="14" t="s">
        <v>104</v>
      </c>
      <c r="B2120" t="s">
        <v>98</v>
      </c>
      <c r="C2120" t="s">
        <v>105</v>
      </c>
      <c r="D2120" s="13">
        <v>42696</v>
      </c>
      <c r="E2120">
        <v>1</v>
      </c>
      <c r="F2120">
        <v>0</v>
      </c>
      <c r="G2120" s="2" t="s">
        <v>78</v>
      </c>
      <c r="H2120" s="2" t="s">
        <v>11</v>
      </c>
      <c r="I2120">
        <v>4</v>
      </c>
      <c r="J2120" s="2" t="s">
        <v>77</v>
      </c>
      <c r="K2120" s="2">
        <v>0</v>
      </c>
      <c r="L2120" s="2"/>
      <c r="M2120" s="2" t="str">
        <f t="shared" si="198"/>
        <v/>
      </c>
      <c r="N2120">
        <v>236.47485604391292</v>
      </c>
      <c r="O2120" s="2">
        <f t="shared" si="199"/>
        <v>23.647485604391292</v>
      </c>
      <c r="P2120" s="2">
        <f>IF(ISNUMBER(O2120),SUMIFS(O$1:$O2120,A$1:$A2120,A2120,C$1:$C2120,C2120,G$1:$G2120,G2120,E$1:$E2120,E2120),"")</f>
        <v>205.73559900039561</v>
      </c>
      <c r="U2120" t="str">
        <f t="shared" si="200"/>
        <v/>
      </c>
      <c r="V2120">
        <v>24.050725936889648</v>
      </c>
      <c r="W2120">
        <v>22.226385116577148</v>
      </c>
      <c r="X2120">
        <v>75.552661895751953</v>
      </c>
      <c r="Y2120">
        <v>40.569742202758789</v>
      </c>
      <c r="Z2120">
        <v>91.232002258300781</v>
      </c>
      <c r="AA2120">
        <v>14.026638984680176</v>
      </c>
      <c r="AB2120">
        <v>2.2442622375488282E-2</v>
      </c>
      <c r="AC2120" s="2">
        <f t="shared" si="201"/>
        <v>2.2442622375488282E-2</v>
      </c>
      <c r="AD2120">
        <v>12.088425903320314</v>
      </c>
      <c r="AE2120">
        <v>23.277993641822679</v>
      </c>
      <c r="AH2120" s="2">
        <f t="shared" si="202"/>
        <v>0.53100000000000003</v>
      </c>
      <c r="AI2120" s="2">
        <f>IF(ISNUMBER(AH2120),SUMIFS($AH$1:AH2120,$A$1:A2120,A2120,C$1:$C2120,C2120,$G$1:G2120,G2120,$E$1:E2120,E2120),"")</f>
        <v>5.0810000000000004</v>
      </c>
      <c r="AJ2120">
        <f t="shared" si="203"/>
        <v>16</v>
      </c>
    </row>
    <row r="2121" spans="1:36" x14ac:dyDescent="0.25">
      <c r="A2121" s="14" t="s">
        <v>103</v>
      </c>
      <c r="B2121" t="s">
        <v>98</v>
      </c>
      <c r="C2121" t="s">
        <v>105</v>
      </c>
      <c r="D2121" s="13">
        <v>42696</v>
      </c>
      <c r="E2121">
        <v>1</v>
      </c>
      <c r="F2121">
        <v>50</v>
      </c>
      <c r="G2121" s="2" t="s">
        <v>78</v>
      </c>
      <c r="H2121" s="2" t="s">
        <v>11</v>
      </c>
      <c r="I2121">
        <v>4</v>
      </c>
      <c r="J2121" s="2" t="s">
        <v>77</v>
      </c>
      <c r="K2121" s="2">
        <v>45</v>
      </c>
      <c r="L2121" s="2"/>
      <c r="M2121" s="2" t="str">
        <f t="shared" si="198"/>
        <v/>
      </c>
      <c r="N2121">
        <v>584.78916686436753</v>
      </c>
      <c r="O2121" s="2">
        <f t="shared" si="199"/>
        <v>58.478916686436754</v>
      </c>
      <c r="P2121" s="2">
        <f>IF(ISNUMBER(O2121),SUMIFS(O$1:$O2121,A$1:$A2121,A2121,C$1:$C2121,C2121,G$1:$G2121,G2121,E$1:$E2121,E2121),"")</f>
        <v>241.79765721221111</v>
      </c>
      <c r="U2121" t="str">
        <f t="shared" si="200"/>
        <v/>
      </c>
      <c r="V2121">
        <v>23.254045486450195</v>
      </c>
      <c r="W2121">
        <v>32.17192268371582</v>
      </c>
      <c r="X2121">
        <v>78.591587066650391</v>
      </c>
      <c r="Y2121">
        <v>41.038267135620117</v>
      </c>
      <c r="Z2121">
        <v>92.819984436035156</v>
      </c>
      <c r="AA2121">
        <v>10.443442344665527</v>
      </c>
      <c r="AB2121">
        <v>1.6709507751464844E-2</v>
      </c>
      <c r="AC2121" s="2">
        <f t="shared" si="201"/>
        <v>1.6709507751464844E-2</v>
      </c>
      <c r="AD2121">
        <v>12.574653930664063</v>
      </c>
      <c r="AE2121">
        <v>21.146393980363285</v>
      </c>
      <c r="AH2121" s="2">
        <f t="shared" si="202"/>
        <v>0.97699999999999998</v>
      </c>
      <c r="AI2121" s="2">
        <f>IF(ISNUMBER(AH2121),SUMIFS($AH$1:AH2121,$A$1:A2121,A2121,C$1:$C2121,C2121,$G$1:G2121,G2121,$E$1:E2121,E2121),"")</f>
        <v>5.423</v>
      </c>
      <c r="AJ2121">
        <f t="shared" si="203"/>
        <v>16</v>
      </c>
    </row>
    <row r="2122" spans="1:36" x14ac:dyDescent="0.25">
      <c r="A2122" s="14" t="s">
        <v>102</v>
      </c>
      <c r="B2122" t="s">
        <v>98</v>
      </c>
      <c r="C2122" t="s">
        <v>105</v>
      </c>
      <c r="D2122" s="13">
        <v>42696</v>
      </c>
      <c r="E2122">
        <v>1</v>
      </c>
      <c r="F2122">
        <v>100</v>
      </c>
      <c r="G2122" s="2" t="s">
        <v>78</v>
      </c>
      <c r="H2122" s="2" t="s">
        <v>11</v>
      </c>
      <c r="I2122">
        <v>4</v>
      </c>
      <c r="J2122" s="2" t="s">
        <v>77</v>
      </c>
      <c r="K2122" s="2">
        <v>90</v>
      </c>
      <c r="L2122" s="2"/>
      <c r="M2122" s="2" t="str">
        <f t="shared" si="198"/>
        <v/>
      </c>
      <c r="N2122">
        <v>447.23969252271144</v>
      </c>
      <c r="O2122" s="2">
        <f t="shared" si="199"/>
        <v>44.723969252271147</v>
      </c>
      <c r="P2122" s="2">
        <f>IF(ISNUMBER(O2122),SUMIFS(O$1:$O2122,A$1:$A2122,A2122,C$1:$C2122,C2122,G$1:$G2122,G2122,E$1:$E2122,E2122),"")</f>
        <v>240.22547026963286</v>
      </c>
      <c r="U2122" t="str">
        <f t="shared" si="200"/>
        <v/>
      </c>
      <c r="V2122">
        <v>22.670083999633789</v>
      </c>
      <c r="W2122">
        <v>24.383702278137207</v>
      </c>
      <c r="X2122">
        <v>77.267902374267578</v>
      </c>
      <c r="Y2122">
        <v>38.819082260131836</v>
      </c>
      <c r="Z2122">
        <v>91.367889404296875</v>
      </c>
      <c r="AA2122">
        <v>14.35628604888916</v>
      </c>
      <c r="AB2122">
        <v>2.2970057678222657E-2</v>
      </c>
      <c r="AC2122" s="2">
        <f t="shared" si="201"/>
        <v>2.2970057678222657E-2</v>
      </c>
      <c r="AD2122">
        <v>12.362864379882813</v>
      </c>
      <c r="AE2122">
        <v>24.013722126929675</v>
      </c>
      <c r="AH2122" s="2">
        <f t="shared" si="202"/>
        <v>1.0269999999999999</v>
      </c>
      <c r="AI2122" s="2">
        <f>IF(ISNUMBER(AH2122),SUMIFS($AH$1:AH2122,$A$1:A2122,A2122,C$1:$C2122,C2122,$G$1:G2122,G2122,$E$1:E2122,E2122),"")</f>
        <v>5.859</v>
      </c>
      <c r="AJ2122">
        <f t="shared" si="203"/>
        <v>16</v>
      </c>
    </row>
    <row r="2123" spans="1:36" x14ac:dyDescent="0.25">
      <c r="A2123" s="14" t="s">
        <v>101</v>
      </c>
      <c r="B2123" t="s">
        <v>98</v>
      </c>
      <c r="C2123" t="s">
        <v>105</v>
      </c>
      <c r="D2123" s="13">
        <v>42696</v>
      </c>
      <c r="E2123">
        <v>1</v>
      </c>
      <c r="F2123">
        <v>200</v>
      </c>
      <c r="G2123" s="2" t="s">
        <v>78</v>
      </c>
      <c r="H2123" s="2" t="s">
        <v>11</v>
      </c>
      <c r="I2123">
        <v>4</v>
      </c>
      <c r="J2123" s="2" t="s">
        <v>77</v>
      </c>
      <c r="K2123" s="2">
        <v>180</v>
      </c>
      <c r="L2123" s="2"/>
      <c r="M2123" s="2" t="str">
        <f t="shared" si="198"/>
        <v/>
      </c>
      <c r="N2123">
        <v>656.64814133179448</v>
      </c>
      <c r="O2123" s="2">
        <f t="shared" si="199"/>
        <v>65.664814133179448</v>
      </c>
      <c r="P2123" s="2">
        <f>IF(ISNUMBER(O2123),SUMIFS(O$1:$O2123,A$1:$A2123,A2123,C$1:$C2123,C2123,G$1:$G2123,G2123,E$1:$E2123,E2123),"")</f>
        <v>315.10482630606026</v>
      </c>
      <c r="U2123" t="str">
        <f t="shared" si="200"/>
        <v/>
      </c>
      <c r="V2123">
        <v>22.869595527648926</v>
      </c>
      <c r="W2123">
        <v>21.726738929748535</v>
      </c>
      <c r="X2123">
        <v>78.334335327148438</v>
      </c>
      <c r="Y2123">
        <v>39.046573638916016</v>
      </c>
      <c r="Z2123">
        <v>91.760391235351563</v>
      </c>
      <c r="AA2123">
        <v>16.267901420593262</v>
      </c>
      <c r="AB2123">
        <v>2.602864227294922E-2</v>
      </c>
      <c r="AC2123" s="2">
        <f t="shared" si="201"/>
        <v>2.602864227294922E-2</v>
      </c>
      <c r="AD2123">
        <v>12.533493652343751</v>
      </c>
      <c r="AE2123">
        <v>25.021471514457488</v>
      </c>
      <c r="AH2123" s="2">
        <f t="shared" si="202"/>
        <v>1.7090000000000001</v>
      </c>
      <c r="AI2123" s="2">
        <f>IF(ISNUMBER(AH2123),SUMIFS($AH$1:AH2123,$A$1:A2123,A2123,C$1:$C2123,C2123,$G$1:G2123,G2123,$E$1:E2123,E2123),"")</f>
        <v>9.0969999999999995</v>
      </c>
      <c r="AJ2123">
        <f t="shared" si="203"/>
        <v>16</v>
      </c>
    </row>
    <row r="2124" spans="1:36" x14ac:dyDescent="0.25">
      <c r="A2124" s="14" t="s">
        <v>100</v>
      </c>
      <c r="B2124" t="s">
        <v>98</v>
      </c>
      <c r="C2124" t="s">
        <v>105</v>
      </c>
      <c r="D2124" s="13">
        <v>42696</v>
      </c>
      <c r="E2124">
        <v>1</v>
      </c>
      <c r="F2124">
        <v>350</v>
      </c>
      <c r="G2124" s="2" t="s">
        <v>78</v>
      </c>
      <c r="H2124" s="2" t="s">
        <v>11</v>
      </c>
      <c r="I2124">
        <v>4</v>
      </c>
      <c r="J2124" s="2" t="s">
        <v>77</v>
      </c>
      <c r="K2124" s="2">
        <v>350</v>
      </c>
      <c r="L2124" s="2"/>
      <c r="M2124" s="2" t="str">
        <f t="shared" si="198"/>
        <v/>
      </c>
      <c r="N2124">
        <v>842.1685841040678</v>
      </c>
      <c r="O2124" s="2">
        <f t="shared" si="199"/>
        <v>84.216858410406786</v>
      </c>
      <c r="P2124" s="2">
        <f>IF(ISNUMBER(O2124),SUMIFS(O$1:$O2124,A$1:$A2124,A2124,C$1:$C2124,C2124,G$1:$G2124,G2124,E$1:$E2124,E2124),"")</f>
        <v>444.82862236427991</v>
      </c>
      <c r="U2124" t="str">
        <f t="shared" si="200"/>
        <v/>
      </c>
      <c r="V2124">
        <v>22.39451789855957</v>
      </c>
      <c r="W2124">
        <v>17.770560264587402</v>
      </c>
      <c r="X2124">
        <v>78.128078460693359</v>
      </c>
      <c r="Y2124">
        <v>38.44725227355957</v>
      </c>
      <c r="Z2124">
        <v>91.534332275390625</v>
      </c>
      <c r="AA2124">
        <v>20.283148765563965</v>
      </c>
      <c r="AB2124">
        <v>3.2453038024902348E-2</v>
      </c>
      <c r="AC2124" s="2">
        <f t="shared" si="201"/>
        <v>3.2453038024902348E-2</v>
      </c>
      <c r="AD2124">
        <v>12.500492553710938</v>
      </c>
      <c r="AE2124">
        <v>20.843672456575678</v>
      </c>
      <c r="AH2124" s="2">
        <f t="shared" si="202"/>
        <v>2.7330000000000001</v>
      </c>
      <c r="AI2124" s="2">
        <f>IF(ISNUMBER(AH2124),SUMIFS($AH$1:AH2124,$A$1:A2124,A2124,C$1:$C2124,C2124,$G$1:G2124,G2124,$E$1:E2124,E2124),"")</f>
        <v>13.713000000000001</v>
      </c>
      <c r="AJ2124">
        <f t="shared" si="203"/>
        <v>16</v>
      </c>
    </row>
    <row r="2125" spans="1:36" x14ac:dyDescent="0.25">
      <c r="A2125" s="14" t="s">
        <v>99</v>
      </c>
      <c r="B2125" t="s">
        <v>98</v>
      </c>
      <c r="C2125" t="s">
        <v>105</v>
      </c>
      <c r="D2125" s="13">
        <v>42696</v>
      </c>
      <c r="E2125">
        <v>1</v>
      </c>
      <c r="F2125">
        <v>500</v>
      </c>
      <c r="G2125" s="2" t="s">
        <v>78</v>
      </c>
      <c r="H2125" s="2" t="s">
        <v>11</v>
      </c>
      <c r="I2125">
        <v>4</v>
      </c>
      <c r="J2125" s="2" t="s">
        <v>77</v>
      </c>
      <c r="K2125" s="2">
        <v>450</v>
      </c>
      <c r="L2125" s="2"/>
      <c r="M2125" s="2" t="str">
        <f t="shared" si="198"/>
        <v/>
      </c>
      <c r="N2125">
        <v>925.85895117540679</v>
      </c>
      <c r="O2125" s="2">
        <f t="shared" si="199"/>
        <v>92.585895117540673</v>
      </c>
      <c r="P2125" s="2">
        <f>IF(ISNUMBER(O2125),SUMIFS(O$1:$O2125,A$1:$A2125,A2125,C$1:$C2125,C2125,G$1:$G2125,G2125,E$1:$E2125,E2125),"")</f>
        <v>433.46713168247845</v>
      </c>
      <c r="U2125" t="str">
        <f t="shared" si="200"/>
        <v/>
      </c>
      <c r="V2125">
        <v>22.764064788818359</v>
      </c>
      <c r="W2125">
        <v>21.096506118774414</v>
      </c>
      <c r="X2125">
        <v>77.610282897949219</v>
      </c>
      <c r="Y2125">
        <v>39.234874725341797</v>
      </c>
      <c r="Z2125">
        <v>91.731395721435547</v>
      </c>
      <c r="AA2125">
        <v>18.478227615356445</v>
      </c>
      <c r="AB2125">
        <v>2.9565164184570315E-2</v>
      </c>
      <c r="AC2125" s="2">
        <f t="shared" si="201"/>
        <v>2.9565164184570315E-2</v>
      </c>
      <c r="AD2125">
        <v>12.417645263671876</v>
      </c>
      <c r="AE2125">
        <v>20.253164556962023</v>
      </c>
      <c r="AH2125" s="2">
        <f t="shared" si="202"/>
        <v>2.7370000000000001</v>
      </c>
      <c r="AI2125" s="2">
        <f>IF(ISNUMBER(AH2125),SUMIFS($AH$1:AH2125,$A$1:A2125,A2125,C$1:$C2125,C2125,$G$1:G2125,G2125,$E$1:E2125,E2125),"")</f>
        <v>13.44</v>
      </c>
      <c r="AJ2125">
        <f t="shared" si="203"/>
        <v>16</v>
      </c>
    </row>
    <row r="2126" spans="1:36" x14ac:dyDescent="0.25">
      <c r="A2126" s="14" t="s">
        <v>104</v>
      </c>
      <c r="B2126" t="s">
        <v>98</v>
      </c>
      <c r="C2126" t="s">
        <v>105</v>
      </c>
      <c r="D2126" s="13">
        <v>42696</v>
      </c>
      <c r="E2126">
        <v>2</v>
      </c>
      <c r="F2126">
        <v>0</v>
      </c>
      <c r="G2126" s="2" t="s">
        <v>78</v>
      </c>
      <c r="H2126" s="2" t="s">
        <v>11</v>
      </c>
      <c r="I2126">
        <v>4</v>
      </c>
      <c r="J2126" s="2" t="s">
        <v>77</v>
      </c>
      <c r="K2126" s="2">
        <v>0</v>
      </c>
      <c r="L2126" s="2"/>
      <c r="M2126" s="2" t="str">
        <f t="shared" si="198"/>
        <v/>
      </c>
      <c r="N2126">
        <v>382.49337087447088</v>
      </c>
      <c r="O2126" s="2">
        <f t="shared" si="199"/>
        <v>38.249337087447088</v>
      </c>
      <c r="P2126" s="2">
        <f>IF(ISNUMBER(O2126),SUMIFS(O$1:$O2126,A$1:$A2126,A2126,C$1:$C2126,C2126,G$1:$G2126,G2126,E$1:$E2126,E2126),"")</f>
        <v>220.27164706400072</v>
      </c>
      <c r="U2126" t="str">
        <f t="shared" si="200"/>
        <v/>
      </c>
      <c r="V2126">
        <v>23.402593612670898</v>
      </c>
      <c r="W2126">
        <v>25.104404449462891</v>
      </c>
      <c r="X2126">
        <v>77.192680358886719</v>
      </c>
      <c r="Y2126">
        <v>39.626579284667969</v>
      </c>
      <c r="Z2126">
        <v>91.856075286865234</v>
      </c>
      <c r="AA2126">
        <v>13.421634674072266</v>
      </c>
      <c r="AB2126">
        <v>2.1474615478515625E-2</v>
      </c>
      <c r="AC2126" s="2">
        <f t="shared" si="201"/>
        <v>2.1474615478515625E-2</v>
      </c>
      <c r="AD2126">
        <v>12.350828857421876</v>
      </c>
      <c r="AE2126">
        <v>23.780015491866774</v>
      </c>
      <c r="AH2126" s="2">
        <f t="shared" si="202"/>
        <v>0.82099999999999995</v>
      </c>
      <c r="AI2126" s="2">
        <f>IF(ISNUMBER(AH2126),SUMIFS($AH$1:AH2126,$A$1:A2126,A2126,C$1:$C2126,C2126,$G$1:G2126,G2126,$E$1:E2126,E2126),"")</f>
        <v>5.4189999999999996</v>
      </c>
      <c r="AJ2126">
        <f t="shared" si="203"/>
        <v>16</v>
      </c>
    </row>
    <row r="2127" spans="1:36" x14ac:dyDescent="0.25">
      <c r="A2127" s="14" t="s">
        <v>103</v>
      </c>
      <c r="B2127" t="s">
        <v>98</v>
      </c>
      <c r="C2127" t="s">
        <v>105</v>
      </c>
      <c r="D2127" s="13">
        <v>42696</v>
      </c>
      <c r="E2127">
        <v>2</v>
      </c>
      <c r="F2127">
        <v>50</v>
      </c>
      <c r="G2127" s="2" t="s">
        <v>78</v>
      </c>
      <c r="H2127" s="2" t="s">
        <v>11</v>
      </c>
      <c r="I2127">
        <v>4</v>
      </c>
      <c r="J2127" s="2" t="s">
        <v>77</v>
      </c>
      <c r="K2127" s="2">
        <v>45</v>
      </c>
      <c r="L2127" s="2"/>
      <c r="M2127" s="2" t="str">
        <f t="shared" si="198"/>
        <v/>
      </c>
      <c r="N2127">
        <v>678.23206868567081</v>
      </c>
      <c r="O2127" s="2">
        <f t="shared" si="199"/>
        <v>67.823206868567084</v>
      </c>
      <c r="P2127" s="2">
        <f>IF(ISNUMBER(O2127),SUMIFS(O$1:$O2127,A$1:$A2127,A2127,C$1:$C2127,C2127,G$1:$G2127,G2127,E$1:$E2127,E2127),"")</f>
        <v>280.67042251377649</v>
      </c>
      <c r="U2127" t="str">
        <f t="shared" si="200"/>
        <v/>
      </c>
      <c r="V2127">
        <v>22.290341377258301</v>
      </c>
      <c r="W2127">
        <v>25.597301483154297</v>
      </c>
      <c r="X2127">
        <v>78.370136260986328</v>
      </c>
      <c r="Y2127">
        <v>36.553281784057617</v>
      </c>
      <c r="Z2127">
        <v>91.563095092773438</v>
      </c>
      <c r="AA2127">
        <v>14.369797706604004</v>
      </c>
      <c r="AB2127">
        <v>2.2991676330566407E-2</v>
      </c>
      <c r="AC2127" s="2">
        <f t="shared" si="201"/>
        <v>2.2991676330566407E-2</v>
      </c>
      <c r="AD2127">
        <v>12.539221801757813</v>
      </c>
      <c r="AE2127">
        <v>22.087162763118886</v>
      </c>
      <c r="AH2127" s="2">
        <f t="shared" si="202"/>
        <v>1.5589999999999999</v>
      </c>
      <c r="AI2127" s="2">
        <f>IF(ISNUMBER(AH2127),SUMIFS($AH$1:AH2127,$A$1:A2127,A2127,C$1:$C2127,C2127,$G$1:G2127,G2127,$E$1:E2127,E2127),"")</f>
        <v>6.9169999999999998</v>
      </c>
      <c r="AJ2127">
        <f t="shared" si="203"/>
        <v>16</v>
      </c>
    </row>
    <row r="2128" spans="1:36" x14ac:dyDescent="0.25">
      <c r="A2128" s="14" t="s">
        <v>102</v>
      </c>
      <c r="B2128" t="s">
        <v>98</v>
      </c>
      <c r="C2128" t="s">
        <v>105</v>
      </c>
      <c r="D2128" s="13">
        <v>42696</v>
      </c>
      <c r="E2128">
        <v>2</v>
      </c>
      <c r="F2128">
        <v>100</v>
      </c>
      <c r="G2128" s="2" t="s">
        <v>78</v>
      </c>
      <c r="H2128" s="2" t="s">
        <v>11</v>
      </c>
      <c r="I2128">
        <v>4</v>
      </c>
      <c r="J2128" s="2" t="s">
        <v>77</v>
      </c>
      <c r="K2128" s="2">
        <v>90</v>
      </c>
      <c r="L2128" s="2"/>
      <c r="M2128" s="2" t="str">
        <f t="shared" si="198"/>
        <v/>
      </c>
      <c r="N2128">
        <v>608.60996566809149</v>
      </c>
      <c r="O2128" s="2">
        <f t="shared" si="199"/>
        <v>60.860996566809149</v>
      </c>
      <c r="P2128" s="2">
        <f>IF(ISNUMBER(O2128),SUMIFS(O$1:$O2128,A$1:$A2128,A2128,C$1:$C2128,C2128,G$1:$G2128,G2128,E$1:$E2128,E2128),"")</f>
        <v>294.79640501434289</v>
      </c>
      <c r="U2128" t="str">
        <f t="shared" si="200"/>
        <v/>
      </c>
      <c r="V2128">
        <v>22.420248031616211</v>
      </c>
      <c r="W2128">
        <v>28.279094696044922</v>
      </c>
      <c r="X2128">
        <v>78.870864868164063</v>
      </c>
      <c r="Y2128">
        <v>38.046733856201172</v>
      </c>
      <c r="Z2128">
        <v>92.117809295654297</v>
      </c>
      <c r="AA2128">
        <v>13.826727867126465</v>
      </c>
      <c r="AB2128">
        <v>2.2122764587402345E-2</v>
      </c>
      <c r="AC2128" s="2">
        <f t="shared" si="201"/>
        <v>2.2122764587402345E-2</v>
      </c>
      <c r="AD2128">
        <v>12.619338378906249</v>
      </c>
      <c r="AE2128">
        <v>23.190984578884937</v>
      </c>
      <c r="AH2128" s="2">
        <f t="shared" si="202"/>
        <v>1.3460000000000001</v>
      </c>
      <c r="AI2128" s="2">
        <f>IF(ISNUMBER(AH2128),SUMIFS($AH$1:AH2128,$A$1:A2128,A2128,C$1:$C2128,C2128,$G$1:G2128,G2128,$E$1:E2128,E2128),"")</f>
        <v>7.3789999999999996</v>
      </c>
      <c r="AJ2128">
        <f t="shared" si="203"/>
        <v>16</v>
      </c>
    </row>
    <row r="2129" spans="1:36" x14ac:dyDescent="0.25">
      <c r="A2129" s="14" t="s">
        <v>101</v>
      </c>
      <c r="B2129" t="s">
        <v>98</v>
      </c>
      <c r="C2129" t="s">
        <v>105</v>
      </c>
      <c r="D2129" s="13">
        <v>42696</v>
      </c>
      <c r="E2129">
        <v>2</v>
      </c>
      <c r="F2129">
        <v>200</v>
      </c>
      <c r="G2129" s="2" t="s">
        <v>78</v>
      </c>
      <c r="H2129" s="2" t="s">
        <v>11</v>
      </c>
      <c r="I2129">
        <v>4</v>
      </c>
      <c r="J2129" s="2" t="s">
        <v>77</v>
      </c>
      <c r="K2129" s="2">
        <v>180</v>
      </c>
      <c r="L2129" s="2"/>
      <c r="M2129" s="2" t="str">
        <f t="shared" si="198"/>
        <v/>
      </c>
      <c r="N2129">
        <v>782.96158061553956</v>
      </c>
      <c r="O2129" s="2">
        <f t="shared" si="199"/>
        <v>78.296158061553953</v>
      </c>
      <c r="P2129" s="2">
        <f>IF(ISNUMBER(O2129),SUMIFS(O$1:$O2129,A$1:$A2129,A2129,C$1:$C2129,C2129,G$1:$G2129,G2129,E$1:$E2129,E2129),"")</f>
        <v>331.65000837489004</v>
      </c>
      <c r="U2129" t="str">
        <f t="shared" si="200"/>
        <v/>
      </c>
      <c r="V2129">
        <v>23.234123229980469</v>
      </c>
      <c r="W2129">
        <v>24.675572395324707</v>
      </c>
      <c r="X2129">
        <v>78.178218841552734</v>
      </c>
      <c r="Y2129">
        <v>38.176345825195313</v>
      </c>
      <c r="Z2129">
        <v>91.872383117675781</v>
      </c>
      <c r="AA2129">
        <v>13.915707588195801</v>
      </c>
      <c r="AB2129">
        <v>2.2265132141113281E-2</v>
      </c>
      <c r="AC2129" s="2">
        <f t="shared" si="201"/>
        <v>2.2265132141113281E-2</v>
      </c>
      <c r="AD2129">
        <v>12.508515014648438</v>
      </c>
      <c r="AE2129">
        <v>22.020794454812052</v>
      </c>
      <c r="AH2129" s="2">
        <f t="shared" si="202"/>
        <v>1.7430000000000001</v>
      </c>
      <c r="AI2129" s="2">
        <f>IF(ISNUMBER(AH2129),SUMIFS($AH$1:AH2129,$A$1:A2129,A2129,C$1:$C2129,C2129,$G$1:G2129,G2129,$E$1:E2129,E2129),"")</f>
        <v>8.9570000000000007</v>
      </c>
      <c r="AJ2129">
        <f t="shared" si="203"/>
        <v>16</v>
      </c>
    </row>
    <row r="2130" spans="1:36" x14ac:dyDescent="0.25">
      <c r="A2130" s="14" t="s">
        <v>100</v>
      </c>
      <c r="B2130" t="s">
        <v>98</v>
      </c>
      <c r="C2130" t="s">
        <v>105</v>
      </c>
      <c r="D2130" s="13">
        <v>42696</v>
      </c>
      <c r="E2130">
        <v>2</v>
      </c>
      <c r="F2130">
        <v>350</v>
      </c>
      <c r="G2130" s="2" t="s">
        <v>78</v>
      </c>
      <c r="H2130" s="2" t="s">
        <v>11</v>
      </c>
      <c r="I2130">
        <v>4</v>
      </c>
      <c r="J2130" s="2" t="s">
        <v>77</v>
      </c>
      <c r="K2130" s="2">
        <v>350</v>
      </c>
      <c r="L2130" s="2"/>
      <c r="M2130" s="2" t="str">
        <f t="shared" si="198"/>
        <v/>
      </c>
      <c r="N2130">
        <v>1015.2106339891604</v>
      </c>
      <c r="O2130" s="2">
        <f t="shared" si="199"/>
        <v>101.52106339891604</v>
      </c>
      <c r="P2130" s="2">
        <f>IF(ISNUMBER(O2130),SUMIFS(O$1:$O2130,A$1:$A2130,A2130,C$1:$C2130,C2130,G$1:$G2130,G2130,E$1:$E2130,E2130),"")</f>
        <v>425.18389090657064</v>
      </c>
      <c r="U2130" t="str">
        <f t="shared" si="200"/>
        <v/>
      </c>
      <c r="V2130">
        <v>23.454188346862793</v>
      </c>
      <c r="W2130">
        <v>21.030953407287598</v>
      </c>
      <c r="X2130">
        <v>76.777545928955078</v>
      </c>
      <c r="Y2130">
        <v>40.511962890625</v>
      </c>
      <c r="Z2130">
        <v>91.755653381347656</v>
      </c>
      <c r="AA2130">
        <v>17.684967041015625</v>
      </c>
      <c r="AB2130">
        <v>2.8295947265625E-2</v>
      </c>
      <c r="AC2130" s="2">
        <f t="shared" si="201"/>
        <v>2.8295947265625E-2</v>
      </c>
      <c r="AD2130">
        <v>12.284407348632813</v>
      </c>
      <c r="AE2130">
        <v>21.038904585959575</v>
      </c>
      <c r="AH2130" s="2">
        <f t="shared" si="202"/>
        <v>2.8730000000000002</v>
      </c>
      <c r="AI2130" s="2">
        <f>IF(ISNUMBER(AH2130),SUMIFS($AH$1:AH2130,$A$1:A2130,A2130,C$1:$C2130,C2130,$G$1:G2130,G2130,$E$1:E2130,E2130),"")</f>
        <v>12.038</v>
      </c>
      <c r="AJ2130">
        <f t="shared" si="203"/>
        <v>16</v>
      </c>
    </row>
    <row r="2131" spans="1:36" x14ac:dyDescent="0.25">
      <c r="A2131" s="14" t="s">
        <v>99</v>
      </c>
      <c r="B2131" t="s">
        <v>98</v>
      </c>
      <c r="C2131" t="s">
        <v>105</v>
      </c>
      <c r="D2131" s="13">
        <v>42696</v>
      </c>
      <c r="E2131">
        <v>2</v>
      </c>
      <c r="F2131">
        <v>500</v>
      </c>
      <c r="G2131" s="2" t="s">
        <v>78</v>
      </c>
      <c r="H2131" s="2" t="s">
        <v>11</v>
      </c>
      <c r="I2131">
        <v>4</v>
      </c>
      <c r="J2131" s="2" t="s">
        <v>77</v>
      </c>
      <c r="K2131" s="2">
        <v>450</v>
      </c>
      <c r="L2131" s="2"/>
      <c r="M2131" s="2" t="str">
        <f t="shared" si="198"/>
        <v/>
      </c>
      <c r="N2131">
        <v>1065.1377607899349</v>
      </c>
      <c r="O2131" s="2">
        <f t="shared" si="199"/>
        <v>106.51377607899349</v>
      </c>
      <c r="P2131" s="2">
        <f>IF(ISNUMBER(O2131),SUMIFS(O$1:$O2131,A$1:$A2131,A2131,C$1:$C2131,C2131,G$1:$G2131,G2131,E$1:$E2131,E2131),"")</f>
        <v>512.41389645383538</v>
      </c>
      <c r="U2131" t="str">
        <f t="shared" si="200"/>
        <v/>
      </c>
      <c r="V2131">
        <v>23.084065437316895</v>
      </c>
      <c r="W2131">
        <v>17.507254600524902</v>
      </c>
      <c r="X2131">
        <v>76.912696838378906</v>
      </c>
      <c r="Y2131">
        <v>39.665977478027344</v>
      </c>
      <c r="Z2131">
        <v>91.342578887939453</v>
      </c>
      <c r="AA2131">
        <v>21.056107521057129</v>
      </c>
      <c r="AB2131">
        <v>3.3689772033691411E-2</v>
      </c>
      <c r="AC2131" s="2">
        <f t="shared" si="201"/>
        <v>3.3689772033691411E-2</v>
      </c>
      <c r="AD2131">
        <v>12.306031494140626</v>
      </c>
      <c r="AE2131">
        <v>19.063545150501675</v>
      </c>
      <c r="AH2131" s="2">
        <f t="shared" si="202"/>
        <v>3.5880000000000001</v>
      </c>
      <c r="AI2131" s="2">
        <f>IF(ISNUMBER(AH2131),SUMIFS($AH$1:AH2131,$A$1:A2131,A2131,C$1:$C2131,C2131,$G$1:G2131,G2131,$E$1:E2131,E2131),"")</f>
        <v>16.643000000000001</v>
      </c>
      <c r="AJ2131">
        <f t="shared" si="203"/>
        <v>16</v>
      </c>
    </row>
    <row r="2132" spans="1:36" x14ac:dyDescent="0.25">
      <c r="A2132" s="14" t="s">
        <v>104</v>
      </c>
      <c r="B2132" t="s">
        <v>98</v>
      </c>
      <c r="C2132" t="s">
        <v>105</v>
      </c>
      <c r="D2132" s="13">
        <v>42696</v>
      </c>
      <c r="E2132">
        <v>3</v>
      </c>
      <c r="F2132">
        <v>0</v>
      </c>
      <c r="G2132" s="2" t="s">
        <v>78</v>
      </c>
      <c r="H2132" s="2" t="s">
        <v>11</v>
      </c>
      <c r="I2132">
        <v>4</v>
      </c>
      <c r="J2132" s="2" t="s">
        <v>77</v>
      </c>
      <c r="K2132" s="2">
        <v>0</v>
      </c>
      <c r="L2132" s="2"/>
      <c r="M2132" s="2" t="str">
        <f t="shared" si="198"/>
        <v/>
      </c>
      <c r="N2132">
        <v>372.28840536903942</v>
      </c>
      <c r="O2132" s="2">
        <f t="shared" si="199"/>
        <v>37.228840536903945</v>
      </c>
      <c r="P2132" s="2">
        <f>IF(ISNUMBER(O2132),SUMIFS(O$1:$O2132,A$1:$A2132,A2132,C$1:$C2132,C2132,G$1:$G2132,G2132,E$1:$E2132,E2132),"")</f>
        <v>235.72258478778963</v>
      </c>
      <c r="U2132" t="str">
        <f t="shared" si="200"/>
        <v/>
      </c>
      <c r="V2132">
        <v>23.76857852935791</v>
      </c>
      <c r="W2132">
        <v>25.681737899780273</v>
      </c>
      <c r="X2132">
        <v>77.092864990234375</v>
      </c>
      <c r="Y2132">
        <v>39.776348114013672</v>
      </c>
      <c r="Z2132">
        <v>91.698143005371094</v>
      </c>
      <c r="AA2132">
        <v>13.081662178039551</v>
      </c>
      <c r="AB2132">
        <v>2.0930659484863282E-2</v>
      </c>
      <c r="AC2132" s="2">
        <f t="shared" si="201"/>
        <v>2.0930659484863282E-2</v>
      </c>
      <c r="AD2132">
        <v>12.3348583984375</v>
      </c>
      <c r="AE2132">
        <v>24.431426602343212</v>
      </c>
      <c r="AH2132" s="2">
        <f t="shared" si="202"/>
        <v>0.77900000000000003</v>
      </c>
      <c r="AI2132" s="2">
        <f>IF(ISNUMBER(AH2132),SUMIFS($AH$1:AH2132,$A$1:A2132,A2132,C$1:$C2132,C2132,$G$1:G2132,G2132,$E$1:E2132,E2132),"")</f>
        <v>5.5390000000000006</v>
      </c>
      <c r="AJ2132">
        <f t="shared" si="203"/>
        <v>16</v>
      </c>
    </row>
    <row r="2133" spans="1:36" x14ac:dyDescent="0.25">
      <c r="A2133" s="14" t="s">
        <v>103</v>
      </c>
      <c r="B2133" t="s">
        <v>98</v>
      </c>
      <c r="C2133" t="s">
        <v>105</v>
      </c>
      <c r="D2133" s="13">
        <v>42696</v>
      </c>
      <c r="E2133">
        <v>3</v>
      </c>
      <c r="F2133">
        <v>50</v>
      </c>
      <c r="G2133" s="2" t="s">
        <v>78</v>
      </c>
      <c r="H2133" s="2" t="s">
        <v>11</v>
      </c>
      <c r="I2133">
        <v>4</v>
      </c>
      <c r="J2133" s="2" t="s">
        <v>77</v>
      </c>
      <c r="K2133" s="2">
        <v>45</v>
      </c>
      <c r="L2133" s="2"/>
      <c r="M2133" s="2" t="str">
        <f t="shared" si="198"/>
        <v/>
      </c>
      <c r="N2133">
        <v>368.94980253731808</v>
      </c>
      <c r="O2133" s="2">
        <f t="shared" si="199"/>
        <v>36.894980253731809</v>
      </c>
      <c r="P2133" s="2">
        <f>IF(ISNUMBER(O2133),SUMIFS(O$1:$O2133,A$1:$A2133,A2133,C$1:$C2133,C2133,G$1:$G2133,G2133,E$1:$E2133,E2133),"")</f>
        <v>230.86901563383765</v>
      </c>
      <c r="U2133" t="str">
        <f t="shared" si="200"/>
        <v/>
      </c>
      <c r="V2133">
        <v>23.343103408813477</v>
      </c>
      <c r="W2133">
        <v>27.105772972106934</v>
      </c>
      <c r="X2133">
        <v>78.077346801757813</v>
      </c>
      <c r="Y2133">
        <v>38.637392044067383</v>
      </c>
      <c r="Z2133">
        <v>92.189586639404297</v>
      </c>
      <c r="AA2133">
        <v>13.465441703796387</v>
      </c>
      <c r="AB2133">
        <v>2.1544706726074222E-2</v>
      </c>
      <c r="AC2133" s="2">
        <f t="shared" si="201"/>
        <v>2.1544706726074222E-2</v>
      </c>
      <c r="AD2133">
        <v>12.492375488281251</v>
      </c>
      <c r="AE2133">
        <v>18.159248093633622</v>
      </c>
      <c r="AH2133" s="2">
        <f t="shared" si="202"/>
        <v>0.79500000000000004</v>
      </c>
      <c r="AI2133" s="2">
        <f>IF(ISNUMBER(AH2133),SUMIFS($AH$1:AH2133,$A$1:A2133,A2133,C$1:$C2133,C2133,$G$1:G2133,G2133,$E$1:E2133,E2133),"")</f>
        <v>5.282</v>
      </c>
      <c r="AJ2133">
        <f t="shared" si="203"/>
        <v>16</v>
      </c>
    </row>
    <row r="2134" spans="1:36" x14ac:dyDescent="0.25">
      <c r="A2134" s="14" t="s">
        <v>102</v>
      </c>
      <c r="B2134" t="s">
        <v>98</v>
      </c>
      <c r="C2134" t="s">
        <v>105</v>
      </c>
      <c r="D2134" s="13">
        <v>42696</v>
      </c>
      <c r="E2134">
        <v>3</v>
      </c>
      <c r="F2134">
        <v>100</v>
      </c>
      <c r="G2134" s="2" t="s">
        <v>78</v>
      </c>
      <c r="H2134" s="2" t="s">
        <v>11</v>
      </c>
      <c r="I2134">
        <v>4</v>
      </c>
      <c r="J2134" s="2" t="s">
        <v>77</v>
      </c>
      <c r="K2134" s="2">
        <v>90</v>
      </c>
      <c r="L2134" s="2"/>
      <c r="M2134" s="2" t="str">
        <f t="shared" si="198"/>
        <v/>
      </c>
      <c r="N2134">
        <v>593.23047482358561</v>
      </c>
      <c r="O2134" s="2">
        <f t="shared" si="199"/>
        <v>59.323047482358561</v>
      </c>
      <c r="P2134" s="2">
        <f>IF(ISNUMBER(O2134),SUMIFS(O$1:$O2134,A$1:$A2134,A2134,C$1:$C2134,C2134,G$1:$G2134,G2134,E$1:$E2134,E2134),"")</f>
        <v>247.89113409694585</v>
      </c>
      <c r="U2134" t="str">
        <f t="shared" si="200"/>
        <v/>
      </c>
      <c r="V2134">
        <v>23.628958702087402</v>
      </c>
      <c r="W2134">
        <v>27.689629554748535</v>
      </c>
      <c r="X2134">
        <v>77.768505096435547</v>
      </c>
      <c r="Y2134">
        <v>40.246650695800781</v>
      </c>
      <c r="Z2134">
        <v>92.42059326171875</v>
      </c>
      <c r="AA2134">
        <v>12.262644290924072</v>
      </c>
      <c r="AB2134">
        <v>1.9620230865478518E-2</v>
      </c>
      <c r="AC2134" s="2">
        <f t="shared" si="201"/>
        <v>1.9620230865478518E-2</v>
      </c>
      <c r="AD2134">
        <v>12.442960815429688</v>
      </c>
      <c r="AE2134">
        <v>23.358449946178684</v>
      </c>
      <c r="AH2134" s="2">
        <f t="shared" si="202"/>
        <v>1.1639999999999999</v>
      </c>
      <c r="AI2134" s="2">
        <f>IF(ISNUMBER(AH2134),SUMIFS($AH$1:AH2134,$A$1:A2134,A2134,C$1:$C2134,C2134,$G$1:G2134,G2134,$E$1:E2134,E2134),"")</f>
        <v>5.7160000000000002</v>
      </c>
      <c r="AJ2134">
        <f t="shared" si="203"/>
        <v>16</v>
      </c>
    </row>
    <row r="2135" spans="1:36" x14ac:dyDescent="0.25">
      <c r="A2135" s="14" t="s">
        <v>101</v>
      </c>
      <c r="B2135" t="s">
        <v>98</v>
      </c>
      <c r="C2135" t="s">
        <v>105</v>
      </c>
      <c r="D2135" s="13">
        <v>42696</v>
      </c>
      <c r="E2135">
        <v>3</v>
      </c>
      <c r="F2135">
        <v>200</v>
      </c>
      <c r="G2135" s="2" t="s">
        <v>78</v>
      </c>
      <c r="H2135" s="2" t="s">
        <v>11</v>
      </c>
      <c r="I2135">
        <v>4</v>
      </c>
      <c r="J2135" s="2" t="s">
        <v>77</v>
      </c>
      <c r="K2135" s="2">
        <v>180</v>
      </c>
      <c r="L2135" s="2"/>
      <c r="M2135" s="2" t="str">
        <f t="shared" si="198"/>
        <v/>
      </c>
      <c r="N2135">
        <v>1201.9016100648755</v>
      </c>
      <c r="O2135" s="2">
        <f t="shared" si="199"/>
        <v>120.19016100648756</v>
      </c>
      <c r="P2135" s="2">
        <f>IF(ISNUMBER(O2135),SUMIFS(O$1:$O2135,A$1:$A2135,A2135,C$1:$C2135,C2135,G$1:$G2135,G2135,E$1:$E2135,E2135),"")</f>
        <v>377.78431122093241</v>
      </c>
      <c r="U2135" t="str">
        <f t="shared" si="200"/>
        <v/>
      </c>
      <c r="V2135">
        <v>23.665935516357422</v>
      </c>
      <c r="W2135">
        <v>22.398592948913574</v>
      </c>
      <c r="X2135">
        <v>78.290851593017578</v>
      </c>
      <c r="Y2135">
        <v>40.386133193969727</v>
      </c>
      <c r="Z2135">
        <v>91.939437866210938</v>
      </c>
      <c r="AA2135">
        <v>15.868012428283691</v>
      </c>
      <c r="AB2135">
        <v>2.5388819885253908E-2</v>
      </c>
      <c r="AC2135" s="2">
        <f t="shared" si="201"/>
        <v>2.5388819885253908E-2</v>
      </c>
      <c r="AD2135">
        <v>12.526536254882814</v>
      </c>
      <c r="AE2135">
        <v>21.51130722559294</v>
      </c>
      <c r="AH2135" s="2">
        <f t="shared" si="202"/>
        <v>3.0510000000000002</v>
      </c>
      <c r="AI2135" s="2">
        <f>IF(ISNUMBER(AH2135),SUMIFS($AH$1:AH2135,$A$1:A2135,A2135,C$1:$C2135,C2135,$G$1:G2135,G2135,$E$1:E2135,E2135),"")</f>
        <v>10.398</v>
      </c>
      <c r="AJ2135">
        <f t="shared" si="203"/>
        <v>16</v>
      </c>
    </row>
    <row r="2136" spans="1:36" x14ac:dyDescent="0.25">
      <c r="A2136" s="14" t="s">
        <v>100</v>
      </c>
      <c r="B2136" t="s">
        <v>98</v>
      </c>
      <c r="C2136" t="s">
        <v>105</v>
      </c>
      <c r="D2136" s="13">
        <v>42696</v>
      </c>
      <c r="E2136">
        <v>3</v>
      </c>
      <c r="F2136">
        <v>350</v>
      </c>
      <c r="G2136" s="2" t="s">
        <v>78</v>
      </c>
      <c r="H2136" s="2" t="s">
        <v>11</v>
      </c>
      <c r="I2136">
        <v>4</v>
      </c>
      <c r="J2136" s="2" t="s">
        <v>77</v>
      </c>
      <c r="K2136" s="2">
        <v>350</v>
      </c>
      <c r="L2136" s="2"/>
      <c r="M2136" s="2" t="str">
        <f t="shared" si="198"/>
        <v/>
      </c>
      <c r="N2136">
        <v>1164.5979243233251</v>
      </c>
      <c r="O2136" s="2">
        <f t="shared" si="199"/>
        <v>116.45979243233251</v>
      </c>
      <c r="P2136" s="2">
        <f>IF(ISNUMBER(O2136),SUMIFS(O$1:$O2136,A$1:$A2136,A2136,C$1:$C2136,C2136,G$1:$G2136,G2136,E$1:$E2136,E2136),"")</f>
        <v>505.66485098662565</v>
      </c>
      <c r="U2136" t="str">
        <f t="shared" si="200"/>
        <v/>
      </c>
      <c r="V2136">
        <v>23.341414451599121</v>
      </c>
      <c r="W2136">
        <v>21.231254577636719</v>
      </c>
      <c r="X2136">
        <v>77.084335327148438</v>
      </c>
      <c r="Y2136">
        <v>40.759363174438477</v>
      </c>
      <c r="Z2136">
        <v>91.318225860595703</v>
      </c>
      <c r="AA2136">
        <v>16.774896621704102</v>
      </c>
      <c r="AB2136">
        <v>2.6839834594726563E-2</v>
      </c>
      <c r="AC2136" s="2">
        <f t="shared" si="201"/>
        <v>2.6839834594726563E-2</v>
      </c>
      <c r="AD2136">
        <v>12.33349365234375</v>
      </c>
      <c r="AE2136">
        <v>21.510297482837533</v>
      </c>
      <c r="AH2136" s="2">
        <f t="shared" si="202"/>
        <v>3.1259999999999999</v>
      </c>
      <c r="AI2136" s="2">
        <f>IF(ISNUMBER(AH2136),SUMIFS($AH$1:AH2136,$A$1:A2136,A2136,C$1:$C2136,C2136,$G$1:G2136,G2136,$E$1:E2136,E2136),"")</f>
        <v>15.086</v>
      </c>
      <c r="AJ2136">
        <f t="shared" si="203"/>
        <v>16</v>
      </c>
    </row>
    <row r="2137" spans="1:36" x14ac:dyDescent="0.25">
      <c r="A2137" s="14" t="s">
        <v>99</v>
      </c>
      <c r="B2137" t="s">
        <v>98</v>
      </c>
      <c r="C2137" t="s">
        <v>105</v>
      </c>
      <c r="D2137" s="13">
        <v>42696</v>
      </c>
      <c r="E2137">
        <v>3</v>
      </c>
      <c r="F2137">
        <v>500</v>
      </c>
      <c r="G2137" s="2" t="s">
        <v>78</v>
      </c>
      <c r="H2137" s="2" t="s">
        <v>11</v>
      </c>
      <c r="I2137">
        <v>4</v>
      </c>
      <c r="J2137" s="2" t="s">
        <v>77</v>
      </c>
      <c r="K2137" s="2">
        <v>450</v>
      </c>
      <c r="L2137" s="2"/>
      <c r="M2137" s="2" t="str">
        <f t="shared" si="198"/>
        <v/>
      </c>
      <c r="N2137">
        <v>1182.7018857555045</v>
      </c>
      <c r="O2137" s="2">
        <f t="shared" si="199"/>
        <v>118.27018857555045</v>
      </c>
      <c r="P2137" s="2">
        <f>IF(ISNUMBER(O2137),SUMIFS(O$1:$O2137,A$1:$A2137,A2137,C$1:$C2137,C2137,G$1:$G2137,G2137,E$1:$E2137,E2137),"")</f>
        <v>518.13112313069178</v>
      </c>
      <c r="U2137" t="str">
        <f t="shared" si="200"/>
        <v/>
      </c>
      <c r="V2137">
        <v>23.622043609619141</v>
      </c>
      <c r="W2137">
        <v>16.659250736236572</v>
      </c>
      <c r="X2137">
        <v>76.295730590820313</v>
      </c>
      <c r="Y2137">
        <v>41.515924453735352</v>
      </c>
      <c r="Z2137">
        <v>91.614185333251953</v>
      </c>
      <c r="AA2137">
        <v>21.766008377075195</v>
      </c>
      <c r="AB2137">
        <v>3.4825613403320313E-2</v>
      </c>
      <c r="AC2137" s="2">
        <f t="shared" si="201"/>
        <v>3.4825613403320313E-2</v>
      </c>
      <c r="AD2137">
        <v>12.20731689453125</v>
      </c>
      <c r="AE2137">
        <v>19.403702813176242</v>
      </c>
      <c r="AH2137" s="2">
        <f t="shared" si="202"/>
        <v>4.1189999999999998</v>
      </c>
      <c r="AI2137" s="2">
        <f>IF(ISNUMBER(AH2137),SUMIFS($AH$1:AH2137,$A$1:A2137,A2137,C$1:$C2137,C2137,$G$1:G2137,G2137,$E$1:E2137,E2137),"")</f>
        <v>17.265000000000001</v>
      </c>
      <c r="AJ2137">
        <f t="shared" si="203"/>
        <v>16</v>
      </c>
    </row>
    <row r="2138" spans="1:36" x14ac:dyDescent="0.25">
      <c r="A2138" s="14" t="s">
        <v>104</v>
      </c>
      <c r="B2138" t="s">
        <v>98</v>
      </c>
      <c r="C2138" t="s">
        <v>105</v>
      </c>
      <c r="D2138" s="13">
        <v>42696</v>
      </c>
      <c r="E2138">
        <v>4</v>
      </c>
      <c r="F2138">
        <v>0</v>
      </c>
      <c r="G2138" s="2" t="s">
        <v>78</v>
      </c>
      <c r="H2138" s="2" t="s">
        <v>11</v>
      </c>
      <c r="I2138">
        <v>4</v>
      </c>
      <c r="J2138" s="2" t="s">
        <v>77</v>
      </c>
      <c r="K2138" s="2">
        <v>0</v>
      </c>
      <c r="L2138" s="2"/>
      <c r="M2138" s="2" t="str">
        <f t="shared" si="198"/>
        <v/>
      </c>
      <c r="N2138">
        <v>314.63612353233435</v>
      </c>
      <c r="O2138" s="2">
        <f t="shared" si="199"/>
        <v>31.463612353233437</v>
      </c>
      <c r="P2138" s="2">
        <f>IF(ISNUMBER(O2138),SUMIFS(O$1:$O2138,A$1:$A2138,A2138,C$1:$C2138,C2138,G$1:$G2138,G2138,E$1:$E2138,E2138),"")</f>
        <v>224.60849464808825</v>
      </c>
      <c r="U2138" t="str">
        <f t="shared" si="200"/>
        <v/>
      </c>
      <c r="V2138">
        <v>23.709097862243652</v>
      </c>
      <c r="W2138">
        <v>25.478504180908203</v>
      </c>
      <c r="X2138">
        <v>76.368797302246094</v>
      </c>
      <c r="Y2138">
        <v>39.415567398071289</v>
      </c>
      <c r="Z2138">
        <v>91.472423553466797</v>
      </c>
      <c r="AA2138">
        <v>13.793777942657471</v>
      </c>
      <c r="AB2138">
        <v>2.2070044708251954E-2</v>
      </c>
      <c r="AC2138" s="2">
        <f t="shared" si="201"/>
        <v>2.2070044708251954E-2</v>
      </c>
      <c r="AD2138">
        <v>12.219007568359375</v>
      </c>
      <c r="AE2138">
        <v>24.77759472817133</v>
      </c>
      <c r="AH2138" s="2">
        <f t="shared" si="202"/>
        <v>0.69399999999999995</v>
      </c>
      <c r="AI2138" s="2">
        <f>IF(ISNUMBER(AH2138),SUMIFS($AH$1:AH2138,$A$1:A2138,A2138,C$1:$C2138,C2138,$G$1:G2138,G2138,$E$1:E2138,E2138),"")</f>
        <v>5.1979999999999995</v>
      </c>
      <c r="AJ2138">
        <f t="shared" si="203"/>
        <v>16</v>
      </c>
    </row>
    <row r="2139" spans="1:36" x14ac:dyDescent="0.25">
      <c r="A2139" s="14" t="s">
        <v>103</v>
      </c>
      <c r="B2139" t="s">
        <v>98</v>
      </c>
      <c r="C2139" t="s">
        <v>105</v>
      </c>
      <c r="D2139" s="13">
        <v>42696</v>
      </c>
      <c r="E2139">
        <v>4</v>
      </c>
      <c r="F2139">
        <v>50</v>
      </c>
      <c r="G2139" s="2" t="s">
        <v>78</v>
      </c>
      <c r="H2139" s="2" t="s">
        <v>11</v>
      </c>
      <c r="I2139">
        <v>4</v>
      </c>
      <c r="J2139" s="2" t="s">
        <v>77</v>
      </c>
      <c r="K2139" s="2">
        <v>45</v>
      </c>
      <c r="L2139" s="2"/>
      <c r="M2139" s="2" t="str">
        <f t="shared" si="198"/>
        <v/>
      </c>
      <c r="N2139">
        <v>674.69879518072287</v>
      </c>
      <c r="O2139" s="2">
        <f t="shared" si="199"/>
        <v>67.46987951807229</v>
      </c>
      <c r="P2139" s="2">
        <f>IF(ISNUMBER(O2139),SUMIFS(O$1:$O2139,A$1:$A2139,A2139,C$1:$C2139,C2139,G$1:$G2139,G2139,E$1:$E2139,E2139),"")</f>
        <v>277.36779986818351</v>
      </c>
      <c r="U2139" t="str">
        <f t="shared" si="200"/>
        <v/>
      </c>
      <c r="V2139">
        <v>23.871176719665527</v>
      </c>
      <c r="W2139">
        <v>26.20090389251709</v>
      </c>
      <c r="X2139">
        <v>76.778644561767578</v>
      </c>
      <c r="Y2139">
        <v>40.543001174926758</v>
      </c>
      <c r="Z2139">
        <v>91.945590972900391</v>
      </c>
      <c r="AA2139">
        <v>13.555973052978516</v>
      </c>
      <c r="AB2139">
        <v>2.1689556884765624E-2</v>
      </c>
      <c r="AC2139" s="2">
        <f t="shared" si="201"/>
        <v>2.1689556884765624E-2</v>
      </c>
      <c r="AD2139">
        <v>12.284583129882813</v>
      </c>
      <c r="AE2139">
        <v>23.192771084337348</v>
      </c>
      <c r="AH2139" s="2">
        <f t="shared" si="202"/>
        <v>1.4630000000000001</v>
      </c>
      <c r="AI2139" s="2">
        <f>IF(ISNUMBER(AH2139),SUMIFS($AH$1:AH2139,$A$1:A2139,A2139,C$1:$C2139,C2139,$G$1:G2139,G2139,$E$1:E2139,E2139),"")</f>
        <v>6.9739999999999993</v>
      </c>
      <c r="AJ2139">
        <f t="shared" si="203"/>
        <v>16</v>
      </c>
    </row>
    <row r="2140" spans="1:36" x14ac:dyDescent="0.25">
      <c r="A2140" s="14" t="s">
        <v>102</v>
      </c>
      <c r="B2140" t="s">
        <v>98</v>
      </c>
      <c r="C2140" t="s">
        <v>105</v>
      </c>
      <c r="D2140" s="13">
        <v>42696</v>
      </c>
      <c r="E2140">
        <v>4</v>
      </c>
      <c r="F2140">
        <v>100</v>
      </c>
      <c r="G2140" s="2" t="s">
        <v>78</v>
      </c>
      <c r="H2140" s="2" t="s">
        <v>11</v>
      </c>
      <c r="I2140">
        <v>4</v>
      </c>
      <c r="J2140" s="2" t="s">
        <v>77</v>
      </c>
      <c r="K2140" s="2">
        <v>90</v>
      </c>
      <c r="L2140" s="2"/>
      <c r="M2140" s="2" t="str">
        <f t="shared" si="198"/>
        <v/>
      </c>
      <c r="N2140">
        <v>616.47057391738247</v>
      </c>
      <c r="O2140" s="2">
        <f t="shared" si="199"/>
        <v>61.647057391738244</v>
      </c>
      <c r="P2140" s="2">
        <f>IF(ISNUMBER(O2140),SUMIFS(O$1:$O2140,A$1:$A2140,A2140,C$1:$C2140,C2140,G$1:$G2140,G2140,E$1:$E2140,E2140),"")</f>
        <v>281.73215019742076</v>
      </c>
      <c r="U2140" t="str">
        <f t="shared" si="200"/>
        <v/>
      </c>
      <c r="V2140">
        <v>23.157578468322754</v>
      </c>
      <c r="W2140">
        <v>25.798849105834961</v>
      </c>
      <c r="X2140">
        <v>77.431758880615234</v>
      </c>
      <c r="Y2140">
        <v>38.336994171142578</v>
      </c>
      <c r="Z2140">
        <v>92.111625671386719</v>
      </c>
      <c r="AA2140">
        <v>13.505232334136963</v>
      </c>
      <c r="AB2140">
        <v>2.1608371734619141E-2</v>
      </c>
      <c r="AC2140" s="2">
        <f t="shared" si="201"/>
        <v>2.1608371734619141E-2</v>
      </c>
      <c r="AD2140">
        <v>12.389081420898437</v>
      </c>
      <c r="AE2140">
        <v>23.490511788384126</v>
      </c>
      <c r="AH2140" s="2">
        <f t="shared" si="202"/>
        <v>1.3320000000000001</v>
      </c>
      <c r="AI2140" s="2">
        <f>IF(ISNUMBER(AH2140),SUMIFS($AH$1:AH2140,$A$1:A2140,A2140,C$1:$C2140,C2140,$G$1:G2140,G2140,$E$1:E2140,E2140),"")</f>
        <v>6.968</v>
      </c>
      <c r="AJ2140">
        <f t="shared" si="203"/>
        <v>16</v>
      </c>
    </row>
    <row r="2141" spans="1:36" x14ac:dyDescent="0.25">
      <c r="A2141" s="14" t="s">
        <v>101</v>
      </c>
      <c r="B2141" t="s">
        <v>98</v>
      </c>
      <c r="C2141" t="s">
        <v>105</v>
      </c>
      <c r="D2141" s="13">
        <v>42696</v>
      </c>
      <c r="E2141">
        <v>4</v>
      </c>
      <c r="F2141">
        <v>200</v>
      </c>
      <c r="G2141" s="2" t="s">
        <v>78</v>
      </c>
      <c r="H2141" s="2" t="s">
        <v>11</v>
      </c>
      <c r="I2141">
        <v>4</v>
      </c>
      <c r="J2141" s="2" t="s">
        <v>77</v>
      </c>
      <c r="K2141" s="2">
        <v>180</v>
      </c>
      <c r="L2141" s="2"/>
      <c r="M2141" s="2" t="str">
        <f t="shared" si="198"/>
        <v/>
      </c>
      <c r="N2141">
        <v>854.49168960946281</v>
      </c>
      <c r="O2141" s="2">
        <f t="shared" si="199"/>
        <v>85.449168960946281</v>
      </c>
      <c r="P2141" s="2">
        <f>IF(ISNUMBER(O2141),SUMIFS(O$1:$O2141,A$1:$A2141,A2141,C$1:$C2141,C2141,G$1:$G2141,G2141,E$1:$E2141,E2141),"")</f>
        <v>346.81930066166797</v>
      </c>
      <c r="U2141" t="str">
        <f t="shared" si="200"/>
        <v/>
      </c>
      <c r="V2141">
        <v>23.087294578552246</v>
      </c>
      <c r="W2141">
        <v>24.380267143249512</v>
      </c>
      <c r="X2141">
        <v>77.796894073486328</v>
      </c>
      <c r="Y2141">
        <v>39.464792251586914</v>
      </c>
      <c r="Z2141">
        <v>91.738521575927734</v>
      </c>
      <c r="AA2141">
        <v>14.823940277099609</v>
      </c>
      <c r="AB2141">
        <v>2.3718304443359376E-2</v>
      </c>
      <c r="AC2141" s="2">
        <f t="shared" si="201"/>
        <v>2.3718304443359376E-2</v>
      </c>
      <c r="AD2141">
        <v>12.447503051757813</v>
      </c>
      <c r="AE2141">
        <v>22.430406852248396</v>
      </c>
      <c r="AH2141" s="2">
        <f t="shared" si="202"/>
        <v>2.0270000000000001</v>
      </c>
      <c r="AI2141" s="2">
        <f>IF(ISNUMBER(AH2141),SUMIFS($AH$1:AH2141,$A$1:A2141,A2141,C$1:$C2141,C2141,$G$1:G2141,G2141,$E$1:E2141,E2141),"")</f>
        <v>9.1380000000000017</v>
      </c>
      <c r="AJ2141">
        <f t="shared" si="203"/>
        <v>16</v>
      </c>
    </row>
    <row r="2142" spans="1:36" x14ac:dyDescent="0.25">
      <c r="A2142" s="14" t="s">
        <v>100</v>
      </c>
      <c r="B2142" t="s">
        <v>98</v>
      </c>
      <c r="C2142" t="s">
        <v>105</v>
      </c>
      <c r="D2142" s="13">
        <v>42696</v>
      </c>
      <c r="E2142">
        <v>4</v>
      </c>
      <c r="F2142">
        <v>350</v>
      </c>
      <c r="G2142" s="2" t="s">
        <v>78</v>
      </c>
      <c r="H2142" s="2" t="s">
        <v>11</v>
      </c>
      <c r="I2142">
        <v>4</v>
      </c>
      <c r="J2142" s="2" t="s">
        <v>77</v>
      </c>
      <c r="K2142" s="2">
        <v>350</v>
      </c>
      <c r="L2142" s="2"/>
      <c r="M2142" s="2" t="str">
        <f t="shared" si="198"/>
        <v/>
      </c>
      <c r="N2142">
        <v>1220.2282825428226</v>
      </c>
      <c r="O2142" s="2">
        <f t="shared" si="199"/>
        <v>122.02282825428226</v>
      </c>
      <c r="P2142" s="2">
        <f>IF(ISNUMBER(O2142),SUMIFS(O$1:$O2142,A$1:$A2142,A2142,C$1:$C2142,C2142,G$1:$G2142,G2142,E$1:$E2142,E2142),"")</f>
        <v>465.13012087921692</v>
      </c>
      <c r="U2142" t="str">
        <f t="shared" si="200"/>
        <v/>
      </c>
      <c r="V2142">
        <v>23.939568519592285</v>
      </c>
      <c r="W2142">
        <v>19.883591651916504</v>
      </c>
      <c r="X2142">
        <v>76.747051239013672</v>
      </c>
      <c r="Y2142">
        <v>40.970697402954102</v>
      </c>
      <c r="Z2142">
        <v>91.354190826416016</v>
      </c>
      <c r="AA2142">
        <v>17.054305076599121</v>
      </c>
      <c r="AB2142">
        <v>2.7286888122558594E-2</v>
      </c>
      <c r="AC2142" s="2">
        <f t="shared" si="201"/>
        <v>2.7286888122558594E-2</v>
      </c>
      <c r="AD2142">
        <v>12.279528198242188</v>
      </c>
      <c r="AE2142">
        <v>21.513353115727003</v>
      </c>
      <c r="AH2142" s="2">
        <f t="shared" si="202"/>
        <v>3.33</v>
      </c>
      <c r="AI2142" s="2">
        <f>IF(ISNUMBER(AH2142),SUMIFS($AH$1:AH2142,$A$1:A2142,A2142,C$1:$C2142,C2142,$G$1:G2142,G2142,$E$1:E2142,E2142),"")</f>
        <v>13.644</v>
      </c>
      <c r="AJ2142">
        <f t="shared" si="203"/>
        <v>16</v>
      </c>
    </row>
    <row r="2143" spans="1:36" x14ac:dyDescent="0.25">
      <c r="A2143" s="14" t="s">
        <v>99</v>
      </c>
      <c r="B2143" t="s">
        <v>98</v>
      </c>
      <c r="C2143" t="s">
        <v>105</v>
      </c>
      <c r="D2143" s="13">
        <v>42696</v>
      </c>
      <c r="E2143">
        <v>4</v>
      </c>
      <c r="F2143">
        <v>500</v>
      </c>
      <c r="G2143" s="2" t="s">
        <v>78</v>
      </c>
      <c r="H2143" s="2" t="s">
        <v>11</v>
      </c>
      <c r="I2143">
        <v>4</v>
      </c>
      <c r="J2143" s="2" t="s">
        <v>77</v>
      </c>
      <c r="K2143" s="2">
        <v>450</v>
      </c>
      <c r="L2143" s="2"/>
      <c r="M2143" s="2" t="str">
        <f t="shared" si="198"/>
        <v/>
      </c>
      <c r="N2143">
        <v>1239.6170894327115</v>
      </c>
      <c r="O2143" s="2">
        <f t="shared" si="199"/>
        <v>123.96170894327115</v>
      </c>
      <c r="P2143" s="2">
        <f>IF(ISNUMBER(O2143),SUMIFS(O$1:$O2143,A$1:$A2143,A2143,C$1:$C2143,C2143,G$1:$G2143,G2143,E$1:$E2143,E2143),"")</f>
        <v>485.91775137937543</v>
      </c>
      <c r="U2143" t="str">
        <f t="shared" si="200"/>
        <v/>
      </c>
      <c r="V2143">
        <v>23.169222831726074</v>
      </c>
      <c r="W2143">
        <v>21.30103874206543</v>
      </c>
      <c r="X2143">
        <v>77.435768127441406</v>
      </c>
      <c r="Y2143">
        <v>40.611818313598633</v>
      </c>
      <c r="Z2143">
        <v>92.132740020751953</v>
      </c>
      <c r="AA2143">
        <v>19.173198699951172</v>
      </c>
      <c r="AB2143">
        <v>3.0677117919921875E-2</v>
      </c>
      <c r="AC2143" s="2">
        <f t="shared" si="201"/>
        <v>3.0677117919921875E-2</v>
      </c>
      <c r="AD2143">
        <v>12.389722900390625</v>
      </c>
      <c r="AE2143">
        <v>20.918538384177005</v>
      </c>
      <c r="AH2143" s="2">
        <f t="shared" si="202"/>
        <v>3.8029999999999999</v>
      </c>
      <c r="AI2143" s="2">
        <f>IF(ISNUMBER(AH2143),SUMIFS($AH$1:AH2143,$A$1:A2143,A2143,C$1:$C2143,C2143,$G$1:G2143,G2143,$E$1:E2143,E2143),"")</f>
        <v>17.306999999999999</v>
      </c>
      <c r="AJ2143">
        <f t="shared" si="203"/>
        <v>16</v>
      </c>
    </row>
    <row r="2144" spans="1:36" x14ac:dyDescent="0.25">
      <c r="A2144" s="14" t="s">
        <v>104</v>
      </c>
      <c r="B2144" t="s">
        <v>98</v>
      </c>
      <c r="C2144" t="s">
        <v>105</v>
      </c>
      <c r="D2144" s="13">
        <v>42720</v>
      </c>
      <c r="E2144">
        <v>1</v>
      </c>
      <c r="F2144">
        <v>0</v>
      </c>
      <c r="G2144" s="2" t="s">
        <v>78</v>
      </c>
      <c r="H2144" s="2" t="s">
        <v>11</v>
      </c>
      <c r="I2144">
        <v>5</v>
      </c>
      <c r="J2144" s="2" t="s">
        <v>77</v>
      </c>
      <c r="K2144" s="2">
        <v>0</v>
      </c>
      <c r="L2144" s="2"/>
      <c r="M2144" s="2" t="str">
        <f t="shared" si="198"/>
        <v/>
      </c>
      <c r="N2144">
        <v>484.61131354837283</v>
      </c>
      <c r="O2144" s="2">
        <f t="shared" si="199"/>
        <v>48.461131354837285</v>
      </c>
      <c r="P2144" s="2">
        <f>IF(ISNUMBER(O2144),SUMIFS(O$1:$O2144,A$1:$A2144,A2144,C$1:$C2144,C2144,G$1:$G2144,G2144,E$1:$E2144,E2144),"")</f>
        <v>254.19673035523289</v>
      </c>
      <c r="U2144" t="str">
        <f t="shared" si="200"/>
        <v/>
      </c>
      <c r="V2144">
        <v>25.6615</v>
      </c>
      <c r="W2144">
        <v>26.3155</v>
      </c>
      <c r="X2144">
        <v>74.132999999999996</v>
      </c>
      <c r="Y2144">
        <v>41.977000000000004</v>
      </c>
      <c r="Z2144">
        <v>92.9465</v>
      </c>
      <c r="AA2144">
        <v>10.249500000000001</v>
      </c>
      <c r="AB2144">
        <v>1.6399200000000003E-2</v>
      </c>
      <c r="AC2144" s="2">
        <f t="shared" si="201"/>
        <v>1.6399200000000003E-2</v>
      </c>
      <c r="AD2144">
        <v>11.861279999999999</v>
      </c>
      <c r="AE2144">
        <v>24.889004962131104</v>
      </c>
      <c r="AH2144" s="2">
        <f t="shared" si="202"/>
        <v>0.79500000000000004</v>
      </c>
      <c r="AI2144" s="2">
        <f>IF(ISNUMBER(AH2144),SUMIFS($AH$1:AH2144,$A$1:A2144,A2144,C$1:$C2144,C2144,$G$1:G2144,G2144,$E$1:E2144,E2144),"")</f>
        <v>5.8760000000000003</v>
      </c>
      <c r="AJ2144">
        <f t="shared" si="203"/>
        <v>16</v>
      </c>
    </row>
    <row r="2145" spans="1:36" x14ac:dyDescent="0.25">
      <c r="A2145" s="14" t="s">
        <v>103</v>
      </c>
      <c r="B2145" t="s">
        <v>98</v>
      </c>
      <c r="C2145" t="s">
        <v>105</v>
      </c>
      <c r="D2145" s="13">
        <v>42720</v>
      </c>
      <c r="E2145">
        <v>1</v>
      </c>
      <c r="F2145">
        <v>50</v>
      </c>
      <c r="G2145" s="2" t="s">
        <v>78</v>
      </c>
      <c r="H2145" s="2" t="s">
        <v>11</v>
      </c>
      <c r="I2145">
        <v>5</v>
      </c>
      <c r="J2145" s="2" t="s">
        <v>77</v>
      </c>
      <c r="K2145" s="2">
        <v>45</v>
      </c>
      <c r="L2145" s="2"/>
      <c r="M2145" s="2" t="str">
        <f t="shared" si="198"/>
        <v/>
      </c>
      <c r="N2145">
        <v>585.63587814669086</v>
      </c>
      <c r="O2145" s="2">
        <f t="shared" si="199"/>
        <v>58.563587814669084</v>
      </c>
      <c r="P2145" s="2">
        <f>IF(ISNUMBER(O2145),SUMIFS(O$1:$O2145,A$1:$A2145,A2145,C$1:$C2145,C2145,G$1:$G2145,G2145,E$1:$E2145,E2145),"")</f>
        <v>300.36124502688017</v>
      </c>
      <c r="U2145" t="str">
        <f t="shared" si="200"/>
        <v/>
      </c>
      <c r="V2145">
        <v>25.5855</v>
      </c>
      <c r="W2145">
        <v>23.8505</v>
      </c>
      <c r="X2145">
        <v>74.082999999999998</v>
      </c>
      <c r="Y2145">
        <v>42.474000000000004</v>
      </c>
      <c r="Z2145">
        <v>92.465000000000003</v>
      </c>
      <c r="AA2145">
        <v>11.85</v>
      </c>
      <c r="AB2145">
        <v>1.8959999999999998E-2</v>
      </c>
      <c r="AC2145" s="2">
        <f t="shared" si="201"/>
        <v>1.8959999999999998E-2</v>
      </c>
      <c r="AD2145">
        <v>11.85328</v>
      </c>
      <c r="AE2145">
        <v>23.059412702025952</v>
      </c>
      <c r="AH2145" s="2">
        <f t="shared" si="202"/>
        <v>1.1100000000000001</v>
      </c>
      <c r="AI2145" s="2">
        <f>IF(ISNUMBER(AH2145),SUMIFS($AH$1:AH2145,$A$1:A2145,A2145,C$1:$C2145,C2145,$G$1:G2145,G2145,$E$1:E2145,E2145),"")</f>
        <v>6.5330000000000004</v>
      </c>
      <c r="AJ2145">
        <f t="shared" si="203"/>
        <v>16</v>
      </c>
    </row>
    <row r="2146" spans="1:36" x14ac:dyDescent="0.25">
      <c r="A2146" s="14" t="s">
        <v>102</v>
      </c>
      <c r="B2146" t="s">
        <v>98</v>
      </c>
      <c r="C2146" t="s">
        <v>105</v>
      </c>
      <c r="D2146" s="13">
        <v>42720</v>
      </c>
      <c r="E2146">
        <v>1</v>
      </c>
      <c r="F2146">
        <v>100</v>
      </c>
      <c r="G2146" s="2" t="s">
        <v>78</v>
      </c>
      <c r="H2146" s="2" t="s">
        <v>11</v>
      </c>
      <c r="I2146">
        <v>5</v>
      </c>
      <c r="J2146" s="2" t="s">
        <v>77</v>
      </c>
      <c r="K2146" s="2">
        <v>90</v>
      </c>
      <c r="L2146" s="2"/>
      <c r="M2146" s="2" t="str">
        <f t="shared" si="198"/>
        <v/>
      </c>
      <c r="N2146">
        <v>540.98297953719646</v>
      </c>
      <c r="O2146" s="2">
        <f t="shared" si="199"/>
        <v>54.098297953719644</v>
      </c>
      <c r="P2146" s="2">
        <f>IF(ISNUMBER(O2146),SUMIFS(O$1:$O2146,A$1:$A2146,A2146,C$1:$C2146,C2146,G$1:$G2146,G2146,E$1:$E2146,E2146),"")</f>
        <v>294.32376822335249</v>
      </c>
      <c r="U2146" t="str">
        <f t="shared" si="200"/>
        <v/>
      </c>
      <c r="V2146">
        <v>24.256999999999998</v>
      </c>
      <c r="W2146">
        <v>25.229999999999997</v>
      </c>
      <c r="X2146">
        <v>76.335499999999996</v>
      </c>
      <c r="Y2146">
        <v>41.753</v>
      </c>
      <c r="Z2146">
        <v>92.516999999999996</v>
      </c>
      <c r="AA2146">
        <v>12.470500000000001</v>
      </c>
      <c r="AB2146">
        <v>1.9952800000000003E-2</v>
      </c>
      <c r="AC2146" s="2">
        <f t="shared" si="201"/>
        <v>1.9952800000000003E-2</v>
      </c>
      <c r="AD2146">
        <v>12.21368</v>
      </c>
      <c r="AE2146">
        <v>24.578313253012048</v>
      </c>
      <c r="AH2146" s="2">
        <f t="shared" si="202"/>
        <v>1.079</v>
      </c>
      <c r="AI2146" s="2">
        <f>IF(ISNUMBER(AH2146),SUMIFS($AH$1:AH2146,$A$1:A2146,A2146,C$1:$C2146,C2146,$G$1:G2146,G2146,$E$1:E2146,E2146),"")</f>
        <v>6.9379999999999997</v>
      </c>
      <c r="AJ2146">
        <f t="shared" si="203"/>
        <v>16</v>
      </c>
    </row>
    <row r="2147" spans="1:36" x14ac:dyDescent="0.25">
      <c r="A2147" s="14" t="s">
        <v>101</v>
      </c>
      <c r="B2147" t="s">
        <v>98</v>
      </c>
      <c r="C2147" t="s">
        <v>105</v>
      </c>
      <c r="D2147" s="13">
        <v>42720</v>
      </c>
      <c r="E2147">
        <v>1</v>
      </c>
      <c r="F2147">
        <v>200</v>
      </c>
      <c r="G2147" s="2" t="s">
        <v>78</v>
      </c>
      <c r="H2147" s="2" t="s">
        <v>11</v>
      </c>
      <c r="I2147">
        <v>5</v>
      </c>
      <c r="J2147" s="2" t="s">
        <v>77</v>
      </c>
      <c r="K2147" s="2">
        <v>180</v>
      </c>
      <c r="L2147" s="2"/>
      <c r="M2147" s="2" t="str">
        <f t="shared" si="198"/>
        <v/>
      </c>
      <c r="N2147">
        <v>913.56662785234221</v>
      </c>
      <c r="O2147" s="2">
        <f t="shared" si="199"/>
        <v>91.356662785234221</v>
      </c>
      <c r="P2147" s="2">
        <f>IF(ISNUMBER(O2147),SUMIFS(O$1:$O2147,A$1:$A2147,A2147,C$1:$C2147,C2147,G$1:$G2147,G2147,E$1:$E2147,E2147),"")</f>
        <v>406.46148909129448</v>
      </c>
      <c r="U2147" t="str">
        <f t="shared" si="200"/>
        <v/>
      </c>
      <c r="V2147">
        <v>25.1845</v>
      </c>
      <c r="W2147">
        <v>25.671500000000002</v>
      </c>
      <c r="X2147">
        <v>77.204000000000008</v>
      </c>
      <c r="Y2147">
        <v>42.218499999999999</v>
      </c>
      <c r="Z2147">
        <v>92.978499999999997</v>
      </c>
      <c r="AA2147">
        <v>12.062999999999999</v>
      </c>
      <c r="AB2147">
        <v>1.9300799999999996E-2</v>
      </c>
      <c r="AC2147" s="2">
        <f t="shared" si="201"/>
        <v>1.9300799999999996E-2</v>
      </c>
      <c r="AD2147">
        <v>12.352640000000001</v>
      </c>
      <c r="AE2147">
        <v>20.752895752895753</v>
      </c>
      <c r="AH2147" s="2">
        <f t="shared" si="202"/>
        <v>1.7629999999999999</v>
      </c>
      <c r="AI2147" s="2">
        <f>IF(ISNUMBER(AH2147),SUMIFS($AH$1:AH2147,$A$1:A2147,A2147,C$1:$C2147,C2147,$G$1:G2147,G2147,$E$1:E2147,E2147),"")</f>
        <v>10.86</v>
      </c>
      <c r="AJ2147">
        <f t="shared" si="203"/>
        <v>16</v>
      </c>
    </row>
    <row r="2148" spans="1:36" x14ac:dyDescent="0.25">
      <c r="A2148" s="14" t="s">
        <v>100</v>
      </c>
      <c r="B2148" t="s">
        <v>98</v>
      </c>
      <c r="C2148" t="s">
        <v>105</v>
      </c>
      <c r="D2148" s="13">
        <v>42720</v>
      </c>
      <c r="E2148">
        <v>1</v>
      </c>
      <c r="F2148">
        <v>350</v>
      </c>
      <c r="G2148" s="2" t="s">
        <v>78</v>
      </c>
      <c r="H2148" s="2" t="s">
        <v>11</v>
      </c>
      <c r="I2148">
        <v>5</v>
      </c>
      <c r="J2148" s="2" t="s">
        <v>77</v>
      </c>
      <c r="K2148" s="2">
        <v>350</v>
      </c>
      <c r="L2148" s="2"/>
      <c r="M2148" s="2" t="str">
        <f t="shared" si="198"/>
        <v/>
      </c>
      <c r="N2148">
        <v>1170.0882969319546</v>
      </c>
      <c r="O2148" s="2">
        <f t="shared" si="199"/>
        <v>117.00882969319545</v>
      </c>
      <c r="P2148" s="2">
        <f>IF(ISNUMBER(O2148),SUMIFS(O$1:$O2148,A$1:$A2148,A2148,C$1:$C2148,C2148,G$1:$G2148,G2148,E$1:$E2148,E2148),"")</f>
        <v>561.83745205747539</v>
      </c>
      <c r="U2148" t="str">
        <f t="shared" si="200"/>
        <v/>
      </c>
      <c r="V2148">
        <v>24.534500000000001</v>
      </c>
      <c r="W2148">
        <v>21.731000000000002</v>
      </c>
      <c r="X2148">
        <v>76.6875</v>
      </c>
      <c r="Y2148">
        <v>41.403999999999996</v>
      </c>
      <c r="Z2148">
        <v>92.022999999999996</v>
      </c>
      <c r="AA2148">
        <v>15.9885</v>
      </c>
      <c r="AB2148">
        <v>2.5581599999999999E-2</v>
      </c>
      <c r="AC2148" s="2">
        <f t="shared" si="201"/>
        <v>2.5581599999999999E-2</v>
      </c>
      <c r="AD2148">
        <v>12.27</v>
      </c>
      <c r="AE2148">
        <v>19.56735496558505</v>
      </c>
      <c r="AH2148" s="2">
        <f t="shared" si="202"/>
        <v>2.9929999999999999</v>
      </c>
      <c r="AI2148" s="2">
        <f>IF(ISNUMBER(AH2148),SUMIFS($AH$1:AH2148,$A$1:A2148,A2148,C$1:$C2148,C2148,$G$1:G2148,G2148,$E$1:E2148,E2148),"")</f>
        <v>16.706</v>
      </c>
      <c r="AJ2148">
        <f t="shared" si="203"/>
        <v>16</v>
      </c>
    </row>
    <row r="2149" spans="1:36" x14ac:dyDescent="0.25">
      <c r="A2149" s="14" t="s">
        <v>99</v>
      </c>
      <c r="B2149" t="s">
        <v>98</v>
      </c>
      <c r="C2149" t="s">
        <v>105</v>
      </c>
      <c r="D2149" s="13">
        <v>42720</v>
      </c>
      <c r="E2149">
        <v>1</v>
      </c>
      <c r="F2149">
        <v>500</v>
      </c>
      <c r="G2149" s="2" t="s">
        <v>78</v>
      </c>
      <c r="H2149" s="2" t="s">
        <v>11</v>
      </c>
      <c r="I2149">
        <v>5</v>
      </c>
      <c r="J2149" s="2" t="s">
        <v>77</v>
      </c>
      <c r="K2149" s="2">
        <v>450</v>
      </c>
      <c r="L2149" s="2"/>
      <c r="M2149" s="2" t="str">
        <f t="shared" si="198"/>
        <v/>
      </c>
      <c r="N2149">
        <v>1623.199429522225</v>
      </c>
      <c r="O2149" s="2">
        <f t="shared" si="199"/>
        <v>162.3199429522225</v>
      </c>
      <c r="P2149" s="2">
        <f>IF(ISNUMBER(O2149),SUMIFS(O$1:$O2149,A$1:$A2149,A2149,C$1:$C2149,C2149,G$1:$G2149,G2149,E$1:$E2149,E2149),"")</f>
        <v>595.78707463470096</v>
      </c>
      <c r="U2149" t="str">
        <f t="shared" si="200"/>
        <v/>
      </c>
      <c r="V2149">
        <v>24.987000000000002</v>
      </c>
      <c r="W2149">
        <v>21.996500000000001</v>
      </c>
      <c r="X2149">
        <v>76.677499999999995</v>
      </c>
      <c r="Y2149">
        <v>42.844499999999996</v>
      </c>
      <c r="Z2149">
        <v>92.862500000000011</v>
      </c>
      <c r="AA2149">
        <v>15.913500000000001</v>
      </c>
      <c r="AB2149">
        <v>2.5461600000000001E-2</v>
      </c>
      <c r="AC2149" s="2">
        <f t="shared" si="201"/>
        <v>2.5461600000000001E-2</v>
      </c>
      <c r="AD2149">
        <v>12.2684</v>
      </c>
      <c r="AE2149">
        <v>19.367720465890184</v>
      </c>
      <c r="AH2149" s="2">
        <f t="shared" si="202"/>
        <v>4.133</v>
      </c>
      <c r="AI2149" s="2">
        <f>IF(ISNUMBER(AH2149),SUMIFS($AH$1:AH2149,$A$1:A2149,A2149,C$1:$C2149,C2149,$G$1:G2149,G2149,$E$1:E2149,E2149),"")</f>
        <v>17.573</v>
      </c>
      <c r="AJ2149">
        <f t="shared" si="203"/>
        <v>16</v>
      </c>
    </row>
    <row r="2150" spans="1:36" x14ac:dyDescent="0.25">
      <c r="A2150" s="14" t="s">
        <v>104</v>
      </c>
      <c r="B2150" t="s">
        <v>98</v>
      </c>
      <c r="C2150" t="s">
        <v>105</v>
      </c>
      <c r="D2150" s="13">
        <v>42720</v>
      </c>
      <c r="E2150">
        <v>2</v>
      </c>
      <c r="F2150">
        <v>0</v>
      </c>
      <c r="G2150" s="2" t="s">
        <v>78</v>
      </c>
      <c r="H2150" s="2" t="s">
        <v>11</v>
      </c>
      <c r="I2150">
        <v>5</v>
      </c>
      <c r="J2150" s="2" t="s">
        <v>77</v>
      </c>
      <c r="K2150" s="2">
        <v>0</v>
      </c>
      <c r="L2150" s="2"/>
      <c r="M2150" s="2" t="str">
        <f t="shared" si="198"/>
        <v/>
      </c>
      <c r="N2150">
        <v>378.00403154733868</v>
      </c>
      <c r="O2150" s="2">
        <f t="shared" si="199"/>
        <v>37.800403154733871</v>
      </c>
      <c r="P2150" s="2">
        <f>IF(ISNUMBER(O2150),SUMIFS(O$1:$O2150,A$1:$A2150,A2150,C$1:$C2150,C2150,G$1:$G2150,G2150,E$1:$E2150,E2150),"")</f>
        <v>258.0720502187346</v>
      </c>
      <c r="U2150" t="str">
        <f t="shared" si="200"/>
        <v/>
      </c>
      <c r="V2150">
        <v>24.273493766784668</v>
      </c>
      <c r="W2150">
        <v>24.464286804199219</v>
      </c>
      <c r="X2150">
        <v>74.849246978759766</v>
      </c>
      <c r="Y2150">
        <v>41.943622589111328</v>
      </c>
      <c r="Z2150">
        <v>91.843696594238281</v>
      </c>
      <c r="AA2150">
        <v>12.133254051208496</v>
      </c>
      <c r="AB2150">
        <v>1.9413206481933593E-2</v>
      </c>
      <c r="AC2150" s="2">
        <f t="shared" si="201"/>
        <v>1.9413206481933593E-2</v>
      </c>
      <c r="AD2150">
        <v>11.975879516601562</v>
      </c>
      <c r="AE2150">
        <v>23.500908540278619</v>
      </c>
      <c r="AH2150" s="2">
        <f t="shared" si="202"/>
        <v>0.73399999999999999</v>
      </c>
      <c r="AI2150" s="2">
        <f>IF(ISNUMBER(AH2150),SUMIFS($AH$1:AH2150,$A$1:A2150,A2150,C$1:$C2150,C2150,$G$1:G2150,G2150,$E$1:E2150,E2150),"")</f>
        <v>6.1529999999999996</v>
      </c>
      <c r="AJ2150">
        <f t="shared" si="203"/>
        <v>16</v>
      </c>
    </row>
    <row r="2151" spans="1:36" x14ac:dyDescent="0.25">
      <c r="A2151" s="14" t="s">
        <v>103</v>
      </c>
      <c r="B2151" t="s">
        <v>98</v>
      </c>
      <c r="C2151" t="s">
        <v>105</v>
      </c>
      <c r="D2151" s="13">
        <v>42720</v>
      </c>
      <c r="E2151">
        <v>2</v>
      </c>
      <c r="F2151">
        <v>50</v>
      </c>
      <c r="G2151" s="2" t="s">
        <v>78</v>
      </c>
      <c r="H2151" s="2" t="s">
        <v>11</v>
      </c>
      <c r="I2151">
        <v>5</v>
      </c>
      <c r="J2151" s="2" t="s">
        <v>77</v>
      </c>
      <c r="K2151" s="2">
        <v>45</v>
      </c>
      <c r="L2151" s="2"/>
      <c r="M2151" s="2" t="str">
        <f t="shared" si="198"/>
        <v/>
      </c>
      <c r="N2151">
        <v>596.973689463808</v>
      </c>
      <c r="O2151" s="2">
        <f t="shared" si="199"/>
        <v>59.697368946380799</v>
      </c>
      <c r="P2151" s="2">
        <f>IF(ISNUMBER(O2151),SUMIFS(O$1:$O2151,A$1:$A2151,A2151,C$1:$C2151,C2151,G$1:$G2151,G2151,E$1:$E2151,E2151),"")</f>
        <v>340.36779146015726</v>
      </c>
      <c r="U2151" t="str">
        <f t="shared" si="200"/>
        <v/>
      </c>
      <c r="V2151">
        <v>25.648000000000003</v>
      </c>
      <c r="W2151">
        <v>24.250999999999998</v>
      </c>
      <c r="X2151">
        <v>74.716499999999996</v>
      </c>
      <c r="Y2151">
        <v>42.167000000000002</v>
      </c>
      <c r="Z2151">
        <v>92.872500000000002</v>
      </c>
      <c r="AA2151">
        <v>12.098000000000001</v>
      </c>
      <c r="AB2151">
        <v>1.93568E-2</v>
      </c>
      <c r="AC2151" s="2">
        <f t="shared" si="201"/>
        <v>1.93568E-2</v>
      </c>
      <c r="AD2151">
        <v>11.954639999999999</v>
      </c>
      <c r="AE2151">
        <v>25.474308300395261</v>
      </c>
      <c r="AH2151" s="2">
        <f t="shared" si="202"/>
        <v>1.1559999999999999</v>
      </c>
      <c r="AI2151" s="2">
        <f>IF(ISNUMBER(AH2151),SUMIFS($AH$1:AH2151,$A$1:A2151,A2151,C$1:$C2151,C2151,$G$1:G2151,G2151,$E$1:E2151,E2151),"")</f>
        <v>8.0730000000000004</v>
      </c>
      <c r="AJ2151">
        <f t="shared" si="203"/>
        <v>16</v>
      </c>
    </row>
    <row r="2152" spans="1:36" x14ac:dyDescent="0.25">
      <c r="A2152" s="14" t="s">
        <v>102</v>
      </c>
      <c r="B2152" t="s">
        <v>98</v>
      </c>
      <c r="C2152" t="s">
        <v>105</v>
      </c>
      <c r="D2152" s="13">
        <v>42720</v>
      </c>
      <c r="E2152">
        <v>2</v>
      </c>
      <c r="F2152">
        <v>100</v>
      </c>
      <c r="G2152" s="2" t="s">
        <v>78</v>
      </c>
      <c r="H2152" s="2" t="s">
        <v>11</v>
      </c>
      <c r="I2152">
        <v>5</v>
      </c>
      <c r="J2152" s="2" t="s">
        <v>77</v>
      </c>
      <c r="K2152" s="2">
        <v>90</v>
      </c>
      <c r="L2152" s="2"/>
      <c r="M2152" s="2" t="str">
        <f t="shared" si="198"/>
        <v/>
      </c>
      <c r="N2152">
        <v>717.97146447845046</v>
      </c>
      <c r="O2152" s="2">
        <f t="shared" si="199"/>
        <v>71.797146447845051</v>
      </c>
      <c r="P2152" s="2">
        <f>IF(ISNUMBER(O2152),SUMIFS(O$1:$O2152,A$1:$A2152,A2152,C$1:$C2152,C2152,G$1:$G2152,G2152,E$1:$E2152,E2152),"")</f>
        <v>366.59355146218797</v>
      </c>
      <c r="U2152" t="str">
        <f t="shared" si="200"/>
        <v/>
      </c>
      <c r="V2152">
        <v>24.585000000000001</v>
      </c>
      <c r="W2152">
        <v>26.2315</v>
      </c>
      <c r="X2152">
        <v>77.159500000000008</v>
      </c>
      <c r="Y2152">
        <v>41.591999999999999</v>
      </c>
      <c r="Z2152">
        <v>92.990499999999997</v>
      </c>
      <c r="AA2152">
        <v>12.2005</v>
      </c>
      <c r="AB2152">
        <v>1.9520800000000001E-2</v>
      </c>
      <c r="AC2152" s="2">
        <f t="shared" si="201"/>
        <v>1.9520800000000001E-2</v>
      </c>
      <c r="AD2152">
        <v>12.345520000000002</v>
      </c>
      <c r="AE2152">
        <v>24.231536926147704</v>
      </c>
      <c r="AH2152" s="2">
        <f t="shared" si="202"/>
        <v>1.4019999999999999</v>
      </c>
      <c r="AI2152" s="2">
        <f>IF(ISNUMBER(AH2152),SUMIFS($AH$1:AH2152,$A$1:A2152,A2152,C$1:$C2152,C2152,$G$1:G2152,G2152,$E$1:E2152,E2152),"")</f>
        <v>8.7809999999999988</v>
      </c>
      <c r="AJ2152">
        <f t="shared" si="203"/>
        <v>16</v>
      </c>
    </row>
    <row r="2153" spans="1:36" x14ac:dyDescent="0.25">
      <c r="A2153" s="14" t="s">
        <v>101</v>
      </c>
      <c r="B2153" t="s">
        <v>98</v>
      </c>
      <c r="C2153" t="s">
        <v>105</v>
      </c>
      <c r="D2153" s="13">
        <v>42720</v>
      </c>
      <c r="E2153">
        <v>2</v>
      </c>
      <c r="F2153">
        <v>200</v>
      </c>
      <c r="G2153" s="2" t="s">
        <v>78</v>
      </c>
      <c r="H2153" s="2" t="s">
        <v>11</v>
      </c>
      <c r="I2153">
        <v>5</v>
      </c>
      <c r="J2153" s="2" t="s">
        <v>77</v>
      </c>
      <c r="K2153" s="2">
        <v>180</v>
      </c>
      <c r="L2153" s="2"/>
      <c r="M2153" s="2" t="str">
        <f t="shared" si="198"/>
        <v/>
      </c>
      <c r="N2153">
        <v>889.11686757288203</v>
      </c>
      <c r="O2153" s="2">
        <f t="shared" si="199"/>
        <v>88.911686757288209</v>
      </c>
      <c r="P2153" s="2">
        <f>IF(ISNUMBER(O2153),SUMIFS(O$1:$O2153,A$1:$A2153,A2153,C$1:$C2153,C2153,G$1:$G2153,G2153,E$1:$E2153,E2153),"")</f>
        <v>420.56169513217822</v>
      </c>
      <c r="U2153" t="str">
        <f t="shared" si="200"/>
        <v/>
      </c>
      <c r="V2153">
        <v>24.129748344421387</v>
      </c>
      <c r="W2153">
        <v>24.045270919799805</v>
      </c>
      <c r="X2153">
        <v>77.105461120605469</v>
      </c>
      <c r="Y2153">
        <v>42.065580368041992</v>
      </c>
      <c r="Z2153">
        <v>92.205131530761719</v>
      </c>
      <c r="AA2153">
        <v>13.874771118164063</v>
      </c>
      <c r="AB2153">
        <v>2.2199633789062499E-2</v>
      </c>
      <c r="AC2153" s="2">
        <f t="shared" si="201"/>
        <v>2.2199633789062499E-2</v>
      </c>
      <c r="AD2153">
        <v>12.336873779296875</v>
      </c>
      <c r="AE2153">
        <v>23.339317773788153</v>
      </c>
      <c r="AH2153" s="2">
        <f t="shared" si="202"/>
        <v>1.974</v>
      </c>
      <c r="AI2153" s="2">
        <f>IF(ISNUMBER(AH2153),SUMIFS($AH$1:AH2153,$A$1:A2153,A2153,C$1:$C2153,C2153,$G$1:G2153,G2153,$E$1:E2153,E2153),"")</f>
        <v>10.931000000000001</v>
      </c>
      <c r="AJ2153">
        <f t="shared" si="203"/>
        <v>16</v>
      </c>
    </row>
    <row r="2154" spans="1:36" x14ac:dyDescent="0.25">
      <c r="A2154" s="14" t="s">
        <v>100</v>
      </c>
      <c r="B2154" t="s">
        <v>98</v>
      </c>
      <c r="C2154" t="s">
        <v>105</v>
      </c>
      <c r="D2154" s="13">
        <v>42720</v>
      </c>
      <c r="E2154">
        <v>2</v>
      </c>
      <c r="F2154">
        <v>350</v>
      </c>
      <c r="G2154" s="2" t="s">
        <v>78</v>
      </c>
      <c r="H2154" s="2" t="s">
        <v>11</v>
      </c>
      <c r="I2154">
        <v>5</v>
      </c>
      <c r="J2154" s="2" t="s">
        <v>77</v>
      </c>
      <c r="K2154" s="2">
        <v>350</v>
      </c>
      <c r="L2154" s="2"/>
      <c r="M2154" s="2" t="str">
        <f t="shared" si="198"/>
        <v/>
      </c>
      <c r="N2154">
        <v>1471.9550045441295</v>
      </c>
      <c r="O2154" s="2">
        <f t="shared" si="199"/>
        <v>147.19550045441295</v>
      </c>
      <c r="P2154" s="2">
        <f>IF(ISNUMBER(O2154),SUMIFS(O$1:$O2154,A$1:$A2154,A2154,C$1:$C2154,C2154,G$1:$G2154,G2154,E$1:$E2154,E2154),"")</f>
        <v>572.37939136098362</v>
      </c>
      <c r="U2154" t="str">
        <f t="shared" si="200"/>
        <v/>
      </c>
      <c r="V2154">
        <v>24.507821083068848</v>
      </c>
      <c r="W2154">
        <v>21.639511108398438</v>
      </c>
      <c r="X2154">
        <v>75.116729736328125</v>
      </c>
      <c r="Y2154">
        <v>41.323785781860352</v>
      </c>
      <c r="Z2154">
        <v>91.630443572998047</v>
      </c>
      <c r="AA2154">
        <v>15.057729721069336</v>
      </c>
      <c r="AB2154">
        <v>2.4092367553710935E-2</v>
      </c>
      <c r="AC2154" s="2">
        <f t="shared" si="201"/>
        <v>2.4092367553710935E-2</v>
      </c>
      <c r="AD2154">
        <v>12.0186767578125</v>
      </c>
      <c r="AE2154">
        <v>19.985595966870722</v>
      </c>
      <c r="AH2154" s="2">
        <f t="shared" si="202"/>
        <v>3.5459999999999998</v>
      </c>
      <c r="AI2154" s="2">
        <f>IF(ISNUMBER(AH2154),SUMIFS($AH$1:AH2154,$A$1:A2154,A2154,C$1:$C2154,C2154,$G$1:G2154,G2154,$E$1:E2154,E2154),"")</f>
        <v>15.584</v>
      </c>
      <c r="AJ2154">
        <f t="shared" si="203"/>
        <v>16</v>
      </c>
    </row>
    <row r="2155" spans="1:36" x14ac:dyDescent="0.25">
      <c r="A2155" s="14" t="s">
        <v>99</v>
      </c>
      <c r="B2155" t="s">
        <v>98</v>
      </c>
      <c r="C2155" t="s">
        <v>105</v>
      </c>
      <c r="D2155" s="13">
        <v>42720</v>
      </c>
      <c r="E2155">
        <v>2</v>
      </c>
      <c r="F2155">
        <v>500</v>
      </c>
      <c r="G2155" s="2" t="s">
        <v>78</v>
      </c>
      <c r="H2155" s="2" t="s">
        <v>11</v>
      </c>
      <c r="I2155">
        <v>5</v>
      </c>
      <c r="J2155" s="2" t="s">
        <v>77</v>
      </c>
      <c r="K2155" s="2">
        <v>450</v>
      </c>
      <c r="L2155" s="2"/>
      <c r="M2155" s="2" t="str">
        <f t="shared" si="198"/>
        <v/>
      </c>
      <c r="N2155">
        <v>1550.8601621325008</v>
      </c>
      <c r="O2155" s="2">
        <f t="shared" si="199"/>
        <v>155.08601621325008</v>
      </c>
      <c r="P2155" s="2">
        <f>IF(ISNUMBER(O2155),SUMIFS(O$1:$O2155,A$1:$A2155,A2155,C$1:$C2155,C2155,G$1:$G2155,G2155,E$1:$E2155,E2155),"")</f>
        <v>667.49991266708548</v>
      </c>
      <c r="U2155" t="str">
        <f t="shared" si="200"/>
        <v/>
      </c>
      <c r="V2155">
        <v>24.4375</v>
      </c>
      <c r="W2155">
        <v>18.291</v>
      </c>
      <c r="X2155">
        <v>75.005500000000012</v>
      </c>
      <c r="Y2155">
        <v>42.955500000000001</v>
      </c>
      <c r="Z2155">
        <v>91.718500000000006</v>
      </c>
      <c r="AA2155">
        <v>19.994499999999999</v>
      </c>
      <c r="AB2155">
        <v>3.1991199999999997E-2</v>
      </c>
      <c r="AC2155" s="2">
        <f t="shared" si="201"/>
        <v>3.1991199999999997E-2</v>
      </c>
      <c r="AD2155">
        <v>12.000880000000002</v>
      </c>
      <c r="AE2155">
        <v>20.131357873835345</v>
      </c>
      <c r="AH2155" s="2">
        <f t="shared" si="202"/>
        <v>4.9610000000000003</v>
      </c>
      <c r="AI2155" s="2">
        <f>IF(ISNUMBER(AH2155),SUMIFS($AH$1:AH2155,$A$1:A2155,A2155,C$1:$C2155,C2155,$G$1:G2155,G2155,$E$1:E2155,E2155),"")</f>
        <v>21.603999999999999</v>
      </c>
      <c r="AJ2155">
        <f t="shared" si="203"/>
        <v>16</v>
      </c>
    </row>
    <row r="2156" spans="1:36" x14ac:dyDescent="0.25">
      <c r="A2156" s="14" t="s">
        <v>104</v>
      </c>
      <c r="B2156" t="s">
        <v>98</v>
      </c>
      <c r="C2156" t="s">
        <v>105</v>
      </c>
      <c r="D2156" s="13">
        <v>42720</v>
      </c>
      <c r="E2156">
        <v>3</v>
      </c>
      <c r="F2156">
        <v>0</v>
      </c>
      <c r="G2156" s="2" t="s">
        <v>78</v>
      </c>
      <c r="H2156" s="2" t="s">
        <v>11</v>
      </c>
      <c r="I2156">
        <v>5</v>
      </c>
      <c r="J2156" s="2" t="s">
        <v>77</v>
      </c>
      <c r="K2156" s="2">
        <v>0</v>
      </c>
      <c r="L2156" s="2"/>
      <c r="M2156" s="2" t="str">
        <f t="shared" si="198"/>
        <v/>
      </c>
      <c r="N2156">
        <v>342.3824358403798</v>
      </c>
      <c r="O2156" s="2">
        <f t="shared" si="199"/>
        <v>34.238243584037981</v>
      </c>
      <c r="P2156" s="2">
        <f>IF(ISNUMBER(O2156),SUMIFS(O$1:$O2156,A$1:$A2156,A2156,C$1:$C2156,C2156,G$1:$G2156,G2156,E$1:$E2156,E2156),"")</f>
        <v>269.96082837182763</v>
      </c>
      <c r="U2156" t="str">
        <f t="shared" si="200"/>
        <v/>
      </c>
      <c r="V2156">
        <v>26.055999999999997</v>
      </c>
      <c r="W2156">
        <v>24.214500000000001</v>
      </c>
      <c r="X2156">
        <v>73.860500000000002</v>
      </c>
      <c r="Y2156">
        <v>43.945999999999998</v>
      </c>
      <c r="Z2156">
        <v>92.686499999999995</v>
      </c>
      <c r="AA2156">
        <v>11.148</v>
      </c>
      <c r="AB2156">
        <v>1.78368E-2</v>
      </c>
      <c r="AC2156" s="2">
        <f t="shared" si="201"/>
        <v>1.78368E-2</v>
      </c>
      <c r="AD2156">
        <v>11.817680000000001</v>
      </c>
      <c r="AE2156">
        <v>26.962616822429908</v>
      </c>
      <c r="AH2156" s="2">
        <f t="shared" si="202"/>
        <v>0.61099999999999999</v>
      </c>
      <c r="AI2156" s="2">
        <f>IF(ISNUMBER(AH2156),SUMIFS($AH$1:AH2156,$A$1:A2156,A2156,C$1:$C2156,C2156,$G$1:G2156,G2156,$E$1:E2156,E2156),"")</f>
        <v>6.15</v>
      </c>
      <c r="AJ2156">
        <f t="shared" si="203"/>
        <v>16</v>
      </c>
    </row>
    <row r="2157" spans="1:36" x14ac:dyDescent="0.25">
      <c r="A2157" s="14" t="s">
        <v>103</v>
      </c>
      <c r="B2157" t="s">
        <v>98</v>
      </c>
      <c r="C2157" t="s">
        <v>105</v>
      </c>
      <c r="D2157" s="13">
        <v>42720</v>
      </c>
      <c r="E2157">
        <v>3</v>
      </c>
      <c r="F2157">
        <v>50</v>
      </c>
      <c r="G2157" s="2" t="s">
        <v>78</v>
      </c>
      <c r="H2157" s="2" t="s">
        <v>11</v>
      </c>
      <c r="I2157">
        <v>5</v>
      </c>
      <c r="J2157" s="2" t="s">
        <v>77</v>
      </c>
      <c r="K2157" s="2">
        <v>45</v>
      </c>
      <c r="L2157" s="2"/>
      <c r="M2157" s="2" t="str">
        <f t="shared" si="198"/>
        <v/>
      </c>
      <c r="N2157">
        <v>566.76380295528111</v>
      </c>
      <c r="O2157" s="2">
        <f t="shared" si="199"/>
        <v>56.676380295528112</v>
      </c>
      <c r="P2157" s="2">
        <f>IF(ISNUMBER(O2157),SUMIFS(O$1:$O2157,A$1:$A2157,A2157,C$1:$C2157,C2157,G$1:$G2157,G2157,E$1:$E2157,E2157),"")</f>
        <v>287.54539592936578</v>
      </c>
      <c r="U2157" t="str">
        <f t="shared" si="200"/>
        <v/>
      </c>
      <c r="V2157">
        <v>25.5535</v>
      </c>
      <c r="W2157">
        <v>23.557499999999997</v>
      </c>
      <c r="X2157">
        <v>73.478499999999997</v>
      </c>
      <c r="Y2157">
        <v>41.241500000000002</v>
      </c>
      <c r="Z2157">
        <v>91.945999999999998</v>
      </c>
      <c r="AA2157">
        <v>11.513500000000001</v>
      </c>
      <c r="AB2157">
        <v>1.84216E-2</v>
      </c>
      <c r="AC2157" s="2">
        <f t="shared" si="201"/>
        <v>1.84216E-2</v>
      </c>
      <c r="AD2157">
        <v>11.75656</v>
      </c>
      <c r="AE2157">
        <v>25.749605470804838</v>
      </c>
      <c r="AH2157" s="2">
        <f t="shared" si="202"/>
        <v>1.044</v>
      </c>
      <c r="AI2157" s="2">
        <f>IF(ISNUMBER(AH2157),SUMIFS($AH$1:AH2157,$A$1:A2157,A2157,C$1:$C2157,C2157,$G$1:G2157,G2157,$E$1:E2157,E2157),"")</f>
        <v>6.3260000000000005</v>
      </c>
      <c r="AJ2157">
        <f t="shared" si="203"/>
        <v>16</v>
      </c>
    </row>
    <row r="2158" spans="1:36" x14ac:dyDescent="0.25">
      <c r="A2158" s="14" t="s">
        <v>102</v>
      </c>
      <c r="B2158" t="s">
        <v>98</v>
      </c>
      <c r="C2158" t="s">
        <v>105</v>
      </c>
      <c r="D2158" s="13">
        <v>42720</v>
      </c>
      <c r="E2158">
        <v>3</v>
      </c>
      <c r="F2158">
        <v>100</v>
      </c>
      <c r="G2158" s="2" t="s">
        <v>78</v>
      </c>
      <c r="H2158" s="2" t="s">
        <v>11</v>
      </c>
      <c r="I2158">
        <v>5</v>
      </c>
      <c r="J2158" s="2" t="s">
        <v>77</v>
      </c>
      <c r="K2158" s="2">
        <v>90</v>
      </c>
      <c r="L2158" s="2"/>
      <c r="M2158" s="2" t="str">
        <f t="shared" si="198"/>
        <v/>
      </c>
      <c r="N2158">
        <v>547.42986865574835</v>
      </c>
      <c r="O2158" s="2">
        <f t="shared" si="199"/>
        <v>54.742986865574835</v>
      </c>
      <c r="P2158" s="2">
        <f>IF(ISNUMBER(O2158),SUMIFS(O$1:$O2158,A$1:$A2158,A2158,C$1:$C2158,C2158,G$1:$G2158,G2158,E$1:$E2158,E2158),"")</f>
        <v>302.63412096252068</v>
      </c>
      <c r="U2158" t="str">
        <f t="shared" si="200"/>
        <v/>
      </c>
      <c r="V2158">
        <v>23.803364753723145</v>
      </c>
      <c r="W2158">
        <v>27.189769744873047</v>
      </c>
      <c r="X2158">
        <v>77.054294586181641</v>
      </c>
      <c r="Y2158">
        <v>40.656223297119141</v>
      </c>
      <c r="Z2158">
        <v>92.402427673339844</v>
      </c>
      <c r="AA2158">
        <v>11.032004356384277</v>
      </c>
      <c r="AB2158">
        <v>1.7651206970214842E-2</v>
      </c>
      <c r="AC2158" s="2">
        <f t="shared" si="201"/>
        <v>1.7651206970214842E-2</v>
      </c>
      <c r="AD2158">
        <v>12.328687133789062</v>
      </c>
      <c r="AE2158">
        <v>23.95005675368899</v>
      </c>
      <c r="AH2158" s="2">
        <f t="shared" si="202"/>
        <v>0.96599999999999997</v>
      </c>
      <c r="AI2158" s="2">
        <f>IF(ISNUMBER(AH2158),SUMIFS($AH$1:AH2158,$A$1:A2158,A2158,C$1:$C2158,C2158,$G$1:G2158,G2158,$E$1:E2158,E2158),"")</f>
        <v>6.6820000000000004</v>
      </c>
      <c r="AJ2158">
        <f t="shared" si="203"/>
        <v>16</v>
      </c>
    </row>
    <row r="2159" spans="1:36" x14ac:dyDescent="0.25">
      <c r="A2159" s="14" t="s">
        <v>101</v>
      </c>
      <c r="B2159" t="s">
        <v>98</v>
      </c>
      <c r="C2159" t="s">
        <v>105</v>
      </c>
      <c r="D2159" s="13">
        <v>42720</v>
      </c>
      <c r="E2159">
        <v>3</v>
      </c>
      <c r="F2159">
        <v>200</v>
      </c>
      <c r="G2159" s="2" t="s">
        <v>78</v>
      </c>
      <c r="H2159" s="2" t="s">
        <v>11</v>
      </c>
      <c r="I2159">
        <v>5</v>
      </c>
      <c r="J2159" s="2" t="s">
        <v>77</v>
      </c>
      <c r="K2159" s="2">
        <v>180</v>
      </c>
      <c r="L2159" s="2"/>
      <c r="M2159" s="2" t="str">
        <f t="shared" si="198"/>
        <v/>
      </c>
      <c r="N2159">
        <v>940.70974740430813</v>
      </c>
      <c r="O2159" s="2">
        <f t="shared" si="199"/>
        <v>94.070974740430813</v>
      </c>
      <c r="P2159" s="2">
        <f>IF(ISNUMBER(O2159),SUMIFS(O$1:$O2159,A$1:$A2159,A2159,C$1:$C2159,C2159,G$1:$G2159,G2159,E$1:$E2159,E2159),"")</f>
        <v>471.85528596136322</v>
      </c>
      <c r="U2159" t="str">
        <f t="shared" si="200"/>
        <v/>
      </c>
      <c r="V2159">
        <v>25.284331321716309</v>
      </c>
      <c r="W2159">
        <v>24.923489570617676</v>
      </c>
      <c r="X2159">
        <v>75.023918151855469</v>
      </c>
      <c r="Y2159">
        <v>43.974014282226563</v>
      </c>
      <c r="Z2159">
        <v>92.37664794921875</v>
      </c>
      <c r="AA2159">
        <v>12.421683311462402</v>
      </c>
      <c r="AB2159">
        <v>1.9874693298339841E-2</v>
      </c>
      <c r="AC2159" s="2">
        <f t="shared" si="201"/>
        <v>1.9874693298339841E-2</v>
      </c>
      <c r="AD2159">
        <v>12.003826904296876</v>
      </c>
      <c r="AE2159">
        <v>22.67782426778243</v>
      </c>
      <c r="AH2159" s="2">
        <f t="shared" si="202"/>
        <v>1.87</v>
      </c>
      <c r="AI2159" s="2">
        <f>IF(ISNUMBER(AH2159),SUMIFS($AH$1:AH2159,$A$1:A2159,A2159,C$1:$C2159,C2159,$G$1:G2159,G2159,$E$1:E2159,E2159),"")</f>
        <v>12.268000000000001</v>
      </c>
      <c r="AJ2159">
        <f t="shared" si="203"/>
        <v>16</v>
      </c>
    </row>
    <row r="2160" spans="1:36" x14ac:dyDescent="0.25">
      <c r="A2160" s="14" t="s">
        <v>100</v>
      </c>
      <c r="B2160" t="s">
        <v>98</v>
      </c>
      <c r="C2160" t="s">
        <v>105</v>
      </c>
      <c r="D2160" s="13">
        <v>42720</v>
      </c>
      <c r="E2160">
        <v>3</v>
      </c>
      <c r="F2160">
        <v>350</v>
      </c>
      <c r="G2160" s="2" t="s">
        <v>78</v>
      </c>
      <c r="H2160" s="2" t="s">
        <v>11</v>
      </c>
      <c r="I2160">
        <v>5</v>
      </c>
      <c r="J2160" s="2" t="s">
        <v>77</v>
      </c>
      <c r="K2160" s="2">
        <v>350</v>
      </c>
      <c r="L2160" s="2"/>
      <c r="M2160" s="2" t="str">
        <f t="shared" si="198"/>
        <v/>
      </c>
      <c r="N2160">
        <v>1277.8759964020967</v>
      </c>
      <c r="O2160" s="2">
        <f t="shared" si="199"/>
        <v>127.78759964020966</v>
      </c>
      <c r="P2160" s="2">
        <f>IF(ISNUMBER(O2160),SUMIFS(O$1:$O2160,A$1:$A2160,A2160,C$1:$C2160,C2160,G$1:$G2160,G2160,E$1:$E2160,E2160),"")</f>
        <v>633.45245062683534</v>
      </c>
      <c r="U2160" t="str">
        <f t="shared" si="200"/>
        <v/>
      </c>
      <c r="V2160">
        <v>23.456072807312012</v>
      </c>
      <c r="W2160">
        <v>24.055780410766602</v>
      </c>
      <c r="X2160">
        <v>76.178153991699219</v>
      </c>
      <c r="Y2160">
        <v>40.797401428222656</v>
      </c>
      <c r="Z2160">
        <v>92.334285736083984</v>
      </c>
      <c r="AA2160">
        <v>15.298397541046143</v>
      </c>
      <c r="AB2160">
        <v>2.4477436065673829E-2</v>
      </c>
      <c r="AC2160" s="2">
        <f t="shared" si="201"/>
        <v>2.4477436065673829E-2</v>
      </c>
      <c r="AD2160">
        <v>12.188504638671875</v>
      </c>
      <c r="AE2160">
        <v>26.356192425793246</v>
      </c>
      <c r="AH2160" s="2">
        <f t="shared" si="202"/>
        <v>3.1280000000000001</v>
      </c>
      <c r="AI2160" s="2">
        <f>IF(ISNUMBER(AH2160),SUMIFS($AH$1:AH2160,$A$1:A2160,A2160,C$1:$C2160,C2160,$G$1:G2160,G2160,$E$1:E2160,E2160),"")</f>
        <v>18.213999999999999</v>
      </c>
      <c r="AJ2160">
        <f t="shared" si="203"/>
        <v>16</v>
      </c>
    </row>
    <row r="2161" spans="1:36" x14ac:dyDescent="0.25">
      <c r="A2161" s="14" t="s">
        <v>99</v>
      </c>
      <c r="B2161" t="s">
        <v>98</v>
      </c>
      <c r="C2161" t="s">
        <v>105</v>
      </c>
      <c r="D2161" s="13">
        <v>42720</v>
      </c>
      <c r="E2161">
        <v>3</v>
      </c>
      <c r="F2161">
        <v>500</v>
      </c>
      <c r="G2161" s="2" t="s">
        <v>78</v>
      </c>
      <c r="H2161" s="2" t="s">
        <v>11</v>
      </c>
      <c r="I2161">
        <v>5</v>
      </c>
      <c r="J2161" s="2" t="s">
        <v>77</v>
      </c>
      <c r="K2161" s="2">
        <v>450</v>
      </c>
      <c r="L2161" s="2"/>
      <c r="M2161" s="2" t="str">
        <f t="shared" si="198"/>
        <v/>
      </c>
      <c r="N2161">
        <v>1928.2381213333242</v>
      </c>
      <c r="O2161" s="2">
        <f t="shared" si="199"/>
        <v>192.82381213333241</v>
      </c>
      <c r="P2161" s="2">
        <f>IF(ISNUMBER(O2161),SUMIFS(O$1:$O2161,A$1:$A2161,A2161,C$1:$C2161,C2161,G$1:$G2161,G2161,E$1:$E2161,E2161),"")</f>
        <v>710.95493526402424</v>
      </c>
      <c r="U2161" t="str">
        <f t="shared" si="200"/>
        <v/>
      </c>
      <c r="V2161">
        <v>24.3825</v>
      </c>
      <c r="W2161">
        <v>21.731000000000002</v>
      </c>
      <c r="X2161">
        <v>75.688000000000002</v>
      </c>
      <c r="Y2161">
        <v>42.055500000000002</v>
      </c>
      <c r="Z2161">
        <v>92.037499999999994</v>
      </c>
      <c r="AA2161">
        <v>16.309999999999999</v>
      </c>
      <c r="AB2161">
        <v>2.6095999999999998E-2</v>
      </c>
      <c r="AC2161" s="2">
        <f t="shared" si="201"/>
        <v>2.6095999999999998E-2</v>
      </c>
      <c r="AD2161">
        <v>12.11008</v>
      </c>
      <c r="AE2161">
        <v>20.520101629053954</v>
      </c>
      <c r="AH2161" s="2">
        <f t="shared" si="202"/>
        <v>5.032</v>
      </c>
      <c r="AI2161" s="2">
        <f>IF(ISNUMBER(AH2161),SUMIFS($AH$1:AH2161,$A$1:A2161,A2161,C$1:$C2161,C2161,$G$1:G2161,G2161,$E$1:E2161,E2161),"")</f>
        <v>22.297000000000001</v>
      </c>
      <c r="AJ2161">
        <f t="shared" si="203"/>
        <v>16</v>
      </c>
    </row>
    <row r="2162" spans="1:36" x14ac:dyDescent="0.25">
      <c r="A2162" s="14" t="s">
        <v>104</v>
      </c>
      <c r="B2162" t="s">
        <v>98</v>
      </c>
      <c r="C2162" t="s">
        <v>105</v>
      </c>
      <c r="D2162" s="13">
        <v>42720</v>
      </c>
      <c r="E2162">
        <v>4</v>
      </c>
      <c r="F2162">
        <v>0</v>
      </c>
      <c r="G2162" s="2" t="s">
        <v>78</v>
      </c>
      <c r="H2162" s="2" t="s">
        <v>11</v>
      </c>
      <c r="I2162">
        <v>5</v>
      </c>
      <c r="J2162" s="2" t="s">
        <v>77</v>
      </c>
      <c r="K2162" s="2">
        <v>0</v>
      </c>
      <c r="L2162" s="2"/>
      <c r="M2162" s="2" t="str">
        <f t="shared" si="198"/>
        <v/>
      </c>
      <c r="N2162">
        <v>371.1348502223027</v>
      </c>
      <c r="O2162" s="2">
        <f t="shared" si="199"/>
        <v>37.113485022230272</v>
      </c>
      <c r="P2162" s="2">
        <f>IF(ISNUMBER(O2162),SUMIFS(O$1:$O2162,A$1:$A2162,A2162,C$1:$C2162,C2162,G$1:$G2162,G2162,E$1:$E2162,E2162),"")</f>
        <v>261.72197967031855</v>
      </c>
      <c r="U2162" t="str">
        <f t="shared" si="200"/>
        <v/>
      </c>
      <c r="V2162">
        <v>25.463999999999999</v>
      </c>
      <c r="W2162">
        <v>24.013999999999999</v>
      </c>
      <c r="X2162">
        <v>73.771500000000003</v>
      </c>
      <c r="Y2162">
        <v>42.072499999999998</v>
      </c>
      <c r="Z2162">
        <v>92.353999999999999</v>
      </c>
      <c r="AA2162">
        <v>11.425000000000001</v>
      </c>
      <c r="AB2162">
        <v>1.8280000000000001E-2</v>
      </c>
      <c r="AC2162" s="2">
        <f t="shared" si="201"/>
        <v>1.8280000000000001E-2</v>
      </c>
      <c r="AD2162">
        <v>11.80344</v>
      </c>
      <c r="AE2162">
        <v>27.40019011406844</v>
      </c>
      <c r="AH2162" s="2">
        <f t="shared" si="202"/>
        <v>0.67800000000000005</v>
      </c>
      <c r="AI2162" s="2">
        <f>IF(ISNUMBER(AH2162),SUMIFS($AH$1:AH2162,$A$1:A2162,A2162,C$1:$C2162,C2162,$G$1:G2162,G2162,$E$1:E2162,E2162),"")</f>
        <v>5.8759999999999994</v>
      </c>
      <c r="AJ2162">
        <f t="shared" si="203"/>
        <v>16</v>
      </c>
    </row>
    <row r="2163" spans="1:36" x14ac:dyDescent="0.25">
      <c r="A2163" s="14" t="s">
        <v>103</v>
      </c>
      <c r="B2163" t="s">
        <v>98</v>
      </c>
      <c r="C2163" t="s">
        <v>105</v>
      </c>
      <c r="D2163" s="13">
        <v>42720</v>
      </c>
      <c r="E2163">
        <v>4</v>
      </c>
      <c r="F2163">
        <v>50</v>
      </c>
      <c r="G2163" s="2" t="s">
        <v>78</v>
      </c>
      <c r="H2163" s="2" t="s">
        <v>11</v>
      </c>
      <c r="I2163">
        <v>5</v>
      </c>
      <c r="J2163" s="2" t="s">
        <v>77</v>
      </c>
      <c r="K2163" s="2">
        <v>45</v>
      </c>
      <c r="L2163" s="2"/>
      <c r="M2163" s="2" t="str">
        <f t="shared" si="198"/>
        <v/>
      </c>
      <c r="N2163">
        <v>583.99355071859452</v>
      </c>
      <c r="O2163" s="2">
        <f t="shared" si="199"/>
        <v>58.399355071859453</v>
      </c>
      <c r="P2163" s="2">
        <f>IF(ISNUMBER(O2163),SUMIFS(O$1:$O2163,A$1:$A2163,A2163,C$1:$C2163,C2163,G$1:$G2163,G2163,E$1:$E2163,E2163),"")</f>
        <v>335.76715494004299</v>
      </c>
      <c r="U2163" t="str">
        <f t="shared" si="200"/>
        <v/>
      </c>
      <c r="V2163">
        <v>24.676000000000002</v>
      </c>
      <c r="W2163">
        <v>24.192</v>
      </c>
      <c r="X2163">
        <v>74.980999999999995</v>
      </c>
      <c r="Y2163">
        <v>41.669499999999999</v>
      </c>
      <c r="Z2163">
        <v>92.905500000000004</v>
      </c>
      <c r="AA2163">
        <v>12.422000000000001</v>
      </c>
      <c r="AB2163">
        <v>1.9875200000000003E-2</v>
      </c>
      <c r="AC2163" s="2">
        <f t="shared" si="201"/>
        <v>1.9875200000000003E-2</v>
      </c>
      <c r="AD2163">
        <v>11.99696</v>
      </c>
      <c r="AE2163">
        <v>27.795846885163872</v>
      </c>
      <c r="AH2163" s="2">
        <f t="shared" si="202"/>
        <v>1.161</v>
      </c>
      <c r="AI2163" s="2">
        <f>IF(ISNUMBER(AH2163),SUMIFS($AH$1:AH2163,$A$1:A2163,A2163,C$1:$C2163,C2163,$G$1:G2163,G2163,$E$1:E2163,E2163),"")</f>
        <v>8.1349999999999998</v>
      </c>
      <c r="AJ2163">
        <f t="shared" si="203"/>
        <v>16</v>
      </c>
    </row>
    <row r="2164" spans="1:36" x14ac:dyDescent="0.25">
      <c r="A2164" s="14" t="s">
        <v>102</v>
      </c>
      <c r="B2164" t="s">
        <v>98</v>
      </c>
      <c r="C2164" t="s">
        <v>105</v>
      </c>
      <c r="D2164" s="13">
        <v>42720</v>
      </c>
      <c r="E2164">
        <v>4</v>
      </c>
      <c r="F2164">
        <v>100</v>
      </c>
      <c r="G2164" s="2" t="s">
        <v>78</v>
      </c>
      <c r="H2164" s="2" t="s">
        <v>11</v>
      </c>
      <c r="I2164">
        <v>5</v>
      </c>
      <c r="J2164" s="2" t="s">
        <v>77</v>
      </c>
      <c r="K2164" s="2">
        <v>90</v>
      </c>
      <c r="L2164" s="2"/>
      <c r="M2164" s="2" t="str">
        <f t="shared" si="198"/>
        <v/>
      </c>
      <c r="N2164">
        <v>627.68578289206982</v>
      </c>
      <c r="O2164" s="2">
        <f t="shared" si="199"/>
        <v>62.768578289206985</v>
      </c>
      <c r="P2164" s="2">
        <f>IF(ISNUMBER(O2164),SUMIFS(O$1:$O2164,A$1:$A2164,A2164,C$1:$C2164,C2164,G$1:$G2164,G2164,E$1:$E2164,E2164),"")</f>
        <v>344.50072848662774</v>
      </c>
      <c r="U2164" t="str">
        <f t="shared" si="200"/>
        <v/>
      </c>
      <c r="V2164">
        <v>22.904499999999999</v>
      </c>
      <c r="W2164">
        <v>25.170499999999997</v>
      </c>
      <c r="X2164">
        <v>76.706500000000005</v>
      </c>
      <c r="Y2164">
        <v>37.783000000000001</v>
      </c>
      <c r="Z2164">
        <v>91.558500000000009</v>
      </c>
      <c r="AA2164">
        <v>12.773</v>
      </c>
      <c r="AB2164">
        <v>2.0436800000000001E-2</v>
      </c>
      <c r="AC2164" s="2">
        <f t="shared" si="201"/>
        <v>2.0436800000000001E-2</v>
      </c>
      <c r="AD2164">
        <v>12.273040000000002</v>
      </c>
      <c r="AE2164">
        <v>24.715127701375248</v>
      </c>
      <c r="AH2164" s="2">
        <f t="shared" si="202"/>
        <v>1.2829999999999999</v>
      </c>
      <c r="AI2164" s="2">
        <f>IF(ISNUMBER(AH2164),SUMIFS($AH$1:AH2164,$A$1:A2164,A2164,C$1:$C2164,C2164,$G$1:G2164,G2164,$E$1:E2164,E2164),"")</f>
        <v>8.2509999999999994</v>
      </c>
      <c r="AJ2164">
        <f t="shared" si="203"/>
        <v>16</v>
      </c>
    </row>
    <row r="2165" spans="1:36" x14ac:dyDescent="0.25">
      <c r="A2165" s="14" t="s">
        <v>101</v>
      </c>
      <c r="B2165" t="s">
        <v>98</v>
      </c>
      <c r="C2165" t="s">
        <v>105</v>
      </c>
      <c r="D2165" s="13">
        <v>42720</v>
      </c>
      <c r="E2165">
        <v>4</v>
      </c>
      <c r="F2165">
        <v>200</v>
      </c>
      <c r="G2165" s="2" t="s">
        <v>78</v>
      </c>
      <c r="H2165" s="2" t="s">
        <v>11</v>
      </c>
      <c r="I2165">
        <v>5</v>
      </c>
      <c r="J2165" s="2" t="s">
        <v>77</v>
      </c>
      <c r="K2165" s="2">
        <v>180</v>
      </c>
      <c r="L2165" s="2"/>
      <c r="M2165" s="2" t="str">
        <f t="shared" si="198"/>
        <v/>
      </c>
      <c r="N2165">
        <v>917.6741627360251</v>
      </c>
      <c r="O2165" s="2">
        <f t="shared" si="199"/>
        <v>91.767416273602507</v>
      </c>
      <c r="P2165" s="2">
        <f>IF(ISNUMBER(O2165),SUMIFS(O$1:$O2165,A$1:$A2165,A2165,C$1:$C2165,C2165,G$1:$G2165,G2165,E$1:$E2165,E2165),"")</f>
        <v>438.58671693527049</v>
      </c>
      <c r="U2165" t="str">
        <f t="shared" si="200"/>
        <v/>
      </c>
      <c r="V2165">
        <v>23.801499999999997</v>
      </c>
      <c r="W2165">
        <v>25.326499999999999</v>
      </c>
      <c r="X2165">
        <v>77.342500000000001</v>
      </c>
      <c r="Y2165">
        <v>40.838999999999999</v>
      </c>
      <c r="Z2165">
        <v>93.003500000000003</v>
      </c>
      <c r="AA2165">
        <v>13.2265</v>
      </c>
      <c r="AB2165">
        <v>2.1162399999999998E-2</v>
      </c>
      <c r="AC2165" s="2">
        <f t="shared" si="201"/>
        <v>2.1162399999999998E-2</v>
      </c>
      <c r="AD2165">
        <v>12.3748</v>
      </c>
      <c r="AE2165">
        <v>24.636422834816582</v>
      </c>
      <c r="AH2165" s="2">
        <f t="shared" si="202"/>
        <v>1.9419999999999999</v>
      </c>
      <c r="AI2165" s="2">
        <f>IF(ISNUMBER(AH2165),SUMIFS($AH$1:AH2165,$A$1:A2165,A2165,C$1:$C2165,C2165,$G$1:G2165,G2165,$E$1:E2165,E2165),"")</f>
        <v>11.080000000000002</v>
      </c>
      <c r="AJ2165">
        <f t="shared" si="203"/>
        <v>16</v>
      </c>
    </row>
    <row r="2166" spans="1:36" x14ac:dyDescent="0.25">
      <c r="A2166" s="14" t="s">
        <v>100</v>
      </c>
      <c r="B2166" t="s">
        <v>98</v>
      </c>
      <c r="C2166" t="s">
        <v>105</v>
      </c>
      <c r="D2166" s="13">
        <v>42720</v>
      </c>
      <c r="E2166">
        <v>4</v>
      </c>
      <c r="F2166">
        <v>350</v>
      </c>
      <c r="G2166" s="2" t="s">
        <v>78</v>
      </c>
      <c r="H2166" s="2" t="s">
        <v>11</v>
      </c>
      <c r="I2166">
        <v>5</v>
      </c>
      <c r="J2166" s="2" t="s">
        <v>77</v>
      </c>
      <c r="K2166" s="2">
        <v>350</v>
      </c>
      <c r="L2166" s="2"/>
      <c r="M2166" s="2" t="str">
        <f t="shared" si="198"/>
        <v/>
      </c>
      <c r="N2166">
        <v>1365.9284109381956</v>
      </c>
      <c r="O2166" s="2">
        <f t="shared" si="199"/>
        <v>136.59284109381957</v>
      </c>
      <c r="P2166" s="2">
        <f>IF(ISNUMBER(O2166),SUMIFS(O$1:$O2166,A$1:$A2166,A2166,C$1:$C2166,C2166,G$1:$G2166,G2166,E$1:$E2166,E2166),"")</f>
        <v>601.72296197303649</v>
      </c>
      <c r="U2166" t="str">
        <f t="shared" si="200"/>
        <v/>
      </c>
      <c r="V2166">
        <v>23.4725</v>
      </c>
      <c r="W2166">
        <v>23.822499999999998</v>
      </c>
      <c r="X2166">
        <v>78.485500000000002</v>
      </c>
      <c r="Y2166">
        <v>41.115499999999997</v>
      </c>
      <c r="Z2166">
        <v>92.677499999999995</v>
      </c>
      <c r="AA2166">
        <v>14.894</v>
      </c>
      <c r="AB2166">
        <v>2.3830399999999998E-2</v>
      </c>
      <c r="AC2166" s="2">
        <f t="shared" si="201"/>
        <v>2.3830399999999998E-2</v>
      </c>
      <c r="AD2166">
        <v>12.557680000000001</v>
      </c>
      <c r="AE2166">
        <v>23.727984344422698</v>
      </c>
      <c r="AH2166" s="2">
        <f t="shared" si="202"/>
        <v>3.2549999999999999</v>
      </c>
      <c r="AI2166" s="2">
        <f>IF(ISNUMBER(AH2166),SUMIFS($AH$1:AH2166,$A$1:A2166,A2166,C$1:$C2166,C2166,$G$1:G2166,G2166,$E$1:E2166,E2166),"")</f>
        <v>16.899000000000001</v>
      </c>
      <c r="AJ2166">
        <f t="shared" si="203"/>
        <v>16</v>
      </c>
    </row>
    <row r="2167" spans="1:36" x14ac:dyDescent="0.25">
      <c r="A2167" s="14" t="s">
        <v>99</v>
      </c>
      <c r="B2167" t="s">
        <v>98</v>
      </c>
      <c r="C2167" t="s">
        <v>105</v>
      </c>
      <c r="D2167" s="13">
        <v>42720</v>
      </c>
      <c r="E2167">
        <v>4</v>
      </c>
      <c r="F2167">
        <v>500</v>
      </c>
      <c r="G2167" s="2" t="s">
        <v>78</v>
      </c>
      <c r="H2167" s="2" t="s">
        <v>11</v>
      </c>
      <c r="I2167">
        <v>5</v>
      </c>
      <c r="J2167" s="2" t="s">
        <v>77</v>
      </c>
      <c r="K2167" s="2">
        <v>450</v>
      </c>
      <c r="L2167" s="2"/>
      <c r="M2167" s="2" t="str">
        <f t="shared" si="198"/>
        <v/>
      </c>
      <c r="N2167">
        <v>1206.2093559890918</v>
      </c>
      <c r="O2167" s="2">
        <f t="shared" si="199"/>
        <v>120.62093559890918</v>
      </c>
      <c r="P2167" s="2">
        <f>IF(ISNUMBER(O2167),SUMIFS(O$1:$O2167,A$1:$A2167,A2167,C$1:$C2167,C2167,G$1:$G2167,G2167,E$1:$E2167,E2167),"")</f>
        <v>606.53868697828466</v>
      </c>
      <c r="U2167" t="str">
        <f t="shared" si="200"/>
        <v/>
      </c>
      <c r="V2167">
        <v>24.287500000000001</v>
      </c>
      <c r="W2167">
        <v>21.387999999999998</v>
      </c>
      <c r="X2167">
        <v>75.328000000000003</v>
      </c>
      <c r="Y2167">
        <v>42.030500000000004</v>
      </c>
      <c r="Z2167">
        <v>92.221499999999992</v>
      </c>
      <c r="AA2167">
        <v>16.626999999999999</v>
      </c>
      <c r="AB2167">
        <v>2.66032E-2</v>
      </c>
      <c r="AC2167" s="2">
        <f t="shared" si="201"/>
        <v>2.66032E-2</v>
      </c>
      <c r="AD2167">
        <v>12.052480000000001</v>
      </c>
      <c r="AE2167">
        <v>20.64977973568282</v>
      </c>
      <c r="AH2167" s="2">
        <f t="shared" si="202"/>
        <v>3.2090000000000001</v>
      </c>
      <c r="AI2167" s="2">
        <f>IF(ISNUMBER(AH2167),SUMIFS($AH$1:AH2167,$A$1:A2167,A2167,C$1:$C2167,C2167,$G$1:G2167,G2167,$E$1:E2167,E2167),"")</f>
        <v>20.515999999999998</v>
      </c>
      <c r="AJ2167">
        <f t="shared" si="203"/>
        <v>16</v>
      </c>
    </row>
    <row r="2168" spans="1:36" x14ac:dyDescent="0.25">
      <c r="A2168" s="14" t="s">
        <v>104</v>
      </c>
      <c r="B2168" t="s">
        <v>98</v>
      </c>
      <c r="C2168" t="s">
        <v>97</v>
      </c>
      <c r="D2168" s="13">
        <v>41920</v>
      </c>
      <c r="E2168">
        <v>1</v>
      </c>
      <c r="F2168">
        <v>0</v>
      </c>
      <c r="G2168" s="2" t="s">
        <v>89</v>
      </c>
      <c r="H2168" s="2" t="s">
        <v>11</v>
      </c>
      <c r="I2168">
        <v>1</v>
      </c>
      <c r="J2168" s="2" t="s">
        <v>77</v>
      </c>
      <c r="K2168" s="2">
        <v>0</v>
      </c>
      <c r="L2168" s="2"/>
      <c r="M2168" s="2" t="str">
        <f t="shared" si="198"/>
        <v/>
      </c>
      <c r="O2168" s="2" t="str">
        <f t="shared" si="199"/>
        <v/>
      </c>
      <c r="P2168" s="2" t="str">
        <f>IF(ISNUMBER(O2168),SUMIFS(O$1:$O2168,A$1:$A2168,A2168,C$1:$C2168,C2168,G$1:$G2168,G2168,E$1:$E2168,E2168),"")</f>
        <v/>
      </c>
      <c r="U2168" t="str">
        <f t="shared" si="200"/>
        <v/>
      </c>
      <c r="V2168">
        <v>20.442251205444336</v>
      </c>
      <c r="W2168">
        <v>36.449560165405273</v>
      </c>
      <c r="X2168">
        <v>81.989223480224595</v>
      </c>
      <c r="Y2168">
        <v>38.100179672241211</v>
      </c>
      <c r="Z2168">
        <v>91.623489379882813</v>
      </c>
      <c r="AA2168">
        <v>11.614917755126953</v>
      </c>
      <c r="AB2168">
        <v>1.8583868408203127E-2</v>
      </c>
      <c r="AC2168" s="2">
        <f t="shared" si="201"/>
        <v>1.8583868408203127E-2</v>
      </c>
      <c r="AD2168">
        <v>13.118275756835938</v>
      </c>
      <c r="AE2168">
        <v>24.623712423796512</v>
      </c>
      <c r="AH2168" s="2" t="str">
        <f t="shared" si="202"/>
        <v/>
      </c>
      <c r="AI2168" s="2" t="str">
        <f>IF(ISNUMBER(AH2168),SUMIFS($AH$1:AH2168,$A$1:A2168,A2168,C$1:$C2168,C2168,$G$1:G2168,G2168,$E$1:E2168,E2168),"")</f>
        <v/>
      </c>
      <c r="AJ2168">
        <f t="shared" si="203"/>
        <v>11</v>
      </c>
    </row>
    <row r="2169" spans="1:36" x14ac:dyDescent="0.25">
      <c r="A2169" s="14" t="s">
        <v>103</v>
      </c>
      <c r="B2169" t="s">
        <v>98</v>
      </c>
      <c r="C2169" t="s">
        <v>97</v>
      </c>
      <c r="D2169" s="13">
        <v>41920</v>
      </c>
      <c r="E2169">
        <v>1</v>
      </c>
      <c r="F2169">
        <v>50</v>
      </c>
      <c r="G2169" s="2" t="s">
        <v>89</v>
      </c>
      <c r="H2169" s="2" t="s">
        <v>11</v>
      </c>
      <c r="I2169">
        <v>1</v>
      </c>
      <c r="J2169" s="2" t="s">
        <v>77</v>
      </c>
      <c r="K2169" s="2">
        <v>45</v>
      </c>
      <c r="L2169" s="2"/>
      <c r="M2169" s="2" t="str">
        <f t="shared" si="198"/>
        <v/>
      </c>
      <c r="O2169" s="2" t="str">
        <f t="shared" si="199"/>
        <v/>
      </c>
      <c r="P2169" s="2" t="str">
        <f>IF(ISNUMBER(O2169),SUMIFS(O$1:$O2169,A$1:$A2169,A2169,C$1:$C2169,C2169,G$1:$G2169,G2169,E$1:$E2169,E2169),"")</f>
        <v/>
      </c>
      <c r="U2169" t="str">
        <f t="shared" si="200"/>
        <v/>
      </c>
      <c r="V2169">
        <v>19.351071357727051</v>
      </c>
      <c r="W2169">
        <v>33.13566780090332</v>
      </c>
      <c r="X2169">
        <v>82.793952941894531</v>
      </c>
      <c r="Y2169">
        <v>37.740179061889648</v>
      </c>
      <c r="Z2169">
        <v>92.338245391845703</v>
      </c>
      <c r="AA2169">
        <v>12.978801727294922</v>
      </c>
      <c r="AB2169">
        <v>2.0766082763671877E-2</v>
      </c>
      <c r="AC2169" s="2">
        <f t="shared" si="201"/>
        <v>2.0766082763671877E-2</v>
      </c>
      <c r="AD2169">
        <v>13.247032470703125</v>
      </c>
      <c r="AE2169">
        <v>27.811968718123087</v>
      </c>
      <c r="AH2169" s="2" t="str">
        <f t="shared" si="202"/>
        <v/>
      </c>
      <c r="AI2169" s="2" t="str">
        <f>IF(ISNUMBER(AH2169),SUMIFS($AH$1:AH2169,$A$1:A2169,A2169,C$1:$C2169,C2169,$G$1:G2169,G2169,$E$1:E2169,E2169),"")</f>
        <v/>
      </c>
      <c r="AJ2169">
        <f t="shared" si="203"/>
        <v>11</v>
      </c>
    </row>
    <row r="2170" spans="1:36" x14ac:dyDescent="0.25">
      <c r="A2170" s="14" t="s">
        <v>102</v>
      </c>
      <c r="B2170" t="s">
        <v>98</v>
      </c>
      <c r="C2170" t="s">
        <v>97</v>
      </c>
      <c r="D2170" s="13">
        <v>41920</v>
      </c>
      <c r="E2170">
        <v>1</v>
      </c>
      <c r="F2170">
        <v>100</v>
      </c>
      <c r="G2170" s="2" t="s">
        <v>89</v>
      </c>
      <c r="H2170" s="2" t="s">
        <v>11</v>
      </c>
      <c r="I2170">
        <v>1</v>
      </c>
      <c r="J2170" s="2" t="s">
        <v>77</v>
      </c>
      <c r="K2170" s="2">
        <v>90</v>
      </c>
      <c r="L2170" s="2"/>
      <c r="M2170" s="2" t="str">
        <f t="shared" si="198"/>
        <v/>
      </c>
      <c r="O2170" s="2" t="str">
        <f t="shared" si="199"/>
        <v/>
      </c>
      <c r="P2170" s="2" t="str">
        <f>IF(ISNUMBER(O2170),SUMIFS(O$1:$O2170,A$1:$A2170,A2170,C$1:$C2170,C2170,G$1:$G2170,G2170,E$1:$E2170,E2170),"")</f>
        <v/>
      </c>
      <c r="U2170" t="str">
        <f t="shared" si="200"/>
        <v/>
      </c>
      <c r="V2170">
        <v>19.55601978302002</v>
      </c>
      <c r="W2170">
        <v>32.239513397216797</v>
      </c>
      <c r="X2170">
        <v>81.179649353027344</v>
      </c>
      <c r="Y2170">
        <v>37.72932243347168</v>
      </c>
      <c r="Z2170">
        <v>91.436134338378906</v>
      </c>
      <c r="AA2170">
        <v>13.245486259460449</v>
      </c>
      <c r="AB2170">
        <v>2.1192778015136717E-2</v>
      </c>
      <c r="AC2170" s="2">
        <f t="shared" si="201"/>
        <v>2.1192778015136717E-2</v>
      </c>
      <c r="AD2170">
        <v>12.988743896484376</v>
      </c>
      <c r="AE2170">
        <v>26.405982091827013</v>
      </c>
      <c r="AH2170" s="2" t="str">
        <f t="shared" si="202"/>
        <v/>
      </c>
      <c r="AI2170" s="2" t="str">
        <f>IF(ISNUMBER(AH2170),SUMIFS($AH$1:AH2170,$A$1:A2170,A2170,C$1:$C2170,C2170,$G$1:G2170,G2170,$E$1:E2170,E2170),"")</f>
        <v/>
      </c>
      <c r="AJ2170">
        <f t="shared" si="203"/>
        <v>11</v>
      </c>
    </row>
    <row r="2171" spans="1:36" x14ac:dyDescent="0.25">
      <c r="A2171" s="14" t="s">
        <v>101</v>
      </c>
      <c r="B2171" t="s">
        <v>98</v>
      </c>
      <c r="C2171" t="s">
        <v>97</v>
      </c>
      <c r="D2171" s="13">
        <v>41920</v>
      </c>
      <c r="E2171">
        <v>1</v>
      </c>
      <c r="F2171">
        <v>200</v>
      </c>
      <c r="G2171" s="2" t="s">
        <v>89</v>
      </c>
      <c r="H2171" s="2" t="s">
        <v>11</v>
      </c>
      <c r="I2171">
        <v>1</v>
      </c>
      <c r="J2171" s="2" t="s">
        <v>77</v>
      </c>
      <c r="K2171" s="2">
        <v>180</v>
      </c>
      <c r="L2171" s="2"/>
      <c r="M2171" s="2" t="str">
        <f t="shared" si="198"/>
        <v/>
      </c>
      <c r="O2171" s="2" t="str">
        <f t="shared" si="199"/>
        <v/>
      </c>
      <c r="P2171" s="2" t="str">
        <f>IF(ISNUMBER(O2171),SUMIFS(O$1:$O2171,A$1:$A2171,A2171,C$1:$C2171,C2171,G$1:$G2171,G2171,E$1:$E2171,E2171),"")</f>
        <v/>
      </c>
      <c r="U2171" t="str">
        <f t="shared" si="200"/>
        <v/>
      </c>
      <c r="V2171">
        <v>20.959526062011719</v>
      </c>
      <c r="W2171">
        <v>30.373258590698242</v>
      </c>
      <c r="X2171">
        <v>79.330390930175781</v>
      </c>
      <c r="Y2171">
        <v>40.42207145690918</v>
      </c>
      <c r="Z2171">
        <v>91.139957427978516</v>
      </c>
      <c r="AA2171">
        <v>13.475527763366699</v>
      </c>
      <c r="AB2171">
        <v>2.1560844421386716E-2</v>
      </c>
      <c r="AC2171" s="2">
        <f t="shared" si="201"/>
        <v>2.1560844421386716E-2</v>
      </c>
      <c r="AD2171">
        <v>12.692862548828126</v>
      </c>
      <c r="AE2171">
        <v>24.306811888499166</v>
      </c>
      <c r="AH2171" s="2" t="str">
        <f t="shared" si="202"/>
        <v/>
      </c>
      <c r="AI2171" s="2" t="str">
        <f>IF(ISNUMBER(AH2171),SUMIFS($AH$1:AH2171,$A$1:A2171,A2171,C$1:$C2171,C2171,$G$1:G2171,G2171,$E$1:E2171,E2171),"")</f>
        <v/>
      </c>
      <c r="AJ2171">
        <f t="shared" si="203"/>
        <v>11</v>
      </c>
    </row>
    <row r="2172" spans="1:36" x14ac:dyDescent="0.25">
      <c r="A2172" s="14" t="s">
        <v>100</v>
      </c>
      <c r="B2172" t="s">
        <v>98</v>
      </c>
      <c r="C2172" t="s">
        <v>97</v>
      </c>
      <c r="D2172" s="13">
        <v>41920</v>
      </c>
      <c r="E2172">
        <v>1</v>
      </c>
      <c r="F2172">
        <v>350</v>
      </c>
      <c r="G2172" s="2" t="s">
        <v>89</v>
      </c>
      <c r="H2172" s="2" t="s">
        <v>11</v>
      </c>
      <c r="I2172">
        <v>1</v>
      </c>
      <c r="J2172" s="2" t="s">
        <v>77</v>
      </c>
      <c r="K2172" s="2">
        <v>350</v>
      </c>
      <c r="L2172" s="2"/>
      <c r="M2172" s="2" t="str">
        <f t="shared" si="198"/>
        <v/>
      </c>
      <c r="O2172" s="2" t="str">
        <f t="shared" si="199"/>
        <v/>
      </c>
      <c r="P2172" s="2" t="str">
        <f>IF(ISNUMBER(O2172),SUMIFS(O$1:$O2172,A$1:$A2172,A2172,C$1:$C2172,C2172,G$1:$G2172,G2172,E$1:$E2172,E2172),"")</f>
        <v/>
      </c>
      <c r="U2172" t="str">
        <f t="shared" si="200"/>
        <v/>
      </c>
      <c r="V2172">
        <v>20.468154907226563</v>
      </c>
      <c r="W2172">
        <v>24.900002479553223</v>
      </c>
      <c r="X2172">
        <v>78.519844055175781</v>
      </c>
      <c r="Y2172">
        <v>39.916732788085938</v>
      </c>
      <c r="Z2172">
        <v>88.944988250732422</v>
      </c>
      <c r="AA2172">
        <v>17.01177978515625</v>
      </c>
      <c r="AB2172">
        <v>2.721884765625E-2</v>
      </c>
      <c r="AC2172" s="2">
        <f t="shared" si="201"/>
        <v>2.721884765625E-2</v>
      </c>
      <c r="AD2172">
        <v>12.563175048828125</v>
      </c>
      <c r="AE2172">
        <v>22.95503746877602</v>
      </c>
      <c r="AH2172" s="2" t="str">
        <f t="shared" si="202"/>
        <v/>
      </c>
      <c r="AI2172" s="2" t="str">
        <f>IF(ISNUMBER(AH2172),SUMIFS($AH$1:AH2172,$A$1:A2172,A2172,C$1:$C2172,C2172,$G$1:G2172,G2172,$E$1:E2172,E2172),"")</f>
        <v/>
      </c>
      <c r="AJ2172">
        <f t="shared" si="203"/>
        <v>11</v>
      </c>
    </row>
    <row r="2173" spans="1:36" x14ac:dyDescent="0.25">
      <c r="A2173" s="14" t="s">
        <v>99</v>
      </c>
      <c r="B2173" t="s">
        <v>98</v>
      </c>
      <c r="C2173" t="s">
        <v>97</v>
      </c>
      <c r="D2173" s="13">
        <v>41920</v>
      </c>
      <c r="E2173">
        <v>1</v>
      </c>
      <c r="F2173">
        <v>500</v>
      </c>
      <c r="G2173" s="2" t="s">
        <v>89</v>
      </c>
      <c r="H2173" s="2" t="s">
        <v>11</v>
      </c>
      <c r="I2173">
        <v>1</v>
      </c>
      <c r="J2173" s="2" t="s">
        <v>77</v>
      </c>
      <c r="K2173" s="2">
        <v>450</v>
      </c>
      <c r="L2173" s="2"/>
      <c r="M2173" s="2" t="str">
        <f t="shared" si="198"/>
        <v/>
      </c>
      <c r="O2173" s="2" t="str">
        <f t="shared" si="199"/>
        <v/>
      </c>
      <c r="P2173" s="2" t="str">
        <f>IF(ISNUMBER(O2173),SUMIFS(O$1:$O2173,A$1:$A2173,A2173,C$1:$C2173,C2173,G$1:$G2173,G2173,E$1:$E2173,E2173),"")</f>
        <v/>
      </c>
      <c r="U2173" t="str">
        <f t="shared" si="200"/>
        <v/>
      </c>
      <c r="V2173">
        <v>20.984705924987793</v>
      </c>
      <c r="W2173">
        <v>24.033164978027344</v>
      </c>
      <c r="X2173">
        <v>79.810611724853516</v>
      </c>
      <c r="Y2173">
        <v>40.126554489135742</v>
      </c>
      <c r="Z2173">
        <v>89.893524169921875</v>
      </c>
      <c r="AA2173">
        <v>18.936847686767578</v>
      </c>
      <c r="AB2173">
        <v>3.0298956298828124E-2</v>
      </c>
      <c r="AC2173" s="2">
        <f t="shared" si="201"/>
        <v>3.0298956298828124E-2</v>
      </c>
      <c r="AD2173">
        <v>12.769697875976563</v>
      </c>
      <c r="AE2173">
        <v>23.811951624377517</v>
      </c>
      <c r="AH2173" s="2" t="str">
        <f t="shared" si="202"/>
        <v/>
      </c>
      <c r="AI2173" s="2" t="str">
        <f>IF(ISNUMBER(AH2173),SUMIFS($AH$1:AH2173,$A$1:A2173,A2173,C$1:$C2173,C2173,$G$1:G2173,G2173,$E$1:E2173,E2173),"")</f>
        <v/>
      </c>
      <c r="AJ2173">
        <f t="shared" si="203"/>
        <v>11</v>
      </c>
    </row>
    <row r="2174" spans="1:36" x14ac:dyDescent="0.25">
      <c r="A2174" s="14" t="s">
        <v>104</v>
      </c>
      <c r="B2174" t="s">
        <v>98</v>
      </c>
      <c r="C2174" t="s">
        <v>97</v>
      </c>
      <c r="D2174" s="13">
        <v>41920</v>
      </c>
      <c r="E2174">
        <v>2</v>
      </c>
      <c r="F2174">
        <v>0</v>
      </c>
      <c r="G2174" s="2" t="s">
        <v>89</v>
      </c>
      <c r="H2174" s="2" t="s">
        <v>11</v>
      </c>
      <c r="I2174">
        <v>1</v>
      </c>
      <c r="J2174" s="2" t="s">
        <v>77</v>
      </c>
      <c r="K2174" s="2">
        <v>0</v>
      </c>
      <c r="L2174" s="2"/>
      <c r="M2174" s="2" t="str">
        <f t="shared" si="198"/>
        <v/>
      </c>
      <c r="O2174" s="2" t="str">
        <f t="shared" si="199"/>
        <v/>
      </c>
      <c r="P2174" s="2" t="str">
        <f>IF(ISNUMBER(O2174),SUMIFS(O$1:$O2174,A$1:$A2174,A2174,C$1:$C2174,C2174,G$1:$G2174,G2174,E$1:$E2174,E2174),"")</f>
        <v/>
      </c>
      <c r="U2174" t="str">
        <f t="shared" si="200"/>
        <v/>
      </c>
      <c r="V2174">
        <v>20.168867111206055</v>
      </c>
      <c r="W2174">
        <v>37.65416145324707</v>
      </c>
      <c r="X2174">
        <v>83.0040283203125</v>
      </c>
      <c r="Y2174">
        <v>38.704452514648438</v>
      </c>
      <c r="Z2174">
        <v>92.537784576416016</v>
      </c>
      <c r="AA2174">
        <v>10.575221061706543</v>
      </c>
      <c r="AB2174">
        <v>1.6920353698730468E-2</v>
      </c>
      <c r="AC2174" s="2">
        <f t="shared" si="201"/>
        <v>1.6920353698730468E-2</v>
      </c>
      <c r="AD2174">
        <v>13.280644531250001</v>
      </c>
      <c r="AE2174">
        <v>26.454679907035704</v>
      </c>
      <c r="AH2174" s="2" t="str">
        <f t="shared" si="202"/>
        <v/>
      </c>
      <c r="AI2174" s="2" t="str">
        <f>IF(ISNUMBER(AH2174),SUMIFS($AH$1:AH2174,$A$1:A2174,A2174,C$1:$C2174,C2174,$G$1:G2174,G2174,$E$1:E2174,E2174),"")</f>
        <v/>
      </c>
      <c r="AJ2174">
        <f t="shared" si="203"/>
        <v>11</v>
      </c>
    </row>
    <row r="2175" spans="1:36" x14ac:dyDescent="0.25">
      <c r="A2175" s="14" t="s">
        <v>103</v>
      </c>
      <c r="B2175" t="s">
        <v>98</v>
      </c>
      <c r="C2175" t="s">
        <v>97</v>
      </c>
      <c r="D2175" s="13">
        <v>41920</v>
      </c>
      <c r="E2175">
        <v>2</v>
      </c>
      <c r="F2175">
        <v>50</v>
      </c>
      <c r="G2175" s="2" t="s">
        <v>89</v>
      </c>
      <c r="H2175" s="2" t="s">
        <v>11</v>
      </c>
      <c r="I2175">
        <v>1</v>
      </c>
      <c r="J2175" s="2" t="s">
        <v>77</v>
      </c>
      <c r="K2175" s="2">
        <v>45</v>
      </c>
      <c r="L2175" s="2"/>
      <c r="M2175" s="2" t="str">
        <f t="shared" si="198"/>
        <v/>
      </c>
      <c r="O2175" s="2" t="str">
        <f t="shared" si="199"/>
        <v/>
      </c>
      <c r="P2175" s="2" t="str">
        <f>IF(ISNUMBER(O2175),SUMIFS(O$1:$O2175,A$1:$A2175,A2175,C$1:$C2175,C2175,G$1:$G2175,G2175,E$1:$E2175,E2175),"")</f>
        <v/>
      </c>
      <c r="U2175" t="str">
        <f t="shared" si="200"/>
        <v/>
      </c>
      <c r="V2175">
        <v>21.223708152770996</v>
      </c>
      <c r="W2175">
        <v>34.68492317199707</v>
      </c>
      <c r="X2175">
        <v>82.622406005859375</v>
      </c>
      <c r="Y2175">
        <v>39.476577758789063</v>
      </c>
      <c r="Z2175">
        <v>91.809616088867188</v>
      </c>
      <c r="AA2175">
        <v>11.621820449829102</v>
      </c>
      <c r="AB2175">
        <v>1.8594912719726561E-2</v>
      </c>
      <c r="AC2175" s="2">
        <f t="shared" si="201"/>
        <v>1.8594912719726561E-2</v>
      </c>
      <c r="AD2175">
        <v>13.2195849609375</v>
      </c>
      <c r="AE2175">
        <v>23.626339969372125</v>
      </c>
      <c r="AH2175" s="2" t="str">
        <f t="shared" si="202"/>
        <v/>
      </c>
      <c r="AI2175" s="2" t="str">
        <f>IF(ISNUMBER(AH2175),SUMIFS($AH$1:AH2175,$A$1:A2175,A2175,C$1:$C2175,C2175,$G$1:G2175,G2175,$E$1:E2175,E2175),"")</f>
        <v/>
      </c>
      <c r="AJ2175">
        <f t="shared" si="203"/>
        <v>11</v>
      </c>
    </row>
    <row r="2176" spans="1:36" x14ac:dyDescent="0.25">
      <c r="A2176" s="14" t="s">
        <v>102</v>
      </c>
      <c r="B2176" t="s">
        <v>98</v>
      </c>
      <c r="C2176" t="s">
        <v>97</v>
      </c>
      <c r="D2176" s="13">
        <v>41920</v>
      </c>
      <c r="E2176">
        <v>2</v>
      </c>
      <c r="F2176">
        <v>100</v>
      </c>
      <c r="G2176" s="2" t="s">
        <v>89</v>
      </c>
      <c r="H2176" s="2" t="s">
        <v>11</v>
      </c>
      <c r="I2176">
        <v>1</v>
      </c>
      <c r="J2176" s="2" t="s">
        <v>77</v>
      </c>
      <c r="K2176" s="2">
        <v>90</v>
      </c>
      <c r="L2176" s="2"/>
      <c r="M2176" s="2" t="str">
        <f t="shared" si="198"/>
        <v/>
      </c>
      <c r="O2176" s="2" t="str">
        <f t="shared" si="199"/>
        <v/>
      </c>
      <c r="P2176" s="2" t="str">
        <f>IF(ISNUMBER(O2176),SUMIFS(O$1:$O2176,A$1:$A2176,A2176,C$1:$C2176,C2176,G$1:$G2176,G2176,E$1:$E2176,E2176),"")</f>
        <v/>
      </c>
      <c r="U2176" t="str">
        <f t="shared" si="200"/>
        <v/>
      </c>
      <c r="V2176">
        <v>21.117722511291504</v>
      </c>
      <c r="W2176">
        <v>34.24095344543457</v>
      </c>
      <c r="X2176">
        <v>80.846569061279297</v>
      </c>
      <c r="Y2176">
        <v>40.682024002075195</v>
      </c>
      <c r="Z2176">
        <v>90.795513153076172</v>
      </c>
      <c r="AA2176">
        <v>12.070196151733398</v>
      </c>
      <c r="AB2176">
        <v>1.9312313842773435E-2</v>
      </c>
      <c r="AC2176" s="2">
        <f t="shared" si="201"/>
        <v>1.9312313842773435E-2</v>
      </c>
      <c r="AD2176">
        <v>12.935451049804687</v>
      </c>
      <c r="AE2176">
        <v>25.048005908419498</v>
      </c>
      <c r="AH2176" s="2" t="str">
        <f t="shared" si="202"/>
        <v/>
      </c>
      <c r="AI2176" s="2" t="str">
        <f>IF(ISNUMBER(AH2176),SUMIFS($AH$1:AH2176,$A$1:A2176,A2176,C$1:$C2176,C2176,$G$1:G2176,G2176,$E$1:E2176,E2176),"")</f>
        <v/>
      </c>
      <c r="AJ2176">
        <f t="shared" si="203"/>
        <v>11</v>
      </c>
    </row>
    <row r="2177" spans="1:36" x14ac:dyDescent="0.25">
      <c r="A2177" s="14" t="s">
        <v>101</v>
      </c>
      <c r="B2177" t="s">
        <v>98</v>
      </c>
      <c r="C2177" t="s">
        <v>97</v>
      </c>
      <c r="D2177" s="13">
        <v>41920</v>
      </c>
      <c r="E2177">
        <v>2</v>
      </c>
      <c r="F2177">
        <v>200</v>
      </c>
      <c r="G2177" s="2" t="s">
        <v>89</v>
      </c>
      <c r="H2177" s="2" t="s">
        <v>11</v>
      </c>
      <c r="I2177">
        <v>1</v>
      </c>
      <c r="J2177" s="2" t="s">
        <v>77</v>
      </c>
      <c r="K2177" s="2">
        <v>180</v>
      </c>
      <c r="L2177" s="2"/>
      <c r="M2177" s="2" t="str">
        <f t="shared" si="198"/>
        <v/>
      </c>
      <c r="O2177" s="2" t="str">
        <f t="shared" si="199"/>
        <v/>
      </c>
      <c r="P2177" s="2" t="str">
        <f>IF(ISNUMBER(O2177),SUMIFS(O$1:$O2177,A$1:$A2177,A2177,C$1:$C2177,C2177,G$1:$G2177,G2177,E$1:$E2177,E2177),"")</f>
        <v/>
      </c>
      <c r="U2177" t="str">
        <f t="shared" si="200"/>
        <v/>
      </c>
      <c r="V2177">
        <v>20.917052268981934</v>
      </c>
      <c r="W2177">
        <v>29.666897773742676</v>
      </c>
      <c r="X2177">
        <v>81.3179931640625</v>
      </c>
      <c r="Y2177">
        <v>39.575653076171875</v>
      </c>
      <c r="Z2177">
        <v>90.5943603515625</v>
      </c>
      <c r="AA2177">
        <v>14.333584308624268</v>
      </c>
      <c r="AB2177">
        <v>2.2933734893798827E-2</v>
      </c>
      <c r="AC2177" s="2">
        <f t="shared" si="201"/>
        <v>2.2933734893798827E-2</v>
      </c>
      <c r="AD2177">
        <v>13.010878906249999</v>
      </c>
      <c r="AE2177">
        <v>23.956043956043956</v>
      </c>
      <c r="AH2177" s="2" t="str">
        <f t="shared" si="202"/>
        <v/>
      </c>
      <c r="AI2177" s="2" t="str">
        <f>IF(ISNUMBER(AH2177),SUMIFS($AH$1:AH2177,$A$1:A2177,A2177,C$1:$C2177,C2177,$G$1:G2177,G2177,$E$1:E2177,E2177),"")</f>
        <v/>
      </c>
      <c r="AJ2177">
        <f t="shared" si="203"/>
        <v>11</v>
      </c>
    </row>
    <row r="2178" spans="1:36" x14ac:dyDescent="0.25">
      <c r="A2178" s="14" t="s">
        <v>100</v>
      </c>
      <c r="B2178" t="s">
        <v>98</v>
      </c>
      <c r="C2178" t="s">
        <v>97</v>
      </c>
      <c r="D2178" s="13">
        <v>41920</v>
      </c>
      <c r="E2178">
        <v>2</v>
      </c>
      <c r="F2178">
        <v>350</v>
      </c>
      <c r="G2178" s="2" t="s">
        <v>89</v>
      </c>
      <c r="H2178" s="2" t="s">
        <v>11</v>
      </c>
      <c r="I2178">
        <v>1</v>
      </c>
      <c r="J2178" s="2" t="s">
        <v>77</v>
      </c>
      <c r="K2178" s="2">
        <v>350</v>
      </c>
      <c r="L2178" s="2"/>
      <c r="M2178" s="2" t="str">
        <f t="shared" ref="M2178:M2241" si="204">IF(ISNUMBER(L2178),L2178/10,"")</f>
        <v/>
      </c>
      <c r="O2178" s="2" t="str">
        <f t="shared" ref="O2178:O2241" si="205">IF(ISNUMBER(N2178),N2178/10,"")</f>
        <v/>
      </c>
      <c r="P2178" s="2" t="str">
        <f>IF(ISNUMBER(O2178),SUMIFS(O$1:$O2178,A$1:$A2178,A2178,C$1:$C2178,C2178,G$1:$G2178,G2178,E$1:$E2178,E2178),"")</f>
        <v/>
      </c>
      <c r="U2178" t="str">
        <f t="shared" ref="U2178:U2241" si="206">IF(ISNUMBER(R2178),R2178/100,"")</f>
        <v/>
      </c>
      <c r="V2178">
        <v>22.608271598815918</v>
      </c>
      <c r="W2178">
        <v>25.243556022644043</v>
      </c>
      <c r="X2178">
        <v>78.859668731689453</v>
      </c>
      <c r="Y2178">
        <v>41.82411003112793</v>
      </c>
      <c r="Z2178">
        <v>89.610023498535156</v>
      </c>
      <c r="AA2178">
        <v>16.254632949829102</v>
      </c>
      <c r="AB2178">
        <v>2.600741271972656E-2</v>
      </c>
      <c r="AC2178" s="2">
        <f t="shared" ref="AC2178:AC2241" si="207">IF(ISNUMBER(AB2178),AB2178,"")</f>
        <v>2.600741271972656E-2</v>
      </c>
      <c r="AD2178">
        <v>12.617546997070313</v>
      </c>
      <c r="AE2178">
        <v>19.670380687093779</v>
      </c>
      <c r="AH2178" s="2" t="str">
        <f t="shared" ref="AH2178:AH2241" si="208">IF(AND(ISNUMBER(AB2178),ISNUMBER(O2178)),ROUND(O2178*AB2178,3),"")</f>
        <v/>
      </c>
      <c r="AI2178" s="2" t="str">
        <f>IF(ISNUMBER(AH2178),SUMIFS($AH$1:AH2178,$A$1:A2178,A2178,C$1:$C2178,C2178,$G$1:G2178,G2178,$E$1:E2178,E2178),"")</f>
        <v/>
      </c>
      <c r="AJ2178">
        <f t="shared" ref="AJ2178:AJ2241" si="209">COUNT(K2178:AI2178)</f>
        <v>11</v>
      </c>
    </row>
    <row r="2179" spans="1:36" x14ac:dyDescent="0.25">
      <c r="A2179" s="14" t="s">
        <v>99</v>
      </c>
      <c r="B2179" t="s">
        <v>98</v>
      </c>
      <c r="C2179" t="s">
        <v>97</v>
      </c>
      <c r="D2179" s="13">
        <v>41920</v>
      </c>
      <c r="E2179">
        <v>2</v>
      </c>
      <c r="F2179">
        <v>500</v>
      </c>
      <c r="G2179" s="2" t="s">
        <v>89</v>
      </c>
      <c r="H2179" s="2" t="s">
        <v>11</v>
      </c>
      <c r="I2179">
        <v>1</v>
      </c>
      <c r="J2179" s="2" t="s">
        <v>77</v>
      </c>
      <c r="K2179" s="2">
        <v>450</v>
      </c>
      <c r="L2179" s="2"/>
      <c r="M2179" s="2" t="str">
        <f t="shared" si="204"/>
        <v/>
      </c>
      <c r="O2179" s="2" t="str">
        <f t="shared" si="205"/>
        <v/>
      </c>
      <c r="P2179" s="2" t="str">
        <f>IF(ISNUMBER(O2179),SUMIFS(O$1:$O2179,A$1:$A2179,A2179,C$1:$C2179,C2179,G$1:$G2179,G2179,E$1:$E2179,E2179),"")</f>
        <v/>
      </c>
      <c r="U2179" t="str">
        <f t="shared" si="206"/>
        <v/>
      </c>
      <c r="V2179">
        <v>20.645707130432129</v>
      </c>
      <c r="W2179">
        <v>24.786447525024414</v>
      </c>
      <c r="X2179">
        <v>80.745197296142578</v>
      </c>
      <c r="Y2179">
        <v>39.015718460083008</v>
      </c>
      <c r="Z2179">
        <v>89.843658447265625</v>
      </c>
      <c r="AA2179">
        <v>18.016378402709961</v>
      </c>
      <c r="AB2179">
        <v>2.882620544433594E-2</v>
      </c>
      <c r="AC2179" s="2">
        <f t="shared" si="207"/>
        <v>2.882620544433594E-2</v>
      </c>
      <c r="AD2179">
        <v>12.919231567382813</v>
      </c>
      <c r="AE2179">
        <v>21.748120300751879</v>
      </c>
      <c r="AH2179" s="2" t="str">
        <f t="shared" si="208"/>
        <v/>
      </c>
      <c r="AI2179" s="2" t="str">
        <f>IF(ISNUMBER(AH2179),SUMIFS($AH$1:AH2179,$A$1:A2179,A2179,C$1:$C2179,C2179,$G$1:G2179,G2179,$E$1:E2179,E2179),"")</f>
        <v/>
      </c>
      <c r="AJ2179">
        <f t="shared" si="209"/>
        <v>11</v>
      </c>
    </row>
    <row r="2180" spans="1:36" x14ac:dyDescent="0.25">
      <c r="A2180" s="14" t="s">
        <v>104</v>
      </c>
      <c r="B2180" t="s">
        <v>98</v>
      </c>
      <c r="C2180" t="s">
        <v>97</v>
      </c>
      <c r="D2180" s="13">
        <v>41920</v>
      </c>
      <c r="E2180">
        <v>3</v>
      </c>
      <c r="F2180">
        <v>0</v>
      </c>
      <c r="G2180" s="2" t="s">
        <v>89</v>
      </c>
      <c r="H2180" s="2" t="s">
        <v>11</v>
      </c>
      <c r="I2180">
        <v>1</v>
      </c>
      <c r="J2180" s="2" t="s">
        <v>77</v>
      </c>
      <c r="K2180" s="2">
        <v>0</v>
      </c>
      <c r="L2180" s="2"/>
      <c r="M2180" s="2" t="str">
        <f t="shared" si="204"/>
        <v/>
      </c>
      <c r="O2180" s="2" t="str">
        <f t="shared" si="205"/>
        <v/>
      </c>
      <c r="P2180" s="2" t="str">
        <f>IF(ISNUMBER(O2180),SUMIFS(O$1:$O2180,A$1:$A2180,A2180,C$1:$C2180,C2180,G$1:$G2180,G2180,E$1:$E2180,E2180),"")</f>
        <v/>
      </c>
      <c r="U2180" t="str">
        <f t="shared" si="206"/>
        <v/>
      </c>
      <c r="V2180">
        <v>20.840207099914551</v>
      </c>
      <c r="W2180">
        <v>36.792425155639648</v>
      </c>
      <c r="X2180">
        <v>80.852558135986328</v>
      </c>
      <c r="Y2180">
        <v>39.906600952148438</v>
      </c>
      <c r="Z2180">
        <v>91.101291656494141</v>
      </c>
      <c r="AA2180">
        <v>11.285437107086182</v>
      </c>
      <c r="AB2180">
        <v>1.805669937133789E-2</v>
      </c>
      <c r="AC2180" s="2">
        <f t="shared" si="207"/>
        <v>1.805669937133789E-2</v>
      </c>
      <c r="AD2180">
        <v>12.936409301757813</v>
      </c>
      <c r="AE2180">
        <v>25.775059339054216</v>
      </c>
      <c r="AH2180" s="2" t="str">
        <f t="shared" si="208"/>
        <v/>
      </c>
      <c r="AI2180" s="2" t="str">
        <f>IF(ISNUMBER(AH2180),SUMIFS($AH$1:AH2180,$A$1:A2180,A2180,C$1:$C2180,C2180,$G$1:G2180,G2180,$E$1:E2180,E2180),"")</f>
        <v/>
      </c>
      <c r="AJ2180">
        <f t="shared" si="209"/>
        <v>11</v>
      </c>
    </row>
    <row r="2181" spans="1:36" x14ac:dyDescent="0.25">
      <c r="A2181" s="14" t="s">
        <v>103</v>
      </c>
      <c r="B2181" t="s">
        <v>98</v>
      </c>
      <c r="C2181" t="s">
        <v>97</v>
      </c>
      <c r="D2181" s="13">
        <v>41920</v>
      </c>
      <c r="E2181">
        <v>3</v>
      </c>
      <c r="F2181">
        <v>50</v>
      </c>
      <c r="G2181" s="2" t="s">
        <v>89</v>
      </c>
      <c r="H2181" s="2" t="s">
        <v>11</v>
      </c>
      <c r="I2181">
        <v>1</v>
      </c>
      <c r="J2181" s="2" t="s">
        <v>77</v>
      </c>
      <c r="K2181" s="2">
        <v>45</v>
      </c>
      <c r="L2181" s="2"/>
      <c r="M2181" s="2" t="str">
        <f t="shared" si="204"/>
        <v/>
      </c>
      <c r="O2181" s="2" t="str">
        <f t="shared" si="205"/>
        <v/>
      </c>
      <c r="P2181" s="2" t="str">
        <f>IF(ISNUMBER(O2181),SUMIFS(O$1:$O2181,A$1:$A2181,A2181,C$1:$C2181,C2181,G$1:$G2181,G2181,E$1:$E2181,E2181),"")</f>
        <v/>
      </c>
      <c r="U2181" t="str">
        <f t="shared" si="206"/>
        <v/>
      </c>
      <c r="V2181">
        <v>19.295657157897949</v>
      </c>
      <c r="W2181">
        <v>35.023717880249023</v>
      </c>
      <c r="X2181">
        <v>82.69891357421875</v>
      </c>
      <c r="Y2181">
        <v>36.948085784912109</v>
      </c>
      <c r="Z2181">
        <v>91.392410278320313</v>
      </c>
      <c r="AA2181">
        <v>12.96491527557373</v>
      </c>
      <c r="AB2181">
        <v>2.0743864440917966E-2</v>
      </c>
      <c r="AC2181" s="2">
        <f t="shared" si="207"/>
        <v>2.0743864440917966E-2</v>
      </c>
      <c r="AD2181">
        <v>13.231826171874999</v>
      </c>
      <c r="AE2181">
        <v>27.219101123595507</v>
      </c>
      <c r="AH2181" s="2" t="str">
        <f t="shared" si="208"/>
        <v/>
      </c>
      <c r="AI2181" s="2" t="str">
        <f>IF(ISNUMBER(AH2181),SUMIFS($AH$1:AH2181,$A$1:A2181,A2181,C$1:$C2181,C2181,$G$1:G2181,G2181,$E$1:E2181,E2181),"")</f>
        <v/>
      </c>
      <c r="AJ2181">
        <f t="shared" si="209"/>
        <v>11</v>
      </c>
    </row>
    <row r="2182" spans="1:36" x14ac:dyDescent="0.25">
      <c r="A2182" s="14" t="s">
        <v>102</v>
      </c>
      <c r="B2182" t="s">
        <v>98</v>
      </c>
      <c r="C2182" t="s">
        <v>97</v>
      </c>
      <c r="D2182" s="13">
        <v>41920</v>
      </c>
      <c r="E2182">
        <v>3</v>
      </c>
      <c r="F2182">
        <v>100</v>
      </c>
      <c r="G2182" s="2" t="s">
        <v>89</v>
      </c>
      <c r="H2182" s="2" t="s">
        <v>11</v>
      </c>
      <c r="I2182">
        <v>1</v>
      </c>
      <c r="J2182" s="2" t="s">
        <v>77</v>
      </c>
      <c r="K2182" s="2">
        <v>90</v>
      </c>
      <c r="L2182" s="2"/>
      <c r="M2182" s="2" t="str">
        <f t="shared" si="204"/>
        <v/>
      </c>
      <c r="O2182" s="2" t="str">
        <f t="shared" si="205"/>
        <v/>
      </c>
      <c r="P2182" s="2" t="str">
        <f>IF(ISNUMBER(O2182),SUMIFS(O$1:$O2182,A$1:$A2182,A2182,C$1:$C2182,C2182,G$1:$G2182,G2182,E$1:$E2182,E2182),"")</f>
        <v/>
      </c>
      <c r="U2182" t="str">
        <f t="shared" si="206"/>
        <v/>
      </c>
      <c r="V2182">
        <v>20.614520072937012</v>
      </c>
      <c r="W2182">
        <v>34.377738952636719</v>
      </c>
      <c r="X2182">
        <v>81.319297790527344</v>
      </c>
      <c r="Y2182">
        <v>39.567413330078125</v>
      </c>
      <c r="Z2182">
        <v>90.778392791748047</v>
      </c>
      <c r="AA2182">
        <v>12.372690200805664</v>
      </c>
      <c r="AB2182">
        <v>1.9796304321289062E-2</v>
      </c>
      <c r="AC2182" s="2">
        <f t="shared" si="207"/>
        <v>1.9796304321289062E-2</v>
      </c>
      <c r="AD2182">
        <v>13.011087646484375</v>
      </c>
      <c r="AE2182">
        <v>27.511483922508489</v>
      </c>
      <c r="AH2182" s="2" t="str">
        <f t="shared" si="208"/>
        <v/>
      </c>
      <c r="AI2182" s="2" t="str">
        <f>IF(ISNUMBER(AH2182),SUMIFS($AH$1:AH2182,$A$1:A2182,A2182,C$1:$C2182,C2182,$G$1:G2182,G2182,$E$1:E2182,E2182),"")</f>
        <v/>
      </c>
      <c r="AJ2182">
        <f t="shared" si="209"/>
        <v>11</v>
      </c>
    </row>
    <row r="2183" spans="1:36" x14ac:dyDescent="0.25">
      <c r="A2183" s="14" t="s">
        <v>101</v>
      </c>
      <c r="B2183" t="s">
        <v>98</v>
      </c>
      <c r="C2183" t="s">
        <v>97</v>
      </c>
      <c r="D2183" s="13">
        <v>41920</v>
      </c>
      <c r="E2183">
        <v>3</v>
      </c>
      <c r="F2183">
        <v>200</v>
      </c>
      <c r="G2183" s="2" t="s">
        <v>89</v>
      </c>
      <c r="H2183" s="2" t="s">
        <v>11</v>
      </c>
      <c r="I2183">
        <v>1</v>
      </c>
      <c r="J2183" s="2" t="s">
        <v>77</v>
      </c>
      <c r="K2183" s="2">
        <v>180</v>
      </c>
      <c r="L2183" s="2"/>
      <c r="M2183" s="2" t="str">
        <f t="shared" si="204"/>
        <v/>
      </c>
      <c r="O2183" s="2" t="str">
        <f t="shared" si="205"/>
        <v/>
      </c>
      <c r="P2183" s="2" t="str">
        <f>IF(ISNUMBER(O2183),SUMIFS(O$1:$O2183,A$1:$A2183,A2183,C$1:$C2183,C2183,G$1:$G2183,G2183,E$1:$E2183,E2183),"")</f>
        <v/>
      </c>
      <c r="U2183" t="str">
        <f t="shared" si="206"/>
        <v/>
      </c>
      <c r="V2183">
        <v>20.453886032104492</v>
      </c>
      <c r="W2183">
        <v>27.030636787414551</v>
      </c>
      <c r="X2183">
        <v>79.923007965087891</v>
      </c>
      <c r="Y2183">
        <v>38.551448822021484</v>
      </c>
      <c r="Z2183">
        <v>89.755916595458984</v>
      </c>
      <c r="AA2183">
        <v>17.072605133056641</v>
      </c>
      <c r="AB2183">
        <v>2.7316168212890624E-2</v>
      </c>
      <c r="AC2183" s="2">
        <f t="shared" si="207"/>
        <v>2.7316168212890624E-2</v>
      </c>
      <c r="AD2183">
        <v>12.787681274414062</v>
      </c>
      <c r="AE2183">
        <v>26.264705882352938</v>
      </c>
      <c r="AH2183" s="2" t="str">
        <f t="shared" si="208"/>
        <v/>
      </c>
      <c r="AI2183" s="2" t="str">
        <f>IF(ISNUMBER(AH2183),SUMIFS($AH$1:AH2183,$A$1:A2183,A2183,C$1:$C2183,C2183,$G$1:G2183,G2183,$E$1:E2183,E2183),"")</f>
        <v/>
      </c>
      <c r="AJ2183">
        <f t="shared" si="209"/>
        <v>11</v>
      </c>
    </row>
    <row r="2184" spans="1:36" x14ac:dyDescent="0.25">
      <c r="A2184" s="14" t="s">
        <v>100</v>
      </c>
      <c r="B2184" t="s">
        <v>98</v>
      </c>
      <c r="C2184" t="s">
        <v>97</v>
      </c>
      <c r="D2184" s="13">
        <v>41920</v>
      </c>
      <c r="E2184">
        <v>3</v>
      </c>
      <c r="F2184">
        <v>350</v>
      </c>
      <c r="G2184" s="2" t="s">
        <v>89</v>
      </c>
      <c r="H2184" s="2" t="s">
        <v>11</v>
      </c>
      <c r="I2184">
        <v>1</v>
      </c>
      <c r="J2184" s="2" t="s">
        <v>77</v>
      </c>
      <c r="K2184" s="2">
        <v>350</v>
      </c>
      <c r="L2184" s="2"/>
      <c r="M2184" s="2" t="str">
        <f t="shared" si="204"/>
        <v/>
      </c>
      <c r="O2184" s="2" t="str">
        <f t="shared" si="205"/>
        <v/>
      </c>
      <c r="P2184" s="2" t="str">
        <f>IF(ISNUMBER(O2184),SUMIFS(O$1:$O2184,A$1:$A2184,A2184,C$1:$C2184,C2184,G$1:$G2184,G2184,E$1:$E2184,E2184),"")</f>
        <v/>
      </c>
      <c r="U2184" t="str">
        <f t="shared" si="206"/>
        <v/>
      </c>
      <c r="V2184">
        <v>20.979138374328613</v>
      </c>
      <c r="W2184">
        <v>23.280852317810059</v>
      </c>
      <c r="X2184">
        <v>78.443977355957031</v>
      </c>
      <c r="Y2184">
        <v>39.447399139404297</v>
      </c>
      <c r="Z2184">
        <v>89.088077545166016</v>
      </c>
      <c r="AA2184">
        <v>19.007200241088867</v>
      </c>
      <c r="AB2184">
        <v>3.0411520385742189E-2</v>
      </c>
      <c r="AC2184" s="2">
        <f t="shared" si="207"/>
        <v>3.0411520385742189E-2</v>
      </c>
      <c r="AD2184">
        <v>12.551036376953125</v>
      </c>
      <c r="AE2184">
        <v>22.047387606318345</v>
      </c>
      <c r="AH2184" s="2" t="str">
        <f t="shared" si="208"/>
        <v/>
      </c>
      <c r="AI2184" s="2" t="str">
        <f>IF(ISNUMBER(AH2184),SUMIFS($AH$1:AH2184,$A$1:A2184,A2184,C$1:$C2184,C2184,$G$1:G2184,G2184,$E$1:E2184,E2184),"")</f>
        <v/>
      </c>
      <c r="AJ2184">
        <f t="shared" si="209"/>
        <v>11</v>
      </c>
    </row>
    <row r="2185" spans="1:36" x14ac:dyDescent="0.25">
      <c r="A2185" s="14" t="s">
        <v>99</v>
      </c>
      <c r="B2185" t="s">
        <v>98</v>
      </c>
      <c r="C2185" t="s">
        <v>97</v>
      </c>
      <c r="D2185" s="13">
        <v>41920</v>
      </c>
      <c r="E2185">
        <v>3</v>
      </c>
      <c r="F2185">
        <v>500</v>
      </c>
      <c r="G2185" s="2" t="s">
        <v>89</v>
      </c>
      <c r="H2185" s="2" t="s">
        <v>11</v>
      </c>
      <c r="I2185">
        <v>1</v>
      </c>
      <c r="J2185" s="2" t="s">
        <v>77</v>
      </c>
      <c r="K2185" s="2">
        <v>450</v>
      </c>
      <c r="L2185" s="2"/>
      <c r="M2185" s="2" t="str">
        <f t="shared" si="204"/>
        <v/>
      </c>
      <c r="O2185" s="2" t="str">
        <f t="shared" si="205"/>
        <v/>
      </c>
      <c r="P2185" s="2" t="str">
        <f>IF(ISNUMBER(O2185),SUMIFS(O$1:$O2185,A$1:$A2185,A2185,C$1:$C2185,C2185,G$1:$G2185,G2185,E$1:$E2185,E2185),"")</f>
        <v/>
      </c>
      <c r="U2185" t="str">
        <f t="shared" si="206"/>
        <v/>
      </c>
      <c r="V2185">
        <v>20.586228370666504</v>
      </c>
      <c r="W2185">
        <v>23.229480743408203</v>
      </c>
      <c r="X2185">
        <v>79.047725677490234</v>
      </c>
      <c r="Y2185">
        <v>39.378293991088867</v>
      </c>
      <c r="Z2185">
        <v>89.421878814697266</v>
      </c>
      <c r="AA2185">
        <v>19.563465118408203</v>
      </c>
      <c r="AB2185">
        <v>3.130154418945312E-2</v>
      </c>
      <c r="AC2185" s="2">
        <f t="shared" si="207"/>
        <v>3.130154418945312E-2</v>
      </c>
      <c r="AD2185">
        <v>12.647636108398437</v>
      </c>
      <c r="AE2185">
        <v>22.678058961648841</v>
      </c>
      <c r="AH2185" s="2" t="str">
        <f t="shared" si="208"/>
        <v/>
      </c>
      <c r="AI2185" s="2" t="str">
        <f>IF(ISNUMBER(AH2185),SUMIFS($AH$1:AH2185,$A$1:A2185,A2185,C$1:$C2185,C2185,$G$1:G2185,G2185,$E$1:E2185,E2185),"")</f>
        <v/>
      </c>
      <c r="AJ2185">
        <f t="shared" si="209"/>
        <v>11</v>
      </c>
    </row>
    <row r="2186" spans="1:36" x14ac:dyDescent="0.25">
      <c r="A2186" s="14" t="s">
        <v>104</v>
      </c>
      <c r="B2186" t="s">
        <v>98</v>
      </c>
      <c r="C2186" t="s">
        <v>97</v>
      </c>
      <c r="D2186" s="13">
        <v>41920</v>
      </c>
      <c r="E2186">
        <v>4</v>
      </c>
      <c r="F2186">
        <v>0</v>
      </c>
      <c r="G2186" s="2" t="s">
        <v>89</v>
      </c>
      <c r="H2186" s="2" t="s">
        <v>11</v>
      </c>
      <c r="I2186">
        <v>1</v>
      </c>
      <c r="J2186" s="2" t="s">
        <v>77</v>
      </c>
      <c r="K2186" s="2">
        <v>0</v>
      </c>
      <c r="L2186" s="2"/>
      <c r="M2186" s="2" t="str">
        <f t="shared" si="204"/>
        <v/>
      </c>
      <c r="O2186" s="2" t="str">
        <f t="shared" si="205"/>
        <v/>
      </c>
      <c r="P2186" s="2" t="str">
        <f>IF(ISNUMBER(O2186),SUMIFS(O$1:$O2186,A$1:$A2186,A2186,C$1:$C2186,C2186,G$1:$G2186,G2186,E$1:$E2186,E2186),"")</f>
        <v/>
      </c>
      <c r="U2186" t="str">
        <f t="shared" si="206"/>
        <v/>
      </c>
      <c r="V2186">
        <v>19.783168792724609</v>
      </c>
      <c r="W2186">
        <v>40.929477691650391</v>
      </c>
      <c r="X2186">
        <v>83.364738464355469</v>
      </c>
      <c r="Y2186">
        <v>38.088068008422852</v>
      </c>
      <c r="Z2186">
        <v>93.075145721435547</v>
      </c>
      <c r="AA2186">
        <v>10.475532531738281</v>
      </c>
      <c r="AB2186">
        <v>1.676085205078125E-2</v>
      </c>
      <c r="AC2186" s="2">
        <f t="shared" si="207"/>
        <v>1.676085205078125E-2</v>
      </c>
      <c r="AD2186">
        <v>13.338358154296875</v>
      </c>
      <c r="AE2186">
        <v>27.958527389665111</v>
      </c>
      <c r="AH2186" s="2" t="str">
        <f t="shared" si="208"/>
        <v/>
      </c>
      <c r="AI2186" s="2" t="str">
        <f>IF(ISNUMBER(AH2186),SUMIFS($AH$1:AH2186,$A$1:A2186,A2186,C$1:$C2186,C2186,$G$1:G2186,G2186,$E$1:E2186,E2186),"")</f>
        <v/>
      </c>
      <c r="AJ2186">
        <f t="shared" si="209"/>
        <v>11</v>
      </c>
    </row>
    <row r="2187" spans="1:36" x14ac:dyDescent="0.25">
      <c r="A2187" s="14" t="s">
        <v>103</v>
      </c>
      <c r="B2187" t="s">
        <v>98</v>
      </c>
      <c r="C2187" t="s">
        <v>97</v>
      </c>
      <c r="D2187" s="13">
        <v>41920</v>
      </c>
      <c r="E2187">
        <v>4</v>
      </c>
      <c r="F2187">
        <v>50</v>
      </c>
      <c r="G2187" s="2" t="s">
        <v>89</v>
      </c>
      <c r="H2187" s="2" t="s">
        <v>11</v>
      </c>
      <c r="I2187">
        <v>1</v>
      </c>
      <c r="J2187" s="2" t="s">
        <v>77</v>
      </c>
      <c r="K2187" s="2">
        <v>45</v>
      </c>
      <c r="L2187" s="2"/>
      <c r="M2187" s="2" t="str">
        <f t="shared" si="204"/>
        <v/>
      </c>
      <c r="O2187" s="2" t="str">
        <f t="shared" si="205"/>
        <v/>
      </c>
      <c r="P2187" s="2" t="str">
        <f>IF(ISNUMBER(O2187),SUMIFS(O$1:$O2187,A$1:$A2187,A2187,C$1:$C2187,C2187,G$1:$G2187,G2187,E$1:$E2187,E2187),"")</f>
        <v/>
      </c>
      <c r="U2187" t="str">
        <f t="shared" si="206"/>
        <v/>
      </c>
      <c r="V2187">
        <v>18.653932571411133</v>
      </c>
      <c r="W2187">
        <v>39.687694549560547</v>
      </c>
      <c r="X2187">
        <v>83.932632446289063</v>
      </c>
      <c r="Y2187">
        <v>36.318447113037109</v>
      </c>
      <c r="Z2187">
        <v>92.469806671142578</v>
      </c>
      <c r="AA2187">
        <v>11.620293617248535</v>
      </c>
      <c r="AB2187">
        <v>1.8592469787597658E-2</v>
      </c>
      <c r="AC2187" s="2">
        <f t="shared" si="207"/>
        <v>1.8592469787597658E-2</v>
      </c>
      <c r="AD2187">
        <v>13.429221191406251</v>
      </c>
      <c r="AE2187">
        <v>29.120472008781555</v>
      </c>
      <c r="AH2187" s="2" t="str">
        <f t="shared" si="208"/>
        <v/>
      </c>
      <c r="AI2187" s="2" t="str">
        <f>IF(ISNUMBER(AH2187),SUMIFS($AH$1:AH2187,$A$1:A2187,A2187,C$1:$C2187,C2187,$G$1:G2187,G2187,$E$1:E2187,E2187),"")</f>
        <v/>
      </c>
      <c r="AJ2187">
        <f t="shared" si="209"/>
        <v>11</v>
      </c>
    </row>
    <row r="2188" spans="1:36" x14ac:dyDescent="0.25">
      <c r="A2188" s="14" t="s">
        <v>102</v>
      </c>
      <c r="B2188" t="s">
        <v>98</v>
      </c>
      <c r="C2188" t="s">
        <v>97</v>
      </c>
      <c r="D2188" s="13">
        <v>41920</v>
      </c>
      <c r="E2188">
        <v>4</v>
      </c>
      <c r="F2188">
        <v>100</v>
      </c>
      <c r="G2188" s="2" t="s">
        <v>89</v>
      </c>
      <c r="H2188" s="2" t="s">
        <v>11</v>
      </c>
      <c r="I2188">
        <v>1</v>
      </c>
      <c r="J2188" s="2" t="s">
        <v>77</v>
      </c>
      <c r="K2188" s="2">
        <v>90</v>
      </c>
      <c r="L2188" s="2"/>
      <c r="M2188" s="2" t="str">
        <f t="shared" si="204"/>
        <v/>
      </c>
      <c r="O2188" s="2" t="str">
        <f t="shared" si="205"/>
        <v/>
      </c>
      <c r="P2188" s="2" t="str">
        <f>IF(ISNUMBER(O2188),SUMIFS(O$1:$O2188,A$1:$A2188,A2188,C$1:$C2188,C2188,G$1:$G2188,G2188,E$1:$E2188,E2188),"")</f>
        <v/>
      </c>
      <c r="U2188" t="str">
        <f t="shared" si="206"/>
        <v/>
      </c>
      <c r="V2188">
        <v>19.190855979919434</v>
      </c>
      <c r="W2188">
        <v>37.058368682861328</v>
      </c>
      <c r="X2188">
        <v>82.956134796142578</v>
      </c>
      <c r="Y2188">
        <v>37.385274887084961</v>
      </c>
      <c r="Z2188">
        <v>91.577468872070313</v>
      </c>
      <c r="AA2188">
        <v>12.162640571594238</v>
      </c>
      <c r="AB2188">
        <v>1.9460224914550781E-2</v>
      </c>
      <c r="AC2188" s="2">
        <f t="shared" si="207"/>
        <v>1.9460224914550781E-2</v>
      </c>
      <c r="AD2188">
        <v>13.272981567382812</v>
      </c>
      <c r="AE2188">
        <v>28.849323753169902</v>
      </c>
      <c r="AH2188" s="2" t="str">
        <f t="shared" si="208"/>
        <v/>
      </c>
      <c r="AI2188" s="2" t="str">
        <f>IF(ISNUMBER(AH2188),SUMIFS($AH$1:AH2188,$A$1:A2188,A2188,C$1:$C2188,C2188,$G$1:G2188,G2188,$E$1:E2188,E2188),"")</f>
        <v/>
      </c>
      <c r="AJ2188">
        <f t="shared" si="209"/>
        <v>11</v>
      </c>
    </row>
    <row r="2189" spans="1:36" x14ac:dyDescent="0.25">
      <c r="A2189" s="14" t="s">
        <v>101</v>
      </c>
      <c r="B2189" t="s">
        <v>98</v>
      </c>
      <c r="C2189" t="s">
        <v>97</v>
      </c>
      <c r="D2189" s="13">
        <v>41920</v>
      </c>
      <c r="E2189">
        <v>4</v>
      </c>
      <c r="F2189">
        <v>200</v>
      </c>
      <c r="G2189" s="2" t="s">
        <v>89</v>
      </c>
      <c r="H2189" s="2" t="s">
        <v>11</v>
      </c>
      <c r="I2189">
        <v>1</v>
      </c>
      <c r="J2189" s="2" t="s">
        <v>77</v>
      </c>
      <c r="K2189" s="2">
        <v>180</v>
      </c>
      <c r="L2189" s="2"/>
      <c r="M2189" s="2" t="str">
        <f t="shared" si="204"/>
        <v/>
      </c>
      <c r="O2189" s="2" t="str">
        <f t="shared" si="205"/>
        <v/>
      </c>
      <c r="P2189" s="2" t="str">
        <f>IF(ISNUMBER(O2189),SUMIFS(O$1:$O2189,A$1:$A2189,A2189,C$1:$C2189,C2189,G$1:$G2189,G2189,E$1:$E2189,E2189),"")</f>
        <v/>
      </c>
      <c r="U2189" t="str">
        <f t="shared" si="206"/>
        <v/>
      </c>
      <c r="V2189">
        <v>19.997822761535645</v>
      </c>
      <c r="W2189">
        <v>30.628846168518066</v>
      </c>
      <c r="X2189">
        <v>82.237274169921875</v>
      </c>
      <c r="Y2189">
        <v>37.756610870361328</v>
      </c>
      <c r="Z2189">
        <v>91.136177062988281</v>
      </c>
      <c r="AA2189">
        <v>16.083478450775146</v>
      </c>
      <c r="AB2189">
        <v>2.5733565521240235E-2</v>
      </c>
      <c r="AC2189" s="2">
        <f t="shared" si="207"/>
        <v>2.5733565521240235E-2</v>
      </c>
      <c r="AD2189">
        <v>13.157963867187501</v>
      </c>
      <c r="AE2189">
        <v>20.168819542140941</v>
      </c>
      <c r="AH2189" s="2" t="str">
        <f t="shared" si="208"/>
        <v/>
      </c>
      <c r="AI2189" s="2" t="str">
        <f>IF(ISNUMBER(AH2189),SUMIFS($AH$1:AH2189,$A$1:A2189,A2189,C$1:$C2189,C2189,$G$1:G2189,G2189,$E$1:E2189,E2189),"")</f>
        <v/>
      </c>
      <c r="AJ2189">
        <f t="shared" si="209"/>
        <v>11</v>
      </c>
    </row>
    <row r="2190" spans="1:36" x14ac:dyDescent="0.25">
      <c r="A2190" s="14" t="s">
        <v>100</v>
      </c>
      <c r="B2190" t="s">
        <v>98</v>
      </c>
      <c r="C2190" t="s">
        <v>97</v>
      </c>
      <c r="D2190" s="13">
        <v>41920</v>
      </c>
      <c r="E2190">
        <v>4</v>
      </c>
      <c r="F2190">
        <v>350</v>
      </c>
      <c r="G2190" s="2" t="s">
        <v>89</v>
      </c>
      <c r="H2190" s="2" t="s">
        <v>11</v>
      </c>
      <c r="I2190">
        <v>1</v>
      </c>
      <c r="J2190" s="2" t="s">
        <v>77</v>
      </c>
      <c r="K2190" s="2">
        <v>350</v>
      </c>
      <c r="L2190" s="2"/>
      <c r="M2190" s="2" t="str">
        <f t="shared" si="204"/>
        <v/>
      </c>
      <c r="O2190" s="2" t="str">
        <f t="shared" si="205"/>
        <v/>
      </c>
      <c r="P2190" s="2" t="str">
        <f>IF(ISNUMBER(O2190),SUMIFS(O$1:$O2190,A$1:$A2190,A2190,C$1:$C2190,C2190,G$1:$G2190,G2190,E$1:$E2190,E2190),"")</f>
        <v/>
      </c>
      <c r="U2190" t="str">
        <f t="shared" si="206"/>
        <v/>
      </c>
      <c r="V2190">
        <v>20.37501335144043</v>
      </c>
      <c r="W2190">
        <v>31.387510299682617</v>
      </c>
      <c r="X2190">
        <v>81.519065856933594</v>
      </c>
      <c r="Y2190">
        <v>39.234695434570313</v>
      </c>
      <c r="Z2190">
        <v>91.279388427734375</v>
      </c>
      <c r="AA2190">
        <v>14.744986534118652</v>
      </c>
      <c r="AB2190">
        <v>2.3591978454589844E-2</v>
      </c>
      <c r="AC2190" s="2">
        <f t="shared" si="207"/>
        <v>2.3591978454589844E-2</v>
      </c>
      <c r="AD2190">
        <v>13.043050537109375</v>
      </c>
      <c r="AE2190">
        <v>23.648068669527891</v>
      </c>
      <c r="AH2190" s="2" t="str">
        <f t="shared" si="208"/>
        <v/>
      </c>
      <c r="AI2190" s="2" t="str">
        <f>IF(ISNUMBER(AH2190),SUMIFS($AH$1:AH2190,$A$1:A2190,A2190,C$1:$C2190,C2190,$G$1:G2190,G2190,$E$1:E2190,E2190),"")</f>
        <v/>
      </c>
      <c r="AJ2190">
        <f t="shared" si="209"/>
        <v>11</v>
      </c>
    </row>
    <row r="2191" spans="1:36" x14ac:dyDescent="0.25">
      <c r="A2191" s="14" t="s">
        <v>99</v>
      </c>
      <c r="B2191" t="s">
        <v>98</v>
      </c>
      <c r="C2191" t="s">
        <v>97</v>
      </c>
      <c r="D2191" s="13">
        <v>41920</v>
      </c>
      <c r="E2191">
        <v>4</v>
      </c>
      <c r="F2191">
        <v>500</v>
      </c>
      <c r="G2191" s="2" t="s">
        <v>89</v>
      </c>
      <c r="H2191" s="2" t="s">
        <v>11</v>
      </c>
      <c r="I2191">
        <v>1</v>
      </c>
      <c r="J2191" s="2" t="s">
        <v>77</v>
      </c>
      <c r="K2191" s="2">
        <v>450</v>
      </c>
      <c r="L2191" s="2"/>
      <c r="M2191" s="2" t="str">
        <f t="shared" si="204"/>
        <v/>
      </c>
      <c r="O2191" s="2" t="str">
        <f t="shared" si="205"/>
        <v/>
      </c>
      <c r="P2191" s="2" t="str">
        <f>IF(ISNUMBER(O2191),SUMIFS(O$1:$O2191,A$1:$A2191,A2191,C$1:$C2191,C2191,G$1:$G2191,G2191,E$1:$E2191,E2191),"")</f>
        <v/>
      </c>
      <c r="U2191" t="str">
        <f t="shared" si="206"/>
        <v/>
      </c>
      <c r="V2191">
        <v>18.598433494567871</v>
      </c>
      <c r="W2191">
        <v>31.292318344116211</v>
      </c>
      <c r="X2191">
        <v>82.361885070800781</v>
      </c>
      <c r="Y2191">
        <v>35.527387619018555</v>
      </c>
      <c r="Z2191">
        <v>91.211246490478516</v>
      </c>
      <c r="AA2191">
        <v>18.100744247436523</v>
      </c>
      <c r="AB2191">
        <v>2.8961190795898439E-2</v>
      </c>
      <c r="AC2191" s="2">
        <f t="shared" si="207"/>
        <v>2.8961190795898439E-2</v>
      </c>
      <c r="AD2191">
        <v>13.177901611328124</v>
      </c>
      <c r="AE2191">
        <v>26.694659369692396</v>
      </c>
      <c r="AH2191" s="2" t="str">
        <f t="shared" si="208"/>
        <v/>
      </c>
      <c r="AI2191" s="2" t="str">
        <f>IF(ISNUMBER(AH2191),SUMIFS($AH$1:AH2191,$A$1:A2191,A2191,C$1:$C2191,C2191,$G$1:G2191,G2191,$E$1:E2191,E2191),"")</f>
        <v/>
      </c>
      <c r="AJ2191">
        <f t="shared" si="209"/>
        <v>11</v>
      </c>
    </row>
    <row r="2192" spans="1:36" x14ac:dyDescent="0.25">
      <c r="A2192" s="14" t="s">
        <v>104</v>
      </c>
      <c r="B2192" t="s">
        <v>98</v>
      </c>
      <c r="C2192" t="s">
        <v>97</v>
      </c>
      <c r="D2192" s="13">
        <v>41942</v>
      </c>
      <c r="E2192">
        <v>1</v>
      </c>
      <c r="F2192">
        <v>0</v>
      </c>
      <c r="G2192" s="2" t="s">
        <v>89</v>
      </c>
      <c r="H2192" s="2" t="s">
        <v>11</v>
      </c>
      <c r="I2192">
        <v>2</v>
      </c>
      <c r="J2192" s="2" t="s">
        <v>77</v>
      </c>
      <c r="K2192" s="2">
        <v>0</v>
      </c>
      <c r="L2192" s="2"/>
      <c r="M2192" s="2" t="str">
        <f t="shared" si="204"/>
        <v/>
      </c>
      <c r="N2192">
        <v>604.37760999156421</v>
      </c>
      <c r="O2192" s="2">
        <f t="shared" si="205"/>
        <v>60.437760999156424</v>
      </c>
      <c r="P2192" s="2">
        <f>IF(ISNUMBER(O2192),SUMIFS(O$1:$O2192,A$1:$A2192,A2192,C$1:$C2192,C2192,G$1:$G2192,G2192,E$1:$E2192,E2192),"")</f>
        <v>60.437760999156424</v>
      </c>
      <c r="U2192" t="str">
        <f t="shared" si="206"/>
        <v/>
      </c>
      <c r="V2192">
        <v>24.442164421081543</v>
      </c>
      <c r="W2192">
        <v>20.467426300048828</v>
      </c>
      <c r="X2192">
        <v>70.231349945068359</v>
      </c>
      <c r="Y2192">
        <v>43.977802276611328</v>
      </c>
      <c r="Z2192">
        <v>87.903942108154297</v>
      </c>
      <c r="AA2192">
        <v>13.747217655181885</v>
      </c>
      <c r="AB2192">
        <v>2.1995548248291016E-2</v>
      </c>
      <c r="AC2192" s="2">
        <f t="shared" si="207"/>
        <v>2.1995548248291016E-2</v>
      </c>
      <c r="AD2192">
        <v>11.237015991210937</v>
      </c>
      <c r="AE2192">
        <v>26.71133187016288</v>
      </c>
      <c r="AH2192" s="2">
        <f t="shared" si="208"/>
        <v>1.329</v>
      </c>
      <c r="AI2192" s="2">
        <f>IF(ISNUMBER(AH2192),SUMIFS($AH$1:AH2192,$A$1:A2192,A2192,C$1:$C2192,C2192,$G$1:G2192,G2192,$E$1:E2192,E2192),"")</f>
        <v>1.329</v>
      </c>
      <c r="AJ2192">
        <f t="shared" si="209"/>
        <v>16</v>
      </c>
    </row>
    <row r="2193" spans="1:36" x14ac:dyDescent="0.25">
      <c r="A2193" s="14" t="s">
        <v>103</v>
      </c>
      <c r="B2193" t="s">
        <v>98</v>
      </c>
      <c r="C2193" t="s">
        <v>97</v>
      </c>
      <c r="D2193" s="13">
        <v>41942</v>
      </c>
      <c r="E2193">
        <v>1</v>
      </c>
      <c r="F2193">
        <v>50</v>
      </c>
      <c r="G2193" s="2" t="s">
        <v>89</v>
      </c>
      <c r="H2193" s="2" t="s">
        <v>11</v>
      </c>
      <c r="I2193">
        <v>2</v>
      </c>
      <c r="J2193" s="2" t="s">
        <v>77</v>
      </c>
      <c r="K2193" s="2">
        <v>45</v>
      </c>
      <c r="L2193" s="2"/>
      <c r="M2193" s="2" t="str">
        <f t="shared" si="204"/>
        <v/>
      </c>
      <c r="N2193">
        <v>693.20164609053495</v>
      </c>
      <c r="O2193" s="2">
        <f t="shared" si="205"/>
        <v>69.320164609053492</v>
      </c>
      <c r="P2193" s="2">
        <f>IF(ISNUMBER(O2193),SUMIFS(O$1:$O2193,A$1:$A2193,A2193,C$1:$C2193,C2193,G$1:$G2193,G2193,E$1:$E2193,E2193),"")</f>
        <v>69.320164609053492</v>
      </c>
      <c r="U2193" t="str">
        <f t="shared" si="206"/>
        <v/>
      </c>
      <c r="V2193">
        <v>22.422975540161133</v>
      </c>
      <c r="W2193">
        <v>26.476153373718262</v>
      </c>
      <c r="X2193">
        <v>76.385288238525391</v>
      </c>
      <c r="Y2193">
        <v>40.20176887512207</v>
      </c>
      <c r="Z2193">
        <v>89.070785522460938</v>
      </c>
      <c r="AA2193">
        <v>13.585190296173096</v>
      </c>
      <c r="AB2193">
        <v>2.1736304473876956E-2</v>
      </c>
      <c r="AC2193" s="2">
        <f t="shared" si="207"/>
        <v>2.1736304473876956E-2</v>
      </c>
      <c r="AD2193">
        <v>12.221646118164063</v>
      </c>
      <c r="AE2193">
        <v>25.588888888888889</v>
      </c>
      <c r="AH2193" s="2">
        <f t="shared" si="208"/>
        <v>1.5069999999999999</v>
      </c>
      <c r="AI2193" s="2">
        <f>IF(ISNUMBER(AH2193),SUMIFS($AH$1:AH2193,$A$1:A2193,A2193,C$1:$C2193,C2193,$G$1:G2193,G2193,$E$1:E2193,E2193),"")</f>
        <v>1.5069999999999999</v>
      </c>
      <c r="AJ2193">
        <f t="shared" si="209"/>
        <v>16</v>
      </c>
    </row>
    <row r="2194" spans="1:36" x14ac:dyDescent="0.25">
      <c r="A2194" s="14" t="s">
        <v>102</v>
      </c>
      <c r="B2194" t="s">
        <v>98</v>
      </c>
      <c r="C2194" t="s">
        <v>97</v>
      </c>
      <c r="D2194" s="13">
        <v>41942</v>
      </c>
      <c r="E2194">
        <v>1</v>
      </c>
      <c r="F2194">
        <v>100</v>
      </c>
      <c r="G2194" s="2" t="s">
        <v>89</v>
      </c>
      <c r="H2194" s="2" t="s">
        <v>11</v>
      </c>
      <c r="I2194">
        <v>2</v>
      </c>
      <c r="J2194" s="2" t="s">
        <v>77</v>
      </c>
      <c r="K2194" s="2">
        <v>90</v>
      </c>
      <c r="L2194" s="2"/>
      <c r="M2194" s="2" t="str">
        <f t="shared" si="204"/>
        <v/>
      </c>
      <c r="N2194">
        <v>739.99822409159947</v>
      </c>
      <c r="O2194" s="2">
        <f t="shared" si="205"/>
        <v>73.999822409159947</v>
      </c>
      <c r="P2194" s="2">
        <f>IF(ISNUMBER(O2194),SUMIFS(O$1:$O2194,A$1:$A2194,A2194,C$1:$C2194,C2194,G$1:$G2194,G2194,E$1:$E2194,E2194),"")</f>
        <v>73.999822409159947</v>
      </c>
      <c r="U2194" t="str">
        <f t="shared" si="206"/>
        <v/>
      </c>
      <c r="V2194">
        <v>21.07691478729248</v>
      </c>
      <c r="W2194">
        <v>30.399517059326172</v>
      </c>
      <c r="X2194">
        <v>79.669208526611328</v>
      </c>
      <c r="Y2194">
        <v>38.797239303588867</v>
      </c>
      <c r="Z2194">
        <v>91.077785491943359</v>
      </c>
      <c r="AA2194">
        <v>13.254667282104492</v>
      </c>
      <c r="AB2194">
        <v>2.120746765136719E-2</v>
      </c>
      <c r="AC2194" s="2">
        <f t="shared" si="207"/>
        <v>2.120746765136719E-2</v>
      </c>
      <c r="AD2194">
        <v>12.747073364257814</v>
      </c>
      <c r="AE2194">
        <v>27.316340694006307</v>
      </c>
      <c r="AH2194" s="2">
        <f t="shared" si="208"/>
        <v>1.569</v>
      </c>
      <c r="AI2194" s="2">
        <f>IF(ISNUMBER(AH2194),SUMIFS($AH$1:AH2194,$A$1:A2194,A2194,C$1:$C2194,C2194,$G$1:G2194,G2194,$E$1:E2194,E2194),"")</f>
        <v>1.569</v>
      </c>
      <c r="AJ2194">
        <f t="shared" si="209"/>
        <v>16</v>
      </c>
    </row>
    <row r="2195" spans="1:36" x14ac:dyDescent="0.25">
      <c r="A2195" s="14" t="s">
        <v>101</v>
      </c>
      <c r="B2195" t="s">
        <v>98</v>
      </c>
      <c r="C2195" t="s">
        <v>97</v>
      </c>
      <c r="D2195" s="13">
        <v>41942</v>
      </c>
      <c r="E2195">
        <v>1</v>
      </c>
      <c r="F2195">
        <v>200</v>
      </c>
      <c r="G2195" s="2" t="s">
        <v>89</v>
      </c>
      <c r="H2195" s="2" t="s">
        <v>11</v>
      </c>
      <c r="I2195">
        <v>2</v>
      </c>
      <c r="J2195" s="2" t="s">
        <v>77</v>
      </c>
      <c r="K2195" s="2">
        <v>180</v>
      </c>
      <c r="L2195" s="2"/>
      <c r="M2195" s="2" t="str">
        <f t="shared" si="204"/>
        <v/>
      </c>
      <c r="N2195">
        <v>993.95773604537408</v>
      </c>
      <c r="O2195" s="2">
        <f t="shared" si="205"/>
        <v>99.395773604537411</v>
      </c>
      <c r="P2195" s="2">
        <f>IF(ISNUMBER(O2195),SUMIFS(O$1:$O2195,A$1:$A2195,A2195,C$1:$C2195,C2195,G$1:$G2195,G2195,E$1:$E2195,E2195),"")</f>
        <v>99.395773604537411</v>
      </c>
      <c r="U2195" t="str">
        <f t="shared" si="206"/>
        <v/>
      </c>
      <c r="V2195">
        <v>22.704109191894531</v>
      </c>
      <c r="W2195">
        <v>29.635646820068359</v>
      </c>
      <c r="X2195">
        <v>77.913364410400391</v>
      </c>
      <c r="Y2195">
        <v>40.601654052734375</v>
      </c>
      <c r="Z2195">
        <v>90.201488494873047</v>
      </c>
      <c r="AA2195">
        <v>13.568985939025879</v>
      </c>
      <c r="AB2195">
        <v>2.1710377502441407E-2</v>
      </c>
      <c r="AC2195" s="2">
        <f t="shared" si="207"/>
        <v>2.1710377502441407E-2</v>
      </c>
      <c r="AD2195">
        <v>12.466138305664062</v>
      </c>
      <c r="AE2195">
        <v>22.579087994299961</v>
      </c>
      <c r="AH2195" s="2">
        <f t="shared" si="208"/>
        <v>2.1579999999999999</v>
      </c>
      <c r="AI2195" s="2">
        <f>IF(ISNUMBER(AH2195),SUMIFS($AH$1:AH2195,$A$1:A2195,A2195,C$1:$C2195,C2195,$G$1:G2195,G2195,$E$1:E2195,E2195),"")</f>
        <v>2.1579999999999999</v>
      </c>
      <c r="AJ2195">
        <f t="shared" si="209"/>
        <v>16</v>
      </c>
    </row>
    <row r="2196" spans="1:36" x14ac:dyDescent="0.25">
      <c r="A2196" s="14" t="s">
        <v>100</v>
      </c>
      <c r="B2196" t="s">
        <v>98</v>
      </c>
      <c r="C2196" t="s">
        <v>97</v>
      </c>
      <c r="D2196" s="13">
        <v>41942</v>
      </c>
      <c r="E2196">
        <v>1</v>
      </c>
      <c r="F2196">
        <v>350</v>
      </c>
      <c r="G2196" s="2" t="s">
        <v>89</v>
      </c>
      <c r="H2196" s="2" t="s">
        <v>11</v>
      </c>
      <c r="I2196">
        <v>2</v>
      </c>
      <c r="J2196" s="2" t="s">
        <v>77</v>
      </c>
      <c r="K2196" s="2">
        <v>350</v>
      </c>
      <c r="L2196" s="2"/>
      <c r="M2196" s="2" t="str">
        <f t="shared" si="204"/>
        <v/>
      </c>
      <c r="N2196">
        <v>1908.9875611182849</v>
      </c>
      <c r="O2196" s="2">
        <f t="shared" si="205"/>
        <v>190.8987561118285</v>
      </c>
      <c r="P2196" s="2">
        <f>IF(ISNUMBER(O2196),SUMIFS(O$1:$O2196,A$1:$A2196,A2196,C$1:$C2196,C2196,G$1:$G2196,G2196,E$1:$E2196,E2196),"")</f>
        <v>190.8987561118285</v>
      </c>
      <c r="U2196" t="str">
        <f t="shared" si="206"/>
        <v/>
      </c>
      <c r="V2196">
        <v>22.364988327026367</v>
      </c>
      <c r="W2196">
        <v>30.254150390625</v>
      </c>
      <c r="X2196">
        <v>77.279052734375</v>
      </c>
      <c r="Y2196">
        <v>40.686077117919922</v>
      </c>
      <c r="Z2196">
        <v>88.928688049316406</v>
      </c>
      <c r="AA2196">
        <v>14.453022956848145</v>
      </c>
      <c r="AB2196">
        <v>2.312483673095703E-2</v>
      </c>
      <c r="AC2196" s="2">
        <f t="shared" si="207"/>
        <v>2.312483673095703E-2</v>
      </c>
      <c r="AD2196">
        <v>12.3646484375</v>
      </c>
      <c r="AE2196">
        <v>22.549915565709743</v>
      </c>
      <c r="AH2196" s="2">
        <f t="shared" si="208"/>
        <v>4.415</v>
      </c>
      <c r="AI2196" s="2">
        <f>IF(ISNUMBER(AH2196),SUMIFS($AH$1:AH2196,$A$1:A2196,A2196,C$1:$C2196,C2196,$G$1:G2196,G2196,$E$1:E2196,E2196),"")</f>
        <v>4.415</v>
      </c>
      <c r="AJ2196">
        <f t="shared" si="209"/>
        <v>16</v>
      </c>
    </row>
    <row r="2197" spans="1:36" x14ac:dyDescent="0.25">
      <c r="A2197" s="14" t="s">
        <v>99</v>
      </c>
      <c r="B2197" t="s">
        <v>98</v>
      </c>
      <c r="C2197" t="s">
        <v>97</v>
      </c>
      <c r="D2197" s="13">
        <v>41942</v>
      </c>
      <c r="E2197">
        <v>1</v>
      </c>
      <c r="F2197">
        <v>500</v>
      </c>
      <c r="G2197" s="2" t="s">
        <v>89</v>
      </c>
      <c r="H2197" s="2" t="s">
        <v>11</v>
      </c>
      <c r="I2197">
        <v>2</v>
      </c>
      <c r="J2197" s="2" t="s">
        <v>77</v>
      </c>
      <c r="K2197" s="2">
        <v>450</v>
      </c>
      <c r="L2197" s="2"/>
      <c r="M2197" s="2" t="str">
        <f t="shared" si="204"/>
        <v/>
      </c>
      <c r="N2197">
        <v>2292.440944572943</v>
      </c>
      <c r="O2197" s="2">
        <f t="shared" si="205"/>
        <v>229.2440944572943</v>
      </c>
      <c r="P2197" s="2">
        <f>IF(ISNUMBER(O2197),SUMIFS(O$1:$O2197,A$1:$A2197,A2197,C$1:$C2197,C2197,G$1:$G2197,G2197,E$1:$E2197,E2197),"")</f>
        <v>229.2440944572943</v>
      </c>
      <c r="U2197" t="str">
        <f t="shared" si="206"/>
        <v/>
      </c>
      <c r="V2197">
        <v>22.028514862060547</v>
      </c>
      <c r="W2197">
        <v>21.923360824584961</v>
      </c>
      <c r="X2197">
        <v>78.160476684570313</v>
      </c>
      <c r="Y2197">
        <v>39.461210250854492</v>
      </c>
      <c r="Z2197">
        <v>88.994338989257813</v>
      </c>
      <c r="AA2197">
        <v>17.682338714599609</v>
      </c>
      <c r="AB2197">
        <v>2.8291741943359375E-2</v>
      </c>
      <c r="AC2197" s="2">
        <f t="shared" si="207"/>
        <v>2.8291741943359375E-2</v>
      </c>
      <c r="AD2197">
        <v>12.50567626953125</v>
      </c>
      <c r="AE2197">
        <v>22.015820046965761</v>
      </c>
      <c r="AH2197" s="2">
        <f t="shared" si="208"/>
        <v>6.4859999999999998</v>
      </c>
      <c r="AI2197" s="2">
        <f>IF(ISNUMBER(AH2197),SUMIFS($AH$1:AH2197,$A$1:A2197,A2197,C$1:$C2197,C2197,$G$1:G2197,G2197,$E$1:E2197,E2197),"")</f>
        <v>6.4859999999999998</v>
      </c>
      <c r="AJ2197">
        <f t="shared" si="209"/>
        <v>16</v>
      </c>
    </row>
    <row r="2198" spans="1:36" x14ac:dyDescent="0.25">
      <c r="A2198" s="14" t="s">
        <v>104</v>
      </c>
      <c r="B2198" t="s">
        <v>98</v>
      </c>
      <c r="C2198" t="s">
        <v>97</v>
      </c>
      <c r="D2198" s="13">
        <v>41942</v>
      </c>
      <c r="E2198">
        <v>2</v>
      </c>
      <c r="F2198">
        <v>0</v>
      </c>
      <c r="G2198" s="2" t="s">
        <v>89</v>
      </c>
      <c r="H2198" s="2" t="s">
        <v>11</v>
      </c>
      <c r="I2198">
        <v>2</v>
      </c>
      <c r="J2198" s="2" t="s">
        <v>77</v>
      </c>
      <c r="K2198" s="2">
        <v>0</v>
      </c>
      <c r="L2198" s="2"/>
      <c r="M2198" s="2" t="str">
        <f t="shared" si="204"/>
        <v/>
      </c>
      <c r="N2198">
        <v>507.36915244085054</v>
      </c>
      <c r="O2198" s="2">
        <f t="shared" si="205"/>
        <v>50.736915244085054</v>
      </c>
      <c r="P2198" s="2">
        <f>IF(ISNUMBER(O2198),SUMIFS(O$1:$O2198,A$1:$A2198,A2198,C$1:$C2198,C2198,G$1:$G2198,G2198,E$1:$E2198,E2198),"")</f>
        <v>50.736915244085054</v>
      </c>
      <c r="U2198" t="str">
        <f t="shared" si="206"/>
        <v/>
      </c>
      <c r="V2198">
        <v>22.772292137145996</v>
      </c>
      <c r="W2198">
        <v>25.317069053649902</v>
      </c>
      <c r="X2198">
        <v>76.309032440185547</v>
      </c>
      <c r="Y2198">
        <v>40.653011322021484</v>
      </c>
      <c r="Z2198">
        <v>89.746910095214844</v>
      </c>
      <c r="AA2198">
        <v>14.36979866027832</v>
      </c>
      <c r="AB2198">
        <v>2.2991677856445313E-2</v>
      </c>
      <c r="AC2198" s="2">
        <f t="shared" si="207"/>
        <v>2.2991677856445313E-2</v>
      </c>
      <c r="AD2198">
        <v>12.209445190429689</v>
      </c>
      <c r="AE2198">
        <v>24.972075471698112</v>
      </c>
      <c r="AH2198" s="2">
        <f t="shared" si="208"/>
        <v>1.167</v>
      </c>
      <c r="AI2198" s="2">
        <f>IF(ISNUMBER(AH2198),SUMIFS($AH$1:AH2198,$A$1:A2198,A2198,C$1:$C2198,C2198,$G$1:G2198,G2198,$E$1:E2198,E2198),"")</f>
        <v>1.167</v>
      </c>
      <c r="AJ2198">
        <f t="shared" si="209"/>
        <v>16</v>
      </c>
    </row>
    <row r="2199" spans="1:36" x14ac:dyDescent="0.25">
      <c r="A2199" s="14" t="s">
        <v>103</v>
      </c>
      <c r="B2199" t="s">
        <v>98</v>
      </c>
      <c r="C2199" t="s">
        <v>97</v>
      </c>
      <c r="D2199" s="13">
        <v>41942</v>
      </c>
      <c r="E2199">
        <v>2</v>
      </c>
      <c r="F2199">
        <v>50</v>
      </c>
      <c r="G2199" s="2" t="s">
        <v>89</v>
      </c>
      <c r="H2199" s="2" t="s">
        <v>11</v>
      </c>
      <c r="I2199">
        <v>2</v>
      </c>
      <c r="J2199" s="2" t="s">
        <v>77</v>
      </c>
      <c r="K2199" s="2">
        <v>45</v>
      </c>
      <c r="L2199" s="2"/>
      <c r="M2199" s="2" t="str">
        <f t="shared" si="204"/>
        <v/>
      </c>
      <c r="N2199">
        <v>797.57575757575751</v>
      </c>
      <c r="O2199" s="2">
        <f t="shared" si="205"/>
        <v>79.757575757575751</v>
      </c>
      <c r="P2199" s="2">
        <f>IF(ISNUMBER(O2199),SUMIFS(O$1:$O2199,A$1:$A2199,A2199,C$1:$C2199,C2199,G$1:$G2199,G2199,E$1:$E2199,E2199),"")</f>
        <v>79.757575757575751</v>
      </c>
      <c r="U2199" t="str">
        <f t="shared" si="206"/>
        <v/>
      </c>
      <c r="V2199">
        <v>22.217610359191895</v>
      </c>
      <c r="W2199">
        <v>26.434995651245117</v>
      </c>
      <c r="X2199">
        <v>76.844799041748047</v>
      </c>
      <c r="Y2199">
        <v>39.747100830078125</v>
      </c>
      <c r="Z2199">
        <v>88.769863128662109</v>
      </c>
      <c r="AA2199">
        <v>14.341113090515137</v>
      </c>
      <c r="AB2199">
        <v>2.2945780944824218E-2</v>
      </c>
      <c r="AC2199" s="2">
        <f t="shared" si="207"/>
        <v>2.2945780944824218E-2</v>
      </c>
      <c r="AD2199">
        <v>12.295167846679687</v>
      </c>
      <c r="AE2199">
        <v>23.553409090909089</v>
      </c>
      <c r="AH2199" s="2">
        <f t="shared" si="208"/>
        <v>1.83</v>
      </c>
      <c r="AI2199" s="2">
        <f>IF(ISNUMBER(AH2199),SUMIFS($AH$1:AH2199,$A$1:A2199,A2199,C$1:$C2199,C2199,$G$1:G2199,G2199,$E$1:E2199,E2199),"")</f>
        <v>1.83</v>
      </c>
      <c r="AJ2199">
        <f t="shared" si="209"/>
        <v>16</v>
      </c>
    </row>
    <row r="2200" spans="1:36" x14ac:dyDescent="0.25">
      <c r="A2200" s="14" t="s">
        <v>102</v>
      </c>
      <c r="B2200" t="s">
        <v>98</v>
      </c>
      <c r="C2200" t="s">
        <v>97</v>
      </c>
      <c r="D2200" s="13">
        <v>41942</v>
      </c>
      <c r="E2200">
        <v>2</v>
      </c>
      <c r="F2200">
        <v>100</v>
      </c>
      <c r="G2200" s="2" t="s">
        <v>89</v>
      </c>
      <c r="H2200" s="2" t="s">
        <v>11</v>
      </c>
      <c r="I2200">
        <v>2</v>
      </c>
      <c r="J2200" s="2" t="s">
        <v>77</v>
      </c>
      <c r="K2200" s="2">
        <v>90</v>
      </c>
      <c r="L2200" s="2"/>
      <c r="M2200" s="2" t="str">
        <f t="shared" si="204"/>
        <v/>
      </c>
      <c r="N2200">
        <v>875.51690821256045</v>
      </c>
      <c r="O2200" s="2">
        <f t="shared" si="205"/>
        <v>87.551690821256045</v>
      </c>
      <c r="P2200" s="2">
        <f>IF(ISNUMBER(O2200),SUMIFS(O$1:$O2200,A$1:$A2200,A2200,C$1:$C2200,C2200,G$1:$G2200,G2200,E$1:$E2200,E2200),"")</f>
        <v>87.551690821256045</v>
      </c>
      <c r="U2200" t="str">
        <f t="shared" si="206"/>
        <v/>
      </c>
      <c r="V2200">
        <v>22.267364501953125</v>
      </c>
      <c r="W2200">
        <v>29.184816360473633</v>
      </c>
      <c r="X2200">
        <v>78.482517242431641</v>
      </c>
      <c r="Y2200">
        <v>40.009597778320313</v>
      </c>
      <c r="Z2200">
        <v>89.963066101074219</v>
      </c>
      <c r="AA2200">
        <v>13.190418243408203</v>
      </c>
      <c r="AB2200">
        <v>2.1104669189453126E-2</v>
      </c>
      <c r="AC2200" s="2">
        <f t="shared" si="207"/>
        <v>2.1104669189453126E-2</v>
      </c>
      <c r="AD2200">
        <v>12.557202758789062</v>
      </c>
      <c r="AE2200">
        <v>24.623913043478261</v>
      </c>
      <c r="AH2200" s="2">
        <f t="shared" si="208"/>
        <v>1.8480000000000001</v>
      </c>
      <c r="AI2200" s="2">
        <f>IF(ISNUMBER(AH2200),SUMIFS($AH$1:AH2200,$A$1:A2200,A2200,C$1:$C2200,C2200,$G$1:G2200,G2200,$E$1:E2200,E2200),"")</f>
        <v>1.8480000000000001</v>
      </c>
      <c r="AJ2200">
        <f t="shared" si="209"/>
        <v>16</v>
      </c>
    </row>
    <row r="2201" spans="1:36" x14ac:dyDescent="0.25">
      <c r="A2201" s="14" t="s">
        <v>101</v>
      </c>
      <c r="B2201" t="s">
        <v>98</v>
      </c>
      <c r="C2201" t="s">
        <v>97</v>
      </c>
      <c r="D2201" s="13">
        <v>41942</v>
      </c>
      <c r="E2201">
        <v>2</v>
      </c>
      <c r="F2201">
        <v>200</v>
      </c>
      <c r="G2201" s="2" t="s">
        <v>89</v>
      </c>
      <c r="H2201" s="2" t="s">
        <v>11</v>
      </c>
      <c r="I2201">
        <v>2</v>
      </c>
      <c r="J2201" s="2" t="s">
        <v>77</v>
      </c>
      <c r="K2201" s="2">
        <v>180</v>
      </c>
      <c r="L2201" s="2"/>
      <c r="M2201" s="2" t="str">
        <f t="shared" si="204"/>
        <v/>
      </c>
      <c r="N2201">
        <v>1266.629312975341</v>
      </c>
      <c r="O2201" s="2">
        <f t="shared" si="205"/>
        <v>126.6629312975341</v>
      </c>
      <c r="P2201" s="2">
        <f>IF(ISNUMBER(O2201),SUMIFS(O$1:$O2201,A$1:$A2201,A2201,C$1:$C2201,C2201,G$1:$G2201,G2201,E$1:$E2201,E2201),"")</f>
        <v>126.6629312975341</v>
      </c>
      <c r="U2201" t="str">
        <f t="shared" si="206"/>
        <v/>
      </c>
      <c r="V2201">
        <v>23.938199996948242</v>
      </c>
      <c r="W2201">
        <v>21.965542793273926</v>
      </c>
      <c r="X2201">
        <v>75.169551849365234</v>
      </c>
      <c r="Y2201">
        <v>43.097166061401367</v>
      </c>
      <c r="Z2201">
        <v>89.920253753662109</v>
      </c>
      <c r="AA2201">
        <v>14.013065814971924</v>
      </c>
      <c r="AB2201">
        <v>2.2420905303955078E-2</v>
      </c>
      <c r="AC2201" s="2">
        <f t="shared" si="207"/>
        <v>2.2420905303955078E-2</v>
      </c>
      <c r="AD2201">
        <v>12.027128295898438</v>
      </c>
      <c r="AE2201">
        <v>24.527965179542978</v>
      </c>
      <c r="AH2201" s="2">
        <f t="shared" si="208"/>
        <v>2.84</v>
      </c>
      <c r="AI2201" s="2">
        <f>IF(ISNUMBER(AH2201),SUMIFS($AH$1:AH2201,$A$1:A2201,A2201,C$1:$C2201,C2201,$G$1:G2201,G2201,$E$1:E2201,E2201),"")</f>
        <v>2.84</v>
      </c>
      <c r="AJ2201">
        <f t="shared" si="209"/>
        <v>16</v>
      </c>
    </row>
    <row r="2202" spans="1:36" x14ac:dyDescent="0.25">
      <c r="A2202" s="14" t="s">
        <v>100</v>
      </c>
      <c r="B2202" t="s">
        <v>98</v>
      </c>
      <c r="C2202" t="s">
        <v>97</v>
      </c>
      <c r="D2202" s="13">
        <v>41942</v>
      </c>
      <c r="E2202">
        <v>2</v>
      </c>
      <c r="F2202">
        <v>350</v>
      </c>
      <c r="G2202" s="2" t="s">
        <v>89</v>
      </c>
      <c r="H2202" s="2" t="s">
        <v>11</v>
      </c>
      <c r="I2202">
        <v>2</v>
      </c>
      <c r="J2202" s="2" t="s">
        <v>77</v>
      </c>
      <c r="K2202" s="2">
        <v>350</v>
      </c>
      <c r="L2202" s="2"/>
      <c r="M2202" s="2" t="str">
        <f t="shared" si="204"/>
        <v/>
      </c>
      <c r="N2202">
        <v>1500.4084321475623</v>
      </c>
      <c r="O2202" s="2">
        <f t="shared" si="205"/>
        <v>150.04084321475622</v>
      </c>
      <c r="P2202" s="2">
        <f>IF(ISNUMBER(O2202),SUMIFS(O$1:$O2202,A$1:$A2202,A2202,C$1:$C2202,C2202,G$1:$G2202,G2202,E$1:$E2202,E2202),"")</f>
        <v>150.04084321475622</v>
      </c>
      <c r="U2202" t="str">
        <f t="shared" si="206"/>
        <v/>
      </c>
      <c r="V2202">
        <v>22.202500343322754</v>
      </c>
      <c r="W2202">
        <v>25.549209594726563</v>
      </c>
      <c r="X2202">
        <v>78.587730407714844</v>
      </c>
      <c r="Y2202">
        <v>39.863147735595703</v>
      </c>
      <c r="Z2202">
        <v>89.716167449951172</v>
      </c>
      <c r="AA2202">
        <v>15.990347385406494</v>
      </c>
      <c r="AB2202">
        <v>2.5584555816650392E-2</v>
      </c>
      <c r="AC2202" s="2">
        <f t="shared" si="207"/>
        <v>2.5584555816650392E-2</v>
      </c>
      <c r="AD2202">
        <v>12.574036865234376</v>
      </c>
      <c r="AE2202">
        <v>20.630615942028982</v>
      </c>
      <c r="AH2202" s="2">
        <f t="shared" si="208"/>
        <v>3.839</v>
      </c>
      <c r="AI2202" s="2">
        <f>IF(ISNUMBER(AH2202),SUMIFS($AH$1:AH2202,$A$1:A2202,A2202,C$1:$C2202,C2202,$G$1:G2202,G2202,$E$1:E2202,E2202),"")</f>
        <v>3.839</v>
      </c>
      <c r="AJ2202">
        <f t="shared" si="209"/>
        <v>16</v>
      </c>
    </row>
    <row r="2203" spans="1:36" x14ac:dyDescent="0.25">
      <c r="A2203" s="14" t="s">
        <v>99</v>
      </c>
      <c r="B2203" t="s">
        <v>98</v>
      </c>
      <c r="C2203" t="s">
        <v>97</v>
      </c>
      <c r="D2203" s="13">
        <v>41942</v>
      </c>
      <c r="E2203">
        <v>2</v>
      </c>
      <c r="F2203">
        <v>500</v>
      </c>
      <c r="G2203" s="2" t="s">
        <v>89</v>
      </c>
      <c r="H2203" s="2" t="s">
        <v>11</v>
      </c>
      <c r="I2203">
        <v>2</v>
      </c>
      <c r="J2203" s="2" t="s">
        <v>77</v>
      </c>
      <c r="K2203" s="2">
        <v>450</v>
      </c>
      <c r="L2203" s="2"/>
      <c r="M2203" s="2" t="str">
        <f t="shared" si="204"/>
        <v/>
      </c>
      <c r="N2203">
        <v>1936.0184985846988</v>
      </c>
      <c r="O2203" s="2">
        <f t="shared" si="205"/>
        <v>193.60184985846988</v>
      </c>
      <c r="P2203" s="2">
        <f>IF(ISNUMBER(O2203),SUMIFS(O$1:$O2203,A$1:$A2203,A2203,C$1:$C2203,C2203,G$1:$G2203,G2203,E$1:$E2203,E2203),"")</f>
        <v>193.60184985846988</v>
      </c>
      <c r="U2203" t="str">
        <f t="shared" si="206"/>
        <v/>
      </c>
      <c r="V2203">
        <v>22.093094825744629</v>
      </c>
      <c r="W2203">
        <v>26.257881164550781</v>
      </c>
      <c r="X2203">
        <v>78.916057586669922</v>
      </c>
      <c r="Y2203">
        <v>39.068239212036133</v>
      </c>
      <c r="Z2203">
        <v>89.489120483398438</v>
      </c>
      <c r="AA2203">
        <v>17.431684494018555</v>
      </c>
      <c r="AB2203">
        <v>2.7890695190429686E-2</v>
      </c>
      <c r="AC2203" s="2">
        <f t="shared" si="207"/>
        <v>2.7890695190429686E-2</v>
      </c>
      <c r="AD2203">
        <v>12.626569213867187</v>
      </c>
      <c r="AE2203">
        <v>20.418945102260494</v>
      </c>
      <c r="AH2203" s="2">
        <f t="shared" si="208"/>
        <v>5.4</v>
      </c>
      <c r="AI2203" s="2">
        <f>IF(ISNUMBER(AH2203),SUMIFS($AH$1:AH2203,$A$1:A2203,A2203,C$1:$C2203,C2203,$G$1:G2203,G2203,$E$1:E2203,E2203),"")</f>
        <v>5.4</v>
      </c>
      <c r="AJ2203">
        <f t="shared" si="209"/>
        <v>16</v>
      </c>
    </row>
    <row r="2204" spans="1:36" x14ac:dyDescent="0.25">
      <c r="A2204" s="14" t="s">
        <v>104</v>
      </c>
      <c r="B2204" t="s">
        <v>98</v>
      </c>
      <c r="C2204" t="s">
        <v>97</v>
      </c>
      <c r="D2204" s="13">
        <v>41942</v>
      </c>
      <c r="E2204">
        <v>3</v>
      </c>
      <c r="F2204">
        <v>0</v>
      </c>
      <c r="G2204" s="2" t="s">
        <v>89</v>
      </c>
      <c r="H2204" s="2" t="s">
        <v>11</v>
      </c>
      <c r="I2204">
        <v>2</v>
      </c>
      <c r="J2204" s="2" t="s">
        <v>77</v>
      </c>
      <c r="K2204" s="2">
        <v>0</v>
      </c>
      <c r="L2204" s="2"/>
      <c r="M2204" s="2" t="str">
        <f t="shared" si="204"/>
        <v/>
      </c>
      <c r="N2204">
        <v>621.25933606312503</v>
      </c>
      <c r="O2204" s="2">
        <f t="shared" si="205"/>
        <v>62.125933606312501</v>
      </c>
      <c r="P2204" s="2">
        <f>IF(ISNUMBER(O2204),SUMIFS(O$1:$O2204,A$1:$A2204,A2204,C$1:$C2204,C2204,G$1:$G2204,G2204,E$1:$E2204,E2204),"")</f>
        <v>62.125933606312501</v>
      </c>
      <c r="U2204" t="str">
        <f t="shared" si="206"/>
        <v/>
      </c>
      <c r="V2204">
        <v>22.740016937255859</v>
      </c>
      <c r="W2204">
        <v>21.417243957519531</v>
      </c>
      <c r="X2204">
        <v>71.099361419677734</v>
      </c>
      <c r="Y2204">
        <v>40.369142532348633</v>
      </c>
      <c r="Z2204">
        <v>85.523212432861328</v>
      </c>
      <c r="AA2204">
        <v>14.046615600585938</v>
      </c>
      <c r="AB2204">
        <v>2.2474584960937502E-2</v>
      </c>
      <c r="AC2204" s="2">
        <f t="shared" si="207"/>
        <v>2.2474584960937502E-2</v>
      </c>
      <c r="AD2204">
        <v>11.375897827148437</v>
      </c>
      <c r="AE2204">
        <v>28.474386236226561</v>
      </c>
      <c r="AH2204" s="2">
        <f t="shared" si="208"/>
        <v>1.3959999999999999</v>
      </c>
      <c r="AI2204" s="2">
        <f>IF(ISNUMBER(AH2204),SUMIFS($AH$1:AH2204,$A$1:A2204,A2204,C$1:$C2204,C2204,$G$1:G2204,G2204,$E$1:E2204,E2204),"")</f>
        <v>1.3959999999999999</v>
      </c>
      <c r="AJ2204">
        <f t="shared" si="209"/>
        <v>16</v>
      </c>
    </row>
    <row r="2205" spans="1:36" x14ac:dyDescent="0.25">
      <c r="A2205" s="14" t="s">
        <v>103</v>
      </c>
      <c r="B2205" t="s">
        <v>98</v>
      </c>
      <c r="C2205" t="s">
        <v>97</v>
      </c>
      <c r="D2205" s="13">
        <v>41942</v>
      </c>
      <c r="E2205">
        <v>3</v>
      </c>
      <c r="F2205">
        <v>50</v>
      </c>
      <c r="G2205" s="2" t="s">
        <v>89</v>
      </c>
      <c r="H2205" s="2" t="s">
        <v>11</v>
      </c>
      <c r="I2205">
        <v>2</v>
      </c>
      <c r="J2205" s="2" t="s">
        <v>77</v>
      </c>
      <c r="K2205" s="2">
        <v>45</v>
      </c>
      <c r="L2205" s="2"/>
      <c r="M2205" s="2" t="str">
        <f t="shared" si="204"/>
        <v/>
      </c>
      <c r="N2205">
        <v>688.86710672524293</v>
      </c>
      <c r="O2205" s="2">
        <f t="shared" si="205"/>
        <v>68.886710672524288</v>
      </c>
      <c r="P2205" s="2">
        <f>IF(ISNUMBER(O2205),SUMIFS(O$1:$O2205,A$1:$A2205,A2205,C$1:$C2205,C2205,G$1:$G2205,G2205,E$1:$E2205,E2205),"")</f>
        <v>68.886710672524288</v>
      </c>
      <c r="U2205" t="str">
        <f t="shared" si="206"/>
        <v/>
      </c>
      <c r="V2205">
        <v>22.259346008300781</v>
      </c>
      <c r="W2205">
        <v>25.345346450805664</v>
      </c>
      <c r="X2205">
        <v>76.199386596679688</v>
      </c>
      <c r="Y2205">
        <v>40.261171340942383</v>
      </c>
      <c r="Z2205">
        <v>89.270244598388672</v>
      </c>
      <c r="AA2205">
        <v>13.839636325836182</v>
      </c>
      <c r="AB2205">
        <v>2.2143418121337893E-2</v>
      </c>
      <c r="AC2205" s="2">
        <f t="shared" si="207"/>
        <v>2.2143418121337893E-2</v>
      </c>
      <c r="AD2205">
        <v>12.19190185546875</v>
      </c>
      <c r="AE2205">
        <v>28.059457579972179</v>
      </c>
      <c r="AH2205" s="2">
        <f t="shared" si="208"/>
        <v>1.5249999999999999</v>
      </c>
      <c r="AI2205" s="2">
        <f>IF(ISNUMBER(AH2205),SUMIFS($AH$1:AH2205,$A$1:A2205,A2205,C$1:$C2205,C2205,$G$1:G2205,G2205,$E$1:E2205,E2205),"")</f>
        <v>1.5249999999999999</v>
      </c>
      <c r="AJ2205">
        <f t="shared" si="209"/>
        <v>16</v>
      </c>
    </row>
    <row r="2206" spans="1:36" x14ac:dyDescent="0.25">
      <c r="A2206" s="14" t="s">
        <v>102</v>
      </c>
      <c r="B2206" t="s">
        <v>98</v>
      </c>
      <c r="C2206" t="s">
        <v>97</v>
      </c>
      <c r="D2206" s="13">
        <v>41942</v>
      </c>
      <c r="E2206">
        <v>3</v>
      </c>
      <c r="F2206">
        <v>100</v>
      </c>
      <c r="G2206" s="2" t="s">
        <v>89</v>
      </c>
      <c r="H2206" s="2" t="s">
        <v>11</v>
      </c>
      <c r="I2206">
        <v>2</v>
      </c>
      <c r="J2206" s="2" t="s">
        <v>77</v>
      </c>
      <c r="K2206" s="2">
        <v>90</v>
      </c>
      <c r="L2206" s="2"/>
      <c r="M2206" s="2" t="str">
        <f t="shared" si="204"/>
        <v/>
      </c>
      <c r="N2206">
        <v>932.95160190865693</v>
      </c>
      <c r="O2206" s="2">
        <f t="shared" si="205"/>
        <v>93.295160190865687</v>
      </c>
      <c r="P2206" s="2">
        <f>IF(ISNUMBER(O2206),SUMIFS(O$1:$O2206,A$1:$A2206,A2206,C$1:$C2206,C2206,G$1:$G2206,G2206,E$1:$E2206,E2206),"")</f>
        <v>93.295160190865687</v>
      </c>
      <c r="U2206" t="str">
        <f t="shared" si="206"/>
        <v/>
      </c>
      <c r="V2206">
        <v>20.81117057800293</v>
      </c>
      <c r="W2206">
        <v>29.777804374694824</v>
      </c>
      <c r="X2206">
        <v>78.794075012207031</v>
      </c>
      <c r="Y2206">
        <v>37.934799194335938</v>
      </c>
      <c r="Z2206">
        <v>89.109756469726563</v>
      </c>
      <c r="AA2206">
        <v>13.99849796295166</v>
      </c>
      <c r="AB2206">
        <v>2.2397596740722659E-2</v>
      </c>
      <c r="AC2206" s="2">
        <f t="shared" si="207"/>
        <v>2.2397596740722659E-2</v>
      </c>
      <c r="AD2206">
        <v>12.607052001953125</v>
      </c>
      <c r="AE2206">
        <v>28.257668711656436</v>
      </c>
      <c r="AH2206" s="2">
        <f t="shared" si="208"/>
        <v>2.09</v>
      </c>
      <c r="AI2206" s="2">
        <f>IF(ISNUMBER(AH2206),SUMIFS($AH$1:AH2206,$A$1:A2206,A2206,C$1:$C2206,C2206,$G$1:G2206,G2206,$E$1:E2206,E2206),"")</f>
        <v>2.09</v>
      </c>
      <c r="AJ2206">
        <f t="shared" si="209"/>
        <v>16</v>
      </c>
    </row>
    <row r="2207" spans="1:36" x14ac:dyDescent="0.25">
      <c r="A2207" s="14" t="s">
        <v>101</v>
      </c>
      <c r="B2207" t="s">
        <v>98</v>
      </c>
      <c r="C2207" t="s">
        <v>97</v>
      </c>
      <c r="D2207" s="13">
        <v>41942</v>
      </c>
      <c r="E2207">
        <v>3</v>
      </c>
      <c r="F2207">
        <v>200</v>
      </c>
      <c r="G2207" s="2" t="s">
        <v>89</v>
      </c>
      <c r="H2207" s="2" t="s">
        <v>11</v>
      </c>
      <c r="I2207">
        <v>2</v>
      </c>
      <c r="J2207" s="2" t="s">
        <v>77</v>
      </c>
      <c r="K2207" s="2">
        <v>180</v>
      </c>
      <c r="L2207" s="2"/>
      <c r="M2207" s="2" t="str">
        <f t="shared" si="204"/>
        <v/>
      </c>
      <c r="N2207">
        <v>1635.3771783132747</v>
      </c>
      <c r="O2207" s="2">
        <f t="shared" si="205"/>
        <v>163.53771783132748</v>
      </c>
      <c r="P2207" s="2">
        <f>IF(ISNUMBER(O2207),SUMIFS(O$1:$O2207,A$1:$A2207,A2207,C$1:$C2207,C2207,G$1:$G2207,G2207,E$1:$E2207,E2207),"")</f>
        <v>163.53771783132748</v>
      </c>
      <c r="U2207" t="str">
        <f t="shared" si="206"/>
        <v/>
      </c>
      <c r="V2207">
        <v>21.026836395263672</v>
      </c>
      <c r="W2207">
        <v>30.128823280334473</v>
      </c>
      <c r="X2207">
        <v>80.387069702148438</v>
      </c>
      <c r="Y2207">
        <v>37.584827423095703</v>
      </c>
      <c r="Z2207">
        <v>89.709400177001953</v>
      </c>
      <c r="AA2207">
        <v>13.966878890991211</v>
      </c>
      <c r="AB2207">
        <v>2.2347006225585938E-2</v>
      </c>
      <c r="AC2207" s="2">
        <f t="shared" si="207"/>
        <v>2.2347006225585938E-2</v>
      </c>
      <c r="AD2207">
        <v>12.86193115234375</v>
      </c>
      <c r="AE2207">
        <v>26.462867012089809</v>
      </c>
      <c r="AH2207" s="2">
        <f t="shared" si="208"/>
        <v>3.6549999999999998</v>
      </c>
      <c r="AI2207" s="2">
        <f>IF(ISNUMBER(AH2207),SUMIFS($AH$1:AH2207,$A$1:A2207,A2207,C$1:$C2207,C2207,$G$1:G2207,G2207,$E$1:E2207,E2207),"")</f>
        <v>3.6549999999999998</v>
      </c>
      <c r="AJ2207">
        <f t="shared" si="209"/>
        <v>16</v>
      </c>
    </row>
    <row r="2208" spans="1:36" x14ac:dyDescent="0.25">
      <c r="A2208" s="14" t="s">
        <v>100</v>
      </c>
      <c r="B2208" t="s">
        <v>98</v>
      </c>
      <c r="C2208" t="s">
        <v>97</v>
      </c>
      <c r="D2208" s="13">
        <v>41942</v>
      </c>
      <c r="E2208">
        <v>3</v>
      </c>
      <c r="F2208">
        <v>350</v>
      </c>
      <c r="G2208" s="2" t="s">
        <v>89</v>
      </c>
      <c r="H2208" s="2" t="s">
        <v>11</v>
      </c>
      <c r="I2208">
        <v>2</v>
      </c>
      <c r="J2208" s="2" t="s">
        <v>77</v>
      </c>
      <c r="K2208" s="2">
        <v>350</v>
      </c>
      <c r="L2208" s="2"/>
      <c r="M2208" s="2" t="str">
        <f t="shared" si="204"/>
        <v/>
      </c>
      <c r="N2208">
        <v>2215.99521817095</v>
      </c>
      <c r="O2208" s="2">
        <f t="shared" si="205"/>
        <v>221.599521817095</v>
      </c>
      <c r="P2208" s="2">
        <f>IF(ISNUMBER(O2208),SUMIFS(O$1:$O2208,A$1:$A2208,A2208,C$1:$C2208,C2208,G$1:$G2208,G2208,E$1:$E2208,E2208),"")</f>
        <v>221.599521817095</v>
      </c>
      <c r="U2208" t="str">
        <f t="shared" si="206"/>
        <v/>
      </c>
      <c r="V2208">
        <v>21.941403388977051</v>
      </c>
      <c r="W2208">
        <v>26.135383605957031</v>
      </c>
      <c r="X2208">
        <v>78.422500610351563</v>
      </c>
      <c r="Y2208">
        <v>38.858125686645508</v>
      </c>
      <c r="Z2208">
        <v>88.996391296386719</v>
      </c>
      <c r="AA2208">
        <v>15.375358104705811</v>
      </c>
      <c r="AB2208">
        <v>2.4600572967529297E-2</v>
      </c>
      <c r="AC2208" s="2">
        <f t="shared" si="207"/>
        <v>2.4600572967529297E-2</v>
      </c>
      <c r="AD2208">
        <v>12.54760009765625</v>
      </c>
      <c r="AE2208">
        <v>22.565899581589953</v>
      </c>
      <c r="AH2208" s="2">
        <f t="shared" si="208"/>
        <v>5.4509999999999996</v>
      </c>
      <c r="AI2208" s="2">
        <f>IF(ISNUMBER(AH2208),SUMIFS($AH$1:AH2208,$A$1:A2208,A2208,C$1:$C2208,C2208,$G$1:G2208,G2208,$E$1:E2208,E2208),"")</f>
        <v>5.4509999999999996</v>
      </c>
      <c r="AJ2208">
        <f t="shared" si="209"/>
        <v>16</v>
      </c>
    </row>
    <row r="2209" spans="1:36" x14ac:dyDescent="0.25">
      <c r="A2209" s="14" t="s">
        <v>99</v>
      </c>
      <c r="B2209" t="s">
        <v>98</v>
      </c>
      <c r="C2209" t="s">
        <v>97</v>
      </c>
      <c r="D2209" s="13">
        <v>41942</v>
      </c>
      <c r="E2209">
        <v>3</v>
      </c>
      <c r="F2209">
        <v>500</v>
      </c>
      <c r="G2209" s="2" t="s">
        <v>89</v>
      </c>
      <c r="H2209" s="2" t="s">
        <v>11</v>
      </c>
      <c r="I2209">
        <v>2</v>
      </c>
      <c r="J2209" s="2" t="s">
        <v>77</v>
      </c>
      <c r="K2209" s="2">
        <v>450</v>
      </c>
      <c r="L2209" s="2"/>
      <c r="M2209" s="2" t="str">
        <f t="shared" si="204"/>
        <v/>
      </c>
      <c r="N2209">
        <v>2746.1838172848152</v>
      </c>
      <c r="O2209" s="2">
        <f t="shared" si="205"/>
        <v>274.61838172848149</v>
      </c>
      <c r="P2209" s="2">
        <f>IF(ISNUMBER(O2209),SUMIFS(O$1:$O2209,A$1:$A2209,A2209,C$1:$C2209,C2209,G$1:$G2209,G2209,E$1:$E2209,E2209),"")</f>
        <v>274.61838172848149</v>
      </c>
      <c r="U2209" t="str">
        <f t="shared" si="206"/>
        <v/>
      </c>
      <c r="V2209">
        <v>21.227045059204102</v>
      </c>
      <c r="W2209">
        <v>28.369718551635742</v>
      </c>
      <c r="X2209">
        <v>78.337680816650391</v>
      </c>
      <c r="Y2209">
        <v>39.020645141601563</v>
      </c>
      <c r="Z2209">
        <v>91.415874481201172</v>
      </c>
      <c r="AA2209">
        <v>12.516727447509766</v>
      </c>
      <c r="AB2209">
        <v>2.0026763916015624E-2</v>
      </c>
      <c r="AC2209" s="2">
        <f t="shared" si="207"/>
        <v>2.0026763916015624E-2</v>
      </c>
      <c r="AD2209">
        <v>12.534028930664062</v>
      </c>
      <c r="AE2209">
        <v>24.762821634867844</v>
      </c>
      <c r="AH2209" s="2">
        <f t="shared" si="208"/>
        <v>5.5</v>
      </c>
      <c r="AI2209" s="2">
        <f>IF(ISNUMBER(AH2209),SUMIFS($AH$1:AH2209,$A$1:A2209,A2209,C$1:$C2209,C2209,$G$1:G2209,G2209,$E$1:E2209,E2209),"")</f>
        <v>5.5</v>
      </c>
      <c r="AJ2209">
        <f t="shared" si="209"/>
        <v>16</v>
      </c>
    </row>
    <row r="2210" spans="1:36" x14ac:dyDescent="0.25">
      <c r="A2210" s="14" t="s">
        <v>104</v>
      </c>
      <c r="B2210" t="s">
        <v>98</v>
      </c>
      <c r="C2210" t="s">
        <v>97</v>
      </c>
      <c r="D2210" s="13">
        <v>41942</v>
      </c>
      <c r="E2210">
        <v>4</v>
      </c>
      <c r="F2210">
        <v>0</v>
      </c>
      <c r="G2210" s="2" t="s">
        <v>89</v>
      </c>
      <c r="H2210" s="2" t="s">
        <v>11</v>
      </c>
      <c r="I2210">
        <v>2</v>
      </c>
      <c r="J2210" s="2" t="s">
        <v>77</v>
      </c>
      <c r="K2210" s="2">
        <v>0</v>
      </c>
      <c r="L2210" s="2"/>
      <c r="M2210" s="2" t="str">
        <f t="shared" si="204"/>
        <v/>
      </c>
      <c r="N2210">
        <v>518.43174271969269</v>
      </c>
      <c r="O2210" s="2">
        <f t="shared" si="205"/>
        <v>51.843174271969268</v>
      </c>
      <c r="P2210" s="2">
        <f>IF(ISNUMBER(O2210),SUMIFS(O$1:$O2210,A$1:$A2210,A2210,C$1:$C2210,C2210,G$1:$G2210,G2210,E$1:$E2210,E2210),"")</f>
        <v>51.843174271969268</v>
      </c>
      <c r="U2210" t="str">
        <f t="shared" si="206"/>
        <v/>
      </c>
      <c r="V2210">
        <v>22.828879356384277</v>
      </c>
      <c r="W2210">
        <v>25.884003639221191</v>
      </c>
      <c r="X2210">
        <v>73.405071258544922</v>
      </c>
      <c r="Y2210">
        <v>42.399791717529297</v>
      </c>
      <c r="Z2210">
        <v>87.95318603515625</v>
      </c>
      <c r="AA2210">
        <v>13.086309432983398</v>
      </c>
      <c r="AB2210">
        <v>2.0938095092773435E-2</v>
      </c>
      <c r="AC2210" s="2">
        <f t="shared" si="207"/>
        <v>2.0938095092773435E-2</v>
      </c>
      <c r="AD2210">
        <v>11.744811401367187</v>
      </c>
      <c r="AE2210">
        <v>26.625978090766829</v>
      </c>
      <c r="AH2210" s="2">
        <f t="shared" si="208"/>
        <v>1.085</v>
      </c>
      <c r="AI2210" s="2">
        <f>IF(ISNUMBER(AH2210),SUMIFS($AH$1:AH2210,$A$1:A2210,A2210,C$1:$C2210,C2210,$G$1:G2210,G2210,$E$1:E2210,E2210),"")</f>
        <v>1.085</v>
      </c>
      <c r="AJ2210">
        <f t="shared" si="209"/>
        <v>16</v>
      </c>
    </row>
    <row r="2211" spans="1:36" x14ac:dyDescent="0.25">
      <c r="A2211" s="14" t="s">
        <v>103</v>
      </c>
      <c r="B2211" t="s">
        <v>98</v>
      </c>
      <c r="C2211" t="s">
        <v>97</v>
      </c>
      <c r="D2211" s="13">
        <v>41942</v>
      </c>
      <c r="E2211">
        <v>4</v>
      </c>
      <c r="F2211">
        <v>50</v>
      </c>
      <c r="G2211" s="2" t="s">
        <v>89</v>
      </c>
      <c r="H2211" s="2" t="s">
        <v>11</v>
      </c>
      <c r="I2211">
        <v>2</v>
      </c>
      <c r="J2211" s="2" t="s">
        <v>77</v>
      </c>
      <c r="K2211" s="2">
        <v>45</v>
      </c>
      <c r="L2211" s="2"/>
      <c r="M2211" s="2" t="str">
        <f t="shared" si="204"/>
        <v/>
      </c>
      <c r="N2211">
        <v>440.93107246690863</v>
      </c>
      <c r="O2211" s="2">
        <f t="shared" si="205"/>
        <v>44.093107246690863</v>
      </c>
      <c r="P2211" s="2">
        <f>IF(ISNUMBER(O2211),SUMIFS(O$1:$O2211,A$1:$A2211,A2211,C$1:$C2211,C2211,G$1:$G2211,G2211,E$1:$E2211,E2211),"")</f>
        <v>44.093107246690863</v>
      </c>
      <c r="U2211" t="str">
        <f t="shared" si="206"/>
        <v/>
      </c>
      <c r="V2211">
        <v>20.275937080383301</v>
      </c>
      <c r="W2211">
        <v>32.129838943481445</v>
      </c>
      <c r="X2211">
        <v>78.449928283691406</v>
      </c>
      <c r="Y2211">
        <v>37.516162872314453</v>
      </c>
      <c r="Z2211">
        <v>89.293140411376953</v>
      </c>
      <c r="AA2211">
        <v>12.108355522155762</v>
      </c>
      <c r="AB2211">
        <v>1.9373368835449219E-2</v>
      </c>
      <c r="AC2211" s="2">
        <f t="shared" si="207"/>
        <v>1.9373368835449219E-2</v>
      </c>
      <c r="AD2211">
        <v>12.551988525390625</v>
      </c>
      <c r="AE2211">
        <v>30.638225255972696</v>
      </c>
      <c r="AH2211" s="2">
        <f t="shared" si="208"/>
        <v>0.85399999999999998</v>
      </c>
      <c r="AI2211" s="2">
        <f>IF(ISNUMBER(AH2211),SUMIFS($AH$1:AH2211,$A$1:A2211,A2211,C$1:$C2211,C2211,$G$1:G2211,G2211,$E$1:E2211,E2211),"")</f>
        <v>0.85399999999999998</v>
      </c>
      <c r="AJ2211">
        <f t="shared" si="209"/>
        <v>16</v>
      </c>
    </row>
    <row r="2212" spans="1:36" x14ac:dyDescent="0.25">
      <c r="A2212" s="14" t="s">
        <v>102</v>
      </c>
      <c r="B2212" t="s">
        <v>98</v>
      </c>
      <c r="C2212" t="s">
        <v>97</v>
      </c>
      <c r="D2212" s="13">
        <v>41942</v>
      </c>
      <c r="E2212">
        <v>4</v>
      </c>
      <c r="F2212">
        <v>100</v>
      </c>
      <c r="G2212" s="2" t="s">
        <v>89</v>
      </c>
      <c r="H2212" s="2" t="s">
        <v>11</v>
      </c>
      <c r="I2212">
        <v>2</v>
      </c>
      <c r="J2212" s="2" t="s">
        <v>77</v>
      </c>
      <c r="K2212" s="2">
        <v>90</v>
      </c>
      <c r="L2212" s="2"/>
      <c r="M2212" s="2" t="str">
        <f t="shared" si="204"/>
        <v/>
      </c>
      <c r="N2212">
        <v>664.96364708194142</v>
      </c>
      <c r="O2212" s="2">
        <f t="shared" si="205"/>
        <v>66.496364708194136</v>
      </c>
      <c r="P2212" s="2">
        <f>IF(ISNUMBER(O2212),SUMIFS(O$1:$O2212,A$1:$A2212,A2212,C$1:$C2212,C2212,G$1:$G2212,G2212,E$1:$E2212,E2212),"")</f>
        <v>66.496364708194136</v>
      </c>
      <c r="U2212" t="str">
        <f t="shared" si="206"/>
        <v/>
      </c>
      <c r="V2212">
        <v>20.064785003662109</v>
      </c>
      <c r="W2212">
        <v>32.14813232421875</v>
      </c>
      <c r="X2212">
        <v>79.544071197509766</v>
      </c>
      <c r="Y2212">
        <v>36.776124954223633</v>
      </c>
      <c r="Z2212">
        <v>89.083614349365234</v>
      </c>
      <c r="AA2212">
        <v>13.132890701293945</v>
      </c>
      <c r="AB2212">
        <v>2.1012625122070312E-2</v>
      </c>
      <c r="AC2212" s="2">
        <f t="shared" si="207"/>
        <v>2.1012625122070312E-2</v>
      </c>
      <c r="AD2212">
        <v>12.727051391601563</v>
      </c>
      <c r="AE2212">
        <v>29.092159559834936</v>
      </c>
      <c r="AH2212" s="2">
        <f t="shared" si="208"/>
        <v>1.397</v>
      </c>
      <c r="AI2212" s="2">
        <f>IF(ISNUMBER(AH2212),SUMIFS($AH$1:AH2212,$A$1:A2212,A2212,C$1:$C2212,C2212,$G$1:G2212,G2212,$E$1:E2212,E2212),"")</f>
        <v>1.397</v>
      </c>
      <c r="AJ2212">
        <f t="shared" si="209"/>
        <v>16</v>
      </c>
    </row>
    <row r="2213" spans="1:36" x14ac:dyDescent="0.25">
      <c r="A2213" s="14" t="s">
        <v>101</v>
      </c>
      <c r="B2213" t="s">
        <v>98</v>
      </c>
      <c r="C2213" t="s">
        <v>97</v>
      </c>
      <c r="D2213" s="13">
        <v>41942</v>
      </c>
      <c r="E2213">
        <v>4</v>
      </c>
      <c r="F2213">
        <v>200</v>
      </c>
      <c r="G2213" s="2" t="s">
        <v>89</v>
      </c>
      <c r="H2213" s="2" t="s">
        <v>11</v>
      </c>
      <c r="I2213">
        <v>2</v>
      </c>
      <c r="J2213" s="2" t="s">
        <v>77</v>
      </c>
      <c r="K2213" s="2">
        <v>180</v>
      </c>
      <c r="L2213" s="2"/>
      <c r="M2213" s="2" t="str">
        <f t="shared" si="204"/>
        <v/>
      </c>
      <c r="N2213">
        <v>1080.340923346756</v>
      </c>
      <c r="O2213" s="2">
        <f t="shared" si="205"/>
        <v>108.03409233467559</v>
      </c>
      <c r="P2213" s="2">
        <f>IF(ISNUMBER(O2213),SUMIFS(O$1:$O2213,A$1:$A2213,A2213,C$1:$C2213,C2213,G$1:$G2213,G2213,E$1:$E2213,E2213),"")</f>
        <v>108.03409233467559</v>
      </c>
      <c r="U2213" t="str">
        <f t="shared" si="206"/>
        <v/>
      </c>
      <c r="V2213">
        <v>21.430370330810547</v>
      </c>
      <c r="W2213">
        <v>29.814416885375977</v>
      </c>
      <c r="X2213">
        <v>78.95684814453125</v>
      </c>
      <c r="Y2213">
        <v>39.032930374145508</v>
      </c>
      <c r="Z2213">
        <v>89.368457794189453</v>
      </c>
      <c r="AA2213">
        <v>13.327618598937988</v>
      </c>
      <c r="AB2213">
        <v>2.132418975830078E-2</v>
      </c>
      <c r="AC2213" s="2">
        <f t="shared" si="207"/>
        <v>2.132418975830078E-2</v>
      </c>
      <c r="AD2213">
        <v>12.633095703125001</v>
      </c>
      <c r="AE2213">
        <v>20.92053632300583</v>
      </c>
      <c r="AH2213" s="2">
        <f t="shared" si="208"/>
        <v>2.3039999999999998</v>
      </c>
      <c r="AI2213" s="2">
        <f>IF(ISNUMBER(AH2213),SUMIFS($AH$1:AH2213,$A$1:A2213,A2213,C$1:$C2213,C2213,$G$1:G2213,G2213,$E$1:E2213,E2213),"")</f>
        <v>2.3039999999999998</v>
      </c>
      <c r="AJ2213">
        <f t="shared" si="209"/>
        <v>16</v>
      </c>
    </row>
    <row r="2214" spans="1:36" x14ac:dyDescent="0.25">
      <c r="A2214" s="14" t="s">
        <v>100</v>
      </c>
      <c r="B2214" t="s">
        <v>98</v>
      </c>
      <c r="C2214" t="s">
        <v>97</v>
      </c>
      <c r="D2214" s="13">
        <v>41942</v>
      </c>
      <c r="E2214">
        <v>4</v>
      </c>
      <c r="F2214">
        <v>350</v>
      </c>
      <c r="G2214" s="2" t="s">
        <v>89</v>
      </c>
      <c r="H2214" s="2" t="s">
        <v>11</v>
      </c>
      <c r="I2214">
        <v>2</v>
      </c>
      <c r="J2214" s="2" t="s">
        <v>77</v>
      </c>
      <c r="K2214" s="2">
        <v>350</v>
      </c>
      <c r="L2214" s="2"/>
      <c r="M2214" s="2" t="str">
        <f t="shared" si="204"/>
        <v/>
      </c>
      <c r="N2214">
        <v>1443.6869575937758</v>
      </c>
      <c r="O2214" s="2">
        <f t="shared" si="205"/>
        <v>144.36869575937757</v>
      </c>
      <c r="P2214" s="2">
        <f>IF(ISNUMBER(O2214),SUMIFS(O$1:$O2214,A$1:$A2214,A2214,C$1:$C2214,C2214,G$1:$G2214,G2214,E$1:$E2214,E2214),"")</f>
        <v>144.36869575937757</v>
      </c>
      <c r="U2214" t="str">
        <f t="shared" si="206"/>
        <v/>
      </c>
      <c r="V2214">
        <v>21.860054969787598</v>
      </c>
      <c r="W2214">
        <v>28.119298934936523</v>
      </c>
      <c r="X2214">
        <v>79.828067779541016</v>
      </c>
      <c r="Y2214">
        <v>39.560546875</v>
      </c>
      <c r="Z2214">
        <v>90.093368530273438</v>
      </c>
      <c r="AA2214">
        <v>14.107202053070068</v>
      </c>
      <c r="AB2214">
        <v>2.2571523284912107E-2</v>
      </c>
      <c r="AC2214" s="2">
        <f t="shared" si="207"/>
        <v>2.2571523284912107E-2</v>
      </c>
      <c r="AD2214">
        <v>12.772490844726562</v>
      </c>
      <c r="AE2214">
        <v>22.614716582560732</v>
      </c>
      <c r="AH2214" s="2">
        <f t="shared" si="208"/>
        <v>3.2589999999999999</v>
      </c>
      <c r="AI2214" s="2">
        <f>IF(ISNUMBER(AH2214),SUMIFS($AH$1:AH2214,$A$1:A2214,A2214,C$1:$C2214,C2214,$G$1:G2214,G2214,$E$1:E2214,E2214),"")</f>
        <v>3.2589999999999999</v>
      </c>
      <c r="AJ2214">
        <f t="shared" si="209"/>
        <v>16</v>
      </c>
    </row>
    <row r="2215" spans="1:36" x14ac:dyDescent="0.25">
      <c r="A2215" s="14" t="s">
        <v>99</v>
      </c>
      <c r="B2215" t="s">
        <v>98</v>
      </c>
      <c r="C2215" t="s">
        <v>97</v>
      </c>
      <c r="D2215" s="13">
        <v>41942</v>
      </c>
      <c r="E2215">
        <v>4</v>
      </c>
      <c r="F2215">
        <v>500</v>
      </c>
      <c r="G2215" s="2" t="s">
        <v>89</v>
      </c>
      <c r="H2215" s="2" t="s">
        <v>11</v>
      </c>
      <c r="I2215">
        <v>2</v>
      </c>
      <c r="J2215" s="2" t="s">
        <v>77</v>
      </c>
      <c r="K2215" s="2">
        <v>450</v>
      </c>
      <c r="L2215" s="2"/>
      <c r="M2215" s="2" t="str">
        <f t="shared" si="204"/>
        <v/>
      </c>
      <c r="N2215">
        <v>1825.5108171378201</v>
      </c>
      <c r="O2215" s="2">
        <f t="shared" si="205"/>
        <v>182.55108171378203</v>
      </c>
      <c r="P2215" s="2">
        <f>IF(ISNUMBER(O2215),SUMIFS(O$1:$O2215,A$1:$A2215,A2215,C$1:$C2215,C2215,G$1:$G2215,G2215,E$1:$E2215,E2215),"")</f>
        <v>182.55108171378203</v>
      </c>
      <c r="U2215" t="str">
        <f t="shared" si="206"/>
        <v/>
      </c>
      <c r="V2215">
        <v>20.371990203857422</v>
      </c>
      <c r="W2215">
        <v>28.056356430053711</v>
      </c>
      <c r="X2215">
        <v>78.884796142578125</v>
      </c>
      <c r="Y2215">
        <v>38.061174392700195</v>
      </c>
      <c r="Z2215">
        <v>88.583782196044922</v>
      </c>
      <c r="AA2215">
        <v>17.315086364746094</v>
      </c>
      <c r="AB2215">
        <v>2.7704138183593751E-2</v>
      </c>
      <c r="AC2215" s="2">
        <f t="shared" si="207"/>
        <v>2.7704138183593751E-2</v>
      </c>
      <c r="AD2215">
        <v>12.621567382812501</v>
      </c>
      <c r="AE2215">
        <v>24.504371053909662</v>
      </c>
      <c r="AH2215" s="2">
        <f t="shared" si="208"/>
        <v>5.0570000000000004</v>
      </c>
      <c r="AI2215" s="2">
        <f>IF(ISNUMBER(AH2215),SUMIFS($AH$1:AH2215,$A$1:A2215,A2215,C$1:$C2215,C2215,$G$1:G2215,G2215,$E$1:E2215,E2215),"")</f>
        <v>5.0570000000000004</v>
      </c>
      <c r="AJ2215">
        <f t="shared" si="209"/>
        <v>16</v>
      </c>
    </row>
    <row r="2216" spans="1:36" x14ac:dyDescent="0.25">
      <c r="A2216" s="14" t="s">
        <v>104</v>
      </c>
      <c r="B2216" t="s">
        <v>98</v>
      </c>
      <c r="C2216" t="s">
        <v>97</v>
      </c>
      <c r="D2216" s="13">
        <v>41968</v>
      </c>
      <c r="E2216">
        <v>1</v>
      </c>
      <c r="F2216">
        <v>0</v>
      </c>
      <c r="G2216" s="2" t="s">
        <v>89</v>
      </c>
      <c r="H2216" s="2" t="s">
        <v>11</v>
      </c>
      <c r="I2216">
        <v>3</v>
      </c>
      <c r="J2216" s="2" t="s">
        <v>77</v>
      </c>
      <c r="K2216" s="2">
        <v>0</v>
      </c>
      <c r="L2216" s="2"/>
      <c r="M2216" s="2" t="str">
        <f t="shared" si="204"/>
        <v/>
      </c>
      <c r="N2216">
        <v>733.05985620396098</v>
      </c>
      <c r="O2216" s="2">
        <f t="shared" si="205"/>
        <v>73.3059856203961</v>
      </c>
      <c r="P2216" s="2">
        <f>IF(ISNUMBER(O2216),SUMIFS(O$1:$O2216,A$1:$A2216,A2216,C$1:$C2216,C2216,G$1:$G2216,G2216,E$1:$E2216,E2216),"")</f>
        <v>133.74374661955252</v>
      </c>
      <c r="U2216" t="str">
        <f t="shared" si="206"/>
        <v/>
      </c>
      <c r="V2216">
        <v>22.997167587280273</v>
      </c>
      <c r="W2216">
        <v>27.289039611816406</v>
      </c>
      <c r="X2216">
        <v>69.175025939941406</v>
      </c>
      <c r="Y2216">
        <v>41.894048690795898</v>
      </c>
      <c r="Z2216">
        <v>86.066005706787109</v>
      </c>
      <c r="AA2216">
        <v>11.409860134124756</v>
      </c>
      <c r="AB2216">
        <v>1.8255776214599607E-2</v>
      </c>
      <c r="AC2216" s="2">
        <f t="shared" si="207"/>
        <v>1.8255776214599607E-2</v>
      </c>
      <c r="AD2216">
        <v>11.068004150390625</v>
      </c>
      <c r="AE2216">
        <v>26.681222707423579</v>
      </c>
      <c r="AH2216" s="2">
        <f t="shared" si="208"/>
        <v>1.3380000000000001</v>
      </c>
      <c r="AI2216" s="2">
        <f>IF(ISNUMBER(AH2216),SUMIFS($AH$1:AH2216,$A$1:A2216,A2216,C$1:$C2216,C2216,$G$1:G2216,G2216,$E$1:E2216,E2216),"")</f>
        <v>2.6669999999999998</v>
      </c>
      <c r="AJ2216">
        <f t="shared" si="209"/>
        <v>16</v>
      </c>
    </row>
    <row r="2217" spans="1:36" x14ac:dyDescent="0.25">
      <c r="A2217" s="14" t="s">
        <v>103</v>
      </c>
      <c r="B2217" t="s">
        <v>98</v>
      </c>
      <c r="C2217" t="s">
        <v>97</v>
      </c>
      <c r="D2217" s="13">
        <v>41968</v>
      </c>
      <c r="E2217">
        <v>1</v>
      </c>
      <c r="F2217">
        <v>50</v>
      </c>
      <c r="G2217" s="2" t="s">
        <v>89</v>
      </c>
      <c r="H2217" s="2" t="s">
        <v>11</v>
      </c>
      <c r="I2217">
        <v>3</v>
      </c>
      <c r="J2217" s="2" t="s">
        <v>77</v>
      </c>
      <c r="K2217" s="2">
        <v>45</v>
      </c>
      <c r="L2217" s="2"/>
      <c r="M2217" s="2" t="str">
        <f t="shared" si="204"/>
        <v/>
      </c>
      <c r="N2217">
        <v>693.88409456206057</v>
      </c>
      <c r="O2217" s="2">
        <f t="shared" si="205"/>
        <v>69.388409456206062</v>
      </c>
      <c r="P2217" s="2">
        <f>IF(ISNUMBER(O2217),SUMIFS(O$1:$O2217,A$1:$A2217,A2217,C$1:$C2217,C2217,G$1:$G2217,G2217,E$1:$E2217,E2217),"")</f>
        <v>138.70857406525954</v>
      </c>
      <c r="U2217" t="str">
        <f t="shared" si="206"/>
        <v/>
      </c>
      <c r="V2217">
        <v>22.789492607116699</v>
      </c>
      <c r="W2217">
        <v>31.55280876159668</v>
      </c>
      <c r="X2217">
        <v>75.156524658203125</v>
      </c>
      <c r="Y2217">
        <v>42.046802520751953</v>
      </c>
      <c r="Z2217">
        <v>89.758041381835938</v>
      </c>
      <c r="AA2217">
        <v>10.178609848022461</v>
      </c>
      <c r="AB2217">
        <v>1.628577575683594E-2</v>
      </c>
      <c r="AC2217" s="2">
        <f t="shared" si="207"/>
        <v>1.628577575683594E-2</v>
      </c>
      <c r="AD2217">
        <v>12.0250439453125</v>
      </c>
      <c r="AE2217">
        <v>24.837896566710121</v>
      </c>
      <c r="AH2217" s="2">
        <f t="shared" si="208"/>
        <v>1.1299999999999999</v>
      </c>
      <c r="AI2217" s="2">
        <f>IF(ISNUMBER(AH2217),SUMIFS($AH$1:AH2217,$A$1:A2217,A2217,C$1:$C2217,C2217,$G$1:G2217,G2217,$E$1:E2217,E2217),"")</f>
        <v>2.6369999999999996</v>
      </c>
      <c r="AJ2217">
        <f t="shared" si="209"/>
        <v>16</v>
      </c>
    </row>
    <row r="2218" spans="1:36" x14ac:dyDescent="0.25">
      <c r="A2218" s="14" t="s">
        <v>102</v>
      </c>
      <c r="B2218" t="s">
        <v>98</v>
      </c>
      <c r="C2218" t="s">
        <v>97</v>
      </c>
      <c r="D2218" s="13">
        <v>41968</v>
      </c>
      <c r="E2218">
        <v>1</v>
      </c>
      <c r="F2218">
        <v>100</v>
      </c>
      <c r="G2218" s="2" t="s">
        <v>89</v>
      </c>
      <c r="H2218" s="2" t="s">
        <v>11</v>
      </c>
      <c r="I2218">
        <v>3</v>
      </c>
      <c r="J2218" s="2" t="s">
        <v>77</v>
      </c>
      <c r="K2218" s="2">
        <v>90</v>
      </c>
      <c r="L2218" s="2"/>
      <c r="M2218" s="2" t="str">
        <f t="shared" si="204"/>
        <v/>
      </c>
      <c r="N2218">
        <v>816.74923539878159</v>
      </c>
      <c r="O2218" s="2">
        <f t="shared" si="205"/>
        <v>81.674923539878165</v>
      </c>
      <c r="P2218" s="2">
        <f>IF(ISNUMBER(O2218),SUMIFS(O$1:$O2218,A$1:$A2218,A2218,C$1:$C2218,C2218,G$1:$G2218,G2218,E$1:$E2218,E2218),"")</f>
        <v>155.67474594903811</v>
      </c>
      <c r="U2218" t="str">
        <f t="shared" si="206"/>
        <v/>
      </c>
      <c r="V2218">
        <v>23.62401008605957</v>
      </c>
      <c r="W2218">
        <v>31.137701034545898</v>
      </c>
      <c r="X2218">
        <v>76.474269866943359</v>
      </c>
      <c r="Y2218">
        <v>42.066616058349609</v>
      </c>
      <c r="Z2218">
        <v>91.179271697998047</v>
      </c>
      <c r="AA2218">
        <v>9.1589522361755371</v>
      </c>
      <c r="AB2218">
        <v>1.4654323577880858E-2</v>
      </c>
      <c r="AC2218" s="2">
        <f t="shared" si="207"/>
        <v>1.4654323577880858E-2</v>
      </c>
      <c r="AD2218">
        <v>12.235883178710937</v>
      </c>
      <c r="AE2218">
        <v>26.075271197697585</v>
      </c>
      <c r="AH2218" s="2">
        <f t="shared" si="208"/>
        <v>1.1970000000000001</v>
      </c>
      <c r="AI2218" s="2">
        <f>IF(ISNUMBER(AH2218),SUMIFS($AH$1:AH2218,$A$1:A2218,A2218,C$1:$C2218,C2218,$G$1:G2218,G2218,$E$1:E2218,E2218),"")</f>
        <v>2.766</v>
      </c>
      <c r="AJ2218">
        <f t="shared" si="209"/>
        <v>16</v>
      </c>
    </row>
    <row r="2219" spans="1:36" x14ac:dyDescent="0.25">
      <c r="A2219" s="14" t="s">
        <v>101</v>
      </c>
      <c r="B2219" t="s">
        <v>98</v>
      </c>
      <c r="C2219" t="s">
        <v>97</v>
      </c>
      <c r="D2219" s="13">
        <v>41968</v>
      </c>
      <c r="E2219">
        <v>1</v>
      </c>
      <c r="F2219">
        <v>200</v>
      </c>
      <c r="G2219" s="2" t="s">
        <v>89</v>
      </c>
      <c r="H2219" s="2" t="s">
        <v>11</v>
      </c>
      <c r="I2219">
        <v>3</v>
      </c>
      <c r="J2219" s="2" t="s">
        <v>77</v>
      </c>
      <c r="K2219" s="2">
        <v>180</v>
      </c>
      <c r="L2219" s="2"/>
      <c r="M2219" s="2" t="str">
        <f t="shared" si="204"/>
        <v/>
      </c>
      <c r="N2219">
        <v>1183.2815128364837</v>
      </c>
      <c r="O2219" s="2">
        <f t="shared" si="205"/>
        <v>118.32815128364837</v>
      </c>
      <c r="P2219" s="2">
        <f>IF(ISNUMBER(O2219),SUMIFS(O$1:$O2219,A$1:$A2219,A2219,C$1:$C2219,C2219,G$1:$G2219,G2219,E$1:$E2219,E2219),"")</f>
        <v>217.72392488818576</v>
      </c>
      <c r="U2219" t="str">
        <f t="shared" si="206"/>
        <v/>
      </c>
      <c r="V2219">
        <v>21.975603103637695</v>
      </c>
      <c r="W2219">
        <v>34.568735122680664</v>
      </c>
      <c r="X2219">
        <v>76.225185394287109</v>
      </c>
      <c r="Y2219">
        <v>40.411029815673828</v>
      </c>
      <c r="Z2219">
        <v>89.259929656982422</v>
      </c>
      <c r="AA2219">
        <v>9.4889965057373047</v>
      </c>
      <c r="AB2219">
        <v>1.5182394409179687E-2</v>
      </c>
      <c r="AC2219" s="2">
        <f t="shared" si="207"/>
        <v>1.5182394409179687E-2</v>
      </c>
      <c r="AD2219">
        <v>12.196029663085938</v>
      </c>
      <c r="AE2219">
        <v>24.959844411394577</v>
      </c>
      <c r="AH2219" s="2">
        <f t="shared" si="208"/>
        <v>1.7969999999999999</v>
      </c>
      <c r="AI2219" s="2">
        <f>IF(ISNUMBER(AH2219),SUMIFS($AH$1:AH2219,$A$1:A2219,A2219,C$1:$C2219,C2219,$G$1:G2219,G2219,$E$1:E2219,E2219),"")</f>
        <v>3.9550000000000001</v>
      </c>
      <c r="AJ2219">
        <f t="shared" si="209"/>
        <v>16</v>
      </c>
    </row>
    <row r="2220" spans="1:36" x14ac:dyDescent="0.25">
      <c r="A2220" s="14" t="s">
        <v>100</v>
      </c>
      <c r="B2220" t="s">
        <v>98</v>
      </c>
      <c r="C2220" t="s">
        <v>97</v>
      </c>
      <c r="D2220" s="13">
        <v>41968</v>
      </c>
      <c r="E2220">
        <v>1</v>
      </c>
      <c r="F2220">
        <v>350</v>
      </c>
      <c r="G2220" s="2" t="s">
        <v>89</v>
      </c>
      <c r="H2220" s="2" t="s">
        <v>11</v>
      </c>
      <c r="I2220">
        <v>3</v>
      </c>
      <c r="J2220" s="2" t="s">
        <v>77</v>
      </c>
      <c r="K2220" s="2">
        <v>350</v>
      </c>
      <c r="L2220" s="2"/>
      <c r="M2220" s="2" t="str">
        <f t="shared" si="204"/>
        <v/>
      </c>
      <c r="N2220">
        <v>1454.5363625316911</v>
      </c>
      <c r="O2220" s="2">
        <f t="shared" si="205"/>
        <v>145.45363625316912</v>
      </c>
      <c r="P2220" s="2">
        <f>IF(ISNUMBER(O2220),SUMIFS(O$1:$O2220,A$1:$A2220,A2220,C$1:$C2220,C2220,G$1:$G2220,G2220,E$1:$E2220,E2220),"")</f>
        <v>336.35239236499763</v>
      </c>
      <c r="U2220" t="str">
        <f t="shared" si="206"/>
        <v/>
      </c>
      <c r="V2220">
        <v>22.137921333312988</v>
      </c>
      <c r="W2220">
        <v>33.206441879272461</v>
      </c>
      <c r="X2220">
        <v>75.420814514160156</v>
      </c>
      <c r="Y2220">
        <v>41.191263198852539</v>
      </c>
      <c r="Z2220">
        <v>89.557716369628906</v>
      </c>
      <c r="AA2220">
        <v>10.652856826782227</v>
      </c>
      <c r="AB2220">
        <v>1.7044570922851564E-2</v>
      </c>
      <c r="AC2220" s="2">
        <f t="shared" si="207"/>
        <v>1.7044570922851564E-2</v>
      </c>
      <c r="AD2220">
        <v>12.067330322265626</v>
      </c>
      <c r="AE2220">
        <v>23.536590112884387</v>
      </c>
      <c r="AH2220" s="2">
        <f t="shared" si="208"/>
        <v>2.4790000000000001</v>
      </c>
      <c r="AI2220" s="2">
        <f>IF(ISNUMBER(AH2220),SUMIFS($AH$1:AH2220,$A$1:A2220,A2220,C$1:$C2220,C2220,$G$1:G2220,G2220,$E$1:E2220,E2220),"")</f>
        <v>6.8940000000000001</v>
      </c>
      <c r="AJ2220">
        <f t="shared" si="209"/>
        <v>16</v>
      </c>
    </row>
    <row r="2221" spans="1:36" x14ac:dyDescent="0.25">
      <c r="A2221" s="14" t="s">
        <v>99</v>
      </c>
      <c r="B2221" t="s">
        <v>98</v>
      </c>
      <c r="C2221" t="s">
        <v>97</v>
      </c>
      <c r="D2221" s="13">
        <v>41968</v>
      </c>
      <c r="E2221">
        <v>1</v>
      </c>
      <c r="F2221">
        <v>500</v>
      </c>
      <c r="G2221" s="2" t="s">
        <v>89</v>
      </c>
      <c r="H2221" s="2" t="s">
        <v>11</v>
      </c>
      <c r="I2221">
        <v>3</v>
      </c>
      <c r="J2221" s="2" t="s">
        <v>77</v>
      </c>
      <c r="K2221" s="2">
        <v>450</v>
      </c>
      <c r="L2221" s="2"/>
      <c r="M2221" s="2" t="str">
        <f t="shared" si="204"/>
        <v/>
      </c>
      <c r="N2221">
        <v>2150.3287897295095</v>
      </c>
      <c r="O2221" s="2">
        <f t="shared" si="205"/>
        <v>215.03287897295095</v>
      </c>
      <c r="P2221" s="2">
        <f>IF(ISNUMBER(O2221),SUMIFS(O$1:$O2221,A$1:$A2221,A2221,C$1:$C2221,C2221,G$1:$G2221,G2221,E$1:$E2221,E2221),"")</f>
        <v>444.27697343024522</v>
      </c>
      <c r="U2221" t="str">
        <f t="shared" si="206"/>
        <v/>
      </c>
      <c r="V2221">
        <v>22.146041870117188</v>
      </c>
      <c r="W2221">
        <v>27.511604309082031</v>
      </c>
      <c r="X2221">
        <v>78.379344940185547</v>
      </c>
      <c r="Y2221">
        <v>39.53040885925293</v>
      </c>
      <c r="Z2221">
        <v>90.353450775146484</v>
      </c>
      <c r="AA2221">
        <v>13.761292934417725</v>
      </c>
      <c r="AB2221">
        <v>2.2018068695068359E-2</v>
      </c>
      <c r="AC2221" s="2">
        <f t="shared" si="207"/>
        <v>2.2018068695068359E-2</v>
      </c>
      <c r="AD2221">
        <v>12.540695190429688</v>
      </c>
      <c r="AE2221">
        <v>22.679248954178423</v>
      </c>
      <c r="AH2221" s="2">
        <f t="shared" si="208"/>
        <v>4.7350000000000003</v>
      </c>
      <c r="AI2221" s="2">
        <f>IF(ISNUMBER(AH2221),SUMIFS($AH$1:AH2221,$A$1:A2221,A2221,C$1:$C2221,C2221,$G$1:G2221,G2221,$E$1:E2221,E2221),"")</f>
        <v>11.221</v>
      </c>
      <c r="AJ2221">
        <f t="shared" si="209"/>
        <v>16</v>
      </c>
    </row>
    <row r="2222" spans="1:36" x14ac:dyDescent="0.25">
      <c r="A2222" s="14" t="s">
        <v>104</v>
      </c>
      <c r="B2222" t="s">
        <v>98</v>
      </c>
      <c r="C2222" t="s">
        <v>97</v>
      </c>
      <c r="D2222" s="13">
        <v>41968</v>
      </c>
      <c r="E2222">
        <v>2</v>
      </c>
      <c r="F2222">
        <v>0</v>
      </c>
      <c r="G2222" s="2" t="s">
        <v>89</v>
      </c>
      <c r="H2222" s="2" t="s">
        <v>11</v>
      </c>
      <c r="I2222">
        <v>3</v>
      </c>
      <c r="J2222" s="2" t="s">
        <v>77</v>
      </c>
      <c r="K2222" s="2">
        <v>0</v>
      </c>
      <c r="L2222" s="2"/>
      <c r="M2222" s="2" t="str">
        <f t="shared" si="204"/>
        <v/>
      </c>
      <c r="N2222">
        <v>680.31040167263075</v>
      </c>
      <c r="O2222" s="2">
        <f t="shared" si="205"/>
        <v>68.031040167263072</v>
      </c>
      <c r="P2222" s="2">
        <f>IF(ISNUMBER(O2222),SUMIFS(O$1:$O2222,A$1:$A2222,A2222,C$1:$C2222,C2222,G$1:$G2222,G2222,E$1:$E2222,E2222),"")</f>
        <v>118.76795541134813</v>
      </c>
      <c r="U2222" t="str">
        <f t="shared" si="206"/>
        <v/>
      </c>
      <c r="V2222">
        <v>22.993376731872559</v>
      </c>
      <c r="W2222">
        <v>30.587682723999023</v>
      </c>
      <c r="X2222">
        <v>74.810649871826172</v>
      </c>
      <c r="Y2222">
        <v>42.674016952514648</v>
      </c>
      <c r="Z2222">
        <v>89.347030639648438</v>
      </c>
      <c r="AA2222">
        <v>10.766209602355957</v>
      </c>
      <c r="AB2222">
        <v>1.722593536376953E-2</v>
      </c>
      <c r="AC2222" s="2">
        <f t="shared" si="207"/>
        <v>1.722593536376953E-2</v>
      </c>
      <c r="AD2222">
        <v>11.969703979492188</v>
      </c>
      <c r="AE2222">
        <v>26.787222065859833</v>
      </c>
      <c r="AH2222" s="2">
        <f t="shared" si="208"/>
        <v>1.1719999999999999</v>
      </c>
      <c r="AI2222" s="2">
        <f>IF(ISNUMBER(AH2222),SUMIFS($AH$1:AH2222,$A$1:A2222,A2222,C$1:$C2222,C2222,$G$1:G2222,G2222,$E$1:E2222,E2222),"")</f>
        <v>2.339</v>
      </c>
      <c r="AJ2222">
        <f t="shared" si="209"/>
        <v>16</v>
      </c>
    </row>
    <row r="2223" spans="1:36" x14ac:dyDescent="0.25">
      <c r="A2223" s="14" t="s">
        <v>103</v>
      </c>
      <c r="B2223" t="s">
        <v>98</v>
      </c>
      <c r="C2223" t="s">
        <v>97</v>
      </c>
      <c r="D2223" s="13">
        <v>41968</v>
      </c>
      <c r="E2223">
        <v>2</v>
      </c>
      <c r="F2223">
        <v>50</v>
      </c>
      <c r="G2223" s="2" t="s">
        <v>89</v>
      </c>
      <c r="H2223" s="2" t="s">
        <v>11</v>
      </c>
      <c r="I2223">
        <v>3</v>
      </c>
      <c r="J2223" s="2" t="s">
        <v>77</v>
      </c>
      <c r="K2223" s="2">
        <v>45</v>
      </c>
      <c r="L2223" s="2"/>
      <c r="M2223" s="2" t="str">
        <f t="shared" si="204"/>
        <v/>
      </c>
      <c r="N2223">
        <v>991.00526253606711</v>
      </c>
      <c r="O2223" s="2">
        <f t="shared" si="205"/>
        <v>99.100526253606716</v>
      </c>
      <c r="P2223" s="2">
        <f>IF(ISNUMBER(O2223),SUMIFS(O$1:$O2223,A$1:$A2223,A2223,C$1:$C2223,C2223,G$1:$G2223,G2223,E$1:$E2223,E2223),"")</f>
        <v>178.85810201118247</v>
      </c>
      <c r="U2223" t="str">
        <f t="shared" si="206"/>
        <v/>
      </c>
      <c r="V2223">
        <v>22.891372680664063</v>
      </c>
      <c r="W2223">
        <v>33.994457244873047</v>
      </c>
      <c r="X2223">
        <v>74.975986480712891</v>
      </c>
      <c r="Y2223">
        <v>42.194328308105469</v>
      </c>
      <c r="Z2223">
        <v>89.501758575439453</v>
      </c>
      <c r="AA2223">
        <v>10.320669174194336</v>
      </c>
      <c r="AB2223">
        <v>1.6513070678710936E-2</v>
      </c>
      <c r="AC2223" s="2">
        <f t="shared" si="207"/>
        <v>1.6513070678710936E-2</v>
      </c>
      <c r="AD2223">
        <v>11.996157836914064</v>
      </c>
      <c r="AE2223">
        <v>27.22383642722626</v>
      </c>
      <c r="AH2223" s="2">
        <f t="shared" si="208"/>
        <v>1.6359999999999999</v>
      </c>
      <c r="AI2223" s="2">
        <f>IF(ISNUMBER(AH2223),SUMIFS($AH$1:AH2223,$A$1:A2223,A2223,C$1:$C2223,C2223,$G$1:G2223,G2223,$E$1:E2223,E2223),"")</f>
        <v>3.4660000000000002</v>
      </c>
      <c r="AJ2223">
        <f t="shared" si="209"/>
        <v>16</v>
      </c>
    </row>
    <row r="2224" spans="1:36" x14ac:dyDescent="0.25">
      <c r="A2224" s="14" t="s">
        <v>102</v>
      </c>
      <c r="B2224" t="s">
        <v>98</v>
      </c>
      <c r="C2224" t="s">
        <v>97</v>
      </c>
      <c r="D2224" s="13">
        <v>41968</v>
      </c>
      <c r="E2224">
        <v>2</v>
      </c>
      <c r="F2224">
        <v>100</v>
      </c>
      <c r="G2224" s="2" t="s">
        <v>89</v>
      </c>
      <c r="H2224" s="2" t="s">
        <v>11</v>
      </c>
      <c r="I2224">
        <v>3</v>
      </c>
      <c r="J2224" s="2" t="s">
        <v>77</v>
      </c>
      <c r="K2224" s="2">
        <v>90</v>
      </c>
      <c r="L2224" s="2"/>
      <c r="M2224" s="2" t="str">
        <f t="shared" si="204"/>
        <v/>
      </c>
      <c r="N2224">
        <v>904.46077595702434</v>
      </c>
      <c r="O2224" s="2">
        <f t="shared" si="205"/>
        <v>90.446077595702434</v>
      </c>
      <c r="P2224" s="2">
        <f>IF(ISNUMBER(O2224),SUMIFS(O$1:$O2224,A$1:$A2224,A2224,C$1:$C2224,C2224,G$1:$G2224,G2224,E$1:$E2224,E2224),"")</f>
        <v>177.99776841695848</v>
      </c>
      <c r="U2224" t="str">
        <f t="shared" si="206"/>
        <v/>
      </c>
      <c r="V2224">
        <v>23.158638954162598</v>
      </c>
      <c r="W2224">
        <v>35.380029678344727</v>
      </c>
      <c r="X2224">
        <v>74.055244445800781</v>
      </c>
      <c r="Y2224">
        <v>41.210844039916992</v>
      </c>
      <c r="Z2224">
        <v>87.692409515380859</v>
      </c>
      <c r="AA2224">
        <v>8.9739532470703125</v>
      </c>
      <c r="AB2224">
        <v>1.43583251953125E-2</v>
      </c>
      <c r="AC2224" s="2">
        <f t="shared" si="207"/>
        <v>1.43583251953125E-2</v>
      </c>
      <c r="AD2224">
        <v>11.848839111328125</v>
      </c>
      <c r="AE2224">
        <v>28.115639252611444</v>
      </c>
      <c r="AH2224" s="2">
        <f t="shared" si="208"/>
        <v>1.2989999999999999</v>
      </c>
      <c r="AI2224" s="2">
        <f>IF(ISNUMBER(AH2224),SUMIFS($AH$1:AH2224,$A$1:A2224,A2224,C$1:$C2224,C2224,$G$1:G2224,G2224,$E$1:E2224,E2224),"")</f>
        <v>3.1470000000000002</v>
      </c>
      <c r="AJ2224">
        <f t="shared" si="209"/>
        <v>16</v>
      </c>
    </row>
    <row r="2225" spans="1:36" x14ac:dyDescent="0.25">
      <c r="A2225" s="14" t="s">
        <v>101</v>
      </c>
      <c r="B2225" t="s">
        <v>98</v>
      </c>
      <c r="C2225" t="s">
        <v>97</v>
      </c>
      <c r="D2225" s="13">
        <v>41968</v>
      </c>
      <c r="E2225">
        <v>2</v>
      </c>
      <c r="F2225">
        <v>200</v>
      </c>
      <c r="G2225" s="2" t="s">
        <v>89</v>
      </c>
      <c r="H2225" s="2" t="s">
        <v>11</v>
      </c>
      <c r="I2225">
        <v>3</v>
      </c>
      <c r="J2225" s="2" t="s">
        <v>77</v>
      </c>
      <c r="K2225" s="2">
        <v>180</v>
      </c>
      <c r="L2225" s="2"/>
      <c r="M2225" s="2" t="str">
        <f t="shared" si="204"/>
        <v/>
      </c>
      <c r="N2225">
        <v>1857.8430846503416</v>
      </c>
      <c r="O2225" s="2">
        <f t="shared" si="205"/>
        <v>185.78430846503414</v>
      </c>
      <c r="P2225" s="2">
        <f>IF(ISNUMBER(O2225),SUMIFS(O$1:$O2225,A$1:$A2225,A2225,C$1:$C2225,C2225,G$1:$G2225,G2225,E$1:$E2225,E2225),"")</f>
        <v>312.44723976256824</v>
      </c>
      <c r="U2225" t="str">
        <f t="shared" si="206"/>
        <v/>
      </c>
      <c r="V2225">
        <v>23.193018913269043</v>
      </c>
      <c r="W2225">
        <v>31.897735595703125</v>
      </c>
      <c r="X2225">
        <v>77.684585571289063</v>
      </c>
      <c r="Y2225">
        <v>42.828714370727539</v>
      </c>
      <c r="Z2225">
        <v>91.491313934326172</v>
      </c>
      <c r="AA2225">
        <v>10.807899951934814</v>
      </c>
      <c r="AB2225">
        <v>1.7292639923095703E-2</v>
      </c>
      <c r="AC2225" s="2">
        <f t="shared" si="207"/>
        <v>1.7292639923095703E-2</v>
      </c>
      <c r="AD2225">
        <v>12.429533691406251</v>
      </c>
      <c r="AE2225">
        <v>26.44068847883393</v>
      </c>
      <c r="AH2225" s="2">
        <f t="shared" si="208"/>
        <v>3.2130000000000001</v>
      </c>
      <c r="AI2225" s="2">
        <f>IF(ISNUMBER(AH2225),SUMIFS($AH$1:AH2225,$A$1:A2225,A2225,C$1:$C2225,C2225,$G$1:G2225,G2225,$E$1:E2225,E2225),"")</f>
        <v>6.0529999999999999</v>
      </c>
      <c r="AJ2225">
        <f t="shared" si="209"/>
        <v>16</v>
      </c>
    </row>
    <row r="2226" spans="1:36" x14ac:dyDescent="0.25">
      <c r="A2226" s="14" t="s">
        <v>100</v>
      </c>
      <c r="B2226" t="s">
        <v>98</v>
      </c>
      <c r="C2226" t="s">
        <v>97</v>
      </c>
      <c r="D2226" s="13">
        <v>41968</v>
      </c>
      <c r="E2226">
        <v>2</v>
      </c>
      <c r="F2226">
        <v>350</v>
      </c>
      <c r="G2226" s="2" t="s">
        <v>89</v>
      </c>
      <c r="H2226" s="2" t="s">
        <v>11</v>
      </c>
      <c r="I2226">
        <v>3</v>
      </c>
      <c r="J2226" s="2" t="s">
        <v>77</v>
      </c>
      <c r="K2226" s="2">
        <v>350</v>
      </c>
      <c r="L2226" s="2"/>
      <c r="M2226" s="2" t="str">
        <f t="shared" si="204"/>
        <v/>
      </c>
      <c r="N2226">
        <v>2465.1571476850286</v>
      </c>
      <c r="O2226" s="2">
        <f t="shared" si="205"/>
        <v>246.51571476850285</v>
      </c>
      <c r="P2226" s="2">
        <f>IF(ISNUMBER(O2226),SUMIFS(O$1:$O2226,A$1:$A2226,A2226,C$1:$C2226,C2226,G$1:$G2226,G2226,E$1:$E2226,E2226),"")</f>
        <v>396.55655798325904</v>
      </c>
      <c r="U2226" t="str">
        <f t="shared" si="206"/>
        <v/>
      </c>
      <c r="V2226">
        <v>24.61419677734375</v>
      </c>
      <c r="W2226">
        <v>22.029489517211914</v>
      </c>
      <c r="X2226">
        <v>72.142890930175781</v>
      </c>
      <c r="Y2226">
        <v>44.950216293334961</v>
      </c>
      <c r="Z2226">
        <v>88.329387664794922</v>
      </c>
      <c r="AA2226">
        <v>13.942401885986328</v>
      </c>
      <c r="AB2226">
        <v>2.2307843017578124E-2</v>
      </c>
      <c r="AC2226" s="2">
        <f t="shared" si="207"/>
        <v>2.2307843017578124E-2</v>
      </c>
      <c r="AD2226">
        <v>11.542862548828126</v>
      </c>
      <c r="AE2226">
        <v>24.211364843335101</v>
      </c>
      <c r="AH2226" s="2">
        <f t="shared" si="208"/>
        <v>5.4989999999999997</v>
      </c>
      <c r="AI2226" s="2">
        <f>IF(ISNUMBER(AH2226),SUMIFS($AH$1:AH2226,$A$1:A2226,A2226,C$1:$C2226,C2226,$G$1:G2226,G2226,$E$1:E2226,E2226),"")</f>
        <v>9.3379999999999992</v>
      </c>
      <c r="AJ2226">
        <f t="shared" si="209"/>
        <v>16</v>
      </c>
    </row>
    <row r="2227" spans="1:36" x14ac:dyDescent="0.25">
      <c r="A2227" s="14" t="s">
        <v>99</v>
      </c>
      <c r="B2227" t="s">
        <v>98</v>
      </c>
      <c r="C2227" t="s">
        <v>97</v>
      </c>
      <c r="D2227" s="13">
        <v>41968</v>
      </c>
      <c r="E2227">
        <v>2</v>
      </c>
      <c r="F2227">
        <v>500</v>
      </c>
      <c r="G2227" s="2" t="s">
        <v>89</v>
      </c>
      <c r="H2227" s="2" t="s">
        <v>11</v>
      </c>
      <c r="I2227">
        <v>3</v>
      </c>
      <c r="J2227" s="2" t="s">
        <v>77</v>
      </c>
      <c r="K2227" s="2">
        <v>450</v>
      </c>
      <c r="L2227" s="2"/>
      <c r="M2227" s="2" t="str">
        <f t="shared" si="204"/>
        <v/>
      </c>
      <c r="N2227">
        <v>2256.7791806764176</v>
      </c>
      <c r="O2227" s="2">
        <f t="shared" si="205"/>
        <v>225.67791806764177</v>
      </c>
      <c r="P2227" s="2">
        <f>IF(ISNUMBER(O2227),SUMIFS(O$1:$O2227,A$1:$A2227,A2227,C$1:$C2227,C2227,G$1:$G2227,G2227,E$1:$E2227,E2227),"")</f>
        <v>419.27976792611162</v>
      </c>
      <c r="U2227" t="str">
        <f t="shared" si="206"/>
        <v/>
      </c>
      <c r="V2227">
        <v>22.566217422485352</v>
      </c>
      <c r="W2227">
        <v>25.056696891784668</v>
      </c>
      <c r="X2227">
        <v>77.613288879394531</v>
      </c>
      <c r="Y2227">
        <v>41.381587982177734</v>
      </c>
      <c r="Z2227">
        <v>90.166141510009766</v>
      </c>
      <c r="AA2227">
        <v>14.750770092010498</v>
      </c>
      <c r="AB2227">
        <v>2.3601232147216798E-2</v>
      </c>
      <c r="AC2227" s="2">
        <f t="shared" si="207"/>
        <v>2.3601232147216798E-2</v>
      </c>
      <c r="AD2227">
        <v>12.418126220703126</v>
      </c>
      <c r="AE2227">
        <v>23.181047018904511</v>
      </c>
      <c r="AH2227" s="2">
        <f t="shared" si="208"/>
        <v>5.3259999999999996</v>
      </c>
      <c r="AI2227" s="2">
        <f>IF(ISNUMBER(AH2227),SUMIFS($AH$1:AH2227,$A$1:A2227,A2227,C$1:$C2227,C2227,$G$1:G2227,G2227,$E$1:E2227,E2227),"")</f>
        <v>10.725999999999999</v>
      </c>
      <c r="AJ2227">
        <f t="shared" si="209"/>
        <v>16</v>
      </c>
    </row>
    <row r="2228" spans="1:36" x14ac:dyDescent="0.25">
      <c r="A2228" s="14" t="s">
        <v>104</v>
      </c>
      <c r="B2228" t="s">
        <v>98</v>
      </c>
      <c r="C2228" t="s">
        <v>97</v>
      </c>
      <c r="D2228" s="13">
        <v>41968</v>
      </c>
      <c r="E2228">
        <v>3</v>
      </c>
      <c r="F2228">
        <v>0</v>
      </c>
      <c r="G2228" s="2" t="s">
        <v>89</v>
      </c>
      <c r="H2228" s="2" t="s">
        <v>11</v>
      </c>
      <c r="I2228">
        <v>3</v>
      </c>
      <c r="J2228" s="2" t="s">
        <v>77</v>
      </c>
      <c r="K2228" s="2">
        <v>0</v>
      </c>
      <c r="L2228" s="2"/>
      <c r="M2228" s="2" t="str">
        <f t="shared" si="204"/>
        <v/>
      </c>
      <c r="N2228">
        <v>613.70331413306621</v>
      </c>
      <c r="O2228" s="2">
        <f t="shared" si="205"/>
        <v>61.370331413306623</v>
      </c>
      <c r="P2228" s="2">
        <f>IF(ISNUMBER(O2228),SUMIFS(O$1:$O2228,A$1:$A2228,A2228,C$1:$C2228,C2228,G$1:$G2228,G2228,E$1:$E2228,E2228),"")</f>
        <v>123.49626501961913</v>
      </c>
      <c r="U2228" t="str">
        <f t="shared" si="206"/>
        <v/>
      </c>
      <c r="V2228">
        <v>23.153610229492188</v>
      </c>
      <c r="W2228">
        <v>28.504238128662109</v>
      </c>
      <c r="X2228">
        <v>74.188869476318359</v>
      </c>
      <c r="Y2228">
        <v>41.809047698974609</v>
      </c>
      <c r="Z2228">
        <v>88.4256591796875</v>
      </c>
      <c r="AA2228">
        <v>10.938896179199219</v>
      </c>
      <c r="AB2228">
        <v>1.7502233886718749E-2</v>
      </c>
      <c r="AC2228" s="2">
        <f t="shared" si="207"/>
        <v>1.7502233886718749E-2</v>
      </c>
      <c r="AD2228">
        <v>11.870219116210938</v>
      </c>
      <c r="AE2228">
        <v>29.2099173553719</v>
      </c>
      <c r="AH2228" s="2">
        <f t="shared" si="208"/>
        <v>1.0740000000000001</v>
      </c>
      <c r="AI2228" s="2">
        <f>IF(ISNUMBER(AH2228),SUMIFS($AH$1:AH2228,$A$1:A2228,A2228,C$1:$C2228,C2228,$G$1:G2228,G2228,$E$1:E2228,E2228),"")</f>
        <v>2.4699999999999998</v>
      </c>
      <c r="AJ2228">
        <f t="shared" si="209"/>
        <v>16</v>
      </c>
    </row>
    <row r="2229" spans="1:36" x14ac:dyDescent="0.25">
      <c r="A2229" s="14" t="s">
        <v>103</v>
      </c>
      <c r="B2229" t="s">
        <v>98</v>
      </c>
      <c r="C2229" t="s">
        <v>97</v>
      </c>
      <c r="D2229" s="13">
        <v>41968</v>
      </c>
      <c r="E2229">
        <v>3</v>
      </c>
      <c r="F2229">
        <v>50</v>
      </c>
      <c r="G2229" s="2" t="s">
        <v>89</v>
      </c>
      <c r="H2229" s="2" t="s">
        <v>11</v>
      </c>
      <c r="I2229">
        <v>3</v>
      </c>
      <c r="J2229" s="2" t="s">
        <v>77</v>
      </c>
      <c r="K2229" s="2">
        <v>45</v>
      </c>
      <c r="L2229" s="2"/>
      <c r="M2229" s="2" t="str">
        <f t="shared" si="204"/>
        <v/>
      </c>
      <c r="N2229">
        <v>744.679325918264</v>
      </c>
      <c r="O2229" s="2">
        <f t="shared" si="205"/>
        <v>74.467932591826397</v>
      </c>
      <c r="P2229" s="2">
        <f>IF(ISNUMBER(O2229),SUMIFS(O$1:$O2229,A$1:$A2229,A2229,C$1:$C2229,C2229,G$1:$G2229,G2229,E$1:$E2229,E2229),"")</f>
        <v>143.35464326435067</v>
      </c>
      <c r="U2229" t="str">
        <f t="shared" si="206"/>
        <v/>
      </c>
      <c r="V2229">
        <v>22.165910720825195</v>
      </c>
      <c r="W2229">
        <v>33.212133407592773</v>
      </c>
      <c r="X2229">
        <v>75.250705718994141</v>
      </c>
      <c r="Y2229">
        <v>40.325374603271484</v>
      </c>
      <c r="Z2229">
        <v>88.845840454101563</v>
      </c>
      <c r="AA2229">
        <v>10.534214973449707</v>
      </c>
      <c r="AB2229">
        <v>1.6854743957519531E-2</v>
      </c>
      <c r="AC2229" s="2">
        <f t="shared" si="207"/>
        <v>1.6854743957519531E-2</v>
      </c>
      <c r="AD2229">
        <v>12.040112915039062</v>
      </c>
      <c r="AE2229">
        <v>27.489139179404663</v>
      </c>
      <c r="AH2229" s="2">
        <f t="shared" si="208"/>
        <v>1.2549999999999999</v>
      </c>
      <c r="AI2229" s="2">
        <f>IF(ISNUMBER(AH2229),SUMIFS($AH$1:AH2229,$A$1:A2229,A2229,C$1:$C2229,C2229,$G$1:G2229,G2229,$E$1:E2229,E2229),"")</f>
        <v>2.78</v>
      </c>
      <c r="AJ2229">
        <f t="shared" si="209"/>
        <v>16</v>
      </c>
    </row>
    <row r="2230" spans="1:36" x14ac:dyDescent="0.25">
      <c r="A2230" s="14" t="s">
        <v>102</v>
      </c>
      <c r="B2230" t="s">
        <v>98</v>
      </c>
      <c r="C2230" t="s">
        <v>97</v>
      </c>
      <c r="D2230" s="13">
        <v>41968</v>
      </c>
      <c r="E2230">
        <v>3</v>
      </c>
      <c r="F2230">
        <v>100</v>
      </c>
      <c r="G2230" s="2" t="s">
        <v>89</v>
      </c>
      <c r="H2230" s="2" t="s">
        <v>11</v>
      </c>
      <c r="I2230">
        <v>3</v>
      </c>
      <c r="J2230" s="2" t="s">
        <v>77</v>
      </c>
      <c r="K2230" s="2">
        <v>90</v>
      </c>
      <c r="L2230" s="2"/>
      <c r="M2230" s="2" t="str">
        <f t="shared" si="204"/>
        <v/>
      </c>
      <c r="N2230">
        <v>1228.1449893390193</v>
      </c>
      <c r="O2230" s="2">
        <f t="shared" si="205"/>
        <v>122.81449893390193</v>
      </c>
      <c r="P2230" s="2">
        <f>IF(ISNUMBER(O2230),SUMIFS(O$1:$O2230,A$1:$A2230,A2230,C$1:$C2230,C2230,G$1:$G2230,G2230,E$1:$E2230,E2230),"")</f>
        <v>216.10965912476763</v>
      </c>
      <c r="U2230" t="str">
        <f t="shared" si="206"/>
        <v/>
      </c>
      <c r="V2230">
        <v>21.805054664611816</v>
      </c>
      <c r="W2230">
        <v>34.949621200561523</v>
      </c>
      <c r="X2230">
        <v>77.884967803955078</v>
      </c>
      <c r="Y2230">
        <v>40.39271354675293</v>
      </c>
      <c r="Z2230">
        <v>90.358577728271484</v>
      </c>
      <c r="AA2230">
        <v>9.7755012512207031</v>
      </c>
      <c r="AB2230">
        <v>1.5640802001953124E-2</v>
      </c>
      <c r="AC2230" s="2">
        <f t="shared" si="207"/>
        <v>1.5640802001953124E-2</v>
      </c>
      <c r="AD2230">
        <v>12.461594848632814</v>
      </c>
      <c r="AE2230">
        <v>29.014925373134332</v>
      </c>
      <c r="AH2230" s="2">
        <f t="shared" si="208"/>
        <v>1.921</v>
      </c>
      <c r="AI2230" s="2">
        <f>IF(ISNUMBER(AH2230),SUMIFS($AH$1:AH2230,$A$1:A2230,A2230,C$1:$C2230,C2230,$G$1:G2230,G2230,$E$1:E2230,E2230),"")</f>
        <v>4.0110000000000001</v>
      </c>
      <c r="AJ2230">
        <f t="shared" si="209"/>
        <v>16</v>
      </c>
    </row>
    <row r="2231" spans="1:36" x14ac:dyDescent="0.25">
      <c r="A2231" s="14" t="s">
        <v>101</v>
      </c>
      <c r="B2231" t="s">
        <v>98</v>
      </c>
      <c r="C2231" t="s">
        <v>97</v>
      </c>
      <c r="D2231" s="13">
        <v>41968</v>
      </c>
      <c r="E2231">
        <v>3</v>
      </c>
      <c r="F2231">
        <v>200</v>
      </c>
      <c r="G2231" s="2" t="s">
        <v>89</v>
      </c>
      <c r="H2231" s="2" t="s">
        <v>11</v>
      </c>
      <c r="I2231">
        <v>3</v>
      </c>
      <c r="J2231" s="2" t="s">
        <v>77</v>
      </c>
      <c r="K2231" s="2">
        <v>180</v>
      </c>
      <c r="L2231" s="2"/>
      <c r="M2231" s="2" t="str">
        <f t="shared" si="204"/>
        <v/>
      </c>
      <c r="N2231">
        <v>1442.2326924812708</v>
      </c>
      <c r="O2231" s="2">
        <f t="shared" si="205"/>
        <v>144.22326924812708</v>
      </c>
      <c r="P2231" s="2">
        <f>IF(ISNUMBER(O2231),SUMIFS(O$1:$O2231,A$1:$A2231,A2231,C$1:$C2231,C2231,G$1:$G2231,G2231,E$1:$E2231,E2231),"")</f>
        <v>307.76098707945459</v>
      </c>
      <c r="U2231" t="str">
        <f t="shared" si="206"/>
        <v/>
      </c>
      <c r="V2231">
        <v>22.769258499145508</v>
      </c>
      <c r="W2231">
        <v>24.755812644958496</v>
      </c>
      <c r="X2231">
        <v>77.969921112060547</v>
      </c>
      <c r="Y2231">
        <v>41.36994743347168</v>
      </c>
      <c r="Z2231">
        <v>89.865196228027344</v>
      </c>
      <c r="AA2231">
        <v>14.688582897186279</v>
      </c>
      <c r="AB2231">
        <v>2.3501732635498044E-2</v>
      </c>
      <c r="AC2231" s="2">
        <f t="shared" si="207"/>
        <v>2.3501732635498044E-2</v>
      </c>
      <c r="AD2231">
        <v>12.475187377929688</v>
      </c>
      <c r="AE2231">
        <v>26.619333874898455</v>
      </c>
      <c r="AH2231" s="2">
        <f t="shared" si="208"/>
        <v>3.3889999999999998</v>
      </c>
      <c r="AI2231" s="2">
        <f>IF(ISNUMBER(AH2231),SUMIFS($AH$1:AH2231,$A$1:A2231,A2231,C$1:$C2231,C2231,$G$1:G2231,G2231,$E$1:E2231,E2231),"")</f>
        <v>7.0439999999999996</v>
      </c>
      <c r="AJ2231">
        <f t="shared" si="209"/>
        <v>16</v>
      </c>
    </row>
    <row r="2232" spans="1:36" x14ac:dyDescent="0.25">
      <c r="A2232" s="14" t="s">
        <v>100</v>
      </c>
      <c r="B2232" t="s">
        <v>98</v>
      </c>
      <c r="C2232" t="s">
        <v>97</v>
      </c>
      <c r="D2232" s="13">
        <v>41968</v>
      </c>
      <c r="E2232">
        <v>3</v>
      </c>
      <c r="F2232">
        <v>350</v>
      </c>
      <c r="G2232" s="2" t="s">
        <v>89</v>
      </c>
      <c r="H2232" s="2" t="s">
        <v>11</v>
      </c>
      <c r="I2232">
        <v>3</v>
      </c>
      <c r="J2232" s="2" t="s">
        <v>77</v>
      </c>
      <c r="K2232" s="2">
        <v>350</v>
      </c>
      <c r="L2232" s="2"/>
      <c r="M2232" s="2" t="str">
        <f t="shared" si="204"/>
        <v/>
      </c>
      <c r="N2232">
        <v>2222.4049715201631</v>
      </c>
      <c r="O2232" s="2">
        <f t="shared" si="205"/>
        <v>222.2404971520163</v>
      </c>
      <c r="P2232" s="2">
        <f>IF(ISNUMBER(O2232),SUMIFS(O$1:$O2232,A$1:$A2232,A2232,C$1:$C2232,C2232,G$1:$G2232,G2232,E$1:$E2232,E2232),"")</f>
        <v>443.84001896911127</v>
      </c>
      <c r="U2232" t="str">
        <f t="shared" si="206"/>
        <v/>
      </c>
      <c r="V2232">
        <v>22.93861198425293</v>
      </c>
      <c r="W2232">
        <v>28.348714828491211</v>
      </c>
      <c r="X2232">
        <v>70.52166748046875</v>
      </c>
      <c r="Y2232">
        <v>41.854557037353516</v>
      </c>
      <c r="Z2232">
        <v>86.627826690673828</v>
      </c>
      <c r="AA2232">
        <v>11.065278053283691</v>
      </c>
      <c r="AB2232">
        <v>1.7704444885253908E-2</v>
      </c>
      <c r="AC2232" s="2">
        <f t="shared" si="207"/>
        <v>1.7704444885253908E-2</v>
      </c>
      <c r="AD2232">
        <v>11.283466796875</v>
      </c>
      <c r="AE2232">
        <v>22.247592140747397</v>
      </c>
      <c r="AH2232" s="2">
        <f t="shared" si="208"/>
        <v>3.9350000000000001</v>
      </c>
      <c r="AI2232" s="2">
        <f>IF(ISNUMBER(AH2232),SUMIFS($AH$1:AH2232,$A$1:A2232,A2232,C$1:$C2232,C2232,$G$1:G2232,G2232,$E$1:E2232,E2232),"")</f>
        <v>9.3859999999999992</v>
      </c>
      <c r="AJ2232">
        <f t="shared" si="209"/>
        <v>16</v>
      </c>
    </row>
    <row r="2233" spans="1:36" x14ac:dyDescent="0.25">
      <c r="A2233" s="14" t="s">
        <v>99</v>
      </c>
      <c r="B2233" t="s">
        <v>98</v>
      </c>
      <c r="C2233" t="s">
        <v>97</v>
      </c>
      <c r="D2233" s="13">
        <v>41968</v>
      </c>
      <c r="E2233">
        <v>3</v>
      </c>
      <c r="F2233">
        <v>500</v>
      </c>
      <c r="G2233" s="2" t="s">
        <v>89</v>
      </c>
      <c r="H2233" s="2" t="s">
        <v>11</v>
      </c>
      <c r="I2233">
        <v>3</v>
      </c>
      <c r="J2233" s="2" t="s">
        <v>77</v>
      </c>
      <c r="K2233" s="2">
        <v>450</v>
      </c>
      <c r="L2233" s="2"/>
      <c r="M2233" s="2" t="str">
        <f t="shared" si="204"/>
        <v/>
      </c>
      <c r="N2233">
        <v>2515.7337456741034</v>
      </c>
      <c r="O2233" s="2">
        <f t="shared" si="205"/>
        <v>251.57337456741033</v>
      </c>
      <c r="P2233" s="2">
        <f>IF(ISNUMBER(O2233),SUMIFS(O$1:$O2233,A$1:$A2233,A2233,C$1:$C2233,C2233,G$1:$G2233,G2233,E$1:$E2233,E2233),"")</f>
        <v>526.19175629589176</v>
      </c>
      <c r="U2233" t="str">
        <f t="shared" si="206"/>
        <v/>
      </c>
      <c r="V2233">
        <v>20.986679077148438</v>
      </c>
      <c r="W2233">
        <v>28.665593147277832</v>
      </c>
      <c r="X2233">
        <v>79.858917236328125</v>
      </c>
      <c r="Y2233">
        <v>37.914196014404297</v>
      </c>
      <c r="Z2233">
        <v>90.250064849853516</v>
      </c>
      <c r="AA2233">
        <v>13.652159214019775</v>
      </c>
      <c r="AB2233">
        <v>2.1843454742431642E-2</v>
      </c>
      <c r="AC2233" s="2">
        <f t="shared" si="207"/>
        <v>2.1843454742431642E-2</v>
      </c>
      <c r="AD2233">
        <v>12.777426757812501</v>
      </c>
      <c r="AE2233">
        <v>22.343687872763415</v>
      </c>
      <c r="AH2233" s="2">
        <f t="shared" si="208"/>
        <v>5.4950000000000001</v>
      </c>
      <c r="AI2233" s="2">
        <f>IF(ISNUMBER(AH2233),SUMIFS($AH$1:AH2233,$A$1:A2233,A2233,C$1:$C2233,C2233,$G$1:G2233,G2233,$E$1:E2233,E2233),"")</f>
        <v>10.995000000000001</v>
      </c>
      <c r="AJ2233">
        <f t="shared" si="209"/>
        <v>16</v>
      </c>
    </row>
    <row r="2234" spans="1:36" x14ac:dyDescent="0.25">
      <c r="A2234" s="14" t="s">
        <v>104</v>
      </c>
      <c r="B2234" t="s">
        <v>98</v>
      </c>
      <c r="C2234" t="s">
        <v>97</v>
      </c>
      <c r="D2234" s="13">
        <v>41968</v>
      </c>
      <c r="E2234">
        <v>4</v>
      </c>
      <c r="F2234">
        <v>0</v>
      </c>
      <c r="G2234" s="2" t="s">
        <v>89</v>
      </c>
      <c r="H2234" s="2" t="s">
        <v>11</v>
      </c>
      <c r="I2234">
        <v>3</v>
      </c>
      <c r="J2234" s="2" t="s">
        <v>77</v>
      </c>
      <c r="K2234" s="2">
        <v>0</v>
      </c>
      <c r="L2234" s="2"/>
      <c r="M2234" s="2" t="str">
        <f t="shared" si="204"/>
        <v/>
      </c>
      <c r="N2234">
        <v>728.04717939388422</v>
      </c>
      <c r="O2234" s="2">
        <f t="shared" si="205"/>
        <v>72.804717939388425</v>
      </c>
      <c r="P2234" s="2">
        <f>IF(ISNUMBER(O2234),SUMIFS(O$1:$O2234,A$1:$A2234,A2234,C$1:$C2234,C2234,G$1:$G2234,G2234,E$1:$E2234,E2234),"")</f>
        <v>124.64789221135769</v>
      </c>
      <c r="U2234" t="str">
        <f t="shared" si="206"/>
        <v/>
      </c>
      <c r="V2234">
        <v>23.280673027038574</v>
      </c>
      <c r="W2234">
        <v>29.658111572265625</v>
      </c>
      <c r="X2234">
        <v>72.492874145507813</v>
      </c>
      <c r="Y2234">
        <v>43.607080459594727</v>
      </c>
      <c r="Z2234">
        <v>88.405254364013672</v>
      </c>
      <c r="AA2234">
        <v>10.328570365905762</v>
      </c>
      <c r="AB2234">
        <v>1.6525712585449218E-2</v>
      </c>
      <c r="AC2234" s="2">
        <f t="shared" si="207"/>
        <v>1.6525712585449218E-2</v>
      </c>
      <c r="AD2234">
        <v>11.59885986328125</v>
      </c>
      <c r="AE2234">
        <v>27.742120343839538</v>
      </c>
      <c r="AH2234" s="2">
        <f t="shared" si="208"/>
        <v>1.2030000000000001</v>
      </c>
      <c r="AI2234" s="2">
        <f>IF(ISNUMBER(AH2234),SUMIFS($AH$1:AH2234,$A$1:A2234,A2234,C$1:$C2234,C2234,$G$1:G2234,G2234,$E$1:E2234,E2234),"")</f>
        <v>2.2880000000000003</v>
      </c>
      <c r="AJ2234">
        <f t="shared" si="209"/>
        <v>16</v>
      </c>
    </row>
    <row r="2235" spans="1:36" x14ac:dyDescent="0.25">
      <c r="A2235" s="14" t="s">
        <v>103</v>
      </c>
      <c r="B2235" t="s">
        <v>98</v>
      </c>
      <c r="C2235" t="s">
        <v>97</v>
      </c>
      <c r="D2235" s="13">
        <v>41968</v>
      </c>
      <c r="E2235">
        <v>4</v>
      </c>
      <c r="F2235">
        <v>50</v>
      </c>
      <c r="G2235" s="2" t="s">
        <v>89</v>
      </c>
      <c r="H2235" s="2" t="s">
        <v>11</v>
      </c>
      <c r="I2235">
        <v>3</v>
      </c>
      <c r="J2235" s="2" t="s">
        <v>77</v>
      </c>
      <c r="K2235" s="2">
        <v>45</v>
      </c>
      <c r="L2235" s="2"/>
      <c r="M2235" s="2" t="str">
        <f t="shared" si="204"/>
        <v/>
      </c>
      <c r="N2235">
        <v>775.64662847905231</v>
      </c>
      <c r="O2235" s="2">
        <f t="shared" si="205"/>
        <v>77.564662847905225</v>
      </c>
      <c r="P2235" s="2">
        <f>IF(ISNUMBER(O2235),SUMIFS(O$1:$O2235,A$1:$A2235,A2235,C$1:$C2235,C2235,G$1:$G2235,G2235,E$1:$E2235,E2235),"")</f>
        <v>121.65777009459609</v>
      </c>
      <c r="U2235" t="str">
        <f t="shared" si="206"/>
        <v/>
      </c>
      <c r="V2235">
        <v>21.32757568359375</v>
      </c>
      <c r="W2235">
        <v>37.280012130737305</v>
      </c>
      <c r="X2235">
        <v>78.982204437255859</v>
      </c>
      <c r="Y2235">
        <v>40.051822662353516</v>
      </c>
      <c r="Z2235">
        <v>91.203453063964844</v>
      </c>
      <c r="AA2235">
        <v>9.5859231948852539</v>
      </c>
      <c r="AB2235">
        <v>1.5337477111816407E-2</v>
      </c>
      <c r="AC2235" s="2">
        <f t="shared" si="207"/>
        <v>1.5337477111816407E-2</v>
      </c>
      <c r="AD2235">
        <v>12.637152709960938</v>
      </c>
      <c r="AE2235">
        <v>28.632268121590016</v>
      </c>
      <c r="AH2235" s="2">
        <f t="shared" si="208"/>
        <v>1.19</v>
      </c>
      <c r="AI2235" s="2">
        <f>IF(ISNUMBER(AH2235),SUMIFS($AH$1:AH2235,$A$1:A2235,A2235,C$1:$C2235,C2235,$G$1:G2235,G2235,$E$1:E2235,E2235),"")</f>
        <v>2.044</v>
      </c>
      <c r="AJ2235">
        <f t="shared" si="209"/>
        <v>16</v>
      </c>
    </row>
    <row r="2236" spans="1:36" x14ac:dyDescent="0.25">
      <c r="A2236" s="14" t="s">
        <v>102</v>
      </c>
      <c r="B2236" t="s">
        <v>98</v>
      </c>
      <c r="C2236" t="s">
        <v>97</v>
      </c>
      <c r="D2236" s="13">
        <v>41968</v>
      </c>
      <c r="E2236">
        <v>4</v>
      </c>
      <c r="F2236">
        <v>100</v>
      </c>
      <c r="G2236" s="2" t="s">
        <v>89</v>
      </c>
      <c r="H2236" s="2" t="s">
        <v>11</v>
      </c>
      <c r="I2236">
        <v>3</v>
      </c>
      <c r="J2236" s="2" t="s">
        <v>77</v>
      </c>
      <c r="K2236" s="2">
        <v>90</v>
      </c>
      <c r="L2236" s="2"/>
      <c r="M2236" s="2" t="str">
        <f t="shared" si="204"/>
        <v/>
      </c>
      <c r="N2236">
        <v>867.99381572360028</v>
      </c>
      <c r="O2236" s="2">
        <f t="shared" si="205"/>
        <v>86.799381572360033</v>
      </c>
      <c r="P2236" s="2">
        <f>IF(ISNUMBER(O2236),SUMIFS(O$1:$O2236,A$1:$A2236,A2236,C$1:$C2236,C2236,G$1:$G2236,G2236,E$1:$E2236,E2236),"")</f>
        <v>153.29574628055417</v>
      </c>
      <c r="U2236" t="str">
        <f t="shared" si="206"/>
        <v/>
      </c>
      <c r="V2236">
        <v>21.660911560058594</v>
      </c>
      <c r="W2236">
        <v>36.767194747924805</v>
      </c>
      <c r="X2236">
        <v>78.205806732177734</v>
      </c>
      <c r="Y2236">
        <v>39.893222808837891</v>
      </c>
      <c r="Z2236">
        <v>91.0311279296875</v>
      </c>
      <c r="AA2236">
        <v>10.200800895690918</v>
      </c>
      <c r="AB2236">
        <v>1.6321281433105468E-2</v>
      </c>
      <c r="AC2236" s="2">
        <f t="shared" si="207"/>
        <v>1.6321281433105468E-2</v>
      </c>
      <c r="AD2236">
        <v>12.512929077148438</v>
      </c>
      <c r="AE2236">
        <v>27.711289049283859</v>
      </c>
      <c r="AH2236" s="2">
        <f t="shared" si="208"/>
        <v>1.417</v>
      </c>
      <c r="AI2236" s="2">
        <f>IF(ISNUMBER(AH2236),SUMIFS($AH$1:AH2236,$A$1:A2236,A2236,C$1:$C2236,C2236,$G$1:G2236,G2236,$E$1:E2236,E2236),"")</f>
        <v>2.8140000000000001</v>
      </c>
      <c r="AJ2236">
        <f t="shared" si="209"/>
        <v>16</v>
      </c>
    </row>
    <row r="2237" spans="1:36" x14ac:dyDescent="0.25">
      <c r="A2237" s="14" t="s">
        <v>101</v>
      </c>
      <c r="B2237" t="s">
        <v>98</v>
      </c>
      <c r="C2237" t="s">
        <v>97</v>
      </c>
      <c r="D2237" s="13">
        <v>41968</v>
      </c>
      <c r="E2237">
        <v>4</v>
      </c>
      <c r="F2237">
        <v>200</v>
      </c>
      <c r="G2237" s="2" t="s">
        <v>89</v>
      </c>
      <c r="H2237" s="2" t="s">
        <v>11</v>
      </c>
      <c r="I2237">
        <v>3</v>
      </c>
      <c r="J2237" s="2" t="s">
        <v>77</v>
      </c>
      <c r="K2237" s="2">
        <v>180</v>
      </c>
      <c r="L2237" s="2"/>
      <c r="M2237" s="2" t="str">
        <f t="shared" si="204"/>
        <v/>
      </c>
      <c r="N2237">
        <v>1052.0094169553454</v>
      </c>
      <c r="O2237" s="2">
        <f t="shared" si="205"/>
        <v>105.20094169553454</v>
      </c>
      <c r="P2237" s="2">
        <f>IF(ISNUMBER(O2237),SUMIFS(O$1:$O2237,A$1:$A2237,A2237,C$1:$C2237,C2237,G$1:$G2237,G2237,E$1:$E2237,E2237),"")</f>
        <v>213.23503403021013</v>
      </c>
      <c r="U2237" t="str">
        <f t="shared" si="206"/>
        <v/>
      </c>
      <c r="V2237">
        <v>21.451863288879395</v>
      </c>
      <c r="W2237">
        <v>37.892715454101563</v>
      </c>
      <c r="X2237">
        <v>78.603775024414063</v>
      </c>
      <c r="Y2237">
        <v>40.179407119750977</v>
      </c>
      <c r="Z2237">
        <v>90.269496917724609</v>
      </c>
      <c r="AA2237">
        <v>8.8007912635803223</v>
      </c>
      <c r="AB2237">
        <v>1.4081266021728515E-2</v>
      </c>
      <c r="AC2237" s="2">
        <f t="shared" si="207"/>
        <v>1.4081266021728515E-2</v>
      </c>
      <c r="AD2237">
        <v>12.576604003906251</v>
      </c>
      <c r="AE2237">
        <v>28.2428664495114</v>
      </c>
      <c r="AH2237" s="2">
        <f t="shared" si="208"/>
        <v>1.4810000000000001</v>
      </c>
      <c r="AI2237" s="2">
        <f>IF(ISNUMBER(AH2237),SUMIFS($AH$1:AH2237,$A$1:A2237,A2237,C$1:$C2237,C2237,$G$1:G2237,G2237,$E$1:E2237,E2237),"")</f>
        <v>3.7850000000000001</v>
      </c>
      <c r="AJ2237">
        <f t="shared" si="209"/>
        <v>16</v>
      </c>
    </row>
    <row r="2238" spans="1:36" x14ac:dyDescent="0.25">
      <c r="A2238" s="14" t="s">
        <v>100</v>
      </c>
      <c r="B2238" t="s">
        <v>98</v>
      </c>
      <c r="C2238" t="s">
        <v>97</v>
      </c>
      <c r="D2238" s="13">
        <v>41968</v>
      </c>
      <c r="E2238">
        <v>4</v>
      </c>
      <c r="F2238">
        <v>350</v>
      </c>
      <c r="G2238" s="2" t="s">
        <v>89</v>
      </c>
      <c r="H2238" s="2" t="s">
        <v>11</v>
      </c>
      <c r="I2238">
        <v>3</v>
      </c>
      <c r="J2238" s="2" t="s">
        <v>77</v>
      </c>
      <c r="K2238" s="2">
        <v>350</v>
      </c>
      <c r="L2238" s="2"/>
      <c r="M2238" s="2" t="str">
        <f t="shared" si="204"/>
        <v/>
      </c>
      <c r="N2238">
        <v>1601.1737304454673</v>
      </c>
      <c r="O2238" s="2">
        <f t="shared" si="205"/>
        <v>160.11737304454672</v>
      </c>
      <c r="P2238" s="2">
        <f>IF(ISNUMBER(O2238),SUMIFS(O$1:$O2238,A$1:$A2238,A2238,C$1:$C2238,C2238,G$1:$G2238,G2238,E$1:$E2238,E2238),"")</f>
        <v>304.4860688039243</v>
      </c>
      <c r="U2238" t="str">
        <f t="shared" si="206"/>
        <v/>
      </c>
      <c r="V2238">
        <v>21.696134567260742</v>
      </c>
      <c r="W2238">
        <v>34.292537689208984</v>
      </c>
      <c r="X2238">
        <v>77.366188049316406</v>
      </c>
      <c r="Y2238">
        <v>40.481742858886719</v>
      </c>
      <c r="Z2238">
        <v>89.694713592529297</v>
      </c>
      <c r="AA2238">
        <v>10.87653923034668</v>
      </c>
      <c r="AB2238">
        <v>1.7402462768554686E-2</v>
      </c>
      <c r="AC2238" s="2">
        <f t="shared" si="207"/>
        <v>1.7402462768554686E-2</v>
      </c>
      <c r="AD2238">
        <v>12.378590087890625</v>
      </c>
      <c r="AE2238">
        <v>23.040145249142626</v>
      </c>
      <c r="AH2238" s="2">
        <f t="shared" si="208"/>
        <v>2.786</v>
      </c>
      <c r="AI2238" s="2">
        <f>IF(ISNUMBER(AH2238),SUMIFS($AH$1:AH2238,$A$1:A2238,A2238,C$1:$C2238,C2238,$G$1:G2238,G2238,$E$1:E2238,E2238),"")</f>
        <v>6.0449999999999999</v>
      </c>
      <c r="AJ2238">
        <f t="shared" si="209"/>
        <v>16</v>
      </c>
    </row>
    <row r="2239" spans="1:36" x14ac:dyDescent="0.25">
      <c r="A2239" s="14" t="s">
        <v>99</v>
      </c>
      <c r="B2239" t="s">
        <v>98</v>
      </c>
      <c r="C2239" t="s">
        <v>97</v>
      </c>
      <c r="D2239" s="13">
        <v>41968</v>
      </c>
      <c r="E2239">
        <v>4</v>
      </c>
      <c r="F2239">
        <v>500</v>
      </c>
      <c r="G2239" s="2" t="s">
        <v>89</v>
      </c>
      <c r="H2239" s="2" t="s">
        <v>11</v>
      </c>
      <c r="I2239">
        <v>3</v>
      </c>
      <c r="J2239" s="2" t="s">
        <v>77</v>
      </c>
      <c r="K2239" s="2">
        <v>450</v>
      </c>
      <c r="L2239" s="2"/>
      <c r="M2239" s="2" t="str">
        <f t="shared" si="204"/>
        <v/>
      </c>
      <c r="N2239">
        <v>2368.8537954864482</v>
      </c>
      <c r="O2239" s="2">
        <f t="shared" si="205"/>
        <v>236.88537954864483</v>
      </c>
      <c r="P2239" s="2">
        <f>IF(ISNUMBER(O2239),SUMIFS(O$1:$O2239,A$1:$A2239,A2239,C$1:$C2239,C2239,G$1:$G2239,G2239,E$1:$E2239,E2239),"")</f>
        <v>419.43646126242686</v>
      </c>
      <c r="U2239" t="str">
        <f t="shared" si="206"/>
        <v/>
      </c>
      <c r="V2239">
        <v>22.654819488525391</v>
      </c>
      <c r="W2239">
        <v>22.981987953186035</v>
      </c>
      <c r="X2239">
        <v>76.341251373291016</v>
      </c>
      <c r="Y2239">
        <v>42.645383834838867</v>
      </c>
      <c r="Z2239">
        <v>90.281768798828125</v>
      </c>
      <c r="AA2239">
        <v>16.798410415649414</v>
      </c>
      <c r="AB2239">
        <v>2.6877456665039063E-2</v>
      </c>
      <c r="AC2239" s="2">
        <f t="shared" si="207"/>
        <v>2.6877456665039063E-2</v>
      </c>
      <c r="AD2239">
        <v>12.214600219726563</v>
      </c>
      <c r="AE2239">
        <v>21.691539115646258</v>
      </c>
      <c r="AH2239" s="2">
        <f t="shared" si="208"/>
        <v>6.367</v>
      </c>
      <c r="AI2239" s="2">
        <f>IF(ISNUMBER(AH2239),SUMIFS($AH$1:AH2239,$A$1:A2239,A2239,C$1:$C2239,C2239,$G$1:G2239,G2239,$E$1:E2239,E2239),"")</f>
        <v>11.423999999999999</v>
      </c>
      <c r="AJ2239">
        <f t="shared" si="209"/>
        <v>16</v>
      </c>
    </row>
    <row r="2240" spans="1:36" x14ac:dyDescent="0.25">
      <c r="A2240" s="14" t="s">
        <v>104</v>
      </c>
      <c r="B2240" t="s">
        <v>98</v>
      </c>
      <c r="C2240" t="s">
        <v>97</v>
      </c>
      <c r="D2240" s="13">
        <v>41990</v>
      </c>
      <c r="E2240">
        <v>1</v>
      </c>
      <c r="F2240">
        <v>0</v>
      </c>
      <c r="G2240" s="2" t="s">
        <v>89</v>
      </c>
      <c r="H2240" s="2" t="s">
        <v>11</v>
      </c>
      <c r="I2240">
        <v>4</v>
      </c>
      <c r="J2240" s="2" t="s">
        <v>77</v>
      </c>
      <c r="K2240" s="2">
        <v>0</v>
      </c>
      <c r="L2240" s="2"/>
      <c r="M2240" s="2" t="str">
        <f t="shared" si="204"/>
        <v/>
      </c>
      <c r="N2240">
        <v>491.0226484133492</v>
      </c>
      <c r="O2240" s="2">
        <f t="shared" si="205"/>
        <v>49.102264841334922</v>
      </c>
      <c r="P2240" s="2">
        <f>IF(ISNUMBER(O2240),SUMIFS(O$1:$O2240,A$1:$A2240,A2240,C$1:$C2240,C2240,G$1:$G2240,G2240,E$1:$E2240,E2240),"")</f>
        <v>182.84601146088744</v>
      </c>
      <c r="U2240" t="str">
        <f t="shared" si="206"/>
        <v/>
      </c>
      <c r="V2240">
        <v>22.601263999938965</v>
      </c>
      <c r="W2240">
        <v>24.132421493530273</v>
      </c>
      <c r="X2240">
        <v>69.010383605957031</v>
      </c>
      <c r="Y2240">
        <v>40.51197624206543</v>
      </c>
      <c r="Z2240">
        <v>85.5960693359375</v>
      </c>
      <c r="AA2240">
        <v>12.69697380065918</v>
      </c>
      <c r="AB2240">
        <v>2.0315158081054691E-2</v>
      </c>
      <c r="AC2240" s="2">
        <f t="shared" si="207"/>
        <v>2.0315158081054691E-2</v>
      </c>
      <c r="AD2240">
        <v>11.041661376953126</v>
      </c>
      <c r="AE2240">
        <v>30.382026370575982</v>
      </c>
      <c r="AH2240" s="2">
        <f t="shared" si="208"/>
        <v>0.998</v>
      </c>
      <c r="AI2240" s="2">
        <f>IF(ISNUMBER(AH2240),SUMIFS($AH$1:AH2240,$A$1:A2240,A2240,C$1:$C2240,C2240,$G$1:G2240,G2240,$E$1:E2240,E2240),"")</f>
        <v>3.665</v>
      </c>
      <c r="AJ2240">
        <f t="shared" si="209"/>
        <v>16</v>
      </c>
    </row>
    <row r="2241" spans="1:36" x14ac:dyDescent="0.25">
      <c r="A2241" s="14" t="s">
        <v>103</v>
      </c>
      <c r="B2241" t="s">
        <v>98</v>
      </c>
      <c r="C2241" t="s">
        <v>97</v>
      </c>
      <c r="D2241" s="13">
        <v>41990</v>
      </c>
      <c r="E2241">
        <v>1</v>
      </c>
      <c r="F2241">
        <v>50</v>
      </c>
      <c r="G2241" s="2" t="s">
        <v>89</v>
      </c>
      <c r="H2241" s="2" t="s">
        <v>11</v>
      </c>
      <c r="I2241">
        <v>4</v>
      </c>
      <c r="J2241" s="2" t="s">
        <v>77</v>
      </c>
      <c r="K2241" s="2">
        <v>45</v>
      </c>
      <c r="L2241" s="2"/>
      <c r="M2241" s="2" t="str">
        <f t="shared" si="204"/>
        <v/>
      </c>
      <c r="N2241">
        <v>551.75651869943385</v>
      </c>
      <c r="O2241" s="2">
        <f t="shared" si="205"/>
        <v>55.175651869943387</v>
      </c>
      <c r="P2241" s="2">
        <f>IF(ISNUMBER(O2241),SUMIFS(O$1:$O2241,A$1:$A2241,A2241,C$1:$C2241,C2241,G$1:$G2241,G2241,E$1:$E2241,E2241),"")</f>
        <v>193.88422593520292</v>
      </c>
      <c r="U2241" t="str">
        <f t="shared" si="206"/>
        <v/>
      </c>
      <c r="V2241">
        <v>21.124050140380859</v>
      </c>
      <c r="W2241">
        <v>29.29194450378418</v>
      </c>
      <c r="X2241">
        <v>77.336620330810547</v>
      </c>
      <c r="Y2241">
        <v>36.301595687866211</v>
      </c>
      <c r="Z2241">
        <v>89.491893768310547</v>
      </c>
      <c r="AA2241">
        <v>12.15834903717041</v>
      </c>
      <c r="AB2241">
        <v>1.9453358459472655E-2</v>
      </c>
      <c r="AC2241" s="2">
        <f t="shared" si="207"/>
        <v>1.9453358459472655E-2</v>
      </c>
      <c r="AD2241">
        <v>12.373859252929687</v>
      </c>
      <c r="AE2241">
        <v>27.15676615473776</v>
      </c>
      <c r="AH2241" s="2">
        <f t="shared" si="208"/>
        <v>1.073</v>
      </c>
      <c r="AI2241" s="2">
        <f>IF(ISNUMBER(AH2241),SUMIFS($AH$1:AH2241,$A$1:A2241,A2241,C$1:$C2241,C2241,$G$1:G2241,G2241,$E$1:E2241,E2241),"")</f>
        <v>3.7099999999999995</v>
      </c>
      <c r="AJ2241">
        <f t="shared" si="209"/>
        <v>16</v>
      </c>
    </row>
    <row r="2242" spans="1:36" x14ac:dyDescent="0.25">
      <c r="A2242" s="14" t="s">
        <v>102</v>
      </c>
      <c r="B2242" t="s">
        <v>98</v>
      </c>
      <c r="C2242" t="s">
        <v>97</v>
      </c>
      <c r="D2242" s="13">
        <v>41990</v>
      </c>
      <c r="E2242">
        <v>1</v>
      </c>
      <c r="F2242">
        <v>100</v>
      </c>
      <c r="G2242" s="2" t="s">
        <v>89</v>
      </c>
      <c r="H2242" s="2" t="s">
        <v>11</v>
      </c>
      <c r="I2242">
        <v>4</v>
      </c>
      <c r="J2242" s="2" t="s">
        <v>77</v>
      </c>
      <c r="K2242" s="2">
        <v>90</v>
      </c>
      <c r="L2242" s="2"/>
      <c r="M2242" s="2" t="str">
        <f t="shared" ref="M2242:M2305" si="210">IF(ISNUMBER(L2242),L2242/10,"")</f>
        <v/>
      </c>
      <c r="N2242">
        <v>580.61995907885819</v>
      </c>
      <c r="O2242" s="2">
        <f t="shared" ref="O2242:O2305" si="211">IF(ISNUMBER(N2242),N2242/10,"")</f>
        <v>58.061995907885816</v>
      </c>
      <c r="P2242" s="2">
        <f>IF(ISNUMBER(O2242),SUMIFS(O$1:$O2242,A$1:$A2242,A2242,C$1:$C2242,C2242,G$1:$G2242,G2242,E$1:$E2242,E2242),"")</f>
        <v>213.73674185692391</v>
      </c>
      <c r="U2242" t="str">
        <f t="shared" ref="U2242:U2305" si="212">IF(ISNUMBER(R2242),R2242/100,"")</f>
        <v/>
      </c>
      <c r="V2242">
        <v>21.613510131835938</v>
      </c>
      <c r="W2242">
        <v>28.452925682067871</v>
      </c>
      <c r="X2242">
        <v>79.151634216308594</v>
      </c>
      <c r="Y2242">
        <v>38.009695053100586</v>
      </c>
      <c r="Z2242">
        <v>91.023475646972656</v>
      </c>
      <c r="AA2242">
        <v>12.644908428192139</v>
      </c>
      <c r="AB2242">
        <v>2.0231853485107424E-2</v>
      </c>
      <c r="AC2242" s="2">
        <f t="shared" ref="AC2242:AC2305" si="213">IF(ISNUMBER(AB2242),AB2242,"")</f>
        <v>2.0231853485107424E-2</v>
      </c>
      <c r="AD2242">
        <v>12.664261474609376</v>
      </c>
      <c r="AE2242">
        <v>26.379127948534663</v>
      </c>
      <c r="AH2242" s="2">
        <f t="shared" ref="AH2242:AH2305" si="214">IF(AND(ISNUMBER(AB2242),ISNUMBER(O2242)),ROUND(O2242*AB2242,3),"")</f>
        <v>1.175</v>
      </c>
      <c r="AI2242" s="2">
        <f>IF(ISNUMBER(AH2242),SUMIFS($AH$1:AH2242,$A$1:A2242,A2242,C$1:$C2242,C2242,$G$1:G2242,G2242,$E$1:E2242,E2242),"")</f>
        <v>3.9409999999999998</v>
      </c>
      <c r="AJ2242">
        <f t="shared" ref="AJ2242:AJ2305" si="215">COUNT(K2242:AI2242)</f>
        <v>16</v>
      </c>
    </row>
    <row r="2243" spans="1:36" x14ac:dyDescent="0.25">
      <c r="A2243" s="14" t="s">
        <v>101</v>
      </c>
      <c r="B2243" t="s">
        <v>98</v>
      </c>
      <c r="C2243" t="s">
        <v>97</v>
      </c>
      <c r="D2243" s="13">
        <v>41990</v>
      </c>
      <c r="E2243">
        <v>1</v>
      </c>
      <c r="F2243">
        <v>200</v>
      </c>
      <c r="G2243" s="2" t="s">
        <v>89</v>
      </c>
      <c r="H2243" s="2" t="s">
        <v>11</v>
      </c>
      <c r="I2243">
        <v>4</v>
      </c>
      <c r="J2243" s="2" t="s">
        <v>77</v>
      </c>
      <c r="K2243" s="2">
        <v>180</v>
      </c>
      <c r="L2243" s="2"/>
      <c r="M2243" s="2" t="str">
        <f t="shared" si="210"/>
        <v/>
      </c>
      <c r="N2243">
        <v>900.40612254310895</v>
      </c>
      <c r="O2243" s="2">
        <f t="shared" si="211"/>
        <v>90.040612254310901</v>
      </c>
      <c r="P2243" s="2">
        <f>IF(ISNUMBER(O2243),SUMIFS(O$1:$O2243,A$1:$A2243,A2243,C$1:$C2243,C2243,G$1:$G2243,G2243,E$1:$E2243,E2243),"")</f>
        <v>307.76453714249669</v>
      </c>
      <c r="U2243" t="str">
        <f t="shared" si="212"/>
        <v/>
      </c>
      <c r="V2243">
        <v>21.816584587097168</v>
      </c>
      <c r="W2243">
        <v>30.52655029296875</v>
      </c>
      <c r="X2243">
        <v>80.337734222412109</v>
      </c>
      <c r="Y2243">
        <v>39.261472702026367</v>
      </c>
      <c r="Z2243">
        <v>91.049716949462891</v>
      </c>
      <c r="AA2243">
        <v>12.757805824279785</v>
      </c>
      <c r="AB2243">
        <v>2.0412489318847659E-2</v>
      </c>
      <c r="AC2243" s="2">
        <f t="shared" si="213"/>
        <v>2.0412489318847659E-2</v>
      </c>
      <c r="AD2243">
        <v>12.854037475585939</v>
      </c>
      <c r="AE2243">
        <v>24.734993773349938</v>
      </c>
      <c r="AH2243" s="2">
        <f t="shared" si="214"/>
        <v>1.8380000000000001</v>
      </c>
      <c r="AI2243" s="2">
        <f>IF(ISNUMBER(AH2243),SUMIFS($AH$1:AH2243,$A$1:A2243,A2243,C$1:$C2243,C2243,$G$1:G2243,G2243,$E$1:E2243,E2243),"")</f>
        <v>5.7930000000000001</v>
      </c>
      <c r="AJ2243">
        <f t="shared" si="215"/>
        <v>16</v>
      </c>
    </row>
    <row r="2244" spans="1:36" x14ac:dyDescent="0.25">
      <c r="A2244" s="14" t="s">
        <v>100</v>
      </c>
      <c r="B2244" t="s">
        <v>98</v>
      </c>
      <c r="C2244" t="s">
        <v>97</v>
      </c>
      <c r="D2244" s="13">
        <v>41990</v>
      </c>
      <c r="E2244">
        <v>1</v>
      </c>
      <c r="F2244">
        <v>350</v>
      </c>
      <c r="G2244" s="2" t="s">
        <v>89</v>
      </c>
      <c r="H2244" s="2" t="s">
        <v>11</v>
      </c>
      <c r="I2244">
        <v>4</v>
      </c>
      <c r="J2244" s="2" t="s">
        <v>77</v>
      </c>
      <c r="K2244" s="2">
        <v>350</v>
      </c>
      <c r="L2244" s="2"/>
      <c r="M2244" s="2" t="str">
        <f t="shared" si="210"/>
        <v/>
      </c>
      <c r="N2244">
        <v>1268.4147713436416</v>
      </c>
      <c r="O2244" s="2">
        <f t="shared" si="211"/>
        <v>126.84147713436417</v>
      </c>
      <c r="P2244" s="2">
        <f>IF(ISNUMBER(O2244),SUMIFS(O$1:$O2244,A$1:$A2244,A2244,C$1:$C2244,C2244,G$1:$G2244,G2244,E$1:$E2244,E2244),"")</f>
        <v>463.19386949936177</v>
      </c>
      <c r="U2244" t="str">
        <f t="shared" si="212"/>
        <v/>
      </c>
      <c r="V2244">
        <v>22.115725517272949</v>
      </c>
      <c r="W2244">
        <v>25.934917449951172</v>
      </c>
      <c r="X2244">
        <v>76.857643127441406</v>
      </c>
      <c r="Y2244">
        <v>40.573848724365234</v>
      </c>
      <c r="Z2244">
        <v>89.798004150390625</v>
      </c>
      <c r="AA2244">
        <v>14.313354015350342</v>
      </c>
      <c r="AB2244">
        <v>2.2901366424560546E-2</v>
      </c>
      <c r="AC2244" s="2">
        <f t="shared" si="213"/>
        <v>2.2901366424560546E-2</v>
      </c>
      <c r="AD2244">
        <v>12.297222900390626</v>
      </c>
      <c r="AE2244">
        <v>22.034043362495247</v>
      </c>
      <c r="AH2244" s="2">
        <f t="shared" si="214"/>
        <v>2.9049999999999998</v>
      </c>
      <c r="AI2244" s="2">
        <f>IF(ISNUMBER(AH2244),SUMIFS($AH$1:AH2244,$A$1:A2244,A2244,C$1:$C2244,C2244,$G$1:G2244,G2244,$E$1:E2244,E2244),"")</f>
        <v>9.7989999999999995</v>
      </c>
      <c r="AJ2244">
        <f t="shared" si="215"/>
        <v>16</v>
      </c>
    </row>
    <row r="2245" spans="1:36" x14ac:dyDescent="0.25">
      <c r="A2245" s="14" t="s">
        <v>99</v>
      </c>
      <c r="B2245" t="s">
        <v>98</v>
      </c>
      <c r="C2245" t="s">
        <v>97</v>
      </c>
      <c r="D2245" s="13">
        <v>41990</v>
      </c>
      <c r="E2245">
        <v>1</v>
      </c>
      <c r="F2245">
        <v>500</v>
      </c>
      <c r="G2245" s="2" t="s">
        <v>89</v>
      </c>
      <c r="H2245" s="2" t="s">
        <v>11</v>
      </c>
      <c r="I2245">
        <v>4</v>
      </c>
      <c r="J2245" s="2" t="s">
        <v>77</v>
      </c>
      <c r="K2245" s="2">
        <v>450</v>
      </c>
      <c r="L2245" s="2"/>
      <c r="M2245" s="2" t="str">
        <f t="shared" si="210"/>
        <v/>
      </c>
      <c r="N2245">
        <v>1095.9264743906165</v>
      </c>
      <c r="O2245" s="2">
        <f t="shared" si="211"/>
        <v>109.59264743906165</v>
      </c>
      <c r="P2245" s="2">
        <f>IF(ISNUMBER(O2245),SUMIFS(O$1:$O2245,A$1:$A2245,A2245,C$1:$C2245,C2245,G$1:$G2245,G2245,E$1:$E2245,E2245),"")</f>
        <v>553.86962086930691</v>
      </c>
      <c r="U2245" t="str">
        <f t="shared" si="212"/>
        <v/>
      </c>
      <c r="V2245">
        <v>21.797797203063965</v>
      </c>
      <c r="W2245">
        <v>29.3572998046875</v>
      </c>
      <c r="X2245">
        <v>79.141780853271484</v>
      </c>
      <c r="Y2245">
        <v>39.193122863769531</v>
      </c>
      <c r="Z2245">
        <v>91.075389862060547</v>
      </c>
      <c r="AA2245">
        <v>12.544496536254883</v>
      </c>
      <c r="AB2245">
        <v>2.0071194458007809E-2</v>
      </c>
      <c r="AC2245" s="2">
        <f t="shared" si="213"/>
        <v>2.0071194458007809E-2</v>
      </c>
      <c r="AD2245">
        <v>12.662684936523437</v>
      </c>
      <c r="AE2245">
        <v>23.117199069177065</v>
      </c>
      <c r="AH2245" s="2">
        <f t="shared" si="214"/>
        <v>2.2000000000000002</v>
      </c>
      <c r="AI2245" s="2">
        <f>IF(ISNUMBER(AH2245),SUMIFS($AH$1:AH2245,$A$1:A2245,A2245,C$1:$C2245,C2245,$G$1:G2245,G2245,$E$1:E2245,E2245),"")</f>
        <v>13.420999999999999</v>
      </c>
      <c r="AJ2245">
        <f t="shared" si="215"/>
        <v>16</v>
      </c>
    </row>
    <row r="2246" spans="1:36" x14ac:dyDescent="0.25">
      <c r="A2246" s="14" t="s">
        <v>104</v>
      </c>
      <c r="B2246" t="s">
        <v>98</v>
      </c>
      <c r="C2246" t="s">
        <v>97</v>
      </c>
      <c r="D2246" s="13">
        <v>41990</v>
      </c>
      <c r="E2246">
        <v>2</v>
      </c>
      <c r="F2246">
        <v>0</v>
      </c>
      <c r="G2246" s="2" t="s">
        <v>89</v>
      </c>
      <c r="H2246" s="2" t="s">
        <v>11</v>
      </c>
      <c r="I2246">
        <v>4</v>
      </c>
      <c r="J2246" s="2" t="s">
        <v>77</v>
      </c>
      <c r="K2246" s="2">
        <v>0</v>
      </c>
      <c r="L2246" s="2"/>
      <c r="M2246" s="2" t="str">
        <f t="shared" si="210"/>
        <v/>
      </c>
      <c r="N2246">
        <v>524.41852058975439</v>
      </c>
      <c r="O2246" s="2">
        <f t="shared" si="211"/>
        <v>52.441852058975442</v>
      </c>
      <c r="P2246" s="2">
        <f>IF(ISNUMBER(O2246),SUMIFS(O$1:$O2246,A$1:$A2246,A2246,C$1:$C2246,C2246,G$1:$G2246,G2246,E$1:$E2246,E2246),"")</f>
        <v>171.20980747032357</v>
      </c>
      <c r="U2246" t="str">
        <f t="shared" si="212"/>
        <v/>
      </c>
      <c r="V2246">
        <v>22.619162559509277</v>
      </c>
      <c r="W2246">
        <v>25.627989768981934</v>
      </c>
      <c r="X2246">
        <v>75.174278259277344</v>
      </c>
      <c r="Y2246">
        <v>40.474033355712891</v>
      </c>
      <c r="Z2246">
        <v>89.173606872558594</v>
      </c>
      <c r="AA2246">
        <v>13.156617164611816</v>
      </c>
      <c r="AB2246">
        <v>2.1050587463378907E-2</v>
      </c>
      <c r="AC2246" s="2">
        <f t="shared" si="213"/>
        <v>2.1050587463378907E-2</v>
      </c>
      <c r="AD2246">
        <v>12.027884521484376</v>
      </c>
      <c r="AE2246">
        <v>26.933451193332491</v>
      </c>
      <c r="AH2246" s="2">
        <f t="shared" si="214"/>
        <v>1.1040000000000001</v>
      </c>
      <c r="AI2246" s="2">
        <f>IF(ISNUMBER(AH2246),SUMIFS($AH$1:AH2246,$A$1:A2246,A2246,C$1:$C2246,C2246,$G$1:G2246,G2246,$E$1:E2246,E2246),"")</f>
        <v>3.4430000000000001</v>
      </c>
      <c r="AJ2246">
        <f t="shared" si="215"/>
        <v>16</v>
      </c>
    </row>
    <row r="2247" spans="1:36" x14ac:dyDescent="0.25">
      <c r="A2247" s="14" t="s">
        <v>103</v>
      </c>
      <c r="B2247" t="s">
        <v>98</v>
      </c>
      <c r="C2247" t="s">
        <v>97</v>
      </c>
      <c r="D2247" s="13">
        <v>41990</v>
      </c>
      <c r="E2247">
        <v>2</v>
      </c>
      <c r="F2247">
        <v>50</v>
      </c>
      <c r="G2247" s="2" t="s">
        <v>89</v>
      </c>
      <c r="H2247" s="2" t="s">
        <v>11</v>
      </c>
      <c r="I2247">
        <v>4</v>
      </c>
      <c r="J2247" s="2" t="s">
        <v>77</v>
      </c>
      <c r="K2247" s="2">
        <v>45</v>
      </c>
      <c r="L2247" s="2"/>
      <c r="M2247" s="2" t="str">
        <f t="shared" si="210"/>
        <v/>
      </c>
      <c r="N2247">
        <v>763.87761354239376</v>
      </c>
      <c r="O2247" s="2">
        <f t="shared" si="211"/>
        <v>76.387761354239373</v>
      </c>
      <c r="P2247" s="2">
        <f>IF(ISNUMBER(O2247),SUMIFS(O$1:$O2247,A$1:$A2247,A2247,C$1:$C2247,C2247,G$1:$G2247,G2247,E$1:$E2247,E2247),"")</f>
        <v>255.24586336542183</v>
      </c>
      <c r="U2247" t="str">
        <f t="shared" si="212"/>
        <v/>
      </c>
      <c r="V2247">
        <v>23.38029670715332</v>
      </c>
      <c r="W2247">
        <v>24.595443725585938</v>
      </c>
      <c r="X2247">
        <v>76.616775512695313</v>
      </c>
      <c r="Y2247">
        <v>41.042463302612305</v>
      </c>
      <c r="Z2247">
        <v>89.874851226806641</v>
      </c>
      <c r="AA2247">
        <v>12.839412689208984</v>
      </c>
      <c r="AB2247">
        <v>2.0543060302734374E-2</v>
      </c>
      <c r="AC2247" s="2">
        <f t="shared" si="213"/>
        <v>2.0543060302734374E-2</v>
      </c>
      <c r="AD2247">
        <v>12.25868408203125</v>
      </c>
      <c r="AE2247">
        <v>23.745537657814541</v>
      </c>
      <c r="AH2247" s="2">
        <f t="shared" si="214"/>
        <v>1.569</v>
      </c>
      <c r="AI2247" s="2">
        <f>IF(ISNUMBER(AH2247),SUMIFS($AH$1:AH2247,$A$1:A2247,A2247,C$1:$C2247,C2247,$G$1:G2247,G2247,$E$1:E2247,E2247),"")</f>
        <v>5.0350000000000001</v>
      </c>
      <c r="AJ2247">
        <f t="shared" si="215"/>
        <v>16</v>
      </c>
    </row>
    <row r="2248" spans="1:36" x14ac:dyDescent="0.25">
      <c r="A2248" s="14" t="s">
        <v>102</v>
      </c>
      <c r="B2248" t="s">
        <v>98</v>
      </c>
      <c r="C2248" t="s">
        <v>97</v>
      </c>
      <c r="D2248" s="13">
        <v>41990</v>
      </c>
      <c r="E2248">
        <v>2</v>
      </c>
      <c r="F2248">
        <v>100</v>
      </c>
      <c r="G2248" s="2" t="s">
        <v>89</v>
      </c>
      <c r="H2248" s="2" t="s">
        <v>11</v>
      </c>
      <c r="I2248">
        <v>4</v>
      </c>
      <c r="J2248" s="2" t="s">
        <v>77</v>
      </c>
      <c r="K2248" s="2">
        <v>90</v>
      </c>
      <c r="L2248" s="2"/>
      <c r="M2248" s="2" t="str">
        <f t="shared" si="210"/>
        <v/>
      </c>
      <c r="N2248">
        <v>821.96891318214148</v>
      </c>
      <c r="O2248" s="2">
        <f t="shared" si="211"/>
        <v>82.196891318214142</v>
      </c>
      <c r="P2248" s="2">
        <f>IF(ISNUMBER(O2248),SUMIFS(O$1:$O2248,A$1:$A2248,A2248,C$1:$C2248,C2248,G$1:$G2248,G2248,E$1:$E2248,E2248),"")</f>
        <v>260.19465973517265</v>
      </c>
      <c r="U2248" t="str">
        <f t="shared" si="212"/>
        <v/>
      </c>
      <c r="V2248">
        <v>21.746251106262207</v>
      </c>
      <c r="W2248">
        <v>32.062310218811035</v>
      </c>
      <c r="X2248">
        <v>80.929588317871094</v>
      </c>
      <c r="Y2248">
        <v>39.277416229248047</v>
      </c>
      <c r="Z2248">
        <v>90.975570678710938</v>
      </c>
      <c r="AA2248">
        <v>12.26328182220459</v>
      </c>
      <c r="AB2248">
        <v>1.9621250915527345E-2</v>
      </c>
      <c r="AC2248" s="2">
        <f t="shared" si="213"/>
        <v>1.9621250915527345E-2</v>
      </c>
      <c r="AD2248">
        <v>12.948734130859375</v>
      </c>
      <c r="AE2248">
        <v>24.896173812728321</v>
      </c>
      <c r="AH2248" s="2">
        <f t="shared" si="214"/>
        <v>1.613</v>
      </c>
      <c r="AI2248" s="2">
        <f>IF(ISNUMBER(AH2248),SUMIFS($AH$1:AH2248,$A$1:A2248,A2248,C$1:$C2248,C2248,$G$1:G2248,G2248,$E$1:E2248,E2248),"")</f>
        <v>4.76</v>
      </c>
      <c r="AJ2248">
        <f t="shared" si="215"/>
        <v>16</v>
      </c>
    </row>
    <row r="2249" spans="1:36" x14ac:dyDescent="0.25">
      <c r="A2249" s="14" t="s">
        <v>101</v>
      </c>
      <c r="B2249" t="s">
        <v>98</v>
      </c>
      <c r="C2249" t="s">
        <v>97</v>
      </c>
      <c r="D2249" s="13">
        <v>41990</v>
      </c>
      <c r="E2249">
        <v>2</v>
      </c>
      <c r="F2249">
        <v>200</v>
      </c>
      <c r="G2249" s="2" t="s">
        <v>89</v>
      </c>
      <c r="H2249" s="2" t="s">
        <v>11</v>
      </c>
      <c r="I2249">
        <v>4</v>
      </c>
      <c r="J2249" s="2" t="s">
        <v>77</v>
      </c>
      <c r="K2249" s="2">
        <v>180</v>
      </c>
      <c r="L2249" s="2"/>
      <c r="M2249" s="2" t="str">
        <f t="shared" si="210"/>
        <v/>
      </c>
      <c r="N2249">
        <v>1069.0411666021423</v>
      </c>
      <c r="O2249" s="2">
        <f t="shared" si="211"/>
        <v>106.90411666021423</v>
      </c>
      <c r="P2249" s="2">
        <f>IF(ISNUMBER(O2249),SUMIFS(O$1:$O2249,A$1:$A2249,A2249,C$1:$C2249,C2249,G$1:$G2249,G2249,E$1:$E2249,E2249),"")</f>
        <v>419.35135642278249</v>
      </c>
      <c r="U2249" t="str">
        <f t="shared" si="212"/>
        <v/>
      </c>
      <c r="V2249">
        <v>20.474799156188965</v>
      </c>
      <c r="W2249">
        <v>28.194516181945801</v>
      </c>
      <c r="X2249">
        <v>79.838836669921875</v>
      </c>
      <c r="Y2249">
        <v>36.854642868041992</v>
      </c>
      <c r="Z2249">
        <v>90.236759185791016</v>
      </c>
      <c r="AA2249">
        <v>14.536016941070557</v>
      </c>
      <c r="AB2249">
        <v>2.3257627105712889E-2</v>
      </c>
      <c r="AC2249" s="2">
        <f t="shared" si="213"/>
        <v>2.3257627105712889E-2</v>
      </c>
      <c r="AD2249">
        <v>12.7742138671875</v>
      </c>
      <c r="AE2249">
        <v>25.256097560975611</v>
      </c>
      <c r="AH2249" s="2">
        <f t="shared" si="214"/>
        <v>2.4860000000000002</v>
      </c>
      <c r="AI2249" s="2">
        <f>IF(ISNUMBER(AH2249),SUMIFS($AH$1:AH2249,$A$1:A2249,A2249,C$1:$C2249,C2249,$G$1:G2249,G2249,$E$1:E2249,E2249),"")</f>
        <v>8.5389999999999997</v>
      </c>
      <c r="AJ2249">
        <f t="shared" si="215"/>
        <v>16</v>
      </c>
    </row>
    <row r="2250" spans="1:36" x14ac:dyDescent="0.25">
      <c r="A2250" s="14" t="s">
        <v>100</v>
      </c>
      <c r="B2250" t="s">
        <v>98</v>
      </c>
      <c r="C2250" t="s">
        <v>97</v>
      </c>
      <c r="D2250" s="13">
        <v>41990</v>
      </c>
      <c r="E2250">
        <v>2</v>
      </c>
      <c r="F2250">
        <v>350</v>
      </c>
      <c r="G2250" s="2" t="s">
        <v>89</v>
      </c>
      <c r="H2250" s="2" t="s">
        <v>11</v>
      </c>
      <c r="I2250">
        <v>4</v>
      </c>
      <c r="J2250" s="2" t="s">
        <v>77</v>
      </c>
      <c r="K2250" s="2">
        <v>350</v>
      </c>
      <c r="L2250" s="2"/>
      <c r="M2250" s="2" t="str">
        <f t="shared" si="210"/>
        <v/>
      </c>
      <c r="N2250">
        <v>1352.6724531749655</v>
      </c>
      <c r="O2250" s="2">
        <f t="shared" si="211"/>
        <v>135.26724531749656</v>
      </c>
      <c r="P2250" s="2">
        <f>IF(ISNUMBER(O2250),SUMIFS(O$1:$O2250,A$1:$A2250,A2250,C$1:$C2250,C2250,G$1:$G2250,G2250,E$1:$E2250,E2250),"")</f>
        <v>531.82380330075557</v>
      </c>
      <c r="U2250" t="str">
        <f t="shared" si="212"/>
        <v/>
      </c>
      <c r="V2250">
        <v>21.872012138366699</v>
      </c>
      <c r="W2250">
        <v>17.184538841247559</v>
      </c>
      <c r="X2250">
        <v>71.742023468017578</v>
      </c>
      <c r="Y2250">
        <v>39.379526138305664</v>
      </c>
      <c r="Z2250">
        <v>85.502239227294922</v>
      </c>
      <c r="AA2250">
        <v>18.930606842041016</v>
      </c>
      <c r="AB2250">
        <v>3.0288970947265622E-2</v>
      </c>
      <c r="AC2250" s="2">
        <f t="shared" si="213"/>
        <v>3.0288970947265622E-2</v>
      </c>
      <c r="AD2250">
        <v>11.478723754882813</v>
      </c>
      <c r="AE2250">
        <v>22.319095477386934</v>
      </c>
      <c r="AH2250" s="2">
        <f t="shared" si="214"/>
        <v>4.0970000000000004</v>
      </c>
      <c r="AI2250" s="2">
        <f>IF(ISNUMBER(AH2250),SUMIFS($AH$1:AH2250,$A$1:A2250,A2250,C$1:$C2250,C2250,$G$1:G2250,G2250,$E$1:E2250,E2250),"")</f>
        <v>13.434999999999999</v>
      </c>
      <c r="AJ2250">
        <f t="shared" si="215"/>
        <v>16</v>
      </c>
    </row>
    <row r="2251" spans="1:36" x14ac:dyDescent="0.25">
      <c r="A2251" s="14" t="s">
        <v>99</v>
      </c>
      <c r="B2251" t="s">
        <v>98</v>
      </c>
      <c r="C2251" t="s">
        <v>97</v>
      </c>
      <c r="D2251" s="13">
        <v>41990</v>
      </c>
      <c r="E2251">
        <v>2</v>
      </c>
      <c r="F2251">
        <v>500</v>
      </c>
      <c r="G2251" s="2" t="s">
        <v>89</v>
      </c>
      <c r="H2251" s="2" t="s">
        <v>11</v>
      </c>
      <c r="I2251">
        <v>4</v>
      </c>
      <c r="J2251" s="2" t="s">
        <v>77</v>
      </c>
      <c r="K2251" s="2">
        <v>450</v>
      </c>
      <c r="L2251" s="2"/>
      <c r="M2251" s="2" t="str">
        <f t="shared" si="210"/>
        <v/>
      </c>
      <c r="N2251">
        <v>2000.1616161616162</v>
      </c>
      <c r="O2251" s="2">
        <f t="shared" si="211"/>
        <v>200.01616161616161</v>
      </c>
      <c r="P2251" s="2">
        <f>IF(ISNUMBER(O2251),SUMIFS(O$1:$O2251,A$1:$A2251,A2251,C$1:$C2251,C2251,G$1:$G2251,G2251,E$1:$E2251,E2251),"")</f>
        <v>619.29592954227326</v>
      </c>
      <c r="U2251" t="str">
        <f t="shared" si="212"/>
        <v/>
      </c>
      <c r="V2251">
        <v>22.318982124328613</v>
      </c>
      <c r="W2251">
        <v>20.898647308349609</v>
      </c>
      <c r="X2251">
        <v>76.161460876464844</v>
      </c>
      <c r="Y2251">
        <v>40.223197937011719</v>
      </c>
      <c r="Z2251">
        <v>89.498405456542969</v>
      </c>
      <c r="AA2251">
        <v>18.254549980163574</v>
      </c>
      <c r="AB2251">
        <v>2.9207279968261717E-2</v>
      </c>
      <c r="AC2251" s="2">
        <f t="shared" si="213"/>
        <v>2.9207279968261717E-2</v>
      </c>
      <c r="AD2251">
        <v>12.185833740234376</v>
      </c>
      <c r="AE2251">
        <v>19.854545454545452</v>
      </c>
      <c r="AH2251" s="2">
        <f t="shared" si="214"/>
        <v>5.8419999999999996</v>
      </c>
      <c r="AI2251" s="2">
        <f>IF(ISNUMBER(AH2251),SUMIFS($AH$1:AH2251,$A$1:A2251,A2251,C$1:$C2251,C2251,$G$1:G2251,G2251,$E$1:E2251,E2251),"")</f>
        <v>16.567999999999998</v>
      </c>
      <c r="AJ2251">
        <f t="shared" si="215"/>
        <v>16</v>
      </c>
    </row>
    <row r="2252" spans="1:36" x14ac:dyDescent="0.25">
      <c r="A2252" s="14" t="s">
        <v>104</v>
      </c>
      <c r="B2252" t="s">
        <v>98</v>
      </c>
      <c r="C2252" t="s">
        <v>97</v>
      </c>
      <c r="D2252" s="13">
        <v>41990</v>
      </c>
      <c r="E2252">
        <v>3</v>
      </c>
      <c r="F2252">
        <v>0</v>
      </c>
      <c r="G2252" s="2" t="s">
        <v>89</v>
      </c>
      <c r="H2252" s="2" t="s">
        <v>11</v>
      </c>
      <c r="I2252">
        <v>4</v>
      </c>
      <c r="J2252" s="2" t="s">
        <v>77</v>
      </c>
      <c r="K2252" s="2">
        <v>0</v>
      </c>
      <c r="L2252" s="2"/>
      <c r="M2252" s="2" t="str">
        <f t="shared" si="210"/>
        <v/>
      </c>
      <c r="N2252">
        <v>575.75502698963203</v>
      </c>
      <c r="O2252" s="2">
        <f t="shared" si="211"/>
        <v>57.575502698963206</v>
      </c>
      <c r="P2252" s="2">
        <f>IF(ISNUMBER(O2252),SUMIFS(O$1:$O2252,A$1:$A2252,A2252,C$1:$C2252,C2252,G$1:$G2252,G2252,E$1:$E2252,E2252),"")</f>
        <v>181.07176771858235</v>
      </c>
      <c r="U2252" t="str">
        <f t="shared" si="212"/>
        <v/>
      </c>
      <c r="V2252">
        <v>21.711150169372559</v>
      </c>
      <c r="W2252">
        <v>27.41844654083252</v>
      </c>
      <c r="X2252">
        <v>71.706741333007813</v>
      </c>
      <c r="Y2252">
        <v>39.151664733886719</v>
      </c>
      <c r="Z2252">
        <v>86.503486633300781</v>
      </c>
      <c r="AA2252">
        <v>12.818565368652344</v>
      </c>
      <c r="AB2252">
        <v>2.050970458984375E-2</v>
      </c>
      <c r="AC2252" s="2">
        <f t="shared" si="213"/>
        <v>2.050970458984375E-2</v>
      </c>
      <c r="AD2252">
        <v>11.473078613281251</v>
      </c>
      <c r="AE2252">
        <v>27.403724842294984</v>
      </c>
      <c r="AH2252" s="2">
        <f t="shared" si="214"/>
        <v>1.181</v>
      </c>
      <c r="AI2252" s="2">
        <f>IF(ISNUMBER(AH2252),SUMIFS($AH$1:AH2252,$A$1:A2252,A2252,C$1:$C2252,C2252,$G$1:G2252,G2252,$E$1:E2252,E2252),"")</f>
        <v>3.6509999999999998</v>
      </c>
      <c r="AJ2252">
        <f t="shared" si="215"/>
        <v>16</v>
      </c>
    </row>
    <row r="2253" spans="1:36" x14ac:dyDescent="0.25">
      <c r="A2253" s="14" t="s">
        <v>103</v>
      </c>
      <c r="B2253" t="s">
        <v>98</v>
      </c>
      <c r="C2253" t="s">
        <v>97</v>
      </c>
      <c r="D2253" s="13">
        <v>41990</v>
      </c>
      <c r="E2253">
        <v>3</v>
      </c>
      <c r="F2253">
        <v>50</v>
      </c>
      <c r="G2253" s="2" t="s">
        <v>89</v>
      </c>
      <c r="H2253" s="2" t="s">
        <v>11</v>
      </c>
      <c r="I2253">
        <v>4</v>
      </c>
      <c r="J2253" s="2" t="s">
        <v>77</v>
      </c>
      <c r="K2253" s="2">
        <v>45</v>
      </c>
      <c r="L2253" s="2"/>
      <c r="M2253" s="2" t="str">
        <f t="shared" si="210"/>
        <v/>
      </c>
      <c r="N2253">
        <v>527.57277060484057</v>
      </c>
      <c r="O2253" s="2">
        <f t="shared" si="211"/>
        <v>52.757277060484057</v>
      </c>
      <c r="P2253" s="2">
        <f>IF(ISNUMBER(O2253),SUMIFS(O$1:$O2253,A$1:$A2253,A2253,C$1:$C2253,C2253,G$1:$G2253,G2253,E$1:$E2253,E2253),"")</f>
        <v>196.11192032483473</v>
      </c>
      <c r="U2253" t="str">
        <f t="shared" si="212"/>
        <v/>
      </c>
      <c r="V2253">
        <v>21.199871063232422</v>
      </c>
      <c r="W2253">
        <v>30.737298965454102</v>
      </c>
      <c r="X2253">
        <v>76.52532958984375</v>
      </c>
      <c r="Y2253">
        <v>38.213798522949219</v>
      </c>
      <c r="Z2253">
        <v>89.231273651123047</v>
      </c>
      <c r="AA2253">
        <v>12.765767574310303</v>
      </c>
      <c r="AB2253">
        <v>2.0425228118896483E-2</v>
      </c>
      <c r="AC2253" s="2">
        <f t="shared" si="213"/>
        <v>2.0425228118896483E-2</v>
      </c>
      <c r="AD2253">
        <v>12.244052734375</v>
      </c>
      <c r="AE2253">
        <v>25.966472303206995</v>
      </c>
      <c r="AH2253" s="2">
        <f t="shared" si="214"/>
        <v>1.0780000000000001</v>
      </c>
      <c r="AI2253" s="2">
        <f>IF(ISNUMBER(AH2253),SUMIFS($AH$1:AH2253,$A$1:A2253,A2253,C$1:$C2253,C2253,$G$1:G2253,G2253,$E$1:E2253,E2253),"")</f>
        <v>3.8579999999999997</v>
      </c>
      <c r="AJ2253">
        <f t="shared" si="215"/>
        <v>16</v>
      </c>
    </row>
    <row r="2254" spans="1:36" x14ac:dyDescent="0.25">
      <c r="A2254" s="14" t="s">
        <v>102</v>
      </c>
      <c r="B2254" t="s">
        <v>98</v>
      </c>
      <c r="C2254" t="s">
        <v>97</v>
      </c>
      <c r="D2254" s="13">
        <v>41990</v>
      </c>
      <c r="E2254">
        <v>3</v>
      </c>
      <c r="F2254">
        <v>100</v>
      </c>
      <c r="G2254" s="2" t="s">
        <v>89</v>
      </c>
      <c r="H2254" s="2" t="s">
        <v>11</v>
      </c>
      <c r="I2254">
        <v>4</v>
      </c>
      <c r="J2254" s="2" t="s">
        <v>77</v>
      </c>
      <c r="K2254" s="2">
        <v>90</v>
      </c>
      <c r="L2254" s="2"/>
      <c r="M2254" s="2" t="str">
        <f t="shared" si="210"/>
        <v/>
      </c>
      <c r="N2254">
        <v>607.25262650386253</v>
      </c>
      <c r="O2254" s="2">
        <f t="shared" si="211"/>
        <v>60.725262650386256</v>
      </c>
      <c r="P2254" s="2">
        <f>IF(ISNUMBER(O2254),SUMIFS(O$1:$O2254,A$1:$A2254,A2254,C$1:$C2254,C2254,G$1:$G2254,G2254,E$1:$E2254,E2254),"")</f>
        <v>276.83492177515387</v>
      </c>
      <c r="U2254" t="str">
        <f t="shared" si="212"/>
        <v/>
      </c>
      <c r="V2254">
        <v>20.984217643737793</v>
      </c>
      <c r="W2254">
        <v>33.022853851318359</v>
      </c>
      <c r="X2254">
        <v>76.646987915039063</v>
      </c>
      <c r="Y2254">
        <v>37.464797973632813</v>
      </c>
      <c r="Z2254">
        <v>88.319805145263672</v>
      </c>
      <c r="AA2254">
        <v>11.607602119445801</v>
      </c>
      <c r="AB2254">
        <v>1.857216339111328E-2</v>
      </c>
      <c r="AC2254" s="2">
        <f t="shared" si="213"/>
        <v>1.857216339111328E-2</v>
      </c>
      <c r="AD2254">
        <v>12.263518066406251</v>
      </c>
      <c r="AE2254">
        <v>27.589121732987987</v>
      </c>
      <c r="AH2254" s="2">
        <f t="shared" si="214"/>
        <v>1.1279999999999999</v>
      </c>
      <c r="AI2254" s="2">
        <f>IF(ISNUMBER(AH2254),SUMIFS($AH$1:AH2254,$A$1:A2254,A2254,C$1:$C2254,C2254,$G$1:G2254,G2254,$E$1:E2254,E2254),"")</f>
        <v>5.1390000000000002</v>
      </c>
      <c r="AJ2254">
        <f t="shared" si="215"/>
        <v>16</v>
      </c>
    </row>
    <row r="2255" spans="1:36" x14ac:dyDescent="0.25">
      <c r="A2255" s="14" t="s">
        <v>101</v>
      </c>
      <c r="B2255" t="s">
        <v>98</v>
      </c>
      <c r="C2255" t="s">
        <v>97</v>
      </c>
      <c r="D2255" s="13">
        <v>41990</v>
      </c>
      <c r="E2255">
        <v>3</v>
      </c>
      <c r="F2255">
        <v>200</v>
      </c>
      <c r="G2255" s="2" t="s">
        <v>89</v>
      </c>
      <c r="H2255" s="2" t="s">
        <v>11</v>
      </c>
      <c r="I2255">
        <v>4</v>
      </c>
      <c r="J2255" s="2" t="s">
        <v>77</v>
      </c>
      <c r="K2255" s="2">
        <v>180</v>
      </c>
      <c r="L2255" s="2"/>
      <c r="M2255" s="2" t="str">
        <f t="shared" si="210"/>
        <v/>
      </c>
      <c r="N2255">
        <v>1006.8538231909945</v>
      </c>
      <c r="O2255" s="2">
        <f t="shared" si="211"/>
        <v>100.68538231909945</v>
      </c>
      <c r="P2255" s="2">
        <f>IF(ISNUMBER(O2255),SUMIFS(O$1:$O2255,A$1:$A2255,A2255,C$1:$C2255,C2255,G$1:$G2255,G2255,E$1:$E2255,E2255),"")</f>
        <v>408.44636939855405</v>
      </c>
      <c r="U2255" t="str">
        <f t="shared" si="212"/>
        <v/>
      </c>
      <c r="V2255">
        <v>21.946199417114258</v>
      </c>
      <c r="W2255">
        <v>30.808835983276367</v>
      </c>
      <c r="X2255">
        <v>79.115756988525391</v>
      </c>
      <c r="Y2255">
        <v>38.864202499389648</v>
      </c>
      <c r="Z2255">
        <v>90.243572235107422</v>
      </c>
      <c r="AA2255">
        <v>12.797640800476074</v>
      </c>
      <c r="AB2255">
        <v>2.0476225280761717E-2</v>
      </c>
      <c r="AC2255" s="2">
        <f t="shared" si="213"/>
        <v>2.0476225280761717E-2</v>
      </c>
      <c r="AD2255">
        <v>12.658521118164062</v>
      </c>
      <c r="AE2255">
        <v>22.872039973930043</v>
      </c>
      <c r="AH2255" s="2">
        <f t="shared" si="214"/>
        <v>2.0619999999999998</v>
      </c>
      <c r="AI2255" s="2">
        <f>IF(ISNUMBER(AH2255),SUMIFS($AH$1:AH2255,$A$1:A2255,A2255,C$1:$C2255,C2255,$G$1:G2255,G2255,$E$1:E2255,E2255),"")</f>
        <v>9.1059999999999999</v>
      </c>
      <c r="AJ2255">
        <f t="shared" si="215"/>
        <v>16</v>
      </c>
    </row>
    <row r="2256" spans="1:36" x14ac:dyDescent="0.25">
      <c r="A2256" s="14" t="s">
        <v>100</v>
      </c>
      <c r="B2256" t="s">
        <v>98</v>
      </c>
      <c r="C2256" t="s">
        <v>97</v>
      </c>
      <c r="D2256" s="13">
        <v>41990</v>
      </c>
      <c r="E2256">
        <v>3</v>
      </c>
      <c r="F2256">
        <v>350</v>
      </c>
      <c r="G2256" s="2" t="s">
        <v>89</v>
      </c>
      <c r="H2256" s="2" t="s">
        <v>11</v>
      </c>
      <c r="I2256">
        <v>4</v>
      </c>
      <c r="J2256" s="2" t="s">
        <v>77</v>
      </c>
      <c r="K2256" s="2">
        <v>350</v>
      </c>
      <c r="L2256" s="2"/>
      <c r="M2256" s="2" t="str">
        <f t="shared" si="210"/>
        <v/>
      </c>
      <c r="N2256">
        <v>1847.1290146342603</v>
      </c>
      <c r="O2256" s="2">
        <f t="shared" si="211"/>
        <v>184.71290146342602</v>
      </c>
      <c r="P2256" s="2">
        <f>IF(ISNUMBER(O2256),SUMIFS(O$1:$O2256,A$1:$A2256,A2256,C$1:$C2256,C2256,G$1:$G2256,G2256,E$1:$E2256,E2256),"")</f>
        <v>628.55292043253735</v>
      </c>
      <c r="U2256" t="str">
        <f t="shared" si="212"/>
        <v/>
      </c>
      <c r="V2256">
        <v>22.482068061828613</v>
      </c>
      <c r="W2256">
        <v>25.073933601379395</v>
      </c>
      <c r="X2256">
        <v>76.969738006591797</v>
      </c>
      <c r="Y2256">
        <v>38.747777938842773</v>
      </c>
      <c r="Z2256">
        <v>88.448688507080078</v>
      </c>
      <c r="AA2256">
        <v>15.427258491516113</v>
      </c>
      <c r="AB2256">
        <v>2.468361358642578E-2</v>
      </c>
      <c r="AC2256" s="2">
        <f t="shared" si="213"/>
        <v>2.468361358642578E-2</v>
      </c>
      <c r="AD2256">
        <v>12.315158081054689</v>
      </c>
      <c r="AE2256">
        <v>20.980011043622309</v>
      </c>
      <c r="AH2256" s="2">
        <f t="shared" si="214"/>
        <v>4.5590000000000002</v>
      </c>
      <c r="AI2256" s="2">
        <f>IF(ISNUMBER(AH2256),SUMIFS($AH$1:AH2256,$A$1:A2256,A2256,C$1:$C2256,C2256,$G$1:G2256,G2256,$E$1:E2256,E2256),"")</f>
        <v>13.945</v>
      </c>
      <c r="AJ2256">
        <f t="shared" si="215"/>
        <v>16</v>
      </c>
    </row>
    <row r="2257" spans="1:36" x14ac:dyDescent="0.25">
      <c r="A2257" s="14" t="s">
        <v>99</v>
      </c>
      <c r="B2257" t="s">
        <v>98</v>
      </c>
      <c r="C2257" t="s">
        <v>97</v>
      </c>
      <c r="D2257" s="13">
        <v>41990</v>
      </c>
      <c r="E2257">
        <v>3</v>
      </c>
      <c r="F2257">
        <v>500</v>
      </c>
      <c r="G2257" s="2" t="s">
        <v>89</v>
      </c>
      <c r="H2257" s="2" t="s">
        <v>11</v>
      </c>
      <c r="I2257">
        <v>4</v>
      </c>
      <c r="J2257" s="2" t="s">
        <v>77</v>
      </c>
      <c r="K2257" s="2">
        <v>450</v>
      </c>
      <c r="L2257" s="2"/>
      <c r="M2257" s="2" t="str">
        <f t="shared" si="210"/>
        <v/>
      </c>
      <c r="N2257">
        <v>1704.2698959159977</v>
      </c>
      <c r="O2257" s="2">
        <f t="shared" si="211"/>
        <v>170.42698959159978</v>
      </c>
      <c r="P2257" s="2">
        <f>IF(ISNUMBER(O2257),SUMIFS(O$1:$O2257,A$1:$A2257,A2257,C$1:$C2257,C2257,G$1:$G2257,G2257,E$1:$E2257,E2257),"")</f>
        <v>696.61874588749151</v>
      </c>
      <c r="U2257" t="str">
        <f t="shared" si="212"/>
        <v/>
      </c>
      <c r="V2257">
        <v>22.169520378112793</v>
      </c>
      <c r="W2257">
        <v>21.39713191986084</v>
      </c>
      <c r="X2257">
        <v>74.691959381103516</v>
      </c>
      <c r="Y2257">
        <v>40.190759658813477</v>
      </c>
      <c r="Z2257">
        <v>87.536384582519531</v>
      </c>
      <c r="AA2257">
        <v>17.705931663513184</v>
      </c>
      <c r="AB2257">
        <v>2.8329490661621094E-2</v>
      </c>
      <c r="AC2257" s="2">
        <f t="shared" si="213"/>
        <v>2.8329490661621094E-2</v>
      </c>
      <c r="AD2257">
        <v>11.950713500976562</v>
      </c>
      <c r="AE2257">
        <v>19.932364500502697</v>
      </c>
      <c r="AH2257" s="2">
        <f t="shared" si="214"/>
        <v>4.8280000000000003</v>
      </c>
      <c r="AI2257" s="2">
        <f>IF(ISNUMBER(AH2257),SUMIFS($AH$1:AH2257,$A$1:A2257,A2257,C$1:$C2257,C2257,$G$1:G2257,G2257,$E$1:E2257,E2257),"")</f>
        <v>15.823</v>
      </c>
      <c r="AJ2257">
        <f t="shared" si="215"/>
        <v>16</v>
      </c>
    </row>
    <row r="2258" spans="1:36" x14ac:dyDescent="0.25">
      <c r="A2258" s="14" t="s">
        <v>104</v>
      </c>
      <c r="B2258" t="s">
        <v>98</v>
      </c>
      <c r="C2258" t="s">
        <v>97</v>
      </c>
      <c r="D2258" s="13">
        <v>41990</v>
      </c>
      <c r="E2258">
        <v>4</v>
      </c>
      <c r="F2258">
        <v>0</v>
      </c>
      <c r="G2258" s="2" t="s">
        <v>89</v>
      </c>
      <c r="H2258" s="2" t="s">
        <v>11</v>
      </c>
      <c r="I2258">
        <v>4</v>
      </c>
      <c r="J2258" s="2" t="s">
        <v>77</v>
      </c>
      <c r="K2258" s="2">
        <v>0</v>
      </c>
      <c r="L2258" s="2"/>
      <c r="M2258" s="2" t="str">
        <f t="shared" si="210"/>
        <v/>
      </c>
      <c r="N2258">
        <v>498.68077601410931</v>
      </c>
      <c r="O2258" s="2">
        <f t="shared" si="211"/>
        <v>49.868077601410931</v>
      </c>
      <c r="P2258" s="2">
        <f>IF(ISNUMBER(O2258),SUMIFS(O$1:$O2258,A$1:$A2258,A2258,C$1:$C2258,C2258,G$1:$G2258,G2258,E$1:$E2258,E2258),"")</f>
        <v>174.51596981276862</v>
      </c>
      <c r="U2258" t="str">
        <f t="shared" si="212"/>
        <v/>
      </c>
      <c r="V2258">
        <v>20.612798690795898</v>
      </c>
      <c r="W2258">
        <v>31.389444351196289</v>
      </c>
      <c r="X2258">
        <v>74.055820465087891</v>
      </c>
      <c r="Y2258">
        <v>37.308757781982422</v>
      </c>
      <c r="Z2258">
        <v>87.283073425292969</v>
      </c>
      <c r="AA2258">
        <v>11.16324520111084</v>
      </c>
      <c r="AB2258">
        <v>1.7861192321777342E-2</v>
      </c>
      <c r="AC2258" s="2">
        <f t="shared" si="213"/>
        <v>1.7861192321777342E-2</v>
      </c>
      <c r="AD2258">
        <v>11.848931274414063</v>
      </c>
      <c r="AE2258">
        <v>28.050793650793647</v>
      </c>
      <c r="AH2258" s="2">
        <f t="shared" si="214"/>
        <v>0.89100000000000001</v>
      </c>
      <c r="AI2258" s="2">
        <f>IF(ISNUMBER(AH2258),SUMIFS($AH$1:AH2258,$A$1:A2258,A2258,C$1:$C2258,C2258,$G$1:G2258,G2258,$E$1:E2258,E2258),"")</f>
        <v>3.1790000000000003</v>
      </c>
      <c r="AJ2258">
        <f t="shared" si="215"/>
        <v>16</v>
      </c>
    </row>
    <row r="2259" spans="1:36" x14ac:dyDescent="0.25">
      <c r="A2259" s="14" t="s">
        <v>103</v>
      </c>
      <c r="B2259" t="s">
        <v>98</v>
      </c>
      <c r="C2259" t="s">
        <v>97</v>
      </c>
      <c r="D2259" s="13">
        <v>41990</v>
      </c>
      <c r="E2259">
        <v>4</v>
      </c>
      <c r="F2259">
        <v>50</v>
      </c>
      <c r="G2259" s="2" t="s">
        <v>89</v>
      </c>
      <c r="H2259" s="2" t="s">
        <v>11</v>
      </c>
      <c r="I2259">
        <v>4</v>
      </c>
      <c r="J2259" s="2" t="s">
        <v>77</v>
      </c>
      <c r="K2259" s="2">
        <v>45</v>
      </c>
      <c r="L2259" s="2"/>
      <c r="M2259" s="2" t="str">
        <f t="shared" si="210"/>
        <v/>
      </c>
      <c r="N2259">
        <v>384.3908516811743</v>
      </c>
      <c r="O2259" s="2">
        <f t="shared" si="211"/>
        <v>38.43908516811743</v>
      </c>
      <c r="P2259" s="2">
        <f>IF(ISNUMBER(O2259),SUMIFS(O$1:$O2259,A$1:$A2259,A2259,C$1:$C2259,C2259,G$1:$G2259,G2259,E$1:$E2259,E2259),"")</f>
        <v>160.09685526271352</v>
      </c>
      <c r="U2259" t="str">
        <f t="shared" si="212"/>
        <v/>
      </c>
      <c r="V2259">
        <v>20.722255706787109</v>
      </c>
      <c r="W2259">
        <v>36.400819778442383</v>
      </c>
      <c r="X2259">
        <v>77.615180969238281</v>
      </c>
      <c r="Y2259">
        <v>40.474769592285156</v>
      </c>
      <c r="Z2259">
        <v>92.122589111328125</v>
      </c>
      <c r="AA2259">
        <v>9.7318010330200195</v>
      </c>
      <c r="AB2259">
        <v>1.5570881652832031E-2</v>
      </c>
      <c r="AC2259" s="2">
        <f t="shared" si="213"/>
        <v>1.5570881652832031E-2</v>
      </c>
      <c r="AD2259">
        <v>12.418428955078125</v>
      </c>
      <c r="AE2259">
        <v>34.927822580645163</v>
      </c>
      <c r="AH2259" s="2">
        <f t="shared" si="214"/>
        <v>0.59899999999999998</v>
      </c>
      <c r="AI2259" s="2">
        <f>IF(ISNUMBER(AH2259),SUMIFS($AH$1:AH2259,$A$1:A2259,A2259,C$1:$C2259,C2259,$G$1:G2259,G2259,$E$1:E2259,E2259),"")</f>
        <v>2.6429999999999998</v>
      </c>
      <c r="AJ2259">
        <f t="shared" si="215"/>
        <v>16</v>
      </c>
    </row>
    <row r="2260" spans="1:36" x14ac:dyDescent="0.25">
      <c r="A2260" s="14" t="s">
        <v>102</v>
      </c>
      <c r="B2260" t="s">
        <v>98</v>
      </c>
      <c r="C2260" t="s">
        <v>97</v>
      </c>
      <c r="D2260" s="13">
        <v>41990</v>
      </c>
      <c r="E2260">
        <v>4</v>
      </c>
      <c r="F2260">
        <v>100</v>
      </c>
      <c r="G2260" s="2" t="s">
        <v>89</v>
      </c>
      <c r="H2260" s="2" t="s">
        <v>11</v>
      </c>
      <c r="I2260">
        <v>4</v>
      </c>
      <c r="J2260" s="2" t="s">
        <v>77</v>
      </c>
      <c r="K2260" s="2">
        <v>90</v>
      </c>
      <c r="L2260" s="2"/>
      <c r="M2260" s="2" t="str">
        <f t="shared" si="210"/>
        <v/>
      </c>
      <c r="N2260">
        <v>454.03559149129097</v>
      </c>
      <c r="O2260" s="2">
        <f t="shared" si="211"/>
        <v>45.403559149129094</v>
      </c>
      <c r="P2260" s="2">
        <f>IF(ISNUMBER(O2260),SUMIFS(O$1:$O2260,A$1:$A2260,A2260,C$1:$C2260,C2260,G$1:$G2260,G2260,E$1:$E2260,E2260),"")</f>
        <v>198.69930542968325</v>
      </c>
      <c r="U2260" t="str">
        <f t="shared" si="212"/>
        <v/>
      </c>
      <c r="V2260">
        <v>19.642409324645996</v>
      </c>
      <c r="W2260">
        <v>40.335531234741211</v>
      </c>
      <c r="X2260">
        <v>80.583911895751953</v>
      </c>
      <c r="Y2260">
        <v>35.387886047363281</v>
      </c>
      <c r="Z2260">
        <v>90.78961181640625</v>
      </c>
      <c r="AA2260">
        <v>10.641565322875977</v>
      </c>
      <c r="AB2260">
        <v>1.7026504516601561E-2</v>
      </c>
      <c r="AC2260" s="2">
        <f t="shared" si="213"/>
        <v>1.7026504516601561E-2</v>
      </c>
      <c r="AD2260">
        <v>12.893425903320313</v>
      </c>
      <c r="AE2260">
        <v>31.548796614652204</v>
      </c>
      <c r="AH2260" s="2">
        <f t="shared" si="214"/>
        <v>0.77300000000000002</v>
      </c>
      <c r="AI2260" s="2">
        <f>IF(ISNUMBER(AH2260),SUMIFS($AH$1:AH2260,$A$1:A2260,A2260,C$1:$C2260,C2260,$G$1:G2260,G2260,$E$1:E2260,E2260),"")</f>
        <v>3.5870000000000002</v>
      </c>
      <c r="AJ2260">
        <f t="shared" si="215"/>
        <v>16</v>
      </c>
    </row>
    <row r="2261" spans="1:36" x14ac:dyDescent="0.25">
      <c r="A2261" s="14" t="s">
        <v>101</v>
      </c>
      <c r="B2261" t="s">
        <v>98</v>
      </c>
      <c r="C2261" t="s">
        <v>97</v>
      </c>
      <c r="D2261" s="13">
        <v>41990</v>
      </c>
      <c r="E2261">
        <v>4</v>
      </c>
      <c r="F2261">
        <v>200</v>
      </c>
      <c r="G2261" s="2" t="s">
        <v>89</v>
      </c>
      <c r="H2261" s="2" t="s">
        <v>11</v>
      </c>
      <c r="I2261">
        <v>4</v>
      </c>
      <c r="J2261" s="2" t="s">
        <v>77</v>
      </c>
      <c r="K2261" s="2">
        <v>180</v>
      </c>
      <c r="L2261" s="2"/>
      <c r="M2261" s="2" t="str">
        <f t="shared" si="210"/>
        <v/>
      </c>
      <c r="N2261">
        <v>1305.2694666853961</v>
      </c>
      <c r="O2261" s="2">
        <f t="shared" si="211"/>
        <v>130.52694666853961</v>
      </c>
      <c r="P2261" s="2">
        <f>IF(ISNUMBER(O2261),SUMIFS(O$1:$O2261,A$1:$A2261,A2261,C$1:$C2261,C2261,G$1:$G2261,G2261,E$1:$E2261,E2261),"")</f>
        <v>343.76198069874977</v>
      </c>
      <c r="U2261" t="str">
        <f t="shared" si="212"/>
        <v/>
      </c>
      <c r="V2261">
        <v>20.192861557006836</v>
      </c>
      <c r="W2261">
        <v>39.871038436889648</v>
      </c>
      <c r="X2261">
        <v>81.457592010498047</v>
      </c>
      <c r="Y2261">
        <v>37.104949951171875</v>
      </c>
      <c r="Z2261">
        <v>91.493259429931641</v>
      </c>
      <c r="AA2261">
        <v>11.304834365844727</v>
      </c>
      <c r="AB2261">
        <v>1.8087734985351562E-2</v>
      </c>
      <c r="AC2261" s="2">
        <f t="shared" si="213"/>
        <v>1.8087734985351562E-2</v>
      </c>
      <c r="AD2261">
        <v>13.033214721679688</v>
      </c>
      <c r="AE2261">
        <v>28.033628318584071</v>
      </c>
      <c r="AH2261" s="2">
        <f t="shared" si="214"/>
        <v>2.3610000000000002</v>
      </c>
      <c r="AI2261" s="2">
        <f>IF(ISNUMBER(AH2261),SUMIFS($AH$1:AH2261,$A$1:A2261,A2261,C$1:$C2261,C2261,$G$1:G2261,G2261,$E$1:E2261,E2261),"")</f>
        <v>6.1460000000000008</v>
      </c>
      <c r="AJ2261">
        <f t="shared" si="215"/>
        <v>16</v>
      </c>
    </row>
    <row r="2262" spans="1:36" x14ac:dyDescent="0.25">
      <c r="A2262" s="14" t="s">
        <v>100</v>
      </c>
      <c r="B2262" t="s">
        <v>98</v>
      </c>
      <c r="C2262" t="s">
        <v>97</v>
      </c>
      <c r="D2262" s="13">
        <v>41990</v>
      </c>
      <c r="E2262">
        <v>4</v>
      </c>
      <c r="F2262">
        <v>350</v>
      </c>
      <c r="G2262" s="2" t="s">
        <v>89</v>
      </c>
      <c r="H2262" s="2" t="s">
        <v>11</v>
      </c>
      <c r="I2262">
        <v>4</v>
      </c>
      <c r="J2262" s="2" t="s">
        <v>77</v>
      </c>
      <c r="K2262" s="2">
        <v>350</v>
      </c>
      <c r="L2262" s="2"/>
      <c r="M2262" s="2" t="str">
        <f t="shared" si="210"/>
        <v/>
      </c>
      <c r="N2262">
        <v>1365.9367544794679</v>
      </c>
      <c r="O2262" s="2">
        <f t="shared" si="211"/>
        <v>136.59367544794679</v>
      </c>
      <c r="P2262" s="2">
        <f>IF(ISNUMBER(O2262),SUMIFS(O$1:$O2262,A$1:$A2262,A2262,C$1:$C2262,C2262,G$1:$G2262,G2262,E$1:$E2262,E2262),"")</f>
        <v>441.07974425187109</v>
      </c>
      <c r="U2262" t="str">
        <f t="shared" si="212"/>
        <v/>
      </c>
      <c r="V2262">
        <v>22.764333724975586</v>
      </c>
      <c r="W2262">
        <v>34.676874160766602</v>
      </c>
      <c r="X2262">
        <v>79.190731048583984</v>
      </c>
      <c r="Y2262">
        <v>39.31178092956543</v>
      </c>
      <c r="Z2262">
        <v>90.450428009033203</v>
      </c>
      <c r="AA2262">
        <v>12.23961353302002</v>
      </c>
      <c r="AB2262">
        <v>1.9583381652832032E-2</v>
      </c>
      <c r="AC2262" s="2">
        <f t="shared" si="213"/>
        <v>1.9583381652832032E-2</v>
      </c>
      <c r="AD2262">
        <v>12.670516967773438</v>
      </c>
      <c r="AE2262">
        <v>24.858040201005025</v>
      </c>
      <c r="AH2262" s="2">
        <f t="shared" si="214"/>
        <v>2.6749999999999998</v>
      </c>
      <c r="AI2262" s="2">
        <f>IF(ISNUMBER(AH2262),SUMIFS($AH$1:AH2262,$A$1:A2262,A2262,C$1:$C2262,C2262,$G$1:G2262,G2262,$E$1:E2262,E2262),"")</f>
        <v>8.7199999999999989</v>
      </c>
      <c r="AJ2262">
        <f t="shared" si="215"/>
        <v>16</v>
      </c>
    </row>
    <row r="2263" spans="1:36" x14ac:dyDescent="0.25">
      <c r="A2263" s="14" t="s">
        <v>99</v>
      </c>
      <c r="B2263" t="s">
        <v>98</v>
      </c>
      <c r="C2263" t="s">
        <v>97</v>
      </c>
      <c r="D2263" s="13">
        <v>41990</v>
      </c>
      <c r="E2263">
        <v>4</v>
      </c>
      <c r="F2263">
        <v>500</v>
      </c>
      <c r="G2263" s="2" t="s">
        <v>89</v>
      </c>
      <c r="H2263" s="2" t="s">
        <v>11</v>
      </c>
      <c r="I2263">
        <v>4</v>
      </c>
      <c r="J2263" s="2" t="s">
        <v>77</v>
      </c>
      <c r="K2263" s="2">
        <v>450</v>
      </c>
      <c r="L2263" s="2"/>
      <c r="M2263" s="2" t="str">
        <f t="shared" si="210"/>
        <v/>
      </c>
      <c r="N2263">
        <v>1133.8892042468201</v>
      </c>
      <c r="O2263" s="2">
        <f t="shared" si="211"/>
        <v>113.38892042468201</v>
      </c>
      <c r="P2263" s="2">
        <f>IF(ISNUMBER(O2263),SUMIFS(O$1:$O2263,A$1:$A2263,A2263,C$1:$C2263,C2263,G$1:$G2263,G2263,E$1:$E2263,E2263),"")</f>
        <v>532.82538168710892</v>
      </c>
      <c r="U2263" t="str">
        <f t="shared" si="212"/>
        <v/>
      </c>
      <c r="V2263">
        <v>20.197741508483887</v>
      </c>
      <c r="W2263">
        <v>29.440229415893555</v>
      </c>
      <c r="X2263">
        <v>80.983352661132813</v>
      </c>
      <c r="Y2263">
        <v>37.481821060180664</v>
      </c>
      <c r="Z2263">
        <v>91.074508666992188</v>
      </c>
      <c r="AA2263">
        <v>17.634590148925781</v>
      </c>
      <c r="AB2263">
        <v>2.8215344238281249E-2</v>
      </c>
      <c r="AC2263" s="2">
        <f t="shared" si="213"/>
        <v>2.8215344238281249E-2</v>
      </c>
      <c r="AD2263">
        <v>12.95733642578125</v>
      </c>
      <c r="AE2263">
        <v>24.352847682119201</v>
      </c>
      <c r="AH2263" s="2">
        <f t="shared" si="214"/>
        <v>3.1989999999999998</v>
      </c>
      <c r="AI2263" s="2">
        <f>IF(ISNUMBER(AH2263),SUMIFS($AH$1:AH2263,$A$1:A2263,A2263,C$1:$C2263,C2263,$G$1:G2263,G2263,$E$1:E2263,E2263),"")</f>
        <v>14.622999999999999</v>
      </c>
      <c r="AJ2263">
        <f t="shared" si="215"/>
        <v>16</v>
      </c>
    </row>
    <row r="2264" spans="1:36" x14ac:dyDescent="0.25">
      <c r="A2264" s="14" t="s">
        <v>104</v>
      </c>
      <c r="B2264" t="s">
        <v>98</v>
      </c>
      <c r="C2264" t="s">
        <v>97</v>
      </c>
      <c r="D2264" s="13">
        <v>42020</v>
      </c>
      <c r="E2264">
        <v>1</v>
      </c>
      <c r="F2264">
        <v>0</v>
      </c>
      <c r="G2264" s="2" t="s">
        <v>89</v>
      </c>
      <c r="H2264" s="2" t="s">
        <v>12</v>
      </c>
      <c r="I2264">
        <v>5</v>
      </c>
      <c r="J2264" s="2" t="s">
        <v>77</v>
      </c>
      <c r="K2264" s="2">
        <v>0</v>
      </c>
      <c r="L2264" s="2"/>
      <c r="M2264" s="2" t="str">
        <f t="shared" si="210"/>
        <v/>
      </c>
      <c r="N2264">
        <v>520.28453060267339</v>
      </c>
      <c r="O2264" s="2">
        <f t="shared" si="211"/>
        <v>52.028453060267339</v>
      </c>
      <c r="P2264" s="2">
        <f>IF(ISNUMBER(O2264),SUMIFS(O$1:$O2264,A$1:$A2264,A2264,C$1:$C2264,C2264,G$1:$G2264,G2264,E$1:$E2264,E2264),"")</f>
        <v>234.87446452115478</v>
      </c>
      <c r="U2264" t="str">
        <f t="shared" si="212"/>
        <v/>
      </c>
      <c r="V2264">
        <v>26.433897972106934</v>
      </c>
      <c r="W2264">
        <v>17.528388023376465</v>
      </c>
      <c r="X2264">
        <v>67.127830505371094</v>
      </c>
      <c r="Y2264">
        <v>46.777463912963867</v>
      </c>
      <c r="Z2264">
        <v>88.72918701171875</v>
      </c>
      <c r="AA2264">
        <v>13.717332363128662</v>
      </c>
      <c r="AB2264">
        <v>2.1947731781005859E-2</v>
      </c>
      <c r="AC2264" s="2">
        <f t="shared" si="213"/>
        <v>2.1947731781005859E-2</v>
      </c>
      <c r="AD2264">
        <v>10.740452880859376</v>
      </c>
      <c r="AE2264">
        <v>24.763542562338781</v>
      </c>
      <c r="AH2264" s="2">
        <f t="shared" si="214"/>
        <v>1.1419999999999999</v>
      </c>
      <c r="AI2264" s="2">
        <f>IF(ISNUMBER(AH2264),SUMIFS($AH$1:AH2264,$A$1:A2264,A2264,C$1:$C2264,C2264,$G$1:G2264,G2264,$E$1:E2264,E2264),"")</f>
        <v>4.8070000000000004</v>
      </c>
      <c r="AJ2264">
        <f t="shared" si="215"/>
        <v>16</v>
      </c>
    </row>
    <row r="2265" spans="1:36" x14ac:dyDescent="0.25">
      <c r="A2265" s="14" t="s">
        <v>103</v>
      </c>
      <c r="B2265" t="s">
        <v>98</v>
      </c>
      <c r="C2265" t="s">
        <v>97</v>
      </c>
      <c r="D2265" s="13">
        <v>42020</v>
      </c>
      <c r="E2265">
        <v>1</v>
      </c>
      <c r="F2265">
        <v>50</v>
      </c>
      <c r="G2265" s="2" t="s">
        <v>89</v>
      </c>
      <c r="H2265" s="2" t="s">
        <v>12</v>
      </c>
      <c r="I2265">
        <v>5</v>
      </c>
      <c r="J2265" s="2" t="s">
        <v>77</v>
      </c>
      <c r="K2265" s="2">
        <v>45</v>
      </c>
      <c r="L2265" s="2"/>
      <c r="M2265" s="2" t="str">
        <f t="shared" si="210"/>
        <v/>
      </c>
      <c r="N2265">
        <v>813.88261446344711</v>
      </c>
      <c r="O2265" s="2">
        <f t="shared" si="211"/>
        <v>81.388261446344714</v>
      </c>
      <c r="P2265" s="2">
        <f>IF(ISNUMBER(O2265),SUMIFS(O$1:$O2265,A$1:$A2265,A2265,C$1:$C2265,C2265,G$1:$G2265,G2265,E$1:$E2265,E2265),"")</f>
        <v>275.27248738154765</v>
      </c>
      <c r="U2265" t="str">
        <f t="shared" si="212"/>
        <v/>
      </c>
      <c r="V2265">
        <v>24.973925590515137</v>
      </c>
      <c r="W2265">
        <v>20.862637519836426</v>
      </c>
      <c r="X2265">
        <v>73.523757934570313</v>
      </c>
      <c r="Y2265">
        <v>42.25505256652832</v>
      </c>
      <c r="Z2265">
        <v>91.620967864990234</v>
      </c>
      <c r="AA2265">
        <v>14.795560836791992</v>
      </c>
      <c r="AB2265">
        <v>2.367289733886719E-2</v>
      </c>
      <c r="AC2265" s="2">
        <f t="shared" si="213"/>
        <v>2.367289733886719E-2</v>
      </c>
      <c r="AD2265">
        <v>11.76380126953125</v>
      </c>
      <c r="AE2265">
        <v>27.468538238141331</v>
      </c>
      <c r="AH2265" s="2">
        <f t="shared" si="214"/>
        <v>1.927</v>
      </c>
      <c r="AI2265" s="2">
        <f>IF(ISNUMBER(AH2265),SUMIFS($AH$1:AH2265,$A$1:A2265,A2265,C$1:$C2265,C2265,$G$1:G2265,G2265,$E$1:E2265,E2265),"")</f>
        <v>5.6369999999999996</v>
      </c>
      <c r="AJ2265">
        <f t="shared" si="215"/>
        <v>16</v>
      </c>
    </row>
    <row r="2266" spans="1:36" x14ac:dyDescent="0.25">
      <c r="A2266" s="14" t="s">
        <v>102</v>
      </c>
      <c r="B2266" t="s">
        <v>98</v>
      </c>
      <c r="C2266" t="s">
        <v>97</v>
      </c>
      <c r="D2266" s="13">
        <v>42020</v>
      </c>
      <c r="E2266">
        <v>1</v>
      </c>
      <c r="F2266">
        <v>100</v>
      </c>
      <c r="G2266" s="2" t="s">
        <v>89</v>
      </c>
      <c r="H2266" s="2" t="s">
        <v>12</v>
      </c>
      <c r="I2266">
        <v>5</v>
      </c>
      <c r="J2266" s="2" t="s">
        <v>77</v>
      </c>
      <c r="K2266" s="2">
        <v>90</v>
      </c>
      <c r="L2266" s="2"/>
      <c r="M2266" s="2" t="str">
        <f t="shared" si="210"/>
        <v/>
      </c>
      <c r="N2266">
        <v>839.9571216472624</v>
      </c>
      <c r="O2266" s="2">
        <f t="shared" si="211"/>
        <v>83.995712164726243</v>
      </c>
      <c r="P2266" s="2">
        <f>IF(ISNUMBER(O2266),SUMIFS(O$1:$O2266,A$1:$A2266,A2266,C$1:$C2266,C2266,G$1:$G2266,G2266,E$1:$E2266,E2266),"")</f>
        <v>297.73245402165014</v>
      </c>
      <c r="U2266" t="str">
        <f t="shared" si="212"/>
        <v/>
      </c>
      <c r="V2266">
        <v>26.31525993347168</v>
      </c>
      <c r="W2266">
        <v>20.96769905090332</v>
      </c>
      <c r="X2266">
        <v>71.147361755371094</v>
      </c>
      <c r="Y2266">
        <v>44.94926643371582</v>
      </c>
      <c r="Z2266">
        <v>91.831241607666016</v>
      </c>
      <c r="AA2266">
        <v>12.979903221130371</v>
      </c>
      <c r="AB2266">
        <v>2.0767845153808594E-2</v>
      </c>
      <c r="AC2266" s="2">
        <f t="shared" si="213"/>
        <v>2.0767845153808594E-2</v>
      </c>
      <c r="AD2266">
        <v>11.383577880859375</v>
      </c>
      <c r="AE2266">
        <v>26.110509209100762</v>
      </c>
      <c r="AH2266" s="2">
        <f t="shared" si="214"/>
        <v>1.744</v>
      </c>
      <c r="AI2266" s="2">
        <f>IF(ISNUMBER(AH2266),SUMIFS($AH$1:AH2266,$A$1:A2266,A2266,C$1:$C2266,C2266,$G$1:G2266,G2266,$E$1:E2266,E2266),"")</f>
        <v>5.6849999999999996</v>
      </c>
      <c r="AJ2266">
        <f t="shared" si="215"/>
        <v>16</v>
      </c>
    </row>
    <row r="2267" spans="1:36" x14ac:dyDescent="0.25">
      <c r="A2267" s="14" t="s">
        <v>101</v>
      </c>
      <c r="B2267" t="s">
        <v>98</v>
      </c>
      <c r="C2267" t="s">
        <v>97</v>
      </c>
      <c r="D2267" s="13">
        <v>42020</v>
      </c>
      <c r="E2267">
        <v>1</v>
      </c>
      <c r="F2267">
        <v>200</v>
      </c>
      <c r="G2267" s="2" t="s">
        <v>89</v>
      </c>
      <c r="H2267" s="2" t="s">
        <v>12</v>
      </c>
      <c r="I2267">
        <v>5</v>
      </c>
      <c r="J2267" s="2" t="s">
        <v>77</v>
      </c>
      <c r="K2267" s="2">
        <v>180</v>
      </c>
      <c r="L2267" s="2"/>
      <c r="M2267" s="2" t="str">
        <f t="shared" si="210"/>
        <v/>
      </c>
      <c r="N2267">
        <v>1580.0726568769796</v>
      </c>
      <c r="O2267" s="2">
        <f t="shared" si="211"/>
        <v>158.00726568769795</v>
      </c>
      <c r="P2267" s="2">
        <f>IF(ISNUMBER(O2267),SUMIFS(O$1:$O2267,A$1:$A2267,A2267,C$1:$C2267,C2267,G$1:$G2267,G2267,E$1:$E2267,E2267),"")</f>
        <v>465.77180283019464</v>
      </c>
      <c r="U2267" t="str">
        <f t="shared" si="212"/>
        <v/>
      </c>
      <c r="V2267">
        <v>25.773205757141113</v>
      </c>
      <c r="W2267">
        <v>29.626005172729492</v>
      </c>
      <c r="X2267">
        <v>75.229782104492188</v>
      </c>
      <c r="Y2267">
        <v>45.778762817382813</v>
      </c>
      <c r="Z2267">
        <v>93.137435913085938</v>
      </c>
      <c r="AA2267">
        <v>10.331357002258301</v>
      </c>
      <c r="AB2267">
        <v>1.6530171203613282E-2</v>
      </c>
      <c r="AC2267" s="2">
        <f t="shared" si="213"/>
        <v>1.6530171203613282E-2</v>
      </c>
      <c r="AD2267">
        <v>12.036765136718751</v>
      </c>
      <c r="AE2267">
        <v>23.928984947896563</v>
      </c>
      <c r="AH2267" s="2">
        <f t="shared" si="214"/>
        <v>2.6120000000000001</v>
      </c>
      <c r="AI2267" s="2">
        <f>IF(ISNUMBER(AH2267),SUMIFS($AH$1:AH2267,$A$1:A2267,A2267,C$1:$C2267,C2267,$G$1:G2267,G2267,$E$1:E2267,E2267),"")</f>
        <v>8.4050000000000011</v>
      </c>
      <c r="AJ2267">
        <f t="shared" si="215"/>
        <v>16</v>
      </c>
    </row>
    <row r="2268" spans="1:36" x14ac:dyDescent="0.25">
      <c r="A2268" s="14" t="s">
        <v>100</v>
      </c>
      <c r="B2268" t="s">
        <v>98</v>
      </c>
      <c r="C2268" t="s">
        <v>97</v>
      </c>
      <c r="D2268" s="13">
        <v>42020</v>
      </c>
      <c r="E2268">
        <v>1</v>
      </c>
      <c r="F2268">
        <v>350</v>
      </c>
      <c r="G2268" s="2" t="s">
        <v>89</v>
      </c>
      <c r="H2268" s="2" t="s">
        <v>12</v>
      </c>
      <c r="I2268">
        <v>5</v>
      </c>
      <c r="J2268" s="2" t="s">
        <v>77</v>
      </c>
      <c r="K2268" s="2">
        <v>350</v>
      </c>
      <c r="L2268" s="2"/>
      <c r="M2268" s="2" t="str">
        <f t="shared" si="210"/>
        <v/>
      </c>
      <c r="N2268">
        <v>2416.7675930476985</v>
      </c>
      <c r="O2268" s="2">
        <f t="shared" si="211"/>
        <v>241.67675930476986</v>
      </c>
      <c r="P2268" s="2">
        <f>IF(ISNUMBER(O2268),SUMIFS(O$1:$O2268,A$1:$A2268,A2268,C$1:$C2268,C2268,G$1:$G2268,G2268,E$1:$E2268,E2268),"")</f>
        <v>704.87062880413168</v>
      </c>
      <c r="U2268" t="str">
        <f t="shared" si="212"/>
        <v/>
      </c>
      <c r="V2268">
        <v>26.131301879882813</v>
      </c>
      <c r="W2268">
        <v>27.785367012023926</v>
      </c>
      <c r="X2268">
        <v>74.69500732421875</v>
      </c>
      <c r="Y2268">
        <v>45.481626510620117</v>
      </c>
      <c r="Z2268">
        <v>92.113101959228516</v>
      </c>
      <c r="AA2268">
        <v>11.20186710357666</v>
      </c>
      <c r="AB2268">
        <v>1.7922987365722655E-2</v>
      </c>
      <c r="AC2268" s="2">
        <f t="shared" si="213"/>
        <v>1.7922987365722655E-2</v>
      </c>
      <c r="AD2268">
        <v>11.951201171875001</v>
      </c>
      <c r="AE2268">
        <v>24.610402752479256</v>
      </c>
      <c r="AH2268" s="2">
        <f t="shared" si="214"/>
        <v>4.3319999999999999</v>
      </c>
      <c r="AI2268" s="2">
        <f>IF(ISNUMBER(AH2268),SUMIFS($AH$1:AH2268,$A$1:A2268,A2268,C$1:$C2268,C2268,$G$1:G2268,G2268,$E$1:E2268,E2268),"")</f>
        <v>14.131</v>
      </c>
      <c r="AJ2268">
        <f t="shared" si="215"/>
        <v>16</v>
      </c>
    </row>
    <row r="2269" spans="1:36" x14ac:dyDescent="0.25">
      <c r="A2269" s="14" t="s">
        <v>99</v>
      </c>
      <c r="B2269" t="s">
        <v>98</v>
      </c>
      <c r="C2269" t="s">
        <v>97</v>
      </c>
      <c r="D2269" s="13">
        <v>42020</v>
      </c>
      <c r="E2269">
        <v>1</v>
      </c>
      <c r="F2269">
        <v>500</v>
      </c>
      <c r="G2269" s="2" t="s">
        <v>89</v>
      </c>
      <c r="H2269" s="2" t="s">
        <v>12</v>
      </c>
      <c r="I2269">
        <v>5</v>
      </c>
      <c r="J2269" s="2" t="s">
        <v>77</v>
      </c>
      <c r="K2269" s="2">
        <v>450</v>
      </c>
      <c r="L2269" s="2"/>
      <c r="M2269" s="2" t="str">
        <f t="shared" si="210"/>
        <v/>
      </c>
      <c r="N2269">
        <v>2004.1996009456791</v>
      </c>
      <c r="O2269" s="2">
        <f t="shared" si="211"/>
        <v>200.4199600945679</v>
      </c>
      <c r="P2269" s="2">
        <f>IF(ISNUMBER(O2269),SUMIFS(O$1:$O2269,A$1:$A2269,A2269,C$1:$C2269,C2269,G$1:$G2269,G2269,E$1:$E2269,E2269),"")</f>
        <v>754.28958096387487</v>
      </c>
      <c r="U2269" t="str">
        <f t="shared" si="212"/>
        <v/>
      </c>
      <c r="V2269">
        <v>24.914773941040039</v>
      </c>
      <c r="W2269">
        <v>26.98066520690918</v>
      </c>
      <c r="X2269">
        <v>76.125865936279297</v>
      </c>
      <c r="Y2269">
        <v>44.202009201049805</v>
      </c>
      <c r="Z2269">
        <v>92.679679870605469</v>
      </c>
      <c r="AA2269">
        <v>12.076127052307129</v>
      </c>
      <c r="AB2269">
        <v>1.9321803283691406E-2</v>
      </c>
      <c r="AC2269" s="2">
        <f t="shared" si="213"/>
        <v>1.9321803283691406E-2</v>
      </c>
      <c r="AD2269">
        <v>12.180138549804688</v>
      </c>
      <c r="AE2269">
        <v>21.522370714700756</v>
      </c>
      <c r="AH2269" s="2">
        <f t="shared" si="214"/>
        <v>3.8719999999999999</v>
      </c>
      <c r="AI2269" s="2">
        <f>IF(ISNUMBER(AH2269),SUMIFS($AH$1:AH2269,$A$1:A2269,A2269,C$1:$C2269,C2269,$G$1:G2269,G2269,$E$1:E2269,E2269),"")</f>
        <v>17.292999999999999</v>
      </c>
      <c r="AJ2269">
        <f t="shared" si="215"/>
        <v>16</v>
      </c>
    </row>
    <row r="2270" spans="1:36" x14ac:dyDescent="0.25">
      <c r="A2270" s="14" t="s">
        <v>104</v>
      </c>
      <c r="B2270" t="s">
        <v>98</v>
      </c>
      <c r="C2270" t="s">
        <v>97</v>
      </c>
      <c r="D2270" s="13">
        <v>42020</v>
      </c>
      <c r="E2270">
        <v>2</v>
      </c>
      <c r="F2270">
        <v>0</v>
      </c>
      <c r="G2270" s="2" t="s">
        <v>89</v>
      </c>
      <c r="H2270" s="2" t="s">
        <v>12</v>
      </c>
      <c r="I2270">
        <v>5</v>
      </c>
      <c r="J2270" s="2" t="s">
        <v>77</v>
      </c>
      <c r="K2270" s="2">
        <v>0</v>
      </c>
      <c r="L2270" s="2"/>
      <c r="M2270" s="2" t="str">
        <f t="shared" si="210"/>
        <v/>
      </c>
      <c r="N2270">
        <v>796.80923734602572</v>
      </c>
      <c r="O2270" s="2">
        <f t="shared" si="211"/>
        <v>79.680923734602572</v>
      </c>
      <c r="P2270" s="2">
        <f>IF(ISNUMBER(O2270),SUMIFS(O$1:$O2270,A$1:$A2270,A2270,C$1:$C2270,C2270,G$1:$G2270,G2270,E$1:$E2270,E2270),"")</f>
        <v>250.89073120492614</v>
      </c>
      <c r="U2270" t="str">
        <f t="shared" si="212"/>
        <v/>
      </c>
      <c r="V2270">
        <v>26.176135063171387</v>
      </c>
      <c r="W2270">
        <v>26.146817207336426</v>
      </c>
      <c r="X2270">
        <v>72.863170623779297</v>
      </c>
      <c r="Y2270">
        <v>46.023324966430664</v>
      </c>
      <c r="Z2270">
        <v>92.049247741699219</v>
      </c>
      <c r="AA2270">
        <v>11.650785446166992</v>
      </c>
      <c r="AB2270">
        <v>1.8641256713867186E-2</v>
      </c>
      <c r="AC2270" s="2">
        <f t="shared" si="213"/>
        <v>1.8641256713867186E-2</v>
      </c>
      <c r="AD2270">
        <v>11.658107299804687</v>
      </c>
      <c r="AE2270">
        <v>23.530772790374826</v>
      </c>
      <c r="AH2270" s="2">
        <f t="shared" si="214"/>
        <v>1.4850000000000001</v>
      </c>
      <c r="AI2270" s="2">
        <f>IF(ISNUMBER(AH2270),SUMIFS($AH$1:AH2270,$A$1:A2270,A2270,C$1:$C2270,C2270,$G$1:G2270,G2270,$E$1:E2270,E2270),"")</f>
        <v>4.9279999999999999</v>
      </c>
      <c r="AJ2270">
        <f t="shared" si="215"/>
        <v>16</v>
      </c>
    </row>
    <row r="2271" spans="1:36" x14ac:dyDescent="0.25">
      <c r="A2271" s="14" t="s">
        <v>103</v>
      </c>
      <c r="B2271" t="s">
        <v>98</v>
      </c>
      <c r="C2271" t="s">
        <v>97</v>
      </c>
      <c r="D2271" s="13">
        <v>42020</v>
      </c>
      <c r="E2271">
        <v>2</v>
      </c>
      <c r="F2271">
        <v>50</v>
      </c>
      <c r="G2271" s="2" t="s">
        <v>89</v>
      </c>
      <c r="H2271" s="2" t="s">
        <v>12</v>
      </c>
      <c r="I2271">
        <v>5</v>
      </c>
      <c r="J2271" s="2" t="s">
        <v>77</v>
      </c>
      <c r="K2271" s="2">
        <v>45</v>
      </c>
      <c r="L2271" s="2"/>
      <c r="M2271" s="2" t="str">
        <f t="shared" si="210"/>
        <v/>
      </c>
      <c r="N2271">
        <v>1443.8173874432684</v>
      </c>
      <c r="O2271" s="2">
        <f t="shared" si="211"/>
        <v>144.38173874432684</v>
      </c>
      <c r="P2271" s="2">
        <f>IF(ISNUMBER(O2271),SUMIFS(O$1:$O2271,A$1:$A2271,A2271,C$1:$C2271,C2271,G$1:$G2271,G2271,E$1:$E2271,E2271),"")</f>
        <v>399.62760210974864</v>
      </c>
      <c r="U2271" t="str">
        <f t="shared" si="212"/>
        <v/>
      </c>
      <c r="V2271">
        <v>24.722342491149902</v>
      </c>
      <c r="W2271">
        <v>29.349690437316895</v>
      </c>
      <c r="X2271">
        <v>75.243316650390625</v>
      </c>
      <c r="Y2271">
        <v>43.59086799621582</v>
      </c>
      <c r="Z2271">
        <v>91.589626312255859</v>
      </c>
      <c r="AA2271">
        <v>10.581695556640625</v>
      </c>
      <c r="AB2271">
        <v>1.6930712890624998E-2</v>
      </c>
      <c r="AC2271" s="2">
        <f t="shared" si="213"/>
        <v>1.6930712890624998E-2</v>
      </c>
      <c r="AD2271">
        <v>12.0389306640625</v>
      </c>
      <c r="AE2271">
        <v>21.58872517616912</v>
      </c>
      <c r="AH2271" s="2">
        <f t="shared" si="214"/>
        <v>2.444</v>
      </c>
      <c r="AI2271" s="2">
        <f>IF(ISNUMBER(AH2271),SUMIFS($AH$1:AH2271,$A$1:A2271,A2271,C$1:$C2271,C2271,$G$1:G2271,G2271,$E$1:E2271,E2271),"")</f>
        <v>7.4790000000000001</v>
      </c>
      <c r="AJ2271">
        <f t="shared" si="215"/>
        <v>16</v>
      </c>
    </row>
    <row r="2272" spans="1:36" x14ac:dyDescent="0.25">
      <c r="A2272" s="14" t="s">
        <v>102</v>
      </c>
      <c r="B2272" t="s">
        <v>98</v>
      </c>
      <c r="C2272" t="s">
        <v>97</v>
      </c>
      <c r="D2272" s="13">
        <v>42020</v>
      </c>
      <c r="E2272">
        <v>2</v>
      </c>
      <c r="F2272">
        <v>100</v>
      </c>
      <c r="G2272" s="2" t="s">
        <v>89</v>
      </c>
      <c r="H2272" s="2" t="s">
        <v>12</v>
      </c>
      <c r="I2272">
        <v>5</v>
      </c>
      <c r="J2272" s="2" t="s">
        <v>77</v>
      </c>
      <c r="K2272" s="2">
        <v>90</v>
      </c>
      <c r="L2272" s="2"/>
      <c r="M2272" s="2" t="str">
        <f t="shared" si="210"/>
        <v/>
      </c>
      <c r="N2272">
        <v>1137.2137425179549</v>
      </c>
      <c r="O2272" s="2">
        <f t="shared" si="211"/>
        <v>113.72137425179548</v>
      </c>
      <c r="P2272" s="2">
        <f>IF(ISNUMBER(O2272),SUMIFS(O$1:$O2272,A$1:$A2272,A2272,C$1:$C2272,C2272,G$1:$G2272,G2272,E$1:$E2272,E2272),"")</f>
        <v>373.91603398696816</v>
      </c>
      <c r="U2272" t="str">
        <f t="shared" si="212"/>
        <v/>
      </c>
      <c r="V2272">
        <v>23.970863342285156</v>
      </c>
      <c r="W2272">
        <v>35.263742446899414</v>
      </c>
      <c r="X2272">
        <v>76.94146728515625</v>
      </c>
      <c r="Y2272">
        <v>41.91448974609375</v>
      </c>
      <c r="Z2272">
        <v>92.642265319824219</v>
      </c>
      <c r="AA2272">
        <v>9.9260778427124023</v>
      </c>
      <c r="AB2272">
        <v>1.5881724548339846E-2</v>
      </c>
      <c r="AC2272" s="2">
        <f t="shared" si="213"/>
        <v>1.5881724548339846E-2</v>
      </c>
      <c r="AD2272">
        <v>12.310634765625</v>
      </c>
      <c r="AE2272">
        <v>23.160926437057483</v>
      </c>
      <c r="AH2272" s="2">
        <f t="shared" si="214"/>
        <v>1.806</v>
      </c>
      <c r="AI2272" s="2">
        <f>IF(ISNUMBER(AH2272),SUMIFS($AH$1:AH2272,$A$1:A2272,A2272,C$1:$C2272,C2272,$G$1:G2272,G2272,$E$1:E2272,E2272),"")</f>
        <v>6.5659999999999998</v>
      </c>
      <c r="AJ2272">
        <f t="shared" si="215"/>
        <v>16</v>
      </c>
    </row>
    <row r="2273" spans="1:36" x14ac:dyDescent="0.25">
      <c r="A2273" s="14" t="s">
        <v>101</v>
      </c>
      <c r="B2273" t="s">
        <v>98</v>
      </c>
      <c r="C2273" t="s">
        <v>97</v>
      </c>
      <c r="D2273" s="13">
        <v>42020</v>
      </c>
      <c r="E2273">
        <v>2</v>
      </c>
      <c r="F2273">
        <v>200</v>
      </c>
      <c r="G2273" s="2" t="s">
        <v>89</v>
      </c>
      <c r="H2273" s="2" t="s">
        <v>12</v>
      </c>
      <c r="I2273">
        <v>5</v>
      </c>
      <c r="J2273" s="2" t="s">
        <v>77</v>
      </c>
      <c r="K2273" s="2">
        <v>180</v>
      </c>
      <c r="L2273" s="2"/>
      <c r="M2273" s="2" t="str">
        <f t="shared" si="210"/>
        <v/>
      </c>
      <c r="N2273">
        <v>1733.0587659575867</v>
      </c>
      <c r="O2273" s="2">
        <f t="shared" si="211"/>
        <v>173.30587659575866</v>
      </c>
      <c r="P2273" s="2">
        <f>IF(ISNUMBER(O2273),SUMIFS(O$1:$O2273,A$1:$A2273,A2273,C$1:$C2273,C2273,G$1:$G2273,G2273,E$1:$E2273,E2273),"")</f>
        <v>592.65723301854109</v>
      </c>
      <c r="U2273" t="str">
        <f t="shared" si="212"/>
        <v/>
      </c>
      <c r="V2273">
        <v>24.578526496887207</v>
      </c>
      <c r="W2273">
        <v>31.700115203857422</v>
      </c>
      <c r="X2273">
        <v>76.98028564453125</v>
      </c>
      <c r="Y2273">
        <v>45.396368026733398</v>
      </c>
      <c r="Z2273">
        <v>93.742771148681641</v>
      </c>
      <c r="AA2273">
        <v>11.263789176940918</v>
      </c>
      <c r="AB2273">
        <v>1.802206268310547E-2</v>
      </c>
      <c r="AC2273" s="2">
        <f t="shared" si="213"/>
        <v>1.802206268310547E-2</v>
      </c>
      <c r="AD2273">
        <v>12.316845703125001</v>
      </c>
      <c r="AE2273">
        <v>24.084419615145872</v>
      </c>
      <c r="AH2273" s="2">
        <f t="shared" si="214"/>
        <v>3.1230000000000002</v>
      </c>
      <c r="AI2273" s="2">
        <f>IF(ISNUMBER(AH2273),SUMIFS($AH$1:AH2273,$A$1:A2273,A2273,C$1:$C2273,C2273,$G$1:G2273,G2273,$E$1:E2273,E2273),"")</f>
        <v>11.661999999999999</v>
      </c>
      <c r="AJ2273">
        <f t="shared" si="215"/>
        <v>16</v>
      </c>
    </row>
    <row r="2274" spans="1:36" x14ac:dyDescent="0.25">
      <c r="A2274" s="14" t="s">
        <v>100</v>
      </c>
      <c r="B2274" t="s">
        <v>98</v>
      </c>
      <c r="C2274" t="s">
        <v>97</v>
      </c>
      <c r="D2274" s="13">
        <v>42020</v>
      </c>
      <c r="E2274">
        <v>2</v>
      </c>
      <c r="F2274">
        <v>350</v>
      </c>
      <c r="G2274" s="2" t="s">
        <v>89</v>
      </c>
      <c r="H2274" s="2" t="s">
        <v>12</v>
      </c>
      <c r="I2274">
        <v>5</v>
      </c>
      <c r="J2274" s="2" t="s">
        <v>77</v>
      </c>
      <c r="K2274" s="2">
        <v>350</v>
      </c>
      <c r="L2274" s="2"/>
      <c r="M2274" s="2" t="str">
        <f t="shared" si="210"/>
        <v/>
      </c>
      <c r="N2274">
        <v>2193.6413973623271</v>
      </c>
      <c r="O2274" s="2">
        <f t="shared" si="211"/>
        <v>219.36413973623272</v>
      </c>
      <c r="P2274" s="2">
        <f>IF(ISNUMBER(O2274),SUMIFS(O$1:$O2274,A$1:$A2274,A2274,C$1:$C2274,C2274,G$1:$G2274,G2274,E$1:$E2274,E2274),"")</f>
        <v>751.18794303698826</v>
      </c>
      <c r="U2274" t="str">
        <f t="shared" si="212"/>
        <v/>
      </c>
      <c r="V2274">
        <v>26.833211898803711</v>
      </c>
      <c r="W2274">
        <v>23.082076072692871</v>
      </c>
      <c r="X2274">
        <v>71.064308166503906</v>
      </c>
      <c r="Y2274">
        <v>49.038915634155273</v>
      </c>
      <c r="Z2274">
        <v>90.980438232421875</v>
      </c>
      <c r="AA2274">
        <v>12.195361137390137</v>
      </c>
      <c r="AB2274">
        <v>1.9512577819824219E-2</v>
      </c>
      <c r="AC2274" s="2">
        <f t="shared" si="213"/>
        <v>1.9512577819824219E-2</v>
      </c>
      <c r="AD2274">
        <v>11.370289306640625</v>
      </c>
      <c r="AE2274">
        <v>23.401993355481725</v>
      </c>
      <c r="AH2274" s="2">
        <f t="shared" si="214"/>
        <v>4.28</v>
      </c>
      <c r="AI2274" s="2">
        <f>IF(ISNUMBER(AH2274),SUMIFS($AH$1:AH2274,$A$1:A2274,A2274,C$1:$C2274,C2274,$G$1:G2274,G2274,$E$1:E2274,E2274),"")</f>
        <v>17.715</v>
      </c>
      <c r="AJ2274">
        <f t="shared" si="215"/>
        <v>16</v>
      </c>
    </row>
    <row r="2275" spans="1:36" x14ac:dyDescent="0.25">
      <c r="A2275" s="14" t="s">
        <v>99</v>
      </c>
      <c r="B2275" t="s">
        <v>98</v>
      </c>
      <c r="C2275" t="s">
        <v>97</v>
      </c>
      <c r="D2275" s="13">
        <v>42020</v>
      </c>
      <c r="E2275">
        <v>2</v>
      </c>
      <c r="F2275">
        <v>500</v>
      </c>
      <c r="G2275" s="2" t="s">
        <v>89</v>
      </c>
      <c r="H2275" s="2" t="s">
        <v>12</v>
      </c>
      <c r="I2275">
        <v>5</v>
      </c>
      <c r="J2275" s="2" t="s">
        <v>77</v>
      </c>
      <c r="K2275" s="2">
        <v>450</v>
      </c>
      <c r="L2275" s="2"/>
      <c r="M2275" s="2" t="str">
        <f t="shared" si="210"/>
        <v/>
      </c>
      <c r="N2275">
        <v>2572.4816008688322</v>
      </c>
      <c r="O2275" s="2">
        <f t="shared" si="211"/>
        <v>257.24816008688322</v>
      </c>
      <c r="P2275" s="2">
        <f>IF(ISNUMBER(O2275),SUMIFS(O$1:$O2275,A$1:$A2275,A2275,C$1:$C2275,C2275,G$1:$G2275,G2275,E$1:$E2275,E2275),"")</f>
        <v>876.54408962915647</v>
      </c>
      <c r="U2275" t="str">
        <f t="shared" si="212"/>
        <v/>
      </c>
      <c r="V2275">
        <v>25.808716773986816</v>
      </c>
      <c r="W2275">
        <v>25.722166061401367</v>
      </c>
      <c r="X2275">
        <v>74.538772583007813</v>
      </c>
      <c r="Y2275">
        <v>45.638994216918945</v>
      </c>
      <c r="Z2275">
        <v>91.757480621337891</v>
      </c>
      <c r="AA2275">
        <v>12.054985046386719</v>
      </c>
      <c r="AB2275">
        <v>1.9287976074218748E-2</v>
      </c>
      <c r="AC2275" s="2">
        <f t="shared" si="213"/>
        <v>1.9287976074218748E-2</v>
      </c>
      <c r="AD2275">
        <v>11.926203613281251</v>
      </c>
      <c r="AE2275">
        <v>20.671727149838826</v>
      </c>
      <c r="AH2275" s="2">
        <f t="shared" si="214"/>
        <v>4.9619999999999997</v>
      </c>
      <c r="AI2275" s="2">
        <f>IF(ISNUMBER(AH2275),SUMIFS($AH$1:AH2275,$A$1:A2275,A2275,C$1:$C2275,C2275,$G$1:G2275,G2275,$E$1:E2275,E2275),"")</f>
        <v>21.529999999999998</v>
      </c>
      <c r="AJ2275">
        <f t="shared" si="215"/>
        <v>16</v>
      </c>
    </row>
    <row r="2276" spans="1:36" x14ac:dyDescent="0.25">
      <c r="A2276" s="14" t="s">
        <v>104</v>
      </c>
      <c r="B2276" t="s">
        <v>98</v>
      </c>
      <c r="C2276" t="s">
        <v>97</v>
      </c>
      <c r="D2276" s="13">
        <v>42020</v>
      </c>
      <c r="E2276">
        <v>3</v>
      </c>
      <c r="F2276">
        <v>0</v>
      </c>
      <c r="G2276" s="2" t="s">
        <v>89</v>
      </c>
      <c r="H2276" s="2" t="s">
        <v>12</v>
      </c>
      <c r="I2276">
        <v>5</v>
      </c>
      <c r="J2276" s="2" t="s">
        <v>77</v>
      </c>
      <c r="K2276" s="2">
        <v>0</v>
      </c>
      <c r="L2276" s="2"/>
      <c r="M2276" s="2" t="str">
        <f t="shared" si="210"/>
        <v/>
      </c>
      <c r="N2276">
        <v>857.20855248375938</v>
      </c>
      <c r="O2276" s="2">
        <f t="shared" si="211"/>
        <v>85.720855248375941</v>
      </c>
      <c r="P2276" s="2">
        <f>IF(ISNUMBER(O2276),SUMIFS(O$1:$O2276,A$1:$A2276,A2276,C$1:$C2276,C2276,G$1:$G2276,G2276,E$1:$E2276,E2276),"")</f>
        <v>266.79262296695828</v>
      </c>
      <c r="U2276" t="str">
        <f t="shared" si="212"/>
        <v/>
      </c>
      <c r="V2276">
        <v>26.728286743164063</v>
      </c>
      <c r="W2276">
        <v>23.294460296630859</v>
      </c>
      <c r="X2276">
        <v>70.401798248291016</v>
      </c>
      <c r="Y2276">
        <v>45.129150390625</v>
      </c>
      <c r="Z2276">
        <v>90.809547424316406</v>
      </c>
      <c r="AA2276">
        <v>12.11260986328125</v>
      </c>
      <c r="AB2276">
        <v>1.9380175781249998E-2</v>
      </c>
      <c r="AC2276" s="2">
        <f t="shared" si="213"/>
        <v>1.9380175781249998E-2</v>
      </c>
      <c r="AD2276">
        <v>11.264287719726562</v>
      </c>
      <c r="AE2276">
        <v>23.39990258158792</v>
      </c>
      <c r="AH2276" s="2">
        <f t="shared" si="214"/>
        <v>1.661</v>
      </c>
      <c r="AI2276" s="2">
        <f>IF(ISNUMBER(AH2276),SUMIFS($AH$1:AH2276,$A$1:A2276,A2276,C$1:$C2276,C2276,$G$1:G2276,G2276,$E$1:E2276,E2276),"")</f>
        <v>5.3119999999999994</v>
      </c>
      <c r="AJ2276">
        <f t="shared" si="215"/>
        <v>16</v>
      </c>
    </row>
    <row r="2277" spans="1:36" x14ac:dyDescent="0.25">
      <c r="A2277" s="14" t="s">
        <v>103</v>
      </c>
      <c r="B2277" t="s">
        <v>98</v>
      </c>
      <c r="C2277" t="s">
        <v>97</v>
      </c>
      <c r="D2277" s="13">
        <v>42020</v>
      </c>
      <c r="E2277">
        <v>3</v>
      </c>
      <c r="F2277">
        <v>50</v>
      </c>
      <c r="G2277" s="2" t="s">
        <v>89</v>
      </c>
      <c r="H2277" s="2" t="s">
        <v>12</v>
      </c>
      <c r="I2277">
        <v>5</v>
      </c>
      <c r="J2277" s="2" t="s">
        <v>77</v>
      </c>
      <c r="K2277" s="2">
        <v>45</v>
      </c>
      <c r="L2277" s="2"/>
      <c r="M2277" s="2" t="str">
        <f t="shared" si="210"/>
        <v/>
      </c>
      <c r="N2277">
        <v>1025.4959249577116</v>
      </c>
      <c r="O2277" s="2">
        <f t="shared" si="211"/>
        <v>102.54959249577117</v>
      </c>
      <c r="P2277" s="2">
        <f>IF(ISNUMBER(O2277),SUMIFS(O$1:$O2277,A$1:$A2277,A2277,C$1:$C2277,C2277,G$1:$G2277,G2277,E$1:$E2277,E2277),"")</f>
        <v>298.66151282060588</v>
      </c>
      <c r="U2277" t="str">
        <f t="shared" si="212"/>
        <v/>
      </c>
      <c r="V2277">
        <v>25.817727088928223</v>
      </c>
      <c r="W2277">
        <v>24.891739845275879</v>
      </c>
      <c r="X2277">
        <v>73.852180480957031</v>
      </c>
      <c r="Y2277">
        <v>45.486602783203125</v>
      </c>
      <c r="Z2277">
        <v>92.296562194824219</v>
      </c>
      <c r="AA2277">
        <v>10.112981796264648</v>
      </c>
      <c r="AB2277">
        <v>1.6180770874023438E-2</v>
      </c>
      <c r="AC2277" s="2">
        <f t="shared" si="213"/>
        <v>1.6180770874023438E-2</v>
      </c>
      <c r="AD2277">
        <v>11.816348876953125</v>
      </c>
      <c r="AE2277">
        <v>22.432723358449945</v>
      </c>
      <c r="AH2277" s="2">
        <f t="shared" si="214"/>
        <v>1.659</v>
      </c>
      <c r="AI2277" s="2">
        <f>IF(ISNUMBER(AH2277),SUMIFS($AH$1:AH2277,$A$1:A2277,A2277,C$1:$C2277,C2277,$G$1:G2277,G2277,$E$1:E2277,E2277),"")</f>
        <v>5.5169999999999995</v>
      </c>
      <c r="AJ2277">
        <f t="shared" si="215"/>
        <v>16</v>
      </c>
    </row>
    <row r="2278" spans="1:36" x14ac:dyDescent="0.25">
      <c r="A2278" s="14" t="s">
        <v>102</v>
      </c>
      <c r="B2278" t="s">
        <v>98</v>
      </c>
      <c r="C2278" t="s">
        <v>97</v>
      </c>
      <c r="D2278" s="13">
        <v>42020</v>
      </c>
      <c r="E2278">
        <v>3</v>
      </c>
      <c r="F2278">
        <v>100</v>
      </c>
      <c r="G2278" s="2" t="s">
        <v>89</v>
      </c>
      <c r="H2278" s="2" t="s">
        <v>12</v>
      </c>
      <c r="I2278">
        <v>5</v>
      </c>
      <c r="J2278" s="2" t="s">
        <v>77</v>
      </c>
      <c r="K2278" s="2">
        <v>90</v>
      </c>
      <c r="L2278" s="2"/>
      <c r="M2278" s="2" t="str">
        <f t="shared" si="210"/>
        <v/>
      </c>
      <c r="N2278">
        <v>1321.9701838408564</v>
      </c>
      <c r="O2278" s="2">
        <f t="shared" si="211"/>
        <v>132.19701838408565</v>
      </c>
      <c r="P2278" s="2">
        <f>IF(ISNUMBER(O2278),SUMIFS(O$1:$O2278,A$1:$A2278,A2278,C$1:$C2278,C2278,G$1:$G2278,G2278,E$1:$E2278,E2278),"")</f>
        <v>409.03194015923953</v>
      </c>
      <c r="U2278" t="str">
        <f t="shared" si="212"/>
        <v/>
      </c>
      <c r="V2278">
        <v>24.417268753051758</v>
      </c>
      <c r="W2278">
        <v>30.291337966918945</v>
      </c>
      <c r="X2278">
        <v>75.932373046875</v>
      </c>
      <c r="Y2278">
        <v>43.497417449951172</v>
      </c>
      <c r="Z2278">
        <v>92.437297821044922</v>
      </c>
      <c r="AA2278">
        <v>10.21967887878418</v>
      </c>
      <c r="AB2278">
        <v>1.6351486206054689E-2</v>
      </c>
      <c r="AC2278" s="2">
        <f t="shared" si="213"/>
        <v>1.6351486206054689E-2</v>
      </c>
      <c r="AD2278">
        <v>12.1491796875</v>
      </c>
      <c r="AE2278">
        <v>23.307123577044951</v>
      </c>
      <c r="AH2278" s="2">
        <f t="shared" si="214"/>
        <v>2.1619999999999999</v>
      </c>
      <c r="AI2278" s="2">
        <f>IF(ISNUMBER(AH2278),SUMIFS($AH$1:AH2278,$A$1:A2278,A2278,C$1:$C2278,C2278,$G$1:G2278,G2278,$E$1:E2278,E2278),"")</f>
        <v>7.3010000000000002</v>
      </c>
      <c r="AJ2278">
        <f t="shared" si="215"/>
        <v>16</v>
      </c>
    </row>
    <row r="2279" spans="1:36" x14ac:dyDescent="0.25">
      <c r="A2279" s="14" t="s">
        <v>101</v>
      </c>
      <c r="B2279" t="s">
        <v>98</v>
      </c>
      <c r="C2279" t="s">
        <v>97</v>
      </c>
      <c r="D2279" s="13">
        <v>42020</v>
      </c>
      <c r="E2279">
        <v>3</v>
      </c>
      <c r="F2279">
        <v>200</v>
      </c>
      <c r="G2279" s="2" t="s">
        <v>89</v>
      </c>
      <c r="H2279" s="2" t="s">
        <v>12</v>
      </c>
      <c r="I2279">
        <v>5</v>
      </c>
      <c r="J2279" s="2" t="s">
        <v>77</v>
      </c>
      <c r="K2279" s="2">
        <v>180</v>
      </c>
      <c r="L2279" s="2"/>
      <c r="M2279" s="2" t="str">
        <f t="shared" si="210"/>
        <v/>
      </c>
      <c r="N2279">
        <v>2059.7989532170086</v>
      </c>
      <c r="O2279" s="2">
        <f t="shared" si="211"/>
        <v>205.97989532170087</v>
      </c>
      <c r="P2279" s="2">
        <f>IF(ISNUMBER(O2279),SUMIFS(O$1:$O2279,A$1:$A2279,A2279,C$1:$C2279,C2279,G$1:$G2279,G2279,E$1:$E2279,E2279),"")</f>
        <v>614.42626472025495</v>
      </c>
      <c r="U2279" t="str">
        <f t="shared" si="212"/>
        <v/>
      </c>
      <c r="V2279">
        <v>25.935946464538574</v>
      </c>
      <c r="W2279">
        <v>30.279582977294922</v>
      </c>
      <c r="X2279">
        <v>75.057750701904297</v>
      </c>
      <c r="Y2279">
        <v>45.673580169677734</v>
      </c>
      <c r="Z2279">
        <v>92.200477600097656</v>
      </c>
      <c r="AA2279">
        <v>8.7964391708374023</v>
      </c>
      <c r="AB2279">
        <v>1.4074302673339844E-2</v>
      </c>
      <c r="AC2279" s="2">
        <f t="shared" si="213"/>
        <v>1.4074302673339844E-2</v>
      </c>
      <c r="AD2279">
        <v>12.009240112304688</v>
      </c>
      <c r="AE2279">
        <v>21.532190384845943</v>
      </c>
      <c r="AH2279" s="2">
        <f t="shared" si="214"/>
        <v>2.899</v>
      </c>
      <c r="AI2279" s="2">
        <f>IF(ISNUMBER(AH2279),SUMIFS($AH$1:AH2279,$A$1:A2279,A2279,C$1:$C2279,C2279,$G$1:G2279,G2279,$E$1:E2279,E2279),"")</f>
        <v>12.004999999999999</v>
      </c>
      <c r="AJ2279">
        <f t="shared" si="215"/>
        <v>16</v>
      </c>
    </row>
    <row r="2280" spans="1:36" x14ac:dyDescent="0.25">
      <c r="A2280" s="14" t="s">
        <v>100</v>
      </c>
      <c r="B2280" t="s">
        <v>98</v>
      </c>
      <c r="C2280" t="s">
        <v>97</v>
      </c>
      <c r="D2280" s="13">
        <v>42020</v>
      </c>
      <c r="E2280">
        <v>3</v>
      </c>
      <c r="F2280">
        <v>350</v>
      </c>
      <c r="G2280" s="2" t="s">
        <v>89</v>
      </c>
      <c r="H2280" s="2" t="s">
        <v>12</v>
      </c>
      <c r="I2280">
        <v>5</v>
      </c>
      <c r="J2280" s="2" t="s">
        <v>77</v>
      </c>
      <c r="K2280" s="2">
        <v>350</v>
      </c>
      <c r="L2280" s="2"/>
      <c r="M2280" s="2" t="str">
        <f t="shared" si="210"/>
        <v/>
      </c>
      <c r="N2280">
        <v>2172.7456117977135</v>
      </c>
      <c r="O2280" s="2">
        <f t="shared" si="211"/>
        <v>217.27456117977135</v>
      </c>
      <c r="P2280" s="2">
        <f>IF(ISNUMBER(O2280),SUMIFS(O$1:$O2280,A$1:$A2280,A2280,C$1:$C2280,C2280,G$1:$G2280,G2280,E$1:$E2280,E2280),"")</f>
        <v>845.8274816123087</v>
      </c>
      <c r="U2280" t="str">
        <f t="shared" si="212"/>
        <v/>
      </c>
      <c r="V2280">
        <v>25.84056282043457</v>
      </c>
      <c r="W2280">
        <v>23.584254264831543</v>
      </c>
      <c r="X2280">
        <v>75.543407440185547</v>
      </c>
      <c r="Y2280">
        <v>43.404251098632813</v>
      </c>
      <c r="Z2280">
        <v>91.732456207275391</v>
      </c>
      <c r="AA2280">
        <v>12.871237754821777</v>
      </c>
      <c r="AB2280">
        <v>2.0593980407714842E-2</v>
      </c>
      <c r="AC2280" s="2">
        <f t="shared" si="213"/>
        <v>2.0593980407714842E-2</v>
      </c>
      <c r="AD2280">
        <v>12.086945190429688</v>
      </c>
      <c r="AE2280">
        <v>21.936373965265378</v>
      </c>
      <c r="AH2280" s="2">
        <f t="shared" si="214"/>
        <v>4.4749999999999996</v>
      </c>
      <c r="AI2280" s="2">
        <f>IF(ISNUMBER(AH2280),SUMIFS($AH$1:AH2280,$A$1:A2280,A2280,C$1:$C2280,C2280,$G$1:G2280,G2280,$E$1:E2280,E2280),"")</f>
        <v>18.420000000000002</v>
      </c>
      <c r="AJ2280">
        <f t="shared" si="215"/>
        <v>16</v>
      </c>
    </row>
    <row r="2281" spans="1:36" x14ac:dyDescent="0.25">
      <c r="A2281" s="14" t="s">
        <v>99</v>
      </c>
      <c r="B2281" t="s">
        <v>98</v>
      </c>
      <c r="C2281" t="s">
        <v>97</v>
      </c>
      <c r="D2281" s="13">
        <v>42020</v>
      </c>
      <c r="E2281">
        <v>3</v>
      </c>
      <c r="F2281">
        <v>500</v>
      </c>
      <c r="G2281" s="2" t="s">
        <v>89</v>
      </c>
      <c r="H2281" s="2" t="s">
        <v>12</v>
      </c>
      <c r="I2281">
        <v>5</v>
      </c>
      <c r="J2281" s="2" t="s">
        <v>77</v>
      </c>
      <c r="K2281" s="2">
        <v>450</v>
      </c>
      <c r="L2281" s="2"/>
      <c r="M2281" s="2" t="str">
        <f t="shared" si="210"/>
        <v/>
      </c>
      <c r="N2281">
        <v>3029.6999426393872</v>
      </c>
      <c r="O2281" s="2">
        <f t="shared" si="211"/>
        <v>302.9699942639387</v>
      </c>
      <c r="P2281" s="2">
        <f>IF(ISNUMBER(O2281),SUMIFS(O$1:$O2281,A$1:$A2281,A2281,C$1:$C2281,C2281,G$1:$G2281,G2281,E$1:$E2281,E2281),"")</f>
        <v>999.58874015143022</v>
      </c>
      <c r="U2281" t="str">
        <f t="shared" si="212"/>
        <v/>
      </c>
      <c r="V2281">
        <v>25.983633041381836</v>
      </c>
      <c r="W2281">
        <v>21.991033554077148</v>
      </c>
      <c r="X2281">
        <v>72.897830963134766</v>
      </c>
      <c r="Y2281">
        <v>46.480701446533203</v>
      </c>
      <c r="Z2281">
        <v>91.713165283203125</v>
      </c>
      <c r="AA2281">
        <v>12.615166664123535</v>
      </c>
      <c r="AB2281">
        <v>2.0184266662597653E-2</v>
      </c>
      <c r="AC2281" s="2">
        <f t="shared" si="213"/>
        <v>2.0184266662597653E-2</v>
      </c>
      <c r="AD2281">
        <v>11.663652954101563</v>
      </c>
      <c r="AE2281">
        <v>18.737345849438615</v>
      </c>
      <c r="AH2281" s="2">
        <f t="shared" si="214"/>
        <v>6.1150000000000002</v>
      </c>
      <c r="AI2281" s="2">
        <f>IF(ISNUMBER(AH2281),SUMIFS($AH$1:AH2281,$A$1:A2281,A2281,C$1:$C2281,C2281,$G$1:G2281,G2281,$E$1:E2281,E2281),"")</f>
        <v>21.938000000000002</v>
      </c>
      <c r="AJ2281">
        <f t="shared" si="215"/>
        <v>16</v>
      </c>
    </row>
    <row r="2282" spans="1:36" x14ac:dyDescent="0.25">
      <c r="A2282" s="14" t="s">
        <v>104</v>
      </c>
      <c r="B2282" t="s">
        <v>98</v>
      </c>
      <c r="C2282" t="s">
        <v>97</v>
      </c>
      <c r="D2282" s="13">
        <v>42020</v>
      </c>
      <c r="E2282">
        <v>4</v>
      </c>
      <c r="F2282">
        <v>0</v>
      </c>
      <c r="G2282" s="2" t="s">
        <v>89</v>
      </c>
      <c r="H2282" s="2" t="s">
        <v>12</v>
      </c>
      <c r="I2282">
        <v>5</v>
      </c>
      <c r="J2282" s="2" t="s">
        <v>77</v>
      </c>
      <c r="K2282" s="2">
        <v>0</v>
      </c>
      <c r="L2282" s="2"/>
      <c r="M2282" s="2" t="str">
        <f t="shared" si="210"/>
        <v/>
      </c>
      <c r="N2282">
        <v>1350.8932251070617</v>
      </c>
      <c r="O2282" s="2">
        <f t="shared" si="211"/>
        <v>135.08932251070615</v>
      </c>
      <c r="P2282" s="2">
        <f>IF(ISNUMBER(O2282),SUMIFS(O$1:$O2282,A$1:$A2282,A2282,C$1:$C2282,C2282,G$1:$G2282,G2282,E$1:$E2282,E2282),"")</f>
        <v>309.60529232347477</v>
      </c>
      <c r="U2282" t="str">
        <f t="shared" si="212"/>
        <v/>
      </c>
      <c r="V2282">
        <v>26.029086112976074</v>
      </c>
      <c r="W2282">
        <v>25.810542106628418</v>
      </c>
      <c r="X2282">
        <v>71.290744781494141</v>
      </c>
      <c r="Y2282">
        <v>44.852275848388672</v>
      </c>
      <c r="Z2282">
        <v>90.482269287109375</v>
      </c>
      <c r="AA2282">
        <v>10.620296001434326</v>
      </c>
      <c r="AB2282">
        <v>1.6992473602294923E-2</v>
      </c>
      <c r="AC2282" s="2">
        <f t="shared" si="213"/>
        <v>1.6992473602294923E-2</v>
      </c>
      <c r="AD2282">
        <v>11.406519165039063</v>
      </c>
      <c r="AE2282">
        <v>22.796323173681664</v>
      </c>
      <c r="AH2282" s="2">
        <f t="shared" si="214"/>
        <v>2.2959999999999998</v>
      </c>
      <c r="AI2282" s="2">
        <f>IF(ISNUMBER(AH2282),SUMIFS($AH$1:AH2282,$A$1:A2282,A2282,C$1:$C2282,C2282,$G$1:G2282,G2282,$E$1:E2282,E2282),"")</f>
        <v>5.4749999999999996</v>
      </c>
      <c r="AJ2282">
        <f t="shared" si="215"/>
        <v>16</v>
      </c>
    </row>
    <row r="2283" spans="1:36" x14ac:dyDescent="0.25">
      <c r="A2283" s="14" t="s">
        <v>103</v>
      </c>
      <c r="B2283" t="s">
        <v>98</v>
      </c>
      <c r="C2283" t="s">
        <v>97</v>
      </c>
      <c r="D2283" s="13">
        <v>42020</v>
      </c>
      <c r="E2283">
        <v>4</v>
      </c>
      <c r="F2283">
        <v>50</v>
      </c>
      <c r="G2283" s="2" t="s">
        <v>89</v>
      </c>
      <c r="H2283" s="2" t="s">
        <v>12</v>
      </c>
      <c r="I2283">
        <v>5</v>
      </c>
      <c r="J2283" s="2" t="s">
        <v>77</v>
      </c>
      <c r="K2283" s="2">
        <v>45</v>
      </c>
      <c r="L2283" s="2"/>
      <c r="M2283" s="2" t="str">
        <f t="shared" si="210"/>
        <v/>
      </c>
      <c r="N2283">
        <v>623.04399288772095</v>
      </c>
      <c r="O2283" s="2">
        <f t="shared" si="211"/>
        <v>62.304399288772096</v>
      </c>
      <c r="P2283" s="2">
        <f>IF(ISNUMBER(O2283),SUMIFS(O$1:$O2283,A$1:$A2283,A2283,C$1:$C2283,C2283,G$1:$G2283,G2283,E$1:$E2283,E2283),"")</f>
        <v>222.40125455148561</v>
      </c>
      <c r="U2283" t="str">
        <f t="shared" si="212"/>
        <v/>
      </c>
      <c r="V2283">
        <v>24.27647876739502</v>
      </c>
      <c r="W2283">
        <v>27.131542205810547</v>
      </c>
      <c r="X2283">
        <v>75.931560516357422</v>
      </c>
      <c r="Y2283">
        <v>42.610227584838867</v>
      </c>
      <c r="Z2283">
        <v>92.251602172851563</v>
      </c>
      <c r="AA2283">
        <v>11.060454845428467</v>
      </c>
      <c r="AB2283">
        <v>1.7696727752685545E-2</v>
      </c>
      <c r="AC2283" s="2">
        <f t="shared" si="213"/>
        <v>1.7696727752685545E-2</v>
      </c>
      <c r="AD2283">
        <v>12.149049682617187</v>
      </c>
      <c r="AE2283">
        <v>26.284668449950725</v>
      </c>
      <c r="AH2283" s="2">
        <f t="shared" si="214"/>
        <v>1.103</v>
      </c>
      <c r="AI2283" s="2">
        <f>IF(ISNUMBER(AH2283),SUMIFS($AH$1:AH2283,$A$1:A2283,A2283,C$1:$C2283,C2283,$G$1:G2283,G2283,$E$1:E2283,E2283),"")</f>
        <v>3.7459999999999996</v>
      </c>
      <c r="AJ2283">
        <f t="shared" si="215"/>
        <v>16</v>
      </c>
    </row>
    <row r="2284" spans="1:36" x14ac:dyDescent="0.25">
      <c r="A2284" s="14" t="s">
        <v>102</v>
      </c>
      <c r="B2284" t="s">
        <v>98</v>
      </c>
      <c r="C2284" t="s">
        <v>97</v>
      </c>
      <c r="D2284" s="13">
        <v>42020</v>
      </c>
      <c r="E2284">
        <v>4</v>
      </c>
      <c r="F2284">
        <v>100</v>
      </c>
      <c r="G2284" s="2" t="s">
        <v>89</v>
      </c>
      <c r="H2284" s="2" t="s">
        <v>12</v>
      </c>
      <c r="I2284">
        <v>5</v>
      </c>
      <c r="J2284" s="2" t="s">
        <v>77</v>
      </c>
      <c r="K2284" s="2">
        <v>90</v>
      </c>
      <c r="L2284" s="2"/>
      <c r="M2284" s="2" t="str">
        <f t="shared" si="210"/>
        <v/>
      </c>
      <c r="N2284">
        <v>913.02567200877104</v>
      </c>
      <c r="O2284" s="2">
        <f t="shared" si="211"/>
        <v>91.302567200877107</v>
      </c>
      <c r="P2284" s="2">
        <f>IF(ISNUMBER(O2284),SUMIFS(O$1:$O2284,A$1:$A2284,A2284,C$1:$C2284,C2284,G$1:$G2284,G2284,E$1:$E2284,E2284),"")</f>
        <v>290.00187263056034</v>
      </c>
      <c r="U2284" t="str">
        <f t="shared" si="212"/>
        <v/>
      </c>
      <c r="V2284">
        <v>23.56060791015625</v>
      </c>
      <c r="W2284">
        <v>29.268019676208496</v>
      </c>
      <c r="X2284">
        <v>75.837791442871094</v>
      </c>
      <c r="Y2284">
        <v>42.838754653930664</v>
      </c>
      <c r="Z2284">
        <v>93.037509918212891</v>
      </c>
      <c r="AA2284">
        <v>11.085446357727051</v>
      </c>
      <c r="AB2284">
        <v>1.7736714172363281E-2</v>
      </c>
      <c r="AC2284" s="2">
        <f t="shared" si="213"/>
        <v>1.7736714172363281E-2</v>
      </c>
      <c r="AD2284">
        <v>12.134046630859375</v>
      </c>
      <c r="AE2284">
        <v>25.081664536287462</v>
      </c>
      <c r="AH2284" s="2">
        <f t="shared" si="214"/>
        <v>1.619</v>
      </c>
      <c r="AI2284" s="2">
        <f>IF(ISNUMBER(AH2284),SUMIFS($AH$1:AH2284,$A$1:A2284,A2284,C$1:$C2284,C2284,$G$1:G2284,G2284,$E$1:E2284,E2284),"")</f>
        <v>5.2060000000000004</v>
      </c>
      <c r="AJ2284">
        <f t="shared" si="215"/>
        <v>16</v>
      </c>
    </row>
    <row r="2285" spans="1:36" x14ac:dyDescent="0.25">
      <c r="A2285" s="14" t="s">
        <v>101</v>
      </c>
      <c r="B2285" t="s">
        <v>98</v>
      </c>
      <c r="C2285" t="s">
        <v>97</v>
      </c>
      <c r="D2285" s="13">
        <v>42020</v>
      </c>
      <c r="E2285">
        <v>4</v>
      </c>
      <c r="F2285">
        <v>200</v>
      </c>
      <c r="G2285" s="2" t="s">
        <v>89</v>
      </c>
      <c r="H2285" s="2" t="s">
        <v>12</v>
      </c>
      <c r="I2285">
        <v>5</v>
      </c>
      <c r="J2285" s="2" t="s">
        <v>77</v>
      </c>
      <c r="K2285" s="2">
        <v>180</v>
      </c>
      <c r="L2285" s="2"/>
      <c r="M2285" s="2" t="str">
        <f t="shared" si="210"/>
        <v/>
      </c>
      <c r="N2285">
        <v>1213.5669939138145</v>
      </c>
      <c r="O2285" s="2">
        <f t="shared" si="211"/>
        <v>121.35669939138145</v>
      </c>
      <c r="P2285" s="2">
        <f>IF(ISNUMBER(O2285),SUMIFS(O$1:$O2285,A$1:$A2285,A2285,C$1:$C2285,C2285,G$1:$G2285,G2285,E$1:$E2285,E2285),"")</f>
        <v>465.11868009013119</v>
      </c>
      <c r="U2285" t="str">
        <f t="shared" si="212"/>
        <v/>
      </c>
      <c r="V2285">
        <v>23.701802253723145</v>
      </c>
      <c r="W2285">
        <v>33.630361557006836</v>
      </c>
      <c r="X2285">
        <v>77.50140380859375</v>
      </c>
      <c r="Y2285">
        <v>42.091875076293945</v>
      </c>
      <c r="Z2285">
        <v>92.722347259521484</v>
      </c>
      <c r="AA2285">
        <v>9.3766860961914063</v>
      </c>
      <c r="AB2285">
        <v>1.5002697753906249E-2</v>
      </c>
      <c r="AC2285" s="2">
        <f t="shared" si="213"/>
        <v>1.5002697753906249E-2</v>
      </c>
      <c r="AD2285">
        <v>12.400224609375</v>
      </c>
      <c r="AE2285">
        <v>22.398843930635838</v>
      </c>
      <c r="AH2285" s="2">
        <f t="shared" si="214"/>
        <v>1.821</v>
      </c>
      <c r="AI2285" s="2">
        <f>IF(ISNUMBER(AH2285),SUMIFS($AH$1:AH2285,$A$1:A2285,A2285,C$1:$C2285,C2285,$G$1:G2285,G2285,$E$1:E2285,E2285),"")</f>
        <v>7.9670000000000005</v>
      </c>
      <c r="AJ2285">
        <f t="shared" si="215"/>
        <v>16</v>
      </c>
    </row>
    <row r="2286" spans="1:36" x14ac:dyDescent="0.25">
      <c r="A2286" s="14" t="s">
        <v>100</v>
      </c>
      <c r="B2286" t="s">
        <v>98</v>
      </c>
      <c r="C2286" t="s">
        <v>97</v>
      </c>
      <c r="D2286" s="13">
        <v>42020</v>
      </c>
      <c r="E2286">
        <v>4</v>
      </c>
      <c r="F2286">
        <v>350</v>
      </c>
      <c r="G2286" s="2" t="s">
        <v>89</v>
      </c>
      <c r="H2286" s="2" t="s">
        <v>12</v>
      </c>
      <c r="I2286">
        <v>5</v>
      </c>
      <c r="J2286" s="2" t="s">
        <v>77</v>
      </c>
      <c r="K2286" s="2">
        <v>350</v>
      </c>
      <c r="L2286" s="2"/>
      <c r="M2286" s="2" t="str">
        <f t="shared" si="210"/>
        <v/>
      </c>
      <c r="N2286">
        <v>1734.3953002315989</v>
      </c>
      <c r="O2286" s="2">
        <f t="shared" si="211"/>
        <v>173.43953002315988</v>
      </c>
      <c r="P2286" s="2">
        <f>IF(ISNUMBER(O2286),SUMIFS(O$1:$O2286,A$1:$A2286,A2286,C$1:$C2286,C2286,G$1:$G2286,G2286,E$1:$E2286,E2286),"")</f>
        <v>614.51927427503097</v>
      </c>
      <c r="U2286" t="str">
        <f t="shared" si="212"/>
        <v/>
      </c>
      <c r="V2286">
        <v>26.126777648925781</v>
      </c>
      <c r="W2286">
        <v>26.548074722290039</v>
      </c>
      <c r="X2286">
        <v>73.775043487548828</v>
      </c>
      <c r="Y2286">
        <v>46.355403900146484</v>
      </c>
      <c r="Z2286">
        <v>92.478057861328125</v>
      </c>
      <c r="AA2286">
        <v>10.336125373840332</v>
      </c>
      <c r="AB2286">
        <v>1.6537800598144532E-2</v>
      </c>
      <c r="AC2286" s="2">
        <f t="shared" si="213"/>
        <v>1.6537800598144532E-2</v>
      </c>
      <c r="AD2286">
        <v>11.804006958007813</v>
      </c>
      <c r="AE2286">
        <v>24.389933909506865</v>
      </c>
      <c r="AH2286" s="2">
        <f t="shared" si="214"/>
        <v>2.8679999999999999</v>
      </c>
      <c r="AI2286" s="2">
        <f>IF(ISNUMBER(AH2286),SUMIFS($AH$1:AH2286,$A$1:A2286,A2286,C$1:$C2286,C2286,$G$1:G2286,G2286,$E$1:E2286,E2286),"")</f>
        <v>11.587999999999999</v>
      </c>
      <c r="AJ2286">
        <f t="shared" si="215"/>
        <v>16</v>
      </c>
    </row>
    <row r="2287" spans="1:36" x14ac:dyDescent="0.25">
      <c r="A2287" s="14" t="s">
        <v>99</v>
      </c>
      <c r="B2287" t="s">
        <v>98</v>
      </c>
      <c r="C2287" t="s">
        <v>97</v>
      </c>
      <c r="D2287" s="13">
        <v>42020</v>
      </c>
      <c r="E2287">
        <v>4</v>
      </c>
      <c r="F2287">
        <v>500</v>
      </c>
      <c r="G2287" s="2" t="s">
        <v>89</v>
      </c>
      <c r="H2287" s="2" t="s">
        <v>12</v>
      </c>
      <c r="I2287">
        <v>5</v>
      </c>
      <c r="J2287" s="2" t="s">
        <v>77</v>
      </c>
      <c r="K2287" s="2">
        <v>450</v>
      </c>
      <c r="L2287" s="2"/>
      <c r="M2287" s="2" t="str">
        <f t="shared" si="210"/>
        <v/>
      </c>
      <c r="N2287">
        <v>2509.40817828235</v>
      </c>
      <c r="O2287" s="2">
        <f t="shared" si="211"/>
        <v>250.940817828235</v>
      </c>
      <c r="P2287" s="2">
        <f>IF(ISNUMBER(O2287),SUMIFS(O$1:$O2287,A$1:$A2287,A2287,C$1:$C2287,C2287,G$1:$G2287,G2287,E$1:$E2287,E2287),"")</f>
        <v>783.76619951534394</v>
      </c>
      <c r="U2287" t="str">
        <f t="shared" si="212"/>
        <v/>
      </c>
      <c r="V2287">
        <v>24.88748836517334</v>
      </c>
      <c r="W2287">
        <v>19.711357116699219</v>
      </c>
      <c r="X2287">
        <v>72.417728424072266</v>
      </c>
      <c r="Y2287">
        <v>44.351520538330078</v>
      </c>
      <c r="Z2287">
        <v>91.409294128417969</v>
      </c>
      <c r="AA2287">
        <v>15.008742332458496</v>
      </c>
      <c r="AB2287">
        <v>2.4013987731933594E-2</v>
      </c>
      <c r="AC2287" s="2">
        <f t="shared" si="213"/>
        <v>2.4013987731933594E-2</v>
      </c>
      <c r="AD2287">
        <v>11.586836547851563</v>
      </c>
      <c r="AE2287">
        <v>22.80183392766174</v>
      </c>
      <c r="AH2287" s="2">
        <f t="shared" si="214"/>
        <v>6.0259999999999998</v>
      </c>
      <c r="AI2287" s="2">
        <f>IF(ISNUMBER(AH2287),SUMIFS($AH$1:AH2287,$A$1:A2287,A2287,C$1:$C2287,C2287,$G$1:G2287,G2287,$E$1:E2287,E2287),"")</f>
        <v>20.649000000000001</v>
      </c>
      <c r="AJ2287">
        <f t="shared" si="215"/>
        <v>16</v>
      </c>
    </row>
    <row r="2288" spans="1:36" x14ac:dyDescent="0.25">
      <c r="A2288" s="14" t="s">
        <v>104</v>
      </c>
      <c r="B2288" t="s">
        <v>98</v>
      </c>
      <c r="C2288" t="s">
        <v>97</v>
      </c>
      <c r="D2288" s="13">
        <v>42046</v>
      </c>
      <c r="E2288">
        <v>1</v>
      </c>
      <c r="F2288">
        <v>0</v>
      </c>
      <c r="G2288" s="2" t="s">
        <v>89</v>
      </c>
      <c r="H2288" s="2" t="s">
        <v>12</v>
      </c>
      <c r="I2288">
        <v>6</v>
      </c>
      <c r="J2288" s="2" t="s">
        <v>77</v>
      </c>
      <c r="K2288" s="2">
        <v>0</v>
      </c>
      <c r="L2288" s="2"/>
      <c r="M2288" s="2" t="str">
        <f t="shared" si="210"/>
        <v/>
      </c>
      <c r="N2288">
        <v>2053.124319616808</v>
      </c>
      <c r="O2288" s="2">
        <f t="shared" si="211"/>
        <v>205.3124319616808</v>
      </c>
      <c r="P2288" s="2">
        <f>IF(ISNUMBER(O2288),SUMIFS(O$1:$O2288,A$1:$A2288,A2288,C$1:$C2288,C2288,G$1:$G2288,G2288,E$1:$E2288,E2288),"")</f>
        <v>440.18689648283555</v>
      </c>
      <c r="U2288" t="str">
        <f t="shared" si="212"/>
        <v/>
      </c>
      <c r="V2288">
        <v>26.904818534851074</v>
      </c>
      <c r="W2288">
        <v>12.461356639862061</v>
      </c>
      <c r="X2288">
        <v>66.705734252929688</v>
      </c>
      <c r="Y2288">
        <v>48.364959716796875</v>
      </c>
      <c r="Z2288">
        <v>88.754096984863281</v>
      </c>
      <c r="AA2288">
        <v>15.225983619689941</v>
      </c>
      <c r="AB2288">
        <v>2.4361573791503909E-2</v>
      </c>
      <c r="AC2288" s="2">
        <f t="shared" si="213"/>
        <v>2.4361573791503909E-2</v>
      </c>
      <c r="AD2288">
        <v>10.672917480468751</v>
      </c>
      <c r="AE2288">
        <v>22.093403004572178</v>
      </c>
      <c r="AH2288" s="2">
        <f t="shared" si="214"/>
        <v>5.0019999999999998</v>
      </c>
      <c r="AI2288" s="2">
        <f>IF(ISNUMBER(AH2288),SUMIFS($AH$1:AH2288,$A$1:A2288,A2288,C$1:$C2288,C2288,$G$1:G2288,G2288,$E$1:E2288,E2288),"")</f>
        <v>9.8090000000000011</v>
      </c>
      <c r="AJ2288">
        <f t="shared" si="215"/>
        <v>16</v>
      </c>
    </row>
    <row r="2289" spans="1:36" x14ac:dyDescent="0.25">
      <c r="A2289" s="14" t="s">
        <v>103</v>
      </c>
      <c r="B2289" t="s">
        <v>98</v>
      </c>
      <c r="C2289" t="s">
        <v>97</v>
      </c>
      <c r="D2289" s="13">
        <v>42046</v>
      </c>
      <c r="E2289">
        <v>1</v>
      </c>
      <c r="F2289">
        <v>50</v>
      </c>
      <c r="G2289" s="2" t="s">
        <v>89</v>
      </c>
      <c r="H2289" s="2" t="s">
        <v>12</v>
      </c>
      <c r="I2289">
        <v>6</v>
      </c>
      <c r="J2289" s="2" t="s">
        <v>77</v>
      </c>
      <c r="K2289" s="2">
        <v>45</v>
      </c>
      <c r="L2289" s="2"/>
      <c r="M2289" s="2" t="str">
        <f t="shared" si="210"/>
        <v/>
      </c>
      <c r="N2289">
        <v>426.31963429053434</v>
      </c>
      <c r="O2289" s="2">
        <f t="shared" si="211"/>
        <v>42.631963429053435</v>
      </c>
      <c r="P2289" s="2">
        <f>IF(ISNUMBER(O2289),SUMIFS(O$1:$O2289,A$1:$A2289,A2289,C$1:$C2289,C2289,G$1:$G2289,G2289,E$1:$E2289,E2289),"")</f>
        <v>317.90445081060108</v>
      </c>
      <c r="U2289" t="str">
        <f t="shared" si="212"/>
        <v/>
      </c>
      <c r="V2289">
        <v>24.709814071655273</v>
      </c>
      <c r="W2289">
        <v>18.088242530822754</v>
      </c>
      <c r="X2289">
        <v>72.591209411621094</v>
      </c>
      <c r="Y2289">
        <v>44.42228889465332</v>
      </c>
      <c r="Z2289">
        <v>90.680900573730469</v>
      </c>
      <c r="AA2289">
        <v>16.047225952148438</v>
      </c>
      <c r="AB2289">
        <v>2.5675561523437498E-2</v>
      </c>
      <c r="AC2289" s="2">
        <f t="shared" si="213"/>
        <v>2.5675561523437498E-2</v>
      </c>
      <c r="AD2289">
        <v>11.614593505859375</v>
      </c>
      <c r="AE2289">
        <v>17.36517475881702</v>
      </c>
      <c r="AH2289" s="2">
        <f t="shared" si="214"/>
        <v>1.095</v>
      </c>
      <c r="AI2289" s="2">
        <f>IF(ISNUMBER(AH2289),SUMIFS($AH$1:AH2289,$A$1:A2289,A2289,C$1:$C2289,C2289,$G$1:G2289,G2289,$E$1:E2289,E2289),"")</f>
        <v>6.7319999999999993</v>
      </c>
      <c r="AJ2289">
        <f t="shared" si="215"/>
        <v>16</v>
      </c>
    </row>
    <row r="2290" spans="1:36" x14ac:dyDescent="0.25">
      <c r="A2290" s="14" t="s">
        <v>102</v>
      </c>
      <c r="B2290" t="s">
        <v>98</v>
      </c>
      <c r="C2290" t="s">
        <v>97</v>
      </c>
      <c r="D2290" s="13">
        <v>42046</v>
      </c>
      <c r="E2290">
        <v>1</v>
      </c>
      <c r="F2290">
        <v>100</v>
      </c>
      <c r="G2290" s="2" t="s">
        <v>89</v>
      </c>
      <c r="H2290" s="2" t="s">
        <v>12</v>
      </c>
      <c r="I2290">
        <v>6</v>
      </c>
      <c r="J2290" s="2" t="s">
        <v>77</v>
      </c>
      <c r="K2290" s="2">
        <v>90</v>
      </c>
      <c r="L2290" s="2"/>
      <c r="M2290" s="2" t="str">
        <f t="shared" si="210"/>
        <v/>
      </c>
      <c r="N2290">
        <v>511.0005964599406</v>
      </c>
      <c r="O2290" s="2">
        <f t="shared" si="211"/>
        <v>51.100059645994058</v>
      </c>
      <c r="P2290" s="2">
        <f>IF(ISNUMBER(O2290),SUMIFS(O$1:$O2290,A$1:$A2290,A2290,C$1:$C2290,C2290,G$1:$G2290,G2290,E$1:$E2290,E2290),"")</f>
        <v>348.83251366764421</v>
      </c>
      <c r="U2290" t="str">
        <f t="shared" si="212"/>
        <v/>
      </c>
      <c r="V2290">
        <v>26.43540096282959</v>
      </c>
      <c r="W2290">
        <v>17.895234107971191</v>
      </c>
      <c r="X2290">
        <v>71.387844085693359</v>
      </c>
      <c r="Y2290">
        <v>46.136209487915039</v>
      </c>
      <c r="Z2290">
        <v>90.886592864990234</v>
      </c>
      <c r="AA2290">
        <v>14.912737369537354</v>
      </c>
      <c r="AB2290">
        <v>2.3860379791259767E-2</v>
      </c>
      <c r="AC2290" s="2">
        <f t="shared" si="213"/>
        <v>2.3860379791259767E-2</v>
      </c>
      <c r="AD2290">
        <v>11.422055053710938</v>
      </c>
      <c r="AE2290">
        <v>20.120648485610158</v>
      </c>
      <c r="AH2290" s="2">
        <f t="shared" si="214"/>
        <v>1.2190000000000001</v>
      </c>
      <c r="AI2290" s="2">
        <f>IF(ISNUMBER(AH2290),SUMIFS($AH$1:AH2290,$A$1:A2290,A2290,C$1:$C2290,C2290,$G$1:G2290,G2290,$E$1:E2290,E2290),"")</f>
        <v>6.9039999999999999</v>
      </c>
      <c r="AJ2290">
        <f t="shared" si="215"/>
        <v>16</v>
      </c>
    </row>
    <row r="2291" spans="1:36" x14ac:dyDescent="0.25">
      <c r="A2291" s="14" t="s">
        <v>101</v>
      </c>
      <c r="B2291" t="s">
        <v>98</v>
      </c>
      <c r="C2291" t="s">
        <v>97</v>
      </c>
      <c r="D2291" s="13">
        <v>42046</v>
      </c>
      <c r="E2291">
        <v>1</v>
      </c>
      <c r="F2291">
        <v>200</v>
      </c>
      <c r="G2291" s="2" t="s">
        <v>89</v>
      </c>
      <c r="H2291" s="2" t="s">
        <v>12</v>
      </c>
      <c r="I2291">
        <v>6</v>
      </c>
      <c r="J2291" s="2" t="s">
        <v>77</v>
      </c>
      <c r="K2291" s="2">
        <v>180</v>
      </c>
      <c r="L2291" s="2"/>
      <c r="M2291" s="2" t="str">
        <f t="shared" si="210"/>
        <v/>
      </c>
      <c r="N2291">
        <v>686.88922781449469</v>
      </c>
      <c r="O2291" s="2">
        <f t="shared" si="211"/>
        <v>68.688922781449463</v>
      </c>
      <c r="P2291" s="2">
        <f>IF(ISNUMBER(O2291),SUMIFS(O$1:$O2291,A$1:$A2291,A2291,C$1:$C2291,C2291,G$1:$G2291,G2291,E$1:$E2291,E2291),"")</f>
        <v>534.46072561164408</v>
      </c>
      <c r="U2291" t="str">
        <f t="shared" si="212"/>
        <v/>
      </c>
      <c r="V2291">
        <v>26.054710388183594</v>
      </c>
      <c r="W2291">
        <v>17.295461654663086</v>
      </c>
      <c r="X2291">
        <v>71.857330322265625</v>
      </c>
      <c r="Y2291">
        <v>46.116338729858398</v>
      </c>
      <c r="Z2291">
        <v>90.349464416503906</v>
      </c>
      <c r="AA2291">
        <v>15.005191802978516</v>
      </c>
      <c r="AB2291">
        <v>2.4008306884765625E-2</v>
      </c>
      <c r="AC2291" s="2">
        <f t="shared" si="213"/>
        <v>2.4008306884765625E-2</v>
      </c>
      <c r="AD2291">
        <v>11.4971728515625</v>
      </c>
      <c r="AE2291">
        <v>16.90391459074733</v>
      </c>
      <c r="AH2291" s="2">
        <f t="shared" si="214"/>
        <v>1.649</v>
      </c>
      <c r="AI2291" s="2">
        <f>IF(ISNUMBER(AH2291),SUMIFS($AH$1:AH2291,$A$1:A2291,A2291,C$1:$C2291,C2291,$G$1:G2291,G2291,$E$1:E2291,E2291),"")</f>
        <v>10.054000000000002</v>
      </c>
      <c r="AJ2291">
        <f t="shared" si="215"/>
        <v>16</v>
      </c>
    </row>
    <row r="2292" spans="1:36" x14ac:dyDescent="0.25">
      <c r="A2292" s="14" t="s">
        <v>100</v>
      </c>
      <c r="B2292" t="s">
        <v>98</v>
      </c>
      <c r="C2292" t="s">
        <v>97</v>
      </c>
      <c r="D2292" s="13">
        <v>42046</v>
      </c>
      <c r="E2292">
        <v>1</v>
      </c>
      <c r="F2292">
        <v>350</v>
      </c>
      <c r="G2292" s="2" t="s">
        <v>89</v>
      </c>
      <c r="H2292" s="2" t="s">
        <v>12</v>
      </c>
      <c r="I2292">
        <v>6</v>
      </c>
      <c r="J2292" s="2" t="s">
        <v>77</v>
      </c>
      <c r="K2292" s="2">
        <v>350</v>
      </c>
      <c r="L2292" s="2"/>
      <c r="M2292" s="2" t="str">
        <f t="shared" si="210"/>
        <v/>
      </c>
      <c r="N2292">
        <v>976.64214737385475</v>
      </c>
      <c r="O2292" s="2">
        <f t="shared" si="211"/>
        <v>97.664214737385478</v>
      </c>
      <c r="P2292" s="2">
        <f>IF(ISNUMBER(O2292),SUMIFS(O$1:$O2292,A$1:$A2292,A2292,C$1:$C2292,C2292,G$1:$G2292,G2292,E$1:$E2292,E2292),"")</f>
        <v>802.53484354151715</v>
      </c>
      <c r="U2292" t="str">
        <f t="shared" si="212"/>
        <v/>
      </c>
      <c r="V2292">
        <v>24.535685539245605</v>
      </c>
      <c r="W2292">
        <v>16.980373382568359</v>
      </c>
      <c r="X2292">
        <v>73.327316284179688</v>
      </c>
      <c r="Y2292">
        <v>45.358562469482422</v>
      </c>
      <c r="Z2292">
        <v>90.388320922851563</v>
      </c>
      <c r="AA2292">
        <v>16.305312633514404</v>
      </c>
      <c r="AB2292">
        <v>2.6088500213623047E-2</v>
      </c>
      <c r="AC2292" s="2">
        <f t="shared" si="213"/>
        <v>2.6088500213623047E-2</v>
      </c>
      <c r="AD2292">
        <v>11.73237060546875</v>
      </c>
      <c r="AE2292">
        <v>14.982578397212542</v>
      </c>
      <c r="AH2292" s="2">
        <f t="shared" si="214"/>
        <v>2.548</v>
      </c>
      <c r="AI2292" s="2">
        <f>IF(ISNUMBER(AH2292),SUMIFS($AH$1:AH2292,$A$1:A2292,A2292,C$1:$C2292,C2292,$G$1:G2292,G2292,$E$1:E2292,E2292),"")</f>
        <v>16.679000000000002</v>
      </c>
      <c r="AJ2292">
        <f t="shared" si="215"/>
        <v>16</v>
      </c>
    </row>
    <row r="2293" spans="1:36" x14ac:dyDescent="0.25">
      <c r="A2293" s="14" t="s">
        <v>99</v>
      </c>
      <c r="B2293" t="s">
        <v>98</v>
      </c>
      <c r="C2293" t="s">
        <v>97</v>
      </c>
      <c r="D2293" s="13">
        <v>42046</v>
      </c>
      <c r="E2293">
        <v>1</v>
      </c>
      <c r="F2293">
        <v>500</v>
      </c>
      <c r="G2293" s="2" t="s">
        <v>89</v>
      </c>
      <c r="H2293" s="2" t="s">
        <v>12</v>
      </c>
      <c r="I2293">
        <v>6</v>
      </c>
      <c r="J2293" s="2" t="s">
        <v>77</v>
      </c>
      <c r="K2293" s="2">
        <v>450</v>
      </c>
      <c r="L2293" s="2"/>
      <c r="M2293" s="2" t="str">
        <f t="shared" si="210"/>
        <v/>
      </c>
      <c r="N2293">
        <v>1129.8100899006645</v>
      </c>
      <c r="O2293" s="2">
        <f t="shared" si="211"/>
        <v>112.98100899006644</v>
      </c>
      <c r="P2293" s="2">
        <f>IF(ISNUMBER(O2293),SUMIFS(O$1:$O2293,A$1:$A2293,A2293,C$1:$C2293,C2293,G$1:$G2293,G2293,E$1:$E2293,E2293),"")</f>
        <v>867.27058995394134</v>
      </c>
      <c r="U2293" t="str">
        <f t="shared" si="212"/>
        <v/>
      </c>
      <c r="V2293">
        <v>23.909770011901855</v>
      </c>
      <c r="W2293">
        <v>18.441551208496094</v>
      </c>
      <c r="X2293">
        <v>74.413150787353516</v>
      </c>
      <c r="Y2293">
        <v>43.084230422973633</v>
      </c>
      <c r="Z2293">
        <v>90.427387237548828</v>
      </c>
      <c r="AA2293">
        <v>18.174716949462891</v>
      </c>
      <c r="AB2293">
        <v>2.9079547119140625E-2</v>
      </c>
      <c r="AC2293" s="2">
        <f t="shared" si="213"/>
        <v>2.9079547119140625E-2</v>
      </c>
      <c r="AD2293">
        <v>11.906104125976563</v>
      </c>
      <c r="AE2293">
        <v>14.35041041607699</v>
      </c>
      <c r="AH2293" s="2">
        <f t="shared" si="214"/>
        <v>3.2850000000000001</v>
      </c>
      <c r="AI2293" s="2">
        <f>IF(ISNUMBER(AH2293),SUMIFS($AH$1:AH2293,$A$1:A2293,A2293,C$1:$C2293,C2293,$G$1:G2293,G2293,$E$1:E2293,E2293),"")</f>
        <v>20.577999999999999</v>
      </c>
      <c r="AJ2293">
        <f t="shared" si="215"/>
        <v>16</v>
      </c>
    </row>
    <row r="2294" spans="1:36" x14ac:dyDescent="0.25">
      <c r="A2294" s="14" t="s">
        <v>104</v>
      </c>
      <c r="B2294" t="s">
        <v>98</v>
      </c>
      <c r="C2294" t="s">
        <v>97</v>
      </c>
      <c r="D2294" s="13">
        <v>42046</v>
      </c>
      <c r="E2294">
        <v>2</v>
      </c>
      <c r="F2294">
        <v>0</v>
      </c>
      <c r="G2294" s="2" t="s">
        <v>89</v>
      </c>
      <c r="H2294" s="2" t="s">
        <v>12</v>
      </c>
      <c r="I2294">
        <v>6</v>
      </c>
      <c r="J2294" s="2" t="s">
        <v>77</v>
      </c>
      <c r="K2294" s="2">
        <v>0</v>
      </c>
      <c r="L2294" s="2"/>
      <c r="M2294" s="2" t="str">
        <f t="shared" si="210"/>
        <v/>
      </c>
      <c r="N2294">
        <v>439.89431338503243</v>
      </c>
      <c r="O2294" s="2">
        <f t="shared" si="211"/>
        <v>43.989431338503245</v>
      </c>
      <c r="P2294" s="2">
        <f>IF(ISNUMBER(O2294),SUMIFS(O$1:$O2294,A$1:$A2294,A2294,C$1:$C2294,C2294,G$1:$G2294,G2294,E$1:$E2294,E2294),"")</f>
        <v>294.88016254342938</v>
      </c>
      <c r="U2294" t="str">
        <f t="shared" si="212"/>
        <v/>
      </c>
      <c r="V2294">
        <v>26.100593566894531</v>
      </c>
      <c r="W2294">
        <v>15.226059436798096</v>
      </c>
      <c r="X2294">
        <v>70.23687744140625</v>
      </c>
      <c r="Y2294">
        <v>46.421615600585938</v>
      </c>
      <c r="Z2294">
        <v>90.57659912109375</v>
      </c>
      <c r="AA2294">
        <v>15.830750465393066</v>
      </c>
      <c r="AB2294">
        <v>2.5329200744628907E-2</v>
      </c>
      <c r="AC2294" s="2">
        <f t="shared" si="213"/>
        <v>2.5329200744628907E-2</v>
      </c>
      <c r="AD2294">
        <v>11.237900390625001</v>
      </c>
      <c r="AE2294">
        <v>19.985582987925753</v>
      </c>
      <c r="AH2294" s="2">
        <f t="shared" si="214"/>
        <v>1.1140000000000001</v>
      </c>
      <c r="AI2294" s="2">
        <f>IF(ISNUMBER(AH2294),SUMIFS($AH$1:AH2294,$A$1:A2294,A2294,C$1:$C2294,C2294,$G$1:G2294,G2294,$E$1:E2294,E2294),"")</f>
        <v>6.0419999999999998</v>
      </c>
      <c r="AJ2294">
        <f t="shared" si="215"/>
        <v>16</v>
      </c>
    </row>
    <row r="2295" spans="1:36" x14ac:dyDescent="0.25">
      <c r="A2295" s="14" t="s">
        <v>103</v>
      </c>
      <c r="B2295" t="s">
        <v>98</v>
      </c>
      <c r="C2295" t="s">
        <v>97</v>
      </c>
      <c r="D2295" s="13">
        <v>42046</v>
      </c>
      <c r="E2295">
        <v>2</v>
      </c>
      <c r="F2295">
        <v>50</v>
      </c>
      <c r="G2295" s="2" t="s">
        <v>89</v>
      </c>
      <c r="H2295" s="2" t="s">
        <v>12</v>
      </c>
      <c r="I2295">
        <v>6</v>
      </c>
      <c r="J2295" s="2" t="s">
        <v>77</v>
      </c>
      <c r="K2295" s="2">
        <v>45</v>
      </c>
      <c r="L2295" s="2"/>
      <c r="M2295" s="2" t="str">
        <f t="shared" si="210"/>
        <v/>
      </c>
      <c r="N2295">
        <v>680.47328706773999</v>
      </c>
      <c r="O2295" s="2">
        <f t="shared" si="211"/>
        <v>68.047328706773996</v>
      </c>
      <c r="P2295" s="2">
        <f>IF(ISNUMBER(O2295),SUMIFS(O$1:$O2295,A$1:$A2295,A2295,C$1:$C2295,C2295,G$1:$G2295,G2295,E$1:$E2295,E2295),"")</f>
        <v>467.67493081652265</v>
      </c>
      <c r="U2295" t="str">
        <f t="shared" si="212"/>
        <v/>
      </c>
      <c r="V2295">
        <v>27.347086906433105</v>
      </c>
      <c r="W2295">
        <v>15.427886009216309</v>
      </c>
      <c r="X2295">
        <v>72.237613677978516</v>
      </c>
      <c r="Y2295">
        <v>48.037652969360352</v>
      </c>
      <c r="Z2295">
        <v>91.262195587158203</v>
      </c>
      <c r="AA2295">
        <v>15.026354789733887</v>
      </c>
      <c r="AB2295">
        <v>2.404216766357422E-2</v>
      </c>
      <c r="AC2295" s="2">
        <f t="shared" si="213"/>
        <v>2.404216766357422E-2</v>
      </c>
      <c r="AD2295">
        <v>11.558018188476563</v>
      </c>
      <c r="AE2295">
        <v>17.474110224973217</v>
      </c>
      <c r="AH2295" s="2">
        <f t="shared" si="214"/>
        <v>1.6359999999999999</v>
      </c>
      <c r="AI2295" s="2">
        <f>IF(ISNUMBER(AH2295),SUMIFS($AH$1:AH2295,$A$1:A2295,A2295,C$1:$C2295,C2295,$G$1:G2295,G2295,$E$1:E2295,E2295),"")</f>
        <v>9.1150000000000002</v>
      </c>
      <c r="AJ2295">
        <f t="shared" si="215"/>
        <v>16</v>
      </c>
    </row>
    <row r="2296" spans="1:36" x14ac:dyDescent="0.25">
      <c r="A2296" s="14" t="s">
        <v>102</v>
      </c>
      <c r="B2296" t="s">
        <v>98</v>
      </c>
      <c r="C2296" t="s">
        <v>97</v>
      </c>
      <c r="D2296" s="13">
        <v>42046</v>
      </c>
      <c r="E2296">
        <v>2</v>
      </c>
      <c r="F2296">
        <v>100</v>
      </c>
      <c r="G2296" s="2" t="s">
        <v>89</v>
      </c>
      <c r="H2296" s="2" t="s">
        <v>12</v>
      </c>
      <c r="I2296">
        <v>6</v>
      </c>
      <c r="J2296" s="2" t="s">
        <v>77</v>
      </c>
      <c r="K2296" s="2">
        <v>90</v>
      </c>
      <c r="L2296" s="2"/>
      <c r="M2296" s="2" t="str">
        <f t="shared" si="210"/>
        <v/>
      </c>
      <c r="N2296">
        <v>660.99111616352991</v>
      </c>
      <c r="O2296" s="2">
        <f t="shared" si="211"/>
        <v>66.099111616352985</v>
      </c>
      <c r="P2296" s="2">
        <f>IF(ISNUMBER(O2296),SUMIFS(O$1:$O2296,A$1:$A2296,A2296,C$1:$C2296,C2296,G$1:$G2296,G2296,E$1:$E2296,E2296),"")</f>
        <v>440.01514560332112</v>
      </c>
      <c r="U2296" t="str">
        <f t="shared" si="212"/>
        <v/>
      </c>
      <c r="V2296">
        <v>27.141737937927246</v>
      </c>
      <c r="W2296">
        <v>16.759331703186035</v>
      </c>
      <c r="X2296">
        <v>71.304336547851563</v>
      </c>
      <c r="Y2296">
        <v>48.578969955444336</v>
      </c>
      <c r="Z2296">
        <v>91.213462829589844</v>
      </c>
      <c r="AA2296">
        <v>14.343279838562012</v>
      </c>
      <c r="AB2296">
        <v>2.2949247741699218E-2</v>
      </c>
      <c r="AC2296" s="2">
        <f t="shared" si="213"/>
        <v>2.2949247741699218E-2</v>
      </c>
      <c r="AD2296">
        <v>11.40869384765625</v>
      </c>
      <c r="AE2296">
        <v>17.745358090185675</v>
      </c>
      <c r="AH2296" s="2">
        <f t="shared" si="214"/>
        <v>1.5169999999999999</v>
      </c>
      <c r="AI2296" s="2">
        <f>IF(ISNUMBER(AH2296),SUMIFS($AH$1:AH2296,$A$1:A2296,A2296,C$1:$C2296,C2296,$G$1:G2296,G2296,$E$1:E2296,E2296),"")</f>
        <v>8.0830000000000002</v>
      </c>
      <c r="AJ2296">
        <f t="shared" si="215"/>
        <v>16</v>
      </c>
    </row>
    <row r="2297" spans="1:36" x14ac:dyDescent="0.25">
      <c r="A2297" s="14" t="s">
        <v>101</v>
      </c>
      <c r="B2297" t="s">
        <v>98</v>
      </c>
      <c r="C2297" t="s">
        <v>97</v>
      </c>
      <c r="D2297" s="13">
        <v>42046</v>
      </c>
      <c r="E2297">
        <v>2</v>
      </c>
      <c r="F2297">
        <v>200</v>
      </c>
      <c r="G2297" s="2" t="s">
        <v>89</v>
      </c>
      <c r="H2297" s="2" t="s">
        <v>12</v>
      </c>
      <c r="I2297">
        <v>6</v>
      </c>
      <c r="J2297" s="2" t="s">
        <v>77</v>
      </c>
      <c r="K2297" s="2">
        <v>180</v>
      </c>
      <c r="L2297" s="2"/>
      <c r="M2297" s="2" t="str">
        <f t="shared" si="210"/>
        <v/>
      </c>
      <c r="N2297">
        <v>893.77872542051648</v>
      </c>
      <c r="O2297" s="2">
        <f t="shared" si="211"/>
        <v>89.377872542051648</v>
      </c>
      <c r="P2297" s="2">
        <f>IF(ISNUMBER(O2297),SUMIFS(O$1:$O2297,A$1:$A2297,A2297,C$1:$C2297,C2297,G$1:$G2297,G2297,E$1:$E2297,E2297),"")</f>
        <v>682.03510556059268</v>
      </c>
      <c r="U2297" t="str">
        <f t="shared" si="212"/>
        <v/>
      </c>
      <c r="V2297">
        <v>25.65252685546875</v>
      </c>
      <c r="W2297">
        <v>19.072104454040527</v>
      </c>
      <c r="X2297">
        <v>74.866184234619141</v>
      </c>
      <c r="Y2297">
        <v>44.585504531860352</v>
      </c>
      <c r="Z2297">
        <v>91.557888031005859</v>
      </c>
      <c r="AA2297">
        <v>15.674588203430176</v>
      </c>
      <c r="AB2297">
        <v>2.5079341125488281E-2</v>
      </c>
      <c r="AC2297" s="2">
        <f t="shared" si="213"/>
        <v>2.5079341125488281E-2</v>
      </c>
      <c r="AD2297">
        <v>11.978589477539062</v>
      </c>
      <c r="AE2297">
        <v>18.522388059701491</v>
      </c>
      <c r="AH2297" s="2">
        <f t="shared" si="214"/>
        <v>2.242</v>
      </c>
      <c r="AI2297" s="2">
        <f>IF(ISNUMBER(AH2297),SUMIFS($AH$1:AH2297,$A$1:A2297,A2297,C$1:$C2297,C2297,$G$1:G2297,G2297,$E$1:E2297,E2297),"")</f>
        <v>13.904</v>
      </c>
      <c r="AJ2297">
        <f t="shared" si="215"/>
        <v>16</v>
      </c>
    </row>
    <row r="2298" spans="1:36" x14ac:dyDescent="0.25">
      <c r="A2298" s="14" t="s">
        <v>100</v>
      </c>
      <c r="B2298" t="s">
        <v>98</v>
      </c>
      <c r="C2298" t="s">
        <v>97</v>
      </c>
      <c r="D2298" s="13">
        <v>42046</v>
      </c>
      <c r="E2298">
        <v>2</v>
      </c>
      <c r="F2298">
        <v>350</v>
      </c>
      <c r="G2298" s="2" t="s">
        <v>89</v>
      </c>
      <c r="H2298" s="2" t="s">
        <v>12</v>
      </c>
      <c r="I2298">
        <v>6</v>
      </c>
      <c r="J2298" s="2" t="s">
        <v>77</v>
      </c>
      <c r="K2298" s="2">
        <v>350</v>
      </c>
      <c r="L2298" s="2"/>
      <c r="M2298" s="2" t="str">
        <f t="shared" si="210"/>
        <v/>
      </c>
      <c r="N2298">
        <v>958.24577432617627</v>
      </c>
      <c r="O2298" s="2">
        <f t="shared" si="211"/>
        <v>95.82457743261763</v>
      </c>
      <c r="P2298" s="2">
        <f>IF(ISNUMBER(O2298),SUMIFS(O$1:$O2298,A$1:$A2298,A2298,C$1:$C2298,C2298,G$1:$G2298,G2298,E$1:$E2298,E2298),"")</f>
        <v>847.01252046960587</v>
      </c>
      <c r="U2298" t="str">
        <f t="shared" si="212"/>
        <v/>
      </c>
      <c r="V2298">
        <v>23.382417678833008</v>
      </c>
      <c r="W2298">
        <v>15.519356250762939</v>
      </c>
      <c r="X2298">
        <v>72.298824310302734</v>
      </c>
      <c r="Y2298">
        <v>43.043567657470703</v>
      </c>
      <c r="Z2298">
        <v>88.551181793212891</v>
      </c>
      <c r="AA2298">
        <v>17.416847229003906</v>
      </c>
      <c r="AB2298">
        <v>2.7866955566406251E-2</v>
      </c>
      <c r="AC2298" s="2">
        <f t="shared" si="213"/>
        <v>2.7866955566406251E-2</v>
      </c>
      <c r="AD2298">
        <v>11.567811889648437</v>
      </c>
      <c r="AE2298">
        <v>21.959798994974872</v>
      </c>
      <c r="AH2298" s="2">
        <f t="shared" si="214"/>
        <v>2.67</v>
      </c>
      <c r="AI2298" s="2">
        <f>IF(ISNUMBER(AH2298),SUMIFS($AH$1:AH2298,$A$1:A2298,A2298,C$1:$C2298,C2298,$G$1:G2298,G2298,$E$1:E2298,E2298),"")</f>
        <v>20.384999999999998</v>
      </c>
      <c r="AJ2298">
        <f t="shared" si="215"/>
        <v>16</v>
      </c>
    </row>
    <row r="2299" spans="1:36" x14ac:dyDescent="0.25">
      <c r="A2299" s="14" t="s">
        <v>99</v>
      </c>
      <c r="B2299" t="s">
        <v>98</v>
      </c>
      <c r="C2299" t="s">
        <v>97</v>
      </c>
      <c r="D2299" s="13">
        <v>42046</v>
      </c>
      <c r="E2299">
        <v>2</v>
      </c>
      <c r="F2299">
        <v>500</v>
      </c>
      <c r="G2299" s="2" t="s">
        <v>89</v>
      </c>
      <c r="H2299" s="2" t="s">
        <v>12</v>
      </c>
      <c r="I2299">
        <v>6</v>
      </c>
      <c r="J2299" s="2" t="s">
        <v>77</v>
      </c>
      <c r="K2299" s="2">
        <v>450</v>
      </c>
      <c r="L2299" s="2"/>
      <c r="M2299" s="2" t="str">
        <f t="shared" si="210"/>
        <v/>
      </c>
      <c r="N2299">
        <v>1527.2697781922875</v>
      </c>
      <c r="O2299" s="2">
        <f t="shared" si="211"/>
        <v>152.72697781922875</v>
      </c>
      <c r="P2299" s="2">
        <f>IF(ISNUMBER(O2299),SUMIFS(O$1:$O2299,A$1:$A2299,A2299,C$1:$C2299,C2299,G$1:$G2299,G2299,E$1:$E2299,E2299),"")</f>
        <v>1029.2710674483851</v>
      </c>
      <c r="U2299" t="str">
        <f t="shared" si="212"/>
        <v/>
      </c>
      <c r="V2299">
        <v>25.570698738098145</v>
      </c>
      <c r="W2299">
        <v>14.875746726989746</v>
      </c>
      <c r="X2299">
        <v>74.258880615234375</v>
      </c>
      <c r="Y2299">
        <v>43.439174652099609</v>
      </c>
      <c r="Z2299">
        <v>90.377941131591797</v>
      </c>
      <c r="AA2299">
        <v>18.602313041687012</v>
      </c>
      <c r="AB2299">
        <v>2.976370086669922E-2</v>
      </c>
      <c r="AC2299" s="2">
        <f t="shared" si="213"/>
        <v>2.976370086669922E-2</v>
      </c>
      <c r="AD2299">
        <v>11.881420898437501</v>
      </c>
      <c r="AE2299">
        <v>16.704513198978145</v>
      </c>
      <c r="AH2299" s="2">
        <f t="shared" si="214"/>
        <v>4.5460000000000003</v>
      </c>
      <c r="AI2299" s="2">
        <f>IF(ISNUMBER(AH2299),SUMIFS($AH$1:AH2299,$A$1:A2299,A2299,C$1:$C2299,C2299,$G$1:G2299,G2299,$E$1:E2299,E2299),"")</f>
        <v>26.075999999999997</v>
      </c>
      <c r="AJ2299">
        <f t="shared" si="215"/>
        <v>16</v>
      </c>
    </row>
    <row r="2300" spans="1:36" x14ac:dyDescent="0.25">
      <c r="A2300" s="14" t="s">
        <v>104</v>
      </c>
      <c r="B2300" t="s">
        <v>98</v>
      </c>
      <c r="C2300" t="s">
        <v>97</v>
      </c>
      <c r="D2300" s="13">
        <v>42046</v>
      </c>
      <c r="E2300">
        <v>3</v>
      </c>
      <c r="F2300">
        <v>0</v>
      </c>
      <c r="G2300" s="2" t="s">
        <v>89</v>
      </c>
      <c r="H2300" s="2" t="s">
        <v>12</v>
      </c>
      <c r="I2300">
        <v>6</v>
      </c>
      <c r="J2300" s="2" t="s">
        <v>77</v>
      </c>
      <c r="K2300" s="2">
        <v>0</v>
      </c>
      <c r="L2300" s="2"/>
      <c r="M2300" s="2" t="str">
        <f t="shared" si="210"/>
        <v/>
      </c>
      <c r="N2300">
        <v>476.02276546712142</v>
      </c>
      <c r="O2300" s="2">
        <f t="shared" si="211"/>
        <v>47.60227654671214</v>
      </c>
      <c r="P2300" s="2">
        <f>IF(ISNUMBER(O2300),SUMIFS(O$1:$O2300,A$1:$A2300,A2300,C$1:$C2300,C2300,G$1:$G2300,G2300,E$1:$E2300,E2300),"")</f>
        <v>314.3948995136704</v>
      </c>
      <c r="U2300" t="str">
        <f t="shared" si="212"/>
        <v/>
      </c>
      <c r="V2300">
        <v>26.447055816650391</v>
      </c>
      <c r="W2300">
        <v>13.435500621795654</v>
      </c>
      <c r="X2300">
        <v>65.621749877929688</v>
      </c>
      <c r="Y2300">
        <v>46.151586532592773</v>
      </c>
      <c r="Z2300">
        <v>86.904106140136719</v>
      </c>
      <c r="AA2300">
        <v>14.962373733520508</v>
      </c>
      <c r="AB2300">
        <v>2.3939797973632812E-2</v>
      </c>
      <c r="AC2300" s="2">
        <f t="shared" si="213"/>
        <v>2.3939797973632812E-2</v>
      </c>
      <c r="AD2300">
        <v>10.499479980468751</v>
      </c>
      <c r="AE2300">
        <v>23.563126890622513</v>
      </c>
      <c r="AH2300" s="2">
        <f t="shared" si="214"/>
        <v>1.1399999999999999</v>
      </c>
      <c r="AI2300" s="2">
        <f>IF(ISNUMBER(AH2300),SUMIFS($AH$1:AH2300,$A$1:A2300,A2300,C$1:$C2300,C2300,$G$1:G2300,G2300,$E$1:E2300,E2300),"")</f>
        <v>6.4519999999999991</v>
      </c>
      <c r="AJ2300">
        <f t="shared" si="215"/>
        <v>16</v>
      </c>
    </row>
    <row r="2301" spans="1:36" x14ac:dyDescent="0.25">
      <c r="A2301" s="14" t="s">
        <v>103</v>
      </c>
      <c r="B2301" t="s">
        <v>98</v>
      </c>
      <c r="C2301" t="s">
        <v>97</v>
      </c>
      <c r="D2301" s="13">
        <v>42046</v>
      </c>
      <c r="E2301">
        <v>3</v>
      </c>
      <c r="F2301">
        <v>50</v>
      </c>
      <c r="G2301" s="2" t="s">
        <v>89</v>
      </c>
      <c r="H2301" s="2" t="s">
        <v>12</v>
      </c>
      <c r="I2301">
        <v>6</v>
      </c>
      <c r="J2301" s="2" t="s">
        <v>77</v>
      </c>
      <c r="K2301" s="2">
        <v>45</v>
      </c>
      <c r="L2301" s="2"/>
      <c r="M2301" s="2" t="str">
        <f t="shared" si="210"/>
        <v/>
      </c>
      <c r="N2301">
        <v>462.72246272246269</v>
      </c>
      <c r="O2301" s="2">
        <f t="shared" si="211"/>
        <v>46.272246272246271</v>
      </c>
      <c r="P2301" s="2">
        <f>IF(ISNUMBER(O2301),SUMIFS(O$1:$O2301,A$1:$A2301,A2301,C$1:$C2301,C2301,G$1:$G2301,G2301,E$1:$E2301,E2301),"")</f>
        <v>344.93375909285214</v>
      </c>
      <c r="U2301" t="str">
        <f t="shared" si="212"/>
        <v/>
      </c>
      <c r="V2301">
        <v>26.06656551361084</v>
      </c>
      <c r="W2301">
        <v>18.075859069824219</v>
      </c>
      <c r="X2301">
        <v>71.826744079589844</v>
      </c>
      <c r="Y2301">
        <v>43.566299438476563</v>
      </c>
      <c r="Z2301">
        <v>90.025989532470703</v>
      </c>
      <c r="AA2301">
        <v>14.333476066589355</v>
      </c>
      <c r="AB2301">
        <v>2.2933561706542972E-2</v>
      </c>
      <c r="AC2301" s="2">
        <f t="shared" si="213"/>
        <v>2.2933561706542972E-2</v>
      </c>
      <c r="AD2301">
        <v>11.492279052734375</v>
      </c>
      <c r="AE2301">
        <v>20.244107744107744</v>
      </c>
      <c r="AH2301" s="2">
        <f t="shared" si="214"/>
        <v>1.0609999999999999</v>
      </c>
      <c r="AI2301" s="2">
        <f>IF(ISNUMBER(AH2301),SUMIFS($AH$1:AH2301,$A$1:A2301,A2301,C$1:$C2301,C2301,$G$1:G2301,G2301,$E$1:E2301,E2301),"")</f>
        <v>6.5779999999999994</v>
      </c>
      <c r="AJ2301">
        <f t="shared" si="215"/>
        <v>16</v>
      </c>
    </row>
    <row r="2302" spans="1:36" x14ac:dyDescent="0.25">
      <c r="A2302" s="14" t="s">
        <v>102</v>
      </c>
      <c r="B2302" t="s">
        <v>98</v>
      </c>
      <c r="C2302" t="s">
        <v>97</v>
      </c>
      <c r="D2302" s="13">
        <v>42046</v>
      </c>
      <c r="E2302">
        <v>3</v>
      </c>
      <c r="F2302">
        <v>100</v>
      </c>
      <c r="G2302" s="2" t="s">
        <v>89</v>
      </c>
      <c r="H2302" s="2" t="s">
        <v>12</v>
      </c>
      <c r="I2302">
        <v>6</v>
      </c>
      <c r="J2302" s="2" t="s">
        <v>77</v>
      </c>
      <c r="K2302" s="2">
        <v>90</v>
      </c>
      <c r="L2302" s="2"/>
      <c r="M2302" s="2" t="str">
        <f t="shared" si="210"/>
        <v/>
      </c>
      <c r="N2302">
        <v>517.7024982689652</v>
      </c>
      <c r="O2302" s="2">
        <f t="shared" si="211"/>
        <v>51.770249826896517</v>
      </c>
      <c r="P2302" s="2">
        <f>IF(ISNUMBER(O2302),SUMIFS(O$1:$O2302,A$1:$A2302,A2302,C$1:$C2302,C2302,G$1:$G2302,G2302,E$1:$E2302,E2302),"")</f>
        <v>460.80218998613606</v>
      </c>
      <c r="U2302" t="str">
        <f t="shared" si="212"/>
        <v/>
      </c>
      <c r="V2302">
        <v>25.053884506225586</v>
      </c>
      <c r="W2302">
        <v>17.805121421813965</v>
      </c>
      <c r="X2302">
        <v>73.144279479980469</v>
      </c>
      <c r="Y2302">
        <v>43.183204650878906</v>
      </c>
      <c r="Z2302">
        <v>90.559844970703125</v>
      </c>
      <c r="AA2302">
        <v>15.329982757568359</v>
      </c>
      <c r="AB2302">
        <v>2.4527972412109373E-2</v>
      </c>
      <c r="AC2302" s="2">
        <f t="shared" si="213"/>
        <v>2.4527972412109373E-2</v>
      </c>
      <c r="AD2302">
        <v>11.703084716796875</v>
      </c>
      <c r="AE2302">
        <v>20.3845358693405</v>
      </c>
      <c r="AH2302" s="2">
        <f t="shared" si="214"/>
        <v>1.27</v>
      </c>
      <c r="AI2302" s="2">
        <f>IF(ISNUMBER(AH2302),SUMIFS($AH$1:AH2302,$A$1:A2302,A2302,C$1:$C2302,C2302,$G$1:G2302,G2302,$E$1:E2302,E2302),"")</f>
        <v>8.5709999999999997</v>
      </c>
      <c r="AJ2302">
        <f t="shared" si="215"/>
        <v>16</v>
      </c>
    </row>
    <row r="2303" spans="1:36" x14ac:dyDescent="0.25">
      <c r="A2303" s="14" t="s">
        <v>101</v>
      </c>
      <c r="B2303" t="s">
        <v>98</v>
      </c>
      <c r="C2303" t="s">
        <v>97</v>
      </c>
      <c r="D2303" s="13">
        <v>42046</v>
      </c>
      <c r="E2303">
        <v>3</v>
      </c>
      <c r="F2303">
        <v>200</v>
      </c>
      <c r="G2303" s="2" t="s">
        <v>89</v>
      </c>
      <c r="H2303" s="2" t="s">
        <v>12</v>
      </c>
      <c r="I2303">
        <v>6</v>
      </c>
      <c r="J2303" s="2" t="s">
        <v>77</v>
      </c>
      <c r="K2303" s="2">
        <v>180</v>
      </c>
      <c r="L2303" s="2"/>
      <c r="M2303" s="2" t="str">
        <f t="shared" si="210"/>
        <v/>
      </c>
      <c r="N2303">
        <v>985.31729681297043</v>
      </c>
      <c r="O2303" s="2">
        <f t="shared" si="211"/>
        <v>98.531729681297037</v>
      </c>
      <c r="P2303" s="2">
        <f>IF(ISNUMBER(O2303),SUMIFS(O$1:$O2303,A$1:$A2303,A2303,C$1:$C2303,C2303,G$1:$G2303,G2303,E$1:$E2303,E2303),"")</f>
        <v>712.95799440155201</v>
      </c>
      <c r="U2303" t="str">
        <f t="shared" si="212"/>
        <v/>
      </c>
      <c r="V2303">
        <v>25.206231117248535</v>
      </c>
      <c r="W2303">
        <v>20.218758583068848</v>
      </c>
      <c r="X2303">
        <v>74.516510009765625</v>
      </c>
      <c r="Y2303">
        <v>44.500282287597656</v>
      </c>
      <c r="Z2303">
        <v>91.286106109619141</v>
      </c>
      <c r="AA2303">
        <v>15.024712562561035</v>
      </c>
      <c r="AB2303">
        <v>2.4039540100097657E-2</v>
      </c>
      <c r="AC2303" s="2">
        <f t="shared" si="213"/>
        <v>2.4039540100097657E-2</v>
      </c>
      <c r="AD2303">
        <v>11.9226416015625</v>
      </c>
      <c r="AE2303">
        <v>17.634940255459416</v>
      </c>
      <c r="AH2303" s="2">
        <f t="shared" si="214"/>
        <v>2.3690000000000002</v>
      </c>
      <c r="AI2303" s="2">
        <f>IF(ISNUMBER(AH2303),SUMIFS($AH$1:AH2303,$A$1:A2303,A2303,C$1:$C2303,C2303,$G$1:G2303,G2303,$E$1:E2303,E2303),"")</f>
        <v>14.373999999999999</v>
      </c>
      <c r="AJ2303">
        <f t="shared" si="215"/>
        <v>16</v>
      </c>
    </row>
    <row r="2304" spans="1:36" x14ac:dyDescent="0.25">
      <c r="A2304" s="14" t="s">
        <v>100</v>
      </c>
      <c r="B2304" t="s">
        <v>98</v>
      </c>
      <c r="C2304" t="s">
        <v>97</v>
      </c>
      <c r="D2304" s="13">
        <v>42046</v>
      </c>
      <c r="E2304">
        <v>3</v>
      </c>
      <c r="F2304">
        <v>350</v>
      </c>
      <c r="G2304" s="2" t="s">
        <v>89</v>
      </c>
      <c r="H2304" s="2" t="s">
        <v>12</v>
      </c>
      <c r="I2304">
        <v>6</v>
      </c>
      <c r="J2304" s="2" t="s">
        <v>77</v>
      </c>
      <c r="K2304" s="2">
        <v>350</v>
      </c>
      <c r="L2304" s="2"/>
      <c r="M2304" s="2" t="str">
        <f t="shared" si="210"/>
        <v/>
      </c>
      <c r="N2304">
        <v>1143.6980973404816</v>
      </c>
      <c r="O2304" s="2">
        <f t="shared" si="211"/>
        <v>114.36980973404816</v>
      </c>
      <c r="P2304" s="2">
        <f>IF(ISNUMBER(O2304),SUMIFS(O$1:$O2304,A$1:$A2304,A2304,C$1:$C2304,C2304,G$1:$G2304,G2304,E$1:$E2304,E2304),"")</f>
        <v>960.19729134635691</v>
      </c>
      <c r="U2304" t="str">
        <f t="shared" si="212"/>
        <v/>
      </c>
      <c r="V2304">
        <v>23.956335067749023</v>
      </c>
      <c r="W2304">
        <v>19.314970970153809</v>
      </c>
      <c r="X2304">
        <v>75.182422637939453</v>
      </c>
      <c r="Y2304">
        <v>44.345464706420898</v>
      </c>
      <c r="Z2304">
        <v>90.291748046875</v>
      </c>
      <c r="AA2304">
        <v>16.482671737670898</v>
      </c>
      <c r="AB2304">
        <v>2.6372274780273437E-2</v>
      </c>
      <c r="AC2304" s="2">
        <f t="shared" si="213"/>
        <v>2.6372274780273437E-2</v>
      </c>
      <c r="AD2304">
        <v>12.029187622070312</v>
      </c>
      <c r="AE2304">
        <v>18.013245033112582</v>
      </c>
      <c r="AH2304" s="2">
        <f t="shared" si="214"/>
        <v>3.016</v>
      </c>
      <c r="AI2304" s="2">
        <f>IF(ISNUMBER(AH2304),SUMIFS($AH$1:AH2304,$A$1:A2304,A2304,C$1:$C2304,C2304,$G$1:G2304,G2304,$E$1:E2304,E2304),"")</f>
        <v>21.436</v>
      </c>
      <c r="AJ2304">
        <f t="shared" si="215"/>
        <v>16</v>
      </c>
    </row>
    <row r="2305" spans="1:36" x14ac:dyDescent="0.25">
      <c r="A2305" s="14" t="s">
        <v>99</v>
      </c>
      <c r="B2305" t="s">
        <v>98</v>
      </c>
      <c r="C2305" t="s">
        <v>97</v>
      </c>
      <c r="D2305" s="13">
        <v>42046</v>
      </c>
      <c r="E2305">
        <v>3</v>
      </c>
      <c r="F2305">
        <v>500</v>
      </c>
      <c r="G2305" s="2" t="s">
        <v>89</v>
      </c>
      <c r="H2305" s="2" t="s">
        <v>12</v>
      </c>
      <c r="I2305">
        <v>6</v>
      </c>
      <c r="J2305" s="2" t="s">
        <v>77</v>
      </c>
      <c r="K2305" s="2">
        <v>450</v>
      </c>
      <c r="L2305" s="2"/>
      <c r="M2305" s="2" t="str">
        <f t="shared" si="210"/>
        <v/>
      </c>
      <c r="N2305">
        <v>854.69706923745059</v>
      </c>
      <c r="O2305" s="2">
        <f t="shared" si="211"/>
        <v>85.469706923745065</v>
      </c>
      <c r="P2305" s="2">
        <f>IF(ISNUMBER(O2305),SUMIFS(O$1:$O2305,A$1:$A2305,A2305,C$1:$C2305,C2305,G$1:$G2305,G2305,E$1:$E2305,E2305),"")</f>
        <v>1085.0584470751753</v>
      </c>
      <c r="U2305" t="str">
        <f t="shared" si="212"/>
        <v/>
      </c>
      <c r="V2305">
        <v>23.028257369995117</v>
      </c>
      <c r="W2305">
        <v>20.589263916015625</v>
      </c>
      <c r="X2305">
        <v>74.526039123535156</v>
      </c>
      <c r="Y2305">
        <v>41.918910980224609</v>
      </c>
      <c r="Z2305">
        <v>89.899509429931641</v>
      </c>
      <c r="AA2305">
        <v>16.269610404968262</v>
      </c>
      <c r="AB2305">
        <v>2.603137664794922E-2</v>
      </c>
      <c r="AC2305" s="2">
        <f t="shared" si="213"/>
        <v>2.603137664794922E-2</v>
      </c>
      <c r="AD2305">
        <v>11.924166259765625</v>
      </c>
      <c r="AE2305">
        <v>12.94372965431716</v>
      </c>
      <c r="AH2305" s="2">
        <f t="shared" si="214"/>
        <v>2.2250000000000001</v>
      </c>
      <c r="AI2305" s="2">
        <f>IF(ISNUMBER(AH2305),SUMIFS($AH$1:AH2305,$A$1:A2305,A2305,C$1:$C2305,C2305,$G$1:G2305,G2305,$E$1:E2305,E2305),"")</f>
        <v>24.163000000000004</v>
      </c>
      <c r="AJ2305">
        <f t="shared" si="215"/>
        <v>16</v>
      </c>
    </row>
    <row r="2306" spans="1:36" x14ac:dyDescent="0.25">
      <c r="A2306" s="14" t="s">
        <v>104</v>
      </c>
      <c r="B2306" t="s">
        <v>98</v>
      </c>
      <c r="C2306" t="s">
        <v>97</v>
      </c>
      <c r="D2306" s="13">
        <v>42046</v>
      </c>
      <c r="E2306">
        <v>4</v>
      </c>
      <c r="F2306">
        <v>0</v>
      </c>
      <c r="G2306" s="2" t="s">
        <v>89</v>
      </c>
      <c r="H2306" s="2" t="s">
        <v>12</v>
      </c>
      <c r="I2306">
        <v>6</v>
      </c>
      <c r="J2306" s="2" t="s">
        <v>77</v>
      </c>
      <c r="K2306" s="2">
        <v>0</v>
      </c>
      <c r="L2306" s="2"/>
      <c r="M2306" s="2" t="str">
        <f t="shared" ref="M2306:M2369" si="216">IF(ISNUMBER(L2306),L2306/10,"")</f>
        <v/>
      </c>
      <c r="N2306">
        <v>459.09443043399438</v>
      </c>
      <c r="O2306" s="2">
        <f t="shared" ref="O2306:O2369" si="217">IF(ISNUMBER(N2306),N2306/10,"")</f>
        <v>45.909443043399435</v>
      </c>
      <c r="P2306" s="2">
        <f>IF(ISNUMBER(O2306),SUMIFS(O$1:$O2306,A$1:$A2306,A2306,C$1:$C2306,C2306,G$1:$G2306,G2306,E$1:$E2306,E2306),"")</f>
        <v>355.51473536687422</v>
      </c>
      <c r="U2306" t="str">
        <f t="shared" ref="U2306:U2369" si="218">IF(ISNUMBER(R2306),R2306/100,"")</f>
        <v/>
      </c>
      <c r="V2306">
        <v>24.942442893981934</v>
      </c>
      <c r="W2306">
        <v>13.883286476135254</v>
      </c>
      <c r="X2306">
        <v>71.489978790283203</v>
      </c>
      <c r="Y2306">
        <v>46.631771087646484</v>
      </c>
      <c r="Z2306">
        <v>90.763214111328125</v>
      </c>
      <c r="AA2306">
        <v>18.094188690185547</v>
      </c>
      <c r="AB2306">
        <v>2.8950701904296876E-2</v>
      </c>
      <c r="AC2306" s="2">
        <f t="shared" ref="AC2306:AC2369" si="219">IF(ISNUMBER(AB2306),AB2306,"")</f>
        <v>2.8950701904296876E-2</v>
      </c>
      <c r="AD2306">
        <v>11.438396606445313</v>
      </c>
      <c r="AE2306">
        <v>22.59605399792316</v>
      </c>
      <c r="AH2306" s="2">
        <f t="shared" ref="AH2306:AH2369" si="220">IF(AND(ISNUMBER(AB2306),ISNUMBER(O2306)),ROUND(O2306*AB2306,3),"")</f>
        <v>1.329</v>
      </c>
      <c r="AI2306" s="2">
        <f>IF(ISNUMBER(AH2306),SUMIFS($AH$1:AH2306,$A$1:A2306,A2306,C$1:$C2306,C2306,$G$1:G2306,G2306,$E$1:E2306,E2306),"")</f>
        <v>6.8039999999999994</v>
      </c>
      <c r="AJ2306">
        <f t="shared" ref="AJ2306:AJ2369" si="221">COUNT(K2306:AI2306)</f>
        <v>16</v>
      </c>
    </row>
    <row r="2307" spans="1:36" x14ac:dyDescent="0.25">
      <c r="A2307" s="14" t="s">
        <v>103</v>
      </c>
      <c r="B2307" t="s">
        <v>98</v>
      </c>
      <c r="C2307" t="s">
        <v>97</v>
      </c>
      <c r="D2307" s="13">
        <v>42046</v>
      </c>
      <c r="E2307">
        <v>4</v>
      </c>
      <c r="F2307">
        <v>50</v>
      </c>
      <c r="G2307" s="2" t="s">
        <v>89</v>
      </c>
      <c r="H2307" s="2" t="s">
        <v>12</v>
      </c>
      <c r="I2307">
        <v>6</v>
      </c>
      <c r="J2307" s="2" t="s">
        <v>77</v>
      </c>
      <c r="K2307" s="2">
        <v>45</v>
      </c>
      <c r="L2307" s="2"/>
      <c r="M2307" s="2" t="str">
        <f t="shared" si="216"/>
        <v/>
      </c>
      <c r="N2307">
        <v>343.96421330415484</v>
      </c>
      <c r="O2307" s="2">
        <f t="shared" si="217"/>
        <v>34.396421330415485</v>
      </c>
      <c r="P2307" s="2">
        <f>IF(ISNUMBER(O2307),SUMIFS(O$1:$O2307,A$1:$A2307,A2307,C$1:$C2307,C2307,G$1:$G2307,G2307,E$1:$E2307,E2307),"")</f>
        <v>256.79767588190111</v>
      </c>
      <c r="U2307" t="str">
        <f t="shared" si="218"/>
        <v/>
      </c>
      <c r="V2307">
        <v>24.849747657775879</v>
      </c>
      <c r="W2307">
        <v>20.776321411132813</v>
      </c>
      <c r="X2307">
        <v>73.070236206054688</v>
      </c>
      <c r="Y2307">
        <v>44.698528289794922</v>
      </c>
      <c r="Z2307">
        <v>90.970123291015625</v>
      </c>
      <c r="AA2307">
        <v>14.364102363586426</v>
      </c>
      <c r="AB2307">
        <v>2.2982563781738283E-2</v>
      </c>
      <c r="AC2307" s="2">
        <f t="shared" si="219"/>
        <v>2.2982563781738283E-2</v>
      </c>
      <c r="AD2307">
        <v>11.691237792968749</v>
      </c>
      <c r="AE2307">
        <v>22.572651498085154</v>
      </c>
      <c r="AH2307" s="2">
        <f t="shared" si="220"/>
        <v>0.79100000000000004</v>
      </c>
      <c r="AI2307" s="2">
        <f>IF(ISNUMBER(AH2307),SUMIFS($AH$1:AH2307,$A$1:A2307,A2307,C$1:$C2307,C2307,$G$1:G2307,G2307,$E$1:E2307,E2307),"")</f>
        <v>4.5369999999999999</v>
      </c>
      <c r="AJ2307">
        <f t="shared" si="221"/>
        <v>16</v>
      </c>
    </row>
    <row r="2308" spans="1:36" x14ac:dyDescent="0.25">
      <c r="A2308" s="14" t="s">
        <v>102</v>
      </c>
      <c r="B2308" t="s">
        <v>98</v>
      </c>
      <c r="C2308" t="s">
        <v>97</v>
      </c>
      <c r="D2308" s="13">
        <v>42046</v>
      </c>
      <c r="E2308">
        <v>4</v>
      </c>
      <c r="F2308">
        <v>100</v>
      </c>
      <c r="G2308" s="2" t="s">
        <v>89</v>
      </c>
      <c r="H2308" s="2" t="s">
        <v>12</v>
      </c>
      <c r="I2308">
        <v>6</v>
      </c>
      <c r="J2308" s="2" t="s">
        <v>77</v>
      </c>
      <c r="K2308" s="2">
        <v>90</v>
      </c>
      <c r="L2308" s="2"/>
      <c r="M2308" s="2" t="str">
        <f t="shared" si="216"/>
        <v/>
      </c>
      <c r="N2308">
        <v>953.57185389339747</v>
      </c>
      <c r="O2308" s="2">
        <f t="shared" si="217"/>
        <v>95.357185389339747</v>
      </c>
      <c r="P2308" s="2">
        <f>IF(ISNUMBER(O2308),SUMIFS(O$1:$O2308,A$1:$A2308,A2308,C$1:$C2308,C2308,G$1:$G2308,G2308,E$1:$E2308,E2308),"")</f>
        <v>385.35905801990009</v>
      </c>
      <c r="U2308" t="str">
        <f t="shared" si="218"/>
        <v/>
      </c>
      <c r="V2308">
        <v>25.228753089904785</v>
      </c>
      <c r="W2308">
        <v>20.699593544006348</v>
      </c>
      <c r="X2308">
        <v>74.715496063232422</v>
      </c>
      <c r="Y2308">
        <v>44.025211334228516</v>
      </c>
      <c r="Z2308">
        <v>91.356292724609375</v>
      </c>
      <c r="AA2308">
        <v>14.919822216033936</v>
      </c>
      <c r="AB2308">
        <v>2.3871715545654294E-2</v>
      </c>
      <c r="AC2308" s="2">
        <f t="shared" si="219"/>
        <v>2.3871715545654294E-2</v>
      </c>
      <c r="AD2308">
        <v>11.954479370117188</v>
      </c>
      <c r="AE2308">
        <v>19.091639871382636</v>
      </c>
      <c r="AH2308" s="2">
        <f t="shared" si="220"/>
        <v>2.2759999999999998</v>
      </c>
      <c r="AI2308" s="2">
        <f>IF(ISNUMBER(AH2308),SUMIFS($AH$1:AH2308,$A$1:A2308,A2308,C$1:$C2308,C2308,$G$1:G2308,G2308,$E$1:E2308,E2308),"")</f>
        <v>7.4820000000000002</v>
      </c>
      <c r="AJ2308">
        <f t="shared" si="221"/>
        <v>16</v>
      </c>
    </row>
    <row r="2309" spans="1:36" x14ac:dyDescent="0.25">
      <c r="A2309" s="14" t="s">
        <v>101</v>
      </c>
      <c r="B2309" t="s">
        <v>98</v>
      </c>
      <c r="C2309" t="s">
        <v>97</v>
      </c>
      <c r="D2309" s="13">
        <v>42046</v>
      </c>
      <c r="E2309">
        <v>4</v>
      </c>
      <c r="F2309">
        <v>200</v>
      </c>
      <c r="G2309" s="2" t="s">
        <v>89</v>
      </c>
      <c r="H2309" s="2" t="s">
        <v>12</v>
      </c>
      <c r="I2309">
        <v>6</v>
      </c>
      <c r="J2309" s="2" t="s">
        <v>77</v>
      </c>
      <c r="K2309" s="2">
        <v>180</v>
      </c>
      <c r="L2309" s="2"/>
      <c r="M2309" s="2" t="str">
        <f t="shared" si="216"/>
        <v/>
      </c>
      <c r="N2309">
        <v>447.07599191397236</v>
      </c>
      <c r="O2309" s="2">
        <f t="shared" si="217"/>
        <v>44.707599191397236</v>
      </c>
      <c r="P2309" s="2">
        <f>IF(ISNUMBER(O2309),SUMIFS(O$1:$O2309,A$1:$A2309,A2309,C$1:$C2309,C2309,G$1:$G2309,G2309,E$1:$E2309,E2309),"")</f>
        <v>509.8262792815284</v>
      </c>
      <c r="U2309" t="str">
        <f t="shared" si="218"/>
        <v/>
      </c>
      <c r="V2309">
        <v>26.825503349304199</v>
      </c>
      <c r="W2309">
        <v>15.476844787597656</v>
      </c>
      <c r="X2309">
        <v>69.392215728759766</v>
      </c>
      <c r="Y2309">
        <v>48.083051681518555</v>
      </c>
      <c r="Z2309">
        <v>90.331996917724609</v>
      </c>
      <c r="AA2309">
        <v>14.960044384002686</v>
      </c>
      <c r="AB2309">
        <v>2.3936071014404297E-2</v>
      </c>
      <c r="AC2309" s="2">
        <f t="shared" si="219"/>
        <v>2.3936071014404297E-2</v>
      </c>
      <c r="AD2309">
        <v>11.102754516601562</v>
      </c>
      <c r="AE2309">
        <v>22.004521477015825</v>
      </c>
      <c r="AH2309" s="2">
        <f t="shared" si="220"/>
        <v>1.07</v>
      </c>
      <c r="AI2309" s="2">
        <f>IF(ISNUMBER(AH2309),SUMIFS($AH$1:AH2309,$A$1:A2309,A2309,C$1:$C2309,C2309,$G$1:G2309,G2309,$E$1:E2309,E2309),"")</f>
        <v>9.0370000000000008</v>
      </c>
      <c r="AJ2309">
        <f t="shared" si="221"/>
        <v>16</v>
      </c>
    </row>
    <row r="2310" spans="1:36" x14ac:dyDescent="0.25">
      <c r="A2310" s="14" t="s">
        <v>100</v>
      </c>
      <c r="B2310" t="s">
        <v>98</v>
      </c>
      <c r="C2310" t="s">
        <v>97</v>
      </c>
      <c r="D2310" s="13">
        <v>42046</v>
      </c>
      <c r="E2310">
        <v>4</v>
      </c>
      <c r="F2310">
        <v>350</v>
      </c>
      <c r="G2310" s="2" t="s">
        <v>89</v>
      </c>
      <c r="H2310" s="2" t="s">
        <v>12</v>
      </c>
      <c r="I2310">
        <v>6</v>
      </c>
      <c r="J2310" s="2" t="s">
        <v>77</v>
      </c>
      <c r="K2310" s="2">
        <v>350</v>
      </c>
      <c r="L2310" s="2"/>
      <c r="M2310" s="2" t="str">
        <f t="shared" si="216"/>
        <v/>
      </c>
      <c r="N2310">
        <v>573.67437665098907</v>
      </c>
      <c r="O2310" s="2">
        <f t="shared" si="217"/>
        <v>57.367437665098905</v>
      </c>
      <c r="P2310" s="2">
        <f>IF(ISNUMBER(O2310),SUMIFS(O$1:$O2310,A$1:$A2310,A2310,C$1:$C2310,C2310,G$1:$G2310,G2310,E$1:$E2310,E2310),"")</f>
        <v>671.88671194012989</v>
      </c>
      <c r="U2310" t="str">
        <f t="shared" si="218"/>
        <v/>
      </c>
      <c r="V2310">
        <v>24.900956153869629</v>
      </c>
      <c r="W2310">
        <v>13.297808647155762</v>
      </c>
      <c r="X2310">
        <v>70.742748260498047</v>
      </c>
      <c r="Y2310">
        <v>45.884805679321289</v>
      </c>
      <c r="Z2310">
        <v>89.463535308837891</v>
      </c>
      <c r="AA2310">
        <v>18.273977279663086</v>
      </c>
      <c r="AB2310">
        <v>2.9238363647460939E-2</v>
      </c>
      <c r="AC2310" s="2">
        <f t="shared" si="219"/>
        <v>2.9238363647460939E-2</v>
      </c>
      <c r="AD2310">
        <v>11.318839721679687</v>
      </c>
      <c r="AE2310">
        <v>25.354358610914247</v>
      </c>
      <c r="AH2310" s="2">
        <f t="shared" si="220"/>
        <v>1.677</v>
      </c>
      <c r="AI2310" s="2">
        <f>IF(ISNUMBER(AH2310),SUMIFS($AH$1:AH2310,$A$1:A2310,A2310,C$1:$C2310,C2310,$G$1:G2310,G2310,$E$1:E2310,E2310),"")</f>
        <v>13.264999999999999</v>
      </c>
      <c r="AJ2310">
        <f t="shared" si="221"/>
        <v>16</v>
      </c>
    </row>
    <row r="2311" spans="1:36" x14ac:dyDescent="0.25">
      <c r="A2311" s="14" t="s">
        <v>99</v>
      </c>
      <c r="B2311" t="s">
        <v>98</v>
      </c>
      <c r="C2311" t="s">
        <v>97</v>
      </c>
      <c r="D2311" s="13">
        <v>42046</v>
      </c>
      <c r="E2311">
        <v>4</v>
      </c>
      <c r="F2311">
        <v>500</v>
      </c>
      <c r="G2311" s="2" t="s">
        <v>89</v>
      </c>
      <c r="H2311" s="2" t="s">
        <v>12</v>
      </c>
      <c r="I2311">
        <v>6</v>
      </c>
      <c r="J2311" s="2" t="s">
        <v>77</v>
      </c>
      <c r="K2311" s="2">
        <v>450</v>
      </c>
      <c r="L2311" s="2"/>
      <c r="M2311" s="2" t="str">
        <f t="shared" si="216"/>
        <v/>
      </c>
      <c r="N2311">
        <v>433.52809549992645</v>
      </c>
      <c r="O2311" s="2">
        <f t="shared" si="217"/>
        <v>43.352809549992642</v>
      </c>
      <c r="P2311" s="2">
        <f>IF(ISNUMBER(O2311),SUMIFS(O$1:$O2311,A$1:$A2311,A2311,C$1:$C2311,C2311,G$1:$G2311,G2311,E$1:$E2311,E2311),"")</f>
        <v>827.11900906533663</v>
      </c>
      <c r="U2311" t="str">
        <f t="shared" si="218"/>
        <v/>
      </c>
      <c r="V2311">
        <v>23.842744827270508</v>
      </c>
      <c r="W2311">
        <v>21.650576591491699</v>
      </c>
      <c r="X2311">
        <v>74.658924102783203</v>
      </c>
      <c r="Y2311">
        <v>42.106552124023438</v>
      </c>
      <c r="Z2311">
        <v>91.474529266357422</v>
      </c>
      <c r="AA2311">
        <v>15.460707187652588</v>
      </c>
      <c r="AB2311">
        <v>2.4737131500244144E-2</v>
      </c>
      <c r="AC2311" s="2">
        <f t="shared" si="219"/>
        <v>2.4737131500244144E-2</v>
      </c>
      <c r="AD2311">
        <v>11.945427856445313</v>
      </c>
      <c r="AE2311">
        <v>23.277502854967643</v>
      </c>
      <c r="AH2311" s="2">
        <f t="shared" si="220"/>
        <v>1.0720000000000001</v>
      </c>
      <c r="AI2311" s="2">
        <f>IF(ISNUMBER(AH2311),SUMIFS($AH$1:AH2311,$A$1:A2311,A2311,C$1:$C2311,C2311,$G$1:G2311,G2311,$E$1:E2311,E2311),"")</f>
        <v>21.721</v>
      </c>
      <c r="AJ2311">
        <f t="shared" si="221"/>
        <v>16</v>
      </c>
    </row>
    <row r="2312" spans="1:36" x14ac:dyDescent="0.25">
      <c r="A2312" s="14" t="s">
        <v>104</v>
      </c>
      <c r="B2312" t="s">
        <v>98</v>
      </c>
      <c r="C2312" t="s">
        <v>97</v>
      </c>
      <c r="D2312" s="13">
        <v>42073</v>
      </c>
      <c r="E2312">
        <v>1</v>
      </c>
      <c r="F2312">
        <v>0</v>
      </c>
      <c r="G2312" s="2" t="s">
        <v>89</v>
      </c>
      <c r="H2312" s="2" t="s">
        <v>12</v>
      </c>
      <c r="I2312">
        <v>7</v>
      </c>
      <c r="J2312" s="2" t="s">
        <v>77</v>
      </c>
      <c r="K2312" s="2">
        <v>0</v>
      </c>
      <c r="L2312" s="2"/>
      <c r="M2312" s="2" t="str">
        <f t="shared" si="216"/>
        <v/>
      </c>
      <c r="N2312">
        <v>197.13619713619715</v>
      </c>
      <c r="O2312" s="2">
        <f t="shared" si="217"/>
        <v>19.713619713619714</v>
      </c>
      <c r="P2312" s="2">
        <f>IF(ISNUMBER(O2312),SUMIFS(O$1:$O2312,A$1:$A2312,A2312,C$1:$C2312,C2312,G$1:$G2312,G2312,E$1:$E2312,E2312),"")</f>
        <v>459.90051619645527</v>
      </c>
      <c r="U2312" t="str">
        <f t="shared" si="218"/>
        <v/>
      </c>
      <c r="V2312">
        <v>24.425656318664551</v>
      </c>
      <c r="W2312">
        <v>12.276185512542725</v>
      </c>
      <c r="X2312">
        <v>66.958480834960938</v>
      </c>
      <c r="Y2312">
        <v>42.793170928955078</v>
      </c>
      <c r="Z2312">
        <v>86.824916839599609</v>
      </c>
      <c r="AA2312">
        <v>17.727893829345703</v>
      </c>
      <c r="AB2312">
        <v>2.8364630126953127E-2</v>
      </c>
      <c r="AC2312" s="2">
        <f t="shared" si="219"/>
        <v>2.8364630126953127E-2</v>
      </c>
      <c r="AD2312">
        <v>10.713356933593751</v>
      </c>
      <c r="AE2312">
        <v>20.329670329670332</v>
      </c>
      <c r="AH2312" s="2">
        <f t="shared" si="220"/>
        <v>0.55900000000000005</v>
      </c>
      <c r="AI2312" s="2">
        <f>IF(ISNUMBER(AH2312),SUMIFS($AH$1:AH2312,$A$1:A2312,A2312,C$1:$C2312,C2312,$G$1:G2312,G2312,$E$1:E2312,E2312),"")</f>
        <v>10.368</v>
      </c>
      <c r="AJ2312">
        <f t="shared" si="221"/>
        <v>16</v>
      </c>
    </row>
    <row r="2313" spans="1:36" x14ac:dyDescent="0.25">
      <c r="A2313" s="14" t="s">
        <v>103</v>
      </c>
      <c r="B2313" t="s">
        <v>98</v>
      </c>
      <c r="C2313" t="s">
        <v>97</v>
      </c>
      <c r="D2313" s="13">
        <v>42073</v>
      </c>
      <c r="E2313">
        <v>1</v>
      </c>
      <c r="F2313">
        <v>50</v>
      </c>
      <c r="G2313" s="2" t="s">
        <v>89</v>
      </c>
      <c r="H2313" s="2" t="s">
        <v>12</v>
      </c>
      <c r="I2313">
        <v>7</v>
      </c>
      <c r="J2313" s="2" t="s">
        <v>77</v>
      </c>
      <c r="K2313" s="2">
        <v>45</v>
      </c>
      <c r="L2313" s="2"/>
      <c r="M2313" s="2" t="str">
        <f t="shared" si="216"/>
        <v/>
      </c>
      <c r="N2313">
        <v>442.41279812540114</v>
      </c>
      <c r="O2313" s="2">
        <f t="shared" si="217"/>
        <v>44.241279812540114</v>
      </c>
      <c r="P2313" s="2">
        <f>IF(ISNUMBER(O2313),SUMIFS(O$1:$O2313,A$1:$A2313,A2313,C$1:$C2313,C2313,G$1:$G2313,G2313,E$1:$E2313,E2313),"")</f>
        <v>362.14573062314116</v>
      </c>
      <c r="U2313" t="str">
        <f t="shared" si="218"/>
        <v/>
      </c>
      <c r="V2313">
        <v>26.186132431030273</v>
      </c>
      <c r="W2313">
        <v>16.988211631774902</v>
      </c>
      <c r="X2313">
        <v>69.834297180175781</v>
      </c>
      <c r="Y2313">
        <v>47.949052810668945</v>
      </c>
      <c r="Z2313">
        <v>89.422645568847656</v>
      </c>
      <c r="AA2313">
        <v>17.36665153503418</v>
      </c>
      <c r="AB2313">
        <v>2.7786642456054687E-2</v>
      </c>
      <c r="AC2313" s="2">
        <f t="shared" si="219"/>
        <v>2.7786642456054687E-2</v>
      </c>
      <c r="AD2313">
        <v>11.173487548828126</v>
      </c>
      <c r="AE2313">
        <v>16.858068315665488</v>
      </c>
      <c r="AH2313" s="2">
        <f t="shared" si="220"/>
        <v>1.2290000000000001</v>
      </c>
      <c r="AI2313" s="2">
        <f>IF(ISNUMBER(AH2313),SUMIFS($AH$1:AH2313,$A$1:A2313,A2313,C$1:$C2313,C2313,$G$1:G2313,G2313,$E$1:E2313,E2313),"")</f>
        <v>7.9609999999999994</v>
      </c>
      <c r="AJ2313">
        <f t="shared" si="221"/>
        <v>16</v>
      </c>
    </row>
    <row r="2314" spans="1:36" x14ac:dyDescent="0.25">
      <c r="A2314" s="14" t="s">
        <v>102</v>
      </c>
      <c r="B2314" t="s">
        <v>98</v>
      </c>
      <c r="C2314" t="s">
        <v>97</v>
      </c>
      <c r="D2314" s="13">
        <v>42073</v>
      </c>
      <c r="E2314">
        <v>1</v>
      </c>
      <c r="F2314">
        <v>100</v>
      </c>
      <c r="G2314" s="2" t="s">
        <v>89</v>
      </c>
      <c r="H2314" s="2" t="s">
        <v>12</v>
      </c>
      <c r="I2314">
        <v>7</v>
      </c>
      <c r="J2314" s="2" t="s">
        <v>77</v>
      </c>
      <c r="K2314" s="2">
        <v>90</v>
      </c>
      <c r="L2314" s="2"/>
      <c r="M2314" s="2" t="str">
        <f t="shared" si="216"/>
        <v/>
      </c>
      <c r="N2314">
        <v>481.66392993979207</v>
      </c>
      <c r="O2314" s="2">
        <f t="shared" si="217"/>
        <v>48.166392993979208</v>
      </c>
      <c r="P2314" s="2">
        <f>IF(ISNUMBER(O2314),SUMIFS(O$1:$O2314,A$1:$A2314,A2314,C$1:$C2314,C2314,G$1:$G2314,G2314,E$1:$E2314,E2314),"")</f>
        <v>396.99890666162344</v>
      </c>
      <c r="U2314" t="str">
        <f t="shared" si="218"/>
        <v/>
      </c>
      <c r="V2314">
        <v>26.081853866577148</v>
      </c>
      <c r="W2314">
        <v>17.785697937011719</v>
      </c>
      <c r="X2314">
        <v>71.794448852539063</v>
      </c>
      <c r="Y2314">
        <v>46.543853759765625</v>
      </c>
      <c r="Z2314">
        <v>90.9189453125</v>
      </c>
      <c r="AA2314">
        <v>17.581670761108398</v>
      </c>
      <c r="AB2314">
        <v>2.8130673217773437E-2</v>
      </c>
      <c r="AC2314" s="2">
        <f t="shared" si="219"/>
        <v>2.8130673217773437E-2</v>
      </c>
      <c r="AD2314">
        <v>11.48711181640625</v>
      </c>
      <c r="AE2314">
        <v>17.241379310344829</v>
      </c>
      <c r="AH2314" s="2">
        <f t="shared" si="220"/>
        <v>1.355</v>
      </c>
      <c r="AI2314" s="2">
        <f>IF(ISNUMBER(AH2314),SUMIFS($AH$1:AH2314,$A$1:A2314,A2314,C$1:$C2314,C2314,$G$1:G2314,G2314,$E$1:E2314,E2314),"")</f>
        <v>8.2590000000000003</v>
      </c>
      <c r="AJ2314">
        <f t="shared" si="221"/>
        <v>16</v>
      </c>
    </row>
    <row r="2315" spans="1:36" x14ac:dyDescent="0.25">
      <c r="A2315" s="14" t="s">
        <v>101</v>
      </c>
      <c r="B2315" t="s">
        <v>98</v>
      </c>
      <c r="C2315" t="s">
        <v>97</v>
      </c>
      <c r="D2315" s="13">
        <v>42073</v>
      </c>
      <c r="E2315">
        <v>1</v>
      </c>
      <c r="F2315">
        <v>200</v>
      </c>
      <c r="G2315" s="2" t="s">
        <v>89</v>
      </c>
      <c r="H2315" s="2" t="s">
        <v>12</v>
      </c>
      <c r="I2315">
        <v>7</v>
      </c>
      <c r="J2315" s="2" t="s">
        <v>77</v>
      </c>
      <c r="K2315" s="2">
        <v>180</v>
      </c>
      <c r="L2315" s="2"/>
      <c r="M2315" s="2" t="str">
        <f t="shared" si="216"/>
        <v/>
      </c>
      <c r="N2315">
        <v>785.98088172164512</v>
      </c>
      <c r="O2315" s="2">
        <f t="shared" si="217"/>
        <v>78.598088172164509</v>
      </c>
      <c r="P2315" s="2">
        <f>IF(ISNUMBER(O2315),SUMIFS(O$1:$O2315,A$1:$A2315,A2315,C$1:$C2315,C2315,G$1:$G2315,G2315,E$1:$E2315,E2315),"")</f>
        <v>613.05881378380855</v>
      </c>
      <c r="U2315" t="str">
        <f t="shared" si="218"/>
        <v/>
      </c>
      <c r="V2315">
        <v>28.01030158996582</v>
      </c>
      <c r="W2315">
        <v>17.719222068786621</v>
      </c>
      <c r="X2315">
        <v>71.587810516357422</v>
      </c>
      <c r="Y2315">
        <v>50.219892501831055</v>
      </c>
      <c r="Z2315">
        <v>91.642436981201172</v>
      </c>
      <c r="AA2315">
        <v>15.704259872436523</v>
      </c>
      <c r="AB2315">
        <v>2.5126815795898438E-2</v>
      </c>
      <c r="AC2315" s="2">
        <f t="shared" si="219"/>
        <v>2.5126815795898438E-2</v>
      </c>
      <c r="AD2315">
        <v>11.454049682617187</v>
      </c>
      <c r="AE2315">
        <v>14.974837363446666</v>
      </c>
      <c r="AH2315" s="2">
        <f t="shared" si="220"/>
        <v>1.9750000000000001</v>
      </c>
      <c r="AI2315" s="2">
        <f>IF(ISNUMBER(AH2315),SUMIFS($AH$1:AH2315,$A$1:A2315,A2315,C$1:$C2315,C2315,$G$1:G2315,G2315,$E$1:E2315,E2315),"")</f>
        <v>12.029000000000002</v>
      </c>
      <c r="AJ2315">
        <f t="shared" si="221"/>
        <v>16</v>
      </c>
    </row>
    <row r="2316" spans="1:36" x14ac:dyDescent="0.25">
      <c r="A2316" s="14" t="s">
        <v>100</v>
      </c>
      <c r="B2316" t="s">
        <v>98</v>
      </c>
      <c r="C2316" t="s">
        <v>97</v>
      </c>
      <c r="D2316" s="13">
        <v>42073</v>
      </c>
      <c r="E2316">
        <v>1</v>
      </c>
      <c r="F2316">
        <v>350</v>
      </c>
      <c r="G2316" s="2" t="s">
        <v>89</v>
      </c>
      <c r="H2316" s="2" t="s">
        <v>12</v>
      </c>
      <c r="I2316">
        <v>7</v>
      </c>
      <c r="J2316" s="2" t="s">
        <v>77</v>
      </c>
      <c r="K2316" s="2">
        <v>350</v>
      </c>
      <c r="L2316" s="2"/>
      <c r="M2316" s="2" t="str">
        <f t="shared" si="216"/>
        <v/>
      </c>
      <c r="N2316">
        <v>1308.0217514131884</v>
      </c>
      <c r="O2316" s="2">
        <f t="shared" si="217"/>
        <v>130.80217514131886</v>
      </c>
      <c r="P2316" s="2">
        <f>IF(ISNUMBER(O2316),SUMIFS(O$1:$O2316,A$1:$A2316,A2316,C$1:$C2316,C2316,G$1:$G2316,G2316,E$1:$E2316,E2316),"")</f>
        <v>933.33701868283606</v>
      </c>
      <c r="U2316" t="str">
        <f t="shared" si="218"/>
        <v/>
      </c>
      <c r="V2316">
        <v>25.339387893676758</v>
      </c>
      <c r="W2316">
        <v>18.208347320556641</v>
      </c>
      <c r="X2316">
        <v>75.143733978271484</v>
      </c>
      <c r="Y2316">
        <v>44.757333755493164</v>
      </c>
      <c r="Z2316">
        <v>90.860576629638672</v>
      </c>
      <c r="AA2316">
        <v>16.532373428344727</v>
      </c>
      <c r="AB2316">
        <v>2.6451797485351564E-2</v>
      </c>
      <c r="AC2316" s="2">
        <f t="shared" si="219"/>
        <v>2.6451797485351564E-2</v>
      </c>
      <c r="AD2316">
        <v>12.022997436523438</v>
      </c>
      <c r="AE2316">
        <v>14.046369944152987</v>
      </c>
      <c r="AH2316" s="2">
        <f t="shared" si="220"/>
        <v>3.46</v>
      </c>
      <c r="AI2316" s="2">
        <f>IF(ISNUMBER(AH2316),SUMIFS($AH$1:AH2316,$A$1:A2316,A2316,C$1:$C2316,C2316,$G$1:G2316,G2316,$E$1:E2316,E2316),"")</f>
        <v>20.139000000000003</v>
      </c>
      <c r="AJ2316">
        <f t="shared" si="221"/>
        <v>16</v>
      </c>
    </row>
    <row r="2317" spans="1:36" x14ac:dyDescent="0.25">
      <c r="A2317" s="14" t="s">
        <v>99</v>
      </c>
      <c r="B2317" t="s">
        <v>98</v>
      </c>
      <c r="C2317" t="s">
        <v>97</v>
      </c>
      <c r="D2317" s="13">
        <v>42073</v>
      </c>
      <c r="E2317">
        <v>1</v>
      </c>
      <c r="F2317">
        <v>500</v>
      </c>
      <c r="G2317" s="2" t="s">
        <v>89</v>
      </c>
      <c r="H2317" s="2" t="s">
        <v>12</v>
      </c>
      <c r="I2317">
        <v>7</v>
      </c>
      <c r="J2317" s="2" t="s">
        <v>77</v>
      </c>
      <c r="K2317" s="2">
        <v>450</v>
      </c>
      <c r="L2317" s="2"/>
      <c r="M2317" s="2" t="str">
        <f t="shared" si="216"/>
        <v/>
      </c>
      <c r="N2317">
        <v>1436.6320773006007</v>
      </c>
      <c r="O2317" s="2">
        <f t="shared" si="217"/>
        <v>143.66320773006007</v>
      </c>
      <c r="P2317" s="2">
        <f>IF(ISNUMBER(O2317),SUMIFS(O$1:$O2317,A$1:$A2317,A2317,C$1:$C2317,C2317,G$1:$G2317,G2317,E$1:$E2317,E2317),"")</f>
        <v>1010.9337976840014</v>
      </c>
      <c r="U2317" t="str">
        <f t="shared" si="218"/>
        <v/>
      </c>
      <c r="V2317">
        <v>27.134191513061523</v>
      </c>
      <c r="W2317">
        <v>13.232400894165039</v>
      </c>
      <c r="X2317">
        <v>71.55328369140625</v>
      </c>
      <c r="Y2317">
        <v>49.553899765014648</v>
      </c>
      <c r="Z2317">
        <v>90.478431701660156</v>
      </c>
      <c r="AA2317">
        <v>18.211819648742676</v>
      </c>
      <c r="AB2317">
        <v>2.9138911437988281E-2</v>
      </c>
      <c r="AC2317" s="2">
        <f t="shared" si="219"/>
        <v>2.9138911437988281E-2</v>
      </c>
      <c r="AD2317">
        <v>11.448525390625001</v>
      </c>
      <c r="AE2317">
        <v>14.141847010927789</v>
      </c>
      <c r="AH2317" s="2">
        <f t="shared" si="220"/>
        <v>4.1859999999999999</v>
      </c>
      <c r="AI2317" s="2">
        <f>IF(ISNUMBER(AH2317),SUMIFS($AH$1:AH2317,$A$1:A2317,A2317,C$1:$C2317,C2317,$G$1:G2317,G2317,$E$1:E2317,E2317),"")</f>
        <v>24.763999999999999</v>
      </c>
      <c r="AJ2317">
        <f t="shared" si="221"/>
        <v>16</v>
      </c>
    </row>
    <row r="2318" spans="1:36" x14ac:dyDescent="0.25">
      <c r="A2318" s="14" t="s">
        <v>104</v>
      </c>
      <c r="B2318" t="s">
        <v>98</v>
      </c>
      <c r="C2318" t="s">
        <v>97</v>
      </c>
      <c r="D2318" s="13">
        <v>42073</v>
      </c>
      <c r="E2318">
        <v>2</v>
      </c>
      <c r="F2318">
        <v>0</v>
      </c>
      <c r="G2318" s="2" t="s">
        <v>89</v>
      </c>
      <c r="H2318" s="2" t="s">
        <v>12</v>
      </c>
      <c r="I2318">
        <v>7</v>
      </c>
      <c r="J2318" s="2" t="s">
        <v>77</v>
      </c>
      <c r="K2318" s="2">
        <v>0</v>
      </c>
      <c r="L2318" s="2"/>
      <c r="M2318" s="2" t="str">
        <f t="shared" si="216"/>
        <v/>
      </c>
      <c r="N2318">
        <v>467.26036557758709</v>
      </c>
      <c r="O2318" s="2">
        <f t="shared" si="217"/>
        <v>46.726036557758711</v>
      </c>
      <c r="P2318" s="2">
        <f>IF(ISNUMBER(O2318),SUMIFS(O$1:$O2318,A$1:$A2318,A2318,C$1:$C2318,C2318,G$1:$G2318,G2318,E$1:$E2318,E2318),"")</f>
        <v>341.60619910118811</v>
      </c>
      <c r="U2318" t="str">
        <f t="shared" si="218"/>
        <v/>
      </c>
      <c r="V2318">
        <v>26.439469337463379</v>
      </c>
      <c r="W2318">
        <v>14.382150650024414</v>
      </c>
      <c r="X2318">
        <v>73.759181976318359</v>
      </c>
      <c r="Y2318">
        <v>46.967023849487305</v>
      </c>
      <c r="Z2318">
        <v>90.831802368164063</v>
      </c>
      <c r="AA2318">
        <v>16.039079666137695</v>
      </c>
      <c r="AB2318">
        <v>2.5662527465820314E-2</v>
      </c>
      <c r="AC2318" s="2">
        <f t="shared" si="219"/>
        <v>2.5662527465820314E-2</v>
      </c>
      <c r="AD2318">
        <v>11.801469116210937</v>
      </c>
      <c r="AE2318">
        <v>13.462226996061579</v>
      </c>
      <c r="AH2318" s="2">
        <f t="shared" si="220"/>
        <v>1.1990000000000001</v>
      </c>
      <c r="AI2318" s="2">
        <f>IF(ISNUMBER(AH2318),SUMIFS($AH$1:AH2318,$A$1:A2318,A2318,C$1:$C2318,C2318,$G$1:G2318,G2318,$E$1:E2318,E2318),"")</f>
        <v>7.2409999999999997</v>
      </c>
      <c r="AJ2318">
        <f t="shared" si="221"/>
        <v>16</v>
      </c>
    </row>
    <row r="2319" spans="1:36" x14ac:dyDescent="0.25">
      <c r="A2319" s="14" t="s">
        <v>103</v>
      </c>
      <c r="B2319" t="s">
        <v>98</v>
      </c>
      <c r="C2319" t="s">
        <v>97</v>
      </c>
      <c r="D2319" s="13">
        <v>42073</v>
      </c>
      <c r="E2319">
        <v>2</v>
      </c>
      <c r="F2319">
        <v>50</v>
      </c>
      <c r="G2319" s="2" t="s">
        <v>89</v>
      </c>
      <c r="H2319" s="2" t="s">
        <v>12</v>
      </c>
      <c r="I2319">
        <v>7</v>
      </c>
      <c r="J2319" s="2" t="s">
        <v>77</v>
      </c>
      <c r="K2319" s="2">
        <v>45</v>
      </c>
      <c r="L2319" s="2"/>
      <c r="M2319" s="2" t="str">
        <f t="shared" si="216"/>
        <v/>
      </c>
      <c r="N2319">
        <v>878.52813952886788</v>
      </c>
      <c r="O2319" s="2">
        <f t="shared" si="217"/>
        <v>87.852813952886791</v>
      </c>
      <c r="P2319" s="2">
        <f>IF(ISNUMBER(O2319),SUMIFS(O$1:$O2319,A$1:$A2319,A2319,C$1:$C2319,C2319,G$1:$G2319,G2319,E$1:$E2319,E2319),"")</f>
        <v>555.52774476940942</v>
      </c>
      <c r="U2319" t="str">
        <f t="shared" si="218"/>
        <v/>
      </c>
      <c r="V2319">
        <v>28.339710235595703</v>
      </c>
      <c r="W2319">
        <v>15.024471282958984</v>
      </c>
      <c r="X2319">
        <v>71.863193511962891</v>
      </c>
      <c r="Y2319">
        <v>49.561033248901367</v>
      </c>
      <c r="Z2319">
        <v>91.310680389404297</v>
      </c>
      <c r="AA2319">
        <v>15.082427501678467</v>
      </c>
      <c r="AB2319">
        <v>2.4131884002685546E-2</v>
      </c>
      <c r="AC2319" s="2">
        <f t="shared" si="219"/>
        <v>2.4131884002685546E-2</v>
      </c>
      <c r="AD2319">
        <v>11.498110961914064</v>
      </c>
      <c r="AE2319">
        <v>12.972017060230939</v>
      </c>
      <c r="AH2319" s="2">
        <f t="shared" si="220"/>
        <v>2.12</v>
      </c>
      <c r="AI2319" s="2">
        <f>IF(ISNUMBER(AH2319),SUMIFS($AH$1:AH2319,$A$1:A2319,A2319,C$1:$C2319,C2319,$G$1:G2319,G2319,$E$1:E2319,E2319),"")</f>
        <v>11.234999999999999</v>
      </c>
      <c r="AJ2319">
        <f t="shared" si="221"/>
        <v>16</v>
      </c>
    </row>
    <row r="2320" spans="1:36" x14ac:dyDescent="0.25">
      <c r="A2320" s="14" t="s">
        <v>102</v>
      </c>
      <c r="B2320" t="s">
        <v>98</v>
      </c>
      <c r="C2320" t="s">
        <v>97</v>
      </c>
      <c r="D2320" s="13">
        <v>42073</v>
      </c>
      <c r="E2320">
        <v>2</v>
      </c>
      <c r="F2320">
        <v>100</v>
      </c>
      <c r="G2320" s="2" t="s">
        <v>89</v>
      </c>
      <c r="H2320" s="2" t="s">
        <v>12</v>
      </c>
      <c r="I2320">
        <v>7</v>
      </c>
      <c r="J2320" s="2" t="s">
        <v>77</v>
      </c>
      <c r="K2320" s="2">
        <v>90</v>
      </c>
      <c r="L2320" s="2"/>
      <c r="M2320" s="2" t="str">
        <f t="shared" si="216"/>
        <v/>
      </c>
      <c r="N2320">
        <v>625.34214266184733</v>
      </c>
      <c r="O2320" s="2">
        <f t="shared" si="217"/>
        <v>62.534214266184733</v>
      </c>
      <c r="P2320" s="2">
        <f>IF(ISNUMBER(O2320),SUMIFS(O$1:$O2320,A$1:$A2320,A2320,C$1:$C2320,C2320,G$1:$G2320,G2320,E$1:$E2320,E2320),"")</f>
        <v>502.54935986950585</v>
      </c>
      <c r="U2320" t="str">
        <f t="shared" si="218"/>
        <v/>
      </c>
      <c r="V2320">
        <v>27.088495254516602</v>
      </c>
      <c r="W2320">
        <v>14.705310821533203</v>
      </c>
      <c r="X2320">
        <v>72.252517700195313</v>
      </c>
      <c r="Y2320">
        <v>48.328161239624023</v>
      </c>
      <c r="Z2320">
        <v>90.660045623779297</v>
      </c>
      <c r="AA2320">
        <v>16.552927017211914</v>
      </c>
      <c r="AB2320">
        <v>2.6484683227539062E-2</v>
      </c>
      <c r="AC2320" s="2">
        <f t="shared" si="219"/>
        <v>2.6484683227539062E-2</v>
      </c>
      <c r="AD2320">
        <v>11.560402832031251</v>
      </c>
      <c r="AE2320">
        <v>12.109596819988642</v>
      </c>
      <c r="AH2320" s="2">
        <f t="shared" si="220"/>
        <v>1.6559999999999999</v>
      </c>
      <c r="AI2320" s="2">
        <f>IF(ISNUMBER(AH2320),SUMIFS($AH$1:AH2320,$A$1:A2320,A2320,C$1:$C2320,C2320,$G$1:G2320,G2320,$E$1:E2320,E2320),"")</f>
        <v>9.7390000000000008</v>
      </c>
      <c r="AJ2320">
        <f t="shared" si="221"/>
        <v>16</v>
      </c>
    </row>
    <row r="2321" spans="1:36" x14ac:dyDescent="0.25">
      <c r="A2321" s="14" t="s">
        <v>101</v>
      </c>
      <c r="B2321" t="s">
        <v>98</v>
      </c>
      <c r="C2321" t="s">
        <v>97</v>
      </c>
      <c r="D2321" s="13">
        <v>42073</v>
      </c>
      <c r="E2321">
        <v>2</v>
      </c>
      <c r="F2321">
        <v>200</v>
      </c>
      <c r="G2321" s="2" t="s">
        <v>89</v>
      </c>
      <c r="H2321" s="2" t="s">
        <v>12</v>
      </c>
      <c r="I2321">
        <v>7</v>
      </c>
      <c r="J2321" s="2" t="s">
        <v>77</v>
      </c>
      <c r="K2321" s="2">
        <v>180</v>
      </c>
      <c r="L2321" s="2"/>
      <c r="M2321" s="2" t="str">
        <f t="shared" si="216"/>
        <v/>
      </c>
      <c r="N2321">
        <v>945.44229323795457</v>
      </c>
      <c r="O2321" s="2">
        <f t="shared" si="217"/>
        <v>94.544229323795463</v>
      </c>
      <c r="P2321" s="2">
        <f>IF(ISNUMBER(O2321),SUMIFS(O$1:$O2321,A$1:$A2321,A2321,C$1:$C2321,C2321,G$1:$G2321,G2321,E$1:$E2321,E2321),"")</f>
        <v>776.57933488438812</v>
      </c>
      <c r="U2321" t="str">
        <f t="shared" si="218"/>
        <v/>
      </c>
      <c r="V2321">
        <v>26.329929351806641</v>
      </c>
      <c r="W2321">
        <v>18.554971694946289</v>
      </c>
      <c r="X2321">
        <v>75.003200531005859</v>
      </c>
      <c r="Y2321">
        <v>47.254726409912109</v>
      </c>
      <c r="Z2321">
        <v>91.334392547607422</v>
      </c>
      <c r="AA2321">
        <v>14.785584926605225</v>
      </c>
      <c r="AB2321">
        <v>2.3656935882568359E-2</v>
      </c>
      <c r="AC2321" s="2">
        <f t="shared" si="219"/>
        <v>2.3656935882568359E-2</v>
      </c>
      <c r="AD2321">
        <v>12.000512084960938</v>
      </c>
      <c r="AE2321">
        <v>12.27256822953114</v>
      </c>
      <c r="AH2321" s="2">
        <f t="shared" si="220"/>
        <v>2.2370000000000001</v>
      </c>
      <c r="AI2321" s="2">
        <f>IF(ISNUMBER(AH2321),SUMIFS($AH$1:AH2321,$A$1:A2321,A2321,C$1:$C2321,C2321,$G$1:G2321,G2321,$E$1:E2321,E2321),"")</f>
        <v>16.140999999999998</v>
      </c>
      <c r="AJ2321">
        <f t="shared" si="221"/>
        <v>16</v>
      </c>
    </row>
    <row r="2322" spans="1:36" x14ac:dyDescent="0.25">
      <c r="A2322" s="14" t="s">
        <v>100</v>
      </c>
      <c r="B2322" t="s">
        <v>98</v>
      </c>
      <c r="C2322" t="s">
        <v>97</v>
      </c>
      <c r="D2322" s="13">
        <v>42073</v>
      </c>
      <c r="E2322">
        <v>2</v>
      </c>
      <c r="F2322">
        <v>350</v>
      </c>
      <c r="G2322" s="2" t="s">
        <v>89</v>
      </c>
      <c r="H2322" s="2" t="s">
        <v>12</v>
      </c>
      <c r="I2322">
        <v>7</v>
      </c>
      <c r="J2322" s="2" t="s">
        <v>77</v>
      </c>
      <c r="K2322" s="2">
        <v>350</v>
      </c>
      <c r="L2322" s="2"/>
      <c r="M2322" s="2" t="str">
        <f t="shared" si="216"/>
        <v/>
      </c>
      <c r="N2322">
        <v>1144.2873604520055</v>
      </c>
      <c r="O2322" s="2">
        <f t="shared" si="217"/>
        <v>114.42873604520055</v>
      </c>
      <c r="P2322" s="2">
        <f>IF(ISNUMBER(O2322),SUMIFS(O$1:$O2322,A$1:$A2322,A2322,C$1:$C2322,C2322,G$1:$G2322,G2322,E$1:$E2322,E2322),"")</f>
        <v>961.44125651480647</v>
      </c>
      <c r="U2322" t="str">
        <f t="shared" si="218"/>
        <v/>
      </c>
      <c r="V2322">
        <v>26.461993217468262</v>
      </c>
      <c r="W2322">
        <v>15.465940952301025</v>
      </c>
      <c r="X2322">
        <v>75.226863861083984</v>
      </c>
      <c r="Y2322">
        <v>46.69061279296875</v>
      </c>
      <c r="Z2322">
        <v>92.019142150878906</v>
      </c>
      <c r="AA2322">
        <v>15.976058483123779</v>
      </c>
      <c r="AB2322">
        <v>2.5561693572998045E-2</v>
      </c>
      <c r="AC2322" s="2">
        <f t="shared" si="219"/>
        <v>2.5561693572998045E-2</v>
      </c>
      <c r="AD2322">
        <v>12.036298217773437</v>
      </c>
      <c r="AE2322">
        <v>13.111626005179227</v>
      </c>
      <c r="AH2322" s="2">
        <f t="shared" si="220"/>
        <v>2.9249999999999998</v>
      </c>
      <c r="AI2322" s="2">
        <f>IF(ISNUMBER(AH2322),SUMIFS($AH$1:AH2322,$A$1:A2322,A2322,C$1:$C2322,C2322,$G$1:G2322,G2322,$E$1:E2322,E2322),"")</f>
        <v>23.31</v>
      </c>
      <c r="AJ2322">
        <f t="shared" si="221"/>
        <v>16</v>
      </c>
    </row>
    <row r="2323" spans="1:36" x14ac:dyDescent="0.25">
      <c r="A2323" s="14" t="s">
        <v>99</v>
      </c>
      <c r="B2323" t="s">
        <v>98</v>
      </c>
      <c r="C2323" t="s">
        <v>97</v>
      </c>
      <c r="D2323" s="13">
        <v>42073</v>
      </c>
      <c r="E2323">
        <v>2</v>
      </c>
      <c r="F2323">
        <v>500</v>
      </c>
      <c r="G2323" s="2" t="s">
        <v>89</v>
      </c>
      <c r="H2323" s="2" t="s">
        <v>12</v>
      </c>
      <c r="I2323">
        <v>7</v>
      </c>
      <c r="J2323" s="2" t="s">
        <v>77</v>
      </c>
      <c r="K2323" s="2">
        <v>450</v>
      </c>
      <c r="L2323" s="2"/>
      <c r="M2323" s="2" t="str">
        <f t="shared" si="216"/>
        <v/>
      </c>
      <c r="N2323">
        <v>1646.5280341249334</v>
      </c>
      <c r="O2323" s="2">
        <f t="shared" si="217"/>
        <v>164.65280341249334</v>
      </c>
      <c r="P2323" s="2">
        <f>IF(ISNUMBER(O2323),SUMIFS(O$1:$O2323,A$1:$A2323,A2323,C$1:$C2323,C2323,G$1:$G2323,G2323,E$1:$E2323,E2323),"")</f>
        <v>1193.9238708608784</v>
      </c>
      <c r="U2323" t="str">
        <f t="shared" si="218"/>
        <v/>
      </c>
      <c r="V2323">
        <v>27.783145904541016</v>
      </c>
      <c r="W2323">
        <v>12.796883106231689</v>
      </c>
      <c r="X2323">
        <v>72.929847717285156</v>
      </c>
      <c r="Y2323">
        <v>48.234052658081055</v>
      </c>
      <c r="Z2323">
        <v>90.815120697021484</v>
      </c>
      <c r="AA2323">
        <v>18.738337516784668</v>
      </c>
      <c r="AB2323">
        <v>2.9981340026855468E-2</v>
      </c>
      <c r="AC2323" s="2">
        <f t="shared" si="219"/>
        <v>2.9981340026855468E-2</v>
      </c>
      <c r="AD2323">
        <v>11.668775634765625</v>
      </c>
      <c r="AE2323">
        <v>10.077519379844961</v>
      </c>
      <c r="AH2323" s="2">
        <f t="shared" si="220"/>
        <v>4.9370000000000003</v>
      </c>
      <c r="AI2323" s="2">
        <f>IF(ISNUMBER(AH2323),SUMIFS($AH$1:AH2323,$A$1:A2323,A2323,C$1:$C2323,C2323,$G$1:G2323,G2323,$E$1:E2323,E2323),"")</f>
        <v>31.012999999999998</v>
      </c>
      <c r="AJ2323">
        <f t="shared" si="221"/>
        <v>16</v>
      </c>
    </row>
    <row r="2324" spans="1:36" x14ac:dyDescent="0.25">
      <c r="A2324" s="14" t="s">
        <v>104</v>
      </c>
      <c r="B2324" t="s">
        <v>98</v>
      </c>
      <c r="C2324" t="s">
        <v>97</v>
      </c>
      <c r="D2324" s="13">
        <v>42073</v>
      </c>
      <c r="E2324">
        <v>3</v>
      </c>
      <c r="F2324">
        <v>0</v>
      </c>
      <c r="G2324" s="2" t="s">
        <v>89</v>
      </c>
      <c r="H2324" s="2" t="s">
        <v>12</v>
      </c>
      <c r="I2324">
        <v>7</v>
      </c>
      <c r="J2324" s="2" t="s">
        <v>77</v>
      </c>
      <c r="K2324" s="2">
        <v>0</v>
      </c>
      <c r="L2324" s="2"/>
      <c r="M2324" s="2" t="str">
        <f t="shared" si="216"/>
        <v/>
      </c>
      <c r="N2324">
        <v>438.86982411249153</v>
      </c>
      <c r="O2324" s="2">
        <f t="shared" si="217"/>
        <v>43.88698241124915</v>
      </c>
      <c r="P2324" s="2">
        <f>IF(ISNUMBER(O2324),SUMIFS(O$1:$O2324,A$1:$A2324,A2324,C$1:$C2324,C2324,G$1:$G2324,G2324,E$1:$E2324,E2324),"")</f>
        <v>358.28188192491956</v>
      </c>
      <c r="U2324" t="str">
        <f t="shared" si="218"/>
        <v/>
      </c>
      <c r="V2324">
        <v>25.710840225219727</v>
      </c>
      <c r="W2324">
        <v>15.345504760742188</v>
      </c>
      <c r="X2324">
        <v>72.397373199462891</v>
      </c>
      <c r="Y2324">
        <v>45.121698379516602</v>
      </c>
      <c r="Z2324">
        <v>90.237041473388672</v>
      </c>
      <c r="AA2324">
        <v>16.365494728088379</v>
      </c>
      <c r="AB2324">
        <v>2.6184791564941405E-2</v>
      </c>
      <c r="AC2324" s="2">
        <f t="shared" si="219"/>
        <v>2.6184791564941405E-2</v>
      </c>
      <c r="AD2324">
        <v>11.583579711914062</v>
      </c>
      <c r="AE2324">
        <v>15.086150203866897</v>
      </c>
      <c r="AH2324" s="2">
        <f t="shared" si="220"/>
        <v>1.149</v>
      </c>
      <c r="AI2324" s="2">
        <f>IF(ISNUMBER(AH2324),SUMIFS($AH$1:AH2324,$A$1:A2324,A2324,C$1:$C2324,C2324,$G$1:G2324,G2324,$E$1:E2324,E2324),"")</f>
        <v>7.6009999999999991</v>
      </c>
      <c r="AJ2324">
        <f t="shared" si="221"/>
        <v>16</v>
      </c>
    </row>
    <row r="2325" spans="1:36" x14ac:dyDescent="0.25">
      <c r="A2325" s="14" t="s">
        <v>103</v>
      </c>
      <c r="B2325" t="s">
        <v>98</v>
      </c>
      <c r="C2325" t="s">
        <v>97</v>
      </c>
      <c r="D2325" s="13">
        <v>42073</v>
      </c>
      <c r="E2325">
        <v>3</v>
      </c>
      <c r="F2325">
        <v>50</v>
      </c>
      <c r="G2325" s="2" t="s">
        <v>89</v>
      </c>
      <c r="H2325" s="2" t="s">
        <v>12</v>
      </c>
      <c r="I2325">
        <v>7</v>
      </c>
      <c r="J2325" s="2" t="s">
        <v>77</v>
      </c>
      <c r="K2325" s="2">
        <v>45</v>
      </c>
      <c r="L2325" s="2"/>
      <c r="M2325" s="2" t="str">
        <f t="shared" si="216"/>
        <v/>
      </c>
      <c r="N2325">
        <v>542.76994143363856</v>
      </c>
      <c r="O2325" s="2">
        <f t="shared" si="217"/>
        <v>54.276994143363858</v>
      </c>
      <c r="P2325" s="2">
        <f>IF(ISNUMBER(O2325),SUMIFS(O$1:$O2325,A$1:$A2325,A2325,C$1:$C2325,C2325,G$1:$G2325,G2325,E$1:$E2325,E2325),"")</f>
        <v>399.21075323621602</v>
      </c>
      <c r="U2325" t="str">
        <f t="shared" si="218"/>
        <v/>
      </c>
      <c r="V2325">
        <v>25.252694129943848</v>
      </c>
      <c r="W2325">
        <v>17.153417587280273</v>
      </c>
      <c r="X2325">
        <v>74.677478790283203</v>
      </c>
      <c r="Y2325">
        <v>45.728939056396484</v>
      </c>
      <c r="Z2325">
        <v>90.964908599853516</v>
      </c>
      <c r="AA2325">
        <v>15.649257659912109</v>
      </c>
      <c r="AB2325">
        <v>2.5038812255859372E-2</v>
      </c>
      <c r="AC2325" s="2">
        <f t="shared" si="219"/>
        <v>2.5038812255859372E-2</v>
      </c>
      <c r="AD2325">
        <v>11.948396606445312</v>
      </c>
      <c r="AE2325">
        <v>13.64142538975501</v>
      </c>
      <c r="AH2325" s="2">
        <f t="shared" si="220"/>
        <v>1.359</v>
      </c>
      <c r="AI2325" s="2">
        <f>IF(ISNUMBER(AH2325),SUMIFS($AH$1:AH2325,$A$1:A2325,A2325,C$1:$C2325,C2325,$G$1:G2325,G2325,$E$1:E2325,E2325),"")</f>
        <v>7.9369999999999994</v>
      </c>
      <c r="AJ2325">
        <f t="shared" si="221"/>
        <v>16</v>
      </c>
    </row>
    <row r="2326" spans="1:36" x14ac:dyDescent="0.25">
      <c r="A2326" s="14" t="s">
        <v>102</v>
      </c>
      <c r="B2326" t="s">
        <v>98</v>
      </c>
      <c r="C2326" t="s">
        <v>97</v>
      </c>
      <c r="D2326" s="13">
        <v>42073</v>
      </c>
      <c r="E2326">
        <v>3</v>
      </c>
      <c r="F2326">
        <v>100</v>
      </c>
      <c r="G2326" s="2" t="s">
        <v>89</v>
      </c>
      <c r="H2326" s="2" t="s">
        <v>12</v>
      </c>
      <c r="I2326">
        <v>7</v>
      </c>
      <c r="J2326" s="2" t="s">
        <v>77</v>
      </c>
      <c r="K2326" s="2">
        <v>90</v>
      </c>
      <c r="L2326" s="2"/>
      <c r="M2326" s="2" t="str">
        <f t="shared" si="216"/>
        <v/>
      </c>
      <c r="N2326">
        <v>777.3998488284202</v>
      </c>
      <c r="O2326" s="2">
        <f t="shared" si="217"/>
        <v>77.739984882842023</v>
      </c>
      <c r="P2326" s="2">
        <f>IF(ISNUMBER(O2326),SUMIFS(O$1:$O2326,A$1:$A2326,A2326,C$1:$C2326,C2326,G$1:$G2326,G2326,E$1:$E2326,E2326),"")</f>
        <v>538.54217486897812</v>
      </c>
      <c r="U2326" t="str">
        <f t="shared" si="218"/>
        <v/>
      </c>
      <c r="V2326">
        <v>25.002825736999512</v>
      </c>
      <c r="W2326">
        <v>19.697986602783203</v>
      </c>
      <c r="X2326">
        <v>74.946704864501953</v>
      </c>
      <c r="Y2326">
        <v>44.720407485961914</v>
      </c>
      <c r="Z2326">
        <v>91.058792114257813</v>
      </c>
      <c r="AA2326">
        <v>14.600904941558838</v>
      </c>
      <c r="AB2326">
        <v>2.3361447906494141E-2</v>
      </c>
      <c r="AC2326" s="2">
        <f t="shared" si="219"/>
        <v>2.3361447906494141E-2</v>
      </c>
      <c r="AD2326">
        <v>11.991472778320313</v>
      </c>
      <c r="AE2326">
        <v>13.913690476190474</v>
      </c>
      <c r="AH2326" s="2">
        <f t="shared" si="220"/>
        <v>1.8160000000000001</v>
      </c>
      <c r="AI2326" s="2">
        <f>IF(ISNUMBER(AH2326),SUMIFS($AH$1:AH2326,$A$1:A2326,A2326,C$1:$C2326,C2326,$G$1:G2326,G2326,$E$1:E2326,E2326),"")</f>
        <v>10.387</v>
      </c>
      <c r="AJ2326">
        <f t="shared" si="221"/>
        <v>16</v>
      </c>
    </row>
    <row r="2327" spans="1:36" x14ac:dyDescent="0.25">
      <c r="A2327" s="14" t="s">
        <v>101</v>
      </c>
      <c r="B2327" t="s">
        <v>98</v>
      </c>
      <c r="C2327" t="s">
        <v>97</v>
      </c>
      <c r="D2327" s="13">
        <v>42073</v>
      </c>
      <c r="E2327">
        <v>3</v>
      </c>
      <c r="F2327">
        <v>200</v>
      </c>
      <c r="G2327" s="2" t="s">
        <v>89</v>
      </c>
      <c r="H2327" s="2" t="s">
        <v>12</v>
      </c>
      <c r="I2327">
        <v>7</v>
      </c>
      <c r="J2327" s="2" t="s">
        <v>77</v>
      </c>
      <c r="K2327" s="2">
        <v>180</v>
      </c>
      <c r="L2327" s="2"/>
      <c r="M2327" s="2" t="str">
        <f t="shared" si="216"/>
        <v/>
      </c>
      <c r="N2327">
        <v>1313.2275132275131</v>
      </c>
      <c r="O2327" s="2">
        <f t="shared" si="217"/>
        <v>131.32275132275132</v>
      </c>
      <c r="P2327" s="2">
        <f>IF(ISNUMBER(O2327),SUMIFS(O$1:$O2327,A$1:$A2327,A2327,C$1:$C2327,C2327,G$1:$G2327,G2327,E$1:$E2327,E2327),"")</f>
        <v>844.2807457243033</v>
      </c>
      <c r="U2327" t="str">
        <f t="shared" si="218"/>
        <v/>
      </c>
      <c r="V2327">
        <v>26.538345336914063</v>
      </c>
      <c r="W2327">
        <v>19.968892097473145</v>
      </c>
      <c r="X2327">
        <v>75.126289367675781</v>
      </c>
      <c r="Y2327">
        <v>46.576459884643555</v>
      </c>
      <c r="Z2327">
        <v>91.500926971435547</v>
      </c>
      <c r="AA2327">
        <v>13.488170146942139</v>
      </c>
      <c r="AB2327">
        <v>2.1581072235107423E-2</v>
      </c>
      <c r="AC2327" s="2">
        <f t="shared" si="219"/>
        <v>2.1581072235107423E-2</v>
      </c>
      <c r="AD2327">
        <v>12.020206298828125</v>
      </c>
      <c r="AE2327">
        <v>13.035714285714285</v>
      </c>
      <c r="AH2327" s="2">
        <f t="shared" si="220"/>
        <v>2.8340000000000001</v>
      </c>
      <c r="AI2327" s="2">
        <f>IF(ISNUMBER(AH2327),SUMIFS($AH$1:AH2327,$A$1:A2327,A2327,C$1:$C2327,C2327,$G$1:G2327,G2327,$E$1:E2327,E2327),"")</f>
        <v>17.207999999999998</v>
      </c>
      <c r="AJ2327">
        <f t="shared" si="221"/>
        <v>16</v>
      </c>
    </row>
    <row r="2328" spans="1:36" x14ac:dyDescent="0.25">
      <c r="A2328" s="14" t="s">
        <v>100</v>
      </c>
      <c r="B2328" t="s">
        <v>98</v>
      </c>
      <c r="C2328" t="s">
        <v>97</v>
      </c>
      <c r="D2328" s="13">
        <v>42073</v>
      </c>
      <c r="E2328">
        <v>3</v>
      </c>
      <c r="F2328">
        <v>350</v>
      </c>
      <c r="G2328" s="2" t="s">
        <v>89</v>
      </c>
      <c r="H2328" s="2" t="s">
        <v>12</v>
      </c>
      <c r="I2328">
        <v>7</v>
      </c>
      <c r="J2328" s="2" t="s">
        <v>77</v>
      </c>
      <c r="K2328" s="2">
        <v>350</v>
      </c>
      <c r="L2328" s="2"/>
      <c r="M2328" s="2" t="str">
        <f t="shared" si="216"/>
        <v/>
      </c>
      <c r="N2328">
        <v>1600.4430375010288</v>
      </c>
      <c r="O2328" s="2">
        <f t="shared" si="217"/>
        <v>160.04430375010287</v>
      </c>
      <c r="P2328" s="2">
        <f>IF(ISNUMBER(O2328),SUMIFS(O$1:$O2328,A$1:$A2328,A2328,C$1:$C2328,C2328,G$1:$G2328,G2328,E$1:$E2328,E2328),"")</f>
        <v>1120.2415950964598</v>
      </c>
      <c r="U2328" t="str">
        <f t="shared" si="218"/>
        <v/>
      </c>
      <c r="V2328">
        <v>27.603961944580078</v>
      </c>
      <c r="W2328">
        <v>16.579647064208984</v>
      </c>
      <c r="X2328">
        <v>74.043827056884766</v>
      </c>
      <c r="Y2328">
        <v>47.906469345092773</v>
      </c>
      <c r="Z2328">
        <v>91.171649932861328</v>
      </c>
      <c r="AA2328">
        <v>14.200824737548828</v>
      </c>
      <c r="AB2328">
        <v>2.2721319580078125E-2</v>
      </c>
      <c r="AC2328" s="2">
        <f t="shared" si="219"/>
        <v>2.2721319580078125E-2</v>
      </c>
      <c r="AD2328">
        <v>11.847012329101563</v>
      </c>
      <c r="AE2328">
        <v>11.598302687411598</v>
      </c>
      <c r="AH2328" s="2">
        <f t="shared" si="220"/>
        <v>3.6360000000000001</v>
      </c>
      <c r="AI2328" s="2">
        <f>IF(ISNUMBER(AH2328),SUMIFS($AH$1:AH2328,$A$1:A2328,A2328,C$1:$C2328,C2328,$G$1:G2328,G2328,$E$1:E2328,E2328),"")</f>
        <v>25.071999999999999</v>
      </c>
      <c r="AJ2328">
        <f t="shared" si="221"/>
        <v>16</v>
      </c>
    </row>
    <row r="2329" spans="1:36" x14ac:dyDescent="0.25">
      <c r="A2329" s="14" t="s">
        <v>99</v>
      </c>
      <c r="B2329" t="s">
        <v>98</v>
      </c>
      <c r="C2329" t="s">
        <v>97</v>
      </c>
      <c r="D2329" s="13">
        <v>42073</v>
      </c>
      <c r="E2329">
        <v>3</v>
      </c>
      <c r="F2329">
        <v>500</v>
      </c>
      <c r="G2329" s="2" t="s">
        <v>89</v>
      </c>
      <c r="H2329" s="2" t="s">
        <v>12</v>
      </c>
      <c r="I2329">
        <v>7</v>
      </c>
      <c r="J2329" s="2" t="s">
        <v>77</v>
      </c>
      <c r="K2329" s="2">
        <v>450</v>
      </c>
      <c r="L2329" s="2"/>
      <c r="M2329" s="2" t="str">
        <f t="shared" si="216"/>
        <v/>
      </c>
      <c r="N2329">
        <v>2661.2350932435802</v>
      </c>
      <c r="O2329" s="2">
        <f t="shared" si="217"/>
        <v>266.123509324358</v>
      </c>
      <c r="P2329" s="2">
        <f>IF(ISNUMBER(O2329),SUMIFS(O$1:$O2329,A$1:$A2329,A2329,C$1:$C2329,C2329,G$1:$G2329,G2329,E$1:$E2329,E2329),"")</f>
        <v>1351.1819563995332</v>
      </c>
      <c r="U2329" t="str">
        <f t="shared" si="218"/>
        <v/>
      </c>
      <c r="V2329">
        <v>25.702323913574219</v>
      </c>
      <c r="W2329">
        <v>13.796723365783691</v>
      </c>
      <c r="X2329">
        <v>74.810321807861328</v>
      </c>
      <c r="Y2329">
        <v>45.918798446655273</v>
      </c>
      <c r="Z2329">
        <v>90.749786376953125</v>
      </c>
      <c r="AA2329">
        <v>21.888498306274414</v>
      </c>
      <c r="AB2329">
        <v>3.5021597290039064E-2</v>
      </c>
      <c r="AC2329" s="2">
        <f t="shared" si="219"/>
        <v>3.5021597290039064E-2</v>
      </c>
      <c r="AD2329">
        <v>11.969651489257814</v>
      </c>
      <c r="AE2329">
        <v>12.524238860135375</v>
      </c>
      <c r="AH2329" s="2">
        <f t="shared" si="220"/>
        <v>9.32</v>
      </c>
      <c r="AI2329" s="2">
        <f>IF(ISNUMBER(AH2329),SUMIFS($AH$1:AH2329,$A$1:A2329,A2329,C$1:$C2329,C2329,$G$1:G2329,G2329,$E$1:E2329,E2329),"")</f>
        <v>33.483000000000004</v>
      </c>
      <c r="AJ2329">
        <f t="shared" si="221"/>
        <v>16</v>
      </c>
    </row>
    <row r="2330" spans="1:36" x14ac:dyDescent="0.25">
      <c r="A2330" s="14" t="s">
        <v>104</v>
      </c>
      <c r="B2330" t="s">
        <v>98</v>
      </c>
      <c r="C2330" t="s">
        <v>97</v>
      </c>
      <c r="D2330" s="13">
        <v>42073</v>
      </c>
      <c r="E2330">
        <v>4</v>
      </c>
      <c r="F2330">
        <v>0</v>
      </c>
      <c r="G2330" s="2" t="s">
        <v>89</v>
      </c>
      <c r="H2330" s="2" t="s">
        <v>12</v>
      </c>
      <c r="I2330">
        <v>7</v>
      </c>
      <c r="J2330" s="2" t="s">
        <v>77</v>
      </c>
      <c r="K2330" s="2">
        <v>0</v>
      </c>
      <c r="L2330" s="2"/>
      <c r="M2330" s="2" t="str">
        <f t="shared" si="216"/>
        <v/>
      </c>
      <c r="N2330">
        <v>371.98457537440584</v>
      </c>
      <c r="O2330" s="2">
        <f t="shared" si="217"/>
        <v>37.198457537440582</v>
      </c>
      <c r="P2330" s="2">
        <f>IF(ISNUMBER(O2330),SUMIFS(O$1:$O2330,A$1:$A2330,A2330,C$1:$C2330,C2330,G$1:$G2330,G2330,E$1:$E2330,E2330),"")</f>
        <v>392.71319290431478</v>
      </c>
      <c r="U2330" t="str">
        <f t="shared" si="218"/>
        <v/>
      </c>
      <c r="V2330">
        <v>27.471712112426758</v>
      </c>
      <c r="W2330">
        <v>12.704902172088623</v>
      </c>
      <c r="X2330">
        <v>70.876560211181641</v>
      </c>
      <c r="Y2330">
        <v>49.10911750793457</v>
      </c>
      <c r="Z2330">
        <v>91.016757965087891</v>
      </c>
      <c r="AA2330">
        <v>16.156721115112305</v>
      </c>
      <c r="AB2330">
        <v>2.5850753784179687E-2</v>
      </c>
      <c r="AC2330" s="2">
        <f t="shared" si="219"/>
        <v>2.5850753784179687E-2</v>
      </c>
      <c r="AD2330">
        <v>11.340249633789062</v>
      </c>
      <c r="AE2330">
        <v>15.693099273607746</v>
      </c>
      <c r="AH2330" s="2">
        <f t="shared" si="220"/>
        <v>0.96199999999999997</v>
      </c>
      <c r="AI2330" s="2">
        <f>IF(ISNUMBER(AH2330),SUMIFS($AH$1:AH2330,$A$1:A2330,A2330,C$1:$C2330,C2330,$G$1:G2330,G2330,$E$1:E2330,E2330),"")</f>
        <v>7.7659999999999991</v>
      </c>
      <c r="AJ2330">
        <f t="shared" si="221"/>
        <v>16</v>
      </c>
    </row>
    <row r="2331" spans="1:36" x14ac:dyDescent="0.25">
      <c r="A2331" s="14" t="s">
        <v>103</v>
      </c>
      <c r="B2331" t="s">
        <v>98</v>
      </c>
      <c r="C2331" t="s">
        <v>97</v>
      </c>
      <c r="D2331" s="13">
        <v>42073</v>
      </c>
      <c r="E2331">
        <v>4</v>
      </c>
      <c r="F2331">
        <v>50</v>
      </c>
      <c r="G2331" s="2" t="s">
        <v>89</v>
      </c>
      <c r="H2331" s="2" t="s">
        <v>12</v>
      </c>
      <c r="I2331">
        <v>7</v>
      </c>
      <c r="J2331" s="2" t="s">
        <v>77</v>
      </c>
      <c r="K2331" s="2">
        <v>45</v>
      </c>
      <c r="L2331" s="2"/>
      <c r="M2331" s="2" t="str">
        <f t="shared" si="216"/>
        <v/>
      </c>
      <c r="N2331">
        <v>307.09983517414554</v>
      </c>
      <c r="O2331" s="2">
        <f t="shared" si="217"/>
        <v>30.709983517414553</v>
      </c>
      <c r="P2331" s="2">
        <f>IF(ISNUMBER(O2331),SUMIFS(O$1:$O2331,A$1:$A2331,A2331,C$1:$C2331,C2331,G$1:$G2331,G2331,E$1:$E2331,E2331),"")</f>
        <v>287.50765939931568</v>
      </c>
      <c r="U2331" t="str">
        <f t="shared" si="218"/>
        <v/>
      </c>
      <c r="V2331">
        <v>25.027875900268555</v>
      </c>
      <c r="W2331">
        <v>16.97417163848877</v>
      </c>
      <c r="X2331">
        <v>76.303188323974609</v>
      </c>
      <c r="Y2331">
        <v>44.85113525390625</v>
      </c>
      <c r="Z2331">
        <v>91.487648010253906</v>
      </c>
      <c r="AA2331">
        <v>17.343808174133301</v>
      </c>
      <c r="AB2331">
        <v>2.7750093078613283E-2</v>
      </c>
      <c r="AC2331" s="2">
        <f t="shared" si="219"/>
        <v>2.7750093078613283E-2</v>
      </c>
      <c r="AD2331">
        <v>12.208510131835938</v>
      </c>
      <c r="AE2331">
        <v>17.274365728545686</v>
      </c>
      <c r="AH2331" s="2">
        <f t="shared" si="220"/>
        <v>0.85199999999999998</v>
      </c>
      <c r="AI2331" s="2">
        <f>IF(ISNUMBER(AH2331),SUMIFS($AH$1:AH2331,$A$1:A2331,A2331,C$1:$C2331,C2331,$G$1:G2331,G2331,$E$1:E2331,E2331),"")</f>
        <v>5.3890000000000002</v>
      </c>
      <c r="AJ2331">
        <f t="shared" si="221"/>
        <v>16</v>
      </c>
    </row>
    <row r="2332" spans="1:36" x14ac:dyDescent="0.25">
      <c r="A2332" s="14" t="s">
        <v>102</v>
      </c>
      <c r="B2332" t="s">
        <v>98</v>
      </c>
      <c r="C2332" t="s">
        <v>97</v>
      </c>
      <c r="D2332" s="13">
        <v>42073</v>
      </c>
      <c r="E2332">
        <v>4</v>
      </c>
      <c r="F2332">
        <v>100</v>
      </c>
      <c r="G2332" s="2" t="s">
        <v>89</v>
      </c>
      <c r="H2332" s="2" t="s">
        <v>12</v>
      </c>
      <c r="I2332">
        <v>7</v>
      </c>
      <c r="J2332" s="2" t="s">
        <v>77</v>
      </c>
      <c r="K2332" s="2">
        <v>90</v>
      </c>
      <c r="L2332" s="2"/>
      <c r="M2332" s="2" t="str">
        <f t="shared" si="216"/>
        <v/>
      </c>
      <c r="N2332">
        <v>463.42827266138977</v>
      </c>
      <c r="O2332" s="2">
        <f t="shared" si="217"/>
        <v>46.342827266138976</v>
      </c>
      <c r="P2332" s="2">
        <f>IF(ISNUMBER(O2332),SUMIFS(O$1:$O2332,A$1:$A2332,A2332,C$1:$C2332,C2332,G$1:$G2332,G2332,E$1:$E2332,E2332),"")</f>
        <v>431.70188528603904</v>
      </c>
      <c r="U2332" t="str">
        <f t="shared" si="218"/>
        <v/>
      </c>
      <c r="V2332">
        <v>24.397706031799316</v>
      </c>
      <c r="W2332">
        <v>20.179594039916992</v>
      </c>
      <c r="X2332">
        <v>75.823509216308594</v>
      </c>
      <c r="Y2332">
        <v>43.562877655029297</v>
      </c>
      <c r="Z2332">
        <v>91.865966796875</v>
      </c>
      <c r="AA2332">
        <v>14.385092735290527</v>
      </c>
      <c r="AB2332">
        <v>2.3016148376464846E-2</v>
      </c>
      <c r="AC2332" s="2">
        <f t="shared" si="219"/>
        <v>2.3016148376464846E-2</v>
      </c>
      <c r="AD2332">
        <v>12.131761474609375</v>
      </c>
      <c r="AE2332">
        <v>16.100724914154902</v>
      </c>
      <c r="AH2332" s="2">
        <f t="shared" si="220"/>
        <v>1.0669999999999999</v>
      </c>
      <c r="AI2332" s="2">
        <f>IF(ISNUMBER(AH2332),SUMIFS($AH$1:AH2332,$A$1:A2332,A2332,C$1:$C2332,C2332,$G$1:G2332,G2332,$E$1:E2332,E2332),"")</f>
        <v>8.5489999999999995</v>
      </c>
      <c r="AJ2332">
        <f t="shared" si="221"/>
        <v>16</v>
      </c>
    </row>
    <row r="2333" spans="1:36" x14ac:dyDescent="0.25">
      <c r="A2333" s="14" t="s">
        <v>101</v>
      </c>
      <c r="B2333" t="s">
        <v>98</v>
      </c>
      <c r="C2333" t="s">
        <v>97</v>
      </c>
      <c r="D2333" s="13">
        <v>42073</v>
      </c>
      <c r="E2333">
        <v>4</v>
      </c>
      <c r="F2333">
        <v>200</v>
      </c>
      <c r="G2333" s="2" t="s">
        <v>89</v>
      </c>
      <c r="H2333" s="2" t="s">
        <v>12</v>
      </c>
      <c r="I2333">
        <v>7</v>
      </c>
      <c r="J2333" s="2" t="s">
        <v>77</v>
      </c>
      <c r="K2333" s="2">
        <v>180</v>
      </c>
      <c r="L2333" s="2"/>
      <c r="M2333" s="2" t="str">
        <f t="shared" si="216"/>
        <v/>
      </c>
      <c r="N2333">
        <v>670.54760974823466</v>
      </c>
      <c r="O2333" s="2">
        <f t="shared" si="217"/>
        <v>67.054760974823466</v>
      </c>
      <c r="P2333" s="2">
        <f>IF(ISNUMBER(O2333),SUMIFS(O$1:$O2333,A$1:$A2333,A2333,C$1:$C2333,C2333,G$1:$G2333,G2333,E$1:$E2333,E2333),"")</f>
        <v>576.88104025635187</v>
      </c>
      <c r="U2333" t="str">
        <f t="shared" si="218"/>
        <v/>
      </c>
      <c r="V2333">
        <v>24.827077865600586</v>
      </c>
      <c r="W2333">
        <v>20.929479598999023</v>
      </c>
      <c r="X2333">
        <v>75.976875305175781</v>
      </c>
      <c r="Y2333">
        <v>45.098260879516602</v>
      </c>
      <c r="Z2333">
        <v>91.833034515380859</v>
      </c>
      <c r="AA2333">
        <v>14.324857711791992</v>
      </c>
      <c r="AB2333">
        <v>2.2919772338867186E-2</v>
      </c>
      <c r="AC2333" s="2">
        <f t="shared" si="219"/>
        <v>2.2919772338867186E-2</v>
      </c>
      <c r="AD2333">
        <v>12.156300048828125</v>
      </c>
      <c r="AE2333">
        <v>15.232391615675041</v>
      </c>
      <c r="AH2333" s="2">
        <f t="shared" si="220"/>
        <v>1.5369999999999999</v>
      </c>
      <c r="AI2333" s="2">
        <f>IF(ISNUMBER(AH2333),SUMIFS($AH$1:AH2333,$A$1:A2333,A2333,C$1:$C2333,C2333,$G$1:G2333,G2333,$E$1:E2333,E2333),"")</f>
        <v>10.574000000000002</v>
      </c>
      <c r="AJ2333">
        <f t="shared" si="221"/>
        <v>16</v>
      </c>
    </row>
    <row r="2334" spans="1:36" x14ac:dyDescent="0.25">
      <c r="A2334" s="14" t="s">
        <v>100</v>
      </c>
      <c r="B2334" t="s">
        <v>98</v>
      </c>
      <c r="C2334" t="s">
        <v>97</v>
      </c>
      <c r="D2334" s="13">
        <v>42073</v>
      </c>
      <c r="E2334">
        <v>4</v>
      </c>
      <c r="F2334">
        <v>350</v>
      </c>
      <c r="G2334" s="2" t="s">
        <v>89</v>
      </c>
      <c r="H2334" s="2" t="s">
        <v>12</v>
      </c>
      <c r="I2334">
        <v>7</v>
      </c>
      <c r="J2334" s="2" t="s">
        <v>77</v>
      </c>
      <c r="K2334" s="2">
        <v>350</v>
      </c>
      <c r="L2334" s="2"/>
      <c r="M2334" s="2" t="str">
        <f t="shared" si="216"/>
        <v/>
      </c>
      <c r="N2334">
        <v>1132.3955682533735</v>
      </c>
      <c r="O2334" s="2">
        <f t="shared" si="217"/>
        <v>113.23955682533736</v>
      </c>
      <c r="P2334" s="2">
        <f>IF(ISNUMBER(O2334),SUMIFS(O$1:$O2334,A$1:$A2334,A2334,C$1:$C2334,C2334,G$1:$G2334,G2334,E$1:$E2334,E2334),"")</f>
        <v>785.12626876546722</v>
      </c>
      <c r="U2334" t="str">
        <f t="shared" si="218"/>
        <v/>
      </c>
      <c r="V2334">
        <v>25.025238037109375</v>
      </c>
      <c r="W2334">
        <v>15.424886226654053</v>
      </c>
      <c r="X2334">
        <v>75.277374267578125</v>
      </c>
      <c r="Y2334">
        <v>44.550735473632813</v>
      </c>
      <c r="Z2334">
        <v>91.429775238037109</v>
      </c>
      <c r="AA2334">
        <v>17.210700988769531</v>
      </c>
      <c r="AB2334">
        <v>2.7537121582031251E-2</v>
      </c>
      <c r="AC2334" s="2">
        <f t="shared" si="219"/>
        <v>2.7537121582031251E-2</v>
      </c>
      <c r="AD2334">
        <v>12.0443798828125</v>
      </c>
      <c r="AE2334">
        <v>16.486347243688819</v>
      </c>
      <c r="AH2334" s="2">
        <f t="shared" si="220"/>
        <v>3.1179999999999999</v>
      </c>
      <c r="AI2334" s="2">
        <f>IF(ISNUMBER(AH2334),SUMIFS($AH$1:AH2334,$A$1:A2334,A2334,C$1:$C2334,C2334,$G$1:G2334,G2334,$E$1:E2334,E2334),"")</f>
        <v>16.382999999999999</v>
      </c>
      <c r="AJ2334">
        <f t="shared" si="221"/>
        <v>16</v>
      </c>
    </row>
    <row r="2335" spans="1:36" x14ac:dyDescent="0.25">
      <c r="A2335" s="14" t="s">
        <v>99</v>
      </c>
      <c r="B2335" t="s">
        <v>98</v>
      </c>
      <c r="C2335" t="s">
        <v>97</v>
      </c>
      <c r="D2335" s="13">
        <v>42073</v>
      </c>
      <c r="E2335">
        <v>4</v>
      </c>
      <c r="F2335">
        <v>500</v>
      </c>
      <c r="G2335" s="2" t="s">
        <v>89</v>
      </c>
      <c r="H2335" s="2" t="s">
        <v>12</v>
      </c>
      <c r="I2335">
        <v>7</v>
      </c>
      <c r="J2335" s="2" t="s">
        <v>77</v>
      </c>
      <c r="K2335" s="2">
        <v>450</v>
      </c>
      <c r="L2335" s="2"/>
      <c r="M2335" s="2" t="str">
        <f t="shared" si="216"/>
        <v/>
      </c>
      <c r="N2335">
        <v>1480.8794707656905</v>
      </c>
      <c r="O2335" s="2">
        <f t="shared" si="217"/>
        <v>148.08794707656904</v>
      </c>
      <c r="P2335" s="2">
        <f>IF(ISNUMBER(O2335),SUMIFS(O$1:$O2335,A$1:$A2335,A2335,C$1:$C2335,C2335,G$1:$G2335,G2335,E$1:$E2335,E2335),"")</f>
        <v>975.20695614190572</v>
      </c>
      <c r="U2335" t="str">
        <f t="shared" si="218"/>
        <v/>
      </c>
      <c r="V2335">
        <v>26.699409484863281</v>
      </c>
      <c r="W2335">
        <v>15.900091648101807</v>
      </c>
      <c r="X2335">
        <v>74.680870056152344</v>
      </c>
      <c r="Y2335">
        <v>47.689018249511719</v>
      </c>
      <c r="Z2335">
        <v>91.695674896240234</v>
      </c>
      <c r="AA2335">
        <v>18.302433967590332</v>
      </c>
      <c r="AB2335">
        <v>2.9283894348144532E-2</v>
      </c>
      <c r="AC2335" s="2">
        <f t="shared" si="219"/>
        <v>2.9283894348144532E-2</v>
      </c>
      <c r="AD2335">
        <v>11.948939208984376</v>
      </c>
      <c r="AE2335">
        <v>13.353350189633373</v>
      </c>
      <c r="AH2335" s="2">
        <f t="shared" si="220"/>
        <v>4.3369999999999997</v>
      </c>
      <c r="AI2335" s="2">
        <f>IF(ISNUMBER(AH2335),SUMIFS($AH$1:AH2335,$A$1:A2335,A2335,C$1:$C2335,C2335,$G$1:G2335,G2335,$E$1:E2335,E2335),"")</f>
        <v>26.058</v>
      </c>
      <c r="AJ2335">
        <f t="shared" si="221"/>
        <v>16</v>
      </c>
    </row>
    <row r="2336" spans="1:36" x14ac:dyDescent="0.25">
      <c r="A2336" s="14" t="s">
        <v>104</v>
      </c>
      <c r="B2336" t="s">
        <v>98</v>
      </c>
      <c r="C2336" t="s">
        <v>97</v>
      </c>
      <c r="D2336" s="13">
        <v>42080</v>
      </c>
      <c r="E2336">
        <v>1</v>
      </c>
      <c r="F2336">
        <v>0</v>
      </c>
      <c r="G2336" s="2" t="s">
        <v>89</v>
      </c>
      <c r="H2336" s="2" t="s">
        <v>12</v>
      </c>
      <c r="I2336">
        <v>8</v>
      </c>
      <c r="J2336" s="2" t="s">
        <v>88</v>
      </c>
      <c r="K2336" s="2">
        <v>0</v>
      </c>
      <c r="L2336" s="2">
        <v>1143.5</v>
      </c>
      <c r="M2336" s="2">
        <f t="shared" si="216"/>
        <v>114.35</v>
      </c>
      <c r="O2336" s="2" t="str">
        <f t="shared" si="217"/>
        <v/>
      </c>
      <c r="P2336" s="2" t="str">
        <f>IF(ISNUMBER(O2336),SUMIFS(O$1:$O2336,A$1:$A2336,A2336,C$1:$C2336,C2336,G$1:$G2336,G2336,E$1:$E2336,E2336),"")</f>
        <v/>
      </c>
      <c r="U2336" t="str">
        <f t="shared" si="218"/>
        <v/>
      </c>
      <c r="V2336">
        <v>26.961507797241211</v>
      </c>
      <c r="W2336">
        <v>9.0884056091308594</v>
      </c>
      <c r="X2336">
        <v>71.383960723876953</v>
      </c>
      <c r="Y2336">
        <v>47.407554626464844</v>
      </c>
      <c r="Z2336">
        <v>89.568874359130859</v>
      </c>
      <c r="AA2336">
        <v>22.098639488220215</v>
      </c>
      <c r="AB2336">
        <v>3.5357823181152347E-2</v>
      </c>
      <c r="AC2336" s="2">
        <f t="shared" si="219"/>
        <v>3.5357823181152347E-2</v>
      </c>
      <c r="AD2336">
        <v>11.421433715820312</v>
      </c>
      <c r="AE2336">
        <v>18.213612477636225</v>
      </c>
      <c r="AH2336" s="2" t="str">
        <f t="shared" si="220"/>
        <v/>
      </c>
      <c r="AI2336" s="2" t="str">
        <f>IF(ISNUMBER(AH2336),SUMIFS($AH$1:AH2336,$A$1:A2336,A2336,C$1:$C2336,C2336,$G$1:G2336,G2336,$E$1:E2336,E2336),"")</f>
        <v/>
      </c>
      <c r="AJ2336">
        <f t="shared" si="221"/>
        <v>13</v>
      </c>
    </row>
    <row r="2337" spans="1:36" x14ac:dyDescent="0.25">
      <c r="A2337" s="14" t="s">
        <v>103</v>
      </c>
      <c r="B2337" t="s">
        <v>98</v>
      </c>
      <c r="C2337" t="s">
        <v>97</v>
      </c>
      <c r="D2337" s="13">
        <v>42080</v>
      </c>
      <c r="E2337">
        <v>1</v>
      </c>
      <c r="F2337">
        <v>50</v>
      </c>
      <c r="G2337" s="2" t="s">
        <v>89</v>
      </c>
      <c r="H2337" s="2" t="s">
        <v>12</v>
      </c>
      <c r="I2337">
        <v>8</v>
      </c>
      <c r="J2337" s="2" t="s">
        <v>88</v>
      </c>
      <c r="K2337" s="2">
        <v>45</v>
      </c>
      <c r="L2337" s="2">
        <v>1161</v>
      </c>
      <c r="M2337" s="2">
        <f t="shared" si="216"/>
        <v>116.1</v>
      </c>
      <c r="O2337" s="2" t="str">
        <f t="shared" si="217"/>
        <v/>
      </c>
      <c r="P2337" s="2" t="str">
        <f>IF(ISNUMBER(O2337),SUMIFS(O$1:$O2337,A$1:$A2337,A2337,C$1:$C2337,C2337,G$1:$G2337,G2337,E$1:$E2337,E2337),"")</f>
        <v/>
      </c>
      <c r="U2337" t="str">
        <f t="shared" si="218"/>
        <v/>
      </c>
      <c r="V2337">
        <v>27.219113349914551</v>
      </c>
      <c r="W2337">
        <v>8.2490415573120117</v>
      </c>
      <c r="X2337">
        <v>70.9718017578125</v>
      </c>
      <c r="Y2337">
        <v>48.571718215942383</v>
      </c>
      <c r="Z2337">
        <v>89.502750396728516</v>
      </c>
      <c r="AA2337">
        <v>20.785974502563477</v>
      </c>
      <c r="AB2337">
        <v>3.3257559204101561E-2</v>
      </c>
      <c r="AC2337" s="2">
        <f t="shared" si="219"/>
        <v>3.3257559204101561E-2</v>
      </c>
      <c r="AD2337">
        <v>11.35548828125</v>
      </c>
      <c r="AE2337">
        <v>28.165498095662066</v>
      </c>
      <c r="AH2337" s="2" t="str">
        <f t="shared" si="220"/>
        <v/>
      </c>
      <c r="AI2337" s="2" t="str">
        <f>IF(ISNUMBER(AH2337),SUMIFS($AH$1:AH2337,$A$1:A2337,A2337,C$1:$C2337,C2337,$G$1:G2337,G2337,$E$1:E2337,E2337),"")</f>
        <v/>
      </c>
      <c r="AJ2337">
        <f t="shared" si="221"/>
        <v>13</v>
      </c>
    </row>
    <row r="2338" spans="1:36" x14ac:dyDescent="0.25">
      <c r="A2338" s="14" t="s">
        <v>102</v>
      </c>
      <c r="B2338" t="s">
        <v>98</v>
      </c>
      <c r="C2338" t="s">
        <v>97</v>
      </c>
      <c r="D2338" s="13">
        <v>42080</v>
      </c>
      <c r="E2338">
        <v>1</v>
      </c>
      <c r="F2338">
        <v>100</v>
      </c>
      <c r="G2338" s="2" t="s">
        <v>89</v>
      </c>
      <c r="H2338" s="2" t="s">
        <v>12</v>
      </c>
      <c r="I2338">
        <v>8</v>
      </c>
      <c r="J2338" s="2" t="s">
        <v>88</v>
      </c>
      <c r="K2338" s="2">
        <v>78</v>
      </c>
      <c r="L2338" s="2">
        <v>1098</v>
      </c>
      <c r="M2338" s="2">
        <f t="shared" si="216"/>
        <v>109.8</v>
      </c>
      <c r="O2338" s="2" t="str">
        <f t="shared" si="217"/>
        <v/>
      </c>
      <c r="P2338" s="2" t="str">
        <f>IF(ISNUMBER(O2338),SUMIFS(O$1:$O2338,A$1:$A2338,A2338,C$1:$C2338,C2338,G$1:$G2338,G2338,E$1:$E2338,E2338),"")</f>
        <v/>
      </c>
      <c r="U2338" t="str">
        <f t="shared" si="218"/>
        <v/>
      </c>
      <c r="V2338">
        <v>26.552465438842773</v>
      </c>
      <c r="W2338">
        <v>6.9126193523406982</v>
      </c>
      <c r="X2338">
        <v>71.520843505859375</v>
      </c>
      <c r="Y2338">
        <v>47.811256408691406</v>
      </c>
      <c r="Z2338">
        <v>89.905544281005859</v>
      </c>
      <c r="AA2338">
        <v>22.962611198425293</v>
      </c>
      <c r="AB2338">
        <v>3.6740177917480465E-2</v>
      </c>
      <c r="AC2338" s="2">
        <f t="shared" si="219"/>
        <v>3.6740177917480465E-2</v>
      </c>
      <c r="AD2338">
        <v>11.4433349609375</v>
      </c>
      <c r="AE2338">
        <v>22.925904974342753</v>
      </c>
      <c r="AH2338" s="2" t="str">
        <f t="shared" si="220"/>
        <v/>
      </c>
      <c r="AI2338" s="2" t="str">
        <f>IF(ISNUMBER(AH2338),SUMIFS($AH$1:AH2338,$A$1:A2338,A2338,C$1:$C2338,C2338,$G$1:G2338,G2338,$E$1:E2338,E2338),"")</f>
        <v/>
      </c>
      <c r="AJ2338">
        <f t="shared" si="221"/>
        <v>13</v>
      </c>
    </row>
    <row r="2339" spans="1:36" x14ac:dyDescent="0.25">
      <c r="A2339" s="14" t="s">
        <v>101</v>
      </c>
      <c r="B2339" t="s">
        <v>98</v>
      </c>
      <c r="C2339" t="s">
        <v>97</v>
      </c>
      <c r="D2339" s="13">
        <v>42080</v>
      </c>
      <c r="E2339">
        <v>1</v>
      </c>
      <c r="F2339">
        <v>200</v>
      </c>
      <c r="G2339" s="2" t="s">
        <v>89</v>
      </c>
      <c r="H2339" s="2" t="s">
        <v>12</v>
      </c>
      <c r="I2339">
        <v>8</v>
      </c>
      <c r="J2339" s="2" t="s">
        <v>88</v>
      </c>
      <c r="K2339" s="2">
        <v>156</v>
      </c>
      <c r="L2339" s="2">
        <v>1238</v>
      </c>
      <c r="M2339" s="2">
        <f t="shared" si="216"/>
        <v>123.8</v>
      </c>
      <c r="O2339" s="2" t="str">
        <f t="shared" si="217"/>
        <v/>
      </c>
      <c r="P2339" s="2" t="str">
        <f>IF(ISNUMBER(O2339),SUMIFS(O$1:$O2339,A$1:$A2339,A2339,C$1:$C2339,C2339,G$1:$G2339,G2339,E$1:$E2339,E2339),"")</f>
        <v/>
      </c>
      <c r="U2339" t="str">
        <f t="shared" si="218"/>
        <v/>
      </c>
      <c r="V2339">
        <v>25.66002368927002</v>
      </c>
      <c r="W2339">
        <v>8.0580811500549316</v>
      </c>
      <c r="X2339">
        <v>73.431808471679688</v>
      </c>
      <c r="Y2339">
        <v>46.050596237182617</v>
      </c>
      <c r="Z2339">
        <v>89.809192657470703</v>
      </c>
      <c r="AA2339">
        <v>24.855900764465332</v>
      </c>
      <c r="AB2339">
        <v>3.9769441223144533E-2</v>
      </c>
      <c r="AC2339" s="2">
        <f t="shared" si="219"/>
        <v>3.9769441223144533E-2</v>
      </c>
      <c r="AD2339">
        <v>11.749089355468751</v>
      </c>
      <c r="AE2339">
        <v>16.132993738811379</v>
      </c>
      <c r="AH2339" s="2" t="str">
        <f t="shared" si="220"/>
        <v/>
      </c>
      <c r="AI2339" s="2" t="str">
        <f>IF(ISNUMBER(AH2339),SUMIFS($AH$1:AH2339,$A$1:A2339,A2339,C$1:$C2339,C2339,$G$1:G2339,G2339,$E$1:E2339,E2339),"")</f>
        <v/>
      </c>
      <c r="AJ2339">
        <f t="shared" si="221"/>
        <v>13</v>
      </c>
    </row>
    <row r="2340" spans="1:36" x14ac:dyDescent="0.25">
      <c r="A2340" s="14" t="s">
        <v>100</v>
      </c>
      <c r="B2340" t="s">
        <v>98</v>
      </c>
      <c r="C2340" t="s">
        <v>97</v>
      </c>
      <c r="D2340" s="13">
        <v>42080</v>
      </c>
      <c r="E2340">
        <v>1</v>
      </c>
      <c r="F2340">
        <v>350</v>
      </c>
      <c r="G2340" s="2" t="s">
        <v>89</v>
      </c>
      <c r="H2340" s="2" t="s">
        <v>12</v>
      </c>
      <c r="I2340">
        <v>8</v>
      </c>
      <c r="J2340" s="2" t="s">
        <v>88</v>
      </c>
      <c r="K2340" s="2">
        <v>272</v>
      </c>
      <c r="L2340" s="2">
        <v>1218.5</v>
      </c>
      <c r="M2340" s="2">
        <f t="shared" si="216"/>
        <v>121.85</v>
      </c>
      <c r="O2340" s="2" t="str">
        <f t="shared" si="217"/>
        <v/>
      </c>
      <c r="P2340" s="2" t="str">
        <f>IF(ISNUMBER(O2340),SUMIFS(O$1:$O2340,A$1:$A2340,A2340,C$1:$C2340,C2340,G$1:$G2340,G2340,E$1:$E2340,E2340),"")</f>
        <v/>
      </c>
      <c r="U2340" t="str">
        <f t="shared" si="218"/>
        <v/>
      </c>
      <c r="V2340">
        <v>24.763487815856934</v>
      </c>
      <c r="W2340">
        <v>7.968501091003418</v>
      </c>
      <c r="X2340">
        <v>72.745830535888672</v>
      </c>
      <c r="Y2340">
        <v>44.604526519775391</v>
      </c>
      <c r="Z2340">
        <v>89.187038421630859</v>
      </c>
      <c r="AA2340">
        <v>26.81889533996582</v>
      </c>
      <c r="AB2340">
        <v>4.2910232543945312E-2</v>
      </c>
      <c r="AC2340" s="2">
        <f t="shared" si="219"/>
        <v>4.2910232543945312E-2</v>
      </c>
      <c r="AD2340">
        <v>11.639332885742188</v>
      </c>
      <c r="AE2340">
        <v>14.618353155626817</v>
      </c>
      <c r="AH2340" s="2" t="str">
        <f t="shared" si="220"/>
        <v/>
      </c>
      <c r="AI2340" s="2" t="str">
        <f>IF(ISNUMBER(AH2340),SUMIFS($AH$1:AH2340,$A$1:A2340,A2340,C$1:$C2340,C2340,$G$1:G2340,G2340,$E$1:E2340,E2340),"")</f>
        <v/>
      </c>
      <c r="AJ2340">
        <f t="shared" si="221"/>
        <v>13</v>
      </c>
    </row>
    <row r="2341" spans="1:36" x14ac:dyDescent="0.25">
      <c r="A2341" s="14" t="s">
        <v>99</v>
      </c>
      <c r="B2341" t="s">
        <v>98</v>
      </c>
      <c r="C2341" t="s">
        <v>97</v>
      </c>
      <c r="D2341" s="13">
        <v>42080</v>
      </c>
      <c r="E2341">
        <v>1</v>
      </c>
      <c r="F2341">
        <v>500</v>
      </c>
      <c r="G2341" s="2" t="s">
        <v>89</v>
      </c>
      <c r="H2341" s="2" t="s">
        <v>12</v>
      </c>
      <c r="I2341">
        <v>8</v>
      </c>
      <c r="J2341" s="2" t="s">
        <v>88</v>
      </c>
      <c r="K2341" s="2">
        <v>389</v>
      </c>
      <c r="L2341" s="2">
        <v>1204.75</v>
      </c>
      <c r="M2341" s="2">
        <f t="shared" si="216"/>
        <v>120.47499999999999</v>
      </c>
      <c r="O2341" s="2" t="str">
        <f t="shared" si="217"/>
        <v/>
      </c>
      <c r="P2341" s="2" t="str">
        <f>IF(ISNUMBER(O2341),SUMIFS(O$1:$O2341,A$1:$A2341,A2341,C$1:$C2341,C2341,G$1:$G2341,G2341,E$1:$E2341,E2341),"")</f>
        <v/>
      </c>
      <c r="U2341" t="str">
        <f t="shared" si="218"/>
        <v/>
      </c>
      <c r="V2341">
        <v>27.659381866455078</v>
      </c>
      <c r="W2341">
        <v>8.5787277221679688</v>
      </c>
      <c r="X2341">
        <v>71.358631134033203</v>
      </c>
      <c r="Y2341">
        <v>49.689365386962891</v>
      </c>
      <c r="Z2341">
        <v>90.410980224609375</v>
      </c>
      <c r="AA2341">
        <v>19.409523963928223</v>
      </c>
      <c r="AB2341">
        <v>3.1055238342285154E-2</v>
      </c>
      <c r="AC2341" s="2">
        <f t="shared" si="219"/>
        <v>3.1055238342285154E-2</v>
      </c>
      <c r="AD2341">
        <v>11.417380981445312</v>
      </c>
      <c r="AE2341">
        <v>16.219036573034195</v>
      </c>
      <c r="AH2341" s="2" t="str">
        <f t="shared" si="220"/>
        <v/>
      </c>
      <c r="AI2341" s="2" t="str">
        <f>IF(ISNUMBER(AH2341),SUMIFS($AH$1:AH2341,$A$1:A2341,A2341,C$1:$C2341,C2341,$G$1:G2341,G2341,$E$1:E2341,E2341),"")</f>
        <v/>
      </c>
      <c r="AJ2341">
        <f t="shared" si="221"/>
        <v>13</v>
      </c>
    </row>
    <row r="2342" spans="1:36" x14ac:dyDescent="0.25">
      <c r="A2342" s="14" t="s">
        <v>104</v>
      </c>
      <c r="B2342" t="s">
        <v>98</v>
      </c>
      <c r="C2342" t="s">
        <v>97</v>
      </c>
      <c r="D2342" s="13">
        <v>42080</v>
      </c>
      <c r="E2342">
        <v>2</v>
      </c>
      <c r="F2342">
        <v>0</v>
      </c>
      <c r="G2342" s="2" t="s">
        <v>89</v>
      </c>
      <c r="H2342" s="2" t="s">
        <v>12</v>
      </c>
      <c r="I2342">
        <v>8</v>
      </c>
      <c r="J2342" s="2" t="s">
        <v>88</v>
      </c>
      <c r="K2342" s="2">
        <v>0</v>
      </c>
      <c r="L2342" s="2">
        <v>1245</v>
      </c>
      <c r="M2342" s="2">
        <f t="shared" si="216"/>
        <v>124.5</v>
      </c>
      <c r="O2342" s="2" t="str">
        <f t="shared" si="217"/>
        <v/>
      </c>
      <c r="P2342" s="2" t="str">
        <f>IF(ISNUMBER(O2342),SUMIFS(O$1:$O2342,A$1:$A2342,A2342,C$1:$C2342,C2342,G$1:$G2342,G2342,E$1:$E2342,E2342),"")</f>
        <v/>
      </c>
      <c r="U2342" t="str">
        <f t="shared" si="218"/>
        <v/>
      </c>
      <c r="V2342">
        <v>25.958405494689941</v>
      </c>
      <c r="W2342">
        <v>10.655451774597168</v>
      </c>
      <c r="X2342">
        <v>71.778644561767578</v>
      </c>
      <c r="Y2342">
        <v>46.190605163574219</v>
      </c>
      <c r="Z2342">
        <v>89.057167053222656</v>
      </c>
      <c r="AA2342">
        <v>18.362605094909668</v>
      </c>
      <c r="AB2342">
        <v>2.9380168151855467E-2</v>
      </c>
      <c r="AC2342" s="2">
        <f t="shared" si="219"/>
        <v>2.9380168151855467E-2</v>
      </c>
      <c r="AD2342">
        <v>11.484583129882813</v>
      </c>
      <c r="AE2342">
        <v>27.64423076923077</v>
      </c>
      <c r="AH2342" s="2" t="str">
        <f t="shared" si="220"/>
        <v/>
      </c>
      <c r="AI2342" s="2" t="str">
        <f>IF(ISNUMBER(AH2342),SUMIFS($AH$1:AH2342,$A$1:A2342,A2342,C$1:$C2342,C2342,$G$1:G2342,G2342,$E$1:E2342,E2342),"")</f>
        <v/>
      </c>
      <c r="AJ2342">
        <f t="shared" si="221"/>
        <v>13</v>
      </c>
    </row>
    <row r="2343" spans="1:36" x14ac:dyDescent="0.25">
      <c r="A2343" s="14" t="s">
        <v>103</v>
      </c>
      <c r="B2343" t="s">
        <v>98</v>
      </c>
      <c r="C2343" t="s">
        <v>97</v>
      </c>
      <c r="D2343" s="13">
        <v>42080</v>
      </c>
      <c r="E2343">
        <v>2</v>
      </c>
      <c r="F2343">
        <v>50</v>
      </c>
      <c r="G2343" s="2" t="s">
        <v>89</v>
      </c>
      <c r="H2343" s="2" t="s">
        <v>12</v>
      </c>
      <c r="I2343">
        <v>8</v>
      </c>
      <c r="J2343" s="2" t="s">
        <v>88</v>
      </c>
      <c r="K2343" s="2">
        <v>45</v>
      </c>
      <c r="L2343" s="2">
        <v>1214.5</v>
      </c>
      <c r="M2343" s="2">
        <f t="shared" si="216"/>
        <v>121.45</v>
      </c>
      <c r="O2343" s="2" t="str">
        <f t="shared" si="217"/>
        <v/>
      </c>
      <c r="P2343" s="2" t="str">
        <f>IF(ISNUMBER(O2343),SUMIFS(O$1:$O2343,A$1:$A2343,A2343,C$1:$C2343,C2343,G$1:$G2343,G2343,E$1:$E2343,E2343),"")</f>
        <v/>
      </c>
      <c r="U2343" t="str">
        <f t="shared" si="218"/>
        <v/>
      </c>
      <c r="V2343">
        <v>26.66372013092041</v>
      </c>
      <c r="W2343">
        <v>7.2579929828643799</v>
      </c>
      <c r="X2343">
        <v>70.575653076171875</v>
      </c>
      <c r="Y2343">
        <v>47.278812408447266</v>
      </c>
      <c r="Z2343">
        <v>88.590034484863281</v>
      </c>
      <c r="AA2343">
        <v>21.263538360595703</v>
      </c>
      <c r="AB2343">
        <v>3.4021661376953123E-2</v>
      </c>
      <c r="AC2343" s="2">
        <f t="shared" si="219"/>
        <v>3.4021661376953123E-2</v>
      </c>
      <c r="AD2343">
        <v>11.2921044921875</v>
      </c>
      <c r="AE2343">
        <v>17.814137039882656</v>
      </c>
      <c r="AH2343" s="2" t="str">
        <f t="shared" si="220"/>
        <v/>
      </c>
      <c r="AI2343" s="2" t="str">
        <f>IF(ISNUMBER(AH2343),SUMIFS($AH$1:AH2343,$A$1:A2343,A2343,C$1:$C2343,C2343,$G$1:G2343,G2343,$E$1:E2343,E2343),"")</f>
        <v/>
      </c>
      <c r="AJ2343">
        <f t="shared" si="221"/>
        <v>13</v>
      </c>
    </row>
    <row r="2344" spans="1:36" x14ac:dyDescent="0.25">
      <c r="A2344" s="14" t="s">
        <v>102</v>
      </c>
      <c r="B2344" t="s">
        <v>98</v>
      </c>
      <c r="C2344" t="s">
        <v>97</v>
      </c>
      <c r="D2344" s="13">
        <v>42080</v>
      </c>
      <c r="E2344">
        <v>2</v>
      </c>
      <c r="F2344">
        <v>100</v>
      </c>
      <c r="G2344" s="2" t="s">
        <v>89</v>
      </c>
      <c r="H2344" s="2" t="s">
        <v>12</v>
      </c>
      <c r="I2344">
        <v>8</v>
      </c>
      <c r="J2344" s="2" t="s">
        <v>88</v>
      </c>
      <c r="K2344" s="2">
        <v>78</v>
      </c>
      <c r="L2344" s="2">
        <v>1174.75</v>
      </c>
      <c r="M2344" s="2">
        <f t="shared" si="216"/>
        <v>117.47499999999999</v>
      </c>
      <c r="O2344" s="2" t="str">
        <f t="shared" si="217"/>
        <v/>
      </c>
      <c r="P2344" s="2" t="str">
        <f>IF(ISNUMBER(O2344),SUMIFS(O$1:$O2344,A$1:$A2344,A2344,C$1:$C2344,C2344,G$1:$G2344,G2344,E$1:$E2344,E2344),"")</f>
        <v/>
      </c>
      <c r="U2344" t="str">
        <f t="shared" si="218"/>
        <v/>
      </c>
      <c r="V2344">
        <v>26.567160606384277</v>
      </c>
      <c r="W2344">
        <v>6.7967703342437744</v>
      </c>
      <c r="X2344">
        <v>70.453994750976563</v>
      </c>
      <c r="Y2344">
        <v>46.807615280151367</v>
      </c>
      <c r="Z2344">
        <v>88.85565185546875</v>
      </c>
      <c r="AA2344">
        <v>21.850210189819336</v>
      </c>
      <c r="AB2344">
        <v>3.496033630371094E-2</v>
      </c>
      <c r="AC2344" s="2">
        <f t="shared" si="219"/>
        <v>3.496033630371094E-2</v>
      </c>
      <c r="AD2344">
        <v>11.272639160156251</v>
      </c>
      <c r="AE2344">
        <v>21.719022687609073</v>
      </c>
      <c r="AH2344" s="2" t="str">
        <f t="shared" si="220"/>
        <v/>
      </c>
      <c r="AI2344" s="2" t="str">
        <f>IF(ISNUMBER(AH2344),SUMIFS($AH$1:AH2344,$A$1:A2344,A2344,C$1:$C2344,C2344,$G$1:G2344,G2344,$E$1:E2344,E2344),"")</f>
        <v/>
      </c>
      <c r="AJ2344">
        <f t="shared" si="221"/>
        <v>13</v>
      </c>
    </row>
    <row r="2345" spans="1:36" x14ac:dyDescent="0.25">
      <c r="A2345" s="14" t="s">
        <v>101</v>
      </c>
      <c r="B2345" t="s">
        <v>98</v>
      </c>
      <c r="C2345" t="s">
        <v>97</v>
      </c>
      <c r="D2345" s="13">
        <v>42080</v>
      </c>
      <c r="E2345">
        <v>2</v>
      </c>
      <c r="F2345">
        <v>200</v>
      </c>
      <c r="G2345" s="2" t="s">
        <v>89</v>
      </c>
      <c r="H2345" s="2" t="s">
        <v>12</v>
      </c>
      <c r="I2345">
        <v>8</v>
      </c>
      <c r="J2345" s="2" t="s">
        <v>88</v>
      </c>
      <c r="K2345" s="2">
        <v>156</v>
      </c>
      <c r="L2345" s="2">
        <v>1200.75</v>
      </c>
      <c r="M2345" s="2">
        <f t="shared" si="216"/>
        <v>120.075</v>
      </c>
      <c r="O2345" s="2" t="str">
        <f t="shared" si="217"/>
        <v/>
      </c>
      <c r="P2345" s="2" t="str">
        <f>IF(ISNUMBER(O2345),SUMIFS(O$1:$O2345,A$1:$A2345,A2345,C$1:$C2345,C2345,G$1:$G2345,G2345,E$1:$E2345,E2345),"")</f>
        <v/>
      </c>
      <c r="U2345" t="str">
        <f t="shared" si="218"/>
        <v/>
      </c>
      <c r="V2345">
        <v>28.002685546875</v>
      </c>
      <c r="W2345">
        <v>10.832237720489502</v>
      </c>
      <c r="X2345">
        <v>71.375900268554688</v>
      </c>
      <c r="Y2345">
        <v>48.770736694335938</v>
      </c>
      <c r="Z2345">
        <v>89.857357025146484</v>
      </c>
      <c r="AA2345">
        <v>17.949698448181152</v>
      </c>
      <c r="AB2345">
        <v>2.8719517517089847E-2</v>
      </c>
      <c r="AC2345" s="2">
        <f t="shared" si="219"/>
        <v>2.8719517517089847E-2</v>
      </c>
      <c r="AD2345">
        <v>11.420144042968751</v>
      </c>
      <c r="AE2345">
        <v>25.378952651832019</v>
      </c>
      <c r="AH2345" s="2" t="str">
        <f t="shared" si="220"/>
        <v/>
      </c>
      <c r="AI2345" s="2" t="str">
        <f>IF(ISNUMBER(AH2345),SUMIFS($AH$1:AH2345,$A$1:A2345,A2345,C$1:$C2345,C2345,$G$1:G2345,G2345,$E$1:E2345,E2345),"")</f>
        <v/>
      </c>
      <c r="AJ2345">
        <f t="shared" si="221"/>
        <v>13</v>
      </c>
    </row>
    <row r="2346" spans="1:36" x14ac:dyDescent="0.25">
      <c r="A2346" s="14" t="s">
        <v>100</v>
      </c>
      <c r="B2346" t="s">
        <v>98</v>
      </c>
      <c r="C2346" t="s">
        <v>97</v>
      </c>
      <c r="D2346" s="13">
        <v>42080</v>
      </c>
      <c r="E2346">
        <v>2</v>
      </c>
      <c r="F2346">
        <v>350</v>
      </c>
      <c r="G2346" s="2" t="s">
        <v>89</v>
      </c>
      <c r="H2346" s="2" t="s">
        <v>12</v>
      </c>
      <c r="I2346">
        <v>8</v>
      </c>
      <c r="J2346" s="2" t="s">
        <v>88</v>
      </c>
      <c r="K2346" s="2">
        <v>272</v>
      </c>
      <c r="L2346" s="2">
        <v>1319.25</v>
      </c>
      <c r="M2346" s="2">
        <f t="shared" si="216"/>
        <v>131.92500000000001</v>
      </c>
      <c r="O2346" s="2" t="str">
        <f t="shared" si="217"/>
        <v/>
      </c>
      <c r="P2346" s="2" t="str">
        <f>IF(ISNUMBER(O2346),SUMIFS(O$1:$O2346,A$1:$A2346,A2346,C$1:$C2346,C2346,G$1:$G2346,G2346,E$1:$E2346,E2346),"")</f>
        <v/>
      </c>
      <c r="U2346" t="str">
        <f t="shared" si="218"/>
        <v/>
      </c>
      <c r="V2346">
        <v>26.090785026550293</v>
      </c>
      <c r="W2346">
        <v>7.4895296096801758</v>
      </c>
      <c r="X2346">
        <v>72.115097045898438</v>
      </c>
      <c r="Y2346">
        <v>45.895017623901367</v>
      </c>
      <c r="Z2346">
        <v>89.563919067382813</v>
      </c>
      <c r="AA2346">
        <v>24.188398361206055</v>
      </c>
      <c r="AB2346">
        <v>3.8701437377929686E-2</v>
      </c>
      <c r="AC2346" s="2">
        <f t="shared" si="219"/>
        <v>3.8701437377929686E-2</v>
      </c>
      <c r="AD2346">
        <v>11.53841552734375</v>
      </c>
      <c r="AE2346">
        <v>16.63304769553454</v>
      </c>
      <c r="AH2346" s="2" t="str">
        <f t="shared" si="220"/>
        <v/>
      </c>
      <c r="AI2346" s="2" t="str">
        <f>IF(ISNUMBER(AH2346),SUMIFS($AH$1:AH2346,$A$1:A2346,A2346,C$1:$C2346,C2346,$G$1:G2346,G2346,$E$1:E2346,E2346),"")</f>
        <v/>
      </c>
      <c r="AJ2346">
        <f t="shared" si="221"/>
        <v>13</v>
      </c>
    </row>
    <row r="2347" spans="1:36" x14ac:dyDescent="0.25">
      <c r="A2347" s="14" t="s">
        <v>99</v>
      </c>
      <c r="B2347" t="s">
        <v>98</v>
      </c>
      <c r="C2347" t="s">
        <v>97</v>
      </c>
      <c r="D2347" s="13">
        <v>42080</v>
      </c>
      <c r="E2347">
        <v>2</v>
      </c>
      <c r="F2347">
        <v>500</v>
      </c>
      <c r="G2347" s="2" t="s">
        <v>89</v>
      </c>
      <c r="H2347" s="2" t="s">
        <v>12</v>
      </c>
      <c r="I2347">
        <v>8</v>
      </c>
      <c r="J2347" s="2" t="s">
        <v>88</v>
      </c>
      <c r="K2347" s="2">
        <v>389</v>
      </c>
      <c r="L2347" s="2">
        <v>1291</v>
      </c>
      <c r="M2347" s="2">
        <f t="shared" si="216"/>
        <v>129.1</v>
      </c>
      <c r="O2347" s="2" t="str">
        <f t="shared" si="217"/>
        <v/>
      </c>
      <c r="P2347" s="2" t="str">
        <f>IF(ISNUMBER(O2347),SUMIFS(O$1:$O2347,A$1:$A2347,A2347,C$1:$C2347,C2347,G$1:$G2347,G2347,E$1:$E2347,E2347),"")</f>
        <v/>
      </c>
      <c r="U2347" t="str">
        <f t="shared" si="218"/>
        <v/>
      </c>
      <c r="V2347">
        <v>25.308425903320313</v>
      </c>
      <c r="W2347">
        <v>7.7743628025054932</v>
      </c>
      <c r="X2347">
        <v>67.129436492919922</v>
      </c>
      <c r="Y2347">
        <v>44.119173049926758</v>
      </c>
      <c r="Z2347">
        <v>87.577816009521484</v>
      </c>
      <c r="AA2347">
        <v>23.309855461120605</v>
      </c>
      <c r="AB2347">
        <v>3.7295768737792966E-2</v>
      </c>
      <c r="AC2347" s="2">
        <f t="shared" si="219"/>
        <v>3.7295768737792966E-2</v>
      </c>
      <c r="AD2347">
        <v>10.740709838867188</v>
      </c>
      <c r="AE2347">
        <v>19.502028557993995</v>
      </c>
      <c r="AH2347" s="2" t="str">
        <f t="shared" si="220"/>
        <v/>
      </c>
      <c r="AI2347" s="2" t="str">
        <f>IF(ISNUMBER(AH2347),SUMIFS($AH$1:AH2347,$A$1:A2347,A2347,C$1:$C2347,C2347,$G$1:G2347,G2347,$E$1:E2347,E2347),"")</f>
        <v/>
      </c>
      <c r="AJ2347">
        <f t="shared" si="221"/>
        <v>13</v>
      </c>
    </row>
    <row r="2348" spans="1:36" x14ac:dyDescent="0.25">
      <c r="A2348" s="14" t="s">
        <v>104</v>
      </c>
      <c r="B2348" t="s">
        <v>98</v>
      </c>
      <c r="C2348" t="s">
        <v>97</v>
      </c>
      <c r="D2348" s="13">
        <v>42080</v>
      </c>
      <c r="E2348">
        <v>3</v>
      </c>
      <c r="F2348">
        <v>0</v>
      </c>
      <c r="G2348" s="2" t="s">
        <v>89</v>
      </c>
      <c r="H2348" s="2" t="s">
        <v>12</v>
      </c>
      <c r="I2348">
        <v>8</v>
      </c>
      <c r="J2348" s="2" t="s">
        <v>88</v>
      </c>
      <c r="K2348" s="2">
        <v>0</v>
      </c>
      <c r="L2348" s="2">
        <v>1329.5</v>
      </c>
      <c r="M2348" s="2">
        <f t="shared" si="216"/>
        <v>132.94999999999999</v>
      </c>
      <c r="O2348" s="2" t="str">
        <f t="shared" si="217"/>
        <v/>
      </c>
      <c r="P2348" s="2" t="str">
        <f>IF(ISNUMBER(O2348),SUMIFS(O$1:$O2348,A$1:$A2348,A2348,C$1:$C2348,C2348,G$1:$G2348,G2348,E$1:$E2348,E2348),"")</f>
        <v/>
      </c>
      <c r="U2348" t="str">
        <f t="shared" si="218"/>
        <v/>
      </c>
      <c r="V2348">
        <v>27.924866676330566</v>
      </c>
      <c r="W2348">
        <v>10.340237617492676</v>
      </c>
      <c r="X2348">
        <v>70.214752197265625</v>
      </c>
      <c r="Y2348">
        <v>48.61370849609375</v>
      </c>
      <c r="Z2348">
        <v>89.016452789306641</v>
      </c>
      <c r="AA2348">
        <v>17.068319320678711</v>
      </c>
      <c r="AB2348">
        <v>2.7309310913085937E-2</v>
      </c>
      <c r="AC2348" s="2">
        <f t="shared" si="219"/>
        <v>2.7309310913085937E-2</v>
      </c>
      <c r="AD2348">
        <v>11.234360351562501</v>
      </c>
      <c r="AE2348">
        <v>34.908968326116934</v>
      </c>
      <c r="AH2348" s="2" t="str">
        <f t="shared" si="220"/>
        <v/>
      </c>
      <c r="AI2348" s="2" t="str">
        <f>IF(ISNUMBER(AH2348),SUMIFS($AH$1:AH2348,$A$1:A2348,A2348,C$1:$C2348,C2348,$G$1:G2348,G2348,$E$1:E2348,E2348),"")</f>
        <v/>
      </c>
      <c r="AJ2348">
        <f t="shared" si="221"/>
        <v>13</v>
      </c>
    </row>
    <row r="2349" spans="1:36" x14ac:dyDescent="0.25">
      <c r="A2349" s="14" t="s">
        <v>103</v>
      </c>
      <c r="B2349" t="s">
        <v>98</v>
      </c>
      <c r="C2349" t="s">
        <v>97</v>
      </c>
      <c r="D2349" s="13">
        <v>42080</v>
      </c>
      <c r="E2349">
        <v>3</v>
      </c>
      <c r="F2349">
        <v>50</v>
      </c>
      <c r="G2349" s="2" t="s">
        <v>89</v>
      </c>
      <c r="H2349" s="2" t="s">
        <v>12</v>
      </c>
      <c r="I2349">
        <v>8</v>
      </c>
      <c r="J2349" s="2" t="s">
        <v>88</v>
      </c>
      <c r="K2349" s="2">
        <v>45</v>
      </c>
      <c r="L2349" s="2">
        <v>1213.5</v>
      </c>
      <c r="M2349" s="2">
        <f t="shared" si="216"/>
        <v>121.35</v>
      </c>
      <c r="O2349" s="2" t="str">
        <f t="shared" si="217"/>
        <v/>
      </c>
      <c r="P2349" s="2" t="str">
        <f>IF(ISNUMBER(O2349),SUMIFS(O$1:$O2349,A$1:$A2349,A2349,C$1:$C2349,C2349,G$1:$G2349,G2349,E$1:$E2349,E2349),"")</f>
        <v/>
      </c>
      <c r="U2349" t="str">
        <f t="shared" si="218"/>
        <v/>
      </c>
      <c r="V2349">
        <v>27.7220458984375</v>
      </c>
      <c r="W2349">
        <v>8.3616464138031006</v>
      </c>
      <c r="X2349">
        <v>70.366161346435547</v>
      </c>
      <c r="Y2349">
        <v>48.195287704467773</v>
      </c>
      <c r="Z2349">
        <v>89.00262451171875</v>
      </c>
      <c r="AA2349">
        <v>20.188116073608398</v>
      </c>
      <c r="AB2349">
        <v>3.2300985717773435E-2</v>
      </c>
      <c r="AC2349" s="2">
        <f t="shared" si="219"/>
        <v>3.2300985717773435E-2</v>
      </c>
      <c r="AD2349">
        <v>11.258585815429688</v>
      </c>
      <c r="AE2349">
        <v>29.248893428668708</v>
      </c>
      <c r="AH2349" s="2" t="str">
        <f t="shared" si="220"/>
        <v/>
      </c>
      <c r="AI2349" s="2" t="str">
        <f>IF(ISNUMBER(AH2349),SUMIFS($AH$1:AH2349,$A$1:A2349,A2349,C$1:$C2349,C2349,$G$1:G2349,G2349,$E$1:E2349,E2349),"")</f>
        <v/>
      </c>
      <c r="AJ2349">
        <f t="shared" si="221"/>
        <v>13</v>
      </c>
    </row>
    <row r="2350" spans="1:36" x14ac:dyDescent="0.25">
      <c r="A2350" s="14" t="s">
        <v>102</v>
      </c>
      <c r="B2350" t="s">
        <v>98</v>
      </c>
      <c r="C2350" t="s">
        <v>97</v>
      </c>
      <c r="D2350" s="13">
        <v>42080</v>
      </c>
      <c r="E2350">
        <v>3</v>
      </c>
      <c r="F2350">
        <v>100</v>
      </c>
      <c r="G2350" s="2" t="s">
        <v>89</v>
      </c>
      <c r="H2350" s="2" t="s">
        <v>12</v>
      </c>
      <c r="I2350">
        <v>8</v>
      </c>
      <c r="J2350" s="2" t="s">
        <v>88</v>
      </c>
      <c r="K2350" s="2">
        <v>78</v>
      </c>
      <c r="L2350" s="2">
        <v>1292.25</v>
      </c>
      <c r="M2350" s="2">
        <f t="shared" si="216"/>
        <v>129.22499999999999</v>
      </c>
      <c r="O2350" s="2" t="str">
        <f t="shared" si="217"/>
        <v/>
      </c>
      <c r="P2350" s="2" t="str">
        <f>IF(ISNUMBER(O2350),SUMIFS(O$1:$O2350,A$1:$A2350,A2350,C$1:$C2350,C2350,G$1:$G2350,G2350,E$1:$E2350,E2350),"")</f>
        <v/>
      </c>
      <c r="U2350" t="str">
        <f t="shared" si="218"/>
        <v/>
      </c>
      <c r="V2350">
        <v>27.245126724243164</v>
      </c>
      <c r="W2350">
        <v>8.3838605880737305</v>
      </c>
      <c r="X2350">
        <v>69.689903259277344</v>
      </c>
      <c r="Y2350">
        <v>47.829666137695313</v>
      </c>
      <c r="Z2350">
        <v>88.045738220214844</v>
      </c>
      <c r="AA2350">
        <v>19.120920181274414</v>
      </c>
      <c r="AB2350">
        <v>3.0593472290039062E-2</v>
      </c>
      <c r="AC2350" s="2">
        <f t="shared" si="219"/>
        <v>3.0593472290039062E-2</v>
      </c>
      <c r="AD2350">
        <v>11.150384521484375</v>
      </c>
      <c r="AE2350">
        <v>26.253362791999901</v>
      </c>
      <c r="AH2350" s="2" t="str">
        <f t="shared" si="220"/>
        <v/>
      </c>
      <c r="AI2350" s="2" t="str">
        <f>IF(ISNUMBER(AH2350),SUMIFS($AH$1:AH2350,$A$1:A2350,A2350,C$1:$C2350,C2350,$G$1:G2350,G2350,$E$1:E2350,E2350),"")</f>
        <v/>
      </c>
      <c r="AJ2350">
        <f t="shared" si="221"/>
        <v>13</v>
      </c>
    </row>
    <row r="2351" spans="1:36" x14ac:dyDescent="0.25">
      <c r="A2351" s="14" t="s">
        <v>101</v>
      </c>
      <c r="B2351" t="s">
        <v>98</v>
      </c>
      <c r="C2351" t="s">
        <v>97</v>
      </c>
      <c r="D2351" s="13">
        <v>42080</v>
      </c>
      <c r="E2351">
        <v>3</v>
      </c>
      <c r="F2351">
        <v>200</v>
      </c>
      <c r="G2351" s="2" t="s">
        <v>89</v>
      </c>
      <c r="H2351" s="2" t="s">
        <v>12</v>
      </c>
      <c r="I2351">
        <v>8</v>
      </c>
      <c r="J2351" s="2" t="s">
        <v>88</v>
      </c>
      <c r="K2351" s="2">
        <v>156</v>
      </c>
      <c r="L2351" s="2">
        <v>1765.5</v>
      </c>
      <c r="M2351" s="2">
        <f t="shared" si="216"/>
        <v>176.55</v>
      </c>
      <c r="O2351" s="2" t="str">
        <f t="shared" si="217"/>
        <v/>
      </c>
      <c r="P2351" s="2" t="str">
        <f>IF(ISNUMBER(O2351),SUMIFS(O$1:$O2351,A$1:$A2351,A2351,C$1:$C2351,C2351,G$1:$G2351,G2351,E$1:$E2351,E2351),"")</f>
        <v/>
      </c>
      <c r="U2351" t="str">
        <f t="shared" si="218"/>
        <v/>
      </c>
      <c r="V2351">
        <v>26.623937606811523</v>
      </c>
      <c r="W2351">
        <v>8.4148287773132324</v>
      </c>
      <c r="X2351">
        <v>71.023204803466797</v>
      </c>
      <c r="Y2351">
        <v>47.7581787109375</v>
      </c>
      <c r="Z2351">
        <v>89.640205383300781</v>
      </c>
      <c r="AA2351">
        <v>22.517314910888672</v>
      </c>
      <c r="AB2351">
        <v>3.6027703857421878E-2</v>
      </c>
      <c r="AC2351" s="2">
        <f t="shared" si="219"/>
        <v>3.6027703857421878E-2</v>
      </c>
      <c r="AD2351">
        <v>11.363712768554688</v>
      </c>
      <c r="AE2351">
        <v>26.765734265734263</v>
      </c>
      <c r="AH2351" s="2" t="str">
        <f t="shared" si="220"/>
        <v/>
      </c>
      <c r="AI2351" s="2" t="str">
        <f>IF(ISNUMBER(AH2351),SUMIFS($AH$1:AH2351,$A$1:A2351,A2351,C$1:$C2351,C2351,$G$1:G2351,G2351,$E$1:E2351,E2351),"")</f>
        <v/>
      </c>
      <c r="AJ2351">
        <f t="shared" si="221"/>
        <v>13</v>
      </c>
    </row>
    <row r="2352" spans="1:36" x14ac:dyDescent="0.25">
      <c r="A2352" s="14" t="s">
        <v>100</v>
      </c>
      <c r="B2352" t="s">
        <v>98</v>
      </c>
      <c r="C2352" t="s">
        <v>97</v>
      </c>
      <c r="D2352" s="13">
        <v>42080</v>
      </c>
      <c r="E2352">
        <v>3</v>
      </c>
      <c r="F2352">
        <v>350</v>
      </c>
      <c r="G2352" s="2" t="s">
        <v>89</v>
      </c>
      <c r="H2352" s="2" t="s">
        <v>12</v>
      </c>
      <c r="I2352">
        <v>8</v>
      </c>
      <c r="J2352" s="2" t="s">
        <v>88</v>
      </c>
      <c r="K2352" s="2">
        <v>272</v>
      </c>
      <c r="L2352" s="2">
        <v>1504</v>
      </c>
      <c r="M2352" s="2">
        <f t="shared" si="216"/>
        <v>150.4</v>
      </c>
      <c r="O2352" s="2" t="str">
        <f t="shared" si="217"/>
        <v/>
      </c>
      <c r="P2352" s="2" t="str">
        <f>IF(ISNUMBER(O2352),SUMIFS(O$1:$O2352,A$1:$A2352,A2352,C$1:$C2352,C2352,G$1:$G2352,G2352,E$1:$E2352,E2352),"")</f>
        <v/>
      </c>
      <c r="U2352" t="str">
        <f t="shared" si="218"/>
        <v/>
      </c>
      <c r="V2352">
        <v>29.831577301025391</v>
      </c>
      <c r="W2352">
        <v>3.7628403902053833</v>
      </c>
      <c r="X2352">
        <v>69.9766845703125</v>
      </c>
      <c r="Y2352">
        <v>52.8084716796875</v>
      </c>
      <c r="Z2352">
        <v>90.1947021484375</v>
      </c>
      <c r="AA2352">
        <v>19.677059173583984</v>
      </c>
      <c r="AB2352">
        <v>3.1483294677734378E-2</v>
      </c>
      <c r="AC2352" s="2">
        <f t="shared" si="219"/>
        <v>3.1483294677734378E-2</v>
      </c>
      <c r="AD2352">
        <v>11.19626953125</v>
      </c>
      <c r="AE2352">
        <v>17.399839173793378</v>
      </c>
      <c r="AH2352" s="2" t="str">
        <f t="shared" si="220"/>
        <v/>
      </c>
      <c r="AI2352" s="2" t="str">
        <f>IF(ISNUMBER(AH2352),SUMIFS($AH$1:AH2352,$A$1:A2352,A2352,C$1:$C2352,C2352,$G$1:G2352,G2352,$E$1:E2352,E2352),"")</f>
        <v/>
      </c>
      <c r="AJ2352">
        <f t="shared" si="221"/>
        <v>13</v>
      </c>
    </row>
    <row r="2353" spans="1:36" x14ac:dyDescent="0.25">
      <c r="A2353" s="14" t="s">
        <v>99</v>
      </c>
      <c r="B2353" t="s">
        <v>98</v>
      </c>
      <c r="C2353" t="s">
        <v>97</v>
      </c>
      <c r="D2353" s="13">
        <v>42080</v>
      </c>
      <c r="E2353">
        <v>3</v>
      </c>
      <c r="F2353">
        <v>500</v>
      </c>
      <c r="G2353" s="2" t="s">
        <v>89</v>
      </c>
      <c r="H2353" s="2" t="s">
        <v>12</v>
      </c>
      <c r="I2353">
        <v>8</v>
      </c>
      <c r="J2353" s="2" t="s">
        <v>88</v>
      </c>
      <c r="K2353" s="2">
        <v>389</v>
      </c>
      <c r="L2353" s="2">
        <v>1560.25</v>
      </c>
      <c r="M2353" s="2">
        <f t="shared" si="216"/>
        <v>156.02500000000001</v>
      </c>
      <c r="O2353" s="2" t="str">
        <f t="shared" si="217"/>
        <v/>
      </c>
      <c r="P2353" s="2" t="str">
        <f>IF(ISNUMBER(O2353),SUMIFS(O$1:$O2353,A$1:$A2353,A2353,C$1:$C2353,C2353,G$1:$G2353,G2353,E$1:$E2353,E2353),"")</f>
        <v/>
      </c>
      <c r="U2353" t="str">
        <f t="shared" si="218"/>
        <v/>
      </c>
      <c r="V2353">
        <v>23.964643478393555</v>
      </c>
      <c r="W2353">
        <v>6.1702425479888916</v>
      </c>
      <c r="X2353">
        <v>71.040908813476563</v>
      </c>
      <c r="Y2353">
        <v>43.820503234863281</v>
      </c>
      <c r="Z2353">
        <v>87.133373260498047</v>
      </c>
      <c r="AA2353">
        <v>23.703227996826172</v>
      </c>
      <c r="AB2353">
        <v>3.7925164794921876E-2</v>
      </c>
      <c r="AC2353" s="2">
        <f t="shared" si="219"/>
        <v>3.7925164794921876E-2</v>
      </c>
      <c r="AD2353">
        <v>11.366545410156251</v>
      </c>
      <c r="AE2353">
        <v>23.490103965489141</v>
      </c>
      <c r="AH2353" s="2" t="str">
        <f t="shared" si="220"/>
        <v/>
      </c>
      <c r="AI2353" s="2" t="str">
        <f>IF(ISNUMBER(AH2353),SUMIFS($AH$1:AH2353,$A$1:A2353,A2353,C$1:$C2353,C2353,$G$1:G2353,G2353,$E$1:E2353,E2353),"")</f>
        <v/>
      </c>
      <c r="AJ2353">
        <f t="shared" si="221"/>
        <v>13</v>
      </c>
    </row>
    <row r="2354" spans="1:36" x14ac:dyDescent="0.25">
      <c r="A2354" s="14" t="s">
        <v>104</v>
      </c>
      <c r="B2354" t="s">
        <v>98</v>
      </c>
      <c r="C2354" t="s">
        <v>97</v>
      </c>
      <c r="D2354" s="13">
        <v>42087</v>
      </c>
      <c r="E2354">
        <v>1</v>
      </c>
      <c r="F2354">
        <v>0</v>
      </c>
      <c r="G2354" s="2" t="s">
        <v>89</v>
      </c>
      <c r="H2354" s="2" t="s">
        <v>12</v>
      </c>
      <c r="I2354">
        <v>8</v>
      </c>
      <c r="J2354" s="2" t="s">
        <v>88</v>
      </c>
      <c r="K2354" s="2">
        <v>0</v>
      </c>
      <c r="L2354" s="2">
        <v>1269.5</v>
      </c>
      <c r="M2354" s="2">
        <f t="shared" si="216"/>
        <v>126.95</v>
      </c>
      <c r="O2354" s="2" t="str">
        <f t="shared" si="217"/>
        <v/>
      </c>
      <c r="P2354" s="2" t="str">
        <f>IF(ISNUMBER(O2354),SUMIFS(O$1:$O2354,A$1:$A2354,A2354,C$1:$C2354,C2354,G$1:$G2354,G2354,E$1:$E2354,E2354),"")</f>
        <v/>
      </c>
      <c r="U2354" t="str">
        <f t="shared" si="218"/>
        <v/>
      </c>
      <c r="V2354">
        <v>27.20856761932373</v>
      </c>
      <c r="W2354">
        <v>11.913390636444092</v>
      </c>
      <c r="X2354">
        <v>65.254037857055664</v>
      </c>
      <c r="Y2354">
        <v>49.532022476196289</v>
      </c>
      <c r="Z2354">
        <v>87.680484771728516</v>
      </c>
      <c r="AA2354">
        <v>17.811923027038574</v>
      </c>
      <c r="AB2354">
        <v>2.8499076843261716E-2</v>
      </c>
      <c r="AC2354" s="2">
        <f t="shared" si="219"/>
        <v>2.8499076843261716E-2</v>
      </c>
      <c r="AD2354">
        <v>10.440646057128907</v>
      </c>
      <c r="AE2354">
        <v>20.716067141664585</v>
      </c>
      <c r="AH2354" s="2" t="str">
        <f t="shared" si="220"/>
        <v/>
      </c>
      <c r="AI2354" s="2" t="str">
        <f>IF(ISNUMBER(AH2354),SUMIFS($AH$1:AH2354,$A$1:A2354,A2354,C$1:$C2354,C2354,$G$1:G2354,G2354,$E$1:E2354,E2354),"")</f>
        <v/>
      </c>
      <c r="AJ2354">
        <f t="shared" si="221"/>
        <v>13</v>
      </c>
    </row>
    <row r="2355" spans="1:36" x14ac:dyDescent="0.25">
      <c r="A2355" s="14" t="s">
        <v>103</v>
      </c>
      <c r="B2355" t="s">
        <v>98</v>
      </c>
      <c r="C2355" t="s">
        <v>97</v>
      </c>
      <c r="D2355" s="13">
        <v>42087</v>
      </c>
      <c r="E2355">
        <v>1</v>
      </c>
      <c r="F2355">
        <v>50</v>
      </c>
      <c r="G2355" s="2" t="s">
        <v>89</v>
      </c>
      <c r="H2355" s="2" t="s">
        <v>12</v>
      </c>
      <c r="I2355">
        <v>8</v>
      </c>
      <c r="J2355" s="2" t="s">
        <v>88</v>
      </c>
      <c r="K2355" s="2">
        <v>45</v>
      </c>
      <c r="L2355" s="2">
        <v>1241</v>
      </c>
      <c r="M2355" s="2">
        <f t="shared" si="216"/>
        <v>124.1</v>
      </c>
      <c r="O2355" s="2" t="str">
        <f t="shared" si="217"/>
        <v/>
      </c>
      <c r="P2355" s="2" t="str">
        <f>IF(ISNUMBER(O2355),SUMIFS(O$1:$O2355,A$1:$A2355,A2355,C$1:$C2355,C2355,G$1:$G2355,G2355,E$1:$E2355,E2355),"")</f>
        <v/>
      </c>
      <c r="U2355" t="str">
        <f t="shared" si="218"/>
        <v/>
      </c>
      <c r="V2355">
        <v>24.696643829345703</v>
      </c>
      <c r="W2355">
        <v>11.684342384338379</v>
      </c>
      <c r="X2355">
        <v>68.964107513427734</v>
      </c>
      <c r="Y2355">
        <v>44.565647125244141</v>
      </c>
      <c r="Z2355">
        <v>86.715850830078125</v>
      </c>
      <c r="AA2355">
        <v>18.06842041015625</v>
      </c>
      <c r="AB2355">
        <v>2.8909472656250001E-2</v>
      </c>
      <c r="AC2355" s="2">
        <f t="shared" si="219"/>
        <v>2.8909472656250001E-2</v>
      </c>
      <c r="AD2355">
        <v>11.034257202148437</v>
      </c>
      <c r="AE2355">
        <v>19.406664729245374</v>
      </c>
      <c r="AH2355" s="2" t="str">
        <f t="shared" si="220"/>
        <v/>
      </c>
      <c r="AI2355" s="2" t="str">
        <f>IF(ISNUMBER(AH2355),SUMIFS($AH$1:AH2355,$A$1:A2355,A2355,C$1:$C2355,C2355,$G$1:G2355,G2355,$E$1:E2355,E2355),"")</f>
        <v/>
      </c>
      <c r="AJ2355">
        <f t="shared" si="221"/>
        <v>13</v>
      </c>
    </row>
    <row r="2356" spans="1:36" x14ac:dyDescent="0.25">
      <c r="A2356" s="14" t="s">
        <v>102</v>
      </c>
      <c r="B2356" t="s">
        <v>98</v>
      </c>
      <c r="C2356" t="s">
        <v>97</v>
      </c>
      <c r="D2356" s="13">
        <v>42087</v>
      </c>
      <c r="E2356">
        <v>1</v>
      </c>
      <c r="F2356">
        <v>100</v>
      </c>
      <c r="G2356" s="2" t="s">
        <v>89</v>
      </c>
      <c r="H2356" s="2" t="s">
        <v>12</v>
      </c>
      <c r="I2356">
        <v>8</v>
      </c>
      <c r="J2356" s="2" t="s">
        <v>88</v>
      </c>
      <c r="K2356" s="2">
        <v>78</v>
      </c>
      <c r="L2356" s="2">
        <v>1225.5</v>
      </c>
      <c r="M2356" s="2">
        <f t="shared" si="216"/>
        <v>122.55</v>
      </c>
      <c r="O2356" s="2" t="str">
        <f t="shared" si="217"/>
        <v/>
      </c>
      <c r="P2356" s="2" t="str">
        <f>IF(ISNUMBER(O2356),SUMIFS(O$1:$O2356,A$1:$A2356,A2356,C$1:$C2356,C2356,G$1:$G2356,G2356,E$1:$E2356,E2356),"")</f>
        <v/>
      </c>
      <c r="U2356" t="str">
        <f t="shared" si="218"/>
        <v/>
      </c>
      <c r="V2356">
        <v>25.299493789672852</v>
      </c>
      <c r="W2356">
        <v>11.157898902893066</v>
      </c>
      <c r="X2356">
        <v>70.624248504638672</v>
      </c>
      <c r="Y2356">
        <v>44.863306045532227</v>
      </c>
      <c r="Z2356">
        <v>88.466350555419922</v>
      </c>
      <c r="AA2356">
        <v>21.709874153137207</v>
      </c>
      <c r="AB2356">
        <v>3.4735798645019529E-2</v>
      </c>
      <c r="AC2356" s="2">
        <f t="shared" si="219"/>
        <v>3.4735798645019529E-2</v>
      </c>
      <c r="AD2356">
        <v>11.299879760742188</v>
      </c>
      <c r="AE2356">
        <v>17.617003872562034</v>
      </c>
      <c r="AH2356" s="2" t="str">
        <f t="shared" si="220"/>
        <v/>
      </c>
      <c r="AI2356" s="2" t="str">
        <f>IF(ISNUMBER(AH2356),SUMIFS($AH$1:AH2356,$A$1:A2356,A2356,C$1:$C2356,C2356,$G$1:G2356,G2356,$E$1:E2356,E2356),"")</f>
        <v/>
      </c>
      <c r="AJ2356">
        <f t="shared" si="221"/>
        <v>13</v>
      </c>
    </row>
    <row r="2357" spans="1:36" x14ac:dyDescent="0.25">
      <c r="A2357" s="14" t="s">
        <v>101</v>
      </c>
      <c r="B2357" t="s">
        <v>98</v>
      </c>
      <c r="C2357" t="s">
        <v>97</v>
      </c>
      <c r="D2357" s="13">
        <v>42087</v>
      </c>
      <c r="E2357">
        <v>1</v>
      </c>
      <c r="F2357">
        <v>200</v>
      </c>
      <c r="G2357" s="2" t="s">
        <v>89</v>
      </c>
      <c r="H2357" s="2" t="s">
        <v>12</v>
      </c>
      <c r="I2357">
        <v>8</v>
      </c>
      <c r="J2357" s="2" t="s">
        <v>88</v>
      </c>
      <c r="K2357" s="2">
        <v>156</v>
      </c>
      <c r="L2357" s="2">
        <v>1520.75</v>
      </c>
      <c r="M2357" s="2">
        <f t="shared" si="216"/>
        <v>152.07499999999999</v>
      </c>
      <c r="O2357" s="2" t="str">
        <f t="shared" si="217"/>
        <v/>
      </c>
      <c r="P2357" s="2" t="str">
        <f>IF(ISNUMBER(O2357),SUMIFS(O$1:$O2357,A$1:$A2357,A2357,C$1:$C2357,C2357,G$1:$G2357,G2357,E$1:$E2357,E2357),"")</f>
        <v/>
      </c>
      <c r="U2357" t="str">
        <f t="shared" si="218"/>
        <v/>
      </c>
      <c r="V2357">
        <v>26.269028663635254</v>
      </c>
      <c r="W2357">
        <v>13.175154209136963</v>
      </c>
      <c r="X2357">
        <v>72.949840545654297</v>
      </c>
      <c r="Y2357">
        <v>45.502212524414063</v>
      </c>
      <c r="Z2357">
        <v>89.974761962890625</v>
      </c>
      <c r="AA2357">
        <v>19.721009254455566</v>
      </c>
      <c r="AB2357">
        <v>3.1553614807128906E-2</v>
      </c>
      <c r="AC2357" s="2">
        <f t="shared" si="219"/>
        <v>3.1553614807128906E-2</v>
      </c>
      <c r="AD2357">
        <v>11.671974487304688</v>
      </c>
      <c r="AE2357">
        <v>15.05826812864362</v>
      </c>
      <c r="AH2357" s="2" t="str">
        <f t="shared" si="220"/>
        <v/>
      </c>
      <c r="AI2357" s="2" t="str">
        <f>IF(ISNUMBER(AH2357),SUMIFS($AH$1:AH2357,$A$1:A2357,A2357,C$1:$C2357,C2357,$G$1:G2357,G2357,$E$1:E2357,E2357),"")</f>
        <v/>
      </c>
      <c r="AJ2357">
        <f t="shared" si="221"/>
        <v>13</v>
      </c>
    </row>
    <row r="2358" spans="1:36" x14ac:dyDescent="0.25">
      <c r="A2358" s="14" t="s">
        <v>100</v>
      </c>
      <c r="B2358" t="s">
        <v>98</v>
      </c>
      <c r="C2358" t="s">
        <v>97</v>
      </c>
      <c r="D2358" s="13">
        <v>42087</v>
      </c>
      <c r="E2358">
        <v>1</v>
      </c>
      <c r="F2358">
        <v>350</v>
      </c>
      <c r="G2358" s="2" t="s">
        <v>89</v>
      </c>
      <c r="H2358" s="2" t="s">
        <v>12</v>
      </c>
      <c r="I2358">
        <v>8</v>
      </c>
      <c r="J2358" s="2" t="s">
        <v>88</v>
      </c>
      <c r="K2358" s="2">
        <v>272</v>
      </c>
      <c r="L2358" s="2">
        <v>1584.5</v>
      </c>
      <c r="M2358" s="2">
        <f t="shared" si="216"/>
        <v>158.44999999999999</v>
      </c>
      <c r="O2358" s="2" t="str">
        <f t="shared" si="217"/>
        <v/>
      </c>
      <c r="P2358" s="2" t="str">
        <f>IF(ISNUMBER(O2358),SUMIFS(O$1:$O2358,A$1:$A2358,A2358,C$1:$C2358,C2358,G$1:$G2358,G2358,E$1:$E2358,E2358),"")</f>
        <v/>
      </c>
      <c r="U2358" t="str">
        <f t="shared" si="218"/>
        <v/>
      </c>
      <c r="V2358">
        <v>24.24637508392334</v>
      </c>
      <c r="W2358">
        <v>12.235698223114014</v>
      </c>
      <c r="X2358">
        <v>74.564716339111328</v>
      </c>
      <c r="Y2358">
        <v>43.336801528930664</v>
      </c>
      <c r="Z2358">
        <v>89.514514923095703</v>
      </c>
      <c r="AA2358">
        <v>23.943395614624023</v>
      </c>
      <c r="AB2358">
        <v>3.8309432983398437E-2</v>
      </c>
      <c r="AC2358" s="2">
        <f t="shared" si="219"/>
        <v>3.8309432983398437E-2</v>
      </c>
      <c r="AD2358">
        <v>11.930354614257812</v>
      </c>
      <c r="AE2358">
        <v>14.936678747429582</v>
      </c>
      <c r="AH2358" s="2" t="str">
        <f t="shared" si="220"/>
        <v/>
      </c>
      <c r="AI2358" s="2" t="str">
        <f>IF(ISNUMBER(AH2358),SUMIFS($AH$1:AH2358,$A$1:A2358,A2358,C$1:$C2358,C2358,$G$1:G2358,G2358,$E$1:E2358,E2358),"")</f>
        <v/>
      </c>
      <c r="AJ2358">
        <f t="shared" si="221"/>
        <v>13</v>
      </c>
    </row>
    <row r="2359" spans="1:36" x14ac:dyDescent="0.25">
      <c r="A2359" s="14" t="s">
        <v>99</v>
      </c>
      <c r="B2359" t="s">
        <v>98</v>
      </c>
      <c r="C2359" t="s">
        <v>97</v>
      </c>
      <c r="D2359" s="13">
        <v>42087</v>
      </c>
      <c r="E2359">
        <v>1</v>
      </c>
      <c r="F2359">
        <v>500</v>
      </c>
      <c r="G2359" s="2" t="s">
        <v>89</v>
      </c>
      <c r="H2359" s="2" t="s">
        <v>12</v>
      </c>
      <c r="I2359">
        <v>8</v>
      </c>
      <c r="J2359" s="2" t="s">
        <v>88</v>
      </c>
      <c r="K2359" s="2">
        <v>389</v>
      </c>
      <c r="L2359" s="2">
        <v>1447.75</v>
      </c>
      <c r="M2359" s="2">
        <f t="shared" si="216"/>
        <v>144.77500000000001</v>
      </c>
      <c r="O2359" s="2" t="str">
        <f t="shared" si="217"/>
        <v/>
      </c>
      <c r="P2359" s="2" t="str">
        <f>IF(ISNUMBER(O2359),SUMIFS(O$1:$O2359,A$1:$A2359,A2359,C$1:$C2359,C2359,G$1:$G2359,G2359,E$1:$E2359,E2359),"")</f>
        <v/>
      </c>
      <c r="U2359" t="str">
        <f t="shared" si="218"/>
        <v/>
      </c>
      <c r="V2359">
        <v>24.965140342712402</v>
      </c>
      <c r="W2359">
        <v>13.25533390045166</v>
      </c>
      <c r="X2359">
        <v>73.864578247070313</v>
      </c>
      <c r="Y2359">
        <v>44.249414443969727</v>
      </c>
      <c r="Z2359">
        <v>89.901020050048828</v>
      </c>
      <c r="AA2359">
        <v>19.709955215454102</v>
      </c>
      <c r="AB2359">
        <v>3.1535928344726558E-2</v>
      </c>
      <c r="AC2359" s="2">
        <f t="shared" si="219"/>
        <v>3.1535928344726558E-2</v>
      </c>
      <c r="AD2359">
        <v>11.81833251953125</v>
      </c>
      <c r="AE2359">
        <v>15.913085256873782</v>
      </c>
      <c r="AH2359" s="2" t="str">
        <f t="shared" si="220"/>
        <v/>
      </c>
      <c r="AI2359" s="2" t="str">
        <f>IF(ISNUMBER(AH2359),SUMIFS($AH$1:AH2359,$A$1:A2359,A2359,C$1:$C2359,C2359,$G$1:G2359,G2359,$E$1:E2359,E2359),"")</f>
        <v/>
      </c>
      <c r="AJ2359">
        <f t="shared" si="221"/>
        <v>13</v>
      </c>
    </row>
    <row r="2360" spans="1:36" x14ac:dyDescent="0.25">
      <c r="A2360" s="14" t="s">
        <v>104</v>
      </c>
      <c r="B2360" t="s">
        <v>98</v>
      </c>
      <c r="C2360" t="s">
        <v>97</v>
      </c>
      <c r="D2360" s="13">
        <v>42087</v>
      </c>
      <c r="E2360">
        <v>2</v>
      </c>
      <c r="F2360">
        <v>0</v>
      </c>
      <c r="G2360" s="2" t="s">
        <v>89</v>
      </c>
      <c r="H2360" s="2" t="s">
        <v>12</v>
      </c>
      <c r="I2360">
        <v>8</v>
      </c>
      <c r="J2360" s="2" t="s">
        <v>88</v>
      </c>
      <c r="K2360" s="2">
        <v>0</v>
      </c>
      <c r="L2360" s="2">
        <v>1091.5</v>
      </c>
      <c r="M2360" s="2">
        <f t="shared" si="216"/>
        <v>109.15</v>
      </c>
      <c r="O2360" s="2" t="str">
        <f t="shared" si="217"/>
        <v/>
      </c>
      <c r="P2360" s="2" t="str">
        <f>IF(ISNUMBER(O2360),SUMIFS(O$1:$O2360,A$1:$A2360,A2360,C$1:$C2360,C2360,G$1:$G2360,G2360,E$1:$E2360,E2360),"")</f>
        <v/>
      </c>
      <c r="U2360" t="str">
        <f t="shared" si="218"/>
        <v/>
      </c>
      <c r="V2360">
        <v>24.941021919250488</v>
      </c>
      <c r="W2360">
        <v>16.659497261047363</v>
      </c>
      <c r="X2360">
        <v>74.124553680419922</v>
      </c>
      <c r="Y2360">
        <v>44.278791427612305</v>
      </c>
      <c r="Z2360">
        <v>90.848968505859375</v>
      </c>
      <c r="AA2360">
        <v>17.691157341003418</v>
      </c>
      <c r="AB2360">
        <v>2.830585174560547E-2</v>
      </c>
      <c r="AC2360" s="2">
        <f t="shared" si="219"/>
        <v>2.830585174560547E-2</v>
      </c>
      <c r="AD2360">
        <v>11.859928588867188</v>
      </c>
      <c r="AE2360">
        <v>18.177183183041034</v>
      </c>
      <c r="AH2360" s="2" t="str">
        <f t="shared" si="220"/>
        <v/>
      </c>
      <c r="AI2360" s="2" t="str">
        <f>IF(ISNUMBER(AH2360),SUMIFS($AH$1:AH2360,$A$1:A2360,A2360,C$1:$C2360,C2360,$G$1:G2360,G2360,$E$1:E2360,E2360),"")</f>
        <v/>
      </c>
      <c r="AJ2360">
        <f t="shared" si="221"/>
        <v>13</v>
      </c>
    </row>
    <row r="2361" spans="1:36" x14ac:dyDescent="0.25">
      <c r="A2361" s="14" t="s">
        <v>103</v>
      </c>
      <c r="B2361" t="s">
        <v>98</v>
      </c>
      <c r="C2361" t="s">
        <v>97</v>
      </c>
      <c r="D2361" s="13">
        <v>42087</v>
      </c>
      <c r="E2361">
        <v>2</v>
      </c>
      <c r="F2361">
        <v>50</v>
      </c>
      <c r="G2361" s="2" t="s">
        <v>89</v>
      </c>
      <c r="H2361" s="2" t="s">
        <v>12</v>
      </c>
      <c r="I2361">
        <v>8</v>
      </c>
      <c r="J2361" s="2" t="s">
        <v>88</v>
      </c>
      <c r="K2361" s="2">
        <v>45</v>
      </c>
      <c r="L2361" s="2">
        <v>1175.25</v>
      </c>
      <c r="M2361" s="2">
        <f t="shared" si="216"/>
        <v>117.52500000000001</v>
      </c>
      <c r="O2361" s="2" t="str">
        <f t="shared" si="217"/>
        <v/>
      </c>
      <c r="P2361" s="2" t="str">
        <f>IF(ISNUMBER(O2361),SUMIFS(O$1:$O2361,A$1:$A2361,A2361,C$1:$C2361,C2361,G$1:$G2361,G2361,E$1:$E2361,E2361),"")</f>
        <v/>
      </c>
      <c r="U2361" t="str">
        <f t="shared" si="218"/>
        <v/>
      </c>
      <c r="V2361">
        <v>23.03162670135498</v>
      </c>
      <c r="W2361">
        <v>14.11513090133667</v>
      </c>
      <c r="X2361">
        <v>74.997272491455078</v>
      </c>
      <c r="Y2361">
        <v>40.942377090454102</v>
      </c>
      <c r="Z2361">
        <v>89.072696685791016</v>
      </c>
      <c r="AA2361">
        <v>20.632752418518066</v>
      </c>
      <c r="AB2361">
        <v>3.3012403869628906E-2</v>
      </c>
      <c r="AC2361" s="2">
        <f t="shared" si="219"/>
        <v>3.3012403869628906E-2</v>
      </c>
      <c r="AD2361">
        <v>11.999563598632813</v>
      </c>
      <c r="AE2361">
        <v>16.595821210092268</v>
      </c>
      <c r="AH2361" s="2" t="str">
        <f t="shared" si="220"/>
        <v/>
      </c>
      <c r="AI2361" s="2" t="str">
        <f>IF(ISNUMBER(AH2361),SUMIFS($AH$1:AH2361,$A$1:A2361,A2361,C$1:$C2361,C2361,$G$1:G2361,G2361,$E$1:E2361,E2361),"")</f>
        <v/>
      </c>
      <c r="AJ2361">
        <f t="shared" si="221"/>
        <v>13</v>
      </c>
    </row>
    <row r="2362" spans="1:36" x14ac:dyDescent="0.25">
      <c r="A2362" s="14" t="s">
        <v>102</v>
      </c>
      <c r="B2362" t="s">
        <v>98</v>
      </c>
      <c r="C2362" t="s">
        <v>97</v>
      </c>
      <c r="D2362" s="13">
        <v>42087</v>
      </c>
      <c r="E2362">
        <v>2</v>
      </c>
      <c r="F2362">
        <v>100</v>
      </c>
      <c r="G2362" s="2" t="s">
        <v>89</v>
      </c>
      <c r="H2362" s="2" t="s">
        <v>12</v>
      </c>
      <c r="I2362">
        <v>8</v>
      </c>
      <c r="J2362" s="2" t="s">
        <v>88</v>
      </c>
      <c r="K2362" s="2">
        <v>78</v>
      </c>
      <c r="L2362" s="2">
        <v>1147.75</v>
      </c>
      <c r="M2362" s="2">
        <f t="shared" si="216"/>
        <v>114.77500000000001</v>
      </c>
      <c r="O2362" s="2" t="str">
        <f t="shared" si="217"/>
        <v/>
      </c>
      <c r="P2362" s="2" t="str">
        <f>IF(ISNUMBER(O2362),SUMIFS(O$1:$O2362,A$1:$A2362,A2362,C$1:$C2362,C2362,G$1:$G2362,G2362,E$1:$E2362,E2362),"")</f>
        <v/>
      </c>
      <c r="U2362" t="str">
        <f t="shared" si="218"/>
        <v/>
      </c>
      <c r="V2362">
        <v>26.164096832275391</v>
      </c>
      <c r="W2362">
        <v>12.849916458129883</v>
      </c>
      <c r="X2362">
        <v>73.627609252929688</v>
      </c>
      <c r="Y2362">
        <v>47.290355682373047</v>
      </c>
      <c r="Z2362">
        <v>90.612071990966797</v>
      </c>
      <c r="AA2362">
        <v>19.971382141113281</v>
      </c>
      <c r="AB2362">
        <v>3.1954211425781247E-2</v>
      </c>
      <c r="AC2362" s="2">
        <f t="shared" si="219"/>
        <v>3.1954211425781247E-2</v>
      </c>
      <c r="AD2362">
        <v>11.780417480468751</v>
      </c>
      <c r="AE2362">
        <v>16.923944264750663</v>
      </c>
      <c r="AH2362" s="2" t="str">
        <f t="shared" si="220"/>
        <v/>
      </c>
      <c r="AI2362" s="2" t="str">
        <f>IF(ISNUMBER(AH2362),SUMIFS($AH$1:AH2362,$A$1:A2362,A2362,C$1:$C2362,C2362,$G$1:G2362,G2362,$E$1:E2362,E2362),"")</f>
        <v/>
      </c>
      <c r="AJ2362">
        <f t="shared" si="221"/>
        <v>13</v>
      </c>
    </row>
    <row r="2363" spans="1:36" x14ac:dyDescent="0.25">
      <c r="A2363" s="14" t="s">
        <v>101</v>
      </c>
      <c r="B2363" t="s">
        <v>98</v>
      </c>
      <c r="C2363" t="s">
        <v>97</v>
      </c>
      <c r="D2363" s="13">
        <v>42087</v>
      </c>
      <c r="E2363">
        <v>2</v>
      </c>
      <c r="F2363">
        <v>200</v>
      </c>
      <c r="G2363" s="2" t="s">
        <v>89</v>
      </c>
      <c r="H2363" s="2" t="s">
        <v>12</v>
      </c>
      <c r="I2363">
        <v>8</v>
      </c>
      <c r="J2363" s="2" t="s">
        <v>88</v>
      </c>
      <c r="K2363" s="2">
        <v>156</v>
      </c>
      <c r="L2363" s="2">
        <v>1166</v>
      </c>
      <c r="M2363" s="2">
        <f t="shared" si="216"/>
        <v>116.6</v>
      </c>
      <c r="O2363" s="2" t="str">
        <f t="shared" si="217"/>
        <v/>
      </c>
      <c r="P2363" s="2" t="str">
        <f>IF(ISNUMBER(O2363),SUMIFS(O$1:$O2363,A$1:$A2363,A2363,C$1:$C2363,C2363,G$1:$G2363,G2363,E$1:$E2363,E2363),"")</f>
        <v/>
      </c>
      <c r="U2363" t="str">
        <f t="shared" si="218"/>
        <v/>
      </c>
      <c r="V2363">
        <v>23.014666557312012</v>
      </c>
      <c r="W2363">
        <v>12.659162044525146</v>
      </c>
      <c r="X2363">
        <v>76.069908142089844</v>
      </c>
      <c r="Y2363">
        <v>41.970424652099609</v>
      </c>
      <c r="Z2363">
        <v>89.949665069580078</v>
      </c>
      <c r="AA2363">
        <v>22.688070297241211</v>
      </c>
      <c r="AB2363">
        <v>3.6300912475585936E-2</v>
      </c>
      <c r="AC2363" s="2">
        <f t="shared" si="219"/>
        <v>3.6300912475585936E-2</v>
      </c>
      <c r="AD2363">
        <v>12.171185302734376</v>
      </c>
      <c r="AE2363">
        <v>14.794675557308617</v>
      </c>
      <c r="AH2363" s="2" t="str">
        <f t="shared" si="220"/>
        <v/>
      </c>
      <c r="AI2363" s="2" t="str">
        <f>IF(ISNUMBER(AH2363),SUMIFS($AH$1:AH2363,$A$1:A2363,A2363,C$1:$C2363,C2363,$G$1:G2363,G2363,$E$1:E2363,E2363),"")</f>
        <v/>
      </c>
      <c r="AJ2363">
        <f t="shared" si="221"/>
        <v>13</v>
      </c>
    </row>
    <row r="2364" spans="1:36" x14ac:dyDescent="0.25">
      <c r="A2364" s="14" t="s">
        <v>100</v>
      </c>
      <c r="B2364" t="s">
        <v>98</v>
      </c>
      <c r="C2364" t="s">
        <v>97</v>
      </c>
      <c r="D2364" s="13">
        <v>42087</v>
      </c>
      <c r="E2364">
        <v>2</v>
      </c>
      <c r="F2364">
        <v>350</v>
      </c>
      <c r="G2364" s="2" t="s">
        <v>89</v>
      </c>
      <c r="H2364" s="2" t="s">
        <v>12</v>
      </c>
      <c r="I2364">
        <v>8</v>
      </c>
      <c r="J2364" s="2" t="s">
        <v>88</v>
      </c>
      <c r="K2364" s="2">
        <v>272</v>
      </c>
      <c r="L2364" s="2">
        <v>1387.5</v>
      </c>
      <c r="M2364" s="2">
        <f t="shared" si="216"/>
        <v>138.75</v>
      </c>
      <c r="O2364" s="2" t="str">
        <f t="shared" si="217"/>
        <v/>
      </c>
      <c r="P2364" s="2" t="str">
        <f>IF(ISNUMBER(O2364),SUMIFS(O$1:$O2364,A$1:$A2364,A2364,C$1:$C2364,C2364,G$1:$G2364,G2364,E$1:$E2364,E2364),"")</f>
        <v/>
      </c>
      <c r="U2364" t="str">
        <f t="shared" si="218"/>
        <v/>
      </c>
      <c r="V2364">
        <v>23.766400337219238</v>
      </c>
      <c r="W2364">
        <v>15.053257465362549</v>
      </c>
      <c r="X2364">
        <v>74.6761474609375</v>
      </c>
      <c r="Y2364">
        <v>43.618612289428711</v>
      </c>
      <c r="Z2364">
        <v>89.908851623535156</v>
      </c>
      <c r="AA2364">
        <v>20.951401710510254</v>
      </c>
      <c r="AB2364">
        <v>3.3522242736816407E-2</v>
      </c>
      <c r="AC2364" s="2">
        <f t="shared" si="219"/>
        <v>3.3522242736816407E-2</v>
      </c>
      <c r="AD2364">
        <v>11.94818359375</v>
      </c>
      <c r="AE2364">
        <v>14.138181965836145</v>
      </c>
      <c r="AH2364" s="2" t="str">
        <f t="shared" si="220"/>
        <v/>
      </c>
      <c r="AI2364" s="2" t="str">
        <f>IF(ISNUMBER(AH2364),SUMIFS($AH$1:AH2364,$A$1:A2364,A2364,C$1:$C2364,C2364,$G$1:G2364,G2364,$E$1:E2364,E2364),"")</f>
        <v/>
      </c>
      <c r="AJ2364">
        <f t="shared" si="221"/>
        <v>13</v>
      </c>
    </row>
    <row r="2365" spans="1:36" x14ac:dyDescent="0.25">
      <c r="A2365" s="14" t="s">
        <v>99</v>
      </c>
      <c r="B2365" t="s">
        <v>98</v>
      </c>
      <c r="C2365" t="s">
        <v>97</v>
      </c>
      <c r="D2365" s="13">
        <v>42087</v>
      </c>
      <c r="E2365">
        <v>2</v>
      </c>
      <c r="F2365">
        <v>500</v>
      </c>
      <c r="G2365" s="2" t="s">
        <v>89</v>
      </c>
      <c r="H2365" s="2" t="s">
        <v>12</v>
      </c>
      <c r="I2365">
        <v>8</v>
      </c>
      <c r="J2365" s="2" t="s">
        <v>88</v>
      </c>
      <c r="K2365" s="2">
        <v>389</v>
      </c>
      <c r="L2365" s="2">
        <v>1340.25</v>
      </c>
      <c r="M2365" s="2">
        <f t="shared" si="216"/>
        <v>134.02500000000001</v>
      </c>
      <c r="O2365" s="2" t="str">
        <f t="shared" si="217"/>
        <v/>
      </c>
      <c r="P2365" s="2" t="str">
        <f>IF(ISNUMBER(O2365),SUMIFS(O$1:$O2365,A$1:$A2365,A2365,C$1:$C2365,C2365,G$1:$G2365,G2365,E$1:$E2365,E2365),"")</f>
        <v/>
      </c>
      <c r="U2365" t="str">
        <f t="shared" si="218"/>
        <v/>
      </c>
      <c r="V2365">
        <v>21.14614200592041</v>
      </c>
      <c r="W2365">
        <v>13.396445274353027</v>
      </c>
      <c r="X2365">
        <v>76.536960601806641</v>
      </c>
      <c r="Y2365">
        <v>39.074146270751953</v>
      </c>
      <c r="Z2365">
        <v>89.266971588134766</v>
      </c>
      <c r="AA2365">
        <v>25.413169860839844</v>
      </c>
      <c r="AB2365">
        <v>4.0661071777343752E-2</v>
      </c>
      <c r="AC2365" s="2">
        <f t="shared" si="219"/>
        <v>4.0661071777343752E-2</v>
      </c>
      <c r="AD2365">
        <v>12.245913696289064</v>
      </c>
      <c r="AE2365">
        <v>12.307642900184831</v>
      </c>
      <c r="AH2365" s="2" t="str">
        <f t="shared" si="220"/>
        <v/>
      </c>
      <c r="AI2365" s="2" t="str">
        <f>IF(ISNUMBER(AH2365),SUMIFS($AH$1:AH2365,$A$1:A2365,A2365,C$1:$C2365,C2365,$G$1:G2365,G2365,$E$1:E2365,E2365),"")</f>
        <v/>
      </c>
      <c r="AJ2365">
        <f t="shared" si="221"/>
        <v>13</v>
      </c>
    </row>
    <row r="2366" spans="1:36" x14ac:dyDescent="0.25">
      <c r="A2366" s="14" t="s">
        <v>104</v>
      </c>
      <c r="B2366" t="s">
        <v>98</v>
      </c>
      <c r="C2366" t="s">
        <v>97</v>
      </c>
      <c r="D2366" s="13">
        <v>42087</v>
      </c>
      <c r="E2366">
        <v>3</v>
      </c>
      <c r="F2366">
        <v>0</v>
      </c>
      <c r="G2366" s="2" t="s">
        <v>89</v>
      </c>
      <c r="H2366" s="2" t="s">
        <v>12</v>
      </c>
      <c r="I2366">
        <v>8</v>
      </c>
      <c r="J2366" s="2" t="s">
        <v>88</v>
      </c>
      <c r="K2366" s="2">
        <v>0</v>
      </c>
      <c r="L2366" s="2">
        <v>1174.5</v>
      </c>
      <c r="M2366" s="2">
        <f t="shared" si="216"/>
        <v>117.45</v>
      </c>
      <c r="O2366" s="2" t="str">
        <f t="shared" si="217"/>
        <v/>
      </c>
      <c r="P2366" s="2" t="str">
        <f>IF(ISNUMBER(O2366),SUMIFS(O$1:$O2366,A$1:$A2366,A2366,C$1:$C2366,C2366,G$1:$G2366,G2366,E$1:$E2366,E2366),"")</f>
        <v/>
      </c>
      <c r="U2366" t="str">
        <f t="shared" si="218"/>
        <v/>
      </c>
      <c r="V2366">
        <v>24.437216758728027</v>
      </c>
      <c r="W2366">
        <v>10.44221019744873</v>
      </c>
      <c r="X2366">
        <v>69.489013671875</v>
      </c>
      <c r="Y2366">
        <v>42.473043441772461</v>
      </c>
      <c r="Z2366">
        <v>86.910682678222656</v>
      </c>
      <c r="AA2366">
        <v>20.921322822570801</v>
      </c>
      <c r="AB2366">
        <v>3.3474116516113282E-2</v>
      </c>
      <c r="AC2366" s="2">
        <f t="shared" si="219"/>
        <v>3.3474116516113282E-2</v>
      </c>
      <c r="AD2366">
        <v>11.1182421875</v>
      </c>
      <c r="AE2366">
        <v>16.573209256136089</v>
      </c>
      <c r="AH2366" s="2" t="str">
        <f t="shared" si="220"/>
        <v/>
      </c>
      <c r="AI2366" s="2" t="str">
        <f>IF(ISNUMBER(AH2366),SUMIFS($AH$1:AH2366,$A$1:A2366,A2366,C$1:$C2366,C2366,$G$1:G2366,G2366,$E$1:E2366,E2366),"")</f>
        <v/>
      </c>
      <c r="AJ2366">
        <f t="shared" si="221"/>
        <v>13</v>
      </c>
    </row>
    <row r="2367" spans="1:36" x14ac:dyDescent="0.25">
      <c r="A2367" s="14" t="s">
        <v>103</v>
      </c>
      <c r="B2367" t="s">
        <v>98</v>
      </c>
      <c r="C2367" t="s">
        <v>97</v>
      </c>
      <c r="D2367" s="13">
        <v>42087</v>
      </c>
      <c r="E2367">
        <v>3</v>
      </c>
      <c r="F2367">
        <v>50</v>
      </c>
      <c r="G2367" s="2" t="s">
        <v>89</v>
      </c>
      <c r="H2367" s="2" t="s">
        <v>12</v>
      </c>
      <c r="I2367">
        <v>8</v>
      </c>
      <c r="J2367" s="2" t="s">
        <v>88</v>
      </c>
      <c r="K2367" s="2">
        <v>45</v>
      </c>
      <c r="L2367" s="2">
        <v>1328</v>
      </c>
      <c r="M2367" s="2">
        <f t="shared" si="216"/>
        <v>132.80000000000001</v>
      </c>
      <c r="O2367" s="2" t="str">
        <f t="shared" si="217"/>
        <v/>
      </c>
      <c r="P2367" s="2" t="str">
        <f>IF(ISNUMBER(O2367),SUMIFS(O$1:$O2367,A$1:$A2367,A2367,C$1:$C2367,C2367,G$1:$G2367,G2367,E$1:$E2367,E2367),"")</f>
        <v/>
      </c>
      <c r="U2367" t="str">
        <f t="shared" si="218"/>
        <v/>
      </c>
      <c r="V2367">
        <v>27.955741882324219</v>
      </c>
      <c r="W2367">
        <v>10.187002182006836</v>
      </c>
      <c r="X2367">
        <v>72.37091064453125</v>
      </c>
      <c r="Y2367">
        <v>48.851261138916016</v>
      </c>
      <c r="Z2367">
        <v>90.275657653808594</v>
      </c>
      <c r="AA2367">
        <v>18.500301361083984</v>
      </c>
      <c r="AB2367">
        <v>2.9600482177734377E-2</v>
      </c>
      <c r="AC2367" s="2">
        <f t="shared" si="219"/>
        <v>2.9600482177734377E-2</v>
      </c>
      <c r="AD2367">
        <v>11.579345703125</v>
      </c>
      <c r="AE2367">
        <v>13.919796302050051</v>
      </c>
      <c r="AH2367" s="2" t="str">
        <f t="shared" si="220"/>
        <v/>
      </c>
      <c r="AI2367" s="2" t="str">
        <f>IF(ISNUMBER(AH2367),SUMIFS($AH$1:AH2367,$A$1:A2367,A2367,C$1:$C2367,C2367,$G$1:G2367,G2367,$E$1:E2367,E2367),"")</f>
        <v/>
      </c>
      <c r="AJ2367">
        <f t="shared" si="221"/>
        <v>13</v>
      </c>
    </row>
    <row r="2368" spans="1:36" x14ac:dyDescent="0.25">
      <c r="A2368" s="14" t="s">
        <v>102</v>
      </c>
      <c r="B2368" t="s">
        <v>98</v>
      </c>
      <c r="C2368" t="s">
        <v>97</v>
      </c>
      <c r="D2368" s="13">
        <v>42087</v>
      </c>
      <c r="E2368">
        <v>3</v>
      </c>
      <c r="F2368">
        <v>100</v>
      </c>
      <c r="G2368" s="2" t="s">
        <v>89</v>
      </c>
      <c r="H2368" s="2" t="s">
        <v>12</v>
      </c>
      <c r="I2368">
        <v>8</v>
      </c>
      <c r="J2368" s="2" t="s">
        <v>88</v>
      </c>
      <c r="K2368" s="2">
        <v>78</v>
      </c>
      <c r="L2368" s="2">
        <v>1203.25</v>
      </c>
      <c r="M2368" s="2">
        <f t="shared" si="216"/>
        <v>120.325</v>
      </c>
      <c r="O2368" s="2" t="str">
        <f t="shared" si="217"/>
        <v/>
      </c>
      <c r="P2368" s="2" t="str">
        <f>IF(ISNUMBER(O2368),SUMIFS(O$1:$O2368,A$1:$A2368,A2368,C$1:$C2368,C2368,G$1:$G2368,G2368,E$1:$E2368,E2368),"")</f>
        <v/>
      </c>
      <c r="U2368" t="str">
        <f t="shared" si="218"/>
        <v/>
      </c>
      <c r="V2368">
        <v>25.595376014709473</v>
      </c>
      <c r="W2368">
        <v>13.360939979553223</v>
      </c>
      <c r="X2368">
        <v>73.888973236083984</v>
      </c>
      <c r="Y2368">
        <v>45.527488708496094</v>
      </c>
      <c r="Z2368">
        <v>90.823944091796875</v>
      </c>
      <c r="AA2368">
        <v>19.204673767089844</v>
      </c>
      <c r="AB2368">
        <v>3.0727478027343751E-2</v>
      </c>
      <c r="AC2368" s="2">
        <f t="shared" si="219"/>
        <v>3.0727478027343751E-2</v>
      </c>
      <c r="AD2368">
        <v>11.822235717773438</v>
      </c>
      <c r="AE2368">
        <v>14.466017255420949</v>
      </c>
      <c r="AH2368" s="2" t="str">
        <f t="shared" si="220"/>
        <v/>
      </c>
      <c r="AI2368" s="2" t="str">
        <f>IF(ISNUMBER(AH2368),SUMIFS($AH$1:AH2368,$A$1:A2368,A2368,C$1:$C2368,C2368,$G$1:G2368,G2368,$E$1:E2368,E2368),"")</f>
        <v/>
      </c>
      <c r="AJ2368">
        <f t="shared" si="221"/>
        <v>13</v>
      </c>
    </row>
    <row r="2369" spans="1:36" x14ac:dyDescent="0.25">
      <c r="A2369" s="14" t="s">
        <v>101</v>
      </c>
      <c r="B2369" t="s">
        <v>98</v>
      </c>
      <c r="C2369" t="s">
        <v>97</v>
      </c>
      <c r="D2369" s="13">
        <v>42087</v>
      </c>
      <c r="E2369">
        <v>3</v>
      </c>
      <c r="F2369">
        <v>200</v>
      </c>
      <c r="G2369" s="2" t="s">
        <v>89</v>
      </c>
      <c r="H2369" s="2" t="s">
        <v>12</v>
      </c>
      <c r="I2369">
        <v>8</v>
      </c>
      <c r="J2369" s="2" t="s">
        <v>88</v>
      </c>
      <c r="K2369" s="2">
        <v>156</v>
      </c>
      <c r="L2369" s="2">
        <v>1409.5</v>
      </c>
      <c r="M2369" s="2">
        <f t="shared" si="216"/>
        <v>140.94999999999999</v>
      </c>
      <c r="O2369" s="2" t="str">
        <f t="shared" si="217"/>
        <v/>
      </c>
      <c r="P2369" s="2" t="str">
        <f>IF(ISNUMBER(O2369),SUMIFS(O$1:$O2369,A$1:$A2369,A2369,C$1:$C2369,C2369,G$1:$G2369,G2369,E$1:$E2369,E2369),"")</f>
        <v/>
      </c>
      <c r="U2369" t="str">
        <f t="shared" si="218"/>
        <v/>
      </c>
      <c r="V2369">
        <v>25.227816581726074</v>
      </c>
      <c r="W2369">
        <v>12.694546699523926</v>
      </c>
      <c r="X2369">
        <v>74.424850463867188</v>
      </c>
      <c r="Y2369">
        <v>44.298164367675781</v>
      </c>
      <c r="Z2369">
        <v>90.125629425048828</v>
      </c>
      <c r="AA2369">
        <v>20.967845916748047</v>
      </c>
      <c r="AB2369">
        <v>3.3548553466796874E-2</v>
      </c>
      <c r="AC2369" s="2">
        <f t="shared" si="219"/>
        <v>3.3548553466796874E-2</v>
      </c>
      <c r="AD2369">
        <v>11.90797607421875</v>
      </c>
      <c r="AE2369">
        <v>11.8841072570644</v>
      </c>
      <c r="AH2369" s="2" t="str">
        <f t="shared" si="220"/>
        <v/>
      </c>
      <c r="AI2369" s="2" t="str">
        <f>IF(ISNUMBER(AH2369),SUMIFS($AH$1:AH2369,$A$1:A2369,A2369,C$1:$C2369,C2369,$G$1:G2369,G2369,$E$1:E2369,E2369),"")</f>
        <v/>
      </c>
      <c r="AJ2369">
        <f t="shared" si="221"/>
        <v>13</v>
      </c>
    </row>
    <row r="2370" spans="1:36" x14ac:dyDescent="0.25">
      <c r="A2370" s="14" t="s">
        <v>100</v>
      </c>
      <c r="B2370" t="s">
        <v>98</v>
      </c>
      <c r="C2370" t="s">
        <v>97</v>
      </c>
      <c r="D2370" s="13">
        <v>42087</v>
      </c>
      <c r="E2370">
        <v>3</v>
      </c>
      <c r="F2370">
        <v>350</v>
      </c>
      <c r="G2370" s="2" t="s">
        <v>89</v>
      </c>
      <c r="H2370" s="2" t="s">
        <v>12</v>
      </c>
      <c r="I2370">
        <v>8</v>
      </c>
      <c r="J2370" s="2" t="s">
        <v>88</v>
      </c>
      <c r="K2370" s="2">
        <v>272</v>
      </c>
      <c r="L2370" s="2">
        <v>1452.25</v>
      </c>
      <c r="M2370" s="2">
        <f t="shared" ref="M2370:M2433" si="222">IF(ISNUMBER(L2370),L2370/10,"")</f>
        <v>145.22499999999999</v>
      </c>
      <c r="O2370" s="2" t="str">
        <f t="shared" ref="O2370:O2433" si="223">IF(ISNUMBER(N2370),N2370/10,"")</f>
        <v/>
      </c>
      <c r="P2370" s="2" t="str">
        <f>IF(ISNUMBER(O2370),SUMIFS(O$1:$O2370,A$1:$A2370,A2370,C$1:$C2370,C2370,G$1:$G2370,G2370,E$1:$E2370,E2370),"")</f>
        <v/>
      </c>
      <c r="U2370" t="str">
        <f t="shared" ref="U2370:U2433" si="224">IF(ISNUMBER(R2370),R2370/100,"")</f>
        <v/>
      </c>
      <c r="V2370">
        <v>24.299185752868652</v>
      </c>
      <c r="W2370">
        <v>11.374837398529053</v>
      </c>
      <c r="X2370">
        <v>75.478038787841797</v>
      </c>
      <c r="Y2370">
        <v>42.694917678833008</v>
      </c>
      <c r="Z2370">
        <v>90.325820922851563</v>
      </c>
      <c r="AA2370">
        <v>25.203563690185547</v>
      </c>
      <c r="AB2370">
        <v>4.0325701904296879E-2</v>
      </c>
      <c r="AC2370" s="2">
        <f t="shared" ref="AC2370:AC2433" si="225">IF(ISNUMBER(AB2370),AB2370,"")</f>
        <v>4.0325701904296879E-2</v>
      </c>
      <c r="AD2370">
        <v>12.076486206054687</v>
      </c>
      <c r="AE2370">
        <v>11.902209671016603</v>
      </c>
      <c r="AH2370" s="2" t="str">
        <f t="shared" ref="AH2370:AH2433" si="226">IF(AND(ISNUMBER(AB2370),ISNUMBER(O2370)),ROUND(O2370*AB2370,3),"")</f>
        <v/>
      </c>
      <c r="AI2370" s="2" t="str">
        <f>IF(ISNUMBER(AH2370),SUMIFS($AH$1:AH2370,$A$1:A2370,A2370,C$1:$C2370,C2370,$G$1:G2370,G2370,$E$1:E2370,E2370),"")</f>
        <v/>
      </c>
      <c r="AJ2370">
        <f t="shared" ref="AJ2370:AJ2433" si="227">COUNT(K2370:AI2370)</f>
        <v>13</v>
      </c>
    </row>
    <row r="2371" spans="1:36" x14ac:dyDescent="0.25">
      <c r="A2371" s="14" t="s">
        <v>99</v>
      </c>
      <c r="B2371" t="s">
        <v>98</v>
      </c>
      <c r="C2371" t="s">
        <v>97</v>
      </c>
      <c r="D2371" s="13">
        <v>42087</v>
      </c>
      <c r="E2371">
        <v>3</v>
      </c>
      <c r="F2371">
        <v>500</v>
      </c>
      <c r="G2371" s="2" t="s">
        <v>89</v>
      </c>
      <c r="H2371" s="2" t="s">
        <v>12</v>
      </c>
      <c r="I2371">
        <v>8</v>
      </c>
      <c r="J2371" s="2" t="s">
        <v>88</v>
      </c>
      <c r="K2371" s="2">
        <v>389</v>
      </c>
      <c r="L2371" s="2">
        <v>1627.75</v>
      </c>
      <c r="M2371" s="2">
        <f t="shared" si="222"/>
        <v>162.77500000000001</v>
      </c>
      <c r="O2371" s="2" t="str">
        <f t="shared" si="223"/>
        <v/>
      </c>
      <c r="P2371" s="2" t="str">
        <f>IF(ISNUMBER(O2371),SUMIFS(O$1:$O2371,A$1:$A2371,A2371,C$1:$C2371,C2371,G$1:$G2371,G2371,E$1:$E2371,E2371),"")</f>
        <v/>
      </c>
      <c r="U2371" t="str">
        <f t="shared" si="224"/>
        <v/>
      </c>
      <c r="V2371">
        <v>23.834583282470703</v>
      </c>
      <c r="W2371">
        <v>10.971904277801514</v>
      </c>
      <c r="X2371">
        <v>75.914993286132813</v>
      </c>
      <c r="Y2371">
        <v>43.340591430664063</v>
      </c>
      <c r="Z2371">
        <v>90.787555694580078</v>
      </c>
      <c r="AA2371">
        <v>26.241654396057129</v>
      </c>
      <c r="AB2371">
        <v>4.1986647033691406E-2</v>
      </c>
      <c r="AC2371" s="2">
        <f t="shared" si="225"/>
        <v>4.1986647033691406E-2</v>
      </c>
      <c r="AD2371">
        <v>12.14639892578125</v>
      </c>
      <c r="AE2371">
        <v>11.312345537357071</v>
      </c>
      <c r="AH2371" s="2" t="str">
        <f t="shared" si="226"/>
        <v/>
      </c>
      <c r="AI2371" s="2" t="str">
        <f>IF(ISNUMBER(AH2371),SUMIFS($AH$1:AH2371,$A$1:A2371,A2371,C$1:$C2371,C2371,$G$1:G2371,G2371,$E$1:E2371,E2371),"")</f>
        <v/>
      </c>
      <c r="AJ2371">
        <f t="shared" si="227"/>
        <v>13</v>
      </c>
    </row>
    <row r="2372" spans="1:36" x14ac:dyDescent="0.25">
      <c r="A2372" s="14" t="s">
        <v>104</v>
      </c>
      <c r="B2372" t="s">
        <v>98</v>
      </c>
      <c r="C2372" t="s">
        <v>97</v>
      </c>
      <c r="D2372" s="13">
        <v>42101</v>
      </c>
      <c r="E2372">
        <v>1</v>
      </c>
      <c r="F2372">
        <v>0</v>
      </c>
      <c r="G2372" s="2" t="s">
        <v>89</v>
      </c>
      <c r="H2372" s="2" t="s">
        <v>13</v>
      </c>
      <c r="I2372">
        <v>8</v>
      </c>
      <c r="J2372" s="2" t="s">
        <v>88</v>
      </c>
      <c r="K2372" s="2">
        <v>0</v>
      </c>
      <c r="L2372" s="2">
        <v>1370.25</v>
      </c>
      <c r="M2372" s="2">
        <f t="shared" si="222"/>
        <v>137.02500000000001</v>
      </c>
      <c r="O2372" s="2" t="str">
        <f t="shared" si="223"/>
        <v/>
      </c>
      <c r="P2372" s="2" t="str">
        <f>IF(ISNUMBER(O2372),SUMIFS(O$1:$O2372,A$1:$A2372,A2372,C$1:$C2372,C2372,G$1:$G2372,G2372,E$1:$E2372,E2372),"")</f>
        <v/>
      </c>
      <c r="U2372" t="str">
        <f t="shared" si="224"/>
        <v/>
      </c>
      <c r="V2372">
        <v>23.847310066223145</v>
      </c>
      <c r="W2372">
        <v>20.485790252685547</v>
      </c>
      <c r="X2372">
        <v>78.922031402587891</v>
      </c>
      <c r="Y2372">
        <v>44.160682678222656</v>
      </c>
      <c r="Z2372">
        <v>92.178012847900391</v>
      </c>
      <c r="AA2372">
        <v>17.525769233703613</v>
      </c>
      <c r="AB2372">
        <v>2.8041230773925781E-2</v>
      </c>
      <c r="AC2372" s="2">
        <f t="shared" si="225"/>
        <v>2.8041230773925781E-2</v>
      </c>
      <c r="AD2372">
        <v>12.627525024414062</v>
      </c>
      <c r="AE2372">
        <v>22.805714764634061</v>
      </c>
      <c r="AH2372" s="2" t="str">
        <f t="shared" si="226"/>
        <v/>
      </c>
      <c r="AI2372" s="2" t="str">
        <f>IF(ISNUMBER(AH2372),SUMIFS($AH$1:AH2372,$A$1:A2372,A2372,C$1:$C2372,C2372,$G$1:G2372,G2372,$E$1:E2372,E2372),"")</f>
        <v/>
      </c>
      <c r="AJ2372">
        <f t="shared" si="227"/>
        <v>13</v>
      </c>
    </row>
    <row r="2373" spans="1:36" x14ac:dyDescent="0.25">
      <c r="A2373" s="14" t="s">
        <v>103</v>
      </c>
      <c r="B2373" t="s">
        <v>98</v>
      </c>
      <c r="C2373" t="s">
        <v>97</v>
      </c>
      <c r="D2373" s="13">
        <v>42101</v>
      </c>
      <c r="E2373">
        <v>1</v>
      </c>
      <c r="F2373">
        <v>50</v>
      </c>
      <c r="G2373" s="2" t="s">
        <v>89</v>
      </c>
      <c r="H2373" s="2" t="s">
        <v>13</v>
      </c>
      <c r="I2373">
        <v>8</v>
      </c>
      <c r="J2373" s="2" t="s">
        <v>88</v>
      </c>
      <c r="K2373" s="2">
        <v>45</v>
      </c>
      <c r="L2373" s="2">
        <v>1585.75</v>
      </c>
      <c r="M2373" s="2">
        <f t="shared" si="222"/>
        <v>158.57499999999999</v>
      </c>
      <c r="O2373" s="2" t="str">
        <f t="shared" si="223"/>
        <v/>
      </c>
      <c r="P2373" s="2" t="str">
        <f>IF(ISNUMBER(O2373),SUMIFS(O$1:$O2373,A$1:$A2373,A2373,C$1:$C2373,C2373,G$1:$G2373,G2373,E$1:$E2373,E2373),"")</f>
        <v/>
      </c>
      <c r="U2373" t="str">
        <f t="shared" si="224"/>
        <v/>
      </c>
      <c r="V2373">
        <v>25.796886444091797</v>
      </c>
      <c r="W2373">
        <v>19.727352142333984</v>
      </c>
      <c r="X2373">
        <v>76.738883972167969</v>
      </c>
      <c r="Y2373">
        <v>46.024982452392578</v>
      </c>
      <c r="Z2373">
        <v>92.001945495605469</v>
      </c>
      <c r="AA2373">
        <v>15.770190238952637</v>
      </c>
      <c r="AB2373">
        <v>2.5232304382324218E-2</v>
      </c>
      <c r="AC2373" s="2">
        <f t="shared" si="225"/>
        <v>2.5232304382324218E-2</v>
      </c>
      <c r="AD2373">
        <v>12.278221435546875</v>
      </c>
      <c r="AE2373">
        <v>18.282630008433902</v>
      </c>
      <c r="AH2373" s="2" t="str">
        <f t="shared" si="226"/>
        <v/>
      </c>
      <c r="AI2373" s="2" t="str">
        <f>IF(ISNUMBER(AH2373),SUMIFS($AH$1:AH2373,$A$1:A2373,A2373,C$1:$C2373,C2373,$G$1:G2373,G2373,$E$1:E2373,E2373),"")</f>
        <v/>
      </c>
      <c r="AJ2373">
        <f t="shared" si="227"/>
        <v>13</v>
      </c>
    </row>
    <row r="2374" spans="1:36" x14ac:dyDescent="0.25">
      <c r="A2374" s="14" t="s">
        <v>102</v>
      </c>
      <c r="B2374" t="s">
        <v>98</v>
      </c>
      <c r="C2374" t="s">
        <v>97</v>
      </c>
      <c r="D2374" s="13">
        <v>42101</v>
      </c>
      <c r="E2374">
        <v>1</v>
      </c>
      <c r="F2374">
        <v>100</v>
      </c>
      <c r="G2374" s="2" t="s">
        <v>89</v>
      </c>
      <c r="H2374" s="2" t="s">
        <v>13</v>
      </c>
      <c r="I2374">
        <v>8</v>
      </c>
      <c r="J2374" s="2" t="s">
        <v>88</v>
      </c>
      <c r="K2374" s="2">
        <v>78</v>
      </c>
      <c r="L2374" s="2">
        <v>1844.5</v>
      </c>
      <c r="M2374" s="2">
        <f t="shared" si="222"/>
        <v>184.45</v>
      </c>
      <c r="O2374" s="2" t="str">
        <f t="shared" si="223"/>
        <v/>
      </c>
      <c r="P2374" s="2" t="str">
        <f>IF(ISNUMBER(O2374),SUMIFS(O$1:$O2374,A$1:$A2374,A2374,C$1:$C2374,C2374,G$1:$G2374,G2374,E$1:$E2374,E2374),"")</f>
        <v/>
      </c>
      <c r="U2374" t="str">
        <f t="shared" si="224"/>
        <v/>
      </c>
      <c r="V2374">
        <v>23.987406730651855</v>
      </c>
      <c r="W2374">
        <v>17.304638862609863</v>
      </c>
      <c r="X2374">
        <v>77.874465942382813</v>
      </c>
      <c r="Y2374">
        <v>44.004100799560547</v>
      </c>
      <c r="Z2374">
        <v>91.371147155761719</v>
      </c>
      <c r="AA2374">
        <v>19.215563774108887</v>
      </c>
      <c r="AB2374">
        <v>3.0744902038574221E-2</v>
      </c>
      <c r="AC2374" s="2">
        <f t="shared" si="225"/>
        <v>3.0744902038574221E-2</v>
      </c>
      <c r="AD2374">
        <v>12.459914550781249</v>
      </c>
      <c r="AE2374">
        <v>18.683592590105587</v>
      </c>
      <c r="AH2374" s="2" t="str">
        <f t="shared" si="226"/>
        <v/>
      </c>
      <c r="AI2374" s="2" t="str">
        <f>IF(ISNUMBER(AH2374),SUMIFS($AH$1:AH2374,$A$1:A2374,A2374,C$1:$C2374,C2374,$G$1:G2374,G2374,$E$1:E2374,E2374),"")</f>
        <v/>
      </c>
      <c r="AJ2374">
        <f t="shared" si="227"/>
        <v>13</v>
      </c>
    </row>
    <row r="2375" spans="1:36" x14ac:dyDescent="0.25">
      <c r="A2375" s="14" t="s">
        <v>101</v>
      </c>
      <c r="B2375" t="s">
        <v>98</v>
      </c>
      <c r="C2375" t="s">
        <v>97</v>
      </c>
      <c r="D2375" s="13">
        <v>42101</v>
      </c>
      <c r="E2375">
        <v>1</v>
      </c>
      <c r="F2375">
        <v>200</v>
      </c>
      <c r="G2375" s="2" t="s">
        <v>89</v>
      </c>
      <c r="H2375" s="2" t="s">
        <v>13</v>
      </c>
      <c r="I2375">
        <v>8</v>
      </c>
      <c r="J2375" s="2" t="s">
        <v>88</v>
      </c>
      <c r="K2375" s="2">
        <v>156</v>
      </c>
      <c r="L2375" s="2">
        <v>2222.5</v>
      </c>
      <c r="M2375" s="2">
        <f t="shared" si="222"/>
        <v>222.25</v>
      </c>
      <c r="O2375" s="2" t="str">
        <f t="shared" si="223"/>
        <v/>
      </c>
      <c r="P2375" s="2" t="str">
        <f>IF(ISNUMBER(O2375),SUMIFS(O$1:$O2375,A$1:$A2375,A2375,C$1:$C2375,C2375,G$1:$G2375,G2375,E$1:$E2375,E2375),"")</f>
        <v/>
      </c>
      <c r="U2375" t="str">
        <f t="shared" si="224"/>
        <v/>
      </c>
      <c r="V2375">
        <v>23.772915840148926</v>
      </c>
      <c r="W2375">
        <v>22.637174606323242</v>
      </c>
      <c r="X2375">
        <v>79.391666412353516</v>
      </c>
      <c r="Y2375">
        <v>44.059841156005859</v>
      </c>
      <c r="Z2375">
        <v>92.672500610351563</v>
      </c>
      <c r="AA2375">
        <v>16.619230270385742</v>
      </c>
      <c r="AB2375">
        <v>2.6590768432617189E-2</v>
      </c>
      <c r="AC2375" s="2">
        <f t="shared" si="225"/>
        <v>2.6590768432617189E-2</v>
      </c>
      <c r="AD2375">
        <v>12.702666625976562</v>
      </c>
      <c r="AE2375">
        <v>15.559748951212265</v>
      </c>
      <c r="AH2375" s="2" t="str">
        <f t="shared" si="226"/>
        <v/>
      </c>
      <c r="AI2375" s="2" t="str">
        <f>IF(ISNUMBER(AH2375),SUMIFS($AH$1:AH2375,$A$1:A2375,A2375,C$1:$C2375,C2375,$G$1:G2375,G2375,$E$1:E2375,E2375),"")</f>
        <v/>
      </c>
      <c r="AJ2375">
        <f t="shared" si="227"/>
        <v>13</v>
      </c>
    </row>
    <row r="2376" spans="1:36" x14ac:dyDescent="0.25">
      <c r="A2376" s="14" t="s">
        <v>100</v>
      </c>
      <c r="B2376" t="s">
        <v>98</v>
      </c>
      <c r="C2376" t="s">
        <v>97</v>
      </c>
      <c r="D2376" s="13">
        <v>42101</v>
      </c>
      <c r="E2376">
        <v>1</v>
      </c>
      <c r="F2376">
        <v>350</v>
      </c>
      <c r="G2376" s="2" t="s">
        <v>89</v>
      </c>
      <c r="H2376" s="2" t="s">
        <v>13</v>
      </c>
      <c r="I2376">
        <v>8</v>
      </c>
      <c r="J2376" s="2" t="s">
        <v>88</v>
      </c>
      <c r="K2376" s="2">
        <v>272</v>
      </c>
      <c r="L2376" s="2">
        <v>2109.75</v>
      </c>
      <c r="M2376" s="2">
        <f t="shared" si="222"/>
        <v>210.97499999999999</v>
      </c>
      <c r="O2376" s="2" t="str">
        <f t="shared" si="223"/>
        <v/>
      </c>
      <c r="P2376" s="2" t="str">
        <f>IF(ISNUMBER(O2376),SUMIFS(O$1:$O2376,A$1:$A2376,A2376,C$1:$C2376,C2376,G$1:$G2376,G2376,E$1:$E2376,E2376),"")</f>
        <v/>
      </c>
      <c r="U2376" t="str">
        <f t="shared" si="224"/>
        <v/>
      </c>
      <c r="V2376">
        <v>23.830196380615234</v>
      </c>
      <c r="W2376">
        <v>22.887996673583984</v>
      </c>
      <c r="X2376">
        <v>80.015735626220703</v>
      </c>
      <c r="Y2376">
        <v>42.615970611572266</v>
      </c>
      <c r="Z2376">
        <v>93.107349395751953</v>
      </c>
      <c r="AA2376">
        <v>15.692874908447266</v>
      </c>
      <c r="AB2376">
        <v>2.5108599853515625E-2</v>
      </c>
      <c r="AC2376" s="2">
        <f t="shared" si="225"/>
        <v>2.5108599853515625E-2</v>
      </c>
      <c r="AD2376">
        <v>12.802517700195313</v>
      </c>
      <c r="AE2376">
        <v>19.299870436529719</v>
      </c>
      <c r="AH2376" s="2" t="str">
        <f t="shared" si="226"/>
        <v/>
      </c>
      <c r="AI2376" s="2" t="str">
        <f>IF(ISNUMBER(AH2376),SUMIFS($AH$1:AH2376,$A$1:A2376,A2376,C$1:$C2376,C2376,$G$1:G2376,G2376,$E$1:E2376,E2376),"")</f>
        <v/>
      </c>
      <c r="AJ2376">
        <f t="shared" si="227"/>
        <v>13</v>
      </c>
    </row>
    <row r="2377" spans="1:36" x14ac:dyDescent="0.25">
      <c r="A2377" s="14" t="s">
        <v>99</v>
      </c>
      <c r="B2377" t="s">
        <v>98</v>
      </c>
      <c r="C2377" t="s">
        <v>97</v>
      </c>
      <c r="D2377" s="13">
        <v>42101</v>
      </c>
      <c r="E2377">
        <v>1</v>
      </c>
      <c r="F2377">
        <v>500</v>
      </c>
      <c r="G2377" s="2" t="s">
        <v>89</v>
      </c>
      <c r="H2377" s="2" t="s">
        <v>13</v>
      </c>
      <c r="I2377">
        <v>8</v>
      </c>
      <c r="J2377" s="2" t="s">
        <v>88</v>
      </c>
      <c r="K2377" s="2">
        <v>389</v>
      </c>
      <c r="L2377" s="2">
        <v>1887.5</v>
      </c>
      <c r="M2377" s="2">
        <f t="shared" si="222"/>
        <v>188.75</v>
      </c>
      <c r="O2377" s="2" t="str">
        <f t="shared" si="223"/>
        <v/>
      </c>
      <c r="P2377" s="2" t="str">
        <f>IF(ISNUMBER(O2377),SUMIFS(O$1:$O2377,A$1:$A2377,A2377,C$1:$C2377,C2377,G$1:$G2377,G2377,E$1:$E2377,E2377),"")</f>
        <v/>
      </c>
      <c r="U2377" t="str">
        <f t="shared" si="224"/>
        <v/>
      </c>
      <c r="V2377">
        <v>26.894597053527832</v>
      </c>
      <c r="W2377">
        <v>19.049969673156738</v>
      </c>
      <c r="X2377">
        <v>75.5732421875</v>
      </c>
      <c r="Y2377">
        <v>47.284730911254883</v>
      </c>
      <c r="Z2377">
        <v>92.22698974609375</v>
      </c>
      <c r="AA2377">
        <v>15.130954265594482</v>
      </c>
      <c r="AB2377">
        <v>2.4209526824951172E-2</v>
      </c>
      <c r="AC2377" s="2">
        <f t="shared" si="225"/>
        <v>2.4209526824951172E-2</v>
      </c>
      <c r="AD2377">
        <v>12.09171875</v>
      </c>
      <c r="AE2377">
        <v>19.609817923195184</v>
      </c>
      <c r="AH2377" s="2" t="str">
        <f t="shared" si="226"/>
        <v/>
      </c>
      <c r="AI2377" s="2" t="str">
        <f>IF(ISNUMBER(AH2377),SUMIFS($AH$1:AH2377,$A$1:A2377,A2377,C$1:$C2377,C2377,$G$1:G2377,G2377,$E$1:E2377,E2377),"")</f>
        <v/>
      </c>
      <c r="AJ2377">
        <f t="shared" si="227"/>
        <v>13</v>
      </c>
    </row>
    <row r="2378" spans="1:36" x14ac:dyDescent="0.25">
      <c r="A2378" s="14" t="s">
        <v>104</v>
      </c>
      <c r="B2378" t="s">
        <v>98</v>
      </c>
      <c r="C2378" t="s">
        <v>97</v>
      </c>
      <c r="D2378" s="13">
        <v>42101</v>
      </c>
      <c r="E2378">
        <v>2</v>
      </c>
      <c r="F2378">
        <v>0</v>
      </c>
      <c r="G2378" s="2" t="s">
        <v>89</v>
      </c>
      <c r="H2378" s="2" t="s">
        <v>13</v>
      </c>
      <c r="I2378">
        <v>8</v>
      </c>
      <c r="J2378" s="2" t="s">
        <v>88</v>
      </c>
      <c r="K2378" s="2">
        <v>0</v>
      </c>
      <c r="L2378" s="2">
        <v>1522.75</v>
      </c>
      <c r="M2378" s="2">
        <f t="shared" si="222"/>
        <v>152.27500000000001</v>
      </c>
      <c r="O2378" s="2" t="str">
        <f t="shared" si="223"/>
        <v/>
      </c>
      <c r="P2378" s="2" t="str">
        <f>IF(ISNUMBER(O2378),SUMIFS(O$1:$O2378,A$1:$A2378,A2378,C$1:$C2378,C2378,G$1:$G2378,G2378,E$1:$E2378,E2378),"")</f>
        <v/>
      </c>
      <c r="U2378" t="str">
        <f t="shared" si="224"/>
        <v/>
      </c>
      <c r="V2378">
        <v>28.202724456787109</v>
      </c>
      <c r="W2378">
        <v>11.749657154083252</v>
      </c>
      <c r="X2378">
        <v>71.677272796630859</v>
      </c>
      <c r="Y2378">
        <v>50.331153869628906</v>
      </c>
      <c r="Z2378">
        <v>90.532505035400391</v>
      </c>
      <c r="AA2378">
        <v>17.040752410888672</v>
      </c>
      <c r="AB2378">
        <v>2.7265203857421875E-2</v>
      </c>
      <c r="AC2378" s="2">
        <f t="shared" si="225"/>
        <v>2.7265203857421875E-2</v>
      </c>
      <c r="AD2378">
        <v>11.468363647460938</v>
      </c>
      <c r="AE2378">
        <v>17.393868071195566</v>
      </c>
      <c r="AH2378" s="2" t="str">
        <f t="shared" si="226"/>
        <v/>
      </c>
      <c r="AI2378" s="2" t="str">
        <f>IF(ISNUMBER(AH2378),SUMIFS($AH$1:AH2378,$A$1:A2378,A2378,C$1:$C2378,C2378,$G$1:G2378,G2378,$E$1:E2378,E2378),"")</f>
        <v/>
      </c>
      <c r="AJ2378">
        <f t="shared" si="227"/>
        <v>13</v>
      </c>
    </row>
    <row r="2379" spans="1:36" x14ac:dyDescent="0.25">
      <c r="A2379" s="14" t="s">
        <v>103</v>
      </c>
      <c r="B2379" t="s">
        <v>98</v>
      </c>
      <c r="C2379" t="s">
        <v>97</v>
      </c>
      <c r="D2379" s="13">
        <v>42101</v>
      </c>
      <c r="E2379">
        <v>2</v>
      </c>
      <c r="F2379">
        <v>50</v>
      </c>
      <c r="G2379" s="2" t="s">
        <v>89</v>
      </c>
      <c r="H2379" s="2" t="s">
        <v>13</v>
      </c>
      <c r="I2379">
        <v>8</v>
      </c>
      <c r="J2379" s="2" t="s">
        <v>88</v>
      </c>
      <c r="K2379" s="2">
        <v>45</v>
      </c>
      <c r="L2379" s="2">
        <v>1698.5</v>
      </c>
      <c r="M2379" s="2">
        <f t="shared" si="222"/>
        <v>169.85</v>
      </c>
      <c r="O2379" s="2" t="str">
        <f t="shared" si="223"/>
        <v/>
      </c>
      <c r="P2379" s="2" t="str">
        <f>IF(ISNUMBER(O2379),SUMIFS(O$1:$O2379,A$1:$A2379,A2379,C$1:$C2379,C2379,G$1:$G2379,G2379,E$1:$E2379,E2379),"")</f>
        <v/>
      </c>
      <c r="U2379" t="str">
        <f t="shared" si="224"/>
        <v/>
      </c>
      <c r="V2379">
        <v>25.842108726501465</v>
      </c>
      <c r="W2379">
        <v>16.831137657165527</v>
      </c>
      <c r="X2379">
        <v>76.013114929199219</v>
      </c>
      <c r="Y2379">
        <v>45.179872512817383</v>
      </c>
      <c r="Z2379">
        <v>90.774967193603516</v>
      </c>
      <c r="AA2379">
        <v>15.981218338012695</v>
      </c>
      <c r="AB2379">
        <v>2.5569949340820311E-2</v>
      </c>
      <c r="AC2379" s="2">
        <f t="shared" si="225"/>
        <v>2.5569949340820311E-2</v>
      </c>
      <c r="AD2379">
        <v>12.162098388671875</v>
      </c>
      <c r="AE2379">
        <v>15.664465043163711</v>
      </c>
      <c r="AH2379" s="2" t="str">
        <f t="shared" si="226"/>
        <v/>
      </c>
      <c r="AI2379" s="2" t="str">
        <f>IF(ISNUMBER(AH2379),SUMIFS($AH$1:AH2379,$A$1:A2379,A2379,C$1:$C2379,C2379,$G$1:G2379,G2379,$E$1:E2379,E2379),"")</f>
        <v/>
      </c>
      <c r="AJ2379">
        <f t="shared" si="227"/>
        <v>13</v>
      </c>
    </row>
    <row r="2380" spans="1:36" x14ac:dyDescent="0.25">
      <c r="A2380" s="14" t="s">
        <v>102</v>
      </c>
      <c r="B2380" t="s">
        <v>98</v>
      </c>
      <c r="C2380" t="s">
        <v>97</v>
      </c>
      <c r="D2380" s="13">
        <v>42101</v>
      </c>
      <c r="E2380">
        <v>2</v>
      </c>
      <c r="F2380">
        <v>100</v>
      </c>
      <c r="G2380" s="2" t="s">
        <v>89</v>
      </c>
      <c r="H2380" s="2" t="s">
        <v>13</v>
      </c>
      <c r="I2380">
        <v>8</v>
      </c>
      <c r="J2380" s="2" t="s">
        <v>88</v>
      </c>
      <c r="K2380" s="2">
        <v>78</v>
      </c>
      <c r="L2380" s="2">
        <v>1579</v>
      </c>
      <c r="M2380" s="2">
        <f t="shared" si="222"/>
        <v>157.9</v>
      </c>
      <c r="O2380" s="2" t="str">
        <f t="shared" si="223"/>
        <v/>
      </c>
      <c r="P2380" s="2" t="str">
        <f>IF(ISNUMBER(O2380),SUMIFS(O$1:$O2380,A$1:$A2380,A2380,C$1:$C2380,C2380,G$1:$G2380,G2380,E$1:$E2380,E2380),"")</f>
        <v/>
      </c>
      <c r="U2380" t="str">
        <f t="shared" si="224"/>
        <v/>
      </c>
      <c r="V2380">
        <v>25.01909065246582</v>
      </c>
      <c r="W2380">
        <v>19.568764686584473</v>
      </c>
      <c r="X2380">
        <v>76.845798492431641</v>
      </c>
      <c r="Y2380">
        <v>46.655263900756836</v>
      </c>
      <c r="Z2380">
        <v>92.380599975585938</v>
      </c>
      <c r="AA2380">
        <v>16.644383430480957</v>
      </c>
      <c r="AB2380">
        <v>2.6631013488769534E-2</v>
      </c>
      <c r="AC2380" s="2">
        <f t="shared" si="225"/>
        <v>2.6631013488769534E-2</v>
      </c>
      <c r="AD2380">
        <v>12.295327758789062</v>
      </c>
      <c r="AE2380">
        <v>16.00044998167844</v>
      </c>
      <c r="AH2380" s="2" t="str">
        <f t="shared" si="226"/>
        <v/>
      </c>
      <c r="AI2380" s="2" t="str">
        <f>IF(ISNUMBER(AH2380),SUMIFS($AH$1:AH2380,$A$1:A2380,A2380,C$1:$C2380,C2380,$G$1:G2380,G2380,$E$1:E2380,E2380),"")</f>
        <v/>
      </c>
      <c r="AJ2380">
        <f t="shared" si="227"/>
        <v>13</v>
      </c>
    </row>
    <row r="2381" spans="1:36" x14ac:dyDescent="0.25">
      <c r="A2381" s="14" t="s">
        <v>101</v>
      </c>
      <c r="B2381" t="s">
        <v>98</v>
      </c>
      <c r="C2381" t="s">
        <v>97</v>
      </c>
      <c r="D2381" s="13">
        <v>42101</v>
      </c>
      <c r="E2381">
        <v>2</v>
      </c>
      <c r="F2381">
        <v>200</v>
      </c>
      <c r="G2381" s="2" t="s">
        <v>89</v>
      </c>
      <c r="H2381" s="2" t="s">
        <v>13</v>
      </c>
      <c r="I2381">
        <v>8</v>
      </c>
      <c r="J2381" s="2" t="s">
        <v>88</v>
      </c>
      <c r="K2381" s="2">
        <v>156</v>
      </c>
      <c r="L2381" s="2">
        <v>1752.25</v>
      </c>
      <c r="M2381" s="2">
        <f t="shared" si="222"/>
        <v>175.22499999999999</v>
      </c>
      <c r="O2381" s="2" t="str">
        <f t="shared" si="223"/>
        <v/>
      </c>
      <c r="P2381" s="2" t="str">
        <f>IF(ISNUMBER(O2381),SUMIFS(O$1:$O2381,A$1:$A2381,A2381,C$1:$C2381,C2381,G$1:$G2381,G2381,E$1:$E2381,E2381),"")</f>
        <v/>
      </c>
      <c r="U2381" t="str">
        <f t="shared" si="224"/>
        <v/>
      </c>
      <c r="V2381">
        <v>25.741766929626465</v>
      </c>
      <c r="W2381">
        <v>20.319960594177246</v>
      </c>
      <c r="X2381">
        <v>77.792648315429688</v>
      </c>
      <c r="Y2381">
        <v>45.379133224487305</v>
      </c>
      <c r="Z2381">
        <v>92.388149261474609</v>
      </c>
      <c r="AA2381">
        <v>15.107808113098145</v>
      </c>
      <c r="AB2381">
        <v>2.4172492980957031E-2</v>
      </c>
      <c r="AC2381" s="2">
        <f t="shared" si="225"/>
        <v>2.4172492980957031E-2</v>
      </c>
      <c r="AD2381">
        <v>12.446823730468751</v>
      </c>
      <c r="AE2381">
        <v>16.483795961462224</v>
      </c>
      <c r="AH2381" s="2" t="str">
        <f t="shared" si="226"/>
        <v/>
      </c>
      <c r="AI2381" s="2" t="str">
        <f>IF(ISNUMBER(AH2381),SUMIFS($AH$1:AH2381,$A$1:A2381,A2381,C$1:$C2381,C2381,$G$1:G2381,G2381,$E$1:E2381,E2381),"")</f>
        <v/>
      </c>
      <c r="AJ2381">
        <f t="shared" si="227"/>
        <v>13</v>
      </c>
    </row>
    <row r="2382" spans="1:36" x14ac:dyDescent="0.25">
      <c r="A2382" s="14" t="s">
        <v>100</v>
      </c>
      <c r="B2382" t="s">
        <v>98</v>
      </c>
      <c r="C2382" t="s">
        <v>97</v>
      </c>
      <c r="D2382" s="13">
        <v>42101</v>
      </c>
      <c r="E2382">
        <v>2</v>
      </c>
      <c r="F2382">
        <v>350</v>
      </c>
      <c r="G2382" s="2" t="s">
        <v>89</v>
      </c>
      <c r="H2382" s="2" t="s">
        <v>13</v>
      </c>
      <c r="I2382">
        <v>8</v>
      </c>
      <c r="J2382" s="2" t="s">
        <v>88</v>
      </c>
      <c r="K2382" s="2">
        <v>272</v>
      </c>
      <c r="L2382" s="2">
        <v>2179</v>
      </c>
      <c r="M2382" s="2">
        <f t="shared" si="222"/>
        <v>217.9</v>
      </c>
      <c r="O2382" s="2" t="str">
        <f t="shared" si="223"/>
        <v/>
      </c>
      <c r="P2382" s="2" t="str">
        <f>IF(ISNUMBER(O2382),SUMIFS(O$1:$O2382,A$1:$A2382,A2382,C$1:$C2382,C2382,G$1:$G2382,G2382,E$1:$E2382,E2382),"")</f>
        <v/>
      </c>
      <c r="U2382" t="str">
        <f t="shared" si="224"/>
        <v/>
      </c>
      <c r="V2382">
        <v>23.935324668884277</v>
      </c>
      <c r="W2382">
        <v>21.38034725189209</v>
      </c>
      <c r="X2382">
        <v>78.782474517822266</v>
      </c>
      <c r="Y2382">
        <v>44.369644165039063</v>
      </c>
      <c r="Z2382">
        <v>91.529865264892578</v>
      </c>
      <c r="AA2382">
        <v>15.797566413879395</v>
      </c>
      <c r="AB2382">
        <v>2.527610626220703E-2</v>
      </c>
      <c r="AC2382" s="2">
        <f t="shared" si="225"/>
        <v>2.527610626220703E-2</v>
      </c>
      <c r="AD2382">
        <v>12.605195922851562</v>
      </c>
      <c r="AE2382">
        <v>16.403776587803907</v>
      </c>
      <c r="AH2382" s="2" t="str">
        <f t="shared" si="226"/>
        <v/>
      </c>
      <c r="AI2382" s="2" t="str">
        <f>IF(ISNUMBER(AH2382),SUMIFS($AH$1:AH2382,$A$1:A2382,A2382,C$1:$C2382,C2382,$G$1:G2382,G2382,$E$1:E2382,E2382),"")</f>
        <v/>
      </c>
      <c r="AJ2382">
        <f t="shared" si="227"/>
        <v>13</v>
      </c>
    </row>
    <row r="2383" spans="1:36" x14ac:dyDescent="0.25">
      <c r="A2383" s="14" t="s">
        <v>99</v>
      </c>
      <c r="B2383" t="s">
        <v>98</v>
      </c>
      <c r="C2383" t="s">
        <v>97</v>
      </c>
      <c r="D2383" s="13">
        <v>42101</v>
      </c>
      <c r="E2383">
        <v>2</v>
      </c>
      <c r="F2383">
        <v>500</v>
      </c>
      <c r="G2383" s="2" t="s">
        <v>89</v>
      </c>
      <c r="H2383" s="2" t="s">
        <v>13</v>
      </c>
      <c r="I2383">
        <v>8</v>
      </c>
      <c r="J2383" s="2" t="s">
        <v>88</v>
      </c>
      <c r="K2383" s="2">
        <v>389</v>
      </c>
      <c r="L2383" s="2">
        <v>2221.75</v>
      </c>
      <c r="M2383" s="2">
        <f t="shared" si="222"/>
        <v>222.17500000000001</v>
      </c>
      <c r="O2383" s="2" t="str">
        <f t="shared" si="223"/>
        <v/>
      </c>
      <c r="P2383" s="2" t="str">
        <f>IF(ISNUMBER(O2383),SUMIFS(O$1:$O2383,A$1:$A2383,A2383,C$1:$C2383,C2383,G$1:$G2383,G2383,E$1:$E2383,E2383),"")</f>
        <v/>
      </c>
      <c r="U2383" t="str">
        <f t="shared" si="224"/>
        <v/>
      </c>
      <c r="V2383">
        <v>22.55378246307373</v>
      </c>
      <c r="W2383">
        <v>19.95014762878418</v>
      </c>
      <c r="X2383">
        <v>80.642902374267578</v>
      </c>
      <c r="Y2383">
        <v>41.632116317749023</v>
      </c>
      <c r="Z2383">
        <v>91.925907135009766</v>
      </c>
      <c r="AA2383">
        <v>19.446788787841797</v>
      </c>
      <c r="AB2383">
        <v>3.1114862060546873E-2</v>
      </c>
      <c r="AC2383" s="2">
        <f t="shared" si="225"/>
        <v>3.1114862060546873E-2</v>
      </c>
      <c r="AD2383">
        <v>12.902864379882812</v>
      </c>
      <c r="AE2383">
        <v>12.96934409990293</v>
      </c>
      <c r="AH2383" s="2" t="str">
        <f t="shared" si="226"/>
        <v/>
      </c>
      <c r="AI2383" s="2" t="str">
        <f>IF(ISNUMBER(AH2383),SUMIFS($AH$1:AH2383,$A$1:A2383,A2383,C$1:$C2383,C2383,$G$1:G2383,G2383,$E$1:E2383,E2383),"")</f>
        <v/>
      </c>
      <c r="AJ2383">
        <f t="shared" si="227"/>
        <v>13</v>
      </c>
    </row>
    <row r="2384" spans="1:36" x14ac:dyDescent="0.25">
      <c r="A2384" s="14" t="s">
        <v>104</v>
      </c>
      <c r="B2384" t="s">
        <v>98</v>
      </c>
      <c r="C2384" t="s">
        <v>97</v>
      </c>
      <c r="D2384" s="13">
        <v>42101</v>
      </c>
      <c r="E2384">
        <v>3</v>
      </c>
      <c r="F2384">
        <v>0</v>
      </c>
      <c r="G2384" s="2" t="s">
        <v>89</v>
      </c>
      <c r="H2384" s="2" t="s">
        <v>13</v>
      </c>
      <c r="I2384">
        <v>8</v>
      </c>
      <c r="J2384" s="2" t="s">
        <v>88</v>
      </c>
      <c r="K2384" s="2">
        <v>0</v>
      </c>
      <c r="L2384" s="2">
        <v>2076.5</v>
      </c>
      <c r="M2384" s="2">
        <f t="shared" si="222"/>
        <v>207.65</v>
      </c>
      <c r="O2384" s="2" t="str">
        <f t="shared" si="223"/>
        <v/>
      </c>
      <c r="P2384" s="2" t="str">
        <f>IF(ISNUMBER(O2384),SUMIFS(O$1:$O2384,A$1:$A2384,A2384,C$1:$C2384,C2384,G$1:$G2384,G2384,E$1:$E2384,E2384),"")</f>
        <v/>
      </c>
      <c r="U2384" t="str">
        <f t="shared" si="224"/>
        <v/>
      </c>
      <c r="V2384">
        <v>23.58351993560791</v>
      </c>
      <c r="W2384">
        <v>23.624545097351074</v>
      </c>
      <c r="X2384">
        <v>79.229381561279297</v>
      </c>
      <c r="Y2384">
        <v>41.67835807800293</v>
      </c>
      <c r="Z2384">
        <v>91.505245208740234</v>
      </c>
      <c r="AA2384">
        <v>15.931582927703857</v>
      </c>
      <c r="AB2384">
        <v>2.5490532684326172E-2</v>
      </c>
      <c r="AC2384" s="2">
        <f t="shared" si="225"/>
        <v>2.5490532684326172E-2</v>
      </c>
      <c r="AD2384">
        <v>12.676701049804688</v>
      </c>
      <c r="AE2384">
        <v>17.424511889723643</v>
      </c>
      <c r="AH2384" s="2" t="str">
        <f t="shared" si="226"/>
        <v/>
      </c>
      <c r="AI2384" s="2" t="str">
        <f>IF(ISNUMBER(AH2384),SUMIFS($AH$1:AH2384,$A$1:A2384,A2384,C$1:$C2384,C2384,$G$1:G2384,G2384,$E$1:E2384,E2384),"")</f>
        <v/>
      </c>
      <c r="AJ2384">
        <f t="shared" si="227"/>
        <v>13</v>
      </c>
    </row>
    <row r="2385" spans="1:36" x14ac:dyDescent="0.25">
      <c r="A2385" s="14" t="s">
        <v>103</v>
      </c>
      <c r="B2385" t="s">
        <v>98</v>
      </c>
      <c r="C2385" t="s">
        <v>97</v>
      </c>
      <c r="D2385" s="13">
        <v>42101</v>
      </c>
      <c r="E2385">
        <v>3</v>
      </c>
      <c r="F2385">
        <v>50</v>
      </c>
      <c r="G2385" s="2" t="s">
        <v>89</v>
      </c>
      <c r="H2385" s="2" t="s">
        <v>13</v>
      </c>
      <c r="I2385">
        <v>8</v>
      </c>
      <c r="J2385" s="2" t="s">
        <v>88</v>
      </c>
      <c r="K2385" s="2">
        <v>45</v>
      </c>
      <c r="L2385" s="2">
        <v>2101</v>
      </c>
      <c r="M2385" s="2">
        <f t="shared" si="222"/>
        <v>210.1</v>
      </c>
      <c r="O2385" s="2" t="str">
        <f t="shared" si="223"/>
        <v/>
      </c>
      <c r="P2385" s="2" t="str">
        <f>IF(ISNUMBER(O2385),SUMIFS(O$1:$O2385,A$1:$A2385,A2385,C$1:$C2385,C2385,G$1:$G2385,G2385,E$1:$E2385,E2385),"")</f>
        <v/>
      </c>
      <c r="U2385" t="str">
        <f t="shared" si="224"/>
        <v/>
      </c>
      <c r="V2385">
        <v>25.453102111816406</v>
      </c>
      <c r="W2385">
        <v>19.330604553222656</v>
      </c>
      <c r="X2385">
        <v>76.783466339111328</v>
      </c>
      <c r="Y2385">
        <v>45.136123657226563</v>
      </c>
      <c r="Z2385">
        <v>91.244701385498047</v>
      </c>
      <c r="AA2385">
        <v>15.701254844665527</v>
      </c>
      <c r="AB2385">
        <v>2.5122007751464843E-2</v>
      </c>
      <c r="AC2385" s="2">
        <f t="shared" si="225"/>
        <v>2.5122007751464843E-2</v>
      </c>
      <c r="AD2385">
        <v>12.285354614257813</v>
      </c>
      <c r="AE2385">
        <v>14.943310898949083</v>
      </c>
      <c r="AH2385" s="2" t="str">
        <f t="shared" si="226"/>
        <v/>
      </c>
      <c r="AI2385" s="2" t="str">
        <f>IF(ISNUMBER(AH2385),SUMIFS($AH$1:AH2385,$A$1:A2385,A2385,C$1:$C2385,C2385,$G$1:G2385,G2385,$E$1:E2385,E2385),"")</f>
        <v/>
      </c>
      <c r="AJ2385">
        <f t="shared" si="227"/>
        <v>13</v>
      </c>
    </row>
    <row r="2386" spans="1:36" x14ac:dyDescent="0.25">
      <c r="A2386" s="14" t="s">
        <v>102</v>
      </c>
      <c r="B2386" t="s">
        <v>98</v>
      </c>
      <c r="C2386" t="s">
        <v>97</v>
      </c>
      <c r="D2386" s="13">
        <v>42101</v>
      </c>
      <c r="E2386">
        <v>3</v>
      </c>
      <c r="F2386">
        <v>100</v>
      </c>
      <c r="G2386" s="2" t="s">
        <v>89</v>
      </c>
      <c r="H2386" s="2" t="s">
        <v>13</v>
      </c>
      <c r="I2386">
        <v>8</v>
      </c>
      <c r="J2386" s="2" t="s">
        <v>88</v>
      </c>
      <c r="K2386" s="2">
        <v>78</v>
      </c>
      <c r="L2386" s="2">
        <v>2013.75</v>
      </c>
      <c r="M2386" s="2">
        <f t="shared" si="222"/>
        <v>201.375</v>
      </c>
      <c r="O2386" s="2" t="str">
        <f t="shared" si="223"/>
        <v/>
      </c>
      <c r="P2386" s="2" t="str">
        <f>IF(ISNUMBER(O2386),SUMIFS(O$1:$O2386,A$1:$A2386,A2386,C$1:$C2386,C2386,G$1:$G2386,G2386,E$1:$E2386,E2386),"")</f>
        <v/>
      </c>
      <c r="U2386" t="str">
        <f t="shared" si="224"/>
        <v/>
      </c>
      <c r="V2386">
        <v>26.113032341003418</v>
      </c>
      <c r="W2386">
        <v>21.825058937072754</v>
      </c>
      <c r="X2386">
        <v>76.226974487304688</v>
      </c>
      <c r="Y2386">
        <v>45.408519744873047</v>
      </c>
      <c r="Z2386">
        <v>91.539791107177734</v>
      </c>
      <c r="AA2386">
        <v>14.020886421203613</v>
      </c>
      <c r="AB2386">
        <v>2.2433418273925781E-2</v>
      </c>
      <c r="AC2386" s="2">
        <f t="shared" si="225"/>
        <v>2.2433418273925781E-2</v>
      </c>
      <c r="AD2386">
        <v>12.19631591796875</v>
      </c>
      <c r="AE2386">
        <v>15.927378386122415</v>
      </c>
      <c r="AH2386" s="2" t="str">
        <f t="shared" si="226"/>
        <v/>
      </c>
      <c r="AI2386" s="2" t="str">
        <f>IF(ISNUMBER(AH2386),SUMIFS($AH$1:AH2386,$A$1:A2386,A2386,C$1:$C2386,C2386,$G$1:G2386,G2386,$E$1:E2386,E2386),"")</f>
        <v/>
      </c>
      <c r="AJ2386">
        <f t="shared" si="227"/>
        <v>13</v>
      </c>
    </row>
    <row r="2387" spans="1:36" x14ac:dyDescent="0.25">
      <c r="A2387" s="14" t="s">
        <v>101</v>
      </c>
      <c r="B2387" t="s">
        <v>98</v>
      </c>
      <c r="C2387" t="s">
        <v>97</v>
      </c>
      <c r="D2387" s="13">
        <v>42101</v>
      </c>
      <c r="E2387">
        <v>3</v>
      </c>
      <c r="F2387">
        <v>200</v>
      </c>
      <c r="G2387" s="2" t="s">
        <v>89</v>
      </c>
      <c r="H2387" s="2" t="s">
        <v>13</v>
      </c>
      <c r="I2387">
        <v>8</v>
      </c>
      <c r="J2387" s="2" t="s">
        <v>88</v>
      </c>
      <c r="K2387" s="2">
        <v>156</v>
      </c>
      <c r="L2387" s="2">
        <v>2046.5</v>
      </c>
      <c r="M2387" s="2">
        <f t="shared" si="222"/>
        <v>204.65</v>
      </c>
      <c r="O2387" s="2" t="str">
        <f t="shared" si="223"/>
        <v/>
      </c>
      <c r="P2387" s="2" t="str">
        <f>IF(ISNUMBER(O2387),SUMIFS(O$1:$O2387,A$1:$A2387,A2387,C$1:$C2387,C2387,G$1:$G2387,G2387,E$1:$E2387,E2387),"")</f>
        <v/>
      </c>
      <c r="U2387" t="str">
        <f t="shared" si="224"/>
        <v/>
      </c>
      <c r="V2387">
        <v>25.141998291015625</v>
      </c>
      <c r="W2387">
        <v>19.259790420532227</v>
      </c>
      <c r="X2387">
        <v>74.440505981445313</v>
      </c>
      <c r="Y2387">
        <v>43.566946029663086</v>
      </c>
      <c r="Z2387">
        <v>89.40631103515625</v>
      </c>
      <c r="AA2387">
        <v>15.668768882751465</v>
      </c>
      <c r="AB2387">
        <v>2.5070030212402346E-2</v>
      </c>
      <c r="AC2387" s="2">
        <f t="shared" si="225"/>
        <v>2.5070030212402346E-2</v>
      </c>
      <c r="AD2387">
        <v>11.91048095703125</v>
      </c>
      <c r="AE2387">
        <v>15.872105730058628</v>
      </c>
      <c r="AH2387" s="2" t="str">
        <f t="shared" si="226"/>
        <v/>
      </c>
      <c r="AI2387" s="2" t="str">
        <f>IF(ISNUMBER(AH2387),SUMIFS($AH$1:AH2387,$A$1:A2387,A2387,C$1:$C2387,C2387,$G$1:G2387,G2387,$E$1:E2387,E2387),"")</f>
        <v/>
      </c>
      <c r="AJ2387">
        <f t="shared" si="227"/>
        <v>13</v>
      </c>
    </row>
    <row r="2388" spans="1:36" x14ac:dyDescent="0.25">
      <c r="A2388" s="14" t="s">
        <v>100</v>
      </c>
      <c r="B2388" t="s">
        <v>98</v>
      </c>
      <c r="C2388" t="s">
        <v>97</v>
      </c>
      <c r="D2388" s="13">
        <v>42101</v>
      </c>
      <c r="E2388">
        <v>3</v>
      </c>
      <c r="F2388">
        <v>350</v>
      </c>
      <c r="G2388" s="2" t="s">
        <v>89</v>
      </c>
      <c r="H2388" s="2" t="s">
        <v>13</v>
      </c>
      <c r="I2388">
        <v>8</v>
      </c>
      <c r="J2388" s="2" t="s">
        <v>88</v>
      </c>
      <c r="K2388" s="2">
        <v>272</v>
      </c>
      <c r="L2388" s="2">
        <v>2450</v>
      </c>
      <c r="M2388" s="2">
        <f t="shared" si="222"/>
        <v>245</v>
      </c>
      <c r="O2388" s="2" t="str">
        <f t="shared" si="223"/>
        <v/>
      </c>
      <c r="P2388" s="2" t="str">
        <f>IF(ISNUMBER(O2388),SUMIFS(O$1:$O2388,A$1:$A2388,A2388,C$1:$C2388,C2388,G$1:$G2388,G2388,E$1:$E2388,E2388),"")</f>
        <v/>
      </c>
      <c r="U2388" t="str">
        <f t="shared" si="224"/>
        <v/>
      </c>
      <c r="V2388">
        <v>24.995235443115234</v>
      </c>
      <c r="W2388">
        <v>18.057024955749512</v>
      </c>
      <c r="X2388">
        <v>77.467739105224609</v>
      </c>
      <c r="Y2388">
        <v>43.285045623779297</v>
      </c>
      <c r="Z2388">
        <v>90.577617645263672</v>
      </c>
      <c r="AA2388">
        <v>18.666419982910156</v>
      </c>
      <c r="AB2388">
        <v>2.986627197265625E-2</v>
      </c>
      <c r="AC2388" s="2">
        <f t="shared" si="225"/>
        <v>2.986627197265625E-2</v>
      </c>
      <c r="AD2388">
        <v>12.394838256835937</v>
      </c>
      <c r="AE2388">
        <v>14.99305212885641</v>
      </c>
      <c r="AH2388" s="2" t="str">
        <f t="shared" si="226"/>
        <v/>
      </c>
      <c r="AI2388" s="2" t="str">
        <f>IF(ISNUMBER(AH2388),SUMIFS($AH$1:AH2388,$A$1:A2388,A2388,C$1:$C2388,C2388,$G$1:G2388,G2388,$E$1:E2388,E2388),"")</f>
        <v/>
      </c>
      <c r="AJ2388">
        <f t="shared" si="227"/>
        <v>13</v>
      </c>
    </row>
    <row r="2389" spans="1:36" x14ac:dyDescent="0.25">
      <c r="A2389" s="14" t="s">
        <v>99</v>
      </c>
      <c r="B2389" t="s">
        <v>98</v>
      </c>
      <c r="C2389" t="s">
        <v>97</v>
      </c>
      <c r="D2389" s="13">
        <v>42101</v>
      </c>
      <c r="E2389">
        <v>3</v>
      </c>
      <c r="F2389">
        <v>500</v>
      </c>
      <c r="G2389" s="2" t="s">
        <v>89</v>
      </c>
      <c r="H2389" s="2" t="s">
        <v>13</v>
      </c>
      <c r="I2389">
        <v>8</v>
      </c>
      <c r="J2389" s="2" t="s">
        <v>88</v>
      </c>
      <c r="K2389" s="2">
        <v>389</v>
      </c>
      <c r="L2389" s="2">
        <v>2972.75</v>
      </c>
      <c r="M2389" s="2">
        <f t="shared" si="222"/>
        <v>297.27499999999998</v>
      </c>
      <c r="O2389" s="2" t="str">
        <f t="shared" si="223"/>
        <v/>
      </c>
      <c r="P2389" s="2" t="str">
        <f>IF(ISNUMBER(O2389),SUMIFS(O$1:$O2389,A$1:$A2389,A2389,C$1:$C2389,C2389,G$1:$G2389,G2389,E$1:$E2389,E2389),"")</f>
        <v/>
      </c>
      <c r="U2389" t="str">
        <f t="shared" si="224"/>
        <v/>
      </c>
      <c r="V2389">
        <v>23.730290412902832</v>
      </c>
      <c r="W2389">
        <v>17.321003913879395</v>
      </c>
      <c r="X2389">
        <v>78.620010375976563</v>
      </c>
      <c r="Y2389">
        <v>42.099609375</v>
      </c>
      <c r="Z2389">
        <v>91.071750640869141</v>
      </c>
      <c r="AA2389">
        <v>19.771206855773926</v>
      </c>
      <c r="AB2389">
        <v>3.1633930969238284E-2</v>
      </c>
      <c r="AC2389" s="2">
        <f t="shared" si="225"/>
        <v>3.1633930969238284E-2</v>
      </c>
      <c r="AD2389">
        <v>12.579201660156251</v>
      </c>
      <c r="AE2389">
        <v>12.141697324123095</v>
      </c>
      <c r="AH2389" s="2" t="str">
        <f t="shared" si="226"/>
        <v/>
      </c>
      <c r="AI2389" s="2" t="str">
        <f>IF(ISNUMBER(AH2389),SUMIFS($AH$1:AH2389,$A$1:A2389,A2389,C$1:$C2389,C2389,$G$1:G2389,G2389,$E$1:E2389,E2389),"")</f>
        <v/>
      </c>
      <c r="AJ2389">
        <f t="shared" si="227"/>
        <v>13</v>
      </c>
    </row>
    <row r="2390" spans="1:36" x14ac:dyDescent="0.25">
      <c r="A2390" s="14" t="s">
        <v>104</v>
      </c>
      <c r="B2390" t="s">
        <v>98</v>
      </c>
      <c r="C2390" t="s">
        <v>97</v>
      </c>
      <c r="D2390" s="13">
        <v>42110</v>
      </c>
      <c r="E2390">
        <v>1</v>
      </c>
      <c r="F2390">
        <v>0</v>
      </c>
      <c r="G2390" s="2" t="s">
        <v>89</v>
      </c>
      <c r="H2390" s="2" t="s">
        <v>13</v>
      </c>
      <c r="I2390">
        <v>8</v>
      </c>
      <c r="J2390" s="2" t="s">
        <v>77</v>
      </c>
      <c r="K2390" s="2">
        <v>0</v>
      </c>
      <c r="L2390" s="2"/>
      <c r="M2390" s="2" t="str">
        <f t="shared" si="222"/>
        <v/>
      </c>
      <c r="N2390">
        <v>445.94087937145332</v>
      </c>
      <c r="O2390" s="2">
        <f t="shared" si="223"/>
        <v>44.594087937145332</v>
      </c>
      <c r="P2390" s="2">
        <f>IF(ISNUMBER(O2390),SUMIFS(O$1:$O2390,A$1:$A2390,A2390,C$1:$C2390,C2390,G$1:$G2390,G2390,E$1:$E2390,E2390),"")</f>
        <v>504.4946041336006</v>
      </c>
      <c r="U2390" t="str">
        <f t="shared" si="224"/>
        <v/>
      </c>
      <c r="V2390">
        <v>25.457874298095703</v>
      </c>
      <c r="W2390">
        <v>14.387914657592773</v>
      </c>
      <c r="X2390">
        <v>75.436744689941406</v>
      </c>
      <c r="Y2390">
        <v>44.687784194946289</v>
      </c>
      <c r="Z2390">
        <v>91.304046630859375</v>
      </c>
      <c r="AA2390">
        <v>18.136003494262695</v>
      </c>
      <c r="AB2390">
        <v>2.9017605590820311E-2</v>
      </c>
      <c r="AC2390" s="2">
        <f t="shared" si="225"/>
        <v>2.9017605590820311E-2</v>
      </c>
      <c r="AD2390">
        <v>12.069879150390625</v>
      </c>
      <c r="AE2390">
        <v>15.767195377776385</v>
      </c>
      <c r="AH2390" s="2">
        <f t="shared" si="226"/>
        <v>1.294</v>
      </c>
      <c r="AI2390" s="2">
        <f>IF(ISNUMBER(AH2390),SUMIFS($AH$1:AH2390,$A$1:A2390,A2390,C$1:$C2390,C2390,$G$1:G2390,G2390,$E$1:E2390,E2390),"")</f>
        <v>11.662000000000001</v>
      </c>
      <c r="AJ2390">
        <f t="shared" si="227"/>
        <v>16</v>
      </c>
    </row>
    <row r="2391" spans="1:36" x14ac:dyDescent="0.25">
      <c r="A2391" s="14" t="s">
        <v>103</v>
      </c>
      <c r="B2391" t="s">
        <v>98</v>
      </c>
      <c r="C2391" t="s">
        <v>97</v>
      </c>
      <c r="D2391" s="13">
        <v>42110</v>
      </c>
      <c r="E2391">
        <v>1</v>
      </c>
      <c r="F2391">
        <v>50</v>
      </c>
      <c r="G2391" s="2" t="s">
        <v>89</v>
      </c>
      <c r="H2391" s="2" t="s">
        <v>13</v>
      </c>
      <c r="I2391">
        <v>8</v>
      </c>
      <c r="J2391" s="2" t="s">
        <v>77</v>
      </c>
      <c r="K2391" s="2">
        <v>45</v>
      </c>
      <c r="L2391" s="2"/>
      <c r="M2391" s="2" t="str">
        <f t="shared" si="222"/>
        <v/>
      </c>
      <c r="N2391">
        <v>830.23155615036467</v>
      </c>
      <c r="O2391" s="2">
        <f t="shared" si="223"/>
        <v>83.023155615036472</v>
      </c>
      <c r="P2391" s="2">
        <f>IF(ISNUMBER(O2391),SUMIFS(O$1:$O2391,A$1:$A2391,A2391,C$1:$C2391,C2391,G$1:$G2391,G2391,E$1:$E2391,E2391),"")</f>
        <v>445.16888623817761</v>
      </c>
      <c r="U2391" t="str">
        <f t="shared" si="224"/>
        <v/>
      </c>
      <c r="V2391">
        <v>25.571663856506348</v>
      </c>
      <c r="W2391">
        <v>16.213887214660645</v>
      </c>
      <c r="X2391">
        <v>75.756568908691406</v>
      </c>
      <c r="Y2391">
        <v>45.553991317749023</v>
      </c>
      <c r="Z2391">
        <v>91.125808715820313</v>
      </c>
      <c r="AA2391">
        <v>17.090636253356934</v>
      </c>
      <c r="AB2391">
        <v>2.7345018005371095E-2</v>
      </c>
      <c r="AC2391" s="2">
        <f t="shared" si="225"/>
        <v>2.7345018005371095E-2</v>
      </c>
      <c r="AD2391">
        <v>12.121051025390626</v>
      </c>
      <c r="AE2391">
        <v>15.817919769397069</v>
      </c>
      <c r="AH2391" s="2">
        <f t="shared" si="226"/>
        <v>2.27</v>
      </c>
      <c r="AI2391" s="2">
        <f>IF(ISNUMBER(AH2391),SUMIFS($AH$1:AH2391,$A$1:A2391,A2391,C$1:$C2391,C2391,$G$1:G2391,G2391,$E$1:E2391,E2391),"")</f>
        <v>10.231</v>
      </c>
      <c r="AJ2391">
        <f t="shared" si="227"/>
        <v>16</v>
      </c>
    </row>
    <row r="2392" spans="1:36" x14ac:dyDescent="0.25">
      <c r="A2392" s="14" t="s">
        <v>102</v>
      </c>
      <c r="B2392" t="s">
        <v>98</v>
      </c>
      <c r="C2392" t="s">
        <v>97</v>
      </c>
      <c r="D2392" s="13">
        <v>42110</v>
      </c>
      <c r="E2392">
        <v>1</v>
      </c>
      <c r="F2392">
        <v>100</v>
      </c>
      <c r="G2392" s="2" t="s">
        <v>89</v>
      </c>
      <c r="H2392" s="2" t="s">
        <v>13</v>
      </c>
      <c r="I2392">
        <v>8</v>
      </c>
      <c r="J2392" s="2" t="s">
        <v>77</v>
      </c>
      <c r="K2392" s="2">
        <v>90</v>
      </c>
      <c r="L2392" s="2"/>
      <c r="M2392" s="2" t="str">
        <f t="shared" si="222"/>
        <v/>
      </c>
      <c r="N2392">
        <v>638.53512784507541</v>
      </c>
      <c r="O2392" s="2">
        <f t="shared" si="223"/>
        <v>63.853512784507544</v>
      </c>
      <c r="P2392" s="2">
        <f>IF(ISNUMBER(O2392),SUMIFS(O$1:$O2392,A$1:$A2392,A2392,C$1:$C2392,C2392,G$1:$G2392,G2392,E$1:$E2392,E2392),"")</f>
        <v>460.85241944613097</v>
      </c>
      <c r="U2392" t="str">
        <f t="shared" si="224"/>
        <v/>
      </c>
      <c r="V2392">
        <v>23.873173713684082</v>
      </c>
      <c r="W2392">
        <v>15.579049110412598</v>
      </c>
      <c r="X2392">
        <v>74.96478271484375</v>
      </c>
      <c r="Y2392">
        <v>41.636419296264648</v>
      </c>
      <c r="Z2392">
        <v>89.570755004882813</v>
      </c>
      <c r="AA2392">
        <v>19.47725772857666</v>
      </c>
      <c r="AB2392">
        <v>3.1163612365722657E-2</v>
      </c>
      <c r="AC2392" s="2">
        <f t="shared" si="225"/>
        <v>3.1163612365722657E-2</v>
      </c>
      <c r="AD2392">
        <v>11.994365234375</v>
      </c>
      <c r="AE2392">
        <v>14.505184995519141</v>
      </c>
      <c r="AH2392" s="2">
        <f t="shared" si="226"/>
        <v>1.99</v>
      </c>
      <c r="AI2392" s="2">
        <f>IF(ISNUMBER(AH2392),SUMIFS($AH$1:AH2392,$A$1:A2392,A2392,C$1:$C2392,C2392,$G$1:G2392,G2392,$E$1:E2392,E2392),"")</f>
        <v>10.249000000000001</v>
      </c>
      <c r="AJ2392">
        <f t="shared" si="227"/>
        <v>16</v>
      </c>
    </row>
    <row r="2393" spans="1:36" x14ac:dyDescent="0.25">
      <c r="A2393" s="14" t="s">
        <v>101</v>
      </c>
      <c r="B2393" t="s">
        <v>98</v>
      </c>
      <c r="C2393" t="s">
        <v>97</v>
      </c>
      <c r="D2393" s="13">
        <v>42110</v>
      </c>
      <c r="E2393">
        <v>1</v>
      </c>
      <c r="F2393">
        <v>200</v>
      </c>
      <c r="G2393" s="2" t="s">
        <v>89</v>
      </c>
      <c r="H2393" s="2" t="s">
        <v>13</v>
      </c>
      <c r="I2393">
        <v>8</v>
      </c>
      <c r="J2393" s="2" t="s">
        <v>77</v>
      </c>
      <c r="K2393" s="2">
        <v>180</v>
      </c>
      <c r="L2393" s="2"/>
      <c r="M2393" s="2" t="str">
        <f t="shared" si="222"/>
        <v/>
      </c>
      <c r="N2393">
        <v>915.30142079232405</v>
      </c>
      <c r="O2393" s="2">
        <f t="shared" si="223"/>
        <v>91.530142079232405</v>
      </c>
      <c r="P2393" s="2">
        <f>IF(ISNUMBER(O2393),SUMIFS(O$1:$O2393,A$1:$A2393,A2393,C$1:$C2393,C2393,G$1:$G2393,G2393,E$1:$E2393,E2393),"")</f>
        <v>704.58895586304095</v>
      </c>
      <c r="U2393" t="str">
        <f t="shared" si="224"/>
        <v/>
      </c>
      <c r="V2393">
        <v>25.97054386138916</v>
      </c>
      <c r="W2393">
        <v>16.661799430847168</v>
      </c>
      <c r="X2393">
        <v>75.434974670410156</v>
      </c>
      <c r="Y2393">
        <v>44.359317779541016</v>
      </c>
      <c r="Z2393">
        <v>91.153308868408203</v>
      </c>
      <c r="AA2393">
        <v>15.543526649475098</v>
      </c>
      <c r="AB2393">
        <v>2.4869642639160156E-2</v>
      </c>
      <c r="AC2393" s="2">
        <f t="shared" si="225"/>
        <v>2.4869642639160156E-2</v>
      </c>
      <c r="AD2393">
        <v>12.069595947265626</v>
      </c>
      <c r="AE2393">
        <v>15.669562366825113</v>
      </c>
      <c r="AH2393" s="2">
        <f t="shared" si="226"/>
        <v>2.2759999999999998</v>
      </c>
      <c r="AI2393" s="2">
        <f>IF(ISNUMBER(AH2393),SUMIFS($AH$1:AH2393,$A$1:A2393,A2393,C$1:$C2393,C2393,$G$1:G2393,G2393,$E$1:E2393,E2393),"")</f>
        <v>14.305000000000001</v>
      </c>
      <c r="AJ2393">
        <f t="shared" si="227"/>
        <v>16</v>
      </c>
    </row>
    <row r="2394" spans="1:36" x14ac:dyDescent="0.25">
      <c r="A2394" s="14" t="s">
        <v>100</v>
      </c>
      <c r="B2394" t="s">
        <v>98</v>
      </c>
      <c r="C2394" t="s">
        <v>97</v>
      </c>
      <c r="D2394" s="13">
        <v>42110</v>
      </c>
      <c r="E2394">
        <v>1</v>
      </c>
      <c r="F2394">
        <v>350</v>
      </c>
      <c r="G2394" s="2" t="s">
        <v>89</v>
      </c>
      <c r="H2394" s="2" t="s">
        <v>13</v>
      </c>
      <c r="I2394">
        <v>8</v>
      </c>
      <c r="J2394" s="2" t="s">
        <v>77</v>
      </c>
      <c r="K2394" s="2">
        <v>350</v>
      </c>
      <c r="L2394" s="2"/>
      <c r="M2394" s="2" t="str">
        <f t="shared" si="222"/>
        <v/>
      </c>
      <c r="N2394">
        <v>1113.5192409574727</v>
      </c>
      <c r="O2394" s="2">
        <f t="shared" si="223"/>
        <v>111.35192409574726</v>
      </c>
      <c r="P2394" s="2">
        <f>IF(ISNUMBER(O2394),SUMIFS(O$1:$O2394,A$1:$A2394,A2394,C$1:$C2394,C2394,G$1:$G2394,G2394,E$1:$E2394,E2394),"")</f>
        <v>1044.6889427785834</v>
      </c>
      <c r="U2394" t="str">
        <f t="shared" si="224"/>
        <v/>
      </c>
      <c r="V2394">
        <v>25.09699821472168</v>
      </c>
      <c r="W2394">
        <v>14.74559497833252</v>
      </c>
      <c r="X2394">
        <v>75.677505493164063</v>
      </c>
      <c r="Y2394">
        <v>43.09007453918457</v>
      </c>
      <c r="Z2394">
        <v>90.693305969238281</v>
      </c>
      <c r="AA2394">
        <v>17.41977596282959</v>
      </c>
      <c r="AB2394">
        <v>2.7871641540527344E-2</v>
      </c>
      <c r="AC2394" s="2">
        <f t="shared" si="225"/>
        <v>2.7871641540527344E-2</v>
      </c>
      <c r="AD2394">
        <v>12.10840087890625</v>
      </c>
      <c r="AE2394">
        <v>12.527091460771567</v>
      </c>
      <c r="AH2394" s="2">
        <f t="shared" si="226"/>
        <v>3.1040000000000001</v>
      </c>
      <c r="AI2394" s="2">
        <f>IF(ISNUMBER(AH2394),SUMIFS($AH$1:AH2394,$A$1:A2394,A2394,C$1:$C2394,C2394,$G$1:G2394,G2394,$E$1:E2394,E2394),"")</f>
        <v>23.243000000000002</v>
      </c>
      <c r="AJ2394">
        <f t="shared" si="227"/>
        <v>16</v>
      </c>
    </row>
    <row r="2395" spans="1:36" x14ac:dyDescent="0.25">
      <c r="A2395" s="14" t="s">
        <v>99</v>
      </c>
      <c r="B2395" t="s">
        <v>98</v>
      </c>
      <c r="C2395" t="s">
        <v>97</v>
      </c>
      <c r="D2395" s="13">
        <v>42110</v>
      </c>
      <c r="E2395">
        <v>1</v>
      </c>
      <c r="F2395">
        <v>500</v>
      </c>
      <c r="G2395" s="2" t="s">
        <v>89</v>
      </c>
      <c r="H2395" s="2" t="s">
        <v>13</v>
      </c>
      <c r="I2395">
        <v>8</v>
      </c>
      <c r="J2395" s="2" t="s">
        <v>77</v>
      </c>
      <c r="K2395" s="2">
        <v>450</v>
      </c>
      <c r="L2395" s="2"/>
      <c r="M2395" s="2" t="str">
        <f t="shared" si="222"/>
        <v/>
      </c>
      <c r="N2395">
        <v>810.67512220901062</v>
      </c>
      <c r="O2395" s="2">
        <f t="shared" si="223"/>
        <v>81.067512220901065</v>
      </c>
      <c r="P2395" s="2">
        <f>IF(ISNUMBER(O2395),SUMIFS(O$1:$O2395,A$1:$A2395,A2395,C$1:$C2395,C2395,G$1:$G2395,G2395,E$1:$E2395,E2395),"")</f>
        <v>1092.0013099049024</v>
      </c>
      <c r="U2395" t="str">
        <f t="shared" si="224"/>
        <v/>
      </c>
      <c r="V2395">
        <v>25.090338706970215</v>
      </c>
      <c r="W2395">
        <v>16.948512077331543</v>
      </c>
      <c r="X2395">
        <v>75.695396423339844</v>
      </c>
      <c r="Y2395">
        <v>44.865232467651367</v>
      </c>
      <c r="Z2395">
        <v>90.792678833007813</v>
      </c>
      <c r="AA2395">
        <v>16.642452239990234</v>
      </c>
      <c r="AB2395">
        <v>2.6627923583984376E-2</v>
      </c>
      <c r="AC2395" s="2">
        <f t="shared" si="225"/>
        <v>2.6627923583984376E-2</v>
      </c>
      <c r="AD2395">
        <v>12.111263427734375</v>
      </c>
      <c r="AE2395">
        <v>14.732461355529134</v>
      </c>
      <c r="AH2395" s="2">
        <f t="shared" si="226"/>
        <v>2.1589999999999998</v>
      </c>
      <c r="AI2395" s="2">
        <f>IF(ISNUMBER(AH2395),SUMIFS($AH$1:AH2395,$A$1:A2395,A2395,C$1:$C2395,C2395,$G$1:G2395,G2395,$E$1:E2395,E2395),"")</f>
        <v>26.922999999999998</v>
      </c>
      <c r="AJ2395">
        <f t="shared" si="227"/>
        <v>16</v>
      </c>
    </row>
    <row r="2396" spans="1:36" x14ac:dyDescent="0.25">
      <c r="A2396" s="14" t="s">
        <v>104</v>
      </c>
      <c r="B2396" t="s">
        <v>98</v>
      </c>
      <c r="C2396" t="s">
        <v>97</v>
      </c>
      <c r="D2396" s="13">
        <v>42110</v>
      </c>
      <c r="E2396">
        <v>2</v>
      </c>
      <c r="F2396">
        <v>0</v>
      </c>
      <c r="G2396" s="2" t="s">
        <v>89</v>
      </c>
      <c r="H2396" s="2" t="s">
        <v>13</v>
      </c>
      <c r="I2396">
        <v>8</v>
      </c>
      <c r="J2396" s="2" t="s">
        <v>77</v>
      </c>
      <c r="K2396" s="2">
        <v>0</v>
      </c>
      <c r="L2396" s="2"/>
      <c r="M2396" s="2" t="str">
        <f t="shared" si="222"/>
        <v/>
      </c>
      <c r="N2396">
        <v>495.62342739057198</v>
      </c>
      <c r="O2396" s="2">
        <f t="shared" si="223"/>
        <v>49.5623427390572</v>
      </c>
      <c r="P2396" s="2">
        <f>IF(ISNUMBER(O2396),SUMIFS(O$1:$O2396,A$1:$A2396,A2396,C$1:$C2396,C2396,G$1:$G2396,G2396,E$1:$E2396,E2396),"")</f>
        <v>391.16854184024533</v>
      </c>
      <c r="U2396" t="str">
        <f t="shared" si="224"/>
        <v/>
      </c>
      <c r="V2396">
        <v>24.439479827880859</v>
      </c>
      <c r="W2396">
        <v>17.112514495849609</v>
      </c>
      <c r="X2396">
        <v>76.611110687255859</v>
      </c>
      <c r="Y2396">
        <v>42.543785095214844</v>
      </c>
      <c r="Z2396">
        <v>90.991279602050781</v>
      </c>
      <c r="AA2396">
        <v>18.190047264099121</v>
      </c>
      <c r="AB2396">
        <v>2.9104075622558595E-2</v>
      </c>
      <c r="AC2396" s="2">
        <f t="shared" si="225"/>
        <v>2.9104075622558595E-2</v>
      </c>
      <c r="AD2396">
        <v>12.257777709960937</v>
      </c>
      <c r="AE2396">
        <v>15.823112800138192</v>
      </c>
      <c r="AH2396" s="2">
        <f t="shared" si="226"/>
        <v>1.4419999999999999</v>
      </c>
      <c r="AI2396" s="2">
        <f>IF(ISNUMBER(AH2396),SUMIFS($AH$1:AH2396,$A$1:A2396,A2396,C$1:$C2396,C2396,$G$1:G2396,G2396,$E$1:E2396,E2396),"")</f>
        <v>8.6829999999999998</v>
      </c>
      <c r="AJ2396">
        <f t="shared" si="227"/>
        <v>16</v>
      </c>
    </row>
    <row r="2397" spans="1:36" x14ac:dyDescent="0.25">
      <c r="A2397" s="14" t="s">
        <v>103</v>
      </c>
      <c r="B2397" t="s">
        <v>98</v>
      </c>
      <c r="C2397" t="s">
        <v>97</v>
      </c>
      <c r="D2397" s="13">
        <v>42110</v>
      </c>
      <c r="E2397">
        <v>2</v>
      </c>
      <c r="F2397">
        <v>50</v>
      </c>
      <c r="G2397" s="2" t="s">
        <v>89</v>
      </c>
      <c r="H2397" s="2" t="s">
        <v>13</v>
      </c>
      <c r="I2397">
        <v>8</v>
      </c>
      <c r="J2397" s="2" t="s">
        <v>77</v>
      </c>
      <c r="K2397" s="2">
        <v>45</v>
      </c>
      <c r="L2397" s="2"/>
      <c r="M2397" s="2" t="str">
        <f t="shared" si="222"/>
        <v/>
      </c>
      <c r="N2397">
        <v>894.67205908211724</v>
      </c>
      <c r="O2397" s="2">
        <f t="shared" si="223"/>
        <v>89.467205908211724</v>
      </c>
      <c r="P2397" s="2">
        <f>IF(ISNUMBER(O2397),SUMIFS(O$1:$O2397,A$1:$A2397,A2397,C$1:$C2397,C2397,G$1:$G2397,G2397,E$1:$E2397,E2397),"")</f>
        <v>644.99495067762109</v>
      </c>
      <c r="U2397" t="str">
        <f t="shared" si="224"/>
        <v/>
      </c>
      <c r="V2397">
        <v>25.586602210998535</v>
      </c>
      <c r="W2397">
        <v>15.020680904388428</v>
      </c>
      <c r="X2397">
        <v>75.003864288330078</v>
      </c>
      <c r="Y2397">
        <v>45.107107162475586</v>
      </c>
      <c r="Z2397">
        <v>91.047676086425781</v>
      </c>
      <c r="AA2397">
        <v>17.819249153137207</v>
      </c>
      <c r="AB2397">
        <v>2.8510798645019531E-2</v>
      </c>
      <c r="AC2397" s="2">
        <f t="shared" si="225"/>
        <v>2.8510798645019531E-2</v>
      </c>
      <c r="AD2397">
        <v>12.000618286132813</v>
      </c>
      <c r="AE2397">
        <v>13.047300861614207</v>
      </c>
      <c r="AH2397" s="2">
        <f t="shared" si="226"/>
        <v>2.5510000000000002</v>
      </c>
      <c r="AI2397" s="2">
        <f>IF(ISNUMBER(AH2397),SUMIFS($AH$1:AH2397,$A$1:A2397,A2397,C$1:$C2397,C2397,$G$1:G2397,G2397,$E$1:E2397,E2397),"")</f>
        <v>13.786</v>
      </c>
      <c r="AJ2397">
        <f t="shared" si="227"/>
        <v>16</v>
      </c>
    </row>
    <row r="2398" spans="1:36" x14ac:dyDescent="0.25">
      <c r="A2398" s="14" t="s">
        <v>102</v>
      </c>
      <c r="B2398" t="s">
        <v>98</v>
      </c>
      <c r="C2398" t="s">
        <v>97</v>
      </c>
      <c r="D2398" s="13">
        <v>42110</v>
      </c>
      <c r="E2398">
        <v>2</v>
      </c>
      <c r="F2398">
        <v>100</v>
      </c>
      <c r="G2398" s="2" t="s">
        <v>89</v>
      </c>
      <c r="H2398" s="2" t="s">
        <v>13</v>
      </c>
      <c r="I2398">
        <v>8</v>
      </c>
      <c r="J2398" s="2" t="s">
        <v>77</v>
      </c>
      <c r="K2398" s="2">
        <v>90</v>
      </c>
      <c r="L2398" s="2"/>
      <c r="M2398" s="2" t="str">
        <f t="shared" si="222"/>
        <v/>
      </c>
      <c r="N2398">
        <v>652.12529725813818</v>
      </c>
      <c r="O2398" s="2">
        <f t="shared" si="223"/>
        <v>65.212529725813823</v>
      </c>
      <c r="P2398" s="2">
        <f>IF(ISNUMBER(O2398),SUMIFS(O$1:$O2398,A$1:$A2398,A2398,C$1:$C2398,C2398,G$1:$G2398,G2398,E$1:$E2398,E2398),"")</f>
        <v>567.76188959531964</v>
      </c>
      <c r="U2398" t="str">
        <f t="shared" si="224"/>
        <v/>
      </c>
      <c r="V2398">
        <v>25.651181221008301</v>
      </c>
      <c r="W2398">
        <v>11.491274356842041</v>
      </c>
      <c r="X2398">
        <v>73.842124938964844</v>
      </c>
      <c r="Y2398">
        <v>45.427925109863281</v>
      </c>
      <c r="Z2398">
        <v>90.882968902587891</v>
      </c>
      <c r="AA2398">
        <v>18.883522987365723</v>
      </c>
      <c r="AB2398">
        <v>3.0213636779785155E-2</v>
      </c>
      <c r="AC2398" s="2">
        <f t="shared" si="225"/>
        <v>3.0213636779785155E-2</v>
      </c>
      <c r="AD2398">
        <v>11.814739990234376</v>
      </c>
      <c r="AE2398">
        <v>14.265240877521773</v>
      </c>
      <c r="AH2398" s="2">
        <f t="shared" si="226"/>
        <v>1.97</v>
      </c>
      <c r="AI2398" s="2">
        <f>IF(ISNUMBER(AH2398),SUMIFS($AH$1:AH2398,$A$1:A2398,A2398,C$1:$C2398,C2398,$G$1:G2398,G2398,$E$1:E2398,E2398),"")</f>
        <v>11.709000000000001</v>
      </c>
      <c r="AJ2398">
        <f t="shared" si="227"/>
        <v>16</v>
      </c>
    </row>
    <row r="2399" spans="1:36" x14ac:dyDescent="0.25">
      <c r="A2399" s="14" t="s">
        <v>101</v>
      </c>
      <c r="B2399" t="s">
        <v>98</v>
      </c>
      <c r="C2399" t="s">
        <v>97</v>
      </c>
      <c r="D2399" s="13">
        <v>42110</v>
      </c>
      <c r="E2399">
        <v>2</v>
      </c>
      <c r="F2399">
        <v>200</v>
      </c>
      <c r="G2399" s="2" t="s">
        <v>89</v>
      </c>
      <c r="H2399" s="2" t="s">
        <v>13</v>
      </c>
      <c r="I2399">
        <v>8</v>
      </c>
      <c r="J2399" s="2" t="s">
        <v>77</v>
      </c>
      <c r="K2399" s="2">
        <v>180</v>
      </c>
      <c r="L2399" s="2"/>
      <c r="M2399" s="2" t="str">
        <f t="shared" si="222"/>
        <v/>
      </c>
      <c r="N2399">
        <v>868.4429560432028</v>
      </c>
      <c r="O2399" s="2">
        <f t="shared" si="223"/>
        <v>86.84429560432028</v>
      </c>
      <c r="P2399" s="2">
        <f>IF(ISNUMBER(O2399),SUMIFS(O$1:$O2399,A$1:$A2399,A2399,C$1:$C2399,C2399,G$1:$G2399,G2399,E$1:$E2399,E2399),"")</f>
        <v>863.42363048870834</v>
      </c>
      <c r="U2399" t="str">
        <f t="shared" si="224"/>
        <v/>
      </c>
      <c r="V2399">
        <v>21.359988212585449</v>
      </c>
      <c r="W2399">
        <v>6.2385749816894531</v>
      </c>
      <c r="X2399">
        <v>76.288280487060547</v>
      </c>
      <c r="Y2399">
        <v>25.302845001220703</v>
      </c>
      <c r="Z2399">
        <v>89.493110656738281</v>
      </c>
      <c r="AA2399">
        <v>31.265243530273438</v>
      </c>
      <c r="AB2399">
        <v>5.0024389648437501E-2</v>
      </c>
      <c r="AC2399" s="2">
        <f t="shared" si="225"/>
        <v>5.0024389648437501E-2</v>
      </c>
      <c r="AD2399">
        <v>12.206124877929687</v>
      </c>
      <c r="AE2399">
        <v>14.8673658235657</v>
      </c>
      <c r="AH2399" s="2">
        <f t="shared" si="226"/>
        <v>4.3440000000000003</v>
      </c>
      <c r="AI2399" s="2">
        <f>IF(ISNUMBER(AH2399),SUMIFS($AH$1:AH2399,$A$1:A2399,A2399,C$1:$C2399,C2399,$G$1:G2399,G2399,$E$1:E2399,E2399),"")</f>
        <v>20.484999999999999</v>
      </c>
      <c r="AJ2399">
        <f t="shared" si="227"/>
        <v>16</v>
      </c>
    </row>
    <row r="2400" spans="1:36" x14ac:dyDescent="0.25">
      <c r="A2400" s="14" t="s">
        <v>100</v>
      </c>
      <c r="B2400" t="s">
        <v>98</v>
      </c>
      <c r="C2400" t="s">
        <v>97</v>
      </c>
      <c r="D2400" s="13">
        <v>42110</v>
      </c>
      <c r="E2400">
        <v>2</v>
      </c>
      <c r="F2400">
        <v>350</v>
      </c>
      <c r="G2400" s="2" t="s">
        <v>89</v>
      </c>
      <c r="H2400" s="2" t="s">
        <v>13</v>
      </c>
      <c r="I2400">
        <v>8</v>
      </c>
      <c r="J2400" s="2" t="s">
        <v>77</v>
      </c>
      <c r="K2400" s="2">
        <v>350</v>
      </c>
      <c r="L2400" s="2"/>
      <c r="M2400" s="2" t="str">
        <f t="shared" si="222"/>
        <v/>
      </c>
      <c r="N2400">
        <v>1200.6699291197551</v>
      </c>
      <c r="O2400" s="2">
        <f t="shared" si="223"/>
        <v>120.06699291197552</v>
      </c>
      <c r="P2400" s="2">
        <f>IF(ISNUMBER(O2400),SUMIFS(O$1:$O2400,A$1:$A2400,A2400,C$1:$C2400,C2400,G$1:$G2400,G2400,E$1:$E2400,E2400),"")</f>
        <v>1081.508249426782</v>
      </c>
      <c r="U2400" t="str">
        <f t="shared" si="224"/>
        <v/>
      </c>
      <c r="V2400">
        <v>24.434272766113281</v>
      </c>
      <c r="W2400">
        <v>13.574675559997559</v>
      </c>
      <c r="X2400">
        <v>77.02508544921875</v>
      </c>
      <c r="Y2400">
        <v>42.6627197265625</v>
      </c>
      <c r="Z2400">
        <v>90.531181335449219</v>
      </c>
      <c r="AA2400">
        <v>21.680078506469727</v>
      </c>
      <c r="AB2400">
        <v>3.4688125610351561E-2</v>
      </c>
      <c r="AC2400" s="2">
        <f t="shared" si="225"/>
        <v>3.4688125610351561E-2</v>
      </c>
      <c r="AD2400">
        <v>12.324013671875001</v>
      </c>
      <c r="AE2400">
        <v>13.631459057666945</v>
      </c>
      <c r="AH2400" s="2">
        <f t="shared" si="226"/>
        <v>4.165</v>
      </c>
      <c r="AI2400" s="2">
        <f>IF(ISNUMBER(AH2400),SUMIFS($AH$1:AH2400,$A$1:A2400,A2400,C$1:$C2400,C2400,$G$1:G2400,G2400,$E$1:E2400,E2400),"")</f>
        <v>27.474999999999998</v>
      </c>
      <c r="AJ2400">
        <f t="shared" si="227"/>
        <v>16</v>
      </c>
    </row>
    <row r="2401" spans="1:36" x14ac:dyDescent="0.25">
      <c r="A2401" s="14" t="s">
        <v>99</v>
      </c>
      <c r="B2401" t="s">
        <v>98</v>
      </c>
      <c r="C2401" t="s">
        <v>97</v>
      </c>
      <c r="D2401" s="13">
        <v>42110</v>
      </c>
      <c r="E2401">
        <v>2</v>
      </c>
      <c r="F2401">
        <v>500</v>
      </c>
      <c r="G2401" s="2" t="s">
        <v>89</v>
      </c>
      <c r="H2401" s="2" t="s">
        <v>13</v>
      </c>
      <c r="I2401">
        <v>8</v>
      </c>
      <c r="J2401" s="2" t="s">
        <v>77</v>
      </c>
      <c r="K2401" s="2">
        <v>450</v>
      </c>
      <c r="L2401" s="2"/>
      <c r="M2401" s="2" t="str">
        <f t="shared" si="222"/>
        <v/>
      </c>
      <c r="N2401">
        <v>1208.4494527242618</v>
      </c>
      <c r="O2401" s="2">
        <f t="shared" si="223"/>
        <v>120.84494527242619</v>
      </c>
      <c r="P2401" s="2">
        <f>IF(ISNUMBER(O2401),SUMIFS(O$1:$O2401,A$1:$A2401,A2401,C$1:$C2401,C2401,G$1:$G2401,G2401,E$1:$E2401,E2401),"")</f>
        <v>1314.7688161333047</v>
      </c>
      <c r="U2401" t="str">
        <f t="shared" si="224"/>
        <v/>
      </c>
      <c r="V2401">
        <v>23.994606018066406</v>
      </c>
      <c r="W2401">
        <v>14.142277240753174</v>
      </c>
      <c r="X2401">
        <v>74.524005889892578</v>
      </c>
      <c r="Y2401">
        <v>37.774206161499023</v>
      </c>
      <c r="Z2401">
        <v>89.416954040527344</v>
      </c>
      <c r="AA2401">
        <v>19.105925559997559</v>
      </c>
      <c r="AB2401">
        <v>3.0569480895996093E-2</v>
      </c>
      <c r="AC2401" s="2">
        <f t="shared" si="225"/>
        <v>3.0569480895996093E-2</v>
      </c>
      <c r="AD2401">
        <v>11.923840942382812</v>
      </c>
      <c r="AE2401">
        <v>11.329213619289954</v>
      </c>
      <c r="AH2401" s="2">
        <f t="shared" si="226"/>
        <v>3.694</v>
      </c>
      <c r="AI2401" s="2">
        <f>IF(ISNUMBER(AH2401),SUMIFS($AH$1:AH2401,$A$1:A2401,A2401,C$1:$C2401,C2401,$G$1:G2401,G2401,$E$1:E2401,E2401),"")</f>
        <v>34.707000000000001</v>
      </c>
      <c r="AJ2401">
        <f t="shared" si="227"/>
        <v>16</v>
      </c>
    </row>
    <row r="2402" spans="1:36" x14ac:dyDescent="0.25">
      <c r="A2402" s="14" t="s">
        <v>104</v>
      </c>
      <c r="B2402" t="s">
        <v>98</v>
      </c>
      <c r="C2402" t="s">
        <v>97</v>
      </c>
      <c r="D2402" s="13">
        <v>42110</v>
      </c>
      <c r="E2402">
        <v>3</v>
      </c>
      <c r="F2402">
        <v>0</v>
      </c>
      <c r="G2402" s="2" t="s">
        <v>89</v>
      </c>
      <c r="H2402" s="2" t="s">
        <v>13</v>
      </c>
      <c r="I2402">
        <v>8</v>
      </c>
      <c r="J2402" s="2" t="s">
        <v>77</v>
      </c>
      <c r="K2402" s="2">
        <v>0</v>
      </c>
      <c r="L2402" s="2"/>
      <c r="M2402" s="2" t="str">
        <f t="shared" si="222"/>
        <v/>
      </c>
      <c r="N2402">
        <v>445.26123771406787</v>
      </c>
      <c r="O2402" s="2">
        <f t="shared" si="223"/>
        <v>44.526123771406787</v>
      </c>
      <c r="P2402" s="2">
        <f>IF(ISNUMBER(O2402),SUMIFS(O$1:$O2402,A$1:$A2402,A2402,C$1:$C2402,C2402,G$1:$G2402,G2402,E$1:$E2402,E2402),"")</f>
        <v>402.80800569632635</v>
      </c>
      <c r="U2402" t="str">
        <f t="shared" si="224"/>
        <v/>
      </c>
      <c r="V2402">
        <v>25.334600448608398</v>
      </c>
      <c r="W2402">
        <v>15.889880180358887</v>
      </c>
      <c r="X2402">
        <v>77.397979736328125</v>
      </c>
      <c r="Y2402">
        <v>44.130340576171875</v>
      </c>
      <c r="Z2402">
        <v>91.119113922119141</v>
      </c>
      <c r="AA2402">
        <v>18.518808364868164</v>
      </c>
      <c r="AB2402">
        <v>2.9630093383789063E-2</v>
      </c>
      <c r="AC2402" s="2">
        <f t="shared" si="225"/>
        <v>2.9630093383789063E-2</v>
      </c>
      <c r="AD2402">
        <v>12.3836767578125</v>
      </c>
      <c r="AE2402">
        <v>14.892183288409703</v>
      </c>
      <c r="AH2402" s="2">
        <f t="shared" si="226"/>
        <v>1.319</v>
      </c>
      <c r="AI2402" s="2">
        <f>IF(ISNUMBER(AH2402),SUMIFS($AH$1:AH2402,$A$1:A2402,A2402,C$1:$C2402,C2402,$G$1:G2402,G2402,$E$1:E2402,E2402),"")</f>
        <v>8.9199999999999982</v>
      </c>
      <c r="AJ2402">
        <f t="shared" si="227"/>
        <v>16</v>
      </c>
    </row>
    <row r="2403" spans="1:36" x14ac:dyDescent="0.25">
      <c r="A2403" s="14" t="s">
        <v>103</v>
      </c>
      <c r="B2403" t="s">
        <v>98</v>
      </c>
      <c r="C2403" t="s">
        <v>97</v>
      </c>
      <c r="D2403" s="13">
        <v>42110</v>
      </c>
      <c r="E2403">
        <v>3</v>
      </c>
      <c r="F2403">
        <v>50</v>
      </c>
      <c r="G2403" s="2" t="s">
        <v>89</v>
      </c>
      <c r="H2403" s="2" t="s">
        <v>13</v>
      </c>
      <c r="I2403">
        <v>8</v>
      </c>
      <c r="J2403" s="2" t="s">
        <v>77</v>
      </c>
      <c r="K2403" s="2">
        <v>45</v>
      </c>
      <c r="L2403" s="2"/>
      <c r="M2403" s="2" t="str">
        <f t="shared" si="222"/>
        <v/>
      </c>
      <c r="N2403">
        <v>601.00869457594604</v>
      </c>
      <c r="O2403" s="2">
        <f t="shared" si="223"/>
        <v>60.100869457594605</v>
      </c>
      <c r="P2403" s="2">
        <f>IF(ISNUMBER(O2403),SUMIFS(O$1:$O2403,A$1:$A2403,A2403,C$1:$C2403,C2403,G$1:$G2403,G2403,E$1:$E2403,E2403),"")</f>
        <v>459.31162269381065</v>
      </c>
      <c r="U2403" t="str">
        <f t="shared" si="224"/>
        <v/>
      </c>
      <c r="V2403">
        <v>25.571921348571777</v>
      </c>
      <c r="W2403">
        <v>15.159407138824463</v>
      </c>
      <c r="X2403">
        <v>75.589492797851563</v>
      </c>
      <c r="Y2403">
        <v>45.281295776367188</v>
      </c>
      <c r="Z2403">
        <v>91.376205444335938</v>
      </c>
      <c r="AA2403">
        <v>17.477754592895508</v>
      </c>
      <c r="AB2403">
        <v>2.7964407348632814E-2</v>
      </c>
      <c r="AC2403" s="2">
        <f t="shared" si="225"/>
        <v>2.7964407348632814E-2</v>
      </c>
      <c r="AD2403">
        <v>12.09431884765625</v>
      </c>
      <c r="AE2403">
        <v>16.135034556087188</v>
      </c>
      <c r="AH2403" s="2">
        <f t="shared" si="226"/>
        <v>1.681</v>
      </c>
      <c r="AI2403" s="2">
        <f>IF(ISNUMBER(AH2403),SUMIFS($AH$1:AH2403,$A$1:A2403,A2403,C$1:$C2403,C2403,$G$1:G2403,G2403,$E$1:E2403,E2403),"")</f>
        <v>9.6179999999999986</v>
      </c>
      <c r="AJ2403">
        <f t="shared" si="227"/>
        <v>16</v>
      </c>
    </row>
    <row r="2404" spans="1:36" x14ac:dyDescent="0.25">
      <c r="A2404" s="14" t="s">
        <v>102</v>
      </c>
      <c r="B2404" t="s">
        <v>98</v>
      </c>
      <c r="C2404" t="s">
        <v>97</v>
      </c>
      <c r="D2404" s="13">
        <v>42110</v>
      </c>
      <c r="E2404">
        <v>3</v>
      </c>
      <c r="F2404">
        <v>100</v>
      </c>
      <c r="G2404" s="2" t="s">
        <v>89</v>
      </c>
      <c r="H2404" s="2" t="s">
        <v>13</v>
      </c>
      <c r="I2404">
        <v>8</v>
      </c>
      <c r="J2404" s="2" t="s">
        <v>77</v>
      </c>
      <c r="K2404" s="2">
        <v>90</v>
      </c>
      <c r="L2404" s="2"/>
      <c r="M2404" s="2" t="str">
        <f t="shared" si="222"/>
        <v/>
      </c>
      <c r="N2404">
        <v>483.69233924963174</v>
      </c>
      <c r="O2404" s="2">
        <f t="shared" si="223"/>
        <v>48.369233924963176</v>
      </c>
      <c r="P2404" s="2">
        <f>IF(ISNUMBER(O2404),SUMIFS(O$1:$O2404,A$1:$A2404,A2404,C$1:$C2404,C2404,G$1:$G2404,G2404,E$1:$E2404,E2404),"")</f>
        <v>586.91140879394129</v>
      </c>
      <c r="U2404" t="str">
        <f t="shared" si="224"/>
        <v/>
      </c>
      <c r="V2404">
        <v>24.226319313049316</v>
      </c>
      <c r="W2404">
        <v>17.00715446472168</v>
      </c>
      <c r="X2404">
        <v>76.865272521972656</v>
      </c>
      <c r="Y2404">
        <v>42.205461502075195</v>
      </c>
      <c r="Z2404">
        <v>90.648593902587891</v>
      </c>
      <c r="AA2404">
        <v>17.099065780639648</v>
      </c>
      <c r="AB2404">
        <v>2.7358505249023439E-2</v>
      </c>
      <c r="AC2404" s="2">
        <f t="shared" si="225"/>
        <v>2.7358505249023439E-2</v>
      </c>
      <c r="AD2404">
        <v>12.298443603515626</v>
      </c>
      <c r="AE2404">
        <v>16.804752227606691</v>
      </c>
      <c r="AH2404" s="2">
        <f t="shared" si="226"/>
        <v>1.323</v>
      </c>
      <c r="AI2404" s="2">
        <f>IF(ISNUMBER(AH2404),SUMIFS($AH$1:AH2404,$A$1:A2404,A2404,C$1:$C2404,C2404,$G$1:G2404,G2404,$E$1:E2404,E2404),"")</f>
        <v>11.71</v>
      </c>
      <c r="AJ2404">
        <f t="shared" si="227"/>
        <v>16</v>
      </c>
    </row>
    <row r="2405" spans="1:36" x14ac:dyDescent="0.25">
      <c r="A2405" s="14" t="s">
        <v>101</v>
      </c>
      <c r="B2405" t="s">
        <v>98</v>
      </c>
      <c r="C2405" t="s">
        <v>97</v>
      </c>
      <c r="D2405" s="13">
        <v>42110</v>
      </c>
      <c r="E2405">
        <v>3</v>
      </c>
      <c r="F2405">
        <v>200</v>
      </c>
      <c r="G2405" s="2" t="s">
        <v>89</v>
      </c>
      <c r="H2405" s="2" t="s">
        <v>13</v>
      </c>
      <c r="I2405">
        <v>8</v>
      </c>
      <c r="J2405" s="2" t="s">
        <v>77</v>
      </c>
      <c r="K2405" s="2">
        <v>180</v>
      </c>
      <c r="L2405" s="2"/>
      <c r="M2405" s="2" t="str">
        <f t="shared" si="222"/>
        <v/>
      </c>
      <c r="N2405">
        <v>891.87218841776337</v>
      </c>
      <c r="O2405" s="2">
        <f t="shared" si="223"/>
        <v>89.187218841776343</v>
      </c>
      <c r="P2405" s="2">
        <f>IF(ISNUMBER(O2405),SUMIFS(O$1:$O2405,A$1:$A2405,A2405,C$1:$C2405,C2405,G$1:$G2405,G2405,E$1:$E2405,E2405),"")</f>
        <v>933.46796456607967</v>
      </c>
      <c r="U2405" t="str">
        <f t="shared" si="224"/>
        <v/>
      </c>
      <c r="V2405">
        <v>21.809020042419434</v>
      </c>
      <c r="W2405">
        <v>19.276302337646484</v>
      </c>
      <c r="X2405">
        <v>78.421283721923828</v>
      </c>
      <c r="Y2405">
        <v>39.372646331787109</v>
      </c>
      <c r="Z2405">
        <v>90.295181274414063</v>
      </c>
      <c r="AA2405">
        <v>20.524532318115234</v>
      </c>
      <c r="AB2405">
        <v>3.2839251708984378E-2</v>
      </c>
      <c r="AC2405" s="2">
        <f t="shared" si="225"/>
        <v>3.2839251708984378E-2</v>
      </c>
      <c r="AD2405">
        <v>12.547405395507813</v>
      </c>
      <c r="AE2405">
        <v>15.268464095195405</v>
      </c>
      <c r="AH2405" s="2">
        <f t="shared" si="226"/>
        <v>2.9289999999999998</v>
      </c>
      <c r="AI2405" s="2">
        <f>IF(ISNUMBER(AH2405),SUMIFS($AH$1:AH2405,$A$1:A2405,A2405,C$1:$C2405,C2405,$G$1:G2405,G2405,$E$1:E2405,E2405),"")</f>
        <v>20.136999999999997</v>
      </c>
      <c r="AJ2405">
        <f t="shared" si="227"/>
        <v>16</v>
      </c>
    </row>
    <row r="2406" spans="1:36" x14ac:dyDescent="0.25">
      <c r="A2406" s="14" t="s">
        <v>100</v>
      </c>
      <c r="B2406" t="s">
        <v>98</v>
      </c>
      <c r="C2406" t="s">
        <v>97</v>
      </c>
      <c r="D2406" s="13">
        <v>42110</v>
      </c>
      <c r="E2406">
        <v>3</v>
      </c>
      <c r="F2406">
        <v>350</v>
      </c>
      <c r="G2406" s="2" t="s">
        <v>89</v>
      </c>
      <c r="H2406" s="2" t="s">
        <v>13</v>
      </c>
      <c r="I2406">
        <v>8</v>
      </c>
      <c r="J2406" s="2" t="s">
        <v>77</v>
      </c>
      <c r="K2406" s="2">
        <v>350</v>
      </c>
      <c r="L2406" s="2"/>
      <c r="M2406" s="2" t="str">
        <f t="shared" si="222"/>
        <v/>
      </c>
      <c r="N2406">
        <v>822.38244768658399</v>
      </c>
      <c r="O2406" s="2">
        <f t="shared" si="223"/>
        <v>82.238244768658404</v>
      </c>
      <c r="P2406" s="2">
        <f>IF(ISNUMBER(O2406),SUMIFS(O$1:$O2406,A$1:$A2406,A2406,C$1:$C2406,C2406,G$1:$G2406,G2406,E$1:$E2406,E2406),"")</f>
        <v>1202.4798398651183</v>
      </c>
      <c r="U2406" t="str">
        <f t="shared" si="224"/>
        <v/>
      </c>
      <c r="V2406">
        <v>25.631431579589844</v>
      </c>
      <c r="W2406">
        <v>17.061513900756836</v>
      </c>
      <c r="X2406">
        <v>75.830028533935547</v>
      </c>
      <c r="Y2406">
        <v>44.350933074951172</v>
      </c>
      <c r="Z2406">
        <v>90.852031707763672</v>
      </c>
      <c r="AA2406">
        <v>15.949773788452148</v>
      </c>
      <c r="AB2406">
        <v>2.5519638061523436E-2</v>
      </c>
      <c r="AC2406" s="2">
        <f t="shared" si="225"/>
        <v>2.5519638061523436E-2</v>
      </c>
      <c r="AD2406">
        <v>12.132804565429687</v>
      </c>
      <c r="AE2406">
        <v>15.178738536402768</v>
      </c>
      <c r="AH2406" s="2">
        <f t="shared" si="226"/>
        <v>2.0990000000000002</v>
      </c>
      <c r="AI2406" s="2">
        <f>IF(ISNUMBER(AH2406),SUMIFS($AH$1:AH2406,$A$1:A2406,A2406,C$1:$C2406,C2406,$G$1:G2406,G2406,$E$1:E2406,E2406),"")</f>
        <v>27.170999999999999</v>
      </c>
      <c r="AJ2406">
        <f t="shared" si="227"/>
        <v>16</v>
      </c>
    </row>
    <row r="2407" spans="1:36" x14ac:dyDescent="0.25">
      <c r="A2407" s="14" t="s">
        <v>99</v>
      </c>
      <c r="B2407" t="s">
        <v>98</v>
      </c>
      <c r="C2407" t="s">
        <v>97</v>
      </c>
      <c r="D2407" s="13">
        <v>42110</v>
      </c>
      <c r="E2407">
        <v>3</v>
      </c>
      <c r="F2407">
        <v>500</v>
      </c>
      <c r="G2407" s="2" t="s">
        <v>89</v>
      </c>
      <c r="H2407" s="2" t="s">
        <v>13</v>
      </c>
      <c r="I2407">
        <v>8</v>
      </c>
      <c r="J2407" s="2" t="s">
        <v>77</v>
      </c>
      <c r="K2407" s="2">
        <v>450</v>
      </c>
      <c r="L2407" s="2"/>
      <c r="M2407" s="2" t="str">
        <f t="shared" si="222"/>
        <v/>
      </c>
      <c r="N2407">
        <v>1225.2993936458931</v>
      </c>
      <c r="O2407" s="2">
        <f t="shared" si="223"/>
        <v>122.52993936458931</v>
      </c>
      <c r="P2407" s="2">
        <f>IF(ISNUMBER(O2407),SUMIFS(O$1:$O2407,A$1:$A2407,A2407,C$1:$C2407,C2407,G$1:$G2407,G2407,E$1:$E2407,E2407),"")</f>
        <v>1473.7118957641226</v>
      </c>
      <c r="U2407" t="str">
        <f t="shared" si="224"/>
        <v/>
      </c>
      <c r="V2407">
        <v>24.536633491516113</v>
      </c>
      <c r="W2407">
        <v>14.61639928817749</v>
      </c>
      <c r="X2407">
        <v>77.245063781738281</v>
      </c>
      <c r="Y2407">
        <v>43.307632446289063</v>
      </c>
      <c r="Z2407">
        <v>90.674900054931641</v>
      </c>
      <c r="AA2407">
        <v>20.846364974975586</v>
      </c>
      <c r="AB2407">
        <v>3.335418395996094E-2</v>
      </c>
      <c r="AC2407" s="2">
        <f t="shared" si="225"/>
        <v>3.335418395996094E-2</v>
      </c>
      <c r="AD2407">
        <v>12.359210205078126</v>
      </c>
      <c r="AE2407">
        <v>12.162898392808499</v>
      </c>
      <c r="AH2407" s="2">
        <f t="shared" si="226"/>
        <v>4.0869999999999997</v>
      </c>
      <c r="AI2407" s="2">
        <f>IF(ISNUMBER(AH2407),SUMIFS($AH$1:AH2407,$A$1:A2407,A2407,C$1:$C2407,C2407,$G$1:G2407,G2407,$E$1:E2407,E2407),"")</f>
        <v>37.570000000000007</v>
      </c>
      <c r="AJ2407">
        <f t="shared" si="227"/>
        <v>16</v>
      </c>
    </row>
    <row r="2408" spans="1:36" x14ac:dyDescent="0.25">
      <c r="A2408" s="14" t="s">
        <v>104</v>
      </c>
      <c r="B2408" t="s">
        <v>98</v>
      </c>
      <c r="C2408" t="s">
        <v>97</v>
      </c>
      <c r="D2408" s="13">
        <v>42110</v>
      </c>
      <c r="E2408">
        <v>4</v>
      </c>
      <c r="F2408">
        <v>0</v>
      </c>
      <c r="G2408" s="2" t="s">
        <v>89</v>
      </c>
      <c r="H2408" s="2" t="s">
        <v>13</v>
      </c>
      <c r="I2408">
        <v>8</v>
      </c>
      <c r="J2408" s="2" t="s">
        <v>77</v>
      </c>
      <c r="K2408" s="2">
        <v>0</v>
      </c>
      <c r="L2408" s="2"/>
      <c r="M2408" s="2" t="str">
        <f t="shared" si="222"/>
        <v/>
      </c>
      <c r="N2408">
        <v>407.19780850679928</v>
      </c>
      <c r="O2408" s="2">
        <f t="shared" si="223"/>
        <v>40.719780850679925</v>
      </c>
      <c r="P2408" s="2">
        <f>IF(ISNUMBER(O2408),SUMIFS(O$1:$O2408,A$1:$A2408,A2408,C$1:$C2408,C2408,G$1:$G2408,G2408,E$1:$E2408,E2408),"")</f>
        <v>433.43297375499469</v>
      </c>
      <c r="U2408" t="str">
        <f t="shared" si="224"/>
        <v/>
      </c>
      <c r="V2408">
        <v>23.161948204040527</v>
      </c>
      <c r="W2408">
        <v>17.535195350646973</v>
      </c>
      <c r="X2408">
        <v>76.178276062011719</v>
      </c>
      <c r="Y2408">
        <v>40.466001510620117</v>
      </c>
      <c r="Z2408">
        <v>90.199840545654297</v>
      </c>
      <c r="AA2408">
        <v>17.779388427734375</v>
      </c>
      <c r="AB2408">
        <v>2.8447021484374998E-2</v>
      </c>
      <c r="AC2408" s="2">
        <f t="shared" si="225"/>
        <v>2.8447021484374998E-2</v>
      </c>
      <c r="AD2408">
        <v>12.188524169921875</v>
      </c>
      <c r="AE2408">
        <v>16.586290044781261</v>
      </c>
      <c r="AH2408" s="2">
        <f t="shared" si="226"/>
        <v>1.1579999999999999</v>
      </c>
      <c r="AI2408" s="2">
        <f>IF(ISNUMBER(AH2408),SUMIFS($AH$1:AH2408,$A$1:A2408,A2408,C$1:$C2408,C2408,$G$1:G2408,G2408,$E$1:E2408,E2408),"")</f>
        <v>8.9239999999999995</v>
      </c>
      <c r="AJ2408">
        <f t="shared" si="227"/>
        <v>16</v>
      </c>
    </row>
    <row r="2409" spans="1:36" x14ac:dyDescent="0.25">
      <c r="A2409" s="14" t="s">
        <v>103</v>
      </c>
      <c r="B2409" t="s">
        <v>98</v>
      </c>
      <c r="C2409" t="s">
        <v>97</v>
      </c>
      <c r="D2409" s="13">
        <v>42110</v>
      </c>
      <c r="E2409">
        <v>4</v>
      </c>
      <c r="F2409">
        <v>50</v>
      </c>
      <c r="G2409" s="2" t="s">
        <v>89</v>
      </c>
      <c r="H2409" s="2" t="s">
        <v>13</v>
      </c>
      <c r="I2409">
        <v>8</v>
      </c>
      <c r="J2409" s="2" t="s">
        <v>77</v>
      </c>
      <c r="K2409" s="2">
        <v>45</v>
      </c>
      <c r="L2409" s="2"/>
      <c r="M2409" s="2" t="str">
        <f t="shared" si="222"/>
        <v/>
      </c>
      <c r="N2409">
        <v>309.95826389185652</v>
      </c>
      <c r="O2409" s="2">
        <f t="shared" si="223"/>
        <v>30.995826389185652</v>
      </c>
      <c r="P2409" s="2">
        <f>IF(ISNUMBER(O2409),SUMIFS(O$1:$O2409,A$1:$A2409,A2409,C$1:$C2409,C2409,G$1:$G2409,G2409,E$1:$E2409,E2409),"")</f>
        <v>318.50348578850134</v>
      </c>
      <c r="U2409" t="str">
        <f t="shared" si="224"/>
        <v/>
      </c>
      <c r="V2409">
        <v>23.044595718383789</v>
      </c>
      <c r="W2409">
        <v>16.28561544418335</v>
      </c>
      <c r="X2409">
        <v>76.592319488525391</v>
      </c>
      <c r="Y2409">
        <v>40.458364486694336</v>
      </c>
      <c r="Z2409">
        <v>90.616142272949219</v>
      </c>
      <c r="AA2409">
        <v>18.781067848205566</v>
      </c>
      <c r="AB2409">
        <v>3.0049708557128903E-2</v>
      </c>
      <c r="AC2409" s="2">
        <f t="shared" si="225"/>
        <v>3.0049708557128903E-2</v>
      </c>
      <c r="AD2409">
        <v>12.254771118164063</v>
      </c>
      <c r="AE2409">
        <v>18.306909961112776</v>
      </c>
      <c r="AH2409" s="2">
        <f t="shared" si="226"/>
        <v>0.93100000000000005</v>
      </c>
      <c r="AI2409" s="2">
        <f>IF(ISNUMBER(AH2409),SUMIFS($AH$1:AH2409,$A$1:A2409,A2409,C$1:$C2409,C2409,$G$1:G2409,G2409,$E$1:E2409,E2409),"")</f>
        <v>6.32</v>
      </c>
      <c r="AJ2409">
        <f t="shared" si="227"/>
        <v>16</v>
      </c>
    </row>
    <row r="2410" spans="1:36" x14ac:dyDescent="0.25">
      <c r="A2410" s="14" t="s">
        <v>102</v>
      </c>
      <c r="B2410" t="s">
        <v>98</v>
      </c>
      <c r="C2410" t="s">
        <v>97</v>
      </c>
      <c r="D2410" s="13">
        <v>42110</v>
      </c>
      <c r="E2410">
        <v>4</v>
      </c>
      <c r="F2410">
        <v>100</v>
      </c>
      <c r="G2410" s="2" t="s">
        <v>89</v>
      </c>
      <c r="H2410" s="2" t="s">
        <v>13</v>
      </c>
      <c r="I2410">
        <v>8</v>
      </c>
      <c r="J2410" s="2" t="s">
        <v>77</v>
      </c>
      <c r="K2410" s="2">
        <v>90</v>
      </c>
      <c r="L2410" s="2"/>
      <c r="M2410" s="2" t="str">
        <f t="shared" si="222"/>
        <v/>
      </c>
      <c r="N2410">
        <v>292.79995536586051</v>
      </c>
      <c r="O2410" s="2">
        <f t="shared" si="223"/>
        <v>29.27999553658605</v>
      </c>
      <c r="P2410" s="2">
        <f>IF(ISNUMBER(O2410),SUMIFS(O$1:$O2410,A$1:$A2410,A2410,C$1:$C2410,C2410,G$1:$G2410,G2410,E$1:$E2410,E2410),"")</f>
        <v>460.9818808226251</v>
      </c>
      <c r="U2410" t="str">
        <f t="shared" si="224"/>
        <v/>
      </c>
      <c r="V2410">
        <v>23.810153007507324</v>
      </c>
      <c r="W2410">
        <v>16.513480186462402</v>
      </c>
      <c r="X2410">
        <v>76.626930236816406</v>
      </c>
      <c r="Y2410">
        <v>41.624908447265625</v>
      </c>
      <c r="Z2410">
        <v>90.855419158935547</v>
      </c>
      <c r="AA2410">
        <v>16.932453155517578</v>
      </c>
      <c r="AB2410">
        <v>2.7091925048828128E-2</v>
      </c>
      <c r="AC2410" s="2">
        <f t="shared" si="225"/>
        <v>2.7091925048828128E-2</v>
      </c>
      <c r="AD2410">
        <v>12.260308837890625</v>
      </c>
      <c r="AE2410">
        <v>16.469997489329653</v>
      </c>
      <c r="AH2410" s="2">
        <f t="shared" si="226"/>
        <v>0.79300000000000004</v>
      </c>
      <c r="AI2410" s="2">
        <f>IF(ISNUMBER(AH2410),SUMIFS($AH$1:AH2410,$A$1:A2410,A2410,C$1:$C2410,C2410,$G$1:G2410,G2410,$E$1:E2410,E2410),"")</f>
        <v>9.3419999999999987</v>
      </c>
      <c r="AJ2410">
        <f t="shared" si="227"/>
        <v>16</v>
      </c>
    </row>
    <row r="2411" spans="1:36" x14ac:dyDescent="0.25">
      <c r="A2411" s="14" t="s">
        <v>101</v>
      </c>
      <c r="B2411" t="s">
        <v>98</v>
      </c>
      <c r="C2411" t="s">
        <v>97</v>
      </c>
      <c r="D2411" s="13">
        <v>42110</v>
      </c>
      <c r="E2411">
        <v>4</v>
      </c>
      <c r="F2411">
        <v>200</v>
      </c>
      <c r="G2411" s="2" t="s">
        <v>89</v>
      </c>
      <c r="H2411" s="2" t="s">
        <v>13</v>
      </c>
      <c r="I2411">
        <v>8</v>
      </c>
      <c r="J2411" s="2" t="s">
        <v>77</v>
      </c>
      <c r="K2411" s="2">
        <v>180</v>
      </c>
      <c r="L2411" s="2"/>
      <c r="M2411" s="2" t="str">
        <f t="shared" si="222"/>
        <v/>
      </c>
      <c r="N2411">
        <v>891.87218841776337</v>
      </c>
      <c r="O2411" s="2">
        <f t="shared" si="223"/>
        <v>89.187218841776343</v>
      </c>
      <c r="P2411" s="2">
        <f>IF(ISNUMBER(O2411),SUMIFS(O$1:$O2411,A$1:$A2411,A2411,C$1:$C2411,C2411,G$1:$G2411,G2411,E$1:$E2411,E2411),"")</f>
        <v>666.06825909812824</v>
      </c>
      <c r="U2411" t="str">
        <f t="shared" si="224"/>
        <v/>
      </c>
      <c r="V2411">
        <v>24.468234062194824</v>
      </c>
      <c r="W2411">
        <v>18.575913429260254</v>
      </c>
      <c r="X2411">
        <v>76.998149871826172</v>
      </c>
      <c r="Y2411">
        <v>42.081371307373047</v>
      </c>
      <c r="Z2411">
        <v>91.339256286621094</v>
      </c>
      <c r="AA2411">
        <v>16.006180763244629</v>
      </c>
      <c r="AB2411">
        <v>2.5609889221191406E-2</v>
      </c>
      <c r="AC2411" s="2">
        <f t="shared" si="225"/>
        <v>2.5609889221191406E-2</v>
      </c>
      <c r="AD2411">
        <v>12.319703979492187</v>
      </c>
      <c r="AE2411">
        <v>15.268464095195405</v>
      </c>
      <c r="AH2411" s="2">
        <f t="shared" si="226"/>
        <v>2.2839999999999998</v>
      </c>
      <c r="AI2411" s="2">
        <f>IF(ISNUMBER(AH2411),SUMIFS($AH$1:AH2411,$A$1:A2411,A2411,C$1:$C2411,C2411,$G$1:G2411,G2411,$E$1:E2411,E2411),"")</f>
        <v>12.858000000000001</v>
      </c>
      <c r="AJ2411">
        <f t="shared" si="227"/>
        <v>16</v>
      </c>
    </row>
    <row r="2412" spans="1:36" x14ac:dyDescent="0.25">
      <c r="A2412" s="14" t="s">
        <v>100</v>
      </c>
      <c r="B2412" t="s">
        <v>98</v>
      </c>
      <c r="C2412" t="s">
        <v>97</v>
      </c>
      <c r="D2412" s="13">
        <v>42110</v>
      </c>
      <c r="E2412">
        <v>4</v>
      </c>
      <c r="F2412">
        <v>350</v>
      </c>
      <c r="G2412" s="2" t="s">
        <v>89</v>
      </c>
      <c r="H2412" s="2" t="s">
        <v>13</v>
      </c>
      <c r="I2412">
        <v>8</v>
      </c>
      <c r="J2412" s="2" t="s">
        <v>77</v>
      </c>
      <c r="K2412" s="2">
        <v>350</v>
      </c>
      <c r="L2412" s="2"/>
      <c r="M2412" s="2" t="str">
        <f t="shared" si="222"/>
        <v/>
      </c>
      <c r="N2412">
        <v>1409.5796676441837</v>
      </c>
      <c r="O2412" s="2">
        <f t="shared" si="223"/>
        <v>140.95796676441836</v>
      </c>
      <c r="P2412" s="2">
        <f>IF(ISNUMBER(O2412),SUMIFS(O$1:$O2412,A$1:$A2412,A2412,C$1:$C2412,C2412,G$1:$G2412,G2412,E$1:$E2412,E2412),"")</f>
        <v>926.08423552988552</v>
      </c>
      <c r="U2412" t="str">
        <f t="shared" si="224"/>
        <v/>
      </c>
      <c r="V2412">
        <v>23.478872299194336</v>
      </c>
      <c r="W2412">
        <v>16.631312370300293</v>
      </c>
      <c r="X2412">
        <v>77.080539703369141</v>
      </c>
      <c r="Y2412">
        <v>42.411285400390625</v>
      </c>
      <c r="Z2412">
        <v>90.139610290527344</v>
      </c>
      <c r="AA2412">
        <v>18.38631534576416</v>
      </c>
      <c r="AB2412">
        <v>2.9418104553222656E-2</v>
      </c>
      <c r="AC2412" s="2">
        <f t="shared" si="225"/>
        <v>2.9418104553222656E-2</v>
      </c>
      <c r="AD2412">
        <v>12.332886352539063</v>
      </c>
      <c r="AE2412">
        <v>17.101518026565465</v>
      </c>
      <c r="AH2412" s="2">
        <f t="shared" si="226"/>
        <v>4.1470000000000002</v>
      </c>
      <c r="AI2412" s="2">
        <f>IF(ISNUMBER(AH2412),SUMIFS($AH$1:AH2412,$A$1:A2412,A2412,C$1:$C2412,C2412,$G$1:G2412,G2412,$E$1:E2412,E2412),"")</f>
        <v>20.53</v>
      </c>
      <c r="AJ2412">
        <f t="shared" si="227"/>
        <v>16</v>
      </c>
    </row>
    <row r="2413" spans="1:36" x14ac:dyDescent="0.25">
      <c r="A2413" s="14" t="s">
        <v>99</v>
      </c>
      <c r="B2413" t="s">
        <v>98</v>
      </c>
      <c r="C2413" t="s">
        <v>97</v>
      </c>
      <c r="D2413" s="13">
        <v>42110</v>
      </c>
      <c r="E2413">
        <v>4</v>
      </c>
      <c r="F2413">
        <v>500</v>
      </c>
      <c r="G2413" s="2" t="s">
        <v>89</v>
      </c>
      <c r="H2413" s="2" t="s">
        <v>13</v>
      </c>
      <c r="I2413">
        <v>8</v>
      </c>
      <c r="J2413" s="2" t="s">
        <v>77</v>
      </c>
      <c r="K2413" s="2">
        <v>450</v>
      </c>
      <c r="L2413" s="2"/>
      <c r="M2413" s="2" t="str">
        <f t="shared" si="222"/>
        <v/>
      </c>
      <c r="N2413">
        <v>1012.6516315660133</v>
      </c>
      <c r="O2413" s="2">
        <f t="shared" si="223"/>
        <v>101.26516315660133</v>
      </c>
      <c r="P2413" s="2">
        <f>IF(ISNUMBER(O2413),SUMIFS(O$1:$O2413,A$1:$A2413,A2413,C$1:$C2413,C2413,G$1:$G2413,G2413,E$1:$E2413,E2413),"")</f>
        <v>1076.4721192985071</v>
      </c>
      <c r="U2413" t="str">
        <f t="shared" si="224"/>
        <v/>
      </c>
      <c r="V2413">
        <v>24.623605728149414</v>
      </c>
      <c r="W2413">
        <v>17.416029930114746</v>
      </c>
      <c r="X2413">
        <v>78.237308502197266</v>
      </c>
      <c r="Y2413">
        <v>42.796541213989258</v>
      </c>
      <c r="Z2413">
        <v>91.403312683105469</v>
      </c>
      <c r="AA2413">
        <v>18.259370803833008</v>
      </c>
      <c r="AB2413">
        <v>2.9214993286132813E-2</v>
      </c>
      <c r="AC2413" s="2">
        <f t="shared" si="225"/>
        <v>2.9214993286132813E-2</v>
      </c>
      <c r="AD2413">
        <v>12.517969360351563</v>
      </c>
      <c r="AE2413">
        <v>14.952434247341914</v>
      </c>
      <c r="AH2413" s="2">
        <f t="shared" si="226"/>
        <v>2.9580000000000002</v>
      </c>
      <c r="AI2413" s="2">
        <f>IF(ISNUMBER(AH2413),SUMIFS($AH$1:AH2413,$A$1:A2413,A2413,C$1:$C2413,C2413,$G$1:G2413,G2413,$E$1:E2413,E2413),"")</f>
        <v>29.015999999999998</v>
      </c>
      <c r="AJ2413">
        <f t="shared" si="227"/>
        <v>16</v>
      </c>
    </row>
    <row r="2414" spans="1:36" x14ac:dyDescent="0.25">
      <c r="A2414" s="14" t="s">
        <v>104</v>
      </c>
      <c r="B2414" t="s">
        <v>98</v>
      </c>
      <c r="C2414" t="s">
        <v>97</v>
      </c>
      <c r="D2414" s="13">
        <v>42144</v>
      </c>
      <c r="E2414">
        <v>1</v>
      </c>
      <c r="F2414">
        <v>0</v>
      </c>
      <c r="G2414" s="2" t="s">
        <v>89</v>
      </c>
      <c r="H2414" s="2" t="s">
        <v>13</v>
      </c>
      <c r="I2414">
        <v>9</v>
      </c>
      <c r="J2414" s="2" t="s">
        <v>77</v>
      </c>
      <c r="K2414" s="2">
        <v>0</v>
      </c>
      <c r="L2414" s="2"/>
      <c r="M2414" s="2" t="str">
        <f t="shared" si="222"/>
        <v/>
      </c>
      <c r="N2414">
        <v>197.0970206264324</v>
      </c>
      <c r="O2414" s="2">
        <f t="shared" si="223"/>
        <v>19.709702062643238</v>
      </c>
      <c r="P2414" s="2">
        <f>IF(ISNUMBER(O2414),SUMIFS(O$1:$O2414,A$1:$A2414,A2414,C$1:$C2414,C2414,G$1:$G2414,G2414,E$1:$E2414,E2414),"")</f>
        <v>524.20430619624381</v>
      </c>
      <c r="U2414" t="str">
        <f t="shared" si="224"/>
        <v/>
      </c>
      <c r="V2414">
        <v>21.710391998291016</v>
      </c>
      <c r="W2414">
        <v>13.415975093841553</v>
      </c>
      <c r="X2414">
        <v>76.706546783447266</v>
      </c>
      <c r="Y2414">
        <v>39.512020111083984</v>
      </c>
      <c r="Z2414">
        <v>89.499980926513672</v>
      </c>
      <c r="AA2414">
        <v>23.502141952514648</v>
      </c>
      <c r="AB2414">
        <v>3.7603427124023439E-2</v>
      </c>
      <c r="AC2414" s="2">
        <f t="shared" si="225"/>
        <v>3.7603427124023439E-2</v>
      </c>
      <c r="AD2414">
        <v>12.273047485351563</v>
      </c>
      <c r="AE2414">
        <v>17.421968787515006</v>
      </c>
      <c r="AH2414" s="2">
        <f t="shared" si="226"/>
        <v>0.74099999999999999</v>
      </c>
      <c r="AI2414" s="2">
        <f>IF(ISNUMBER(AH2414),SUMIFS($AH$1:AH2414,$A$1:A2414,A2414,C$1:$C2414,C2414,$G$1:G2414,G2414,$E$1:E2414,E2414),"")</f>
        <v>12.403</v>
      </c>
      <c r="AJ2414">
        <f t="shared" si="227"/>
        <v>16</v>
      </c>
    </row>
    <row r="2415" spans="1:36" x14ac:dyDescent="0.25">
      <c r="A2415" s="14" t="s">
        <v>103</v>
      </c>
      <c r="B2415" t="s">
        <v>98</v>
      </c>
      <c r="C2415" t="s">
        <v>97</v>
      </c>
      <c r="D2415" s="13">
        <v>42144</v>
      </c>
      <c r="E2415">
        <v>1</v>
      </c>
      <c r="F2415">
        <v>50</v>
      </c>
      <c r="G2415" s="2" t="s">
        <v>89</v>
      </c>
      <c r="H2415" s="2" t="s">
        <v>13</v>
      </c>
      <c r="I2415">
        <v>9</v>
      </c>
      <c r="J2415" s="2" t="s">
        <v>77</v>
      </c>
      <c r="K2415" s="2">
        <v>45</v>
      </c>
      <c r="L2415" s="2"/>
      <c r="M2415" s="2" t="str">
        <f t="shared" si="222"/>
        <v/>
      </c>
      <c r="N2415">
        <v>158.3268187122577</v>
      </c>
      <c r="O2415" s="2">
        <f t="shared" si="223"/>
        <v>15.83268187122577</v>
      </c>
      <c r="P2415" s="2">
        <f>IF(ISNUMBER(O2415),SUMIFS(O$1:$O2415,A$1:$A2415,A2415,C$1:$C2415,C2415,G$1:$G2415,G2415,E$1:$E2415,E2415),"")</f>
        <v>461.00156810940337</v>
      </c>
      <c r="U2415" t="str">
        <f t="shared" si="224"/>
        <v/>
      </c>
      <c r="V2415">
        <v>21.577583312988281</v>
      </c>
      <c r="W2415">
        <v>14.672398090362549</v>
      </c>
      <c r="X2415">
        <v>77.026760101318359</v>
      </c>
      <c r="Y2415">
        <v>37.193349838256836</v>
      </c>
      <c r="Z2415">
        <v>89.288967132568359</v>
      </c>
      <c r="AA2415">
        <v>21.510193824768066</v>
      </c>
      <c r="AB2415">
        <v>3.441631011962891E-2</v>
      </c>
      <c r="AC2415" s="2">
        <f t="shared" si="225"/>
        <v>3.441631011962891E-2</v>
      </c>
      <c r="AD2415">
        <v>12.324281616210937</v>
      </c>
      <c r="AE2415">
        <v>17.002141327623129</v>
      </c>
      <c r="AH2415" s="2">
        <f t="shared" si="226"/>
        <v>0.54500000000000004</v>
      </c>
      <c r="AI2415" s="2">
        <f>IF(ISNUMBER(AH2415),SUMIFS($AH$1:AH2415,$A$1:A2415,A2415,C$1:$C2415,C2415,$G$1:G2415,G2415,$E$1:E2415,E2415),"")</f>
        <v>10.776</v>
      </c>
      <c r="AJ2415">
        <f t="shared" si="227"/>
        <v>16</v>
      </c>
    </row>
    <row r="2416" spans="1:36" x14ac:dyDescent="0.25">
      <c r="A2416" s="14" t="s">
        <v>102</v>
      </c>
      <c r="B2416" t="s">
        <v>98</v>
      </c>
      <c r="C2416" t="s">
        <v>97</v>
      </c>
      <c r="D2416" s="13">
        <v>42144</v>
      </c>
      <c r="E2416">
        <v>1</v>
      </c>
      <c r="F2416">
        <v>100</v>
      </c>
      <c r="G2416" s="2" t="s">
        <v>89</v>
      </c>
      <c r="H2416" s="2" t="s">
        <v>13</v>
      </c>
      <c r="I2416">
        <v>9</v>
      </c>
      <c r="J2416" s="2" t="s">
        <v>77</v>
      </c>
      <c r="K2416" s="2">
        <v>90</v>
      </c>
      <c r="L2416" s="2"/>
      <c r="M2416" s="2" t="str">
        <f t="shared" si="222"/>
        <v/>
      </c>
      <c r="N2416">
        <v>275.68838200067438</v>
      </c>
      <c r="O2416" s="2">
        <f t="shared" si="223"/>
        <v>27.568838200067439</v>
      </c>
      <c r="P2416" s="2">
        <f>IF(ISNUMBER(O2416),SUMIFS(O$1:$O2416,A$1:$A2416,A2416,C$1:$C2416,C2416,G$1:$G2416,G2416,E$1:$E2416,E2416),"")</f>
        <v>488.4212576461984</v>
      </c>
      <c r="U2416" t="str">
        <f t="shared" si="224"/>
        <v/>
      </c>
      <c r="V2416">
        <v>23.323810577392578</v>
      </c>
      <c r="W2416">
        <v>13.16579532623291</v>
      </c>
      <c r="X2416">
        <v>76.232933044433594</v>
      </c>
      <c r="Y2416">
        <v>42.98585319519043</v>
      </c>
      <c r="Z2416">
        <v>90.526691436767578</v>
      </c>
      <c r="AA2416">
        <v>20.908935546875</v>
      </c>
      <c r="AB2416">
        <v>3.3454296874999997E-2</v>
      </c>
      <c r="AC2416" s="2">
        <f t="shared" si="225"/>
        <v>3.3454296874999997E-2</v>
      </c>
      <c r="AD2416">
        <v>12.197269287109375</v>
      </c>
      <c r="AE2416">
        <v>17.13983690727877</v>
      </c>
      <c r="AH2416" s="2">
        <f t="shared" si="226"/>
        <v>0.92200000000000004</v>
      </c>
      <c r="AI2416" s="2">
        <f>IF(ISNUMBER(AH2416),SUMIFS($AH$1:AH2416,$A$1:A2416,A2416,C$1:$C2416,C2416,$G$1:G2416,G2416,$E$1:E2416,E2416),"")</f>
        <v>11.171000000000001</v>
      </c>
      <c r="AJ2416">
        <f t="shared" si="227"/>
        <v>16</v>
      </c>
    </row>
    <row r="2417" spans="1:36" x14ac:dyDescent="0.25">
      <c r="A2417" s="14" t="s">
        <v>101</v>
      </c>
      <c r="B2417" t="s">
        <v>98</v>
      </c>
      <c r="C2417" t="s">
        <v>97</v>
      </c>
      <c r="D2417" s="13">
        <v>42144</v>
      </c>
      <c r="E2417">
        <v>1</v>
      </c>
      <c r="F2417">
        <v>200</v>
      </c>
      <c r="G2417" s="2" t="s">
        <v>89</v>
      </c>
      <c r="H2417" s="2" t="s">
        <v>13</v>
      </c>
      <c r="I2417">
        <v>9</v>
      </c>
      <c r="J2417" s="2" t="s">
        <v>77</v>
      </c>
      <c r="K2417" s="2">
        <v>180</v>
      </c>
      <c r="L2417" s="2"/>
      <c r="M2417" s="2" t="str">
        <f t="shared" si="222"/>
        <v/>
      </c>
      <c r="N2417">
        <v>586.37803499141182</v>
      </c>
      <c r="O2417" s="2">
        <f t="shared" si="223"/>
        <v>58.637803499141185</v>
      </c>
      <c r="P2417" s="2">
        <f>IF(ISNUMBER(O2417),SUMIFS(O$1:$O2417,A$1:$A2417,A2417,C$1:$C2417,C2417,G$1:$G2417,G2417,E$1:$E2417,E2417),"")</f>
        <v>763.22675936218218</v>
      </c>
      <c r="U2417" t="str">
        <f t="shared" si="224"/>
        <v/>
      </c>
      <c r="V2417">
        <v>23.052290916442871</v>
      </c>
      <c r="W2417">
        <v>13.814451694488525</v>
      </c>
      <c r="X2417">
        <v>74.463764190673828</v>
      </c>
      <c r="Y2417">
        <v>46.080333709716797</v>
      </c>
      <c r="Z2417">
        <v>89.733596801757813</v>
      </c>
      <c r="AA2417">
        <v>22.834589958190918</v>
      </c>
      <c r="AB2417">
        <v>3.6535343933105466E-2</v>
      </c>
      <c r="AC2417" s="2">
        <f t="shared" si="225"/>
        <v>3.6535343933105466E-2</v>
      </c>
      <c r="AD2417">
        <v>11.914202270507813</v>
      </c>
      <c r="AE2417">
        <v>15.742251223491028</v>
      </c>
      <c r="AH2417" s="2">
        <f t="shared" si="226"/>
        <v>2.1419999999999999</v>
      </c>
      <c r="AI2417" s="2">
        <f>IF(ISNUMBER(AH2417),SUMIFS($AH$1:AH2417,$A$1:A2417,A2417,C$1:$C2417,C2417,$G$1:G2417,G2417,$E$1:E2417,E2417),"")</f>
        <v>16.447000000000003</v>
      </c>
      <c r="AJ2417">
        <f t="shared" si="227"/>
        <v>16</v>
      </c>
    </row>
    <row r="2418" spans="1:36" x14ac:dyDescent="0.25">
      <c r="A2418" s="14" t="s">
        <v>100</v>
      </c>
      <c r="B2418" t="s">
        <v>98</v>
      </c>
      <c r="C2418" t="s">
        <v>97</v>
      </c>
      <c r="D2418" s="13">
        <v>42144</v>
      </c>
      <c r="E2418">
        <v>1</v>
      </c>
      <c r="F2418">
        <v>350</v>
      </c>
      <c r="G2418" s="2" t="s">
        <v>89</v>
      </c>
      <c r="H2418" s="2" t="s">
        <v>13</v>
      </c>
      <c r="I2418">
        <v>9</v>
      </c>
      <c r="J2418" s="2" t="s">
        <v>77</v>
      </c>
      <c r="K2418" s="2">
        <v>350</v>
      </c>
      <c r="L2418" s="2"/>
      <c r="M2418" s="2" t="str">
        <f t="shared" si="222"/>
        <v/>
      </c>
      <c r="N2418">
        <v>754.27337862507034</v>
      </c>
      <c r="O2418" s="2">
        <f t="shared" si="223"/>
        <v>75.427337862507031</v>
      </c>
      <c r="P2418" s="2">
        <f>IF(ISNUMBER(O2418),SUMIFS(O$1:$O2418,A$1:$A2418,A2418,C$1:$C2418,C2418,G$1:$G2418,G2418,E$1:$E2418,E2418),"")</f>
        <v>1120.1162806410905</v>
      </c>
      <c r="U2418" t="str">
        <f t="shared" si="224"/>
        <v/>
      </c>
      <c r="V2418">
        <v>22.295733451843262</v>
      </c>
      <c r="W2418">
        <v>11.900750637054443</v>
      </c>
      <c r="X2418">
        <v>76.647968292236328</v>
      </c>
      <c r="Y2418">
        <v>43.022724151611328</v>
      </c>
      <c r="Z2418">
        <v>90.280548095703125</v>
      </c>
      <c r="AA2418">
        <v>26.647647857666016</v>
      </c>
      <c r="AB2418">
        <v>4.2636236572265632E-2</v>
      </c>
      <c r="AC2418" s="2">
        <f t="shared" si="225"/>
        <v>4.2636236572265632E-2</v>
      </c>
      <c r="AD2418">
        <v>12.263674926757814</v>
      </c>
      <c r="AE2418">
        <v>15.361817732773522</v>
      </c>
      <c r="AH2418" s="2">
        <f t="shared" si="226"/>
        <v>3.2160000000000002</v>
      </c>
      <c r="AI2418" s="2">
        <f>IF(ISNUMBER(AH2418),SUMIFS($AH$1:AH2418,$A$1:A2418,A2418,C$1:$C2418,C2418,$G$1:G2418,G2418,$E$1:E2418,E2418),"")</f>
        <v>26.459000000000003</v>
      </c>
      <c r="AJ2418">
        <f t="shared" si="227"/>
        <v>16</v>
      </c>
    </row>
    <row r="2419" spans="1:36" x14ac:dyDescent="0.25">
      <c r="A2419" s="14" t="s">
        <v>99</v>
      </c>
      <c r="B2419" t="s">
        <v>98</v>
      </c>
      <c r="C2419" t="s">
        <v>97</v>
      </c>
      <c r="D2419" s="13">
        <v>42144</v>
      </c>
      <c r="E2419">
        <v>1</v>
      </c>
      <c r="F2419">
        <v>500</v>
      </c>
      <c r="G2419" s="2" t="s">
        <v>89</v>
      </c>
      <c r="H2419" s="2" t="s">
        <v>13</v>
      </c>
      <c r="I2419">
        <v>9</v>
      </c>
      <c r="J2419" s="2" t="s">
        <v>77</v>
      </c>
      <c r="K2419" s="2">
        <v>450</v>
      </c>
      <c r="L2419" s="2"/>
      <c r="M2419" s="2" t="str">
        <f t="shared" si="222"/>
        <v/>
      </c>
      <c r="N2419">
        <v>659.91652989740953</v>
      </c>
      <c r="O2419" s="2">
        <f t="shared" si="223"/>
        <v>65.991652989740956</v>
      </c>
      <c r="P2419" s="2">
        <f>IF(ISNUMBER(O2419),SUMIFS(O$1:$O2419,A$1:$A2419,A2419,C$1:$C2419,C2419,G$1:$G2419,G2419,E$1:$E2419,E2419),"")</f>
        <v>1157.9929628946434</v>
      </c>
      <c r="U2419" t="str">
        <f t="shared" si="224"/>
        <v/>
      </c>
      <c r="V2419">
        <v>21.982724189758301</v>
      </c>
      <c r="W2419">
        <v>12.891170501708984</v>
      </c>
      <c r="X2419">
        <v>76.715179443359375</v>
      </c>
      <c r="Y2419">
        <v>44.16871452331543</v>
      </c>
      <c r="Z2419">
        <v>90.912628173828125</v>
      </c>
      <c r="AA2419">
        <v>26.087059020996094</v>
      </c>
      <c r="AB2419">
        <v>4.1739294433593754E-2</v>
      </c>
      <c r="AC2419" s="2">
        <f t="shared" si="225"/>
        <v>4.1739294433593754E-2</v>
      </c>
      <c r="AD2419">
        <v>12.274428710937499</v>
      </c>
      <c r="AE2419">
        <v>15.5905280188263</v>
      </c>
      <c r="AH2419" s="2">
        <f t="shared" si="226"/>
        <v>2.754</v>
      </c>
      <c r="AI2419" s="2">
        <f>IF(ISNUMBER(AH2419),SUMIFS($AH$1:AH2419,$A$1:A2419,A2419,C$1:$C2419,C2419,$G$1:G2419,G2419,$E$1:E2419,E2419),"")</f>
        <v>29.677</v>
      </c>
      <c r="AJ2419">
        <f t="shared" si="227"/>
        <v>16</v>
      </c>
    </row>
    <row r="2420" spans="1:36" x14ac:dyDescent="0.25">
      <c r="A2420" s="14" t="s">
        <v>104</v>
      </c>
      <c r="B2420" t="s">
        <v>98</v>
      </c>
      <c r="C2420" t="s">
        <v>97</v>
      </c>
      <c r="D2420" s="13">
        <v>42144</v>
      </c>
      <c r="E2420">
        <v>2</v>
      </c>
      <c r="F2420">
        <v>0</v>
      </c>
      <c r="G2420" s="2" t="s">
        <v>89</v>
      </c>
      <c r="H2420" s="2" t="s">
        <v>13</v>
      </c>
      <c r="I2420">
        <v>9</v>
      </c>
      <c r="J2420" s="2" t="s">
        <v>77</v>
      </c>
      <c r="K2420" s="2">
        <v>0</v>
      </c>
      <c r="L2420" s="2"/>
      <c r="M2420" s="2" t="str">
        <f t="shared" si="222"/>
        <v/>
      </c>
      <c r="N2420">
        <v>161.31208818810177</v>
      </c>
      <c r="O2420" s="2">
        <f t="shared" si="223"/>
        <v>16.131208818810176</v>
      </c>
      <c r="P2420" s="2">
        <f>IF(ISNUMBER(O2420),SUMIFS(O$1:$O2420,A$1:$A2420,A2420,C$1:$C2420,C2420,G$1:$G2420,G2420,E$1:$E2420,E2420),"")</f>
        <v>407.29975065905552</v>
      </c>
      <c r="U2420" t="str">
        <f t="shared" si="224"/>
        <v/>
      </c>
      <c r="V2420">
        <v>21.692686080932617</v>
      </c>
      <c r="W2420">
        <v>14.387618064880371</v>
      </c>
      <c r="X2420">
        <v>78.347347259521484</v>
      </c>
      <c r="Y2420">
        <v>38.457029342651367</v>
      </c>
      <c r="Z2420">
        <v>89.789840698242188</v>
      </c>
      <c r="AA2420">
        <v>21.430760383605957</v>
      </c>
      <c r="AB2420">
        <v>3.4289216613769533E-2</v>
      </c>
      <c r="AC2420" s="2">
        <f t="shared" si="225"/>
        <v>3.4289216613769533E-2</v>
      </c>
      <c r="AD2420">
        <v>12.535575561523437</v>
      </c>
      <c r="AE2420">
        <v>17.322718561108655</v>
      </c>
      <c r="AH2420" s="2">
        <f t="shared" si="226"/>
        <v>0.55300000000000005</v>
      </c>
      <c r="AI2420" s="2">
        <f>IF(ISNUMBER(AH2420),SUMIFS($AH$1:AH2420,$A$1:A2420,A2420,C$1:$C2420,C2420,$G$1:G2420,G2420,$E$1:E2420,E2420),"")</f>
        <v>9.2360000000000007</v>
      </c>
      <c r="AJ2420">
        <f t="shared" si="227"/>
        <v>16</v>
      </c>
    </row>
    <row r="2421" spans="1:36" x14ac:dyDescent="0.25">
      <c r="A2421" s="14" t="s">
        <v>103</v>
      </c>
      <c r="B2421" t="s">
        <v>98</v>
      </c>
      <c r="C2421" t="s">
        <v>97</v>
      </c>
      <c r="D2421" s="13">
        <v>42144</v>
      </c>
      <c r="E2421">
        <v>2</v>
      </c>
      <c r="F2421">
        <v>50</v>
      </c>
      <c r="G2421" s="2" t="s">
        <v>89</v>
      </c>
      <c r="H2421" s="2" t="s">
        <v>13</v>
      </c>
      <c r="I2421">
        <v>9</v>
      </c>
      <c r="J2421" s="2" t="s">
        <v>77</v>
      </c>
      <c r="K2421" s="2">
        <v>45</v>
      </c>
      <c r="L2421" s="2"/>
      <c r="M2421" s="2" t="str">
        <f t="shared" si="222"/>
        <v/>
      </c>
      <c r="N2421">
        <v>249.07991031769532</v>
      </c>
      <c r="O2421" s="2">
        <f t="shared" si="223"/>
        <v>24.907991031769534</v>
      </c>
      <c r="P2421" s="2">
        <f>IF(ISNUMBER(O2421),SUMIFS(O$1:$O2421,A$1:$A2421,A2421,C$1:$C2421,C2421,G$1:$G2421,G2421,E$1:$E2421,E2421),"")</f>
        <v>669.90294170939057</v>
      </c>
      <c r="U2421" t="str">
        <f t="shared" si="224"/>
        <v/>
      </c>
      <c r="V2421">
        <v>22.082694053649902</v>
      </c>
      <c r="W2421">
        <v>15.71376371383667</v>
      </c>
      <c r="X2421">
        <v>77.585929870605469</v>
      </c>
      <c r="Y2421">
        <v>40.16462516784668</v>
      </c>
      <c r="Z2421">
        <v>90.615718841552734</v>
      </c>
      <c r="AA2421">
        <v>22.494111061096191</v>
      </c>
      <c r="AB2421">
        <v>3.5990577697753906E-2</v>
      </c>
      <c r="AC2421" s="2">
        <f t="shared" si="225"/>
        <v>3.5990577697753906E-2</v>
      </c>
      <c r="AD2421">
        <v>12.413748779296876</v>
      </c>
      <c r="AE2421">
        <v>16.345869114598756</v>
      </c>
      <c r="AH2421" s="2">
        <f t="shared" si="226"/>
        <v>0.89600000000000002</v>
      </c>
      <c r="AI2421" s="2">
        <f>IF(ISNUMBER(AH2421),SUMIFS($AH$1:AH2421,$A$1:A2421,A2421,C$1:$C2421,C2421,$G$1:G2421,G2421,$E$1:E2421,E2421),"")</f>
        <v>14.682</v>
      </c>
      <c r="AJ2421">
        <f t="shared" si="227"/>
        <v>16</v>
      </c>
    </row>
    <row r="2422" spans="1:36" x14ac:dyDescent="0.25">
      <c r="A2422" s="14" t="s">
        <v>102</v>
      </c>
      <c r="B2422" t="s">
        <v>98</v>
      </c>
      <c r="C2422" t="s">
        <v>97</v>
      </c>
      <c r="D2422" s="13">
        <v>42144</v>
      </c>
      <c r="E2422">
        <v>2</v>
      </c>
      <c r="F2422">
        <v>100</v>
      </c>
      <c r="G2422" s="2" t="s">
        <v>89</v>
      </c>
      <c r="H2422" s="2" t="s">
        <v>13</v>
      </c>
      <c r="I2422">
        <v>9</v>
      </c>
      <c r="J2422" s="2" t="s">
        <v>77</v>
      </c>
      <c r="K2422" s="2">
        <v>90</v>
      </c>
      <c r="L2422" s="2"/>
      <c r="M2422" s="2" t="str">
        <f t="shared" si="222"/>
        <v/>
      </c>
      <c r="N2422">
        <v>316.76972133223938</v>
      </c>
      <c r="O2422" s="2">
        <f t="shared" si="223"/>
        <v>31.676972133223938</v>
      </c>
      <c r="P2422" s="2">
        <f>IF(ISNUMBER(O2422),SUMIFS(O$1:$O2422,A$1:$A2422,A2422,C$1:$C2422,C2422,G$1:$G2422,G2422,E$1:$E2422,E2422),"")</f>
        <v>599.43886172854354</v>
      </c>
      <c r="U2422" t="str">
        <f t="shared" si="224"/>
        <v/>
      </c>
      <c r="V2422">
        <v>23.224075317382813</v>
      </c>
      <c r="W2422">
        <v>14.688205242156982</v>
      </c>
      <c r="X2422">
        <v>76.719070434570313</v>
      </c>
      <c r="Y2422">
        <v>41.968225479125977</v>
      </c>
      <c r="Z2422">
        <v>90.214214324951172</v>
      </c>
      <c r="AA2422">
        <v>23.183901786804199</v>
      </c>
      <c r="AB2422">
        <v>3.7094242858886718E-2</v>
      </c>
      <c r="AC2422" s="2">
        <f t="shared" si="225"/>
        <v>3.7094242858886718E-2</v>
      </c>
      <c r="AD2422">
        <v>12.27505126953125</v>
      </c>
      <c r="AE2422">
        <v>17.008374241986715</v>
      </c>
      <c r="AH2422" s="2">
        <f t="shared" si="226"/>
        <v>1.175</v>
      </c>
      <c r="AI2422" s="2">
        <f>IF(ISNUMBER(AH2422),SUMIFS($AH$1:AH2422,$A$1:A2422,A2422,C$1:$C2422,C2422,$G$1:G2422,G2422,$E$1:E2422,E2422),"")</f>
        <v>12.884000000000002</v>
      </c>
      <c r="AJ2422">
        <f t="shared" si="227"/>
        <v>16</v>
      </c>
    </row>
    <row r="2423" spans="1:36" x14ac:dyDescent="0.25">
      <c r="A2423" s="14" t="s">
        <v>101</v>
      </c>
      <c r="B2423" t="s">
        <v>98</v>
      </c>
      <c r="C2423" t="s">
        <v>97</v>
      </c>
      <c r="D2423" s="13">
        <v>42144</v>
      </c>
      <c r="E2423">
        <v>2</v>
      </c>
      <c r="F2423">
        <v>200</v>
      </c>
      <c r="G2423" s="2" t="s">
        <v>89</v>
      </c>
      <c r="H2423" s="2" t="s">
        <v>13</v>
      </c>
      <c r="I2423">
        <v>9</v>
      </c>
      <c r="J2423" s="2" t="s">
        <v>77</v>
      </c>
      <c r="K2423" s="2">
        <v>180</v>
      </c>
      <c r="L2423" s="2"/>
      <c r="M2423" s="2" t="str">
        <f t="shared" si="222"/>
        <v/>
      </c>
      <c r="N2423">
        <v>638.71518563813834</v>
      </c>
      <c r="O2423" s="2">
        <f t="shared" si="223"/>
        <v>63.871518563813837</v>
      </c>
      <c r="P2423" s="2">
        <f>IF(ISNUMBER(O2423),SUMIFS(O$1:$O2423,A$1:$A2423,A2423,C$1:$C2423,C2423,G$1:$G2423,G2423,E$1:$E2423,E2423),"")</f>
        <v>927.29514905252222</v>
      </c>
      <c r="U2423" t="str">
        <f t="shared" si="224"/>
        <v/>
      </c>
      <c r="V2423">
        <v>23.303788185119629</v>
      </c>
      <c r="W2423">
        <v>16.297098159790039</v>
      </c>
      <c r="X2423">
        <v>77.112087249755859</v>
      </c>
      <c r="Y2423">
        <v>43.423551559448242</v>
      </c>
      <c r="Z2423">
        <v>91.054862976074219</v>
      </c>
      <c r="AA2423">
        <v>22.830051422119141</v>
      </c>
      <c r="AB2423">
        <v>3.6528082275390623E-2</v>
      </c>
      <c r="AC2423" s="2">
        <f t="shared" si="225"/>
        <v>3.6528082275390623E-2</v>
      </c>
      <c r="AD2423">
        <v>12.337933959960937</v>
      </c>
      <c r="AE2423">
        <v>16.766273623001133</v>
      </c>
      <c r="AH2423" s="2">
        <f t="shared" si="226"/>
        <v>2.3330000000000002</v>
      </c>
      <c r="AI2423" s="2">
        <f>IF(ISNUMBER(AH2423),SUMIFS($AH$1:AH2423,$A$1:A2423,A2423,C$1:$C2423,C2423,$G$1:G2423,G2423,$E$1:E2423,E2423),"")</f>
        <v>22.817999999999998</v>
      </c>
      <c r="AJ2423">
        <f t="shared" si="227"/>
        <v>16</v>
      </c>
    </row>
    <row r="2424" spans="1:36" x14ac:dyDescent="0.25">
      <c r="A2424" s="14" t="s">
        <v>100</v>
      </c>
      <c r="B2424" t="s">
        <v>98</v>
      </c>
      <c r="C2424" t="s">
        <v>97</v>
      </c>
      <c r="D2424" s="13">
        <v>42144</v>
      </c>
      <c r="E2424">
        <v>2</v>
      </c>
      <c r="F2424">
        <v>350</v>
      </c>
      <c r="G2424" s="2" t="s">
        <v>89</v>
      </c>
      <c r="H2424" s="2" t="s">
        <v>13</v>
      </c>
      <c r="I2424">
        <v>9</v>
      </c>
      <c r="J2424" s="2" t="s">
        <v>77</v>
      </c>
      <c r="K2424" s="2">
        <v>350</v>
      </c>
      <c r="L2424" s="2"/>
      <c r="M2424" s="2" t="str">
        <f t="shared" si="222"/>
        <v/>
      </c>
      <c r="N2424">
        <v>815.79864842276197</v>
      </c>
      <c r="O2424" s="2">
        <f t="shared" si="223"/>
        <v>81.579864842276194</v>
      </c>
      <c r="P2424" s="2">
        <f>IF(ISNUMBER(O2424),SUMIFS(O$1:$O2424,A$1:$A2424,A2424,C$1:$C2424,C2424,G$1:$G2424,G2424,E$1:$E2424,E2424),"")</f>
        <v>1163.0881142690582</v>
      </c>
      <c r="U2424" t="str">
        <f t="shared" si="224"/>
        <v/>
      </c>
      <c r="V2424">
        <v>23.424343109130859</v>
      </c>
      <c r="W2424">
        <v>14.761677265167236</v>
      </c>
      <c r="X2424">
        <v>77.533180236816406</v>
      </c>
      <c r="Y2424">
        <v>42.465997695922852</v>
      </c>
      <c r="Z2424">
        <v>90.144649505615234</v>
      </c>
      <c r="AA2424">
        <v>24.615625381469727</v>
      </c>
      <c r="AB2424">
        <v>3.9385000610351564E-2</v>
      </c>
      <c r="AC2424" s="2">
        <f t="shared" si="225"/>
        <v>3.9385000610351564E-2</v>
      </c>
      <c r="AD2424">
        <v>12.405308837890626</v>
      </c>
      <c r="AE2424">
        <v>14.84633569739953</v>
      </c>
      <c r="AH2424" s="2">
        <f t="shared" si="226"/>
        <v>3.2130000000000001</v>
      </c>
      <c r="AI2424" s="2">
        <f>IF(ISNUMBER(AH2424),SUMIFS($AH$1:AH2424,$A$1:A2424,A2424,C$1:$C2424,C2424,$G$1:G2424,G2424,$E$1:E2424,E2424),"")</f>
        <v>30.687999999999999</v>
      </c>
      <c r="AJ2424">
        <f t="shared" si="227"/>
        <v>16</v>
      </c>
    </row>
    <row r="2425" spans="1:36" x14ac:dyDescent="0.25">
      <c r="A2425" s="14" t="s">
        <v>99</v>
      </c>
      <c r="B2425" t="s">
        <v>98</v>
      </c>
      <c r="C2425" t="s">
        <v>97</v>
      </c>
      <c r="D2425" s="13">
        <v>42144</v>
      </c>
      <c r="E2425">
        <v>2</v>
      </c>
      <c r="F2425">
        <v>500</v>
      </c>
      <c r="G2425" s="2" t="s">
        <v>89</v>
      </c>
      <c r="H2425" s="2" t="s">
        <v>13</v>
      </c>
      <c r="I2425">
        <v>9</v>
      </c>
      <c r="J2425" s="2" t="s">
        <v>77</v>
      </c>
      <c r="K2425" s="2">
        <v>450</v>
      </c>
      <c r="L2425" s="2"/>
      <c r="M2425" s="2" t="str">
        <f t="shared" si="222"/>
        <v/>
      </c>
      <c r="N2425">
        <v>676.78398450113013</v>
      </c>
      <c r="O2425" s="2">
        <f t="shared" si="223"/>
        <v>67.678398450113008</v>
      </c>
      <c r="P2425" s="2">
        <f>IF(ISNUMBER(O2425),SUMIFS(O$1:$O2425,A$1:$A2425,A2425,C$1:$C2425,C2425,G$1:$G2425,G2425,E$1:$E2425,E2425),"")</f>
        <v>1382.4472145834177</v>
      </c>
      <c r="U2425" t="str">
        <f t="shared" si="224"/>
        <v/>
      </c>
      <c r="V2425">
        <v>21.473247528076172</v>
      </c>
      <c r="W2425">
        <v>13.251260757446289</v>
      </c>
      <c r="X2425">
        <v>79.268321990966797</v>
      </c>
      <c r="Y2425">
        <v>40.499492645263672</v>
      </c>
      <c r="Z2425">
        <v>91.064929962158203</v>
      </c>
      <c r="AA2425">
        <v>27.410709381103516</v>
      </c>
      <c r="AB2425">
        <v>4.3857135009765624E-2</v>
      </c>
      <c r="AC2425" s="2">
        <f t="shared" si="225"/>
        <v>4.3857135009765624E-2</v>
      </c>
      <c r="AD2425">
        <v>12.682931518554687</v>
      </c>
      <c r="AE2425">
        <v>14.804649660962221</v>
      </c>
      <c r="AH2425" s="2">
        <f t="shared" si="226"/>
        <v>2.968</v>
      </c>
      <c r="AI2425" s="2">
        <f>IF(ISNUMBER(AH2425),SUMIFS($AH$1:AH2425,$A$1:A2425,A2425,C$1:$C2425,C2425,$G$1:G2425,G2425,$E$1:E2425,E2425),"")</f>
        <v>37.674999999999997</v>
      </c>
      <c r="AJ2425">
        <f t="shared" si="227"/>
        <v>16</v>
      </c>
    </row>
    <row r="2426" spans="1:36" x14ac:dyDescent="0.25">
      <c r="A2426" s="14" t="s">
        <v>104</v>
      </c>
      <c r="B2426" t="s">
        <v>98</v>
      </c>
      <c r="C2426" t="s">
        <v>97</v>
      </c>
      <c r="D2426" s="13">
        <v>42144</v>
      </c>
      <c r="E2426">
        <v>3</v>
      </c>
      <c r="F2426">
        <v>0</v>
      </c>
      <c r="G2426" s="2" t="s">
        <v>89</v>
      </c>
      <c r="H2426" s="2" t="s">
        <v>13</v>
      </c>
      <c r="I2426">
        <v>9</v>
      </c>
      <c r="J2426" s="2" t="s">
        <v>77</v>
      </c>
      <c r="K2426" s="2">
        <v>0</v>
      </c>
      <c r="L2426" s="2"/>
      <c r="M2426" s="2" t="str">
        <f t="shared" si="222"/>
        <v/>
      </c>
      <c r="N2426">
        <v>278.32988478800792</v>
      </c>
      <c r="O2426" s="2">
        <f t="shared" si="223"/>
        <v>27.832988478800793</v>
      </c>
      <c r="P2426" s="2">
        <f>IF(ISNUMBER(O2426),SUMIFS(O$1:$O2426,A$1:$A2426,A2426,C$1:$C2426,C2426,G$1:$G2426,G2426,E$1:$E2426,E2426),"")</f>
        <v>430.64099417512716</v>
      </c>
      <c r="U2426" t="str">
        <f t="shared" si="224"/>
        <v/>
      </c>
      <c r="V2426">
        <v>21.004023551940918</v>
      </c>
      <c r="W2426">
        <v>16.221931934356689</v>
      </c>
      <c r="X2426">
        <v>78.043605804443359</v>
      </c>
      <c r="Y2426">
        <v>38.850391387939453</v>
      </c>
      <c r="Z2426">
        <v>90.049339294433594</v>
      </c>
      <c r="AA2426">
        <v>24.467565536499023</v>
      </c>
      <c r="AB2426">
        <v>3.9148104858398439E-2</v>
      </c>
      <c r="AC2426" s="2">
        <f t="shared" si="225"/>
        <v>3.9148104858398439E-2</v>
      </c>
      <c r="AD2426">
        <v>12.486976928710938</v>
      </c>
      <c r="AE2426">
        <v>17.22166162125799</v>
      </c>
      <c r="AH2426" s="2">
        <f t="shared" si="226"/>
        <v>1.0900000000000001</v>
      </c>
      <c r="AI2426" s="2">
        <f>IF(ISNUMBER(AH2426),SUMIFS($AH$1:AH2426,$A$1:A2426,A2426,C$1:$C2426,C2426,$G$1:G2426,G2426,$E$1:E2426,E2426),"")</f>
        <v>10.009999999999998</v>
      </c>
      <c r="AJ2426">
        <f t="shared" si="227"/>
        <v>16</v>
      </c>
    </row>
    <row r="2427" spans="1:36" x14ac:dyDescent="0.25">
      <c r="A2427" s="14" t="s">
        <v>103</v>
      </c>
      <c r="B2427" t="s">
        <v>98</v>
      </c>
      <c r="C2427" t="s">
        <v>97</v>
      </c>
      <c r="D2427" s="13">
        <v>42144</v>
      </c>
      <c r="E2427">
        <v>3</v>
      </c>
      <c r="F2427">
        <v>50</v>
      </c>
      <c r="G2427" s="2" t="s">
        <v>89</v>
      </c>
      <c r="H2427" s="2" t="s">
        <v>13</v>
      </c>
      <c r="I2427">
        <v>9</v>
      </c>
      <c r="J2427" s="2" t="s">
        <v>77</v>
      </c>
      <c r="K2427" s="2">
        <v>45</v>
      </c>
      <c r="L2427" s="2"/>
      <c r="M2427" s="2" t="str">
        <f t="shared" si="222"/>
        <v/>
      </c>
      <c r="N2427">
        <v>303.58942147895164</v>
      </c>
      <c r="O2427" s="2">
        <f t="shared" si="223"/>
        <v>30.358942147895164</v>
      </c>
      <c r="P2427" s="2">
        <f>IF(ISNUMBER(O2427),SUMIFS(O$1:$O2427,A$1:$A2427,A2427,C$1:$C2427,C2427,G$1:$G2427,G2427,E$1:$E2427,E2427),"")</f>
        <v>489.67056484170581</v>
      </c>
      <c r="U2427" t="str">
        <f t="shared" si="224"/>
        <v/>
      </c>
      <c r="V2427">
        <v>22.008768081665039</v>
      </c>
      <c r="W2427">
        <v>15.796063899993896</v>
      </c>
      <c r="X2427">
        <v>78.820114135742188</v>
      </c>
      <c r="Y2427">
        <v>40.646560668945313</v>
      </c>
      <c r="Z2427">
        <v>90.504928588867188</v>
      </c>
      <c r="AA2427">
        <v>20.926904678344727</v>
      </c>
      <c r="AB2427">
        <v>3.3483047485351559E-2</v>
      </c>
      <c r="AC2427" s="2">
        <f t="shared" si="225"/>
        <v>3.3483047485351559E-2</v>
      </c>
      <c r="AD2427">
        <v>12.611218261718751</v>
      </c>
      <c r="AE2427">
        <v>17.076904958191026</v>
      </c>
      <c r="AH2427" s="2">
        <f t="shared" si="226"/>
        <v>1.0169999999999999</v>
      </c>
      <c r="AI2427" s="2">
        <f>IF(ISNUMBER(AH2427),SUMIFS($AH$1:AH2427,$A$1:A2427,A2427,C$1:$C2427,C2427,$G$1:G2427,G2427,$E$1:E2427,E2427),"")</f>
        <v>10.634999999999998</v>
      </c>
      <c r="AJ2427">
        <f t="shared" si="227"/>
        <v>16</v>
      </c>
    </row>
    <row r="2428" spans="1:36" x14ac:dyDescent="0.25">
      <c r="A2428" s="14" t="s">
        <v>102</v>
      </c>
      <c r="B2428" t="s">
        <v>98</v>
      </c>
      <c r="C2428" t="s">
        <v>97</v>
      </c>
      <c r="D2428" s="13">
        <v>42144</v>
      </c>
      <c r="E2428">
        <v>3</v>
      </c>
      <c r="F2428">
        <v>100</v>
      </c>
      <c r="G2428" s="2" t="s">
        <v>89</v>
      </c>
      <c r="H2428" s="2" t="s">
        <v>13</v>
      </c>
      <c r="I2428">
        <v>9</v>
      </c>
      <c r="J2428" s="2" t="s">
        <v>77</v>
      </c>
      <c r="K2428" s="2">
        <v>90</v>
      </c>
      <c r="L2428" s="2"/>
      <c r="M2428" s="2" t="str">
        <f t="shared" si="222"/>
        <v/>
      </c>
      <c r="N2428">
        <v>174.44713366068734</v>
      </c>
      <c r="O2428" s="2">
        <f t="shared" si="223"/>
        <v>17.444713366068733</v>
      </c>
      <c r="P2428" s="2">
        <f>IF(ISNUMBER(O2428),SUMIFS(O$1:$O2428,A$1:$A2428,A2428,C$1:$C2428,C2428,G$1:$G2428,G2428,E$1:$E2428,E2428),"")</f>
        <v>604.35612216001005</v>
      </c>
      <c r="U2428" t="str">
        <f t="shared" si="224"/>
        <v/>
      </c>
      <c r="V2428">
        <v>21.754267692565918</v>
      </c>
      <c r="W2428">
        <v>17.836836814880371</v>
      </c>
      <c r="X2428">
        <v>77.098674774169922</v>
      </c>
      <c r="Y2428">
        <v>39.746793746948242</v>
      </c>
      <c r="Z2428">
        <v>89.942249298095703</v>
      </c>
      <c r="AA2428">
        <v>20.420239448547363</v>
      </c>
      <c r="AB2428">
        <v>3.2672383117675785E-2</v>
      </c>
      <c r="AC2428" s="2">
        <f t="shared" si="225"/>
        <v>3.2672383117675785E-2</v>
      </c>
      <c r="AD2428">
        <v>12.335787963867189</v>
      </c>
      <c r="AE2428">
        <v>17.172139719723909</v>
      </c>
      <c r="AH2428" s="2">
        <f t="shared" si="226"/>
        <v>0.56999999999999995</v>
      </c>
      <c r="AI2428" s="2">
        <f>IF(ISNUMBER(AH2428),SUMIFS($AH$1:AH2428,$A$1:A2428,A2428,C$1:$C2428,C2428,$G$1:G2428,G2428,$E$1:E2428,E2428),"")</f>
        <v>12.280000000000001</v>
      </c>
      <c r="AJ2428">
        <f t="shared" si="227"/>
        <v>16</v>
      </c>
    </row>
    <row r="2429" spans="1:36" x14ac:dyDescent="0.25">
      <c r="A2429" s="14" t="s">
        <v>101</v>
      </c>
      <c r="B2429" t="s">
        <v>98</v>
      </c>
      <c r="C2429" t="s">
        <v>97</v>
      </c>
      <c r="D2429" s="13">
        <v>42144</v>
      </c>
      <c r="E2429">
        <v>3</v>
      </c>
      <c r="F2429">
        <v>200</v>
      </c>
      <c r="G2429" s="2" t="s">
        <v>89</v>
      </c>
      <c r="H2429" s="2" t="s">
        <v>13</v>
      </c>
      <c r="I2429">
        <v>9</v>
      </c>
      <c r="J2429" s="2" t="s">
        <v>77</v>
      </c>
      <c r="K2429" s="2">
        <v>180</v>
      </c>
      <c r="L2429" s="2"/>
      <c r="M2429" s="2" t="str">
        <f t="shared" si="222"/>
        <v/>
      </c>
      <c r="N2429">
        <v>372.69119346249812</v>
      </c>
      <c r="O2429" s="2">
        <f t="shared" si="223"/>
        <v>37.269119346249809</v>
      </c>
      <c r="P2429" s="2">
        <f>IF(ISNUMBER(O2429),SUMIFS(O$1:$O2429,A$1:$A2429,A2429,C$1:$C2429,C2429,G$1:$G2429,G2429,E$1:$E2429,E2429),"")</f>
        <v>970.73708391232947</v>
      </c>
      <c r="U2429" t="str">
        <f t="shared" si="224"/>
        <v/>
      </c>
      <c r="V2429">
        <v>22.254764556884766</v>
      </c>
      <c r="W2429">
        <v>18.666011810302734</v>
      </c>
      <c r="X2429">
        <v>78.961517333984375</v>
      </c>
      <c r="Y2429">
        <v>40.252992630004883</v>
      </c>
      <c r="Z2429">
        <v>91.052474975585938</v>
      </c>
      <c r="AA2429">
        <v>21.213907241821289</v>
      </c>
      <c r="AB2429">
        <v>3.3942251586914066E-2</v>
      </c>
      <c r="AC2429" s="2">
        <f t="shared" si="225"/>
        <v>3.3942251586914066E-2</v>
      </c>
      <c r="AD2429">
        <v>12.6338427734375</v>
      </c>
      <c r="AE2429">
        <v>16.305239713984292</v>
      </c>
      <c r="AH2429" s="2">
        <f t="shared" si="226"/>
        <v>1.2649999999999999</v>
      </c>
      <c r="AI2429" s="2">
        <f>IF(ISNUMBER(AH2429),SUMIFS($AH$1:AH2429,$A$1:A2429,A2429,C$1:$C2429,C2429,$G$1:G2429,G2429,$E$1:E2429,E2429),"")</f>
        <v>21.401999999999997</v>
      </c>
      <c r="AJ2429">
        <f t="shared" si="227"/>
        <v>16</v>
      </c>
    </row>
    <row r="2430" spans="1:36" x14ac:dyDescent="0.25">
      <c r="A2430" s="14" t="s">
        <v>100</v>
      </c>
      <c r="B2430" t="s">
        <v>98</v>
      </c>
      <c r="C2430" t="s">
        <v>97</v>
      </c>
      <c r="D2430" s="13">
        <v>42144</v>
      </c>
      <c r="E2430">
        <v>3</v>
      </c>
      <c r="F2430">
        <v>350</v>
      </c>
      <c r="G2430" s="2" t="s">
        <v>89</v>
      </c>
      <c r="H2430" s="2" t="s">
        <v>13</v>
      </c>
      <c r="I2430">
        <v>9</v>
      </c>
      <c r="J2430" s="2" t="s">
        <v>77</v>
      </c>
      <c r="K2430" s="2">
        <v>350</v>
      </c>
      <c r="L2430" s="2"/>
      <c r="M2430" s="2" t="str">
        <f t="shared" si="222"/>
        <v/>
      </c>
      <c r="N2430">
        <v>716.7332596559836</v>
      </c>
      <c r="O2430" s="2">
        <f t="shared" si="223"/>
        <v>71.673325965598366</v>
      </c>
      <c r="P2430" s="2">
        <f>IF(ISNUMBER(O2430),SUMIFS(O$1:$O2430,A$1:$A2430,A2430,C$1:$C2430,C2430,G$1:$G2430,G2430,E$1:$E2430,E2430),"")</f>
        <v>1274.1531658307167</v>
      </c>
      <c r="U2430" t="str">
        <f t="shared" si="224"/>
        <v/>
      </c>
      <c r="V2430">
        <v>20.052896499633789</v>
      </c>
      <c r="W2430">
        <v>17.496218681335449</v>
      </c>
      <c r="X2430">
        <v>82.567390441894531</v>
      </c>
      <c r="Y2430">
        <v>37.012397766113281</v>
      </c>
      <c r="Z2430">
        <v>90.509830474853516</v>
      </c>
      <c r="AA2430">
        <v>24.463438034057617</v>
      </c>
      <c r="AB2430">
        <v>3.9141500854492188E-2</v>
      </c>
      <c r="AC2430" s="2">
        <f t="shared" si="225"/>
        <v>3.9141500854492188E-2</v>
      </c>
      <c r="AD2430">
        <v>13.210782470703125</v>
      </c>
      <c r="AE2430">
        <v>16.281560826319819</v>
      </c>
      <c r="AH2430" s="2">
        <f t="shared" si="226"/>
        <v>2.8050000000000002</v>
      </c>
      <c r="AI2430" s="2">
        <f>IF(ISNUMBER(AH2430),SUMIFS($AH$1:AH2430,$A$1:A2430,A2430,C$1:$C2430,C2430,$G$1:G2430,G2430,$E$1:E2430,E2430),"")</f>
        <v>29.975999999999999</v>
      </c>
      <c r="AJ2430">
        <f t="shared" si="227"/>
        <v>16</v>
      </c>
    </row>
    <row r="2431" spans="1:36" x14ac:dyDescent="0.25">
      <c r="A2431" s="14" t="s">
        <v>99</v>
      </c>
      <c r="B2431" t="s">
        <v>98</v>
      </c>
      <c r="C2431" t="s">
        <v>97</v>
      </c>
      <c r="D2431" s="13">
        <v>42144</v>
      </c>
      <c r="E2431">
        <v>3</v>
      </c>
      <c r="F2431">
        <v>500</v>
      </c>
      <c r="G2431" s="2" t="s">
        <v>89</v>
      </c>
      <c r="H2431" s="2" t="s">
        <v>13</v>
      </c>
      <c r="I2431">
        <v>9</v>
      </c>
      <c r="J2431" s="2" t="s">
        <v>77</v>
      </c>
      <c r="K2431" s="2">
        <v>450</v>
      </c>
      <c r="L2431" s="2"/>
      <c r="M2431" s="2" t="str">
        <f t="shared" si="222"/>
        <v/>
      </c>
      <c r="N2431">
        <v>879.92305919196269</v>
      </c>
      <c r="O2431" s="2">
        <f t="shared" si="223"/>
        <v>87.992305919196269</v>
      </c>
      <c r="P2431" s="2">
        <f>IF(ISNUMBER(O2431),SUMIFS(O$1:$O2431,A$1:$A2431,A2431,C$1:$C2431,C2431,G$1:$G2431,G2431,E$1:$E2431,E2431),"")</f>
        <v>1561.7042016833188</v>
      </c>
      <c r="U2431" t="str">
        <f t="shared" si="224"/>
        <v/>
      </c>
      <c r="V2431">
        <v>20.44303035736084</v>
      </c>
      <c r="W2431">
        <v>16.311182975769043</v>
      </c>
      <c r="X2431">
        <v>79.949844360351563</v>
      </c>
      <c r="Y2431">
        <v>37.99114990234375</v>
      </c>
      <c r="Z2431">
        <v>90.370319366455078</v>
      </c>
      <c r="AA2431">
        <v>25.566221237182617</v>
      </c>
      <c r="AB2431">
        <v>4.0905953979492191E-2</v>
      </c>
      <c r="AC2431" s="2">
        <f t="shared" si="225"/>
        <v>4.0905953979492191E-2</v>
      </c>
      <c r="AD2431">
        <v>12.79197509765625</v>
      </c>
      <c r="AE2431">
        <v>15.285428142213323</v>
      </c>
      <c r="AH2431" s="2">
        <f t="shared" si="226"/>
        <v>3.5990000000000002</v>
      </c>
      <c r="AI2431" s="2">
        <f>IF(ISNUMBER(AH2431),SUMIFS($AH$1:AH2431,$A$1:A2431,A2431,C$1:$C2431,C2431,$G$1:G2431,G2431,$E$1:E2431,E2431),"")</f>
        <v>41.169000000000011</v>
      </c>
      <c r="AJ2431">
        <f t="shared" si="227"/>
        <v>16</v>
      </c>
    </row>
    <row r="2432" spans="1:36" x14ac:dyDescent="0.25">
      <c r="A2432" s="14" t="s">
        <v>104</v>
      </c>
      <c r="B2432" t="s">
        <v>98</v>
      </c>
      <c r="C2432" t="s">
        <v>97</v>
      </c>
      <c r="D2432" s="13">
        <v>42144</v>
      </c>
      <c r="E2432">
        <v>4</v>
      </c>
      <c r="F2432">
        <v>0</v>
      </c>
      <c r="G2432" s="2" t="s">
        <v>89</v>
      </c>
      <c r="H2432" s="2" t="s">
        <v>13</v>
      </c>
      <c r="I2432">
        <v>9</v>
      </c>
      <c r="J2432" s="2" t="s">
        <v>77</v>
      </c>
      <c r="K2432" s="2">
        <v>0</v>
      </c>
      <c r="L2432" s="2"/>
      <c r="M2432" s="2" t="str">
        <f t="shared" si="222"/>
        <v/>
      </c>
      <c r="N2432">
        <v>240.62278839348903</v>
      </c>
      <c r="O2432" s="2">
        <f t="shared" si="223"/>
        <v>24.062278839348902</v>
      </c>
      <c r="P2432" s="2">
        <f>IF(ISNUMBER(O2432),SUMIFS(O$1:$O2432,A$1:$A2432,A2432,C$1:$C2432,C2432,G$1:$G2432,G2432,E$1:$E2432,E2432),"")</f>
        <v>457.49525259434358</v>
      </c>
      <c r="U2432" t="str">
        <f t="shared" si="224"/>
        <v/>
      </c>
      <c r="V2432">
        <v>20.301501274108887</v>
      </c>
      <c r="W2432">
        <v>19.90007209777832</v>
      </c>
      <c r="X2432">
        <v>78.104179382324219</v>
      </c>
      <c r="Y2432">
        <v>37.415840148925781</v>
      </c>
      <c r="Z2432">
        <v>89.551540374755859</v>
      </c>
      <c r="AA2432">
        <v>22.033990859985352</v>
      </c>
      <c r="AB2432">
        <v>3.5254385375976562E-2</v>
      </c>
      <c r="AC2432" s="2">
        <f t="shared" si="225"/>
        <v>3.5254385375976562E-2</v>
      </c>
      <c r="AD2432">
        <v>12.496668701171876</v>
      </c>
      <c r="AE2432">
        <v>18.949044585987259</v>
      </c>
      <c r="AH2432" s="2">
        <f t="shared" si="226"/>
        <v>0.84799999999999998</v>
      </c>
      <c r="AI2432" s="2">
        <f>IF(ISNUMBER(AH2432),SUMIFS($AH$1:AH2432,$A$1:A2432,A2432,C$1:$C2432,C2432,$G$1:G2432,G2432,$E$1:E2432,E2432),"")</f>
        <v>9.7720000000000002</v>
      </c>
      <c r="AJ2432">
        <f t="shared" si="227"/>
        <v>16</v>
      </c>
    </row>
    <row r="2433" spans="1:36" x14ac:dyDescent="0.25">
      <c r="A2433" s="14" t="s">
        <v>103</v>
      </c>
      <c r="B2433" t="s">
        <v>98</v>
      </c>
      <c r="C2433" t="s">
        <v>97</v>
      </c>
      <c r="D2433" s="13">
        <v>42144</v>
      </c>
      <c r="E2433">
        <v>4</v>
      </c>
      <c r="F2433">
        <v>50</v>
      </c>
      <c r="G2433" s="2" t="s">
        <v>89</v>
      </c>
      <c r="H2433" s="2" t="s">
        <v>13</v>
      </c>
      <c r="I2433">
        <v>9</v>
      </c>
      <c r="J2433" s="2" t="s">
        <v>77</v>
      </c>
      <c r="K2433" s="2">
        <v>45</v>
      </c>
      <c r="L2433" s="2"/>
      <c r="M2433" s="2" t="str">
        <f t="shared" si="222"/>
        <v/>
      </c>
      <c r="N2433">
        <v>160.83889272295073</v>
      </c>
      <c r="O2433" s="2">
        <f t="shared" si="223"/>
        <v>16.083889272295075</v>
      </c>
      <c r="P2433" s="2">
        <f>IF(ISNUMBER(O2433),SUMIFS(O$1:$O2433,A$1:$A2433,A2433,C$1:$C2433,C2433,G$1:$G2433,G2433,E$1:$E2433,E2433),"")</f>
        <v>334.58737506079643</v>
      </c>
      <c r="U2433" t="str">
        <f t="shared" si="224"/>
        <v/>
      </c>
      <c r="V2433">
        <v>20.253708839416504</v>
      </c>
      <c r="W2433">
        <v>19.245551109313965</v>
      </c>
      <c r="X2433">
        <v>78.092735290527344</v>
      </c>
      <c r="Y2433">
        <v>37.224008560180664</v>
      </c>
      <c r="Z2433">
        <v>89.436779022216797</v>
      </c>
      <c r="AA2433">
        <v>21.245573043823242</v>
      </c>
      <c r="AB2433">
        <v>3.3992916870117192E-2</v>
      </c>
      <c r="AC2433" s="2">
        <f t="shared" si="225"/>
        <v>3.3992916870117192E-2</v>
      </c>
      <c r="AD2433">
        <v>12.494837646484376</v>
      </c>
      <c r="AE2433">
        <v>18.999094202898554</v>
      </c>
      <c r="AH2433" s="2">
        <f t="shared" si="226"/>
        <v>0.54700000000000004</v>
      </c>
      <c r="AI2433" s="2">
        <f>IF(ISNUMBER(AH2433),SUMIFS($AH$1:AH2433,$A$1:A2433,A2433,C$1:$C2433,C2433,$G$1:G2433,G2433,$E$1:E2433,E2433),"")</f>
        <v>6.867</v>
      </c>
      <c r="AJ2433">
        <f t="shared" si="227"/>
        <v>16</v>
      </c>
    </row>
    <row r="2434" spans="1:36" x14ac:dyDescent="0.25">
      <c r="A2434" s="14" t="s">
        <v>102</v>
      </c>
      <c r="B2434" t="s">
        <v>98</v>
      </c>
      <c r="C2434" t="s">
        <v>97</v>
      </c>
      <c r="D2434" s="13">
        <v>42144</v>
      </c>
      <c r="E2434">
        <v>4</v>
      </c>
      <c r="F2434">
        <v>100</v>
      </c>
      <c r="G2434" s="2" t="s">
        <v>89</v>
      </c>
      <c r="H2434" s="2" t="s">
        <v>13</v>
      </c>
      <c r="I2434">
        <v>9</v>
      </c>
      <c r="J2434" s="2" t="s">
        <v>77</v>
      </c>
      <c r="K2434" s="2">
        <v>90</v>
      </c>
      <c r="L2434" s="2"/>
      <c r="M2434" s="2" t="str">
        <f t="shared" ref="M2434:M2497" si="228">IF(ISNUMBER(L2434),L2434/10,"")</f>
        <v/>
      </c>
      <c r="N2434">
        <v>281.68352176702911</v>
      </c>
      <c r="O2434" s="2">
        <f t="shared" ref="O2434:O2497" si="229">IF(ISNUMBER(N2434),N2434/10,"")</f>
        <v>28.168352176702911</v>
      </c>
      <c r="P2434" s="2">
        <f>IF(ISNUMBER(O2434),SUMIFS(O$1:$O2434,A$1:$A2434,A2434,C$1:$C2434,C2434,G$1:$G2434,G2434,E$1:$E2434,E2434),"")</f>
        <v>489.15023299932801</v>
      </c>
      <c r="U2434" t="str">
        <f t="shared" ref="U2434:U2497" si="230">IF(ISNUMBER(R2434),R2434/100,"")</f>
        <v/>
      </c>
      <c r="V2434">
        <v>20.620880126953125</v>
      </c>
      <c r="W2434">
        <v>20.456859588623047</v>
      </c>
      <c r="X2434">
        <v>78.61126708984375</v>
      </c>
      <c r="Y2434">
        <v>38.230232238769531</v>
      </c>
      <c r="Z2434">
        <v>89.878814697265625</v>
      </c>
      <c r="AA2434">
        <v>21.235666275024414</v>
      </c>
      <c r="AB2434">
        <v>3.3977066040039063E-2</v>
      </c>
      <c r="AC2434" s="2">
        <f t="shared" ref="AC2434:AC2497" si="231">IF(ISNUMBER(AB2434),AB2434,"")</f>
        <v>3.3977066040039063E-2</v>
      </c>
      <c r="AD2434">
        <v>12.577802734375</v>
      </c>
      <c r="AE2434">
        <v>18.485481115961282</v>
      </c>
      <c r="AH2434" s="2">
        <f t="shared" ref="AH2434:AH2497" si="232">IF(AND(ISNUMBER(AB2434),ISNUMBER(O2434)),ROUND(O2434*AB2434,3),"")</f>
        <v>0.95699999999999996</v>
      </c>
      <c r="AI2434" s="2">
        <f>IF(ISNUMBER(AH2434),SUMIFS($AH$1:AH2434,$A$1:A2434,A2434,C$1:$C2434,C2434,$G$1:G2434,G2434,$E$1:E2434,E2434),"")</f>
        <v>10.298999999999999</v>
      </c>
      <c r="AJ2434">
        <f t="shared" ref="AJ2434:AJ2497" si="233">COUNT(K2434:AI2434)</f>
        <v>16</v>
      </c>
    </row>
    <row r="2435" spans="1:36" x14ac:dyDescent="0.25">
      <c r="A2435" s="14" t="s">
        <v>101</v>
      </c>
      <c r="B2435" t="s">
        <v>98</v>
      </c>
      <c r="C2435" t="s">
        <v>97</v>
      </c>
      <c r="D2435" s="13">
        <v>42144</v>
      </c>
      <c r="E2435">
        <v>4</v>
      </c>
      <c r="F2435">
        <v>200</v>
      </c>
      <c r="G2435" s="2" t="s">
        <v>89</v>
      </c>
      <c r="H2435" s="2" t="s">
        <v>13</v>
      </c>
      <c r="I2435">
        <v>9</v>
      </c>
      <c r="J2435" s="2" t="s">
        <v>77</v>
      </c>
      <c r="K2435" s="2">
        <v>180</v>
      </c>
      <c r="L2435" s="2"/>
      <c r="M2435" s="2" t="str">
        <f t="shared" si="228"/>
        <v/>
      </c>
      <c r="N2435">
        <v>399.18340217442909</v>
      </c>
      <c r="O2435" s="2">
        <f t="shared" si="229"/>
        <v>39.918340217442911</v>
      </c>
      <c r="P2435" s="2">
        <f>IF(ISNUMBER(O2435),SUMIFS(O$1:$O2435,A$1:$A2435,A2435,C$1:$C2435,C2435,G$1:$G2435,G2435,E$1:$E2435,E2435),"")</f>
        <v>705.9865993155712</v>
      </c>
      <c r="U2435" t="str">
        <f t="shared" si="230"/>
        <v/>
      </c>
      <c r="V2435">
        <v>20.372858047485352</v>
      </c>
      <c r="W2435">
        <v>21.440296173095703</v>
      </c>
      <c r="X2435">
        <v>79.737953186035156</v>
      </c>
      <c r="Y2435">
        <v>37.633611679077148</v>
      </c>
      <c r="Z2435">
        <v>90.302005767822266</v>
      </c>
      <c r="AA2435">
        <v>21.15913200378418</v>
      </c>
      <c r="AB2435">
        <v>3.3854611206054687E-2</v>
      </c>
      <c r="AC2435" s="2">
        <f t="shared" si="231"/>
        <v>3.3854611206054687E-2</v>
      </c>
      <c r="AD2435">
        <v>12.758072509765626</v>
      </c>
      <c r="AE2435">
        <v>17.464273845131274</v>
      </c>
      <c r="AH2435" s="2">
        <f t="shared" si="232"/>
        <v>1.351</v>
      </c>
      <c r="AI2435" s="2">
        <f>IF(ISNUMBER(AH2435),SUMIFS($AH$1:AH2435,$A$1:A2435,A2435,C$1:$C2435,C2435,$G$1:G2435,G2435,$E$1:E2435,E2435),"")</f>
        <v>14.209</v>
      </c>
      <c r="AJ2435">
        <f t="shared" si="233"/>
        <v>16</v>
      </c>
    </row>
    <row r="2436" spans="1:36" x14ac:dyDescent="0.25">
      <c r="A2436" s="14" t="s">
        <v>100</v>
      </c>
      <c r="B2436" t="s">
        <v>98</v>
      </c>
      <c r="C2436" t="s">
        <v>97</v>
      </c>
      <c r="D2436" s="13">
        <v>42144</v>
      </c>
      <c r="E2436">
        <v>4</v>
      </c>
      <c r="F2436">
        <v>350</v>
      </c>
      <c r="G2436" s="2" t="s">
        <v>89</v>
      </c>
      <c r="H2436" s="2" t="s">
        <v>13</v>
      </c>
      <c r="I2436">
        <v>9</v>
      </c>
      <c r="J2436" s="2" t="s">
        <v>77</v>
      </c>
      <c r="K2436" s="2">
        <v>350</v>
      </c>
      <c r="L2436" s="2"/>
      <c r="M2436" s="2" t="str">
        <f t="shared" si="228"/>
        <v/>
      </c>
      <c r="N2436">
        <v>860.30623778968163</v>
      </c>
      <c r="O2436" s="2">
        <f t="shared" si="229"/>
        <v>86.030623778968163</v>
      </c>
      <c r="P2436" s="2">
        <f>IF(ISNUMBER(O2436),SUMIFS(O$1:$O2436,A$1:$A2436,A2436,C$1:$C2436,C2436,G$1:$G2436,G2436,E$1:$E2436,E2436),"")</f>
        <v>1012.1148593088537</v>
      </c>
      <c r="U2436" t="str">
        <f t="shared" si="230"/>
        <v/>
      </c>
      <c r="V2436">
        <v>19.931462287902832</v>
      </c>
      <c r="W2436">
        <v>19.024051666259766</v>
      </c>
      <c r="X2436">
        <v>80.116058349609375</v>
      </c>
      <c r="Y2436">
        <v>37.443941116333008</v>
      </c>
      <c r="Z2436">
        <v>89.661956787109375</v>
      </c>
      <c r="AA2436">
        <v>24.276413917541504</v>
      </c>
      <c r="AB2436">
        <v>3.8842262268066405E-2</v>
      </c>
      <c r="AC2436" s="2">
        <f t="shared" si="231"/>
        <v>3.8842262268066405E-2</v>
      </c>
      <c r="AD2436">
        <v>12.8185693359375</v>
      </c>
      <c r="AE2436">
        <v>15.656308371540161</v>
      </c>
      <c r="AH2436" s="2">
        <f t="shared" si="232"/>
        <v>3.3420000000000001</v>
      </c>
      <c r="AI2436" s="2">
        <f>IF(ISNUMBER(AH2436),SUMIFS($AH$1:AH2436,$A$1:A2436,A2436,C$1:$C2436,C2436,$G$1:G2436,G2436,$E$1:E2436,E2436),"")</f>
        <v>23.872</v>
      </c>
      <c r="AJ2436">
        <f t="shared" si="233"/>
        <v>16</v>
      </c>
    </row>
    <row r="2437" spans="1:36" x14ac:dyDescent="0.25">
      <c r="A2437" s="14" t="s">
        <v>99</v>
      </c>
      <c r="B2437" t="s">
        <v>98</v>
      </c>
      <c r="C2437" t="s">
        <v>97</v>
      </c>
      <c r="D2437" s="13">
        <v>42144</v>
      </c>
      <c r="E2437">
        <v>4</v>
      </c>
      <c r="F2437">
        <v>500</v>
      </c>
      <c r="G2437" s="2" t="s">
        <v>89</v>
      </c>
      <c r="H2437" s="2" t="s">
        <v>13</v>
      </c>
      <c r="I2437">
        <v>9</v>
      </c>
      <c r="J2437" s="2" t="s">
        <v>77</v>
      </c>
      <c r="K2437" s="2">
        <v>450</v>
      </c>
      <c r="L2437" s="2"/>
      <c r="M2437" s="2" t="str">
        <f t="shared" si="228"/>
        <v/>
      </c>
      <c r="N2437">
        <v>731.82675108676108</v>
      </c>
      <c r="O2437" s="2">
        <f t="shared" si="229"/>
        <v>73.182675108676108</v>
      </c>
      <c r="P2437" s="2">
        <f>IF(ISNUMBER(O2437),SUMIFS(O$1:$O2437,A$1:$A2437,A2437,C$1:$C2437,C2437,G$1:$G2437,G2437,E$1:$E2437,E2437),"")</f>
        <v>1149.6547944071831</v>
      </c>
      <c r="U2437" t="str">
        <f t="shared" si="230"/>
        <v/>
      </c>
      <c r="V2437">
        <v>20.747845649719238</v>
      </c>
      <c r="W2437">
        <v>19.701717376708984</v>
      </c>
      <c r="X2437">
        <v>80.058292388916016</v>
      </c>
      <c r="Y2437">
        <v>38.564216613769531</v>
      </c>
      <c r="Z2437">
        <v>90.419940948486328</v>
      </c>
      <c r="AA2437">
        <v>22.220321655273438</v>
      </c>
      <c r="AB2437">
        <v>3.5552514648437498E-2</v>
      </c>
      <c r="AC2437" s="2">
        <f t="shared" si="231"/>
        <v>3.5552514648437498E-2</v>
      </c>
      <c r="AD2437">
        <v>12.809326782226563</v>
      </c>
      <c r="AE2437">
        <v>16.624429802331473</v>
      </c>
      <c r="AH2437" s="2">
        <f t="shared" si="232"/>
        <v>2.6019999999999999</v>
      </c>
      <c r="AI2437" s="2">
        <f>IF(ISNUMBER(AH2437),SUMIFS($AH$1:AH2437,$A$1:A2437,A2437,C$1:$C2437,C2437,$G$1:G2437,G2437,$E$1:E2437,E2437),"")</f>
        <v>31.617999999999999</v>
      </c>
      <c r="AJ2437">
        <f t="shared" si="233"/>
        <v>16</v>
      </c>
    </row>
    <row r="2438" spans="1:36" x14ac:dyDescent="0.25">
      <c r="A2438" s="14" t="s">
        <v>104</v>
      </c>
      <c r="B2438" t="s">
        <v>98</v>
      </c>
      <c r="C2438" t="s">
        <v>97</v>
      </c>
      <c r="D2438" s="13">
        <v>42249</v>
      </c>
      <c r="E2438">
        <v>1</v>
      </c>
      <c r="F2438">
        <v>0</v>
      </c>
      <c r="G2438" s="2" t="s">
        <v>87</v>
      </c>
      <c r="H2438" s="2" t="s">
        <v>10</v>
      </c>
      <c r="I2438">
        <v>1</v>
      </c>
      <c r="J2438" s="2" t="s">
        <v>77</v>
      </c>
      <c r="K2438" s="2">
        <v>0</v>
      </c>
      <c r="L2438" s="2"/>
      <c r="M2438" s="2" t="str">
        <f t="shared" si="228"/>
        <v/>
      </c>
      <c r="N2438">
        <v>177.93024585477417</v>
      </c>
      <c r="O2438" s="2">
        <f t="shared" si="229"/>
        <v>17.793024585477418</v>
      </c>
      <c r="P2438" s="2">
        <f>IF(ISNUMBER(O2438),SUMIFS(O$1:$O2438,A$1:$A2438,A2438,C$1:$C2438,C2438,G$1:$G2438,G2438,E$1:$E2438,E2438),"")</f>
        <v>17.793024585477418</v>
      </c>
      <c r="U2438" t="str">
        <f t="shared" si="230"/>
        <v/>
      </c>
      <c r="V2438">
        <v>19.231158256530762</v>
      </c>
      <c r="W2438">
        <v>28.864765167236328</v>
      </c>
      <c r="X2438">
        <v>83.137012481689453</v>
      </c>
      <c r="Y2438">
        <v>37.200567245483398</v>
      </c>
      <c r="Z2438">
        <v>92.738075256347656</v>
      </c>
      <c r="AA2438">
        <v>15.604454517364502</v>
      </c>
      <c r="AB2438">
        <v>2.4967127227783204E-2</v>
      </c>
      <c r="AC2438" s="2">
        <f t="shared" si="231"/>
        <v>2.4967127227783204E-2</v>
      </c>
      <c r="AD2438">
        <v>13.301921997070313</v>
      </c>
      <c r="AE2438">
        <v>18.349056603773587</v>
      </c>
      <c r="AH2438" s="2">
        <f t="shared" si="232"/>
        <v>0.44400000000000001</v>
      </c>
      <c r="AI2438" s="2">
        <f>IF(ISNUMBER(AH2438),SUMIFS($AH$1:AH2438,$A$1:A2438,A2438,C$1:$C2438,C2438,$G$1:G2438,G2438,$E$1:E2438,E2438),"")</f>
        <v>0.44400000000000001</v>
      </c>
      <c r="AJ2438">
        <f t="shared" si="233"/>
        <v>16</v>
      </c>
    </row>
    <row r="2439" spans="1:36" x14ac:dyDescent="0.25">
      <c r="A2439" s="14" t="s">
        <v>103</v>
      </c>
      <c r="B2439" t="s">
        <v>98</v>
      </c>
      <c r="C2439" t="s">
        <v>97</v>
      </c>
      <c r="D2439" s="13">
        <v>42249</v>
      </c>
      <c r="E2439">
        <v>1</v>
      </c>
      <c r="F2439">
        <v>50</v>
      </c>
      <c r="G2439" s="2" t="s">
        <v>87</v>
      </c>
      <c r="H2439" s="2" t="s">
        <v>10</v>
      </c>
      <c r="I2439">
        <v>1</v>
      </c>
      <c r="J2439" s="2" t="s">
        <v>77</v>
      </c>
      <c r="K2439" s="2">
        <v>45</v>
      </c>
      <c r="L2439" s="2"/>
      <c r="M2439" s="2" t="str">
        <f t="shared" si="228"/>
        <v/>
      </c>
      <c r="N2439">
        <v>176.0142503845023</v>
      </c>
      <c r="O2439" s="2">
        <f t="shared" si="229"/>
        <v>17.60142503845023</v>
      </c>
      <c r="P2439" s="2">
        <f>IF(ISNUMBER(O2439),SUMIFS(O$1:$O2439,A$1:$A2439,A2439,C$1:$C2439,C2439,G$1:$G2439,G2439,E$1:$E2439,E2439),"")</f>
        <v>17.60142503845023</v>
      </c>
      <c r="U2439" t="str">
        <f t="shared" si="230"/>
        <v/>
      </c>
      <c r="V2439">
        <v>18.045504570007324</v>
      </c>
      <c r="W2439">
        <v>31.023636817932129</v>
      </c>
      <c r="X2439">
        <v>84.753890991210938</v>
      </c>
      <c r="Y2439">
        <v>35.016117095947266</v>
      </c>
      <c r="Z2439">
        <v>92.952354431152344</v>
      </c>
      <c r="AA2439">
        <v>14.876900672912598</v>
      </c>
      <c r="AB2439">
        <v>2.3803041076660154E-2</v>
      </c>
      <c r="AC2439" s="2">
        <f t="shared" si="231"/>
        <v>2.3803041076660154E-2</v>
      </c>
      <c r="AD2439">
        <v>13.560622558593749</v>
      </c>
      <c r="AE2439">
        <v>20.791683326669332</v>
      </c>
      <c r="AH2439" s="2">
        <f t="shared" si="232"/>
        <v>0.41899999999999998</v>
      </c>
      <c r="AI2439" s="2">
        <f>IF(ISNUMBER(AH2439),SUMIFS($AH$1:AH2439,$A$1:A2439,A2439,C$1:$C2439,C2439,$G$1:G2439,G2439,$E$1:E2439,E2439),"")</f>
        <v>0.41899999999999998</v>
      </c>
      <c r="AJ2439">
        <f t="shared" si="233"/>
        <v>16</v>
      </c>
    </row>
    <row r="2440" spans="1:36" x14ac:dyDescent="0.25">
      <c r="A2440" s="14" t="s">
        <v>102</v>
      </c>
      <c r="B2440" t="s">
        <v>98</v>
      </c>
      <c r="C2440" t="s">
        <v>97</v>
      </c>
      <c r="D2440" s="13">
        <v>42249</v>
      </c>
      <c r="E2440">
        <v>1</v>
      </c>
      <c r="F2440">
        <v>100</v>
      </c>
      <c r="G2440" s="2" t="s">
        <v>87</v>
      </c>
      <c r="H2440" s="2" t="s">
        <v>10</v>
      </c>
      <c r="I2440">
        <v>1</v>
      </c>
      <c r="J2440" s="2" t="s">
        <v>77</v>
      </c>
      <c r="K2440" s="2">
        <v>90</v>
      </c>
      <c r="L2440" s="2"/>
      <c r="M2440" s="2" t="str">
        <f t="shared" si="228"/>
        <v/>
      </c>
      <c r="N2440">
        <v>331.92995301726768</v>
      </c>
      <c r="O2440" s="2">
        <f t="shared" si="229"/>
        <v>33.192995301726768</v>
      </c>
      <c r="P2440" s="2">
        <f>IF(ISNUMBER(O2440),SUMIFS(O$1:$O2440,A$1:$A2440,A2440,C$1:$C2440,C2440,G$1:$G2440,G2440,E$1:$E2440,E2440),"")</f>
        <v>33.192995301726768</v>
      </c>
      <c r="U2440" t="str">
        <f t="shared" si="230"/>
        <v/>
      </c>
      <c r="V2440">
        <v>18.988138198852539</v>
      </c>
      <c r="W2440">
        <v>29.781242370605469</v>
      </c>
      <c r="X2440">
        <v>84.011894226074219</v>
      </c>
      <c r="Y2440">
        <v>36.438938140869141</v>
      </c>
      <c r="Z2440">
        <v>93.28863525390625</v>
      </c>
      <c r="AA2440">
        <v>14.984695911407471</v>
      </c>
      <c r="AB2440">
        <v>2.3975513458251951E-2</v>
      </c>
      <c r="AC2440" s="2">
        <f t="shared" si="231"/>
        <v>2.3975513458251951E-2</v>
      </c>
      <c r="AD2440">
        <v>13.441903076171876</v>
      </c>
      <c r="AE2440">
        <v>23.064250411861615</v>
      </c>
      <c r="AH2440" s="2">
        <f t="shared" si="232"/>
        <v>0.79600000000000004</v>
      </c>
      <c r="AI2440" s="2">
        <f>IF(ISNUMBER(AH2440),SUMIFS($AH$1:AH2440,$A$1:A2440,A2440,C$1:$C2440,C2440,$G$1:G2440,G2440,$E$1:E2440,E2440),"")</f>
        <v>0.79600000000000004</v>
      </c>
      <c r="AJ2440">
        <f t="shared" si="233"/>
        <v>16</v>
      </c>
    </row>
    <row r="2441" spans="1:36" x14ac:dyDescent="0.25">
      <c r="A2441" s="14" t="s">
        <v>101</v>
      </c>
      <c r="B2441" t="s">
        <v>98</v>
      </c>
      <c r="C2441" t="s">
        <v>97</v>
      </c>
      <c r="D2441" s="13">
        <v>42249</v>
      </c>
      <c r="E2441">
        <v>1</v>
      </c>
      <c r="F2441">
        <v>200</v>
      </c>
      <c r="G2441" s="2" t="s">
        <v>87</v>
      </c>
      <c r="H2441" s="2" t="s">
        <v>10</v>
      </c>
      <c r="I2441">
        <v>1</v>
      </c>
      <c r="J2441" s="2" t="s">
        <v>77</v>
      </c>
      <c r="K2441" s="2">
        <v>180</v>
      </c>
      <c r="L2441" s="2"/>
      <c r="M2441" s="2" t="str">
        <f t="shared" si="228"/>
        <v/>
      </c>
      <c r="N2441">
        <v>573.16933507409703</v>
      </c>
      <c r="O2441" s="2">
        <f t="shared" si="229"/>
        <v>57.316933507409701</v>
      </c>
      <c r="P2441" s="2">
        <f>IF(ISNUMBER(O2441),SUMIFS(O$1:$O2441,A$1:$A2441,A2441,C$1:$C2441,C2441,G$1:$G2441,G2441,E$1:$E2441,E2441),"")</f>
        <v>57.316933507409701</v>
      </c>
      <c r="U2441" t="str">
        <f t="shared" si="230"/>
        <v/>
      </c>
      <c r="V2441">
        <v>18.941195487976074</v>
      </c>
      <c r="W2441">
        <v>31.83180046081543</v>
      </c>
      <c r="X2441">
        <v>85.468135833740234</v>
      </c>
      <c r="Y2441">
        <v>36.022859573364258</v>
      </c>
      <c r="Z2441">
        <v>93.922756195068359</v>
      </c>
      <c r="AA2441">
        <v>15.068417072296143</v>
      </c>
      <c r="AB2441">
        <v>2.4109467315673826E-2</v>
      </c>
      <c r="AC2441" s="2">
        <f t="shared" si="231"/>
        <v>2.4109467315673826E-2</v>
      </c>
      <c r="AD2441">
        <v>13.674901733398437</v>
      </c>
      <c r="AE2441">
        <v>19.913419913419915</v>
      </c>
      <c r="AH2441" s="2">
        <f t="shared" si="232"/>
        <v>1.3819999999999999</v>
      </c>
      <c r="AI2441" s="2">
        <f>IF(ISNUMBER(AH2441),SUMIFS($AH$1:AH2441,$A$1:A2441,A2441,C$1:$C2441,C2441,$G$1:G2441,G2441,$E$1:E2441,E2441),"")</f>
        <v>1.3819999999999999</v>
      </c>
      <c r="AJ2441">
        <f t="shared" si="233"/>
        <v>16</v>
      </c>
    </row>
    <row r="2442" spans="1:36" x14ac:dyDescent="0.25">
      <c r="A2442" s="14" t="s">
        <v>100</v>
      </c>
      <c r="B2442" t="s">
        <v>98</v>
      </c>
      <c r="C2442" t="s">
        <v>97</v>
      </c>
      <c r="D2442" s="13">
        <v>42249</v>
      </c>
      <c r="E2442">
        <v>1</v>
      </c>
      <c r="F2442">
        <v>350</v>
      </c>
      <c r="G2442" s="2" t="s">
        <v>87</v>
      </c>
      <c r="H2442" s="2" t="s">
        <v>10</v>
      </c>
      <c r="I2442">
        <v>1</v>
      </c>
      <c r="J2442" s="2" t="s">
        <v>77</v>
      </c>
      <c r="K2442" s="2">
        <v>350</v>
      </c>
      <c r="L2442" s="2"/>
      <c r="M2442" s="2" t="str">
        <f t="shared" si="228"/>
        <v/>
      </c>
      <c r="N2442">
        <v>832.18090889323764</v>
      </c>
      <c r="O2442" s="2">
        <f t="shared" si="229"/>
        <v>83.218090889323761</v>
      </c>
      <c r="P2442" s="2">
        <f>IF(ISNUMBER(O2442),SUMIFS(O$1:$O2442,A$1:$A2442,A2442,C$1:$C2442,C2442,G$1:$G2442,G2442,E$1:$E2442,E2442),"")</f>
        <v>83.218090889323761</v>
      </c>
      <c r="U2442" t="str">
        <f t="shared" si="230"/>
        <v/>
      </c>
      <c r="V2442">
        <v>18.482450485229492</v>
      </c>
      <c r="W2442">
        <v>30.288803100585938</v>
      </c>
      <c r="X2442">
        <v>84.17669677734375</v>
      </c>
      <c r="Y2442">
        <v>35.768949508666992</v>
      </c>
      <c r="Z2442">
        <v>93.041172027587891</v>
      </c>
      <c r="AA2442">
        <v>16.96983528137207</v>
      </c>
      <c r="AB2442">
        <v>2.7151736450195311E-2</v>
      </c>
      <c r="AC2442" s="2">
        <f t="shared" si="231"/>
        <v>2.7151736450195311E-2</v>
      </c>
      <c r="AD2442">
        <v>13.468271484375</v>
      </c>
      <c r="AE2442">
        <v>18.904109589041095</v>
      </c>
      <c r="AH2442" s="2">
        <f t="shared" si="232"/>
        <v>2.2599999999999998</v>
      </c>
      <c r="AI2442" s="2">
        <f>IF(ISNUMBER(AH2442),SUMIFS($AH$1:AH2442,$A$1:A2442,A2442,C$1:$C2442,C2442,$G$1:G2442,G2442,$E$1:E2442,E2442),"")</f>
        <v>2.2599999999999998</v>
      </c>
      <c r="AJ2442">
        <f t="shared" si="233"/>
        <v>16</v>
      </c>
    </row>
    <row r="2443" spans="1:36" x14ac:dyDescent="0.25">
      <c r="A2443" s="14" t="s">
        <v>99</v>
      </c>
      <c r="B2443" t="s">
        <v>98</v>
      </c>
      <c r="C2443" t="s">
        <v>97</v>
      </c>
      <c r="D2443" s="13">
        <v>42249</v>
      </c>
      <c r="E2443">
        <v>1</v>
      </c>
      <c r="F2443">
        <v>500</v>
      </c>
      <c r="G2443" s="2" t="s">
        <v>87</v>
      </c>
      <c r="H2443" s="2" t="s">
        <v>10</v>
      </c>
      <c r="I2443">
        <v>1</v>
      </c>
      <c r="J2443" s="2" t="s">
        <v>77</v>
      </c>
      <c r="K2443" s="2">
        <v>450</v>
      </c>
      <c r="L2443" s="2"/>
      <c r="M2443" s="2" t="str">
        <f t="shared" si="228"/>
        <v/>
      </c>
      <c r="N2443">
        <v>660.94626754874344</v>
      </c>
      <c r="O2443" s="2">
        <f t="shared" si="229"/>
        <v>66.094626754874341</v>
      </c>
      <c r="P2443" s="2">
        <f>IF(ISNUMBER(O2443),SUMIFS(O$1:$O2443,A$1:$A2443,A2443,C$1:$C2443,C2443,G$1:$G2443,G2443,E$1:$E2443,E2443),"")</f>
        <v>66.094626754874341</v>
      </c>
      <c r="U2443" t="str">
        <f t="shared" si="230"/>
        <v/>
      </c>
      <c r="V2443">
        <v>19.593143463134766</v>
      </c>
      <c r="W2443">
        <v>25.919723510742188</v>
      </c>
      <c r="X2443">
        <v>83.663356781005859</v>
      </c>
      <c r="Y2443">
        <v>37.419586181640625</v>
      </c>
      <c r="Z2443">
        <v>93.049407958984375</v>
      </c>
      <c r="AA2443">
        <v>18.249869346618652</v>
      </c>
      <c r="AB2443">
        <v>2.9199790954589844E-2</v>
      </c>
      <c r="AC2443" s="2">
        <f t="shared" si="231"/>
        <v>2.9199790954589844E-2</v>
      </c>
      <c r="AD2443">
        <v>13.386137084960938</v>
      </c>
      <c r="AE2443">
        <v>17.744154057771663</v>
      </c>
      <c r="AH2443" s="2">
        <f t="shared" si="232"/>
        <v>1.93</v>
      </c>
      <c r="AI2443" s="2">
        <f>IF(ISNUMBER(AH2443),SUMIFS($AH$1:AH2443,$A$1:A2443,A2443,C$1:$C2443,C2443,$G$1:G2443,G2443,$E$1:E2443,E2443),"")</f>
        <v>1.93</v>
      </c>
      <c r="AJ2443">
        <f t="shared" si="233"/>
        <v>16</v>
      </c>
    </row>
    <row r="2444" spans="1:36" x14ac:dyDescent="0.25">
      <c r="A2444" s="14" t="s">
        <v>104</v>
      </c>
      <c r="B2444" t="s">
        <v>98</v>
      </c>
      <c r="C2444" t="s">
        <v>97</v>
      </c>
      <c r="D2444" s="13">
        <v>42249</v>
      </c>
      <c r="E2444">
        <v>2</v>
      </c>
      <c r="F2444">
        <v>0</v>
      </c>
      <c r="G2444" s="2" t="s">
        <v>87</v>
      </c>
      <c r="H2444" s="2" t="s">
        <v>10</v>
      </c>
      <c r="I2444">
        <v>1</v>
      </c>
      <c r="J2444" s="2" t="s">
        <v>77</v>
      </c>
      <c r="K2444" s="2">
        <v>0</v>
      </c>
      <c r="L2444" s="2"/>
      <c r="M2444" s="2" t="str">
        <f t="shared" si="228"/>
        <v/>
      </c>
      <c r="N2444">
        <v>134.2528735632184</v>
      </c>
      <c r="O2444" s="2">
        <f t="shared" si="229"/>
        <v>13.42528735632184</v>
      </c>
      <c r="P2444" s="2">
        <f>IF(ISNUMBER(O2444),SUMIFS(O$1:$O2444,A$1:$A2444,A2444,C$1:$C2444,C2444,G$1:$G2444,G2444,E$1:$E2444,E2444),"")</f>
        <v>13.42528735632184</v>
      </c>
      <c r="U2444" t="str">
        <f t="shared" si="230"/>
        <v/>
      </c>
      <c r="V2444">
        <v>19.030063629150391</v>
      </c>
      <c r="W2444">
        <v>28.802762031555176</v>
      </c>
      <c r="X2444">
        <v>83.556690216064453</v>
      </c>
      <c r="Y2444">
        <v>35.235191345214844</v>
      </c>
      <c r="Z2444">
        <v>92.581581115722656</v>
      </c>
      <c r="AA2444">
        <v>15.780704498291016</v>
      </c>
      <c r="AB2444">
        <v>2.5249127197265624E-2</v>
      </c>
      <c r="AC2444" s="2">
        <f t="shared" si="231"/>
        <v>2.5249127197265624E-2</v>
      </c>
      <c r="AD2444">
        <v>13.369070434570313</v>
      </c>
      <c r="AE2444">
        <v>22.655172413793103</v>
      </c>
      <c r="AH2444" s="2">
        <f t="shared" si="232"/>
        <v>0.33900000000000002</v>
      </c>
      <c r="AI2444" s="2">
        <f>IF(ISNUMBER(AH2444),SUMIFS($AH$1:AH2444,$A$1:A2444,A2444,C$1:$C2444,C2444,$G$1:G2444,G2444,$E$1:E2444,E2444),"")</f>
        <v>0.33900000000000002</v>
      </c>
      <c r="AJ2444">
        <f t="shared" si="233"/>
        <v>16</v>
      </c>
    </row>
    <row r="2445" spans="1:36" x14ac:dyDescent="0.25">
      <c r="A2445" s="14" t="s">
        <v>103</v>
      </c>
      <c r="B2445" t="s">
        <v>98</v>
      </c>
      <c r="C2445" t="s">
        <v>97</v>
      </c>
      <c r="D2445" s="13">
        <v>42249</v>
      </c>
      <c r="E2445">
        <v>2</v>
      </c>
      <c r="F2445">
        <v>50</v>
      </c>
      <c r="G2445" s="2" t="s">
        <v>87</v>
      </c>
      <c r="H2445" s="2" t="s">
        <v>10</v>
      </c>
      <c r="I2445">
        <v>1</v>
      </c>
      <c r="J2445" s="2" t="s">
        <v>77</v>
      </c>
      <c r="K2445" s="2">
        <v>45</v>
      </c>
      <c r="L2445" s="2"/>
      <c r="M2445" s="2" t="str">
        <f t="shared" si="228"/>
        <v/>
      </c>
      <c r="N2445">
        <v>234.56375142649654</v>
      </c>
      <c r="O2445" s="2">
        <f t="shared" si="229"/>
        <v>23.456375142649655</v>
      </c>
      <c r="P2445" s="2">
        <f>IF(ISNUMBER(O2445),SUMIFS(O$1:$O2445,A$1:$A2445,A2445,C$1:$C2445,C2445,G$1:$G2445,G2445,E$1:$E2445,E2445),"")</f>
        <v>23.456375142649655</v>
      </c>
      <c r="U2445" t="str">
        <f t="shared" si="230"/>
        <v/>
      </c>
      <c r="V2445">
        <v>18.731371879577637</v>
      </c>
      <c r="W2445">
        <v>30.152498245239258</v>
      </c>
      <c r="X2445">
        <v>84.396869659423828</v>
      </c>
      <c r="Y2445">
        <v>35.134540557861328</v>
      </c>
      <c r="Z2445">
        <v>92.830032348632813</v>
      </c>
      <c r="AA2445">
        <v>15.311379432678223</v>
      </c>
      <c r="AB2445">
        <v>2.449820709228516E-2</v>
      </c>
      <c r="AC2445" s="2">
        <f t="shared" si="231"/>
        <v>2.449820709228516E-2</v>
      </c>
      <c r="AD2445">
        <v>13.503499145507813</v>
      </c>
      <c r="AE2445">
        <v>21.313725490196077</v>
      </c>
      <c r="AH2445" s="2">
        <f t="shared" si="232"/>
        <v>0.57499999999999996</v>
      </c>
      <c r="AI2445" s="2">
        <f>IF(ISNUMBER(AH2445),SUMIFS($AH$1:AH2445,$A$1:A2445,A2445,C$1:$C2445,C2445,$G$1:G2445,G2445,$E$1:E2445,E2445),"")</f>
        <v>0.57499999999999996</v>
      </c>
      <c r="AJ2445">
        <f t="shared" si="233"/>
        <v>16</v>
      </c>
    </row>
    <row r="2446" spans="1:36" x14ac:dyDescent="0.25">
      <c r="A2446" s="14" t="s">
        <v>102</v>
      </c>
      <c r="B2446" t="s">
        <v>98</v>
      </c>
      <c r="C2446" t="s">
        <v>97</v>
      </c>
      <c r="D2446" s="13">
        <v>42249</v>
      </c>
      <c r="E2446">
        <v>2</v>
      </c>
      <c r="F2446">
        <v>100</v>
      </c>
      <c r="G2446" s="2" t="s">
        <v>87</v>
      </c>
      <c r="H2446" s="2" t="s">
        <v>10</v>
      </c>
      <c r="I2446">
        <v>1</v>
      </c>
      <c r="J2446" s="2" t="s">
        <v>77</v>
      </c>
      <c r="K2446" s="2">
        <v>90</v>
      </c>
      <c r="L2446" s="2"/>
      <c r="M2446" s="2" t="str">
        <f t="shared" si="228"/>
        <v/>
      </c>
      <c r="N2446">
        <v>254.15145619749202</v>
      </c>
      <c r="O2446" s="2">
        <f t="shared" si="229"/>
        <v>25.415145619749204</v>
      </c>
      <c r="P2446" s="2">
        <f>IF(ISNUMBER(O2446),SUMIFS(O$1:$O2446,A$1:$A2446,A2446,C$1:$C2446,C2446,G$1:$G2446,G2446,E$1:$E2446,E2446),"")</f>
        <v>25.415145619749204</v>
      </c>
      <c r="U2446" t="str">
        <f t="shared" si="230"/>
        <v/>
      </c>
      <c r="V2446">
        <v>18.82490062713623</v>
      </c>
      <c r="W2446">
        <v>30.442319869995117</v>
      </c>
      <c r="X2446">
        <v>84.678913116455078</v>
      </c>
      <c r="Y2446">
        <v>36.655488967895508</v>
      </c>
      <c r="Z2446">
        <v>93.857860565185547</v>
      </c>
      <c r="AA2446">
        <v>15.342579364776611</v>
      </c>
      <c r="AB2446">
        <v>2.4548126983642581E-2</v>
      </c>
      <c r="AC2446" s="2">
        <f t="shared" si="231"/>
        <v>2.4548126983642581E-2</v>
      </c>
      <c r="AD2446">
        <v>13.548626098632813</v>
      </c>
      <c r="AE2446">
        <v>21.444029116663387</v>
      </c>
      <c r="AH2446" s="2">
        <f t="shared" si="232"/>
        <v>0.624</v>
      </c>
      <c r="AI2446" s="2">
        <f>IF(ISNUMBER(AH2446),SUMIFS($AH$1:AH2446,$A$1:A2446,A2446,C$1:$C2446,C2446,$G$1:G2446,G2446,$E$1:E2446,E2446),"")</f>
        <v>0.624</v>
      </c>
      <c r="AJ2446">
        <f t="shared" si="233"/>
        <v>16</v>
      </c>
    </row>
    <row r="2447" spans="1:36" x14ac:dyDescent="0.25">
      <c r="A2447" s="14" t="s">
        <v>101</v>
      </c>
      <c r="B2447" t="s">
        <v>98</v>
      </c>
      <c r="C2447" t="s">
        <v>97</v>
      </c>
      <c r="D2447" s="13">
        <v>42249</v>
      </c>
      <c r="E2447">
        <v>2</v>
      </c>
      <c r="F2447">
        <v>200</v>
      </c>
      <c r="G2447" s="2" t="s">
        <v>87</v>
      </c>
      <c r="H2447" s="2" t="s">
        <v>10</v>
      </c>
      <c r="I2447">
        <v>1</v>
      </c>
      <c r="J2447" s="2" t="s">
        <v>77</v>
      </c>
      <c r="K2447" s="2">
        <v>180</v>
      </c>
      <c r="L2447" s="2"/>
      <c r="M2447" s="2" t="str">
        <f t="shared" si="228"/>
        <v/>
      </c>
      <c r="N2447">
        <v>515.06172839506178</v>
      </c>
      <c r="O2447" s="2">
        <f t="shared" si="229"/>
        <v>51.506172839506178</v>
      </c>
      <c r="P2447" s="2">
        <f>IF(ISNUMBER(O2447),SUMIFS(O$1:$O2447,A$1:$A2447,A2447,C$1:$C2447,C2447,G$1:$G2447,G2447,E$1:$E2447,E2447),"")</f>
        <v>51.506172839506178</v>
      </c>
      <c r="U2447" t="str">
        <f t="shared" si="230"/>
        <v/>
      </c>
      <c r="V2447">
        <v>18.730124473571777</v>
      </c>
      <c r="W2447">
        <v>31.299324989318848</v>
      </c>
      <c r="X2447">
        <v>85.041904449462891</v>
      </c>
      <c r="Y2447">
        <v>35.611328125</v>
      </c>
      <c r="Z2447">
        <v>93.4014892578125</v>
      </c>
      <c r="AA2447">
        <v>15.604971885681152</v>
      </c>
      <c r="AB2447">
        <v>2.4967955017089843E-2</v>
      </c>
      <c r="AC2447" s="2">
        <f t="shared" si="231"/>
        <v>2.4967955017089843E-2</v>
      </c>
      <c r="AD2447">
        <v>13.606704711914063</v>
      </c>
      <c r="AE2447">
        <v>21.729166666666664</v>
      </c>
      <c r="AH2447" s="2">
        <f t="shared" si="232"/>
        <v>1.286</v>
      </c>
      <c r="AI2447" s="2">
        <f>IF(ISNUMBER(AH2447),SUMIFS($AH$1:AH2447,$A$1:A2447,A2447,C$1:$C2447,C2447,$G$1:G2447,G2447,$E$1:E2447,E2447),"")</f>
        <v>1.286</v>
      </c>
      <c r="AJ2447">
        <f t="shared" si="233"/>
        <v>16</v>
      </c>
    </row>
    <row r="2448" spans="1:36" x14ac:dyDescent="0.25">
      <c r="A2448" s="14" t="s">
        <v>100</v>
      </c>
      <c r="B2448" t="s">
        <v>98</v>
      </c>
      <c r="C2448" t="s">
        <v>97</v>
      </c>
      <c r="D2448" s="13">
        <v>42249</v>
      </c>
      <c r="E2448">
        <v>2</v>
      </c>
      <c r="F2448">
        <v>350</v>
      </c>
      <c r="G2448" s="2" t="s">
        <v>87</v>
      </c>
      <c r="H2448" s="2" t="s">
        <v>10</v>
      </c>
      <c r="I2448">
        <v>1</v>
      </c>
      <c r="J2448" s="2" t="s">
        <v>77</v>
      </c>
      <c r="K2448" s="2">
        <v>350</v>
      </c>
      <c r="L2448" s="2"/>
      <c r="M2448" s="2" t="str">
        <f t="shared" si="228"/>
        <v/>
      </c>
      <c r="N2448">
        <v>1308.034594309104</v>
      </c>
      <c r="O2448" s="2">
        <f t="shared" si="229"/>
        <v>130.80345943091041</v>
      </c>
      <c r="P2448" s="2">
        <f>IF(ISNUMBER(O2448),SUMIFS(O$1:$O2448,A$1:$A2448,A2448,C$1:$C2448,C2448,G$1:$G2448,G2448,E$1:$E2448,E2448),"")</f>
        <v>130.80345943091041</v>
      </c>
      <c r="U2448" t="str">
        <f t="shared" si="230"/>
        <v/>
      </c>
      <c r="V2448">
        <v>18.667571067810059</v>
      </c>
      <c r="W2448">
        <v>29.400565147399902</v>
      </c>
      <c r="X2448">
        <v>84.644634246826172</v>
      </c>
      <c r="Y2448">
        <v>35.623123168945313</v>
      </c>
      <c r="Z2448">
        <v>92.535301208496094</v>
      </c>
      <c r="AA2448">
        <v>16.713271141052246</v>
      </c>
      <c r="AB2448">
        <v>2.6741233825683594E-2</v>
      </c>
      <c r="AC2448" s="2">
        <f t="shared" si="231"/>
        <v>2.6741233825683594E-2</v>
      </c>
      <c r="AD2448">
        <v>13.543141479492188</v>
      </c>
      <c r="AE2448">
        <v>18.605664488017428</v>
      </c>
      <c r="AH2448" s="2">
        <f t="shared" si="232"/>
        <v>3.4980000000000002</v>
      </c>
      <c r="AI2448" s="2">
        <f>IF(ISNUMBER(AH2448),SUMIFS($AH$1:AH2448,$A$1:A2448,A2448,C$1:$C2448,C2448,$G$1:G2448,G2448,$E$1:E2448,E2448),"")</f>
        <v>3.4980000000000002</v>
      </c>
      <c r="AJ2448">
        <f t="shared" si="233"/>
        <v>16</v>
      </c>
    </row>
    <row r="2449" spans="1:36" x14ac:dyDescent="0.25">
      <c r="A2449" s="14" t="s">
        <v>99</v>
      </c>
      <c r="B2449" t="s">
        <v>98</v>
      </c>
      <c r="C2449" t="s">
        <v>97</v>
      </c>
      <c r="D2449" s="13">
        <v>42249</v>
      </c>
      <c r="E2449">
        <v>2</v>
      </c>
      <c r="F2449">
        <v>500</v>
      </c>
      <c r="G2449" s="2" t="s">
        <v>87</v>
      </c>
      <c r="H2449" s="2" t="s">
        <v>10</v>
      </c>
      <c r="I2449">
        <v>1</v>
      </c>
      <c r="J2449" s="2" t="s">
        <v>77</v>
      </c>
      <c r="K2449" s="2">
        <v>450</v>
      </c>
      <c r="L2449" s="2"/>
      <c r="M2449" s="2" t="str">
        <f t="shared" si="228"/>
        <v/>
      </c>
      <c r="N2449">
        <v>1102.6667374493461</v>
      </c>
      <c r="O2449" s="2">
        <f t="shared" si="229"/>
        <v>110.26667374493461</v>
      </c>
      <c r="P2449" s="2">
        <f>IF(ISNUMBER(O2449),SUMIFS(O$1:$O2449,A$1:$A2449,A2449,C$1:$C2449,C2449,G$1:$G2449,G2449,E$1:$E2449,E2449),"")</f>
        <v>110.26667374493461</v>
      </c>
      <c r="U2449" t="str">
        <f t="shared" si="230"/>
        <v/>
      </c>
      <c r="V2449">
        <v>18.32623291015625</v>
      </c>
      <c r="W2449">
        <v>26.403603553771973</v>
      </c>
      <c r="X2449">
        <v>84.989757537841797</v>
      </c>
      <c r="Y2449">
        <v>35.446842193603516</v>
      </c>
      <c r="Z2449">
        <v>92.5372314453125</v>
      </c>
      <c r="AA2449">
        <v>19.695649147033691</v>
      </c>
      <c r="AB2449">
        <v>3.1513038635253905E-2</v>
      </c>
      <c r="AC2449" s="2">
        <f t="shared" si="231"/>
        <v>3.1513038635253905E-2</v>
      </c>
      <c r="AD2449">
        <v>13.598361206054689</v>
      </c>
      <c r="AE2449">
        <v>17.842809364548494</v>
      </c>
      <c r="AH2449" s="2">
        <f t="shared" si="232"/>
        <v>3.4750000000000001</v>
      </c>
      <c r="AI2449" s="2">
        <f>IF(ISNUMBER(AH2449),SUMIFS($AH$1:AH2449,$A$1:A2449,A2449,C$1:$C2449,C2449,$G$1:G2449,G2449,$E$1:E2449,E2449),"")</f>
        <v>3.4750000000000001</v>
      </c>
      <c r="AJ2449">
        <f t="shared" si="233"/>
        <v>16</v>
      </c>
    </row>
    <row r="2450" spans="1:36" x14ac:dyDescent="0.25">
      <c r="A2450" s="14" t="s">
        <v>104</v>
      </c>
      <c r="B2450" t="s">
        <v>98</v>
      </c>
      <c r="C2450" t="s">
        <v>97</v>
      </c>
      <c r="D2450" s="13">
        <v>42249</v>
      </c>
      <c r="E2450">
        <v>3</v>
      </c>
      <c r="F2450">
        <v>0</v>
      </c>
      <c r="G2450" s="2" t="s">
        <v>87</v>
      </c>
      <c r="H2450" s="2" t="s">
        <v>10</v>
      </c>
      <c r="I2450">
        <v>1</v>
      </c>
      <c r="J2450" s="2" t="s">
        <v>77</v>
      </c>
      <c r="K2450" s="2">
        <v>0</v>
      </c>
      <c r="L2450" s="2"/>
      <c r="M2450" s="2" t="str">
        <f t="shared" si="228"/>
        <v/>
      </c>
      <c r="N2450">
        <v>324.69797380854232</v>
      </c>
      <c r="O2450" s="2">
        <f t="shared" si="229"/>
        <v>32.469797380854232</v>
      </c>
      <c r="P2450" s="2">
        <f>IF(ISNUMBER(O2450),SUMIFS(O$1:$O2450,A$1:$A2450,A2450,C$1:$C2450,C2450,G$1:$G2450,G2450,E$1:$E2450,E2450),"")</f>
        <v>32.469797380854232</v>
      </c>
      <c r="U2450" t="str">
        <f t="shared" si="230"/>
        <v/>
      </c>
      <c r="V2450">
        <v>18.957614898681641</v>
      </c>
      <c r="W2450">
        <v>28.843087196350098</v>
      </c>
      <c r="X2450">
        <v>83.3404541015625</v>
      </c>
      <c r="Y2450">
        <v>34.63996696472168</v>
      </c>
      <c r="Z2450">
        <v>92.047794342041016</v>
      </c>
      <c r="AA2450">
        <v>16.264081001281738</v>
      </c>
      <c r="AB2450">
        <v>2.602252960205078E-2</v>
      </c>
      <c r="AC2450" s="2">
        <f t="shared" si="231"/>
        <v>2.602252960205078E-2</v>
      </c>
      <c r="AD2450">
        <v>13.33447265625</v>
      </c>
      <c r="AE2450">
        <v>22.322985699337288</v>
      </c>
      <c r="AH2450" s="2">
        <f t="shared" si="232"/>
        <v>0.84499999999999997</v>
      </c>
      <c r="AI2450" s="2">
        <f>IF(ISNUMBER(AH2450),SUMIFS($AH$1:AH2450,$A$1:A2450,A2450,C$1:$C2450,C2450,$G$1:G2450,G2450,$E$1:E2450,E2450),"")</f>
        <v>0.84499999999999997</v>
      </c>
      <c r="AJ2450">
        <f t="shared" si="233"/>
        <v>16</v>
      </c>
    </row>
    <row r="2451" spans="1:36" x14ac:dyDescent="0.25">
      <c r="A2451" s="14" t="s">
        <v>103</v>
      </c>
      <c r="B2451" t="s">
        <v>98</v>
      </c>
      <c r="C2451" t="s">
        <v>97</v>
      </c>
      <c r="D2451" s="13">
        <v>42249</v>
      </c>
      <c r="E2451">
        <v>3</v>
      </c>
      <c r="F2451">
        <v>50</v>
      </c>
      <c r="G2451" s="2" t="s">
        <v>87</v>
      </c>
      <c r="H2451" s="2" t="s">
        <v>10</v>
      </c>
      <c r="I2451">
        <v>1</v>
      </c>
      <c r="J2451" s="2" t="s">
        <v>77</v>
      </c>
      <c r="K2451" s="2">
        <v>45</v>
      </c>
      <c r="L2451" s="2"/>
      <c r="M2451" s="2" t="str">
        <f t="shared" si="228"/>
        <v/>
      </c>
      <c r="N2451">
        <v>322.07502884194616</v>
      </c>
      <c r="O2451" s="2">
        <f t="shared" si="229"/>
        <v>32.207502884194618</v>
      </c>
      <c r="P2451" s="2">
        <f>IF(ISNUMBER(O2451),SUMIFS(O$1:$O2451,A$1:$A2451,A2451,C$1:$C2451,C2451,G$1:$G2451,G2451,E$1:$E2451,E2451),"")</f>
        <v>32.207502884194618</v>
      </c>
      <c r="U2451" t="str">
        <f t="shared" si="230"/>
        <v/>
      </c>
      <c r="V2451">
        <v>17.76278018951416</v>
      </c>
      <c r="W2451">
        <v>30.370607376098633</v>
      </c>
      <c r="X2451">
        <v>84.13116455078125</v>
      </c>
      <c r="Y2451">
        <v>31.320915222167969</v>
      </c>
      <c r="Z2451">
        <v>91.645557403564453</v>
      </c>
      <c r="AA2451">
        <v>16.958348274230957</v>
      </c>
      <c r="AB2451">
        <v>2.7133357238769532E-2</v>
      </c>
      <c r="AC2451" s="2">
        <f t="shared" si="231"/>
        <v>2.7133357238769532E-2</v>
      </c>
      <c r="AD2451">
        <v>13.460986328125001</v>
      </c>
      <c r="AE2451">
        <v>23.778195488721803</v>
      </c>
      <c r="AH2451" s="2">
        <f t="shared" si="232"/>
        <v>0.874</v>
      </c>
      <c r="AI2451" s="2">
        <f>IF(ISNUMBER(AH2451),SUMIFS($AH$1:AH2451,$A$1:A2451,A2451,C$1:$C2451,C2451,$G$1:G2451,G2451,$E$1:E2451,E2451),"")</f>
        <v>0.874</v>
      </c>
      <c r="AJ2451">
        <f t="shared" si="233"/>
        <v>16</v>
      </c>
    </row>
    <row r="2452" spans="1:36" x14ac:dyDescent="0.25">
      <c r="A2452" s="14" t="s">
        <v>102</v>
      </c>
      <c r="B2452" t="s">
        <v>98</v>
      </c>
      <c r="C2452" t="s">
        <v>97</v>
      </c>
      <c r="D2452" s="13">
        <v>42249</v>
      </c>
      <c r="E2452">
        <v>3</v>
      </c>
      <c r="F2452">
        <v>100</v>
      </c>
      <c r="G2452" s="2" t="s">
        <v>87</v>
      </c>
      <c r="H2452" s="2" t="s">
        <v>10</v>
      </c>
      <c r="I2452">
        <v>1</v>
      </c>
      <c r="J2452" s="2" t="s">
        <v>77</v>
      </c>
      <c r="K2452" s="2">
        <v>90</v>
      </c>
      <c r="L2452" s="2"/>
      <c r="M2452" s="2" t="str">
        <f t="shared" si="228"/>
        <v/>
      </c>
      <c r="N2452">
        <v>142.27747561080898</v>
      </c>
      <c r="O2452" s="2">
        <f t="shared" si="229"/>
        <v>14.227747561080898</v>
      </c>
      <c r="P2452" s="2">
        <f>IF(ISNUMBER(O2452),SUMIFS(O$1:$O2452,A$1:$A2452,A2452,C$1:$C2452,C2452,G$1:$G2452,G2452,E$1:$E2452,E2452),"")</f>
        <v>14.227747561080898</v>
      </c>
      <c r="U2452" t="str">
        <f t="shared" si="230"/>
        <v/>
      </c>
      <c r="V2452">
        <v>18.242128372192383</v>
      </c>
      <c r="W2452">
        <v>30.376219749450684</v>
      </c>
      <c r="X2452">
        <v>83.280132293701172</v>
      </c>
      <c r="Y2452">
        <v>33.323734283447266</v>
      </c>
      <c r="Z2452">
        <v>91.670944213867188</v>
      </c>
      <c r="AA2452">
        <v>15.381718158721924</v>
      </c>
      <c r="AB2452">
        <v>2.4610749053955078E-2</v>
      </c>
      <c r="AC2452" s="2">
        <f t="shared" si="231"/>
        <v>2.4610749053955078E-2</v>
      </c>
      <c r="AD2452">
        <v>13.324821166992187</v>
      </c>
      <c r="AE2452">
        <v>24.009324009324011</v>
      </c>
      <c r="AH2452" s="2">
        <f t="shared" si="232"/>
        <v>0.35</v>
      </c>
      <c r="AI2452" s="2">
        <f>IF(ISNUMBER(AH2452),SUMIFS($AH$1:AH2452,$A$1:A2452,A2452,C$1:$C2452,C2452,$G$1:G2452,G2452,$E$1:E2452,E2452),"")</f>
        <v>0.35</v>
      </c>
      <c r="AJ2452">
        <f t="shared" si="233"/>
        <v>16</v>
      </c>
    </row>
    <row r="2453" spans="1:36" x14ac:dyDescent="0.25">
      <c r="A2453" s="14" t="s">
        <v>101</v>
      </c>
      <c r="B2453" t="s">
        <v>98</v>
      </c>
      <c r="C2453" t="s">
        <v>97</v>
      </c>
      <c r="D2453" s="13">
        <v>42249</v>
      </c>
      <c r="E2453">
        <v>3</v>
      </c>
      <c r="F2453">
        <v>200</v>
      </c>
      <c r="G2453" s="2" t="s">
        <v>87</v>
      </c>
      <c r="H2453" s="2" t="s">
        <v>10</v>
      </c>
      <c r="I2453">
        <v>1</v>
      </c>
      <c r="J2453" s="2" t="s">
        <v>77</v>
      </c>
      <c r="K2453" s="2">
        <v>180</v>
      </c>
      <c r="L2453" s="2"/>
      <c r="M2453" s="2" t="str">
        <f t="shared" si="228"/>
        <v/>
      </c>
      <c r="N2453">
        <v>316.4826691176724</v>
      </c>
      <c r="O2453" s="2">
        <f t="shared" si="229"/>
        <v>31.648266911767241</v>
      </c>
      <c r="P2453" s="2">
        <f>IF(ISNUMBER(O2453),SUMIFS(O$1:$O2453,A$1:$A2453,A2453,C$1:$C2453,C2453,G$1:$G2453,G2453,E$1:$E2453,E2453),"")</f>
        <v>31.648266911767241</v>
      </c>
      <c r="U2453" t="str">
        <f t="shared" si="230"/>
        <v/>
      </c>
      <c r="V2453">
        <v>17.825015068054199</v>
      </c>
      <c r="W2453">
        <v>30.763437271118164</v>
      </c>
      <c r="X2453">
        <v>84.324932098388672</v>
      </c>
      <c r="Y2453">
        <v>32.188899993896484</v>
      </c>
      <c r="Z2453">
        <v>91.929031372070313</v>
      </c>
      <c r="AA2453">
        <v>16.503862380981445</v>
      </c>
      <c r="AB2453">
        <v>2.6406179809570315E-2</v>
      </c>
      <c r="AC2453" s="2">
        <f t="shared" si="231"/>
        <v>2.6406179809570315E-2</v>
      </c>
      <c r="AD2453">
        <v>13.491989135742188</v>
      </c>
      <c r="AE2453">
        <v>21.990891346779442</v>
      </c>
      <c r="AH2453" s="2">
        <f t="shared" si="232"/>
        <v>0.83599999999999997</v>
      </c>
      <c r="AI2453" s="2">
        <f>IF(ISNUMBER(AH2453),SUMIFS($AH$1:AH2453,$A$1:A2453,A2453,C$1:$C2453,C2453,$G$1:G2453,G2453,$E$1:E2453,E2453),"")</f>
        <v>0.83599999999999997</v>
      </c>
      <c r="AJ2453">
        <f t="shared" si="233"/>
        <v>16</v>
      </c>
    </row>
    <row r="2454" spans="1:36" x14ac:dyDescent="0.25">
      <c r="A2454" s="14" t="s">
        <v>100</v>
      </c>
      <c r="B2454" t="s">
        <v>98</v>
      </c>
      <c r="C2454" t="s">
        <v>97</v>
      </c>
      <c r="D2454" s="13">
        <v>42249</v>
      </c>
      <c r="E2454">
        <v>3</v>
      </c>
      <c r="F2454">
        <v>350</v>
      </c>
      <c r="G2454" s="2" t="s">
        <v>87</v>
      </c>
      <c r="H2454" s="2" t="s">
        <v>10</v>
      </c>
      <c r="I2454">
        <v>1</v>
      </c>
      <c r="J2454" s="2" t="s">
        <v>77</v>
      </c>
      <c r="K2454" s="2">
        <v>350</v>
      </c>
      <c r="L2454" s="2"/>
      <c r="M2454" s="2" t="str">
        <f t="shared" si="228"/>
        <v/>
      </c>
      <c r="N2454">
        <v>628.17605674748529</v>
      </c>
      <c r="O2454" s="2">
        <f t="shared" si="229"/>
        <v>62.817605674748528</v>
      </c>
      <c r="P2454" s="2">
        <f>IF(ISNUMBER(O2454),SUMIFS(O$1:$O2454,A$1:$A2454,A2454,C$1:$C2454,C2454,G$1:$G2454,G2454,E$1:$E2454,E2454),"")</f>
        <v>62.817605674748528</v>
      </c>
      <c r="U2454" t="str">
        <f t="shared" si="230"/>
        <v/>
      </c>
      <c r="V2454">
        <v>18.890386581420898</v>
      </c>
      <c r="W2454">
        <v>26.47516918182373</v>
      </c>
      <c r="X2454">
        <v>83.478492736816406</v>
      </c>
      <c r="Y2454">
        <v>34.942913055419922</v>
      </c>
      <c r="Z2454">
        <v>92.139572143554688</v>
      </c>
      <c r="AA2454">
        <v>19.036104202270508</v>
      </c>
      <c r="AB2454">
        <v>3.0457766723632811E-2</v>
      </c>
      <c r="AC2454" s="2">
        <f t="shared" si="231"/>
        <v>3.0457766723632811E-2</v>
      </c>
      <c r="AD2454">
        <v>13.356558837890626</v>
      </c>
      <c r="AE2454">
        <v>20.054945054945055</v>
      </c>
      <c r="AH2454" s="2">
        <f t="shared" si="232"/>
        <v>1.913</v>
      </c>
      <c r="AI2454" s="2">
        <f>IF(ISNUMBER(AH2454),SUMIFS($AH$1:AH2454,$A$1:A2454,A2454,C$1:$C2454,C2454,$G$1:G2454,G2454,$E$1:E2454,E2454),"")</f>
        <v>1.913</v>
      </c>
      <c r="AJ2454">
        <f t="shared" si="233"/>
        <v>16</v>
      </c>
    </row>
    <row r="2455" spans="1:36" x14ac:dyDescent="0.25">
      <c r="A2455" s="14" t="s">
        <v>99</v>
      </c>
      <c r="B2455" t="s">
        <v>98</v>
      </c>
      <c r="C2455" t="s">
        <v>97</v>
      </c>
      <c r="D2455" s="13">
        <v>42249</v>
      </c>
      <c r="E2455">
        <v>3</v>
      </c>
      <c r="F2455">
        <v>500</v>
      </c>
      <c r="G2455" s="2" t="s">
        <v>87</v>
      </c>
      <c r="H2455" s="2" t="s">
        <v>10</v>
      </c>
      <c r="I2455">
        <v>1</v>
      </c>
      <c r="J2455" s="2" t="s">
        <v>77</v>
      </c>
      <c r="K2455" s="2">
        <v>450</v>
      </c>
      <c r="L2455" s="2"/>
      <c r="M2455" s="2" t="str">
        <f t="shared" si="228"/>
        <v/>
      </c>
      <c r="N2455">
        <v>678.85898320680917</v>
      </c>
      <c r="O2455" s="2">
        <f t="shared" si="229"/>
        <v>67.885898320680923</v>
      </c>
      <c r="P2455" s="2">
        <f>IF(ISNUMBER(O2455),SUMIFS(O$1:$O2455,A$1:$A2455,A2455,C$1:$C2455,C2455,G$1:$G2455,G2455,E$1:$E2455,E2455),"")</f>
        <v>67.885898320680923</v>
      </c>
      <c r="U2455" t="str">
        <f t="shared" si="230"/>
        <v/>
      </c>
      <c r="V2455">
        <v>17.502074241638184</v>
      </c>
      <c r="W2455">
        <v>26.424091339111328</v>
      </c>
      <c r="X2455">
        <v>84.861076354980469</v>
      </c>
      <c r="Y2455">
        <v>32.765039443969727</v>
      </c>
      <c r="Z2455">
        <v>91.401420593261719</v>
      </c>
      <c r="AA2455">
        <v>20.375079154968262</v>
      </c>
      <c r="AB2455">
        <v>3.2600126647949222E-2</v>
      </c>
      <c r="AC2455" s="2">
        <f t="shared" si="231"/>
        <v>3.2600126647949222E-2</v>
      </c>
      <c r="AD2455">
        <v>13.577772216796875</v>
      </c>
      <c r="AE2455">
        <v>20.561594202898547</v>
      </c>
      <c r="AH2455" s="2">
        <f t="shared" si="232"/>
        <v>2.2130000000000001</v>
      </c>
      <c r="AI2455" s="2">
        <f>IF(ISNUMBER(AH2455),SUMIFS($AH$1:AH2455,$A$1:A2455,A2455,C$1:$C2455,C2455,$G$1:G2455,G2455,$E$1:E2455,E2455),"")</f>
        <v>2.2130000000000001</v>
      </c>
      <c r="AJ2455">
        <f t="shared" si="233"/>
        <v>16</v>
      </c>
    </row>
    <row r="2456" spans="1:36" x14ac:dyDescent="0.25">
      <c r="A2456" s="14" t="s">
        <v>104</v>
      </c>
      <c r="B2456" t="s">
        <v>98</v>
      </c>
      <c r="C2456" t="s">
        <v>97</v>
      </c>
      <c r="D2456" s="13">
        <v>42249</v>
      </c>
      <c r="E2456">
        <v>4</v>
      </c>
      <c r="F2456">
        <v>0</v>
      </c>
      <c r="G2456" s="2" t="s">
        <v>87</v>
      </c>
      <c r="H2456" s="2" t="s">
        <v>10</v>
      </c>
      <c r="I2456">
        <v>1</v>
      </c>
      <c r="J2456" s="2" t="s">
        <v>77</v>
      </c>
      <c r="K2456" s="2">
        <v>0</v>
      </c>
      <c r="L2456" s="2"/>
      <c r="M2456" s="2" t="str">
        <f t="shared" si="228"/>
        <v/>
      </c>
      <c r="N2456">
        <v>116.28583057154486</v>
      </c>
      <c r="O2456" s="2">
        <f t="shared" si="229"/>
        <v>11.628583057154486</v>
      </c>
      <c r="P2456" s="2">
        <f>IF(ISNUMBER(O2456),SUMIFS(O$1:$O2456,A$1:$A2456,A2456,C$1:$C2456,C2456,G$1:$G2456,G2456,E$1:$E2456,E2456),"")</f>
        <v>11.628583057154486</v>
      </c>
      <c r="U2456" t="str">
        <f t="shared" si="230"/>
        <v/>
      </c>
      <c r="V2456">
        <v>18.52690315246582</v>
      </c>
      <c r="W2456">
        <v>32.840312957763672</v>
      </c>
      <c r="X2456">
        <v>83.904182434082031</v>
      </c>
      <c r="Y2456">
        <v>34.546062469482422</v>
      </c>
      <c r="Z2456">
        <v>92.382492065429688</v>
      </c>
      <c r="AA2456">
        <v>13.316896438598633</v>
      </c>
      <c r="AB2456">
        <v>2.1307034301757812E-2</v>
      </c>
      <c r="AC2456" s="2">
        <f t="shared" si="231"/>
        <v>2.1307034301757812E-2</v>
      </c>
      <c r="AD2456">
        <v>13.424669189453125</v>
      </c>
      <c r="AE2456">
        <v>27.472527472527474</v>
      </c>
      <c r="AH2456" s="2">
        <f t="shared" si="232"/>
        <v>0.248</v>
      </c>
      <c r="AI2456" s="2">
        <f>IF(ISNUMBER(AH2456),SUMIFS($AH$1:AH2456,$A$1:A2456,A2456,C$1:$C2456,C2456,$G$1:G2456,G2456,$E$1:E2456,E2456),"")</f>
        <v>0.248</v>
      </c>
      <c r="AJ2456">
        <f t="shared" si="233"/>
        <v>16</v>
      </c>
    </row>
    <row r="2457" spans="1:36" x14ac:dyDescent="0.25">
      <c r="A2457" s="14" t="s">
        <v>103</v>
      </c>
      <c r="B2457" t="s">
        <v>98</v>
      </c>
      <c r="C2457" t="s">
        <v>97</v>
      </c>
      <c r="D2457" s="13">
        <v>42249</v>
      </c>
      <c r="E2457">
        <v>4</v>
      </c>
      <c r="F2457">
        <v>50</v>
      </c>
      <c r="G2457" s="2" t="s">
        <v>87</v>
      </c>
      <c r="H2457" s="2" t="s">
        <v>10</v>
      </c>
      <c r="I2457">
        <v>1</v>
      </c>
      <c r="J2457" s="2" t="s">
        <v>77</v>
      </c>
      <c r="K2457" s="2">
        <v>45</v>
      </c>
      <c r="L2457" s="2"/>
      <c r="M2457" s="2" t="str">
        <f t="shared" si="228"/>
        <v/>
      </c>
      <c r="N2457">
        <v>187.38688891194337</v>
      </c>
      <c r="O2457" s="2">
        <f t="shared" si="229"/>
        <v>18.738688891194336</v>
      </c>
      <c r="P2457" s="2">
        <f>IF(ISNUMBER(O2457),SUMIFS(O$1:$O2457,A$1:$A2457,A2457,C$1:$C2457,C2457,G$1:$G2457,G2457,E$1:$E2457,E2457),"")</f>
        <v>18.738688891194336</v>
      </c>
      <c r="U2457" t="str">
        <f t="shared" si="230"/>
        <v/>
      </c>
      <c r="V2457">
        <v>17.952566146850586</v>
      </c>
      <c r="W2457">
        <v>31.678548812866211</v>
      </c>
      <c r="X2457">
        <v>84.138153076171875</v>
      </c>
      <c r="Y2457">
        <v>33.492481231689453</v>
      </c>
      <c r="Z2457">
        <v>92.734939575195313</v>
      </c>
      <c r="AA2457">
        <v>14.970491886138916</v>
      </c>
      <c r="AB2457">
        <v>2.3952787017822264E-2</v>
      </c>
      <c r="AC2457" s="2">
        <f t="shared" si="231"/>
        <v>2.3952787017822264E-2</v>
      </c>
      <c r="AD2457">
        <v>13.4621044921875</v>
      </c>
      <c r="AE2457">
        <v>27.668845315904139</v>
      </c>
      <c r="AH2457" s="2">
        <f t="shared" si="232"/>
        <v>0.44900000000000001</v>
      </c>
      <c r="AI2457" s="2">
        <f>IF(ISNUMBER(AH2457),SUMIFS($AH$1:AH2457,$A$1:A2457,A2457,C$1:$C2457,C2457,$G$1:G2457,G2457,$E$1:E2457,E2457),"")</f>
        <v>0.44900000000000001</v>
      </c>
      <c r="AJ2457">
        <f t="shared" si="233"/>
        <v>16</v>
      </c>
    </row>
    <row r="2458" spans="1:36" x14ac:dyDescent="0.25">
      <c r="A2458" s="14" t="s">
        <v>102</v>
      </c>
      <c r="B2458" t="s">
        <v>98</v>
      </c>
      <c r="C2458" t="s">
        <v>97</v>
      </c>
      <c r="D2458" s="13">
        <v>42249</v>
      </c>
      <c r="E2458">
        <v>4</v>
      </c>
      <c r="F2458">
        <v>100</v>
      </c>
      <c r="G2458" s="2" t="s">
        <v>87</v>
      </c>
      <c r="H2458" s="2" t="s">
        <v>10</v>
      </c>
      <c r="I2458">
        <v>1</v>
      </c>
      <c r="J2458" s="2" t="s">
        <v>77</v>
      </c>
      <c r="K2458" s="2">
        <v>90</v>
      </c>
      <c r="L2458" s="2"/>
      <c r="M2458" s="2" t="str">
        <f t="shared" si="228"/>
        <v/>
      </c>
      <c r="N2458">
        <v>335.91731266149873</v>
      </c>
      <c r="O2458" s="2">
        <f t="shared" si="229"/>
        <v>33.591731266149871</v>
      </c>
      <c r="P2458" s="2">
        <f>IF(ISNUMBER(O2458),SUMIFS(O$1:$O2458,A$1:$A2458,A2458,C$1:$C2458,C2458,G$1:$G2458,G2458,E$1:$E2458,E2458),"")</f>
        <v>33.591731266149871</v>
      </c>
      <c r="U2458" t="str">
        <f t="shared" si="230"/>
        <v/>
      </c>
      <c r="V2458">
        <v>17.43388557434082</v>
      </c>
      <c r="W2458">
        <v>35.101974487304688</v>
      </c>
      <c r="X2458">
        <v>86.188079833984375</v>
      </c>
      <c r="Y2458">
        <v>31.861371994018555</v>
      </c>
      <c r="Z2458">
        <v>92.68023681640625</v>
      </c>
      <c r="AA2458">
        <v>14.533185482025146</v>
      </c>
      <c r="AB2458">
        <v>2.3253096771240232E-2</v>
      </c>
      <c r="AC2458" s="2">
        <f t="shared" si="231"/>
        <v>2.3253096771240232E-2</v>
      </c>
      <c r="AD2458">
        <v>13.7900927734375</v>
      </c>
      <c r="AE2458">
        <v>26.453488372093027</v>
      </c>
      <c r="AH2458" s="2">
        <f t="shared" si="232"/>
        <v>0.78100000000000003</v>
      </c>
      <c r="AI2458" s="2">
        <f>IF(ISNUMBER(AH2458),SUMIFS($AH$1:AH2458,$A$1:A2458,A2458,C$1:$C2458,C2458,$G$1:G2458,G2458,$E$1:E2458,E2458),"")</f>
        <v>0.78100000000000003</v>
      </c>
      <c r="AJ2458">
        <f t="shared" si="233"/>
        <v>16</v>
      </c>
    </row>
    <row r="2459" spans="1:36" x14ac:dyDescent="0.25">
      <c r="A2459" s="14" t="s">
        <v>101</v>
      </c>
      <c r="B2459" t="s">
        <v>98</v>
      </c>
      <c r="C2459" t="s">
        <v>97</v>
      </c>
      <c r="D2459" s="13">
        <v>42249</v>
      </c>
      <c r="E2459">
        <v>4</v>
      </c>
      <c r="F2459">
        <v>200</v>
      </c>
      <c r="G2459" s="2" t="s">
        <v>87</v>
      </c>
      <c r="H2459" s="2" t="s">
        <v>10</v>
      </c>
      <c r="I2459">
        <v>1</v>
      </c>
      <c r="J2459" s="2" t="s">
        <v>77</v>
      </c>
      <c r="K2459" s="2">
        <v>180</v>
      </c>
      <c r="L2459" s="2"/>
      <c r="M2459" s="2" t="str">
        <f t="shared" si="228"/>
        <v/>
      </c>
      <c r="N2459">
        <v>456.79659733146889</v>
      </c>
      <c r="O2459" s="2">
        <f t="shared" si="229"/>
        <v>45.679659733146892</v>
      </c>
      <c r="P2459" s="2">
        <f>IF(ISNUMBER(O2459),SUMIFS(O$1:$O2459,A$1:$A2459,A2459,C$1:$C2459,C2459,G$1:$G2459,G2459,E$1:$E2459,E2459),"")</f>
        <v>45.679659733146892</v>
      </c>
      <c r="U2459" t="str">
        <f t="shared" si="230"/>
        <v/>
      </c>
      <c r="V2459">
        <v>17.297675132751465</v>
      </c>
      <c r="W2459">
        <v>34.225467681884766</v>
      </c>
      <c r="X2459">
        <v>85.403125762939453</v>
      </c>
      <c r="Y2459">
        <v>32.080286026000977</v>
      </c>
      <c r="Z2459">
        <v>92.234607696533203</v>
      </c>
      <c r="AA2459">
        <v>14.974627494812012</v>
      </c>
      <c r="AB2459">
        <v>2.395940399169922E-2</v>
      </c>
      <c r="AC2459" s="2">
        <f t="shared" si="231"/>
        <v>2.395940399169922E-2</v>
      </c>
      <c r="AD2459">
        <v>13.664500122070313</v>
      </c>
      <c r="AE2459">
        <v>25.694808599895126</v>
      </c>
      <c r="AH2459" s="2">
        <f t="shared" si="232"/>
        <v>1.0940000000000001</v>
      </c>
      <c r="AI2459" s="2">
        <f>IF(ISNUMBER(AH2459),SUMIFS($AH$1:AH2459,$A$1:A2459,A2459,C$1:$C2459,C2459,$G$1:G2459,G2459,$E$1:E2459,E2459),"")</f>
        <v>1.0940000000000001</v>
      </c>
      <c r="AJ2459">
        <f t="shared" si="233"/>
        <v>16</v>
      </c>
    </row>
    <row r="2460" spans="1:36" x14ac:dyDescent="0.25">
      <c r="A2460" s="14" t="s">
        <v>100</v>
      </c>
      <c r="B2460" t="s">
        <v>98</v>
      </c>
      <c r="C2460" t="s">
        <v>97</v>
      </c>
      <c r="D2460" s="13">
        <v>42249</v>
      </c>
      <c r="E2460">
        <v>4</v>
      </c>
      <c r="F2460">
        <v>350</v>
      </c>
      <c r="G2460" s="2" t="s">
        <v>87</v>
      </c>
      <c r="H2460" s="2" t="s">
        <v>10</v>
      </c>
      <c r="I2460">
        <v>1</v>
      </c>
      <c r="J2460" s="2" t="s">
        <v>77</v>
      </c>
      <c r="K2460" s="2">
        <v>350</v>
      </c>
      <c r="L2460" s="2"/>
      <c r="M2460" s="2" t="str">
        <f t="shared" si="228"/>
        <v/>
      </c>
      <c r="N2460">
        <v>1474.2378269036265</v>
      </c>
      <c r="O2460" s="2">
        <f t="shared" si="229"/>
        <v>147.42378269036266</v>
      </c>
      <c r="P2460" s="2">
        <f>IF(ISNUMBER(O2460),SUMIFS(O$1:$O2460,A$1:$A2460,A2460,C$1:$C2460,C2460,G$1:$G2460,G2460,E$1:$E2460,E2460),"")</f>
        <v>147.42378269036266</v>
      </c>
      <c r="U2460" t="str">
        <f t="shared" si="230"/>
        <v/>
      </c>
      <c r="V2460">
        <v>18.29622745513916</v>
      </c>
      <c r="W2460">
        <v>30.386356353759766</v>
      </c>
      <c r="X2460">
        <v>84.110572814941406</v>
      </c>
      <c r="Y2460">
        <v>33.546890258789063</v>
      </c>
      <c r="Z2460">
        <v>91.927719116210938</v>
      </c>
      <c r="AA2460">
        <v>17.029504776000977</v>
      </c>
      <c r="AB2460">
        <v>2.7247207641601559E-2</v>
      </c>
      <c r="AC2460" s="2">
        <f t="shared" si="231"/>
        <v>2.7247207641601559E-2</v>
      </c>
      <c r="AD2460">
        <v>13.457691650390625</v>
      </c>
      <c r="AE2460">
        <v>23.693107932379711</v>
      </c>
      <c r="AH2460" s="2">
        <f t="shared" si="232"/>
        <v>4.0170000000000003</v>
      </c>
      <c r="AI2460" s="2">
        <f>IF(ISNUMBER(AH2460),SUMIFS($AH$1:AH2460,$A$1:A2460,A2460,C$1:$C2460,C2460,$G$1:G2460,G2460,$E$1:E2460,E2460),"")</f>
        <v>4.0170000000000003</v>
      </c>
      <c r="AJ2460">
        <f t="shared" si="233"/>
        <v>16</v>
      </c>
    </row>
    <row r="2461" spans="1:36" x14ac:dyDescent="0.25">
      <c r="A2461" s="14" t="s">
        <v>99</v>
      </c>
      <c r="B2461" t="s">
        <v>98</v>
      </c>
      <c r="C2461" t="s">
        <v>97</v>
      </c>
      <c r="D2461" s="13">
        <v>42249</v>
      </c>
      <c r="E2461">
        <v>4</v>
      </c>
      <c r="F2461">
        <v>500</v>
      </c>
      <c r="G2461" s="2" t="s">
        <v>87</v>
      </c>
      <c r="H2461" s="2" t="s">
        <v>10</v>
      </c>
      <c r="I2461">
        <v>1</v>
      </c>
      <c r="J2461" s="2" t="s">
        <v>77</v>
      </c>
      <c r="K2461" s="2">
        <v>450</v>
      </c>
      <c r="L2461" s="2"/>
      <c r="M2461" s="2" t="str">
        <f t="shared" si="228"/>
        <v/>
      </c>
      <c r="N2461">
        <v>335.77931194187545</v>
      </c>
      <c r="O2461" s="2">
        <f t="shared" si="229"/>
        <v>33.577931194187542</v>
      </c>
      <c r="P2461" s="2">
        <f>IF(ISNUMBER(O2461),SUMIFS(O$1:$O2461,A$1:$A2461,A2461,C$1:$C2461,C2461,G$1:$G2461,G2461,E$1:$E2461,E2461),"")</f>
        <v>33.577931194187542</v>
      </c>
      <c r="U2461" t="str">
        <f t="shared" si="230"/>
        <v/>
      </c>
      <c r="V2461">
        <v>16.880746841430664</v>
      </c>
      <c r="W2461">
        <v>34.560756683349609</v>
      </c>
      <c r="X2461">
        <v>86.436721801757813</v>
      </c>
      <c r="Y2461">
        <v>31.318613052368164</v>
      </c>
      <c r="Z2461">
        <v>92.961692810058594</v>
      </c>
      <c r="AA2461">
        <v>17.067111968994141</v>
      </c>
      <c r="AB2461">
        <v>2.7307379150390627E-2</v>
      </c>
      <c r="AC2461" s="2">
        <f t="shared" si="231"/>
        <v>2.7307379150390627E-2</v>
      </c>
      <c r="AD2461">
        <v>13.82987548828125</v>
      </c>
      <c r="AE2461">
        <v>13.677217663149669</v>
      </c>
      <c r="AH2461" s="2">
        <f t="shared" si="232"/>
        <v>0.91700000000000004</v>
      </c>
      <c r="AI2461" s="2">
        <f>IF(ISNUMBER(AH2461),SUMIFS($AH$1:AH2461,$A$1:A2461,A2461,C$1:$C2461,C2461,$G$1:G2461,G2461,$E$1:E2461,E2461),"")</f>
        <v>0.91700000000000004</v>
      </c>
      <c r="AJ2461">
        <f t="shared" si="233"/>
        <v>16</v>
      </c>
    </row>
    <row r="2462" spans="1:36" x14ac:dyDescent="0.25">
      <c r="A2462" s="14" t="s">
        <v>104</v>
      </c>
      <c r="B2462" t="s">
        <v>98</v>
      </c>
      <c r="C2462" t="s">
        <v>97</v>
      </c>
      <c r="D2462" s="13">
        <v>42283</v>
      </c>
      <c r="E2462">
        <v>1</v>
      </c>
      <c r="F2462">
        <v>0</v>
      </c>
      <c r="G2462" s="2" t="s">
        <v>87</v>
      </c>
      <c r="H2462" s="2" t="s">
        <v>11</v>
      </c>
      <c r="I2462">
        <v>2</v>
      </c>
      <c r="J2462" s="2" t="s">
        <v>77</v>
      </c>
      <c r="K2462" s="2">
        <v>0</v>
      </c>
      <c r="L2462" s="2"/>
      <c r="M2462" s="2" t="str">
        <f t="shared" si="228"/>
        <v/>
      </c>
      <c r="N2462">
        <v>347.14898255906724</v>
      </c>
      <c r="O2462" s="2">
        <f t="shared" si="229"/>
        <v>34.714898255906725</v>
      </c>
      <c r="P2462" s="2">
        <f>IF(ISNUMBER(O2462),SUMIFS(O$1:$O2462,A$1:$A2462,A2462,C$1:$C2462,C2462,G$1:$G2462,G2462,E$1:$E2462,E2462),"")</f>
        <v>52.507922841384143</v>
      </c>
      <c r="U2462" t="str">
        <f t="shared" si="230"/>
        <v/>
      </c>
      <c r="V2462">
        <v>20.585867881774902</v>
      </c>
      <c r="W2462">
        <v>26.080838203430176</v>
      </c>
      <c r="X2462">
        <v>81.112335205078125</v>
      </c>
      <c r="Y2462">
        <v>36.186117172241211</v>
      </c>
      <c r="Z2462">
        <v>91.237079620361328</v>
      </c>
      <c r="AA2462">
        <v>14.517707347869873</v>
      </c>
      <c r="AB2462">
        <v>2.3228331756591798E-2</v>
      </c>
      <c r="AC2462" s="2">
        <f t="shared" si="231"/>
        <v>2.3228331756591798E-2</v>
      </c>
      <c r="AD2462">
        <v>12.9779736328125</v>
      </c>
      <c r="AE2462">
        <v>18.678124605080249</v>
      </c>
      <c r="AH2462" s="2">
        <f t="shared" si="232"/>
        <v>0.80600000000000005</v>
      </c>
      <c r="AI2462" s="2">
        <f>IF(ISNUMBER(AH2462),SUMIFS($AH$1:AH2462,$A$1:A2462,A2462,C$1:$C2462,C2462,$G$1:G2462,G2462,$E$1:E2462,E2462),"")</f>
        <v>1.25</v>
      </c>
      <c r="AJ2462">
        <f t="shared" si="233"/>
        <v>16</v>
      </c>
    </row>
    <row r="2463" spans="1:36" x14ac:dyDescent="0.25">
      <c r="A2463" s="14" t="s">
        <v>103</v>
      </c>
      <c r="B2463" t="s">
        <v>98</v>
      </c>
      <c r="C2463" t="s">
        <v>97</v>
      </c>
      <c r="D2463" s="13">
        <v>42283</v>
      </c>
      <c r="E2463">
        <v>1</v>
      </c>
      <c r="F2463">
        <v>50</v>
      </c>
      <c r="G2463" s="2" t="s">
        <v>87</v>
      </c>
      <c r="H2463" s="2" t="s">
        <v>11</v>
      </c>
      <c r="I2463">
        <v>2</v>
      </c>
      <c r="J2463" s="2" t="s">
        <v>77</v>
      </c>
      <c r="K2463" s="2">
        <v>45</v>
      </c>
      <c r="L2463" s="2"/>
      <c r="M2463" s="2" t="str">
        <f t="shared" si="228"/>
        <v/>
      </c>
      <c r="N2463">
        <v>241.2323828253032</v>
      </c>
      <c r="O2463" s="2">
        <f t="shared" si="229"/>
        <v>24.12323828253032</v>
      </c>
      <c r="P2463" s="2">
        <f>IF(ISNUMBER(O2463),SUMIFS(O$1:$O2463,A$1:$A2463,A2463,C$1:$C2463,C2463,G$1:$G2463,G2463,E$1:$E2463,E2463),"")</f>
        <v>41.724663320980554</v>
      </c>
      <c r="U2463" t="str">
        <f t="shared" si="230"/>
        <v/>
      </c>
      <c r="V2463">
        <v>19.622820854187012</v>
      </c>
      <c r="W2463">
        <v>25.897975921630859</v>
      </c>
      <c r="X2463">
        <v>82.4776611328125</v>
      </c>
      <c r="Y2463">
        <v>34.901212692260742</v>
      </c>
      <c r="Z2463">
        <v>91.982944488525391</v>
      </c>
      <c r="AA2463">
        <v>14.655492305755615</v>
      </c>
      <c r="AB2463">
        <v>2.3448787689208984E-2</v>
      </c>
      <c r="AC2463" s="2">
        <f t="shared" si="231"/>
        <v>2.3448787689208984E-2</v>
      </c>
      <c r="AD2463">
        <v>13.196425781249999</v>
      </c>
      <c r="AE2463">
        <v>20.353982300884958</v>
      </c>
      <c r="AH2463" s="2">
        <f t="shared" si="232"/>
        <v>0.56599999999999995</v>
      </c>
      <c r="AI2463" s="2">
        <f>IF(ISNUMBER(AH2463),SUMIFS($AH$1:AH2463,$A$1:A2463,A2463,C$1:$C2463,C2463,$G$1:G2463,G2463,$E$1:E2463,E2463),"")</f>
        <v>0.98499999999999988</v>
      </c>
      <c r="AJ2463">
        <f t="shared" si="233"/>
        <v>16</v>
      </c>
    </row>
    <row r="2464" spans="1:36" x14ac:dyDescent="0.25">
      <c r="A2464" s="14" t="s">
        <v>102</v>
      </c>
      <c r="B2464" t="s">
        <v>98</v>
      </c>
      <c r="C2464" t="s">
        <v>97</v>
      </c>
      <c r="D2464" s="13">
        <v>42283</v>
      </c>
      <c r="E2464">
        <v>1</v>
      </c>
      <c r="F2464">
        <v>100</v>
      </c>
      <c r="G2464" s="2" t="s">
        <v>87</v>
      </c>
      <c r="H2464" s="2" t="s">
        <v>11</v>
      </c>
      <c r="I2464">
        <v>2</v>
      </c>
      <c r="J2464" s="2" t="s">
        <v>77</v>
      </c>
      <c r="K2464" s="2">
        <v>90</v>
      </c>
      <c r="L2464" s="2"/>
      <c r="M2464" s="2" t="str">
        <f t="shared" si="228"/>
        <v/>
      </c>
      <c r="N2464">
        <v>47.086986208573457</v>
      </c>
      <c r="O2464" s="2">
        <f t="shared" si="229"/>
        <v>4.708698620857346</v>
      </c>
      <c r="P2464" s="2">
        <f>IF(ISNUMBER(O2464),SUMIFS(O$1:$O2464,A$1:$A2464,A2464,C$1:$C2464,C2464,G$1:$G2464,G2464,E$1:$E2464,E2464),"")</f>
        <v>37.901693922584116</v>
      </c>
      <c r="U2464" t="str">
        <f t="shared" si="230"/>
        <v/>
      </c>
      <c r="V2464">
        <v>20.04012393951416</v>
      </c>
      <c r="W2464">
        <v>27.040220260620117</v>
      </c>
      <c r="X2464">
        <v>81.846813201904297</v>
      </c>
      <c r="Y2464">
        <v>35.262748718261719</v>
      </c>
      <c r="Z2464">
        <v>91.909164428710938</v>
      </c>
      <c r="AA2464">
        <v>14.908781051635742</v>
      </c>
      <c r="AB2464">
        <v>2.3854049682617187E-2</v>
      </c>
      <c r="AC2464" s="2">
        <f t="shared" si="231"/>
        <v>2.3854049682617187E-2</v>
      </c>
      <c r="AD2464">
        <v>13.095490112304688</v>
      </c>
      <c r="AE2464">
        <v>20.475979504915358</v>
      </c>
      <c r="AH2464" s="2">
        <f t="shared" si="232"/>
        <v>0.112</v>
      </c>
      <c r="AI2464" s="2">
        <f>IF(ISNUMBER(AH2464),SUMIFS($AH$1:AH2464,$A$1:A2464,A2464,C$1:$C2464,C2464,$G$1:G2464,G2464,$E$1:E2464,E2464),"")</f>
        <v>0.90800000000000003</v>
      </c>
      <c r="AJ2464">
        <f t="shared" si="233"/>
        <v>16</v>
      </c>
    </row>
    <row r="2465" spans="1:36" x14ac:dyDescent="0.25">
      <c r="A2465" s="14" t="s">
        <v>101</v>
      </c>
      <c r="B2465" t="s">
        <v>98</v>
      </c>
      <c r="C2465" t="s">
        <v>97</v>
      </c>
      <c r="D2465" s="13">
        <v>42283</v>
      </c>
      <c r="E2465">
        <v>1</v>
      </c>
      <c r="F2465">
        <v>200</v>
      </c>
      <c r="G2465" s="2" t="s">
        <v>87</v>
      </c>
      <c r="H2465" s="2" t="s">
        <v>11</v>
      </c>
      <c r="I2465">
        <v>2</v>
      </c>
      <c r="J2465" s="2" t="s">
        <v>77</v>
      </c>
      <c r="K2465" s="2">
        <v>180</v>
      </c>
      <c r="L2465" s="2"/>
      <c r="M2465" s="2" t="str">
        <f t="shared" si="228"/>
        <v/>
      </c>
      <c r="N2465">
        <v>690.92348162115593</v>
      </c>
      <c r="O2465" s="2">
        <f t="shared" si="229"/>
        <v>69.092348162115599</v>
      </c>
      <c r="P2465" s="2">
        <f>IF(ISNUMBER(O2465),SUMIFS(O$1:$O2465,A$1:$A2465,A2465,C$1:$C2465,C2465,G$1:$G2465,G2465,E$1:$E2465,E2465),"")</f>
        <v>126.4092816695253</v>
      </c>
      <c r="U2465" t="str">
        <f t="shared" si="230"/>
        <v/>
      </c>
      <c r="V2465">
        <v>21.738502502441406</v>
      </c>
      <c r="W2465">
        <v>21.626327514648438</v>
      </c>
      <c r="X2465">
        <v>80.440814971923828</v>
      </c>
      <c r="Y2465">
        <v>38.53441047668457</v>
      </c>
      <c r="Z2465">
        <v>91.481220245361328</v>
      </c>
      <c r="AA2465">
        <v>15.961312770843506</v>
      </c>
      <c r="AB2465">
        <v>2.5538100433349607E-2</v>
      </c>
      <c r="AC2465" s="2">
        <f t="shared" si="231"/>
        <v>2.5538100433349607E-2</v>
      </c>
      <c r="AD2465">
        <v>12.870530395507814</v>
      </c>
      <c r="AE2465">
        <v>16.656191074795725</v>
      </c>
      <c r="AH2465" s="2">
        <f t="shared" si="232"/>
        <v>1.764</v>
      </c>
      <c r="AI2465" s="2">
        <f>IF(ISNUMBER(AH2465),SUMIFS($AH$1:AH2465,$A$1:A2465,A2465,C$1:$C2465,C2465,$G$1:G2465,G2465,$E$1:E2465,E2465),"")</f>
        <v>3.1459999999999999</v>
      </c>
      <c r="AJ2465">
        <f t="shared" si="233"/>
        <v>16</v>
      </c>
    </row>
    <row r="2466" spans="1:36" x14ac:dyDescent="0.25">
      <c r="A2466" s="14" t="s">
        <v>100</v>
      </c>
      <c r="B2466" t="s">
        <v>98</v>
      </c>
      <c r="C2466" t="s">
        <v>97</v>
      </c>
      <c r="D2466" s="13">
        <v>42283</v>
      </c>
      <c r="E2466">
        <v>1</v>
      </c>
      <c r="F2466">
        <v>350</v>
      </c>
      <c r="G2466" s="2" t="s">
        <v>87</v>
      </c>
      <c r="H2466" s="2" t="s">
        <v>11</v>
      </c>
      <c r="I2466">
        <v>2</v>
      </c>
      <c r="J2466" s="2" t="s">
        <v>77</v>
      </c>
      <c r="K2466" s="2">
        <v>350</v>
      </c>
      <c r="L2466" s="2"/>
      <c r="M2466" s="2" t="str">
        <f t="shared" si="228"/>
        <v/>
      </c>
      <c r="N2466">
        <v>1167.41440377804</v>
      </c>
      <c r="O2466" s="2">
        <f t="shared" si="229"/>
        <v>116.741440377804</v>
      </c>
      <c r="P2466" s="2">
        <f>IF(ISNUMBER(O2466),SUMIFS(O$1:$O2466,A$1:$A2466,A2466,C$1:$C2466,C2466,G$1:$G2466,G2466,E$1:$E2466,E2466),"")</f>
        <v>199.95953126712777</v>
      </c>
      <c r="U2466" t="str">
        <f t="shared" si="230"/>
        <v/>
      </c>
      <c r="V2466">
        <v>23.472062110900879</v>
      </c>
      <c r="W2466">
        <v>18.151823043823242</v>
      </c>
      <c r="X2466">
        <v>78.911972045898438</v>
      </c>
      <c r="Y2466">
        <v>41.885795593261719</v>
      </c>
      <c r="Z2466">
        <v>91.409778594970703</v>
      </c>
      <c r="AA2466">
        <v>17.621786117553711</v>
      </c>
      <c r="AB2466">
        <v>2.8194857788085937E-2</v>
      </c>
      <c r="AC2466" s="2">
        <f t="shared" si="231"/>
        <v>2.8194857788085937E-2</v>
      </c>
      <c r="AD2466">
        <v>12.62591552734375</v>
      </c>
      <c r="AE2466">
        <v>13.388429752066115</v>
      </c>
      <c r="AH2466" s="2">
        <f t="shared" si="232"/>
        <v>3.2919999999999998</v>
      </c>
      <c r="AI2466" s="2">
        <f>IF(ISNUMBER(AH2466),SUMIFS($AH$1:AH2466,$A$1:A2466,A2466,C$1:$C2466,C2466,$G$1:G2466,G2466,$E$1:E2466,E2466),"")</f>
        <v>5.5519999999999996</v>
      </c>
      <c r="AJ2466">
        <f t="shared" si="233"/>
        <v>16</v>
      </c>
    </row>
    <row r="2467" spans="1:36" x14ac:dyDescent="0.25">
      <c r="A2467" s="14" t="s">
        <v>99</v>
      </c>
      <c r="B2467" t="s">
        <v>98</v>
      </c>
      <c r="C2467" t="s">
        <v>97</v>
      </c>
      <c r="D2467" s="13">
        <v>42283</v>
      </c>
      <c r="E2467">
        <v>1</v>
      </c>
      <c r="F2467">
        <v>500</v>
      </c>
      <c r="G2467" s="2" t="s">
        <v>87</v>
      </c>
      <c r="H2467" s="2" t="s">
        <v>11</v>
      </c>
      <c r="I2467">
        <v>2</v>
      </c>
      <c r="J2467" s="2" t="s">
        <v>77</v>
      </c>
      <c r="K2467" s="2">
        <v>450</v>
      </c>
      <c r="L2467" s="2"/>
      <c r="M2467" s="2" t="str">
        <f t="shared" si="228"/>
        <v/>
      </c>
      <c r="N2467">
        <v>896.09496392549863</v>
      </c>
      <c r="O2467" s="2">
        <f t="shared" si="229"/>
        <v>89.609496392549858</v>
      </c>
      <c r="P2467" s="2">
        <f>IF(ISNUMBER(O2467),SUMIFS(O$1:$O2467,A$1:$A2467,A2467,C$1:$C2467,C2467,G$1:$G2467,G2467,E$1:$E2467,E2467),"")</f>
        <v>155.70412314742418</v>
      </c>
      <c r="U2467" t="str">
        <f t="shared" si="230"/>
        <v/>
      </c>
      <c r="V2467">
        <v>21.551685333251953</v>
      </c>
      <c r="W2467">
        <v>19.615429878234863</v>
      </c>
      <c r="X2467">
        <v>80.723587036132813</v>
      </c>
      <c r="Y2467">
        <v>38.865779876708984</v>
      </c>
      <c r="Z2467">
        <v>91.685379028320313</v>
      </c>
      <c r="AA2467">
        <v>18.871781349182129</v>
      </c>
      <c r="AB2467">
        <v>3.0194850158691406E-2</v>
      </c>
      <c r="AC2467" s="2">
        <f t="shared" si="231"/>
        <v>3.0194850158691406E-2</v>
      </c>
      <c r="AD2467">
        <v>12.91577392578125</v>
      </c>
      <c r="AE2467">
        <v>14.500166796397195</v>
      </c>
      <c r="AH2467" s="2">
        <f t="shared" si="232"/>
        <v>2.706</v>
      </c>
      <c r="AI2467" s="2">
        <f>IF(ISNUMBER(AH2467),SUMIFS($AH$1:AH2467,$A$1:A2467,A2467,C$1:$C2467,C2467,$G$1:G2467,G2467,$E$1:E2467,E2467),"")</f>
        <v>4.6360000000000001</v>
      </c>
      <c r="AJ2467">
        <f t="shared" si="233"/>
        <v>16</v>
      </c>
    </row>
    <row r="2468" spans="1:36" x14ac:dyDescent="0.25">
      <c r="A2468" s="14" t="s">
        <v>104</v>
      </c>
      <c r="B2468" t="s">
        <v>98</v>
      </c>
      <c r="C2468" t="s">
        <v>97</v>
      </c>
      <c r="D2468" s="13">
        <v>42283</v>
      </c>
      <c r="E2468">
        <v>2</v>
      </c>
      <c r="F2468">
        <v>0</v>
      </c>
      <c r="G2468" s="2" t="s">
        <v>87</v>
      </c>
      <c r="H2468" s="2" t="s">
        <v>11</v>
      </c>
      <c r="I2468">
        <v>2</v>
      </c>
      <c r="J2468" s="2" t="s">
        <v>77</v>
      </c>
      <c r="K2468" s="2">
        <v>0</v>
      </c>
      <c r="L2468" s="2"/>
      <c r="M2468" s="2" t="str">
        <f t="shared" si="228"/>
        <v/>
      </c>
      <c r="N2468">
        <v>239.32340812189841</v>
      </c>
      <c r="O2468" s="2">
        <f t="shared" si="229"/>
        <v>23.932340812189842</v>
      </c>
      <c r="P2468" s="2">
        <f>IF(ISNUMBER(O2468),SUMIFS(O$1:$O2468,A$1:$A2468,A2468,C$1:$C2468,C2468,G$1:$G2468,G2468,E$1:$E2468,E2468),"")</f>
        <v>37.357628168511681</v>
      </c>
      <c r="U2468" t="str">
        <f t="shared" si="230"/>
        <v/>
      </c>
      <c r="V2468">
        <v>20.665199279785156</v>
      </c>
      <c r="W2468">
        <v>20.129926681518555</v>
      </c>
      <c r="X2468">
        <v>79.490200042724609</v>
      </c>
      <c r="Y2468">
        <v>34.079561233520508</v>
      </c>
      <c r="Z2468">
        <v>90.834766387939453</v>
      </c>
      <c r="AA2468">
        <v>18.478336334228516</v>
      </c>
      <c r="AB2468">
        <v>2.9565338134765626E-2</v>
      </c>
      <c r="AC2468" s="2">
        <f t="shared" si="231"/>
        <v>2.9565338134765626E-2</v>
      </c>
      <c r="AD2468">
        <v>12.718432006835938</v>
      </c>
      <c r="AE2468">
        <v>20.19291256028518</v>
      </c>
      <c r="AH2468" s="2">
        <f t="shared" si="232"/>
        <v>0.70799999999999996</v>
      </c>
      <c r="AI2468" s="2">
        <f>IF(ISNUMBER(AH2468),SUMIFS($AH$1:AH2468,$A$1:A2468,A2468,C$1:$C2468,C2468,$G$1:G2468,G2468,$E$1:E2468,E2468),"")</f>
        <v>1.0469999999999999</v>
      </c>
      <c r="AJ2468">
        <f t="shared" si="233"/>
        <v>16</v>
      </c>
    </row>
    <row r="2469" spans="1:36" x14ac:dyDescent="0.25">
      <c r="A2469" s="14" t="s">
        <v>103</v>
      </c>
      <c r="B2469" t="s">
        <v>98</v>
      </c>
      <c r="C2469" t="s">
        <v>97</v>
      </c>
      <c r="D2469" s="13">
        <v>42283</v>
      </c>
      <c r="E2469">
        <v>2</v>
      </c>
      <c r="F2469">
        <v>50</v>
      </c>
      <c r="G2469" s="2" t="s">
        <v>87</v>
      </c>
      <c r="H2469" s="2" t="s">
        <v>11</v>
      </c>
      <c r="I2469">
        <v>2</v>
      </c>
      <c r="J2469" s="2" t="s">
        <v>77</v>
      </c>
      <c r="K2469" s="2">
        <v>45</v>
      </c>
      <c r="L2469" s="2"/>
      <c r="M2469" s="2" t="str">
        <f t="shared" si="228"/>
        <v/>
      </c>
      <c r="N2469">
        <v>327.1760814235501</v>
      </c>
      <c r="O2469" s="2">
        <f t="shared" si="229"/>
        <v>32.717608142355012</v>
      </c>
      <c r="P2469" s="2">
        <f>IF(ISNUMBER(O2469),SUMIFS(O$1:$O2469,A$1:$A2469,A2469,C$1:$C2469,C2469,G$1:$G2469,G2469,E$1:$E2469,E2469),"")</f>
        <v>56.173983285004667</v>
      </c>
      <c r="U2469" t="str">
        <f t="shared" si="230"/>
        <v/>
      </c>
      <c r="V2469">
        <v>21.111906051635742</v>
      </c>
      <c r="W2469">
        <v>21.819470405578613</v>
      </c>
      <c r="X2469">
        <v>79.474937438964844</v>
      </c>
      <c r="Y2469">
        <v>37.172384262084961</v>
      </c>
      <c r="Z2469">
        <v>91.031764984130859</v>
      </c>
      <c r="AA2469">
        <v>17.023630142211914</v>
      </c>
      <c r="AB2469">
        <v>2.7237808227539063E-2</v>
      </c>
      <c r="AC2469" s="2">
        <f t="shared" si="231"/>
        <v>2.7237808227539063E-2</v>
      </c>
      <c r="AD2469">
        <v>12.715989990234375</v>
      </c>
      <c r="AE2469">
        <v>19.323837309078424</v>
      </c>
      <c r="AH2469" s="2">
        <f t="shared" si="232"/>
        <v>0.89100000000000001</v>
      </c>
      <c r="AI2469" s="2">
        <f>IF(ISNUMBER(AH2469),SUMIFS($AH$1:AH2469,$A$1:A2469,A2469,C$1:$C2469,C2469,$G$1:G2469,G2469,$E$1:E2469,E2469),"")</f>
        <v>1.466</v>
      </c>
      <c r="AJ2469">
        <f t="shared" si="233"/>
        <v>16</v>
      </c>
    </row>
    <row r="2470" spans="1:36" x14ac:dyDescent="0.25">
      <c r="A2470" s="14" t="s">
        <v>102</v>
      </c>
      <c r="B2470" t="s">
        <v>98</v>
      </c>
      <c r="C2470" t="s">
        <v>97</v>
      </c>
      <c r="D2470" s="13">
        <v>42283</v>
      </c>
      <c r="E2470">
        <v>2</v>
      </c>
      <c r="F2470">
        <v>100</v>
      </c>
      <c r="G2470" s="2" t="s">
        <v>87</v>
      </c>
      <c r="H2470" s="2" t="s">
        <v>11</v>
      </c>
      <c r="I2470">
        <v>2</v>
      </c>
      <c r="J2470" s="2" t="s">
        <v>77</v>
      </c>
      <c r="K2470" s="2">
        <v>90</v>
      </c>
      <c r="L2470" s="2"/>
      <c r="M2470" s="2" t="str">
        <f t="shared" si="228"/>
        <v/>
      </c>
      <c r="N2470">
        <v>429.42307224371604</v>
      </c>
      <c r="O2470" s="2">
        <f t="shared" si="229"/>
        <v>42.942307224371604</v>
      </c>
      <c r="P2470" s="2">
        <f>IF(ISNUMBER(O2470),SUMIFS(O$1:$O2470,A$1:$A2470,A2470,C$1:$C2470,C2470,G$1:$G2470,G2470,E$1:$E2470,E2470),"")</f>
        <v>68.357452844120814</v>
      </c>
      <c r="U2470" t="str">
        <f t="shared" si="230"/>
        <v/>
      </c>
      <c r="V2470">
        <v>21.644625663757324</v>
      </c>
      <c r="W2470">
        <v>19.478235244750977</v>
      </c>
      <c r="X2470">
        <v>79.359352111816406</v>
      </c>
      <c r="Y2470">
        <v>36.877128601074219</v>
      </c>
      <c r="Z2470">
        <v>91.411754608154297</v>
      </c>
      <c r="AA2470">
        <v>16.73735523223877</v>
      </c>
      <c r="AB2470">
        <v>2.6779768371582035E-2</v>
      </c>
      <c r="AC2470" s="2">
        <f t="shared" si="231"/>
        <v>2.6779768371582035E-2</v>
      </c>
      <c r="AD2470">
        <v>12.697496337890625</v>
      </c>
      <c r="AE2470">
        <v>18.787259410662578</v>
      </c>
      <c r="AH2470" s="2">
        <f t="shared" si="232"/>
        <v>1.1499999999999999</v>
      </c>
      <c r="AI2470" s="2">
        <f>IF(ISNUMBER(AH2470),SUMIFS($AH$1:AH2470,$A$1:A2470,A2470,C$1:$C2470,C2470,$G$1:G2470,G2470,$E$1:E2470,E2470),"")</f>
        <v>1.774</v>
      </c>
      <c r="AJ2470">
        <f t="shared" si="233"/>
        <v>16</v>
      </c>
    </row>
    <row r="2471" spans="1:36" x14ac:dyDescent="0.25">
      <c r="A2471" s="14" t="s">
        <v>101</v>
      </c>
      <c r="B2471" t="s">
        <v>98</v>
      </c>
      <c r="C2471" t="s">
        <v>97</v>
      </c>
      <c r="D2471" s="13">
        <v>42283</v>
      </c>
      <c r="E2471">
        <v>2</v>
      </c>
      <c r="F2471">
        <v>200</v>
      </c>
      <c r="G2471" s="2" t="s">
        <v>87</v>
      </c>
      <c r="H2471" s="2" t="s">
        <v>11</v>
      </c>
      <c r="I2471">
        <v>2</v>
      </c>
      <c r="J2471" s="2" t="s">
        <v>77</v>
      </c>
      <c r="K2471" s="2">
        <v>180</v>
      </c>
      <c r="L2471" s="2"/>
      <c r="M2471" s="2" t="str">
        <f t="shared" si="228"/>
        <v/>
      </c>
      <c r="N2471">
        <v>762.78008331184105</v>
      </c>
      <c r="O2471" s="2">
        <f t="shared" si="229"/>
        <v>76.278008331184111</v>
      </c>
      <c r="P2471" s="2">
        <f>IF(ISNUMBER(O2471),SUMIFS(O$1:$O2471,A$1:$A2471,A2471,C$1:$C2471,C2471,G$1:$G2471,G2471,E$1:$E2471,E2471),"")</f>
        <v>127.78418117069029</v>
      </c>
      <c r="U2471" t="str">
        <f t="shared" si="230"/>
        <v/>
      </c>
      <c r="V2471">
        <v>22.459275245666504</v>
      </c>
      <c r="W2471">
        <v>19.290902137756348</v>
      </c>
      <c r="X2471">
        <v>78.697273254394531</v>
      </c>
      <c r="Y2471">
        <v>39.53028678894043</v>
      </c>
      <c r="Z2471">
        <v>91.154945373535156</v>
      </c>
      <c r="AA2471">
        <v>16.543439865112305</v>
      </c>
      <c r="AB2471">
        <v>2.6469503784179688E-2</v>
      </c>
      <c r="AC2471" s="2">
        <f t="shared" si="231"/>
        <v>2.6469503784179688E-2</v>
      </c>
      <c r="AD2471">
        <v>12.591563720703125</v>
      </c>
      <c r="AE2471">
        <v>18.020679468242246</v>
      </c>
      <c r="AH2471" s="2">
        <f t="shared" si="232"/>
        <v>2.0190000000000001</v>
      </c>
      <c r="AI2471" s="2">
        <f>IF(ISNUMBER(AH2471),SUMIFS($AH$1:AH2471,$A$1:A2471,A2471,C$1:$C2471,C2471,$G$1:G2471,G2471,$E$1:E2471,E2471),"")</f>
        <v>3.3050000000000002</v>
      </c>
      <c r="AJ2471">
        <f t="shared" si="233"/>
        <v>16</v>
      </c>
    </row>
    <row r="2472" spans="1:36" x14ac:dyDescent="0.25">
      <c r="A2472" s="14" t="s">
        <v>100</v>
      </c>
      <c r="B2472" t="s">
        <v>98</v>
      </c>
      <c r="C2472" t="s">
        <v>97</v>
      </c>
      <c r="D2472" s="13">
        <v>42283</v>
      </c>
      <c r="E2472">
        <v>2</v>
      </c>
      <c r="F2472">
        <v>350</v>
      </c>
      <c r="G2472" s="2" t="s">
        <v>87</v>
      </c>
      <c r="H2472" s="2" t="s">
        <v>11</v>
      </c>
      <c r="I2472">
        <v>2</v>
      </c>
      <c r="J2472" s="2" t="s">
        <v>77</v>
      </c>
      <c r="K2472" s="2">
        <v>350</v>
      </c>
      <c r="L2472" s="2"/>
      <c r="M2472" s="2" t="str">
        <f t="shared" si="228"/>
        <v/>
      </c>
      <c r="N2472">
        <v>1509.1643553943736</v>
      </c>
      <c r="O2472" s="2">
        <f t="shared" si="229"/>
        <v>150.91643553943737</v>
      </c>
      <c r="P2472" s="2">
        <f>IF(ISNUMBER(O2472),SUMIFS(O$1:$O2472,A$1:$A2472,A2472,C$1:$C2472,C2472,G$1:$G2472,G2472,E$1:$E2472,E2472),"")</f>
        <v>281.71989497034781</v>
      </c>
      <c r="U2472" t="str">
        <f t="shared" si="230"/>
        <v/>
      </c>
      <c r="V2472">
        <v>24.606893539428711</v>
      </c>
      <c r="W2472">
        <v>14.90086030960083</v>
      </c>
      <c r="X2472">
        <v>75.611087799072266</v>
      </c>
      <c r="Y2472">
        <v>43.740671157836914</v>
      </c>
      <c r="Z2472">
        <v>90.889225006103516</v>
      </c>
      <c r="AA2472">
        <v>18.500288009643555</v>
      </c>
      <c r="AB2472">
        <v>2.9600460815429684E-2</v>
      </c>
      <c r="AC2472" s="2">
        <f t="shared" si="231"/>
        <v>2.9600460815429684E-2</v>
      </c>
      <c r="AD2472">
        <v>12.097774047851562</v>
      </c>
      <c r="AE2472">
        <v>13.339934927146697</v>
      </c>
      <c r="AH2472" s="2">
        <f t="shared" si="232"/>
        <v>4.4669999999999996</v>
      </c>
      <c r="AI2472" s="2">
        <f>IF(ISNUMBER(AH2472),SUMIFS($AH$1:AH2472,$A$1:A2472,A2472,C$1:$C2472,C2472,$G$1:G2472,G2472,$E$1:E2472,E2472),"")</f>
        <v>7.9649999999999999</v>
      </c>
      <c r="AJ2472">
        <f t="shared" si="233"/>
        <v>16</v>
      </c>
    </row>
    <row r="2473" spans="1:36" x14ac:dyDescent="0.25">
      <c r="A2473" s="14" t="s">
        <v>99</v>
      </c>
      <c r="B2473" t="s">
        <v>98</v>
      </c>
      <c r="C2473" t="s">
        <v>97</v>
      </c>
      <c r="D2473" s="13">
        <v>42283</v>
      </c>
      <c r="E2473">
        <v>2</v>
      </c>
      <c r="F2473">
        <v>500</v>
      </c>
      <c r="G2473" s="2" t="s">
        <v>87</v>
      </c>
      <c r="H2473" s="2" t="s">
        <v>11</v>
      </c>
      <c r="I2473">
        <v>2</v>
      </c>
      <c r="J2473" s="2" t="s">
        <v>77</v>
      </c>
      <c r="K2473" s="2">
        <v>450</v>
      </c>
      <c r="L2473" s="2"/>
      <c r="M2473" s="2" t="str">
        <f t="shared" si="228"/>
        <v/>
      </c>
      <c r="N2473">
        <v>1682.2040739070651</v>
      </c>
      <c r="O2473" s="2">
        <f t="shared" si="229"/>
        <v>168.2204073907065</v>
      </c>
      <c r="P2473" s="2">
        <f>IF(ISNUMBER(O2473),SUMIFS(O$1:$O2473,A$1:$A2473,A2473,C$1:$C2473,C2473,G$1:$G2473,G2473,E$1:$E2473,E2473),"")</f>
        <v>278.48708113564112</v>
      </c>
      <c r="U2473" t="str">
        <f t="shared" si="230"/>
        <v/>
      </c>
      <c r="V2473">
        <v>22.91682243347168</v>
      </c>
      <c r="W2473">
        <v>14.065066814422607</v>
      </c>
      <c r="X2473">
        <v>78.502658843994141</v>
      </c>
      <c r="Y2473">
        <v>40.663064956665039</v>
      </c>
      <c r="Z2473">
        <v>90.417377471923828</v>
      </c>
      <c r="AA2473">
        <v>21.943830490112305</v>
      </c>
      <c r="AB2473">
        <v>3.5110128784179684E-2</v>
      </c>
      <c r="AC2473" s="2">
        <f t="shared" si="231"/>
        <v>3.5110128784179684E-2</v>
      </c>
      <c r="AD2473">
        <v>12.560425415039063</v>
      </c>
      <c r="AE2473">
        <v>14.940628287990378</v>
      </c>
      <c r="AH2473" s="2">
        <f t="shared" si="232"/>
        <v>5.9059999999999997</v>
      </c>
      <c r="AI2473" s="2">
        <f>IF(ISNUMBER(AH2473),SUMIFS($AH$1:AH2473,$A$1:A2473,A2473,C$1:$C2473,C2473,$G$1:G2473,G2473,$E$1:E2473,E2473),"")</f>
        <v>9.3810000000000002</v>
      </c>
      <c r="AJ2473">
        <f t="shared" si="233"/>
        <v>16</v>
      </c>
    </row>
    <row r="2474" spans="1:36" x14ac:dyDescent="0.25">
      <c r="A2474" s="14" t="s">
        <v>104</v>
      </c>
      <c r="B2474" t="s">
        <v>98</v>
      </c>
      <c r="C2474" t="s">
        <v>97</v>
      </c>
      <c r="D2474" s="13">
        <v>42283</v>
      </c>
      <c r="E2474">
        <v>3</v>
      </c>
      <c r="F2474">
        <v>0</v>
      </c>
      <c r="G2474" s="2" t="s">
        <v>87</v>
      </c>
      <c r="H2474" s="2" t="s">
        <v>11</v>
      </c>
      <c r="I2474">
        <v>2</v>
      </c>
      <c r="J2474" s="2" t="s">
        <v>77</v>
      </c>
      <c r="K2474" s="2">
        <v>0</v>
      </c>
      <c r="L2474" s="2"/>
      <c r="M2474" s="2" t="str">
        <f t="shared" si="228"/>
        <v/>
      </c>
      <c r="N2474">
        <v>595.56803021640064</v>
      </c>
      <c r="O2474" s="2">
        <f t="shared" si="229"/>
        <v>59.556803021640064</v>
      </c>
      <c r="P2474" s="2">
        <f>IF(ISNUMBER(O2474),SUMIFS(O$1:$O2474,A$1:$A2474,A2474,C$1:$C2474,C2474,G$1:$G2474,G2474,E$1:$E2474,E2474),"")</f>
        <v>92.026600402494296</v>
      </c>
      <c r="U2474" t="str">
        <f t="shared" si="230"/>
        <v/>
      </c>
      <c r="V2474">
        <v>23.292988777160645</v>
      </c>
      <c r="W2474">
        <v>18.508874893188477</v>
      </c>
      <c r="X2474">
        <v>76.853733062744141</v>
      </c>
      <c r="Y2474">
        <v>41.434640884399414</v>
      </c>
      <c r="Z2474">
        <v>90.641551971435547</v>
      </c>
      <c r="AA2474">
        <v>15.628026485443115</v>
      </c>
      <c r="AB2474">
        <v>2.5004842376708983E-2</v>
      </c>
      <c r="AC2474" s="2">
        <f t="shared" si="231"/>
        <v>2.5004842376708983E-2</v>
      </c>
      <c r="AD2474">
        <v>12.296597290039063</v>
      </c>
      <c r="AE2474">
        <v>17.975986277873073</v>
      </c>
      <c r="AH2474" s="2">
        <f t="shared" si="232"/>
        <v>1.4890000000000001</v>
      </c>
      <c r="AI2474" s="2">
        <f>IF(ISNUMBER(AH2474),SUMIFS($AH$1:AH2474,$A$1:A2474,A2474,C$1:$C2474,C2474,$G$1:G2474,G2474,$E$1:E2474,E2474),"")</f>
        <v>2.3340000000000001</v>
      </c>
      <c r="AJ2474">
        <f t="shared" si="233"/>
        <v>16</v>
      </c>
    </row>
    <row r="2475" spans="1:36" x14ac:dyDescent="0.25">
      <c r="A2475" s="14" t="s">
        <v>103</v>
      </c>
      <c r="B2475" t="s">
        <v>98</v>
      </c>
      <c r="C2475" t="s">
        <v>97</v>
      </c>
      <c r="D2475" s="13">
        <v>42283</v>
      </c>
      <c r="E2475">
        <v>3</v>
      </c>
      <c r="F2475">
        <v>50</v>
      </c>
      <c r="G2475" s="2" t="s">
        <v>87</v>
      </c>
      <c r="H2475" s="2" t="s">
        <v>11</v>
      </c>
      <c r="I2475">
        <v>2</v>
      </c>
      <c r="J2475" s="2" t="s">
        <v>77</v>
      </c>
      <c r="K2475" s="2">
        <v>45</v>
      </c>
      <c r="L2475" s="2"/>
      <c r="M2475" s="2" t="str">
        <f t="shared" si="228"/>
        <v/>
      </c>
      <c r="N2475">
        <v>438.58122672937486</v>
      </c>
      <c r="O2475" s="2">
        <f t="shared" si="229"/>
        <v>43.858122672937483</v>
      </c>
      <c r="P2475" s="2">
        <f>IF(ISNUMBER(O2475),SUMIFS(O$1:$O2475,A$1:$A2475,A2475,C$1:$C2475,C2475,G$1:$G2475,G2475,E$1:$E2475,E2475),"")</f>
        <v>76.065625557132108</v>
      </c>
      <c r="U2475" t="str">
        <f t="shared" si="230"/>
        <v/>
      </c>
      <c r="V2475">
        <v>22.190719604492188</v>
      </c>
      <c r="W2475">
        <v>21.21848201751709</v>
      </c>
      <c r="X2475">
        <v>79.061061859130859</v>
      </c>
      <c r="Y2475">
        <v>39.705827713012695</v>
      </c>
      <c r="Z2475">
        <v>91.345932006835938</v>
      </c>
      <c r="AA2475">
        <v>15.202013969421387</v>
      </c>
      <c r="AB2475">
        <v>2.432322235107422E-2</v>
      </c>
      <c r="AC2475" s="2">
        <f t="shared" si="231"/>
        <v>2.432322235107422E-2</v>
      </c>
      <c r="AD2475">
        <v>12.649769897460938</v>
      </c>
      <c r="AE2475">
        <v>19.925925925925924</v>
      </c>
      <c r="AH2475" s="2">
        <f t="shared" si="232"/>
        <v>1.0669999999999999</v>
      </c>
      <c r="AI2475" s="2">
        <f>IF(ISNUMBER(AH2475),SUMIFS($AH$1:AH2475,$A$1:A2475,A2475,C$1:$C2475,C2475,$G$1:G2475,G2475,$E$1:E2475,E2475),"")</f>
        <v>1.9409999999999998</v>
      </c>
      <c r="AJ2475">
        <f t="shared" si="233"/>
        <v>16</v>
      </c>
    </row>
    <row r="2476" spans="1:36" x14ac:dyDescent="0.25">
      <c r="A2476" s="14" t="s">
        <v>102</v>
      </c>
      <c r="B2476" t="s">
        <v>98</v>
      </c>
      <c r="C2476" t="s">
        <v>97</v>
      </c>
      <c r="D2476" s="13">
        <v>42283</v>
      </c>
      <c r="E2476">
        <v>3</v>
      </c>
      <c r="F2476">
        <v>100</v>
      </c>
      <c r="G2476" s="2" t="s">
        <v>87</v>
      </c>
      <c r="H2476" s="2" t="s">
        <v>11</v>
      </c>
      <c r="I2476">
        <v>2</v>
      </c>
      <c r="J2476" s="2" t="s">
        <v>77</v>
      </c>
      <c r="K2476" s="2">
        <v>90</v>
      </c>
      <c r="L2476" s="2"/>
      <c r="M2476" s="2" t="str">
        <f t="shared" si="228"/>
        <v/>
      </c>
      <c r="N2476">
        <v>391.45535577070848</v>
      </c>
      <c r="O2476" s="2">
        <f t="shared" si="229"/>
        <v>39.145535577070845</v>
      </c>
      <c r="P2476" s="2">
        <f>IF(ISNUMBER(O2476),SUMIFS(O$1:$O2476,A$1:$A2476,A2476,C$1:$C2476,C2476,G$1:$G2476,G2476,E$1:$E2476,E2476),"")</f>
        <v>53.373283138151741</v>
      </c>
      <c r="U2476" t="str">
        <f t="shared" si="230"/>
        <v/>
      </c>
      <c r="V2476">
        <v>21.717036247253418</v>
      </c>
      <c r="W2476">
        <v>21.495540618896484</v>
      </c>
      <c r="X2476">
        <v>79.59503173828125</v>
      </c>
      <c r="Y2476">
        <v>36.608558654785156</v>
      </c>
      <c r="Z2476">
        <v>91.151302337646484</v>
      </c>
      <c r="AA2476">
        <v>15.250377655029297</v>
      </c>
      <c r="AB2476">
        <v>2.4400604248046874E-2</v>
      </c>
      <c r="AC2476" s="2">
        <f t="shared" si="231"/>
        <v>2.4400604248046874E-2</v>
      </c>
      <c r="AD2476">
        <v>12.735205078125</v>
      </c>
      <c r="AE2476">
        <v>19.26694329183956</v>
      </c>
      <c r="AH2476" s="2">
        <f t="shared" si="232"/>
        <v>0.95499999999999996</v>
      </c>
      <c r="AI2476" s="2">
        <f>IF(ISNUMBER(AH2476),SUMIFS($AH$1:AH2476,$A$1:A2476,A2476,C$1:$C2476,C2476,$G$1:G2476,G2476,$E$1:E2476,E2476),"")</f>
        <v>1.3049999999999999</v>
      </c>
      <c r="AJ2476">
        <f t="shared" si="233"/>
        <v>16</v>
      </c>
    </row>
    <row r="2477" spans="1:36" x14ac:dyDescent="0.25">
      <c r="A2477" s="14" t="s">
        <v>101</v>
      </c>
      <c r="B2477" t="s">
        <v>98</v>
      </c>
      <c r="C2477" t="s">
        <v>97</v>
      </c>
      <c r="D2477" s="13">
        <v>42283</v>
      </c>
      <c r="E2477">
        <v>3</v>
      </c>
      <c r="F2477">
        <v>200</v>
      </c>
      <c r="G2477" s="2" t="s">
        <v>87</v>
      </c>
      <c r="H2477" s="2" t="s">
        <v>11</v>
      </c>
      <c r="I2477">
        <v>2</v>
      </c>
      <c r="J2477" s="2" t="s">
        <v>77</v>
      </c>
      <c r="K2477" s="2">
        <v>180</v>
      </c>
      <c r="L2477" s="2"/>
      <c r="M2477" s="2" t="str">
        <f t="shared" si="228"/>
        <v/>
      </c>
      <c r="N2477">
        <v>835.9178605380805</v>
      </c>
      <c r="O2477" s="2">
        <f t="shared" si="229"/>
        <v>83.59178605380805</v>
      </c>
      <c r="P2477" s="2">
        <f>IF(ISNUMBER(O2477),SUMIFS(O$1:$O2477,A$1:$A2477,A2477,C$1:$C2477,C2477,G$1:$G2477,G2477,E$1:$E2477,E2477),"")</f>
        <v>115.24005296557529</v>
      </c>
      <c r="U2477" t="str">
        <f t="shared" si="230"/>
        <v/>
      </c>
      <c r="V2477">
        <v>22.959402084350586</v>
      </c>
      <c r="W2477">
        <v>19.794577598571777</v>
      </c>
      <c r="X2477">
        <v>78.194198608398438</v>
      </c>
      <c r="Y2477">
        <v>40.143518447875977</v>
      </c>
      <c r="Z2477">
        <v>90.780994415283203</v>
      </c>
      <c r="AA2477">
        <v>15.775599479675293</v>
      </c>
      <c r="AB2477">
        <v>2.5240959167480467E-2</v>
      </c>
      <c r="AC2477" s="2">
        <f t="shared" si="231"/>
        <v>2.5240959167480467E-2</v>
      </c>
      <c r="AD2477">
        <v>12.51107177734375</v>
      </c>
      <c r="AE2477">
        <v>17.024620220010476</v>
      </c>
      <c r="AH2477" s="2">
        <f t="shared" si="232"/>
        <v>2.11</v>
      </c>
      <c r="AI2477" s="2">
        <f>IF(ISNUMBER(AH2477),SUMIFS($AH$1:AH2477,$A$1:A2477,A2477,C$1:$C2477,C2477,$G$1:G2477,G2477,$E$1:E2477,E2477),"")</f>
        <v>2.9459999999999997</v>
      </c>
      <c r="AJ2477">
        <f t="shared" si="233"/>
        <v>16</v>
      </c>
    </row>
    <row r="2478" spans="1:36" x14ac:dyDescent="0.25">
      <c r="A2478" s="14" t="s">
        <v>100</v>
      </c>
      <c r="B2478" t="s">
        <v>98</v>
      </c>
      <c r="C2478" t="s">
        <v>97</v>
      </c>
      <c r="D2478" s="13">
        <v>42283</v>
      </c>
      <c r="E2478">
        <v>3</v>
      </c>
      <c r="F2478">
        <v>350</v>
      </c>
      <c r="G2478" s="2" t="s">
        <v>87</v>
      </c>
      <c r="H2478" s="2" t="s">
        <v>11</v>
      </c>
      <c r="I2478">
        <v>2</v>
      </c>
      <c r="J2478" s="2" t="s">
        <v>77</v>
      </c>
      <c r="K2478" s="2">
        <v>350</v>
      </c>
      <c r="L2478" s="2"/>
      <c r="M2478" s="2" t="str">
        <f t="shared" si="228"/>
        <v/>
      </c>
      <c r="N2478">
        <v>1466.7342667342666</v>
      </c>
      <c r="O2478" s="2">
        <f t="shared" si="229"/>
        <v>146.67342667342666</v>
      </c>
      <c r="P2478" s="2">
        <f>IF(ISNUMBER(O2478),SUMIFS(O$1:$O2478,A$1:$A2478,A2478,C$1:$C2478,C2478,G$1:$G2478,G2478,E$1:$E2478,E2478),"")</f>
        <v>209.4910323481752</v>
      </c>
      <c r="U2478" t="str">
        <f t="shared" si="230"/>
        <v/>
      </c>
      <c r="V2478">
        <v>23.601592063903809</v>
      </c>
      <c r="W2478">
        <v>17.615690231323242</v>
      </c>
      <c r="X2478">
        <v>77.710712432861328</v>
      </c>
      <c r="Y2478">
        <v>41.802326202392578</v>
      </c>
      <c r="Z2478">
        <v>90.774032592773438</v>
      </c>
      <c r="AA2478">
        <v>17.296594619750977</v>
      </c>
      <c r="AB2478">
        <v>2.7674551391601562E-2</v>
      </c>
      <c r="AC2478" s="2">
        <f t="shared" si="231"/>
        <v>2.7674551391601562E-2</v>
      </c>
      <c r="AD2478">
        <v>12.433713989257813</v>
      </c>
      <c r="AE2478">
        <v>14.201474201474202</v>
      </c>
      <c r="AH2478" s="2">
        <f t="shared" si="232"/>
        <v>4.0590000000000002</v>
      </c>
      <c r="AI2478" s="2">
        <f>IF(ISNUMBER(AH2478),SUMIFS($AH$1:AH2478,$A$1:A2478,A2478,C$1:$C2478,C2478,$G$1:G2478,G2478,$E$1:E2478,E2478),"")</f>
        <v>5.9720000000000004</v>
      </c>
      <c r="AJ2478">
        <f t="shared" si="233"/>
        <v>16</v>
      </c>
    </row>
    <row r="2479" spans="1:36" x14ac:dyDescent="0.25">
      <c r="A2479" s="14" t="s">
        <v>99</v>
      </c>
      <c r="B2479" t="s">
        <v>98</v>
      </c>
      <c r="C2479" t="s">
        <v>97</v>
      </c>
      <c r="D2479" s="13">
        <v>42283</v>
      </c>
      <c r="E2479">
        <v>3</v>
      </c>
      <c r="F2479">
        <v>500</v>
      </c>
      <c r="G2479" s="2" t="s">
        <v>87</v>
      </c>
      <c r="H2479" s="2" t="s">
        <v>11</v>
      </c>
      <c r="I2479">
        <v>2</v>
      </c>
      <c r="J2479" s="2" t="s">
        <v>77</v>
      </c>
      <c r="K2479" s="2">
        <v>450</v>
      </c>
      <c r="L2479" s="2"/>
      <c r="M2479" s="2" t="str">
        <f t="shared" si="228"/>
        <v/>
      </c>
      <c r="N2479">
        <v>1689.0738527078013</v>
      </c>
      <c r="O2479" s="2">
        <f t="shared" si="229"/>
        <v>168.90738527078014</v>
      </c>
      <c r="P2479" s="2">
        <f>IF(ISNUMBER(O2479),SUMIFS(O$1:$O2479,A$1:$A2479,A2479,C$1:$C2479,C2479,G$1:$G2479,G2479,E$1:$E2479,E2479),"")</f>
        <v>236.79328359146106</v>
      </c>
      <c r="U2479" t="str">
        <f t="shared" si="230"/>
        <v/>
      </c>
      <c r="V2479">
        <v>23.827649116516113</v>
      </c>
      <c r="W2479">
        <v>14.867203235626221</v>
      </c>
      <c r="X2479">
        <v>75.881843566894531</v>
      </c>
      <c r="Y2479">
        <v>43.336959838867188</v>
      </c>
      <c r="Z2479">
        <v>90.451473236083984</v>
      </c>
      <c r="AA2479">
        <v>18.600138664245605</v>
      </c>
      <c r="AB2479">
        <v>2.9760221862792969E-2</v>
      </c>
      <c r="AC2479" s="2">
        <f t="shared" si="231"/>
        <v>2.9760221862792969E-2</v>
      </c>
      <c r="AD2479">
        <v>12.141094970703126</v>
      </c>
      <c r="AE2479">
        <v>13.760127506973035</v>
      </c>
      <c r="AH2479" s="2">
        <f t="shared" si="232"/>
        <v>5.0270000000000001</v>
      </c>
      <c r="AI2479" s="2">
        <f>IF(ISNUMBER(AH2479),SUMIFS($AH$1:AH2479,$A$1:A2479,A2479,C$1:$C2479,C2479,$G$1:G2479,G2479,$E$1:E2479,E2479),"")</f>
        <v>7.24</v>
      </c>
      <c r="AJ2479">
        <f t="shared" si="233"/>
        <v>16</v>
      </c>
    </row>
    <row r="2480" spans="1:36" x14ac:dyDescent="0.25">
      <c r="A2480" s="14" t="s">
        <v>104</v>
      </c>
      <c r="B2480" t="s">
        <v>98</v>
      </c>
      <c r="C2480" t="s">
        <v>97</v>
      </c>
      <c r="D2480" s="13">
        <v>42283</v>
      </c>
      <c r="E2480">
        <v>4</v>
      </c>
      <c r="F2480">
        <v>0</v>
      </c>
      <c r="G2480" s="2" t="s">
        <v>87</v>
      </c>
      <c r="H2480" s="2" t="s">
        <v>11</v>
      </c>
      <c r="I2480">
        <v>2</v>
      </c>
      <c r="J2480" s="2" t="s">
        <v>77</v>
      </c>
      <c r="K2480" s="2">
        <v>0</v>
      </c>
      <c r="L2480" s="2"/>
      <c r="M2480" s="2" t="str">
        <f t="shared" si="228"/>
        <v/>
      </c>
      <c r="N2480">
        <v>216.18852983809424</v>
      </c>
      <c r="O2480" s="2">
        <f t="shared" si="229"/>
        <v>21.618852983809425</v>
      </c>
      <c r="P2480" s="2">
        <f>IF(ISNUMBER(O2480),SUMIFS(O$1:$O2480,A$1:$A2480,A2480,C$1:$C2480,C2480,G$1:$G2480,G2480,E$1:$E2480,E2480),"")</f>
        <v>33.247436040963912</v>
      </c>
      <c r="U2480" t="str">
        <f t="shared" si="230"/>
        <v/>
      </c>
      <c r="V2480">
        <v>21.492620468139648</v>
      </c>
      <c r="W2480">
        <v>22.591760635375977</v>
      </c>
      <c r="X2480">
        <v>78.8824462890625</v>
      </c>
      <c r="Y2480">
        <v>37.673931121826172</v>
      </c>
      <c r="Z2480">
        <v>91.036838531494141</v>
      </c>
      <c r="AA2480">
        <v>14.988111972808838</v>
      </c>
      <c r="AB2480">
        <v>2.398097915649414E-2</v>
      </c>
      <c r="AC2480" s="2">
        <f t="shared" si="231"/>
        <v>2.398097915649414E-2</v>
      </c>
      <c r="AD2480">
        <v>12.62119140625</v>
      </c>
      <c r="AE2480">
        <v>21.281058405937401</v>
      </c>
      <c r="AH2480" s="2">
        <f t="shared" si="232"/>
        <v>0.51800000000000002</v>
      </c>
      <c r="AI2480" s="2">
        <f>IF(ISNUMBER(AH2480),SUMIFS($AH$1:AH2480,$A$1:A2480,A2480,C$1:$C2480,C2480,$G$1:G2480,G2480,$E$1:E2480,E2480),"")</f>
        <v>0.76600000000000001</v>
      </c>
      <c r="AJ2480">
        <f t="shared" si="233"/>
        <v>16</v>
      </c>
    </row>
    <row r="2481" spans="1:36" x14ac:dyDescent="0.25">
      <c r="A2481" s="14" t="s">
        <v>103</v>
      </c>
      <c r="B2481" t="s">
        <v>98</v>
      </c>
      <c r="C2481" t="s">
        <v>97</v>
      </c>
      <c r="D2481" s="13">
        <v>42283</v>
      </c>
      <c r="E2481">
        <v>4</v>
      </c>
      <c r="F2481">
        <v>50</v>
      </c>
      <c r="G2481" s="2" t="s">
        <v>87</v>
      </c>
      <c r="H2481" s="2" t="s">
        <v>11</v>
      </c>
      <c r="I2481">
        <v>2</v>
      </c>
      <c r="J2481" s="2" t="s">
        <v>77</v>
      </c>
      <c r="K2481" s="2">
        <v>45</v>
      </c>
      <c r="L2481" s="2"/>
      <c r="M2481" s="2" t="str">
        <f t="shared" si="228"/>
        <v/>
      </c>
      <c r="N2481">
        <v>143.3211114527507</v>
      </c>
      <c r="O2481" s="2">
        <f t="shared" si="229"/>
        <v>14.33211114527507</v>
      </c>
      <c r="P2481" s="2">
        <f>IF(ISNUMBER(O2481),SUMIFS(O$1:$O2481,A$1:$A2481,A2481,C$1:$C2481,C2481,G$1:$G2481,G2481,E$1:$E2481,E2481),"")</f>
        <v>33.070800036469407</v>
      </c>
      <c r="U2481" t="str">
        <f t="shared" si="230"/>
        <v/>
      </c>
      <c r="V2481">
        <v>20.771121978759766</v>
      </c>
      <c r="W2481">
        <v>21.641138076782227</v>
      </c>
      <c r="X2481">
        <v>79.436611175537109</v>
      </c>
      <c r="Y2481">
        <v>34.982305526733398</v>
      </c>
      <c r="Z2481">
        <v>90.663631439208984</v>
      </c>
      <c r="AA2481">
        <v>16.605252265930176</v>
      </c>
      <c r="AB2481">
        <v>2.656840362548828E-2</v>
      </c>
      <c r="AC2481" s="2">
        <f t="shared" si="231"/>
        <v>2.656840362548828E-2</v>
      </c>
      <c r="AD2481">
        <v>12.709857788085937</v>
      </c>
      <c r="AE2481">
        <v>21.162257862945221</v>
      </c>
      <c r="AH2481" s="2">
        <f t="shared" si="232"/>
        <v>0.38100000000000001</v>
      </c>
      <c r="AI2481" s="2">
        <f>IF(ISNUMBER(AH2481),SUMIFS($AH$1:AH2481,$A$1:A2481,A2481,C$1:$C2481,C2481,$G$1:G2481,G2481,$E$1:E2481,E2481),"")</f>
        <v>0.83000000000000007</v>
      </c>
      <c r="AJ2481">
        <f t="shared" si="233"/>
        <v>16</v>
      </c>
    </row>
    <row r="2482" spans="1:36" x14ac:dyDescent="0.25">
      <c r="A2482" s="14" t="s">
        <v>102</v>
      </c>
      <c r="B2482" t="s">
        <v>98</v>
      </c>
      <c r="C2482" t="s">
        <v>97</v>
      </c>
      <c r="D2482" s="13">
        <v>42283</v>
      </c>
      <c r="E2482">
        <v>4</v>
      </c>
      <c r="F2482">
        <v>100</v>
      </c>
      <c r="G2482" s="2" t="s">
        <v>87</v>
      </c>
      <c r="H2482" s="2" t="s">
        <v>11</v>
      </c>
      <c r="I2482">
        <v>2</v>
      </c>
      <c r="J2482" s="2" t="s">
        <v>77</v>
      </c>
      <c r="K2482" s="2">
        <v>90</v>
      </c>
      <c r="L2482" s="2"/>
      <c r="M2482" s="2" t="str">
        <f t="shared" si="228"/>
        <v/>
      </c>
      <c r="N2482">
        <v>511.96549292853888</v>
      </c>
      <c r="O2482" s="2">
        <f t="shared" si="229"/>
        <v>51.196549292853888</v>
      </c>
      <c r="P2482" s="2">
        <f>IF(ISNUMBER(O2482),SUMIFS(O$1:$O2482,A$1:$A2482,A2482,C$1:$C2482,C2482,G$1:$G2482,G2482,E$1:$E2482,E2482),"")</f>
        <v>84.788280559003766</v>
      </c>
      <c r="U2482" t="str">
        <f t="shared" si="230"/>
        <v/>
      </c>
      <c r="V2482">
        <v>22.747875213623047</v>
      </c>
      <c r="W2482">
        <v>18.323481559753418</v>
      </c>
      <c r="X2482">
        <v>78.203929901123047</v>
      </c>
      <c r="Y2482">
        <v>39.510578155517578</v>
      </c>
      <c r="Z2482">
        <v>91.528297424316406</v>
      </c>
      <c r="AA2482">
        <v>15.374273777008057</v>
      </c>
      <c r="AB2482">
        <v>2.4598838043212893E-2</v>
      </c>
      <c r="AC2482" s="2">
        <f t="shared" si="231"/>
        <v>2.4598838043212893E-2</v>
      </c>
      <c r="AD2482">
        <v>12.512628784179688</v>
      </c>
      <c r="AE2482">
        <v>21.598544232922734</v>
      </c>
      <c r="AH2482" s="2">
        <f t="shared" si="232"/>
        <v>1.2589999999999999</v>
      </c>
      <c r="AI2482" s="2">
        <f>IF(ISNUMBER(AH2482),SUMIFS($AH$1:AH2482,$A$1:A2482,A2482,C$1:$C2482,C2482,$G$1:G2482,G2482,$E$1:E2482,E2482),"")</f>
        <v>2.04</v>
      </c>
      <c r="AJ2482">
        <f t="shared" si="233"/>
        <v>16</v>
      </c>
    </row>
    <row r="2483" spans="1:36" x14ac:dyDescent="0.25">
      <c r="A2483" s="14" t="s">
        <v>101</v>
      </c>
      <c r="B2483" t="s">
        <v>98</v>
      </c>
      <c r="C2483" t="s">
        <v>97</v>
      </c>
      <c r="D2483" s="13">
        <v>42283</v>
      </c>
      <c r="E2483">
        <v>4</v>
      </c>
      <c r="F2483">
        <v>200</v>
      </c>
      <c r="G2483" s="2" t="s">
        <v>87</v>
      </c>
      <c r="H2483" s="2" t="s">
        <v>11</v>
      </c>
      <c r="I2483">
        <v>2</v>
      </c>
      <c r="J2483" s="2" t="s">
        <v>77</v>
      </c>
      <c r="K2483" s="2">
        <v>180</v>
      </c>
      <c r="L2483" s="2"/>
      <c r="M2483" s="2" t="str">
        <f t="shared" si="228"/>
        <v/>
      </c>
      <c r="N2483">
        <v>601.03708981514478</v>
      </c>
      <c r="O2483" s="2">
        <f t="shared" si="229"/>
        <v>60.10370898151448</v>
      </c>
      <c r="P2483" s="2">
        <f>IF(ISNUMBER(O2483),SUMIFS(O$1:$O2483,A$1:$A2483,A2483,C$1:$C2483,C2483,G$1:$G2483,G2483,E$1:$E2483,E2483),"")</f>
        <v>105.78336871466138</v>
      </c>
      <c r="U2483" t="str">
        <f t="shared" si="230"/>
        <v/>
      </c>
      <c r="V2483">
        <v>22.199619293212891</v>
      </c>
      <c r="W2483">
        <v>20.448792457580566</v>
      </c>
      <c r="X2483">
        <v>78.756019592285156</v>
      </c>
      <c r="Y2483">
        <v>39.786928176879883</v>
      </c>
      <c r="Z2483">
        <v>91.343982696533203</v>
      </c>
      <c r="AA2483">
        <v>16.085673332214355</v>
      </c>
      <c r="AB2483">
        <v>2.5737077331542971E-2</v>
      </c>
      <c r="AC2483" s="2">
        <f t="shared" si="231"/>
        <v>2.5737077331542971E-2</v>
      </c>
      <c r="AD2483">
        <v>12.600963134765625</v>
      </c>
      <c r="AE2483">
        <v>18.204488778054863</v>
      </c>
      <c r="AH2483" s="2">
        <f t="shared" si="232"/>
        <v>1.5469999999999999</v>
      </c>
      <c r="AI2483" s="2">
        <f>IF(ISNUMBER(AH2483),SUMIFS($AH$1:AH2483,$A$1:A2483,A2483,C$1:$C2483,C2483,$G$1:G2483,G2483,$E$1:E2483,E2483),"")</f>
        <v>2.641</v>
      </c>
      <c r="AJ2483">
        <f t="shared" si="233"/>
        <v>16</v>
      </c>
    </row>
    <row r="2484" spans="1:36" x14ac:dyDescent="0.25">
      <c r="A2484" s="14" t="s">
        <v>100</v>
      </c>
      <c r="B2484" t="s">
        <v>98</v>
      </c>
      <c r="C2484" t="s">
        <v>97</v>
      </c>
      <c r="D2484" s="13">
        <v>42283</v>
      </c>
      <c r="E2484">
        <v>4</v>
      </c>
      <c r="F2484">
        <v>350</v>
      </c>
      <c r="G2484" s="2" t="s">
        <v>87</v>
      </c>
      <c r="H2484" s="2" t="s">
        <v>11</v>
      </c>
      <c r="I2484">
        <v>2</v>
      </c>
      <c r="J2484" s="2" t="s">
        <v>77</v>
      </c>
      <c r="K2484" s="2">
        <v>350</v>
      </c>
      <c r="L2484" s="2"/>
      <c r="M2484" s="2" t="str">
        <f t="shared" si="228"/>
        <v/>
      </c>
      <c r="N2484">
        <v>1169.2008068442653</v>
      </c>
      <c r="O2484" s="2">
        <f t="shared" si="229"/>
        <v>116.92008068442654</v>
      </c>
      <c r="P2484" s="2">
        <f>IF(ISNUMBER(O2484),SUMIFS(O$1:$O2484,A$1:$A2484,A2484,C$1:$C2484,C2484,G$1:$G2484,G2484,E$1:$E2484,E2484),"")</f>
        <v>264.34386337478918</v>
      </c>
      <c r="U2484" t="str">
        <f t="shared" si="230"/>
        <v/>
      </c>
      <c r="V2484">
        <v>24.384645462036133</v>
      </c>
      <c r="W2484">
        <v>15.992539882659912</v>
      </c>
      <c r="X2484">
        <v>76.867301940917969</v>
      </c>
      <c r="Y2484">
        <v>43.436765670776367</v>
      </c>
      <c r="Z2484">
        <v>90.107398986816406</v>
      </c>
      <c r="AA2484">
        <v>17.899301528930664</v>
      </c>
      <c r="AB2484">
        <v>2.8638882446289062E-2</v>
      </c>
      <c r="AC2484" s="2">
        <f t="shared" si="231"/>
        <v>2.8638882446289062E-2</v>
      </c>
      <c r="AD2484">
        <v>12.298768310546876</v>
      </c>
      <c r="AE2484">
        <v>14.185156847742924</v>
      </c>
      <c r="AH2484" s="2">
        <f t="shared" si="232"/>
        <v>3.3479999999999999</v>
      </c>
      <c r="AI2484" s="2">
        <f>IF(ISNUMBER(AH2484),SUMIFS($AH$1:AH2484,$A$1:A2484,A2484,C$1:$C2484,C2484,$G$1:G2484,G2484,$E$1:E2484,E2484),"")</f>
        <v>7.3650000000000002</v>
      </c>
      <c r="AJ2484">
        <f t="shared" si="233"/>
        <v>16</v>
      </c>
    </row>
    <row r="2485" spans="1:36" x14ac:dyDescent="0.25">
      <c r="A2485" s="14" t="s">
        <v>99</v>
      </c>
      <c r="B2485" t="s">
        <v>98</v>
      </c>
      <c r="C2485" t="s">
        <v>97</v>
      </c>
      <c r="D2485" s="13">
        <v>42283</v>
      </c>
      <c r="E2485">
        <v>4</v>
      </c>
      <c r="F2485">
        <v>500</v>
      </c>
      <c r="G2485" s="2" t="s">
        <v>87</v>
      </c>
      <c r="H2485" s="2" t="s">
        <v>11</v>
      </c>
      <c r="I2485">
        <v>2</v>
      </c>
      <c r="J2485" s="2" t="s">
        <v>77</v>
      </c>
      <c r="K2485" s="2">
        <v>450</v>
      </c>
      <c r="L2485" s="2"/>
      <c r="M2485" s="2" t="str">
        <f t="shared" si="228"/>
        <v/>
      </c>
      <c r="N2485">
        <v>1108.0415758241945</v>
      </c>
      <c r="O2485" s="2">
        <f t="shared" si="229"/>
        <v>110.80415758241945</v>
      </c>
      <c r="P2485" s="2">
        <f>IF(ISNUMBER(O2485),SUMIFS(O$1:$O2485,A$1:$A2485,A2485,C$1:$C2485,C2485,G$1:$G2485,G2485,E$1:$E2485,E2485),"")</f>
        <v>144.38208877660699</v>
      </c>
      <c r="U2485" t="str">
        <f t="shared" si="230"/>
        <v/>
      </c>
      <c r="V2485">
        <v>22.94998836517334</v>
      </c>
      <c r="W2485">
        <v>16.152179718017578</v>
      </c>
      <c r="X2485">
        <v>77.311172485351563</v>
      </c>
      <c r="Y2485">
        <v>41.948566436767578</v>
      </c>
      <c r="Z2485">
        <v>91.577041625976563</v>
      </c>
      <c r="AA2485">
        <v>19.715309143066406</v>
      </c>
      <c r="AB2485">
        <v>3.1544494628906253E-2</v>
      </c>
      <c r="AC2485" s="2">
        <f t="shared" si="231"/>
        <v>3.1544494628906253E-2</v>
      </c>
      <c r="AD2485">
        <v>12.36978759765625</v>
      </c>
      <c r="AE2485">
        <v>16.360926393029121</v>
      </c>
      <c r="AH2485" s="2">
        <f t="shared" si="232"/>
        <v>3.4950000000000001</v>
      </c>
      <c r="AI2485" s="2">
        <f>IF(ISNUMBER(AH2485),SUMIFS($AH$1:AH2485,$A$1:A2485,A2485,C$1:$C2485,C2485,$G$1:G2485,G2485,$E$1:E2485,E2485),"")</f>
        <v>4.4119999999999999</v>
      </c>
      <c r="AJ2485">
        <f t="shared" si="233"/>
        <v>16</v>
      </c>
    </row>
    <row r="2486" spans="1:36" x14ac:dyDescent="0.25">
      <c r="A2486" s="14" t="s">
        <v>104</v>
      </c>
      <c r="B2486" t="s">
        <v>98</v>
      </c>
      <c r="C2486" t="s">
        <v>97</v>
      </c>
      <c r="D2486" s="13">
        <v>42290</v>
      </c>
      <c r="E2486">
        <v>1</v>
      </c>
      <c r="F2486">
        <v>0</v>
      </c>
      <c r="G2486" s="2" t="s">
        <v>87</v>
      </c>
      <c r="H2486" s="2" t="s">
        <v>11</v>
      </c>
      <c r="I2486">
        <v>3</v>
      </c>
      <c r="J2486" s="2" t="s">
        <v>88</v>
      </c>
      <c r="K2486" s="2">
        <v>0</v>
      </c>
      <c r="L2486" s="2">
        <v>1119</v>
      </c>
      <c r="M2486" s="2">
        <f t="shared" si="228"/>
        <v>111.9</v>
      </c>
      <c r="O2486" s="2" t="str">
        <f t="shared" si="229"/>
        <v/>
      </c>
      <c r="P2486" s="2" t="str">
        <f>IF(ISNUMBER(O2486),SUMIFS(O$1:$O2486,A$1:$A2486,A2486,C$1:$C2486,C2486,G$1:$G2486,G2486,E$1:$E2486,E2486),"")</f>
        <v/>
      </c>
      <c r="U2486" t="str">
        <f t="shared" si="230"/>
        <v/>
      </c>
      <c r="V2486">
        <v>24.774855613708496</v>
      </c>
      <c r="W2486">
        <v>20.880558013916016</v>
      </c>
      <c r="X2486">
        <v>73.561801910400391</v>
      </c>
      <c r="Y2486">
        <v>44.134355545043945</v>
      </c>
      <c r="Z2486">
        <v>88.481601715087891</v>
      </c>
      <c r="AA2486">
        <v>15.434187889099121</v>
      </c>
      <c r="AB2486">
        <v>2.4694700622558595E-2</v>
      </c>
      <c r="AC2486" s="2">
        <f t="shared" si="231"/>
        <v>2.4694700622558595E-2</v>
      </c>
      <c r="AD2486">
        <v>11.769888305664063</v>
      </c>
      <c r="AE2486">
        <v>17.608495746521658</v>
      </c>
      <c r="AH2486" s="2" t="str">
        <f t="shared" si="232"/>
        <v/>
      </c>
      <c r="AI2486" s="2" t="str">
        <f>IF(ISNUMBER(AH2486),SUMIFS($AH$1:AH2486,$A$1:A2486,A2486,C$1:$C2486,C2486,$G$1:G2486,G2486,$E$1:E2486,E2486),"")</f>
        <v/>
      </c>
      <c r="AJ2486">
        <f t="shared" si="233"/>
        <v>13</v>
      </c>
    </row>
    <row r="2487" spans="1:36" x14ac:dyDescent="0.25">
      <c r="A2487" s="14" t="s">
        <v>103</v>
      </c>
      <c r="B2487" t="s">
        <v>98</v>
      </c>
      <c r="C2487" t="s">
        <v>97</v>
      </c>
      <c r="D2487" s="13">
        <v>42290</v>
      </c>
      <c r="E2487">
        <v>1</v>
      </c>
      <c r="F2487">
        <v>50</v>
      </c>
      <c r="G2487" s="2" t="s">
        <v>87</v>
      </c>
      <c r="H2487" s="2" t="s">
        <v>11</v>
      </c>
      <c r="I2487">
        <v>3</v>
      </c>
      <c r="J2487" s="2" t="s">
        <v>88</v>
      </c>
      <c r="K2487" s="2">
        <v>45</v>
      </c>
      <c r="L2487" s="2">
        <v>1109</v>
      </c>
      <c r="M2487" s="2">
        <f t="shared" si="228"/>
        <v>110.9</v>
      </c>
      <c r="O2487" s="2" t="str">
        <f t="shared" si="229"/>
        <v/>
      </c>
      <c r="P2487" s="2" t="str">
        <f>IF(ISNUMBER(O2487),SUMIFS(O$1:$O2487,A$1:$A2487,A2487,C$1:$C2487,C2487,G$1:$G2487,G2487,E$1:$E2487,E2487),"")</f>
        <v/>
      </c>
      <c r="U2487" t="str">
        <f t="shared" si="230"/>
        <v/>
      </c>
      <c r="V2487">
        <v>24.45918083190918</v>
      </c>
      <c r="W2487">
        <v>22.273504257202148</v>
      </c>
      <c r="X2487">
        <v>75.320858001708984</v>
      </c>
      <c r="Y2487">
        <v>43.936616897583008</v>
      </c>
      <c r="Z2487">
        <v>90.447738647460938</v>
      </c>
      <c r="AA2487">
        <v>14.645041465759277</v>
      </c>
      <c r="AB2487">
        <v>2.3432066345214844E-2</v>
      </c>
      <c r="AC2487" s="2">
        <f t="shared" si="231"/>
        <v>2.3432066345214844E-2</v>
      </c>
      <c r="AD2487">
        <v>12.051337280273438</v>
      </c>
      <c r="AE2487">
        <v>16.323811119679412</v>
      </c>
      <c r="AH2487" s="2" t="str">
        <f t="shared" si="232"/>
        <v/>
      </c>
      <c r="AI2487" s="2" t="str">
        <f>IF(ISNUMBER(AH2487),SUMIFS($AH$1:AH2487,$A$1:A2487,A2487,C$1:$C2487,C2487,$G$1:G2487,G2487,$E$1:E2487,E2487),"")</f>
        <v/>
      </c>
      <c r="AJ2487">
        <f t="shared" si="233"/>
        <v>13</v>
      </c>
    </row>
    <row r="2488" spans="1:36" x14ac:dyDescent="0.25">
      <c r="A2488" s="14" t="s">
        <v>102</v>
      </c>
      <c r="B2488" t="s">
        <v>98</v>
      </c>
      <c r="C2488" t="s">
        <v>97</v>
      </c>
      <c r="D2488" s="13">
        <v>42290</v>
      </c>
      <c r="E2488">
        <v>1</v>
      </c>
      <c r="F2488">
        <v>100</v>
      </c>
      <c r="G2488" s="2" t="s">
        <v>87</v>
      </c>
      <c r="H2488" s="2" t="s">
        <v>11</v>
      </c>
      <c r="I2488">
        <v>3</v>
      </c>
      <c r="J2488" s="2" t="s">
        <v>88</v>
      </c>
      <c r="K2488" s="2">
        <v>78</v>
      </c>
      <c r="L2488" s="2">
        <v>1094</v>
      </c>
      <c r="M2488" s="2">
        <f t="shared" si="228"/>
        <v>109.4</v>
      </c>
      <c r="O2488" s="2" t="str">
        <f t="shared" si="229"/>
        <v/>
      </c>
      <c r="P2488" s="2" t="str">
        <f>IF(ISNUMBER(O2488),SUMIFS(O$1:$O2488,A$1:$A2488,A2488,C$1:$C2488,C2488,G$1:$G2488,G2488,E$1:$E2488,E2488),"")</f>
        <v/>
      </c>
      <c r="U2488" t="str">
        <f t="shared" si="230"/>
        <v/>
      </c>
      <c r="V2488">
        <v>24.006502151489258</v>
      </c>
      <c r="W2488">
        <v>17.880349159240723</v>
      </c>
      <c r="X2488">
        <v>69.655345916748047</v>
      </c>
      <c r="Y2488">
        <v>43.415849685668945</v>
      </c>
      <c r="Z2488">
        <v>85.480278015136719</v>
      </c>
      <c r="AA2488">
        <v>15.670433044433594</v>
      </c>
      <c r="AB2488">
        <v>2.507269287109375E-2</v>
      </c>
      <c r="AC2488" s="2">
        <f t="shared" si="231"/>
        <v>2.507269287109375E-2</v>
      </c>
      <c r="AD2488">
        <v>11.144855346679687</v>
      </c>
      <c r="AE2488">
        <v>14.4972717523539</v>
      </c>
      <c r="AH2488" s="2" t="str">
        <f t="shared" si="232"/>
        <v/>
      </c>
      <c r="AI2488" s="2" t="str">
        <f>IF(ISNUMBER(AH2488),SUMIFS($AH$1:AH2488,$A$1:A2488,A2488,C$1:$C2488,C2488,$G$1:G2488,G2488,$E$1:E2488,E2488),"")</f>
        <v/>
      </c>
      <c r="AJ2488">
        <f t="shared" si="233"/>
        <v>13</v>
      </c>
    </row>
    <row r="2489" spans="1:36" x14ac:dyDescent="0.25">
      <c r="A2489" s="14" t="s">
        <v>101</v>
      </c>
      <c r="B2489" t="s">
        <v>98</v>
      </c>
      <c r="C2489" t="s">
        <v>97</v>
      </c>
      <c r="D2489" s="13">
        <v>42290</v>
      </c>
      <c r="E2489">
        <v>1</v>
      </c>
      <c r="F2489">
        <v>200</v>
      </c>
      <c r="G2489" s="2" t="s">
        <v>87</v>
      </c>
      <c r="H2489" s="2" t="s">
        <v>11</v>
      </c>
      <c r="I2489">
        <v>3</v>
      </c>
      <c r="J2489" s="2" t="s">
        <v>88</v>
      </c>
      <c r="K2489" s="2">
        <v>156</v>
      </c>
      <c r="L2489" s="2">
        <v>1281.5</v>
      </c>
      <c r="M2489" s="2">
        <f t="shared" si="228"/>
        <v>128.15</v>
      </c>
      <c r="O2489" s="2" t="str">
        <f t="shared" si="229"/>
        <v/>
      </c>
      <c r="P2489" s="2" t="str">
        <f>IF(ISNUMBER(O2489),SUMIFS(O$1:$O2489,A$1:$A2489,A2489,C$1:$C2489,C2489,G$1:$G2489,G2489,E$1:$E2489,E2489),"")</f>
        <v/>
      </c>
      <c r="U2489" t="str">
        <f t="shared" si="230"/>
        <v/>
      </c>
      <c r="V2489">
        <v>25.436814308166504</v>
      </c>
      <c r="W2489">
        <v>12.706392765045166</v>
      </c>
      <c r="X2489">
        <v>72.126209259033203</v>
      </c>
      <c r="Y2489">
        <v>45.209087371826172</v>
      </c>
      <c r="Z2489">
        <v>88.229888916015625</v>
      </c>
      <c r="AA2489">
        <v>21.252592086791992</v>
      </c>
      <c r="AB2489">
        <v>3.4004147338867183E-2</v>
      </c>
      <c r="AC2489" s="2">
        <f t="shared" si="231"/>
        <v>3.4004147338867183E-2</v>
      </c>
      <c r="AD2489">
        <v>11.540193481445312</v>
      </c>
      <c r="AE2489">
        <v>12.360096435400864</v>
      </c>
      <c r="AH2489" s="2" t="str">
        <f t="shared" si="232"/>
        <v/>
      </c>
      <c r="AI2489" s="2" t="str">
        <f>IF(ISNUMBER(AH2489),SUMIFS($AH$1:AH2489,$A$1:A2489,A2489,C$1:$C2489,C2489,$G$1:G2489,G2489,$E$1:E2489,E2489),"")</f>
        <v/>
      </c>
      <c r="AJ2489">
        <f t="shared" si="233"/>
        <v>13</v>
      </c>
    </row>
    <row r="2490" spans="1:36" x14ac:dyDescent="0.25">
      <c r="A2490" s="14" t="s">
        <v>100</v>
      </c>
      <c r="B2490" t="s">
        <v>98</v>
      </c>
      <c r="C2490" t="s">
        <v>97</v>
      </c>
      <c r="D2490" s="13">
        <v>42290</v>
      </c>
      <c r="E2490">
        <v>1</v>
      </c>
      <c r="F2490">
        <v>350</v>
      </c>
      <c r="G2490" s="2" t="s">
        <v>87</v>
      </c>
      <c r="H2490" s="2" t="s">
        <v>11</v>
      </c>
      <c r="I2490">
        <v>3</v>
      </c>
      <c r="J2490" s="2" t="s">
        <v>88</v>
      </c>
      <c r="K2490" s="2">
        <v>272</v>
      </c>
      <c r="L2490" s="2">
        <v>1239.25</v>
      </c>
      <c r="M2490" s="2">
        <f t="shared" si="228"/>
        <v>123.925</v>
      </c>
      <c r="O2490" s="2" t="str">
        <f t="shared" si="229"/>
        <v/>
      </c>
      <c r="P2490" s="2" t="str">
        <f>IF(ISNUMBER(O2490),SUMIFS(O$1:$O2490,A$1:$A2490,A2490,C$1:$C2490,C2490,G$1:$G2490,G2490,E$1:$E2490,E2490),"")</f>
        <v/>
      </c>
      <c r="U2490" t="str">
        <f t="shared" si="230"/>
        <v/>
      </c>
      <c r="V2490">
        <v>26.064657211303711</v>
      </c>
      <c r="W2490">
        <v>9.6066956520080566</v>
      </c>
      <c r="X2490">
        <v>72.219024658203125</v>
      </c>
      <c r="Y2490">
        <v>46.462953567504883</v>
      </c>
      <c r="Z2490">
        <v>89.027141571044922</v>
      </c>
      <c r="AA2490">
        <v>22.619986534118652</v>
      </c>
      <c r="AB2490">
        <v>3.6191978454589845E-2</v>
      </c>
      <c r="AC2490" s="2">
        <f t="shared" si="231"/>
        <v>3.6191978454589845E-2</v>
      </c>
      <c r="AD2490">
        <v>11.5550439453125</v>
      </c>
      <c r="AE2490">
        <v>11.675525747884144</v>
      </c>
      <c r="AH2490" s="2" t="str">
        <f t="shared" si="232"/>
        <v/>
      </c>
      <c r="AI2490" s="2" t="str">
        <f>IF(ISNUMBER(AH2490),SUMIFS($AH$1:AH2490,$A$1:A2490,A2490,C$1:$C2490,C2490,$G$1:G2490,G2490,$E$1:E2490,E2490),"")</f>
        <v/>
      </c>
      <c r="AJ2490">
        <f t="shared" si="233"/>
        <v>13</v>
      </c>
    </row>
    <row r="2491" spans="1:36" x14ac:dyDescent="0.25">
      <c r="A2491" s="14" t="s">
        <v>99</v>
      </c>
      <c r="B2491" t="s">
        <v>98</v>
      </c>
      <c r="C2491" t="s">
        <v>97</v>
      </c>
      <c r="D2491" s="13">
        <v>42290</v>
      </c>
      <c r="E2491">
        <v>1</v>
      </c>
      <c r="F2491">
        <v>500</v>
      </c>
      <c r="G2491" s="2" t="s">
        <v>87</v>
      </c>
      <c r="H2491" s="2" t="s">
        <v>11</v>
      </c>
      <c r="I2491">
        <v>3</v>
      </c>
      <c r="J2491" s="2" t="s">
        <v>88</v>
      </c>
      <c r="K2491" s="2">
        <v>389</v>
      </c>
      <c r="L2491" s="2">
        <v>1317.5</v>
      </c>
      <c r="M2491" s="2">
        <f t="shared" si="228"/>
        <v>131.75</v>
      </c>
      <c r="O2491" s="2" t="str">
        <f t="shared" si="229"/>
        <v/>
      </c>
      <c r="P2491" s="2" t="str">
        <f>IF(ISNUMBER(O2491),SUMIFS(O$1:$O2491,A$1:$A2491,A2491,C$1:$C2491,C2491,G$1:$G2491,G2491,E$1:$E2491,E2491),"")</f>
        <v/>
      </c>
      <c r="U2491" t="str">
        <f t="shared" si="230"/>
        <v/>
      </c>
      <c r="V2491">
        <v>25.197391510009766</v>
      </c>
      <c r="W2491">
        <v>9.5771722793579102</v>
      </c>
      <c r="X2491">
        <v>73.048583984375</v>
      </c>
      <c r="Y2491">
        <v>45.073923110961914</v>
      </c>
      <c r="Z2491">
        <v>89.558551788330078</v>
      </c>
      <c r="AA2491">
        <v>24.493579864501953</v>
      </c>
      <c r="AB2491">
        <v>3.9189727783203121E-2</v>
      </c>
      <c r="AC2491" s="2">
        <f t="shared" si="231"/>
        <v>3.9189727783203121E-2</v>
      </c>
      <c r="AD2491">
        <v>11.687773437500001</v>
      </c>
      <c r="AE2491">
        <v>11.30342589436985</v>
      </c>
      <c r="AH2491" s="2" t="str">
        <f t="shared" si="232"/>
        <v/>
      </c>
      <c r="AI2491" s="2" t="str">
        <f>IF(ISNUMBER(AH2491),SUMIFS($AH$1:AH2491,$A$1:A2491,A2491,C$1:$C2491,C2491,$G$1:G2491,G2491,$E$1:E2491,E2491),"")</f>
        <v/>
      </c>
      <c r="AJ2491">
        <f t="shared" si="233"/>
        <v>13</v>
      </c>
    </row>
    <row r="2492" spans="1:36" x14ac:dyDescent="0.25">
      <c r="A2492" s="14" t="s">
        <v>104</v>
      </c>
      <c r="B2492" t="s">
        <v>98</v>
      </c>
      <c r="C2492" t="s">
        <v>97</v>
      </c>
      <c r="D2492" s="13">
        <v>42290</v>
      </c>
      <c r="E2492">
        <v>2</v>
      </c>
      <c r="F2492">
        <v>0</v>
      </c>
      <c r="G2492" s="2" t="s">
        <v>87</v>
      </c>
      <c r="H2492" s="2" t="s">
        <v>11</v>
      </c>
      <c r="I2492">
        <v>3</v>
      </c>
      <c r="J2492" s="2" t="s">
        <v>88</v>
      </c>
      <c r="K2492" s="2">
        <v>0</v>
      </c>
      <c r="L2492" s="2">
        <v>1112</v>
      </c>
      <c r="M2492" s="2">
        <f t="shared" si="228"/>
        <v>111.2</v>
      </c>
      <c r="O2492" s="2" t="str">
        <f t="shared" si="229"/>
        <v/>
      </c>
      <c r="P2492" s="2" t="str">
        <f>IF(ISNUMBER(O2492),SUMIFS(O$1:$O2492,A$1:$A2492,A2492,C$1:$C2492,C2492,G$1:$G2492,G2492,E$1:$E2492,E2492),"")</f>
        <v/>
      </c>
      <c r="U2492" t="str">
        <f t="shared" si="230"/>
        <v/>
      </c>
      <c r="V2492">
        <v>26.155282020568848</v>
      </c>
      <c r="W2492">
        <v>23.137996673583984</v>
      </c>
      <c r="X2492">
        <v>72.081081390380859</v>
      </c>
      <c r="Y2492">
        <v>46.6593017578125</v>
      </c>
      <c r="Z2492">
        <v>87.497566223144531</v>
      </c>
      <c r="AA2492">
        <v>11.513671875</v>
      </c>
      <c r="AB2492">
        <v>1.8421875000000001E-2</v>
      </c>
      <c r="AC2492" s="2">
        <f t="shared" si="231"/>
        <v>1.8421875000000001E-2</v>
      </c>
      <c r="AD2492">
        <v>11.532973022460938</v>
      </c>
      <c r="AE2492">
        <v>20.269720556208732</v>
      </c>
      <c r="AH2492" s="2" t="str">
        <f t="shared" si="232"/>
        <v/>
      </c>
      <c r="AI2492" s="2" t="str">
        <f>IF(ISNUMBER(AH2492),SUMIFS($AH$1:AH2492,$A$1:A2492,A2492,C$1:$C2492,C2492,$G$1:G2492,G2492,$E$1:E2492,E2492),"")</f>
        <v/>
      </c>
      <c r="AJ2492">
        <f t="shared" si="233"/>
        <v>13</v>
      </c>
    </row>
    <row r="2493" spans="1:36" x14ac:dyDescent="0.25">
      <c r="A2493" s="14" t="s">
        <v>103</v>
      </c>
      <c r="B2493" t="s">
        <v>98</v>
      </c>
      <c r="C2493" t="s">
        <v>97</v>
      </c>
      <c r="D2493" s="13">
        <v>42290</v>
      </c>
      <c r="E2493">
        <v>2</v>
      </c>
      <c r="F2493">
        <v>50</v>
      </c>
      <c r="G2493" s="2" t="s">
        <v>87</v>
      </c>
      <c r="H2493" s="2" t="s">
        <v>11</v>
      </c>
      <c r="I2493">
        <v>3</v>
      </c>
      <c r="J2493" s="2" t="s">
        <v>88</v>
      </c>
      <c r="K2493" s="2">
        <v>45</v>
      </c>
      <c r="L2493" s="2">
        <v>1121.25</v>
      </c>
      <c r="M2493" s="2">
        <f t="shared" si="228"/>
        <v>112.125</v>
      </c>
      <c r="O2493" s="2" t="str">
        <f t="shared" si="229"/>
        <v/>
      </c>
      <c r="P2493" s="2" t="str">
        <f>IF(ISNUMBER(O2493),SUMIFS(O$1:$O2493,A$1:$A2493,A2493,C$1:$C2493,C2493,G$1:$G2493,G2493,E$1:$E2493,E2493),"")</f>
        <v/>
      </c>
      <c r="U2493" t="str">
        <f t="shared" si="230"/>
        <v/>
      </c>
      <c r="V2493">
        <v>24.96399974822998</v>
      </c>
      <c r="W2493">
        <v>21.670304298400879</v>
      </c>
      <c r="X2493">
        <v>75.648628234863281</v>
      </c>
      <c r="Y2493">
        <v>46.719602584838867</v>
      </c>
      <c r="Z2493">
        <v>90.195819854736328</v>
      </c>
      <c r="AA2493">
        <v>15.342391014099121</v>
      </c>
      <c r="AB2493">
        <v>2.4547825622558594E-2</v>
      </c>
      <c r="AC2493" s="2">
        <f t="shared" si="231"/>
        <v>2.4547825622558594E-2</v>
      </c>
      <c r="AD2493">
        <v>12.103780517578125</v>
      </c>
      <c r="AE2493">
        <v>17.762465063164022</v>
      </c>
      <c r="AH2493" s="2" t="str">
        <f t="shared" si="232"/>
        <v/>
      </c>
      <c r="AI2493" s="2" t="str">
        <f>IF(ISNUMBER(AH2493),SUMIFS($AH$1:AH2493,$A$1:A2493,A2493,C$1:$C2493,C2493,$G$1:G2493,G2493,$E$1:E2493,E2493),"")</f>
        <v/>
      </c>
      <c r="AJ2493">
        <f t="shared" si="233"/>
        <v>13</v>
      </c>
    </row>
    <row r="2494" spans="1:36" x14ac:dyDescent="0.25">
      <c r="A2494" s="14" t="s">
        <v>102</v>
      </c>
      <c r="B2494" t="s">
        <v>98</v>
      </c>
      <c r="C2494" t="s">
        <v>97</v>
      </c>
      <c r="D2494" s="13">
        <v>42290</v>
      </c>
      <c r="E2494">
        <v>2</v>
      </c>
      <c r="F2494">
        <v>100</v>
      </c>
      <c r="G2494" s="2" t="s">
        <v>87</v>
      </c>
      <c r="H2494" s="2" t="s">
        <v>11</v>
      </c>
      <c r="I2494">
        <v>3</v>
      </c>
      <c r="J2494" s="2" t="s">
        <v>88</v>
      </c>
      <c r="K2494" s="2">
        <v>78</v>
      </c>
      <c r="L2494" s="2">
        <v>1115.75</v>
      </c>
      <c r="M2494" s="2">
        <f t="shared" si="228"/>
        <v>111.575</v>
      </c>
      <c r="O2494" s="2" t="str">
        <f t="shared" si="229"/>
        <v/>
      </c>
      <c r="P2494" s="2" t="str">
        <f>IF(ISNUMBER(O2494),SUMIFS(O$1:$O2494,A$1:$A2494,A2494,C$1:$C2494,C2494,G$1:$G2494,G2494,E$1:$E2494,E2494),"")</f>
        <v/>
      </c>
      <c r="U2494" t="str">
        <f t="shared" si="230"/>
        <v/>
      </c>
      <c r="V2494">
        <v>26.428080558776855</v>
      </c>
      <c r="W2494">
        <v>18.05574893951416</v>
      </c>
      <c r="X2494">
        <v>74.706958770751953</v>
      </c>
      <c r="Y2494">
        <v>47.575050354003906</v>
      </c>
      <c r="Z2494">
        <v>90.792442321777344</v>
      </c>
      <c r="AA2494">
        <v>15.411021709442139</v>
      </c>
      <c r="AB2494">
        <v>2.4657634735107421E-2</v>
      </c>
      <c r="AC2494" s="2">
        <f t="shared" si="231"/>
        <v>2.4657634735107421E-2</v>
      </c>
      <c r="AD2494">
        <v>11.953113403320312</v>
      </c>
      <c r="AE2494">
        <v>22.438946252987996</v>
      </c>
      <c r="AH2494" s="2" t="str">
        <f t="shared" si="232"/>
        <v/>
      </c>
      <c r="AI2494" s="2" t="str">
        <f>IF(ISNUMBER(AH2494),SUMIFS($AH$1:AH2494,$A$1:A2494,A2494,C$1:$C2494,C2494,$G$1:G2494,G2494,$E$1:E2494,E2494),"")</f>
        <v/>
      </c>
      <c r="AJ2494">
        <f t="shared" si="233"/>
        <v>13</v>
      </c>
    </row>
    <row r="2495" spans="1:36" x14ac:dyDescent="0.25">
      <c r="A2495" s="14" t="s">
        <v>101</v>
      </c>
      <c r="B2495" t="s">
        <v>98</v>
      </c>
      <c r="C2495" t="s">
        <v>97</v>
      </c>
      <c r="D2495" s="13">
        <v>42290</v>
      </c>
      <c r="E2495">
        <v>2</v>
      </c>
      <c r="F2495">
        <v>200</v>
      </c>
      <c r="G2495" s="2" t="s">
        <v>87</v>
      </c>
      <c r="H2495" s="2" t="s">
        <v>11</v>
      </c>
      <c r="I2495">
        <v>3</v>
      </c>
      <c r="J2495" s="2" t="s">
        <v>88</v>
      </c>
      <c r="K2495" s="2">
        <v>156</v>
      </c>
      <c r="L2495" s="2">
        <v>1157.75</v>
      </c>
      <c r="M2495" s="2">
        <f t="shared" si="228"/>
        <v>115.77500000000001</v>
      </c>
      <c r="O2495" s="2" t="str">
        <f t="shared" si="229"/>
        <v/>
      </c>
      <c r="P2495" s="2" t="str">
        <f>IF(ISNUMBER(O2495),SUMIFS(O$1:$O2495,A$1:$A2495,A2495,C$1:$C2495,C2495,G$1:$G2495,G2495,E$1:$E2495,E2495),"")</f>
        <v/>
      </c>
      <c r="U2495" t="str">
        <f t="shared" si="230"/>
        <v/>
      </c>
      <c r="V2495">
        <v>25.008029937744141</v>
      </c>
      <c r="W2495">
        <v>20.389742851257324</v>
      </c>
      <c r="X2495">
        <v>76.531131744384766</v>
      </c>
      <c r="Y2495">
        <v>44.560966491699219</v>
      </c>
      <c r="Z2495">
        <v>90.398033142089844</v>
      </c>
      <c r="AA2495">
        <v>17.132106781005859</v>
      </c>
      <c r="AB2495">
        <v>2.7411370849609377E-2</v>
      </c>
      <c r="AC2495" s="2">
        <f t="shared" si="231"/>
        <v>2.7411370849609377E-2</v>
      </c>
      <c r="AD2495">
        <v>12.244981079101564</v>
      </c>
      <c r="AE2495">
        <v>17.720416262600747</v>
      </c>
      <c r="AH2495" s="2" t="str">
        <f t="shared" si="232"/>
        <v/>
      </c>
      <c r="AI2495" s="2" t="str">
        <f>IF(ISNUMBER(AH2495),SUMIFS($AH$1:AH2495,$A$1:A2495,A2495,C$1:$C2495,C2495,$G$1:G2495,G2495,$E$1:E2495,E2495),"")</f>
        <v/>
      </c>
      <c r="AJ2495">
        <f t="shared" si="233"/>
        <v>13</v>
      </c>
    </row>
    <row r="2496" spans="1:36" x14ac:dyDescent="0.25">
      <c r="A2496" s="14" t="s">
        <v>100</v>
      </c>
      <c r="B2496" t="s">
        <v>98</v>
      </c>
      <c r="C2496" t="s">
        <v>97</v>
      </c>
      <c r="D2496" s="13">
        <v>42290</v>
      </c>
      <c r="E2496">
        <v>2</v>
      </c>
      <c r="F2496">
        <v>350</v>
      </c>
      <c r="G2496" s="2" t="s">
        <v>87</v>
      </c>
      <c r="H2496" s="2" t="s">
        <v>11</v>
      </c>
      <c r="I2496">
        <v>3</v>
      </c>
      <c r="J2496" s="2" t="s">
        <v>88</v>
      </c>
      <c r="K2496" s="2">
        <v>272</v>
      </c>
      <c r="L2496" s="2">
        <v>1170</v>
      </c>
      <c r="M2496" s="2">
        <f t="shared" si="228"/>
        <v>117</v>
      </c>
      <c r="O2496" s="2" t="str">
        <f t="shared" si="229"/>
        <v/>
      </c>
      <c r="P2496" s="2" t="str">
        <f>IF(ISNUMBER(O2496),SUMIFS(O$1:$O2496,A$1:$A2496,A2496,C$1:$C2496,C2496,G$1:$G2496,G2496,E$1:$E2496,E2496),"")</f>
        <v/>
      </c>
      <c r="U2496" t="str">
        <f t="shared" si="230"/>
        <v/>
      </c>
      <c r="V2496">
        <v>25.733491897583008</v>
      </c>
      <c r="W2496">
        <v>12.237841129302979</v>
      </c>
      <c r="X2496">
        <v>73.894527435302734</v>
      </c>
      <c r="Y2496">
        <v>46.723304748535156</v>
      </c>
      <c r="Z2496">
        <v>89.840408325195313</v>
      </c>
      <c r="AA2496">
        <v>21.528142929077148</v>
      </c>
      <c r="AB2496">
        <v>3.4445028686523438E-2</v>
      </c>
      <c r="AC2496" s="2">
        <f t="shared" si="231"/>
        <v>3.4445028686523438E-2</v>
      </c>
      <c r="AD2496">
        <v>11.823124389648438</v>
      </c>
      <c r="AE2496">
        <v>15.147436371970752</v>
      </c>
      <c r="AH2496" s="2" t="str">
        <f t="shared" si="232"/>
        <v/>
      </c>
      <c r="AI2496" s="2" t="str">
        <f>IF(ISNUMBER(AH2496),SUMIFS($AH$1:AH2496,$A$1:A2496,A2496,C$1:$C2496,C2496,$G$1:G2496,G2496,$E$1:E2496,E2496),"")</f>
        <v/>
      </c>
      <c r="AJ2496">
        <f t="shared" si="233"/>
        <v>13</v>
      </c>
    </row>
    <row r="2497" spans="1:36" x14ac:dyDescent="0.25">
      <c r="A2497" s="14" t="s">
        <v>99</v>
      </c>
      <c r="B2497" t="s">
        <v>98</v>
      </c>
      <c r="C2497" t="s">
        <v>97</v>
      </c>
      <c r="D2497" s="13">
        <v>42290</v>
      </c>
      <c r="E2497">
        <v>2</v>
      </c>
      <c r="F2497">
        <v>500</v>
      </c>
      <c r="G2497" s="2" t="s">
        <v>87</v>
      </c>
      <c r="H2497" s="2" t="s">
        <v>11</v>
      </c>
      <c r="I2497">
        <v>3</v>
      </c>
      <c r="J2497" s="2" t="s">
        <v>88</v>
      </c>
      <c r="K2497" s="2">
        <v>389</v>
      </c>
      <c r="L2497" s="2">
        <v>1197.25</v>
      </c>
      <c r="M2497" s="2">
        <f t="shared" si="228"/>
        <v>119.72499999999999</v>
      </c>
      <c r="O2497" s="2" t="str">
        <f t="shared" si="229"/>
        <v/>
      </c>
      <c r="P2497" s="2" t="str">
        <f>IF(ISNUMBER(O2497),SUMIFS(O$1:$O2497,A$1:$A2497,A2497,C$1:$C2497,C2497,G$1:$G2497,G2497,E$1:$E2497,E2497),"")</f>
        <v/>
      </c>
      <c r="U2497" t="str">
        <f t="shared" si="230"/>
        <v/>
      </c>
      <c r="V2497">
        <v>24.133659362792969</v>
      </c>
      <c r="W2497">
        <v>11.850107669830322</v>
      </c>
      <c r="X2497">
        <v>75.469352722167969</v>
      </c>
      <c r="Y2497">
        <v>42.766904830932617</v>
      </c>
      <c r="Z2497">
        <v>89.358371734619141</v>
      </c>
      <c r="AA2497">
        <v>24.07316780090332</v>
      </c>
      <c r="AB2497">
        <v>3.8517068481445309E-2</v>
      </c>
      <c r="AC2497" s="2">
        <f t="shared" si="231"/>
        <v>3.8517068481445309E-2</v>
      </c>
      <c r="AD2497">
        <v>12.075096435546875</v>
      </c>
      <c r="AE2497">
        <v>14.953597637991278</v>
      </c>
      <c r="AH2497" s="2" t="str">
        <f t="shared" si="232"/>
        <v/>
      </c>
      <c r="AI2497" s="2" t="str">
        <f>IF(ISNUMBER(AH2497),SUMIFS($AH$1:AH2497,$A$1:A2497,A2497,C$1:$C2497,C2497,$G$1:G2497,G2497,$E$1:E2497,E2497),"")</f>
        <v/>
      </c>
      <c r="AJ2497">
        <f t="shared" si="233"/>
        <v>13</v>
      </c>
    </row>
    <row r="2498" spans="1:36" x14ac:dyDescent="0.25">
      <c r="A2498" s="14" t="s">
        <v>104</v>
      </c>
      <c r="B2498" t="s">
        <v>98</v>
      </c>
      <c r="C2498" t="s">
        <v>97</v>
      </c>
      <c r="D2498" s="13">
        <v>42290</v>
      </c>
      <c r="E2498">
        <v>3</v>
      </c>
      <c r="F2498">
        <v>0</v>
      </c>
      <c r="G2498" s="2" t="s">
        <v>87</v>
      </c>
      <c r="H2498" s="2" t="s">
        <v>11</v>
      </c>
      <c r="I2498">
        <v>3</v>
      </c>
      <c r="J2498" s="2" t="s">
        <v>88</v>
      </c>
      <c r="K2498" s="2">
        <v>0</v>
      </c>
      <c r="L2498" s="2">
        <v>1072.75</v>
      </c>
      <c r="M2498" s="2">
        <f t="shared" ref="M2498:M2561" si="234">IF(ISNUMBER(L2498),L2498/10,"")</f>
        <v>107.27500000000001</v>
      </c>
      <c r="O2498" s="2" t="str">
        <f t="shared" ref="O2498:O2561" si="235">IF(ISNUMBER(N2498),N2498/10,"")</f>
        <v/>
      </c>
      <c r="P2498" s="2" t="str">
        <f>IF(ISNUMBER(O2498),SUMIFS(O$1:$O2498,A$1:$A2498,A2498,C$1:$C2498,C2498,G$1:$G2498,G2498,E$1:$E2498,E2498),"")</f>
        <v/>
      </c>
      <c r="U2498" t="str">
        <f t="shared" ref="U2498:U2561" si="236">IF(ISNUMBER(R2498),R2498/100,"")</f>
        <v/>
      </c>
      <c r="V2498">
        <v>25.780080795288086</v>
      </c>
      <c r="W2498">
        <v>19.346031188964844</v>
      </c>
      <c r="X2498">
        <v>75.187202453613281</v>
      </c>
      <c r="Y2498">
        <v>46.333311080932617</v>
      </c>
      <c r="Z2498">
        <v>90.010574340820313</v>
      </c>
      <c r="AA2498">
        <v>15.776304244995117</v>
      </c>
      <c r="AB2498">
        <v>2.5242086791992187E-2</v>
      </c>
      <c r="AC2498" s="2">
        <f t="shared" ref="AC2498:AC2561" si="237">IF(ISNUMBER(AB2498),AB2498,"")</f>
        <v>2.5242086791992187E-2</v>
      </c>
      <c r="AD2498">
        <v>12.029952392578124</v>
      </c>
      <c r="AE2498">
        <v>19.613438582764125</v>
      </c>
      <c r="AH2498" s="2" t="str">
        <f t="shared" ref="AH2498:AH2561" si="238">IF(AND(ISNUMBER(AB2498),ISNUMBER(O2498)),ROUND(O2498*AB2498,3),"")</f>
        <v/>
      </c>
      <c r="AI2498" s="2" t="str">
        <f>IF(ISNUMBER(AH2498),SUMIFS($AH$1:AH2498,$A$1:A2498,A2498,C$1:$C2498,C2498,$G$1:G2498,G2498,$E$1:E2498,E2498),"")</f>
        <v/>
      </c>
      <c r="AJ2498">
        <f t="shared" ref="AJ2498:AJ2561" si="239">COUNT(K2498:AI2498)</f>
        <v>13</v>
      </c>
    </row>
    <row r="2499" spans="1:36" x14ac:dyDescent="0.25">
      <c r="A2499" s="14" t="s">
        <v>103</v>
      </c>
      <c r="B2499" t="s">
        <v>98</v>
      </c>
      <c r="C2499" t="s">
        <v>97</v>
      </c>
      <c r="D2499" s="13">
        <v>42290</v>
      </c>
      <c r="E2499">
        <v>3</v>
      </c>
      <c r="F2499">
        <v>50</v>
      </c>
      <c r="G2499" s="2" t="s">
        <v>87</v>
      </c>
      <c r="H2499" s="2" t="s">
        <v>11</v>
      </c>
      <c r="I2499">
        <v>3</v>
      </c>
      <c r="J2499" s="2" t="s">
        <v>88</v>
      </c>
      <c r="K2499" s="2">
        <v>45</v>
      </c>
      <c r="L2499" s="2">
        <v>1089.25</v>
      </c>
      <c r="M2499" s="2">
        <f t="shared" si="234"/>
        <v>108.925</v>
      </c>
      <c r="O2499" s="2" t="str">
        <f t="shared" si="235"/>
        <v/>
      </c>
      <c r="P2499" s="2" t="str">
        <f>IF(ISNUMBER(O2499),SUMIFS(O$1:$O2499,A$1:$A2499,A2499,C$1:$C2499,C2499,G$1:$G2499,G2499,E$1:$E2499,E2499),"")</f>
        <v/>
      </c>
      <c r="U2499" t="str">
        <f t="shared" si="236"/>
        <v/>
      </c>
      <c r="V2499">
        <v>25.118670463562012</v>
      </c>
      <c r="W2499">
        <v>17.537740230560303</v>
      </c>
      <c r="X2499">
        <v>70.912509918212891</v>
      </c>
      <c r="Y2499">
        <v>43.031309127807617</v>
      </c>
      <c r="Z2499">
        <v>87.619068145751953</v>
      </c>
      <c r="AA2499">
        <v>16.892219543457031</v>
      </c>
      <c r="AB2499">
        <v>2.7027551269531252E-2</v>
      </c>
      <c r="AC2499" s="2">
        <f t="shared" si="237"/>
        <v>2.7027551269531252E-2</v>
      </c>
      <c r="AD2499">
        <v>11.346001586914063</v>
      </c>
      <c r="AE2499">
        <v>15.953064690443105</v>
      </c>
      <c r="AH2499" s="2" t="str">
        <f t="shared" si="238"/>
        <v/>
      </c>
      <c r="AI2499" s="2" t="str">
        <f>IF(ISNUMBER(AH2499),SUMIFS($AH$1:AH2499,$A$1:A2499,A2499,C$1:$C2499,C2499,$G$1:G2499,G2499,$E$1:E2499,E2499),"")</f>
        <v/>
      </c>
      <c r="AJ2499">
        <f t="shared" si="239"/>
        <v>13</v>
      </c>
    </row>
    <row r="2500" spans="1:36" x14ac:dyDescent="0.25">
      <c r="A2500" s="14" t="s">
        <v>102</v>
      </c>
      <c r="B2500" t="s">
        <v>98</v>
      </c>
      <c r="C2500" t="s">
        <v>97</v>
      </c>
      <c r="D2500" s="13">
        <v>42290</v>
      </c>
      <c r="E2500">
        <v>3</v>
      </c>
      <c r="F2500">
        <v>100</v>
      </c>
      <c r="G2500" s="2" t="s">
        <v>87</v>
      </c>
      <c r="H2500" s="2" t="s">
        <v>11</v>
      </c>
      <c r="I2500">
        <v>3</v>
      </c>
      <c r="J2500" s="2" t="s">
        <v>88</v>
      </c>
      <c r="K2500" s="2">
        <v>78</v>
      </c>
      <c r="L2500" s="2">
        <v>1091.75</v>
      </c>
      <c r="M2500" s="2">
        <f t="shared" si="234"/>
        <v>109.175</v>
      </c>
      <c r="O2500" s="2" t="str">
        <f t="shared" si="235"/>
        <v/>
      </c>
      <c r="P2500" s="2" t="str">
        <f>IF(ISNUMBER(O2500),SUMIFS(O$1:$O2500,A$1:$A2500,A2500,C$1:$C2500,C2500,G$1:$G2500,G2500,E$1:$E2500,E2500),"")</f>
        <v/>
      </c>
      <c r="U2500" t="str">
        <f t="shared" si="236"/>
        <v/>
      </c>
      <c r="V2500">
        <v>24.56828784942627</v>
      </c>
      <c r="W2500">
        <v>20.371646881103516</v>
      </c>
      <c r="X2500">
        <v>75.706260681152344</v>
      </c>
      <c r="Y2500">
        <v>43.96099853515625</v>
      </c>
      <c r="Z2500">
        <v>89.910751342773438</v>
      </c>
      <c r="AA2500">
        <v>16.598270416259766</v>
      </c>
      <c r="AB2500">
        <v>2.6557232666015628E-2</v>
      </c>
      <c r="AC2500" s="2">
        <f t="shared" si="237"/>
        <v>2.6557232666015628E-2</v>
      </c>
      <c r="AD2500">
        <v>12.113001708984376</v>
      </c>
      <c r="AE2500">
        <v>21.468317853457176</v>
      </c>
      <c r="AH2500" s="2" t="str">
        <f t="shared" si="238"/>
        <v/>
      </c>
      <c r="AI2500" s="2" t="str">
        <f>IF(ISNUMBER(AH2500),SUMIFS($AH$1:AH2500,$A$1:A2500,A2500,C$1:$C2500,C2500,$G$1:G2500,G2500,$E$1:E2500,E2500),"")</f>
        <v/>
      </c>
      <c r="AJ2500">
        <f t="shared" si="239"/>
        <v>13</v>
      </c>
    </row>
    <row r="2501" spans="1:36" x14ac:dyDescent="0.25">
      <c r="A2501" s="14" t="s">
        <v>101</v>
      </c>
      <c r="B2501" t="s">
        <v>98</v>
      </c>
      <c r="C2501" t="s">
        <v>97</v>
      </c>
      <c r="D2501" s="13">
        <v>42290</v>
      </c>
      <c r="E2501">
        <v>3</v>
      </c>
      <c r="F2501">
        <v>200</v>
      </c>
      <c r="G2501" s="2" t="s">
        <v>87</v>
      </c>
      <c r="H2501" s="2" t="s">
        <v>11</v>
      </c>
      <c r="I2501">
        <v>3</v>
      </c>
      <c r="J2501" s="2" t="s">
        <v>88</v>
      </c>
      <c r="K2501" s="2">
        <v>156</v>
      </c>
      <c r="L2501" s="2">
        <v>1212.75</v>
      </c>
      <c r="M2501" s="2">
        <f t="shared" si="234"/>
        <v>121.27500000000001</v>
      </c>
      <c r="O2501" s="2" t="str">
        <f t="shared" si="235"/>
        <v/>
      </c>
      <c r="P2501" s="2" t="str">
        <f>IF(ISNUMBER(O2501),SUMIFS(O$1:$O2501,A$1:$A2501,A2501,C$1:$C2501,C2501,G$1:$G2501,G2501,E$1:$E2501,E2501),"")</f>
        <v/>
      </c>
      <c r="U2501" t="str">
        <f t="shared" si="236"/>
        <v/>
      </c>
      <c r="V2501">
        <v>26.107210159301758</v>
      </c>
      <c r="W2501">
        <v>13.596375942230225</v>
      </c>
      <c r="X2501">
        <v>73.190807342529297</v>
      </c>
      <c r="Y2501">
        <v>45.572568893432617</v>
      </c>
      <c r="Z2501">
        <v>88.714324951171875</v>
      </c>
      <c r="AA2501">
        <v>19.907505035400391</v>
      </c>
      <c r="AB2501">
        <v>3.1852008056640624E-2</v>
      </c>
      <c r="AC2501" s="2">
        <f t="shared" si="237"/>
        <v>3.1852008056640624E-2</v>
      </c>
      <c r="AD2501">
        <v>11.710529174804687</v>
      </c>
      <c r="AE2501">
        <v>16.313570308908975</v>
      </c>
      <c r="AH2501" s="2" t="str">
        <f t="shared" si="238"/>
        <v/>
      </c>
      <c r="AI2501" s="2" t="str">
        <f>IF(ISNUMBER(AH2501),SUMIFS($AH$1:AH2501,$A$1:A2501,A2501,C$1:$C2501,C2501,$G$1:G2501,G2501,$E$1:E2501,E2501),"")</f>
        <v/>
      </c>
      <c r="AJ2501">
        <f t="shared" si="239"/>
        <v>13</v>
      </c>
    </row>
    <row r="2502" spans="1:36" x14ac:dyDescent="0.25">
      <c r="A2502" s="14" t="s">
        <v>100</v>
      </c>
      <c r="B2502" t="s">
        <v>98</v>
      </c>
      <c r="C2502" t="s">
        <v>97</v>
      </c>
      <c r="D2502" s="13">
        <v>42290</v>
      </c>
      <c r="E2502">
        <v>3</v>
      </c>
      <c r="F2502">
        <v>350</v>
      </c>
      <c r="G2502" s="2" t="s">
        <v>87</v>
      </c>
      <c r="H2502" s="2" t="s">
        <v>11</v>
      </c>
      <c r="I2502">
        <v>3</v>
      </c>
      <c r="J2502" s="2" t="s">
        <v>88</v>
      </c>
      <c r="K2502" s="2">
        <v>272</v>
      </c>
      <c r="L2502" s="2">
        <v>1151.75</v>
      </c>
      <c r="M2502" s="2">
        <f t="shared" si="234"/>
        <v>115.175</v>
      </c>
      <c r="O2502" s="2" t="str">
        <f t="shared" si="235"/>
        <v/>
      </c>
      <c r="P2502" s="2" t="str">
        <f>IF(ISNUMBER(O2502),SUMIFS(O$1:$O2502,A$1:$A2502,A2502,C$1:$C2502,C2502,G$1:$G2502,G2502,E$1:$E2502,E2502),"")</f>
        <v/>
      </c>
      <c r="U2502" t="str">
        <f t="shared" si="236"/>
        <v/>
      </c>
      <c r="V2502">
        <v>24.484261512756348</v>
      </c>
      <c r="W2502">
        <v>10.971408367156982</v>
      </c>
      <c r="X2502">
        <v>73.694614410400391</v>
      </c>
      <c r="Y2502">
        <v>44.241146087646484</v>
      </c>
      <c r="Z2502">
        <v>89.031620025634766</v>
      </c>
      <c r="AA2502">
        <v>23.793594360351563</v>
      </c>
      <c r="AB2502">
        <v>3.8069750976562504E-2</v>
      </c>
      <c r="AC2502" s="2">
        <f t="shared" si="237"/>
        <v>3.8069750976562504E-2</v>
      </c>
      <c r="AD2502">
        <v>11.791138305664063</v>
      </c>
      <c r="AE2502">
        <v>14.288172090751678</v>
      </c>
      <c r="AH2502" s="2" t="str">
        <f t="shared" si="238"/>
        <v/>
      </c>
      <c r="AI2502" s="2" t="str">
        <f>IF(ISNUMBER(AH2502),SUMIFS($AH$1:AH2502,$A$1:A2502,A2502,C$1:$C2502,C2502,$G$1:G2502,G2502,$E$1:E2502,E2502),"")</f>
        <v/>
      </c>
      <c r="AJ2502">
        <f t="shared" si="239"/>
        <v>13</v>
      </c>
    </row>
    <row r="2503" spans="1:36" x14ac:dyDescent="0.25">
      <c r="A2503" s="14" t="s">
        <v>99</v>
      </c>
      <c r="B2503" t="s">
        <v>98</v>
      </c>
      <c r="C2503" t="s">
        <v>97</v>
      </c>
      <c r="D2503" s="13">
        <v>42290</v>
      </c>
      <c r="E2503">
        <v>3</v>
      </c>
      <c r="F2503">
        <v>500</v>
      </c>
      <c r="G2503" s="2" t="s">
        <v>87</v>
      </c>
      <c r="H2503" s="2" t="s">
        <v>11</v>
      </c>
      <c r="I2503">
        <v>3</v>
      </c>
      <c r="J2503" s="2" t="s">
        <v>88</v>
      </c>
      <c r="K2503" s="2">
        <v>389</v>
      </c>
      <c r="L2503" s="2">
        <v>1234</v>
      </c>
      <c r="M2503" s="2">
        <f t="shared" si="234"/>
        <v>123.4</v>
      </c>
      <c r="O2503" s="2" t="str">
        <f t="shared" si="235"/>
        <v/>
      </c>
      <c r="P2503" s="2" t="str">
        <f>IF(ISNUMBER(O2503),SUMIFS(O$1:$O2503,A$1:$A2503,A2503,C$1:$C2503,C2503,G$1:$G2503,G2503,E$1:$E2503,E2503),"")</f>
        <v/>
      </c>
      <c r="U2503" t="str">
        <f t="shared" si="236"/>
        <v/>
      </c>
      <c r="V2503">
        <v>24.615270614624023</v>
      </c>
      <c r="W2503">
        <v>8.9022765159606934</v>
      </c>
      <c r="X2503">
        <v>72.733589172363281</v>
      </c>
      <c r="Y2503">
        <v>44.598117828369141</v>
      </c>
      <c r="Z2503">
        <v>89.352127075195313</v>
      </c>
      <c r="AA2503">
        <v>25.61152172088623</v>
      </c>
      <c r="AB2503">
        <v>4.0978434753417975E-2</v>
      </c>
      <c r="AC2503" s="2">
        <f t="shared" si="237"/>
        <v>4.0978434753417975E-2</v>
      </c>
      <c r="AD2503">
        <v>11.637374267578124</v>
      </c>
      <c r="AE2503">
        <v>16.938825585694598</v>
      </c>
      <c r="AH2503" s="2" t="str">
        <f t="shared" si="238"/>
        <v/>
      </c>
      <c r="AI2503" s="2" t="str">
        <f>IF(ISNUMBER(AH2503),SUMIFS($AH$1:AH2503,$A$1:A2503,A2503,C$1:$C2503,C2503,$G$1:G2503,G2503,$E$1:E2503,E2503),"")</f>
        <v/>
      </c>
      <c r="AJ2503">
        <f t="shared" si="239"/>
        <v>13</v>
      </c>
    </row>
    <row r="2504" spans="1:36" x14ac:dyDescent="0.25">
      <c r="A2504" s="14" t="s">
        <v>104</v>
      </c>
      <c r="B2504" t="s">
        <v>98</v>
      </c>
      <c r="C2504" t="s">
        <v>97</v>
      </c>
      <c r="D2504" s="13">
        <v>42304</v>
      </c>
      <c r="E2504">
        <v>1</v>
      </c>
      <c r="F2504">
        <v>0</v>
      </c>
      <c r="G2504" s="2" t="s">
        <v>87</v>
      </c>
      <c r="H2504" s="2" t="s">
        <v>11</v>
      </c>
      <c r="I2504">
        <v>3</v>
      </c>
      <c r="J2504" s="2" t="s">
        <v>88</v>
      </c>
      <c r="K2504" s="2">
        <v>0</v>
      </c>
      <c r="L2504" s="2">
        <v>1709.75</v>
      </c>
      <c r="M2504" s="2">
        <f t="shared" si="234"/>
        <v>170.97499999999999</v>
      </c>
      <c r="O2504" s="2" t="str">
        <f t="shared" si="235"/>
        <v/>
      </c>
      <c r="P2504" s="2" t="str">
        <f>IF(ISNUMBER(O2504),SUMIFS(O$1:$O2504,A$1:$A2504,A2504,C$1:$C2504,C2504,G$1:$G2504,G2504,E$1:$E2504,E2504),"")</f>
        <v/>
      </c>
      <c r="U2504" t="str">
        <f t="shared" si="236"/>
        <v/>
      </c>
      <c r="V2504">
        <v>24.436620712280273</v>
      </c>
      <c r="W2504">
        <v>26.199506759643555</v>
      </c>
      <c r="X2504">
        <v>77.686798095703125</v>
      </c>
      <c r="Y2504">
        <v>43.296560287475586</v>
      </c>
      <c r="Z2504">
        <v>91.761585235595703</v>
      </c>
      <c r="AA2504">
        <v>12.699384689331055</v>
      </c>
      <c r="AB2504">
        <v>2.031901550292969E-2</v>
      </c>
      <c r="AC2504" s="2">
        <f t="shared" si="237"/>
        <v>2.031901550292969E-2</v>
      </c>
      <c r="AD2504">
        <v>12.4298876953125</v>
      </c>
      <c r="AE2504">
        <v>20.693947687020181</v>
      </c>
      <c r="AH2504" s="2" t="str">
        <f t="shared" si="238"/>
        <v/>
      </c>
      <c r="AI2504" s="2" t="str">
        <f>IF(ISNUMBER(AH2504),SUMIFS($AH$1:AH2504,$A$1:A2504,A2504,C$1:$C2504,C2504,$G$1:G2504,G2504,$E$1:E2504,E2504),"")</f>
        <v/>
      </c>
      <c r="AJ2504">
        <f t="shared" si="239"/>
        <v>13</v>
      </c>
    </row>
    <row r="2505" spans="1:36" x14ac:dyDescent="0.25">
      <c r="A2505" s="14" t="s">
        <v>103</v>
      </c>
      <c r="B2505" t="s">
        <v>98</v>
      </c>
      <c r="C2505" t="s">
        <v>97</v>
      </c>
      <c r="D2505" s="13">
        <v>42304</v>
      </c>
      <c r="E2505">
        <v>1</v>
      </c>
      <c r="F2505">
        <v>50</v>
      </c>
      <c r="G2505" s="2" t="s">
        <v>87</v>
      </c>
      <c r="H2505" s="2" t="s">
        <v>11</v>
      </c>
      <c r="I2505">
        <v>3</v>
      </c>
      <c r="J2505" s="2" t="s">
        <v>88</v>
      </c>
      <c r="K2505" s="2">
        <v>45</v>
      </c>
      <c r="L2505" s="2">
        <v>1430.75</v>
      </c>
      <c r="M2505" s="2">
        <f t="shared" si="234"/>
        <v>143.07499999999999</v>
      </c>
      <c r="O2505" s="2" t="str">
        <f t="shared" si="235"/>
        <v/>
      </c>
      <c r="P2505" s="2" t="str">
        <f>IF(ISNUMBER(O2505),SUMIFS(O$1:$O2505,A$1:$A2505,A2505,C$1:$C2505,C2505,G$1:$G2505,G2505,E$1:$E2505,E2505),"")</f>
        <v/>
      </c>
      <c r="U2505" t="str">
        <f t="shared" si="236"/>
        <v/>
      </c>
      <c r="V2505">
        <v>22.107361793518066</v>
      </c>
      <c r="W2505">
        <v>29.003514289855957</v>
      </c>
      <c r="X2505">
        <v>80.225109100341797</v>
      </c>
      <c r="Y2505">
        <v>39.673728942871094</v>
      </c>
      <c r="Z2505">
        <v>92.331748962402344</v>
      </c>
      <c r="AA2505">
        <v>13.283412933349609</v>
      </c>
      <c r="AB2505">
        <v>2.1253460693359375E-2</v>
      </c>
      <c r="AC2505" s="2">
        <f t="shared" si="237"/>
        <v>2.1253460693359375E-2</v>
      </c>
      <c r="AD2505">
        <v>12.836017456054687</v>
      </c>
      <c r="AE2505">
        <v>18.023968412450159</v>
      </c>
      <c r="AH2505" s="2" t="str">
        <f t="shared" si="238"/>
        <v/>
      </c>
      <c r="AI2505" s="2" t="str">
        <f>IF(ISNUMBER(AH2505),SUMIFS($AH$1:AH2505,$A$1:A2505,A2505,C$1:$C2505,C2505,$G$1:G2505,G2505,$E$1:E2505,E2505),"")</f>
        <v/>
      </c>
      <c r="AJ2505">
        <f t="shared" si="239"/>
        <v>13</v>
      </c>
    </row>
    <row r="2506" spans="1:36" x14ac:dyDescent="0.25">
      <c r="A2506" s="14" t="s">
        <v>102</v>
      </c>
      <c r="B2506" t="s">
        <v>98</v>
      </c>
      <c r="C2506" t="s">
        <v>97</v>
      </c>
      <c r="D2506" s="13">
        <v>42304</v>
      </c>
      <c r="E2506">
        <v>1</v>
      </c>
      <c r="F2506">
        <v>100</v>
      </c>
      <c r="G2506" s="2" t="s">
        <v>87</v>
      </c>
      <c r="H2506" s="2" t="s">
        <v>11</v>
      </c>
      <c r="I2506">
        <v>3</v>
      </c>
      <c r="J2506" s="2" t="s">
        <v>88</v>
      </c>
      <c r="K2506" s="2">
        <v>78</v>
      </c>
      <c r="L2506" s="2">
        <v>1827.25</v>
      </c>
      <c r="M2506" s="2">
        <f t="shared" si="234"/>
        <v>182.72499999999999</v>
      </c>
      <c r="O2506" s="2" t="str">
        <f t="shared" si="235"/>
        <v/>
      </c>
      <c r="P2506" s="2" t="str">
        <f>IF(ISNUMBER(O2506),SUMIFS(O$1:$O2506,A$1:$A2506,A2506,C$1:$C2506,C2506,G$1:$G2506,G2506,E$1:$E2506,E2506),"")</f>
        <v/>
      </c>
      <c r="U2506" t="str">
        <f t="shared" si="236"/>
        <v/>
      </c>
      <c r="V2506">
        <v>23.095556259155273</v>
      </c>
      <c r="W2506">
        <v>27.500874519348145</v>
      </c>
      <c r="X2506">
        <v>79.833126068115234</v>
      </c>
      <c r="Y2506">
        <v>41.025838851928711</v>
      </c>
      <c r="Z2506">
        <v>92.693626403808594</v>
      </c>
      <c r="AA2506">
        <v>13.020017623901367</v>
      </c>
      <c r="AB2506">
        <v>2.0832028198242189E-2</v>
      </c>
      <c r="AC2506" s="2">
        <f t="shared" si="237"/>
        <v>2.0832028198242189E-2</v>
      </c>
      <c r="AD2506">
        <v>12.773300170898438</v>
      </c>
      <c r="AE2506">
        <v>16.085071223945828</v>
      </c>
      <c r="AH2506" s="2" t="str">
        <f t="shared" si="238"/>
        <v/>
      </c>
      <c r="AI2506" s="2" t="str">
        <f>IF(ISNUMBER(AH2506),SUMIFS($AH$1:AH2506,$A$1:A2506,A2506,C$1:$C2506,C2506,$G$1:G2506,G2506,$E$1:E2506,E2506),"")</f>
        <v/>
      </c>
      <c r="AJ2506">
        <f t="shared" si="239"/>
        <v>13</v>
      </c>
    </row>
    <row r="2507" spans="1:36" x14ac:dyDescent="0.25">
      <c r="A2507" s="14" t="s">
        <v>101</v>
      </c>
      <c r="B2507" t="s">
        <v>98</v>
      </c>
      <c r="C2507" t="s">
        <v>97</v>
      </c>
      <c r="D2507" s="13">
        <v>42304</v>
      </c>
      <c r="E2507">
        <v>1</v>
      </c>
      <c r="F2507">
        <v>200</v>
      </c>
      <c r="G2507" s="2" t="s">
        <v>87</v>
      </c>
      <c r="H2507" s="2" t="s">
        <v>11</v>
      </c>
      <c r="I2507">
        <v>3</v>
      </c>
      <c r="J2507" s="2" t="s">
        <v>88</v>
      </c>
      <c r="K2507" s="2">
        <v>156</v>
      </c>
      <c r="L2507" s="2">
        <v>2081.75</v>
      </c>
      <c r="M2507" s="2">
        <f t="shared" si="234"/>
        <v>208.17500000000001</v>
      </c>
      <c r="O2507" s="2" t="str">
        <f t="shared" si="235"/>
        <v/>
      </c>
      <c r="P2507" s="2" t="str">
        <f>IF(ISNUMBER(O2507),SUMIFS(O$1:$O2507,A$1:$A2507,A2507,C$1:$C2507,C2507,G$1:$G2507,G2507,E$1:$E2507,E2507),"")</f>
        <v/>
      </c>
      <c r="U2507" t="str">
        <f t="shared" si="236"/>
        <v/>
      </c>
      <c r="V2507">
        <v>24.528189659118652</v>
      </c>
      <c r="W2507">
        <v>22.596384048461914</v>
      </c>
      <c r="X2507">
        <v>76.602676391601563</v>
      </c>
      <c r="Y2507">
        <v>42.722770690917969</v>
      </c>
      <c r="Z2507">
        <v>91.454547882080078</v>
      </c>
      <c r="AA2507">
        <v>15.181442737579346</v>
      </c>
      <c r="AB2507">
        <v>2.4290308380126954E-2</v>
      </c>
      <c r="AC2507" s="2">
        <f t="shared" si="237"/>
        <v>2.4290308380126954E-2</v>
      </c>
      <c r="AD2507">
        <v>12.25642822265625</v>
      </c>
      <c r="AE2507">
        <v>15.723727618147779</v>
      </c>
      <c r="AH2507" s="2" t="str">
        <f t="shared" si="238"/>
        <v/>
      </c>
      <c r="AI2507" s="2" t="str">
        <f>IF(ISNUMBER(AH2507),SUMIFS($AH$1:AH2507,$A$1:A2507,A2507,C$1:$C2507,C2507,$G$1:G2507,G2507,$E$1:E2507,E2507),"")</f>
        <v/>
      </c>
      <c r="AJ2507">
        <f t="shared" si="239"/>
        <v>13</v>
      </c>
    </row>
    <row r="2508" spans="1:36" x14ac:dyDescent="0.25">
      <c r="A2508" s="14" t="s">
        <v>100</v>
      </c>
      <c r="B2508" t="s">
        <v>98</v>
      </c>
      <c r="C2508" t="s">
        <v>97</v>
      </c>
      <c r="D2508" s="13">
        <v>42304</v>
      </c>
      <c r="E2508">
        <v>1</v>
      </c>
      <c r="F2508">
        <v>350</v>
      </c>
      <c r="G2508" s="2" t="s">
        <v>87</v>
      </c>
      <c r="H2508" s="2" t="s">
        <v>11</v>
      </c>
      <c r="I2508">
        <v>3</v>
      </c>
      <c r="J2508" s="2" t="s">
        <v>88</v>
      </c>
      <c r="K2508" s="2">
        <v>272</v>
      </c>
      <c r="L2508" s="2">
        <v>2507</v>
      </c>
      <c r="M2508" s="2">
        <f t="shared" si="234"/>
        <v>250.7</v>
      </c>
      <c r="O2508" s="2" t="str">
        <f t="shared" si="235"/>
        <v/>
      </c>
      <c r="P2508" s="2" t="str">
        <f>IF(ISNUMBER(O2508),SUMIFS(O$1:$O2508,A$1:$A2508,A2508,C$1:$C2508,C2508,G$1:$G2508,G2508,E$1:$E2508,E2508),"")</f>
        <v/>
      </c>
      <c r="U2508" t="str">
        <f t="shared" si="236"/>
        <v/>
      </c>
      <c r="V2508">
        <v>24.75141716003418</v>
      </c>
      <c r="W2508">
        <v>23.127467155456543</v>
      </c>
      <c r="X2508">
        <v>77.231391906738281</v>
      </c>
      <c r="Y2508">
        <v>44.205339431762695</v>
      </c>
      <c r="Z2508">
        <v>91.820896148681641</v>
      </c>
      <c r="AA2508">
        <v>15.219709873199463</v>
      </c>
      <c r="AB2508">
        <v>2.4351535797119142E-2</v>
      </c>
      <c r="AC2508" s="2">
        <f t="shared" si="237"/>
        <v>2.4351535797119142E-2</v>
      </c>
      <c r="AD2508">
        <v>12.357022705078125</v>
      </c>
      <c r="AE2508">
        <v>13.575341603560387</v>
      </c>
      <c r="AH2508" s="2" t="str">
        <f t="shared" si="238"/>
        <v/>
      </c>
      <c r="AI2508" s="2" t="str">
        <f>IF(ISNUMBER(AH2508),SUMIFS($AH$1:AH2508,$A$1:A2508,A2508,C$1:$C2508,C2508,$G$1:G2508,G2508,$E$1:E2508,E2508),"")</f>
        <v/>
      </c>
      <c r="AJ2508">
        <f t="shared" si="239"/>
        <v>13</v>
      </c>
    </row>
    <row r="2509" spans="1:36" x14ac:dyDescent="0.25">
      <c r="A2509" s="14" t="s">
        <v>99</v>
      </c>
      <c r="B2509" t="s">
        <v>98</v>
      </c>
      <c r="C2509" t="s">
        <v>97</v>
      </c>
      <c r="D2509" s="13">
        <v>42304</v>
      </c>
      <c r="E2509">
        <v>1</v>
      </c>
      <c r="F2509">
        <v>500</v>
      </c>
      <c r="G2509" s="2" t="s">
        <v>87</v>
      </c>
      <c r="H2509" s="2" t="s">
        <v>11</v>
      </c>
      <c r="I2509">
        <v>3</v>
      </c>
      <c r="J2509" s="2" t="s">
        <v>88</v>
      </c>
      <c r="K2509" s="2">
        <v>389</v>
      </c>
      <c r="L2509" s="2">
        <v>2770</v>
      </c>
      <c r="M2509" s="2">
        <f t="shared" si="234"/>
        <v>277</v>
      </c>
      <c r="O2509" s="2" t="str">
        <f t="shared" si="235"/>
        <v/>
      </c>
      <c r="P2509" s="2" t="str">
        <f>IF(ISNUMBER(O2509),SUMIFS(O$1:$O2509,A$1:$A2509,A2509,C$1:$C2509,C2509,G$1:$G2509,G2509,E$1:$E2509,E2509),"")</f>
        <v/>
      </c>
      <c r="U2509" t="str">
        <f t="shared" si="236"/>
        <v/>
      </c>
      <c r="V2509">
        <v>22.085838317871094</v>
      </c>
      <c r="W2509">
        <v>20.026680946350098</v>
      </c>
      <c r="X2509">
        <v>79.466339111328125</v>
      </c>
      <c r="Y2509">
        <v>39.896379470825195</v>
      </c>
      <c r="Z2509">
        <v>91.768867492675781</v>
      </c>
      <c r="AA2509">
        <v>19.41779613494873</v>
      </c>
      <c r="AB2509">
        <v>3.1068473815917971E-2</v>
      </c>
      <c r="AC2509" s="2">
        <f t="shared" si="237"/>
        <v>3.1068473815917971E-2</v>
      </c>
      <c r="AD2509">
        <v>12.714614257812499</v>
      </c>
      <c r="AE2509">
        <v>12.557936721471789</v>
      </c>
      <c r="AH2509" s="2" t="str">
        <f t="shared" si="238"/>
        <v/>
      </c>
      <c r="AI2509" s="2" t="str">
        <f>IF(ISNUMBER(AH2509),SUMIFS($AH$1:AH2509,$A$1:A2509,A2509,C$1:$C2509,C2509,$G$1:G2509,G2509,$E$1:E2509,E2509),"")</f>
        <v/>
      </c>
      <c r="AJ2509">
        <f t="shared" si="239"/>
        <v>13</v>
      </c>
    </row>
    <row r="2510" spans="1:36" x14ac:dyDescent="0.25">
      <c r="A2510" s="14" t="s">
        <v>104</v>
      </c>
      <c r="B2510" t="s">
        <v>98</v>
      </c>
      <c r="C2510" t="s">
        <v>97</v>
      </c>
      <c r="D2510" s="13">
        <v>42304</v>
      </c>
      <c r="E2510">
        <v>2</v>
      </c>
      <c r="F2510">
        <v>0</v>
      </c>
      <c r="G2510" s="2" t="s">
        <v>87</v>
      </c>
      <c r="H2510" s="2" t="s">
        <v>11</v>
      </c>
      <c r="I2510">
        <v>3</v>
      </c>
      <c r="J2510" s="2" t="s">
        <v>88</v>
      </c>
      <c r="K2510" s="2">
        <v>0</v>
      </c>
      <c r="L2510" s="2">
        <v>1301.75</v>
      </c>
      <c r="M2510" s="2">
        <f t="shared" si="234"/>
        <v>130.17500000000001</v>
      </c>
      <c r="O2510" s="2" t="str">
        <f t="shared" si="235"/>
        <v/>
      </c>
      <c r="P2510" s="2" t="str">
        <f>IF(ISNUMBER(O2510),SUMIFS(O$1:$O2510,A$1:$A2510,A2510,C$1:$C2510,C2510,G$1:$G2510,G2510,E$1:$E2510,E2510),"")</f>
        <v/>
      </c>
      <c r="U2510" t="str">
        <f t="shared" si="236"/>
        <v/>
      </c>
      <c r="V2510">
        <v>22.498231887817383</v>
      </c>
      <c r="W2510">
        <v>25.970622062683105</v>
      </c>
      <c r="X2510">
        <v>79.657863616943359</v>
      </c>
      <c r="Y2510">
        <v>38.387767791748047</v>
      </c>
      <c r="Z2510">
        <v>91.761795043945313</v>
      </c>
      <c r="AA2510">
        <v>15.421717643737793</v>
      </c>
      <c r="AB2510">
        <v>2.4674748229980469E-2</v>
      </c>
      <c r="AC2510" s="2">
        <f t="shared" si="237"/>
        <v>2.4674748229980469E-2</v>
      </c>
      <c r="AD2510">
        <v>12.745258178710937</v>
      </c>
      <c r="AE2510">
        <v>20.737736754781263</v>
      </c>
      <c r="AH2510" s="2" t="str">
        <f t="shared" si="238"/>
        <v/>
      </c>
      <c r="AI2510" s="2" t="str">
        <f>IF(ISNUMBER(AH2510),SUMIFS($AH$1:AH2510,$A$1:A2510,A2510,C$1:$C2510,C2510,$G$1:G2510,G2510,$E$1:E2510,E2510),"")</f>
        <v/>
      </c>
      <c r="AJ2510">
        <f t="shared" si="239"/>
        <v>13</v>
      </c>
    </row>
    <row r="2511" spans="1:36" x14ac:dyDescent="0.25">
      <c r="A2511" s="14" t="s">
        <v>103</v>
      </c>
      <c r="B2511" t="s">
        <v>98</v>
      </c>
      <c r="C2511" t="s">
        <v>97</v>
      </c>
      <c r="D2511" s="13">
        <v>42304</v>
      </c>
      <c r="E2511">
        <v>2</v>
      </c>
      <c r="F2511">
        <v>50</v>
      </c>
      <c r="G2511" s="2" t="s">
        <v>87</v>
      </c>
      <c r="H2511" s="2" t="s">
        <v>11</v>
      </c>
      <c r="I2511">
        <v>3</v>
      </c>
      <c r="J2511" s="2" t="s">
        <v>88</v>
      </c>
      <c r="K2511" s="2">
        <v>45</v>
      </c>
      <c r="L2511" s="2">
        <v>1421.5</v>
      </c>
      <c r="M2511" s="2">
        <f t="shared" si="234"/>
        <v>142.15</v>
      </c>
      <c r="O2511" s="2" t="str">
        <f t="shared" si="235"/>
        <v/>
      </c>
      <c r="P2511" s="2" t="str">
        <f>IF(ISNUMBER(O2511),SUMIFS(O$1:$O2511,A$1:$A2511,A2511,C$1:$C2511,C2511,G$1:$G2511,G2511,E$1:$E2511,E2511),"")</f>
        <v/>
      </c>
      <c r="U2511" t="str">
        <f t="shared" si="236"/>
        <v/>
      </c>
      <c r="V2511">
        <v>22.740778923034668</v>
      </c>
      <c r="W2511">
        <v>26.271286010742188</v>
      </c>
      <c r="X2511">
        <v>80.619693756103516</v>
      </c>
      <c r="Y2511">
        <v>39.891090393066406</v>
      </c>
      <c r="Z2511">
        <v>91.817363739013672</v>
      </c>
      <c r="AA2511">
        <v>14.090322017669678</v>
      </c>
      <c r="AB2511">
        <v>2.2544515228271483E-2</v>
      </c>
      <c r="AC2511" s="2">
        <f t="shared" si="237"/>
        <v>2.2544515228271483E-2</v>
      </c>
      <c r="AD2511">
        <v>12.899151000976563</v>
      </c>
      <c r="AE2511">
        <v>21.179094341360098</v>
      </c>
      <c r="AH2511" s="2" t="str">
        <f t="shared" si="238"/>
        <v/>
      </c>
      <c r="AI2511" s="2" t="str">
        <f>IF(ISNUMBER(AH2511),SUMIFS($AH$1:AH2511,$A$1:A2511,A2511,C$1:$C2511,C2511,$G$1:G2511,G2511,$E$1:E2511,E2511),"")</f>
        <v/>
      </c>
      <c r="AJ2511">
        <f t="shared" si="239"/>
        <v>13</v>
      </c>
    </row>
    <row r="2512" spans="1:36" x14ac:dyDescent="0.25">
      <c r="A2512" s="14" t="s">
        <v>102</v>
      </c>
      <c r="B2512" t="s">
        <v>98</v>
      </c>
      <c r="C2512" t="s">
        <v>97</v>
      </c>
      <c r="D2512" s="13">
        <v>42304</v>
      </c>
      <c r="E2512">
        <v>2</v>
      </c>
      <c r="F2512">
        <v>100</v>
      </c>
      <c r="G2512" s="2" t="s">
        <v>87</v>
      </c>
      <c r="H2512" s="2" t="s">
        <v>11</v>
      </c>
      <c r="I2512">
        <v>3</v>
      </c>
      <c r="J2512" s="2" t="s">
        <v>88</v>
      </c>
      <c r="K2512" s="2">
        <v>78</v>
      </c>
      <c r="L2512" s="2">
        <v>1569.5</v>
      </c>
      <c r="M2512" s="2">
        <f t="shared" si="234"/>
        <v>156.94999999999999</v>
      </c>
      <c r="O2512" s="2" t="str">
        <f t="shared" si="235"/>
        <v/>
      </c>
      <c r="P2512" s="2" t="str">
        <f>IF(ISNUMBER(O2512),SUMIFS(O$1:$O2512,A$1:$A2512,A2512,C$1:$C2512,C2512,G$1:$G2512,G2512,E$1:$E2512,E2512),"")</f>
        <v/>
      </c>
      <c r="U2512" t="str">
        <f t="shared" si="236"/>
        <v/>
      </c>
      <c r="V2512">
        <v>22.591588020324707</v>
      </c>
      <c r="W2512">
        <v>28.073392868041992</v>
      </c>
      <c r="X2512">
        <v>80.916885375976563</v>
      </c>
      <c r="Y2512">
        <v>38.611993789672852</v>
      </c>
      <c r="Z2512">
        <v>92.050643920898438</v>
      </c>
      <c r="AA2512">
        <v>13.970001220703125</v>
      </c>
      <c r="AB2512">
        <v>2.2352001953124999E-2</v>
      </c>
      <c r="AC2512" s="2">
        <f t="shared" si="237"/>
        <v>2.2352001953124999E-2</v>
      </c>
      <c r="AD2512">
        <v>12.946701660156251</v>
      </c>
      <c r="AE2512">
        <v>19.167324977655952</v>
      </c>
      <c r="AH2512" s="2" t="str">
        <f t="shared" si="238"/>
        <v/>
      </c>
      <c r="AI2512" s="2" t="str">
        <f>IF(ISNUMBER(AH2512),SUMIFS($AH$1:AH2512,$A$1:A2512,A2512,C$1:$C2512,C2512,$G$1:G2512,G2512,$E$1:E2512,E2512),"")</f>
        <v/>
      </c>
      <c r="AJ2512">
        <f t="shared" si="239"/>
        <v>13</v>
      </c>
    </row>
    <row r="2513" spans="1:36" x14ac:dyDescent="0.25">
      <c r="A2513" s="14" t="s">
        <v>101</v>
      </c>
      <c r="B2513" t="s">
        <v>98</v>
      </c>
      <c r="C2513" t="s">
        <v>97</v>
      </c>
      <c r="D2513" s="13">
        <v>42304</v>
      </c>
      <c r="E2513">
        <v>2</v>
      </c>
      <c r="F2513">
        <v>200</v>
      </c>
      <c r="G2513" s="2" t="s">
        <v>87</v>
      </c>
      <c r="H2513" s="2" t="s">
        <v>11</v>
      </c>
      <c r="I2513">
        <v>3</v>
      </c>
      <c r="J2513" s="2" t="s">
        <v>88</v>
      </c>
      <c r="K2513" s="2">
        <v>156</v>
      </c>
      <c r="L2513" s="2">
        <v>2027.75</v>
      </c>
      <c r="M2513" s="2">
        <f t="shared" si="234"/>
        <v>202.77500000000001</v>
      </c>
      <c r="O2513" s="2" t="str">
        <f t="shared" si="235"/>
        <v/>
      </c>
      <c r="P2513" s="2" t="str">
        <f>IF(ISNUMBER(O2513),SUMIFS(O$1:$O2513,A$1:$A2513,A2513,C$1:$C2513,C2513,G$1:$G2513,G2513,E$1:$E2513,E2513),"")</f>
        <v/>
      </c>
      <c r="U2513" t="str">
        <f t="shared" si="236"/>
        <v/>
      </c>
      <c r="V2513">
        <v>23.64677906036377</v>
      </c>
      <c r="W2513">
        <v>23.262166023254395</v>
      </c>
      <c r="X2513">
        <v>78.577354431152344</v>
      </c>
      <c r="Y2513">
        <v>42.09954833984375</v>
      </c>
      <c r="Z2513">
        <v>91.749671936035156</v>
      </c>
      <c r="AA2513">
        <v>15.489358901977539</v>
      </c>
      <c r="AB2513">
        <v>2.4782974243164065E-2</v>
      </c>
      <c r="AC2513" s="2">
        <f t="shared" si="237"/>
        <v>2.4782974243164065E-2</v>
      </c>
      <c r="AD2513">
        <v>12.572376708984375</v>
      </c>
      <c r="AE2513">
        <v>16.834025715666641</v>
      </c>
      <c r="AH2513" s="2" t="str">
        <f t="shared" si="238"/>
        <v/>
      </c>
      <c r="AI2513" s="2" t="str">
        <f>IF(ISNUMBER(AH2513),SUMIFS($AH$1:AH2513,$A$1:A2513,A2513,C$1:$C2513,C2513,$G$1:G2513,G2513,$E$1:E2513,E2513),"")</f>
        <v/>
      </c>
      <c r="AJ2513">
        <f t="shared" si="239"/>
        <v>13</v>
      </c>
    </row>
    <row r="2514" spans="1:36" x14ac:dyDescent="0.25">
      <c r="A2514" s="14" t="s">
        <v>100</v>
      </c>
      <c r="B2514" t="s">
        <v>98</v>
      </c>
      <c r="C2514" t="s">
        <v>97</v>
      </c>
      <c r="D2514" s="13">
        <v>42304</v>
      </c>
      <c r="E2514">
        <v>2</v>
      </c>
      <c r="F2514">
        <v>350</v>
      </c>
      <c r="G2514" s="2" t="s">
        <v>87</v>
      </c>
      <c r="H2514" s="2" t="s">
        <v>11</v>
      </c>
      <c r="I2514">
        <v>3</v>
      </c>
      <c r="J2514" s="2" t="s">
        <v>88</v>
      </c>
      <c r="K2514" s="2">
        <v>272</v>
      </c>
      <c r="L2514" s="2">
        <v>2187.5</v>
      </c>
      <c r="M2514" s="2">
        <f t="shared" si="234"/>
        <v>218.75</v>
      </c>
      <c r="O2514" s="2" t="str">
        <f t="shared" si="235"/>
        <v/>
      </c>
      <c r="P2514" s="2" t="str">
        <f>IF(ISNUMBER(O2514),SUMIFS(O$1:$O2514,A$1:$A2514,A2514,C$1:$C2514,C2514,G$1:$G2514,G2514,E$1:$E2514,E2514),"")</f>
        <v/>
      </c>
      <c r="U2514" t="str">
        <f t="shared" si="236"/>
        <v/>
      </c>
      <c r="V2514">
        <v>23.27791690826416</v>
      </c>
      <c r="W2514">
        <v>23.851482391357422</v>
      </c>
      <c r="X2514">
        <v>79.330425262451172</v>
      </c>
      <c r="Y2514">
        <v>41.304533004760742</v>
      </c>
      <c r="Z2514">
        <v>91.963191986083984</v>
      </c>
      <c r="AA2514">
        <v>17.45380687713623</v>
      </c>
      <c r="AB2514">
        <v>2.7926091003417967E-2</v>
      </c>
      <c r="AC2514" s="2">
        <f t="shared" si="237"/>
        <v>2.7926091003417967E-2</v>
      </c>
      <c r="AD2514">
        <v>12.692868041992188</v>
      </c>
      <c r="AE2514">
        <v>13.904014246844627</v>
      </c>
      <c r="AH2514" s="2" t="str">
        <f t="shared" si="238"/>
        <v/>
      </c>
      <c r="AI2514" s="2" t="str">
        <f>IF(ISNUMBER(AH2514),SUMIFS($AH$1:AH2514,$A$1:A2514,A2514,C$1:$C2514,C2514,$G$1:G2514,G2514,$E$1:E2514,E2514),"")</f>
        <v/>
      </c>
      <c r="AJ2514">
        <f t="shared" si="239"/>
        <v>13</v>
      </c>
    </row>
    <row r="2515" spans="1:36" x14ac:dyDescent="0.25">
      <c r="A2515" s="14" t="s">
        <v>99</v>
      </c>
      <c r="B2515" t="s">
        <v>98</v>
      </c>
      <c r="C2515" t="s">
        <v>97</v>
      </c>
      <c r="D2515" s="13">
        <v>42304</v>
      </c>
      <c r="E2515">
        <v>2</v>
      </c>
      <c r="F2515">
        <v>500</v>
      </c>
      <c r="G2515" s="2" t="s">
        <v>87</v>
      </c>
      <c r="H2515" s="2" t="s">
        <v>11</v>
      </c>
      <c r="I2515">
        <v>3</v>
      </c>
      <c r="J2515" s="2" t="s">
        <v>88</v>
      </c>
      <c r="K2515" s="2">
        <v>389</v>
      </c>
      <c r="L2515" s="2">
        <v>2646.75</v>
      </c>
      <c r="M2515" s="2">
        <f t="shared" si="234"/>
        <v>264.67500000000001</v>
      </c>
      <c r="O2515" s="2" t="str">
        <f t="shared" si="235"/>
        <v/>
      </c>
      <c r="P2515" s="2" t="str">
        <f>IF(ISNUMBER(O2515),SUMIFS(O$1:$O2515,A$1:$A2515,A2515,C$1:$C2515,C2515,G$1:$G2515,G2515,E$1:$E2515,E2515),"")</f>
        <v/>
      </c>
      <c r="U2515" t="str">
        <f t="shared" si="236"/>
        <v/>
      </c>
      <c r="V2515">
        <v>23.463784217834473</v>
      </c>
      <c r="W2515">
        <v>20.197273254394531</v>
      </c>
      <c r="X2515">
        <v>78.807247161865234</v>
      </c>
      <c r="Y2515">
        <v>41.647994995117188</v>
      </c>
      <c r="Z2515">
        <v>91.584869384765625</v>
      </c>
      <c r="AA2515">
        <v>19.262062072753906</v>
      </c>
      <c r="AB2515">
        <v>3.0819299316406246E-2</v>
      </c>
      <c r="AC2515" s="2">
        <f t="shared" si="237"/>
        <v>3.0819299316406246E-2</v>
      </c>
      <c r="AD2515">
        <v>12.609159545898438</v>
      </c>
      <c r="AE2515">
        <v>12.954787750461227</v>
      </c>
      <c r="AH2515" s="2" t="str">
        <f t="shared" si="238"/>
        <v/>
      </c>
      <c r="AI2515" s="2" t="str">
        <f>IF(ISNUMBER(AH2515),SUMIFS($AH$1:AH2515,$A$1:A2515,A2515,C$1:$C2515,C2515,$G$1:G2515,G2515,$E$1:E2515,E2515),"")</f>
        <v/>
      </c>
      <c r="AJ2515">
        <f t="shared" si="239"/>
        <v>13</v>
      </c>
    </row>
    <row r="2516" spans="1:36" x14ac:dyDescent="0.25">
      <c r="A2516" s="14" t="s">
        <v>104</v>
      </c>
      <c r="B2516" t="s">
        <v>98</v>
      </c>
      <c r="C2516" t="s">
        <v>97</v>
      </c>
      <c r="D2516" s="13">
        <v>42304</v>
      </c>
      <c r="E2516">
        <v>3</v>
      </c>
      <c r="F2516">
        <v>0</v>
      </c>
      <c r="G2516" s="2" t="s">
        <v>87</v>
      </c>
      <c r="H2516" s="2" t="s">
        <v>11</v>
      </c>
      <c r="I2516">
        <v>3</v>
      </c>
      <c r="J2516" s="2" t="s">
        <v>88</v>
      </c>
      <c r="K2516" s="2">
        <v>0</v>
      </c>
      <c r="L2516" s="2">
        <v>1783</v>
      </c>
      <c r="M2516" s="2">
        <f t="shared" si="234"/>
        <v>178.3</v>
      </c>
      <c r="O2516" s="2" t="str">
        <f t="shared" si="235"/>
        <v/>
      </c>
      <c r="P2516" s="2" t="str">
        <f>IF(ISNUMBER(O2516),SUMIFS(O$1:$O2516,A$1:$A2516,A2516,C$1:$C2516,C2516,G$1:$G2516,G2516,E$1:$E2516,E2516),"")</f>
        <v/>
      </c>
      <c r="U2516" t="str">
        <f t="shared" si="236"/>
        <v/>
      </c>
      <c r="V2516">
        <v>24.557768821716309</v>
      </c>
      <c r="W2516">
        <v>22.691412925720215</v>
      </c>
      <c r="X2516">
        <v>76.371189117431641</v>
      </c>
      <c r="Y2516">
        <v>43.854183197021484</v>
      </c>
      <c r="Z2516">
        <v>91.302780151367188</v>
      </c>
      <c r="AA2516">
        <v>15.125026226043701</v>
      </c>
      <c r="AB2516">
        <v>2.4200041961669919E-2</v>
      </c>
      <c r="AC2516" s="2">
        <f t="shared" si="237"/>
        <v>2.4200041961669919E-2</v>
      </c>
      <c r="AD2516">
        <v>12.219390258789062</v>
      </c>
      <c r="AE2516">
        <v>24.886735073070476</v>
      </c>
      <c r="AH2516" s="2" t="str">
        <f t="shared" si="238"/>
        <v/>
      </c>
      <c r="AI2516" s="2" t="str">
        <f>IF(ISNUMBER(AH2516),SUMIFS($AH$1:AH2516,$A$1:A2516,A2516,C$1:$C2516,C2516,$G$1:G2516,G2516,$E$1:E2516,E2516),"")</f>
        <v/>
      </c>
      <c r="AJ2516">
        <f t="shared" si="239"/>
        <v>13</v>
      </c>
    </row>
    <row r="2517" spans="1:36" x14ac:dyDescent="0.25">
      <c r="A2517" s="14" t="s">
        <v>103</v>
      </c>
      <c r="B2517" t="s">
        <v>98</v>
      </c>
      <c r="C2517" t="s">
        <v>97</v>
      </c>
      <c r="D2517" s="13">
        <v>42304</v>
      </c>
      <c r="E2517">
        <v>3</v>
      </c>
      <c r="F2517">
        <v>50</v>
      </c>
      <c r="G2517" s="2" t="s">
        <v>87</v>
      </c>
      <c r="H2517" s="2" t="s">
        <v>11</v>
      </c>
      <c r="I2517">
        <v>3</v>
      </c>
      <c r="J2517" s="2" t="s">
        <v>88</v>
      </c>
      <c r="K2517" s="2">
        <v>45</v>
      </c>
      <c r="L2517" s="2">
        <v>1673</v>
      </c>
      <c r="M2517" s="2">
        <f t="shared" si="234"/>
        <v>167.3</v>
      </c>
      <c r="O2517" s="2" t="str">
        <f t="shared" si="235"/>
        <v/>
      </c>
      <c r="P2517" s="2" t="str">
        <f>IF(ISNUMBER(O2517),SUMIFS(O$1:$O2517,A$1:$A2517,A2517,C$1:$C2517,C2517,G$1:$G2517,G2517,E$1:$E2517,E2517),"")</f>
        <v/>
      </c>
      <c r="U2517" t="str">
        <f t="shared" si="236"/>
        <v/>
      </c>
      <c r="V2517">
        <v>22.819382667541504</v>
      </c>
      <c r="W2517">
        <v>25.015720367431641</v>
      </c>
      <c r="X2517">
        <v>79.175857543945313</v>
      </c>
      <c r="Y2517">
        <v>40.362035751342773</v>
      </c>
      <c r="Z2517">
        <v>91.311607360839844</v>
      </c>
      <c r="AA2517">
        <v>15.25161075592041</v>
      </c>
      <c r="AB2517">
        <v>2.4402577209472656E-2</v>
      </c>
      <c r="AC2517" s="2">
        <f t="shared" si="237"/>
        <v>2.4402577209472656E-2</v>
      </c>
      <c r="AD2517">
        <v>12.668137207031251</v>
      </c>
      <c r="AE2517">
        <v>26.310677712653881</v>
      </c>
      <c r="AH2517" s="2" t="str">
        <f t="shared" si="238"/>
        <v/>
      </c>
      <c r="AI2517" s="2" t="str">
        <f>IF(ISNUMBER(AH2517),SUMIFS($AH$1:AH2517,$A$1:A2517,A2517,C$1:$C2517,C2517,$G$1:G2517,G2517,$E$1:E2517,E2517),"")</f>
        <v/>
      </c>
      <c r="AJ2517">
        <f t="shared" si="239"/>
        <v>13</v>
      </c>
    </row>
    <row r="2518" spans="1:36" x14ac:dyDescent="0.25">
      <c r="A2518" s="14" t="s">
        <v>102</v>
      </c>
      <c r="B2518" t="s">
        <v>98</v>
      </c>
      <c r="C2518" t="s">
        <v>97</v>
      </c>
      <c r="D2518" s="13">
        <v>42304</v>
      </c>
      <c r="E2518">
        <v>3</v>
      </c>
      <c r="F2518">
        <v>100</v>
      </c>
      <c r="G2518" s="2" t="s">
        <v>87</v>
      </c>
      <c r="H2518" s="2" t="s">
        <v>11</v>
      </c>
      <c r="I2518">
        <v>3</v>
      </c>
      <c r="J2518" s="2" t="s">
        <v>88</v>
      </c>
      <c r="K2518" s="2">
        <v>78</v>
      </c>
      <c r="L2518" s="2">
        <v>1843</v>
      </c>
      <c r="M2518" s="2">
        <f t="shared" si="234"/>
        <v>184.3</v>
      </c>
      <c r="O2518" s="2" t="str">
        <f t="shared" si="235"/>
        <v/>
      </c>
      <c r="P2518" s="2" t="str">
        <f>IF(ISNUMBER(O2518),SUMIFS(O$1:$O2518,A$1:$A2518,A2518,C$1:$C2518,C2518,G$1:$G2518,G2518,E$1:$E2518,E2518),"")</f>
        <v/>
      </c>
      <c r="U2518" t="str">
        <f t="shared" si="236"/>
        <v/>
      </c>
      <c r="V2518">
        <v>23.717978477478027</v>
      </c>
      <c r="W2518">
        <v>25.477286338806152</v>
      </c>
      <c r="X2518">
        <v>78.729171752929688</v>
      </c>
      <c r="Y2518">
        <v>42.04564094543457</v>
      </c>
      <c r="Z2518">
        <v>91.952468872070313</v>
      </c>
      <c r="AA2518">
        <v>15.179695606231689</v>
      </c>
      <c r="AB2518">
        <v>2.4287512969970702E-2</v>
      </c>
      <c r="AC2518" s="2">
        <f t="shared" si="237"/>
        <v>2.4287512969970702E-2</v>
      </c>
      <c r="AD2518">
        <v>12.596667480468751</v>
      </c>
      <c r="AE2518">
        <v>22.973263063393812</v>
      </c>
      <c r="AH2518" s="2" t="str">
        <f t="shared" si="238"/>
        <v/>
      </c>
      <c r="AI2518" s="2" t="str">
        <f>IF(ISNUMBER(AH2518),SUMIFS($AH$1:AH2518,$A$1:A2518,A2518,C$1:$C2518,C2518,$G$1:G2518,G2518,$E$1:E2518,E2518),"")</f>
        <v/>
      </c>
      <c r="AJ2518">
        <f t="shared" si="239"/>
        <v>13</v>
      </c>
    </row>
    <row r="2519" spans="1:36" x14ac:dyDescent="0.25">
      <c r="A2519" s="14" t="s">
        <v>101</v>
      </c>
      <c r="B2519" t="s">
        <v>98</v>
      </c>
      <c r="C2519" t="s">
        <v>97</v>
      </c>
      <c r="D2519" s="13">
        <v>42304</v>
      </c>
      <c r="E2519">
        <v>3</v>
      </c>
      <c r="F2519">
        <v>200</v>
      </c>
      <c r="G2519" s="2" t="s">
        <v>87</v>
      </c>
      <c r="H2519" s="2" t="s">
        <v>11</v>
      </c>
      <c r="I2519">
        <v>3</v>
      </c>
      <c r="J2519" s="2" t="s">
        <v>88</v>
      </c>
      <c r="K2519" s="2">
        <v>156</v>
      </c>
      <c r="L2519" s="2">
        <v>2570.75</v>
      </c>
      <c r="M2519" s="2">
        <f t="shared" si="234"/>
        <v>257.07499999999999</v>
      </c>
      <c r="O2519" s="2" t="str">
        <f t="shared" si="235"/>
        <v/>
      </c>
      <c r="P2519" s="2" t="str">
        <f>IF(ISNUMBER(O2519),SUMIFS(O$1:$O2519,A$1:$A2519,A2519,C$1:$C2519,C2519,G$1:$G2519,G2519,E$1:$E2519,E2519),"")</f>
        <v/>
      </c>
      <c r="U2519" t="str">
        <f t="shared" si="236"/>
        <v/>
      </c>
      <c r="V2519">
        <v>23.82132625579834</v>
      </c>
      <c r="W2519">
        <v>26.293411254882813</v>
      </c>
      <c r="X2519">
        <v>79.084648132324219</v>
      </c>
      <c r="Y2519">
        <v>42.310699462890625</v>
      </c>
      <c r="Z2519">
        <v>92.021438598632813</v>
      </c>
      <c r="AA2519">
        <v>15.111059188842773</v>
      </c>
      <c r="AB2519">
        <v>2.4177694702148436E-2</v>
      </c>
      <c r="AC2519" s="2">
        <f t="shared" si="237"/>
        <v>2.4177694702148436E-2</v>
      </c>
      <c r="AD2519">
        <v>12.653543701171875</v>
      </c>
      <c r="AE2519">
        <v>20.838185050899458</v>
      </c>
      <c r="AH2519" s="2" t="str">
        <f t="shared" si="238"/>
        <v/>
      </c>
      <c r="AI2519" s="2" t="str">
        <f>IF(ISNUMBER(AH2519),SUMIFS($AH$1:AH2519,$A$1:A2519,A2519,C$1:$C2519,C2519,$G$1:G2519,G2519,$E$1:E2519,E2519),"")</f>
        <v/>
      </c>
      <c r="AJ2519">
        <f t="shared" si="239"/>
        <v>13</v>
      </c>
    </row>
    <row r="2520" spans="1:36" x14ac:dyDescent="0.25">
      <c r="A2520" s="14" t="s">
        <v>100</v>
      </c>
      <c r="B2520" t="s">
        <v>98</v>
      </c>
      <c r="C2520" t="s">
        <v>97</v>
      </c>
      <c r="D2520" s="13">
        <v>42304</v>
      </c>
      <c r="E2520">
        <v>3</v>
      </c>
      <c r="F2520">
        <v>350</v>
      </c>
      <c r="G2520" s="2" t="s">
        <v>87</v>
      </c>
      <c r="H2520" s="2" t="s">
        <v>11</v>
      </c>
      <c r="I2520">
        <v>3</v>
      </c>
      <c r="J2520" s="2" t="s">
        <v>88</v>
      </c>
      <c r="K2520" s="2">
        <v>272</v>
      </c>
      <c r="L2520" s="2">
        <v>2882.5</v>
      </c>
      <c r="M2520" s="2">
        <f t="shared" si="234"/>
        <v>288.25</v>
      </c>
      <c r="O2520" s="2" t="str">
        <f t="shared" si="235"/>
        <v/>
      </c>
      <c r="P2520" s="2" t="str">
        <f>IF(ISNUMBER(O2520),SUMIFS(O$1:$O2520,A$1:$A2520,A2520,C$1:$C2520,C2520,G$1:$G2520,G2520,E$1:$E2520,E2520),"")</f>
        <v/>
      </c>
      <c r="U2520" t="str">
        <f t="shared" si="236"/>
        <v/>
      </c>
      <c r="V2520">
        <v>23.160605430603027</v>
      </c>
      <c r="W2520">
        <v>18.906167030334473</v>
      </c>
      <c r="X2520">
        <v>78.144947052001953</v>
      </c>
      <c r="Y2520">
        <v>41.644195556640625</v>
      </c>
      <c r="Z2520">
        <v>90.565006256103516</v>
      </c>
      <c r="AA2520">
        <v>20.132663726806641</v>
      </c>
      <c r="AB2520">
        <v>3.2212261962890627E-2</v>
      </c>
      <c r="AC2520" s="2">
        <f t="shared" si="237"/>
        <v>3.2212261962890627E-2</v>
      </c>
      <c r="AD2520">
        <v>12.503191528320313</v>
      </c>
      <c r="AE2520">
        <v>13.624249201663218</v>
      </c>
      <c r="AH2520" s="2" t="str">
        <f t="shared" si="238"/>
        <v/>
      </c>
      <c r="AI2520" s="2" t="str">
        <f>IF(ISNUMBER(AH2520),SUMIFS($AH$1:AH2520,$A$1:A2520,A2520,C$1:$C2520,C2520,$G$1:G2520,G2520,$E$1:E2520,E2520),"")</f>
        <v/>
      </c>
      <c r="AJ2520">
        <f t="shared" si="239"/>
        <v>13</v>
      </c>
    </row>
    <row r="2521" spans="1:36" x14ac:dyDescent="0.25">
      <c r="A2521" s="14" t="s">
        <v>99</v>
      </c>
      <c r="B2521" t="s">
        <v>98</v>
      </c>
      <c r="C2521" t="s">
        <v>97</v>
      </c>
      <c r="D2521" s="13">
        <v>42304</v>
      </c>
      <c r="E2521">
        <v>3</v>
      </c>
      <c r="F2521">
        <v>500</v>
      </c>
      <c r="G2521" s="2" t="s">
        <v>87</v>
      </c>
      <c r="H2521" s="2" t="s">
        <v>11</v>
      </c>
      <c r="I2521">
        <v>3</v>
      </c>
      <c r="J2521" s="2" t="s">
        <v>88</v>
      </c>
      <c r="K2521" s="2">
        <v>389</v>
      </c>
      <c r="L2521" s="2">
        <v>2791.75</v>
      </c>
      <c r="M2521" s="2">
        <f t="shared" si="234"/>
        <v>279.17500000000001</v>
      </c>
      <c r="O2521" s="2" t="str">
        <f t="shared" si="235"/>
        <v/>
      </c>
      <c r="P2521" s="2" t="str">
        <f>IF(ISNUMBER(O2521),SUMIFS(O$1:$O2521,A$1:$A2521,A2521,C$1:$C2521,C2521,G$1:$G2521,G2521,E$1:$E2521,E2521),"")</f>
        <v/>
      </c>
      <c r="U2521" t="str">
        <f t="shared" si="236"/>
        <v/>
      </c>
      <c r="V2521">
        <v>24.653362274169922</v>
      </c>
      <c r="W2521">
        <v>15.976006031036377</v>
      </c>
      <c r="X2521">
        <v>76.169750213623047</v>
      </c>
      <c r="Y2521">
        <v>43.735191345214844</v>
      </c>
      <c r="Z2521">
        <v>90.601917266845703</v>
      </c>
      <c r="AA2521">
        <v>21.334235191345215</v>
      </c>
      <c r="AB2521">
        <v>3.4134776306152345E-2</v>
      </c>
      <c r="AC2521" s="2">
        <f t="shared" si="237"/>
        <v>3.4134776306152345E-2</v>
      </c>
      <c r="AD2521">
        <v>12.187160034179687</v>
      </c>
      <c r="AE2521">
        <v>12.816435313686247</v>
      </c>
      <c r="AH2521" s="2" t="str">
        <f t="shared" si="238"/>
        <v/>
      </c>
      <c r="AI2521" s="2" t="str">
        <f>IF(ISNUMBER(AH2521),SUMIFS($AH$1:AH2521,$A$1:A2521,A2521,C$1:$C2521,C2521,$G$1:G2521,G2521,$E$1:E2521,E2521),"")</f>
        <v/>
      </c>
      <c r="AJ2521">
        <f t="shared" si="239"/>
        <v>13</v>
      </c>
    </row>
    <row r="2522" spans="1:36" x14ac:dyDescent="0.25">
      <c r="A2522" s="14" t="s">
        <v>104</v>
      </c>
      <c r="B2522" t="s">
        <v>98</v>
      </c>
      <c r="C2522" t="s">
        <v>97</v>
      </c>
      <c r="D2522" s="13">
        <v>42314</v>
      </c>
      <c r="E2522">
        <v>1</v>
      </c>
      <c r="F2522">
        <v>0</v>
      </c>
      <c r="G2522" s="2" t="s">
        <v>87</v>
      </c>
      <c r="H2522" s="2" t="s">
        <v>11</v>
      </c>
      <c r="I2522">
        <v>3</v>
      </c>
      <c r="J2522" s="2" t="s">
        <v>77</v>
      </c>
      <c r="K2522" s="2">
        <v>0</v>
      </c>
      <c r="L2522" s="2"/>
      <c r="M2522" s="2" t="str">
        <f t="shared" si="234"/>
        <v/>
      </c>
      <c r="N2522">
        <v>813.44235138042552</v>
      </c>
      <c r="O2522" s="2">
        <f t="shared" si="235"/>
        <v>81.344235138042549</v>
      </c>
      <c r="P2522" s="2">
        <f>IF(ISNUMBER(O2522),SUMIFS(O$1:$O2522,A$1:$A2522,A2522,C$1:$C2522,C2522,G$1:$G2522,G2522,E$1:$E2522,E2522),"")</f>
        <v>133.85215797942669</v>
      </c>
      <c r="U2522" t="str">
        <f t="shared" si="236"/>
        <v/>
      </c>
      <c r="V2522">
        <v>21.638748168945313</v>
      </c>
      <c r="W2522">
        <v>33.777683258056641</v>
      </c>
      <c r="X2522">
        <v>79.593326568603516</v>
      </c>
      <c r="Y2522">
        <v>38.294895172119141</v>
      </c>
      <c r="Z2522">
        <v>91.81207275390625</v>
      </c>
      <c r="AA2522">
        <v>10.667729377746582</v>
      </c>
      <c r="AB2522">
        <v>1.7068367004394531E-2</v>
      </c>
      <c r="AC2522" s="2">
        <f t="shared" si="237"/>
        <v>1.7068367004394531E-2</v>
      </c>
      <c r="AD2522">
        <v>12.734932250976563</v>
      </c>
      <c r="AE2522">
        <v>16.50221163661109</v>
      </c>
      <c r="AH2522" s="2">
        <f t="shared" si="238"/>
        <v>1.3879999999999999</v>
      </c>
      <c r="AI2522" s="2">
        <f>IF(ISNUMBER(AH2522),SUMIFS($AH$1:AH2522,$A$1:A2522,A2522,C$1:$C2522,C2522,$G$1:G2522,G2522,$E$1:E2522,E2522),"")</f>
        <v>2.6379999999999999</v>
      </c>
      <c r="AJ2522">
        <f t="shared" si="239"/>
        <v>16</v>
      </c>
    </row>
    <row r="2523" spans="1:36" x14ac:dyDescent="0.25">
      <c r="A2523" s="14" t="s">
        <v>103</v>
      </c>
      <c r="B2523" t="s">
        <v>98</v>
      </c>
      <c r="C2523" t="s">
        <v>97</v>
      </c>
      <c r="D2523" s="13">
        <v>42314</v>
      </c>
      <c r="E2523">
        <v>1</v>
      </c>
      <c r="F2523">
        <v>50</v>
      </c>
      <c r="G2523" s="2" t="s">
        <v>87</v>
      </c>
      <c r="H2523" s="2" t="s">
        <v>11</v>
      </c>
      <c r="I2523">
        <v>3</v>
      </c>
      <c r="J2523" s="2" t="s">
        <v>77</v>
      </c>
      <c r="K2523" s="2">
        <v>45</v>
      </c>
      <c r="L2523" s="2"/>
      <c r="M2523" s="2" t="str">
        <f t="shared" si="234"/>
        <v/>
      </c>
      <c r="N2523">
        <v>636.40796820520336</v>
      </c>
      <c r="O2523" s="2">
        <f t="shared" si="235"/>
        <v>63.640796820520336</v>
      </c>
      <c r="P2523" s="2">
        <f>IF(ISNUMBER(O2523),SUMIFS(O$1:$O2523,A$1:$A2523,A2523,C$1:$C2523,C2523,G$1:$G2523,G2523,E$1:$E2523,E2523),"")</f>
        <v>105.36546014150089</v>
      </c>
      <c r="U2523" t="str">
        <f t="shared" si="236"/>
        <v/>
      </c>
      <c r="V2523">
        <v>20.366499900817871</v>
      </c>
      <c r="W2523">
        <v>35.489192962646484</v>
      </c>
      <c r="X2523">
        <v>82.062202453613281</v>
      </c>
      <c r="Y2523">
        <v>36.583419799804688</v>
      </c>
      <c r="Z2523">
        <v>92.926784515380859</v>
      </c>
      <c r="AA2523">
        <v>11.087087631225586</v>
      </c>
      <c r="AB2523">
        <v>1.7739340209960937E-2</v>
      </c>
      <c r="AC2523" s="2">
        <f t="shared" si="237"/>
        <v>1.7739340209960937E-2</v>
      </c>
      <c r="AD2523">
        <v>13.129952392578126</v>
      </c>
      <c r="AE2523">
        <v>17.482718894009221</v>
      </c>
      <c r="AH2523" s="2">
        <f t="shared" si="238"/>
        <v>1.129</v>
      </c>
      <c r="AI2523" s="2">
        <f>IF(ISNUMBER(AH2523),SUMIFS($AH$1:AH2523,$A$1:A2523,A2523,C$1:$C2523,C2523,$G$1:G2523,G2523,$E$1:E2523,E2523),"")</f>
        <v>2.1139999999999999</v>
      </c>
      <c r="AJ2523">
        <f t="shared" si="239"/>
        <v>16</v>
      </c>
    </row>
    <row r="2524" spans="1:36" x14ac:dyDescent="0.25">
      <c r="A2524" s="14" t="s">
        <v>102</v>
      </c>
      <c r="B2524" t="s">
        <v>98</v>
      </c>
      <c r="C2524" t="s">
        <v>97</v>
      </c>
      <c r="D2524" s="13">
        <v>42314</v>
      </c>
      <c r="E2524">
        <v>1</v>
      </c>
      <c r="F2524">
        <v>100</v>
      </c>
      <c r="G2524" s="2" t="s">
        <v>87</v>
      </c>
      <c r="H2524" s="2" t="s">
        <v>11</v>
      </c>
      <c r="I2524">
        <v>3</v>
      </c>
      <c r="J2524" s="2" t="s">
        <v>77</v>
      </c>
      <c r="K2524" s="2">
        <v>90</v>
      </c>
      <c r="L2524" s="2"/>
      <c r="M2524" s="2" t="str">
        <f t="shared" si="234"/>
        <v/>
      </c>
      <c r="N2524">
        <v>826.97415431290585</v>
      </c>
      <c r="O2524" s="2">
        <f t="shared" si="235"/>
        <v>82.69741543129058</v>
      </c>
      <c r="P2524" s="2">
        <f>IF(ISNUMBER(O2524),SUMIFS(O$1:$O2524,A$1:$A2524,A2524,C$1:$C2524,C2524,G$1:$G2524,G2524,E$1:$E2524,E2524),"")</f>
        <v>120.5991093538747</v>
      </c>
      <c r="U2524" t="str">
        <f t="shared" si="236"/>
        <v/>
      </c>
      <c r="V2524">
        <v>21.429376602172852</v>
      </c>
      <c r="W2524">
        <v>34.173730850219727</v>
      </c>
      <c r="X2524">
        <v>80.258438110351563</v>
      </c>
      <c r="Y2524">
        <v>38.85902214050293</v>
      </c>
      <c r="Z2524">
        <v>92.764965057373047</v>
      </c>
      <c r="AA2524">
        <v>11.008447647094727</v>
      </c>
      <c r="AB2524">
        <v>1.7613516235351564E-2</v>
      </c>
      <c r="AC2524" s="2">
        <f t="shared" si="237"/>
        <v>1.7613516235351564E-2</v>
      </c>
      <c r="AD2524">
        <v>12.84135009765625</v>
      </c>
      <c r="AE2524">
        <v>16.842469306588274</v>
      </c>
      <c r="AH2524" s="2">
        <f t="shared" si="238"/>
        <v>1.4570000000000001</v>
      </c>
      <c r="AI2524" s="2">
        <f>IF(ISNUMBER(AH2524),SUMIFS($AH$1:AH2524,$A$1:A2524,A2524,C$1:$C2524,C2524,$G$1:G2524,G2524,$E$1:E2524,E2524),"")</f>
        <v>2.3650000000000002</v>
      </c>
      <c r="AJ2524">
        <f t="shared" si="239"/>
        <v>16</v>
      </c>
    </row>
    <row r="2525" spans="1:36" x14ac:dyDescent="0.25">
      <c r="A2525" s="14" t="s">
        <v>101</v>
      </c>
      <c r="B2525" t="s">
        <v>98</v>
      </c>
      <c r="C2525" t="s">
        <v>97</v>
      </c>
      <c r="D2525" s="13">
        <v>42314</v>
      </c>
      <c r="E2525">
        <v>1</v>
      </c>
      <c r="F2525">
        <v>200</v>
      </c>
      <c r="G2525" s="2" t="s">
        <v>87</v>
      </c>
      <c r="H2525" s="2" t="s">
        <v>11</v>
      </c>
      <c r="I2525">
        <v>3</v>
      </c>
      <c r="J2525" s="2" t="s">
        <v>77</v>
      </c>
      <c r="K2525" s="2">
        <v>180</v>
      </c>
      <c r="L2525" s="2"/>
      <c r="M2525" s="2" t="str">
        <f t="shared" si="234"/>
        <v/>
      </c>
      <c r="N2525">
        <v>1253.6095014765874</v>
      </c>
      <c r="O2525" s="2">
        <f t="shared" si="235"/>
        <v>125.36095014765874</v>
      </c>
      <c r="P2525" s="2">
        <f>IF(ISNUMBER(O2525),SUMIFS(O$1:$O2525,A$1:$A2525,A2525,C$1:$C2525,C2525,G$1:$G2525,G2525,E$1:$E2525,E2525),"")</f>
        <v>251.77023181718403</v>
      </c>
      <c r="U2525" t="str">
        <f t="shared" si="236"/>
        <v/>
      </c>
      <c r="V2525">
        <v>21.773633003234863</v>
      </c>
      <c r="W2525">
        <v>37.197841644287109</v>
      </c>
      <c r="X2525">
        <v>80.917617797851563</v>
      </c>
      <c r="Y2525">
        <v>39.732366561889648</v>
      </c>
      <c r="Z2525">
        <v>92.621627807617188</v>
      </c>
      <c r="AA2525">
        <v>10.667909622192383</v>
      </c>
      <c r="AB2525">
        <v>1.7068655395507813E-2</v>
      </c>
      <c r="AC2525" s="2">
        <f t="shared" si="237"/>
        <v>1.7068655395507813E-2</v>
      </c>
      <c r="AD2525">
        <v>12.94681884765625</v>
      </c>
      <c r="AE2525">
        <v>16.827570722945666</v>
      </c>
      <c r="AH2525" s="2">
        <f t="shared" si="238"/>
        <v>2.14</v>
      </c>
      <c r="AI2525" s="2">
        <f>IF(ISNUMBER(AH2525),SUMIFS($AH$1:AH2525,$A$1:A2525,A2525,C$1:$C2525,C2525,$G$1:G2525,G2525,$E$1:E2525,E2525),"")</f>
        <v>5.2859999999999996</v>
      </c>
      <c r="AJ2525">
        <f t="shared" si="239"/>
        <v>16</v>
      </c>
    </row>
    <row r="2526" spans="1:36" x14ac:dyDescent="0.25">
      <c r="A2526" s="14" t="s">
        <v>100</v>
      </c>
      <c r="B2526" t="s">
        <v>98</v>
      </c>
      <c r="C2526" t="s">
        <v>97</v>
      </c>
      <c r="D2526" s="13">
        <v>42314</v>
      </c>
      <c r="E2526">
        <v>1</v>
      </c>
      <c r="F2526">
        <v>350</v>
      </c>
      <c r="G2526" s="2" t="s">
        <v>87</v>
      </c>
      <c r="H2526" s="2" t="s">
        <v>11</v>
      </c>
      <c r="I2526">
        <v>3</v>
      </c>
      <c r="J2526" s="2" t="s">
        <v>77</v>
      </c>
      <c r="K2526" s="2">
        <v>350</v>
      </c>
      <c r="L2526" s="2"/>
      <c r="M2526" s="2" t="str">
        <f t="shared" si="234"/>
        <v/>
      </c>
      <c r="N2526">
        <v>1337.7271955155429</v>
      </c>
      <c r="O2526" s="2">
        <f t="shared" si="235"/>
        <v>133.7727195515543</v>
      </c>
      <c r="P2526" s="2">
        <f>IF(ISNUMBER(O2526),SUMIFS(O$1:$O2526,A$1:$A2526,A2526,C$1:$C2526,C2526,G$1:$G2526,G2526,E$1:$E2526,E2526),"")</f>
        <v>333.73225081868208</v>
      </c>
      <c r="U2526" t="str">
        <f t="shared" si="236"/>
        <v/>
      </c>
      <c r="V2526">
        <v>21.541287422180176</v>
      </c>
      <c r="W2526">
        <v>38.105560302734375</v>
      </c>
      <c r="X2526">
        <v>81.382713317871094</v>
      </c>
      <c r="Y2526">
        <v>38.041086196899414</v>
      </c>
      <c r="Z2526">
        <v>91.834243774414063</v>
      </c>
      <c r="AA2526">
        <v>10.790257930755615</v>
      </c>
      <c r="AB2526">
        <v>1.7264412689208985E-2</v>
      </c>
      <c r="AC2526" s="2">
        <f t="shared" si="237"/>
        <v>1.7264412689208985E-2</v>
      </c>
      <c r="AD2526">
        <v>13.021234130859375</v>
      </c>
      <c r="AE2526">
        <v>11.450653983353153</v>
      </c>
      <c r="AH2526" s="2">
        <f t="shared" si="238"/>
        <v>2.31</v>
      </c>
      <c r="AI2526" s="2">
        <f>IF(ISNUMBER(AH2526),SUMIFS($AH$1:AH2526,$A$1:A2526,A2526,C$1:$C2526,C2526,$G$1:G2526,G2526,$E$1:E2526,E2526),"")</f>
        <v>7.8620000000000001</v>
      </c>
      <c r="AJ2526">
        <f t="shared" si="239"/>
        <v>16</v>
      </c>
    </row>
    <row r="2527" spans="1:36" x14ac:dyDescent="0.25">
      <c r="A2527" s="14" t="s">
        <v>99</v>
      </c>
      <c r="B2527" t="s">
        <v>98</v>
      </c>
      <c r="C2527" t="s">
        <v>97</v>
      </c>
      <c r="D2527" s="13">
        <v>42314</v>
      </c>
      <c r="E2527">
        <v>1</v>
      </c>
      <c r="F2527">
        <v>500</v>
      </c>
      <c r="G2527" s="2" t="s">
        <v>87</v>
      </c>
      <c r="H2527" s="2" t="s">
        <v>11</v>
      </c>
      <c r="I2527">
        <v>3</v>
      </c>
      <c r="J2527" s="2" t="s">
        <v>77</v>
      </c>
      <c r="K2527" s="2">
        <v>450</v>
      </c>
      <c r="L2527" s="2"/>
      <c r="M2527" s="2" t="str">
        <f t="shared" si="234"/>
        <v/>
      </c>
      <c r="N2527">
        <v>2468.1236989977833</v>
      </c>
      <c r="O2527" s="2">
        <f t="shared" si="235"/>
        <v>246.81236989977833</v>
      </c>
      <c r="P2527" s="2">
        <f>IF(ISNUMBER(O2527),SUMIFS(O$1:$O2527,A$1:$A2527,A2527,C$1:$C2527,C2527,G$1:$G2527,G2527,E$1:$E2527,E2527),"")</f>
        <v>402.51649304720252</v>
      </c>
      <c r="U2527" t="str">
        <f t="shared" si="236"/>
        <v/>
      </c>
      <c r="V2527">
        <v>21.238728523254395</v>
      </c>
      <c r="W2527">
        <v>32.040586471557617</v>
      </c>
      <c r="X2527">
        <v>80.61065673828125</v>
      </c>
      <c r="Y2527">
        <v>38.657238006591797</v>
      </c>
      <c r="Z2527">
        <v>91.423137664794922</v>
      </c>
      <c r="AA2527">
        <v>12.457766532897949</v>
      </c>
      <c r="AB2527">
        <v>1.9932426452636719E-2</v>
      </c>
      <c r="AC2527" s="2">
        <f t="shared" si="237"/>
        <v>1.9932426452636719E-2</v>
      </c>
      <c r="AD2527">
        <v>12.897705078125</v>
      </c>
      <c r="AE2527">
        <v>20.974612370080084</v>
      </c>
      <c r="AH2527" s="2">
        <f t="shared" si="238"/>
        <v>4.92</v>
      </c>
      <c r="AI2527" s="2">
        <f>IF(ISNUMBER(AH2527),SUMIFS($AH$1:AH2527,$A$1:A2527,A2527,C$1:$C2527,C2527,$G$1:G2527,G2527,$E$1:E2527,E2527),"")</f>
        <v>9.5560000000000009</v>
      </c>
      <c r="AJ2527">
        <f t="shared" si="239"/>
        <v>16</v>
      </c>
    </row>
    <row r="2528" spans="1:36" x14ac:dyDescent="0.25">
      <c r="A2528" s="14" t="s">
        <v>104</v>
      </c>
      <c r="B2528" t="s">
        <v>98</v>
      </c>
      <c r="C2528" t="s">
        <v>97</v>
      </c>
      <c r="D2528" s="13">
        <v>42314</v>
      </c>
      <c r="E2528">
        <v>2</v>
      </c>
      <c r="F2528">
        <v>0</v>
      </c>
      <c r="G2528" s="2" t="s">
        <v>87</v>
      </c>
      <c r="H2528" s="2" t="s">
        <v>11</v>
      </c>
      <c r="I2528">
        <v>3</v>
      </c>
      <c r="J2528" s="2" t="s">
        <v>77</v>
      </c>
      <c r="K2528" s="2">
        <v>0</v>
      </c>
      <c r="L2528" s="2"/>
      <c r="M2528" s="2" t="str">
        <f t="shared" si="234"/>
        <v/>
      </c>
      <c r="N2528">
        <v>560.74109230255408</v>
      </c>
      <c r="O2528" s="2">
        <f t="shared" si="235"/>
        <v>56.074109230255409</v>
      </c>
      <c r="P2528" s="2">
        <f>IF(ISNUMBER(O2528),SUMIFS(O$1:$O2528,A$1:$A2528,A2528,C$1:$C2528,C2528,G$1:$G2528,G2528,E$1:$E2528,E2528),"")</f>
        <v>93.431737398767098</v>
      </c>
      <c r="U2528" t="str">
        <f t="shared" si="236"/>
        <v/>
      </c>
      <c r="V2528">
        <v>20.441379547119141</v>
      </c>
      <c r="W2528">
        <v>33.971954345703125</v>
      </c>
      <c r="X2528">
        <v>81.645999908447266</v>
      </c>
      <c r="Y2528">
        <v>36.876840591430664</v>
      </c>
      <c r="Z2528">
        <v>92.440666198730469</v>
      </c>
      <c r="AA2528">
        <v>11.588523864746094</v>
      </c>
      <c r="AB2528">
        <v>1.854163818359375E-2</v>
      </c>
      <c r="AC2528" s="2">
        <f t="shared" si="237"/>
        <v>1.854163818359375E-2</v>
      </c>
      <c r="AD2528">
        <v>13.063359985351562</v>
      </c>
      <c r="AE2528">
        <v>18.9250118652112</v>
      </c>
      <c r="AH2528" s="2">
        <f t="shared" si="238"/>
        <v>1.04</v>
      </c>
      <c r="AI2528" s="2">
        <f>IF(ISNUMBER(AH2528),SUMIFS($AH$1:AH2528,$A$1:A2528,A2528,C$1:$C2528,C2528,$G$1:G2528,G2528,$E$1:E2528,E2528),"")</f>
        <v>2.0869999999999997</v>
      </c>
      <c r="AJ2528">
        <f t="shared" si="239"/>
        <v>16</v>
      </c>
    </row>
    <row r="2529" spans="1:36" x14ac:dyDescent="0.25">
      <c r="A2529" s="14" t="s">
        <v>103</v>
      </c>
      <c r="B2529" t="s">
        <v>98</v>
      </c>
      <c r="C2529" t="s">
        <v>97</v>
      </c>
      <c r="D2529" s="13">
        <v>42314</v>
      </c>
      <c r="E2529">
        <v>2</v>
      </c>
      <c r="F2529">
        <v>50</v>
      </c>
      <c r="G2529" s="2" t="s">
        <v>87</v>
      </c>
      <c r="H2529" s="2" t="s">
        <v>11</v>
      </c>
      <c r="I2529">
        <v>3</v>
      </c>
      <c r="J2529" s="2" t="s">
        <v>77</v>
      </c>
      <c r="K2529" s="2">
        <v>45</v>
      </c>
      <c r="L2529" s="2"/>
      <c r="M2529" s="2" t="str">
        <f t="shared" si="234"/>
        <v/>
      </c>
      <c r="N2529">
        <v>694.29850165401831</v>
      </c>
      <c r="O2529" s="2">
        <f t="shared" si="235"/>
        <v>69.429850165401831</v>
      </c>
      <c r="P2529" s="2">
        <f>IF(ISNUMBER(O2529),SUMIFS(O$1:$O2529,A$1:$A2529,A2529,C$1:$C2529,C2529,G$1:$G2529,G2529,E$1:$E2529,E2529),"")</f>
        <v>125.6038334504065</v>
      </c>
      <c r="U2529" t="str">
        <f t="shared" si="236"/>
        <v/>
      </c>
      <c r="V2529">
        <v>21.637845993041992</v>
      </c>
      <c r="W2529">
        <v>30.042437553405762</v>
      </c>
      <c r="X2529">
        <v>78.928138732910156</v>
      </c>
      <c r="Y2529">
        <v>35.193885803222656</v>
      </c>
      <c r="Z2529">
        <v>91.4866943359375</v>
      </c>
      <c r="AA2529">
        <v>12.645111083984375</v>
      </c>
      <c r="AB2529">
        <v>2.0232177734375002E-2</v>
      </c>
      <c r="AC2529" s="2">
        <f t="shared" si="237"/>
        <v>2.0232177734375002E-2</v>
      </c>
      <c r="AD2529">
        <v>12.628502197265625</v>
      </c>
      <c r="AE2529">
        <v>16.737553164873656</v>
      </c>
      <c r="AH2529" s="2">
        <f t="shared" si="238"/>
        <v>1.405</v>
      </c>
      <c r="AI2529" s="2">
        <f>IF(ISNUMBER(AH2529),SUMIFS($AH$1:AH2529,$A$1:A2529,A2529,C$1:$C2529,C2529,$G$1:G2529,G2529,$E$1:E2529,E2529),"")</f>
        <v>2.871</v>
      </c>
      <c r="AJ2529">
        <f t="shared" si="239"/>
        <v>16</v>
      </c>
    </row>
    <row r="2530" spans="1:36" x14ac:dyDescent="0.25">
      <c r="A2530" s="14" t="s">
        <v>102</v>
      </c>
      <c r="B2530" t="s">
        <v>98</v>
      </c>
      <c r="C2530" t="s">
        <v>97</v>
      </c>
      <c r="D2530" s="13">
        <v>42314</v>
      </c>
      <c r="E2530">
        <v>2</v>
      </c>
      <c r="F2530">
        <v>100</v>
      </c>
      <c r="G2530" s="2" t="s">
        <v>87</v>
      </c>
      <c r="H2530" s="2" t="s">
        <v>11</v>
      </c>
      <c r="I2530">
        <v>3</v>
      </c>
      <c r="J2530" s="2" t="s">
        <v>77</v>
      </c>
      <c r="K2530" s="2">
        <v>90</v>
      </c>
      <c r="L2530" s="2"/>
      <c r="M2530" s="2" t="str">
        <f t="shared" si="234"/>
        <v/>
      </c>
      <c r="N2530">
        <v>810.39369735587366</v>
      </c>
      <c r="O2530" s="2">
        <f t="shared" si="235"/>
        <v>81.039369735587371</v>
      </c>
      <c r="P2530" s="2">
        <f>IF(ISNUMBER(O2530),SUMIFS(O$1:$O2530,A$1:$A2530,A2530,C$1:$C2530,C2530,G$1:$G2530,G2530,E$1:$E2530,E2530),"")</f>
        <v>149.39682257970819</v>
      </c>
      <c r="U2530" t="str">
        <f t="shared" si="236"/>
        <v/>
      </c>
      <c r="V2530">
        <v>20.886904716491699</v>
      </c>
      <c r="W2530">
        <v>34.421346664428711</v>
      </c>
      <c r="X2530">
        <v>81.571697235107422</v>
      </c>
      <c r="Y2530">
        <v>36.670425415039063</v>
      </c>
      <c r="Z2530">
        <v>92.363632202148438</v>
      </c>
      <c r="AA2530">
        <v>11.577271461486816</v>
      </c>
      <c r="AB2530">
        <v>1.8523634338378905E-2</v>
      </c>
      <c r="AC2530" s="2">
        <f t="shared" si="237"/>
        <v>1.8523634338378905E-2</v>
      </c>
      <c r="AD2530">
        <v>13.051471557617187</v>
      </c>
      <c r="AE2530">
        <v>15.693074672157801</v>
      </c>
      <c r="AH2530" s="2">
        <f t="shared" si="238"/>
        <v>1.5009999999999999</v>
      </c>
      <c r="AI2530" s="2">
        <f>IF(ISNUMBER(AH2530),SUMIFS($AH$1:AH2530,$A$1:A2530,A2530,C$1:$C2530,C2530,$G$1:G2530,G2530,$E$1:E2530,E2530),"")</f>
        <v>3.2749999999999999</v>
      </c>
      <c r="AJ2530">
        <f t="shared" si="239"/>
        <v>16</v>
      </c>
    </row>
    <row r="2531" spans="1:36" x14ac:dyDescent="0.25">
      <c r="A2531" s="14" t="s">
        <v>101</v>
      </c>
      <c r="B2531" t="s">
        <v>98</v>
      </c>
      <c r="C2531" t="s">
        <v>97</v>
      </c>
      <c r="D2531" s="13">
        <v>42314</v>
      </c>
      <c r="E2531">
        <v>2</v>
      </c>
      <c r="F2531">
        <v>200</v>
      </c>
      <c r="G2531" s="2" t="s">
        <v>87</v>
      </c>
      <c r="H2531" s="2" t="s">
        <v>11</v>
      </c>
      <c r="I2531">
        <v>3</v>
      </c>
      <c r="J2531" s="2" t="s">
        <v>77</v>
      </c>
      <c r="K2531" s="2">
        <v>180</v>
      </c>
      <c r="L2531" s="2"/>
      <c r="M2531" s="2" t="str">
        <f t="shared" si="234"/>
        <v/>
      </c>
      <c r="N2531">
        <v>1208.3916083916083</v>
      </c>
      <c r="O2531" s="2">
        <f t="shared" si="235"/>
        <v>120.83916083916083</v>
      </c>
      <c r="P2531" s="2">
        <f>IF(ISNUMBER(O2531),SUMIFS(O$1:$O2531,A$1:$A2531,A2531,C$1:$C2531,C2531,G$1:$G2531,G2531,E$1:$E2531,E2531),"")</f>
        <v>248.62334200985111</v>
      </c>
      <c r="U2531" t="str">
        <f t="shared" si="236"/>
        <v/>
      </c>
      <c r="V2531">
        <v>21.209312438964844</v>
      </c>
      <c r="W2531">
        <v>33.974231719970703</v>
      </c>
      <c r="X2531">
        <v>81.135429382324219</v>
      </c>
      <c r="Y2531">
        <v>37.391847610473633</v>
      </c>
      <c r="Z2531">
        <v>92.073955535888672</v>
      </c>
      <c r="AA2531">
        <v>11.638060569763184</v>
      </c>
      <c r="AB2531">
        <v>1.8620896911621096E-2</v>
      </c>
      <c r="AC2531" s="2">
        <f t="shared" si="237"/>
        <v>1.8620896911621096E-2</v>
      </c>
      <c r="AD2531">
        <v>12.981668701171875</v>
      </c>
      <c r="AE2531">
        <v>16.993006993006993</v>
      </c>
      <c r="AH2531" s="2">
        <f t="shared" si="238"/>
        <v>2.25</v>
      </c>
      <c r="AI2531" s="2">
        <f>IF(ISNUMBER(AH2531),SUMIFS($AH$1:AH2531,$A$1:A2531,A2531,C$1:$C2531,C2531,$G$1:G2531,G2531,$E$1:E2531,E2531),"")</f>
        <v>5.5549999999999997</v>
      </c>
      <c r="AJ2531">
        <f t="shared" si="239"/>
        <v>16</v>
      </c>
    </row>
    <row r="2532" spans="1:36" x14ac:dyDescent="0.25">
      <c r="A2532" s="14" t="s">
        <v>100</v>
      </c>
      <c r="B2532" t="s">
        <v>98</v>
      </c>
      <c r="C2532" t="s">
        <v>97</v>
      </c>
      <c r="D2532" s="13">
        <v>42314</v>
      </c>
      <c r="E2532">
        <v>2</v>
      </c>
      <c r="F2532">
        <v>350</v>
      </c>
      <c r="G2532" s="2" t="s">
        <v>87</v>
      </c>
      <c r="H2532" s="2" t="s">
        <v>11</v>
      </c>
      <c r="I2532">
        <v>3</v>
      </c>
      <c r="J2532" s="2" t="s">
        <v>77</v>
      </c>
      <c r="K2532" s="2">
        <v>350</v>
      </c>
      <c r="L2532" s="2"/>
      <c r="M2532" s="2" t="str">
        <f t="shared" si="234"/>
        <v/>
      </c>
      <c r="N2532">
        <v>1875.3780513367394</v>
      </c>
      <c r="O2532" s="2">
        <f t="shared" si="235"/>
        <v>187.53780513367394</v>
      </c>
      <c r="P2532" s="2">
        <f>IF(ISNUMBER(O2532),SUMIFS(O$1:$O2532,A$1:$A2532,A2532,C$1:$C2532,C2532,G$1:$G2532,G2532,E$1:$E2532,E2532),"")</f>
        <v>469.25770010402175</v>
      </c>
      <c r="U2532" t="str">
        <f t="shared" si="236"/>
        <v/>
      </c>
      <c r="V2532">
        <v>21.632439613342285</v>
      </c>
      <c r="W2532">
        <v>32.319845199584961</v>
      </c>
      <c r="X2532">
        <v>79.293342590332031</v>
      </c>
      <c r="Y2532">
        <v>39.033767700195313</v>
      </c>
      <c r="Z2532">
        <v>91.858070373535156</v>
      </c>
      <c r="AA2532">
        <v>12.816764831542969</v>
      </c>
      <c r="AB2532">
        <v>2.0506823730468748E-2</v>
      </c>
      <c r="AC2532" s="2">
        <f t="shared" si="237"/>
        <v>2.0506823730468748E-2</v>
      </c>
      <c r="AD2532">
        <v>12.686934814453124</v>
      </c>
      <c r="AE2532">
        <v>13.732428038634408</v>
      </c>
      <c r="AH2532" s="2">
        <f t="shared" si="238"/>
        <v>3.8460000000000001</v>
      </c>
      <c r="AI2532" s="2">
        <f>IF(ISNUMBER(AH2532),SUMIFS($AH$1:AH2532,$A$1:A2532,A2532,C$1:$C2532,C2532,$G$1:G2532,G2532,$E$1:E2532,E2532),"")</f>
        <v>11.811</v>
      </c>
      <c r="AJ2532">
        <f t="shared" si="239"/>
        <v>16</v>
      </c>
    </row>
    <row r="2533" spans="1:36" x14ac:dyDescent="0.25">
      <c r="A2533" s="14" t="s">
        <v>99</v>
      </c>
      <c r="B2533" t="s">
        <v>98</v>
      </c>
      <c r="C2533" t="s">
        <v>97</v>
      </c>
      <c r="D2533" s="13">
        <v>42314</v>
      </c>
      <c r="E2533">
        <v>2</v>
      </c>
      <c r="F2533">
        <v>500</v>
      </c>
      <c r="G2533" s="2" t="s">
        <v>87</v>
      </c>
      <c r="H2533" s="2" t="s">
        <v>11</v>
      </c>
      <c r="I2533">
        <v>3</v>
      </c>
      <c r="J2533" s="2" t="s">
        <v>77</v>
      </c>
      <c r="K2533" s="2">
        <v>450</v>
      </c>
      <c r="L2533" s="2"/>
      <c r="M2533" s="2" t="str">
        <f t="shared" si="234"/>
        <v/>
      </c>
      <c r="N2533">
        <v>2196.9128075562408</v>
      </c>
      <c r="O2533" s="2">
        <f t="shared" si="235"/>
        <v>219.69128075562406</v>
      </c>
      <c r="P2533" s="2">
        <f>IF(ISNUMBER(O2533),SUMIFS(O$1:$O2533,A$1:$A2533,A2533,C$1:$C2533,C2533,G$1:$G2533,G2533,E$1:$E2533,E2533),"")</f>
        <v>498.17836189126518</v>
      </c>
      <c r="U2533" t="str">
        <f t="shared" si="236"/>
        <v/>
      </c>
      <c r="V2533">
        <v>22.614128112792969</v>
      </c>
      <c r="W2533">
        <v>28.209319114685059</v>
      </c>
      <c r="X2533">
        <v>79.480232238769531</v>
      </c>
      <c r="Y2533">
        <v>38.460098266601563</v>
      </c>
      <c r="Z2533">
        <v>91.068683624267578</v>
      </c>
      <c r="AA2533">
        <v>15.616782665252686</v>
      </c>
      <c r="AB2533">
        <v>2.4986852264404294E-2</v>
      </c>
      <c r="AC2533" s="2">
        <f t="shared" si="237"/>
        <v>2.4986852264404294E-2</v>
      </c>
      <c r="AD2533">
        <v>12.716837158203125</v>
      </c>
      <c r="AE2533">
        <v>17.455851483805894</v>
      </c>
      <c r="AH2533" s="2">
        <f t="shared" si="238"/>
        <v>5.4889999999999999</v>
      </c>
      <c r="AI2533" s="2">
        <f>IF(ISNUMBER(AH2533),SUMIFS($AH$1:AH2533,$A$1:A2533,A2533,C$1:$C2533,C2533,$G$1:G2533,G2533,$E$1:E2533,E2533),"")</f>
        <v>14.870000000000001</v>
      </c>
      <c r="AJ2533">
        <f t="shared" si="239"/>
        <v>16</v>
      </c>
    </row>
    <row r="2534" spans="1:36" x14ac:dyDescent="0.25">
      <c r="A2534" s="14" t="s">
        <v>104</v>
      </c>
      <c r="B2534" t="s">
        <v>98</v>
      </c>
      <c r="C2534" t="s">
        <v>97</v>
      </c>
      <c r="D2534" s="13">
        <v>42314</v>
      </c>
      <c r="E2534">
        <v>3</v>
      </c>
      <c r="F2534">
        <v>0</v>
      </c>
      <c r="G2534" s="2" t="s">
        <v>87</v>
      </c>
      <c r="H2534" s="2" t="s">
        <v>11</v>
      </c>
      <c r="I2534">
        <v>3</v>
      </c>
      <c r="J2534" s="2" t="s">
        <v>77</v>
      </c>
      <c r="K2534" s="2">
        <v>0</v>
      </c>
      <c r="L2534" s="2"/>
      <c r="M2534" s="2" t="str">
        <f t="shared" si="234"/>
        <v/>
      </c>
      <c r="N2534">
        <v>735.20552740476319</v>
      </c>
      <c r="O2534" s="2">
        <f t="shared" si="235"/>
        <v>73.520552740476319</v>
      </c>
      <c r="P2534" s="2">
        <f>IF(ISNUMBER(O2534),SUMIFS(O$1:$O2534,A$1:$A2534,A2534,C$1:$C2534,C2534,G$1:$G2534,G2534,E$1:$E2534,E2534),"")</f>
        <v>165.54715314297061</v>
      </c>
      <c r="U2534" t="str">
        <f t="shared" si="236"/>
        <v/>
      </c>
      <c r="V2534">
        <v>22.189089775085449</v>
      </c>
      <c r="W2534">
        <v>31.089523315429688</v>
      </c>
      <c r="X2534">
        <v>79.257255554199219</v>
      </c>
      <c r="Y2534">
        <v>41.364805221557617</v>
      </c>
      <c r="Z2534">
        <v>92.254608154296875</v>
      </c>
      <c r="AA2534">
        <v>12.172437191009521</v>
      </c>
      <c r="AB2534">
        <v>1.9475899505615235E-2</v>
      </c>
      <c r="AC2534" s="2">
        <f t="shared" si="237"/>
        <v>1.9475899505615235E-2</v>
      </c>
      <c r="AD2534">
        <v>12.681160888671876</v>
      </c>
      <c r="AE2534">
        <v>19.77862696007379</v>
      </c>
      <c r="AH2534" s="2">
        <f t="shared" si="238"/>
        <v>1.4319999999999999</v>
      </c>
      <c r="AI2534" s="2">
        <f>IF(ISNUMBER(AH2534),SUMIFS($AH$1:AH2534,$A$1:A2534,A2534,C$1:$C2534,C2534,$G$1:G2534,G2534,$E$1:E2534,E2534),"")</f>
        <v>3.766</v>
      </c>
      <c r="AJ2534">
        <f t="shared" si="239"/>
        <v>16</v>
      </c>
    </row>
    <row r="2535" spans="1:36" x14ac:dyDescent="0.25">
      <c r="A2535" s="14" t="s">
        <v>103</v>
      </c>
      <c r="B2535" t="s">
        <v>98</v>
      </c>
      <c r="C2535" t="s">
        <v>97</v>
      </c>
      <c r="D2535" s="13">
        <v>42314</v>
      </c>
      <c r="E2535">
        <v>3</v>
      </c>
      <c r="F2535">
        <v>50</v>
      </c>
      <c r="G2535" s="2" t="s">
        <v>87</v>
      </c>
      <c r="H2535" s="2" t="s">
        <v>11</v>
      </c>
      <c r="I2535">
        <v>3</v>
      </c>
      <c r="J2535" s="2" t="s">
        <v>77</v>
      </c>
      <c r="K2535" s="2">
        <v>45</v>
      </c>
      <c r="L2535" s="2"/>
      <c r="M2535" s="2" t="str">
        <f t="shared" si="234"/>
        <v/>
      </c>
      <c r="N2535">
        <v>603.05766626674244</v>
      </c>
      <c r="O2535" s="2">
        <f t="shared" si="235"/>
        <v>60.305766626674242</v>
      </c>
      <c r="P2535" s="2">
        <f>IF(ISNUMBER(O2535),SUMIFS(O$1:$O2535,A$1:$A2535,A2535,C$1:$C2535,C2535,G$1:$G2535,G2535,E$1:$E2535,E2535),"")</f>
        <v>136.37139218380634</v>
      </c>
      <c r="U2535" t="str">
        <f t="shared" si="236"/>
        <v/>
      </c>
      <c r="V2535">
        <v>21.567599296569824</v>
      </c>
      <c r="W2535">
        <v>31.240041732788086</v>
      </c>
      <c r="X2535">
        <v>81.202243804931641</v>
      </c>
      <c r="Y2535">
        <v>38.277463912963867</v>
      </c>
      <c r="Z2535">
        <v>92.501255035400391</v>
      </c>
      <c r="AA2535">
        <v>12.02763557434082</v>
      </c>
      <c r="AB2535">
        <v>1.924421691894531E-2</v>
      </c>
      <c r="AC2535" s="2">
        <f t="shared" si="237"/>
        <v>1.924421691894531E-2</v>
      </c>
      <c r="AD2535">
        <v>12.992359008789062</v>
      </c>
      <c r="AE2535">
        <v>20.951819655223218</v>
      </c>
      <c r="AH2535" s="2">
        <f t="shared" si="238"/>
        <v>1.161</v>
      </c>
      <c r="AI2535" s="2">
        <f>IF(ISNUMBER(AH2535),SUMIFS($AH$1:AH2535,$A$1:A2535,A2535,C$1:$C2535,C2535,$G$1:G2535,G2535,$E$1:E2535,E2535),"")</f>
        <v>3.1019999999999999</v>
      </c>
      <c r="AJ2535">
        <f t="shared" si="239"/>
        <v>16</v>
      </c>
    </row>
    <row r="2536" spans="1:36" x14ac:dyDescent="0.25">
      <c r="A2536" s="14" t="s">
        <v>102</v>
      </c>
      <c r="B2536" t="s">
        <v>98</v>
      </c>
      <c r="C2536" t="s">
        <v>97</v>
      </c>
      <c r="D2536" s="13">
        <v>42314</v>
      </c>
      <c r="E2536">
        <v>3</v>
      </c>
      <c r="F2536">
        <v>100</v>
      </c>
      <c r="G2536" s="2" t="s">
        <v>87</v>
      </c>
      <c r="H2536" s="2" t="s">
        <v>11</v>
      </c>
      <c r="I2536">
        <v>3</v>
      </c>
      <c r="J2536" s="2" t="s">
        <v>77</v>
      </c>
      <c r="K2536" s="2">
        <v>90</v>
      </c>
      <c r="L2536" s="2"/>
      <c r="M2536" s="2" t="str">
        <f t="shared" si="234"/>
        <v/>
      </c>
      <c r="N2536">
        <v>939.47606142728091</v>
      </c>
      <c r="O2536" s="2">
        <f t="shared" si="235"/>
        <v>93.947606142728091</v>
      </c>
      <c r="P2536" s="2">
        <f>IF(ISNUMBER(O2536),SUMIFS(O$1:$O2536,A$1:$A2536,A2536,C$1:$C2536,C2536,G$1:$G2536,G2536,E$1:$E2536,E2536),"")</f>
        <v>147.32088928087984</v>
      </c>
      <c r="U2536" t="str">
        <f t="shared" si="236"/>
        <v/>
      </c>
      <c r="V2536">
        <v>21.558806419372559</v>
      </c>
      <c r="W2536">
        <v>35.25794792175293</v>
      </c>
      <c r="X2536">
        <v>80.736064910888672</v>
      </c>
      <c r="Y2536">
        <v>39.13463020324707</v>
      </c>
      <c r="Z2536">
        <v>92.725242614746094</v>
      </c>
      <c r="AA2536">
        <v>11.433194160461426</v>
      </c>
      <c r="AB2536">
        <v>1.829311065673828E-2</v>
      </c>
      <c r="AC2536" s="2">
        <f t="shared" si="237"/>
        <v>1.829311065673828E-2</v>
      </c>
      <c r="AD2536">
        <v>12.917770385742188</v>
      </c>
      <c r="AE2536">
        <v>19.133725820016821</v>
      </c>
      <c r="AH2536" s="2">
        <f t="shared" si="238"/>
        <v>1.7190000000000001</v>
      </c>
      <c r="AI2536" s="2">
        <f>IF(ISNUMBER(AH2536),SUMIFS($AH$1:AH2536,$A$1:A2536,A2536,C$1:$C2536,C2536,$G$1:G2536,G2536,$E$1:E2536,E2536),"")</f>
        <v>3.024</v>
      </c>
      <c r="AJ2536">
        <f t="shared" si="239"/>
        <v>16</v>
      </c>
    </row>
    <row r="2537" spans="1:36" x14ac:dyDescent="0.25">
      <c r="A2537" s="14" t="s">
        <v>101</v>
      </c>
      <c r="B2537" t="s">
        <v>98</v>
      </c>
      <c r="C2537" t="s">
        <v>97</v>
      </c>
      <c r="D2537" s="13">
        <v>42314</v>
      </c>
      <c r="E2537">
        <v>3</v>
      </c>
      <c r="F2537">
        <v>200</v>
      </c>
      <c r="G2537" s="2" t="s">
        <v>87</v>
      </c>
      <c r="H2537" s="2" t="s">
        <v>11</v>
      </c>
      <c r="I2537">
        <v>3</v>
      </c>
      <c r="J2537" s="2" t="s">
        <v>77</v>
      </c>
      <c r="K2537" s="2">
        <v>180</v>
      </c>
      <c r="L2537" s="2"/>
      <c r="M2537" s="2" t="str">
        <f t="shared" si="234"/>
        <v/>
      </c>
      <c r="N2537">
        <v>1078.6333495680035</v>
      </c>
      <c r="O2537" s="2">
        <f t="shared" si="235"/>
        <v>107.86333495680034</v>
      </c>
      <c r="P2537" s="2">
        <f>IF(ISNUMBER(O2537),SUMIFS(O$1:$O2537,A$1:$A2537,A2537,C$1:$C2537,C2537,G$1:$G2537,G2537,E$1:$E2537,E2537),"")</f>
        <v>223.10338792237565</v>
      </c>
      <c r="U2537" t="str">
        <f t="shared" si="236"/>
        <v/>
      </c>
      <c r="V2537">
        <v>21.741701126098633</v>
      </c>
      <c r="W2537">
        <v>35.234485626220703</v>
      </c>
      <c r="X2537">
        <v>82.311519622802734</v>
      </c>
      <c r="Y2537">
        <v>39.614400863647461</v>
      </c>
      <c r="Z2537">
        <v>93.379451751708984</v>
      </c>
      <c r="AA2537">
        <v>11.580371856689453</v>
      </c>
      <c r="AB2537">
        <v>1.8528594970703124E-2</v>
      </c>
      <c r="AC2537" s="2">
        <f t="shared" si="237"/>
        <v>1.8528594970703124E-2</v>
      </c>
      <c r="AD2537">
        <v>13.169843139648437</v>
      </c>
      <c r="AE2537">
        <v>18.737288884958883</v>
      </c>
      <c r="AH2537" s="2">
        <f t="shared" si="238"/>
        <v>1.9990000000000001</v>
      </c>
      <c r="AI2537" s="2">
        <f>IF(ISNUMBER(AH2537),SUMIFS($AH$1:AH2537,$A$1:A2537,A2537,C$1:$C2537,C2537,$G$1:G2537,G2537,$E$1:E2537,E2537),"")</f>
        <v>4.9450000000000003</v>
      </c>
      <c r="AJ2537">
        <f t="shared" si="239"/>
        <v>16</v>
      </c>
    </row>
    <row r="2538" spans="1:36" x14ac:dyDescent="0.25">
      <c r="A2538" s="14" t="s">
        <v>100</v>
      </c>
      <c r="B2538" t="s">
        <v>98</v>
      </c>
      <c r="C2538" t="s">
        <v>97</v>
      </c>
      <c r="D2538" s="13">
        <v>42314</v>
      </c>
      <c r="E2538">
        <v>3</v>
      </c>
      <c r="F2538">
        <v>350</v>
      </c>
      <c r="G2538" s="2" t="s">
        <v>87</v>
      </c>
      <c r="H2538" s="2" t="s">
        <v>11</v>
      </c>
      <c r="I2538">
        <v>3</v>
      </c>
      <c r="J2538" s="2" t="s">
        <v>77</v>
      </c>
      <c r="K2538" s="2">
        <v>350</v>
      </c>
      <c r="L2538" s="2"/>
      <c r="M2538" s="2" t="str">
        <f t="shared" si="234"/>
        <v/>
      </c>
      <c r="N2538">
        <v>1459.0975978776762</v>
      </c>
      <c r="O2538" s="2">
        <f t="shared" si="235"/>
        <v>145.90975978776763</v>
      </c>
      <c r="P2538" s="2">
        <f>IF(ISNUMBER(O2538),SUMIFS(O$1:$O2538,A$1:$A2538,A2538,C$1:$C2538,C2538,G$1:$G2538,G2538,E$1:$E2538,E2538),"")</f>
        <v>355.40079213594282</v>
      </c>
      <c r="U2538" t="str">
        <f t="shared" si="236"/>
        <v/>
      </c>
      <c r="V2538">
        <v>22.828090667724609</v>
      </c>
      <c r="W2538">
        <v>33.023008346557617</v>
      </c>
      <c r="X2538">
        <v>79.606369018554688</v>
      </c>
      <c r="Y2538">
        <v>41.764020919799805</v>
      </c>
      <c r="Z2538">
        <v>92.469692230224609</v>
      </c>
      <c r="AA2538">
        <v>12.422992706298828</v>
      </c>
      <c r="AB2538">
        <v>1.9876788330078124E-2</v>
      </c>
      <c r="AC2538" s="2">
        <f t="shared" si="237"/>
        <v>1.9876788330078124E-2</v>
      </c>
      <c r="AD2538">
        <v>12.73701904296875</v>
      </c>
      <c r="AE2538">
        <v>15.66871852266368</v>
      </c>
      <c r="AH2538" s="2">
        <f t="shared" si="238"/>
        <v>2.9</v>
      </c>
      <c r="AI2538" s="2">
        <f>IF(ISNUMBER(AH2538),SUMIFS($AH$1:AH2538,$A$1:A2538,A2538,C$1:$C2538,C2538,$G$1:G2538,G2538,$E$1:E2538,E2538),"")</f>
        <v>8.8719999999999999</v>
      </c>
      <c r="AJ2538">
        <f t="shared" si="239"/>
        <v>16</v>
      </c>
    </row>
    <row r="2539" spans="1:36" x14ac:dyDescent="0.25">
      <c r="A2539" s="14" t="s">
        <v>99</v>
      </c>
      <c r="B2539" t="s">
        <v>98</v>
      </c>
      <c r="C2539" t="s">
        <v>97</v>
      </c>
      <c r="D2539" s="13">
        <v>42314</v>
      </c>
      <c r="E2539">
        <v>3</v>
      </c>
      <c r="F2539">
        <v>500</v>
      </c>
      <c r="G2539" s="2" t="s">
        <v>87</v>
      </c>
      <c r="H2539" s="2" t="s">
        <v>11</v>
      </c>
      <c r="I2539">
        <v>3</v>
      </c>
      <c r="J2539" s="2" t="s">
        <v>77</v>
      </c>
      <c r="K2539" s="2">
        <v>450</v>
      </c>
      <c r="L2539" s="2"/>
      <c r="M2539" s="2" t="str">
        <f t="shared" si="234"/>
        <v/>
      </c>
      <c r="N2539">
        <v>2132.1409175417521</v>
      </c>
      <c r="O2539" s="2">
        <f t="shared" si="235"/>
        <v>213.2140917541752</v>
      </c>
      <c r="P2539" s="2">
        <f>IF(ISNUMBER(O2539),SUMIFS(O$1:$O2539,A$1:$A2539,A2539,C$1:$C2539,C2539,G$1:$G2539,G2539,E$1:$E2539,E2539),"")</f>
        <v>450.00737534563626</v>
      </c>
      <c r="U2539" t="str">
        <f t="shared" si="236"/>
        <v/>
      </c>
      <c r="V2539">
        <v>22.986640930175781</v>
      </c>
      <c r="W2539">
        <v>27.785703659057617</v>
      </c>
      <c r="X2539">
        <v>78.708709716796875</v>
      </c>
      <c r="Y2539">
        <v>42.537216186523438</v>
      </c>
      <c r="Z2539">
        <v>91.319950103759766</v>
      </c>
      <c r="AA2539">
        <v>14.507893085479736</v>
      </c>
      <c r="AB2539">
        <v>2.3212628936767579E-2</v>
      </c>
      <c r="AC2539" s="2">
        <f t="shared" si="237"/>
        <v>2.3212628936767579E-2</v>
      </c>
      <c r="AD2539">
        <v>12.5933935546875</v>
      </c>
      <c r="AE2539">
        <v>14.310178743444288</v>
      </c>
      <c r="AH2539" s="2">
        <f t="shared" si="238"/>
        <v>4.9489999999999998</v>
      </c>
      <c r="AI2539" s="2">
        <f>IF(ISNUMBER(AH2539),SUMIFS($AH$1:AH2539,$A$1:A2539,A2539,C$1:$C2539,C2539,$G$1:G2539,G2539,$E$1:E2539,E2539),"")</f>
        <v>12.189</v>
      </c>
      <c r="AJ2539">
        <f t="shared" si="239"/>
        <v>16</v>
      </c>
    </row>
    <row r="2540" spans="1:36" x14ac:dyDescent="0.25">
      <c r="A2540" s="14" t="s">
        <v>104</v>
      </c>
      <c r="B2540" t="s">
        <v>98</v>
      </c>
      <c r="C2540" t="s">
        <v>97</v>
      </c>
      <c r="D2540" s="13">
        <v>42314</v>
      </c>
      <c r="E2540">
        <v>4</v>
      </c>
      <c r="F2540">
        <v>0</v>
      </c>
      <c r="G2540" s="2" t="s">
        <v>87</v>
      </c>
      <c r="H2540" s="2" t="s">
        <v>11</v>
      </c>
      <c r="I2540">
        <v>3</v>
      </c>
      <c r="J2540" s="2" t="s">
        <v>77</v>
      </c>
      <c r="K2540" s="2">
        <v>0</v>
      </c>
      <c r="L2540" s="2"/>
      <c r="M2540" s="2" t="str">
        <f t="shared" si="234"/>
        <v/>
      </c>
      <c r="N2540">
        <v>463.77676683220722</v>
      </c>
      <c r="O2540" s="2">
        <f t="shared" si="235"/>
        <v>46.37767668322072</v>
      </c>
      <c r="P2540" s="2">
        <f>IF(ISNUMBER(O2540),SUMIFS(O$1:$O2540,A$1:$A2540,A2540,C$1:$C2540,C2540,G$1:$G2540,G2540,E$1:$E2540,E2540),"")</f>
        <v>79.625112724184632</v>
      </c>
      <c r="U2540" t="str">
        <f t="shared" si="236"/>
        <v/>
      </c>
      <c r="V2540">
        <v>21.397135734558105</v>
      </c>
      <c r="W2540">
        <v>31.584325790405273</v>
      </c>
      <c r="X2540">
        <v>78.831153869628906</v>
      </c>
      <c r="Y2540">
        <v>38.169164657592773</v>
      </c>
      <c r="Z2540">
        <v>91.181552886962891</v>
      </c>
      <c r="AA2540">
        <v>13.170755386352539</v>
      </c>
      <c r="AB2540">
        <v>2.1073208618164065E-2</v>
      </c>
      <c r="AC2540" s="2">
        <f t="shared" si="237"/>
        <v>2.1073208618164065E-2</v>
      </c>
      <c r="AD2540">
        <v>12.612984619140626</v>
      </c>
      <c r="AE2540">
        <v>21.91345223282179</v>
      </c>
      <c r="AH2540" s="2">
        <f t="shared" si="238"/>
        <v>0.97699999999999998</v>
      </c>
      <c r="AI2540" s="2">
        <f>IF(ISNUMBER(AH2540),SUMIFS($AH$1:AH2540,$A$1:A2540,A2540,C$1:$C2540,C2540,$G$1:G2540,G2540,$E$1:E2540,E2540),"")</f>
        <v>1.7429999999999999</v>
      </c>
      <c r="AJ2540">
        <f t="shared" si="239"/>
        <v>16</v>
      </c>
    </row>
    <row r="2541" spans="1:36" x14ac:dyDescent="0.25">
      <c r="A2541" s="14" t="s">
        <v>103</v>
      </c>
      <c r="B2541" t="s">
        <v>98</v>
      </c>
      <c r="C2541" t="s">
        <v>97</v>
      </c>
      <c r="D2541" s="13">
        <v>42314</v>
      </c>
      <c r="E2541">
        <v>4</v>
      </c>
      <c r="F2541">
        <v>50</v>
      </c>
      <c r="G2541" s="2" t="s">
        <v>87</v>
      </c>
      <c r="H2541" s="2" t="s">
        <v>11</v>
      </c>
      <c r="I2541">
        <v>3</v>
      </c>
      <c r="J2541" s="2" t="s">
        <v>77</v>
      </c>
      <c r="K2541" s="2">
        <v>45</v>
      </c>
      <c r="L2541" s="2"/>
      <c r="M2541" s="2" t="str">
        <f t="shared" si="234"/>
        <v/>
      </c>
      <c r="N2541">
        <v>445.00166391926507</v>
      </c>
      <c r="O2541" s="2">
        <f t="shared" si="235"/>
        <v>44.500166391926506</v>
      </c>
      <c r="P2541" s="2">
        <f>IF(ISNUMBER(O2541),SUMIFS(O$1:$O2541,A$1:$A2541,A2541,C$1:$C2541,C2541,G$1:$G2541,G2541,E$1:$E2541,E2541),"")</f>
        <v>77.570966428395906</v>
      </c>
      <c r="U2541" t="str">
        <f t="shared" si="236"/>
        <v/>
      </c>
      <c r="V2541">
        <v>20.912416458129883</v>
      </c>
      <c r="W2541">
        <v>33.325153350830078</v>
      </c>
      <c r="X2541">
        <v>81.427631378173828</v>
      </c>
      <c r="Y2541">
        <v>38.275594711303711</v>
      </c>
      <c r="Z2541">
        <v>92.765457153320313</v>
      </c>
      <c r="AA2541">
        <v>12.028831481933594</v>
      </c>
      <c r="AB2541">
        <v>1.924613037109375E-2</v>
      </c>
      <c r="AC2541" s="2">
        <f t="shared" si="237"/>
        <v>1.924613037109375E-2</v>
      </c>
      <c r="AD2541">
        <v>13.028421020507812</v>
      </c>
      <c r="AE2541">
        <v>22.854705021940518</v>
      </c>
      <c r="AH2541" s="2">
        <f t="shared" si="238"/>
        <v>0.85599999999999998</v>
      </c>
      <c r="AI2541" s="2">
        <f>IF(ISNUMBER(AH2541),SUMIFS($AH$1:AH2541,$A$1:A2541,A2541,C$1:$C2541,C2541,$G$1:G2541,G2541,$E$1:E2541,E2541),"")</f>
        <v>1.6859999999999999</v>
      </c>
      <c r="AJ2541">
        <f t="shared" si="239"/>
        <v>16</v>
      </c>
    </row>
    <row r="2542" spans="1:36" x14ac:dyDescent="0.25">
      <c r="A2542" s="14" t="s">
        <v>102</v>
      </c>
      <c r="B2542" t="s">
        <v>98</v>
      </c>
      <c r="C2542" t="s">
        <v>97</v>
      </c>
      <c r="D2542" s="13">
        <v>42314</v>
      </c>
      <c r="E2542">
        <v>4</v>
      </c>
      <c r="F2542">
        <v>100</v>
      </c>
      <c r="G2542" s="2" t="s">
        <v>87</v>
      </c>
      <c r="H2542" s="2" t="s">
        <v>11</v>
      </c>
      <c r="I2542">
        <v>3</v>
      </c>
      <c r="J2542" s="2" t="s">
        <v>77</v>
      </c>
      <c r="K2542" s="2">
        <v>90</v>
      </c>
      <c r="L2542" s="2"/>
      <c r="M2542" s="2" t="str">
        <f t="shared" si="234"/>
        <v/>
      </c>
      <c r="N2542">
        <v>664.94366983535394</v>
      </c>
      <c r="O2542" s="2">
        <f t="shared" si="235"/>
        <v>66.4943669835354</v>
      </c>
      <c r="P2542" s="2">
        <f>IF(ISNUMBER(O2542),SUMIFS(O$1:$O2542,A$1:$A2542,A2542,C$1:$C2542,C2542,G$1:$G2542,G2542,E$1:$E2542,E2542),"")</f>
        <v>151.28264754253917</v>
      </c>
      <c r="U2542" t="str">
        <f t="shared" si="236"/>
        <v/>
      </c>
      <c r="V2542">
        <v>21.22607421875</v>
      </c>
      <c r="W2542">
        <v>33.162452697753906</v>
      </c>
      <c r="X2542">
        <v>81.250007629394531</v>
      </c>
      <c r="Y2542">
        <v>39.148262023925781</v>
      </c>
      <c r="Z2542">
        <v>92.789939880371094</v>
      </c>
      <c r="AA2542">
        <v>12.798331260681152</v>
      </c>
      <c r="AB2542">
        <v>2.0477330017089845E-2</v>
      </c>
      <c r="AC2542" s="2">
        <f t="shared" si="237"/>
        <v>2.0477330017089845E-2</v>
      </c>
      <c r="AD2542">
        <v>13.000001220703126</v>
      </c>
      <c r="AE2542">
        <v>19.636617749825298</v>
      </c>
      <c r="AH2542" s="2">
        <f t="shared" si="238"/>
        <v>1.3620000000000001</v>
      </c>
      <c r="AI2542" s="2">
        <f>IF(ISNUMBER(AH2542),SUMIFS($AH$1:AH2542,$A$1:A2542,A2542,C$1:$C2542,C2542,$G$1:G2542,G2542,$E$1:E2542,E2542),"")</f>
        <v>3.4020000000000001</v>
      </c>
      <c r="AJ2542">
        <f t="shared" si="239"/>
        <v>16</v>
      </c>
    </row>
    <row r="2543" spans="1:36" x14ac:dyDescent="0.25">
      <c r="A2543" s="14" t="s">
        <v>101</v>
      </c>
      <c r="B2543" t="s">
        <v>98</v>
      </c>
      <c r="C2543" t="s">
        <v>97</v>
      </c>
      <c r="D2543" s="13">
        <v>42314</v>
      </c>
      <c r="E2543">
        <v>4</v>
      </c>
      <c r="F2543">
        <v>200</v>
      </c>
      <c r="G2543" s="2" t="s">
        <v>87</v>
      </c>
      <c r="H2543" s="2" t="s">
        <v>11</v>
      </c>
      <c r="I2543">
        <v>3</v>
      </c>
      <c r="J2543" s="2" t="s">
        <v>77</v>
      </c>
      <c r="K2543" s="2">
        <v>180</v>
      </c>
      <c r="L2543" s="2"/>
      <c r="M2543" s="2" t="str">
        <f t="shared" si="234"/>
        <v/>
      </c>
      <c r="N2543">
        <v>702.35767485041367</v>
      </c>
      <c r="O2543" s="2">
        <f t="shared" si="235"/>
        <v>70.235767485041364</v>
      </c>
      <c r="P2543" s="2">
        <f>IF(ISNUMBER(O2543),SUMIFS(O$1:$O2543,A$1:$A2543,A2543,C$1:$C2543,C2543,G$1:$G2543,G2543,E$1:$E2543,E2543),"")</f>
        <v>176.01913619970276</v>
      </c>
      <c r="U2543" t="str">
        <f t="shared" si="236"/>
        <v/>
      </c>
      <c r="V2543">
        <v>21.443120002746582</v>
      </c>
      <c r="W2543">
        <v>32.044137954711914</v>
      </c>
      <c r="X2543">
        <v>79.847660064697266</v>
      </c>
      <c r="Y2543">
        <v>39.198047637939453</v>
      </c>
      <c r="Z2543">
        <v>92.303550720214844</v>
      </c>
      <c r="AA2543">
        <v>12.445867538452148</v>
      </c>
      <c r="AB2543">
        <v>1.991338806152344E-2</v>
      </c>
      <c r="AC2543" s="2">
        <f t="shared" si="237"/>
        <v>1.991338806152344E-2</v>
      </c>
      <c r="AD2543">
        <v>12.775625610351563</v>
      </c>
      <c r="AE2543">
        <v>20.741500085426278</v>
      </c>
      <c r="AH2543" s="2">
        <f t="shared" si="238"/>
        <v>1.399</v>
      </c>
      <c r="AI2543" s="2">
        <f>IF(ISNUMBER(AH2543),SUMIFS($AH$1:AH2543,$A$1:A2543,A2543,C$1:$C2543,C2543,$G$1:G2543,G2543,$E$1:E2543,E2543),"")</f>
        <v>4.04</v>
      </c>
      <c r="AJ2543">
        <f t="shared" si="239"/>
        <v>16</v>
      </c>
    </row>
    <row r="2544" spans="1:36" x14ac:dyDescent="0.25">
      <c r="A2544" s="14" t="s">
        <v>100</v>
      </c>
      <c r="B2544" t="s">
        <v>98</v>
      </c>
      <c r="C2544" t="s">
        <v>97</v>
      </c>
      <c r="D2544" s="13">
        <v>42314</v>
      </c>
      <c r="E2544">
        <v>4</v>
      </c>
      <c r="F2544">
        <v>350</v>
      </c>
      <c r="G2544" s="2" t="s">
        <v>87</v>
      </c>
      <c r="H2544" s="2" t="s">
        <v>11</v>
      </c>
      <c r="I2544">
        <v>3</v>
      </c>
      <c r="J2544" s="2" t="s">
        <v>77</v>
      </c>
      <c r="K2544" s="2">
        <v>350</v>
      </c>
      <c r="L2544" s="2"/>
      <c r="M2544" s="2" t="str">
        <f t="shared" si="234"/>
        <v/>
      </c>
      <c r="N2544">
        <v>1519.4183396263634</v>
      </c>
      <c r="O2544" s="2">
        <f t="shared" si="235"/>
        <v>151.94183396263634</v>
      </c>
      <c r="P2544" s="2">
        <f>IF(ISNUMBER(O2544),SUMIFS(O$1:$O2544,A$1:$A2544,A2544,C$1:$C2544,C2544,G$1:$G2544,G2544,E$1:$E2544,E2544),"")</f>
        <v>416.28569733742552</v>
      </c>
      <c r="U2544" t="str">
        <f t="shared" si="236"/>
        <v/>
      </c>
      <c r="V2544">
        <v>20.455436706542969</v>
      </c>
      <c r="W2544">
        <v>34.688817977905273</v>
      </c>
      <c r="X2544">
        <v>82.349754333496094</v>
      </c>
      <c r="Y2544">
        <v>37.442277908325195</v>
      </c>
      <c r="Z2544">
        <v>92.774497985839844</v>
      </c>
      <c r="AA2544">
        <v>13.473226547241211</v>
      </c>
      <c r="AB2544">
        <v>2.1557162475585936E-2</v>
      </c>
      <c r="AC2544" s="2">
        <f t="shared" si="237"/>
        <v>2.1557162475585936E-2</v>
      </c>
      <c r="AD2544">
        <v>13.175960693359375</v>
      </c>
      <c r="AE2544">
        <v>18.255147527064317</v>
      </c>
      <c r="AH2544" s="2">
        <f t="shared" si="238"/>
        <v>3.2749999999999999</v>
      </c>
      <c r="AI2544" s="2">
        <f>IF(ISNUMBER(AH2544),SUMIFS($AH$1:AH2544,$A$1:A2544,A2544,C$1:$C2544,C2544,$G$1:G2544,G2544,$E$1:E2544,E2544),"")</f>
        <v>10.64</v>
      </c>
      <c r="AJ2544">
        <f t="shared" si="239"/>
        <v>16</v>
      </c>
    </row>
    <row r="2545" spans="1:36" x14ac:dyDescent="0.25">
      <c r="A2545" s="14" t="s">
        <v>99</v>
      </c>
      <c r="B2545" t="s">
        <v>98</v>
      </c>
      <c r="C2545" t="s">
        <v>97</v>
      </c>
      <c r="D2545" s="13">
        <v>42314</v>
      </c>
      <c r="E2545">
        <v>4</v>
      </c>
      <c r="F2545">
        <v>500</v>
      </c>
      <c r="G2545" s="2" t="s">
        <v>87</v>
      </c>
      <c r="H2545" s="2" t="s">
        <v>11</v>
      </c>
      <c r="I2545">
        <v>3</v>
      </c>
      <c r="J2545" s="2" t="s">
        <v>77</v>
      </c>
      <c r="K2545" s="2">
        <v>450</v>
      </c>
      <c r="L2545" s="2"/>
      <c r="M2545" s="2" t="str">
        <f t="shared" si="234"/>
        <v/>
      </c>
      <c r="N2545">
        <v>1894.4694156732462</v>
      </c>
      <c r="O2545" s="2">
        <f t="shared" si="235"/>
        <v>189.44694156732461</v>
      </c>
      <c r="P2545" s="2">
        <f>IF(ISNUMBER(O2545),SUMIFS(O$1:$O2545,A$1:$A2545,A2545,C$1:$C2545,C2545,G$1:$G2545,G2545,E$1:$E2545,E2545),"")</f>
        <v>333.82903034393161</v>
      </c>
      <c r="U2545" t="str">
        <f t="shared" si="236"/>
        <v/>
      </c>
      <c r="V2545">
        <v>22.590352058410645</v>
      </c>
      <c r="W2545">
        <v>27.384122848510742</v>
      </c>
      <c r="X2545">
        <v>79.60723876953125</v>
      </c>
      <c r="Y2545">
        <v>41.517711639404297</v>
      </c>
      <c r="Z2545">
        <v>92.172534942626953</v>
      </c>
      <c r="AA2545">
        <v>15.871005535125732</v>
      </c>
      <c r="AB2545">
        <v>2.5393608856201171E-2</v>
      </c>
      <c r="AC2545" s="2">
        <f t="shared" si="237"/>
        <v>2.5393608856201171E-2</v>
      </c>
      <c r="AD2545">
        <v>12.737158203125</v>
      </c>
      <c r="AE2545">
        <v>17.082763337893297</v>
      </c>
      <c r="AH2545" s="2">
        <f t="shared" si="238"/>
        <v>4.8109999999999999</v>
      </c>
      <c r="AI2545" s="2">
        <f>IF(ISNUMBER(AH2545),SUMIFS($AH$1:AH2545,$A$1:A2545,A2545,C$1:$C2545,C2545,$G$1:G2545,G2545,$E$1:E2545,E2545),"")</f>
        <v>9.222999999999999</v>
      </c>
      <c r="AJ2545">
        <f t="shared" si="239"/>
        <v>16</v>
      </c>
    </row>
    <row r="2546" spans="1:36" x14ac:dyDescent="0.25">
      <c r="A2546" s="14" t="s">
        <v>104</v>
      </c>
      <c r="B2546" t="s">
        <v>98</v>
      </c>
      <c r="C2546" t="s">
        <v>97</v>
      </c>
      <c r="D2546" s="13">
        <v>42345</v>
      </c>
      <c r="E2546">
        <v>1</v>
      </c>
      <c r="F2546">
        <v>0</v>
      </c>
      <c r="G2546" s="2" t="s">
        <v>87</v>
      </c>
      <c r="H2546" s="2" t="s">
        <v>11</v>
      </c>
      <c r="I2546">
        <v>4</v>
      </c>
      <c r="J2546" s="2" t="s">
        <v>77</v>
      </c>
      <c r="K2546" s="2">
        <v>0</v>
      </c>
      <c r="L2546" s="2"/>
      <c r="M2546" s="2" t="str">
        <f t="shared" si="234"/>
        <v/>
      </c>
      <c r="N2546">
        <v>884.19250151877134</v>
      </c>
      <c r="O2546" s="2">
        <f t="shared" si="235"/>
        <v>88.419250151877137</v>
      </c>
      <c r="P2546" s="2">
        <f>IF(ISNUMBER(O2546),SUMIFS(O$1:$O2546,A$1:$A2546,A2546,C$1:$C2546,C2546,G$1:$G2546,G2546,E$1:$E2546,E2546),"")</f>
        <v>222.27140813130382</v>
      </c>
      <c r="U2546" t="str">
        <f t="shared" si="236"/>
        <v/>
      </c>
      <c r="V2546">
        <v>26.920090675354004</v>
      </c>
      <c r="W2546">
        <v>27.715773582458496</v>
      </c>
      <c r="X2546">
        <v>72.162216186523438</v>
      </c>
      <c r="Y2546">
        <v>47.328609466552734</v>
      </c>
      <c r="Z2546">
        <v>92.060161590576172</v>
      </c>
      <c r="AA2546">
        <v>10.718081951141357</v>
      </c>
      <c r="AB2546">
        <v>1.7148931121826173E-2</v>
      </c>
      <c r="AC2546" s="2">
        <f t="shared" si="237"/>
        <v>1.7148931121826173E-2</v>
      </c>
      <c r="AD2546">
        <v>11.545954589843751</v>
      </c>
      <c r="AE2546">
        <v>20.645060766593954</v>
      </c>
      <c r="AH2546" s="2">
        <f t="shared" si="238"/>
        <v>1.516</v>
      </c>
      <c r="AI2546" s="2">
        <f>IF(ISNUMBER(AH2546),SUMIFS($AH$1:AH2546,$A$1:A2546,A2546,C$1:$C2546,C2546,$G$1:G2546,G2546,$E$1:E2546,E2546),"")</f>
        <v>4.1539999999999999</v>
      </c>
      <c r="AJ2546">
        <f t="shared" si="239"/>
        <v>16</v>
      </c>
    </row>
    <row r="2547" spans="1:36" x14ac:dyDescent="0.25">
      <c r="A2547" s="14" t="s">
        <v>103</v>
      </c>
      <c r="B2547" t="s">
        <v>98</v>
      </c>
      <c r="C2547" t="s">
        <v>97</v>
      </c>
      <c r="D2547" s="13">
        <v>42345</v>
      </c>
      <c r="E2547">
        <v>1</v>
      </c>
      <c r="F2547">
        <v>50</v>
      </c>
      <c r="G2547" s="2" t="s">
        <v>87</v>
      </c>
      <c r="H2547" s="2" t="s">
        <v>11</v>
      </c>
      <c r="I2547">
        <v>4</v>
      </c>
      <c r="J2547" s="2" t="s">
        <v>77</v>
      </c>
      <c r="K2547" s="2">
        <v>45</v>
      </c>
      <c r="L2547" s="2"/>
      <c r="M2547" s="2" t="str">
        <f t="shared" si="234"/>
        <v/>
      </c>
      <c r="N2547">
        <v>1222.2565534773171</v>
      </c>
      <c r="O2547" s="2">
        <f t="shared" si="235"/>
        <v>122.2256553477317</v>
      </c>
      <c r="P2547" s="2">
        <f>IF(ISNUMBER(O2547),SUMIFS(O$1:$O2547,A$1:$A2547,A2547,C$1:$C2547,C2547,G$1:$G2547,G2547,E$1:$E2547,E2547),"")</f>
        <v>227.59111548923261</v>
      </c>
      <c r="U2547" t="str">
        <f t="shared" si="236"/>
        <v/>
      </c>
      <c r="V2547">
        <v>24.271263122558594</v>
      </c>
      <c r="W2547">
        <v>32.410575866699219</v>
      </c>
      <c r="X2547">
        <v>76.455482482910156</v>
      </c>
      <c r="Y2547">
        <v>43.583827972412109</v>
      </c>
      <c r="Z2547">
        <v>93.006565093994141</v>
      </c>
      <c r="AA2547">
        <v>9.7986488342285156</v>
      </c>
      <c r="AB2547">
        <v>1.5677838134765625E-2</v>
      </c>
      <c r="AC2547" s="2">
        <f t="shared" si="237"/>
        <v>1.5677838134765625E-2</v>
      </c>
      <c r="AD2547">
        <v>12.232877197265625</v>
      </c>
      <c r="AE2547">
        <v>22.559227403048137</v>
      </c>
      <c r="AH2547" s="2">
        <f t="shared" si="238"/>
        <v>1.9159999999999999</v>
      </c>
      <c r="AI2547" s="2">
        <f>IF(ISNUMBER(AH2547),SUMIFS($AH$1:AH2547,$A$1:A2547,A2547,C$1:$C2547,C2547,$G$1:G2547,G2547,$E$1:E2547,E2547),"")</f>
        <v>4.0299999999999994</v>
      </c>
      <c r="AJ2547">
        <f t="shared" si="239"/>
        <v>16</v>
      </c>
    </row>
    <row r="2548" spans="1:36" x14ac:dyDescent="0.25">
      <c r="A2548" s="14" t="s">
        <v>102</v>
      </c>
      <c r="B2548" t="s">
        <v>98</v>
      </c>
      <c r="C2548" t="s">
        <v>97</v>
      </c>
      <c r="D2548" s="13">
        <v>42345</v>
      </c>
      <c r="E2548">
        <v>1</v>
      </c>
      <c r="F2548">
        <v>100</v>
      </c>
      <c r="G2548" s="2" t="s">
        <v>87</v>
      </c>
      <c r="H2548" s="2" t="s">
        <v>11</v>
      </c>
      <c r="I2548">
        <v>4</v>
      </c>
      <c r="J2548" s="2" t="s">
        <v>77</v>
      </c>
      <c r="K2548" s="2">
        <v>90</v>
      </c>
      <c r="L2548" s="2"/>
      <c r="M2548" s="2" t="str">
        <f t="shared" si="234"/>
        <v/>
      </c>
      <c r="N2548">
        <v>1069.1521306613254</v>
      </c>
      <c r="O2548" s="2">
        <f t="shared" si="235"/>
        <v>106.91521306613254</v>
      </c>
      <c r="P2548" s="2">
        <f>IF(ISNUMBER(O2548),SUMIFS(O$1:$O2548,A$1:$A2548,A2548,C$1:$C2548,C2548,G$1:$G2548,G2548,E$1:$E2548,E2548),"")</f>
        <v>227.51432242000723</v>
      </c>
      <c r="U2548" t="str">
        <f t="shared" si="236"/>
        <v/>
      </c>
      <c r="V2548">
        <v>24.363877296447754</v>
      </c>
      <c r="W2548">
        <v>32.031265258789063</v>
      </c>
      <c r="X2548">
        <v>75.843048095703125</v>
      </c>
      <c r="Y2548">
        <v>43.333288192749023</v>
      </c>
      <c r="Z2548">
        <v>92.612419128417969</v>
      </c>
      <c r="AA2548">
        <v>9.2629919052124023</v>
      </c>
      <c r="AB2548">
        <v>1.4820787048339843E-2</v>
      </c>
      <c r="AC2548" s="2">
        <f t="shared" si="237"/>
        <v>1.4820787048339843E-2</v>
      </c>
      <c r="AD2548">
        <v>12.1348876953125</v>
      </c>
      <c r="AE2548">
        <v>20.703868103994928</v>
      </c>
      <c r="AH2548" s="2">
        <f t="shared" si="238"/>
        <v>1.585</v>
      </c>
      <c r="AI2548" s="2">
        <f>IF(ISNUMBER(AH2548),SUMIFS($AH$1:AH2548,$A$1:A2548,A2548,C$1:$C2548,C2548,$G$1:G2548,G2548,$E$1:E2548,E2548),"")</f>
        <v>3.95</v>
      </c>
      <c r="AJ2548">
        <f t="shared" si="239"/>
        <v>16</v>
      </c>
    </row>
    <row r="2549" spans="1:36" x14ac:dyDescent="0.25">
      <c r="A2549" s="14" t="s">
        <v>101</v>
      </c>
      <c r="B2549" t="s">
        <v>98</v>
      </c>
      <c r="C2549" t="s">
        <v>97</v>
      </c>
      <c r="D2549" s="13">
        <v>42345</v>
      </c>
      <c r="E2549">
        <v>1</v>
      </c>
      <c r="F2549">
        <v>200</v>
      </c>
      <c r="G2549" s="2" t="s">
        <v>87</v>
      </c>
      <c r="H2549" s="2" t="s">
        <v>11</v>
      </c>
      <c r="I2549">
        <v>4</v>
      </c>
      <c r="J2549" s="2" t="s">
        <v>77</v>
      </c>
      <c r="K2549" s="2">
        <v>180</v>
      </c>
      <c r="L2549" s="2"/>
      <c r="M2549" s="2" t="str">
        <f t="shared" si="234"/>
        <v/>
      </c>
      <c r="N2549">
        <v>1817.2087557011814</v>
      </c>
      <c r="O2549" s="2">
        <f t="shared" si="235"/>
        <v>181.72087557011815</v>
      </c>
      <c r="P2549" s="2">
        <f>IF(ISNUMBER(O2549),SUMIFS(O$1:$O2549,A$1:$A2549,A2549,C$1:$C2549,C2549,G$1:$G2549,G2549,E$1:$E2549,E2549),"")</f>
        <v>433.49110738730218</v>
      </c>
      <c r="U2549" t="str">
        <f t="shared" si="236"/>
        <v/>
      </c>
      <c r="V2549">
        <v>24.715004920959473</v>
      </c>
      <c r="W2549">
        <v>29.808064460754395</v>
      </c>
      <c r="X2549">
        <v>77.488784790039063</v>
      </c>
      <c r="Y2549">
        <v>43.013669967651367</v>
      </c>
      <c r="Z2549">
        <v>91.922145843505859</v>
      </c>
      <c r="AA2549">
        <v>10.466154098510742</v>
      </c>
      <c r="AB2549">
        <v>1.6745846557617187E-2</v>
      </c>
      <c r="AC2549" s="2">
        <f t="shared" si="237"/>
        <v>1.6745846557617187E-2</v>
      </c>
      <c r="AD2549">
        <v>12.398205566406251</v>
      </c>
      <c r="AE2549">
        <v>19.693374703413031</v>
      </c>
      <c r="AH2549" s="2">
        <f t="shared" si="238"/>
        <v>3.0430000000000001</v>
      </c>
      <c r="AI2549" s="2">
        <f>IF(ISNUMBER(AH2549),SUMIFS($AH$1:AH2549,$A$1:A2549,A2549,C$1:$C2549,C2549,$G$1:G2549,G2549,$E$1:E2549,E2549),"")</f>
        <v>8.3290000000000006</v>
      </c>
      <c r="AJ2549">
        <f t="shared" si="239"/>
        <v>16</v>
      </c>
    </row>
    <row r="2550" spans="1:36" x14ac:dyDescent="0.25">
      <c r="A2550" s="14" t="s">
        <v>100</v>
      </c>
      <c r="B2550" t="s">
        <v>98</v>
      </c>
      <c r="C2550" t="s">
        <v>97</v>
      </c>
      <c r="D2550" s="13">
        <v>42345</v>
      </c>
      <c r="E2550">
        <v>1</v>
      </c>
      <c r="F2550">
        <v>350</v>
      </c>
      <c r="G2550" s="2" t="s">
        <v>87</v>
      </c>
      <c r="H2550" s="2" t="s">
        <v>11</v>
      </c>
      <c r="I2550">
        <v>4</v>
      </c>
      <c r="J2550" s="2" t="s">
        <v>77</v>
      </c>
      <c r="K2550" s="2">
        <v>350</v>
      </c>
      <c r="L2550" s="2"/>
      <c r="M2550" s="2" t="str">
        <f t="shared" si="234"/>
        <v/>
      </c>
      <c r="N2550">
        <v>1612.1258539257999</v>
      </c>
      <c r="O2550" s="2">
        <f t="shared" si="235"/>
        <v>161.21258539258</v>
      </c>
      <c r="P2550" s="2">
        <f>IF(ISNUMBER(O2550),SUMIFS(O$1:$O2550,A$1:$A2550,A2550,C$1:$C2550,C2550,G$1:$G2550,G2550,E$1:$E2550,E2550),"")</f>
        <v>494.9448362112621</v>
      </c>
      <c r="U2550" t="str">
        <f t="shared" si="236"/>
        <v/>
      </c>
      <c r="V2550">
        <v>24.344817161560059</v>
      </c>
      <c r="W2550">
        <v>32.223995208740234</v>
      </c>
      <c r="X2550">
        <v>76.892784118652344</v>
      </c>
      <c r="Y2550">
        <v>41.849721908569336</v>
      </c>
      <c r="Z2550">
        <v>91.141658782958984</v>
      </c>
      <c r="AA2550">
        <v>10.889026641845703</v>
      </c>
      <c r="AB2550">
        <v>1.7422442626953125E-2</v>
      </c>
      <c r="AC2550" s="2">
        <f t="shared" si="237"/>
        <v>1.7422442626953125E-2</v>
      </c>
      <c r="AD2550">
        <v>12.302845458984375</v>
      </c>
      <c r="AE2550">
        <v>17.470859311466523</v>
      </c>
      <c r="AH2550" s="2">
        <f t="shared" si="238"/>
        <v>2.8090000000000002</v>
      </c>
      <c r="AI2550" s="2">
        <f>IF(ISNUMBER(AH2550),SUMIFS($AH$1:AH2550,$A$1:A2550,A2550,C$1:$C2550,C2550,$G$1:G2550,G2550,$E$1:E2550,E2550),"")</f>
        <v>10.670999999999999</v>
      </c>
      <c r="AJ2550">
        <f t="shared" si="239"/>
        <v>16</v>
      </c>
    </row>
    <row r="2551" spans="1:36" x14ac:dyDescent="0.25">
      <c r="A2551" s="14" t="s">
        <v>99</v>
      </c>
      <c r="B2551" t="s">
        <v>98</v>
      </c>
      <c r="C2551" t="s">
        <v>97</v>
      </c>
      <c r="D2551" s="13">
        <v>42345</v>
      </c>
      <c r="E2551">
        <v>1</v>
      </c>
      <c r="F2551">
        <v>500</v>
      </c>
      <c r="G2551" s="2" t="s">
        <v>87</v>
      </c>
      <c r="H2551" s="2" t="s">
        <v>11</v>
      </c>
      <c r="I2551">
        <v>4</v>
      </c>
      <c r="J2551" s="2" t="s">
        <v>77</v>
      </c>
      <c r="K2551" s="2">
        <v>450</v>
      </c>
      <c r="L2551" s="2"/>
      <c r="M2551" s="2" t="str">
        <f t="shared" si="234"/>
        <v/>
      </c>
      <c r="N2551">
        <v>1609.0195195974914</v>
      </c>
      <c r="O2551" s="2">
        <f t="shared" si="235"/>
        <v>160.90195195974914</v>
      </c>
      <c r="P2551" s="2">
        <f>IF(ISNUMBER(O2551),SUMIFS(O$1:$O2551,A$1:$A2551,A2551,C$1:$C2551,C2551,G$1:$G2551,G2551,E$1:$E2551,E2551),"")</f>
        <v>563.41844500695163</v>
      </c>
      <c r="U2551" t="str">
        <f t="shared" si="236"/>
        <v/>
      </c>
      <c r="V2551">
        <v>24.554183006286621</v>
      </c>
      <c r="W2551">
        <v>22.449854850769043</v>
      </c>
      <c r="X2551">
        <v>75.191394805908203</v>
      </c>
      <c r="Y2551">
        <v>43.648269653320313</v>
      </c>
      <c r="Z2551">
        <v>91.138172149658203</v>
      </c>
      <c r="AA2551">
        <v>15.514625072479248</v>
      </c>
      <c r="AB2551">
        <v>2.4823400115966798E-2</v>
      </c>
      <c r="AC2551" s="2">
        <f t="shared" si="237"/>
        <v>2.4823400115966798E-2</v>
      </c>
      <c r="AD2551">
        <v>12.030623168945313</v>
      </c>
      <c r="AE2551">
        <v>16.384950926935659</v>
      </c>
      <c r="AH2551" s="2">
        <f t="shared" si="238"/>
        <v>3.9940000000000002</v>
      </c>
      <c r="AI2551" s="2">
        <f>IF(ISNUMBER(AH2551),SUMIFS($AH$1:AH2551,$A$1:A2551,A2551,C$1:$C2551,C2551,$G$1:G2551,G2551,$E$1:E2551,E2551),"")</f>
        <v>13.55</v>
      </c>
      <c r="AJ2551">
        <f t="shared" si="239"/>
        <v>16</v>
      </c>
    </row>
    <row r="2552" spans="1:36" x14ac:dyDescent="0.25">
      <c r="A2552" s="14" t="s">
        <v>104</v>
      </c>
      <c r="B2552" t="s">
        <v>98</v>
      </c>
      <c r="C2552" t="s">
        <v>97</v>
      </c>
      <c r="D2552" s="13">
        <v>42345</v>
      </c>
      <c r="E2552">
        <v>2</v>
      </c>
      <c r="F2552">
        <v>0</v>
      </c>
      <c r="G2552" s="2" t="s">
        <v>87</v>
      </c>
      <c r="H2552" s="2" t="s">
        <v>11</v>
      </c>
      <c r="I2552">
        <v>4</v>
      </c>
      <c r="J2552" s="2" t="s">
        <v>77</v>
      </c>
      <c r="K2552" s="2">
        <v>0</v>
      </c>
      <c r="L2552" s="2"/>
      <c r="M2552" s="2" t="str">
        <f t="shared" si="234"/>
        <v/>
      </c>
      <c r="N2552">
        <v>645.80984233158142</v>
      </c>
      <c r="O2552" s="2">
        <f t="shared" si="235"/>
        <v>64.580984233158148</v>
      </c>
      <c r="P2552" s="2">
        <f>IF(ISNUMBER(O2552),SUMIFS(O$1:$O2552,A$1:$A2552,A2552,C$1:$C2552,C2552,G$1:$G2552,G2552,E$1:$E2552,E2552),"")</f>
        <v>158.01272163192525</v>
      </c>
      <c r="U2552" t="str">
        <f t="shared" si="236"/>
        <v/>
      </c>
      <c r="V2552">
        <v>23.408096313476563</v>
      </c>
      <c r="W2552">
        <v>36.539758682250977</v>
      </c>
      <c r="X2552">
        <v>77.660301208496094</v>
      </c>
      <c r="Y2552">
        <v>41.763265609741211</v>
      </c>
      <c r="Z2552">
        <v>92.710487365722656</v>
      </c>
      <c r="AA2552">
        <v>9.0605268478393555</v>
      </c>
      <c r="AB2552">
        <v>1.4496842956542967E-2</v>
      </c>
      <c r="AC2552" s="2">
        <f t="shared" si="237"/>
        <v>1.4496842956542967E-2</v>
      </c>
      <c r="AD2552">
        <v>12.425648193359375</v>
      </c>
      <c r="AE2552">
        <v>21.190635451505017</v>
      </c>
      <c r="AH2552" s="2">
        <f t="shared" si="238"/>
        <v>0.93600000000000005</v>
      </c>
      <c r="AI2552" s="2">
        <f>IF(ISNUMBER(AH2552),SUMIFS($AH$1:AH2552,$A$1:A2552,A2552,C$1:$C2552,C2552,$G$1:G2552,G2552,$E$1:E2552,E2552),"")</f>
        <v>3.0229999999999997</v>
      </c>
      <c r="AJ2552">
        <f t="shared" si="239"/>
        <v>16</v>
      </c>
    </row>
    <row r="2553" spans="1:36" x14ac:dyDescent="0.25">
      <c r="A2553" s="14" t="s">
        <v>103</v>
      </c>
      <c r="B2553" t="s">
        <v>98</v>
      </c>
      <c r="C2553" t="s">
        <v>97</v>
      </c>
      <c r="D2553" s="13">
        <v>42345</v>
      </c>
      <c r="E2553">
        <v>2</v>
      </c>
      <c r="F2553">
        <v>50</v>
      </c>
      <c r="G2553" s="2" t="s">
        <v>87</v>
      </c>
      <c r="H2553" s="2" t="s">
        <v>11</v>
      </c>
      <c r="I2553">
        <v>4</v>
      </c>
      <c r="J2553" s="2" t="s">
        <v>77</v>
      </c>
      <c r="K2553" s="2">
        <v>45</v>
      </c>
      <c r="L2553" s="2"/>
      <c r="M2553" s="2" t="str">
        <f t="shared" si="234"/>
        <v/>
      </c>
      <c r="N2553">
        <v>813.743965935201</v>
      </c>
      <c r="O2553" s="2">
        <f t="shared" si="235"/>
        <v>81.374396593520103</v>
      </c>
      <c r="P2553" s="2">
        <f>IF(ISNUMBER(O2553),SUMIFS(O$1:$O2553,A$1:$A2553,A2553,C$1:$C2553,C2553,G$1:$G2553,G2553,E$1:$E2553,E2553),"")</f>
        <v>206.9782300439266</v>
      </c>
      <c r="U2553" t="str">
        <f t="shared" si="236"/>
        <v/>
      </c>
      <c r="V2553">
        <v>23.416915893554688</v>
      </c>
      <c r="W2553">
        <v>35.903324127197266</v>
      </c>
      <c r="X2553">
        <v>77.784961700439453</v>
      </c>
      <c r="Y2553">
        <v>42.471742630004883</v>
      </c>
      <c r="Z2553">
        <v>92.906169891357422</v>
      </c>
      <c r="AA2553">
        <v>9.2126026153564453</v>
      </c>
      <c r="AB2553">
        <v>1.4740164184570312E-2</v>
      </c>
      <c r="AC2553" s="2">
        <f t="shared" si="237"/>
        <v>1.4740164184570312E-2</v>
      </c>
      <c r="AD2553">
        <v>12.445593872070313</v>
      </c>
      <c r="AE2553">
        <v>20.896414342629484</v>
      </c>
      <c r="AH2553" s="2">
        <f t="shared" si="238"/>
        <v>1.1990000000000001</v>
      </c>
      <c r="AI2553" s="2">
        <f>IF(ISNUMBER(AH2553),SUMIFS($AH$1:AH2553,$A$1:A2553,A2553,C$1:$C2553,C2553,$G$1:G2553,G2553,$E$1:E2553,E2553),"")</f>
        <v>4.07</v>
      </c>
      <c r="AJ2553">
        <f t="shared" si="239"/>
        <v>16</v>
      </c>
    </row>
    <row r="2554" spans="1:36" x14ac:dyDescent="0.25">
      <c r="A2554" s="14" t="s">
        <v>102</v>
      </c>
      <c r="B2554" t="s">
        <v>98</v>
      </c>
      <c r="C2554" t="s">
        <v>97</v>
      </c>
      <c r="D2554" s="13">
        <v>42345</v>
      </c>
      <c r="E2554">
        <v>2</v>
      </c>
      <c r="F2554">
        <v>100</v>
      </c>
      <c r="G2554" s="2" t="s">
        <v>87</v>
      </c>
      <c r="H2554" s="2" t="s">
        <v>11</v>
      </c>
      <c r="I2554">
        <v>4</v>
      </c>
      <c r="J2554" s="2" t="s">
        <v>77</v>
      </c>
      <c r="K2554" s="2">
        <v>90</v>
      </c>
      <c r="L2554" s="2"/>
      <c r="M2554" s="2" t="str">
        <f t="shared" si="234"/>
        <v/>
      </c>
      <c r="N2554">
        <v>849.64664816457332</v>
      </c>
      <c r="O2554" s="2">
        <f t="shared" si="235"/>
        <v>84.964664816457329</v>
      </c>
      <c r="P2554" s="2">
        <f>IF(ISNUMBER(O2554),SUMIFS(O$1:$O2554,A$1:$A2554,A2554,C$1:$C2554,C2554,G$1:$G2554,G2554,E$1:$E2554,E2554),"")</f>
        <v>234.3614873961655</v>
      </c>
      <c r="U2554" t="str">
        <f t="shared" si="236"/>
        <v/>
      </c>
      <c r="V2554">
        <v>23.20417594909668</v>
      </c>
      <c r="W2554">
        <v>35.465049743652344</v>
      </c>
      <c r="X2554">
        <v>78.35528564453125</v>
      </c>
      <c r="Y2554">
        <v>40.52256965637207</v>
      </c>
      <c r="Z2554">
        <v>92.730800628662109</v>
      </c>
      <c r="AA2554">
        <v>9.3199729919433594</v>
      </c>
      <c r="AB2554">
        <v>1.4911956787109375E-2</v>
      </c>
      <c r="AC2554" s="2">
        <f t="shared" si="237"/>
        <v>1.4911956787109375E-2</v>
      </c>
      <c r="AD2554">
        <v>12.536845703125</v>
      </c>
      <c r="AE2554">
        <v>20.909272982175047</v>
      </c>
      <c r="AH2554" s="2">
        <f t="shared" si="238"/>
        <v>1.2669999999999999</v>
      </c>
      <c r="AI2554" s="2">
        <f>IF(ISNUMBER(AH2554),SUMIFS($AH$1:AH2554,$A$1:A2554,A2554,C$1:$C2554,C2554,$G$1:G2554,G2554,$E$1:E2554,E2554),"")</f>
        <v>4.5419999999999998</v>
      </c>
      <c r="AJ2554">
        <f t="shared" si="239"/>
        <v>16</v>
      </c>
    </row>
    <row r="2555" spans="1:36" x14ac:dyDescent="0.25">
      <c r="A2555" s="14" t="s">
        <v>101</v>
      </c>
      <c r="B2555" t="s">
        <v>98</v>
      </c>
      <c r="C2555" t="s">
        <v>97</v>
      </c>
      <c r="D2555" s="13">
        <v>42345</v>
      </c>
      <c r="E2555">
        <v>2</v>
      </c>
      <c r="F2555">
        <v>200</v>
      </c>
      <c r="G2555" s="2" t="s">
        <v>87</v>
      </c>
      <c r="H2555" s="2" t="s">
        <v>11</v>
      </c>
      <c r="I2555">
        <v>4</v>
      </c>
      <c r="J2555" s="2" t="s">
        <v>77</v>
      </c>
      <c r="K2555" s="2">
        <v>180</v>
      </c>
      <c r="L2555" s="2"/>
      <c r="M2555" s="2" t="str">
        <f t="shared" si="234"/>
        <v/>
      </c>
      <c r="N2555">
        <v>1414.4065187009974</v>
      </c>
      <c r="O2555" s="2">
        <f t="shared" si="235"/>
        <v>141.44065187009974</v>
      </c>
      <c r="P2555" s="2">
        <f>IF(ISNUMBER(O2555),SUMIFS(O$1:$O2555,A$1:$A2555,A2555,C$1:$C2555,C2555,G$1:$G2555,G2555,E$1:$E2555,E2555),"")</f>
        <v>390.06399387995089</v>
      </c>
      <c r="U2555" t="str">
        <f t="shared" si="236"/>
        <v/>
      </c>
      <c r="V2555">
        <v>23.456369400024414</v>
      </c>
      <c r="W2555">
        <v>34.452953338623047</v>
      </c>
      <c r="X2555">
        <v>79.523143768310547</v>
      </c>
      <c r="Y2555">
        <v>40.903465270996094</v>
      </c>
      <c r="Z2555">
        <v>92.513504028320313</v>
      </c>
      <c r="AA2555">
        <v>9.9797134399414063</v>
      </c>
      <c r="AB2555">
        <v>1.5967541503906252E-2</v>
      </c>
      <c r="AC2555" s="2">
        <f t="shared" si="237"/>
        <v>1.5967541503906252E-2</v>
      </c>
      <c r="AD2555">
        <v>12.723703002929687</v>
      </c>
      <c r="AE2555">
        <v>20.626761731056209</v>
      </c>
      <c r="AH2555" s="2">
        <f t="shared" si="238"/>
        <v>2.258</v>
      </c>
      <c r="AI2555" s="2">
        <f>IF(ISNUMBER(AH2555),SUMIFS($AH$1:AH2555,$A$1:A2555,A2555,C$1:$C2555,C2555,$G$1:G2555,G2555,$E$1:E2555,E2555),"")</f>
        <v>7.8129999999999997</v>
      </c>
      <c r="AJ2555">
        <f t="shared" si="239"/>
        <v>16</v>
      </c>
    </row>
    <row r="2556" spans="1:36" x14ac:dyDescent="0.25">
      <c r="A2556" s="14" t="s">
        <v>100</v>
      </c>
      <c r="B2556" t="s">
        <v>98</v>
      </c>
      <c r="C2556" t="s">
        <v>97</v>
      </c>
      <c r="D2556" s="13">
        <v>42345</v>
      </c>
      <c r="E2556">
        <v>2</v>
      </c>
      <c r="F2556">
        <v>350</v>
      </c>
      <c r="G2556" s="2" t="s">
        <v>87</v>
      </c>
      <c r="H2556" s="2" t="s">
        <v>11</v>
      </c>
      <c r="I2556">
        <v>4</v>
      </c>
      <c r="J2556" s="2" t="s">
        <v>77</v>
      </c>
      <c r="K2556" s="2">
        <v>350</v>
      </c>
      <c r="L2556" s="2"/>
      <c r="M2556" s="2" t="str">
        <f t="shared" si="234"/>
        <v/>
      </c>
      <c r="N2556">
        <v>1719.6639651214084</v>
      </c>
      <c r="O2556" s="2">
        <f t="shared" si="235"/>
        <v>171.96639651214085</v>
      </c>
      <c r="P2556" s="2">
        <f>IF(ISNUMBER(O2556),SUMIFS(O$1:$O2556,A$1:$A2556,A2556,C$1:$C2556,C2556,G$1:$G2556,G2556,E$1:$E2556,E2556),"")</f>
        <v>641.22409661616257</v>
      </c>
      <c r="U2556" t="str">
        <f t="shared" si="236"/>
        <v/>
      </c>
      <c r="V2556">
        <v>24.610668182373047</v>
      </c>
      <c r="W2556">
        <v>26.41661262512207</v>
      </c>
      <c r="X2556">
        <v>75.411800384521484</v>
      </c>
      <c r="Y2556">
        <v>43.584995269775391</v>
      </c>
      <c r="Z2556">
        <v>90.955730438232422</v>
      </c>
      <c r="AA2556">
        <v>12.725421905517578</v>
      </c>
      <c r="AB2556">
        <v>2.0360675048828124E-2</v>
      </c>
      <c r="AC2556" s="2">
        <f t="shared" si="237"/>
        <v>2.0360675048828124E-2</v>
      </c>
      <c r="AD2556">
        <v>12.065888061523438</v>
      </c>
      <c r="AE2556">
        <v>18.345553076187439</v>
      </c>
      <c r="AH2556" s="2">
        <f t="shared" si="238"/>
        <v>3.5009999999999999</v>
      </c>
      <c r="AI2556" s="2">
        <f>IF(ISNUMBER(AH2556),SUMIFS($AH$1:AH2556,$A$1:A2556,A2556,C$1:$C2556,C2556,$G$1:G2556,G2556,$E$1:E2556,E2556),"")</f>
        <v>15.311999999999999</v>
      </c>
      <c r="AJ2556">
        <f t="shared" si="239"/>
        <v>16</v>
      </c>
    </row>
    <row r="2557" spans="1:36" x14ac:dyDescent="0.25">
      <c r="A2557" s="14" t="s">
        <v>99</v>
      </c>
      <c r="B2557" t="s">
        <v>98</v>
      </c>
      <c r="C2557" t="s">
        <v>97</v>
      </c>
      <c r="D2557" s="13">
        <v>42345</v>
      </c>
      <c r="E2557">
        <v>2</v>
      </c>
      <c r="F2557">
        <v>500</v>
      </c>
      <c r="G2557" s="2" t="s">
        <v>87</v>
      </c>
      <c r="H2557" s="2" t="s">
        <v>11</v>
      </c>
      <c r="I2557">
        <v>4</v>
      </c>
      <c r="J2557" s="2" t="s">
        <v>77</v>
      </c>
      <c r="K2557" s="2">
        <v>450</v>
      </c>
      <c r="L2557" s="2"/>
      <c r="M2557" s="2" t="str">
        <f t="shared" si="234"/>
        <v/>
      </c>
      <c r="N2557">
        <v>2057.6840173381961</v>
      </c>
      <c r="O2557" s="2">
        <f t="shared" si="235"/>
        <v>205.76840173381962</v>
      </c>
      <c r="P2557" s="2">
        <f>IF(ISNUMBER(O2557),SUMIFS(O$1:$O2557,A$1:$A2557,A2557,C$1:$C2557,C2557,G$1:$G2557,G2557,E$1:$E2557,E2557),"")</f>
        <v>703.94676362508483</v>
      </c>
      <c r="U2557" t="str">
        <f t="shared" si="236"/>
        <v/>
      </c>
      <c r="V2557">
        <v>25.690107345581055</v>
      </c>
      <c r="W2557">
        <v>21.898604393005371</v>
      </c>
      <c r="X2557">
        <v>75.321121215820313</v>
      </c>
      <c r="Y2557">
        <v>44.381410598754883</v>
      </c>
      <c r="Z2557">
        <v>90.746009826660156</v>
      </c>
      <c r="AA2557">
        <v>15.217953205108643</v>
      </c>
      <c r="AB2557">
        <v>2.4348725128173827E-2</v>
      </c>
      <c r="AC2557" s="2">
        <f t="shared" si="237"/>
        <v>2.4348725128173827E-2</v>
      </c>
      <c r="AD2557">
        <v>12.051379394531251</v>
      </c>
      <c r="AE2557">
        <v>13.138590516112128</v>
      </c>
      <c r="AH2557" s="2">
        <f t="shared" si="238"/>
        <v>5.01</v>
      </c>
      <c r="AI2557" s="2">
        <f>IF(ISNUMBER(AH2557),SUMIFS($AH$1:AH2557,$A$1:A2557,A2557,C$1:$C2557,C2557,$G$1:G2557,G2557,$E$1:E2557,E2557),"")</f>
        <v>19.880000000000003</v>
      </c>
      <c r="AJ2557">
        <f t="shared" si="239"/>
        <v>16</v>
      </c>
    </row>
    <row r="2558" spans="1:36" x14ac:dyDescent="0.25">
      <c r="A2558" s="14" t="s">
        <v>104</v>
      </c>
      <c r="B2558" t="s">
        <v>98</v>
      </c>
      <c r="C2558" t="s">
        <v>97</v>
      </c>
      <c r="D2558" s="13">
        <v>42345</v>
      </c>
      <c r="E2558">
        <v>3</v>
      </c>
      <c r="F2558">
        <v>0</v>
      </c>
      <c r="G2558" s="2" t="s">
        <v>87</v>
      </c>
      <c r="H2558" s="2" t="s">
        <v>11</v>
      </c>
      <c r="I2558">
        <v>4</v>
      </c>
      <c r="J2558" s="2" t="s">
        <v>77</v>
      </c>
      <c r="K2558" s="2">
        <v>0</v>
      </c>
      <c r="L2558" s="2"/>
      <c r="M2558" s="2" t="str">
        <f t="shared" si="234"/>
        <v/>
      </c>
      <c r="N2558">
        <v>879.5314867738266</v>
      </c>
      <c r="O2558" s="2">
        <f t="shared" si="235"/>
        <v>87.953148677382657</v>
      </c>
      <c r="P2558" s="2">
        <f>IF(ISNUMBER(O2558),SUMIFS(O$1:$O2558,A$1:$A2558,A2558,C$1:$C2558,C2558,G$1:$G2558,G2558,E$1:$E2558,E2558),"")</f>
        <v>253.50030182035329</v>
      </c>
      <c r="U2558" t="str">
        <f t="shared" si="236"/>
        <v/>
      </c>
      <c r="V2558">
        <v>25.583589553833008</v>
      </c>
      <c r="W2558">
        <v>25.951945304870605</v>
      </c>
      <c r="X2558">
        <v>72.710796356201172</v>
      </c>
      <c r="Y2558">
        <v>44.444324493408203</v>
      </c>
      <c r="Z2558">
        <v>90.625392913818359</v>
      </c>
      <c r="AA2558">
        <v>10.968488693237305</v>
      </c>
      <c r="AB2558">
        <v>1.7549581909179688E-2</v>
      </c>
      <c r="AC2558" s="2">
        <f t="shared" si="237"/>
        <v>1.7549581909179688E-2</v>
      </c>
      <c r="AD2558">
        <v>11.633727416992187</v>
      </c>
      <c r="AE2558">
        <v>20.931157978511738</v>
      </c>
      <c r="AH2558" s="2">
        <f t="shared" si="238"/>
        <v>1.544</v>
      </c>
      <c r="AI2558" s="2">
        <f>IF(ISNUMBER(AH2558),SUMIFS($AH$1:AH2558,$A$1:A2558,A2558,C$1:$C2558,C2558,$G$1:G2558,G2558,$E$1:E2558,E2558),"")</f>
        <v>5.3100000000000005</v>
      </c>
      <c r="AJ2558">
        <f t="shared" si="239"/>
        <v>16</v>
      </c>
    </row>
    <row r="2559" spans="1:36" x14ac:dyDescent="0.25">
      <c r="A2559" s="14" t="s">
        <v>103</v>
      </c>
      <c r="B2559" t="s">
        <v>98</v>
      </c>
      <c r="C2559" t="s">
        <v>97</v>
      </c>
      <c r="D2559" s="13">
        <v>42345</v>
      </c>
      <c r="E2559">
        <v>3</v>
      </c>
      <c r="F2559">
        <v>50</v>
      </c>
      <c r="G2559" s="2" t="s">
        <v>87</v>
      </c>
      <c r="H2559" s="2" t="s">
        <v>11</v>
      </c>
      <c r="I2559">
        <v>4</v>
      </c>
      <c r="J2559" s="2" t="s">
        <v>77</v>
      </c>
      <c r="K2559" s="2">
        <v>45</v>
      </c>
      <c r="L2559" s="2"/>
      <c r="M2559" s="2" t="str">
        <f t="shared" si="234"/>
        <v/>
      </c>
      <c r="N2559">
        <v>939.73625168549381</v>
      </c>
      <c r="O2559" s="2">
        <f t="shared" si="235"/>
        <v>93.973625168549376</v>
      </c>
      <c r="P2559" s="2">
        <f>IF(ISNUMBER(O2559),SUMIFS(O$1:$O2559,A$1:$A2559,A2559,C$1:$C2559,C2559,G$1:$G2559,G2559,E$1:$E2559,E2559),"")</f>
        <v>230.34501735235571</v>
      </c>
      <c r="U2559" t="str">
        <f t="shared" si="236"/>
        <v/>
      </c>
      <c r="V2559">
        <v>23.291116714477539</v>
      </c>
      <c r="W2559">
        <v>33.576162338256836</v>
      </c>
      <c r="X2559">
        <v>77.839759826660156</v>
      </c>
      <c r="Y2559">
        <v>41.086925506591797</v>
      </c>
      <c r="Z2559">
        <v>91.798286437988281</v>
      </c>
      <c r="AA2559">
        <v>9.421572208404541</v>
      </c>
      <c r="AB2559">
        <v>1.5074515533447266E-2</v>
      </c>
      <c r="AC2559" s="2">
        <f t="shared" si="237"/>
        <v>1.5074515533447266E-2</v>
      </c>
      <c r="AD2559">
        <v>12.454361572265626</v>
      </c>
      <c r="AE2559">
        <v>21.765949947127243</v>
      </c>
      <c r="AH2559" s="2">
        <f t="shared" si="238"/>
        <v>1.417</v>
      </c>
      <c r="AI2559" s="2">
        <f>IF(ISNUMBER(AH2559),SUMIFS($AH$1:AH2559,$A$1:A2559,A2559,C$1:$C2559,C2559,$G$1:G2559,G2559,$E$1:E2559,E2559),"")</f>
        <v>4.5190000000000001</v>
      </c>
      <c r="AJ2559">
        <f t="shared" si="239"/>
        <v>16</v>
      </c>
    </row>
    <row r="2560" spans="1:36" x14ac:dyDescent="0.25">
      <c r="A2560" s="14" t="s">
        <v>102</v>
      </c>
      <c r="B2560" t="s">
        <v>98</v>
      </c>
      <c r="C2560" t="s">
        <v>97</v>
      </c>
      <c r="D2560" s="13">
        <v>42345</v>
      </c>
      <c r="E2560">
        <v>3</v>
      </c>
      <c r="F2560">
        <v>100</v>
      </c>
      <c r="G2560" s="2" t="s">
        <v>87</v>
      </c>
      <c r="H2560" s="2" t="s">
        <v>11</v>
      </c>
      <c r="I2560">
        <v>4</v>
      </c>
      <c r="J2560" s="2" t="s">
        <v>77</v>
      </c>
      <c r="K2560" s="2">
        <v>90</v>
      </c>
      <c r="L2560" s="2"/>
      <c r="M2560" s="2" t="str">
        <f t="shared" si="234"/>
        <v/>
      </c>
      <c r="N2560">
        <v>1166.1862812757954</v>
      </c>
      <c r="O2560" s="2">
        <f t="shared" si="235"/>
        <v>116.61862812757954</v>
      </c>
      <c r="P2560" s="2">
        <f>IF(ISNUMBER(O2560),SUMIFS(O$1:$O2560,A$1:$A2560,A2560,C$1:$C2560,C2560,G$1:$G2560,G2560,E$1:$E2560,E2560),"")</f>
        <v>263.93951740845938</v>
      </c>
      <c r="U2560" t="str">
        <f t="shared" si="236"/>
        <v/>
      </c>
      <c r="V2560">
        <v>24.179132461547852</v>
      </c>
      <c r="W2560">
        <v>36.439413070678711</v>
      </c>
      <c r="X2560">
        <v>77.124584197998047</v>
      </c>
      <c r="Y2560">
        <v>42.842720031738281</v>
      </c>
      <c r="Z2560">
        <v>92.924484252929688</v>
      </c>
      <c r="AA2560">
        <v>8.2384922504425049</v>
      </c>
      <c r="AB2560">
        <v>1.3181587600708007E-2</v>
      </c>
      <c r="AC2560" s="2">
        <f t="shared" si="237"/>
        <v>1.3181587600708007E-2</v>
      </c>
      <c r="AD2560">
        <v>12.339933471679688</v>
      </c>
      <c r="AE2560">
        <v>22.218670076726344</v>
      </c>
      <c r="AH2560" s="2">
        <f t="shared" si="238"/>
        <v>1.5369999999999999</v>
      </c>
      <c r="AI2560" s="2">
        <f>IF(ISNUMBER(AH2560),SUMIFS($AH$1:AH2560,$A$1:A2560,A2560,C$1:$C2560,C2560,$G$1:G2560,G2560,$E$1:E2560,E2560),"")</f>
        <v>4.5609999999999999</v>
      </c>
      <c r="AJ2560">
        <f t="shared" si="239"/>
        <v>16</v>
      </c>
    </row>
    <row r="2561" spans="1:36" x14ac:dyDescent="0.25">
      <c r="A2561" s="14" t="s">
        <v>101</v>
      </c>
      <c r="B2561" t="s">
        <v>98</v>
      </c>
      <c r="C2561" t="s">
        <v>97</v>
      </c>
      <c r="D2561" s="13">
        <v>42345</v>
      </c>
      <c r="E2561">
        <v>3</v>
      </c>
      <c r="F2561">
        <v>200</v>
      </c>
      <c r="G2561" s="2" t="s">
        <v>87</v>
      </c>
      <c r="H2561" s="2" t="s">
        <v>11</v>
      </c>
      <c r="I2561">
        <v>4</v>
      </c>
      <c r="J2561" s="2" t="s">
        <v>77</v>
      </c>
      <c r="K2561" s="2">
        <v>180</v>
      </c>
      <c r="L2561" s="2"/>
      <c r="M2561" s="2" t="str">
        <f t="shared" si="234"/>
        <v/>
      </c>
      <c r="N2561">
        <v>1347.0229769591729</v>
      </c>
      <c r="O2561" s="2">
        <f t="shared" si="235"/>
        <v>134.70229769591728</v>
      </c>
      <c r="P2561" s="2">
        <f>IF(ISNUMBER(O2561),SUMIFS(O$1:$O2561,A$1:$A2561,A2561,C$1:$C2561,C2561,G$1:$G2561,G2561,E$1:$E2561,E2561),"")</f>
        <v>357.80568561829296</v>
      </c>
      <c r="U2561" t="str">
        <f t="shared" si="236"/>
        <v/>
      </c>
      <c r="V2561">
        <v>23.726371765136719</v>
      </c>
      <c r="W2561">
        <v>34.781578063964844</v>
      </c>
      <c r="X2561">
        <v>78.540996551513672</v>
      </c>
      <c r="Y2561">
        <v>41.705236434936523</v>
      </c>
      <c r="Z2561">
        <v>92.233180999755859</v>
      </c>
      <c r="AA2561">
        <v>9.5706386566162109</v>
      </c>
      <c r="AB2561">
        <v>1.5313021850585938E-2</v>
      </c>
      <c r="AC2561" s="2">
        <f t="shared" si="237"/>
        <v>1.5313021850585938E-2</v>
      </c>
      <c r="AD2561">
        <v>12.566559448242188</v>
      </c>
      <c r="AE2561">
        <v>20.14140369029143</v>
      </c>
      <c r="AH2561" s="2">
        <f t="shared" si="238"/>
        <v>2.0630000000000002</v>
      </c>
      <c r="AI2561" s="2">
        <f>IF(ISNUMBER(AH2561),SUMIFS($AH$1:AH2561,$A$1:A2561,A2561,C$1:$C2561,C2561,$G$1:G2561,G2561,$E$1:E2561,E2561),"")</f>
        <v>7.0080000000000009</v>
      </c>
      <c r="AJ2561">
        <f t="shared" si="239"/>
        <v>16</v>
      </c>
    </row>
    <row r="2562" spans="1:36" x14ac:dyDescent="0.25">
      <c r="A2562" s="14" t="s">
        <v>100</v>
      </c>
      <c r="B2562" t="s">
        <v>98</v>
      </c>
      <c r="C2562" t="s">
        <v>97</v>
      </c>
      <c r="D2562" s="13">
        <v>42345</v>
      </c>
      <c r="E2562">
        <v>3</v>
      </c>
      <c r="F2562">
        <v>350</v>
      </c>
      <c r="G2562" s="2" t="s">
        <v>87</v>
      </c>
      <c r="H2562" s="2" t="s">
        <v>11</v>
      </c>
      <c r="I2562">
        <v>4</v>
      </c>
      <c r="J2562" s="2" t="s">
        <v>77</v>
      </c>
      <c r="K2562" s="2">
        <v>350</v>
      </c>
      <c r="L2562" s="2"/>
      <c r="M2562" s="2" t="str">
        <f t="shared" ref="M2562:M2625" si="240">IF(ISNUMBER(L2562),L2562/10,"")</f>
        <v/>
      </c>
      <c r="N2562">
        <v>2497.4133271562041</v>
      </c>
      <c r="O2562" s="2">
        <f t="shared" ref="O2562:O2625" si="241">IF(ISNUMBER(N2562),N2562/10,"")</f>
        <v>249.74133271562042</v>
      </c>
      <c r="P2562" s="2">
        <f>IF(ISNUMBER(O2562),SUMIFS(O$1:$O2562,A$1:$A2562,A2562,C$1:$C2562,C2562,G$1:$G2562,G2562,E$1:$E2562,E2562),"")</f>
        <v>605.14212485156327</v>
      </c>
      <c r="U2562" t="str">
        <f t="shared" ref="U2562:U2625" si="242">IF(ISNUMBER(R2562),R2562/100,"")</f>
        <v/>
      </c>
      <c r="V2562">
        <v>25.594728469848633</v>
      </c>
      <c r="W2562">
        <v>22.665624618530273</v>
      </c>
      <c r="X2562">
        <v>74.221366882324219</v>
      </c>
      <c r="Y2562">
        <v>45.002964019775391</v>
      </c>
      <c r="Z2562">
        <v>90.492359161376953</v>
      </c>
      <c r="AA2562">
        <v>13.215929985046387</v>
      </c>
      <c r="AB2562">
        <v>2.1145487976074219E-2</v>
      </c>
      <c r="AC2562" s="2">
        <f t="shared" ref="AC2562:AC2625" si="243">IF(ISNUMBER(AB2562),AB2562,"")</f>
        <v>2.1145487976074219E-2</v>
      </c>
      <c r="AD2562">
        <v>11.875418701171876</v>
      </c>
      <c r="AE2562">
        <v>16.209173036831132</v>
      </c>
      <c r="AH2562" s="2">
        <f t="shared" ref="AH2562:AH2625" si="244">IF(AND(ISNUMBER(AB2562),ISNUMBER(O2562)),ROUND(O2562*AB2562,3),"")</f>
        <v>5.2809999999999997</v>
      </c>
      <c r="AI2562" s="2">
        <f>IF(ISNUMBER(AH2562),SUMIFS($AH$1:AH2562,$A$1:A2562,A2562,C$1:$C2562,C2562,$G$1:G2562,G2562,$E$1:E2562,E2562),"")</f>
        <v>14.152999999999999</v>
      </c>
      <c r="AJ2562">
        <f t="shared" ref="AJ2562:AJ2625" si="245">COUNT(K2562:AI2562)</f>
        <v>16</v>
      </c>
    </row>
    <row r="2563" spans="1:36" x14ac:dyDescent="0.25">
      <c r="A2563" s="14" t="s">
        <v>99</v>
      </c>
      <c r="B2563" t="s">
        <v>98</v>
      </c>
      <c r="C2563" t="s">
        <v>97</v>
      </c>
      <c r="D2563" s="13">
        <v>42345</v>
      </c>
      <c r="E2563">
        <v>3</v>
      </c>
      <c r="F2563">
        <v>500</v>
      </c>
      <c r="G2563" s="2" t="s">
        <v>87</v>
      </c>
      <c r="H2563" s="2" t="s">
        <v>11</v>
      </c>
      <c r="I2563">
        <v>4</v>
      </c>
      <c r="J2563" s="2" t="s">
        <v>77</v>
      </c>
      <c r="K2563" s="2">
        <v>450</v>
      </c>
      <c r="L2563" s="2"/>
      <c r="M2563" s="2" t="str">
        <f t="shared" si="240"/>
        <v/>
      </c>
      <c r="N2563">
        <v>2457.0104918926281</v>
      </c>
      <c r="O2563" s="2">
        <f t="shared" si="241"/>
        <v>245.70104918926282</v>
      </c>
      <c r="P2563" s="2">
        <f>IF(ISNUMBER(O2563),SUMIFS(O$1:$O2563,A$1:$A2563,A2563,C$1:$C2563,C2563,G$1:$G2563,G2563,E$1:$E2563,E2563),"")</f>
        <v>695.70842453489911</v>
      </c>
      <c r="U2563" t="str">
        <f t="shared" si="242"/>
        <v/>
      </c>
      <c r="V2563">
        <v>26.660446166992188</v>
      </c>
      <c r="W2563">
        <v>18.536142349243164</v>
      </c>
      <c r="X2563">
        <v>72.487884521484375</v>
      </c>
      <c r="Y2563">
        <v>46.001579284667969</v>
      </c>
      <c r="Z2563">
        <v>90.757034301757813</v>
      </c>
      <c r="AA2563">
        <v>15.752262115478516</v>
      </c>
      <c r="AB2563">
        <v>2.5203619384765626E-2</v>
      </c>
      <c r="AC2563" s="2">
        <f t="shared" si="243"/>
        <v>2.5203619384765626E-2</v>
      </c>
      <c r="AD2563">
        <v>11.598061523437501</v>
      </c>
      <c r="AE2563">
        <v>15.356315574328928</v>
      </c>
      <c r="AH2563" s="2">
        <f t="shared" si="244"/>
        <v>6.1929999999999996</v>
      </c>
      <c r="AI2563" s="2">
        <f>IF(ISNUMBER(AH2563),SUMIFS($AH$1:AH2563,$A$1:A2563,A2563,C$1:$C2563,C2563,$G$1:G2563,G2563,$E$1:E2563,E2563),"")</f>
        <v>18.381999999999998</v>
      </c>
      <c r="AJ2563">
        <f t="shared" si="245"/>
        <v>16</v>
      </c>
    </row>
    <row r="2564" spans="1:36" x14ac:dyDescent="0.25">
      <c r="A2564" s="14" t="s">
        <v>104</v>
      </c>
      <c r="B2564" t="s">
        <v>98</v>
      </c>
      <c r="C2564" t="s">
        <v>97</v>
      </c>
      <c r="D2564" s="13">
        <v>42345</v>
      </c>
      <c r="E2564">
        <v>4</v>
      </c>
      <c r="F2564">
        <v>0</v>
      </c>
      <c r="G2564" s="2" t="s">
        <v>87</v>
      </c>
      <c r="H2564" s="2" t="s">
        <v>11</v>
      </c>
      <c r="I2564">
        <v>4</v>
      </c>
      <c r="J2564" s="2" t="s">
        <v>77</v>
      </c>
      <c r="K2564" s="2">
        <v>0</v>
      </c>
      <c r="L2564" s="2"/>
      <c r="M2564" s="2" t="str">
        <f t="shared" si="240"/>
        <v/>
      </c>
      <c r="N2564">
        <v>794.02230251607375</v>
      </c>
      <c r="O2564" s="2">
        <f t="shared" si="241"/>
        <v>79.402230251607378</v>
      </c>
      <c r="P2564" s="2">
        <f>IF(ISNUMBER(O2564),SUMIFS(O$1:$O2564,A$1:$A2564,A2564,C$1:$C2564,C2564,G$1:$G2564,G2564,E$1:$E2564,E2564),"")</f>
        <v>159.02734297579201</v>
      </c>
      <c r="U2564" t="str">
        <f t="shared" si="242"/>
        <v/>
      </c>
      <c r="V2564">
        <v>25.36534309387207</v>
      </c>
      <c r="W2564">
        <v>29.755047798156738</v>
      </c>
      <c r="X2564">
        <v>74.589054107666016</v>
      </c>
      <c r="Y2564">
        <v>43.950557708740234</v>
      </c>
      <c r="Z2564">
        <v>91.771915435791016</v>
      </c>
      <c r="AA2564">
        <v>9.5811948776245117</v>
      </c>
      <c r="AB2564">
        <v>1.5329911804199219E-2</v>
      </c>
      <c r="AC2564" s="2">
        <f t="shared" si="243"/>
        <v>1.5329911804199219E-2</v>
      </c>
      <c r="AD2564">
        <v>11.934248657226563</v>
      </c>
      <c r="AE2564">
        <v>22.87655719139298</v>
      </c>
      <c r="AH2564" s="2">
        <f t="shared" si="244"/>
        <v>1.2170000000000001</v>
      </c>
      <c r="AI2564" s="2">
        <f>IF(ISNUMBER(AH2564),SUMIFS($AH$1:AH2564,$A$1:A2564,A2564,C$1:$C2564,C2564,$G$1:G2564,G2564,$E$1:E2564,E2564),"")</f>
        <v>2.96</v>
      </c>
      <c r="AJ2564">
        <f t="shared" si="245"/>
        <v>16</v>
      </c>
    </row>
    <row r="2565" spans="1:36" x14ac:dyDescent="0.25">
      <c r="A2565" s="14" t="s">
        <v>103</v>
      </c>
      <c r="B2565" t="s">
        <v>98</v>
      </c>
      <c r="C2565" t="s">
        <v>97</v>
      </c>
      <c r="D2565" s="13">
        <v>42345</v>
      </c>
      <c r="E2565">
        <v>4</v>
      </c>
      <c r="F2565">
        <v>50</v>
      </c>
      <c r="G2565" s="2" t="s">
        <v>87</v>
      </c>
      <c r="H2565" s="2" t="s">
        <v>11</v>
      </c>
      <c r="I2565">
        <v>4</v>
      </c>
      <c r="J2565" s="2" t="s">
        <v>77</v>
      </c>
      <c r="K2565" s="2">
        <v>45</v>
      </c>
      <c r="L2565" s="2"/>
      <c r="M2565" s="2" t="str">
        <f t="shared" si="240"/>
        <v/>
      </c>
      <c r="N2565">
        <v>1463.0075273260572</v>
      </c>
      <c r="O2565" s="2">
        <f t="shared" si="241"/>
        <v>146.30075273260573</v>
      </c>
      <c r="P2565" s="2">
        <f>IF(ISNUMBER(O2565),SUMIFS(O$1:$O2565,A$1:$A2565,A2565,C$1:$C2565,C2565,G$1:$G2565,G2565,E$1:$E2565,E2565),"")</f>
        <v>223.87171916100164</v>
      </c>
      <c r="U2565" t="str">
        <f t="shared" si="242"/>
        <v/>
      </c>
      <c r="V2565">
        <v>23.297231674194336</v>
      </c>
      <c r="W2565">
        <v>34.452966690063477</v>
      </c>
      <c r="X2565">
        <v>78.618499755859375</v>
      </c>
      <c r="Y2565">
        <v>40.736587524414063</v>
      </c>
      <c r="Z2565">
        <v>92.732532501220703</v>
      </c>
      <c r="AA2565">
        <v>9.0204067230224609</v>
      </c>
      <c r="AB2565">
        <v>1.4432650756835939E-2</v>
      </c>
      <c r="AC2565" s="2">
        <f t="shared" si="243"/>
        <v>1.4432650756835939E-2</v>
      </c>
      <c r="AD2565">
        <v>12.5789599609375</v>
      </c>
      <c r="AE2565">
        <v>23.353751914241961</v>
      </c>
      <c r="AH2565" s="2">
        <f t="shared" si="244"/>
        <v>2.1120000000000001</v>
      </c>
      <c r="AI2565" s="2">
        <f>IF(ISNUMBER(AH2565),SUMIFS($AH$1:AH2565,$A$1:A2565,A2565,C$1:$C2565,C2565,$G$1:G2565,G2565,$E$1:E2565,E2565),"")</f>
        <v>3.798</v>
      </c>
      <c r="AJ2565">
        <f t="shared" si="245"/>
        <v>16</v>
      </c>
    </row>
    <row r="2566" spans="1:36" x14ac:dyDescent="0.25">
      <c r="A2566" s="14" t="s">
        <v>102</v>
      </c>
      <c r="B2566" t="s">
        <v>98</v>
      </c>
      <c r="C2566" t="s">
        <v>97</v>
      </c>
      <c r="D2566" s="13">
        <v>42345</v>
      </c>
      <c r="E2566">
        <v>4</v>
      </c>
      <c r="F2566">
        <v>100</v>
      </c>
      <c r="G2566" s="2" t="s">
        <v>87</v>
      </c>
      <c r="H2566" s="2" t="s">
        <v>11</v>
      </c>
      <c r="I2566">
        <v>4</v>
      </c>
      <c r="J2566" s="2" t="s">
        <v>77</v>
      </c>
      <c r="K2566" s="2">
        <v>90</v>
      </c>
      <c r="L2566" s="2"/>
      <c r="M2566" s="2" t="str">
        <f t="shared" si="240"/>
        <v/>
      </c>
      <c r="N2566">
        <v>1042.9719875973949</v>
      </c>
      <c r="O2566" s="2">
        <f t="shared" si="241"/>
        <v>104.29719875973949</v>
      </c>
      <c r="P2566" s="2">
        <f>IF(ISNUMBER(O2566),SUMIFS(O$1:$O2566,A$1:$A2566,A2566,C$1:$C2566,C2566,G$1:$G2566,G2566,E$1:$E2566,E2566),"")</f>
        <v>255.57984630227867</v>
      </c>
      <c r="U2566" t="str">
        <f t="shared" si="242"/>
        <v/>
      </c>
      <c r="V2566">
        <v>22.730352401733398</v>
      </c>
      <c r="W2566">
        <v>38.238046646118164</v>
      </c>
      <c r="X2566">
        <v>79.212615966796875</v>
      </c>
      <c r="Y2566">
        <v>40.160501480102539</v>
      </c>
      <c r="Z2566">
        <v>92.350997924804688</v>
      </c>
      <c r="AA2566">
        <v>9.2931985855102539</v>
      </c>
      <c r="AB2566">
        <v>1.4869117736816406E-2</v>
      </c>
      <c r="AC2566" s="2">
        <f t="shared" si="243"/>
        <v>1.4869117736816406E-2</v>
      </c>
      <c r="AD2566">
        <v>12.6740185546875</v>
      </c>
      <c r="AE2566">
        <v>23.245484157536271</v>
      </c>
      <c r="AH2566" s="2">
        <f t="shared" si="244"/>
        <v>1.5509999999999999</v>
      </c>
      <c r="AI2566" s="2">
        <f>IF(ISNUMBER(AH2566),SUMIFS($AH$1:AH2566,$A$1:A2566,A2566,C$1:$C2566,C2566,$G$1:G2566,G2566,$E$1:E2566,E2566),"")</f>
        <v>4.9530000000000003</v>
      </c>
      <c r="AJ2566">
        <f t="shared" si="245"/>
        <v>16</v>
      </c>
    </row>
    <row r="2567" spans="1:36" x14ac:dyDescent="0.25">
      <c r="A2567" s="14" t="s">
        <v>101</v>
      </c>
      <c r="B2567" t="s">
        <v>98</v>
      </c>
      <c r="C2567" t="s">
        <v>97</v>
      </c>
      <c r="D2567" s="13">
        <v>42345</v>
      </c>
      <c r="E2567">
        <v>4</v>
      </c>
      <c r="F2567">
        <v>200</v>
      </c>
      <c r="G2567" s="2" t="s">
        <v>87</v>
      </c>
      <c r="H2567" s="2" t="s">
        <v>11</v>
      </c>
      <c r="I2567">
        <v>4</v>
      </c>
      <c r="J2567" s="2" t="s">
        <v>77</v>
      </c>
      <c r="K2567" s="2">
        <v>180</v>
      </c>
      <c r="L2567" s="2"/>
      <c r="M2567" s="2" t="str">
        <f t="shared" si="240"/>
        <v/>
      </c>
      <c r="N2567">
        <v>1367.2746227214179</v>
      </c>
      <c r="O2567" s="2">
        <f t="shared" si="241"/>
        <v>136.72746227214179</v>
      </c>
      <c r="P2567" s="2">
        <f>IF(ISNUMBER(O2567),SUMIFS(O$1:$O2567,A$1:$A2567,A2567,C$1:$C2567,C2567,G$1:$G2567,G2567,E$1:$E2567,E2567),"")</f>
        <v>312.74659847184455</v>
      </c>
      <c r="U2567" t="str">
        <f t="shared" si="242"/>
        <v/>
      </c>
      <c r="V2567">
        <v>24.202312469482422</v>
      </c>
      <c r="W2567">
        <v>36.202692031860352</v>
      </c>
      <c r="X2567">
        <v>77.047073364257813</v>
      </c>
      <c r="Y2567">
        <v>42.439128875732422</v>
      </c>
      <c r="Z2567">
        <v>92.151359558105469</v>
      </c>
      <c r="AA2567">
        <v>10.038912773132324</v>
      </c>
      <c r="AB2567">
        <v>1.606226043701172E-2</v>
      </c>
      <c r="AC2567" s="2">
        <f t="shared" si="243"/>
        <v>1.606226043701172E-2</v>
      </c>
      <c r="AD2567">
        <v>12.32753173828125</v>
      </c>
      <c r="AE2567">
        <v>21.53457530786233</v>
      </c>
      <c r="AH2567" s="2">
        <f t="shared" si="244"/>
        <v>2.1960000000000002</v>
      </c>
      <c r="AI2567" s="2">
        <f>IF(ISNUMBER(AH2567),SUMIFS($AH$1:AH2567,$A$1:A2567,A2567,C$1:$C2567,C2567,$G$1:G2567,G2567,$E$1:E2567,E2567),"")</f>
        <v>6.2360000000000007</v>
      </c>
      <c r="AJ2567">
        <f t="shared" si="245"/>
        <v>16</v>
      </c>
    </row>
    <row r="2568" spans="1:36" x14ac:dyDescent="0.25">
      <c r="A2568" s="14" t="s">
        <v>100</v>
      </c>
      <c r="B2568" t="s">
        <v>98</v>
      </c>
      <c r="C2568" t="s">
        <v>97</v>
      </c>
      <c r="D2568" s="13">
        <v>42345</v>
      </c>
      <c r="E2568">
        <v>4</v>
      </c>
      <c r="F2568">
        <v>350</v>
      </c>
      <c r="G2568" s="2" t="s">
        <v>87</v>
      </c>
      <c r="H2568" s="2" t="s">
        <v>11</v>
      </c>
      <c r="I2568">
        <v>4</v>
      </c>
      <c r="J2568" s="2" t="s">
        <v>77</v>
      </c>
      <c r="K2568" s="2">
        <v>350</v>
      </c>
      <c r="L2568" s="2"/>
      <c r="M2568" s="2" t="str">
        <f t="shared" si="240"/>
        <v/>
      </c>
      <c r="N2568">
        <v>1928.090930178613</v>
      </c>
      <c r="O2568" s="2">
        <f t="shared" si="241"/>
        <v>192.8090930178613</v>
      </c>
      <c r="P2568" s="2">
        <f>IF(ISNUMBER(O2568),SUMIFS(O$1:$O2568,A$1:$A2568,A2568,C$1:$C2568,C2568,G$1:$G2568,G2568,E$1:$E2568,E2568),"")</f>
        <v>609.09479035528682</v>
      </c>
      <c r="U2568" t="str">
        <f t="shared" si="242"/>
        <v/>
      </c>
      <c r="V2568">
        <v>26.128805160522461</v>
      </c>
      <c r="W2568">
        <v>23.925461769104004</v>
      </c>
      <c r="X2568">
        <v>73.104343414306641</v>
      </c>
      <c r="Y2568">
        <v>44.222209930419922</v>
      </c>
      <c r="Z2568">
        <v>90.809295654296875</v>
      </c>
      <c r="AA2568">
        <v>13.03935718536377</v>
      </c>
      <c r="AB2568">
        <v>2.0862971496582033E-2</v>
      </c>
      <c r="AC2568" s="2">
        <f t="shared" si="243"/>
        <v>2.0862971496582033E-2</v>
      </c>
      <c r="AD2568">
        <v>11.696694946289062</v>
      </c>
      <c r="AE2568">
        <v>19.719111785917633</v>
      </c>
      <c r="AH2568" s="2">
        <f t="shared" si="244"/>
        <v>4.0229999999999997</v>
      </c>
      <c r="AI2568" s="2">
        <f>IF(ISNUMBER(AH2568),SUMIFS($AH$1:AH2568,$A$1:A2568,A2568,C$1:$C2568,C2568,$G$1:G2568,G2568,$E$1:E2568,E2568),"")</f>
        <v>14.663</v>
      </c>
      <c r="AJ2568">
        <f t="shared" si="245"/>
        <v>16</v>
      </c>
    </row>
    <row r="2569" spans="1:36" x14ac:dyDescent="0.25">
      <c r="A2569" s="14" t="s">
        <v>99</v>
      </c>
      <c r="B2569" t="s">
        <v>98</v>
      </c>
      <c r="C2569" t="s">
        <v>97</v>
      </c>
      <c r="D2569" s="13">
        <v>42345</v>
      </c>
      <c r="E2569">
        <v>4</v>
      </c>
      <c r="F2569">
        <v>500</v>
      </c>
      <c r="G2569" s="2" t="s">
        <v>87</v>
      </c>
      <c r="H2569" s="2" t="s">
        <v>11</v>
      </c>
      <c r="I2569">
        <v>4</v>
      </c>
      <c r="J2569" s="2" t="s">
        <v>77</v>
      </c>
      <c r="K2569" s="2">
        <v>450</v>
      </c>
      <c r="L2569" s="2"/>
      <c r="M2569" s="2" t="str">
        <f t="shared" si="240"/>
        <v/>
      </c>
      <c r="N2569">
        <v>2185.4054881577817</v>
      </c>
      <c r="O2569" s="2">
        <f t="shared" si="241"/>
        <v>218.54054881577818</v>
      </c>
      <c r="P2569" s="2">
        <f>IF(ISNUMBER(O2569),SUMIFS(O$1:$O2569,A$1:$A2569,A2569,C$1:$C2569,C2569,G$1:$G2569,G2569,E$1:$E2569,E2569),"")</f>
        <v>552.36957915970982</v>
      </c>
      <c r="U2569" t="str">
        <f t="shared" si="242"/>
        <v/>
      </c>
      <c r="V2569">
        <v>24.784173965454102</v>
      </c>
      <c r="W2569">
        <v>28.795153617858887</v>
      </c>
      <c r="X2569">
        <v>75.902568817138672</v>
      </c>
      <c r="Y2569">
        <v>42.989160537719727</v>
      </c>
      <c r="Z2569">
        <v>91.239597320556641</v>
      </c>
      <c r="AA2569">
        <v>11.803714275360107</v>
      </c>
      <c r="AB2569">
        <v>1.888594284057617E-2</v>
      </c>
      <c r="AC2569" s="2">
        <f t="shared" si="243"/>
        <v>1.888594284057617E-2</v>
      </c>
      <c r="AD2569">
        <v>12.144411010742187</v>
      </c>
      <c r="AE2569">
        <v>16.654904728299222</v>
      </c>
      <c r="AH2569" s="2">
        <f t="shared" si="244"/>
        <v>4.1269999999999998</v>
      </c>
      <c r="AI2569" s="2">
        <f>IF(ISNUMBER(AH2569),SUMIFS($AH$1:AH2569,$A$1:A2569,A2569,C$1:$C2569,C2569,$G$1:G2569,G2569,$E$1:E2569,E2569),"")</f>
        <v>13.349999999999998</v>
      </c>
      <c r="AJ2569">
        <f t="shared" si="245"/>
        <v>16</v>
      </c>
    </row>
    <row r="2570" spans="1:36" x14ac:dyDescent="0.25">
      <c r="A2570" s="14" t="s">
        <v>104</v>
      </c>
      <c r="B2570" t="s">
        <v>98</v>
      </c>
      <c r="C2570" t="s">
        <v>97</v>
      </c>
      <c r="D2570" s="13">
        <v>42376</v>
      </c>
      <c r="E2570">
        <v>1</v>
      </c>
      <c r="F2570">
        <v>0</v>
      </c>
      <c r="G2570" s="2" t="s">
        <v>87</v>
      </c>
      <c r="H2570" s="2" t="s">
        <v>12</v>
      </c>
      <c r="I2570">
        <v>5</v>
      </c>
      <c r="J2570" s="2" t="s">
        <v>77</v>
      </c>
      <c r="K2570" s="2">
        <v>0</v>
      </c>
      <c r="L2570" s="2"/>
      <c r="M2570" s="2" t="str">
        <f t="shared" si="240"/>
        <v/>
      </c>
      <c r="N2570">
        <v>471.19282714788335</v>
      </c>
      <c r="O2570" s="2">
        <f t="shared" si="241"/>
        <v>47.119282714788334</v>
      </c>
      <c r="P2570" s="2">
        <f>IF(ISNUMBER(O2570),SUMIFS(O$1:$O2570,A$1:$A2570,A2570,C$1:$C2570,C2570,G$1:$G2570,G2570,E$1:$E2570,E2570),"")</f>
        <v>269.39069084609213</v>
      </c>
      <c r="U2570" t="str">
        <f t="shared" si="242"/>
        <v/>
      </c>
      <c r="V2570">
        <v>17.145439147949219</v>
      </c>
      <c r="W2570">
        <v>12.21770191192627</v>
      </c>
      <c r="X2570">
        <v>75.667152404785156</v>
      </c>
      <c r="Y2570">
        <v>18.920509338378906</v>
      </c>
      <c r="Z2570">
        <v>84.623016357421875</v>
      </c>
      <c r="AA2570">
        <v>16.742162704467773</v>
      </c>
      <c r="AB2570">
        <v>2.6787460327148436E-2</v>
      </c>
      <c r="AC2570" s="2">
        <f t="shared" si="243"/>
        <v>2.6787460327148436E-2</v>
      </c>
      <c r="AD2570">
        <v>12.106744384765625</v>
      </c>
      <c r="AE2570">
        <v>22.426966292134832</v>
      </c>
      <c r="AH2570" s="2">
        <f t="shared" si="244"/>
        <v>1.262</v>
      </c>
      <c r="AI2570" s="2">
        <f>IF(ISNUMBER(AH2570),SUMIFS($AH$1:AH2570,$A$1:A2570,A2570,C$1:$C2570,C2570,$G$1:G2570,G2570,$E$1:E2570,E2570),"")</f>
        <v>5.4160000000000004</v>
      </c>
      <c r="AJ2570">
        <f t="shared" si="245"/>
        <v>16</v>
      </c>
    </row>
    <row r="2571" spans="1:36" x14ac:dyDescent="0.25">
      <c r="A2571" s="14" t="s">
        <v>103</v>
      </c>
      <c r="B2571" t="s">
        <v>98</v>
      </c>
      <c r="C2571" t="s">
        <v>97</v>
      </c>
      <c r="D2571" s="13">
        <v>42376</v>
      </c>
      <c r="E2571">
        <v>1</v>
      </c>
      <c r="F2571">
        <v>50</v>
      </c>
      <c r="G2571" s="2" t="s">
        <v>87</v>
      </c>
      <c r="H2571" s="2" t="s">
        <v>12</v>
      </c>
      <c r="I2571">
        <v>5</v>
      </c>
      <c r="J2571" s="2" t="s">
        <v>77</v>
      </c>
      <c r="K2571" s="2">
        <v>45</v>
      </c>
      <c r="L2571" s="2"/>
      <c r="M2571" s="2" t="str">
        <f t="shared" si="240"/>
        <v/>
      </c>
      <c r="N2571">
        <v>509.12884715701614</v>
      </c>
      <c r="O2571" s="2">
        <f t="shared" si="241"/>
        <v>50.912884715701615</v>
      </c>
      <c r="P2571" s="2">
        <f>IF(ISNUMBER(O2571),SUMIFS(O$1:$O2571,A$1:$A2571,A2571,C$1:$C2571,C2571,G$1:$G2571,G2571,E$1:$E2571,E2571),"")</f>
        <v>278.50400020493424</v>
      </c>
      <c r="U2571" t="str">
        <f t="shared" si="242"/>
        <v/>
      </c>
      <c r="V2571">
        <v>18.014448165893555</v>
      </c>
      <c r="W2571">
        <v>13.310311317443848</v>
      </c>
      <c r="X2571">
        <v>75.902694702148438</v>
      </c>
      <c r="Y2571">
        <v>22.245990753173828</v>
      </c>
      <c r="Z2571">
        <v>86.07586669921875</v>
      </c>
      <c r="AA2571">
        <v>14.049992561340332</v>
      </c>
      <c r="AB2571">
        <v>2.2479988098144534E-2</v>
      </c>
      <c r="AC2571" s="2">
        <f t="shared" si="243"/>
        <v>2.2479988098144534E-2</v>
      </c>
      <c r="AD2571">
        <v>12.144431152343751</v>
      </c>
      <c r="AE2571">
        <v>21.47887323943662</v>
      </c>
      <c r="AH2571" s="2">
        <f t="shared" si="244"/>
        <v>1.145</v>
      </c>
      <c r="AI2571" s="2">
        <f>IF(ISNUMBER(AH2571),SUMIFS($AH$1:AH2571,$A$1:A2571,A2571,C$1:$C2571,C2571,$G$1:G2571,G2571,$E$1:E2571,E2571),"")</f>
        <v>5.1749999999999989</v>
      </c>
      <c r="AJ2571">
        <f t="shared" si="245"/>
        <v>16</v>
      </c>
    </row>
    <row r="2572" spans="1:36" x14ac:dyDescent="0.25">
      <c r="A2572" s="14" t="s">
        <v>102</v>
      </c>
      <c r="B2572" t="s">
        <v>98</v>
      </c>
      <c r="C2572" t="s">
        <v>97</v>
      </c>
      <c r="D2572" s="13">
        <v>42376</v>
      </c>
      <c r="E2572">
        <v>1</v>
      </c>
      <c r="F2572">
        <v>100</v>
      </c>
      <c r="G2572" s="2" t="s">
        <v>87</v>
      </c>
      <c r="H2572" s="2" t="s">
        <v>12</v>
      </c>
      <c r="I2572">
        <v>5</v>
      </c>
      <c r="J2572" s="2" t="s">
        <v>77</v>
      </c>
      <c r="K2572" s="2">
        <v>90</v>
      </c>
      <c r="L2572" s="2"/>
      <c r="M2572" s="2" t="str">
        <f t="shared" si="240"/>
        <v/>
      </c>
      <c r="N2572">
        <v>817.54848003961683</v>
      </c>
      <c r="O2572" s="2">
        <f t="shared" si="241"/>
        <v>81.754848003961683</v>
      </c>
      <c r="P2572" s="2">
        <f>IF(ISNUMBER(O2572),SUMIFS(O$1:$O2572,A$1:$A2572,A2572,C$1:$C2572,C2572,G$1:$G2572,G2572,E$1:$E2572,E2572),"")</f>
        <v>309.26917042396894</v>
      </c>
      <c r="U2572" t="str">
        <f t="shared" si="242"/>
        <v/>
      </c>
      <c r="V2572">
        <v>17.336574554443359</v>
      </c>
      <c r="W2572">
        <v>16.294315338134766</v>
      </c>
      <c r="X2572">
        <v>77.843902587890625</v>
      </c>
      <c r="Y2572">
        <v>19.845149993896484</v>
      </c>
      <c r="Z2572">
        <v>87.277458190917969</v>
      </c>
      <c r="AA2572">
        <v>16.746574401855469</v>
      </c>
      <c r="AB2572">
        <v>2.6794519042968749E-2</v>
      </c>
      <c r="AC2572" s="2">
        <f t="shared" si="243"/>
        <v>2.6794519042968749E-2</v>
      </c>
      <c r="AD2572">
        <v>12.4550244140625</v>
      </c>
      <c r="AE2572">
        <v>21.460647601039941</v>
      </c>
      <c r="AH2572" s="2">
        <f t="shared" si="244"/>
        <v>2.1909999999999998</v>
      </c>
      <c r="AI2572" s="2">
        <f>IF(ISNUMBER(AH2572),SUMIFS($AH$1:AH2572,$A$1:A2572,A2572,C$1:$C2572,C2572,$G$1:G2572,G2572,$E$1:E2572,E2572),"")</f>
        <v>6.141</v>
      </c>
      <c r="AJ2572">
        <f t="shared" si="245"/>
        <v>16</v>
      </c>
    </row>
    <row r="2573" spans="1:36" x14ac:dyDescent="0.25">
      <c r="A2573" s="14" t="s">
        <v>101</v>
      </c>
      <c r="B2573" t="s">
        <v>98</v>
      </c>
      <c r="C2573" t="s">
        <v>97</v>
      </c>
      <c r="D2573" s="13">
        <v>42376</v>
      </c>
      <c r="E2573">
        <v>1</v>
      </c>
      <c r="F2573">
        <v>200</v>
      </c>
      <c r="G2573" s="2" t="s">
        <v>87</v>
      </c>
      <c r="H2573" s="2" t="s">
        <v>12</v>
      </c>
      <c r="I2573">
        <v>5</v>
      </c>
      <c r="J2573" s="2" t="s">
        <v>77</v>
      </c>
      <c r="K2573" s="2">
        <v>180</v>
      </c>
      <c r="L2573" s="2"/>
      <c r="M2573" s="2" t="str">
        <f t="shared" si="240"/>
        <v/>
      </c>
      <c r="N2573">
        <v>824.65868629390661</v>
      </c>
      <c r="O2573" s="2">
        <f t="shared" si="241"/>
        <v>82.465868629390656</v>
      </c>
      <c r="P2573" s="2">
        <f>IF(ISNUMBER(O2573),SUMIFS(O$1:$O2573,A$1:$A2573,A2573,C$1:$C2573,C2573,G$1:$G2573,G2573,E$1:$E2573,E2573),"")</f>
        <v>515.95697601669281</v>
      </c>
      <c r="U2573" t="str">
        <f t="shared" si="242"/>
        <v/>
      </c>
      <c r="V2573">
        <v>15.69969654083252</v>
      </c>
      <c r="W2573">
        <v>15.783418655395508</v>
      </c>
      <c r="X2573">
        <v>78.836013793945313</v>
      </c>
      <c r="Y2573">
        <v>19.1893310546875</v>
      </c>
      <c r="Z2573">
        <v>86.916572570800781</v>
      </c>
      <c r="AA2573">
        <v>16.775060653686523</v>
      </c>
      <c r="AB2573">
        <v>2.6840097045898438E-2</v>
      </c>
      <c r="AC2573" s="2">
        <f t="shared" si="243"/>
        <v>2.6840097045898438E-2</v>
      </c>
      <c r="AD2573">
        <v>12.61376220703125</v>
      </c>
      <c r="AE2573">
        <v>20.726129216695259</v>
      </c>
      <c r="AH2573" s="2">
        <f t="shared" si="244"/>
        <v>2.2130000000000001</v>
      </c>
      <c r="AI2573" s="2">
        <f>IF(ISNUMBER(AH2573),SUMIFS($AH$1:AH2573,$A$1:A2573,A2573,C$1:$C2573,C2573,$G$1:G2573,G2573,$E$1:E2573,E2573),"")</f>
        <v>10.542000000000002</v>
      </c>
      <c r="AJ2573">
        <f t="shared" si="245"/>
        <v>16</v>
      </c>
    </row>
    <row r="2574" spans="1:36" x14ac:dyDescent="0.25">
      <c r="A2574" s="14" t="s">
        <v>100</v>
      </c>
      <c r="B2574" t="s">
        <v>98</v>
      </c>
      <c r="C2574" t="s">
        <v>97</v>
      </c>
      <c r="D2574" s="13">
        <v>42376</v>
      </c>
      <c r="E2574">
        <v>1</v>
      </c>
      <c r="F2574">
        <v>350</v>
      </c>
      <c r="G2574" s="2" t="s">
        <v>87</v>
      </c>
      <c r="H2574" s="2" t="s">
        <v>12</v>
      </c>
      <c r="I2574">
        <v>5</v>
      </c>
      <c r="J2574" s="2" t="s">
        <v>77</v>
      </c>
      <c r="K2574" s="2">
        <v>350</v>
      </c>
      <c r="L2574" s="2"/>
      <c r="M2574" s="2" t="str">
        <f t="shared" si="240"/>
        <v/>
      </c>
      <c r="N2574">
        <v>1179.5027630527513</v>
      </c>
      <c r="O2574" s="2">
        <f t="shared" si="241"/>
        <v>117.95027630527514</v>
      </c>
      <c r="P2574" s="2">
        <f>IF(ISNUMBER(O2574),SUMIFS(O$1:$O2574,A$1:$A2574,A2574,C$1:$C2574,C2574,G$1:$G2574,G2574,E$1:$E2574,E2574),"")</f>
        <v>612.89511251653721</v>
      </c>
      <c r="U2574" t="str">
        <f t="shared" si="242"/>
        <v/>
      </c>
      <c r="V2574">
        <v>16.47918701171875</v>
      </c>
      <c r="W2574">
        <v>18.108091354370117</v>
      </c>
      <c r="X2574">
        <v>77.01495361328125</v>
      </c>
      <c r="Y2574">
        <v>21.088172912597656</v>
      </c>
      <c r="Z2574">
        <v>86.8450927734375</v>
      </c>
      <c r="AA2574">
        <v>16.409006118774414</v>
      </c>
      <c r="AB2574">
        <v>2.6254409790039061E-2</v>
      </c>
      <c r="AC2574" s="2">
        <f t="shared" si="243"/>
        <v>2.6254409790039061E-2</v>
      </c>
      <c r="AD2574">
        <v>12.322392578125001</v>
      </c>
      <c r="AE2574">
        <v>18.577168518080832</v>
      </c>
      <c r="AH2574" s="2">
        <f t="shared" si="244"/>
        <v>3.097</v>
      </c>
      <c r="AI2574" s="2">
        <f>IF(ISNUMBER(AH2574),SUMIFS($AH$1:AH2574,$A$1:A2574,A2574,C$1:$C2574,C2574,$G$1:G2574,G2574,$E$1:E2574,E2574),"")</f>
        <v>13.767999999999999</v>
      </c>
      <c r="AJ2574">
        <f t="shared" si="245"/>
        <v>16</v>
      </c>
    </row>
    <row r="2575" spans="1:36" x14ac:dyDescent="0.25">
      <c r="A2575" s="14" t="s">
        <v>99</v>
      </c>
      <c r="B2575" t="s">
        <v>98</v>
      </c>
      <c r="C2575" t="s">
        <v>97</v>
      </c>
      <c r="D2575" s="13">
        <v>42376</v>
      </c>
      <c r="E2575">
        <v>1</v>
      </c>
      <c r="F2575">
        <v>500</v>
      </c>
      <c r="G2575" s="2" t="s">
        <v>87</v>
      </c>
      <c r="H2575" s="2" t="s">
        <v>12</v>
      </c>
      <c r="I2575">
        <v>5</v>
      </c>
      <c r="J2575" s="2" t="s">
        <v>77</v>
      </c>
      <c r="K2575" s="2">
        <v>450</v>
      </c>
      <c r="L2575" s="2"/>
      <c r="M2575" s="2" t="str">
        <f t="shared" si="240"/>
        <v/>
      </c>
      <c r="N2575">
        <v>859.79797979797979</v>
      </c>
      <c r="O2575" s="2">
        <f t="shared" si="241"/>
        <v>85.979797979797979</v>
      </c>
      <c r="P2575" s="2">
        <f>IF(ISNUMBER(O2575),SUMIFS(O$1:$O2575,A$1:$A2575,A2575,C$1:$C2575,C2575,G$1:$G2575,G2575,E$1:$E2575,E2575),"")</f>
        <v>649.39824298674966</v>
      </c>
      <c r="U2575" t="str">
        <f t="shared" si="242"/>
        <v/>
      </c>
      <c r="V2575">
        <v>17.295017242431641</v>
      </c>
      <c r="W2575">
        <v>14.730194091796875</v>
      </c>
      <c r="X2575">
        <v>77.999595642089844</v>
      </c>
      <c r="Y2575">
        <v>20.558910369873047</v>
      </c>
      <c r="Z2575">
        <v>86.22552490234375</v>
      </c>
      <c r="AA2575">
        <v>13.708230018615723</v>
      </c>
      <c r="AB2575">
        <v>2.1933168029785156E-2</v>
      </c>
      <c r="AC2575" s="2">
        <f t="shared" si="243"/>
        <v>2.1933168029785156E-2</v>
      </c>
      <c r="AD2575">
        <v>12.479935302734376</v>
      </c>
      <c r="AE2575">
        <v>17.81818181818182</v>
      </c>
      <c r="AH2575" s="2">
        <f t="shared" si="244"/>
        <v>1.8859999999999999</v>
      </c>
      <c r="AI2575" s="2">
        <f>IF(ISNUMBER(AH2575),SUMIFS($AH$1:AH2575,$A$1:A2575,A2575,C$1:$C2575,C2575,$G$1:G2575,G2575,$E$1:E2575,E2575),"")</f>
        <v>15.436</v>
      </c>
      <c r="AJ2575">
        <f t="shared" si="245"/>
        <v>16</v>
      </c>
    </row>
    <row r="2576" spans="1:36" x14ac:dyDescent="0.25">
      <c r="A2576" s="14" t="s">
        <v>104</v>
      </c>
      <c r="B2576" t="s">
        <v>98</v>
      </c>
      <c r="C2576" t="s">
        <v>97</v>
      </c>
      <c r="D2576" s="13">
        <v>42376</v>
      </c>
      <c r="E2576">
        <v>2</v>
      </c>
      <c r="F2576">
        <v>0</v>
      </c>
      <c r="G2576" s="2" t="s">
        <v>87</v>
      </c>
      <c r="H2576" s="2" t="s">
        <v>12</v>
      </c>
      <c r="I2576">
        <v>5</v>
      </c>
      <c r="J2576" s="2" t="s">
        <v>77</v>
      </c>
      <c r="K2576" s="2">
        <v>0</v>
      </c>
      <c r="L2576" s="2"/>
      <c r="M2576" s="2" t="str">
        <f t="shared" si="240"/>
        <v/>
      </c>
      <c r="N2576">
        <v>244.85179680423568</v>
      </c>
      <c r="O2576" s="2">
        <f t="shared" si="241"/>
        <v>24.485179680423567</v>
      </c>
      <c r="P2576" s="2">
        <f>IF(ISNUMBER(O2576),SUMIFS(O$1:$O2576,A$1:$A2576,A2576,C$1:$C2576,C2576,G$1:$G2576,G2576,E$1:$E2576,E2576),"")</f>
        <v>182.4979013123488</v>
      </c>
      <c r="U2576" t="str">
        <f t="shared" si="242"/>
        <v/>
      </c>
      <c r="V2576">
        <v>25.001852035522461</v>
      </c>
      <c r="W2576">
        <v>28.270615577697754</v>
      </c>
      <c r="X2576">
        <v>73.250694274902344</v>
      </c>
      <c r="Y2576">
        <v>43.977455139160156</v>
      </c>
      <c r="Z2576">
        <v>92.160037994384766</v>
      </c>
      <c r="AA2576">
        <v>10.790894508361816</v>
      </c>
      <c r="AB2576">
        <v>1.7265431213378906E-2</v>
      </c>
      <c r="AC2576" s="2">
        <f t="shared" si="243"/>
        <v>1.7265431213378906E-2</v>
      </c>
      <c r="AD2576">
        <v>11.720111083984376</v>
      </c>
      <c r="AE2576">
        <v>13.146872044318336</v>
      </c>
      <c r="AH2576" s="2">
        <f t="shared" si="244"/>
        <v>0.42299999999999999</v>
      </c>
      <c r="AI2576" s="2">
        <f>IF(ISNUMBER(AH2576),SUMIFS($AH$1:AH2576,$A$1:A2576,A2576,C$1:$C2576,C2576,$G$1:G2576,G2576,$E$1:E2576,E2576),"")</f>
        <v>3.4459999999999997</v>
      </c>
      <c r="AJ2576">
        <f t="shared" si="245"/>
        <v>16</v>
      </c>
    </row>
    <row r="2577" spans="1:36" x14ac:dyDescent="0.25">
      <c r="A2577" s="14" t="s">
        <v>103</v>
      </c>
      <c r="B2577" t="s">
        <v>98</v>
      </c>
      <c r="C2577" t="s">
        <v>97</v>
      </c>
      <c r="D2577" s="13">
        <v>42376</v>
      </c>
      <c r="E2577">
        <v>2</v>
      </c>
      <c r="F2577">
        <v>50</v>
      </c>
      <c r="G2577" s="2" t="s">
        <v>87</v>
      </c>
      <c r="H2577" s="2" t="s">
        <v>12</v>
      </c>
      <c r="I2577">
        <v>5</v>
      </c>
      <c r="J2577" s="2" t="s">
        <v>77</v>
      </c>
      <c r="K2577" s="2">
        <v>45</v>
      </c>
      <c r="L2577" s="2"/>
      <c r="M2577" s="2" t="str">
        <f t="shared" si="240"/>
        <v/>
      </c>
      <c r="N2577">
        <v>519.59475824635763</v>
      </c>
      <c r="O2577" s="2">
        <f t="shared" si="241"/>
        <v>51.95947582463576</v>
      </c>
      <c r="P2577" s="2">
        <f>IF(ISNUMBER(O2577),SUMIFS(O$1:$O2577,A$1:$A2577,A2577,C$1:$C2577,C2577,G$1:$G2577,G2577,E$1:$E2577,E2577),"")</f>
        <v>258.93770586856238</v>
      </c>
      <c r="U2577" t="str">
        <f t="shared" si="242"/>
        <v/>
      </c>
      <c r="V2577">
        <v>24.929323196411133</v>
      </c>
      <c r="W2577">
        <v>26.799826622009277</v>
      </c>
      <c r="X2577">
        <v>73.150180816650391</v>
      </c>
      <c r="Y2577">
        <v>43.491998672485352</v>
      </c>
      <c r="Z2577">
        <v>92.285968780517578</v>
      </c>
      <c r="AA2577">
        <v>11.166420936584473</v>
      </c>
      <c r="AB2577">
        <v>1.7866273498535156E-2</v>
      </c>
      <c r="AC2577" s="2">
        <f t="shared" si="243"/>
        <v>1.7866273498535156E-2</v>
      </c>
      <c r="AD2577">
        <v>11.704028930664062</v>
      </c>
      <c r="AE2577">
        <v>21.164527868224479</v>
      </c>
      <c r="AH2577" s="2">
        <f t="shared" si="244"/>
        <v>0.92800000000000005</v>
      </c>
      <c r="AI2577" s="2">
        <f>IF(ISNUMBER(AH2577),SUMIFS($AH$1:AH2577,$A$1:A2577,A2577,C$1:$C2577,C2577,$G$1:G2577,G2577,$E$1:E2577,E2577),"")</f>
        <v>4.9980000000000002</v>
      </c>
      <c r="AJ2577">
        <f t="shared" si="245"/>
        <v>16</v>
      </c>
    </row>
    <row r="2578" spans="1:36" x14ac:dyDescent="0.25">
      <c r="A2578" s="14" t="s">
        <v>102</v>
      </c>
      <c r="B2578" t="s">
        <v>98</v>
      </c>
      <c r="C2578" t="s">
        <v>97</v>
      </c>
      <c r="D2578" s="13">
        <v>42376</v>
      </c>
      <c r="E2578">
        <v>2</v>
      </c>
      <c r="F2578">
        <v>100</v>
      </c>
      <c r="G2578" s="2" t="s">
        <v>87</v>
      </c>
      <c r="H2578" s="2" t="s">
        <v>12</v>
      </c>
      <c r="I2578">
        <v>5</v>
      </c>
      <c r="J2578" s="2" t="s">
        <v>77</v>
      </c>
      <c r="K2578" s="2">
        <v>90</v>
      </c>
      <c r="L2578" s="2"/>
      <c r="M2578" s="2" t="str">
        <f t="shared" si="240"/>
        <v/>
      </c>
      <c r="N2578">
        <v>496.02022275108021</v>
      </c>
      <c r="O2578" s="2">
        <f t="shared" si="241"/>
        <v>49.60202227510802</v>
      </c>
      <c r="P2578" s="2">
        <f>IF(ISNUMBER(O2578),SUMIFS(O$1:$O2578,A$1:$A2578,A2578,C$1:$C2578,C2578,G$1:$G2578,G2578,E$1:$E2578,E2578),"")</f>
        <v>283.96350967127353</v>
      </c>
      <c r="U2578" t="str">
        <f t="shared" si="242"/>
        <v/>
      </c>
      <c r="V2578">
        <v>25.533740043640137</v>
      </c>
      <c r="W2578">
        <v>25.247949600219727</v>
      </c>
      <c r="X2578">
        <v>71.606376647949219</v>
      </c>
      <c r="Y2578">
        <v>42.289880752563477</v>
      </c>
      <c r="Z2578">
        <v>91.657661437988281</v>
      </c>
      <c r="AA2578">
        <v>11.254475593566895</v>
      </c>
      <c r="AB2578">
        <v>1.800716094970703E-2</v>
      </c>
      <c r="AC2578" s="2">
        <f t="shared" si="243"/>
        <v>1.800716094970703E-2</v>
      </c>
      <c r="AD2578">
        <v>11.457020263671875</v>
      </c>
      <c r="AE2578">
        <v>22.535534158642825</v>
      </c>
      <c r="AH2578" s="2">
        <f t="shared" si="244"/>
        <v>0.89300000000000002</v>
      </c>
      <c r="AI2578" s="2">
        <f>IF(ISNUMBER(AH2578),SUMIFS($AH$1:AH2578,$A$1:A2578,A2578,C$1:$C2578,C2578,$G$1:G2578,G2578,$E$1:E2578,E2578),"")</f>
        <v>5.4349999999999996</v>
      </c>
      <c r="AJ2578">
        <f t="shared" si="245"/>
        <v>16</v>
      </c>
    </row>
    <row r="2579" spans="1:36" x14ac:dyDescent="0.25">
      <c r="A2579" s="14" t="s">
        <v>101</v>
      </c>
      <c r="B2579" t="s">
        <v>98</v>
      </c>
      <c r="C2579" t="s">
        <v>97</v>
      </c>
      <c r="D2579" s="13">
        <v>42376</v>
      </c>
      <c r="E2579">
        <v>2</v>
      </c>
      <c r="F2579">
        <v>200</v>
      </c>
      <c r="G2579" s="2" t="s">
        <v>87</v>
      </c>
      <c r="H2579" s="2" t="s">
        <v>12</v>
      </c>
      <c r="I2579">
        <v>5</v>
      </c>
      <c r="J2579" s="2" t="s">
        <v>77</v>
      </c>
      <c r="K2579" s="2">
        <v>180</v>
      </c>
      <c r="L2579" s="2"/>
      <c r="M2579" s="2" t="str">
        <f t="shared" si="240"/>
        <v/>
      </c>
      <c r="N2579">
        <v>1001.5680596351683</v>
      </c>
      <c r="O2579" s="2">
        <f t="shared" si="241"/>
        <v>100.15680596351683</v>
      </c>
      <c r="P2579" s="2">
        <f>IF(ISNUMBER(O2579),SUMIFS(O$1:$O2579,A$1:$A2579,A2579,C$1:$C2579,C2579,G$1:$G2579,G2579,E$1:$E2579,E2579),"")</f>
        <v>490.22079984346772</v>
      </c>
      <c r="U2579" t="str">
        <f t="shared" si="242"/>
        <v/>
      </c>
      <c r="V2579">
        <v>25.609130859375</v>
      </c>
      <c r="W2579">
        <v>28.353890419006348</v>
      </c>
      <c r="X2579">
        <v>72.257068634033203</v>
      </c>
      <c r="Y2579">
        <v>44.796363830566406</v>
      </c>
      <c r="Z2579">
        <v>92.536785125732422</v>
      </c>
      <c r="AA2579">
        <v>10.854910850524902</v>
      </c>
      <c r="AB2579">
        <v>1.7367857360839845E-2</v>
      </c>
      <c r="AC2579" s="2">
        <f t="shared" si="243"/>
        <v>1.7367857360839845E-2</v>
      </c>
      <c r="AD2579">
        <v>11.561130981445313</v>
      </c>
      <c r="AE2579">
        <v>22.322684348000802</v>
      </c>
      <c r="AH2579" s="2">
        <f t="shared" si="244"/>
        <v>1.74</v>
      </c>
      <c r="AI2579" s="2">
        <f>IF(ISNUMBER(AH2579),SUMIFS($AH$1:AH2579,$A$1:A2579,A2579,C$1:$C2579,C2579,$G$1:G2579,G2579,$E$1:E2579,E2579),"")</f>
        <v>9.552999999999999</v>
      </c>
      <c r="AJ2579">
        <f t="shared" si="245"/>
        <v>16</v>
      </c>
    </row>
    <row r="2580" spans="1:36" x14ac:dyDescent="0.25">
      <c r="A2580" s="14" t="s">
        <v>100</v>
      </c>
      <c r="B2580" t="s">
        <v>98</v>
      </c>
      <c r="C2580" t="s">
        <v>97</v>
      </c>
      <c r="D2580" s="13">
        <v>42376</v>
      </c>
      <c r="E2580">
        <v>2</v>
      </c>
      <c r="F2580">
        <v>350</v>
      </c>
      <c r="G2580" s="2" t="s">
        <v>87</v>
      </c>
      <c r="H2580" s="2" t="s">
        <v>12</v>
      </c>
      <c r="I2580">
        <v>5</v>
      </c>
      <c r="J2580" s="2" t="s">
        <v>77</v>
      </c>
      <c r="K2580" s="2">
        <v>350</v>
      </c>
      <c r="L2580" s="2"/>
      <c r="M2580" s="2" t="str">
        <f t="shared" si="240"/>
        <v/>
      </c>
      <c r="N2580">
        <v>1600.7245146317994</v>
      </c>
      <c r="O2580" s="2">
        <f t="shared" si="241"/>
        <v>160.07245146317993</v>
      </c>
      <c r="P2580" s="2">
        <f>IF(ISNUMBER(O2580),SUMIFS(O$1:$O2580,A$1:$A2580,A2580,C$1:$C2580,C2580,G$1:$G2580,G2580,E$1:$E2580,E2580),"")</f>
        <v>801.29654807934253</v>
      </c>
      <c r="U2580" t="str">
        <f t="shared" si="242"/>
        <v/>
      </c>
      <c r="V2580">
        <v>26.269577026367188</v>
      </c>
      <c r="W2580">
        <v>28.254570007324219</v>
      </c>
      <c r="X2580">
        <v>72.301456451416016</v>
      </c>
      <c r="Y2580">
        <v>46.538333892822266</v>
      </c>
      <c r="Z2580">
        <v>92.880889892578125</v>
      </c>
      <c r="AA2580">
        <v>11.375560760498047</v>
      </c>
      <c r="AB2580">
        <v>1.8200897216796873E-2</v>
      </c>
      <c r="AC2580" s="2">
        <f t="shared" si="243"/>
        <v>1.8200897216796873E-2</v>
      </c>
      <c r="AD2580">
        <v>11.568233032226562</v>
      </c>
      <c r="AE2580">
        <v>19.612837493632195</v>
      </c>
      <c r="AH2580" s="2">
        <f t="shared" si="244"/>
        <v>2.9129999999999998</v>
      </c>
      <c r="AI2580" s="2">
        <f>IF(ISNUMBER(AH2580),SUMIFS($AH$1:AH2580,$A$1:A2580,A2580,C$1:$C2580,C2580,$G$1:G2580,G2580,$E$1:E2580,E2580),"")</f>
        <v>18.224999999999998</v>
      </c>
      <c r="AJ2580">
        <f t="shared" si="245"/>
        <v>16</v>
      </c>
    </row>
    <row r="2581" spans="1:36" x14ac:dyDescent="0.25">
      <c r="A2581" s="14" t="s">
        <v>99</v>
      </c>
      <c r="B2581" t="s">
        <v>98</v>
      </c>
      <c r="C2581" t="s">
        <v>97</v>
      </c>
      <c r="D2581" s="13">
        <v>42376</v>
      </c>
      <c r="E2581">
        <v>2</v>
      </c>
      <c r="F2581">
        <v>500</v>
      </c>
      <c r="G2581" s="2" t="s">
        <v>87</v>
      </c>
      <c r="H2581" s="2" t="s">
        <v>12</v>
      </c>
      <c r="I2581">
        <v>5</v>
      </c>
      <c r="J2581" s="2" t="s">
        <v>77</v>
      </c>
      <c r="K2581" s="2">
        <v>450</v>
      </c>
      <c r="L2581" s="2"/>
      <c r="M2581" s="2" t="str">
        <f t="shared" si="240"/>
        <v/>
      </c>
      <c r="N2581">
        <v>1310.2019810213387</v>
      </c>
      <c r="O2581" s="2">
        <f t="shared" si="241"/>
        <v>131.02019810213386</v>
      </c>
      <c r="P2581" s="2">
        <f>IF(ISNUMBER(O2581),SUMIFS(O$1:$O2581,A$1:$A2581,A2581,C$1:$C2581,C2581,G$1:$G2581,G2581,E$1:$E2581,E2581),"")</f>
        <v>834.96696172721863</v>
      </c>
      <c r="U2581" t="str">
        <f t="shared" si="242"/>
        <v/>
      </c>
      <c r="V2581">
        <v>26.362656593322754</v>
      </c>
      <c r="W2581">
        <v>24.860160827636719</v>
      </c>
      <c r="X2581">
        <v>71.223911285400391</v>
      </c>
      <c r="Y2581">
        <v>46.665340423583984</v>
      </c>
      <c r="Z2581">
        <v>92.3089599609375</v>
      </c>
      <c r="AA2581">
        <v>12.781485557556152</v>
      </c>
      <c r="AB2581">
        <v>2.0450376892089842E-2</v>
      </c>
      <c r="AC2581" s="2">
        <f t="shared" si="243"/>
        <v>2.0450376892089842E-2</v>
      </c>
      <c r="AD2581">
        <v>11.395825805664062</v>
      </c>
      <c r="AE2581">
        <v>18.207954000958313</v>
      </c>
      <c r="AH2581" s="2">
        <f t="shared" si="244"/>
        <v>2.6789999999999998</v>
      </c>
      <c r="AI2581" s="2">
        <f>IF(ISNUMBER(AH2581),SUMIFS($AH$1:AH2581,$A$1:A2581,A2581,C$1:$C2581,C2581,$G$1:G2581,G2581,$E$1:E2581,E2581),"")</f>
        <v>22.559000000000001</v>
      </c>
      <c r="AJ2581">
        <f t="shared" si="245"/>
        <v>16</v>
      </c>
    </row>
    <row r="2582" spans="1:36" x14ac:dyDescent="0.25">
      <c r="A2582" s="14" t="s">
        <v>104</v>
      </c>
      <c r="B2582" t="s">
        <v>98</v>
      </c>
      <c r="C2582" t="s">
        <v>97</v>
      </c>
      <c r="D2582" s="13">
        <v>42376</v>
      </c>
      <c r="E2582">
        <v>3</v>
      </c>
      <c r="F2582">
        <v>0</v>
      </c>
      <c r="G2582" s="2" t="s">
        <v>87</v>
      </c>
      <c r="H2582" s="2" t="s">
        <v>12</v>
      </c>
      <c r="I2582">
        <v>5</v>
      </c>
      <c r="J2582" s="2" t="s">
        <v>77</v>
      </c>
      <c r="K2582" s="2">
        <v>0</v>
      </c>
      <c r="L2582" s="2"/>
      <c r="M2582" s="2" t="str">
        <f t="shared" si="240"/>
        <v/>
      </c>
      <c r="N2582">
        <v>680.06400839984042</v>
      </c>
      <c r="O2582" s="2">
        <f t="shared" si="241"/>
        <v>68.006400839984039</v>
      </c>
      <c r="P2582" s="2">
        <f>IF(ISNUMBER(O2582),SUMIFS(O$1:$O2582,A$1:$A2582,A2582,C$1:$C2582,C2582,G$1:$G2582,G2582,E$1:$E2582,E2582),"")</f>
        <v>321.50670266033734</v>
      </c>
      <c r="U2582" t="str">
        <f t="shared" si="242"/>
        <v/>
      </c>
      <c r="V2582">
        <v>32.311574935913086</v>
      </c>
      <c r="W2582">
        <v>13.891767024993896</v>
      </c>
      <c r="X2582">
        <v>63.303577423095703</v>
      </c>
      <c r="Y2582">
        <v>55.994279861450195</v>
      </c>
      <c r="Z2582">
        <v>91.352855682373047</v>
      </c>
      <c r="AA2582">
        <v>14.086978435516357</v>
      </c>
      <c r="AB2582">
        <v>2.253916549682617E-2</v>
      </c>
      <c r="AC2582" s="2">
        <f t="shared" si="243"/>
        <v>2.253916549682617E-2</v>
      </c>
      <c r="AD2582">
        <v>10.128572387695312</v>
      </c>
      <c r="AE2582">
        <v>21.039480259870064</v>
      </c>
      <c r="AH2582" s="2">
        <f t="shared" si="244"/>
        <v>1.5329999999999999</v>
      </c>
      <c r="AI2582" s="2">
        <f>IF(ISNUMBER(AH2582),SUMIFS($AH$1:AH2582,$A$1:A2582,A2582,C$1:$C2582,C2582,$G$1:G2582,G2582,$E$1:E2582,E2582),"")</f>
        <v>6.843</v>
      </c>
      <c r="AJ2582">
        <f t="shared" si="245"/>
        <v>16</v>
      </c>
    </row>
    <row r="2583" spans="1:36" x14ac:dyDescent="0.25">
      <c r="A2583" s="14" t="s">
        <v>103</v>
      </c>
      <c r="B2583" t="s">
        <v>98</v>
      </c>
      <c r="C2583" t="s">
        <v>97</v>
      </c>
      <c r="D2583" s="13">
        <v>42376</v>
      </c>
      <c r="E2583">
        <v>3</v>
      </c>
      <c r="F2583">
        <v>50</v>
      </c>
      <c r="G2583" s="2" t="s">
        <v>87</v>
      </c>
      <c r="H2583" s="2" t="s">
        <v>12</v>
      </c>
      <c r="I2583">
        <v>5</v>
      </c>
      <c r="J2583" s="2" t="s">
        <v>77</v>
      </c>
      <c r="K2583" s="2">
        <v>45</v>
      </c>
      <c r="L2583" s="2"/>
      <c r="M2583" s="2" t="str">
        <f t="shared" si="240"/>
        <v/>
      </c>
      <c r="N2583">
        <v>382.27443203621073</v>
      </c>
      <c r="O2583" s="2">
        <f t="shared" si="241"/>
        <v>38.227443203621071</v>
      </c>
      <c r="P2583" s="2">
        <f>IF(ISNUMBER(O2583),SUMIFS(O$1:$O2583,A$1:$A2583,A2583,C$1:$C2583,C2583,G$1:$G2583,G2583,E$1:$E2583,E2583),"")</f>
        <v>268.57246055597676</v>
      </c>
      <c r="U2583" t="str">
        <f t="shared" si="242"/>
        <v/>
      </c>
      <c r="V2583">
        <v>30.352912902832031</v>
      </c>
      <c r="W2583">
        <v>20.310209274291992</v>
      </c>
      <c r="X2583">
        <v>65.394573211669922</v>
      </c>
      <c r="Y2583">
        <v>53.316879272460938</v>
      </c>
      <c r="Z2583">
        <v>92.650970458984375</v>
      </c>
      <c r="AA2583">
        <v>9.7006568908691406</v>
      </c>
      <c r="AB2583">
        <v>1.5521051025390625E-2</v>
      </c>
      <c r="AC2583" s="2">
        <f t="shared" si="243"/>
        <v>1.5521051025390625E-2</v>
      </c>
      <c r="AD2583">
        <v>10.463131713867188</v>
      </c>
      <c r="AE2583">
        <v>22.578083642138697</v>
      </c>
      <c r="AH2583" s="2">
        <f t="shared" si="244"/>
        <v>0.59299999999999997</v>
      </c>
      <c r="AI2583" s="2">
        <f>IF(ISNUMBER(AH2583),SUMIFS($AH$1:AH2583,$A$1:A2583,A2583,C$1:$C2583,C2583,$G$1:G2583,G2583,$E$1:E2583,E2583),"")</f>
        <v>5.1120000000000001</v>
      </c>
      <c r="AJ2583">
        <f t="shared" si="245"/>
        <v>16</v>
      </c>
    </row>
    <row r="2584" spans="1:36" x14ac:dyDescent="0.25">
      <c r="A2584" s="14" t="s">
        <v>102</v>
      </c>
      <c r="B2584" t="s">
        <v>98</v>
      </c>
      <c r="C2584" t="s">
        <v>97</v>
      </c>
      <c r="D2584" s="13">
        <v>42376</v>
      </c>
      <c r="E2584">
        <v>3</v>
      </c>
      <c r="F2584">
        <v>100</v>
      </c>
      <c r="G2584" s="2" t="s">
        <v>87</v>
      </c>
      <c r="H2584" s="2" t="s">
        <v>12</v>
      </c>
      <c r="I2584">
        <v>5</v>
      </c>
      <c r="J2584" s="2" t="s">
        <v>77</v>
      </c>
      <c r="K2584" s="2">
        <v>90</v>
      </c>
      <c r="L2584" s="2"/>
      <c r="M2584" s="2" t="str">
        <f t="shared" si="240"/>
        <v/>
      </c>
      <c r="N2584">
        <v>478.00610712222499</v>
      </c>
      <c r="O2584" s="2">
        <f t="shared" si="241"/>
        <v>47.8006107122225</v>
      </c>
      <c r="P2584" s="2">
        <f>IF(ISNUMBER(O2584),SUMIFS(O$1:$O2584,A$1:$A2584,A2584,C$1:$C2584,C2584,G$1:$G2584,G2584,E$1:$E2584,E2584),"")</f>
        <v>311.7401281206819</v>
      </c>
      <c r="U2584" t="str">
        <f t="shared" si="242"/>
        <v/>
      </c>
      <c r="V2584">
        <v>29.654220581054688</v>
      </c>
      <c r="W2584">
        <v>16.91609001159668</v>
      </c>
      <c r="X2584">
        <v>66.289314270019531</v>
      </c>
      <c r="Y2584">
        <v>51.196300506591797</v>
      </c>
      <c r="Z2584">
        <v>91.771034240722656</v>
      </c>
      <c r="AA2584">
        <v>11.49858283996582</v>
      </c>
      <c r="AB2584">
        <v>1.8397732543945312E-2</v>
      </c>
      <c r="AC2584" s="2">
        <f t="shared" si="243"/>
        <v>1.8397732543945312E-2</v>
      </c>
      <c r="AD2584">
        <v>10.606290283203125</v>
      </c>
      <c r="AE2584">
        <v>23.526863084922013</v>
      </c>
      <c r="AH2584" s="2">
        <f t="shared" si="244"/>
        <v>0.879</v>
      </c>
      <c r="AI2584" s="2">
        <f>IF(ISNUMBER(AH2584),SUMIFS($AH$1:AH2584,$A$1:A2584,A2584,C$1:$C2584,C2584,$G$1:G2584,G2584,$E$1:E2584,E2584),"")</f>
        <v>5.4399999999999995</v>
      </c>
      <c r="AJ2584">
        <f t="shared" si="245"/>
        <v>16</v>
      </c>
    </row>
    <row r="2585" spans="1:36" x14ac:dyDescent="0.25">
      <c r="A2585" s="14" t="s">
        <v>101</v>
      </c>
      <c r="B2585" t="s">
        <v>98</v>
      </c>
      <c r="C2585" t="s">
        <v>97</v>
      </c>
      <c r="D2585" s="13">
        <v>42376</v>
      </c>
      <c r="E2585">
        <v>3</v>
      </c>
      <c r="F2585">
        <v>200</v>
      </c>
      <c r="G2585" s="2" t="s">
        <v>87</v>
      </c>
      <c r="H2585" s="2" t="s">
        <v>12</v>
      </c>
      <c r="I2585">
        <v>5</v>
      </c>
      <c r="J2585" s="2" t="s">
        <v>77</v>
      </c>
      <c r="K2585" s="2">
        <v>180</v>
      </c>
      <c r="L2585" s="2"/>
      <c r="M2585" s="2" t="str">
        <f t="shared" si="240"/>
        <v/>
      </c>
      <c r="N2585">
        <v>638.6843834106852</v>
      </c>
      <c r="O2585" s="2">
        <f t="shared" si="241"/>
        <v>63.868438341068519</v>
      </c>
      <c r="P2585" s="2">
        <f>IF(ISNUMBER(O2585),SUMIFS(O$1:$O2585,A$1:$A2585,A2585,C$1:$C2585,C2585,G$1:$G2585,G2585,E$1:$E2585,E2585),"")</f>
        <v>421.67412395936145</v>
      </c>
      <c r="U2585" t="str">
        <f t="shared" si="242"/>
        <v/>
      </c>
      <c r="V2585">
        <v>31.850681304931641</v>
      </c>
      <c r="W2585">
        <v>15.826256275177002</v>
      </c>
      <c r="X2585">
        <v>63.388969421386719</v>
      </c>
      <c r="Y2585">
        <v>53.844814300537109</v>
      </c>
      <c r="Z2585">
        <v>91.933494567871094</v>
      </c>
      <c r="AA2585">
        <v>11.102376937866211</v>
      </c>
      <c r="AB2585">
        <v>1.7763803100585937E-2</v>
      </c>
      <c r="AC2585" s="2">
        <f t="shared" si="243"/>
        <v>1.7763803100585937E-2</v>
      </c>
      <c r="AD2585">
        <v>10.142235107421875</v>
      </c>
      <c r="AE2585">
        <v>22.189586114819761</v>
      </c>
      <c r="AH2585" s="2">
        <f t="shared" si="244"/>
        <v>1.135</v>
      </c>
      <c r="AI2585" s="2">
        <f>IF(ISNUMBER(AH2585),SUMIFS($AH$1:AH2585,$A$1:A2585,A2585,C$1:$C2585,C2585,$G$1:G2585,G2585,$E$1:E2585,E2585),"")</f>
        <v>8.1430000000000007</v>
      </c>
      <c r="AJ2585">
        <f t="shared" si="245"/>
        <v>16</v>
      </c>
    </row>
    <row r="2586" spans="1:36" x14ac:dyDescent="0.25">
      <c r="A2586" s="14" t="s">
        <v>100</v>
      </c>
      <c r="B2586" t="s">
        <v>98</v>
      </c>
      <c r="C2586" t="s">
        <v>97</v>
      </c>
      <c r="D2586" s="13">
        <v>42376</v>
      </c>
      <c r="E2586">
        <v>3</v>
      </c>
      <c r="F2586">
        <v>350</v>
      </c>
      <c r="G2586" s="2" t="s">
        <v>87</v>
      </c>
      <c r="H2586" s="2" t="s">
        <v>12</v>
      </c>
      <c r="I2586">
        <v>5</v>
      </c>
      <c r="J2586" s="2" t="s">
        <v>77</v>
      </c>
      <c r="K2586" s="2">
        <v>350</v>
      </c>
      <c r="L2586" s="2"/>
      <c r="M2586" s="2" t="str">
        <f t="shared" si="240"/>
        <v/>
      </c>
      <c r="N2586">
        <v>1228.2376154662236</v>
      </c>
      <c r="O2586" s="2">
        <f t="shared" si="241"/>
        <v>122.82376154662236</v>
      </c>
      <c r="P2586" s="2">
        <f>IF(ISNUMBER(O2586),SUMIFS(O$1:$O2586,A$1:$A2586,A2586,C$1:$C2586,C2586,G$1:$G2586,G2586,E$1:$E2586,E2586),"")</f>
        <v>727.9658863981856</v>
      </c>
      <c r="U2586" t="str">
        <f t="shared" si="242"/>
        <v/>
      </c>
      <c r="V2586">
        <v>31.134059906005859</v>
      </c>
      <c r="W2586">
        <v>20.067203521728516</v>
      </c>
      <c r="X2586">
        <v>63.758548736572266</v>
      </c>
      <c r="Y2586">
        <v>53.392024993896484</v>
      </c>
      <c r="Z2586">
        <v>92.399017333984375</v>
      </c>
      <c r="AA2586">
        <v>10.377087593078613</v>
      </c>
      <c r="AB2586">
        <v>1.6603340148925779E-2</v>
      </c>
      <c r="AC2586" s="2">
        <f t="shared" si="243"/>
        <v>1.6603340148925779E-2</v>
      </c>
      <c r="AD2586">
        <v>10.201367797851562</v>
      </c>
      <c r="AE2586">
        <v>18.365261813537678</v>
      </c>
      <c r="AH2586" s="2">
        <f t="shared" si="244"/>
        <v>2.0390000000000001</v>
      </c>
      <c r="AI2586" s="2">
        <f>IF(ISNUMBER(AH2586),SUMIFS($AH$1:AH2586,$A$1:A2586,A2586,C$1:$C2586,C2586,$G$1:G2586,G2586,$E$1:E2586,E2586),"")</f>
        <v>16.192</v>
      </c>
      <c r="AJ2586">
        <f t="shared" si="245"/>
        <v>16</v>
      </c>
    </row>
    <row r="2587" spans="1:36" x14ac:dyDescent="0.25">
      <c r="A2587" s="14" t="s">
        <v>99</v>
      </c>
      <c r="B2587" t="s">
        <v>98</v>
      </c>
      <c r="C2587" t="s">
        <v>97</v>
      </c>
      <c r="D2587" s="13">
        <v>42376</v>
      </c>
      <c r="E2587">
        <v>3</v>
      </c>
      <c r="F2587">
        <v>500</v>
      </c>
      <c r="G2587" s="2" t="s">
        <v>87</v>
      </c>
      <c r="H2587" s="2" t="s">
        <v>12</v>
      </c>
      <c r="I2587">
        <v>5</v>
      </c>
      <c r="J2587" s="2" t="s">
        <v>77</v>
      </c>
      <c r="K2587" s="2">
        <v>450</v>
      </c>
      <c r="L2587" s="2"/>
      <c r="M2587" s="2" t="str">
        <f t="shared" si="240"/>
        <v/>
      </c>
      <c r="N2587">
        <v>1872.3046491996461</v>
      </c>
      <c r="O2587" s="2">
        <f t="shared" si="241"/>
        <v>187.23046491996462</v>
      </c>
      <c r="P2587" s="2">
        <f>IF(ISNUMBER(O2587),SUMIFS(O$1:$O2587,A$1:$A2587,A2587,C$1:$C2587,C2587,G$1:$G2587,G2587,E$1:$E2587,E2587),"")</f>
        <v>882.93888945486378</v>
      </c>
      <c r="U2587" t="str">
        <f t="shared" si="242"/>
        <v/>
      </c>
      <c r="V2587">
        <v>30.143778800964355</v>
      </c>
      <c r="W2587">
        <v>21.907649040222168</v>
      </c>
      <c r="X2587">
        <v>65.755367279052734</v>
      </c>
      <c r="Y2587">
        <v>52.183876037597656</v>
      </c>
      <c r="Z2587">
        <v>92.319599151611328</v>
      </c>
      <c r="AA2587">
        <v>10.536532402038574</v>
      </c>
      <c r="AB2587">
        <v>1.6858451843261721E-2</v>
      </c>
      <c r="AC2587" s="2">
        <f t="shared" si="243"/>
        <v>1.6858451843261721E-2</v>
      </c>
      <c r="AD2587">
        <v>10.520858764648438</v>
      </c>
      <c r="AE2587">
        <v>17.414644621000644</v>
      </c>
      <c r="AH2587" s="2">
        <f t="shared" si="244"/>
        <v>3.1560000000000001</v>
      </c>
      <c r="AI2587" s="2">
        <f>IF(ISNUMBER(AH2587),SUMIFS($AH$1:AH2587,$A$1:A2587,A2587,C$1:$C2587,C2587,$G$1:G2587,G2587,$E$1:E2587,E2587),"")</f>
        <v>21.537999999999997</v>
      </c>
      <c r="AJ2587">
        <f t="shared" si="245"/>
        <v>16</v>
      </c>
    </row>
    <row r="2588" spans="1:36" x14ac:dyDescent="0.25">
      <c r="A2588" s="14" t="s">
        <v>104</v>
      </c>
      <c r="B2588" t="s">
        <v>98</v>
      </c>
      <c r="C2588" t="s">
        <v>97</v>
      </c>
      <c r="D2588" s="13">
        <v>42376</v>
      </c>
      <c r="E2588">
        <v>4</v>
      </c>
      <c r="F2588">
        <v>0</v>
      </c>
      <c r="G2588" s="2" t="s">
        <v>87</v>
      </c>
      <c r="H2588" s="2" t="s">
        <v>12</v>
      </c>
      <c r="I2588">
        <v>5</v>
      </c>
      <c r="J2588" s="2" t="s">
        <v>77</v>
      </c>
      <c r="K2588" s="2">
        <v>0</v>
      </c>
      <c r="L2588" s="2"/>
      <c r="M2588" s="2" t="str">
        <f t="shared" si="240"/>
        <v/>
      </c>
      <c r="N2588">
        <v>295.7226103955627</v>
      </c>
      <c r="O2588" s="2">
        <f t="shared" si="241"/>
        <v>29.57226103955627</v>
      </c>
      <c r="P2588" s="2">
        <f>IF(ISNUMBER(O2588),SUMIFS(O$1:$O2588,A$1:$A2588,A2588,C$1:$C2588,C2588,G$1:$G2588,G2588,E$1:$E2588,E2588),"")</f>
        <v>188.59960401534829</v>
      </c>
      <c r="U2588" t="str">
        <f t="shared" si="242"/>
        <v/>
      </c>
      <c r="V2588">
        <v>28.829964637756348</v>
      </c>
      <c r="W2588">
        <v>12.73967456817627</v>
      </c>
      <c r="X2588">
        <v>67.747535705566406</v>
      </c>
      <c r="Y2588">
        <v>50.294551849365234</v>
      </c>
      <c r="Z2588">
        <v>91.880279541015625</v>
      </c>
      <c r="AA2588">
        <v>14.739237785339355</v>
      </c>
      <c r="AB2588">
        <v>2.3582780456542968E-2</v>
      </c>
      <c r="AC2588" s="2">
        <f t="shared" si="243"/>
        <v>2.3582780456542968E-2</v>
      </c>
      <c r="AD2588">
        <v>10.839605712890625</v>
      </c>
      <c r="AE2588">
        <v>21.832645845609903</v>
      </c>
      <c r="AH2588" s="2">
        <f t="shared" si="244"/>
        <v>0.69699999999999995</v>
      </c>
      <c r="AI2588" s="2">
        <f>IF(ISNUMBER(AH2588),SUMIFS($AH$1:AH2588,$A$1:A2588,A2588,C$1:$C2588,C2588,$G$1:G2588,G2588,$E$1:E2588,E2588),"")</f>
        <v>3.657</v>
      </c>
      <c r="AJ2588">
        <f t="shared" si="245"/>
        <v>16</v>
      </c>
    </row>
    <row r="2589" spans="1:36" x14ac:dyDescent="0.25">
      <c r="A2589" s="14" t="s">
        <v>103</v>
      </c>
      <c r="B2589" t="s">
        <v>98</v>
      </c>
      <c r="C2589" t="s">
        <v>97</v>
      </c>
      <c r="D2589" s="13">
        <v>42376</v>
      </c>
      <c r="E2589">
        <v>4</v>
      </c>
      <c r="F2589">
        <v>50</v>
      </c>
      <c r="G2589" s="2" t="s">
        <v>87</v>
      </c>
      <c r="H2589" s="2" t="s">
        <v>12</v>
      </c>
      <c r="I2589">
        <v>5</v>
      </c>
      <c r="J2589" s="2" t="s">
        <v>77</v>
      </c>
      <c r="K2589" s="2">
        <v>45</v>
      </c>
      <c r="L2589" s="2"/>
      <c r="M2589" s="2" t="str">
        <f t="shared" si="240"/>
        <v/>
      </c>
      <c r="N2589">
        <v>265.89964844998406</v>
      </c>
      <c r="O2589" s="2">
        <f t="shared" si="241"/>
        <v>26.589964844998406</v>
      </c>
      <c r="P2589" s="2">
        <f>IF(ISNUMBER(O2589),SUMIFS(O$1:$O2589,A$1:$A2589,A2589,C$1:$C2589,C2589,G$1:$G2589,G2589,E$1:$E2589,E2589),"")</f>
        <v>250.46168400600004</v>
      </c>
      <c r="U2589" t="str">
        <f t="shared" si="242"/>
        <v/>
      </c>
      <c r="V2589">
        <v>29.803103446960449</v>
      </c>
      <c r="W2589">
        <v>22.182929039001465</v>
      </c>
      <c r="X2589">
        <v>66.250362396240234</v>
      </c>
      <c r="Y2589">
        <v>50.764492034912109</v>
      </c>
      <c r="Z2589">
        <v>92.417678833007813</v>
      </c>
      <c r="AA2589">
        <v>9.2708220481872559</v>
      </c>
      <c r="AB2589">
        <v>1.483331527709961E-2</v>
      </c>
      <c r="AC2589" s="2">
        <f t="shared" si="243"/>
        <v>1.483331527709961E-2</v>
      </c>
      <c r="AD2589">
        <v>10.600057983398438</v>
      </c>
      <c r="AE2589">
        <v>24.161073825503358</v>
      </c>
      <c r="AH2589" s="2">
        <f t="shared" si="244"/>
        <v>0.39400000000000002</v>
      </c>
      <c r="AI2589" s="2">
        <f>IF(ISNUMBER(AH2589),SUMIFS($AH$1:AH2589,$A$1:A2589,A2589,C$1:$C2589,C2589,$G$1:G2589,G2589,$E$1:E2589,E2589),"")</f>
        <v>4.1920000000000002</v>
      </c>
      <c r="AJ2589">
        <f t="shared" si="245"/>
        <v>16</v>
      </c>
    </row>
    <row r="2590" spans="1:36" x14ac:dyDescent="0.25">
      <c r="A2590" s="14" t="s">
        <v>102</v>
      </c>
      <c r="B2590" t="s">
        <v>98</v>
      </c>
      <c r="C2590" t="s">
        <v>97</v>
      </c>
      <c r="D2590" s="13">
        <v>42376</v>
      </c>
      <c r="E2590">
        <v>4</v>
      </c>
      <c r="F2590">
        <v>100</v>
      </c>
      <c r="G2590" s="2" t="s">
        <v>87</v>
      </c>
      <c r="H2590" s="2" t="s">
        <v>12</v>
      </c>
      <c r="I2590">
        <v>5</v>
      </c>
      <c r="J2590" s="2" t="s">
        <v>77</v>
      </c>
      <c r="K2590" s="2">
        <v>90</v>
      </c>
      <c r="L2590" s="2"/>
      <c r="M2590" s="2" t="str">
        <f t="shared" si="240"/>
        <v/>
      </c>
      <c r="N2590">
        <v>338.7179071069649</v>
      </c>
      <c r="O2590" s="2">
        <f t="shared" si="241"/>
        <v>33.871790710696487</v>
      </c>
      <c r="P2590" s="2">
        <f>IF(ISNUMBER(O2590),SUMIFS(O$1:$O2590,A$1:$A2590,A2590,C$1:$C2590,C2590,G$1:$G2590,G2590,E$1:$E2590,E2590),"")</f>
        <v>289.45163701297514</v>
      </c>
      <c r="U2590" t="str">
        <f t="shared" si="242"/>
        <v/>
      </c>
      <c r="V2590">
        <v>28.497220039367676</v>
      </c>
      <c r="W2590">
        <v>12.978036403656006</v>
      </c>
      <c r="X2590">
        <v>67.471851348876953</v>
      </c>
      <c r="Y2590">
        <v>49.484951019287109</v>
      </c>
      <c r="Z2590">
        <v>91.056499481201172</v>
      </c>
      <c r="AA2590">
        <v>12.878012657165527</v>
      </c>
      <c r="AB2590">
        <v>2.0604820251464845E-2</v>
      </c>
      <c r="AC2590" s="2">
        <f t="shared" si="243"/>
        <v>2.0604820251464845E-2</v>
      </c>
      <c r="AD2590">
        <v>10.795496215820313</v>
      </c>
      <c r="AE2590">
        <v>25.006907985631393</v>
      </c>
      <c r="AH2590" s="2">
        <f t="shared" si="244"/>
        <v>0.69799999999999995</v>
      </c>
      <c r="AI2590" s="2">
        <f>IF(ISNUMBER(AH2590),SUMIFS($AH$1:AH2590,$A$1:A2590,A2590,C$1:$C2590,C2590,$G$1:G2590,G2590,$E$1:E2590,E2590),"")</f>
        <v>5.6509999999999998</v>
      </c>
      <c r="AJ2590">
        <f t="shared" si="245"/>
        <v>16</v>
      </c>
    </row>
    <row r="2591" spans="1:36" x14ac:dyDescent="0.25">
      <c r="A2591" s="14" t="s">
        <v>101</v>
      </c>
      <c r="B2591" t="s">
        <v>98</v>
      </c>
      <c r="C2591" t="s">
        <v>97</v>
      </c>
      <c r="D2591" s="13">
        <v>42376</v>
      </c>
      <c r="E2591">
        <v>4</v>
      </c>
      <c r="F2591">
        <v>200</v>
      </c>
      <c r="G2591" s="2" t="s">
        <v>87</v>
      </c>
      <c r="H2591" s="2" t="s">
        <v>12</v>
      </c>
      <c r="I2591">
        <v>5</v>
      </c>
      <c r="J2591" s="2" t="s">
        <v>77</v>
      </c>
      <c r="K2591" s="2">
        <v>180</v>
      </c>
      <c r="L2591" s="2"/>
      <c r="M2591" s="2" t="str">
        <f t="shared" si="240"/>
        <v/>
      </c>
      <c r="N2591">
        <v>669.20573367495331</v>
      </c>
      <c r="O2591" s="2">
        <f t="shared" si="241"/>
        <v>66.920573367495336</v>
      </c>
      <c r="P2591" s="2">
        <f>IF(ISNUMBER(O2591),SUMIFS(O$1:$O2591,A$1:$A2591,A2591,C$1:$C2591,C2591,G$1:$G2591,G2591,E$1:$E2591,E2591),"")</f>
        <v>379.66717183933986</v>
      </c>
      <c r="U2591" t="str">
        <f t="shared" si="242"/>
        <v/>
      </c>
      <c r="V2591">
        <v>27.87117862701416</v>
      </c>
      <c r="W2591">
        <v>10.043399810791016</v>
      </c>
      <c r="X2591">
        <v>67.262607574462891</v>
      </c>
      <c r="Y2591">
        <v>48.438102722167969</v>
      </c>
      <c r="Z2591">
        <v>90.630527496337891</v>
      </c>
      <c r="AA2591">
        <v>13.128633499145508</v>
      </c>
      <c r="AB2591">
        <v>2.1005813598632815E-2</v>
      </c>
      <c r="AC2591" s="2">
        <f t="shared" si="243"/>
        <v>2.1005813598632815E-2</v>
      </c>
      <c r="AD2591">
        <v>10.762017211914063</v>
      </c>
      <c r="AE2591">
        <v>21.958313136209405</v>
      </c>
      <c r="AH2591" s="2">
        <f t="shared" si="244"/>
        <v>1.4059999999999999</v>
      </c>
      <c r="AI2591" s="2">
        <f>IF(ISNUMBER(AH2591),SUMIFS($AH$1:AH2591,$A$1:A2591,A2591,C$1:$C2591,C2591,$G$1:G2591,G2591,$E$1:E2591,E2591),"")</f>
        <v>7.6420000000000003</v>
      </c>
      <c r="AJ2591">
        <f t="shared" si="245"/>
        <v>16</v>
      </c>
    </row>
    <row r="2592" spans="1:36" x14ac:dyDescent="0.25">
      <c r="A2592" s="14" t="s">
        <v>100</v>
      </c>
      <c r="B2592" t="s">
        <v>98</v>
      </c>
      <c r="C2592" t="s">
        <v>97</v>
      </c>
      <c r="D2592" s="13">
        <v>42376</v>
      </c>
      <c r="E2592">
        <v>4</v>
      </c>
      <c r="F2592">
        <v>350</v>
      </c>
      <c r="G2592" s="2" t="s">
        <v>87</v>
      </c>
      <c r="H2592" s="2" t="s">
        <v>12</v>
      </c>
      <c r="I2592">
        <v>5</v>
      </c>
      <c r="J2592" s="2" t="s">
        <v>77</v>
      </c>
      <c r="K2592" s="2">
        <v>350</v>
      </c>
      <c r="L2592" s="2"/>
      <c r="M2592" s="2" t="str">
        <f t="shared" si="240"/>
        <v/>
      </c>
      <c r="N2592">
        <v>12.741444382184035</v>
      </c>
      <c r="O2592" s="2">
        <f t="shared" si="241"/>
        <v>1.2741444382184035</v>
      </c>
      <c r="P2592" s="2">
        <f>IF(ISNUMBER(O2592),SUMIFS(O$1:$O2592,A$1:$A2592,A2592,C$1:$C2592,C2592,G$1:$G2592,G2592,E$1:$E2592,E2592),"")</f>
        <v>610.36893479350522</v>
      </c>
      <c r="U2592" t="str">
        <f t="shared" si="242"/>
        <v/>
      </c>
      <c r="V2592">
        <v>31.085955619812012</v>
      </c>
      <c r="W2592">
        <v>9.8361492156982422</v>
      </c>
      <c r="X2592">
        <v>66.038589477539063</v>
      </c>
      <c r="Y2592">
        <v>52.968961715698242</v>
      </c>
      <c r="Z2592">
        <v>90.656967163085938</v>
      </c>
      <c r="AA2592">
        <v>12.179074287414551</v>
      </c>
      <c r="AB2592">
        <v>1.9486518859863283E-2</v>
      </c>
      <c r="AC2592" s="2">
        <f t="shared" si="243"/>
        <v>1.9486518859863283E-2</v>
      </c>
      <c r="AD2592">
        <v>10.566174316406251</v>
      </c>
      <c r="AE2592">
        <v>19.543029860337619</v>
      </c>
      <c r="AH2592" s="2">
        <f t="shared" si="244"/>
        <v>2.5000000000000001E-2</v>
      </c>
      <c r="AI2592" s="2">
        <f>IF(ISNUMBER(AH2592),SUMIFS($AH$1:AH2592,$A$1:A2592,A2592,C$1:$C2592,C2592,$G$1:G2592,G2592,$E$1:E2592,E2592),"")</f>
        <v>14.688000000000001</v>
      </c>
      <c r="AJ2592">
        <f t="shared" si="245"/>
        <v>16</v>
      </c>
    </row>
    <row r="2593" spans="1:36" x14ac:dyDescent="0.25">
      <c r="A2593" s="14" t="s">
        <v>99</v>
      </c>
      <c r="B2593" t="s">
        <v>98</v>
      </c>
      <c r="C2593" t="s">
        <v>97</v>
      </c>
      <c r="D2593" s="13">
        <v>42376</v>
      </c>
      <c r="E2593">
        <v>4</v>
      </c>
      <c r="F2593">
        <v>500</v>
      </c>
      <c r="G2593" s="2" t="s">
        <v>87</v>
      </c>
      <c r="H2593" s="2" t="s">
        <v>12</v>
      </c>
      <c r="I2593">
        <v>5</v>
      </c>
      <c r="J2593" s="2" t="s">
        <v>77</v>
      </c>
      <c r="K2593" s="2">
        <v>450</v>
      </c>
      <c r="L2593" s="2"/>
      <c r="M2593" s="2" t="str">
        <f t="shared" si="240"/>
        <v/>
      </c>
      <c r="N2593">
        <v>732.03935272900787</v>
      </c>
      <c r="O2593" s="2">
        <f t="shared" si="241"/>
        <v>73.203935272900793</v>
      </c>
      <c r="P2593" s="2">
        <f>IF(ISNUMBER(O2593),SUMIFS(O$1:$O2593,A$1:$A2593,A2593,C$1:$C2593,C2593,G$1:$G2593,G2593,E$1:$E2593,E2593),"")</f>
        <v>625.57351443261064</v>
      </c>
      <c r="U2593" t="str">
        <f t="shared" si="242"/>
        <v/>
      </c>
      <c r="V2593">
        <v>28.070752143859863</v>
      </c>
      <c r="W2593">
        <v>12.536134719848633</v>
      </c>
      <c r="X2593">
        <v>68.354778289794922</v>
      </c>
      <c r="Y2593">
        <v>48.686433792114258</v>
      </c>
      <c r="Z2593">
        <v>90.789279937744141</v>
      </c>
      <c r="AA2593">
        <v>14.075471878051758</v>
      </c>
      <c r="AB2593">
        <v>2.2520755004882809E-2</v>
      </c>
      <c r="AC2593" s="2">
        <f t="shared" si="243"/>
        <v>2.2520755004882809E-2</v>
      </c>
      <c r="AD2593">
        <v>10.936764526367188</v>
      </c>
      <c r="AE2593">
        <v>21.618037135278513</v>
      </c>
      <c r="AH2593" s="2">
        <f t="shared" si="244"/>
        <v>1.649</v>
      </c>
      <c r="AI2593" s="2">
        <f>IF(ISNUMBER(AH2593),SUMIFS($AH$1:AH2593,$A$1:A2593,A2593,C$1:$C2593,C2593,$G$1:G2593,G2593,$E$1:E2593,E2593),"")</f>
        <v>14.998999999999999</v>
      </c>
      <c r="AJ2593">
        <f t="shared" si="245"/>
        <v>16</v>
      </c>
    </row>
    <row r="2594" spans="1:36" x14ac:dyDescent="0.25">
      <c r="A2594" s="14" t="s">
        <v>104</v>
      </c>
      <c r="B2594" t="s">
        <v>98</v>
      </c>
      <c r="C2594" t="s">
        <v>97</v>
      </c>
      <c r="D2594" s="13">
        <v>42404</v>
      </c>
      <c r="E2594">
        <v>1</v>
      </c>
      <c r="F2594">
        <v>0</v>
      </c>
      <c r="G2594" s="2" t="s">
        <v>87</v>
      </c>
      <c r="H2594" s="2" t="s">
        <v>12</v>
      </c>
      <c r="I2594">
        <v>6</v>
      </c>
      <c r="J2594" s="2" t="s">
        <v>77</v>
      </c>
      <c r="K2594" s="2">
        <v>0</v>
      </c>
      <c r="L2594" s="2"/>
      <c r="M2594" s="2" t="str">
        <f t="shared" si="240"/>
        <v/>
      </c>
      <c r="N2594">
        <v>540.96228868660592</v>
      </c>
      <c r="O2594" s="2">
        <f t="shared" si="241"/>
        <v>54.096228868660589</v>
      </c>
      <c r="P2594" s="2">
        <f>IF(ISNUMBER(O2594),SUMIFS(O$1:$O2594,A$1:$A2594,A2594,C$1:$C2594,C2594,G$1:$G2594,G2594,E$1:$E2594,E2594),"")</f>
        <v>323.48691971475273</v>
      </c>
      <c r="U2594" t="str">
        <f t="shared" si="242"/>
        <v/>
      </c>
      <c r="V2594">
        <v>26.03</v>
      </c>
      <c r="W2594">
        <v>20.98</v>
      </c>
      <c r="X2594">
        <v>72.335000000000008</v>
      </c>
      <c r="Y2594">
        <v>46.56</v>
      </c>
      <c r="Z2594">
        <v>90.62</v>
      </c>
      <c r="AA2594">
        <v>14.865</v>
      </c>
      <c r="AB2594">
        <v>2.3784E-2</v>
      </c>
      <c r="AC2594" s="2">
        <f t="shared" si="243"/>
        <v>2.3784E-2</v>
      </c>
      <c r="AD2594">
        <v>11.573600000000001</v>
      </c>
      <c r="AE2594">
        <v>18.595578673602077</v>
      </c>
      <c r="AH2594" s="2">
        <f t="shared" si="244"/>
        <v>1.2869999999999999</v>
      </c>
      <c r="AI2594" s="2">
        <f>IF(ISNUMBER(AH2594),SUMIFS($AH$1:AH2594,$A$1:A2594,A2594,C$1:$C2594,C2594,$G$1:G2594,G2594,$E$1:E2594,E2594),"")</f>
        <v>6.7030000000000003</v>
      </c>
      <c r="AJ2594">
        <f t="shared" si="245"/>
        <v>16</v>
      </c>
    </row>
    <row r="2595" spans="1:36" x14ac:dyDescent="0.25">
      <c r="A2595" s="14" t="s">
        <v>103</v>
      </c>
      <c r="B2595" t="s">
        <v>98</v>
      </c>
      <c r="C2595" t="s">
        <v>97</v>
      </c>
      <c r="D2595" s="13">
        <v>42404</v>
      </c>
      <c r="E2595">
        <v>1</v>
      </c>
      <c r="F2595">
        <v>50</v>
      </c>
      <c r="G2595" s="2" t="s">
        <v>87</v>
      </c>
      <c r="H2595" s="2" t="s">
        <v>12</v>
      </c>
      <c r="I2595">
        <v>6</v>
      </c>
      <c r="J2595" s="2" t="s">
        <v>77</v>
      </c>
      <c r="K2595" s="2">
        <v>45</v>
      </c>
      <c r="L2595" s="2"/>
      <c r="M2595" s="2" t="str">
        <f t="shared" si="240"/>
        <v/>
      </c>
      <c r="N2595">
        <v>579.05975612068801</v>
      </c>
      <c r="O2595" s="2">
        <f t="shared" si="241"/>
        <v>57.905975612068801</v>
      </c>
      <c r="P2595" s="2">
        <f>IF(ISNUMBER(O2595),SUMIFS(O$1:$O2595,A$1:$A2595,A2595,C$1:$C2595,C2595,G$1:$G2595,G2595,E$1:$E2595,E2595),"")</f>
        <v>336.40997581700304</v>
      </c>
      <c r="U2595" t="str">
        <f t="shared" si="242"/>
        <v/>
      </c>
      <c r="V2595">
        <v>26.53</v>
      </c>
      <c r="W2595">
        <v>23.545000000000002</v>
      </c>
      <c r="X2595">
        <v>73.134999999999991</v>
      </c>
      <c r="Y2595">
        <v>47.405000000000001</v>
      </c>
      <c r="Z2595">
        <v>91.715000000000003</v>
      </c>
      <c r="AA2595">
        <v>14.120000000000001</v>
      </c>
      <c r="AB2595">
        <v>2.2592000000000004E-2</v>
      </c>
      <c r="AC2595" s="2">
        <f t="shared" si="243"/>
        <v>2.2592000000000004E-2</v>
      </c>
      <c r="AD2595">
        <v>11.701599999999999</v>
      </c>
      <c r="AE2595">
        <v>17.538829151732376</v>
      </c>
      <c r="AH2595" s="2">
        <f t="shared" si="244"/>
        <v>1.3080000000000001</v>
      </c>
      <c r="AI2595" s="2">
        <f>IF(ISNUMBER(AH2595),SUMIFS($AH$1:AH2595,$A$1:A2595,A2595,C$1:$C2595,C2595,$G$1:G2595,G2595,$E$1:E2595,E2595),"")</f>
        <v>6.4829999999999988</v>
      </c>
      <c r="AJ2595">
        <f t="shared" si="245"/>
        <v>16</v>
      </c>
    </row>
    <row r="2596" spans="1:36" x14ac:dyDescent="0.25">
      <c r="A2596" s="14" t="s">
        <v>102</v>
      </c>
      <c r="B2596" t="s">
        <v>98</v>
      </c>
      <c r="C2596" t="s">
        <v>97</v>
      </c>
      <c r="D2596" s="13">
        <v>42404</v>
      </c>
      <c r="E2596">
        <v>1</v>
      </c>
      <c r="F2596">
        <v>100</v>
      </c>
      <c r="G2596" s="2" t="s">
        <v>87</v>
      </c>
      <c r="H2596" s="2" t="s">
        <v>12</v>
      </c>
      <c r="I2596">
        <v>6</v>
      </c>
      <c r="J2596" s="2" t="s">
        <v>77</v>
      </c>
      <c r="K2596" s="2">
        <v>90</v>
      </c>
      <c r="L2596" s="2"/>
      <c r="M2596" s="2" t="str">
        <f t="shared" si="240"/>
        <v/>
      </c>
      <c r="N2596">
        <v>729.81603501721281</v>
      </c>
      <c r="O2596" s="2">
        <f t="shared" si="241"/>
        <v>72.981603501721281</v>
      </c>
      <c r="P2596" s="2">
        <f>IF(ISNUMBER(O2596),SUMIFS(O$1:$O2596,A$1:$A2596,A2596,C$1:$C2596,C2596,G$1:$G2596,G2596,E$1:$E2596,E2596),"")</f>
        <v>382.25077392569023</v>
      </c>
      <c r="U2596" t="str">
        <f t="shared" si="242"/>
        <v/>
      </c>
      <c r="V2596">
        <v>25.810000000000002</v>
      </c>
      <c r="W2596">
        <v>22.765000000000001</v>
      </c>
      <c r="X2596">
        <v>74.28</v>
      </c>
      <c r="Y2596">
        <v>46.230000000000004</v>
      </c>
      <c r="Z2596">
        <v>92.014999999999986</v>
      </c>
      <c r="AA2596">
        <v>14.425000000000001</v>
      </c>
      <c r="AB2596">
        <v>2.3080000000000003E-2</v>
      </c>
      <c r="AC2596" s="2">
        <f t="shared" si="243"/>
        <v>2.3080000000000003E-2</v>
      </c>
      <c r="AD2596">
        <v>11.8848</v>
      </c>
      <c r="AE2596">
        <v>16.903827281648674</v>
      </c>
      <c r="AH2596" s="2">
        <f t="shared" si="244"/>
        <v>1.6839999999999999</v>
      </c>
      <c r="AI2596" s="2">
        <f>IF(ISNUMBER(AH2596),SUMIFS($AH$1:AH2596,$A$1:A2596,A2596,C$1:$C2596,C2596,$G$1:G2596,G2596,$E$1:E2596,E2596),"")</f>
        <v>7.8250000000000002</v>
      </c>
      <c r="AJ2596">
        <f t="shared" si="245"/>
        <v>16</v>
      </c>
    </row>
    <row r="2597" spans="1:36" x14ac:dyDescent="0.25">
      <c r="A2597" s="14" t="s">
        <v>101</v>
      </c>
      <c r="B2597" t="s">
        <v>98</v>
      </c>
      <c r="C2597" t="s">
        <v>97</v>
      </c>
      <c r="D2597" s="13">
        <v>42404</v>
      </c>
      <c r="E2597">
        <v>1</v>
      </c>
      <c r="F2597">
        <v>200</v>
      </c>
      <c r="G2597" s="2" t="s">
        <v>87</v>
      </c>
      <c r="H2597" s="2" t="s">
        <v>12</v>
      </c>
      <c r="I2597">
        <v>6</v>
      </c>
      <c r="J2597" s="2" t="s">
        <v>77</v>
      </c>
      <c r="K2597" s="2">
        <v>180</v>
      </c>
      <c r="L2597" s="2"/>
      <c r="M2597" s="2" t="str">
        <f t="shared" si="240"/>
        <v/>
      </c>
      <c r="N2597">
        <v>926.29703852148748</v>
      </c>
      <c r="O2597" s="2">
        <f t="shared" si="241"/>
        <v>92.629703852148751</v>
      </c>
      <c r="P2597" s="2">
        <f>IF(ISNUMBER(O2597),SUMIFS(O$1:$O2597,A$1:$A2597,A2597,C$1:$C2597,C2597,G$1:$G2597,G2597,E$1:$E2597,E2597),"")</f>
        <v>608.58667986884154</v>
      </c>
      <c r="U2597" t="str">
        <f t="shared" si="242"/>
        <v/>
      </c>
      <c r="V2597">
        <v>25.43</v>
      </c>
      <c r="W2597">
        <v>24.685000000000002</v>
      </c>
      <c r="X2597">
        <v>75.569999999999993</v>
      </c>
      <c r="Y2597">
        <v>45.115000000000002</v>
      </c>
      <c r="Z2597">
        <v>91.674999999999997</v>
      </c>
      <c r="AA2597">
        <v>13.52</v>
      </c>
      <c r="AB2597">
        <v>2.1631999999999998E-2</v>
      </c>
      <c r="AC2597" s="2">
        <f t="shared" si="243"/>
        <v>2.1631999999999998E-2</v>
      </c>
      <c r="AD2597">
        <v>12.091199999999999</v>
      </c>
      <c r="AE2597">
        <v>16.83366733466934</v>
      </c>
      <c r="AH2597" s="2">
        <f t="shared" si="244"/>
        <v>2.004</v>
      </c>
      <c r="AI2597" s="2">
        <f>IF(ISNUMBER(AH2597),SUMIFS($AH$1:AH2597,$A$1:A2597,A2597,C$1:$C2597,C2597,$G$1:G2597,G2597,$E$1:E2597,E2597),"")</f>
        <v>12.546000000000001</v>
      </c>
      <c r="AJ2597">
        <f t="shared" si="245"/>
        <v>16</v>
      </c>
    </row>
    <row r="2598" spans="1:36" x14ac:dyDescent="0.25">
      <c r="A2598" s="14" t="s">
        <v>100</v>
      </c>
      <c r="B2598" t="s">
        <v>98</v>
      </c>
      <c r="C2598" t="s">
        <v>97</v>
      </c>
      <c r="D2598" s="13">
        <v>42404</v>
      </c>
      <c r="E2598">
        <v>1</v>
      </c>
      <c r="F2598">
        <v>350</v>
      </c>
      <c r="G2598" s="2" t="s">
        <v>87</v>
      </c>
      <c r="H2598" s="2" t="s">
        <v>12</v>
      </c>
      <c r="I2598">
        <v>6</v>
      </c>
      <c r="J2598" s="2" t="s">
        <v>77</v>
      </c>
      <c r="K2598" s="2">
        <v>350</v>
      </c>
      <c r="L2598" s="2"/>
      <c r="M2598" s="2" t="str">
        <f t="shared" si="240"/>
        <v/>
      </c>
      <c r="N2598">
        <v>1017.4795625507276</v>
      </c>
      <c r="O2598" s="2">
        <f t="shared" si="241"/>
        <v>101.74795625507275</v>
      </c>
      <c r="P2598" s="2">
        <f>IF(ISNUMBER(O2598),SUMIFS(O$1:$O2598,A$1:$A2598,A2598,C$1:$C2598,C2598,G$1:$G2598,G2598,E$1:$E2598,E2598),"")</f>
        <v>714.64306877160993</v>
      </c>
      <c r="U2598" t="str">
        <f t="shared" si="242"/>
        <v/>
      </c>
      <c r="V2598">
        <v>26.28</v>
      </c>
      <c r="W2598">
        <v>21.21</v>
      </c>
      <c r="X2598">
        <v>73.855000000000004</v>
      </c>
      <c r="Y2598">
        <v>48.01</v>
      </c>
      <c r="Z2598">
        <v>92.204999999999998</v>
      </c>
      <c r="AA2598">
        <v>15.27</v>
      </c>
      <c r="AB2598">
        <v>2.4431999999999999E-2</v>
      </c>
      <c r="AC2598" s="2">
        <f t="shared" si="243"/>
        <v>2.4431999999999999E-2</v>
      </c>
      <c r="AD2598">
        <v>11.816800000000001</v>
      </c>
      <c r="AE2598">
        <v>15.023721665788086</v>
      </c>
      <c r="AH2598" s="2">
        <f t="shared" si="244"/>
        <v>2.4860000000000002</v>
      </c>
      <c r="AI2598" s="2">
        <f>IF(ISNUMBER(AH2598),SUMIFS($AH$1:AH2598,$A$1:A2598,A2598,C$1:$C2598,C2598,$G$1:G2598,G2598,$E$1:E2598,E2598),"")</f>
        <v>16.253999999999998</v>
      </c>
      <c r="AJ2598">
        <f t="shared" si="245"/>
        <v>16</v>
      </c>
    </row>
    <row r="2599" spans="1:36" x14ac:dyDescent="0.25">
      <c r="A2599" s="14" t="s">
        <v>99</v>
      </c>
      <c r="B2599" t="s">
        <v>98</v>
      </c>
      <c r="C2599" t="s">
        <v>97</v>
      </c>
      <c r="D2599" s="13">
        <v>42404</v>
      </c>
      <c r="E2599">
        <v>1</v>
      </c>
      <c r="F2599">
        <v>500</v>
      </c>
      <c r="G2599" s="2" t="s">
        <v>87</v>
      </c>
      <c r="H2599" s="2" t="s">
        <v>12</v>
      </c>
      <c r="I2599">
        <v>6</v>
      </c>
      <c r="J2599" s="2" t="s">
        <v>77</v>
      </c>
      <c r="K2599" s="2">
        <v>450</v>
      </c>
      <c r="L2599" s="2"/>
      <c r="M2599" s="2" t="str">
        <f t="shared" si="240"/>
        <v/>
      </c>
      <c r="N2599">
        <v>906.8524970963997</v>
      </c>
      <c r="O2599" s="2">
        <f t="shared" si="241"/>
        <v>90.685249709639976</v>
      </c>
      <c r="P2599" s="2">
        <f>IF(ISNUMBER(O2599),SUMIFS(O$1:$O2599,A$1:$A2599,A2599,C$1:$C2599,C2599,G$1:$G2599,G2599,E$1:$E2599,E2599),"")</f>
        <v>740.08349269638961</v>
      </c>
      <c r="U2599" t="str">
        <f t="shared" si="242"/>
        <v/>
      </c>
      <c r="V2599">
        <v>25.484999999999999</v>
      </c>
      <c r="W2599">
        <v>19.5</v>
      </c>
      <c r="X2599">
        <v>73.724999999999994</v>
      </c>
      <c r="Y2599">
        <v>47.84</v>
      </c>
      <c r="Z2599">
        <v>91.87</v>
      </c>
      <c r="AA2599">
        <v>16.024999999999999</v>
      </c>
      <c r="AB2599">
        <v>2.5639999999999996E-2</v>
      </c>
      <c r="AC2599" s="2">
        <f t="shared" si="243"/>
        <v>2.5639999999999996E-2</v>
      </c>
      <c r="AD2599">
        <v>11.795999999999999</v>
      </c>
      <c r="AE2599">
        <v>14.878048780487807</v>
      </c>
      <c r="AH2599" s="2">
        <f t="shared" si="244"/>
        <v>2.3250000000000002</v>
      </c>
      <c r="AI2599" s="2">
        <f>IF(ISNUMBER(AH2599),SUMIFS($AH$1:AH2599,$A$1:A2599,A2599,C$1:$C2599,C2599,$G$1:G2599,G2599,$E$1:E2599,E2599),"")</f>
        <v>17.760999999999999</v>
      </c>
      <c r="AJ2599">
        <f t="shared" si="245"/>
        <v>16</v>
      </c>
    </row>
    <row r="2600" spans="1:36" x14ac:dyDescent="0.25">
      <c r="A2600" s="14" t="s">
        <v>104</v>
      </c>
      <c r="B2600" t="s">
        <v>98</v>
      </c>
      <c r="C2600" t="s">
        <v>97</v>
      </c>
      <c r="D2600" s="13">
        <v>42404</v>
      </c>
      <c r="E2600">
        <v>2</v>
      </c>
      <c r="F2600">
        <v>0</v>
      </c>
      <c r="G2600" s="2" t="s">
        <v>87</v>
      </c>
      <c r="H2600" s="2" t="s">
        <v>12</v>
      </c>
      <c r="I2600">
        <v>6</v>
      </c>
      <c r="J2600" s="2" t="s">
        <v>77</v>
      </c>
      <c r="K2600" s="2">
        <v>0</v>
      </c>
      <c r="L2600" s="2"/>
      <c r="M2600" s="2" t="str">
        <f t="shared" si="240"/>
        <v/>
      </c>
      <c r="N2600">
        <v>517.11530459303435</v>
      </c>
      <c r="O2600" s="2">
        <f t="shared" si="241"/>
        <v>51.711530459303432</v>
      </c>
      <c r="P2600" s="2">
        <f>IF(ISNUMBER(O2600),SUMIFS(O$1:$O2600,A$1:$A2600,A2600,C$1:$C2600,C2600,G$1:$G2600,G2600,E$1:$E2600,E2600),"")</f>
        <v>234.20943177165225</v>
      </c>
      <c r="U2600" t="str">
        <f t="shared" si="242"/>
        <v/>
      </c>
      <c r="V2600">
        <v>25.315000000000001</v>
      </c>
      <c r="W2600">
        <v>22.950000000000003</v>
      </c>
      <c r="X2600">
        <v>74.84</v>
      </c>
      <c r="Y2600">
        <v>46.82</v>
      </c>
      <c r="Z2600">
        <v>92.13</v>
      </c>
      <c r="AA2600">
        <v>14.074999999999999</v>
      </c>
      <c r="AB2600">
        <v>2.2519999999999998E-2</v>
      </c>
      <c r="AC2600" s="2">
        <f t="shared" si="243"/>
        <v>2.2519999999999998E-2</v>
      </c>
      <c r="AD2600">
        <v>11.974400000000001</v>
      </c>
      <c r="AE2600">
        <v>20.361415118350727</v>
      </c>
      <c r="AH2600" s="2">
        <f t="shared" si="244"/>
        <v>1.165</v>
      </c>
      <c r="AI2600" s="2">
        <f>IF(ISNUMBER(AH2600),SUMIFS($AH$1:AH2600,$A$1:A2600,A2600,C$1:$C2600,C2600,$G$1:G2600,G2600,$E$1:E2600,E2600),"")</f>
        <v>4.6109999999999998</v>
      </c>
      <c r="AJ2600">
        <f t="shared" si="245"/>
        <v>16</v>
      </c>
    </row>
    <row r="2601" spans="1:36" x14ac:dyDescent="0.25">
      <c r="A2601" s="14" t="s">
        <v>103</v>
      </c>
      <c r="B2601" t="s">
        <v>98</v>
      </c>
      <c r="C2601" t="s">
        <v>97</v>
      </c>
      <c r="D2601" s="13">
        <v>42404</v>
      </c>
      <c r="E2601">
        <v>2</v>
      </c>
      <c r="F2601">
        <v>50</v>
      </c>
      <c r="G2601" s="2" t="s">
        <v>87</v>
      </c>
      <c r="H2601" s="2" t="s">
        <v>12</v>
      </c>
      <c r="I2601">
        <v>6</v>
      </c>
      <c r="J2601" s="2" t="s">
        <v>77</v>
      </c>
      <c r="K2601" s="2">
        <v>45</v>
      </c>
      <c r="L2601" s="2"/>
      <c r="M2601" s="2" t="str">
        <f t="shared" si="240"/>
        <v/>
      </c>
      <c r="N2601">
        <v>623.6841266945263</v>
      </c>
      <c r="O2601" s="2">
        <f t="shared" si="241"/>
        <v>62.368412669452631</v>
      </c>
      <c r="P2601" s="2">
        <f>IF(ISNUMBER(O2601),SUMIFS(O$1:$O2601,A$1:$A2601,A2601,C$1:$C2601,C2601,G$1:$G2601,G2601,E$1:$E2601,E2601),"")</f>
        <v>321.30611853801503</v>
      </c>
      <c r="U2601" t="str">
        <f t="shared" si="242"/>
        <v/>
      </c>
      <c r="V2601">
        <v>27.265000000000001</v>
      </c>
      <c r="W2601">
        <v>20.770000000000003</v>
      </c>
      <c r="X2601">
        <v>72.539999999999992</v>
      </c>
      <c r="Y2601">
        <v>48.864999999999995</v>
      </c>
      <c r="Z2601">
        <v>91.669999999999987</v>
      </c>
      <c r="AA2601">
        <v>13.215</v>
      </c>
      <c r="AB2601">
        <v>2.1144E-2</v>
      </c>
      <c r="AC2601" s="2">
        <f t="shared" si="243"/>
        <v>2.1144E-2</v>
      </c>
      <c r="AD2601">
        <v>11.606399999999999</v>
      </c>
      <c r="AE2601">
        <v>18.418171866447729</v>
      </c>
      <c r="AH2601" s="2">
        <f t="shared" si="244"/>
        <v>1.319</v>
      </c>
      <c r="AI2601" s="2">
        <f>IF(ISNUMBER(AH2601),SUMIFS($AH$1:AH2601,$A$1:A2601,A2601,C$1:$C2601,C2601,$G$1:G2601,G2601,$E$1:E2601,E2601),"")</f>
        <v>6.3170000000000002</v>
      </c>
      <c r="AJ2601">
        <f t="shared" si="245"/>
        <v>16</v>
      </c>
    </row>
    <row r="2602" spans="1:36" x14ac:dyDescent="0.25">
      <c r="A2602" s="14" t="s">
        <v>102</v>
      </c>
      <c r="B2602" t="s">
        <v>98</v>
      </c>
      <c r="C2602" t="s">
        <v>97</v>
      </c>
      <c r="D2602" s="13">
        <v>42404</v>
      </c>
      <c r="E2602">
        <v>2</v>
      </c>
      <c r="F2602">
        <v>100</v>
      </c>
      <c r="G2602" s="2" t="s">
        <v>87</v>
      </c>
      <c r="H2602" s="2" t="s">
        <v>12</v>
      </c>
      <c r="I2602">
        <v>6</v>
      </c>
      <c r="J2602" s="2" t="s">
        <v>77</v>
      </c>
      <c r="K2602" s="2">
        <v>90</v>
      </c>
      <c r="L2602" s="2"/>
      <c r="M2602" s="2" t="str">
        <f t="shared" si="240"/>
        <v/>
      </c>
      <c r="N2602">
        <v>712.98974821859713</v>
      </c>
      <c r="O2602" s="2">
        <f t="shared" si="241"/>
        <v>71.298974821859716</v>
      </c>
      <c r="P2602" s="2">
        <f>IF(ISNUMBER(O2602),SUMIFS(O$1:$O2602,A$1:$A2602,A2602,C$1:$C2602,C2602,G$1:$G2602,G2602,E$1:$E2602,E2602),"")</f>
        <v>355.26248449313323</v>
      </c>
      <c r="U2602" t="str">
        <f t="shared" si="242"/>
        <v/>
      </c>
      <c r="V2602">
        <v>24.490000000000002</v>
      </c>
      <c r="W2602">
        <v>27.009999999999998</v>
      </c>
      <c r="X2602">
        <v>76.240000000000009</v>
      </c>
      <c r="Y2602">
        <v>44.585000000000001</v>
      </c>
      <c r="Z2602">
        <v>92.004999999999995</v>
      </c>
      <c r="AA2602">
        <v>13.185</v>
      </c>
      <c r="AB2602">
        <v>2.1096E-2</v>
      </c>
      <c r="AC2602" s="2">
        <f t="shared" si="243"/>
        <v>2.1096E-2</v>
      </c>
      <c r="AD2602">
        <v>12.198400000000001</v>
      </c>
      <c r="AE2602">
        <v>17.919556171983359</v>
      </c>
      <c r="AH2602" s="2">
        <f t="shared" si="244"/>
        <v>1.504</v>
      </c>
      <c r="AI2602" s="2">
        <f>IF(ISNUMBER(AH2602),SUMIFS($AH$1:AH2602,$A$1:A2602,A2602,C$1:$C2602,C2602,$G$1:G2602,G2602,$E$1:E2602,E2602),"")</f>
        <v>6.9390000000000001</v>
      </c>
      <c r="AJ2602">
        <f t="shared" si="245"/>
        <v>16</v>
      </c>
    </row>
    <row r="2603" spans="1:36" x14ac:dyDescent="0.25">
      <c r="A2603" s="14" t="s">
        <v>101</v>
      </c>
      <c r="B2603" t="s">
        <v>98</v>
      </c>
      <c r="C2603" t="s">
        <v>97</v>
      </c>
      <c r="D2603" s="13">
        <v>42404</v>
      </c>
      <c r="E2603">
        <v>2</v>
      </c>
      <c r="F2603">
        <v>200</v>
      </c>
      <c r="G2603" s="2" t="s">
        <v>87</v>
      </c>
      <c r="H2603" s="2" t="s">
        <v>12</v>
      </c>
      <c r="I2603">
        <v>6</v>
      </c>
      <c r="J2603" s="2" t="s">
        <v>77</v>
      </c>
      <c r="K2603" s="2">
        <v>180</v>
      </c>
      <c r="L2603" s="2"/>
      <c r="M2603" s="2" t="str">
        <f t="shared" si="240"/>
        <v/>
      </c>
      <c r="N2603">
        <v>1220.4218925327564</v>
      </c>
      <c r="O2603" s="2">
        <f t="shared" si="241"/>
        <v>122.04218925327564</v>
      </c>
      <c r="P2603" s="2">
        <f>IF(ISNUMBER(O2603),SUMIFS(O$1:$O2603,A$1:$A2603,A2603,C$1:$C2603,C2603,G$1:$G2603,G2603,E$1:$E2603,E2603),"")</f>
        <v>612.26298909674335</v>
      </c>
      <c r="U2603" t="str">
        <f t="shared" si="242"/>
        <v/>
      </c>
      <c r="V2603">
        <v>25.53</v>
      </c>
      <c r="W2603">
        <v>24.990000000000002</v>
      </c>
      <c r="X2603">
        <v>74.900000000000006</v>
      </c>
      <c r="Y2603">
        <v>46.534999999999997</v>
      </c>
      <c r="Z2603">
        <v>91.62</v>
      </c>
      <c r="AA2603">
        <v>13.265000000000001</v>
      </c>
      <c r="AB2603">
        <v>2.1224000000000003E-2</v>
      </c>
      <c r="AC2603" s="2">
        <f t="shared" si="243"/>
        <v>2.1224000000000003E-2</v>
      </c>
      <c r="AD2603">
        <v>11.984000000000002</v>
      </c>
      <c r="AE2603">
        <v>16.38208364266271</v>
      </c>
      <c r="AH2603" s="2">
        <f t="shared" si="244"/>
        <v>2.59</v>
      </c>
      <c r="AI2603" s="2">
        <f>IF(ISNUMBER(AH2603),SUMIFS($AH$1:AH2603,$A$1:A2603,A2603,C$1:$C2603,C2603,$G$1:G2603,G2603,$E$1:E2603,E2603),"")</f>
        <v>12.142999999999999</v>
      </c>
      <c r="AJ2603">
        <f t="shared" si="245"/>
        <v>16</v>
      </c>
    </row>
    <row r="2604" spans="1:36" x14ac:dyDescent="0.25">
      <c r="A2604" s="14" t="s">
        <v>100</v>
      </c>
      <c r="B2604" t="s">
        <v>98</v>
      </c>
      <c r="C2604" t="s">
        <v>97</v>
      </c>
      <c r="D2604" s="13">
        <v>42404</v>
      </c>
      <c r="E2604">
        <v>2</v>
      </c>
      <c r="F2604">
        <v>350</v>
      </c>
      <c r="G2604" s="2" t="s">
        <v>87</v>
      </c>
      <c r="H2604" s="2" t="s">
        <v>12</v>
      </c>
      <c r="I2604">
        <v>6</v>
      </c>
      <c r="J2604" s="2" t="s">
        <v>77</v>
      </c>
      <c r="K2604" s="2">
        <v>350</v>
      </c>
      <c r="L2604" s="2"/>
      <c r="M2604" s="2" t="str">
        <f t="shared" si="240"/>
        <v/>
      </c>
      <c r="N2604">
        <v>1152.2218296232729</v>
      </c>
      <c r="O2604" s="2">
        <f t="shared" si="241"/>
        <v>115.2221829623273</v>
      </c>
      <c r="P2604" s="2">
        <f>IF(ISNUMBER(O2604),SUMIFS(O$1:$O2604,A$1:$A2604,A2604,C$1:$C2604,C2604,G$1:$G2604,G2604,E$1:$E2604,E2604),"")</f>
        <v>916.51873104166987</v>
      </c>
      <c r="U2604" t="str">
        <f t="shared" si="242"/>
        <v/>
      </c>
      <c r="V2604">
        <v>27.54</v>
      </c>
      <c r="W2604">
        <v>16.490000000000002</v>
      </c>
      <c r="X2604">
        <v>70.66</v>
      </c>
      <c r="Y2604">
        <v>49.730000000000004</v>
      </c>
      <c r="Z2604">
        <v>90.424999999999997</v>
      </c>
      <c r="AA2604">
        <v>16.73</v>
      </c>
      <c r="AB2604">
        <v>2.6768E-2</v>
      </c>
      <c r="AC2604" s="2">
        <f t="shared" si="243"/>
        <v>2.6768E-2</v>
      </c>
      <c r="AD2604">
        <v>11.3056</v>
      </c>
      <c r="AE2604">
        <v>14.852859522487504</v>
      </c>
      <c r="AH2604" s="2">
        <f t="shared" si="244"/>
        <v>3.0840000000000001</v>
      </c>
      <c r="AI2604" s="2">
        <f>IF(ISNUMBER(AH2604),SUMIFS($AH$1:AH2604,$A$1:A2604,A2604,C$1:$C2604,C2604,$G$1:G2604,G2604,$E$1:E2604,E2604),"")</f>
        <v>21.308999999999997</v>
      </c>
      <c r="AJ2604">
        <f t="shared" si="245"/>
        <v>16</v>
      </c>
    </row>
    <row r="2605" spans="1:36" x14ac:dyDescent="0.25">
      <c r="A2605" s="14" t="s">
        <v>99</v>
      </c>
      <c r="B2605" t="s">
        <v>98</v>
      </c>
      <c r="C2605" t="s">
        <v>97</v>
      </c>
      <c r="D2605" s="13">
        <v>42404</v>
      </c>
      <c r="E2605">
        <v>2</v>
      </c>
      <c r="F2605">
        <v>500</v>
      </c>
      <c r="G2605" s="2" t="s">
        <v>87</v>
      </c>
      <c r="H2605" s="2" t="s">
        <v>12</v>
      </c>
      <c r="I2605">
        <v>6</v>
      </c>
      <c r="J2605" s="2" t="s">
        <v>77</v>
      </c>
      <c r="K2605" s="2">
        <v>450</v>
      </c>
      <c r="L2605" s="2"/>
      <c r="M2605" s="2" t="str">
        <f t="shared" si="240"/>
        <v/>
      </c>
      <c r="N2605">
        <v>1886.3676392176164</v>
      </c>
      <c r="O2605" s="2">
        <f t="shared" si="241"/>
        <v>188.63676392176166</v>
      </c>
      <c r="P2605" s="2">
        <f>IF(ISNUMBER(O2605),SUMIFS(O$1:$O2605,A$1:$A2605,A2605,C$1:$C2605,C2605,G$1:$G2605,G2605,E$1:$E2605,E2605),"")</f>
        <v>1023.6037256489803</v>
      </c>
      <c r="U2605" t="str">
        <f t="shared" si="242"/>
        <v/>
      </c>
      <c r="V2605">
        <v>27.744999999999997</v>
      </c>
      <c r="W2605">
        <v>16.03</v>
      </c>
      <c r="X2605">
        <v>71.67</v>
      </c>
      <c r="Y2605">
        <v>49.365000000000002</v>
      </c>
      <c r="Z2605">
        <v>91.334999999999994</v>
      </c>
      <c r="AA2605">
        <v>16.34</v>
      </c>
      <c r="AB2605">
        <v>2.6143999999999997E-2</v>
      </c>
      <c r="AC2605" s="2">
        <f t="shared" si="243"/>
        <v>2.6143999999999997E-2</v>
      </c>
      <c r="AD2605">
        <v>11.4672</v>
      </c>
      <c r="AE2605">
        <v>14.014287885696913</v>
      </c>
      <c r="AH2605" s="2">
        <f t="shared" si="244"/>
        <v>4.9320000000000004</v>
      </c>
      <c r="AI2605" s="2">
        <f>IF(ISNUMBER(AH2605),SUMIFS($AH$1:AH2605,$A$1:A2605,A2605,C$1:$C2605,C2605,$G$1:G2605,G2605,$E$1:E2605,E2605),"")</f>
        <v>27.491</v>
      </c>
      <c r="AJ2605">
        <f t="shared" si="245"/>
        <v>16</v>
      </c>
    </row>
    <row r="2606" spans="1:36" x14ac:dyDescent="0.25">
      <c r="A2606" s="14" t="s">
        <v>104</v>
      </c>
      <c r="B2606" t="s">
        <v>98</v>
      </c>
      <c r="C2606" t="s">
        <v>97</v>
      </c>
      <c r="D2606" s="13">
        <v>42404</v>
      </c>
      <c r="E2606">
        <v>3</v>
      </c>
      <c r="F2606">
        <v>0</v>
      </c>
      <c r="G2606" s="2" t="s">
        <v>87</v>
      </c>
      <c r="H2606" s="2" t="s">
        <v>12</v>
      </c>
      <c r="I2606">
        <v>6</v>
      </c>
      <c r="J2606" s="2" t="s">
        <v>77</v>
      </c>
      <c r="K2606" s="2">
        <v>0</v>
      </c>
      <c r="L2606" s="2"/>
      <c r="M2606" s="2" t="str">
        <f t="shared" si="240"/>
        <v/>
      </c>
      <c r="N2606">
        <v>785.72963679346663</v>
      </c>
      <c r="O2606" s="2">
        <f t="shared" si="241"/>
        <v>78.572963679346657</v>
      </c>
      <c r="P2606" s="2">
        <f>IF(ISNUMBER(O2606),SUMIFS(O$1:$O2606,A$1:$A2606,A2606,C$1:$C2606,C2606,G$1:$G2606,G2606,E$1:$E2606,E2606),"")</f>
        <v>400.07966633968397</v>
      </c>
      <c r="U2606" t="str">
        <f t="shared" si="242"/>
        <v/>
      </c>
      <c r="V2606">
        <v>25.84</v>
      </c>
      <c r="W2606">
        <v>23.189999999999998</v>
      </c>
      <c r="X2606">
        <v>72.995000000000005</v>
      </c>
      <c r="Y2606">
        <v>46.480000000000004</v>
      </c>
      <c r="Z2606">
        <v>90.405000000000001</v>
      </c>
      <c r="AA2606">
        <v>13.129999999999999</v>
      </c>
      <c r="AB2606">
        <v>2.1007999999999999E-2</v>
      </c>
      <c r="AC2606" s="2">
        <f t="shared" si="243"/>
        <v>2.1007999999999999E-2</v>
      </c>
      <c r="AD2606">
        <v>11.679200000000002</v>
      </c>
      <c r="AE2606">
        <v>18.346045764753114</v>
      </c>
      <c r="AH2606" s="2">
        <f t="shared" si="244"/>
        <v>1.651</v>
      </c>
      <c r="AI2606" s="2">
        <f>IF(ISNUMBER(AH2606),SUMIFS($AH$1:AH2606,$A$1:A2606,A2606,C$1:$C2606,C2606,$G$1:G2606,G2606,$E$1:E2606,E2606),"")</f>
        <v>8.4939999999999998</v>
      </c>
      <c r="AJ2606">
        <f t="shared" si="245"/>
        <v>16</v>
      </c>
    </row>
    <row r="2607" spans="1:36" x14ac:dyDescent="0.25">
      <c r="A2607" s="14" t="s">
        <v>103</v>
      </c>
      <c r="B2607" t="s">
        <v>98</v>
      </c>
      <c r="C2607" t="s">
        <v>97</v>
      </c>
      <c r="D2607" s="13">
        <v>42404</v>
      </c>
      <c r="E2607">
        <v>3</v>
      </c>
      <c r="F2607">
        <v>50</v>
      </c>
      <c r="G2607" s="2" t="s">
        <v>87</v>
      </c>
      <c r="H2607" s="2" t="s">
        <v>12</v>
      </c>
      <c r="I2607">
        <v>6</v>
      </c>
      <c r="J2607" s="2" t="s">
        <v>77</v>
      </c>
      <c r="K2607" s="2">
        <v>45</v>
      </c>
      <c r="L2607" s="2"/>
      <c r="M2607" s="2" t="str">
        <f t="shared" si="240"/>
        <v/>
      </c>
      <c r="N2607">
        <v>642.30086705468057</v>
      </c>
      <c r="O2607" s="2">
        <f t="shared" si="241"/>
        <v>64.230086705468054</v>
      </c>
      <c r="P2607" s="2">
        <f>IF(ISNUMBER(O2607),SUMIFS(O$1:$O2607,A$1:$A2607,A2607,C$1:$C2607,C2607,G$1:$G2607,G2607,E$1:$E2607,E2607),"")</f>
        <v>332.80254726144483</v>
      </c>
      <c r="U2607" t="str">
        <f t="shared" si="242"/>
        <v/>
      </c>
      <c r="V2607">
        <v>24.755000000000003</v>
      </c>
      <c r="W2607">
        <v>29.43</v>
      </c>
      <c r="X2607">
        <v>76.295000000000002</v>
      </c>
      <c r="Y2607">
        <v>45.305</v>
      </c>
      <c r="Z2607">
        <v>92.16</v>
      </c>
      <c r="AA2607">
        <v>11.904999999999999</v>
      </c>
      <c r="AB2607">
        <v>1.9047999999999999E-2</v>
      </c>
      <c r="AC2607" s="2">
        <f t="shared" si="243"/>
        <v>1.9047999999999999E-2</v>
      </c>
      <c r="AD2607">
        <v>12.2072</v>
      </c>
      <c r="AE2607">
        <v>20.505889167793008</v>
      </c>
      <c r="AH2607" s="2">
        <f t="shared" si="244"/>
        <v>1.2230000000000001</v>
      </c>
      <c r="AI2607" s="2">
        <f>IF(ISNUMBER(AH2607),SUMIFS($AH$1:AH2607,$A$1:A2607,A2607,C$1:$C2607,C2607,$G$1:G2607,G2607,$E$1:E2607,E2607),"")</f>
        <v>6.335</v>
      </c>
      <c r="AJ2607">
        <f t="shared" si="245"/>
        <v>16</v>
      </c>
    </row>
    <row r="2608" spans="1:36" x14ac:dyDescent="0.25">
      <c r="A2608" s="14" t="s">
        <v>102</v>
      </c>
      <c r="B2608" t="s">
        <v>98</v>
      </c>
      <c r="C2608" t="s">
        <v>97</v>
      </c>
      <c r="D2608" s="13">
        <v>42404</v>
      </c>
      <c r="E2608">
        <v>3</v>
      </c>
      <c r="F2608">
        <v>100</v>
      </c>
      <c r="G2608" s="2" t="s">
        <v>87</v>
      </c>
      <c r="H2608" s="2" t="s">
        <v>12</v>
      </c>
      <c r="I2608">
        <v>6</v>
      </c>
      <c r="J2608" s="2" t="s">
        <v>77</v>
      </c>
      <c r="K2608" s="2">
        <v>90</v>
      </c>
      <c r="L2608" s="2"/>
      <c r="M2608" s="2" t="str">
        <f t="shared" si="240"/>
        <v/>
      </c>
      <c r="N2608">
        <v>697.89789789789791</v>
      </c>
      <c r="O2608" s="2">
        <f t="shared" si="241"/>
        <v>69.789789789789793</v>
      </c>
      <c r="P2608" s="2">
        <f>IF(ISNUMBER(O2608),SUMIFS(O$1:$O2608,A$1:$A2608,A2608,C$1:$C2608,C2608,G$1:$G2608,G2608,E$1:$E2608,E2608),"")</f>
        <v>381.52991791047168</v>
      </c>
      <c r="U2608" t="str">
        <f t="shared" si="242"/>
        <v/>
      </c>
      <c r="V2608">
        <v>26.254999999999999</v>
      </c>
      <c r="W2608">
        <v>23.09</v>
      </c>
      <c r="X2608">
        <v>74.400000000000006</v>
      </c>
      <c r="Y2608">
        <v>45.89</v>
      </c>
      <c r="Z2608">
        <v>92.085000000000008</v>
      </c>
      <c r="AA2608">
        <v>13.52</v>
      </c>
      <c r="AB2608">
        <v>2.1631999999999998E-2</v>
      </c>
      <c r="AC2608" s="2">
        <f t="shared" si="243"/>
        <v>2.1631999999999998E-2</v>
      </c>
      <c r="AD2608">
        <v>11.904000000000002</v>
      </c>
      <c r="AE2608">
        <v>16.824324324324323</v>
      </c>
      <c r="AH2608" s="2">
        <f t="shared" si="244"/>
        <v>1.51</v>
      </c>
      <c r="AI2608" s="2">
        <f>IF(ISNUMBER(AH2608),SUMIFS($AH$1:AH2608,$A$1:A2608,A2608,C$1:$C2608,C2608,$G$1:G2608,G2608,$E$1:E2608,E2608),"")</f>
        <v>6.9499999999999993</v>
      </c>
      <c r="AJ2608">
        <f t="shared" si="245"/>
        <v>16</v>
      </c>
    </row>
    <row r="2609" spans="1:36" x14ac:dyDescent="0.25">
      <c r="A2609" s="14" t="s">
        <v>101</v>
      </c>
      <c r="B2609" t="s">
        <v>98</v>
      </c>
      <c r="C2609" t="s">
        <v>97</v>
      </c>
      <c r="D2609" s="13">
        <v>42404</v>
      </c>
      <c r="E2609">
        <v>3</v>
      </c>
      <c r="F2609">
        <v>200</v>
      </c>
      <c r="G2609" s="2" t="s">
        <v>87</v>
      </c>
      <c r="H2609" s="2" t="s">
        <v>12</v>
      </c>
      <c r="I2609">
        <v>6</v>
      </c>
      <c r="J2609" s="2" t="s">
        <v>77</v>
      </c>
      <c r="K2609" s="2">
        <v>180</v>
      </c>
      <c r="L2609" s="2"/>
      <c r="M2609" s="2" t="str">
        <f t="shared" si="240"/>
        <v/>
      </c>
      <c r="N2609">
        <v>1177.8730266442931</v>
      </c>
      <c r="O2609" s="2">
        <f t="shared" si="241"/>
        <v>117.7873026644293</v>
      </c>
      <c r="P2609" s="2">
        <f>IF(ISNUMBER(O2609),SUMIFS(O$1:$O2609,A$1:$A2609,A2609,C$1:$C2609,C2609,G$1:$G2609,G2609,E$1:$E2609,E2609),"")</f>
        <v>539.46142662379077</v>
      </c>
      <c r="U2609" t="str">
        <f t="shared" si="242"/>
        <v/>
      </c>
      <c r="V2609">
        <v>25.295000000000002</v>
      </c>
      <c r="W2609">
        <v>26.09</v>
      </c>
      <c r="X2609">
        <v>75.224999999999994</v>
      </c>
      <c r="Y2609">
        <v>45.82</v>
      </c>
      <c r="Z2609">
        <v>91.610000000000014</v>
      </c>
      <c r="AA2609">
        <v>12.49</v>
      </c>
      <c r="AB2609">
        <v>1.9983999999999998E-2</v>
      </c>
      <c r="AC2609" s="2">
        <f t="shared" si="243"/>
        <v>1.9983999999999998E-2</v>
      </c>
      <c r="AD2609">
        <v>12.036</v>
      </c>
      <c r="AE2609">
        <v>18.307401483204885</v>
      </c>
      <c r="AH2609" s="2">
        <f t="shared" si="244"/>
        <v>2.3540000000000001</v>
      </c>
      <c r="AI2609" s="2">
        <f>IF(ISNUMBER(AH2609),SUMIFS($AH$1:AH2609,$A$1:A2609,A2609,C$1:$C2609,C2609,$G$1:G2609,G2609,$E$1:E2609,E2609),"")</f>
        <v>10.497</v>
      </c>
      <c r="AJ2609">
        <f t="shared" si="245"/>
        <v>16</v>
      </c>
    </row>
    <row r="2610" spans="1:36" x14ac:dyDescent="0.25">
      <c r="A2610" s="14" t="s">
        <v>100</v>
      </c>
      <c r="B2610" t="s">
        <v>98</v>
      </c>
      <c r="C2610" t="s">
        <v>97</v>
      </c>
      <c r="D2610" s="13">
        <v>42404</v>
      </c>
      <c r="E2610">
        <v>3</v>
      </c>
      <c r="F2610">
        <v>350</v>
      </c>
      <c r="G2610" s="2" t="s">
        <v>87</v>
      </c>
      <c r="H2610" s="2" t="s">
        <v>12</v>
      </c>
      <c r="I2610">
        <v>6</v>
      </c>
      <c r="J2610" s="2" t="s">
        <v>77</v>
      </c>
      <c r="K2610" s="2">
        <v>350</v>
      </c>
      <c r="L2610" s="2"/>
      <c r="M2610" s="2" t="str">
        <f t="shared" si="240"/>
        <v/>
      </c>
      <c r="N2610">
        <v>1506.178112057534</v>
      </c>
      <c r="O2610" s="2">
        <f t="shared" si="241"/>
        <v>150.61781120575341</v>
      </c>
      <c r="P2610" s="2">
        <f>IF(ISNUMBER(O2610),SUMIFS(O$1:$O2610,A$1:$A2610,A2610,C$1:$C2610,C2610,G$1:$G2610,G2610,E$1:$E2610,E2610),"")</f>
        <v>878.58369760393907</v>
      </c>
      <c r="U2610" t="str">
        <f t="shared" si="242"/>
        <v/>
      </c>
      <c r="V2610">
        <v>27.125</v>
      </c>
      <c r="W2610">
        <v>20.805</v>
      </c>
      <c r="X2610">
        <v>72.935000000000002</v>
      </c>
      <c r="Y2610">
        <v>48.82</v>
      </c>
      <c r="Z2610">
        <v>91.22999999999999</v>
      </c>
      <c r="AA2610">
        <v>14.93</v>
      </c>
      <c r="AB2610">
        <v>2.3888E-2</v>
      </c>
      <c r="AC2610" s="2">
        <f t="shared" si="243"/>
        <v>2.3888E-2</v>
      </c>
      <c r="AD2610">
        <v>11.669600000000001</v>
      </c>
      <c r="AE2610">
        <v>15.744892874937719</v>
      </c>
      <c r="AH2610" s="2">
        <f t="shared" si="244"/>
        <v>3.5979999999999999</v>
      </c>
      <c r="AI2610" s="2">
        <f>IF(ISNUMBER(AH2610),SUMIFS($AH$1:AH2610,$A$1:A2610,A2610,C$1:$C2610,C2610,$G$1:G2610,G2610,$E$1:E2610,E2610),"")</f>
        <v>19.79</v>
      </c>
      <c r="AJ2610">
        <f t="shared" si="245"/>
        <v>16</v>
      </c>
    </row>
    <row r="2611" spans="1:36" x14ac:dyDescent="0.25">
      <c r="A2611" s="14" t="s">
        <v>99</v>
      </c>
      <c r="B2611" t="s">
        <v>98</v>
      </c>
      <c r="C2611" t="s">
        <v>97</v>
      </c>
      <c r="D2611" s="13">
        <v>42404</v>
      </c>
      <c r="E2611">
        <v>3</v>
      </c>
      <c r="F2611">
        <v>500</v>
      </c>
      <c r="G2611" s="2" t="s">
        <v>87</v>
      </c>
      <c r="H2611" s="2" t="s">
        <v>12</v>
      </c>
      <c r="I2611">
        <v>6</v>
      </c>
      <c r="J2611" s="2" t="s">
        <v>77</v>
      </c>
      <c r="K2611" s="2">
        <v>450</v>
      </c>
      <c r="L2611" s="2"/>
      <c r="M2611" s="2" t="str">
        <f t="shared" si="240"/>
        <v/>
      </c>
      <c r="N2611">
        <v>2014.0440150826164</v>
      </c>
      <c r="O2611" s="2">
        <f t="shared" si="241"/>
        <v>201.40440150826163</v>
      </c>
      <c r="P2611" s="2">
        <f>IF(ISNUMBER(O2611),SUMIFS(O$1:$O2611,A$1:$A2611,A2611,C$1:$C2611,C2611,G$1:$G2611,G2611,E$1:$E2611,E2611),"")</f>
        <v>1084.3432909631254</v>
      </c>
      <c r="U2611" t="str">
        <f t="shared" si="242"/>
        <v/>
      </c>
      <c r="V2611">
        <v>26.465</v>
      </c>
      <c r="W2611">
        <v>18.3</v>
      </c>
      <c r="X2611">
        <v>73.710000000000008</v>
      </c>
      <c r="Y2611">
        <v>47.09</v>
      </c>
      <c r="Z2611">
        <v>90.2</v>
      </c>
      <c r="AA2611">
        <v>16.425000000000001</v>
      </c>
      <c r="AB2611">
        <v>2.6280000000000001E-2</v>
      </c>
      <c r="AC2611" s="2">
        <f t="shared" si="243"/>
        <v>2.6280000000000001E-2</v>
      </c>
      <c r="AD2611">
        <v>11.793600000000001</v>
      </c>
      <c r="AE2611">
        <v>14.869309330102128</v>
      </c>
      <c r="AH2611" s="2">
        <f t="shared" si="244"/>
        <v>5.2930000000000001</v>
      </c>
      <c r="AI2611" s="2">
        <f>IF(ISNUMBER(AH2611),SUMIFS($AH$1:AH2611,$A$1:A2611,A2611,C$1:$C2611,C2611,$G$1:G2611,G2611,$E$1:E2611,E2611),"")</f>
        <v>26.830999999999996</v>
      </c>
      <c r="AJ2611">
        <f t="shared" si="245"/>
        <v>16</v>
      </c>
    </row>
    <row r="2612" spans="1:36" x14ac:dyDescent="0.25">
      <c r="A2612" s="14" t="s">
        <v>104</v>
      </c>
      <c r="B2612" t="s">
        <v>98</v>
      </c>
      <c r="C2612" t="s">
        <v>97</v>
      </c>
      <c r="D2612" s="13">
        <v>42404</v>
      </c>
      <c r="E2612">
        <v>4</v>
      </c>
      <c r="F2612">
        <v>0</v>
      </c>
      <c r="G2612" s="2" t="s">
        <v>87</v>
      </c>
      <c r="H2612" s="2" t="s">
        <v>12</v>
      </c>
      <c r="I2612">
        <v>6</v>
      </c>
      <c r="J2612" s="2" t="s">
        <v>77</v>
      </c>
      <c r="K2612" s="2">
        <v>0</v>
      </c>
      <c r="L2612" s="2"/>
      <c r="M2612" s="2" t="str">
        <f t="shared" si="240"/>
        <v/>
      </c>
      <c r="N2612">
        <v>432.48324003040989</v>
      </c>
      <c r="O2612" s="2">
        <f t="shared" si="241"/>
        <v>43.248324003040992</v>
      </c>
      <c r="P2612" s="2">
        <f>IF(ISNUMBER(O2612),SUMIFS(O$1:$O2612,A$1:$A2612,A2612,C$1:$C2612,C2612,G$1:$G2612,G2612,E$1:$E2612,E2612),"")</f>
        <v>231.84792801838927</v>
      </c>
      <c r="U2612" t="str">
        <f t="shared" si="242"/>
        <v/>
      </c>
      <c r="V2612">
        <v>23.58</v>
      </c>
      <c r="W2612">
        <v>28.42</v>
      </c>
      <c r="X2612">
        <v>75.694999999999993</v>
      </c>
      <c r="Y2612">
        <v>42.769999999999996</v>
      </c>
      <c r="Z2612">
        <v>91.324999999999989</v>
      </c>
      <c r="AA2612">
        <v>12.43</v>
      </c>
      <c r="AB2612">
        <v>1.9887999999999999E-2</v>
      </c>
      <c r="AC2612" s="2">
        <f t="shared" si="243"/>
        <v>1.9887999999999999E-2</v>
      </c>
      <c r="AD2612">
        <v>12.111199999999998</v>
      </c>
      <c r="AE2612">
        <v>21.286284470246734</v>
      </c>
      <c r="AH2612" s="2">
        <f t="shared" si="244"/>
        <v>0.86</v>
      </c>
      <c r="AI2612" s="2">
        <f>IF(ISNUMBER(AH2612),SUMIFS($AH$1:AH2612,$A$1:A2612,A2612,C$1:$C2612,C2612,$G$1:G2612,G2612,$E$1:E2612,E2612),"")</f>
        <v>4.5170000000000003</v>
      </c>
      <c r="AJ2612">
        <f t="shared" si="245"/>
        <v>16</v>
      </c>
    </row>
    <row r="2613" spans="1:36" x14ac:dyDescent="0.25">
      <c r="A2613" s="14" t="s">
        <v>103</v>
      </c>
      <c r="B2613" t="s">
        <v>98</v>
      </c>
      <c r="C2613" t="s">
        <v>97</v>
      </c>
      <c r="D2613" s="13">
        <v>42404</v>
      </c>
      <c r="E2613">
        <v>4</v>
      </c>
      <c r="F2613">
        <v>50</v>
      </c>
      <c r="G2613" s="2" t="s">
        <v>87</v>
      </c>
      <c r="H2613" s="2" t="s">
        <v>12</v>
      </c>
      <c r="I2613">
        <v>6</v>
      </c>
      <c r="J2613" s="2" t="s">
        <v>77</v>
      </c>
      <c r="K2613" s="2">
        <v>45</v>
      </c>
      <c r="L2613" s="2"/>
      <c r="M2613" s="2" t="str">
        <f t="shared" si="240"/>
        <v/>
      </c>
      <c r="N2613">
        <v>519.81388423599481</v>
      </c>
      <c r="O2613" s="2">
        <f t="shared" si="241"/>
        <v>51.981388423599483</v>
      </c>
      <c r="P2613" s="2">
        <f>IF(ISNUMBER(O2613),SUMIFS(O$1:$O2613,A$1:$A2613,A2613,C$1:$C2613,C2613,G$1:$G2613,G2613,E$1:$E2613,E2613),"")</f>
        <v>302.44307242959951</v>
      </c>
      <c r="U2613" t="str">
        <f t="shared" si="242"/>
        <v/>
      </c>
      <c r="V2613">
        <v>24.28</v>
      </c>
      <c r="W2613">
        <v>31.21</v>
      </c>
      <c r="X2613">
        <v>75.900000000000006</v>
      </c>
      <c r="Y2613">
        <v>44.965000000000003</v>
      </c>
      <c r="Z2613">
        <v>92.12</v>
      </c>
      <c r="AA2613">
        <v>11.51</v>
      </c>
      <c r="AB2613">
        <v>1.8415999999999998E-2</v>
      </c>
      <c r="AC2613" s="2">
        <f t="shared" si="243"/>
        <v>1.8415999999999998E-2</v>
      </c>
      <c r="AD2613">
        <v>12.144000000000002</v>
      </c>
      <c r="AE2613">
        <v>21.929648241206031</v>
      </c>
      <c r="AH2613" s="2">
        <f t="shared" si="244"/>
        <v>0.95699999999999996</v>
      </c>
      <c r="AI2613" s="2">
        <f>IF(ISNUMBER(AH2613),SUMIFS($AH$1:AH2613,$A$1:A2613,A2613,C$1:$C2613,C2613,$G$1:G2613,G2613,$E$1:E2613,E2613),"")</f>
        <v>5.149</v>
      </c>
      <c r="AJ2613">
        <f t="shared" si="245"/>
        <v>16</v>
      </c>
    </row>
    <row r="2614" spans="1:36" x14ac:dyDescent="0.25">
      <c r="A2614" s="14" t="s">
        <v>102</v>
      </c>
      <c r="B2614" t="s">
        <v>98</v>
      </c>
      <c r="C2614" t="s">
        <v>97</v>
      </c>
      <c r="D2614" s="13">
        <v>42404</v>
      </c>
      <c r="E2614">
        <v>4</v>
      </c>
      <c r="F2614">
        <v>100</v>
      </c>
      <c r="G2614" s="2" t="s">
        <v>87</v>
      </c>
      <c r="H2614" s="2" t="s">
        <v>12</v>
      </c>
      <c r="I2614">
        <v>6</v>
      </c>
      <c r="J2614" s="2" t="s">
        <v>77</v>
      </c>
      <c r="K2614" s="2">
        <v>90</v>
      </c>
      <c r="L2614" s="2"/>
      <c r="M2614" s="2" t="str">
        <f t="shared" si="240"/>
        <v/>
      </c>
      <c r="N2614">
        <v>740.87503652721045</v>
      </c>
      <c r="O2614" s="2">
        <f t="shared" si="241"/>
        <v>74.08750365272104</v>
      </c>
      <c r="P2614" s="2">
        <f>IF(ISNUMBER(O2614),SUMIFS(O$1:$O2614,A$1:$A2614,A2614,C$1:$C2614,C2614,G$1:$G2614,G2614,E$1:$E2614,E2614),"")</f>
        <v>363.53914066569621</v>
      </c>
      <c r="U2614" t="str">
        <f t="shared" si="242"/>
        <v/>
      </c>
      <c r="V2614">
        <v>24.43</v>
      </c>
      <c r="W2614">
        <v>30.305</v>
      </c>
      <c r="X2614">
        <v>77.27</v>
      </c>
      <c r="Y2614">
        <v>43.28</v>
      </c>
      <c r="Z2614">
        <v>92.82</v>
      </c>
      <c r="AA2614">
        <v>12.11</v>
      </c>
      <c r="AB2614">
        <v>1.9376000000000001E-2</v>
      </c>
      <c r="AC2614" s="2">
        <f t="shared" si="243"/>
        <v>1.9376000000000001E-2</v>
      </c>
      <c r="AD2614">
        <v>12.363199999999999</v>
      </c>
      <c r="AE2614">
        <v>20.352526439482961</v>
      </c>
      <c r="AH2614" s="2">
        <f t="shared" si="244"/>
        <v>1.4359999999999999</v>
      </c>
      <c r="AI2614" s="2">
        <f>IF(ISNUMBER(AH2614),SUMIFS($AH$1:AH2614,$A$1:A2614,A2614,C$1:$C2614,C2614,$G$1:G2614,G2614,$E$1:E2614,E2614),"")</f>
        <v>7.0869999999999997</v>
      </c>
      <c r="AJ2614">
        <f t="shared" si="245"/>
        <v>16</v>
      </c>
    </row>
    <row r="2615" spans="1:36" x14ac:dyDescent="0.25">
      <c r="A2615" s="14" t="s">
        <v>101</v>
      </c>
      <c r="B2615" t="s">
        <v>98</v>
      </c>
      <c r="C2615" t="s">
        <v>97</v>
      </c>
      <c r="D2615" s="13">
        <v>42404</v>
      </c>
      <c r="E2615">
        <v>4</v>
      </c>
      <c r="F2615">
        <v>200</v>
      </c>
      <c r="G2615" s="2" t="s">
        <v>87</v>
      </c>
      <c r="H2615" s="2" t="s">
        <v>12</v>
      </c>
      <c r="I2615">
        <v>6</v>
      </c>
      <c r="J2615" s="2" t="s">
        <v>77</v>
      </c>
      <c r="K2615" s="2">
        <v>180</v>
      </c>
      <c r="L2615" s="2"/>
      <c r="M2615" s="2" t="str">
        <f t="shared" si="240"/>
        <v/>
      </c>
      <c r="N2615">
        <v>1311.3581579101233</v>
      </c>
      <c r="O2615" s="2">
        <f t="shared" si="241"/>
        <v>131.13581579101233</v>
      </c>
      <c r="P2615" s="2">
        <f>IF(ISNUMBER(O2615),SUMIFS(O$1:$O2615,A$1:$A2615,A2615,C$1:$C2615,C2615,G$1:$G2615,G2615,E$1:$E2615,E2615),"")</f>
        <v>510.80298763035216</v>
      </c>
      <c r="U2615" t="str">
        <f t="shared" si="242"/>
        <v/>
      </c>
      <c r="V2615">
        <v>25.2</v>
      </c>
      <c r="W2615">
        <v>26.5</v>
      </c>
      <c r="X2615">
        <v>76.635000000000005</v>
      </c>
      <c r="Y2615">
        <v>45.78</v>
      </c>
      <c r="Z2615">
        <v>92.634999999999991</v>
      </c>
      <c r="AA2615">
        <v>13.32</v>
      </c>
      <c r="AB2615">
        <v>2.1312000000000001E-2</v>
      </c>
      <c r="AC2615" s="2">
        <f t="shared" si="243"/>
        <v>2.1312000000000001E-2</v>
      </c>
      <c r="AD2615">
        <v>12.261600000000001</v>
      </c>
      <c r="AE2615">
        <v>21.219751014127851</v>
      </c>
      <c r="AH2615" s="2">
        <f t="shared" si="244"/>
        <v>2.7949999999999999</v>
      </c>
      <c r="AI2615" s="2">
        <f>IF(ISNUMBER(AH2615),SUMIFS($AH$1:AH2615,$A$1:A2615,A2615,C$1:$C2615,C2615,$G$1:G2615,G2615,$E$1:E2615,E2615),"")</f>
        <v>10.437000000000001</v>
      </c>
      <c r="AJ2615">
        <f t="shared" si="245"/>
        <v>16</v>
      </c>
    </row>
    <row r="2616" spans="1:36" x14ac:dyDescent="0.25">
      <c r="A2616" s="14" t="s">
        <v>100</v>
      </c>
      <c r="B2616" t="s">
        <v>98</v>
      </c>
      <c r="C2616" t="s">
        <v>97</v>
      </c>
      <c r="D2616" s="13">
        <v>42404</v>
      </c>
      <c r="E2616">
        <v>4</v>
      </c>
      <c r="F2616">
        <v>350</v>
      </c>
      <c r="G2616" s="2" t="s">
        <v>87</v>
      </c>
      <c r="H2616" s="2" t="s">
        <v>12</v>
      </c>
      <c r="I2616">
        <v>6</v>
      </c>
      <c r="J2616" s="2" t="s">
        <v>77</v>
      </c>
      <c r="K2616" s="2">
        <v>350</v>
      </c>
      <c r="L2616" s="2"/>
      <c r="M2616" s="2" t="str">
        <f t="shared" si="240"/>
        <v/>
      </c>
      <c r="N2616">
        <v>1582.2022196657158</v>
      </c>
      <c r="O2616" s="2">
        <f t="shared" si="241"/>
        <v>158.22022196657159</v>
      </c>
      <c r="P2616" s="2">
        <f>IF(ISNUMBER(O2616),SUMIFS(O$1:$O2616,A$1:$A2616,A2616,C$1:$C2616,C2616,G$1:$G2616,G2616,E$1:$E2616,E2616),"")</f>
        <v>768.58915676007678</v>
      </c>
      <c r="U2616" t="str">
        <f t="shared" si="242"/>
        <v/>
      </c>
      <c r="V2616">
        <v>25.704999999999998</v>
      </c>
      <c r="W2616">
        <v>23.155000000000001</v>
      </c>
      <c r="X2616">
        <v>75.534999999999997</v>
      </c>
      <c r="Y2616">
        <v>45.164999999999999</v>
      </c>
      <c r="Z2616">
        <v>91.64</v>
      </c>
      <c r="AA2616">
        <v>14.27</v>
      </c>
      <c r="AB2616">
        <v>2.2831999999999998E-2</v>
      </c>
      <c r="AC2616" s="2">
        <f t="shared" si="243"/>
        <v>2.2831999999999998E-2</v>
      </c>
      <c r="AD2616">
        <v>12.085599999999999</v>
      </c>
      <c r="AE2616">
        <v>17.327214573772771</v>
      </c>
      <c r="AH2616" s="2">
        <f t="shared" si="244"/>
        <v>3.6120000000000001</v>
      </c>
      <c r="AI2616" s="2">
        <f>IF(ISNUMBER(AH2616),SUMIFS($AH$1:AH2616,$A$1:A2616,A2616,C$1:$C2616,C2616,$G$1:G2616,G2616,$E$1:E2616,E2616),"")</f>
        <v>18.3</v>
      </c>
      <c r="AJ2616">
        <f t="shared" si="245"/>
        <v>16</v>
      </c>
    </row>
    <row r="2617" spans="1:36" x14ac:dyDescent="0.25">
      <c r="A2617" s="14" t="s">
        <v>99</v>
      </c>
      <c r="B2617" t="s">
        <v>98</v>
      </c>
      <c r="C2617" t="s">
        <v>97</v>
      </c>
      <c r="D2617" s="13">
        <v>42404</v>
      </c>
      <c r="E2617">
        <v>4</v>
      </c>
      <c r="F2617">
        <v>500</v>
      </c>
      <c r="G2617" s="2" t="s">
        <v>87</v>
      </c>
      <c r="H2617" s="2" t="s">
        <v>12</v>
      </c>
      <c r="I2617">
        <v>6</v>
      </c>
      <c r="J2617" s="2" t="s">
        <v>77</v>
      </c>
      <c r="K2617" s="2">
        <v>450</v>
      </c>
      <c r="L2617" s="2"/>
      <c r="M2617" s="2" t="str">
        <f t="shared" si="240"/>
        <v/>
      </c>
      <c r="N2617">
        <v>1596.3042816033312</v>
      </c>
      <c r="O2617" s="2">
        <f t="shared" si="241"/>
        <v>159.63042816033311</v>
      </c>
      <c r="P2617" s="2">
        <f>IF(ISNUMBER(O2617),SUMIFS(O$1:$O2617,A$1:$A2617,A2617,C$1:$C2617,C2617,G$1:$G2617,G2617,E$1:$E2617,E2617),"")</f>
        <v>785.2039425929438</v>
      </c>
      <c r="U2617" t="str">
        <f t="shared" si="242"/>
        <v/>
      </c>
      <c r="V2617">
        <v>25.25</v>
      </c>
      <c r="W2617">
        <v>25.1</v>
      </c>
      <c r="X2617">
        <v>74.97</v>
      </c>
      <c r="Y2617">
        <v>45.010000000000005</v>
      </c>
      <c r="Z2617">
        <v>91.8</v>
      </c>
      <c r="AA2617">
        <v>14.405000000000001</v>
      </c>
      <c r="AB2617">
        <v>2.3048000000000003E-2</v>
      </c>
      <c r="AC2617" s="2">
        <f t="shared" si="243"/>
        <v>2.3048000000000003E-2</v>
      </c>
      <c r="AD2617">
        <v>11.995200000000001</v>
      </c>
      <c r="AE2617">
        <v>18.669647847959752</v>
      </c>
      <c r="AH2617" s="2">
        <f t="shared" si="244"/>
        <v>3.6789999999999998</v>
      </c>
      <c r="AI2617" s="2">
        <f>IF(ISNUMBER(AH2617),SUMIFS($AH$1:AH2617,$A$1:A2617,A2617,C$1:$C2617,C2617,$G$1:G2617,G2617,$E$1:E2617,E2617),"")</f>
        <v>18.677999999999997</v>
      </c>
      <c r="AJ2617">
        <f t="shared" si="245"/>
        <v>16</v>
      </c>
    </row>
    <row r="2618" spans="1:36" x14ac:dyDescent="0.25">
      <c r="A2618" s="14" t="s">
        <v>104</v>
      </c>
      <c r="B2618" t="s">
        <v>98</v>
      </c>
      <c r="C2618" t="s">
        <v>97</v>
      </c>
      <c r="D2618" s="13">
        <v>42433</v>
      </c>
      <c r="E2618">
        <v>1</v>
      </c>
      <c r="F2618">
        <v>0</v>
      </c>
      <c r="G2618" s="2" t="s">
        <v>87</v>
      </c>
      <c r="H2618" s="2" t="s">
        <v>12</v>
      </c>
      <c r="I2618">
        <v>7</v>
      </c>
      <c r="J2618" s="2" t="s">
        <v>77</v>
      </c>
      <c r="K2618" s="2">
        <v>0</v>
      </c>
      <c r="L2618" s="2"/>
      <c r="M2618" s="2" t="str">
        <f t="shared" si="240"/>
        <v/>
      </c>
      <c r="N2618">
        <v>294.70382342252742</v>
      </c>
      <c r="O2618" s="2">
        <f t="shared" si="241"/>
        <v>29.470382342252741</v>
      </c>
      <c r="P2618" s="2">
        <f>IF(ISNUMBER(O2618),SUMIFS(O$1:$O2618,A$1:$A2618,A2618,C$1:$C2618,C2618,G$1:$G2618,G2618,E$1:$E2618,E2618),"")</f>
        <v>352.95730205700545</v>
      </c>
      <c r="U2618" t="str">
        <f t="shared" si="242"/>
        <v/>
      </c>
      <c r="V2618">
        <v>23.985872268676758</v>
      </c>
      <c r="W2618">
        <v>15.02276086807251</v>
      </c>
      <c r="X2618">
        <v>73.300064086914063</v>
      </c>
      <c r="Y2618">
        <v>42.653230667114258</v>
      </c>
      <c r="Z2618">
        <v>90.23870849609375</v>
      </c>
      <c r="AA2618">
        <v>18.721603393554688</v>
      </c>
      <c r="AB2618">
        <v>2.99545654296875E-2</v>
      </c>
      <c r="AC2618" s="2">
        <f t="shared" si="243"/>
        <v>2.99545654296875E-2</v>
      </c>
      <c r="AD2618">
        <v>11.72801025390625</v>
      </c>
      <c r="AE2618">
        <v>13.507258573532505</v>
      </c>
      <c r="AH2618" s="2">
        <f t="shared" si="244"/>
        <v>0.88300000000000001</v>
      </c>
      <c r="AI2618" s="2">
        <f>IF(ISNUMBER(AH2618),SUMIFS($AH$1:AH2618,$A$1:A2618,A2618,C$1:$C2618,C2618,$G$1:G2618,G2618,$E$1:E2618,E2618),"")</f>
        <v>7.5860000000000003</v>
      </c>
      <c r="AJ2618">
        <f t="shared" si="245"/>
        <v>16</v>
      </c>
    </row>
    <row r="2619" spans="1:36" x14ac:dyDescent="0.25">
      <c r="A2619" s="14" t="s">
        <v>103</v>
      </c>
      <c r="B2619" t="s">
        <v>98</v>
      </c>
      <c r="C2619" t="s">
        <v>97</v>
      </c>
      <c r="D2619" s="13">
        <v>42433</v>
      </c>
      <c r="E2619">
        <v>1</v>
      </c>
      <c r="F2619">
        <v>50</v>
      </c>
      <c r="G2619" s="2" t="s">
        <v>87</v>
      </c>
      <c r="H2619" s="2" t="s">
        <v>12</v>
      </c>
      <c r="I2619">
        <v>7</v>
      </c>
      <c r="J2619" s="2" t="s">
        <v>77</v>
      </c>
      <c r="K2619" s="2">
        <v>45</v>
      </c>
      <c r="L2619" s="2"/>
      <c r="M2619" s="2" t="str">
        <f t="shared" si="240"/>
        <v/>
      </c>
      <c r="N2619">
        <v>297.93141746494518</v>
      </c>
      <c r="O2619" s="2">
        <f t="shared" si="241"/>
        <v>29.79314174649452</v>
      </c>
      <c r="P2619" s="2">
        <f>IF(ISNUMBER(O2619),SUMIFS(O$1:$O2619,A$1:$A2619,A2619,C$1:$C2619,C2619,G$1:$G2619,G2619,E$1:$E2619,E2619),"")</f>
        <v>366.20311756349759</v>
      </c>
      <c r="U2619" t="str">
        <f t="shared" si="242"/>
        <v/>
      </c>
      <c r="V2619">
        <v>24.012911796569824</v>
      </c>
      <c r="W2619">
        <v>14.768052101135254</v>
      </c>
      <c r="X2619">
        <v>73.481227874755859</v>
      </c>
      <c r="Y2619">
        <v>42.825727462768555</v>
      </c>
      <c r="Z2619">
        <v>90.588581085205078</v>
      </c>
      <c r="AA2619">
        <v>19.160966873168945</v>
      </c>
      <c r="AB2619">
        <v>3.0657546997070309E-2</v>
      </c>
      <c r="AC2619" s="2">
        <f t="shared" si="243"/>
        <v>3.0657546997070309E-2</v>
      </c>
      <c r="AD2619">
        <v>11.756996459960938</v>
      </c>
      <c r="AE2619">
        <v>12.135568513119534</v>
      </c>
      <c r="AH2619" s="2">
        <f t="shared" si="244"/>
        <v>0.91300000000000003</v>
      </c>
      <c r="AI2619" s="2">
        <f>IF(ISNUMBER(AH2619),SUMIFS($AH$1:AH2619,$A$1:A2619,A2619,C$1:$C2619,C2619,$G$1:G2619,G2619,$E$1:E2619,E2619),"")</f>
        <v>7.395999999999999</v>
      </c>
      <c r="AJ2619">
        <f t="shared" si="245"/>
        <v>16</v>
      </c>
    </row>
    <row r="2620" spans="1:36" x14ac:dyDescent="0.25">
      <c r="A2620" s="14" t="s">
        <v>102</v>
      </c>
      <c r="B2620" t="s">
        <v>98</v>
      </c>
      <c r="C2620" t="s">
        <v>97</v>
      </c>
      <c r="D2620" s="13">
        <v>42433</v>
      </c>
      <c r="E2620">
        <v>1</v>
      </c>
      <c r="F2620">
        <v>100</v>
      </c>
      <c r="G2620" s="2" t="s">
        <v>87</v>
      </c>
      <c r="H2620" s="2" t="s">
        <v>12</v>
      </c>
      <c r="I2620">
        <v>7</v>
      </c>
      <c r="J2620" s="2" t="s">
        <v>77</v>
      </c>
      <c r="K2620" s="2">
        <v>90</v>
      </c>
      <c r="L2620" s="2"/>
      <c r="M2620" s="2" t="str">
        <f t="shared" si="240"/>
        <v/>
      </c>
      <c r="N2620">
        <v>449.9884813946199</v>
      </c>
      <c r="O2620" s="2">
        <f t="shared" si="241"/>
        <v>44.998848139461991</v>
      </c>
      <c r="P2620" s="2">
        <f>IF(ISNUMBER(O2620),SUMIFS(O$1:$O2620,A$1:$A2620,A2620,C$1:$C2620,C2620,G$1:$G2620,G2620,E$1:$E2620,E2620),"")</f>
        <v>427.24962206515221</v>
      </c>
      <c r="U2620" t="str">
        <f t="shared" si="242"/>
        <v/>
      </c>
      <c r="V2620">
        <v>23.735372543334961</v>
      </c>
      <c r="W2620">
        <v>15.213633060455322</v>
      </c>
      <c r="X2620">
        <v>73.922348022460938</v>
      </c>
      <c r="Y2620">
        <v>43.591812133789063</v>
      </c>
      <c r="Z2620">
        <v>90.846149444580078</v>
      </c>
      <c r="AA2620">
        <v>19.722934722900391</v>
      </c>
      <c r="AB2620">
        <v>3.1556695556640625E-2</v>
      </c>
      <c r="AC2620" s="2">
        <f t="shared" si="243"/>
        <v>3.1556695556640625E-2</v>
      </c>
      <c r="AD2620">
        <v>11.82757568359375</v>
      </c>
      <c r="AE2620">
        <v>12.080656673804425</v>
      </c>
      <c r="AH2620" s="2">
        <f t="shared" si="244"/>
        <v>1.42</v>
      </c>
      <c r="AI2620" s="2">
        <f>IF(ISNUMBER(AH2620),SUMIFS($AH$1:AH2620,$A$1:A2620,A2620,C$1:$C2620,C2620,$G$1:G2620,G2620,$E$1:E2620,E2620),"")</f>
        <v>9.245000000000001</v>
      </c>
      <c r="AJ2620">
        <f t="shared" si="245"/>
        <v>16</v>
      </c>
    </row>
    <row r="2621" spans="1:36" x14ac:dyDescent="0.25">
      <c r="A2621" s="14" t="s">
        <v>101</v>
      </c>
      <c r="B2621" t="s">
        <v>98</v>
      </c>
      <c r="C2621" t="s">
        <v>97</v>
      </c>
      <c r="D2621" s="13">
        <v>42433</v>
      </c>
      <c r="E2621">
        <v>1</v>
      </c>
      <c r="F2621">
        <v>200</v>
      </c>
      <c r="G2621" s="2" t="s">
        <v>87</v>
      </c>
      <c r="H2621" s="2" t="s">
        <v>12</v>
      </c>
      <c r="I2621">
        <v>7</v>
      </c>
      <c r="J2621" s="2" t="s">
        <v>77</v>
      </c>
      <c r="K2621" s="2">
        <v>180</v>
      </c>
      <c r="L2621" s="2"/>
      <c r="M2621" s="2" t="str">
        <f t="shared" si="240"/>
        <v/>
      </c>
      <c r="N2621">
        <v>655.81933347689846</v>
      </c>
      <c r="O2621" s="2">
        <f t="shared" si="241"/>
        <v>65.581933347689841</v>
      </c>
      <c r="P2621" s="2">
        <f>IF(ISNUMBER(O2621),SUMIFS(O$1:$O2621,A$1:$A2621,A2621,C$1:$C2621,C2621,G$1:$G2621,G2621,E$1:$E2621,E2621),"")</f>
        <v>674.16861321653141</v>
      </c>
      <c r="U2621" t="str">
        <f t="shared" si="242"/>
        <v/>
      </c>
      <c r="V2621">
        <v>24.676280975341797</v>
      </c>
      <c r="W2621">
        <v>16.271756172180176</v>
      </c>
      <c r="X2621">
        <v>73.874221801757813</v>
      </c>
      <c r="Y2621">
        <v>44.952157974243164</v>
      </c>
      <c r="Z2621">
        <v>90.685096740722656</v>
      </c>
      <c r="AA2621">
        <v>18.236248970031738</v>
      </c>
      <c r="AB2621">
        <v>2.9177998352050781E-2</v>
      </c>
      <c r="AC2621" s="2">
        <f t="shared" si="243"/>
        <v>2.9177998352050781E-2</v>
      </c>
      <c r="AD2621">
        <v>11.81987548828125</v>
      </c>
      <c r="AE2621">
        <v>11.918255194916711</v>
      </c>
      <c r="AH2621" s="2">
        <f t="shared" si="244"/>
        <v>1.9139999999999999</v>
      </c>
      <c r="AI2621" s="2">
        <f>IF(ISNUMBER(AH2621),SUMIFS($AH$1:AH2621,$A$1:A2621,A2621,C$1:$C2621,C2621,$G$1:G2621,G2621,$E$1:E2621,E2621),"")</f>
        <v>14.46</v>
      </c>
      <c r="AJ2621">
        <f t="shared" si="245"/>
        <v>16</v>
      </c>
    </row>
    <row r="2622" spans="1:36" x14ac:dyDescent="0.25">
      <c r="A2622" s="14" t="s">
        <v>100</v>
      </c>
      <c r="B2622" t="s">
        <v>98</v>
      </c>
      <c r="C2622" t="s">
        <v>97</v>
      </c>
      <c r="D2622" s="13">
        <v>42433</v>
      </c>
      <c r="E2622">
        <v>1</v>
      </c>
      <c r="F2622">
        <v>350</v>
      </c>
      <c r="G2622" s="2" t="s">
        <v>87</v>
      </c>
      <c r="H2622" s="2" t="s">
        <v>12</v>
      </c>
      <c r="I2622">
        <v>7</v>
      </c>
      <c r="J2622" s="2" t="s">
        <v>77</v>
      </c>
      <c r="K2622" s="2">
        <v>350</v>
      </c>
      <c r="L2622" s="2"/>
      <c r="M2622" s="2" t="str">
        <f t="shared" si="240"/>
        <v/>
      </c>
      <c r="N2622">
        <v>1060.3805000881734</v>
      </c>
      <c r="O2622" s="2">
        <f t="shared" si="241"/>
        <v>106.03805000881735</v>
      </c>
      <c r="P2622" s="2">
        <f>IF(ISNUMBER(O2622),SUMIFS(O$1:$O2622,A$1:$A2622,A2622,C$1:$C2622,C2622,G$1:$G2622,G2622,E$1:$E2622,E2622),"")</f>
        <v>820.68111878042725</v>
      </c>
      <c r="U2622" t="str">
        <f t="shared" si="242"/>
        <v/>
      </c>
      <c r="V2622">
        <v>24.511926651000977</v>
      </c>
      <c r="W2622">
        <v>15.846978664398193</v>
      </c>
      <c r="X2622">
        <v>74.357250213623047</v>
      </c>
      <c r="Y2622">
        <v>45.242088317871094</v>
      </c>
      <c r="Z2622">
        <v>90.518760681152344</v>
      </c>
      <c r="AA2622">
        <v>19.849051475524902</v>
      </c>
      <c r="AB2622">
        <v>3.1758482360839849E-2</v>
      </c>
      <c r="AC2622" s="2">
        <f t="shared" si="243"/>
        <v>3.1758482360839849E-2</v>
      </c>
      <c r="AD2622">
        <v>11.897160034179688</v>
      </c>
      <c r="AE2622">
        <v>11.183700586867456</v>
      </c>
      <c r="AH2622" s="2">
        <f t="shared" si="244"/>
        <v>3.3679999999999999</v>
      </c>
      <c r="AI2622" s="2">
        <f>IF(ISNUMBER(AH2622),SUMIFS($AH$1:AH2622,$A$1:A2622,A2622,C$1:$C2622,C2622,$G$1:G2622,G2622,$E$1:E2622,E2622),"")</f>
        <v>19.621999999999996</v>
      </c>
      <c r="AJ2622">
        <f t="shared" si="245"/>
        <v>16</v>
      </c>
    </row>
    <row r="2623" spans="1:36" x14ac:dyDescent="0.25">
      <c r="A2623" s="14" t="s">
        <v>99</v>
      </c>
      <c r="B2623" t="s">
        <v>98</v>
      </c>
      <c r="C2623" t="s">
        <v>97</v>
      </c>
      <c r="D2623" s="13">
        <v>42433</v>
      </c>
      <c r="E2623">
        <v>1</v>
      </c>
      <c r="F2623">
        <v>500</v>
      </c>
      <c r="G2623" s="2" t="s">
        <v>87</v>
      </c>
      <c r="H2623" s="2" t="s">
        <v>12</v>
      </c>
      <c r="I2623">
        <v>7</v>
      </c>
      <c r="J2623" s="2" t="s">
        <v>77</v>
      </c>
      <c r="K2623" s="2">
        <v>450</v>
      </c>
      <c r="L2623" s="2"/>
      <c r="M2623" s="2" t="str">
        <f t="shared" si="240"/>
        <v/>
      </c>
      <c r="N2623">
        <v>777.43486018843032</v>
      </c>
      <c r="O2623" s="2">
        <f t="shared" si="241"/>
        <v>77.743486018843029</v>
      </c>
      <c r="P2623" s="2">
        <f>IF(ISNUMBER(O2623),SUMIFS(O$1:$O2623,A$1:$A2623,A2623,C$1:$C2623,C2623,G$1:$G2623,G2623,E$1:$E2623,E2623),"")</f>
        <v>817.8269787152326</v>
      </c>
      <c r="U2623" t="str">
        <f t="shared" si="242"/>
        <v/>
      </c>
      <c r="V2623">
        <v>22.94282341003418</v>
      </c>
      <c r="W2623">
        <v>16.476567268371582</v>
      </c>
      <c r="X2623">
        <v>75.429008483886719</v>
      </c>
      <c r="Y2623">
        <v>44.232904434204102</v>
      </c>
      <c r="Z2623">
        <v>91.595954895019531</v>
      </c>
      <c r="AA2623">
        <v>22.939861297607422</v>
      </c>
      <c r="AB2623">
        <v>3.6703778076171874E-2</v>
      </c>
      <c r="AC2623" s="2">
        <f t="shared" si="243"/>
        <v>3.6703778076171874E-2</v>
      </c>
      <c r="AD2623">
        <v>12.068641357421875</v>
      </c>
      <c r="AE2623">
        <v>12.083485902599781</v>
      </c>
      <c r="AH2623" s="2">
        <f t="shared" si="244"/>
        <v>2.8530000000000002</v>
      </c>
      <c r="AI2623" s="2">
        <f>IF(ISNUMBER(AH2623),SUMIFS($AH$1:AH2623,$A$1:A2623,A2623,C$1:$C2623,C2623,$G$1:G2623,G2623,$E$1:E2623,E2623),"")</f>
        <v>20.614000000000001</v>
      </c>
      <c r="AJ2623">
        <f t="shared" si="245"/>
        <v>16</v>
      </c>
    </row>
    <row r="2624" spans="1:36" x14ac:dyDescent="0.25">
      <c r="A2624" s="14" t="s">
        <v>104</v>
      </c>
      <c r="B2624" t="s">
        <v>98</v>
      </c>
      <c r="C2624" t="s">
        <v>97</v>
      </c>
      <c r="D2624" s="13">
        <v>42433</v>
      </c>
      <c r="E2624">
        <v>2</v>
      </c>
      <c r="F2624">
        <v>0</v>
      </c>
      <c r="G2624" s="2" t="s">
        <v>87</v>
      </c>
      <c r="H2624" s="2" t="s">
        <v>12</v>
      </c>
      <c r="I2624">
        <v>7</v>
      </c>
      <c r="J2624" s="2" t="s">
        <v>77</v>
      </c>
      <c r="K2624" s="2">
        <v>0</v>
      </c>
      <c r="L2624" s="2"/>
      <c r="M2624" s="2" t="str">
        <f t="shared" si="240"/>
        <v/>
      </c>
      <c r="N2624">
        <v>275.76931924758014</v>
      </c>
      <c r="O2624" s="2">
        <f t="shared" si="241"/>
        <v>27.576931924758014</v>
      </c>
      <c r="P2624" s="2">
        <f>IF(ISNUMBER(O2624),SUMIFS(O$1:$O2624,A$1:$A2624,A2624,C$1:$C2624,C2624,G$1:$G2624,G2624,E$1:$E2624,E2624),"")</f>
        <v>261.78636369641026</v>
      </c>
      <c r="U2624" t="str">
        <f t="shared" si="242"/>
        <v/>
      </c>
      <c r="V2624">
        <v>24.173667907714844</v>
      </c>
      <c r="W2624">
        <v>16.60621452331543</v>
      </c>
      <c r="X2624">
        <v>73.302352905273438</v>
      </c>
      <c r="Y2624">
        <v>43.102680206298828</v>
      </c>
      <c r="Z2624">
        <v>90.970104217529297</v>
      </c>
      <c r="AA2624">
        <v>17.975460052490234</v>
      </c>
      <c r="AB2624">
        <v>2.8760736083984374E-2</v>
      </c>
      <c r="AC2624" s="2">
        <f t="shared" si="243"/>
        <v>2.8760736083984374E-2</v>
      </c>
      <c r="AD2624">
        <v>11.72837646484375</v>
      </c>
      <c r="AE2624">
        <v>14.163152537443654</v>
      </c>
      <c r="AH2624" s="2">
        <f t="shared" si="244"/>
        <v>0.79300000000000004</v>
      </c>
      <c r="AI2624" s="2">
        <f>IF(ISNUMBER(AH2624),SUMIFS($AH$1:AH2624,$A$1:A2624,A2624,C$1:$C2624,C2624,$G$1:G2624,G2624,$E$1:E2624,E2624),"")</f>
        <v>5.4039999999999999</v>
      </c>
      <c r="AJ2624">
        <f t="shared" si="245"/>
        <v>16</v>
      </c>
    </row>
    <row r="2625" spans="1:36" x14ac:dyDescent="0.25">
      <c r="A2625" s="14" t="s">
        <v>103</v>
      </c>
      <c r="B2625" t="s">
        <v>98</v>
      </c>
      <c r="C2625" t="s">
        <v>97</v>
      </c>
      <c r="D2625" s="13">
        <v>42433</v>
      </c>
      <c r="E2625">
        <v>2</v>
      </c>
      <c r="F2625">
        <v>50</v>
      </c>
      <c r="G2625" s="2" t="s">
        <v>87</v>
      </c>
      <c r="H2625" s="2" t="s">
        <v>12</v>
      </c>
      <c r="I2625">
        <v>7</v>
      </c>
      <c r="J2625" s="2" t="s">
        <v>77</v>
      </c>
      <c r="K2625" s="2">
        <v>45</v>
      </c>
      <c r="L2625" s="2"/>
      <c r="M2625" s="2" t="str">
        <f t="shared" si="240"/>
        <v/>
      </c>
      <c r="N2625">
        <v>414.54196331379342</v>
      </c>
      <c r="O2625" s="2">
        <f t="shared" si="241"/>
        <v>41.454196331379343</v>
      </c>
      <c r="P2625" s="2">
        <f>IF(ISNUMBER(O2625),SUMIFS(O$1:$O2625,A$1:$A2625,A2625,C$1:$C2625,C2625,G$1:$G2625,G2625,E$1:$E2625,E2625),"")</f>
        <v>362.76031486939439</v>
      </c>
      <c r="U2625" t="str">
        <f t="shared" si="242"/>
        <v/>
      </c>
      <c r="V2625">
        <v>25.620519638061523</v>
      </c>
      <c r="W2625">
        <v>17.626412391662598</v>
      </c>
      <c r="X2625">
        <v>73.894256591796875</v>
      </c>
      <c r="Y2625">
        <v>46.613361358642578</v>
      </c>
      <c r="Z2625">
        <v>90.867061614990234</v>
      </c>
      <c r="AA2625">
        <v>16.333982467651367</v>
      </c>
      <c r="AB2625">
        <v>2.6134371948242186E-2</v>
      </c>
      <c r="AC2625" s="2">
        <f t="shared" si="243"/>
        <v>2.6134371948242186E-2</v>
      </c>
      <c r="AD2625">
        <v>11.823081054687501</v>
      </c>
      <c r="AE2625">
        <v>13.602158171233846</v>
      </c>
      <c r="AH2625" s="2">
        <f t="shared" si="244"/>
        <v>1.083</v>
      </c>
      <c r="AI2625" s="2">
        <f>IF(ISNUMBER(AH2625),SUMIFS($AH$1:AH2625,$A$1:A2625,A2625,C$1:$C2625,C2625,$G$1:G2625,G2625,$E$1:E2625,E2625),"")</f>
        <v>7.4</v>
      </c>
      <c r="AJ2625">
        <f t="shared" si="245"/>
        <v>16</v>
      </c>
    </row>
    <row r="2626" spans="1:36" x14ac:dyDescent="0.25">
      <c r="A2626" s="14" t="s">
        <v>102</v>
      </c>
      <c r="B2626" t="s">
        <v>98</v>
      </c>
      <c r="C2626" t="s">
        <v>97</v>
      </c>
      <c r="D2626" s="13">
        <v>42433</v>
      </c>
      <c r="E2626">
        <v>2</v>
      </c>
      <c r="F2626">
        <v>100</v>
      </c>
      <c r="G2626" s="2" t="s">
        <v>87</v>
      </c>
      <c r="H2626" s="2" t="s">
        <v>12</v>
      </c>
      <c r="I2626">
        <v>7</v>
      </c>
      <c r="J2626" s="2" t="s">
        <v>77</v>
      </c>
      <c r="K2626" s="2">
        <v>90</v>
      </c>
      <c r="L2626" s="2"/>
      <c r="M2626" s="2" t="str">
        <f t="shared" ref="M2626:M2689" si="246">IF(ISNUMBER(L2626),L2626/10,"")</f>
        <v/>
      </c>
      <c r="N2626">
        <v>471.46209570451992</v>
      </c>
      <c r="O2626" s="2">
        <f t="shared" ref="O2626:O2689" si="247">IF(ISNUMBER(N2626),N2626/10,"")</f>
        <v>47.146209570451994</v>
      </c>
      <c r="P2626" s="2">
        <f>IF(ISNUMBER(O2626),SUMIFS(O$1:$O2626,A$1:$A2626,A2626,C$1:$C2626,C2626,G$1:$G2626,G2626,E$1:$E2626,E2626),"")</f>
        <v>402.40869406358524</v>
      </c>
      <c r="U2626" t="str">
        <f t="shared" ref="U2626:U2689" si="248">IF(ISNUMBER(R2626),R2626/100,"")</f>
        <v/>
      </c>
      <c r="V2626">
        <v>24.258271217346191</v>
      </c>
      <c r="W2626">
        <v>17.508756637573242</v>
      </c>
      <c r="X2626">
        <v>74.240898132324219</v>
      </c>
      <c r="Y2626">
        <v>45.081148147583008</v>
      </c>
      <c r="Z2626">
        <v>90.936679840087891</v>
      </c>
      <c r="AA2626">
        <v>17.020954132080078</v>
      </c>
      <c r="AB2626">
        <v>2.7233526611328128E-2</v>
      </c>
      <c r="AC2626" s="2">
        <f t="shared" ref="AC2626:AC2689" si="249">IF(ISNUMBER(AB2626),AB2626,"")</f>
        <v>2.7233526611328128E-2</v>
      </c>
      <c r="AD2626">
        <v>11.878543701171875</v>
      </c>
      <c r="AE2626">
        <v>13.259871441689622</v>
      </c>
      <c r="AH2626" s="2">
        <f t="shared" ref="AH2626:AH2689" si="250">IF(AND(ISNUMBER(AB2626),ISNUMBER(O2626)),ROUND(O2626*AB2626,3),"")</f>
        <v>1.284</v>
      </c>
      <c r="AI2626" s="2">
        <f>IF(ISNUMBER(AH2626),SUMIFS($AH$1:AH2626,$A$1:A2626,A2626,C$1:$C2626,C2626,$G$1:G2626,G2626,$E$1:E2626,E2626),"")</f>
        <v>8.2230000000000008</v>
      </c>
      <c r="AJ2626">
        <f t="shared" ref="AJ2626:AJ2689" si="251">COUNT(K2626:AI2626)</f>
        <v>16</v>
      </c>
    </row>
    <row r="2627" spans="1:36" x14ac:dyDescent="0.25">
      <c r="A2627" s="14" t="s">
        <v>101</v>
      </c>
      <c r="B2627" t="s">
        <v>98</v>
      </c>
      <c r="C2627" t="s">
        <v>97</v>
      </c>
      <c r="D2627" s="13">
        <v>42433</v>
      </c>
      <c r="E2627">
        <v>2</v>
      </c>
      <c r="F2627">
        <v>200</v>
      </c>
      <c r="G2627" s="2" t="s">
        <v>87</v>
      </c>
      <c r="H2627" s="2" t="s">
        <v>12</v>
      </c>
      <c r="I2627">
        <v>7</v>
      </c>
      <c r="J2627" s="2" t="s">
        <v>77</v>
      </c>
      <c r="K2627" s="2">
        <v>180</v>
      </c>
      <c r="L2627" s="2"/>
      <c r="M2627" s="2" t="str">
        <f t="shared" si="246"/>
        <v/>
      </c>
      <c r="N2627">
        <v>706.81769040134384</v>
      </c>
      <c r="O2627" s="2">
        <f t="shared" si="247"/>
        <v>70.681769040134384</v>
      </c>
      <c r="P2627" s="2">
        <f>IF(ISNUMBER(O2627),SUMIFS(O$1:$O2627,A$1:$A2627,A2627,C$1:$C2627,C2627,G$1:$G2627,G2627,E$1:$E2627,E2627),"")</f>
        <v>682.94475813687768</v>
      </c>
      <c r="U2627" t="str">
        <f t="shared" si="248"/>
        <v/>
      </c>
      <c r="V2627">
        <v>24.407482147216797</v>
      </c>
      <c r="W2627">
        <v>17.212344169616699</v>
      </c>
      <c r="X2627">
        <v>75.871654510498047</v>
      </c>
      <c r="Y2627">
        <v>43.8289794921875</v>
      </c>
      <c r="Z2627">
        <v>90.741714477539063</v>
      </c>
      <c r="AA2627">
        <v>16.116189002990723</v>
      </c>
      <c r="AB2627">
        <v>2.5785902404785156E-2</v>
      </c>
      <c r="AC2627" s="2">
        <f t="shared" si="249"/>
        <v>2.5785902404785156E-2</v>
      </c>
      <c r="AD2627">
        <v>12.139464721679687</v>
      </c>
      <c r="AE2627">
        <v>13.045756199790429</v>
      </c>
      <c r="AH2627" s="2">
        <f t="shared" si="250"/>
        <v>1.823</v>
      </c>
      <c r="AI2627" s="2">
        <f>IF(ISNUMBER(AH2627),SUMIFS($AH$1:AH2627,$A$1:A2627,A2627,C$1:$C2627,C2627,$G$1:G2627,G2627,$E$1:E2627,E2627),"")</f>
        <v>13.965999999999999</v>
      </c>
      <c r="AJ2627">
        <f t="shared" si="251"/>
        <v>16</v>
      </c>
    </row>
    <row r="2628" spans="1:36" x14ac:dyDescent="0.25">
      <c r="A2628" s="14" t="s">
        <v>100</v>
      </c>
      <c r="B2628" t="s">
        <v>98</v>
      </c>
      <c r="C2628" t="s">
        <v>97</v>
      </c>
      <c r="D2628" s="13">
        <v>42433</v>
      </c>
      <c r="E2628">
        <v>2</v>
      </c>
      <c r="F2628">
        <v>350</v>
      </c>
      <c r="G2628" s="2" t="s">
        <v>87</v>
      </c>
      <c r="H2628" s="2" t="s">
        <v>12</v>
      </c>
      <c r="I2628">
        <v>7</v>
      </c>
      <c r="J2628" s="2" t="s">
        <v>77</v>
      </c>
      <c r="K2628" s="2">
        <v>350</v>
      </c>
      <c r="L2628" s="2"/>
      <c r="M2628" s="2" t="str">
        <f t="shared" si="246"/>
        <v/>
      </c>
      <c r="N2628">
        <v>1059.6131697049127</v>
      </c>
      <c r="O2628" s="2">
        <f t="shared" si="247"/>
        <v>105.96131697049127</v>
      </c>
      <c r="P2628" s="2">
        <f>IF(ISNUMBER(O2628),SUMIFS(O$1:$O2628,A$1:$A2628,A2628,C$1:$C2628,C2628,G$1:$G2628,G2628,E$1:$E2628,E2628),"")</f>
        <v>1022.4800480121611</v>
      </c>
      <c r="U2628" t="str">
        <f t="shared" si="248"/>
        <v/>
      </c>
      <c r="V2628">
        <v>23.70796012878418</v>
      </c>
      <c r="W2628">
        <v>12.510668277740479</v>
      </c>
      <c r="X2628">
        <v>72.869647979736328</v>
      </c>
      <c r="Y2628">
        <v>42.971498489379883</v>
      </c>
      <c r="Z2628">
        <v>88.748580932617188</v>
      </c>
      <c r="AA2628">
        <v>22.036413192749023</v>
      </c>
      <c r="AB2628">
        <v>3.5258261108398442E-2</v>
      </c>
      <c r="AC2628" s="2">
        <f t="shared" si="249"/>
        <v>3.5258261108398442E-2</v>
      </c>
      <c r="AD2628">
        <v>11.659143676757813</v>
      </c>
      <c r="AE2628">
        <v>11.402359108781127</v>
      </c>
      <c r="AH2628" s="2">
        <f t="shared" si="250"/>
        <v>3.7360000000000002</v>
      </c>
      <c r="AI2628" s="2">
        <f>IF(ISNUMBER(AH2628),SUMIFS($AH$1:AH2628,$A$1:A2628,A2628,C$1:$C2628,C2628,$G$1:G2628,G2628,$E$1:E2628,E2628),"")</f>
        <v>25.044999999999998</v>
      </c>
      <c r="AJ2628">
        <f t="shared" si="251"/>
        <v>16</v>
      </c>
    </row>
    <row r="2629" spans="1:36" x14ac:dyDescent="0.25">
      <c r="A2629" s="14" t="s">
        <v>99</v>
      </c>
      <c r="B2629" t="s">
        <v>98</v>
      </c>
      <c r="C2629" t="s">
        <v>97</v>
      </c>
      <c r="D2629" s="13">
        <v>42433</v>
      </c>
      <c r="E2629">
        <v>2</v>
      </c>
      <c r="F2629">
        <v>500</v>
      </c>
      <c r="G2629" s="2" t="s">
        <v>87</v>
      </c>
      <c r="H2629" s="2" t="s">
        <v>12</v>
      </c>
      <c r="I2629">
        <v>7</v>
      </c>
      <c r="J2629" s="2" t="s">
        <v>77</v>
      </c>
      <c r="K2629" s="2">
        <v>450</v>
      </c>
      <c r="L2629" s="2"/>
      <c r="M2629" s="2" t="str">
        <f t="shared" si="246"/>
        <v/>
      </c>
      <c r="N2629">
        <v>1006.9908171017913</v>
      </c>
      <c r="O2629" s="2">
        <f t="shared" si="247"/>
        <v>100.69908171017913</v>
      </c>
      <c r="P2629" s="2">
        <f>IF(ISNUMBER(O2629),SUMIFS(O$1:$O2629,A$1:$A2629,A2629,C$1:$C2629,C2629,G$1:$G2629,G2629,E$1:$E2629,E2629),"")</f>
        <v>1124.3028073591595</v>
      </c>
      <c r="U2629" t="str">
        <f t="shared" si="248"/>
        <v/>
      </c>
      <c r="V2629">
        <v>23.231355667114258</v>
      </c>
      <c r="W2629">
        <v>15.333544731140137</v>
      </c>
      <c r="X2629">
        <v>76.277061462402344</v>
      </c>
      <c r="Y2629">
        <v>40.837619781494141</v>
      </c>
      <c r="Z2629">
        <v>90.080257415771484</v>
      </c>
      <c r="AA2629">
        <v>21.05824089050293</v>
      </c>
      <c r="AB2629">
        <v>3.3693185424804685E-2</v>
      </c>
      <c r="AC2629" s="2">
        <f t="shared" si="249"/>
        <v>3.3693185424804685E-2</v>
      </c>
      <c r="AD2629">
        <v>12.204329833984374</v>
      </c>
      <c r="AE2629">
        <v>10.716287411725144</v>
      </c>
      <c r="AH2629" s="2">
        <f t="shared" si="250"/>
        <v>3.3929999999999998</v>
      </c>
      <c r="AI2629" s="2">
        <f>IF(ISNUMBER(AH2629),SUMIFS($AH$1:AH2629,$A$1:A2629,A2629,C$1:$C2629,C2629,$G$1:G2629,G2629,$E$1:E2629,E2629),"")</f>
        <v>30.884</v>
      </c>
      <c r="AJ2629">
        <f t="shared" si="251"/>
        <v>16</v>
      </c>
    </row>
    <row r="2630" spans="1:36" x14ac:dyDescent="0.25">
      <c r="A2630" s="14" t="s">
        <v>104</v>
      </c>
      <c r="B2630" t="s">
        <v>98</v>
      </c>
      <c r="C2630" t="s">
        <v>97</v>
      </c>
      <c r="D2630" s="13">
        <v>42433</v>
      </c>
      <c r="E2630">
        <v>3</v>
      </c>
      <c r="F2630">
        <v>0</v>
      </c>
      <c r="G2630" s="2" t="s">
        <v>87</v>
      </c>
      <c r="H2630" s="2" t="s">
        <v>12</v>
      </c>
      <c r="I2630">
        <v>7</v>
      </c>
      <c r="J2630" s="2" t="s">
        <v>77</v>
      </c>
      <c r="K2630" s="2">
        <v>0</v>
      </c>
      <c r="L2630" s="2"/>
      <c r="M2630" s="2" t="str">
        <f t="shared" si="246"/>
        <v/>
      </c>
      <c r="N2630">
        <v>335.95953523816468</v>
      </c>
      <c r="O2630" s="2">
        <f t="shared" si="247"/>
        <v>33.595953523816469</v>
      </c>
      <c r="P2630" s="2">
        <f>IF(ISNUMBER(O2630),SUMIFS(O$1:$O2630,A$1:$A2630,A2630,C$1:$C2630,C2630,G$1:$G2630,G2630,E$1:$E2630,E2630),"")</f>
        <v>433.67561986350046</v>
      </c>
      <c r="U2630" t="str">
        <f t="shared" si="248"/>
        <v/>
      </c>
      <c r="V2630">
        <v>23.895947456359863</v>
      </c>
      <c r="W2630">
        <v>17.412331581115723</v>
      </c>
      <c r="X2630">
        <v>73.128311157226563</v>
      </c>
      <c r="Y2630">
        <v>42.480766296386719</v>
      </c>
      <c r="Z2630">
        <v>90.114112854003906</v>
      </c>
      <c r="AA2630">
        <v>18.288681983947754</v>
      </c>
      <c r="AB2630">
        <v>2.9261891174316407E-2</v>
      </c>
      <c r="AC2630" s="2">
        <f t="shared" si="249"/>
        <v>2.9261891174316407E-2</v>
      </c>
      <c r="AD2630">
        <v>11.700529785156251</v>
      </c>
      <c r="AE2630">
        <v>14.848211602043884</v>
      </c>
      <c r="AH2630" s="2">
        <f t="shared" si="250"/>
        <v>0.98299999999999998</v>
      </c>
      <c r="AI2630" s="2">
        <f>IF(ISNUMBER(AH2630),SUMIFS($AH$1:AH2630,$A$1:A2630,A2630,C$1:$C2630,C2630,$G$1:G2630,G2630,$E$1:E2630,E2630),"")</f>
        <v>9.4770000000000003</v>
      </c>
      <c r="AJ2630">
        <f t="shared" si="251"/>
        <v>16</v>
      </c>
    </row>
    <row r="2631" spans="1:36" x14ac:dyDescent="0.25">
      <c r="A2631" s="14" t="s">
        <v>103</v>
      </c>
      <c r="B2631" t="s">
        <v>98</v>
      </c>
      <c r="C2631" t="s">
        <v>97</v>
      </c>
      <c r="D2631" s="13">
        <v>42433</v>
      </c>
      <c r="E2631">
        <v>3</v>
      </c>
      <c r="F2631">
        <v>50</v>
      </c>
      <c r="G2631" s="2" t="s">
        <v>87</v>
      </c>
      <c r="H2631" s="2" t="s">
        <v>12</v>
      </c>
      <c r="I2631">
        <v>7</v>
      </c>
      <c r="J2631" s="2" t="s">
        <v>77</v>
      </c>
      <c r="K2631" s="2">
        <v>45</v>
      </c>
      <c r="L2631" s="2"/>
      <c r="M2631" s="2" t="str">
        <f t="shared" si="246"/>
        <v/>
      </c>
      <c r="N2631">
        <v>379.48435636296915</v>
      </c>
      <c r="O2631" s="2">
        <f t="shared" si="247"/>
        <v>37.948435636296914</v>
      </c>
      <c r="P2631" s="2">
        <f>IF(ISNUMBER(O2631),SUMIFS(O$1:$O2631,A$1:$A2631,A2631,C$1:$C2631,C2631,G$1:$G2631,G2631,E$1:$E2631,E2631),"")</f>
        <v>370.75098289774172</v>
      </c>
      <c r="U2631" t="str">
        <f t="shared" si="248"/>
        <v/>
      </c>
      <c r="V2631">
        <v>24.546088218688965</v>
      </c>
      <c r="W2631">
        <v>17.47606086730957</v>
      </c>
      <c r="X2631">
        <v>74.404502868652344</v>
      </c>
      <c r="Y2631">
        <v>43.296323776245117</v>
      </c>
      <c r="Z2631">
        <v>90.299625396728516</v>
      </c>
      <c r="AA2631">
        <v>15.433331489562988</v>
      </c>
      <c r="AB2631">
        <v>2.4693330383300779E-2</v>
      </c>
      <c r="AC2631" s="2">
        <f t="shared" si="249"/>
        <v>2.4693330383300779E-2</v>
      </c>
      <c r="AD2631">
        <v>11.904720458984375</v>
      </c>
      <c r="AE2631">
        <v>13.583815028901736</v>
      </c>
      <c r="AH2631" s="2">
        <f t="shared" si="250"/>
        <v>0.93700000000000006</v>
      </c>
      <c r="AI2631" s="2">
        <f>IF(ISNUMBER(AH2631),SUMIFS($AH$1:AH2631,$A$1:A2631,A2631,C$1:$C2631,C2631,$G$1:G2631,G2631,$E$1:E2631,E2631),"")</f>
        <v>7.2720000000000002</v>
      </c>
      <c r="AJ2631">
        <f t="shared" si="251"/>
        <v>16</v>
      </c>
    </row>
    <row r="2632" spans="1:36" x14ac:dyDescent="0.25">
      <c r="A2632" s="14" t="s">
        <v>102</v>
      </c>
      <c r="B2632" t="s">
        <v>98</v>
      </c>
      <c r="C2632" t="s">
        <v>97</v>
      </c>
      <c r="D2632" s="13">
        <v>42433</v>
      </c>
      <c r="E2632">
        <v>3</v>
      </c>
      <c r="F2632">
        <v>100</v>
      </c>
      <c r="G2632" s="2" t="s">
        <v>87</v>
      </c>
      <c r="H2632" s="2" t="s">
        <v>12</v>
      </c>
      <c r="I2632">
        <v>7</v>
      </c>
      <c r="J2632" s="2" t="s">
        <v>77</v>
      </c>
      <c r="K2632" s="2">
        <v>90</v>
      </c>
      <c r="L2632" s="2"/>
      <c r="M2632" s="2" t="str">
        <f t="shared" si="246"/>
        <v/>
      </c>
      <c r="N2632">
        <v>464.53355993506983</v>
      </c>
      <c r="O2632" s="2">
        <f t="shared" si="247"/>
        <v>46.453355993506982</v>
      </c>
      <c r="P2632" s="2">
        <f>IF(ISNUMBER(O2632),SUMIFS(O$1:$O2632,A$1:$A2632,A2632,C$1:$C2632,C2632,G$1:$G2632,G2632,E$1:$E2632,E2632),"")</f>
        <v>427.98327390397867</v>
      </c>
      <c r="U2632" t="str">
        <f t="shared" si="248"/>
        <v/>
      </c>
      <c r="V2632">
        <v>23.642045974731445</v>
      </c>
      <c r="W2632">
        <v>15.848305225372314</v>
      </c>
      <c r="X2632">
        <v>74.882438659667969</v>
      </c>
      <c r="Y2632">
        <v>41.426048278808594</v>
      </c>
      <c r="Z2632">
        <v>90.085411071777344</v>
      </c>
      <c r="AA2632">
        <v>17.414740562438965</v>
      </c>
      <c r="AB2632">
        <v>2.7863584899902344E-2</v>
      </c>
      <c r="AC2632" s="2">
        <f t="shared" si="249"/>
        <v>2.7863584899902344E-2</v>
      </c>
      <c r="AD2632">
        <v>11.981190185546875</v>
      </c>
      <c r="AE2632">
        <v>14.07000686341798</v>
      </c>
      <c r="AH2632" s="2">
        <f t="shared" si="250"/>
        <v>1.294</v>
      </c>
      <c r="AI2632" s="2">
        <f>IF(ISNUMBER(AH2632),SUMIFS($AH$1:AH2632,$A$1:A2632,A2632,C$1:$C2632,C2632,$G$1:G2632,G2632,$E$1:E2632,E2632),"")</f>
        <v>8.2439999999999998</v>
      </c>
      <c r="AJ2632">
        <f t="shared" si="251"/>
        <v>16</v>
      </c>
    </row>
    <row r="2633" spans="1:36" x14ac:dyDescent="0.25">
      <c r="A2633" s="14" t="s">
        <v>101</v>
      </c>
      <c r="B2633" t="s">
        <v>98</v>
      </c>
      <c r="C2633" t="s">
        <v>97</v>
      </c>
      <c r="D2633" s="13">
        <v>42433</v>
      </c>
      <c r="E2633">
        <v>3</v>
      </c>
      <c r="F2633">
        <v>200</v>
      </c>
      <c r="G2633" s="2" t="s">
        <v>87</v>
      </c>
      <c r="H2633" s="2" t="s">
        <v>12</v>
      </c>
      <c r="I2633">
        <v>7</v>
      </c>
      <c r="J2633" s="2" t="s">
        <v>77</v>
      </c>
      <c r="K2633" s="2">
        <v>180</v>
      </c>
      <c r="L2633" s="2"/>
      <c r="M2633" s="2" t="str">
        <f t="shared" si="246"/>
        <v/>
      </c>
      <c r="N2633">
        <v>679.33985153574406</v>
      </c>
      <c r="O2633" s="2">
        <f t="shared" si="247"/>
        <v>67.933985153574412</v>
      </c>
      <c r="P2633" s="2">
        <f>IF(ISNUMBER(O2633),SUMIFS(O$1:$O2633,A$1:$A2633,A2633,C$1:$C2633,C2633,G$1:$G2633,G2633,E$1:$E2633,E2633),"")</f>
        <v>607.39541177736521</v>
      </c>
      <c r="U2633" t="str">
        <f t="shared" si="248"/>
        <v/>
      </c>
      <c r="V2633">
        <v>25.106773376464844</v>
      </c>
      <c r="W2633">
        <v>16.323703289031982</v>
      </c>
      <c r="X2633">
        <v>73.913429260253906</v>
      </c>
      <c r="Y2633">
        <v>45.435144424438477</v>
      </c>
      <c r="Z2633">
        <v>91.132373809814453</v>
      </c>
      <c r="AA2633">
        <v>17.78233814239502</v>
      </c>
      <c r="AB2633">
        <v>2.8451741027832031E-2</v>
      </c>
      <c r="AC2633" s="2">
        <f t="shared" si="249"/>
        <v>2.8451741027832031E-2</v>
      </c>
      <c r="AD2633">
        <v>11.826148681640625</v>
      </c>
      <c r="AE2633">
        <v>13.155249174206521</v>
      </c>
      <c r="AH2633" s="2">
        <f t="shared" si="250"/>
        <v>1.9330000000000001</v>
      </c>
      <c r="AI2633" s="2">
        <f>IF(ISNUMBER(AH2633),SUMIFS($AH$1:AH2633,$A$1:A2633,A2633,C$1:$C2633,C2633,$G$1:G2633,G2633,$E$1:E2633,E2633),"")</f>
        <v>12.43</v>
      </c>
      <c r="AJ2633">
        <f t="shared" si="251"/>
        <v>16</v>
      </c>
    </row>
    <row r="2634" spans="1:36" x14ac:dyDescent="0.25">
      <c r="A2634" s="14" t="s">
        <v>100</v>
      </c>
      <c r="B2634" t="s">
        <v>98</v>
      </c>
      <c r="C2634" t="s">
        <v>97</v>
      </c>
      <c r="D2634" s="13">
        <v>42433</v>
      </c>
      <c r="E2634">
        <v>3</v>
      </c>
      <c r="F2634">
        <v>350</v>
      </c>
      <c r="G2634" s="2" t="s">
        <v>87</v>
      </c>
      <c r="H2634" s="2" t="s">
        <v>12</v>
      </c>
      <c r="I2634">
        <v>7</v>
      </c>
      <c r="J2634" s="2" t="s">
        <v>77</v>
      </c>
      <c r="K2634" s="2">
        <v>350</v>
      </c>
      <c r="L2634" s="2"/>
      <c r="M2634" s="2" t="str">
        <f t="shared" si="246"/>
        <v/>
      </c>
      <c r="N2634">
        <v>1058.3141675778256</v>
      </c>
      <c r="O2634" s="2">
        <f t="shared" si="247"/>
        <v>105.83141675778256</v>
      </c>
      <c r="P2634" s="2">
        <f>IF(ISNUMBER(O2634),SUMIFS(O$1:$O2634,A$1:$A2634,A2634,C$1:$C2634,C2634,G$1:$G2634,G2634,E$1:$E2634,E2634),"")</f>
        <v>984.41511436172163</v>
      </c>
      <c r="U2634" t="str">
        <f t="shared" si="248"/>
        <v/>
      </c>
      <c r="V2634">
        <v>23.513238906860352</v>
      </c>
      <c r="W2634">
        <v>16.098448753356934</v>
      </c>
      <c r="X2634">
        <v>74.971782684326172</v>
      </c>
      <c r="Y2634">
        <v>42.921642303466797</v>
      </c>
      <c r="Z2634">
        <v>90.468048095703125</v>
      </c>
      <c r="AA2634">
        <v>20.809299468994141</v>
      </c>
      <c r="AB2634">
        <v>3.3294879150390623E-2</v>
      </c>
      <c r="AC2634" s="2">
        <f t="shared" si="249"/>
        <v>3.3294879150390623E-2</v>
      </c>
      <c r="AD2634">
        <v>11.995485229492187</v>
      </c>
      <c r="AE2634">
        <v>11.683491686460808</v>
      </c>
      <c r="AH2634" s="2">
        <f t="shared" si="250"/>
        <v>3.524</v>
      </c>
      <c r="AI2634" s="2">
        <f>IF(ISNUMBER(AH2634),SUMIFS($AH$1:AH2634,$A$1:A2634,A2634,C$1:$C2634,C2634,$G$1:G2634,G2634,$E$1:E2634,E2634),"")</f>
        <v>23.314</v>
      </c>
      <c r="AJ2634">
        <f t="shared" si="251"/>
        <v>16</v>
      </c>
    </row>
    <row r="2635" spans="1:36" x14ac:dyDescent="0.25">
      <c r="A2635" s="14" t="s">
        <v>99</v>
      </c>
      <c r="B2635" t="s">
        <v>98</v>
      </c>
      <c r="C2635" t="s">
        <v>97</v>
      </c>
      <c r="D2635" s="13">
        <v>42433</v>
      </c>
      <c r="E2635">
        <v>3</v>
      </c>
      <c r="F2635">
        <v>500</v>
      </c>
      <c r="G2635" s="2" t="s">
        <v>87</v>
      </c>
      <c r="H2635" s="2" t="s">
        <v>12</v>
      </c>
      <c r="I2635">
        <v>7</v>
      </c>
      <c r="J2635" s="2" t="s">
        <v>77</v>
      </c>
      <c r="K2635" s="2">
        <v>450</v>
      </c>
      <c r="L2635" s="2"/>
      <c r="M2635" s="2" t="str">
        <f t="shared" si="246"/>
        <v/>
      </c>
      <c r="N2635">
        <v>1361.7094347317468</v>
      </c>
      <c r="O2635" s="2">
        <f t="shared" si="247"/>
        <v>136.17094347317467</v>
      </c>
      <c r="P2635" s="2">
        <f>IF(ISNUMBER(O2635),SUMIFS(O$1:$O2635,A$1:$A2635,A2635,C$1:$C2635,C2635,G$1:$G2635,G2635,E$1:$E2635,E2635),"")</f>
        <v>1220.5142344363001</v>
      </c>
      <c r="U2635" t="str">
        <f t="shared" si="248"/>
        <v/>
      </c>
      <c r="V2635">
        <v>23.406756401062012</v>
      </c>
      <c r="W2635">
        <v>18.437186241149902</v>
      </c>
      <c r="X2635">
        <v>75.712028503417969</v>
      </c>
      <c r="Y2635">
        <v>41.827674865722656</v>
      </c>
      <c r="Z2635">
        <v>90.772953033447266</v>
      </c>
      <c r="AA2635">
        <v>20.621236801147461</v>
      </c>
      <c r="AB2635">
        <v>3.2993978881835938E-2</v>
      </c>
      <c r="AC2635" s="2">
        <f t="shared" si="249"/>
        <v>3.2993978881835938E-2</v>
      </c>
      <c r="AD2635">
        <v>12.113924560546875</v>
      </c>
      <c r="AE2635">
        <v>13.184584178498984</v>
      </c>
      <c r="AH2635" s="2">
        <f t="shared" si="250"/>
        <v>4.4930000000000003</v>
      </c>
      <c r="AI2635" s="2">
        <f>IF(ISNUMBER(AH2635),SUMIFS($AH$1:AH2635,$A$1:A2635,A2635,C$1:$C2635,C2635,$G$1:G2635,G2635,$E$1:E2635,E2635),"")</f>
        <v>31.323999999999998</v>
      </c>
      <c r="AJ2635">
        <f t="shared" si="251"/>
        <v>16</v>
      </c>
    </row>
    <row r="2636" spans="1:36" x14ac:dyDescent="0.25">
      <c r="A2636" s="14" t="s">
        <v>104</v>
      </c>
      <c r="B2636" t="s">
        <v>98</v>
      </c>
      <c r="C2636" t="s">
        <v>97</v>
      </c>
      <c r="D2636" s="13">
        <v>42433</v>
      </c>
      <c r="E2636">
        <v>4</v>
      </c>
      <c r="F2636">
        <v>0</v>
      </c>
      <c r="G2636" s="2" t="s">
        <v>87</v>
      </c>
      <c r="H2636" s="2" t="s">
        <v>12</v>
      </c>
      <c r="I2636">
        <v>7</v>
      </c>
      <c r="J2636" s="2" t="s">
        <v>77</v>
      </c>
      <c r="K2636" s="2">
        <v>0</v>
      </c>
      <c r="L2636" s="2"/>
      <c r="M2636" s="2" t="str">
        <f t="shared" si="246"/>
        <v/>
      </c>
      <c r="N2636">
        <v>291.64056703939156</v>
      </c>
      <c r="O2636" s="2">
        <f t="shared" si="247"/>
        <v>29.164056703939156</v>
      </c>
      <c r="P2636" s="2">
        <f>IF(ISNUMBER(O2636),SUMIFS(O$1:$O2636,A$1:$A2636,A2636,C$1:$C2636,C2636,G$1:$G2636,G2636,E$1:$E2636,E2636),"")</f>
        <v>261.01198472232841</v>
      </c>
      <c r="U2636" t="str">
        <f t="shared" si="248"/>
        <v/>
      </c>
      <c r="V2636">
        <v>23.839733123779297</v>
      </c>
      <c r="W2636">
        <v>16.722760677337646</v>
      </c>
      <c r="X2636">
        <v>73.557891845703125</v>
      </c>
      <c r="Y2636">
        <v>42.465097427368164</v>
      </c>
      <c r="Z2636">
        <v>90.350685119628906</v>
      </c>
      <c r="AA2636">
        <v>18.59815788269043</v>
      </c>
      <c r="AB2636">
        <v>2.9757052612304689E-2</v>
      </c>
      <c r="AC2636" s="2">
        <f t="shared" si="249"/>
        <v>2.9757052612304689E-2</v>
      </c>
      <c r="AD2636">
        <v>11.7692626953125</v>
      </c>
      <c r="AE2636">
        <v>15.659109991603696</v>
      </c>
      <c r="AH2636" s="2">
        <f t="shared" si="250"/>
        <v>0.86799999999999999</v>
      </c>
      <c r="AI2636" s="2">
        <f>IF(ISNUMBER(AH2636),SUMIFS($AH$1:AH2636,$A$1:A2636,A2636,C$1:$C2636,C2636,$G$1:G2636,G2636,$E$1:E2636,E2636),"")</f>
        <v>5.3850000000000007</v>
      </c>
      <c r="AJ2636">
        <f t="shared" si="251"/>
        <v>16</v>
      </c>
    </row>
    <row r="2637" spans="1:36" x14ac:dyDescent="0.25">
      <c r="A2637" s="14" t="s">
        <v>103</v>
      </c>
      <c r="B2637" t="s">
        <v>98</v>
      </c>
      <c r="C2637" t="s">
        <v>97</v>
      </c>
      <c r="D2637" s="13">
        <v>42433</v>
      </c>
      <c r="E2637">
        <v>4</v>
      </c>
      <c r="F2637">
        <v>50</v>
      </c>
      <c r="G2637" s="2" t="s">
        <v>87</v>
      </c>
      <c r="H2637" s="2" t="s">
        <v>12</v>
      </c>
      <c r="I2637">
        <v>7</v>
      </c>
      <c r="J2637" s="2" t="s">
        <v>77</v>
      </c>
      <c r="K2637" s="2">
        <v>45</v>
      </c>
      <c r="L2637" s="2"/>
      <c r="M2637" s="2" t="str">
        <f t="shared" si="246"/>
        <v/>
      </c>
      <c r="N2637">
        <v>314.19984693210881</v>
      </c>
      <c r="O2637" s="2">
        <f t="shared" si="247"/>
        <v>31.419984693210882</v>
      </c>
      <c r="P2637" s="2">
        <f>IF(ISNUMBER(O2637),SUMIFS(O$1:$O2637,A$1:$A2637,A2637,C$1:$C2637,C2637,G$1:$G2637,G2637,E$1:$E2637,E2637),"")</f>
        <v>333.8630571228104</v>
      </c>
      <c r="U2637" t="str">
        <f t="shared" si="248"/>
        <v/>
      </c>
      <c r="V2637">
        <v>23.946085929870605</v>
      </c>
      <c r="W2637">
        <v>17.928300857543945</v>
      </c>
      <c r="X2637">
        <v>73.448562622070313</v>
      </c>
      <c r="Y2637">
        <v>43.302396774291992</v>
      </c>
      <c r="Z2637">
        <v>90.135662078857422</v>
      </c>
      <c r="AA2637">
        <v>17.287938117980957</v>
      </c>
      <c r="AB2637">
        <v>2.7660700988769535E-2</v>
      </c>
      <c r="AC2637" s="2">
        <f t="shared" si="249"/>
        <v>2.7660700988769535E-2</v>
      </c>
      <c r="AD2637">
        <v>11.75177001953125</v>
      </c>
      <c r="AE2637">
        <v>15.46452371618973</v>
      </c>
      <c r="AH2637" s="2">
        <f t="shared" si="250"/>
        <v>0.86899999999999999</v>
      </c>
      <c r="AI2637" s="2">
        <f>IF(ISNUMBER(AH2637),SUMIFS($AH$1:AH2637,$A$1:A2637,A2637,C$1:$C2637,C2637,$G$1:G2637,G2637,$E$1:E2637,E2637),"")</f>
        <v>6.0179999999999998</v>
      </c>
      <c r="AJ2637">
        <f t="shared" si="251"/>
        <v>16</v>
      </c>
    </row>
    <row r="2638" spans="1:36" x14ac:dyDescent="0.25">
      <c r="A2638" s="14" t="s">
        <v>102</v>
      </c>
      <c r="B2638" t="s">
        <v>98</v>
      </c>
      <c r="C2638" t="s">
        <v>97</v>
      </c>
      <c r="D2638" s="13">
        <v>42433</v>
      </c>
      <c r="E2638">
        <v>4</v>
      </c>
      <c r="F2638">
        <v>100</v>
      </c>
      <c r="G2638" s="2" t="s">
        <v>87</v>
      </c>
      <c r="H2638" s="2" t="s">
        <v>12</v>
      </c>
      <c r="I2638">
        <v>7</v>
      </c>
      <c r="J2638" s="2" t="s">
        <v>77</v>
      </c>
      <c r="K2638" s="2">
        <v>90</v>
      </c>
      <c r="L2638" s="2"/>
      <c r="M2638" s="2" t="str">
        <f t="shared" si="246"/>
        <v/>
      </c>
      <c r="N2638">
        <v>358.59449192782529</v>
      </c>
      <c r="O2638" s="2">
        <f t="shared" si="247"/>
        <v>35.859449192782527</v>
      </c>
      <c r="P2638" s="2">
        <f>IF(ISNUMBER(O2638),SUMIFS(O$1:$O2638,A$1:$A2638,A2638,C$1:$C2638,C2638,G$1:$G2638,G2638,E$1:$E2638,E2638),"")</f>
        <v>399.39858985847872</v>
      </c>
      <c r="U2638" t="str">
        <f t="shared" si="248"/>
        <v/>
      </c>
      <c r="V2638">
        <v>24.002771377563477</v>
      </c>
      <c r="W2638">
        <v>16.825603485107422</v>
      </c>
      <c r="X2638">
        <v>74.193832397460938</v>
      </c>
      <c r="Y2638">
        <v>42.696542739868164</v>
      </c>
      <c r="Z2638">
        <v>90.371059417724609</v>
      </c>
      <c r="AA2638">
        <v>17.949968338012695</v>
      </c>
      <c r="AB2638">
        <v>2.8719949340820311E-2</v>
      </c>
      <c r="AC2638" s="2">
        <f t="shared" si="249"/>
        <v>2.8719949340820311E-2</v>
      </c>
      <c r="AD2638">
        <v>11.87101318359375</v>
      </c>
      <c r="AE2638">
        <v>15.12820512820513</v>
      </c>
      <c r="AH2638" s="2">
        <f t="shared" si="250"/>
        <v>1.03</v>
      </c>
      <c r="AI2638" s="2">
        <f>IF(ISNUMBER(AH2638),SUMIFS($AH$1:AH2638,$A$1:A2638,A2638,C$1:$C2638,C2638,$G$1:G2638,G2638,$E$1:E2638,E2638),"")</f>
        <v>8.1169999999999991</v>
      </c>
      <c r="AJ2638">
        <f t="shared" si="251"/>
        <v>16</v>
      </c>
    </row>
    <row r="2639" spans="1:36" x14ac:dyDescent="0.25">
      <c r="A2639" s="14" t="s">
        <v>101</v>
      </c>
      <c r="B2639" t="s">
        <v>98</v>
      </c>
      <c r="C2639" t="s">
        <v>97</v>
      </c>
      <c r="D2639" s="13">
        <v>42433</v>
      </c>
      <c r="E2639">
        <v>4</v>
      </c>
      <c r="F2639">
        <v>200</v>
      </c>
      <c r="G2639" s="2" t="s">
        <v>87</v>
      </c>
      <c r="H2639" s="2" t="s">
        <v>12</v>
      </c>
      <c r="I2639">
        <v>7</v>
      </c>
      <c r="J2639" s="2" t="s">
        <v>77</v>
      </c>
      <c r="K2639" s="2">
        <v>180</v>
      </c>
      <c r="L2639" s="2"/>
      <c r="M2639" s="2" t="str">
        <f t="shared" si="246"/>
        <v/>
      </c>
      <c r="N2639">
        <v>528.21413719649331</v>
      </c>
      <c r="O2639" s="2">
        <f t="shared" si="247"/>
        <v>52.821413719649328</v>
      </c>
      <c r="P2639" s="2">
        <f>IF(ISNUMBER(O2639),SUMIFS(O$1:$O2639,A$1:$A2639,A2639,C$1:$C2639,C2639,G$1:$G2639,G2639,E$1:$E2639,E2639),"")</f>
        <v>563.62440135000145</v>
      </c>
      <c r="U2639" t="str">
        <f t="shared" si="248"/>
        <v/>
      </c>
      <c r="V2639">
        <v>23.639030456542969</v>
      </c>
      <c r="W2639">
        <v>19.365278244018555</v>
      </c>
      <c r="X2639">
        <v>74.011070251464844</v>
      </c>
      <c r="Y2639">
        <v>42.865238189697266</v>
      </c>
      <c r="Z2639">
        <v>90.854911804199219</v>
      </c>
      <c r="AA2639">
        <v>17.715505599975586</v>
      </c>
      <c r="AB2639">
        <v>2.834480895996094E-2</v>
      </c>
      <c r="AC2639" s="2">
        <f t="shared" si="249"/>
        <v>2.834480895996094E-2</v>
      </c>
      <c r="AD2639">
        <v>11.841771240234376</v>
      </c>
      <c r="AE2639">
        <v>13.86562110140795</v>
      </c>
      <c r="AH2639" s="2">
        <f t="shared" si="250"/>
        <v>1.4970000000000001</v>
      </c>
      <c r="AI2639" s="2">
        <f>IF(ISNUMBER(AH2639),SUMIFS($AH$1:AH2639,$A$1:A2639,A2639,C$1:$C2639,C2639,$G$1:G2639,G2639,$E$1:E2639,E2639),"")</f>
        <v>11.934000000000001</v>
      </c>
      <c r="AJ2639">
        <f t="shared" si="251"/>
        <v>16</v>
      </c>
    </row>
    <row r="2640" spans="1:36" x14ac:dyDescent="0.25">
      <c r="A2640" s="14" t="s">
        <v>100</v>
      </c>
      <c r="B2640" t="s">
        <v>98</v>
      </c>
      <c r="C2640" t="s">
        <v>97</v>
      </c>
      <c r="D2640" s="13">
        <v>42433</v>
      </c>
      <c r="E2640">
        <v>4</v>
      </c>
      <c r="F2640">
        <v>350</v>
      </c>
      <c r="G2640" s="2" t="s">
        <v>87</v>
      </c>
      <c r="H2640" s="2" t="s">
        <v>12</v>
      </c>
      <c r="I2640">
        <v>7</v>
      </c>
      <c r="J2640" s="2" t="s">
        <v>77</v>
      </c>
      <c r="K2640" s="2">
        <v>350</v>
      </c>
      <c r="L2640" s="2"/>
      <c r="M2640" s="2" t="str">
        <f t="shared" si="246"/>
        <v/>
      </c>
      <c r="N2640">
        <v>807.94885497694122</v>
      </c>
      <c r="O2640" s="2">
        <f t="shared" si="247"/>
        <v>80.794885497694125</v>
      </c>
      <c r="P2640" s="2">
        <f>IF(ISNUMBER(O2640),SUMIFS(O$1:$O2640,A$1:$A2640,A2640,C$1:$C2640,C2640,G$1:$G2640,G2640,E$1:$E2640,E2640),"")</f>
        <v>849.38404225777094</v>
      </c>
      <c r="U2640" t="str">
        <f t="shared" si="248"/>
        <v/>
      </c>
      <c r="V2640">
        <v>22.965559005737305</v>
      </c>
      <c r="W2640">
        <v>17.835206031799316</v>
      </c>
      <c r="X2640">
        <v>76.134124755859375</v>
      </c>
      <c r="Y2640">
        <v>41.735895156860352</v>
      </c>
      <c r="Z2640">
        <v>90.5262451171875</v>
      </c>
      <c r="AA2640">
        <v>19.960302352905273</v>
      </c>
      <c r="AB2640">
        <v>3.1936483764648436E-2</v>
      </c>
      <c r="AC2640" s="2">
        <f t="shared" si="249"/>
        <v>3.1936483764648436E-2</v>
      </c>
      <c r="AD2640">
        <v>12.1814599609375</v>
      </c>
      <c r="AE2640">
        <v>15.382103200522534</v>
      </c>
      <c r="AH2640" s="2">
        <f t="shared" si="250"/>
        <v>2.58</v>
      </c>
      <c r="AI2640" s="2">
        <f>IF(ISNUMBER(AH2640),SUMIFS($AH$1:AH2640,$A$1:A2640,A2640,C$1:$C2640,C2640,$G$1:G2640,G2640,$E$1:E2640,E2640),"")</f>
        <v>20.880000000000003</v>
      </c>
      <c r="AJ2640">
        <f t="shared" si="251"/>
        <v>16</v>
      </c>
    </row>
    <row r="2641" spans="1:36" x14ac:dyDescent="0.25">
      <c r="A2641" s="14" t="s">
        <v>99</v>
      </c>
      <c r="B2641" t="s">
        <v>98</v>
      </c>
      <c r="C2641" t="s">
        <v>97</v>
      </c>
      <c r="D2641" s="13">
        <v>42433</v>
      </c>
      <c r="E2641">
        <v>4</v>
      </c>
      <c r="F2641">
        <v>500</v>
      </c>
      <c r="G2641" s="2" t="s">
        <v>87</v>
      </c>
      <c r="H2641" s="2" t="s">
        <v>12</v>
      </c>
      <c r="I2641">
        <v>7</v>
      </c>
      <c r="J2641" s="2" t="s">
        <v>77</v>
      </c>
      <c r="K2641" s="2">
        <v>450</v>
      </c>
      <c r="L2641" s="2"/>
      <c r="M2641" s="2" t="str">
        <f t="shared" si="246"/>
        <v/>
      </c>
      <c r="N2641">
        <v>1006.9660850836576</v>
      </c>
      <c r="O2641" s="2">
        <f t="shared" si="247"/>
        <v>100.69660850836576</v>
      </c>
      <c r="P2641" s="2">
        <f>IF(ISNUMBER(O2641),SUMIFS(O$1:$O2641,A$1:$A2641,A2641,C$1:$C2641,C2641,G$1:$G2641,G2641,E$1:$E2641,E2641),"")</f>
        <v>885.90055110130959</v>
      </c>
      <c r="U2641" t="str">
        <f t="shared" si="248"/>
        <v/>
      </c>
      <c r="V2641">
        <v>22.883891105651855</v>
      </c>
      <c r="W2641">
        <v>18.630947113037109</v>
      </c>
      <c r="X2641">
        <v>75.814556121826172</v>
      </c>
      <c r="Y2641">
        <v>42.374612808227539</v>
      </c>
      <c r="Z2641">
        <v>90.682601928710938</v>
      </c>
      <c r="AA2641">
        <v>19.669870376586914</v>
      </c>
      <c r="AB2641">
        <v>3.1471792602539066E-2</v>
      </c>
      <c r="AC2641" s="2">
        <f t="shared" si="249"/>
        <v>3.1471792602539066E-2</v>
      </c>
      <c r="AD2641">
        <v>12.130328979492187</v>
      </c>
      <c r="AE2641">
        <v>12.137537632704802</v>
      </c>
      <c r="AH2641" s="2">
        <f t="shared" si="250"/>
        <v>3.169</v>
      </c>
      <c r="AI2641" s="2">
        <f>IF(ISNUMBER(AH2641),SUMIFS($AH$1:AH2641,$A$1:A2641,A2641,C$1:$C2641,C2641,$G$1:G2641,G2641,$E$1:E2641,E2641),"")</f>
        <v>21.846999999999998</v>
      </c>
      <c r="AJ2641">
        <f t="shared" si="251"/>
        <v>16</v>
      </c>
    </row>
    <row r="2642" spans="1:36" x14ac:dyDescent="0.25">
      <c r="A2642" s="14" t="s">
        <v>104</v>
      </c>
      <c r="B2642" t="s">
        <v>98</v>
      </c>
      <c r="C2642" t="s">
        <v>97</v>
      </c>
      <c r="D2642" s="13">
        <v>42459</v>
      </c>
      <c r="E2642">
        <v>1</v>
      </c>
      <c r="F2642">
        <v>0</v>
      </c>
      <c r="G2642" s="2" t="s">
        <v>87</v>
      </c>
      <c r="H2642" s="2" t="s">
        <v>12</v>
      </c>
      <c r="I2642">
        <v>8</v>
      </c>
      <c r="J2642" s="2" t="s">
        <v>88</v>
      </c>
      <c r="K2642" s="2">
        <v>0</v>
      </c>
      <c r="L2642" s="2">
        <v>1272.5</v>
      </c>
      <c r="M2642" s="2">
        <f t="shared" si="246"/>
        <v>127.25</v>
      </c>
      <c r="O2642" s="2" t="str">
        <f t="shared" si="247"/>
        <v/>
      </c>
      <c r="P2642" s="2" t="str">
        <f>IF(ISNUMBER(O2642),SUMIFS(O$1:$O2642,A$1:$A2642,A2642,C$1:$C2642,C2642,G$1:$G2642,G2642,E$1:$E2642,E2642),"")</f>
        <v/>
      </c>
      <c r="U2642" t="str">
        <f t="shared" si="248"/>
        <v/>
      </c>
      <c r="V2642">
        <v>24.10903263092041</v>
      </c>
      <c r="W2642">
        <v>16.761887550354004</v>
      </c>
      <c r="X2642">
        <v>74.597873687744141</v>
      </c>
      <c r="Y2642">
        <v>43.991193771362305</v>
      </c>
      <c r="Z2642">
        <v>90.286815643310547</v>
      </c>
      <c r="AA2642">
        <v>18.612287521362305</v>
      </c>
      <c r="AB2642">
        <v>2.977966003417969E-2</v>
      </c>
      <c r="AC2642" s="2">
        <f t="shared" si="249"/>
        <v>2.977966003417969E-2</v>
      </c>
      <c r="AD2642">
        <v>11.935659790039063</v>
      </c>
      <c r="AE2642">
        <v>20.55052912828576</v>
      </c>
      <c r="AH2642" s="2" t="str">
        <f t="shared" si="250"/>
        <v/>
      </c>
      <c r="AI2642" s="2" t="str">
        <f>IF(ISNUMBER(AH2642),SUMIFS($AH$1:AH2642,$A$1:A2642,A2642,C$1:$C2642,C2642,$G$1:G2642,G2642,$E$1:E2642,E2642),"")</f>
        <v/>
      </c>
      <c r="AJ2642">
        <f t="shared" si="251"/>
        <v>13</v>
      </c>
    </row>
    <row r="2643" spans="1:36" x14ac:dyDescent="0.25">
      <c r="A2643" s="14" t="s">
        <v>103</v>
      </c>
      <c r="B2643" t="s">
        <v>98</v>
      </c>
      <c r="C2643" t="s">
        <v>97</v>
      </c>
      <c r="D2643" s="13">
        <v>42459</v>
      </c>
      <c r="E2643">
        <v>1</v>
      </c>
      <c r="F2643">
        <v>50</v>
      </c>
      <c r="G2643" s="2" t="s">
        <v>87</v>
      </c>
      <c r="H2643" s="2" t="s">
        <v>12</v>
      </c>
      <c r="I2643">
        <v>8</v>
      </c>
      <c r="J2643" s="2" t="s">
        <v>88</v>
      </c>
      <c r="K2643" s="2">
        <v>45</v>
      </c>
      <c r="L2643" s="2">
        <v>1449</v>
      </c>
      <c r="M2643" s="2">
        <f t="shared" si="246"/>
        <v>144.9</v>
      </c>
      <c r="O2643" s="2" t="str">
        <f t="shared" si="247"/>
        <v/>
      </c>
      <c r="P2643" s="2" t="str">
        <f>IF(ISNUMBER(O2643),SUMIFS(O$1:$O2643,A$1:$A2643,A2643,C$1:$C2643,C2643,G$1:$G2643,G2643,E$1:$E2643,E2643),"")</f>
        <v/>
      </c>
      <c r="U2643" t="str">
        <f t="shared" si="248"/>
        <v/>
      </c>
      <c r="V2643">
        <v>24.26160717010498</v>
      </c>
      <c r="W2643">
        <v>17.022635459899902</v>
      </c>
      <c r="X2643">
        <v>76.297256469726563</v>
      </c>
      <c r="Y2643">
        <v>43.169864654541016</v>
      </c>
      <c r="Z2643">
        <v>90.743377685546875</v>
      </c>
      <c r="AA2643">
        <v>17.812721252441406</v>
      </c>
      <c r="AB2643">
        <v>2.8500354003906252E-2</v>
      </c>
      <c r="AC2643" s="2">
        <f t="shared" si="249"/>
        <v>2.8500354003906252E-2</v>
      </c>
      <c r="AD2643">
        <v>12.20756103515625</v>
      </c>
      <c r="AE2643">
        <v>16.745232015526629</v>
      </c>
      <c r="AH2643" s="2" t="str">
        <f t="shared" si="250"/>
        <v/>
      </c>
      <c r="AI2643" s="2" t="str">
        <f>IF(ISNUMBER(AH2643),SUMIFS($AH$1:AH2643,$A$1:A2643,A2643,C$1:$C2643,C2643,$G$1:G2643,G2643,$E$1:E2643,E2643),"")</f>
        <v/>
      </c>
      <c r="AJ2643">
        <f t="shared" si="251"/>
        <v>13</v>
      </c>
    </row>
    <row r="2644" spans="1:36" x14ac:dyDescent="0.25">
      <c r="A2644" s="14" t="s">
        <v>102</v>
      </c>
      <c r="B2644" t="s">
        <v>98</v>
      </c>
      <c r="C2644" t="s">
        <v>97</v>
      </c>
      <c r="D2644" s="13">
        <v>42459</v>
      </c>
      <c r="E2644">
        <v>1</v>
      </c>
      <c r="F2644">
        <v>100</v>
      </c>
      <c r="G2644" s="2" t="s">
        <v>87</v>
      </c>
      <c r="H2644" s="2" t="s">
        <v>12</v>
      </c>
      <c r="I2644">
        <v>8</v>
      </c>
      <c r="J2644" s="2" t="s">
        <v>88</v>
      </c>
      <c r="K2644" s="2">
        <v>78</v>
      </c>
      <c r="L2644" s="2">
        <v>1699.5</v>
      </c>
      <c r="M2644" s="2">
        <f t="shared" si="246"/>
        <v>169.95</v>
      </c>
      <c r="O2644" s="2" t="str">
        <f t="shared" si="247"/>
        <v/>
      </c>
      <c r="P2644" s="2" t="str">
        <f>IF(ISNUMBER(O2644),SUMIFS(O$1:$O2644,A$1:$A2644,A2644,C$1:$C2644,C2644,G$1:$G2644,G2644,E$1:$E2644,E2644),"")</f>
        <v/>
      </c>
      <c r="U2644" t="str">
        <f t="shared" si="248"/>
        <v/>
      </c>
      <c r="V2644">
        <v>24.214491844177246</v>
      </c>
      <c r="W2644">
        <v>17.574954032897949</v>
      </c>
      <c r="X2644">
        <v>75.147800445556641</v>
      </c>
      <c r="Y2644">
        <v>43.57056999206543</v>
      </c>
      <c r="Z2644">
        <v>90.311370849609375</v>
      </c>
      <c r="AA2644">
        <v>17.929798126220703</v>
      </c>
      <c r="AB2644">
        <v>2.8687677001953123E-2</v>
      </c>
      <c r="AC2644" s="2">
        <f t="shared" si="249"/>
        <v>2.8687677001953123E-2</v>
      </c>
      <c r="AD2644">
        <v>12.023648071289063</v>
      </c>
      <c r="AE2644">
        <v>17.468502070754955</v>
      </c>
      <c r="AH2644" s="2" t="str">
        <f t="shared" si="250"/>
        <v/>
      </c>
      <c r="AI2644" s="2" t="str">
        <f>IF(ISNUMBER(AH2644),SUMIFS($AH$1:AH2644,$A$1:A2644,A2644,C$1:$C2644,C2644,$G$1:G2644,G2644,$E$1:E2644,E2644),"")</f>
        <v/>
      </c>
      <c r="AJ2644">
        <f t="shared" si="251"/>
        <v>13</v>
      </c>
    </row>
    <row r="2645" spans="1:36" x14ac:dyDescent="0.25">
      <c r="A2645" s="14" t="s">
        <v>101</v>
      </c>
      <c r="B2645" t="s">
        <v>98</v>
      </c>
      <c r="C2645" t="s">
        <v>97</v>
      </c>
      <c r="D2645" s="13">
        <v>42459</v>
      </c>
      <c r="E2645">
        <v>1</v>
      </c>
      <c r="F2645">
        <v>200</v>
      </c>
      <c r="G2645" s="2" t="s">
        <v>87</v>
      </c>
      <c r="H2645" s="2" t="s">
        <v>12</v>
      </c>
      <c r="I2645">
        <v>8</v>
      </c>
      <c r="J2645" s="2" t="s">
        <v>88</v>
      </c>
      <c r="K2645" s="2">
        <v>156</v>
      </c>
      <c r="L2645" s="2">
        <v>1752.75</v>
      </c>
      <c r="M2645" s="2">
        <f t="shared" si="246"/>
        <v>175.27500000000001</v>
      </c>
      <c r="O2645" s="2" t="str">
        <f t="shared" si="247"/>
        <v/>
      </c>
      <c r="P2645" s="2" t="str">
        <f>IF(ISNUMBER(O2645),SUMIFS(O$1:$O2645,A$1:$A2645,A2645,C$1:$C2645,C2645,G$1:$G2645,G2645,E$1:$E2645,E2645),"")</f>
        <v/>
      </c>
      <c r="U2645" t="str">
        <f t="shared" si="248"/>
        <v/>
      </c>
      <c r="V2645">
        <v>24.140828132629395</v>
      </c>
      <c r="W2645">
        <v>17.723271369934082</v>
      </c>
      <c r="X2645">
        <v>76.435604095458984</v>
      </c>
      <c r="Y2645">
        <v>43.052219390869141</v>
      </c>
      <c r="Z2645">
        <v>90.361827850341797</v>
      </c>
      <c r="AA2645">
        <v>18.05451488494873</v>
      </c>
      <c r="AB2645">
        <v>2.8887223815917969E-2</v>
      </c>
      <c r="AC2645" s="2">
        <f t="shared" si="249"/>
        <v>2.8887223815917969E-2</v>
      </c>
      <c r="AD2645">
        <v>12.229696655273438</v>
      </c>
      <c r="AE2645">
        <v>15.780377326001311</v>
      </c>
      <c r="AH2645" s="2" t="str">
        <f t="shared" si="250"/>
        <v/>
      </c>
      <c r="AI2645" s="2" t="str">
        <f>IF(ISNUMBER(AH2645),SUMIFS($AH$1:AH2645,$A$1:A2645,A2645,C$1:$C2645,C2645,$G$1:G2645,G2645,$E$1:E2645,E2645),"")</f>
        <v/>
      </c>
      <c r="AJ2645">
        <f t="shared" si="251"/>
        <v>13</v>
      </c>
    </row>
    <row r="2646" spans="1:36" x14ac:dyDescent="0.25">
      <c r="A2646" s="14" t="s">
        <v>100</v>
      </c>
      <c r="B2646" t="s">
        <v>98</v>
      </c>
      <c r="C2646" t="s">
        <v>97</v>
      </c>
      <c r="D2646" s="13">
        <v>42459</v>
      </c>
      <c r="E2646">
        <v>1</v>
      </c>
      <c r="F2646">
        <v>350</v>
      </c>
      <c r="G2646" s="2" t="s">
        <v>87</v>
      </c>
      <c r="H2646" s="2" t="s">
        <v>12</v>
      </c>
      <c r="I2646">
        <v>8</v>
      </c>
      <c r="J2646" s="2" t="s">
        <v>88</v>
      </c>
      <c r="K2646" s="2">
        <v>272</v>
      </c>
      <c r="L2646" s="2">
        <v>1792.25</v>
      </c>
      <c r="M2646" s="2">
        <f t="shared" si="246"/>
        <v>179.22499999999999</v>
      </c>
      <c r="O2646" s="2" t="str">
        <f t="shared" si="247"/>
        <v/>
      </c>
      <c r="P2646" s="2" t="str">
        <f>IF(ISNUMBER(O2646),SUMIFS(O$1:$O2646,A$1:$A2646,A2646,C$1:$C2646,C2646,G$1:$G2646,G2646,E$1:$E2646,E2646),"")</f>
        <v/>
      </c>
      <c r="U2646" t="str">
        <f t="shared" si="248"/>
        <v/>
      </c>
      <c r="V2646">
        <v>24.465734481811523</v>
      </c>
      <c r="W2646">
        <v>15.980860710144043</v>
      </c>
      <c r="X2646">
        <v>75.528350830078125</v>
      </c>
      <c r="Y2646">
        <v>43.471593856811523</v>
      </c>
      <c r="Z2646">
        <v>91.021839141845703</v>
      </c>
      <c r="AA2646">
        <v>19.114103317260742</v>
      </c>
      <c r="AB2646">
        <v>3.0582565307617188E-2</v>
      </c>
      <c r="AC2646" s="2">
        <f t="shared" si="249"/>
        <v>3.0582565307617188E-2</v>
      </c>
      <c r="AD2646">
        <v>12.0845361328125</v>
      </c>
      <c r="AE2646">
        <v>15.789633573231981</v>
      </c>
      <c r="AH2646" s="2" t="str">
        <f t="shared" si="250"/>
        <v/>
      </c>
      <c r="AI2646" s="2" t="str">
        <f>IF(ISNUMBER(AH2646),SUMIFS($AH$1:AH2646,$A$1:A2646,A2646,C$1:$C2646,C2646,$G$1:G2646,G2646,$E$1:E2646,E2646),"")</f>
        <v/>
      </c>
      <c r="AJ2646">
        <f t="shared" si="251"/>
        <v>13</v>
      </c>
    </row>
    <row r="2647" spans="1:36" x14ac:dyDescent="0.25">
      <c r="A2647" s="14" t="s">
        <v>99</v>
      </c>
      <c r="B2647" t="s">
        <v>98</v>
      </c>
      <c r="C2647" t="s">
        <v>97</v>
      </c>
      <c r="D2647" s="13">
        <v>42459</v>
      </c>
      <c r="E2647">
        <v>1</v>
      </c>
      <c r="F2647">
        <v>500</v>
      </c>
      <c r="G2647" s="2" t="s">
        <v>87</v>
      </c>
      <c r="H2647" s="2" t="s">
        <v>12</v>
      </c>
      <c r="I2647">
        <v>8</v>
      </c>
      <c r="J2647" s="2" t="s">
        <v>88</v>
      </c>
      <c r="K2647" s="2">
        <v>389</v>
      </c>
      <c r="L2647" s="2">
        <v>1701.5</v>
      </c>
      <c r="M2647" s="2">
        <f t="shared" si="246"/>
        <v>170.15</v>
      </c>
      <c r="O2647" s="2" t="str">
        <f t="shared" si="247"/>
        <v/>
      </c>
      <c r="P2647" s="2" t="str">
        <f>IF(ISNUMBER(O2647),SUMIFS(O$1:$O2647,A$1:$A2647,A2647,C$1:$C2647,C2647,G$1:$G2647,G2647,E$1:$E2647,E2647),"")</f>
        <v/>
      </c>
      <c r="U2647" t="str">
        <f t="shared" si="248"/>
        <v/>
      </c>
      <c r="V2647">
        <v>25.575847625732422</v>
      </c>
      <c r="W2647">
        <v>17.313117980957031</v>
      </c>
      <c r="X2647">
        <v>75.504589080810547</v>
      </c>
      <c r="Y2647">
        <v>44.585533142089844</v>
      </c>
      <c r="Z2647">
        <v>91.210243225097656</v>
      </c>
      <c r="AA2647">
        <v>16.990913391113281</v>
      </c>
      <c r="AB2647">
        <v>2.7185461425781252E-2</v>
      </c>
      <c r="AC2647" s="2">
        <f t="shared" si="249"/>
        <v>2.7185461425781252E-2</v>
      </c>
      <c r="AD2647">
        <v>12.080734252929688</v>
      </c>
      <c r="AE2647">
        <v>17.528596008017438</v>
      </c>
      <c r="AH2647" s="2" t="str">
        <f t="shared" si="250"/>
        <v/>
      </c>
      <c r="AI2647" s="2" t="str">
        <f>IF(ISNUMBER(AH2647),SUMIFS($AH$1:AH2647,$A$1:A2647,A2647,C$1:$C2647,C2647,$G$1:G2647,G2647,$E$1:E2647,E2647),"")</f>
        <v/>
      </c>
      <c r="AJ2647">
        <f t="shared" si="251"/>
        <v>13</v>
      </c>
    </row>
    <row r="2648" spans="1:36" x14ac:dyDescent="0.25">
      <c r="A2648" s="14" t="s">
        <v>104</v>
      </c>
      <c r="B2648" t="s">
        <v>98</v>
      </c>
      <c r="C2648" t="s">
        <v>97</v>
      </c>
      <c r="D2648" s="13">
        <v>42459</v>
      </c>
      <c r="E2648">
        <v>2</v>
      </c>
      <c r="F2648">
        <v>0</v>
      </c>
      <c r="G2648" s="2" t="s">
        <v>87</v>
      </c>
      <c r="H2648" s="2" t="s">
        <v>12</v>
      </c>
      <c r="I2648">
        <v>8</v>
      </c>
      <c r="J2648" s="2" t="s">
        <v>88</v>
      </c>
      <c r="K2648" s="2">
        <v>0</v>
      </c>
      <c r="L2648" s="2">
        <v>1287.5</v>
      </c>
      <c r="M2648" s="2">
        <f t="shared" si="246"/>
        <v>128.75</v>
      </c>
      <c r="O2648" s="2" t="str">
        <f t="shared" si="247"/>
        <v/>
      </c>
      <c r="P2648" s="2" t="str">
        <f>IF(ISNUMBER(O2648),SUMIFS(O$1:$O2648,A$1:$A2648,A2648,C$1:$C2648,C2648,G$1:$G2648,G2648,E$1:$E2648,E2648),"")</f>
        <v/>
      </c>
      <c r="U2648" t="str">
        <f t="shared" si="248"/>
        <v/>
      </c>
      <c r="V2648">
        <v>25.320962905883789</v>
      </c>
      <c r="W2648">
        <v>14.870189189910889</v>
      </c>
      <c r="X2648">
        <v>72.995094299316406</v>
      </c>
      <c r="Y2648">
        <v>43.991470336914063</v>
      </c>
      <c r="Z2648">
        <v>89.674079895019531</v>
      </c>
      <c r="AA2648">
        <v>17.912273406982422</v>
      </c>
      <c r="AB2648">
        <v>2.8659637451171872E-2</v>
      </c>
      <c r="AC2648" s="2">
        <f t="shared" si="249"/>
        <v>2.8659637451171872E-2</v>
      </c>
      <c r="AD2648">
        <v>11.679215087890626</v>
      </c>
      <c r="AE2648">
        <v>15.154643451411703</v>
      </c>
      <c r="AH2648" s="2" t="str">
        <f t="shared" si="250"/>
        <v/>
      </c>
      <c r="AI2648" s="2" t="str">
        <f>IF(ISNUMBER(AH2648),SUMIFS($AH$1:AH2648,$A$1:A2648,A2648,C$1:$C2648,C2648,$G$1:G2648,G2648,$E$1:E2648,E2648),"")</f>
        <v/>
      </c>
      <c r="AJ2648">
        <f t="shared" si="251"/>
        <v>13</v>
      </c>
    </row>
    <row r="2649" spans="1:36" x14ac:dyDescent="0.25">
      <c r="A2649" s="14" t="s">
        <v>103</v>
      </c>
      <c r="B2649" t="s">
        <v>98</v>
      </c>
      <c r="C2649" t="s">
        <v>97</v>
      </c>
      <c r="D2649" s="13">
        <v>42459</v>
      </c>
      <c r="E2649">
        <v>2</v>
      </c>
      <c r="F2649">
        <v>50</v>
      </c>
      <c r="G2649" s="2" t="s">
        <v>87</v>
      </c>
      <c r="H2649" s="2" t="s">
        <v>12</v>
      </c>
      <c r="I2649">
        <v>8</v>
      </c>
      <c r="J2649" s="2" t="s">
        <v>88</v>
      </c>
      <c r="K2649" s="2">
        <v>45</v>
      </c>
      <c r="L2649" s="2">
        <v>1642.75</v>
      </c>
      <c r="M2649" s="2">
        <f t="shared" si="246"/>
        <v>164.27500000000001</v>
      </c>
      <c r="O2649" s="2" t="str">
        <f t="shared" si="247"/>
        <v/>
      </c>
      <c r="P2649" s="2" t="str">
        <f>IF(ISNUMBER(O2649),SUMIFS(O$1:$O2649,A$1:$A2649,A2649,C$1:$C2649,C2649,G$1:$G2649,G2649,E$1:$E2649,E2649),"")</f>
        <v/>
      </c>
      <c r="U2649" t="str">
        <f t="shared" si="248"/>
        <v/>
      </c>
      <c r="V2649">
        <v>26.395748138427734</v>
      </c>
      <c r="W2649">
        <v>13.491147041320801</v>
      </c>
      <c r="X2649">
        <v>72.341064453125</v>
      </c>
      <c r="Y2649">
        <v>43.42070198059082</v>
      </c>
      <c r="Z2649">
        <v>88.749870300292969</v>
      </c>
      <c r="AA2649">
        <v>17.935508728027344</v>
      </c>
      <c r="AB2649">
        <v>2.8696813964843752E-2</v>
      </c>
      <c r="AC2649" s="2">
        <f t="shared" si="249"/>
        <v>2.8696813964843752E-2</v>
      </c>
      <c r="AD2649">
        <v>11.574570312500001</v>
      </c>
      <c r="AE2649">
        <v>13.142187073563822</v>
      </c>
      <c r="AH2649" s="2" t="str">
        <f t="shared" si="250"/>
        <v/>
      </c>
      <c r="AI2649" s="2" t="str">
        <f>IF(ISNUMBER(AH2649),SUMIFS($AH$1:AH2649,$A$1:A2649,A2649,C$1:$C2649,C2649,$G$1:G2649,G2649,$E$1:E2649,E2649),"")</f>
        <v/>
      </c>
      <c r="AJ2649">
        <f t="shared" si="251"/>
        <v>13</v>
      </c>
    </row>
    <row r="2650" spans="1:36" x14ac:dyDescent="0.25">
      <c r="A2650" s="14" t="s">
        <v>102</v>
      </c>
      <c r="B2650" t="s">
        <v>98</v>
      </c>
      <c r="C2650" t="s">
        <v>97</v>
      </c>
      <c r="D2650" s="13">
        <v>42459</v>
      </c>
      <c r="E2650">
        <v>2</v>
      </c>
      <c r="F2650">
        <v>100</v>
      </c>
      <c r="G2650" s="2" t="s">
        <v>87</v>
      </c>
      <c r="H2650" s="2" t="s">
        <v>12</v>
      </c>
      <c r="I2650">
        <v>8</v>
      </c>
      <c r="J2650" s="2" t="s">
        <v>88</v>
      </c>
      <c r="K2650" s="2">
        <v>78</v>
      </c>
      <c r="L2650" s="2">
        <v>1618.5</v>
      </c>
      <c r="M2650" s="2">
        <f t="shared" si="246"/>
        <v>161.85</v>
      </c>
      <c r="O2650" s="2" t="str">
        <f t="shared" si="247"/>
        <v/>
      </c>
      <c r="P2650" s="2" t="str">
        <f>IF(ISNUMBER(O2650),SUMIFS(O$1:$O2650,A$1:$A2650,A2650,C$1:$C2650,C2650,G$1:$G2650,G2650,E$1:$E2650,E2650),"")</f>
        <v/>
      </c>
      <c r="U2650" t="str">
        <f t="shared" si="248"/>
        <v/>
      </c>
      <c r="V2650">
        <v>25.402805328369141</v>
      </c>
      <c r="W2650">
        <v>14.170268058776855</v>
      </c>
      <c r="X2650">
        <v>73.167999267578125</v>
      </c>
      <c r="Y2650">
        <v>43.108667373657227</v>
      </c>
      <c r="Z2650">
        <v>89.445823669433594</v>
      </c>
      <c r="AA2650">
        <v>18.384866714477539</v>
      </c>
      <c r="AB2650">
        <v>2.9415786743164061E-2</v>
      </c>
      <c r="AC2650" s="2">
        <f t="shared" si="249"/>
        <v>2.9415786743164061E-2</v>
      </c>
      <c r="AD2650">
        <v>11.706879882812499</v>
      </c>
      <c r="AE2650">
        <v>13.715426804487246</v>
      </c>
      <c r="AH2650" s="2" t="str">
        <f t="shared" si="250"/>
        <v/>
      </c>
      <c r="AI2650" s="2" t="str">
        <f>IF(ISNUMBER(AH2650),SUMIFS($AH$1:AH2650,$A$1:A2650,A2650,C$1:$C2650,C2650,$G$1:G2650,G2650,$E$1:E2650,E2650),"")</f>
        <v/>
      </c>
      <c r="AJ2650">
        <f t="shared" si="251"/>
        <v>13</v>
      </c>
    </row>
    <row r="2651" spans="1:36" x14ac:dyDescent="0.25">
      <c r="A2651" s="14" t="s">
        <v>101</v>
      </c>
      <c r="B2651" t="s">
        <v>98</v>
      </c>
      <c r="C2651" t="s">
        <v>97</v>
      </c>
      <c r="D2651" s="13">
        <v>42459</v>
      </c>
      <c r="E2651">
        <v>2</v>
      </c>
      <c r="F2651">
        <v>200</v>
      </c>
      <c r="G2651" s="2" t="s">
        <v>87</v>
      </c>
      <c r="H2651" s="2" t="s">
        <v>12</v>
      </c>
      <c r="I2651">
        <v>8</v>
      </c>
      <c r="J2651" s="2" t="s">
        <v>88</v>
      </c>
      <c r="K2651" s="2">
        <v>156</v>
      </c>
      <c r="L2651" s="2">
        <v>1531.5</v>
      </c>
      <c r="M2651" s="2">
        <f t="shared" si="246"/>
        <v>153.15</v>
      </c>
      <c r="O2651" s="2" t="str">
        <f t="shared" si="247"/>
        <v/>
      </c>
      <c r="P2651" s="2" t="str">
        <f>IF(ISNUMBER(O2651),SUMIFS(O$1:$O2651,A$1:$A2651,A2651,C$1:$C2651,C2651,G$1:$G2651,G2651,E$1:$E2651,E2651),"")</f>
        <v/>
      </c>
      <c r="U2651" t="str">
        <f t="shared" si="248"/>
        <v/>
      </c>
      <c r="V2651">
        <v>24.068467140197754</v>
      </c>
      <c r="W2651">
        <v>17.368307113647461</v>
      </c>
      <c r="X2651">
        <v>75.998439788818359</v>
      </c>
      <c r="Y2651">
        <v>42.103982925415039</v>
      </c>
      <c r="Z2651">
        <v>89.981117248535156</v>
      </c>
      <c r="AA2651">
        <v>18.553037643432617</v>
      </c>
      <c r="AB2651">
        <v>2.968486022949219E-2</v>
      </c>
      <c r="AC2651" s="2">
        <f t="shared" si="249"/>
        <v>2.968486022949219E-2</v>
      </c>
      <c r="AD2651">
        <v>12.159750366210938</v>
      </c>
      <c r="AE2651">
        <v>12.672398215623486</v>
      </c>
      <c r="AH2651" s="2" t="str">
        <f t="shared" si="250"/>
        <v/>
      </c>
      <c r="AI2651" s="2" t="str">
        <f>IF(ISNUMBER(AH2651),SUMIFS($AH$1:AH2651,$A$1:A2651,A2651,C$1:$C2651,C2651,$G$1:G2651,G2651,$E$1:E2651,E2651),"")</f>
        <v/>
      </c>
      <c r="AJ2651">
        <f t="shared" si="251"/>
        <v>13</v>
      </c>
    </row>
    <row r="2652" spans="1:36" x14ac:dyDescent="0.25">
      <c r="A2652" s="14" t="s">
        <v>100</v>
      </c>
      <c r="B2652" t="s">
        <v>98</v>
      </c>
      <c r="C2652" t="s">
        <v>97</v>
      </c>
      <c r="D2652" s="13">
        <v>42459</v>
      </c>
      <c r="E2652">
        <v>2</v>
      </c>
      <c r="F2652">
        <v>350</v>
      </c>
      <c r="G2652" s="2" t="s">
        <v>87</v>
      </c>
      <c r="H2652" s="2" t="s">
        <v>12</v>
      </c>
      <c r="I2652">
        <v>8</v>
      </c>
      <c r="J2652" s="2" t="s">
        <v>88</v>
      </c>
      <c r="K2652" s="2">
        <v>272</v>
      </c>
      <c r="L2652" s="2">
        <v>1740.25</v>
      </c>
      <c r="M2652" s="2">
        <f t="shared" si="246"/>
        <v>174.02500000000001</v>
      </c>
      <c r="O2652" s="2" t="str">
        <f t="shared" si="247"/>
        <v/>
      </c>
      <c r="P2652" s="2" t="str">
        <f>IF(ISNUMBER(O2652),SUMIFS(O$1:$O2652,A$1:$A2652,A2652,C$1:$C2652,C2652,G$1:$G2652,G2652,E$1:$E2652,E2652),"")</f>
        <v/>
      </c>
      <c r="U2652" t="str">
        <f t="shared" si="248"/>
        <v/>
      </c>
      <c r="V2652">
        <v>23.852068901062012</v>
      </c>
      <c r="W2652">
        <v>18.178469657897949</v>
      </c>
      <c r="X2652">
        <v>78.499835968017578</v>
      </c>
      <c r="Y2652">
        <v>42.42646598815918</v>
      </c>
      <c r="Z2652">
        <v>91.182949066162109</v>
      </c>
      <c r="AA2652">
        <v>18.762157440185547</v>
      </c>
      <c r="AB2652">
        <v>3.0019451904296876E-2</v>
      </c>
      <c r="AC2652" s="2">
        <f t="shared" si="249"/>
        <v>3.0019451904296876E-2</v>
      </c>
      <c r="AD2652">
        <v>12.559973754882813</v>
      </c>
      <c r="AE2652">
        <v>12.934086786199067</v>
      </c>
      <c r="AH2652" s="2" t="str">
        <f t="shared" si="250"/>
        <v/>
      </c>
      <c r="AI2652" s="2" t="str">
        <f>IF(ISNUMBER(AH2652),SUMIFS($AH$1:AH2652,$A$1:A2652,A2652,C$1:$C2652,C2652,$G$1:G2652,G2652,$E$1:E2652,E2652),"")</f>
        <v/>
      </c>
      <c r="AJ2652">
        <f t="shared" si="251"/>
        <v>13</v>
      </c>
    </row>
    <row r="2653" spans="1:36" x14ac:dyDescent="0.25">
      <c r="A2653" s="14" t="s">
        <v>99</v>
      </c>
      <c r="B2653" t="s">
        <v>98</v>
      </c>
      <c r="C2653" t="s">
        <v>97</v>
      </c>
      <c r="D2653" s="13">
        <v>42459</v>
      </c>
      <c r="E2653">
        <v>2</v>
      </c>
      <c r="F2653">
        <v>500</v>
      </c>
      <c r="G2653" s="2" t="s">
        <v>87</v>
      </c>
      <c r="H2653" s="2" t="s">
        <v>12</v>
      </c>
      <c r="I2653">
        <v>8</v>
      </c>
      <c r="J2653" s="2" t="s">
        <v>88</v>
      </c>
      <c r="K2653" s="2">
        <v>389</v>
      </c>
      <c r="L2653" s="2">
        <v>1981</v>
      </c>
      <c r="M2653" s="2">
        <f t="shared" si="246"/>
        <v>198.1</v>
      </c>
      <c r="O2653" s="2" t="str">
        <f t="shared" si="247"/>
        <v/>
      </c>
      <c r="P2653" s="2" t="str">
        <f>IF(ISNUMBER(O2653),SUMIFS(O$1:$O2653,A$1:$A2653,A2653,C$1:$C2653,C2653,G$1:$G2653,G2653,E$1:$E2653,E2653),"")</f>
        <v/>
      </c>
      <c r="U2653" t="str">
        <f t="shared" si="248"/>
        <v/>
      </c>
      <c r="V2653">
        <v>22.220088005065918</v>
      </c>
      <c r="W2653">
        <v>15.201987743377686</v>
      </c>
      <c r="X2653">
        <v>77.813240051269531</v>
      </c>
      <c r="Y2653">
        <v>39.927219390869141</v>
      </c>
      <c r="Z2653">
        <v>90.937355041503906</v>
      </c>
      <c r="AA2653">
        <v>24.521207809448242</v>
      </c>
      <c r="AB2653">
        <v>3.9233932495117189E-2</v>
      </c>
      <c r="AC2653" s="2">
        <f t="shared" si="249"/>
        <v>3.9233932495117189E-2</v>
      </c>
      <c r="AD2653">
        <v>12.450118408203124</v>
      </c>
      <c r="AE2653">
        <v>11.110847444590583</v>
      </c>
      <c r="AH2653" s="2" t="str">
        <f t="shared" si="250"/>
        <v/>
      </c>
      <c r="AI2653" s="2" t="str">
        <f>IF(ISNUMBER(AH2653),SUMIFS($AH$1:AH2653,$A$1:A2653,A2653,C$1:$C2653,C2653,$G$1:G2653,G2653,$E$1:E2653,E2653),"")</f>
        <v/>
      </c>
      <c r="AJ2653">
        <f t="shared" si="251"/>
        <v>13</v>
      </c>
    </row>
    <row r="2654" spans="1:36" x14ac:dyDescent="0.25">
      <c r="A2654" s="14" t="s">
        <v>104</v>
      </c>
      <c r="B2654" t="s">
        <v>98</v>
      </c>
      <c r="C2654" t="s">
        <v>97</v>
      </c>
      <c r="D2654" s="13">
        <v>42459</v>
      </c>
      <c r="E2654">
        <v>3</v>
      </c>
      <c r="F2654">
        <v>0</v>
      </c>
      <c r="G2654" s="2" t="s">
        <v>87</v>
      </c>
      <c r="H2654" s="2" t="s">
        <v>12</v>
      </c>
      <c r="I2654">
        <v>8</v>
      </c>
      <c r="J2654" s="2" t="s">
        <v>88</v>
      </c>
      <c r="K2654" s="2">
        <v>0</v>
      </c>
      <c r="L2654" s="2">
        <v>1351</v>
      </c>
      <c r="M2654" s="2">
        <f t="shared" si="246"/>
        <v>135.1</v>
      </c>
      <c r="O2654" s="2" t="str">
        <f t="shared" si="247"/>
        <v/>
      </c>
      <c r="P2654" s="2" t="str">
        <f>IF(ISNUMBER(O2654),SUMIFS(O$1:$O2654,A$1:$A2654,A2654,C$1:$C2654,C2654,G$1:$G2654,G2654,E$1:$E2654,E2654),"")</f>
        <v/>
      </c>
      <c r="U2654" t="str">
        <f t="shared" si="248"/>
        <v/>
      </c>
      <c r="V2654">
        <v>23.634674072265625</v>
      </c>
      <c r="W2654">
        <v>18.86811351776123</v>
      </c>
      <c r="X2654">
        <v>76.821422576904297</v>
      </c>
      <c r="Y2654">
        <v>44.423408508300781</v>
      </c>
      <c r="Z2654">
        <v>90.657634735107422</v>
      </c>
      <c r="AA2654">
        <v>18.507447242736816</v>
      </c>
      <c r="AB2654">
        <v>2.9611915588378904E-2</v>
      </c>
      <c r="AC2654" s="2">
        <f t="shared" si="249"/>
        <v>2.9611915588378904E-2</v>
      </c>
      <c r="AD2654">
        <v>12.291427612304688</v>
      </c>
      <c r="AE2654">
        <v>18.547409539614087</v>
      </c>
      <c r="AH2654" s="2" t="str">
        <f t="shared" si="250"/>
        <v/>
      </c>
      <c r="AI2654" s="2" t="str">
        <f>IF(ISNUMBER(AH2654),SUMIFS($AH$1:AH2654,$A$1:A2654,A2654,C$1:$C2654,C2654,$G$1:G2654,G2654,$E$1:E2654,E2654),"")</f>
        <v/>
      </c>
      <c r="AJ2654">
        <f t="shared" si="251"/>
        <v>13</v>
      </c>
    </row>
    <row r="2655" spans="1:36" x14ac:dyDescent="0.25">
      <c r="A2655" s="14" t="s">
        <v>103</v>
      </c>
      <c r="B2655" t="s">
        <v>98</v>
      </c>
      <c r="C2655" t="s">
        <v>97</v>
      </c>
      <c r="D2655" s="13">
        <v>42459</v>
      </c>
      <c r="E2655">
        <v>3</v>
      </c>
      <c r="F2655">
        <v>50</v>
      </c>
      <c r="G2655" s="2" t="s">
        <v>87</v>
      </c>
      <c r="H2655" s="2" t="s">
        <v>12</v>
      </c>
      <c r="I2655">
        <v>8</v>
      </c>
      <c r="J2655" s="2" t="s">
        <v>88</v>
      </c>
      <c r="K2655" s="2">
        <v>45</v>
      </c>
      <c r="L2655" s="2">
        <v>1401.75</v>
      </c>
      <c r="M2655" s="2">
        <f t="shared" si="246"/>
        <v>140.17500000000001</v>
      </c>
      <c r="O2655" s="2" t="str">
        <f t="shared" si="247"/>
        <v/>
      </c>
      <c r="P2655" s="2" t="str">
        <f>IF(ISNUMBER(O2655),SUMIFS(O$1:$O2655,A$1:$A2655,A2655,C$1:$C2655,C2655,G$1:$G2655,G2655,E$1:$E2655,E2655),"")</f>
        <v/>
      </c>
      <c r="U2655" t="str">
        <f t="shared" si="248"/>
        <v/>
      </c>
      <c r="V2655">
        <v>25.207668304443359</v>
      </c>
      <c r="W2655">
        <v>15.844214916229248</v>
      </c>
      <c r="X2655">
        <v>75.389167785644531</v>
      </c>
      <c r="Y2655">
        <v>46.08941650390625</v>
      </c>
      <c r="Z2655">
        <v>91.396198272705078</v>
      </c>
      <c r="AA2655">
        <v>17.141510009765625</v>
      </c>
      <c r="AB2655">
        <v>2.7426416015625E-2</v>
      </c>
      <c r="AC2655" s="2">
        <f t="shared" si="249"/>
        <v>2.7426416015625E-2</v>
      </c>
      <c r="AD2655">
        <v>12.062266845703125</v>
      </c>
      <c r="AE2655">
        <v>16.984670293087369</v>
      </c>
      <c r="AH2655" s="2" t="str">
        <f t="shared" si="250"/>
        <v/>
      </c>
      <c r="AI2655" s="2" t="str">
        <f>IF(ISNUMBER(AH2655),SUMIFS($AH$1:AH2655,$A$1:A2655,A2655,C$1:$C2655,C2655,$G$1:G2655,G2655,$E$1:E2655,E2655),"")</f>
        <v/>
      </c>
      <c r="AJ2655">
        <f t="shared" si="251"/>
        <v>13</v>
      </c>
    </row>
    <row r="2656" spans="1:36" x14ac:dyDescent="0.25">
      <c r="A2656" s="14" t="s">
        <v>102</v>
      </c>
      <c r="B2656" t="s">
        <v>98</v>
      </c>
      <c r="C2656" t="s">
        <v>97</v>
      </c>
      <c r="D2656" s="13">
        <v>42459</v>
      </c>
      <c r="E2656">
        <v>3</v>
      </c>
      <c r="F2656">
        <v>100</v>
      </c>
      <c r="G2656" s="2" t="s">
        <v>87</v>
      </c>
      <c r="H2656" s="2" t="s">
        <v>12</v>
      </c>
      <c r="I2656">
        <v>8</v>
      </c>
      <c r="J2656" s="2" t="s">
        <v>88</v>
      </c>
      <c r="K2656" s="2">
        <v>78</v>
      </c>
      <c r="L2656" s="2">
        <v>1338.75</v>
      </c>
      <c r="M2656" s="2">
        <f t="shared" si="246"/>
        <v>133.875</v>
      </c>
      <c r="O2656" s="2" t="str">
        <f t="shared" si="247"/>
        <v/>
      </c>
      <c r="P2656" s="2" t="str">
        <f>IF(ISNUMBER(O2656),SUMIFS(O$1:$O2656,A$1:$A2656,A2656,C$1:$C2656,C2656,G$1:$G2656,G2656,E$1:$E2656,E2656),"")</f>
        <v/>
      </c>
      <c r="U2656" t="str">
        <f t="shared" si="248"/>
        <v/>
      </c>
      <c r="V2656">
        <v>24.091961860656738</v>
      </c>
      <c r="W2656">
        <v>19.191056251525879</v>
      </c>
      <c r="X2656">
        <v>75.997272491455078</v>
      </c>
      <c r="Y2656">
        <v>43.792524337768555</v>
      </c>
      <c r="Z2656">
        <v>91.433467864990234</v>
      </c>
      <c r="AA2656">
        <v>17.918888092041016</v>
      </c>
      <c r="AB2656">
        <v>2.8670220947265627E-2</v>
      </c>
      <c r="AC2656" s="2">
        <f t="shared" si="249"/>
        <v>2.8670220947265627E-2</v>
      </c>
      <c r="AD2656">
        <v>12.159563598632813</v>
      </c>
      <c r="AE2656">
        <v>18.041955586203372</v>
      </c>
      <c r="AH2656" s="2" t="str">
        <f t="shared" si="250"/>
        <v/>
      </c>
      <c r="AI2656" s="2" t="str">
        <f>IF(ISNUMBER(AH2656),SUMIFS($AH$1:AH2656,$A$1:A2656,A2656,C$1:$C2656,C2656,$G$1:G2656,G2656,$E$1:E2656,E2656),"")</f>
        <v/>
      </c>
      <c r="AJ2656">
        <f t="shared" si="251"/>
        <v>13</v>
      </c>
    </row>
    <row r="2657" spans="1:36" x14ac:dyDescent="0.25">
      <c r="A2657" s="14" t="s">
        <v>101</v>
      </c>
      <c r="B2657" t="s">
        <v>98</v>
      </c>
      <c r="C2657" t="s">
        <v>97</v>
      </c>
      <c r="D2657" s="13">
        <v>42459</v>
      </c>
      <c r="E2657">
        <v>3</v>
      </c>
      <c r="F2657">
        <v>200</v>
      </c>
      <c r="G2657" s="2" t="s">
        <v>87</v>
      </c>
      <c r="H2657" s="2" t="s">
        <v>12</v>
      </c>
      <c r="I2657">
        <v>8</v>
      </c>
      <c r="J2657" s="2" t="s">
        <v>88</v>
      </c>
      <c r="K2657" s="2">
        <v>156</v>
      </c>
      <c r="L2657" s="2">
        <v>1630.5</v>
      </c>
      <c r="M2657" s="2">
        <f t="shared" si="246"/>
        <v>163.05000000000001</v>
      </c>
      <c r="O2657" s="2" t="str">
        <f t="shared" si="247"/>
        <v/>
      </c>
      <c r="P2657" s="2" t="str">
        <f>IF(ISNUMBER(O2657),SUMIFS(O$1:$O2657,A$1:$A2657,A2657,C$1:$C2657,C2657,G$1:$G2657,G2657,E$1:$E2657,E2657),"")</f>
        <v/>
      </c>
      <c r="U2657" t="str">
        <f t="shared" si="248"/>
        <v/>
      </c>
      <c r="V2657">
        <v>25.417041778564453</v>
      </c>
      <c r="W2657">
        <v>16.153589248657227</v>
      </c>
      <c r="X2657">
        <v>71.776775360107422</v>
      </c>
      <c r="Y2657">
        <v>44.3956298828125</v>
      </c>
      <c r="Z2657">
        <v>88.835956573486328</v>
      </c>
      <c r="AA2657">
        <v>18.015076637268066</v>
      </c>
      <c r="AB2657">
        <v>2.8824122619628904E-2</v>
      </c>
      <c r="AC2657" s="2">
        <f t="shared" si="249"/>
        <v>2.8824122619628904E-2</v>
      </c>
      <c r="AD2657">
        <v>11.484284057617188</v>
      </c>
      <c r="AE2657">
        <v>14.839827138908007</v>
      </c>
      <c r="AH2657" s="2" t="str">
        <f t="shared" si="250"/>
        <v/>
      </c>
      <c r="AI2657" s="2" t="str">
        <f>IF(ISNUMBER(AH2657),SUMIFS($AH$1:AH2657,$A$1:A2657,A2657,C$1:$C2657,C2657,$G$1:G2657,G2657,$E$1:E2657,E2657),"")</f>
        <v/>
      </c>
      <c r="AJ2657">
        <f t="shared" si="251"/>
        <v>13</v>
      </c>
    </row>
    <row r="2658" spans="1:36" x14ac:dyDescent="0.25">
      <c r="A2658" s="14" t="s">
        <v>100</v>
      </c>
      <c r="B2658" t="s">
        <v>98</v>
      </c>
      <c r="C2658" t="s">
        <v>97</v>
      </c>
      <c r="D2658" s="13">
        <v>42459</v>
      </c>
      <c r="E2658">
        <v>3</v>
      </c>
      <c r="F2658">
        <v>350</v>
      </c>
      <c r="G2658" s="2" t="s">
        <v>87</v>
      </c>
      <c r="H2658" s="2" t="s">
        <v>12</v>
      </c>
      <c r="I2658">
        <v>8</v>
      </c>
      <c r="J2658" s="2" t="s">
        <v>88</v>
      </c>
      <c r="K2658" s="2">
        <v>272</v>
      </c>
      <c r="L2658" s="2">
        <v>1901.25</v>
      </c>
      <c r="M2658" s="2">
        <f t="shared" si="246"/>
        <v>190.125</v>
      </c>
      <c r="O2658" s="2" t="str">
        <f t="shared" si="247"/>
        <v/>
      </c>
      <c r="P2658" s="2" t="str">
        <f>IF(ISNUMBER(O2658),SUMIFS(O$1:$O2658,A$1:$A2658,A2658,C$1:$C2658,C2658,G$1:$G2658,G2658,E$1:$E2658,E2658),"")</f>
        <v/>
      </c>
      <c r="U2658" t="str">
        <f t="shared" si="248"/>
        <v/>
      </c>
      <c r="V2658">
        <v>23.347432136535645</v>
      </c>
      <c r="W2658">
        <v>19.583246231079102</v>
      </c>
      <c r="X2658">
        <v>78.399318695068359</v>
      </c>
      <c r="Y2658">
        <v>42.474397659301758</v>
      </c>
      <c r="Z2658">
        <v>90.7578125</v>
      </c>
      <c r="AA2658">
        <v>19.451269149780273</v>
      </c>
      <c r="AB2658">
        <v>3.1122030639648437E-2</v>
      </c>
      <c r="AC2658" s="2">
        <f t="shared" si="249"/>
        <v>3.1122030639648437E-2</v>
      </c>
      <c r="AD2658">
        <v>12.543890991210938</v>
      </c>
      <c r="AE2658">
        <v>13.266316135679407</v>
      </c>
      <c r="AH2658" s="2" t="str">
        <f t="shared" si="250"/>
        <v/>
      </c>
      <c r="AI2658" s="2" t="str">
        <f>IF(ISNUMBER(AH2658),SUMIFS($AH$1:AH2658,$A$1:A2658,A2658,C$1:$C2658,C2658,$G$1:G2658,G2658,$E$1:E2658,E2658),"")</f>
        <v/>
      </c>
      <c r="AJ2658">
        <f t="shared" si="251"/>
        <v>13</v>
      </c>
    </row>
    <row r="2659" spans="1:36" x14ac:dyDescent="0.25">
      <c r="A2659" s="14" t="s">
        <v>99</v>
      </c>
      <c r="B2659" t="s">
        <v>98</v>
      </c>
      <c r="C2659" t="s">
        <v>97</v>
      </c>
      <c r="D2659" s="13">
        <v>42459</v>
      </c>
      <c r="E2659">
        <v>3</v>
      </c>
      <c r="F2659">
        <v>500</v>
      </c>
      <c r="G2659" s="2" t="s">
        <v>87</v>
      </c>
      <c r="H2659" s="2" t="s">
        <v>12</v>
      </c>
      <c r="I2659">
        <v>8</v>
      </c>
      <c r="J2659" s="2" t="s">
        <v>88</v>
      </c>
      <c r="K2659" s="2">
        <v>389</v>
      </c>
      <c r="L2659" s="2">
        <v>1739.75</v>
      </c>
      <c r="M2659" s="2">
        <f t="shared" si="246"/>
        <v>173.97499999999999</v>
      </c>
      <c r="O2659" s="2" t="str">
        <f t="shared" si="247"/>
        <v/>
      </c>
      <c r="P2659" s="2" t="str">
        <f>IF(ISNUMBER(O2659),SUMIFS(O$1:$O2659,A$1:$A2659,A2659,C$1:$C2659,C2659,G$1:$G2659,G2659,E$1:$E2659,E2659),"")</f>
        <v/>
      </c>
      <c r="U2659" t="str">
        <f t="shared" si="248"/>
        <v/>
      </c>
      <c r="V2659">
        <v>22.772107124328613</v>
      </c>
      <c r="W2659">
        <v>15.489170074462891</v>
      </c>
      <c r="X2659">
        <v>77.627220153808594</v>
      </c>
      <c r="Y2659">
        <v>42.677228927612305</v>
      </c>
      <c r="Z2659">
        <v>90.605533599853516</v>
      </c>
      <c r="AA2659">
        <v>23.019539833068848</v>
      </c>
      <c r="AB2659">
        <v>3.6831263732910152E-2</v>
      </c>
      <c r="AC2659" s="2">
        <f t="shared" si="249"/>
        <v>3.6831263732910152E-2</v>
      </c>
      <c r="AD2659">
        <v>12.420355224609375</v>
      </c>
      <c r="AE2659">
        <v>13.534158293030284</v>
      </c>
      <c r="AH2659" s="2" t="str">
        <f t="shared" si="250"/>
        <v/>
      </c>
      <c r="AI2659" s="2" t="str">
        <f>IF(ISNUMBER(AH2659),SUMIFS($AH$1:AH2659,$A$1:A2659,A2659,C$1:$C2659,C2659,$G$1:G2659,G2659,$E$1:E2659,E2659),"")</f>
        <v/>
      </c>
      <c r="AJ2659">
        <f t="shared" si="251"/>
        <v>13</v>
      </c>
    </row>
    <row r="2660" spans="1:36" x14ac:dyDescent="0.25">
      <c r="A2660" s="14" t="s">
        <v>104</v>
      </c>
      <c r="B2660" t="s">
        <v>98</v>
      </c>
      <c r="C2660" t="s">
        <v>97</v>
      </c>
      <c r="D2660" s="13">
        <v>42460</v>
      </c>
      <c r="E2660">
        <v>1</v>
      </c>
      <c r="F2660">
        <v>0</v>
      </c>
      <c r="G2660" s="2" t="s">
        <v>87</v>
      </c>
      <c r="H2660" s="2" t="s">
        <v>12</v>
      </c>
      <c r="I2660">
        <v>8</v>
      </c>
      <c r="J2660" s="2" t="s">
        <v>77</v>
      </c>
      <c r="K2660" s="2">
        <v>0</v>
      </c>
      <c r="L2660" s="2"/>
      <c r="M2660" s="2" t="str">
        <f t="shared" si="246"/>
        <v/>
      </c>
      <c r="N2660">
        <v>898.6717714189042</v>
      </c>
      <c r="O2660" s="2">
        <f t="shared" si="247"/>
        <v>89.867177141890423</v>
      </c>
      <c r="P2660" s="2">
        <f>IF(ISNUMBER(O2660),SUMIFS(O$1:$O2660,A$1:$A2660,A2660,C$1:$C2660,C2660,G$1:$G2660,G2660,E$1:$E2660,E2660),"")</f>
        <v>442.82447919889586</v>
      </c>
      <c r="U2660" t="str">
        <f t="shared" si="248"/>
        <v/>
      </c>
      <c r="V2660">
        <v>22.459603309631348</v>
      </c>
      <c r="W2660">
        <v>17.258793830871582</v>
      </c>
      <c r="X2660">
        <v>78.026782989501953</v>
      </c>
      <c r="Y2660">
        <v>40.401021957397461</v>
      </c>
      <c r="Z2660">
        <v>90.744117736816406</v>
      </c>
      <c r="AA2660">
        <v>19.732268333435059</v>
      </c>
      <c r="AB2660">
        <v>3.1571629333496089E-2</v>
      </c>
      <c r="AC2660" s="2">
        <f t="shared" si="249"/>
        <v>3.1571629333496089E-2</v>
      </c>
      <c r="AD2660">
        <v>12.484285278320312</v>
      </c>
      <c r="AE2660">
        <v>12.088112142727107</v>
      </c>
      <c r="AH2660" s="2">
        <f t="shared" si="250"/>
        <v>2.8370000000000002</v>
      </c>
      <c r="AI2660" s="2">
        <f>IF(ISNUMBER(AH2660),SUMIFS($AH$1:AH2660,$A$1:A2660,A2660,C$1:$C2660,C2660,$G$1:G2660,G2660,$E$1:E2660,E2660),"")</f>
        <v>10.423</v>
      </c>
      <c r="AJ2660">
        <f t="shared" si="251"/>
        <v>16</v>
      </c>
    </row>
    <row r="2661" spans="1:36" x14ac:dyDescent="0.25">
      <c r="A2661" s="14" t="s">
        <v>103</v>
      </c>
      <c r="B2661" t="s">
        <v>98</v>
      </c>
      <c r="C2661" t="s">
        <v>97</v>
      </c>
      <c r="D2661" s="13">
        <v>42460</v>
      </c>
      <c r="E2661">
        <v>1</v>
      </c>
      <c r="F2661">
        <v>50</v>
      </c>
      <c r="G2661" s="2" t="s">
        <v>87</v>
      </c>
      <c r="H2661" s="2" t="s">
        <v>12</v>
      </c>
      <c r="I2661">
        <v>8</v>
      </c>
      <c r="J2661" s="2" t="s">
        <v>77</v>
      </c>
      <c r="K2661" s="2">
        <v>45</v>
      </c>
      <c r="L2661" s="2"/>
      <c r="M2661" s="2" t="str">
        <f t="shared" si="246"/>
        <v/>
      </c>
      <c r="N2661">
        <v>458.81586203439116</v>
      </c>
      <c r="O2661" s="2">
        <f t="shared" si="247"/>
        <v>45.881586203439113</v>
      </c>
      <c r="P2661" s="2">
        <f>IF(ISNUMBER(O2661),SUMIFS(O$1:$O2661,A$1:$A2661,A2661,C$1:$C2661,C2661,G$1:$G2661,G2661,E$1:$E2661,E2661),"")</f>
        <v>412.08470376693668</v>
      </c>
      <c r="U2661" t="str">
        <f t="shared" si="248"/>
        <v/>
      </c>
      <c r="V2661">
        <v>24.51209831237793</v>
      </c>
      <c r="W2661">
        <v>13.200857162475586</v>
      </c>
      <c r="X2661">
        <v>74.033782958984375</v>
      </c>
      <c r="Y2661">
        <v>43.804073333740234</v>
      </c>
      <c r="Z2661">
        <v>90.517890930175781</v>
      </c>
      <c r="AA2661">
        <v>20.457985877990723</v>
      </c>
      <c r="AB2661">
        <v>3.2732777404785154E-2</v>
      </c>
      <c r="AC2661" s="2">
        <f t="shared" si="249"/>
        <v>3.2732777404785154E-2</v>
      </c>
      <c r="AD2661">
        <v>11.8454052734375</v>
      </c>
      <c r="AE2661">
        <v>12.317641750639194</v>
      </c>
      <c r="AH2661" s="2">
        <f t="shared" si="250"/>
        <v>1.502</v>
      </c>
      <c r="AI2661" s="2">
        <f>IF(ISNUMBER(AH2661),SUMIFS($AH$1:AH2661,$A$1:A2661,A2661,C$1:$C2661,C2661,$G$1:G2661,G2661,$E$1:E2661,E2661),"")</f>
        <v>8.8979999999999997</v>
      </c>
      <c r="AJ2661">
        <f t="shared" si="251"/>
        <v>16</v>
      </c>
    </row>
    <row r="2662" spans="1:36" x14ac:dyDescent="0.25">
      <c r="A2662" s="14" t="s">
        <v>102</v>
      </c>
      <c r="B2662" t="s">
        <v>98</v>
      </c>
      <c r="C2662" t="s">
        <v>97</v>
      </c>
      <c r="D2662" s="13">
        <v>42460</v>
      </c>
      <c r="E2662">
        <v>1</v>
      </c>
      <c r="F2662">
        <v>100</v>
      </c>
      <c r="G2662" s="2" t="s">
        <v>87</v>
      </c>
      <c r="H2662" s="2" t="s">
        <v>12</v>
      </c>
      <c r="I2662">
        <v>8</v>
      </c>
      <c r="J2662" s="2" t="s">
        <v>77</v>
      </c>
      <c r="K2662" s="2">
        <v>90</v>
      </c>
      <c r="L2662" s="2"/>
      <c r="M2662" s="2" t="str">
        <f t="shared" si="246"/>
        <v/>
      </c>
      <c r="N2662">
        <v>205.90366813713399</v>
      </c>
      <c r="O2662" s="2">
        <f t="shared" si="247"/>
        <v>20.590366813713398</v>
      </c>
      <c r="P2662" s="2">
        <f>IF(ISNUMBER(O2662),SUMIFS(O$1:$O2662,A$1:$A2662,A2662,C$1:$C2662,C2662,G$1:$G2662,G2662,E$1:$E2662,E2662),"")</f>
        <v>447.8399888788656</v>
      </c>
      <c r="U2662" t="str">
        <f t="shared" si="248"/>
        <v/>
      </c>
      <c r="V2662">
        <v>24.673246383666992</v>
      </c>
      <c r="W2662">
        <v>12.935815811157227</v>
      </c>
      <c r="X2662">
        <v>72.92669677734375</v>
      </c>
      <c r="Y2662">
        <v>44.109476089477539</v>
      </c>
      <c r="Z2662">
        <v>90.334335327148438</v>
      </c>
      <c r="AA2662">
        <v>19.043062210083008</v>
      </c>
      <c r="AB2662">
        <v>3.0468899536132812E-2</v>
      </c>
      <c r="AC2662" s="2">
        <f t="shared" si="249"/>
        <v>3.0468899536132812E-2</v>
      </c>
      <c r="AD2662">
        <v>11.668271484375</v>
      </c>
      <c r="AE2662">
        <v>12.161185399349476</v>
      </c>
      <c r="AH2662" s="2">
        <f t="shared" si="250"/>
        <v>0.627</v>
      </c>
      <c r="AI2662" s="2">
        <f>IF(ISNUMBER(AH2662),SUMIFS($AH$1:AH2662,$A$1:A2662,A2662,C$1:$C2662,C2662,$G$1:G2662,G2662,$E$1:E2662,E2662),"")</f>
        <v>9.8720000000000017</v>
      </c>
      <c r="AJ2662">
        <f t="shared" si="251"/>
        <v>16</v>
      </c>
    </row>
    <row r="2663" spans="1:36" x14ac:dyDescent="0.25">
      <c r="A2663" s="14" t="s">
        <v>101</v>
      </c>
      <c r="B2663" t="s">
        <v>98</v>
      </c>
      <c r="C2663" t="s">
        <v>97</v>
      </c>
      <c r="D2663" s="13">
        <v>42460</v>
      </c>
      <c r="E2663">
        <v>1</v>
      </c>
      <c r="F2663">
        <v>200</v>
      </c>
      <c r="G2663" s="2" t="s">
        <v>87</v>
      </c>
      <c r="H2663" s="2" t="s">
        <v>12</v>
      </c>
      <c r="I2663">
        <v>8</v>
      </c>
      <c r="J2663" s="2" t="s">
        <v>77</v>
      </c>
      <c r="K2663" s="2">
        <v>180</v>
      </c>
      <c r="L2663" s="2"/>
      <c r="M2663" s="2" t="str">
        <f t="shared" si="246"/>
        <v/>
      </c>
      <c r="N2663">
        <v>837.37291655380398</v>
      </c>
      <c r="O2663" s="2">
        <f t="shared" si="247"/>
        <v>83.737291655380403</v>
      </c>
      <c r="P2663" s="2">
        <f>IF(ISNUMBER(O2663),SUMIFS(O$1:$O2663,A$1:$A2663,A2663,C$1:$C2663,C2663,G$1:$G2663,G2663,E$1:$E2663,E2663),"")</f>
        <v>757.90590487191184</v>
      </c>
      <c r="U2663" t="str">
        <f t="shared" si="248"/>
        <v/>
      </c>
      <c r="V2663">
        <v>25.213943481445313</v>
      </c>
      <c r="W2663">
        <v>12.858521461486816</v>
      </c>
      <c r="X2663">
        <v>75.102821350097656</v>
      </c>
      <c r="Y2663">
        <v>45.786186218261719</v>
      </c>
      <c r="Z2663">
        <v>91.33233642578125</v>
      </c>
      <c r="AA2663">
        <v>20.188675880432129</v>
      </c>
      <c r="AB2663">
        <v>3.2301881408691405E-2</v>
      </c>
      <c r="AC2663" s="2">
        <f t="shared" si="249"/>
        <v>3.2301881408691405E-2</v>
      </c>
      <c r="AD2663">
        <v>12.016451416015625</v>
      </c>
      <c r="AE2663">
        <v>11.501706484641637</v>
      </c>
      <c r="AH2663" s="2">
        <f t="shared" si="250"/>
        <v>2.7050000000000001</v>
      </c>
      <c r="AI2663" s="2">
        <f>IF(ISNUMBER(AH2663),SUMIFS($AH$1:AH2663,$A$1:A2663,A2663,C$1:$C2663,C2663,$G$1:G2663,G2663,$E$1:E2663,E2663),"")</f>
        <v>17.164999999999999</v>
      </c>
      <c r="AJ2663">
        <f t="shared" si="251"/>
        <v>16</v>
      </c>
    </row>
    <row r="2664" spans="1:36" x14ac:dyDescent="0.25">
      <c r="A2664" s="14" t="s">
        <v>100</v>
      </c>
      <c r="B2664" t="s">
        <v>98</v>
      </c>
      <c r="C2664" t="s">
        <v>97</v>
      </c>
      <c r="D2664" s="13">
        <v>42460</v>
      </c>
      <c r="E2664">
        <v>1</v>
      </c>
      <c r="F2664">
        <v>350</v>
      </c>
      <c r="G2664" s="2" t="s">
        <v>87</v>
      </c>
      <c r="H2664" s="2" t="s">
        <v>12</v>
      </c>
      <c r="I2664">
        <v>8</v>
      </c>
      <c r="J2664" s="2" t="s">
        <v>77</v>
      </c>
      <c r="K2664" s="2">
        <v>350</v>
      </c>
      <c r="L2664" s="2"/>
      <c r="M2664" s="2" t="str">
        <f t="shared" si="246"/>
        <v/>
      </c>
      <c r="N2664">
        <v>273.32195241057957</v>
      </c>
      <c r="O2664" s="2">
        <f t="shared" si="247"/>
        <v>27.332195241057956</v>
      </c>
      <c r="P2664" s="2">
        <f>IF(ISNUMBER(O2664),SUMIFS(O$1:$O2664,A$1:$A2664,A2664,C$1:$C2664,C2664,G$1:$G2664,G2664,E$1:$E2664,E2664),"")</f>
        <v>848.01331402148526</v>
      </c>
      <c r="U2664" t="str">
        <f t="shared" si="248"/>
        <v/>
      </c>
      <c r="V2664">
        <v>24.462235450744629</v>
      </c>
      <c r="W2664">
        <v>13.033517360687256</v>
      </c>
      <c r="X2664">
        <v>73.646694183349609</v>
      </c>
      <c r="Y2664">
        <v>42.788768768310547</v>
      </c>
      <c r="Z2664">
        <v>90.421489715576172</v>
      </c>
      <c r="AA2664">
        <v>20.098405838012695</v>
      </c>
      <c r="AB2664">
        <v>3.2157449340820314E-2</v>
      </c>
      <c r="AC2664" s="2">
        <f t="shared" si="249"/>
        <v>3.2157449340820314E-2</v>
      </c>
      <c r="AD2664">
        <v>11.783471069335938</v>
      </c>
      <c r="AE2664">
        <v>14.037458968912917</v>
      </c>
      <c r="AH2664" s="2">
        <f t="shared" si="250"/>
        <v>0.879</v>
      </c>
      <c r="AI2664" s="2">
        <f>IF(ISNUMBER(AH2664),SUMIFS($AH$1:AH2664,$A$1:A2664,A2664,C$1:$C2664,C2664,$G$1:G2664,G2664,$E$1:E2664,E2664),"")</f>
        <v>20.500999999999998</v>
      </c>
      <c r="AJ2664">
        <f t="shared" si="251"/>
        <v>16</v>
      </c>
    </row>
    <row r="2665" spans="1:36" x14ac:dyDescent="0.25">
      <c r="A2665" s="14" t="s">
        <v>99</v>
      </c>
      <c r="B2665" t="s">
        <v>98</v>
      </c>
      <c r="C2665" t="s">
        <v>97</v>
      </c>
      <c r="D2665" s="13">
        <v>42460</v>
      </c>
      <c r="E2665">
        <v>1</v>
      </c>
      <c r="F2665">
        <v>500</v>
      </c>
      <c r="G2665" s="2" t="s">
        <v>87</v>
      </c>
      <c r="H2665" s="2" t="s">
        <v>12</v>
      </c>
      <c r="I2665">
        <v>8</v>
      </c>
      <c r="J2665" s="2" t="s">
        <v>77</v>
      </c>
      <c r="K2665" s="2">
        <v>450</v>
      </c>
      <c r="L2665" s="2"/>
      <c r="M2665" s="2" t="str">
        <f t="shared" si="246"/>
        <v/>
      </c>
      <c r="N2665">
        <v>518.84319934999223</v>
      </c>
      <c r="O2665" s="2">
        <f t="shared" si="247"/>
        <v>51.884319934999226</v>
      </c>
      <c r="P2665" s="2">
        <f>IF(ISNUMBER(O2665),SUMIFS(O$1:$O2665,A$1:$A2665,A2665,C$1:$C2665,C2665,G$1:$G2665,G2665,E$1:$E2665,E2665),"")</f>
        <v>869.71129865023181</v>
      </c>
      <c r="U2665" t="str">
        <f t="shared" si="248"/>
        <v/>
      </c>
      <c r="V2665">
        <v>24.99561595916748</v>
      </c>
      <c r="W2665">
        <v>11.945126056671143</v>
      </c>
      <c r="X2665">
        <v>74.418281555175781</v>
      </c>
      <c r="Y2665">
        <v>44.498619079589844</v>
      </c>
      <c r="Z2665">
        <v>90.266658782958984</v>
      </c>
      <c r="AA2665">
        <v>19.585735321044922</v>
      </c>
      <c r="AB2665">
        <v>3.1337176513671877E-2</v>
      </c>
      <c r="AC2665" s="2">
        <f t="shared" si="249"/>
        <v>3.1337176513671877E-2</v>
      </c>
      <c r="AD2665">
        <v>11.906925048828125</v>
      </c>
      <c r="AE2665">
        <v>11.143336895130513</v>
      </c>
      <c r="AH2665" s="2">
        <f t="shared" si="250"/>
        <v>1.6259999999999999</v>
      </c>
      <c r="AI2665" s="2">
        <f>IF(ISNUMBER(AH2665),SUMIFS($AH$1:AH2665,$A$1:A2665,A2665,C$1:$C2665,C2665,$G$1:G2665,G2665,$E$1:E2665,E2665),"")</f>
        <v>22.240000000000002</v>
      </c>
      <c r="AJ2665">
        <f t="shared" si="251"/>
        <v>16</v>
      </c>
    </row>
    <row r="2666" spans="1:36" x14ac:dyDescent="0.25">
      <c r="A2666" s="14" t="s">
        <v>104</v>
      </c>
      <c r="B2666" t="s">
        <v>98</v>
      </c>
      <c r="C2666" t="s">
        <v>97</v>
      </c>
      <c r="D2666" s="13">
        <v>42460</v>
      </c>
      <c r="E2666">
        <v>2</v>
      </c>
      <c r="F2666">
        <v>0</v>
      </c>
      <c r="G2666" s="2" t="s">
        <v>87</v>
      </c>
      <c r="H2666" s="2" t="s">
        <v>12</v>
      </c>
      <c r="I2666">
        <v>8</v>
      </c>
      <c r="J2666" s="2" t="s">
        <v>77</v>
      </c>
      <c r="K2666" s="2">
        <v>0</v>
      </c>
      <c r="L2666" s="2"/>
      <c r="M2666" s="2" t="str">
        <f t="shared" si="246"/>
        <v/>
      </c>
      <c r="N2666">
        <v>286.26780626780629</v>
      </c>
      <c r="O2666" s="2">
        <f t="shared" si="247"/>
        <v>28.626780626780629</v>
      </c>
      <c r="P2666" s="2">
        <f>IF(ISNUMBER(O2666),SUMIFS(O$1:$O2666,A$1:$A2666,A2666,C$1:$C2666,C2666,G$1:$G2666,G2666,E$1:$E2666,E2666),"")</f>
        <v>290.41314432319086</v>
      </c>
      <c r="U2666" t="str">
        <f t="shared" si="248"/>
        <v/>
      </c>
      <c r="V2666">
        <v>24.374814033508301</v>
      </c>
      <c r="W2666">
        <v>12.581869602203369</v>
      </c>
      <c r="X2666">
        <v>74.933158874511719</v>
      </c>
      <c r="Y2666">
        <v>42.402170181274414</v>
      </c>
      <c r="Z2666">
        <v>90.600959777832031</v>
      </c>
      <c r="AA2666">
        <v>19.330327987670898</v>
      </c>
      <c r="AB2666">
        <v>3.0928524780273435E-2</v>
      </c>
      <c r="AC2666" s="2">
        <f t="shared" si="249"/>
        <v>3.0928524780273435E-2</v>
      </c>
      <c r="AD2666">
        <v>11.989305419921875</v>
      </c>
      <c r="AE2666">
        <v>13.005917159763314</v>
      </c>
      <c r="AH2666" s="2">
        <f t="shared" si="250"/>
        <v>0.88500000000000001</v>
      </c>
      <c r="AI2666" s="2">
        <f>IF(ISNUMBER(AH2666),SUMIFS($AH$1:AH2666,$A$1:A2666,A2666,C$1:$C2666,C2666,$G$1:G2666,G2666,$E$1:E2666,E2666),"")</f>
        <v>6.2889999999999997</v>
      </c>
      <c r="AJ2666">
        <f t="shared" si="251"/>
        <v>16</v>
      </c>
    </row>
    <row r="2667" spans="1:36" x14ac:dyDescent="0.25">
      <c r="A2667" s="14" t="s">
        <v>103</v>
      </c>
      <c r="B2667" t="s">
        <v>98</v>
      </c>
      <c r="C2667" t="s">
        <v>97</v>
      </c>
      <c r="D2667" s="13">
        <v>42460</v>
      </c>
      <c r="E2667">
        <v>2</v>
      </c>
      <c r="F2667">
        <v>50</v>
      </c>
      <c r="G2667" s="2" t="s">
        <v>87</v>
      </c>
      <c r="H2667" s="2" t="s">
        <v>12</v>
      </c>
      <c r="I2667">
        <v>8</v>
      </c>
      <c r="J2667" s="2" t="s">
        <v>77</v>
      </c>
      <c r="K2667" s="2">
        <v>45</v>
      </c>
      <c r="L2667" s="2"/>
      <c r="M2667" s="2" t="str">
        <f t="shared" si="246"/>
        <v/>
      </c>
      <c r="N2667">
        <v>407.79700637182833</v>
      </c>
      <c r="O2667" s="2">
        <f t="shared" si="247"/>
        <v>40.779700637182835</v>
      </c>
      <c r="P2667" s="2">
        <f>IF(ISNUMBER(O2667),SUMIFS(O$1:$O2667,A$1:$A2667,A2667,C$1:$C2667,C2667,G$1:$G2667,G2667,E$1:$E2667,E2667),"")</f>
        <v>403.54001550657722</v>
      </c>
      <c r="U2667" t="str">
        <f t="shared" si="248"/>
        <v/>
      </c>
      <c r="V2667">
        <v>24.120194435119629</v>
      </c>
      <c r="W2667">
        <v>14.573237895965576</v>
      </c>
      <c r="X2667">
        <v>76.548835754394531</v>
      </c>
      <c r="Y2667">
        <v>42.24468994140625</v>
      </c>
      <c r="Z2667">
        <v>90.792346954345703</v>
      </c>
      <c r="AA2667">
        <v>19.265220642089844</v>
      </c>
      <c r="AB2667">
        <v>3.0824353027343751E-2</v>
      </c>
      <c r="AC2667" s="2">
        <f t="shared" si="249"/>
        <v>3.0824353027343751E-2</v>
      </c>
      <c r="AD2667">
        <v>12.247813720703125</v>
      </c>
      <c r="AE2667">
        <v>12.351543942992876</v>
      </c>
      <c r="AH2667" s="2">
        <f t="shared" si="250"/>
        <v>1.2569999999999999</v>
      </c>
      <c r="AI2667" s="2">
        <f>IF(ISNUMBER(AH2667),SUMIFS($AH$1:AH2667,$A$1:A2667,A2667,C$1:$C2667,C2667,$G$1:G2667,G2667,$E$1:E2667,E2667),"")</f>
        <v>8.657</v>
      </c>
      <c r="AJ2667">
        <f t="shared" si="251"/>
        <v>16</v>
      </c>
    </row>
    <row r="2668" spans="1:36" x14ac:dyDescent="0.25">
      <c r="A2668" s="14" t="s">
        <v>102</v>
      </c>
      <c r="B2668" t="s">
        <v>98</v>
      </c>
      <c r="C2668" t="s">
        <v>97</v>
      </c>
      <c r="D2668" s="13">
        <v>42460</v>
      </c>
      <c r="E2668">
        <v>2</v>
      </c>
      <c r="F2668">
        <v>100</v>
      </c>
      <c r="G2668" s="2" t="s">
        <v>87</v>
      </c>
      <c r="H2668" s="2" t="s">
        <v>12</v>
      </c>
      <c r="I2668">
        <v>8</v>
      </c>
      <c r="J2668" s="2" t="s">
        <v>77</v>
      </c>
      <c r="K2668" s="2">
        <v>90</v>
      </c>
      <c r="L2668" s="2"/>
      <c r="M2668" s="2" t="str">
        <f t="shared" si="246"/>
        <v/>
      </c>
      <c r="N2668">
        <v>542.58501675493392</v>
      </c>
      <c r="O2668" s="2">
        <f t="shared" si="247"/>
        <v>54.258501675493392</v>
      </c>
      <c r="P2668" s="2">
        <f>IF(ISNUMBER(O2668),SUMIFS(O$1:$O2668,A$1:$A2668,A2668,C$1:$C2668,C2668,G$1:$G2668,G2668,E$1:$E2668,E2668),"")</f>
        <v>456.66719573907864</v>
      </c>
      <c r="U2668" t="str">
        <f t="shared" si="248"/>
        <v/>
      </c>
      <c r="V2668">
        <v>24.701738357543945</v>
      </c>
      <c r="W2668">
        <v>15.675336837768555</v>
      </c>
      <c r="X2668">
        <v>76.499622344970703</v>
      </c>
      <c r="Y2668">
        <v>43.939992904663086</v>
      </c>
      <c r="Z2668">
        <v>91.223220825195313</v>
      </c>
      <c r="AA2668">
        <v>18.318113327026367</v>
      </c>
      <c r="AB2668">
        <v>2.9308981323242188E-2</v>
      </c>
      <c r="AC2668" s="2">
        <f t="shared" si="249"/>
        <v>2.9308981323242188E-2</v>
      </c>
      <c r="AD2668">
        <v>12.239939575195313</v>
      </c>
      <c r="AE2668">
        <v>11.445152697174388</v>
      </c>
      <c r="AH2668" s="2">
        <f t="shared" si="250"/>
        <v>1.59</v>
      </c>
      <c r="AI2668" s="2">
        <f>IF(ISNUMBER(AH2668),SUMIFS($AH$1:AH2668,$A$1:A2668,A2668,C$1:$C2668,C2668,$G$1:G2668,G2668,$E$1:E2668,E2668),"")</f>
        <v>9.8130000000000006</v>
      </c>
      <c r="AJ2668">
        <f t="shared" si="251"/>
        <v>16</v>
      </c>
    </row>
    <row r="2669" spans="1:36" x14ac:dyDescent="0.25">
      <c r="A2669" s="14" t="s">
        <v>101</v>
      </c>
      <c r="B2669" t="s">
        <v>98</v>
      </c>
      <c r="C2669" t="s">
        <v>97</v>
      </c>
      <c r="D2669" s="13">
        <v>42460</v>
      </c>
      <c r="E2669">
        <v>2</v>
      </c>
      <c r="F2669">
        <v>200</v>
      </c>
      <c r="G2669" s="2" t="s">
        <v>87</v>
      </c>
      <c r="H2669" s="2" t="s">
        <v>12</v>
      </c>
      <c r="I2669">
        <v>8</v>
      </c>
      <c r="J2669" s="2" t="s">
        <v>77</v>
      </c>
      <c r="K2669" s="2">
        <v>180</v>
      </c>
      <c r="L2669" s="2"/>
      <c r="M2669" s="2" t="str">
        <f t="shared" si="246"/>
        <v/>
      </c>
      <c r="N2669">
        <v>796.47012924004264</v>
      </c>
      <c r="O2669" s="2">
        <f t="shared" si="247"/>
        <v>79.647012924004258</v>
      </c>
      <c r="P2669" s="2">
        <f>IF(ISNUMBER(O2669),SUMIFS(O$1:$O2669,A$1:$A2669,A2669,C$1:$C2669,C2669,G$1:$G2669,G2669,E$1:$E2669,E2669),"")</f>
        <v>762.59177106088191</v>
      </c>
      <c r="U2669" t="str">
        <f t="shared" si="248"/>
        <v/>
      </c>
      <c r="V2669">
        <v>23.847858428955078</v>
      </c>
      <c r="W2669">
        <v>16.207610130310059</v>
      </c>
      <c r="X2669">
        <v>77.583076477050781</v>
      </c>
      <c r="Y2669">
        <v>41.994297027587891</v>
      </c>
      <c r="Z2669">
        <v>90.997570037841797</v>
      </c>
      <c r="AA2669">
        <v>20.511972427368164</v>
      </c>
      <c r="AB2669">
        <v>3.2819155883789058E-2</v>
      </c>
      <c r="AC2669" s="2">
        <f t="shared" si="249"/>
        <v>3.2819155883789058E-2</v>
      </c>
      <c r="AD2669">
        <v>12.413292236328125</v>
      </c>
      <c r="AE2669">
        <v>11.335305303190367</v>
      </c>
      <c r="AH2669" s="2">
        <f t="shared" si="250"/>
        <v>2.6139999999999999</v>
      </c>
      <c r="AI2669" s="2">
        <f>IF(ISNUMBER(AH2669),SUMIFS($AH$1:AH2669,$A$1:A2669,A2669,C$1:$C2669,C2669,$G$1:G2669,G2669,$E$1:E2669,E2669),"")</f>
        <v>16.579999999999998</v>
      </c>
      <c r="AJ2669">
        <f t="shared" si="251"/>
        <v>16</v>
      </c>
    </row>
    <row r="2670" spans="1:36" x14ac:dyDescent="0.25">
      <c r="A2670" s="14" t="s">
        <v>100</v>
      </c>
      <c r="B2670" t="s">
        <v>98</v>
      </c>
      <c r="C2670" t="s">
        <v>97</v>
      </c>
      <c r="D2670" s="13">
        <v>42460</v>
      </c>
      <c r="E2670">
        <v>2</v>
      </c>
      <c r="F2670">
        <v>350</v>
      </c>
      <c r="G2670" s="2" t="s">
        <v>87</v>
      </c>
      <c r="H2670" s="2" t="s">
        <v>12</v>
      </c>
      <c r="I2670">
        <v>8</v>
      </c>
      <c r="J2670" s="2" t="s">
        <v>77</v>
      </c>
      <c r="K2670" s="2">
        <v>350</v>
      </c>
      <c r="L2670" s="2"/>
      <c r="M2670" s="2" t="str">
        <f t="shared" si="246"/>
        <v/>
      </c>
      <c r="N2670">
        <v>936.6263411690054</v>
      </c>
      <c r="O2670" s="2">
        <f t="shared" si="247"/>
        <v>93.662634116900534</v>
      </c>
      <c r="P2670" s="2">
        <f>IF(ISNUMBER(O2670),SUMIFS(O$1:$O2670,A$1:$A2670,A2670,C$1:$C2670,C2670,G$1:$G2670,G2670,E$1:$E2670,E2670),"")</f>
        <v>1116.1426821290615</v>
      </c>
      <c r="U2670" t="str">
        <f t="shared" si="248"/>
        <v/>
      </c>
      <c r="V2670">
        <v>25.03472900390625</v>
      </c>
      <c r="W2670">
        <v>12.885204315185547</v>
      </c>
      <c r="X2670">
        <v>74.681728363037109</v>
      </c>
      <c r="Y2670">
        <v>45.646385192871094</v>
      </c>
      <c r="Z2670">
        <v>90.59149169921875</v>
      </c>
      <c r="AA2670">
        <v>21.591082572937012</v>
      </c>
      <c r="AB2670">
        <v>3.4545732116699222E-2</v>
      </c>
      <c r="AC2670" s="2">
        <f t="shared" si="249"/>
        <v>3.4545732116699222E-2</v>
      </c>
      <c r="AD2670">
        <v>11.949076538085938</v>
      </c>
      <c r="AE2670">
        <v>11.827296910169839</v>
      </c>
      <c r="AH2670" s="2">
        <f t="shared" si="250"/>
        <v>3.2360000000000002</v>
      </c>
      <c r="AI2670" s="2">
        <f>IF(ISNUMBER(AH2670),SUMIFS($AH$1:AH2670,$A$1:A2670,A2670,C$1:$C2670,C2670,$G$1:G2670,G2670,$E$1:E2670,E2670),"")</f>
        <v>28.280999999999999</v>
      </c>
      <c r="AJ2670">
        <f t="shared" si="251"/>
        <v>16</v>
      </c>
    </row>
    <row r="2671" spans="1:36" x14ac:dyDescent="0.25">
      <c r="A2671" s="14" t="s">
        <v>99</v>
      </c>
      <c r="B2671" t="s">
        <v>98</v>
      </c>
      <c r="C2671" t="s">
        <v>97</v>
      </c>
      <c r="D2671" s="13">
        <v>42460</v>
      </c>
      <c r="E2671">
        <v>2</v>
      </c>
      <c r="F2671">
        <v>500</v>
      </c>
      <c r="G2671" s="2" t="s">
        <v>87</v>
      </c>
      <c r="H2671" s="2" t="s">
        <v>12</v>
      </c>
      <c r="I2671">
        <v>8</v>
      </c>
      <c r="J2671" s="2" t="s">
        <v>77</v>
      </c>
      <c r="K2671" s="2">
        <v>450</v>
      </c>
      <c r="L2671" s="2"/>
      <c r="M2671" s="2" t="str">
        <f t="shared" si="246"/>
        <v/>
      </c>
      <c r="N2671">
        <v>1105.5472599383424</v>
      </c>
      <c r="O2671" s="2">
        <f t="shared" si="247"/>
        <v>110.55472599383424</v>
      </c>
      <c r="P2671" s="2">
        <f>IF(ISNUMBER(O2671),SUMIFS(O$1:$O2671,A$1:$A2671,A2671,C$1:$C2671,C2671,G$1:$G2671,G2671,E$1:$E2671,E2671),"")</f>
        <v>1234.8575333529936</v>
      </c>
      <c r="U2671" t="str">
        <f t="shared" si="248"/>
        <v/>
      </c>
      <c r="V2671">
        <v>24.10881233215332</v>
      </c>
      <c r="W2671">
        <v>15.214059829711914</v>
      </c>
      <c r="X2671">
        <v>76.401325225830078</v>
      </c>
      <c r="Y2671">
        <v>42.635150909423828</v>
      </c>
      <c r="Z2671">
        <v>91.278396606445313</v>
      </c>
      <c r="AA2671">
        <v>20.61699104309082</v>
      </c>
      <c r="AB2671">
        <v>3.2987185668945311E-2</v>
      </c>
      <c r="AC2671" s="2">
        <f t="shared" si="249"/>
        <v>3.2987185668945311E-2</v>
      </c>
      <c r="AD2671">
        <v>12.224212036132812</v>
      </c>
      <c r="AE2671">
        <v>10.792790915720389</v>
      </c>
      <c r="AH2671" s="2">
        <f t="shared" si="250"/>
        <v>3.6469999999999998</v>
      </c>
      <c r="AI2671" s="2">
        <f>IF(ISNUMBER(AH2671),SUMIFS($AH$1:AH2671,$A$1:A2671,A2671,C$1:$C2671,C2671,$G$1:G2671,G2671,$E$1:E2671,E2671),"")</f>
        <v>34.530999999999999</v>
      </c>
      <c r="AJ2671">
        <f t="shared" si="251"/>
        <v>16</v>
      </c>
    </row>
    <row r="2672" spans="1:36" x14ac:dyDescent="0.25">
      <c r="A2672" s="14" t="s">
        <v>104</v>
      </c>
      <c r="B2672" t="s">
        <v>98</v>
      </c>
      <c r="C2672" t="s">
        <v>97</v>
      </c>
      <c r="D2672" s="13">
        <v>42460</v>
      </c>
      <c r="E2672">
        <v>3</v>
      </c>
      <c r="F2672">
        <v>0</v>
      </c>
      <c r="G2672" s="2" t="s">
        <v>87</v>
      </c>
      <c r="H2672" s="2" t="s">
        <v>12</v>
      </c>
      <c r="I2672">
        <v>8</v>
      </c>
      <c r="J2672" s="2" t="s">
        <v>77</v>
      </c>
      <c r="K2672" s="2">
        <v>0</v>
      </c>
      <c r="L2672" s="2"/>
      <c r="M2672" s="2" t="str">
        <f t="shared" si="246"/>
        <v/>
      </c>
      <c r="N2672">
        <v>339.04390439043897</v>
      </c>
      <c r="O2672" s="2">
        <f t="shared" si="247"/>
        <v>33.904390439043894</v>
      </c>
      <c r="P2672" s="2">
        <f>IF(ISNUMBER(O2672),SUMIFS(O$1:$O2672,A$1:$A2672,A2672,C$1:$C2672,C2672,G$1:$G2672,G2672,E$1:$E2672,E2672),"")</f>
        <v>467.58001030254434</v>
      </c>
      <c r="U2672" t="str">
        <f t="shared" si="248"/>
        <v/>
      </c>
      <c r="V2672">
        <v>24.060503959655762</v>
      </c>
      <c r="W2672">
        <v>14.453464984893799</v>
      </c>
      <c r="X2672">
        <v>75.312274932861328</v>
      </c>
      <c r="Y2672">
        <v>42.022876739501953</v>
      </c>
      <c r="Z2672">
        <v>90.575832366943359</v>
      </c>
      <c r="AA2672">
        <v>19.927193641662598</v>
      </c>
      <c r="AB2672">
        <v>3.1883509826660154E-2</v>
      </c>
      <c r="AC2672" s="2">
        <f t="shared" si="249"/>
        <v>3.1883509826660154E-2</v>
      </c>
      <c r="AD2672">
        <v>12.049963989257813</v>
      </c>
      <c r="AE2672">
        <v>14.467821782178216</v>
      </c>
      <c r="AH2672" s="2">
        <f t="shared" si="250"/>
        <v>1.081</v>
      </c>
      <c r="AI2672" s="2">
        <f>IF(ISNUMBER(AH2672),SUMIFS($AH$1:AH2672,$A$1:A2672,A2672,C$1:$C2672,C2672,$G$1:G2672,G2672,$E$1:E2672,E2672),"")</f>
        <v>10.558</v>
      </c>
      <c r="AJ2672">
        <f t="shared" si="251"/>
        <v>16</v>
      </c>
    </row>
    <row r="2673" spans="1:36" x14ac:dyDescent="0.25">
      <c r="A2673" s="14" t="s">
        <v>103</v>
      </c>
      <c r="B2673" t="s">
        <v>98</v>
      </c>
      <c r="C2673" t="s">
        <v>97</v>
      </c>
      <c r="D2673" s="13">
        <v>42460</v>
      </c>
      <c r="E2673">
        <v>3</v>
      </c>
      <c r="F2673">
        <v>50</v>
      </c>
      <c r="G2673" s="2" t="s">
        <v>87</v>
      </c>
      <c r="H2673" s="2" t="s">
        <v>12</v>
      </c>
      <c r="I2673">
        <v>8</v>
      </c>
      <c r="J2673" s="2" t="s">
        <v>77</v>
      </c>
      <c r="K2673" s="2">
        <v>45</v>
      </c>
      <c r="L2673" s="2"/>
      <c r="M2673" s="2" t="str">
        <f t="shared" si="246"/>
        <v/>
      </c>
      <c r="N2673">
        <v>378.13806666997209</v>
      </c>
      <c r="O2673" s="2">
        <f t="shared" si="247"/>
        <v>37.813806666997209</v>
      </c>
      <c r="P2673" s="2">
        <f>IF(ISNUMBER(O2673),SUMIFS(O$1:$O2673,A$1:$A2673,A2673,C$1:$C2673,C2673,G$1:$G2673,G2673,E$1:$E2673,E2673),"")</f>
        <v>408.56478956473893</v>
      </c>
      <c r="U2673" t="str">
        <f t="shared" si="248"/>
        <v/>
      </c>
      <c r="V2673">
        <v>23.971548080444336</v>
      </c>
      <c r="W2673">
        <v>16.750004768371582</v>
      </c>
      <c r="X2673">
        <v>76.030567169189453</v>
      </c>
      <c r="Y2673">
        <v>42.481245040893555</v>
      </c>
      <c r="Z2673">
        <v>90.594280242919922</v>
      </c>
      <c r="AA2673">
        <v>18.261941909790039</v>
      </c>
      <c r="AB2673">
        <v>2.9219107055664061E-2</v>
      </c>
      <c r="AC2673" s="2">
        <f t="shared" si="249"/>
        <v>2.9219107055664061E-2</v>
      </c>
      <c r="AD2673">
        <v>12.164890747070313</v>
      </c>
      <c r="AE2673">
        <v>12.762159750111557</v>
      </c>
      <c r="AH2673" s="2">
        <f t="shared" si="250"/>
        <v>1.105</v>
      </c>
      <c r="AI2673" s="2">
        <f>IF(ISNUMBER(AH2673),SUMIFS($AH$1:AH2673,$A$1:A2673,A2673,C$1:$C2673,C2673,$G$1:G2673,G2673,$E$1:E2673,E2673),"")</f>
        <v>8.3770000000000007</v>
      </c>
      <c r="AJ2673">
        <f t="shared" si="251"/>
        <v>16</v>
      </c>
    </row>
    <row r="2674" spans="1:36" x14ac:dyDescent="0.25">
      <c r="A2674" s="14" t="s">
        <v>102</v>
      </c>
      <c r="B2674" t="s">
        <v>98</v>
      </c>
      <c r="C2674" t="s">
        <v>97</v>
      </c>
      <c r="D2674" s="13">
        <v>42460</v>
      </c>
      <c r="E2674">
        <v>3</v>
      </c>
      <c r="F2674">
        <v>100</v>
      </c>
      <c r="G2674" s="2" t="s">
        <v>87</v>
      </c>
      <c r="H2674" s="2" t="s">
        <v>12</v>
      </c>
      <c r="I2674">
        <v>8</v>
      </c>
      <c r="J2674" s="2" t="s">
        <v>77</v>
      </c>
      <c r="K2674" s="2">
        <v>90</v>
      </c>
      <c r="L2674" s="2"/>
      <c r="M2674" s="2" t="str">
        <f t="shared" si="246"/>
        <v/>
      </c>
      <c r="N2674">
        <v>484.36797669141583</v>
      </c>
      <c r="O2674" s="2">
        <f t="shared" si="247"/>
        <v>48.436797669141583</v>
      </c>
      <c r="P2674" s="2">
        <f>IF(ISNUMBER(O2674),SUMIFS(O$1:$O2674,A$1:$A2674,A2674,C$1:$C2674,C2674,G$1:$G2674,G2674,E$1:$E2674,E2674),"")</f>
        <v>476.42007157312025</v>
      </c>
      <c r="U2674" t="str">
        <f t="shared" si="248"/>
        <v/>
      </c>
      <c r="V2674">
        <v>24.664005279541016</v>
      </c>
      <c r="W2674">
        <v>15.249071598052979</v>
      </c>
      <c r="X2674">
        <v>75.986743927001953</v>
      </c>
      <c r="Y2674">
        <v>43.731870651245117</v>
      </c>
      <c r="Z2674">
        <v>90.792568206787109</v>
      </c>
      <c r="AA2674">
        <v>17.534025192260742</v>
      </c>
      <c r="AB2674">
        <v>2.8054440307617185E-2</v>
      </c>
      <c r="AC2674" s="2">
        <f t="shared" si="249"/>
        <v>2.8054440307617185E-2</v>
      </c>
      <c r="AD2674">
        <v>12.157879028320313</v>
      </c>
      <c r="AE2674">
        <v>13.306038894575231</v>
      </c>
      <c r="AH2674" s="2">
        <f t="shared" si="250"/>
        <v>1.359</v>
      </c>
      <c r="AI2674" s="2">
        <f>IF(ISNUMBER(AH2674),SUMIFS($AH$1:AH2674,$A$1:A2674,A2674,C$1:$C2674,C2674,$G$1:G2674,G2674,$E$1:E2674,E2674),"")</f>
        <v>9.6029999999999998</v>
      </c>
      <c r="AJ2674">
        <f t="shared" si="251"/>
        <v>16</v>
      </c>
    </row>
    <row r="2675" spans="1:36" x14ac:dyDescent="0.25">
      <c r="A2675" s="14" t="s">
        <v>101</v>
      </c>
      <c r="B2675" t="s">
        <v>98</v>
      </c>
      <c r="C2675" t="s">
        <v>97</v>
      </c>
      <c r="D2675" s="13">
        <v>42460</v>
      </c>
      <c r="E2675">
        <v>3</v>
      </c>
      <c r="F2675">
        <v>200</v>
      </c>
      <c r="G2675" s="2" t="s">
        <v>87</v>
      </c>
      <c r="H2675" s="2" t="s">
        <v>12</v>
      </c>
      <c r="I2675">
        <v>8</v>
      </c>
      <c r="J2675" s="2" t="s">
        <v>77</v>
      </c>
      <c r="K2675" s="2">
        <v>180</v>
      </c>
      <c r="L2675" s="2"/>
      <c r="M2675" s="2" t="str">
        <f t="shared" si="246"/>
        <v/>
      </c>
      <c r="N2675">
        <v>790.31791946544377</v>
      </c>
      <c r="O2675" s="2">
        <f t="shared" si="247"/>
        <v>79.031791946544374</v>
      </c>
      <c r="P2675" s="2">
        <f>IF(ISNUMBER(O2675),SUMIFS(O$1:$O2675,A$1:$A2675,A2675,C$1:$C2675,C2675,G$1:$G2675,G2675,E$1:$E2675,E2675),"")</f>
        <v>686.42720372390954</v>
      </c>
      <c r="U2675" t="str">
        <f t="shared" si="248"/>
        <v/>
      </c>
      <c r="V2675">
        <v>24.20677375793457</v>
      </c>
      <c r="W2675">
        <v>17.093379974365234</v>
      </c>
      <c r="X2675">
        <v>77.142864227294922</v>
      </c>
      <c r="Y2675">
        <v>42.133190155029297</v>
      </c>
      <c r="Z2675">
        <v>91.570041656494141</v>
      </c>
      <c r="AA2675">
        <v>19.174518585205078</v>
      </c>
      <c r="AB2675">
        <v>3.0679229736328126E-2</v>
      </c>
      <c r="AC2675" s="2">
        <f t="shared" si="249"/>
        <v>3.0679229736328126E-2</v>
      </c>
      <c r="AD2675">
        <v>12.342858276367188</v>
      </c>
      <c r="AE2675">
        <v>11.81725370086779</v>
      </c>
      <c r="AH2675" s="2">
        <f t="shared" si="250"/>
        <v>2.4249999999999998</v>
      </c>
      <c r="AI2675" s="2">
        <f>IF(ISNUMBER(AH2675),SUMIFS($AH$1:AH2675,$A$1:A2675,A2675,C$1:$C2675,C2675,$G$1:G2675,G2675,$E$1:E2675,E2675),"")</f>
        <v>14.855</v>
      </c>
      <c r="AJ2675">
        <f t="shared" si="251"/>
        <v>16</v>
      </c>
    </row>
    <row r="2676" spans="1:36" x14ac:dyDescent="0.25">
      <c r="A2676" s="14" t="s">
        <v>100</v>
      </c>
      <c r="B2676" t="s">
        <v>98</v>
      </c>
      <c r="C2676" t="s">
        <v>97</v>
      </c>
      <c r="D2676" s="13">
        <v>42460</v>
      </c>
      <c r="E2676">
        <v>3</v>
      </c>
      <c r="F2676">
        <v>350</v>
      </c>
      <c r="G2676" s="2" t="s">
        <v>87</v>
      </c>
      <c r="H2676" s="2" t="s">
        <v>12</v>
      </c>
      <c r="I2676">
        <v>8</v>
      </c>
      <c r="J2676" s="2" t="s">
        <v>77</v>
      </c>
      <c r="K2676" s="2">
        <v>350</v>
      </c>
      <c r="L2676" s="2"/>
      <c r="M2676" s="2" t="str">
        <f t="shared" si="246"/>
        <v/>
      </c>
      <c r="N2676">
        <v>1003.0973072204266</v>
      </c>
      <c r="O2676" s="2">
        <f t="shared" si="247"/>
        <v>100.30973072204266</v>
      </c>
      <c r="P2676" s="2">
        <f>IF(ISNUMBER(O2676),SUMIFS(O$1:$O2676,A$1:$A2676,A2676,C$1:$C2676,C2676,G$1:$G2676,G2676,E$1:$E2676,E2676),"")</f>
        <v>1084.7248450837642</v>
      </c>
      <c r="U2676" t="str">
        <f t="shared" si="248"/>
        <v/>
      </c>
      <c r="V2676">
        <v>23.955256462097168</v>
      </c>
      <c r="W2676">
        <v>16.869757652282715</v>
      </c>
      <c r="X2676">
        <v>76.890892028808594</v>
      </c>
      <c r="Y2676">
        <v>43.393804550170898</v>
      </c>
      <c r="Z2676">
        <v>90.918075561523438</v>
      </c>
      <c r="AA2676">
        <v>21.286237716674805</v>
      </c>
      <c r="AB2676">
        <v>3.4057980346679687E-2</v>
      </c>
      <c r="AC2676" s="2">
        <f t="shared" si="249"/>
        <v>3.4057980346679687E-2</v>
      </c>
      <c r="AD2676">
        <v>12.302542724609376</v>
      </c>
      <c r="AE2676">
        <v>10.393935913632712</v>
      </c>
      <c r="AH2676" s="2">
        <f t="shared" si="250"/>
        <v>3.4159999999999999</v>
      </c>
      <c r="AI2676" s="2">
        <f>IF(ISNUMBER(AH2676),SUMIFS($AH$1:AH2676,$A$1:A2676,A2676,C$1:$C2676,C2676,$G$1:G2676,G2676,$E$1:E2676,E2676),"")</f>
        <v>26.73</v>
      </c>
      <c r="AJ2676">
        <f t="shared" si="251"/>
        <v>16</v>
      </c>
    </row>
    <row r="2677" spans="1:36" x14ac:dyDescent="0.25">
      <c r="A2677" s="14" t="s">
        <v>99</v>
      </c>
      <c r="B2677" t="s">
        <v>98</v>
      </c>
      <c r="C2677" t="s">
        <v>97</v>
      </c>
      <c r="D2677" s="13">
        <v>42460</v>
      </c>
      <c r="E2677">
        <v>3</v>
      </c>
      <c r="F2677">
        <v>500</v>
      </c>
      <c r="G2677" s="2" t="s">
        <v>87</v>
      </c>
      <c r="H2677" s="2" t="s">
        <v>12</v>
      </c>
      <c r="I2677">
        <v>8</v>
      </c>
      <c r="J2677" s="2" t="s">
        <v>77</v>
      </c>
      <c r="K2677" s="2">
        <v>450</v>
      </c>
      <c r="L2677" s="2"/>
      <c r="M2677" s="2" t="str">
        <f t="shared" si="246"/>
        <v/>
      </c>
      <c r="N2677">
        <v>1121.845202208892</v>
      </c>
      <c r="O2677" s="2">
        <f t="shared" si="247"/>
        <v>112.1845202208892</v>
      </c>
      <c r="P2677" s="2">
        <f>IF(ISNUMBER(O2677),SUMIFS(O$1:$O2677,A$1:$A2677,A2677,C$1:$C2677,C2677,G$1:$G2677,G2677,E$1:$E2677,E2677),"")</f>
        <v>1332.6987546571893</v>
      </c>
      <c r="U2677" t="str">
        <f t="shared" si="248"/>
        <v/>
      </c>
      <c r="V2677">
        <v>23.136177062988281</v>
      </c>
      <c r="W2677">
        <v>17.201434135437012</v>
      </c>
      <c r="X2677">
        <v>77.997081756591797</v>
      </c>
      <c r="Y2677">
        <v>42.331258773803711</v>
      </c>
      <c r="Z2677">
        <v>91.510276794433594</v>
      </c>
      <c r="AA2677">
        <v>22.756630897521973</v>
      </c>
      <c r="AB2677">
        <v>3.6410609436035156E-2</v>
      </c>
      <c r="AC2677" s="2">
        <f t="shared" si="249"/>
        <v>3.6410609436035156E-2</v>
      </c>
      <c r="AD2677">
        <v>12.479533081054688</v>
      </c>
      <c r="AE2677">
        <v>11.423962457838394</v>
      </c>
      <c r="AH2677" s="2">
        <f t="shared" si="250"/>
        <v>4.085</v>
      </c>
      <c r="AI2677" s="2">
        <f>IF(ISNUMBER(AH2677),SUMIFS($AH$1:AH2677,$A$1:A2677,A2677,C$1:$C2677,C2677,$G$1:G2677,G2677,$E$1:E2677,E2677),"")</f>
        <v>35.408999999999999</v>
      </c>
      <c r="AJ2677">
        <f t="shared" si="251"/>
        <v>16</v>
      </c>
    </row>
    <row r="2678" spans="1:36" x14ac:dyDescent="0.25">
      <c r="A2678" s="14" t="s">
        <v>104</v>
      </c>
      <c r="B2678" t="s">
        <v>98</v>
      </c>
      <c r="C2678" t="s">
        <v>97</v>
      </c>
      <c r="D2678" s="13">
        <v>42460</v>
      </c>
      <c r="E2678">
        <v>4</v>
      </c>
      <c r="F2678">
        <v>0</v>
      </c>
      <c r="G2678" s="2" t="s">
        <v>87</v>
      </c>
      <c r="H2678" s="2" t="s">
        <v>12</v>
      </c>
      <c r="I2678">
        <v>8</v>
      </c>
      <c r="J2678" s="2" t="s">
        <v>77</v>
      </c>
      <c r="K2678" s="2">
        <v>0</v>
      </c>
      <c r="L2678" s="2"/>
      <c r="M2678" s="2" t="str">
        <f t="shared" si="246"/>
        <v/>
      </c>
      <c r="N2678">
        <v>333.6834208552138</v>
      </c>
      <c r="O2678" s="2">
        <f t="shared" si="247"/>
        <v>33.368342085521377</v>
      </c>
      <c r="P2678" s="2">
        <f>IF(ISNUMBER(O2678),SUMIFS(O$1:$O2678,A$1:$A2678,A2678,C$1:$C2678,C2678,G$1:$G2678,G2678,E$1:$E2678,E2678),"")</f>
        <v>294.38032680784977</v>
      </c>
      <c r="U2678" t="str">
        <f t="shared" si="248"/>
        <v/>
      </c>
      <c r="V2678">
        <v>24.89851188659668</v>
      </c>
      <c r="W2678">
        <v>16.037871837615967</v>
      </c>
      <c r="X2678">
        <v>75.036838531494141</v>
      </c>
      <c r="Y2678">
        <v>43.496763229370117</v>
      </c>
      <c r="Z2678">
        <v>90.626495361328125</v>
      </c>
      <c r="AA2678">
        <v>17.163122177124023</v>
      </c>
      <c r="AB2678">
        <v>2.7460995483398438E-2</v>
      </c>
      <c r="AC2678" s="2">
        <f t="shared" si="249"/>
        <v>2.7460995483398438E-2</v>
      </c>
      <c r="AD2678">
        <v>12.005894165039063</v>
      </c>
      <c r="AE2678">
        <v>14.598649662415603</v>
      </c>
      <c r="AH2678" s="2">
        <f t="shared" si="250"/>
        <v>0.91600000000000004</v>
      </c>
      <c r="AI2678" s="2">
        <f>IF(ISNUMBER(AH2678),SUMIFS($AH$1:AH2678,$A$1:A2678,A2678,C$1:$C2678,C2678,$G$1:G2678,G2678,$E$1:E2678,E2678),"")</f>
        <v>6.301000000000001</v>
      </c>
      <c r="AJ2678">
        <f t="shared" si="251"/>
        <v>16</v>
      </c>
    </row>
    <row r="2679" spans="1:36" x14ac:dyDescent="0.25">
      <c r="A2679" s="14" t="s">
        <v>103</v>
      </c>
      <c r="B2679" t="s">
        <v>98</v>
      </c>
      <c r="C2679" t="s">
        <v>97</v>
      </c>
      <c r="D2679" s="13">
        <v>42460</v>
      </c>
      <c r="E2679">
        <v>4</v>
      </c>
      <c r="F2679">
        <v>50</v>
      </c>
      <c r="G2679" s="2" t="s">
        <v>87</v>
      </c>
      <c r="H2679" s="2" t="s">
        <v>12</v>
      </c>
      <c r="I2679">
        <v>8</v>
      </c>
      <c r="J2679" s="2" t="s">
        <v>77</v>
      </c>
      <c r="K2679" s="2">
        <v>45</v>
      </c>
      <c r="L2679" s="2"/>
      <c r="M2679" s="2" t="str">
        <f t="shared" si="246"/>
        <v/>
      </c>
      <c r="N2679">
        <v>308.12718954511047</v>
      </c>
      <c r="O2679" s="2">
        <f t="shared" si="247"/>
        <v>30.812718954511048</v>
      </c>
      <c r="P2679" s="2">
        <f>IF(ISNUMBER(O2679),SUMIFS(O$1:$O2679,A$1:$A2679,A2679,C$1:$C2679,C2679,G$1:$G2679,G2679,E$1:$E2679,E2679),"")</f>
        <v>364.67577607732147</v>
      </c>
      <c r="U2679" t="str">
        <f t="shared" si="248"/>
        <v/>
      </c>
      <c r="V2679">
        <v>24.498588562011719</v>
      </c>
      <c r="W2679">
        <v>14.960434436798096</v>
      </c>
      <c r="X2679">
        <v>74.952842712402344</v>
      </c>
      <c r="Y2679">
        <v>44.387491226196289</v>
      </c>
      <c r="Z2679">
        <v>91.050811767578125</v>
      </c>
      <c r="AA2679">
        <v>18.124200820922852</v>
      </c>
      <c r="AB2679">
        <v>2.8998721313476562E-2</v>
      </c>
      <c r="AC2679" s="2">
        <f t="shared" si="249"/>
        <v>2.8998721313476562E-2</v>
      </c>
      <c r="AD2679">
        <v>11.992454833984375</v>
      </c>
      <c r="AE2679">
        <v>14.559009706006471</v>
      </c>
      <c r="AH2679" s="2">
        <f t="shared" si="250"/>
        <v>0.89400000000000002</v>
      </c>
      <c r="AI2679" s="2">
        <f>IF(ISNUMBER(AH2679),SUMIFS($AH$1:AH2679,$A$1:A2679,A2679,C$1:$C2679,C2679,$G$1:G2679,G2679,$E$1:E2679,E2679),"")</f>
        <v>6.9119999999999999</v>
      </c>
      <c r="AJ2679">
        <f t="shared" si="251"/>
        <v>16</v>
      </c>
    </row>
    <row r="2680" spans="1:36" x14ac:dyDescent="0.25">
      <c r="A2680" s="14" t="s">
        <v>102</v>
      </c>
      <c r="B2680" t="s">
        <v>98</v>
      </c>
      <c r="C2680" t="s">
        <v>97</v>
      </c>
      <c r="D2680" s="13">
        <v>42460</v>
      </c>
      <c r="E2680">
        <v>4</v>
      </c>
      <c r="F2680">
        <v>100</v>
      </c>
      <c r="G2680" s="2" t="s">
        <v>87</v>
      </c>
      <c r="H2680" s="2" t="s">
        <v>12</v>
      </c>
      <c r="I2680">
        <v>8</v>
      </c>
      <c r="J2680" s="2" t="s">
        <v>77</v>
      </c>
      <c r="K2680" s="2">
        <v>90</v>
      </c>
      <c r="L2680" s="2"/>
      <c r="M2680" s="2" t="str">
        <f t="shared" si="246"/>
        <v/>
      </c>
      <c r="N2680">
        <v>392.00579653557003</v>
      </c>
      <c r="O2680" s="2">
        <f t="shared" si="247"/>
        <v>39.200579653557</v>
      </c>
      <c r="P2680" s="2">
        <f>IF(ISNUMBER(O2680),SUMIFS(O$1:$O2680,A$1:$A2680,A2680,C$1:$C2680,C2680,G$1:$G2680,G2680,E$1:$E2680,E2680),"")</f>
        <v>438.5991695120357</v>
      </c>
      <c r="U2680" t="str">
        <f t="shared" si="248"/>
        <v/>
      </c>
      <c r="V2680">
        <v>24.483160972595215</v>
      </c>
      <c r="W2680">
        <v>14.358629703521729</v>
      </c>
      <c r="X2680">
        <v>75.606300354003906</v>
      </c>
      <c r="Y2680">
        <v>44.096029281616211</v>
      </c>
      <c r="Z2680">
        <v>91.007972717285156</v>
      </c>
      <c r="AA2680">
        <v>19.013222694396973</v>
      </c>
      <c r="AB2680">
        <v>3.0421156311035157E-2</v>
      </c>
      <c r="AC2680" s="2">
        <f t="shared" si="249"/>
        <v>3.0421156311035157E-2</v>
      </c>
      <c r="AD2680">
        <v>12.097008056640625</v>
      </c>
      <c r="AE2680">
        <v>13.619319034048297</v>
      </c>
      <c r="AH2680" s="2">
        <f t="shared" si="250"/>
        <v>1.1930000000000001</v>
      </c>
      <c r="AI2680" s="2">
        <f>IF(ISNUMBER(AH2680),SUMIFS($AH$1:AH2680,$A$1:A2680,A2680,C$1:$C2680,C2680,$G$1:G2680,G2680,$E$1:E2680,E2680),"")</f>
        <v>9.3099999999999987</v>
      </c>
      <c r="AJ2680">
        <f t="shared" si="251"/>
        <v>16</v>
      </c>
    </row>
    <row r="2681" spans="1:36" x14ac:dyDescent="0.25">
      <c r="A2681" s="14" t="s">
        <v>101</v>
      </c>
      <c r="B2681" t="s">
        <v>98</v>
      </c>
      <c r="C2681" t="s">
        <v>97</v>
      </c>
      <c r="D2681" s="13">
        <v>42460</v>
      </c>
      <c r="E2681">
        <v>4</v>
      </c>
      <c r="F2681">
        <v>200</v>
      </c>
      <c r="G2681" s="2" t="s">
        <v>87</v>
      </c>
      <c r="H2681" s="2" t="s">
        <v>12</v>
      </c>
      <c r="I2681">
        <v>8</v>
      </c>
      <c r="J2681" s="2" t="s">
        <v>77</v>
      </c>
      <c r="K2681" s="2">
        <v>180</v>
      </c>
      <c r="L2681" s="2"/>
      <c r="M2681" s="2" t="str">
        <f t="shared" si="246"/>
        <v/>
      </c>
      <c r="N2681">
        <v>533.3579347140859</v>
      </c>
      <c r="O2681" s="2">
        <f t="shared" si="247"/>
        <v>53.335793471408593</v>
      </c>
      <c r="P2681" s="2">
        <f>IF(ISNUMBER(O2681),SUMIFS(O$1:$O2681,A$1:$A2681,A2681,C$1:$C2681,C2681,G$1:$G2681,G2681,E$1:$E2681,E2681),"")</f>
        <v>616.96019482141003</v>
      </c>
      <c r="U2681" t="str">
        <f t="shared" si="248"/>
        <v/>
      </c>
      <c r="V2681">
        <v>24.106037139892578</v>
      </c>
      <c r="W2681">
        <v>15.638412475585938</v>
      </c>
      <c r="X2681">
        <v>76.404396057128906</v>
      </c>
      <c r="Y2681">
        <v>43.248947143554688</v>
      </c>
      <c r="Z2681">
        <v>90.909622192382813</v>
      </c>
      <c r="AA2681">
        <v>18.662296295166016</v>
      </c>
      <c r="AB2681">
        <v>2.9859674072265623E-2</v>
      </c>
      <c r="AC2681" s="2">
        <f t="shared" si="249"/>
        <v>2.9859674072265623E-2</v>
      </c>
      <c r="AD2681">
        <v>12.224703369140625</v>
      </c>
      <c r="AE2681">
        <v>13.125605424604458</v>
      </c>
      <c r="AH2681" s="2">
        <f t="shared" si="250"/>
        <v>1.593</v>
      </c>
      <c r="AI2681" s="2">
        <f>IF(ISNUMBER(AH2681),SUMIFS($AH$1:AH2681,$A$1:A2681,A2681,C$1:$C2681,C2681,$G$1:G2681,G2681,$E$1:E2681,E2681),"")</f>
        <v>13.527000000000001</v>
      </c>
      <c r="AJ2681">
        <f t="shared" si="251"/>
        <v>16</v>
      </c>
    </row>
    <row r="2682" spans="1:36" x14ac:dyDescent="0.25">
      <c r="A2682" s="14" t="s">
        <v>100</v>
      </c>
      <c r="B2682" t="s">
        <v>98</v>
      </c>
      <c r="C2682" t="s">
        <v>97</v>
      </c>
      <c r="D2682" s="13">
        <v>42460</v>
      </c>
      <c r="E2682">
        <v>4</v>
      </c>
      <c r="F2682">
        <v>350</v>
      </c>
      <c r="G2682" s="2" t="s">
        <v>87</v>
      </c>
      <c r="H2682" s="2" t="s">
        <v>12</v>
      </c>
      <c r="I2682">
        <v>8</v>
      </c>
      <c r="J2682" s="2" t="s">
        <v>77</v>
      </c>
      <c r="K2682" s="2">
        <v>350</v>
      </c>
      <c r="L2682" s="2"/>
      <c r="M2682" s="2" t="str">
        <f t="shared" si="246"/>
        <v/>
      </c>
      <c r="N2682">
        <v>718.4134777846989</v>
      </c>
      <c r="O2682" s="2">
        <f t="shared" si="247"/>
        <v>71.841347778469896</v>
      </c>
      <c r="P2682" s="2">
        <f>IF(ISNUMBER(O2682),SUMIFS(O$1:$O2682,A$1:$A2682,A2682,C$1:$C2682,C2682,G$1:$G2682,G2682,E$1:$E2682,E2682),"")</f>
        <v>921.22539003624081</v>
      </c>
      <c r="U2682" t="str">
        <f t="shared" si="248"/>
        <v/>
      </c>
      <c r="V2682">
        <v>22.173798561096191</v>
      </c>
      <c r="W2682">
        <v>17.237074851989746</v>
      </c>
      <c r="X2682">
        <v>78.453422546386719</v>
      </c>
      <c r="Y2682">
        <v>39.992092132568359</v>
      </c>
      <c r="Z2682">
        <v>91.180389404296875</v>
      </c>
      <c r="AA2682">
        <v>21.597426414489746</v>
      </c>
      <c r="AB2682">
        <v>3.4555882263183596E-2</v>
      </c>
      <c r="AC2682" s="2">
        <f t="shared" si="249"/>
        <v>3.4555882263183596E-2</v>
      </c>
      <c r="AD2682">
        <v>12.552547607421875</v>
      </c>
      <c r="AE2682">
        <v>12.88458954722558</v>
      </c>
      <c r="AH2682" s="2">
        <f t="shared" si="250"/>
        <v>2.4830000000000001</v>
      </c>
      <c r="AI2682" s="2">
        <f>IF(ISNUMBER(AH2682),SUMIFS($AH$1:AH2682,$A$1:A2682,A2682,C$1:$C2682,C2682,$G$1:G2682,G2682,$E$1:E2682,E2682),"")</f>
        <v>23.363000000000003</v>
      </c>
      <c r="AJ2682">
        <f t="shared" si="251"/>
        <v>16</v>
      </c>
    </row>
    <row r="2683" spans="1:36" x14ac:dyDescent="0.25">
      <c r="A2683" s="14" t="s">
        <v>99</v>
      </c>
      <c r="B2683" t="s">
        <v>98</v>
      </c>
      <c r="C2683" t="s">
        <v>97</v>
      </c>
      <c r="D2683" s="13">
        <v>42460</v>
      </c>
      <c r="E2683">
        <v>4</v>
      </c>
      <c r="F2683">
        <v>500</v>
      </c>
      <c r="G2683" s="2" t="s">
        <v>87</v>
      </c>
      <c r="H2683" s="2" t="s">
        <v>12</v>
      </c>
      <c r="I2683">
        <v>8</v>
      </c>
      <c r="J2683" s="2" t="s">
        <v>77</v>
      </c>
      <c r="K2683" s="2">
        <v>450</v>
      </c>
      <c r="L2683" s="2"/>
      <c r="M2683" s="2" t="str">
        <f t="shared" si="246"/>
        <v/>
      </c>
      <c r="N2683">
        <v>1100.6394735208294</v>
      </c>
      <c r="O2683" s="2">
        <f t="shared" si="247"/>
        <v>110.06394735208293</v>
      </c>
      <c r="P2683" s="2">
        <f>IF(ISNUMBER(O2683),SUMIFS(O$1:$O2683,A$1:$A2683,A2683,C$1:$C2683,C2683,G$1:$G2683,G2683,E$1:$E2683,E2683),"")</f>
        <v>995.96449845339248</v>
      </c>
      <c r="U2683" t="str">
        <f t="shared" si="248"/>
        <v/>
      </c>
      <c r="V2683">
        <v>25.007012367248535</v>
      </c>
      <c r="W2683">
        <v>13.365213394165039</v>
      </c>
      <c r="X2683">
        <v>74.676712036132813</v>
      </c>
      <c r="Y2683">
        <v>44.533235549926758</v>
      </c>
      <c r="Z2683">
        <v>91.181400299072266</v>
      </c>
      <c r="AA2683">
        <v>22.098274230957031</v>
      </c>
      <c r="AB2683">
        <v>3.535723876953125E-2</v>
      </c>
      <c r="AC2683" s="2">
        <f t="shared" si="249"/>
        <v>3.535723876953125E-2</v>
      </c>
      <c r="AD2683">
        <v>11.948273925781251</v>
      </c>
      <c r="AE2683">
        <v>13.132630081782622</v>
      </c>
      <c r="AH2683" s="2">
        <f t="shared" si="250"/>
        <v>3.8919999999999999</v>
      </c>
      <c r="AI2683" s="2">
        <f>IF(ISNUMBER(AH2683),SUMIFS($AH$1:AH2683,$A$1:A2683,A2683,C$1:$C2683,C2683,$G$1:G2683,G2683,$E$1:E2683,E2683),"")</f>
        <v>25.738999999999997</v>
      </c>
      <c r="AJ2683">
        <f t="shared" si="251"/>
        <v>16</v>
      </c>
    </row>
    <row r="2684" spans="1:36" x14ac:dyDescent="0.25">
      <c r="A2684" s="14" t="s">
        <v>104</v>
      </c>
      <c r="B2684" t="s">
        <v>98</v>
      </c>
      <c r="C2684" t="s">
        <v>97</v>
      </c>
      <c r="D2684" s="13">
        <v>42494</v>
      </c>
      <c r="E2684">
        <v>1</v>
      </c>
      <c r="F2684">
        <v>0</v>
      </c>
      <c r="G2684" s="2" t="s">
        <v>87</v>
      </c>
      <c r="H2684" s="2" t="s">
        <v>13</v>
      </c>
      <c r="I2684">
        <v>9</v>
      </c>
      <c r="J2684" s="2" t="s">
        <v>77</v>
      </c>
      <c r="K2684" s="2">
        <v>0</v>
      </c>
      <c r="L2684" s="2"/>
      <c r="M2684" s="2" t="str">
        <f t="shared" si="246"/>
        <v/>
      </c>
      <c r="N2684">
        <v>191.20595265633435</v>
      </c>
      <c r="O2684" s="2">
        <f t="shared" si="247"/>
        <v>19.120595265633433</v>
      </c>
      <c r="P2684" s="2">
        <f>IF(ISNUMBER(O2684),SUMIFS(O$1:$O2684,A$1:$A2684,A2684,C$1:$C2684,C2684,G$1:$G2684,G2684,E$1:$E2684,E2684),"")</f>
        <v>461.94507446452928</v>
      </c>
      <c r="U2684" t="str">
        <f t="shared" si="248"/>
        <v/>
      </c>
      <c r="V2684">
        <v>21.696436882019043</v>
      </c>
      <c r="W2684">
        <v>16.609042167663574</v>
      </c>
      <c r="X2684">
        <v>77.633926391601563</v>
      </c>
      <c r="Y2684">
        <v>38.927448272705078</v>
      </c>
      <c r="Z2684">
        <v>90.393989562988281</v>
      </c>
      <c r="AA2684">
        <v>21.468714714050293</v>
      </c>
      <c r="AB2684">
        <v>3.4349943542480471E-2</v>
      </c>
      <c r="AC2684" s="2">
        <f t="shared" si="249"/>
        <v>3.4349943542480471E-2</v>
      </c>
      <c r="AD2684">
        <v>12.42142822265625</v>
      </c>
      <c r="AE2684">
        <v>18.201335877862597</v>
      </c>
      <c r="AH2684" s="2">
        <f t="shared" si="250"/>
        <v>0.65700000000000003</v>
      </c>
      <c r="AI2684" s="2">
        <f>IF(ISNUMBER(AH2684),SUMIFS($AH$1:AH2684,$A$1:A2684,A2684,C$1:$C2684,C2684,$G$1:G2684,G2684,$E$1:E2684,E2684),"")</f>
        <v>11.08</v>
      </c>
      <c r="AJ2684">
        <f t="shared" si="251"/>
        <v>16</v>
      </c>
    </row>
    <row r="2685" spans="1:36" x14ac:dyDescent="0.25">
      <c r="A2685" s="14" t="s">
        <v>103</v>
      </c>
      <c r="B2685" t="s">
        <v>98</v>
      </c>
      <c r="C2685" t="s">
        <v>97</v>
      </c>
      <c r="D2685" s="13">
        <v>42494</v>
      </c>
      <c r="E2685">
        <v>1</v>
      </c>
      <c r="F2685">
        <v>50</v>
      </c>
      <c r="G2685" s="2" t="s">
        <v>87</v>
      </c>
      <c r="H2685" s="2" t="s">
        <v>13</v>
      </c>
      <c r="I2685">
        <v>9</v>
      </c>
      <c r="J2685" s="2" t="s">
        <v>77</v>
      </c>
      <c r="K2685" s="2">
        <v>45</v>
      </c>
      <c r="L2685" s="2"/>
      <c r="M2685" s="2" t="str">
        <f t="shared" si="246"/>
        <v/>
      </c>
      <c r="N2685">
        <v>340.19678425725942</v>
      </c>
      <c r="O2685" s="2">
        <f t="shared" si="247"/>
        <v>34.019678425725942</v>
      </c>
      <c r="P2685" s="2">
        <f>IF(ISNUMBER(O2685),SUMIFS(O$1:$O2685,A$1:$A2685,A2685,C$1:$C2685,C2685,G$1:$G2685,G2685,E$1:$E2685,E2685),"")</f>
        <v>446.10438219266263</v>
      </c>
      <c r="U2685" t="str">
        <f t="shared" si="248"/>
        <v/>
      </c>
      <c r="V2685">
        <v>21.629608154296875</v>
      </c>
      <c r="W2685">
        <v>16.469951152801514</v>
      </c>
      <c r="X2685">
        <v>77.6728515625</v>
      </c>
      <c r="Y2685">
        <v>40.479286193847656</v>
      </c>
      <c r="Z2685">
        <v>90.515243530273438</v>
      </c>
      <c r="AA2685">
        <v>21.061824798583984</v>
      </c>
      <c r="AB2685">
        <v>3.3698919677734376E-2</v>
      </c>
      <c r="AC2685" s="2">
        <f t="shared" si="249"/>
        <v>3.3698919677734376E-2</v>
      </c>
      <c r="AD2685">
        <v>12.42765625</v>
      </c>
      <c r="AE2685">
        <v>19.136069114470843</v>
      </c>
      <c r="AH2685" s="2">
        <f t="shared" si="250"/>
        <v>1.1459999999999999</v>
      </c>
      <c r="AI2685" s="2">
        <f>IF(ISNUMBER(AH2685),SUMIFS($AH$1:AH2685,$A$1:A2685,A2685,C$1:$C2685,C2685,$G$1:G2685,G2685,$E$1:E2685,E2685),"")</f>
        <v>10.044</v>
      </c>
      <c r="AJ2685">
        <f t="shared" si="251"/>
        <v>16</v>
      </c>
    </row>
    <row r="2686" spans="1:36" x14ac:dyDescent="0.25">
      <c r="A2686" s="14" t="s">
        <v>102</v>
      </c>
      <c r="B2686" t="s">
        <v>98</v>
      </c>
      <c r="C2686" t="s">
        <v>97</v>
      </c>
      <c r="D2686" s="13">
        <v>42494</v>
      </c>
      <c r="E2686">
        <v>1</v>
      </c>
      <c r="F2686">
        <v>100</v>
      </c>
      <c r="G2686" s="2" t="s">
        <v>87</v>
      </c>
      <c r="H2686" s="2" t="s">
        <v>13</v>
      </c>
      <c r="I2686">
        <v>9</v>
      </c>
      <c r="J2686" s="2" t="s">
        <v>77</v>
      </c>
      <c r="K2686" s="2">
        <v>90</v>
      </c>
      <c r="L2686" s="2"/>
      <c r="M2686" s="2" t="str">
        <f t="shared" si="246"/>
        <v/>
      </c>
      <c r="N2686">
        <v>376.95803396887453</v>
      </c>
      <c r="O2686" s="2">
        <f t="shared" si="247"/>
        <v>37.695803396887456</v>
      </c>
      <c r="P2686" s="2">
        <f>IF(ISNUMBER(O2686),SUMIFS(O$1:$O2686,A$1:$A2686,A2686,C$1:$C2686,C2686,G$1:$G2686,G2686,E$1:$E2686,E2686),"")</f>
        <v>485.53579227575307</v>
      </c>
      <c r="U2686" t="str">
        <f t="shared" si="248"/>
        <v/>
      </c>
      <c r="V2686">
        <v>21.589866956075031</v>
      </c>
      <c r="W2686">
        <v>19.151742617289226</v>
      </c>
      <c r="X2686">
        <v>78.596026102701828</v>
      </c>
      <c r="Y2686">
        <v>39.076433181762695</v>
      </c>
      <c r="Z2686">
        <v>90.728713989257813</v>
      </c>
      <c r="AA2686">
        <v>19.474809646606445</v>
      </c>
      <c r="AB2686">
        <v>3.1159695434570315E-2</v>
      </c>
      <c r="AC2686" s="2">
        <f t="shared" si="249"/>
        <v>3.1159695434570315E-2</v>
      </c>
      <c r="AD2686">
        <v>12.57536417643229</v>
      </c>
      <c r="AE2686">
        <v>18.553403234405543</v>
      </c>
      <c r="AH2686" s="2">
        <f t="shared" si="250"/>
        <v>1.175</v>
      </c>
      <c r="AI2686" s="2">
        <f>IF(ISNUMBER(AH2686),SUMIFS($AH$1:AH2686,$A$1:A2686,A2686,C$1:$C2686,C2686,$G$1:G2686,G2686,$E$1:E2686,E2686),"")</f>
        <v>11.047000000000002</v>
      </c>
      <c r="AJ2686">
        <f t="shared" si="251"/>
        <v>16</v>
      </c>
    </row>
    <row r="2687" spans="1:36" x14ac:dyDescent="0.25">
      <c r="A2687" s="14" t="s">
        <v>101</v>
      </c>
      <c r="B2687" t="s">
        <v>98</v>
      </c>
      <c r="C2687" t="s">
        <v>97</v>
      </c>
      <c r="D2687" s="13">
        <v>42494</v>
      </c>
      <c r="E2687">
        <v>1</v>
      </c>
      <c r="F2687">
        <v>200</v>
      </c>
      <c r="G2687" s="2" t="s">
        <v>87</v>
      </c>
      <c r="H2687" s="2" t="s">
        <v>13</v>
      </c>
      <c r="I2687">
        <v>9</v>
      </c>
      <c r="J2687" s="2" t="s">
        <v>77</v>
      </c>
      <c r="K2687" s="2">
        <v>180</v>
      </c>
      <c r="L2687" s="2"/>
      <c r="M2687" s="2" t="str">
        <f t="shared" si="246"/>
        <v/>
      </c>
      <c r="N2687">
        <v>620.52825142092945</v>
      </c>
      <c r="O2687" s="2">
        <f t="shared" si="247"/>
        <v>62.052825142092942</v>
      </c>
      <c r="P2687" s="2">
        <f>IF(ISNUMBER(O2687),SUMIFS(O$1:$O2687,A$1:$A2687,A2687,C$1:$C2687,C2687,G$1:$G2687,G2687,E$1:$E2687,E2687),"")</f>
        <v>819.9587300140048</v>
      </c>
      <c r="U2687" t="str">
        <f t="shared" si="248"/>
        <v/>
      </c>
      <c r="V2687">
        <v>20.769443511962891</v>
      </c>
      <c r="W2687">
        <v>17.777119636535645</v>
      </c>
      <c r="X2687">
        <v>79.566936492919922</v>
      </c>
      <c r="Y2687">
        <v>38.280284881591797</v>
      </c>
      <c r="Z2687">
        <v>90.604923248291016</v>
      </c>
      <c r="AA2687">
        <v>21.325884819030762</v>
      </c>
      <c r="AB2687">
        <v>3.4121415710449216E-2</v>
      </c>
      <c r="AC2687" s="2">
        <f t="shared" si="249"/>
        <v>3.4121415710449216E-2</v>
      </c>
      <c r="AD2687">
        <v>12.730709838867188</v>
      </c>
      <c r="AE2687">
        <v>17.45235707121364</v>
      </c>
      <c r="AH2687" s="2">
        <f t="shared" si="250"/>
        <v>2.117</v>
      </c>
      <c r="AI2687" s="2">
        <f>IF(ISNUMBER(AH2687),SUMIFS($AH$1:AH2687,$A$1:A2687,A2687,C$1:$C2687,C2687,$G$1:G2687,G2687,$E$1:E2687,E2687),"")</f>
        <v>19.282</v>
      </c>
      <c r="AJ2687">
        <f t="shared" si="251"/>
        <v>16</v>
      </c>
    </row>
    <row r="2688" spans="1:36" x14ac:dyDescent="0.25">
      <c r="A2688" s="14" t="s">
        <v>100</v>
      </c>
      <c r="B2688" t="s">
        <v>98</v>
      </c>
      <c r="C2688" t="s">
        <v>97</v>
      </c>
      <c r="D2688" s="13">
        <v>42494</v>
      </c>
      <c r="E2688">
        <v>1</v>
      </c>
      <c r="F2688">
        <v>350</v>
      </c>
      <c r="G2688" s="2" t="s">
        <v>87</v>
      </c>
      <c r="H2688" s="2" t="s">
        <v>13</v>
      </c>
      <c r="I2688">
        <v>9</v>
      </c>
      <c r="J2688" s="2" t="s">
        <v>77</v>
      </c>
      <c r="K2688" s="2">
        <v>350</v>
      </c>
      <c r="L2688" s="2"/>
      <c r="M2688" s="2" t="str">
        <f t="shared" si="246"/>
        <v/>
      </c>
      <c r="N2688">
        <v>790.85700531679413</v>
      </c>
      <c r="O2688" s="2">
        <f t="shared" si="247"/>
        <v>79.085700531679407</v>
      </c>
      <c r="P2688" s="2">
        <f>IF(ISNUMBER(O2688),SUMIFS(O$1:$O2688,A$1:$A2688,A2688,C$1:$C2688,C2688,G$1:$G2688,G2688,E$1:$E2688,E2688),"")</f>
        <v>927.09901455316469</v>
      </c>
      <c r="U2688" t="str">
        <f t="shared" si="248"/>
        <v/>
      </c>
      <c r="V2688">
        <v>21.162961959838867</v>
      </c>
      <c r="W2688">
        <v>16.282801151275635</v>
      </c>
      <c r="X2688">
        <v>79.863452911376953</v>
      </c>
      <c r="Y2688">
        <v>40.328645706176758</v>
      </c>
      <c r="Z2688">
        <v>91.440998077392578</v>
      </c>
      <c r="AA2688">
        <v>24.692265510559082</v>
      </c>
      <c r="AB2688">
        <v>3.9507624816894536E-2</v>
      </c>
      <c r="AC2688" s="2">
        <f t="shared" si="249"/>
        <v>3.9507624816894536E-2</v>
      </c>
      <c r="AD2688">
        <v>12.778152465820313</v>
      </c>
      <c r="AE2688">
        <v>15.569997292174383</v>
      </c>
      <c r="AH2688" s="2">
        <f t="shared" si="250"/>
        <v>3.1240000000000001</v>
      </c>
      <c r="AI2688" s="2">
        <f>IF(ISNUMBER(AH2688),SUMIFS($AH$1:AH2688,$A$1:A2688,A2688,C$1:$C2688,C2688,$G$1:G2688,G2688,$E$1:E2688,E2688),"")</f>
        <v>23.624999999999996</v>
      </c>
      <c r="AJ2688">
        <f t="shared" si="251"/>
        <v>16</v>
      </c>
    </row>
    <row r="2689" spans="1:36" x14ac:dyDescent="0.25">
      <c r="A2689" s="14" t="s">
        <v>99</v>
      </c>
      <c r="B2689" t="s">
        <v>98</v>
      </c>
      <c r="C2689" t="s">
        <v>97</v>
      </c>
      <c r="D2689" s="13">
        <v>42494</v>
      </c>
      <c r="E2689">
        <v>1</v>
      </c>
      <c r="F2689">
        <v>500</v>
      </c>
      <c r="G2689" s="2" t="s">
        <v>87</v>
      </c>
      <c r="H2689" s="2" t="s">
        <v>13</v>
      </c>
      <c r="I2689">
        <v>9</v>
      </c>
      <c r="J2689" s="2" t="s">
        <v>77</v>
      </c>
      <c r="K2689" s="2">
        <v>450</v>
      </c>
      <c r="L2689" s="2"/>
      <c r="M2689" s="2" t="str">
        <f t="shared" si="246"/>
        <v/>
      </c>
      <c r="N2689">
        <v>612.07180073047027</v>
      </c>
      <c r="O2689" s="2">
        <f t="shared" si="247"/>
        <v>61.207180073047027</v>
      </c>
      <c r="P2689" s="2">
        <f>IF(ISNUMBER(O2689),SUMIFS(O$1:$O2689,A$1:$A2689,A2689,C$1:$C2689,C2689,G$1:$G2689,G2689,E$1:$E2689,E2689),"")</f>
        <v>930.91847872327889</v>
      </c>
      <c r="U2689" t="str">
        <f t="shared" si="248"/>
        <v/>
      </c>
      <c r="V2689">
        <v>22.125669479370117</v>
      </c>
      <c r="W2689">
        <v>15.13133430480957</v>
      </c>
      <c r="X2689">
        <v>77.968437194824219</v>
      </c>
      <c r="Y2689">
        <v>43.276166915893555</v>
      </c>
      <c r="Z2689">
        <v>91.45166015625</v>
      </c>
      <c r="AA2689">
        <v>25.415243148803711</v>
      </c>
      <c r="AB2689">
        <v>4.0664389038085939E-2</v>
      </c>
      <c r="AC2689" s="2">
        <f t="shared" si="249"/>
        <v>4.0664389038085939E-2</v>
      </c>
      <c r="AD2689">
        <v>12.474949951171876</v>
      </c>
      <c r="AE2689">
        <v>16.066884769174845</v>
      </c>
      <c r="AH2689" s="2">
        <f t="shared" si="250"/>
        <v>2.4889999999999999</v>
      </c>
      <c r="AI2689" s="2">
        <f>IF(ISNUMBER(AH2689),SUMIFS($AH$1:AH2689,$A$1:A2689,A2689,C$1:$C2689,C2689,$G$1:G2689,G2689,$E$1:E2689,E2689),"")</f>
        <v>24.729000000000003</v>
      </c>
      <c r="AJ2689">
        <f t="shared" si="251"/>
        <v>16</v>
      </c>
    </row>
    <row r="2690" spans="1:36" x14ac:dyDescent="0.25">
      <c r="A2690" s="14" t="s">
        <v>104</v>
      </c>
      <c r="B2690" t="s">
        <v>98</v>
      </c>
      <c r="C2690" t="s">
        <v>97</v>
      </c>
      <c r="D2690" s="13">
        <v>42494</v>
      </c>
      <c r="E2690">
        <v>2</v>
      </c>
      <c r="F2690">
        <v>0</v>
      </c>
      <c r="G2690" s="2" t="s">
        <v>87</v>
      </c>
      <c r="H2690" s="2" t="s">
        <v>13</v>
      </c>
      <c r="I2690">
        <v>9</v>
      </c>
      <c r="J2690" s="2" t="s">
        <v>77</v>
      </c>
      <c r="K2690" s="2">
        <v>0</v>
      </c>
      <c r="L2690" s="2"/>
      <c r="M2690" s="2" t="str">
        <f t="shared" ref="M2690:M2753" si="252">IF(ISNUMBER(L2690),L2690/10,"")</f>
        <v/>
      </c>
      <c r="N2690">
        <v>170.81065281804439</v>
      </c>
      <c r="O2690" s="2">
        <f t="shared" ref="O2690:O2753" si="253">IF(ISNUMBER(N2690),N2690/10,"")</f>
        <v>17.081065281804438</v>
      </c>
      <c r="P2690" s="2">
        <f>IF(ISNUMBER(O2690),SUMIFS(O$1:$O2690,A$1:$A2690,A2690,C$1:$C2690,C2690,G$1:$G2690,G2690,E$1:$E2690,E2690),"")</f>
        <v>307.49420960499532</v>
      </c>
      <c r="U2690" t="str">
        <f t="shared" ref="U2690:U2753" si="254">IF(ISNUMBER(R2690),R2690/100,"")</f>
        <v/>
      </c>
      <c r="V2690">
        <v>21.970102310180664</v>
      </c>
      <c r="W2690">
        <v>16.910304546356201</v>
      </c>
      <c r="X2690">
        <v>77.215702056884766</v>
      </c>
      <c r="Y2690">
        <v>39.917512893676758</v>
      </c>
      <c r="Z2690">
        <v>90.681442260742188</v>
      </c>
      <c r="AA2690">
        <v>19.674040794372559</v>
      </c>
      <c r="AB2690">
        <v>3.1478465270996091E-2</v>
      </c>
      <c r="AC2690" s="2">
        <f t="shared" ref="AC2690:AC2753" si="255">IF(ISNUMBER(AB2690),AB2690,"")</f>
        <v>3.1478465270996091E-2</v>
      </c>
      <c r="AD2690">
        <v>12.354512329101563</v>
      </c>
      <c r="AE2690">
        <v>18.342734876483174</v>
      </c>
      <c r="AH2690" s="2">
        <f t="shared" ref="AH2690:AH2753" si="256">IF(AND(ISNUMBER(AB2690),ISNUMBER(O2690)),ROUND(O2690*AB2690,3),"")</f>
        <v>0.53800000000000003</v>
      </c>
      <c r="AI2690" s="2">
        <f>IF(ISNUMBER(AH2690),SUMIFS($AH$1:AH2690,$A$1:A2690,A2690,C$1:$C2690,C2690,$G$1:G2690,G2690,$E$1:E2690,E2690),"")</f>
        <v>6.827</v>
      </c>
      <c r="AJ2690">
        <f t="shared" ref="AJ2690:AJ2753" si="257">COUNT(K2690:AI2690)</f>
        <v>16</v>
      </c>
    </row>
    <row r="2691" spans="1:36" x14ac:dyDescent="0.25">
      <c r="A2691" s="14" t="s">
        <v>103</v>
      </c>
      <c r="B2691" t="s">
        <v>98</v>
      </c>
      <c r="C2691" t="s">
        <v>97</v>
      </c>
      <c r="D2691" s="13">
        <v>42494</v>
      </c>
      <c r="E2691">
        <v>2</v>
      </c>
      <c r="F2691">
        <v>50</v>
      </c>
      <c r="G2691" s="2" t="s">
        <v>87</v>
      </c>
      <c r="H2691" s="2" t="s">
        <v>13</v>
      </c>
      <c r="I2691">
        <v>9</v>
      </c>
      <c r="J2691" s="2" t="s">
        <v>77</v>
      </c>
      <c r="K2691" s="2">
        <v>45</v>
      </c>
      <c r="L2691" s="2"/>
      <c r="M2691" s="2" t="str">
        <f t="shared" si="252"/>
        <v/>
      </c>
      <c r="N2691">
        <v>173.78188172543651</v>
      </c>
      <c r="O2691" s="2">
        <f t="shared" si="253"/>
        <v>17.378188172543652</v>
      </c>
      <c r="P2691" s="2">
        <f>IF(ISNUMBER(O2691),SUMIFS(O$1:$O2691,A$1:$A2691,A2691,C$1:$C2691,C2691,G$1:$G2691,G2691,E$1:$E2691,E2691),"")</f>
        <v>420.91820367912089</v>
      </c>
      <c r="U2691" t="str">
        <f t="shared" si="254"/>
        <v/>
      </c>
      <c r="V2691">
        <v>22.461126327514648</v>
      </c>
      <c r="W2691">
        <v>16.067607879638672</v>
      </c>
      <c r="X2691">
        <v>76.036495208740234</v>
      </c>
      <c r="Y2691">
        <v>40.598272323608398</v>
      </c>
      <c r="Z2691">
        <v>90.067050933837891</v>
      </c>
      <c r="AA2691">
        <v>19.667753219604492</v>
      </c>
      <c r="AB2691">
        <v>3.1468405151367188E-2</v>
      </c>
      <c r="AC2691" s="2">
        <f t="shared" si="255"/>
        <v>3.1468405151367188E-2</v>
      </c>
      <c r="AD2691">
        <v>12.165839233398438</v>
      </c>
      <c r="AE2691">
        <v>18.661804344379259</v>
      </c>
      <c r="AH2691" s="2">
        <f t="shared" si="256"/>
        <v>0.54700000000000004</v>
      </c>
      <c r="AI2691" s="2">
        <f>IF(ISNUMBER(AH2691),SUMIFS($AH$1:AH2691,$A$1:A2691,A2691,C$1:$C2691,C2691,$G$1:G2691,G2691,$E$1:E2691,E2691),"")</f>
        <v>9.2040000000000006</v>
      </c>
      <c r="AJ2691">
        <f t="shared" si="257"/>
        <v>16</v>
      </c>
    </row>
    <row r="2692" spans="1:36" x14ac:dyDescent="0.25">
      <c r="A2692" s="14" t="s">
        <v>102</v>
      </c>
      <c r="B2692" t="s">
        <v>98</v>
      </c>
      <c r="C2692" t="s">
        <v>97</v>
      </c>
      <c r="D2692" s="13">
        <v>42494</v>
      </c>
      <c r="E2692">
        <v>2</v>
      </c>
      <c r="F2692">
        <v>100</v>
      </c>
      <c r="G2692" s="2" t="s">
        <v>87</v>
      </c>
      <c r="H2692" s="2" t="s">
        <v>13</v>
      </c>
      <c r="I2692">
        <v>9</v>
      </c>
      <c r="J2692" s="2" t="s">
        <v>77</v>
      </c>
      <c r="K2692" s="2">
        <v>90</v>
      </c>
      <c r="L2692" s="2"/>
      <c r="M2692" s="2" t="str">
        <f t="shared" si="252"/>
        <v/>
      </c>
      <c r="N2692">
        <v>279.50397660115794</v>
      </c>
      <c r="O2692" s="2">
        <f t="shared" si="253"/>
        <v>27.950397660115794</v>
      </c>
      <c r="P2692" s="2">
        <f>IF(ISNUMBER(O2692),SUMIFS(O$1:$O2692,A$1:$A2692,A2692,C$1:$C2692,C2692,G$1:$G2692,G2692,E$1:$E2692,E2692),"")</f>
        <v>484.61759339919445</v>
      </c>
      <c r="U2692" t="str">
        <f t="shared" si="254"/>
        <v/>
      </c>
      <c r="V2692">
        <v>21.896952629089355</v>
      </c>
      <c r="W2692">
        <v>19.07823371887207</v>
      </c>
      <c r="X2692">
        <v>77.895687103271484</v>
      </c>
      <c r="Y2692">
        <v>40.680662155151367</v>
      </c>
      <c r="Z2692">
        <v>90.755027770996094</v>
      </c>
      <c r="AA2692">
        <v>18.846542358398438</v>
      </c>
      <c r="AB2692">
        <v>3.0154467773437502E-2</v>
      </c>
      <c r="AC2692" s="2">
        <f t="shared" si="255"/>
        <v>3.0154467773437502E-2</v>
      </c>
      <c r="AD2692">
        <v>12.463309936523437</v>
      </c>
      <c r="AE2692">
        <v>18.342448464450989</v>
      </c>
      <c r="AH2692" s="2">
        <f t="shared" si="256"/>
        <v>0.84299999999999997</v>
      </c>
      <c r="AI2692" s="2">
        <f>IF(ISNUMBER(AH2692),SUMIFS($AH$1:AH2692,$A$1:A2692,A2692,C$1:$C2692,C2692,$G$1:G2692,G2692,$E$1:E2692,E2692),"")</f>
        <v>10.656000000000001</v>
      </c>
      <c r="AJ2692">
        <f t="shared" si="257"/>
        <v>16</v>
      </c>
    </row>
    <row r="2693" spans="1:36" x14ac:dyDescent="0.25">
      <c r="A2693" s="14" t="s">
        <v>101</v>
      </c>
      <c r="B2693" t="s">
        <v>98</v>
      </c>
      <c r="C2693" t="s">
        <v>97</v>
      </c>
      <c r="D2693" s="13">
        <v>42494</v>
      </c>
      <c r="E2693">
        <v>2</v>
      </c>
      <c r="F2693">
        <v>200</v>
      </c>
      <c r="G2693" s="2" t="s">
        <v>87</v>
      </c>
      <c r="H2693" s="2" t="s">
        <v>13</v>
      </c>
      <c r="I2693">
        <v>9</v>
      </c>
      <c r="J2693" s="2" t="s">
        <v>77</v>
      </c>
      <c r="K2693" s="2">
        <v>180</v>
      </c>
      <c r="L2693" s="2"/>
      <c r="M2693" s="2" t="str">
        <f t="shared" si="252"/>
        <v/>
      </c>
      <c r="N2693">
        <v>563.33273805146735</v>
      </c>
      <c r="O2693" s="2">
        <f t="shared" si="253"/>
        <v>56.333273805146732</v>
      </c>
      <c r="P2693" s="2">
        <f>IF(ISNUMBER(O2693),SUMIFS(O$1:$O2693,A$1:$A2693,A2693,C$1:$C2693,C2693,G$1:$G2693,G2693,E$1:$E2693,E2693),"")</f>
        <v>818.92504486602866</v>
      </c>
      <c r="U2693" t="str">
        <f t="shared" si="254"/>
        <v/>
      </c>
      <c r="V2693">
        <v>21.086183547973633</v>
      </c>
      <c r="W2693">
        <v>19.713395118713379</v>
      </c>
      <c r="X2693">
        <v>79.245079040527344</v>
      </c>
      <c r="Y2693">
        <v>40.034149169921875</v>
      </c>
      <c r="Z2693">
        <v>90.645336151123047</v>
      </c>
      <c r="AA2693">
        <v>19.85178279876709</v>
      </c>
      <c r="AB2693">
        <v>3.1762852478027341E-2</v>
      </c>
      <c r="AC2693" s="2">
        <f t="shared" si="255"/>
        <v>3.1762852478027341E-2</v>
      </c>
      <c r="AD2693">
        <v>12.679212646484375</v>
      </c>
      <c r="AE2693">
        <v>17.984778292521508</v>
      </c>
      <c r="AH2693" s="2">
        <f t="shared" si="256"/>
        <v>1.7889999999999999</v>
      </c>
      <c r="AI2693" s="2">
        <f>IF(ISNUMBER(AH2693),SUMIFS($AH$1:AH2693,$A$1:A2693,A2693,C$1:$C2693,C2693,$G$1:G2693,G2693,$E$1:E2693,E2693),"")</f>
        <v>18.369</v>
      </c>
      <c r="AJ2693">
        <f t="shared" si="257"/>
        <v>16</v>
      </c>
    </row>
    <row r="2694" spans="1:36" x14ac:dyDescent="0.25">
      <c r="A2694" s="14" t="s">
        <v>100</v>
      </c>
      <c r="B2694" t="s">
        <v>98</v>
      </c>
      <c r="C2694" t="s">
        <v>97</v>
      </c>
      <c r="D2694" s="13">
        <v>42494</v>
      </c>
      <c r="E2694">
        <v>2</v>
      </c>
      <c r="F2694">
        <v>350</v>
      </c>
      <c r="G2694" s="2" t="s">
        <v>87</v>
      </c>
      <c r="H2694" s="2" t="s">
        <v>13</v>
      </c>
      <c r="I2694">
        <v>9</v>
      </c>
      <c r="J2694" s="2" t="s">
        <v>77</v>
      </c>
      <c r="K2694" s="2">
        <v>350</v>
      </c>
      <c r="L2694" s="2"/>
      <c r="M2694" s="2" t="str">
        <f t="shared" si="252"/>
        <v/>
      </c>
      <c r="N2694">
        <v>870.08385082272025</v>
      </c>
      <c r="O2694" s="2">
        <f t="shared" si="253"/>
        <v>87.008385082272028</v>
      </c>
      <c r="P2694" s="2">
        <f>IF(ISNUMBER(O2694),SUMIFS(O$1:$O2694,A$1:$A2694,A2694,C$1:$C2694,C2694,G$1:$G2694,G2694,E$1:$E2694,E2694),"")</f>
        <v>1203.1510672113336</v>
      </c>
      <c r="U2694" t="str">
        <f t="shared" si="254"/>
        <v/>
      </c>
      <c r="V2694">
        <v>20.105027198791504</v>
      </c>
      <c r="W2694">
        <v>18.507489204406738</v>
      </c>
      <c r="X2694">
        <v>81.144271850585938</v>
      </c>
      <c r="Y2694">
        <v>37.994373321533203</v>
      </c>
      <c r="Z2694">
        <v>90.68572998046875</v>
      </c>
      <c r="AA2694">
        <v>22.71366024017334</v>
      </c>
      <c r="AB2694">
        <v>3.6341856384277345E-2</v>
      </c>
      <c r="AC2694" s="2">
        <f t="shared" si="255"/>
        <v>3.6341856384277345E-2</v>
      </c>
      <c r="AD2694">
        <v>12.98308349609375</v>
      </c>
      <c r="AE2694">
        <v>17.366592990211554</v>
      </c>
      <c r="AH2694" s="2">
        <f t="shared" si="256"/>
        <v>3.1619999999999999</v>
      </c>
      <c r="AI2694" s="2">
        <f>IF(ISNUMBER(AH2694),SUMIFS($AH$1:AH2694,$A$1:A2694,A2694,C$1:$C2694,C2694,$G$1:G2694,G2694,$E$1:E2694,E2694),"")</f>
        <v>31.442999999999998</v>
      </c>
      <c r="AJ2694">
        <f t="shared" si="257"/>
        <v>16</v>
      </c>
    </row>
    <row r="2695" spans="1:36" x14ac:dyDescent="0.25">
      <c r="A2695" s="14" t="s">
        <v>99</v>
      </c>
      <c r="B2695" t="s">
        <v>98</v>
      </c>
      <c r="C2695" t="s">
        <v>97</v>
      </c>
      <c r="D2695" s="13">
        <v>42494</v>
      </c>
      <c r="E2695">
        <v>2</v>
      </c>
      <c r="F2695">
        <v>500</v>
      </c>
      <c r="G2695" s="2" t="s">
        <v>87</v>
      </c>
      <c r="H2695" s="2" t="s">
        <v>13</v>
      </c>
      <c r="I2695">
        <v>9</v>
      </c>
      <c r="J2695" s="2" t="s">
        <v>77</v>
      </c>
      <c r="K2695" s="2">
        <v>450</v>
      </c>
      <c r="L2695" s="2"/>
      <c r="M2695" s="2" t="str">
        <f t="shared" si="252"/>
        <v/>
      </c>
      <c r="N2695">
        <v>904.8857744509919</v>
      </c>
      <c r="O2695" s="2">
        <f t="shared" si="253"/>
        <v>90.488577445099196</v>
      </c>
      <c r="P2695" s="2">
        <f>IF(ISNUMBER(O2695),SUMIFS(O$1:$O2695,A$1:$A2695,A2695,C$1:$C2695,C2695,G$1:$G2695,G2695,E$1:$E2695,E2695),"")</f>
        <v>1325.3461107980929</v>
      </c>
      <c r="U2695" t="str">
        <f t="shared" si="254"/>
        <v/>
      </c>
      <c r="V2695">
        <v>20.3963623046875</v>
      </c>
      <c r="W2695">
        <v>18.006782531738281</v>
      </c>
      <c r="X2695">
        <v>80.135444641113281</v>
      </c>
      <c r="Y2695">
        <v>38.469383239746094</v>
      </c>
      <c r="Z2695">
        <v>91.388751983642578</v>
      </c>
      <c r="AA2695">
        <v>24.551339149475098</v>
      </c>
      <c r="AB2695">
        <v>3.9282142639160161E-2</v>
      </c>
      <c r="AC2695" s="2">
        <f t="shared" si="255"/>
        <v>3.9282142639160161E-2</v>
      </c>
      <c r="AD2695">
        <v>12.821671142578126</v>
      </c>
      <c r="AE2695">
        <v>15.719063545150503</v>
      </c>
      <c r="AH2695" s="2">
        <f t="shared" si="256"/>
        <v>3.5550000000000002</v>
      </c>
      <c r="AI2695" s="2">
        <f>IF(ISNUMBER(AH2695),SUMIFS($AH$1:AH2695,$A$1:A2695,A2695,C$1:$C2695,C2695,$G$1:G2695,G2695,$E$1:E2695,E2695),"")</f>
        <v>38.085999999999999</v>
      </c>
      <c r="AJ2695">
        <f t="shared" si="257"/>
        <v>16</v>
      </c>
    </row>
    <row r="2696" spans="1:36" x14ac:dyDescent="0.25">
      <c r="A2696" s="14" t="s">
        <v>104</v>
      </c>
      <c r="B2696" t="s">
        <v>98</v>
      </c>
      <c r="C2696" t="s">
        <v>97</v>
      </c>
      <c r="D2696" s="13">
        <v>42494</v>
      </c>
      <c r="E2696">
        <v>3</v>
      </c>
      <c r="F2696">
        <v>0</v>
      </c>
      <c r="G2696" s="2" t="s">
        <v>87</v>
      </c>
      <c r="H2696" s="2" t="s">
        <v>13</v>
      </c>
      <c r="I2696">
        <v>9</v>
      </c>
      <c r="J2696" s="2" t="s">
        <v>77</v>
      </c>
      <c r="K2696" s="2">
        <v>0</v>
      </c>
      <c r="L2696" s="2"/>
      <c r="M2696" s="2" t="str">
        <f t="shared" si="252"/>
        <v/>
      </c>
      <c r="N2696">
        <v>209.16191578523967</v>
      </c>
      <c r="O2696" s="2">
        <f t="shared" si="253"/>
        <v>20.916191578523968</v>
      </c>
      <c r="P2696" s="2">
        <f>IF(ISNUMBER(O2696),SUMIFS(O$1:$O2696,A$1:$A2696,A2696,C$1:$C2696,C2696,G$1:$G2696,G2696,E$1:$E2696,E2696),"")</f>
        <v>488.49620188106832</v>
      </c>
      <c r="U2696" t="str">
        <f t="shared" si="254"/>
        <v/>
      </c>
      <c r="V2696">
        <v>21.622302055358887</v>
      </c>
      <c r="W2696">
        <v>18.21934986114502</v>
      </c>
      <c r="X2696">
        <v>76.442752838134766</v>
      </c>
      <c r="Y2696">
        <v>39.177595138549805</v>
      </c>
      <c r="Z2696">
        <v>90.143756866455078</v>
      </c>
      <c r="AA2696">
        <v>21.4808349609375</v>
      </c>
      <c r="AB2696">
        <v>3.4369335937500002E-2</v>
      </c>
      <c r="AC2696" s="2">
        <f t="shared" si="255"/>
        <v>3.4369335937500002E-2</v>
      </c>
      <c r="AD2696">
        <v>12.230840454101562</v>
      </c>
      <c r="AE2696">
        <v>19.910605444941083</v>
      </c>
      <c r="AH2696" s="2">
        <f t="shared" si="256"/>
        <v>0.71899999999999997</v>
      </c>
      <c r="AI2696" s="2">
        <f>IF(ISNUMBER(AH2696),SUMIFS($AH$1:AH2696,$A$1:A2696,A2696,C$1:$C2696,C2696,$G$1:G2696,G2696,$E$1:E2696,E2696),"")</f>
        <v>11.276999999999999</v>
      </c>
      <c r="AJ2696">
        <f t="shared" si="257"/>
        <v>16</v>
      </c>
    </row>
    <row r="2697" spans="1:36" x14ac:dyDescent="0.25">
      <c r="A2697" s="14" t="s">
        <v>103</v>
      </c>
      <c r="B2697" t="s">
        <v>98</v>
      </c>
      <c r="C2697" t="s">
        <v>97</v>
      </c>
      <c r="D2697" s="13">
        <v>42494</v>
      </c>
      <c r="E2697">
        <v>3</v>
      </c>
      <c r="F2697">
        <v>50</v>
      </c>
      <c r="G2697" s="2" t="s">
        <v>87</v>
      </c>
      <c r="H2697" s="2" t="s">
        <v>13</v>
      </c>
      <c r="I2697">
        <v>9</v>
      </c>
      <c r="J2697" s="2" t="s">
        <v>77</v>
      </c>
      <c r="K2697" s="2">
        <v>45</v>
      </c>
      <c r="L2697" s="2"/>
      <c r="M2697" s="2" t="str">
        <f t="shared" si="252"/>
        <v/>
      </c>
      <c r="N2697">
        <v>290.30743659041019</v>
      </c>
      <c r="O2697" s="2">
        <f t="shared" si="253"/>
        <v>29.030743659041018</v>
      </c>
      <c r="P2697" s="2">
        <f>IF(ISNUMBER(O2697),SUMIFS(O$1:$O2697,A$1:$A2697,A2697,C$1:$C2697,C2697,G$1:$G2697,G2697,E$1:$E2697,E2697),"")</f>
        <v>437.59553322377997</v>
      </c>
      <c r="U2697" t="str">
        <f t="shared" si="254"/>
        <v/>
      </c>
      <c r="V2697">
        <v>22.564180374145508</v>
      </c>
      <c r="W2697">
        <v>17.962631225585938</v>
      </c>
      <c r="X2697">
        <v>77.141117095947266</v>
      </c>
      <c r="Y2697">
        <v>40.061332702636719</v>
      </c>
      <c r="Z2697">
        <v>90.723850250244141</v>
      </c>
      <c r="AA2697">
        <v>19.558965682983398</v>
      </c>
      <c r="AB2697">
        <v>3.1294345092773436E-2</v>
      </c>
      <c r="AC2697" s="2">
        <f t="shared" si="255"/>
        <v>3.1294345092773436E-2</v>
      </c>
      <c r="AD2697">
        <v>12.342578735351562</v>
      </c>
      <c r="AE2697">
        <v>17.146282973621101</v>
      </c>
      <c r="AH2697" s="2">
        <f t="shared" si="256"/>
        <v>0.90800000000000003</v>
      </c>
      <c r="AI2697" s="2">
        <f>IF(ISNUMBER(AH2697),SUMIFS($AH$1:AH2697,$A$1:A2697,A2697,C$1:$C2697,C2697,$G$1:G2697,G2697,$E$1:E2697,E2697),"")</f>
        <v>9.2850000000000001</v>
      </c>
      <c r="AJ2697">
        <f t="shared" si="257"/>
        <v>16</v>
      </c>
    </row>
    <row r="2698" spans="1:36" x14ac:dyDescent="0.25">
      <c r="A2698" s="14" t="s">
        <v>102</v>
      </c>
      <c r="B2698" t="s">
        <v>98</v>
      </c>
      <c r="C2698" t="s">
        <v>97</v>
      </c>
      <c r="D2698" s="13">
        <v>42494</v>
      </c>
      <c r="E2698">
        <v>3</v>
      </c>
      <c r="F2698">
        <v>100</v>
      </c>
      <c r="G2698" s="2" t="s">
        <v>87</v>
      </c>
      <c r="H2698" s="2" t="s">
        <v>13</v>
      </c>
      <c r="I2698">
        <v>9</v>
      </c>
      <c r="J2698" s="2" t="s">
        <v>77</v>
      </c>
      <c r="K2698" s="2">
        <v>90</v>
      </c>
      <c r="L2698" s="2"/>
      <c r="M2698" s="2" t="str">
        <f t="shared" si="252"/>
        <v/>
      </c>
      <c r="N2698">
        <v>380.49620022186974</v>
      </c>
      <c r="O2698" s="2">
        <f t="shared" si="253"/>
        <v>38.049620022186971</v>
      </c>
      <c r="P2698" s="2">
        <f>IF(ISNUMBER(O2698),SUMIFS(O$1:$O2698,A$1:$A2698,A2698,C$1:$C2698,C2698,G$1:$G2698,G2698,E$1:$E2698,E2698),"")</f>
        <v>514.46969159530727</v>
      </c>
      <c r="U2698" t="str">
        <f t="shared" si="254"/>
        <v/>
      </c>
      <c r="V2698">
        <v>21.527417182922363</v>
      </c>
      <c r="W2698">
        <v>19.398045539855957</v>
      </c>
      <c r="X2698">
        <v>78.709590911865234</v>
      </c>
      <c r="Y2698">
        <v>38.422328948974609</v>
      </c>
      <c r="Z2698">
        <v>90.843051910400391</v>
      </c>
      <c r="AA2698">
        <v>19.613265037536621</v>
      </c>
      <c r="AB2698">
        <v>3.1381224060058589E-2</v>
      </c>
      <c r="AC2698" s="2">
        <f t="shared" si="255"/>
        <v>3.1381224060058589E-2</v>
      </c>
      <c r="AD2698">
        <v>12.593534545898438</v>
      </c>
      <c r="AE2698">
        <v>17.978445460483343</v>
      </c>
      <c r="AH2698" s="2">
        <f t="shared" si="256"/>
        <v>1.194</v>
      </c>
      <c r="AI2698" s="2">
        <f>IF(ISNUMBER(AH2698),SUMIFS($AH$1:AH2698,$A$1:A2698,A2698,C$1:$C2698,C2698,$G$1:G2698,G2698,$E$1:E2698,E2698),"")</f>
        <v>10.797000000000001</v>
      </c>
      <c r="AJ2698">
        <f t="shared" si="257"/>
        <v>16</v>
      </c>
    </row>
    <row r="2699" spans="1:36" x14ac:dyDescent="0.25">
      <c r="A2699" s="14" t="s">
        <v>101</v>
      </c>
      <c r="B2699" t="s">
        <v>98</v>
      </c>
      <c r="C2699" t="s">
        <v>97</v>
      </c>
      <c r="D2699" s="13">
        <v>42494</v>
      </c>
      <c r="E2699">
        <v>3</v>
      </c>
      <c r="F2699">
        <v>200</v>
      </c>
      <c r="G2699" s="2" t="s">
        <v>87</v>
      </c>
      <c r="H2699" s="2" t="s">
        <v>13</v>
      </c>
      <c r="I2699">
        <v>9</v>
      </c>
      <c r="J2699" s="2" t="s">
        <v>77</v>
      </c>
      <c r="K2699" s="2">
        <v>180</v>
      </c>
      <c r="L2699" s="2"/>
      <c r="M2699" s="2" t="str">
        <f t="shared" si="252"/>
        <v/>
      </c>
      <c r="N2699">
        <v>702.7540360873694</v>
      </c>
      <c r="O2699" s="2">
        <f t="shared" si="253"/>
        <v>70.275403608736937</v>
      </c>
      <c r="P2699" s="2">
        <f>IF(ISNUMBER(O2699),SUMIFS(O$1:$O2699,A$1:$A2699,A2699,C$1:$C2699,C2699,G$1:$G2699,G2699,E$1:$E2699,E2699),"")</f>
        <v>756.70260733264649</v>
      </c>
      <c r="U2699" t="str">
        <f t="shared" si="254"/>
        <v/>
      </c>
      <c r="V2699">
        <v>21.545486450195313</v>
      </c>
      <c r="W2699">
        <v>19.983965873718262</v>
      </c>
      <c r="X2699">
        <v>79.443069458007813</v>
      </c>
      <c r="Y2699">
        <v>39.245538711547852</v>
      </c>
      <c r="Z2699">
        <v>91.448925018310547</v>
      </c>
      <c r="AA2699">
        <v>19.706697463989258</v>
      </c>
      <c r="AB2699">
        <v>3.1530715942382812E-2</v>
      </c>
      <c r="AC2699" s="2">
        <f t="shared" si="255"/>
        <v>3.1530715942382812E-2</v>
      </c>
      <c r="AD2699">
        <v>12.710891113281249</v>
      </c>
      <c r="AE2699">
        <v>16.941391941391942</v>
      </c>
      <c r="AH2699" s="2">
        <f t="shared" si="256"/>
        <v>2.2160000000000002</v>
      </c>
      <c r="AI2699" s="2">
        <f>IF(ISNUMBER(AH2699),SUMIFS($AH$1:AH2699,$A$1:A2699,A2699,C$1:$C2699,C2699,$G$1:G2699,G2699,$E$1:E2699,E2699),"")</f>
        <v>17.071000000000002</v>
      </c>
      <c r="AJ2699">
        <f t="shared" si="257"/>
        <v>16</v>
      </c>
    </row>
    <row r="2700" spans="1:36" x14ac:dyDescent="0.25">
      <c r="A2700" s="14" t="s">
        <v>100</v>
      </c>
      <c r="B2700" t="s">
        <v>98</v>
      </c>
      <c r="C2700" t="s">
        <v>97</v>
      </c>
      <c r="D2700" s="13">
        <v>42494</v>
      </c>
      <c r="E2700">
        <v>3</v>
      </c>
      <c r="F2700">
        <v>350</v>
      </c>
      <c r="G2700" s="2" t="s">
        <v>87</v>
      </c>
      <c r="H2700" s="2" t="s">
        <v>13</v>
      </c>
      <c r="I2700">
        <v>9</v>
      </c>
      <c r="J2700" s="2" t="s">
        <v>77</v>
      </c>
      <c r="K2700" s="2">
        <v>350</v>
      </c>
      <c r="L2700" s="2"/>
      <c r="M2700" s="2" t="str">
        <f t="shared" si="252"/>
        <v/>
      </c>
      <c r="N2700">
        <v>950.4682453855944</v>
      </c>
      <c r="O2700" s="2">
        <f t="shared" si="253"/>
        <v>95.046824538559434</v>
      </c>
      <c r="P2700" s="2">
        <f>IF(ISNUMBER(O2700),SUMIFS(O$1:$O2700,A$1:$A2700,A2700,C$1:$C2700,C2700,G$1:$G2700,G2700,E$1:$E2700,E2700),"")</f>
        <v>1179.7716696223235</v>
      </c>
      <c r="U2700" t="str">
        <f t="shared" si="254"/>
        <v/>
      </c>
      <c r="V2700">
        <v>21.710062026977539</v>
      </c>
      <c r="W2700">
        <v>19.058446884155273</v>
      </c>
      <c r="X2700">
        <v>79.99713134765625</v>
      </c>
      <c r="Y2700">
        <v>40.456747055053711</v>
      </c>
      <c r="Z2700">
        <v>91.582164764404297</v>
      </c>
      <c r="AA2700">
        <v>20.695113182067871</v>
      </c>
      <c r="AB2700">
        <v>3.311218109130859E-2</v>
      </c>
      <c r="AC2700" s="2">
        <f t="shared" si="255"/>
        <v>3.311218109130859E-2</v>
      </c>
      <c r="AD2700">
        <v>12.799541015625</v>
      </c>
      <c r="AE2700">
        <v>14.96987486482311</v>
      </c>
      <c r="AH2700" s="2">
        <f t="shared" si="256"/>
        <v>3.1469999999999998</v>
      </c>
      <c r="AI2700" s="2">
        <f>IF(ISNUMBER(AH2700),SUMIFS($AH$1:AH2700,$A$1:A2700,A2700,C$1:$C2700,C2700,$G$1:G2700,G2700,$E$1:E2700,E2700),"")</f>
        <v>29.876999999999999</v>
      </c>
      <c r="AJ2700">
        <f t="shared" si="257"/>
        <v>16</v>
      </c>
    </row>
    <row r="2701" spans="1:36" x14ac:dyDescent="0.25">
      <c r="A2701" s="14" t="s">
        <v>99</v>
      </c>
      <c r="B2701" t="s">
        <v>98</v>
      </c>
      <c r="C2701" t="s">
        <v>97</v>
      </c>
      <c r="D2701" s="13">
        <v>42494</v>
      </c>
      <c r="E2701">
        <v>3</v>
      </c>
      <c r="F2701">
        <v>500</v>
      </c>
      <c r="G2701" s="2" t="s">
        <v>87</v>
      </c>
      <c r="H2701" s="2" t="s">
        <v>13</v>
      </c>
      <c r="I2701">
        <v>9</v>
      </c>
      <c r="J2701" s="2" t="s">
        <v>77</v>
      </c>
      <c r="K2701" s="2">
        <v>450</v>
      </c>
      <c r="L2701" s="2"/>
      <c r="M2701" s="2" t="str">
        <f t="shared" si="252"/>
        <v/>
      </c>
      <c r="N2701">
        <v>918.64000626170309</v>
      </c>
      <c r="O2701" s="2">
        <f t="shared" si="253"/>
        <v>91.864000626170309</v>
      </c>
      <c r="P2701" s="2">
        <f>IF(ISNUMBER(O2701),SUMIFS(O$1:$O2701,A$1:$A2701,A2701,C$1:$C2701,C2701,G$1:$G2701,G2701,E$1:$E2701,E2701),"")</f>
        <v>1424.5627552833596</v>
      </c>
      <c r="U2701" t="str">
        <f t="shared" si="254"/>
        <v/>
      </c>
      <c r="V2701">
        <v>20.362974166870117</v>
      </c>
      <c r="W2701">
        <v>17.839343070983887</v>
      </c>
      <c r="X2701">
        <v>80.320289611816406</v>
      </c>
      <c r="Y2701">
        <v>39.459815979003906</v>
      </c>
      <c r="Z2701">
        <v>91.091175079345703</v>
      </c>
      <c r="AA2701">
        <v>25.695456504821777</v>
      </c>
      <c r="AB2701">
        <v>4.1112730407714848E-2</v>
      </c>
      <c r="AC2701" s="2">
        <f t="shared" si="255"/>
        <v>4.1112730407714848E-2</v>
      </c>
      <c r="AD2701">
        <v>12.851246337890625</v>
      </c>
      <c r="AE2701">
        <v>15.071437602731066</v>
      </c>
      <c r="AH2701" s="2">
        <f t="shared" si="256"/>
        <v>3.7770000000000001</v>
      </c>
      <c r="AI2701" s="2">
        <f>IF(ISNUMBER(AH2701),SUMIFS($AH$1:AH2701,$A$1:A2701,A2701,C$1:$C2701,C2701,$G$1:G2701,G2701,$E$1:E2701,E2701),"")</f>
        <v>39.186</v>
      </c>
      <c r="AJ2701">
        <f t="shared" si="257"/>
        <v>16</v>
      </c>
    </row>
    <row r="2702" spans="1:36" x14ac:dyDescent="0.25">
      <c r="A2702" s="14" t="s">
        <v>104</v>
      </c>
      <c r="B2702" t="s">
        <v>98</v>
      </c>
      <c r="C2702" t="s">
        <v>97</v>
      </c>
      <c r="D2702" s="13">
        <v>42494</v>
      </c>
      <c r="E2702">
        <v>4</v>
      </c>
      <c r="F2702">
        <v>0</v>
      </c>
      <c r="G2702" s="2" t="s">
        <v>87</v>
      </c>
      <c r="H2702" s="2" t="s">
        <v>13</v>
      </c>
      <c r="I2702">
        <v>9</v>
      </c>
      <c r="J2702" s="2" t="s">
        <v>77</v>
      </c>
      <c r="K2702" s="2">
        <v>0</v>
      </c>
      <c r="L2702" s="2"/>
      <c r="M2702" s="2" t="str">
        <f t="shared" si="252"/>
        <v/>
      </c>
      <c r="N2702">
        <v>192.30449596941745</v>
      </c>
      <c r="O2702" s="2">
        <f t="shared" si="253"/>
        <v>19.230449596941746</v>
      </c>
      <c r="P2702" s="2">
        <f>IF(ISNUMBER(O2702),SUMIFS(O$1:$O2702,A$1:$A2702,A2702,C$1:$C2702,C2702,G$1:$G2702,G2702,E$1:$E2702,E2702),"")</f>
        <v>313.61077640479152</v>
      </c>
      <c r="U2702" t="str">
        <f t="shared" si="254"/>
        <v/>
      </c>
      <c r="V2702">
        <v>22.119684219360352</v>
      </c>
      <c r="W2702">
        <v>17.775619506835938</v>
      </c>
      <c r="X2702">
        <v>76.915027618408203</v>
      </c>
      <c r="Y2702">
        <v>40.129552841186523</v>
      </c>
      <c r="Z2702">
        <v>90.597908020019531</v>
      </c>
      <c r="AA2702">
        <v>19.505082130432129</v>
      </c>
      <c r="AB2702">
        <v>3.1208131408691404E-2</v>
      </c>
      <c r="AC2702" s="2">
        <f t="shared" si="255"/>
        <v>3.1208131408691404E-2</v>
      </c>
      <c r="AD2702">
        <v>12.306404418945313</v>
      </c>
      <c r="AE2702">
        <v>18.929973821989527</v>
      </c>
      <c r="AH2702" s="2">
        <f t="shared" si="256"/>
        <v>0.6</v>
      </c>
      <c r="AI2702" s="2">
        <f>IF(ISNUMBER(AH2702),SUMIFS($AH$1:AH2702,$A$1:A2702,A2702,C$1:$C2702,C2702,$G$1:G2702,G2702,$E$1:E2702,E2702),"")</f>
        <v>6.9010000000000007</v>
      </c>
      <c r="AJ2702">
        <f t="shared" si="257"/>
        <v>16</v>
      </c>
    </row>
    <row r="2703" spans="1:36" x14ac:dyDescent="0.25">
      <c r="A2703" s="14" t="s">
        <v>103</v>
      </c>
      <c r="B2703" t="s">
        <v>98</v>
      </c>
      <c r="C2703" t="s">
        <v>97</v>
      </c>
      <c r="D2703" s="13">
        <v>42494</v>
      </c>
      <c r="E2703">
        <v>4</v>
      </c>
      <c r="F2703">
        <v>50</v>
      </c>
      <c r="G2703" s="2" t="s">
        <v>87</v>
      </c>
      <c r="H2703" s="2" t="s">
        <v>13</v>
      </c>
      <c r="I2703">
        <v>9</v>
      </c>
      <c r="J2703" s="2" t="s">
        <v>77</v>
      </c>
      <c r="K2703" s="2">
        <v>45</v>
      </c>
      <c r="L2703" s="2"/>
      <c r="M2703" s="2" t="str">
        <f t="shared" si="252"/>
        <v/>
      </c>
      <c r="N2703">
        <v>149.21947473070506</v>
      </c>
      <c r="O2703" s="2">
        <f t="shared" si="253"/>
        <v>14.921947473070507</v>
      </c>
      <c r="P2703" s="2">
        <f>IF(ISNUMBER(O2703),SUMIFS(O$1:$O2703,A$1:$A2703,A2703,C$1:$C2703,C2703,G$1:$G2703,G2703,E$1:$E2703,E2703),"")</f>
        <v>379.597723550392</v>
      </c>
      <c r="U2703" t="str">
        <f t="shared" si="254"/>
        <v/>
      </c>
      <c r="V2703">
        <v>22.322340965270996</v>
      </c>
      <c r="W2703">
        <v>16.627655982971191</v>
      </c>
      <c r="X2703">
        <v>77.558753967285156</v>
      </c>
      <c r="Y2703">
        <v>40.941354751586914</v>
      </c>
      <c r="Z2703">
        <v>90.778518676757813</v>
      </c>
      <c r="AA2703">
        <v>19.174224853515625</v>
      </c>
      <c r="AB2703">
        <v>3.0678759765625001E-2</v>
      </c>
      <c r="AC2703" s="2">
        <f t="shared" si="255"/>
        <v>3.0678759765625001E-2</v>
      </c>
      <c r="AD2703">
        <v>12.409400634765625</v>
      </c>
      <c r="AE2703">
        <v>16.024136775058668</v>
      </c>
      <c r="AH2703" s="2">
        <f t="shared" si="256"/>
        <v>0.45800000000000002</v>
      </c>
      <c r="AI2703" s="2">
        <f>IF(ISNUMBER(AH2703),SUMIFS($AH$1:AH2703,$A$1:A2703,A2703,C$1:$C2703,C2703,$G$1:G2703,G2703,$E$1:E2703,E2703),"")</f>
        <v>7.37</v>
      </c>
      <c r="AJ2703">
        <f t="shared" si="257"/>
        <v>16</v>
      </c>
    </row>
    <row r="2704" spans="1:36" x14ac:dyDescent="0.25">
      <c r="A2704" s="14" t="s">
        <v>102</v>
      </c>
      <c r="B2704" t="s">
        <v>98</v>
      </c>
      <c r="C2704" t="s">
        <v>97</v>
      </c>
      <c r="D2704" s="13">
        <v>42494</v>
      </c>
      <c r="E2704">
        <v>4</v>
      </c>
      <c r="F2704">
        <v>100</v>
      </c>
      <c r="G2704" s="2" t="s">
        <v>87</v>
      </c>
      <c r="H2704" s="2" t="s">
        <v>13</v>
      </c>
      <c r="I2704">
        <v>9</v>
      </c>
      <c r="J2704" s="2" t="s">
        <v>77</v>
      </c>
      <c r="K2704" s="2">
        <v>90</v>
      </c>
      <c r="L2704" s="2"/>
      <c r="M2704" s="2" t="str">
        <f t="shared" si="252"/>
        <v/>
      </c>
      <c r="N2704">
        <v>313.92029781214308</v>
      </c>
      <c r="O2704" s="2">
        <f t="shared" si="253"/>
        <v>31.392029781214308</v>
      </c>
      <c r="P2704" s="2">
        <f>IF(ISNUMBER(O2704),SUMIFS(O$1:$O2704,A$1:$A2704,A2704,C$1:$C2704,C2704,G$1:$G2704,G2704,E$1:$E2704,E2704),"")</f>
        <v>469.99119929325002</v>
      </c>
      <c r="U2704" t="str">
        <f t="shared" si="254"/>
        <v/>
      </c>
      <c r="V2704">
        <v>21.345231056213379</v>
      </c>
      <c r="W2704">
        <v>18.978948593139648</v>
      </c>
      <c r="X2704">
        <v>79.18280029296875</v>
      </c>
      <c r="Y2704">
        <v>38.126308441162109</v>
      </c>
      <c r="Z2704">
        <v>90.588062286376953</v>
      </c>
      <c r="AA2704">
        <v>19.964621543884277</v>
      </c>
      <c r="AB2704">
        <v>3.1943394470214846E-2</v>
      </c>
      <c r="AC2704" s="2">
        <f t="shared" si="255"/>
        <v>3.1943394470214846E-2</v>
      </c>
      <c r="AD2704">
        <v>12.669248046875</v>
      </c>
      <c r="AE2704">
        <v>16.12253703437365</v>
      </c>
      <c r="AH2704" s="2">
        <f t="shared" si="256"/>
        <v>1.0029999999999999</v>
      </c>
      <c r="AI2704" s="2">
        <f>IF(ISNUMBER(AH2704),SUMIFS($AH$1:AH2704,$A$1:A2704,A2704,C$1:$C2704,C2704,$G$1:G2704,G2704,$E$1:E2704,E2704),"")</f>
        <v>10.312999999999999</v>
      </c>
      <c r="AJ2704">
        <f t="shared" si="257"/>
        <v>16</v>
      </c>
    </row>
    <row r="2705" spans="1:36" x14ac:dyDescent="0.25">
      <c r="A2705" s="14" t="s">
        <v>101</v>
      </c>
      <c r="B2705" t="s">
        <v>98</v>
      </c>
      <c r="C2705" t="s">
        <v>97</v>
      </c>
      <c r="D2705" s="13">
        <v>42494</v>
      </c>
      <c r="E2705">
        <v>4</v>
      </c>
      <c r="F2705">
        <v>200</v>
      </c>
      <c r="G2705" s="2" t="s">
        <v>87</v>
      </c>
      <c r="H2705" s="2" t="s">
        <v>13</v>
      </c>
      <c r="I2705">
        <v>9</v>
      </c>
      <c r="J2705" s="2" t="s">
        <v>77</v>
      </c>
      <c r="K2705" s="2">
        <v>180</v>
      </c>
      <c r="L2705" s="2"/>
      <c r="M2705" s="2" t="str">
        <f t="shared" si="252"/>
        <v/>
      </c>
      <c r="N2705">
        <v>483.10891948374638</v>
      </c>
      <c r="O2705" s="2">
        <f t="shared" si="253"/>
        <v>48.310891948374639</v>
      </c>
      <c r="P2705" s="2">
        <f>IF(ISNUMBER(O2705),SUMIFS(O$1:$O2705,A$1:$A2705,A2705,C$1:$C2705,C2705,G$1:$G2705,G2705,E$1:$E2705,E2705),"")</f>
        <v>665.27108676978469</v>
      </c>
      <c r="U2705" t="str">
        <f t="shared" si="254"/>
        <v/>
      </c>
      <c r="V2705">
        <v>20.968792915344238</v>
      </c>
      <c r="W2705">
        <v>22.017144203186035</v>
      </c>
      <c r="X2705">
        <v>80.288867950439453</v>
      </c>
      <c r="Y2705">
        <v>37.860218048095703</v>
      </c>
      <c r="Z2705">
        <v>91.143115997314453</v>
      </c>
      <c r="AA2705">
        <v>19.991924285888672</v>
      </c>
      <c r="AB2705">
        <v>3.1987078857421872E-2</v>
      </c>
      <c r="AC2705" s="2">
        <f t="shared" si="255"/>
        <v>3.1987078857421872E-2</v>
      </c>
      <c r="AD2705">
        <v>12.846218872070313</v>
      </c>
      <c r="AE2705">
        <v>15.017695030004615</v>
      </c>
      <c r="AH2705" s="2">
        <f t="shared" si="256"/>
        <v>1.5449999999999999</v>
      </c>
      <c r="AI2705" s="2">
        <f>IF(ISNUMBER(AH2705),SUMIFS($AH$1:AH2705,$A$1:A2705,A2705,C$1:$C2705,C2705,$G$1:G2705,G2705,$E$1:E2705,E2705),"")</f>
        <v>15.072000000000001</v>
      </c>
      <c r="AJ2705">
        <f t="shared" si="257"/>
        <v>16</v>
      </c>
    </row>
    <row r="2706" spans="1:36" x14ac:dyDescent="0.25">
      <c r="A2706" s="14" t="s">
        <v>100</v>
      </c>
      <c r="B2706" t="s">
        <v>98</v>
      </c>
      <c r="C2706" t="s">
        <v>97</v>
      </c>
      <c r="D2706" s="13">
        <v>42494</v>
      </c>
      <c r="E2706">
        <v>4</v>
      </c>
      <c r="F2706">
        <v>350</v>
      </c>
      <c r="G2706" s="2" t="s">
        <v>87</v>
      </c>
      <c r="H2706" s="2" t="s">
        <v>13</v>
      </c>
      <c r="I2706">
        <v>9</v>
      </c>
      <c r="J2706" s="2" t="s">
        <v>77</v>
      </c>
      <c r="K2706" s="2">
        <v>350</v>
      </c>
      <c r="L2706" s="2"/>
      <c r="M2706" s="2" t="str">
        <f t="shared" si="252"/>
        <v/>
      </c>
      <c r="N2706">
        <v>627.35379768119094</v>
      </c>
      <c r="O2706" s="2">
        <f t="shared" si="253"/>
        <v>62.735379768119095</v>
      </c>
      <c r="P2706" s="2">
        <f>IF(ISNUMBER(O2706),SUMIFS(O$1:$O2706,A$1:$A2706,A2706,C$1:$C2706,C2706,G$1:$G2706,G2706,E$1:$E2706,E2706),"")</f>
        <v>983.96076980435987</v>
      </c>
      <c r="U2706" t="str">
        <f t="shared" si="254"/>
        <v/>
      </c>
      <c r="V2706">
        <v>20.281890869140625</v>
      </c>
      <c r="W2706">
        <v>21.283620834350586</v>
      </c>
      <c r="X2706">
        <v>80.846187591552734</v>
      </c>
      <c r="Y2706">
        <v>38.291797637939453</v>
      </c>
      <c r="Z2706">
        <v>91.647418975830078</v>
      </c>
      <c r="AA2706">
        <v>21.413032531738281</v>
      </c>
      <c r="AB2706">
        <v>3.4260852050781249E-2</v>
      </c>
      <c r="AC2706" s="2">
        <f t="shared" si="255"/>
        <v>3.4260852050781249E-2</v>
      </c>
      <c r="AD2706">
        <v>12.935390014648437</v>
      </c>
      <c r="AE2706">
        <v>15.527006492609477</v>
      </c>
      <c r="AH2706" s="2">
        <f t="shared" si="256"/>
        <v>2.149</v>
      </c>
      <c r="AI2706" s="2">
        <f>IF(ISNUMBER(AH2706),SUMIFS($AH$1:AH2706,$A$1:A2706,A2706,C$1:$C2706,C2706,$G$1:G2706,G2706,$E$1:E2706,E2706),"")</f>
        <v>25.512000000000004</v>
      </c>
      <c r="AJ2706">
        <f t="shared" si="257"/>
        <v>16</v>
      </c>
    </row>
    <row r="2707" spans="1:36" x14ac:dyDescent="0.25">
      <c r="A2707" s="14" t="s">
        <v>99</v>
      </c>
      <c r="B2707" t="s">
        <v>98</v>
      </c>
      <c r="C2707" t="s">
        <v>97</v>
      </c>
      <c r="D2707" s="13">
        <v>42494</v>
      </c>
      <c r="E2707">
        <v>4</v>
      </c>
      <c r="F2707">
        <v>500</v>
      </c>
      <c r="G2707" s="2" t="s">
        <v>87</v>
      </c>
      <c r="H2707" s="2" t="s">
        <v>13</v>
      </c>
      <c r="I2707">
        <v>9</v>
      </c>
      <c r="J2707" s="2" t="s">
        <v>77</v>
      </c>
      <c r="K2707" s="2">
        <v>450</v>
      </c>
      <c r="L2707" s="2"/>
      <c r="M2707" s="2" t="str">
        <f t="shared" si="252"/>
        <v/>
      </c>
      <c r="N2707">
        <v>794.76056817215294</v>
      </c>
      <c r="O2707" s="2">
        <f t="shared" si="253"/>
        <v>79.476056817215294</v>
      </c>
      <c r="P2707" s="2">
        <f>IF(ISNUMBER(O2707),SUMIFS(O$1:$O2707,A$1:$A2707,A2707,C$1:$C2707,C2707,G$1:$G2707,G2707,E$1:$E2707,E2707),"")</f>
        <v>1075.4405552706078</v>
      </c>
      <c r="U2707" t="str">
        <f t="shared" si="254"/>
        <v/>
      </c>
      <c r="V2707">
        <v>22.89791202545166</v>
      </c>
      <c r="W2707">
        <v>14.13288434346517</v>
      </c>
      <c r="X2707">
        <v>72.9088134765625</v>
      </c>
      <c r="Y2707">
        <v>41.111300786336265</v>
      </c>
      <c r="Z2707">
        <v>89.8773816426595</v>
      </c>
      <c r="AA2707">
        <v>20.068065643310547</v>
      </c>
      <c r="AB2707">
        <v>3.2108905029296878E-2</v>
      </c>
      <c r="AC2707" s="2">
        <f t="shared" si="255"/>
        <v>3.2108905029296878E-2</v>
      </c>
      <c r="AD2707">
        <v>11.665410156249999</v>
      </c>
      <c r="AE2707">
        <v>13.039040571574384</v>
      </c>
      <c r="AH2707" s="2">
        <f t="shared" si="256"/>
        <v>2.552</v>
      </c>
      <c r="AI2707" s="2">
        <f>IF(ISNUMBER(AH2707),SUMIFS($AH$1:AH2707,$A$1:A2707,A2707,C$1:$C2707,C2707,$G$1:G2707,G2707,$E$1:E2707,E2707),"")</f>
        <v>28.290999999999997</v>
      </c>
      <c r="AJ2707">
        <f t="shared" si="257"/>
        <v>16</v>
      </c>
    </row>
    <row r="2708" spans="1:36" x14ac:dyDescent="0.25">
      <c r="A2708" s="14" t="s">
        <v>104</v>
      </c>
      <c r="B2708" t="s">
        <v>98</v>
      </c>
      <c r="C2708" t="s">
        <v>97</v>
      </c>
      <c r="D2708" s="13">
        <v>42612</v>
      </c>
      <c r="E2708">
        <v>1</v>
      </c>
      <c r="F2708">
        <v>0</v>
      </c>
      <c r="G2708" s="2" t="s">
        <v>78</v>
      </c>
      <c r="H2708" s="2" t="s">
        <v>10</v>
      </c>
      <c r="I2708">
        <v>1</v>
      </c>
      <c r="J2708" s="2" t="s">
        <v>77</v>
      </c>
      <c r="K2708" s="2">
        <v>0</v>
      </c>
      <c r="L2708" s="2"/>
      <c r="M2708" s="2" t="str">
        <f t="shared" si="252"/>
        <v/>
      </c>
      <c r="N2708">
        <v>37.186019486904442</v>
      </c>
      <c r="O2708" s="2">
        <f t="shared" si="253"/>
        <v>3.718601948690444</v>
      </c>
      <c r="P2708" s="2">
        <f>IF(ISNUMBER(O2708),SUMIFS(O$1:$O2708,A$1:$A2708,A2708,C$1:$C2708,C2708,G$1:$G2708,G2708,E$1:$E2708,E2708),"")</f>
        <v>3.718601948690444</v>
      </c>
      <c r="U2708" t="str">
        <f t="shared" si="254"/>
        <v/>
      </c>
      <c r="V2708">
        <v>20.662858963012695</v>
      </c>
      <c r="W2708">
        <v>27.509403228759766</v>
      </c>
      <c r="X2708">
        <v>80.958782196044922</v>
      </c>
      <c r="Y2708">
        <v>37.336742401123047</v>
      </c>
      <c r="Z2708">
        <v>92.721969604492188</v>
      </c>
      <c r="AA2708">
        <v>14.431230068206787</v>
      </c>
      <c r="AB2708">
        <v>2.308996810913086E-2</v>
      </c>
      <c r="AC2708" s="2">
        <f t="shared" si="255"/>
        <v>2.308996810913086E-2</v>
      </c>
      <c r="AD2708">
        <v>12.953405151367187</v>
      </c>
      <c r="AE2708">
        <v>23.008849557522122</v>
      </c>
      <c r="AH2708" s="2">
        <f t="shared" si="256"/>
        <v>8.5999999999999993E-2</v>
      </c>
      <c r="AI2708" s="2">
        <f>IF(ISNUMBER(AH2708),SUMIFS($AH$1:AH2708,$A$1:A2708,A2708,C$1:$C2708,C2708,$G$1:G2708,G2708,$E$1:E2708,E2708),"")</f>
        <v>8.5999999999999993E-2</v>
      </c>
      <c r="AJ2708">
        <f t="shared" si="257"/>
        <v>16</v>
      </c>
    </row>
    <row r="2709" spans="1:36" x14ac:dyDescent="0.25">
      <c r="A2709" s="14" t="s">
        <v>103</v>
      </c>
      <c r="B2709" t="s">
        <v>98</v>
      </c>
      <c r="C2709" t="s">
        <v>97</v>
      </c>
      <c r="D2709" s="13">
        <v>42612</v>
      </c>
      <c r="E2709">
        <v>1</v>
      </c>
      <c r="F2709">
        <v>50</v>
      </c>
      <c r="G2709" s="2" t="s">
        <v>78</v>
      </c>
      <c r="H2709" s="2" t="s">
        <v>10</v>
      </c>
      <c r="I2709">
        <v>1</v>
      </c>
      <c r="J2709" s="2" t="s">
        <v>77</v>
      </c>
      <c r="K2709" s="2">
        <v>45</v>
      </c>
      <c r="L2709" s="2"/>
      <c r="M2709" s="2" t="str">
        <f t="shared" si="252"/>
        <v/>
      </c>
      <c r="N2709">
        <v>41.178391795675751</v>
      </c>
      <c r="O2709" s="2">
        <f t="shared" si="253"/>
        <v>4.1178391795675751</v>
      </c>
      <c r="P2709" s="2">
        <f>IF(ISNUMBER(O2709),SUMIFS(O$1:$O2709,A$1:$A2709,A2709,C$1:$C2709,C2709,G$1:$G2709,G2709,E$1:$E2709,E2709),"")</f>
        <v>4.1178391795675751</v>
      </c>
      <c r="U2709" t="str">
        <f t="shared" si="254"/>
        <v/>
      </c>
      <c r="V2709">
        <v>19.165611267089844</v>
      </c>
      <c r="W2709">
        <v>28.498311996459961</v>
      </c>
      <c r="X2709">
        <v>82.479934692382813</v>
      </c>
      <c r="Y2709">
        <v>36.280113220214844</v>
      </c>
      <c r="Z2709">
        <v>92.424381256103516</v>
      </c>
      <c r="AA2709">
        <v>14.915862560272217</v>
      </c>
      <c r="AB2709">
        <v>2.3865380096435546E-2</v>
      </c>
      <c r="AC2709" s="2">
        <f t="shared" si="255"/>
        <v>2.3865380096435546E-2</v>
      </c>
      <c r="AD2709">
        <v>13.196789550781251</v>
      </c>
      <c r="AE2709">
        <v>24.320987654320987</v>
      </c>
      <c r="AH2709" s="2">
        <f t="shared" si="256"/>
        <v>9.8000000000000004E-2</v>
      </c>
      <c r="AI2709" s="2">
        <f>IF(ISNUMBER(AH2709),SUMIFS($AH$1:AH2709,$A$1:A2709,A2709,C$1:$C2709,C2709,$G$1:G2709,G2709,$E$1:E2709,E2709),"")</f>
        <v>9.8000000000000004E-2</v>
      </c>
      <c r="AJ2709">
        <f t="shared" si="257"/>
        <v>16</v>
      </c>
    </row>
    <row r="2710" spans="1:36" x14ac:dyDescent="0.25">
      <c r="A2710" s="14" t="s">
        <v>102</v>
      </c>
      <c r="B2710" t="s">
        <v>98</v>
      </c>
      <c r="C2710" t="s">
        <v>97</v>
      </c>
      <c r="D2710" s="13">
        <v>42612</v>
      </c>
      <c r="E2710">
        <v>1</v>
      </c>
      <c r="F2710">
        <v>100</v>
      </c>
      <c r="G2710" s="2" t="s">
        <v>78</v>
      </c>
      <c r="H2710" s="2" t="s">
        <v>10</v>
      </c>
      <c r="I2710">
        <v>1</v>
      </c>
      <c r="J2710" s="2" t="s">
        <v>77</v>
      </c>
      <c r="K2710" s="2">
        <v>90</v>
      </c>
      <c r="L2710" s="2"/>
      <c r="M2710" s="2" t="str">
        <f t="shared" si="252"/>
        <v/>
      </c>
      <c r="N2710">
        <v>106.90174233615461</v>
      </c>
      <c r="O2710" s="2">
        <f t="shared" si="253"/>
        <v>10.690174233615462</v>
      </c>
      <c r="P2710" s="2">
        <f>IF(ISNUMBER(O2710),SUMIFS(O$1:$O2710,A$1:$A2710,A2710,C$1:$C2710,C2710,G$1:$G2710,G2710,E$1:$E2710,E2710),"")</f>
        <v>10.690174233615462</v>
      </c>
      <c r="U2710" t="str">
        <f t="shared" si="254"/>
        <v/>
      </c>
      <c r="V2710">
        <v>19.153432846069336</v>
      </c>
      <c r="W2710">
        <v>30.215427398681641</v>
      </c>
      <c r="X2710">
        <v>83.793430328369141</v>
      </c>
      <c r="Y2710">
        <v>35.562799453735352</v>
      </c>
      <c r="Z2710">
        <v>92.33184814453125</v>
      </c>
      <c r="AA2710">
        <v>14.812157154083252</v>
      </c>
      <c r="AB2710">
        <v>2.3699451446533203E-2</v>
      </c>
      <c r="AC2710" s="2">
        <f t="shared" si="255"/>
        <v>2.3699451446533203E-2</v>
      </c>
      <c r="AD2710">
        <v>13.406948852539063</v>
      </c>
      <c r="AE2710">
        <v>25.255536626916523</v>
      </c>
      <c r="AH2710" s="2">
        <f t="shared" si="256"/>
        <v>0.253</v>
      </c>
      <c r="AI2710" s="2">
        <f>IF(ISNUMBER(AH2710),SUMIFS($AH$1:AH2710,$A$1:A2710,A2710,C$1:$C2710,C2710,$G$1:G2710,G2710,$E$1:E2710,E2710),"")</f>
        <v>0.253</v>
      </c>
      <c r="AJ2710">
        <f t="shared" si="257"/>
        <v>16</v>
      </c>
    </row>
    <row r="2711" spans="1:36" x14ac:dyDescent="0.25">
      <c r="A2711" s="14" t="s">
        <v>101</v>
      </c>
      <c r="B2711" t="s">
        <v>98</v>
      </c>
      <c r="C2711" t="s">
        <v>97</v>
      </c>
      <c r="D2711" s="13">
        <v>42612</v>
      </c>
      <c r="E2711">
        <v>1</v>
      </c>
      <c r="F2711">
        <v>200</v>
      </c>
      <c r="G2711" s="2" t="s">
        <v>78</v>
      </c>
      <c r="H2711" s="2" t="s">
        <v>10</v>
      </c>
      <c r="I2711">
        <v>1</v>
      </c>
      <c r="J2711" s="2" t="s">
        <v>77</v>
      </c>
      <c r="K2711" s="2">
        <v>180</v>
      </c>
      <c r="L2711" s="2"/>
      <c r="M2711" s="2" t="str">
        <f t="shared" si="252"/>
        <v/>
      </c>
      <c r="N2711">
        <v>322.76928171288148</v>
      </c>
      <c r="O2711" s="2">
        <f t="shared" si="253"/>
        <v>32.276928171288148</v>
      </c>
      <c r="P2711" s="2">
        <f>IF(ISNUMBER(O2711),SUMIFS(O$1:$O2711,A$1:$A2711,A2711,C$1:$C2711,C2711,G$1:$G2711,G2711,E$1:$E2711,E2711),"")</f>
        <v>32.276928171288148</v>
      </c>
      <c r="U2711" t="str">
        <f t="shared" si="254"/>
        <v/>
      </c>
      <c r="V2711">
        <v>18.387824058532715</v>
      </c>
      <c r="W2711">
        <v>30.96129035949707</v>
      </c>
      <c r="X2711">
        <v>84.59619140625</v>
      </c>
      <c r="Y2711">
        <v>34.151397705078125</v>
      </c>
      <c r="Z2711">
        <v>93.679283142089844</v>
      </c>
      <c r="AA2711">
        <v>15.400596141815186</v>
      </c>
      <c r="AB2711">
        <v>2.4640953826904295E-2</v>
      </c>
      <c r="AC2711" s="2">
        <f t="shared" si="255"/>
        <v>2.4640953826904295E-2</v>
      </c>
      <c r="AD2711">
        <v>13.535390625</v>
      </c>
      <c r="AE2711">
        <v>23.829450876458829</v>
      </c>
      <c r="AH2711" s="2">
        <f t="shared" si="256"/>
        <v>0.79500000000000004</v>
      </c>
      <c r="AI2711" s="2">
        <f>IF(ISNUMBER(AH2711),SUMIFS($AH$1:AH2711,$A$1:A2711,A2711,C$1:$C2711,C2711,$G$1:G2711,G2711,$E$1:E2711,E2711),"")</f>
        <v>0.79500000000000004</v>
      </c>
      <c r="AJ2711">
        <f t="shared" si="257"/>
        <v>16</v>
      </c>
    </row>
    <row r="2712" spans="1:36" x14ac:dyDescent="0.25">
      <c r="A2712" s="14" t="s">
        <v>100</v>
      </c>
      <c r="B2712" t="s">
        <v>98</v>
      </c>
      <c r="C2712" t="s">
        <v>97</v>
      </c>
      <c r="D2712" s="13">
        <v>42612</v>
      </c>
      <c r="E2712">
        <v>1</v>
      </c>
      <c r="F2712">
        <v>350</v>
      </c>
      <c r="G2712" s="2" t="s">
        <v>78</v>
      </c>
      <c r="H2712" s="2" t="s">
        <v>10</v>
      </c>
      <c r="I2712">
        <v>1</v>
      </c>
      <c r="J2712" s="2" t="s">
        <v>77</v>
      </c>
      <c r="K2712" s="2">
        <v>350</v>
      </c>
      <c r="L2712" s="2"/>
      <c r="M2712" s="2" t="str">
        <f t="shared" si="252"/>
        <v/>
      </c>
      <c r="N2712">
        <v>553.81614666346445</v>
      </c>
      <c r="O2712" s="2">
        <f t="shared" si="253"/>
        <v>55.381614666346444</v>
      </c>
      <c r="P2712" s="2">
        <f>IF(ISNUMBER(O2712),SUMIFS(O$1:$O2712,A$1:$A2712,A2712,C$1:$C2712,C2712,G$1:$G2712,G2712,E$1:$E2712,E2712),"")</f>
        <v>55.381614666346444</v>
      </c>
      <c r="U2712" t="str">
        <f t="shared" si="254"/>
        <v/>
      </c>
      <c r="V2712">
        <v>19.331966400146484</v>
      </c>
      <c r="W2712">
        <v>29.043357849121094</v>
      </c>
      <c r="X2712">
        <v>83.394962310791016</v>
      </c>
      <c r="Y2712">
        <v>36.519493103027344</v>
      </c>
      <c r="Z2712">
        <v>93.213821411132813</v>
      </c>
      <c r="AA2712">
        <v>16.678900718688965</v>
      </c>
      <c r="AB2712">
        <v>2.6686241149902347E-2</v>
      </c>
      <c r="AC2712" s="2">
        <f t="shared" si="255"/>
        <v>2.6686241149902347E-2</v>
      </c>
      <c r="AD2712">
        <v>13.343193969726563</v>
      </c>
      <c r="AE2712">
        <v>23.364118687364904</v>
      </c>
      <c r="AH2712" s="2">
        <f t="shared" si="256"/>
        <v>1.478</v>
      </c>
      <c r="AI2712" s="2">
        <f>IF(ISNUMBER(AH2712),SUMIFS($AH$1:AH2712,$A$1:A2712,A2712,C$1:$C2712,C2712,$G$1:G2712,G2712,$E$1:E2712,E2712),"")</f>
        <v>1.478</v>
      </c>
      <c r="AJ2712">
        <f t="shared" si="257"/>
        <v>16</v>
      </c>
    </row>
    <row r="2713" spans="1:36" x14ac:dyDescent="0.25">
      <c r="A2713" s="14" t="s">
        <v>99</v>
      </c>
      <c r="B2713" t="s">
        <v>98</v>
      </c>
      <c r="C2713" t="s">
        <v>97</v>
      </c>
      <c r="D2713" s="13">
        <v>42612</v>
      </c>
      <c r="E2713">
        <v>1</v>
      </c>
      <c r="F2713">
        <v>500</v>
      </c>
      <c r="G2713" s="2" t="s">
        <v>78</v>
      </c>
      <c r="H2713" s="2" t="s">
        <v>10</v>
      </c>
      <c r="I2713">
        <v>1</v>
      </c>
      <c r="J2713" s="2" t="s">
        <v>77</v>
      </c>
      <c r="K2713" s="2">
        <v>450</v>
      </c>
      <c r="L2713" s="2"/>
      <c r="M2713" s="2" t="str">
        <f t="shared" si="252"/>
        <v/>
      </c>
      <c r="N2713">
        <v>336.92555431685867</v>
      </c>
      <c r="O2713" s="2">
        <f t="shared" si="253"/>
        <v>33.692555431685868</v>
      </c>
      <c r="P2713" s="2">
        <f>IF(ISNUMBER(O2713),SUMIFS(O$1:$O2713,A$1:$A2713,A2713,C$1:$C2713,C2713,G$1:$G2713,G2713,E$1:$E2713,E2713),"")</f>
        <v>33.692555431685868</v>
      </c>
      <c r="U2713" t="str">
        <f t="shared" si="254"/>
        <v/>
      </c>
      <c r="V2713">
        <v>18.823633193969727</v>
      </c>
      <c r="W2713">
        <v>26.09964656829834</v>
      </c>
      <c r="X2713">
        <v>84.398258209228516</v>
      </c>
      <c r="Y2713">
        <v>35.582830429077148</v>
      </c>
      <c r="Z2713">
        <v>92.235744476318359</v>
      </c>
      <c r="AA2713">
        <v>19.30802059173584</v>
      </c>
      <c r="AB2713">
        <v>3.0892832946777343E-2</v>
      </c>
      <c r="AC2713" s="2">
        <f t="shared" si="255"/>
        <v>3.0892832946777343E-2</v>
      </c>
      <c r="AD2713">
        <v>13.503721313476563</v>
      </c>
      <c r="AE2713">
        <v>22.110739502043849</v>
      </c>
      <c r="AH2713" s="2">
        <f t="shared" si="256"/>
        <v>1.0409999999999999</v>
      </c>
      <c r="AI2713" s="2">
        <f>IF(ISNUMBER(AH2713),SUMIFS($AH$1:AH2713,$A$1:A2713,A2713,C$1:$C2713,C2713,$G$1:G2713,G2713,$E$1:E2713,E2713),"")</f>
        <v>1.0409999999999999</v>
      </c>
      <c r="AJ2713">
        <f t="shared" si="257"/>
        <v>16</v>
      </c>
    </row>
    <row r="2714" spans="1:36" x14ac:dyDescent="0.25">
      <c r="A2714" s="14" t="s">
        <v>104</v>
      </c>
      <c r="B2714" t="s">
        <v>98</v>
      </c>
      <c r="C2714" t="s">
        <v>97</v>
      </c>
      <c r="D2714" s="13">
        <v>42612</v>
      </c>
      <c r="E2714">
        <v>2</v>
      </c>
      <c r="F2714">
        <v>0</v>
      </c>
      <c r="G2714" s="2" t="s">
        <v>78</v>
      </c>
      <c r="H2714" s="2" t="s">
        <v>10</v>
      </c>
      <c r="I2714">
        <v>1</v>
      </c>
      <c r="J2714" s="2" t="s">
        <v>77</v>
      </c>
      <c r="K2714" s="2">
        <v>0</v>
      </c>
      <c r="L2714" s="2"/>
      <c r="M2714" s="2" t="str">
        <f t="shared" si="252"/>
        <v/>
      </c>
      <c r="N2714">
        <v>21.136210360914696</v>
      </c>
      <c r="O2714" s="2">
        <f t="shared" si="253"/>
        <v>2.1136210360914696</v>
      </c>
      <c r="P2714" s="2">
        <f>IF(ISNUMBER(O2714),SUMIFS(O$1:$O2714,A$1:$A2714,A2714,C$1:$C2714,C2714,G$1:$G2714,G2714,E$1:$E2714,E2714),"")</f>
        <v>2.1136210360914696</v>
      </c>
      <c r="U2714" t="str">
        <f t="shared" si="254"/>
        <v/>
      </c>
      <c r="V2714">
        <v>19.603559494018555</v>
      </c>
      <c r="W2714">
        <v>34.276847839355469</v>
      </c>
      <c r="X2714">
        <v>83.996376037597656</v>
      </c>
      <c r="Y2714">
        <v>36.266103744506836</v>
      </c>
      <c r="Z2714">
        <v>93.721168518066406</v>
      </c>
      <c r="AA2714">
        <v>12.59754467010498</v>
      </c>
      <c r="AB2714">
        <v>2.0156071472167966E-2</v>
      </c>
      <c r="AC2714" s="2">
        <f t="shared" si="255"/>
        <v>2.0156071472167966E-2</v>
      </c>
      <c r="AD2714">
        <v>13.439420166015625</v>
      </c>
      <c r="AE2714">
        <v>24.967148488830485</v>
      </c>
      <c r="AH2714" s="2">
        <f t="shared" si="256"/>
        <v>4.2999999999999997E-2</v>
      </c>
      <c r="AI2714" s="2">
        <f>IF(ISNUMBER(AH2714),SUMIFS($AH$1:AH2714,$A$1:A2714,A2714,C$1:$C2714,C2714,$G$1:G2714,G2714,$E$1:E2714,E2714),"")</f>
        <v>4.2999999999999997E-2</v>
      </c>
      <c r="AJ2714">
        <f t="shared" si="257"/>
        <v>16</v>
      </c>
    </row>
    <row r="2715" spans="1:36" x14ac:dyDescent="0.25">
      <c r="A2715" s="14" t="s">
        <v>103</v>
      </c>
      <c r="B2715" t="s">
        <v>98</v>
      </c>
      <c r="C2715" t="s">
        <v>97</v>
      </c>
      <c r="D2715" s="13">
        <v>42612</v>
      </c>
      <c r="E2715">
        <v>2</v>
      </c>
      <c r="F2715">
        <v>50</v>
      </c>
      <c r="G2715" s="2" t="s">
        <v>78</v>
      </c>
      <c r="H2715" s="2" t="s">
        <v>10</v>
      </c>
      <c r="I2715">
        <v>1</v>
      </c>
      <c r="J2715" s="2" t="s">
        <v>77</v>
      </c>
      <c r="K2715" s="2">
        <v>45</v>
      </c>
      <c r="L2715" s="2"/>
      <c r="M2715" s="2" t="str">
        <f t="shared" si="252"/>
        <v/>
      </c>
      <c r="N2715">
        <v>21.264870822392947</v>
      </c>
      <c r="O2715" s="2">
        <f t="shared" si="253"/>
        <v>2.1264870822392945</v>
      </c>
      <c r="P2715" s="2">
        <f>IF(ISNUMBER(O2715),SUMIFS(O$1:$O2715,A$1:$A2715,A2715,C$1:$C2715,C2715,G$1:$G2715,G2715,E$1:$E2715,E2715),"")</f>
        <v>2.1264870822392945</v>
      </c>
      <c r="U2715" t="str">
        <f t="shared" si="254"/>
        <v/>
      </c>
      <c r="V2715">
        <v>19.539033889770508</v>
      </c>
      <c r="W2715">
        <v>35.918085098266602</v>
      </c>
      <c r="X2715">
        <v>85.557281494140625</v>
      </c>
      <c r="Y2715">
        <v>36.036628723144531</v>
      </c>
      <c r="Z2715">
        <v>94.03851318359375</v>
      </c>
      <c r="AA2715">
        <v>12.03501033782959</v>
      </c>
      <c r="AB2715">
        <v>1.9256016540527342E-2</v>
      </c>
      <c r="AC2715" s="2">
        <f t="shared" si="255"/>
        <v>1.9256016540527342E-2</v>
      </c>
      <c r="AD2715">
        <v>13.6891650390625</v>
      </c>
      <c r="AE2715">
        <v>25.119128658951666</v>
      </c>
      <c r="AH2715" s="2">
        <f t="shared" si="256"/>
        <v>4.1000000000000002E-2</v>
      </c>
      <c r="AI2715" s="2">
        <f>IF(ISNUMBER(AH2715),SUMIFS($AH$1:AH2715,$A$1:A2715,A2715,C$1:$C2715,C2715,$G$1:G2715,G2715,$E$1:E2715,E2715),"")</f>
        <v>4.1000000000000002E-2</v>
      </c>
      <c r="AJ2715">
        <f t="shared" si="257"/>
        <v>16</v>
      </c>
    </row>
    <row r="2716" spans="1:36" x14ac:dyDescent="0.25">
      <c r="A2716" s="14" t="s">
        <v>102</v>
      </c>
      <c r="B2716" t="s">
        <v>98</v>
      </c>
      <c r="C2716" t="s">
        <v>97</v>
      </c>
      <c r="D2716" s="13">
        <v>42612</v>
      </c>
      <c r="E2716">
        <v>2</v>
      </c>
      <c r="F2716">
        <v>100</v>
      </c>
      <c r="G2716" s="2" t="s">
        <v>78</v>
      </c>
      <c r="H2716" s="2" t="s">
        <v>10</v>
      </c>
      <c r="I2716">
        <v>1</v>
      </c>
      <c r="J2716" s="2" t="s">
        <v>77</v>
      </c>
      <c r="K2716" s="2">
        <v>90</v>
      </c>
      <c r="L2716" s="2"/>
      <c r="M2716" s="2" t="str">
        <f t="shared" si="252"/>
        <v/>
      </c>
      <c r="N2716">
        <v>89.635854341736703</v>
      </c>
      <c r="O2716" s="2">
        <f t="shared" si="253"/>
        <v>8.9635854341736696</v>
      </c>
      <c r="P2716" s="2">
        <f>IF(ISNUMBER(O2716),SUMIFS(O$1:$O2716,A$1:$A2716,A2716,C$1:$C2716,C2716,G$1:$G2716,G2716,E$1:$E2716,E2716),"")</f>
        <v>8.9635854341736696</v>
      </c>
      <c r="U2716" t="str">
        <f t="shared" si="254"/>
        <v/>
      </c>
      <c r="V2716">
        <v>19.521754264831543</v>
      </c>
      <c r="W2716">
        <v>30.533863067626953</v>
      </c>
      <c r="X2716">
        <v>82.335330963134766</v>
      </c>
      <c r="Y2716">
        <v>36.695196151733398</v>
      </c>
      <c r="Z2716">
        <v>92.504035949707031</v>
      </c>
      <c r="AA2716">
        <v>13.439624309539795</v>
      </c>
      <c r="AB2716">
        <v>2.1503398895263669E-2</v>
      </c>
      <c r="AC2716" s="2">
        <f t="shared" si="255"/>
        <v>2.1503398895263669E-2</v>
      </c>
      <c r="AD2716">
        <v>13.173652954101563</v>
      </c>
      <c r="AE2716">
        <v>26.47058823529412</v>
      </c>
      <c r="AH2716" s="2">
        <f t="shared" si="256"/>
        <v>0.193</v>
      </c>
      <c r="AI2716" s="2">
        <f>IF(ISNUMBER(AH2716),SUMIFS($AH$1:AH2716,$A$1:A2716,A2716,C$1:$C2716,C2716,$G$1:G2716,G2716,$E$1:E2716,E2716),"")</f>
        <v>0.193</v>
      </c>
      <c r="AJ2716">
        <f t="shared" si="257"/>
        <v>16</v>
      </c>
    </row>
    <row r="2717" spans="1:36" x14ac:dyDescent="0.25">
      <c r="A2717" s="14" t="s">
        <v>101</v>
      </c>
      <c r="B2717" t="s">
        <v>98</v>
      </c>
      <c r="C2717" t="s">
        <v>97</v>
      </c>
      <c r="D2717" s="13">
        <v>42612</v>
      </c>
      <c r="E2717">
        <v>2</v>
      </c>
      <c r="F2717">
        <v>200</v>
      </c>
      <c r="G2717" s="2" t="s">
        <v>78</v>
      </c>
      <c r="H2717" s="2" t="s">
        <v>10</v>
      </c>
      <c r="I2717">
        <v>1</v>
      </c>
      <c r="J2717" s="2" t="s">
        <v>77</v>
      </c>
      <c r="K2717" s="2">
        <v>180</v>
      </c>
      <c r="L2717" s="2"/>
      <c r="M2717" s="2" t="str">
        <f t="shared" si="252"/>
        <v/>
      </c>
      <c r="N2717">
        <v>331.46852733521882</v>
      </c>
      <c r="O2717" s="2">
        <f t="shared" si="253"/>
        <v>33.146852733521882</v>
      </c>
      <c r="P2717" s="2">
        <f>IF(ISNUMBER(O2717),SUMIFS(O$1:$O2717,A$1:$A2717,A2717,C$1:$C2717,C2717,G$1:$G2717,G2717,E$1:$E2717,E2717),"")</f>
        <v>33.146852733521882</v>
      </c>
      <c r="U2717" t="str">
        <f t="shared" si="254"/>
        <v/>
      </c>
      <c r="V2717">
        <v>19.107602119445801</v>
      </c>
      <c r="W2717">
        <v>32.007997512817383</v>
      </c>
      <c r="X2717">
        <v>84.596054077148438</v>
      </c>
      <c r="Y2717">
        <v>35.826389312744141</v>
      </c>
      <c r="Z2717">
        <v>93.211292266845703</v>
      </c>
      <c r="AA2717">
        <v>14.037477493286133</v>
      </c>
      <c r="AB2717">
        <v>2.2459963989257811E-2</v>
      </c>
      <c r="AC2717" s="2">
        <f t="shared" si="255"/>
        <v>2.2459963989257811E-2</v>
      </c>
      <c r="AD2717">
        <v>13.535368652343751</v>
      </c>
      <c r="AE2717">
        <v>26.10314652764848</v>
      </c>
      <c r="AH2717" s="2">
        <f t="shared" si="256"/>
        <v>0.74399999999999999</v>
      </c>
      <c r="AI2717" s="2">
        <f>IF(ISNUMBER(AH2717),SUMIFS($AH$1:AH2717,$A$1:A2717,A2717,C$1:$C2717,C2717,$G$1:G2717,G2717,$E$1:E2717,E2717),"")</f>
        <v>0.74399999999999999</v>
      </c>
      <c r="AJ2717">
        <f t="shared" si="257"/>
        <v>16</v>
      </c>
    </row>
    <row r="2718" spans="1:36" x14ac:dyDescent="0.25">
      <c r="A2718" s="14" t="s">
        <v>100</v>
      </c>
      <c r="B2718" t="s">
        <v>98</v>
      </c>
      <c r="C2718" t="s">
        <v>97</v>
      </c>
      <c r="D2718" s="13">
        <v>42612</v>
      </c>
      <c r="E2718">
        <v>2</v>
      </c>
      <c r="F2718">
        <v>350</v>
      </c>
      <c r="G2718" s="2" t="s">
        <v>78</v>
      </c>
      <c r="H2718" s="2" t="s">
        <v>10</v>
      </c>
      <c r="I2718">
        <v>1</v>
      </c>
      <c r="J2718" s="2" t="s">
        <v>77</v>
      </c>
      <c r="K2718" s="2">
        <v>350</v>
      </c>
      <c r="L2718" s="2"/>
      <c r="M2718" s="2" t="str">
        <f t="shared" si="252"/>
        <v/>
      </c>
      <c r="N2718">
        <v>579.33992204845606</v>
      </c>
      <c r="O2718" s="2">
        <f t="shared" si="253"/>
        <v>57.933992204845609</v>
      </c>
      <c r="P2718" s="2">
        <f>IF(ISNUMBER(O2718),SUMIFS(O$1:$O2718,A$1:$A2718,A2718,C$1:$C2718,C2718,G$1:$G2718,G2718,E$1:$E2718,E2718),"")</f>
        <v>57.933992204845609</v>
      </c>
      <c r="U2718" t="str">
        <f t="shared" si="254"/>
        <v/>
      </c>
      <c r="V2718">
        <v>18.931031227111816</v>
      </c>
      <c r="W2718">
        <v>26.641544342041016</v>
      </c>
      <c r="X2718">
        <v>83.109481811523438</v>
      </c>
      <c r="Y2718">
        <v>36.708831787109375</v>
      </c>
      <c r="Z2718">
        <v>92.360977172851563</v>
      </c>
      <c r="AA2718">
        <v>17.058272361755371</v>
      </c>
      <c r="AB2718">
        <v>2.7293235778808596E-2</v>
      </c>
      <c r="AC2718" s="2">
        <f t="shared" si="255"/>
        <v>2.7293235778808596E-2</v>
      </c>
      <c r="AD2718">
        <v>13.297517089843751</v>
      </c>
      <c r="AE2718">
        <v>22.404161047967637</v>
      </c>
      <c r="AH2718" s="2">
        <f t="shared" si="256"/>
        <v>1.581</v>
      </c>
      <c r="AI2718" s="2">
        <f>IF(ISNUMBER(AH2718),SUMIFS($AH$1:AH2718,$A$1:A2718,A2718,C$1:$C2718,C2718,$G$1:G2718,G2718,$E$1:E2718,E2718),"")</f>
        <v>1.581</v>
      </c>
      <c r="AJ2718">
        <f t="shared" si="257"/>
        <v>16</v>
      </c>
    </row>
    <row r="2719" spans="1:36" x14ac:dyDescent="0.25">
      <c r="A2719" s="14" t="s">
        <v>99</v>
      </c>
      <c r="B2719" t="s">
        <v>98</v>
      </c>
      <c r="C2719" t="s">
        <v>97</v>
      </c>
      <c r="D2719" s="13">
        <v>42612</v>
      </c>
      <c r="E2719">
        <v>2</v>
      </c>
      <c r="F2719">
        <v>500</v>
      </c>
      <c r="G2719" s="2" t="s">
        <v>78</v>
      </c>
      <c r="H2719" s="2" t="s">
        <v>10</v>
      </c>
      <c r="I2719">
        <v>1</v>
      </c>
      <c r="J2719" s="2" t="s">
        <v>77</v>
      </c>
      <c r="K2719" s="2">
        <v>450</v>
      </c>
      <c r="L2719" s="2"/>
      <c r="M2719" s="2" t="str">
        <f t="shared" si="252"/>
        <v/>
      </c>
      <c r="N2719">
        <v>693.8353636028055</v>
      </c>
      <c r="O2719" s="2">
        <f t="shared" si="253"/>
        <v>69.383536360280544</v>
      </c>
      <c r="P2719" s="2">
        <f>IF(ISNUMBER(O2719),SUMIFS(O$1:$O2719,A$1:$A2719,A2719,C$1:$C2719,C2719,G$1:$G2719,G2719,E$1:$E2719,E2719),"")</f>
        <v>69.383536360280544</v>
      </c>
      <c r="U2719" t="str">
        <f t="shared" si="254"/>
        <v/>
      </c>
      <c r="V2719">
        <v>19.87452507019043</v>
      </c>
      <c r="W2719">
        <v>26.695144653320313</v>
      </c>
      <c r="X2719">
        <v>83.035625457763672</v>
      </c>
      <c r="Y2719">
        <v>37.581954956054688</v>
      </c>
      <c r="Z2719">
        <v>92.45135498046875</v>
      </c>
      <c r="AA2719">
        <v>16.209816932678223</v>
      </c>
      <c r="AB2719">
        <v>2.5935707092285157E-2</v>
      </c>
      <c r="AC2719" s="2">
        <f t="shared" si="255"/>
        <v>2.5935707092285157E-2</v>
      </c>
      <c r="AD2719">
        <v>13.285700073242188</v>
      </c>
      <c r="AE2719">
        <v>22.151162790697676</v>
      </c>
      <c r="AH2719" s="2">
        <f t="shared" si="256"/>
        <v>1.8</v>
      </c>
      <c r="AI2719" s="2">
        <f>IF(ISNUMBER(AH2719),SUMIFS($AH$1:AH2719,$A$1:A2719,A2719,C$1:$C2719,C2719,$G$1:G2719,G2719,$E$1:E2719,E2719),"")</f>
        <v>1.8</v>
      </c>
      <c r="AJ2719">
        <f t="shared" si="257"/>
        <v>16</v>
      </c>
    </row>
    <row r="2720" spans="1:36" x14ac:dyDescent="0.25">
      <c r="A2720" s="14" t="s">
        <v>104</v>
      </c>
      <c r="B2720" t="s">
        <v>98</v>
      </c>
      <c r="C2720" t="s">
        <v>97</v>
      </c>
      <c r="D2720" s="13">
        <v>42612</v>
      </c>
      <c r="E2720">
        <v>3</v>
      </c>
      <c r="F2720">
        <v>0</v>
      </c>
      <c r="G2720" s="2" t="s">
        <v>78</v>
      </c>
      <c r="H2720" s="2" t="s">
        <v>10</v>
      </c>
      <c r="I2720">
        <v>1</v>
      </c>
      <c r="J2720" s="2" t="s">
        <v>77</v>
      </c>
      <c r="K2720" s="2">
        <v>0</v>
      </c>
      <c r="L2720" s="2"/>
      <c r="M2720" s="2" t="str">
        <f t="shared" si="252"/>
        <v/>
      </c>
      <c r="N2720">
        <v>21.658655174319019</v>
      </c>
      <c r="O2720" s="2">
        <f t="shared" si="253"/>
        <v>2.1658655174319019</v>
      </c>
      <c r="P2720" s="2">
        <f>IF(ISNUMBER(O2720),SUMIFS(O$1:$O2720,A$1:$A2720,A2720,C$1:$C2720,C2720,G$1:$G2720,G2720,E$1:$E2720,E2720),"")</f>
        <v>2.1658655174319019</v>
      </c>
      <c r="U2720" t="str">
        <f t="shared" si="254"/>
        <v/>
      </c>
      <c r="V2720">
        <v>19.095412254333496</v>
      </c>
      <c r="W2720">
        <v>29.249292373657227</v>
      </c>
      <c r="X2720">
        <v>82.819580078125</v>
      </c>
      <c r="Y2720">
        <v>36.420526504516602</v>
      </c>
      <c r="Z2720">
        <v>92.196987152099609</v>
      </c>
      <c r="AA2720">
        <v>15.996333122253418</v>
      </c>
      <c r="AB2720">
        <v>2.5594132995605468E-2</v>
      </c>
      <c r="AC2720" s="2">
        <f t="shared" si="255"/>
        <v>2.5594132995605468E-2</v>
      </c>
      <c r="AD2720">
        <v>13.2511328125</v>
      </c>
      <c r="AE2720">
        <v>26.80258577821979</v>
      </c>
      <c r="AH2720" s="2">
        <f t="shared" si="256"/>
        <v>5.5E-2</v>
      </c>
      <c r="AI2720" s="2">
        <f>IF(ISNUMBER(AH2720),SUMIFS($AH$1:AH2720,$A$1:A2720,A2720,C$1:$C2720,C2720,$G$1:G2720,G2720,$E$1:E2720,E2720),"")</f>
        <v>5.5E-2</v>
      </c>
      <c r="AJ2720">
        <f t="shared" si="257"/>
        <v>16</v>
      </c>
    </row>
    <row r="2721" spans="1:36" x14ac:dyDescent="0.25">
      <c r="A2721" s="14" t="s">
        <v>103</v>
      </c>
      <c r="B2721" t="s">
        <v>98</v>
      </c>
      <c r="C2721" t="s">
        <v>97</v>
      </c>
      <c r="D2721" s="13">
        <v>42612</v>
      </c>
      <c r="E2721">
        <v>3</v>
      </c>
      <c r="F2721">
        <v>50</v>
      </c>
      <c r="G2721" s="2" t="s">
        <v>78</v>
      </c>
      <c r="H2721" s="2" t="s">
        <v>10</v>
      </c>
      <c r="I2721">
        <v>1</v>
      </c>
      <c r="J2721" s="2" t="s">
        <v>77</v>
      </c>
      <c r="K2721" s="2">
        <v>45</v>
      </c>
      <c r="L2721" s="2"/>
      <c r="M2721" s="2" t="str">
        <f t="shared" si="252"/>
        <v/>
      </c>
      <c r="N2721">
        <v>46.137566137566139</v>
      </c>
      <c r="O2721" s="2">
        <f t="shared" si="253"/>
        <v>4.6137566137566139</v>
      </c>
      <c r="P2721" s="2">
        <f>IF(ISNUMBER(O2721),SUMIFS(O$1:$O2721,A$1:$A2721,A2721,C$1:$C2721,C2721,G$1:$G2721,G2721,E$1:$E2721,E2721),"")</f>
        <v>4.6137566137566139</v>
      </c>
      <c r="U2721" t="str">
        <f t="shared" si="254"/>
        <v/>
      </c>
      <c r="V2721">
        <v>19.915713310241699</v>
      </c>
      <c r="W2721">
        <v>30.029461860656738</v>
      </c>
      <c r="X2721">
        <v>82.597629547119141</v>
      </c>
      <c r="Y2721">
        <v>36.80412483215332</v>
      </c>
      <c r="Z2721">
        <v>92.748580932617188</v>
      </c>
      <c r="AA2721">
        <v>13.73088264465332</v>
      </c>
      <c r="AB2721">
        <v>2.1969412231445311E-2</v>
      </c>
      <c r="AC2721" s="2">
        <f t="shared" si="255"/>
        <v>2.1969412231445311E-2</v>
      </c>
      <c r="AD2721">
        <v>13.215620727539063</v>
      </c>
      <c r="AE2721">
        <v>27.250000000000004</v>
      </c>
      <c r="AH2721" s="2">
        <f t="shared" si="256"/>
        <v>0.10100000000000001</v>
      </c>
      <c r="AI2721" s="2">
        <f>IF(ISNUMBER(AH2721),SUMIFS($AH$1:AH2721,$A$1:A2721,A2721,C$1:$C2721,C2721,$G$1:G2721,G2721,$E$1:E2721,E2721),"")</f>
        <v>0.10100000000000001</v>
      </c>
      <c r="AJ2721">
        <f t="shared" si="257"/>
        <v>16</v>
      </c>
    </row>
    <row r="2722" spans="1:36" x14ac:dyDescent="0.25">
      <c r="A2722" s="14" t="s">
        <v>102</v>
      </c>
      <c r="B2722" t="s">
        <v>98</v>
      </c>
      <c r="C2722" t="s">
        <v>97</v>
      </c>
      <c r="D2722" s="13">
        <v>42612</v>
      </c>
      <c r="E2722">
        <v>3</v>
      </c>
      <c r="F2722">
        <v>100</v>
      </c>
      <c r="G2722" s="2" t="s">
        <v>78</v>
      </c>
      <c r="H2722" s="2" t="s">
        <v>10</v>
      </c>
      <c r="I2722">
        <v>1</v>
      </c>
      <c r="J2722" s="2" t="s">
        <v>77</v>
      </c>
      <c r="K2722" s="2">
        <v>90</v>
      </c>
      <c r="L2722" s="2"/>
      <c r="M2722" s="2" t="str">
        <f t="shared" si="252"/>
        <v/>
      </c>
      <c r="N2722">
        <v>118.51129222021241</v>
      </c>
      <c r="O2722" s="2">
        <f t="shared" si="253"/>
        <v>11.851129222021241</v>
      </c>
      <c r="P2722" s="2">
        <f>IF(ISNUMBER(O2722),SUMIFS(O$1:$O2722,A$1:$A2722,A2722,C$1:$C2722,C2722,G$1:$G2722,G2722,E$1:$E2722,E2722),"")</f>
        <v>11.851129222021241</v>
      </c>
      <c r="U2722" t="str">
        <f t="shared" si="254"/>
        <v/>
      </c>
      <c r="V2722">
        <v>19.574076652526855</v>
      </c>
      <c r="W2722">
        <v>32.243595123291016</v>
      </c>
      <c r="X2722">
        <v>83.350025177001953</v>
      </c>
      <c r="Y2722">
        <v>36.840141296386719</v>
      </c>
      <c r="Z2722">
        <v>93.254508972167969</v>
      </c>
      <c r="AA2722">
        <v>13.115896701812744</v>
      </c>
      <c r="AB2722">
        <v>2.098543472290039E-2</v>
      </c>
      <c r="AC2722" s="2">
        <f t="shared" si="255"/>
        <v>2.098543472290039E-2</v>
      </c>
      <c r="AD2722">
        <v>13.336004028320312</v>
      </c>
      <c r="AE2722">
        <v>27.998292787025182</v>
      </c>
      <c r="AH2722" s="2">
        <f t="shared" si="256"/>
        <v>0.249</v>
      </c>
      <c r="AI2722" s="2">
        <f>IF(ISNUMBER(AH2722),SUMIFS($AH$1:AH2722,$A$1:A2722,A2722,C$1:$C2722,C2722,$G$1:G2722,G2722,$E$1:E2722,E2722),"")</f>
        <v>0.249</v>
      </c>
      <c r="AJ2722">
        <f t="shared" si="257"/>
        <v>16</v>
      </c>
    </row>
    <row r="2723" spans="1:36" x14ac:dyDescent="0.25">
      <c r="A2723" s="14" t="s">
        <v>101</v>
      </c>
      <c r="B2723" t="s">
        <v>98</v>
      </c>
      <c r="C2723" t="s">
        <v>97</v>
      </c>
      <c r="D2723" s="13">
        <v>42612</v>
      </c>
      <c r="E2723">
        <v>3</v>
      </c>
      <c r="F2723">
        <v>200</v>
      </c>
      <c r="G2723" s="2" t="s">
        <v>78</v>
      </c>
      <c r="H2723" s="2" t="s">
        <v>10</v>
      </c>
      <c r="I2723">
        <v>1</v>
      </c>
      <c r="J2723" s="2" t="s">
        <v>77</v>
      </c>
      <c r="K2723" s="2">
        <v>180</v>
      </c>
      <c r="L2723" s="2"/>
      <c r="M2723" s="2" t="str">
        <f t="shared" si="252"/>
        <v/>
      </c>
      <c r="N2723">
        <v>396.82868793380931</v>
      </c>
      <c r="O2723" s="2">
        <f t="shared" si="253"/>
        <v>39.682868793380933</v>
      </c>
      <c r="P2723" s="2">
        <f>IF(ISNUMBER(O2723),SUMIFS(O$1:$O2723,A$1:$A2723,A2723,C$1:$C2723,C2723,G$1:$G2723,G2723,E$1:$E2723,E2723),"")</f>
        <v>39.682868793380933</v>
      </c>
      <c r="U2723" t="str">
        <f t="shared" si="254"/>
        <v/>
      </c>
      <c r="V2723">
        <v>19.848542213439941</v>
      </c>
      <c r="W2723">
        <v>34.843896865844727</v>
      </c>
      <c r="X2723">
        <v>84.500736236572266</v>
      </c>
      <c r="Y2723">
        <v>36.9814453125</v>
      </c>
      <c r="Z2723">
        <v>93.387653350830078</v>
      </c>
      <c r="AA2723">
        <v>12.758798599243164</v>
      </c>
      <c r="AB2723">
        <v>2.0414077758789066E-2</v>
      </c>
      <c r="AC2723" s="2">
        <f t="shared" si="255"/>
        <v>2.0414077758789066E-2</v>
      </c>
      <c r="AD2723">
        <v>13.520117797851563</v>
      </c>
      <c r="AE2723">
        <v>26.041882645656234</v>
      </c>
      <c r="AH2723" s="2">
        <f t="shared" si="256"/>
        <v>0.81</v>
      </c>
      <c r="AI2723" s="2">
        <f>IF(ISNUMBER(AH2723),SUMIFS($AH$1:AH2723,$A$1:A2723,A2723,C$1:$C2723,C2723,$G$1:G2723,G2723,$E$1:E2723,E2723),"")</f>
        <v>0.81</v>
      </c>
      <c r="AJ2723">
        <f t="shared" si="257"/>
        <v>16</v>
      </c>
    </row>
    <row r="2724" spans="1:36" x14ac:dyDescent="0.25">
      <c r="A2724" s="14" t="s">
        <v>100</v>
      </c>
      <c r="B2724" t="s">
        <v>98</v>
      </c>
      <c r="C2724" t="s">
        <v>97</v>
      </c>
      <c r="D2724" s="13">
        <v>42612</v>
      </c>
      <c r="E2724">
        <v>3</v>
      </c>
      <c r="F2724">
        <v>350</v>
      </c>
      <c r="G2724" s="2" t="s">
        <v>78</v>
      </c>
      <c r="H2724" s="2" t="s">
        <v>10</v>
      </c>
      <c r="I2724">
        <v>1</v>
      </c>
      <c r="J2724" s="2" t="s">
        <v>77</v>
      </c>
      <c r="K2724" s="2">
        <v>350</v>
      </c>
      <c r="L2724" s="2"/>
      <c r="M2724" s="2" t="str">
        <f t="shared" si="252"/>
        <v/>
      </c>
      <c r="N2724">
        <v>687.42513311591642</v>
      </c>
      <c r="O2724" s="2">
        <f t="shared" si="253"/>
        <v>68.742513311591637</v>
      </c>
      <c r="P2724" s="2">
        <f>IF(ISNUMBER(O2724),SUMIFS(O$1:$O2724,A$1:$A2724,A2724,C$1:$C2724,C2724,G$1:$G2724,G2724,E$1:$E2724,E2724),"")</f>
        <v>68.742513311591637</v>
      </c>
      <c r="U2724" t="str">
        <f t="shared" si="254"/>
        <v/>
      </c>
      <c r="V2724">
        <v>19.621559143066406</v>
      </c>
      <c r="W2724">
        <v>32.391738891601563</v>
      </c>
      <c r="X2724">
        <v>84.127338409423828</v>
      </c>
      <c r="Y2724">
        <v>36.672636032104492</v>
      </c>
      <c r="Z2724">
        <v>92.955211639404297</v>
      </c>
      <c r="AA2724">
        <v>14.483819007873535</v>
      </c>
      <c r="AB2724">
        <v>2.3174110412597659E-2</v>
      </c>
      <c r="AC2724" s="2">
        <f t="shared" si="255"/>
        <v>2.3174110412597659E-2</v>
      </c>
      <c r="AD2724">
        <v>13.460374145507814</v>
      </c>
      <c r="AE2724">
        <v>23.200598242662178</v>
      </c>
      <c r="AH2724" s="2">
        <f t="shared" si="256"/>
        <v>1.593</v>
      </c>
      <c r="AI2724" s="2">
        <f>IF(ISNUMBER(AH2724),SUMIFS($AH$1:AH2724,$A$1:A2724,A2724,C$1:$C2724,C2724,$G$1:G2724,G2724,$E$1:E2724,E2724),"")</f>
        <v>1.593</v>
      </c>
      <c r="AJ2724">
        <f t="shared" si="257"/>
        <v>16</v>
      </c>
    </row>
    <row r="2725" spans="1:36" x14ac:dyDescent="0.25">
      <c r="A2725" s="14" t="s">
        <v>99</v>
      </c>
      <c r="B2725" t="s">
        <v>98</v>
      </c>
      <c r="C2725" t="s">
        <v>97</v>
      </c>
      <c r="D2725" s="13">
        <v>42612</v>
      </c>
      <c r="E2725">
        <v>3</v>
      </c>
      <c r="F2725">
        <v>500</v>
      </c>
      <c r="G2725" s="2" t="s">
        <v>78</v>
      </c>
      <c r="H2725" s="2" t="s">
        <v>10</v>
      </c>
      <c r="I2725">
        <v>1</v>
      </c>
      <c r="J2725" s="2" t="s">
        <v>77</v>
      </c>
      <c r="K2725" s="2">
        <v>450</v>
      </c>
      <c r="L2725" s="2"/>
      <c r="M2725" s="2" t="str">
        <f t="shared" si="252"/>
        <v/>
      </c>
      <c r="N2725">
        <v>615.73631322138647</v>
      </c>
      <c r="O2725" s="2">
        <f t="shared" si="253"/>
        <v>61.573631322138645</v>
      </c>
      <c r="P2725" s="2">
        <f>IF(ISNUMBER(O2725),SUMIFS(O$1:$O2725,A$1:$A2725,A2725,C$1:$C2725,C2725,G$1:$G2725,G2725,E$1:$E2725,E2725),"")</f>
        <v>61.573631322138645</v>
      </c>
      <c r="U2725" t="str">
        <f t="shared" si="254"/>
        <v/>
      </c>
      <c r="V2725">
        <v>18.513485908508301</v>
      </c>
      <c r="W2725">
        <v>28.380254745483398</v>
      </c>
      <c r="X2725">
        <v>83.820827484130859</v>
      </c>
      <c r="Y2725">
        <v>36.69807243347168</v>
      </c>
      <c r="Z2725">
        <v>93.511947631835938</v>
      </c>
      <c r="AA2725">
        <v>18.892622947692871</v>
      </c>
      <c r="AB2725">
        <v>3.0228196716308595E-2</v>
      </c>
      <c r="AC2725" s="2">
        <f t="shared" si="255"/>
        <v>3.0228196716308595E-2</v>
      </c>
      <c r="AD2725">
        <v>13.411332397460939</v>
      </c>
      <c r="AE2725">
        <v>24.244617333092091</v>
      </c>
      <c r="AH2725" s="2">
        <f t="shared" si="256"/>
        <v>1.861</v>
      </c>
      <c r="AI2725" s="2">
        <f>IF(ISNUMBER(AH2725),SUMIFS($AH$1:AH2725,$A$1:A2725,A2725,C$1:$C2725,C2725,$G$1:G2725,G2725,$E$1:E2725,E2725),"")</f>
        <v>1.861</v>
      </c>
      <c r="AJ2725">
        <f t="shared" si="257"/>
        <v>16</v>
      </c>
    </row>
    <row r="2726" spans="1:36" x14ac:dyDescent="0.25">
      <c r="A2726" s="14" t="s">
        <v>104</v>
      </c>
      <c r="B2726" t="s">
        <v>98</v>
      </c>
      <c r="C2726" t="s">
        <v>97</v>
      </c>
      <c r="D2726" s="13">
        <v>42612</v>
      </c>
      <c r="E2726">
        <v>4</v>
      </c>
      <c r="F2726">
        <v>0</v>
      </c>
      <c r="G2726" s="2" t="s">
        <v>78</v>
      </c>
      <c r="H2726" s="2" t="s">
        <v>10</v>
      </c>
      <c r="I2726">
        <v>1</v>
      </c>
      <c r="J2726" s="2" t="s">
        <v>77</v>
      </c>
      <c r="K2726" s="2">
        <v>0</v>
      </c>
      <c r="L2726" s="2"/>
      <c r="M2726" s="2" t="str">
        <f t="shared" si="252"/>
        <v/>
      </c>
      <c r="N2726">
        <v>24.377128517655496</v>
      </c>
      <c r="O2726" s="2">
        <f t="shared" si="253"/>
        <v>2.4377128517655495</v>
      </c>
      <c r="P2726" s="2">
        <f>IF(ISNUMBER(O2726),SUMIFS(O$1:$O2726,A$1:$A2726,A2726,C$1:$C2726,C2726,G$1:$G2726,G2726,E$1:$E2726,E2726),"")</f>
        <v>2.4377128517655495</v>
      </c>
      <c r="U2726" t="str">
        <f t="shared" si="254"/>
        <v/>
      </c>
      <c r="V2726">
        <v>18.831056594848633</v>
      </c>
      <c r="W2726">
        <v>37.772470474243164</v>
      </c>
      <c r="X2726">
        <v>86.549854278564453</v>
      </c>
      <c r="Y2726">
        <v>34.444067001342773</v>
      </c>
      <c r="Z2726">
        <v>94.307090759277344</v>
      </c>
      <c r="AA2726">
        <v>12.209038734436035</v>
      </c>
      <c r="AB2726">
        <v>1.9534461975097658E-2</v>
      </c>
      <c r="AC2726" s="2">
        <f t="shared" si="255"/>
        <v>1.9534461975097658E-2</v>
      </c>
      <c r="AD2726">
        <v>13.847976684570313</v>
      </c>
      <c r="AE2726">
        <v>28.795483061480553</v>
      </c>
      <c r="AH2726" s="2">
        <f t="shared" si="256"/>
        <v>4.8000000000000001E-2</v>
      </c>
      <c r="AI2726" s="2">
        <f>IF(ISNUMBER(AH2726),SUMIFS($AH$1:AH2726,$A$1:A2726,A2726,C$1:$C2726,C2726,$G$1:G2726,G2726,$E$1:E2726,E2726),"")</f>
        <v>4.8000000000000001E-2</v>
      </c>
      <c r="AJ2726">
        <f t="shared" si="257"/>
        <v>16</v>
      </c>
    </row>
    <row r="2727" spans="1:36" x14ac:dyDescent="0.25">
      <c r="A2727" s="14" t="s">
        <v>103</v>
      </c>
      <c r="B2727" t="s">
        <v>98</v>
      </c>
      <c r="C2727" t="s">
        <v>97</v>
      </c>
      <c r="D2727" s="13">
        <v>42612</v>
      </c>
      <c r="E2727">
        <v>4</v>
      </c>
      <c r="F2727">
        <v>50</v>
      </c>
      <c r="G2727" s="2" t="s">
        <v>78</v>
      </c>
      <c r="H2727" s="2" t="s">
        <v>10</v>
      </c>
      <c r="I2727">
        <v>1</v>
      </c>
      <c r="J2727" s="2" t="s">
        <v>77</v>
      </c>
      <c r="K2727" s="2">
        <v>45</v>
      </c>
      <c r="L2727" s="2"/>
      <c r="M2727" s="2" t="str">
        <f t="shared" si="252"/>
        <v/>
      </c>
      <c r="N2727">
        <v>48.300068102048307</v>
      </c>
      <c r="O2727" s="2">
        <f t="shared" si="253"/>
        <v>4.8300068102048304</v>
      </c>
      <c r="P2727" s="2">
        <f>IF(ISNUMBER(O2727),SUMIFS(O$1:$O2727,A$1:$A2727,A2727,C$1:$C2727,C2727,G$1:$G2727,G2727,E$1:$E2727,E2727),"")</f>
        <v>4.8300068102048304</v>
      </c>
      <c r="U2727" t="str">
        <f t="shared" si="254"/>
        <v/>
      </c>
      <c r="V2727">
        <v>19.392963409423828</v>
      </c>
      <c r="W2727">
        <v>37.653301239013672</v>
      </c>
      <c r="X2727">
        <v>85.99273681640625</v>
      </c>
      <c r="Y2727">
        <v>35.461643218994141</v>
      </c>
      <c r="Z2727">
        <v>94.440696716308594</v>
      </c>
      <c r="AA2727">
        <v>11.363315582275391</v>
      </c>
      <c r="AB2727">
        <v>1.8181304931640625E-2</v>
      </c>
      <c r="AC2727" s="2">
        <f t="shared" si="255"/>
        <v>1.8181304931640625E-2</v>
      </c>
      <c r="AD2727">
        <v>13.758837890625001</v>
      </c>
      <c r="AE2727">
        <v>28.527227722772281</v>
      </c>
      <c r="AH2727" s="2">
        <f t="shared" si="256"/>
        <v>8.7999999999999995E-2</v>
      </c>
      <c r="AI2727" s="2">
        <f>IF(ISNUMBER(AH2727),SUMIFS($AH$1:AH2727,$A$1:A2727,A2727,C$1:$C2727,C2727,$G$1:G2727,G2727,$E$1:E2727,E2727),"")</f>
        <v>8.7999999999999995E-2</v>
      </c>
      <c r="AJ2727">
        <f t="shared" si="257"/>
        <v>16</v>
      </c>
    </row>
    <row r="2728" spans="1:36" x14ac:dyDescent="0.25">
      <c r="A2728" s="14" t="s">
        <v>102</v>
      </c>
      <c r="B2728" t="s">
        <v>98</v>
      </c>
      <c r="C2728" t="s">
        <v>97</v>
      </c>
      <c r="D2728" s="13">
        <v>42612</v>
      </c>
      <c r="E2728">
        <v>4</v>
      </c>
      <c r="F2728">
        <v>100</v>
      </c>
      <c r="G2728" s="2" t="s">
        <v>78</v>
      </c>
      <c r="H2728" s="2" t="s">
        <v>10</v>
      </c>
      <c r="I2728">
        <v>1</v>
      </c>
      <c r="J2728" s="2" t="s">
        <v>77</v>
      </c>
      <c r="K2728" s="2">
        <v>90</v>
      </c>
      <c r="L2728" s="2"/>
      <c r="M2728" s="2" t="str">
        <f t="shared" si="252"/>
        <v/>
      </c>
      <c r="N2728">
        <v>22.998805256869773</v>
      </c>
      <c r="O2728" s="2">
        <f t="shared" si="253"/>
        <v>2.2998805256869774</v>
      </c>
      <c r="P2728" s="2">
        <f>IF(ISNUMBER(O2728),SUMIFS(O$1:$O2728,A$1:$A2728,A2728,C$1:$C2728,C2728,G$1:$G2728,G2728,E$1:$E2728,E2728),"")</f>
        <v>2.2998805256869774</v>
      </c>
      <c r="U2728" t="str">
        <f t="shared" si="254"/>
        <v/>
      </c>
      <c r="V2728">
        <v>19.104434967041016</v>
      </c>
      <c r="W2728">
        <v>31.714921951293945</v>
      </c>
      <c r="X2728">
        <v>82.713420867919922</v>
      </c>
      <c r="Y2728">
        <v>36.231132507324219</v>
      </c>
      <c r="Z2728">
        <v>92.827991485595703</v>
      </c>
      <c r="AA2728">
        <v>13.159940719604492</v>
      </c>
      <c r="AB2728">
        <v>2.1055905151367189E-2</v>
      </c>
      <c r="AC2728" s="2">
        <f t="shared" si="255"/>
        <v>2.1055905151367189E-2</v>
      </c>
      <c r="AD2728">
        <v>13.234147338867189</v>
      </c>
      <c r="AE2728">
        <v>27.16733870967742</v>
      </c>
      <c r="AH2728" s="2">
        <f t="shared" si="256"/>
        <v>4.8000000000000001E-2</v>
      </c>
      <c r="AI2728" s="2">
        <f>IF(ISNUMBER(AH2728),SUMIFS($AH$1:AH2728,$A$1:A2728,A2728,C$1:$C2728,C2728,$G$1:G2728,G2728,$E$1:E2728,E2728),"")</f>
        <v>4.8000000000000001E-2</v>
      </c>
      <c r="AJ2728">
        <f t="shared" si="257"/>
        <v>16</v>
      </c>
    </row>
    <row r="2729" spans="1:36" x14ac:dyDescent="0.25">
      <c r="A2729" s="14" t="s">
        <v>101</v>
      </c>
      <c r="B2729" t="s">
        <v>98</v>
      </c>
      <c r="C2729" t="s">
        <v>97</v>
      </c>
      <c r="D2729" s="13">
        <v>42612</v>
      </c>
      <c r="E2729">
        <v>4</v>
      </c>
      <c r="F2729">
        <v>200</v>
      </c>
      <c r="G2729" s="2" t="s">
        <v>78</v>
      </c>
      <c r="H2729" s="2" t="s">
        <v>10</v>
      </c>
      <c r="I2729">
        <v>1</v>
      </c>
      <c r="J2729" s="2" t="s">
        <v>77</v>
      </c>
      <c r="K2729" s="2">
        <v>180</v>
      </c>
      <c r="L2729" s="2"/>
      <c r="M2729" s="2" t="str">
        <f t="shared" si="252"/>
        <v/>
      </c>
      <c r="N2729">
        <v>164.9632418863188</v>
      </c>
      <c r="O2729" s="2">
        <f t="shared" si="253"/>
        <v>16.496324188631881</v>
      </c>
      <c r="P2729" s="2">
        <f>IF(ISNUMBER(O2729),SUMIFS(O$1:$O2729,A$1:$A2729,A2729,C$1:$C2729,C2729,G$1:$G2729,G2729,E$1:$E2729,E2729),"")</f>
        <v>16.496324188631881</v>
      </c>
      <c r="U2729" t="str">
        <f t="shared" si="254"/>
        <v/>
      </c>
      <c r="V2729">
        <v>19.538730621337891</v>
      </c>
      <c r="W2729">
        <v>32.155368804931641</v>
      </c>
      <c r="X2729">
        <v>82.642452239990234</v>
      </c>
      <c r="Y2729">
        <v>36.692399978637695</v>
      </c>
      <c r="Z2729">
        <v>93.282386779785156</v>
      </c>
      <c r="AA2729">
        <v>13.118232727050781</v>
      </c>
      <c r="AB2729">
        <v>2.0989172363281253E-2</v>
      </c>
      <c r="AC2729" s="2">
        <f t="shared" si="255"/>
        <v>2.0989172363281253E-2</v>
      </c>
      <c r="AD2729">
        <v>13.222792358398438</v>
      </c>
      <c r="AE2729">
        <v>27.837547068316297</v>
      </c>
      <c r="AH2729" s="2">
        <f t="shared" si="256"/>
        <v>0.34599999999999997</v>
      </c>
      <c r="AI2729" s="2">
        <f>IF(ISNUMBER(AH2729),SUMIFS($AH$1:AH2729,$A$1:A2729,A2729,C$1:$C2729,C2729,$G$1:G2729,G2729,$E$1:E2729,E2729),"")</f>
        <v>0.34599999999999997</v>
      </c>
      <c r="AJ2729">
        <f t="shared" si="257"/>
        <v>16</v>
      </c>
    </row>
    <row r="2730" spans="1:36" x14ac:dyDescent="0.25">
      <c r="A2730" s="14" t="s">
        <v>100</v>
      </c>
      <c r="B2730" t="s">
        <v>98</v>
      </c>
      <c r="C2730" t="s">
        <v>97</v>
      </c>
      <c r="D2730" s="13">
        <v>42612</v>
      </c>
      <c r="E2730">
        <v>4</v>
      </c>
      <c r="F2730">
        <v>350</v>
      </c>
      <c r="G2730" s="2" t="s">
        <v>78</v>
      </c>
      <c r="H2730" s="2" t="s">
        <v>10</v>
      </c>
      <c r="I2730">
        <v>1</v>
      </c>
      <c r="J2730" s="2" t="s">
        <v>77</v>
      </c>
      <c r="K2730" s="2">
        <v>350</v>
      </c>
      <c r="L2730" s="2"/>
      <c r="M2730" s="2" t="str">
        <f t="shared" si="252"/>
        <v/>
      </c>
      <c r="N2730">
        <v>383.91022332628171</v>
      </c>
      <c r="O2730" s="2">
        <f t="shared" si="253"/>
        <v>38.391022332628168</v>
      </c>
      <c r="P2730" s="2">
        <f>IF(ISNUMBER(O2730),SUMIFS(O$1:$O2730,A$1:$A2730,A2730,C$1:$C2730,C2730,G$1:$G2730,G2730,E$1:$E2730,E2730),"")</f>
        <v>38.391022332628168</v>
      </c>
      <c r="U2730" t="str">
        <f t="shared" si="254"/>
        <v/>
      </c>
      <c r="V2730">
        <v>19.161493301391602</v>
      </c>
      <c r="W2730">
        <v>29.791156768798828</v>
      </c>
      <c r="X2730">
        <v>84.247024536132813</v>
      </c>
      <c r="Y2730">
        <v>35.735883712768555</v>
      </c>
      <c r="Z2730">
        <v>92.929267883300781</v>
      </c>
      <c r="AA2730">
        <v>16.665345191955566</v>
      </c>
      <c r="AB2730">
        <v>2.6664552307128907E-2</v>
      </c>
      <c r="AC2730" s="2">
        <f t="shared" si="255"/>
        <v>2.6664552307128907E-2</v>
      </c>
      <c r="AD2730">
        <v>13.479523925781251</v>
      </c>
      <c r="AE2730">
        <v>25.00467901927756</v>
      </c>
      <c r="AH2730" s="2">
        <f t="shared" si="256"/>
        <v>1.024</v>
      </c>
      <c r="AI2730" s="2">
        <f>IF(ISNUMBER(AH2730),SUMIFS($AH$1:AH2730,$A$1:A2730,A2730,C$1:$C2730,C2730,$G$1:G2730,G2730,$E$1:E2730,E2730),"")</f>
        <v>1.024</v>
      </c>
      <c r="AJ2730">
        <f t="shared" si="257"/>
        <v>16</v>
      </c>
    </row>
    <row r="2731" spans="1:36" x14ac:dyDescent="0.25">
      <c r="A2731" s="14" t="s">
        <v>99</v>
      </c>
      <c r="B2731" t="s">
        <v>98</v>
      </c>
      <c r="C2731" t="s">
        <v>97</v>
      </c>
      <c r="D2731" s="13">
        <v>42612</v>
      </c>
      <c r="E2731">
        <v>4</v>
      </c>
      <c r="F2731">
        <v>500</v>
      </c>
      <c r="G2731" s="2" t="s">
        <v>78</v>
      </c>
      <c r="H2731" s="2" t="s">
        <v>10</v>
      </c>
      <c r="I2731">
        <v>1</v>
      </c>
      <c r="J2731" s="2" t="s">
        <v>77</v>
      </c>
      <c r="K2731" s="2">
        <v>450</v>
      </c>
      <c r="L2731" s="2"/>
      <c r="M2731" s="2" t="str">
        <f t="shared" si="252"/>
        <v/>
      </c>
      <c r="N2731">
        <v>433.50168350168354</v>
      </c>
      <c r="O2731" s="2">
        <f t="shared" si="253"/>
        <v>43.350168350168353</v>
      </c>
      <c r="P2731" s="2">
        <f>IF(ISNUMBER(O2731),SUMIFS(O$1:$O2731,A$1:$A2731,A2731,C$1:$C2731,C2731,G$1:$G2731,G2731,E$1:$E2731,E2731),"")</f>
        <v>43.350168350168353</v>
      </c>
      <c r="U2731" t="str">
        <f t="shared" si="254"/>
        <v/>
      </c>
      <c r="V2731">
        <v>19.899936676025391</v>
      </c>
      <c r="W2731">
        <v>27.43735408782959</v>
      </c>
      <c r="X2731">
        <v>82.453300476074219</v>
      </c>
      <c r="Y2731">
        <v>38.906305313110352</v>
      </c>
      <c r="Z2731">
        <v>92.734481811523438</v>
      </c>
      <c r="AA2731">
        <v>16.260307312011719</v>
      </c>
      <c r="AB2731">
        <v>2.6016491699218748E-2</v>
      </c>
      <c r="AC2731" s="2">
        <f t="shared" si="255"/>
        <v>2.6016491699218748E-2</v>
      </c>
      <c r="AD2731">
        <v>13.192528076171875</v>
      </c>
      <c r="AE2731">
        <v>25.603693181818183</v>
      </c>
      <c r="AH2731" s="2">
        <f t="shared" si="256"/>
        <v>1.1279999999999999</v>
      </c>
      <c r="AI2731" s="2">
        <f>IF(ISNUMBER(AH2731),SUMIFS($AH$1:AH2731,$A$1:A2731,A2731,C$1:$C2731,C2731,$G$1:G2731,G2731,$E$1:E2731,E2731),"")</f>
        <v>1.1279999999999999</v>
      </c>
      <c r="AJ2731">
        <f t="shared" si="257"/>
        <v>16</v>
      </c>
    </row>
    <row r="2732" spans="1:36" x14ac:dyDescent="0.25">
      <c r="A2732" s="14" t="s">
        <v>104</v>
      </c>
      <c r="B2732" t="s">
        <v>98</v>
      </c>
      <c r="C2732" t="s">
        <v>97</v>
      </c>
      <c r="D2732" s="13">
        <v>42646</v>
      </c>
      <c r="E2732">
        <v>1</v>
      </c>
      <c r="F2732">
        <v>0</v>
      </c>
      <c r="G2732" s="2" t="s">
        <v>78</v>
      </c>
      <c r="H2732" s="2" t="s">
        <v>11</v>
      </c>
      <c r="I2732">
        <v>2</v>
      </c>
      <c r="J2732" s="2" t="s">
        <v>77</v>
      </c>
      <c r="K2732" s="2">
        <v>0</v>
      </c>
      <c r="L2732" s="2"/>
      <c r="M2732" s="2" t="str">
        <f t="shared" si="252"/>
        <v/>
      </c>
      <c r="N2732">
        <v>266.41394495758897</v>
      </c>
      <c r="O2732" s="2">
        <f t="shared" si="253"/>
        <v>26.641394495758895</v>
      </c>
      <c r="P2732" s="2">
        <f>IF(ISNUMBER(O2732),SUMIFS(O$1:$O2732,A$1:$A2732,A2732,C$1:$C2732,C2732,G$1:$G2732,G2732,E$1:$E2732,E2732),"")</f>
        <v>30.35999644444934</v>
      </c>
      <c r="U2732" t="str">
        <f t="shared" si="254"/>
        <v/>
      </c>
      <c r="V2732">
        <v>22.692276954650879</v>
      </c>
      <c r="W2732">
        <v>14.082564353942871</v>
      </c>
      <c r="X2732">
        <v>76.342872619628906</v>
      </c>
      <c r="Y2732">
        <v>39.326700210571289</v>
      </c>
      <c r="Z2732">
        <v>90.142196655273438</v>
      </c>
      <c r="AA2732">
        <v>19.613503456115723</v>
      </c>
      <c r="AB2732">
        <v>3.1381605529785153E-2</v>
      </c>
      <c r="AC2732" s="2">
        <f t="shared" si="255"/>
        <v>3.1381605529785153E-2</v>
      </c>
      <c r="AD2732">
        <v>12.214859619140626</v>
      </c>
      <c r="AE2732">
        <v>15.69939318500078</v>
      </c>
      <c r="AH2732" s="2">
        <f t="shared" si="256"/>
        <v>0.83599999999999997</v>
      </c>
      <c r="AI2732" s="2">
        <f>IF(ISNUMBER(AH2732),SUMIFS($AH$1:AH2732,$A$1:A2732,A2732,C$1:$C2732,C2732,$G$1:G2732,G2732,$E$1:E2732,E2732),"")</f>
        <v>0.92199999999999993</v>
      </c>
      <c r="AJ2732">
        <f t="shared" si="257"/>
        <v>16</v>
      </c>
    </row>
    <row r="2733" spans="1:36" x14ac:dyDescent="0.25">
      <c r="A2733" s="14" t="s">
        <v>103</v>
      </c>
      <c r="B2733" t="s">
        <v>98</v>
      </c>
      <c r="C2733" t="s">
        <v>97</v>
      </c>
      <c r="D2733" s="13">
        <v>42646</v>
      </c>
      <c r="E2733">
        <v>1</v>
      </c>
      <c r="F2733">
        <v>50</v>
      </c>
      <c r="G2733" s="2" t="s">
        <v>78</v>
      </c>
      <c r="H2733" s="2" t="s">
        <v>11</v>
      </c>
      <c r="I2733">
        <v>2</v>
      </c>
      <c r="J2733" s="2" t="s">
        <v>77</v>
      </c>
      <c r="K2733" s="2">
        <v>45</v>
      </c>
      <c r="L2733" s="2"/>
      <c r="M2733" s="2" t="str">
        <f t="shared" si="252"/>
        <v/>
      </c>
      <c r="N2733">
        <v>250.98915421496065</v>
      </c>
      <c r="O2733" s="2">
        <f t="shared" si="253"/>
        <v>25.098915421496066</v>
      </c>
      <c r="P2733" s="2">
        <f>IF(ISNUMBER(O2733),SUMIFS(O$1:$O2733,A$1:$A2733,A2733,C$1:$C2733,C2733,G$1:$G2733,G2733,E$1:$E2733,E2733),"")</f>
        <v>29.216754601063641</v>
      </c>
      <c r="U2733" t="str">
        <f t="shared" si="254"/>
        <v/>
      </c>
      <c r="V2733">
        <v>22.242898941040039</v>
      </c>
      <c r="W2733">
        <v>15.012811183929443</v>
      </c>
      <c r="X2733">
        <v>77.086475372314453</v>
      </c>
      <c r="Y2733">
        <v>38.62980842590332</v>
      </c>
      <c r="Z2733">
        <v>90.299224853515625</v>
      </c>
      <c r="AA2733">
        <v>19.438056945800781</v>
      </c>
      <c r="AB2733">
        <v>3.1100891113281248E-2</v>
      </c>
      <c r="AC2733" s="2">
        <f t="shared" si="255"/>
        <v>3.1100891113281248E-2</v>
      </c>
      <c r="AD2733">
        <v>12.333836059570313</v>
      </c>
      <c r="AE2733">
        <v>14.824046920821113</v>
      </c>
      <c r="AH2733" s="2">
        <f t="shared" si="256"/>
        <v>0.78100000000000003</v>
      </c>
      <c r="AI2733" s="2">
        <f>IF(ISNUMBER(AH2733),SUMIFS($AH$1:AH2733,$A$1:A2733,A2733,C$1:$C2733,C2733,$G$1:G2733,G2733,$E$1:E2733,E2733),"")</f>
        <v>0.879</v>
      </c>
      <c r="AJ2733">
        <f t="shared" si="257"/>
        <v>16</v>
      </c>
    </row>
    <row r="2734" spans="1:36" x14ac:dyDescent="0.25">
      <c r="A2734" s="14" t="s">
        <v>102</v>
      </c>
      <c r="B2734" t="s">
        <v>98</v>
      </c>
      <c r="C2734" t="s">
        <v>97</v>
      </c>
      <c r="D2734" s="13">
        <v>42646</v>
      </c>
      <c r="E2734">
        <v>1</v>
      </c>
      <c r="F2734">
        <v>100</v>
      </c>
      <c r="G2734" s="2" t="s">
        <v>78</v>
      </c>
      <c r="H2734" s="2" t="s">
        <v>11</v>
      </c>
      <c r="I2734">
        <v>2</v>
      </c>
      <c r="J2734" s="2" t="s">
        <v>77</v>
      </c>
      <c r="K2734" s="2">
        <v>90</v>
      </c>
      <c r="L2734" s="2"/>
      <c r="M2734" s="2" t="str">
        <f t="shared" si="252"/>
        <v/>
      </c>
      <c r="N2734">
        <v>361.0724689376375</v>
      </c>
      <c r="O2734" s="2">
        <f t="shared" si="253"/>
        <v>36.107246893763751</v>
      </c>
      <c r="P2734" s="2">
        <f>IF(ISNUMBER(O2734),SUMIFS(O$1:$O2734,A$1:$A2734,A2734,C$1:$C2734,C2734,G$1:$G2734,G2734,E$1:$E2734,E2734),"")</f>
        <v>46.797421127379209</v>
      </c>
      <c r="U2734" t="str">
        <f t="shared" si="254"/>
        <v/>
      </c>
      <c r="V2734">
        <v>22.818018913269043</v>
      </c>
      <c r="W2734">
        <v>14.082106113433838</v>
      </c>
      <c r="X2734">
        <v>76.111648559570313</v>
      </c>
      <c r="Y2734">
        <v>39.66081428527832</v>
      </c>
      <c r="Z2734">
        <v>90.083301544189453</v>
      </c>
      <c r="AA2734">
        <v>19.549511909484863</v>
      </c>
      <c r="AB2734">
        <v>3.1279219055175778E-2</v>
      </c>
      <c r="AC2734" s="2">
        <f t="shared" si="255"/>
        <v>3.1279219055175778E-2</v>
      </c>
      <c r="AD2734">
        <v>12.17786376953125</v>
      </c>
      <c r="AE2734">
        <v>14.217228464419476</v>
      </c>
      <c r="AH2734" s="2">
        <f t="shared" si="256"/>
        <v>1.129</v>
      </c>
      <c r="AI2734" s="2">
        <f>IF(ISNUMBER(AH2734),SUMIFS($AH$1:AH2734,$A$1:A2734,A2734,C$1:$C2734,C2734,$G$1:G2734,G2734,$E$1:E2734,E2734),"")</f>
        <v>1.3820000000000001</v>
      </c>
      <c r="AJ2734">
        <f t="shared" si="257"/>
        <v>16</v>
      </c>
    </row>
    <row r="2735" spans="1:36" x14ac:dyDescent="0.25">
      <c r="A2735" s="14" t="s">
        <v>101</v>
      </c>
      <c r="B2735" t="s">
        <v>98</v>
      </c>
      <c r="C2735" t="s">
        <v>97</v>
      </c>
      <c r="D2735" s="13">
        <v>42646</v>
      </c>
      <c r="E2735">
        <v>1</v>
      </c>
      <c r="F2735">
        <v>200</v>
      </c>
      <c r="G2735" s="2" t="s">
        <v>78</v>
      </c>
      <c r="H2735" s="2" t="s">
        <v>11</v>
      </c>
      <c r="I2735">
        <v>2</v>
      </c>
      <c r="J2735" s="2" t="s">
        <v>77</v>
      </c>
      <c r="K2735" s="2">
        <v>180</v>
      </c>
      <c r="L2735" s="2"/>
      <c r="M2735" s="2" t="str">
        <f t="shared" si="252"/>
        <v/>
      </c>
      <c r="N2735">
        <v>645.67657992936665</v>
      </c>
      <c r="O2735" s="2">
        <f t="shared" si="253"/>
        <v>64.56765799293666</v>
      </c>
      <c r="P2735" s="2">
        <f>IF(ISNUMBER(O2735),SUMIFS(O$1:$O2735,A$1:$A2735,A2735,C$1:$C2735,C2735,G$1:$G2735,G2735,E$1:$E2735,E2735),"")</f>
        <v>96.844586164224808</v>
      </c>
      <c r="U2735" t="str">
        <f t="shared" si="254"/>
        <v/>
      </c>
      <c r="V2735">
        <v>23.205891609191895</v>
      </c>
      <c r="W2735">
        <v>16.26795482635498</v>
      </c>
      <c r="X2735">
        <v>78.679195404052734</v>
      </c>
      <c r="Y2735">
        <v>40.020914077758789</v>
      </c>
      <c r="Z2735">
        <v>91.058361053466797</v>
      </c>
      <c r="AA2735">
        <v>18.183713912963867</v>
      </c>
      <c r="AB2735">
        <v>2.9093942260742186E-2</v>
      </c>
      <c r="AC2735" s="2">
        <f t="shared" si="255"/>
        <v>2.9093942260742186E-2</v>
      </c>
      <c r="AD2735">
        <v>12.588671264648438</v>
      </c>
      <c r="AE2735">
        <v>13.867372000755715</v>
      </c>
      <c r="AH2735" s="2">
        <f t="shared" si="256"/>
        <v>1.879</v>
      </c>
      <c r="AI2735" s="2">
        <f>IF(ISNUMBER(AH2735),SUMIFS($AH$1:AH2735,$A$1:A2735,A2735,C$1:$C2735,C2735,$G$1:G2735,G2735,$E$1:E2735,E2735),"")</f>
        <v>2.6739999999999999</v>
      </c>
      <c r="AJ2735">
        <f t="shared" si="257"/>
        <v>16</v>
      </c>
    </row>
    <row r="2736" spans="1:36" x14ac:dyDescent="0.25">
      <c r="A2736" s="14" t="s">
        <v>100</v>
      </c>
      <c r="B2736" t="s">
        <v>98</v>
      </c>
      <c r="C2736" t="s">
        <v>97</v>
      </c>
      <c r="D2736" s="13">
        <v>42646</v>
      </c>
      <c r="E2736">
        <v>1</v>
      </c>
      <c r="F2736">
        <v>350</v>
      </c>
      <c r="G2736" s="2" t="s">
        <v>78</v>
      </c>
      <c r="H2736" s="2" t="s">
        <v>11</v>
      </c>
      <c r="I2736">
        <v>2</v>
      </c>
      <c r="J2736" s="2" t="s">
        <v>77</v>
      </c>
      <c r="K2736" s="2">
        <v>350</v>
      </c>
      <c r="L2736" s="2"/>
      <c r="M2736" s="2" t="str">
        <f t="shared" si="252"/>
        <v/>
      </c>
      <c r="N2736">
        <v>840.64554129664498</v>
      </c>
      <c r="O2736" s="2">
        <f t="shared" si="253"/>
        <v>84.064554129664501</v>
      </c>
      <c r="P2736" s="2">
        <f>IF(ISNUMBER(O2736),SUMIFS(O$1:$O2736,A$1:$A2736,A2736,C$1:$C2736,C2736,G$1:$G2736,G2736,E$1:$E2736,E2736),"")</f>
        <v>139.44616879601094</v>
      </c>
      <c r="U2736" t="str">
        <f t="shared" si="254"/>
        <v/>
      </c>
      <c r="V2736">
        <v>21.919990539550781</v>
      </c>
      <c r="W2736">
        <v>18.270475387573242</v>
      </c>
      <c r="X2736">
        <v>79.119976043701172</v>
      </c>
      <c r="Y2736">
        <v>38.660091400146484</v>
      </c>
      <c r="Z2736">
        <v>90.836273193359375</v>
      </c>
      <c r="AA2736">
        <v>19.554376602172852</v>
      </c>
      <c r="AB2736">
        <v>3.1287002563476565E-2</v>
      </c>
      <c r="AC2736" s="2">
        <f t="shared" si="255"/>
        <v>3.1287002563476565E-2</v>
      </c>
      <c r="AD2736">
        <v>12.659196166992189</v>
      </c>
      <c r="AE2736">
        <v>13.419088454819756</v>
      </c>
      <c r="AH2736" s="2">
        <f t="shared" si="256"/>
        <v>2.63</v>
      </c>
      <c r="AI2736" s="2">
        <f>IF(ISNUMBER(AH2736),SUMIFS($AH$1:AH2736,$A$1:A2736,A2736,C$1:$C2736,C2736,$G$1:G2736,G2736,$E$1:E2736,E2736),"")</f>
        <v>4.1079999999999997</v>
      </c>
      <c r="AJ2736">
        <f t="shared" si="257"/>
        <v>16</v>
      </c>
    </row>
    <row r="2737" spans="1:36" x14ac:dyDescent="0.25">
      <c r="A2737" s="14" t="s">
        <v>99</v>
      </c>
      <c r="B2737" t="s">
        <v>98</v>
      </c>
      <c r="C2737" t="s">
        <v>97</v>
      </c>
      <c r="D2737" s="13">
        <v>42646</v>
      </c>
      <c r="E2737">
        <v>1</v>
      </c>
      <c r="F2737">
        <v>500</v>
      </c>
      <c r="G2737" s="2" t="s">
        <v>78</v>
      </c>
      <c r="H2737" s="2" t="s">
        <v>11</v>
      </c>
      <c r="I2737">
        <v>2</v>
      </c>
      <c r="J2737" s="2" t="s">
        <v>77</v>
      </c>
      <c r="K2737" s="2">
        <v>450</v>
      </c>
      <c r="L2737" s="2"/>
      <c r="M2737" s="2" t="str">
        <f t="shared" si="252"/>
        <v/>
      </c>
      <c r="N2737">
        <v>792.43366415462128</v>
      </c>
      <c r="O2737" s="2">
        <f t="shared" si="253"/>
        <v>79.243366415462134</v>
      </c>
      <c r="P2737" s="2">
        <f>IF(ISNUMBER(O2737),SUMIFS(O$1:$O2737,A$1:$A2737,A2737,C$1:$C2737,C2737,G$1:$G2737,G2737,E$1:$E2737,E2737),"")</f>
        <v>112.93592184714799</v>
      </c>
      <c r="U2737" t="str">
        <f t="shared" si="254"/>
        <v/>
      </c>
      <c r="V2737">
        <v>22.209060668945313</v>
      </c>
      <c r="W2737">
        <v>13.362918853759766</v>
      </c>
      <c r="X2737">
        <v>77.953914642333984</v>
      </c>
      <c r="Y2737">
        <v>40.661405563354492</v>
      </c>
      <c r="Z2737">
        <v>90.343288421630859</v>
      </c>
      <c r="AA2737">
        <v>24.118672370910645</v>
      </c>
      <c r="AB2737">
        <v>3.8589875793457032E-2</v>
      </c>
      <c r="AC2737" s="2">
        <f t="shared" si="255"/>
        <v>3.8589875793457032E-2</v>
      </c>
      <c r="AD2737">
        <v>12.472626342773438</v>
      </c>
      <c r="AE2737">
        <v>13.000864802536755</v>
      </c>
      <c r="AH2737" s="2">
        <f t="shared" si="256"/>
        <v>3.0579999999999998</v>
      </c>
      <c r="AI2737" s="2">
        <f>IF(ISNUMBER(AH2737),SUMIFS($AH$1:AH2737,$A$1:A2737,A2737,C$1:$C2737,C2737,$G$1:G2737,G2737,$E$1:E2737,E2737),"")</f>
        <v>4.0990000000000002</v>
      </c>
      <c r="AJ2737">
        <f t="shared" si="257"/>
        <v>16</v>
      </c>
    </row>
    <row r="2738" spans="1:36" x14ac:dyDescent="0.25">
      <c r="A2738" s="14" t="s">
        <v>104</v>
      </c>
      <c r="B2738" t="s">
        <v>98</v>
      </c>
      <c r="C2738" t="s">
        <v>97</v>
      </c>
      <c r="D2738" s="13">
        <v>42646</v>
      </c>
      <c r="E2738">
        <v>2</v>
      </c>
      <c r="F2738">
        <v>0</v>
      </c>
      <c r="G2738" s="2" t="s">
        <v>78</v>
      </c>
      <c r="H2738" s="2" t="s">
        <v>11</v>
      </c>
      <c r="I2738">
        <v>2</v>
      </c>
      <c r="J2738" s="2" t="s">
        <v>77</v>
      </c>
      <c r="K2738" s="2">
        <v>0</v>
      </c>
      <c r="L2738" s="2"/>
      <c r="M2738" s="2" t="str">
        <f t="shared" si="252"/>
        <v/>
      </c>
      <c r="N2738">
        <v>196.11752283484338</v>
      </c>
      <c r="O2738" s="2">
        <f t="shared" si="253"/>
        <v>19.611752283484339</v>
      </c>
      <c r="P2738" s="2">
        <f>IF(ISNUMBER(O2738),SUMIFS(O$1:$O2738,A$1:$A2738,A2738,C$1:$C2738,C2738,G$1:$G2738,G2738,E$1:$E2738,E2738),"")</f>
        <v>21.725373319575809</v>
      </c>
      <c r="U2738" t="str">
        <f t="shared" si="254"/>
        <v/>
      </c>
      <c r="V2738">
        <v>22.67681884765625</v>
      </c>
      <c r="W2738">
        <v>14.671344757080078</v>
      </c>
      <c r="X2738">
        <v>77.225963592529297</v>
      </c>
      <c r="Y2738">
        <v>39.13914680480957</v>
      </c>
      <c r="Z2738">
        <v>90.934425354003906</v>
      </c>
      <c r="AA2738">
        <v>19.486763000488281</v>
      </c>
      <c r="AB2738">
        <v>3.117882080078125E-2</v>
      </c>
      <c r="AC2738" s="2">
        <f t="shared" si="255"/>
        <v>3.117882080078125E-2</v>
      </c>
      <c r="AD2738">
        <v>12.356154174804688</v>
      </c>
      <c r="AE2738">
        <v>15.444254923243916</v>
      </c>
      <c r="AH2738" s="2">
        <f t="shared" si="256"/>
        <v>0.61099999999999999</v>
      </c>
      <c r="AI2738" s="2">
        <f>IF(ISNUMBER(AH2738),SUMIFS($AH$1:AH2738,$A$1:A2738,A2738,C$1:$C2738,C2738,$G$1:G2738,G2738,$E$1:E2738,E2738),"")</f>
        <v>0.65400000000000003</v>
      </c>
      <c r="AJ2738">
        <f t="shared" si="257"/>
        <v>16</v>
      </c>
    </row>
    <row r="2739" spans="1:36" x14ac:dyDescent="0.25">
      <c r="A2739" s="14" t="s">
        <v>103</v>
      </c>
      <c r="B2739" t="s">
        <v>98</v>
      </c>
      <c r="C2739" t="s">
        <v>97</v>
      </c>
      <c r="D2739" s="13">
        <v>42646</v>
      </c>
      <c r="E2739">
        <v>2</v>
      </c>
      <c r="F2739">
        <v>50</v>
      </c>
      <c r="G2739" s="2" t="s">
        <v>78</v>
      </c>
      <c r="H2739" s="2" t="s">
        <v>11</v>
      </c>
      <c r="I2739">
        <v>2</v>
      </c>
      <c r="J2739" s="2" t="s">
        <v>77</v>
      </c>
      <c r="K2739" s="2">
        <v>45</v>
      </c>
      <c r="L2739" s="2"/>
      <c r="M2739" s="2" t="str">
        <f t="shared" si="252"/>
        <v/>
      </c>
      <c r="N2739">
        <v>284.17511429880307</v>
      </c>
      <c r="O2739" s="2">
        <f t="shared" si="253"/>
        <v>28.417511429880307</v>
      </c>
      <c r="P2739" s="2">
        <f>IF(ISNUMBER(O2739),SUMIFS(O$1:$O2739,A$1:$A2739,A2739,C$1:$C2739,C2739,G$1:$G2739,G2739,E$1:$E2739,E2739),"")</f>
        <v>30.5439985121196</v>
      </c>
      <c r="U2739" t="str">
        <f t="shared" si="254"/>
        <v/>
      </c>
      <c r="V2739">
        <v>22.756682395935059</v>
      </c>
      <c r="W2739">
        <v>14.870992660522461</v>
      </c>
      <c r="X2739">
        <v>76.722602844238281</v>
      </c>
      <c r="Y2739">
        <v>37.498819351196289</v>
      </c>
      <c r="Z2739">
        <v>90.59869384765625</v>
      </c>
      <c r="AA2739">
        <v>18.570727348327637</v>
      </c>
      <c r="AB2739">
        <v>2.9713163757324218E-2</v>
      </c>
      <c r="AC2739" s="2">
        <f t="shared" si="255"/>
        <v>2.9713163757324218E-2</v>
      </c>
      <c r="AD2739">
        <v>12.275616455078126</v>
      </c>
      <c r="AE2739">
        <v>16.784092688273056</v>
      </c>
      <c r="AH2739" s="2">
        <f t="shared" si="256"/>
        <v>0.84399999999999997</v>
      </c>
      <c r="AI2739" s="2">
        <f>IF(ISNUMBER(AH2739),SUMIFS($AH$1:AH2739,$A$1:A2739,A2739,C$1:$C2739,C2739,$G$1:G2739,G2739,$E$1:E2739,E2739),"")</f>
        <v>0.88500000000000001</v>
      </c>
      <c r="AJ2739">
        <f t="shared" si="257"/>
        <v>16</v>
      </c>
    </row>
    <row r="2740" spans="1:36" x14ac:dyDescent="0.25">
      <c r="A2740" s="14" t="s">
        <v>102</v>
      </c>
      <c r="B2740" t="s">
        <v>98</v>
      </c>
      <c r="C2740" t="s">
        <v>97</v>
      </c>
      <c r="D2740" s="13">
        <v>42646</v>
      </c>
      <c r="E2740">
        <v>2</v>
      </c>
      <c r="F2740">
        <v>100</v>
      </c>
      <c r="G2740" s="2" t="s">
        <v>78</v>
      </c>
      <c r="H2740" s="2" t="s">
        <v>11</v>
      </c>
      <c r="I2740">
        <v>2</v>
      </c>
      <c r="J2740" s="2" t="s">
        <v>77</v>
      </c>
      <c r="K2740" s="2">
        <v>90</v>
      </c>
      <c r="L2740" s="2"/>
      <c r="M2740" s="2" t="str">
        <f t="shared" si="252"/>
        <v/>
      </c>
      <c r="N2740">
        <v>396.50340476786766</v>
      </c>
      <c r="O2740" s="2">
        <f t="shared" si="253"/>
        <v>39.650340476786766</v>
      </c>
      <c r="P2740" s="2">
        <f>IF(ISNUMBER(O2740),SUMIFS(O$1:$O2740,A$1:$A2740,A2740,C$1:$C2740,C2740,G$1:$G2740,G2740,E$1:$E2740,E2740),"")</f>
        <v>48.613925910960432</v>
      </c>
      <c r="U2740" t="str">
        <f t="shared" si="254"/>
        <v/>
      </c>
      <c r="V2740">
        <v>22.435790061950684</v>
      </c>
      <c r="W2740">
        <v>14.484821796417236</v>
      </c>
      <c r="X2740">
        <v>76.898109436035156</v>
      </c>
      <c r="Y2740">
        <v>39.135835647583008</v>
      </c>
      <c r="Z2740">
        <v>90.98809814453125</v>
      </c>
      <c r="AA2740">
        <v>18.588223457336426</v>
      </c>
      <c r="AB2740">
        <v>2.9741157531738279E-2</v>
      </c>
      <c r="AC2740" s="2">
        <f t="shared" si="255"/>
        <v>2.9741157531738279E-2</v>
      </c>
      <c r="AD2740">
        <v>12.303697509765625</v>
      </c>
      <c r="AE2740">
        <v>15.612321562734788</v>
      </c>
      <c r="AH2740" s="2">
        <f t="shared" si="256"/>
        <v>1.179</v>
      </c>
      <c r="AI2740" s="2">
        <f>IF(ISNUMBER(AH2740),SUMIFS($AH$1:AH2740,$A$1:A2740,A2740,C$1:$C2740,C2740,$G$1:G2740,G2740,$E$1:E2740,E2740),"")</f>
        <v>1.3720000000000001</v>
      </c>
      <c r="AJ2740">
        <f t="shared" si="257"/>
        <v>16</v>
      </c>
    </row>
    <row r="2741" spans="1:36" x14ac:dyDescent="0.25">
      <c r="A2741" s="14" t="s">
        <v>101</v>
      </c>
      <c r="B2741" t="s">
        <v>98</v>
      </c>
      <c r="C2741" t="s">
        <v>97</v>
      </c>
      <c r="D2741" s="13">
        <v>42646</v>
      </c>
      <c r="E2741">
        <v>2</v>
      </c>
      <c r="F2741">
        <v>200</v>
      </c>
      <c r="G2741" s="2" t="s">
        <v>78</v>
      </c>
      <c r="H2741" s="2" t="s">
        <v>11</v>
      </c>
      <c r="I2741">
        <v>2</v>
      </c>
      <c r="J2741" s="2" t="s">
        <v>77</v>
      </c>
      <c r="K2741" s="2">
        <v>180</v>
      </c>
      <c r="L2741" s="2"/>
      <c r="M2741" s="2" t="str">
        <f t="shared" si="252"/>
        <v/>
      </c>
      <c r="N2741">
        <v>721.88552188552205</v>
      </c>
      <c r="O2741" s="2">
        <f t="shared" si="253"/>
        <v>72.188552188552208</v>
      </c>
      <c r="P2741" s="2">
        <f>IF(ISNUMBER(O2741),SUMIFS(O$1:$O2741,A$1:$A2741,A2741,C$1:$C2741,C2741,G$1:$G2741,G2741,E$1:$E2741,E2741),"")</f>
        <v>105.33540492207409</v>
      </c>
      <c r="U2741" t="str">
        <f t="shared" si="254"/>
        <v/>
      </c>
      <c r="V2741">
        <v>23.017053604125977</v>
      </c>
      <c r="W2741">
        <v>16.175915241241455</v>
      </c>
      <c r="X2741">
        <v>77.886470794677734</v>
      </c>
      <c r="Y2741">
        <v>40.199926376342773</v>
      </c>
      <c r="Z2741">
        <v>90.582504272460938</v>
      </c>
      <c r="AA2741">
        <v>18.856921195983887</v>
      </c>
      <c r="AB2741">
        <v>3.0171073913574219E-2</v>
      </c>
      <c r="AC2741" s="2">
        <f t="shared" si="255"/>
        <v>3.0171073913574219E-2</v>
      </c>
      <c r="AD2741">
        <v>12.461835327148437</v>
      </c>
      <c r="AE2741">
        <v>13.535353535353536</v>
      </c>
      <c r="AH2741" s="2">
        <f t="shared" si="256"/>
        <v>2.1779999999999999</v>
      </c>
      <c r="AI2741" s="2">
        <f>IF(ISNUMBER(AH2741),SUMIFS($AH$1:AH2741,$A$1:A2741,A2741,C$1:$C2741,C2741,$G$1:G2741,G2741,$E$1:E2741,E2741),"")</f>
        <v>2.9219999999999997</v>
      </c>
      <c r="AJ2741">
        <f t="shared" si="257"/>
        <v>16</v>
      </c>
    </row>
    <row r="2742" spans="1:36" x14ac:dyDescent="0.25">
      <c r="A2742" s="14" t="s">
        <v>100</v>
      </c>
      <c r="B2742" t="s">
        <v>98</v>
      </c>
      <c r="C2742" t="s">
        <v>97</v>
      </c>
      <c r="D2742" s="13">
        <v>42646</v>
      </c>
      <c r="E2742">
        <v>2</v>
      </c>
      <c r="F2742">
        <v>350</v>
      </c>
      <c r="G2742" s="2" t="s">
        <v>78</v>
      </c>
      <c r="H2742" s="2" t="s">
        <v>11</v>
      </c>
      <c r="I2742">
        <v>2</v>
      </c>
      <c r="J2742" s="2" t="s">
        <v>77</v>
      </c>
      <c r="K2742" s="2">
        <v>350</v>
      </c>
      <c r="L2742" s="2"/>
      <c r="M2742" s="2" t="str">
        <f t="shared" si="252"/>
        <v/>
      </c>
      <c r="N2742">
        <v>1447.9934479934482</v>
      </c>
      <c r="O2742" s="2">
        <f t="shared" si="253"/>
        <v>144.79934479934482</v>
      </c>
      <c r="P2742" s="2">
        <f>IF(ISNUMBER(O2742),SUMIFS(O$1:$O2742,A$1:$A2742,A2742,C$1:$C2742,C2742,G$1:$G2742,G2742,E$1:$E2742,E2742),"")</f>
        <v>202.73333700419045</v>
      </c>
      <c r="U2742" t="str">
        <f t="shared" si="254"/>
        <v/>
      </c>
      <c r="V2742">
        <v>24.119809150695801</v>
      </c>
      <c r="W2742">
        <v>15.917501926422119</v>
      </c>
      <c r="X2742">
        <v>76.584300994873047</v>
      </c>
      <c r="Y2742">
        <v>41.544914245605469</v>
      </c>
      <c r="Z2742">
        <v>91.233966827392578</v>
      </c>
      <c r="AA2742">
        <v>20.69813346862793</v>
      </c>
      <c r="AB2742">
        <v>3.3117013549804689E-2</v>
      </c>
      <c r="AC2742" s="2">
        <f t="shared" si="255"/>
        <v>3.3117013549804689E-2</v>
      </c>
      <c r="AD2742">
        <v>12.253488159179687</v>
      </c>
      <c r="AE2742">
        <v>13.175675675675677</v>
      </c>
      <c r="AH2742" s="2">
        <f t="shared" si="256"/>
        <v>4.7949999999999999</v>
      </c>
      <c r="AI2742" s="2">
        <f>IF(ISNUMBER(AH2742),SUMIFS($AH$1:AH2742,$A$1:A2742,A2742,C$1:$C2742,C2742,$G$1:G2742,G2742,$E$1:E2742,E2742),"")</f>
        <v>6.3759999999999994</v>
      </c>
      <c r="AJ2742">
        <f t="shared" si="257"/>
        <v>16</v>
      </c>
    </row>
    <row r="2743" spans="1:36" x14ac:dyDescent="0.25">
      <c r="A2743" s="14" t="s">
        <v>99</v>
      </c>
      <c r="B2743" t="s">
        <v>98</v>
      </c>
      <c r="C2743" t="s">
        <v>97</v>
      </c>
      <c r="D2743" s="13">
        <v>42646</v>
      </c>
      <c r="E2743">
        <v>2</v>
      </c>
      <c r="F2743">
        <v>500</v>
      </c>
      <c r="G2743" s="2" t="s">
        <v>78</v>
      </c>
      <c r="H2743" s="2" t="s">
        <v>11</v>
      </c>
      <c r="I2743">
        <v>2</v>
      </c>
      <c r="J2743" s="2" t="s">
        <v>77</v>
      </c>
      <c r="K2743" s="2">
        <v>450</v>
      </c>
      <c r="L2743" s="2"/>
      <c r="M2743" s="2" t="str">
        <f t="shared" si="252"/>
        <v/>
      </c>
      <c r="N2743">
        <v>1169.3827160493827</v>
      </c>
      <c r="O2743" s="2">
        <f t="shared" si="253"/>
        <v>116.93827160493827</v>
      </c>
      <c r="P2743" s="2">
        <f>IF(ISNUMBER(O2743),SUMIFS(O$1:$O2743,A$1:$A2743,A2743,C$1:$C2743,C2743,G$1:$G2743,G2743,E$1:$E2743,E2743),"")</f>
        <v>186.3218079652188</v>
      </c>
      <c r="U2743" t="str">
        <f t="shared" si="254"/>
        <v/>
      </c>
      <c r="V2743">
        <v>23.251556396484375</v>
      </c>
      <c r="W2743">
        <v>16.128030776977539</v>
      </c>
      <c r="X2743">
        <v>78.885543823242188</v>
      </c>
      <c r="Y2743">
        <v>41.296184539794922</v>
      </c>
      <c r="Z2743">
        <v>91.091503143310547</v>
      </c>
      <c r="AA2743">
        <v>21.284530639648438</v>
      </c>
      <c r="AB2743">
        <v>3.4055249023437505E-2</v>
      </c>
      <c r="AC2743" s="2">
        <f t="shared" si="255"/>
        <v>3.4055249023437505E-2</v>
      </c>
      <c r="AD2743">
        <v>12.62168701171875</v>
      </c>
      <c r="AE2743">
        <v>12.444444444444445</v>
      </c>
      <c r="AH2743" s="2">
        <f t="shared" si="256"/>
        <v>3.9820000000000002</v>
      </c>
      <c r="AI2743" s="2">
        <f>IF(ISNUMBER(AH2743),SUMIFS($AH$1:AH2743,$A$1:A2743,A2743,C$1:$C2743,C2743,$G$1:G2743,G2743,$E$1:E2743,E2743),"")</f>
        <v>5.782</v>
      </c>
      <c r="AJ2743">
        <f t="shared" si="257"/>
        <v>16</v>
      </c>
    </row>
    <row r="2744" spans="1:36" x14ac:dyDescent="0.25">
      <c r="A2744" s="14" t="s">
        <v>104</v>
      </c>
      <c r="B2744" t="s">
        <v>98</v>
      </c>
      <c r="C2744" t="s">
        <v>97</v>
      </c>
      <c r="D2744" s="13">
        <v>42646</v>
      </c>
      <c r="E2744">
        <v>3</v>
      </c>
      <c r="F2744">
        <v>0</v>
      </c>
      <c r="G2744" s="2" t="s">
        <v>78</v>
      </c>
      <c r="H2744" s="2" t="s">
        <v>11</v>
      </c>
      <c r="I2744">
        <v>2</v>
      </c>
      <c r="J2744" s="2" t="s">
        <v>77</v>
      </c>
      <c r="K2744" s="2">
        <v>0</v>
      </c>
      <c r="L2744" s="2"/>
      <c r="M2744" s="2" t="str">
        <f t="shared" si="252"/>
        <v/>
      </c>
      <c r="N2744">
        <v>356.21521335807051</v>
      </c>
      <c r="O2744" s="2">
        <f t="shared" si="253"/>
        <v>35.621521335807053</v>
      </c>
      <c r="P2744" s="2">
        <f>IF(ISNUMBER(O2744),SUMIFS(O$1:$O2744,A$1:$A2744,A2744,C$1:$C2744,C2744,G$1:$G2744,G2744,E$1:$E2744,E2744),"")</f>
        <v>37.787386853238957</v>
      </c>
      <c r="U2744" t="str">
        <f t="shared" si="254"/>
        <v/>
      </c>
      <c r="V2744">
        <v>22.984972953796387</v>
      </c>
      <c r="W2744">
        <v>14.423861026763916</v>
      </c>
      <c r="X2744">
        <v>76.349300384521484</v>
      </c>
      <c r="Y2744">
        <v>40.225635528564453</v>
      </c>
      <c r="Z2744">
        <v>90.907428741455078</v>
      </c>
      <c r="AA2744">
        <v>19.514938354492188</v>
      </c>
      <c r="AB2744">
        <v>3.1223901367187498E-2</v>
      </c>
      <c r="AC2744" s="2">
        <f t="shared" si="255"/>
        <v>3.1223901367187498E-2</v>
      </c>
      <c r="AD2744">
        <v>12.215888061523438</v>
      </c>
      <c r="AE2744">
        <v>16.326530612244898</v>
      </c>
      <c r="AH2744" s="2">
        <f t="shared" si="256"/>
        <v>1.1120000000000001</v>
      </c>
      <c r="AI2744" s="2">
        <f>IF(ISNUMBER(AH2744),SUMIFS($AH$1:AH2744,$A$1:A2744,A2744,C$1:$C2744,C2744,$G$1:G2744,G2744,$E$1:E2744,E2744),"")</f>
        <v>1.167</v>
      </c>
      <c r="AJ2744">
        <f t="shared" si="257"/>
        <v>16</v>
      </c>
    </row>
    <row r="2745" spans="1:36" x14ac:dyDescent="0.25">
      <c r="A2745" s="14" t="s">
        <v>103</v>
      </c>
      <c r="B2745" t="s">
        <v>98</v>
      </c>
      <c r="C2745" t="s">
        <v>97</v>
      </c>
      <c r="D2745" s="13">
        <v>42646</v>
      </c>
      <c r="E2745">
        <v>3</v>
      </c>
      <c r="F2745">
        <v>50</v>
      </c>
      <c r="G2745" s="2" t="s">
        <v>78</v>
      </c>
      <c r="H2745" s="2" t="s">
        <v>11</v>
      </c>
      <c r="I2745">
        <v>2</v>
      </c>
      <c r="J2745" s="2" t="s">
        <v>77</v>
      </c>
      <c r="K2745" s="2">
        <v>45</v>
      </c>
      <c r="L2745" s="2"/>
      <c r="M2745" s="2" t="str">
        <f t="shared" si="252"/>
        <v/>
      </c>
      <c r="N2745">
        <v>227.81482598512861</v>
      </c>
      <c r="O2745" s="2">
        <f t="shared" si="253"/>
        <v>22.781482598512859</v>
      </c>
      <c r="P2745" s="2">
        <f>IF(ISNUMBER(O2745),SUMIFS(O$1:$O2745,A$1:$A2745,A2745,C$1:$C2745,C2745,G$1:$G2745,G2745,E$1:$E2745,E2745),"")</f>
        <v>27.395239212269473</v>
      </c>
      <c r="U2745" t="str">
        <f t="shared" si="254"/>
        <v/>
      </c>
      <c r="V2745">
        <v>22.518491744995117</v>
      </c>
      <c r="W2745">
        <v>14.708062171936035</v>
      </c>
      <c r="X2745">
        <v>76.65118408203125</v>
      </c>
      <c r="Y2745">
        <v>39.908720016479492</v>
      </c>
      <c r="Z2745">
        <v>91.013446807861328</v>
      </c>
      <c r="AA2745">
        <v>19.45768928527832</v>
      </c>
      <c r="AB2745">
        <v>3.1132302856445315E-2</v>
      </c>
      <c r="AC2745" s="2">
        <f t="shared" si="255"/>
        <v>3.1132302856445315E-2</v>
      </c>
      <c r="AD2745">
        <v>12.264189453125001</v>
      </c>
      <c r="AE2745">
        <v>16.819141449683322</v>
      </c>
      <c r="AH2745" s="2">
        <f t="shared" si="256"/>
        <v>0.70899999999999996</v>
      </c>
      <c r="AI2745" s="2">
        <f>IF(ISNUMBER(AH2745),SUMIFS($AH$1:AH2745,$A$1:A2745,A2745,C$1:$C2745,C2745,$G$1:G2745,G2745,$E$1:E2745,E2745),"")</f>
        <v>0.80999999999999994</v>
      </c>
      <c r="AJ2745">
        <f t="shared" si="257"/>
        <v>16</v>
      </c>
    </row>
    <row r="2746" spans="1:36" x14ac:dyDescent="0.25">
      <c r="A2746" s="14" t="s">
        <v>102</v>
      </c>
      <c r="B2746" t="s">
        <v>98</v>
      </c>
      <c r="C2746" t="s">
        <v>97</v>
      </c>
      <c r="D2746" s="13">
        <v>42646</v>
      </c>
      <c r="E2746">
        <v>3</v>
      </c>
      <c r="F2746">
        <v>100</v>
      </c>
      <c r="G2746" s="2" t="s">
        <v>78</v>
      </c>
      <c r="H2746" s="2" t="s">
        <v>11</v>
      </c>
      <c r="I2746">
        <v>2</v>
      </c>
      <c r="J2746" s="2" t="s">
        <v>77</v>
      </c>
      <c r="K2746" s="2">
        <v>90</v>
      </c>
      <c r="L2746" s="2"/>
      <c r="M2746" s="2" t="str">
        <f t="shared" si="252"/>
        <v/>
      </c>
      <c r="N2746">
        <v>395.62452645819224</v>
      </c>
      <c r="O2746" s="2">
        <f t="shared" si="253"/>
        <v>39.562452645819221</v>
      </c>
      <c r="P2746" s="2">
        <f>IF(ISNUMBER(O2746),SUMIFS(O$1:$O2746,A$1:$A2746,A2746,C$1:$C2746,C2746,G$1:$G2746,G2746,E$1:$E2746,E2746),"")</f>
        <v>51.413581867840463</v>
      </c>
      <c r="U2746" t="str">
        <f t="shared" si="254"/>
        <v/>
      </c>
      <c r="V2746">
        <v>23.051085472106934</v>
      </c>
      <c r="W2746">
        <v>16.027653217315674</v>
      </c>
      <c r="X2746">
        <v>77.108348846435547</v>
      </c>
      <c r="Y2746">
        <v>39.944160461425781</v>
      </c>
      <c r="Z2746">
        <v>90.516437530517578</v>
      </c>
      <c r="AA2746">
        <v>18.308023452758789</v>
      </c>
      <c r="AB2746">
        <v>2.9292837524414063E-2</v>
      </c>
      <c r="AC2746" s="2">
        <f t="shared" si="255"/>
        <v>2.9292837524414063E-2</v>
      </c>
      <c r="AD2746">
        <v>12.337335815429688</v>
      </c>
      <c r="AE2746">
        <v>16.11487834064619</v>
      </c>
      <c r="AH2746" s="2">
        <f t="shared" si="256"/>
        <v>1.159</v>
      </c>
      <c r="AI2746" s="2">
        <f>IF(ISNUMBER(AH2746),SUMIFS($AH$1:AH2746,$A$1:A2746,A2746,C$1:$C2746,C2746,$G$1:G2746,G2746,$E$1:E2746,E2746),"")</f>
        <v>1.4079999999999999</v>
      </c>
      <c r="AJ2746">
        <f t="shared" si="257"/>
        <v>16</v>
      </c>
    </row>
    <row r="2747" spans="1:36" x14ac:dyDescent="0.25">
      <c r="A2747" s="14" t="s">
        <v>101</v>
      </c>
      <c r="B2747" t="s">
        <v>98</v>
      </c>
      <c r="C2747" t="s">
        <v>97</v>
      </c>
      <c r="D2747" s="13">
        <v>42646</v>
      </c>
      <c r="E2747">
        <v>3</v>
      </c>
      <c r="F2747">
        <v>200</v>
      </c>
      <c r="G2747" s="2" t="s">
        <v>78</v>
      </c>
      <c r="H2747" s="2" t="s">
        <v>11</v>
      </c>
      <c r="I2747">
        <v>2</v>
      </c>
      <c r="J2747" s="2" t="s">
        <v>77</v>
      </c>
      <c r="K2747" s="2">
        <v>180</v>
      </c>
      <c r="L2747" s="2"/>
      <c r="M2747" s="2" t="str">
        <f t="shared" si="252"/>
        <v/>
      </c>
      <c r="N2747">
        <v>749.93107251171762</v>
      </c>
      <c r="O2747" s="2">
        <f t="shared" si="253"/>
        <v>74.993107251171764</v>
      </c>
      <c r="P2747" s="2">
        <f>IF(ISNUMBER(O2747),SUMIFS(O$1:$O2747,A$1:$A2747,A2747,C$1:$C2747,C2747,G$1:$G2747,G2747,E$1:$E2747,E2747),"")</f>
        <v>114.6759760445527</v>
      </c>
      <c r="U2747" t="str">
        <f t="shared" si="254"/>
        <v/>
      </c>
      <c r="V2747">
        <v>23.738358497619629</v>
      </c>
      <c r="W2747">
        <v>17.361916542053223</v>
      </c>
      <c r="X2747">
        <v>76.888725280761719</v>
      </c>
      <c r="Y2747">
        <v>41.317058563232422</v>
      </c>
      <c r="Z2747">
        <v>90.681735992431641</v>
      </c>
      <c r="AA2747">
        <v>17.118280410766602</v>
      </c>
      <c r="AB2747">
        <v>2.7389248657226563E-2</v>
      </c>
      <c r="AC2747" s="2">
        <f t="shared" si="255"/>
        <v>2.7389248657226563E-2</v>
      </c>
      <c r="AD2747">
        <v>12.302196044921875</v>
      </c>
      <c r="AE2747">
        <v>14.764267990074439</v>
      </c>
      <c r="AH2747" s="2">
        <f t="shared" si="256"/>
        <v>2.0539999999999998</v>
      </c>
      <c r="AI2747" s="2">
        <f>IF(ISNUMBER(AH2747),SUMIFS($AH$1:AH2747,$A$1:A2747,A2747,C$1:$C2747,C2747,$G$1:G2747,G2747,$E$1:E2747,E2747),"")</f>
        <v>2.8639999999999999</v>
      </c>
      <c r="AJ2747">
        <f t="shared" si="257"/>
        <v>16</v>
      </c>
    </row>
    <row r="2748" spans="1:36" x14ac:dyDescent="0.25">
      <c r="A2748" s="14" t="s">
        <v>100</v>
      </c>
      <c r="B2748" t="s">
        <v>98</v>
      </c>
      <c r="C2748" t="s">
        <v>97</v>
      </c>
      <c r="D2748" s="13">
        <v>42646</v>
      </c>
      <c r="E2748">
        <v>3</v>
      </c>
      <c r="F2748">
        <v>350</v>
      </c>
      <c r="G2748" s="2" t="s">
        <v>78</v>
      </c>
      <c r="H2748" s="2" t="s">
        <v>11</v>
      </c>
      <c r="I2748">
        <v>2</v>
      </c>
      <c r="J2748" s="2" t="s">
        <v>77</v>
      </c>
      <c r="K2748" s="2">
        <v>350</v>
      </c>
      <c r="L2748" s="2"/>
      <c r="M2748" s="2" t="str">
        <f t="shared" si="252"/>
        <v/>
      </c>
      <c r="N2748">
        <v>1147.1500477585671</v>
      </c>
      <c r="O2748" s="2">
        <f t="shared" si="253"/>
        <v>114.71500477585671</v>
      </c>
      <c r="P2748" s="2">
        <f>IF(ISNUMBER(O2748),SUMIFS(O$1:$O2748,A$1:$A2748,A2748,C$1:$C2748,C2748,G$1:$G2748,G2748,E$1:$E2748,E2748),"")</f>
        <v>183.45751808744836</v>
      </c>
      <c r="U2748" t="str">
        <f t="shared" si="254"/>
        <v/>
      </c>
      <c r="V2748">
        <v>22.795845031738281</v>
      </c>
      <c r="W2748">
        <v>16.341521739959717</v>
      </c>
      <c r="X2748">
        <v>78.655929565429688</v>
      </c>
      <c r="Y2748">
        <v>40.912227630615234</v>
      </c>
      <c r="Z2748">
        <v>91.031085968017578</v>
      </c>
      <c r="AA2748">
        <v>20.940525054931641</v>
      </c>
      <c r="AB2748">
        <v>3.3504840087890626E-2</v>
      </c>
      <c r="AC2748" s="2">
        <f t="shared" si="255"/>
        <v>3.3504840087890626E-2</v>
      </c>
      <c r="AD2748">
        <v>12.584948730468751</v>
      </c>
      <c r="AE2748">
        <v>14.570655848546316</v>
      </c>
      <c r="AH2748" s="2">
        <f t="shared" si="256"/>
        <v>3.8439999999999999</v>
      </c>
      <c r="AI2748" s="2">
        <f>IF(ISNUMBER(AH2748),SUMIFS($AH$1:AH2748,$A$1:A2748,A2748,C$1:$C2748,C2748,$G$1:G2748,G2748,$E$1:E2748,E2748),"")</f>
        <v>5.4369999999999994</v>
      </c>
      <c r="AJ2748">
        <f t="shared" si="257"/>
        <v>16</v>
      </c>
    </row>
    <row r="2749" spans="1:36" x14ac:dyDescent="0.25">
      <c r="A2749" s="14" t="s">
        <v>99</v>
      </c>
      <c r="B2749" t="s">
        <v>98</v>
      </c>
      <c r="C2749" t="s">
        <v>97</v>
      </c>
      <c r="D2749" s="13">
        <v>42646</v>
      </c>
      <c r="E2749">
        <v>3</v>
      </c>
      <c r="F2749">
        <v>500</v>
      </c>
      <c r="G2749" s="2" t="s">
        <v>78</v>
      </c>
      <c r="H2749" s="2" t="s">
        <v>11</v>
      </c>
      <c r="I2749">
        <v>2</v>
      </c>
      <c r="J2749" s="2" t="s">
        <v>77</v>
      </c>
      <c r="K2749" s="2">
        <v>450</v>
      </c>
      <c r="L2749" s="2"/>
      <c r="M2749" s="2" t="str">
        <f t="shared" si="252"/>
        <v/>
      </c>
      <c r="N2749">
        <v>1350.1252184566599</v>
      </c>
      <c r="O2749" s="2">
        <f t="shared" si="253"/>
        <v>135.01252184566599</v>
      </c>
      <c r="P2749" s="2">
        <f>IF(ISNUMBER(O2749),SUMIFS(O$1:$O2749,A$1:$A2749,A2749,C$1:$C2749,C2749,G$1:$G2749,G2749,E$1:$E2749,E2749),"")</f>
        <v>196.58615316780464</v>
      </c>
      <c r="U2749" t="str">
        <f t="shared" si="254"/>
        <v/>
      </c>
      <c r="V2749">
        <v>22.140904426574707</v>
      </c>
      <c r="W2749">
        <v>19.439362525939941</v>
      </c>
      <c r="X2749">
        <v>79.509536743164063</v>
      </c>
      <c r="Y2749">
        <v>40.3721923828125</v>
      </c>
      <c r="Z2749">
        <v>91.547439575195313</v>
      </c>
      <c r="AA2749">
        <v>21.257145881652832</v>
      </c>
      <c r="AB2749">
        <v>3.4011433410644526E-2</v>
      </c>
      <c r="AC2749" s="2">
        <f t="shared" si="255"/>
        <v>3.4011433410644526E-2</v>
      </c>
      <c r="AD2749">
        <v>12.721525878906251</v>
      </c>
      <c r="AE2749">
        <v>13.748581157775252</v>
      </c>
      <c r="AH2749" s="2">
        <f t="shared" si="256"/>
        <v>4.5919999999999996</v>
      </c>
      <c r="AI2749" s="2">
        <f>IF(ISNUMBER(AH2749),SUMIFS($AH$1:AH2749,$A$1:A2749,A2749,C$1:$C2749,C2749,$G$1:G2749,G2749,$E$1:E2749,E2749),"")</f>
        <v>6.4529999999999994</v>
      </c>
      <c r="AJ2749">
        <f t="shared" si="257"/>
        <v>16</v>
      </c>
    </row>
    <row r="2750" spans="1:36" x14ac:dyDescent="0.25">
      <c r="A2750" s="14" t="s">
        <v>104</v>
      </c>
      <c r="B2750" t="s">
        <v>98</v>
      </c>
      <c r="C2750" t="s">
        <v>97</v>
      </c>
      <c r="D2750" s="13">
        <v>42646</v>
      </c>
      <c r="E2750">
        <v>4</v>
      </c>
      <c r="F2750">
        <v>0</v>
      </c>
      <c r="G2750" s="2" t="s">
        <v>78</v>
      </c>
      <c r="H2750" s="2" t="s">
        <v>11</v>
      </c>
      <c r="I2750">
        <v>2</v>
      </c>
      <c r="J2750" s="2" t="s">
        <v>77</v>
      </c>
      <c r="K2750" s="2">
        <v>0</v>
      </c>
      <c r="L2750" s="2"/>
      <c r="M2750" s="2" t="str">
        <f t="shared" si="252"/>
        <v/>
      </c>
      <c r="N2750">
        <v>243.82834014445456</v>
      </c>
      <c r="O2750" s="2">
        <f t="shared" si="253"/>
        <v>24.382834014445457</v>
      </c>
      <c r="P2750" s="2">
        <f>IF(ISNUMBER(O2750),SUMIFS(O$1:$O2750,A$1:$A2750,A2750,C$1:$C2750,C2750,G$1:$G2750,G2750,E$1:$E2750,E2750),"")</f>
        <v>26.820546866211007</v>
      </c>
      <c r="U2750" t="str">
        <f t="shared" si="254"/>
        <v/>
      </c>
      <c r="V2750">
        <v>22.989346504211426</v>
      </c>
      <c r="W2750">
        <v>16.372136116027832</v>
      </c>
      <c r="X2750">
        <v>76.667797088623047</v>
      </c>
      <c r="Y2750">
        <v>40.653253555297852</v>
      </c>
      <c r="Z2750">
        <v>91.160434722900391</v>
      </c>
      <c r="AA2750">
        <v>18.950814247131348</v>
      </c>
      <c r="AB2750">
        <v>3.0321302795410156E-2</v>
      </c>
      <c r="AC2750" s="2">
        <f t="shared" si="255"/>
        <v>3.0321302795410156E-2</v>
      </c>
      <c r="AD2750">
        <v>12.266847534179687</v>
      </c>
      <c r="AE2750">
        <v>19.201481786375794</v>
      </c>
      <c r="AH2750" s="2">
        <f t="shared" si="256"/>
        <v>0.73899999999999999</v>
      </c>
      <c r="AI2750" s="2">
        <f>IF(ISNUMBER(AH2750),SUMIFS($AH$1:AH2750,$A$1:A2750,A2750,C$1:$C2750,C2750,$G$1:G2750,G2750,$E$1:E2750,E2750),"")</f>
        <v>0.78700000000000003</v>
      </c>
      <c r="AJ2750">
        <f t="shared" si="257"/>
        <v>16</v>
      </c>
    </row>
    <row r="2751" spans="1:36" x14ac:dyDescent="0.25">
      <c r="A2751" s="14" t="s">
        <v>103</v>
      </c>
      <c r="B2751" t="s">
        <v>98</v>
      </c>
      <c r="C2751" t="s">
        <v>97</v>
      </c>
      <c r="D2751" s="13">
        <v>42646</v>
      </c>
      <c r="E2751">
        <v>4</v>
      </c>
      <c r="F2751">
        <v>50</v>
      </c>
      <c r="G2751" s="2" t="s">
        <v>78</v>
      </c>
      <c r="H2751" s="2" t="s">
        <v>11</v>
      </c>
      <c r="I2751">
        <v>2</v>
      </c>
      <c r="J2751" s="2" t="s">
        <v>77</v>
      </c>
      <c r="K2751" s="2">
        <v>45</v>
      </c>
      <c r="L2751" s="2"/>
      <c r="M2751" s="2" t="str">
        <f t="shared" si="252"/>
        <v/>
      </c>
      <c r="N2751">
        <v>135.8488016970708</v>
      </c>
      <c r="O2751" s="2">
        <f t="shared" si="253"/>
        <v>13.58488016970708</v>
      </c>
      <c r="P2751" s="2">
        <f>IF(ISNUMBER(O2751),SUMIFS(O$1:$O2751,A$1:$A2751,A2751,C$1:$C2751,C2751,G$1:$G2751,G2751,E$1:$E2751,E2751),"")</f>
        <v>18.414886979911913</v>
      </c>
      <c r="U2751" t="str">
        <f t="shared" si="254"/>
        <v/>
      </c>
      <c r="V2751">
        <v>22.803268432617188</v>
      </c>
      <c r="W2751">
        <v>15.009717464447021</v>
      </c>
      <c r="X2751">
        <v>76.421924591064453</v>
      </c>
      <c r="Y2751">
        <v>40.346279144287109</v>
      </c>
      <c r="Z2751">
        <v>90.594020843505859</v>
      </c>
      <c r="AA2751">
        <v>18.267827987670898</v>
      </c>
      <c r="AB2751">
        <v>2.9228524780273438E-2</v>
      </c>
      <c r="AC2751" s="2">
        <f t="shared" si="255"/>
        <v>2.9228524780273438E-2</v>
      </c>
      <c r="AD2751">
        <v>12.227507934570312</v>
      </c>
      <c r="AE2751">
        <v>20.05892462558311</v>
      </c>
      <c r="AH2751" s="2">
        <f t="shared" si="256"/>
        <v>0.39700000000000002</v>
      </c>
      <c r="AI2751" s="2">
        <f>IF(ISNUMBER(AH2751),SUMIFS($AH$1:AH2751,$A$1:A2751,A2751,C$1:$C2751,C2751,$G$1:G2751,G2751,$E$1:E2751,E2751),"")</f>
        <v>0.48499999999999999</v>
      </c>
      <c r="AJ2751">
        <f t="shared" si="257"/>
        <v>16</v>
      </c>
    </row>
    <row r="2752" spans="1:36" x14ac:dyDescent="0.25">
      <c r="A2752" s="14" t="s">
        <v>102</v>
      </c>
      <c r="B2752" t="s">
        <v>98</v>
      </c>
      <c r="C2752" t="s">
        <v>97</v>
      </c>
      <c r="D2752" s="13">
        <v>42646</v>
      </c>
      <c r="E2752">
        <v>4</v>
      </c>
      <c r="F2752">
        <v>100</v>
      </c>
      <c r="G2752" s="2" t="s">
        <v>78</v>
      </c>
      <c r="H2752" s="2" t="s">
        <v>11</v>
      </c>
      <c r="I2752">
        <v>2</v>
      </c>
      <c r="J2752" s="2" t="s">
        <v>77</v>
      </c>
      <c r="K2752" s="2">
        <v>90</v>
      </c>
      <c r="L2752" s="2"/>
      <c r="M2752" s="2" t="str">
        <f t="shared" si="252"/>
        <v/>
      </c>
      <c r="N2752">
        <v>302.57949563121298</v>
      </c>
      <c r="O2752" s="2">
        <f t="shared" si="253"/>
        <v>30.257949563121297</v>
      </c>
      <c r="P2752" s="2">
        <f>IF(ISNUMBER(O2752),SUMIFS(O$1:$O2752,A$1:$A2752,A2752,C$1:$C2752,C2752,G$1:$G2752,G2752,E$1:$E2752,E2752),"")</f>
        <v>32.557830088808274</v>
      </c>
      <c r="U2752" t="str">
        <f t="shared" si="254"/>
        <v/>
      </c>
      <c r="V2752">
        <v>22.302658081054688</v>
      </c>
      <c r="W2752">
        <v>15.699438095092773</v>
      </c>
      <c r="X2752">
        <v>77.268264770507813</v>
      </c>
      <c r="Y2752">
        <v>39.796226501464844</v>
      </c>
      <c r="Z2752">
        <v>90.706108093261719</v>
      </c>
      <c r="AA2752">
        <v>18.421375274658203</v>
      </c>
      <c r="AB2752">
        <v>2.9474200439453126E-2</v>
      </c>
      <c r="AC2752" s="2">
        <f t="shared" si="255"/>
        <v>2.9474200439453126E-2</v>
      </c>
      <c r="AD2752">
        <v>12.36292236328125</v>
      </c>
      <c r="AE2752">
        <v>18.811685748124756</v>
      </c>
      <c r="AH2752" s="2">
        <f t="shared" si="256"/>
        <v>0.89200000000000002</v>
      </c>
      <c r="AI2752" s="2">
        <f>IF(ISNUMBER(AH2752),SUMIFS($AH$1:AH2752,$A$1:A2752,A2752,C$1:$C2752,C2752,$G$1:G2752,G2752,$E$1:E2752,E2752),"")</f>
        <v>0.94000000000000006</v>
      </c>
      <c r="AJ2752">
        <f t="shared" si="257"/>
        <v>16</v>
      </c>
    </row>
    <row r="2753" spans="1:36" x14ac:dyDescent="0.25">
      <c r="A2753" s="14" t="s">
        <v>101</v>
      </c>
      <c r="B2753" t="s">
        <v>98</v>
      </c>
      <c r="C2753" t="s">
        <v>97</v>
      </c>
      <c r="D2753" s="13">
        <v>42646</v>
      </c>
      <c r="E2753">
        <v>4</v>
      </c>
      <c r="F2753">
        <v>200</v>
      </c>
      <c r="G2753" s="2" t="s">
        <v>78</v>
      </c>
      <c r="H2753" s="2" t="s">
        <v>11</v>
      </c>
      <c r="I2753">
        <v>2</v>
      </c>
      <c r="J2753" s="2" t="s">
        <v>77</v>
      </c>
      <c r="K2753" s="2">
        <v>180</v>
      </c>
      <c r="L2753" s="2"/>
      <c r="M2753" s="2" t="str">
        <f t="shared" si="252"/>
        <v/>
      </c>
      <c r="N2753">
        <v>549.98518358880426</v>
      </c>
      <c r="O2753" s="2">
        <f t="shared" si="253"/>
        <v>54.998518358880425</v>
      </c>
      <c r="P2753" s="2">
        <f>IF(ISNUMBER(O2753),SUMIFS(O$1:$O2753,A$1:$A2753,A2753,C$1:$C2753,C2753,G$1:$G2753,G2753,E$1:$E2753,E2753),"")</f>
        <v>71.494842547512306</v>
      </c>
      <c r="U2753" t="str">
        <f t="shared" si="254"/>
        <v/>
      </c>
      <c r="V2753">
        <v>23.10026741027832</v>
      </c>
      <c r="W2753">
        <v>16.722164154052734</v>
      </c>
      <c r="X2753">
        <v>77.330219268798828</v>
      </c>
      <c r="Y2753">
        <v>39.66514778137207</v>
      </c>
      <c r="Z2753">
        <v>90.3157958984375</v>
      </c>
      <c r="AA2753">
        <v>18.387292861938477</v>
      </c>
      <c r="AB2753">
        <v>2.9419668579101561E-2</v>
      </c>
      <c r="AC2753" s="2">
        <f t="shared" si="255"/>
        <v>2.9419668579101561E-2</v>
      </c>
      <c r="AD2753">
        <v>12.372835083007812</v>
      </c>
      <c r="AE2753">
        <v>18.046388836507639</v>
      </c>
      <c r="AH2753" s="2">
        <f t="shared" si="256"/>
        <v>1.6180000000000001</v>
      </c>
      <c r="AI2753" s="2">
        <f>IF(ISNUMBER(AH2753),SUMIFS($AH$1:AH2753,$A$1:A2753,A2753,C$1:$C2753,C2753,$G$1:G2753,G2753,$E$1:E2753,E2753),"")</f>
        <v>1.964</v>
      </c>
      <c r="AJ2753">
        <f t="shared" si="257"/>
        <v>16</v>
      </c>
    </row>
    <row r="2754" spans="1:36" x14ac:dyDescent="0.25">
      <c r="A2754" s="14" t="s">
        <v>100</v>
      </c>
      <c r="B2754" t="s">
        <v>98</v>
      </c>
      <c r="C2754" t="s">
        <v>97</v>
      </c>
      <c r="D2754" s="13">
        <v>42646</v>
      </c>
      <c r="E2754">
        <v>4</v>
      </c>
      <c r="F2754">
        <v>350</v>
      </c>
      <c r="G2754" s="2" t="s">
        <v>78</v>
      </c>
      <c r="H2754" s="2" t="s">
        <v>11</v>
      </c>
      <c r="I2754">
        <v>2</v>
      </c>
      <c r="J2754" s="2" t="s">
        <v>77</v>
      </c>
      <c r="K2754" s="2">
        <v>350</v>
      </c>
      <c r="L2754" s="2"/>
      <c r="M2754" s="2" t="str">
        <f t="shared" ref="M2754:M2817" si="258">IF(ISNUMBER(L2754),L2754/10,"")</f>
        <v/>
      </c>
      <c r="N2754">
        <v>1224.5217148442955</v>
      </c>
      <c r="O2754" s="2">
        <f t="shared" ref="O2754:O2817" si="259">IF(ISNUMBER(N2754),N2754/10,"")</f>
        <v>122.45217148442956</v>
      </c>
      <c r="P2754" s="2">
        <f>IF(ISNUMBER(O2754),SUMIFS(O$1:$O2754,A$1:$A2754,A2754,C$1:$C2754,C2754,G$1:$G2754,G2754,E$1:$E2754,E2754),"")</f>
        <v>160.84319381705774</v>
      </c>
      <c r="U2754" t="str">
        <f t="shared" ref="U2754:U2817" si="260">IF(ISNUMBER(R2754),R2754/100,"")</f>
        <v/>
      </c>
      <c r="V2754">
        <v>22.370453834533691</v>
      </c>
      <c r="W2754">
        <v>18.51381778717041</v>
      </c>
      <c r="X2754">
        <v>78.503509521484375</v>
      </c>
      <c r="Y2754">
        <v>40.092180252075195</v>
      </c>
      <c r="Z2754">
        <v>90.684474945068359</v>
      </c>
      <c r="AA2754">
        <v>20.696563720703125</v>
      </c>
      <c r="AB2754">
        <v>3.3114501953125E-2</v>
      </c>
      <c r="AC2754" s="2">
        <f t="shared" ref="AC2754:AC2817" si="261">IF(ISNUMBER(AB2754),AB2754,"")</f>
        <v>3.3114501953125E-2</v>
      </c>
      <c r="AD2754">
        <v>12.560561523437499</v>
      </c>
      <c r="AE2754">
        <v>15.622119815668203</v>
      </c>
      <c r="AH2754" s="2">
        <f t="shared" ref="AH2754:AH2817" si="262">IF(AND(ISNUMBER(AB2754),ISNUMBER(O2754)),ROUND(O2754*AB2754,3),"")</f>
        <v>4.0549999999999997</v>
      </c>
      <c r="AI2754" s="2">
        <f>IF(ISNUMBER(AH2754),SUMIFS($AH$1:AH2754,$A$1:A2754,A2754,C$1:$C2754,C2754,$G$1:G2754,G2754,$E$1:E2754,E2754),"")</f>
        <v>5.0789999999999997</v>
      </c>
      <c r="AJ2754">
        <f t="shared" ref="AJ2754:AJ2817" si="263">COUNT(K2754:AI2754)</f>
        <v>16</v>
      </c>
    </row>
    <row r="2755" spans="1:36" x14ac:dyDescent="0.25">
      <c r="A2755" s="14" t="s">
        <v>99</v>
      </c>
      <c r="B2755" t="s">
        <v>98</v>
      </c>
      <c r="C2755" t="s">
        <v>97</v>
      </c>
      <c r="D2755" s="13">
        <v>42646</v>
      </c>
      <c r="E2755">
        <v>4</v>
      </c>
      <c r="F2755">
        <v>500</v>
      </c>
      <c r="G2755" s="2" t="s">
        <v>78</v>
      </c>
      <c r="H2755" s="2" t="s">
        <v>11</v>
      </c>
      <c r="I2755">
        <v>2</v>
      </c>
      <c r="J2755" s="2" t="s">
        <v>77</v>
      </c>
      <c r="K2755" s="2">
        <v>450</v>
      </c>
      <c r="L2755" s="2"/>
      <c r="M2755" s="2" t="str">
        <f t="shared" si="258"/>
        <v/>
      </c>
      <c r="N2755">
        <v>1220.8024193657852</v>
      </c>
      <c r="O2755" s="2">
        <f t="shared" si="259"/>
        <v>122.08024193657852</v>
      </c>
      <c r="P2755" s="2">
        <f>IF(ISNUMBER(O2755),SUMIFS(O$1:$O2755,A$1:$A2755,A2755,C$1:$C2755,C2755,G$1:$G2755,G2755,E$1:$E2755,E2755),"")</f>
        <v>165.43041028674688</v>
      </c>
      <c r="U2755" t="str">
        <f t="shared" si="260"/>
        <v/>
      </c>
      <c r="V2755">
        <v>23.370556831359863</v>
      </c>
      <c r="W2755">
        <v>15.566022872924805</v>
      </c>
      <c r="X2755">
        <v>77.517124176025391</v>
      </c>
      <c r="Y2755">
        <v>43.52998161315918</v>
      </c>
      <c r="Z2755">
        <v>91.370223999023438</v>
      </c>
      <c r="AA2755">
        <v>21.83683967590332</v>
      </c>
      <c r="AB2755">
        <v>3.4938943481445307E-2</v>
      </c>
      <c r="AC2755" s="2">
        <f t="shared" si="261"/>
        <v>3.4938943481445307E-2</v>
      </c>
      <c r="AD2755">
        <v>12.402739868164062</v>
      </c>
      <c r="AE2755">
        <v>15.341200615700359</v>
      </c>
      <c r="AH2755" s="2">
        <f t="shared" si="262"/>
        <v>4.2649999999999997</v>
      </c>
      <c r="AI2755" s="2">
        <f>IF(ISNUMBER(AH2755),SUMIFS($AH$1:AH2755,$A$1:A2755,A2755,C$1:$C2755,C2755,$G$1:G2755,G2755,$E$1:E2755,E2755),"")</f>
        <v>5.3929999999999998</v>
      </c>
      <c r="AJ2755">
        <f t="shared" si="263"/>
        <v>16</v>
      </c>
    </row>
    <row r="2756" spans="1:36" x14ac:dyDescent="0.25">
      <c r="A2756" s="14" t="s">
        <v>104</v>
      </c>
      <c r="B2756" t="s">
        <v>98</v>
      </c>
      <c r="C2756" t="s">
        <v>97</v>
      </c>
      <c r="D2756" s="13">
        <v>42663</v>
      </c>
      <c r="E2756">
        <v>1</v>
      </c>
      <c r="F2756">
        <v>0</v>
      </c>
      <c r="G2756" s="2" t="s">
        <v>78</v>
      </c>
      <c r="H2756" s="2" t="s">
        <v>11</v>
      </c>
      <c r="I2756">
        <v>9</v>
      </c>
      <c r="J2756" s="2" t="s">
        <v>88</v>
      </c>
      <c r="K2756" s="2">
        <v>0</v>
      </c>
      <c r="L2756" s="2">
        <v>1158</v>
      </c>
      <c r="M2756" s="2">
        <f t="shared" si="258"/>
        <v>115.8</v>
      </c>
      <c r="O2756" s="2" t="str">
        <f t="shared" si="259"/>
        <v/>
      </c>
      <c r="P2756" s="2" t="str">
        <f>IF(ISNUMBER(O2756),SUMIFS(O$1:$O2756,A$1:$A2756,A2756,C$1:$C2756,C2756,G$1:$G2756,G2756,E$1:$E2756,E2756),"")</f>
        <v/>
      </c>
      <c r="U2756" t="str">
        <f t="shared" si="260"/>
        <v/>
      </c>
      <c r="V2756">
        <v>24.748973846435547</v>
      </c>
      <c r="W2756">
        <v>23.845558166503906</v>
      </c>
      <c r="X2756">
        <v>77.647529602050781</v>
      </c>
      <c r="Y2756">
        <v>44.174551010131836</v>
      </c>
      <c r="Z2756">
        <v>91.602474212646484</v>
      </c>
      <c r="AA2756">
        <v>14.815126895904541</v>
      </c>
      <c r="AB2756">
        <v>2.3704203033447266E-2</v>
      </c>
      <c r="AC2756" s="2">
        <f t="shared" si="261"/>
        <v>2.3704203033447266E-2</v>
      </c>
      <c r="AD2756">
        <v>12.423604736328125</v>
      </c>
      <c r="AE2756">
        <v>21.282851996861218</v>
      </c>
      <c r="AH2756" s="2" t="str">
        <f t="shared" si="262"/>
        <v/>
      </c>
      <c r="AI2756" s="2" t="str">
        <f>IF(ISNUMBER(AH2756),SUMIFS($AH$1:AH2756,$A$1:A2756,A2756,C$1:$C2756,C2756,$G$1:G2756,G2756,$E$1:E2756,E2756),"")</f>
        <v/>
      </c>
      <c r="AJ2756">
        <f t="shared" si="263"/>
        <v>13</v>
      </c>
    </row>
    <row r="2757" spans="1:36" x14ac:dyDescent="0.25">
      <c r="A2757" s="14" t="s">
        <v>103</v>
      </c>
      <c r="B2757" t="s">
        <v>98</v>
      </c>
      <c r="C2757" t="s">
        <v>97</v>
      </c>
      <c r="D2757" s="13">
        <v>42663</v>
      </c>
      <c r="E2757">
        <v>1</v>
      </c>
      <c r="F2757">
        <v>50</v>
      </c>
      <c r="G2757" s="2" t="s">
        <v>78</v>
      </c>
      <c r="H2757" s="2" t="s">
        <v>11</v>
      </c>
      <c r="I2757">
        <v>9</v>
      </c>
      <c r="J2757" s="2" t="s">
        <v>88</v>
      </c>
      <c r="K2757" s="2">
        <v>45</v>
      </c>
      <c r="L2757" s="2">
        <v>1206.25</v>
      </c>
      <c r="M2757" s="2">
        <f t="shared" si="258"/>
        <v>120.625</v>
      </c>
      <c r="O2757" s="2" t="str">
        <f t="shared" si="259"/>
        <v/>
      </c>
      <c r="P2757" s="2" t="str">
        <f>IF(ISNUMBER(O2757),SUMIFS(O$1:$O2757,A$1:$A2757,A2757,C$1:$C2757,C2757,G$1:$G2757,G2757,E$1:$E2757,E2757),"")</f>
        <v/>
      </c>
      <c r="U2757" t="str">
        <f t="shared" si="260"/>
        <v/>
      </c>
      <c r="V2757">
        <v>23.279062271118164</v>
      </c>
      <c r="W2757">
        <v>25.686797142028809</v>
      </c>
      <c r="X2757">
        <v>79.11480712890625</v>
      </c>
      <c r="Y2757">
        <v>40.652450561523438</v>
      </c>
      <c r="Z2757">
        <v>91.933319091796875</v>
      </c>
      <c r="AA2757">
        <v>14.041926860809326</v>
      </c>
      <c r="AB2757">
        <v>2.2467082977294921E-2</v>
      </c>
      <c r="AC2757" s="2">
        <f t="shared" si="261"/>
        <v>2.2467082977294921E-2</v>
      </c>
      <c r="AD2757">
        <v>12.658369140625</v>
      </c>
      <c r="AE2757">
        <v>22.268026131457816</v>
      </c>
      <c r="AH2757" s="2" t="str">
        <f t="shared" si="262"/>
        <v/>
      </c>
      <c r="AI2757" s="2" t="str">
        <f>IF(ISNUMBER(AH2757),SUMIFS($AH$1:AH2757,$A$1:A2757,A2757,C$1:$C2757,C2757,$G$1:G2757,G2757,$E$1:E2757,E2757),"")</f>
        <v/>
      </c>
      <c r="AJ2757">
        <f t="shared" si="263"/>
        <v>13</v>
      </c>
    </row>
    <row r="2758" spans="1:36" x14ac:dyDescent="0.25">
      <c r="A2758" s="14" t="s">
        <v>102</v>
      </c>
      <c r="B2758" t="s">
        <v>98</v>
      </c>
      <c r="C2758" t="s">
        <v>97</v>
      </c>
      <c r="D2758" s="13">
        <v>42663</v>
      </c>
      <c r="E2758">
        <v>1</v>
      </c>
      <c r="F2758">
        <v>100</v>
      </c>
      <c r="G2758" s="2" t="s">
        <v>78</v>
      </c>
      <c r="H2758" s="2" t="s">
        <v>11</v>
      </c>
      <c r="I2758">
        <v>9</v>
      </c>
      <c r="J2758" s="2" t="s">
        <v>88</v>
      </c>
      <c r="K2758" s="2">
        <v>78</v>
      </c>
      <c r="L2758" s="2">
        <v>1300.25</v>
      </c>
      <c r="M2758" s="2">
        <f t="shared" si="258"/>
        <v>130.02500000000001</v>
      </c>
      <c r="O2758" s="2" t="str">
        <f t="shared" si="259"/>
        <v/>
      </c>
      <c r="P2758" s="2" t="str">
        <f>IF(ISNUMBER(O2758),SUMIFS(O$1:$O2758,A$1:$A2758,A2758,C$1:$C2758,C2758,G$1:$G2758,G2758,E$1:$E2758,E2758),"")</f>
        <v/>
      </c>
      <c r="U2758" t="str">
        <f t="shared" si="260"/>
        <v/>
      </c>
      <c r="V2758">
        <v>22.581766128540039</v>
      </c>
      <c r="W2758">
        <v>21.957329750061035</v>
      </c>
      <c r="X2758">
        <v>78.712268829345703</v>
      </c>
      <c r="Y2758">
        <v>40.709518432617188</v>
      </c>
      <c r="Z2758">
        <v>91.102413177490234</v>
      </c>
      <c r="AA2758">
        <v>16.728338241577148</v>
      </c>
      <c r="AB2758">
        <v>2.6765341186523437E-2</v>
      </c>
      <c r="AC2758" s="2">
        <f t="shared" si="261"/>
        <v>2.6765341186523437E-2</v>
      </c>
      <c r="AD2758">
        <v>12.593963012695312</v>
      </c>
      <c r="AE2758">
        <v>18.944780453661345</v>
      </c>
      <c r="AH2758" s="2" t="str">
        <f t="shared" si="262"/>
        <v/>
      </c>
      <c r="AI2758" s="2" t="str">
        <f>IF(ISNUMBER(AH2758),SUMIFS($AH$1:AH2758,$A$1:A2758,A2758,C$1:$C2758,C2758,$G$1:G2758,G2758,$E$1:E2758,E2758),"")</f>
        <v/>
      </c>
      <c r="AJ2758">
        <f t="shared" si="263"/>
        <v>13</v>
      </c>
    </row>
    <row r="2759" spans="1:36" x14ac:dyDescent="0.25">
      <c r="A2759" s="14" t="s">
        <v>101</v>
      </c>
      <c r="B2759" t="s">
        <v>98</v>
      </c>
      <c r="C2759" t="s">
        <v>97</v>
      </c>
      <c r="D2759" s="13">
        <v>42663</v>
      </c>
      <c r="E2759">
        <v>1</v>
      </c>
      <c r="F2759">
        <v>200</v>
      </c>
      <c r="G2759" s="2" t="s">
        <v>78</v>
      </c>
      <c r="H2759" s="2" t="s">
        <v>11</v>
      </c>
      <c r="I2759">
        <v>9</v>
      </c>
      <c r="J2759" s="2" t="s">
        <v>88</v>
      </c>
      <c r="K2759" s="2">
        <v>156</v>
      </c>
      <c r="L2759" s="2">
        <v>1519</v>
      </c>
      <c r="M2759" s="2">
        <f t="shared" si="258"/>
        <v>151.9</v>
      </c>
      <c r="O2759" s="2" t="str">
        <f t="shared" si="259"/>
        <v/>
      </c>
      <c r="P2759" s="2" t="str">
        <f>IF(ISNUMBER(O2759),SUMIFS(O$1:$O2759,A$1:$A2759,A2759,C$1:$C2759,C2759,G$1:$G2759,G2759,E$1:$E2759,E2759),"")</f>
        <v/>
      </c>
      <c r="U2759" t="str">
        <f t="shared" si="260"/>
        <v/>
      </c>
      <c r="V2759">
        <v>23.495048522949219</v>
      </c>
      <c r="W2759">
        <v>18.993940353393555</v>
      </c>
      <c r="X2759">
        <v>77.374366760253906</v>
      </c>
      <c r="Y2759">
        <v>42.072460174560547</v>
      </c>
      <c r="Z2759">
        <v>90.849399566650391</v>
      </c>
      <c r="AA2759">
        <v>18.557477951049805</v>
      </c>
      <c r="AB2759">
        <v>2.9691964721679689E-2</v>
      </c>
      <c r="AC2759" s="2">
        <f t="shared" si="261"/>
        <v>2.9691964721679689E-2</v>
      </c>
      <c r="AD2759">
        <v>12.379898681640626</v>
      </c>
      <c r="AE2759">
        <v>18.339177455093527</v>
      </c>
      <c r="AH2759" s="2" t="str">
        <f t="shared" si="262"/>
        <v/>
      </c>
      <c r="AI2759" s="2" t="str">
        <f>IF(ISNUMBER(AH2759),SUMIFS($AH$1:AH2759,$A$1:A2759,A2759,C$1:$C2759,C2759,$G$1:G2759,G2759,$E$1:E2759,E2759),"")</f>
        <v/>
      </c>
      <c r="AJ2759">
        <f t="shared" si="263"/>
        <v>13</v>
      </c>
    </row>
    <row r="2760" spans="1:36" x14ac:dyDescent="0.25">
      <c r="A2760" s="14" t="s">
        <v>100</v>
      </c>
      <c r="B2760" t="s">
        <v>98</v>
      </c>
      <c r="C2760" t="s">
        <v>97</v>
      </c>
      <c r="D2760" s="13">
        <v>42663</v>
      </c>
      <c r="E2760">
        <v>1</v>
      </c>
      <c r="F2760">
        <v>350</v>
      </c>
      <c r="G2760" s="2" t="s">
        <v>78</v>
      </c>
      <c r="H2760" s="2" t="s">
        <v>11</v>
      </c>
      <c r="I2760">
        <v>9</v>
      </c>
      <c r="J2760" s="2" t="s">
        <v>88</v>
      </c>
      <c r="K2760" s="2">
        <v>272</v>
      </c>
      <c r="L2760" s="2">
        <v>1738.5</v>
      </c>
      <c r="M2760" s="2">
        <f t="shared" si="258"/>
        <v>173.85</v>
      </c>
      <c r="O2760" s="2" t="str">
        <f t="shared" si="259"/>
        <v/>
      </c>
      <c r="P2760" s="2" t="str">
        <f>IF(ISNUMBER(O2760),SUMIFS(O$1:$O2760,A$1:$A2760,A2760,C$1:$C2760,C2760,G$1:$G2760,G2760,E$1:$E2760,E2760),"")</f>
        <v/>
      </c>
      <c r="U2760" t="str">
        <f t="shared" si="260"/>
        <v/>
      </c>
      <c r="V2760">
        <v>22.207139015197754</v>
      </c>
      <c r="W2760">
        <v>17.943886756896973</v>
      </c>
      <c r="X2760">
        <v>78.845138549804688</v>
      </c>
      <c r="Y2760">
        <v>38.628772735595703</v>
      </c>
      <c r="Z2760">
        <v>90.508796691894531</v>
      </c>
      <c r="AA2760">
        <v>22.580207824707031</v>
      </c>
      <c r="AB2760">
        <v>3.612833251953125E-2</v>
      </c>
      <c r="AC2760" s="2">
        <f t="shared" si="261"/>
        <v>3.612833251953125E-2</v>
      </c>
      <c r="AD2760">
        <v>12.615222167968751</v>
      </c>
      <c r="AE2760">
        <v>15.414974571837647</v>
      </c>
      <c r="AH2760" s="2" t="str">
        <f t="shared" si="262"/>
        <v/>
      </c>
      <c r="AI2760" s="2" t="str">
        <f>IF(ISNUMBER(AH2760),SUMIFS($AH$1:AH2760,$A$1:A2760,A2760,C$1:$C2760,C2760,$G$1:G2760,G2760,$E$1:E2760,E2760),"")</f>
        <v/>
      </c>
      <c r="AJ2760">
        <f t="shared" si="263"/>
        <v>13</v>
      </c>
    </row>
    <row r="2761" spans="1:36" x14ac:dyDescent="0.25">
      <c r="A2761" s="14" t="s">
        <v>99</v>
      </c>
      <c r="B2761" t="s">
        <v>98</v>
      </c>
      <c r="C2761" t="s">
        <v>97</v>
      </c>
      <c r="D2761" s="13">
        <v>42663</v>
      </c>
      <c r="E2761">
        <v>1</v>
      </c>
      <c r="F2761">
        <v>500</v>
      </c>
      <c r="G2761" s="2" t="s">
        <v>78</v>
      </c>
      <c r="H2761" s="2" t="s">
        <v>11</v>
      </c>
      <c r="I2761">
        <v>9</v>
      </c>
      <c r="J2761" s="2" t="s">
        <v>88</v>
      </c>
      <c r="K2761" s="2">
        <v>389</v>
      </c>
      <c r="L2761" s="2">
        <v>1985.75</v>
      </c>
      <c r="M2761" s="2">
        <f t="shared" si="258"/>
        <v>198.57499999999999</v>
      </c>
      <c r="O2761" s="2" t="str">
        <f t="shared" si="259"/>
        <v/>
      </c>
      <c r="P2761" s="2" t="str">
        <f>IF(ISNUMBER(O2761),SUMIFS(O$1:$O2761,A$1:$A2761,A2761,C$1:$C2761,C2761,G$1:$G2761,G2761,E$1:$E2761,E2761),"")</f>
        <v/>
      </c>
      <c r="U2761" t="str">
        <f t="shared" si="260"/>
        <v/>
      </c>
      <c r="V2761">
        <v>21.30040168762207</v>
      </c>
      <c r="W2761">
        <v>14.988754272460938</v>
      </c>
      <c r="X2761">
        <v>79.223793029785156</v>
      </c>
      <c r="Y2761">
        <v>39.049070358276367</v>
      </c>
      <c r="Z2761">
        <v>91.1759033203125</v>
      </c>
      <c r="AA2761">
        <v>26.954171180725098</v>
      </c>
      <c r="AB2761">
        <v>4.3126673889160153E-2</v>
      </c>
      <c r="AC2761" s="2">
        <f t="shared" si="261"/>
        <v>4.3126673889160153E-2</v>
      </c>
      <c r="AD2761">
        <v>12.675806884765626</v>
      </c>
      <c r="AE2761">
        <v>15.411908258366788</v>
      </c>
      <c r="AH2761" s="2" t="str">
        <f t="shared" si="262"/>
        <v/>
      </c>
      <c r="AI2761" s="2" t="str">
        <f>IF(ISNUMBER(AH2761),SUMIFS($AH$1:AH2761,$A$1:A2761,A2761,C$1:$C2761,C2761,$G$1:G2761,G2761,$E$1:E2761,E2761),"")</f>
        <v/>
      </c>
      <c r="AJ2761">
        <f t="shared" si="263"/>
        <v>13</v>
      </c>
    </row>
    <row r="2762" spans="1:36" x14ac:dyDescent="0.25">
      <c r="A2762" s="14" t="s">
        <v>104</v>
      </c>
      <c r="B2762" t="s">
        <v>98</v>
      </c>
      <c r="C2762" t="s">
        <v>97</v>
      </c>
      <c r="D2762" s="13">
        <v>42663</v>
      </c>
      <c r="E2762">
        <v>2</v>
      </c>
      <c r="F2762">
        <v>0</v>
      </c>
      <c r="G2762" s="2" t="s">
        <v>78</v>
      </c>
      <c r="H2762" s="2" t="s">
        <v>11</v>
      </c>
      <c r="I2762">
        <v>9</v>
      </c>
      <c r="J2762" s="2" t="s">
        <v>88</v>
      </c>
      <c r="K2762" s="2">
        <v>0</v>
      </c>
      <c r="L2762" s="2">
        <v>1107.75</v>
      </c>
      <c r="M2762" s="2">
        <f t="shared" si="258"/>
        <v>110.77500000000001</v>
      </c>
      <c r="O2762" s="2" t="str">
        <f t="shared" si="259"/>
        <v/>
      </c>
      <c r="P2762" s="2" t="str">
        <f>IF(ISNUMBER(O2762),SUMIFS(O$1:$O2762,A$1:$A2762,A2762,C$1:$C2762,C2762,G$1:$G2762,G2762,E$1:$E2762,E2762),"")</f>
        <v/>
      </c>
      <c r="U2762" t="str">
        <f t="shared" si="260"/>
        <v/>
      </c>
      <c r="V2762">
        <v>25.228169441223145</v>
      </c>
      <c r="W2762">
        <v>21.058077812194824</v>
      </c>
      <c r="X2762">
        <v>75.77496337890625</v>
      </c>
      <c r="Y2762">
        <v>44.708690643310547</v>
      </c>
      <c r="Z2762">
        <v>90.831470489501953</v>
      </c>
      <c r="AA2762">
        <v>15.188726902008057</v>
      </c>
      <c r="AB2762">
        <v>2.4301963043212891E-2</v>
      </c>
      <c r="AC2762" s="2">
        <f t="shared" si="261"/>
        <v>2.4301963043212891E-2</v>
      </c>
      <c r="AD2762">
        <v>12.123994140625001</v>
      </c>
      <c r="AE2762">
        <v>13.790760525956411</v>
      </c>
      <c r="AH2762" s="2" t="str">
        <f t="shared" si="262"/>
        <v/>
      </c>
      <c r="AI2762" s="2" t="str">
        <f>IF(ISNUMBER(AH2762),SUMIFS($AH$1:AH2762,$A$1:A2762,A2762,C$1:$C2762,C2762,$G$1:G2762,G2762,$E$1:E2762,E2762),"")</f>
        <v/>
      </c>
      <c r="AJ2762">
        <f t="shared" si="263"/>
        <v>13</v>
      </c>
    </row>
    <row r="2763" spans="1:36" x14ac:dyDescent="0.25">
      <c r="A2763" s="14" t="s">
        <v>103</v>
      </c>
      <c r="B2763" t="s">
        <v>98</v>
      </c>
      <c r="C2763" t="s">
        <v>97</v>
      </c>
      <c r="D2763" s="13">
        <v>42663</v>
      </c>
      <c r="E2763">
        <v>2</v>
      </c>
      <c r="F2763">
        <v>50</v>
      </c>
      <c r="G2763" s="2" t="s">
        <v>78</v>
      </c>
      <c r="H2763" s="2" t="s">
        <v>11</v>
      </c>
      <c r="I2763">
        <v>9</v>
      </c>
      <c r="J2763" s="2" t="s">
        <v>88</v>
      </c>
      <c r="K2763" s="2">
        <v>45</v>
      </c>
      <c r="L2763" s="2">
        <v>1164.75</v>
      </c>
      <c r="M2763" s="2">
        <f t="shared" si="258"/>
        <v>116.47499999999999</v>
      </c>
      <c r="O2763" s="2" t="str">
        <f t="shared" si="259"/>
        <v/>
      </c>
      <c r="P2763" s="2" t="str">
        <f>IF(ISNUMBER(O2763),SUMIFS(O$1:$O2763,A$1:$A2763,A2763,C$1:$C2763,C2763,G$1:$G2763,G2763,E$1:$E2763,E2763),"")</f>
        <v/>
      </c>
      <c r="U2763" t="str">
        <f t="shared" si="260"/>
        <v/>
      </c>
      <c r="V2763">
        <v>23.763011932373047</v>
      </c>
      <c r="W2763">
        <v>23.495453834533691</v>
      </c>
      <c r="X2763">
        <v>77.946666717529297</v>
      </c>
      <c r="Y2763">
        <v>42.038820266723633</v>
      </c>
      <c r="Z2763">
        <v>91.433483123779297</v>
      </c>
      <c r="AA2763">
        <v>15.36266565322876</v>
      </c>
      <c r="AB2763">
        <v>2.4580265045166017E-2</v>
      </c>
      <c r="AC2763" s="2">
        <f t="shared" si="261"/>
        <v>2.4580265045166017E-2</v>
      </c>
      <c r="AD2763">
        <v>12.471466674804688</v>
      </c>
      <c r="AE2763">
        <v>15.768168547305294</v>
      </c>
      <c r="AH2763" s="2" t="str">
        <f t="shared" si="262"/>
        <v/>
      </c>
      <c r="AI2763" s="2" t="str">
        <f>IF(ISNUMBER(AH2763),SUMIFS($AH$1:AH2763,$A$1:A2763,A2763,C$1:$C2763,C2763,$G$1:G2763,G2763,$E$1:E2763,E2763),"")</f>
        <v/>
      </c>
      <c r="AJ2763">
        <f t="shared" si="263"/>
        <v>13</v>
      </c>
    </row>
    <row r="2764" spans="1:36" x14ac:dyDescent="0.25">
      <c r="A2764" s="14" t="s">
        <v>102</v>
      </c>
      <c r="B2764" t="s">
        <v>98</v>
      </c>
      <c r="C2764" t="s">
        <v>97</v>
      </c>
      <c r="D2764" s="13">
        <v>42663</v>
      </c>
      <c r="E2764">
        <v>2</v>
      </c>
      <c r="F2764">
        <v>100</v>
      </c>
      <c r="G2764" s="2" t="s">
        <v>78</v>
      </c>
      <c r="H2764" s="2" t="s">
        <v>11</v>
      </c>
      <c r="I2764">
        <v>9</v>
      </c>
      <c r="J2764" s="2" t="s">
        <v>88</v>
      </c>
      <c r="K2764" s="2">
        <v>78</v>
      </c>
      <c r="L2764" s="2">
        <v>1172</v>
      </c>
      <c r="M2764" s="2">
        <f t="shared" si="258"/>
        <v>117.2</v>
      </c>
      <c r="O2764" s="2" t="str">
        <f t="shared" si="259"/>
        <v/>
      </c>
      <c r="P2764" s="2" t="str">
        <f>IF(ISNUMBER(O2764),SUMIFS(O$1:$O2764,A$1:$A2764,A2764,C$1:$C2764,C2764,G$1:$G2764,G2764,E$1:$E2764,E2764),"")</f>
        <v/>
      </c>
      <c r="U2764" t="str">
        <f t="shared" si="260"/>
        <v/>
      </c>
      <c r="V2764">
        <v>23.094042778015137</v>
      </c>
      <c r="W2764">
        <v>23.537801742553711</v>
      </c>
      <c r="X2764">
        <v>78.897148132324219</v>
      </c>
      <c r="Y2764">
        <v>42.54283332824707</v>
      </c>
      <c r="Z2764">
        <v>91.420509338378906</v>
      </c>
      <c r="AA2764">
        <v>16.204523086547852</v>
      </c>
      <c r="AB2764">
        <v>2.592723693847656E-2</v>
      </c>
      <c r="AC2764" s="2">
        <f t="shared" si="261"/>
        <v>2.592723693847656E-2</v>
      </c>
      <c r="AD2764">
        <v>12.623543701171876</v>
      </c>
      <c r="AE2764">
        <v>15.370200212786539</v>
      </c>
      <c r="AH2764" s="2" t="str">
        <f t="shared" si="262"/>
        <v/>
      </c>
      <c r="AI2764" s="2" t="str">
        <f>IF(ISNUMBER(AH2764),SUMIFS($AH$1:AH2764,$A$1:A2764,A2764,C$1:$C2764,C2764,$G$1:G2764,G2764,$E$1:E2764,E2764),"")</f>
        <v/>
      </c>
      <c r="AJ2764">
        <f t="shared" si="263"/>
        <v>13</v>
      </c>
    </row>
    <row r="2765" spans="1:36" x14ac:dyDescent="0.25">
      <c r="A2765" s="14" t="s">
        <v>101</v>
      </c>
      <c r="B2765" t="s">
        <v>98</v>
      </c>
      <c r="C2765" t="s">
        <v>97</v>
      </c>
      <c r="D2765" s="13">
        <v>42663</v>
      </c>
      <c r="E2765">
        <v>2</v>
      </c>
      <c r="F2765">
        <v>200</v>
      </c>
      <c r="G2765" s="2" t="s">
        <v>78</v>
      </c>
      <c r="H2765" s="2" t="s">
        <v>11</v>
      </c>
      <c r="I2765">
        <v>9</v>
      </c>
      <c r="J2765" s="2" t="s">
        <v>88</v>
      </c>
      <c r="K2765" s="2">
        <v>156</v>
      </c>
      <c r="L2765" s="2">
        <v>1205.5</v>
      </c>
      <c r="M2765" s="2">
        <f t="shared" si="258"/>
        <v>120.55</v>
      </c>
      <c r="O2765" s="2" t="str">
        <f t="shared" si="259"/>
        <v/>
      </c>
      <c r="P2765" s="2" t="str">
        <f>IF(ISNUMBER(O2765),SUMIFS(O$1:$O2765,A$1:$A2765,A2765,C$1:$C2765,C2765,G$1:$G2765,G2765,E$1:$E2765,E2765),"")</f>
        <v/>
      </c>
      <c r="U2765" t="str">
        <f t="shared" si="260"/>
        <v/>
      </c>
      <c r="V2765">
        <v>22.122211456298828</v>
      </c>
      <c r="W2765">
        <v>18.373046875</v>
      </c>
      <c r="X2765">
        <v>78.363494873046875</v>
      </c>
      <c r="Y2765">
        <v>40.154195785522461</v>
      </c>
      <c r="Z2765">
        <v>90.071743011474609</v>
      </c>
      <c r="AA2765">
        <v>20.576574325561523</v>
      </c>
      <c r="AB2765">
        <v>3.2922518920898439E-2</v>
      </c>
      <c r="AC2765" s="2">
        <f t="shared" si="261"/>
        <v>3.2922518920898439E-2</v>
      </c>
      <c r="AD2765">
        <v>12.538159179687501</v>
      </c>
      <c r="AE2765">
        <v>15.165405726153386</v>
      </c>
      <c r="AH2765" s="2" t="str">
        <f t="shared" si="262"/>
        <v/>
      </c>
      <c r="AI2765" s="2" t="str">
        <f>IF(ISNUMBER(AH2765),SUMIFS($AH$1:AH2765,$A$1:A2765,A2765,C$1:$C2765,C2765,$G$1:G2765,G2765,$E$1:E2765,E2765),"")</f>
        <v/>
      </c>
      <c r="AJ2765">
        <f t="shared" si="263"/>
        <v>13</v>
      </c>
    </row>
    <row r="2766" spans="1:36" x14ac:dyDescent="0.25">
      <c r="A2766" s="14" t="s">
        <v>100</v>
      </c>
      <c r="B2766" t="s">
        <v>98</v>
      </c>
      <c r="C2766" t="s">
        <v>97</v>
      </c>
      <c r="D2766" s="13">
        <v>42663</v>
      </c>
      <c r="E2766">
        <v>2</v>
      </c>
      <c r="F2766">
        <v>350</v>
      </c>
      <c r="G2766" s="2" t="s">
        <v>78</v>
      </c>
      <c r="H2766" s="2" t="s">
        <v>11</v>
      </c>
      <c r="I2766">
        <v>9</v>
      </c>
      <c r="J2766" s="2" t="s">
        <v>88</v>
      </c>
      <c r="K2766" s="2">
        <v>272</v>
      </c>
      <c r="L2766" s="2">
        <v>1683.5</v>
      </c>
      <c r="M2766" s="2">
        <f t="shared" si="258"/>
        <v>168.35</v>
      </c>
      <c r="O2766" s="2" t="str">
        <f t="shared" si="259"/>
        <v/>
      </c>
      <c r="P2766" s="2" t="str">
        <f>IF(ISNUMBER(O2766),SUMIFS(O$1:$O2766,A$1:$A2766,A2766,C$1:$C2766,C2766,G$1:$G2766,G2766,E$1:$E2766,E2766),"")</f>
        <v/>
      </c>
      <c r="U2766" t="str">
        <f t="shared" si="260"/>
        <v/>
      </c>
      <c r="V2766">
        <v>20.887667655944824</v>
      </c>
      <c r="W2766">
        <v>16.397750854492188</v>
      </c>
      <c r="X2766">
        <v>80.585807800292969</v>
      </c>
      <c r="Y2766">
        <v>37.148181915283203</v>
      </c>
      <c r="Z2766">
        <v>90.542343139648438</v>
      </c>
      <c r="AA2766">
        <v>25.805037498474121</v>
      </c>
      <c r="AB2766">
        <v>4.1288059997558593E-2</v>
      </c>
      <c r="AC2766" s="2">
        <f t="shared" si="261"/>
        <v>4.1288059997558593E-2</v>
      </c>
      <c r="AD2766">
        <v>12.893729248046876</v>
      </c>
      <c r="AE2766">
        <v>13.803027921973232</v>
      </c>
      <c r="AH2766" s="2" t="str">
        <f t="shared" si="262"/>
        <v/>
      </c>
      <c r="AI2766" s="2" t="str">
        <f>IF(ISNUMBER(AH2766),SUMIFS($AH$1:AH2766,$A$1:A2766,A2766,C$1:$C2766,C2766,$G$1:G2766,G2766,$E$1:E2766,E2766),"")</f>
        <v/>
      </c>
      <c r="AJ2766">
        <f t="shared" si="263"/>
        <v>13</v>
      </c>
    </row>
    <row r="2767" spans="1:36" x14ac:dyDescent="0.25">
      <c r="A2767" s="14" t="s">
        <v>99</v>
      </c>
      <c r="B2767" t="s">
        <v>98</v>
      </c>
      <c r="C2767" t="s">
        <v>97</v>
      </c>
      <c r="D2767" s="13">
        <v>42663</v>
      </c>
      <c r="E2767">
        <v>2</v>
      </c>
      <c r="F2767">
        <v>500</v>
      </c>
      <c r="G2767" s="2" t="s">
        <v>78</v>
      </c>
      <c r="H2767" s="2" t="s">
        <v>11</v>
      </c>
      <c r="I2767">
        <v>9</v>
      </c>
      <c r="J2767" s="2" t="s">
        <v>88</v>
      </c>
      <c r="K2767" s="2">
        <v>389</v>
      </c>
      <c r="L2767" s="2">
        <v>1814.5</v>
      </c>
      <c r="M2767" s="2">
        <f t="shared" si="258"/>
        <v>181.45</v>
      </c>
      <c r="O2767" s="2" t="str">
        <f t="shared" si="259"/>
        <v/>
      </c>
      <c r="P2767" s="2" t="str">
        <f>IF(ISNUMBER(O2767),SUMIFS(O$1:$O2767,A$1:$A2767,A2767,C$1:$C2767,C2767,G$1:$G2767,G2767,E$1:$E2767,E2767),"")</f>
        <v/>
      </c>
      <c r="U2767" t="str">
        <f t="shared" si="260"/>
        <v/>
      </c>
      <c r="V2767">
        <v>21.427922248840332</v>
      </c>
      <c r="W2767">
        <v>18.199546813964844</v>
      </c>
      <c r="X2767">
        <v>78.664962768554688</v>
      </c>
      <c r="Y2767">
        <v>38.528974533081055</v>
      </c>
      <c r="Z2767">
        <v>90.43890380859375</v>
      </c>
      <c r="AA2767">
        <v>23.092347145080566</v>
      </c>
      <c r="AB2767">
        <v>3.6947755432128908E-2</v>
      </c>
      <c r="AC2767" s="2">
        <f t="shared" si="261"/>
        <v>3.6947755432128908E-2</v>
      </c>
      <c r="AD2767">
        <v>12.586394042968751</v>
      </c>
      <c r="AE2767">
        <v>13.83529889170187</v>
      </c>
      <c r="AH2767" s="2" t="str">
        <f t="shared" si="262"/>
        <v/>
      </c>
      <c r="AI2767" s="2" t="str">
        <f>IF(ISNUMBER(AH2767),SUMIFS($AH$1:AH2767,$A$1:A2767,A2767,C$1:$C2767,C2767,$G$1:G2767,G2767,$E$1:E2767,E2767),"")</f>
        <v/>
      </c>
      <c r="AJ2767">
        <f t="shared" si="263"/>
        <v>13</v>
      </c>
    </row>
    <row r="2768" spans="1:36" x14ac:dyDescent="0.25">
      <c r="A2768" s="14" t="s">
        <v>104</v>
      </c>
      <c r="B2768" t="s">
        <v>98</v>
      </c>
      <c r="C2768" t="s">
        <v>97</v>
      </c>
      <c r="D2768" s="13">
        <v>42663</v>
      </c>
      <c r="E2768">
        <v>3</v>
      </c>
      <c r="F2768">
        <v>0</v>
      </c>
      <c r="G2768" s="2" t="s">
        <v>78</v>
      </c>
      <c r="H2768" s="2" t="s">
        <v>11</v>
      </c>
      <c r="I2768">
        <v>9</v>
      </c>
      <c r="J2768" s="2" t="s">
        <v>88</v>
      </c>
      <c r="K2768" s="2">
        <v>0</v>
      </c>
      <c r="L2768" s="2">
        <v>1324.25</v>
      </c>
      <c r="M2768" s="2">
        <f t="shared" si="258"/>
        <v>132.42500000000001</v>
      </c>
      <c r="O2768" s="2" t="str">
        <f t="shared" si="259"/>
        <v/>
      </c>
      <c r="P2768" s="2" t="str">
        <f>IF(ISNUMBER(O2768),SUMIFS(O$1:$O2768,A$1:$A2768,A2768,C$1:$C2768,C2768,G$1:$G2768,G2768,E$1:$E2768,E2768),"")</f>
        <v/>
      </c>
      <c r="U2768" t="str">
        <f t="shared" si="260"/>
        <v/>
      </c>
      <c r="V2768">
        <v>24.65269947052002</v>
      </c>
      <c r="W2768">
        <v>16.782232284545898</v>
      </c>
      <c r="X2768">
        <v>75.110164642333984</v>
      </c>
      <c r="Y2768">
        <v>43.159666061401367</v>
      </c>
      <c r="Z2768">
        <v>89.66650390625</v>
      </c>
      <c r="AA2768">
        <v>18.115545272827148</v>
      </c>
      <c r="AB2768">
        <v>2.8984872436523437E-2</v>
      </c>
      <c r="AC2768" s="2">
        <f t="shared" si="261"/>
        <v>2.8984872436523437E-2</v>
      </c>
      <c r="AD2768">
        <v>12.017626342773438</v>
      </c>
      <c r="AE2768">
        <v>16.908014839068631</v>
      </c>
      <c r="AH2768" s="2" t="str">
        <f t="shared" si="262"/>
        <v/>
      </c>
      <c r="AI2768" s="2" t="str">
        <f>IF(ISNUMBER(AH2768),SUMIFS($AH$1:AH2768,$A$1:A2768,A2768,C$1:$C2768,C2768,$G$1:G2768,G2768,$E$1:E2768,E2768),"")</f>
        <v/>
      </c>
      <c r="AJ2768">
        <f t="shared" si="263"/>
        <v>13</v>
      </c>
    </row>
    <row r="2769" spans="1:36" x14ac:dyDescent="0.25">
      <c r="A2769" s="14" t="s">
        <v>103</v>
      </c>
      <c r="B2769" t="s">
        <v>98</v>
      </c>
      <c r="C2769" t="s">
        <v>97</v>
      </c>
      <c r="D2769" s="13">
        <v>42663</v>
      </c>
      <c r="E2769">
        <v>3</v>
      </c>
      <c r="F2769">
        <v>50</v>
      </c>
      <c r="G2769" s="2" t="s">
        <v>78</v>
      </c>
      <c r="H2769" s="2" t="s">
        <v>11</v>
      </c>
      <c r="I2769">
        <v>9</v>
      </c>
      <c r="J2769" s="2" t="s">
        <v>88</v>
      </c>
      <c r="K2769" s="2">
        <v>45</v>
      </c>
      <c r="L2769" s="2">
        <v>1254.25</v>
      </c>
      <c r="M2769" s="2">
        <f t="shared" si="258"/>
        <v>125.425</v>
      </c>
      <c r="O2769" s="2" t="str">
        <f t="shared" si="259"/>
        <v/>
      </c>
      <c r="P2769" s="2" t="str">
        <f>IF(ISNUMBER(O2769),SUMIFS(O$1:$O2769,A$1:$A2769,A2769,C$1:$C2769,C2769,G$1:$G2769,G2769,E$1:$E2769,E2769),"")</f>
        <v/>
      </c>
      <c r="U2769" t="str">
        <f t="shared" si="260"/>
        <v/>
      </c>
      <c r="V2769">
        <v>23.961176872253418</v>
      </c>
      <c r="W2769">
        <v>14.563503742218018</v>
      </c>
      <c r="X2769">
        <v>75.593967437744141</v>
      </c>
      <c r="Y2769">
        <v>42.748540878295898</v>
      </c>
      <c r="Z2769">
        <v>90.199741363525391</v>
      </c>
      <c r="AA2769">
        <v>20.804075241088867</v>
      </c>
      <c r="AB2769">
        <v>3.3286520385742188E-2</v>
      </c>
      <c r="AC2769" s="2">
        <f t="shared" si="261"/>
        <v>3.3286520385742188E-2</v>
      </c>
      <c r="AD2769">
        <v>12.095034790039064</v>
      </c>
      <c r="AE2769">
        <v>15.756839435419856</v>
      </c>
      <c r="AH2769" s="2" t="str">
        <f t="shared" si="262"/>
        <v/>
      </c>
      <c r="AI2769" s="2" t="str">
        <f>IF(ISNUMBER(AH2769),SUMIFS($AH$1:AH2769,$A$1:A2769,A2769,C$1:$C2769,C2769,$G$1:G2769,G2769,$E$1:E2769,E2769),"")</f>
        <v/>
      </c>
      <c r="AJ2769">
        <f t="shared" si="263"/>
        <v>13</v>
      </c>
    </row>
    <row r="2770" spans="1:36" x14ac:dyDescent="0.25">
      <c r="A2770" s="14" t="s">
        <v>102</v>
      </c>
      <c r="B2770" t="s">
        <v>98</v>
      </c>
      <c r="C2770" t="s">
        <v>97</v>
      </c>
      <c r="D2770" s="13">
        <v>42663</v>
      </c>
      <c r="E2770">
        <v>3</v>
      </c>
      <c r="F2770">
        <v>100</v>
      </c>
      <c r="G2770" s="2" t="s">
        <v>78</v>
      </c>
      <c r="H2770" s="2" t="s">
        <v>11</v>
      </c>
      <c r="I2770">
        <v>9</v>
      </c>
      <c r="J2770" s="2" t="s">
        <v>88</v>
      </c>
      <c r="K2770" s="2">
        <v>78</v>
      </c>
      <c r="L2770" s="2">
        <v>1211.5</v>
      </c>
      <c r="M2770" s="2">
        <f t="shared" si="258"/>
        <v>121.15</v>
      </c>
      <c r="O2770" s="2" t="str">
        <f t="shared" si="259"/>
        <v/>
      </c>
      <c r="P2770" s="2" t="str">
        <f>IF(ISNUMBER(O2770),SUMIFS(O$1:$O2770,A$1:$A2770,A2770,C$1:$C2770,C2770,G$1:$G2770,G2770,E$1:$E2770,E2770),"")</f>
        <v/>
      </c>
      <c r="U2770" t="str">
        <f t="shared" si="260"/>
        <v/>
      </c>
      <c r="V2770">
        <v>23.732161521911621</v>
      </c>
      <c r="W2770">
        <v>19.486128807067871</v>
      </c>
      <c r="X2770">
        <v>77.172218322753906</v>
      </c>
      <c r="Y2770">
        <v>42.513124465942383</v>
      </c>
      <c r="Z2770">
        <v>91.229293823242188</v>
      </c>
      <c r="AA2770">
        <v>16.725227355957031</v>
      </c>
      <c r="AB2770">
        <v>2.676036376953125E-2</v>
      </c>
      <c r="AC2770" s="2">
        <f t="shared" si="261"/>
        <v>2.676036376953125E-2</v>
      </c>
      <c r="AD2770">
        <v>12.347554931640625</v>
      </c>
      <c r="AE2770">
        <v>17.064419050024203</v>
      </c>
      <c r="AH2770" s="2" t="str">
        <f t="shared" si="262"/>
        <v/>
      </c>
      <c r="AI2770" s="2" t="str">
        <f>IF(ISNUMBER(AH2770),SUMIFS($AH$1:AH2770,$A$1:A2770,A2770,C$1:$C2770,C2770,$G$1:G2770,G2770,$E$1:E2770,E2770),"")</f>
        <v/>
      </c>
      <c r="AJ2770">
        <f t="shared" si="263"/>
        <v>13</v>
      </c>
    </row>
    <row r="2771" spans="1:36" x14ac:dyDescent="0.25">
      <c r="A2771" s="14" t="s">
        <v>101</v>
      </c>
      <c r="B2771" t="s">
        <v>98</v>
      </c>
      <c r="C2771" t="s">
        <v>97</v>
      </c>
      <c r="D2771" s="13">
        <v>42663</v>
      </c>
      <c r="E2771">
        <v>3</v>
      </c>
      <c r="F2771">
        <v>200</v>
      </c>
      <c r="G2771" s="2" t="s">
        <v>78</v>
      </c>
      <c r="H2771" s="2" t="s">
        <v>11</v>
      </c>
      <c r="I2771">
        <v>9</v>
      </c>
      <c r="J2771" s="2" t="s">
        <v>88</v>
      </c>
      <c r="K2771" s="2">
        <v>156</v>
      </c>
      <c r="L2771" s="2">
        <v>1560.25</v>
      </c>
      <c r="M2771" s="2">
        <f t="shared" si="258"/>
        <v>156.02500000000001</v>
      </c>
      <c r="O2771" s="2" t="str">
        <f t="shared" si="259"/>
        <v/>
      </c>
      <c r="P2771" s="2" t="str">
        <f>IF(ISNUMBER(O2771),SUMIFS(O$1:$O2771,A$1:$A2771,A2771,C$1:$C2771,C2771,G$1:$G2771,G2771,E$1:$E2771,E2771),"")</f>
        <v/>
      </c>
      <c r="U2771" t="str">
        <f t="shared" si="260"/>
        <v/>
      </c>
      <c r="V2771">
        <v>23.329715728759766</v>
      </c>
      <c r="W2771">
        <v>17.454486846923828</v>
      </c>
      <c r="X2771">
        <v>76.026275634765625</v>
      </c>
      <c r="Y2771">
        <v>40.04088020324707</v>
      </c>
      <c r="Z2771">
        <v>89.597293853759766</v>
      </c>
      <c r="AA2771">
        <v>19.190557479858398</v>
      </c>
      <c r="AB2771">
        <v>3.0704891967773436E-2</v>
      </c>
      <c r="AC2771" s="2">
        <f t="shared" si="261"/>
        <v>3.0704891967773436E-2</v>
      </c>
      <c r="AD2771">
        <v>12.1642041015625</v>
      </c>
      <c r="AE2771">
        <v>14.181738072666958</v>
      </c>
      <c r="AH2771" s="2" t="str">
        <f t="shared" si="262"/>
        <v/>
      </c>
      <c r="AI2771" s="2" t="str">
        <f>IF(ISNUMBER(AH2771),SUMIFS($AH$1:AH2771,$A$1:A2771,A2771,C$1:$C2771,C2771,$G$1:G2771,G2771,$E$1:E2771,E2771),"")</f>
        <v/>
      </c>
      <c r="AJ2771">
        <f t="shared" si="263"/>
        <v>13</v>
      </c>
    </row>
    <row r="2772" spans="1:36" x14ac:dyDescent="0.25">
      <c r="A2772" s="14" t="s">
        <v>100</v>
      </c>
      <c r="B2772" t="s">
        <v>98</v>
      </c>
      <c r="C2772" t="s">
        <v>97</v>
      </c>
      <c r="D2772" s="13">
        <v>42663</v>
      </c>
      <c r="E2772">
        <v>3</v>
      </c>
      <c r="F2772">
        <v>350</v>
      </c>
      <c r="G2772" s="2" t="s">
        <v>78</v>
      </c>
      <c r="H2772" s="2" t="s">
        <v>11</v>
      </c>
      <c r="I2772">
        <v>9</v>
      </c>
      <c r="J2772" s="2" t="s">
        <v>88</v>
      </c>
      <c r="K2772" s="2">
        <v>272</v>
      </c>
      <c r="L2772" s="2">
        <v>1703.5</v>
      </c>
      <c r="M2772" s="2">
        <f t="shared" si="258"/>
        <v>170.35</v>
      </c>
      <c r="O2772" s="2" t="str">
        <f t="shared" si="259"/>
        <v/>
      </c>
      <c r="P2772" s="2" t="str">
        <f>IF(ISNUMBER(O2772),SUMIFS(O$1:$O2772,A$1:$A2772,A2772,C$1:$C2772,C2772,G$1:$G2772,G2772,E$1:$E2772,E2772),"")</f>
        <v/>
      </c>
      <c r="U2772" t="str">
        <f t="shared" si="260"/>
        <v/>
      </c>
      <c r="V2772">
        <v>21.936798095703125</v>
      </c>
      <c r="W2772">
        <v>18.279763221740723</v>
      </c>
      <c r="X2772">
        <v>79.030357360839844</v>
      </c>
      <c r="Y2772">
        <v>38.643243789672852</v>
      </c>
      <c r="Z2772">
        <v>90.085350036621094</v>
      </c>
      <c r="AA2772">
        <v>21.586563110351563</v>
      </c>
      <c r="AB2772">
        <v>3.4538500976562497E-2</v>
      </c>
      <c r="AC2772" s="2">
        <f t="shared" si="261"/>
        <v>3.4538500976562497E-2</v>
      </c>
      <c r="AD2772">
        <v>12.644857177734375</v>
      </c>
      <c r="AE2772">
        <v>11.669506794608406</v>
      </c>
      <c r="AH2772" s="2" t="str">
        <f t="shared" si="262"/>
        <v/>
      </c>
      <c r="AI2772" s="2" t="str">
        <f>IF(ISNUMBER(AH2772),SUMIFS($AH$1:AH2772,$A$1:A2772,A2772,C$1:$C2772,C2772,$G$1:G2772,G2772,$E$1:E2772,E2772),"")</f>
        <v/>
      </c>
      <c r="AJ2772">
        <f t="shared" si="263"/>
        <v>13</v>
      </c>
    </row>
    <row r="2773" spans="1:36" x14ac:dyDescent="0.25">
      <c r="A2773" s="14" t="s">
        <v>99</v>
      </c>
      <c r="B2773" t="s">
        <v>98</v>
      </c>
      <c r="C2773" t="s">
        <v>97</v>
      </c>
      <c r="D2773" s="13">
        <v>42663</v>
      </c>
      <c r="E2773">
        <v>3</v>
      </c>
      <c r="F2773">
        <v>500</v>
      </c>
      <c r="G2773" s="2" t="s">
        <v>78</v>
      </c>
      <c r="H2773" s="2" t="s">
        <v>11</v>
      </c>
      <c r="I2773">
        <v>9</v>
      </c>
      <c r="J2773" s="2" t="s">
        <v>88</v>
      </c>
      <c r="K2773" s="2">
        <v>389</v>
      </c>
      <c r="L2773" s="2">
        <v>1754</v>
      </c>
      <c r="M2773" s="2">
        <f t="shared" si="258"/>
        <v>175.4</v>
      </c>
      <c r="O2773" s="2" t="str">
        <f t="shared" si="259"/>
        <v/>
      </c>
      <c r="P2773" s="2" t="str">
        <f>IF(ISNUMBER(O2773),SUMIFS(O$1:$O2773,A$1:$A2773,A2773,C$1:$C2773,C2773,G$1:$G2773,G2773,E$1:$E2773,E2773),"")</f>
        <v/>
      </c>
      <c r="U2773" t="str">
        <f t="shared" si="260"/>
        <v/>
      </c>
      <c r="V2773">
        <v>22.064119338989258</v>
      </c>
      <c r="W2773">
        <v>15.801655769348145</v>
      </c>
      <c r="X2773">
        <v>77.896591186523438</v>
      </c>
      <c r="Y2773">
        <v>39.649818420410156</v>
      </c>
      <c r="Z2773">
        <v>89.972915649414063</v>
      </c>
      <c r="AA2773">
        <v>23.26078987121582</v>
      </c>
      <c r="AB2773">
        <v>3.7217263793945313E-2</v>
      </c>
      <c r="AC2773" s="2">
        <f t="shared" si="261"/>
        <v>3.7217263793945313E-2</v>
      </c>
      <c r="AD2773">
        <v>12.463454589843749</v>
      </c>
      <c r="AE2773">
        <v>11.136048193461894</v>
      </c>
      <c r="AH2773" s="2" t="str">
        <f t="shared" si="262"/>
        <v/>
      </c>
      <c r="AI2773" s="2" t="str">
        <f>IF(ISNUMBER(AH2773),SUMIFS($AH$1:AH2773,$A$1:A2773,A2773,C$1:$C2773,C2773,$G$1:G2773,G2773,$E$1:E2773,E2773),"")</f>
        <v/>
      </c>
      <c r="AJ2773">
        <f t="shared" si="263"/>
        <v>13</v>
      </c>
    </row>
    <row r="2774" spans="1:36" x14ac:dyDescent="0.25">
      <c r="A2774" s="14" t="s">
        <v>104</v>
      </c>
      <c r="B2774" t="s">
        <v>98</v>
      </c>
      <c r="C2774" t="s">
        <v>97</v>
      </c>
      <c r="D2774" s="13">
        <v>42671</v>
      </c>
      <c r="E2774">
        <v>1</v>
      </c>
      <c r="F2774">
        <v>0</v>
      </c>
      <c r="G2774" s="2" t="s">
        <v>78</v>
      </c>
      <c r="H2774" s="2" t="s">
        <v>11</v>
      </c>
      <c r="I2774">
        <v>3</v>
      </c>
      <c r="J2774" s="2" t="s">
        <v>77</v>
      </c>
      <c r="K2774" s="2">
        <v>0</v>
      </c>
      <c r="L2774" s="2"/>
      <c r="M2774" s="2" t="str">
        <f t="shared" si="258"/>
        <v/>
      </c>
      <c r="N2774">
        <v>1472.2072602256935</v>
      </c>
      <c r="O2774" s="2">
        <f t="shared" si="259"/>
        <v>147.22072602256935</v>
      </c>
      <c r="P2774" s="2">
        <f>IF(ISNUMBER(O2774),SUMIFS(O$1:$O2774,A$1:$A2774,A2774,C$1:$C2774,C2774,G$1:$G2774,G2774,E$1:$E2774,E2774),"")</f>
        <v>177.58072246701869</v>
      </c>
      <c r="U2774" t="str">
        <f t="shared" si="260"/>
        <v/>
      </c>
      <c r="V2774">
        <v>24.343417167663574</v>
      </c>
      <c r="W2774">
        <v>19.419066429138184</v>
      </c>
      <c r="X2774">
        <v>75.723182678222656</v>
      </c>
      <c r="Y2774">
        <v>42.293453216552734</v>
      </c>
      <c r="Z2774">
        <v>90.283519744873047</v>
      </c>
      <c r="AA2774">
        <v>16.151535987854004</v>
      </c>
      <c r="AB2774">
        <v>2.5842457580566407E-2</v>
      </c>
      <c r="AC2774" s="2">
        <f t="shared" si="261"/>
        <v>2.5842457580566407E-2</v>
      </c>
      <c r="AD2774">
        <v>12.115709228515625</v>
      </c>
      <c r="AE2774">
        <v>18.038183015141541</v>
      </c>
      <c r="AH2774" s="2">
        <f t="shared" si="262"/>
        <v>3.8050000000000002</v>
      </c>
      <c r="AI2774" s="2">
        <f>IF(ISNUMBER(AH2774),SUMIFS($AH$1:AH2774,$A$1:A2774,A2774,C$1:$C2774,C2774,$G$1:G2774,G2774,$E$1:E2774,E2774),"")</f>
        <v>4.7270000000000003</v>
      </c>
      <c r="AJ2774">
        <f t="shared" si="263"/>
        <v>16</v>
      </c>
    </row>
    <row r="2775" spans="1:36" x14ac:dyDescent="0.25">
      <c r="A2775" s="14" t="s">
        <v>103</v>
      </c>
      <c r="B2775" t="s">
        <v>98</v>
      </c>
      <c r="C2775" t="s">
        <v>97</v>
      </c>
      <c r="D2775" s="13">
        <v>42671</v>
      </c>
      <c r="E2775">
        <v>1</v>
      </c>
      <c r="F2775">
        <v>50</v>
      </c>
      <c r="G2775" s="2" t="s">
        <v>78</v>
      </c>
      <c r="H2775" s="2" t="s">
        <v>11</v>
      </c>
      <c r="I2775">
        <v>3</v>
      </c>
      <c r="J2775" s="2" t="s">
        <v>77</v>
      </c>
      <c r="K2775" s="2">
        <v>45</v>
      </c>
      <c r="L2775" s="2"/>
      <c r="M2775" s="2" t="str">
        <f t="shared" si="258"/>
        <v/>
      </c>
      <c r="N2775">
        <v>1510.8803187592798</v>
      </c>
      <c r="O2775" s="2">
        <f t="shared" si="259"/>
        <v>151.08803187592798</v>
      </c>
      <c r="P2775" s="2">
        <f>IF(ISNUMBER(O2775),SUMIFS(O$1:$O2775,A$1:$A2775,A2775,C$1:$C2775,C2775,G$1:$G2775,G2775,E$1:$E2775,E2775),"")</f>
        <v>180.30478647699164</v>
      </c>
      <c r="U2775" t="str">
        <f t="shared" si="260"/>
        <v/>
      </c>
      <c r="V2775">
        <v>24.545853614807129</v>
      </c>
      <c r="W2775">
        <v>18.757889747619629</v>
      </c>
      <c r="X2775">
        <v>77.033649444580078</v>
      </c>
      <c r="Y2775">
        <v>42.871664047241211</v>
      </c>
      <c r="Z2775">
        <v>91.111122131347656</v>
      </c>
      <c r="AA2775">
        <v>15.530203342437744</v>
      </c>
      <c r="AB2775">
        <v>2.484832534790039E-2</v>
      </c>
      <c r="AC2775" s="2">
        <f t="shared" si="261"/>
        <v>2.484832534790039E-2</v>
      </c>
      <c r="AD2775">
        <v>12.325383911132812</v>
      </c>
      <c r="AE2775">
        <v>17.670568084499003</v>
      </c>
      <c r="AH2775" s="2">
        <f t="shared" si="262"/>
        <v>3.754</v>
      </c>
      <c r="AI2775" s="2">
        <f>IF(ISNUMBER(AH2775),SUMIFS($AH$1:AH2775,$A$1:A2775,A2775,C$1:$C2775,C2775,$G$1:G2775,G2775,$E$1:E2775,E2775),"")</f>
        <v>4.633</v>
      </c>
      <c r="AJ2775">
        <f t="shared" si="263"/>
        <v>16</v>
      </c>
    </row>
    <row r="2776" spans="1:36" x14ac:dyDescent="0.25">
      <c r="A2776" s="14" t="s">
        <v>102</v>
      </c>
      <c r="B2776" t="s">
        <v>98</v>
      </c>
      <c r="C2776" t="s">
        <v>97</v>
      </c>
      <c r="D2776" s="13">
        <v>42671</v>
      </c>
      <c r="E2776">
        <v>1</v>
      </c>
      <c r="F2776">
        <v>100</v>
      </c>
      <c r="G2776" s="2" t="s">
        <v>78</v>
      </c>
      <c r="H2776" s="2" t="s">
        <v>11</v>
      </c>
      <c r="I2776">
        <v>3</v>
      </c>
      <c r="J2776" s="2" t="s">
        <v>77</v>
      </c>
      <c r="K2776" s="2">
        <v>90</v>
      </c>
      <c r="L2776" s="2"/>
      <c r="M2776" s="2" t="str">
        <f t="shared" si="258"/>
        <v/>
      </c>
      <c r="N2776">
        <v>1637.4469707803039</v>
      </c>
      <c r="O2776" s="2">
        <f t="shared" si="259"/>
        <v>163.74469707803038</v>
      </c>
      <c r="P2776" s="2">
        <f>IF(ISNUMBER(O2776),SUMIFS(O$1:$O2776,A$1:$A2776,A2776,C$1:$C2776,C2776,G$1:$G2776,G2776,E$1:$E2776,E2776),"")</f>
        <v>210.54211820540959</v>
      </c>
      <c r="U2776" t="str">
        <f t="shared" si="260"/>
        <v/>
      </c>
      <c r="V2776">
        <v>23.892917633056641</v>
      </c>
      <c r="W2776">
        <v>17.297994613647461</v>
      </c>
      <c r="X2776">
        <v>75.787696838378906</v>
      </c>
      <c r="Y2776">
        <v>41.14630126953125</v>
      </c>
      <c r="Z2776">
        <v>90.18603515625</v>
      </c>
      <c r="AA2776">
        <v>16.415823936462402</v>
      </c>
      <c r="AB2776">
        <v>2.6265318298339845E-2</v>
      </c>
      <c r="AC2776" s="2">
        <f t="shared" si="261"/>
        <v>2.6265318298339845E-2</v>
      </c>
      <c r="AD2776">
        <v>12.126031494140625</v>
      </c>
      <c r="AE2776">
        <v>16.966966966966964</v>
      </c>
      <c r="AH2776" s="2">
        <f t="shared" si="262"/>
        <v>4.3010000000000002</v>
      </c>
      <c r="AI2776" s="2">
        <f>IF(ISNUMBER(AH2776),SUMIFS($AH$1:AH2776,$A$1:A2776,A2776,C$1:$C2776,C2776,$G$1:G2776,G2776,$E$1:E2776,E2776),"")</f>
        <v>5.6829999999999998</v>
      </c>
      <c r="AJ2776">
        <f t="shared" si="263"/>
        <v>16</v>
      </c>
    </row>
    <row r="2777" spans="1:36" x14ac:dyDescent="0.25">
      <c r="A2777" s="14" t="s">
        <v>101</v>
      </c>
      <c r="B2777" t="s">
        <v>98</v>
      </c>
      <c r="C2777" t="s">
        <v>97</v>
      </c>
      <c r="D2777" s="13">
        <v>42671</v>
      </c>
      <c r="E2777">
        <v>1</v>
      </c>
      <c r="F2777">
        <v>200</v>
      </c>
      <c r="G2777" s="2" t="s">
        <v>78</v>
      </c>
      <c r="H2777" s="2" t="s">
        <v>11</v>
      </c>
      <c r="I2777">
        <v>3</v>
      </c>
      <c r="J2777" s="2" t="s">
        <v>77</v>
      </c>
      <c r="K2777" s="2">
        <v>180</v>
      </c>
      <c r="L2777" s="2"/>
      <c r="M2777" s="2" t="str">
        <f t="shared" si="258"/>
        <v/>
      </c>
      <c r="N2777">
        <v>1850.2926508712831</v>
      </c>
      <c r="O2777" s="2">
        <f t="shared" si="259"/>
        <v>185.02926508712829</v>
      </c>
      <c r="P2777" s="2">
        <f>IF(ISNUMBER(O2777),SUMIFS(O$1:$O2777,A$1:$A2777,A2777,C$1:$C2777,C2777,G$1:$G2777,G2777,E$1:$E2777,E2777),"")</f>
        <v>281.87385125135313</v>
      </c>
      <c r="U2777" t="str">
        <f t="shared" si="260"/>
        <v/>
      </c>
      <c r="V2777">
        <v>23.715058326721191</v>
      </c>
      <c r="W2777">
        <v>19.382436752319336</v>
      </c>
      <c r="X2777">
        <v>76.213043212890625</v>
      </c>
      <c r="Y2777">
        <v>42.149801254272461</v>
      </c>
      <c r="Z2777">
        <v>91.386116027832031</v>
      </c>
      <c r="AA2777">
        <v>16.549018859863281</v>
      </c>
      <c r="AB2777">
        <v>2.6478430175781251E-2</v>
      </c>
      <c r="AC2777" s="2">
        <f t="shared" si="261"/>
        <v>2.6478430175781251E-2</v>
      </c>
      <c r="AD2777">
        <v>12.194086914062501</v>
      </c>
      <c r="AE2777">
        <v>15.953709444100021</v>
      </c>
      <c r="AH2777" s="2">
        <f t="shared" si="262"/>
        <v>4.899</v>
      </c>
      <c r="AI2777" s="2">
        <f>IF(ISNUMBER(AH2777),SUMIFS($AH$1:AH2777,$A$1:A2777,A2777,C$1:$C2777,C2777,$G$1:G2777,G2777,$E$1:E2777,E2777),"")</f>
        <v>7.5730000000000004</v>
      </c>
      <c r="AJ2777">
        <f t="shared" si="263"/>
        <v>16</v>
      </c>
    </row>
    <row r="2778" spans="1:36" x14ac:dyDescent="0.25">
      <c r="A2778" s="14" t="s">
        <v>100</v>
      </c>
      <c r="B2778" t="s">
        <v>98</v>
      </c>
      <c r="C2778" t="s">
        <v>97</v>
      </c>
      <c r="D2778" s="13">
        <v>42671</v>
      </c>
      <c r="E2778">
        <v>1</v>
      </c>
      <c r="F2778">
        <v>350</v>
      </c>
      <c r="G2778" s="2" t="s">
        <v>78</v>
      </c>
      <c r="H2778" s="2" t="s">
        <v>11</v>
      </c>
      <c r="I2778">
        <v>3</v>
      </c>
      <c r="J2778" s="2" t="s">
        <v>77</v>
      </c>
      <c r="K2778" s="2">
        <v>350</v>
      </c>
      <c r="L2778" s="2"/>
      <c r="M2778" s="2" t="str">
        <f t="shared" si="258"/>
        <v/>
      </c>
      <c r="N2778">
        <v>1874.9029676347973</v>
      </c>
      <c r="O2778" s="2">
        <f t="shared" si="259"/>
        <v>187.49029676347973</v>
      </c>
      <c r="P2778" s="2">
        <f>IF(ISNUMBER(O2778),SUMIFS(O$1:$O2778,A$1:$A2778,A2778,C$1:$C2778,C2778,G$1:$G2778,G2778,E$1:$E2778,E2778),"")</f>
        <v>326.93646555949067</v>
      </c>
      <c r="U2778" t="str">
        <f t="shared" si="260"/>
        <v/>
      </c>
      <c r="V2778">
        <v>22.73780345916748</v>
      </c>
      <c r="W2778">
        <v>22.030274391174316</v>
      </c>
      <c r="X2778">
        <v>77.898593902587891</v>
      </c>
      <c r="Y2778">
        <v>40.524309158325195</v>
      </c>
      <c r="Z2778">
        <v>90.783485412597656</v>
      </c>
      <c r="AA2778">
        <v>17.552884101867676</v>
      </c>
      <c r="AB2778">
        <v>2.8084614562988278E-2</v>
      </c>
      <c r="AC2778" s="2">
        <f t="shared" si="261"/>
        <v>2.8084614562988278E-2</v>
      </c>
      <c r="AD2778">
        <v>12.463775024414062</v>
      </c>
      <c r="AE2778">
        <v>15.596684017736651</v>
      </c>
      <c r="AH2778" s="2">
        <f t="shared" si="262"/>
        <v>5.266</v>
      </c>
      <c r="AI2778" s="2">
        <f>IF(ISNUMBER(AH2778),SUMIFS($AH$1:AH2778,$A$1:A2778,A2778,C$1:$C2778,C2778,$G$1:G2778,G2778,$E$1:E2778,E2778),"")</f>
        <v>9.3739999999999988</v>
      </c>
      <c r="AJ2778">
        <f t="shared" si="263"/>
        <v>16</v>
      </c>
    </row>
    <row r="2779" spans="1:36" x14ac:dyDescent="0.25">
      <c r="A2779" s="14" t="s">
        <v>99</v>
      </c>
      <c r="B2779" t="s">
        <v>98</v>
      </c>
      <c r="C2779" t="s">
        <v>97</v>
      </c>
      <c r="D2779" s="13">
        <v>42671</v>
      </c>
      <c r="E2779">
        <v>1</v>
      </c>
      <c r="F2779">
        <v>500</v>
      </c>
      <c r="G2779" s="2" t="s">
        <v>78</v>
      </c>
      <c r="H2779" s="2" t="s">
        <v>11</v>
      </c>
      <c r="I2779">
        <v>3</v>
      </c>
      <c r="J2779" s="2" t="s">
        <v>77</v>
      </c>
      <c r="K2779" s="2">
        <v>450</v>
      </c>
      <c r="L2779" s="2"/>
      <c r="M2779" s="2" t="str">
        <f t="shared" si="258"/>
        <v/>
      </c>
      <c r="N2779">
        <v>1700.2322963325748</v>
      </c>
      <c r="O2779" s="2">
        <f t="shared" si="259"/>
        <v>170.02322963325747</v>
      </c>
      <c r="P2779" s="2">
        <f>IF(ISNUMBER(O2779),SUMIFS(O$1:$O2779,A$1:$A2779,A2779,C$1:$C2779,C2779,G$1:$G2779,G2779,E$1:$E2779,E2779),"")</f>
        <v>282.95915148040547</v>
      </c>
      <c r="U2779" t="str">
        <f t="shared" si="260"/>
        <v/>
      </c>
      <c r="V2779">
        <v>24.085506439208984</v>
      </c>
      <c r="W2779">
        <v>15.154995441436768</v>
      </c>
      <c r="X2779">
        <v>71.422985076904297</v>
      </c>
      <c r="Y2779">
        <v>42.943946838378906</v>
      </c>
      <c r="Z2779">
        <v>90.452327728271484</v>
      </c>
      <c r="AA2779">
        <v>22.630967140197754</v>
      </c>
      <c r="AB2779">
        <v>3.620954742431641E-2</v>
      </c>
      <c r="AC2779" s="2">
        <f t="shared" si="261"/>
        <v>3.620954742431641E-2</v>
      </c>
      <c r="AD2779">
        <v>11.427677612304688</v>
      </c>
      <c r="AE2779">
        <v>13.756160274266124</v>
      </c>
      <c r="AH2779" s="2">
        <f t="shared" si="262"/>
        <v>6.1559999999999997</v>
      </c>
      <c r="AI2779" s="2">
        <f>IF(ISNUMBER(AH2779),SUMIFS($AH$1:AH2779,$A$1:A2779,A2779,C$1:$C2779,C2779,$G$1:G2779,G2779,$E$1:E2779,E2779),"")</f>
        <v>10.254999999999999</v>
      </c>
      <c r="AJ2779">
        <f t="shared" si="263"/>
        <v>16</v>
      </c>
    </row>
    <row r="2780" spans="1:36" x14ac:dyDescent="0.25">
      <c r="A2780" s="14" t="s">
        <v>104</v>
      </c>
      <c r="B2780" t="s">
        <v>98</v>
      </c>
      <c r="C2780" t="s">
        <v>97</v>
      </c>
      <c r="D2780" s="13">
        <v>42671</v>
      </c>
      <c r="E2780">
        <v>2</v>
      </c>
      <c r="F2780">
        <v>0</v>
      </c>
      <c r="G2780" s="2" t="s">
        <v>78</v>
      </c>
      <c r="H2780" s="2" t="s">
        <v>11</v>
      </c>
      <c r="I2780">
        <v>3</v>
      </c>
      <c r="J2780" s="2" t="s">
        <v>77</v>
      </c>
      <c r="K2780" s="2">
        <v>0</v>
      </c>
      <c r="L2780" s="2"/>
      <c r="M2780" s="2" t="str">
        <f t="shared" si="258"/>
        <v/>
      </c>
      <c r="N2780">
        <v>1621.1490491429856</v>
      </c>
      <c r="O2780" s="2">
        <f t="shared" si="259"/>
        <v>162.11490491429856</v>
      </c>
      <c r="P2780" s="2">
        <f>IF(ISNUMBER(O2780),SUMIFS(O$1:$O2780,A$1:$A2780,A2780,C$1:$C2780,C2780,G$1:$G2780,G2780,E$1:$E2780,E2780),"")</f>
        <v>183.84027823387436</v>
      </c>
      <c r="U2780" t="str">
        <f t="shared" si="260"/>
        <v/>
      </c>
      <c r="V2780">
        <v>24.024077415466309</v>
      </c>
      <c r="W2780">
        <v>19.898618698120117</v>
      </c>
      <c r="X2780">
        <v>76.304573059082031</v>
      </c>
      <c r="Y2780">
        <v>41.848728179931641</v>
      </c>
      <c r="Z2780">
        <v>91.159626007080078</v>
      </c>
      <c r="AA2780">
        <v>14.65037202835083</v>
      </c>
      <c r="AB2780">
        <v>2.344059524536133E-2</v>
      </c>
      <c r="AC2780" s="2">
        <f t="shared" si="261"/>
        <v>2.344059524536133E-2</v>
      </c>
      <c r="AD2780">
        <v>12.208731689453126</v>
      </c>
      <c r="AE2780">
        <v>20.591207680646793</v>
      </c>
      <c r="AH2780" s="2">
        <f t="shared" si="262"/>
        <v>3.8</v>
      </c>
      <c r="AI2780" s="2">
        <f>IF(ISNUMBER(AH2780),SUMIFS($AH$1:AH2780,$A$1:A2780,A2780,C$1:$C2780,C2780,$G$1:G2780,G2780,$E$1:E2780,E2780),"")</f>
        <v>4.4539999999999997</v>
      </c>
      <c r="AJ2780">
        <f t="shared" si="263"/>
        <v>16</v>
      </c>
    </row>
    <row r="2781" spans="1:36" x14ac:dyDescent="0.25">
      <c r="A2781" s="14" t="s">
        <v>103</v>
      </c>
      <c r="B2781" t="s">
        <v>98</v>
      </c>
      <c r="C2781" t="s">
        <v>97</v>
      </c>
      <c r="D2781" s="13">
        <v>42671</v>
      </c>
      <c r="E2781">
        <v>2</v>
      </c>
      <c r="F2781">
        <v>50</v>
      </c>
      <c r="G2781" s="2" t="s">
        <v>78</v>
      </c>
      <c r="H2781" s="2" t="s">
        <v>11</v>
      </c>
      <c r="I2781">
        <v>3</v>
      </c>
      <c r="J2781" s="2" t="s">
        <v>77</v>
      </c>
      <c r="K2781" s="2">
        <v>45</v>
      </c>
      <c r="L2781" s="2"/>
      <c r="M2781" s="2" t="str">
        <f t="shared" si="258"/>
        <v/>
      </c>
      <c r="N2781">
        <v>1709.5067417648065</v>
      </c>
      <c r="O2781" s="2">
        <f t="shared" si="259"/>
        <v>170.95067417648065</v>
      </c>
      <c r="P2781" s="2">
        <f>IF(ISNUMBER(O2781),SUMIFS(O$1:$O2781,A$1:$A2781,A2781,C$1:$C2781,C2781,G$1:$G2781,G2781,E$1:$E2781,E2781),"")</f>
        <v>201.49467268860025</v>
      </c>
      <c r="U2781" t="str">
        <f t="shared" si="260"/>
        <v/>
      </c>
      <c r="V2781">
        <v>24.562525749206543</v>
      </c>
      <c r="W2781">
        <v>19.796566963195801</v>
      </c>
      <c r="X2781">
        <v>75.792285919189453</v>
      </c>
      <c r="Y2781">
        <v>41.004917144775391</v>
      </c>
      <c r="Z2781">
        <v>91.005405426025391</v>
      </c>
      <c r="AA2781">
        <v>14.741273880004883</v>
      </c>
      <c r="AB2781">
        <v>2.3586038208007813E-2</v>
      </c>
      <c r="AC2781" s="2">
        <f t="shared" si="261"/>
        <v>2.3586038208007813E-2</v>
      </c>
      <c r="AD2781">
        <v>12.126765747070312</v>
      </c>
      <c r="AE2781">
        <v>19.6053867835891</v>
      </c>
      <c r="AH2781" s="2">
        <f t="shared" si="262"/>
        <v>4.032</v>
      </c>
      <c r="AI2781" s="2">
        <f>IF(ISNUMBER(AH2781),SUMIFS($AH$1:AH2781,$A$1:A2781,A2781,C$1:$C2781,C2781,$G$1:G2781,G2781,$E$1:E2781,E2781),"")</f>
        <v>4.9169999999999998</v>
      </c>
      <c r="AJ2781">
        <f t="shared" si="263"/>
        <v>16</v>
      </c>
    </row>
    <row r="2782" spans="1:36" x14ac:dyDescent="0.25">
      <c r="A2782" s="14" t="s">
        <v>102</v>
      </c>
      <c r="B2782" t="s">
        <v>98</v>
      </c>
      <c r="C2782" t="s">
        <v>97</v>
      </c>
      <c r="D2782" s="13">
        <v>42671</v>
      </c>
      <c r="E2782">
        <v>2</v>
      </c>
      <c r="F2782">
        <v>100</v>
      </c>
      <c r="G2782" s="2" t="s">
        <v>78</v>
      </c>
      <c r="H2782" s="2" t="s">
        <v>11</v>
      </c>
      <c r="I2782">
        <v>3</v>
      </c>
      <c r="J2782" s="2" t="s">
        <v>77</v>
      </c>
      <c r="K2782" s="2">
        <v>90</v>
      </c>
      <c r="L2782" s="2"/>
      <c r="M2782" s="2" t="str">
        <f t="shared" si="258"/>
        <v/>
      </c>
      <c r="N2782">
        <v>1524.7287379256475</v>
      </c>
      <c r="O2782" s="2">
        <f t="shared" si="259"/>
        <v>152.47287379256474</v>
      </c>
      <c r="P2782" s="2">
        <f>IF(ISNUMBER(O2782),SUMIFS(O$1:$O2782,A$1:$A2782,A2782,C$1:$C2782,C2782,G$1:$G2782,G2782,E$1:$E2782,E2782),"")</f>
        <v>201.08679970352517</v>
      </c>
      <c r="U2782" t="str">
        <f t="shared" si="260"/>
        <v/>
      </c>
      <c r="V2782">
        <v>23.63916015625</v>
      </c>
      <c r="W2782">
        <v>22.384745597839355</v>
      </c>
      <c r="X2782">
        <v>78.330806732177734</v>
      </c>
      <c r="Y2782">
        <v>40.739992141723633</v>
      </c>
      <c r="Z2782">
        <v>91.148651123046875</v>
      </c>
      <c r="AA2782">
        <v>14.246634483337402</v>
      </c>
      <c r="AB2782">
        <v>2.2794615173339847E-2</v>
      </c>
      <c r="AC2782" s="2">
        <f t="shared" si="261"/>
        <v>2.2794615173339847E-2</v>
      </c>
      <c r="AD2782">
        <v>12.532929077148438</v>
      </c>
      <c r="AE2782">
        <v>17.83253288786803</v>
      </c>
      <c r="AH2782" s="2">
        <f t="shared" si="262"/>
        <v>3.476</v>
      </c>
      <c r="AI2782" s="2">
        <f>IF(ISNUMBER(AH2782),SUMIFS($AH$1:AH2782,$A$1:A2782,A2782,C$1:$C2782,C2782,$G$1:G2782,G2782,$E$1:E2782,E2782),"")</f>
        <v>4.8479999999999999</v>
      </c>
      <c r="AJ2782">
        <f t="shared" si="263"/>
        <v>16</v>
      </c>
    </row>
    <row r="2783" spans="1:36" x14ac:dyDescent="0.25">
      <c r="A2783" s="14" t="s">
        <v>101</v>
      </c>
      <c r="B2783" t="s">
        <v>98</v>
      </c>
      <c r="C2783" t="s">
        <v>97</v>
      </c>
      <c r="D2783" s="13">
        <v>42671</v>
      </c>
      <c r="E2783">
        <v>2</v>
      </c>
      <c r="F2783">
        <v>200</v>
      </c>
      <c r="G2783" s="2" t="s">
        <v>78</v>
      </c>
      <c r="H2783" s="2" t="s">
        <v>11</v>
      </c>
      <c r="I2783">
        <v>3</v>
      </c>
      <c r="J2783" s="2" t="s">
        <v>77</v>
      </c>
      <c r="K2783" s="2">
        <v>180</v>
      </c>
      <c r="L2783" s="2"/>
      <c r="M2783" s="2" t="str">
        <f t="shared" si="258"/>
        <v/>
      </c>
      <c r="N2783">
        <v>1853.1158693760319</v>
      </c>
      <c r="O2783" s="2">
        <f t="shared" si="259"/>
        <v>185.31158693760318</v>
      </c>
      <c r="P2783" s="2">
        <f>IF(ISNUMBER(O2783),SUMIFS(O$1:$O2783,A$1:$A2783,A2783,C$1:$C2783,C2783,G$1:$G2783,G2783,E$1:$E2783,E2783),"")</f>
        <v>290.64699185967726</v>
      </c>
      <c r="U2783" t="str">
        <f t="shared" si="260"/>
        <v/>
      </c>
      <c r="V2783">
        <v>23.155495643615723</v>
      </c>
      <c r="W2783">
        <v>20.627413749694824</v>
      </c>
      <c r="X2783">
        <v>78.864532470703125</v>
      </c>
      <c r="Y2783">
        <v>41.106832504272461</v>
      </c>
      <c r="Z2783">
        <v>91.006866455078125</v>
      </c>
      <c r="AA2783">
        <v>16.788335800170898</v>
      </c>
      <c r="AB2783">
        <v>2.6861337280273435E-2</v>
      </c>
      <c r="AC2783" s="2">
        <f t="shared" si="261"/>
        <v>2.6861337280273435E-2</v>
      </c>
      <c r="AD2783">
        <v>12.618325195312501</v>
      </c>
      <c r="AE2783">
        <v>16.968938920158433</v>
      </c>
      <c r="AH2783" s="2">
        <f t="shared" si="262"/>
        <v>4.9779999999999998</v>
      </c>
      <c r="AI2783" s="2">
        <f>IF(ISNUMBER(AH2783),SUMIFS($AH$1:AH2783,$A$1:A2783,A2783,C$1:$C2783,C2783,$G$1:G2783,G2783,$E$1:E2783,E2783),"")</f>
        <v>7.8999999999999995</v>
      </c>
      <c r="AJ2783">
        <f t="shared" si="263"/>
        <v>16</v>
      </c>
    </row>
    <row r="2784" spans="1:36" x14ac:dyDescent="0.25">
      <c r="A2784" s="14" t="s">
        <v>100</v>
      </c>
      <c r="B2784" t="s">
        <v>98</v>
      </c>
      <c r="C2784" t="s">
        <v>97</v>
      </c>
      <c r="D2784" s="13">
        <v>42671</v>
      </c>
      <c r="E2784">
        <v>2</v>
      </c>
      <c r="F2784">
        <v>350</v>
      </c>
      <c r="G2784" s="2" t="s">
        <v>78</v>
      </c>
      <c r="H2784" s="2" t="s">
        <v>11</v>
      </c>
      <c r="I2784">
        <v>3</v>
      </c>
      <c r="J2784" s="2" t="s">
        <v>77</v>
      </c>
      <c r="K2784" s="2">
        <v>350</v>
      </c>
      <c r="L2784" s="2"/>
      <c r="M2784" s="2" t="str">
        <f t="shared" si="258"/>
        <v/>
      </c>
      <c r="N2784">
        <v>2119.2203727414994</v>
      </c>
      <c r="O2784" s="2">
        <f t="shared" si="259"/>
        <v>211.92203727414994</v>
      </c>
      <c r="P2784" s="2">
        <f>IF(ISNUMBER(O2784),SUMIFS(O$1:$O2784,A$1:$A2784,A2784,C$1:$C2784,C2784,G$1:$G2784,G2784,E$1:$E2784,E2784),"")</f>
        <v>414.65537427834039</v>
      </c>
      <c r="U2784" t="str">
        <f t="shared" si="260"/>
        <v/>
      </c>
      <c r="V2784">
        <v>24.011946678161621</v>
      </c>
      <c r="W2784">
        <v>17.067330360412598</v>
      </c>
      <c r="X2784">
        <v>77.067047119140625</v>
      </c>
      <c r="Y2784">
        <v>41.922769546508789</v>
      </c>
      <c r="Z2784">
        <v>90.756072998046875</v>
      </c>
      <c r="AA2784">
        <v>19.646267890930176</v>
      </c>
      <c r="AB2784">
        <v>3.1434028625488282E-2</v>
      </c>
      <c r="AC2784" s="2">
        <f t="shared" si="261"/>
        <v>3.1434028625488282E-2</v>
      </c>
      <c r="AD2784">
        <v>12.330727539062501</v>
      </c>
      <c r="AE2784">
        <v>15.336463223787167</v>
      </c>
      <c r="AH2784" s="2">
        <f t="shared" si="262"/>
        <v>6.6619999999999999</v>
      </c>
      <c r="AI2784" s="2">
        <f>IF(ISNUMBER(AH2784),SUMIFS($AH$1:AH2784,$A$1:A2784,A2784,C$1:$C2784,C2784,$G$1:G2784,G2784,$E$1:E2784,E2784),"")</f>
        <v>13.038</v>
      </c>
      <c r="AJ2784">
        <f t="shared" si="263"/>
        <v>16</v>
      </c>
    </row>
    <row r="2785" spans="1:36" x14ac:dyDescent="0.25">
      <c r="A2785" s="14" t="s">
        <v>99</v>
      </c>
      <c r="B2785" t="s">
        <v>98</v>
      </c>
      <c r="C2785" t="s">
        <v>97</v>
      </c>
      <c r="D2785" s="13">
        <v>42671</v>
      </c>
      <c r="E2785">
        <v>2</v>
      </c>
      <c r="F2785">
        <v>500</v>
      </c>
      <c r="G2785" s="2" t="s">
        <v>78</v>
      </c>
      <c r="H2785" s="2" t="s">
        <v>11</v>
      </c>
      <c r="I2785">
        <v>3</v>
      </c>
      <c r="J2785" s="2" t="s">
        <v>77</v>
      </c>
      <c r="K2785" s="2">
        <v>450</v>
      </c>
      <c r="L2785" s="2"/>
      <c r="M2785" s="2" t="str">
        <f t="shared" si="258"/>
        <v/>
      </c>
      <c r="N2785">
        <v>2130.6942024960658</v>
      </c>
      <c r="O2785" s="2">
        <f t="shared" si="259"/>
        <v>213.06942024960659</v>
      </c>
      <c r="P2785" s="2">
        <f>IF(ISNUMBER(O2785),SUMIFS(O$1:$O2785,A$1:$A2785,A2785,C$1:$C2785,C2785,G$1:$G2785,G2785,E$1:$E2785,E2785),"")</f>
        <v>399.39122821482539</v>
      </c>
      <c r="U2785" t="str">
        <f t="shared" si="260"/>
        <v/>
      </c>
      <c r="V2785">
        <v>23.414148330688477</v>
      </c>
      <c r="W2785">
        <v>18.045446395874023</v>
      </c>
      <c r="X2785">
        <v>76.880252838134766</v>
      </c>
      <c r="Y2785">
        <v>40.987804412841797</v>
      </c>
      <c r="Z2785">
        <v>91.067470550537109</v>
      </c>
      <c r="AA2785">
        <v>20.707273483276367</v>
      </c>
      <c r="AB2785">
        <v>3.3131637573242188E-2</v>
      </c>
      <c r="AC2785" s="2">
        <f t="shared" si="261"/>
        <v>3.3131637573242188E-2</v>
      </c>
      <c r="AD2785">
        <v>12.300840454101563</v>
      </c>
      <c r="AE2785">
        <v>15.632810724835263</v>
      </c>
      <c r="AH2785" s="2">
        <f t="shared" si="262"/>
        <v>7.0590000000000002</v>
      </c>
      <c r="AI2785" s="2">
        <f>IF(ISNUMBER(AH2785),SUMIFS($AH$1:AH2785,$A$1:A2785,A2785,C$1:$C2785,C2785,$G$1:G2785,G2785,$E$1:E2785,E2785),"")</f>
        <v>12.841000000000001</v>
      </c>
      <c r="AJ2785">
        <f t="shared" si="263"/>
        <v>16</v>
      </c>
    </row>
    <row r="2786" spans="1:36" x14ac:dyDescent="0.25">
      <c r="A2786" s="14" t="s">
        <v>104</v>
      </c>
      <c r="B2786" t="s">
        <v>98</v>
      </c>
      <c r="C2786" t="s">
        <v>97</v>
      </c>
      <c r="D2786" s="13">
        <v>42671</v>
      </c>
      <c r="E2786">
        <v>3</v>
      </c>
      <c r="F2786">
        <v>0</v>
      </c>
      <c r="G2786" s="2" t="s">
        <v>78</v>
      </c>
      <c r="H2786" s="2" t="s">
        <v>11</v>
      </c>
      <c r="I2786">
        <v>3</v>
      </c>
      <c r="J2786" s="2" t="s">
        <v>77</v>
      </c>
      <c r="K2786" s="2">
        <v>0</v>
      </c>
      <c r="L2786" s="2"/>
      <c r="M2786" s="2" t="str">
        <f t="shared" si="258"/>
        <v/>
      </c>
      <c r="N2786">
        <v>1630.6421579336102</v>
      </c>
      <c r="O2786" s="2">
        <f t="shared" si="259"/>
        <v>163.06421579336103</v>
      </c>
      <c r="P2786" s="2">
        <f>IF(ISNUMBER(O2786),SUMIFS(O$1:$O2786,A$1:$A2786,A2786,C$1:$C2786,C2786,G$1:$G2786,G2786,E$1:$E2786,E2786),"")</f>
        <v>200.85160264659999</v>
      </c>
      <c r="U2786" t="str">
        <f t="shared" si="260"/>
        <v/>
      </c>
      <c r="V2786">
        <v>24.045607566833496</v>
      </c>
      <c r="W2786">
        <v>19.291029930114746</v>
      </c>
      <c r="X2786">
        <v>75.671932220458984</v>
      </c>
      <c r="Y2786">
        <v>42.583433151245117</v>
      </c>
      <c r="Z2786">
        <v>90.506137847900391</v>
      </c>
      <c r="AA2786">
        <v>16.712346076965332</v>
      </c>
      <c r="AB2786">
        <v>2.6739753723144532E-2</v>
      </c>
      <c r="AC2786" s="2">
        <f t="shared" si="261"/>
        <v>2.6739753723144532E-2</v>
      </c>
      <c r="AD2786">
        <v>12.107509155273437</v>
      </c>
      <c r="AE2786">
        <v>19.979402677651905</v>
      </c>
      <c r="AH2786" s="2">
        <f t="shared" si="262"/>
        <v>4.3600000000000003</v>
      </c>
      <c r="AI2786" s="2">
        <f>IF(ISNUMBER(AH2786),SUMIFS($AH$1:AH2786,$A$1:A2786,A2786,C$1:$C2786,C2786,$G$1:G2786,G2786,$E$1:E2786,E2786),"")</f>
        <v>5.5270000000000001</v>
      </c>
      <c r="AJ2786">
        <f t="shared" si="263"/>
        <v>16</v>
      </c>
    </row>
    <row r="2787" spans="1:36" x14ac:dyDescent="0.25">
      <c r="A2787" s="14" t="s">
        <v>103</v>
      </c>
      <c r="B2787" t="s">
        <v>98</v>
      </c>
      <c r="C2787" t="s">
        <v>97</v>
      </c>
      <c r="D2787" s="13">
        <v>42671</v>
      </c>
      <c r="E2787">
        <v>3</v>
      </c>
      <c r="F2787">
        <v>50</v>
      </c>
      <c r="G2787" s="2" t="s">
        <v>78</v>
      </c>
      <c r="H2787" s="2" t="s">
        <v>11</v>
      </c>
      <c r="I2787">
        <v>3</v>
      </c>
      <c r="J2787" s="2" t="s">
        <v>77</v>
      </c>
      <c r="K2787" s="2">
        <v>45</v>
      </c>
      <c r="L2787" s="2"/>
      <c r="M2787" s="2" t="str">
        <f t="shared" si="258"/>
        <v/>
      </c>
      <c r="N2787">
        <v>1658.3655293332711</v>
      </c>
      <c r="O2787" s="2">
        <f t="shared" si="259"/>
        <v>165.83655293332711</v>
      </c>
      <c r="P2787" s="2">
        <f>IF(ISNUMBER(O2787),SUMIFS(O$1:$O2787,A$1:$A2787,A2787,C$1:$C2787,C2787,G$1:$G2787,G2787,E$1:$E2787,E2787),"")</f>
        <v>193.23179214559659</v>
      </c>
      <c r="U2787" t="str">
        <f t="shared" si="260"/>
        <v/>
      </c>
      <c r="V2787">
        <v>23.773434638977051</v>
      </c>
      <c r="W2787">
        <v>22.076216697692871</v>
      </c>
      <c r="X2787">
        <v>77.057361602783203</v>
      </c>
      <c r="Y2787">
        <v>41.776645660400391</v>
      </c>
      <c r="Z2787">
        <v>90.621269226074219</v>
      </c>
      <c r="AA2787">
        <v>15.015315532684326</v>
      </c>
      <c r="AB2787">
        <v>2.4024504852294921E-2</v>
      </c>
      <c r="AC2787" s="2">
        <f t="shared" si="261"/>
        <v>2.4024504852294921E-2</v>
      </c>
      <c r="AD2787">
        <v>12.329177856445313</v>
      </c>
      <c r="AE2787">
        <v>19.589442815249264</v>
      </c>
      <c r="AH2787" s="2">
        <f t="shared" si="262"/>
        <v>3.984</v>
      </c>
      <c r="AI2787" s="2">
        <f>IF(ISNUMBER(AH2787),SUMIFS($AH$1:AH2787,$A$1:A2787,A2787,C$1:$C2787,C2787,$G$1:G2787,G2787,$E$1:E2787,E2787),"")</f>
        <v>4.7939999999999996</v>
      </c>
      <c r="AJ2787">
        <f t="shared" si="263"/>
        <v>16</v>
      </c>
    </row>
    <row r="2788" spans="1:36" x14ac:dyDescent="0.25">
      <c r="A2788" s="14" t="s">
        <v>102</v>
      </c>
      <c r="B2788" t="s">
        <v>98</v>
      </c>
      <c r="C2788" t="s">
        <v>97</v>
      </c>
      <c r="D2788" s="13">
        <v>42671</v>
      </c>
      <c r="E2788">
        <v>3</v>
      </c>
      <c r="F2788">
        <v>100</v>
      </c>
      <c r="G2788" s="2" t="s">
        <v>78</v>
      </c>
      <c r="H2788" s="2" t="s">
        <v>11</v>
      </c>
      <c r="I2788">
        <v>3</v>
      </c>
      <c r="J2788" s="2" t="s">
        <v>77</v>
      </c>
      <c r="K2788" s="2">
        <v>90</v>
      </c>
      <c r="L2788" s="2"/>
      <c r="M2788" s="2" t="str">
        <f t="shared" si="258"/>
        <v/>
      </c>
      <c r="N2788">
        <v>1783.5702860941228</v>
      </c>
      <c r="O2788" s="2">
        <f t="shared" si="259"/>
        <v>178.35702860941228</v>
      </c>
      <c r="P2788" s="2">
        <f>IF(ISNUMBER(O2788),SUMIFS(O$1:$O2788,A$1:$A2788,A2788,C$1:$C2788,C2788,G$1:$G2788,G2788,E$1:$E2788,E2788),"")</f>
        <v>229.77061047725275</v>
      </c>
      <c r="U2788" t="str">
        <f t="shared" si="260"/>
        <v/>
      </c>
      <c r="V2788">
        <v>23.373520851135254</v>
      </c>
      <c r="W2788">
        <v>23.347514152526855</v>
      </c>
      <c r="X2788">
        <v>78.89617919921875</v>
      </c>
      <c r="Y2788">
        <v>41.316713333129883</v>
      </c>
      <c r="Z2788">
        <v>91.337673187255859</v>
      </c>
      <c r="AA2788">
        <v>14.980792999267578</v>
      </c>
      <c r="AB2788">
        <v>2.3969268798828124E-2</v>
      </c>
      <c r="AC2788" s="2">
        <f t="shared" si="261"/>
        <v>2.3969268798828124E-2</v>
      </c>
      <c r="AD2788">
        <v>12.623388671875</v>
      </c>
      <c r="AE2788">
        <v>19.153112731351658</v>
      </c>
      <c r="AH2788" s="2">
        <f t="shared" si="262"/>
        <v>4.2750000000000004</v>
      </c>
      <c r="AI2788" s="2">
        <f>IF(ISNUMBER(AH2788),SUMIFS($AH$1:AH2788,$A$1:A2788,A2788,C$1:$C2788,C2788,$G$1:G2788,G2788,$E$1:E2788,E2788),"")</f>
        <v>5.6829999999999998</v>
      </c>
      <c r="AJ2788">
        <f t="shared" si="263"/>
        <v>16</v>
      </c>
    </row>
    <row r="2789" spans="1:36" x14ac:dyDescent="0.25">
      <c r="A2789" s="14" t="s">
        <v>101</v>
      </c>
      <c r="B2789" t="s">
        <v>98</v>
      </c>
      <c r="C2789" t="s">
        <v>97</v>
      </c>
      <c r="D2789" s="13">
        <v>42671</v>
      </c>
      <c r="E2789">
        <v>3</v>
      </c>
      <c r="F2789">
        <v>200</v>
      </c>
      <c r="G2789" s="2" t="s">
        <v>78</v>
      </c>
      <c r="H2789" s="2" t="s">
        <v>11</v>
      </c>
      <c r="I2789">
        <v>3</v>
      </c>
      <c r="J2789" s="2" t="s">
        <v>77</v>
      </c>
      <c r="K2789" s="2">
        <v>180</v>
      </c>
      <c r="L2789" s="2"/>
      <c r="M2789" s="2" t="str">
        <f t="shared" si="258"/>
        <v/>
      </c>
      <c r="N2789">
        <v>1973.3806566104704</v>
      </c>
      <c r="O2789" s="2">
        <f t="shared" si="259"/>
        <v>197.33806566104704</v>
      </c>
      <c r="P2789" s="2">
        <f>IF(ISNUMBER(O2789),SUMIFS(O$1:$O2789,A$1:$A2789,A2789,C$1:$C2789,C2789,G$1:$G2789,G2789,E$1:$E2789,E2789),"")</f>
        <v>312.01404170559977</v>
      </c>
      <c r="U2789" t="str">
        <f t="shared" si="260"/>
        <v/>
      </c>
      <c r="V2789">
        <v>23.35794734954834</v>
      </c>
      <c r="W2789">
        <v>21.678417205810547</v>
      </c>
      <c r="X2789">
        <v>78.800945281982422</v>
      </c>
      <c r="Y2789">
        <v>41.640609741210938</v>
      </c>
      <c r="Z2789">
        <v>91.452953338623047</v>
      </c>
      <c r="AA2789">
        <v>16.856844902038574</v>
      </c>
      <c r="AB2789">
        <v>2.6970951843261717E-2</v>
      </c>
      <c r="AC2789" s="2">
        <f t="shared" si="261"/>
        <v>2.6970951843261717E-2</v>
      </c>
      <c r="AD2789">
        <v>12.608151245117188</v>
      </c>
      <c r="AE2789">
        <v>17.267080745341616</v>
      </c>
      <c r="AH2789" s="2">
        <f t="shared" si="262"/>
        <v>5.3220000000000001</v>
      </c>
      <c r="AI2789" s="2">
        <f>IF(ISNUMBER(AH2789),SUMIFS($AH$1:AH2789,$A$1:A2789,A2789,C$1:$C2789,C2789,$G$1:G2789,G2789,$E$1:E2789,E2789),"")</f>
        <v>8.1859999999999999</v>
      </c>
      <c r="AJ2789">
        <f t="shared" si="263"/>
        <v>16</v>
      </c>
    </row>
    <row r="2790" spans="1:36" x14ac:dyDescent="0.25">
      <c r="A2790" s="14" t="s">
        <v>100</v>
      </c>
      <c r="B2790" t="s">
        <v>98</v>
      </c>
      <c r="C2790" t="s">
        <v>97</v>
      </c>
      <c r="D2790" s="13">
        <v>42671</v>
      </c>
      <c r="E2790">
        <v>3</v>
      </c>
      <c r="F2790">
        <v>350</v>
      </c>
      <c r="G2790" s="2" t="s">
        <v>78</v>
      </c>
      <c r="H2790" s="2" t="s">
        <v>11</v>
      </c>
      <c r="I2790">
        <v>3</v>
      </c>
      <c r="J2790" s="2" t="s">
        <v>77</v>
      </c>
      <c r="K2790" s="2">
        <v>350</v>
      </c>
      <c r="L2790" s="2"/>
      <c r="M2790" s="2" t="str">
        <f t="shared" si="258"/>
        <v/>
      </c>
      <c r="N2790">
        <v>2077.7855969974198</v>
      </c>
      <c r="O2790" s="2">
        <f t="shared" si="259"/>
        <v>207.77855969974198</v>
      </c>
      <c r="P2790" s="2">
        <f>IF(ISNUMBER(O2790),SUMIFS(O$1:$O2790,A$1:$A2790,A2790,C$1:$C2790,C2790,G$1:$G2790,G2790,E$1:$E2790,E2790),"")</f>
        <v>391.23607778719031</v>
      </c>
      <c r="U2790" t="str">
        <f t="shared" si="260"/>
        <v/>
      </c>
      <c r="V2790">
        <v>22.095322608947754</v>
      </c>
      <c r="W2790">
        <v>20.855188369750977</v>
      </c>
      <c r="X2790">
        <v>79.304737091064453</v>
      </c>
      <c r="Y2790">
        <v>39.500339508056641</v>
      </c>
      <c r="Z2790">
        <v>90.762794494628906</v>
      </c>
      <c r="AA2790">
        <v>19.217708587646484</v>
      </c>
      <c r="AB2790">
        <v>3.0748333740234376E-2</v>
      </c>
      <c r="AC2790" s="2">
        <f t="shared" si="261"/>
        <v>3.0748333740234376E-2</v>
      </c>
      <c r="AD2790">
        <v>12.688757934570313</v>
      </c>
      <c r="AE2790">
        <v>17.044334975369459</v>
      </c>
      <c r="AH2790" s="2">
        <f t="shared" si="262"/>
        <v>6.3890000000000002</v>
      </c>
      <c r="AI2790" s="2">
        <f>IF(ISNUMBER(AH2790),SUMIFS($AH$1:AH2790,$A$1:A2790,A2790,C$1:$C2790,C2790,$G$1:G2790,G2790,$E$1:E2790,E2790),"")</f>
        <v>11.826000000000001</v>
      </c>
      <c r="AJ2790">
        <f t="shared" si="263"/>
        <v>16</v>
      </c>
    </row>
    <row r="2791" spans="1:36" x14ac:dyDescent="0.25">
      <c r="A2791" s="14" t="s">
        <v>99</v>
      </c>
      <c r="B2791" t="s">
        <v>98</v>
      </c>
      <c r="C2791" t="s">
        <v>97</v>
      </c>
      <c r="D2791" s="13">
        <v>42671</v>
      </c>
      <c r="E2791">
        <v>3</v>
      </c>
      <c r="F2791">
        <v>500</v>
      </c>
      <c r="G2791" s="2" t="s">
        <v>78</v>
      </c>
      <c r="H2791" s="2" t="s">
        <v>11</v>
      </c>
      <c r="I2791">
        <v>3</v>
      </c>
      <c r="J2791" s="2" t="s">
        <v>77</v>
      </c>
      <c r="K2791" s="2">
        <v>450</v>
      </c>
      <c r="L2791" s="2"/>
      <c r="M2791" s="2" t="str">
        <f t="shared" si="258"/>
        <v/>
      </c>
      <c r="N2791">
        <v>2083.88251488592</v>
      </c>
      <c r="O2791" s="2">
        <f t="shared" si="259"/>
        <v>208.388251488592</v>
      </c>
      <c r="P2791" s="2">
        <f>IF(ISNUMBER(O2791),SUMIFS(O$1:$O2791,A$1:$A2791,A2791,C$1:$C2791,C2791,G$1:$G2791,G2791,E$1:$E2791,E2791),"")</f>
        <v>404.97440465639664</v>
      </c>
      <c r="U2791" t="str">
        <f t="shared" si="260"/>
        <v/>
      </c>
      <c r="V2791">
        <v>22.105414390563965</v>
      </c>
      <c r="W2791">
        <v>21.959823608398438</v>
      </c>
      <c r="X2791">
        <v>78.117576599121094</v>
      </c>
      <c r="Y2791">
        <v>40.475683212280273</v>
      </c>
      <c r="Z2791">
        <v>91.586376190185547</v>
      </c>
      <c r="AA2791">
        <v>20.69472599029541</v>
      </c>
      <c r="AB2791">
        <v>3.3111561584472655E-2</v>
      </c>
      <c r="AC2791" s="2">
        <f t="shared" si="261"/>
        <v>3.3111561584472655E-2</v>
      </c>
      <c r="AD2791">
        <v>12.498812255859375</v>
      </c>
      <c r="AE2791">
        <v>15.481674344081716</v>
      </c>
      <c r="AH2791" s="2">
        <f t="shared" si="262"/>
        <v>6.9</v>
      </c>
      <c r="AI2791" s="2">
        <f>IF(ISNUMBER(AH2791),SUMIFS($AH$1:AH2791,$A$1:A2791,A2791,C$1:$C2791,C2791,$G$1:G2791,G2791,$E$1:E2791,E2791),"")</f>
        <v>13.353</v>
      </c>
      <c r="AJ2791">
        <f t="shared" si="263"/>
        <v>16</v>
      </c>
    </row>
    <row r="2792" spans="1:36" x14ac:dyDescent="0.25">
      <c r="A2792" s="14" t="s">
        <v>104</v>
      </c>
      <c r="B2792" t="s">
        <v>98</v>
      </c>
      <c r="C2792" t="s">
        <v>97</v>
      </c>
      <c r="D2792" s="13">
        <v>42671</v>
      </c>
      <c r="E2792">
        <v>4</v>
      </c>
      <c r="F2792">
        <v>0</v>
      </c>
      <c r="G2792" s="2" t="s">
        <v>78</v>
      </c>
      <c r="H2792" s="2" t="s">
        <v>11</v>
      </c>
      <c r="I2792">
        <v>3</v>
      </c>
      <c r="J2792" s="2" t="s">
        <v>77</v>
      </c>
      <c r="K2792" s="2">
        <v>0</v>
      </c>
      <c r="L2792" s="2"/>
      <c r="M2792" s="2" t="str">
        <f t="shared" si="258"/>
        <v/>
      </c>
      <c r="N2792">
        <v>1643.9771868343296</v>
      </c>
      <c r="O2792" s="2">
        <f t="shared" si="259"/>
        <v>164.39771868343297</v>
      </c>
      <c r="P2792" s="2">
        <f>IF(ISNUMBER(O2792),SUMIFS(O$1:$O2792,A$1:$A2792,A2792,C$1:$C2792,C2792,G$1:$G2792,G2792,E$1:$E2792,E2792),"")</f>
        <v>191.21826554964397</v>
      </c>
      <c r="U2792" t="str">
        <f t="shared" si="260"/>
        <v/>
      </c>
      <c r="V2792">
        <v>24.034187316894531</v>
      </c>
      <c r="W2792">
        <v>19.031925201416016</v>
      </c>
      <c r="X2792">
        <v>75.2410888671875</v>
      </c>
      <c r="Y2792">
        <v>43.747079849243164</v>
      </c>
      <c r="Z2792">
        <v>89.960807800292969</v>
      </c>
      <c r="AA2792">
        <v>15.919726848602295</v>
      </c>
      <c r="AB2792">
        <v>2.547156295776367E-2</v>
      </c>
      <c r="AC2792" s="2">
        <f t="shared" si="261"/>
        <v>2.547156295776367E-2</v>
      </c>
      <c r="AD2792">
        <v>12.03857421875</v>
      </c>
      <c r="AE2792">
        <v>20.441558441558442</v>
      </c>
      <c r="AH2792" s="2">
        <f t="shared" si="262"/>
        <v>4.1870000000000003</v>
      </c>
      <c r="AI2792" s="2">
        <f>IF(ISNUMBER(AH2792),SUMIFS($AH$1:AH2792,$A$1:A2792,A2792,C$1:$C2792,C2792,$G$1:G2792,G2792,$E$1:E2792,E2792),"")</f>
        <v>4.9740000000000002</v>
      </c>
      <c r="AJ2792">
        <f t="shared" si="263"/>
        <v>16</v>
      </c>
    </row>
    <row r="2793" spans="1:36" x14ac:dyDescent="0.25">
      <c r="A2793" s="14" t="s">
        <v>103</v>
      </c>
      <c r="B2793" t="s">
        <v>98</v>
      </c>
      <c r="C2793" t="s">
        <v>97</v>
      </c>
      <c r="D2793" s="13">
        <v>42671</v>
      </c>
      <c r="E2793">
        <v>4</v>
      </c>
      <c r="F2793">
        <v>50</v>
      </c>
      <c r="G2793" s="2" t="s">
        <v>78</v>
      </c>
      <c r="H2793" s="2" t="s">
        <v>11</v>
      </c>
      <c r="I2793">
        <v>3</v>
      </c>
      <c r="J2793" s="2" t="s">
        <v>77</v>
      </c>
      <c r="K2793" s="2">
        <v>45</v>
      </c>
      <c r="L2793" s="2"/>
      <c r="M2793" s="2" t="str">
        <f t="shared" si="258"/>
        <v/>
      </c>
      <c r="N2793">
        <v>1705.8958224566998</v>
      </c>
      <c r="O2793" s="2">
        <f t="shared" si="259"/>
        <v>170.58958224566999</v>
      </c>
      <c r="P2793" s="2">
        <f>IF(ISNUMBER(O2793),SUMIFS(O$1:$O2793,A$1:$A2793,A2793,C$1:$C2793,C2793,G$1:$G2793,G2793,E$1:$E2793,E2793),"")</f>
        <v>189.00446922558189</v>
      </c>
      <c r="U2793" t="str">
        <f t="shared" si="260"/>
        <v/>
      </c>
      <c r="V2793">
        <v>24.787074089050293</v>
      </c>
      <c r="W2793">
        <v>20.369922637939453</v>
      </c>
      <c r="X2793">
        <v>76.066719055175781</v>
      </c>
      <c r="Y2793">
        <v>43.158788681030273</v>
      </c>
      <c r="Z2793">
        <v>91.304859161376953</v>
      </c>
      <c r="AA2793">
        <v>14.828122615814209</v>
      </c>
      <c r="AB2793">
        <v>2.3724996185302737E-2</v>
      </c>
      <c r="AC2793" s="2">
        <f t="shared" si="261"/>
        <v>2.3724996185302737E-2</v>
      </c>
      <c r="AD2793">
        <v>12.170675048828125</v>
      </c>
      <c r="AE2793">
        <v>21.667628390075016</v>
      </c>
      <c r="AH2793" s="2">
        <f t="shared" si="262"/>
        <v>4.0469999999999997</v>
      </c>
      <c r="AI2793" s="2">
        <f>IF(ISNUMBER(AH2793),SUMIFS($AH$1:AH2793,$A$1:A2793,A2793,C$1:$C2793,C2793,$G$1:G2793,G2793,$E$1:E2793,E2793),"")</f>
        <v>4.532</v>
      </c>
      <c r="AJ2793">
        <f t="shared" si="263"/>
        <v>16</v>
      </c>
    </row>
    <row r="2794" spans="1:36" x14ac:dyDescent="0.25">
      <c r="A2794" s="14" t="s">
        <v>102</v>
      </c>
      <c r="B2794" t="s">
        <v>98</v>
      </c>
      <c r="C2794" t="s">
        <v>97</v>
      </c>
      <c r="D2794" s="13">
        <v>42671</v>
      </c>
      <c r="E2794">
        <v>4</v>
      </c>
      <c r="F2794">
        <v>100</v>
      </c>
      <c r="G2794" s="2" t="s">
        <v>78</v>
      </c>
      <c r="H2794" s="2" t="s">
        <v>11</v>
      </c>
      <c r="I2794">
        <v>3</v>
      </c>
      <c r="J2794" s="2" t="s">
        <v>77</v>
      </c>
      <c r="K2794" s="2">
        <v>90</v>
      </c>
      <c r="L2794" s="2"/>
      <c r="M2794" s="2" t="str">
        <f t="shared" si="258"/>
        <v/>
      </c>
      <c r="N2794">
        <v>1833.741381536322</v>
      </c>
      <c r="O2794" s="2">
        <f t="shared" si="259"/>
        <v>183.3741381536322</v>
      </c>
      <c r="P2794" s="2">
        <f>IF(ISNUMBER(O2794),SUMIFS(O$1:$O2794,A$1:$A2794,A2794,C$1:$C2794,C2794,G$1:$G2794,G2794,E$1:$E2794,E2794),"")</f>
        <v>215.93196824244046</v>
      </c>
      <c r="U2794" t="str">
        <f t="shared" si="260"/>
        <v/>
      </c>
      <c r="V2794">
        <v>24.20472240447998</v>
      </c>
      <c r="W2794">
        <v>20.855297088623047</v>
      </c>
      <c r="X2794">
        <v>77.651813507080078</v>
      </c>
      <c r="Y2794">
        <v>44.183267593383789</v>
      </c>
      <c r="Z2794">
        <v>91.144023895263672</v>
      </c>
      <c r="AA2794">
        <v>15.733161449432373</v>
      </c>
      <c r="AB2794">
        <v>2.5173058319091796E-2</v>
      </c>
      <c r="AC2794" s="2">
        <f t="shared" si="261"/>
        <v>2.5173058319091796E-2</v>
      </c>
      <c r="AD2794">
        <v>12.424290161132813</v>
      </c>
      <c r="AE2794">
        <v>18.356839041862546</v>
      </c>
      <c r="AH2794" s="2">
        <f t="shared" si="262"/>
        <v>4.6159999999999997</v>
      </c>
      <c r="AI2794" s="2">
        <f>IF(ISNUMBER(AH2794),SUMIFS($AH$1:AH2794,$A$1:A2794,A2794,C$1:$C2794,C2794,$G$1:G2794,G2794,$E$1:E2794,E2794),"")</f>
        <v>5.556</v>
      </c>
      <c r="AJ2794">
        <f t="shared" si="263"/>
        <v>16</v>
      </c>
    </row>
    <row r="2795" spans="1:36" x14ac:dyDescent="0.25">
      <c r="A2795" s="14" t="s">
        <v>101</v>
      </c>
      <c r="B2795" t="s">
        <v>98</v>
      </c>
      <c r="C2795" t="s">
        <v>97</v>
      </c>
      <c r="D2795" s="13">
        <v>42671</v>
      </c>
      <c r="E2795">
        <v>4</v>
      </c>
      <c r="F2795">
        <v>200</v>
      </c>
      <c r="G2795" s="2" t="s">
        <v>78</v>
      </c>
      <c r="H2795" s="2" t="s">
        <v>11</v>
      </c>
      <c r="I2795">
        <v>3</v>
      </c>
      <c r="J2795" s="2" t="s">
        <v>77</v>
      </c>
      <c r="K2795" s="2">
        <v>180</v>
      </c>
      <c r="L2795" s="2"/>
      <c r="M2795" s="2" t="str">
        <f t="shared" si="258"/>
        <v/>
      </c>
      <c r="N2795">
        <v>2175.8087201125177</v>
      </c>
      <c r="O2795" s="2">
        <f t="shared" si="259"/>
        <v>217.58087201125176</v>
      </c>
      <c r="P2795" s="2">
        <f>IF(ISNUMBER(O2795),SUMIFS(O$1:$O2795,A$1:$A2795,A2795,C$1:$C2795,C2795,G$1:$G2795,G2795,E$1:$E2795,E2795),"")</f>
        <v>289.07571455876405</v>
      </c>
      <c r="U2795" t="str">
        <f t="shared" si="260"/>
        <v/>
      </c>
      <c r="V2795">
        <v>24.289332389831543</v>
      </c>
      <c r="W2795">
        <v>24.346081733703613</v>
      </c>
      <c r="X2795">
        <v>77.047088623046875</v>
      </c>
      <c r="Y2795">
        <v>44.192729949951172</v>
      </c>
      <c r="Z2795">
        <v>92.259498596191406</v>
      </c>
      <c r="AA2795">
        <v>14.460165023803711</v>
      </c>
      <c r="AB2795">
        <v>2.3136264038085937E-2</v>
      </c>
      <c r="AC2795" s="2">
        <f t="shared" si="261"/>
        <v>2.3136264038085937E-2</v>
      </c>
      <c r="AD2795">
        <v>12.3275341796875</v>
      </c>
      <c r="AE2795">
        <v>21.96729957805907</v>
      </c>
      <c r="AH2795" s="2">
        <f t="shared" si="262"/>
        <v>5.0339999999999998</v>
      </c>
      <c r="AI2795" s="2">
        <f>IF(ISNUMBER(AH2795),SUMIFS($AH$1:AH2795,$A$1:A2795,A2795,C$1:$C2795,C2795,$G$1:G2795,G2795,$E$1:E2795,E2795),"")</f>
        <v>6.9979999999999993</v>
      </c>
      <c r="AJ2795">
        <f t="shared" si="263"/>
        <v>16</v>
      </c>
    </row>
    <row r="2796" spans="1:36" x14ac:dyDescent="0.25">
      <c r="A2796" s="14" t="s">
        <v>100</v>
      </c>
      <c r="B2796" t="s">
        <v>98</v>
      </c>
      <c r="C2796" t="s">
        <v>97</v>
      </c>
      <c r="D2796" s="13">
        <v>42671</v>
      </c>
      <c r="E2796">
        <v>4</v>
      </c>
      <c r="F2796">
        <v>350</v>
      </c>
      <c r="G2796" s="2" t="s">
        <v>78</v>
      </c>
      <c r="H2796" s="2" t="s">
        <v>11</v>
      </c>
      <c r="I2796">
        <v>3</v>
      </c>
      <c r="J2796" s="2" t="s">
        <v>77</v>
      </c>
      <c r="K2796" s="2">
        <v>350</v>
      </c>
      <c r="L2796" s="2"/>
      <c r="M2796" s="2" t="str">
        <f t="shared" si="258"/>
        <v/>
      </c>
      <c r="N2796">
        <v>2068.748655313374</v>
      </c>
      <c r="O2796" s="2">
        <f t="shared" si="259"/>
        <v>206.87486553133741</v>
      </c>
      <c r="P2796" s="2">
        <f>IF(ISNUMBER(O2796),SUMIFS(O$1:$O2796,A$1:$A2796,A2796,C$1:$C2796,C2796,G$1:$G2796,G2796,E$1:$E2796,E2796),"")</f>
        <v>367.71805934839517</v>
      </c>
      <c r="U2796" t="str">
        <f t="shared" si="260"/>
        <v/>
      </c>
      <c r="V2796">
        <v>25.764912605285645</v>
      </c>
      <c r="W2796">
        <v>20.320941925048828</v>
      </c>
      <c r="X2796">
        <v>65.681560516357422</v>
      </c>
      <c r="Y2796">
        <v>41.557004928588867</v>
      </c>
      <c r="Z2796">
        <v>89.963268280029297</v>
      </c>
      <c r="AA2796">
        <v>14.286665916442871</v>
      </c>
      <c r="AB2796">
        <v>2.2858665466308593E-2</v>
      </c>
      <c r="AC2796" s="2">
        <f t="shared" si="261"/>
        <v>2.2858665466308593E-2</v>
      </c>
      <c r="AD2796">
        <v>10.509049682617187</v>
      </c>
      <c r="AE2796">
        <v>17.067176406335339</v>
      </c>
      <c r="AH2796" s="2">
        <f t="shared" si="262"/>
        <v>4.7290000000000001</v>
      </c>
      <c r="AI2796" s="2">
        <f>IF(ISNUMBER(AH2796),SUMIFS($AH$1:AH2796,$A$1:A2796,A2796,C$1:$C2796,C2796,$G$1:G2796,G2796,$E$1:E2796,E2796),"")</f>
        <v>9.8079999999999998</v>
      </c>
      <c r="AJ2796">
        <f t="shared" si="263"/>
        <v>16</v>
      </c>
    </row>
    <row r="2797" spans="1:36" x14ac:dyDescent="0.25">
      <c r="A2797" s="14" t="s">
        <v>99</v>
      </c>
      <c r="B2797" t="s">
        <v>98</v>
      </c>
      <c r="C2797" t="s">
        <v>97</v>
      </c>
      <c r="D2797" s="13">
        <v>42671</v>
      </c>
      <c r="E2797">
        <v>4</v>
      </c>
      <c r="F2797">
        <v>500</v>
      </c>
      <c r="G2797" s="2" t="s">
        <v>78</v>
      </c>
      <c r="H2797" s="2" t="s">
        <v>11</v>
      </c>
      <c r="I2797">
        <v>3</v>
      </c>
      <c r="J2797" s="2" t="s">
        <v>77</v>
      </c>
      <c r="K2797" s="2">
        <v>450</v>
      </c>
      <c r="L2797" s="2"/>
      <c r="M2797" s="2" t="str">
        <f t="shared" si="258"/>
        <v/>
      </c>
      <c r="N2797">
        <v>2054.7327681938623</v>
      </c>
      <c r="O2797" s="2">
        <f t="shared" si="259"/>
        <v>205.47327681938623</v>
      </c>
      <c r="P2797" s="2">
        <f>IF(ISNUMBER(O2797),SUMIFS(O$1:$O2797,A$1:$A2797,A2797,C$1:$C2797,C2797,G$1:$G2797,G2797,E$1:$E2797,E2797),"")</f>
        <v>370.90368710613313</v>
      </c>
      <c r="U2797" t="str">
        <f t="shared" si="260"/>
        <v/>
      </c>
      <c r="V2797">
        <v>23.945619583129883</v>
      </c>
      <c r="W2797">
        <v>19.327258110046387</v>
      </c>
      <c r="X2797">
        <v>76.380870819091797</v>
      </c>
      <c r="Y2797">
        <v>43.717161178588867</v>
      </c>
      <c r="Z2797">
        <v>91.052120208740234</v>
      </c>
      <c r="AA2797">
        <v>19.628408432006836</v>
      </c>
      <c r="AB2797">
        <v>3.140545349121094E-2</v>
      </c>
      <c r="AC2797" s="2">
        <f t="shared" si="261"/>
        <v>3.140545349121094E-2</v>
      </c>
      <c r="AD2797">
        <v>12.220939331054687</v>
      </c>
      <c r="AE2797">
        <v>16.855229739090277</v>
      </c>
      <c r="AH2797" s="2">
        <f t="shared" si="262"/>
        <v>6.4530000000000003</v>
      </c>
      <c r="AI2797" s="2">
        <f>IF(ISNUMBER(AH2797),SUMIFS($AH$1:AH2797,$A$1:A2797,A2797,C$1:$C2797,C2797,$G$1:G2797,G2797,$E$1:E2797,E2797),"")</f>
        <v>11.846</v>
      </c>
      <c r="AJ2797">
        <f t="shared" si="263"/>
        <v>16</v>
      </c>
    </row>
    <row r="2798" spans="1:36" x14ac:dyDescent="0.25">
      <c r="A2798" s="14" t="s">
        <v>104</v>
      </c>
      <c r="B2798" t="s">
        <v>98</v>
      </c>
      <c r="C2798" t="s">
        <v>97</v>
      </c>
      <c r="D2798" s="13">
        <v>42677</v>
      </c>
      <c r="E2798">
        <v>1</v>
      </c>
      <c r="F2798">
        <v>0</v>
      </c>
      <c r="G2798" s="2" t="s">
        <v>78</v>
      </c>
      <c r="H2798" s="2" t="s">
        <v>11</v>
      </c>
      <c r="I2798">
        <v>9</v>
      </c>
      <c r="J2798" s="2" t="s">
        <v>88</v>
      </c>
      <c r="K2798" s="2">
        <v>0</v>
      </c>
      <c r="L2798" s="2">
        <v>1615.45</v>
      </c>
      <c r="M2798" s="2">
        <f t="shared" si="258"/>
        <v>161.54500000000002</v>
      </c>
      <c r="O2798" s="2" t="str">
        <f t="shared" si="259"/>
        <v/>
      </c>
      <c r="P2798" s="2" t="str">
        <f>IF(ISNUMBER(O2798),SUMIFS(O$1:$O2798,A$1:$A2798,A2798,C$1:$C2798,C2798,G$1:$G2798,G2798,E$1:$E2798,E2798),"")</f>
        <v/>
      </c>
      <c r="U2798" t="str">
        <f t="shared" si="260"/>
        <v/>
      </c>
      <c r="V2798">
        <v>22.489628791809082</v>
      </c>
      <c r="W2798">
        <v>33.01112174987793</v>
      </c>
      <c r="X2798">
        <v>81.303909301757813</v>
      </c>
      <c r="Y2798">
        <v>38.903163909912109</v>
      </c>
      <c r="Z2798">
        <v>92.972660064697266</v>
      </c>
      <c r="AA2798">
        <v>12.771927833557129</v>
      </c>
      <c r="AB2798">
        <v>2.0435084533691406E-2</v>
      </c>
      <c r="AC2798" s="2">
        <f t="shared" si="261"/>
        <v>2.0435084533691406E-2</v>
      </c>
      <c r="AD2798">
        <v>13.00862548828125</v>
      </c>
      <c r="AE2798">
        <v>21.040607665842874</v>
      </c>
      <c r="AH2798" s="2" t="str">
        <f t="shared" si="262"/>
        <v/>
      </c>
      <c r="AI2798" s="2" t="str">
        <f>IF(ISNUMBER(AH2798),SUMIFS($AH$1:AH2798,$A$1:A2798,A2798,C$1:$C2798,C2798,$G$1:G2798,G2798,$E$1:E2798,E2798),"")</f>
        <v/>
      </c>
      <c r="AJ2798">
        <f t="shared" si="263"/>
        <v>13</v>
      </c>
    </row>
    <row r="2799" spans="1:36" x14ac:dyDescent="0.25">
      <c r="A2799" s="14" t="s">
        <v>103</v>
      </c>
      <c r="B2799" t="s">
        <v>98</v>
      </c>
      <c r="C2799" t="s">
        <v>97</v>
      </c>
      <c r="D2799" s="13">
        <v>42677</v>
      </c>
      <c r="E2799">
        <v>1</v>
      </c>
      <c r="F2799">
        <v>50</v>
      </c>
      <c r="G2799" s="2" t="s">
        <v>78</v>
      </c>
      <c r="H2799" s="2" t="s">
        <v>11</v>
      </c>
      <c r="I2799">
        <v>9</v>
      </c>
      <c r="J2799" s="2" t="s">
        <v>88</v>
      </c>
      <c r="K2799" s="2">
        <v>45</v>
      </c>
      <c r="L2799" s="2">
        <v>1458.7249999999999</v>
      </c>
      <c r="M2799" s="2">
        <f t="shared" si="258"/>
        <v>145.8725</v>
      </c>
      <c r="O2799" s="2" t="str">
        <f t="shared" si="259"/>
        <v/>
      </c>
      <c r="P2799" s="2" t="str">
        <f>IF(ISNUMBER(O2799),SUMIFS(O$1:$O2799,A$1:$A2799,A2799,C$1:$C2799,C2799,G$1:$G2799,G2799,E$1:$E2799,E2799),"")</f>
        <v/>
      </c>
      <c r="U2799" t="str">
        <f t="shared" si="260"/>
        <v/>
      </c>
      <c r="V2799">
        <v>21.355308532714844</v>
      </c>
      <c r="W2799">
        <v>34.760395050048828</v>
      </c>
      <c r="X2799">
        <v>83.495960235595703</v>
      </c>
      <c r="Y2799">
        <v>38.35511589050293</v>
      </c>
      <c r="Z2799">
        <v>93.337009429931641</v>
      </c>
      <c r="AA2799">
        <v>12.068683624267578</v>
      </c>
      <c r="AB2799">
        <v>1.9309893798828127E-2</v>
      </c>
      <c r="AC2799" s="2">
        <f t="shared" si="261"/>
        <v>1.9309893798828127E-2</v>
      </c>
      <c r="AD2799">
        <v>13.359353637695312</v>
      </c>
      <c r="AE2799">
        <v>22.637649683024186</v>
      </c>
      <c r="AH2799" s="2" t="str">
        <f t="shared" si="262"/>
        <v/>
      </c>
      <c r="AI2799" s="2" t="str">
        <f>IF(ISNUMBER(AH2799),SUMIFS($AH$1:AH2799,$A$1:A2799,A2799,C$1:$C2799,C2799,$G$1:G2799,G2799,$E$1:E2799,E2799),"")</f>
        <v/>
      </c>
      <c r="AJ2799">
        <f t="shared" si="263"/>
        <v>13</v>
      </c>
    </row>
    <row r="2800" spans="1:36" x14ac:dyDescent="0.25">
      <c r="A2800" s="14" t="s">
        <v>102</v>
      </c>
      <c r="B2800" t="s">
        <v>98</v>
      </c>
      <c r="C2800" t="s">
        <v>97</v>
      </c>
      <c r="D2800" s="13">
        <v>42677</v>
      </c>
      <c r="E2800">
        <v>1</v>
      </c>
      <c r="F2800">
        <v>100</v>
      </c>
      <c r="G2800" s="2" t="s">
        <v>78</v>
      </c>
      <c r="H2800" s="2" t="s">
        <v>11</v>
      </c>
      <c r="I2800">
        <v>9</v>
      </c>
      <c r="J2800" s="2" t="s">
        <v>88</v>
      </c>
      <c r="K2800" s="2">
        <v>78</v>
      </c>
      <c r="L2800" s="2">
        <v>2014.425</v>
      </c>
      <c r="M2800" s="2">
        <f t="shared" si="258"/>
        <v>201.4425</v>
      </c>
      <c r="O2800" s="2" t="str">
        <f t="shared" si="259"/>
        <v/>
      </c>
      <c r="P2800" s="2" t="str">
        <f>IF(ISNUMBER(O2800),SUMIFS(O$1:$O2800,A$1:$A2800,A2800,C$1:$C2800,C2800,G$1:$G2800,G2800,E$1:$E2800,E2800),"")</f>
        <v/>
      </c>
      <c r="U2800" t="str">
        <f t="shared" si="260"/>
        <v/>
      </c>
      <c r="V2800">
        <v>22.468375205993652</v>
      </c>
      <c r="W2800">
        <v>33.915521621704102</v>
      </c>
      <c r="X2800">
        <v>82.309547424316406</v>
      </c>
      <c r="Y2800">
        <v>39.073514938354492</v>
      </c>
      <c r="Z2800">
        <v>93.185821533203125</v>
      </c>
      <c r="AA2800">
        <v>11.663252830505371</v>
      </c>
      <c r="AB2800">
        <v>1.8661204528808595E-2</v>
      </c>
      <c r="AC2800" s="2">
        <f t="shared" si="261"/>
        <v>1.8661204528808595E-2</v>
      </c>
      <c r="AD2800">
        <v>13.169527587890625</v>
      </c>
      <c r="AE2800">
        <v>16.289074387246156</v>
      </c>
      <c r="AH2800" s="2" t="str">
        <f t="shared" si="262"/>
        <v/>
      </c>
      <c r="AI2800" s="2" t="str">
        <f>IF(ISNUMBER(AH2800),SUMIFS($AH$1:AH2800,$A$1:A2800,A2800,C$1:$C2800,C2800,$G$1:G2800,G2800,$E$1:E2800,E2800),"")</f>
        <v/>
      </c>
      <c r="AJ2800">
        <f t="shared" si="263"/>
        <v>13</v>
      </c>
    </row>
    <row r="2801" spans="1:36" x14ac:dyDescent="0.25">
      <c r="A2801" s="14" t="s">
        <v>101</v>
      </c>
      <c r="B2801" t="s">
        <v>98</v>
      </c>
      <c r="C2801" t="s">
        <v>97</v>
      </c>
      <c r="D2801" s="13">
        <v>42677</v>
      </c>
      <c r="E2801">
        <v>1</v>
      </c>
      <c r="F2801">
        <v>200</v>
      </c>
      <c r="G2801" s="2" t="s">
        <v>78</v>
      </c>
      <c r="H2801" s="2" t="s">
        <v>11</v>
      </c>
      <c r="I2801">
        <v>9</v>
      </c>
      <c r="J2801" s="2" t="s">
        <v>88</v>
      </c>
      <c r="K2801" s="2">
        <v>156</v>
      </c>
      <c r="L2801" s="2">
        <v>2294.0500000000002</v>
      </c>
      <c r="M2801" s="2">
        <f t="shared" si="258"/>
        <v>229.40500000000003</v>
      </c>
      <c r="O2801" s="2" t="str">
        <f t="shared" si="259"/>
        <v/>
      </c>
      <c r="P2801" s="2" t="str">
        <f>IF(ISNUMBER(O2801),SUMIFS(O$1:$O2801,A$1:$A2801,A2801,C$1:$C2801,C2801,G$1:$G2801,G2801,E$1:$E2801,E2801),"")</f>
        <v/>
      </c>
      <c r="U2801" t="str">
        <f t="shared" si="260"/>
        <v/>
      </c>
      <c r="V2801">
        <v>20.894139289855957</v>
      </c>
      <c r="W2801">
        <v>34.928985595703125</v>
      </c>
      <c r="X2801">
        <v>83.972896575927734</v>
      </c>
      <c r="Y2801">
        <v>35.908512115478516</v>
      </c>
      <c r="Z2801">
        <v>92.813762664794922</v>
      </c>
      <c r="AA2801">
        <v>12.835686683654785</v>
      </c>
      <c r="AB2801">
        <v>2.0537098693847657E-2</v>
      </c>
      <c r="AC2801" s="2">
        <f t="shared" si="261"/>
        <v>2.0537098693847657E-2</v>
      </c>
      <c r="AD2801">
        <v>13.435663452148438</v>
      </c>
      <c r="AE2801">
        <v>19.408856158323097</v>
      </c>
      <c r="AH2801" s="2" t="str">
        <f t="shared" si="262"/>
        <v/>
      </c>
      <c r="AI2801" s="2" t="str">
        <f>IF(ISNUMBER(AH2801),SUMIFS($AH$1:AH2801,$A$1:A2801,A2801,C$1:$C2801,C2801,$G$1:G2801,G2801,$E$1:E2801,E2801),"")</f>
        <v/>
      </c>
      <c r="AJ2801">
        <f t="shared" si="263"/>
        <v>13</v>
      </c>
    </row>
    <row r="2802" spans="1:36" x14ac:dyDescent="0.25">
      <c r="A2802" s="14" t="s">
        <v>100</v>
      </c>
      <c r="B2802" t="s">
        <v>98</v>
      </c>
      <c r="C2802" t="s">
        <v>97</v>
      </c>
      <c r="D2802" s="13">
        <v>42677</v>
      </c>
      <c r="E2802">
        <v>1</v>
      </c>
      <c r="F2802">
        <v>350</v>
      </c>
      <c r="G2802" s="2" t="s">
        <v>78</v>
      </c>
      <c r="H2802" s="2" t="s">
        <v>11</v>
      </c>
      <c r="I2802">
        <v>9</v>
      </c>
      <c r="J2802" s="2" t="s">
        <v>88</v>
      </c>
      <c r="K2802" s="2">
        <v>272</v>
      </c>
      <c r="L2802" s="2">
        <v>3141.0749999999998</v>
      </c>
      <c r="M2802" s="2">
        <f t="shared" si="258"/>
        <v>314.10749999999996</v>
      </c>
      <c r="O2802" s="2" t="str">
        <f t="shared" si="259"/>
        <v/>
      </c>
      <c r="P2802" s="2" t="str">
        <f>IF(ISNUMBER(O2802),SUMIFS(O$1:$O2802,A$1:$A2802,A2802,C$1:$C2802,C2802,G$1:$G2802,G2802,E$1:$E2802,E2802),"")</f>
        <v/>
      </c>
      <c r="U2802" t="str">
        <f t="shared" si="260"/>
        <v/>
      </c>
      <c r="V2802">
        <v>22.782438278198242</v>
      </c>
      <c r="W2802">
        <v>32.693574905395508</v>
      </c>
      <c r="X2802">
        <v>81.043766021728516</v>
      </c>
      <c r="Y2802">
        <v>39.550874710083008</v>
      </c>
      <c r="Z2802">
        <v>92.460849761962891</v>
      </c>
      <c r="AA2802">
        <v>13.095200538635254</v>
      </c>
      <c r="AB2802">
        <v>2.0952320861816406E-2</v>
      </c>
      <c r="AC2802" s="2">
        <f t="shared" si="261"/>
        <v>2.0952320861816406E-2</v>
      </c>
      <c r="AD2802">
        <v>12.967002563476562</v>
      </c>
      <c r="AE2802">
        <v>15.996641507242792</v>
      </c>
      <c r="AH2802" s="2" t="str">
        <f t="shared" si="262"/>
        <v/>
      </c>
      <c r="AI2802" s="2" t="str">
        <f>IF(ISNUMBER(AH2802),SUMIFS($AH$1:AH2802,$A$1:A2802,A2802,C$1:$C2802,C2802,$G$1:G2802,G2802,$E$1:E2802,E2802),"")</f>
        <v/>
      </c>
      <c r="AJ2802">
        <f t="shared" si="263"/>
        <v>13</v>
      </c>
    </row>
    <row r="2803" spans="1:36" x14ac:dyDescent="0.25">
      <c r="A2803" s="14" t="s">
        <v>99</v>
      </c>
      <c r="B2803" t="s">
        <v>98</v>
      </c>
      <c r="C2803" t="s">
        <v>97</v>
      </c>
      <c r="D2803" s="13">
        <v>42677</v>
      </c>
      <c r="E2803">
        <v>1</v>
      </c>
      <c r="F2803">
        <v>500</v>
      </c>
      <c r="G2803" s="2" t="s">
        <v>78</v>
      </c>
      <c r="H2803" s="2" t="s">
        <v>11</v>
      </c>
      <c r="I2803">
        <v>9</v>
      </c>
      <c r="J2803" s="2" t="s">
        <v>88</v>
      </c>
      <c r="K2803" s="2">
        <v>389</v>
      </c>
      <c r="L2803" s="2">
        <v>3038.3500000000004</v>
      </c>
      <c r="M2803" s="2">
        <f t="shared" si="258"/>
        <v>303.83500000000004</v>
      </c>
      <c r="O2803" s="2" t="str">
        <f t="shared" si="259"/>
        <v/>
      </c>
      <c r="P2803" s="2" t="str">
        <f>IF(ISNUMBER(O2803),SUMIFS(O$1:$O2803,A$1:$A2803,A2803,C$1:$C2803,C2803,G$1:$G2803,G2803,E$1:$E2803,E2803),"")</f>
        <v/>
      </c>
      <c r="U2803" t="str">
        <f t="shared" si="260"/>
        <v/>
      </c>
      <c r="V2803">
        <v>23.393738746643066</v>
      </c>
      <c r="W2803">
        <v>30.04286003112793</v>
      </c>
      <c r="X2803">
        <v>80.624988555908203</v>
      </c>
      <c r="Y2803">
        <v>41.150173187255859</v>
      </c>
      <c r="Z2803">
        <v>92.794757843017578</v>
      </c>
      <c r="AA2803">
        <v>13.047701835632324</v>
      </c>
      <c r="AB2803">
        <v>2.0876322937011721E-2</v>
      </c>
      <c r="AC2803" s="2">
        <f t="shared" si="261"/>
        <v>2.0876322937011721E-2</v>
      </c>
      <c r="AD2803">
        <v>12.899998168945313</v>
      </c>
      <c r="AE2803">
        <v>17.419320863127751</v>
      </c>
      <c r="AH2803" s="2" t="str">
        <f t="shared" si="262"/>
        <v/>
      </c>
      <c r="AI2803" s="2" t="str">
        <f>IF(ISNUMBER(AH2803),SUMIFS($AH$1:AH2803,$A$1:A2803,A2803,C$1:$C2803,C2803,$G$1:G2803,G2803,$E$1:E2803,E2803),"")</f>
        <v/>
      </c>
      <c r="AJ2803">
        <f t="shared" si="263"/>
        <v>13</v>
      </c>
    </row>
    <row r="2804" spans="1:36" x14ac:dyDescent="0.25">
      <c r="A2804" s="14" t="s">
        <v>104</v>
      </c>
      <c r="B2804" t="s">
        <v>98</v>
      </c>
      <c r="C2804" t="s">
        <v>97</v>
      </c>
      <c r="D2804" s="13">
        <v>42677</v>
      </c>
      <c r="E2804">
        <v>2</v>
      </c>
      <c r="F2804">
        <v>0</v>
      </c>
      <c r="G2804" s="2" t="s">
        <v>78</v>
      </c>
      <c r="H2804" s="2" t="s">
        <v>11</v>
      </c>
      <c r="I2804">
        <v>9</v>
      </c>
      <c r="J2804" s="2" t="s">
        <v>88</v>
      </c>
      <c r="K2804" s="2">
        <v>0</v>
      </c>
      <c r="L2804" s="2">
        <v>1526.4749999999999</v>
      </c>
      <c r="M2804" s="2">
        <f t="shared" si="258"/>
        <v>152.64749999999998</v>
      </c>
      <c r="O2804" s="2" t="str">
        <f t="shared" si="259"/>
        <v/>
      </c>
      <c r="P2804" s="2" t="str">
        <f>IF(ISNUMBER(O2804),SUMIFS(O$1:$O2804,A$1:$A2804,A2804,C$1:$C2804,C2804,G$1:$G2804,G2804,E$1:$E2804,E2804),"")</f>
        <v/>
      </c>
      <c r="U2804" t="str">
        <f t="shared" si="260"/>
        <v/>
      </c>
      <c r="V2804">
        <v>22.879353523254395</v>
      </c>
      <c r="W2804">
        <v>32.642671585083008</v>
      </c>
      <c r="X2804">
        <v>81.018108367919922</v>
      </c>
      <c r="Y2804">
        <v>39.741359710693359</v>
      </c>
      <c r="Z2804">
        <v>92.910720825195313</v>
      </c>
      <c r="AA2804">
        <v>11.654219627380371</v>
      </c>
      <c r="AB2804">
        <v>1.8646751403808594E-2</v>
      </c>
      <c r="AC2804" s="2">
        <f t="shared" si="261"/>
        <v>1.8646751403808594E-2</v>
      </c>
      <c r="AD2804">
        <v>12.962897338867188</v>
      </c>
      <c r="AE2804">
        <v>19.016760927442654</v>
      </c>
      <c r="AH2804" s="2" t="str">
        <f t="shared" si="262"/>
        <v/>
      </c>
      <c r="AI2804" s="2" t="str">
        <f>IF(ISNUMBER(AH2804),SUMIFS($AH$1:AH2804,$A$1:A2804,A2804,C$1:$C2804,C2804,$G$1:G2804,G2804,$E$1:E2804,E2804),"")</f>
        <v/>
      </c>
      <c r="AJ2804">
        <f t="shared" si="263"/>
        <v>13</v>
      </c>
    </row>
    <row r="2805" spans="1:36" x14ac:dyDescent="0.25">
      <c r="A2805" s="14" t="s">
        <v>103</v>
      </c>
      <c r="B2805" t="s">
        <v>98</v>
      </c>
      <c r="C2805" t="s">
        <v>97</v>
      </c>
      <c r="D2805" s="13">
        <v>42677</v>
      </c>
      <c r="E2805">
        <v>2</v>
      </c>
      <c r="F2805">
        <v>50</v>
      </c>
      <c r="G2805" s="2" t="s">
        <v>78</v>
      </c>
      <c r="H2805" s="2" t="s">
        <v>11</v>
      </c>
      <c r="I2805">
        <v>9</v>
      </c>
      <c r="J2805" s="2" t="s">
        <v>88</v>
      </c>
      <c r="K2805" s="2">
        <v>45</v>
      </c>
      <c r="L2805" s="2">
        <v>1801.5</v>
      </c>
      <c r="M2805" s="2">
        <f t="shared" si="258"/>
        <v>180.15</v>
      </c>
      <c r="O2805" s="2" t="str">
        <f t="shared" si="259"/>
        <v/>
      </c>
      <c r="P2805" s="2" t="str">
        <f>IF(ISNUMBER(O2805),SUMIFS(O$1:$O2805,A$1:$A2805,A2805,C$1:$C2805,C2805,G$1:$G2805,G2805,E$1:$E2805,E2805),"")</f>
        <v/>
      </c>
      <c r="U2805" t="str">
        <f t="shared" si="260"/>
        <v/>
      </c>
      <c r="V2805">
        <v>22.494846343994141</v>
      </c>
      <c r="W2805">
        <v>32.171892166137695</v>
      </c>
      <c r="X2805">
        <v>81.125030517578125</v>
      </c>
      <c r="Y2805">
        <v>39.153635025024414</v>
      </c>
      <c r="Z2805">
        <v>92.481529235839844</v>
      </c>
      <c r="AA2805">
        <v>11.263728141784668</v>
      </c>
      <c r="AB2805">
        <v>1.802196502685547E-2</v>
      </c>
      <c r="AC2805" s="2">
        <f t="shared" si="261"/>
        <v>1.802196502685547E-2</v>
      </c>
      <c r="AD2805">
        <v>12.9800048828125</v>
      </c>
      <c r="AE2805">
        <v>18.126514927579073</v>
      </c>
      <c r="AH2805" s="2" t="str">
        <f t="shared" si="262"/>
        <v/>
      </c>
      <c r="AI2805" s="2" t="str">
        <f>IF(ISNUMBER(AH2805),SUMIFS($AH$1:AH2805,$A$1:A2805,A2805,C$1:$C2805,C2805,$G$1:G2805,G2805,$E$1:E2805,E2805),"")</f>
        <v/>
      </c>
      <c r="AJ2805">
        <f t="shared" si="263"/>
        <v>13</v>
      </c>
    </row>
    <row r="2806" spans="1:36" x14ac:dyDescent="0.25">
      <c r="A2806" s="14" t="s">
        <v>102</v>
      </c>
      <c r="B2806" t="s">
        <v>98</v>
      </c>
      <c r="C2806" t="s">
        <v>97</v>
      </c>
      <c r="D2806" s="13">
        <v>42677</v>
      </c>
      <c r="E2806">
        <v>2</v>
      </c>
      <c r="F2806">
        <v>100</v>
      </c>
      <c r="G2806" s="2" t="s">
        <v>78</v>
      </c>
      <c r="H2806" s="2" t="s">
        <v>11</v>
      </c>
      <c r="I2806">
        <v>9</v>
      </c>
      <c r="J2806" s="2" t="s">
        <v>88</v>
      </c>
      <c r="K2806" s="2">
        <v>78</v>
      </c>
      <c r="L2806" s="2">
        <v>2070.875</v>
      </c>
      <c r="M2806" s="2">
        <f t="shared" si="258"/>
        <v>207.08750000000001</v>
      </c>
      <c r="O2806" s="2" t="str">
        <f t="shared" si="259"/>
        <v/>
      </c>
      <c r="P2806" s="2" t="str">
        <f>IF(ISNUMBER(O2806),SUMIFS(O$1:$O2806,A$1:$A2806,A2806,C$1:$C2806,C2806,G$1:$G2806,G2806,E$1:$E2806,E2806),"")</f>
        <v/>
      </c>
      <c r="U2806" t="str">
        <f t="shared" si="260"/>
        <v/>
      </c>
      <c r="V2806">
        <v>22.221722602844238</v>
      </c>
      <c r="W2806">
        <v>34.645668029785156</v>
      </c>
      <c r="X2806">
        <v>82.694667816162109</v>
      </c>
      <c r="Y2806">
        <v>37.727724075317383</v>
      </c>
      <c r="Z2806">
        <v>92.785408020019531</v>
      </c>
      <c r="AA2806">
        <v>11.323867797851563</v>
      </c>
      <c r="AB2806">
        <v>1.8118188476562502E-2</v>
      </c>
      <c r="AC2806" s="2">
        <f t="shared" si="261"/>
        <v>1.8118188476562502E-2</v>
      </c>
      <c r="AD2806">
        <v>13.231146850585938</v>
      </c>
      <c r="AE2806">
        <v>16.812238409054221</v>
      </c>
      <c r="AH2806" s="2" t="str">
        <f t="shared" si="262"/>
        <v/>
      </c>
      <c r="AI2806" s="2" t="str">
        <f>IF(ISNUMBER(AH2806),SUMIFS($AH$1:AH2806,$A$1:A2806,A2806,C$1:$C2806,C2806,$G$1:G2806,G2806,$E$1:E2806,E2806),"")</f>
        <v/>
      </c>
      <c r="AJ2806">
        <f t="shared" si="263"/>
        <v>13</v>
      </c>
    </row>
    <row r="2807" spans="1:36" x14ac:dyDescent="0.25">
      <c r="A2807" s="14" t="s">
        <v>101</v>
      </c>
      <c r="B2807" t="s">
        <v>98</v>
      </c>
      <c r="C2807" t="s">
        <v>97</v>
      </c>
      <c r="D2807" s="13">
        <v>42677</v>
      </c>
      <c r="E2807">
        <v>2</v>
      </c>
      <c r="F2807">
        <v>200</v>
      </c>
      <c r="G2807" s="2" t="s">
        <v>78</v>
      </c>
      <c r="H2807" s="2" t="s">
        <v>11</v>
      </c>
      <c r="I2807">
        <v>9</v>
      </c>
      <c r="J2807" s="2" t="s">
        <v>88</v>
      </c>
      <c r="K2807" s="2">
        <v>156</v>
      </c>
      <c r="L2807" s="2">
        <v>2340.1749999999997</v>
      </c>
      <c r="M2807" s="2">
        <f t="shared" si="258"/>
        <v>234.01749999999998</v>
      </c>
      <c r="O2807" s="2" t="str">
        <f t="shared" si="259"/>
        <v/>
      </c>
      <c r="P2807" s="2" t="str">
        <f>IF(ISNUMBER(O2807),SUMIFS(O$1:$O2807,A$1:$A2807,A2807,C$1:$C2807,C2807,G$1:$G2807,G2807,E$1:$E2807,E2807),"")</f>
        <v/>
      </c>
      <c r="U2807" t="str">
        <f t="shared" si="260"/>
        <v/>
      </c>
      <c r="V2807">
        <v>22.317659378051758</v>
      </c>
      <c r="W2807">
        <v>33.748874664306641</v>
      </c>
      <c r="X2807">
        <v>82.786502838134766</v>
      </c>
      <c r="Y2807">
        <v>38.261621475219727</v>
      </c>
      <c r="Z2807">
        <v>92.684226989746094</v>
      </c>
      <c r="AA2807">
        <v>12.724176406860352</v>
      </c>
      <c r="AB2807">
        <v>2.0358682250976562E-2</v>
      </c>
      <c r="AC2807" s="2">
        <f t="shared" si="261"/>
        <v>2.0358682250976562E-2</v>
      </c>
      <c r="AD2807">
        <v>13.245840454101563</v>
      </c>
      <c r="AE2807">
        <v>15.422593075685445</v>
      </c>
      <c r="AH2807" s="2" t="str">
        <f t="shared" si="262"/>
        <v/>
      </c>
      <c r="AI2807" s="2" t="str">
        <f>IF(ISNUMBER(AH2807),SUMIFS($AH$1:AH2807,$A$1:A2807,A2807,C$1:$C2807,C2807,$G$1:G2807,G2807,$E$1:E2807,E2807),"")</f>
        <v/>
      </c>
      <c r="AJ2807">
        <f t="shared" si="263"/>
        <v>13</v>
      </c>
    </row>
    <row r="2808" spans="1:36" x14ac:dyDescent="0.25">
      <c r="A2808" s="14" t="s">
        <v>100</v>
      </c>
      <c r="B2808" t="s">
        <v>98</v>
      </c>
      <c r="C2808" t="s">
        <v>97</v>
      </c>
      <c r="D2808" s="13">
        <v>42677</v>
      </c>
      <c r="E2808">
        <v>2</v>
      </c>
      <c r="F2808">
        <v>350</v>
      </c>
      <c r="G2808" s="2" t="s">
        <v>78</v>
      </c>
      <c r="H2808" s="2" t="s">
        <v>11</v>
      </c>
      <c r="I2808">
        <v>9</v>
      </c>
      <c r="J2808" s="2" t="s">
        <v>88</v>
      </c>
      <c r="K2808" s="2">
        <v>272</v>
      </c>
      <c r="L2808" s="2">
        <v>3025.5</v>
      </c>
      <c r="M2808" s="2">
        <f t="shared" si="258"/>
        <v>302.55</v>
      </c>
      <c r="O2808" s="2" t="str">
        <f t="shared" si="259"/>
        <v/>
      </c>
      <c r="P2808" s="2" t="str">
        <f>IF(ISNUMBER(O2808),SUMIFS(O$1:$O2808,A$1:$A2808,A2808,C$1:$C2808,C2808,G$1:$G2808,G2808,E$1:$E2808,E2808),"")</f>
        <v/>
      </c>
      <c r="U2808" t="str">
        <f t="shared" si="260"/>
        <v/>
      </c>
      <c r="V2808">
        <v>24.380762100219727</v>
      </c>
      <c r="W2808">
        <v>31.376871109008789</v>
      </c>
      <c r="X2808">
        <v>79.275478363037109</v>
      </c>
      <c r="Y2808">
        <v>42.201105117797852</v>
      </c>
      <c r="Z2808">
        <v>92.360607147216797</v>
      </c>
      <c r="AA2808">
        <v>11.415457725524902</v>
      </c>
      <c r="AB2808">
        <v>1.8264732360839843E-2</v>
      </c>
      <c r="AC2808" s="2">
        <f t="shared" si="261"/>
        <v>1.8264732360839843E-2</v>
      </c>
      <c r="AD2808">
        <v>12.684076538085938</v>
      </c>
      <c r="AE2808">
        <v>15.306932503744996</v>
      </c>
      <c r="AH2808" s="2" t="str">
        <f t="shared" si="262"/>
        <v/>
      </c>
      <c r="AI2808" s="2" t="str">
        <f>IF(ISNUMBER(AH2808),SUMIFS($AH$1:AH2808,$A$1:A2808,A2808,C$1:$C2808,C2808,$G$1:G2808,G2808,$E$1:E2808,E2808),"")</f>
        <v/>
      </c>
      <c r="AJ2808">
        <f t="shared" si="263"/>
        <v>13</v>
      </c>
    </row>
    <row r="2809" spans="1:36" x14ac:dyDescent="0.25">
      <c r="A2809" s="14" t="s">
        <v>99</v>
      </c>
      <c r="B2809" t="s">
        <v>98</v>
      </c>
      <c r="C2809" t="s">
        <v>97</v>
      </c>
      <c r="D2809" s="13">
        <v>42677</v>
      </c>
      <c r="E2809">
        <v>2</v>
      </c>
      <c r="F2809">
        <v>500</v>
      </c>
      <c r="G2809" s="2" t="s">
        <v>78</v>
      </c>
      <c r="H2809" s="2" t="s">
        <v>11</v>
      </c>
      <c r="I2809">
        <v>9</v>
      </c>
      <c r="J2809" s="2" t="s">
        <v>88</v>
      </c>
      <c r="K2809" s="2">
        <v>389</v>
      </c>
      <c r="L2809" s="2">
        <v>3144.5</v>
      </c>
      <c r="M2809" s="2">
        <f t="shared" si="258"/>
        <v>314.45</v>
      </c>
      <c r="O2809" s="2" t="str">
        <f t="shared" si="259"/>
        <v/>
      </c>
      <c r="P2809" s="2" t="str">
        <f>IF(ISNUMBER(O2809),SUMIFS(O$1:$O2809,A$1:$A2809,A2809,C$1:$C2809,C2809,G$1:$G2809,G2809,E$1:$E2809,E2809),"")</f>
        <v/>
      </c>
      <c r="U2809" t="str">
        <f t="shared" si="260"/>
        <v/>
      </c>
      <c r="V2809">
        <v>25.116220474243164</v>
      </c>
      <c r="W2809">
        <v>27.947334289550781</v>
      </c>
      <c r="X2809">
        <v>78.103713989257813</v>
      </c>
      <c r="Y2809">
        <v>43.978912353515625</v>
      </c>
      <c r="Z2809">
        <v>92.547279357910156</v>
      </c>
      <c r="AA2809">
        <v>13.058355331420898</v>
      </c>
      <c r="AB2809">
        <v>2.0893368530273439E-2</v>
      </c>
      <c r="AC2809" s="2">
        <f t="shared" si="261"/>
        <v>2.0893368530273439E-2</v>
      </c>
      <c r="AD2809">
        <v>12.496594238281251</v>
      </c>
      <c r="AE2809">
        <v>14.662746572766745</v>
      </c>
      <c r="AH2809" s="2" t="str">
        <f t="shared" si="262"/>
        <v/>
      </c>
      <c r="AI2809" s="2" t="str">
        <f>IF(ISNUMBER(AH2809),SUMIFS($AH$1:AH2809,$A$1:A2809,A2809,C$1:$C2809,C2809,$G$1:G2809,G2809,$E$1:E2809,E2809),"")</f>
        <v/>
      </c>
      <c r="AJ2809">
        <f t="shared" si="263"/>
        <v>13</v>
      </c>
    </row>
    <row r="2810" spans="1:36" x14ac:dyDescent="0.25">
      <c r="A2810" s="14" t="s">
        <v>104</v>
      </c>
      <c r="B2810" t="s">
        <v>98</v>
      </c>
      <c r="C2810" t="s">
        <v>97</v>
      </c>
      <c r="D2810" s="13">
        <v>42677</v>
      </c>
      <c r="E2810">
        <v>3</v>
      </c>
      <c r="F2810">
        <v>0</v>
      </c>
      <c r="G2810" s="2" t="s">
        <v>78</v>
      </c>
      <c r="H2810" s="2" t="s">
        <v>11</v>
      </c>
      <c r="I2810">
        <v>9</v>
      </c>
      <c r="J2810" s="2" t="s">
        <v>88</v>
      </c>
      <c r="K2810" s="2">
        <v>0</v>
      </c>
      <c r="L2810" s="2">
        <v>1843.625</v>
      </c>
      <c r="M2810" s="2">
        <f t="shared" si="258"/>
        <v>184.36250000000001</v>
      </c>
      <c r="O2810" s="2" t="str">
        <f t="shared" si="259"/>
        <v/>
      </c>
      <c r="P2810" s="2" t="str">
        <f>IF(ISNUMBER(O2810),SUMIFS(O$1:$O2810,A$1:$A2810,A2810,C$1:$C2810,C2810,G$1:$G2810,G2810,E$1:$E2810,E2810),"")</f>
        <v/>
      </c>
      <c r="U2810" t="str">
        <f t="shared" si="260"/>
        <v/>
      </c>
      <c r="V2810">
        <v>22.95313549041748</v>
      </c>
      <c r="W2810">
        <v>38.85374641418457</v>
      </c>
      <c r="X2810">
        <v>79.833873748779297</v>
      </c>
      <c r="Y2810">
        <v>40.361114501953125</v>
      </c>
      <c r="Z2810">
        <v>92.234302520751953</v>
      </c>
      <c r="AA2810">
        <v>11.435953140258789</v>
      </c>
      <c r="AB2810">
        <v>1.8297525024414063E-2</v>
      </c>
      <c r="AC2810" s="2">
        <f t="shared" si="261"/>
        <v>1.8297525024414063E-2</v>
      </c>
      <c r="AD2810">
        <v>12.773419799804687</v>
      </c>
      <c r="AE2810">
        <v>21.950457776752234</v>
      </c>
      <c r="AH2810" s="2" t="str">
        <f t="shared" si="262"/>
        <v/>
      </c>
      <c r="AI2810" s="2" t="str">
        <f>IF(ISNUMBER(AH2810),SUMIFS($AH$1:AH2810,$A$1:A2810,A2810,C$1:$C2810,C2810,$G$1:G2810,G2810,$E$1:E2810,E2810),"")</f>
        <v/>
      </c>
      <c r="AJ2810">
        <f t="shared" si="263"/>
        <v>13</v>
      </c>
    </row>
    <row r="2811" spans="1:36" x14ac:dyDescent="0.25">
      <c r="A2811" s="14" t="s">
        <v>103</v>
      </c>
      <c r="B2811" t="s">
        <v>98</v>
      </c>
      <c r="C2811" t="s">
        <v>97</v>
      </c>
      <c r="D2811" s="13">
        <v>42677</v>
      </c>
      <c r="E2811">
        <v>3</v>
      </c>
      <c r="F2811">
        <v>50</v>
      </c>
      <c r="G2811" s="2" t="s">
        <v>78</v>
      </c>
      <c r="H2811" s="2" t="s">
        <v>11</v>
      </c>
      <c r="I2811">
        <v>9</v>
      </c>
      <c r="J2811" s="2" t="s">
        <v>88</v>
      </c>
      <c r="K2811" s="2">
        <v>45</v>
      </c>
      <c r="L2811" s="2">
        <v>1817.4749999999999</v>
      </c>
      <c r="M2811" s="2">
        <f t="shared" si="258"/>
        <v>181.7475</v>
      </c>
      <c r="O2811" s="2" t="str">
        <f t="shared" si="259"/>
        <v/>
      </c>
      <c r="P2811" s="2" t="str">
        <f>IF(ISNUMBER(O2811),SUMIFS(O$1:$O2811,A$1:$A2811,A2811,C$1:$C2811,C2811,G$1:$G2811,G2811,E$1:$E2811,E2811),"")</f>
        <v/>
      </c>
      <c r="U2811" t="str">
        <f t="shared" si="260"/>
        <v/>
      </c>
      <c r="V2811">
        <v>22.22197151184082</v>
      </c>
      <c r="W2811">
        <v>25.241930961608887</v>
      </c>
      <c r="X2811">
        <v>76.081516265869141</v>
      </c>
      <c r="Y2811">
        <v>42.543581008911133</v>
      </c>
      <c r="Z2811">
        <v>90.657279968261719</v>
      </c>
      <c r="AA2811">
        <v>20.531654357910156</v>
      </c>
      <c r="AB2811">
        <v>3.2850646972656251E-2</v>
      </c>
      <c r="AC2811" s="2">
        <f t="shared" si="261"/>
        <v>3.2850646972656251E-2</v>
      </c>
      <c r="AD2811">
        <v>12.173042602539063</v>
      </c>
      <c r="AE2811">
        <v>21.792261792353134</v>
      </c>
      <c r="AH2811" s="2" t="str">
        <f t="shared" si="262"/>
        <v/>
      </c>
      <c r="AI2811" s="2" t="str">
        <f>IF(ISNUMBER(AH2811),SUMIFS($AH$1:AH2811,$A$1:A2811,A2811,C$1:$C2811,C2811,$G$1:G2811,G2811,$E$1:E2811,E2811),"")</f>
        <v/>
      </c>
      <c r="AJ2811">
        <f t="shared" si="263"/>
        <v>13</v>
      </c>
    </row>
    <row r="2812" spans="1:36" x14ac:dyDescent="0.25">
      <c r="A2812" s="14" t="s">
        <v>102</v>
      </c>
      <c r="B2812" t="s">
        <v>98</v>
      </c>
      <c r="C2812" t="s">
        <v>97</v>
      </c>
      <c r="D2812" s="13">
        <v>42677</v>
      </c>
      <c r="E2812">
        <v>3</v>
      </c>
      <c r="F2812">
        <v>100</v>
      </c>
      <c r="G2812" s="2" t="s">
        <v>78</v>
      </c>
      <c r="H2812" s="2" t="s">
        <v>11</v>
      </c>
      <c r="I2812">
        <v>9</v>
      </c>
      <c r="J2812" s="2" t="s">
        <v>88</v>
      </c>
      <c r="K2812" s="2">
        <v>78</v>
      </c>
      <c r="L2812" s="2">
        <v>2027.625</v>
      </c>
      <c r="M2812" s="2">
        <f t="shared" si="258"/>
        <v>202.76249999999999</v>
      </c>
      <c r="O2812" s="2" t="str">
        <f t="shared" si="259"/>
        <v/>
      </c>
      <c r="P2812" s="2" t="str">
        <f>IF(ISNUMBER(O2812),SUMIFS(O$1:$O2812,A$1:$A2812,A2812,C$1:$C2812,C2812,G$1:$G2812,G2812,E$1:$E2812,E2812),"")</f>
        <v/>
      </c>
      <c r="U2812" t="str">
        <f t="shared" si="260"/>
        <v/>
      </c>
      <c r="V2812">
        <v>21.149559020996094</v>
      </c>
      <c r="W2812">
        <v>48.85045051574707</v>
      </c>
      <c r="X2812">
        <v>83.386589050292969</v>
      </c>
      <c r="Y2812">
        <v>36.493217468261719</v>
      </c>
      <c r="Z2812">
        <v>92.802543640136719</v>
      </c>
      <c r="AA2812">
        <v>10.104913711547852</v>
      </c>
      <c r="AB2812">
        <v>1.6167861938476562E-2</v>
      </c>
      <c r="AC2812" s="2">
        <f t="shared" si="261"/>
        <v>1.6167861938476562E-2</v>
      </c>
      <c r="AD2812">
        <v>13.341854248046875</v>
      </c>
      <c r="AE2812">
        <v>21.763718749094998</v>
      </c>
      <c r="AH2812" s="2" t="str">
        <f t="shared" si="262"/>
        <v/>
      </c>
      <c r="AI2812" s="2" t="str">
        <f>IF(ISNUMBER(AH2812),SUMIFS($AH$1:AH2812,$A$1:A2812,A2812,C$1:$C2812,C2812,$G$1:G2812,G2812,$E$1:E2812,E2812),"")</f>
        <v/>
      </c>
      <c r="AJ2812">
        <f t="shared" si="263"/>
        <v>13</v>
      </c>
    </row>
    <row r="2813" spans="1:36" x14ac:dyDescent="0.25">
      <c r="A2813" s="14" t="s">
        <v>101</v>
      </c>
      <c r="B2813" t="s">
        <v>98</v>
      </c>
      <c r="C2813" t="s">
        <v>97</v>
      </c>
      <c r="D2813" s="13">
        <v>42677</v>
      </c>
      <c r="E2813">
        <v>3</v>
      </c>
      <c r="F2813">
        <v>200</v>
      </c>
      <c r="G2813" s="2" t="s">
        <v>78</v>
      </c>
      <c r="H2813" s="2" t="s">
        <v>11</v>
      </c>
      <c r="I2813">
        <v>9</v>
      </c>
      <c r="J2813" s="2" t="s">
        <v>88</v>
      </c>
      <c r="K2813" s="2">
        <v>156</v>
      </c>
      <c r="L2813" s="2">
        <v>2183.5500000000002</v>
      </c>
      <c r="M2813" s="2">
        <f t="shared" si="258"/>
        <v>218.35500000000002</v>
      </c>
      <c r="O2813" s="2" t="str">
        <f t="shared" si="259"/>
        <v/>
      </c>
      <c r="P2813" s="2" t="str">
        <f>IF(ISNUMBER(O2813),SUMIFS(O$1:$O2813,A$1:$A2813,A2813,C$1:$C2813,C2813,G$1:$G2813,G2813,E$1:$E2813,E2813),"")</f>
        <v/>
      </c>
      <c r="U2813" t="str">
        <f t="shared" si="260"/>
        <v/>
      </c>
      <c r="V2813">
        <v>21.722163200378418</v>
      </c>
      <c r="W2813">
        <v>43.473546981811523</v>
      </c>
      <c r="X2813">
        <v>82.655967712402344</v>
      </c>
      <c r="Y2813">
        <v>37.143245697021484</v>
      </c>
      <c r="Z2813">
        <v>92.474639892578125</v>
      </c>
      <c r="AA2813">
        <v>11.308712959289551</v>
      </c>
      <c r="AB2813">
        <v>1.8093940734863281E-2</v>
      </c>
      <c r="AC2813" s="2">
        <f t="shared" si="261"/>
        <v>1.8093940734863281E-2</v>
      </c>
      <c r="AD2813">
        <v>13.224954833984375</v>
      </c>
      <c r="AE2813">
        <v>20.307769714667749</v>
      </c>
      <c r="AH2813" s="2" t="str">
        <f t="shared" si="262"/>
        <v/>
      </c>
      <c r="AI2813" s="2" t="str">
        <f>IF(ISNUMBER(AH2813),SUMIFS($AH$1:AH2813,$A$1:A2813,A2813,C$1:$C2813,C2813,$G$1:G2813,G2813,$E$1:E2813,E2813),"")</f>
        <v/>
      </c>
      <c r="AJ2813">
        <f t="shared" si="263"/>
        <v>13</v>
      </c>
    </row>
    <row r="2814" spans="1:36" x14ac:dyDescent="0.25">
      <c r="A2814" s="14" t="s">
        <v>100</v>
      </c>
      <c r="B2814" t="s">
        <v>98</v>
      </c>
      <c r="C2814" t="s">
        <v>97</v>
      </c>
      <c r="D2814" s="13">
        <v>42677</v>
      </c>
      <c r="E2814">
        <v>3</v>
      </c>
      <c r="F2814">
        <v>350</v>
      </c>
      <c r="G2814" s="2" t="s">
        <v>78</v>
      </c>
      <c r="H2814" s="2" t="s">
        <v>11</v>
      </c>
      <c r="I2814">
        <v>9</v>
      </c>
      <c r="J2814" s="2" t="s">
        <v>88</v>
      </c>
      <c r="K2814" s="2">
        <v>272</v>
      </c>
      <c r="L2814" s="2">
        <v>2944.1</v>
      </c>
      <c r="M2814" s="2">
        <f t="shared" si="258"/>
        <v>294.40999999999997</v>
      </c>
      <c r="O2814" s="2" t="str">
        <f t="shared" si="259"/>
        <v/>
      </c>
      <c r="P2814" s="2" t="str">
        <f>IF(ISNUMBER(O2814),SUMIFS(O$1:$O2814,A$1:$A2814,A2814,C$1:$C2814,C2814,G$1:$G2814,G2814,E$1:$E2814,E2814),"")</f>
        <v/>
      </c>
      <c r="U2814" t="str">
        <f t="shared" si="260"/>
        <v/>
      </c>
      <c r="V2814">
        <v>23.681825637817383</v>
      </c>
      <c r="W2814">
        <v>34.745111465454102</v>
      </c>
      <c r="X2814">
        <v>79.955024719238281</v>
      </c>
      <c r="Y2814">
        <v>40.982622146606445</v>
      </c>
      <c r="Z2814">
        <v>90.973197937011719</v>
      </c>
      <c r="AA2814">
        <v>13.082169532775879</v>
      </c>
      <c r="AB2814">
        <v>2.0931471252441405E-2</v>
      </c>
      <c r="AC2814" s="2">
        <f t="shared" si="261"/>
        <v>2.0931471252441405E-2</v>
      </c>
      <c r="AD2814">
        <v>12.792803955078126</v>
      </c>
      <c r="AE2814">
        <v>15.151422955436036</v>
      </c>
      <c r="AH2814" s="2" t="str">
        <f t="shared" si="262"/>
        <v/>
      </c>
      <c r="AI2814" s="2" t="str">
        <f>IF(ISNUMBER(AH2814),SUMIFS($AH$1:AH2814,$A$1:A2814,A2814,C$1:$C2814,C2814,$G$1:G2814,G2814,$E$1:E2814,E2814),"")</f>
        <v/>
      </c>
      <c r="AJ2814">
        <f t="shared" si="263"/>
        <v>13</v>
      </c>
    </row>
    <row r="2815" spans="1:36" x14ac:dyDescent="0.25">
      <c r="A2815" s="14" t="s">
        <v>99</v>
      </c>
      <c r="B2815" t="s">
        <v>98</v>
      </c>
      <c r="C2815" t="s">
        <v>97</v>
      </c>
      <c r="D2815" s="13">
        <v>42677</v>
      </c>
      <c r="E2815">
        <v>3</v>
      </c>
      <c r="F2815">
        <v>500</v>
      </c>
      <c r="G2815" s="2" t="s">
        <v>78</v>
      </c>
      <c r="H2815" s="2" t="s">
        <v>11</v>
      </c>
      <c r="I2815">
        <v>9</v>
      </c>
      <c r="J2815" s="2" t="s">
        <v>88</v>
      </c>
      <c r="K2815" s="2">
        <v>389</v>
      </c>
      <c r="L2815" s="2">
        <v>3073.0250000000001</v>
      </c>
      <c r="M2815" s="2">
        <f t="shared" si="258"/>
        <v>307.30250000000001</v>
      </c>
      <c r="O2815" s="2" t="str">
        <f t="shared" si="259"/>
        <v/>
      </c>
      <c r="P2815" s="2" t="str">
        <f>IF(ISNUMBER(O2815),SUMIFS(O$1:$O2815,A$1:$A2815,A2815,C$1:$C2815,C2815,G$1:$G2815,G2815,E$1:$E2815,E2815),"")</f>
        <v/>
      </c>
      <c r="U2815" t="str">
        <f t="shared" si="260"/>
        <v/>
      </c>
      <c r="V2815">
        <v>23.275184631347656</v>
      </c>
      <c r="W2815">
        <v>32.464590072631836</v>
      </c>
      <c r="X2815">
        <v>79.513778686523438</v>
      </c>
      <c r="Y2815">
        <v>40.12739372253418</v>
      </c>
      <c r="Z2815">
        <v>91.134273529052734</v>
      </c>
      <c r="AA2815">
        <v>15.248841285705566</v>
      </c>
      <c r="AB2815">
        <v>2.4398146057128908E-2</v>
      </c>
      <c r="AC2815" s="2">
        <f t="shared" si="261"/>
        <v>2.4398146057128908E-2</v>
      </c>
      <c r="AD2815">
        <v>12.72220458984375</v>
      </c>
      <c r="AE2815">
        <v>16.197667313198739</v>
      </c>
      <c r="AH2815" s="2" t="str">
        <f t="shared" si="262"/>
        <v/>
      </c>
      <c r="AI2815" s="2" t="str">
        <f>IF(ISNUMBER(AH2815),SUMIFS($AH$1:AH2815,$A$1:A2815,A2815,C$1:$C2815,C2815,$G$1:G2815,G2815,$E$1:E2815,E2815),"")</f>
        <v/>
      </c>
      <c r="AJ2815">
        <f t="shared" si="263"/>
        <v>13</v>
      </c>
    </row>
    <row r="2816" spans="1:36" x14ac:dyDescent="0.25">
      <c r="A2816" s="14" t="s">
        <v>104</v>
      </c>
      <c r="B2816" t="s">
        <v>98</v>
      </c>
      <c r="C2816" t="s">
        <v>97</v>
      </c>
      <c r="D2816" s="13">
        <v>42696</v>
      </c>
      <c r="E2816">
        <v>1</v>
      </c>
      <c r="F2816">
        <v>0</v>
      </c>
      <c r="G2816" s="2" t="s">
        <v>78</v>
      </c>
      <c r="H2816" s="2" t="s">
        <v>11</v>
      </c>
      <c r="I2816">
        <v>4</v>
      </c>
      <c r="J2816" s="2" t="s">
        <v>77</v>
      </c>
      <c r="K2816" s="2">
        <v>0</v>
      </c>
      <c r="L2816" s="2"/>
      <c r="M2816" s="2" t="str">
        <f t="shared" si="258"/>
        <v/>
      </c>
      <c r="N2816">
        <v>544.86646335828482</v>
      </c>
      <c r="O2816" s="2">
        <f t="shared" si="259"/>
        <v>54.486646335828482</v>
      </c>
      <c r="P2816" s="2">
        <f>IF(ISNUMBER(O2816),SUMIFS(O$1:$O2816,A$1:$A2816,A2816,C$1:$C2816,C2816,G$1:$G2816,G2816,E$1:$E2816,E2816),"")</f>
        <v>232.06736880284717</v>
      </c>
      <c r="U2816" t="str">
        <f t="shared" si="260"/>
        <v/>
      </c>
      <c r="V2816">
        <v>21.836271286010742</v>
      </c>
      <c r="W2816">
        <v>29.240629196166992</v>
      </c>
      <c r="X2816">
        <v>77.457191467285156</v>
      </c>
      <c r="Y2816">
        <v>40.66765022277832</v>
      </c>
      <c r="Z2816">
        <v>91.909797668457031</v>
      </c>
      <c r="AA2816">
        <v>15.180002212524414</v>
      </c>
      <c r="AB2816">
        <v>2.4288003540039061E-2</v>
      </c>
      <c r="AC2816" s="2">
        <f t="shared" si="261"/>
        <v>2.4288003540039061E-2</v>
      </c>
      <c r="AD2816">
        <v>12.393150634765625</v>
      </c>
      <c r="AE2816">
        <v>20.432492375935681</v>
      </c>
      <c r="AH2816" s="2">
        <f t="shared" si="262"/>
        <v>1.323</v>
      </c>
      <c r="AI2816" s="2">
        <f>IF(ISNUMBER(AH2816),SUMIFS($AH$1:AH2816,$A$1:A2816,A2816,C$1:$C2816,C2816,$G$1:G2816,G2816,$E$1:E2816,E2816),"")</f>
        <v>6.0500000000000007</v>
      </c>
      <c r="AJ2816">
        <f t="shared" si="263"/>
        <v>16</v>
      </c>
    </row>
    <row r="2817" spans="1:36" x14ac:dyDescent="0.25">
      <c r="A2817" s="14" t="s">
        <v>103</v>
      </c>
      <c r="B2817" t="s">
        <v>98</v>
      </c>
      <c r="C2817" t="s">
        <v>97</v>
      </c>
      <c r="D2817" s="13">
        <v>42696</v>
      </c>
      <c r="E2817">
        <v>1</v>
      </c>
      <c r="F2817">
        <v>50</v>
      </c>
      <c r="G2817" s="2" t="s">
        <v>78</v>
      </c>
      <c r="H2817" s="2" t="s">
        <v>11</v>
      </c>
      <c r="I2817">
        <v>4</v>
      </c>
      <c r="J2817" s="2" t="s">
        <v>77</v>
      </c>
      <c r="K2817" s="2">
        <v>45</v>
      </c>
      <c r="L2817" s="2"/>
      <c r="M2817" s="2" t="str">
        <f t="shared" si="258"/>
        <v/>
      </c>
      <c r="N2817">
        <v>407.2623506331372</v>
      </c>
      <c r="O2817" s="2">
        <f t="shared" si="259"/>
        <v>40.726235063313723</v>
      </c>
      <c r="P2817" s="2">
        <f>IF(ISNUMBER(O2817),SUMIFS(O$1:$O2817,A$1:$A2817,A2817,C$1:$C2817,C2817,G$1:$G2817,G2817,E$1:$E2817,E2817),"")</f>
        <v>221.03102154030535</v>
      </c>
      <c r="U2817" t="str">
        <f t="shared" si="260"/>
        <v/>
      </c>
      <c r="V2817">
        <v>21.407230377197266</v>
      </c>
      <c r="W2817">
        <v>28.370473861694336</v>
      </c>
      <c r="X2817">
        <v>78.083305358886719</v>
      </c>
      <c r="Y2817">
        <v>39.962133407592773</v>
      </c>
      <c r="Z2817">
        <v>92.012519836425781</v>
      </c>
      <c r="AA2817">
        <v>15.221311092376709</v>
      </c>
      <c r="AB2817">
        <v>2.4354097747802738E-2</v>
      </c>
      <c r="AC2817" s="2">
        <f t="shared" si="261"/>
        <v>2.4354097747802738E-2</v>
      </c>
      <c r="AD2817">
        <v>12.493328857421876</v>
      </c>
      <c r="AE2817">
        <v>20.04494382022472</v>
      </c>
      <c r="AH2817" s="2">
        <f t="shared" si="262"/>
        <v>0.99199999999999999</v>
      </c>
      <c r="AI2817" s="2">
        <f>IF(ISNUMBER(AH2817),SUMIFS($AH$1:AH2817,$A$1:A2817,A2817,C$1:$C2817,C2817,$G$1:G2817,G2817,$E$1:E2817,E2817),"")</f>
        <v>5.625</v>
      </c>
      <c r="AJ2817">
        <f t="shared" si="263"/>
        <v>16</v>
      </c>
    </row>
    <row r="2818" spans="1:36" x14ac:dyDescent="0.25">
      <c r="A2818" s="14" t="s">
        <v>102</v>
      </c>
      <c r="B2818" t="s">
        <v>98</v>
      </c>
      <c r="C2818" t="s">
        <v>97</v>
      </c>
      <c r="D2818" s="13">
        <v>42696</v>
      </c>
      <c r="E2818">
        <v>1</v>
      </c>
      <c r="F2818">
        <v>100</v>
      </c>
      <c r="G2818" s="2" t="s">
        <v>78</v>
      </c>
      <c r="H2818" s="2" t="s">
        <v>11</v>
      </c>
      <c r="I2818">
        <v>4</v>
      </c>
      <c r="J2818" s="2" t="s">
        <v>77</v>
      </c>
      <c r="K2818" s="2">
        <v>90</v>
      </c>
      <c r="L2818" s="2"/>
      <c r="M2818" s="2" t="str">
        <f t="shared" ref="M2818:M2881" si="264">IF(ISNUMBER(L2818),L2818/10,"")</f>
        <v/>
      </c>
      <c r="N2818">
        <v>658.91903502729451</v>
      </c>
      <c r="O2818" s="2">
        <f t="shared" ref="O2818:O2881" si="265">IF(ISNUMBER(N2818),N2818/10,"")</f>
        <v>65.891903502729448</v>
      </c>
      <c r="P2818" s="2">
        <f>IF(ISNUMBER(O2818),SUMIFS(O$1:$O2818,A$1:$A2818,A2818,C$1:$C2818,C2818,G$1:$G2818,G2818,E$1:$E2818,E2818),"")</f>
        <v>276.43402170813903</v>
      </c>
      <c r="U2818" t="str">
        <f t="shared" ref="U2818:U2881" si="266">IF(ISNUMBER(R2818),R2818/100,"")</f>
        <v/>
      </c>
      <c r="V2818">
        <v>21.910337448120117</v>
      </c>
      <c r="W2818">
        <v>25.561068534851074</v>
      </c>
      <c r="X2818">
        <v>77.140167236328125</v>
      </c>
      <c r="Y2818">
        <v>39.187629699707031</v>
      </c>
      <c r="Z2818">
        <v>91.522224426269531</v>
      </c>
      <c r="AA2818">
        <v>14.745972156524658</v>
      </c>
      <c r="AB2818">
        <v>2.3593555450439455E-2</v>
      </c>
      <c r="AC2818" s="2">
        <f t="shared" ref="AC2818:AC2881" si="267">IF(ISNUMBER(AB2818),AB2818,"")</f>
        <v>2.3593555450439455E-2</v>
      </c>
      <c r="AD2818">
        <v>12.3424267578125</v>
      </c>
      <c r="AE2818">
        <v>19.45870275314979</v>
      </c>
      <c r="AH2818" s="2">
        <f t="shared" ref="AH2818:AH2881" si="268">IF(AND(ISNUMBER(AB2818),ISNUMBER(O2818)),ROUND(O2818*AB2818,3),"")</f>
        <v>1.5549999999999999</v>
      </c>
      <c r="AI2818" s="2">
        <f>IF(ISNUMBER(AH2818),SUMIFS($AH$1:AH2818,$A$1:A2818,A2818,C$1:$C2818,C2818,$G$1:G2818,G2818,$E$1:E2818,E2818),"")</f>
        <v>7.2379999999999995</v>
      </c>
      <c r="AJ2818">
        <f t="shared" ref="AJ2818:AJ2881" si="269">COUNT(K2818:AI2818)</f>
        <v>16</v>
      </c>
    </row>
    <row r="2819" spans="1:36" x14ac:dyDescent="0.25">
      <c r="A2819" s="14" t="s">
        <v>101</v>
      </c>
      <c r="B2819" t="s">
        <v>98</v>
      </c>
      <c r="C2819" t="s">
        <v>97</v>
      </c>
      <c r="D2819" s="13">
        <v>42696</v>
      </c>
      <c r="E2819">
        <v>1</v>
      </c>
      <c r="F2819">
        <v>200</v>
      </c>
      <c r="G2819" s="2" t="s">
        <v>78</v>
      </c>
      <c r="H2819" s="2" t="s">
        <v>11</v>
      </c>
      <c r="I2819">
        <v>4</v>
      </c>
      <c r="J2819" s="2" t="s">
        <v>77</v>
      </c>
      <c r="K2819" s="2">
        <v>180</v>
      </c>
      <c r="L2819" s="2"/>
      <c r="M2819" s="2" t="str">
        <f t="shared" si="264"/>
        <v/>
      </c>
      <c r="N2819">
        <v>814.62271833226862</v>
      </c>
      <c r="O2819" s="2">
        <f t="shared" si="265"/>
        <v>81.462271833226865</v>
      </c>
      <c r="P2819" s="2">
        <f>IF(ISNUMBER(O2819),SUMIFS(O$1:$O2819,A$1:$A2819,A2819,C$1:$C2819,C2819,G$1:$G2819,G2819,E$1:$E2819,E2819),"")</f>
        <v>363.33612308457998</v>
      </c>
      <c r="U2819" t="str">
        <f t="shared" si="266"/>
        <v/>
      </c>
      <c r="V2819">
        <v>20.570989608764648</v>
      </c>
      <c r="W2819">
        <v>27.553078651428223</v>
      </c>
      <c r="X2819">
        <v>80.540721893310547</v>
      </c>
      <c r="Y2819">
        <v>39.212181091308594</v>
      </c>
      <c r="Z2819">
        <v>92.348007202148438</v>
      </c>
      <c r="AA2819">
        <v>15.972003936767578</v>
      </c>
      <c r="AB2819">
        <v>2.5555206298828126E-2</v>
      </c>
      <c r="AC2819" s="2">
        <f t="shared" si="267"/>
        <v>2.5555206298828126E-2</v>
      </c>
      <c r="AD2819">
        <v>12.886515502929688</v>
      </c>
      <c r="AE2819">
        <v>20.047355958958171</v>
      </c>
      <c r="AH2819" s="2">
        <f t="shared" si="268"/>
        <v>2.0819999999999999</v>
      </c>
      <c r="AI2819" s="2">
        <f>IF(ISNUMBER(AH2819),SUMIFS($AH$1:AH2819,$A$1:A2819,A2819,C$1:$C2819,C2819,$G$1:G2819,G2819,$E$1:E2819,E2819),"")</f>
        <v>9.6550000000000011</v>
      </c>
      <c r="AJ2819">
        <f t="shared" si="269"/>
        <v>16</v>
      </c>
    </row>
    <row r="2820" spans="1:36" x14ac:dyDescent="0.25">
      <c r="A2820" s="14" t="s">
        <v>100</v>
      </c>
      <c r="B2820" t="s">
        <v>98</v>
      </c>
      <c r="C2820" t="s">
        <v>97</v>
      </c>
      <c r="D2820" s="13">
        <v>42696</v>
      </c>
      <c r="E2820">
        <v>1</v>
      </c>
      <c r="F2820">
        <v>350</v>
      </c>
      <c r="G2820" s="2" t="s">
        <v>78</v>
      </c>
      <c r="H2820" s="2" t="s">
        <v>11</v>
      </c>
      <c r="I2820">
        <v>4</v>
      </c>
      <c r="J2820" s="2" t="s">
        <v>77</v>
      </c>
      <c r="K2820" s="2">
        <v>350</v>
      </c>
      <c r="L2820" s="2"/>
      <c r="M2820" s="2" t="str">
        <f t="shared" si="264"/>
        <v/>
      </c>
      <c r="N2820">
        <v>1063.2156386387439</v>
      </c>
      <c r="O2820" s="2">
        <f t="shared" si="265"/>
        <v>106.32156386387439</v>
      </c>
      <c r="P2820" s="2">
        <f>IF(ISNUMBER(O2820),SUMIFS(O$1:$O2820,A$1:$A2820,A2820,C$1:$C2820,C2820,G$1:$G2820,G2820,E$1:$E2820,E2820),"")</f>
        <v>433.25802942336509</v>
      </c>
      <c r="U2820" t="str">
        <f t="shared" si="266"/>
        <v/>
      </c>
      <c r="V2820">
        <v>20.140561103820801</v>
      </c>
      <c r="W2820">
        <v>25.587576866149902</v>
      </c>
      <c r="X2820">
        <v>80.322917938232422</v>
      </c>
      <c r="Y2820">
        <v>38.845205307006836</v>
      </c>
      <c r="Z2820">
        <v>92.419750213623047</v>
      </c>
      <c r="AA2820">
        <v>19.594473838806152</v>
      </c>
      <c r="AB2820">
        <v>3.1351158142089844E-2</v>
      </c>
      <c r="AC2820" s="2">
        <f t="shared" si="267"/>
        <v>3.1351158142089844E-2</v>
      </c>
      <c r="AD2820">
        <v>12.851666870117187</v>
      </c>
      <c r="AE2820">
        <v>18.469462840323768</v>
      </c>
      <c r="AH2820" s="2">
        <f t="shared" si="268"/>
        <v>3.3330000000000002</v>
      </c>
      <c r="AI2820" s="2">
        <f>IF(ISNUMBER(AH2820),SUMIFS($AH$1:AH2820,$A$1:A2820,A2820,C$1:$C2820,C2820,$G$1:G2820,G2820,$E$1:E2820,E2820),"")</f>
        <v>12.706999999999999</v>
      </c>
      <c r="AJ2820">
        <f t="shared" si="269"/>
        <v>16</v>
      </c>
    </row>
    <row r="2821" spans="1:36" x14ac:dyDescent="0.25">
      <c r="A2821" s="14" t="s">
        <v>99</v>
      </c>
      <c r="B2821" t="s">
        <v>98</v>
      </c>
      <c r="C2821" t="s">
        <v>97</v>
      </c>
      <c r="D2821" s="13">
        <v>42696</v>
      </c>
      <c r="E2821">
        <v>1</v>
      </c>
      <c r="F2821">
        <v>500</v>
      </c>
      <c r="G2821" s="2" t="s">
        <v>78</v>
      </c>
      <c r="H2821" s="2" t="s">
        <v>11</v>
      </c>
      <c r="I2821">
        <v>4</v>
      </c>
      <c r="J2821" s="2" t="s">
        <v>77</v>
      </c>
      <c r="K2821" s="2">
        <v>450</v>
      </c>
      <c r="L2821" s="2"/>
      <c r="M2821" s="2" t="str">
        <f t="shared" si="264"/>
        <v/>
      </c>
      <c r="N2821">
        <v>657.05548274355624</v>
      </c>
      <c r="O2821" s="2">
        <f t="shared" si="265"/>
        <v>65.705548274355621</v>
      </c>
      <c r="P2821" s="2">
        <f>IF(ISNUMBER(O2821),SUMIFS(O$1:$O2821,A$1:$A2821,A2821,C$1:$C2821,C2821,G$1:$G2821,G2821,E$1:$E2821,E2821),"")</f>
        <v>348.6646997547611</v>
      </c>
      <c r="U2821" t="str">
        <f t="shared" si="266"/>
        <v/>
      </c>
      <c r="V2821">
        <v>22.591644287109375</v>
      </c>
      <c r="W2821">
        <v>15.952833652496338</v>
      </c>
      <c r="X2821">
        <v>76.151416778564453</v>
      </c>
      <c r="Y2821">
        <v>40.503206253051758</v>
      </c>
      <c r="Z2821">
        <v>91.918376922607422</v>
      </c>
      <c r="AA2821">
        <v>25.762783050537109</v>
      </c>
      <c r="AB2821">
        <v>4.1220452880859376E-2</v>
      </c>
      <c r="AC2821" s="2">
        <f t="shared" si="267"/>
        <v>4.1220452880859376E-2</v>
      </c>
      <c r="AD2821">
        <v>12.184226684570312</v>
      </c>
      <c r="AE2821">
        <v>16.513761467889911</v>
      </c>
      <c r="AH2821" s="2">
        <f t="shared" si="268"/>
        <v>2.7080000000000002</v>
      </c>
      <c r="AI2821" s="2">
        <f>IF(ISNUMBER(AH2821),SUMIFS($AH$1:AH2821,$A$1:A2821,A2821,C$1:$C2821,C2821,$G$1:G2821,G2821,$E$1:E2821,E2821),"")</f>
        <v>12.962999999999999</v>
      </c>
      <c r="AJ2821">
        <f t="shared" si="269"/>
        <v>16</v>
      </c>
    </row>
    <row r="2822" spans="1:36" x14ac:dyDescent="0.25">
      <c r="A2822" s="14" t="s">
        <v>104</v>
      </c>
      <c r="B2822" t="s">
        <v>98</v>
      </c>
      <c r="C2822" t="s">
        <v>97</v>
      </c>
      <c r="D2822" s="13">
        <v>42696</v>
      </c>
      <c r="E2822">
        <v>2</v>
      </c>
      <c r="F2822">
        <v>0</v>
      </c>
      <c r="G2822" s="2" t="s">
        <v>78</v>
      </c>
      <c r="H2822" s="2" t="s">
        <v>11</v>
      </c>
      <c r="I2822">
        <v>4</v>
      </c>
      <c r="J2822" s="2" t="s">
        <v>77</v>
      </c>
      <c r="K2822" s="2">
        <v>0</v>
      </c>
      <c r="L2822" s="2"/>
      <c r="M2822" s="2" t="str">
        <f t="shared" si="264"/>
        <v/>
      </c>
      <c r="N2822">
        <v>300.67505929574895</v>
      </c>
      <c r="O2822" s="2">
        <f t="shared" si="265"/>
        <v>30.067505929574896</v>
      </c>
      <c r="P2822" s="2">
        <f>IF(ISNUMBER(O2822),SUMIFS(O$1:$O2822,A$1:$A2822,A2822,C$1:$C2822,C2822,G$1:$G2822,G2822,E$1:$E2822,E2822),"")</f>
        <v>213.90778416344926</v>
      </c>
      <c r="U2822" t="str">
        <f t="shared" si="266"/>
        <v/>
      </c>
      <c r="V2822">
        <v>21.23161506652832</v>
      </c>
      <c r="W2822">
        <v>28.862696647644043</v>
      </c>
      <c r="X2822">
        <v>78.193244934082031</v>
      </c>
      <c r="Y2822">
        <v>40.026968002319336</v>
      </c>
      <c r="Z2822">
        <v>92.173549652099609</v>
      </c>
      <c r="AA2822">
        <v>14.107142925262451</v>
      </c>
      <c r="AB2822">
        <v>2.2571428680419919E-2</v>
      </c>
      <c r="AC2822" s="2">
        <f t="shared" si="267"/>
        <v>2.2571428680419919E-2</v>
      </c>
      <c r="AD2822">
        <v>12.510919189453125</v>
      </c>
      <c r="AE2822">
        <v>22.198275862068968</v>
      </c>
      <c r="AH2822" s="2">
        <f t="shared" si="268"/>
        <v>0.67900000000000005</v>
      </c>
      <c r="AI2822" s="2">
        <f>IF(ISNUMBER(AH2822),SUMIFS($AH$1:AH2822,$A$1:A2822,A2822,C$1:$C2822,C2822,$G$1:G2822,G2822,$E$1:E2822,E2822),"")</f>
        <v>5.133</v>
      </c>
      <c r="AJ2822">
        <f t="shared" si="269"/>
        <v>16</v>
      </c>
    </row>
    <row r="2823" spans="1:36" x14ac:dyDescent="0.25">
      <c r="A2823" s="14" t="s">
        <v>103</v>
      </c>
      <c r="B2823" t="s">
        <v>98</v>
      </c>
      <c r="C2823" t="s">
        <v>97</v>
      </c>
      <c r="D2823" s="13">
        <v>42696</v>
      </c>
      <c r="E2823">
        <v>2</v>
      </c>
      <c r="F2823">
        <v>50</v>
      </c>
      <c r="G2823" s="2" t="s">
        <v>78</v>
      </c>
      <c r="H2823" s="2" t="s">
        <v>11</v>
      </c>
      <c r="I2823">
        <v>4</v>
      </c>
      <c r="J2823" s="2" t="s">
        <v>77</v>
      </c>
      <c r="K2823" s="2">
        <v>45</v>
      </c>
      <c r="L2823" s="2"/>
      <c r="M2823" s="2" t="str">
        <f t="shared" si="264"/>
        <v/>
      </c>
      <c r="N2823">
        <v>600.29976605964998</v>
      </c>
      <c r="O2823" s="2">
        <f t="shared" si="265"/>
        <v>60.029976605964997</v>
      </c>
      <c r="P2823" s="2">
        <f>IF(ISNUMBER(O2823),SUMIFS(O$1:$O2823,A$1:$A2823,A2823,C$1:$C2823,C2823,G$1:$G2823,G2823,E$1:$E2823,E2823),"")</f>
        <v>261.52464929456522</v>
      </c>
      <c r="U2823" t="str">
        <f t="shared" si="266"/>
        <v/>
      </c>
      <c r="V2823">
        <v>21.847841262817383</v>
      </c>
      <c r="W2823">
        <v>30.407262802124023</v>
      </c>
      <c r="X2823">
        <v>79.238838195800781</v>
      </c>
      <c r="Y2823">
        <v>40.8671875</v>
      </c>
      <c r="Z2823">
        <v>92.564979553222656</v>
      </c>
      <c r="AA2823">
        <v>13.125988960266113</v>
      </c>
      <c r="AB2823">
        <v>2.1001582336425781E-2</v>
      </c>
      <c r="AC2823" s="2">
        <f t="shared" si="267"/>
        <v>2.1001582336425781E-2</v>
      </c>
      <c r="AD2823">
        <v>12.678214111328126</v>
      </c>
      <c r="AE2823">
        <v>20.856002901704752</v>
      </c>
      <c r="AH2823" s="2">
        <f t="shared" si="268"/>
        <v>1.2609999999999999</v>
      </c>
      <c r="AI2823" s="2">
        <f>IF(ISNUMBER(AH2823),SUMIFS($AH$1:AH2823,$A$1:A2823,A2823,C$1:$C2823,C2823,$G$1:G2823,G2823,$E$1:E2823,E2823),"")</f>
        <v>6.1779999999999999</v>
      </c>
      <c r="AJ2823">
        <f t="shared" si="269"/>
        <v>16</v>
      </c>
    </row>
    <row r="2824" spans="1:36" x14ac:dyDescent="0.25">
      <c r="A2824" s="14" t="s">
        <v>102</v>
      </c>
      <c r="B2824" t="s">
        <v>98</v>
      </c>
      <c r="C2824" t="s">
        <v>97</v>
      </c>
      <c r="D2824" s="13">
        <v>42696</v>
      </c>
      <c r="E2824">
        <v>2</v>
      </c>
      <c r="F2824">
        <v>100</v>
      </c>
      <c r="G2824" s="2" t="s">
        <v>78</v>
      </c>
      <c r="H2824" s="2" t="s">
        <v>11</v>
      </c>
      <c r="I2824">
        <v>4</v>
      </c>
      <c r="J2824" s="2" t="s">
        <v>77</v>
      </c>
      <c r="K2824" s="2">
        <v>90</v>
      </c>
      <c r="L2824" s="2"/>
      <c r="M2824" s="2" t="str">
        <f t="shared" si="264"/>
        <v/>
      </c>
      <c r="N2824">
        <v>616.14861614861604</v>
      </c>
      <c r="O2824" s="2">
        <f t="shared" si="265"/>
        <v>61.614861614861603</v>
      </c>
      <c r="P2824" s="2">
        <f>IF(ISNUMBER(O2824),SUMIFS(O$1:$O2824,A$1:$A2824,A2824,C$1:$C2824,C2824,G$1:$G2824,G2824,E$1:$E2824,E2824),"")</f>
        <v>262.70166131838675</v>
      </c>
      <c r="U2824" t="str">
        <f t="shared" si="266"/>
        <v/>
      </c>
      <c r="V2824">
        <v>20.024202346801758</v>
      </c>
      <c r="W2824">
        <v>37.317874908447266</v>
      </c>
      <c r="X2824">
        <v>82.044113159179688</v>
      </c>
      <c r="Y2824">
        <v>36.995258331298828</v>
      </c>
      <c r="Z2824">
        <v>93.163711547851563</v>
      </c>
      <c r="AA2824">
        <v>12.473896026611328</v>
      </c>
      <c r="AB2824">
        <v>1.9958233642578125E-2</v>
      </c>
      <c r="AC2824" s="2">
        <f t="shared" si="267"/>
        <v>1.9958233642578125E-2</v>
      </c>
      <c r="AD2824">
        <v>13.12705810546875</v>
      </c>
      <c r="AE2824">
        <v>21.406633906633903</v>
      </c>
      <c r="AH2824" s="2">
        <f t="shared" si="268"/>
        <v>1.23</v>
      </c>
      <c r="AI2824" s="2">
        <f>IF(ISNUMBER(AH2824),SUMIFS($AH$1:AH2824,$A$1:A2824,A2824,C$1:$C2824,C2824,$G$1:G2824,G2824,$E$1:E2824,E2824),"")</f>
        <v>6.0779999999999994</v>
      </c>
      <c r="AJ2824">
        <f t="shared" si="269"/>
        <v>16</v>
      </c>
    </row>
    <row r="2825" spans="1:36" x14ac:dyDescent="0.25">
      <c r="A2825" s="14" t="s">
        <v>101</v>
      </c>
      <c r="B2825" t="s">
        <v>98</v>
      </c>
      <c r="C2825" t="s">
        <v>97</v>
      </c>
      <c r="D2825" s="13">
        <v>42696</v>
      </c>
      <c r="E2825">
        <v>2</v>
      </c>
      <c r="F2825">
        <v>200</v>
      </c>
      <c r="G2825" s="2" t="s">
        <v>78</v>
      </c>
      <c r="H2825" s="2" t="s">
        <v>11</v>
      </c>
      <c r="I2825">
        <v>4</v>
      </c>
      <c r="J2825" s="2" t="s">
        <v>77</v>
      </c>
      <c r="K2825" s="2">
        <v>180</v>
      </c>
      <c r="L2825" s="2"/>
      <c r="M2825" s="2" t="str">
        <f t="shared" si="264"/>
        <v/>
      </c>
      <c r="N2825">
        <v>949.21838942066506</v>
      </c>
      <c r="O2825" s="2">
        <f t="shared" si="265"/>
        <v>94.921838942066501</v>
      </c>
      <c r="P2825" s="2">
        <f>IF(ISNUMBER(O2825),SUMIFS(O$1:$O2825,A$1:$A2825,A2825,C$1:$C2825,C2825,G$1:$G2825,G2825,E$1:$E2825,E2825),"")</f>
        <v>385.56883080174373</v>
      </c>
      <c r="U2825" t="str">
        <f t="shared" si="266"/>
        <v/>
      </c>
      <c r="V2825">
        <v>21.426485061645508</v>
      </c>
      <c r="W2825">
        <v>29.440998077392578</v>
      </c>
      <c r="X2825">
        <v>79.731227874755859</v>
      </c>
      <c r="Y2825">
        <v>40.73065185546875</v>
      </c>
      <c r="Z2825">
        <v>92.487007141113281</v>
      </c>
      <c r="AA2825">
        <v>14.850050449371338</v>
      </c>
      <c r="AB2825">
        <v>2.3760080718994141E-2</v>
      </c>
      <c r="AC2825" s="2">
        <f t="shared" si="267"/>
        <v>2.3760080718994141E-2</v>
      </c>
      <c r="AD2825">
        <v>12.756996459960938</v>
      </c>
      <c r="AE2825">
        <v>19.671302149178256</v>
      </c>
      <c r="AH2825" s="2">
        <f t="shared" si="268"/>
        <v>2.2549999999999999</v>
      </c>
      <c r="AI2825" s="2">
        <f>IF(ISNUMBER(AH2825),SUMIFS($AH$1:AH2825,$A$1:A2825,A2825,C$1:$C2825,C2825,$G$1:G2825,G2825,$E$1:E2825,E2825),"")</f>
        <v>10.154999999999999</v>
      </c>
      <c r="AJ2825">
        <f t="shared" si="269"/>
        <v>16</v>
      </c>
    </row>
    <row r="2826" spans="1:36" x14ac:dyDescent="0.25">
      <c r="A2826" s="14" t="s">
        <v>100</v>
      </c>
      <c r="B2826" t="s">
        <v>98</v>
      </c>
      <c r="C2826" t="s">
        <v>97</v>
      </c>
      <c r="D2826" s="13">
        <v>42696</v>
      </c>
      <c r="E2826">
        <v>2</v>
      </c>
      <c r="F2826">
        <v>350</v>
      </c>
      <c r="G2826" s="2" t="s">
        <v>78</v>
      </c>
      <c r="H2826" s="2" t="s">
        <v>11</v>
      </c>
      <c r="I2826">
        <v>4</v>
      </c>
      <c r="J2826" s="2" t="s">
        <v>77</v>
      </c>
      <c r="K2826" s="2">
        <v>350</v>
      </c>
      <c r="L2826" s="2"/>
      <c r="M2826" s="2" t="str">
        <f t="shared" si="264"/>
        <v/>
      </c>
      <c r="N2826">
        <v>1178.2135076252723</v>
      </c>
      <c r="O2826" s="2">
        <f t="shared" si="265"/>
        <v>117.82135076252723</v>
      </c>
      <c r="P2826" s="2">
        <f>IF(ISNUMBER(O2826),SUMIFS(O$1:$O2826,A$1:$A2826,A2826,C$1:$C2826,C2826,G$1:$G2826,G2826,E$1:$E2826,E2826),"")</f>
        <v>532.47672504086768</v>
      </c>
      <c r="U2826" t="str">
        <f t="shared" si="266"/>
        <v/>
      </c>
      <c r="V2826">
        <v>21.658198356628418</v>
      </c>
      <c r="W2826">
        <v>24.390289306640625</v>
      </c>
      <c r="X2826">
        <v>78.226131439208984</v>
      </c>
      <c r="Y2826">
        <v>41.474428176879883</v>
      </c>
      <c r="Z2826">
        <v>91.465381622314453</v>
      </c>
      <c r="AA2826">
        <v>17.415196418762207</v>
      </c>
      <c r="AB2826">
        <v>2.7864314270019532E-2</v>
      </c>
      <c r="AC2826" s="2">
        <f t="shared" si="267"/>
        <v>2.7864314270019532E-2</v>
      </c>
      <c r="AD2826">
        <v>12.516181030273438</v>
      </c>
      <c r="AE2826">
        <v>18.692810457516341</v>
      </c>
      <c r="AH2826" s="2">
        <f t="shared" si="268"/>
        <v>3.2829999999999999</v>
      </c>
      <c r="AI2826" s="2">
        <f>IF(ISNUMBER(AH2826),SUMIFS($AH$1:AH2826,$A$1:A2826,A2826,C$1:$C2826,C2826,$G$1:G2826,G2826,$E$1:E2826,E2826),"")</f>
        <v>16.321000000000002</v>
      </c>
      <c r="AJ2826">
        <f t="shared" si="269"/>
        <v>16</v>
      </c>
    </row>
    <row r="2827" spans="1:36" x14ac:dyDescent="0.25">
      <c r="A2827" s="14" t="s">
        <v>99</v>
      </c>
      <c r="B2827" t="s">
        <v>98</v>
      </c>
      <c r="C2827" t="s">
        <v>97</v>
      </c>
      <c r="D2827" s="13">
        <v>42696</v>
      </c>
      <c r="E2827">
        <v>2</v>
      </c>
      <c r="F2827">
        <v>500</v>
      </c>
      <c r="G2827" s="2" t="s">
        <v>78</v>
      </c>
      <c r="H2827" s="2" t="s">
        <v>11</v>
      </c>
      <c r="I2827">
        <v>4</v>
      </c>
      <c r="J2827" s="2" t="s">
        <v>77</v>
      </c>
      <c r="K2827" s="2">
        <v>450</v>
      </c>
      <c r="L2827" s="2"/>
      <c r="M2827" s="2" t="str">
        <f t="shared" si="264"/>
        <v/>
      </c>
      <c r="N2827">
        <v>1471.7119519919986</v>
      </c>
      <c r="O2827" s="2">
        <f t="shared" si="265"/>
        <v>147.17119519919987</v>
      </c>
      <c r="P2827" s="2">
        <f>IF(ISNUMBER(O2827),SUMIFS(O$1:$O2827,A$1:$A2827,A2827,C$1:$C2827,C2827,G$1:$G2827,G2827,E$1:$E2827,E2827),"")</f>
        <v>546.56242341402526</v>
      </c>
      <c r="U2827" t="str">
        <f t="shared" si="266"/>
        <v/>
      </c>
      <c r="V2827">
        <v>22.178095817565918</v>
      </c>
      <c r="W2827">
        <v>21.526817321777344</v>
      </c>
      <c r="X2827">
        <v>78.069736480712891</v>
      </c>
      <c r="Y2827">
        <v>42.713464736938477</v>
      </c>
      <c r="Z2827">
        <v>91.696929931640625</v>
      </c>
      <c r="AA2827">
        <v>20.128580093383789</v>
      </c>
      <c r="AB2827">
        <v>3.220572814941406E-2</v>
      </c>
      <c r="AC2827" s="2">
        <f t="shared" si="267"/>
        <v>3.220572814941406E-2</v>
      </c>
      <c r="AD2827">
        <v>12.491157836914063</v>
      </c>
      <c r="AE2827">
        <v>19.533255542590432</v>
      </c>
      <c r="AH2827" s="2">
        <f t="shared" si="268"/>
        <v>4.74</v>
      </c>
      <c r="AI2827" s="2">
        <f>IF(ISNUMBER(AH2827),SUMIFS($AH$1:AH2827,$A$1:A2827,A2827,C$1:$C2827,C2827,$G$1:G2827,G2827,$E$1:E2827,E2827),"")</f>
        <v>17.581000000000003</v>
      </c>
      <c r="AJ2827">
        <f t="shared" si="269"/>
        <v>16</v>
      </c>
    </row>
    <row r="2828" spans="1:36" x14ac:dyDescent="0.25">
      <c r="A2828" s="14" t="s">
        <v>104</v>
      </c>
      <c r="B2828" t="s">
        <v>98</v>
      </c>
      <c r="C2828" t="s">
        <v>97</v>
      </c>
      <c r="D2828" s="13">
        <v>42696</v>
      </c>
      <c r="E2828">
        <v>3</v>
      </c>
      <c r="F2828">
        <v>0</v>
      </c>
      <c r="G2828" s="2" t="s">
        <v>78</v>
      </c>
      <c r="H2828" s="2" t="s">
        <v>11</v>
      </c>
      <c r="I2828">
        <v>4</v>
      </c>
      <c r="J2828" s="2" t="s">
        <v>77</v>
      </c>
      <c r="K2828" s="2">
        <v>0</v>
      </c>
      <c r="L2828" s="2"/>
      <c r="M2828" s="2" t="str">
        <f t="shared" si="264"/>
        <v/>
      </c>
      <c r="N2828">
        <v>589.03703703703695</v>
      </c>
      <c r="O2828" s="2">
        <f t="shared" si="265"/>
        <v>58.903703703703698</v>
      </c>
      <c r="P2828" s="2">
        <f>IF(ISNUMBER(O2828),SUMIFS(O$1:$O2828,A$1:$A2828,A2828,C$1:$C2828,C2828,G$1:$G2828,G2828,E$1:$E2828,E2828),"")</f>
        <v>259.75530635030367</v>
      </c>
      <c r="U2828" t="str">
        <f t="shared" si="266"/>
        <v/>
      </c>
      <c r="V2828">
        <v>22.626645088195801</v>
      </c>
      <c r="W2828">
        <v>26.72178840637207</v>
      </c>
      <c r="X2828">
        <v>76.044670104980469</v>
      </c>
      <c r="Y2828">
        <v>41.043004989624023</v>
      </c>
      <c r="Z2828">
        <v>91.128997802734375</v>
      </c>
      <c r="AA2828">
        <v>15.909571170806885</v>
      </c>
      <c r="AB2828">
        <v>2.5455313873291016E-2</v>
      </c>
      <c r="AC2828" s="2">
        <f t="shared" si="267"/>
        <v>2.5455313873291016E-2</v>
      </c>
      <c r="AD2828">
        <v>12.167147216796875</v>
      </c>
      <c r="AE2828">
        <v>20.826666666666664</v>
      </c>
      <c r="AH2828" s="2">
        <f t="shared" si="268"/>
        <v>1.4990000000000001</v>
      </c>
      <c r="AI2828" s="2">
        <f>IF(ISNUMBER(AH2828),SUMIFS($AH$1:AH2828,$A$1:A2828,A2828,C$1:$C2828,C2828,$G$1:G2828,G2828,$E$1:E2828,E2828),"")</f>
        <v>7.0259999999999998</v>
      </c>
      <c r="AJ2828">
        <f t="shared" si="269"/>
        <v>16</v>
      </c>
    </row>
    <row r="2829" spans="1:36" x14ac:dyDescent="0.25">
      <c r="A2829" s="14" t="s">
        <v>103</v>
      </c>
      <c r="B2829" t="s">
        <v>98</v>
      </c>
      <c r="C2829" t="s">
        <v>97</v>
      </c>
      <c r="D2829" s="13">
        <v>42696</v>
      </c>
      <c r="E2829">
        <v>3</v>
      </c>
      <c r="F2829">
        <v>50</v>
      </c>
      <c r="G2829" s="2" t="s">
        <v>78</v>
      </c>
      <c r="H2829" s="2" t="s">
        <v>11</v>
      </c>
      <c r="I2829">
        <v>4</v>
      </c>
      <c r="J2829" s="2" t="s">
        <v>77</v>
      </c>
      <c r="K2829" s="2">
        <v>45</v>
      </c>
      <c r="L2829" s="2"/>
      <c r="M2829" s="2" t="str">
        <f t="shared" si="264"/>
        <v/>
      </c>
      <c r="N2829">
        <v>549.938448243533</v>
      </c>
      <c r="O2829" s="2">
        <f t="shared" si="265"/>
        <v>54.993844824353303</v>
      </c>
      <c r="P2829" s="2">
        <f>IF(ISNUMBER(O2829),SUMIFS(O$1:$O2829,A$1:$A2829,A2829,C$1:$C2829,C2829,G$1:$G2829,G2829,E$1:$E2829,E2829),"")</f>
        <v>248.2256369699499</v>
      </c>
      <c r="U2829" t="str">
        <f t="shared" si="266"/>
        <v/>
      </c>
      <c r="V2829">
        <v>21.257024765014648</v>
      </c>
      <c r="W2829">
        <v>30.609769821166992</v>
      </c>
      <c r="X2829">
        <v>79.095718383789063</v>
      </c>
      <c r="Y2829">
        <v>39.575111389160156</v>
      </c>
      <c r="Z2829">
        <v>92.070724487304688</v>
      </c>
      <c r="AA2829">
        <v>13.60739278793335</v>
      </c>
      <c r="AB2829">
        <v>2.1771828460693362E-2</v>
      </c>
      <c r="AC2829" s="2">
        <f t="shared" si="267"/>
        <v>2.1771828460693362E-2</v>
      </c>
      <c r="AD2829">
        <v>12.65531494140625</v>
      </c>
      <c r="AE2829">
        <v>20.955315870570111</v>
      </c>
      <c r="AH2829" s="2">
        <f t="shared" si="268"/>
        <v>1.1970000000000001</v>
      </c>
      <c r="AI2829" s="2">
        <f>IF(ISNUMBER(AH2829),SUMIFS($AH$1:AH2829,$A$1:A2829,A2829,C$1:$C2829,C2829,$G$1:G2829,G2829,$E$1:E2829,E2829),"")</f>
        <v>5.9909999999999997</v>
      </c>
      <c r="AJ2829">
        <f t="shared" si="269"/>
        <v>16</v>
      </c>
    </row>
    <row r="2830" spans="1:36" x14ac:dyDescent="0.25">
      <c r="A2830" s="14" t="s">
        <v>102</v>
      </c>
      <c r="B2830" t="s">
        <v>98</v>
      </c>
      <c r="C2830" t="s">
        <v>97</v>
      </c>
      <c r="D2830" s="13">
        <v>42696</v>
      </c>
      <c r="E2830">
        <v>3</v>
      </c>
      <c r="F2830">
        <v>100</v>
      </c>
      <c r="G2830" s="2" t="s">
        <v>78</v>
      </c>
      <c r="H2830" s="2" t="s">
        <v>11</v>
      </c>
      <c r="I2830">
        <v>4</v>
      </c>
      <c r="J2830" s="2" t="s">
        <v>77</v>
      </c>
      <c r="K2830" s="2">
        <v>90</v>
      </c>
      <c r="L2830" s="2"/>
      <c r="M2830" s="2" t="str">
        <f t="shared" si="264"/>
        <v/>
      </c>
      <c r="N2830">
        <v>647.07740916271723</v>
      </c>
      <c r="O2830" s="2">
        <f t="shared" si="265"/>
        <v>64.707740916271717</v>
      </c>
      <c r="P2830" s="2">
        <f>IF(ISNUMBER(O2830),SUMIFS(O$1:$O2830,A$1:$A2830,A2830,C$1:$C2830,C2830,G$1:$G2830,G2830,E$1:$E2830,E2830),"")</f>
        <v>294.47835139352446</v>
      </c>
      <c r="U2830" t="str">
        <f t="shared" si="266"/>
        <v/>
      </c>
      <c r="V2830">
        <v>20.936456680297852</v>
      </c>
      <c r="W2830">
        <v>35.381082534790039</v>
      </c>
      <c r="X2830">
        <v>80.304958343505859</v>
      </c>
      <c r="Y2830">
        <v>38.119668960571289</v>
      </c>
      <c r="Z2830">
        <v>92.439838409423828</v>
      </c>
      <c r="AA2830">
        <v>13.086166381835938</v>
      </c>
      <c r="AB2830">
        <v>2.09378662109375E-2</v>
      </c>
      <c r="AC2830" s="2">
        <f t="shared" si="267"/>
        <v>2.09378662109375E-2</v>
      </c>
      <c r="AD2830">
        <v>12.848793334960938</v>
      </c>
      <c r="AE2830">
        <v>21.232227488151658</v>
      </c>
      <c r="AH2830" s="2">
        <f t="shared" si="268"/>
        <v>1.355</v>
      </c>
      <c r="AI2830" s="2">
        <f>IF(ISNUMBER(AH2830),SUMIFS($AH$1:AH2830,$A$1:A2830,A2830,C$1:$C2830,C2830,$G$1:G2830,G2830,$E$1:E2830,E2830),"")</f>
        <v>7.0380000000000003</v>
      </c>
      <c r="AJ2830">
        <f t="shared" si="269"/>
        <v>16</v>
      </c>
    </row>
    <row r="2831" spans="1:36" x14ac:dyDescent="0.25">
      <c r="A2831" s="14" t="s">
        <v>101</v>
      </c>
      <c r="B2831" t="s">
        <v>98</v>
      </c>
      <c r="C2831" t="s">
        <v>97</v>
      </c>
      <c r="D2831" s="13">
        <v>42696</v>
      </c>
      <c r="E2831">
        <v>3</v>
      </c>
      <c r="F2831">
        <v>200</v>
      </c>
      <c r="G2831" s="2" t="s">
        <v>78</v>
      </c>
      <c r="H2831" s="2" t="s">
        <v>11</v>
      </c>
      <c r="I2831">
        <v>4</v>
      </c>
      <c r="J2831" s="2" t="s">
        <v>77</v>
      </c>
      <c r="K2831" s="2">
        <v>180</v>
      </c>
      <c r="L2831" s="2"/>
      <c r="M2831" s="2" t="str">
        <f t="shared" si="264"/>
        <v/>
      </c>
      <c r="N2831">
        <v>947.81982133238193</v>
      </c>
      <c r="O2831" s="2">
        <f t="shared" si="265"/>
        <v>94.781982133238188</v>
      </c>
      <c r="P2831" s="2">
        <f>IF(ISNUMBER(O2831),SUMIFS(O$1:$O2831,A$1:$A2831,A2831,C$1:$C2831,C2831,G$1:$G2831,G2831,E$1:$E2831,E2831),"")</f>
        <v>406.79602383883798</v>
      </c>
      <c r="U2831" t="str">
        <f t="shared" si="266"/>
        <v/>
      </c>
      <c r="V2831">
        <v>21.049606323242188</v>
      </c>
      <c r="W2831">
        <v>29.875456809997559</v>
      </c>
      <c r="X2831">
        <v>79.817035675048828</v>
      </c>
      <c r="Y2831">
        <v>38.946237564086914</v>
      </c>
      <c r="Z2831">
        <v>92.381206512451172</v>
      </c>
      <c r="AA2831">
        <v>14.200557231903076</v>
      </c>
      <c r="AB2831">
        <v>2.2720891571044923E-2</v>
      </c>
      <c r="AC2831" s="2">
        <f t="shared" si="267"/>
        <v>2.2720891571044923E-2</v>
      </c>
      <c r="AD2831">
        <v>12.770725708007813</v>
      </c>
      <c r="AE2831">
        <v>19.303657999118553</v>
      </c>
      <c r="AH2831" s="2">
        <f t="shared" si="268"/>
        <v>2.1539999999999999</v>
      </c>
      <c r="AI2831" s="2">
        <f>IF(ISNUMBER(AH2831),SUMIFS($AH$1:AH2831,$A$1:A2831,A2831,C$1:$C2831,C2831,$G$1:G2831,G2831,$E$1:E2831,E2831),"")</f>
        <v>10.34</v>
      </c>
      <c r="AJ2831">
        <f t="shared" si="269"/>
        <v>16</v>
      </c>
    </row>
    <row r="2832" spans="1:36" x14ac:dyDescent="0.25">
      <c r="A2832" s="14" t="s">
        <v>100</v>
      </c>
      <c r="B2832" t="s">
        <v>98</v>
      </c>
      <c r="C2832" t="s">
        <v>97</v>
      </c>
      <c r="D2832" s="13">
        <v>42696</v>
      </c>
      <c r="E2832">
        <v>3</v>
      </c>
      <c r="F2832">
        <v>350</v>
      </c>
      <c r="G2832" s="2" t="s">
        <v>78</v>
      </c>
      <c r="H2832" s="2" t="s">
        <v>11</v>
      </c>
      <c r="I2832">
        <v>4</v>
      </c>
      <c r="J2832" s="2" t="s">
        <v>77</v>
      </c>
      <c r="K2832" s="2">
        <v>350</v>
      </c>
      <c r="L2832" s="2"/>
      <c r="M2832" s="2" t="str">
        <f t="shared" si="264"/>
        <v/>
      </c>
      <c r="N2832">
        <v>1141.0961054587774</v>
      </c>
      <c r="O2832" s="2">
        <f t="shared" si="265"/>
        <v>114.10961054587774</v>
      </c>
      <c r="P2832" s="2">
        <f>IF(ISNUMBER(O2832),SUMIFS(O$1:$O2832,A$1:$A2832,A2832,C$1:$C2832,C2832,G$1:$G2832,G2832,E$1:$E2832,E2832),"")</f>
        <v>505.34568833306804</v>
      </c>
      <c r="U2832" t="str">
        <f t="shared" si="266"/>
        <v/>
      </c>
      <c r="V2832">
        <v>20.91138744354248</v>
      </c>
      <c r="W2832">
        <v>25.670808792114258</v>
      </c>
      <c r="X2832">
        <v>79.542530059814453</v>
      </c>
      <c r="Y2832">
        <v>40.518705368041992</v>
      </c>
      <c r="Z2832">
        <v>91.716705322265625</v>
      </c>
      <c r="AA2832">
        <v>17.263971328735352</v>
      </c>
      <c r="AB2832">
        <v>2.7622354125976561E-2</v>
      </c>
      <c r="AC2832" s="2">
        <f t="shared" si="267"/>
        <v>2.7622354125976561E-2</v>
      </c>
      <c r="AD2832">
        <v>12.726804809570313</v>
      </c>
      <c r="AE2832">
        <v>17.735786507541853</v>
      </c>
      <c r="AH2832" s="2">
        <f t="shared" si="268"/>
        <v>3.1520000000000001</v>
      </c>
      <c r="AI2832" s="2">
        <f>IF(ISNUMBER(AH2832),SUMIFS($AH$1:AH2832,$A$1:A2832,A2832,C$1:$C2832,C2832,$G$1:G2832,G2832,$E$1:E2832,E2832),"")</f>
        <v>14.978000000000002</v>
      </c>
      <c r="AJ2832">
        <f t="shared" si="269"/>
        <v>16</v>
      </c>
    </row>
    <row r="2833" spans="1:36" x14ac:dyDescent="0.25">
      <c r="A2833" s="14" t="s">
        <v>99</v>
      </c>
      <c r="B2833" t="s">
        <v>98</v>
      </c>
      <c r="C2833" t="s">
        <v>97</v>
      </c>
      <c r="D2833" s="13">
        <v>42696</v>
      </c>
      <c r="E2833">
        <v>3</v>
      </c>
      <c r="F2833">
        <v>500</v>
      </c>
      <c r="G2833" s="2" t="s">
        <v>78</v>
      </c>
      <c r="H2833" s="2" t="s">
        <v>11</v>
      </c>
      <c r="I2833">
        <v>4</v>
      </c>
      <c r="J2833" s="2" t="s">
        <v>77</v>
      </c>
      <c r="K2833" s="2">
        <v>450</v>
      </c>
      <c r="L2833" s="2"/>
      <c r="M2833" s="2" t="str">
        <f t="shared" si="264"/>
        <v/>
      </c>
      <c r="N2833">
        <v>1269.8412698412696</v>
      </c>
      <c r="O2833" s="2">
        <f t="shared" si="265"/>
        <v>126.98412698412696</v>
      </c>
      <c r="P2833" s="2">
        <f>IF(ISNUMBER(O2833),SUMIFS(O$1:$O2833,A$1:$A2833,A2833,C$1:$C2833,C2833,G$1:$G2833,G2833,E$1:$E2833,E2833),"")</f>
        <v>531.95853164052357</v>
      </c>
      <c r="U2833" t="str">
        <f t="shared" si="266"/>
        <v/>
      </c>
      <c r="V2833">
        <v>21.563194274902344</v>
      </c>
      <c r="W2833">
        <v>22.954990386962891</v>
      </c>
      <c r="X2833">
        <v>78.554977416992188</v>
      </c>
      <c r="Y2833">
        <v>41.90473747253418</v>
      </c>
      <c r="Z2833">
        <v>92.148300170898438</v>
      </c>
      <c r="AA2833">
        <v>22.76280689239502</v>
      </c>
      <c r="AB2833">
        <v>3.6420491027832028E-2</v>
      </c>
      <c r="AC2833" s="2">
        <f t="shared" si="267"/>
        <v>3.6420491027832028E-2</v>
      </c>
      <c r="AD2833">
        <v>12.56879638671875</v>
      </c>
      <c r="AE2833">
        <v>17.647058823529409</v>
      </c>
      <c r="AH2833" s="2">
        <f t="shared" si="268"/>
        <v>4.625</v>
      </c>
      <c r="AI2833" s="2">
        <f>IF(ISNUMBER(AH2833),SUMIFS($AH$1:AH2833,$A$1:A2833,A2833,C$1:$C2833,C2833,$G$1:G2833,G2833,$E$1:E2833,E2833),"")</f>
        <v>17.978000000000002</v>
      </c>
      <c r="AJ2833">
        <f t="shared" si="269"/>
        <v>16</v>
      </c>
    </row>
    <row r="2834" spans="1:36" x14ac:dyDescent="0.25">
      <c r="A2834" s="14" t="s">
        <v>104</v>
      </c>
      <c r="B2834" t="s">
        <v>98</v>
      </c>
      <c r="C2834" t="s">
        <v>97</v>
      </c>
      <c r="D2834" s="13">
        <v>42696</v>
      </c>
      <c r="E2834">
        <v>4</v>
      </c>
      <c r="F2834">
        <v>0</v>
      </c>
      <c r="G2834" s="2" t="s">
        <v>78</v>
      </c>
      <c r="H2834" s="2" t="s">
        <v>11</v>
      </c>
      <c r="I2834">
        <v>4</v>
      </c>
      <c r="J2834" s="2" t="s">
        <v>77</v>
      </c>
      <c r="K2834" s="2">
        <v>0</v>
      </c>
      <c r="L2834" s="2"/>
      <c r="M2834" s="2" t="str">
        <f t="shared" si="264"/>
        <v/>
      </c>
      <c r="N2834">
        <v>581.58041897879298</v>
      </c>
      <c r="O2834" s="2">
        <f t="shared" si="265"/>
        <v>58.158041897879301</v>
      </c>
      <c r="P2834" s="2">
        <f>IF(ISNUMBER(O2834),SUMIFS(O$1:$O2834,A$1:$A2834,A2834,C$1:$C2834,C2834,G$1:$G2834,G2834,E$1:$E2834,E2834),"")</f>
        <v>249.37630744752329</v>
      </c>
      <c r="U2834" t="str">
        <f t="shared" si="266"/>
        <v/>
      </c>
      <c r="V2834">
        <v>22.147241592407227</v>
      </c>
      <c r="W2834">
        <v>31.085319519042969</v>
      </c>
      <c r="X2834">
        <v>78.716007232666016</v>
      </c>
      <c r="Y2834">
        <v>40.84698486328125</v>
      </c>
      <c r="Z2834">
        <v>92.700119018554688</v>
      </c>
      <c r="AA2834">
        <v>13.172640800476074</v>
      </c>
      <c r="AB2834">
        <v>2.1076225280761716E-2</v>
      </c>
      <c r="AC2834" s="2">
        <f t="shared" si="267"/>
        <v>2.1076225280761716E-2</v>
      </c>
      <c r="AD2834">
        <v>12.594561157226563</v>
      </c>
      <c r="AE2834">
        <v>22.161028061893521</v>
      </c>
      <c r="AH2834" s="2">
        <f t="shared" si="268"/>
        <v>1.226</v>
      </c>
      <c r="AI2834" s="2">
        <f>IF(ISNUMBER(AH2834),SUMIFS($AH$1:AH2834,$A$1:A2834,A2834,C$1:$C2834,C2834,$G$1:G2834,G2834,$E$1:E2834,E2834),"")</f>
        <v>6.2</v>
      </c>
      <c r="AJ2834">
        <f t="shared" si="269"/>
        <v>16</v>
      </c>
    </row>
    <row r="2835" spans="1:36" x14ac:dyDescent="0.25">
      <c r="A2835" s="14" t="s">
        <v>103</v>
      </c>
      <c r="B2835" t="s">
        <v>98</v>
      </c>
      <c r="C2835" t="s">
        <v>97</v>
      </c>
      <c r="D2835" s="13">
        <v>42696</v>
      </c>
      <c r="E2835">
        <v>4</v>
      </c>
      <c r="F2835">
        <v>50</v>
      </c>
      <c r="G2835" s="2" t="s">
        <v>78</v>
      </c>
      <c r="H2835" s="2" t="s">
        <v>11</v>
      </c>
      <c r="I2835">
        <v>4</v>
      </c>
      <c r="J2835" s="2" t="s">
        <v>77</v>
      </c>
      <c r="K2835" s="2">
        <v>45</v>
      </c>
      <c r="L2835" s="2"/>
      <c r="M2835" s="2" t="str">
        <f t="shared" si="264"/>
        <v/>
      </c>
      <c r="N2835">
        <v>505.39956803455721</v>
      </c>
      <c r="O2835" s="2">
        <f t="shared" si="265"/>
        <v>50.539956803455723</v>
      </c>
      <c r="P2835" s="2">
        <f>IF(ISNUMBER(O2835),SUMIFS(O$1:$O2835,A$1:$A2835,A2835,C$1:$C2835,C2835,G$1:$G2835,G2835,E$1:$E2835,E2835),"")</f>
        <v>239.5444260290376</v>
      </c>
      <c r="U2835" t="str">
        <f t="shared" si="266"/>
        <v/>
      </c>
      <c r="V2835">
        <v>21.82419490814209</v>
      </c>
      <c r="W2835">
        <v>29.91020393371582</v>
      </c>
      <c r="X2835">
        <v>77.476211547851563</v>
      </c>
      <c r="Y2835">
        <v>40.30311393737793</v>
      </c>
      <c r="Z2835">
        <v>91.642093658447266</v>
      </c>
      <c r="AA2835">
        <v>14.466684818267822</v>
      </c>
      <c r="AB2835">
        <v>2.3146695709228515E-2</v>
      </c>
      <c r="AC2835" s="2">
        <f t="shared" si="267"/>
        <v>2.3146695709228515E-2</v>
      </c>
      <c r="AD2835">
        <v>12.396193847656249</v>
      </c>
      <c r="AE2835">
        <v>22.111231101511876</v>
      </c>
      <c r="AH2835" s="2">
        <f t="shared" si="268"/>
        <v>1.17</v>
      </c>
      <c r="AI2835" s="2">
        <f>IF(ISNUMBER(AH2835),SUMIFS($AH$1:AH2835,$A$1:A2835,A2835,C$1:$C2835,C2835,$G$1:G2835,G2835,$E$1:E2835,E2835),"")</f>
        <v>5.702</v>
      </c>
      <c r="AJ2835">
        <f t="shared" si="269"/>
        <v>16</v>
      </c>
    </row>
    <row r="2836" spans="1:36" x14ac:dyDescent="0.25">
      <c r="A2836" s="14" t="s">
        <v>102</v>
      </c>
      <c r="B2836" t="s">
        <v>98</v>
      </c>
      <c r="C2836" t="s">
        <v>97</v>
      </c>
      <c r="D2836" s="13">
        <v>42696</v>
      </c>
      <c r="E2836">
        <v>4</v>
      </c>
      <c r="F2836">
        <v>100</v>
      </c>
      <c r="G2836" s="2" t="s">
        <v>78</v>
      </c>
      <c r="H2836" s="2" t="s">
        <v>11</v>
      </c>
      <c r="I2836">
        <v>4</v>
      </c>
      <c r="J2836" s="2" t="s">
        <v>77</v>
      </c>
      <c r="K2836" s="2">
        <v>90</v>
      </c>
      <c r="L2836" s="2"/>
      <c r="M2836" s="2" t="str">
        <f t="shared" si="264"/>
        <v/>
      </c>
      <c r="N2836">
        <v>565.23026941412331</v>
      </c>
      <c r="O2836" s="2">
        <f t="shared" si="265"/>
        <v>56.523026941412333</v>
      </c>
      <c r="P2836" s="2">
        <f>IF(ISNUMBER(O2836),SUMIFS(O$1:$O2836,A$1:$A2836,A2836,C$1:$C2836,C2836,G$1:$G2836,G2836,E$1:$E2836,E2836),"")</f>
        <v>272.45499518385282</v>
      </c>
      <c r="U2836" t="str">
        <f t="shared" si="266"/>
        <v/>
      </c>
      <c r="V2836">
        <v>21.370405197143555</v>
      </c>
      <c r="W2836">
        <v>35.060068130493164</v>
      </c>
      <c r="X2836">
        <v>79.389961242675781</v>
      </c>
      <c r="Y2836">
        <v>39.192756652832031</v>
      </c>
      <c r="Z2836">
        <v>92.714412689208984</v>
      </c>
      <c r="AA2836">
        <v>13.509735584259033</v>
      </c>
      <c r="AB2836">
        <v>2.1615576934814452E-2</v>
      </c>
      <c r="AC2836" s="2">
        <f t="shared" si="267"/>
        <v>2.1615576934814452E-2</v>
      </c>
      <c r="AD2836">
        <v>12.702393798828126</v>
      </c>
      <c r="AE2836">
        <v>21.53800824985268</v>
      </c>
      <c r="AH2836" s="2">
        <f t="shared" si="268"/>
        <v>1.222</v>
      </c>
      <c r="AI2836" s="2">
        <f>IF(ISNUMBER(AH2836),SUMIFS($AH$1:AH2836,$A$1:A2836,A2836,C$1:$C2836,C2836,$G$1:G2836,G2836,$E$1:E2836,E2836),"")</f>
        <v>6.7780000000000005</v>
      </c>
      <c r="AJ2836">
        <f t="shared" si="269"/>
        <v>16</v>
      </c>
    </row>
    <row r="2837" spans="1:36" x14ac:dyDescent="0.25">
      <c r="A2837" s="14" t="s">
        <v>101</v>
      </c>
      <c r="B2837" t="s">
        <v>98</v>
      </c>
      <c r="C2837" t="s">
        <v>97</v>
      </c>
      <c r="D2837" s="13">
        <v>42696</v>
      </c>
      <c r="E2837">
        <v>4</v>
      </c>
      <c r="F2837">
        <v>200</v>
      </c>
      <c r="G2837" s="2" t="s">
        <v>78</v>
      </c>
      <c r="H2837" s="2" t="s">
        <v>11</v>
      </c>
      <c r="I2837">
        <v>4</v>
      </c>
      <c r="J2837" s="2" t="s">
        <v>77</v>
      </c>
      <c r="K2837" s="2">
        <v>180</v>
      </c>
      <c r="L2837" s="2"/>
      <c r="M2837" s="2" t="str">
        <f t="shared" si="264"/>
        <v/>
      </c>
      <c r="N2837">
        <v>1040.0750569628738</v>
      </c>
      <c r="O2837" s="2">
        <f t="shared" si="265"/>
        <v>104.00750569628738</v>
      </c>
      <c r="P2837" s="2">
        <f>IF(ISNUMBER(O2837),SUMIFS(O$1:$O2837,A$1:$A2837,A2837,C$1:$C2837,C2837,G$1:$G2837,G2837,E$1:$E2837,E2837),"")</f>
        <v>393.0832202550514</v>
      </c>
      <c r="U2837" t="str">
        <f t="shared" si="266"/>
        <v/>
      </c>
      <c r="V2837">
        <v>21.313850402832031</v>
      </c>
      <c r="W2837">
        <v>30.00578498840332</v>
      </c>
      <c r="X2837">
        <v>79.788715362548828</v>
      </c>
      <c r="Y2837">
        <v>40.690776824951172</v>
      </c>
      <c r="Z2837">
        <v>92.784244537353516</v>
      </c>
      <c r="AA2837">
        <v>13.780003070831299</v>
      </c>
      <c r="AB2837">
        <v>2.2048004913330078E-2</v>
      </c>
      <c r="AC2837" s="2">
        <f t="shared" si="267"/>
        <v>2.2048004913330078E-2</v>
      </c>
      <c r="AD2837">
        <v>12.766194458007813</v>
      </c>
      <c r="AE2837">
        <v>20.476477683956578</v>
      </c>
      <c r="AH2837" s="2">
        <f t="shared" si="268"/>
        <v>2.2930000000000001</v>
      </c>
      <c r="AI2837" s="2">
        <f>IF(ISNUMBER(AH2837),SUMIFS($AH$1:AH2837,$A$1:A2837,A2837,C$1:$C2837,C2837,$G$1:G2837,G2837,$E$1:E2837,E2837),"")</f>
        <v>9.2910000000000004</v>
      </c>
      <c r="AJ2837">
        <f t="shared" si="269"/>
        <v>16</v>
      </c>
    </row>
    <row r="2838" spans="1:36" x14ac:dyDescent="0.25">
      <c r="A2838" s="14" t="s">
        <v>100</v>
      </c>
      <c r="B2838" t="s">
        <v>98</v>
      </c>
      <c r="C2838" t="s">
        <v>97</v>
      </c>
      <c r="D2838" s="13">
        <v>42696</v>
      </c>
      <c r="E2838">
        <v>4</v>
      </c>
      <c r="F2838">
        <v>350</v>
      </c>
      <c r="G2838" s="2" t="s">
        <v>78</v>
      </c>
      <c r="H2838" s="2" t="s">
        <v>11</v>
      </c>
      <c r="I2838">
        <v>4</v>
      </c>
      <c r="J2838" s="2" t="s">
        <v>77</v>
      </c>
      <c r="K2838" s="2">
        <v>350</v>
      </c>
      <c r="L2838" s="2"/>
      <c r="M2838" s="2" t="str">
        <f t="shared" si="264"/>
        <v/>
      </c>
      <c r="N2838">
        <v>1250.4155298397466</v>
      </c>
      <c r="O2838" s="2">
        <f t="shared" si="265"/>
        <v>125.04155298397465</v>
      </c>
      <c r="P2838" s="2">
        <f>IF(ISNUMBER(O2838),SUMIFS(O$1:$O2838,A$1:$A2838,A2838,C$1:$C2838,C2838,G$1:$G2838,G2838,E$1:$E2838,E2838),"")</f>
        <v>492.75961233236984</v>
      </c>
      <c r="U2838" t="str">
        <f t="shared" si="266"/>
        <v/>
      </c>
      <c r="V2838">
        <v>22.234673500061035</v>
      </c>
      <c r="W2838">
        <v>29.000635147094727</v>
      </c>
      <c r="X2838">
        <v>78.877773284912109</v>
      </c>
      <c r="Y2838">
        <v>40.25755500793457</v>
      </c>
      <c r="Z2838">
        <v>92.177734375</v>
      </c>
      <c r="AA2838">
        <v>15.18335485458374</v>
      </c>
      <c r="AB2838">
        <v>2.4293367767333988E-2</v>
      </c>
      <c r="AC2838" s="2">
        <f t="shared" si="267"/>
        <v>2.4293367767333988E-2</v>
      </c>
      <c r="AD2838">
        <v>12.620443725585938</v>
      </c>
      <c r="AE2838">
        <v>20.095963872424498</v>
      </c>
      <c r="AH2838" s="2">
        <f t="shared" si="268"/>
        <v>3.0379999999999998</v>
      </c>
      <c r="AI2838" s="2">
        <f>IF(ISNUMBER(AH2838),SUMIFS($AH$1:AH2838,$A$1:A2838,A2838,C$1:$C2838,C2838,$G$1:G2838,G2838,$E$1:E2838,E2838),"")</f>
        <v>12.846</v>
      </c>
      <c r="AJ2838">
        <f t="shared" si="269"/>
        <v>16</v>
      </c>
    </row>
    <row r="2839" spans="1:36" x14ac:dyDescent="0.25">
      <c r="A2839" s="14" t="s">
        <v>99</v>
      </c>
      <c r="B2839" t="s">
        <v>98</v>
      </c>
      <c r="C2839" t="s">
        <v>97</v>
      </c>
      <c r="D2839" s="13">
        <v>42696</v>
      </c>
      <c r="E2839">
        <v>4</v>
      </c>
      <c r="F2839">
        <v>500</v>
      </c>
      <c r="G2839" s="2" t="s">
        <v>78</v>
      </c>
      <c r="H2839" s="2" t="s">
        <v>11</v>
      </c>
      <c r="I2839">
        <v>4</v>
      </c>
      <c r="J2839" s="2" t="s">
        <v>77</v>
      </c>
      <c r="K2839" s="2">
        <v>450</v>
      </c>
      <c r="L2839" s="2"/>
      <c r="M2839" s="2" t="str">
        <f t="shared" si="264"/>
        <v/>
      </c>
      <c r="N2839">
        <v>937.74537296690983</v>
      </c>
      <c r="O2839" s="2">
        <f t="shared" si="265"/>
        <v>93.77453729669098</v>
      </c>
      <c r="P2839" s="2">
        <f>IF(ISNUMBER(O2839),SUMIFS(O$1:$O2839,A$1:$A2839,A2839,C$1:$C2839,C2839,G$1:$G2839,G2839,E$1:$E2839,E2839),"")</f>
        <v>464.67822440282413</v>
      </c>
      <c r="U2839" t="str">
        <f t="shared" si="266"/>
        <v/>
      </c>
      <c r="V2839">
        <v>21.557330131530762</v>
      </c>
      <c r="W2839">
        <v>26.738326072692871</v>
      </c>
      <c r="X2839">
        <v>76.699516296386719</v>
      </c>
      <c r="Y2839">
        <v>41.920135498046875</v>
      </c>
      <c r="Z2839">
        <v>92.006465911865234</v>
      </c>
      <c r="AA2839">
        <v>18.619365692138672</v>
      </c>
      <c r="AB2839">
        <v>2.9790985107421876E-2</v>
      </c>
      <c r="AC2839" s="2">
        <f t="shared" si="267"/>
        <v>2.9790985107421876E-2</v>
      </c>
      <c r="AD2839">
        <v>12.271922607421875</v>
      </c>
      <c r="AE2839">
        <v>17.582725743129558</v>
      </c>
      <c r="AH2839" s="2">
        <f t="shared" si="268"/>
        <v>2.794</v>
      </c>
      <c r="AI2839" s="2">
        <f>IF(ISNUMBER(AH2839),SUMIFS($AH$1:AH2839,$A$1:A2839,A2839,C$1:$C2839,C2839,$G$1:G2839,G2839,$E$1:E2839,E2839),"")</f>
        <v>14.64</v>
      </c>
      <c r="AJ2839">
        <f t="shared" si="269"/>
        <v>16</v>
      </c>
    </row>
    <row r="2840" spans="1:36" x14ac:dyDescent="0.25">
      <c r="A2840" s="14" t="s">
        <v>104</v>
      </c>
      <c r="B2840" t="s">
        <v>98</v>
      </c>
      <c r="C2840" t="s">
        <v>97</v>
      </c>
      <c r="D2840" s="13">
        <v>42720</v>
      </c>
      <c r="E2840">
        <v>1</v>
      </c>
      <c r="F2840">
        <v>0</v>
      </c>
      <c r="G2840" s="2" t="s">
        <v>78</v>
      </c>
      <c r="H2840" s="2" t="s">
        <v>11</v>
      </c>
      <c r="I2840">
        <v>5</v>
      </c>
      <c r="J2840" s="2" t="s">
        <v>77</v>
      </c>
      <c r="K2840" s="2">
        <v>0</v>
      </c>
      <c r="L2840" s="2"/>
      <c r="M2840" s="2" t="str">
        <f t="shared" si="264"/>
        <v/>
      </c>
      <c r="N2840">
        <v>492.23362124144757</v>
      </c>
      <c r="O2840" s="2">
        <f t="shared" si="265"/>
        <v>49.223362124144757</v>
      </c>
      <c r="P2840" s="2">
        <f>IF(ISNUMBER(O2840),SUMIFS(O$1:$O2840,A$1:$A2840,A2840,C$1:$C2840,C2840,G$1:$G2840,G2840,E$1:$E2840,E2840),"")</f>
        <v>281.29073092699196</v>
      </c>
      <c r="U2840" t="str">
        <f t="shared" si="266"/>
        <v/>
      </c>
      <c r="V2840">
        <v>23.490544319152832</v>
      </c>
      <c r="W2840">
        <v>32.453435897827148</v>
      </c>
      <c r="X2840">
        <v>76.558994293212891</v>
      </c>
      <c r="Y2840">
        <v>43.33050537109375</v>
      </c>
      <c r="Z2840">
        <v>93.851028442382813</v>
      </c>
      <c r="AA2840">
        <v>11.855922698974609</v>
      </c>
      <c r="AB2840">
        <v>1.8969476318359376E-2</v>
      </c>
      <c r="AC2840" s="2">
        <f t="shared" si="267"/>
        <v>1.8969476318359376E-2</v>
      </c>
      <c r="AD2840">
        <v>12.249439086914062</v>
      </c>
      <c r="AE2840">
        <v>23.428427164857357</v>
      </c>
      <c r="AH2840" s="2">
        <f t="shared" si="268"/>
        <v>0.93400000000000005</v>
      </c>
      <c r="AI2840" s="2">
        <f>IF(ISNUMBER(AH2840),SUMIFS($AH$1:AH2840,$A$1:A2840,A2840,C$1:$C2840,C2840,$G$1:G2840,G2840,$E$1:E2840,E2840),"")</f>
        <v>6.9840000000000009</v>
      </c>
      <c r="AJ2840">
        <f t="shared" si="269"/>
        <v>16</v>
      </c>
    </row>
    <row r="2841" spans="1:36" x14ac:dyDescent="0.25">
      <c r="A2841" s="14" t="s">
        <v>103</v>
      </c>
      <c r="B2841" t="s">
        <v>98</v>
      </c>
      <c r="C2841" t="s">
        <v>97</v>
      </c>
      <c r="D2841" s="13">
        <v>42720</v>
      </c>
      <c r="E2841">
        <v>1</v>
      </c>
      <c r="F2841">
        <v>50</v>
      </c>
      <c r="G2841" s="2" t="s">
        <v>78</v>
      </c>
      <c r="H2841" s="2" t="s">
        <v>11</v>
      </c>
      <c r="I2841">
        <v>5</v>
      </c>
      <c r="J2841" s="2" t="s">
        <v>77</v>
      </c>
      <c r="K2841" s="2">
        <v>45</v>
      </c>
      <c r="L2841" s="2"/>
      <c r="M2841" s="2" t="str">
        <f t="shared" si="264"/>
        <v/>
      </c>
      <c r="N2841">
        <v>456.0049449539751</v>
      </c>
      <c r="O2841" s="2">
        <f t="shared" si="265"/>
        <v>45.600494495397513</v>
      </c>
      <c r="P2841" s="2">
        <f>IF(ISNUMBER(O2841),SUMIFS(O$1:$O2841,A$1:$A2841,A2841,C$1:$C2841,C2841,G$1:$G2841,G2841,E$1:$E2841,E2841),"")</f>
        <v>266.63151603570287</v>
      </c>
      <c r="U2841" t="str">
        <f t="shared" si="266"/>
        <v/>
      </c>
      <c r="V2841">
        <v>23.516756057739258</v>
      </c>
      <c r="W2841">
        <v>27.669498443603516</v>
      </c>
      <c r="X2841">
        <v>75.668117523193359</v>
      </c>
      <c r="Y2841">
        <v>40.63825798034668</v>
      </c>
      <c r="Z2841">
        <v>92.850975036621094</v>
      </c>
      <c r="AA2841">
        <v>12.187241554260254</v>
      </c>
      <c r="AB2841">
        <v>1.9499586486816406E-2</v>
      </c>
      <c r="AC2841" s="2">
        <f t="shared" si="267"/>
        <v>1.9499586486816406E-2</v>
      </c>
      <c r="AD2841">
        <v>12.106898803710937</v>
      </c>
      <c r="AE2841">
        <v>19.237708615245825</v>
      </c>
      <c r="AH2841" s="2">
        <f t="shared" si="268"/>
        <v>0.88900000000000001</v>
      </c>
      <c r="AI2841" s="2">
        <f>IF(ISNUMBER(AH2841),SUMIFS($AH$1:AH2841,$A$1:A2841,A2841,C$1:$C2841,C2841,$G$1:G2841,G2841,$E$1:E2841,E2841),"")</f>
        <v>6.5140000000000002</v>
      </c>
      <c r="AJ2841">
        <f t="shared" si="269"/>
        <v>16</v>
      </c>
    </row>
    <row r="2842" spans="1:36" x14ac:dyDescent="0.25">
      <c r="A2842" s="14" t="s">
        <v>102</v>
      </c>
      <c r="B2842" t="s">
        <v>98</v>
      </c>
      <c r="C2842" t="s">
        <v>97</v>
      </c>
      <c r="D2842" s="13">
        <v>42720</v>
      </c>
      <c r="E2842">
        <v>1</v>
      </c>
      <c r="F2842">
        <v>100</v>
      </c>
      <c r="G2842" s="2" t="s">
        <v>78</v>
      </c>
      <c r="H2842" s="2" t="s">
        <v>11</v>
      </c>
      <c r="I2842">
        <v>5</v>
      </c>
      <c r="J2842" s="2" t="s">
        <v>77</v>
      </c>
      <c r="K2842" s="2">
        <v>90</v>
      </c>
      <c r="L2842" s="2"/>
      <c r="M2842" s="2" t="str">
        <f t="shared" si="264"/>
        <v/>
      </c>
      <c r="N2842">
        <v>576.22613374825767</v>
      </c>
      <c r="O2842" s="2">
        <f t="shared" si="265"/>
        <v>57.622613374825768</v>
      </c>
      <c r="P2842" s="2">
        <f>IF(ISNUMBER(O2842),SUMIFS(O$1:$O2842,A$1:$A2842,A2842,C$1:$C2842,C2842,G$1:$G2842,G2842,E$1:$E2842,E2842),"")</f>
        <v>334.05663508296482</v>
      </c>
      <c r="U2842" t="str">
        <f t="shared" si="266"/>
        <v/>
      </c>
      <c r="V2842">
        <v>22.471418380737305</v>
      </c>
      <c r="W2842">
        <v>28.646734237670898</v>
      </c>
      <c r="X2842">
        <v>77.482528686523438</v>
      </c>
      <c r="Y2842">
        <v>40.964727401733398</v>
      </c>
      <c r="Z2842">
        <v>92.710193634033203</v>
      </c>
      <c r="AA2842">
        <v>12.825154304504395</v>
      </c>
      <c r="AB2842">
        <v>2.0520246887207029E-2</v>
      </c>
      <c r="AC2842" s="2">
        <f t="shared" si="267"/>
        <v>2.0520246887207029E-2</v>
      </c>
      <c r="AD2842">
        <v>12.397204589843751</v>
      </c>
      <c r="AE2842">
        <v>20.626276378488768</v>
      </c>
      <c r="AH2842" s="2">
        <f t="shared" si="268"/>
        <v>1.1819999999999999</v>
      </c>
      <c r="AI2842" s="2">
        <f>IF(ISNUMBER(AH2842),SUMIFS($AH$1:AH2842,$A$1:A2842,A2842,C$1:$C2842,C2842,$G$1:G2842,G2842,$E$1:E2842,E2842),"")</f>
        <v>8.42</v>
      </c>
      <c r="AJ2842">
        <f t="shared" si="269"/>
        <v>16</v>
      </c>
    </row>
    <row r="2843" spans="1:36" x14ac:dyDescent="0.25">
      <c r="A2843" s="14" t="s">
        <v>101</v>
      </c>
      <c r="B2843" t="s">
        <v>98</v>
      </c>
      <c r="C2843" t="s">
        <v>97</v>
      </c>
      <c r="D2843" s="13">
        <v>42720</v>
      </c>
      <c r="E2843">
        <v>1</v>
      </c>
      <c r="F2843">
        <v>200</v>
      </c>
      <c r="G2843" s="2" t="s">
        <v>78</v>
      </c>
      <c r="H2843" s="2" t="s">
        <v>11</v>
      </c>
      <c r="I2843">
        <v>5</v>
      </c>
      <c r="J2843" s="2" t="s">
        <v>77</v>
      </c>
      <c r="K2843" s="2">
        <v>180</v>
      </c>
      <c r="L2843" s="2"/>
      <c r="M2843" s="2" t="str">
        <f t="shared" si="264"/>
        <v/>
      </c>
      <c r="N2843">
        <v>659.56430544306693</v>
      </c>
      <c r="O2843" s="2">
        <f t="shared" si="265"/>
        <v>65.956430544306698</v>
      </c>
      <c r="P2843" s="2">
        <f>IF(ISNUMBER(O2843),SUMIFS(O$1:$O2843,A$1:$A2843,A2843,C$1:$C2843,C2843,G$1:$G2843,G2843,E$1:$E2843,E2843),"")</f>
        <v>429.29255362888671</v>
      </c>
      <c r="U2843" t="str">
        <f t="shared" si="266"/>
        <v/>
      </c>
      <c r="V2843">
        <v>22.209339141845703</v>
      </c>
      <c r="W2843">
        <v>30.161323547363281</v>
      </c>
      <c r="X2843">
        <v>78.265262603759766</v>
      </c>
      <c r="Y2843">
        <v>41.744461059570313</v>
      </c>
      <c r="Z2843">
        <v>92.989490509033203</v>
      </c>
      <c r="AA2843">
        <v>13.045093536376953</v>
      </c>
      <c r="AB2843">
        <v>2.0872149658203124E-2</v>
      </c>
      <c r="AC2843" s="2">
        <f t="shared" si="267"/>
        <v>2.0872149658203124E-2</v>
      </c>
      <c r="AD2843">
        <v>12.522442016601563</v>
      </c>
      <c r="AE2843">
        <v>17.313563017880508</v>
      </c>
      <c r="AH2843" s="2">
        <f t="shared" si="268"/>
        <v>1.377</v>
      </c>
      <c r="AI2843" s="2">
        <f>IF(ISNUMBER(AH2843),SUMIFS($AH$1:AH2843,$A$1:A2843,A2843,C$1:$C2843,C2843,$G$1:G2843,G2843,$E$1:E2843,E2843),"")</f>
        <v>11.032000000000002</v>
      </c>
      <c r="AJ2843">
        <f t="shared" si="269"/>
        <v>16</v>
      </c>
    </row>
    <row r="2844" spans="1:36" x14ac:dyDescent="0.25">
      <c r="A2844" s="14" t="s">
        <v>100</v>
      </c>
      <c r="B2844" t="s">
        <v>98</v>
      </c>
      <c r="C2844" t="s">
        <v>97</v>
      </c>
      <c r="D2844" s="13">
        <v>42720</v>
      </c>
      <c r="E2844">
        <v>1</v>
      </c>
      <c r="F2844">
        <v>350</v>
      </c>
      <c r="G2844" s="2" t="s">
        <v>78</v>
      </c>
      <c r="H2844" s="2" t="s">
        <v>11</v>
      </c>
      <c r="I2844">
        <v>5</v>
      </c>
      <c r="J2844" s="2" t="s">
        <v>77</v>
      </c>
      <c r="K2844" s="2">
        <v>350</v>
      </c>
      <c r="L2844" s="2"/>
      <c r="M2844" s="2" t="str">
        <f t="shared" si="264"/>
        <v/>
      </c>
      <c r="N2844">
        <v>1421.3234261493478</v>
      </c>
      <c r="O2844" s="2">
        <f t="shared" si="265"/>
        <v>142.13234261493477</v>
      </c>
      <c r="P2844" s="2">
        <f>IF(ISNUMBER(O2844),SUMIFS(O$1:$O2844,A$1:$A2844,A2844,C$1:$C2844,C2844,G$1:$G2844,G2844,E$1:$E2844,E2844),"")</f>
        <v>575.3903720382998</v>
      </c>
      <c r="U2844" t="str">
        <f t="shared" si="266"/>
        <v/>
      </c>
      <c r="V2844">
        <v>22.667713165283203</v>
      </c>
      <c r="W2844">
        <v>27.77534294128418</v>
      </c>
      <c r="X2844">
        <v>77.690689086914063</v>
      </c>
      <c r="Y2844">
        <v>42.643573760986328</v>
      </c>
      <c r="Z2844">
        <v>92.9066162109375</v>
      </c>
      <c r="AA2844">
        <v>15.75601863861084</v>
      </c>
      <c r="AB2844">
        <v>2.5209629821777341E-2</v>
      </c>
      <c r="AC2844" s="2">
        <f t="shared" si="267"/>
        <v>2.5209629821777341E-2</v>
      </c>
      <c r="AD2844">
        <v>12.430510253906251</v>
      </c>
      <c r="AE2844">
        <v>17.132023440193034</v>
      </c>
      <c r="AH2844" s="2">
        <f t="shared" si="268"/>
        <v>3.5830000000000002</v>
      </c>
      <c r="AI2844" s="2">
        <f>IF(ISNUMBER(AH2844),SUMIFS($AH$1:AH2844,$A$1:A2844,A2844,C$1:$C2844,C2844,$G$1:G2844,G2844,$E$1:E2844,E2844),"")</f>
        <v>16.29</v>
      </c>
      <c r="AJ2844">
        <f t="shared" si="269"/>
        <v>16</v>
      </c>
    </row>
    <row r="2845" spans="1:36" x14ac:dyDescent="0.25">
      <c r="A2845" s="14" t="s">
        <v>99</v>
      </c>
      <c r="B2845" t="s">
        <v>98</v>
      </c>
      <c r="C2845" t="s">
        <v>97</v>
      </c>
      <c r="D2845" s="13">
        <v>42720</v>
      </c>
      <c r="E2845">
        <v>1</v>
      </c>
      <c r="F2845">
        <v>500</v>
      </c>
      <c r="G2845" s="2" t="s">
        <v>78</v>
      </c>
      <c r="H2845" s="2" t="s">
        <v>11</v>
      </c>
      <c r="I2845">
        <v>5</v>
      </c>
      <c r="J2845" s="2" t="s">
        <v>77</v>
      </c>
      <c r="K2845" s="2">
        <v>450</v>
      </c>
      <c r="L2845" s="2"/>
      <c r="M2845" s="2" t="str">
        <f t="shared" si="264"/>
        <v/>
      </c>
      <c r="N2845">
        <v>917.45119845531997</v>
      </c>
      <c r="O2845" s="2">
        <f t="shared" si="265"/>
        <v>91.745119845532003</v>
      </c>
      <c r="P2845" s="2">
        <f>IF(ISNUMBER(O2845),SUMIFS(O$1:$O2845,A$1:$A2845,A2845,C$1:$C2845,C2845,G$1:$G2845,G2845,E$1:$E2845,E2845),"")</f>
        <v>440.40981960029308</v>
      </c>
      <c r="U2845" t="str">
        <f t="shared" si="266"/>
        <v/>
      </c>
      <c r="V2845">
        <v>24.829986572265625</v>
      </c>
      <c r="W2845">
        <v>18.527802467346191</v>
      </c>
      <c r="X2845">
        <v>72.554031372070313</v>
      </c>
      <c r="Y2845">
        <v>46.764995574951172</v>
      </c>
      <c r="Z2845">
        <v>92.092144012451172</v>
      </c>
      <c r="AA2845">
        <v>22.096748352050781</v>
      </c>
      <c r="AB2845">
        <v>3.5354797363281253E-2</v>
      </c>
      <c r="AC2845" s="2">
        <f t="shared" si="267"/>
        <v>3.5354797363281253E-2</v>
      </c>
      <c r="AD2845">
        <v>11.60864501953125</v>
      </c>
      <c r="AE2845">
        <v>16.672911202697641</v>
      </c>
      <c r="AH2845" s="2">
        <f t="shared" si="268"/>
        <v>3.2440000000000002</v>
      </c>
      <c r="AI2845" s="2">
        <f>IF(ISNUMBER(AH2845),SUMIFS($AH$1:AH2845,$A$1:A2845,A2845,C$1:$C2845,C2845,$G$1:G2845,G2845,$E$1:E2845,E2845),"")</f>
        <v>16.207000000000001</v>
      </c>
      <c r="AJ2845">
        <f t="shared" si="269"/>
        <v>16</v>
      </c>
    </row>
    <row r="2846" spans="1:36" x14ac:dyDescent="0.25">
      <c r="A2846" s="14" t="s">
        <v>104</v>
      </c>
      <c r="B2846" t="s">
        <v>98</v>
      </c>
      <c r="C2846" t="s">
        <v>97</v>
      </c>
      <c r="D2846" s="13">
        <v>42720</v>
      </c>
      <c r="E2846">
        <v>2</v>
      </c>
      <c r="F2846">
        <v>0</v>
      </c>
      <c r="G2846" s="2" t="s">
        <v>78</v>
      </c>
      <c r="H2846" s="2" t="s">
        <v>11</v>
      </c>
      <c r="I2846">
        <v>5</v>
      </c>
      <c r="J2846" s="2" t="s">
        <v>77</v>
      </c>
      <c r="K2846" s="2">
        <v>0</v>
      </c>
      <c r="L2846" s="2"/>
      <c r="M2846" s="2" t="str">
        <f t="shared" si="264"/>
        <v/>
      </c>
      <c r="N2846">
        <v>320.8629708059583</v>
      </c>
      <c r="O2846" s="2">
        <f t="shared" si="265"/>
        <v>32.086297080595827</v>
      </c>
      <c r="P2846" s="2">
        <f>IF(ISNUMBER(O2846),SUMIFS(O$1:$O2846,A$1:$A2846,A2846,C$1:$C2846,C2846,G$1:$G2846,G2846,E$1:$E2846,E2846),"")</f>
        <v>245.99408124404511</v>
      </c>
      <c r="U2846" t="str">
        <f t="shared" si="266"/>
        <v/>
      </c>
      <c r="V2846">
        <v>21.588833808898926</v>
      </c>
      <c r="W2846">
        <v>29.874176979064941</v>
      </c>
      <c r="X2846">
        <v>77.978813171386719</v>
      </c>
      <c r="Y2846">
        <v>38.363914489746094</v>
      </c>
      <c r="Z2846">
        <v>92.641120910644531</v>
      </c>
      <c r="AA2846">
        <v>13.708814144134521</v>
      </c>
      <c r="AB2846">
        <v>2.1934102630615234E-2</v>
      </c>
      <c r="AC2846" s="2">
        <f t="shared" si="267"/>
        <v>2.1934102630615234E-2</v>
      </c>
      <c r="AD2846">
        <v>12.476610107421875</v>
      </c>
      <c r="AE2846">
        <v>23.68871151653364</v>
      </c>
      <c r="AH2846" s="2">
        <f t="shared" si="268"/>
        <v>0.70399999999999996</v>
      </c>
      <c r="AI2846" s="2">
        <f>IF(ISNUMBER(AH2846),SUMIFS($AH$1:AH2846,$A$1:A2846,A2846,C$1:$C2846,C2846,$G$1:G2846,G2846,$E$1:E2846,E2846),"")</f>
        <v>5.8369999999999997</v>
      </c>
      <c r="AJ2846">
        <f t="shared" si="269"/>
        <v>16</v>
      </c>
    </row>
    <row r="2847" spans="1:36" x14ac:dyDescent="0.25">
      <c r="A2847" s="14" t="s">
        <v>103</v>
      </c>
      <c r="B2847" t="s">
        <v>98</v>
      </c>
      <c r="C2847" t="s">
        <v>97</v>
      </c>
      <c r="D2847" s="13">
        <v>42720</v>
      </c>
      <c r="E2847">
        <v>2</v>
      </c>
      <c r="F2847">
        <v>50</v>
      </c>
      <c r="G2847" s="2" t="s">
        <v>78</v>
      </c>
      <c r="H2847" s="2" t="s">
        <v>11</v>
      </c>
      <c r="I2847">
        <v>5</v>
      </c>
      <c r="J2847" s="2" t="s">
        <v>77</v>
      </c>
      <c r="K2847" s="2">
        <v>45</v>
      </c>
      <c r="L2847" s="2"/>
      <c r="M2847" s="2" t="str">
        <f t="shared" si="264"/>
        <v/>
      </c>
      <c r="N2847">
        <v>453.83521128201983</v>
      </c>
      <c r="O2847" s="2">
        <f t="shared" si="265"/>
        <v>45.383521128201984</v>
      </c>
      <c r="P2847" s="2">
        <f>IF(ISNUMBER(O2847),SUMIFS(O$1:$O2847,A$1:$A2847,A2847,C$1:$C2847,C2847,G$1:$G2847,G2847,E$1:$E2847,E2847),"")</f>
        <v>306.90817042276723</v>
      </c>
      <c r="U2847" t="str">
        <f t="shared" si="266"/>
        <v/>
      </c>
      <c r="V2847">
        <v>21.433169364929199</v>
      </c>
      <c r="W2847">
        <v>31.578657150268555</v>
      </c>
      <c r="X2847">
        <v>79.027080535888672</v>
      </c>
      <c r="Y2847">
        <v>38.672945022583008</v>
      </c>
      <c r="Z2847">
        <v>93.076511383056641</v>
      </c>
      <c r="AA2847">
        <v>12.939947128295898</v>
      </c>
      <c r="AB2847">
        <v>2.0703915405273436E-2</v>
      </c>
      <c r="AC2847" s="2">
        <f t="shared" si="267"/>
        <v>2.0703915405273436E-2</v>
      </c>
      <c r="AD2847">
        <v>12.644332885742188</v>
      </c>
      <c r="AE2847">
        <v>20.618955512572533</v>
      </c>
      <c r="AH2847" s="2">
        <f t="shared" si="268"/>
        <v>0.94</v>
      </c>
      <c r="AI2847" s="2">
        <f>IF(ISNUMBER(AH2847),SUMIFS($AH$1:AH2847,$A$1:A2847,A2847,C$1:$C2847,C2847,$G$1:G2847,G2847,$E$1:E2847,E2847),"")</f>
        <v>7.1180000000000003</v>
      </c>
      <c r="AJ2847">
        <f t="shared" si="269"/>
        <v>16</v>
      </c>
    </row>
    <row r="2848" spans="1:36" x14ac:dyDescent="0.25">
      <c r="A2848" s="14" t="s">
        <v>102</v>
      </c>
      <c r="B2848" t="s">
        <v>98</v>
      </c>
      <c r="C2848" t="s">
        <v>97</v>
      </c>
      <c r="D2848" s="13">
        <v>42720</v>
      </c>
      <c r="E2848">
        <v>2</v>
      </c>
      <c r="F2848">
        <v>100</v>
      </c>
      <c r="G2848" s="2" t="s">
        <v>78</v>
      </c>
      <c r="H2848" s="2" t="s">
        <v>11</v>
      </c>
      <c r="I2848">
        <v>5</v>
      </c>
      <c r="J2848" s="2" t="s">
        <v>77</v>
      </c>
      <c r="K2848" s="2">
        <v>90</v>
      </c>
      <c r="L2848" s="2"/>
      <c r="M2848" s="2" t="str">
        <f t="shared" si="264"/>
        <v/>
      </c>
      <c r="N2848">
        <v>515.04649797035233</v>
      </c>
      <c r="O2848" s="2">
        <f t="shared" si="265"/>
        <v>51.504649797035235</v>
      </c>
      <c r="P2848" s="2">
        <f>IF(ISNUMBER(O2848),SUMIFS(O$1:$O2848,A$1:$A2848,A2848,C$1:$C2848,C2848,G$1:$G2848,G2848,E$1:$E2848,E2848),"")</f>
        <v>314.20631111542201</v>
      </c>
      <c r="U2848" t="str">
        <f t="shared" si="266"/>
        <v/>
      </c>
      <c r="V2848">
        <v>21.228087425231934</v>
      </c>
      <c r="W2848">
        <v>30.793968200683594</v>
      </c>
      <c r="X2848">
        <v>79.342842102050781</v>
      </c>
      <c r="Y2848">
        <v>38.177656173706055</v>
      </c>
      <c r="Z2848">
        <v>92.461376190185547</v>
      </c>
      <c r="AA2848">
        <v>13.227998733520508</v>
      </c>
      <c r="AB2848">
        <v>2.1164797973632812E-2</v>
      </c>
      <c r="AC2848" s="2">
        <f t="shared" si="267"/>
        <v>2.1164797973632812E-2</v>
      </c>
      <c r="AD2848">
        <v>12.694854736328125</v>
      </c>
      <c r="AE2848">
        <v>21.728524133124239</v>
      </c>
      <c r="AH2848" s="2">
        <f t="shared" si="268"/>
        <v>1.0900000000000001</v>
      </c>
      <c r="AI2848" s="2">
        <f>IF(ISNUMBER(AH2848),SUMIFS($AH$1:AH2848,$A$1:A2848,A2848,C$1:$C2848,C2848,$G$1:G2848,G2848,$E$1:E2848,E2848),"")</f>
        <v>7.1679999999999993</v>
      </c>
      <c r="AJ2848">
        <f t="shared" si="269"/>
        <v>16</v>
      </c>
    </row>
    <row r="2849" spans="1:36" x14ac:dyDescent="0.25">
      <c r="A2849" s="14" t="s">
        <v>101</v>
      </c>
      <c r="B2849" t="s">
        <v>98</v>
      </c>
      <c r="C2849" t="s">
        <v>97</v>
      </c>
      <c r="D2849" s="13">
        <v>42720</v>
      </c>
      <c r="E2849">
        <v>2</v>
      </c>
      <c r="F2849">
        <v>200</v>
      </c>
      <c r="G2849" s="2" t="s">
        <v>78</v>
      </c>
      <c r="H2849" s="2" t="s">
        <v>11</v>
      </c>
      <c r="I2849">
        <v>5</v>
      </c>
      <c r="J2849" s="2" t="s">
        <v>77</v>
      </c>
      <c r="K2849" s="2">
        <v>180</v>
      </c>
      <c r="L2849" s="2"/>
      <c r="M2849" s="2" t="str">
        <f t="shared" si="264"/>
        <v/>
      </c>
      <c r="N2849">
        <v>866.23833895967175</v>
      </c>
      <c r="O2849" s="2">
        <f t="shared" si="265"/>
        <v>86.623833895967181</v>
      </c>
      <c r="P2849" s="2">
        <f>IF(ISNUMBER(O2849),SUMIFS(O$1:$O2849,A$1:$A2849,A2849,C$1:$C2849,C2849,G$1:$G2849,G2849,E$1:$E2849,E2849),"")</f>
        <v>472.19266469771094</v>
      </c>
      <c r="U2849" t="str">
        <f t="shared" si="266"/>
        <v/>
      </c>
      <c r="V2849">
        <v>23.266989707946777</v>
      </c>
      <c r="W2849">
        <v>29.803286552429199</v>
      </c>
      <c r="X2849">
        <v>77.439922332763672</v>
      </c>
      <c r="Y2849">
        <v>43.363561630249023</v>
      </c>
      <c r="Z2849">
        <v>92.957000732421875</v>
      </c>
      <c r="AA2849">
        <v>12.58438777923584</v>
      </c>
      <c r="AB2849">
        <v>2.0135020446777344E-2</v>
      </c>
      <c r="AC2849" s="2">
        <f t="shared" si="267"/>
        <v>2.0135020446777344E-2</v>
      </c>
      <c r="AD2849">
        <v>12.390387573242188</v>
      </c>
      <c r="AE2849">
        <v>17.951649787651096</v>
      </c>
      <c r="AH2849" s="2">
        <f t="shared" si="268"/>
        <v>1.744</v>
      </c>
      <c r="AI2849" s="2">
        <f>IF(ISNUMBER(AH2849),SUMIFS($AH$1:AH2849,$A$1:A2849,A2849,C$1:$C2849,C2849,$G$1:G2849,G2849,$E$1:E2849,E2849),"")</f>
        <v>11.898999999999999</v>
      </c>
      <c r="AJ2849">
        <f t="shared" si="269"/>
        <v>16</v>
      </c>
    </row>
    <row r="2850" spans="1:36" x14ac:dyDescent="0.25">
      <c r="A2850" s="14" t="s">
        <v>100</v>
      </c>
      <c r="B2850" t="s">
        <v>98</v>
      </c>
      <c r="C2850" t="s">
        <v>97</v>
      </c>
      <c r="D2850" s="13">
        <v>42720</v>
      </c>
      <c r="E2850">
        <v>2</v>
      </c>
      <c r="F2850">
        <v>350</v>
      </c>
      <c r="G2850" s="2" t="s">
        <v>78</v>
      </c>
      <c r="H2850" s="2" t="s">
        <v>11</v>
      </c>
      <c r="I2850">
        <v>5</v>
      </c>
      <c r="J2850" s="2" t="s">
        <v>77</v>
      </c>
      <c r="K2850" s="2">
        <v>350</v>
      </c>
      <c r="L2850" s="2"/>
      <c r="M2850" s="2" t="str">
        <f t="shared" si="264"/>
        <v/>
      </c>
      <c r="N2850">
        <v>1216.191672302193</v>
      </c>
      <c r="O2850" s="2">
        <f t="shared" si="265"/>
        <v>121.61916723021929</v>
      </c>
      <c r="P2850" s="2">
        <f>IF(ISNUMBER(O2850),SUMIFS(O$1:$O2850,A$1:$A2850,A2850,C$1:$C2850,C2850,G$1:$G2850,G2850,E$1:$E2850,E2850),"")</f>
        <v>654.095892271087</v>
      </c>
      <c r="U2850" t="str">
        <f t="shared" si="266"/>
        <v/>
      </c>
      <c r="V2850">
        <v>22.440412521362305</v>
      </c>
      <c r="W2850">
        <v>28.025857925415039</v>
      </c>
      <c r="X2850">
        <v>78.1064453125</v>
      </c>
      <c r="Y2850">
        <v>41.729057312011719</v>
      </c>
      <c r="Z2850">
        <v>92.703144073486328</v>
      </c>
      <c r="AA2850">
        <v>14.930493354797363</v>
      </c>
      <c r="AB2850">
        <v>2.3888789367675783E-2</v>
      </c>
      <c r="AC2850" s="2">
        <f t="shared" si="267"/>
        <v>2.3888789367675783E-2</v>
      </c>
      <c r="AD2850">
        <v>12.497031250000001</v>
      </c>
      <c r="AE2850">
        <v>17.917109458023379</v>
      </c>
      <c r="AH2850" s="2">
        <f t="shared" si="268"/>
        <v>2.9049999999999998</v>
      </c>
      <c r="AI2850" s="2">
        <f>IF(ISNUMBER(AH2850),SUMIFS($AH$1:AH2850,$A$1:A2850,A2850,C$1:$C2850,C2850,$G$1:G2850,G2850,$E$1:E2850,E2850),"")</f>
        <v>19.226000000000003</v>
      </c>
      <c r="AJ2850">
        <f t="shared" si="269"/>
        <v>16</v>
      </c>
    </row>
    <row r="2851" spans="1:36" x14ac:dyDescent="0.25">
      <c r="A2851" s="14" t="s">
        <v>99</v>
      </c>
      <c r="B2851" t="s">
        <v>98</v>
      </c>
      <c r="C2851" t="s">
        <v>97</v>
      </c>
      <c r="D2851" s="13">
        <v>42720</v>
      </c>
      <c r="E2851">
        <v>2</v>
      </c>
      <c r="F2851">
        <v>500</v>
      </c>
      <c r="G2851" s="2" t="s">
        <v>78</v>
      </c>
      <c r="H2851" s="2" t="s">
        <v>11</v>
      </c>
      <c r="I2851">
        <v>5</v>
      </c>
      <c r="J2851" s="2" t="s">
        <v>77</v>
      </c>
      <c r="K2851" s="2">
        <v>450</v>
      </c>
      <c r="L2851" s="2"/>
      <c r="M2851" s="2" t="str">
        <f t="shared" si="264"/>
        <v/>
      </c>
      <c r="N2851">
        <v>1360.70034744145</v>
      </c>
      <c r="O2851" s="2">
        <f t="shared" si="265"/>
        <v>136.070034744145</v>
      </c>
      <c r="P2851" s="2">
        <f>IF(ISNUMBER(O2851),SUMIFS(O$1:$O2851,A$1:$A2851,A2851,C$1:$C2851,C2851,G$1:$G2851,G2851,E$1:$E2851,E2851),"")</f>
        <v>682.63245815817027</v>
      </c>
      <c r="U2851" t="str">
        <f t="shared" si="266"/>
        <v/>
      </c>
      <c r="V2851">
        <v>22.04242992401123</v>
      </c>
      <c r="W2851">
        <v>26.483634948730469</v>
      </c>
      <c r="X2851">
        <v>77.480510711669922</v>
      </c>
      <c r="Y2851">
        <v>41.866199493408203</v>
      </c>
      <c r="Z2851">
        <v>91.967761993408203</v>
      </c>
      <c r="AA2851">
        <v>16.984086990356445</v>
      </c>
      <c r="AB2851">
        <v>2.7174539184570311E-2</v>
      </c>
      <c r="AC2851" s="2">
        <f t="shared" si="267"/>
        <v>2.7174539184570311E-2</v>
      </c>
      <c r="AD2851">
        <v>12.396881713867188</v>
      </c>
      <c r="AE2851">
        <v>17.283089090486158</v>
      </c>
      <c r="AH2851" s="2">
        <f t="shared" si="268"/>
        <v>3.698</v>
      </c>
      <c r="AI2851" s="2">
        <f>IF(ISNUMBER(AH2851),SUMIFS($AH$1:AH2851,$A$1:A2851,A2851,C$1:$C2851,C2851,$G$1:G2851,G2851,$E$1:E2851,E2851),"")</f>
        <v>21.279000000000003</v>
      </c>
      <c r="AJ2851">
        <f t="shared" si="269"/>
        <v>16</v>
      </c>
    </row>
    <row r="2852" spans="1:36" x14ac:dyDescent="0.25">
      <c r="A2852" s="14" t="s">
        <v>104</v>
      </c>
      <c r="B2852" t="s">
        <v>98</v>
      </c>
      <c r="C2852" t="s">
        <v>97</v>
      </c>
      <c r="D2852" s="13">
        <v>42720</v>
      </c>
      <c r="E2852">
        <v>3</v>
      </c>
      <c r="F2852">
        <v>0</v>
      </c>
      <c r="G2852" s="2" t="s">
        <v>78</v>
      </c>
      <c r="H2852" s="2" t="s">
        <v>11</v>
      </c>
      <c r="I2852">
        <v>5</v>
      </c>
      <c r="J2852" s="2" t="s">
        <v>77</v>
      </c>
      <c r="K2852" s="2">
        <v>0</v>
      </c>
      <c r="L2852" s="2"/>
      <c r="M2852" s="2" t="str">
        <f t="shared" si="264"/>
        <v/>
      </c>
      <c r="N2852">
        <v>464.42694564395902</v>
      </c>
      <c r="O2852" s="2">
        <f t="shared" si="265"/>
        <v>46.4426945643959</v>
      </c>
      <c r="P2852" s="2">
        <f>IF(ISNUMBER(O2852),SUMIFS(O$1:$O2852,A$1:$A2852,A2852,C$1:$C2852,C2852,G$1:$G2852,G2852,E$1:$E2852,E2852),"")</f>
        <v>306.19800091469955</v>
      </c>
      <c r="U2852" t="str">
        <f t="shared" si="266"/>
        <v/>
      </c>
      <c r="V2852">
        <v>22.830236434936523</v>
      </c>
      <c r="W2852">
        <v>28.466762542724609</v>
      </c>
      <c r="X2852">
        <v>75.652362823486328</v>
      </c>
      <c r="Y2852">
        <v>40.892818450927734</v>
      </c>
      <c r="Z2852">
        <v>92.010505676269531</v>
      </c>
      <c r="AA2852">
        <v>12.626835823059082</v>
      </c>
      <c r="AB2852">
        <v>2.0202937316894532E-2</v>
      </c>
      <c r="AC2852" s="2">
        <f t="shared" si="267"/>
        <v>2.0202937316894532E-2</v>
      </c>
      <c r="AD2852">
        <v>12.104378051757813</v>
      </c>
      <c r="AE2852">
        <v>22.104936355169201</v>
      </c>
      <c r="AH2852" s="2">
        <f t="shared" si="268"/>
        <v>0.93799999999999994</v>
      </c>
      <c r="AI2852" s="2">
        <f>IF(ISNUMBER(AH2852),SUMIFS($AH$1:AH2852,$A$1:A2852,A2852,C$1:$C2852,C2852,$G$1:G2852,G2852,$E$1:E2852,E2852),"")</f>
        <v>7.9639999999999995</v>
      </c>
      <c r="AJ2852">
        <f t="shared" si="269"/>
        <v>16</v>
      </c>
    </row>
    <row r="2853" spans="1:36" x14ac:dyDescent="0.25">
      <c r="A2853" s="14" t="s">
        <v>103</v>
      </c>
      <c r="B2853" t="s">
        <v>98</v>
      </c>
      <c r="C2853" t="s">
        <v>97</v>
      </c>
      <c r="D2853" s="13">
        <v>42720</v>
      </c>
      <c r="E2853">
        <v>3</v>
      </c>
      <c r="F2853">
        <v>50</v>
      </c>
      <c r="G2853" s="2" t="s">
        <v>78</v>
      </c>
      <c r="H2853" s="2" t="s">
        <v>11</v>
      </c>
      <c r="I2853">
        <v>5</v>
      </c>
      <c r="J2853" s="2" t="s">
        <v>77</v>
      </c>
      <c r="K2853" s="2">
        <v>45</v>
      </c>
      <c r="L2853" s="2"/>
      <c r="M2853" s="2" t="str">
        <f t="shared" si="264"/>
        <v/>
      </c>
      <c r="N2853">
        <v>387.32031652385632</v>
      </c>
      <c r="O2853" s="2">
        <f t="shared" si="265"/>
        <v>38.732031652385629</v>
      </c>
      <c r="P2853" s="2">
        <f>IF(ISNUMBER(O2853),SUMIFS(O$1:$O2853,A$1:$A2853,A2853,C$1:$C2853,C2853,G$1:$G2853,G2853,E$1:$E2853,E2853),"")</f>
        <v>286.95766862233552</v>
      </c>
      <c r="U2853" t="str">
        <f t="shared" si="266"/>
        <v/>
      </c>
      <c r="V2853">
        <v>21.499100685119629</v>
      </c>
      <c r="W2853">
        <v>29.244768142700195</v>
      </c>
      <c r="X2853">
        <v>78.575698852539063</v>
      </c>
      <c r="Y2853">
        <v>38.823127746582031</v>
      </c>
      <c r="Z2853">
        <v>92.334316253662109</v>
      </c>
      <c r="AA2853">
        <v>13.513891220092773</v>
      </c>
      <c r="AB2853">
        <v>2.1622225952148438E-2</v>
      </c>
      <c r="AC2853" s="2">
        <f t="shared" si="267"/>
        <v>2.1622225952148438E-2</v>
      </c>
      <c r="AD2853">
        <v>12.572111816406251</v>
      </c>
      <c r="AE2853">
        <v>20.79646017699115</v>
      </c>
      <c r="AH2853" s="2">
        <f t="shared" si="268"/>
        <v>0.83699999999999997</v>
      </c>
      <c r="AI2853" s="2">
        <f>IF(ISNUMBER(AH2853),SUMIFS($AH$1:AH2853,$A$1:A2853,A2853,C$1:$C2853,C2853,$G$1:G2853,G2853,$E$1:E2853,E2853),"")</f>
        <v>6.8279999999999994</v>
      </c>
      <c r="AJ2853">
        <f t="shared" si="269"/>
        <v>16</v>
      </c>
    </row>
    <row r="2854" spans="1:36" x14ac:dyDescent="0.25">
      <c r="A2854" s="14" t="s">
        <v>102</v>
      </c>
      <c r="B2854" t="s">
        <v>98</v>
      </c>
      <c r="C2854" t="s">
        <v>97</v>
      </c>
      <c r="D2854" s="13">
        <v>42720</v>
      </c>
      <c r="E2854">
        <v>3</v>
      </c>
      <c r="F2854">
        <v>100</v>
      </c>
      <c r="G2854" s="2" t="s">
        <v>78</v>
      </c>
      <c r="H2854" s="2" t="s">
        <v>11</v>
      </c>
      <c r="I2854">
        <v>5</v>
      </c>
      <c r="J2854" s="2" t="s">
        <v>77</v>
      </c>
      <c r="K2854" s="2">
        <v>90</v>
      </c>
      <c r="L2854" s="2"/>
      <c r="M2854" s="2" t="str">
        <f t="shared" si="264"/>
        <v/>
      </c>
      <c r="N2854">
        <v>440.25783725647301</v>
      </c>
      <c r="O2854" s="2">
        <f t="shared" si="265"/>
        <v>44.025783725647301</v>
      </c>
      <c r="P2854" s="2">
        <f>IF(ISNUMBER(O2854),SUMIFS(O$1:$O2854,A$1:$A2854,A2854,C$1:$C2854,C2854,G$1:$G2854,G2854,E$1:$E2854,E2854),"")</f>
        <v>338.50413511917179</v>
      </c>
      <c r="U2854" t="str">
        <f t="shared" si="266"/>
        <v/>
      </c>
      <c r="V2854">
        <v>20.800571441650391</v>
      </c>
      <c r="W2854">
        <v>33.533615112304688</v>
      </c>
      <c r="X2854">
        <v>80.089447021484375</v>
      </c>
      <c r="Y2854">
        <v>38.146081924438477</v>
      </c>
      <c r="Z2854">
        <v>93.241237640380859</v>
      </c>
      <c r="AA2854">
        <v>12.44782829284668</v>
      </c>
      <c r="AB2854">
        <v>1.9916525268554686E-2</v>
      </c>
      <c r="AC2854" s="2">
        <f t="shared" si="267"/>
        <v>1.9916525268554686E-2</v>
      </c>
      <c r="AD2854">
        <v>12.8143115234375</v>
      </c>
      <c r="AE2854">
        <v>21.668940427467032</v>
      </c>
      <c r="AH2854" s="2">
        <f t="shared" si="268"/>
        <v>0.877</v>
      </c>
      <c r="AI2854" s="2">
        <f>IF(ISNUMBER(AH2854),SUMIFS($AH$1:AH2854,$A$1:A2854,A2854,C$1:$C2854,C2854,$G$1:G2854,G2854,$E$1:E2854,E2854),"")</f>
        <v>7.915</v>
      </c>
      <c r="AJ2854">
        <f t="shared" si="269"/>
        <v>16</v>
      </c>
    </row>
    <row r="2855" spans="1:36" x14ac:dyDescent="0.25">
      <c r="A2855" s="14" t="s">
        <v>101</v>
      </c>
      <c r="B2855" t="s">
        <v>98</v>
      </c>
      <c r="C2855" t="s">
        <v>97</v>
      </c>
      <c r="D2855" s="13">
        <v>42720</v>
      </c>
      <c r="E2855">
        <v>3</v>
      </c>
      <c r="F2855">
        <v>200</v>
      </c>
      <c r="G2855" s="2" t="s">
        <v>78</v>
      </c>
      <c r="H2855" s="2" t="s">
        <v>11</v>
      </c>
      <c r="I2855">
        <v>5</v>
      </c>
      <c r="J2855" s="2" t="s">
        <v>77</v>
      </c>
      <c r="K2855" s="2">
        <v>180</v>
      </c>
      <c r="L2855" s="2"/>
      <c r="M2855" s="2" t="str">
        <f t="shared" si="264"/>
        <v/>
      </c>
      <c r="N2855">
        <v>882.96686759238946</v>
      </c>
      <c r="O2855" s="2">
        <f t="shared" si="265"/>
        <v>88.296686759238952</v>
      </c>
      <c r="P2855" s="2">
        <f>IF(ISNUMBER(O2855),SUMIFS(O$1:$O2855,A$1:$A2855,A2855,C$1:$C2855,C2855,G$1:$G2855,G2855,E$1:$E2855,E2855),"")</f>
        <v>495.09271059807691</v>
      </c>
      <c r="U2855" t="str">
        <f t="shared" si="266"/>
        <v/>
      </c>
      <c r="V2855">
        <v>22.805344581604004</v>
      </c>
      <c r="W2855">
        <v>28.045093536376953</v>
      </c>
      <c r="X2855">
        <v>77.592906951904297</v>
      </c>
      <c r="Y2855">
        <v>42.242504119873047</v>
      </c>
      <c r="Z2855">
        <v>92.242408752441406</v>
      </c>
      <c r="AA2855">
        <v>13.690363883972168</v>
      </c>
      <c r="AB2855">
        <v>2.190458221435547E-2</v>
      </c>
      <c r="AC2855" s="2">
        <f t="shared" si="267"/>
        <v>2.190458221435547E-2</v>
      </c>
      <c r="AD2855">
        <v>12.414865112304687</v>
      </c>
      <c r="AE2855">
        <v>19.67933230836811</v>
      </c>
      <c r="AH2855" s="2">
        <f t="shared" si="268"/>
        <v>1.9339999999999999</v>
      </c>
      <c r="AI2855" s="2">
        <f>IF(ISNUMBER(AH2855),SUMIFS($AH$1:AH2855,$A$1:A2855,A2855,C$1:$C2855,C2855,$G$1:G2855,G2855,$E$1:E2855,E2855),"")</f>
        <v>12.273999999999999</v>
      </c>
      <c r="AJ2855">
        <f t="shared" si="269"/>
        <v>16</v>
      </c>
    </row>
    <row r="2856" spans="1:36" x14ac:dyDescent="0.25">
      <c r="A2856" s="14" t="s">
        <v>100</v>
      </c>
      <c r="B2856" t="s">
        <v>98</v>
      </c>
      <c r="C2856" t="s">
        <v>97</v>
      </c>
      <c r="D2856" s="13">
        <v>42720</v>
      </c>
      <c r="E2856">
        <v>3</v>
      </c>
      <c r="F2856">
        <v>350</v>
      </c>
      <c r="G2856" s="2" t="s">
        <v>78</v>
      </c>
      <c r="H2856" s="2" t="s">
        <v>11</v>
      </c>
      <c r="I2856">
        <v>5</v>
      </c>
      <c r="J2856" s="2" t="s">
        <v>77</v>
      </c>
      <c r="K2856" s="2">
        <v>350</v>
      </c>
      <c r="L2856" s="2"/>
      <c r="M2856" s="2" t="str">
        <f t="shared" si="264"/>
        <v/>
      </c>
      <c r="N2856">
        <v>1221.8291339323775</v>
      </c>
      <c r="O2856" s="2">
        <f t="shared" si="265"/>
        <v>122.18291339323775</v>
      </c>
      <c r="P2856" s="2">
        <f>IF(ISNUMBER(O2856),SUMIFS(O$1:$O2856,A$1:$A2856,A2856,C$1:$C2856,C2856,G$1:$G2856,G2856,E$1:$E2856,E2856),"")</f>
        <v>627.52860172630585</v>
      </c>
      <c r="U2856" t="str">
        <f t="shared" si="266"/>
        <v/>
      </c>
      <c r="V2856">
        <v>22.788908004760742</v>
      </c>
      <c r="W2856">
        <v>27.112706184387207</v>
      </c>
      <c r="X2856">
        <v>76.595924377441406</v>
      </c>
      <c r="Y2856">
        <v>42.851638793945313</v>
      </c>
      <c r="Z2856">
        <v>92.223514556884766</v>
      </c>
      <c r="AA2856">
        <v>14.077824115753174</v>
      </c>
      <c r="AB2856">
        <v>2.2524518585205079E-2</v>
      </c>
      <c r="AC2856" s="2">
        <f t="shared" si="267"/>
        <v>2.2524518585205079E-2</v>
      </c>
      <c r="AD2856">
        <v>12.255347900390625</v>
      </c>
      <c r="AE2856">
        <v>18.503662364841293</v>
      </c>
      <c r="AH2856" s="2">
        <f t="shared" si="268"/>
        <v>2.7519999999999998</v>
      </c>
      <c r="AI2856" s="2">
        <f>IF(ISNUMBER(AH2856),SUMIFS($AH$1:AH2856,$A$1:A2856,A2856,C$1:$C2856,C2856,$G$1:G2856,G2856,$E$1:E2856,E2856),"")</f>
        <v>17.73</v>
      </c>
      <c r="AJ2856">
        <f t="shared" si="269"/>
        <v>16</v>
      </c>
    </row>
    <row r="2857" spans="1:36" x14ac:dyDescent="0.25">
      <c r="A2857" s="14" t="s">
        <v>99</v>
      </c>
      <c r="B2857" t="s">
        <v>98</v>
      </c>
      <c r="C2857" t="s">
        <v>97</v>
      </c>
      <c r="D2857" s="13">
        <v>42720</v>
      </c>
      <c r="E2857">
        <v>3</v>
      </c>
      <c r="F2857">
        <v>500</v>
      </c>
      <c r="G2857" s="2" t="s">
        <v>78</v>
      </c>
      <c r="H2857" s="2" t="s">
        <v>11</v>
      </c>
      <c r="I2857">
        <v>5</v>
      </c>
      <c r="J2857" s="2" t="s">
        <v>77</v>
      </c>
      <c r="K2857" s="2">
        <v>450</v>
      </c>
      <c r="L2857" s="2"/>
      <c r="M2857" s="2" t="str">
        <f t="shared" si="264"/>
        <v/>
      </c>
      <c r="N2857">
        <v>1671.9279054018857</v>
      </c>
      <c r="O2857" s="2">
        <f t="shared" si="265"/>
        <v>167.19279054018858</v>
      </c>
      <c r="P2857" s="2">
        <f>IF(ISNUMBER(O2857),SUMIFS(O$1:$O2857,A$1:$A2857,A2857,C$1:$C2857,C2857,G$1:$G2857,G2857,E$1:$E2857,E2857),"")</f>
        <v>699.15132218071221</v>
      </c>
      <c r="U2857" t="str">
        <f t="shared" si="266"/>
        <v/>
      </c>
      <c r="V2857">
        <v>23.768173217773438</v>
      </c>
      <c r="W2857">
        <v>22.910811424255371</v>
      </c>
      <c r="X2857">
        <v>74.83294677734375</v>
      </c>
      <c r="Y2857">
        <v>43.855440139770508</v>
      </c>
      <c r="Z2857">
        <v>92.096645355224609</v>
      </c>
      <c r="AA2857">
        <v>19.578769683837891</v>
      </c>
      <c r="AB2857">
        <v>3.1326031494140621E-2</v>
      </c>
      <c r="AC2857" s="2">
        <f t="shared" si="267"/>
        <v>3.1326031494140621E-2</v>
      </c>
      <c r="AD2857">
        <v>11.973271484375001</v>
      </c>
      <c r="AE2857">
        <v>16.596343178621659</v>
      </c>
      <c r="AH2857" s="2">
        <f t="shared" si="268"/>
        <v>5.2370000000000001</v>
      </c>
      <c r="AI2857" s="2">
        <f>IF(ISNUMBER(AH2857),SUMIFS($AH$1:AH2857,$A$1:A2857,A2857,C$1:$C2857,C2857,$G$1:G2857,G2857,$E$1:E2857,E2857),"")</f>
        <v>23.215000000000003</v>
      </c>
      <c r="AJ2857">
        <f t="shared" si="269"/>
        <v>16</v>
      </c>
    </row>
    <row r="2858" spans="1:36" x14ac:dyDescent="0.25">
      <c r="A2858" s="14" t="s">
        <v>104</v>
      </c>
      <c r="B2858" t="s">
        <v>98</v>
      </c>
      <c r="C2858" t="s">
        <v>97</v>
      </c>
      <c r="D2858" s="13">
        <v>42720</v>
      </c>
      <c r="E2858">
        <v>4</v>
      </c>
      <c r="F2858">
        <v>0</v>
      </c>
      <c r="G2858" s="2" t="s">
        <v>78</v>
      </c>
      <c r="H2858" s="2" t="s">
        <v>11</v>
      </c>
      <c r="I2858">
        <v>5</v>
      </c>
      <c r="J2858" s="2" t="s">
        <v>77</v>
      </c>
      <c r="K2858" s="2">
        <v>0</v>
      </c>
      <c r="L2858" s="2"/>
      <c r="M2858" s="2" t="str">
        <f t="shared" si="264"/>
        <v/>
      </c>
      <c r="N2858">
        <v>528.63758136611</v>
      </c>
      <c r="O2858" s="2">
        <f t="shared" si="265"/>
        <v>52.863758136610997</v>
      </c>
      <c r="P2858" s="2">
        <f>IF(ISNUMBER(O2858),SUMIFS(O$1:$O2858,A$1:$A2858,A2858,C$1:$C2858,C2858,G$1:$G2858,G2858,E$1:$E2858,E2858),"")</f>
        <v>302.2400655841343</v>
      </c>
      <c r="U2858" t="str">
        <f t="shared" si="266"/>
        <v/>
      </c>
      <c r="V2858">
        <v>22.503395080566406</v>
      </c>
      <c r="W2858">
        <v>34.023645401000977</v>
      </c>
      <c r="X2858">
        <v>77.542881011962891</v>
      </c>
      <c r="Y2858">
        <v>41.648719787597656</v>
      </c>
      <c r="Z2858">
        <v>92.998935699462891</v>
      </c>
      <c r="AA2858">
        <v>11.023979187011719</v>
      </c>
      <c r="AB2858">
        <v>1.7638366699218751E-2</v>
      </c>
      <c r="AC2858" s="2">
        <f t="shared" si="267"/>
        <v>1.7638366699218751E-2</v>
      </c>
      <c r="AD2858">
        <v>12.406860961914063</v>
      </c>
      <c r="AE2858">
        <v>26.018880957863228</v>
      </c>
      <c r="AH2858" s="2">
        <f t="shared" si="268"/>
        <v>0.93200000000000005</v>
      </c>
      <c r="AI2858" s="2">
        <f>IF(ISNUMBER(AH2858),SUMIFS($AH$1:AH2858,$A$1:A2858,A2858,C$1:$C2858,C2858,$G$1:G2858,G2858,$E$1:E2858,E2858),"")</f>
        <v>7.1320000000000006</v>
      </c>
      <c r="AJ2858">
        <f t="shared" si="269"/>
        <v>16</v>
      </c>
    </row>
    <row r="2859" spans="1:36" x14ac:dyDescent="0.25">
      <c r="A2859" s="14" t="s">
        <v>103</v>
      </c>
      <c r="B2859" t="s">
        <v>98</v>
      </c>
      <c r="C2859" t="s">
        <v>97</v>
      </c>
      <c r="D2859" s="13">
        <v>42720</v>
      </c>
      <c r="E2859">
        <v>4</v>
      </c>
      <c r="F2859">
        <v>50</v>
      </c>
      <c r="G2859" s="2" t="s">
        <v>78</v>
      </c>
      <c r="H2859" s="2" t="s">
        <v>11</v>
      </c>
      <c r="I2859">
        <v>5</v>
      </c>
      <c r="J2859" s="2" t="s">
        <v>77</v>
      </c>
      <c r="K2859" s="2">
        <v>45</v>
      </c>
      <c r="L2859" s="2"/>
      <c r="M2859" s="2" t="str">
        <f t="shared" si="264"/>
        <v/>
      </c>
      <c r="N2859">
        <v>448.76159401592014</v>
      </c>
      <c r="O2859" s="2">
        <f t="shared" si="265"/>
        <v>44.876159401592012</v>
      </c>
      <c r="P2859" s="2">
        <f>IF(ISNUMBER(O2859),SUMIFS(O$1:$O2859,A$1:$A2859,A2859,C$1:$C2859,C2859,G$1:$G2859,G2859,E$1:$E2859,E2859),"")</f>
        <v>284.42058543062961</v>
      </c>
      <c r="U2859" t="str">
        <f t="shared" si="266"/>
        <v/>
      </c>
      <c r="V2859">
        <v>21.721095085144043</v>
      </c>
      <c r="W2859">
        <v>32.424655914306641</v>
      </c>
      <c r="X2859">
        <v>78.627407073974609</v>
      </c>
      <c r="Y2859">
        <v>38.870122909545898</v>
      </c>
      <c r="Z2859">
        <v>93.464950561523438</v>
      </c>
      <c r="AA2859">
        <v>12.01227855682373</v>
      </c>
      <c r="AB2859">
        <v>1.9219645690917969E-2</v>
      </c>
      <c r="AC2859" s="2">
        <f t="shared" si="267"/>
        <v>1.9219645690917969E-2</v>
      </c>
      <c r="AD2859">
        <v>12.580385131835937</v>
      </c>
      <c r="AE2859">
        <v>24.095437860513893</v>
      </c>
      <c r="AH2859" s="2">
        <f t="shared" si="268"/>
        <v>0.86299999999999999</v>
      </c>
      <c r="AI2859" s="2">
        <f>IF(ISNUMBER(AH2859),SUMIFS($AH$1:AH2859,$A$1:A2859,A2859,C$1:$C2859,C2859,$G$1:G2859,G2859,$E$1:E2859,E2859),"")</f>
        <v>6.5649999999999995</v>
      </c>
      <c r="AJ2859">
        <f t="shared" si="269"/>
        <v>16</v>
      </c>
    </row>
    <row r="2860" spans="1:36" x14ac:dyDescent="0.25">
      <c r="A2860" s="14" t="s">
        <v>102</v>
      </c>
      <c r="B2860" t="s">
        <v>98</v>
      </c>
      <c r="C2860" t="s">
        <v>97</v>
      </c>
      <c r="D2860" s="13">
        <v>42720</v>
      </c>
      <c r="E2860">
        <v>4</v>
      </c>
      <c r="F2860">
        <v>100</v>
      </c>
      <c r="G2860" s="2" t="s">
        <v>78</v>
      </c>
      <c r="H2860" s="2" t="s">
        <v>11</v>
      </c>
      <c r="I2860">
        <v>5</v>
      </c>
      <c r="J2860" s="2" t="s">
        <v>77</v>
      </c>
      <c r="K2860" s="2">
        <v>90</v>
      </c>
      <c r="L2860" s="2"/>
      <c r="M2860" s="2" t="str">
        <f t="shared" si="264"/>
        <v/>
      </c>
      <c r="N2860">
        <v>472.39201853580937</v>
      </c>
      <c r="O2860" s="2">
        <f t="shared" si="265"/>
        <v>47.239201853580937</v>
      </c>
      <c r="P2860" s="2">
        <f>IF(ISNUMBER(O2860),SUMIFS(O$1:$O2860,A$1:$A2860,A2860,C$1:$C2860,C2860,G$1:$G2860,G2860,E$1:$E2860,E2860),"")</f>
        <v>319.69419703743375</v>
      </c>
      <c r="U2860" t="str">
        <f t="shared" si="266"/>
        <v/>
      </c>
      <c r="V2860">
        <v>21.677414894104004</v>
      </c>
      <c r="W2860">
        <v>34.487314224243164</v>
      </c>
      <c r="X2860">
        <v>80.398056030273438</v>
      </c>
      <c r="Y2860">
        <v>40.141046524047852</v>
      </c>
      <c r="Z2860">
        <v>93.870822906494141</v>
      </c>
      <c r="AA2860">
        <v>11.519214630126953</v>
      </c>
      <c r="AB2860">
        <v>1.8430743408203124E-2</v>
      </c>
      <c r="AC2860" s="2">
        <f t="shared" si="267"/>
        <v>1.8430743408203124E-2</v>
      </c>
      <c r="AD2860">
        <v>12.86368896484375</v>
      </c>
      <c r="AE2860">
        <v>24.261437908496731</v>
      </c>
      <c r="AH2860" s="2">
        <f t="shared" si="268"/>
        <v>0.871</v>
      </c>
      <c r="AI2860" s="2">
        <f>IF(ISNUMBER(AH2860),SUMIFS($AH$1:AH2860,$A$1:A2860,A2860,C$1:$C2860,C2860,$G$1:G2860,G2860,$E$1:E2860,E2860),"")</f>
        <v>7.6490000000000009</v>
      </c>
      <c r="AJ2860">
        <f t="shared" si="269"/>
        <v>16</v>
      </c>
    </row>
    <row r="2861" spans="1:36" x14ac:dyDescent="0.25">
      <c r="A2861" s="14" t="s">
        <v>101</v>
      </c>
      <c r="B2861" t="s">
        <v>98</v>
      </c>
      <c r="C2861" t="s">
        <v>97</v>
      </c>
      <c r="D2861" s="13">
        <v>42720</v>
      </c>
      <c r="E2861">
        <v>4</v>
      </c>
      <c r="F2861">
        <v>200</v>
      </c>
      <c r="G2861" s="2" t="s">
        <v>78</v>
      </c>
      <c r="H2861" s="2" t="s">
        <v>11</v>
      </c>
      <c r="I2861">
        <v>5</v>
      </c>
      <c r="J2861" s="2" t="s">
        <v>77</v>
      </c>
      <c r="K2861" s="2">
        <v>180</v>
      </c>
      <c r="L2861" s="2"/>
      <c r="M2861" s="2" t="str">
        <f t="shared" si="264"/>
        <v/>
      </c>
      <c r="N2861">
        <v>1062.0880926984894</v>
      </c>
      <c r="O2861" s="2">
        <f t="shared" si="265"/>
        <v>106.20880926984894</v>
      </c>
      <c r="P2861" s="2">
        <f>IF(ISNUMBER(O2861),SUMIFS(O$1:$O2861,A$1:$A2861,A2861,C$1:$C2861,C2861,G$1:$G2861,G2861,E$1:$E2861,E2861),"")</f>
        <v>499.29202952490033</v>
      </c>
      <c r="U2861" t="str">
        <f t="shared" si="266"/>
        <v/>
      </c>
      <c r="V2861">
        <v>21.502452850341797</v>
      </c>
      <c r="W2861">
        <v>30.172961235046387</v>
      </c>
      <c r="X2861">
        <v>79.542980194091797</v>
      </c>
      <c r="Y2861">
        <v>40.060060501098633</v>
      </c>
      <c r="Z2861">
        <v>92.955921173095703</v>
      </c>
      <c r="AA2861">
        <v>13.855579853057861</v>
      </c>
      <c r="AB2861">
        <v>2.2168927764892578E-2</v>
      </c>
      <c r="AC2861" s="2">
        <f t="shared" si="267"/>
        <v>2.2168927764892578E-2</v>
      </c>
      <c r="AD2861">
        <v>12.726876831054687</v>
      </c>
      <c r="AE2861">
        <v>21.264263720340519</v>
      </c>
      <c r="AH2861" s="2">
        <f t="shared" si="268"/>
        <v>2.355</v>
      </c>
      <c r="AI2861" s="2">
        <f>IF(ISNUMBER(AH2861),SUMIFS($AH$1:AH2861,$A$1:A2861,A2861,C$1:$C2861,C2861,$G$1:G2861,G2861,$E$1:E2861,E2861),"")</f>
        <v>11.646000000000001</v>
      </c>
      <c r="AJ2861">
        <f t="shared" si="269"/>
        <v>16</v>
      </c>
    </row>
    <row r="2862" spans="1:36" x14ac:dyDescent="0.25">
      <c r="A2862" s="14" t="s">
        <v>100</v>
      </c>
      <c r="B2862" t="s">
        <v>98</v>
      </c>
      <c r="C2862" t="s">
        <v>97</v>
      </c>
      <c r="D2862" s="13">
        <v>42720</v>
      </c>
      <c r="E2862">
        <v>4</v>
      </c>
      <c r="F2862">
        <v>350</v>
      </c>
      <c r="G2862" s="2" t="s">
        <v>78</v>
      </c>
      <c r="H2862" s="2" t="s">
        <v>11</v>
      </c>
      <c r="I2862">
        <v>5</v>
      </c>
      <c r="J2862" s="2" t="s">
        <v>77</v>
      </c>
      <c r="K2862" s="2">
        <v>350</v>
      </c>
      <c r="L2862" s="2"/>
      <c r="M2862" s="2" t="str">
        <f t="shared" si="264"/>
        <v/>
      </c>
      <c r="N2862">
        <v>1312.2174299077572</v>
      </c>
      <c r="O2862" s="2">
        <f t="shared" si="265"/>
        <v>131.22174299077571</v>
      </c>
      <c r="P2862" s="2">
        <f>IF(ISNUMBER(O2862),SUMIFS(O$1:$O2862,A$1:$A2862,A2862,C$1:$C2862,C2862,G$1:$G2862,G2862,E$1:$E2862,E2862),"")</f>
        <v>623.98135532314552</v>
      </c>
      <c r="U2862" t="str">
        <f t="shared" si="266"/>
        <v/>
      </c>
      <c r="V2862">
        <v>21.980778694152832</v>
      </c>
      <c r="W2862">
        <v>31.0289306640625</v>
      </c>
      <c r="X2862">
        <v>77.919406890869141</v>
      </c>
      <c r="Y2862">
        <v>41.602069854736328</v>
      </c>
      <c r="Z2862">
        <v>93.401138305664063</v>
      </c>
      <c r="AA2862">
        <v>13.655784130096436</v>
      </c>
      <c r="AB2862">
        <v>2.1849254608154296E-2</v>
      </c>
      <c r="AC2862" s="2">
        <f t="shared" si="267"/>
        <v>2.1849254608154296E-2</v>
      </c>
      <c r="AD2862">
        <v>12.467105102539064</v>
      </c>
      <c r="AE2862">
        <v>24.236851783744022</v>
      </c>
      <c r="AH2862" s="2">
        <f t="shared" si="268"/>
        <v>2.867</v>
      </c>
      <c r="AI2862" s="2">
        <f>IF(ISNUMBER(AH2862),SUMIFS($AH$1:AH2862,$A$1:A2862,A2862,C$1:$C2862,C2862,$G$1:G2862,G2862,$E$1:E2862,E2862),"")</f>
        <v>15.713000000000001</v>
      </c>
      <c r="AJ2862">
        <f t="shared" si="269"/>
        <v>16</v>
      </c>
    </row>
    <row r="2863" spans="1:36" x14ac:dyDescent="0.25">
      <c r="A2863" s="14" t="s">
        <v>99</v>
      </c>
      <c r="B2863" t="s">
        <v>98</v>
      </c>
      <c r="C2863" t="s">
        <v>97</v>
      </c>
      <c r="D2863" s="13">
        <v>42720</v>
      </c>
      <c r="E2863">
        <v>4</v>
      </c>
      <c r="F2863">
        <v>500</v>
      </c>
      <c r="G2863" s="2" t="s">
        <v>78</v>
      </c>
      <c r="H2863" s="2" t="s">
        <v>11</v>
      </c>
      <c r="I2863">
        <v>5</v>
      </c>
      <c r="J2863" s="2" t="s">
        <v>77</v>
      </c>
      <c r="K2863" s="2">
        <v>450</v>
      </c>
      <c r="L2863" s="2"/>
      <c r="M2863" s="2" t="str">
        <f t="shared" si="264"/>
        <v/>
      </c>
      <c r="N2863">
        <v>1283.0399668312205</v>
      </c>
      <c r="O2863" s="2">
        <f t="shared" si="265"/>
        <v>128.30399668312205</v>
      </c>
      <c r="P2863" s="2">
        <f>IF(ISNUMBER(O2863),SUMIFS(O$1:$O2863,A$1:$A2863,A2863,C$1:$C2863,C2863,G$1:$G2863,G2863,E$1:$E2863,E2863),"")</f>
        <v>592.98222108594621</v>
      </c>
      <c r="U2863" t="str">
        <f t="shared" si="266"/>
        <v/>
      </c>
      <c r="V2863">
        <v>21.86707592010498</v>
      </c>
      <c r="W2863">
        <v>27.116597175598145</v>
      </c>
      <c r="X2863">
        <v>77.676326751708984</v>
      </c>
      <c r="Y2863">
        <v>42.453945159912109</v>
      </c>
      <c r="Z2863">
        <v>93.1041259765625</v>
      </c>
      <c r="AA2863">
        <v>18.199442863464355</v>
      </c>
      <c r="AB2863">
        <v>2.9119108581542968E-2</v>
      </c>
      <c r="AC2863" s="2">
        <f t="shared" si="267"/>
        <v>2.9119108581542968E-2</v>
      </c>
      <c r="AD2863">
        <v>12.428212280273438</v>
      </c>
      <c r="AE2863">
        <v>17.623150707202083</v>
      </c>
      <c r="AH2863" s="2">
        <f t="shared" si="268"/>
        <v>3.7360000000000002</v>
      </c>
      <c r="AI2863" s="2">
        <f>IF(ISNUMBER(AH2863),SUMIFS($AH$1:AH2863,$A$1:A2863,A2863,C$1:$C2863,C2863,$G$1:G2863,G2863,$E$1:E2863,E2863),"")</f>
        <v>18.376000000000001</v>
      </c>
      <c r="AJ2863">
        <f t="shared" si="269"/>
        <v>16</v>
      </c>
    </row>
    <row r="2864" spans="1:36" x14ac:dyDescent="0.25">
      <c r="A2864" s="14" t="s">
        <v>96</v>
      </c>
      <c r="B2864" t="s">
        <v>80</v>
      </c>
      <c r="C2864" t="s">
        <v>90</v>
      </c>
      <c r="D2864" s="13">
        <v>41989</v>
      </c>
      <c r="E2864">
        <v>1</v>
      </c>
      <c r="F2864">
        <v>0</v>
      </c>
      <c r="G2864" s="2" t="s">
        <v>89</v>
      </c>
      <c r="H2864" s="2" t="s">
        <v>12</v>
      </c>
      <c r="I2864">
        <v>1</v>
      </c>
      <c r="J2864" s="2" t="s">
        <v>77</v>
      </c>
      <c r="K2864" s="2">
        <v>0</v>
      </c>
      <c r="L2864" s="2"/>
      <c r="M2864" s="2" t="str">
        <f t="shared" si="264"/>
        <v/>
      </c>
      <c r="N2864">
        <v>1130.8081493333334</v>
      </c>
      <c r="O2864" s="2">
        <f t="shared" si="265"/>
        <v>113.08081493333334</v>
      </c>
      <c r="P2864" s="2">
        <f>IF(ISNUMBER(O2864),SUMIFS(O$1:$O2864,A$1:$A2864,A2864,C$1:$C2864,C2864,G$1:$G2864,G2864,E$1:$E2864,E2864),"")</f>
        <v>113.08081493333334</v>
      </c>
      <c r="U2864" t="str">
        <f t="shared" si="266"/>
        <v/>
      </c>
      <c r="AA2864">
        <v>29.1</v>
      </c>
      <c r="AB2864">
        <v>4.7E-2</v>
      </c>
      <c r="AC2864" s="2">
        <f t="shared" si="267"/>
        <v>4.7E-2</v>
      </c>
      <c r="AH2864" s="2">
        <f t="shared" si="268"/>
        <v>5.3150000000000004</v>
      </c>
      <c r="AI2864" s="2">
        <f>IF(ISNUMBER(AH2864),SUMIFS($AH$1:AH2864,$A$1:A2864,A2864,C$1:$C2864,C2864,$G$1:G2864,G2864,$E$1:E2864,E2864),"")</f>
        <v>5.3150000000000004</v>
      </c>
      <c r="AJ2864">
        <f t="shared" si="269"/>
        <v>9</v>
      </c>
    </row>
    <row r="2865" spans="1:36" x14ac:dyDescent="0.25">
      <c r="A2865" s="14" t="s">
        <v>95</v>
      </c>
      <c r="B2865" t="s">
        <v>80</v>
      </c>
      <c r="C2865" t="s">
        <v>90</v>
      </c>
      <c r="D2865" s="13">
        <v>41989</v>
      </c>
      <c r="E2865">
        <v>1</v>
      </c>
      <c r="F2865">
        <v>50</v>
      </c>
      <c r="G2865" s="2" t="s">
        <v>89</v>
      </c>
      <c r="H2865" s="2" t="s">
        <v>12</v>
      </c>
      <c r="I2865">
        <v>1</v>
      </c>
      <c r="J2865" s="2" t="s">
        <v>77</v>
      </c>
      <c r="K2865" s="2">
        <v>45</v>
      </c>
      <c r="L2865" s="2"/>
      <c r="M2865" s="2" t="str">
        <f t="shared" si="264"/>
        <v/>
      </c>
      <c r="N2865">
        <v>1134.4887119999999</v>
      </c>
      <c r="O2865" s="2">
        <f t="shared" si="265"/>
        <v>113.44887119999999</v>
      </c>
      <c r="P2865" s="2">
        <f>IF(ISNUMBER(O2865),SUMIFS(O$1:$O2865,A$1:$A2865,A2865,C$1:$C2865,C2865,G$1:$G2865,G2865,E$1:$E2865,E2865),"")</f>
        <v>113.44887119999999</v>
      </c>
      <c r="U2865" t="str">
        <f t="shared" si="266"/>
        <v/>
      </c>
      <c r="AA2865">
        <v>28.6</v>
      </c>
      <c r="AB2865">
        <v>4.5999999999999999E-2</v>
      </c>
      <c r="AC2865" s="2">
        <f t="shared" si="267"/>
        <v>4.5999999999999999E-2</v>
      </c>
      <c r="AH2865" s="2">
        <f t="shared" si="268"/>
        <v>5.2190000000000003</v>
      </c>
      <c r="AI2865" s="2">
        <f>IF(ISNUMBER(AH2865),SUMIFS($AH$1:AH2865,$A$1:A2865,A2865,C$1:$C2865,C2865,$G$1:G2865,G2865,$E$1:E2865,E2865),"")</f>
        <v>5.2190000000000003</v>
      </c>
      <c r="AJ2865">
        <f t="shared" si="269"/>
        <v>9</v>
      </c>
    </row>
    <row r="2866" spans="1:36" x14ac:dyDescent="0.25">
      <c r="A2866" s="14" t="s">
        <v>94</v>
      </c>
      <c r="B2866" t="s">
        <v>80</v>
      </c>
      <c r="C2866" t="s">
        <v>90</v>
      </c>
      <c r="D2866" s="13">
        <v>41989</v>
      </c>
      <c r="E2866">
        <v>1</v>
      </c>
      <c r="F2866">
        <v>100</v>
      </c>
      <c r="G2866" s="2" t="s">
        <v>89</v>
      </c>
      <c r="H2866" s="2" t="s">
        <v>12</v>
      </c>
      <c r="I2866">
        <v>1</v>
      </c>
      <c r="J2866" s="2" t="s">
        <v>77</v>
      </c>
      <c r="K2866" s="2">
        <v>90</v>
      </c>
      <c r="L2866" s="2"/>
      <c r="M2866" s="2" t="str">
        <f t="shared" si="264"/>
        <v/>
      </c>
      <c r="N2866">
        <v>1149.2482346666668</v>
      </c>
      <c r="O2866" s="2">
        <f t="shared" si="265"/>
        <v>114.92482346666668</v>
      </c>
      <c r="P2866" s="2">
        <f>IF(ISNUMBER(O2866),SUMIFS(O$1:$O2866,A$1:$A2866,A2866,C$1:$C2866,C2866,G$1:$G2866,G2866,E$1:$E2866,E2866),"")</f>
        <v>114.92482346666668</v>
      </c>
      <c r="U2866" t="str">
        <f t="shared" si="266"/>
        <v/>
      </c>
      <c r="AA2866">
        <v>29.5</v>
      </c>
      <c r="AB2866">
        <v>4.7E-2</v>
      </c>
      <c r="AC2866" s="2">
        <f t="shared" si="267"/>
        <v>4.7E-2</v>
      </c>
      <c r="AH2866" s="2">
        <f t="shared" si="268"/>
        <v>5.4009999999999998</v>
      </c>
      <c r="AI2866" s="2">
        <f>IF(ISNUMBER(AH2866),SUMIFS($AH$1:AH2866,$A$1:A2866,A2866,C$1:$C2866,C2866,$G$1:G2866,G2866,$E$1:E2866,E2866),"")</f>
        <v>5.4009999999999998</v>
      </c>
      <c r="AJ2866">
        <f t="shared" si="269"/>
        <v>9</v>
      </c>
    </row>
    <row r="2867" spans="1:36" x14ac:dyDescent="0.25">
      <c r="A2867" s="14" t="s">
        <v>93</v>
      </c>
      <c r="B2867" t="s">
        <v>80</v>
      </c>
      <c r="C2867" t="s">
        <v>90</v>
      </c>
      <c r="D2867" s="13">
        <v>41989</v>
      </c>
      <c r="E2867">
        <v>1</v>
      </c>
      <c r="F2867">
        <v>200</v>
      </c>
      <c r="G2867" s="2" t="s">
        <v>89</v>
      </c>
      <c r="H2867" s="2" t="s">
        <v>12</v>
      </c>
      <c r="I2867">
        <v>1</v>
      </c>
      <c r="J2867" s="2" t="s">
        <v>77</v>
      </c>
      <c r="K2867" s="2">
        <v>180</v>
      </c>
      <c r="L2867" s="2"/>
      <c r="M2867" s="2" t="str">
        <f t="shared" si="264"/>
        <v/>
      </c>
      <c r="N2867">
        <v>874.204928</v>
      </c>
      <c r="O2867" s="2">
        <f t="shared" si="265"/>
        <v>87.420492800000005</v>
      </c>
      <c r="P2867" s="2">
        <f>IF(ISNUMBER(O2867),SUMIFS(O$1:$O2867,A$1:$A2867,A2867,C$1:$C2867,C2867,G$1:$G2867,G2867,E$1:$E2867,E2867),"")</f>
        <v>87.420492800000005</v>
      </c>
      <c r="U2867" t="str">
        <f t="shared" si="266"/>
        <v/>
      </c>
      <c r="AA2867">
        <v>28.1</v>
      </c>
      <c r="AB2867">
        <v>4.4999999999999998E-2</v>
      </c>
      <c r="AC2867" s="2">
        <f t="shared" si="267"/>
        <v>4.4999999999999998E-2</v>
      </c>
      <c r="AH2867" s="2">
        <f t="shared" si="268"/>
        <v>3.9340000000000002</v>
      </c>
      <c r="AI2867" s="2">
        <f>IF(ISNUMBER(AH2867),SUMIFS($AH$1:AH2867,$A$1:A2867,A2867,C$1:$C2867,C2867,$G$1:G2867,G2867,$E$1:E2867,E2867),"")</f>
        <v>3.9340000000000002</v>
      </c>
      <c r="AJ2867">
        <f t="shared" si="269"/>
        <v>9</v>
      </c>
    </row>
    <row r="2868" spans="1:36" x14ac:dyDescent="0.25">
      <c r="A2868" s="14" t="s">
        <v>92</v>
      </c>
      <c r="B2868" t="s">
        <v>80</v>
      </c>
      <c r="C2868" t="s">
        <v>90</v>
      </c>
      <c r="D2868" s="13">
        <v>41989</v>
      </c>
      <c r="E2868">
        <v>1</v>
      </c>
      <c r="F2868">
        <v>350</v>
      </c>
      <c r="G2868" s="2" t="s">
        <v>89</v>
      </c>
      <c r="H2868" s="2" t="s">
        <v>12</v>
      </c>
      <c r="I2868">
        <v>1</v>
      </c>
      <c r="J2868" s="2" t="s">
        <v>77</v>
      </c>
      <c r="K2868" s="2">
        <v>315</v>
      </c>
      <c r="L2868" s="2"/>
      <c r="M2868" s="2" t="str">
        <f t="shared" si="264"/>
        <v/>
      </c>
      <c r="N2868">
        <v>1150.9351039999999</v>
      </c>
      <c r="O2868" s="2">
        <f t="shared" si="265"/>
        <v>115.09351039999999</v>
      </c>
      <c r="P2868" s="2">
        <f>IF(ISNUMBER(O2868),SUMIFS(O$1:$O2868,A$1:$A2868,A2868,C$1:$C2868,C2868,G$1:$G2868,G2868,E$1:$E2868,E2868),"")</f>
        <v>115.09351039999999</v>
      </c>
      <c r="U2868" t="str">
        <f t="shared" si="266"/>
        <v/>
      </c>
      <c r="AA2868">
        <v>29.8</v>
      </c>
      <c r="AB2868">
        <v>4.8000000000000001E-2</v>
      </c>
      <c r="AC2868" s="2">
        <f t="shared" si="267"/>
        <v>4.8000000000000001E-2</v>
      </c>
      <c r="AH2868" s="2">
        <f t="shared" si="268"/>
        <v>5.524</v>
      </c>
      <c r="AI2868" s="2">
        <f>IF(ISNUMBER(AH2868),SUMIFS($AH$1:AH2868,$A$1:A2868,A2868,C$1:$C2868,C2868,$G$1:G2868,G2868,$E$1:E2868,E2868),"")</f>
        <v>5.524</v>
      </c>
      <c r="AJ2868">
        <f t="shared" si="269"/>
        <v>9</v>
      </c>
    </row>
    <row r="2869" spans="1:36" x14ac:dyDescent="0.25">
      <c r="A2869" s="14" t="s">
        <v>91</v>
      </c>
      <c r="B2869" t="s">
        <v>80</v>
      </c>
      <c r="C2869" t="s">
        <v>90</v>
      </c>
      <c r="D2869" s="13">
        <v>41989</v>
      </c>
      <c r="E2869">
        <v>1</v>
      </c>
      <c r="F2869">
        <v>500</v>
      </c>
      <c r="G2869" s="2" t="s">
        <v>89</v>
      </c>
      <c r="H2869" s="2" t="s">
        <v>12</v>
      </c>
      <c r="I2869">
        <v>1</v>
      </c>
      <c r="J2869" s="2" t="s">
        <v>77</v>
      </c>
      <c r="K2869" s="2">
        <v>450</v>
      </c>
      <c r="L2869" s="2"/>
      <c r="M2869" s="2" t="str">
        <f t="shared" si="264"/>
        <v/>
      </c>
      <c r="N2869">
        <v>961.17523333333327</v>
      </c>
      <c r="O2869" s="2">
        <f t="shared" si="265"/>
        <v>96.117523333333324</v>
      </c>
      <c r="P2869" s="2">
        <f>IF(ISNUMBER(O2869),SUMIFS(O$1:$O2869,A$1:$A2869,A2869,C$1:$C2869,C2869,G$1:$G2869,G2869,E$1:$E2869,E2869),"")</f>
        <v>96.117523333333324</v>
      </c>
      <c r="U2869" t="str">
        <f t="shared" si="266"/>
        <v/>
      </c>
      <c r="AA2869">
        <v>30</v>
      </c>
      <c r="AB2869">
        <v>4.8000000000000001E-2</v>
      </c>
      <c r="AC2869" s="2">
        <f t="shared" si="267"/>
        <v>4.8000000000000001E-2</v>
      </c>
      <c r="AH2869" s="2">
        <f t="shared" si="268"/>
        <v>4.6139999999999999</v>
      </c>
      <c r="AI2869" s="2">
        <f>IF(ISNUMBER(AH2869),SUMIFS($AH$1:AH2869,$A$1:A2869,A2869,C$1:$C2869,C2869,$G$1:G2869,G2869,$E$1:E2869,E2869),"")</f>
        <v>4.6139999999999999</v>
      </c>
      <c r="AJ2869">
        <f t="shared" si="269"/>
        <v>9</v>
      </c>
    </row>
    <row r="2870" spans="1:36" x14ac:dyDescent="0.25">
      <c r="A2870" s="14" t="s">
        <v>96</v>
      </c>
      <c r="B2870" t="s">
        <v>80</v>
      </c>
      <c r="C2870" t="s">
        <v>90</v>
      </c>
      <c r="D2870" s="13">
        <v>41989</v>
      </c>
      <c r="E2870">
        <v>2</v>
      </c>
      <c r="F2870">
        <v>0</v>
      </c>
      <c r="G2870" s="2" t="s">
        <v>89</v>
      </c>
      <c r="H2870" s="2" t="s">
        <v>12</v>
      </c>
      <c r="I2870">
        <v>1</v>
      </c>
      <c r="J2870" s="2" t="s">
        <v>77</v>
      </c>
      <c r="K2870" s="2">
        <v>0</v>
      </c>
      <c r="L2870" s="2"/>
      <c r="M2870" s="2" t="str">
        <f t="shared" si="264"/>
        <v/>
      </c>
      <c r="N2870">
        <v>634.07875333333334</v>
      </c>
      <c r="O2870" s="2">
        <f t="shared" si="265"/>
        <v>63.407875333333337</v>
      </c>
      <c r="P2870" s="2">
        <f>IF(ISNUMBER(O2870),SUMIFS(O$1:$O2870,A$1:$A2870,A2870,C$1:$C2870,C2870,G$1:$G2870,G2870,E$1:$E2870,E2870),"")</f>
        <v>63.407875333333337</v>
      </c>
      <c r="U2870" t="str">
        <f t="shared" si="266"/>
        <v/>
      </c>
      <c r="AA2870">
        <v>25.4</v>
      </c>
      <c r="AB2870">
        <v>4.0999999999999995E-2</v>
      </c>
      <c r="AC2870" s="2">
        <f t="shared" si="267"/>
        <v>4.0999999999999995E-2</v>
      </c>
      <c r="AH2870" s="2">
        <f t="shared" si="268"/>
        <v>2.6</v>
      </c>
      <c r="AI2870" s="2">
        <f>IF(ISNUMBER(AH2870),SUMIFS($AH$1:AH2870,$A$1:A2870,A2870,C$1:$C2870,C2870,$G$1:G2870,G2870,$E$1:E2870,E2870),"")</f>
        <v>2.6</v>
      </c>
      <c r="AJ2870">
        <f t="shared" si="269"/>
        <v>9</v>
      </c>
    </row>
    <row r="2871" spans="1:36" x14ac:dyDescent="0.25">
      <c r="A2871" s="14" t="s">
        <v>95</v>
      </c>
      <c r="B2871" t="s">
        <v>80</v>
      </c>
      <c r="C2871" t="s">
        <v>90</v>
      </c>
      <c r="D2871" s="13">
        <v>41989</v>
      </c>
      <c r="E2871">
        <v>2</v>
      </c>
      <c r="F2871">
        <v>50</v>
      </c>
      <c r="G2871" s="2" t="s">
        <v>89</v>
      </c>
      <c r="H2871" s="2" t="s">
        <v>12</v>
      </c>
      <c r="I2871">
        <v>1</v>
      </c>
      <c r="J2871" s="2" t="s">
        <v>77</v>
      </c>
      <c r="K2871" s="2">
        <v>45</v>
      </c>
      <c r="L2871" s="2"/>
      <c r="M2871" s="2" t="str">
        <f t="shared" si="264"/>
        <v/>
      </c>
      <c r="N2871">
        <v>641.78282133333335</v>
      </c>
      <c r="O2871" s="2">
        <f t="shared" si="265"/>
        <v>64.17828213333334</v>
      </c>
      <c r="P2871" s="2">
        <f>IF(ISNUMBER(O2871),SUMIFS(O$1:$O2871,A$1:$A2871,A2871,C$1:$C2871,C2871,G$1:$G2871,G2871,E$1:$E2871,E2871),"")</f>
        <v>64.17828213333334</v>
      </c>
      <c r="U2871" t="str">
        <f t="shared" si="266"/>
        <v/>
      </c>
      <c r="AA2871">
        <v>27.9</v>
      </c>
      <c r="AB2871">
        <v>4.4999999999999998E-2</v>
      </c>
      <c r="AC2871" s="2">
        <f t="shared" si="267"/>
        <v>4.4999999999999998E-2</v>
      </c>
      <c r="AH2871" s="2">
        <f t="shared" si="268"/>
        <v>2.8879999999999999</v>
      </c>
      <c r="AI2871" s="2">
        <f>IF(ISNUMBER(AH2871),SUMIFS($AH$1:AH2871,$A$1:A2871,A2871,C$1:$C2871,C2871,$G$1:G2871,G2871,$E$1:E2871,E2871),"")</f>
        <v>2.8879999999999999</v>
      </c>
      <c r="AJ2871">
        <f t="shared" si="269"/>
        <v>9</v>
      </c>
    </row>
    <row r="2872" spans="1:36" x14ac:dyDescent="0.25">
      <c r="A2872" s="14" t="s">
        <v>94</v>
      </c>
      <c r="B2872" t="s">
        <v>80</v>
      </c>
      <c r="C2872" t="s">
        <v>90</v>
      </c>
      <c r="D2872" s="13">
        <v>41989</v>
      </c>
      <c r="E2872">
        <v>2</v>
      </c>
      <c r="F2872">
        <v>100</v>
      </c>
      <c r="G2872" s="2" t="s">
        <v>89</v>
      </c>
      <c r="H2872" s="2" t="s">
        <v>12</v>
      </c>
      <c r="I2872">
        <v>1</v>
      </c>
      <c r="J2872" s="2" t="s">
        <v>77</v>
      </c>
      <c r="K2872" s="2">
        <v>90</v>
      </c>
      <c r="L2872" s="2"/>
      <c r="M2872" s="2" t="str">
        <f t="shared" si="264"/>
        <v/>
      </c>
      <c r="N2872">
        <v>1177.0296919999998</v>
      </c>
      <c r="O2872" s="2">
        <f t="shared" si="265"/>
        <v>117.70296919999998</v>
      </c>
      <c r="P2872" s="2">
        <f>IF(ISNUMBER(O2872),SUMIFS(O$1:$O2872,A$1:$A2872,A2872,C$1:$C2872,C2872,G$1:$G2872,G2872,E$1:$E2872,E2872),"")</f>
        <v>117.70296919999998</v>
      </c>
      <c r="U2872" t="str">
        <f t="shared" si="266"/>
        <v/>
      </c>
      <c r="AA2872">
        <v>27.9</v>
      </c>
      <c r="AB2872">
        <v>4.4999999999999998E-2</v>
      </c>
      <c r="AC2872" s="2">
        <f t="shared" si="267"/>
        <v>4.4999999999999998E-2</v>
      </c>
      <c r="AH2872" s="2">
        <f t="shared" si="268"/>
        <v>5.2969999999999997</v>
      </c>
      <c r="AI2872" s="2">
        <f>IF(ISNUMBER(AH2872),SUMIFS($AH$1:AH2872,$A$1:A2872,A2872,C$1:$C2872,C2872,$G$1:G2872,G2872,$E$1:E2872,E2872),"")</f>
        <v>5.2969999999999997</v>
      </c>
      <c r="AJ2872">
        <f t="shared" si="269"/>
        <v>9</v>
      </c>
    </row>
    <row r="2873" spans="1:36" x14ac:dyDescent="0.25">
      <c r="A2873" s="14" t="s">
        <v>93</v>
      </c>
      <c r="B2873" t="s">
        <v>80</v>
      </c>
      <c r="C2873" t="s">
        <v>90</v>
      </c>
      <c r="D2873" s="13">
        <v>41989</v>
      </c>
      <c r="E2873">
        <v>2</v>
      </c>
      <c r="F2873">
        <v>200</v>
      </c>
      <c r="G2873" s="2" t="s">
        <v>89</v>
      </c>
      <c r="H2873" s="2" t="s">
        <v>12</v>
      </c>
      <c r="I2873">
        <v>1</v>
      </c>
      <c r="J2873" s="2" t="s">
        <v>77</v>
      </c>
      <c r="K2873" s="2">
        <v>180</v>
      </c>
      <c r="L2873" s="2"/>
      <c r="M2873" s="2" t="str">
        <f t="shared" si="264"/>
        <v/>
      </c>
      <c r="N2873">
        <v>874.58450400000004</v>
      </c>
      <c r="O2873" s="2">
        <f t="shared" si="265"/>
        <v>87.458450400000004</v>
      </c>
      <c r="P2873" s="2">
        <f>IF(ISNUMBER(O2873),SUMIFS(O$1:$O2873,A$1:$A2873,A2873,C$1:$C2873,C2873,G$1:$G2873,G2873,E$1:$E2873,E2873),"")</f>
        <v>87.458450400000004</v>
      </c>
      <c r="U2873" t="str">
        <f t="shared" si="266"/>
        <v/>
      </c>
      <c r="AA2873">
        <v>29.1</v>
      </c>
      <c r="AB2873">
        <v>4.5999999999999999E-2</v>
      </c>
      <c r="AC2873" s="2">
        <f t="shared" si="267"/>
        <v>4.5999999999999999E-2</v>
      </c>
      <c r="AH2873" s="2">
        <f t="shared" si="268"/>
        <v>4.0229999999999997</v>
      </c>
      <c r="AI2873" s="2">
        <f>IF(ISNUMBER(AH2873),SUMIFS($AH$1:AH2873,$A$1:A2873,A2873,C$1:$C2873,C2873,$G$1:G2873,G2873,$E$1:E2873,E2873),"")</f>
        <v>4.0229999999999997</v>
      </c>
      <c r="AJ2873">
        <f t="shared" si="269"/>
        <v>9</v>
      </c>
    </row>
    <row r="2874" spans="1:36" x14ac:dyDescent="0.25">
      <c r="A2874" s="14" t="s">
        <v>92</v>
      </c>
      <c r="B2874" t="s">
        <v>80</v>
      </c>
      <c r="C2874" t="s">
        <v>90</v>
      </c>
      <c r="D2874" s="13">
        <v>41989</v>
      </c>
      <c r="E2874">
        <v>2</v>
      </c>
      <c r="F2874">
        <v>350</v>
      </c>
      <c r="G2874" s="2" t="s">
        <v>89</v>
      </c>
      <c r="H2874" s="2" t="s">
        <v>12</v>
      </c>
      <c r="I2874">
        <v>1</v>
      </c>
      <c r="J2874" s="2" t="s">
        <v>77</v>
      </c>
      <c r="K2874" s="2">
        <v>315</v>
      </c>
      <c r="L2874" s="2"/>
      <c r="M2874" s="2" t="str">
        <f t="shared" si="264"/>
        <v/>
      </c>
      <c r="N2874">
        <v>992.9695280000002</v>
      </c>
      <c r="O2874" s="2">
        <f t="shared" si="265"/>
        <v>99.296952800000014</v>
      </c>
      <c r="P2874" s="2">
        <f>IF(ISNUMBER(O2874),SUMIFS(O$1:$O2874,A$1:$A2874,A2874,C$1:$C2874,C2874,G$1:$G2874,G2874,E$1:$E2874,E2874),"")</f>
        <v>99.296952800000014</v>
      </c>
      <c r="U2874" t="str">
        <f t="shared" si="266"/>
        <v/>
      </c>
      <c r="AA2874">
        <v>28.1</v>
      </c>
      <c r="AB2874">
        <v>4.4999999999999998E-2</v>
      </c>
      <c r="AC2874" s="2">
        <f t="shared" si="267"/>
        <v>4.4999999999999998E-2</v>
      </c>
      <c r="AH2874" s="2">
        <f t="shared" si="268"/>
        <v>4.468</v>
      </c>
      <c r="AI2874" s="2">
        <f>IF(ISNUMBER(AH2874),SUMIFS($AH$1:AH2874,$A$1:A2874,A2874,C$1:$C2874,C2874,$G$1:G2874,G2874,$E$1:E2874,E2874),"")</f>
        <v>4.468</v>
      </c>
      <c r="AJ2874">
        <f t="shared" si="269"/>
        <v>9</v>
      </c>
    </row>
    <row r="2875" spans="1:36" x14ac:dyDescent="0.25">
      <c r="A2875" s="14" t="s">
        <v>91</v>
      </c>
      <c r="B2875" t="s">
        <v>80</v>
      </c>
      <c r="C2875" t="s">
        <v>90</v>
      </c>
      <c r="D2875" s="13">
        <v>41989</v>
      </c>
      <c r="E2875">
        <v>2</v>
      </c>
      <c r="F2875">
        <v>500</v>
      </c>
      <c r="G2875" s="2" t="s">
        <v>89</v>
      </c>
      <c r="H2875" s="2" t="s">
        <v>12</v>
      </c>
      <c r="I2875">
        <v>1</v>
      </c>
      <c r="J2875" s="2" t="s">
        <v>77</v>
      </c>
      <c r="K2875" s="2">
        <v>450</v>
      </c>
      <c r="L2875" s="2"/>
      <c r="M2875" s="2" t="str">
        <f t="shared" si="264"/>
        <v/>
      </c>
      <c r="N2875">
        <v>979.70835199999999</v>
      </c>
      <c r="O2875" s="2">
        <f t="shared" si="265"/>
        <v>97.970835199999996</v>
      </c>
      <c r="P2875" s="2">
        <f>IF(ISNUMBER(O2875),SUMIFS(O$1:$O2875,A$1:$A2875,A2875,C$1:$C2875,C2875,G$1:$G2875,G2875,E$1:$E2875,E2875),"")</f>
        <v>97.970835199999996</v>
      </c>
      <c r="U2875" t="str">
        <f t="shared" si="266"/>
        <v/>
      </c>
      <c r="AA2875">
        <v>28.8</v>
      </c>
      <c r="AB2875">
        <v>4.5999999999999999E-2</v>
      </c>
      <c r="AC2875" s="2">
        <f t="shared" si="267"/>
        <v>4.5999999999999999E-2</v>
      </c>
      <c r="AH2875" s="2">
        <f t="shared" si="268"/>
        <v>4.5069999999999997</v>
      </c>
      <c r="AI2875" s="2">
        <f>IF(ISNUMBER(AH2875),SUMIFS($AH$1:AH2875,$A$1:A2875,A2875,C$1:$C2875,C2875,$G$1:G2875,G2875,$E$1:E2875,E2875),"")</f>
        <v>4.5069999999999997</v>
      </c>
      <c r="AJ2875">
        <f t="shared" si="269"/>
        <v>9</v>
      </c>
    </row>
    <row r="2876" spans="1:36" x14ac:dyDescent="0.25">
      <c r="A2876" s="14" t="s">
        <v>96</v>
      </c>
      <c r="B2876" t="s">
        <v>80</v>
      </c>
      <c r="C2876" t="s">
        <v>90</v>
      </c>
      <c r="D2876" s="13">
        <v>41989</v>
      </c>
      <c r="E2876">
        <v>3</v>
      </c>
      <c r="F2876">
        <v>0</v>
      </c>
      <c r="G2876" s="2" t="s">
        <v>89</v>
      </c>
      <c r="H2876" s="2" t="s">
        <v>12</v>
      </c>
      <c r="I2876">
        <v>1</v>
      </c>
      <c r="J2876" s="2" t="s">
        <v>77</v>
      </c>
      <c r="K2876" s="2">
        <v>0</v>
      </c>
      <c r="L2876" s="2"/>
      <c r="M2876" s="2" t="str">
        <f t="shared" si="264"/>
        <v/>
      </c>
      <c r="N2876">
        <v>420.825356</v>
      </c>
      <c r="O2876" s="2">
        <f t="shared" si="265"/>
        <v>42.0825356</v>
      </c>
      <c r="P2876" s="2">
        <f>IF(ISNUMBER(O2876),SUMIFS(O$1:$O2876,A$1:$A2876,A2876,C$1:$C2876,C2876,G$1:$G2876,G2876,E$1:$E2876,E2876),"")</f>
        <v>42.0825356</v>
      </c>
      <c r="U2876" t="str">
        <f t="shared" si="266"/>
        <v/>
      </c>
      <c r="AA2876">
        <v>21.8</v>
      </c>
      <c r="AB2876">
        <v>3.5000000000000003E-2</v>
      </c>
      <c r="AC2876" s="2">
        <f t="shared" si="267"/>
        <v>3.5000000000000003E-2</v>
      </c>
      <c r="AH2876" s="2">
        <f t="shared" si="268"/>
        <v>1.4730000000000001</v>
      </c>
      <c r="AI2876" s="2">
        <f>IF(ISNUMBER(AH2876),SUMIFS($AH$1:AH2876,$A$1:A2876,A2876,C$1:$C2876,C2876,$G$1:G2876,G2876,$E$1:E2876,E2876),"")</f>
        <v>1.4730000000000001</v>
      </c>
      <c r="AJ2876">
        <f t="shared" si="269"/>
        <v>9</v>
      </c>
    </row>
    <row r="2877" spans="1:36" x14ac:dyDescent="0.25">
      <c r="A2877" s="14" t="s">
        <v>95</v>
      </c>
      <c r="B2877" t="s">
        <v>80</v>
      </c>
      <c r="C2877" t="s">
        <v>90</v>
      </c>
      <c r="D2877" s="13">
        <v>41989</v>
      </c>
      <c r="E2877">
        <v>3</v>
      </c>
      <c r="F2877">
        <v>50</v>
      </c>
      <c r="G2877" s="2" t="s">
        <v>89</v>
      </c>
      <c r="H2877" s="2" t="s">
        <v>12</v>
      </c>
      <c r="I2877">
        <v>1</v>
      </c>
      <c r="J2877" s="2" t="s">
        <v>77</v>
      </c>
      <c r="K2877" s="2">
        <v>45</v>
      </c>
      <c r="L2877" s="2"/>
      <c r="M2877" s="2" t="str">
        <f t="shared" si="264"/>
        <v/>
      </c>
      <c r="N2877">
        <v>1452.6721439999999</v>
      </c>
      <c r="O2877" s="2">
        <f t="shared" si="265"/>
        <v>145.2672144</v>
      </c>
      <c r="P2877" s="2">
        <f>IF(ISNUMBER(O2877),SUMIFS(O$1:$O2877,A$1:$A2877,A2877,C$1:$C2877,C2877,G$1:$G2877,G2877,E$1:$E2877,E2877),"")</f>
        <v>145.2672144</v>
      </c>
      <c r="U2877" t="str">
        <f t="shared" si="266"/>
        <v/>
      </c>
      <c r="AA2877">
        <v>22.8</v>
      </c>
      <c r="AB2877">
        <v>3.6000000000000004E-2</v>
      </c>
      <c r="AC2877" s="2">
        <f t="shared" si="267"/>
        <v>3.6000000000000004E-2</v>
      </c>
      <c r="AH2877" s="2">
        <f t="shared" si="268"/>
        <v>5.23</v>
      </c>
      <c r="AI2877" s="2">
        <f>IF(ISNUMBER(AH2877),SUMIFS($AH$1:AH2877,$A$1:A2877,A2877,C$1:$C2877,C2877,$G$1:G2877,G2877,$E$1:E2877,E2877),"")</f>
        <v>5.23</v>
      </c>
      <c r="AJ2877">
        <f t="shared" si="269"/>
        <v>9</v>
      </c>
    </row>
    <row r="2878" spans="1:36" x14ac:dyDescent="0.25">
      <c r="A2878" s="14" t="s">
        <v>94</v>
      </c>
      <c r="B2878" t="s">
        <v>80</v>
      </c>
      <c r="C2878" t="s">
        <v>90</v>
      </c>
      <c r="D2878" s="13">
        <v>41989</v>
      </c>
      <c r="E2878">
        <v>3</v>
      </c>
      <c r="F2878">
        <v>100</v>
      </c>
      <c r="G2878" s="2" t="s">
        <v>89</v>
      </c>
      <c r="H2878" s="2" t="s">
        <v>12</v>
      </c>
      <c r="I2878">
        <v>1</v>
      </c>
      <c r="J2878" s="2" t="s">
        <v>77</v>
      </c>
      <c r="K2878" s="2">
        <v>90</v>
      </c>
      <c r="L2878" s="2"/>
      <c r="M2878" s="2" t="str">
        <f t="shared" si="264"/>
        <v/>
      </c>
      <c r="N2878">
        <v>1025.62328</v>
      </c>
      <c r="O2878" s="2">
        <f t="shared" si="265"/>
        <v>102.56232800000001</v>
      </c>
      <c r="P2878" s="2">
        <f>IF(ISNUMBER(O2878),SUMIFS(O$1:$O2878,A$1:$A2878,A2878,C$1:$C2878,C2878,G$1:$G2878,G2878,E$1:$E2878,E2878),"")</f>
        <v>102.56232800000001</v>
      </c>
      <c r="U2878" t="str">
        <f t="shared" si="266"/>
        <v/>
      </c>
      <c r="AA2878">
        <v>25.9</v>
      </c>
      <c r="AB2878">
        <v>4.0999999999999995E-2</v>
      </c>
      <c r="AC2878" s="2">
        <f t="shared" si="267"/>
        <v>4.0999999999999995E-2</v>
      </c>
      <c r="AH2878" s="2">
        <f t="shared" si="268"/>
        <v>4.2050000000000001</v>
      </c>
      <c r="AI2878" s="2">
        <f>IF(ISNUMBER(AH2878),SUMIFS($AH$1:AH2878,$A$1:A2878,A2878,C$1:$C2878,C2878,$G$1:G2878,G2878,$E$1:E2878,E2878),"")</f>
        <v>4.2050000000000001</v>
      </c>
      <c r="AJ2878">
        <f t="shared" si="269"/>
        <v>9</v>
      </c>
    </row>
    <row r="2879" spans="1:36" x14ac:dyDescent="0.25">
      <c r="A2879" s="14" t="s">
        <v>93</v>
      </c>
      <c r="B2879" t="s">
        <v>80</v>
      </c>
      <c r="C2879" t="s">
        <v>90</v>
      </c>
      <c r="D2879" s="13">
        <v>41989</v>
      </c>
      <c r="E2879">
        <v>3</v>
      </c>
      <c r="F2879">
        <v>200</v>
      </c>
      <c r="G2879" s="2" t="s">
        <v>89</v>
      </c>
      <c r="H2879" s="2" t="s">
        <v>12</v>
      </c>
      <c r="I2879">
        <v>1</v>
      </c>
      <c r="J2879" s="2" t="s">
        <v>77</v>
      </c>
      <c r="K2879" s="2">
        <v>180</v>
      </c>
      <c r="L2879" s="2"/>
      <c r="M2879" s="2" t="str">
        <f t="shared" si="264"/>
        <v/>
      </c>
      <c r="N2879">
        <v>947.71999466666671</v>
      </c>
      <c r="O2879" s="2">
        <f t="shared" si="265"/>
        <v>94.771999466666671</v>
      </c>
      <c r="P2879" s="2">
        <f>IF(ISNUMBER(O2879),SUMIFS(O$1:$O2879,A$1:$A2879,A2879,C$1:$C2879,C2879,G$1:$G2879,G2879,E$1:$E2879,E2879),"")</f>
        <v>94.771999466666671</v>
      </c>
      <c r="U2879" t="str">
        <f t="shared" si="266"/>
        <v/>
      </c>
      <c r="AA2879">
        <v>24.4</v>
      </c>
      <c r="AB2879">
        <v>3.9E-2</v>
      </c>
      <c r="AC2879" s="2">
        <f t="shared" si="267"/>
        <v>3.9E-2</v>
      </c>
      <c r="AH2879" s="2">
        <f t="shared" si="268"/>
        <v>3.6960000000000002</v>
      </c>
      <c r="AI2879" s="2">
        <f>IF(ISNUMBER(AH2879),SUMIFS($AH$1:AH2879,$A$1:A2879,A2879,C$1:$C2879,C2879,$G$1:G2879,G2879,$E$1:E2879,E2879),"")</f>
        <v>3.6960000000000002</v>
      </c>
      <c r="AJ2879">
        <f t="shared" si="269"/>
        <v>9</v>
      </c>
    </row>
    <row r="2880" spans="1:36" x14ac:dyDescent="0.25">
      <c r="A2880" s="14" t="s">
        <v>92</v>
      </c>
      <c r="B2880" t="s">
        <v>80</v>
      </c>
      <c r="C2880" t="s">
        <v>90</v>
      </c>
      <c r="D2880" s="13">
        <v>41989</v>
      </c>
      <c r="E2880">
        <v>3</v>
      </c>
      <c r="F2880">
        <v>350</v>
      </c>
      <c r="G2880" s="2" t="s">
        <v>89</v>
      </c>
      <c r="H2880" s="2" t="s">
        <v>12</v>
      </c>
      <c r="I2880">
        <v>1</v>
      </c>
      <c r="J2880" s="2" t="s">
        <v>77</v>
      </c>
      <c r="K2880" s="2">
        <v>315</v>
      </c>
      <c r="L2880" s="2"/>
      <c r="M2880" s="2" t="str">
        <f t="shared" si="264"/>
        <v/>
      </c>
      <c r="N2880">
        <v>567.9507706666667</v>
      </c>
      <c r="O2880" s="2">
        <f t="shared" si="265"/>
        <v>56.795077066666671</v>
      </c>
      <c r="P2880" s="2">
        <f>IF(ISNUMBER(O2880),SUMIFS(O$1:$O2880,A$1:$A2880,A2880,C$1:$C2880,C2880,G$1:$G2880,G2880,E$1:$E2880,E2880),"")</f>
        <v>56.795077066666671</v>
      </c>
      <c r="U2880" t="str">
        <f t="shared" si="266"/>
        <v/>
      </c>
      <c r="AA2880">
        <v>26.6</v>
      </c>
      <c r="AB2880">
        <v>4.2999999999999997E-2</v>
      </c>
      <c r="AC2880" s="2">
        <f t="shared" si="267"/>
        <v>4.2999999999999997E-2</v>
      </c>
      <c r="AH2880" s="2">
        <f t="shared" si="268"/>
        <v>2.4420000000000002</v>
      </c>
      <c r="AI2880" s="2">
        <f>IF(ISNUMBER(AH2880),SUMIFS($AH$1:AH2880,$A$1:A2880,A2880,C$1:$C2880,C2880,$G$1:G2880,G2880,$E$1:E2880,E2880),"")</f>
        <v>2.4420000000000002</v>
      </c>
      <c r="AJ2880">
        <f t="shared" si="269"/>
        <v>9</v>
      </c>
    </row>
    <row r="2881" spans="1:36" x14ac:dyDescent="0.25">
      <c r="A2881" s="14" t="s">
        <v>91</v>
      </c>
      <c r="B2881" t="s">
        <v>80</v>
      </c>
      <c r="C2881" t="s">
        <v>90</v>
      </c>
      <c r="D2881" s="13">
        <v>41989</v>
      </c>
      <c r="E2881">
        <v>3</v>
      </c>
      <c r="F2881">
        <v>500</v>
      </c>
      <c r="G2881" s="2" t="s">
        <v>89</v>
      </c>
      <c r="H2881" s="2" t="s">
        <v>12</v>
      </c>
      <c r="I2881">
        <v>1</v>
      </c>
      <c r="J2881" s="2" t="s">
        <v>77</v>
      </c>
      <c r="K2881" s="2">
        <v>450</v>
      </c>
      <c r="L2881" s="2"/>
      <c r="M2881" s="2" t="str">
        <f t="shared" si="264"/>
        <v/>
      </c>
      <c r="N2881">
        <v>982.60212266666679</v>
      </c>
      <c r="O2881" s="2">
        <f t="shared" si="265"/>
        <v>98.260212266666684</v>
      </c>
      <c r="P2881" s="2">
        <f>IF(ISNUMBER(O2881),SUMIFS(O$1:$O2881,A$1:$A2881,A2881,C$1:$C2881,C2881,G$1:$G2881,G2881,E$1:$E2881,E2881),"")</f>
        <v>98.260212266666684</v>
      </c>
      <c r="U2881" t="str">
        <f t="shared" si="266"/>
        <v/>
      </c>
      <c r="AA2881">
        <v>24.7</v>
      </c>
      <c r="AB2881">
        <v>3.9E-2</v>
      </c>
      <c r="AC2881" s="2">
        <f t="shared" si="267"/>
        <v>3.9E-2</v>
      </c>
      <c r="AH2881" s="2">
        <f t="shared" si="268"/>
        <v>3.8319999999999999</v>
      </c>
      <c r="AI2881" s="2">
        <f>IF(ISNUMBER(AH2881),SUMIFS($AH$1:AH2881,$A$1:A2881,A2881,C$1:$C2881,C2881,$G$1:G2881,G2881,$E$1:E2881,E2881),"")</f>
        <v>3.8319999999999999</v>
      </c>
      <c r="AJ2881">
        <f t="shared" si="269"/>
        <v>9</v>
      </c>
    </row>
    <row r="2882" spans="1:36" x14ac:dyDescent="0.25">
      <c r="A2882" s="14" t="s">
        <v>96</v>
      </c>
      <c r="B2882" t="s">
        <v>80</v>
      </c>
      <c r="C2882" t="s">
        <v>90</v>
      </c>
      <c r="D2882" s="13">
        <v>42024</v>
      </c>
      <c r="E2882">
        <v>1</v>
      </c>
      <c r="F2882">
        <v>0</v>
      </c>
      <c r="G2882" s="2" t="s">
        <v>89</v>
      </c>
      <c r="H2882" s="2" t="s">
        <v>12</v>
      </c>
      <c r="I2882">
        <v>2</v>
      </c>
      <c r="J2882" s="2" t="s">
        <v>77</v>
      </c>
      <c r="K2882" s="2">
        <v>0</v>
      </c>
      <c r="L2882" s="2"/>
      <c r="M2882" s="2" t="str">
        <f t="shared" ref="M2882:M2945" si="270">IF(ISNUMBER(L2882),L2882/10,"")</f>
        <v/>
      </c>
      <c r="N2882">
        <v>3822.3761666666669</v>
      </c>
      <c r="O2882" s="2">
        <f t="shared" ref="O2882:O2945" si="271">IF(ISNUMBER(N2882),N2882/10,"")</f>
        <v>382.23761666666667</v>
      </c>
      <c r="P2882" s="2">
        <f>IF(ISNUMBER(O2882),SUMIFS(O$1:$O2882,A$1:$A2882,A2882,C$1:$C2882,C2882,G$1:$G2882,G2882,E$1:$E2882,E2882),"")</f>
        <v>495.3184316</v>
      </c>
      <c r="S2882">
        <v>9.9046675745945283</v>
      </c>
      <c r="T2882">
        <v>13.420824563575588</v>
      </c>
      <c r="U2882" t="str">
        <f t="shared" ref="U2882:U2945" si="272">IF(ISNUMBER(R2882),R2882/100,"")</f>
        <v/>
      </c>
      <c r="AA2882">
        <v>11.9</v>
      </c>
      <c r="AB2882">
        <v>1.9E-2</v>
      </c>
      <c r="AC2882" s="2">
        <f t="shared" ref="AC2882:AC2945" si="273">IF(ISNUMBER(AB2882),AB2882,"")</f>
        <v>1.9E-2</v>
      </c>
      <c r="AH2882" s="2">
        <f t="shared" ref="AH2882:AH2945" si="274">IF(AND(ISNUMBER(AB2882),ISNUMBER(O2882)),ROUND(O2882*AB2882,3),"")</f>
        <v>7.2629999999999999</v>
      </c>
      <c r="AI2882" s="2">
        <f>IF(ISNUMBER(AH2882),SUMIFS($AH$1:AH2882,$A$1:A2882,A2882,C$1:$C2882,C2882,$G$1:G2882,G2882,$E$1:E2882,E2882),"")</f>
        <v>12.577999999999999</v>
      </c>
      <c r="AJ2882">
        <f t="shared" ref="AJ2882:AJ2945" si="275">COUNT(K2882:AI2882)</f>
        <v>11</v>
      </c>
    </row>
    <row r="2883" spans="1:36" x14ac:dyDescent="0.25">
      <c r="A2883" s="14" t="s">
        <v>95</v>
      </c>
      <c r="B2883" t="s">
        <v>80</v>
      </c>
      <c r="C2883" t="s">
        <v>90</v>
      </c>
      <c r="D2883" s="13">
        <v>42024</v>
      </c>
      <c r="E2883">
        <v>1</v>
      </c>
      <c r="F2883">
        <v>50</v>
      </c>
      <c r="G2883" s="2" t="s">
        <v>89</v>
      </c>
      <c r="H2883" s="2" t="s">
        <v>12</v>
      </c>
      <c r="I2883">
        <v>2</v>
      </c>
      <c r="J2883" s="2" t="s">
        <v>77</v>
      </c>
      <c r="K2883" s="2">
        <v>45</v>
      </c>
      <c r="L2883" s="2"/>
      <c r="M2883" s="2" t="str">
        <f t="shared" si="270"/>
        <v/>
      </c>
      <c r="N2883">
        <v>3351.8155626666676</v>
      </c>
      <c r="O2883" s="2">
        <f t="shared" si="271"/>
        <v>335.18155626666675</v>
      </c>
      <c r="P2883" s="2">
        <f>IF(ISNUMBER(O2883),SUMIFS(O$1:$O2883,A$1:$A2883,A2883,C$1:$C2883,C2883,G$1:$G2883,G2883,E$1:$E2883,E2883),"")</f>
        <v>448.63042746666673</v>
      </c>
      <c r="S2883">
        <v>1.6850581568744409</v>
      </c>
      <c r="T2883">
        <v>10.97524604831494</v>
      </c>
      <c r="U2883" t="str">
        <f t="shared" si="272"/>
        <v/>
      </c>
      <c r="AA2883">
        <v>11.1</v>
      </c>
      <c r="AB2883">
        <v>1.8000000000000002E-2</v>
      </c>
      <c r="AC2883" s="2">
        <f t="shared" si="273"/>
        <v>1.8000000000000002E-2</v>
      </c>
      <c r="AH2883" s="2">
        <f t="shared" si="274"/>
        <v>6.0330000000000004</v>
      </c>
      <c r="AI2883" s="2">
        <f>IF(ISNUMBER(AH2883),SUMIFS($AH$1:AH2883,$A$1:A2883,A2883,C$1:$C2883,C2883,$G$1:G2883,G2883,$E$1:E2883,E2883),"")</f>
        <v>11.252000000000001</v>
      </c>
      <c r="AJ2883">
        <f t="shared" si="275"/>
        <v>11</v>
      </c>
    </row>
    <row r="2884" spans="1:36" x14ac:dyDescent="0.25">
      <c r="A2884" s="14" t="s">
        <v>94</v>
      </c>
      <c r="B2884" t="s">
        <v>80</v>
      </c>
      <c r="C2884" t="s">
        <v>90</v>
      </c>
      <c r="D2884" s="13">
        <v>42024</v>
      </c>
      <c r="E2884">
        <v>1</v>
      </c>
      <c r="F2884">
        <v>100</v>
      </c>
      <c r="G2884" s="2" t="s">
        <v>89</v>
      </c>
      <c r="H2884" s="2" t="s">
        <v>12</v>
      </c>
      <c r="I2884">
        <v>2</v>
      </c>
      <c r="J2884" s="2" t="s">
        <v>77</v>
      </c>
      <c r="K2884" s="2">
        <v>90</v>
      </c>
      <c r="L2884" s="2"/>
      <c r="M2884" s="2" t="str">
        <f t="shared" si="270"/>
        <v/>
      </c>
      <c r="N2884">
        <v>3738.3961853333335</v>
      </c>
      <c r="O2884" s="2">
        <f t="shared" si="271"/>
        <v>373.83961853333335</v>
      </c>
      <c r="P2884" s="2">
        <f>IF(ISNUMBER(O2884),SUMIFS(O$1:$O2884,A$1:$A2884,A2884,C$1:$C2884,C2884,G$1:$G2884,G2884,E$1:$E2884,E2884),"")</f>
        <v>488.76444200000003</v>
      </c>
      <c r="S2884">
        <v>0</v>
      </c>
      <c r="T2884">
        <v>10.801325794501853</v>
      </c>
      <c r="U2884" t="str">
        <f t="shared" si="272"/>
        <v/>
      </c>
      <c r="AA2884">
        <v>14</v>
      </c>
      <c r="AB2884">
        <v>2.2000000000000002E-2</v>
      </c>
      <c r="AC2884" s="2">
        <f t="shared" si="273"/>
        <v>2.2000000000000002E-2</v>
      </c>
      <c r="AH2884" s="2">
        <f t="shared" si="274"/>
        <v>8.2240000000000002</v>
      </c>
      <c r="AI2884" s="2">
        <f>IF(ISNUMBER(AH2884),SUMIFS($AH$1:AH2884,$A$1:A2884,A2884,C$1:$C2884,C2884,$G$1:G2884,G2884,$E$1:E2884,E2884),"")</f>
        <v>13.625</v>
      </c>
      <c r="AJ2884">
        <f t="shared" si="275"/>
        <v>11</v>
      </c>
    </row>
    <row r="2885" spans="1:36" x14ac:dyDescent="0.25">
      <c r="A2885" s="14" t="s">
        <v>93</v>
      </c>
      <c r="B2885" t="s">
        <v>80</v>
      </c>
      <c r="C2885" t="s">
        <v>90</v>
      </c>
      <c r="D2885" s="13">
        <v>42024</v>
      </c>
      <c r="E2885">
        <v>1</v>
      </c>
      <c r="F2885">
        <v>200</v>
      </c>
      <c r="G2885" s="2" t="s">
        <v>89</v>
      </c>
      <c r="H2885" s="2" t="s">
        <v>12</v>
      </c>
      <c r="I2885">
        <v>2</v>
      </c>
      <c r="J2885" s="2" t="s">
        <v>77</v>
      </c>
      <c r="K2885" s="2">
        <v>180</v>
      </c>
      <c r="L2885" s="2"/>
      <c r="M2885" s="2" t="str">
        <f t="shared" si="270"/>
        <v/>
      </c>
      <c r="N2885">
        <v>3642.2258399999996</v>
      </c>
      <c r="O2885" s="2">
        <f t="shared" si="271"/>
        <v>364.22258399999998</v>
      </c>
      <c r="P2885" s="2">
        <f>IF(ISNUMBER(O2885),SUMIFS(O$1:$O2885,A$1:$A2885,A2885,C$1:$C2885,C2885,G$1:$G2885,G2885,E$1:$E2885,E2885),"")</f>
        <v>451.64307680000002</v>
      </c>
      <c r="S2885">
        <v>0</v>
      </c>
      <c r="T2885">
        <v>18.4909264565425</v>
      </c>
      <c r="U2885" t="str">
        <f t="shared" si="272"/>
        <v/>
      </c>
      <c r="AA2885">
        <v>14.2</v>
      </c>
      <c r="AB2885">
        <v>2.3E-2</v>
      </c>
      <c r="AC2885" s="2">
        <f t="shared" si="273"/>
        <v>2.3E-2</v>
      </c>
      <c r="AH2885" s="2">
        <f t="shared" si="274"/>
        <v>8.3770000000000007</v>
      </c>
      <c r="AI2885" s="2">
        <f>IF(ISNUMBER(AH2885),SUMIFS($AH$1:AH2885,$A$1:A2885,A2885,C$1:$C2885,C2885,$G$1:G2885,G2885,$E$1:E2885,E2885),"")</f>
        <v>12.311</v>
      </c>
      <c r="AJ2885">
        <f t="shared" si="275"/>
        <v>11</v>
      </c>
    </row>
    <row r="2886" spans="1:36" x14ac:dyDescent="0.25">
      <c r="A2886" s="14" t="s">
        <v>92</v>
      </c>
      <c r="B2886" t="s">
        <v>80</v>
      </c>
      <c r="C2886" t="s">
        <v>90</v>
      </c>
      <c r="D2886" s="13">
        <v>42024</v>
      </c>
      <c r="E2886">
        <v>1</v>
      </c>
      <c r="F2886">
        <v>350</v>
      </c>
      <c r="G2886" s="2" t="s">
        <v>89</v>
      </c>
      <c r="H2886" s="2" t="s">
        <v>12</v>
      </c>
      <c r="I2886">
        <v>2</v>
      </c>
      <c r="J2886" s="2" t="s">
        <v>77</v>
      </c>
      <c r="K2886" s="2">
        <v>315</v>
      </c>
      <c r="L2886" s="2"/>
      <c r="M2886" s="2" t="str">
        <f t="shared" si="270"/>
        <v/>
      </c>
      <c r="N2886">
        <v>4549.1321706666668</v>
      </c>
      <c r="O2886" s="2">
        <f t="shared" si="271"/>
        <v>454.91321706666668</v>
      </c>
      <c r="P2886" s="2">
        <f>IF(ISNUMBER(O2886),SUMIFS(O$1:$O2886,A$1:$A2886,A2886,C$1:$C2886,C2886,G$1:$G2886,G2886,E$1:$E2886,E2886),"")</f>
        <v>570.00672746666669</v>
      </c>
      <c r="S2886">
        <v>2.3145566090351366</v>
      </c>
      <c r="T2886">
        <v>10.875627440044617</v>
      </c>
      <c r="U2886" t="str">
        <f t="shared" si="272"/>
        <v/>
      </c>
      <c r="AA2886">
        <v>15.7</v>
      </c>
      <c r="AB2886">
        <v>2.5000000000000001E-2</v>
      </c>
      <c r="AC2886" s="2">
        <f t="shared" si="273"/>
        <v>2.5000000000000001E-2</v>
      </c>
      <c r="AH2886" s="2">
        <f t="shared" si="274"/>
        <v>11.372999999999999</v>
      </c>
      <c r="AI2886" s="2">
        <f>IF(ISNUMBER(AH2886),SUMIFS($AH$1:AH2886,$A$1:A2886,A2886,C$1:$C2886,C2886,$G$1:G2886,G2886,$E$1:E2886,E2886),"")</f>
        <v>16.896999999999998</v>
      </c>
      <c r="AJ2886">
        <f t="shared" si="275"/>
        <v>11</v>
      </c>
    </row>
    <row r="2887" spans="1:36" x14ac:dyDescent="0.25">
      <c r="A2887" s="14" t="s">
        <v>91</v>
      </c>
      <c r="B2887" t="s">
        <v>80</v>
      </c>
      <c r="C2887" t="s">
        <v>90</v>
      </c>
      <c r="D2887" s="13">
        <v>42024</v>
      </c>
      <c r="E2887">
        <v>1</v>
      </c>
      <c r="F2887">
        <v>500</v>
      </c>
      <c r="G2887" s="2" t="s">
        <v>89</v>
      </c>
      <c r="H2887" s="2" t="s">
        <v>12</v>
      </c>
      <c r="I2887">
        <v>2</v>
      </c>
      <c r="J2887" s="2" t="s">
        <v>77</v>
      </c>
      <c r="K2887" s="2">
        <v>450</v>
      </c>
      <c r="L2887" s="2"/>
      <c r="M2887" s="2" t="str">
        <f t="shared" si="270"/>
        <v/>
      </c>
      <c r="N2887">
        <v>4236.0672533333336</v>
      </c>
      <c r="O2887" s="2">
        <f t="shared" si="271"/>
        <v>423.60672533333337</v>
      </c>
      <c r="P2887" s="2">
        <f>IF(ISNUMBER(O2887),SUMIFS(O$1:$O2887,A$1:$A2887,A2887,C$1:$C2887,C2887,G$1:$G2887,G2887,E$1:$E2887,E2887),"")</f>
        <v>519.72424866666665</v>
      </c>
      <c r="S2887">
        <v>0</v>
      </c>
      <c r="T2887">
        <v>7.2993700356066826</v>
      </c>
      <c r="U2887" t="str">
        <f t="shared" si="272"/>
        <v/>
      </c>
      <c r="AA2887">
        <v>17.7</v>
      </c>
      <c r="AB2887">
        <v>2.7999999999999997E-2</v>
      </c>
      <c r="AC2887" s="2">
        <f t="shared" si="273"/>
        <v>2.7999999999999997E-2</v>
      </c>
      <c r="AH2887" s="2">
        <f t="shared" si="274"/>
        <v>11.861000000000001</v>
      </c>
      <c r="AI2887" s="2">
        <f>IF(ISNUMBER(AH2887),SUMIFS($AH$1:AH2887,$A$1:A2887,A2887,C$1:$C2887,C2887,$G$1:G2887,G2887,$E$1:E2887,E2887),"")</f>
        <v>16.475000000000001</v>
      </c>
      <c r="AJ2887">
        <f t="shared" si="275"/>
        <v>11</v>
      </c>
    </row>
    <row r="2888" spans="1:36" x14ac:dyDescent="0.25">
      <c r="A2888" s="14" t="s">
        <v>96</v>
      </c>
      <c r="B2888" t="s">
        <v>80</v>
      </c>
      <c r="C2888" t="s">
        <v>90</v>
      </c>
      <c r="D2888" s="13">
        <v>42024</v>
      </c>
      <c r="E2888">
        <v>2</v>
      </c>
      <c r="F2888">
        <v>0</v>
      </c>
      <c r="G2888" s="2" t="s">
        <v>89</v>
      </c>
      <c r="H2888" s="2" t="s">
        <v>12</v>
      </c>
      <c r="I2888">
        <v>2</v>
      </c>
      <c r="J2888" s="2" t="s">
        <v>77</v>
      </c>
      <c r="K2888" s="2">
        <v>0</v>
      </c>
      <c r="L2888" s="2"/>
      <c r="M2888" s="2" t="str">
        <f t="shared" si="270"/>
        <v/>
      </c>
      <c r="N2888">
        <v>2091.7544759999996</v>
      </c>
      <c r="O2888" s="2">
        <f t="shared" si="271"/>
        <v>209.17544759999996</v>
      </c>
      <c r="P2888" s="2">
        <f>IF(ISNUMBER(O2888),SUMIFS(O$1:$O2888,A$1:$A2888,A2888,C$1:$C2888,C2888,G$1:$G2888,G2888,E$1:$E2888,E2888),"")</f>
        <v>272.58332293333331</v>
      </c>
      <c r="S2888">
        <v>5.4818134804344076</v>
      </c>
      <c r="T2888">
        <v>18.824340630925704</v>
      </c>
      <c r="U2888" t="str">
        <f t="shared" si="272"/>
        <v/>
      </c>
      <c r="AA2888">
        <v>10.9</v>
      </c>
      <c r="AB2888">
        <v>1.7000000000000001E-2</v>
      </c>
      <c r="AC2888" s="2">
        <f t="shared" si="273"/>
        <v>1.7000000000000001E-2</v>
      </c>
      <c r="AH2888" s="2">
        <f t="shared" si="274"/>
        <v>3.556</v>
      </c>
      <c r="AI2888" s="2">
        <f>IF(ISNUMBER(AH2888),SUMIFS($AH$1:AH2888,$A$1:A2888,A2888,C$1:$C2888,C2888,$G$1:G2888,G2888,$E$1:E2888,E2888),"")</f>
        <v>6.1560000000000006</v>
      </c>
      <c r="AJ2888">
        <f t="shared" si="275"/>
        <v>11</v>
      </c>
    </row>
    <row r="2889" spans="1:36" x14ac:dyDescent="0.25">
      <c r="A2889" s="14" t="s">
        <v>95</v>
      </c>
      <c r="B2889" t="s">
        <v>80</v>
      </c>
      <c r="C2889" t="s">
        <v>90</v>
      </c>
      <c r="D2889" s="13">
        <v>42024</v>
      </c>
      <c r="E2889">
        <v>2</v>
      </c>
      <c r="F2889">
        <v>50</v>
      </c>
      <c r="G2889" s="2" t="s">
        <v>89</v>
      </c>
      <c r="H2889" s="2" t="s">
        <v>12</v>
      </c>
      <c r="I2889">
        <v>2</v>
      </c>
      <c r="J2889" s="2" t="s">
        <v>77</v>
      </c>
      <c r="K2889" s="2">
        <v>45</v>
      </c>
      <c r="L2889" s="2"/>
      <c r="M2889" s="2" t="str">
        <f t="shared" si="270"/>
        <v/>
      </c>
      <c r="N2889">
        <v>2971.2736679999998</v>
      </c>
      <c r="O2889" s="2">
        <f t="shared" si="271"/>
        <v>297.1273668</v>
      </c>
      <c r="P2889" s="2">
        <f>IF(ISNUMBER(O2889),SUMIFS(O$1:$O2889,A$1:$A2889,A2889,C$1:$C2889,C2889,G$1:$G2889,G2889,E$1:$E2889,E2889),"")</f>
        <v>361.30564893333337</v>
      </c>
      <c r="S2889">
        <v>7.2639673862688774</v>
      </c>
      <c r="T2889">
        <v>10.905216343926618</v>
      </c>
      <c r="U2889" t="str">
        <f t="shared" si="272"/>
        <v/>
      </c>
      <c r="AA2889">
        <v>10.1</v>
      </c>
      <c r="AB2889">
        <v>1.6E-2</v>
      </c>
      <c r="AC2889" s="2">
        <f t="shared" si="273"/>
        <v>1.6E-2</v>
      </c>
      <c r="AH2889" s="2">
        <f t="shared" si="274"/>
        <v>4.7539999999999996</v>
      </c>
      <c r="AI2889" s="2">
        <f>IF(ISNUMBER(AH2889),SUMIFS($AH$1:AH2889,$A$1:A2889,A2889,C$1:$C2889,C2889,$G$1:G2889,G2889,$E$1:E2889,E2889),"")</f>
        <v>7.6419999999999995</v>
      </c>
      <c r="AJ2889">
        <f t="shared" si="275"/>
        <v>11</v>
      </c>
    </row>
    <row r="2890" spans="1:36" x14ac:dyDescent="0.25">
      <c r="A2890" s="14" t="s">
        <v>94</v>
      </c>
      <c r="B2890" t="s">
        <v>80</v>
      </c>
      <c r="C2890" t="s">
        <v>90</v>
      </c>
      <c r="D2890" s="13">
        <v>42024</v>
      </c>
      <c r="E2890">
        <v>2</v>
      </c>
      <c r="F2890">
        <v>100</v>
      </c>
      <c r="G2890" s="2" t="s">
        <v>89</v>
      </c>
      <c r="H2890" s="2" t="s">
        <v>12</v>
      </c>
      <c r="I2890">
        <v>2</v>
      </c>
      <c r="J2890" s="2" t="s">
        <v>77</v>
      </c>
      <c r="K2890" s="2">
        <v>90</v>
      </c>
      <c r="L2890" s="2"/>
      <c r="M2890" s="2" t="str">
        <f t="shared" si="270"/>
        <v/>
      </c>
      <c r="N2890">
        <v>3676.5030400000001</v>
      </c>
      <c r="O2890" s="2">
        <f t="shared" si="271"/>
        <v>367.65030400000001</v>
      </c>
      <c r="P2890" s="2">
        <f>IF(ISNUMBER(O2890),SUMIFS(O$1:$O2890,A$1:$A2890,A2890,C$1:$C2890,C2890,G$1:$G2890,G2890,E$1:$E2890,E2890),"")</f>
        <v>485.35327319999999</v>
      </c>
      <c r="S2890">
        <v>1.3679161485166105</v>
      </c>
      <c r="T2890">
        <v>7.2659442174453721</v>
      </c>
      <c r="U2890" t="str">
        <f t="shared" si="272"/>
        <v/>
      </c>
      <c r="AA2890">
        <v>11.7</v>
      </c>
      <c r="AB2890">
        <v>1.9E-2</v>
      </c>
      <c r="AC2890" s="2">
        <f t="shared" si="273"/>
        <v>1.9E-2</v>
      </c>
      <c r="AH2890" s="2">
        <f t="shared" si="274"/>
        <v>6.9850000000000003</v>
      </c>
      <c r="AI2890" s="2">
        <f>IF(ISNUMBER(AH2890),SUMIFS($AH$1:AH2890,$A$1:A2890,A2890,C$1:$C2890,C2890,$G$1:G2890,G2890,$E$1:E2890,E2890),"")</f>
        <v>12.282</v>
      </c>
      <c r="AJ2890">
        <f t="shared" si="275"/>
        <v>11</v>
      </c>
    </row>
    <row r="2891" spans="1:36" x14ac:dyDescent="0.25">
      <c r="A2891" s="14" t="s">
        <v>93</v>
      </c>
      <c r="B2891" t="s">
        <v>80</v>
      </c>
      <c r="C2891" t="s">
        <v>90</v>
      </c>
      <c r="D2891" s="13">
        <v>42024</v>
      </c>
      <c r="E2891">
        <v>2</v>
      </c>
      <c r="F2891">
        <v>200</v>
      </c>
      <c r="G2891" s="2" t="s">
        <v>89</v>
      </c>
      <c r="H2891" s="2" t="s">
        <v>12</v>
      </c>
      <c r="I2891">
        <v>2</v>
      </c>
      <c r="J2891" s="2" t="s">
        <v>77</v>
      </c>
      <c r="K2891" s="2">
        <v>180</v>
      </c>
      <c r="L2891" s="2"/>
      <c r="M2891" s="2" t="str">
        <f t="shared" si="270"/>
        <v/>
      </c>
      <c r="N2891">
        <v>3648.6229720000001</v>
      </c>
      <c r="O2891" s="2">
        <f t="shared" si="271"/>
        <v>364.8622972</v>
      </c>
      <c r="P2891" s="2">
        <f>IF(ISNUMBER(O2891),SUMIFS(O$1:$O2891,A$1:$A2891,A2891,C$1:$C2891,C2891,G$1:$G2891,G2891,E$1:$E2891,E2891),"")</f>
        <v>452.3207476</v>
      </c>
      <c r="S2891">
        <v>0</v>
      </c>
      <c r="T2891">
        <v>6.595046254849299</v>
      </c>
      <c r="U2891" t="str">
        <f t="shared" si="272"/>
        <v/>
      </c>
      <c r="AA2891">
        <v>14.6</v>
      </c>
      <c r="AB2891">
        <v>2.3E-2</v>
      </c>
      <c r="AC2891" s="2">
        <f t="shared" si="273"/>
        <v>2.3E-2</v>
      </c>
      <c r="AH2891" s="2">
        <f t="shared" si="274"/>
        <v>8.3919999999999995</v>
      </c>
      <c r="AI2891" s="2">
        <f>IF(ISNUMBER(AH2891),SUMIFS($AH$1:AH2891,$A$1:A2891,A2891,C$1:$C2891,C2891,$G$1:G2891,G2891,$E$1:E2891,E2891),"")</f>
        <v>12.414999999999999</v>
      </c>
      <c r="AJ2891">
        <f t="shared" si="275"/>
        <v>11</v>
      </c>
    </row>
    <row r="2892" spans="1:36" x14ac:dyDescent="0.25">
      <c r="A2892" s="14" t="s">
        <v>92</v>
      </c>
      <c r="B2892" t="s">
        <v>80</v>
      </c>
      <c r="C2892" t="s">
        <v>90</v>
      </c>
      <c r="D2892" s="13">
        <v>42024</v>
      </c>
      <c r="E2892">
        <v>2</v>
      </c>
      <c r="F2892">
        <v>350</v>
      </c>
      <c r="G2892" s="2" t="s">
        <v>89</v>
      </c>
      <c r="H2892" s="2" t="s">
        <v>12</v>
      </c>
      <c r="I2892">
        <v>2</v>
      </c>
      <c r="J2892" s="2" t="s">
        <v>77</v>
      </c>
      <c r="K2892" s="2">
        <v>315</v>
      </c>
      <c r="L2892" s="2"/>
      <c r="M2892" s="2" t="str">
        <f t="shared" si="270"/>
        <v/>
      </c>
      <c r="N2892">
        <v>3746.7897600000006</v>
      </c>
      <c r="O2892" s="2">
        <f t="shared" si="271"/>
        <v>374.67897600000003</v>
      </c>
      <c r="P2892" s="2">
        <f>IF(ISNUMBER(O2892),SUMIFS(O$1:$O2892,A$1:$A2892,A2892,C$1:$C2892,C2892,G$1:$G2892,G2892,E$1:$E2892,E2892),"")</f>
        <v>473.97592880000002</v>
      </c>
      <c r="S2892">
        <v>3.8268623444176111</v>
      </c>
      <c r="T2892">
        <v>8.0252647222738247</v>
      </c>
      <c r="U2892" t="str">
        <f t="shared" si="272"/>
        <v/>
      </c>
      <c r="AA2892">
        <v>13.7</v>
      </c>
      <c r="AB2892">
        <v>2.2000000000000002E-2</v>
      </c>
      <c r="AC2892" s="2">
        <f t="shared" si="273"/>
        <v>2.2000000000000002E-2</v>
      </c>
      <c r="AH2892" s="2">
        <f t="shared" si="274"/>
        <v>8.2430000000000003</v>
      </c>
      <c r="AI2892" s="2">
        <f>IF(ISNUMBER(AH2892),SUMIFS($AH$1:AH2892,$A$1:A2892,A2892,C$1:$C2892,C2892,$G$1:G2892,G2892,$E$1:E2892,E2892),"")</f>
        <v>12.711</v>
      </c>
      <c r="AJ2892">
        <f t="shared" si="275"/>
        <v>11</v>
      </c>
    </row>
    <row r="2893" spans="1:36" x14ac:dyDescent="0.25">
      <c r="A2893" s="14" t="s">
        <v>91</v>
      </c>
      <c r="B2893" t="s">
        <v>80</v>
      </c>
      <c r="C2893" t="s">
        <v>90</v>
      </c>
      <c r="D2893" s="13">
        <v>42024</v>
      </c>
      <c r="E2893">
        <v>2</v>
      </c>
      <c r="F2893">
        <v>500</v>
      </c>
      <c r="G2893" s="2" t="s">
        <v>89</v>
      </c>
      <c r="H2893" s="2" t="s">
        <v>12</v>
      </c>
      <c r="I2893">
        <v>2</v>
      </c>
      <c r="J2893" s="2" t="s">
        <v>77</v>
      </c>
      <c r="K2893" s="2">
        <v>450</v>
      </c>
      <c r="L2893" s="2"/>
      <c r="M2893" s="2" t="str">
        <f t="shared" si="270"/>
        <v/>
      </c>
      <c r="N2893">
        <v>4017.7288533333335</v>
      </c>
      <c r="O2893" s="2">
        <f t="shared" si="271"/>
        <v>401.77288533333336</v>
      </c>
      <c r="P2893" s="2">
        <f>IF(ISNUMBER(O2893),SUMIFS(O$1:$O2893,A$1:$A2893,A2893,C$1:$C2893,C2893,G$1:$G2893,G2893,E$1:$E2893,E2893),"")</f>
        <v>499.74372053333337</v>
      </c>
      <c r="S2893">
        <v>0</v>
      </c>
      <c r="T2893">
        <v>9.4227504244482194</v>
      </c>
      <c r="U2893" t="str">
        <f t="shared" si="272"/>
        <v/>
      </c>
      <c r="AA2893">
        <v>14.8</v>
      </c>
      <c r="AB2893">
        <v>2.4E-2</v>
      </c>
      <c r="AC2893" s="2">
        <f t="shared" si="273"/>
        <v>2.4E-2</v>
      </c>
      <c r="AH2893" s="2">
        <f t="shared" si="274"/>
        <v>9.6430000000000007</v>
      </c>
      <c r="AI2893" s="2">
        <f>IF(ISNUMBER(AH2893),SUMIFS($AH$1:AH2893,$A$1:A2893,A2893,C$1:$C2893,C2893,$G$1:G2893,G2893,$E$1:E2893,E2893),"")</f>
        <v>14.15</v>
      </c>
      <c r="AJ2893">
        <f t="shared" si="275"/>
        <v>11</v>
      </c>
    </row>
    <row r="2894" spans="1:36" x14ac:dyDescent="0.25">
      <c r="A2894" s="14" t="s">
        <v>96</v>
      </c>
      <c r="B2894" t="s">
        <v>80</v>
      </c>
      <c r="C2894" t="s">
        <v>90</v>
      </c>
      <c r="D2894" s="13">
        <v>42024</v>
      </c>
      <c r="E2894">
        <v>3</v>
      </c>
      <c r="F2894">
        <v>0</v>
      </c>
      <c r="G2894" s="2" t="s">
        <v>89</v>
      </c>
      <c r="H2894" s="2" t="s">
        <v>12</v>
      </c>
      <c r="I2894">
        <v>2</v>
      </c>
      <c r="J2894" s="2" t="s">
        <v>77</v>
      </c>
      <c r="K2894" s="2">
        <v>0</v>
      </c>
      <c r="L2894" s="2"/>
      <c r="M2894" s="2" t="str">
        <f t="shared" si="270"/>
        <v/>
      </c>
      <c r="N2894">
        <v>1543.847704</v>
      </c>
      <c r="O2894" s="2">
        <f t="shared" si="271"/>
        <v>154.38477040000001</v>
      </c>
      <c r="P2894" s="2">
        <f>IF(ISNUMBER(O2894),SUMIFS(O$1:$O2894,A$1:$A2894,A2894,C$1:$C2894,C2894,G$1:$G2894,G2894,E$1:$E2894,E2894),"")</f>
        <v>196.46730600000001</v>
      </c>
      <c r="S2894">
        <v>26.26029654036244</v>
      </c>
      <c r="T2894">
        <v>9.7693574958813834</v>
      </c>
      <c r="U2894" t="str">
        <f t="shared" si="272"/>
        <v/>
      </c>
      <c r="AA2894">
        <v>10.8</v>
      </c>
      <c r="AB2894">
        <v>1.7000000000000001E-2</v>
      </c>
      <c r="AC2894" s="2">
        <f t="shared" si="273"/>
        <v>1.7000000000000001E-2</v>
      </c>
      <c r="AH2894" s="2">
        <f t="shared" si="274"/>
        <v>2.625</v>
      </c>
      <c r="AI2894" s="2">
        <f>IF(ISNUMBER(AH2894),SUMIFS($AH$1:AH2894,$A$1:A2894,A2894,C$1:$C2894,C2894,$G$1:G2894,G2894,$E$1:E2894,E2894),"")</f>
        <v>4.0979999999999999</v>
      </c>
      <c r="AJ2894">
        <f t="shared" si="275"/>
        <v>11</v>
      </c>
    </row>
    <row r="2895" spans="1:36" x14ac:dyDescent="0.25">
      <c r="A2895" s="14" t="s">
        <v>95</v>
      </c>
      <c r="B2895" t="s">
        <v>80</v>
      </c>
      <c r="C2895" t="s">
        <v>90</v>
      </c>
      <c r="D2895" s="13">
        <v>42024</v>
      </c>
      <c r="E2895">
        <v>3</v>
      </c>
      <c r="F2895">
        <v>50</v>
      </c>
      <c r="G2895" s="2" t="s">
        <v>89</v>
      </c>
      <c r="H2895" s="2" t="s">
        <v>12</v>
      </c>
      <c r="I2895">
        <v>2</v>
      </c>
      <c r="J2895" s="2" t="s">
        <v>77</v>
      </c>
      <c r="K2895" s="2">
        <v>45</v>
      </c>
      <c r="L2895" s="2"/>
      <c r="M2895" s="2" t="str">
        <f t="shared" si="270"/>
        <v/>
      </c>
      <c r="N2895">
        <v>2034.7331759999997</v>
      </c>
      <c r="O2895" s="2">
        <f t="shared" si="271"/>
        <v>203.47331759999997</v>
      </c>
      <c r="P2895" s="2">
        <f>IF(ISNUMBER(O2895),SUMIFS(O$1:$O2895,A$1:$A2895,A2895,C$1:$C2895,C2895,G$1:$G2895,G2895,E$1:$E2895,E2895),"")</f>
        <v>348.74053199999997</v>
      </c>
      <c r="S2895">
        <v>8.2169268693508629E-2</v>
      </c>
      <c r="T2895">
        <v>13.619556285949058</v>
      </c>
      <c r="U2895" t="str">
        <f t="shared" si="272"/>
        <v/>
      </c>
      <c r="AA2895">
        <v>11.1</v>
      </c>
      <c r="AB2895">
        <v>1.8000000000000002E-2</v>
      </c>
      <c r="AC2895" s="2">
        <f t="shared" si="273"/>
        <v>1.8000000000000002E-2</v>
      </c>
      <c r="AH2895" s="2">
        <f t="shared" si="274"/>
        <v>3.6629999999999998</v>
      </c>
      <c r="AI2895" s="2">
        <f>IF(ISNUMBER(AH2895),SUMIFS($AH$1:AH2895,$A$1:A2895,A2895,C$1:$C2895,C2895,$G$1:G2895,G2895,$E$1:E2895,E2895),"")</f>
        <v>8.8930000000000007</v>
      </c>
      <c r="AJ2895">
        <f t="shared" si="275"/>
        <v>11</v>
      </c>
    </row>
    <row r="2896" spans="1:36" x14ac:dyDescent="0.25">
      <c r="A2896" s="14" t="s">
        <v>94</v>
      </c>
      <c r="B2896" t="s">
        <v>80</v>
      </c>
      <c r="C2896" t="s">
        <v>90</v>
      </c>
      <c r="D2896" s="13">
        <v>42024</v>
      </c>
      <c r="E2896">
        <v>3</v>
      </c>
      <c r="F2896">
        <v>100</v>
      </c>
      <c r="G2896" s="2" t="s">
        <v>89</v>
      </c>
      <c r="H2896" s="2" t="s">
        <v>12</v>
      </c>
      <c r="I2896">
        <v>2</v>
      </c>
      <c r="J2896" s="2" t="s">
        <v>77</v>
      </c>
      <c r="K2896" s="2">
        <v>90</v>
      </c>
      <c r="L2896" s="2"/>
      <c r="M2896" s="2" t="str">
        <f t="shared" si="270"/>
        <v/>
      </c>
      <c r="N2896">
        <v>1944.8341493333335</v>
      </c>
      <c r="O2896" s="2">
        <f t="shared" si="271"/>
        <v>194.48341493333334</v>
      </c>
      <c r="P2896" s="2">
        <f>IF(ISNUMBER(O2896),SUMIFS(O$1:$O2896,A$1:$A2896,A2896,C$1:$C2896,C2896,G$1:$G2896,G2896,E$1:$E2896,E2896),"")</f>
        <v>297.04574293333337</v>
      </c>
      <c r="S2896">
        <v>12.345003646973012</v>
      </c>
      <c r="T2896">
        <v>11.542669584245077</v>
      </c>
      <c r="U2896" t="str">
        <f t="shared" si="272"/>
        <v/>
      </c>
      <c r="AA2896">
        <v>13.2</v>
      </c>
      <c r="AB2896">
        <v>2.1000000000000001E-2</v>
      </c>
      <c r="AC2896" s="2">
        <f t="shared" si="273"/>
        <v>2.1000000000000001E-2</v>
      </c>
      <c r="AH2896" s="2">
        <f t="shared" si="274"/>
        <v>4.0839999999999996</v>
      </c>
      <c r="AI2896" s="2">
        <f>IF(ISNUMBER(AH2896),SUMIFS($AH$1:AH2896,$A$1:A2896,A2896,C$1:$C2896,C2896,$G$1:G2896,G2896,$E$1:E2896,E2896),"")</f>
        <v>8.2889999999999997</v>
      </c>
      <c r="AJ2896">
        <f t="shared" si="275"/>
        <v>11</v>
      </c>
    </row>
    <row r="2897" spans="1:36" x14ac:dyDescent="0.25">
      <c r="A2897" s="14" t="s">
        <v>93</v>
      </c>
      <c r="B2897" t="s">
        <v>80</v>
      </c>
      <c r="C2897" t="s">
        <v>90</v>
      </c>
      <c r="D2897" s="13">
        <v>42024</v>
      </c>
      <c r="E2897">
        <v>3</v>
      </c>
      <c r="F2897">
        <v>200</v>
      </c>
      <c r="G2897" s="2" t="s">
        <v>89</v>
      </c>
      <c r="H2897" s="2" t="s">
        <v>12</v>
      </c>
      <c r="I2897">
        <v>2</v>
      </c>
      <c r="J2897" s="2" t="s">
        <v>77</v>
      </c>
      <c r="K2897" s="2">
        <v>180</v>
      </c>
      <c r="L2897" s="2"/>
      <c r="M2897" s="2" t="str">
        <f t="shared" si="270"/>
        <v/>
      </c>
      <c r="N2897">
        <v>3469.8896266666666</v>
      </c>
      <c r="O2897" s="2">
        <f t="shared" si="271"/>
        <v>346.98896266666668</v>
      </c>
      <c r="P2897" s="2">
        <f>IF(ISNUMBER(O2897),SUMIFS(O$1:$O2897,A$1:$A2897,A2897,C$1:$C2897,C2897,G$1:$G2897,G2897,E$1:$E2897,E2897),"")</f>
        <v>441.76096213333335</v>
      </c>
      <c r="S2897">
        <v>5.4753107154853886</v>
      </c>
      <c r="T2897">
        <v>8.4984884111521684</v>
      </c>
      <c r="U2897" t="str">
        <f t="shared" si="272"/>
        <v/>
      </c>
      <c r="AA2897">
        <v>12.8</v>
      </c>
      <c r="AB2897">
        <v>0.02</v>
      </c>
      <c r="AC2897" s="2">
        <f t="shared" si="273"/>
        <v>0.02</v>
      </c>
      <c r="AH2897" s="2">
        <f t="shared" si="274"/>
        <v>6.94</v>
      </c>
      <c r="AI2897" s="2">
        <f>IF(ISNUMBER(AH2897),SUMIFS($AH$1:AH2897,$A$1:A2897,A2897,C$1:$C2897,C2897,$G$1:G2897,G2897,$E$1:E2897,E2897),"")</f>
        <v>10.636000000000001</v>
      </c>
      <c r="AJ2897">
        <f t="shared" si="275"/>
        <v>11</v>
      </c>
    </row>
    <row r="2898" spans="1:36" x14ac:dyDescent="0.25">
      <c r="A2898" s="14" t="s">
        <v>92</v>
      </c>
      <c r="B2898" t="s">
        <v>80</v>
      </c>
      <c r="C2898" t="s">
        <v>90</v>
      </c>
      <c r="D2898" s="13">
        <v>42024</v>
      </c>
      <c r="E2898">
        <v>3</v>
      </c>
      <c r="F2898">
        <v>350</v>
      </c>
      <c r="G2898" s="2" t="s">
        <v>89</v>
      </c>
      <c r="H2898" s="2" t="s">
        <v>12</v>
      </c>
      <c r="I2898">
        <v>2</v>
      </c>
      <c r="J2898" s="2" t="s">
        <v>77</v>
      </c>
      <c r="K2898" s="2">
        <v>315</v>
      </c>
      <c r="L2898" s="2"/>
      <c r="M2898" s="2" t="str">
        <f t="shared" si="270"/>
        <v/>
      </c>
      <c r="N2898">
        <v>3182.3652746666662</v>
      </c>
      <c r="O2898" s="2">
        <f t="shared" si="271"/>
        <v>318.23652746666664</v>
      </c>
      <c r="P2898" s="2">
        <f>IF(ISNUMBER(O2898),SUMIFS(O$1:$O2898,A$1:$A2898,A2898,C$1:$C2898,C2898,G$1:$G2898,G2898,E$1:$E2898,E2898),"")</f>
        <v>375.03160453333334</v>
      </c>
      <c r="S2898">
        <v>7.9878665318503543</v>
      </c>
      <c r="T2898">
        <v>10.030333670374114</v>
      </c>
      <c r="U2898" t="str">
        <f t="shared" si="272"/>
        <v/>
      </c>
      <c r="AA2898">
        <v>13.5</v>
      </c>
      <c r="AB2898">
        <v>2.2000000000000002E-2</v>
      </c>
      <c r="AC2898" s="2">
        <f t="shared" si="273"/>
        <v>2.2000000000000002E-2</v>
      </c>
      <c r="AH2898" s="2">
        <f t="shared" si="274"/>
        <v>7.0010000000000003</v>
      </c>
      <c r="AI2898" s="2">
        <f>IF(ISNUMBER(AH2898),SUMIFS($AH$1:AH2898,$A$1:A2898,A2898,C$1:$C2898,C2898,$G$1:G2898,G2898,$E$1:E2898,E2898),"")</f>
        <v>9.4430000000000014</v>
      </c>
      <c r="AJ2898">
        <f t="shared" si="275"/>
        <v>11</v>
      </c>
    </row>
    <row r="2899" spans="1:36" x14ac:dyDescent="0.25">
      <c r="A2899" s="14" t="s">
        <v>91</v>
      </c>
      <c r="B2899" t="s">
        <v>80</v>
      </c>
      <c r="C2899" t="s">
        <v>90</v>
      </c>
      <c r="D2899" s="13">
        <v>42024</v>
      </c>
      <c r="E2899">
        <v>3</v>
      </c>
      <c r="F2899">
        <v>500</v>
      </c>
      <c r="G2899" s="2" t="s">
        <v>89</v>
      </c>
      <c r="H2899" s="2" t="s">
        <v>12</v>
      </c>
      <c r="I2899">
        <v>2</v>
      </c>
      <c r="J2899" s="2" t="s">
        <v>77</v>
      </c>
      <c r="K2899" s="2">
        <v>450</v>
      </c>
      <c r="L2899" s="2"/>
      <c r="M2899" s="2" t="str">
        <f t="shared" si="270"/>
        <v/>
      </c>
      <c r="N2899">
        <v>3773.926578666666</v>
      </c>
      <c r="O2899" s="2">
        <f t="shared" si="271"/>
        <v>377.39265786666658</v>
      </c>
      <c r="P2899" s="2">
        <f>IF(ISNUMBER(O2899),SUMIFS(O$1:$O2899,A$1:$A2899,A2899,C$1:$C2899,C2899,G$1:$G2899,G2899,E$1:$E2899,E2899),"")</f>
        <v>475.65287013333329</v>
      </c>
      <c r="S2899">
        <v>18.08340727595386</v>
      </c>
      <c r="T2899">
        <v>9.316770186335404</v>
      </c>
      <c r="U2899" t="str">
        <f t="shared" si="272"/>
        <v/>
      </c>
      <c r="AA2899">
        <v>13.2</v>
      </c>
      <c r="AB2899">
        <v>2.1000000000000001E-2</v>
      </c>
      <c r="AC2899" s="2">
        <f t="shared" si="273"/>
        <v>2.1000000000000001E-2</v>
      </c>
      <c r="AH2899" s="2">
        <f t="shared" si="274"/>
        <v>7.9249999999999998</v>
      </c>
      <c r="AI2899" s="2">
        <f>IF(ISNUMBER(AH2899),SUMIFS($AH$1:AH2899,$A$1:A2899,A2899,C$1:$C2899,C2899,$G$1:G2899,G2899,$E$1:E2899,E2899),"")</f>
        <v>11.757</v>
      </c>
      <c r="AJ2899">
        <f t="shared" si="275"/>
        <v>11</v>
      </c>
    </row>
    <row r="2900" spans="1:36" x14ac:dyDescent="0.25">
      <c r="A2900" s="14" t="s">
        <v>96</v>
      </c>
      <c r="B2900" t="s">
        <v>80</v>
      </c>
      <c r="C2900" t="s">
        <v>90</v>
      </c>
      <c r="D2900" s="13">
        <v>42032</v>
      </c>
      <c r="E2900">
        <v>1</v>
      </c>
      <c r="F2900">
        <v>0</v>
      </c>
      <c r="G2900" s="2" t="s">
        <v>89</v>
      </c>
      <c r="H2900" s="2" t="s">
        <v>12</v>
      </c>
      <c r="I2900">
        <v>3</v>
      </c>
      <c r="J2900" s="2" t="s">
        <v>88</v>
      </c>
      <c r="K2900" s="2">
        <v>0</v>
      </c>
      <c r="L2900" s="2">
        <v>3065</v>
      </c>
      <c r="M2900" s="2">
        <f t="shared" si="270"/>
        <v>306.5</v>
      </c>
      <c r="O2900" s="2" t="str">
        <f t="shared" si="271"/>
        <v/>
      </c>
      <c r="P2900" s="2" t="str">
        <f>IF(ISNUMBER(O2900),SUMIFS(O$1:$O2900,A$1:$A2900,A2900,C$1:$C2900,C2900,G$1:$G2900,G2900,E$1:$E2900,E2900),"")</f>
        <v/>
      </c>
      <c r="U2900" t="str">
        <f t="shared" si="272"/>
        <v/>
      </c>
      <c r="AA2900">
        <v>10.9</v>
      </c>
      <c r="AB2900">
        <v>1.7000000000000001E-2</v>
      </c>
      <c r="AC2900" s="2">
        <f t="shared" si="273"/>
        <v>1.7000000000000001E-2</v>
      </c>
      <c r="AH2900" s="2" t="str">
        <f t="shared" si="274"/>
        <v/>
      </c>
      <c r="AI2900" s="2" t="str">
        <f>IF(ISNUMBER(AH2900),SUMIFS($AH$1:AH2900,$A$1:A2900,A2900,C$1:$C2900,C2900,$G$1:G2900,G2900,$E$1:E2900,E2900),"")</f>
        <v/>
      </c>
      <c r="AJ2900">
        <f t="shared" si="275"/>
        <v>6</v>
      </c>
    </row>
    <row r="2901" spans="1:36" x14ac:dyDescent="0.25">
      <c r="A2901" s="14" t="s">
        <v>95</v>
      </c>
      <c r="B2901" t="s">
        <v>80</v>
      </c>
      <c r="C2901" t="s">
        <v>90</v>
      </c>
      <c r="D2901" s="13">
        <v>42032</v>
      </c>
      <c r="E2901">
        <v>1</v>
      </c>
      <c r="F2901">
        <v>50</v>
      </c>
      <c r="G2901" s="2" t="s">
        <v>89</v>
      </c>
      <c r="H2901" s="2" t="s">
        <v>12</v>
      </c>
      <c r="I2901">
        <v>3</v>
      </c>
      <c r="J2901" s="2" t="s">
        <v>88</v>
      </c>
      <c r="K2901" s="2">
        <v>45</v>
      </c>
      <c r="L2901" s="2">
        <v>2867</v>
      </c>
      <c r="M2901" s="2">
        <f t="shared" si="270"/>
        <v>286.7</v>
      </c>
      <c r="O2901" s="2" t="str">
        <f t="shared" si="271"/>
        <v/>
      </c>
      <c r="P2901" s="2" t="str">
        <f>IF(ISNUMBER(O2901),SUMIFS(O$1:$O2901,A$1:$A2901,A2901,C$1:$C2901,C2901,G$1:$G2901,G2901,E$1:$E2901,E2901),"")</f>
        <v/>
      </c>
      <c r="U2901" t="str">
        <f t="shared" si="272"/>
        <v/>
      </c>
      <c r="AA2901">
        <v>12.7</v>
      </c>
      <c r="AB2901">
        <v>0.02</v>
      </c>
      <c r="AC2901" s="2">
        <f t="shared" si="273"/>
        <v>0.02</v>
      </c>
      <c r="AH2901" s="2" t="str">
        <f t="shared" si="274"/>
        <v/>
      </c>
      <c r="AI2901" s="2" t="str">
        <f>IF(ISNUMBER(AH2901),SUMIFS($AH$1:AH2901,$A$1:A2901,A2901,C$1:$C2901,C2901,$G$1:G2901,G2901,$E$1:E2901,E2901),"")</f>
        <v/>
      </c>
      <c r="AJ2901">
        <f t="shared" si="275"/>
        <v>6</v>
      </c>
    </row>
    <row r="2902" spans="1:36" x14ac:dyDescent="0.25">
      <c r="A2902" s="14" t="s">
        <v>94</v>
      </c>
      <c r="B2902" t="s">
        <v>80</v>
      </c>
      <c r="C2902" t="s">
        <v>90</v>
      </c>
      <c r="D2902" s="13">
        <v>42032</v>
      </c>
      <c r="E2902">
        <v>1</v>
      </c>
      <c r="F2902">
        <v>100</v>
      </c>
      <c r="G2902" s="2" t="s">
        <v>89</v>
      </c>
      <c r="H2902" s="2" t="s">
        <v>12</v>
      </c>
      <c r="I2902">
        <v>3</v>
      </c>
      <c r="J2902" s="2" t="s">
        <v>88</v>
      </c>
      <c r="K2902" s="2">
        <v>90</v>
      </c>
      <c r="L2902" s="2">
        <v>3164</v>
      </c>
      <c r="M2902" s="2">
        <f t="shared" si="270"/>
        <v>316.39999999999998</v>
      </c>
      <c r="O2902" s="2" t="str">
        <f t="shared" si="271"/>
        <v/>
      </c>
      <c r="P2902" s="2" t="str">
        <f>IF(ISNUMBER(O2902),SUMIFS(O$1:$O2902,A$1:$A2902,A2902,C$1:$C2902,C2902,G$1:$G2902,G2902,E$1:$E2902,E2902),"")</f>
        <v/>
      </c>
      <c r="U2902" t="str">
        <f t="shared" si="272"/>
        <v/>
      </c>
      <c r="AA2902">
        <v>11.9</v>
      </c>
      <c r="AB2902">
        <v>1.9E-2</v>
      </c>
      <c r="AC2902" s="2">
        <f t="shared" si="273"/>
        <v>1.9E-2</v>
      </c>
      <c r="AH2902" s="2" t="str">
        <f t="shared" si="274"/>
        <v/>
      </c>
      <c r="AI2902" s="2" t="str">
        <f>IF(ISNUMBER(AH2902),SUMIFS($AH$1:AH2902,$A$1:A2902,A2902,C$1:$C2902,C2902,$G$1:G2902,G2902,$E$1:E2902,E2902),"")</f>
        <v/>
      </c>
      <c r="AJ2902">
        <f t="shared" si="275"/>
        <v>6</v>
      </c>
    </row>
    <row r="2903" spans="1:36" x14ac:dyDescent="0.25">
      <c r="A2903" s="14" t="s">
        <v>93</v>
      </c>
      <c r="B2903" t="s">
        <v>80</v>
      </c>
      <c r="C2903" t="s">
        <v>90</v>
      </c>
      <c r="D2903" s="13">
        <v>42032</v>
      </c>
      <c r="E2903">
        <v>1</v>
      </c>
      <c r="F2903">
        <v>200</v>
      </c>
      <c r="G2903" s="2" t="s">
        <v>89</v>
      </c>
      <c r="H2903" s="2" t="s">
        <v>12</v>
      </c>
      <c r="I2903">
        <v>3</v>
      </c>
      <c r="J2903" s="2" t="s">
        <v>88</v>
      </c>
      <c r="K2903" s="2">
        <v>180</v>
      </c>
      <c r="L2903" s="2">
        <v>2933</v>
      </c>
      <c r="M2903" s="2">
        <f t="shared" si="270"/>
        <v>293.3</v>
      </c>
      <c r="O2903" s="2" t="str">
        <f t="shared" si="271"/>
        <v/>
      </c>
      <c r="P2903" s="2" t="str">
        <f>IF(ISNUMBER(O2903),SUMIFS(O$1:$O2903,A$1:$A2903,A2903,C$1:$C2903,C2903,G$1:$G2903,G2903,E$1:$E2903,E2903),"")</f>
        <v/>
      </c>
      <c r="U2903" t="str">
        <f t="shared" si="272"/>
        <v/>
      </c>
      <c r="AA2903">
        <v>12.8</v>
      </c>
      <c r="AB2903">
        <v>0.02</v>
      </c>
      <c r="AC2903" s="2">
        <f t="shared" si="273"/>
        <v>0.02</v>
      </c>
      <c r="AH2903" s="2" t="str">
        <f t="shared" si="274"/>
        <v/>
      </c>
      <c r="AI2903" s="2" t="str">
        <f>IF(ISNUMBER(AH2903),SUMIFS($AH$1:AH2903,$A$1:A2903,A2903,C$1:$C2903,C2903,$G$1:G2903,G2903,$E$1:E2903,E2903),"")</f>
        <v/>
      </c>
      <c r="AJ2903">
        <f t="shared" si="275"/>
        <v>6</v>
      </c>
    </row>
    <row r="2904" spans="1:36" x14ac:dyDescent="0.25">
      <c r="A2904" s="14" t="s">
        <v>92</v>
      </c>
      <c r="B2904" t="s">
        <v>80</v>
      </c>
      <c r="C2904" t="s">
        <v>90</v>
      </c>
      <c r="D2904" s="13">
        <v>42032</v>
      </c>
      <c r="E2904">
        <v>1</v>
      </c>
      <c r="F2904">
        <v>350</v>
      </c>
      <c r="G2904" s="2" t="s">
        <v>89</v>
      </c>
      <c r="H2904" s="2" t="s">
        <v>12</v>
      </c>
      <c r="I2904">
        <v>3</v>
      </c>
      <c r="J2904" s="2" t="s">
        <v>88</v>
      </c>
      <c r="K2904" s="2">
        <v>315</v>
      </c>
      <c r="L2904" s="2">
        <v>2933</v>
      </c>
      <c r="M2904" s="2">
        <f t="shared" si="270"/>
        <v>293.3</v>
      </c>
      <c r="O2904" s="2" t="str">
        <f t="shared" si="271"/>
        <v/>
      </c>
      <c r="P2904" s="2" t="str">
        <f>IF(ISNUMBER(O2904),SUMIFS(O$1:$O2904,A$1:$A2904,A2904,C$1:$C2904,C2904,G$1:$G2904,G2904,E$1:$E2904,E2904),"")</f>
        <v/>
      </c>
      <c r="U2904" t="str">
        <f t="shared" si="272"/>
        <v/>
      </c>
      <c r="AA2904">
        <v>9</v>
      </c>
      <c r="AB2904">
        <v>1.3999999999999999E-2</v>
      </c>
      <c r="AC2904" s="2">
        <f t="shared" si="273"/>
        <v>1.3999999999999999E-2</v>
      </c>
      <c r="AH2904" s="2" t="str">
        <f t="shared" si="274"/>
        <v/>
      </c>
      <c r="AI2904" s="2" t="str">
        <f>IF(ISNUMBER(AH2904),SUMIFS($AH$1:AH2904,$A$1:A2904,A2904,C$1:$C2904,C2904,$G$1:G2904,G2904,$E$1:E2904,E2904),"")</f>
        <v/>
      </c>
      <c r="AJ2904">
        <f t="shared" si="275"/>
        <v>6</v>
      </c>
    </row>
    <row r="2905" spans="1:36" x14ac:dyDescent="0.25">
      <c r="A2905" s="14" t="s">
        <v>91</v>
      </c>
      <c r="B2905" t="s">
        <v>80</v>
      </c>
      <c r="C2905" t="s">
        <v>90</v>
      </c>
      <c r="D2905" s="13">
        <v>42032</v>
      </c>
      <c r="E2905">
        <v>1</v>
      </c>
      <c r="F2905">
        <v>500</v>
      </c>
      <c r="G2905" s="2" t="s">
        <v>89</v>
      </c>
      <c r="H2905" s="2" t="s">
        <v>12</v>
      </c>
      <c r="I2905">
        <v>3</v>
      </c>
      <c r="J2905" s="2" t="s">
        <v>88</v>
      </c>
      <c r="K2905" s="2">
        <v>450</v>
      </c>
      <c r="L2905" s="2">
        <v>3032</v>
      </c>
      <c r="M2905" s="2">
        <f t="shared" si="270"/>
        <v>303.2</v>
      </c>
      <c r="O2905" s="2" t="str">
        <f t="shared" si="271"/>
        <v/>
      </c>
      <c r="P2905" s="2" t="str">
        <f>IF(ISNUMBER(O2905),SUMIFS(O$1:$O2905,A$1:$A2905,A2905,C$1:$C2905,C2905,G$1:$G2905,G2905,E$1:$E2905,E2905),"")</f>
        <v/>
      </c>
      <c r="U2905" t="str">
        <f t="shared" si="272"/>
        <v/>
      </c>
      <c r="AA2905">
        <v>12.2</v>
      </c>
      <c r="AB2905">
        <v>0.02</v>
      </c>
      <c r="AC2905" s="2">
        <f t="shared" si="273"/>
        <v>0.02</v>
      </c>
      <c r="AH2905" s="2" t="str">
        <f t="shared" si="274"/>
        <v/>
      </c>
      <c r="AI2905" s="2" t="str">
        <f>IF(ISNUMBER(AH2905),SUMIFS($AH$1:AH2905,$A$1:A2905,A2905,C$1:$C2905,C2905,$G$1:G2905,G2905,$E$1:E2905,E2905),"")</f>
        <v/>
      </c>
      <c r="AJ2905">
        <f t="shared" si="275"/>
        <v>6</v>
      </c>
    </row>
    <row r="2906" spans="1:36" x14ac:dyDescent="0.25">
      <c r="A2906" s="14" t="s">
        <v>96</v>
      </c>
      <c r="B2906" t="s">
        <v>80</v>
      </c>
      <c r="C2906" t="s">
        <v>90</v>
      </c>
      <c r="D2906" s="13">
        <v>42032</v>
      </c>
      <c r="E2906">
        <v>2</v>
      </c>
      <c r="F2906">
        <v>0</v>
      </c>
      <c r="G2906" s="2" t="s">
        <v>89</v>
      </c>
      <c r="H2906" s="2" t="s">
        <v>12</v>
      </c>
      <c r="I2906">
        <v>3</v>
      </c>
      <c r="J2906" s="2" t="s">
        <v>88</v>
      </c>
      <c r="K2906" s="2">
        <v>0</v>
      </c>
      <c r="L2906" s="2">
        <v>2603</v>
      </c>
      <c r="M2906" s="2">
        <f t="shared" si="270"/>
        <v>260.3</v>
      </c>
      <c r="O2906" s="2" t="str">
        <f t="shared" si="271"/>
        <v/>
      </c>
      <c r="P2906" s="2" t="str">
        <f>IF(ISNUMBER(O2906),SUMIFS(O$1:$O2906,A$1:$A2906,A2906,C$1:$C2906,C2906,G$1:$G2906,G2906,E$1:$E2906,E2906),"")</f>
        <v/>
      </c>
      <c r="U2906" t="str">
        <f t="shared" si="272"/>
        <v/>
      </c>
      <c r="AA2906">
        <v>10.5</v>
      </c>
      <c r="AB2906">
        <v>1.7000000000000001E-2</v>
      </c>
      <c r="AC2906" s="2">
        <f t="shared" si="273"/>
        <v>1.7000000000000001E-2</v>
      </c>
      <c r="AH2906" s="2" t="str">
        <f t="shared" si="274"/>
        <v/>
      </c>
      <c r="AI2906" s="2" t="str">
        <f>IF(ISNUMBER(AH2906),SUMIFS($AH$1:AH2906,$A$1:A2906,A2906,C$1:$C2906,C2906,$G$1:G2906,G2906,$E$1:E2906,E2906),"")</f>
        <v/>
      </c>
      <c r="AJ2906">
        <f t="shared" si="275"/>
        <v>6</v>
      </c>
    </row>
    <row r="2907" spans="1:36" x14ac:dyDescent="0.25">
      <c r="A2907" s="14" t="s">
        <v>95</v>
      </c>
      <c r="B2907" t="s">
        <v>80</v>
      </c>
      <c r="C2907" t="s">
        <v>90</v>
      </c>
      <c r="D2907" s="13">
        <v>42032</v>
      </c>
      <c r="E2907">
        <v>2</v>
      </c>
      <c r="F2907">
        <v>50</v>
      </c>
      <c r="G2907" s="2" t="s">
        <v>89</v>
      </c>
      <c r="H2907" s="2" t="s">
        <v>12</v>
      </c>
      <c r="I2907">
        <v>3</v>
      </c>
      <c r="J2907" s="2" t="s">
        <v>88</v>
      </c>
      <c r="K2907" s="2">
        <v>45</v>
      </c>
      <c r="L2907" s="2">
        <v>2768</v>
      </c>
      <c r="M2907" s="2">
        <f t="shared" si="270"/>
        <v>276.8</v>
      </c>
      <c r="O2907" s="2" t="str">
        <f t="shared" si="271"/>
        <v/>
      </c>
      <c r="P2907" s="2" t="str">
        <f>IF(ISNUMBER(O2907),SUMIFS(O$1:$O2907,A$1:$A2907,A2907,C$1:$C2907,C2907,G$1:$G2907,G2907,E$1:$E2907,E2907),"")</f>
        <v/>
      </c>
      <c r="U2907" t="str">
        <f t="shared" si="272"/>
        <v/>
      </c>
      <c r="AA2907">
        <v>14.1</v>
      </c>
      <c r="AB2907">
        <v>2.3E-2</v>
      </c>
      <c r="AC2907" s="2">
        <f t="shared" si="273"/>
        <v>2.3E-2</v>
      </c>
      <c r="AH2907" s="2" t="str">
        <f t="shared" si="274"/>
        <v/>
      </c>
      <c r="AI2907" s="2" t="str">
        <f>IF(ISNUMBER(AH2907),SUMIFS($AH$1:AH2907,$A$1:A2907,A2907,C$1:$C2907,C2907,$G$1:G2907,G2907,$E$1:E2907,E2907),"")</f>
        <v/>
      </c>
      <c r="AJ2907">
        <f t="shared" si="275"/>
        <v>6</v>
      </c>
    </row>
    <row r="2908" spans="1:36" x14ac:dyDescent="0.25">
      <c r="A2908" s="14" t="s">
        <v>94</v>
      </c>
      <c r="B2908" t="s">
        <v>80</v>
      </c>
      <c r="C2908" t="s">
        <v>90</v>
      </c>
      <c r="D2908" s="13">
        <v>42032</v>
      </c>
      <c r="E2908">
        <v>2</v>
      </c>
      <c r="F2908">
        <v>100</v>
      </c>
      <c r="G2908" s="2" t="s">
        <v>89</v>
      </c>
      <c r="H2908" s="2" t="s">
        <v>12</v>
      </c>
      <c r="I2908">
        <v>3</v>
      </c>
      <c r="J2908" s="2" t="s">
        <v>88</v>
      </c>
      <c r="K2908" s="2">
        <v>90</v>
      </c>
      <c r="L2908" s="2">
        <v>2504</v>
      </c>
      <c r="M2908" s="2">
        <f t="shared" si="270"/>
        <v>250.4</v>
      </c>
      <c r="O2908" s="2" t="str">
        <f t="shared" si="271"/>
        <v/>
      </c>
      <c r="P2908" s="2" t="str">
        <f>IF(ISNUMBER(O2908),SUMIFS(O$1:$O2908,A$1:$A2908,A2908,C$1:$C2908,C2908,G$1:$G2908,G2908,E$1:$E2908,E2908),"")</f>
        <v/>
      </c>
      <c r="U2908" t="str">
        <f t="shared" si="272"/>
        <v/>
      </c>
      <c r="AA2908">
        <v>12.3</v>
      </c>
      <c r="AB2908">
        <v>0.02</v>
      </c>
      <c r="AC2908" s="2">
        <f t="shared" si="273"/>
        <v>0.02</v>
      </c>
      <c r="AH2908" s="2" t="str">
        <f t="shared" si="274"/>
        <v/>
      </c>
      <c r="AI2908" s="2" t="str">
        <f>IF(ISNUMBER(AH2908),SUMIFS($AH$1:AH2908,$A$1:A2908,A2908,C$1:$C2908,C2908,$G$1:G2908,G2908,$E$1:E2908,E2908),"")</f>
        <v/>
      </c>
      <c r="AJ2908">
        <f t="shared" si="275"/>
        <v>6</v>
      </c>
    </row>
    <row r="2909" spans="1:36" x14ac:dyDescent="0.25">
      <c r="A2909" s="14" t="s">
        <v>93</v>
      </c>
      <c r="B2909" t="s">
        <v>80</v>
      </c>
      <c r="C2909" t="s">
        <v>90</v>
      </c>
      <c r="D2909" s="13">
        <v>42032</v>
      </c>
      <c r="E2909">
        <v>2</v>
      </c>
      <c r="F2909">
        <v>200</v>
      </c>
      <c r="G2909" s="2" t="s">
        <v>89</v>
      </c>
      <c r="H2909" s="2" t="s">
        <v>12</v>
      </c>
      <c r="I2909">
        <v>3</v>
      </c>
      <c r="J2909" s="2" t="s">
        <v>88</v>
      </c>
      <c r="K2909" s="2">
        <v>180</v>
      </c>
      <c r="L2909" s="2">
        <v>2768</v>
      </c>
      <c r="M2909" s="2">
        <f t="shared" si="270"/>
        <v>276.8</v>
      </c>
      <c r="O2909" s="2" t="str">
        <f t="shared" si="271"/>
        <v/>
      </c>
      <c r="P2909" s="2" t="str">
        <f>IF(ISNUMBER(O2909),SUMIFS(O$1:$O2909,A$1:$A2909,A2909,C$1:$C2909,C2909,G$1:$G2909,G2909,E$1:$E2909,E2909),"")</f>
        <v/>
      </c>
      <c r="U2909" t="str">
        <f t="shared" si="272"/>
        <v/>
      </c>
      <c r="AA2909">
        <v>12.1</v>
      </c>
      <c r="AB2909">
        <v>1.9E-2</v>
      </c>
      <c r="AC2909" s="2">
        <f t="shared" si="273"/>
        <v>1.9E-2</v>
      </c>
      <c r="AH2909" s="2" t="str">
        <f t="shared" si="274"/>
        <v/>
      </c>
      <c r="AI2909" s="2" t="str">
        <f>IF(ISNUMBER(AH2909),SUMIFS($AH$1:AH2909,$A$1:A2909,A2909,C$1:$C2909,C2909,$G$1:G2909,G2909,$E$1:E2909,E2909),"")</f>
        <v/>
      </c>
      <c r="AJ2909">
        <f t="shared" si="275"/>
        <v>6</v>
      </c>
    </row>
    <row r="2910" spans="1:36" x14ac:dyDescent="0.25">
      <c r="A2910" s="14" t="s">
        <v>92</v>
      </c>
      <c r="B2910" t="s">
        <v>80</v>
      </c>
      <c r="C2910" t="s">
        <v>90</v>
      </c>
      <c r="D2910" s="13">
        <v>42032</v>
      </c>
      <c r="E2910">
        <v>2</v>
      </c>
      <c r="F2910">
        <v>350</v>
      </c>
      <c r="G2910" s="2" t="s">
        <v>89</v>
      </c>
      <c r="H2910" s="2" t="s">
        <v>12</v>
      </c>
      <c r="I2910">
        <v>3</v>
      </c>
      <c r="J2910" s="2" t="s">
        <v>88</v>
      </c>
      <c r="K2910" s="2">
        <v>315</v>
      </c>
      <c r="L2910" s="2">
        <v>2636</v>
      </c>
      <c r="M2910" s="2">
        <f t="shared" si="270"/>
        <v>263.60000000000002</v>
      </c>
      <c r="O2910" s="2" t="str">
        <f t="shared" si="271"/>
        <v/>
      </c>
      <c r="P2910" s="2" t="str">
        <f>IF(ISNUMBER(O2910),SUMIFS(O$1:$O2910,A$1:$A2910,A2910,C$1:$C2910,C2910,G$1:$G2910,G2910,E$1:$E2910,E2910),"")</f>
        <v/>
      </c>
      <c r="U2910" t="str">
        <f t="shared" si="272"/>
        <v/>
      </c>
      <c r="AA2910">
        <v>12.1</v>
      </c>
      <c r="AB2910">
        <v>1.9E-2</v>
      </c>
      <c r="AC2910" s="2">
        <f t="shared" si="273"/>
        <v>1.9E-2</v>
      </c>
      <c r="AH2910" s="2" t="str">
        <f t="shared" si="274"/>
        <v/>
      </c>
      <c r="AI2910" s="2" t="str">
        <f>IF(ISNUMBER(AH2910),SUMIFS($AH$1:AH2910,$A$1:A2910,A2910,C$1:$C2910,C2910,$G$1:G2910,G2910,$E$1:E2910,E2910),"")</f>
        <v/>
      </c>
      <c r="AJ2910">
        <f t="shared" si="275"/>
        <v>6</v>
      </c>
    </row>
    <row r="2911" spans="1:36" x14ac:dyDescent="0.25">
      <c r="A2911" s="14" t="s">
        <v>91</v>
      </c>
      <c r="B2911" t="s">
        <v>80</v>
      </c>
      <c r="C2911" t="s">
        <v>90</v>
      </c>
      <c r="D2911" s="13">
        <v>42032</v>
      </c>
      <c r="E2911">
        <v>2</v>
      </c>
      <c r="F2911">
        <v>500</v>
      </c>
      <c r="G2911" s="2" t="s">
        <v>89</v>
      </c>
      <c r="H2911" s="2" t="s">
        <v>12</v>
      </c>
      <c r="I2911">
        <v>3</v>
      </c>
      <c r="J2911" s="2" t="s">
        <v>88</v>
      </c>
      <c r="K2911" s="2">
        <v>450</v>
      </c>
      <c r="L2911" s="2">
        <v>2735</v>
      </c>
      <c r="M2911" s="2">
        <f t="shared" si="270"/>
        <v>273.5</v>
      </c>
      <c r="O2911" s="2" t="str">
        <f t="shared" si="271"/>
        <v/>
      </c>
      <c r="P2911" s="2" t="str">
        <f>IF(ISNUMBER(O2911),SUMIFS(O$1:$O2911,A$1:$A2911,A2911,C$1:$C2911,C2911,G$1:$G2911,G2911,E$1:$E2911,E2911),"")</f>
        <v/>
      </c>
      <c r="U2911" t="str">
        <f t="shared" si="272"/>
        <v/>
      </c>
      <c r="AA2911">
        <v>12</v>
      </c>
      <c r="AB2911">
        <v>1.9E-2</v>
      </c>
      <c r="AC2911" s="2">
        <f t="shared" si="273"/>
        <v>1.9E-2</v>
      </c>
      <c r="AH2911" s="2" t="str">
        <f t="shared" si="274"/>
        <v/>
      </c>
      <c r="AI2911" s="2" t="str">
        <f>IF(ISNUMBER(AH2911),SUMIFS($AH$1:AH2911,$A$1:A2911,A2911,C$1:$C2911,C2911,$G$1:G2911,G2911,$E$1:E2911,E2911),"")</f>
        <v/>
      </c>
      <c r="AJ2911">
        <f t="shared" si="275"/>
        <v>6</v>
      </c>
    </row>
    <row r="2912" spans="1:36" x14ac:dyDescent="0.25">
      <c r="A2912" s="14" t="s">
        <v>96</v>
      </c>
      <c r="B2912" t="s">
        <v>80</v>
      </c>
      <c r="C2912" t="s">
        <v>90</v>
      </c>
      <c r="D2912" s="13">
        <v>42032</v>
      </c>
      <c r="E2912">
        <v>3</v>
      </c>
      <c r="F2912">
        <v>0</v>
      </c>
      <c r="G2912" s="2" t="s">
        <v>89</v>
      </c>
      <c r="H2912" s="2" t="s">
        <v>12</v>
      </c>
      <c r="I2912">
        <v>3</v>
      </c>
      <c r="J2912" s="2" t="s">
        <v>88</v>
      </c>
      <c r="K2912" s="2">
        <v>0</v>
      </c>
      <c r="L2912" s="2">
        <v>3164</v>
      </c>
      <c r="M2912" s="2">
        <f t="shared" si="270"/>
        <v>316.39999999999998</v>
      </c>
      <c r="O2912" s="2" t="str">
        <f t="shared" si="271"/>
        <v/>
      </c>
      <c r="P2912" s="2" t="str">
        <f>IF(ISNUMBER(O2912),SUMIFS(O$1:$O2912,A$1:$A2912,A2912,C$1:$C2912,C2912,G$1:$G2912,G2912,E$1:$E2912,E2912),"")</f>
        <v/>
      </c>
      <c r="U2912" t="str">
        <f t="shared" si="272"/>
        <v/>
      </c>
      <c r="AA2912">
        <v>12.2</v>
      </c>
      <c r="AB2912">
        <v>0.02</v>
      </c>
      <c r="AC2912" s="2">
        <f t="shared" si="273"/>
        <v>0.02</v>
      </c>
      <c r="AH2912" s="2" t="str">
        <f t="shared" si="274"/>
        <v/>
      </c>
      <c r="AI2912" s="2" t="str">
        <f>IF(ISNUMBER(AH2912),SUMIFS($AH$1:AH2912,$A$1:A2912,A2912,C$1:$C2912,C2912,$G$1:G2912,G2912,$E$1:E2912,E2912),"")</f>
        <v/>
      </c>
      <c r="AJ2912">
        <f t="shared" si="275"/>
        <v>6</v>
      </c>
    </row>
    <row r="2913" spans="1:36" x14ac:dyDescent="0.25">
      <c r="A2913" s="14" t="s">
        <v>95</v>
      </c>
      <c r="B2913" t="s">
        <v>80</v>
      </c>
      <c r="C2913" t="s">
        <v>90</v>
      </c>
      <c r="D2913" s="13">
        <v>42032</v>
      </c>
      <c r="E2913">
        <v>3</v>
      </c>
      <c r="F2913">
        <v>50</v>
      </c>
      <c r="G2913" s="2" t="s">
        <v>89</v>
      </c>
      <c r="H2913" s="2" t="s">
        <v>12</v>
      </c>
      <c r="I2913">
        <v>3</v>
      </c>
      <c r="J2913" s="2" t="s">
        <v>88</v>
      </c>
      <c r="K2913" s="2">
        <v>45</v>
      </c>
      <c r="L2913" s="2">
        <v>2999</v>
      </c>
      <c r="M2913" s="2">
        <f t="shared" si="270"/>
        <v>299.89999999999998</v>
      </c>
      <c r="O2913" s="2" t="str">
        <f t="shared" si="271"/>
        <v/>
      </c>
      <c r="P2913" s="2" t="str">
        <f>IF(ISNUMBER(O2913),SUMIFS(O$1:$O2913,A$1:$A2913,A2913,C$1:$C2913,C2913,G$1:$G2913,G2913,E$1:$E2913,E2913),"")</f>
        <v/>
      </c>
      <c r="U2913" t="str">
        <f t="shared" si="272"/>
        <v/>
      </c>
      <c r="AA2913">
        <v>10.6</v>
      </c>
      <c r="AB2913">
        <v>1.7000000000000001E-2</v>
      </c>
      <c r="AC2913" s="2">
        <f t="shared" si="273"/>
        <v>1.7000000000000001E-2</v>
      </c>
      <c r="AH2913" s="2" t="str">
        <f t="shared" si="274"/>
        <v/>
      </c>
      <c r="AI2913" s="2" t="str">
        <f>IF(ISNUMBER(AH2913),SUMIFS($AH$1:AH2913,$A$1:A2913,A2913,C$1:$C2913,C2913,$G$1:G2913,G2913,$E$1:E2913,E2913),"")</f>
        <v/>
      </c>
      <c r="AJ2913">
        <f t="shared" si="275"/>
        <v>6</v>
      </c>
    </row>
    <row r="2914" spans="1:36" x14ac:dyDescent="0.25">
      <c r="A2914" s="14" t="s">
        <v>94</v>
      </c>
      <c r="B2914" t="s">
        <v>80</v>
      </c>
      <c r="C2914" t="s">
        <v>90</v>
      </c>
      <c r="D2914" s="13">
        <v>42032</v>
      </c>
      <c r="E2914">
        <v>3</v>
      </c>
      <c r="F2914">
        <v>100</v>
      </c>
      <c r="G2914" s="2" t="s">
        <v>89</v>
      </c>
      <c r="H2914" s="2" t="s">
        <v>12</v>
      </c>
      <c r="I2914">
        <v>3</v>
      </c>
      <c r="J2914" s="2" t="s">
        <v>88</v>
      </c>
      <c r="K2914" s="2">
        <v>90</v>
      </c>
      <c r="L2914" s="2">
        <v>3098</v>
      </c>
      <c r="M2914" s="2">
        <f t="shared" si="270"/>
        <v>309.8</v>
      </c>
      <c r="O2914" s="2" t="str">
        <f t="shared" si="271"/>
        <v/>
      </c>
      <c r="P2914" s="2" t="str">
        <f>IF(ISNUMBER(O2914),SUMIFS(O$1:$O2914,A$1:$A2914,A2914,C$1:$C2914,C2914,G$1:$G2914,G2914,E$1:$E2914,E2914),"")</f>
        <v/>
      </c>
      <c r="U2914" t="str">
        <f t="shared" si="272"/>
        <v/>
      </c>
      <c r="AA2914">
        <v>10.8</v>
      </c>
      <c r="AB2914">
        <v>1.7000000000000001E-2</v>
      </c>
      <c r="AC2914" s="2">
        <f t="shared" si="273"/>
        <v>1.7000000000000001E-2</v>
      </c>
      <c r="AH2914" s="2" t="str">
        <f t="shared" si="274"/>
        <v/>
      </c>
      <c r="AI2914" s="2" t="str">
        <f>IF(ISNUMBER(AH2914),SUMIFS($AH$1:AH2914,$A$1:A2914,A2914,C$1:$C2914,C2914,$G$1:G2914,G2914,$E$1:E2914,E2914),"")</f>
        <v/>
      </c>
      <c r="AJ2914">
        <f t="shared" si="275"/>
        <v>6</v>
      </c>
    </row>
    <row r="2915" spans="1:36" x14ac:dyDescent="0.25">
      <c r="A2915" s="14" t="s">
        <v>93</v>
      </c>
      <c r="B2915" t="s">
        <v>80</v>
      </c>
      <c r="C2915" t="s">
        <v>90</v>
      </c>
      <c r="D2915" s="13">
        <v>42032</v>
      </c>
      <c r="E2915">
        <v>3</v>
      </c>
      <c r="F2915">
        <v>200</v>
      </c>
      <c r="G2915" s="2" t="s">
        <v>89</v>
      </c>
      <c r="H2915" s="2" t="s">
        <v>12</v>
      </c>
      <c r="I2915">
        <v>3</v>
      </c>
      <c r="J2915" s="2" t="s">
        <v>88</v>
      </c>
      <c r="K2915" s="2">
        <v>180</v>
      </c>
      <c r="L2915" s="2">
        <v>3164</v>
      </c>
      <c r="M2915" s="2">
        <f t="shared" si="270"/>
        <v>316.39999999999998</v>
      </c>
      <c r="O2915" s="2" t="str">
        <f t="shared" si="271"/>
        <v/>
      </c>
      <c r="P2915" s="2" t="str">
        <f>IF(ISNUMBER(O2915),SUMIFS(O$1:$O2915,A$1:$A2915,A2915,C$1:$C2915,C2915,G$1:$G2915,G2915,E$1:$E2915,E2915),"")</f>
        <v/>
      </c>
      <c r="U2915" t="str">
        <f t="shared" si="272"/>
        <v/>
      </c>
      <c r="AA2915">
        <v>13.2</v>
      </c>
      <c r="AB2915">
        <v>2.1000000000000001E-2</v>
      </c>
      <c r="AC2915" s="2">
        <f t="shared" si="273"/>
        <v>2.1000000000000001E-2</v>
      </c>
      <c r="AH2915" s="2" t="str">
        <f t="shared" si="274"/>
        <v/>
      </c>
      <c r="AI2915" s="2" t="str">
        <f>IF(ISNUMBER(AH2915),SUMIFS($AH$1:AH2915,$A$1:A2915,A2915,C$1:$C2915,C2915,$G$1:G2915,G2915,$E$1:E2915,E2915),"")</f>
        <v/>
      </c>
      <c r="AJ2915">
        <f t="shared" si="275"/>
        <v>6</v>
      </c>
    </row>
    <row r="2916" spans="1:36" x14ac:dyDescent="0.25">
      <c r="A2916" s="14" t="s">
        <v>92</v>
      </c>
      <c r="B2916" t="s">
        <v>80</v>
      </c>
      <c r="C2916" t="s">
        <v>90</v>
      </c>
      <c r="D2916" s="13">
        <v>42032</v>
      </c>
      <c r="E2916">
        <v>3</v>
      </c>
      <c r="F2916">
        <v>350</v>
      </c>
      <c r="G2916" s="2" t="s">
        <v>89</v>
      </c>
      <c r="H2916" s="2" t="s">
        <v>12</v>
      </c>
      <c r="I2916">
        <v>3</v>
      </c>
      <c r="J2916" s="2" t="s">
        <v>88</v>
      </c>
      <c r="K2916" s="2">
        <v>315</v>
      </c>
      <c r="L2916" s="2">
        <v>3032</v>
      </c>
      <c r="M2916" s="2">
        <f t="shared" si="270"/>
        <v>303.2</v>
      </c>
      <c r="O2916" s="2" t="str">
        <f t="shared" si="271"/>
        <v/>
      </c>
      <c r="P2916" s="2" t="str">
        <f>IF(ISNUMBER(O2916),SUMIFS(O$1:$O2916,A$1:$A2916,A2916,C$1:$C2916,C2916,G$1:$G2916,G2916,E$1:$E2916,E2916),"")</f>
        <v/>
      </c>
      <c r="U2916" t="str">
        <f t="shared" si="272"/>
        <v/>
      </c>
      <c r="AA2916">
        <v>11.6</v>
      </c>
      <c r="AB2916">
        <v>1.9E-2</v>
      </c>
      <c r="AC2916" s="2">
        <f t="shared" si="273"/>
        <v>1.9E-2</v>
      </c>
      <c r="AH2916" s="2" t="str">
        <f t="shared" si="274"/>
        <v/>
      </c>
      <c r="AI2916" s="2" t="str">
        <f>IF(ISNUMBER(AH2916),SUMIFS($AH$1:AH2916,$A$1:A2916,A2916,C$1:$C2916,C2916,$G$1:G2916,G2916,$E$1:E2916,E2916),"")</f>
        <v/>
      </c>
      <c r="AJ2916">
        <f t="shared" si="275"/>
        <v>6</v>
      </c>
    </row>
    <row r="2917" spans="1:36" x14ac:dyDescent="0.25">
      <c r="A2917" s="14" t="s">
        <v>91</v>
      </c>
      <c r="B2917" t="s">
        <v>80</v>
      </c>
      <c r="C2917" t="s">
        <v>90</v>
      </c>
      <c r="D2917" s="13">
        <v>42032</v>
      </c>
      <c r="E2917">
        <v>3</v>
      </c>
      <c r="F2917">
        <v>500</v>
      </c>
      <c r="G2917" s="2" t="s">
        <v>89</v>
      </c>
      <c r="H2917" s="2" t="s">
        <v>12</v>
      </c>
      <c r="I2917">
        <v>3</v>
      </c>
      <c r="J2917" s="2" t="s">
        <v>88</v>
      </c>
      <c r="K2917" s="2">
        <v>450</v>
      </c>
      <c r="L2917" s="2">
        <v>3065</v>
      </c>
      <c r="M2917" s="2">
        <f t="shared" si="270"/>
        <v>306.5</v>
      </c>
      <c r="O2917" s="2" t="str">
        <f t="shared" si="271"/>
        <v/>
      </c>
      <c r="P2917" s="2" t="str">
        <f>IF(ISNUMBER(O2917),SUMIFS(O$1:$O2917,A$1:$A2917,A2917,C$1:$C2917,C2917,G$1:$G2917,G2917,E$1:$E2917,E2917),"")</f>
        <v/>
      </c>
      <c r="U2917" t="str">
        <f t="shared" si="272"/>
        <v/>
      </c>
      <c r="AA2917">
        <v>11.9</v>
      </c>
      <c r="AB2917">
        <v>1.9E-2</v>
      </c>
      <c r="AC2917" s="2">
        <f t="shared" si="273"/>
        <v>1.9E-2</v>
      </c>
      <c r="AH2917" s="2" t="str">
        <f t="shared" si="274"/>
        <v/>
      </c>
      <c r="AI2917" s="2" t="str">
        <f>IF(ISNUMBER(AH2917),SUMIFS($AH$1:AH2917,$A$1:A2917,A2917,C$1:$C2917,C2917,$G$1:G2917,G2917,$E$1:E2917,E2917),"")</f>
        <v/>
      </c>
      <c r="AJ2917">
        <f t="shared" si="275"/>
        <v>6</v>
      </c>
    </row>
    <row r="2918" spans="1:36" x14ac:dyDescent="0.25">
      <c r="A2918" s="14" t="s">
        <v>96</v>
      </c>
      <c r="B2918" t="s">
        <v>80</v>
      </c>
      <c r="C2918" t="s">
        <v>90</v>
      </c>
      <c r="D2918" s="13">
        <v>42044</v>
      </c>
      <c r="E2918">
        <v>1</v>
      </c>
      <c r="F2918">
        <v>0</v>
      </c>
      <c r="G2918" s="2" t="s">
        <v>89</v>
      </c>
      <c r="H2918" s="2" t="s">
        <v>12</v>
      </c>
      <c r="I2918">
        <v>3</v>
      </c>
      <c r="J2918" s="2" t="s">
        <v>88</v>
      </c>
      <c r="K2918" s="2">
        <v>0</v>
      </c>
      <c r="L2918" s="2">
        <v>3198</v>
      </c>
      <c r="M2918" s="2">
        <f t="shared" si="270"/>
        <v>319.8</v>
      </c>
      <c r="O2918" s="2" t="str">
        <f t="shared" si="271"/>
        <v/>
      </c>
      <c r="P2918" s="2" t="str">
        <f>IF(ISNUMBER(O2918),SUMIFS(O$1:$O2918,A$1:$A2918,A2918,C$1:$C2918,C2918,G$1:$G2918,G2918,E$1:$E2918,E2918),"")</f>
        <v/>
      </c>
      <c r="U2918" t="str">
        <f t="shared" si="272"/>
        <v/>
      </c>
      <c r="AA2918">
        <v>13.3</v>
      </c>
      <c r="AB2918">
        <v>2.1000000000000001E-2</v>
      </c>
      <c r="AC2918" s="2">
        <f t="shared" si="273"/>
        <v>2.1000000000000001E-2</v>
      </c>
      <c r="AH2918" s="2" t="str">
        <f t="shared" si="274"/>
        <v/>
      </c>
      <c r="AI2918" s="2" t="str">
        <f>IF(ISNUMBER(AH2918),SUMIFS($AH$1:AH2918,$A$1:A2918,A2918,C$1:$C2918,C2918,$G$1:G2918,G2918,$E$1:E2918,E2918),"")</f>
        <v/>
      </c>
      <c r="AJ2918">
        <f t="shared" si="275"/>
        <v>6</v>
      </c>
    </row>
    <row r="2919" spans="1:36" x14ac:dyDescent="0.25">
      <c r="A2919" s="14" t="s">
        <v>95</v>
      </c>
      <c r="B2919" t="s">
        <v>80</v>
      </c>
      <c r="C2919" t="s">
        <v>90</v>
      </c>
      <c r="D2919" s="13">
        <v>42044</v>
      </c>
      <c r="E2919">
        <v>1</v>
      </c>
      <c r="F2919">
        <v>50</v>
      </c>
      <c r="G2919" s="2" t="s">
        <v>89</v>
      </c>
      <c r="H2919" s="2" t="s">
        <v>12</v>
      </c>
      <c r="I2919">
        <v>3</v>
      </c>
      <c r="J2919" s="2" t="s">
        <v>88</v>
      </c>
      <c r="K2919" s="2">
        <v>45</v>
      </c>
      <c r="L2919" s="2">
        <v>3198</v>
      </c>
      <c r="M2919" s="2">
        <f t="shared" si="270"/>
        <v>319.8</v>
      </c>
      <c r="O2919" s="2" t="str">
        <f t="shared" si="271"/>
        <v/>
      </c>
      <c r="P2919" s="2" t="str">
        <f>IF(ISNUMBER(O2919),SUMIFS(O$1:$O2919,A$1:$A2919,A2919,C$1:$C2919,C2919,G$1:$G2919,G2919,E$1:$E2919,E2919),"")</f>
        <v/>
      </c>
      <c r="U2919" t="str">
        <f t="shared" si="272"/>
        <v/>
      </c>
      <c r="AA2919">
        <v>17.399999999999999</v>
      </c>
      <c r="AB2919">
        <v>2.7999999999999997E-2</v>
      </c>
      <c r="AC2919" s="2">
        <f t="shared" si="273"/>
        <v>2.7999999999999997E-2</v>
      </c>
      <c r="AH2919" s="2" t="str">
        <f t="shared" si="274"/>
        <v/>
      </c>
      <c r="AI2919" s="2" t="str">
        <f>IF(ISNUMBER(AH2919),SUMIFS($AH$1:AH2919,$A$1:A2919,A2919,C$1:$C2919,C2919,$G$1:G2919,G2919,$E$1:E2919,E2919),"")</f>
        <v/>
      </c>
      <c r="AJ2919">
        <f t="shared" si="275"/>
        <v>6</v>
      </c>
    </row>
    <row r="2920" spans="1:36" x14ac:dyDescent="0.25">
      <c r="A2920" s="14" t="s">
        <v>94</v>
      </c>
      <c r="B2920" t="s">
        <v>80</v>
      </c>
      <c r="C2920" t="s">
        <v>90</v>
      </c>
      <c r="D2920" s="13">
        <v>42044</v>
      </c>
      <c r="E2920">
        <v>1</v>
      </c>
      <c r="F2920">
        <v>100</v>
      </c>
      <c r="G2920" s="2" t="s">
        <v>89</v>
      </c>
      <c r="H2920" s="2" t="s">
        <v>12</v>
      </c>
      <c r="I2920">
        <v>3</v>
      </c>
      <c r="J2920" s="2" t="s">
        <v>88</v>
      </c>
      <c r="K2920" s="2">
        <v>90</v>
      </c>
      <c r="L2920" s="2">
        <v>3420</v>
      </c>
      <c r="M2920" s="2">
        <f t="shared" si="270"/>
        <v>342</v>
      </c>
      <c r="O2920" s="2" t="str">
        <f t="shared" si="271"/>
        <v/>
      </c>
      <c r="P2920" s="2" t="str">
        <f>IF(ISNUMBER(O2920),SUMIFS(O$1:$O2920,A$1:$A2920,A2920,C$1:$C2920,C2920,G$1:$G2920,G2920,E$1:$E2920,E2920),"")</f>
        <v/>
      </c>
      <c r="U2920" t="str">
        <f t="shared" si="272"/>
        <v/>
      </c>
      <c r="AA2920">
        <v>17.2</v>
      </c>
      <c r="AB2920">
        <v>2.7999999999999997E-2</v>
      </c>
      <c r="AC2920" s="2">
        <f t="shared" si="273"/>
        <v>2.7999999999999997E-2</v>
      </c>
      <c r="AH2920" s="2" t="str">
        <f t="shared" si="274"/>
        <v/>
      </c>
      <c r="AI2920" s="2" t="str">
        <f>IF(ISNUMBER(AH2920),SUMIFS($AH$1:AH2920,$A$1:A2920,A2920,C$1:$C2920,C2920,$G$1:G2920,G2920,$E$1:E2920,E2920),"")</f>
        <v/>
      </c>
      <c r="AJ2920">
        <f t="shared" si="275"/>
        <v>6</v>
      </c>
    </row>
    <row r="2921" spans="1:36" x14ac:dyDescent="0.25">
      <c r="A2921" s="14" t="s">
        <v>93</v>
      </c>
      <c r="B2921" t="s">
        <v>80</v>
      </c>
      <c r="C2921" t="s">
        <v>90</v>
      </c>
      <c r="D2921" s="13">
        <v>42044</v>
      </c>
      <c r="E2921">
        <v>1</v>
      </c>
      <c r="F2921">
        <v>200</v>
      </c>
      <c r="G2921" s="2" t="s">
        <v>89</v>
      </c>
      <c r="H2921" s="2" t="s">
        <v>12</v>
      </c>
      <c r="I2921">
        <v>3</v>
      </c>
      <c r="J2921" s="2" t="s">
        <v>88</v>
      </c>
      <c r="K2921" s="2">
        <v>180</v>
      </c>
      <c r="L2921" s="2">
        <v>3420</v>
      </c>
      <c r="M2921" s="2">
        <f t="shared" si="270"/>
        <v>342</v>
      </c>
      <c r="O2921" s="2" t="str">
        <f t="shared" si="271"/>
        <v/>
      </c>
      <c r="P2921" s="2" t="str">
        <f>IF(ISNUMBER(O2921),SUMIFS(O$1:$O2921,A$1:$A2921,A2921,C$1:$C2921,C2921,G$1:$G2921,G2921,E$1:$E2921,E2921),"")</f>
        <v/>
      </c>
      <c r="U2921" t="str">
        <f t="shared" si="272"/>
        <v/>
      </c>
      <c r="AA2921">
        <v>15.3</v>
      </c>
      <c r="AB2921">
        <v>2.4E-2</v>
      </c>
      <c r="AC2921" s="2">
        <f t="shared" si="273"/>
        <v>2.4E-2</v>
      </c>
      <c r="AH2921" s="2" t="str">
        <f t="shared" si="274"/>
        <v/>
      </c>
      <c r="AI2921" s="2" t="str">
        <f>IF(ISNUMBER(AH2921),SUMIFS($AH$1:AH2921,$A$1:A2921,A2921,C$1:$C2921,C2921,$G$1:G2921,G2921,$E$1:E2921,E2921),"")</f>
        <v/>
      </c>
      <c r="AJ2921">
        <f t="shared" si="275"/>
        <v>6</v>
      </c>
    </row>
    <row r="2922" spans="1:36" x14ac:dyDescent="0.25">
      <c r="A2922" s="14" t="s">
        <v>92</v>
      </c>
      <c r="B2922" t="s">
        <v>80</v>
      </c>
      <c r="C2922" t="s">
        <v>90</v>
      </c>
      <c r="D2922" s="13">
        <v>42044</v>
      </c>
      <c r="E2922">
        <v>1</v>
      </c>
      <c r="F2922">
        <v>350</v>
      </c>
      <c r="G2922" s="2" t="s">
        <v>89</v>
      </c>
      <c r="H2922" s="2" t="s">
        <v>12</v>
      </c>
      <c r="I2922">
        <v>3</v>
      </c>
      <c r="J2922" s="2" t="s">
        <v>88</v>
      </c>
      <c r="K2922" s="2">
        <v>315</v>
      </c>
      <c r="L2922" s="2">
        <v>3198</v>
      </c>
      <c r="M2922" s="2">
        <f t="shared" si="270"/>
        <v>319.8</v>
      </c>
      <c r="O2922" s="2" t="str">
        <f t="shared" si="271"/>
        <v/>
      </c>
      <c r="P2922" s="2" t="str">
        <f>IF(ISNUMBER(O2922),SUMIFS(O$1:$O2922,A$1:$A2922,A2922,C$1:$C2922,C2922,G$1:$G2922,G2922,E$1:$E2922,E2922),"")</f>
        <v/>
      </c>
      <c r="U2922" t="str">
        <f t="shared" si="272"/>
        <v/>
      </c>
      <c r="AA2922">
        <v>17.600000000000001</v>
      </c>
      <c r="AB2922">
        <v>2.7999999999999997E-2</v>
      </c>
      <c r="AC2922" s="2">
        <f t="shared" si="273"/>
        <v>2.7999999999999997E-2</v>
      </c>
      <c r="AH2922" s="2" t="str">
        <f t="shared" si="274"/>
        <v/>
      </c>
      <c r="AI2922" s="2" t="str">
        <f>IF(ISNUMBER(AH2922),SUMIFS($AH$1:AH2922,$A$1:A2922,A2922,C$1:$C2922,C2922,$G$1:G2922,G2922,$E$1:E2922,E2922),"")</f>
        <v/>
      </c>
      <c r="AJ2922">
        <f t="shared" si="275"/>
        <v>6</v>
      </c>
    </row>
    <row r="2923" spans="1:36" x14ac:dyDescent="0.25">
      <c r="A2923" s="14" t="s">
        <v>91</v>
      </c>
      <c r="B2923" t="s">
        <v>80</v>
      </c>
      <c r="C2923" t="s">
        <v>90</v>
      </c>
      <c r="D2923" s="13">
        <v>42044</v>
      </c>
      <c r="E2923">
        <v>1</v>
      </c>
      <c r="F2923">
        <v>500</v>
      </c>
      <c r="G2923" s="2" t="s">
        <v>89</v>
      </c>
      <c r="H2923" s="2" t="s">
        <v>12</v>
      </c>
      <c r="I2923">
        <v>3</v>
      </c>
      <c r="J2923" s="2" t="s">
        <v>88</v>
      </c>
      <c r="K2923" s="2">
        <v>450</v>
      </c>
      <c r="L2923" s="2">
        <v>3013</v>
      </c>
      <c r="M2923" s="2">
        <f t="shared" si="270"/>
        <v>301.3</v>
      </c>
      <c r="O2923" s="2" t="str">
        <f t="shared" si="271"/>
        <v/>
      </c>
      <c r="P2923" s="2" t="str">
        <f>IF(ISNUMBER(O2923),SUMIFS(O$1:$O2923,A$1:$A2923,A2923,C$1:$C2923,C2923,G$1:$G2923,G2923,E$1:$E2923,E2923),"")</f>
        <v/>
      </c>
      <c r="U2923" t="str">
        <f t="shared" si="272"/>
        <v/>
      </c>
      <c r="AA2923">
        <v>19.600000000000001</v>
      </c>
      <c r="AB2923">
        <v>3.1E-2</v>
      </c>
      <c r="AC2923" s="2">
        <f t="shared" si="273"/>
        <v>3.1E-2</v>
      </c>
      <c r="AH2923" s="2" t="str">
        <f t="shared" si="274"/>
        <v/>
      </c>
      <c r="AI2923" s="2" t="str">
        <f>IF(ISNUMBER(AH2923),SUMIFS($AH$1:AH2923,$A$1:A2923,A2923,C$1:$C2923,C2923,$G$1:G2923,G2923,$E$1:E2923,E2923),"")</f>
        <v/>
      </c>
      <c r="AJ2923">
        <f t="shared" si="275"/>
        <v>6</v>
      </c>
    </row>
    <row r="2924" spans="1:36" x14ac:dyDescent="0.25">
      <c r="A2924" s="14" t="s">
        <v>96</v>
      </c>
      <c r="B2924" t="s">
        <v>80</v>
      </c>
      <c r="C2924" t="s">
        <v>90</v>
      </c>
      <c r="D2924" s="13">
        <v>42044</v>
      </c>
      <c r="E2924">
        <v>2</v>
      </c>
      <c r="F2924">
        <v>0</v>
      </c>
      <c r="G2924" s="2" t="s">
        <v>89</v>
      </c>
      <c r="H2924" s="2" t="s">
        <v>12</v>
      </c>
      <c r="I2924">
        <v>3</v>
      </c>
      <c r="J2924" s="2" t="s">
        <v>88</v>
      </c>
      <c r="K2924" s="2">
        <v>0</v>
      </c>
      <c r="L2924" s="2">
        <v>3309</v>
      </c>
      <c r="M2924" s="2">
        <f t="shared" si="270"/>
        <v>330.9</v>
      </c>
      <c r="O2924" s="2" t="str">
        <f t="shared" si="271"/>
        <v/>
      </c>
      <c r="P2924" s="2" t="str">
        <f>IF(ISNUMBER(O2924),SUMIFS(O$1:$O2924,A$1:$A2924,A2924,C$1:$C2924,C2924,G$1:$G2924,G2924,E$1:$E2924,E2924),"")</f>
        <v/>
      </c>
      <c r="U2924" t="str">
        <f t="shared" si="272"/>
        <v/>
      </c>
      <c r="AA2924">
        <v>15.3</v>
      </c>
      <c r="AB2924">
        <v>2.4E-2</v>
      </c>
      <c r="AC2924" s="2">
        <f t="shared" si="273"/>
        <v>2.4E-2</v>
      </c>
      <c r="AH2924" s="2" t="str">
        <f t="shared" si="274"/>
        <v/>
      </c>
      <c r="AI2924" s="2" t="str">
        <f>IF(ISNUMBER(AH2924),SUMIFS($AH$1:AH2924,$A$1:A2924,A2924,C$1:$C2924,C2924,$G$1:G2924,G2924,$E$1:E2924,E2924),"")</f>
        <v/>
      </c>
      <c r="AJ2924">
        <f t="shared" si="275"/>
        <v>6</v>
      </c>
    </row>
    <row r="2925" spans="1:36" x14ac:dyDescent="0.25">
      <c r="A2925" s="14" t="s">
        <v>95</v>
      </c>
      <c r="B2925" t="s">
        <v>80</v>
      </c>
      <c r="C2925" t="s">
        <v>90</v>
      </c>
      <c r="D2925" s="13">
        <v>42044</v>
      </c>
      <c r="E2925">
        <v>2</v>
      </c>
      <c r="F2925">
        <v>50</v>
      </c>
      <c r="G2925" s="2" t="s">
        <v>89</v>
      </c>
      <c r="H2925" s="2" t="s">
        <v>12</v>
      </c>
      <c r="I2925">
        <v>3</v>
      </c>
      <c r="J2925" s="2" t="s">
        <v>88</v>
      </c>
      <c r="K2925" s="2">
        <v>45</v>
      </c>
      <c r="L2925" s="2">
        <v>3605</v>
      </c>
      <c r="M2925" s="2">
        <f t="shared" si="270"/>
        <v>360.5</v>
      </c>
      <c r="O2925" s="2" t="str">
        <f t="shared" si="271"/>
        <v/>
      </c>
      <c r="P2925" s="2" t="str">
        <f>IF(ISNUMBER(O2925),SUMIFS(O$1:$O2925,A$1:$A2925,A2925,C$1:$C2925,C2925,G$1:$G2925,G2925,E$1:$E2925,E2925),"")</f>
        <v/>
      </c>
      <c r="U2925" t="str">
        <f t="shared" si="272"/>
        <v/>
      </c>
      <c r="AA2925">
        <v>17.899999999999999</v>
      </c>
      <c r="AB2925">
        <v>2.8999999999999998E-2</v>
      </c>
      <c r="AC2925" s="2">
        <f t="shared" si="273"/>
        <v>2.8999999999999998E-2</v>
      </c>
      <c r="AH2925" s="2" t="str">
        <f t="shared" si="274"/>
        <v/>
      </c>
      <c r="AI2925" s="2" t="str">
        <f>IF(ISNUMBER(AH2925),SUMIFS($AH$1:AH2925,$A$1:A2925,A2925,C$1:$C2925,C2925,$G$1:G2925,G2925,$E$1:E2925,E2925),"")</f>
        <v/>
      </c>
      <c r="AJ2925">
        <f t="shared" si="275"/>
        <v>6</v>
      </c>
    </row>
    <row r="2926" spans="1:36" x14ac:dyDescent="0.25">
      <c r="A2926" s="14" t="s">
        <v>94</v>
      </c>
      <c r="B2926" t="s">
        <v>80</v>
      </c>
      <c r="C2926" t="s">
        <v>90</v>
      </c>
      <c r="D2926" s="13">
        <v>42044</v>
      </c>
      <c r="E2926">
        <v>2</v>
      </c>
      <c r="F2926">
        <v>100</v>
      </c>
      <c r="G2926" s="2" t="s">
        <v>89</v>
      </c>
      <c r="H2926" s="2" t="s">
        <v>12</v>
      </c>
      <c r="I2926">
        <v>3</v>
      </c>
      <c r="J2926" s="2" t="s">
        <v>88</v>
      </c>
      <c r="K2926" s="2">
        <v>90</v>
      </c>
      <c r="L2926" s="2">
        <v>3198</v>
      </c>
      <c r="M2926" s="2">
        <f t="shared" si="270"/>
        <v>319.8</v>
      </c>
      <c r="O2926" s="2" t="str">
        <f t="shared" si="271"/>
        <v/>
      </c>
      <c r="P2926" s="2" t="str">
        <f>IF(ISNUMBER(O2926),SUMIFS(O$1:$O2926,A$1:$A2926,A2926,C$1:$C2926,C2926,G$1:$G2926,G2926,E$1:$E2926,E2926),"")</f>
        <v/>
      </c>
      <c r="U2926" t="str">
        <f t="shared" si="272"/>
        <v/>
      </c>
      <c r="AA2926">
        <v>16</v>
      </c>
      <c r="AB2926">
        <v>2.6000000000000002E-2</v>
      </c>
      <c r="AC2926" s="2">
        <f t="shared" si="273"/>
        <v>2.6000000000000002E-2</v>
      </c>
      <c r="AH2926" s="2" t="str">
        <f t="shared" si="274"/>
        <v/>
      </c>
      <c r="AI2926" s="2" t="str">
        <f>IF(ISNUMBER(AH2926),SUMIFS($AH$1:AH2926,$A$1:A2926,A2926,C$1:$C2926,C2926,$G$1:G2926,G2926,$E$1:E2926,E2926),"")</f>
        <v/>
      </c>
      <c r="AJ2926">
        <f t="shared" si="275"/>
        <v>6</v>
      </c>
    </row>
    <row r="2927" spans="1:36" x14ac:dyDescent="0.25">
      <c r="A2927" s="14" t="s">
        <v>93</v>
      </c>
      <c r="B2927" t="s">
        <v>80</v>
      </c>
      <c r="C2927" t="s">
        <v>90</v>
      </c>
      <c r="D2927" s="13">
        <v>42044</v>
      </c>
      <c r="E2927">
        <v>2</v>
      </c>
      <c r="F2927">
        <v>200</v>
      </c>
      <c r="G2927" s="2" t="s">
        <v>89</v>
      </c>
      <c r="H2927" s="2" t="s">
        <v>12</v>
      </c>
      <c r="I2927">
        <v>3</v>
      </c>
      <c r="J2927" s="2" t="s">
        <v>88</v>
      </c>
      <c r="K2927" s="2">
        <v>180</v>
      </c>
      <c r="L2927" s="2">
        <v>3420</v>
      </c>
      <c r="M2927" s="2">
        <f t="shared" si="270"/>
        <v>342</v>
      </c>
      <c r="O2927" s="2" t="str">
        <f t="shared" si="271"/>
        <v/>
      </c>
      <c r="P2927" s="2" t="str">
        <f>IF(ISNUMBER(O2927),SUMIFS(O$1:$O2927,A$1:$A2927,A2927,C$1:$C2927,C2927,G$1:$G2927,G2927,E$1:$E2927,E2927),"")</f>
        <v/>
      </c>
      <c r="U2927" t="str">
        <f t="shared" si="272"/>
        <v/>
      </c>
      <c r="AA2927">
        <v>20.9</v>
      </c>
      <c r="AB2927">
        <v>3.3000000000000002E-2</v>
      </c>
      <c r="AC2927" s="2">
        <f t="shared" si="273"/>
        <v>3.3000000000000002E-2</v>
      </c>
      <c r="AH2927" s="2" t="str">
        <f t="shared" si="274"/>
        <v/>
      </c>
      <c r="AI2927" s="2" t="str">
        <f>IF(ISNUMBER(AH2927),SUMIFS($AH$1:AH2927,$A$1:A2927,A2927,C$1:$C2927,C2927,$G$1:G2927,G2927,$E$1:E2927,E2927),"")</f>
        <v/>
      </c>
      <c r="AJ2927">
        <f t="shared" si="275"/>
        <v>6</v>
      </c>
    </row>
    <row r="2928" spans="1:36" x14ac:dyDescent="0.25">
      <c r="A2928" s="14" t="s">
        <v>92</v>
      </c>
      <c r="B2928" t="s">
        <v>80</v>
      </c>
      <c r="C2928" t="s">
        <v>90</v>
      </c>
      <c r="D2928" s="13">
        <v>42044</v>
      </c>
      <c r="E2928">
        <v>2</v>
      </c>
      <c r="F2928">
        <v>350</v>
      </c>
      <c r="G2928" s="2" t="s">
        <v>89</v>
      </c>
      <c r="H2928" s="2" t="s">
        <v>12</v>
      </c>
      <c r="I2928">
        <v>3</v>
      </c>
      <c r="J2928" s="2" t="s">
        <v>88</v>
      </c>
      <c r="K2928" s="2">
        <v>315</v>
      </c>
      <c r="L2928" s="2">
        <v>3124</v>
      </c>
      <c r="M2928" s="2">
        <f t="shared" si="270"/>
        <v>312.39999999999998</v>
      </c>
      <c r="O2928" s="2" t="str">
        <f t="shared" si="271"/>
        <v/>
      </c>
      <c r="P2928" s="2" t="str">
        <f>IF(ISNUMBER(O2928),SUMIFS(O$1:$O2928,A$1:$A2928,A2928,C$1:$C2928,C2928,G$1:$G2928,G2928,E$1:$E2928,E2928),"")</f>
        <v/>
      </c>
      <c r="U2928" t="str">
        <f t="shared" si="272"/>
        <v/>
      </c>
      <c r="AA2928">
        <v>20</v>
      </c>
      <c r="AB2928">
        <v>3.2000000000000001E-2</v>
      </c>
      <c r="AC2928" s="2">
        <f t="shared" si="273"/>
        <v>3.2000000000000001E-2</v>
      </c>
      <c r="AH2928" s="2" t="str">
        <f t="shared" si="274"/>
        <v/>
      </c>
      <c r="AI2928" s="2" t="str">
        <f>IF(ISNUMBER(AH2928),SUMIFS($AH$1:AH2928,$A$1:A2928,A2928,C$1:$C2928,C2928,$G$1:G2928,G2928,$E$1:E2928,E2928),"")</f>
        <v/>
      </c>
      <c r="AJ2928">
        <f t="shared" si="275"/>
        <v>6</v>
      </c>
    </row>
    <row r="2929" spans="1:36" x14ac:dyDescent="0.25">
      <c r="A2929" s="14" t="s">
        <v>91</v>
      </c>
      <c r="B2929" t="s">
        <v>80</v>
      </c>
      <c r="C2929" t="s">
        <v>90</v>
      </c>
      <c r="D2929" s="13">
        <v>42044</v>
      </c>
      <c r="E2929">
        <v>2</v>
      </c>
      <c r="F2929">
        <v>500</v>
      </c>
      <c r="G2929" s="2" t="s">
        <v>89</v>
      </c>
      <c r="H2929" s="2" t="s">
        <v>12</v>
      </c>
      <c r="I2929">
        <v>3</v>
      </c>
      <c r="J2929" s="2" t="s">
        <v>88</v>
      </c>
      <c r="K2929" s="2">
        <v>450</v>
      </c>
      <c r="L2929" s="2">
        <v>3235</v>
      </c>
      <c r="M2929" s="2">
        <f t="shared" si="270"/>
        <v>323.5</v>
      </c>
      <c r="O2929" s="2" t="str">
        <f t="shared" si="271"/>
        <v/>
      </c>
      <c r="P2929" s="2" t="str">
        <f>IF(ISNUMBER(O2929),SUMIFS(O$1:$O2929,A$1:$A2929,A2929,C$1:$C2929,C2929,G$1:$G2929,G2929,E$1:$E2929,E2929),"")</f>
        <v/>
      </c>
      <c r="U2929" t="str">
        <f t="shared" si="272"/>
        <v/>
      </c>
      <c r="AA2929">
        <v>18.7</v>
      </c>
      <c r="AB2929">
        <v>0.03</v>
      </c>
      <c r="AC2929" s="2">
        <f t="shared" si="273"/>
        <v>0.03</v>
      </c>
      <c r="AH2929" s="2" t="str">
        <f t="shared" si="274"/>
        <v/>
      </c>
      <c r="AI2929" s="2" t="str">
        <f>IF(ISNUMBER(AH2929),SUMIFS($AH$1:AH2929,$A$1:A2929,A2929,C$1:$C2929,C2929,$G$1:G2929,G2929,$E$1:E2929,E2929),"")</f>
        <v/>
      </c>
      <c r="AJ2929">
        <f t="shared" si="275"/>
        <v>6</v>
      </c>
    </row>
    <row r="2930" spans="1:36" x14ac:dyDescent="0.25">
      <c r="A2930" s="14" t="s">
        <v>96</v>
      </c>
      <c r="B2930" t="s">
        <v>80</v>
      </c>
      <c r="C2930" t="s">
        <v>90</v>
      </c>
      <c r="D2930" s="13">
        <v>42044</v>
      </c>
      <c r="E2930">
        <v>3</v>
      </c>
      <c r="F2930">
        <v>0</v>
      </c>
      <c r="G2930" s="2" t="s">
        <v>89</v>
      </c>
      <c r="H2930" s="2" t="s">
        <v>12</v>
      </c>
      <c r="I2930">
        <v>3</v>
      </c>
      <c r="J2930" s="2" t="s">
        <v>88</v>
      </c>
      <c r="K2930" s="2">
        <v>0</v>
      </c>
      <c r="L2930" s="2">
        <v>3494</v>
      </c>
      <c r="M2930" s="2">
        <f t="shared" si="270"/>
        <v>349.4</v>
      </c>
      <c r="O2930" s="2" t="str">
        <f t="shared" si="271"/>
        <v/>
      </c>
      <c r="P2930" s="2" t="str">
        <f>IF(ISNUMBER(O2930),SUMIFS(O$1:$O2930,A$1:$A2930,A2930,C$1:$C2930,C2930,G$1:$G2930,G2930,E$1:$E2930,E2930),"")</f>
        <v/>
      </c>
      <c r="U2930" t="str">
        <f t="shared" si="272"/>
        <v/>
      </c>
      <c r="AA2930">
        <v>12.4</v>
      </c>
      <c r="AB2930">
        <v>0.02</v>
      </c>
      <c r="AC2930" s="2">
        <f t="shared" si="273"/>
        <v>0.02</v>
      </c>
      <c r="AH2930" s="2" t="str">
        <f t="shared" si="274"/>
        <v/>
      </c>
      <c r="AI2930" s="2" t="str">
        <f>IF(ISNUMBER(AH2930),SUMIFS($AH$1:AH2930,$A$1:A2930,A2930,C$1:$C2930,C2930,$G$1:G2930,G2930,$E$1:E2930,E2930),"")</f>
        <v/>
      </c>
      <c r="AJ2930">
        <f t="shared" si="275"/>
        <v>6</v>
      </c>
    </row>
    <row r="2931" spans="1:36" x14ac:dyDescent="0.25">
      <c r="A2931" s="14" t="s">
        <v>95</v>
      </c>
      <c r="B2931" t="s">
        <v>80</v>
      </c>
      <c r="C2931" t="s">
        <v>90</v>
      </c>
      <c r="D2931" s="13">
        <v>42044</v>
      </c>
      <c r="E2931">
        <v>3</v>
      </c>
      <c r="F2931">
        <v>50</v>
      </c>
      <c r="G2931" s="2" t="s">
        <v>89</v>
      </c>
      <c r="H2931" s="2" t="s">
        <v>12</v>
      </c>
      <c r="I2931">
        <v>3</v>
      </c>
      <c r="J2931" s="2" t="s">
        <v>88</v>
      </c>
      <c r="K2931" s="2">
        <v>45</v>
      </c>
      <c r="L2931" s="2">
        <v>3420</v>
      </c>
      <c r="M2931" s="2">
        <f t="shared" si="270"/>
        <v>342</v>
      </c>
      <c r="O2931" s="2" t="str">
        <f t="shared" si="271"/>
        <v/>
      </c>
      <c r="P2931" s="2" t="str">
        <f>IF(ISNUMBER(O2931),SUMIFS(O$1:$O2931,A$1:$A2931,A2931,C$1:$C2931,C2931,G$1:$G2931,G2931,E$1:$E2931,E2931),"")</f>
        <v/>
      </c>
      <c r="U2931" t="str">
        <f t="shared" si="272"/>
        <v/>
      </c>
      <c r="AA2931">
        <v>16.399999999999999</v>
      </c>
      <c r="AB2931">
        <v>2.6000000000000002E-2</v>
      </c>
      <c r="AC2931" s="2">
        <f t="shared" si="273"/>
        <v>2.6000000000000002E-2</v>
      </c>
      <c r="AH2931" s="2" t="str">
        <f t="shared" si="274"/>
        <v/>
      </c>
      <c r="AI2931" s="2" t="str">
        <f>IF(ISNUMBER(AH2931),SUMIFS($AH$1:AH2931,$A$1:A2931,A2931,C$1:$C2931,C2931,$G$1:G2931,G2931,$E$1:E2931,E2931),"")</f>
        <v/>
      </c>
      <c r="AJ2931">
        <f t="shared" si="275"/>
        <v>6</v>
      </c>
    </row>
    <row r="2932" spans="1:36" x14ac:dyDescent="0.25">
      <c r="A2932" s="14" t="s">
        <v>94</v>
      </c>
      <c r="B2932" t="s">
        <v>80</v>
      </c>
      <c r="C2932" t="s">
        <v>90</v>
      </c>
      <c r="D2932" s="13">
        <v>42044</v>
      </c>
      <c r="E2932">
        <v>3</v>
      </c>
      <c r="F2932">
        <v>100</v>
      </c>
      <c r="G2932" s="2" t="s">
        <v>89</v>
      </c>
      <c r="H2932" s="2" t="s">
        <v>12</v>
      </c>
      <c r="I2932">
        <v>3</v>
      </c>
      <c r="J2932" s="2" t="s">
        <v>88</v>
      </c>
      <c r="K2932" s="2">
        <v>90</v>
      </c>
      <c r="L2932" s="2">
        <v>3124</v>
      </c>
      <c r="M2932" s="2">
        <f t="shared" si="270"/>
        <v>312.39999999999998</v>
      </c>
      <c r="O2932" s="2" t="str">
        <f t="shared" si="271"/>
        <v/>
      </c>
      <c r="P2932" s="2" t="str">
        <f>IF(ISNUMBER(O2932),SUMIFS(O$1:$O2932,A$1:$A2932,A2932,C$1:$C2932,C2932,G$1:$G2932,G2932,E$1:$E2932,E2932),"")</f>
        <v/>
      </c>
      <c r="U2932" t="str">
        <f t="shared" si="272"/>
        <v/>
      </c>
      <c r="AA2932">
        <v>14.4</v>
      </c>
      <c r="AB2932">
        <v>2.3E-2</v>
      </c>
      <c r="AC2932" s="2">
        <f t="shared" si="273"/>
        <v>2.3E-2</v>
      </c>
      <c r="AH2932" s="2" t="str">
        <f t="shared" si="274"/>
        <v/>
      </c>
      <c r="AI2932" s="2" t="str">
        <f>IF(ISNUMBER(AH2932),SUMIFS($AH$1:AH2932,$A$1:A2932,A2932,C$1:$C2932,C2932,$G$1:G2932,G2932,$E$1:E2932,E2932),"")</f>
        <v/>
      </c>
      <c r="AJ2932">
        <f t="shared" si="275"/>
        <v>6</v>
      </c>
    </row>
    <row r="2933" spans="1:36" x14ac:dyDescent="0.25">
      <c r="A2933" s="14" t="s">
        <v>93</v>
      </c>
      <c r="B2933" t="s">
        <v>80</v>
      </c>
      <c r="C2933" t="s">
        <v>90</v>
      </c>
      <c r="D2933" s="13">
        <v>42044</v>
      </c>
      <c r="E2933">
        <v>3</v>
      </c>
      <c r="F2933">
        <v>200</v>
      </c>
      <c r="G2933" s="2" t="s">
        <v>89</v>
      </c>
      <c r="H2933" s="2" t="s">
        <v>12</v>
      </c>
      <c r="I2933">
        <v>3</v>
      </c>
      <c r="J2933" s="2" t="s">
        <v>88</v>
      </c>
      <c r="K2933" s="2">
        <v>180</v>
      </c>
      <c r="L2933" s="2">
        <v>3790</v>
      </c>
      <c r="M2933" s="2">
        <f t="shared" si="270"/>
        <v>379</v>
      </c>
      <c r="O2933" s="2" t="str">
        <f t="shared" si="271"/>
        <v/>
      </c>
      <c r="P2933" s="2" t="str">
        <f>IF(ISNUMBER(O2933),SUMIFS(O$1:$O2933,A$1:$A2933,A2933,C$1:$C2933,C2933,G$1:$G2933,G2933,E$1:$E2933,E2933),"")</f>
        <v/>
      </c>
      <c r="U2933" t="str">
        <f t="shared" si="272"/>
        <v/>
      </c>
      <c r="AA2933">
        <v>15.5</v>
      </c>
      <c r="AB2933">
        <v>2.5000000000000001E-2</v>
      </c>
      <c r="AC2933" s="2">
        <f t="shared" si="273"/>
        <v>2.5000000000000001E-2</v>
      </c>
      <c r="AH2933" s="2" t="str">
        <f t="shared" si="274"/>
        <v/>
      </c>
      <c r="AI2933" s="2" t="str">
        <f>IF(ISNUMBER(AH2933),SUMIFS($AH$1:AH2933,$A$1:A2933,A2933,C$1:$C2933,C2933,$G$1:G2933,G2933,$E$1:E2933,E2933),"")</f>
        <v/>
      </c>
      <c r="AJ2933">
        <f t="shared" si="275"/>
        <v>6</v>
      </c>
    </row>
    <row r="2934" spans="1:36" x14ac:dyDescent="0.25">
      <c r="A2934" s="14" t="s">
        <v>92</v>
      </c>
      <c r="B2934" t="s">
        <v>80</v>
      </c>
      <c r="C2934" t="s">
        <v>90</v>
      </c>
      <c r="D2934" s="13">
        <v>42044</v>
      </c>
      <c r="E2934">
        <v>3</v>
      </c>
      <c r="F2934">
        <v>350</v>
      </c>
      <c r="G2934" s="2" t="s">
        <v>89</v>
      </c>
      <c r="H2934" s="2" t="s">
        <v>12</v>
      </c>
      <c r="I2934">
        <v>3</v>
      </c>
      <c r="J2934" s="2" t="s">
        <v>88</v>
      </c>
      <c r="K2934" s="2">
        <v>315</v>
      </c>
      <c r="L2934" s="2">
        <v>3716</v>
      </c>
      <c r="M2934" s="2">
        <f t="shared" si="270"/>
        <v>371.6</v>
      </c>
      <c r="O2934" s="2" t="str">
        <f t="shared" si="271"/>
        <v/>
      </c>
      <c r="P2934" s="2" t="str">
        <f>IF(ISNUMBER(O2934),SUMIFS(O$1:$O2934,A$1:$A2934,A2934,C$1:$C2934,C2934,G$1:$G2934,G2934,E$1:$E2934,E2934),"")</f>
        <v/>
      </c>
      <c r="U2934" t="str">
        <f t="shared" si="272"/>
        <v/>
      </c>
      <c r="AA2934">
        <v>16.7</v>
      </c>
      <c r="AB2934">
        <v>2.7000000000000003E-2</v>
      </c>
      <c r="AC2934" s="2">
        <f t="shared" si="273"/>
        <v>2.7000000000000003E-2</v>
      </c>
      <c r="AH2934" s="2" t="str">
        <f t="shared" si="274"/>
        <v/>
      </c>
      <c r="AI2934" s="2" t="str">
        <f>IF(ISNUMBER(AH2934),SUMIFS($AH$1:AH2934,$A$1:A2934,A2934,C$1:$C2934,C2934,$G$1:G2934,G2934,$E$1:E2934,E2934),"")</f>
        <v/>
      </c>
      <c r="AJ2934">
        <f t="shared" si="275"/>
        <v>6</v>
      </c>
    </row>
    <row r="2935" spans="1:36" x14ac:dyDescent="0.25">
      <c r="A2935" s="14" t="s">
        <v>91</v>
      </c>
      <c r="B2935" t="s">
        <v>80</v>
      </c>
      <c r="C2935" t="s">
        <v>90</v>
      </c>
      <c r="D2935" s="13">
        <v>42044</v>
      </c>
      <c r="E2935">
        <v>3</v>
      </c>
      <c r="F2935">
        <v>500</v>
      </c>
      <c r="G2935" s="2" t="s">
        <v>89</v>
      </c>
      <c r="H2935" s="2" t="s">
        <v>12</v>
      </c>
      <c r="I2935">
        <v>3</v>
      </c>
      <c r="J2935" s="2" t="s">
        <v>88</v>
      </c>
      <c r="K2935" s="2">
        <v>450</v>
      </c>
      <c r="L2935" s="2">
        <v>3531</v>
      </c>
      <c r="M2935" s="2">
        <f t="shared" si="270"/>
        <v>353.1</v>
      </c>
      <c r="O2935" s="2" t="str">
        <f t="shared" si="271"/>
        <v/>
      </c>
      <c r="P2935" s="2" t="str">
        <f>IF(ISNUMBER(O2935),SUMIFS(O$1:$O2935,A$1:$A2935,A2935,C$1:$C2935,C2935,G$1:$G2935,G2935,E$1:$E2935,E2935),"")</f>
        <v/>
      </c>
      <c r="U2935" t="str">
        <f t="shared" si="272"/>
        <v/>
      </c>
      <c r="AA2935">
        <v>18.399999999999999</v>
      </c>
      <c r="AB2935">
        <v>2.8999999999999998E-2</v>
      </c>
      <c r="AC2935" s="2">
        <f t="shared" si="273"/>
        <v>2.8999999999999998E-2</v>
      </c>
      <c r="AH2935" s="2" t="str">
        <f t="shared" si="274"/>
        <v/>
      </c>
      <c r="AI2935" s="2" t="str">
        <f>IF(ISNUMBER(AH2935),SUMIFS($AH$1:AH2935,$A$1:A2935,A2935,C$1:$C2935,C2935,$G$1:G2935,G2935,$E$1:E2935,E2935),"")</f>
        <v/>
      </c>
      <c r="AJ2935">
        <f t="shared" si="275"/>
        <v>6</v>
      </c>
    </row>
    <row r="2936" spans="1:36" x14ac:dyDescent="0.25">
      <c r="A2936" s="14" t="s">
        <v>96</v>
      </c>
      <c r="B2936" t="s">
        <v>80</v>
      </c>
      <c r="C2936" t="s">
        <v>90</v>
      </c>
      <c r="D2936" s="13">
        <v>42054</v>
      </c>
      <c r="E2936">
        <v>1</v>
      </c>
      <c r="F2936">
        <v>0</v>
      </c>
      <c r="G2936" s="2" t="s">
        <v>89</v>
      </c>
      <c r="H2936" s="2" t="s">
        <v>12</v>
      </c>
      <c r="I2936">
        <v>3</v>
      </c>
      <c r="J2936" s="2" t="s">
        <v>88</v>
      </c>
      <c r="K2936" s="2">
        <v>0</v>
      </c>
      <c r="L2936" s="2">
        <v>3198</v>
      </c>
      <c r="M2936" s="2">
        <f t="shared" si="270"/>
        <v>319.8</v>
      </c>
      <c r="O2936" s="2" t="str">
        <f t="shared" si="271"/>
        <v/>
      </c>
      <c r="P2936" s="2" t="str">
        <f>IF(ISNUMBER(O2936),SUMIFS(O$1:$O2936,A$1:$A2936,A2936,C$1:$C2936,C2936,G$1:$G2936,G2936,E$1:$E2936,E2936),"")</f>
        <v/>
      </c>
      <c r="U2936" t="str">
        <f t="shared" si="272"/>
        <v/>
      </c>
      <c r="AA2936">
        <v>21.2</v>
      </c>
      <c r="AB2936">
        <v>3.4000000000000002E-2</v>
      </c>
      <c r="AC2936" s="2">
        <f t="shared" si="273"/>
        <v>3.4000000000000002E-2</v>
      </c>
      <c r="AH2936" s="2" t="str">
        <f t="shared" si="274"/>
        <v/>
      </c>
      <c r="AI2936" s="2" t="str">
        <f>IF(ISNUMBER(AH2936),SUMIFS($AH$1:AH2936,$A$1:A2936,A2936,C$1:$C2936,C2936,$G$1:G2936,G2936,$E$1:E2936,E2936),"")</f>
        <v/>
      </c>
      <c r="AJ2936">
        <f t="shared" si="275"/>
        <v>6</v>
      </c>
    </row>
    <row r="2937" spans="1:36" x14ac:dyDescent="0.25">
      <c r="A2937" s="14" t="s">
        <v>95</v>
      </c>
      <c r="B2937" t="s">
        <v>80</v>
      </c>
      <c r="C2937" t="s">
        <v>90</v>
      </c>
      <c r="D2937" s="13">
        <v>42054</v>
      </c>
      <c r="E2937">
        <v>1</v>
      </c>
      <c r="F2937">
        <v>50</v>
      </c>
      <c r="G2937" s="2" t="s">
        <v>89</v>
      </c>
      <c r="H2937" s="2" t="s">
        <v>12</v>
      </c>
      <c r="I2937">
        <v>3</v>
      </c>
      <c r="J2937" s="2" t="s">
        <v>88</v>
      </c>
      <c r="K2937" s="2">
        <v>45</v>
      </c>
      <c r="L2937" s="2">
        <v>3124</v>
      </c>
      <c r="M2937" s="2">
        <f t="shared" si="270"/>
        <v>312.39999999999998</v>
      </c>
      <c r="O2937" s="2" t="str">
        <f t="shared" si="271"/>
        <v/>
      </c>
      <c r="P2937" s="2" t="str">
        <f>IF(ISNUMBER(O2937),SUMIFS(O$1:$O2937,A$1:$A2937,A2937,C$1:$C2937,C2937,G$1:$G2937,G2937,E$1:$E2937,E2937),"")</f>
        <v/>
      </c>
      <c r="U2937" t="str">
        <f t="shared" si="272"/>
        <v/>
      </c>
      <c r="AA2937">
        <v>20.5</v>
      </c>
      <c r="AB2937">
        <v>3.3000000000000002E-2</v>
      </c>
      <c r="AC2937" s="2">
        <f t="shared" si="273"/>
        <v>3.3000000000000002E-2</v>
      </c>
      <c r="AH2937" s="2" t="str">
        <f t="shared" si="274"/>
        <v/>
      </c>
      <c r="AI2937" s="2" t="str">
        <f>IF(ISNUMBER(AH2937),SUMIFS($AH$1:AH2937,$A$1:A2937,A2937,C$1:$C2937,C2937,$G$1:G2937,G2937,$E$1:E2937,E2937),"")</f>
        <v/>
      </c>
      <c r="AJ2937">
        <f t="shared" si="275"/>
        <v>6</v>
      </c>
    </row>
    <row r="2938" spans="1:36" x14ac:dyDescent="0.25">
      <c r="A2938" s="14" t="s">
        <v>94</v>
      </c>
      <c r="B2938" t="s">
        <v>80</v>
      </c>
      <c r="C2938" t="s">
        <v>90</v>
      </c>
      <c r="D2938" s="13">
        <v>42054</v>
      </c>
      <c r="E2938">
        <v>1</v>
      </c>
      <c r="F2938">
        <v>100</v>
      </c>
      <c r="G2938" s="2" t="s">
        <v>89</v>
      </c>
      <c r="H2938" s="2" t="s">
        <v>12</v>
      </c>
      <c r="I2938">
        <v>3</v>
      </c>
      <c r="J2938" s="2" t="s">
        <v>88</v>
      </c>
      <c r="K2938" s="2">
        <v>90</v>
      </c>
      <c r="L2938" s="2">
        <v>3309</v>
      </c>
      <c r="M2938" s="2">
        <f t="shared" si="270"/>
        <v>330.9</v>
      </c>
      <c r="O2938" s="2" t="str">
        <f t="shared" si="271"/>
        <v/>
      </c>
      <c r="P2938" s="2" t="str">
        <f>IF(ISNUMBER(O2938),SUMIFS(O$1:$O2938,A$1:$A2938,A2938,C$1:$C2938,C2938,G$1:$G2938,G2938,E$1:$E2938,E2938),"")</f>
        <v/>
      </c>
      <c r="U2938" t="str">
        <f t="shared" si="272"/>
        <v/>
      </c>
      <c r="AA2938">
        <v>23.2</v>
      </c>
      <c r="AB2938">
        <v>3.7000000000000005E-2</v>
      </c>
      <c r="AC2938" s="2">
        <f t="shared" si="273"/>
        <v>3.7000000000000005E-2</v>
      </c>
      <c r="AH2938" s="2" t="str">
        <f t="shared" si="274"/>
        <v/>
      </c>
      <c r="AI2938" s="2" t="str">
        <f>IF(ISNUMBER(AH2938),SUMIFS($AH$1:AH2938,$A$1:A2938,A2938,C$1:$C2938,C2938,$G$1:G2938,G2938,$E$1:E2938,E2938),"")</f>
        <v/>
      </c>
      <c r="AJ2938">
        <f t="shared" si="275"/>
        <v>6</v>
      </c>
    </row>
    <row r="2939" spans="1:36" x14ac:dyDescent="0.25">
      <c r="A2939" s="14" t="s">
        <v>93</v>
      </c>
      <c r="B2939" t="s">
        <v>80</v>
      </c>
      <c r="C2939" t="s">
        <v>90</v>
      </c>
      <c r="D2939" s="13">
        <v>42054</v>
      </c>
      <c r="E2939">
        <v>1</v>
      </c>
      <c r="F2939">
        <v>200</v>
      </c>
      <c r="G2939" s="2" t="s">
        <v>89</v>
      </c>
      <c r="H2939" s="2" t="s">
        <v>12</v>
      </c>
      <c r="I2939">
        <v>3</v>
      </c>
      <c r="J2939" s="2" t="s">
        <v>88</v>
      </c>
      <c r="K2939" s="2">
        <v>180</v>
      </c>
      <c r="L2939" s="2">
        <v>3013</v>
      </c>
      <c r="M2939" s="2">
        <f t="shared" si="270"/>
        <v>301.3</v>
      </c>
      <c r="O2939" s="2" t="str">
        <f t="shared" si="271"/>
        <v/>
      </c>
      <c r="P2939" s="2" t="str">
        <f>IF(ISNUMBER(O2939),SUMIFS(O$1:$O2939,A$1:$A2939,A2939,C$1:$C2939,C2939,G$1:$G2939,G2939,E$1:$E2939,E2939),"")</f>
        <v/>
      </c>
      <c r="U2939" t="str">
        <f t="shared" si="272"/>
        <v/>
      </c>
      <c r="AA2939">
        <v>22.7</v>
      </c>
      <c r="AB2939">
        <v>3.6000000000000004E-2</v>
      </c>
      <c r="AC2939" s="2">
        <f t="shared" si="273"/>
        <v>3.6000000000000004E-2</v>
      </c>
      <c r="AH2939" s="2" t="str">
        <f t="shared" si="274"/>
        <v/>
      </c>
      <c r="AI2939" s="2" t="str">
        <f>IF(ISNUMBER(AH2939),SUMIFS($AH$1:AH2939,$A$1:A2939,A2939,C$1:$C2939,C2939,$G$1:G2939,G2939,$E$1:E2939,E2939),"")</f>
        <v/>
      </c>
      <c r="AJ2939">
        <f t="shared" si="275"/>
        <v>6</v>
      </c>
    </row>
    <row r="2940" spans="1:36" x14ac:dyDescent="0.25">
      <c r="A2940" s="14" t="s">
        <v>92</v>
      </c>
      <c r="B2940" t="s">
        <v>80</v>
      </c>
      <c r="C2940" t="s">
        <v>90</v>
      </c>
      <c r="D2940" s="13">
        <v>42054</v>
      </c>
      <c r="E2940">
        <v>1</v>
      </c>
      <c r="F2940">
        <v>350</v>
      </c>
      <c r="G2940" s="2" t="s">
        <v>89</v>
      </c>
      <c r="H2940" s="2" t="s">
        <v>12</v>
      </c>
      <c r="I2940">
        <v>3</v>
      </c>
      <c r="J2940" s="2" t="s">
        <v>88</v>
      </c>
      <c r="K2940" s="2">
        <v>315</v>
      </c>
      <c r="L2940" s="2">
        <v>3235</v>
      </c>
      <c r="M2940" s="2">
        <f t="shared" si="270"/>
        <v>323.5</v>
      </c>
      <c r="O2940" s="2" t="str">
        <f t="shared" si="271"/>
        <v/>
      </c>
      <c r="P2940" s="2" t="str">
        <f>IF(ISNUMBER(O2940),SUMIFS(O$1:$O2940,A$1:$A2940,A2940,C$1:$C2940,C2940,G$1:$G2940,G2940,E$1:$E2940,E2940),"")</f>
        <v/>
      </c>
      <c r="U2940" t="str">
        <f t="shared" si="272"/>
        <v/>
      </c>
      <c r="AA2940">
        <v>18.100000000000001</v>
      </c>
      <c r="AB2940">
        <v>2.8999999999999998E-2</v>
      </c>
      <c r="AC2940" s="2">
        <f t="shared" si="273"/>
        <v>2.8999999999999998E-2</v>
      </c>
      <c r="AH2940" s="2" t="str">
        <f t="shared" si="274"/>
        <v/>
      </c>
      <c r="AI2940" s="2" t="str">
        <f>IF(ISNUMBER(AH2940),SUMIFS($AH$1:AH2940,$A$1:A2940,A2940,C$1:$C2940,C2940,$G$1:G2940,G2940,$E$1:E2940,E2940),"")</f>
        <v/>
      </c>
      <c r="AJ2940">
        <f t="shared" si="275"/>
        <v>6</v>
      </c>
    </row>
    <row r="2941" spans="1:36" x14ac:dyDescent="0.25">
      <c r="A2941" s="14" t="s">
        <v>91</v>
      </c>
      <c r="B2941" t="s">
        <v>80</v>
      </c>
      <c r="C2941" t="s">
        <v>90</v>
      </c>
      <c r="D2941" s="13">
        <v>42054</v>
      </c>
      <c r="E2941">
        <v>1</v>
      </c>
      <c r="F2941">
        <v>500</v>
      </c>
      <c r="G2941" s="2" t="s">
        <v>89</v>
      </c>
      <c r="H2941" s="2" t="s">
        <v>12</v>
      </c>
      <c r="I2941">
        <v>3</v>
      </c>
      <c r="J2941" s="2" t="s">
        <v>88</v>
      </c>
      <c r="K2941" s="2">
        <v>450</v>
      </c>
      <c r="L2941" s="2">
        <v>2976</v>
      </c>
      <c r="M2941" s="2">
        <f t="shared" si="270"/>
        <v>297.60000000000002</v>
      </c>
      <c r="O2941" s="2" t="str">
        <f t="shared" si="271"/>
        <v/>
      </c>
      <c r="P2941" s="2" t="str">
        <f>IF(ISNUMBER(O2941),SUMIFS(O$1:$O2941,A$1:$A2941,A2941,C$1:$C2941,C2941,G$1:$G2941,G2941,E$1:$E2941,E2941),"")</f>
        <v/>
      </c>
      <c r="U2941" t="str">
        <f t="shared" si="272"/>
        <v/>
      </c>
      <c r="AA2941">
        <v>20.6</v>
      </c>
      <c r="AB2941">
        <v>3.3000000000000002E-2</v>
      </c>
      <c r="AC2941" s="2">
        <f t="shared" si="273"/>
        <v>3.3000000000000002E-2</v>
      </c>
      <c r="AH2941" s="2" t="str">
        <f t="shared" si="274"/>
        <v/>
      </c>
      <c r="AI2941" s="2" t="str">
        <f>IF(ISNUMBER(AH2941),SUMIFS($AH$1:AH2941,$A$1:A2941,A2941,C$1:$C2941,C2941,$G$1:G2941,G2941,$E$1:E2941,E2941),"")</f>
        <v/>
      </c>
      <c r="AJ2941">
        <f t="shared" si="275"/>
        <v>6</v>
      </c>
    </row>
    <row r="2942" spans="1:36" x14ac:dyDescent="0.25">
      <c r="A2942" s="14" t="s">
        <v>96</v>
      </c>
      <c r="B2942" t="s">
        <v>80</v>
      </c>
      <c r="C2942" t="s">
        <v>90</v>
      </c>
      <c r="D2942" s="13">
        <v>42054</v>
      </c>
      <c r="E2942">
        <v>2</v>
      </c>
      <c r="F2942">
        <v>0</v>
      </c>
      <c r="G2942" s="2" t="s">
        <v>89</v>
      </c>
      <c r="H2942" s="2" t="s">
        <v>12</v>
      </c>
      <c r="I2942">
        <v>3</v>
      </c>
      <c r="J2942" s="2" t="s">
        <v>88</v>
      </c>
      <c r="K2942" s="2">
        <v>0</v>
      </c>
      <c r="L2942" s="2">
        <v>3161</v>
      </c>
      <c r="M2942" s="2">
        <f t="shared" si="270"/>
        <v>316.10000000000002</v>
      </c>
      <c r="O2942" s="2" t="str">
        <f t="shared" si="271"/>
        <v/>
      </c>
      <c r="P2942" s="2" t="str">
        <f>IF(ISNUMBER(O2942),SUMIFS(O$1:$O2942,A$1:$A2942,A2942,C$1:$C2942,C2942,G$1:$G2942,G2942,E$1:$E2942,E2942),"")</f>
        <v/>
      </c>
      <c r="U2942" t="str">
        <f t="shared" si="272"/>
        <v/>
      </c>
      <c r="AA2942">
        <v>20.2</v>
      </c>
      <c r="AB2942">
        <v>3.2000000000000001E-2</v>
      </c>
      <c r="AC2942" s="2">
        <f t="shared" si="273"/>
        <v>3.2000000000000001E-2</v>
      </c>
      <c r="AH2942" s="2" t="str">
        <f t="shared" si="274"/>
        <v/>
      </c>
      <c r="AI2942" s="2" t="str">
        <f>IF(ISNUMBER(AH2942),SUMIFS($AH$1:AH2942,$A$1:A2942,A2942,C$1:$C2942,C2942,$G$1:G2942,G2942,$E$1:E2942,E2942),"")</f>
        <v/>
      </c>
      <c r="AJ2942">
        <f t="shared" si="275"/>
        <v>6</v>
      </c>
    </row>
    <row r="2943" spans="1:36" x14ac:dyDescent="0.25">
      <c r="A2943" s="14" t="s">
        <v>95</v>
      </c>
      <c r="B2943" t="s">
        <v>80</v>
      </c>
      <c r="C2943" t="s">
        <v>90</v>
      </c>
      <c r="D2943" s="13">
        <v>42054</v>
      </c>
      <c r="E2943">
        <v>2</v>
      </c>
      <c r="F2943">
        <v>50</v>
      </c>
      <c r="G2943" s="2" t="s">
        <v>89</v>
      </c>
      <c r="H2943" s="2" t="s">
        <v>12</v>
      </c>
      <c r="I2943">
        <v>3</v>
      </c>
      <c r="J2943" s="2" t="s">
        <v>88</v>
      </c>
      <c r="K2943" s="2">
        <v>45</v>
      </c>
      <c r="L2943" s="2">
        <v>3531</v>
      </c>
      <c r="M2943" s="2">
        <f t="shared" si="270"/>
        <v>353.1</v>
      </c>
      <c r="O2943" s="2" t="str">
        <f t="shared" si="271"/>
        <v/>
      </c>
      <c r="P2943" s="2" t="str">
        <f>IF(ISNUMBER(O2943),SUMIFS(O$1:$O2943,A$1:$A2943,A2943,C$1:$C2943,C2943,G$1:$G2943,G2943,E$1:$E2943,E2943),"")</f>
        <v/>
      </c>
      <c r="U2943" t="str">
        <f t="shared" si="272"/>
        <v/>
      </c>
      <c r="AA2943">
        <v>17.899999999999999</v>
      </c>
      <c r="AB2943">
        <v>2.8999999999999998E-2</v>
      </c>
      <c r="AC2943" s="2">
        <f t="shared" si="273"/>
        <v>2.8999999999999998E-2</v>
      </c>
      <c r="AH2943" s="2" t="str">
        <f t="shared" si="274"/>
        <v/>
      </c>
      <c r="AI2943" s="2" t="str">
        <f>IF(ISNUMBER(AH2943),SUMIFS($AH$1:AH2943,$A$1:A2943,A2943,C$1:$C2943,C2943,$G$1:G2943,G2943,$E$1:E2943,E2943),"")</f>
        <v/>
      </c>
      <c r="AJ2943">
        <f t="shared" si="275"/>
        <v>6</v>
      </c>
    </row>
    <row r="2944" spans="1:36" x14ac:dyDescent="0.25">
      <c r="A2944" s="14" t="s">
        <v>94</v>
      </c>
      <c r="B2944" t="s">
        <v>80</v>
      </c>
      <c r="C2944" t="s">
        <v>90</v>
      </c>
      <c r="D2944" s="13">
        <v>42054</v>
      </c>
      <c r="E2944">
        <v>2</v>
      </c>
      <c r="F2944">
        <v>100</v>
      </c>
      <c r="G2944" s="2" t="s">
        <v>89</v>
      </c>
      <c r="H2944" s="2" t="s">
        <v>12</v>
      </c>
      <c r="I2944">
        <v>3</v>
      </c>
      <c r="J2944" s="2" t="s">
        <v>88</v>
      </c>
      <c r="K2944" s="2">
        <v>90</v>
      </c>
      <c r="L2944" s="2">
        <v>3161</v>
      </c>
      <c r="M2944" s="2">
        <f t="shared" si="270"/>
        <v>316.10000000000002</v>
      </c>
      <c r="O2944" s="2" t="str">
        <f t="shared" si="271"/>
        <v/>
      </c>
      <c r="P2944" s="2" t="str">
        <f>IF(ISNUMBER(O2944),SUMIFS(O$1:$O2944,A$1:$A2944,A2944,C$1:$C2944,C2944,G$1:$G2944,G2944,E$1:$E2944,E2944),"")</f>
        <v/>
      </c>
      <c r="U2944" t="str">
        <f t="shared" si="272"/>
        <v/>
      </c>
      <c r="AA2944">
        <v>19.3</v>
      </c>
      <c r="AB2944">
        <v>3.1E-2</v>
      </c>
      <c r="AC2944" s="2">
        <f t="shared" si="273"/>
        <v>3.1E-2</v>
      </c>
      <c r="AH2944" s="2" t="str">
        <f t="shared" si="274"/>
        <v/>
      </c>
      <c r="AI2944" s="2" t="str">
        <f>IF(ISNUMBER(AH2944),SUMIFS($AH$1:AH2944,$A$1:A2944,A2944,C$1:$C2944,C2944,$G$1:G2944,G2944,$E$1:E2944,E2944),"")</f>
        <v/>
      </c>
      <c r="AJ2944">
        <f t="shared" si="275"/>
        <v>6</v>
      </c>
    </row>
    <row r="2945" spans="1:36" x14ac:dyDescent="0.25">
      <c r="A2945" s="14" t="s">
        <v>93</v>
      </c>
      <c r="B2945" t="s">
        <v>80</v>
      </c>
      <c r="C2945" t="s">
        <v>90</v>
      </c>
      <c r="D2945" s="13">
        <v>42054</v>
      </c>
      <c r="E2945">
        <v>2</v>
      </c>
      <c r="F2945">
        <v>200</v>
      </c>
      <c r="G2945" s="2" t="s">
        <v>89</v>
      </c>
      <c r="H2945" s="2" t="s">
        <v>12</v>
      </c>
      <c r="I2945">
        <v>3</v>
      </c>
      <c r="J2945" s="2" t="s">
        <v>88</v>
      </c>
      <c r="K2945" s="2">
        <v>180</v>
      </c>
      <c r="L2945" s="2">
        <v>3346</v>
      </c>
      <c r="M2945" s="2">
        <f t="shared" si="270"/>
        <v>334.6</v>
      </c>
      <c r="O2945" s="2" t="str">
        <f t="shared" si="271"/>
        <v/>
      </c>
      <c r="P2945" s="2" t="str">
        <f>IF(ISNUMBER(O2945),SUMIFS(O$1:$O2945,A$1:$A2945,A2945,C$1:$C2945,C2945,G$1:$G2945,G2945,E$1:$E2945,E2945),"")</f>
        <v/>
      </c>
      <c r="U2945" t="str">
        <f t="shared" si="272"/>
        <v/>
      </c>
      <c r="AA2945">
        <v>20.9</v>
      </c>
      <c r="AB2945">
        <v>3.3000000000000002E-2</v>
      </c>
      <c r="AC2945" s="2">
        <f t="shared" si="273"/>
        <v>3.3000000000000002E-2</v>
      </c>
      <c r="AH2945" s="2" t="str">
        <f t="shared" si="274"/>
        <v/>
      </c>
      <c r="AI2945" s="2" t="str">
        <f>IF(ISNUMBER(AH2945),SUMIFS($AH$1:AH2945,$A$1:A2945,A2945,C$1:$C2945,C2945,$G$1:G2945,G2945,$E$1:E2945,E2945),"")</f>
        <v/>
      </c>
      <c r="AJ2945">
        <f t="shared" si="275"/>
        <v>6</v>
      </c>
    </row>
    <row r="2946" spans="1:36" x14ac:dyDescent="0.25">
      <c r="A2946" s="14" t="s">
        <v>92</v>
      </c>
      <c r="B2946" t="s">
        <v>80</v>
      </c>
      <c r="C2946" t="s">
        <v>90</v>
      </c>
      <c r="D2946" s="13">
        <v>42054</v>
      </c>
      <c r="E2946">
        <v>2</v>
      </c>
      <c r="F2946">
        <v>350</v>
      </c>
      <c r="G2946" s="2" t="s">
        <v>89</v>
      </c>
      <c r="H2946" s="2" t="s">
        <v>12</v>
      </c>
      <c r="I2946">
        <v>3</v>
      </c>
      <c r="J2946" s="2" t="s">
        <v>88</v>
      </c>
      <c r="K2946" s="2">
        <v>315</v>
      </c>
      <c r="L2946" s="2">
        <v>3161</v>
      </c>
      <c r="M2946" s="2">
        <f t="shared" ref="M2946:M3009" si="276">IF(ISNUMBER(L2946),L2946/10,"")</f>
        <v>316.10000000000002</v>
      </c>
      <c r="O2946" s="2" t="str">
        <f t="shared" ref="O2946:O3009" si="277">IF(ISNUMBER(N2946),N2946/10,"")</f>
        <v/>
      </c>
      <c r="P2946" s="2" t="str">
        <f>IF(ISNUMBER(O2946),SUMIFS(O$1:$O2946,A$1:$A2946,A2946,C$1:$C2946,C2946,G$1:$G2946,G2946,E$1:$E2946,E2946),"")</f>
        <v/>
      </c>
      <c r="U2946" t="str">
        <f t="shared" ref="U2946:U3009" si="278">IF(ISNUMBER(R2946),R2946/100,"")</f>
        <v/>
      </c>
      <c r="AA2946">
        <v>19.100000000000001</v>
      </c>
      <c r="AB2946">
        <v>0.03</v>
      </c>
      <c r="AC2946" s="2">
        <f t="shared" ref="AC2946:AC3009" si="279">IF(ISNUMBER(AB2946),AB2946,"")</f>
        <v>0.03</v>
      </c>
      <c r="AH2946" s="2" t="str">
        <f t="shared" ref="AH2946:AH3009" si="280">IF(AND(ISNUMBER(AB2946),ISNUMBER(O2946)),ROUND(O2946*AB2946,3),"")</f>
        <v/>
      </c>
      <c r="AI2946" s="2" t="str">
        <f>IF(ISNUMBER(AH2946),SUMIFS($AH$1:AH2946,$A$1:A2946,A2946,C$1:$C2946,C2946,$G$1:G2946,G2946,$E$1:E2946,E2946),"")</f>
        <v/>
      </c>
      <c r="AJ2946">
        <f t="shared" ref="AJ2946:AJ3009" si="281">COUNT(K2946:AI2946)</f>
        <v>6</v>
      </c>
    </row>
    <row r="2947" spans="1:36" x14ac:dyDescent="0.25">
      <c r="A2947" s="14" t="s">
        <v>91</v>
      </c>
      <c r="B2947" t="s">
        <v>80</v>
      </c>
      <c r="C2947" t="s">
        <v>90</v>
      </c>
      <c r="D2947" s="13">
        <v>42054</v>
      </c>
      <c r="E2947">
        <v>2</v>
      </c>
      <c r="F2947">
        <v>500</v>
      </c>
      <c r="G2947" s="2" t="s">
        <v>89</v>
      </c>
      <c r="H2947" s="2" t="s">
        <v>12</v>
      </c>
      <c r="I2947">
        <v>3</v>
      </c>
      <c r="J2947" s="2" t="s">
        <v>88</v>
      </c>
      <c r="K2947" s="2">
        <v>450</v>
      </c>
      <c r="L2947" s="2">
        <v>3235</v>
      </c>
      <c r="M2947" s="2">
        <f t="shared" si="276"/>
        <v>323.5</v>
      </c>
      <c r="O2947" s="2" t="str">
        <f t="shared" si="277"/>
        <v/>
      </c>
      <c r="P2947" s="2" t="str">
        <f>IF(ISNUMBER(O2947),SUMIFS(O$1:$O2947,A$1:$A2947,A2947,C$1:$C2947,C2947,G$1:$G2947,G2947,E$1:$E2947,E2947),"")</f>
        <v/>
      </c>
      <c r="U2947" t="str">
        <f t="shared" si="278"/>
        <v/>
      </c>
      <c r="AA2947">
        <v>19.7</v>
      </c>
      <c r="AB2947">
        <v>3.2000000000000001E-2</v>
      </c>
      <c r="AC2947" s="2">
        <f t="shared" si="279"/>
        <v>3.2000000000000001E-2</v>
      </c>
      <c r="AH2947" s="2" t="str">
        <f t="shared" si="280"/>
        <v/>
      </c>
      <c r="AI2947" s="2" t="str">
        <f>IF(ISNUMBER(AH2947),SUMIFS($AH$1:AH2947,$A$1:A2947,A2947,C$1:$C2947,C2947,$G$1:G2947,G2947,$E$1:E2947,E2947),"")</f>
        <v/>
      </c>
      <c r="AJ2947">
        <f t="shared" si="281"/>
        <v>6</v>
      </c>
    </row>
    <row r="2948" spans="1:36" x14ac:dyDescent="0.25">
      <c r="A2948" s="14" t="s">
        <v>96</v>
      </c>
      <c r="B2948" t="s">
        <v>80</v>
      </c>
      <c r="C2948" t="s">
        <v>90</v>
      </c>
      <c r="D2948" s="13">
        <v>42054</v>
      </c>
      <c r="E2948">
        <v>3</v>
      </c>
      <c r="F2948">
        <v>0</v>
      </c>
      <c r="G2948" s="2" t="s">
        <v>89</v>
      </c>
      <c r="H2948" s="2" t="s">
        <v>12</v>
      </c>
      <c r="I2948">
        <v>3</v>
      </c>
      <c r="J2948" s="2" t="s">
        <v>88</v>
      </c>
      <c r="K2948" s="2">
        <v>0</v>
      </c>
      <c r="L2948" s="2">
        <v>3346</v>
      </c>
      <c r="M2948" s="2">
        <f t="shared" si="276"/>
        <v>334.6</v>
      </c>
      <c r="O2948" s="2" t="str">
        <f t="shared" si="277"/>
        <v/>
      </c>
      <c r="P2948" s="2" t="str">
        <f>IF(ISNUMBER(O2948),SUMIFS(O$1:$O2948,A$1:$A2948,A2948,C$1:$C2948,C2948,G$1:$G2948,G2948,E$1:$E2948,E2948),"")</f>
        <v/>
      </c>
      <c r="U2948" t="str">
        <f t="shared" si="278"/>
        <v/>
      </c>
      <c r="AA2948">
        <v>12.8</v>
      </c>
      <c r="AB2948">
        <v>2.1000000000000001E-2</v>
      </c>
      <c r="AC2948" s="2">
        <f t="shared" si="279"/>
        <v>2.1000000000000001E-2</v>
      </c>
      <c r="AH2948" s="2" t="str">
        <f t="shared" si="280"/>
        <v/>
      </c>
      <c r="AI2948" s="2" t="str">
        <f>IF(ISNUMBER(AH2948),SUMIFS($AH$1:AH2948,$A$1:A2948,A2948,C$1:$C2948,C2948,$G$1:G2948,G2948,$E$1:E2948,E2948),"")</f>
        <v/>
      </c>
      <c r="AJ2948">
        <f t="shared" si="281"/>
        <v>6</v>
      </c>
    </row>
    <row r="2949" spans="1:36" x14ac:dyDescent="0.25">
      <c r="A2949" s="14" t="s">
        <v>95</v>
      </c>
      <c r="B2949" t="s">
        <v>80</v>
      </c>
      <c r="C2949" t="s">
        <v>90</v>
      </c>
      <c r="D2949" s="13">
        <v>42054</v>
      </c>
      <c r="E2949">
        <v>3</v>
      </c>
      <c r="F2949">
        <v>50</v>
      </c>
      <c r="G2949" s="2" t="s">
        <v>89</v>
      </c>
      <c r="H2949" s="2" t="s">
        <v>12</v>
      </c>
      <c r="I2949">
        <v>3</v>
      </c>
      <c r="J2949" s="2" t="s">
        <v>88</v>
      </c>
      <c r="K2949" s="2">
        <v>45</v>
      </c>
      <c r="L2949" s="2">
        <v>3050</v>
      </c>
      <c r="M2949" s="2">
        <f t="shared" si="276"/>
        <v>305</v>
      </c>
      <c r="O2949" s="2" t="str">
        <f t="shared" si="277"/>
        <v/>
      </c>
      <c r="P2949" s="2" t="str">
        <f>IF(ISNUMBER(O2949),SUMIFS(O$1:$O2949,A$1:$A2949,A2949,C$1:$C2949,C2949,G$1:$G2949,G2949,E$1:$E2949,E2949),"")</f>
        <v/>
      </c>
      <c r="U2949" t="str">
        <f t="shared" si="278"/>
        <v/>
      </c>
      <c r="AA2949">
        <v>17.8</v>
      </c>
      <c r="AB2949">
        <v>2.8999999999999998E-2</v>
      </c>
      <c r="AC2949" s="2">
        <f t="shared" si="279"/>
        <v>2.8999999999999998E-2</v>
      </c>
      <c r="AH2949" s="2" t="str">
        <f t="shared" si="280"/>
        <v/>
      </c>
      <c r="AI2949" s="2" t="str">
        <f>IF(ISNUMBER(AH2949),SUMIFS($AH$1:AH2949,$A$1:A2949,A2949,C$1:$C2949,C2949,$G$1:G2949,G2949,$E$1:E2949,E2949),"")</f>
        <v/>
      </c>
      <c r="AJ2949">
        <f t="shared" si="281"/>
        <v>6</v>
      </c>
    </row>
    <row r="2950" spans="1:36" x14ac:dyDescent="0.25">
      <c r="A2950" s="14" t="s">
        <v>94</v>
      </c>
      <c r="B2950" t="s">
        <v>80</v>
      </c>
      <c r="C2950" t="s">
        <v>90</v>
      </c>
      <c r="D2950" s="13">
        <v>42054</v>
      </c>
      <c r="E2950">
        <v>3</v>
      </c>
      <c r="F2950">
        <v>100</v>
      </c>
      <c r="G2950" s="2" t="s">
        <v>89</v>
      </c>
      <c r="H2950" s="2" t="s">
        <v>12</v>
      </c>
      <c r="I2950">
        <v>3</v>
      </c>
      <c r="J2950" s="2" t="s">
        <v>88</v>
      </c>
      <c r="K2950" s="2">
        <v>90</v>
      </c>
      <c r="L2950" s="2">
        <v>3050</v>
      </c>
      <c r="M2950" s="2">
        <f t="shared" si="276"/>
        <v>305</v>
      </c>
      <c r="O2950" s="2" t="str">
        <f t="shared" si="277"/>
        <v/>
      </c>
      <c r="P2950" s="2" t="str">
        <f>IF(ISNUMBER(O2950),SUMIFS(O$1:$O2950,A$1:$A2950,A2950,C$1:$C2950,C2950,G$1:$G2950,G2950,E$1:$E2950,E2950),"")</f>
        <v/>
      </c>
      <c r="U2950" t="str">
        <f t="shared" si="278"/>
        <v/>
      </c>
      <c r="AA2950">
        <v>17.399999999999999</v>
      </c>
      <c r="AB2950">
        <v>2.7999999999999997E-2</v>
      </c>
      <c r="AC2950" s="2">
        <f t="shared" si="279"/>
        <v>2.7999999999999997E-2</v>
      </c>
      <c r="AH2950" s="2" t="str">
        <f t="shared" si="280"/>
        <v/>
      </c>
      <c r="AI2950" s="2" t="str">
        <f>IF(ISNUMBER(AH2950),SUMIFS($AH$1:AH2950,$A$1:A2950,A2950,C$1:$C2950,C2950,$G$1:G2950,G2950,$E$1:E2950,E2950),"")</f>
        <v/>
      </c>
      <c r="AJ2950">
        <f t="shared" si="281"/>
        <v>6</v>
      </c>
    </row>
    <row r="2951" spans="1:36" x14ac:dyDescent="0.25">
      <c r="A2951" s="14" t="s">
        <v>93</v>
      </c>
      <c r="B2951" t="s">
        <v>80</v>
      </c>
      <c r="C2951" t="s">
        <v>90</v>
      </c>
      <c r="D2951" s="13">
        <v>42054</v>
      </c>
      <c r="E2951">
        <v>3</v>
      </c>
      <c r="F2951">
        <v>200</v>
      </c>
      <c r="G2951" s="2" t="s">
        <v>89</v>
      </c>
      <c r="H2951" s="2" t="s">
        <v>12</v>
      </c>
      <c r="I2951">
        <v>3</v>
      </c>
      <c r="J2951" s="2" t="s">
        <v>88</v>
      </c>
      <c r="K2951" s="2">
        <v>180</v>
      </c>
      <c r="L2951" s="2">
        <v>3568</v>
      </c>
      <c r="M2951" s="2">
        <f t="shared" si="276"/>
        <v>356.8</v>
      </c>
      <c r="O2951" s="2" t="str">
        <f t="shared" si="277"/>
        <v/>
      </c>
      <c r="P2951" s="2" t="str">
        <f>IF(ISNUMBER(O2951),SUMIFS(O$1:$O2951,A$1:$A2951,A2951,C$1:$C2951,C2951,G$1:$G2951,G2951,E$1:$E2951,E2951),"")</f>
        <v/>
      </c>
      <c r="U2951" t="str">
        <f t="shared" si="278"/>
        <v/>
      </c>
      <c r="AA2951">
        <v>16.3</v>
      </c>
      <c r="AB2951">
        <v>2.6000000000000002E-2</v>
      </c>
      <c r="AC2951" s="2">
        <f t="shared" si="279"/>
        <v>2.6000000000000002E-2</v>
      </c>
      <c r="AH2951" s="2" t="str">
        <f t="shared" si="280"/>
        <v/>
      </c>
      <c r="AI2951" s="2" t="str">
        <f>IF(ISNUMBER(AH2951),SUMIFS($AH$1:AH2951,$A$1:A2951,A2951,C$1:$C2951,C2951,$G$1:G2951,G2951,$E$1:E2951,E2951),"")</f>
        <v/>
      </c>
      <c r="AJ2951">
        <f t="shared" si="281"/>
        <v>6</v>
      </c>
    </row>
    <row r="2952" spans="1:36" x14ac:dyDescent="0.25">
      <c r="A2952" s="14" t="s">
        <v>92</v>
      </c>
      <c r="B2952" t="s">
        <v>80</v>
      </c>
      <c r="C2952" t="s">
        <v>90</v>
      </c>
      <c r="D2952" s="13">
        <v>42054</v>
      </c>
      <c r="E2952">
        <v>3</v>
      </c>
      <c r="F2952">
        <v>350</v>
      </c>
      <c r="G2952" s="2" t="s">
        <v>89</v>
      </c>
      <c r="H2952" s="2" t="s">
        <v>12</v>
      </c>
      <c r="I2952">
        <v>3</v>
      </c>
      <c r="J2952" s="2" t="s">
        <v>88</v>
      </c>
      <c r="K2952" s="2">
        <v>315</v>
      </c>
      <c r="L2952" s="2">
        <v>3161</v>
      </c>
      <c r="M2952" s="2">
        <f t="shared" si="276"/>
        <v>316.10000000000002</v>
      </c>
      <c r="O2952" s="2" t="str">
        <f t="shared" si="277"/>
        <v/>
      </c>
      <c r="P2952" s="2" t="str">
        <f>IF(ISNUMBER(O2952),SUMIFS(O$1:$O2952,A$1:$A2952,A2952,C$1:$C2952,C2952,G$1:$G2952,G2952,E$1:$E2952,E2952),"")</f>
        <v/>
      </c>
      <c r="U2952" t="str">
        <f t="shared" si="278"/>
        <v/>
      </c>
      <c r="AA2952">
        <v>17.899999999999999</v>
      </c>
      <c r="AB2952">
        <v>2.8999999999999998E-2</v>
      </c>
      <c r="AC2952" s="2">
        <f t="shared" si="279"/>
        <v>2.8999999999999998E-2</v>
      </c>
      <c r="AH2952" s="2" t="str">
        <f t="shared" si="280"/>
        <v/>
      </c>
      <c r="AI2952" s="2" t="str">
        <f>IF(ISNUMBER(AH2952),SUMIFS($AH$1:AH2952,$A$1:A2952,A2952,C$1:$C2952,C2952,$G$1:G2952,G2952,$E$1:E2952,E2952),"")</f>
        <v/>
      </c>
      <c r="AJ2952">
        <f t="shared" si="281"/>
        <v>6</v>
      </c>
    </row>
    <row r="2953" spans="1:36" x14ac:dyDescent="0.25">
      <c r="A2953" s="14" t="s">
        <v>91</v>
      </c>
      <c r="B2953" t="s">
        <v>80</v>
      </c>
      <c r="C2953" t="s">
        <v>90</v>
      </c>
      <c r="D2953" s="13">
        <v>42054</v>
      </c>
      <c r="E2953">
        <v>3</v>
      </c>
      <c r="F2953">
        <v>500</v>
      </c>
      <c r="G2953" s="2" t="s">
        <v>89</v>
      </c>
      <c r="H2953" s="2" t="s">
        <v>12</v>
      </c>
      <c r="I2953">
        <v>3</v>
      </c>
      <c r="J2953" s="2" t="s">
        <v>88</v>
      </c>
      <c r="K2953" s="2">
        <v>450</v>
      </c>
      <c r="L2953" s="2">
        <v>3346</v>
      </c>
      <c r="M2953" s="2">
        <f t="shared" si="276"/>
        <v>334.6</v>
      </c>
      <c r="O2953" s="2" t="str">
        <f t="shared" si="277"/>
        <v/>
      </c>
      <c r="P2953" s="2" t="str">
        <f>IF(ISNUMBER(O2953),SUMIFS(O$1:$O2953,A$1:$A2953,A2953,C$1:$C2953,C2953,G$1:$G2953,G2953,E$1:$E2953,E2953),"")</f>
        <v/>
      </c>
      <c r="U2953" t="str">
        <f t="shared" si="278"/>
        <v/>
      </c>
      <c r="AA2953">
        <v>16.2</v>
      </c>
      <c r="AB2953">
        <v>2.6000000000000002E-2</v>
      </c>
      <c r="AC2953" s="2">
        <f t="shared" si="279"/>
        <v>2.6000000000000002E-2</v>
      </c>
      <c r="AH2953" s="2" t="str">
        <f t="shared" si="280"/>
        <v/>
      </c>
      <c r="AI2953" s="2" t="str">
        <f>IF(ISNUMBER(AH2953),SUMIFS($AH$1:AH2953,$A$1:A2953,A2953,C$1:$C2953,C2953,$G$1:G2953,G2953,$E$1:E2953,E2953),"")</f>
        <v/>
      </c>
      <c r="AJ2953">
        <f t="shared" si="281"/>
        <v>6</v>
      </c>
    </row>
    <row r="2954" spans="1:36" x14ac:dyDescent="0.25">
      <c r="A2954" s="14" t="s">
        <v>96</v>
      </c>
      <c r="B2954" t="s">
        <v>80</v>
      </c>
      <c r="C2954" t="s">
        <v>90</v>
      </c>
      <c r="D2954" s="13">
        <v>42071</v>
      </c>
      <c r="E2954">
        <v>1</v>
      </c>
      <c r="F2954">
        <v>0</v>
      </c>
      <c r="G2954" s="2" t="s">
        <v>89</v>
      </c>
      <c r="H2954" s="2" t="s">
        <v>13</v>
      </c>
      <c r="I2954">
        <v>3</v>
      </c>
      <c r="J2954" s="2" t="s">
        <v>88</v>
      </c>
      <c r="K2954" s="2">
        <v>0</v>
      </c>
      <c r="L2954" s="2">
        <v>3106</v>
      </c>
      <c r="M2954" s="2">
        <f t="shared" si="276"/>
        <v>310.60000000000002</v>
      </c>
      <c r="O2954" s="2" t="str">
        <f t="shared" si="277"/>
        <v/>
      </c>
      <c r="P2954" s="2" t="str">
        <f>IF(ISNUMBER(O2954),SUMIFS(O$1:$O2954,A$1:$A2954,A2954,C$1:$C2954,C2954,G$1:$G2954,G2954,E$1:$E2954,E2954),"")</f>
        <v/>
      </c>
      <c r="U2954" t="str">
        <f t="shared" si="278"/>
        <v/>
      </c>
      <c r="AC2954" s="2" t="str">
        <f t="shared" si="279"/>
        <v/>
      </c>
      <c r="AH2954" s="2" t="str">
        <f t="shared" si="280"/>
        <v/>
      </c>
      <c r="AI2954" s="2" t="str">
        <f>IF(ISNUMBER(AH2954),SUMIFS($AH$1:AH2954,$A$1:A2954,A2954,C$1:$C2954,C2954,$G$1:G2954,G2954,$E$1:E2954,E2954),"")</f>
        <v/>
      </c>
      <c r="AJ2954">
        <f t="shared" si="281"/>
        <v>3</v>
      </c>
    </row>
    <row r="2955" spans="1:36" x14ac:dyDescent="0.25">
      <c r="A2955" s="14" t="s">
        <v>95</v>
      </c>
      <c r="B2955" t="s">
        <v>80</v>
      </c>
      <c r="C2955" t="s">
        <v>90</v>
      </c>
      <c r="D2955" s="13">
        <v>42071</v>
      </c>
      <c r="E2955">
        <v>1</v>
      </c>
      <c r="F2955">
        <v>50</v>
      </c>
      <c r="G2955" s="2" t="s">
        <v>89</v>
      </c>
      <c r="H2955" s="2" t="s">
        <v>13</v>
      </c>
      <c r="I2955">
        <v>3</v>
      </c>
      <c r="J2955" s="2" t="s">
        <v>88</v>
      </c>
      <c r="K2955" s="2">
        <v>45</v>
      </c>
      <c r="L2955" s="2">
        <v>2970</v>
      </c>
      <c r="M2955" s="2">
        <f t="shared" si="276"/>
        <v>297</v>
      </c>
      <c r="O2955" s="2" t="str">
        <f t="shared" si="277"/>
        <v/>
      </c>
      <c r="P2955" s="2" t="str">
        <f>IF(ISNUMBER(O2955),SUMIFS(O$1:$O2955,A$1:$A2955,A2955,C$1:$C2955,C2955,G$1:$G2955,G2955,E$1:$E2955,E2955),"")</f>
        <v/>
      </c>
      <c r="U2955" t="str">
        <f t="shared" si="278"/>
        <v/>
      </c>
      <c r="AC2955" s="2" t="str">
        <f t="shared" si="279"/>
        <v/>
      </c>
      <c r="AH2955" s="2" t="str">
        <f t="shared" si="280"/>
        <v/>
      </c>
      <c r="AI2955" s="2" t="str">
        <f>IF(ISNUMBER(AH2955),SUMIFS($AH$1:AH2955,$A$1:A2955,A2955,C$1:$C2955,C2955,$G$1:G2955,G2955,$E$1:E2955,E2955),"")</f>
        <v/>
      </c>
      <c r="AJ2955">
        <f t="shared" si="281"/>
        <v>3</v>
      </c>
    </row>
    <row r="2956" spans="1:36" x14ac:dyDescent="0.25">
      <c r="A2956" s="14" t="s">
        <v>94</v>
      </c>
      <c r="B2956" t="s">
        <v>80</v>
      </c>
      <c r="C2956" t="s">
        <v>90</v>
      </c>
      <c r="D2956" s="13">
        <v>42071</v>
      </c>
      <c r="E2956">
        <v>1</v>
      </c>
      <c r="F2956">
        <v>100</v>
      </c>
      <c r="G2956" s="2" t="s">
        <v>89</v>
      </c>
      <c r="H2956" s="2" t="s">
        <v>13</v>
      </c>
      <c r="I2956">
        <v>3</v>
      </c>
      <c r="J2956" s="2" t="s">
        <v>88</v>
      </c>
      <c r="K2956" s="2">
        <v>90</v>
      </c>
      <c r="L2956" s="2">
        <v>3412</v>
      </c>
      <c r="M2956" s="2">
        <f t="shared" si="276"/>
        <v>341.2</v>
      </c>
      <c r="O2956" s="2" t="str">
        <f t="shared" si="277"/>
        <v/>
      </c>
      <c r="P2956" s="2" t="str">
        <f>IF(ISNUMBER(O2956),SUMIFS(O$1:$O2956,A$1:$A2956,A2956,C$1:$C2956,C2956,G$1:$G2956,G2956,E$1:$E2956,E2956),"")</f>
        <v/>
      </c>
      <c r="U2956" t="str">
        <f t="shared" si="278"/>
        <v/>
      </c>
      <c r="AC2956" s="2" t="str">
        <f t="shared" si="279"/>
        <v/>
      </c>
      <c r="AH2956" s="2" t="str">
        <f t="shared" si="280"/>
        <v/>
      </c>
      <c r="AI2956" s="2" t="str">
        <f>IF(ISNUMBER(AH2956),SUMIFS($AH$1:AH2956,$A$1:A2956,A2956,C$1:$C2956,C2956,$G$1:G2956,G2956,$E$1:E2956,E2956),"")</f>
        <v/>
      </c>
      <c r="AJ2956">
        <f t="shared" si="281"/>
        <v>3</v>
      </c>
    </row>
    <row r="2957" spans="1:36" x14ac:dyDescent="0.25">
      <c r="A2957" s="14" t="s">
        <v>93</v>
      </c>
      <c r="B2957" t="s">
        <v>80</v>
      </c>
      <c r="C2957" t="s">
        <v>90</v>
      </c>
      <c r="D2957" s="13">
        <v>42071</v>
      </c>
      <c r="E2957">
        <v>1</v>
      </c>
      <c r="F2957">
        <v>200</v>
      </c>
      <c r="G2957" s="2" t="s">
        <v>89</v>
      </c>
      <c r="H2957" s="2" t="s">
        <v>13</v>
      </c>
      <c r="I2957">
        <v>3</v>
      </c>
      <c r="J2957" s="2" t="s">
        <v>88</v>
      </c>
      <c r="K2957" s="2">
        <v>180</v>
      </c>
      <c r="L2957" s="2">
        <v>3072</v>
      </c>
      <c r="M2957" s="2">
        <f t="shared" si="276"/>
        <v>307.2</v>
      </c>
      <c r="O2957" s="2" t="str">
        <f t="shared" si="277"/>
        <v/>
      </c>
      <c r="P2957" s="2" t="str">
        <f>IF(ISNUMBER(O2957),SUMIFS(O$1:$O2957,A$1:$A2957,A2957,C$1:$C2957,C2957,G$1:$G2957,G2957,E$1:$E2957,E2957),"")</f>
        <v/>
      </c>
      <c r="U2957" t="str">
        <f t="shared" si="278"/>
        <v/>
      </c>
      <c r="AC2957" s="2" t="str">
        <f t="shared" si="279"/>
        <v/>
      </c>
      <c r="AH2957" s="2" t="str">
        <f t="shared" si="280"/>
        <v/>
      </c>
      <c r="AI2957" s="2" t="str">
        <f>IF(ISNUMBER(AH2957),SUMIFS($AH$1:AH2957,$A$1:A2957,A2957,C$1:$C2957,C2957,$G$1:G2957,G2957,$E$1:E2957,E2957),"")</f>
        <v/>
      </c>
      <c r="AJ2957">
        <f t="shared" si="281"/>
        <v>3</v>
      </c>
    </row>
    <row r="2958" spans="1:36" x14ac:dyDescent="0.25">
      <c r="A2958" s="14" t="s">
        <v>92</v>
      </c>
      <c r="B2958" t="s">
        <v>80</v>
      </c>
      <c r="C2958" t="s">
        <v>90</v>
      </c>
      <c r="D2958" s="13">
        <v>42071</v>
      </c>
      <c r="E2958">
        <v>1</v>
      </c>
      <c r="F2958">
        <v>350</v>
      </c>
      <c r="G2958" s="2" t="s">
        <v>89</v>
      </c>
      <c r="H2958" s="2" t="s">
        <v>13</v>
      </c>
      <c r="I2958">
        <v>3</v>
      </c>
      <c r="J2958" s="2" t="s">
        <v>88</v>
      </c>
      <c r="K2958" s="2">
        <v>315</v>
      </c>
      <c r="L2958" s="2">
        <v>3072</v>
      </c>
      <c r="M2958" s="2">
        <f t="shared" si="276"/>
        <v>307.2</v>
      </c>
      <c r="O2958" s="2" t="str">
        <f t="shared" si="277"/>
        <v/>
      </c>
      <c r="P2958" s="2" t="str">
        <f>IF(ISNUMBER(O2958),SUMIFS(O$1:$O2958,A$1:$A2958,A2958,C$1:$C2958,C2958,G$1:$G2958,G2958,E$1:$E2958,E2958),"")</f>
        <v/>
      </c>
      <c r="U2958" t="str">
        <f t="shared" si="278"/>
        <v/>
      </c>
      <c r="AC2958" s="2" t="str">
        <f t="shared" si="279"/>
        <v/>
      </c>
      <c r="AH2958" s="2" t="str">
        <f t="shared" si="280"/>
        <v/>
      </c>
      <c r="AI2958" s="2" t="str">
        <f>IF(ISNUMBER(AH2958),SUMIFS($AH$1:AH2958,$A$1:A2958,A2958,C$1:$C2958,C2958,$G$1:G2958,G2958,$E$1:E2958,E2958),"")</f>
        <v/>
      </c>
      <c r="AJ2958">
        <f t="shared" si="281"/>
        <v>3</v>
      </c>
    </row>
    <row r="2959" spans="1:36" x14ac:dyDescent="0.25">
      <c r="A2959" s="14" t="s">
        <v>91</v>
      </c>
      <c r="B2959" t="s">
        <v>80</v>
      </c>
      <c r="C2959" t="s">
        <v>90</v>
      </c>
      <c r="D2959" s="13">
        <v>42071</v>
      </c>
      <c r="E2959">
        <v>1</v>
      </c>
      <c r="F2959">
        <v>500</v>
      </c>
      <c r="G2959" s="2" t="s">
        <v>89</v>
      </c>
      <c r="H2959" s="2" t="s">
        <v>13</v>
      </c>
      <c r="I2959">
        <v>3</v>
      </c>
      <c r="J2959" s="2" t="s">
        <v>88</v>
      </c>
      <c r="K2959" s="2">
        <v>450</v>
      </c>
      <c r="L2959" s="2">
        <v>3106</v>
      </c>
      <c r="M2959" s="2">
        <f t="shared" si="276"/>
        <v>310.60000000000002</v>
      </c>
      <c r="O2959" s="2" t="str">
        <f t="shared" si="277"/>
        <v/>
      </c>
      <c r="P2959" s="2" t="str">
        <f>IF(ISNUMBER(O2959),SUMIFS(O$1:$O2959,A$1:$A2959,A2959,C$1:$C2959,C2959,G$1:$G2959,G2959,E$1:$E2959,E2959),"")</f>
        <v/>
      </c>
      <c r="U2959" t="str">
        <f t="shared" si="278"/>
        <v/>
      </c>
      <c r="AC2959" s="2" t="str">
        <f t="shared" si="279"/>
        <v/>
      </c>
      <c r="AH2959" s="2" t="str">
        <f t="shared" si="280"/>
        <v/>
      </c>
      <c r="AI2959" s="2" t="str">
        <f>IF(ISNUMBER(AH2959),SUMIFS($AH$1:AH2959,$A$1:A2959,A2959,C$1:$C2959,C2959,$G$1:G2959,G2959,$E$1:E2959,E2959),"")</f>
        <v/>
      </c>
      <c r="AJ2959">
        <f t="shared" si="281"/>
        <v>3</v>
      </c>
    </row>
    <row r="2960" spans="1:36" x14ac:dyDescent="0.25">
      <c r="A2960" s="14" t="s">
        <v>96</v>
      </c>
      <c r="B2960" t="s">
        <v>80</v>
      </c>
      <c r="C2960" t="s">
        <v>90</v>
      </c>
      <c r="D2960" s="13">
        <v>42071</v>
      </c>
      <c r="E2960">
        <v>2</v>
      </c>
      <c r="F2960">
        <v>0</v>
      </c>
      <c r="G2960" s="2" t="s">
        <v>89</v>
      </c>
      <c r="H2960" s="2" t="s">
        <v>13</v>
      </c>
      <c r="I2960">
        <v>3</v>
      </c>
      <c r="J2960" s="2" t="s">
        <v>88</v>
      </c>
      <c r="K2960" s="2">
        <v>0</v>
      </c>
      <c r="L2960" s="2">
        <v>3038</v>
      </c>
      <c r="M2960" s="2">
        <f t="shared" si="276"/>
        <v>303.8</v>
      </c>
      <c r="O2960" s="2" t="str">
        <f t="shared" si="277"/>
        <v/>
      </c>
      <c r="P2960" s="2" t="str">
        <f>IF(ISNUMBER(O2960),SUMIFS(O$1:$O2960,A$1:$A2960,A2960,C$1:$C2960,C2960,G$1:$G2960,G2960,E$1:$E2960,E2960),"")</f>
        <v/>
      </c>
      <c r="U2960" t="str">
        <f t="shared" si="278"/>
        <v/>
      </c>
      <c r="AC2960" s="2" t="str">
        <f t="shared" si="279"/>
        <v/>
      </c>
      <c r="AH2960" s="2" t="str">
        <f t="shared" si="280"/>
        <v/>
      </c>
      <c r="AI2960" s="2" t="str">
        <f>IF(ISNUMBER(AH2960),SUMIFS($AH$1:AH2960,$A$1:A2960,A2960,C$1:$C2960,C2960,$G$1:G2960,G2960,$E$1:E2960,E2960),"")</f>
        <v/>
      </c>
      <c r="AJ2960">
        <f t="shared" si="281"/>
        <v>3</v>
      </c>
    </row>
    <row r="2961" spans="1:36" x14ac:dyDescent="0.25">
      <c r="A2961" s="14" t="s">
        <v>95</v>
      </c>
      <c r="B2961" t="s">
        <v>80</v>
      </c>
      <c r="C2961" t="s">
        <v>90</v>
      </c>
      <c r="D2961" s="13">
        <v>42071</v>
      </c>
      <c r="E2961">
        <v>2</v>
      </c>
      <c r="F2961">
        <v>50</v>
      </c>
      <c r="G2961" s="2" t="s">
        <v>89</v>
      </c>
      <c r="H2961" s="2" t="s">
        <v>13</v>
      </c>
      <c r="I2961">
        <v>3</v>
      </c>
      <c r="J2961" s="2" t="s">
        <v>88</v>
      </c>
      <c r="K2961" s="2">
        <v>45</v>
      </c>
      <c r="L2961" s="2">
        <v>3786</v>
      </c>
      <c r="M2961" s="2">
        <f t="shared" si="276"/>
        <v>378.6</v>
      </c>
      <c r="O2961" s="2" t="str">
        <f t="shared" si="277"/>
        <v/>
      </c>
      <c r="P2961" s="2" t="str">
        <f>IF(ISNUMBER(O2961),SUMIFS(O$1:$O2961,A$1:$A2961,A2961,C$1:$C2961,C2961,G$1:$G2961,G2961,E$1:$E2961,E2961),"")</f>
        <v/>
      </c>
      <c r="U2961" t="str">
        <f t="shared" si="278"/>
        <v/>
      </c>
      <c r="AC2961" s="2" t="str">
        <f t="shared" si="279"/>
        <v/>
      </c>
      <c r="AH2961" s="2" t="str">
        <f t="shared" si="280"/>
        <v/>
      </c>
      <c r="AI2961" s="2" t="str">
        <f>IF(ISNUMBER(AH2961),SUMIFS($AH$1:AH2961,$A$1:A2961,A2961,C$1:$C2961,C2961,$G$1:G2961,G2961,$E$1:E2961,E2961),"")</f>
        <v/>
      </c>
      <c r="AJ2961">
        <f t="shared" si="281"/>
        <v>3</v>
      </c>
    </row>
    <row r="2962" spans="1:36" x14ac:dyDescent="0.25">
      <c r="A2962" s="14" t="s">
        <v>94</v>
      </c>
      <c r="B2962" t="s">
        <v>80</v>
      </c>
      <c r="C2962" t="s">
        <v>90</v>
      </c>
      <c r="D2962" s="13">
        <v>42071</v>
      </c>
      <c r="E2962">
        <v>2</v>
      </c>
      <c r="F2962">
        <v>100</v>
      </c>
      <c r="G2962" s="2" t="s">
        <v>89</v>
      </c>
      <c r="H2962" s="2" t="s">
        <v>13</v>
      </c>
      <c r="I2962">
        <v>3</v>
      </c>
      <c r="J2962" s="2" t="s">
        <v>88</v>
      </c>
      <c r="K2962" s="2">
        <v>90</v>
      </c>
      <c r="L2962" s="2">
        <v>3072</v>
      </c>
      <c r="M2962" s="2">
        <f t="shared" si="276"/>
        <v>307.2</v>
      </c>
      <c r="O2962" s="2" t="str">
        <f t="shared" si="277"/>
        <v/>
      </c>
      <c r="P2962" s="2" t="str">
        <f>IF(ISNUMBER(O2962),SUMIFS(O$1:$O2962,A$1:$A2962,A2962,C$1:$C2962,C2962,G$1:$G2962,G2962,E$1:$E2962,E2962),"")</f>
        <v/>
      </c>
      <c r="U2962" t="str">
        <f t="shared" si="278"/>
        <v/>
      </c>
      <c r="AC2962" s="2" t="str">
        <f t="shared" si="279"/>
        <v/>
      </c>
      <c r="AH2962" s="2" t="str">
        <f t="shared" si="280"/>
        <v/>
      </c>
      <c r="AI2962" s="2" t="str">
        <f>IF(ISNUMBER(AH2962),SUMIFS($AH$1:AH2962,$A$1:A2962,A2962,C$1:$C2962,C2962,$G$1:G2962,G2962,$E$1:E2962,E2962),"")</f>
        <v/>
      </c>
      <c r="AJ2962">
        <f t="shared" si="281"/>
        <v>3</v>
      </c>
    </row>
    <row r="2963" spans="1:36" x14ac:dyDescent="0.25">
      <c r="A2963" s="14" t="s">
        <v>93</v>
      </c>
      <c r="B2963" t="s">
        <v>80</v>
      </c>
      <c r="C2963" t="s">
        <v>90</v>
      </c>
      <c r="D2963" s="13">
        <v>42071</v>
      </c>
      <c r="E2963">
        <v>2</v>
      </c>
      <c r="F2963">
        <v>200</v>
      </c>
      <c r="G2963" s="2" t="s">
        <v>89</v>
      </c>
      <c r="H2963" s="2" t="s">
        <v>13</v>
      </c>
      <c r="I2963">
        <v>3</v>
      </c>
      <c r="J2963" s="2" t="s">
        <v>88</v>
      </c>
      <c r="K2963" s="2">
        <v>180</v>
      </c>
      <c r="L2963" s="2">
        <v>3548</v>
      </c>
      <c r="M2963" s="2">
        <f t="shared" si="276"/>
        <v>354.8</v>
      </c>
      <c r="O2963" s="2" t="str">
        <f t="shared" si="277"/>
        <v/>
      </c>
      <c r="P2963" s="2" t="str">
        <f>IF(ISNUMBER(O2963),SUMIFS(O$1:$O2963,A$1:$A2963,A2963,C$1:$C2963,C2963,G$1:$G2963,G2963,E$1:$E2963,E2963),"")</f>
        <v/>
      </c>
      <c r="U2963" t="str">
        <f t="shared" si="278"/>
        <v/>
      </c>
      <c r="AC2963" s="2" t="str">
        <f t="shared" si="279"/>
        <v/>
      </c>
      <c r="AH2963" s="2" t="str">
        <f t="shared" si="280"/>
        <v/>
      </c>
      <c r="AI2963" s="2" t="str">
        <f>IF(ISNUMBER(AH2963),SUMIFS($AH$1:AH2963,$A$1:A2963,A2963,C$1:$C2963,C2963,$G$1:G2963,G2963,$E$1:E2963,E2963),"")</f>
        <v/>
      </c>
      <c r="AJ2963">
        <f t="shared" si="281"/>
        <v>3</v>
      </c>
    </row>
    <row r="2964" spans="1:36" x14ac:dyDescent="0.25">
      <c r="A2964" s="14" t="s">
        <v>92</v>
      </c>
      <c r="B2964" t="s">
        <v>80</v>
      </c>
      <c r="C2964" t="s">
        <v>90</v>
      </c>
      <c r="D2964" s="13">
        <v>42071</v>
      </c>
      <c r="E2964">
        <v>2</v>
      </c>
      <c r="F2964">
        <v>350</v>
      </c>
      <c r="G2964" s="2" t="s">
        <v>89</v>
      </c>
      <c r="H2964" s="2" t="s">
        <v>13</v>
      </c>
      <c r="I2964">
        <v>3</v>
      </c>
      <c r="J2964" s="2" t="s">
        <v>88</v>
      </c>
      <c r="K2964" s="2">
        <v>315</v>
      </c>
      <c r="L2964" s="2">
        <v>3106</v>
      </c>
      <c r="M2964" s="2">
        <f t="shared" si="276"/>
        <v>310.60000000000002</v>
      </c>
      <c r="O2964" s="2" t="str">
        <f t="shared" si="277"/>
        <v/>
      </c>
      <c r="P2964" s="2" t="str">
        <f>IF(ISNUMBER(O2964),SUMIFS(O$1:$O2964,A$1:$A2964,A2964,C$1:$C2964,C2964,G$1:$G2964,G2964,E$1:$E2964,E2964),"")</f>
        <v/>
      </c>
      <c r="U2964" t="str">
        <f t="shared" si="278"/>
        <v/>
      </c>
      <c r="AC2964" s="2" t="str">
        <f t="shared" si="279"/>
        <v/>
      </c>
      <c r="AH2964" s="2" t="str">
        <f t="shared" si="280"/>
        <v/>
      </c>
      <c r="AI2964" s="2" t="str">
        <f>IF(ISNUMBER(AH2964),SUMIFS($AH$1:AH2964,$A$1:A2964,A2964,C$1:$C2964,C2964,$G$1:G2964,G2964,$E$1:E2964,E2964),"")</f>
        <v/>
      </c>
      <c r="AJ2964">
        <f t="shared" si="281"/>
        <v>3</v>
      </c>
    </row>
    <row r="2965" spans="1:36" x14ac:dyDescent="0.25">
      <c r="A2965" s="14" t="s">
        <v>91</v>
      </c>
      <c r="B2965" t="s">
        <v>80</v>
      </c>
      <c r="C2965" t="s">
        <v>90</v>
      </c>
      <c r="D2965" s="13">
        <v>42071</v>
      </c>
      <c r="E2965">
        <v>2</v>
      </c>
      <c r="F2965">
        <v>500</v>
      </c>
      <c r="G2965" s="2" t="s">
        <v>89</v>
      </c>
      <c r="H2965" s="2" t="s">
        <v>13</v>
      </c>
      <c r="I2965">
        <v>3</v>
      </c>
      <c r="J2965" s="2" t="s">
        <v>88</v>
      </c>
      <c r="K2965" s="2">
        <v>450</v>
      </c>
      <c r="L2965" s="2">
        <v>3310</v>
      </c>
      <c r="M2965" s="2">
        <f t="shared" si="276"/>
        <v>331</v>
      </c>
      <c r="O2965" s="2" t="str">
        <f t="shared" si="277"/>
        <v/>
      </c>
      <c r="P2965" s="2" t="str">
        <f>IF(ISNUMBER(O2965),SUMIFS(O$1:$O2965,A$1:$A2965,A2965,C$1:$C2965,C2965,G$1:$G2965,G2965,E$1:$E2965,E2965),"")</f>
        <v/>
      </c>
      <c r="U2965" t="str">
        <f t="shared" si="278"/>
        <v/>
      </c>
      <c r="AC2965" s="2" t="str">
        <f t="shared" si="279"/>
        <v/>
      </c>
      <c r="AH2965" s="2" t="str">
        <f t="shared" si="280"/>
        <v/>
      </c>
      <c r="AI2965" s="2" t="str">
        <f>IF(ISNUMBER(AH2965),SUMIFS($AH$1:AH2965,$A$1:A2965,A2965,C$1:$C2965,C2965,$G$1:G2965,G2965,$E$1:E2965,E2965),"")</f>
        <v/>
      </c>
      <c r="AJ2965">
        <f t="shared" si="281"/>
        <v>3</v>
      </c>
    </row>
    <row r="2966" spans="1:36" x14ac:dyDescent="0.25">
      <c r="A2966" s="14" t="s">
        <v>96</v>
      </c>
      <c r="B2966" t="s">
        <v>80</v>
      </c>
      <c r="C2966" t="s">
        <v>90</v>
      </c>
      <c r="D2966" s="13">
        <v>42071</v>
      </c>
      <c r="E2966">
        <v>3</v>
      </c>
      <c r="F2966">
        <v>0</v>
      </c>
      <c r="G2966" s="2" t="s">
        <v>89</v>
      </c>
      <c r="H2966" s="2" t="s">
        <v>13</v>
      </c>
      <c r="I2966">
        <v>3</v>
      </c>
      <c r="J2966" s="2" t="s">
        <v>88</v>
      </c>
      <c r="K2966" s="2">
        <v>0</v>
      </c>
      <c r="L2966" s="2">
        <v>3038</v>
      </c>
      <c r="M2966" s="2">
        <f t="shared" si="276"/>
        <v>303.8</v>
      </c>
      <c r="O2966" s="2" t="str">
        <f t="shared" si="277"/>
        <v/>
      </c>
      <c r="P2966" s="2" t="str">
        <f>IF(ISNUMBER(O2966),SUMIFS(O$1:$O2966,A$1:$A2966,A2966,C$1:$C2966,C2966,G$1:$G2966,G2966,E$1:$E2966,E2966),"")</f>
        <v/>
      </c>
      <c r="U2966" t="str">
        <f t="shared" si="278"/>
        <v/>
      </c>
      <c r="AC2966" s="2" t="str">
        <f t="shared" si="279"/>
        <v/>
      </c>
      <c r="AH2966" s="2" t="str">
        <f t="shared" si="280"/>
        <v/>
      </c>
      <c r="AI2966" s="2" t="str">
        <f>IF(ISNUMBER(AH2966),SUMIFS($AH$1:AH2966,$A$1:A2966,A2966,C$1:$C2966,C2966,$G$1:G2966,G2966,$E$1:E2966,E2966),"")</f>
        <v/>
      </c>
      <c r="AJ2966">
        <f t="shared" si="281"/>
        <v>3</v>
      </c>
    </row>
    <row r="2967" spans="1:36" x14ac:dyDescent="0.25">
      <c r="A2967" s="14" t="s">
        <v>95</v>
      </c>
      <c r="B2967" t="s">
        <v>80</v>
      </c>
      <c r="C2967" t="s">
        <v>90</v>
      </c>
      <c r="D2967" s="13">
        <v>42071</v>
      </c>
      <c r="E2967">
        <v>3</v>
      </c>
      <c r="F2967">
        <v>50</v>
      </c>
      <c r="G2967" s="2" t="s">
        <v>89</v>
      </c>
      <c r="H2967" s="2" t="s">
        <v>13</v>
      </c>
      <c r="I2967">
        <v>3</v>
      </c>
      <c r="J2967" s="2" t="s">
        <v>88</v>
      </c>
      <c r="K2967" s="2">
        <v>45</v>
      </c>
      <c r="L2967" s="2">
        <v>3072</v>
      </c>
      <c r="M2967" s="2">
        <f t="shared" si="276"/>
        <v>307.2</v>
      </c>
      <c r="O2967" s="2" t="str">
        <f t="shared" si="277"/>
        <v/>
      </c>
      <c r="P2967" s="2" t="str">
        <f>IF(ISNUMBER(O2967),SUMIFS(O$1:$O2967,A$1:$A2967,A2967,C$1:$C2967,C2967,G$1:$G2967,G2967,E$1:$E2967,E2967),"")</f>
        <v/>
      </c>
      <c r="U2967" t="str">
        <f t="shared" si="278"/>
        <v/>
      </c>
      <c r="AC2967" s="2" t="str">
        <f t="shared" si="279"/>
        <v/>
      </c>
      <c r="AH2967" s="2" t="str">
        <f t="shared" si="280"/>
        <v/>
      </c>
      <c r="AI2967" s="2" t="str">
        <f>IF(ISNUMBER(AH2967),SUMIFS($AH$1:AH2967,$A$1:A2967,A2967,C$1:$C2967,C2967,$G$1:G2967,G2967,$E$1:E2967,E2967),"")</f>
        <v/>
      </c>
      <c r="AJ2967">
        <f t="shared" si="281"/>
        <v>3</v>
      </c>
    </row>
    <row r="2968" spans="1:36" x14ac:dyDescent="0.25">
      <c r="A2968" s="14" t="s">
        <v>94</v>
      </c>
      <c r="B2968" t="s">
        <v>80</v>
      </c>
      <c r="C2968" t="s">
        <v>90</v>
      </c>
      <c r="D2968" s="13">
        <v>42071</v>
      </c>
      <c r="E2968">
        <v>3</v>
      </c>
      <c r="F2968">
        <v>100</v>
      </c>
      <c r="G2968" s="2" t="s">
        <v>89</v>
      </c>
      <c r="H2968" s="2" t="s">
        <v>13</v>
      </c>
      <c r="I2968">
        <v>3</v>
      </c>
      <c r="J2968" s="2" t="s">
        <v>88</v>
      </c>
      <c r="K2968" s="2">
        <v>90</v>
      </c>
      <c r="L2968" s="2">
        <v>2970</v>
      </c>
      <c r="M2968" s="2">
        <f t="shared" si="276"/>
        <v>297</v>
      </c>
      <c r="O2968" s="2" t="str">
        <f t="shared" si="277"/>
        <v/>
      </c>
      <c r="P2968" s="2" t="str">
        <f>IF(ISNUMBER(O2968),SUMIFS(O$1:$O2968,A$1:$A2968,A2968,C$1:$C2968,C2968,G$1:$G2968,G2968,E$1:$E2968,E2968),"")</f>
        <v/>
      </c>
      <c r="U2968" t="str">
        <f t="shared" si="278"/>
        <v/>
      </c>
      <c r="AC2968" s="2" t="str">
        <f t="shared" si="279"/>
        <v/>
      </c>
      <c r="AH2968" s="2" t="str">
        <f t="shared" si="280"/>
        <v/>
      </c>
      <c r="AI2968" s="2" t="str">
        <f>IF(ISNUMBER(AH2968),SUMIFS($AH$1:AH2968,$A$1:A2968,A2968,C$1:$C2968,C2968,$G$1:G2968,G2968,$E$1:E2968,E2968),"")</f>
        <v/>
      </c>
      <c r="AJ2968">
        <f t="shared" si="281"/>
        <v>3</v>
      </c>
    </row>
    <row r="2969" spans="1:36" x14ac:dyDescent="0.25">
      <c r="A2969" s="14" t="s">
        <v>93</v>
      </c>
      <c r="B2969" t="s">
        <v>80</v>
      </c>
      <c r="C2969" t="s">
        <v>90</v>
      </c>
      <c r="D2969" s="13">
        <v>42071</v>
      </c>
      <c r="E2969">
        <v>3</v>
      </c>
      <c r="F2969">
        <v>200</v>
      </c>
      <c r="G2969" s="2" t="s">
        <v>89</v>
      </c>
      <c r="H2969" s="2" t="s">
        <v>13</v>
      </c>
      <c r="I2969">
        <v>3</v>
      </c>
      <c r="J2969" s="2" t="s">
        <v>88</v>
      </c>
      <c r="K2969" s="2">
        <v>180</v>
      </c>
      <c r="L2969" s="2">
        <v>3616</v>
      </c>
      <c r="M2969" s="2">
        <f t="shared" si="276"/>
        <v>361.6</v>
      </c>
      <c r="O2969" s="2" t="str">
        <f t="shared" si="277"/>
        <v/>
      </c>
      <c r="P2969" s="2" t="str">
        <f>IF(ISNUMBER(O2969),SUMIFS(O$1:$O2969,A$1:$A2969,A2969,C$1:$C2969,C2969,G$1:$G2969,G2969,E$1:$E2969,E2969),"")</f>
        <v/>
      </c>
      <c r="U2969" t="str">
        <f t="shared" si="278"/>
        <v/>
      </c>
      <c r="AC2969" s="2" t="str">
        <f t="shared" si="279"/>
        <v/>
      </c>
      <c r="AH2969" s="2" t="str">
        <f t="shared" si="280"/>
        <v/>
      </c>
      <c r="AI2969" s="2" t="str">
        <f>IF(ISNUMBER(AH2969),SUMIFS($AH$1:AH2969,$A$1:A2969,A2969,C$1:$C2969,C2969,$G$1:G2969,G2969,$E$1:E2969,E2969),"")</f>
        <v/>
      </c>
      <c r="AJ2969">
        <f t="shared" si="281"/>
        <v>3</v>
      </c>
    </row>
    <row r="2970" spans="1:36" x14ac:dyDescent="0.25">
      <c r="A2970" s="14" t="s">
        <v>92</v>
      </c>
      <c r="B2970" t="s">
        <v>80</v>
      </c>
      <c r="C2970" t="s">
        <v>90</v>
      </c>
      <c r="D2970" s="13">
        <v>42071</v>
      </c>
      <c r="E2970">
        <v>3</v>
      </c>
      <c r="F2970">
        <v>350</v>
      </c>
      <c r="G2970" s="2" t="s">
        <v>89</v>
      </c>
      <c r="H2970" s="2" t="s">
        <v>13</v>
      </c>
      <c r="I2970">
        <v>3</v>
      </c>
      <c r="J2970" s="2" t="s">
        <v>88</v>
      </c>
      <c r="K2970" s="2">
        <v>315</v>
      </c>
      <c r="L2970" s="2">
        <v>3650</v>
      </c>
      <c r="M2970" s="2">
        <f t="shared" si="276"/>
        <v>365</v>
      </c>
      <c r="O2970" s="2" t="str">
        <f t="shared" si="277"/>
        <v/>
      </c>
      <c r="P2970" s="2" t="str">
        <f>IF(ISNUMBER(O2970),SUMIFS(O$1:$O2970,A$1:$A2970,A2970,C$1:$C2970,C2970,G$1:$G2970,G2970,E$1:$E2970,E2970),"")</f>
        <v/>
      </c>
      <c r="U2970" t="str">
        <f t="shared" si="278"/>
        <v/>
      </c>
      <c r="AC2970" s="2" t="str">
        <f t="shared" si="279"/>
        <v/>
      </c>
      <c r="AH2970" s="2" t="str">
        <f t="shared" si="280"/>
        <v/>
      </c>
      <c r="AI2970" s="2" t="str">
        <f>IF(ISNUMBER(AH2970),SUMIFS($AH$1:AH2970,$A$1:A2970,A2970,C$1:$C2970,C2970,$G$1:G2970,G2970,$E$1:E2970,E2970),"")</f>
        <v/>
      </c>
      <c r="AJ2970">
        <f t="shared" si="281"/>
        <v>3</v>
      </c>
    </row>
    <row r="2971" spans="1:36" x14ac:dyDescent="0.25">
      <c r="A2971" s="14" t="s">
        <v>91</v>
      </c>
      <c r="B2971" t="s">
        <v>80</v>
      </c>
      <c r="C2971" t="s">
        <v>90</v>
      </c>
      <c r="D2971" s="13">
        <v>42071</v>
      </c>
      <c r="E2971">
        <v>3</v>
      </c>
      <c r="F2971">
        <v>500</v>
      </c>
      <c r="G2971" s="2" t="s">
        <v>89</v>
      </c>
      <c r="H2971" s="2" t="s">
        <v>13</v>
      </c>
      <c r="I2971">
        <v>3</v>
      </c>
      <c r="J2971" s="2" t="s">
        <v>88</v>
      </c>
      <c r="K2971" s="2">
        <v>450</v>
      </c>
      <c r="L2971" s="2">
        <v>3548</v>
      </c>
      <c r="M2971" s="2">
        <f t="shared" si="276"/>
        <v>354.8</v>
      </c>
      <c r="O2971" s="2" t="str">
        <f t="shared" si="277"/>
        <v/>
      </c>
      <c r="P2971" s="2" t="str">
        <f>IF(ISNUMBER(O2971),SUMIFS(O$1:$O2971,A$1:$A2971,A2971,C$1:$C2971,C2971,G$1:$G2971,G2971,E$1:$E2971,E2971),"")</f>
        <v/>
      </c>
      <c r="U2971" t="str">
        <f t="shared" si="278"/>
        <v/>
      </c>
      <c r="AC2971" s="2" t="str">
        <f t="shared" si="279"/>
        <v/>
      </c>
      <c r="AH2971" s="2" t="str">
        <f t="shared" si="280"/>
        <v/>
      </c>
      <c r="AI2971" s="2" t="str">
        <f>IF(ISNUMBER(AH2971),SUMIFS($AH$1:AH2971,$A$1:A2971,A2971,C$1:$C2971,C2971,$G$1:G2971,G2971,$E$1:E2971,E2971),"")</f>
        <v/>
      </c>
      <c r="AJ2971">
        <f t="shared" si="281"/>
        <v>3</v>
      </c>
    </row>
    <row r="2972" spans="1:36" x14ac:dyDescent="0.25">
      <c r="A2972" s="14" t="s">
        <v>96</v>
      </c>
      <c r="B2972" t="s">
        <v>80</v>
      </c>
      <c r="C2972" t="s">
        <v>90</v>
      </c>
      <c r="D2972" s="13">
        <v>42072</v>
      </c>
      <c r="E2972">
        <v>1</v>
      </c>
      <c r="F2972">
        <v>0</v>
      </c>
      <c r="G2972" s="2" t="s">
        <v>89</v>
      </c>
      <c r="H2972" s="2" t="s">
        <v>13</v>
      </c>
      <c r="I2972">
        <v>3</v>
      </c>
      <c r="J2972" s="2" t="s">
        <v>77</v>
      </c>
      <c r="K2972" s="2">
        <v>0</v>
      </c>
      <c r="L2972" s="2"/>
      <c r="M2972" s="2" t="str">
        <f t="shared" si="276"/>
        <v/>
      </c>
      <c r="N2972">
        <v>371.90840586666667</v>
      </c>
      <c r="O2972" s="2">
        <f t="shared" si="277"/>
        <v>37.190840586666667</v>
      </c>
      <c r="P2972" s="2">
        <f>IF(ISNUMBER(O2972),SUMIFS(O$1:$O2972,A$1:$A2972,A2972,C$1:$C2972,C2972,G$1:$G2972,G2972,E$1:$E2972,E2972),"")</f>
        <v>532.50927218666664</v>
      </c>
      <c r="U2972" t="str">
        <f t="shared" si="278"/>
        <v/>
      </c>
      <c r="AA2972">
        <v>23.1</v>
      </c>
      <c r="AB2972">
        <v>3.7000000000000005E-2</v>
      </c>
      <c r="AC2972" s="2">
        <f t="shared" si="279"/>
        <v>3.7000000000000005E-2</v>
      </c>
      <c r="AH2972" s="2">
        <f t="shared" si="280"/>
        <v>1.3759999999999999</v>
      </c>
      <c r="AI2972" s="2">
        <f>IF(ISNUMBER(AH2972),SUMIFS($AH$1:AH2972,$A$1:A2972,A2972,C$1:$C2972,C2972,$G$1:G2972,G2972,$E$1:E2972,E2972),"")</f>
        <v>13.953999999999999</v>
      </c>
      <c r="AJ2972">
        <f t="shared" si="281"/>
        <v>9</v>
      </c>
    </row>
    <row r="2973" spans="1:36" x14ac:dyDescent="0.25">
      <c r="A2973" s="14" t="s">
        <v>95</v>
      </c>
      <c r="B2973" t="s">
        <v>80</v>
      </c>
      <c r="C2973" t="s">
        <v>90</v>
      </c>
      <c r="D2973" s="13">
        <v>42072</v>
      </c>
      <c r="E2973">
        <v>1</v>
      </c>
      <c r="F2973">
        <v>50</v>
      </c>
      <c r="G2973" s="2" t="s">
        <v>89</v>
      </c>
      <c r="H2973" s="2" t="s">
        <v>13</v>
      </c>
      <c r="I2973">
        <v>3</v>
      </c>
      <c r="J2973" s="2" t="s">
        <v>77</v>
      </c>
      <c r="K2973" s="2">
        <v>45</v>
      </c>
      <c r="L2973" s="2"/>
      <c r="M2973" s="2" t="str">
        <f t="shared" si="276"/>
        <v/>
      </c>
      <c r="N2973">
        <v>494.84386000000006</v>
      </c>
      <c r="O2973" s="2">
        <f t="shared" si="277"/>
        <v>49.484386000000008</v>
      </c>
      <c r="P2973" s="2">
        <f>IF(ISNUMBER(O2973),SUMIFS(O$1:$O2973,A$1:$A2973,A2973,C$1:$C2973,C2973,G$1:$G2973,G2973,E$1:$E2973,E2973),"")</f>
        <v>498.11481346666676</v>
      </c>
      <c r="U2973" t="str">
        <f t="shared" si="278"/>
        <v/>
      </c>
      <c r="AA2973">
        <v>24.5</v>
      </c>
      <c r="AB2973">
        <v>3.9E-2</v>
      </c>
      <c r="AC2973" s="2">
        <f t="shared" si="279"/>
        <v>3.9E-2</v>
      </c>
      <c r="AH2973" s="2">
        <f t="shared" si="280"/>
        <v>1.93</v>
      </c>
      <c r="AI2973" s="2">
        <f>IF(ISNUMBER(AH2973),SUMIFS($AH$1:AH2973,$A$1:A2973,A2973,C$1:$C2973,C2973,$G$1:G2973,G2973,$E$1:E2973,E2973),"")</f>
        <v>13.182</v>
      </c>
      <c r="AJ2973">
        <f t="shared" si="281"/>
        <v>9</v>
      </c>
    </row>
    <row r="2974" spans="1:36" x14ac:dyDescent="0.25">
      <c r="A2974" s="14" t="s">
        <v>94</v>
      </c>
      <c r="B2974" t="s">
        <v>80</v>
      </c>
      <c r="C2974" t="s">
        <v>90</v>
      </c>
      <c r="D2974" s="13">
        <v>42072</v>
      </c>
      <c r="E2974">
        <v>1</v>
      </c>
      <c r="F2974">
        <v>100</v>
      </c>
      <c r="G2974" s="2" t="s">
        <v>89</v>
      </c>
      <c r="H2974" s="2" t="s">
        <v>13</v>
      </c>
      <c r="I2974">
        <v>3</v>
      </c>
      <c r="J2974" s="2" t="s">
        <v>77</v>
      </c>
      <c r="K2974" s="2">
        <v>90</v>
      </c>
      <c r="L2974" s="2"/>
      <c r="M2974" s="2" t="str">
        <f t="shared" si="276"/>
        <v/>
      </c>
      <c r="N2974">
        <v>753.75103999999988</v>
      </c>
      <c r="O2974" s="2">
        <f t="shared" si="277"/>
        <v>75.375103999999993</v>
      </c>
      <c r="P2974" s="2">
        <f>IF(ISNUMBER(O2974),SUMIFS(O$1:$O2974,A$1:$A2974,A2974,C$1:$C2974,C2974,G$1:$G2974,G2974,E$1:$E2974,E2974),"")</f>
        <v>564.139546</v>
      </c>
      <c r="U2974" t="str">
        <f t="shared" si="278"/>
        <v/>
      </c>
      <c r="AA2974">
        <v>24.4</v>
      </c>
      <c r="AB2974">
        <v>3.9E-2</v>
      </c>
      <c r="AC2974" s="2">
        <f t="shared" si="279"/>
        <v>3.9E-2</v>
      </c>
      <c r="AH2974" s="2">
        <f t="shared" si="280"/>
        <v>2.94</v>
      </c>
      <c r="AI2974" s="2">
        <f>IF(ISNUMBER(AH2974),SUMIFS($AH$1:AH2974,$A$1:A2974,A2974,C$1:$C2974,C2974,$G$1:G2974,G2974,$E$1:E2974,E2974),"")</f>
        <v>16.565000000000001</v>
      </c>
      <c r="AJ2974">
        <f t="shared" si="281"/>
        <v>9</v>
      </c>
    </row>
    <row r="2975" spans="1:36" x14ac:dyDescent="0.25">
      <c r="A2975" s="14" t="s">
        <v>93</v>
      </c>
      <c r="B2975" t="s">
        <v>80</v>
      </c>
      <c r="C2975" t="s">
        <v>90</v>
      </c>
      <c r="D2975" s="13">
        <v>42072</v>
      </c>
      <c r="E2975">
        <v>1</v>
      </c>
      <c r="F2975">
        <v>200</v>
      </c>
      <c r="G2975" s="2" t="s">
        <v>89</v>
      </c>
      <c r="H2975" s="2" t="s">
        <v>13</v>
      </c>
      <c r="I2975">
        <v>3</v>
      </c>
      <c r="J2975" s="2" t="s">
        <v>77</v>
      </c>
      <c r="K2975" s="2">
        <v>180</v>
      </c>
      <c r="L2975" s="2"/>
      <c r="M2975" s="2" t="str">
        <f t="shared" si="276"/>
        <v/>
      </c>
      <c r="N2975">
        <v>503.92573866666663</v>
      </c>
      <c r="O2975" s="2">
        <f t="shared" si="277"/>
        <v>50.392573866666666</v>
      </c>
      <c r="P2975" s="2">
        <f>IF(ISNUMBER(O2975),SUMIFS(O$1:$O2975,A$1:$A2975,A2975,C$1:$C2975,C2975,G$1:$G2975,G2975,E$1:$E2975,E2975),"")</f>
        <v>502.0356506666667</v>
      </c>
      <c r="U2975" t="str">
        <f t="shared" si="278"/>
        <v/>
      </c>
      <c r="AA2975">
        <v>25.1</v>
      </c>
      <c r="AB2975">
        <v>0.04</v>
      </c>
      <c r="AC2975" s="2">
        <f t="shared" si="279"/>
        <v>0.04</v>
      </c>
      <c r="AH2975" s="2">
        <f t="shared" si="280"/>
        <v>2.016</v>
      </c>
      <c r="AI2975" s="2">
        <f>IF(ISNUMBER(AH2975),SUMIFS($AH$1:AH2975,$A$1:A2975,A2975,C$1:$C2975,C2975,$G$1:G2975,G2975,$E$1:E2975,E2975),"")</f>
        <v>14.327</v>
      </c>
      <c r="AJ2975">
        <f t="shared" si="281"/>
        <v>9</v>
      </c>
    </row>
    <row r="2976" spans="1:36" x14ac:dyDescent="0.25">
      <c r="A2976" s="14" t="s">
        <v>92</v>
      </c>
      <c r="B2976" t="s">
        <v>80</v>
      </c>
      <c r="C2976" t="s">
        <v>90</v>
      </c>
      <c r="D2976" s="13">
        <v>42072</v>
      </c>
      <c r="E2976">
        <v>1</v>
      </c>
      <c r="F2976">
        <v>350</v>
      </c>
      <c r="G2976" s="2" t="s">
        <v>89</v>
      </c>
      <c r="H2976" s="2" t="s">
        <v>13</v>
      </c>
      <c r="I2976">
        <v>3</v>
      </c>
      <c r="J2976" s="2" t="s">
        <v>77</v>
      </c>
      <c r="K2976" s="2">
        <v>315</v>
      </c>
      <c r="L2976" s="2"/>
      <c r="M2976" s="2" t="str">
        <f t="shared" si="276"/>
        <v/>
      </c>
      <c r="N2976">
        <v>524.22293333333334</v>
      </c>
      <c r="O2976" s="2">
        <f t="shared" si="277"/>
        <v>52.422293333333336</v>
      </c>
      <c r="P2976" s="2">
        <f>IF(ISNUMBER(O2976),SUMIFS(O$1:$O2976,A$1:$A2976,A2976,C$1:$C2976,C2976,G$1:$G2976,G2976,E$1:$E2976,E2976),"")</f>
        <v>622.42902079999999</v>
      </c>
      <c r="U2976" t="str">
        <f t="shared" si="278"/>
        <v/>
      </c>
      <c r="AA2976">
        <v>27.4</v>
      </c>
      <c r="AB2976">
        <v>4.4000000000000004E-2</v>
      </c>
      <c r="AC2976" s="2">
        <f t="shared" si="279"/>
        <v>4.4000000000000004E-2</v>
      </c>
      <c r="AH2976" s="2">
        <f t="shared" si="280"/>
        <v>2.3069999999999999</v>
      </c>
      <c r="AI2976" s="2">
        <f>IF(ISNUMBER(AH2976),SUMIFS($AH$1:AH2976,$A$1:A2976,A2976,C$1:$C2976,C2976,$G$1:G2976,G2976,$E$1:E2976,E2976),"")</f>
        <v>19.203999999999997</v>
      </c>
      <c r="AJ2976">
        <f t="shared" si="281"/>
        <v>9</v>
      </c>
    </row>
    <row r="2977" spans="1:36" x14ac:dyDescent="0.25">
      <c r="A2977" s="14" t="s">
        <v>91</v>
      </c>
      <c r="B2977" t="s">
        <v>80</v>
      </c>
      <c r="C2977" t="s">
        <v>90</v>
      </c>
      <c r="D2977" s="13">
        <v>42072</v>
      </c>
      <c r="E2977">
        <v>1</v>
      </c>
      <c r="F2977">
        <v>500</v>
      </c>
      <c r="G2977" s="2" t="s">
        <v>89</v>
      </c>
      <c r="H2977" s="2" t="s">
        <v>13</v>
      </c>
      <c r="I2977">
        <v>3</v>
      </c>
      <c r="J2977" s="2" t="s">
        <v>77</v>
      </c>
      <c r="K2977" s="2">
        <v>450</v>
      </c>
      <c r="L2977" s="2"/>
      <c r="M2977" s="2" t="str">
        <f t="shared" si="276"/>
        <v/>
      </c>
      <c r="N2977">
        <v>318.70218666666665</v>
      </c>
      <c r="O2977" s="2">
        <f t="shared" si="277"/>
        <v>31.870218666666666</v>
      </c>
      <c r="P2977" s="2">
        <f>IF(ISNUMBER(O2977),SUMIFS(O$1:$O2977,A$1:$A2977,A2977,C$1:$C2977,C2977,G$1:$G2977,G2977,E$1:$E2977,E2977),"")</f>
        <v>551.59446733333334</v>
      </c>
      <c r="U2977" t="str">
        <f t="shared" si="278"/>
        <v/>
      </c>
      <c r="AA2977">
        <v>26.8</v>
      </c>
      <c r="AB2977">
        <v>4.2999999999999997E-2</v>
      </c>
      <c r="AC2977" s="2">
        <f t="shared" si="279"/>
        <v>4.2999999999999997E-2</v>
      </c>
      <c r="AH2977" s="2">
        <f t="shared" si="280"/>
        <v>1.37</v>
      </c>
      <c r="AI2977" s="2">
        <f>IF(ISNUMBER(AH2977),SUMIFS($AH$1:AH2977,$A$1:A2977,A2977,C$1:$C2977,C2977,$G$1:G2977,G2977,$E$1:E2977,E2977),"")</f>
        <v>17.845000000000002</v>
      </c>
      <c r="AJ2977">
        <f t="shared" si="281"/>
        <v>9</v>
      </c>
    </row>
    <row r="2978" spans="1:36" x14ac:dyDescent="0.25">
      <c r="A2978" s="14" t="s">
        <v>96</v>
      </c>
      <c r="B2978" t="s">
        <v>80</v>
      </c>
      <c r="C2978" t="s">
        <v>90</v>
      </c>
      <c r="D2978" s="13">
        <v>42072</v>
      </c>
      <c r="E2978">
        <v>2</v>
      </c>
      <c r="F2978">
        <v>0</v>
      </c>
      <c r="G2978" s="2" t="s">
        <v>89</v>
      </c>
      <c r="H2978" s="2" t="s">
        <v>13</v>
      </c>
      <c r="I2978">
        <v>3</v>
      </c>
      <c r="J2978" s="2" t="s">
        <v>77</v>
      </c>
      <c r="K2978" s="2">
        <v>0</v>
      </c>
      <c r="L2978" s="2"/>
      <c r="M2978" s="2" t="str">
        <f t="shared" si="276"/>
        <v/>
      </c>
      <c r="N2978">
        <v>196.10968191999999</v>
      </c>
      <c r="O2978" s="2">
        <f t="shared" si="277"/>
        <v>19.610968191999998</v>
      </c>
      <c r="P2978" s="2">
        <f>IF(ISNUMBER(O2978),SUMIFS(O$1:$O2978,A$1:$A2978,A2978,C$1:$C2978,C2978,G$1:$G2978,G2978,E$1:$E2978,E2978),"")</f>
        <v>292.19429112533328</v>
      </c>
      <c r="U2978" t="str">
        <f t="shared" si="278"/>
        <v/>
      </c>
      <c r="AA2978">
        <v>18.5</v>
      </c>
      <c r="AB2978">
        <v>0.03</v>
      </c>
      <c r="AC2978" s="2">
        <f t="shared" si="279"/>
        <v>0.03</v>
      </c>
      <c r="AH2978" s="2">
        <f t="shared" si="280"/>
        <v>0.58799999999999997</v>
      </c>
      <c r="AI2978" s="2">
        <f>IF(ISNUMBER(AH2978),SUMIFS($AH$1:AH2978,$A$1:A2978,A2978,C$1:$C2978,C2978,$G$1:G2978,G2978,$E$1:E2978,E2978),"")</f>
        <v>6.7440000000000007</v>
      </c>
      <c r="AJ2978">
        <f t="shared" si="281"/>
        <v>9</v>
      </c>
    </row>
    <row r="2979" spans="1:36" x14ac:dyDescent="0.25">
      <c r="A2979" s="14" t="s">
        <v>95</v>
      </c>
      <c r="B2979" t="s">
        <v>80</v>
      </c>
      <c r="C2979" t="s">
        <v>90</v>
      </c>
      <c r="D2979" s="13">
        <v>42072</v>
      </c>
      <c r="E2979">
        <v>2</v>
      </c>
      <c r="F2979">
        <v>50</v>
      </c>
      <c r="G2979" s="2" t="s">
        <v>89</v>
      </c>
      <c r="H2979" s="2" t="s">
        <v>13</v>
      </c>
      <c r="I2979">
        <v>3</v>
      </c>
      <c r="J2979" s="2" t="s">
        <v>77</v>
      </c>
      <c r="K2979" s="2">
        <v>45</v>
      </c>
      <c r="L2979" s="2"/>
      <c r="M2979" s="2" t="str">
        <f t="shared" si="276"/>
        <v/>
      </c>
      <c r="N2979">
        <v>901.25628266666672</v>
      </c>
      <c r="O2979" s="2">
        <f t="shared" si="277"/>
        <v>90.125628266666666</v>
      </c>
      <c r="P2979" s="2">
        <f>IF(ISNUMBER(O2979),SUMIFS(O$1:$O2979,A$1:$A2979,A2979,C$1:$C2979,C2979,G$1:$G2979,G2979,E$1:$E2979,E2979),"")</f>
        <v>451.43127720000007</v>
      </c>
      <c r="U2979" t="str">
        <f t="shared" si="278"/>
        <v/>
      </c>
      <c r="AA2979">
        <v>16.100000000000001</v>
      </c>
      <c r="AB2979">
        <v>2.6000000000000002E-2</v>
      </c>
      <c r="AC2979" s="2">
        <f t="shared" si="279"/>
        <v>2.6000000000000002E-2</v>
      </c>
      <c r="AH2979" s="2">
        <f t="shared" si="280"/>
        <v>2.343</v>
      </c>
      <c r="AI2979" s="2">
        <f>IF(ISNUMBER(AH2979),SUMIFS($AH$1:AH2979,$A$1:A2979,A2979,C$1:$C2979,C2979,$G$1:G2979,G2979,$E$1:E2979,E2979),"")</f>
        <v>9.9849999999999994</v>
      </c>
      <c r="AJ2979">
        <f t="shared" si="281"/>
        <v>9</v>
      </c>
    </row>
    <row r="2980" spans="1:36" x14ac:dyDescent="0.25">
      <c r="A2980" s="14" t="s">
        <v>94</v>
      </c>
      <c r="B2980" t="s">
        <v>80</v>
      </c>
      <c r="C2980" t="s">
        <v>90</v>
      </c>
      <c r="D2980" s="13">
        <v>42072</v>
      </c>
      <c r="E2980">
        <v>2</v>
      </c>
      <c r="F2980">
        <v>100</v>
      </c>
      <c r="G2980" s="2" t="s">
        <v>89</v>
      </c>
      <c r="H2980" s="2" t="s">
        <v>13</v>
      </c>
      <c r="I2980">
        <v>3</v>
      </c>
      <c r="J2980" s="2" t="s">
        <v>77</v>
      </c>
      <c r="K2980" s="2">
        <v>90</v>
      </c>
      <c r="L2980" s="2"/>
      <c r="M2980" s="2" t="str">
        <f t="shared" si="276"/>
        <v/>
      </c>
      <c r="N2980">
        <v>198.22426207999999</v>
      </c>
      <c r="O2980" s="2">
        <f t="shared" si="277"/>
        <v>19.822426208</v>
      </c>
      <c r="P2980" s="2">
        <f>IF(ISNUMBER(O2980),SUMIFS(O$1:$O2980,A$1:$A2980,A2980,C$1:$C2980,C2980,G$1:$G2980,G2980,E$1:$E2980,E2980),"")</f>
        <v>505.17569940800001</v>
      </c>
      <c r="U2980" t="str">
        <f t="shared" si="278"/>
        <v/>
      </c>
      <c r="AA2980">
        <v>22.7</v>
      </c>
      <c r="AB2980">
        <v>3.6000000000000004E-2</v>
      </c>
      <c r="AC2980" s="2">
        <f t="shared" si="279"/>
        <v>3.6000000000000004E-2</v>
      </c>
      <c r="AH2980" s="2">
        <f t="shared" si="280"/>
        <v>0.71399999999999997</v>
      </c>
      <c r="AI2980" s="2">
        <f>IF(ISNUMBER(AH2980),SUMIFS($AH$1:AH2980,$A$1:A2980,A2980,C$1:$C2980,C2980,$G$1:G2980,G2980,$E$1:E2980,E2980),"")</f>
        <v>12.996</v>
      </c>
      <c r="AJ2980">
        <f t="shared" si="281"/>
        <v>9</v>
      </c>
    </row>
    <row r="2981" spans="1:36" x14ac:dyDescent="0.25">
      <c r="A2981" s="14" t="s">
        <v>93</v>
      </c>
      <c r="B2981" t="s">
        <v>80</v>
      </c>
      <c r="C2981" t="s">
        <v>90</v>
      </c>
      <c r="D2981" s="13">
        <v>42072</v>
      </c>
      <c r="E2981">
        <v>2</v>
      </c>
      <c r="F2981">
        <v>200</v>
      </c>
      <c r="G2981" s="2" t="s">
        <v>89</v>
      </c>
      <c r="H2981" s="2" t="s">
        <v>13</v>
      </c>
      <c r="I2981">
        <v>3</v>
      </c>
      <c r="J2981" s="2" t="s">
        <v>77</v>
      </c>
      <c r="K2981" s="2">
        <v>180</v>
      </c>
      <c r="L2981" s="2"/>
      <c r="M2981" s="2" t="str">
        <f t="shared" si="276"/>
        <v/>
      </c>
      <c r="N2981">
        <v>785.70382799999993</v>
      </c>
      <c r="O2981" s="2">
        <f t="shared" si="277"/>
        <v>78.57038279999999</v>
      </c>
      <c r="P2981" s="2">
        <f>IF(ISNUMBER(O2981),SUMIFS(O$1:$O2981,A$1:$A2981,A2981,C$1:$C2981,C2981,G$1:$G2981,G2981,E$1:$E2981,E2981),"")</f>
        <v>530.89113039999995</v>
      </c>
      <c r="U2981" t="str">
        <f t="shared" si="278"/>
        <v/>
      </c>
      <c r="AA2981">
        <v>20.6</v>
      </c>
      <c r="AB2981">
        <v>3.3000000000000002E-2</v>
      </c>
      <c r="AC2981" s="2">
        <f t="shared" si="279"/>
        <v>3.3000000000000002E-2</v>
      </c>
      <c r="AH2981" s="2">
        <f t="shared" si="280"/>
        <v>2.593</v>
      </c>
      <c r="AI2981" s="2">
        <f>IF(ISNUMBER(AH2981),SUMIFS($AH$1:AH2981,$A$1:A2981,A2981,C$1:$C2981,C2981,$G$1:G2981,G2981,$E$1:E2981,E2981),"")</f>
        <v>15.007999999999999</v>
      </c>
      <c r="AJ2981">
        <f t="shared" si="281"/>
        <v>9</v>
      </c>
    </row>
    <row r="2982" spans="1:36" x14ac:dyDescent="0.25">
      <c r="A2982" s="14" t="s">
        <v>92</v>
      </c>
      <c r="B2982" t="s">
        <v>80</v>
      </c>
      <c r="C2982" t="s">
        <v>90</v>
      </c>
      <c r="D2982" s="13">
        <v>42072</v>
      </c>
      <c r="E2982">
        <v>2</v>
      </c>
      <c r="F2982">
        <v>350</v>
      </c>
      <c r="G2982" s="2" t="s">
        <v>89</v>
      </c>
      <c r="H2982" s="2" t="s">
        <v>13</v>
      </c>
      <c r="I2982">
        <v>3</v>
      </c>
      <c r="J2982" s="2" t="s">
        <v>77</v>
      </c>
      <c r="K2982" s="2">
        <v>315</v>
      </c>
      <c r="L2982" s="2"/>
      <c r="M2982" s="2" t="str">
        <f t="shared" si="276"/>
        <v/>
      </c>
      <c r="N2982">
        <v>620.28676800000005</v>
      </c>
      <c r="O2982" s="2">
        <f t="shared" si="277"/>
        <v>62.028676800000007</v>
      </c>
      <c r="P2982" s="2">
        <f>IF(ISNUMBER(O2982),SUMIFS(O$1:$O2982,A$1:$A2982,A2982,C$1:$C2982,C2982,G$1:$G2982,G2982,E$1:$E2982,E2982),"")</f>
        <v>536.00460559999999</v>
      </c>
      <c r="U2982" t="str">
        <f t="shared" si="278"/>
        <v/>
      </c>
      <c r="AA2982">
        <v>25</v>
      </c>
      <c r="AB2982">
        <v>0.04</v>
      </c>
      <c r="AC2982" s="2">
        <f t="shared" si="279"/>
        <v>0.04</v>
      </c>
      <c r="AH2982" s="2">
        <f t="shared" si="280"/>
        <v>2.4809999999999999</v>
      </c>
      <c r="AI2982" s="2">
        <f>IF(ISNUMBER(AH2982),SUMIFS($AH$1:AH2982,$A$1:A2982,A2982,C$1:$C2982,C2982,$G$1:G2982,G2982,$E$1:E2982,E2982),"")</f>
        <v>15.192</v>
      </c>
      <c r="AJ2982">
        <f t="shared" si="281"/>
        <v>9</v>
      </c>
    </row>
    <row r="2983" spans="1:36" x14ac:dyDescent="0.25">
      <c r="A2983" s="14" t="s">
        <v>91</v>
      </c>
      <c r="B2983" t="s">
        <v>80</v>
      </c>
      <c r="C2983" t="s">
        <v>90</v>
      </c>
      <c r="D2983" s="13">
        <v>42072</v>
      </c>
      <c r="E2983">
        <v>2</v>
      </c>
      <c r="F2983">
        <v>500</v>
      </c>
      <c r="G2983" s="2" t="s">
        <v>89</v>
      </c>
      <c r="H2983" s="2" t="s">
        <v>13</v>
      </c>
      <c r="I2983">
        <v>3</v>
      </c>
      <c r="J2983" s="2" t="s">
        <v>77</v>
      </c>
      <c r="K2983" s="2">
        <v>450</v>
      </c>
      <c r="L2983" s="2"/>
      <c r="M2983" s="2" t="str">
        <f t="shared" si="276"/>
        <v/>
      </c>
      <c r="N2983">
        <v>672.2067199999999</v>
      </c>
      <c r="O2983" s="2">
        <f t="shared" si="277"/>
        <v>67.220671999999993</v>
      </c>
      <c r="P2983" s="2">
        <f>IF(ISNUMBER(O2983),SUMIFS(O$1:$O2983,A$1:$A2983,A2983,C$1:$C2983,C2983,G$1:$G2983,G2983,E$1:$E2983,E2983),"")</f>
        <v>566.96439253333335</v>
      </c>
      <c r="U2983" t="str">
        <f t="shared" si="278"/>
        <v/>
      </c>
      <c r="AA2983">
        <v>23.4</v>
      </c>
      <c r="AB2983">
        <v>3.7000000000000005E-2</v>
      </c>
      <c r="AC2983" s="2">
        <f t="shared" si="279"/>
        <v>3.7000000000000005E-2</v>
      </c>
      <c r="AH2983" s="2">
        <f t="shared" si="280"/>
        <v>2.4870000000000001</v>
      </c>
      <c r="AI2983" s="2">
        <f>IF(ISNUMBER(AH2983),SUMIFS($AH$1:AH2983,$A$1:A2983,A2983,C$1:$C2983,C2983,$G$1:G2983,G2983,$E$1:E2983,E2983),"")</f>
        <v>16.637</v>
      </c>
      <c r="AJ2983">
        <f t="shared" si="281"/>
        <v>9</v>
      </c>
    </row>
    <row r="2984" spans="1:36" x14ac:dyDescent="0.25">
      <c r="A2984" s="14" t="s">
        <v>96</v>
      </c>
      <c r="B2984" t="s">
        <v>80</v>
      </c>
      <c r="C2984" t="s">
        <v>90</v>
      </c>
      <c r="D2984" s="13">
        <v>42072</v>
      </c>
      <c r="E2984">
        <v>3</v>
      </c>
      <c r="F2984">
        <v>0</v>
      </c>
      <c r="G2984" s="2" t="s">
        <v>89</v>
      </c>
      <c r="H2984" s="2" t="s">
        <v>13</v>
      </c>
      <c r="I2984">
        <v>3</v>
      </c>
      <c r="J2984" s="2" t="s">
        <v>77</v>
      </c>
      <c r="K2984" s="2">
        <v>0</v>
      </c>
      <c r="L2984" s="2"/>
      <c r="M2984" s="2" t="str">
        <f t="shared" si="276"/>
        <v/>
      </c>
      <c r="N2984">
        <v>198.34401664000004</v>
      </c>
      <c r="O2984" s="2">
        <f t="shared" si="277"/>
        <v>19.834401664000005</v>
      </c>
      <c r="P2984" s="2">
        <f>IF(ISNUMBER(O2984),SUMIFS(O$1:$O2984,A$1:$A2984,A2984,C$1:$C2984,C2984,G$1:$G2984,G2984,E$1:$E2984,E2984),"")</f>
        <v>216.30170766400002</v>
      </c>
      <c r="U2984" t="str">
        <f t="shared" si="278"/>
        <v/>
      </c>
      <c r="AA2984">
        <v>15.1</v>
      </c>
      <c r="AB2984">
        <v>2.4E-2</v>
      </c>
      <c r="AC2984" s="2">
        <f t="shared" si="279"/>
        <v>2.4E-2</v>
      </c>
      <c r="AH2984" s="2">
        <f t="shared" si="280"/>
        <v>0.47599999999999998</v>
      </c>
      <c r="AI2984" s="2">
        <f>IF(ISNUMBER(AH2984),SUMIFS($AH$1:AH2984,$A$1:A2984,A2984,C$1:$C2984,C2984,$G$1:G2984,G2984,$E$1:E2984,E2984),"")</f>
        <v>4.5739999999999998</v>
      </c>
      <c r="AJ2984">
        <f t="shared" si="281"/>
        <v>9</v>
      </c>
    </row>
    <row r="2985" spans="1:36" x14ac:dyDescent="0.25">
      <c r="A2985" s="14" t="s">
        <v>95</v>
      </c>
      <c r="B2985" t="s">
        <v>80</v>
      </c>
      <c r="C2985" t="s">
        <v>90</v>
      </c>
      <c r="D2985" s="13">
        <v>42072</v>
      </c>
      <c r="E2985">
        <v>3</v>
      </c>
      <c r="F2985">
        <v>50</v>
      </c>
      <c r="G2985" s="2" t="s">
        <v>89</v>
      </c>
      <c r="H2985" s="2" t="s">
        <v>13</v>
      </c>
      <c r="I2985">
        <v>3</v>
      </c>
      <c r="J2985" s="2" t="s">
        <v>77</v>
      </c>
      <c r="K2985" s="2">
        <v>45</v>
      </c>
      <c r="L2985" s="2"/>
      <c r="M2985" s="2" t="str">
        <f t="shared" si="276"/>
        <v/>
      </c>
      <c r="N2985">
        <v>203.83715709333336</v>
      </c>
      <c r="O2985" s="2">
        <f t="shared" si="277"/>
        <v>20.383715709333337</v>
      </c>
      <c r="P2985" s="2">
        <f>IF(ISNUMBER(O2985),SUMIFS(O$1:$O2985,A$1:$A2985,A2985,C$1:$C2985,C2985,G$1:$G2985,G2985,E$1:$E2985,E2985),"")</f>
        <v>369.1242477093333</v>
      </c>
      <c r="U2985" t="str">
        <f t="shared" si="278"/>
        <v/>
      </c>
      <c r="AA2985">
        <v>21.9</v>
      </c>
      <c r="AB2985">
        <v>3.5000000000000003E-2</v>
      </c>
      <c r="AC2985" s="2">
        <f t="shared" si="279"/>
        <v>3.5000000000000003E-2</v>
      </c>
      <c r="AH2985" s="2">
        <f t="shared" si="280"/>
        <v>0.71299999999999997</v>
      </c>
      <c r="AI2985" s="2">
        <f>IF(ISNUMBER(AH2985),SUMIFS($AH$1:AH2985,$A$1:A2985,A2985,C$1:$C2985,C2985,$G$1:G2985,G2985,$E$1:E2985,E2985),"")</f>
        <v>9.6059999999999999</v>
      </c>
      <c r="AJ2985">
        <f t="shared" si="281"/>
        <v>9</v>
      </c>
    </row>
    <row r="2986" spans="1:36" x14ac:dyDescent="0.25">
      <c r="A2986" s="14" t="s">
        <v>94</v>
      </c>
      <c r="B2986" t="s">
        <v>80</v>
      </c>
      <c r="C2986" t="s">
        <v>90</v>
      </c>
      <c r="D2986" s="13">
        <v>42072</v>
      </c>
      <c r="E2986">
        <v>3</v>
      </c>
      <c r="F2986">
        <v>100</v>
      </c>
      <c r="G2986" s="2" t="s">
        <v>89</v>
      </c>
      <c r="H2986" s="2" t="s">
        <v>13</v>
      </c>
      <c r="I2986">
        <v>3</v>
      </c>
      <c r="J2986" s="2" t="s">
        <v>77</v>
      </c>
      <c r="K2986" s="2">
        <v>90</v>
      </c>
      <c r="L2986" s="2"/>
      <c r="M2986" s="2" t="str">
        <f t="shared" si="276"/>
        <v/>
      </c>
      <c r="N2986">
        <v>232.5308405333333</v>
      </c>
      <c r="O2986" s="2">
        <f t="shared" si="277"/>
        <v>23.253084053333332</v>
      </c>
      <c r="P2986" s="2">
        <f>IF(ISNUMBER(O2986),SUMIFS(O$1:$O2986,A$1:$A2986,A2986,C$1:$C2986,C2986,G$1:$G2986,G2986,E$1:$E2986,E2986),"")</f>
        <v>320.29882698666671</v>
      </c>
      <c r="U2986" t="str">
        <f t="shared" si="278"/>
        <v/>
      </c>
      <c r="AA2986">
        <v>23.5</v>
      </c>
      <c r="AB2986">
        <v>3.7999999999999999E-2</v>
      </c>
      <c r="AC2986" s="2">
        <f t="shared" si="279"/>
        <v>3.7999999999999999E-2</v>
      </c>
      <c r="AH2986" s="2">
        <f t="shared" si="280"/>
        <v>0.88400000000000001</v>
      </c>
      <c r="AI2986" s="2">
        <f>IF(ISNUMBER(AH2986),SUMIFS($AH$1:AH2986,$A$1:A2986,A2986,C$1:$C2986,C2986,$G$1:G2986,G2986,$E$1:E2986,E2986),"")</f>
        <v>9.173</v>
      </c>
      <c r="AJ2986">
        <f t="shared" si="281"/>
        <v>9</v>
      </c>
    </row>
    <row r="2987" spans="1:36" x14ac:dyDescent="0.25">
      <c r="A2987" s="14" t="s">
        <v>93</v>
      </c>
      <c r="B2987" t="s">
        <v>80</v>
      </c>
      <c r="C2987" t="s">
        <v>90</v>
      </c>
      <c r="D2987" s="13">
        <v>42072</v>
      </c>
      <c r="E2987">
        <v>3</v>
      </c>
      <c r="F2987">
        <v>200</v>
      </c>
      <c r="G2987" s="2" t="s">
        <v>89</v>
      </c>
      <c r="H2987" s="2" t="s">
        <v>13</v>
      </c>
      <c r="I2987">
        <v>3</v>
      </c>
      <c r="J2987" s="2" t="s">
        <v>77</v>
      </c>
      <c r="K2987" s="2">
        <v>180</v>
      </c>
      <c r="L2987" s="2"/>
      <c r="M2987" s="2" t="str">
        <f t="shared" si="276"/>
        <v/>
      </c>
      <c r="N2987">
        <v>664.32208000000003</v>
      </c>
      <c r="O2987" s="2">
        <f t="shared" si="277"/>
        <v>66.432208000000003</v>
      </c>
      <c r="P2987" s="2">
        <f>IF(ISNUMBER(O2987),SUMIFS(O$1:$O2987,A$1:$A2987,A2987,C$1:$C2987,C2987,G$1:$G2987,G2987,E$1:$E2987,E2987),"")</f>
        <v>508.19317013333335</v>
      </c>
      <c r="U2987" t="str">
        <f t="shared" si="278"/>
        <v/>
      </c>
      <c r="AA2987">
        <v>20.399999999999999</v>
      </c>
      <c r="AB2987">
        <v>3.3000000000000002E-2</v>
      </c>
      <c r="AC2987" s="2">
        <f t="shared" si="279"/>
        <v>3.3000000000000002E-2</v>
      </c>
      <c r="AH2987" s="2">
        <f t="shared" si="280"/>
        <v>2.1920000000000002</v>
      </c>
      <c r="AI2987" s="2">
        <f>IF(ISNUMBER(AH2987),SUMIFS($AH$1:AH2987,$A$1:A2987,A2987,C$1:$C2987,C2987,$G$1:G2987,G2987,$E$1:E2987,E2987),"")</f>
        <v>12.828000000000001</v>
      </c>
      <c r="AJ2987">
        <f t="shared" si="281"/>
        <v>9</v>
      </c>
    </row>
    <row r="2988" spans="1:36" x14ac:dyDescent="0.25">
      <c r="A2988" s="14" t="s">
        <v>92</v>
      </c>
      <c r="B2988" t="s">
        <v>80</v>
      </c>
      <c r="C2988" t="s">
        <v>90</v>
      </c>
      <c r="D2988" s="13">
        <v>42072</v>
      </c>
      <c r="E2988">
        <v>3</v>
      </c>
      <c r="F2988">
        <v>350</v>
      </c>
      <c r="G2988" s="2" t="s">
        <v>89</v>
      </c>
      <c r="H2988" s="2" t="s">
        <v>13</v>
      </c>
      <c r="I2988">
        <v>3</v>
      </c>
      <c r="J2988" s="2" t="s">
        <v>77</v>
      </c>
      <c r="K2988" s="2">
        <v>315</v>
      </c>
      <c r="L2988" s="2"/>
      <c r="M2988" s="2" t="str">
        <f t="shared" si="276"/>
        <v/>
      </c>
      <c r="N2988">
        <v>1049.4068666666667</v>
      </c>
      <c r="O2988" s="2">
        <f t="shared" si="277"/>
        <v>104.94068666666666</v>
      </c>
      <c r="P2988" s="2">
        <f>IF(ISNUMBER(O2988),SUMIFS(O$1:$O2988,A$1:$A2988,A2988,C$1:$C2988,C2988,G$1:$G2988,G2988,E$1:$E2988,E2988),"")</f>
        <v>479.97229119999997</v>
      </c>
      <c r="U2988" t="str">
        <f t="shared" si="278"/>
        <v/>
      </c>
      <c r="AA2988">
        <v>21.4</v>
      </c>
      <c r="AB2988">
        <v>3.4000000000000002E-2</v>
      </c>
      <c r="AC2988" s="2">
        <f t="shared" si="279"/>
        <v>3.4000000000000002E-2</v>
      </c>
      <c r="AH2988" s="2">
        <f t="shared" si="280"/>
        <v>3.5680000000000001</v>
      </c>
      <c r="AI2988" s="2">
        <f>IF(ISNUMBER(AH2988),SUMIFS($AH$1:AH2988,$A$1:A2988,A2988,C$1:$C2988,C2988,$G$1:G2988,G2988,$E$1:E2988,E2988),"")</f>
        <v>13.011000000000001</v>
      </c>
      <c r="AJ2988">
        <f t="shared" si="281"/>
        <v>9</v>
      </c>
    </row>
    <row r="2989" spans="1:36" x14ac:dyDescent="0.25">
      <c r="A2989" s="14" t="s">
        <v>91</v>
      </c>
      <c r="B2989" t="s">
        <v>80</v>
      </c>
      <c r="C2989" t="s">
        <v>90</v>
      </c>
      <c r="D2989" s="13">
        <v>42072</v>
      </c>
      <c r="E2989">
        <v>3</v>
      </c>
      <c r="F2989">
        <v>500</v>
      </c>
      <c r="G2989" s="2" t="s">
        <v>89</v>
      </c>
      <c r="H2989" s="2" t="s">
        <v>13</v>
      </c>
      <c r="I2989">
        <v>3</v>
      </c>
      <c r="J2989" s="2" t="s">
        <v>77</v>
      </c>
      <c r="K2989" s="2">
        <v>450</v>
      </c>
      <c r="L2989" s="2"/>
      <c r="M2989" s="2" t="str">
        <f t="shared" si="276"/>
        <v/>
      </c>
      <c r="N2989">
        <v>611.50048399999991</v>
      </c>
      <c r="O2989" s="2">
        <f t="shared" si="277"/>
        <v>61.150048399999989</v>
      </c>
      <c r="P2989" s="2">
        <f>IF(ISNUMBER(O2989),SUMIFS(O$1:$O2989,A$1:$A2989,A2989,C$1:$C2989,C2989,G$1:$G2989,G2989,E$1:$E2989,E2989),"")</f>
        <v>536.80291853333324</v>
      </c>
      <c r="U2989" t="str">
        <f t="shared" si="278"/>
        <v/>
      </c>
      <c r="AA2989">
        <v>21.3</v>
      </c>
      <c r="AB2989">
        <v>3.4000000000000002E-2</v>
      </c>
      <c r="AC2989" s="2">
        <f t="shared" si="279"/>
        <v>3.4000000000000002E-2</v>
      </c>
      <c r="AH2989" s="2">
        <f t="shared" si="280"/>
        <v>2.0790000000000002</v>
      </c>
      <c r="AI2989" s="2">
        <f>IF(ISNUMBER(AH2989),SUMIFS($AH$1:AH2989,$A$1:A2989,A2989,C$1:$C2989,C2989,$G$1:G2989,G2989,$E$1:E2989,E2989),"")</f>
        <v>13.836</v>
      </c>
      <c r="AJ2989">
        <f t="shared" si="281"/>
        <v>9</v>
      </c>
    </row>
    <row r="2990" spans="1:36" x14ac:dyDescent="0.25">
      <c r="A2990" s="14" t="s">
        <v>96</v>
      </c>
      <c r="B2990" t="s">
        <v>80</v>
      </c>
      <c r="C2990" t="s">
        <v>90</v>
      </c>
      <c r="D2990" s="13">
        <v>42086</v>
      </c>
      <c r="E2990">
        <v>1</v>
      </c>
      <c r="F2990">
        <v>0</v>
      </c>
      <c r="G2990" s="2" t="s">
        <v>89</v>
      </c>
      <c r="H2990" s="2" t="s">
        <v>13</v>
      </c>
      <c r="I2990">
        <v>4</v>
      </c>
      <c r="J2990" s="2" t="s">
        <v>88</v>
      </c>
      <c r="K2990" s="2">
        <v>0</v>
      </c>
      <c r="L2990" s="2">
        <v>2698</v>
      </c>
      <c r="M2990" s="2">
        <f t="shared" si="276"/>
        <v>269.8</v>
      </c>
      <c r="O2990" s="2" t="str">
        <f t="shared" si="277"/>
        <v/>
      </c>
      <c r="P2990" s="2" t="str">
        <f>IF(ISNUMBER(O2990),SUMIFS(O$1:$O2990,A$1:$A2990,A2990,C$1:$C2990,C2990,G$1:$G2990,G2990,E$1:$E2990,E2990),"")</f>
        <v/>
      </c>
      <c r="U2990" t="str">
        <f t="shared" si="278"/>
        <v/>
      </c>
      <c r="AA2990">
        <v>24.4</v>
      </c>
      <c r="AB2990">
        <v>3.9E-2</v>
      </c>
      <c r="AC2990" s="2">
        <f t="shared" si="279"/>
        <v>3.9E-2</v>
      </c>
      <c r="AH2990" s="2" t="str">
        <f t="shared" si="280"/>
        <v/>
      </c>
      <c r="AI2990" s="2" t="str">
        <f>IF(ISNUMBER(AH2990),SUMIFS($AH$1:AH2990,$A$1:A2990,A2990,C$1:$C2990,C2990,$G$1:G2990,G2990,$E$1:E2990,E2990),"")</f>
        <v/>
      </c>
      <c r="AJ2990">
        <f t="shared" si="281"/>
        <v>6</v>
      </c>
    </row>
    <row r="2991" spans="1:36" x14ac:dyDescent="0.25">
      <c r="A2991" s="14" t="s">
        <v>95</v>
      </c>
      <c r="B2991" t="s">
        <v>80</v>
      </c>
      <c r="C2991" t="s">
        <v>90</v>
      </c>
      <c r="D2991" s="13">
        <v>42086</v>
      </c>
      <c r="E2991">
        <v>1</v>
      </c>
      <c r="F2991">
        <v>50</v>
      </c>
      <c r="G2991" s="2" t="s">
        <v>89</v>
      </c>
      <c r="H2991" s="2" t="s">
        <v>13</v>
      </c>
      <c r="I2991">
        <v>4</v>
      </c>
      <c r="J2991" s="2" t="s">
        <v>88</v>
      </c>
      <c r="K2991" s="2">
        <v>45</v>
      </c>
      <c r="L2991" s="2">
        <v>2732</v>
      </c>
      <c r="M2991" s="2">
        <f t="shared" si="276"/>
        <v>273.2</v>
      </c>
      <c r="O2991" s="2" t="str">
        <f t="shared" si="277"/>
        <v/>
      </c>
      <c r="P2991" s="2" t="str">
        <f>IF(ISNUMBER(O2991),SUMIFS(O$1:$O2991,A$1:$A2991,A2991,C$1:$C2991,C2991,G$1:$G2991,G2991,E$1:$E2991,E2991),"")</f>
        <v/>
      </c>
      <c r="U2991" t="str">
        <f t="shared" si="278"/>
        <v/>
      </c>
      <c r="AA2991">
        <v>25.8</v>
      </c>
      <c r="AB2991">
        <v>4.0999999999999995E-2</v>
      </c>
      <c r="AC2991" s="2">
        <f t="shared" si="279"/>
        <v>4.0999999999999995E-2</v>
      </c>
      <c r="AH2991" s="2" t="str">
        <f t="shared" si="280"/>
        <v/>
      </c>
      <c r="AI2991" s="2" t="str">
        <f>IF(ISNUMBER(AH2991),SUMIFS($AH$1:AH2991,$A$1:A2991,A2991,C$1:$C2991,C2991,$G$1:G2991,G2991,$E$1:E2991,E2991),"")</f>
        <v/>
      </c>
      <c r="AJ2991">
        <f t="shared" si="281"/>
        <v>6</v>
      </c>
    </row>
    <row r="2992" spans="1:36" x14ac:dyDescent="0.25">
      <c r="A2992" s="14" t="s">
        <v>94</v>
      </c>
      <c r="B2992" t="s">
        <v>80</v>
      </c>
      <c r="C2992" t="s">
        <v>90</v>
      </c>
      <c r="D2992" s="13">
        <v>42086</v>
      </c>
      <c r="E2992">
        <v>1</v>
      </c>
      <c r="F2992">
        <v>100</v>
      </c>
      <c r="G2992" s="2" t="s">
        <v>89</v>
      </c>
      <c r="H2992" s="2" t="s">
        <v>13</v>
      </c>
      <c r="I2992">
        <v>4</v>
      </c>
      <c r="J2992" s="2" t="s">
        <v>88</v>
      </c>
      <c r="K2992" s="2">
        <v>90</v>
      </c>
      <c r="L2992" s="2">
        <v>2902</v>
      </c>
      <c r="M2992" s="2">
        <f t="shared" si="276"/>
        <v>290.2</v>
      </c>
      <c r="O2992" s="2" t="str">
        <f t="shared" si="277"/>
        <v/>
      </c>
      <c r="P2992" s="2" t="str">
        <f>IF(ISNUMBER(O2992),SUMIFS(O$1:$O2992,A$1:$A2992,A2992,C$1:$C2992,C2992,G$1:$G2992,G2992,E$1:$E2992,E2992),"")</f>
        <v/>
      </c>
      <c r="U2992" t="str">
        <f t="shared" si="278"/>
        <v/>
      </c>
      <c r="AA2992">
        <v>24.3</v>
      </c>
      <c r="AB2992">
        <v>3.9E-2</v>
      </c>
      <c r="AC2992" s="2">
        <f t="shared" si="279"/>
        <v>3.9E-2</v>
      </c>
      <c r="AH2992" s="2" t="str">
        <f t="shared" si="280"/>
        <v/>
      </c>
      <c r="AI2992" s="2" t="str">
        <f>IF(ISNUMBER(AH2992),SUMIFS($AH$1:AH2992,$A$1:A2992,A2992,C$1:$C2992,C2992,$G$1:G2992,G2992,$E$1:E2992,E2992),"")</f>
        <v/>
      </c>
      <c r="AJ2992">
        <f t="shared" si="281"/>
        <v>6</v>
      </c>
    </row>
    <row r="2993" spans="1:36" x14ac:dyDescent="0.25">
      <c r="A2993" s="14" t="s">
        <v>93</v>
      </c>
      <c r="B2993" t="s">
        <v>80</v>
      </c>
      <c r="C2993" t="s">
        <v>90</v>
      </c>
      <c r="D2993" s="13">
        <v>42086</v>
      </c>
      <c r="E2993">
        <v>1</v>
      </c>
      <c r="F2993">
        <v>200</v>
      </c>
      <c r="G2993" s="2" t="s">
        <v>89</v>
      </c>
      <c r="H2993" s="2" t="s">
        <v>13</v>
      </c>
      <c r="I2993">
        <v>4</v>
      </c>
      <c r="J2993" s="2" t="s">
        <v>88</v>
      </c>
      <c r="K2993" s="2">
        <v>180</v>
      </c>
      <c r="L2993" s="2">
        <v>2630</v>
      </c>
      <c r="M2993" s="2">
        <f t="shared" si="276"/>
        <v>263</v>
      </c>
      <c r="O2993" s="2" t="str">
        <f t="shared" si="277"/>
        <v/>
      </c>
      <c r="P2993" s="2" t="str">
        <f>IF(ISNUMBER(O2993),SUMIFS(O$1:$O2993,A$1:$A2993,A2993,C$1:$C2993,C2993,G$1:$G2993,G2993,E$1:$E2993,E2993),"")</f>
        <v/>
      </c>
      <c r="U2993" t="str">
        <f t="shared" si="278"/>
        <v/>
      </c>
      <c r="AA2993">
        <v>25.6</v>
      </c>
      <c r="AB2993">
        <v>4.0999999999999995E-2</v>
      </c>
      <c r="AC2993" s="2">
        <f t="shared" si="279"/>
        <v>4.0999999999999995E-2</v>
      </c>
      <c r="AH2993" s="2" t="str">
        <f t="shared" si="280"/>
        <v/>
      </c>
      <c r="AI2993" s="2" t="str">
        <f>IF(ISNUMBER(AH2993),SUMIFS($AH$1:AH2993,$A$1:A2993,A2993,C$1:$C2993,C2993,$G$1:G2993,G2993,$E$1:E2993,E2993),"")</f>
        <v/>
      </c>
      <c r="AJ2993">
        <f t="shared" si="281"/>
        <v>6</v>
      </c>
    </row>
    <row r="2994" spans="1:36" x14ac:dyDescent="0.25">
      <c r="A2994" s="14" t="s">
        <v>92</v>
      </c>
      <c r="B2994" t="s">
        <v>80</v>
      </c>
      <c r="C2994" t="s">
        <v>90</v>
      </c>
      <c r="D2994" s="13">
        <v>42086</v>
      </c>
      <c r="E2994">
        <v>1</v>
      </c>
      <c r="F2994">
        <v>350</v>
      </c>
      <c r="G2994" s="2" t="s">
        <v>89</v>
      </c>
      <c r="H2994" s="2" t="s">
        <v>13</v>
      </c>
      <c r="I2994">
        <v>4</v>
      </c>
      <c r="J2994" s="2" t="s">
        <v>88</v>
      </c>
      <c r="K2994" s="2">
        <v>315</v>
      </c>
      <c r="L2994" s="2">
        <v>2800</v>
      </c>
      <c r="M2994" s="2">
        <f t="shared" si="276"/>
        <v>280</v>
      </c>
      <c r="O2994" s="2" t="str">
        <f t="shared" si="277"/>
        <v/>
      </c>
      <c r="P2994" s="2" t="str">
        <f>IF(ISNUMBER(O2994),SUMIFS(O$1:$O2994,A$1:$A2994,A2994,C$1:$C2994,C2994,G$1:$G2994,G2994,E$1:$E2994,E2994),"")</f>
        <v/>
      </c>
      <c r="U2994" t="str">
        <f t="shared" si="278"/>
        <v/>
      </c>
      <c r="AA2994">
        <v>27.2</v>
      </c>
      <c r="AB2994">
        <v>4.4000000000000004E-2</v>
      </c>
      <c r="AC2994" s="2">
        <f t="shared" si="279"/>
        <v>4.4000000000000004E-2</v>
      </c>
      <c r="AH2994" s="2" t="str">
        <f t="shared" si="280"/>
        <v/>
      </c>
      <c r="AI2994" s="2" t="str">
        <f>IF(ISNUMBER(AH2994),SUMIFS($AH$1:AH2994,$A$1:A2994,A2994,C$1:$C2994,C2994,$G$1:G2994,G2994,$E$1:E2994,E2994),"")</f>
        <v/>
      </c>
      <c r="AJ2994">
        <f t="shared" si="281"/>
        <v>6</v>
      </c>
    </row>
    <row r="2995" spans="1:36" x14ac:dyDescent="0.25">
      <c r="A2995" s="14" t="s">
        <v>91</v>
      </c>
      <c r="B2995" t="s">
        <v>80</v>
      </c>
      <c r="C2995" t="s">
        <v>90</v>
      </c>
      <c r="D2995" s="13">
        <v>42086</v>
      </c>
      <c r="E2995">
        <v>1</v>
      </c>
      <c r="F2995">
        <v>500</v>
      </c>
      <c r="G2995" s="2" t="s">
        <v>89</v>
      </c>
      <c r="H2995" s="2" t="s">
        <v>13</v>
      </c>
      <c r="I2995">
        <v>4</v>
      </c>
      <c r="J2995" s="2" t="s">
        <v>88</v>
      </c>
      <c r="K2995" s="2">
        <v>450</v>
      </c>
      <c r="L2995" s="2">
        <v>2698</v>
      </c>
      <c r="M2995" s="2">
        <f t="shared" si="276"/>
        <v>269.8</v>
      </c>
      <c r="O2995" s="2" t="str">
        <f t="shared" si="277"/>
        <v/>
      </c>
      <c r="P2995" s="2" t="str">
        <f>IF(ISNUMBER(O2995),SUMIFS(O$1:$O2995,A$1:$A2995,A2995,C$1:$C2995,C2995,G$1:$G2995,G2995,E$1:$E2995,E2995),"")</f>
        <v/>
      </c>
      <c r="U2995" t="str">
        <f t="shared" si="278"/>
        <v/>
      </c>
      <c r="AA2995">
        <v>26.1</v>
      </c>
      <c r="AB2995">
        <v>4.2000000000000003E-2</v>
      </c>
      <c r="AC2995" s="2">
        <f t="shared" si="279"/>
        <v>4.2000000000000003E-2</v>
      </c>
      <c r="AH2995" s="2" t="str">
        <f t="shared" si="280"/>
        <v/>
      </c>
      <c r="AI2995" s="2" t="str">
        <f>IF(ISNUMBER(AH2995),SUMIFS($AH$1:AH2995,$A$1:A2995,A2995,C$1:$C2995,C2995,$G$1:G2995,G2995,$E$1:E2995,E2995),"")</f>
        <v/>
      </c>
      <c r="AJ2995">
        <f t="shared" si="281"/>
        <v>6</v>
      </c>
    </row>
    <row r="2996" spans="1:36" x14ac:dyDescent="0.25">
      <c r="A2996" s="14" t="s">
        <v>96</v>
      </c>
      <c r="B2996" t="s">
        <v>80</v>
      </c>
      <c r="C2996" t="s">
        <v>90</v>
      </c>
      <c r="D2996" s="13">
        <v>42086</v>
      </c>
      <c r="E2996">
        <v>2</v>
      </c>
      <c r="F2996">
        <v>0</v>
      </c>
      <c r="G2996" s="2" t="s">
        <v>89</v>
      </c>
      <c r="H2996" s="2" t="s">
        <v>13</v>
      </c>
      <c r="I2996">
        <v>4</v>
      </c>
      <c r="J2996" s="2" t="s">
        <v>88</v>
      </c>
      <c r="K2996" s="2">
        <v>0</v>
      </c>
      <c r="L2996" s="2">
        <v>2596</v>
      </c>
      <c r="M2996" s="2">
        <f t="shared" si="276"/>
        <v>259.60000000000002</v>
      </c>
      <c r="O2996" s="2" t="str">
        <f t="shared" si="277"/>
        <v/>
      </c>
      <c r="P2996" s="2" t="str">
        <f>IF(ISNUMBER(O2996),SUMIFS(O$1:$O2996,A$1:$A2996,A2996,C$1:$C2996,C2996,G$1:$G2996,G2996,E$1:$E2996,E2996),"")</f>
        <v/>
      </c>
      <c r="U2996" t="str">
        <f t="shared" si="278"/>
        <v/>
      </c>
      <c r="AA2996">
        <v>20.7</v>
      </c>
      <c r="AB2996">
        <v>3.3000000000000002E-2</v>
      </c>
      <c r="AC2996" s="2">
        <f t="shared" si="279"/>
        <v>3.3000000000000002E-2</v>
      </c>
      <c r="AH2996" s="2" t="str">
        <f t="shared" si="280"/>
        <v/>
      </c>
      <c r="AI2996" s="2" t="str">
        <f>IF(ISNUMBER(AH2996),SUMIFS($AH$1:AH2996,$A$1:A2996,A2996,C$1:$C2996,C2996,$G$1:G2996,G2996,$E$1:E2996,E2996),"")</f>
        <v/>
      </c>
      <c r="AJ2996">
        <f t="shared" si="281"/>
        <v>6</v>
      </c>
    </row>
    <row r="2997" spans="1:36" x14ac:dyDescent="0.25">
      <c r="A2997" s="14" t="s">
        <v>95</v>
      </c>
      <c r="B2997" t="s">
        <v>80</v>
      </c>
      <c r="C2997" t="s">
        <v>90</v>
      </c>
      <c r="D2997" s="13">
        <v>42086</v>
      </c>
      <c r="E2997">
        <v>2</v>
      </c>
      <c r="F2997">
        <v>50</v>
      </c>
      <c r="G2997" s="2" t="s">
        <v>89</v>
      </c>
      <c r="H2997" s="2" t="s">
        <v>13</v>
      </c>
      <c r="I2997">
        <v>4</v>
      </c>
      <c r="J2997" s="2" t="s">
        <v>88</v>
      </c>
      <c r="K2997" s="2">
        <v>45</v>
      </c>
      <c r="L2997" s="2">
        <v>2834</v>
      </c>
      <c r="M2997" s="2">
        <f t="shared" si="276"/>
        <v>283.39999999999998</v>
      </c>
      <c r="O2997" s="2" t="str">
        <f t="shared" si="277"/>
        <v/>
      </c>
      <c r="P2997" s="2" t="str">
        <f>IF(ISNUMBER(O2997),SUMIFS(O$1:$O2997,A$1:$A2997,A2997,C$1:$C2997,C2997,G$1:$G2997,G2997,E$1:$E2997,E2997),"")</f>
        <v/>
      </c>
      <c r="U2997" t="str">
        <f t="shared" si="278"/>
        <v/>
      </c>
      <c r="AA2997">
        <v>19.399999999999999</v>
      </c>
      <c r="AB2997">
        <v>3.1E-2</v>
      </c>
      <c r="AC2997" s="2">
        <f t="shared" si="279"/>
        <v>3.1E-2</v>
      </c>
      <c r="AH2997" s="2" t="str">
        <f t="shared" si="280"/>
        <v/>
      </c>
      <c r="AI2997" s="2" t="str">
        <f>IF(ISNUMBER(AH2997),SUMIFS($AH$1:AH2997,$A$1:A2997,A2997,C$1:$C2997,C2997,$G$1:G2997,G2997,$E$1:E2997,E2997),"")</f>
        <v/>
      </c>
      <c r="AJ2997">
        <f t="shared" si="281"/>
        <v>6</v>
      </c>
    </row>
    <row r="2998" spans="1:36" x14ac:dyDescent="0.25">
      <c r="A2998" s="14" t="s">
        <v>94</v>
      </c>
      <c r="B2998" t="s">
        <v>80</v>
      </c>
      <c r="C2998" t="s">
        <v>90</v>
      </c>
      <c r="D2998" s="13">
        <v>42086</v>
      </c>
      <c r="E2998">
        <v>2</v>
      </c>
      <c r="F2998">
        <v>100</v>
      </c>
      <c r="G2998" s="2" t="s">
        <v>89</v>
      </c>
      <c r="H2998" s="2" t="s">
        <v>13</v>
      </c>
      <c r="I2998">
        <v>4</v>
      </c>
      <c r="J2998" s="2" t="s">
        <v>88</v>
      </c>
      <c r="K2998" s="2">
        <v>90</v>
      </c>
      <c r="L2998" s="2">
        <v>2596</v>
      </c>
      <c r="M2998" s="2">
        <f t="shared" si="276"/>
        <v>259.60000000000002</v>
      </c>
      <c r="O2998" s="2" t="str">
        <f t="shared" si="277"/>
        <v/>
      </c>
      <c r="P2998" s="2" t="str">
        <f>IF(ISNUMBER(O2998),SUMIFS(O$1:$O2998,A$1:$A2998,A2998,C$1:$C2998,C2998,G$1:$G2998,G2998,E$1:$E2998,E2998),"")</f>
        <v/>
      </c>
      <c r="U2998" t="str">
        <f t="shared" si="278"/>
        <v/>
      </c>
      <c r="AA2998">
        <v>23.5</v>
      </c>
      <c r="AB2998">
        <v>3.7999999999999999E-2</v>
      </c>
      <c r="AC2998" s="2">
        <f t="shared" si="279"/>
        <v>3.7999999999999999E-2</v>
      </c>
      <c r="AH2998" s="2" t="str">
        <f t="shared" si="280"/>
        <v/>
      </c>
      <c r="AI2998" s="2" t="str">
        <f>IF(ISNUMBER(AH2998),SUMIFS($AH$1:AH2998,$A$1:A2998,A2998,C$1:$C2998,C2998,$G$1:G2998,G2998,$E$1:E2998,E2998),"")</f>
        <v/>
      </c>
      <c r="AJ2998">
        <f t="shared" si="281"/>
        <v>6</v>
      </c>
    </row>
    <row r="2999" spans="1:36" x14ac:dyDescent="0.25">
      <c r="A2999" s="14" t="s">
        <v>93</v>
      </c>
      <c r="B2999" t="s">
        <v>80</v>
      </c>
      <c r="C2999" t="s">
        <v>90</v>
      </c>
      <c r="D2999" s="13">
        <v>42086</v>
      </c>
      <c r="E2999">
        <v>2</v>
      </c>
      <c r="F2999">
        <v>200</v>
      </c>
      <c r="G2999" s="2" t="s">
        <v>89</v>
      </c>
      <c r="H2999" s="2" t="s">
        <v>13</v>
      </c>
      <c r="I2999">
        <v>4</v>
      </c>
      <c r="J2999" s="2" t="s">
        <v>88</v>
      </c>
      <c r="K2999" s="2">
        <v>180</v>
      </c>
      <c r="L2999" s="2">
        <v>2664</v>
      </c>
      <c r="M2999" s="2">
        <f t="shared" si="276"/>
        <v>266.39999999999998</v>
      </c>
      <c r="O2999" s="2" t="str">
        <f t="shared" si="277"/>
        <v/>
      </c>
      <c r="P2999" s="2" t="str">
        <f>IF(ISNUMBER(O2999),SUMIFS(O$1:$O2999,A$1:$A2999,A2999,C$1:$C2999,C2999,G$1:$G2999,G2999,E$1:$E2999,E2999),"")</f>
        <v/>
      </c>
      <c r="U2999" t="str">
        <f t="shared" si="278"/>
        <v/>
      </c>
      <c r="AA2999">
        <v>26.1</v>
      </c>
      <c r="AB2999">
        <v>4.2000000000000003E-2</v>
      </c>
      <c r="AC2999" s="2">
        <f t="shared" si="279"/>
        <v>4.2000000000000003E-2</v>
      </c>
      <c r="AH2999" s="2" t="str">
        <f t="shared" si="280"/>
        <v/>
      </c>
      <c r="AI2999" s="2" t="str">
        <f>IF(ISNUMBER(AH2999),SUMIFS($AH$1:AH2999,$A$1:A2999,A2999,C$1:$C2999,C2999,$G$1:G2999,G2999,$E$1:E2999,E2999),"")</f>
        <v/>
      </c>
      <c r="AJ2999">
        <f t="shared" si="281"/>
        <v>6</v>
      </c>
    </row>
    <row r="3000" spans="1:36" x14ac:dyDescent="0.25">
      <c r="A3000" s="14" t="s">
        <v>92</v>
      </c>
      <c r="B3000" t="s">
        <v>80</v>
      </c>
      <c r="C3000" t="s">
        <v>90</v>
      </c>
      <c r="D3000" s="13">
        <v>42086</v>
      </c>
      <c r="E3000">
        <v>2</v>
      </c>
      <c r="F3000">
        <v>350</v>
      </c>
      <c r="G3000" s="2" t="s">
        <v>89</v>
      </c>
      <c r="H3000" s="2" t="s">
        <v>13</v>
      </c>
      <c r="I3000">
        <v>4</v>
      </c>
      <c r="J3000" s="2" t="s">
        <v>88</v>
      </c>
      <c r="K3000" s="2">
        <v>315</v>
      </c>
      <c r="L3000" s="2">
        <v>2596</v>
      </c>
      <c r="M3000" s="2">
        <f t="shared" si="276"/>
        <v>259.60000000000002</v>
      </c>
      <c r="O3000" s="2" t="str">
        <f t="shared" si="277"/>
        <v/>
      </c>
      <c r="P3000" s="2" t="str">
        <f>IF(ISNUMBER(O3000),SUMIFS(O$1:$O3000,A$1:$A3000,A3000,C$1:$C3000,C3000,G$1:$G3000,G3000,E$1:$E3000,E3000),"")</f>
        <v/>
      </c>
      <c r="U3000" t="str">
        <f t="shared" si="278"/>
        <v/>
      </c>
      <c r="AA3000">
        <v>25.5</v>
      </c>
      <c r="AB3000">
        <v>4.0999999999999995E-2</v>
      </c>
      <c r="AC3000" s="2">
        <f t="shared" si="279"/>
        <v>4.0999999999999995E-2</v>
      </c>
      <c r="AH3000" s="2" t="str">
        <f t="shared" si="280"/>
        <v/>
      </c>
      <c r="AI3000" s="2" t="str">
        <f>IF(ISNUMBER(AH3000),SUMIFS($AH$1:AH3000,$A$1:A3000,A3000,C$1:$C3000,C3000,$G$1:G3000,G3000,$E$1:E3000,E3000),"")</f>
        <v/>
      </c>
      <c r="AJ3000">
        <f t="shared" si="281"/>
        <v>6</v>
      </c>
    </row>
    <row r="3001" spans="1:36" x14ac:dyDescent="0.25">
      <c r="A3001" s="14" t="s">
        <v>91</v>
      </c>
      <c r="B3001" t="s">
        <v>80</v>
      </c>
      <c r="C3001" t="s">
        <v>90</v>
      </c>
      <c r="D3001" s="13">
        <v>42086</v>
      </c>
      <c r="E3001">
        <v>2</v>
      </c>
      <c r="F3001">
        <v>500</v>
      </c>
      <c r="G3001" s="2" t="s">
        <v>89</v>
      </c>
      <c r="H3001" s="2" t="s">
        <v>13</v>
      </c>
      <c r="I3001">
        <v>4</v>
      </c>
      <c r="J3001" s="2" t="s">
        <v>88</v>
      </c>
      <c r="K3001" s="2">
        <v>450</v>
      </c>
      <c r="L3001" s="2">
        <v>2630</v>
      </c>
      <c r="M3001" s="2">
        <f t="shared" si="276"/>
        <v>263</v>
      </c>
      <c r="O3001" s="2" t="str">
        <f t="shared" si="277"/>
        <v/>
      </c>
      <c r="P3001" s="2" t="str">
        <f>IF(ISNUMBER(O3001),SUMIFS(O$1:$O3001,A$1:$A3001,A3001,C$1:$C3001,C3001,G$1:$G3001,G3001,E$1:$E3001,E3001),"")</f>
        <v/>
      </c>
      <c r="U3001" t="str">
        <f t="shared" si="278"/>
        <v/>
      </c>
      <c r="AA3001">
        <v>29.1</v>
      </c>
      <c r="AB3001">
        <v>4.7E-2</v>
      </c>
      <c r="AC3001" s="2">
        <f t="shared" si="279"/>
        <v>4.7E-2</v>
      </c>
      <c r="AH3001" s="2" t="str">
        <f t="shared" si="280"/>
        <v/>
      </c>
      <c r="AI3001" s="2" t="str">
        <f>IF(ISNUMBER(AH3001),SUMIFS($AH$1:AH3001,$A$1:A3001,A3001,C$1:$C3001,C3001,$G$1:G3001,G3001,$E$1:E3001,E3001),"")</f>
        <v/>
      </c>
      <c r="AJ3001">
        <f t="shared" si="281"/>
        <v>6</v>
      </c>
    </row>
    <row r="3002" spans="1:36" x14ac:dyDescent="0.25">
      <c r="A3002" s="14" t="s">
        <v>96</v>
      </c>
      <c r="B3002" t="s">
        <v>80</v>
      </c>
      <c r="C3002" t="s">
        <v>90</v>
      </c>
      <c r="D3002" s="13">
        <v>42086</v>
      </c>
      <c r="E3002">
        <v>3</v>
      </c>
      <c r="F3002">
        <v>0</v>
      </c>
      <c r="G3002" s="2" t="s">
        <v>89</v>
      </c>
      <c r="H3002" s="2" t="s">
        <v>13</v>
      </c>
      <c r="I3002">
        <v>4</v>
      </c>
      <c r="J3002" s="2" t="s">
        <v>88</v>
      </c>
      <c r="K3002" s="2">
        <v>0</v>
      </c>
      <c r="L3002" s="2">
        <v>2630</v>
      </c>
      <c r="M3002" s="2">
        <f t="shared" si="276"/>
        <v>263</v>
      </c>
      <c r="O3002" s="2" t="str">
        <f t="shared" si="277"/>
        <v/>
      </c>
      <c r="P3002" s="2" t="str">
        <f>IF(ISNUMBER(O3002),SUMIFS(O$1:$O3002,A$1:$A3002,A3002,C$1:$C3002,C3002,G$1:$G3002,G3002,E$1:$E3002,E3002),"")</f>
        <v/>
      </c>
      <c r="U3002" t="str">
        <f t="shared" si="278"/>
        <v/>
      </c>
      <c r="AA3002">
        <v>14.5</v>
      </c>
      <c r="AB3002">
        <v>2.3E-2</v>
      </c>
      <c r="AC3002" s="2">
        <f t="shared" si="279"/>
        <v>2.3E-2</v>
      </c>
      <c r="AH3002" s="2" t="str">
        <f t="shared" si="280"/>
        <v/>
      </c>
      <c r="AI3002" s="2" t="str">
        <f>IF(ISNUMBER(AH3002),SUMIFS($AH$1:AH3002,$A$1:A3002,A3002,C$1:$C3002,C3002,$G$1:G3002,G3002,$E$1:E3002,E3002),"")</f>
        <v/>
      </c>
      <c r="AJ3002">
        <f t="shared" si="281"/>
        <v>6</v>
      </c>
    </row>
    <row r="3003" spans="1:36" x14ac:dyDescent="0.25">
      <c r="A3003" s="14" t="s">
        <v>95</v>
      </c>
      <c r="B3003" t="s">
        <v>80</v>
      </c>
      <c r="C3003" t="s">
        <v>90</v>
      </c>
      <c r="D3003" s="13">
        <v>42086</v>
      </c>
      <c r="E3003">
        <v>3</v>
      </c>
      <c r="F3003">
        <v>50</v>
      </c>
      <c r="G3003" s="2" t="s">
        <v>89</v>
      </c>
      <c r="H3003" s="2" t="s">
        <v>13</v>
      </c>
      <c r="I3003">
        <v>4</v>
      </c>
      <c r="J3003" s="2" t="s">
        <v>88</v>
      </c>
      <c r="K3003" s="2">
        <v>45</v>
      </c>
      <c r="L3003" s="2">
        <v>2766</v>
      </c>
      <c r="M3003" s="2">
        <f t="shared" si="276"/>
        <v>276.60000000000002</v>
      </c>
      <c r="O3003" s="2" t="str">
        <f t="shared" si="277"/>
        <v/>
      </c>
      <c r="P3003" s="2" t="str">
        <f>IF(ISNUMBER(O3003),SUMIFS(O$1:$O3003,A$1:$A3003,A3003,C$1:$C3003,C3003,G$1:$G3003,G3003,E$1:$E3003,E3003),"")</f>
        <v/>
      </c>
      <c r="U3003" t="str">
        <f t="shared" si="278"/>
        <v/>
      </c>
      <c r="AA3003">
        <v>21.4</v>
      </c>
      <c r="AB3003">
        <v>3.4000000000000002E-2</v>
      </c>
      <c r="AC3003" s="2">
        <f t="shared" si="279"/>
        <v>3.4000000000000002E-2</v>
      </c>
      <c r="AH3003" s="2" t="str">
        <f t="shared" si="280"/>
        <v/>
      </c>
      <c r="AI3003" s="2" t="str">
        <f>IF(ISNUMBER(AH3003),SUMIFS($AH$1:AH3003,$A$1:A3003,A3003,C$1:$C3003,C3003,$G$1:G3003,G3003,$E$1:E3003,E3003),"")</f>
        <v/>
      </c>
      <c r="AJ3003">
        <f t="shared" si="281"/>
        <v>6</v>
      </c>
    </row>
    <row r="3004" spans="1:36" x14ac:dyDescent="0.25">
      <c r="A3004" s="14" t="s">
        <v>94</v>
      </c>
      <c r="B3004" t="s">
        <v>80</v>
      </c>
      <c r="C3004" t="s">
        <v>90</v>
      </c>
      <c r="D3004" s="13">
        <v>42086</v>
      </c>
      <c r="E3004">
        <v>3</v>
      </c>
      <c r="F3004">
        <v>100</v>
      </c>
      <c r="G3004" s="2" t="s">
        <v>89</v>
      </c>
      <c r="H3004" s="2" t="s">
        <v>13</v>
      </c>
      <c r="I3004">
        <v>4</v>
      </c>
      <c r="J3004" s="2" t="s">
        <v>88</v>
      </c>
      <c r="K3004" s="2">
        <v>90</v>
      </c>
      <c r="L3004" s="2">
        <v>2664</v>
      </c>
      <c r="M3004" s="2">
        <f t="shared" si="276"/>
        <v>266.39999999999998</v>
      </c>
      <c r="O3004" s="2" t="str">
        <f t="shared" si="277"/>
        <v/>
      </c>
      <c r="P3004" s="2" t="str">
        <f>IF(ISNUMBER(O3004),SUMIFS(O$1:$O3004,A$1:$A3004,A3004,C$1:$C3004,C3004,G$1:$G3004,G3004,E$1:$E3004,E3004),"")</f>
        <v/>
      </c>
      <c r="U3004" t="str">
        <f t="shared" si="278"/>
        <v/>
      </c>
      <c r="AA3004">
        <v>21.2</v>
      </c>
      <c r="AB3004">
        <v>3.4000000000000002E-2</v>
      </c>
      <c r="AC3004" s="2">
        <f t="shared" si="279"/>
        <v>3.4000000000000002E-2</v>
      </c>
      <c r="AH3004" s="2" t="str">
        <f t="shared" si="280"/>
        <v/>
      </c>
      <c r="AI3004" s="2" t="str">
        <f>IF(ISNUMBER(AH3004),SUMIFS($AH$1:AH3004,$A$1:A3004,A3004,C$1:$C3004,C3004,$G$1:G3004,G3004,$E$1:E3004,E3004),"")</f>
        <v/>
      </c>
      <c r="AJ3004">
        <f t="shared" si="281"/>
        <v>6</v>
      </c>
    </row>
    <row r="3005" spans="1:36" x14ac:dyDescent="0.25">
      <c r="A3005" s="14" t="s">
        <v>93</v>
      </c>
      <c r="B3005" t="s">
        <v>80</v>
      </c>
      <c r="C3005" t="s">
        <v>90</v>
      </c>
      <c r="D3005" s="13">
        <v>42086</v>
      </c>
      <c r="E3005">
        <v>3</v>
      </c>
      <c r="F3005">
        <v>200</v>
      </c>
      <c r="G3005" s="2" t="s">
        <v>89</v>
      </c>
      <c r="H3005" s="2" t="s">
        <v>13</v>
      </c>
      <c r="I3005">
        <v>4</v>
      </c>
      <c r="J3005" s="2" t="s">
        <v>88</v>
      </c>
      <c r="K3005" s="2">
        <v>180</v>
      </c>
      <c r="L3005" s="2">
        <v>2936</v>
      </c>
      <c r="M3005" s="2">
        <f t="shared" si="276"/>
        <v>293.60000000000002</v>
      </c>
      <c r="O3005" s="2" t="str">
        <f t="shared" si="277"/>
        <v/>
      </c>
      <c r="P3005" s="2" t="str">
        <f>IF(ISNUMBER(O3005),SUMIFS(O$1:$O3005,A$1:$A3005,A3005,C$1:$C3005,C3005,G$1:$G3005,G3005,E$1:$E3005,E3005),"")</f>
        <v/>
      </c>
      <c r="U3005" t="str">
        <f t="shared" si="278"/>
        <v/>
      </c>
      <c r="AA3005">
        <v>24.1</v>
      </c>
      <c r="AB3005">
        <v>3.9E-2</v>
      </c>
      <c r="AC3005" s="2">
        <f t="shared" si="279"/>
        <v>3.9E-2</v>
      </c>
      <c r="AH3005" s="2" t="str">
        <f t="shared" si="280"/>
        <v/>
      </c>
      <c r="AI3005" s="2" t="str">
        <f>IF(ISNUMBER(AH3005),SUMIFS($AH$1:AH3005,$A$1:A3005,A3005,C$1:$C3005,C3005,$G$1:G3005,G3005,$E$1:E3005,E3005),"")</f>
        <v/>
      </c>
      <c r="AJ3005">
        <f t="shared" si="281"/>
        <v>6</v>
      </c>
    </row>
    <row r="3006" spans="1:36" x14ac:dyDescent="0.25">
      <c r="A3006" s="14" t="s">
        <v>92</v>
      </c>
      <c r="B3006" t="s">
        <v>80</v>
      </c>
      <c r="C3006" t="s">
        <v>90</v>
      </c>
      <c r="D3006" s="13">
        <v>42086</v>
      </c>
      <c r="E3006">
        <v>3</v>
      </c>
      <c r="F3006">
        <v>350</v>
      </c>
      <c r="G3006" s="2" t="s">
        <v>89</v>
      </c>
      <c r="H3006" s="2" t="s">
        <v>13</v>
      </c>
      <c r="I3006">
        <v>4</v>
      </c>
      <c r="J3006" s="2" t="s">
        <v>88</v>
      </c>
      <c r="K3006" s="2">
        <v>315</v>
      </c>
      <c r="L3006" s="2">
        <v>2902</v>
      </c>
      <c r="M3006" s="2">
        <f t="shared" si="276"/>
        <v>290.2</v>
      </c>
      <c r="O3006" s="2" t="str">
        <f t="shared" si="277"/>
        <v/>
      </c>
      <c r="P3006" s="2" t="str">
        <f>IF(ISNUMBER(O3006),SUMIFS(O$1:$O3006,A$1:$A3006,A3006,C$1:$C3006,C3006,G$1:$G3006,G3006,E$1:$E3006,E3006),"")</f>
        <v/>
      </c>
      <c r="U3006" t="str">
        <f t="shared" si="278"/>
        <v/>
      </c>
      <c r="AA3006">
        <v>28.7</v>
      </c>
      <c r="AB3006">
        <v>4.5999999999999999E-2</v>
      </c>
      <c r="AC3006" s="2">
        <f t="shared" si="279"/>
        <v>4.5999999999999999E-2</v>
      </c>
      <c r="AH3006" s="2" t="str">
        <f t="shared" si="280"/>
        <v/>
      </c>
      <c r="AI3006" s="2" t="str">
        <f>IF(ISNUMBER(AH3006),SUMIFS($AH$1:AH3006,$A$1:A3006,A3006,C$1:$C3006,C3006,$G$1:G3006,G3006,$E$1:E3006,E3006),"")</f>
        <v/>
      </c>
      <c r="AJ3006">
        <f t="shared" si="281"/>
        <v>6</v>
      </c>
    </row>
    <row r="3007" spans="1:36" x14ac:dyDescent="0.25">
      <c r="A3007" s="14" t="s">
        <v>91</v>
      </c>
      <c r="B3007" t="s">
        <v>80</v>
      </c>
      <c r="C3007" t="s">
        <v>90</v>
      </c>
      <c r="D3007" s="13">
        <v>42086</v>
      </c>
      <c r="E3007">
        <v>3</v>
      </c>
      <c r="F3007">
        <v>500</v>
      </c>
      <c r="G3007" s="2" t="s">
        <v>89</v>
      </c>
      <c r="H3007" s="2" t="s">
        <v>13</v>
      </c>
      <c r="I3007">
        <v>4</v>
      </c>
      <c r="J3007" s="2" t="s">
        <v>88</v>
      </c>
      <c r="K3007" s="2">
        <v>450</v>
      </c>
      <c r="L3007" s="2">
        <v>3038</v>
      </c>
      <c r="M3007" s="2">
        <f t="shared" si="276"/>
        <v>303.8</v>
      </c>
      <c r="O3007" s="2" t="str">
        <f t="shared" si="277"/>
        <v/>
      </c>
      <c r="P3007" s="2" t="str">
        <f>IF(ISNUMBER(O3007),SUMIFS(O$1:$O3007,A$1:$A3007,A3007,C$1:$C3007,C3007,G$1:$G3007,G3007,E$1:$E3007,E3007),"")</f>
        <v/>
      </c>
      <c r="U3007" t="str">
        <f t="shared" si="278"/>
        <v/>
      </c>
      <c r="AA3007">
        <v>25.8</v>
      </c>
      <c r="AB3007">
        <v>4.0999999999999995E-2</v>
      </c>
      <c r="AC3007" s="2">
        <f t="shared" si="279"/>
        <v>4.0999999999999995E-2</v>
      </c>
      <c r="AH3007" s="2" t="str">
        <f t="shared" si="280"/>
        <v/>
      </c>
      <c r="AI3007" s="2" t="str">
        <f>IF(ISNUMBER(AH3007),SUMIFS($AH$1:AH3007,$A$1:A3007,A3007,C$1:$C3007,C3007,$G$1:G3007,G3007,$E$1:E3007,E3007),"")</f>
        <v/>
      </c>
      <c r="AJ3007">
        <f t="shared" si="281"/>
        <v>6</v>
      </c>
    </row>
    <row r="3008" spans="1:36" x14ac:dyDescent="0.25">
      <c r="A3008" s="14" t="s">
        <v>96</v>
      </c>
      <c r="B3008" t="s">
        <v>80</v>
      </c>
      <c r="C3008" t="s">
        <v>90</v>
      </c>
      <c r="D3008" s="13">
        <v>42093</v>
      </c>
      <c r="E3008">
        <v>1</v>
      </c>
      <c r="F3008">
        <v>0</v>
      </c>
      <c r="G3008" s="2" t="s">
        <v>89</v>
      </c>
      <c r="H3008" s="2" t="s">
        <v>13</v>
      </c>
      <c r="I3008">
        <v>4</v>
      </c>
      <c r="J3008" s="2" t="s">
        <v>88</v>
      </c>
      <c r="K3008" s="2">
        <v>0</v>
      </c>
      <c r="L3008" s="2">
        <v>2528</v>
      </c>
      <c r="M3008" s="2">
        <f t="shared" si="276"/>
        <v>252.8</v>
      </c>
      <c r="O3008" s="2" t="str">
        <f t="shared" si="277"/>
        <v/>
      </c>
      <c r="P3008" s="2" t="str">
        <f>IF(ISNUMBER(O3008),SUMIFS(O$1:$O3008,A$1:$A3008,A3008,C$1:$C3008,C3008,G$1:$G3008,G3008,E$1:$E3008,E3008),"")</f>
        <v/>
      </c>
      <c r="U3008" t="str">
        <f t="shared" si="278"/>
        <v/>
      </c>
      <c r="AA3008">
        <v>22.7</v>
      </c>
      <c r="AB3008">
        <v>3.6000000000000004E-2</v>
      </c>
      <c r="AC3008" s="2">
        <f t="shared" si="279"/>
        <v>3.6000000000000004E-2</v>
      </c>
      <c r="AH3008" s="2" t="str">
        <f t="shared" si="280"/>
        <v/>
      </c>
      <c r="AI3008" s="2" t="str">
        <f>IF(ISNUMBER(AH3008),SUMIFS($AH$1:AH3008,$A$1:A3008,A3008,C$1:$C3008,C3008,$G$1:G3008,G3008,$E$1:E3008,E3008),"")</f>
        <v/>
      </c>
      <c r="AJ3008">
        <f t="shared" si="281"/>
        <v>6</v>
      </c>
    </row>
    <row r="3009" spans="1:36" x14ac:dyDescent="0.25">
      <c r="A3009" s="14" t="s">
        <v>95</v>
      </c>
      <c r="B3009" t="s">
        <v>80</v>
      </c>
      <c r="C3009" t="s">
        <v>90</v>
      </c>
      <c r="D3009" s="13">
        <v>42093</v>
      </c>
      <c r="E3009">
        <v>1</v>
      </c>
      <c r="F3009">
        <v>50</v>
      </c>
      <c r="G3009" s="2" t="s">
        <v>89</v>
      </c>
      <c r="H3009" s="2" t="s">
        <v>13</v>
      </c>
      <c r="I3009">
        <v>4</v>
      </c>
      <c r="J3009" s="2" t="s">
        <v>88</v>
      </c>
      <c r="K3009" s="2">
        <v>45</v>
      </c>
      <c r="L3009" s="2">
        <v>2494</v>
      </c>
      <c r="M3009" s="2">
        <f t="shared" si="276"/>
        <v>249.4</v>
      </c>
      <c r="O3009" s="2" t="str">
        <f t="shared" si="277"/>
        <v/>
      </c>
      <c r="P3009" s="2" t="str">
        <f>IF(ISNUMBER(O3009),SUMIFS(O$1:$O3009,A$1:$A3009,A3009,C$1:$C3009,C3009,G$1:$G3009,G3009,E$1:$E3009,E3009),"")</f>
        <v/>
      </c>
      <c r="U3009" t="str">
        <f t="shared" si="278"/>
        <v/>
      </c>
      <c r="AA3009">
        <v>26.4</v>
      </c>
      <c r="AB3009">
        <v>4.2000000000000003E-2</v>
      </c>
      <c r="AC3009" s="2">
        <f t="shared" si="279"/>
        <v>4.2000000000000003E-2</v>
      </c>
      <c r="AH3009" s="2" t="str">
        <f t="shared" si="280"/>
        <v/>
      </c>
      <c r="AI3009" s="2" t="str">
        <f>IF(ISNUMBER(AH3009),SUMIFS($AH$1:AH3009,$A$1:A3009,A3009,C$1:$C3009,C3009,$G$1:G3009,G3009,$E$1:E3009,E3009),"")</f>
        <v/>
      </c>
      <c r="AJ3009">
        <f t="shared" si="281"/>
        <v>6</v>
      </c>
    </row>
    <row r="3010" spans="1:36" x14ac:dyDescent="0.25">
      <c r="A3010" s="14" t="s">
        <v>94</v>
      </c>
      <c r="B3010" t="s">
        <v>80</v>
      </c>
      <c r="C3010" t="s">
        <v>90</v>
      </c>
      <c r="D3010" s="13">
        <v>42093</v>
      </c>
      <c r="E3010">
        <v>1</v>
      </c>
      <c r="F3010">
        <v>100</v>
      </c>
      <c r="G3010" s="2" t="s">
        <v>89</v>
      </c>
      <c r="H3010" s="2" t="s">
        <v>13</v>
      </c>
      <c r="I3010">
        <v>4</v>
      </c>
      <c r="J3010" s="2" t="s">
        <v>88</v>
      </c>
      <c r="K3010" s="2">
        <v>90</v>
      </c>
      <c r="L3010" s="2">
        <v>2630</v>
      </c>
      <c r="M3010" s="2">
        <f t="shared" ref="M3010:M3073" si="282">IF(ISNUMBER(L3010),L3010/10,"")</f>
        <v>263</v>
      </c>
      <c r="O3010" s="2" t="str">
        <f t="shared" ref="O3010:O3073" si="283">IF(ISNUMBER(N3010),N3010/10,"")</f>
        <v/>
      </c>
      <c r="P3010" s="2" t="str">
        <f>IF(ISNUMBER(O3010),SUMIFS(O$1:$O3010,A$1:$A3010,A3010,C$1:$C3010,C3010,G$1:$G3010,G3010,E$1:$E3010,E3010),"")</f>
        <v/>
      </c>
      <c r="U3010" t="str">
        <f t="shared" ref="U3010:U3073" si="284">IF(ISNUMBER(R3010),R3010/100,"")</f>
        <v/>
      </c>
      <c r="AA3010">
        <v>26.3</v>
      </c>
      <c r="AB3010">
        <v>4.2000000000000003E-2</v>
      </c>
      <c r="AC3010" s="2">
        <f t="shared" ref="AC3010:AC3073" si="285">IF(ISNUMBER(AB3010),AB3010,"")</f>
        <v>4.2000000000000003E-2</v>
      </c>
      <c r="AH3010" s="2" t="str">
        <f t="shared" ref="AH3010:AH3073" si="286">IF(AND(ISNUMBER(AB3010),ISNUMBER(O3010)),ROUND(O3010*AB3010,3),"")</f>
        <v/>
      </c>
      <c r="AI3010" s="2" t="str">
        <f>IF(ISNUMBER(AH3010),SUMIFS($AH$1:AH3010,$A$1:A3010,A3010,C$1:$C3010,C3010,$G$1:G3010,G3010,$E$1:E3010,E3010),"")</f>
        <v/>
      </c>
      <c r="AJ3010">
        <f t="shared" ref="AJ3010:AJ3073" si="287">COUNT(K3010:AI3010)</f>
        <v>6</v>
      </c>
    </row>
    <row r="3011" spans="1:36" x14ac:dyDescent="0.25">
      <c r="A3011" s="14" t="s">
        <v>93</v>
      </c>
      <c r="B3011" t="s">
        <v>80</v>
      </c>
      <c r="C3011" t="s">
        <v>90</v>
      </c>
      <c r="D3011" s="13">
        <v>42093</v>
      </c>
      <c r="E3011">
        <v>1</v>
      </c>
      <c r="F3011">
        <v>200</v>
      </c>
      <c r="G3011" s="2" t="s">
        <v>89</v>
      </c>
      <c r="H3011" s="2" t="s">
        <v>13</v>
      </c>
      <c r="I3011">
        <v>4</v>
      </c>
      <c r="J3011" s="2" t="s">
        <v>88</v>
      </c>
      <c r="K3011" s="2">
        <v>180</v>
      </c>
      <c r="L3011" s="2">
        <v>2596</v>
      </c>
      <c r="M3011" s="2">
        <f t="shared" si="282"/>
        <v>259.60000000000002</v>
      </c>
      <c r="O3011" s="2" t="str">
        <f t="shared" si="283"/>
        <v/>
      </c>
      <c r="P3011" s="2" t="str">
        <f>IF(ISNUMBER(O3011),SUMIFS(O$1:$O3011,A$1:$A3011,A3011,C$1:$C3011,C3011,G$1:$G3011,G3011,E$1:$E3011,E3011),"")</f>
        <v/>
      </c>
      <c r="U3011" t="str">
        <f t="shared" si="284"/>
        <v/>
      </c>
      <c r="AA3011">
        <v>29.1</v>
      </c>
      <c r="AB3011">
        <v>4.7E-2</v>
      </c>
      <c r="AC3011" s="2">
        <f t="shared" si="285"/>
        <v>4.7E-2</v>
      </c>
      <c r="AH3011" s="2" t="str">
        <f t="shared" si="286"/>
        <v/>
      </c>
      <c r="AI3011" s="2" t="str">
        <f>IF(ISNUMBER(AH3011),SUMIFS($AH$1:AH3011,$A$1:A3011,A3011,C$1:$C3011,C3011,$G$1:G3011,G3011,$E$1:E3011,E3011),"")</f>
        <v/>
      </c>
      <c r="AJ3011">
        <f t="shared" si="287"/>
        <v>6</v>
      </c>
    </row>
    <row r="3012" spans="1:36" x14ac:dyDescent="0.25">
      <c r="A3012" s="14" t="s">
        <v>92</v>
      </c>
      <c r="B3012" t="s">
        <v>80</v>
      </c>
      <c r="C3012" t="s">
        <v>90</v>
      </c>
      <c r="D3012" s="13">
        <v>42093</v>
      </c>
      <c r="E3012">
        <v>1</v>
      </c>
      <c r="F3012">
        <v>350</v>
      </c>
      <c r="G3012" s="2" t="s">
        <v>89</v>
      </c>
      <c r="H3012" s="2" t="s">
        <v>13</v>
      </c>
      <c r="I3012">
        <v>4</v>
      </c>
      <c r="J3012" s="2" t="s">
        <v>88</v>
      </c>
      <c r="K3012" s="2">
        <v>315</v>
      </c>
      <c r="L3012" s="2">
        <v>2732</v>
      </c>
      <c r="M3012" s="2">
        <f t="shared" si="282"/>
        <v>273.2</v>
      </c>
      <c r="O3012" s="2" t="str">
        <f t="shared" si="283"/>
        <v/>
      </c>
      <c r="P3012" s="2" t="str">
        <f>IF(ISNUMBER(O3012),SUMIFS(O$1:$O3012,A$1:$A3012,A3012,C$1:$C3012,C3012,G$1:$G3012,G3012,E$1:$E3012,E3012),"")</f>
        <v/>
      </c>
      <c r="U3012" t="str">
        <f t="shared" si="284"/>
        <v/>
      </c>
      <c r="AA3012">
        <v>27.1</v>
      </c>
      <c r="AB3012">
        <v>4.2999999999999997E-2</v>
      </c>
      <c r="AC3012" s="2">
        <f t="shared" si="285"/>
        <v>4.2999999999999997E-2</v>
      </c>
      <c r="AH3012" s="2" t="str">
        <f t="shared" si="286"/>
        <v/>
      </c>
      <c r="AI3012" s="2" t="str">
        <f>IF(ISNUMBER(AH3012),SUMIFS($AH$1:AH3012,$A$1:A3012,A3012,C$1:$C3012,C3012,$G$1:G3012,G3012,$E$1:E3012,E3012),"")</f>
        <v/>
      </c>
      <c r="AJ3012">
        <f t="shared" si="287"/>
        <v>6</v>
      </c>
    </row>
    <row r="3013" spans="1:36" x14ac:dyDescent="0.25">
      <c r="A3013" s="14" t="s">
        <v>91</v>
      </c>
      <c r="B3013" t="s">
        <v>80</v>
      </c>
      <c r="C3013" t="s">
        <v>90</v>
      </c>
      <c r="D3013" s="13">
        <v>42093</v>
      </c>
      <c r="E3013">
        <v>1</v>
      </c>
      <c r="F3013">
        <v>500</v>
      </c>
      <c r="G3013" s="2" t="s">
        <v>89</v>
      </c>
      <c r="H3013" s="2" t="s">
        <v>13</v>
      </c>
      <c r="I3013">
        <v>4</v>
      </c>
      <c r="J3013" s="2" t="s">
        <v>88</v>
      </c>
      <c r="K3013" s="2">
        <v>450</v>
      </c>
      <c r="L3013" s="2">
        <v>2630</v>
      </c>
      <c r="M3013" s="2">
        <f t="shared" si="282"/>
        <v>263</v>
      </c>
      <c r="O3013" s="2" t="str">
        <f t="shared" si="283"/>
        <v/>
      </c>
      <c r="P3013" s="2" t="str">
        <f>IF(ISNUMBER(O3013),SUMIFS(O$1:$O3013,A$1:$A3013,A3013,C$1:$C3013,C3013,G$1:$G3013,G3013,E$1:$E3013,E3013),"")</f>
        <v/>
      </c>
      <c r="U3013" t="str">
        <f t="shared" si="284"/>
        <v/>
      </c>
      <c r="AA3013">
        <v>27.8</v>
      </c>
      <c r="AB3013">
        <v>4.4000000000000004E-2</v>
      </c>
      <c r="AC3013" s="2">
        <f t="shared" si="285"/>
        <v>4.4000000000000004E-2</v>
      </c>
      <c r="AH3013" s="2" t="str">
        <f t="shared" si="286"/>
        <v/>
      </c>
      <c r="AI3013" s="2" t="str">
        <f>IF(ISNUMBER(AH3013),SUMIFS($AH$1:AH3013,$A$1:A3013,A3013,C$1:$C3013,C3013,$G$1:G3013,G3013,$E$1:E3013,E3013),"")</f>
        <v/>
      </c>
      <c r="AJ3013">
        <f t="shared" si="287"/>
        <v>6</v>
      </c>
    </row>
    <row r="3014" spans="1:36" x14ac:dyDescent="0.25">
      <c r="A3014" s="14" t="s">
        <v>96</v>
      </c>
      <c r="B3014" t="s">
        <v>80</v>
      </c>
      <c r="C3014" t="s">
        <v>90</v>
      </c>
      <c r="D3014" s="13">
        <v>42093</v>
      </c>
      <c r="E3014">
        <v>2</v>
      </c>
      <c r="F3014">
        <v>0</v>
      </c>
      <c r="G3014" s="2" t="s">
        <v>89</v>
      </c>
      <c r="H3014" s="2" t="s">
        <v>13</v>
      </c>
      <c r="I3014">
        <v>4</v>
      </c>
      <c r="J3014" s="2" t="s">
        <v>88</v>
      </c>
      <c r="K3014" s="2">
        <v>0</v>
      </c>
      <c r="L3014" s="2">
        <v>2256</v>
      </c>
      <c r="M3014" s="2">
        <f t="shared" si="282"/>
        <v>225.6</v>
      </c>
      <c r="O3014" s="2" t="str">
        <f t="shared" si="283"/>
        <v/>
      </c>
      <c r="P3014" s="2" t="str">
        <f>IF(ISNUMBER(O3014),SUMIFS(O$1:$O3014,A$1:$A3014,A3014,C$1:$C3014,C3014,G$1:$G3014,G3014,E$1:$E3014,E3014),"")</f>
        <v/>
      </c>
      <c r="U3014" t="str">
        <f t="shared" si="284"/>
        <v/>
      </c>
      <c r="AA3014">
        <v>20.399999999999999</v>
      </c>
      <c r="AB3014">
        <v>3.3000000000000002E-2</v>
      </c>
      <c r="AC3014" s="2">
        <f t="shared" si="285"/>
        <v>3.3000000000000002E-2</v>
      </c>
      <c r="AH3014" s="2" t="str">
        <f t="shared" si="286"/>
        <v/>
      </c>
      <c r="AI3014" s="2" t="str">
        <f>IF(ISNUMBER(AH3014),SUMIFS($AH$1:AH3014,$A$1:A3014,A3014,C$1:$C3014,C3014,$G$1:G3014,G3014,$E$1:E3014,E3014),"")</f>
        <v/>
      </c>
      <c r="AJ3014">
        <f t="shared" si="287"/>
        <v>6</v>
      </c>
    </row>
    <row r="3015" spans="1:36" x14ac:dyDescent="0.25">
      <c r="A3015" s="14" t="s">
        <v>95</v>
      </c>
      <c r="B3015" t="s">
        <v>80</v>
      </c>
      <c r="C3015" t="s">
        <v>90</v>
      </c>
      <c r="D3015" s="13">
        <v>42093</v>
      </c>
      <c r="E3015">
        <v>2</v>
      </c>
      <c r="F3015">
        <v>50</v>
      </c>
      <c r="G3015" s="2" t="s">
        <v>89</v>
      </c>
      <c r="H3015" s="2" t="s">
        <v>13</v>
      </c>
      <c r="I3015">
        <v>4</v>
      </c>
      <c r="J3015" s="2" t="s">
        <v>88</v>
      </c>
      <c r="K3015" s="2">
        <v>45</v>
      </c>
      <c r="L3015" s="2">
        <v>2358</v>
      </c>
      <c r="M3015" s="2">
        <f t="shared" si="282"/>
        <v>235.8</v>
      </c>
      <c r="O3015" s="2" t="str">
        <f t="shared" si="283"/>
        <v/>
      </c>
      <c r="P3015" s="2" t="str">
        <f>IF(ISNUMBER(O3015),SUMIFS(O$1:$O3015,A$1:$A3015,A3015,C$1:$C3015,C3015,G$1:$G3015,G3015,E$1:$E3015,E3015),"")</f>
        <v/>
      </c>
      <c r="U3015" t="str">
        <f t="shared" si="284"/>
        <v/>
      </c>
      <c r="AA3015">
        <v>21.7</v>
      </c>
      <c r="AB3015">
        <v>3.5000000000000003E-2</v>
      </c>
      <c r="AC3015" s="2">
        <f t="shared" si="285"/>
        <v>3.5000000000000003E-2</v>
      </c>
      <c r="AH3015" s="2" t="str">
        <f t="shared" si="286"/>
        <v/>
      </c>
      <c r="AI3015" s="2" t="str">
        <f>IF(ISNUMBER(AH3015),SUMIFS($AH$1:AH3015,$A$1:A3015,A3015,C$1:$C3015,C3015,$G$1:G3015,G3015,$E$1:E3015,E3015),"")</f>
        <v/>
      </c>
      <c r="AJ3015">
        <f t="shared" si="287"/>
        <v>6</v>
      </c>
    </row>
    <row r="3016" spans="1:36" x14ac:dyDescent="0.25">
      <c r="A3016" s="14" t="s">
        <v>94</v>
      </c>
      <c r="B3016" t="s">
        <v>80</v>
      </c>
      <c r="C3016" t="s">
        <v>90</v>
      </c>
      <c r="D3016" s="13">
        <v>42093</v>
      </c>
      <c r="E3016">
        <v>2</v>
      </c>
      <c r="F3016">
        <v>100</v>
      </c>
      <c r="G3016" s="2" t="s">
        <v>89</v>
      </c>
      <c r="H3016" s="2" t="s">
        <v>13</v>
      </c>
      <c r="I3016">
        <v>4</v>
      </c>
      <c r="J3016" s="2" t="s">
        <v>88</v>
      </c>
      <c r="K3016" s="2">
        <v>90</v>
      </c>
      <c r="L3016" s="2">
        <v>2324</v>
      </c>
      <c r="M3016" s="2">
        <f t="shared" si="282"/>
        <v>232.4</v>
      </c>
      <c r="O3016" s="2" t="str">
        <f t="shared" si="283"/>
        <v/>
      </c>
      <c r="P3016" s="2" t="str">
        <f>IF(ISNUMBER(O3016),SUMIFS(O$1:$O3016,A$1:$A3016,A3016,C$1:$C3016,C3016,G$1:$G3016,G3016,E$1:$E3016,E3016),"")</f>
        <v/>
      </c>
      <c r="U3016" t="str">
        <f t="shared" si="284"/>
        <v/>
      </c>
      <c r="AA3016">
        <v>25.7</v>
      </c>
      <c r="AB3016">
        <v>4.0999999999999995E-2</v>
      </c>
      <c r="AC3016" s="2">
        <f t="shared" si="285"/>
        <v>4.0999999999999995E-2</v>
      </c>
      <c r="AH3016" s="2" t="str">
        <f t="shared" si="286"/>
        <v/>
      </c>
      <c r="AI3016" s="2" t="str">
        <f>IF(ISNUMBER(AH3016),SUMIFS($AH$1:AH3016,$A$1:A3016,A3016,C$1:$C3016,C3016,$G$1:G3016,G3016,$E$1:E3016,E3016),"")</f>
        <v/>
      </c>
      <c r="AJ3016">
        <f t="shared" si="287"/>
        <v>6</v>
      </c>
    </row>
    <row r="3017" spans="1:36" x14ac:dyDescent="0.25">
      <c r="A3017" s="14" t="s">
        <v>93</v>
      </c>
      <c r="B3017" t="s">
        <v>80</v>
      </c>
      <c r="C3017" t="s">
        <v>90</v>
      </c>
      <c r="D3017" s="13">
        <v>42093</v>
      </c>
      <c r="E3017">
        <v>2</v>
      </c>
      <c r="F3017">
        <v>200</v>
      </c>
      <c r="G3017" s="2" t="s">
        <v>89</v>
      </c>
      <c r="H3017" s="2" t="s">
        <v>13</v>
      </c>
      <c r="I3017">
        <v>4</v>
      </c>
      <c r="J3017" s="2" t="s">
        <v>88</v>
      </c>
      <c r="K3017" s="2">
        <v>180</v>
      </c>
      <c r="L3017" s="2">
        <v>2358</v>
      </c>
      <c r="M3017" s="2">
        <f t="shared" si="282"/>
        <v>235.8</v>
      </c>
      <c r="O3017" s="2" t="str">
        <f t="shared" si="283"/>
        <v/>
      </c>
      <c r="P3017" s="2" t="str">
        <f>IF(ISNUMBER(O3017),SUMIFS(O$1:$O3017,A$1:$A3017,A3017,C$1:$C3017,C3017,G$1:$G3017,G3017,E$1:$E3017,E3017),"")</f>
        <v/>
      </c>
      <c r="U3017" t="str">
        <f t="shared" si="284"/>
        <v/>
      </c>
      <c r="AA3017">
        <v>26.6</v>
      </c>
      <c r="AB3017">
        <v>4.2999999999999997E-2</v>
      </c>
      <c r="AC3017" s="2">
        <f t="shared" si="285"/>
        <v>4.2999999999999997E-2</v>
      </c>
      <c r="AH3017" s="2" t="str">
        <f t="shared" si="286"/>
        <v/>
      </c>
      <c r="AI3017" s="2" t="str">
        <f>IF(ISNUMBER(AH3017),SUMIFS($AH$1:AH3017,$A$1:A3017,A3017,C$1:$C3017,C3017,$G$1:G3017,G3017,$E$1:E3017,E3017),"")</f>
        <v/>
      </c>
      <c r="AJ3017">
        <f t="shared" si="287"/>
        <v>6</v>
      </c>
    </row>
    <row r="3018" spans="1:36" x14ac:dyDescent="0.25">
      <c r="A3018" s="14" t="s">
        <v>92</v>
      </c>
      <c r="B3018" t="s">
        <v>80</v>
      </c>
      <c r="C3018" t="s">
        <v>90</v>
      </c>
      <c r="D3018" s="13">
        <v>42093</v>
      </c>
      <c r="E3018">
        <v>2</v>
      </c>
      <c r="F3018">
        <v>350</v>
      </c>
      <c r="G3018" s="2" t="s">
        <v>89</v>
      </c>
      <c r="H3018" s="2" t="s">
        <v>13</v>
      </c>
      <c r="I3018">
        <v>4</v>
      </c>
      <c r="J3018" s="2" t="s">
        <v>88</v>
      </c>
      <c r="K3018" s="2">
        <v>315</v>
      </c>
      <c r="L3018" s="2">
        <v>2290</v>
      </c>
      <c r="M3018" s="2">
        <f t="shared" si="282"/>
        <v>229</v>
      </c>
      <c r="O3018" s="2" t="str">
        <f t="shared" si="283"/>
        <v/>
      </c>
      <c r="P3018" s="2" t="str">
        <f>IF(ISNUMBER(O3018),SUMIFS(O$1:$O3018,A$1:$A3018,A3018,C$1:$C3018,C3018,G$1:$G3018,G3018,E$1:$E3018,E3018),"")</f>
        <v/>
      </c>
      <c r="U3018" t="str">
        <f t="shared" si="284"/>
        <v/>
      </c>
      <c r="AA3018">
        <v>28.3</v>
      </c>
      <c r="AB3018">
        <v>4.4999999999999998E-2</v>
      </c>
      <c r="AC3018" s="2">
        <f t="shared" si="285"/>
        <v>4.4999999999999998E-2</v>
      </c>
      <c r="AH3018" s="2" t="str">
        <f t="shared" si="286"/>
        <v/>
      </c>
      <c r="AI3018" s="2" t="str">
        <f>IF(ISNUMBER(AH3018),SUMIFS($AH$1:AH3018,$A$1:A3018,A3018,C$1:$C3018,C3018,$G$1:G3018,G3018,$E$1:E3018,E3018),"")</f>
        <v/>
      </c>
      <c r="AJ3018">
        <f t="shared" si="287"/>
        <v>6</v>
      </c>
    </row>
    <row r="3019" spans="1:36" x14ac:dyDescent="0.25">
      <c r="A3019" s="14" t="s">
        <v>91</v>
      </c>
      <c r="B3019" t="s">
        <v>80</v>
      </c>
      <c r="C3019" t="s">
        <v>90</v>
      </c>
      <c r="D3019" s="13">
        <v>42093</v>
      </c>
      <c r="E3019">
        <v>2</v>
      </c>
      <c r="F3019">
        <v>500</v>
      </c>
      <c r="G3019" s="2" t="s">
        <v>89</v>
      </c>
      <c r="H3019" s="2" t="s">
        <v>13</v>
      </c>
      <c r="I3019">
        <v>4</v>
      </c>
      <c r="J3019" s="2" t="s">
        <v>88</v>
      </c>
      <c r="K3019" s="2">
        <v>450</v>
      </c>
      <c r="L3019" s="2">
        <v>2562</v>
      </c>
      <c r="M3019" s="2">
        <f t="shared" si="282"/>
        <v>256.2</v>
      </c>
      <c r="O3019" s="2" t="str">
        <f t="shared" si="283"/>
        <v/>
      </c>
      <c r="P3019" s="2" t="str">
        <f>IF(ISNUMBER(O3019),SUMIFS(O$1:$O3019,A$1:$A3019,A3019,C$1:$C3019,C3019,G$1:$G3019,G3019,E$1:$E3019,E3019),"")</f>
        <v/>
      </c>
      <c r="U3019" t="str">
        <f t="shared" si="284"/>
        <v/>
      </c>
      <c r="AA3019">
        <v>29.9</v>
      </c>
      <c r="AB3019">
        <v>4.8000000000000001E-2</v>
      </c>
      <c r="AC3019" s="2">
        <f t="shared" si="285"/>
        <v>4.8000000000000001E-2</v>
      </c>
      <c r="AH3019" s="2" t="str">
        <f t="shared" si="286"/>
        <v/>
      </c>
      <c r="AI3019" s="2" t="str">
        <f>IF(ISNUMBER(AH3019),SUMIFS($AH$1:AH3019,$A$1:A3019,A3019,C$1:$C3019,C3019,$G$1:G3019,G3019,$E$1:E3019,E3019),"")</f>
        <v/>
      </c>
      <c r="AJ3019">
        <f t="shared" si="287"/>
        <v>6</v>
      </c>
    </row>
    <row r="3020" spans="1:36" x14ac:dyDescent="0.25">
      <c r="A3020" s="14" t="s">
        <v>96</v>
      </c>
      <c r="B3020" t="s">
        <v>80</v>
      </c>
      <c r="C3020" t="s">
        <v>90</v>
      </c>
      <c r="D3020" s="13">
        <v>42093</v>
      </c>
      <c r="E3020">
        <v>3</v>
      </c>
      <c r="F3020">
        <v>0</v>
      </c>
      <c r="G3020" s="2" t="s">
        <v>89</v>
      </c>
      <c r="H3020" s="2" t="s">
        <v>13</v>
      </c>
      <c r="I3020">
        <v>4</v>
      </c>
      <c r="J3020" s="2" t="s">
        <v>88</v>
      </c>
      <c r="K3020" s="2">
        <v>0</v>
      </c>
      <c r="L3020" s="2">
        <v>2528</v>
      </c>
      <c r="M3020" s="2">
        <f t="shared" si="282"/>
        <v>252.8</v>
      </c>
      <c r="O3020" s="2" t="str">
        <f t="shared" si="283"/>
        <v/>
      </c>
      <c r="P3020" s="2" t="str">
        <f>IF(ISNUMBER(O3020),SUMIFS(O$1:$O3020,A$1:$A3020,A3020,C$1:$C3020,C3020,G$1:$G3020,G3020,E$1:$E3020,E3020),"")</f>
        <v/>
      </c>
      <c r="U3020" t="str">
        <f t="shared" si="284"/>
        <v/>
      </c>
      <c r="AA3020">
        <v>12.2</v>
      </c>
      <c r="AB3020">
        <v>1.9E-2</v>
      </c>
      <c r="AC3020" s="2">
        <f t="shared" si="285"/>
        <v>1.9E-2</v>
      </c>
      <c r="AH3020" s="2" t="str">
        <f t="shared" si="286"/>
        <v/>
      </c>
      <c r="AI3020" s="2" t="str">
        <f>IF(ISNUMBER(AH3020),SUMIFS($AH$1:AH3020,$A$1:A3020,A3020,C$1:$C3020,C3020,$G$1:G3020,G3020,$E$1:E3020,E3020),"")</f>
        <v/>
      </c>
      <c r="AJ3020">
        <f t="shared" si="287"/>
        <v>6</v>
      </c>
    </row>
    <row r="3021" spans="1:36" x14ac:dyDescent="0.25">
      <c r="A3021" s="14" t="s">
        <v>95</v>
      </c>
      <c r="B3021" t="s">
        <v>80</v>
      </c>
      <c r="C3021" t="s">
        <v>90</v>
      </c>
      <c r="D3021" s="13">
        <v>42093</v>
      </c>
      <c r="E3021">
        <v>3</v>
      </c>
      <c r="F3021">
        <v>50</v>
      </c>
      <c r="G3021" s="2" t="s">
        <v>89</v>
      </c>
      <c r="H3021" s="2" t="s">
        <v>13</v>
      </c>
      <c r="I3021">
        <v>4</v>
      </c>
      <c r="J3021" s="2" t="s">
        <v>88</v>
      </c>
      <c r="K3021" s="2">
        <v>45</v>
      </c>
      <c r="L3021" s="2">
        <v>2596</v>
      </c>
      <c r="M3021" s="2">
        <f t="shared" si="282"/>
        <v>259.60000000000002</v>
      </c>
      <c r="O3021" s="2" t="str">
        <f t="shared" si="283"/>
        <v/>
      </c>
      <c r="P3021" s="2" t="str">
        <f>IF(ISNUMBER(O3021),SUMIFS(O$1:$O3021,A$1:$A3021,A3021,C$1:$C3021,C3021,G$1:$G3021,G3021,E$1:$E3021,E3021),"")</f>
        <v/>
      </c>
      <c r="U3021" t="str">
        <f t="shared" si="284"/>
        <v/>
      </c>
      <c r="AA3021">
        <v>20.3</v>
      </c>
      <c r="AB3021">
        <v>3.3000000000000002E-2</v>
      </c>
      <c r="AC3021" s="2">
        <f t="shared" si="285"/>
        <v>3.3000000000000002E-2</v>
      </c>
      <c r="AH3021" s="2" t="str">
        <f t="shared" si="286"/>
        <v/>
      </c>
      <c r="AI3021" s="2" t="str">
        <f>IF(ISNUMBER(AH3021),SUMIFS($AH$1:AH3021,$A$1:A3021,A3021,C$1:$C3021,C3021,$G$1:G3021,G3021,$E$1:E3021,E3021),"")</f>
        <v/>
      </c>
      <c r="AJ3021">
        <f t="shared" si="287"/>
        <v>6</v>
      </c>
    </row>
    <row r="3022" spans="1:36" x14ac:dyDescent="0.25">
      <c r="A3022" s="14" t="s">
        <v>94</v>
      </c>
      <c r="B3022" t="s">
        <v>80</v>
      </c>
      <c r="C3022" t="s">
        <v>90</v>
      </c>
      <c r="D3022" s="13">
        <v>42093</v>
      </c>
      <c r="E3022">
        <v>3</v>
      </c>
      <c r="F3022">
        <v>100</v>
      </c>
      <c r="G3022" s="2" t="s">
        <v>89</v>
      </c>
      <c r="H3022" s="2" t="s">
        <v>13</v>
      </c>
      <c r="I3022">
        <v>4</v>
      </c>
      <c r="J3022" s="2" t="s">
        <v>88</v>
      </c>
      <c r="K3022" s="2">
        <v>90</v>
      </c>
      <c r="L3022" s="2">
        <v>2630</v>
      </c>
      <c r="M3022" s="2">
        <f t="shared" si="282"/>
        <v>263</v>
      </c>
      <c r="O3022" s="2" t="str">
        <f t="shared" si="283"/>
        <v/>
      </c>
      <c r="P3022" s="2" t="str">
        <f>IF(ISNUMBER(O3022),SUMIFS(O$1:$O3022,A$1:$A3022,A3022,C$1:$C3022,C3022,G$1:$G3022,G3022,E$1:$E3022,E3022),"")</f>
        <v/>
      </c>
      <c r="U3022" t="str">
        <f t="shared" si="284"/>
        <v/>
      </c>
      <c r="AA3022">
        <v>22.4</v>
      </c>
      <c r="AB3022">
        <v>3.6000000000000004E-2</v>
      </c>
      <c r="AC3022" s="2">
        <f t="shared" si="285"/>
        <v>3.6000000000000004E-2</v>
      </c>
      <c r="AH3022" s="2" t="str">
        <f t="shared" si="286"/>
        <v/>
      </c>
      <c r="AI3022" s="2" t="str">
        <f>IF(ISNUMBER(AH3022),SUMIFS($AH$1:AH3022,$A$1:A3022,A3022,C$1:$C3022,C3022,$G$1:G3022,G3022,$E$1:E3022,E3022),"")</f>
        <v/>
      </c>
      <c r="AJ3022">
        <f t="shared" si="287"/>
        <v>6</v>
      </c>
    </row>
    <row r="3023" spans="1:36" x14ac:dyDescent="0.25">
      <c r="A3023" s="14" t="s">
        <v>93</v>
      </c>
      <c r="B3023" t="s">
        <v>80</v>
      </c>
      <c r="C3023" t="s">
        <v>90</v>
      </c>
      <c r="D3023" s="13">
        <v>42093</v>
      </c>
      <c r="E3023">
        <v>3</v>
      </c>
      <c r="F3023">
        <v>200</v>
      </c>
      <c r="G3023" s="2" t="s">
        <v>89</v>
      </c>
      <c r="H3023" s="2" t="s">
        <v>13</v>
      </c>
      <c r="I3023">
        <v>4</v>
      </c>
      <c r="J3023" s="2" t="s">
        <v>88</v>
      </c>
      <c r="K3023" s="2">
        <v>180</v>
      </c>
      <c r="L3023" s="2">
        <v>2834</v>
      </c>
      <c r="M3023" s="2">
        <f t="shared" si="282"/>
        <v>283.39999999999998</v>
      </c>
      <c r="O3023" s="2" t="str">
        <f t="shared" si="283"/>
        <v/>
      </c>
      <c r="P3023" s="2" t="str">
        <f>IF(ISNUMBER(O3023),SUMIFS(O$1:$O3023,A$1:$A3023,A3023,C$1:$C3023,C3023,G$1:$G3023,G3023,E$1:$E3023,E3023),"")</f>
        <v/>
      </c>
      <c r="U3023" t="str">
        <f t="shared" si="284"/>
        <v/>
      </c>
      <c r="AA3023">
        <v>15.6</v>
      </c>
      <c r="AB3023">
        <v>2.5000000000000001E-2</v>
      </c>
      <c r="AC3023" s="2">
        <f t="shared" si="285"/>
        <v>2.5000000000000001E-2</v>
      </c>
      <c r="AH3023" s="2" t="str">
        <f t="shared" si="286"/>
        <v/>
      </c>
      <c r="AI3023" s="2" t="str">
        <f>IF(ISNUMBER(AH3023),SUMIFS($AH$1:AH3023,$A$1:A3023,A3023,C$1:$C3023,C3023,$G$1:G3023,G3023,$E$1:E3023,E3023),"")</f>
        <v/>
      </c>
      <c r="AJ3023">
        <f t="shared" si="287"/>
        <v>6</v>
      </c>
    </row>
    <row r="3024" spans="1:36" x14ac:dyDescent="0.25">
      <c r="A3024" s="14" t="s">
        <v>92</v>
      </c>
      <c r="B3024" t="s">
        <v>80</v>
      </c>
      <c r="C3024" t="s">
        <v>90</v>
      </c>
      <c r="D3024" s="13">
        <v>42093</v>
      </c>
      <c r="E3024">
        <v>3</v>
      </c>
      <c r="F3024">
        <v>350</v>
      </c>
      <c r="G3024" s="2" t="s">
        <v>89</v>
      </c>
      <c r="H3024" s="2" t="s">
        <v>13</v>
      </c>
      <c r="I3024">
        <v>4</v>
      </c>
      <c r="J3024" s="2" t="s">
        <v>88</v>
      </c>
      <c r="K3024" s="2">
        <v>315</v>
      </c>
      <c r="L3024" s="2">
        <v>2936</v>
      </c>
      <c r="M3024" s="2">
        <f t="shared" si="282"/>
        <v>293.60000000000002</v>
      </c>
      <c r="O3024" s="2" t="str">
        <f t="shared" si="283"/>
        <v/>
      </c>
      <c r="P3024" s="2" t="str">
        <f>IF(ISNUMBER(O3024),SUMIFS(O$1:$O3024,A$1:$A3024,A3024,C$1:$C3024,C3024,G$1:$G3024,G3024,E$1:$E3024,E3024),"")</f>
        <v/>
      </c>
      <c r="U3024" t="str">
        <f t="shared" si="284"/>
        <v/>
      </c>
      <c r="AA3024">
        <v>27.8</v>
      </c>
      <c r="AB3024">
        <v>4.4000000000000004E-2</v>
      </c>
      <c r="AC3024" s="2">
        <f t="shared" si="285"/>
        <v>4.4000000000000004E-2</v>
      </c>
      <c r="AH3024" s="2" t="str">
        <f t="shared" si="286"/>
        <v/>
      </c>
      <c r="AI3024" s="2" t="str">
        <f>IF(ISNUMBER(AH3024),SUMIFS($AH$1:AH3024,$A$1:A3024,A3024,C$1:$C3024,C3024,$G$1:G3024,G3024,$E$1:E3024,E3024),"")</f>
        <v/>
      </c>
      <c r="AJ3024">
        <f t="shared" si="287"/>
        <v>6</v>
      </c>
    </row>
    <row r="3025" spans="1:36" x14ac:dyDescent="0.25">
      <c r="A3025" s="14" t="s">
        <v>91</v>
      </c>
      <c r="B3025" t="s">
        <v>80</v>
      </c>
      <c r="C3025" t="s">
        <v>90</v>
      </c>
      <c r="D3025" s="13">
        <v>42093</v>
      </c>
      <c r="E3025">
        <v>3</v>
      </c>
      <c r="F3025">
        <v>500</v>
      </c>
      <c r="G3025" s="2" t="s">
        <v>89</v>
      </c>
      <c r="H3025" s="2" t="s">
        <v>13</v>
      </c>
      <c r="I3025">
        <v>4</v>
      </c>
      <c r="J3025" s="2" t="s">
        <v>88</v>
      </c>
      <c r="K3025" s="2">
        <v>450</v>
      </c>
      <c r="L3025" s="2">
        <v>3208</v>
      </c>
      <c r="M3025" s="2">
        <f t="shared" si="282"/>
        <v>320.8</v>
      </c>
      <c r="O3025" s="2" t="str">
        <f t="shared" si="283"/>
        <v/>
      </c>
      <c r="P3025" s="2" t="str">
        <f>IF(ISNUMBER(O3025),SUMIFS(O$1:$O3025,A$1:$A3025,A3025,C$1:$C3025,C3025,G$1:$G3025,G3025,E$1:$E3025,E3025),"")</f>
        <v/>
      </c>
      <c r="U3025" t="str">
        <f t="shared" si="284"/>
        <v/>
      </c>
      <c r="AA3025">
        <v>29.7</v>
      </c>
      <c r="AB3025">
        <v>4.8000000000000001E-2</v>
      </c>
      <c r="AC3025" s="2">
        <f t="shared" si="285"/>
        <v>4.8000000000000001E-2</v>
      </c>
      <c r="AH3025" s="2" t="str">
        <f t="shared" si="286"/>
        <v/>
      </c>
      <c r="AI3025" s="2" t="str">
        <f>IF(ISNUMBER(AH3025),SUMIFS($AH$1:AH3025,$A$1:A3025,A3025,C$1:$C3025,C3025,$G$1:G3025,G3025,$E$1:E3025,E3025),"")</f>
        <v/>
      </c>
      <c r="AJ3025">
        <f t="shared" si="287"/>
        <v>6</v>
      </c>
    </row>
    <row r="3026" spans="1:36" x14ac:dyDescent="0.25">
      <c r="A3026" s="14" t="s">
        <v>96</v>
      </c>
      <c r="B3026" t="s">
        <v>80</v>
      </c>
      <c r="C3026" t="s">
        <v>90</v>
      </c>
      <c r="D3026" s="13">
        <v>42103</v>
      </c>
      <c r="E3026">
        <v>1</v>
      </c>
      <c r="F3026">
        <v>0</v>
      </c>
      <c r="G3026" s="2" t="s">
        <v>89</v>
      </c>
      <c r="H3026" s="2" t="s">
        <v>13</v>
      </c>
      <c r="I3026">
        <v>4</v>
      </c>
      <c r="J3026" s="2" t="s">
        <v>88</v>
      </c>
      <c r="K3026" s="2">
        <v>0</v>
      </c>
      <c r="L3026" s="2">
        <v>2288</v>
      </c>
      <c r="M3026" s="2">
        <f t="shared" si="282"/>
        <v>228.8</v>
      </c>
      <c r="O3026" s="2" t="str">
        <f t="shared" si="283"/>
        <v/>
      </c>
      <c r="P3026" s="2" t="str">
        <f>IF(ISNUMBER(O3026),SUMIFS(O$1:$O3026,A$1:$A3026,A3026,C$1:$C3026,C3026,G$1:$G3026,G3026,E$1:$E3026,E3026),"")</f>
        <v/>
      </c>
      <c r="U3026" t="str">
        <f t="shared" si="284"/>
        <v/>
      </c>
      <c r="AA3026">
        <v>19.600000000000001</v>
      </c>
      <c r="AB3026">
        <v>3.1E-2</v>
      </c>
      <c r="AC3026" s="2">
        <f t="shared" si="285"/>
        <v>3.1E-2</v>
      </c>
      <c r="AH3026" s="2" t="str">
        <f t="shared" si="286"/>
        <v/>
      </c>
      <c r="AI3026" s="2" t="str">
        <f>IF(ISNUMBER(AH3026),SUMIFS($AH$1:AH3026,$A$1:A3026,A3026,C$1:$C3026,C3026,$G$1:G3026,G3026,$E$1:E3026,E3026),"")</f>
        <v/>
      </c>
      <c r="AJ3026">
        <f t="shared" si="287"/>
        <v>6</v>
      </c>
    </row>
    <row r="3027" spans="1:36" x14ac:dyDescent="0.25">
      <c r="A3027" s="14" t="s">
        <v>95</v>
      </c>
      <c r="B3027" t="s">
        <v>80</v>
      </c>
      <c r="C3027" t="s">
        <v>90</v>
      </c>
      <c r="D3027" s="13">
        <v>42103</v>
      </c>
      <c r="E3027">
        <v>1</v>
      </c>
      <c r="F3027">
        <v>50</v>
      </c>
      <c r="G3027" s="2" t="s">
        <v>89</v>
      </c>
      <c r="H3027" s="2" t="s">
        <v>13</v>
      </c>
      <c r="I3027">
        <v>4</v>
      </c>
      <c r="J3027" s="2" t="s">
        <v>88</v>
      </c>
      <c r="K3027" s="2">
        <v>45</v>
      </c>
      <c r="L3027" s="2">
        <v>2257</v>
      </c>
      <c r="M3027" s="2">
        <f t="shared" si="282"/>
        <v>225.7</v>
      </c>
      <c r="O3027" s="2" t="str">
        <f t="shared" si="283"/>
        <v/>
      </c>
      <c r="P3027" s="2" t="str">
        <f>IF(ISNUMBER(O3027),SUMIFS(O$1:$O3027,A$1:$A3027,A3027,C$1:$C3027,C3027,G$1:$G3027,G3027,E$1:$E3027,E3027),"")</f>
        <v/>
      </c>
      <c r="U3027" t="str">
        <f t="shared" si="284"/>
        <v/>
      </c>
      <c r="AA3027">
        <v>18.5</v>
      </c>
      <c r="AB3027">
        <v>0.03</v>
      </c>
      <c r="AC3027" s="2">
        <f t="shared" si="285"/>
        <v>0.03</v>
      </c>
      <c r="AH3027" s="2" t="str">
        <f t="shared" si="286"/>
        <v/>
      </c>
      <c r="AI3027" s="2" t="str">
        <f>IF(ISNUMBER(AH3027),SUMIFS($AH$1:AH3027,$A$1:A3027,A3027,C$1:$C3027,C3027,$G$1:G3027,G3027,$E$1:E3027,E3027),"")</f>
        <v/>
      </c>
      <c r="AJ3027">
        <f t="shared" si="287"/>
        <v>6</v>
      </c>
    </row>
    <row r="3028" spans="1:36" x14ac:dyDescent="0.25">
      <c r="A3028" s="14" t="s">
        <v>94</v>
      </c>
      <c r="B3028" t="s">
        <v>80</v>
      </c>
      <c r="C3028" t="s">
        <v>90</v>
      </c>
      <c r="D3028" s="13">
        <v>42103</v>
      </c>
      <c r="E3028">
        <v>1</v>
      </c>
      <c r="F3028">
        <v>100</v>
      </c>
      <c r="G3028" s="2" t="s">
        <v>89</v>
      </c>
      <c r="H3028" s="2" t="s">
        <v>13</v>
      </c>
      <c r="I3028">
        <v>4</v>
      </c>
      <c r="J3028" s="2" t="s">
        <v>88</v>
      </c>
      <c r="K3028" s="2">
        <v>90</v>
      </c>
      <c r="L3028" s="2">
        <v>2567</v>
      </c>
      <c r="M3028" s="2">
        <f t="shared" si="282"/>
        <v>256.7</v>
      </c>
      <c r="O3028" s="2" t="str">
        <f t="shared" si="283"/>
        <v/>
      </c>
      <c r="P3028" s="2" t="str">
        <f>IF(ISNUMBER(O3028),SUMIFS(O$1:$O3028,A$1:$A3028,A3028,C$1:$C3028,C3028,G$1:$G3028,G3028,E$1:$E3028,E3028),"")</f>
        <v/>
      </c>
      <c r="U3028" t="str">
        <f t="shared" si="284"/>
        <v/>
      </c>
      <c r="AA3028">
        <v>22.4</v>
      </c>
      <c r="AB3028">
        <v>3.6000000000000004E-2</v>
      </c>
      <c r="AC3028" s="2">
        <f t="shared" si="285"/>
        <v>3.6000000000000004E-2</v>
      </c>
      <c r="AH3028" s="2" t="str">
        <f t="shared" si="286"/>
        <v/>
      </c>
      <c r="AI3028" s="2" t="str">
        <f>IF(ISNUMBER(AH3028),SUMIFS($AH$1:AH3028,$A$1:A3028,A3028,C$1:$C3028,C3028,$G$1:G3028,G3028,$E$1:E3028,E3028),"")</f>
        <v/>
      </c>
      <c r="AJ3028">
        <f t="shared" si="287"/>
        <v>6</v>
      </c>
    </row>
    <row r="3029" spans="1:36" x14ac:dyDescent="0.25">
      <c r="A3029" s="14" t="s">
        <v>93</v>
      </c>
      <c r="B3029" t="s">
        <v>80</v>
      </c>
      <c r="C3029" t="s">
        <v>90</v>
      </c>
      <c r="D3029" s="13">
        <v>42103</v>
      </c>
      <c r="E3029">
        <v>1</v>
      </c>
      <c r="F3029">
        <v>200</v>
      </c>
      <c r="G3029" s="2" t="s">
        <v>89</v>
      </c>
      <c r="H3029" s="2" t="s">
        <v>13</v>
      </c>
      <c r="I3029">
        <v>4</v>
      </c>
      <c r="J3029" s="2" t="s">
        <v>88</v>
      </c>
      <c r="K3029" s="2">
        <v>180</v>
      </c>
      <c r="L3029" s="2">
        <v>2629</v>
      </c>
      <c r="M3029" s="2">
        <f t="shared" si="282"/>
        <v>262.89999999999998</v>
      </c>
      <c r="O3029" s="2" t="str">
        <f t="shared" si="283"/>
        <v/>
      </c>
      <c r="P3029" s="2" t="str">
        <f>IF(ISNUMBER(O3029),SUMIFS(O$1:$O3029,A$1:$A3029,A3029,C$1:$C3029,C3029,G$1:$G3029,G3029,E$1:$E3029,E3029),"")</f>
        <v/>
      </c>
      <c r="U3029" t="str">
        <f t="shared" si="284"/>
        <v/>
      </c>
      <c r="AA3029">
        <v>18.8</v>
      </c>
      <c r="AB3029">
        <v>0.03</v>
      </c>
      <c r="AC3029" s="2">
        <f t="shared" si="285"/>
        <v>0.03</v>
      </c>
      <c r="AH3029" s="2" t="str">
        <f t="shared" si="286"/>
        <v/>
      </c>
      <c r="AI3029" s="2" t="str">
        <f>IF(ISNUMBER(AH3029),SUMIFS($AH$1:AH3029,$A$1:A3029,A3029,C$1:$C3029,C3029,$G$1:G3029,G3029,$E$1:E3029,E3029),"")</f>
        <v/>
      </c>
      <c r="AJ3029">
        <f t="shared" si="287"/>
        <v>6</v>
      </c>
    </row>
    <row r="3030" spans="1:36" x14ac:dyDescent="0.25">
      <c r="A3030" s="14" t="s">
        <v>92</v>
      </c>
      <c r="B3030" t="s">
        <v>80</v>
      </c>
      <c r="C3030" t="s">
        <v>90</v>
      </c>
      <c r="D3030" s="13">
        <v>42103</v>
      </c>
      <c r="E3030">
        <v>1</v>
      </c>
      <c r="F3030">
        <v>350</v>
      </c>
      <c r="G3030" s="2" t="s">
        <v>89</v>
      </c>
      <c r="H3030" s="2" t="s">
        <v>13</v>
      </c>
      <c r="I3030">
        <v>4</v>
      </c>
      <c r="J3030" s="2" t="s">
        <v>88</v>
      </c>
      <c r="K3030" s="2">
        <v>315</v>
      </c>
      <c r="L3030" s="2">
        <v>2815</v>
      </c>
      <c r="M3030" s="2">
        <f t="shared" si="282"/>
        <v>281.5</v>
      </c>
      <c r="O3030" s="2" t="str">
        <f t="shared" si="283"/>
        <v/>
      </c>
      <c r="P3030" s="2" t="str">
        <f>IF(ISNUMBER(O3030),SUMIFS(O$1:$O3030,A$1:$A3030,A3030,C$1:$C3030,C3030,G$1:$G3030,G3030,E$1:$E3030,E3030),"")</f>
        <v/>
      </c>
      <c r="U3030" t="str">
        <f t="shared" si="284"/>
        <v/>
      </c>
      <c r="AA3030">
        <v>20.6</v>
      </c>
      <c r="AB3030">
        <v>3.3000000000000002E-2</v>
      </c>
      <c r="AC3030" s="2">
        <f t="shared" si="285"/>
        <v>3.3000000000000002E-2</v>
      </c>
      <c r="AH3030" s="2" t="str">
        <f t="shared" si="286"/>
        <v/>
      </c>
      <c r="AI3030" s="2" t="str">
        <f>IF(ISNUMBER(AH3030),SUMIFS($AH$1:AH3030,$A$1:A3030,A3030,C$1:$C3030,C3030,$G$1:G3030,G3030,$E$1:E3030,E3030),"")</f>
        <v/>
      </c>
      <c r="AJ3030">
        <f t="shared" si="287"/>
        <v>6</v>
      </c>
    </row>
    <row r="3031" spans="1:36" x14ac:dyDescent="0.25">
      <c r="A3031" s="14" t="s">
        <v>91</v>
      </c>
      <c r="B3031" t="s">
        <v>80</v>
      </c>
      <c r="C3031" t="s">
        <v>90</v>
      </c>
      <c r="D3031" s="13">
        <v>42103</v>
      </c>
      <c r="E3031">
        <v>1</v>
      </c>
      <c r="F3031">
        <v>500</v>
      </c>
      <c r="G3031" s="2" t="s">
        <v>89</v>
      </c>
      <c r="H3031" s="2" t="s">
        <v>13</v>
      </c>
      <c r="I3031">
        <v>4</v>
      </c>
      <c r="J3031" s="2" t="s">
        <v>88</v>
      </c>
      <c r="K3031" s="2">
        <v>450</v>
      </c>
      <c r="L3031" s="2">
        <v>3187</v>
      </c>
      <c r="M3031" s="2">
        <f t="shared" si="282"/>
        <v>318.7</v>
      </c>
      <c r="O3031" s="2" t="str">
        <f t="shared" si="283"/>
        <v/>
      </c>
      <c r="P3031" s="2" t="str">
        <f>IF(ISNUMBER(O3031),SUMIFS(O$1:$O3031,A$1:$A3031,A3031,C$1:$C3031,C3031,G$1:$G3031,G3031,E$1:$E3031,E3031),"")</f>
        <v/>
      </c>
      <c r="U3031" t="str">
        <f t="shared" si="284"/>
        <v/>
      </c>
      <c r="AA3031">
        <v>22.4</v>
      </c>
      <c r="AB3031">
        <v>3.6000000000000004E-2</v>
      </c>
      <c r="AC3031" s="2">
        <f t="shared" si="285"/>
        <v>3.6000000000000004E-2</v>
      </c>
      <c r="AH3031" s="2" t="str">
        <f t="shared" si="286"/>
        <v/>
      </c>
      <c r="AI3031" s="2" t="str">
        <f>IF(ISNUMBER(AH3031),SUMIFS($AH$1:AH3031,$A$1:A3031,A3031,C$1:$C3031,C3031,$G$1:G3031,G3031,$E$1:E3031,E3031),"")</f>
        <v/>
      </c>
      <c r="AJ3031">
        <f t="shared" si="287"/>
        <v>6</v>
      </c>
    </row>
    <row r="3032" spans="1:36" x14ac:dyDescent="0.25">
      <c r="A3032" s="14" t="s">
        <v>96</v>
      </c>
      <c r="B3032" t="s">
        <v>80</v>
      </c>
      <c r="C3032" t="s">
        <v>90</v>
      </c>
      <c r="D3032" s="13">
        <v>42103</v>
      </c>
      <c r="E3032">
        <v>2</v>
      </c>
      <c r="F3032">
        <v>0</v>
      </c>
      <c r="G3032" s="2" t="s">
        <v>89</v>
      </c>
      <c r="H3032" s="2" t="s">
        <v>13</v>
      </c>
      <c r="I3032">
        <v>4</v>
      </c>
      <c r="J3032" s="2" t="s">
        <v>88</v>
      </c>
      <c r="K3032" s="2">
        <v>0</v>
      </c>
      <c r="L3032" s="2">
        <v>2040</v>
      </c>
      <c r="M3032" s="2">
        <f t="shared" si="282"/>
        <v>204</v>
      </c>
      <c r="O3032" s="2" t="str">
        <f t="shared" si="283"/>
        <v/>
      </c>
      <c r="P3032" s="2" t="str">
        <f>IF(ISNUMBER(O3032),SUMIFS(O$1:$O3032,A$1:$A3032,A3032,C$1:$C3032,C3032,G$1:$G3032,G3032,E$1:$E3032,E3032),"")</f>
        <v/>
      </c>
      <c r="U3032" t="str">
        <f t="shared" si="284"/>
        <v/>
      </c>
      <c r="AA3032">
        <v>18.899999999999999</v>
      </c>
      <c r="AB3032">
        <v>0.03</v>
      </c>
      <c r="AC3032" s="2">
        <f t="shared" si="285"/>
        <v>0.03</v>
      </c>
      <c r="AH3032" s="2" t="str">
        <f t="shared" si="286"/>
        <v/>
      </c>
      <c r="AI3032" s="2" t="str">
        <f>IF(ISNUMBER(AH3032),SUMIFS($AH$1:AH3032,$A$1:A3032,A3032,C$1:$C3032,C3032,$G$1:G3032,G3032,$E$1:E3032,E3032),"")</f>
        <v/>
      </c>
      <c r="AJ3032">
        <f t="shared" si="287"/>
        <v>6</v>
      </c>
    </row>
    <row r="3033" spans="1:36" x14ac:dyDescent="0.25">
      <c r="A3033" s="14" t="s">
        <v>95</v>
      </c>
      <c r="B3033" t="s">
        <v>80</v>
      </c>
      <c r="C3033" t="s">
        <v>90</v>
      </c>
      <c r="D3033" s="13">
        <v>42103</v>
      </c>
      <c r="E3033">
        <v>2</v>
      </c>
      <c r="F3033">
        <v>50</v>
      </c>
      <c r="G3033" s="2" t="s">
        <v>89</v>
      </c>
      <c r="H3033" s="2" t="s">
        <v>13</v>
      </c>
      <c r="I3033">
        <v>4</v>
      </c>
      <c r="J3033" s="2" t="s">
        <v>88</v>
      </c>
      <c r="K3033" s="2">
        <v>45</v>
      </c>
      <c r="L3033" s="2">
        <v>2164</v>
      </c>
      <c r="M3033" s="2">
        <f t="shared" si="282"/>
        <v>216.4</v>
      </c>
      <c r="O3033" s="2" t="str">
        <f t="shared" si="283"/>
        <v/>
      </c>
      <c r="P3033" s="2" t="str">
        <f>IF(ISNUMBER(O3033),SUMIFS(O$1:$O3033,A$1:$A3033,A3033,C$1:$C3033,C3033,G$1:$G3033,G3033,E$1:$E3033,E3033),"")</f>
        <v/>
      </c>
      <c r="U3033" t="str">
        <f t="shared" si="284"/>
        <v/>
      </c>
      <c r="AA3033">
        <v>19.899999999999999</v>
      </c>
      <c r="AB3033">
        <v>3.2000000000000001E-2</v>
      </c>
      <c r="AC3033" s="2">
        <f t="shared" si="285"/>
        <v>3.2000000000000001E-2</v>
      </c>
      <c r="AH3033" s="2" t="str">
        <f t="shared" si="286"/>
        <v/>
      </c>
      <c r="AI3033" s="2" t="str">
        <f>IF(ISNUMBER(AH3033),SUMIFS($AH$1:AH3033,$A$1:A3033,A3033,C$1:$C3033,C3033,$G$1:G3033,G3033,$E$1:E3033,E3033),"")</f>
        <v/>
      </c>
      <c r="AJ3033">
        <f t="shared" si="287"/>
        <v>6</v>
      </c>
    </row>
    <row r="3034" spans="1:36" x14ac:dyDescent="0.25">
      <c r="A3034" s="14" t="s">
        <v>94</v>
      </c>
      <c r="B3034" t="s">
        <v>80</v>
      </c>
      <c r="C3034" t="s">
        <v>90</v>
      </c>
      <c r="D3034" s="13">
        <v>42103</v>
      </c>
      <c r="E3034">
        <v>2</v>
      </c>
      <c r="F3034">
        <v>100</v>
      </c>
      <c r="G3034" s="2" t="s">
        <v>89</v>
      </c>
      <c r="H3034" s="2" t="s">
        <v>13</v>
      </c>
      <c r="I3034">
        <v>4</v>
      </c>
      <c r="J3034" s="2" t="s">
        <v>88</v>
      </c>
      <c r="K3034" s="2">
        <v>90</v>
      </c>
      <c r="L3034" s="2">
        <v>2133</v>
      </c>
      <c r="M3034" s="2">
        <f t="shared" si="282"/>
        <v>213.3</v>
      </c>
      <c r="O3034" s="2" t="str">
        <f t="shared" si="283"/>
        <v/>
      </c>
      <c r="P3034" s="2" t="str">
        <f>IF(ISNUMBER(O3034),SUMIFS(O$1:$O3034,A$1:$A3034,A3034,C$1:$C3034,C3034,G$1:$G3034,G3034,E$1:$E3034,E3034),"")</f>
        <v/>
      </c>
      <c r="U3034" t="str">
        <f t="shared" si="284"/>
        <v/>
      </c>
      <c r="AA3034">
        <v>17.8</v>
      </c>
      <c r="AB3034">
        <v>2.8999999999999998E-2</v>
      </c>
      <c r="AC3034" s="2">
        <f t="shared" si="285"/>
        <v>2.8999999999999998E-2</v>
      </c>
      <c r="AH3034" s="2" t="str">
        <f t="shared" si="286"/>
        <v/>
      </c>
      <c r="AI3034" s="2" t="str">
        <f>IF(ISNUMBER(AH3034),SUMIFS($AH$1:AH3034,$A$1:A3034,A3034,C$1:$C3034,C3034,$G$1:G3034,G3034,$E$1:E3034,E3034),"")</f>
        <v/>
      </c>
      <c r="AJ3034">
        <f t="shared" si="287"/>
        <v>6</v>
      </c>
    </row>
    <row r="3035" spans="1:36" x14ac:dyDescent="0.25">
      <c r="A3035" s="14" t="s">
        <v>93</v>
      </c>
      <c r="B3035" t="s">
        <v>80</v>
      </c>
      <c r="C3035" t="s">
        <v>90</v>
      </c>
      <c r="D3035" s="13">
        <v>42103</v>
      </c>
      <c r="E3035">
        <v>2</v>
      </c>
      <c r="F3035">
        <v>200</v>
      </c>
      <c r="G3035" s="2" t="s">
        <v>89</v>
      </c>
      <c r="H3035" s="2" t="s">
        <v>13</v>
      </c>
      <c r="I3035">
        <v>4</v>
      </c>
      <c r="J3035" s="2" t="s">
        <v>88</v>
      </c>
      <c r="K3035" s="2">
        <v>180</v>
      </c>
      <c r="L3035" s="2">
        <v>2319</v>
      </c>
      <c r="M3035" s="2">
        <f t="shared" si="282"/>
        <v>231.9</v>
      </c>
      <c r="O3035" s="2" t="str">
        <f t="shared" si="283"/>
        <v/>
      </c>
      <c r="P3035" s="2" t="str">
        <f>IF(ISNUMBER(O3035),SUMIFS(O$1:$O3035,A$1:$A3035,A3035,C$1:$C3035,C3035,G$1:$G3035,G3035,E$1:$E3035,E3035),"")</f>
        <v/>
      </c>
      <c r="U3035" t="str">
        <f t="shared" si="284"/>
        <v/>
      </c>
      <c r="AA3035">
        <v>21.2</v>
      </c>
      <c r="AB3035">
        <v>3.4000000000000002E-2</v>
      </c>
      <c r="AC3035" s="2">
        <f t="shared" si="285"/>
        <v>3.4000000000000002E-2</v>
      </c>
      <c r="AH3035" s="2" t="str">
        <f t="shared" si="286"/>
        <v/>
      </c>
      <c r="AI3035" s="2" t="str">
        <f>IF(ISNUMBER(AH3035),SUMIFS($AH$1:AH3035,$A$1:A3035,A3035,C$1:$C3035,C3035,$G$1:G3035,G3035,$E$1:E3035,E3035),"")</f>
        <v/>
      </c>
      <c r="AJ3035">
        <f t="shared" si="287"/>
        <v>6</v>
      </c>
    </row>
    <row r="3036" spans="1:36" x14ac:dyDescent="0.25">
      <c r="A3036" s="14" t="s">
        <v>92</v>
      </c>
      <c r="B3036" t="s">
        <v>80</v>
      </c>
      <c r="C3036" t="s">
        <v>90</v>
      </c>
      <c r="D3036" s="13">
        <v>42103</v>
      </c>
      <c r="E3036">
        <v>2</v>
      </c>
      <c r="F3036">
        <v>350</v>
      </c>
      <c r="G3036" s="2" t="s">
        <v>89</v>
      </c>
      <c r="H3036" s="2" t="s">
        <v>13</v>
      </c>
      <c r="I3036">
        <v>4</v>
      </c>
      <c r="J3036" s="2" t="s">
        <v>88</v>
      </c>
      <c r="K3036" s="2">
        <v>315</v>
      </c>
      <c r="L3036" s="2">
        <v>2288</v>
      </c>
      <c r="M3036" s="2">
        <f t="shared" si="282"/>
        <v>228.8</v>
      </c>
      <c r="O3036" s="2" t="str">
        <f t="shared" si="283"/>
        <v/>
      </c>
      <c r="P3036" s="2" t="str">
        <f>IF(ISNUMBER(O3036),SUMIFS(O$1:$O3036,A$1:$A3036,A3036,C$1:$C3036,C3036,G$1:$G3036,G3036,E$1:$E3036,E3036),"")</f>
        <v/>
      </c>
      <c r="U3036" t="str">
        <f t="shared" si="284"/>
        <v/>
      </c>
      <c r="AA3036">
        <v>28.5</v>
      </c>
      <c r="AB3036">
        <v>4.5999999999999999E-2</v>
      </c>
      <c r="AC3036" s="2">
        <f t="shared" si="285"/>
        <v>4.5999999999999999E-2</v>
      </c>
      <c r="AH3036" s="2" t="str">
        <f t="shared" si="286"/>
        <v/>
      </c>
      <c r="AI3036" s="2" t="str">
        <f>IF(ISNUMBER(AH3036),SUMIFS($AH$1:AH3036,$A$1:A3036,A3036,C$1:$C3036,C3036,$G$1:G3036,G3036,$E$1:E3036,E3036),"")</f>
        <v/>
      </c>
      <c r="AJ3036">
        <f t="shared" si="287"/>
        <v>6</v>
      </c>
    </row>
    <row r="3037" spans="1:36" x14ac:dyDescent="0.25">
      <c r="A3037" s="14" t="s">
        <v>91</v>
      </c>
      <c r="B3037" t="s">
        <v>80</v>
      </c>
      <c r="C3037" t="s">
        <v>90</v>
      </c>
      <c r="D3037" s="13">
        <v>42103</v>
      </c>
      <c r="E3037">
        <v>2</v>
      </c>
      <c r="F3037">
        <v>500</v>
      </c>
      <c r="G3037" s="2" t="s">
        <v>89</v>
      </c>
      <c r="H3037" s="2" t="s">
        <v>13</v>
      </c>
      <c r="I3037">
        <v>4</v>
      </c>
      <c r="J3037" s="2" t="s">
        <v>88</v>
      </c>
      <c r="K3037" s="2">
        <v>450</v>
      </c>
      <c r="L3037" s="2">
        <v>2567</v>
      </c>
      <c r="M3037" s="2">
        <f t="shared" si="282"/>
        <v>256.7</v>
      </c>
      <c r="O3037" s="2" t="str">
        <f t="shared" si="283"/>
        <v/>
      </c>
      <c r="P3037" s="2" t="str">
        <f>IF(ISNUMBER(O3037),SUMIFS(O$1:$O3037,A$1:$A3037,A3037,C$1:$C3037,C3037,G$1:$G3037,G3037,E$1:$E3037,E3037),"")</f>
        <v/>
      </c>
      <c r="U3037" t="str">
        <f t="shared" si="284"/>
        <v/>
      </c>
      <c r="AA3037">
        <v>21.3</v>
      </c>
      <c r="AB3037">
        <v>3.4000000000000002E-2</v>
      </c>
      <c r="AC3037" s="2">
        <f t="shared" si="285"/>
        <v>3.4000000000000002E-2</v>
      </c>
      <c r="AH3037" s="2" t="str">
        <f t="shared" si="286"/>
        <v/>
      </c>
      <c r="AI3037" s="2" t="str">
        <f>IF(ISNUMBER(AH3037),SUMIFS($AH$1:AH3037,$A$1:A3037,A3037,C$1:$C3037,C3037,$G$1:G3037,G3037,$E$1:E3037,E3037),"")</f>
        <v/>
      </c>
      <c r="AJ3037">
        <f t="shared" si="287"/>
        <v>6</v>
      </c>
    </row>
    <row r="3038" spans="1:36" x14ac:dyDescent="0.25">
      <c r="A3038" s="14" t="s">
        <v>96</v>
      </c>
      <c r="B3038" t="s">
        <v>80</v>
      </c>
      <c r="C3038" t="s">
        <v>90</v>
      </c>
      <c r="D3038" s="13">
        <v>42103</v>
      </c>
      <c r="E3038">
        <v>3</v>
      </c>
      <c r="F3038">
        <v>0</v>
      </c>
      <c r="G3038" s="2" t="s">
        <v>89</v>
      </c>
      <c r="H3038" s="2" t="s">
        <v>13</v>
      </c>
      <c r="I3038">
        <v>4</v>
      </c>
      <c r="J3038" s="2" t="s">
        <v>88</v>
      </c>
      <c r="K3038" s="2">
        <v>0</v>
      </c>
      <c r="L3038" s="2">
        <v>2226</v>
      </c>
      <c r="M3038" s="2">
        <f t="shared" si="282"/>
        <v>222.6</v>
      </c>
      <c r="O3038" s="2" t="str">
        <f t="shared" si="283"/>
        <v/>
      </c>
      <c r="P3038" s="2" t="str">
        <f>IF(ISNUMBER(O3038),SUMIFS(O$1:$O3038,A$1:$A3038,A3038,C$1:$C3038,C3038,G$1:$G3038,G3038,E$1:$E3038,E3038),"")</f>
        <v/>
      </c>
      <c r="U3038" t="str">
        <f t="shared" si="284"/>
        <v/>
      </c>
      <c r="AA3038">
        <v>16.3</v>
      </c>
      <c r="AB3038">
        <v>2.6000000000000002E-2</v>
      </c>
      <c r="AC3038" s="2">
        <f t="shared" si="285"/>
        <v>2.6000000000000002E-2</v>
      </c>
      <c r="AH3038" s="2" t="str">
        <f t="shared" si="286"/>
        <v/>
      </c>
      <c r="AI3038" s="2" t="str">
        <f>IF(ISNUMBER(AH3038),SUMIFS($AH$1:AH3038,$A$1:A3038,A3038,C$1:$C3038,C3038,$G$1:G3038,G3038,$E$1:E3038,E3038),"")</f>
        <v/>
      </c>
      <c r="AJ3038">
        <f t="shared" si="287"/>
        <v>6</v>
      </c>
    </row>
    <row r="3039" spans="1:36" x14ac:dyDescent="0.25">
      <c r="A3039" s="14" t="s">
        <v>95</v>
      </c>
      <c r="B3039" t="s">
        <v>80</v>
      </c>
      <c r="C3039" t="s">
        <v>90</v>
      </c>
      <c r="D3039" s="13">
        <v>42103</v>
      </c>
      <c r="E3039">
        <v>3</v>
      </c>
      <c r="F3039">
        <v>50</v>
      </c>
      <c r="G3039" s="2" t="s">
        <v>89</v>
      </c>
      <c r="H3039" s="2" t="s">
        <v>13</v>
      </c>
      <c r="I3039">
        <v>4</v>
      </c>
      <c r="J3039" s="2" t="s">
        <v>88</v>
      </c>
      <c r="K3039" s="2">
        <v>45</v>
      </c>
      <c r="L3039" s="2">
        <v>2133</v>
      </c>
      <c r="M3039" s="2">
        <f t="shared" si="282"/>
        <v>213.3</v>
      </c>
      <c r="O3039" s="2" t="str">
        <f t="shared" si="283"/>
        <v/>
      </c>
      <c r="P3039" s="2" t="str">
        <f>IF(ISNUMBER(O3039),SUMIFS(O$1:$O3039,A$1:$A3039,A3039,C$1:$C3039,C3039,G$1:$G3039,G3039,E$1:$E3039,E3039),"")</f>
        <v/>
      </c>
      <c r="U3039" t="str">
        <f t="shared" si="284"/>
        <v/>
      </c>
      <c r="AA3039">
        <v>19.600000000000001</v>
      </c>
      <c r="AB3039">
        <v>3.1E-2</v>
      </c>
      <c r="AC3039" s="2">
        <f t="shared" si="285"/>
        <v>3.1E-2</v>
      </c>
      <c r="AH3039" s="2" t="str">
        <f t="shared" si="286"/>
        <v/>
      </c>
      <c r="AI3039" s="2" t="str">
        <f>IF(ISNUMBER(AH3039),SUMIFS($AH$1:AH3039,$A$1:A3039,A3039,C$1:$C3039,C3039,$G$1:G3039,G3039,$E$1:E3039,E3039),"")</f>
        <v/>
      </c>
      <c r="AJ3039">
        <f t="shared" si="287"/>
        <v>6</v>
      </c>
    </row>
    <row r="3040" spans="1:36" x14ac:dyDescent="0.25">
      <c r="A3040" s="14" t="s">
        <v>94</v>
      </c>
      <c r="B3040" t="s">
        <v>80</v>
      </c>
      <c r="C3040" t="s">
        <v>90</v>
      </c>
      <c r="D3040" s="13">
        <v>42103</v>
      </c>
      <c r="E3040">
        <v>3</v>
      </c>
      <c r="F3040">
        <v>100</v>
      </c>
      <c r="G3040" s="2" t="s">
        <v>89</v>
      </c>
      <c r="H3040" s="2" t="s">
        <v>13</v>
      </c>
      <c r="I3040">
        <v>4</v>
      </c>
      <c r="J3040" s="2" t="s">
        <v>88</v>
      </c>
      <c r="K3040" s="2">
        <v>90</v>
      </c>
      <c r="L3040" s="2">
        <v>2381</v>
      </c>
      <c r="M3040" s="2">
        <f t="shared" si="282"/>
        <v>238.1</v>
      </c>
      <c r="O3040" s="2" t="str">
        <f t="shared" si="283"/>
        <v/>
      </c>
      <c r="P3040" s="2" t="str">
        <f>IF(ISNUMBER(O3040),SUMIFS(O$1:$O3040,A$1:$A3040,A3040,C$1:$C3040,C3040,G$1:$G3040,G3040,E$1:$E3040,E3040),"")</f>
        <v/>
      </c>
      <c r="U3040" t="str">
        <f t="shared" si="284"/>
        <v/>
      </c>
      <c r="AA3040">
        <v>18.3</v>
      </c>
      <c r="AB3040">
        <v>2.8999999999999998E-2</v>
      </c>
      <c r="AC3040" s="2">
        <f t="shared" si="285"/>
        <v>2.8999999999999998E-2</v>
      </c>
      <c r="AH3040" s="2" t="str">
        <f t="shared" si="286"/>
        <v/>
      </c>
      <c r="AI3040" s="2" t="str">
        <f>IF(ISNUMBER(AH3040),SUMIFS($AH$1:AH3040,$A$1:A3040,A3040,C$1:$C3040,C3040,$G$1:G3040,G3040,$E$1:E3040,E3040),"")</f>
        <v/>
      </c>
      <c r="AJ3040">
        <f t="shared" si="287"/>
        <v>6</v>
      </c>
    </row>
    <row r="3041" spans="1:36" x14ac:dyDescent="0.25">
      <c r="A3041" s="14" t="s">
        <v>93</v>
      </c>
      <c r="B3041" t="s">
        <v>80</v>
      </c>
      <c r="C3041" t="s">
        <v>90</v>
      </c>
      <c r="D3041" s="13">
        <v>42103</v>
      </c>
      <c r="E3041">
        <v>3</v>
      </c>
      <c r="F3041">
        <v>200</v>
      </c>
      <c r="G3041" s="2" t="s">
        <v>89</v>
      </c>
      <c r="H3041" s="2" t="s">
        <v>13</v>
      </c>
      <c r="I3041">
        <v>4</v>
      </c>
      <c r="J3041" s="2" t="s">
        <v>88</v>
      </c>
      <c r="K3041" s="2">
        <v>180</v>
      </c>
      <c r="L3041" s="2">
        <v>2629</v>
      </c>
      <c r="M3041" s="2">
        <f t="shared" si="282"/>
        <v>262.89999999999998</v>
      </c>
      <c r="O3041" s="2" t="str">
        <f t="shared" si="283"/>
        <v/>
      </c>
      <c r="P3041" s="2" t="str">
        <f>IF(ISNUMBER(O3041),SUMIFS(O$1:$O3041,A$1:$A3041,A3041,C$1:$C3041,C3041,G$1:$G3041,G3041,E$1:$E3041,E3041),"")</f>
        <v/>
      </c>
      <c r="U3041" t="str">
        <f t="shared" si="284"/>
        <v/>
      </c>
      <c r="AA3041">
        <v>19.7</v>
      </c>
      <c r="AB3041">
        <v>3.2000000000000001E-2</v>
      </c>
      <c r="AC3041" s="2">
        <f t="shared" si="285"/>
        <v>3.2000000000000001E-2</v>
      </c>
      <c r="AH3041" s="2" t="str">
        <f t="shared" si="286"/>
        <v/>
      </c>
      <c r="AI3041" s="2" t="str">
        <f>IF(ISNUMBER(AH3041),SUMIFS($AH$1:AH3041,$A$1:A3041,A3041,C$1:$C3041,C3041,$G$1:G3041,G3041,$E$1:E3041,E3041),"")</f>
        <v/>
      </c>
      <c r="AJ3041">
        <f t="shared" si="287"/>
        <v>6</v>
      </c>
    </row>
    <row r="3042" spans="1:36" x14ac:dyDescent="0.25">
      <c r="A3042" s="14" t="s">
        <v>92</v>
      </c>
      <c r="B3042" t="s">
        <v>80</v>
      </c>
      <c r="C3042" t="s">
        <v>90</v>
      </c>
      <c r="D3042" s="13">
        <v>42103</v>
      </c>
      <c r="E3042">
        <v>3</v>
      </c>
      <c r="F3042">
        <v>350</v>
      </c>
      <c r="G3042" s="2" t="s">
        <v>89</v>
      </c>
      <c r="H3042" s="2" t="s">
        <v>13</v>
      </c>
      <c r="I3042">
        <v>4</v>
      </c>
      <c r="J3042" s="2" t="s">
        <v>88</v>
      </c>
      <c r="K3042" s="2">
        <v>315</v>
      </c>
      <c r="L3042" s="2">
        <v>2815</v>
      </c>
      <c r="M3042" s="2">
        <f t="shared" si="282"/>
        <v>281.5</v>
      </c>
      <c r="O3042" s="2" t="str">
        <f t="shared" si="283"/>
        <v/>
      </c>
      <c r="P3042" s="2" t="str">
        <f>IF(ISNUMBER(O3042),SUMIFS(O$1:$O3042,A$1:$A3042,A3042,C$1:$C3042,C3042,G$1:$G3042,G3042,E$1:$E3042,E3042),"")</f>
        <v/>
      </c>
      <c r="U3042" t="str">
        <f t="shared" si="284"/>
        <v/>
      </c>
      <c r="AA3042">
        <v>18.399999999999999</v>
      </c>
      <c r="AB3042">
        <v>2.8999999999999998E-2</v>
      </c>
      <c r="AC3042" s="2">
        <f t="shared" si="285"/>
        <v>2.8999999999999998E-2</v>
      </c>
      <c r="AH3042" s="2" t="str">
        <f t="shared" si="286"/>
        <v/>
      </c>
      <c r="AI3042" s="2" t="str">
        <f>IF(ISNUMBER(AH3042),SUMIFS($AH$1:AH3042,$A$1:A3042,A3042,C$1:$C3042,C3042,$G$1:G3042,G3042,$E$1:E3042,E3042),"")</f>
        <v/>
      </c>
      <c r="AJ3042">
        <f t="shared" si="287"/>
        <v>6</v>
      </c>
    </row>
    <row r="3043" spans="1:36" x14ac:dyDescent="0.25">
      <c r="A3043" s="14" t="s">
        <v>91</v>
      </c>
      <c r="B3043" t="s">
        <v>80</v>
      </c>
      <c r="C3043" t="s">
        <v>90</v>
      </c>
      <c r="D3043" s="13">
        <v>42103</v>
      </c>
      <c r="E3043">
        <v>3</v>
      </c>
      <c r="F3043">
        <v>500</v>
      </c>
      <c r="G3043" s="2" t="s">
        <v>89</v>
      </c>
      <c r="H3043" s="2" t="s">
        <v>13</v>
      </c>
      <c r="I3043">
        <v>4</v>
      </c>
      <c r="J3043" s="2" t="s">
        <v>88</v>
      </c>
      <c r="K3043" s="2">
        <v>450</v>
      </c>
      <c r="L3043" s="2">
        <v>2939</v>
      </c>
      <c r="M3043" s="2">
        <f t="shared" si="282"/>
        <v>293.89999999999998</v>
      </c>
      <c r="O3043" s="2" t="str">
        <f t="shared" si="283"/>
        <v/>
      </c>
      <c r="P3043" s="2" t="str">
        <f>IF(ISNUMBER(O3043),SUMIFS(O$1:$O3043,A$1:$A3043,A3043,C$1:$C3043,C3043,G$1:$G3043,G3043,E$1:$E3043,E3043),"")</f>
        <v/>
      </c>
      <c r="U3043" t="str">
        <f t="shared" si="284"/>
        <v/>
      </c>
      <c r="AA3043">
        <v>26.2</v>
      </c>
      <c r="AB3043">
        <v>4.2000000000000003E-2</v>
      </c>
      <c r="AC3043" s="2">
        <f t="shared" si="285"/>
        <v>4.2000000000000003E-2</v>
      </c>
      <c r="AH3043" s="2" t="str">
        <f t="shared" si="286"/>
        <v/>
      </c>
      <c r="AI3043" s="2" t="str">
        <f>IF(ISNUMBER(AH3043),SUMIFS($AH$1:AH3043,$A$1:A3043,A3043,C$1:$C3043,C3043,$G$1:G3043,G3043,$E$1:E3043,E3043),"")</f>
        <v/>
      </c>
      <c r="AJ3043">
        <f t="shared" si="287"/>
        <v>6</v>
      </c>
    </row>
    <row r="3044" spans="1:36" x14ac:dyDescent="0.25">
      <c r="A3044" s="14" t="s">
        <v>96</v>
      </c>
      <c r="B3044" t="s">
        <v>80</v>
      </c>
      <c r="C3044" t="s">
        <v>90</v>
      </c>
      <c r="D3044" s="13">
        <v>42106</v>
      </c>
      <c r="E3044">
        <v>1</v>
      </c>
      <c r="F3044">
        <v>0</v>
      </c>
      <c r="G3044" s="2" t="s">
        <v>89</v>
      </c>
      <c r="H3044" s="2" t="s">
        <v>13</v>
      </c>
      <c r="I3044">
        <v>4</v>
      </c>
      <c r="J3044" s="2" t="s">
        <v>88</v>
      </c>
      <c r="K3044" s="2">
        <v>0</v>
      </c>
      <c r="L3044" s="2">
        <v>2195</v>
      </c>
      <c r="M3044" s="2">
        <f t="shared" si="282"/>
        <v>219.5</v>
      </c>
      <c r="O3044" s="2" t="str">
        <f t="shared" si="283"/>
        <v/>
      </c>
      <c r="P3044" s="2" t="str">
        <f>IF(ISNUMBER(O3044),SUMIFS(O$1:$O3044,A$1:$A3044,A3044,C$1:$C3044,C3044,G$1:$G3044,G3044,E$1:$E3044,E3044),"")</f>
        <v/>
      </c>
      <c r="U3044" t="str">
        <f t="shared" si="284"/>
        <v/>
      </c>
      <c r="AC3044" s="2" t="str">
        <f t="shared" si="285"/>
        <v/>
      </c>
      <c r="AH3044" s="2" t="str">
        <f t="shared" si="286"/>
        <v/>
      </c>
      <c r="AI3044" s="2" t="str">
        <f>IF(ISNUMBER(AH3044),SUMIFS($AH$1:AH3044,$A$1:A3044,A3044,C$1:$C3044,C3044,$G$1:G3044,G3044,$E$1:E3044,E3044),"")</f>
        <v/>
      </c>
      <c r="AJ3044">
        <f t="shared" si="287"/>
        <v>3</v>
      </c>
    </row>
    <row r="3045" spans="1:36" x14ac:dyDescent="0.25">
      <c r="A3045" s="14" t="s">
        <v>95</v>
      </c>
      <c r="B3045" t="s">
        <v>80</v>
      </c>
      <c r="C3045" t="s">
        <v>90</v>
      </c>
      <c r="D3045" s="13">
        <v>42106</v>
      </c>
      <c r="E3045">
        <v>1</v>
      </c>
      <c r="F3045">
        <v>50</v>
      </c>
      <c r="G3045" s="2" t="s">
        <v>89</v>
      </c>
      <c r="H3045" s="2" t="s">
        <v>13</v>
      </c>
      <c r="I3045">
        <v>4</v>
      </c>
      <c r="J3045" s="2" t="s">
        <v>88</v>
      </c>
      <c r="K3045" s="2">
        <v>45</v>
      </c>
      <c r="L3045" s="2">
        <v>2226</v>
      </c>
      <c r="M3045" s="2">
        <f t="shared" si="282"/>
        <v>222.6</v>
      </c>
      <c r="O3045" s="2" t="str">
        <f t="shared" si="283"/>
        <v/>
      </c>
      <c r="P3045" s="2" t="str">
        <f>IF(ISNUMBER(O3045),SUMIFS(O$1:$O3045,A$1:$A3045,A3045,C$1:$C3045,C3045,G$1:$G3045,G3045,E$1:$E3045,E3045),"")</f>
        <v/>
      </c>
      <c r="U3045" t="str">
        <f t="shared" si="284"/>
        <v/>
      </c>
      <c r="AC3045" s="2" t="str">
        <f t="shared" si="285"/>
        <v/>
      </c>
      <c r="AH3045" s="2" t="str">
        <f t="shared" si="286"/>
        <v/>
      </c>
      <c r="AI3045" s="2" t="str">
        <f>IF(ISNUMBER(AH3045),SUMIFS($AH$1:AH3045,$A$1:A3045,A3045,C$1:$C3045,C3045,$G$1:G3045,G3045,$E$1:E3045,E3045),"")</f>
        <v/>
      </c>
      <c r="AJ3045">
        <f t="shared" si="287"/>
        <v>3</v>
      </c>
    </row>
    <row r="3046" spans="1:36" x14ac:dyDescent="0.25">
      <c r="A3046" s="14" t="s">
        <v>94</v>
      </c>
      <c r="B3046" t="s">
        <v>80</v>
      </c>
      <c r="C3046" t="s">
        <v>90</v>
      </c>
      <c r="D3046" s="13">
        <v>42106</v>
      </c>
      <c r="E3046">
        <v>1</v>
      </c>
      <c r="F3046">
        <v>100</v>
      </c>
      <c r="G3046" s="2" t="s">
        <v>89</v>
      </c>
      <c r="H3046" s="2" t="s">
        <v>13</v>
      </c>
      <c r="I3046">
        <v>4</v>
      </c>
      <c r="J3046" s="2" t="s">
        <v>88</v>
      </c>
      <c r="K3046" s="2">
        <v>90</v>
      </c>
      <c r="L3046" s="2">
        <v>2660</v>
      </c>
      <c r="M3046" s="2">
        <f t="shared" si="282"/>
        <v>266</v>
      </c>
      <c r="O3046" s="2" t="str">
        <f t="shared" si="283"/>
        <v/>
      </c>
      <c r="P3046" s="2" t="str">
        <f>IF(ISNUMBER(O3046),SUMIFS(O$1:$O3046,A$1:$A3046,A3046,C$1:$C3046,C3046,G$1:$G3046,G3046,E$1:$E3046,E3046),"")</f>
        <v/>
      </c>
      <c r="U3046" t="str">
        <f t="shared" si="284"/>
        <v/>
      </c>
      <c r="AC3046" s="2" t="str">
        <f t="shared" si="285"/>
        <v/>
      </c>
      <c r="AH3046" s="2" t="str">
        <f t="shared" si="286"/>
        <v/>
      </c>
      <c r="AI3046" s="2" t="str">
        <f>IF(ISNUMBER(AH3046),SUMIFS($AH$1:AH3046,$A$1:A3046,A3046,C$1:$C3046,C3046,$G$1:G3046,G3046,$E$1:E3046,E3046),"")</f>
        <v/>
      </c>
      <c r="AJ3046">
        <f t="shared" si="287"/>
        <v>3</v>
      </c>
    </row>
    <row r="3047" spans="1:36" x14ac:dyDescent="0.25">
      <c r="A3047" s="14" t="s">
        <v>93</v>
      </c>
      <c r="B3047" t="s">
        <v>80</v>
      </c>
      <c r="C3047" t="s">
        <v>90</v>
      </c>
      <c r="D3047" s="13">
        <v>42106</v>
      </c>
      <c r="E3047">
        <v>1</v>
      </c>
      <c r="F3047">
        <v>200</v>
      </c>
      <c r="G3047" s="2" t="s">
        <v>89</v>
      </c>
      <c r="H3047" s="2" t="s">
        <v>13</v>
      </c>
      <c r="I3047">
        <v>4</v>
      </c>
      <c r="J3047" s="2" t="s">
        <v>88</v>
      </c>
      <c r="K3047" s="2">
        <v>180</v>
      </c>
      <c r="L3047" s="2">
        <v>2877</v>
      </c>
      <c r="M3047" s="2">
        <f t="shared" si="282"/>
        <v>287.7</v>
      </c>
      <c r="O3047" s="2" t="str">
        <f t="shared" si="283"/>
        <v/>
      </c>
      <c r="P3047" s="2" t="str">
        <f>IF(ISNUMBER(O3047),SUMIFS(O$1:$O3047,A$1:$A3047,A3047,C$1:$C3047,C3047,G$1:$G3047,G3047,E$1:$E3047,E3047),"")</f>
        <v/>
      </c>
      <c r="U3047" t="str">
        <f t="shared" si="284"/>
        <v/>
      </c>
      <c r="AC3047" s="2" t="str">
        <f t="shared" si="285"/>
        <v/>
      </c>
      <c r="AH3047" s="2" t="str">
        <f t="shared" si="286"/>
        <v/>
      </c>
      <c r="AI3047" s="2" t="str">
        <f>IF(ISNUMBER(AH3047),SUMIFS($AH$1:AH3047,$A$1:A3047,A3047,C$1:$C3047,C3047,$G$1:G3047,G3047,$E$1:E3047,E3047),"")</f>
        <v/>
      </c>
      <c r="AJ3047">
        <f t="shared" si="287"/>
        <v>3</v>
      </c>
    </row>
    <row r="3048" spans="1:36" x14ac:dyDescent="0.25">
      <c r="A3048" s="14" t="s">
        <v>92</v>
      </c>
      <c r="B3048" t="s">
        <v>80</v>
      </c>
      <c r="C3048" t="s">
        <v>90</v>
      </c>
      <c r="D3048" s="13">
        <v>42106</v>
      </c>
      <c r="E3048">
        <v>1</v>
      </c>
      <c r="F3048">
        <v>350</v>
      </c>
      <c r="G3048" s="2" t="s">
        <v>89</v>
      </c>
      <c r="H3048" s="2" t="s">
        <v>13</v>
      </c>
      <c r="I3048">
        <v>4</v>
      </c>
      <c r="J3048" s="2" t="s">
        <v>88</v>
      </c>
      <c r="K3048" s="2">
        <v>315</v>
      </c>
      <c r="L3048" s="2">
        <v>2939</v>
      </c>
      <c r="M3048" s="2">
        <f t="shared" si="282"/>
        <v>293.89999999999998</v>
      </c>
      <c r="O3048" s="2" t="str">
        <f t="shared" si="283"/>
        <v/>
      </c>
      <c r="P3048" s="2" t="str">
        <f>IF(ISNUMBER(O3048),SUMIFS(O$1:$O3048,A$1:$A3048,A3048,C$1:$C3048,C3048,G$1:$G3048,G3048,E$1:$E3048,E3048),"")</f>
        <v/>
      </c>
      <c r="U3048" t="str">
        <f t="shared" si="284"/>
        <v/>
      </c>
      <c r="AC3048" s="2" t="str">
        <f t="shared" si="285"/>
        <v/>
      </c>
      <c r="AH3048" s="2" t="str">
        <f t="shared" si="286"/>
        <v/>
      </c>
      <c r="AI3048" s="2" t="str">
        <f>IF(ISNUMBER(AH3048),SUMIFS($AH$1:AH3048,$A$1:A3048,A3048,C$1:$C3048,C3048,$G$1:G3048,G3048,$E$1:E3048,E3048),"")</f>
        <v/>
      </c>
      <c r="AJ3048">
        <f t="shared" si="287"/>
        <v>3</v>
      </c>
    </row>
    <row r="3049" spans="1:36" x14ac:dyDescent="0.25">
      <c r="A3049" s="14" t="s">
        <v>91</v>
      </c>
      <c r="B3049" t="s">
        <v>80</v>
      </c>
      <c r="C3049" t="s">
        <v>90</v>
      </c>
      <c r="D3049" s="13">
        <v>42106</v>
      </c>
      <c r="E3049">
        <v>1</v>
      </c>
      <c r="F3049">
        <v>500</v>
      </c>
      <c r="G3049" s="2" t="s">
        <v>89</v>
      </c>
      <c r="H3049" s="2" t="s">
        <v>13</v>
      </c>
      <c r="I3049">
        <v>4</v>
      </c>
      <c r="J3049" s="2" t="s">
        <v>88</v>
      </c>
      <c r="K3049" s="2">
        <v>450</v>
      </c>
      <c r="L3049" s="2">
        <v>2815</v>
      </c>
      <c r="M3049" s="2">
        <f t="shared" si="282"/>
        <v>281.5</v>
      </c>
      <c r="O3049" s="2" t="str">
        <f t="shared" si="283"/>
        <v/>
      </c>
      <c r="P3049" s="2" t="str">
        <f>IF(ISNUMBER(O3049),SUMIFS(O$1:$O3049,A$1:$A3049,A3049,C$1:$C3049,C3049,G$1:$G3049,G3049,E$1:$E3049,E3049),"")</f>
        <v/>
      </c>
      <c r="U3049" t="str">
        <f t="shared" si="284"/>
        <v/>
      </c>
      <c r="AC3049" s="2" t="str">
        <f t="shared" si="285"/>
        <v/>
      </c>
      <c r="AH3049" s="2" t="str">
        <f t="shared" si="286"/>
        <v/>
      </c>
      <c r="AI3049" s="2" t="str">
        <f>IF(ISNUMBER(AH3049),SUMIFS($AH$1:AH3049,$A$1:A3049,A3049,C$1:$C3049,C3049,$G$1:G3049,G3049,$E$1:E3049,E3049),"")</f>
        <v/>
      </c>
      <c r="AJ3049">
        <f t="shared" si="287"/>
        <v>3</v>
      </c>
    </row>
    <row r="3050" spans="1:36" x14ac:dyDescent="0.25">
      <c r="A3050" s="14" t="s">
        <v>96</v>
      </c>
      <c r="B3050" t="s">
        <v>80</v>
      </c>
      <c r="C3050" t="s">
        <v>90</v>
      </c>
      <c r="D3050" s="13">
        <v>42106</v>
      </c>
      <c r="E3050">
        <v>2</v>
      </c>
      <c r="F3050">
        <v>0</v>
      </c>
      <c r="G3050" s="2" t="s">
        <v>89</v>
      </c>
      <c r="H3050" s="2" t="s">
        <v>13</v>
      </c>
      <c r="I3050">
        <v>4</v>
      </c>
      <c r="J3050" s="2" t="s">
        <v>88</v>
      </c>
      <c r="K3050" s="2">
        <v>0</v>
      </c>
      <c r="L3050" s="2">
        <v>2195</v>
      </c>
      <c r="M3050" s="2">
        <f t="shared" si="282"/>
        <v>219.5</v>
      </c>
      <c r="O3050" s="2" t="str">
        <f t="shared" si="283"/>
        <v/>
      </c>
      <c r="P3050" s="2" t="str">
        <f>IF(ISNUMBER(O3050),SUMIFS(O$1:$O3050,A$1:$A3050,A3050,C$1:$C3050,C3050,G$1:$G3050,G3050,E$1:$E3050,E3050),"")</f>
        <v/>
      </c>
      <c r="U3050" t="str">
        <f t="shared" si="284"/>
        <v/>
      </c>
      <c r="AC3050" s="2" t="str">
        <f t="shared" si="285"/>
        <v/>
      </c>
      <c r="AH3050" s="2" t="str">
        <f t="shared" si="286"/>
        <v/>
      </c>
      <c r="AI3050" s="2" t="str">
        <f>IF(ISNUMBER(AH3050),SUMIFS($AH$1:AH3050,$A$1:A3050,A3050,C$1:$C3050,C3050,$G$1:G3050,G3050,$E$1:E3050,E3050),"")</f>
        <v/>
      </c>
      <c r="AJ3050">
        <f t="shared" si="287"/>
        <v>3</v>
      </c>
    </row>
    <row r="3051" spans="1:36" x14ac:dyDescent="0.25">
      <c r="A3051" s="14" t="s">
        <v>95</v>
      </c>
      <c r="B3051" t="s">
        <v>80</v>
      </c>
      <c r="C3051" t="s">
        <v>90</v>
      </c>
      <c r="D3051" s="13">
        <v>42106</v>
      </c>
      <c r="E3051">
        <v>2</v>
      </c>
      <c r="F3051">
        <v>50</v>
      </c>
      <c r="G3051" s="2" t="s">
        <v>89</v>
      </c>
      <c r="H3051" s="2" t="s">
        <v>13</v>
      </c>
      <c r="I3051">
        <v>4</v>
      </c>
      <c r="J3051" s="2" t="s">
        <v>88</v>
      </c>
      <c r="K3051" s="2">
        <v>45</v>
      </c>
      <c r="L3051" s="2">
        <v>2474</v>
      </c>
      <c r="M3051" s="2">
        <f t="shared" si="282"/>
        <v>247.4</v>
      </c>
      <c r="O3051" s="2" t="str">
        <f t="shared" si="283"/>
        <v/>
      </c>
      <c r="P3051" s="2" t="str">
        <f>IF(ISNUMBER(O3051),SUMIFS(O$1:$O3051,A$1:$A3051,A3051,C$1:$C3051,C3051,G$1:$G3051,G3051,E$1:$E3051,E3051),"")</f>
        <v/>
      </c>
      <c r="U3051" t="str">
        <f t="shared" si="284"/>
        <v/>
      </c>
      <c r="AC3051" s="2" t="str">
        <f t="shared" si="285"/>
        <v/>
      </c>
      <c r="AH3051" s="2" t="str">
        <f t="shared" si="286"/>
        <v/>
      </c>
      <c r="AI3051" s="2" t="str">
        <f>IF(ISNUMBER(AH3051),SUMIFS($AH$1:AH3051,$A$1:A3051,A3051,C$1:$C3051,C3051,$G$1:G3051,G3051,$E$1:E3051,E3051),"")</f>
        <v/>
      </c>
      <c r="AJ3051">
        <f t="shared" si="287"/>
        <v>3</v>
      </c>
    </row>
    <row r="3052" spans="1:36" x14ac:dyDescent="0.25">
      <c r="A3052" s="14" t="s">
        <v>94</v>
      </c>
      <c r="B3052" t="s">
        <v>80</v>
      </c>
      <c r="C3052" t="s">
        <v>90</v>
      </c>
      <c r="D3052" s="13">
        <v>42106</v>
      </c>
      <c r="E3052">
        <v>2</v>
      </c>
      <c r="F3052">
        <v>100</v>
      </c>
      <c r="G3052" s="2" t="s">
        <v>89</v>
      </c>
      <c r="H3052" s="2" t="s">
        <v>13</v>
      </c>
      <c r="I3052">
        <v>4</v>
      </c>
      <c r="J3052" s="2" t="s">
        <v>88</v>
      </c>
      <c r="K3052" s="2">
        <v>90</v>
      </c>
      <c r="L3052" s="2">
        <v>2319</v>
      </c>
      <c r="M3052" s="2">
        <f t="shared" si="282"/>
        <v>231.9</v>
      </c>
      <c r="O3052" s="2" t="str">
        <f t="shared" si="283"/>
        <v/>
      </c>
      <c r="P3052" s="2" t="str">
        <f>IF(ISNUMBER(O3052),SUMIFS(O$1:$O3052,A$1:$A3052,A3052,C$1:$C3052,C3052,G$1:$G3052,G3052,E$1:$E3052,E3052),"")</f>
        <v/>
      </c>
      <c r="U3052" t="str">
        <f t="shared" si="284"/>
        <v/>
      </c>
      <c r="AC3052" s="2" t="str">
        <f t="shared" si="285"/>
        <v/>
      </c>
      <c r="AH3052" s="2" t="str">
        <f t="shared" si="286"/>
        <v/>
      </c>
      <c r="AI3052" s="2" t="str">
        <f>IF(ISNUMBER(AH3052),SUMIFS($AH$1:AH3052,$A$1:A3052,A3052,C$1:$C3052,C3052,$G$1:G3052,G3052,$E$1:E3052,E3052),"")</f>
        <v/>
      </c>
      <c r="AJ3052">
        <f t="shared" si="287"/>
        <v>3</v>
      </c>
    </row>
    <row r="3053" spans="1:36" x14ac:dyDescent="0.25">
      <c r="A3053" s="14" t="s">
        <v>93</v>
      </c>
      <c r="B3053" t="s">
        <v>80</v>
      </c>
      <c r="C3053" t="s">
        <v>90</v>
      </c>
      <c r="D3053" s="13">
        <v>42106</v>
      </c>
      <c r="E3053">
        <v>2</v>
      </c>
      <c r="F3053">
        <v>200</v>
      </c>
      <c r="G3053" s="2" t="s">
        <v>89</v>
      </c>
      <c r="H3053" s="2" t="s">
        <v>13</v>
      </c>
      <c r="I3053">
        <v>4</v>
      </c>
      <c r="J3053" s="2" t="s">
        <v>88</v>
      </c>
      <c r="K3053" s="2">
        <v>180</v>
      </c>
      <c r="L3053" s="2">
        <v>2660</v>
      </c>
      <c r="M3053" s="2">
        <f t="shared" si="282"/>
        <v>266</v>
      </c>
      <c r="O3053" s="2" t="str">
        <f t="shared" si="283"/>
        <v/>
      </c>
      <c r="P3053" s="2" t="str">
        <f>IF(ISNUMBER(O3053),SUMIFS(O$1:$O3053,A$1:$A3053,A3053,C$1:$C3053,C3053,G$1:$G3053,G3053,E$1:$E3053,E3053),"")</f>
        <v/>
      </c>
      <c r="U3053" t="str">
        <f t="shared" si="284"/>
        <v/>
      </c>
      <c r="AC3053" s="2" t="str">
        <f t="shared" si="285"/>
        <v/>
      </c>
      <c r="AH3053" s="2" t="str">
        <f t="shared" si="286"/>
        <v/>
      </c>
      <c r="AI3053" s="2" t="str">
        <f>IF(ISNUMBER(AH3053),SUMIFS($AH$1:AH3053,$A$1:A3053,A3053,C$1:$C3053,C3053,$G$1:G3053,G3053,$E$1:E3053,E3053),"")</f>
        <v/>
      </c>
      <c r="AJ3053">
        <f t="shared" si="287"/>
        <v>3</v>
      </c>
    </row>
    <row r="3054" spans="1:36" x14ac:dyDescent="0.25">
      <c r="A3054" s="14" t="s">
        <v>92</v>
      </c>
      <c r="B3054" t="s">
        <v>80</v>
      </c>
      <c r="C3054" t="s">
        <v>90</v>
      </c>
      <c r="D3054" s="13">
        <v>42106</v>
      </c>
      <c r="E3054">
        <v>2</v>
      </c>
      <c r="F3054">
        <v>350</v>
      </c>
      <c r="G3054" s="2" t="s">
        <v>89</v>
      </c>
      <c r="H3054" s="2" t="s">
        <v>13</v>
      </c>
      <c r="I3054">
        <v>4</v>
      </c>
      <c r="J3054" s="2" t="s">
        <v>88</v>
      </c>
      <c r="K3054" s="2">
        <v>315</v>
      </c>
      <c r="L3054" s="2">
        <v>2815</v>
      </c>
      <c r="M3054" s="2">
        <f t="shared" si="282"/>
        <v>281.5</v>
      </c>
      <c r="O3054" s="2" t="str">
        <f t="shared" si="283"/>
        <v/>
      </c>
      <c r="P3054" s="2" t="str">
        <f>IF(ISNUMBER(O3054),SUMIFS(O$1:$O3054,A$1:$A3054,A3054,C$1:$C3054,C3054,G$1:$G3054,G3054,E$1:$E3054,E3054),"")</f>
        <v/>
      </c>
      <c r="U3054" t="str">
        <f t="shared" si="284"/>
        <v/>
      </c>
      <c r="AC3054" s="2" t="str">
        <f t="shared" si="285"/>
        <v/>
      </c>
      <c r="AH3054" s="2" t="str">
        <f t="shared" si="286"/>
        <v/>
      </c>
      <c r="AI3054" s="2" t="str">
        <f>IF(ISNUMBER(AH3054),SUMIFS($AH$1:AH3054,$A$1:A3054,A3054,C$1:$C3054,C3054,$G$1:G3054,G3054,$E$1:E3054,E3054),"")</f>
        <v/>
      </c>
      <c r="AJ3054">
        <f t="shared" si="287"/>
        <v>3</v>
      </c>
    </row>
    <row r="3055" spans="1:36" x14ac:dyDescent="0.25">
      <c r="A3055" s="14" t="s">
        <v>91</v>
      </c>
      <c r="B3055" t="s">
        <v>80</v>
      </c>
      <c r="C3055" t="s">
        <v>90</v>
      </c>
      <c r="D3055" s="13">
        <v>42106</v>
      </c>
      <c r="E3055">
        <v>2</v>
      </c>
      <c r="F3055">
        <v>500</v>
      </c>
      <c r="G3055" s="2" t="s">
        <v>89</v>
      </c>
      <c r="H3055" s="2" t="s">
        <v>13</v>
      </c>
      <c r="I3055">
        <v>4</v>
      </c>
      <c r="J3055" s="2" t="s">
        <v>88</v>
      </c>
      <c r="K3055" s="2">
        <v>450</v>
      </c>
      <c r="L3055" s="2">
        <v>3032</v>
      </c>
      <c r="M3055" s="2">
        <f t="shared" si="282"/>
        <v>303.2</v>
      </c>
      <c r="O3055" s="2" t="str">
        <f t="shared" si="283"/>
        <v/>
      </c>
      <c r="P3055" s="2" t="str">
        <f>IF(ISNUMBER(O3055),SUMIFS(O$1:$O3055,A$1:$A3055,A3055,C$1:$C3055,C3055,G$1:$G3055,G3055,E$1:$E3055,E3055),"")</f>
        <v/>
      </c>
      <c r="U3055" t="str">
        <f t="shared" si="284"/>
        <v/>
      </c>
      <c r="AC3055" s="2" t="str">
        <f t="shared" si="285"/>
        <v/>
      </c>
      <c r="AH3055" s="2" t="str">
        <f t="shared" si="286"/>
        <v/>
      </c>
      <c r="AI3055" s="2" t="str">
        <f>IF(ISNUMBER(AH3055),SUMIFS($AH$1:AH3055,$A$1:A3055,A3055,C$1:$C3055,C3055,$G$1:G3055,G3055,$E$1:E3055,E3055),"")</f>
        <v/>
      </c>
      <c r="AJ3055">
        <f t="shared" si="287"/>
        <v>3</v>
      </c>
    </row>
    <row r="3056" spans="1:36" x14ac:dyDescent="0.25">
      <c r="A3056" s="14" t="s">
        <v>96</v>
      </c>
      <c r="B3056" t="s">
        <v>80</v>
      </c>
      <c r="C3056" t="s">
        <v>90</v>
      </c>
      <c r="D3056" s="13">
        <v>42106</v>
      </c>
      <c r="E3056">
        <v>3</v>
      </c>
      <c r="F3056">
        <v>0</v>
      </c>
      <c r="G3056" s="2" t="s">
        <v>89</v>
      </c>
      <c r="H3056" s="2" t="s">
        <v>13</v>
      </c>
      <c r="I3056">
        <v>4</v>
      </c>
      <c r="J3056" s="2" t="s">
        <v>88</v>
      </c>
      <c r="K3056" s="2">
        <v>0</v>
      </c>
      <c r="L3056" s="2">
        <v>2257</v>
      </c>
      <c r="M3056" s="2">
        <f t="shared" si="282"/>
        <v>225.7</v>
      </c>
      <c r="O3056" s="2" t="str">
        <f t="shared" si="283"/>
        <v/>
      </c>
      <c r="P3056" s="2" t="str">
        <f>IF(ISNUMBER(O3056),SUMIFS(O$1:$O3056,A$1:$A3056,A3056,C$1:$C3056,C3056,G$1:$G3056,G3056,E$1:$E3056,E3056),"")</f>
        <v/>
      </c>
      <c r="U3056" t="str">
        <f t="shared" si="284"/>
        <v/>
      </c>
      <c r="AC3056" s="2" t="str">
        <f t="shared" si="285"/>
        <v/>
      </c>
      <c r="AH3056" s="2" t="str">
        <f t="shared" si="286"/>
        <v/>
      </c>
      <c r="AI3056" s="2" t="str">
        <f>IF(ISNUMBER(AH3056),SUMIFS($AH$1:AH3056,$A$1:A3056,A3056,C$1:$C3056,C3056,$G$1:G3056,G3056,$E$1:E3056,E3056),"")</f>
        <v/>
      </c>
      <c r="AJ3056">
        <f t="shared" si="287"/>
        <v>3</v>
      </c>
    </row>
    <row r="3057" spans="1:36" x14ac:dyDescent="0.25">
      <c r="A3057" s="14" t="s">
        <v>95</v>
      </c>
      <c r="B3057" t="s">
        <v>80</v>
      </c>
      <c r="C3057" t="s">
        <v>90</v>
      </c>
      <c r="D3057" s="13">
        <v>42106</v>
      </c>
      <c r="E3057">
        <v>3</v>
      </c>
      <c r="F3057">
        <v>50</v>
      </c>
      <c r="G3057" s="2" t="s">
        <v>89</v>
      </c>
      <c r="H3057" s="2" t="s">
        <v>13</v>
      </c>
      <c r="I3057">
        <v>4</v>
      </c>
      <c r="J3057" s="2" t="s">
        <v>88</v>
      </c>
      <c r="K3057" s="2">
        <v>45</v>
      </c>
      <c r="L3057" s="2">
        <v>2195</v>
      </c>
      <c r="M3057" s="2">
        <f t="shared" si="282"/>
        <v>219.5</v>
      </c>
      <c r="O3057" s="2" t="str">
        <f t="shared" si="283"/>
        <v/>
      </c>
      <c r="P3057" s="2" t="str">
        <f>IF(ISNUMBER(O3057),SUMIFS(O$1:$O3057,A$1:$A3057,A3057,C$1:$C3057,C3057,G$1:$G3057,G3057,E$1:$E3057,E3057),"")</f>
        <v/>
      </c>
      <c r="U3057" t="str">
        <f t="shared" si="284"/>
        <v/>
      </c>
      <c r="AC3057" s="2" t="str">
        <f t="shared" si="285"/>
        <v/>
      </c>
      <c r="AH3057" s="2" t="str">
        <f t="shared" si="286"/>
        <v/>
      </c>
      <c r="AI3057" s="2" t="str">
        <f>IF(ISNUMBER(AH3057),SUMIFS($AH$1:AH3057,$A$1:A3057,A3057,C$1:$C3057,C3057,$G$1:G3057,G3057,$E$1:E3057,E3057),"")</f>
        <v/>
      </c>
      <c r="AJ3057">
        <f t="shared" si="287"/>
        <v>3</v>
      </c>
    </row>
    <row r="3058" spans="1:36" x14ac:dyDescent="0.25">
      <c r="A3058" s="14" t="s">
        <v>94</v>
      </c>
      <c r="B3058" t="s">
        <v>80</v>
      </c>
      <c r="C3058" t="s">
        <v>90</v>
      </c>
      <c r="D3058" s="13">
        <v>42106</v>
      </c>
      <c r="E3058">
        <v>3</v>
      </c>
      <c r="F3058">
        <v>100</v>
      </c>
      <c r="G3058" s="2" t="s">
        <v>89</v>
      </c>
      <c r="H3058" s="2" t="s">
        <v>13</v>
      </c>
      <c r="I3058">
        <v>4</v>
      </c>
      <c r="J3058" s="2" t="s">
        <v>88</v>
      </c>
      <c r="K3058" s="2">
        <v>90</v>
      </c>
      <c r="L3058" s="2">
        <v>2350</v>
      </c>
      <c r="M3058" s="2">
        <f t="shared" si="282"/>
        <v>235</v>
      </c>
      <c r="O3058" s="2" t="str">
        <f t="shared" si="283"/>
        <v/>
      </c>
      <c r="P3058" s="2" t="str">
        <f>IF(ISNUMBER(O3058),SUMIFS(O$1:$O3058,A$1:$A3058,A3058,C$1:$C3058,C3058,G$1:$G3058,G3058,E$1:$E3058,E3058),"")</f>
        <v/>
      </c>
      <c r="U3058" t="str">
        <f t="shared" si="284"/>
        <v/>
      </c>
      <c r="AC3058" s="2" t="str">
        <f t="shared" si="285"/>
        <v/>
      </c>
      <c r="AH3058" s="2" t="str">
        <f t="shared" si="286"/>
        <v/>
      </c>
      <c r="AI3058" s="2" t="str">
        <f>IF(ISNUMBER(AH3058),SUMIFS($AH$1:AH3058,$A$1:A3058,A3058,C$1:$C3058,C3058,$G$1:G3058,G3058,$E$1:E3058,E3058),"")</f>
        <v/>
      </c>
      <c r="AJ3058">
        <f t="shared" si="287"/>
        <v>3</v>
      </c>
    </row>
    <row r="3059" spans="1:36" x14ac:dyDescent="0.25">
      <c r="A3059" s="14" t="s">
        <v>93</v>
      </c>
      <c r="B3059" t="s">
        <v>80</v>
      </c>
      <c r="C3059" t="s">
        <v>90</v>
      </c>
      <c r="D3059" s="13">
        <v>42106</v>
      </c>
      <c r="E3059">
        <v>3</v>
      </c>
      <c r="F3059">
        <v>200</v>
      </c>
      <c r="G3059" s="2" t="s">
        <v>89</v>
      </c>
      <c r="H3059" s="2" t="s">
        <v>13</v>
      </c>
      <c r="I3059">
        <v>4</v>
      </c>
      <c r="J3059" s="2" t="s">
        <v>88</v>
      </c>
      <c r="K3059" s="2">
        <v>180</v>
      </c>
      <c r="L3059" s="2">
        <v>2536</v>
      </c>
      <c r="M3059" s="2">
        <f t="shared" si="282"/>
        <v>253.6</v>
      </c>
      <c r="O3059" s="2" t="str">
        <f t="shared" si="283"/>
        <v/>
      </c>
      <c r="P3059" s="2" t="str">
        <f>IF(ISNUMBER(O3059),SUMIFS(O$1:$O3059,A$1:$A3059,A3059,C$1:$C3059,C3059,G$1:$G3059,G3059,E$1:$E3059,E3059),"")</f>
        <v/>
      </c>
      <c r="U3059" t="str">
        <f t="shared" si="284"/>
        <v/>
      </c>
      <c r="AC3059" s="2" t="str">
        <f t="shared" si="285"/>
        <v/>
      </c>
      <c r="AH3059" s="2" t="str">
        <f t="shared" si="286"/>
        <v/>
      </c>
      <c r="AI3059" s="2" t="str">
        <f>IF(ISNUMBER(AH3059),SUMIFS($AH$1:AH3059,$A$1:A3059,A3059,C$1:$C3059,C3059,$G$1:G3059,G3059,$E$1:E3059,E3059),"")</f>
        <v/>
      </c>
      <c r="AJ3059">
        <f t="shared" si="287"/>
        <v>3</v>
      </c>
    </row>
    <row r="3060" spans="1:36" x14ac:dyDescent="0.25">
      <c r="A3060" s="14" t="s">
        <v>92</v>
      </c>
      <c r="B3060" t="s">
        <v>80</v>
      </c>
      <c r="C3060" t="s">
        <v>90</v>
      </c>
      <c r="D3060" s="13">
        <v>42106</v>
      </c>
      <c r="E3060">
        <v>3</v>
      </c>
      <c r="F3060">
        <v>350</v>
      </c>
      <c r="G3060" s="2" t="s">
        <v>89</v>
      </c>
      <c r="H3060" s="2" t="s">
        <v>13</v>
      </c>
      <c r="I3060">
        <v>4</v>
      </c>
      <c r="J3060" s="2" t="s">
        <v>88</v>
      </c>
      <c r="K3060" s="2">
        <v>315</v>
      </c>
      <c r="L3060" s="2">
        <v>2846</v>
      </c>
      <c r="M3060" s="2">
        <f t="shared" si="282"/>
        <v>284.60000000000002</v>
      </c>
      <c r="O3060" s="2" t="str">
        <f t="shared" si="283"/>
        <v/>
      </c>
      <c r="P3060" s="2" t="str">
        <f>IF(ISNUMBER(O3060),SUMIFS(O$1:$O3060,A$1:$A3060,A3060,C$1:$C3060,C3060,G$1:$G3060,G3060,E$1:$E3060,E3060),"")</f>
        <v/>
      </c>
      <c r="U3060" t="str">
        <f t="shared" si="284"/>
        <v/>
      </c>
      <c r="AC3060" s="2" t="str">
        <f t="shared" si="285"/>
        <v/>
      </c>
      <c r="AH3060" s="2" t="str">
        <f t="shared" si="286"/>
        <v/>
      </c>
      <c r="AI3060" s="2" t="str">
        <f>IF(ISNUMBER(AH3060),SUMIFS($AH$1:AH3060,$A$1:A3060,A3060,C$1:$C3060,C3060,$G$1:G3060,G3060,$E$1:E3060,E3060),"")</f>
        <v/>
      </c>
      <c r="AJ3060">
        <f t="shared" si="287"/>
        <v>3</v>
      </c>
    </row>
    <row r="3061" spans="1:36" x14ac:dyDescent="0.25">
      <c r="A3061" s="14" t="s">
        <v>91</v>
      </c>
      <c r="B3061" t="s">
        <v>80</v>
      </c>
      <c r="C3061" t="s">
        <v>90</v>
      </c>
      <c r="D3061" s="13">
        <v>42106</v>
      </c>
      <c r="E3061">
        <v>3</v>
      </c>
      <c r="F3061">
        <v>500</v>
      </c>
      <c r="G3061" s="2" t="s">
        <v>89</v>
      </c>
      <c r="H3061" s="2" t="s">
        <v>13</v>
      </c>
      <c r="I3061">
        <v>4</v>
      </c>
      <c r="J3061" s="2" t="s">
        <v>88</v>
      </c>
      <c r="K3061" s="2">
        <v>450</v>
      </c>
      <c r="L3061" s="2">
        <v>3032</v>
      </c>
      <c r="M3061" s="2">
        <f t="shared" si="282"/>
        <v>303.2</v>
      </c>
      <c r="O3061" s="2" t="str">
        <f t="shared" si="283"/>
        <v/>
      </c>
      <c r="P3061" s="2" t="str">
        <f>IF(ISNUMBER(O3061),SUMIFS(O$1:$O3061,A$1:$A3061,A3061,C$1:$C3061,C3061,G$1:$G3061,G3061,E$1:$E3061,E3061),"")</f>
        <v/>
      </c>
      <c r="U3061" t="str">
        <f t="shared" si="284"/>
        <v/>
      </c>
      <c r="AC3061" s="2" t="str">
        <f t="shared" si="285"/>
        <v/>
      </c>
      <c r="AH3061" s="2" t="str">
        <f t="shared" si="286"/>
        <v/>
      </c>
      <c r="AI3061" s="2" t="str">
        <f>IF(ISNUMBER(AH3061),SUMIFS($AH$1:AH3061,$A$1:A3061,A3061,C$1:$C3061,C3061,$G$1:G3061,G3061,$E$1:E3061,E3061),"")</f>
        <v/>
      </c>
      <c r="AJ3061">
        <f t="shared" si="287"/>
        <v>3</v>
      </c>
    </row>
    <row r="3062" spans="1:36" x14ac:dyDescent="0.25">
      <c r="A3062" s="14" t="s">
        <v>96</v>
      </c>
      <c r="B3062" t="s">
        <v>80</v>
      </c>
      <c r="C3062" t="s">
        <v>90</v>
      </c>
      <c r="D3062" s="13">
        <v>42109</v>
      </c>
      <c r="E3062">
        <v>1</v>
      </c>
      <c r="F3062">
        <v>0</v>
      </c>
      <c r="G3062" s="2" t="s">
        <v>89</v>
      </c>
      <c r="H3062" s="2" t="s">
        <v>13</v>
      </c>
      <c r="I3062">
        <v>4</v>
      </c>
      <c r="J3062" s="2" t="s">
        <v>77</v>
      </c>
      <c r="K3062" s="2">
        <v>0</v>
      </c>
      <c r="L3062" s="2"/>
      <c r="M3062" s="2" t="str">
        <f t="shared" si="282"/>
        <v/>
      </c>
      <c r="N3062">
        <v>471.35748133333334</v>
      </c>
      <c r="O3062" s="2">
        <f t="shared" si="283"/>
        <v>47.135748133333337</v>
      </c>
      <c r="P3062" s="2">
        <f>IF(ISNUMBER(O3062),SUMIFS(O$1:$O3062,A$1:$A3062,A3062,C$1:$C3062,C3062,G$1:$G3062,G3062,E$1:$E3062,E3062),"")</f>
        <v>579.64502031999996</v>
      </c>
      <c r="S3062">
        <v>0.54587990642058759</v>
      </c>
      <c r="T3062">
        <v>4.4970106576553155</v>
      </c>
      <c r="U3062" t="str">
        <f t="shared" si="284"/>
        <v/>
      </c>
      <c r="AA3062">
        <v>20</v>
      </c>
      <c r="AB3062">
        <v>3.2000000000000001E-2</v>
      </c>
      <c r="AC3062" s="2">
        <f t="shared" si="285"/>
        <v>3.2000000000000001E-2</v>
      </c>
      <c r="AH3062" s="2">
        <f t="shared" si="286"/>
        <v>1.508</v>
      </c>
      <c r="AI3062" s="2">
        <f>IF(ISNUMBER(AH3062),SUMIFS($AH$1:AH3062,$A$1:A3062,A3062,C$1:$C3062,C3062,$G$1:G3062,G3062,$E$1:E3062,E3062),"")</f>
        <v>15.462</v>
      </c>
      <c r="AJ3062">
        <f t="shared" si="287"/>
        <v>11</v>
      </c>
    </row>
    <row r="3063" spans="1:36" x14ac:dyDescent="0.25">
      <c r="A3063" s="14" t="s">
        <v>95</v>
      </c>
      <c r="B3063" t="s">
        <v>80</v>
      </c>
      <c r="C3063" t="s">
        <v>90</v>
      </c>
      <c r="D3063" s="13">
        <v>42109</v>
      </c>
      <c r="E3063">
        <v>1</v>
      </c>
      <c r="F3063">
        <v>50</v>
      </c>
      <c r="G3063" s="2" t="s">
        <v>89</v>
      </c>
      <c r="H3063" s="2" t="s">
        <v>13</v>
      </c>
      <c r="I3063">
        <v>4</v>
      </c>
      <c r="J3063" s="2" t="s">
        <v>77</v>
      </c>
      <c r="K3063" s="2">
        <v>45</v>
      </c>
      <c r="L3063" s="2"/>
      <c r="M3063" s="2" t="str">
        <f t="shared" si="282"/>
        <v/>
      </c>
      <c r="N3063">
        <v>622.52027200000009</v>
      </c>
      <c r="O3063" s="2">
        <f t="shared" si="283"/>
        <v>62.252027200000008</v>
      </c>
      <c r="P3063" s="2">
        <f>IF(ISNUMBER(O3063),SUMIFS(O$1:$O3063,A$1:$A3063,A3063,C$1:$C3063,C3063,G$1:$G3063,G3063,E$1:$E3063,E3063),"")</f>
        <v>560.3668406666668</v>
      </c>
      <c r="S3063">
        <v>0.94722598105548039</v>
      </c>
      <c r="T3063">
        <v>8.7415426251691475</v>
      </c>
      <c r="U3063" t="str">
        <f t="shared" si="284"/>
        <v/>
      </c>
      <c r="AA3063">
        <v>18.3</v>
      </c>
      <c r="AB3063">
        <v>2.8999999999999998E-2</v>
      </c>
      <c r="AC3063" s="2">
        <f t="shared" si="285"/>
        <v>2.8999999999999998E-2</v>
      </c>
      <c r="AH3063" s="2">
        <f t="shared" si="286"/>
        <v>1.8049999999999999</v>
      </c>
      <c r="AI3063" s="2">
        <f>IF(ISNUMBER(AH3063),SUMIFS($AH$1:AH3063,$A$1:A3063,A3063,C$1:$C3063,C3063,$G$1:G3063,G3063,$E$1:E3063,E3063),"")</f>
        <v>14.987</v>
      </c>
      <c r="AJ3063">
        <f t="shared" si="287"/>
        <v>11</v>
      </c>
    </row>
    <row r="3064" spans="1:36" x14ac:dyDescent="0.25">
      <c r="A3064" s="14" t="s">
        <v>94</v>
      </c>
      <c r="B3064" t="s">
        <v>80</v>
      </c>
      <c r="C3064" t="s">
        <v>90</v>
      </c>
      <c r="D3064" s="13">
        <v>42109</v>
      </c>
      <c r="E3064">
        <v>1</v>
      </c>
      <c r="F3064">
        <v>100</v>
      </c>
      <c r="G3064" s="2" t="s">
        <v>89</v>
      </c>
      <c r="H3064" s="2" t="s">
        <v>13</v>
      </c>
      <c r="I3064">
        <v>4</v>
      </c>
      <c r="J3064" s="2" t="s">
        <v>77</v>
      </c>
      <c r="K3064" s="2">
        <v>90</v>
      </c>
      <c r="L3064" s="2"/>
      <c r="M3064" s="2" t="str">
        <f t="shared" si="282"/>
        <v/>
      </c>
      <c r="N3064">
        <v>1304.9891800000003</v>
      </c>
      <c r="O3064" s="2">
        <f t="shared" si="283"/>
        <v>130.49891800000003</v>
      </c>
      <c r="P3064" s="2">
        <f>IF(ISNUMBER(O3064),SUMIFS(O$1:$O3064,A$1:$A3064,A3064,C$1:$C3064,C3064,G$1:$G3064,G3064,E$1:$E3064,E3064),"")</f>
        <v>694.638464</v>
      </c>
      <c r="S3064">
        <v>0.26225539640911844</v>
      </c>
      <c r="T3064">
        <v>4.8214645955214843</v>
      </c>
      <c r="U3064" t="str">
        <f t="shared" si="284"/>
        <v/>
      </c>
      <c r="AA3064">
        <v>20.100000000000001</v>
      </c>
      <c r="AB3064">
        <v>3.2000000000000001E-2</v>
      </c>
      <c r="AC3064" s="2">
        <f t="shared" si="285"/>
        <v>3.2000000000000001E-2</v>
      </c>
      <c r="AH3064" s="2">
        <f t="shared" si="286"/>
        <v>4.1760000000000002</v>
      </c>
      <c r="AI3064" s="2">
        <f>IF(ISNUMBER(AH3064),SUMIFS($AH$1:AH3064,$A$1:A3064,A3064,C$1:$C3064,C3064,$G$1:G3064,G3064,$E$1:E3064,E3064),"")</f>
        <v>20.741</v>
      </c>
      <c r="AJ3064">
        <f t="shared" si="287"/>
        <v>11</v>
      </c>
    </row>
    <row r="3065" spans="1:36" x14ac:dyDescent="0.25">
      <c r="A3065" s="14" t="s">
        <v>93</v>
      </c>
      <c r="B3065" t="s">
        <v>80</v>
      </c>
      <c r="C3065" t="s">
        <v>90</v>
      </c>
      <c r="D3065" s="13">
        <v>42109</v>
      </c>
      <c r="E3065">
        <v>1</v>
      </c>
      <c r="F3065">
        <v>200</v>
      </c>
      <c r="G3065" s="2" t="s">
        <v>89</v>
      </c>
      <c r="H3065" s="2" t="s">
        <v>13</v>
      </c>
      <c r="I3065">
        <v>4</v>
      </c>
      <c r="J3065" s="2" t="s">
        <v>77</v>
      </c>
      <c r="K3065" s="2">
        <v>180</v>
      </c>
      <c r="L3065" s="2"/>
      <c r="M3065" s="2" t="str">
        <f t="shared" si="282"/>
        <v/>
      </c>
      <c r="N3065">
        <v>1225.8258666666668</v>
      </c>
      <c r="O3065" s="2">
        <f t="shared" si="283"/>
        <v>122.58258666666669</v>
      </c>
      <c r="P3065" s="2">
        <f>IF(ISNUMBER(O3065),SUMIFS(O$1:$O3065,A$1:$A3065,A3065,C$1:$C3065,C3065,G$1:$G3065,G3065,E$1:$E3065,E3065),"")</f>
        <v>624.61823733333335</v>
      </c>
      <c r="S3065">
        <v>0</v>
      </c>
      <c r="T3065">
        <v>5.6957462148521998</v>
      </c>
      <c r="U3065" t="str">
        <f t="shared" si="284"/>
        <v/>
      </c>
      <c r="AA3065">
        <v>19.8</v>
      </c>
      <c r="AB3065">
        <v>3.2000000000000001E-2</v>
      </c>
      <c r="AC3065" s="2">
        <f t="shared" si="285"/>
        <v>3.2000000000000001E-2</v>
      </c>
      <c r="AH3065" s="2">
        <f t="shared" si="286"/>
        <v>3.923</v>
      </c>
      <c r="AI3065" s="2">
        <f>IF(ISNUMBER(AH3065),SUMIFS($AH$1:AH3065,$A$1:A3065,A3065,C$1:$C3065,C3065,$G$1:G3065,G3065,$E$1:E3065,E3065),"")</f>
        <v>18.25</v>
      </c>
      <c r="AJ3065">
        <f t="shared" si="287"/>
        <v>11</v>
      </c>
    </row>
    <row r="3066" spans="1:36" x14ac:dyDescent="0.25">
      <c r="A3066" s="14" t="s">
        <v>92</v>
      </c>
      <c r="B3066" t="s">
        <v>80</v>
      </c>
      <c r="C3066" t="s">
        <v>90</v>
      </c>
      <c r="D3066" s="13">
        <v>42109</v>
      </c>
      <c r="E3066">
        <v>1</v>
      </c>
      <c r="F3066">
        <v>350</v>
      </c>
      <c r="G3066" s="2" t="s">
        <v>89</v>
      </c>
      <c r="H3066" s="2" t="s">
        <v>13</v>
      </c>
      <c r="I3066">
        <v>4</v>
      </c>
      <c r="J3066" s="2" t="s">
        <v>77</v>
      </c>
      <c r="K3066" s="2">
        <v>315</v>
      </c>
      <c r="L3066" s="2"/>
      <c r="M3066" s="2" t="str">
        <f t="shared" si="282"/>
        <v/>
      </c>
      <c r="N3066">
        <v>1482.1206400000001</v>
      </c>
      <c r="O3066" s="2">
        <f t="shared" si="283"/>
        <v>148.212064</v>
      </c>
      <c r="P3066" s="2">
        <f>IF(ISNUMBER(O3066),SUMIFS(O$1:$O3066,A$1:$A3066,A3066,C$1:$C3066,C3066,G$1:$G3066,G3066,E$1:$E3066,E3066),"")</f>
        <v>770.64108480000004</v>
      </c>
      <c r="S3066">
        <v>0</v>
      </c>
      <c r="T3066">
        <v>4.1954419889502752</v>
      </c>
      <c r="U3066" t="str">
        <f t="shared" si="284"/>
        <v/>
      </c>
      <c r="AA3066">
        <v>25</v>
      </c>
      <c r="AB3066">
        <v>0.04</v>
      </c>
      <c r="AC3066" s="2">
        <f t="shared" si="285"/>
        <v>0.04</v>
      </c>
      <c r="AH3066" s="2">
        <f t="shared" si="286"/>
        <v>5.9279999999999999</v>
      </c>
      <c r="AI3066" s="2">
        <f>IF(ISNUMBER(AH3066),SUMIFS($AH$1:AH3066,$A$1:A3066,A3066,C$1:$C3066,C3066,$G$1:G3066,G3066,$E$1:E3066,E3066),"")</f>
        <v>25.131999999999998</v>
      </c>
      <c r="AJ3066">
        <f t="shared" si="287"/>
        <v>11</v>
      </c>
    </row>
    <row r="3067" spans="1:36" x14ac:dyDescent="0.25">
      <c r="A3067" s="14" t="s">
        <v>91</v>
      </c>
      <c r="B3067" t="s">
        <v>80</v>
      </c>
      <c r="C3067" t="s">
        <v>90</v>
      </c>
      <c r="D3067" s="13">
        <v>42109</v>
      </c>
      <c r="E3067">
        <v>1</v>
      </c>
      <c r="F3067">
        <v>500</v>
      </c>
      <c r="G3067" s="2" t="s">
        <v>89</v>
      </c>
      <c r="H3067" s="2" t="s">
        <v>13</v>
      </c>
      <c r="I3067">
        <v>4</v>
      </c>
      <c r="J3067" s="2" t="s">
        <v>77</v>
      </c>
      <c r="K3067" s="2">
        <v>450</v>
      </c>
      <c r="L3067" s="2"/>
      <c r="M3067" s="2" t="str">
        <f t="shared" si="282"/>
        <v/>
      </c>
      <c r="N3067">
        <v>1432.0064</v>
      </c>
      <c r="O3067" s="2">
        <f t="shared" si="283"/>
        <v>143.20063999999999</v>
      </c>
      <c r="P3067" s="2">
        <f>IF(ISNUMBER(O3067),SUMIFS(O$1:$O3067,A$1:$A3067,A3067,C$1:$C3067,C3067,G$1:$G3067,G3067,E$1:$E3067,E3067),"")</f>
        <v>694.79510733333336</v>
      </c>
      <c r="S3067">
        <v>0</v>
      </c>
      <c r="T3067">
        <v>1.9404019404019406</v>
      </c>
      <c r="U3067" t="str">
        <f t="shared" si="284"/>
        <v/>
      </c>
      <c r="AA3067">
        <v>25.7</v>
      </c>
      <c r="AB3067">
        <v>4.0999999999999995E-2</v>
      </c>
      <c r="AC3067" s="2">
        <f t="shared" si="285"/>
        <v>4.0999999999999995E-2</v>
      </c>
      <c r="AH3067" s="2">
        <f t="shared" si="286"/>
        <v>5.8710000000000004</v>
      </c>
      <c r="AI3067" s="2">
        <f>IF(ISNUMBER(AH3067),SUMIFS($AH$1:AH3067,$A$1:A3067,A3067,C$1:$C3067,C3067,$G$1:G3067,G3067,$E$1:E3067,E3067),"")</f>
        <v>23.716000000000001</v>
      </c>
      <c r="AJ3067">
        <f t="shared" si="287"/>
        <v>11</v>
      </c>
    </row>
    <row r="3068" spans="1:36" x14ac:dyDescent="0.25">
      <c r="A3068" s="14" t="s">
        <v>96</v>
      </c>
      <c r="B3068" t="s">
        <v>80</v>
      </c>
      <c r="C3068" t="s">
        <v>90</v>
      </c>
      <c r="D3068" s="13">
        <v>42109</v>
      </c>
      <c r="E3068">
        <v>2</v>
      </c>
      <c r="F3068">
        <v>0</v>
      </c>
      <c r="G3068" s="2" t="s">
        <v>89</v>
      </c>
      <c r="H3068" s="2" t="s">
        <v>13</v>
      </c>
      <c r="I3068">
        <v>4</v>
      </c>
      <c r="J3068" s="2" t="s">
        <v>77</v>
      </c>
      <c r="K3068" s="2">
        <v>0</v>
      </c>
      <c r="L3068" s="2"/>
      <c r="M3068" s="2" t="str">
        <f t="shared" si="282"/>
        <v/>
      </c>
      <c r="N3068">
        <v>224.43646884</v>
      </c>
      <c r="O3068" s="2">
        <f t="shared" si="283"/>
        <v>22.443646884</v>
      </c>
      <c r="P3068" s="2">
        <f>IF(ISNUMBER(O3068),SUMIFS(O$1:$O3068,A$1:$A3068,A3068,C$1:$C3068,C3068,G$1:$G3068,G3068,E$1:$E3068,E3068),"")</f>
        <v>314.63793800933325</v>
      </c>
      <c r="S3068">
        <v>4.5944558521560577</v>
      </c>
      <c r="T3068">
        <v>8.2648870636550313</v>
      </c>
      <c r="U3068" t="str">
        <f t="shared" si="284"/>
        <v/>
      </c>
      <c r="AA3068">
        <v>18</v>
      </c>
      <c r="AB3068">
        <v>2.8999999999999998E-2</v>
      </c>
      <c r="AC3068" s="2">
        <f t="shared" si="285"/>
        <v>2.8999999999999998E-2</v>
      </c>
      <c r="AH3068" s="2">
        <f t="shared" si="286"/>
        <v>0.65100000000000002</v>
      </c>
      <c r="AI3068" s="2">
        <f>IF(ISNUMBER(AH3068),SUMIFS($AH$1:AH3068,$A$1:A3068,A3068,C$1:$C3068,C3068,$G$1:G3068,G3068,$E$1:E3068,E3068),"")</f>
        <v>7.3950000000000005</v>
      </c>
      <c r="AJ3068">
        <f t="shared" si="287"/>
        <v>11</v>
      </c>
    </row>
    <row r="3069" spans="1:36" x14ac:dyDescent="0.25">
      <c r="A3069" s="14" t="s">
        <v>95</v>
      </c>
      <c r="B3069" t="s">
        <v>80</v>
      </c>
      <c r="C3069" t="s">
        <v>90</v>
      </c>
      <c r="D3069" s="13">
        <v>42109</v>
      </c>
      <c r="E3069">
        <v>2</v>
      </c>
      <c r="F3069">
        <v>50</v>
      </c>
      <c r="G3069" s="2" t="s">
        <v>89</v>
      </c>
      <c r="H3069" s="2" t="s">
        <v>13</v>
      </c>
      <c r="I3069">
        <v>4</v>
      </c>
      <c r="J3069" s="2" t="s">
        <v>77</v>
      </c>
      <c r="K3069" s="2">
        <v>45</v>
      </c>
      <c r="L3069" s="2"/>
      <c r="M3069" s="2" t="str">
        <f t="shared" si="282"/>
        <v/>
      </c>
      <c r="N3069">
        <v>332.45267199999995</v>
      </c>
      <c r="O3069" s="2">
        <f t="shared" si="283"/>
        <v>33.245267199999994</v>
      </c>
      <c r="P3069" s="2">
        <f>IF(ISNUMBER(O3069),SUMIFS(O$1:$O3069,A$1:$A3069,A3069,C$1:$C3069,C3069,G$1:$G3069,G3069,E$1:$E3069,E3069),"")</f>
        <v>484.67654440000007</v>
      </c>
      <c r="S3069">
        <v>4.7724750277469479</v>
      </c>
      <c r="T3069">
        <v>5.5355160932297451</v>
      </c>
      <c r="U3069" t="str">
        <f t="shared" si="284"/>
        <v/>
      </c>
      <c r="AA3069">
        <v>18.8</v>
      </c>
      <c r="AB3069">
        <v>0.03</v>
      </c>
      <c r="AC3069" s="2">
        <f t="shared" si="285"/>
        <v>0.03</v>
      </c>
      <c r="AH3069" s="2">
        <f t="shared" si="286"/>
        <v>0.997</v>
      </c>
      <c r="AI3069" s="2">
        <f>IF(ISNUMBER(AH3069),SUMIFS($AH$1:AH3069,$A$1:A3069,A3069,C$1:$C3069,C3069,$G$1:G3069,G3069,$E$1:E3069,E3069),"")</f>
        <v>10.981999999999999</v>
      </c>
      <c r="AJ3069">
        <f t="shared" si="287"/>
        <v>11</v>
      </c>
    </row>
    <row r="3070" spans="1:36" x14ac:dyDescent="0.25">
      <c r="A3070" s="14" t="s">
        <v>94</v>
      </c>
      <c r="B3070" t="s">
        <v>80</v>
      </c>
      <c r="C3070" t="s">
        <v>90</v>
      </c>
      <c r="D3070" s="13">
        <v>42109</v>
      </c>
      <c r="E3070">
        <v>2</v>
      </c>
      <c r="F3070">
        <v>100</v>
      </c>
      <c r="G3070" s="2" t="s">
        <v>89</v>
      </c>
      <c r="H3070" s="2" t="s">
        <v>13</v>
      </c>
      <c r="I3070">
        <v>4</v>
      </c>
      <c r="J3070" s="2" t="s">
        <v>77</v>
      </c>
      <c r="K3070" s="2">
        <v>90</v>
      </c>
      <c r="L3070" s="2"/>
      <c r="M3070" s="2" t="str">
        <f t="shared" si="282"/>
        <v/>
      </c>
      <c r="N3070">
        <v>441.87692800000002</v>
      </c>
      <c r="O3070" s="2">
        <f t="shared" si="283"/>
        <v>44.187692800000001</v>
      </c>
      <c r="P3070" s="2">
        <f>IF(ISNUMBER(O3070),SUMIFS(O$1:$O3070,A$1:$A3070,A3070,C$1:$C3070,C3070,G$1:$G3070,G3070,E$1:$E3070,E3070),"")</f>
        <v>549.36339220800005</v>
      </c>
      <c r="S3070">
        <v>0.7785467128027681</v>
      </c>
      <c r="T3070">
        <v>6.0553633217993088</v>
      </c>
      <c r="U3070" t="str">
        <f t="shared" si="284"/>
        <v/>
      </c>
      <c r="AA3070">
        <v>18.2</v>
      </c>
      <c r="AB3070">
        <v>2.8999999999999998E-2</v>
      </c>
      <c r="AC3070" s="2">
        <f t="shared" si="285"/>
        <v>2.8999999999999998E-2</v>
      </c>
      <c r="AH3070" s="2">
        <f t="shared" si="286"/>
        <v>1.2809999999999999</v>
      </c>
      <c r="AI3070" s="2">
        <f>IF(ISNUMBER(AH3070),SUMIFS($AH$1:AH3070,$A$1:A3070,A3070,C$1:$C3070,C3070,$G$1:G3070,G3070,$E$1:E3070,E3070),"")</f>
        <v>14.277000000000001</v>
      </c>
      <c r="AJ3070">
        <f t="shared" si="287"/>
        <v>11</v>
      </c>
    </row>
    <row r="3071" spans="1:36" x14ac:dyDescent="0.25">
      <c r="A3071" s="14" t="s">
        <v>93</v>
      </c>
      <c r="B3071" t="s">
        <v>80</v>
      </c>
      <c r="C3071" t="s">
        <v>90</v>
      </c>
      <c r="D3071" s="13">
        <v>42109</v>
      </c>
      <c r="E3071">
        <v>2</v>
      </c>
      <c r="F3071">
        <v>200</v>
      </c>
      <c r="G3071" s="2" t="s">
        <v>89</v>
      </c>
      <c r="H3071" s="2" t="s">
        <v>13</v>
      </c>
      <c r="I3071">
        <v>4</v>
      </c>
      <c r="J3071" s="2" t="s">
        <v>77</v>
      </c>
      <c r="K3071" s="2">
        <v>180</v>
      </c>
      <c r="L3071" s="2"/>
      <c r="M3071" s="2" t="str">
        <f t="shared" si="282"/>
        <v/>
      </c>
      <c r="N3071">
        <v>622.68470000000002</v>
      </c>
      <c r="O3071" s="2">
        <f t="shared" si="283"/>
        <v>62.268470000000001</v>
      </c>
      <c r="P3071" s="2">
        <f>IF(ISNUMBER(O3071),SUMIFS(O$1:$O3071,A$1:$A3071,A3071,C$1:$C3071,C3071,G$1:$G3071,G3071,E$1:$E3071,E3071),"")</f>
        <v>593.15960039999993</v>
      </c>
      <c r="S3071">
        <v>0.45235223160434251</v>
      </c>
      <c r="T3071">
        <v>2.2014475271411338</v>
      </c>
      <c r="U3071" t="str">
        <f t="shared" si="284"/>
        <v/>
      </c>
      <c r="AA3071">
        <v>20.3</v>
      </c>
      <c r="AB3071">
        <v>3.3000000000000002E-2</v>
      </c>
      <c r="AC3071" s="2">
        <f t="shared" si="285"/>
        <v>3.3000000000000002E-2</v>
      </c>
      <c r="AH3071" s="2">
        <f t="shared" si="286"/>
        <v>2.0550000000000002</v>
      </c>
      <c r="AI3071" s="2">
        <f>IF(ISNUMBER(AH3071),SUMIFS($AH$1:AH3071,$A$1:A3071,A3071,C$1:$C3071,C3071,$G$1:G3071,G3071,$E$1:E3071,E3071),"")</f>
        <v>17.062999999999999</v>
      </c>
      <c r="AJ3071">
        <f t="shared" si="287"/>
        <v>11</v>
      </c>
    </row>
    <row r="3072" spans="1:36" x14ac:dyDescent="0.25">
      <c r="A3072" s="14" t="s">
        <v>92</v>
      </c>
      <c r="B3072" t="s">
        <v>80</v>
      </c>
      <c r="C3072" t="s">
        <v>90</v>
      </c>
      <c r="D3072" s="13">
        <v>42109</v>
      </c>
      <c r="E3072">
        <v>2</v>
      </c>
      <c r="F3072">
        <v>350</v>
      </c>
      <c r="G3072" s="2" t="s">
        <v>89</v>
      </c>
      <c r="H3072" s="2" t="s">
        <v>13</v>
      </c>
      <c r="I3072">
        <v>4</v>
      </c>
      <c r="J3072" s="2" t="s">
        <v>77</v>
      </c>
      <c r="K3072" s="2">
        <v>315</v>
      </c>
      <c r="L3072" s="2"/>
      <c r="M3072" s="2" t="str">
        <f t="shared" si="282"/>
        <v/>
      </c>
      <c r="N3072">
        <v>950.56909199999996</v>
      </c>
      <c r="O3072" s="2">
        <f t="shared" si="283"/>
        <v>95.056909199999993</v>
      </c>
      <c r="P3072" s="2">
        <f>IF(ISNUMBER(O3072),SUMIFS(O$1:$O3072,A$1:$A3072,A3072,C$1:$C3072,C3072,G$1:$G3072,G3072,E$1:$E3072,E3072),"")</f>
        <v>631.06151479999994</v>
      </c>
      <c r="S3072">
        <v>1.7092598738798541</v>
      </c>
      <c r="T3072">
        <v>1.0122801194822437</v>
      </c>
      <c r="U3072" t="str">
        <f t="shared" si="284"/>
        <v/>
      </c>
      <c r="AA3072">
        <v>24.4</v>
      </c>
      <c r="AB3072">
        <v>3.9E-2</v>
      </c>
      <c r="AC3072" s="2">
        <f t="shared" si="285"/>
        <v>3.9E-2</v>
      </c>
      <c r="AH3072" s="2">
        <f t="shared" si="286"/>
        <v>3.7069999999999999</v>
      </c>
      <c r="AI3072" s="2">
        <f>IF(ISNUMBER(AH3072),SUMIFS($AH$1:AH3072,$A$1:A3072,A3072,C$1:$C3072,C3072,$G$1:G3072,G3072,$E$1:E3072,E3072),"")</f>
        <v>18.899000000000001</v>
      </c>
      <c r="AJ3072">
        <f t="shared" si="287"/>
        <v>11</v>
      </c>
    </row>
    <row r="3073" spans="1:36" x14ac:dyDescent="0.25">
      <c r="A3073" s="14" t="s">
        <v>91</v>
      </c>
      <c r="B3073" t="s">
        <v>80</v>
      </c>
      <c r="C3073" t="s">
        <v>90</v>
      </c>
      <c r="D3073" s="13">
        <v>42109</v>
      </c>
      <c r="E3073">
        <v>2</v>
      </c>
      <c r="F3073">
        <v>500</v>
      </c>
      <c r="G3073" s="2" t="s">
        <v>89</v>
      </c>
      <c r="H3073" s="2" t="s">
        <v>13</v>
      </c>
      <c r="I3073">
        <v>4</v>
      </c>
      <c r="J3073" s="2" t="s">
        <v>77</v>
      </c>
      <c r="K3073" s="2">
        <v>450</v>
      </c>
      <c r="L3073" s="2"/>
      <c r="M3073" s="2" t="str">
        <f t="shared" si="282"/>
        <v/>
      </c>
      <c r="N3073">
        <v>1180.3881999999999</v>
      </c>
      <c r="O3073" s="2">
        <f t="shared" si="283"/>
        <v>118.03881999999999</v>
      </c>
      <c r="P3073" s="2">
        <f>IF(ISNUMBER(O3073),SUMIFS(O$1:$O3073,A$1:$A3073,A3073,C$1:$C3073,C3073,G$1:$G3073,G3073,E$1:$E3073,E3073),"")</f>
        <v>685.00321253333334</v>
      </c>
      <c r="S3073">
        <v>0.49019607843137264</v>
      </c>
      <c r="T3073">
        <v>4.6136101499423301</v>
      </c>
      <c r="U3073" t="str">
        <f t="shared" si="284"/>
        <v/>
      </c>
      <c r="AA3073">
        <v>22.1</v>
      </c>
      <c r="AB3073">
        <v>3.5000000000000003E-2</v>
      </c>
      <c r="AC3073" s="2">
        <f t="shared" si="285"/>
        <v>3.5000000000000003E-2</v>
      </c>
      <c r="AH3073" s="2">
        <f t="shared" si="286"/>
        <v>4.1310000000000002</v>
      </c>
      <c r="AI3073" s="2">
        <f>IF(ISNUMBER(AH3073),SUMIFS($AH$1:AH3073,$A$1:A3073,A3073,C$1:$C3073,C3073,$G$1:G3073,G3073,$E$1:E3073,E3073),"")</f>
        <v>20.768000000000001</v>
      </c>
      <c r="AJ3073">
        <f t="shared" si="287"/>
        <v>11</v>
      </c>
    </row>
    <row r="3074" spans="1:36" x14ac:dyDescent="0.25">
      <c r="A3074" s="14" t="s">
        <v>96</v>
      </c>
      <c r="B3074" t="s">
        <v>80</v>
      </c>
      <c r="C3074" t="s">
        <v>90</v>
      </c>
      <c r="D3074" s="13">
        <v>42109</v>
      </c>
      <c r="E3074">
        <v>3</v>
      </c>
      <c r="F3074">
        <v>0</v>
      </c>
      <c r="G3074" s="2" t="s">
        <v>89</v>
      </c>
      <c r="H3074" s="2" t="s">
        <v>13</v>
      </c>
      <c r="I3074">
        <v>4</v>
      </c>
      <c r="J3074" s="2" t="s">
        <v>77</v>
      </c>
      <c r="K3074" s="2">
        <v>0</v>
      </c>
      <c r="L3074" s="2"/>
      <c r="M3074" s="2" t="str">
        <f t="shared" ref="M3074:M3137" si="288">IF(ISNUMBER(L3074),L3074/10,"")</f>
        <v/>
      </c>
      <c r="N3074">
        <v>293.32424159999999</v>
      </c>
      <c r="O3074" s="2">
        <f t="shared" ref="O3074:O3137" si="289">IF(ISNUMBER(N3074),N3074/10,"")</f>
        <v>29.332424159999999</v>
      </c>
      <c r="P3074" s="2">
        <f>IF(ISNUMBER(O3074),SUMIFS(O$1:$O3074,A$1:$A3074,A3074,C$1:$C3074,C3074,G$1:$G3074,G3074,E$1:$E3074,E3074),"")</f>
        <v>245.63413182400001</v>
      </c>
      <c r="S3074">
        <v>68.607451480379652</v>
      </c>
      <c r="T3074">
        <v>3.7682391273551499</v>
      </c>
      <c r="U3074" t="str">
        <f t="shared" ref="U3074:U3137" si="290">IF(ISNUMBER(R3074),R3074/100,"")</f>
        <v/>
      </c>
      <c r="AA3074">
        <v>12.4</v>
      </c>
      <c r="AB3074">
        <v>0.02</v>
      </c>
      <c r="AC3074" s="2">
        <f t="shared" ref="AC3074:AC3137" si="291">IF(ISNUMBER(AB3074),AB3074,"")</f>
        <v>0.02</v>
      </c>
      <c r="AH3074" s="2">
        <f t="shared" ref="AH3074:AH3137" si="292">IF(AND(ISNUMBER(AB3074),ISNUMBER(O3074)),ROUND(O3074*AB3074,3),"")</f>
        <v>0.58699999999999997</v>
      </c>
      <c r="AI3074" s="2">
        <f>IF(ISNUMBER(AH3074),SUMIFS($AH$1:AH3074,$A$1:A3074,A3074,C$1:$C3074,C3074,$G$1:G3074,G3074,$E$1:E3074,E3074),"")</f>
        <v>5.1609999999999996</v>
      </c>
      <c r="AJ3074">
        <f t="shared" ref="AJ3074:AJ3137" si="293">COUNT(K3074:AI3074)</f>
        <v>11</v>
      </c>
    </row>
    <row r="3075" spans="1:36" x14ac:dyDescent="0.25">
      <c r="A3075" s="14" t="s">
        <v>95</v>
      </c>
      <c r="B3075" t="s">
        <v>80</v>
      </c>
      <c r="C3075" t="s">
        <v>90</v>
      </c>
      <c r="D3075" s="13">
        <v>42109</v>
      </c>
      <c r="E3075">
        <v>3</v>
      </c>
      <c r="F3075">
        <v>50</v>
      </c>
      <c r="G3075" s="2" t="s">
        <v>89</v>
      </c>
      <c r="H3075" s="2" t="s">
        <v>13</v>
      </c>
      <c r="I3075">
        <v>4</v>
      </c>
      <c r="J3075" s="2" t="s">
        <v>77</v>
      </c>
      <c r="K3075" s="2">
        <v>45</v>
      </c>
      <c r="L3075" s="2"/>
      <c r="M3075" s="2" t="str">
        <f t="shared" si="288"/>
        <v/>
      </c>
      <c r="N3075">
        <v>511.53852266666661</v>
      </c>
      <c r="O3075" s="2">
        <f t="shared" si="289"/>
        <v>51.153852266666661</v>
      </c>
      <c r="P3075" s="2">
        <f>IF(ISNUMBER(O3075),SUMIFS(O$1:$O3075,A$1:$A3075,A3075,C$1:$C3075,C3075,G$1:$G3075,G3075,E$1:$E3075,E3075),"")</f>
        <v>420.27809997599996</v>
      </c>
      <c r="S3075">
        <v>21.654564315352697</v>
      </c>
      <c r="T3075">
        <v>8.6099585062240678</v>
      </c>
      <c r="U3075" t="str">
        <f t="shared" si="290"/>
        <v/>
      </c>
      <c r="AA3075">
        <v>16.5</v>
      </c>
      <c r="AB3075">
        <v>2.6000000000000002E-2</v>
      </c>
      <c r="AC3075" s="2">
        <f t="shared" si="291"/>
        <v>2.6000000000000002E-2</v>
      </c>
      <c r="AH3075" s="2">
        <f t="shared" si="292"/>
        <v>1.33</v>
      </c>
      <c r="AI3075" s="2">
        <f>IF(ISNUMBER(AH3075),SUMIFS($AH$1:AH3075,$A$1:A3075,A3075,C$1:$C3075,C3075,$G$1:G3075,G3075,$E$1:E3075,E3075),"")</f>
        <v>10.936</v>
      </c>
      <c r="AJ3075">
        <f t="shared" si="293"/>
        <v>11</v>
      </c>
    </row>
    <row r="3076" spans="1:36" x14ac:dyDescent="0.25">
      <c r="A3076" s="14" t="s">
        <v>94</v>
      </c>
      <c r="B3076" t="s">
        <v>80</v>
      </c>
      <c r="C3076" t="s">
        <v>90</v>
      </c>
      <c r="D3076" s="13">
        <v>42109</v>
      </c>
      <c r="E3076">
        <v>3</v>
      </c>
      <c r="F3076">
        <v>100</v>
      </c>
      <c r="G3076" s="2" t="s">
        <v>89</v>
      </c>
      <c r="H3076" s="2" t="s">
        <v>13</v>
      </c>
      <c r="I3076">
        <v>4</v>
      </c>
      <c r="J3076" s="2" t="s">
        <v>77</v>
      </c>
      <c r="K3076" s="2">
        <v>90</v>
      </c>
      <c r="L3076" s="2"/>
      <c r="M3076" s="2" t="str">
        <f t="shared" si="288"/>
        <v/>
      </c>
      <c r="N3076">
        <v>553.6927813333333</v>
      </c>
      <c r="O3076" s="2">
        <f t="shared" si="289"/>
        <v>55.369278133333331</v>
      </c>
      <c r="P3076" s="2">
        <f>IF(ISNUMBER(O3076),SUMIFS(O$1:$O3076,A$1:$A3076,A3076,C$1:$C3076,C3076,G$1:$G3076,G3076,E$1:$E3076,E3076),"")</f>
        <v>375.66810512000006</v>
      </c>
      <c r="S3076">
        <v>39.334027055150884</v>
      </c>
      <c r="T3076">
        <v>4.4447747881670878</v>
      </c>
      <c r="U3076" t="str">
        <f t="shared" si="290"/>
        <v/>
      </c>
      <c r="AA3076">
        <v>16.5</v>
      </c>
      <c r="AB3076">
        <v>2.6000000000000002E-2</v>
      </c>
      <c r="AC3076" s="2">
        <f t="shared" si="291"/>
        <v>2.6000000000000002E-2</v>
      </c>
      <c r="AH3076" s="2">
        <f t="shared" si="292"/>
        <v>1.44</v>
      </c>
      <c r="AI3076" s="2">
        <f>IF(ISNUMBER(AH3076),SUMIFS($AH$1:AH3076,$A$1:A3076,A3076,C$1:$C3076,C3076,$G$1:G3076,G3076,$E$1:E3076,E3076),"")</f>
        <v>10.613</v>
      </c>
      <c r="AJ3076">
        <f t="shared" si="293"/>
        <v>11</v>
      </c>
    </row>
    <row r="3077" spans="1:36" x14ac:dyDescent="0.25">
      <c r="A3077" s="14" t="s">
        <v>93</v>
      </c>
      <c r="B3077" t="s">
        <v>80</v>
      </c>
      <c r="C3077" t="s">
        <v>90</v>
      </c>
      <c r="D3077" s="13">
        <v>42109</v>
      </c>
      <c r="E3077">
        <v>3</v>
      </c>
      <c r="F3077">
        <v>200</v>
      </c>
      <c r="G3077" s="2" t="s">
        <v>89</v>
      </c>
      <c r="H3077" s="2" t="s">
        <v>13</v>
      </c>
      <c r="I3077">
        <v>4</v>
      </c>
      <c r="J3077" s="2" t="s">
        <v>77</v>
      </c>
      <c r="K3077" s="2">
        <v>180</v>
      </c>
      <c r="L3077" s="2"/>
      <c r="M3077" s="2" t="str">
        <f t="shared" si="288"/>
        <v/>
      </c>
      <c r="N3077">
        <v>1370.0013880000001</v>
      </c>
      <c r="O3077" s="2">
        <f t="shared" si="289"/>
        <v>137.0001388</v>
      </c>
      <c r="P3077" s="2">
        <f>IF(ISNUMBER(O3077),SUMIFS(O$1:$O3077,A$1:$A3077,A3077,C$1:$C3077,C3077,G$1:$G3077,G3077,E$1:$E3077,E3077),"")</f>
        <v>645.19330893333336</v>
      </c>
      <c r="S3077">
        <v>25.495750708215294</v>
      </c>
      <c r="T3077">
        <v>6.0623229461756374</v>
      </c>
      <c r="U3077" t="str">
        <f t="shared" si="290"/>
        <v/>
      </c>
      <c r="AA3077">
        <v>15.8</v>
      </c>
      <c r="AB3077">
        <v>2.5000000000000001E-2</v>
      </c>
      <c r="AC3077" s="2">
        <f t="shared" si="291"/>
        <v>2.5000000000000001E-2</v>
      </c>
      <c r="AH3077" s="2">
        <f t="shared" si="292"/>
        <v>3.4249999999999998</v>
      </c>
      <c r="AI3077" s="2">
        <f>IF(ISNUMBER(AH3077),SUMIFS($AH$1:AH3077,$A$1:A3077,A3077,C$1:$C3077,C3077,$G$1:G3077,G3077,$E$1:E3077,E3077),"")</f>
        <v>16.253</v>
      </c>
      <c r="AJ3077">
        <f t="shared" si="293"/>
        <v>11</v>
      </c>
    </row>
    <row r="3078" spans="1:36" x14ac:dyDescent="0.25">
      <c r="A3078" s="14" t="s">
        <v>92</v>
      </c>
      <c r="B3078" t="s">
        <v>80</v>
      </c>
      <c r="C3078" t="s">
        <v>90</v>
      </c>
      <c r="D3078" s="13">
        <v>42109</v>
      </c>
      <c r="E3078">
        <v>3</v>
      </c>
      <c r="F3078">
        <v>350</v>
      </c>
      <c r="G3078" s="2" t="s">
        <v>89</v>
      </c>
      <c r="H3078" s="2" t="s">
        <v>13</v>
      </c>
      <c r="I3078">
        <v>4</v>
      </c>
      <c r="J3078" s="2" t="s">
        <v>77</v>
      </c>
      <c r="K3078" s="2">
        <v>315</v>
      </c>
      <c r="L3078" s="2"/>
      <c r="M3078" s="2" t="str">
        <f t="shared" si="288"/>
        <v/>
      </c>
      <c r="N3078">
        <v>1328.0645306666665</v>
      </c>
      <c r="O3078" s="2">
        <f t="shared" si="289"/>
        <v>132.80645306666665</v>
      </c>
      <c r="P3078" s="2">
        <f>IF(ISNUMBER(O3078),SUMIFS(O$1:$O3078,A$1:$A3078,A3078,C$1:$C3078,C3078,G$1:$G3078,G3078,E$1:$E3078,E3078),"")</f>
        <v>612.77874426666665</v>
      </c>
      <c r="S3078">
        <v>34.538009613672784</v>
      </c>
      <c r="T3078">
        <v>3.293573081716219</v>
      </c>
      <c r="U3078" t="str">
        <f t="shared" si="290"/>
        <v/>
      </c>
      <c r="AA3078">
        <v>16.8</v>
      </c>
      <c r="AB3078">
        <v>2.7000000000000003E-2</v>
      </c>
      <c r="AC3078" s="2">
        <f t="shared" si="291"/>
        <v>2.7000000000000003E-2</v>
      </c>
      <c r="AH3078" s="2">
        <f t="shared" si="292"/>
        <v>3.5859999999999999</v>
      </c>
      <c r="AI3078" s="2">
        <f>IF(ISNUMBER(AH3078),SUMIFS($AH$1:AH3078,$A$1:A3078,A3078,C$1:$C3078,C3078,$G$1:G3078,G3078,$E$1:E3078,E3078),"")</f>
        <v>16.597000000000001</v>
      </c>
      <c r="AJ3078">
        <f t="shared" si="293"/>
        <v>11</v>
      </c>
    </row>
    <row r="3079" spans="1:36" x14ac:dyDescent="0.25">
      <c r="A3079" s="14" t="s">
        <v>91</v>
      </c>
      <c r="B3079" t="s">
        <v>80</v>
      </c>
      <c r="C3079" t="s">
        <v>90</v>
      </c>
      <c r="D3079" s="13">
        <v>42109</v>
      </c>
      <c r="E3079">
        <v>3</v>
      </c>
      <c r="F3079">
        <v>500</v>
      </c>
      <c r="G3079" s="2" t="s">
        <v>89</v>
      </c>
      <c r="H3079" s="2" t="s">
        <v>13</v>
      </c>
      <c r="I3079">
        <v>4</v>
      </c>
      <c r="J3079" s="2" t="s">
        <v>77</v>
      </c>
      <c r="K3079" s="2">
        <v>450</v>
      </c>
      <c r="L3079" s="2"/>
      <c r="M3079" s="2" t="str">
        <f t="shared" si="288"/>
        <v/>
      </c>
      <c r="N3079">
        <v>1777.5489946666664</v>
      </c>
      <c r="O3079" s="2">
        <f t="shared" si="289"/>
        <v>177.75489946666664</v>
      </c>
      <c r="P3079" s="2">
        <f>IF(ISNUMBER(O3079),SUMIFS(O$1:$O3079,A$1:$A3079,A3079,C$1:$C3079,C3079,G$1:$G3079,G3079,E$1:$E3079,E3079),"")</f>
        <v>714.55781799999988</v>
      </c>
      <c r="S3079">
        <v>30.580177276390007</v>
      </c>
      <c r="T3079">
        <v>4.3110394842868649</v>
      </c>
      <c r="U3079" t="str">
        <f t="shared" si="290"/>
        <v/>
      </c>
      <c r="AA3079">
        <v>18</v>
      </c>
      <c r="AB3079">
        <v>2.8999999999999998E-2</v>
      </c>
      <c r="AC3079" s="2">
        <f t="shared" si="291"/>
        <v>2.8999999999999998E-2</v>
      </c>
      <c r="AH3079" s="2">
        <f t="shared" si="292"/>
        <v>5.1550000000000002</v>
      </c>
      <c r="AI3079" s="2">
        <f>IF(ISNUMBER(AH3079),SUMIFS($AH$1:AH3079,$A$1:A3079,A3079,C$1:$C3079,C3079,$G$1:G3079,G3079,$E$1:E3079,E3079),"")</f>
        <v>18.991</v>
      </c>
      <c r="AJ3079">
        <f t="shared" si="293"/>
        <v>11</v>
      </c>
    </row>
    <row r="3080" spans="1:36" x14ac:dyDescent="0.25">
      <c r="A3080" s="14" t="s">
        <v>96</v>
      </c>
      <c r="B3080" t="s">
        <v>80</v>
      </c>
      <c r="C3080" t="s">
        <v>90</v>
      </c>
      <c r="D3080" s="13">
        <v>42118</v>
      </c>
      <c r="E3080">
        <v>1</v>
      </c>
      <c r="F3080">
        <v>0</v>
      </c>
      <c r="G3080" s="2" t="s">
        <v>89</v>
      </c>
      <c r="H3080" s="2" t="s">
        <v>13</v>
      </c>
      <c r="I3080">
        <v>5</v>
      </c>
      <c r="J3080" s="2" t="s">
        <v>88</v>
      </c>
      <c r="K3080" s="2">
        <v>0</v>
      </c>
      <c r="L3080" s="2">
        <v>2102</v>
      </c>
      <c r="M3080" s="2">
        <f t="shared" si="288"/>
        <v>210.2</v>
      </c>
      <c r="O3080" s="2" t="str">
        <f t="shared" si="289"/>
        <v/>
      </c>
      <c r="P3080" s="2" t="str">
        <f>IF(ISNUMBER(O3080),SUMIFS(O$1:$O3080,A$1:$A3080,A3080,C$1:$C3080,C3080,G$1:$G3080,G3080,E$1:$E3080,E3080),"")</f>
        <v/>
      </c>
      <c r="U3080" t="str">
        <f t="shared" si="290"/>
        <v/>
      </c>
      <c r="AA3080">
        <v>23.1</v>
      </c>
      <c r="AB3080">
        <v>3.7000000000000005E-2</v>
      </c>
      <c r="AC3080" s="2">
        <f t="shared" si="291"/>
        <v>3.7000000000000005E-2</v>
      </c>
      <c r="AH3080" s="2" t="str">
        <f t="shared" si="292"/>
        <v/>
      </c>
      <c r="AI3080" s="2" t="str">
        <f>IF(ISNUMBER(AH3080),SUMIFS($AH$1:AH3080,$A$1:A3080,A3080,C$1:$C3080,C3080,$G$1:G3080,G3080,$E$1:E3080,E3080),"")</f>
        <v/>
      </c>
      <c r="AJ3080">
        <f t="shared" si="293"/>
        <v>6</v>
      </c>
    </row>
    <row r="3081" spans="1:36" x14ac:dyDescent="0.25">
      <c r="A3081" s="14" t="s">
        <v>95</v>
      </c>
      <c r="B3081" t="s">
        <v>80</v>
      </c>
      <c r="C3081" t="s">
        <v>90</v>
      </c>
      <c r="D3081" s="13">
        <v>42118</v>
      </c>
      <c r="E3081">
        <v>1</v>
      </c>
      <c r="F3081">
        <v>50</v>
      </c>
      <c r="G3081" s="2" t="s">
        <v>89</v>
      </c>
      <c r="H3081" s="2" t="s">
        <v>13</v>
      </c>
      <c r="I3081">
        <v>5</v>
      </c>
      <c r="J3081" s="2" t="s">
        <v>88</v>
      </c>
      <c r="K3081" s="2">
        <v>45</v>
      </c>
      <c r="L3081" s="2">
        <v>2071</v>
      </c>
      <c r="M3081" s="2">
        <f t="shared" si="288"/>
        <v>207.1</v>
      </c>
      <c r="O3081" s="2" t="str">
        <f t="shared" si="289"/>
        <v/>
      </c>
      <c r="P3081" s="2" t="str">
        <f>IF(ISNUMBER(O3081),SUMIFS(O$1:$O3081,A$1:$A3081,A3081,C$1:$C3081,C3081,G$1:$G3081,G3081,E$1:$E3081,E3081),"")</f>
        <v/>
      </c>
      <c r="U3081" t="str">
        <f t="shared" si="290"/>
        <v/>
      </c>
      <c r="AA3081">
        <v>24.9</v>
      </c>
      <c r="AB3081">
        <v>0.04</v>
      </c>
      <c r="AC3081" s="2">
        <f t="shared" si="291"/>
        <v>0.04</v>
      </c>
      <c r="AH3081" s="2" t="str">
        <f t="shared" si="292"/>
        <v/>
      </c>
      <c r="AI3081" s="2" t="str">
        <f>IF(ISNUMBER(AH3081),SUMIFS($AH$1:AH3081,$A$1:A3081,A3081,C$1:$C3081,C3081,$G$1:G3081,G3081,$E$1:E3081,E3081),"")</f>
        <v/>
      </c>
      <c r="AJ3081">
        <f t="shared" si="293"/>
        <v>6</v>
      </c>
    </row>
    <row r="3082" spans="1:36" x14ac:dyDescent="0.25">
      <c r="A3082" s="14" t="s">
        <v>94</v>
      </c>
      <c r="B3082" t="s">
        <v>80</v>
      </c>
      <c r="C3082" t="s">
        <v>90</v>
      </c>
      <c r="D3082" s="13">
        <v>42118</v>
      </c>
      <c r="E3082">
        <v>1</v>
      </c>
      <c r="F3082">
        <v>100</v>
      </c>
      <c r="G3082" s="2" t="s">
        <v>89</v>
      </c>
      <c r="H3082" s="2" t="s">
        <v>13</v>
      </c>
      <c r="I3082">
        <v>5</v>
      </c>
      <c r="J3082" s="2" t="s">
        <v>88</v>
      </c>
      <c r="K3082" s="2">
        <v>90</v>
      </c>
      <c r="L3082" s="2">
        <v>2195</v>
      </c>
      <c r="M3082" s="2">
        <f t="shared" si="288"/>
        <v>219.5</v>
      </c>
      <c r="O3082" s="2" t="str">
        <f t="shared" si="289"/>
        <v/>
      </c>
      <c r="P3082" s="2" t="str">
        <f>IF(ISNUMBER(O3082),SUMIFS(O$1:$O3082,A$1:$A3082,A3082,C$1:$C3082,C3082,G$1:$G3082,G3082,E$1:$E3082,E3082),"")</f>
        <v/>
      </c>
      <c r="U3082" t="str">
        <f t="shared" si="290"/>
        <v/>
      </c>
      <c r="AA3082">
        <v>20.399999999999999</v>
      </c>
      <c r="AB3082">
        <v>3.3000000000000002E-2</v>
      </c>
      <c r="AC3082" s="2">
        <f t="shared" si="291"/>
        <v>3.3000000000000002E-2</v>
      </c>
      <c r="AH3082" s="2" t="str">
        <f t="shared" si="292"/>
        <v/>
      </c>
      <c r="AI3082" s="2" t="str">
        <f>IF(ISNUMBER(AH3082),SUMIFS($AH$1:AH3082,$A$1:A3082,A3082,C$1:$C3082,C3082,$G$1:G3082,G3082,$E$1:E3082,E3082),"")</f>
        <v/>
      </c>
      <c r="AJ3082">
        <f t="shared" si="293"/>
        <v>6</v>
      </c>
    </row>
    <row r="3083" spans="1:36" x14ac:dyDescent="0.25">
      <c r="A3083" s="14" t="s">
        <v>93</v>
      </c>
      <c r="B3083" t="s">
        <v>80</v>
      </c>
      <c r="C3083" t="s">
        <v>90</v>
      </c>
      <c r="D3083" s="13">
        <v>42118</v>
      </c>
      <c r="E3083">
        <v>1</v>
      </c>
      <c r="F3083">
        <v>200</v>
      </c>
      <c r="G3083" s="2" t="s">
        <v>89</v>
      </c>
      <c r="H3083" s="2" t="s">
        <v>13</v>
      </c>
      <c r="I3083">
        <v>5</v>
      </c>
      <c r="J3083" s="2" t="s">
        <v>88</v>
      </c>
      <c r="K3083" s="2">
        <v>180</v>
      </c>
      <c r="L3083" s="2">
        <v>2195</v>
      </c>
      <c r="M3083" s="2">
        <f t="shared" si="288"/>
        <v>219.5</v>
      </c>
      <c r="O3083" s="2" t="str">
        <f t="shared" si="289"/>
        <v/>
      </c>
      <c r="P3083" s="2" t="str">
        <f>IF(ISNUMBER(O3083),SUMIFS(O$1:$O3083,A$1:$A3083,A3083,C$1:$C3083,C3083,G$1:$G3083,G3083,E$1:$E3083,E3083),"")</f>
        <v/>
      </c>
      <c r="U3083" t="str">
        <f t="shared" si="290"/>
        <v/>
      </c>
      <c r="AA3083">
        <v>23.9</v>
      </c>
      <c r="AB3083">
        <v>3.7999999999999999E-2</v>
      </c>
      <c r="AC3083" s="2">
        <f t="shared" si="291"/>
        <v>3.7999999999999999E-2</v>
      </c>
      <c r="AH3083" s="2" t="str">
        <f t="shared" si="292"/>
        <v/>
      </c>
      <c r="AI3083" s="2" t="str">
        <f>IF(ISNUMBER(AH3083),SUMIFS($AH$1:AH3083,$A$1:A3083,A3083,C$1:$C3083,C3083,$G$1:G3083,G3083,$E$1:E3083,E3083),"")</f>
        <v/>
      </c>
      <c r="AJ3083">
        <f t="shared" si="293"/>
        <v>6</v>
      </c>
    </row>
    <row r="3084" spans="1:36" x14ac:dyDescent="0.25">
      <c r="A3084" s="14" t="s">
        <v>92</v>
      </c>
      <c r="B3084" t="s">
        <v>80</v>
      </c>
      <c r="C3084" t="s">
        <v>90</v>
      </c>
      <c r="D3084" s="13">
        <v>42118</v>
      </c>
      <c r="E3084">
        <v>1</v>
      </c>
      <c r="F3084">
        <v>350</v>
      </c>
      <c r="G3084" s="2" t="s">
        <v>89</v>
      </c>
      <c r="H3084" s="2" t="s">
        <v>13</v>
      </c>
      <c r="I3084">
        <v>5</v>
      </c>
      <c r="J3084" s="2" t="s">
        <v>88</v>
      </c>
      <c r="K3084" s="2">
        <v>315</v>
      </c>
      <c r="L3084" s="2">
        <v>2195</v>
      </c>
      <c r="M3084" s="2">
        <f t="shared" si="288"/>
        <v>219.5</v>
      </c>
      <c r="O3084" s="2" t="str">
        <f t="shared" si="289"/>
        <v/>
      </c>
      <c r="P3084" s="2" t="str">
        <f>IF(ISNUMBER(O3084),SUMIFS(O$1:$O3084,A$1:$A3084,A3084,C$1:$C3084,C3084,G$1:$G3084,G3084,E$1:$E3084,E3084),"")</f>
        <v/>
      </c>
      <c r="U3084" t="str">
        <f t="shared" si="290"/>
        <v/>
      </c>
      <c r="AA3084">
        <v>25.4</v>
      </c>
      <c r="AB3084">
        <v>4.0999999999999995E-2</v>
      </c>
      <c r="AC3084" s="2">
        <f t="shared" si="291"/>
        <v>4.0999999999999995E-2</v>
      </c>
      <c r="AH3084" s="2" t="str">
        <f t="shared" si="292"/>
        <v/>
      </c>
      <c r="AI3084" s="2" t="str">
        <f>IF(ISNUMBER(AH3084),SUMIFS($AH$1:AH3084,$A$1:A3084,A3084,C$1:$C3084,C3084,$G$1:G3084,G3084,$E$1:E3084,E3084),"")</f>
        <v/>
      </c>
      <c r="AJ3084">
        <f t="shared" si="293"/>
        <v>6</v>
      </c>
    </row>
    <row r="3085" spans="1:36" x14ac:dyDescent="0.25">
      <c r="A3085" s="14" t="s">
        <v>91</v>
      </c>
      <c r="B3085" t="s">
        <v>80</v>
      </c>
      <c r="C3085" t="s">
        <v>90</v>
      </c>
      <c r="D3085" s="13">
        <v>42118</v>
      </c>
      <c r="E3085">
        <v>1</v>
      </c>
      <c r="F3085">
        <v>500</v>
      </c>
      <c r="G3085" s="2" t="s">
        <v>89</v>
      </c>
      <c r="H3085" s="2" t="s">
        <v>13</v>
      </c>
      <c r="I3085">
        <v>5</v>
      </c>
      <c r="J3085" s="2" t="s">
        <v>88</v>
      </c>
      <c r="K3085" s="2">
        <v>450</v>
      </c>
      <c r="L3085" s="2">
        <v>2257</v>
      </c>
      <c r="M3085" s="2">
        <f t="shared" si="288"/>
        <v>225.7</v>
      </c>
      <c r="O3085" s="2" t="str">
        <f t="shared" si="289"/>
        <v/>
      </c>
      <c r="P3085" s="2" t="str">
        <f>IF(ISNUMBER(O3085),SUMIFS(O$1:$O3085,A$1:$A3085,A3085,C$1:$C3085,C3085,G$1:$G3085,G3085,E$1:$E3085,E3085),"")</f>
        <v/>
      </c>
      <c r="U3085" t="str">
        <f t="shared" si="290"/>
        <v/>
      </c>
      <c r="AA3085">
        <v>23.9</v>
      </c>
      <c r="AB3085">
        <v>3.7999999999999999E-2</v>
      </c>
      <c r="AC3085" s="2">
        <f t="shared" si="291"/>
        <v>3.7999999999999999E-2</v>
      </c>
      <c r="AH3085" s="2" t="str">
        <f t="shared" si="292"/>
        <v/>
      </c>
      <c r="AI3085" s="2" t="str">
        <f>IF(ISNUMBER(AH3085),SUMIFS($AH$1:AH3085,$A$1:A3085,A3085,C$1:$C3085,C3085,$G$1:G3085,G3085,$E$1:E3085,E3085),"")</f>
        <v/>
      </c>
      <c r="AJ3085">
        <f t="shared" si="293"/>
        <v>6</v>
      </c>
    </row>
    <row r="3086" spans="1:36" x14ac:dyDescent="0.25">
      <c r="A3086" s="14" t="s">
        <v>96</v>
      </c>
      <c r="B3086" t="s">
        <v>80</v>
      </c>
      <c r="C3086" t="s">
        <v>90</v>
      </c>
      <c r="D3086" s="13">
        <v>42118</v>
      </c>
      <c r="E3086">
        <v>2</v>
      </c>
      <c r="F3086">
        <v>0</v>
      </c>
      <c r="G3086" s="2" t="s">
        <v>89</v>
      </c>
      <c r="H3086" s="2" t="s">
        <v>13</v>
      </c>
      <c r="I3086">
        <v>5</v>
      </c>
      <c r="J3086" s="2" t="s">
        <v>88</v>
      </c>
      <c r="K3086" s="2">
        <v>0</v>
      </c>
      <c r="L3086" s="2">
        <v>2133</v>
      </c>
      <c r="M3086" s="2">
        <f t="shared" si="288"/>
        <v>213.3</v>
      </c>
      <c r="O3086" s="2" t="str">
        <f t="shared" si="289"/>
        <v/>
      </c>
      <c r="P3086" s="2" t="str">
        <f>IF(ISNUMBER(O3086),SUMIFS(O$1:$O3086,A$1:$A3086,A3086,C$1:$C3086,C3086,G$1:$G3086,G3086,E$1:$E3086,E3086),"")</f>
        <v/>
      </c>
      <c r="U3086" t="str">
        <f t="shared" si="290"/>
        <v/>
      </c>
      <c r="AA3086">
        <v>25.9</v>
      </c>
      <c r="AB3086">
        <v>4.0999999999999995E-2</v>
      </c>
      <c r="AC3086" s="2">
        <f t="shared" si="291"/>
        <v>4.0999999999999995E-2</v>
      </c>
      <c r="AH3086" s="2" t="str">
        <f t="shared" si="292"/>
        <v/>
      </c>
      <c r="AI3086" s="2" t="str">
        <f>IF(ISNUMBER(AH3086),SUMIFS($AH$1:AH3086,$A$1:A3086,A3086,C$1:$C3086,C3086,$G$1:G3086,G3086,$E$1:E3086,E3086),"")</f>
        <v/>
      </c>
      <c r="AJ3086">
        <f t="shared" si="293"/>
        <v>6</v>
      </c>
    </row>
    <row r="3087" spans="1:36" x14ac:dyDescent="0.25">
      <c r="A3087" s="14" t="s">
        <v>95</v>
      </c>
      <c r="B3087" t="s">
        <v>80</v>
      </c>
      <c r="C3087" t="s">
        <v>90</v>
      </c>
      <c r="D3087" s="13">
        <v>42118</v>
      </c>
      <c r="E3087">
        <v>2</v>
      </c>
      <c r="F3087">
        <v>50</v>
      </c>
      <c r="G3087" s="2" t="s">
        <v>89</v>
      </c>
      <c r="H3087" s="2" t="s">
        <v>13</v>
      </c>
      <c r="I3087">
        <v>5</v>
      </c>
      <c r="J3087" s="2" t="s">
        <v>88</v>
      </c>
      <c r="K3087" s="2">
        <v>45</v>
      </c>
      <c r="L3087" s="2">
        <v>2195</v>
      </c>
      <c r="M3087" s="2">
        <f t="shared" si="288"/>
        <v>219.5</v>
      </c>
      <c r="O3087" s="2" t="str">
        <f t="shared" si="289"/>
        <v/>
      </c>
      <c r="P3087" s="2" t="str">
        <f>IF(ISNUMBER(O3087),SUMIFS(O$1:$O3087,A$1:$A3087,A3087,C$1:$C3087,C3087,G$1:$G3087,G3087,E$1:$E3087,E3087),"")</f>
        <v/>
      </c>
      <c r="U3087" t="str">
        <f t="shared" si="290"/>
        <v/>
      </c>
      <c r="AA3087">
        <v>25.5</v>
      </c>
      <c r="AB3087">
        <v>4.0999999999999995E-2</v>
      </c>
      <c r="AC3087" s="2">
        <f t="shared" si="291"/>
        <v>4.0999999999999995E-2</v>
      </c>
      <c r="AH3087" s="2" t="str">
        <f t="shared" si="292"/>
        <v/>
      </c>
      <c r="AI3087" s="2" t="str">
        <f>IF(ISNUMBER(AH3087),SUMIFS($AH$1:AH3087,$A$1:A3087,A3087,C$1:$C3087,C3087,$G$1:G3087,G3087,$E$1:E3087,E3087),"")</f>
        <v/>
      </c>
      <c r="AJ3087">
        <f t="shared" si="293"/>
        <v>6</v>
      </c>
    </row>
    <row r="3088" spans="1:36" x14ac:dyDescent="0.25">
      <c r="A3088" s="14" t="s">
        <v>94</v>
      </c>
      <c r="B3088" t="s">
        <v>80</v>
      </c>
      <c r="C3088" t="s">
        <v>90</v>
      </c>
      <c r="D3088" s="13">
        <v>42118</v>
      </c>
      <c r="E3088">
        <v>2</v>
      </c>
      <c r="F3088">
        <v>100</v>
      </c>
      <c r="G3088" s="2" t="s">
        <v>89</v>
      </c>
      <c r="H3088" s="2" t="s">
        <v>13</v>
      </c>
      <c r="I3088">
        <v>5</v>
      </c>
      <c r="J3088" s="2" t="s">
        <v>88</v>
      </c>
      <c r="K3088" s="2">
        <v>90</v>
      </c>
      <c r="L3088" s="2">
        <v>2133</v>
      </c>
      <c r="M3088" s="2">
        <f t="shared" si="288"/>
        <v>213.3</v>
      </c>
      <c r="O3088" s="2" t="str">
        <f t="shared" si="289"/>
        <v/>
      </c>
      <c r="P3088" s="2" t="str">
        <f>IF(ISNUMBER(O3088),SUMIFS(O$1:$O3088,A$1:$A3088,A3088,C$1:$C3088,C3088,G$1:$G3088,G3088,E$1:$E3088,E3088),"")</f>
        <v/>
      </c>
      <c r="U3088" t="str">
        <f t="shared" si="290"/>
        <v/>
      </c>
      <c r="AA3088">
        <v>30.2</v>
      </c>
      <c r="AB3088">
        <v>4.8000000000000001E-2</v>
      </c>
      <c r="AC3088" s="2">
        <f t="shared" si="291"/>
        <v>4.8000000000000001E-2</v>
      </c>
      <c r="AH3088" s="2" t="str">
        <f t="shared" si="292"/>
        <v/>
      </c>
      <c r="AI3088" s="2" t="str">
        <f>IF(ISNUMBER(AH3088),SUMIFS($AH$1:AH3088,$A$1:A3088,A3088,C$1:$C3088,C3088,$G$1:G3088,G3088,$E$1:E3088,E3088),"")</f>
        <v/>
      </c>
      <c r="AJ3088">
        <f t="shared" si="293"/>
        <v>6</v>
      </c>
    </row>
    <row r="3089" spans="1:36" x14ac:dyDescent="0.25">
      <c r="A3089" s="14" t="s">
        <v>93</v>
      </c>
      <c r="B3089" t="s">
        <v>80</v>
      </c>
      <c r="C3089" t="s">
        <v>90</v>
      </c>
      <c r="D3089" s="13">
        <v>42118</v>
      </c>
      <c r="E3089">
        <v>2</v>
      </c>
      <c r="F3089">
        <v>200</v>
      </c>
      <c r="G3089" s="2" t="s">
        <v>89</v>
      </c>
      <c r="H3089" s="2" t="s">
        <v>13</v>
      </c>
      <c r="I3089">
        <v>5</v>
      </c>
      <c r="J3089" s="2" t="s">
        <v>88</v>
      </c>
      <c r="K3089" s="2">
        <v>180</v>
      </c>
      <c r="L3089" s="2">
        <v>2257</v>
      </c>
      <c r="M3089" s="2">
        <f t="shared" si="288"/>
        <v>225.7</v>
      </c>
      <c r="O3089" s="2" t="str">
        <f t="shared" si="289"/>
        <v/>
      </c>
      <c r="P3089" s="2" t="str">
        <f>IF(ISNUMBER(O3089),SUMIFS(O$1:$O3089,A$1:$A3089,A3089,C$1:$C3089,C3089,G$1:$G3089,G3089,E$1:$E3089,E3089),"")</f>
        <v/>
      </c>
      <c r="U3089" t="str">
        <f t="shared" si="290"/>
        <v/>
      </c>
      <c r="AA3089">
        <v>18.5</v>
      </c>
      <c r="AB3089">
        <v>0.03</v>
      </c>
      <c r="AC3089" s="2">
        <f t="shared" si="291"/>
        <v>0.03</v>
      </c>
      <c r="AH3089" s="2" t="str">
        <f t="shared" si="292"/>
        <v/>
      </c>
      <c r="AI3089" s="2" t="str">
        <f>IF(ISNUMBER(AH3089),SUMIFS($AH$1:AH3089,$A$1:A3089,A3089,C$1:$C3089,C3089,$G$1:G3089,G3089,$E$1:E3089,E3089),"")</f>
        <v/>
      </c>
      <c r="AJ3089">
        <f t="shared" si="293"/>
        <v>6</v>
      </c>
    </row>
    <row r="3090" spans="1:36" x14ac:dyDescent="0.25">
      <c r="A3090" s="14" t="s">
        <v>92</v>
      </c>
      <c r="B3090" t="s">
        <v>80</v>
      </c>
      <c r="C3090" t="s">
        <v>90</v>
      </c>
      <c r="D3090" s="13">
        <v>42118</v>
      </c>
      <c r="E3090">
        <v>2</v>
      </c>
      <c r="F3090">
        <v>350</v>
      </c>
      <c r="G3090" s="2" t="s">
        <v>89</v>
      </c>
      <c r="H3090" s="2" t="s">
        <v>13</v>
      </c>
      <c r="I3090">
        <v>5</v>
      </c>
      <c r="J3090" s="2" t="s">
        <v>88</v>
      </c>
      <c r="K3090" s="2">
        <v>315</v>
      </c>
      <c r="L3090" s="2">
        <v>2288</v>
      </c>
      <c r="M3090" s="2">
        <f t="shared" si="288"/>
        <v>228.8</v>
      </c>
      <c r="O3090" s="2" t="str">
        <f t="shared" si="289"/>
        <v/>
      </c>
      <c r="P3090" s="2" t="str">
        <f>IF(ISNUMBER(O3090),SUMIFS(O$1:$O3090,A$1:$A3090,A3090,C$1:$C3090,C3090,G$1:$G3090,G3090,E$1:$E3090,E3090),"")</f>
        <v/>
      </c>
      <c r="U3090" t="str">
        <f t="shared" si="290"/>
        <v/>
      </c>
      <c r="AA3090">
        <v>25.6</v>
      </c>
      <c r="AB3090">
        <v>4.0999999999999995E-2</v>
      </c>
      <c r="AC3090" s="2">
        <f t="shared" si="291"/>
        <v>4.0999999999999995E-2</v>
      </c>
      <c r="AH3090" s="2" t="str">
        <f t="shared" si="292"/>
        <v/>
      </c>
      <c r="AI3090" s="2" t="str">
        <f>IF(ISNUMBER(AH3090),SUMIFS($AH$1:AH3090,$A$1:A3090,A3090,C$1:$C3090,C3090,$G$1:G3090,G3090,$E$1:E3090,E3090),"")</f>
        <v/>
      </c>
      <c r="AJ3090">
        <f t="shared" si="293"/>
        <v>6</v>
      </c>
    </row>
    <row r="3091" spans="1:36" x14ac:dyDescent="0.25">
      <c r="A3091" s="14" t="s">
        <v>91</v>
      </c>
      <c r="B3091" t="s">
        <v>80</v>
      </c>
      <c r="C3091" t="s">
        <v>90</v>
      </c>
      <c r="D3091" s="13">
        <v>42118</v>
      </c>
      <c r="E3091">
        <v>2</v>
      </c>
      <c r="F3091">
        <v>500</v>
      </c>
      <c r="G3091" s="2" t="s">
        <v>89</v>
      </c>
      <c r="H3091" s="2" t="s">
        <v>13</v>
      </c>
      <c r="I3091">
        <v>5</v>
      </c>
      <c r="J3091" s="2" t="s">
        <v>88</v>
      </c>
      <c r="K3091" s="2">
        <v>450</v>
      </c>
      <c r="L3091" s="2">
        <v>2226</v>
      </c>
      <c r="M3091" s="2">
        <f t="shared" si="288"/>
        <v>222.6</v>
      </c>
      <c r="O3091" s="2" t="str">
        <f t="shared" si="289"/>
        <v/>
      </c>
      <c r="P3091" s="2" t="str">
        <f>IF(ISNUMBER(O3091),SUMIFS(O$1:$O3091,A$1:$A3091,A3091,C$1:$C3091,C3091,G$1:$G3091,G3091,E$1:$E3091,E3091),"")</f>
        <v/>
      </c>
      <c r="U3091" t="str">
        <f t="shared" si="290"/>
        <v/>
      </c>
      <c r="AA3091">
        <v>18.100000000000001</v>
      </c>
      <c r="AB3091">
        <v>2.8999999999999998E-2</v>
      </c>
      <c r="AC3091" s="2">
        <f t="shared" si="291"/>
        <v>2.8999999999999998E-2</v>
      </c>
      <c r="AH3091" s="2" t="str">
        <f t="shared" si="292"/>
        <v/>
      </c>
      <c r="AI3091" s="2" t="str">
        <f>IF(ISNUMBER(AH3091),SUMIFS($AH$1:AH3091,$A$1:A3091,A3091,C$1:$C3091,C3091,$G$1:G3091,G3091,$E$1:E3091,E3091),"")</f>
        <v/>
      </c>
      <c r="AJ3091">
        <f t="shared" si="293"/>
        <v>6</v>
      </c>
    </row>
    <row r="3092" spans="1:36" x14ac:dyDescent="0.25">
      <c r="A3092" s="14" t="s">
        <v>96</v>
      </c>
      <c r="B3092" t="s">
        <v>80</v>
      </c>
      <c r="C3092" t="s">
        <v>90</v>
      </c>
      <c r="D3092" s="13">
        <v>42118</v>
      </c>
      <c r="E3092">
        <v>3</v>
      </c>
      <c r="F3092">
        <v>0</v>
      </c>
      <c r="G3092" s="2" t="s">
        <v>89</v>
      </c>
      <c r="H3092" s="2" t="s">
        <v>13</v>
      </c>
      <c r="I3092">
        <v>5</v>
      </c>
      <c r="J3092" s="2" t="s">
        <v>88</v>
      </c>
      <c r="K3092" s="2">
        <v>0</v>
      </c>
      <c r="L3092" s="2">
        <v>2102</v>
      </c>
      <c r="M3092" s="2">
        <f t="shared" si="288"/>
        <v>210.2</v>
      </c>
      <c r="O3092" s="2" t="str">
        <f t="shared" si="289"/>
        <v/>
      </c>
      <c r="P3092" s="2" t="str">
        <f>IF(ISNUMBER(O3092),SUMIFS(O$1:$O3092,A$1:$A3092,A3092,C$1:$C3092,C3092,G$1:$G3092,G3092,E$1:$E3092,E3092),"")</f>
        <v/>
      </c>
      <c r="U3092" t="str">
        <f t="shared" si="290"/>
        <v/>
      </c>
      <c r="AA3092">
        <v>13.9</v>
      </c>
      <c r="AB3092">
        <v>2.2000000000000002E-2</v>
      </c>
      <c r="AC3092" s="2">
        <f t="shared" si="291"/>
        <v>2.2000000000000002E-2</v>
      </c>
      <c r="AH3092" s="2" t="str">
        <f t="shared" si="292"/>
        <v/>
      </c>
      <c r="AI3092" s="2" t="str">
        <f>IF(ISNUMBER(AH3092),SUMIFS($AH$1:AH3092,$A$1:A3092,A3092,C$1:$C3092,C3092,$G$1:G3092,G3092,$E$1:E3092,E3092),"")</f>
        <v/>
      </c>
      <c r="AJ3092">
        <f t="shared" si="293"/>
        <v>6</v>
      </c>
    </row>
    <row r="3093" spans="1:36" x14ac:dyDescent="0.25">
      <c r="A3093" s="14" t="s">
        <v>95</v>
      </c>
      <c r="B3093" t="s">
        <v>80</v>
      </c>
      <c r="C3093" t="s">
        <v>90</v>
      </c>
      <c r="D3093" s="13">
        <v>42118</v>
      </c>
      <c r="E3093">
        <v>3</v>
      </c>
      <c r="F3093">
        <v>50</v>
      </c>
      <c r="G3093" s="2" t="s">
        <v>89</v>
      </c>
      <c r="H3093" s="2" t="s">
        <v>13</v>
      </c>
      <c r="I3093">
        <v>5</v>
      </c>
      <c r="J3093" s="2" t="s">
        <v>88</v>
      </c>
      <c r="K3093" s="2">
        <v>45</v>
      </c>
      <c r="L3093" s="2">
        <v>2164</v>
      </c>
      <c r="M3093" s="2">
        <f t="shared" si="288"/>
        <v>216.4</v>
      </c>
      <c r="O3093" s="2" t="str">
        <f t="shared" si="289"/>
        <v/>
      </c>
      <c r="P3093" s="2" t="str">
        <f>IF(ISNUMBER(O3093),SUMIFS(O$1:$O3093,A$1:$A3093,A3093,C$1:$C3093,C3093,G$1:$G3093,G3093,E$1:$E3093,E3093),"")</f>
        <v/>
      </c>
      <c r="U3093" t="str">
        <f t="shared" si="290"/>
        <v/>
      </c>
      <c r="AA3093">
        <v>21.5</v>
      </c>
      <c r="AB3093">
        <v>3.4000000000000002E-2</v>
      </c>
      <c r="AC3093" s="2">
        <f t="shared" si="291"/>
        <v>3.4000000000000002E-2</v>
      </c>
      <c r="AH3093" s="2" t="str">
        <f t="shared" si="292"/>
        <v/>
      </c>
      <c r="AI3093" s="2" t="str">
        <f>IF(ISNUMBER(AH3093),SUMIFS($AH$1:AH3093,$A$1:A3093,A3093,C$1:$C3093,C3093,$G$1:G3093,G3093,$E$1:E3093,E3093),"")</f>
        <v/>
      </c>
      <c r="AJ3093">
        <f t="shared" si="293"/>
        <v>6</v>
      </c>
    </row>
    <row r="3094" spans="1:36" x14ac:dyDescent="0.25">
      <c r="A3094" s="14" t="s">
        <v>94</v>
      </c>
      <c r="B3094" t="s">
        <v>80</v>
      </c>
      <c r="C3094" t="s">
        <v>90</v>
      </c>
      <c r="D3094" s="13">
        <v>42118</v>
      </c>
      <c r="E3094">
        <v>3</v>
      </c>
      <c r="F3094">
        <v>100</v>
      </c>
      <c r="G3094" s="2" t="s">
        <v>89</v>
      </c>
      <c r="H3094" s="2" t="s">
        <v>13</v>
      </c>
      <c r="I3094">
        <v>5</v>
      </c>
      <c r="J3094" s="2" t="s">
        <v>88</v>
      </c>
      <c r="K3094" s="2">
        <v>90</v>
      </c>
      <c r="L3094" s="2">
        <v>2133</v>
      </c>
      <c r="M3094" s="2">
        <f t="shared" si="288"/>
        <v>213.3</v>
      </c>
      <c r="O3094" s="2" t="str">
        <f t="shared" si="289"/>
        <v/>
      </c>
      <c r="P3094" s="2" t="str">
        <f>IF(ISNUMBER(O3094),SUMIFS(O$1:$O3094,A$1:$A3094,A3094,C$1:$C3094,C3094,G$1:$G3094,G3094,E$1:$E3094,E3094),"")</f>
        <v/>
      </c>
      <c r="U3094" t="str">
        <f t="shared" si="290"/>
        <v/>
      </c>
      <c r="AA3094">
        <v>16.899999999999999</v>
      </c>
      <c r="AB3094">
        <v>2.7000000000000003E-2</v>
      </c>
      <c r="AC3094" s="2">
        <f t="shared" si="291"/>
        <v>2.7000000000000003E-2</v>
      </c>
      <c r="AH3094" s="2" t="str">
        <f t="shared" si="292"/>
        <v/>
      </c>
      <c r="AI3094" s="2" t="str">
        <f>IF(ISNUMBER(AH3094),SUMIFS($AH$1:AH3094,$A$1:A3094,A3094,C$1:$C3094,C3094,$G$1:G3094,G3094,$E$1:E3094,E3094),"")</f>
        <v/>
      </c>
      <c r="AJ3094">
        <f t="shared" si="293"/>
        <v>6</v>
      </c>
    </row>
    <row r="3095" spans="1:36" x14ac:dyDescent="0.25">
      <c r="A3095" s="14" t="s">
        <v>93</v>
      </c>
      <c r="B3095" t="s">
        <v>80</v>
      </c>
      <c r="C3095" t="s">
        <v>90</v>
      </c>
      <c r="D3095" s="13">
        <v>42118</v>
      </c>
      <c r="E3095">
        <v>3</v>
      </c>
      <c r="F3095">
        <v>200</v>
      </c>
      <c r="G3095" s="2" t="s">
        <v>89</v>
      </c>
      <c r="H3095" s="2" t="s">
        <v>13</v>
      </c>
      <c r="I3095">
        <v>5</v>
      </c>
      <c r="J3095" s="2" t="s">
        <v>88</v>
      </c>
      <c r="K3095" s="2">
        <v>180</v>
      </c>
      <c r="L3095" s="2">
        <v>2350</v>
      </c>
      <c r="M3095" s="2">
        <f t="shared" si="288"/>
        <v>235</v>
      </c>
      <c r="O3095" s="2" t="str">
        <f t="shared" si="289"/>
        <v/>
      </c>
      <c r="P3095" s="2" t="str">
        <f>IF(ISNUMBER(O3095),SUMIFS(O$1:$O3095,A$1:$A3095,A3095,C$1:$C3095,C3095,G$1:$G3095,G3095,E$1:$E3095,E3095),"")</f>
        <v/>
      </c>
      <c r="U3095" t="str">
        <f t="shared" si="290"/>
        <v/>
      </c>
      <c r="AA3095">
        <v>26.2</v>
      </c>
      <c r="AB3095">
        <v>4.2000000000000003E-2</v>
      </c>
      <c r="AC3095" s="2">
        <f t="shared" si="291"/>
        <v>4.2000000000000003E-2</v>
      </c>
      <c r="AH3095" s="2" t="str">
        <f t="shared" si="292"/>
        <v/>
      </c>
      <c r="AI3095" s="2" t="str">
        <f>IF(ISNUMBER(AH3095),SUMIFS($AH$1:AH3095,$A$1:A3095,A3095,C$1:$C3095,C3095,$G$1:G3095,G3095,$E$1:E3095,E3095),"")</f>
        <v/>
      </c>
      <c r="AJ3095">
        <f t="shared" si="293"/>
        <v>6</v>
      </c>
    </row>
    <row r="3096" spans="1:36" x14ac:dyDescent="0.25">
      <c r="A3096" s="14" t="s">
        <v>92</v>
      </c>
      <c r="B3096" t="s">
        <v>80</v>
      </c>
      <c r="C3096" t="s">
        <v>90</v>
      </c>
      <c r="D3096" s="13">
        <v>42118</v>
      </c>
      <c r="E3096">
        <v>3</v>
      </c>
      <c r="F3096">
        <v>350</v>
      </c>
      <c r="G3096" s="2" t="s">
        <v>89</v>
      </c>
      <c r="H3096" s="2" t="s">
        <v>13</v>
      </c>
      <c r="I3096">
        <v>5</v>
      </c>
      <c r="J3096" s="2" t="s">
        <v>88</v>
      </c>
      <c r="K3096" s="2">
        <v>315</v>
      </c>
      <c r="L3096" s="2">
        <v>2319</v>
      </c>
      <c r="M3096" s="2">
        <f t="shared" si="288"/>
        <v>231.9</v>
      </c>
      <c r="O3096" s="2" t="str">
        <f t="shared" si="289"/>
        <v/>
      </c>
      <c r="P3096" s="2" t="str">
        <f>IF(ISNUMBER(O3096),SUMIFS(O$1:$O3096,A$1:$A3096,A3096,C$1:$C3096,C3096,G$1:$G3096,G3096,E$1:$E3096,E3096),"")</f>
        <v/>
      </c>
      <c r="U3096" t="str">
        <f t="shared" si="290"/>
        <v/>
      </c>
      <c r="AA3096">
        <v>18.899999999999999</v>
      </c>
      <c r="AB3096">
        <v>0.03</v>
      </c>
      <c r="AC3096" s="2">
        <f t="shared" si="291"/>
        <v>0.03</v>
      </c>
      <c r="AH3096" s="2" t="str">
        <f t="shared" si="292"/>
        <v/>
      </c>
      <c r="AI3096" s="2" t="str">
        <f>IF(ISNUMBER(AH3096),SUMIFS($AH$1:AH3096,$A$1:A3096,A3096,C$1:$C3096,C3096,$G$1:G3096,G3096,$E$1:E3096,E3096),"")</f>
        <v/>
      </c>
      <c r="AJ3096">
        <f t="shared" si="293"/>
        <v>6</v>
      </c>
    </row>
    <row r="3097" spans="1:36" x14ac:dyDescent="0.25">
      <c r="A3097" s="14" t="s">
        <v>91</v>
      </c>
      <c r="B3097" t="s">
        <v>80</v>
      </c>
      <c r="C3097" t="s">
        <v>90</v>
      </c>
      <c r="D3097" s="13">
        <v>42118</v>
      </c>
      <c r="E3097">
        <v>3</v>
      </c>
      <c r="F3097">
        <v>500</v>
      </c>
      <c r="G3097" s="2" t="s">
        <v>89</v>
      </c>
      <c r="H3097" s="2" t="s">
        <v>13</v>
      </c>
      <c r="I3097">
        <v>5</v>
      </c>
      <c r="J3097" s="2" t="s">
        <v>88</v>
      </c>
      <c r="K3097" s="2">
        <v>450</v>
      </c>
      <c r="L3097" s="2">
        <v>2412</v>
      </c>
      <c r="M3097" s="2">
        <f t="shared" si="288"/>
        <v>241.2</v>
      </c>
      <c r="O3097" s="2" t="str">
        <f t="shared" si="289"/>
        <v/>
      </c>
      <c r="P3097" s="2" t="str">
        <f>IF(ISNUMBER(O3097),SUMIFS(O$1:$O3097,A$1:$A3097,A3097,C$1:$C3097,C3097,G$1:$G3097,G3097,E$1:$E3097,E3097),"")</f>
        <v/>
      </c>
      <c r="U3097" t="str">
        <f t="shared" si="290"/>
        <v/>
      </c>
      <c r="AA3097">
        <v>26.5</v>
      </c>
      <c r="AB3097">
        <v>4.2000000000000003E-2</v>
      </c>
      <c r="AC3097" s="2">
        <f t="shared" si="291"/>
        <v>4.2000000000000003E-2</v>
      </c>
      <c r="AH3097" s="2" t="str">
        <f t="shared" si="292"/>
        <v/>
      </c>
      <c r="AI3097" s="2" t="str">
        <f>IF(ISNUMBER(AH3097),SUMIFS($AH$1:AH3097,$A$1:A3097,A3097,C$1:$C3097,C3097,$G$1:G3097,G3097,$E$1:E3097,E3097),"")</f>
        <v/>
      </c>
      <c r="AJ3097">
        <f t="shared" si="293"/>
        <v>6</v>
      </c>
    </row>
    <row r="3098" spans="1:36" x14ac:dyDescent="0.25">
      <c r="A3098" s="14" t="s">
        <v>96</v>
      </c>
      <c r="B3098" t="s">
        <v>80</v>
      </c>
      <c r="C3098" t="s">
        <v>90</v>
      </c>
      <c r="D3098" s="13">
        <v>42128</v>
      </c>
      <c r="E3098">
        <v>1</v>
      </c>
      <c r="F3098">
        <v>0</v>
      </c>
      <c r="G3098" s="2" t="s">
        <v>89</v>
      </c>
      <c r="H3098" s="2" t="s">
        <v>13</v>
      </c>
      <c r="I3098">
        <v>5</v>
      </c>
      <c r="J3098" s="2" t="s">
        <v>88</v>
      </c>
      <c r="K3098" s="2">
        <v>0</v>
      </c>
      <c r="L3098" s="2">
        <v>1900</v>
      </c>
      <c r="M3098" s="2">
        <f t="shared" si="288"/>
        <v>190</v>
      </c>
      <c r="O3098" s="2" t="str">
        <f t="shared" si="289"/>
        <v/>
      </c>
      <c r="P3098" s="2" t="str">
        <f>IF(ISNUMBER(O3098),SUMIFS(O$1:$O3098,A$1:$A3098,A3098,C$1:$C3098,C3098,G$1:$G3098,G3098,E$1:$E3098,E3098),"")</f>
        <v/>
      </c>
      <c r="U3098" t="str">
        <f t="shared" si="290"/>
        <v/>
      </c>
      <c r="AA3098">
        <v>19.600000000000001</v>
      </c>
      <c r="AB3098">
        <v>3.1E-2</v>
      </c>
      <c r="AC3098" s="2">
        <f t="shared" si="291"/>
        <v>3.1E-2</v>
      </c>
      <c r="AH3098" s="2" t="str">
        <f t="shared" si="292"/>
        <v/>
      </c>
      <c r="AI3098" s="2" t="str">
        <f>IF(ISNUMBER(AH3098),SUMIFS($AH$1:AH3098,$A$1:A3098,A3098,C$1:$C3098,C3098,$G$1:G3098,G3098,$E$1:E3098,E3098),"")</f>
        <v/>
      </c>
      <c r="AJ3098">
        <f t="shared" si="293"/>
        <v>6</v>
      </c>
    </row>
    <row r="3099" spans="1:36" x14ac:dyDescent="0.25">
      <c r="A3099" s="14" t="s">
        <v>95</v>
      </c>
      <c r="B3099" t="s">
        <v>80</v>
      </c>
      <c r="C3099" t="s">
        <v>90</v>
      </c>
      <c r="D3099" s="13">
        <v>42128</v>
      </c>
      <c r="E3099">
        <v>1</v>
      </c>
      <c r="F3099">
        <v>50</v>
      </c>
      <c r="G3099" s="2" t="s">
        <v>89</v>
      </c>
      <c r="H3099" s="2" t="s">
        <v>13</v>
      </c>
      <c r="I3099">
        <v>5</v>
      </c>
      <c r="J3099" s="2" t="s">
        <v>88</v>
      </c>
      <c r="K3099" s="2">
        <v>45</v>
      </c>
      <c r="L3099" s="2">
        <v>1984</v>
      </c>
      <c r="M3099" s="2">
        <f t="shared" si="288"/>
        <v>198.4</v>
      </c>
      <c r="O3099" s="2" t="str">
        <f t="shared" si="289"/>
        <v/>
      </c>
      <c r="P3099" s="2" t="str">
        <f>IF(ISNUMBER(O3099),SUMIFS(O$1:$O3099,A$1:$A3099,A3099,C$1:$C3099,C3099,G$1:$G3099,G3099,E$1:$E3099,E3099),"")</f>
        <v/>
      </c>
      <c r="U3099" t="str">
        <f t="shared" si="290"/>
        <v/>
      </c>
      <c r="AA3099">
        <v>20</v>
      </c>
      <c r="AB3099">
        <v>3.2000000000000001E-2</v>
      </c>
      <c r="AC3099" s="2">
        <f t="shared" si="291"/>
        <v>3.2000000000000001E-2</v>
      </c>
      <c r="AH3099" s="2" t="str">
        <f t="shared" si="292"/>
        <v/>
      </c>
      <c r="AI3099" s="2" t="str">
        <f>IF(ISNUMBER(AH3099),SUMIFS($AH$1:AH3099,$A$1:A3099,A3099,C$1:$C3099,C3099,$G$1:G3099,G3099,$E$1:E3099,E3099),"")</f>
        <v/>
      </c>
      <c r="AJ3099">
        <f t="shared" si="293"/>
        <v>6</v>
      </c>
    </row>
    <row r="3100" spans="1:36" x14ac:dyDescent="0.25">
      <c r="A3100" s="14" t="s">
        <v>94</v>
      </c>
      <c r="B3100" t="s">
        <v>80</v>
      </c>
      <c r="C3100" t="s">
        <v>90</v>
      </c>
      <c r="D3100" s="13">
        <v>42128</v>
      </c>
      <c r="E3100">
        <v>1</v>
      </c>
      <c r="F3100">
        <v>100</v>
      </c>
      <c r="G3100" s="2" t="s">
        <v>89</v>
      </c>
      <c r="H3100" s="2" t="s">
        <v>13</v>
      </c>
      <c r="I3100">
        <v>5</v>
      </c>
      <c r="J3100" s="2" t="s">
        <v>88</v>
      </c>
      <c r="K3100" s="2">
        <v>90</v>
      </c>
      <c r="L3100" s="2">
        <v>2236</v>
      </c>
      <c r="M3100" s="2">
        <f t="shared" si="288"/>
        <v>223.6</v>
      </c>
      <c r="O3100" s="2" t="str">
        <f t="shared" si="289"/>
        <v/>
      </c>
      <c r="P3100" s="2" t="str">
        <f>IF(ISNUMBER(O3100),SUMIFS(O$1:$O3100,A$1:$A3100,A3100,C$1:$C3100,C3100,G$1:$G3100,G3100,E$1:$E3100,E3100),"")</f>
        <v/>
      </c>
      <c r="U3100" t="str">
        <f t="shared" si="290"/>
        <v/>
      </c>
      <c r="AA3100">
        <v>22.2</v>
      </c>
      <c r="AB3100">
        <v>3.5000000000000003E-2</v>
      </c>
      <c r="AC3100" s="2">
        <f t="shared" si="291"/>
        <v>3.5000000000000003E-2</v>
      </c>
      <c r="AH3100" s="2" t="str">
        <f t="shared" si="292"/>
        <v/>
      </c>
      <c r="AI3100" s="2" t="str">
        <f>IF(ISNUMBER(AH3100),SUMIFS($AH$1:AH3100,$A$1:A3100,A3100,C$1:$C3100,C3100,$G$1:G3100,G3100,$E$1:E3100,E3100),"")</f>
        <v/>
      </c>
      <c r="AJ3100">
        <f t="shared" si="293"/>
        <v>6</v>
      </c>
    </row>
    <row r="3101" spans="1:36" x14ac:dyDescent="0.25">
      <c r="A3101" s="14" t="s">
        <v>93</v>
      </c>
      <c r="B3101" t="s">
        <v>80</v>
      </c>
      <c r="C3101" t="s">
        <v>90</v>
      </c>
      <c r="D3101" s="13">
        <v>42128</v>
      </c>
      <c r="E3101">
        <v>1</v>
      </c>
      <c r="F3101">
        <v>200</v>
      </c>
      <c r="G3101" s="2" t="s">
        <v>89</v>
      </c>
      <c r="H3101" s="2" t="s">
        <v>13</v>
      </c>
      <c r="I3101">
        <v>5</v>
      </c>
      <c r="J3101" s="2" t="s">
        <v>88</v>
      </c>
      <c r="K3101" s="2">
        <v>180</v>
      </c>
      <c r="L3101" s="2">
        <v>2124</v>
      </c>
      <c r="M3101" s="2">
        <f t="shared" si="288"/>
        <v>212.4</v>
      </c>
      <c r="O3101" s="2" t="str">
        <f t="shared" si="289"/>
        <v/>
      </c>
      <c r="P3101" s="2" t="str">
        <f>IF(ISNUMBER(O3101),SUMIFS(O$1:$O3101,A$1:$A3101,A3101,C$1:$C3101,C3101,G$1:$G3101,G3101,E$1:$E3101,E3101),"")</f>
        <v/>
      </c>
      <c r="U3101" t="str">
        <f t="shared" si="290"/>
        <v/>
      </c>
      <c r="AA3101">
        <v>25</v>
      </c>
      <c r="AB3101">
        <v>0.04</v>
      </c>
      <c r="AC3101" s="2">
        <f t="shared" si="291"/>
        <v>0.04</v>
      </c>
      <c r="AH3101" s="2" t="str">
        <f t="shared" si="292"/>
        <v/>
      </c>
      <c r="AI3101" s="2" t="str">
        <f>IF(ISNUMBER(AH3101),SUMIFS($AH$1:AH3101,$A$1:A3101,A3101,C$1:$C3101,C3101,$G$1:G3101,G3101,$E$1:E3101,E3101),"")</f>
        <v/>
      </c>
      <c r="AJ3101">
        <f t="shared" si="293"/>
        <v>6</v>
      </c>
    </row>
    <row r="3102" spans="1:36" x14ac:dyDescent="0.25">
      <c r="A3102" s="14" t="s">
        <v>92</v>
      </c>
      <c r="B3102" t="s">
        <v>80</v>
      </c>
      <c r="C3102" t="s">
        <v>90</v>
      </c>
      <c r="D3102" s="13">
        <v>42128</v>
      </c>
      <c r="E3102">
        <v>1</v>
      </c>
      <c r="F3102">
        <v>350</v>
      </c>
      <c r="G3102" s="2" t="s">
        <v>89</v>
      </c>
      <c r="H3102" s="2" t="s">
        <v>13</v>
      </c>
      <c r="I3102">
        <v>5</v>
      </c>
      <c r="J3102" s="2" t="s">
        <v>88</v>
      </c>
      <c r="K3102" s="2">
        <v>315</v>
      </c>
      <c r="L3102" s="2">
        <v>2292</v>
      </c>
      <c r="M3102" s="2">
        <f t="shared" si="288"/>
        <v>229.2</v>
      </c>
      <c r="O3102" s="2" t="str">
        <f t="shared" si="289"/>
        <v/>
      </c>
      <c r="P3102" s="2" t="str">
        <f>IF(ISNUMBER(O3102),SUMIFS(O$1:$O3102,A$1:$A3102,A3102,C$1:$C3102,C3102,G$1:$G3102,G3102,E$1:$E3102,E3102),"")</f>
        <v/>
      </c>
      <c r="U3102" t="str">
        <f t="shared" si="290"/>
        <v/>
      </c>
      <c r="AA3102">
        <v>20.100000000000001</v>
      </c>
      <c r="AB3102">
        <v>3.2000000000000001E-2</v>
      </c>
      <c r="AC3102" s="2">
        <f t="shared" si="291"/>
        <v>3.2000000000000001E-2</v>
      </c>
      <c r="AH3102" s="2" t="str">
        <f t="shared" si="292"/>
        <v/>
      </c>
      <c r="AI3102" s="2" t="str">
        <f>IF(ISNUMBER(AH3102),SUMIFS($AH$1:AH3102,$A$1:A3102,A3102,C$1:$C3102,C3102,$G$1:G3102,G3102,$E$1:E3102,E3102),"")</f>
        <v/>
      </c>
      <c r="AJ3102">
        <f t="shared" si="293"/>
        <v>6</v>
      </c>
    </row>
    <row r="3103" spans="1:36" x14ac:dyDescent="0.25">
      <c r="A3103" s="14" t="s">
        <v>91</v>
      </c>
      <c r="B3103" t="s">
        <v>80</v>
      </c>
      <c r="C3103" t="s">
        <v>90</v>
      </c>
      <c r="D3103" s="13">
        <v>42128</v>
      </c>
      <c r="E3103">
        <v>1</v>
      </c>
      <c r="F3103">
        <v>500</v>
      </c>
      <c r="G3103" s="2" t="s">
        <v>89</v>
      </c>
      <c r="H3103" s="2" t="s">
        <v>13</v>
      </c>
      <c r="I3103">
        <v>5</v>
      </c>
      <c r="J3103" s="2" t="s">
        <v>88</v>
      </c>
      <c r="K3103" s="2">
        <v>450</v>
      </c>
      <c r="L3103" s="2">
        <v>2040</v>
      </c>
      <c r="M3103" s="2">
        <f t="shared" si="288"/>
        <v>204</v>
      </c>
      <c r="O3103" s="2" t="str">
        <f t="shared" si="289"/>
        <v/>
      </c>
      <c r="P3103" s="2" t="str">
        <f>IF(ISNUMBER(O3103),SUMIFS(O$1:$O3103,A$1:$A3103,A3103,C$1:$C3103,C3103,G$1:$G3103,G3103,E$1:$E3103,E3103),"")</f>
        <v/>
      </c>
      <c r="U3103" t="str">
        <f t="shared" si="290"/>
        <v/>
      </c>
      <c r="AA3103">
        <v>22.8</v>
      </c>
      <c r="AB3103">
        <v>3.6000000000000004E-2</v>
      </c>
      <c r="AC3103" s="2">
        <f t="shared" si="291"/>
        <v>3.6000000000000004E-2</v>
      </c>
      <c r="AH3103" s="2" t="str">
        <f t="shared" si="292"/>
        <v/>
      </c>
      <c r="AI3103" s="2" t="str">
        <f>IF(ISNUMBER(AH3103),SUMIFS($AH$1:AH3103,$A$1:A3103,A3103,C$1:$C3103,C3103,$G$1:G3103,G3103,$E$1:E3103,E3103),"")</f>
        <v/>
      </c>
      <c r="AJ3103">
        <f t="shared" si="293"/>
        <v>6</v>
      </c>
    </row>
    <row r="3104" spans="1:36" x14ac:dyDescent="0.25">
      <c r="A3104" s="14" t="s">
        <v>96</v>
      </c>
      <c r="B3104" t="s">
        <v>80</v>
      </c>
      <c r="C3104" t="s">
        <v>90</v>
      </c>
      <c r="D3104" s="13">
        <v>42128</v>
      </c>
      <c r="E3104">
        <v>2</v>
      </c>
      <c r="F3104">
        <v>0</v>
      </c>
      <c r="G3104" s="2" t="s">
        <v>89</v>
      </c>
      <c r="H3104" s="2" t="s">
        <v>13</v>
      </c>
      <c r="I3104">
        <v>5</v>
      </c>
      <c r="J3104" s="2" t="s">
        <v>88</v>
      </c>
      <c r="K3104" s="2">
        <v>0</v>
      </c>
      <c r="L3104" s="2">
        <v>1620</v>
      </c>
      <c r="M3104" s="2">
        <f t="shared" si="288"/>
        <v>162</v>
      </c>
      <c r="O3104" s="2" t="str">
        <f t="shared" si="289"/>
        <v/>
      </c>
      <c r="P3104" s="2" t="str">
        <f>IF(ISNUMBER(O3104),SUMIFS(O$1:$O3104,A$1:$A3104,A3104,C$1:$C3104,C3104,G$1:$G3104,G3104,E$1:$E3104,E3104),"")</f>
        <v/>
      </c>
      <c r="U3104" t="str">
        <f t="shared" si="290"/>
        <v/>
      </c>
      <c r="AA3104">
        <v>21.7</v>
      </c>
      <c r="AB3104">
        <v>3.5000000000000003E-2</v>
      </c>
      <c r="AC3104" s="2">
        <f t="shared" si="291"/>
        <v>3.5000000000000003E-2</v>
      </c>
      <c r="AH3104" s="2" t="str">
        <f t="shared" si="292"/>
        <v/>
      </c>
      <c r="AI3104" s="2" t="str">
        <f>IF(ISNUMBER(AH3104),SUMIFS($AH$1:AH3104,$A$1:A3104,A3104,C$1:$C3104,C3104,$G$1:G3104,G3104,$E$1:E3104,E3104),"")</f>
        <v/>
      </c>
      <c r="AJ3104">
        <f t="shared" si="293"/>
        <v>6</v>
      </c>
    </row>
    <row r="3105" spans="1:36" x14ac:dyDescent="0.25">
      <c r="A3105" s="14" t="s">
        <v>95</v>
      </c>
      <c r="B3105" t="s">
        <v>80</v>
      </c>
      <c r="C3105" t="s">
        <v>90</v>
      </c>
      <c r="D3105" s="13">
        <v>42128</v>
      </c>
      <c r="E3105">
        <v>2</v>
      </c>
      <c r="F3105">
        <v>50</v>
      </c>
      <c r="G3105" s="2" t="s">
        <v>89</v>
      </c>
      <c r="H3105" s="2" t="s">
        <v>13</v>
      </c>
      <c r="I3105">
        <v>5</v>
      </c>
      <c r="J3105" s="2" t="s">
        <v>88</v>
      </c>
      <c r="K3105" s="2">
        <v>45</v>
      </c>
      <c r="L3105" s="2">
        <v>1816</v>
      </c>
      <c r="M3105" s="2">
        <f t="shared" si="288"/>
        <v>181.6</v>
      </c>
      <c r="O3105" s="2" t="str">
        <f t="shared" si="289"/>
        <v/>
      </c>
      <c r="P3105" s="2" t="str">
        <f>IF(ISNUMBER(O3105),SUMIFS(O$1:$O3105,A$1:$A3105,A3105,C$1:$C3105,C3105,G$1:$G3105,G3105,E$1:$E3105,E3105),"")</f>
        <v/>
      </c>
      <c r="U3105" t="str">
        <f t="shared" si="290"/>
        <v/>
      </c>
      <c r="AA3105">
        <v>23</v>
      </c>
      <c r="AB3105">
        <v>3.7000000000000005E-2</v>
      </c>
      <c r="AC3105" s="2">
        <f t="shared" si="291"/>
        <v>3.7000000000000005E-2</v>
      </c>
      <c r="AH3105" s="2" t="str">
        <f t="shared" si="292"/>
        <v/>
      </c>
      <c r="AI3105" s="2" t="str">
        <f>IF(ISNUMBER(AH3105),SUMIFS($AH$1:AH3105,$A$1:A3105,A3105,C$1:$C3105,C3105,$G$1:G3105,G3105,$E$1:E3105,E3105),"")</f>
        <v/>
      </c>
      <c r="AJ3105">
        <f t="shared" si="293"/>
        <v>6</v>
      </c>
    </row>
    <row r="3106" spans="1:36" x14ac:dyDescent="0.25">
      <c r="A3106" s="14" t="s">
        <v>94</v>
      </c>
      <c r="B3106" t="s">
        <v>80</v>
      </c>
      <c r="C3106" t="s">
        <v>90</v>
      </c>
      <c r="D3106" s="13">
        <v>42128</v>
      </c>
      <c r="E3106">
        <v>2</v>
      </c>
      <c r="F3106">
        <v>100</v>
      </c>
      <c r="G3106" s="2" t="s">
        <v>89</v>
      </c>
      <c r="H3106" s="2" t="s">
        <v>13</v>
      </c>
      <c r="I3106">
        <v>5</v>
      </c>
      <c r="J3106" s="2" t="s">
        <v>88</v>
      </c>
      <c r="K3106" s="2">
        <v>90</v>
      </c>
      <c r="L3106" s="2">
        <v>1900</v>
      </c>
      <c r="M3106" s="2">
        <f t="shared" si="288"/>
        <v>190</v>
      </c>
      <c r="O3106" s="2" t="str">
        <f t="shared" si="289"/>
        <v/>
      </c>
      <c r="P3106" s="2" t="str">
        <f>IF(ISNUMBER(O3106),SUMIFS(O$1:$O3106,A$1:$A3106,A3106,C$1:$C3106,C3106,G$1:$G3106,G3106,E$1:$E3106,E3106),"")</f>
        <v/>
      </c>
      <c r="U3106" t="str">
        <f t="shared" si="290"/>
        <v/>
      </c>
      <c r="AA3106">
        <v>20.7</v>
      </c>
      <c r="AB3106">
        <v>3.3000000000000002E-2</v>
      </c>
      <c r="AC3106" s="2">
        <f t="shared" si="291"/>
        <v>3.3000000000000002E-2</v>
      </c>
      <c r="AH3106" s="2" t="str">
        <f t="shared" si="292"/>
        <v/>
      </c>
      <c r="AI3106" s="2" t="str">
        <f>IF(ISNUMBER(AH3106),SUMIFS($AH$1:AH3106,$A$1:A3106,A3106,C$1:$C3106,C3106,$G$1:G3106,G3106,$E$1:E3106,E3106),"")</f>
        <v/>
      </c>
      <c r="AJ3106">
        <f t="shared" si="293"/>
        <v>6</v>
      </c>
    </row>
    <row r="3107" spans="1:36" x14ac:dyDescent="0.25">
      <c r="A3107" s="14" t="s">
        <v>93</v>
      </c>
      <c r="B3107" t="s">
        <v>80</v>
      </c>
      <c r="C3107" t="s">
        <v>90</v>
      </c>
      <c r="D3107" s="13">
        <v>42128</v>
      </c>
      <c r="E3107">
        <v>2</v>
      </c>
      <c r="F3107">
        <v>200</v>
      </c>
      <c r="G3107" s="2" t="s">
        <v>89</v>
      </c>
      <c r="H3107" s="2" t="s">
        <v>13</v>
      </c>
      <c r="I3107">
        <v>5</v>
      </c>
      <c r="J3107" s="2" t="s">
        <v>88</v>
      </c>
      <c r="K3107" s="2">
        <v>180</v>
      </c>
      <c r="L3107" s="2">
        <v>1956</v>
      </c>
      <c r="M3107" s="2">
        <f t="shared" si="288"/>
        <v>195.6</v>
      </c>
      <c r="O3107" s="2" t="str">
        <f t="shared" si="289"/>
        <v/>
      </c>
      <c r="P3107" s="2" t="str">
        <f>IF(ISNUMBER(O3107),SUMIFS(O$1:$O3107,A$1:$A3107,A3107,C$1:$C3107,C3107,G$1:$G3107,G3107,E$1:$E3107,E3107),"")</f>
        <v/>
      </c>
      <c r="U3107" t="str">
        <f t="shared" si="290"/>
        <v/>
      </c>
      <c r="AA3107">
        <v>24.3</v>
      </c>
      <c r="AB3107">
        <v>3.9E-2</v>
      </c>
      <c r="AC3107" s="2">
        <f t="shared" si="291"/>
        <v>3.9E-2</v>
      </c>
      <c r="AH3107" s="2" t="str">
        <f t="shared" si="292"/>
        <v/>
      </c>
      <c r="AI3107" s="2" t="str">
        <f>IF(ISNUMBER(AH3107),SUMIFS($AH$1:AH3107,$A$1:A3107,A3107,C$1:$C3107,C3107,$G$1:G3107,G3107,$E$1:E3107,E3107),"")</f>
        <v/>
      </c>
      <c r="AJ3107">
        <f t="shared" si="293"/>
        <v>6</v>
      </c>
    </row>
    <row r="3108" spans="1:36" x14ac:dyDescent="0.25">
      <c r="A3108" s="14" t="s">
        <v>92</v>
      </c>
      <c r="B3108" t="s">
        <v>80</v>
      </c>
      <c r="C3108" t="s">
        <v>90</v>
      </c>
      <c r="D3108" s="13">
        <v>42128</v>
      </c>
      <c r="E3108">
        <v>2</v>
      </c>
      <c r="F3108">
        <v>350</v>
      </c>
      <c r="G3108" s="2" t="s">
        <v>89</v>
      </c>
      <c r="H3108" s="2" t="s">
        <v>13</v>
      </c>
      <c r="I3108">
        <v>5</v>
      </c>
      <c r="J3108" s="2" t="s">
        <v>88</v>
      </c>
      <c r="K3108" s="2">
        <v>315</v>
      </c>
      <c r="L3108" s="2">
        <v>2320</v>
      </c>
      <c r="M3108" s="2">
        <f t="shared" si="288"/>
        <v>232</v>
      </c>
      <c r="O3108" s="2" t="str">
        <f t="shared" si="289"/>
        <v/>
      </c>
      <c r="P3108" s="2" t="str">
        <f>IF(ISNUMBER(O3108),SUMIFS(O$1:$O3108,A$1:$A3108,A3108,C$1:$C3108,C3108,G$1:$G3108,G3108,E$1:$E3108,E3108),"")</f>
        <v/>
      </c>
      <c r="U3108" t="str">
        <f t="shared" si="290"/>
        <v/>
      </c>
      <c r="AA3108">
        <v>25.4</v>
      </c>
      <c r="AB3108">
        <v>4.0999999999999995E-2</v>
      </c>
      <c r="AC3108" s="2">
        <f t="shared" si="291"/>
        <v>4.0999999999999995E-2</v>
      </c>
      <c r="AH3108" s="2" t="str">
        <f t="shared" si="292"/>
        <v/>
      </c>
      <c r="AI3108" s="2" t="str">
        <f>IF(ISNUMBER(AH3108),SUMIFS($AH$1:AH3108,$A$1:A3108,A3108,C$1:$C3108,C3108,$G$1:G3108,G3108,$E$1:E3108,E3108),"")</f>
        <v/>
      </c>
      <c r="AJ3108">
        <f t="shared" si="293"/>
        <v>6</v>
      </c>
    </row>
    <row r="3109" spans="1:36" x14ac:dyDescent="0.25">
      <c r="A3109" s="14" t="s">
        <v>91</v>
      </c>
      <c r="B3109" t="s">
        <v>80</v>
      </c>
      <c r="C3109" t="s">
        <v>90</v>
      </c>
      <c r="D3109" s="13">
        <v>42128</v>
      </c>
      <c r="E3109">
        <v>2</v>
      </c>
      <c r="F3109">
        <v>500</v>
      </c>
      <c r="G3109" s="2" t="s">
        <v>89</v>
      </c>
      <c r="H3109" s="2" t="s">
        <v>13</v>
      </c>
      <c r="I3109">
        <v>5</v>
      </c>
      <c r="J3109" s="2" t="s">
        <v>88</v>
      </c>
      <c r="K3109" s="2">
        <v>450</v>
      </c>
      <c r="L3109" s="2">
        <v>2152</v>
      </c>
      <c r="M3109" s="2">
        <f t="shared" si="288"/>
        <v>215.2</v>
      </c>
      <c r="O3109" s="2" t="str">
        <f t="shared" si="289"/>
        <v/>
      </c>
      <c r="P3109" s="2" t="str">
        <f>IF(ISNUMBER(O3109),SUMIFS(O$1:$O3109,A$1:$A3109,A3109,C$1:$C3109,C3109,G$1:$G3109,G3109,E$1:$E3109,E3109),"")</f>
        <v/>
      </c>
      <c r="U3109" t="str">
        <f t="shared" si="290"/>
        <v/>
      </c>
      <c r="AA3109">
        <v>25.7</v>
      </c>
      <c r="AB3109">
        <v>4.0999999999999995E-2</v>
      </c>
      <c r="AC3109" s="2">
        <f t="shared" si="291"/>
        <v>4.0999999999999995E-2</v>
      </c>
      <c r="AH3109" s="2" t="str">
        <f t="shared" si="292"/>
        <v/>
      </c>
      <c r="AI3109" s="2" t="str">
        <f>IF(ISNUMBER(AH3109),SUMIFS($AH$1:AH3109,$A$1:A3109,A3109,C$1:$C3109,C3109,$G$1:G3109,G3109,$E$1:E3109,E3109),"")</f>
        <v/>
      </c>
      <c r="AJ3109">
        <f t="shared" si="293"/>
        <v>6</v>
      </c>
    </row>
    <row r="3110" spans="1:36" x14ac:dyDescent="0.25">
      <c r="A3110" s="14" t="s">
        <v>96</v>
      </c>
      <c r="B3110" t="s">
        <v>80</v>
      </c>
      <c r="C3110" t="s">
        <v>90</v>
      </c>
      <c r="D3110" s="13">
        <v>42128</v>
      </c>
      <c r="E3110">
        <v>3</v>
      </c>
      <c r="F3110">
        <v>0</v>
      </c>
      <c r="G3110" s="2" t="s">
        <v>89</v>
      </c>
      <c r="H3110" s="2" t="s">
        <v>13</v>
      </c>
      <c r="I3110">
        <v>5</v>
      </c>
      <c r="J3110" s="2" t="s">
        <v>88</v>
      </c>
      <c r="K3110" s="2">
        <v>0</v>
      </c>
      <c r="L3110" s="2">
        <v>1732</v>
      </c>
      <c r="M3110" s="2">
        <f t="shared" si="288"/>
        <v>173.2</v>
      </c>
      <c r="O3110" s="2" t="str">
        <f t="shared" si="289"/>
        <v/>
      </c>
      <c r="P3110" s="2" t="str">
        <f>IF(ISNUMBER(O3110),SUMIFS(O$1:$O3110,A$1:$A3110,A3110,C$1:$C3110,C3110,G$1:$G3110,G3110,E$1:$E3110,E3110),"")</f>
        <v/>
      </c>
      <c r="U3110" t="str">
        <f t="shared" si="290"/>
        <v/>
      </c>
      <c r="AA3110">
        <v>18.7</v>
      </c>
      <c r="AB3110">
        <v>0.03</v>
      </c>
      <c r="AC3110" s="2">
        <f t="shared" si="291"/>
        <v>0.03</v>
      </c>
      <c r="AH3110" s="2" t="str">
        <f t="shared" si="292"/>
        <v/>
      </c>
      <c r="AI3110" s="2" t="str">
        <f>IF(ISNUMBER(AH3110),SUMIFS($AH$1:AH3110,$A$1:A3110,A3110,C$1:$C3110,C3110,$G$1:G3110,G3110,$E$1:E3110,E3110),"")</f>
        <v/>
      </c>
      <c r="AJ3110">
        <f t="shared" si="293"/>
        <v>6</v>
      </c>
    </row>
    <row r="3111" spans="1:36" x14ac:dyDescent="0.25">
      <c r="A3111" s="14" t="s">
        <v>95</v>
      </c>
      <c r="B3111" t="s">
        <v>80</v>
      </c>
      <c r="C3111" t="s">
        <v>90</v>
      </c>
      <c r="D3111" s="13">
        <v>42128</v>
      </c>
      <c r="E3111">
        <v>3</v>
      </c>
      <c r="F3111">
        <v>50</v>
      </c>
      <c r="G3111" s="2" t="s">
        <v>89</v>
      </c>
      <c r="H3111" s="2" t="s">
        <v>13</v>
      </c>
      <c r="I3111">
        <v>5</v>
      </c>
      <c r="J3111" s="2" t="s">
        <v>88</v>
      </c>
      <c r="K3111" s="2">
        <v>45</v>
      </c>
      <c r="L3111" s="2">
        <v>1788</v>
      </c>
      <c r="M3111" s="2">
        <f t="shared" si="288"/>
        <v>178.8</v>
      </c>
      <c r="O3111" s="2" t="str">
        <f t="shared" si="289"/>
        <v/>
      </c>
      <c r="P3111" s="2" t="str">
        <f>IF(ISNUMBER(O3111),SUMIFS(O$1:$O3111,A$1:$A3111,A3111,C$1:$C3111,C3111,G$1:$G3111,G3111,E$1:$E3111,E3111),"")</f>
        <v/>
      </c>
      <c r="U3111" t="str">
        <f t="shared" si="290"/>
        <v/>
      </c>
      <c r="AA3111">
        <v>22</v>
      </c>
      <c r="AB3111">
        <v>3.5000000000000003E-2</v>
      </c>
      <c r="AC3111" s="2">
        <f t="shared" si="291"/>
        <v>3.5000000000000003E-2</v>
      </c>
      <c r="AH3111" s="2" t="str">
        <f t="shared" si="292"/>
        <v/>
      </c>
      <c r="AI3111" s="2" t="str">
        <f>IF(ISNUMBER(AH3111),SUMIFS($AH$1:AH3111,$A$1:A3111,A3111,C$1:$C3111,C3111,$G$1:G3111,G3111,$E$1:E3111,E3111),"")</f>
        <v/>
      </c>
      <c r="AJ3111">
        <f t="shared" si="293"/>
        <v>6</v>
      </c>
    </row>
    <row r="3112" spans="1:36" x14ac:dyDescent="0.25">
      <c r="A3112" s="14" t="s">
        <v>94</v>
      </c>
      <c r="B3112" t="s">
        <v>80</v>
      </c>
      <c r="C3112" t="s">
        <v>90</v>
      </c>
      <c r="D3112" s="13">
        <v>42128</v>
      </c>
      <c r="E3112">
        <v>3</v>
      </c>
      <c r="F3112">
        <v>100</v>
      </c>
      <c r="G3112" s="2" t="s">
        <v>89</v>
      </c>
      <c r="H3112" s="2" t="s">
        <v>13</v>
      </c>
      <c r="I3112">
        <v>5</v>
      </c>
      <c r="J3112" s="2" t="s">
        <v>88</v>
      </c>
      <c r="K3112" s="2">
        <v>90</v>
      </c>
      <c r="L3112" s="2">
        <v>1788</v>
      </c>
      <c r="M3112" s="2">
        <f t="shared" si="288"/>
        <v>178.8</v>
      </c>
      <c r="O3112" s="2" t="str">
        <f t="shared" si="289"/>
        <v/>
      </c>
      <c r="P3112" s="2" t="str">
        <f>IF(ISNUMBER(O3112),SUMIFS(O$1:$O3112,A$1:$A3112,A3112,C$1:$C3112,C3112,G$1:$G3112,G3112,E$1:$E3112,E3112),"")</f>
        <v/>
      </c>
      <c r="U3112" t="str">
        <f t="shared" si="290"/>
        <v/>
      </c>
      <c r="AA3112">
        <v>17.399999999999999</v>
      </c>
      <c r="AB3112">
        <v>2.7999999999999997E-2</v>
      </c>
      <c r="AC3112" s="2">
        <f t="shared" si="291"/>
        <v>2.7999999999999997E-2</v>
      </c>
      <c r="AH3112" s="2" t="str">
        <f t="shared" si="292"/>
        <v/>
      </c>
      <c r="AI3112" s="2" t="str">
        <f>IF(ISNUMBER(AH3112),SUMIFS($AH$1:AH3112,$A$1:A3112,A3112,C$1:$C3112,C3112,$G$1:G3112,G3112,$E$1:E3112,E3112),"")</f>
        <v/>
      </c>
      <c r="AJ3112">
        <f t="shared" si="293"/>
        <v>6</v>
      </c>
    </row>
    <row r="3113" spans="1:36" x14ac:dyDescent="0.25">
      <c r="A3113" s="14" t="s">
        <v>93</v>
      </c>
      <c r="B3113" t="s">
        <v>80</v>
      </c>
      <c r="C3113" t="s">
        <v>90</v>
      </c>
      <c r="D3113" s="13">
        <v>42128</v>
      </c>
      <c r="E3113">
        <v>3</v>
      </c>
      <c r="F3113">
        <v>200</v>
      </c>
      <c r="G3113" s="2" t="s">
        <v>89</v>
      </c>
      <c r="H3113" s="2" t="s">
        <v>13</v>
      </c>
      <c r="I3113">
        <v>5</v>
      </c>
      <c r="J3113" s="2" t="s">
        <v>88</v>
      </c>
      <c r="K3113" s="2">
        <v>180</v>
      </c>
      <c r="L3113" s="2">
        <v>1872</v>
      </c>
      <c r="M3113" s="2">
        <f t="shared" si="288"/>
        <v>187.2</v>
      </c>
      <c r="O3113" s="2" t="str">
        <f t="shared" si="289"/>
        <v/>
      </c>
      <c r="P3113" s="2" t="str">
        <f>IF(ISNUMBER(O3113),SUMIFS(O$1:$O3113,A$1:$A3113,A3113,C$1:$C3113,C3113,G$1:$G3113,G3113,E$1:$E3113,E3113),"")</f>
        <v/>
      </c>
      <c r="U3113" t="str">
        <f t="shared" si="290"/>
        <v/>
      </c>
      <c r="AA3113">
        <v>18.3</v>
      </c>
      <c r="AB3113">
        <v>2.8999999999999998E-2</v>
      </c>
      <c r="AC3113" s="2">
        <f t="shared" si="291"/>
        <v>2.8999999999999998E-2</v>
      </c>
      <c r="AH3113" s="2" t="str">
        <f t="shared" si="292"/>
        <v/>
      </c>
      <c r="AI3113" s="2" t="str">
        <f>IF(ISNUMBER(AH3113),SUMIFS($AH$1:AH3113,$A$1:A3113,A3113,C$1:$C3113,C3113,$G$1:G3113,G3113,$E$1:E3113,E3113),"")</f>
        <v/>
      </c>
      <c r="AJ3113">
        <f t="shared" si="293"/>
        <v>6</v>
      </c>
    </row>
    <row r="3114" spans="1:36" x14ac:dyDescent="0.25">
      <c r="A3114" s="14" t="s">
        <v>92</v>
      </c>
      <c r="B3114" t="s">
        <v>80</v>
      </c>
      <c r="C3114" t="s">
        <v>90</v>
      </c>
      <c r="D3114" s="13">
        <v>42128</v>
      </c>
      <c r="E3114">
        <v>3</v>
      </c>
      <c r="F3114">
        <v>350</v>
      </c>
      <c r="G3114" s="2" t="s">
        <v>89</v>
      </c>
      <c r="H3114" s="2" t="s">
        <v>13</v>
      </c>
      <c r="I3114">
        <v>5</v>
      </c>
      <c r="J3114" s="2" t="s">
        <v>88</v>
      </c>
      <c r="K3114" s="2">
        <v>315</v>
      </c>
      <c r="L3114" s="2">
        <v>2068</v>
      </c>
      <c r="M3114" s="2">
        <f t="shared" si="288"/>
        <v>206.8</v>
      </c>
      <c r="O3114" s="2" t="str">
        <f t="shared" si="289"/>
        <v/>
      </c>
      <c r="P3114" s="2" t="str">
        <f>IF(ISNUMBER(O3114),SUMIFS(O$1:$O3114,A$1:$A3114,A3114,C$1:$C3114,C3114,G$1:$G3114,G3114,E$1:$E3114,E3114),"")</f>
        <v/>
      </c>
      <c r="U3114" t="str">
        <f t="shared" si="290"/>
        <v/>
      </c>
      <c r="AA3114">
        <v>21.2</v>
      </c>
      <c r="AB3114">
        <v>3.4000000000000002E-2</v>
      </c>
      <c r="AC3114" s="2">
        <f t="shared" si="291"/>
        <v>3.4000000000000002E-2</v>
      </c>
      <c r="AH3114" s="2" t="str">
        <f t="shared" si="292"/>
        <v/>
      </c>
      <c r="AI3114" s="2" t="str">
        <f>IF(ISNUMBER(AH3114),SUMIFS($AH$1:AH3114,$A$1:A3114,A3114,C$1:$C3114,C3114,$G$1:G3114,G3114,$E$1:E3114,E3114),"")</f>
        <v/>
      </c>
      <c r="AJ3114">
        <f t="shared" si="293"/>
        <v>6</v>
      </c>
    </row>
    <row r="3115" spans="1:36" x14ac:dyDescent="0.25">
      <c r="A3115" s="14" t="s">
        <v>91</v>
      </c>
      <c r="B3115" t="s">
        <v>80</v>
      </c>
      <c r="C3115" t="s">
        <v>90</v>
      </c>
      <c r="D3115" s="13">
        <v>42128</v>
      </c>
      <c r="E3115">
        <v>3</v>
      </c>
      <c r="F3115">
        <v>500</v>
      </c>
      <c r="G3115" s="2" t="s">
        <v>89</v>
      </c>
      <c r="H3115" s="2" t="s">
        <v>13</v>
      </c>
      <c r="I3115">
        <v>5</v>
      </c>
      <c r="J3115" s="2" t="s">
        <v>88</v>
      </c>
      <c r="K3115" s="2">
        <v>450</v>
      </c>
      <c r="L3115" s="2">
        <v>2236</v>
      </c>
      <c r="M3115" s="2">
        <f t="shared" si="288"/>
        <v>223.6</v>
      </c>
      <c r="O3115" s="2" t="str">
        <f t="shared" si="289"/>
        <v/>
      </c>
      <c r="P3115" s="2" t="str">
        <f>IF(ISNUMBER(O3115),SUMIFS(O$1:$O3115,A$1:$A3115,A3115,C$1:$C3115,C3115,G$1:$G3115,G3115,E$1:$E3115,E3115),"")</f>
        <v/>
      </c>
      <c r="U3115" t="str">
        <f t="shared" si="290"/>
        <v/>
      </c>
      <c r="AA3115">
        <v>19.2</v>
      </c>
      <c r="AB3115">
        <v>3.1E-2</v>
      </c>
      <c r="AC3115" s="2">
        <f t="shared" si="291"/>
        <v>3.1E-2</v>
      </c>
      <c r="AH3115" s="2" t="str">
        <f t="shared" si="292"/>
        <v/>
      </c>
      <c r="AI3115" s="2" t="str">
        <f>IF(ISNUMBER(AH3115),SUMIFS($AH$1:AH3115,$A$1:A3115,A3115,C$1:$C3115,C3115,$G$1:G3115,G3115,$E$1:E3115,E3115),"")</f>
        <v/>
      </c>
      <c r="AJ3115">
        <f t="shared" si="293"/>
        <v>6</v>
      </c>
    </row>
    <row r="3116" spans="1:36" x14ac:dyDescent="0.25">
      <c r="A3116" s="14" t="s">
        <v>96</v>
      </c>
      <c r="B3116" t="s">
        <v>80</v>
      </c>
      <c r="C3116" t="s">
        <v>90</v>
      </c>
      <c r="D3116" s="13">
        <v>42136</v>
      </c>
      <c r="E3116">
        <v>1</v>
      </c>
      <c r="F3116">
        <v>0</v>
      </c>
      <c r="G3116" s="2" t="s">
        <v>89</v>
      </c>
      <c r="H3116" s="2" t="s">
        <v>13</v>
      </c>
      <c r="I3116">
        <v>5</v>
      </c>
      <c r="J3116" s="2" t="s">
        <v>88</v>
      </c>
      <c r="K3116" s="2">
        <v>0</v>
      </c>
      <c r="L3116" s="2">
        <v>1872</v>
      </c>
      <c r="M3116" s="2">
        <f t="shared" si="288"/>
        <v>187.2</v>
      </c>
      <c r="O3116" s="2" t="str">
        <f t="shared" si="289"/>
        <v/>
      </c>
      <c r="P3116" s="2" t="str">
        <f>IF(ISNUMBER(O3116),SUMIFS(O$1:$O3116,A$1:$A3116,A3116,C$1:$C3116,C3116,G$1:$G3116,G3116,E$1:$E3116,E3116),"")</f>
        <v/>
      </c>
      <c r="U3116" t="str">
        <f t="shared" si="290"/>
        <v/>
      </c>
      <c r="AA3116">
        <v>20.5</v>
      </c>
      <c r="AB3116">
        <v>3.3000000000000002E-2</v>
      </c>
      <c r="AC3116" s="2">
        <f t="shared" si="291"/>
        <v>3.3000000000000002E-2</v>
      </c>
      <c r="AH3116" s="2" t="str">
        <f t="shared" si="292"/>
        <v/>
      </c>
      <c r="AI3116" s="2" t="str">
        <f>IF(ISNUMBER(AH3116),SUMIFS($AH$1:AH3116,$A$1:A3116,A3116,C$1:$C3116,C3116,$G$1:G3116,G3116,$E$1:E3116,E3116),"")</f>
        <v/>
      </c>
      <c r="AJ3116">
        <f t="shared" si="293"/>
        <v>6</v>
      </c>
    </row>
    <row r="3117" spans="1:36" x14ac:dyDescent="0.25">
      <c r="A3117" s="14" t="s">
        <v>95</v>
      </c>
      <c r="B3117" t="s">
        <v>80</v>
      </c>
      <c r="C3117" t="s">
        <v>90</v>
      </c>
      <c r="D3117" s="13">
        <v>42136</v>
      </c>
      <c r="E3117">
        <v>1</v>
      </c>
      <c r="F3117">
        <v>50</v>
      </c>
      <c r="G3117" s="2" t="s">
        <v>89</v>
      </c>
      <c r="H3117" s="2" t="s">
        <v>13</v>
      </c>
      <c r="I3117">
        <v>5</v>
      </c>
      <c r="J3117" s="2" t="s">
        <v>88</v>
      </c>
      <c r="K3117" s="2">
        <v>45</v>
      </c>
      <c r="L3117" s="2">
        <v>1760</v>
      </c>
      <c r="M3117" s="2">
        <f t="shared" si="288"/>
        <v>176</v>
      </c>
      <c r="O3117" s="2" t="str">
        <f t="shared" si="289"/>
        <v/>
      </c>
      <c r="P3117" s="2" t="str">
        <f>IF(ISNUMBER(O3117),SUMIFS(O$1:$O3117,A$1:$A3117,A3117,C$1:$C3117,C3117,G$1:$G3117,G3117,E$1:$E3117,E3117),"")</f>
        <v/>
      </c>
      <c r="U3117" t="str">
        <f t="shared" si="290"/>
        <v/>
      </c>
      <c r="AA3117">
        <v>18.3</v>
      </c>
      <c r="AB3117">
        <v>2.8999999999999998E-2</v>
      </c>
      <c r="AC3117" s="2">
        <f t="shared" si="291"/>
        <v>2.8999999999999998E-2</v>
      </c>
      <c r="AH3117" s="2" t="str">
        <f t="shared" si="292"/>
        <v/>
      </c>
      <c r="AI3117" s="2" t="str">
        <f>IF(ISNUMBER(AH3117),SUMIFS($AH$1:AH3117,$A$1:A3117,A3117,C$1:$C3117,C3117,$G$1:G3117,G3117,$E$1:E3117,E3117),"")</f>
        <v/>
      </c>
      <c r="AJ3117">
        <f t="shared" si="293"/>
        <v>6</v>
      </c>
    </row>
    <row r="3118" spans="1:36" x14ac:dyDescent="0.25">
      <c r="A3118" s="14" t="s">
        <v>94</v>
      </c>
      <c r="B3118" t="s">
        <v>80</v>
      </c>
      <c r="C3118" t="s">
        <v>90</v>
      </c>
      <c r="D3118" s="13">
        <v>42136</v>
      </c>
      <c r="E3118">
        <v>1</v>
      </c>
      <c r="F3118">
        <v>100</v>
      </c>
      <c r="G3118" s="2" t="s">
        <v>89</v>
      </c>
      <c r="H3118" s="2" t="s">
        <v>13</v>
      </c>
      <c r="I3118">
        <v>5</v>
      </c>
      <c r="J3118" s="2" t="s">
        <v>88</v>
      </c>
      <c r="K3118" s="2">
        <v>90</v>
      </c>
      <c r="L3118" s="2">
        <v>1956</v>
      </c>
      <c r="M3118" s="2">
        <f t="shared" si="288"/>
        <v>195.6</v>
      </c>
      <c r="O3118" s="2" t="str">
        <f t="shared" si="289"/>
        <v/>
      </c>
      <c r="P3118" s="2" t="str">
        <f>IF(ISNUMBER(O3118),SUMIFS(O$1:$O3118,A$1:$A3118,A3118,C$1:$C3118,C3118,G$1:$G3118,G3118,E$1:$E3118,E3118),"")</f>
        <v/>
      </c>
      <c r="U3118" t="str">
        <f t="shared" si="290"/>
        <v/>
      </c>
      <c r="AA3118">
        <v>20</v>
      </c>
      <c r="AB3118">
        <v>3.2000000000000001E-2</v>
      </c>
      <c r="AC3118" s="2">
        <f t="shared" si="291"/>
        <v>3.2000000000000001E-2</v>
      </c>
      <c r="AH3118" s="2" t="str">
        <f t="shared" si="292"/>
        <v/>
      </c>
      <c r="AI3118" s="2" t="str">
        <f>IF(ISNUMBER(AH3118),SUMIFS($AH$1:AH3118,$A$1:A3118,A3118,C$1:$C3118,C3118,$G$1:G3118,G3118,$E$1:E3118,E3118),"")</f>
        <v/>
      </c>
      <c r="AJ3118">
        <f t="shared" si="293"/>
        <v>6</v>
      </c>
    </row>
    <row r="3119" spans="1:36" x14ac:dyDescent="0.25">
      <c r="A3119" s="14" t="s">
        <v>93</v>
      </c>
      <c r="B3119" t="s">
        <v>80</v>
      </c>
      <c r="C3119" t="s">
        <v>90</v>
      </c>
      <c r="D3119" s="13">
        <v>42136</v>
      </c>
      <c r="E3119">
        <v>1</v>
      </c>
      <c r="F3119">
        <v>200</v>
      </c>
      <c r="G3119" s="2" t="s">
        <v>89</v>
      </c>
      <c r="H3119" s="2" t="s">
        <v>13</v>
      </c>
      <c r="I3119">
        <v>5</v>
      </c>
      <c r="J3119" s="2" t="s">
        <v>88</v>
      </c>
      <c r="K3119" s="2">
        <v>180</v>
      </c>
      <c r="L3119" s="2">
        <v>2068</v>
      </c>
      <c r="M3119" s="2">
        <f t="shared" si="288"/>
        <v>206.8</v>
      </c>
      <c r="O3119" s="2" t="str">
        <f t="shared" si="289"/>
        <v/>
      </c>
      <c r="P3119" s="2" t="str">
        <f>IF(ISNUMBER(O3119),SUMIFS(O$1:$O3119,A$1:$A3119,A3119,C$1:$C3119,C3119,G$1:$G3119,G3119,E$1:$E3119,E3119),"")</f>
        <v/>
      </c>
      <c r="U3119" t="str">
        <f t="shared" si="290"/>
        <v/>
      </c>
      <c r="AA3119">
        <v>21.1</v>
      </c>
      <c r="AB3119">
        <v>3.4000000000000002E-2</v>
      </c>
      <c r="AC3119" s="2">
        <f t="shared" si="291"/>
        <v>3.4000000000000002E-2</v>
      </c>
      <c r="AH3119" s="2" t="str">
        <f t="shared" si="292"/>
        <v/>
      </c>
      <c r="AI3119" s="2" t="str">
        <f>IF(ISNUMBER(AH3119),SUMIFS($AH$1:AH3119,$A$1:A3119,A3119,C$1:$C3119,C3119,$G$1:G3119,G3119,$E$1:E3119,E3119),"")</f>
        <v/>
      </c>
      <c r="AJ3119">
        <f t="shared" si="293"/>
        <v>6</v>
      </c>
    </row>
    <row r="3120" spans="1:36" x14ac:dyDescent="0.25">
      <c r="A3120" s="14" t="s">
        <v>92</v>
      </c>
      <c r="B3120" t="s">
        <v>80</v>
      </c>
      <c r="C3120" t="s">
        <v>90</v>
      </c>
      <c r="D3120" s="13">
        <v>42136</v>
      </c>
      <c r="E3120">
        <v>1</v>
      </c>
      <c r="F3120">
        <v>350</v>
      </c>
      <c r="G3120" s="2" t="s">
        <v>89</v>
      </c>
      <c r="H3120" s="2" t="s">
        <v>13</v>
      </c>
      <c r="I3120">
        <v>5</v>
      </c>
      <c r="J3120" s="2" t="s">
        <v>88</v>
      </c>
      <c r="K3120" s="2">
        <v>315</v>
      </c>
      <c r="L3120" s="2">
        <v>2376</v>
      </c>
      <c r="M3120" s="2">
        <f t="shared" si="288"/>
        <v>237.6</v>
      </c>
      <c r="O3120" s="2" t="str">
        <f t="shared" si="289"/>
        <v/>
      </c>
      <c r="P3120" s="2" t="str">
        <f>IF(ISNUMBER(O3120),SUMIFS(O$1:$O3120,A$1:$A3120,A3120,C$1:$C3120,C3120,G$1:$G3120,G3120,E$1:$E3120,E3120),"")</f>
        <v/>
      </c>
      <c r="U3120" t="str">
        <f t="shared" si="290"/>
        <v/>
      </c>
      <c r="AA3120">
        <v>17</v>
      </c>
      <c r="AB3120">
        <v>2.7000000000000003E-2</v>
      </c>
      <c r="AC3120" s="2">
        <f t="shared" si="291"/>
        <v>2.7000000000000003E-2</v>
      </c>
      <c r="AH3120" s="2" t="str">
        <f t="shared" si="292"/>
        <v/>
      </c>
      <c r="AI3120" s="2" t="str">
        <f>IF(ISNUMBER(AH3120),SUMIFS($AH$1:AH3120,$A$1:A3120,A3120,C$1:$C3120,C3120,$G$1:G3120,G3120,$E$1:E3120,E3120),"")</f>
        <v/>
      </c>
      <c r="AJ3120">
        <f t="shared" si="293"/>
        <v>6</v>
      </c>
    </row>
    <row r="3121" spans="1:36" x14ac:dyDescent="0.25">
      <c r="A3121" s="14" t="s">
        <v>91</v>
      </c>
      <c r="B3121" t="s">
        <v>80</v>
      </c>
      <c r="C3121" t="s">
        <v>90</v>
      </c>
      <c r="D3121" s="13">
        <v>42136</v>
      </c>
      <c r="E3121">
        <v>1</v>
      </c>
      <c r="F3121">
        <v>500</v>
      </c>
      <c r="G3121" s="2" t="s">
        <v>89</v>
      </c>
      <c r="H3121" s="2" t="s">
        <v>13</v>
      </c>
      <c r="I3121">
        <v>5</v>
      </c>
      <c r="J3121" s="2" t="s">
        <v>88</v>
      </c>
      <c r="K3121" s="2">
        <v>450</v>
      </c>
      <c r="L3121" s="2">
        <v>2404</v>
      </c>
      <c r="M3121" s="2">
        <f t="shared" si="288"/>
        <v>240.4</v>
      </c>
      <c r="O3121" s="2" t="str">
        <f t="shared" si="289"/>
        <v/>
      </c>
      <c r="P3121" s="2" t="str">
        <f>IF(ISNUMBER(O3121),SUMIFS(O$1:$O3121,A$1:$A3121,A3121,C$1:$C3121,C3121,G$1:$G3121,G3121,E$1:$E3121,E3121),"")</f>
        <v/>
      </c>
      <c r="U3121" t="str">
        <f t="shared" si="290"/>
        <v/>
      </c>
      <c r="AA3121">
        <v>21.2</v>
      </c>
      <c r="AB3121">
        <v>3.4000000000000002E-2</v>
      </c>
      <c r="AC3121" s="2">
        <f t="shared" si="291"/>
        <v>3.4000000000000002E-2</v>
      </c>
      <c r="AH3121" s="2" t="str">
        <f t="shared" si="292"/>
        <v/>
      </c>
      <c r="AI3121" s="2" t="str">
        <f>IF(ISNUMBER(AH3121),SUMIFS($AH$1:AH3121,$A$1:A3121,A3121,C$1:$C3121,C3121,$G$1:G3121,G3121,$E$1:E3121,E3121),"")</f>
        <v/>
      </c>
      <c r="AJ3121">
        <f t="shared" si="293"/>
        <v>6</v>
      </c>
    </row>
    <row r="3122" spans="1:36" x14ac:dyDescent="0.25">
      <c r="A3122" s="14" t="s">
        <v>96</v>
      </c>
      <c r="B3122" t="s">
        <v>80</v>
      </c>
      <c r="C3122" t="s">
        <v>90</v>
      </c>
      <c r="D3122" s="13">
        <v>42136</v>
      </c>
      <c r="E3122">
        <v>2</v>
      </c>
      <c r="F3122">
        <v>0</v>
      </c>
      <c r="G3122" s="2" t="s">
        <v>89</v>
      </c>
      <c r="H3122" s="2" t="s">
        <v>13</v>
      </c>
      <c r="I3122">
        <v>5</v>
      </c>
      <c r="J3122" s="2" t="s">
        <v>88</v>
      </c>
      <c r="K3122" s="2">
        <v>0</v>
      </c>
      <c r="L3122" s="2">
        <v>1620</v>
      </c>
      <c r="M3122" s="2">
        <f t="shared" si="288"/>
        <v>162</v>
      </c>
      <c r="O3122" s="2" t="str">
        <f t="shared" si="289"/>
        <v/>
      </c>
      <c r="P3122" s="2" t="str">
        <f>IF(ISNUMBER(O3122),SUMIFS(O$1:$O3122,A$1:$A3122,A3122,C$1:$C3122,C3122,G$1:$G3122,G3122,E$1:$E3122,E3122),"")</f>
        <v/>
      </c>
      <c r="U3122" t="str">
        <f t="shared" si="290"/>
        <v/>
      </c>
      <c r="AA3122">
        <v>22.8</v>
      </c>
      <c r="AB3122">
        <v>3.6000000000000004E-2</v>
      </c>
      <c r="AC3122" s="2">
        <f t="shared" si="291"/>
        <v>3.6000000000000004E-2</v>
      </c>
      <c r="AH3122" s="2" t="str">
        <f t="shared" si="292"/>
        <v/>
      </c>
      <c r="AI3122" s="2" t="str">
        <f>IF(ISNUMBER(AH3122),SUMIFS($AH$1:AH3122,$A$1:A3122,A3122,C$1:$C3122,C3122,$G$1:G3122,G3122,$E$1:E3122,E3122),"")</f>
        <v/>
      </c>
      <c r="AJ3122">
        <f t="shared" si="293"/>
        <v>6</v>
      </c>
    </row>
    <row r="3123" spans="1:36" x14ac:dyDescent="0.25">
      <c r="A3123" s="14" t="s">
        <v>95</v>
      </c>
      <c r="B3123" t="s">
        <v>80</v>
      </c>
      <c r="C3123" t="s">
        <v>90</v>
      </c>
      <c r="D3123" s="13">
        <v>42136</v>
      </c>
      <c r="E3123">
        <v>2</v>
      </c>
      <c r="F3123">
        <v>50</v>
      </c>
      <c r="G3123" s="2" t="s">
        <v>89</v>
      </c>
      <c r="H3123" s="2" t="s">
        <v>13</v>
      </c>
      <c r="I3123">
        <v>5</v>
      </c>
      <c r="J3123" s="2" t="s">
        <v>88</v>
      </c>
      <c r="K3123" s="2">
        <v>45</v>
      </c>
      <c r="L3123" s="2">
        <v>1760</v>
      </c>
      <c r="M3123" s="2">
        <f t="shared" si="288"/>
        <v>176</v>
      </c>
      <c r="O3123" s="2" t="str">
        <f t="shared" si="289"/>
        <v/>
      </c>
      <c r="P3123" s="2" t="str">
        <f>IF(ISNUMBER(O3123),SUMIFS(O$1:$O3123,A$1:$A3123,A3123,C$1:$C3123,C3123,G$1:$G3123,G3123,E$1:$E3123,E3123),"")</f>
        <v/>
      </c>
      <c r="U3123" t="str">
        <f t="shared" si="290"/>
        <v/>
      </c>
      <c r="AA3123">
        <v>19.7</v>
      </c>
      <c r="AB3123">
        <v>3.2000000000000001E-2</v>
      </c>
      <c r="AC3123" s="2">
        <f t="shared" si="291"/>
        <v>3.2000000000000001E-2</v>
      </c>
      <c r="AH3123" s="2" t="str">
        <f t="shared" si="292"/>
        <v/>
      </c>
      <c r="AI3123" s="2" t="str">
        <f>IF(ISNUMBER(AH3123),SUMIFS($AH$1:AH3123,$A$1:A3123,A3123,C$1:$C3123,C3123,$G$1:G3123,G3123,$E$1:E3123,E3123),"")</f>
        <v/>
      </c>
      <c r="AJ3123">
        <f t="shared" si="293"/>
        <v>6</v>
      </c>
    </row>
    <row r="3124" spans="1:36" x14ac:dyDescent="0.25">
      <c r="A3124" s="14" t="s">
        <v>94</v>
      </c>
      <c r="B3124" t="s">
        <v>80</v>
      </c>
      <c r="C3124" t="s">
        <v>90</v>
      </c>
      <c r="D3124" s="13">
        <v>42136</v>
      </c>
      <c r="E3124">
        <v>2</v>
      </c>
      <c r="F3124">
        <v>100</v>
      </c>
      <c r="G3124" s="2" t="s">
        <v>89</v>
      </c>
      <c r="H3124" s="2" t="s">
        <v>13</v>
      </c>
      <c r="I3124">
        <v>5</v>
      </c>
      <c r="J3124" s="2" t="s">
        <v>88</v>
      </c>
      <c r="K3124" s="2">
        <v>90</v>
      </c>
      <c r="L3124" s="2">
        <v>1816</v>
      </c>
      <c r="M3124" s="2">
        <f t="shared" si="288"/>
        <v>181.6</v>
      </c>
      <c r="O3124" s="2" t="str">
        <f t="shared" si="289"/>
        <v/>
      </c>
      <c r="P3124" s="2" t="str">
        <f>IF(ISNUMBER(O3124),SUMIFS(O$1:$O3124,A$1:$A3124,A3124,C$1:$C3124,C3124,G$1:$G3124,G3124,E$1:$E3124,E3124),"")</f>
        <v/>
      </c>
      <c r="U3124" t="str">
        <f t="shared" si="290"/>
        <v/>
      </c>
      <c r="AA3124">
        <v>22</v>
      </c>
      <c r="AB3124">
        <v>3.5000000000000003E-2</v>
      </c>
      <c r="AC3124" s="2">
        <f t="shared" si="291"/>
        <v>3.5000000000000003E-2</v>
      </c>
      <c r="AH3124" s="2" t="str">
        <f t="shared" si="292"/>
        <v/>
      </c>
      <c r="AI3124" s="2" t="str">
        <f>IF(ISNUMBER(AH3124),SUMIFS($AH$1:AH3124,$A$1:A3124,A3124,C$1:$C3124,C3124,$G$1:G3124,G3124,$E$1:E3124,E3124),"")</f>
        <v/>
      </c>
      <c r="AJ3124">
        <f t="shared" si="293"/>
        <v>6</v>
      </c>
    </row>
    <row r="3125" spans="1:36" x14ac:dyDescent="0.25">
      <c r="A3125" s="14" t="s">
        <v>93</v>
      </c>
      <c r="B3125" t="s">
        <v>80</v>
      </c>
      <c r="C3125" t="s">
        <v>90</v>
      </c>
      <c r="D3125" s="13">
        <v>42136</v>
      </c>
      <c r="E3125">
        <v>2</v>
      </c>
      <c r="F3125">
        <v>200</v>
      </c>
      <c r="G3125" s="2" t="s">
        <v>89</v>
      </c>
      <c r="H3125" s="2" t="s">
        <v>13</v>
      </c>
      <c r="I3125">
        <v>5</v>
      </c>
      <c r="J3125" s="2" t="s">
        <v>88</v>
      </c>
      <c r="K3125" s="2">
        <v>180</v>
      </c>
      <c r="L3125" s="2">
        <v>1928</v>
      </c>
      <c r="M3125" s="2">
        <f t="shared" si="288"/>
        <v>192.8</v>
      </c>
      <c r="O3125" s="2" t="str">
        <f t="shared" si="289"/>
        <v/>
      </c>
      <c r="P3125" s="2" t="str">
        <f>IF(ISNUMBER(O3125),SUMIFS(O$1:$O3125,A$1:$A3125,A3125,C$1:$C3125,C3125,G$1:$G3125,G3125,E$1:$E3125,E3125),"")</f>
        <v/>
      </c>
      <c r="U3125" t="str">
        <f t="shared" si="290"/>
        <v/>
      </c>
      <c r="AA3125">
        <v>21.6</v>
      </c>
      <c r="AB3125">
        <v>3.5000000000000003E-2</v>
      </c>
      <c r="AC3125" s="2">
        <f t="shared" si="291"/>
        <v>3.5000000000000003E-2</v>
      </c>
      <c r="AH3125" s="2" t="str">
        <f t="shared" si="292"/>
        <v/>
      </c>
      <c r="AI3125" s="2" t="str">
        <f>IF(ISNUMBER(AH3125),SUMIFS($AH$1:AH3125,$A$1:A3125,A3125,C$1:$C3125,C3125,$G$1:G3125,G3125,$E$1:E3125,E3125),"")</f>
        <v/>
      </c>
      <c r="AJ3125">
        <f t="shared" si="293"/>
        <v>6</v>
      </c>
    </row>
    <row r="3126" spans="1:36" x14ac:dyDescent="0.25">
      <c r="A3126" s="14" t="s">
        <v>92</v>
      </c>
      <c r="B3126" t="s">
        <v>80</v>
      </c>
      <c r="C3126" t="s">
        <v>90</v>
      </c>
      <c r="D3126" s="13">
        <v>42136</v>
      </c>
      <c r="E3126">
        <v>2</v>
      </c>
      <c r="F3126">
        <v>350</v>
      </c>
      <c r="G3126" s="2" t="s">
        <v>89</v>
      </c>
      <c r="H3126" s="2" t="s">
        <v>13</v>
      </c>
      <c r="I3126">
        <v>5</v>
      </c>
      <c r="J3126" s="2" t="s">
        <v>88</v>
      </c>
      <c r="K3126" s="2">
        <v>315</v>
      </c>
      <c r="L3126" s="2">
        <v>2292</v>
      </c>
      <c r="M3126" s="2">
        <f t="shared" si="288"/>
        <v>229.2</v>
      </c>
      <c r="O3126" s="2" t="str">
        <f t="shared" si="289"/>
        <v/>
      </c>
      <c r="P3126" s="2" t="str">
        <f>IF(ISNUMBER(O3126),SUMIFS(O$1:$O3126,A$1:$A3126,A3126,C$1:$C3126,C3126,G$1:$G3126,G3126,E$1:$E3126,E3126),"")</f>
        <v/>
      </c>
      <c r="U3126" t="str">
        <f t="shared" si="290"/>
        <v/>
      </c>
      <c r="AA3126">
        <v>26.1</v>
      </c>
      <c r="AB3126">
        <v>4.2000000000000003E-2</v>
      </c>
      <c r="AC3126" s="2">
        <f t="shared" si="291"/>
        <v>4.2000000000000003E-2</v>
      </c>
      <c r="AH3126" s="2" t="str">
        <f t="shared" si="292"/>
        <v/>
      </c>
      <c r="AI3126" s="2" t="str">
        <f>IF(ISNUMBER(AH3126),SUMIFS($AH$1:AH3126,$A$1:A3126,A3126,C$1:$C3126,C3126,$G$1:G3126,G3126,$E$1:E3126,E3126),"")</f>
        <v/>
      </c>
      <c r="AJ3126">
        <f t="shared" si="293"/>
        <v>6</v>
      </c>
    </row>
    <row r="3127" spans="1:36" x14ac:dyDescent="0.25">
      <c r="A3127" s="14" t="s">
        <v>91</v>
      </c>
      <c r="B3127" t="s">
        <v>80</v>
      </c>
      <c r="C3127" t="s">
        <v>90</v>
      </c>
      <c r="D3127" s="13">
        <v>42136</v>
      </c>
      <c r="E3127">
        <v>2</v>
      </c>
      <c r="F3127">
        <v>500</v>
      </c>
      <c r="G3127" s="2" t="s">
        <v>89</v>
      </c>
      <c r="H3127" s="2" t="s">
        <v>13</v>
      </c>
      <c r="I3127">
        <v>5</v>
      </c>
      <c r="J3127" s="2" t="s">
        <v>88</v>
      </c>
      <c r="K3127" s="2">
        <v>450</v>
      </c>
      <c r="L3127" s="2">
        <v>2096</v>
      </c>
      <c r="M3127" s="2">
        <f t="shared" si="288"/>
        <v>209.6</v>
      </c>
      <c r="O3127" s="2" t="str">
        <f t="shared" si="289"/>
        <v/>
      </c>
      <c r="P3127" s="2" t="str">
        <f>IF(ISNUMBER(O3127),SUMIFS(O$1:$O3127,A$1:$A3127,A3127,C$1:$C3127,C3127,G$1:$G3127,G3127,E$1:$E3127,E3127),"")</f>
        <v/>
      </c>
      <c r="U3127" t="str">
        <f t="shared" si="290"/>
        <v/>
      </c>
      <c r="AA3127">
        <v>24.4</v>
      </c>
      <c r="AB3127">
        <v>3.9E-2</v>
      </c>
      <c r="AC3127" s="2">
        <f t="shared" si="291"/>
        <v>3.9E-2</v>
      </c>
      <c r="AH3127" s="2" t="str">
        <f t="shared" si="292"/>
        <v/>
      </c>
      <c r="AI3127" s="2" t="str">
        <f>IF(ISNUMBER(AH3127),SUMIFS($AH$1:AH3127,$A$1:A3127,A3127,C$1:$C3127,C3127,$G$1:G3127,G3127,$E$1:E3127,E3127),"")</f>
        <v/>
      </c>
      <c r="AJ3127">
        <f t="shared" si="293"/>
        <v>6</v>
      </c>
    </row>
    <row r="3128" spans="1:36" x14ac:dyDescent="0.25">
      <c r="A3128" s="14" t="s">
        <v>96</v>
      </c>
      <c r="B3128" t="s">
        <v>80</v>
      </c>
      <c r="C3128" t="s">
        <v>90</v>
      </c>
      <c r="D3128" s="13">
        <v>42136</v>
      </c>
      <c r="E3128">
        <v>3</v>
      </c>
      <c r="F3128">
        <v>0</v>
      </c>
      <c r="G3128" s="2" t="s">
        <v>89</v>
      </c>
      <c r="H3128" s="2" t="s">
        <v>13</v>
      </c>
      <c r="I3128">
        <v>5</v>
      </c>
      <c r="J3128" s="2" t="s">
        <v>88</v>
      </c>
      <c r="K3128" s="2">
        <v>0</v>
      </c>
      <c r="L3128" s="2"/>
      <c r="M3128" s="2" t="str">
        <f t="shared" si="288"/>
        <v/>
      </c>
      <c r="O3128" s="2" t="str">
        <f t="shared" si="289"/>
        <v/>
      </c>
      <c r="P3128" s="2" t="str">
        <f>IF(ISNUMBER(O3128),SUMIFS(O$1:$O3128,A$1:$A3128,A3128,C$1:$C3128,C3128,G$1:$G3128,G3128,E$1:$E3128,E3128),"")</f>
        <v/>
      </c>
      <c r="U3128" t="str">
        <f t="shared" si="290"/>
        <v/>
      </c>
      <c r="AC3128" s="2" t="str">
        <f t="shared" si="291"/>
        <v/>
      </c>
      <c r="AH3128" s="2" t="str">
        <f t="shared" si="292"/>
        <v/>
      </c>
      <c r="AI3128" s="2" t="str">
        <f>IF(ISNUMBER(AH3128),SUMIFS($AH$1:AH3128,$A$1:A3128,A3128,C$1:$C3128,C3128,$G$1:G3128,G3128,$E$1:E3128,E3128),"")</f>
        <v/>
      </c>
      <c r="AJ3128">
        <f t="shared" si="293"/>
        <v>1</v>
      </c>
    </row>
    <row r="3129" spans="1:36" x14ac:dyDescent="0.25">
      <c r="A3129" s="14" t="s">
        <v>95</v>
      </c>
      <c r="B3129" t="s">
        <v>80</v>
      </c>
      <c r="C3129" t="s">
        <v>90</v>
      </c>
      <c r="D3129" s="13">
        <v>42136</v>
      </c>
      <c r="E3129">
        <v>3</v>
      </c>
      <c r="F3129">
        <v>50</v>
      </c>
      <c r="G3129" s="2" t="s">
        <v>89</v>
      </c>
      <c r="H3129" s="2" t="s">
        <v>13</v>
      </c>
      <c r="I3129">
        <v>5</v>
      </c>
      <c r="J3129" s="2" t="s">
        <v>88</v>
      </c>
      <c r="K3129" s="2">
        <v>45</v>
      </c>
      <c r="L3129" s="2"/>
      <c r="M3129" s="2" t="str">
        <f t="shared" si="288"/>
        <v/>
      </c>
      <c r="O3129" s="2" t="str">
        <f t="shared" si="289"/>
        <v/>
      </c>
      <c r="P3129" s="2" t="str">
        <f>IF(ISNUMBER(O3129),SUMIFS(O$1:$O3129,A$1:$A3129,A3129,C$1:$C3129,C3129,G$1:$G3129,G3129,E$1:$E3129,E3129),"")</f>
        <v/>
      </c>
      <c r="U3129" t="str">
        <f t="shared" si="290"/>
        <v/>
      </c>
      <c r="AC3129" s="2" t="str">
        <f t="shared" si="291"/>
        <v/>
      </c>
      <c r="AH3129" s="2" t="str">
        <f t="shared" si="292"/>
        <v/>
      </c>
      <c r="AI3129" s="2" t="str">
        <f>IF(ISNUMBER(AH3129),SUMIFS($AH$1:AH3129,$A$1:A3129,A3129,C$1:$C3129,C3129,$G$1:G3129,G3129,$E$1:E3129,E3129),"")</f>
        <v/>
      </c>
      <c r="AJ3129">
        <f t="shared" si="293"/>
        <v>1</v>
      </c>
    </row>
    <row r="3130" spans="1:36" x14ac:dyDescent="0.25">
      <c r="A3130" s="14" t="s">
        <v>94</v>
      </c>
      <c r="B3130" t="s">
        <v>80</v>
      </c>
      <c r="C3130" t="s">
        <v>90</v>
      </c>
      <c r="D3130" s="13">
        <v>42136</v>
      </c>
      <c r="E3130">
        <v>3</v>
      </c>
      <c r="F3130">
        <v>100</v>
      </c>
      <c r="G3130" s="2" t="s">
        <v>89</v>
      </c>
      <c r="H3130" s="2" t="s">
        <v>13</v>
      </c>
      <c r="I3130">
        <v>5</v>
      </c>
      <c r="J3130" s="2" t="s">
        <v>88</v>
      </c>
      <c r="K3130" s="2">
        <v>90</v>
      </c>
      <c r="L3130" s="2"/>
      <c r="M3130" s="2" t="str">
        <f t="shared" si="288"/>
        <v/>
      </c>
      <c r="O3130" s="2" t="str">
        <f t="shared" si="289"/>
        <v/>
      </c>
      <c r="P3130" s="2" t="str">
        <f>IF(ISNUMBER(O3130),SUMIFS(O$1:$O3130,A$1:$A3130,A3130,C$1:$C3130,C3130,G$1:$G3130,G3130,E$1:$E3130,E3130),"")</f>
        <v/>
      </c>
      <c r="U3130" t="str">
        <f t="shared" si="290"/>
        <v/>
      </c>
      <c r="AC3130" s="2" t="str">
        <f t="shared" si="291"/>
        <v/>
      </c>
      <c r="AH3130" s="2" t="str">
        <f t="shared" si="292"/>
        <v/>
      </c>
      <c r="AI3130" s="2" t="str">
        <f>IF(ISNUMBER(AH3130),SUMIFS($AH$1:AH3130,$A$1:A3130,A3130,C$1:$C3130,C3130,$G$1:G3130,G3130,$E$1:E3130,E3130),"")</f>
        <v/>
      </c>
      <c r="AJ3130">
        <f t="shared" si="293"/>
        <v>1</v>
      </c>
    </row>
    <row r="3131" spans="1:36" x14ac:dyDescent="0.25">
      <c r="A3131" s="14" t="s">
        <v>93</v>
      </c>
      <c r="B3131" t="s">
        <v>80</v>
      </c>
      <c r="C3131" t="s">
        <v>90</v>
      </c>
      <c r="D3131" s="13">
        <v>42136</v>
      </c>
      <c r="E3131">
        <v>3</v>
      </c>
      <c r="F3131">
        <v>200</v>
      </c>
      <c r="G3131" s="2" t="s">
        <v>89</v>
      </c>
      <c r="H3131" s="2" t="s">
        <v>13</v>
      </c>
      <c r="I3131">
        <v>5</v>
      </c>
      <c r="J3131" s="2" t="s">
        <v>88</v>
      </c>
      <c r="K3131" s="2">
        <v>180</v>
      </c>
      <c r="L3131" s="2"/>
      <c r="M3131" s="2" t="str">
        <f t="shared" si="288"/>
        <v/>
      </c>
      <c r="O3131" s="2" t="str">
        <f t="shared" si="289"/>
        <v/>
      </c>
      <c r="P3131" s="2" t="str">
        <f>IF(ISNUMBER(O3131),SUMIFS(O$1:$O3131,A$1:$A3131,A3131,C$1:$C3131,C3131,G$1:$G3131,G3131,E$1:$E3131,E3131),"")</f>
        <v/>
      </c>
      <c r="U3131" t="str">
        <f t="shared" si="290"/>
        <v/>
      </c>
      <c r="AC3131" s="2" t="str">
        <f t="shared" si="291"/>
        <v/>
      </c>
      <c r="AH3131" s="2" t="str">
        <f t="shared" si="292"/>
        <v/>
      </c>
      <c r="AI3131" s="2" t="str">
        <f>IF(ISNUMBER(AH3131),SUMIFS($AH$1:AH3131,$A$1:A3131,A3131,C$1:$C3131,C3131,$G$1:G3131,G3131,$E$1:E3131,E3131),"")</f>
        <v/>
      </c>
      <c r="AJ3131">
        <f t="shared" si="293"/>
        <v>1</v>
      </c>
    </row>
    <row r="3132" spans="1:36" x14ac:dyDescent="0.25">
      <c r="A3132" s="14" t="s">
        <v>92</v>
      </c>
      <c r="B3132" t="s">
        <v>80</v>
      </c>
      <c r="C3132" t="s">
        <v>90</v>
      </c>
      <c r="D3132" s="13">
        <v>42136</v>
      </c>
      <c r="E3132">
        <v>3</v>
      </c>
      <c r="F3132">
        <v>350</v>
      </c>
      <c r="G3132" s="2" t="s">
        <v>89</v>
      </c>
      <c r="H3132" s="2" t="s">
        <v>13</v>
      </c>
      <c r="I3132">
        <v>5</v>
      </c>
      <c r="J3132" s="2" t="s">
        <v>88</v>
      </c>
      <c r="K3132" s="2">
        <v>315</v>
      </c>
      <c r="L3132" s="2"/>
      <c r="M3132" s="2" t="str">
        <f t="shared" si="288"/>
        <v/>
      </c>
      <c r="O3132" s="2" t="str">
        <f t="shared" si="289"/>
        <v/>
      </c>
      <c r="P3132" s="2" t="str">
        <f>IF(ISNUMBER(O3132),SUMIFS(O$1:$O3132,A$1:$A3132,A3132,C$1:$C3132,C3132,G$1:$G3132,G3132,E$1:$E3132,E3132),"")</f>
        <v/>
      </c>
      <c r="U3132" t="str">
        <f t="shared" si="290"/>
        <v/>
      </c>
      <c r="AC3132" s="2" t="str">
        <f t="shared" si="291"/>
        <v/>
      </c>
      <c r="AH3132" s="2" t="str">
        <f t="shared" si="292"/>
        <v/>
      </c>
      <c r="AI3132" s="2" t="str">
        <f>IF(ISNUMBER(AH3132),SUMIFS($AH$1:AH3132,$A$1:A3132,A3132,C$1:$C3132,C3132,$G$1:G3132,G3132,$E$1:E3132,E3132),"")</f>
        <v/>
      </c>
      <c r="AJ3132">
        <f t="shared" si="293"/>
        <v>1</v>
      </c>
    </row>
    <row r="3133" spans="1:36" x14ac:dyDescent="0.25">
      <c r="A3133" s="14" t="s">
        <v>91</v>
      </c>
      <c r="B3133" t="s">
        <v>80</v>
      </c>
      <c r="C3133" t="s">
        <v>90</v>
      </c>
      <c r="D3133" s="13">
        <v>42136</v>
      </c>
      <c r="E3133">
        <v>3</v>
      </c>
      <c r="F3133">
        <v>500</v>
      </c>
      <c r="G3133" s="2" t="s">
        <v>89</v>
      </c>
      <c r="H3133" s="2" t="s">
        <v>13</v>
      </c>
      <c r="I3133">
        <v>5</v>
      </c>
      <c r="J3133" s="2" t="s">
        <v>88</v>
      </c>
      <c r="K3133" s="2">
        <v>450</v>
      </c>
      <c r="L3133" s="2"/>
      <c r="M3133" s="2" t="str">
        <f t="shared" si="288"/>
        <v/>
      </c>
      <c r="O3133" s="2" t="str">
        <f t="shared" si="289"/>
        <v/>
      </c>
      <c r="P3133" s="2" t="str">
        <f>IF(ISNUMBER(O3133),SUMIFS(O$1:$O3133,A$1:$A3133,A3133,C$1:$C3133,C3133,G$1:$G3133,G3133,E$1:$E3133,E3133),"")</f>
        <v/>
      </c>
      <c r="U3133" t="str">
        <f t="shared" si="290"/>
        <v/>
      </c>
      <c r="AC3133" s="2" t="str">
        <f t="shared" si="291"/>
        <v/>
      </c>
      <c r="AH3133" s="2" t="str">
        <f t="shared" si="292"/>
        <v/>
      </c>
      <c r="AI3133" s="2" t="str">
        <f>IF(ISNUMBER(AH3133),SUMIFS($AH$1:AH3133,$A$1:A3133,A3133,C$1:$C3133,C3133,$G$1:G3133,G3133,$E$1:E3133,E3133),"")</f>
        <v/>
      </c>
      <c r="AJ3133">
        <f t="shared" si="293"/>
        <v>1</v>
      </c>
    </row>
    <row r="3134" spans="1:36" x14ac:dyDescent="0.25">
      <c r="A3134" s="14" t="s">
        <v>96</v>
      </c>
      <c r="B3134" t="s">
        <v>80</v>
      </c>
      <c r="C3134" t="s">
        <v>90</v>
      </c>
      <c r="D3134" s="13">
        <v>42143</v>
      </c>
      <c r="E3134">
        <v>1</v>
      </c>
      <c r="F3134">
        <v>0</v>
      </c>
      <c r="G3134" s="2" t="s">
        <v>89</v>
      </c>
      <c r="H3134" s="2" t="s">
        <v>13</v>
      </c>
      <c r="I3134">
        <v>5</v>
      </c>
      <c r="J3134" s="2" t="s">
        <v>88</v>
      </c>
      <c r="K3134" s="2">
        <v>0</v>
      </c>
      <c r="L3134" s="2">
        <v>2292</v>
      </c>
      <c r="M3134" s="2">
        <f t="shared" si="288"/>
        <v>229.2</v>
      </c>
      <c r="O3134" s="2" t="str">
        <f t="shared" si="289"/>
        <v/>
      </c>
      <c r="P3134" s="2" t="str">
        <f>IF(ISNUMBER(O3134),SUMIFS(O$1:$O3134,A$1:$A3134,A3134,C$1:$C3134,C3134,G$1:$G3134,G3134,E$1:$E3134,E3134),"")</f>
        <v/>
      </c>
      <c r="U3134" t="str">
        <f t="shared" si="290"/>
        <v/>
      </c>
      <c r="AC3134" s="2" t="str">
        <f t="shared" si="291"/>
        <v/>
      </c>
      <c r="AH3134" s="2" t="str">
        <f t="shared" si="292"/>
        <v/>
      </c>
      <c r="AI3134" s="2" t="str">
        <f>IF(ISNUMBER(AH3134),SUMIFS($AH$1:AH3134,$A$1:A3134,A3134,C$1:$C3134,C3134,$G$1:G3134,G3134,$E$1:E3134,E3134),"")</f>
        <v/>
      </c>
      <c r="AJ3134">
        <f t="shared" si="293"/>
        <v>3</v>
      </c>
    </row>
    <row r="3135" spans="1:36" x14ac:dyDescent="0.25">
      <c r="A3135" s="14" t="s">
        <v>95</v>
      </c>
      <c r="B3135" t="s">
        <v>80</v>
      </c>
      <c r="C3135" t="s">
        <v>90</v>
      </c>
      <c r="D3135" s="13">
        <v>42143</v>
      </c>
      <c r="E3135">
        <v>1</v>
      </c>
      <c r="F3135">
        <v>50</v>
      </c>
      <c r="G3135" s="2" t="s">
        <v>89</v>
      </c>
      <c r="H3135" s="2" t="s">
        <v>13</v>
      </c>
      <c r="I3135">
        <v>5</v>
      </c>
      <c r="J3135" s="2" t="s">
        <v>88</v>
      </c>
      <c r="K3135" s="2">
        <v>45</v>
      </c>
      <c r="L3135" s="2">
        <v>2236</v>
      </c>
      <c r="M3135" s="2">
        <f t="shared" si="288"/>
        <v>223.6</v>
      </c>
      <c r="O3135" s="2" t="str">
        <f t="shared" si="289"/>
        <v/>
      </c>
      <c r="P3135" s="2" t="str">
        <f>IF(ISNUMBER(O3135),SUMIFS(O$1:$O3135,A$1:$A3135,A3135,C$1:$C3135,C3135,G$1:$G3135,G3135,E$1:$E3135,E3135),"")</f>
        <v/>
      </c>
      <c r="U3135" t="str">
        <f t="shared" si="290"/>
        <v/>
      </c>
      <c r="AC3135" s="2" t="str">
        <f t="shared" si="291"/>
        <v/>
      </c>
      <c r="AH3135" s="2" t="str">
        <f t="shared" si="292"/>
        <v/>
      </c>
      <c r="AI3135" s="2" t="str">
        <f>IF(ISNUMBER(AH3135),SUMIFS($AH$1:AH3135,$A$1:A3135,A3135,C$1:$C3135,C3135,$G$1:G3135,G3135,$E$1:E3135,E3135),"")</f>
        <v/>
      </c>
      <c r="AJ3135">
        <f t="shared" si="293"/>
        <v>3</v>
      </c>
    </row>
    <row r="3136" spans="1:36" x14ac:dyDescent="0.25">
      <c r="A3136" s="14" t="s">
        <v>94</v>
      </c>
      <c r="B3136" t="s">
        <v>80</v>
      </c>
      <c r="C3136" t="s">
        <v>90</v>
      </c>
      <c r="D3136" s="13">
        <v>42143</v>
      </c>
      <c r="E3136">
        <v>1</v>
      </c>
      <c r="F3136">
        <v>100</v>
      </c>
      <c r="G3136" s="2" t="s">
        <v>89</v>
      </c>
      <c r="H3136" s="2" t="s">
        <v>13</v>
      </c>
      <c r="I3136">
        <v>5</v>
      </c>
      <c r="J3136" s="2" t="s">
        <v>88</v>
      </c>
      <c r="K3136" s="2">
        <v>90</v>
      </c>
      <c r="L3136" s="2">
        <v>2684</v>
      </c>
      <c r="M3136" s="2">
        <f t="shared" si="288"/>
        <v>268.39999999999998</v>
      </c>
      <c r="O3136" s="2" t="str">
        <f t="shared" si="289"/>
        <v/>
      </c>
      <c r="P3136" s="2" t="str">
        <f>IF(ISNUMBER(O3136),SUMIFS(O$1:$O3136,A$1:$A3136,A3136,C$1:$C3136,C3136,G$1:$G3136,G3136,E$1:$E3136,E3136),"")</f>
        <v/>
      </c>
      <c r="U3136" t="str">
        <f t="shared" si="290"/>
        <v/>
      </c>
      <c r="AC3136" s="2" t="str">
        <f t="shared" si="291"/>
        <v/>
      </c>
      <c r="AH3136" s="2" t="str">
        <f t="shared" si="292"/>
        <v/>
      </c>
      <c r="AI3136" s="2" t="str">
        <f>IF(ISNUMBER(AH3136),SUMIFS($AH$1:AH3136,$A$1:A3136,A3136,C$1:$C3136,C3136,$G$1:G3136,G3136,$E$1:E3136,E3136),"")</f>
        <v/>
      </c>
      <c r="AJ3136">
        <f t="shared" si="293"/>
        <v>3</v>
      </c>
    </row>
    <row r="3137" spans="1:36" x14ac:dyDescent="0.25">
      <c r="A3137" s="14" t="s">
        <v>93</v>
      </c>
      <c r="B3137" t="s">
        <v>80</v>
      </c>
      <c r="C3137" t="s">
        <v>90</v>
      </c>
      <c r="D3137" s="13">
        <v>42143</v>
      </c>
      <c r="E3137">
        <v>1</v>
      </c>
      <c r="F3137">
        <v>200</v>
      </c>
      <c r="G3137" s="2" t="s">
        <v>89</v>
      </c>
      <c r="H3137" s="2" t="s">
        <v>13</v>
      </c>
      <c r="I3137">
        <v>5</v>
      </c>
      <c r="J3137" s="2" t="s">
        <v>88</v>
      </c>
      <c r="K3137" s="2">
        <v>180</v>
      </c>
      <c r="L3137" s="2">
        <v>2852</v>
      </c>
      <c r="M3137" s="2">
        <f t="shared" si="288"/>
        <v>285.2</v>
      </c>
      <c r="O3137" s="2" t="str">
        <f t="shared" si="289"/>
        <v/>
      </c>
      <c r="P3137" s="2" t="str">
        <f>IF(ISNUMBER(O3137),SUMIFS(O$1:$O3137,A$1:$A3137,A3137,C$1:$C3137,C3137,G$1:$G3137,G3137,E$1:$E3137,E3137),"")</f>
        <v/>
      </c>
      <c r="U3137" t="str">
        <f t="shared" si="290"/>
        <v/>
      </c>
      <c r="AC3137" s="2" t="str">
        <f t="shared" si="291"/>
        <v/>
      </c>
      <c r="AH3137" s="2" t="str">
        <f t="shared" si="292"/>
        <v/>
      </c>
      <c r="AI3137" s="2" t="str">
        <f>IF(ISNUMBER(AH3137),SUMIFS($AH$1:AH3137,$A$1:A3137,A3137,C$1:$C3137,C3137,$G$1:G3137,G3137,$E$1:E3137,E3137),"")</f>
        <v/>
      </c>
      <c r="AJ3137">
        <f t="shared" si="293"/>
        <v>3</v>
      </c>
    </row>
    <row r="3138" spans="1:36" x14ac:dyDescent="0.25">
      <c r="A3138" s="14" t="s">
        <v>92</v>
      </c>
      <c r="B3138" t="s">
        <v>80</v>
      </c>
      <c r="C3138" t="s">
        <v>90</v>
      </c>
      <c r="D3138" s="13">
        <v>42143</v>
      </c>
      <c r="E3138">
        <v>1</v>
      </c>
      <c r="F3138">
        <v>350</v>
      </c>
      <c r="G3138" s="2" t="s">
        <v>89</v>
      </c>
      <c r="H3138" s="2" t="s">
        <v>13</v>
      </c>
      <c r="I3138">
        <v>5</v>
      </c>
      <c r="J3138" s="2" t="s">
        <v>88</v>
      </c>
      <c r="K3138" s="2">
        <v>315</v>
      </c>
      <c r="L3138" s="2">
        <v>3664</v>
      </c>
      <c r="M3138" s="2">
        <f t="shared" ref="M3138:M3201" si="294">IF(ISNUMBER(L3138),L3138/10,"")</f>
        <v>366.4</v>
      </c>
      <c r="O3138" s="2" t="str">
        <f t="shared" ref="O3138:O3201" si="295">IF(ISNUMBER(N3138),N3138/10,"")</f>
        <v/>
      </c>
      <c r="P3138" s="2" t="str">
        <f>IF(ISNUMBER(O3138),SUMIFS(O$1:$O3138,A$1:$A3138,A3138,C$1:$C3138,C3138,G$1:$G3138,G3138,E$1:$E3138,E3138),"")</f>
        <v/>
      </c>
      <c r="U3138" t="str">
        <f t="shared" ref="U3138:U3201" si="296">IF(ISNUMBER(R3138),R3138/100,"")</f>
        <v/>
      </c>
      <c r="AC3138" s="2" t="str">
        <f t="shared" ref="AC3138:AC3201" si="297">IF(ISNUMBER(AB3138),AB3138,"")</f>
        <v/>
      </c>
      <c r="AH3138" s="2" t="str">
        <f t="shared" ref="AH3138:AH3201" si="298">IF(AND(ISNUMBER(AB3138),ISNUMBER(O3138)),ROUND(O3138*AB3138,3),"")</f>
        <v/>
      </c>
      <c r="AI3138" s="2" t="str">
        <f>IF(ISNUMBER(AH3138),SUMIFS($AH$1:AH3138,$A$1:A3138,A3138,C$1:$C3138,C3138,$G$1:G3138,G3138,$E$1:E3138,E3138),"")</f>
        <v/>
      </c>
      <c r="AJ3138">
        <f t="shared" ref="AJ3138:AJ3201" si="299">COUNT(K3138:AI3138)</f>
        <v>3</v>
      </c>
    </row>
    <row r="3139" spans="1:36" x14ac:dyDescent="0.25">
      <c r="A3139" s="14" t="s">
        <v>91</v>
      </c>
      <c r="B3139" t="s">
        <v>80</v>
      </c>
      <c r="C3139" t="s">
        <v>90</v>
      </c>
      <c r="D3139" s="13">
        <v>42143</v>
      </c>
      <c r="E3139">
        <v>1</v>
      </c>
      <c r="F3139">
        <v>500</v>
      </c>
      <c r="G3139" s="2" t="s">
        <v>89</v>
      </c>
      <c r="H3139" s="2" t="s">
        <v>13</v>
      </c>
      <c r="I3139">
        <v>5</v>
      </c>
      <c r="J3139" s="2" t="s">
        <v>88</v>
      </c>
      <c r="K3139" s="2">
        <v>450</v>
      </c>
      <c r="L3139" s="2">
        <v>3692</v>
      </c>
      <c r="M3139" s="2">
        <f t="shared" si="294"/>
        <v>369.2</v>
      </c>
      <c r="O3139" s="2" t="str">
        <f t="shared" si="295"/>
        <v/>
      </c>
      <c r="P3139" s="2" t="str">
        <f>IF(ISNUMBER(O3139),SUMIFS(O$1:$O3139,A$1:$A3139,A3139,C$1:$C3139,C3139,G$1:$G3139,G3139,E$1:$E3139,E3139),"")</f>
        <v/>
      </c>
      <c r="U3139" t="str">
        <f t="shared" si="296"/>
        <v/>
      </c>
      <c r="AC3139" s="2" t="str">
        <f t="shared" si="297"/>
        <v/>
      </c>
      <c r="AH3139" s="2" t="str">
        <f t="shared" si="298"/>
        <v/>
      </c>
      <c r="AI3139" s="2" t="str">
        <f>IF(ISNUMBER(AH3139),SUMIFS($AH$1:AH3139,$A$1:A3139,A3139,C$1:$C3139,C3139,$G$1:G3139,G3139,$E$1:E3139,E3139),"")</f>
        <v/>
      </c>
      <c r="AJ3139">
        <f t="shared" si="299"/>
        <v>3</v>
      </c>
    </row>
    <row r="3140" spans="1:36" x14ac:dyDescent="0.25">
      <c r="A3140" s="14" t="s">
        <v>96</v>
      </c>
      <c r="B3140" t="s">
        <v>80</v>
      </c>
      <c r="C3140" t="s">
        <v>90</v>
      </c>
      <c r="D3140" s="13">
        <v>42143</v>
      </c>
      <c r="E3140">
        <v>2</v>
      </c>
      <c r="F3140">
        <v>0</v>
      </c>
      <c r="G3140" s="2" t="s">
        <v>89</v>
      </c>
      <c r="H3140" s="2" t="s">
        <v>13</v>
      </c>
      <c r="I3140">
        <v>5</v>
      </c>
      <c r="J3140" s="2" t="s">
        <v>88</v>
      </c>
      <c r="K3140" s="2">
        <v>0</v>
      </c>
      <c r="L3140" s="2">
        <v>2124</v>
      </c>
      <c r="M3140" s="2">
        <f t="shared" si="294"/>
        <v>212.4</v>
      </c>
      <c r="O3140" s="2" t="str">
        <f t="shared" si="295"/>
        <v/>
      </c>
      <c r="P3140" s="2" t="str">
        <f>IF(ISNUMBER(O3140),SUMIFS(O$1:$O3140,A$1:$A3140,A3140,C$1:$C3140,C3140,G$1:$G3140,G3140,E$1:$E3140,E3140),"")</f>
        <v/>
      </c>
      <c r="U3140" t="str">
        <f t="shared" si="296"/>
        <v/>
      </c>
      <c r="AC3140" s="2" t="str">
        <f t="shared" si="297"/>
        <v/>
      </c>
      <c r="AH3140" s="2" t="str">
        <f t="shared" si="298"/>
        <v/>
      </c>
      <c r="AI3140" s="2" t="str">
        <f>IF(ISNUMBER(AH3140),SUMIFS($AH$1:AH3140,$A$1:A3140,A3140,C$1:$C3140,C3140,$G$1:G3140,G3140,$E$1:E3140,E3140),"")</f>
        <v/>
      </c>
      <c r="AJ3140">
        <f t="shared" si="299"/>
        <v>3</v>
      </c>
    </row>
    <row r="3141" spans="1:36" x14ac:dyDescent="0.25">
      <c r="A3141" s="14" t="s">
        <v>95</v>
      </c>
      <c r="B3141" t="s">
        <v>80</v>
      </c>
      <c r="C3141" t="s">
        <v>90</v>
      </c>
      <c r="D3141" s="13">
        <v>42143</v>
      </c>
      <c r="E3141">
        <v>2</v>
      </c>
      <c r="F3141">
        <v>50</v>
      </c>
      <c r="G3141" s="2" t="s">
        <v>89</v>
      </c>
      <c r="H3141" s="2" t="s">
        <v>13</v>
      </c>
      <c r="I3141">
        <v>5</v>
      </c>
      <c r="J3141" s="2" t="s">
        <v>88</v>
      </c>
      <c r="K3141" s="2">
        <v>45</v>
      </c>
      <c r="L3141" s="2">
        <v>2348</v>
      </c>
      <c r="M3141" s="2">
        <f t="shared" si="294"/>
        <v>234.8</v>
      </c>
      <c r="O3141" s="2" t="str">
        <f t="shared" si="295"/>
        <v/>
      </c>
      <c r="P3141" s="2" t="str">
        <f>IF(ISNUMBER(O3141),SUMIFS(O$1:$O3141,A$1:$A3141,A3141,C$1:$C3141,C3141,G$1:$G3141,G3141,E$1:$E3141,E3141),"")</f>
        <v/>
      </c>
      <c r="U3141" t="str">
        <f t="shared" si="296"/>
        <v/>
      </c>
      <c r="AC3141" s="2" t="str">
        <f t="shared" si="297"/>
        <v/>
      </c>
      <c r="AH3141" s="2" t="str">
        <f t="shared" si="298"/>
        <v/>
      </c>
      <c r="AI3141" s="2" t="str">
        <f>IF(ISNUMBER(AH3141),SUMIFS($AH$1:AH3141,$A$1:A3141,A3141,C$1:$C3141,C3141,$G$1:G3141,G3141,$E$1:E3141,E3141),"")</f>
        <v/>
      </c>
      <c r="AJ3141">
        <f t="shared" si="299"/>
        <v>3</v>
      </c>
    </row>
    <row r="3142" spans="1:36" x14ac:dyDescent="0.25">
      <c r="A3142" s="14" t="s">
        <v>94</v>
      </c>
      <c r="B3142" t="s">
        <v>80</v>
      </c>
      <c r="C3142" t="s">
        <v>90</v>
      </c>
      <c r="D3142" s="13">
        <v>42143</v>
      </c>
      <c r="E3142">
        <v>2</v>
      </c>
      <c r="F3142">
        <v>100</v>
      </c>
      <c r="G3142" s="2" t="s">
        <v>89</v>
      </c>
      <c r="H3142" s="2" t="s">
        <v>13</v>
      </c>
      <c r="I3142">
        <v>5</v>
      </c>
      <c r="J3142" s="2" t="s">
        <v>88</v>
      </c>
      <c r="K3142" s="2">
        <v>90</v>
      </c>
      <c r="L3142" s="2">
        <v>2600</v>
      </c>
      <c r="M3142" s="2">
        <f t="shared" si="294"/>
        <v>260</v>
      </c>
      <c r="O3142" s="2" t="str">
        <f t="shared" si="295"/>
        <v/>
      </c>
      <c r="P3142" s="2" t="str">
        <f>IF(ISNUMBER(O3142),SUMIFS(O$1:$O3142,A$1:$A3142,A3142,C$1:$C3142,C3142,G$1:$G3142,G3142,E$1:$E3142,E3142),"")</f>
        <v/>
      </c>
      <c r="U3142" t="str">
        <f t="shared" si="296"/>
        <v/>
      </c>
      <c r="AC3142" s="2" t="str">
        <f t="shared" si="297"/>
        <v/>
      </c>
      <c r="AH3142" s="2" t="str">
        <f t="shared" si="298"/>
        <v/>
      </c>
      <c r="AI3142" s="2" t="str">
        <f>IF(ISNUMBER(AH3142),SUMIFS($AH$1:AH3142,$A$1:A3142,A3142,C$1:$C3142,C3142,$G$1:G3142,G3142,$E$1:E3142,E3142),"")</f>
        <v/>
      </c>
      <c r="AJ3142">
        <f t="shared" si="299"/>
        <v>3</v>
      </c>
    </row>
    <row r="3143" spans="1:36" x14ac:dyDescent="0.25">
      <c r="A3143" s="14" t="s">
        <v>93</v>
      </c>
      <c r="B3143" t="s">
        <v>80</v>
      </c>
      <c r="C3143" t="s">
        <v>90</v>
      </c>
      <c r="D3143" s="13">
        <v>42143</v>
      </c>
      <c r="E3143">
        <v>2</v>
      </c>
      <c r="F3143">
        <v>200</v>
      </c>
      <c r="G3143" s="2" t="s">
        <v>89</v>
      </c>
      <c r="H3143" s="2" t="s">
        <v>13</v>
      </c>
      <c r="I3143">
        <v>5</v>
      </c>
      <c r="J3143" s="2" t="s">
        <v>88</v>
      </c>
      <c r="K3143" s="2">
        <v>180</v>
      </c>
      <c r="L3143" s="2">
        <v>3188</v>
      </c>
      <c r="M3143" s="2">
        <f t="shared" si="294"/>
        <v>318.8</v>
      </c>
      <c r="O3143" s="2" t="str">
        <f t="shared" si="295"/>
        <v/>
      </c>
      <c r="P3143" s="2" t="str">
        <f>IF(ISNUMBER(O3143),SUMIFS(O$1:$O3143,A$1:$A3143,A3143,C$1:$C3143,C3143,G$1:$G3143,G3143,E$1:$E3143,E3143),"")</f>
        <v/>
      </c>
      <c r="U3143" t="str">
        <f t="shared" si="296"/>
        <v/>
      </c>
      <c r="AC3143" s="2" t="str">
        <f t="shared" si="297"/>
        <v/>
      </c>
      <c r="AH3143" s="2" t="str">
        <f t="shared" si="298"/>
        <v/>
      </c>
      <c r="AI3143" s="2" t="str">
        <f>IF(ISNUMBER(AH3143),SUMIFS($AH$1:AH3143,$A$1:A3143,A3143,C$1:$C3143,C3143,$G$1:G3143,G3143,$E$1:E3143,E3143),"")</f>
        <v/>
      </c>
      <c r="AJ3143">
        <f t="shared" si="299"/>
        <v>3</v>
      </c>
    </row>
    <row r="3144" spans="1:36" x14ac:dyDescent="0.25">
      <c r="A3144" s="14" t="s">
        <v>92</v>
      </c>
      <c r="B3144" t="s">
        <v>80</v>
      </c>
      <c r="C3144" t="s">
        <v>90</v>
      </c>
      <c r="D3144" s="13">
        <v>42143</v>
      </c>
      <c r="E3144">
        <v>2</v>
      </c>
      <c r="F3144">
        <v>350</v>
      </c>
      <c r="G3144" s="2" t="s">
        <v>89</v>
      </c>
      <c r="H3144" s="2" t="s">
        <v>13</v>
      </c>
      <c r="I3144">
        <v>5</v>
      </c>
      <c r="J3144" s="2" t="s">
        <v>88</v>
      </c>
      <c r="K3144" s="2">
        <v>315</v>
      </c>
      <c r="L3144" s="2">
        <v>4140</v>
      </c>
      <c r="M3144" s="2">
        <f t="shared" si="294"/>
        <v>414</v>
      </c>
      <c r="O3144" s="2" t="str">
        <f t="shared" si="295"/>
        <v/>
      </c>
      <c r="P3144" s="2" t="str">
        <f>IF(ISNUMBER(O3144),SUMIFS(O$1:$O3144,A$1:$A3144,A3144,C$1:$C3144,C3144,G$1:$G3144,G3144,E$1:$E3144,E3144),"")</f>
        <v/>
      </c>
      <c r="U3144" t="str">
        <f t="shared" si="296"/>
        <v/>
      </c>
      <c r="AC3144" s="2" t="str">
        <f t="shared" si="297"/>
        <v/>
      </c>
      <c r="AH3144" s="2" t="str">
        <f t="shared" si="298"/>
        <v/>
      </c>
      <c r="AI3144" s="2" t="str">
        <f>IF(ISNUMBER(AH3144),SUMIFS($AH$1:AH3144,$A$1:A3144,A3144,C$1:$C3144,C3144,$G$1:G3144,G3144,$E$1:E3144,E3144),"")</f>
        <v/>
      </c>
      <c r="AJ3144">
        <f t="shared" si="299"/>
        <v>3</v>
      </c>
    </row>
    <row r="3145" spans="1:36" x14ac:dyDescent="0.25">
      <c r="A3145" s="14" t="s">
        <v>91</v>
      </c>
      <c r="B3145" t="s">
        <v>80</v>
      </c>
      <c r="C3145" t="s">
        <v>90</v>
      </c>
      <c r="D3145" s="13">
        <v>42143</v>
      </c>
      <c r="E3145">
        <v>2</v>
      </c>
      <c r="F3145">
        <v>500</v>
      </c>
      <c r="G3145" s="2" t="s">
        <v>89</v>
      </c>
      <c r="H3145" s="2" t="s">
        <v>13</v>
      </c>
      <c r="I3145">
        <v>5</v>
      </c>
      <c r="J3145" s="2" t="s">
        <v>88</v>
      </c>
      <c r="K3145" s="2">
        <v>450</v>
      </c>
      <c r="L3145" s="2">
        <v>4000</v>
      </c>
      <c r="M3145" s="2">
        <f t="shared" si="294"/>
        <v>400</v>
      </c>
      <c r="O3145" s="2" t="str">
        <f t="shared" si="295"/>
        <v/>
      </c>
      <c r="P3145" s="2" t="str">
        <f>IF(ISNUMBER(O3145),SUMIFS(O$1:$O3145,A$1:$A3145,A3145,C$1:$C3145,C3145,G$1:$G3145,G3145,E$1:$E3145,E3145),"")</f>
        <v/>
      </c>
      <c r="U3145" t="str">
        <f t="shared" si="296"/>
        <v/>
      </c>
      <c r="AC3145" s="2" t="str">
        <f t="shared" si="297"/>
        <v/>
      </c>
      <c r="AH3145" s="2" t="str">
        <f t="shared" si="298"/>
        <v/>
      </c>
      <c r="AI3145" s="2" t="str">
        <f>IF(ISNUMBER(AH3145),SUMIFS($AH$1:AH3145,$A$1:A3145,A3145,C$1:$C3145,C3145,$G$1:G3145,G3145,$E$1:E3145,E3145),"")</f>
        <v/>
      </c>
      <c r="AJ3145">
        <f t="shared" si="299"/>
        <v>3</v>
      </c>
    </row>
    <row r="3146" spans="1:36" x14ac:dyDescent="0.25">
      <c r="A3146" s="14" t="s">
        <v>96</v>
      </c>
      <c r="B3146" t="s">
        <v>80</v>
      </c>
      <c r="C3146" t="s">
        <v>90</v>
      </c>
      <c r="D3146" s="13">
        <v>42143</v>
      </c>
      <c r="E3146">
        <v>3</v>
      </c>
      <c r="F3146">
        <v>0</v>
      </c>
      <c r="G3146" s="2" t="s">
        <v>89</v>
      </c>
      <c r="H3146" s="2" t="s">
        <v>13</v>
      </c>
      <c r="I3146">
        <v>5</v>
      </c>
      <c r="J3146" s="2" t="s">
        <v>88</v>
      </c>
      <c r="K3146" s="2">
        <v>0</v>
      </c>
      <c r="L3146" s="2"/>
      <c r="M3146" s="2" t="str">
        <f t="shared" si="294"/>
        <v/>
      </c>
      <c r="O3146" s="2" t="str">
        <f t="shared" si="295"/>
        <v/>
      </c>
      <c r="P3146" s="2" t="str">
        <f>IF(ISNUMBER(O3146),SUMIFS(O$1:$O3146,A$1:$A3146,A3146,C$1:$C3146,C3146,G$1:$G3146,G3146,E$1:$E3146,E3146),"")</f>
        <v/>
      </c>
      <c r="U3146" t="str">
        <f t="shared" si="296"/>
        <v/>
      </c>
      <c r="AC3146" s="2" t="str">
        <f t="shared" si="297"/>
        <v/>
      </c>
      <c r="AH3146" s="2" t="str">
        <f t="shared" si="298"/>
        <v/>
      </c>
      <c r="AI3146" s="2" t="str">
        <f>IF(ISNUMBER(AH3146),SUMIFS($AH$1:AH3146,$A$1:A3146,A3146,C$1:$C3146,C3146,$G$1:G3146,G3146,$E$1:E3146,E3146),"")</f>
        <v/>
      </c>
      <c r="AJ3146">
        <f t="shared" si="299"/>
        <v>1</v>
      </c>
    </row>
    <row r="3147" spans="1:36" x14ac:dyDescent="0.25">
      <c r="A3147" s="14" t="s">
        <v>95</v>
      </c>
      <c r="B3147" t="s">
        <v>80</v>
      </c>
      <c r="C3147" t="s">
        <v>90</v>
      </c>
      <c r="D3147" s="13">
        <v>42143</v>
      </c>
      <c r="E3147">
        <v>3</v>
      </c>
      <c r="F3147">
        <v>50</v>
      </c>
      <c r="G3147" s="2" t="s">
        <v>89</v>
      </c>
      <c r="H3147" s="2" t="s">
        <v>13</v>
      </c>
      <c r="I3147">
        <v>5</v>
      </c>
      <c r="J3147" s="2" t="s">
        <v>88</v>
      </c>
      <c r="K3147" s="2">
        <v>45</v>
      </c>
      <c r="L3147" s="2"/>
      <c r="M3147" s="2" t="str">
        <f t="shared" si="294"/>
        <v/>
      </c>
      <c r="O3147" s="2" t="str">
        <f t="shared" si="295"/>
        <v/>
      </c>
      <c r="P3147" s="2" t="str">
        <f>IF(ISNUMBER(O3147),SUMIFS(O$1:$O3147,A$1:$A3147,A3147,C$1:$C3147,C3147,G$1:$G3147,G3147,E$1:$E3147,E3147),"")</f>
        <v/>
      </c>
      <c r="U3147" t="str">
        <f t="shared" si="296"/>
        <v/>
      </c>
      <c r="AC3147" s="2" t="str">
        <f t="shared" si="297"/>
        <v/>
      </c>
      <c r="AH3147" s="2" t="str">
        <f t="shared" si="298"/>
        <v/>
      </c>
      <c r="AI3147" s="2" t="str">
        <f>IF(ISNUMBER(AH3147),SUMIFS($AH$1:AH3147,$A$1:A3147,A3147,C$1:$C3147,C3147,$G$1:G3147,G3147,$E$1:E3147,E3147),"")</f>
        <v/>
      </c>
      <c r="AJ3147">
        <f t="shared" si="299"/>
        <v>1</v>
      </c>
    </row>
    <row r="3148" spans="1:36" x14ac:dyDescent="0.25">
      <c r="A3148" s="14" t="s">
        <v>94</v>
      </c>
      <c r="B3148" t="s">
        <v>80</v>
      </c>
      <c r="C3148" t="s">
        <v>90</v>
      </c>
      <c r="D3148" s="13">
        <v>42143</v>
      </c>
      <c r="E3148">
        <v>3</v>
      </c>
      <c r="F3148">
        <v>100</v>
      </c>
      <c r="G3148" s="2" t="s">
        <v>89</v>
      </c>
      <c r="H3148" s="2" t="s">
        <v>13</v>
      </c>
      <c r="I3148">
        <v>5</v>
      </c>
      <c r="J3148" s="2" t="s">
        <v>88</v>
      </c>
      <c r="K3148" s="2">
        <v>90</v>
      </c>
      <c r="L3148" s="2"/>
      <c r="M3148" s="2" t="str">
        <f t="shared" si="294"/>
        <v/>
      </c>
      <c r="O3148" s="2" t="str">
        <f t="shared" si="295"/>
        <v/>
      </c>
      <c r="P3148" s="2" t="str">
        <f>IF(ISNUMBER(O3148),SUMIFS(O$1:$O3148,A$1:$A3148,A3148,C$1:$C3148,C3148,G$1:$G3148,G3148,E$1:$E3148,E3148),"")</f>
        <v/>
      </c>
      <c r="U3148" t="str">
        <f t="shared" si="296"/>
        <v/>
      </c>
      <c r="AC3148" s="2" t="str">
        <f t="shared" si="297"/>
        <v/>
      </c>
      <c r="AH3148" s="2" t="str">
        <f t="shared" si="298"/>
        <v/>
      </c>
      <c r="AI3148" s="2" t="str">
        <f>IF(ISNUMBER(AH3148),SUMIFS($AH$1:AH3148,$A$1:A3148,A3148,C$1:$C3148,C3148,$G$1:G3148,G3148,$E$1:E3148,E3148),"")</f>
        <v/>
      </c>
      <c r="AJ3148">
        <f t="shared" si="299"/>
        <v>1</v>
      </c>
    </row>
    <row r="3149" spans="1:36" x14ac:dyDescent="0.25">
      <c r="A3149" s="14" t="s">
        <v>93</v>
      </c>
      <c r="B3149" t="s">
        <v>80</v>
      </c>
      <c r="C3149" t="s">
        <v>90</v>
      </c>
      <c r="D3149" s="13">
        <v>42143</v>
      </c>
      <c r="E3149">
        <v>3</v>
      </c>
      <c r="F3149">
        <v>200</v>
      </c>
      <c r="G3149" s="2" t="s">
        <v>89</v>
      </c>
      <c r="H3149" s="2" t="s">
        <v>13</v>
      </c>
      <c r="I3149">
        <v>5</v>
      </c>
      <c r="J3149" s="2" t="s">
        <v>88</v>
      </c>
      <c r="K3149" s="2">
        <v>180</v>
      </c>
      <c r="L3149" s="2"/>
      <c r="M3149" s="2" t="str">
        <f t="shared" si="294"/>
        <v/>
      </c>
      <c r="O3149" s="2" t="str">
        <f t="shared" si="295"/>
        <v/>
      </c>
      <c r="P3149" s="2" t="str">
        <f>IF(ISNUMBER(O3149),SUMIFS(O$1:$O3149,A$1:$A3149,A3149,C$1:$C3149,C3149,G$1:$G3149,G3149,E$1:$E3149,E3149),"")</f>
        <v/>
      </c>
      <c r="U3149" t="str">
        <f t="shared" si="296"/>
        <v/>
      </c>
      <c r="AC3149" s="2" t="str">
        <f t="shared" si="297"/>
        <v/>
      </c>
      <c r="AH3149" s="2" t="str">
        <f t="shared" si="298"/>
        <v/>
      </c>
      <c r="AI3149" s="2" t="str">
        <f>IF(ISNUMBER(AH3149),SUMIFS($AH$1:AH3149,$A$1:A3149,A3149,C$1:$C3149,C3149,$G$1:G3149,G3149,$E$1:E3149,E3149),"")</f>
        <v/>
      </c>
      <c r="AJ3149">
        <f t="shared" si="299"/>
        <v>1</v>
      </c>
    </row>
    <row r="3150" spans="1:36" x14ac:dyDescent="0.25">
      <c r="A3150" s="14" t="s">
        <v>92</v>
      </c>
      <c r="B3150" t="s">
        <v>80</v>
      </c>
      <c r="C3150" t="s">
        <v>90</v>
      </c>
      <c r="D3150" s="13">
        <v>42143</v>
      </c>
      <c r="E3150">
        <v>3</v>
      </c>
      <c r="F3150">
        <v>350</v>
      </c>
      <c r="G3150" s="2" t="s">
        <v>89</v>
      </c>
      <c r="H3150" s="2" t="s">
        <v>13</v>
      </c>
      <c r="I3150">
        <v>5</v>
      </c>
      <c r="J3150" s="2" t="s">
        <v>88</v>
      </c>
      <c r="K3150" s="2">
        <v>315</v>
      </c>
      <c r="L3150" s="2"/>
      <c r="M3150" s="2" t="str">
        <f t="shared" si="294"/>
        <v/>
      </c>
      <c r="O3150" s="2" t="str">
        <f t="shared" si="295"/>
        <v/>
      </c>
      <c r="P3150" s="2" t="str">
        <f>IF(ISNUMBER(O3150),SUMIFS(O$1:$O3150,A$1:$A3150,A3150,C$1:$C3150,C3150,G$1:$G3150,G3150,E$1:$E3150,E3150),"")</f>
        <v/>
      </c>
      <c r="U3150" t="str">
        <f t="shared" si="296"/>
        <v/>
      </c>
      <c r="AC3150" s="2" t="str">
        <f t="shared" si="297"/>
        <v/>
      </c>
      <c r="AH3150" s="2" t="str">
        <f t="shared" si="298"/>
        <v/>
      </c>
      <c r="AI3150" s="2" t="str">
        <f>IF(ISNUMBER(AH3150),SUMIFS($AH$1:AH3150,$A$1:A3150,A3150,C$1:$C3150,C3150,$G$1:G3150,G3150,$E$1:E3150,E3150),"")</f>
        <v/>
      </c>
      <c r="AJ3150">
        <f t="shared" si="299"/>
        <v>1</v>
      </c>
    </row>
    <row r="3151" spans="1:36" x14ac:dyDescent="0.25">
      <c r="A3151" s="14" t="s">
        <v>91</v>
      </c>
      <c r="B3151" t="s">
        <v>80</v>
      </c>
      <c r="C3151" t="s">
        <v>90</v>
      </c>
      <c r="D3151" s="13">
        <v>42143</v>
      </c>
      <c r="E3151">
        <v>3</v>
      </c>
      <c r="F3151">
        <v>500</v>
      </c>
      <c r="G3151" s="2" t="s">
        <v>89</v>
      </c>
      <c r="H3151" s="2" t="s">
        <v>13</v>
      </c>
      <c r="I3151">
        <v>5</v>
      </c>
      <c r="J3151" s="2" t="s">
        <v>88</v>
      </c>
      <c r="K3151" s="2">
        <v>450</v>
      </c>
      <c r="L3151" s="2"/>
      <c r="M3151" s="2" t="str">
        <f t="shared" si="294"/>
        <v/>
      </c>
      <c r="O3151" s="2" t="str">
        <f t="shared" si="295"/>
        <v/>
      </c>
      <c r="P3151" s="2" t="str">
        <f>IF(ISNUMBER(O3151),SUMIFS(O$1:$O3151,A$1:$A3151,A3151,C$1:$C3151,C3151,G$1:$G3151,G3151,E$1:$E3151,E3151),"")</f>
        <v/>
      </c>
      <c r="U3151" t="str">
        <f t="shared" si="296"/>
        <v/>
      </c>
      <c r="AC3151" s="2" t="str">
        <f t="shared" si="297"/>
        <v/>
      </c>
      <c r="AH3151" s="2" t="str">
        <f t="shared" si="298"/>
        <v/>
      </c>
      <c r="AI3151" s="2" t="str">
        <f>IF(ISNUMBER(AH3151),SUMIFS($AH$1:AH3151,$A$1:A3151,A3151,C$1:$C3151,C3151,$G$1:G3151,G3151,$E$1:E3151,E3151),"")</f>
        <v/>
      </c>
      <c r="AJ3151">
        <f t="shared" si="299"/>
        <v>1</v>
      </c>
    </row>
    <row r="3152" spans="1:36" x14ac:dyDescent="0.25">
      <c r="A3152" s="14" t="s">
        <v>96</v>
      </c>
      <c r="B3152" t="s">
        <v>80</v>
      </c>
      <c r="C3152" t="s">
        <v>90</v>
      </c>
      <c r="D3152" s="13">
        <v>42144</v>
      </c>
      <c r="E3152">
        <v>1</v>
      </c>
      <c r="F3152">
        <v>0</v>
      </c>
      <c r="G3152" s="2" t="s">
        <v>89</v>
      </c>
      <c r="H3152" s="2" t="s">
        <v>13</v>
      </c>
      <c r="I3152">
        <v>5</v>
      </c>
      <c r="J3152" s="2" t="s">
        <v>77</v>
      </c>
      <c r="K3152" s="2">
        <v>0</v>
      </c>
      <c r="L3152" s="2"/>
      <c r="M3152" s="2" t="str">
        <f t="shared" si="294"/>
        <v/>
      </c>
      <c r="N3152">
        <v>544.51917333333336</v>
      </c>
      <c r="O3152" s="2">
        <f t="shared" si="295"/>
        <v>54.451917333333334</v>
      </c>
      <c r="P3152" s="2">
        <f>IF(ISNUMBER(O3152),SUMIFS(O$1:$O3152,A$1:$A3152,A3152,C$1:$C3152,C3152,G$1:$G3152,G3152,E$1:$E3152,E3152),"")</f>
        <v>634.09693765333327</v>
      </c>
      <c r="U3152" t="str">
        <f t="shared" si="296"/>
        <v/>
      </c>
      <c r="AA3152">
        <v>19.399999999999999</v>
      </c>
      <c r="AB3152">
        <v>3.1E-2</v>
      </c>
      <c r="AC3152" s="2">
        <f t="shared" si="297"/>
        <v>3.1E-2</v>
      </c>
      <c r="AH3152" s="2">
        <f t="shared" si="298"/>
        <v>1.6879999999999999</v>
      </c>
      <c r="AI3152" s="2">
        <f>IF(ISNUMBER(AH3152),SUMIFS($AH$1:AH3152,$A$1:A3152,A3152,C$1:$C3152,C3152,$G$1:G3152,G3152,$E$1:E3152,E3152),"")</f>
        <v>17.149999999999999</v>
      </c>
      <c r="AJ3152">
        <f t="shared" si="299"/>
        <v>9</v>
      </c>
    </row>
    <row r="3153" spans="1:36" x14ac:dyDescent="0.25">
      <c r="A3153" s="14" t="s">
        <v>95</v>
      </c>
      <c r="B3153" t="s">
        <v>80</v>
      </c>
      <c r="C3153" t="s">
        <v>90</v>
      </c>
      <c r="D3153" s="13">
        <v>42144</v>
      </c>
      <c r="E3153">
        <v>1</v>
      </c>
      <c r="F3153">
        <v>50</v>
      </c>
      <c r="G3153" s="2" t="s">
        <v>89</v>
      </c>
      <c r="H3153" s="2" t="s">
        <v>13</v>
      </c>
      <c r="I3153">
        <v>5</v>
      </c>
      <c r="J3153" s="2" t="s">
        <v>77</v>
      </c>
      <c r="K3153" s="2">
        <v>45</v>
      </c>
      <c r="L3153" s="2"/>
      <c r="M3153" s="2" t="str">
        <f t="shared" si="294"/>
        <v/>
      </c>
      <c r="N3153">
        <v>482.92250666666666</v>
      </c>
      <c r="O3153" s="2">
        <f t="shared" si="295"/>
        <v>48.292250666666668</v>
      </c>
      <c r="P3153" s="2">
        <f>IF(ISNUMBER(O3153),SUMIFS(O$1:$O3153,A$1:$A3153,A3153,C$1:$C3153,C3153,G$1:$G3153,G3153,E$1:$E3153,E3153),"")</f>
        <v>608.65909133333344</v>
      </c>
      <c r="U3153" t="str">
        <f t="shared" si="296"/>
        <v/>
      </c>
      <c r="AA3153">
        <v>18.2</v>
      </c>
      <c r="AB3153">
        <v>2.8999999999999998E-2</v>
      </c>
      <c r="AC3153" s="2">
        <f t="shared" si="297"/>
        <v>2.8999999999999998E-2</v>
      </c>
      <c r="AH3153" s="2">
        <f t="shared" si="298"/>
        <v>1.4</v>
      </c>
      <c r="AI3153" s="2">
        <f>IF(ISNUMBER(AH3153),SUMIFS($AH$1:AH3153,$A$1:A3153,A3153,C$1:$C3153,C3153,$G$1:G3153,G3153,$E$1:E3153,E3153),"")</f>
        <v>16.387</v>
      </c>
      <c r="AJ3153">
        <f t="shared" si="299"/>
        <v>9</v>
      </c>
    </row>
    <row r="3154" spans="1:36" x14ac:dyDescent="0.25">
      <c r="A3154" s="14" t="s">
        <v>94</v>
      </c>
      <c r="B3154" t="s">
        <v>80</v>
      </c>
      <c r="C3154" t="s">
        <v>90</v>
      </c>
      <c r="D3154" s="13">
        <v>42144</v>
      </c>
      <c r="E3154">
        <v>1</v>
      </c>
      <c r="F3154">
        <v>100</v>
      </c>
      <c r="G3154" s="2" t="s">
        <v>89</v>
      </c>
      <c r="H3154" s="2" t="s">
        <v>13</v>
      </c>
      <c r="I3154">
        <v>5</v>
      </c>
      <c r="J3154" s="2" t="s">
        <v>77</v>
      </c>
      <c r="K3154" s="2">
        <v>90</v>
      </c>
      <c r="L3154" s="2"/>
      <c r="M3154" s="2" t="str">
        <f t="shared" si="294"/>
        <v/>
      </c>
      <c r="N3154">
        <v>1327.9540053333333</v>
      </c>
      <c r="O3154" s="2">
        <f t="shared" si="295"/>
        <v>132.79540053333332</v>
      </c>
      <c r="P3154" s="2">
        <f>IF(ISNUMBER(O3154),SUMIFS(O$1:$O3154,A$1:$A3154,A3154,C$1:$C3154,C3154,G$1:$G3154,G3154,E$1:$E3154,E3154),"")</f>
        <v>827.43386453333335</v>
      </c>
      <c r="U3154" t="str">
        <f t="shared" si="296"/>
        <v/>
      </c>
      <c r="AA3154">
        <v>17.899999999999999</v>
      </c>
      <c r="AB3154">
        <v>2.8999999999999998E-2</v>
      </c>
      <c r="AC3154" s="2">
        <f t="shared" si="297"/>
        <v>2.8999999999999998E-2</v>
      </c>
      <c r="AH3154" s="2">
        <f t="shared" si="298"/>
        <v>3.851</v>
      </c>
      <c r="AI3154" s="2">
        <f>IF(ISNUMBER(AH3154),SUMIFS($AH$1:AH3154,$A$1:A3154,A3154,C$1:$C3154,C3154,$G$1:G3154,G3154,$E$1:E3154,E3154),"")</f>
        <v>24.591999999999999</v>
      </c>
      <c r="AJ3154">
        <f t="shared" si="299"/>
        <v>9</v>
      </c>
    </row>
    <row r="3155" spans="1:36" x14ac:dyDescent="0.25">
      <c r="A3155" s="14" t="s">
        <v>93</v>
      </c>
      <c r="B3155" t="s">
        <v>80</v>
      </c>
      <c r="C3155" t="s">
        <v>90</v>
      </c>
      <c r="D3155" s="13">
        <v>42144</v>
      </c>
      <c r="E3155">
        <v>1</v>
      </c>
      <c r="F3155">
        <v>200</v>
      </c>
      <c r="G3155" s="2" t="s">
        <v>89</v>
      </c>
      <c r="H3155" s="2" t="s">
        <v>13</v>
      </c>
      <c r="I3155">
        <v>5</v>
      </c>
      <c r="J3155" s="2" t="s">
        <v>77</v>
      </c>
      <c r="K3155" s="2">
        <v>180</v>
      </c>
      <c r="L3155" s="2"/>
      <c r="M3155" s="2" t="str">
        <f t="shared" si="294"/>
        <v/>
      </c>
      <c r="N3155">
        <v>988.75513599999988</v>
      </c>
      <c r="O3155" s="2">
        <f t="shared" si="295"/>
        <v>98.875513599999991</v>
      </c>
      <c r="P3155" s="2">
        <f>IF(ISNUMBER(O3155),SUMIFS(O$1:$O3155,A$1:$A3155,A3155,C$1:$C3155,C3155,G$1:$G3155,G3155,E$1:$E3155,E3155),"")</f>
        <v>723.49375093333333</v>
      </c>
      <c r="U3155" t="str">
        <f t="shared" si="296"/>
        <v/>
      </c>
      <c r="AA3155">
        <v>20.399999999999999</v>
      </c>
      <c r="AB3155">
        <v>3.3000000000000002E-2</v>
      </c>
      <c r="AC3155" s="2">
        <f t="shared" si="297"/>
        <v>3.3000000000000002E-2</v>
      </c>
      <c r="AH3155" s="2">
        <f t="shared" si="298"/>
        <v>3.2629999999999999</v>
      </c>
      <c r="AI3155" s="2">
        <f>IF(ISNUMBER(AH3155),SUMIFS($AH$1:AH3155,$A$1:A3155,A3155,C$1:$C3155,C3155,$G$1:G3155,G3155,$E$1:E3155,E3155),"")</f>
        <v>21.512999999999998</v>
      </c>
      <c r="AJ3155">
        <f t="shared" si="299"/>
        <v>9</v>
      </c>
    </row>
    <row r="3156" spans="1:36" x14ac:dyDescent="0.25">
      <c r="A3156" s="14" t="s">
        <v>92</v>
      </c>
      <c r="B3156" t="s">
        <v>80</v>
      </c>
      <c r="C3156" t="s">
        <v>90</v>
      </c>
      <c r="D3156" s="13">
        <v>42144</v>
      </c>
      <c r="E3156">
        <v>1</v>
      </c>
      <c r="F3156">
        <v>350</v>
      </c>
      <c r="G3156" s="2" t="s">
        <v>89</v>
      </c>
      <c r="H3156" s="2" t="s">
        <v>13</v>
      </c>
      <c r="I3156">
        <v>5</v>
      </c>
      <c r="J3156" s="2" t="s">
        <v>77</v>
      </c>
      <c r="K3156" s="2">
        <v>315</v>
      </c>
      <c r="L3156" s="2"/>
      <c r="M3156" s="2" t="str">
        <f t="shared" si="294"/>
        <v/>
      </c>
      <c r="N3156">
        <v>1939.4418613333335</v>
      </c>
      <c r="O3156" s="2">
        <f t="shared" si="295"/>
        <v>193.94418613333335</v>
      </c>
      <c r="P3156" s="2">
        <f>IF(ISNUMBER(O3156),SUMIFS(O$1:$O3156,A$1:$A3156,A3156,C$1:$C3156,C3156,G$1:$G3156,G3156,E$1:$E3156,E3156),"")</f>
        <v>964.58527093333339</v>
      </c>
      <c r="U3156" t="str">
        <f t="shared" si="296"/>
        <v/>
      </c>
      <c r="AA3156">
        <v>22.3</v>
      </c>
      <c r="AB3156">
        <v>3.6000000000000004E-2</v>
      </c>
      <c r="AC3156" s="2">
        <f t="shared" si="297"/>
        <v>3.6000000000000004E-2</v>
      </c>
      <c r="AH3156" s="2">
        <f t="shared" si="298"/>
        <v>6.9820000000000002</v>
      </c>
      <c r="AI3156" s="2">
        <f>IF(ISNUMBER(AH3156),SUMIFS($AH$1:AH3156,$A$1:A3156,A3156,C$1:$C3156,C3156,$G$1:G3156,G3156,$E$1:E3156,E3156),"")</f>
        <v>32.113999999999997</v>
      </c>
      <c r="AJ3156">
        <f t="shared" si="299"/>
        <v>9</v>
      </c>
    </row>
    <row r="3157" spans="1:36" x14ac:dyDescent="0.25">
      <c r="A3157" s="14" t="s">
        <v>91</v>
      </c>
      <c r="B3157" t="s">
        <v>80</v>
      </c>
      <c r="C3157" t="s">
        <v>90</v>
      </c>
      <c r="D3157" s="13">
        <v>42144</v>
      </c>
      <c r="E3157">
        <v>1</v>
      </c>
      <c r="F3157">
        <v>500</v>
      </c>
      <c r="G3157" s="2" t="s">
        <v>89</v>
      </c>
      <c r="H3157" s="2" t="s">
        <v>13</v>
      </c>
      <c r="I3157">
        <v>5</v>
      </c>
      <c r="J3157" s="2" t="s">
        <v>77</v>
      </c>
      <c r="K3157" s="2">
        <v>450</v>
      </c>
      <c r="L3157" s="2"/>
      <c r="M3157" s="2" t="str">
        <f t="shared" si="294"/>
        <v/>
      </c>
      <c r="N3157">
        <v>1644.1230426666666</v>
      </c>
      <c r="O3157" s="2">
        <f t="shared" si="295"/>
        <v>164.41230426666667</v>
      </c>
      <c r="P3157" s="2">
        <f>IF(ISNUMBER(O3157),SUMIFS(O$1:$O3157,A$1:$A3157,A3157,C$1:$C3157,C3157,G$1:$G3157,G3157,E$1:$E3157,E3157),"")</f>
        <v>859.2074116</v>
      </c>
      <c r="U3157" t="str">
        <f t="shared" si="296"/>
        <v/>
      </c>
      <c r="AA3157">
        <v>25.2</v>
      </c>
      <c r="AB3157">
        <v>0.04</v>
      </c>
      <c r="AC3157" s="2">
        <f t="shared" si="297"/>
        <v>0.04</v>
      </c>
      <c r="AH3157" s="2">
        <f t="shared" si="298"/>
        <v>6.5759999999999996</v>
      </c>
      <c r="AI3157" s="2">
        <f>IF(ISNUMBER(AH3157),SUMIFS($AH$1:AH3157,$A$1:A3157,A3157,C$1:$C3157,C3157,$G$1:G3157,G3157,$E$1:E3157,E3157),"")</f>
        <v>30.292000000000002</v>
      </c>
      <c r="AJ3157">
        <f t="shared" si="299"/>
        <v>9</v>
      </c>
    </row>
    <row r="3158" spans="1:36" x14ac:dyDescent="0.25">
      <c r="A3158" s="14" t="s">
        <v>96</v>
      </c>
      <c r="B3158" t="s">
        <v>80</v>
      </c>
      <c r="C3158" t="s">
        <v>90</v>
      </c>
      <c r="D3158" s="13">
        <v>42144</v>
      </c>
      <c r="E3158">
        <v>2</v>
      </c>
      <c r="F3158">
        <v>0</v>
      </c>
      <c r="G3158" s="2" t="s">
        <v>89</v>
      </c>
      <c r="H3158" s="2" t="s">
        <v>13</v>
      </c>
      <c r="I3158">
        <v>5</v>
      </c>
      <c r="J3158" s="2" t="s">
        <v>77</v>
      </c>
      <c r="K3158" s="2">
        <v>0</v>
      </c>
      <c r="L3158" s="2"/>
      <c r="M3158" s="2" t="str">
        <f t="shared" si="294"/>
        <v/>
      </c>
      <c r="N3158">
        <v>180.14216400000004</v>
      </c>
      <c r="O3158" s="2">
        <f t="shared" si="295"/>
        <v>18.014216400000002</v>
      </c>
      <c r="P3158" s="2">
        <f>IF(ISNUMBER(O3158),SUMIFS(O$1:$O3158,A$1:$A3158,A3158,C$1:$C3158,C3158,G$1:$G3158,G3158,E$1:$E3158,E3158),"")</f>
        <v>332.65215440933326</v>
      </c>
      <c r="U3158" t="str">
        <f t="shared" si="296"/>
        <v/>
      </c>
      <c r="AA3158">
        <v>19.2</v>
      </c>
      <c r="AB3158">
        <v>3.1E-2</v>
      </c>
      <c r="AC3158" s="2">
        <f t="shared" si="297"/>
        <v>3.1E-2</v>
      </c>
      <c r="AH3158" s="2">
        <f t="shared" si="298"/>
        <v>0.55800000000000005</v>
      </c>
      <c r="AI3158" s="2">
        <f>IF(ISNUMBER(AH3158),SUMIFS($AH$1:AH3158,$A$1:A3158,A3158,C$1:$C3158,C3158,$G$1:G3158,G3158,$E$1:E3158,E3158),"")</f>
        <v>7.9530000000000003</v>
      </c>
      <c r="AJ3158">
        <f t="shared" si="299"/>
        <v>9</v>
      </c>
    </row>
    <row r="3159" spans="1:36" x14ac:dyDescent="0.25">
      <c r="A3159" s="14" t="s">
        <v>95</v>
      </c>
      <c r="B3159" t="s">
        <v>80</v>
      </c>
      <c r="C3159" t="s">
        <v>90</v>
      </c>
      <c r="D3159" s="13">
        <v>42144</v>
      </c>
      <c r="E3159">
        <v>2</v>
      </c>
      <c r="F3159">
        <v>50</v>
      </c>
      <c r="G3159" s="2" t="s">
        <v>89</v>
      </c>
      <c r="H3159" s="2" t="s">
        <v>13</v>
      </c>
      <c r="I3159">
        <v>5</v>
      </c>
      <c r="J3159" s="2" t="s">
        <v>77</v>
      </c>
      <c r="K3159" s="2">
        <v>45</v>
      </c>
      <c r="L3159" s="2"/>
      <c r="M3159" s="2" t="str">
        <f t="shared" si="294"/>
        <v/>
      </c>
      <c r="N3159">
        <v>355.99450133333329</v>
      </c>
      <c r="O3159" s="2">
        <f t="shared" si="295"/>
        <v>35.599450133333328</v>
      </c>
      <c r="P3159" s="2">
        <f>IF(ISNUMBER(O3159),SUMIFS(O$1:$O3159,A$1:$A3159,A3159,C$1:$C3159,C3159,G$1:$G3159,G3159,E$1:$E3159,E3159),"")</f>
        <v>520.27599453333335</v>
      </c>
      <c r="U3159" t="str">
        <f t="shared" si="296"/>
        <v/>
      </c>
      <c r="AA3159">
        <v>17.3</v>
      </c>
      <c r="AB3159">
        <v>2.7999999999999997E-2</v>
      </c>
      <c r="AC3159" s="2">
        <f t="shared" si="297"/>
        <v>2.7999999999999997E-2</v>
      </c>
      <c r="AH3159" s="2">
        <f t="shared" si="298"/>
        <v>0.997</v>
      </c>
      <c r="AI3159" s="2">
        <f>IF(ISNUMBER(AH3159),SUMIFS($AH$1:AH3159,$A$1:A3159,A3159,C$1:$C3159,C3159,$G$1:G3159,G3159,$E$1:E3159,E3159),"")</f>
        <v>11.978999999999999</v>
      </c>
      <c r="AJ3159">
        <f t="shared" si="299"/>
        <v>9</v>
      </c>
    </row>
    <row r="3160" spans="1:36" x14ac:dyDescent="0.25">
      <c r="A3160" s="14" t="s">
        <v>94</v>
      </c>
      <c r="B3160" t="s">
        <v>80</v>
      </c>
      <c r="C3160" t="s">
        <v>90</v>
      </c>
      <c r="D3160" s="13">
        <v>42144</v>
      </c>
      <c r="E3160">
        <v>2</v>
      </c>
      <c r="F3160">
        <v>100</v>
      </c>
      <c r="G3160" s="2" t="s">
        <v>89</v>
      </c>
      <c r="H3160" s="2" t="s">
        <v>13</v>
      </c>
      <c r="I3160">
        <v>5</v>
      </c>
      <c r="J3160" s="2" t="s">
        <v>77</v>
      </c>
      <c r="K3160" s="2">
        <v>90</v>
      </c>
      <c r="L3160" s="2"/>
      <c r="M3160" s="2" t="str">
        <f t="shared" si="294"/>
        <v/>
      </c>
      <c r="N3160">
        <v>589.23817333333329</v>
      </c>
      <c r="O3160" s="2">
        <f t="shared" si="295"/>
        <v>58.923817333333332</v>
      </c>
      <c r="P3160" s="2">
        <f>IF(ISNUMBER(O3160),SUMIFS(O$1:$O3160,A$1:$A3160,A3160,C$1:$C3160,C3160,G$1:$G3160,G3160,E$1:$E3160,E3160),"")</f>
        <v>608.28720954133337</v>
      </c>
      <c r="U3160" t="str">
        <f t="shared" si="296"/>
        <v/>
      </c>
      <c r="AA3160">
        <v>19.2</v>
      </c>
      <c r="AB3160">
        <v>3.1E-2</v>
      </c>
      <c r="AC3160" s="2">
        <f t="shared" si="297"/>
        <v>3.1E-2</v>
      </c>
      <c r="AH3160" s="2">
        <f t="shared" si="298"/>
        <v>1.827</v>
      </c>
      <c r="AI3160" s="2">
        <f>IF(ISNUMBER(AH3160),SUMIFS($AH$1:AH3160,$A$1:A3160,A3160,C$1:$C3160,C3160,$G$1:G3160,G3160,$E$1:E3160,E3160),"")</f>
        <v>16.103999999999999</v>
      </c>
      <c r="AJ3160">
        <f t="shared" si="299"/>
        <v>9</v>
      </c>
    </row>
    <row r="3161" spans="1:36" x14ac:dyDescent="0.25">
      <c r="A3161" s="14" t="s">
        <v>93</v>
      </c>
      <c r="B3161" t="s">
        <v>80</v>
      </c>
      <c r="C3161" t="s">
        <v>90</v>
      </c>
      <c r="D3161" s="13">
        <v>42144</v>
      </c>
      <c r="E3161">
        <v>2</v>
      </c>
      <c r="F3161">
        <v>200</v>
      </c>
      <c r="G3161" s="2" t="s">
        <v>89</v>
      </c>
      <c r="H3161" s="2" t="s">
        <v>13</v>
      </c>
      <c r="I3161">
        <v>5</v>
      </c>
      <c r="J3161" s="2" t="s">
        <v>77</v>
      </c>
      <c r="K3161" s="2">
        <v>180</v>
      </c>
      <c r="L3161" s="2"/>
      <c r="M3161" s="2" t="str">
        <f t="shared" si="294"/>
        <v/>
      </c>
      <c r="N3161">
        <v>821.76454133333345</v>
      </c>
      <c r="O3161" s="2">
        <f t="shared" si="295"/>
        <v>82.176454133333351</v>
      </c>
      <c r="P3161" s="2">
        <f>IF(ISNUMBER(O3161),SUMIFS(O$1:$O3161,A$1:$A3161,A3161,C$1:$C3161,C3161,G$1:$G3161,G3161,E$1:$E3161,E3161),"")</f>
        <v>675.33605453333325</v>
      </c>
      <c r="U3161" t="str">
        <f t="shared" si="296"/>
        <v/>
      </c>
      <c r="AA3161">
        <v>20.5</v>
      </c>
      <c r="AB3161">
        <v>3.3000000000000002E-2</v>
      </c>
      <c r="AC3161" s="2">
        <f t="shared" si="297"/>
        <v>3.3000000000000002E-2</v>
      </c>
      <c r="AH3161" s="2">
        <f t="shared" si="298"/>
        <v>2.7120000000000002</v>
      </c>
      <c r="AI3161" s="2">
        <f>IF(ISNUMBER(AH3161),SUMIFS($AH$1:AH3161,$A$1:A3161,A3161,C$1:$C3161,C3161,$G$1:G3161,G3161,$E$1:E3161,E3161),"")</f>
        <v>19.774999999999999</v>
      </c>
      <c r="AJ3161">
        <f t="shared" si="299"/>
        <v>9</v>
      </c>
    </row>
    <row r="3162" spans="1:36" x14ac:dyDescent="0.25">
      <c r="A3162" s="14" t="s">
        <v>92</v>
      </c>
      <c r="B3162" t="s">
        <v>80</v>
      </c>
      <c r="C3162" t="s">
        <v>90</v>
      </c>
      <c r="D3162" s="13">
        <v>42144</v>
      </c>
      <c r="E3162">
        <v>2</v>
      </c>
      <c r="F3162">
        <v>350</v>
      </c>
      <c r="G3162" s="2" t="s">
        <v>89</v>
      </c>
      <c r="H3162" s="2" t="s">
        <v>13</v>
      </c>
      <c r="I3162">
        <v>5</v>
      </c>
      <c r="J3162" s="2" t="s">
        <v>77</v>
      </c>
      <c r="K3162" s="2">
        <v>315</v>
      </c>
      <c r="L3162" s="2"/>
      <c r="M3162" s="2" t="str">
        <f t="shared" si="294"/>
        <v/>
      </c>
      <c r="N3162">
        <v>1347.4218240000002</v>
      </c>
      <c r="O3162" s="2">
        <f t="shared" si="295"/>
        <v>134.74218240000002</v>
      </c>
      <c r="P3162" s="2">
        <f>IF(ISNUMBER(O3162),SUMIFS(O$1:$O3162,A$1:$A3162,A3162,C$1:$C3162,C3162,G$1:$G3162,G3162,E$1:$E3162,E3162),"")</f>
        <v>765.80369719999999</v>
      </c>
      <c r="U3162" t="str">
        <f t="shared" si="296"/>
        <v/>
      </c>
      <c r="AA3162">
        <v>23.4</v>
      </c>
      <c r="AB3162">
        <v>3.7000000000000005E-2</v>
      </c>
      <c r="AC3162" s="2">
        <f t="shared" si="297"/>
        <v>3.7000000000000005E-2</v>
      </c>
      <c r="AH3162" s="2">
        <f t="shared" si="298"/>
        <v>4.9850000000000003</v>
      </c>
      <c r="AI3162" s="2">
        <f>IF(ISNUMBER(AH3162),SUMIFS($AH$1:AH3162,$A$1:A3162,A3162,C$1:$C3162,C3162,$G$1:G3162,G3162,$E$1:E3162,E3162),"")</f>
        <v>23.884</v>
      </c>
      <c r="AJ3162">
        <f t="shared" si="299"/>
        <v>9</v>
      </c>
    </row>
    <row r="3163" spans="1:36" x14ac:dyDescent="0.25">
      <c r="A3163" s="14" t="s">
        <v>91</v>
      </c>
      <c r="B3163" t="s">
        <v>80</v>
      </c>
      <c r="C3163" t="s">
        <v>90</v>
      </c>
      <c r="D3163" s="13">
        <v>42144</v>
      </c>
      <c r="E3163">
        <v>2</v>
      </c>
      <c r="F3163">
        <v>500</v>
      </c>
      <c r="G3163" s="2" t="s">
        <v>89</v>
      </c>
      <c r="H3163" s="2" t="s">
        <v>13</v>
      </c>
      <c r="I3163">
        <v>5</v>
      </c>
      <c r="J3163" s="2" t="s">
        <v>77</v>
      </c>
      <c r="K3163" s="2">
        <v>450</v>
      </c>
      <c r="L3163" s="2"/>
      <c r="M3163" s="2" t="str">
        <f t="shared" si="294"/>
        <v/>
      </c>
      <c r="N3163">
        <v>1514.7185386666667</v>
      </c>
      <c r="O3163" s="2">
        <f t="shared" si="295"/>
        <v>151.47185386666666</v>
      </c>
      <c r="P3163" s="2">
        <f>IF(ISNUMBER(O3163),SUMIFS(O$1:$O3163,A$1:$A3163,A3163,C$1:$C3163,C3163,G$1:$G3163,G3163,E$1:$E3163,E3163),"")</f>
        <v>836.47506640000006</v>
      </c>
      <c r="U3163" t="str">
        <f t="shared" si="296"/>
        <v/>
      </c>
      <c r="AA3163">
        <v>21.5</v>
      </c>
      <c r="AB3163">
        <v>3.4000000000000002E-2</v>
      </c>
      <c r="AC3163" s="2">
        <f t="shared" si="297"/>
        <v>3.4000000000000002E-2</v>
      </c>
      <c r="AH3163" s="2">
        <f t="shared" si="298"/>
        <v>5.15</v>
      </c>
      <c r="AI3163" s="2">
        <f>IF(ISNUMBER(AH3163),SUMIFS($AH$1:AH3163,$A$1:A3163,A3163,C$1:$C3163,C3163,$G$1:G3163,G3163,$E$1:E3163,E3163),"")</f>
        <v>25.917999999999999</v>
      </c>
      <c r="AJ3163">
        <f t="shared" si="299"/>
        <v>9</v>
      </c>
    </row>
    <row r="3164" spans="1:36" x14ac:dyDescent="0.25">
      <c r="A3164" s="14" t="s">
        <v>96</v>
      </c>
      <c r="B3164" t="s">
        <v>80</v>
      </c>
      <c r="C3164" t="s">
        <v>90</v>
      </c>
      <c r="D3164" s="13">
        <v>42144</v>
      </c>
      <c r="E3164">
        <v>3</v>
      </c>
      <c r="F3164">
        <v>0</v>
      </c>
      <c r="G3164" s="2" t="s">
        <v>89</v>
      </c>
      <c r="H3164" s="2" t="s">
        <v>13</v>
      </c>
      <c r="I3164">
        <v>5</v>
      </c>
      <c r="J3164" s="2" t="s">
        <v>77</v>
      </c>
      <c r="K3164" s="2">
        <v>0</v>
      </c>
      <c r="L3164" s="2"/>
      <c r="M3164" s="2" t="str">
        <f t="shared" si="294"/>
        <v/>
      </c>
      <c r="N3164">
        <v>362.33066866666672</v>
      </c>
      <c r="O3164" s="2">
        <f t="shared" si="295"/>
        <v>36.233066866666675</v>
      </c>
      <c r="P3164" s="2">
        <f>IF(ISNUMBER(O3164),SUMIFS(O$1:$O3164,A$1:$A3164,A3164,C$1:$C3164,C3164,G$1:$G3164,G3164,E$1:$E3164,E3164),"")</f>
        <v>281.86719869066667</v>
      </c>
      <c r="U3164" t="str">
        <f t="shared" si="296"/>
        <v/>
      </c>
      <c r="AB3164">
        <v>3.1E-2</v>
      </c>
      <c r="AC3164" s="2">
        <f t="shared" si="297"/>
        <v>3.1E-2</v>
      </c>
      <c r="AH3164" s="2">
        <f t="shared" si="298"/>
        <v>1.123</v>
      </c>
      <c r="AI3164" s="2">
        <f>IF(ISNUMBER(AH3164),SUMIFS($AH$1:AH3164,$A$1:A3164,A3164,C$1:$C3164,C3164,$G$1:G3164,G3164,$E$1:E3164,E3164),"")</f>
        <v>6.2839999999999998</v>
      </c>
      <c r="AJ3164">
        <f t="shared" si="299"/>
        <v>8</v>
      </c>
    </row>
    <row r="3165" spans="1:36" x14ac:dyDescent="0.25">
      <c r="A3165" s="14" t="s">
        <v>95</v>
      </c>
      <c r="B3165" t="s">
        <v>80</v>
      </c>
      <c r="C3165" t="s">
        <v>90</v>
      </c>
      <c r="D3165" s="13">
        <v>42144</v>
      </c>
      <c r="E3165">
        <v>3</v>
      </c>
      <c r="F3165">
        <v>50</v>
      </c>
      <c r="G3165" s="2" t="s">
        <v>89</v>
      </c>
      <c r="H3165" s="2" t="s">
        <v>13</v>
      </c>
      <c r="I3165">
        <v>5</v>
      </c>
      <c r="J3165" s="2" t="s">
        <v>77</v>
      </c>
      <c r="K3165" s="2">
        <v>45</v>
      </c>
      <c r="L3165" s="2"/>
      <c r="M3165" s="2" t="str">
        <f t="shared" si="294"/>
        <v/>
      </c>
      <c r="N3165">
        <v>419.45850399999995</v>
      </c>
      <c r="O3165" s="2">
        <f t="shared" si="295"/>
        <v>41.945850399999998</v>
      </c>
      <c r="P3165" s="2">
        <f>IF(ISNUMBER(O3165),SUMIFS(O$1:$O3165,A$1:$A3165,A3165,C$1:$C3165,C3165,G$1:$G3165,G3165,E$1:$E3165,E3165),"")</f>
        <v>462.22395037599995</v>
      </c>
      <c r="U3165" t="str">
        <f t="shared" si="296"/>
        <v/>
      </c>
      <c r="AB3165">
        <v>2.8499999999999998E-2</v>
      </c>
      <c r="AC3165" s="2">
        <f t="shared" si="297"/>
        <v>2.8499999999999998E-2</v>
      </c>
      <c r="AH3165" s="2">
        <f t="shared" si="298"/>
        <v>1.1950000000000001</v>
      </c>
      <c r="AI3165" s="2">
        <f>IF(ISNUMBER(AH3165),SUMIFS($AH$1:AH3165,$A$1:A3165,A3165,C$1:$C3165,C3165,$G$1:G3165,G3165,$E$1:E3165,E3165),"")</f>
        <v>12.131</v>
      </c>
      <c r="AJ3165">
        <f t="shared" si="299"/>
        <v>8</v>
      </c>
    </row>
    <row r="3166" spans="1:36" x14ac:dyDescent="0.25">
      <c r="A3166" s="14" t="s">
        <v>94</v>
      </c>
      <c r="B3166" t="s">
        <v>80</v>
      </c>
      <c r="C3166" t="s">
        <v>90</v>
      </c>
      <c r="D3166" s="13">
        <v>42144</v>
      </c>
      <c r="E3166">
        <v>3</v>
      </c>
      <c r="F3166">
        <v>100</v>
      </c>
      <c r="G3166" s="2" t="s">
        <v>89</v>
      </c>
      <c r="H3166" s="2" t="s">
        <v>13</v>
      </c>
      <c r="I3166">
        <v>5</v>
      </c>
      <c r="J3166" s="2" t="s">
        <v>77</v>
      </c>
      <c r="K3166" s="2">
        <v>90</v>
      </c>
      <c r="L3166" s="2"/>
      <c r="M3166" s="2" t="str">
        <f t="shared" si="294"/>
        <v/>
      </c>
      <c r="N3166">
        <v>958.59608933333334</v>
      </c>
      <c r="O3166" s="2">
        <f t="shared" si="295"/>
        <v>95.859608933333334</v>
      </c>
      <c r="P3166" s="2">
        <f>IF(ISNUMBER(O3166),SUMIFS(O$1:$O3166,A$1:$A3166,A3166,C$1:$C3166,C3166,G$1:$G3166,G3166,E$1:$E3166,E3166),"")</f>
        <v>471.5277140533334</v>
      </c>
      <c r="U3166" t="str">
        <f t="shared" si="296"/>
        <v/>
      </c>
      <c r="AB3166">
        <v>0.03</v>
      </c>
      <c r="AC3166" s="2">
        <f t="shared" si="297"/>
        <v>0.03</v>
      </c>
      <c r="AH3166" s="2">
        <f t="shared" si="298"/>
        <v>2.8759999999999999</v>
      </c>
      <c r="AI3166" s="2">
        <f>IF(ISNUMBER(AH3166),SUMIFS($AH$1:AH3166,$A$1:A3166,A3166,C$1:$C3166,C3166,$G$1:G3166,G3166,$E$1:E3166,E3166),"")</f>
        <v>13.488999999999999</v>
      </c>
      <c r="AJ3166">
        <f t="shared" si="299"/>
        <v>8</v>
      </c>
    </row>
    <row r="3167" spans="1:36" x14ac:dyDescent="0.25">
      <c r="A3167" s="14" t="s">
        <v>93</v>
      </c>
      <c r="B3167" t="s">
        <v>80</v>
      </c>
      <c r="C3167" t="s">
        <v>90</v>
      </c>
      <c r="D3167" s="13">
        <v>42144</v>
      </c>
      <c r="E3167">
        <v>3</v>
      </c>
      <c r="F3167">
        <v>200</v>
      </c>
      <c r="G3167" s="2" t="s">
        <v>89</v>
      </c>
      <c r="H3167" s="2" t="s">
        <v>13</v>
      </c>
      <c r="I3167">
        <v>5</v>
      </c>
      <c r="J3167" s="2" t="s">
        <v>77</v>
      </c>
      <c r="K3167" s="2">
        <v>180</v>
      </c>
      <c r="L3167" s="2"/>
      <c r="M3167" s="2" t="str">
        <f t="shared" si="294"/>
        <v/>
      </c>
      <c r="N3167">
        <v>905.25983866666661</v>
      </c>
      <c r="O3167" s="2">
        <f t="shared" si="295"/>
        <v>90.525983866666664</v>
      </c>
      <c r="P3167" s="2">
        <f>IF(ISNUMBER(O3167),SUMIFS(O$1:$O3167,A$1:$A3167,A3167,C$1:$C3167,C3167,G$1:$G3167,G3167,E$1:$E3167,E3167),"")</f>
        <v>735.71929280000006</v>
      </c>
      <c r="U3167" t="str">
        <f t="shared" si="296"/>
        <v/>
      </c>
      <c r="AB3167">
        <v>3.3000000000000002E-2</v>
      </c>
      <c r="AC3167" s="2">
        <f t="shared" si="297"/>
        <v>3.3000000000000002E-2</v>
      </c>
      <c r="AH3167" s="2">
        <f t="shared" si="298"/>
        <v>2.9870000000000001</v>
      </c>
      <c r="AI3167" s="2">
        <f>IF(ISNUMBER(AH3167),SUMIFS($AH$1:AH3167,$A$1:A3167,A3167,C$1:$C3167,C3167,$G$1:G3167,G3167,$E$1:E3167,E3167),"")</f>
        <v>19.240000000000002</v>
      </c>
      <c r="AJ3167">
        <f t="shared" si="299"/>
        <v>8</v>
      </c>
    </row>
    <row r="3168" spans="1:36" x14ac:dyDescent="0.25">
      <c r="A3168" s="14" t="s">
        <v>92</v>
      </c>
      <c r="B3168" t="s">
        <v>80</v>
      </c>
      <c r="C3168" t="s">
        <v>90</v>
      </c>
      <c r="D3168" s="13">
        <v>42144</v>
      </c>
      <c r="E3168">
        <v>3</v>
      </c>
      <c r="F3168">
        <v>350</v>
      </c>
      <c r="G3168" s="2" t="s">
        <v>89</v>
      </c>
      <c r="H3168" s="2" t="s">
        <v>13</v>
      </c>
      <c r="I3168">
        <v>5</v>
      </c>
      <c r="J3168" s="2" t="s">
        <v>77</v>
      </c>
      <c r="K3168" s="2">
        <v>315</v>
      </c>
      <c r="L3168" s="2"/>
      <c r="M3168" s="2" t="str">
        <f t="shared" si="294"/>
        <v/>
      </c>
      <c r="N3168">
        <v>1643.4318426666669</v>
      </c>
      <c r="O3168" s="2">
        <f t="shared" si="295"/>
        <v>164.3431842666667</v>
      </c>
      <c r="P3168" s="2">
        <f>IF(ISNUMBER(O3168),SUMIFS(O$1:$O3168,A$1:$A3168,A3168,C$1:$C3168,C3168,G$1:$G3168,G3168,E$1:$E3168,E3168),"")</f>
        <v>777.1219285333334</v>
      </c>
      <c r="U3168" t="str">
        <f t="shared" si="296"/>
        <v/>
      </c>
      <c r="AB3168">
        <v>3.6500000000000005E-2</v>
      </c>
      <c r="AC3168" s="2">
        <f t="shared" si="297"/>
        <v>3.6500000000000005E-2</v>
      </c>
      <c r="AH3168" s="2">
        <f t="shared" si="298"/>
        <v>5.9989999999999997</v>
      </c>
      <c r="AI3168" s="2">
        <f>IF(ISNUMBER(AH3168),SUMIFS($AH$1:AH3168,$A$1:A3168,A3168,C$1:$C3168,C3168,$G$1:G3168,G3168,$E$1:E3168,E3168),"")</f>
        <v>22.596</v>
      </c>
      <c r="AJ3168">
        <f t="shared" si="299"/>
        <v>8</v>
      </c>
    </row>
    <row r="3169" spans="1:36" x14ac:dyDescent="0.25">
      <c r="A3169" s="14" t="s">
        <v>91</v>
      </c>
      <c r="B3169" t="s">
        <v>80</v>
      </c>
      <c r="C3169" t="s">
        <v>90</v>
      </c>
      <c r="D3169" s="13">
        <v>42144</v>
      </c>
      <c r="E3169">
        <v>3</v>
      </c>
      <c r="F3169">
        <v>500</v>
      </c>
      <c r="G3169" s="2" t="s">
        <v>89</v>
      </c>
      <c r="H3169" s="2" t="s">
        <v>13</v>
      </c>
      <c r="I3169">
        <v>5</v>
      </c>
      <c r="J3169" s="2" t="s">
        <v>77</v>
      </c>
      <c r="K3169" s="2">
        <v>450</v>
      </c>
      <c r="L3169" s="2"/>
      <c r="M3169" s="2" t="str">
        <f t="shared" si="294"/>
        <v/>
      </c>
      <c r="N3169">
        <v>1579.4207906666666</v>
      </c>
      <c r="O3169" s="2">
        <f t="shared" si="295"/>
        <v>157.94207906666665</v>
      </c>
      <c r="P3169" s="2">
        <f>IF(ISNUMBER(O3169),SUMIFS(O$1:$O3169,A$1:$A3169,A3169,C$1:$C3169,C3169,G$1:$G3169,G3169,E$1:$E3169,E3169),"")</f>
        <v>872.49989706666656</v>
      </c>
      <c r="U3169" t="str">
        <f t="shared" si="296"/>
        <v/>
      </c>
      <c r="AB3169">
        <v>3.7000000000000005E-2</v>
      </c>
      <c r="AC3169" s="2">
        <f t="shared" si="297"/>
        <v>3.7000000000000005E-2</v>
      </c>
      <c r="AH3169" s="2">
        <f t="shared" si="298"/>
        <v>5.8440000000000003</v>
      </c>
      <c r="AI3169" s="2">
        <f>IF(ISNUMBER(AH3169),SUMIFS($AH$1:AH3169,$A$1:A3169,A3169,C$1:$C3169,C3169,$G$1:G3169,G3169,$E$1:E3169,E3169),"")</f>
        <v>24.835000000000001</v>
      </c>
      <c r="AJ3169">
        <f t="shared" si="299"/>
        <v>8</v>
      </c>
    </row>
    <row r="3170" spans="1:36" x14ac:dyDescent="0.25">
      <c r="A3170" s="14" t="s">
        <v>96</v>
      </c>
      <c r="B3170" t="s">
        <v>80</v>
      </c>
      <c r="C3170" t="s">
        <v>90</v>
      </c>
      <c r="D3170" s="13">
        <v>42160</v>
      </c>
      <c r="E3170">
        <v>1</v>
      </c>
      <c r="F3170">
        <v>0</v>
      </c>
      <c r="G3170" s="2" t="s">
        <v>89</v>
      </c>
      <c r="H3170" s="2" t="s">
        <v>10</v>
      </c>
      <c r="I3170">
        <v>6</v>
      </c>
      <c r="J3170" s="2" t="s">
        <v>88</v>
      </c>
      <c r="K3170" s="2">
        <v>0</v>
      </c>
      <c r="L3170" s="2">
        <v>1592</v>
      </c>
      <c r="M3170" s="2">
        <f t="shared" si="294"/>
        <v>159.19999999999999</v>
      </c>
      <c r="O3170" s="2" t="str">
        <f t="shared" si="295"/>
        <v/>
      </c>
      <c r="P3170" s="2" t="str">
        <f>IF(ISNUMBER(O3170),SUMIFS(O$1:$O3170,A$1:$A3170,A3170,C$1:$C3170,C3170,G$1:$G3170,G3170,E$1:$E3170,E3170),"")</f>
        <v/>
      </c>
      <c r="U3170" t="str">
        <f t="shared" si="296"/>
        <v/>
      </c>
      <c r="AA3170">
        <v>20.3</v>
      </c>
      <c r="AB3170">
        <v>3.2000000000000001E-2</v>
      </c>
      <c r="AC3170" s="2">
        <f t="shared" si="297"/>
        <v>3.2000000000000001E-2</v>
      </c>
      <c r="AH3170" s="2" t="str">
        <f t="shared" si="298"/>
        <v/>
      </c>
      <c r="AI3170" s="2" t="str">
        <f>IF(ISNUMBER(AH3170),SUMIFS($AH$1:AH3170,$A$1:A3170,A3170,C$1:$C3170,C3170,$G$1:G3170,G3170,$E$1:E3170,E3170),"")</f>
        <v/>
      </c>
      <c r="AJ3170">
        <f t="shared" si="299"/>
        <v>6</v>
      </c>
    </row>
    <row r="3171" spans="1:36" x14ac:dyDescent="0.25">
      <c r="A3171" s="14" t="s">
        <v>95</v>
      </c>
      <c r="B3171" t="s">
        <v>80</v>
      </c>
      <c r="C3171" t="s">
        <v>90</v>
      </c>
      <c r="D3171" s="13">
        <v>42160</v>
      </c>
      <c r="E3171">
        <v>1</v>
      </c>
      <c r="F3171">
        <v>50</v>
      </c>
      <c r="G3171" s="2" t="s">
        <v>89</v>
      </c>
      <c r="H3171" s="2" t="s">
        <v>10</v>
      </c>
      <c r="I3171">
        <v>6</v>
      </c>
      <c r="J3171" s="2" t="s">
        <v>88</v>
      </c>
      <c r="K3171" s="2">
        <v>45</v>
      </c>
      <c r="L3171" s="2">
        <v>1620</v>
      </c>
      <c r="M3171" s="2">
        <f t="shared" si="294"/>
        <v>162</v>
      </c>
      <c r="O3171" s="2" t="str">
        <f t="shared" si="295"/>
        <v/>
      </c>
      <c r="P3171" s="2" t="str">
        <f>IF(ISNUMBER(O3171),SUMIFS(O$1:$O3171,A$1:$A3171,A3171,C$1:$C3171,C3171,G$1:$G3171,G3171,E$1:$E3171,E3171),"")</f>
        <v/>
      </c>
      <c r="U3171" t="str">
        <f t="shared" si="296"/>
        <v/>
      </c>
      <c r="AA3171">
        <v>21.3</v>
      </c>
      <c r="AB3171">
        <v>3.4000000000000002E-2</v>
      </c>
      <c r="AC3171" s="2">
        <f t="shared" si="297"/>
        <v>3.4000000000000002E-2</v>
      </c>
      <c r="AH3171" s="2" t="str">
        <f t="shared" si="298"/>
        <v/>
      </c>
      <c r="AI3171" s="2" t="str">
        <f>IF(ISNUMBER(AH3171),SUMIFS($AH$1:AH3171,$A$1:A3171,A3171,C$1:$C3171,C3171,$G$1:G3171,G3171,$E$1:E3171,E3171),"")</f>
        <v/>
      </c>
      <c r="AJ3171">
        <f t="shared" si="299"/>
        <v>6</v>
      </c>
    </row>
    <row r="3172" spans="1:36" x14ac:dyDescent="0.25">
      <c r="A3172" s="14" t="s">
        <v>94</v>
      </c>
      <c r="B3172" t="s">
        <v>80</v>
      </c>
      <c r="C3172" t="s">
        <v>90</v>
      </c>
      <c r="D3172" s="13">
        <v>42160</v>
      </c>
      <c r="E3172">
        <v>1</v>
      </c>
      <c r="F3172">
        <v>100</v>
      </c>
      <c r="G3172" s="2" t="s">
        <v>89</v>
      </c>
      <c r="H3172" s="2" t="s">
        <v>10</v>
      </c>
      <c r="I3172">
        <v>6</v>
      </c>
      <c r="J3172" s="2" t="s">
        <v>88</v>
      </c>
      <c r="K3172" s="2">
        <v>90</v>
      </c>
      <c r="L3172" s="2">
        <v>1788</v>
      </c>
      <c r="M3172" s="2">
        <f t="shared" si="294"/>
        <v>178.8</v>
      </c>
      <c r="O3172" s="2" t="str">
        <f t="shared" si="295"/>
        <v/>
      </c>
      <c r="P3172" s="2" t="str">
        <f>IF(ISNUMBER(O3172),SUMIFS(O$1:$O3172,A$1:$A3172,A3172,C$1:$C3172,C3172,G$1:$G3172,G3172,E$1:$E3172,E3172),"")</f>
        <v/>
      </c>
      <c r="U3172" t="str">
        <f t="shared" si="296"/>
        <v/>
      </c>
      <c r="AA3172">
        <v>25.7</v>
      </c>
      <c r="AB3172">
        <v>4.0999999999999995E-2</v>
      </c>
      <c r="AC3172" s="2">
        <f t="shared" si="297"/>
        <v>4.0999999999999995E-2</v>
      </c>
      <c r="AH3172" s="2" t="str">
        <f t="shared" si="298"/>
        <v/>
      </c>
      <c r="AI3172" s="2" t="str">
        <f>IF(ISNUMBER(AH3172),SUMIFS($AH$1:AH3172,$A$1:A3172,A3172,C$1:$C3172,C3172,$G$1:G3172,G3172,$E$1:E3172,E3172),"")</f>
        <v/>
      </c>
      <c r="AJ3172">
        <f t="shared" si="299"/>
        <v>6</v>
      </c>
    </row>
    <row r="3173" spans="1:36" x14ac:dyDescent="0.25">
      <c r="A3173" s="14" t="s">
        <v>93</v>
      </c>
      <c r="B3173" t="s">
        <v>80</v>
      </c>
      <c r="C3173" t="s">
        <v>90</v>
      </c>
      <c r="D3173" s="13">
        <v>42160</v>
      </c>
      <c r="E3173">
        <v>1</v>
      </c>
      <c r="F3173">
        <v>200</v>
      </c>
      <c r="G3173" s="2" t="s">
        <v>89</v>
      </c>
      <c r="H3173" s="2" t="s">
        <v>10</v>
      </c>
      <c r="I3173">
        <v>6</v>
      </c>
      <c r="J3173" s="2" t="s">
        <v>88</v>
      </c>
      <c r="K3173" s="2">
        <v>180</v>
      </c>
      <c r="L3173" s="2">
        <v>1704</v>
      </c>
      <c r="M3173" s="2">
        <f t="shared" si="294"/>
        <v>170.4</v>
      </c>
      <c r="O3173" s="2" t="str">
        <f t="shared" si="295"/>
        <v/>
      </c>
      <c r="P3173" s="2" t="str">
        <f>IF(ISNUMBER(O3173),SUMIFS(O$1:$O3173,A$1:$A3173,A3173,C$1:$C3173,C3173,G$1:$G3173,G3173,E$1:$E3173,E3173),"")</f>
        <v/>
      </c>
      <c r="U3173" t="str">
        <f t="shared" si="296"/>
        <v/>
      </c>
      <c r="AA3173">
        <v>31.4</v>
      </c>
      <c r="AB3173">
        <v>0.05</v>
      </c>
      <c r="AC3173" s="2">
        <f t="shared" si="297"/>
        <v>0.05</v>
      </c>
      <c r="AH3173" s="2" t="str">
        <f t="shared" si="298"/>
        <v/>
      </c>
      <c r="AI3173" s="2" t="str">
        <f>IF(ISNUMBER(AH3173),SUMIFS($AH$1:AH3173,$A$1:A3173,A3173,C$1:$C3173,C3173,$G$1:G3173,G3173,$E$1:E3173,E3173),"")</f>
        <v/>
      </c>
      <c r="AJ3173">
        <f t="shared" si="299"/>
        <v>6</v>
      </c>
    </row>
    <row r="3174" spans="1:36" x14ac:dyDescent="0.25">
      <c r="A3174" s="14" t="s">
        <v>92</v>
      </c>
      <c r="B3174" t="s">
        <v>80</v>
      </c>
      <c r="C3174" t="s">
        <v>90</v>
      </c>
      <c r="D3174" s="13">
        <v>42160</v>
      </c>
      <c r="E3174">
        <v>1</v>
      </c>
      <c r="F3174">
        <v>350</v>
      </c>
      <c r="G3174" s="2" t="s">
        <v>89</v>
      </c>
      <c r="H3174" s="2" t="s">
        <v>10</v>
      </c>
      <c r="I3174">
        <v>6</v>
      </c>
      <c r="J3174" s="2" t="s">
        <v>88</v>
      </c>
      <c r="K3174" s="2">
        <v>315</v>
      </c>
      <c r="L3174" s="2">
        <v>1872</v>
      </c>
      <c r="M3174" s="2">
        <f t="shared" si="294"/>
        <v>187.2</v>
      </c>
      <c r="O3174" s="2" t="str">
        <f t="shared" si="295"/>
        <v/>
      </c>
      <c r="P3174" s="2" t="str">
        <f>IF(ISNUMBER(O3174),SUMIFS(O$1:$O3174,A$1:$A3174,A3174,C$1:$C3174,C3174,G$1:$G3174,G3174,E$1:$E3174,E3174),"")</f>
        <v/>
      </c>
      <c r="U3174" t="str">
        <f t="shared" si="296"/>
        <v/>
      </c>
      <c r="AA3174">
        <v>33.4</v>
      </c>
      <c r="AB3174">
        <v>5.2999999999999999E-2</v>
      </c>
      <c r="AC3174" s="2">
        <f t="shared" si="297"/>
        <v>5.2999999999999999E-2</v>
      </c>
      <c r="AH3174" s="2" t="str">
        <f t="shared" si="298"/>
        <v/>
      </c>
      <c r="AI3174" s="2" t="str">
        <f>IF(ISNUMBER(AH3174),SUMIFS($AH$1:AH3174,$A$1:A3174,A3174,C$1:$C3174,C3174,$G$1:G3174,G3174,$E$1:E3174,E3174),"")</f>
        <v/>
      </c>
      <c r="AJ3174">
        <f t="shared" si="299"/>
        <v>6</v>
      </c>
    </row>
    <row r="3175" spans="1:36" x14ac:dyDescent="0.25">
      <c r="A3175" s="14" t="s">
        <v>91</v>
      </c>
      <c r="B3175" t="s">
        <v>80</v>
      </c>
      <c r="C3175" t="s">
        <v>90</v>
      </c>
      <c r="D3175" s="13">
        <v>42160</v>
      </c>
      <c r="E3175">
        <v>1</v>
      </c>
      <c r="F3175">
        <v>500</v>
      </c>
      <c r="G3175" s="2" t="s">
        <v>89</v>
      </c>
      <c r="H3175" s="2" t="s">
        <v>10</v>
      </c>
      <c r="I3175">
        <v>6</v>
      </c>
      <c r="J3175" s="2" t="s">
        <v>88</v>
      </c>
      <c r="K3175" s="2">
        <v>450</v>
      </c>
      <c r="L3175" s="2">
        <v>1928</v>
      </c>
      <c r="M3175" s="2">
        <f t="shared" si="294"/>
        <v>192.8</v>
      </c>
      <c r="O3175" s="2" t="str">
        <f t="shared" si="295"/>
        <v/>
      </c>
      <c r="P3175" s="2" t="str">
        <f>IF(ISNUMBER(O3175),SUMIFS(O$1:$O3175,A$1:$A3175,A3175,C$1:$C3175,C3175,G$1:$G3175,G3175,E$1:$E3175,E3175),"")</f>
        <v/>
      </c>
      <c r="U3175" t="str">
        <f t="shared" si="296"/>
        <v/>
      </c>
      <c r="AA3175">
        <v>33.700000000000003</v>
      </c>
      <c r="AB3175">
        <v>5.4000000000000006E-2</v>
      </c>
      <c r="AC3175" s="2">
        <f t="shared" si="297"/>
        <v>5.4000000000000006E-2</v>
      </c>
      <c r="AH3175" s="2" t="str">
        <f t="shared" si="298"/>
        <v/>
      </c>
      <c r="AI3175" s="2" t="str">
        <f>IF(ISNUMBER(AH3175),SUMIFS($AH$1:AH3175,$A$1:A3175,A3175,C$1:$C3175,C3175,$G$1:G3175,G3175,$E$1:E3175,E3175),"")</f>
        <v/>
      </c>
      <c r="AJ3175">
        <f t="shared" si="299"/>
        <v>6</v>
      </c>
    </row>
    <row r="3176" spans="1:36" x14ac:dyDescent="0.25">
      <c r="A3176" s="14" t="s">
        <v>96</v>
      </c>
      <c r="B3176" t="s">
        <v>80</v>
      </c>
      <c r="C3176" t="s">
        <v>90</v>
      </c>
      <c r="D3176" s="13">
        <v>42160</v>
      </c>
      <c r="E3176">
        <v>2</v>
      </c>
      <c r="F3176">
        <v>0</v>
      </c>
      <c r="G3176" s="2" t="s">
        <v>89</v>
      </c>
      <c r="H3176" s="2" t="s">
        <v>10</v>
      </c>
      <c r="I3176">
        <v>6</v>
      </c>
      <c r="J3176" s="2" t="s">
        <v>88</v>
      </c>
      <c r="K3176" s="2">
        <v>0</v>
      </c>
      <c r="L3176" s="2">
        <v>1564</v>
      </c>
      <c r="M3176" s="2">
        <f t="shared" si="294"/>
        <v>156.4</v>
      </c>
      <c r="O3176" s="2" t="str">
        <f t="shared" si="295"/>
        <v/>
      </c>
      <c r="P3176" s="2" t="str">
        <f>IF(ISNUMBER(O3176),SUMIFS(O$1:$O3176,A$1:$A3176,A3176,C$1:$C3176,C3176,G$1:$G3176,G3176,E$1:$E3176,E3176),"")</f>
        <v/>
      </c>
      <c r="U3176" t="str">
        <f t="shared" si="296"/>
        <v/>
      </c>
      <c r="AA3176">
        <v>18.8</v>
      </c>
      <c r="AB3176">
        <v>0.03</v>
      </c>
      <c r="AC3176" s="2">
        <f t="shared" si="297"/>
        <v>0.03</v>
      </c>
      <c r="AH3176" s="2" t="str">
        <f t="shared" si="298"/>
        <v/>
      </c>
      <c r="AI3176" s="2" t="str">
        <f>IF(ISNUMBER(AH3176),SUMIFS($AH$1:AH3176,$A$1:A3176,A3176,C$1:$C3176,C3176,$G$1:G3176,G3176,$E$1:E3176,E3176),"")</f>
        <v/>
      </c>
      <c r="AJ3176">
        <f t="shared" si="299"/>
        <v>6</v>
      </c>
    </row>
    <row r="3177" spans="1:36" x14ac:dyDescent="0.25">
      <c r="A3177" s="14" t="s">
        <v>95</v>
      </c>
      <c r="B3177" t="s">
        <v>80</v>
      </c>
      <c r="C3177" t="s">
        <v>90</v>
      </c>
      <c r="D3177" s="13">
        <v>42160</v>
      </c>
      <c r="E3177">
        <v>2</v>
      </c>
      <c r="F3177">
        <v>50</v>
      </c>
      <c r="G3177" s="2" t="s">
        <v>89</v>
      </c>
      <c r="H3177" s="2" t="s">
        <v>10</v>
      </c>
      <c r="I3177">
        <v>6</v>
      </c>
      <c r="J3177" s="2" t="s">
        <v>88</v>
      </c>
      <c r="K3177" s="2">
        <v>45</v>
      </c>
      <c r="L3177" s="2">
        <v>1648</v>
      </c>
      <c r="M3177" s="2">
        <f t="shared" si="294"/>
        <v>164.8</v>
      </c>
      <c r="O3177" s="2" t="str">
        <f t="shared" si="295"/>
        <v/>
      </c>
      <c r="P3177" s="2" t="str">
        <f>IF(ISNUMBER(O3177),SUMIFS(O$1:$O3177,A$1:$A3177,A3177,C$1:$C3177,C3177,G$1:$G3177,G3177,E$1:$E3177,E3177),"")</f>
        <v/>
      </c>
      <c r="U3177" t="str">
        <f t="shared" si="296"/>
        <v/>
      </c>
      <c r="AA3177">
        <v>26.2</v>
      </c>
      <c r="AB3177">
        <v>4.2000000000000003E-2</v>
      </c>
      <c r="AC3177" s="2">
        <f t="shared" si="297"/>
        <v>4.2000000000000003E-2</v>
      </c>
      <c r="AH3177" s="2" t="str">
        <f t="shared" si="298"/>
        <v/>
      </c>
      <c r="AI3177" s="2" t="str">
        <f>IF(ISNUMBER(AH3177),SUMIFS($AH$1:AH3177,$A$1:A3177,A3177,C$1:$C3177,C3177,$G$1:G3177,G3177,$E$1:E3177,E3177),"")</f>
        <v/>
      </c>
      <c r="AJ3177">
        <f t="shared" si="299"/>
        <v>6</v>
      </c>
    </row>
    <row r="3178" spans="1:36" x14ac:dyDescent="0.25">
      <c r="A3178" s="14" t="s">
        <v>94</v>
      </c>
      <c r="B3178" t="s">
        <v>80</v>
      </c>
      <c r="C3178" t="s">
        <v>90</v>
      </c>
      <c r="D3178" s="13">
        <v>42160</v>
      </c>
      <c r="E3178">
        <v>2</v>
      </c>
      <c r="F3178">
        <v>100</v>
      </c>
      <c r="G3178" s="2" t="s">
        <v>89</v>
      </c>
      <c r="H3178" s="2" t="s">
        <v>10</v>
      </c>
      <c r="I3178">
        <v>6</v>
      </c>
      <c r="J3178" s="2" t="s">
        <v>88</v>
      </c>
      <c r="K3178" s="2">
        <v>90</v>
      </c>
      <c r="L3178" s="2">
        <v>1704</v>
      </c>
      <c r="M3178" s="2">
        <f t="shared" si="294"/>
        <v>170.4</v>
      </c>
      <c r="O3178" s="2" t="str">
        <f t="shared" si="295"/>
        <v/>
      </c>
      <c r="P3178" s="2" t="str">
        <f>IF(ISNUMBER(O3178),SUMIFS(O$1:$O3178,A$1:$A3178,A3178,C$1:$C3178,C3178,G$1:$G3178,G3178,E$1:$E3178,E3178),"")</f>
        <v/>
      </c>
      <c r="U3178" t="str">
        <f t="shared" si="296"/>
        <v/>
      </c>
      <c r="AA3178">
        <v>23.5</v>
      </c>
      <c r="AB3178">
        <v>3.7999999999999999E-2</v>
      </c>
      <c r="AC3178" s="2">
        <f t="shared" si="297"/>
        <v>3.7999999999999999E-2</v>
      </c>
      <c r="AH3178" s="2" t="str">
        <f t="shared" si="298"/>
        <v/>
      </c>
      <c r="AI3178" s="2" t="str">
        <f>IF(ISNUMBER(AH3178),SUMIFS($AH$1:AH3178,$A$1:A3178,A3178,C$1:$C3178,C3178,$G$1:G3178,G3178,$E$1:E3178,E3178),"")</f>
        <v/>
      </c>
      <c r="AJ3178">
        <f t="shared" si="299"/>
        <v>6</v>
      </c>
    </row>
    <row r="3179" spans="1:36" x14ac:dyDescent="0.25">
      <c r="A3179" s="14" t="s">
        <v>93</v>
      </c>
      <c r="B3179" t="s">
        <v>80</v>
      </c>
      <c r="C3179" t="s">
        <v>90</v>
      </c>
      <c r="D3179" s="13">
        <v>42160</v>
      </c>
      <c r="E3179">
        <v>2</v>
      </c>
      <c r="F3179">
        <v>200</v>
      </c>
      <c r="G3179" s="2" t="s">
        <v>89</v>
      </c>
      <c r="H3179" s="2" t="s">
        <v>10</v>
      </c>
      <c r="I3179">
        <v>6</v>
      </c>
      <c r="J3179" s="2" t="s">
        <v>88</v>
      </c>
      <c r="K3179" s="2">
        <v>180</v>
      </c>
      <c r="L3179" s="2">
        <v>1760</v>
      </c>
      <c r="M3179" s="2">
        <f t="shared" si="294"/>
        <v>176</v>
      </c>
      <c r="O3179" s="2" t="str">
        <f t="shared" si="295"/>
        <v/>
      </c>
      <c r="P3179" s="2" t="str">
        <f>IF(ISNUMBER(O3179),SUMIFS(O$1:$O3179,A$1:$A3179,A3179,C$1:$C3179,C3179,G$1:$G3179,G3179,E$1:$E3179,E3179),"")</f>
        <v/>
      </c>
      <c r="U3179" t="str">
        <f t="shared" si="296"/>
        <v/>
      </c>
      <c r="AA3179">
        <v>33.6</v>
      </c>
      <c r="AB3179">
        <v>5.4000000000000006E-2</v>
      </c>
      <c r="AC3179" s="2">
        <f t="shared" si="297"/>
        <v>5.4000000000000006E-2</v>
      </c>
      <c r="AH3179" s="2" t="str">
        <f t="shared" si="298"/>
        <v/>
      </c>
      <c r="AI3179" s="2" t="str">
        <f>IF(ISNUMBER(AH3179),SUMIFS($AH$1:AH3179,$A$1:A3179,A3179,C$1:$C3179,C3179,$G$1:G3179,G3179,$E$1:E3179,E3179),"")</f>
        <v/>
      </c>
      <c r="AJ3179">
        <f t="shared" si="299"/>
        <v>6</v>
      </c>
    </row>
    <row r="3180" spans="1:36" x14ac:dyDescent="0.25">
      <c r="A3180" s="14" t="s">
        <v>92</v>
      </c>
      <c r="B3180" t="s">
        <v>80</v>
      </c>
      <c r="C3180" t="s">
        <v>90</v>
      </c>
      <c r="D3180" s="13">
        <v>42160</v>
      </c>
      <c r="E3180">
        <v>2</v>
      </c>
      <c r="F3180">
        <v>350</v>
      </c>
      <c r="G3180" s="2" t="s">
        <v>89</v>
      </c>
      <c r="H3180" s="2" t="s">
        <v>10</v>
      </c>
      <c r="I3180">
        <v>6</v>
      </c>
      <c r="J3180" s="2" t="s">
        <v>88</v>
      </c>
      <c r="K3180" s="2">
        <v>315</v>
      </c>
      <c r="L3180" s="2">
        <v>1816</v>
      </c>
      <c r="M3180" s="2">
        <f t="shared" si="294"/>
        <v>181.6</v>
      </c>
      <c r="O3180" s="2" t="str">
        <f t="shared" si="295"/>
        <v/>
      </c>
      <c r="P3180" s="2" t="str">
        <f>IF(ISNUMBER(O3180),SUMIFS(O$1:$O3180,A$1:$A3180,A3180,C$1:$C3180,C3180,G$1:$G3180,G3180,E$1:$E3180,E3180),"")</f>
        <v/>
      </c>
      <c r="U3180" t="str">
        <f t="shared" si="296"/>
        <v/>
      </c>
      <c r="AA3180">
        <v>34</v>
      </c>
      <c r="AB3180">
        <v>5.4000000000000006E-2</v>
      </c>
      <c r="AC3180" s="2">
        <f t="shared" si="297"/>
        <v>5.4000000000000006E-2</v>
      </c>
      <c r="AH3180" s="2" t="str">
        <f t="shared" si="298"/>
        <v/>
      </c>
      <c r="AI3180" s="2" t="str">
        <f>IF(ISNUMBER(AH3180),SUMIFS($AH$1:AH3180,$A$1:A3180,A3180,C$1:$C3180,C3180,$G$1:G3180,G3180,$E$1:E3180,E3180),"")</f>
        <v/>
      </c>
      <c r="AJ3180">
        <f t="shared" si="299"/>
        <v>6</v>
      </c>
    </row>
    <row r="3181" spans="1:36" x14ac:dyDescent="0.25">
      <c r="A3181" s="14" t="s">
        <v>91</v>
      </c>
      <c r="B3181" t="s">
        <v>80</v>
      </c>
      <c r="C3181" t="s">
        <v>90</v>
      </c>
      <c r="D3181" s="13">
        <v>42160</v>
      </c>
      <c r="E3181">
        <v>2</v>
      </c>
      <c r="F3181">
        <v>500</v>
      </c>
      <c r="G3181" s="2" t="s">
        <v>89</v>
      </c>
      <c r="H3181" s="2" t="s">
        <v>10</v>
      </c>
      <c r="I3181">
        <v>6</v>
      </c>
      <c r="J3181" s="2" t="s">
        <v>88</v>
      </c>
      <c r="K3181" s="2">
        <v>450</v>
      </c>
      <c r="L3181" s="2">
        <v>1872</v>
      </c>
      <c r="M3181" s="2">
        <f t="shared" si="294"/>
        <v>187.2</v>
      </c>
      <c r="O3181" s="2" t="str">
        <f t="shared" si="295"/>
        <v/>
      </c>
      <c r="P3181" s="2" t="str">
        <f>IF(ISNUMBER(O3181),SUMIFS(O$1:$O3181,A$1:$A3181,A3181,C$1:$C3181,C3181,G$1:$G3181,G3181,E$1:$E3181,E3181),"")</f>
        <v/>
      </c>
      <c r="U3181" t="str">
        <f t="shared" si="296"/>
        <v/>
      </c>
      <c r="AA3181">
        <v>31.1</v>
      </c>
      <c r="AB3181">
        <v>0.05</v>
      </c>
      <c r="AC3181" s="2">
        <f t="shared" si="297"/>
        <v>0.05</v>
      </c>
      <c r="AH3181" s="2" t="str">
        <f t="shared" si="298"/>
        <v/>
      </c>
      <c r="AI3181" s="2" t="str">
        <f>IF(ISNUMBER(AH3181),SUMIFS($AH$1:AH3181,$A$1:A3181,A3181,C$1:$C3181,C3181,$G$1:G3181,G3181,$E$1:E3181,E3181),"")</f>
        <v/>
      </c>
      <c r="AJ3181">
        <f t="shared" si="299"/>
        <v>6</v>
      </c>
    </row>
    <row r="3182" spans="1:36" x14ac:dyDescent="0.25">
      <c r="A3182" s="14" t="s">
        <v>96</v>
      </c>
      <c r="B3182" t="s">
        <v>80</v>
      </c>
      <c r="C3182" t="s">
        <v>90</v>
      </c>
      <c r="D3182" s="13">
        <v>42160</v>
      </c>
      <c r="E3182">
        <v>3</v>
      </c>
      <c r="F3182">
        <v>0</v>
      </c>
      <c r="G3182" s="2" t="s">
        <v>89</v>
      </c>
      <c r="H3182" s="2" t="s">
        <v>10</v>
      </c>
      <c r="I3182">
        <v>6</v>
      </c>
      <c r="J3182" s="2" t="s">
        <v>88</v>
      </c>
      <c r="K3182" s="2">
        <v>0</v>
      </c>
      <c r="L3182" s="2"/>
      <c r="M3182" s="2" t="str">
        <f t="shared" si="294"/>
        <v/>
      </c>
      <c r="O3182" s="2" t="str">
        <f t="shared" si="295"/>
        <v/>
      </c>
      <c r="P3182" s="2" t="str">
        <f>IF(ISNUMBER(O3182),SUMIFS(O$1:$O3182,A$1:$A3182,A3182,C$1:$C3182,C3182,G$1:$G3182,G3182,E$1:$E3182,E3182),"")</f>
        <v/>
      </c>
      <c r="U3182" t="str">
        <f t="shared" si="296"/>
        <v/>
      </c>
      <c r="AC3182" s="2" t="str">
        <f t="shared" si="297"/>
        <v/>
      </c>
      <c r="AH3182" s="2" t="str">
        <f t="shared" si="298"/>
        <v/>
      </c>
      <c r="AI3182" s="2" t="str">
        <f>IF(ISNUMBER(AH3182),SUMIFS($AH$1:AH3182,$A$1:A3182,A3182,C$1:$C3182,C3182,$G$1:G3182,G3182,$E$1:E3182,E3182),"")</f>
        <v/>
      </c>
      <c r="AJ3182">
        <f t="shared" si="299"/>
        <v>1</v>
      </c>
    </row>
    <row r="3183" spans="1:36" x14ac:dyDescent="0.25">
      <c r="A3183" s="14" t="s">
        <v>95</v>
      </c>
      <c r="B3183" t="s">
        <v>80</v>
      </c>
      <c r="C3183" t="s">
        <v>90</v>
      </c>
      <c r="D3183" s="13">
        <v>42160</v>
      </c>
      <c r="E3183">
        <v>3</v>
      </c>
      <c r="F3183">
        <v>50</v>
      </c>
      <c r="G3183" s="2" t="s">
        <v>89</v>
      </c>
      <c r="H3183" s="2" t="s">
        <v>10</v>
      </c>
      <c r="I3183">
        <v>6</v>
      </c>
      <c r="J3183" s="2" t="s">
        <v>88</v>
      </c>
      <c r="K3183" s="2">
        <v>45</v>
      </c>
      <c r="L3183" s="2"/>
      <c r="M3183" s="2" t="str">
        <f t="shared" si="294"/>
        <v/>
      </c>
      <c r="O3183" s="2" t="str">
        <f t="shared" si="295"/>
        <v/>
      </c>
      <c r="P3183" s="2" t="str">
        <f>IF(ISNUMBER(O3183),SUMIFS(O$1:$O3183,A$1:$A3183,A3183,C$1:$C3183,C3183,G$1:$G3183,G3183,E$1:$E3183,E3183),"")</f>
        <v/>
      </c>
      <c r="U3183" t="str">
        <f t="shared" si="296"/>
        <v/>
      </c>
      <c r="AC3183" s="2" t="str">
        <f t="shared" si="297"/>
        <v/>
      </c>
      <c r="AH3183" s="2" t="str">
        <f t="shared" si="298"/>
        <v/>
      </c>
      <c r="AI3183" s="2" t="str">
        <f>IF(ISNUMBER(AH3183),SUMIFS($AH$1:AH3183,$A$1:A3183,A3183,C$1:$C3183,C3183,$G$1:G3183,G3183,$E$1:E3183,E3183),"")</f>
        <v/>
      </c>
      <c r="AJ3183">
        <f t="shared" si="299"/>
        <v>1</v>
      </c>
    </row>
    <row r="3184" spans="1:36" x14ac:dyDescent="0.25">
      <c r="A3184" s="14" t="s">
        <v>94</v>
      </c>
      <c r="B3184" t="s">
        <v>80</v>
      </c>
      <c r="C3184" t="s">
        <v>90</v>
      </c>
      <c r="D3184" s="13">
        <v>42160</v>
      </c>
      <c r="E3184">
        <v>3</v>
      </c>
      <c r="F3184">
        <v>100</v>
      </c>
      <c r="G3184" s="2" t="s">
        <v>89</v>
      </c>
      <c r="H3184" s="2" t="s">
        <v>10</v>
      </c>
      <c r="I3184">
        <v>6</v>
      </c>
      <c r="J3184" s="2" t="s">
        <v>88</v>
      </c>
      <c r="K3184" s="2">
        <v>90</v>
      </c>
      <c r="L3184" s="2"/>
      <c r="M3184" s="2" t="str">
        <f t="shared" si="294"/>
        <v/>
      </c>
      <c r="O3184" s="2" t="str">
        <f t="shared" si="295"/>
        <v/>
      </c>
      <c r="P3184" s="2" t="str">
        <f>IF(ISNUMBER(O3184),SUMIFS(O$1:$O3184,A$1:$A3184,A3184,C$1:$C3184,C3184,G$1:$G3184,G3184,E$1:$E3184,E3184),"")</f>
        <v/>
      </c>
      <c r="U3184" t="str">
        <f t="shared" si="296"/>
        <v/>
      </c>
      <c r="AC3184" s="2" t="str">
        <f t="shared" si="297"/>
        <v/>
      </c>
      <c r="AH3184" s="2" t="str">
        <f t="shared" si="298"/>
        <v/>
      </c>
      <c r="AI3184" s="2" t="str">
        <f>IF(ISNUMBER(AH3184),SUMIFS($AH$1:AH3184,$A$1:A3184,A3184,C$1:$C3184,C3184,$G$1:G3184,G3184,$E$1:E3184,E3184),"")</f>
        <v/>
      </c>
      <c r="AJ3184">
        <f t="shared" si="299"/>
        <v>1</v>
      </c>
    </row>
    <row r="3185" spans="1:36" x14ac:dyDescent="0.25">
      <c r="A3185" s="14" t="s">
        <v>93</v>
      </c>
      <c r="B3185" t="s">
        <v>80</v>
      </c>
      <c r="C3185" t="s">
        <v>90</v>
      </c>
      <c r="D3185" s="13">
        <v>42160</v>
      </c>
      <c r="E3185">
        <v>3</v>
      </c>
      <c r="F3185">
        <v>200</v>
      </c>
      <c r="G3185" s="2" t="s">
        <v>89</v>
      </c>
      <c r="H3185" s="2" t="s">
        <v>10</v>
      </c>
      <c r="I3185">
        <v>6</v>
      </c>
      <c r="J3185" s="2" t="s">
        <v>88</v>
      </c>
      <c r="K3185" s="2">
        <v>180</v>
      </c>
      <c r="L3185" s="2"/>
      <c r="M3185" s="2" t="str">
        <f t="shared" si="294"/>
        <v/>
      </c>
      <c r="O3185" s="2" t="str">
        <f t="shared" si="295"/>
        <v/>
      </c>
      <c r="P3185" s="2" t="str">
        <f>IF(ISNUMBER(O3185),SUMIFS(O$1:$O3185,A$1:$A3185,A3185,C$1:$C3185,C3185,G$1:$G3185,G3185,E$1:$E3185,E3185),"")</f>
        <v/>
      </c>
      <c r="U3185" t="str">
        <f t="shared" si="296"/>
        <v/>
      </c>
      <c r="AC3185" s="2" t="str">
        <f t="shared" si="297"/>
        <v/>
      </c>
      <c r="AH3185" s="2" t="str">
        <f t="shared" si="298"/>
        <v/>
      </c>
      <c r="AI3185" s="2" t="str">
        <f>IF(ISNUMBER(AH3185),SUMIFS($AH$1:AH3185,$A$1:A3185,A3185,C$1:$C3185,C3185,$G$1:G3185,G3185,$E$1:E3185,E3185),"")</f>
        <v/>
      </c>
      <c r="AJ3185">
        <f t="shared" si="299"/>
        <v>1</v>
      </c>
    </row>
    <row r="3186" spans="1:36" x14ac:dyDescent="0.25">
      <c r="A3186" s="14" t="s">
        <v>92</v>
      </c>
      <c r="B3186" t="s">
        <v>80</v>
      </c>
      <c r="C3186" t="s">
        <v>90</v>
      </c>
      <c r="D3186" s="13">
        <v>42160</v>
      </c>
      <c r="E3186">
        <v>3</v>
      </c>
      <c r="F3186">
        <v>350</v>
      </c>
      <c r="G3186" s="2" t="s">
        <v>89</v>
      </c>
      <c r="H3186" s="2" t="s">
        <v>10</v>
      </c>
      <c r="I3186">
        <v>6</v>
      </c>
      <c r="J3186" s="2" t="s">
        <v>88</v>
      </c>
      <c r="K3186" s="2">
        <v>315</v>
      </c>
      <c r="L3186" s="2"/>
      <c r="M3186" s="2" t="str">
        <f t="shared" si="294"/>
        <v/>
      </c>
      <c r="O3186" s="2" t="str">
        <f t="shared" si="295"/>
        <v/>
      </c>
      <c r="P3186" s="2" t="str">
        <f>IF(ISNUMBER(O3186),SUMIFS(O$1:$O3186,A$1:$A3186,A3186,C$1:$C3186,C3186,G$1:$G3186,G3186,E$1:$E3186,E3186),"")</f>
        <v/>
      </c>
      <c r="U3186" t="str">
        <f t="shared" si="296"/>
        <v/>
      </c>
      <c r="AC3186" s="2" t="str">
        <f t="shared" si="297"/>
        <v/>
      </c>
      <c r="AH3186" s="2" t="str">
        <f t="shared" si="298"/>
        <v/>
      </c>
      <c r="AI3186" s="2" t="str">
        <f>IF(ISNUMBER(AH3186),SUMIFS($AH$1:AH3186,$A$1:A3186,A3186,C$1:$C3186,C3186,$G$1:G3186,G3186,$E$1:E3186,E3186),"")</f>
        <v/>
      </c>
      <c r="AJ3186">
        <f t="shared" si="299"/>
        <v>1</v>
      </c>
    </row>
    <row r="3187" spans="1:36" x14ac:dyDescent="0.25">
      <c r="A3187" s="14" t="s">
        <v>91</v>
      </c>
      <c r="B3187" t="s">
        <v>80</v>
      </c>
      <c r="C3187" t="s">
        <v>90</v>
      </c>
      <c r="D3187" s="13">
        <v>42160</v>
      </c>
      <c r="E3187">
        <v>3</v>
      </c>
      <c r="F3187">
        <v>500</v>
      </c>
      <c r="G3187" s="2" t="s">
        <v>89</v>
      </c>
      <c r="H3187" s="2" t="s">
        <v>10</v>
      </c>
      <c r="I3187">
        <v>6</v>
      </c>
      <c r="J3187" s="2" t="s">
        <v>88</v>
      </c>
      <c r="K3187" s="2">
        <v>450</v>
      </c>
      <c r="L3187" s="2"/>
      <c r="M3187" s="2" t="str">
        <f t="shared" si="294"/>
        <v/>
      </c>
      <c r="O3187" s="2" t="str">
        <f t="shared" si="295"/>
        <v/>
      </c>
      <c r="P3187" s="2" t="str">
        <f>IF(ISNUMBER(O3187),SUMIFS(O$1:$O3187,A$1:$A3187,A3187,C$1:$C3187,C3187,G$1:$G3187,G3187,E$1:$E3187,E3187),"")</f>
        <v/>
      </c>
      <c r="U3187" t="str">
        <f t="shared" si="296"/>
        <v/>
      </c>
      <c r="AC3187" s="2" t="str">
        <f t="shared" si="297"/>
        <v/>
      </c>
      <c r="AH3187" s="2" t="str">
        <f t="shared" si="298"/>
        <v/>
      </c>
      <c r="AI3187" s="2" t="str">
        <f>IF(ISNUMBER(AH3187),SUMIFS($AH$1:AH3187,$A$1:A3187,A3187,C$1:$C3187,C3187,$G$1:G3187,G3187,$E$1:E3187,E3187),"")</f>
        <v/>
      </c>
      <c r="AJ3187">
        <f t="shared" si="299"/>
        <v>1</v>
      </c>
    </row>
    <row r="3188" spans="1:36" x14ac:dyDescent="0.25">
      <c r="A3188" s="14" t="s">
        <v>96</v>
      </c>
      <c r="B3188" t="s">
        <v>80</v>
      </c>
      <c r="C3188" t="s">
        <v>90</v>
      </c>
      <c r="D3188" s="13">
        <v>42177</v>
      </c>
      <c r="E3188">
        <v>1</v>
      </c>
      <c r="F3188">
        <v>0</v>
      </c>
      <c r="G3188" s="2" t="s">
        <v>89</v>
      </c>
      <c r="H3188" s="2" t="s">
        <v>10</v>
      </c>
      <c r="I3188">
        <v>6</v>
      </c>
      <c r="J3188" s="2" t="s">
        <v>88</v>
      </c>
      <c r="K3188" s="2">
        <v>0</v>
      </c>
      <c r="L3188" s="2">
        <v>1508</v>
      </c>
      <c r="M3188" s="2">
        <f t="shared" si="294"/>
        <v>150.80000000000001</v>
      </c>
      <c r="O3188" s="2" t="str">
        <f t="shared" si="295"/>
        <v/>
      </c>
      <c r="P3188" s="2" t="str">
        <f>IF(ISNUMBER(O3188),SUMIFS(O$1:$O3188,A$1:$A3188,A3188,C$1:$C3188,C3188,G$1:$G3188,G3188,E$1:$E3188,E3188),"")</f>
        <v/>
      </c>
      <c r="U3188" t="str">
        <f t="shared" si="296"/>
        <v/>
      </c>
      <c r="AA3188">
        <v>21.2</v>
      </c>
      <c r="AB3188">
        <v>3.4000000000000002E-2</v>
      </c>
      <c r="AC3188" s="2">
        <f t="shared" si="297"/>
        <v>3.4000000000000002E-2</v>
      </c>
      <c r="AH3188" s="2" t="str">
        <f t="shared" si="298"/>
        <v/>
      </c>
      <c r="AI3188" s="2" t="str">
        <f>IF(ISNUMBER(AH3188),SUMIFS($AH$1:AH3188,$A$1:A3188,A3188,C$1:$C3188,C3188,$G$1:G3188,G3188,$E$1:E3188,E3188),"")</f>
        <v/>
      </c>
      <c r="AJ3188">
        <f t="shared" si="299"/>
        <v>6</v>
      </c>
    </row>
    <row r="3189" spans="1:36" x14ac:dyDescent="0.25">
      <c r="A3189" s="14" t="s">
        <v>95</v>
      </c>
      <c r="B3189" t="s">
        <v>80</v>
      </c>
      <c r="C3189" t="s">
        <v>90</v>
      </c>
      <c r="D3189" s="13">
        <v>42177</v>
      </c>
      <c r="E3189">
        <v>1</v>
      </c>
      <c r="F3189">
        <v>50</v>
      </c>
      <c r="G3189" s="2" t="s">
        <v>89</v>
      </c>
      <c r="H3189" s="2" t="s">
        <v>10</v>
      </c>
      <c r="I3189">
        <v>6</v>
      </c>
      <c r="J3189" s="2" t="s">
        <v>88</v>
      </c>
      <c r="K3189" s="2">
        <v>45</v>
      </c>
      <c r="L3189" s="2">
        <v>1536</v>
      </c>
      <c r="M3189" s="2">
        <f t="shared" si="294"/>
        <v>153.6</v>
      </c>
      <c r="O3189" s="2" t="str">
        <f t="shared" si="295"/>
        <v/>
      </c>
      <c r="P3189" s="2" t="str">
        <f>IF(ISNUMBER(O3189),SUMIFS(O$1:$O3189,A$1:$A3189,A3189,C$1:$C3189,C3189,G$1:$G3189,G3189,E$1:$E3189,E3189),"")</f>
        <v/>
      </c>
      <c r="U3189" t="str">
        <f t="shared" si="296"/>
        <v/>
      </c>
      <c r="AA3189">
        <v>20.3</v>
      </c>
      <c r="AB3189">
        <v>3.2000000000000001E-2</v>
      </c>
      <c r="AC3189" s="2">
        <f t="shared" si="297"/>
        <v>3.2000000000000001E-2</v>
      </c>
      <c r="AH3189" s="2" t="str">
        <f t="shared" si="298"/>
        <v/>
      </c>
      <c r="AI3189" s="2" t="str">
        <f>IF(ISNUMBER(AH3189),SUMIFS($AH$1:AH3189,$A$1:A3189,A3189,C$1:$C3189,C3189,$G$1:G3189,G3189,$E$1:E3189,E3189),"")</f>
        <v/>
      </c>
      <c r="AJ3189">
        <f t="shared" si="299"/>
        <v>6</v>
      </c>
    </row>
    <row r="3190" spans="1:36" x14ac:dyDescent="0.25">
      <c r="A3190" s="14" t="s">
        <v>94</v>
      </c>
      <c r="B3190" t="s">
        <v>80</v>
      </c>
      <c r="C3190" t="s">
        <v>90</v>
      </c>
      <c r="D3190" s="13">
        <v>42177</v>
      </c>
      <c r="E3190">
        <v>1</v>
      </c>
      <c r="F3190">
        <v>100</v>
      </c>
      <c r="G3190" s="2" t="s">
        <v>89</v>
      </c>
      <c r="H3190" s="2" t="s">
        <v>10</v>
      </c>
      <c r="I3190">
        <v>6</v>
      </c>
      <c r="J3190" s="2" t="s">
        <v>88</v>
      </c>
      <c r="K3190" s="2">
        <v>90</v>
      </c>
      <c r="L3190" s="2">
        <v>1648</v>
      </c>
      <c r="M3190" s="2">
        <f t="shared" si="294"/>
        <v>164.8</v>
      </c>
      <c r="O3190" s="2" t="str">
        <f t="shared" si="295"/>
        <v/>
      </c>
      <c r="P3190" s="2" t="str">
        <f>IF(ISNUMBER(O3190),SUMIFS(O$1:$O3190,A$1:$A3190,A3190,C$1:$C3190,C3190,G$1:$G3190,G3190,E$1:$E3190,E3190),"")</f>
        <v/>
      </c>
      <c r="U3190" t="str">
        <f t="shared" si="296"/>
        <v/>
      </c>
      <c r="AA3190">
        <v>20.8</v>
      </c>
      <c r="AB3190">
        <v>3.3000000000000002E-2</v>
      </c>
      <c r="AC3190" s="2">
        <f t="shared" si="297"/>
        <v>3.3000000000000002E-2</v>
      </c>
      <c r="AH3190" s="2" t="str">
        <f t="shared" si="298"/>
        <v/>
      </c>
      <c r="AI3190" s="2" t="str">
        <f>IF(ISNUMBER(AH3190),SUMIFS($AH$1:AH3190,$A$1:A3190,A3190,C$1:$C3190,C3190,$G$1:G3190,G3190,$E$1:E3190,E3190),"")</f>
        <v/>
      </c>
      <c r="AJ3190">
        <f t="shared" si="299"/>
        <v>6</v>
      </c>
    </row>
    <row r="3191" spans="1:36" x14ac:dyDescent="0.25">
      <c r="A3191" s="14" t="s">
        <v>93</v>
      </c>
      <c r="B3191" t="s">
        <v>80</v>
      </c>
      <c r="C3191" t="s">
        <v>90</v>
      </c>
      <c r="D3191" s="13">
        <v>42177</v>
      </c>
      <c r="E3191">
        <v>1</v>
      </c>
      <c r="F3191">
        <v>200</v>
      </c>
      <c r="G3191" s="2" t="s">
        <v>89</v>
      </c>
      <c r="H3191" s="2" t="s">
        <v>10</v>
      </c>
      <c r="I3191">
        <v>6</v>
      </c>
      <c r="J3191" s="2" t="s">
        <v>88</v>
      </c>
      <c r="K3191" s="2">
        <v>180</v>
      </c>
      <c r="L3191" s="2">
        <v>1760</v>
      </c>
      <c r="M3191" s="2">
        <f t="shared" si="294"/>
        <v>176</v>
      </c>
      <c r="O3191" s="2" t="str">
        <f t="shared" si="295"/>
        <v/>
      </c>
      <c r="P3191" s="2" t="str">
        <f>IF(ISNUMBER(O3191),SUMIFS(O$1:$O3191,A$1:$A3191,A3191,C$1:$C3191,C3191,G$1:$G3191,G3191,E$1:$E3191,E3191),"")</f>
        <v/>
      </c>
      <c r="U3191" t="str">
        <f t="shared" si="296"/>
        <v/>
      </c>
      <c r="AA3191">
        <v>28.6</v>
      </c>
      <c r="AB3191">
        <v>4.5999999999999999E-2</v>
      </c>
      <c r="AC3191" s="2">
        <f t="shared" si="297"/>
        <v>4.5999999999999999E-2</v>
      </c>
      <c r="AH3191" s="2" t="str">
        <f t="shared" si="298"/>
        <v/>
      </c>
      <c r="AI3191" s="2" t="str">
        <f>IF(ISNUMBER(AH3191),SUMIFS($AH$1:AH3191,$A$1:A3191,A3191,C$1:$C3191,C3191,$G$1:G3191,G3191,$E$1:E3191,E3191),"")</f>
        <v/>
      </c>
      <c r="AJ3191">
        <f t="shared" si="299"/>
        <v>6</v>
      </c>
    </row>
    <row r="3192" spans="1:36" x14ac:dyDescent="0.25">
      <c r="A3192" s="14" t="s">
        <v>92</v>
      </c>
      <c r="B3192" t="s">
        <v>80</v>
      </c>
      <c r="C3192" t="s">
        <v>90</v>
      </c>
      <c r="D3192" s="13">
        <v>42177</v>
      </c>
      <c r="E3192">
        <v>1</v>
      </c>
      <c r="F3192">
        <v>350</v>
      </c>
      <c r="G3192" s="2" t="s">
        <v>89</v>
      </c>
      <c r="H3192" s="2" t="s">
        <v>10</v>
      </c>
      <c r="I3192">
        <v>6</v>
      </c>
      <c r="J3192" s="2" t="s">
        <v>88</v>
      </c>
      <c r="K3192" s="2">
        <v>315</v>
      </c>
      <c r="L3192" s="2">
        <v>1900</v>
      </c>
      <c r="M3192" s="2">
        <f t="shared" si="294"/>
        <v>190</v>
      </c>
      <c r="O3192" s="2" t="str">
        <f t="shared" si="295"/>
        <v/>
      </c>
      <c r="P3192" s="2" t="str">
        <f>IF(ISNUMBER(O3192),SUMIFS(O$1:$O3192,A$1:$A3192,A3192,C$1:$C3192,C3192,G$1:$G3192,G3192,E$1:$E3192,E3192),"")</f>
        <v/>
      </c>
      <c r="U3192" t="str">
        <f t="shared" si="296"/>
        <v/>
      </c>
      <c r="AA3192">
        <v>25.4</v>
      </c>
      <c r="AB3192">
        <v>4.0999999999999995E-2</v>
      </c>
      <c r="AC3192" s="2">
        <f t="shared" si="297"/>
        <v>4.0999999999999995E-2</v>
      </c>
      <c r="AH3192" s="2" t="str">
        <f t="shared" si="298"/>
        <v/>
      </c>
      <c r="AI3192" s="2" t="str">
        <f>IF(ISNUMBER(AH3192),SUMIFS($AH$1:AH3192,$A$1:A3192,A3192,C$1:$C3192,C3192,$G$1:G3192,G3192,$E$1:E3192,E3192),"")</f>
        <v/>
      </c>
      <c r="AJ3192">
        <f t="shared" si="299"/>
        <v>6</v>
      </c>
    </row>
    <row r="3193" spans="1:36" x14ac:dyDescent="0.25">
      <c r="A3193" s="14" t="s">
        <v>91</v>
      </c>
      <c r="B3193" t="s">
        <v>80</v>
      </c>
      <c r="C3193" t="s">
        <v>90</v>
      </c>
      <c r="D3193" s="13">
        <v>42177</v>
      </c>
      <c r="E3193">
        <v>1</v>
      </c>
      <c r="F3193">
        <v>500</v>
      </c>
      <c r="G3193" s="2" t="s">
        <v>89</v>
      </c>
      <c r="H3193" s="2" t="s">
        <v>10</v>
      </c>
      <c r="I3193">
        <v>6</v>
      </c>
      <c r="J3193" s="2" t="s">
        <v>88</v>
      </c>
      <c r="K3193" s="2">
        <v>450</v>
      </c>
      <c r="L3193" s="2">
        <v>1872</v>
      </c>
      <c r="M3193" s="2">
        <f t="shared" si="294"/>
        <v>187.2</v>
      </c>
      <c r="O3193" s="2" t="str">
        <f t="shared" si="295"/>
        <v/>
      </c>
      <c r="P3193" s="2" t="str">
        <f>IF(ISNUMBER(O3193),SUMIFS(O$1:$O3193,A$1:$A3193,A3193,C$1:$C3193,C3193,G$1:$G3193,G3193,E$1:$E3193,E3193),"")</f>
        <v/>
      </c>
      <c r="U3193" t="str">
        <f t="shared" si="296"/>
        <v/>
      </c>
      <c r="AA3193">
        <v>25.9</v>
      </c>
      <c r="AB3193">
        <v>4.0999999999999995E-2</v>
      </c>
      <c r="AC3193" s="2">
        <f t="shared" si="297"/>
        <v>4.0999999999999995E-2</v>
      </c>
      <c r="AH3193" s="2" t="str">
        <f t="shared" si="298"/>
        <v/>
      </c>
      <c r="AI3193" s="2" t="str">
        <f>IF(ISNUMBER(AH3193),SUMIFS($AH$1:AH3193,$A$1:A3193,A3193,C$1:$C3193,C3193,$G$1:G3193,G3193,$E$1:E3193,E3193),"")</f>
        <v/>
      </c>
      <c r="AJ3193">
        <f t="shared" si="299"/>
        <v>6</v>
      </c>
    </row>
    <row r="3194" spans="1:36" x14ac:dyDescent="0.25">
      <c r="A3194" s="14" t="s">
        <v>96</v>
      </c>
      <c r="B3194" t="s">
        <v>80</v>
      </c>
      <c r="C3194" t="s">
        <v>90</v>
      </c>
      <c r="D3194" s="13">
        <v>42177</v>
      </c>
      <c r="E3194">
        <v>2</v>
      </c>
      <c r="F3194">
        <v>0</v>
      </c>
      <c r="G3194" s="2" t="s">
        <v>89</v>
      </c>
      <c r="H3194" s="2" t="s">
        <v>10</v>
      </c>
      <c r="I3194">
        <v>6</v>
      </c>
      <c r="J3194" s="2" t="s">
        <v>88</v>
      </c>
      <c r="K3194" s="2">
        <v>0</v>
      </c>
      <c r="L3194" s="2">
        <v>1312</v>
      </c>
      <c r="M3194" s="2">
        <f t="shared" si="294"/>
        <v>131.19999999999999</v>
      </c>
      <c r="O3194" s="2" t="str">
        <f t="shared" si="295"/>
        <v/>
      </c>
      <c r="P3194" s="2" t="str">
        <f>IF(ISNUMBER(O3194),SUMIFS(O$1:$O3194,A$1:$A3194,A3194,C$1:$C3194,C3194,G$1:$G3194,G3194,E$1:$E3194,E3194),"")</f>
        <v/>
      </c>
      <c r="U3194" t="str">
        <f t="shared" si="296"/>
        <v/>
      </c>
      <c r="AA3194">
        <v>17.8</v>
      </c>
      <c r="AB3194">
        <v>2.7999999999999997E-2</v>
      </c>
      <c r="AC3194" s="2">
        <f t="shared" si="297"/>
        <v>2.7999999999999997E-2</v>
      </c>
      <c r="AH3194" s="2" t="str">
        <f t="shared" si="298"/>
        <v/>
      </c>
      <c r="AI3194" s="2" t="str">
        <f>IF(ISNUMBER(AH3194),SUMIFS($AH$1:AH3194,$A$1:A3194,A3194,C$1:$C3194,C3194,$G$1:G3194,G3194,$E$1:E3194,E3194),"")</f>
        <v/>
      </c>
      <c r="AJ3194">
        <f t="shared" si="299"/>
        <v>6</v>
      </c>
    </row>
    <row r="3195" spans="1:36" x14ac:dyDescent="0.25">
      <c r="A3195" s="14" t="s">
        <v>95</v>
      </c>
      <c r="B3195" t="s">
        <v>80</v>
      </c>
      <c r="C3195" t="s">
        <v>90</v>
      </c>
      <c r="D3195" s="13">
        <v>42177</v>
      </c>
      <c r="E3195">
        <v>2</v>
      </c>
      <c r="F3195">
        <v>50</v>
      </c>
      <c r="G3195" s="2" t="s">
        <v>89</v>
      </c>
      <c r="H3195" s="2" t="s">
        <v>10</v>
      </c>
      <c r="I3195">
        <v>6</v>
      </c>
      <c r="J3195" s="2" t="s">
        <v>88</v>
      </c>
      <c r="K3195" s="2">
        <v>45</v>
      </c>
      <c r="L3195" s="2">
        <v>1508</v>
      </c>
      <c r="M3195" s="2">
        <f t="shared" si="294"/>
        <v>150.80000000000001</v>
      </c>
      <c r="O3195" s="2" t="str">
        <f t="shared" si="295"/>
        <v/>
      </c>
      <c r="P3195" s="2" t="str">
        <f>IF(ISNUMBER(O3195),SUMIFS(O$1:$O3195,A$1:$A3195,A3195,C$1:$C3195,C3195,G$1:$G3195,G3195,E$1:$E3195,E3195),"")</f>
        <v/>
      </c>
      <c r="U3195" t="str">
        <f t="shared" si="296"/>
        <v/>
      </c>
      <c r="AA3195">
        <v>20.399999999999999</v>
      </c>
      <c r="AB3195">
        <v>3.3000000000000002E-2</v>
      </c>
      <c r="AC3195" s="2">
        <f t="shared" si="297"/>
        <v>3.3000000000000002E-2</v>
      </c>
      <c r="AH3195" s="2" t="str">
        <f t="shared" si="298"/>
        <v/>
      </c>
      <c r="AI3195" s="2" t="str">
        <f>IF(ISNUMBER(AH3195),SUMIFS($AH$1:AH3195,$A$1:A3195,A3195,C$1:$C3195,C3195,$G$1:G3195,G3195,$E$1:E3195,E3195),"")</f>
        <v/>
      </c>
      <c r="AJ3195">
        <f t="shared" si="299"/>
        <v>6</v>
      </c>
    </row>
    <row r="3196" spans="1:36" x14ac:dyDescent="0.25">
      <c r="A3196" s="14" t="s">
        <v>94</v>
      </c>
      <c r="B3196" t="s">
        <v>80</v>
      </c>
      <c r="C3196" t="s">
        <v>90</v>
      </c>
      <c r="D3196" s="13">
        <v>42177</v>
      </c>
      <c r="E3196">
        <v>2</v>
      </c>
      <c r="F3196">
        <v>100</v>
      </c>
      <c r="G3196" s="2" t="s">
        <v>89</v>
      </c>
      <c r="H3196" s="2" t="s">
        <v>10</v>
      </c>
      <c r="I3196">
        <v>6</v>
      </c>
      <c r="J3196" s="2" t="s">
        <v>88</v>
      </c>
      <c r="K3196" s="2">
        <v>90</v>
      </c>
      <c r="L3196" s="2">
        <v>1508</v>
      </c>
      <c r="M3196" s="2">
        <f t="shared" si="294"/>
        <v>150.80000000000001</v>
      </c>
      <c r="O3196" s="2" t="str">
        <f t="shared" si="295"/>
        <v/>
      </c>
      <c r="P3196" s="2" t="str">
        <f>IF(ISNUMBER(O3196),SUMIFS(O$1:$O3196,A$1:$A3196,A3196,C$1:$C3196,C3196,G$1:$G3196,G3196,E$1:$E3196,E3196),"")</f>
        <v/>
      </c>
      <c r="U3196" t="str">
        <f t="shared" si="296"/>
        <v/>
      </c>
      <c r="AA3196">
        <v>21</v>
      </c>
      <c r="AB3196">
        <v>3.4000000000000002E-2</v>
      </c>
      <c r="AC3196" s="2">
        <f t="shared" si="297"/>
        <v>3.4000000000000002E-2</v>
      </c>
      <c r="AH3196" s="2" t="str">
        <f t="shared" si="298"/>
        <v/>
      </c>
      <c r="AI3196" s="2" t="str">
        <f>IF(ISNUMBER(AH3196),SUMIFS($AH$1:AH3196,$A$1:A3196,A3196,C$1:$C3196,C3196,$G$1:G3196,G3196,$E$1:E3196,E3196),"")</f>
        <v/>
      </c>
      <c r="AJ3196">
        <f t="shared" si="299"/>
        <v>6</v>
      </c>
    </row>
    <row r="3197" spans="1:36" x14ac:dyDescent="0.25">
      <c r="A3197" s="14" t="s">
        <v>93</v>
      </c>
      <c r="B3197" t="s">
        <v>80</v>
      </c>
      <c r="C3197" t="s">
        <v>90</v>
      </c>
      <c r="D3197" s="13">
        <v>42177</v>
      </c>
      <c r="E3197">
        <v>2</v>
      </c>
      <c r="F3197">
        <v>200</v>
      </c>
      <c r="G3197" s="2" t="s">
        <v>89</v>
      </c>
      <c r="H3197" s="2" t="s">
        <v>10</v>
      </c>
      <c r="I3197">
        <v>6</v>
      </c>
      <c r="J3197" s="2" t="s">
        <v>88</v>
      </c>
      <c r="K3197" s="2">
        <v>180</v>
      </c>
      <c r="L3197" s="2">
        <v>1676</v>
      </c>
      <c r="M3197" s="2">
        <f t="shared" si="294"/>
        <v>167.6</v>
      </c>
      <c r="O3197" s="2" t="str">
        <f t="shared" si="295"/>
        <v/>
      </c>
      <c r="P3197" s="2" t="str">
        <f>IF(ISNUMBER(O3197),SUMIFS(O$1:$O3197,A$1:$A3197,A3197,C$1:$C3197,C3197,G$1:$G3197,G3197,E$1:$E3197,E3197),"")</f>
        <v/>
      </c>
      <c r="U3197" t="str">
        <f t="shared" si="296"/>
        <v/>
      </c>
      <c r="AA3197">
        <v>26.2</v>
      </c>
      <c r="AB3197">
        <v>4.2000000000000003E-2</v>
      </c>
      <c r="AC3197" s="2">
        <f t="shared" si="297"/>
        <v>4.2000000000000003E-2</v>
      </c>
      <c r="AH3197" s="2" t="str">
        <f t="shared" si="298"/>
        <v/>
      </c>
      <c r="AI3197" s="2" t="str">
        <f>IF(ISNUMBER(AH3197),SUMIFS($AH$1:AH3197,$A$1:A3197,A3197,C$1:$C3197,C3197,$G$1:G3197,G3197,$E$1:E3197,E3197),"")</f>
        <v/>
      </c>
      <c r="AJ3197">
        <f t="shared" si="299"/>
        <v>6</v>
      </c>
    </row>
    <row r="3198" spans="1:36" x14ac:dyDescent="0.25">
      <c r="A3198" s="14" t="s">
        <v>92</v>
      </c>
      <c r="B3198" t="s">
        <v>80</v>
      </c>
      <c r="C3198" t="s">
        <v>90</v>
      </c>
      <c r="D3198" s="13">
        <v>42177</v>
      </c>
      <c r="E3198">
        <v>2</v>
      </c>
      <c r="F3198">
        <v>350</v>
      </c>
      <c r="G3198" s="2" t="s">
        <v>89</v>
      </c>
      <c r="H3198" s="2" t="s">
        <v>10</v>
      </c>
      <c r="I3198">
        <v>6</v>
      </c>
      <c r="J3198" s="2" t="s">
        <v>88</v>
      </c>
      <c r="K3198" s="2">
        <v>315</v>
      </c>
      <c r="L3198" s="2">
        <v>1816</v>
      </c>
      <c r="M3198" s="2">
        <f t="shared" si="294"/>
        <v>181.6</v>
      </c>
      <c r="O3198" s="2" t="str">
        <f t="shared" si="295"/>
        <v/>
      </c>
      <c r="P3198" s="2" t="str">
        <f>IF(ISNUMBER(O3198),SUMIFS(O$1:$O3198,A$1:$A3198,A3198,C$1:$C3198,C3198,G$1:$G3198,G3198,E$1:$E3198,E3198),"")</f>
        <v/>
      </c>
      <c r="U3198" t="str">
        <f t="shared" si="296"/>
        <v/>
      </c>
      <c r="AA3198">
        <v>24.2</v>
      </c>
      <c r="AB3198">
        <v>3.9E-2</v>
      </c>
      <c r="AC3198" s="2">
        <f t="shared" si="297"/>
        <v>3.9E-2</v>
      </c>
      <c r="AH3198" s="2" t="str">
        <f t="shared" si="298"/>
        <v/>
      </c>
      <c r="AI3198" s="2" t="str">
        <f>IF(ISNUMBER(AH3198),SUMIFS($AH$1:AH3198,$A$1:A3198,A3198,C$1:$C3198,C3198,$G$1:G3198,G3198,$E$1:E3198,E3198),"")</f>
        <v/>
      </c>
      <c r="AJ3198">
        <f t="shared" si="299"/>
        <v>6</v>
      </c>
    </row>
    <row r="3199" spans="1:36" x14ac:dyDescent="0.25">
      <c r="A3199" s="14" t="s">
        <v>91</v>
      </c>
      <c r="B3199" t="s">
        <v>80</v>
      </c>
      <c r="C3199" t="s">
        <v>90</v>
      </c>
      <c r="D3199" s="13">
        <v>42177</v>
      </c>
      <c r="E3199">
        <v>2</v>
      </c>
      <c r="F3199">
        <v>500</v>
      </c>
      <c r="G3199" s="2" t="s">
        <v>89</v>
      </c>
      <c r="H3199" s="2" t="s">
        <v>10</v>
      </c>
      <c r="I3199">
        <v>6</v>
      </c>
      <c r="J3199" s="2" t="s">
        <v>88</v>
      </c>
      <c r="K3199" s="2">
        <v>450</v>
      </c>
      <c r="L3199" s="2">
        <v>1928</v>
      </c>
      <c r="M3199" s="2">
        <f t="shared" si="294"/>
        <v>192.8</v>
      </c>
      <c r="O3199" s="2" t="str">
        <f t="shared" si="295"/>
        <v/>
      </c>
      <c r="P3199" s="2" t="str">
        <f>IF(ISNUMBER(O3199),SUMIFS(O$1:$O3199,A$1:$A3199,A3199,C$1:$C3199,C3199,G$1:$G3199,G3199,E$1:$E3199,E3199),"")</f>
        <v/>
      </c>
      <c r="U3199" t="str">
        <f t="shared" si="296"/>
        <v/>
      </c>
      <c r="AA3199">
        <v>22.6</v>
      </c>
      <c r="AB3199">
        <v>3.6000000000000004E-2</v>
      </c>
      <c r="AC3199" s="2">
        <f t="shared" si="297"/>
        <v>3.6000000000000004E-2</v>
      </c>
      <c r="AH3199" s="2" t="str">
        <f t="shared" si="298"/>
        <v/>
      </c>
      <c r="AI3199" s="2" t="str">
        <f>IF(ISNUMBER(AH3199),SUMIFS($AH$1:AH3199,$A$1:A3199,A3199,C$1:$C3199,C3199,$G$1:G3199,G3199,$E$1:E3199,E3199),"")</f>
        <v/>
      </c>
      <c r="AJ3199">
        <f t="shared" si="299"/>
        <v>6</v>
      </c>
    </row>
    <row r="3200" spans="1:36" x14ac:dyDescent="0.25">
      <c r="A3200" s="14" t="s">
        <v>96</v>
      </c>
      <c r="B3200" t="s">
        <v>80</v>
      </c>
      <c r="C3200" t="s">
        <v>90</v>
      </c>
      <c r="D3200" s="13">
        <v>42177</v>
      </c>
      <c r="E3200">
        <v>3</v>
      </c>
      <c r="F3200">
        <v>0</v>
      </c>
      <c r="G3200" s="2" t="s">
        <v>89</v>
      </c>
      <c r="H3200" s="2" t="s">
        <v>10</v>
      </c>
      <c r="I3200">
        <v>6</v>
      </c>
      <c r="J3200" s="2" t="s">
        <v>88</v>
      </c>
      <c r="K3200" s="2">
        <v>0</v>
      </c>
      <c r="L3200" s="2"/>
      <c r="M3200" s="2" t="str">
        <f t="shared" si="294"/>
        <v/>
      </c>
      <c r="O3200" s="2" t="str">
        <f t="shared" si="295"/>
        <v/>
      </c>
      <c r="P3200" s="2" t="str">
        <f>IF(ISNUMBER(O3200),SUMIFS(O$1:$O3200,A$1:$A3200,A3200,C$1:$C3200,C3200,G$1:$G3200,G3200,E$1:$E3200,E3200),"")</f>
        <v/>
      </c>
      <c r="U3200" t="str">
        <f t="shared" si="296"/>
        <v/>
      </c>
      <c r="AC3200" s="2" t="str">
        <f t="shared" si="297"/>
        <v/>
      </c>
      <c r="AH3200" s="2" t="str">
        <f t="shared" si="298"/>
        <v/>
      </c>
      <c r="AI3200" s="2" t="str">
        <f>IF(ISNUMBER(AH3200),SUMIFS($AH$1:AH3200,$A$1:A3200,A3200,C$1:$C3200,C3200,$G$1:G3200,G3200,$E$1:E3200,E3200),"")</f>
        <v/>
      </c>
      <c r="AJ3200">
        <f t="shared" si="299"/>
        <v>1</v>
      </c>
    </row>
    <row r="3201" spans="1:36" x14ac:dyDescent="0.25">
      <c r="A3201" s="14" t="s">
        <v>95</v>
      </c>
      <c r="B3201" t="s">
        <v>80</v>
      </c>
      <c r="C3201" t="s">
        <v>90</v>
      </c>
      <c r="D3201" s="13">
        <v>42177</v>
      </c>
      <c r="E3201">
        <v>3</v>
      </c>
      <c r="F3201">
        <v>50</v>
      </c>
      <c r="G3201" s="2" t="s">
        <v>89</v>
      </c>
      <c r="H3201" s="2" t="s">
        <v>10</v>
      </c>
      <c r="I3201">
        <v>6</v>
      </c>
      <c r="J3201" s="2" t="s">
        <v>88</v>
      </c>
      <c r="K3201" s="2">
        <v>45</v>
      </c>
      <c r="L3201" s="2"/>
      <c r="M3201" s="2" t="str">
        <f t="shared" si="294"/>
        <v/>
      </c>
      <c r="O3201" s="2" t="str">
        <f t="shared" si="295"/>
        <v/>
      </c>
      <c r="P3201" s="2" t="str">
        <f>IF(ISNUMBER(O3201),SUMIFS(O$1:$O3201,A$1:$A3201,A3201,C$1:$C3201,C3201,G$1:$G3201,G3201,E$1:$E3201,E3201),"")</f>
        <v/>
      </c>
      <c r="U3201" t="str">
        <f t="shared" si="296"/>
        <v/>
      </c>
      <c r="AC3201" s="2" t="str">
        <f t="shared" si="297"/>
        <v/>
      </c>
      <c r="AH3201" s="2" t="str">
        <f t="shared" si="298"/>
        <v/>
      </c>
      <c r="AI3201" s="2" t="str">
        <f>IF(ISNUMBER(AH3201),SUMIFS($AH$1:AH3201,$A$1:A3201,A3201,C$1:$C3201,C3201,$G$1:G3201,G3201,$E$1:E3201,E3201),"")</f>
        <v/>
      </c>
      <c r="AJ3201">
        <f t="shared" si="299"/>
        <v>1</v>
      </c>
    </row>
    <row r="3202" spans="1:36" x14ac:dyDescent="0.25">
      <c r="A3202" s="14" t="s">
        <v>94</v>
      </c>
      <c r="B3202" t="s">
        <v>80</v>
      </c>
      <c r="C3202" t="s">
        <v>90</v>
      </c>
      <c r="D3202" s="13">
        <v>42177</v>
      </c>
      <c r="E3202">
        <v>3</v>
      </c>
      <c r="F3202">
        <v>100</v>
      </c>
      <c r="G3202" s="2" t="s">
        <v>89</v>
      </c>
      <c r="H3202" s="2" t="s">
        <v>10</v>
      </c>
      <c r="I3202">
        <v>6</v>
      </c>
      <c r="J3202" s="2" t="s">
        <v>88</v>
      </c>
      <c r="K3202" s="2">
        <v>90</v>
      </c>
      <c r="L3202" s="2"/>
      <c r="M3202" s="2" t="str">
        <f t="shared" ref="M3202:M3265" si="300">IF(ISNUMBER(L3202),L3202/10,"")</f>
        <v/>
      </c>
      <c r="O3202" s="2" t="str">
        <f t="shared" ref="O3202:O3265" si="301">IF(ISNUMBER(N3202),N3202/10,"")</f>
        <v/>
      </c>
      <c r="P3202" s="2" t="str">
        <f>IF(ISNUMBER(O3202),SUMIFS(O$1:$O3202,A$1:$A3202,A3202,C$1:$C3202,C3202,G$1:$G3202,G3202,E$1:$E3202,E3202),"")</f>
        <v/>
      </c>
      <c r="U3202" t="str">
        <f t="shared" ref="U3202:U3265" si="302">IF(ISNUMBER(R3202),R3202/100,"")</f>
        <v/>
      </c>
      <c r="AC3202" s="2" t="str">
        <f t="shared" ref="AC3202:AC3265" si="303">IF(ISNUMBER(AB3202),AB3202,"")</f>
        <v/>
      </c>
      <c r="AH3202" s="2" t="str">
        <f t="shared" ref="AH3202:AH3265" si="304">IF(AND(ISNUMBER(AB3202),ISNUMBER(O3202)),ROUND(O3202*AB3202,3),"")</f>
        <v/>
      </c>
      <c r="AI3202" s="2" t="str">
        <f>IF(ISNUMBER(AH3202),SUMIFS($AH$1:AH3202,$A$1:A3202,A3202,C$1:$C3202,C3202,$G$1:G3202,G3202,$E$1:E3202,E3202),"")</f>
        <v/>
      </c>
      <c r="AJ3202">
        <f t="shared" ref="AJ3202:AJ3265" si="305">COUNT(K3202:AI3202)</f>
        <v>1</v>
      </c>
    </row>
    <row r="3203" spans="1:36" x14ac:dyDescent="0.25">
      <c r="A3203" s="14" t="s">
        <v>93</v>
      </c>
      <c r="B3203" t="s">
        <v>80</v>
      </c>
      <c r="C3203" t="s">
        <v>90</v>
      </c>
      <c r="D3203" s="13">
        <v>42177</v>
      </c>
      <c r="E3203">
        <v>3</v>
      </c>
      <c r="F3203">
        <v>200</v>
      </c>
      <c r="G3203" s="2" t="s">
        <v>89</v>
      </c>
      <c r="H3203" s="2" t="s">
        <v>10</v>
      </c>
      <c r="I3203">
        <v>6</v>
      </c>
      <c r="J3203" s="2" t="s">
        <v>88</v>
      </c>
      <c r="K3203" s="2">
        <v>180</v>
      </c>
      <c r="L3203" s="2"/>
      <c r="M3203" s="2" t="str">
        <f t="shared" si="300"/>
        <v/>
      </c>
      <c r="O3203" s="2" t="str">
        <f t="shared" si="301"/>
        <v/>
      </c>
      <c r="P3203" s="2" t="str">
        <f>IF(ISNUMBER(O3203),SUMIFS(O$1:$O3203,A$1:$A3203,A3203,C$1:$C3203,C3203,G$1:$G3203,G3203,E$1:$E3203,E3203),"")</f>
        <v/>
      </c>
      <c r="U3203" t="str">
        <f t="shared" si="302"/>
        <v/>
      </c>
      <c r="AC3203" s="2" t="str">
        <f t="shared" si="303"/>
        <v/>
      </c>
      <c r="AH3203" s="2" t="str">
        <f t="shared" si="304"/>
        <v/>
      </c>
      <c r="AI3203" s="2" t="str">
        <f>IF(ISNUMBER(AH3203),SUMIFS($AH$1:AH3203,$A$1:A3203,A3203,C$1:$C3203,C3203,$G$1:G3203,G3203,$E$1:E3203,E3203),"")</f>
        <v/>
      </c>
      <c r="AJ3203">
        <f t="shared" si="305"/>
        <v>1</v>
      </c>
    </row>
    <row r="3204" spans="1:36" x14ac:dyDescent="0.25">
      <c r="A3204" s="14" t="s">
        <v>92</v>
      </c>
      <c r="B3204" t="s">
        <v>80</v>
      </c>
      <c r="C3204" t="s">
        <v>90</v>
      </c>
      <c r="D3204" s="13">
        <v>42177</v>
      </c>
      <c r="E3204">
        <v>3</v>
      </c>
      <c r="F3204">
        <v>350</v>
      </c>
      <c r="G3204" s="2" t="s">
        <v>89</v>
      </c>
      <c r="H3204" s="2" t="s">
        <v>10</v>
      </c>
      <c r="I3204">
        <v>6</v>
      </c>
      <c r="J3204" s="2" t="s">
        <v>88</v>
      </c>
      <c r="K3204" s="2">
        <v>315</v>
      </c>
      <c r="L3204" s="2"/>
      <c r="M3204" s="2" t="str">
        <f t="shared" si="300"/>
        <v/>
      </c>
      <c r="O3204" s="2" t="str">
        <f t="shared" si="301"/>
        <v/>
      </c>
      <c r="P3204" s="2" t="str">
        <f>IF(ISNUMBER(O3204),SUMIFS(O$1:$O3204,A$1:$A3204,A3204,C$1:$C3204,C3204,G$1:$G3204,G3204,E$1:$E3204,E3204),"")</f>
        <v/>
      </c>
      <c r="U3204" t="str">
        <f t="shared" si="302"/>
        <v/>
      </c>
      <c r="AC3204" s="2" t="str">
        <f t="shared" si="303"/>
        <v/>
      </c>
      <c r="AH3204" s="2" t="str">
        <f t="shared" si="304"/>
        <v/>
      </c>
      <c r="AI3204" s="2" t="str">
        <f>IF(ISNUMBER(AH3204),SUMIFS($AH$1:AH3204,$A$1:A3204,A3204,C$1:$C3204,C3204,$G$1:G3204,G3204,$E$1:E3204,E3204),"")</f>
        <v/>
      </c>
      <c r="AJ3204">
        <f t="shared" si="305"/>
        <v>1</v>
      </c>
    </row>
    <row r="3205" spans="1:36" x14ac:dyDescent="0.25">
      <c r="A3205" s="14" t="s">
        <v>91</v>
      </c>
      <c r="B3205" t="s">
        <v>80</v>
      </c>
      <c r="C3205" t="s">
        <v>90</v>
      </c>
      <c r="D3205" s="13">
        <v>42177</v>
      </c>
      <c r="E3205">
        <v>3</v>
      </c>
      <c r="F3205">
        <v>500</v>
      </c>
      <c r="G3205" s="2" t="s">
        <v>89</v>
      </c>
      <c r="H3205" s="2" t="s">
        <v>10</v>
      </c>
      <c r="I3205">
        <v>6</v>
      </c>
      <c r="J3205" s="2" t="s">
        <v>88</v>
      </c>
      <c r="K3205" s="2">
        <v>450</v>
      </c>
      <c r="L3205" s="2"/>
      <c r="M3205" s="2" t="str">
        <f t="shared" si="300"/>
        <v/>
      </c>
      <c r="O3205" s="2" t="str">
        <f t="shared" si="301"/>
        <v/>
      </c>
      <c r="P3205" s="2" t="str">
        <f>IF(ISNUMBER(O3205),SUMIFS(O$1:$O3205,A$1:$A3205,A3205,C$1:$C3205,C3205,G$1:$G3205,G3205,E$1:$E3205,E3205),"")</f>
        <v/>
      </c>
      <c r="U3205" t="str">
        <f t="shared" si="302"/>
        <v/>
      </c>
      <c r="AC3205" s="2" t="str">
        <f t="shared" si="303"/>
        <v/>
      </c>
      <c r="AH3205" s="2" t="str">
        <f t="shared" si="304"/>
        <v/>
      </c>
      <c r="AI3205" s="2" t="str">
        <f>IF(ISNUMBER(AH3205),SUMIFS($AH$1:AH3205,$A$1:A3205,A3205,C$1:$C3205,C3205,$G$1:G3205,G3205,$E$1:E3205,E3205),"")</f>
        <v/>
      </c>
      <c r="AJ3205">
        <f t="shared" si="305"/>
        <v>1</v>
      </c>
    </row>
    <row r="3206" spans="1:36" x14ac:dyDescent="0.25">
      <c r="A3206" s="14" t="s">
        <v>96</v>
      </c>
      <c r="B3206" t="s">
        <v>80</v>
      </c>
      <c r="C3206" t="s">
        <v>90</v>
      </c>
      <c r="D3206" s="13">
        <v>42191</v>
      </c>
      <c r="E3206">
        <v>1</v>
      </c>
      <c r="F3206">
        <v>0</v>
      </c>
      <c r="G3206" s="2" t="s">
        <v>87</v>
      </c>
      <c r="H3206" s="2" t="s">
        <v>10</v>
      </c>
      <c r="I3206">
        <v>6</v>
      </c>
      <c r="J3206" s="2" t="s">
        <v>88</v>
      </c>
      <c r="K3206" s="2">
        <v>0</v>
      </c>
      <c r="L3206" s="2">
        <v>1536</v>
      </c>
      <c r="M3206" s="2">
        <f t="shared" si="300"/>
        <v>153.6</v>
      </c>
      <c r="O3206" s="2" t="str">
        <f t="shared" si="301"/>
        <v/>
      </c>
      <c r="P3206" s="2" t="str">
        <f>IF(ISNUMBER(O3206),SUMIFS(O$1:$O3206,A$1:$A3206,A3206,C$1:$C3206,C3206,G$1:$G3206,G3206,E$1:$E3206,E3206),"")</f>
        <v/>
      </c>
      <c r="U3206" t="str">
        <f t="shared" si="302"/>
        <v/>
      </c>
      <c r="AA3206">
        <v>17.600000000000001</v>
      </c>
      <c r="AB3206">
        <v>2.7999999999999997E-2</v>
      </c>
      <c r="AC3206" s="2">
        <f t="shared" si="303"/>
        <v>2.7999999999999997E-2</v>
      </c>
      <c r="AH3206" s="2" t="str">
        <f t="shared" si="304"/>
        <v/>
      </c>
      <c r="AI3206" s="2" t="str">
        <f>IF(ISNUMBER(AH3206),SUMIFS($AH$1:AH3206,$A$1:A3206,A3206,C$1:$C3206,C3206,$G$1:G3206,G3206,$E$1:E3206,E3206),"")</f>
        <v/>
      </c>
      <c r="AJ3206">
        <f t="shared" si="305"/>
        <v>6</v>
      </c>
    </row>
    <row r="3207" spans="1:36" x14ac:dyDescent="0.25">
      <c r="A3207" s="14" t="s">
        <v>95</v>
      </c>
      <c r="B3207" t="s">
        <v>80</v>
      </c>
      <c r="C3207" t="s">
        <v>90</v>
      </c>
      <c r="D3207" s="13">
        <v>42191</v>
      </c>
      <c r="E3207">
        <v>1</v>
      </c>
      <c r="F3207">
        <v>50</v>
      </c>
      <c r="G3207" s="2" t="s">
        <v>87</v>
      </c>
      <c r="H3207" s="2" t="s">
        <v>10</v>
      </c>
      <c r="I3207">
        <v>6</v>
      </c>
      <c r="J3207" s="2" t="s">
        <v>88</v>
      </c>
      <c r="K3207" s="2">
        <v>45</v>
      </c>
      <c r="L3207" s="2">
        <v>1592</v>
      </c>
      <c r="M3207" s="2">
        <f t="shared" si="300"/>
        <v>159.19999999999999</v>
      </c>
      <c r="O3207" s="2" t="str">
        <f t="shared" si="301"/>
        <v/>
      </c>
      <c r="P3207" s="2" t="str">
        <f>IF(ISNUMBER(O3207),SUMIFS(O$1:$O3207,A$1:$A3207,A3207,C$1:$C3207,C3207,G$1:$G3207,G3207,E$1:$E3207,E3207),"")</f>
        <v/>
      </c>
      <c r="U3207" t="str">
        <f t="shared" si="302"/>
        <v/>
      </c>
      <c r="AA3207">
        <v>17.8</v>
      </c>
      <c r="AB3207">
        <v>2.7999999999999997E-2</v>
      </c>
      <c r="AC3207" s="2">
        <f t="shared" si="303"/>
        <v>2.7999999999999997E-2</v>
      </c>
      <c r="AH3207" s="2" t="str">
        <f t="shared" si="304"/>
        <v/>
      </c>
      <c r="AI3207" s="2" t="str">
        <f>IF(ISNUMBER(AH3207),SUMIFS($AH$1:AH3207,$A$1:A3207,A3207,C$1:$C3207,C3207,$G$1:G3207,G3207,$E$1:E3207,E3207),"")</f>
        <v/>
      </c>
      <c r="AJ3207">
        <f t="shared" si="305"/>
        <v>6</v>
      </c>
    </row>
    <row r="3208" spans="1:36" x14ac:dyDescent="0.25">
      <c r="A3208" s="14" t="s">
        <v>94</v>
      </c>
      <c r="B3208" t="s">
        <v>80</v>
      </c>
      <c r="C3208" t="s">
        <v>90</v>
      </c>
      <c r="D3208" s="13">
        <v>42191</v>
      </c>
      <c r="E3208">
        <v>1</v>
      </c>
      <c r="F3208">
        <v>100</v>
      </c>
      <c r="G3208" s="2" t="s">
        <v>87</v>
      </c>
      <c r="H3208" s="2" t="s">
        <v>10</v>
      </c>
      <c r="I3208">
        <v>6</v>
      </c>
      <c r="J3208" s="2" t="s">
        <v>88</v>
      </c>
      <c r="K3208" s="2">
        <v>90</v>
      </c>
      <c r="L3208" s="2">
        <v>1956</v>
      </c>
      <c r="M3208" s="2">
        <f t="shared" si="300"/>
        <v>195.6</v>
      </c>
      <c r="O3208" s="2" t="str">
        <f t="shared" si="301"/>
        <v/>
      </c>
      <c r="P3208" s="2" t="str">
        <f>IF(ISNUMBER(O3208),SUMIFS(O$1:$O3208,A$1:$A3208,A3208,C$1:$C3208,C3208,G$1:$G3208,G3208,E$1:$E3208,E3208),"")</f>
        <v/>
      </c>
      <c r="U3208" t="str">
        <f t="shared" si="302"/>
        <v/>
      </c>
      <c r="AA3208">
        <v>20.8</v>
      </c>
      <c r="AB3208">
        <v>3.3000000000000002E-2</v>
      </c>
      <c r="AC3208" s="2">
        <f t="shared" si="303"/>
        <v>3.3000000000000002E-2</v>
      </c>
      <c r="AH3208" s="2" t="str">
        <f t="shared" si="304"/>
        <v/>
      </c>
      <c r="AI3208" s="2" t="str">
        <f>IF(ISNUMBER(AH3208),SUMIFS($AH$1:AH3208,$A$1:A3208,A3208,C$1:$C3208,C3208,$G$1:G3208,G3208,$E$1:E3208,E3208),"")</f>
        <v/>
      </c>
      <c r="AJ3208">
        <f t="shared" si="305"/>
        <v>6</v>
      </c>
    </row>
    <row r="3209" spans="1:36" x14ac:dyDescent="0.25">
      <c r="A3209" s="14" t="s">
        <v>93</v>
      </c>
      <c r="B3209" t="s">
        <v>80</v>
      </c>
      <c r="C3209" t="s">
        <v>90</v>
      </c>
      <c r="D3209" s="13">
        <v>42191</v>
      </c>
      <c r="E3209">
        <v>1</v>
      </c>
      <c r="F3209">
        <v>200</v>
      </c>
      <c r="G3209" s="2" t="s">
        <v>87</v>
      </c>
      <c r="H3209" s="2" t="s">
        <v>10</v>
      </c>
      <c r="I3209">
        <v>6</v>
      </c>
      <c r="J3209" s="2" t="s">
        <v>88</v>
      </c>
      <c r="K3209" s="2">
        <v>180</v>
      </c>
      <c r="L3209" s="2">
        <v>1844</v>
      </c>
      <c r="M3209" s="2">
        <f t="shared" si="300"/>
        <v>184.4</v>
      </c>
      <c r="O3209" s="2" t="str">
        <f t="shared" si="301"/>
        <v/>
      </c>
      <c r="P3209" s="2" t="str">
        <f>IF(ISNUMBER(O3209),SUMIFS(O$1:$O3209,A$1:$A3209,A3209,C$1:$C3209,C3209,G$1:$G3209,G3209,E$1:$E3209,E3209),"")</f>
        <v/>
      </c>
      <c r="U3209" t="str">
        <f t="shared" si="302"/>
        <v/>
      </c>
      <c r="AA3209">
        <v>24</v>
      </c>
      <c r="AB3209">
        <v>3.7999999999999999E-2</v>
      </c>
      <c r="AC3209" s="2">
        <f t="shared" si="303"/>
        <v>3.7999999999999999E-2</v>
      </c>
      <c r="AH3209" s="2" t="str">
        <f t="shared" si="304"/>
        <v/>
      </c>
      <c r="AI3209" s="2" t="str">
        <f>IF(ISNUMBER(AH3209),SUMIFS($AH$1:AH3209,$A$1:A3209,A3209,C$1:$C3209,C3209,$G$1:G3209,G3209,$E$1:E3209,E3209),"")</f>
        <v/>
      </c>
      <c r="AJ3209">
        <f t="shared" si="305"/>
        <v>6</v>
      </c>
    </row>
    <row r="3210" spans="1:36" x14ac:dyDescent="0.25">
      <c r="A3210" s="14" t="s">
        <v>92</v>
      </c>
      <c r="B3210" t="s">
        <v>80</v>
      </c>
      <c r="C3210" t="s">
        <v>90</v>
      </c>
      <c r="D3210" s="13">
        <v>42191</v>
      </c>
      <c r="E3210">
        <v>1</v>
      </c>
      <c r="F3210">
        <v>350</v>
      </c>
      <c r="G3210" s="2" t="s">
        <v>87</v>
      </c>
      <c r="H3210" s="2" t="s">
        <v>10</v>
      </c>
      <c r="I3210">
        <v>6</v>
      </c>
      <c r="J3210" s="2" t="s">
        <v>88</v>
      </c>
      <c r="K3210" s="2">
        <v>315</v>
      </c>
      <c r="L3210" s="2">
        <v>2292</v>
      </c>
      <c r="M3210" s="2">
        <f t="shared" si="300"/>
        <v>229.2</v>
      </c>
      <c r="O3210" s="2" t="str">
        <f t="shared" si="301"/>
        <v/>
      </c>
      <c r="P3210" s="2" t="str">
        <f>IF(ISNUMBER(O3210),SUMIFS(O$1:$O3210,A$1:$A3210,A3210,C$1:$C3210,C3210,G$1:$G3210,G3210,E$1:$E3210,E3210),"")</f>
        <v/>
      </c>
      <c r="U3210" t="str">
        <f t="shared" si="302"/>
        <v/>
      </c>
      <c r="AA3210">
        <v>21.4</v>
      </c>
      <c r="AB3210">
        <v>3.4000000000000002E-2</v>
      </c>
      <c r="AC3210" s="2">
        <f t="shared" si="303"/>
        <v>3.4000000000000002E-2</v>
      </c>
      <c r="AH3210" s="2" t="str">
        <f t="shared" si="304"/>
        <v/>
      </c>
      <c r="AI3210" s="2" t="str">
        <f>IF(ISNUMBER(AH3210),SUMIFS($AH$1:AH3210,$A$1:A3210,A3210,C$1:$C3210,C3210,$G$1:G3210,G3210,$E$1:E3210,E3210),"")</f>
        <v/>
      </c>
      <c r="AJ3210">
        <f t="shared" si="305"/>
        <v>6</v>
      </c>
    </row>
    <row r="3211" spans="1:36" x14ac:dyDescent="0.25">
      <c r="A3211" s="14" t="s">
        <v>91</v>
      </c>
      <c r="B3211" t="s">
        <v>80</v>
      </c>
      <c r="C3211" t="s">
        <v>90</v>
      </c>
      <c r="D3211" s="13">
        <v>42191</v>
      </c>
      <c r="E3211">
        <v>1</v>
      </c>
      <c r="F3211">
        <v>500</v>
      </c>
      <c r="G3211" s="2" t="s">
        <v>87</v>
      </c>
      <c r="H3211" s="2" t="s">
        <v>10</v>
      </c>
      <c r="I3211">
        <v>6</v>
      </c>
      <c r="J3211" s="2" t="s">
        <v>88</v>
      </c>
      <c r="K3211" s="2">
        <v>450</v>
      </c>
      <c r="L3211" s="2">
        <v>2292</v>
      </c>
      <c r="M3211" s="2">
        <f t="shared" si="300"/>
        <v>229.2</v>
      </c>
      <c r="O3211" s="2" t="str">
        <f t="shared" si="301"/>
        <v/>
      </c>
      <c r="P3211" s="2" t="str">
        <f>IF(ISNUMBER(O3211),SUMIFS(O$1:$O3211,A$1:$A3211,A3211,C$1:$C3211,C3211,G$1:$G3211,G3211,E$1:$E3211,E3211),"")</f>
        <v/>
      </c>
      <c r="U3211" t="str">
        <f t="shared" si="302"/>
        <v/>
      </c>
      <c r="AA3211">
        <v>24.8</v>
      </c>
      <c r="AB3211">
        <v>0.04</v>
      </c>
      <c r="AC3211" s="2">
        <f t="shared" si="303"/>
        <v>0.04</v>
      </c>
      <c r="AH3211" s="2" t="str">
        <f t="shared" si="304"/>
        <v/>
      </c>
      <c r="AI3211" s="2" t="str">
        <f>IF(ISNUMBER(AH3211),SUMIFS($AH$1:AH3211,$A$1:A3211,A3211,C$1:$C3211,C3211,$G$1:G3211,G3211,$E$1:E3211,E3211),"")</f>
        <v/>
      </c>
      <c r="AJ3211">
        <f t="shared" si="305"/>
        <v>6</v>
      </c>
    </row>
    <row r="3212" spans="1:36" x14ac:dyDescent="0.25">
      <c r="A3212" s="14" t="s">
        <v>96</v>
      </c>
      <c r="B3212" t="s">
        <v>80</v>
      </c>
      <c r="C3212" t="s">
        <v>90</v>
      </c>
      <c r="D3212" s="13">
        <v>42191</v>
      </c>
      <c r="E3212">
        <v>2</v>
      </c>
      <c r="F3212">
        <v>0</v>
      </c>
      <c r="G3212" s="2" t="s">
        <v>87</v>
      </c>
      <c r="H3212" s="2" t="s">
        <v>10</v>
      </c>
      <c r="I3212">
        <v>6</v>
      </c>
      <c r="J3212" s="2" t="s">
        <v>88</v>
      </c>
      <c r="K3212" s="2">
        <v>0</v>
      </c>
      <c r="L3212" s="2">
        <v>1620</v>
      </c>
      <c r="M3212" s="2">
        <f t="shared" si="300"/>
        <v>162</v>
      </c>
      <c r="O3212" s="2" t="str">
        <f t="shared" si="301"/>
        <v/>
      </c>
      <c r="P3212" s="2" t="str">
        <f>IF(ISNUMBER(O3212),SUMIFS(O$1:$O3212,A$1:$A3212,A3212,C$1:$C3212,C3212,G$1:$G3212,G3212,E$1:$E3212,E3212),"")</f>
        <v/>
      </c>
      <c r="U3212" t="str">
        <f t="shared" si="302"/>
        <v/>
      </c>
      <c r="AA3212">
        <v>16.399999999999999</v>
      </c>
      <c r="AB3212">
        <v>2.6000000000000002E-2</v>
      </c>
      <c r="AC3212" s="2">
        <f t="shared" si="303"/>
        <v>2.6000000000000002E-2</v>
      </c>
      <c r="AH3212" s="2" t="str">
        <f t="shared" si="304"/>
        <v/>
      </c>
      <c r="AI3212" s="2" t="str">
        <f>IF(ISNUMBER(AH3212),SUMIFS($AH$1:AH3212,$A$1:A3212,A3212,C$1:$C3212,C3212,$G$1:G3212,G3212,$E$1:E3212,E3212),"")</f>
        <v/>
      </c>
      <c r="AJ3212">
        <f t="shared" si="305"/>
        <v>6</v>
      </c>
    </row>
    <row r="3213" spans="1:36" x14ac:dyDescent="0.25">
      <c r="A3213" s="14" t="s">
        <v>95</v>
      </c>
      <c r="B3213" t="s">
        <v>80</v>
      </c>
      <c r="C3213" t="s">
        <v>90</v>
      </c>
      <c r="D3213" s="13">
        <v>42191</v>
      </c>
      <c r="E3213">
        <v>2</v>
      </c>
      <c r="F3213">
        <v>50</v>
      </c>
      <c r="G3213" s="2" t="s">
        <v>87</v>
      </c>
      <c r="H3213" s="2" t="s">
        <v>10</v>
      </c>
      <c r="I3213">
        <v>6</v>
      </c>
      <c r="J3213" s="2" t="s">
        <v>88</v>
      </c>
      <c r="K3213" s="2">
        <v>45</v>
      </c>
      <c r="L3213" s="2">
        <v>1760</v>
      </c>
      <c r="M3213" s="2">
        <f t="shared" si="300"/>
        <v>176</v>
      </c>
      <c r="O3213" s="2" t="str">
        <f t="shared" si="301"/>
        <v/>
      </c>
      <c r="P3213" s="2" t="str">
        <f>IF(ISNUMBER(O3213),SUMIFS(O$1:$O3213,A$1:$A3213,A3213,C$1:$C3213,C3213,G$1:$G3213,G3213,E$1:$E3213,E3213),"")</f>
        <v/>
      </c>
      <c r="U3213" t="str">
        <f t="shared" si="302"/>
        <v/>
      </c>
      <c r="AA3213">
        <v>17.8</v>
      </c>
      <c r="AB3213">
        <v>2.8999999999999998E-2</v>
      </c>
      <c r="AC3213" s="2">
        <f t="shared" si="303"/>
        <v>2.8999999999999998E-2</v>
      </c>
      <c r="AH3213" s="2" t="str">
        <f t="shared" si="304"/>
        <v/>
      </c>
      <c r="AI3213" s="2" t="str">
        <f>IF(ISNUMBER(AH3213),SUMIFS($AH$1:AH3213,$A$1:A3213,A3213,C$1:$C3213,C3213,$G$1:G3213,G3213,$E$1:E3213,E3213),"")</f>
        <v/>
      </c>
      <c r="AJ3213">
        <f t="shared" si="305"/>
        <v>6</v>
      </c>
    </row>
    <row r="3214" spans="1:36" x14ac:dyDescent="0.25">
      <c r="A3214" s="14" t="s">
        <v>94</v>
      </c>
      <c r="B3214" t="s">
        <v>80</v>
      </c>
      <c r="C3214" t="s">
        <v>90</v>
      </c>
      <c r="D3214" s="13">
        <v>42191</v>
      </c>
      <c r="E3214">
        <v>2</v>
      </c>
      <c r="F3214">
        <v>100</v>
      </c>
      <c r="G3214" s="2" t="s">
        <v>87</v>
      </c>
      <c r="H3214" s="2" t="s">
        <v>10</v>
      </c>
      <c r="I3214">
        <v>6</v>
      </c>
      <c r="J3214" s="2" t="s">
        <v>88</v>
      </c>
      <c r="K3214" s="2">
        <v>90</v>
      </c>
      <c r="L3214" s="2">
        <v>1732</v>
      </c>
      <c r="M3214" s="2">
        <f t="shared" si="300"/>
        <v>173.2</v>
      </c>
      <c r="O3214" s="2" t="str">
        <f t="shared" si="301"/>
        <v/>
      </c>
      <c r="P3214" s="2" t="str">
        <f>IF(ISNUMBER(O3214),SUMIFS(O$1:$O3214,A$1:$A3214,A3214,C$1:$C3214,C3214,G$1:$G3214,G3214,E$1:$E3214,E3214),"")</f>
        <v/>
      </c>
      <c r="U3214" t="str">
        <f t="shared" si="302"/>
        <v/>
      </c>
      <c r="AA3214">
        <v>17.399999999999999</v>
      </c>
      <c r="AB3214">
        <v>2.7999999999999997E-2</v>
      </c>
      <c r="AC3214" s="2">
        <f t="shared" si="303"/>
        <v>2.7999999999999997E-2</v>
      </c>
      <c r="AH3214" s="2" t="str">
        <f t="shared" si="304"/>
        <v/>
      </c>
      <c r="AI3214" s="2" t="str">
        <f>IF(ISNUMBER(AH3214),SUMIFS($AH$1:AH3214,$A$1:A3214,A3214,C$1:$C3214,C3214,$G$1:G3214,G3214,$E$1:E3214,E3214),"")</f>
        <v/>
      </c>
      <c r="AJ3214">
        <f t="shared" si="305"/>
        <v>6</v>
      </c>
    </row>
    <row r="3215" spans="1:36" x14ac:dyDescent="0.25">
      <c r="A3215" s="14" t="s">
        <v>93</v>
      </c>
      <c r="B3215" t="s">
        <v>80</v>
      </c>
      <c r="C3215" t="s">
        <v>90</v>
      </c>
      <c r="D3215" s="13">
        <v>42191</v>
      </c>
      <c r="E3215">
        <v>2</v>
      </c>
      <c r="F3215">
        <v>200</v>
      </c>
      <c r="G3215" s="2" t="s">
        <v>87</v>
      </c>
      <c r="H3215" s="2" t="s">
        <v>10</v>
      </c>
      <c r="I3215">
        <v>6</v>
      </c>
      <c r="J3215" s="2" t="s">
        <v>88</v>
      </c>
      <c r="K3215" s="2">
        <v>180</v>
      </c>
      <c r="L3215" s="2">
        <v>2012</v>
      </c>
      <c r="M3215" s="2">
        <f t="shared" si="300"/>
        <v>201.2</v>
      </c>
      <c r="O3215" s="2" t="str">
        <f t="shared" si="301"/>
        <v/>
      </c>
      <c r="P3215" s="2" t="str">
        <f>IF(ISNUMBER(O3215),SUMIFS(O$1:$O3215,A$1:$A3215,A3215,C$1:$C3215,C3215,G$1:$G3215,G3215,E$1:$E3215,E3215),"")</f>
        <v/>
      </c>
      <c r="U3215" t="str">
        <f t="shared" si="302"/>
        <v/>
      </c>
      <c r="AA3215">
        <v>22.1</v>
      </c>
      <c r="AB3215">
        <v>3.5000000000000003E-2</v>
      </c>
      <c r="AC3215" s="2">
        <f t="shared" si="303"/>
        <v>3.5000000000000003E-2</v>
      </c>
      <c r="AH3215" s="2" t="str">
        <f t="shared" si="304"/>
        <v/>
      </c>
      <c r="AI3215" s="2" t="str">
        <f>IF(ISNUMBER(AH3215),SUMIFS($AH$1:AH3215,$A$1:A3215,A3215,C$1:$C3215,C3215,$G$1:G3215,G3215,$E$1:E3215,E3215),"")</f>
        <v/>
      </c>
      <c r="AJ3215">
        <f t="shared" si="305"/>
        <v>6</v>
      </c>
    </row>
    <row r="3216" spans="1:36" x14ac:dyDescent="0.25">
      <c r="A3216" s="14" t="s">
        <v>92</v>
      </c>
      <c r="B3216" t="s">
        <v>80</v>
      </c>
      <c r="C3216" t="s">
        <v>90</v>
      </c>
      <c r="D3216" s="13">
        <v>42191</v>
      </c>
      <c r="E3216">
        <v>2</v>
      </c>
      <c r="F3216">
        <v>350</v>
      </c>
      <c r="G3216" s="2" t="s">
        <v>87</v>
      </c>
      <c r="H3216" s="2" t="s">
        <v>10</v>
      </c>
      <c r="I3216">
        <v>6</v>
      </c>
      <c r="J3216" s="2" t="s">
        <v>88</v>
      </c>
      <c r="K3216" s="2">
        <v>315</v>
      </c>
      <c r="L3216" s="2">
        <v>2544</v>
      </c>
      <c r="M3216" s="2">
        <f t="shared" si="300"/>
        <v>254.4</v>
      </c>
      <c r="O3216" s="2" t="str">
        <f t="shared" si="301"/>
        <v/>
      </c>
      <c r="P3216" s="2" t="str">
        <f>IF(ISNUMBER(O3216),SUMIFS(O$1:$O3216,A$1:$A3216,A3216,C$1:$C3216,C3216,G$1:$G3216,G3216,E$1:$E3216,E3216),"")</f>
        <v/>
      </c>
      <c r="U3216" t="str">
        <f t="shared" si="302"/>
        <v/>
      </c>
      <c r="AA3216">
        <v>23.4</v>
      </c>
      <c r="AB3216">
        <v>3.7000000000000005E-2</v>
      </c>
      <c r="AC3216" s="2">
        <f t="shared" si="303"/>
        <v>3.7000000000000005E-2</v>
      </c>
      <c r="AH3216" s="2" t="str">
        <f t="shared" si="304"/>
        <v/>
      </c>
      <c r="AI3216" s="2" t="str">
        <f>IF(ISNUMBER(AH3216),SUMIFS($AH$1:AH3216,$A$1:A3216,A3216,C$1:$C3216,C3216,$G$1:G3216,G3216,$E$1:E3216,E3216),"")</f>
        <v/>
      </c>
      <c r="AJ3216">
        <f t="shared" si="305"/>
        <v>6</v>
      </c>
    </row>
    <row r="3217" spans="1:36" x14ac:dyDescent="0.25">
      <c r="A3217" s="14" t="s">
        <v>91</v>
      </c>
      <c r="B3217" t="s">
        <v>80</v>
      </c>
      <c r="C3217" t="s">
        <v>90</v>
      </c>
      <c r="D3217" s="13">
        <v>42191</v>
      </c>
      <c r="E3217">
        <v>2</v>
      </c>
      <c r="F3217">
        <v>500</v>
      </c>
      <c r="G3217" s="2" t="s">
        <v>87</v>
      </c>
      <c r="H3217" s="2" t="s">
        <v>10</v>
      </c>
      <c r="I3217">
        <v>6</v>
      </c>
      <c r="J3217" s="2" t="s">
        <v>88</v>
      </c>
      <c r="K3217" s="2">
        <v>450</v>
      </c>
      <c r="L3217" s="2">
        <v>2628</v>
      </c>
      <c r="M3217" s="2">
        <f t="shared" si="300"/>
        <v>262.8</v>
      </c>
      <c r="O3217" s="2" t="str">
        <f t="shared" si="301"/>
        <v/>
      </c>
      <c r="P3217" s="2" t="str">
        <f>IF(ISNUMBER(O3217),SUMIFS(O$1:$O3217,A$1:$A3217,A3217,C$1:$C3217,C3217,G$1:$G3217,G3217,E$1:$E3217,E3217),"")</f>
        <v/>
      </c>
      <c r="U3217" t="str">
        <f t="shared" si="302"/>
        <v/>
      </c>
      <c r="AA3217">
        <v>25.7</v>
      </c>
      <c r="AB3217">
        <v>4.0999999999999995E-2</v>
      </c>
      <c r="AC3217" s="2">
        <f t="shared" si="303"/>
        <v>4.0999999999999995E-2</v>
      </c>
      <c r="AH3217" s="2" t="str">
        <f t="shared" si="304"/>
        <v/>
      </c>
      <c r="AI3217" s="2" t="str">
        <f>IF(ISNUMBER(AH3217),SUMIFS($AH$1:AH3217,$A$1:A3217,A3217,C$1:$C3217,C3217,$G$1:G3217,G3217,$E$1:E3217,E3217),"")</f>
        <v/>
      </c>
      <c r="AJ3217">
        <f t="shared" si="305"/>
        <v>6</v>
      </c>
    </row>
    <row r="3218" spans="1:36" x14ac:dyDescent="0.25">
      <c r="A3218" s="14" t="s">
        <v>96</v>
      </c>
      <c r="B3218" t="s">
        <v>80</v>
      </c>
      <c r="C3218" t="s">
        <v>90</v>
      </c>
      <c r="D3218" s="13">
        <v>42191</v>
      </c>
      <c r="E3218">
        <v>3</v>
      </c>
      <c r="F3218">
        <v>0</v>
      </c>
      <c r="G3218" s="2" t="s">
        <v>87</v>
      </c>
      <c r="H3218" s="2" t="s">
        <v>10</v>
      </c>
      <c r="I3218">
        <v>6</v>
      </c>
      <c r="J3218" s="2" t="s">
        <v>88</v>
      </c>
      <c r="K3218" s="2">
        <v>0</v>
      </c>
      <c r="L3218" s="2"/>
      <c r="M3218" s="2" t="str">
        <f t="shared" si="300"/>
        <v/>
      </c>
      <c r="O3218" s="2" t="str">
        <f t="shared" si="301"/>
        <v/>
      </c>
      <c r="P3218" s="2" t="str">
        <f>IF(ISNUMBER(O3218),SUMIFS(O$1:$O3218,A$1:$A3218,A3218,C$1:$C3218,C3218,G$1:$G3218,G3218,E$1:$E3218,E3218),"")</f>
        <v/>
      </c>
      <c r="U3218" t="str">
        <f t="shared" si="302"/>
        <v/>
      </c>
      <c r="AC3218" s="2" t="str">
        <f t="shared" si="303"/>
        <v/>
      </c>
      <c r="AH3218" s="2" t="str">
        <f t="shared" si="304"/>
        <v/>
      </c>
      <c r="AI3218" s="2" t="str">
        <f>IF(ISNUMBER(AH3218),SUMIFS($AH$1:AH3218,$A$1:A3218,A3218,C$1:$C3218,C3218,$G$1:G3218,G3218,$E$1:E3218,E3218),"")</f>
        <v/>
      </c>
      <c r="AJ3218">
        <f t="shared" si="305"/>
        <v>1</v>
      </c>
    </row>
    <row r="3219" spans="1:36" x14ac:dyDescent="0.25">
      <c r="A3219" s="14" t="s">
        <v>95</v>
      </c>
      <c r="B3219" t="s">
        <v>80</v>
      </c>
      <c r="C3219" t="s">
        <v>90</v>
      </c>
      <c r="D3219" s="13">
        <v>42191</v>
      </c>
      <c r="E3219">
        <v>3</v>
      </c>
      <c r="F3219">
        <v>50</v>
      </c>
      <c r="G3219" s="2" t="s">
        <v>87</v>
      </c>
      <c r="H3219" s="2" t="s">
        <v>10</v>
      </c>
      <c r="I3219">
        <v>6</v>
      </c>
      <c r="J3219" s="2" t="s">
        <v>88</v>
      </c>
      <c r="K3219" s="2">
        <v>45</v>
      </c>
      <c r="L3219" s="2"/>
      <c r="M3219" s="2" t="str">
        <f t="shared" si="300"/>
        <v/>
      </c>
      <c r="O3219" s="2" t="str">
        <f t="shared" si="301"/>
        <v/>
      </c>
      <c r="P3219" s="2" t="str">
        <f>IF(ISNUMBER(O3219),SUMIFS(O$1:$O3219,A$1:$A3219,A3219,C$1:$C3219,C3219,G$1:$G3219,G3219,E$1:$E3219,E3219),"")</f>
        <v/>
      </c>
      <c r="U3219" t="str">
        <f t="shared" si="302"/>
        <v/>
      </c>
      <c r="AC3219" s="2" t="str">
        <f t="shared" si="303"/>
        <v/>
      </c>
      <c r="AH3219" s="2" t="str">
        <f t="shared" si="304"/>
        <v/>
      </c>
      <c r="AI3219" s="2" t="str">
        <f>IF(ISNUMBER(AH3219),SUMIFS($AH$1:AH3219,$A$1:A3219,A3219,C$1:$C3219,C3219,$G$1:G3219,G3219,$E$1:E3219,E3219),"")</f>
        <v/>
      </c>
      <c r="AJ3219">
        <f t="shared" si="305"/>
        <v>1</v>
      </c>
    </row>
    <row r="3220" spans="1:36" x14ac:dyDescent="0.25">
      <c r="A3220" s="14" t="s">
        <v>94</v>
      </c>
      <c r="B3220" t="s">
        <v>80</v>
      </c>
      <c r="C3220" t="s">
        <v>90</v>
      </c>
      <c r="D3220" s="13">
        <v>42191</v>
      </c>
      <c r="E3220">
        <v>3</v>
      </c>
      <c r="F3220">
        <v>100</v>
      </c>
      <c r="G3220" s="2" t="s">
        <v>87</v>
      </c>
      <c r="H3220" s="2" t="s">
        <v>10</v>
      </c>
      <c r="I3220">
        <v>6</v>
      </c>
      <c r="J3220" s="2" t="s">
        <v>88</v>
      </c>
      <c r="K3220" s="2">
        <v>90</v>
      </c>
      <c r="L3220" s="2"/>
      <c r="M3220" s="2" t="str">
        <f t="shared" si="300"/>
        <v/>
      </c>
      <c r="O3220" s="2" t="str">
        <f t="shared" si="301"/>
        <v/>
      </c>
      <c r="P3220" s="2" t="str">
        <f>IF(ISNUMBER(O3220),SUMIFS(O$1:$O3220,A$1:$A3220,A3220,C$1:$C3220,C3220,G$1:$G3220,G3220,E$1:$E3220,E3220),"")</f>
        <v/>
      </c>
      <c r="U3220" t="str">
        <f t="shared" si="302"/>
        <v/>
      </c>
      <c r="AC3220" s="2" t="str">
        <f t="shared" si="303"/>
        <v/>
      </c>
      <c r="AH3220" s="2" t="str">
        <f t="shared" si="304"/>
        <v/>
      </c>
      <c r="AI3220" s="2" t="str">
        <f>IF(ISNUMBER(AH3220),SUMIFS($AH$1:AH3220,$A$1:A3220,A3220,C$1:$C3220,C3220,$G$1:G3220,G3220,$E$1:E3220,E3220),"")</f>
        <v/>
      </c>
      <c r="AJ3220">
        <f t="shared" si="305"/>
        <v>1</v>
      </c>
    </row>
    <row r="3221" spans="1:36" x14ac:dyDescent="0.25">
      <c r="A3221" s="14" t="s">
        <v>93</v>
      </c>
      <c r="B3221" t="s">
        <v>80</v>
      </c>
      <c r="C3221" t="s">
        <v>90</v>
      </c>
      <c r="D3221" s="13">
        <v>42191</v>
      </c>
      <c r="E3221">
        <v>3</v>
      </c>
      <c r="F3221">
        <v>200</v>
      </c>
      <c r="G3221" s="2" t="s">
        <v>87</v>
      </c>
      <c r="H3221" s="2" t="s">
        <v>10</v>
      </c>
      <c r="I3221">
        <v>6</v>
      </c>
      <c r="J3221" s="2" t="s">
        <v>88</v>
      </c>
      <c r="K3221" s="2">
        <v>180</v>
      </c>
      <c r="L3221" s="2"/>
      <c r="M3221" s="2" t="str">
        <f t="shared" si="300"/>
        <v/>
      </c>
      <c r="O3221" s="2" t="str">
        <f t="shared" si="301"/>
        <v/>
      </c>
      <c r="P3221" s="2" t="str">
        <f>IF(ISNUMBER(O3221),SUMIFS(O$1:$O3221,A$1:$A3221,A3221,C$1:$C3221,C3221,G$1:$G3221,G3221,E$1:$E3221,E3221),"")</f>
        <v/>
      </c>
      <c r="U3221" t="str">
        <f t="shared" si="302"/>
        <v/>
      </c>
      <c r="AC3221" s="2" t="str">
        <f t="shared" si="303"/>
        <v/>
      </c>
      <c r="AH3221" s="2" t="str">
        <f t="shared" si="304"/>
        <v/>
      </c>
      <c r="AI3221" s="2" t="str">
        <f>IF(ISNUMBER(AH3221),SUMIFS($AH$1:AH3221,$A$1:A3221,A3221,C$1:$C3221,C3221,$G$1:G3221,G3221,$E$1:E3221,E3221),"")</f>
        <v/>
      </c>
      <c r="AJ3221">
        <f t="shared" si="305"/>
        <v>1</v>
      </c>
    </row>
    <row r="3222" spans="1:36" x14ac:dyDescent="0.25">
      <c r="A3222" s="14" t="s">
        <v>92</v>
      </c>
      <c r="B3222" t="s">
        <v>80</v>
      </c>
      <c r="C3222" t="s">
        <v>90</v>
      </c>
      <c r="D3222" s="13">
        <v>42191</v>
      </c>
      <c r="E3222">
        <v>3</v>
      </c>
      <c r="F3222">
        <v>350</v>
      </c>
      <c r="G3222" s="2" t="s">
        <v>87</v>
      </c>
      <c r="H3222" s="2" t="s">
        <v>10</v>
      </c>
      <c r="I3222">
        <v>6</v>
      </c>
      <c r="J3222" s="2" t="s">
        <v>88</v>
      </c>
      <c r="K3222" s="2">
        <v>315</v>
      </c>
      <c r="L3222" s="2"/>
      <c r="M3222" s="2" t="str">
        <f t="shared" si="300"/>
        <v/>
      </c>
      <c r="O3222" s="2" t="str">
        <f t="shared" si="301"/>
        <v/>
      </c>
      <c r="P3222" s="2" t="str">
        <f>IF(ISNUMBER(O3222),SUMIFS(O$1:$O3222,A$1:$A3222,A3222,C$1:$C3222,C3222,G$1:$G3222,G3222,E$1:$E3222,E3222),"")</f>
        <v/>
      </c>
      <c r="U3222" t="str">
        <f t="shared" si="302"/>
        <v/>
      </c>
      <c r="AC3222" s="2" t="str">
        <f t="shared" si="303"/>
        <v/>
      </c>
      <c r="AH3222" s="2" t="str">
        <f t="shared" si="304"/>
        <v/>
      </c>
      <c r="AI3222" s="2" t="str">
        <f>IF(ISNUMBER(AH3222),SUMIFS($AH$1:AH3222,$A$1:A3222,A3222,C$1:$C3222,C3222,$G$1:G3222,G3222,$E$1:E3222,E3222),"")</f>
        <v/>
      </c>
      <c r="AJ3222">
        <f t="shared" si="305"/>
        <v>1</v>
      </c>
    </row>
    <row r="3223" spans="1:36" x14ac:dyDescent="0.25">
      <c r="A3223" s="14" t="s">
        <v>91</v>
      </c>
      <c r="B3223" t="s">
        <v>80</v>
      </c>
      <c r="C3223" t="s">
        <v>90</v>
      </c>
      <c r="D3223" s="13">
        <v>42191</v>
      </c>
      <c r="E3223">
        <v>3</v>
      </c>
      <c r="F3223">
        <v>500</v>
      </c>
      <c r="G3223" s="2" t="s">
        <v>87</v>
      </c>
      <c r="H3223" s="2" t="s">
        <v>10</v>
      </c>
      <c r="I3223">
        <v>6</v>
      </c>
      <c r="J3223" s="2" t="s">
        <v>88</v>
      </c>
      <c r="K3223" s="2">
        <v>450</v>
      </c>
      <c r="L3223" s="2"/>
      <c r="M3223" s="2" t="str">
        <f t="shared" si="300"/>
        <v/>
      </c>
      <c r="O3223" s="2" t="str">
        <f t="shared" si="301"/>
        <v/>
      </c>
      <c r="P3223" s="2" t="str">
        <f>IF(ISNUMBER(O3223),SUMIFS(O$1:$O3223,A$1:$A3223,A3223,C$1:$C3223,C3223,G$1:$G3223,G3223,E$1:$E3223,E3223),"")</f>
        <v/>
      </c>
      <c r="U3223" t="str">
        <f t="shared" si="302"/>
        <v/>
      </c>
      <c r="AC3223" s="2" t="str">
        <f t="shared" si="303"/>
        <v/>
      </c>
      <c r="AH3223" s="2" t="str">
        <f t="shared" si="304"/>
        <v/>
      </c>
      <c r="AI3223" s="2" t="str">
        <f>IF(ISNUMBER(AH3223),SUMIFS($AH$1:AH3223,$A$1:A3223,A3223,C$1:$C3223,C3223,$G$1:G3223,G3223,$E$1:E3223,E3223),"")</f>
        <v/>
      </c>
      <c r="AJ3223">
        <f t="shared" si="305"/>
        <v>1</v>
      </c>
    </row>
    <row r="3224" spans="1:36" x14ac:dyDescent="0.25">
      <c r="A3224" s="14" t="s">
        <v>96</v>
      </c>
      <c r="B3224" t="s">
        <v>80</v>
      </c>
      <c r="C3224" t="s">
        <v>90</v>
      </c>
      <c r="D3224" s="13">
        <v>42204</v>
      </c>
      <c r="E3224">
        <v>1</v>
      </c>
      <c r="F3224">
        <v>0</v>
      </c>
      <c r="G3224" s="2" t="s">
        <v>87</v>
      </c>
      <c r="H3224" s="2" t="s">
        <v>10</v>
      </c>
      <c r="I3224">
        <v>6</v>
      </c>
      <c r="J3224" s="2" t="s">
        <v>88</v>
      </c>
      <c r="K3224" s="2">
        <v>0</v>
      </c>
      <c r="L3224" s="2">
        <v>1788</v>
      </c>
      <c r="M3224" s="2">
        <f t="shared" si="300"/>
        <v>178.8</v>
      </c>
      <c r="O3224" s="2" t="str">
        <f t="shared" si="301"/>
        <v/>
      </c>
      <c r="P3224" s="2" t="str">
        <f>IF(ISNUMBER(O3224),SUMIFS(O$1:$O3224,A$1:$A3224,A3224,C$1:$C3224,C3224,G$1:$G3224,G3224,E$1:$E3224,E3224),"")</f>
        <v/>
      </c>
      <c r="U3224" t="str">
        <f t="shared" si="302"/>
        <v/>
      </c>
      <c r="AC3224" s="2" t="str">
        <f t="shared" si="303"/>
        <v/>
      </c>
      <c r="AH3224" s="2" t="str">
        <f t="shared" si="304"/>
        <v/>
      </c>
      <c r="AI3224" s="2" t="str">
        <f>IF(ISNUMBER(AH3224),SUMIFS($AH$1:AH3224,$A$1:A3224,A3224,C$1:$C3224,C3224,$G$1:G3224,G3224,$E$1:E3224,E3224),"")</f>
        <v/>
      </c>
      <c r="AJ3224">
        <f t="shared" si="305"/>
        <v>3</v>
      </c>
    </row>
    <row r="3225" spans="1:36" x14ac:dyDescent="0.25">
      <c r="A3225" s="14" t="s">
        <v>95</v>
      </c>
      <c r="B3225" t="s">
        <v>80</v>
      </c>
      <c r="C3225" t="s">
        <v>90</v>
      </c>
      <c r="D3225" s="13">
        <v>42204</v>
      </c>
      <c r="E3225">
        <v>1</v>
      </c>
      <c r="F3225">
        <v>50</v>
      </c>
      <c r="G3225" s="2" t="s">
        <v>87</v>
      </c>
      <c r="H3225" s="2" t="s">
        <v>10</v>
      </c>
      <c r="I3225">
        <v>6</v>
      </c>
      <c r="J3225" s="2" t="s">
        <v>88</v>
      </c>
      <c r="K3225" s="2">
        <v>45</v>
      </c>
      <c r="L3225" s="2">
        <v>1760</v>
      </c>
      <c r="M3225" s="2">
        <f t="shared" si="300"/>
        <v>176</v>
      </c>
      <c r="O3225" s="2" t="str">
        <f t="shared" si="301"/>
        <v/>
      </c>
      <c r="P3225" s="2" t="str">
        <f>IF(ISNUMBER(O3225),SUMIFS(O$1:$O3225,A$1:$A3225,A3225,C$1:$C3225,C3225,G$1:$G3225,G3225,E$1:$E3225,E3225),"")</f>
        <v/>
      </c>
      <c r="U3225" t="str">
        <f t="shared" si="302"/>
        <v/>
      </c>
      <c r="AC3225" s="2" t="str">
        <f t="shared" si="303"/>
        <v/>
      </c>
      <c r="AH3225" s="2" t="str">
        <f t="shared" si="304"/>
        <v/>
      </c>
      <c r="AI3225" s="2" t="str">
        <f>IF(ISNUMBER(AH3225),SUMIFS($AH$1:AH3225,$A$1:A3225,A3225,C$1:$C3225,C3225,$G$1:G3225,G3225,$E$1:E3225,E3225),"")</f>
        <v/>
      </c>
      <c r="AJ3225">
        <f t="shared" si="305"/>
        <v>3</v>
      </c>
    </row>
    <row r="3226" spans="1:36" x14ac:dyDescent="0.25">
      <c r="A3226" s="14" t="s">
        <v>94</v>
      </c>
      <c r="B3226" t="s">
        <v>80</v>
      </c>
      <c r="C3226" t="s">
        <v>90</v>
      </c>
      <c r="D3226" s="13">
        <v>42204</v>
      </c>
      <c r="E3226">
        <v>1</v>
      </c>
      <c r="F3226">
        <v>100</v>
      </c>
      <c r="G3226" s="2" t="s">
        <v>87</v>
      </c>
      <c r="H3226" s="2" t="s">
        <v>10</v>
      </c>
      <c r="I3226">
        <v>6</v>
      </c>
      <c r="J3226" s="2" t="s">
        <v>88</v>
      </c>
      <c r="K3226" s="2">
        <v>90</v>
      </c>
      <c r="L3226" s="2">
        <v>1956</v>
      </c>
      <c r="M3226" s="2">
        <f t="shared" si="300"/>
        <v>195.6</v>
      </c>
      <c r="O3226" s="2" t="str">
        <f t="shared" si="301"/>
        <v/>
      </c>
      <c r="P3226" s="2" t="str">
        <f>IF(ISNUMBER(O3226),SUMIFS(O$1:$O3226,A$1:$A3226,A3226,C$1:$C3226,C3226,G$1:$G3226,G3226,E$1:$E3226,E3226),"")</f>
        <v/>
      </c>
      <c r="U3226" t="str">
        <f t="shared" si="302"/>
        <v/>
      </c>
      <c r="AC3226" s="2" t="str">
        <f t="shared" si="303"/>
        <v/>
      </c>
      <c r="AH3226" s="2" t="str">
        <f t="shared" si="304"/>
        <v/>
      </c>
      <c r="AI3226" s="2" t="str">
        <f>IF(ISNUMBER(AH3226),SUMIFS($AH$1:AH3226,$A$1:A3226,A3226,C$1:$C3226,C3226,$G$1:G3226,G3226,$E$1:E3226,E3226),"")</f>
        <v/>
      </c>
      <c r="AJ3226">
        <f t="shared" si="305"/>
        <v>3</v>
      </c>
    </row>
    <row r="3227" spans="1:36" x14ac:dyDescent="0.25">
      <c r="A3227" s="14" t="s">
        <v>93</v>
      </c>
      <c r="B3227" t="s">
        <v>80</v>
      </c>
      <c r="C3227" t="s">
        <v>90</v>
      </c>
      <c r="D3227" s="13">
        <v>42204</v>
      </c>
      <c r="E3227">
        <v>1</v>
      </c>
      <c r="F3227">
        <v>200</v>
      </c>
      <c r="G3227" s="2" t="s">
        <v>87</v>
      </c>
      <c r="H3227" s="2" t="s">
        <v>10</v>
      </c>
      <c r="I3227">
        <v>6</v>
      </c>
      <c r="J3227" s="2" t="s">
        <v>88</v>
      </c>
      <c r="K3227" s="2">
        <v>180</v>
      </c>
      <c r="L3227" s="2">
        <v>2040</v>
      </c>
      <c r="M3227" s="2">
        <f t="shared" si="300"/>
        <v>204</v>
      </c>
      <c r="O3227" s="2" t="str">
        <f t="shared" si="301"/>
        <v/>
      </c>
      <c r="P3227" s="2" t="str">
        <f>IF(ISNUMBER(O3227),SUMIFS(O$1:$O3227,A$1:$A3227,A3227,C$1:$C3227,C3227,G$1:$G3227,G3227,E$1:$E3227,E3227),"")</f>
        <v/>
      </c>
      <c r="U3227" t="str">
        <f t="shared" si="302"/>
        <v/>
      </c>
      <c r="AC3227" s="2" t="str">
        <f t="shared" si="303"/>
        <v/>
      </c>
      <c r="AH3227" s="2" t="str">
        <f t="shared" si="304"/>
        <v/>
      </c>
      <c r="AI3227" s="2" t="str">
        <f>IF(ISNUMBER(AH3227),SUMIFS($AH$1:AH3227,$A$1:A3227,A3227,C$1:$C3227,C3227,$G$1:G3227,G3227,$E$1:E3227,E3227),"")</f>
        <v/>
      </c>
      <c r="AJ3227">
        <f t="shared" si="305"/>
        <v>3</v>
      </c>
    </row>
    <row r="3228" spans="1:36" x14ac:dyDescent="0.25">
      <c r="A3228" s="14" t="s">
        <v>92</v>
      </c>
      <c r="B3228" t="s">
        <v>80</v>
      </c>
      <c r="C3228" t="s">
        <v>90</v>
      </c>
      <c r="D3228" s="13">
        <v>42204</v>
      </c>
      <c r="E3228">
        <v>1</v>
      </c>
      <c r="F3228">
        <v>350</v>
      </c>
      <c r="G3228" s="2" t="s">
        <v>87</v>
      </c>
      <c r="H3228" s="2" t="s">
        <v>10</v>
      </c>
      <c r="I3228">
        <v>6</v>
      </c>
      <c r="J3228" s="2" t="s">
        <v>88</v>
      </c>
      <c r="K3228" s="2">
        <v>315</v>
      </c>
      <c r="L3228" s="2">
        <v>2600</v>
      </c>
      <c r="M3228" s="2">
        <f t="shared" si="300"/>
        <v>260</v>
      </c>
      <c r="O3228" s="2" t="str">
        <f t="shared" si="301"/>
        <v/>
      </c>
      <c r="P3228" s="2" t="str">
        <f>IF(ISNUMBER(O3228),SUMIFS(O$1:$O3228,A$1:$A3228,A3228,C$1:$C3228,C3228,G$1:$G3228,G3228,E$1:$E3228,E3228),"")</f>
        <v/>
      </c>
      <c r="U3228" t="str">
        <f t="shared" si="302"/>
        <v/>
      </c>
      <c r="AC3228" s="2" t="str">
        <f t="shared" si="303"/>
        <v/>
      </c>
      <c r="AH3228" s="2" t="str">
        <f t="shared" si="304"/>
        <v/>
      </c>
      <c r="AI3228" s="2" t="str">
        <f>IF(ISNUMBER(AH3228),SUMIFS($AH$1:AH3228,$A$1:A3228,A3228,C$1:$C3228,C3228,$G$1:G3228,G3228,$E$1:E3228,E3228),"")</f>
        <v/>
      </c>
      <c r="AJ3228">
        <f t="shared" si="305"/>
        <v>3</v>
      </c>
    </row>
    <row r="3229" spans="1:36" x14ac:dyDescent="0.25">
      <c r="A3229" s="14" t="s">
        <v>91</v>
      </c>
      <c r="B3229" t="s">
        <v>80</v>
      </c>
      <c r="C3229" t="s">
        <v>90</v>
      </c>
      <c r="D3229" s="13">
        <v>42204</v>
      </c>
      <c r="E3229">
        <v>1</v>
      </c>
      <c r="F3229">
        <v>500</v>
      </c>
      <c r="G3229" s="2" t="s">
        <v>87</v>
      </c>
      <c r="H3229" s="2" t="s">
        <v>10</v>
      </c>
      <c r="I3229">
        <v>6</v>
      </c>
      <c r="J3229" s="2" t="s">
        <v>88</v>
      </c>
      <c r="K3229" s="2">
        <v>450</v>
      </c>
      <c r="L3229" s="2">
        <v>2768</v>
      </c>
      <c r="M3229" s="2">
        <f t="shared" si="300"/>
        <v>276.8</v>
      </c>
      <c r="O3229" s="2" t="str">
        <f t="shared" si="301"/>
        <v/>
      </c>
      <c r="P3229" s="2" t="str">
        <f>IF(ISNUMBER(O3229),SUMIFS(O$1:$O3229,A$1:$A3229,A3229,C$1:$C3229,C3229,G$1:$G3229,G3229,E$1:$E3229,E3229),"")</f>
        <v/>
      </c>
      <c r="U3229" t="str">
        <f t="shared" si="302"/>
        <v/>
      </c>
      <c r="AC3229" s="2" t="str">
        <f t="shared" si="303"/>
        <v/>
      </c>
      <c r="AH3229" s="2" t="str">
        <f t="shared" si="304"/>
        <v/>
      </c>
      <c r="AI3229" s="2" t="str">
        <f>IF(ISNUMBER(AH3229),SUMIFS($AH$1:AH3229,$A$1:A3229,A3229,C$1:$C3229,C3229,$G$1:G3229,G3229,$E$1:E3229,E3229),"")</f>
        <v/>
      </c>
      <c r="AJ3229">
        <f t="shared" si="305"/>
        <v>3</v>
      </c>
    </row>
    <row r="3230" spans="1:36" x14ac:dyDescent="0.25">
      <c r="A3230" s="14" t="s">
        <v>96</v>
      </c>
      <c r="B3230" t="s">
        <v>80</v>
      </c>
      <c r="C3230" t="s">
        <v>90</v>
      </c>
      <c r="D3230" s="13">
        <v>42204</v>
      </c>
      <c r="E3230">
        <v>2</v>
      </c>
      <c r="F3230">
        <v>0</v>
      </c>
      <c r="G3230" s="2" t="s">
        <v>87</v>
      </c>
      <c r="H3230" s="2" t="s">
        <v>10</v>
      </c>
      <c r="I3230">
        <v>6</v>
      </c>
      <c r="J3230" s="2" t="s">
        <v>88</v>
      </c>
      <c r="K3230" s="2">
        <v>0</v>
      </c>
      <c r="L3230" s="2">
        <v>1452</v>
      </c>
      <c r="M3230" s="2">
        <f t="shared" si="300"/>
        <v>145.19999999999999</v>
      </c>
      <c r="O3230" s="2" t="str">
        <f t="shared" si="301"/>
        <v/>
      </c>
      <c r="P3230" s="2" t="str">
        <f>IF(ISNUMBER(O3230),SUMIFS(O$1:$O3230,A$1:$A3230,A3230,C$1:$C3230,C3230,G$1:$G3230,G3230,E$1:$E3230,E3230),"")</f>
        <v/>
      </c>
      <c r="U3230" t="str">
        <f t="shared" si="302"/>
        <v/>
      </c>
      <c r="AC3230" s="2" t="str">
        <f t="shared" si="303"/>
        <v/>
      </c>
      <c r="AH3230" s="2" t="str">
        <f t="shared" si="304"/>
        <v/>
      </c>
      <c r="AI3230" s="2" t="str">
        <f>IF(ISNUMBER(AH3230),SUMIFS($AH$1:AH3230,$A$1:A3230,A3230,C$1:$C3230,C3230,$G$1:G3230,G3230,$E$1:E3230,E3230),"")</f>
        <v/>
      </c>
      <c r="AJ3230">
        <f t="shared" si="305"/>
        <v>3</v>
      </c>
    </row>
    <row r="3231" spans="1:36" x14ac:dyDescent="0.25">
      <c r="A3231" s="14" t="s">
        <v>95</v>
      </c>
      <c r="B3231" t="s">
        <v>80</v>
      </c>
      <c r="C3231" t="s">
        <v>90</v>
      </c>
      <c r="D3231" s="13">
        <v>42204</v>
      </c>
      <c r="E3231">
        <v>2</v>
      </c>
      <c r="F3231">
        <v>50</v>
      </c>
      <c r="G3231" s="2" t="s">
        <v>87</v>
      </c>
      <c r="H3231" s="2" t="s">
        <v>10</v>
      </c>
      <c r="I3231">
        <v>6</v>
      </c>
      <c r="J3231" s="2" t="s">
        <v>88</v>
      </c>
      <c r="K3231" s="2">
        <v>45</v>
      </c>
      <c r="L3231" s="2">
        <v>1816</v>
      </c>
      <c r="M3231" s="2">
        <f t="shared" si="300"/>
        <v>181.6</v>
      </c>
      <c r="O3231" s="2" t="str">
        <f t="shared" si="301"/>
        <v/>
      </c>
      <c r="P3231" s="2" t="str">
        <f>IF(ISNUMBER(O3231),SUMIFS(O$1:$O3231,A$1:$A3231,A3231,C$1:$C3231,C3231,G$1:$G3231,G3231,E$1:$E3231,E3231),"")</f>
        <v/>
      </c>
      <c r="U3231" t="str">
        <f t="shared" si="302"/>
        <v/>
      </c>
      <c r="AC3231" s="2" t="str">
        <f t="shared" si="303"/>
        <v/>
      </c>
      <c r="AH3231" s="2" t="str">
        <f t="shared" si="304"/>
        <v/>
      </c>
      <c r="AI3231" s="2" t="str">
        <f>IF(ISNUMBER(AH3231),SUMIFS($AH$1:AH3231,$A$1:A3231,A3231,C$1:$C3231,C3231,$G$1:G3231,G3231,$E$1:E3231,E3231),"")</f>
        <v/>
      </c>
      <c r="AJ3231">
        <f t="shared" si="305"/>
        <v>3</v>
      </c>
    </row>
    <row r="3232" spans="1:36" x14ac:dyDescent="0.25">
      <c r="A3232" s="14" t="s">
        <v>94</v>
      </c>
      <c r="B3232" t="s">
        <v>80</v>
      </c>
      <c r="C3232" t="s">
        <v>90</v>
      </c>
      <c r="D3232" s="13">
        <v>42204</v>
      </c>
      <c r="E3232">
        <v>2</v>
      </c>
      <c r="F3232">
        <v>100</v>
      </c>
      <c r="G3232" s="2" t="s">
        <v>87</v>
      </c>
      <c r="H3232" s="2" t="s">
        <v>10</v>
      </c>
      <c r="I3232">
        <v>6</v>
      </c>
      <c r="J3232" s="2" t="s">
        <v>88</v>
      </c>
      <c r="K3232" s="2">
        <v>90</v>
      </c>
      <c r="L3232" s="2">
        <v>1788</v>
      </c>
      <c r="M3232" s="2">
        <f t="shared" si="300"/>
        <v>178.8</v>
      </c>
      <c r="O3232" s="2" t="str">
        <f t="shared" si="301"/>
        <v/>
      </c>
      <c r="P3232" s="2" t="str">
        <f>IF(ISNUMBER(O3232),SUMIFS(O$1:$O3232,A$1:$A3232,A3232,C$1:$C3232,C3232,G$1:$G3232,G3232,E$1:$E3232,E3232),"")</f>
        <v/>
      </c>
      <c r="U3232" t="str">
        <f t="shared" si="302"/>
        <v/>
      </c>
      <c r="AC3232" s="2" t="str">
        <f t="shared" si="303"/>
        <v/>
      </c>
      <c r="AH3232" s="2" t="str">
        <f t="shared" si="304"/>
        <v/>
      </c>
      <c r="AI3232" s="2" t="str">
        <f>IF(ISNUMBER(AH3232),SUMIFS($AH$1:AH3232,$A$1:A3232,A3232,C$1:$C3232,C3232,$G$1:G3232,G3232,$E$1:E3232,E3232),"")</f>
        <v/>
      </c>
      <c r="AJ3232">
        <f t="shared" si="305"/>
        <v>3</v>
      </c>
    </row>
    <row r="3233" spans="1:36" x14ac:dyDescent="0.25">
      <c r="A3233" s="14" t="s">
        <v>93</v>
      </c>
      <c r="B3233" t="s">
        <v>80</v>
      </c>
      <c r="C3233" t="s">
        <v>90</v>
      </c>
      <c r="D3233" s="13">
        <v>42204</v>
      </c>
      <c r="E3233">
        <v>2</v>
      </c>
      <c r="F3233">
        <v>200</v>
      </c>
      <c r="G3233" s="2" t="s">
        <v>87</v>
      </c>
      <c r="H3233" s="2" t="s">
        <v>10</v>
      </c>
      <c r="I3233">
        <v>6</v>
      </c>
      <c r="J3233" s="2" t="s">
        <v>88</v>
      </c>
      <c r="K3233" s="2">
        <v>180</v>
      </c>
      <c r="L3233" s="2">
        <v>2208</v>
      </c>
      <c r="M3233" s="2">
        <f t="shared" si="300"/>
        <v>220.8</v>
      </c>
      <c r="O3233" s="2" t="str">
        <f t="shared" si="301"/>
        <v/>
      </c>
      <c r="P3233" s="2" t="str">
        <f>IF(ISNUMBER(O3233),SUMIFS(O$1:$O3233,A$1:$A3233,A3233,C$1:$C3233,C3233,G$1:$G3233,G3233,E$1:$E3233,E3233),"")</f>
        <v/>
      </c>
      <c r="U3233" t="str">
        <f t="shared" si="302"/>
        <v/>
      </c>
      <c r="AC3233" s="2" t="str">
        <f t="shared" si="303"/>
        <v/>
      </c>
      <c r="AH3233" s="2" t="str">
        <f t="shared" si="304"/>
        <v/>
      </c>
      <c r="AI3233" s="2" t="str">
        <f>IF(ISNUMBER(AH3233),SUMIFS($AH$1:AH3233,$A$1:A3233,A3233,C$1:$C3233,C3233,$G$1:G3233,G3233,$E$1:E3233,E3233),"")</f>
        <v/>
      </c>
      <c r="AJ3233">
        <f t="shared" si="305"/>
        <v>3</v>
      </c>
    </row>
    <row r="3234" spans="1:36" x14ac:dyDescent="0.25">
      <c r="A3234" s="14" t="s">
        <v>92</v>
      </c>
      <c r="B3234" t="s">
        <v>80</v>
      </c>
      <c r="C3234" t="s">
        <v>90</v>
      </c>
      <c r="D3234" s="13">
        <v>42204</v>
      </c>
      <c r="E3234">
        <v>2</v>
      </c>
      <c r="F3234">
        <v>350</v>
      </c>
      <c r="G3234" s="2" t="s">
        <v>87</v>
      </c>
      <c r="H3234" s="2" t="s">
        <v>10</v>
      </c>
      <c r="I3234">
        <v>6</v>
      </c>
      <c r="J3234" s="2" t="s">
        <v>88</v>
      </c>
      <c r="K3234" s="2">
        <v>315</v>
      </c>
      <c r="L3234" s="2">
        <v>2880</v>
      </c>
      <c r="M3234" s="2">
        <f t="shared" si="300"/>
        <v>288</v>
      </c>
      <c r="O3234" s="2" t="str">
        <f t="shared" si="301"/>
        <v/>
      </c>
      <c r="P3234" s="2" t="str">
        <f>IF(ISNUMBER(O3234),SUMIFS(O$1:$O3234,A$1:$A3234,A3234,C$1:$C3234,C3234,G$1:$G3234,G3234,E$1:$E3234,E3234),"")</f>
        <v/>
      </c>
      <c r="U3234" t="str">
        <f t="shared" si="302"/>
        <v/>
      </c>
      <c r="AC3234" s="2" t="str">
        <f t="shared" si="303"/>
        <v/>
      </c>
      <c r="AH3234" s="2" t="str">
        <f t="shared" si="304"/>
        <v/>
      </c>
      <c r="AI3234" s="2" t="str">
        <f>IF(ISNUMBER(AH3234),SUMIFS($AH$1:AH3234,$A$1:A3234,A3234,C$1:$C3234,C3234,$G$1:G3234,G3234,$E$1:E3234,E3234),"")</f>
        <v/>
      </c>
      <c r="AJ3234">
        <f t="shared" si="305"/>
        <v>3</v>
      </c>
    </row>
    <row r="3235" spans="1:36" x14ac:dyDescent="0.25">
      <c r="A3235" s="14" t="s">
        <v>91</v>
      </c>
      <c r="B3235" t="s">
        <v>80</v>
      </c>
      <c r="C3235" t="s">
        <v>90</v>
      </c>
      <c r="D3235" s="13">
        <v>42204</v>
      </c>
      <c r="E3235">
        <v>2</v>
      </c>
      <c r="F3235">
        <v>500</v>
      </c>
      <c r="G3235" s="2" t="s">
        <v>87</v>
      </c>
      <c r="H3235" s="2" t="s">
        <v>10</v>
      </c>
      <c r="I3235">
        <v>6</v>
      </c>
      <c r="J3235" s="2" t="s">
        <v>88</v>
      </c>
      <c r="K3235" s="2">
        <v>450</v>
      </c>
      <c r="L3235" s="2">
        <v>2824</v>
      </c>
      <c r="M3235" s="2">
        <f t="shared" si="300"/>
        <v>282.39999999999998</v>
      </c>
      <c r="O3235" s="2" t="str">
        <f t="shared" si="301"/>
        <v/>
      </c>
      <c r="P3235" s="2" t="str">
        <f>IF(ISNUMBER(O3235),SUMIFS(O$1:$O3235,A$1:$A3235,A3235,C$1:$C3235,C3235,G$1:$G3235,G3235,E$1:$E3235,E3235),"")</f>
        <v/>
      </c>
      <c r="U3235" t="str">
        <f t="shared" si="302"/>
        <v/>
      </c>
      <c r="AC3235" s="2" t="str">
        <f t="shared" si="303"/>
        <v/>
      </c>
      <c r="AH3235" s="2" t="str">
        <f t="shared" si="304"/>
        <v/>
      </c>
      <c r="AI3235" s="2" t="str">
        <f>IF(ISNUMBER(AH3235),SUMIFS($AH$1:AH3235,$A$1:A3235,A3235,C$1:$C3235,C3235,$G$1:G3235,G3235,$E$1:E3235,E3235),"")</f>
        <v/>
      </c>
      <c r="AJ3235">
        <f t="shared" si="305"/>
        <v>3</v>
      </c>
    </row>
    <row r="3236" spans="1:36" x14ac:dyDescent="0.25">
      <c r="A3236" s="14" t="s">
        <v>96</v>
      </c>
      <c r="B3236" t="s">
        <v>80</v>
      </c>
      <c r="C3236" t="s">
        <v>90</v>
      </c>
      <c r="D3236" s="13">
        <v>42204</v>
      </c>
      <c r="E3236">
        <v>3</v>
      </c>
      <c r="F3236">
        <v>0</v>
      </c>
      <c r="G3236" s="2" t="s">
        <v>87</v>
      </c>
      <c r="H3236" s="2" t="s">
        <v>10</v>
      </c>
      <c r="I3236">
        <v>6</v>
      </c>
      <c r="J3236" s="2" t="s">
        <v>88</v>
      </c>
      <c r="K3236" s="2">
        <v>0</v>
      </c>
      <c r="L3236" s="2">
        <v>1648</v>
      </c>
      <c r="M3236" s="2">
        <f t="shared" si="300"/>
        <v>164.8</v>
      </c>
      <c r="O3236" s="2" t="str">
        <f t="shared" si="301"/>
        <v/>
      </c>
      <c r="P3236" s="2" t="str">
        <f>IF(ISNUMBER(O3236),SUMIFS(O$1:$O3236,A$1:$A3236,A3236,C$1:$C3236,C3236,G$1:$G3236,G3236,E$1:$E3236,E3236),"")</f>
        <v/>
      </c>
      <c r="U3236" t="str">
        <f t="shared" si="302"/>
        <v/>
      </c>
      <c r="AC3236" s="2" t="str">
        <f t="shared" si="303"/>
        <v/>
      </c>
      <c r="AH3236" s="2" t="str">
        <f t="shared" si="304"/>
        <v/>
      </c>
      <c r="AI3236" s="2" t="str">
        <f>IF(ISNUMBER(AH3236),SUMIFS($AH$1:AH3236,$A$1:A3236,A3236,C$1:$C3236,C3236,$G$1:G3236,G3236,$E$1:E3236,E3236),"")</f>
        <v/>
      </c>
      <c r="AJ3236">
        <f t="shared" si="305"/>
        <v>3</v>
      </c>
    </row>
    <row r="3237" spans="1:36" x14ac:dyDescent="0.25">
      <c r="A3237" s="14" t="s">
        <v>95</v>
      </c>
      <c r="B3237" t="s">
        <v>80</v>
      </c>
      <c r="C3237" t="s">
        <v>90</v>
      </c>
      <c r="D3237" s="13">
        <v>42204</v>
      </c>
      <c r="E3237">
        <v>3</v>
      </c>
      <c r="F3237">
        <v>50</v>
      </c>
      <c r="G3237" s="2" t="s">
        <v>87</v>
      </c>
      <c r="H3237" s="2" t="s">
        <v>10</v>
      </c>
      <c r="I3237">
        <v>6</v>
      </c>
      <c r="J3237" s="2" t="s">
        <v>88</v>
      </c>
      <c r="K3237" s="2">
        <v>45</v>
      </c>
      <c r="L3237" s="2">
        <v>1872</v>
      </c>
      <c r="M3237" s="2">
        <f t="shared" si="300"/>
        <v>187.2</v>
      </c>
      <c r="O3237" s="2" t="str">
        <f t="shared" si="301"/>
        <v/>
      </c>
      <c r="P3237" s="2" t="str">
        <f>IF(ISNUMBER(O3237),SUMIFS(O$1:$O3237,A$1:$A3237,A3237,C$1:$C3237,C3237,G$1:$G3237,G3237,E$1:$E3237,E3237),"")</f>
        <v/>
      </c>
      <c r="U3237" t="str">
        <f t="shared" si="302"/>
        <v/>
      </c>
      <c r="AC3237" s="2" t="str">
        <f t="shared" si="303"/>
        <v/>
      </c>
      <c r="AH3237" s="2" t="str">
        <f t="shared" si="304"/>
        <v/>
      </c>
      <c r="AI3237" s="2" t="str">
        <f>IF(ISNUMBER(AH3237),SUMIFS($AH$1:AH3237,$A$1:A3237,A3237,C$1:$C3237,C3237,$G$1:G3237,G3237,$E$1:E3237,E3237),"")</f>
        <v/>
      </c>
      <c r="AJ3237">
        <f t="shared" si="305"/>
        <v>3</v>
      </c>
    </row>
    <row r="3238" spans="1:36" x14ac:dyDescent="0.25">
      <c r="A3238" s="14" t="s">
        <v>94</v>
      </c>
      <c r="B3238" t="s">
        <v>80</v>
      </c>
      <c r="C3238" t="s">
        <v>90</v>
      </c>
      <c r="D3238" s="13">
        <v>42204</v>
      </c>
      <c r="E3238">
        <v>3</v>
      </c>
      <c r="F3238">
        <v>100</v>
      </c>
      <c r="G3238" s="2" t="s">
        <v>87</v>
      </c>
      <c r="H3238" s="2" t="s">
        <v>10</v>
      </c>
      <c r="I3238">
        <v>6</v>
      </c>
      <c r="J3238" s="2" t="s">
        <v>88</v>
      </c>
      <c r="K3238" s="2">
        <v>90</v>
      </c>
      <c r="L3238" s="2">
        <v>2096</v>
      </c>
      <c r="M3238" s="2">
        <f t="shared" si="300"/>
        <v>209.6</v>
      </c>
      <c r="O3238" s="2" t="str">
        <f t="shared" si="301"/>
        <v/>
      </c>
      <c r="P3238" s="2" t="str">
        <f>IF(ISNUMBER(O3238),SUMIFS(O$1:$O3238,A$1:$A3238,A3238,C$1:$C3238,C3238,G$1:$G3238,G3238,E$1:$E3238,E3238),"")</f>
        <v/>
      </c>
      <c r="U3238" t="str">
        <f t="shared" si="302"/>
        <v/>
      </c>
      <c r="AC3238" s="2" t="str">
        <f t="shared" si="303"/>
        <v/>
      </c>
      <c r="AH3238" s="2" t="str">
        <f t="shared" si="304"/>
        <v/>
      </c>
      <c r="AI3238" s="2" t="str">
        <f>IF(ISNUMBER(AH3238),SUMIFS($AH$1:AH3238,$A$1:A3238,A3238,C$1:$C3238,C3238,$G$1:G3238,G3238,$E$1:E3238,E3238),"")</f>
        <v/>
      </c>
      <c r="AJ3238">
        <f t="shared" si="305"/>
        <v>3</v>
      </c>
    </row>
    <row r="3239" spans="1:36" x14ac:dyDescent="0.25">
      <c r="A3239" s="14" t="s">
        <v>93</v>
      </c>
      <c r="B3239" t="s">
        <v>80</v>
      </c>
      <c r="C3239" t="s">
        <v>90</v>
      </c>
      <c r="D3239" s="13">
        <v>42204</v>
      </c>
      <c r="E3239">
        <v>3</v>
      </c>
      <c r="F3239">
        <v>200</v>
      </c>
      <c r="G3239" s="2" t="s">
        <v>87</v>
      </c>
      <c r="H3239" s="2" t="s">
        <v>10</v>
      </c>
      <c r="I3239">
        <v>6</v>
      </c>
      <c r="J3239" s="2" t="s">
        <v>88</v>
      </c>
      <c r="K3239" s="2">
        <v>180</v>
      </c>
      <c r="L3239" s="2">
        <v>2432</v>
      </c>
      <c r="M3239" s="2">
        <f t="shared" si="300"/>
        <v>243.2</v>
      </c>
      <c r="O3239" s="2" t="str">
        <f t="shared" si="301"/>
        <v/>
      </c>
      <c r="P3239" s="2" t="str">
        <f>IF(ISNUMBER(O3239),SUMIFS(O$1:$O3239,A$1:$A3239,A3239,C$1:$C3239,C3239,G$1:$G3239,G3239,E$1:$E3239,E3239),"")</f>
        <v/>
      </c>
      <c r="U3239" t="str">
        <f t="shared" si="302"/>
        <v/>
      </c>
      <c r="AC3239" s="2" t="str">
        <f t="shared" si="303"/>
        <v/>
      </c>
      <c r="AH3239" s="2" t="str">
        <f t="shared" si="304"/>
        <v/>
      </c>
      <c r="AI3239" s="2" t="str">
        <f>IF(ISNUMBER(AH3239),SUMIFS($AH$1:AH3239,$A$1:A3239,A3239,C$1:$C3239,C3239,$G$1:G3239,G3239,$E$1:E3239,E3239),"")</f>
        <v/>
      </c>
      <c r="AJ3239">
        <f t="shared" si="305"/>
        <v>3</v>
      </c>
    </row>
    <row r="3240" spans="1:36" x14ac:dyDescent="0.25">
      <c r="A3240" s="14" t="s">
        <v>92</v>
      </c>
      <c r="B3240" t="s">
        <v>80</v>
      </c>
      <c r="C3240" t="s">
        <v>90</v>
      </c>
      <c r="D3240" s="13">
        <v>42204</v>
      </c>
      <c r="E3240">
        <v>3</v>
      </c>
      <c r="F3240">
        <v>350</v>
      </c>
      <c r="G3240" s="2" t="s">
        <v>87</v>
      </c>
      <c r="H3240" s="2" t="s">
        <v>10</v>
      </c>
      <c r="I3240">
        <v>6</v>
      </c>
      <c r="J3240" s="2" t="s">
        <v>88</v>
      </c>
      <c r="K3240" s="2">
        <v>315</v>
      </c>
      <c r="L3240" s="2">
        <v>2712</v>
      </c>
      <c r="M3240" s="2">
        <f t="shared" si="300"/>
        <v>271.2</v>
      </c>
      <c r="O3240" s="2" t="str">
        <f t="shared" si="301"/>
        <v/>
      </c>
      <c r="P3240" s="2" t="str">
        <f>IF(ISNUMBER(O3240),SUMIFS(O$1:$O3240,A$1:$A3240,A3240,C$1:$C3240,C3240,G$1:$G3240,G3240,E$1:$E3240,E3240),"")</f>
        <v/>
      </c>
      <c r="U3240" t="str">
        <f t="shared" si="302"/>
        <v/>
      </c>
      <c r="AC3240" s="2" t="str">
        <f t="shared" si="303"/>
        <v/>
      </c>
      <c r="AH3240" s="2" t="str">
        <f t="shared" si="304"/>
        <v/>
      </c>
      <c r="AI3240" s="2" t="str">
        <f>IF(ISNUMBER(AH3240),SUMIFS($AH$1:AH3240,$A$1:A3240,A3240,C$1:$C3240,C3240,$G$1:G3240,G3240,$E$1:E3240,E3240),"")</f>
        <v/>
      </c>
      <c r="AJ3240">
        <f t="shared" si="305"/>
        <v>3</v>
      </c>
    </row>
    <row r="3241" spans="1:36" x14ac:dyDescent="0.25">
      <c r="A3241" s="14" t="s">
        <v>91</v>
      </c>
      <c r="B3241" t="s">
        <v>80</v>
      </c>
      <c r="C3241" t="s">
        <v>90</v>
      </c>
      <c r="D3241" s="13">
        <v>42204</v>
      </c>
      <c r="E3241">
        <v>3</v>
      </c>
      <c r="F3241">
        <v>500</v>
      </c>
      <c r="G3241" s="2" t="s">
        <v>87</v>
      </c>
      <c r="H3241" s="2" t="s">
        <v>10</v>
      </c>
      <c r="I3241">
        <v>6</v>
      </c>
      <c r="J3241" s="2" t="s">
        <v>88</v>
      </c>
      <c r="K3241" s="2">
        <v>450</v>
      </c>
      <c r="L3241" s="2">
        <v>2936</v>
      </c>
      <c r="M3241" s="2">
        <f t="shared" si="300"/>
        <v>293.60000000000002</v>
      </c>
      <c r="O3241" s="2" t="str">
        <f t="shared" si="301"/>
        <v/>
      </c>
      <c r="P3241" s="2" t="str">
        <f>IF(ISNUMBER(O3241),SUMIFS(O$1:$O3241,A$1:$A3241,A3241,C$1:$C3241,C3241,G$1:$G3241,G3241,E$1:$E3241,E3241),"")</f>
        <v/>
      </c>
      <c r="U3241" t="str">
        <f t="shared" si="302"/>
        <v/>
      </c>
      <c r="AC3241" s="2" t="str">
        <f t="shared" si="303"/>
        <v/>
      </c>
      <c r="AH3241" s="2" t="str">
        <f t="shared" si="304"/>
        <v/>
      </c>
      <c r="AI3241" s="2" t="str">
        <f>IF(ISNUMBER(AH3241),SUMIFS($AH$1:AH3241,$A$1:A3241,A3241,C$1:$C3241,C3241,$G$1:G3241,G3241,$E$1:E3241,E3241),"")</f>
        <v/>
      </c>
      <c r="AJ3241">
        <f t="shared" si="305"/>
        <v>3</v>
      </c>
    </row>
    <row r="3242" spans="1:36" x14ac:dyDescent="0.25">
      <c r="A3242" s="14" t="s">
        <v>96</v>
      </c>
      <c r="B3242" t="s">
        <v>80</v>
      </c>
      <c r="C3242" t="s">
        <v>90</v>
      </c>
      <c r="D3242" s="13">
        <v>42205</v>
      </c>
      <c r="E3242">
        <v>1</v>
      </c>
      <c r="F3242">
        <v>0</v>
      </c>
      <c r="G3242" s="2" t="s">
        <v>87</v>
      </c>
      <c r="H3242" s="2" t="s">
        <v>10</v>
      </c>
      <c r="I3242">
        <v>6</v>
      </c>
      <c r="J3242" s="2" t="s">
        <v>77</v>
      </c>
      <c r="K3242" s="2">
        <v>0</v>
      </c>
      <c r="L3242" s="2"/>
      <c r="M3242" s="2" t="str">
        <f t="shared" si="300"/>
        <v/>
      </c>
      <c r="N3242">
        <v>165.35973357333333</v>
      </c>
      <c r="O3242" s="2">
        <f t="shared" si="301"/>
        <v>16.535973357333333</v>
      </c>
      <c r="P3242" s="2">
        <f>IF(ISNUMBER(O3242),SUMIFS(O$1:$O3242,A$1:$A3242,A3242,C$1:$C3242,C3242,G$1:$G3242,G3242,E$1:$E3242,E3242),"")</f>
        <v>16.535973357333333</v>
      </c>
      <c r="S3242">
        <v>0</v>
      </c>
      <c r="T3242">
        <v>5.0434001795869507</v>
      </c>
      <c r="U3242" t="str">
        <f t="shared" si="302"/>
        <v/>
      </c>
      <c r="AA3242">
        <v>16.3</v>
      </c>
      <c r="AB3242">
        <v>2.6000000000000002E-2</v>
      </c>
      <c r="AC3242" s="2">
        <f t="shared" si="303"/>
        <v>2.6000000000000002E-2</v>
      </c>
      <c r="AH3242" s="2">
        <f t="shared" si="304"/>
        <v>0.43</v>
      </c>
      <c r="AI3242" s="2">
        <f>IF(ISNUMBER(AH3242),SUMIFS($AH$1:AH3242,$A$1:A3242,A3242,C$1:$C3242,C3242,$G$1:G3242,G3242,$E$1:E3242,E3242),"")</f>
        <v>0.43</v>
      </c>
      <c r="AJ3242">
        <f t="shared" si="305"/>
        <v>11</v>
      </c>
    </row>
    <row r="3243" spans="1:36" x14ac:dyDescent="0.25">
      <c r="A3243" s="14" t="s">
        <v>95</v>
      </c>
      <c r="B3243" t="s">
        <v>80</v>
      </c>
      <c r="C3243" t="s">
        <v>90</v>
      </c>
      <c r="D3243" s="13">
        <v>42205</v>
      </c>
      <c r="E3243">
        <v>1</v>
      </c>
      <c r="F3243">
        <v>50</v>
      </c>
      <c r="G3243" s="2" t="s">
        <v>87</v>
      </c>
      <c r="H3243" s="2" t="s">
        <v>10</v>
      </c>
      <c r="I3243">
        <v>6</v>
      </c>
      <c r="J3243" s="2" t="s">
        <v>77</v>
      </c>
      <c r="K3243" s="2">
        <v>45</v>
      </c>
      <c r="L3243" s="2"/>
      <c r="M3243" s="2" t="str">
        <f t="shared" si="300"/>
        <v/>
      </c>
      <c r="N3243">
        <v>133.43219530666667</v>
      </c>
      <c r="O3243" s="2">
        <f t="shared" si="301"/>
        <v>13.343219530666667</v>
      </c>
      <c r="P3243" s="2">
        <f>IF(ISNUMBER(O3243),SUMIFS(O$1:$O3243,A$1:$A3243,A3243,C$1:$C3243,C3243,G$1:$G3243,G3243,E$1:$E3243,E3243),"")</f>
        <v>13.343219530666667</v>
      </c>
      <c r="S3243">
        <v>0</v>
      </c>
      <c r="T3243">
        <v>5.2439024390243905</v>
      </c>
      <c r="U3243" t="str">
        <f t="shared" si="302"/>
        <v/>
      </c>
      <c r="AA3243">
        <v>15.2</v>
      </c>
      <c r="AB3243">
        <v>2.4E-2</v>
      </c>
      <c r="AC3243" s="2">
        <f t="shared" si="303"/>
        <v>2.4E-2</v>
      </c>
      <c r="AH3243" s="2">
        <f t="shared" si="304"/>
        <v>0.32</v>
      </c>
      <c r="AI3243" s="2">
        <f>IF(ISNUMBER(AH3243),SUMIFS($AH$1:AH3243,$A$1:A3243,A3243,C$1:$C3243,C3243,$G$1:G3243,G3243,$E$1:E3243,E3243),"")</f>
        <v>0.32</v>
      </c>
      <c r="AJ3243">
        <f t="shared" si="305"/>
        <v>11</v>
      </c>
    </row>
    <row r="3244" spans="1:36" x14ac:dyDescent="0.25">
      <c r="A3244" s="14" t="s">
        <v>94</v>
      </c>
      <c r="B3244" t="s">
        <v>80</v>
      </c>
      <c r="C3244" t="s">
        <v>90</v>
      </c>
      <c r="D3244" s="13">
        <v>42205</v>
      </c>
      <c r="E3244">
        <v>1</v>
      </c>
      <c r="F3244">
        <v>100</v>
      </c>
      <c r="G3244" s="2" t="s">
        <v>87</v>
      </c>
      <c r="H3244" s="2" t="s">
        <v>10</v>
      </c>
      <c r="I3244">
        <v>6</v>
      </c>
      <c r="J3244" s="2" t="s">
        <v>77</v>
      </c>
      <c r="K3244" s="2">
        <v>90</v>
      </c>
      <c r="L3244" s="2"/>
      <c r="M3244" s="2" t="str">
        <f t="shared" si="300"/>
        <v/>
      </c>
      <c r="N3244">
        <v>531.70036399999992</v>
      </c>
      <c r="O3244" s="2">
        <f t="shared" si="301"/>
        <v>53.170036399999994</v>
      </c>
      <c r="P3244" s="2">
        <f>IF(ISNUMBER(O3244),SUMIFS(O$1:$O3244,A$1:$A3244,A3244,C$1:$C3244,C3244,G$1:$G3244,G3244,E$1:$E3244,E3244),"")</f>
        <v>53.170036399999994</v>
      </c>
      <c r="S3244">
        <v>0</v>
      </c>
      <c r="T3244">
        <v>4.0254237288135588</v>
      </c>
      <c r="U3244" t="str">
        <f t="shared" si="302"/>
        <v/>
      </c>
      <c r="AA3244">
        <v>16.3</v>
      </c>
      <c r="AB3244">
        <v>2.6000000000000002E-2</v>
      </c>
      <c r="AC3244" s="2">
        <f t="shared" si="303"/>
        <v>2.6000000000000002E-2</v>
      </c>
      <c r="AH3244" s="2">
        <f t="shared" si="304"/>
        <v>1.3819999999999999</v>
      </c>
      <c r="AI3244" s="2">
        <f>IF(ISNUMBER(AH3244),SUMIFS($AH$1:AH3244,$A$1:A3244,A3244,C$1:$C3244,C3244,$G$1:G3244,G3244,$E$1:E3244,E3244),"")</f>
        <v>1.3819999999999999</v>
      </c>
      <c r="AJ3244">
        <f t="shared" si="305"/>
        <v>11</v>
      </c>
    </row>
    <row r="3245" spans="1:36" x14ac:dyDescent="0.25">
      <c r="A3245" s="14" t="s">
        <v>93</v>
      </c>
      <c r="B3245" t="s">
        <v>80</v>
      </c>
      <c r="C3245" t="s">
        <v>90</v>
      </c>
      <c r="D3245" s="13">
        <v>42205</v>
      </c>
      <c r="E3245">
        <v>1</v>
      </c>
      <c r="F3245">
        <v>200</v>
      </c>
      <c r="G3245" s="2" t="s">
        <v>87</v>
      </c>
      <c r="H3245" s="2" t="s">
        <v>10</v>
      </c>
      <c r="I3245">
        <v>6</v>
      </c>
      <c r="J3245" s="2" t="s">
        <v>77</v>
      </c>
      <c r="K3245" s="2">
        <v>180</v>
      </c>
      <c r="L3245" s="2"/>
      <c r="M3245" s="2" t="str">
        <f t="shared" si="300"/>
        <v/>
      </c>
      <c r="N3245">
        <v>427.16997866666657</v>
      </c>
      <c r="O3245" s="2">
        <f t="shared" si="301"/>
        <v>42.716997866666659</v>
      </c>
      <c r="P3245" s="2">
        <f>IF(ISNUMBER(O3245),SUMIFS(O$1:$O3245,A$1:$A3245,A3245,C$1:$C3245,C3245,G$1:$G3245,G3245,E$1:$E3245,E3245),"")</f>
        <v>42.716997866666659</v>
      </c>
      <c r="S3245">
        <v>0</v>
      </c>
      <c r="T3245">
        <v>3.7037037037037033</v>
      </c>
      <c r="U3245" t="str">
        <f t="shared" si="302"/>
        <v/>
      </c>
      <c r="AA3245">
        <v>17.7</v>
      </c>
      <c r="AB3245">
        <v>2.7999999999999997E-2</v>
      </c>
      <c r="AC3245" s="2">
        <f t="shared" si="303"/>
        <v>2.7999999999999997E-2</v>
      </c>
      <c r="AH3245" s="2">
        <f t="shared" si="304"/>
        <v>1.196</v>
      </c>
      <c r="AI3245" s="2">
        <f>IF(ISNUMBER(AH3245),SUMIFS($AH$1:AH3245,$A$1:A3245,A3245,C$1:$C3245,C3245,$G$1:G3245,G3245,$E$1:E3245,E3245),"")</f>
        <v>1.196</v>
      </c>
      <c r="AJ3245">
        <f t="shared" si="305"/>
        <v>11</v>
      </c>
    </row>
    <row r="3246" spans="1:36" x14ac:dyDescent="0.25">
      <c r="A3246" s="14" t="s">
        <v>92</v>
      </c>
      <c r="B3246" t="s">
        <v>80</v>
      </c>
      <c r="C3246" t="s">
        <v>90</v>
      </c>
      <c r="D3246" s="13">
        <v>42205</v>
      </c>
      <c r="E3246">
        <v>1</v>
      </c>
      <c r="F3246">
        <v>350</v>
      </c>
      <c r="G3246" s="2" t="s">
        <v>87</v>
      </c>
      <c r="H3246" s="2" t="s">
        <v>10</v>
      </c>
      <c r="I3246">
        <v>6</v>
      </c>
      <c r="J3246" s="2" t="s">
        <v>77</v>
      </c>
      <c r="K3246" s="2">
        <v>315</v>
      </c>
      <c r="L3246" s="2"/>
      <c r="M3246" s="2" t="str">
        <f t="shared" si="300"/>
        <v/>
      </c>
      <c r="N3246">
        <v>1132.7590400000001</v>
      </c>
      <c r="O3246" s="2">
        <f t="shared" si="301"/>
        <v>113.27590400000001</v>
      </c>
      <c r="P3246" s="2">
        <f>IF(ISNUMBER(O3246),SUMIFS(O$1:$O3246,A$1:$A3246,A3246,C$1:$C3246,C3246,G$1:$G3246,G3246,E$1:$E3246,E3246),"")</f>
        <v>113.27590400000001</v>
      </c>
      <c r="S3246">
        <v>0</v>
      </c>
      <c r="T3246">
        <v>5.2203890667323316</v>
      </c>
      <c r="U3246" t="str">
        <f t="shared" si="302"/>
        <v/>
      </c>
      <c r="AA3246">
        <v>18.3</v>
      </c>
      <c r="AB3246">
        <v>2.8999999999999998E-2</v>
      </c>
      <c r="AC3246" s="2">
        <f t="shared" si="303"/>
        <v>2.8999999999999998E-2</v>
      </c>
      <c r="AH3246" s="2">
        <f t="shared" si="304"/>
        <v>3.2850000000000001</v>
      </c>
      <c r="AI3246" s="2">
        <f>IF(ISNUMBER(AH3246),SUMIFS($AH$1:AH3246,$A$1:A3246,A3246,C$1:$C3246,C3246,$G$1:G3246,G3246,$E$1:E3246,E3246),"")</f>
        <v>3.2850000000000001</v>
      </c>
      <c r="AJ3246">
        <f t="shared" si="305"/>
        <v>11</v>
      </c>
    </row>
    <row r="3247" spans="1:36" x14ac:dyDescent="0.25">
      <c r="A3247" s="14" t="s">
        <v>91</v>
      </c>
      <c r="B3247" t="s">
        <v>80</v>
      </c>
      <c r="C3247" t="s">
        <v>90</v>
      </c>
      <c r="D3247" s="13">
        <v>42205</v>
      </c>
      <c r="E3247">
        <v>1</v>
      </c>
      <c r="F3247">
        <v>500</v>
      </c>
      <c r="G3247" s="2" t="s">
        <v>87</v>
      </c>
      <c r="H3247" s="2" t="s">
        <v>10</v>
      </c>
      <c r="I3247">
        <v>6</v>
      </c>
      <c r="J3247" s="2" t="s">
        <v>77</v>
      </c>
      <c r="K3247" s="2">
        <v>450</v>
      </c>
      <c r="L3247" s="2"/>
      <c r="M3247" s="2" t="str">
        <f t="shared" si="300"/>
        <v/>
      </c>
      <c r="N3247">
        <v>800.10029466666663</v>
      </c>
      <c r="O3247" s="2">
        <f t="shared" si="301"/>
        <v>80.010029466666666</v>
      </c>
      <c r="P3247" s="2">
        <f>IF(ISNUMBER(O3247),SUMIFS(O$1:$O3247,A$1:$A3247,A3247,C$1:$C3247,C3247,G$1:$G3247,G3247,E$1:$E3247,E3247),"")</f>
        <v>80.010029466666666</v>
      </c>
      <c r="S3247">
        <v>0</v>
      </c>
      <c r="T3247">
        <v>2.6062395686224162</v>
      </c>
      <c r="U3247" t="str">
        <f t="shared" si="302"/>
        <v/>
      </c>
      <c r="AA3247">
        <v>22.4</v>
      </c>
      <c r="AB3247">
        <v>3.6000000000000004E-2</v>
      </c>
      <c r="AC3247" s="2">
        <f t="shared" si="303"/>
        <v>3.6000000000000004E-2</v>
      </c>
      <c r="AH3247" s="2">
        <f t="shared" si="304"/>
        <v>2.88</v>
      </c>
      <c r="AI3247" s="2">
        <f>IF(ISNUMBER(AH3247),SUMIFS($AH$1:AH3247,$A$1:A3247,A3247,C$1:$C3247,C3247,$G$1:G3247,G3247,$E$1:E3247,E3247),"")</f>
        <v>2.88</v>
      </c>
      <c r="AJ3247">
        <f t="shared" si="305"/>
        <v>11</v>
      </c>
    </row>
    <row r="3248" spans="1:36" x14ac:dyDescent="0.25">
      <c r="A3248" s="14" t="s">
        <v>96</v>
      </c>
      <c r="B3248" t="s">
        <v>80</v>
      </c>
      <c r="C3248" t="s">
        <v>90</v>
      </c>
      <c r="D3248" s="13">
        <v>42205</v>
      </c>
      <c r="E3248">
        <v>2</v>
      </c>
      <c r="F3248">
        <v>0</v>
      </c>
      <c r="G3248" s="2" t="s">
        <v>87</v>
      </c>
      <c r="H3248" s="2" t="s">
        <v>10</v>
      </c>
      <c r="I3248">
        <v>6</v>
      </c>
      <c r="J3248" s="2" t="s">
        <v>77</v>
      </c>
      <c r="K3248" s="2">
        <v>0</v>
      </c>
      <c r="L3248" s="2"/>
      <c r="M3248" s="2" t="str">
        <f t="shared" si="300"/>
        <v/>
      </c>
      <c r="N3248">
        <v>69.518463653333328</v>
      </c>
      <c r="O3248" s="2">
        <f t="shared" si="301"/>
        <v>6.9518463653333331</v>
      </c>
      <c r="P3248" s="2">
        <f>IF(ISNUMBER(O3248),SUMIFS(O$1:$O3248,A$1:$A3248,A3248,C$1:$C3248,C3248,G$1:$G3248,G3248,E$1:$E3248,E3248),"")</f>
        <v>6.9518463653333331</v>
      </c>
      <c r="S3248">
        <v>0</v>
      </c>
      <c r="T3248">
        <v>7.2855464159811989</v>
      </c>
      <c r="U3248" t="str">
        <f t="shared" si="302"/>
        <v/>
      </c>
      <c r="AA3248">
        <v>15.5</v>
      </c>
      <c r="AB3248">
        <v>2.5000000000000001E-2</v>
      </c>
      <c r="AC3248" s="2">
        <f t="shared" si="303"/>
        <v>2.5000000000000001E-2</v>
      </c>
      <c r="AH3248" s="2">
        <f t="shared" si="304"/>
        <v>0.17399999999999999</v>
      </c>
      <c r="AI3248" s="2">
        <f>IF(ISNUMBER(AH3248),SUMIFS($AH$1:AH3248,$A$1:A3248,A3248,C$1:$C3248,C3248,$G$1:G3248,G3248,$E$1:E3248,E3248),"")</f>
        <v>0.17399999999999999</v>
      </c>
      <c r="AJ3248">
        <f t="shared" si="305"/>
        <v>11</v>
      </c>
    </row>
    <row r="3249" spans="1:36" x14ac:dyDescent="0.25">
      <c r="A3249" s="14" t="s">
        <v>95</v>
      </c>
      <c r="B3249" t="s">
        <v>80</v>
      </c>
      <c r="C3249" t="s">
        <v>90</v>
      </c>
      <c r="D3249" s="13">
        <v>42205</v>
      </c>
      <c r="E3249">
        <v>2</v>
      </c>
      <c r="F3249">
        <v>50</v>
      </c>
      <c r="G3249" s="2" t="s">
        <v>87</v>
      </c>
      <c r="H3249" s="2" t="s">
        <v>10</v>
      </c>
      <c r="I3249">
        <v>6</v>
      </c>
      <c r="J3249" s="2" t="s">
        <v>77</v>
      </c>
      <c r="K3249" s="2">
        <v>45</v>
      </c>
      <c r="L3249" s="2"/>
      <c r="M3249" s="2" t="str">
        <f t="shared" si="300"/>
        <v/>
      </c>
      <c r="N3249">
        <v>169.00631192000003</v>
      </c>
      <c r="O3249" s="2">
        <f t="shared" si="301"/>
        <v>16.900631192000002</v>
      </c>
      <c r="P3249" s="2">
        <f>IF(ISNUMBER(O3249),SUMIFS(O$1:$O3249,A$1:$A3249,A3249,C$1:$C3249,C3249,G$1:$G3249,G3249,E$1:$E3249,E3249),"")</f>
        <v>16.900631192000002</v>
      </c>
      <c r="S3249">
        <v>0</v>
      </c>
      <c r="T3249">
        <v>5.2510098095787656</v>
      </c>
      <c r="U3249" t="str">
        <f t="shared" si="302"/>
        <v/>
      </c>
      <c r="AA3249">
        <v>17</v>
      </c>
      <c r="AB3249">
        <v>2.7000000000000003E-2</v>
      </c>
      <c r="AC3249" s="2">
        <f t="shared" si="303"/>
        <v>2.7000000000000003E-2</v>
      </c>
      <c r="AH3249" s="2">
        <f t="shared" si="304"/>
        <v>0.45600000000000002</v>
      </c>
      <c r="AI3249" s="2">
        <f>IF(ISNUMBER(AH3249),SUMIFS($AH$1:AH3249,$A$1:A3249,A3249,C$1:$C3249,C3249,$G$1:G3249,G3249,$E$1:E3249,E3249),"")</f>
        <v>0.45600000000000002</v>
      </c>
      <c r="AJ3249">
        <f t="shared" si="305"/>
        <v>11</v>
      </c>
    </row>
    <row r="3250" spans="1:36" x14ac:dyDescent="0.25">
      <c r="A3250" s="14" t="s">
        <v>94</v>
      </c>
      <c r="B3250" t="s">
        <v>80</v>
      </c>
      <c r="C3250" t="s">
        <v>90</v>
      </c>
      <c r="D3250" s="13">
        <v>42205</v>
      </c>
      <c r="E3250">
        <v>2</v>
      </c>
      <c r="F3250">
        <v>100</v>
      </c>
      <c r="G3250" s="2" t="s">
        <v>87</v>
      </c>
      <c r="H3250" s="2" t="s">
        <v>10</v>
      </c>
      <c r="I3250">
        <v>6</v>
      </c>
      <c r="J3250" s="2" t="s">
        <v>77</v>
      </c>
      <c r="K3250" s="2">
        <v>90</v>
      </c>
      <c r="L3250" s="2"/>
      <c r="M3250" s="2" t="str">
        <f t="shared" si="300"/>
        <v/>
      </c>
      <c r="N3250">
        <v>493.73034666666661</v>
      </c>
      <c r="O3250" s="2">
        <f t="shared" si="301"/>
        <v>49.373034666666662</v>
      </c>
      <c r="P3250" s="2">
        <f>IF(ISNUMBER(O3250),SUMIFS(O$1:$O3250,A$1:$A3250,A3250,C$1:$C3250,C3250,G$1:$G3250,G3250,E$1:$E3250,E3250),"")</f>
        <v>49.373034666666662</v>
      </c>
      <c r="S3250">
        <v>0</v>
      </c>
      <c r="T3250">
        <v>4.1370793454769998</v>
      </c>
      <c r="U3250" t="str">
        <f t="shared" si="302"/>
        <v/>
      </c>
      <c r="AA3250">
        <v>16.3</v>
      </c>
      <c r="AB3250">
        <v>2.6000000000000002E-2</v>
      </c>
      <c r="AC3250" s="2">
        <f t="shared" si="303"/>
        <v>2.6000000000000002E-2</v>
      </c>
      <c r="AH3250" s="2">
        <f t="shared" si="304"/>
        <v>1.284</v>
      </c>
      <c r="AI3250" s="2">
        <f>IF(ISNUMBER(AH3250),SUMIFS($AH$1:AH3250,$A$1:A3250,A3250,C$1:$C3250,C3250,$G$1:G3250,G3250,$E$1:E3250,E3250),"")</f>
        <v>1.284</v>
      </c>
      <c r="AJ3250">
        <f t="shared" si="305"/>
        <v>11</v>
      </c>
    </row>
    <row r="3251" spans="1:36" x14ac:dyDescent="0.25">
      <c r="A3251" s="14" t="s">
        <v>93</v>
      </c>
      <c r="B3251" t="s">
        <v>80</v>
      </c>
      <c r="C3251" t="s">
        <v>90</v>
      </c>
      <c r="D3251" s="13">
        <v>42205</v>
      </c>
      <c r="E3251">
        <v>2</v>
      </c>
      <c r="F3251">
        <v>200</v>
      </c>
      <c r="G3251" s="2" t="s">
        <v>87</v>
      </c>
      <c r="H3251" s="2" t="s">
        <v>10</v>
      </c>
      <c r="I3251">
        <v>6</v>
      </c>
      <c r="J3251" s="2" t="s">
        <v>77</v>
      </c>
      <c r="K3251" s="2">
        <v>180</v>
      </c>
      <c r="L3251" s="2"/>
      <c r="M3251" s="2" t="str">
        <f t="shared" si="300"/>
        <v/>
      </c>
      <c r="N3251">
        <v>565.88310533333333</v>
      </c>
      <c r="O3251" s="2">
        <f t="shared" si="301"/>
        <v>56.588310533333335</v>
      </c>
      <c r="P3251" s="2">
        <f>IF(ISNUMBER(O3251),SUMIFS(O$1:$O3251,A$1:$A3251,A3251,C$1:$C3251,C3251,G$1:$G3251,G3251,E$1:$E3251,E3251),"")</f>
        <v>56.588310533333335</v>
      </c>
      <c r="S3251">
        <v>0</v>
      </c>
      <c r="T3251">
        <v>3.4482758620689653</v>
      </c>
      <c r="U3251" t="str">
        <f t="shared" si="302"/>
        <v/>
      </c>
      <c r="AA3251">
        <v>18.2</v>
      </c>
      <c r="AB3251">
        <v>2.8999999999999998E-2</v>
      </c>
      <c r="AC3251" s="2">
        <f t="shared" si="303"/>
        <v>2.8999999999999998E-2</v>
      </c>
      <c r="AH3251" s="2">
        <f t="shared" si="304"/>
        <v>1.641</v>
      </c>
      <c r="AI3251" s="2">
        <f>IF(ISNUMBER(AH3251),SUMIFS($AH$1:AH3251,$A$1:A3251,A3251,C$1:$C3251,C3251,$G$1:G3251,G3251,$E$1:E3251,E3251),"")</f>
        <v>1.641</v>
      </c>
      <c r="AJ3251">
        <f t="shared" si="305"/>
        <v>11</v>
      </c>
    </row>
    <row r="3252" spans="1:36" x14ac:dyDescent="0.25">
      <c r="A3252" s="14" t="s">
        <v>92</v>
      </c>
      <c r="B3252" t="s">
        <v>80</v>
      </c>
      <c r="C3252" t="s">
        <v>90</v>
      </c>
      <c r="D3252" s="13">
        <v>42205</v>
      </c>
      <c r="E3252">
        <v>2</v>
      </c>
      <c r="F3252">
        <v>350</v>
      </c>
      <c r="G3252" s="2" t="s">
        <v>87</v>
      </c>
      <c r="H3252" s="2" t="s">
        <v>10</v>
      </c>
      <c r="I3252">
        <v>6</v>
      </c>
      <c r="J3252" s="2" t="s">
        <v>77</v>
      </c>
      <c r="K3252" s="2">
        <v>315</v>
      </c>
      <c r="L3252" s="2"/>
      <c r="M3252" s="2" t="str">
        <f t="shared" si="300"/>
        <v/>
      </c>
      <c r="N3252">
        <v>979.73745600000007</v>
      </c>
      <c r="O3252" s="2">
        <f t="shared" si="301"/>
        <v>97.973745600000001</v>
      </c>
      <c r="P3252" s="2">
        <f>IF(ISNUMBER(O3252),SUMIFS(O$1:$O3252,A$1:$A3252,A3252,C$1:$C3252,C3252,G$1:$G3252,G3252,E$1:$E3252,E3252),"")</f>
        <v>97.973745600000001</v>
      </c>
      <c r="S3252">
        <v>0</v>
      </c>
      <c r="T3252">
        <v>3.1793075575912702</v>
      </c>
      <c r="U3252" t="str">
        <f t="shared" si="302"/>
        <v/>
      </c>
      <c r="AA3252">
        <v>21</v>
      </c>
      <c r="AB3252">
        <v>3.4000000000000002E-2</v>
      </c>
      <c r="AC3252" s="2">
        <f t="shared" si="303"/>
        <v>3.4000000000000002E-2</v>
      </c>
      <c r="AH3252" s="2">
        <f t="shared" si="304"/>
        <v>3.331</v>
      </c>
      <c r="AI3252" s="2">
        <f>IF(ISNUMBER(AH3252),SUMIFS($AH$1:AH3252,$A$1:A3252,A3252,C$1:$C3252,C3252,$G$1:G3252,G3252,$E$1:E3252,E3252),"")</f>
        <v>3.331</v>
      </c>
      <c r="AJ3252">
        <f t="shared" si="305"/>
        <v>11</v>
      </c>
    </row>
    <row r="3253" spans="1:36" x14ac:dyDescent="0.25">
      <c r="A3253" s="14" t="s">
        <v>91</v>
      </c>
      <c r="B3253" t="s">
        <v>80</v>
      </c>
      <c r="C3253" t="s">
        <v>90</v>
      </c>
      <c r="D3253" s="13">
        <v>42205</v>
      </c>
      <c r="E3253">
        <v>2</v>
      </c>
      <c r="F3253">
        <v>500</v>
      </c>
      <c r="G3253" s="2" t="s">
        <v>87</v>
      </c>
      <c r="H3253" s="2" t="s">
        <v>10</v>
      </c>
      <c r="I3253">
        <v>6</v>
      </c>
      <c r="J3253" s="2" t="s">
        <v>77</v>
      </c>
      <c r="K3253" s="2">
        <v>450</v>
      </c>
      <c r="L3253" s="2"/>
      <c r="M3253" s="2" t="str">
        <f t="shared" si="300"/>
        <v/>
      </c>
      <c r="N3253">
        <v>1241.5675386666665</v>
      </c>
      <c r="O3253" s="2">
        <f t="shared" si="301"/>
        <v>124.15675386666665</v>
      </c>
      <c r="P3253" s="2">
        <f>IF(ISNUMBER(O3253),SUMIFS(O$1:$O3253,A$1:$A3253,A3253,C$1:$C3253,C3253,G$1:$G3253,G3253,E$1:$E3253,E3253),"")</f>
        <v>124.15675386666665</v>
      </c>
      <c r="S3253">
        <v>0</v>
      </c>
      <c r="T3253">
        <v>4.0477667493796528</v>
      </c>
      <c r="U3253" t="str">
        <f t="shared" si="302"/>
        <v/>
      </c>
      <c r="AA3253">
        <v>20.6</v>
      </c>
      <c r="AB3253">
        <v>3.3000000000000002E-2</v>
      </c>
      <c r="AC3253" s="2">
        <f t="shared" si="303"/>
        <v>3.3000000000000002E-2</v>
      </c>
      <c r="AH3253" s="2">
        <f t="shared" si="304"/>
        <v>4.0970000000000004</v>
      </c>
      <c r="AI3253" s="2">
        <f>IF(ISNUMBER(AH3253),SUMIFS($AH$1:AH3253,$A$1:A3253,A3253,C$1:$C3253,C3253,$G$1:G3253,G3253,$E$1:E3253,E3253),"")</f>
        <v>4.0970000000000004</v>
      </c>
      <c r="AJ3253">
        <f t="shared" si="305"/>
        <v>11</v>
      </c>
    </row>
    <row r="3254" spans="1:36" x14ac:dyDescent="0.25">
      <c r="A3254" s="14" t="s">
        <v>96</v>
      </c>
      <c r="B3254" t="s">
        <v>80</v>
      </c>
      <c r="C3254" t="s">
        <v>90</v>
      </c>
      <c r="D3254" s="13">
        <v>42205</v>
      </c>
      <c r="E3254">
        <v>3</v>
      </c>
      <c r="F3254">
        <v>0</v>
      </c>
      <c r="G3254" s="2" t="s">
        <v>87</v>
      </c>
      <c r="H3254" s="2" t="s">
        <v>10</v>
      </c>
      <c r="I3254">
        <v>6</v>
      </c>
      <c r="J3254" s="2" t="s">
        <v>77</v>
      </c>
      <c r="K3254" s="2">
        <v>0</v>
      </c>
      <c r="L3254" s="2"/>
      <c r="M3254" s="2" t="str">
        <f t="shared" si="300"/>
        <v/>
      </c>
      <c r="N3254">
        <v>26.115308650506666</v>
      </c>
      <c r="O3254" s="2">
        <f t="shared" si="301"/>
        <v>2.6115308650506668</v>
      </c>
      <c r="P3254" s="2">
        <f>IF(ISNUMBER(O3254),SUMIFS(O$1:$O3254,A$1:$A3254,A3254,C$1:$C3254,C3254,G$1:$G3254,G3254,E$1:$E3254,E3254),"")</f>
        <v>2.6115308650506668</v>
      </c>
      <c r="S3254">
        <v>0</v>
      </c>
      <c r="T3254">
        <v>0</v>
      </c>
      <c r="U3254" t="str">
        <f t="shared" si="302"/>
        <v/>
      </c>
      <c r="AA3254">
        <v>16.3</v>
      </c>
      <c r="AB3254">
        <v>2.6000000000000002E-2</v>
      </c>
      <c r="AC3254" s="2">
        <f t="shared" si="303"/>
        <v>2.6000000000000002E-2</v>
      </c>
      <c r="AH3254" s="2">
        <f t="shared" si="304"/>
        <v>6.8000000000000005E-2</v>
      </c>
      <c r="AI3254" s="2">
        <f>IF(ISNUMBER(AH3254),SUMIFS($AH$1:AH3254,$A$1:A3254,A3254,C$1:$C3254,C3254,$G$1:G3254,G3254,$E$1:E3254,E3254),"")</f>
        <v>6.8000000000000005E-2</v>
      </c>
      <c r="AJ3254">
        <f t="shared" si="305"/>
        <v>11</v>
      </c>
    </row>
    <row r="3255" spans="1:36" x14ac:dyDescent="0.25">
      <c r="A3255" s="14" t="s">
        <v>95</v>
      </c>
      <c r="B3255" t="s">
        <v>80</v>
      </c>
      <c r="C3255" t="s">
        <v>90</v>
      </c>
      <c r="D3255" s="13">
        <v>42205</v>
      </c>
      <c r="E3255">
        <v>3</v>
      </c>
      <c r="F3255">
        <v>50</v>
      </c>
      <c r="G3255" s="2" t="s">
        <v>87</v>
      </c>
      <c r="H3255" s="2" t="s">
        <v>10</v>
      </c>
      <c r="I3255">
        <v>6</v>
      </c>
      <c r="J3255" s="2" t="s">
        <v>77</v>
      </c>
      <c r="K3255" s="2">
        <v>45</v>
      </c>
      <c r="L3255" s="2"/>
      <c r="M3255" s="2" t="str">
        <f t="shared" si="300"/>
        <v/>
      </c>
      <c r="N3255">
        <v>197.81064531760001</v>
      </c>
      <c r="O3255" s="2">
        <f t="shared" si="301"/>
        <v>19.781064531760002</v>
      </c>
      <c r="P3255" s="2">
        <f>IF(ISNUMBER(O3255),SUMIFS(O$1:$O3255,A$1:$A3255,A3255,C$1:$C3255,C3255,G$1:$G3255,G3255,E$1:$E3255,E3255),"")</f>
        <v>19.781064531760002</v>
      </c>
      <c r="S3255">
        <v>0.44428647591967302</v>
      </c>
      <c r="T3255">
        <v>4.4073218411231556</v>
      </c>
      <c r="U3255" t="str">
        <f t="shared" si="302"/>
        <v/>
      </c>
      <c r="AA3255">
        <v>15.8</v>
      </c>
      <c r="AB3255">
        <v>2.5000000000000001E-2</v>
      </c>
      <c r="AC3255" s="2">
        <f t="shared" si="303"/>
        <v>2.5000000000000001E-2</v>
      </c>
      <c r="AH3255" s="2">
        <f t="shared" si="304"/>
        <v>0.495</v>
      </c>
      <c r="AI3255" s="2">
        <f>IF(ISNUMBER(AH3255),SUMIFS($AH$1:AH3255,$A$1:A3255,A3255,C$1:$C3255,C3255,$G$1:G3255,G3255,$E$1:E3255,E3255),"")</f>
        <v>0.495</v>
      </c>
      <c r="AJ3255">
        <f t="shared" si="305"/>
        <v>11</v>
      </c>
    </row>
    <row r="3256" spans="1:36" x14ac:dyDescent="0.25">
      <c r="A3256" s="14" t="s">
        <v>94</v>
      </c>
      <c r="B3256" t="s">
        <v>80</v>
      </c>
      <c r="C3256" t="s">
        <v>90</v>
      </c>
      <c r="D3256" s="13">
        <v>42205</v>
      </c>
      <c r="E3256">
        <v>3</v>
      </c>
      <c r="F3256">
        <v>100</v>
      </c>
      <c r="G3256" s="2" t="s">
        <v>87</v>
      </c>
      <c r="H3256" s="2" t="s">
        <v>10</v>
      </c>
      <c r="I3256">
        <v>6</v>
      </c>
      <c r="J3256" s="2" t="s">
        <v>77</v>
      </c>
      <c r="K3256" s="2">
        <v>90</v>
      </c>
      <c r="L3256" s="2"/>
      <c r="M3256" s="2" t="str">
        <f t="shared" si="300"/>
        <v/>
      </c>
      <c r="N3256">
        <v>577.19341333333341</v>
      </c>
      <c r="O3256" s="2">
        <f t="shared" si="301"/>
        <v>57.71934133333334</v>
      </c>
      <c r="P3256" s="2">
        <f>IF(ISNUMBER(O3256),SUMIFS(O$1:$O3256,A$1:$A3256,A3256,C$1:$C3256,C3256,G$1:$G3256,G3256,E$1:$E3256,E3256),"")</f>
        <v>57.71934133333334</v>
      </c>
      <c r="S3256">
        <v>0</v>
      </c>
      <c r="T3256">
        <v>3.1474645424519139</v>
      </c>
      <c r="U3256" t="str">
        <f t="shared" si="302"/>
        <v/>
      </c>
      <c r="AA3256">
        <v>17</v>
      </c>
      <c r="AB3256">
        <v>2.7000000000000003E-2</v>
      </c>
      <c r="AC3256" s="2">
        <f t="shared" si="303"/>
        <v>2.7000000000000003E-2</v>
      </c>
      <c r="AH3256" s="2">
        <f t="shared" si="304"/>
        <v>1.5580000000000001</v>
      </c>
      <c r="AI3256" s="2">
        <f>IF(ISNUMBER(AH3256),SUMIFS($AH$1:AH3256,$A$1:A3256,A3256,C$1:$C3256,C3256,$G$1:G3256,G3256,$E$1:E3256,E3256),"")</f>
        <v>1.5580000000000001</v>
      </c>
      <c r="AJ3256">
        <f t="shared" si="305"/>
        <v>11</v>
      </c>
    </row>
    <row r="3257" spans="1:36" x14ac:dyDescent="0.25">
      <c r="A3257" s="14" t="s">
        <v>93</v>
      </c>
      <c r="B3257" t="s">
        <v>80</v>
      </c>
      <c r="C3257" t="s">
        <v>90</v>
      </c>
      <c r="D3257" s="13">
        <v>42205</v>
      </c>
      <c r="E3257">
        <v>3</v>
      </c>
      <c r="F3257">
        <v>200</v>
      </c>
      <c r="G3257" s="2" t="s">
        <v>87</v>
      </c>
      <c r="H3257" s="2" t="s">
        <v>10</v>
      </c>
      <c r="I3257">
        <v>6</v>
      </c>
      <c r="J3257" s="2" t="s">
        <v>77</v>
      </c>
      <c r="K3257" s="2">
        <v>180</v>
      </c>
      <c r="L3257" s="2"/>
      <c r="M3257" s="2" t="str">
        <f t="shared" si="300"/>
        <v/>
      </c>
      <c r="N3257">
        <v>925.71837600000003</v>
      </c>
      <c r="O3257" s="2">
        <f t="shared" si="301"/>
        <v>92.571837600000009</v>
      </c>
      <c r="P3257" s="2">
        <f>IF(ISNUMBER(O3257),SUMIFS(O$1:$O3257,A$1:$A3257,A3257,C$1:$C3257,C3257,G$1:$G3257,G3257,E$1:$E3257,E3257),"")</f>
        <v>92.571837600000009</v>
      </c>
      <c r="S3257">
        <v>0</v>
      </c>
      <c r="T3257">
        <v>3.5637149028077757</v>
      </c>
      <c r="U3257" t="str">
        <f t="shared" si="302"/>
        <v/>
      </c>
      <c r="AA3257">
        <v>17.3</v>
      </c>
      <c r="AB3257">
        <v>2.7999999999999997E-2</v>
      </c>
      <c r="AC3257" s="2">
        <f t="shared" si="303"/>
        <v>2.7999999999999997E-2</v>
      </c>
      <c r="AH3257" s="2">
        <f t="shared" si="304"/>
        <v>2.5920000000000001</v>
      </c>
      <c r="AI3257" s="2">
        <f>IF(ISNUMBER(AH3257),SUMIFS($AH$1:AH3257,$A$1:A3257,A3257,C$1:$C3257,C3257,$G$1:G3257,G3257,$E$1:E3257,E3257),"")</f>
        <v>2.5920000000000001</v>
      </c>
      <c r="AJ3257">
        <f t="shared" si="305"/>
        <v>11</v>
      </c>
    </row>
    <row r="3258" spans="1:36" x14ac:dyDescent="0.25">
      <c r="A3258" s="14" t="s">
        <v>92</v>
      </c>
      <c r="B3258" t="s">
        <v>80</v>
      </c>
      <c r="C3258" t="s">
        <v>90</v>
      </c>
      <c r="D3258" s="13">
        <v>42205</v>
      </c>
      <c r="E3258">
        <v>3</v>
      </c>
      <c r="F3258">
        <v>350</v>
      </c>
      <c r="G3258" s="2" t="s">
        <v>87</v>
      </c>
      <c r="H3258" s="2" t="s">
        <v>10</v>
      </c>
      <c r="I3258">
        <v>6</v>
      </c>
      <c r="J3258" s="2" t="s">
        <v>77</v>
      </c>
      <c r="K3258" s="2">
        <v>315</v>
      </c>
      <c r="L3258" s="2"/>
      <c r="M3258" s="2" t="str">
        <f t="shared" si="300"/>
        <v/>
      </c>
      <c r="N3258">
        <v>807.47561066666651</v>
      </c>
      <c r="O3258" s="2">
        <f t="shared" si="301"/>
        <v>80.747561066666648</v>
      </c>
      <c r="P3258" s="2">
        <f>IF(ISNUMBER(O3258),SUMIFS(O$1:$O3258,A$1:$A3258,A3258,C$1:$C3258,C3258,G$1:$G3258,G3258,E$1:$E3258,E3258),"")</f>
        <v>80.747561066666648</v>
      </c>
      <c r="S3258">
        <v>0</v>
      </c>
      <c r="T3258">
        <v>2.2947475777664459</v>
      </c>
      <c r="U3258" t="str">
        <f t="shared" si="302"/>
        <v/>
      </c>
      <c r="AA3258">
        <v>17.8</v>
      </c>
      <c r="AB3258">
        <v>2.7999999999999997E-2</v>
      </c>
      <c r="AC3258" s="2">
        <f t="shared" si="303"/>
        <v>2.7999999999999997E-2</v>
      </c>
      <c r="AH3258" s="2">
        <f t="shared" si="304"/>
        <v>2.2610000000000001</v>
      </c>
      <c r="AI3258" s="2">
        <f>IF(ISNUMBER(AH3258),SUMIFS($AH$1:AH3258,$A$1:A3258,A3258,C$1:$C3258,C3258,$G$1:G3258,G3258,$E$1:E3258,E3258),"")</f>
        <v>2.2610000000000001</v>
      </c>
      <c r="AJ3258">
        <f t="shared" si="305"/>
        <v>11</v>
      </c>
    </row>
    <row r="3259" spans="1:36" x14ac:dyDescent="0.25">
      <c r="A3259" s="14" t="s">
        <v>91</v>
      </c>
      <c r="B3259" t="s">
        <v>80</v>
      </c>
      <c r="C3259" t="s">
        <v>90</v>
      </c>
      <c r="D3259" s="13">
        <v>42205</v>
      </c>
      <c r="E3259">
        <v>3</v>
      </c>
      <c r="F3259">
        <v>500</v>
      </c>
      <c r="G3259" s="2" t="s">
        <v>87</v>
      </c>
      <c r="H3259" s="2" t="s">
        <v>10</v>
      </c>
      <c r="I3259">
        <v>6</v>
      </c>
      <c r="J3259" s="2" t="s">
        <v>77</v>
      </c>
      <c r="K3259" s="2">
        <v>450</v>
      </c>
      <c r="L3259" s="2"/>
      <c r="M3259" s="2" t="str">
        <f t="shared" si="300"/>
        <v/>
      </c>
      <c r="N3259">
        <v>1348.7870666666665</v>
      </c>
      <c r="O3259" s="2">
        <f t="shared" si="301"/>
        <v>134.87870666666666</v>
      </c>
      <c r="P3259" s="2">
        <f>IF(ISNUMBER(O3259),SUMIFS(O$1:$O3259,A$1:$A3259,A3259,C$1:$C3259,C3259,G$1:$G3259,G3259,E$1:$E3259,E3259),"")</f>
        <v>134.87870666666666</v>
      </c>
      <c r="S3259">
        <v>0</v>
      </c>
      <c r="T3259">
        <v>3.6218424962852893</v>
      </c>
      <c r="U3259" t="str">
        <f t="shared" si="302"/>
        <v/>
      </c>
      <c r="AA3259">
        <v>18.7</v>
      </c>
      <c r="AB3259">
        <v>0.03</v>
      </c>
      <c r="AC3259" s="2">
        <f t="shared" si="303"/>
        <v>0.03</v>
      </c>
      <c r="AH3259" s="2">
        <f t="shared" si="304"/>
        <v>4.0460000000000003</v>
      </c>
      <c r="AI3259" s="2">
        <f>IF(ISNUMBER(AH3259),SUMIFS($AH$1:AH3259,$A$1:A3259,A3259,C$1:$C3259,C3259,$G$1:G3259,G3259,$E$1:E3259,E3259),"")</f>
        <v>4.0460000000000003</v>
      </c>
      <c r="AJ3259">
        <f t="shared" si="305"/>
        <v>11</v>
      </c>
    </row>
    <row r="3260" spans="1:36" x14ac:dyDescent="0.25">
      <c r="A3260" s="14" t="s">
        <v>96</v>
      </c>
      <c r="B3260" t="s">
        <v>80</v>
      </c>
      <c r="C3260" t="s">
        <v>90</v>
      </c>
      <c r="D3260" s="13">
        <v>42219</v>
      </c>
      <c r="E3260">
        <v>1</v>
      </c>
      <c r="F3260">
        <v>0</v>
      </c>
      <c r="G3260" s="2" t="s">
        <v>87</v>
      </c>
      <c r="H3260" s="2" t="s">
        <v>10</v>
      </c>
      <c r="I3260">
        <v>7</v>
      </c>
      <c r="J3260" s="2" t="s">
        <v>88</v>
      </c>
      <c r="K3260" s="2">
        <v>0</v>
      </c>
      <c r="L3260" s="2">
        <v>1536</v>
      </c>
      <c r="M3260" s="2">
        <f t="shared" si="300"/>
        <v>153.6</v>
      </c>
      <c r="O3260" s="2" t="str">
        <f t="shared" si="301"/>
        <v/>
      </c>
      <c r="P3260" s="2" t="str">
        <f>IF(ISNUMBER(O3260),SUMIFS(O$1:$O3260,A$1:$A3260,A3260,C$1:$C3260,C3260,G$1:$G3260,G3260,E$1:$E3260,E3260),"")</f>
        <v/>
      </c>
      <c r="U3260" t="str">
        <f t="shared" si="302"/>
        <v/>
      </c>
      <c r="AA3260">
        <v>12.6</v>
      </c>
      <c r="AB3260">
        <v>0.02</v>
      </c>
      <c r="AC3260" s="2">
        <f t="shared" si="303"/>
        <v>0.02</v>
      </c>
      <c r="AH3260" s="2" t="str">
        <f t="shared" si="304"/>
        <v/>
      </c>
      <c r="AI3260" s="2" t="str">
        <f>IF(ISNUMBER(AH3260),SUMIFS($AH$1:AH3260,$A$1:A3260,A3260,C$1:$C3260,C3260,$G$1:G3260,G3260,$E$1:E3260,E3260),"")</f>
        <v/>
      </c>
      <c r="AJ3260">
        <f t="shared" si="305"/>
        <v>6</v>
      </c>
    </row>
    <row r="3261" spans="1:36" x14ac:dyDescent="0.25">
      <c r="A3261" s="14" t="s">
        <v>95</v>
      </c>
      <c r="B3261" t="s">
        <v>80</v>
      </c>
      <c r="C3261" t="s">
        <v>90</v>
      </c>
      <c r="D3261" s="13">
        <v>42219</v>
      </c>
      <c r="E3261">
        <v>1</v>
      </c>
      <c r="F3261">
        <v>50</v>
      </c>
      <c r="G3261" s="2" t="s">
        <v>87</v>
      </c>
      <c r="H3261" s="2" t="s">
        <v>10</v>
      </c>
      <c r="I3261">
        <v>7</v>
      </c>
      <c r="J3261" s="2" t="s">
        <v>88</v>
      </c>
      <c r="K3261" s="2">
        <v>45</v>
      </c>
      <c r="L3261" s="2">
        <v>1564</v>
      </c>
      <c r="M3261" s="2">
        <f t="shared" si="300"/>
        <v>156.4</v>
      </c>
      <c r="O3261" s="2" t="str">
        <f t="shared" si="301"/>
        <v/>
      </c>
      <c r="P3261" s="2" t="str">
        <f>IF(ISNUMBER(O3261),SUMIFS(O$1:$O3261,A$1:$A3261,A3261,C$1:$C3261,C3261,G$1:$G3261,G3261,E$1:$E3261,E3261),"")</f>
        <v/>
      </c>
      <c r="U3261" t="str">
        <f t="shared" si="302"/>
        <v/>
      </c>
      <c r="AA3261">
        <v>14.4</v>
      </c>
      <c r="AB3261">
        <v>2.3E-2</v>
      </c>
      <c r="AC3261" s="2">
        <f t="shared" si="303"/>
        <v>2.3E-2</v>
      </c>
      <c r="AH3261" s="2" t="str">
        <f t="shared" si="304"/>
        <v/>
      </c>
      <c r="AI3261" s="2" t="str">
        <f>IF(ISNUMBER(AH3261),SUMIFS($AH$1:AH3261,$A$1:A3261,A3261,C$1:$C3261,C3261,$G$1:G3261,G3261,$E$1:E3261,E3261),"")</f>
        <v/>
      </c>
      <c r="AJ3261">
        <f t="shared" si="305"/>
        <v>6</v>
      </c>
    </row>
    <row r="3262" spans="1:36" x14ac:dyDescent="0.25">
      <c r="A3262" s="14" t="s">
        <v>94</v>
      </c>
      <c r="B3262" t="s">
        <v>80</v>
      </c>
      <c r="C3262" t="s">
        <v>90</v>
      </c>
      <c r="D3262" s="13">
        <v>42219</v>
      </c>
      <c r="E3262">
        <v>1</v>
      </c>
      <c r="F3262">
        <v>100</v>
      </c>
      <c r="G3262" s="2" t="s">
        <v>87</v>
      </c>
      <c r="H3262" s="2" t="s">
        <v>10</v>
      </c>
      <c r="I3262">
        <v>7</v>
      </c>
      <c r="J3262" s="2" t="s">
        <v>88</v>
      </c>
      <c r="K3262" s="2">
        <v>90</v>
      </c>
      <c r="L3262" s="2">
        <v>1592</v>
      </c>
      <c r="M3262" s="2">
        <f t="shared" si="300"/>
        <v>159.19999999999999</v>
      </c>
      <c r="O3262" s="2" t="str">
        <f t="shared" si="301"/>
        <v/>
      </c>
      <c r="P3262" s="2" t="str">
        <f>IF(ISNUMBER(O3262),SUMIFS(O$1:$O3262,A$1:$A3262,A3262,C$1:$C3262,C3262,G$1:$G3262,G3262,E$1:$E3262,E3262),"")</f>
        <v/>
      </c>
      <c r="U3262" t="str">
        <f t="shared" si="302"/>
        <v/>
      </c>
      <c r="AA3262">
        <v>14.3</v>
      </c>
      <c r="AB3262">
        <v>2.3E-2</v>
      </c>
      <c r="AC3262" s="2">
        <f t="shared" si="303"/>
        <v>2.3E-2</v>
      </c>
      <c r="AH3262" s="2" t="str">
        <f t="shared" si="304"/>
        <v/>
      </c>
      <c r="AI3262" s="2" t="str">
        <f>IF(ISNUMBER(AH3262),SUMIFS($AH$1:AH3262,$A$1:A3262,A3262,C$1:$C3262,C3262,$G$1:G3262,G3262,$E$1:E3262,E3262),"")</f>
        <v/>
      </c>
      <c r="AJ3262">
        <f t="shared" si="305"/>
        <v>6</v>
      </c>
    </row>
    <row r="3263" spans="1:36" x14ac:dyDescent="0.25">
      <c r="A3263" s="14" t="s">
        <v>93</v>
      </c>
      <c r="B3263" t="s">
        <v>80</v>
      </c>
      <c r="C3263" t="s">
        <v>90</v>
      </c>
      <c r="D3263" s="13">
        <v>42219</v>
      </c>
      <c r="E3263">
        <v>1</v>
      </c>
      <c r="F3263">
        <v>200</v>
      </c>
      <c r="G3263" s="2" t="s">
        <v>87</v>
      </c>
      <c r="H3263" s="2" t="s">
        <v>10</v>
      </c>
      <c r="I3263">
        <v>7</v>
      </c>
      <c r="J3263" s="2" t="s">
        <v>88</v>
      </c>
      <c r="K3263" s="2">
        <v>180</v>
      </c>
      <c r="L3263" s="2">
        <v>1732</v>
      </c>
      <c r="M3263" s="2">
        <f t="shared" si="300"/>
        <v>173.2</v>
      </c>
      <c r="O3263" s="2" t="str">
        <f t="shared" si="301"/>
        <v/>
      </c>
      <c r="P3263" s="2" t="str">
        <f>IF(ISNUMBER(O3263),SUMIFS(O$1:$O3263,A$1:$A3263,A3263,C$1:$C3263,C3263,G$1:$G3263,G3263,E$1:$E3263,E3263),"")</f>
        <v/>
      </c>
      <c r="U3263" t="str">
        <f t="shared" si="302"/>
        <v/>
      </c>
      <c r="AA3263">
        <v>16.899999999999999</v>
      </c>
      <c r="AB3263">
        <v>2.7000000000000003E-2</v>
      </c>
      <c r="AC3263" s="2">
        <f t="shared" si="303"/>
        <v>2.7000000000000003E-2</v>
      </c>
      <c r="AH3263" s="2" t="str">
        <f t="shared" si="304"/>
        <v/>
      </c>
      <c r="AI3263" s="2" t="str">
        <f>IF(ISNUMBER(AH3263),SUMIFS($AH$1:AH3263,$A$1:A3263,A3263,C$1:$C3263,C3263,$G$1:G3263,G3263,$E$1:E3263,E3263),"")</f>
        <v/>
      </c>
      <c r="AJ3263">
        <f t="shared" si="305"/>
        <v>6</v>
      </c>
    </row>
    <row r="3264" spans="1:36" x14ac:dyDescent="0.25">
      <c r="A3264" s="14" t="s">
        <v>92</v>
      </c>
      <c r="B3264" t="s">
        <v>80</v>
      </c>
      <c r="C3264" t="s">
        <v>90</v>
      </c>
      <c r="D3264" s="13">
        <v>42219</v>
      </c>
      <c r="E3264">
        <v>1</v>
      </c>
      <c r="F3264">
        <v>350</v>
      </c>
      <c r="G3264" s="2" t="s">
        <v>87</v>
      </c>
      <c r="H3264" s="2" t="s">
        <v>10</v>
      </c>
      <c r="I3264">
        <v>7</v>
      </c>
      <c r="J3264" s="2" t="s">
        <v>88</v>
      </c>
      <c r="K3264" s="2">
        <v>315</v>
      </c>
      <c r="L3264" s="2">
        <v>1900</v>
      </c>
      <c r="M3264" s="2">
        <f t="shared" si="300"/>
        <v>190</v>
      </c>
      <c r="O3264" s="2" t="str">
        <f t="shared" si="301"/>
        <v/>
      </c>
      <c r="P3264" s="2" t="str">
        <f>IF(ISNUMBER(O3264),SUMIFS(O$1:$O3264,A$1:$A3264,A3264,C$1:$C3264,C3264,G$1:$G3264,G3264,E$1:$E3264,E3264),"")</f>
        <v/>
      </c>
      <c r="U3264" t="str">
        <f t="shared" si="302"/>
        <v/>
      </c>
      <c r="AA3264">
        <v>14.7</v>
      </c>
      <c r="AB3264">
        <v>2.4E-2</v>
      </c>
      <c r="AC3264" s="2">
        <f t="shared" si="303"/>
        <v>2.4E-2</v>
      </c>
      <c r="AH3264" s="2" t="str">
        <f t="shared" si="304"/>
        <v/>
      </c>
      <c r="AI3264" s="2" t="str">
        <f>IF(ISNUMBER(AH3264),SUMIFS($AH$1:AH3264,$A$1:A3264,A3264,C$1:$C3264,C3264,$G$1:G3264,G3264,$E$1:E3264,E3264),"")</f>
        <v/>
      </c>
      <c r="AJ3264">
        <f t="shared" si="305"/>
        <v>6</v>
      </c>
    </row>
    <row r="3265" spans="1:36" x14ac:dyDescent="0.25">
      <c r="A3265" s="14" t="s">
        <v>91</v>
      </c>
      <c r="B3265" t="s">
        <v>80</v>
      </c>
      <c r="C3265" t="s">
        <v>90</v>
      </c>
      <c r="D3265" s="13">
        <v>42219</v>
      </c>
      <c r="E3265">
        <v>1</v>
      </c>
      <c r="F3265">
        <v>500</v>
      </c>
      <c r="G3265" s="2" t="s">
        <v>87</v>
      </c>
      <c r="H3265" s="2" t="s">
        <v>10</v>
      </c>
      <c r="I3265">
        <v>7</v>
      </c>
      <c r="J3265" s="2" t="s">
        <v>88</v>
      </c>
      <c r="K3265" s="2">
        <v>450</v>
      </c>
      <c r="L3265" s="2">
        <v>1956</v>
      </c>
      <c r="M3265" s="2">
        <f t="shared" si="300"/>
        <v>195.6</v>
      </c>
      <c r="O3265" s="2" t="str">
        <f t="shared" si="301"/>
        <v/>
      </c>
      <c r="P3265" s="2" t="str">
        <f>IF(ISNUMBER(O3265),SUMIFS(O$1:$O3265,A$1:$A3265,A3265,C$1:$C3265,C3265,G$1:$G3265,G3265,E$1:$E3265,E3265),"")</f>
        <v/>
      </c>
      <c r="U3265" t="str">
        <f t="shared" si="302"/>
        <v/>
      </c>
      <c r="AA3265">
        <v>24.9</v>
      </c>
      <c r="AB3265">
        <v>0.04</v>
      </c>
      <c r="AC3265" s="2">
        <f t="shared" si="303"/>
        <v>0.04</v>
      </c>
      <c r="AH3265" s="2" t="str">
        <f t="shared" si="304"/>
        <v/>
      </c>
      <c r="AI3265" s="2" t="str">
        <f>IF(ISNUMBER(AH3265),SUMIFS($AH$1:AH3265,$A$1:A3265,A3265,C$1:$C3265,C3265,$G$1:G3265,G3265,$E$1:E3265,E3265),"")</f>
        <v/>
      </c>
      <c r="AJ3265">
        <f t="shared" si="305"/>
        <v>6</v>
      </c>
    </row>
    <row r="3266" spans="1:36" x14ac:dyDescent="0.25">
      <c r="A3266" s="14" t="s">
        <v>96</v>
      </c>
      <c r="B3266" t="s">
        <v>80</v>
      </c>
      <c r="C3266" t="s">
        <v>90</v>
      </c>
      <c r="D3266" s="13">
        <v>42219</v>
      </c>
      <c r="E3266">
        <v>2</v>
      </c>
      <c r="F3266">
        <v>0</v>
      </c>
      <c r="G3266" s="2" t="s">
        <v>87</v>
      </c>
      <c r="H3266" s="2" t="s">
        <v>10</v>
      </c>
      <c r="I3266">
        <v>7</v>
      </c>
      <c r="J3266" s="2" t="s">
        <v>88</v>
      </c>
      <c r="K3266" s="2">
        <v>0</v>
      </c>
      <c r="L3266" s="2">
        <v>1508</v>
      </c>
      <c r="M3266" s="2">
        <f t="shared" ref="M3266:M3329" si="306">IF(ISNUMBER(L3266),L3266/10,"")</f>
        <v>150.80000000000001</v>
      </c>
      <c r="O3266" s="2" t="str">
        <f t="shared" ref="O3266:O3329" si="307">IF(ISNUMBER(N3266),N3266/10,"")</f>
        <v/>
      </c>
      <c r="P3266" s="2" t="str">
        <f>IF(ISNUMBER(O3266),SUMIFS(O$1:$O3266,A$1:$A3266,A3266,C$1:$C3266,C3266,G$1:$G3266,G3266,E$1:$E3266,E3266),"")</f>
        <v/>
      </c>
      <c r="U3266" t="str">
        <f t="shared" ref="U3266:U3329" si="308">IF(ISNUMBER(R3266),R3266/100,"")</f>
        <v/>
      </c>
      <c r="AA3266">
        <v>14</v>
      </c>
      <c r="AB3266">
        <v>2.2000000000000002E-2</v>
      </c>
      <c r="AC3266" s="2">
        <f t="shared" ref="AC3266:AC3329" si="309">IF(ISNUMBER(AB3266),AB3266,"")</f>
        <v>2.2000000000000002E-2</v>
      </c>
      <c r="AH3266" s="2" t="str">
        <f t="shared" ref="AH3266:AH3329" si="310">IF(AND(ISNUMBER(AB3266),ISNUMBER(O3266)),ROUND(O3266*AB3266,3),"")</f>
        <v/>
      </c>
      <c r="AI3266" s="2" t="str">
        <f>IF(ISNUMBER(AH3266),SUMIFS($AH$1:AH3266,$A$1:A3266,A3266,C$1:$C3266,C3266,$G$1:G3266,G3266,$E$1:E3266,E3266),"")</f>
        <v/>
      </c>
      <c r="AJ3266">
        <f t="shared" ref="AJ3266:AJ3329" si="311">COUNT(K3266:AI3266)</f>
        <v>6</v>
      </c>
    </row>
    <row r="3267" spans="1:36" x14ac:dyDescent="0.25">
      <c r="A3267" s="14" t="s">
        <v>95</v>
      </c>
      <c r="B3267" t="s">
        <v>80</v>
      </c>
      <c r="C3267" t="s">
        <v>90</v>
      </c>
      <c r="D3267" s="13">
        <v>42219</v>
      </c>
      <c r="E3267">
        <v>2</v>
      </c>
      <c r="F3267">
        <v>50</v>
      </c>
      <c r="G3267" s="2" t="s">
        <v>87</v>
      </c>
      <c r="H3267" s="2" t="s">
        <v>10</v>
      </c>
      <c r="I3267">
        <v>7</v>
      </c>
      <c r="J3267" s="2" t="s">
        <v>88</v>
      </c>
      <c r="K3267" s="2">
        <v>45</v>
      </c>
      <c r="L3267" s="2">
        <v>1648</v>
      </c>
      <c r="M3267" s="2">
        <f t="shared" si="306"/>
        <v>164.8</v>
      </c>
      <c r="O3267" s="2" t="str">
        <f t="shared" si="307"/>
        <v/>
      </c>
      <c r="P3267" s="2" t="str">
        <f>IF(ISNUMBER(O3267),SUMIFS(O$1:$O3267,A$1:$A3267,A3267,C$1:$C3267,C3267,G$1:$G3267,G3267,E$1:$E3267,E3267),"")</f>
        <v/>
      </c>
      <c r="U3267" t="str">
        <f t="shared" si="308"/>
        <v/>
      </c>
      <c r="AA3267">
        <v>13.6</v>
      </c>
      <c r="AB3267">
        <v>2.2000000000000002E-2</v>
      </c>
      <c r="AC3267" s="2">
        <f t="shared" si="309"/>
        <v>2.2000000000000002E-2</v>
      </c>
      <c r="AH3267" s="2" t="str">
        <f t="shared" si="310"/>
        <v/>
      </c>
      <c r="AI3267" s="2" t="str">
        <f>IF(ISNUMBER(AH3267),SUMIFS($AH$1:AH3267,$A$1:A3267,A3267,C$1:$C3267,C3267,$G$1:G3267,G3267,$E$1:E3267,E3267),"")</f>
        <v/>
      </c>
      <c r="AJ3267">
        <f t="shared" si="311"/>
        <v>6</v>
      </c>
    </row>
    <row r="3268" spans="1:36" x14ac:dyDescent="0.25">
      <c r="A3268" s="14" t="s">
        <v>94</v>
      </c>
      <c r="B3268" t="s">
        <v>80</v>
      </c>
      <c r="C3268" t="s">
        <v>90</v>
      </c>
      <c r="D3268" s="13">
        <v>42219</v>
      </c>
      <c r="E3268">
        <v>2</v>
      </c>
      <c r="F3268">
        <v>100</v>
      </c>
      <c r="G3268" s="2" t="s">
        <v>87</v>
      </c>
      <c r="H3268" s="2" t="s">
        <v>10</v>
      </c>
      <c r="I3268">
        <v>7</v>
      </c>
      <c r="J3268" s="2" t="s">
        <v>88</v>
      </c>
      <c r="K3268" s="2">
        <v>90</v>
      </c>
      <c r="L3268" s="2">
        <v>1592</v>
      </c>
      <c r="M3268" s="2">
        <f t="shared" si="306"/>
        <v>159.19999999999999</v>
      </c>
      <c r="O3268" s="2" t="str">
        <f t="shared" si="307"/>
        <v/>
      </c>
      <c r="P3268" s="2" t="str">
        <f>IF(ISNUMBER(O3268),SUMIFS(O$1:$O3268,A$1:$A3268,A3268,C$1:$C3268,C3268,G$1:$G3268,G3268,E$1:$E3268,E3268),"")</f>
        <v/>
      </c>
      <c r="U3268" t="str">
        <f t="shared" si="308"/>
        <v/>
      </c>
      <c r="AA3268">
        <v>14.5</v>
      </c>
      <c r="AB3268">
        <v>2.3E-2</v>
      </c>
      <c r="AC3268" s="2">
        <f t="shared" si="309"/>
        <v>2.3E-2</v>
      </c>
      <c r="AH3268" s="2" t="str">
        <f t="shared" si="310"/>
        <v/>
      </c>
      <c r="AI3268" s="2" t="str">
        <f>IF(ISNUMBER(AH3268),SUMIFS($AH$1:AH3268,$A$1:A3268,A3268,C$1:$C3268,C3268,$G$1:G3268,G3268,$E$1:E3268,E3268),"")</f>
        <v/>
      </c>
      <c r="AJ3268">
        <f t="shared" si="311"/>
        <v>6</v>
      </c>
    </row>
    <row r="3269" spans="1:36" x14ac:dyDescent="0.25">
      <c r="A3269" s="14" t="s">
        <v>93</v>
      </c>
      <c r="B3269" t="s">
        <v>80</v>
      </c>
      <c r="C3269" t="s">
        <v>90</v>
      </c>
      <c r="D3269" s="13">
        <v>42219</v>
      </c>
      <c r="E3269">
        <v>2</v>
      </c>
      <c r="F3269">
        <v>200</v>
      </c>
      <c r="G3269" s="2" t="s">
        <v>87</v>
      </c>
      <c r="H3269" s="2" t="s">
        <v>10</v>
      </c>
      <c r="I3269">
        <v>7</v>
      </c>
      <c r="J3269" s="2" t="s">
        <v>88</v>
      </c>
      <c r="K3269" s="2">
        <v>180</v>
      </c>
      <c r="L3269" s="2">
        <v>1760</v>
      </c>
      <c r="M3269" s="2">
        <f t="shared" si="306"/>
        <v>176</v>
      </c>
      <c r="O3269" s="2" t="str">
        <f t="shared" si="307"/>
        <v/>
      </c>
      <c r="P3269" s="2" t="str">
        <f>IF(ISNUMBER(O3269),SUMIFS(O$1:$O3269,A$1:$A3269,A3269,C$1:$C3269,C3269,G$1:$G3269,G3269,E$1:$E3269,E3269),"")</f>
        <v/>
      </c>
      <c r="U3269" t="str">
        <f t="shared" si="308"/>
        <v/>
      </c>
      <c r="AA3269">
        <v>17.899999999999999</v>
      </c>
      <c r="AB3269">
        <v>2.8999999999999998E-2</v>
      </c>
      <c r="AC3269" s="2">
        <f t="shared" si="309"/>
        <v>2.8999999999999998E-2</v>
      </c>
      <c r="AH3269" s="2" t="str">
        <f t="shared" si="310"/>
        <v/>
      </c>
      <c r="AI3269" s="2" t="str">
        <f>IF(ISNUMBER(AH3269),SUMIFS($AH$1:AH3269,$A$1:A3269,A3269,C$1:$C3269,C3269,$G$1:G3269,G3269,$E$1:E3269,E3269),"")</f>
        <v/>
      </c>
      <c r="AJ3269">
        <f t="shared" si="311"/>
        <v>6</v>
      </c>
    </row>
    <row r="3270" spans="1:36" x14ac:dyDescent="0.25">
      <c r="A3270" s="14" t="s">
        <v>92</v>
      </c>
      <c r="B3270" t="s">
        <v>80</v>
      </c>
      <c r="C3270" t="s">
        <v>90</v>
      </c>
      <c r="D3270" s="13">
        <v>42219</v>
      </c>
      <c r="E3270">
        <v>2</v>
      </c>
      <c r="F3270">
        <v>350</v>
      </c>
      <c r="G3270" s="2" t="s">
        <v>87</v>
      </c>
      <c r="H3270" s="2" t="s">
        <v>10</v>
      </c>
      <c r="I3270">
        <v>7</v>
      </c>
      <c r="J3270" s="2" t="s">
        <v>88</v>
      </c>
      <c r="K3270" s="2">
        <v>315</v>
      </c>
      <c r="L3270" s="2">
        <v>1900</v>
      </c>
      <c r="M3270" s="2">
        <f t="shared" si="306"/>
        <v>190</v>
      </c>
      <c r="O3270" s="2" t="str">
        <f t="shared" si="307"/>
        <v/>
      </c>
      <c r="P3270" s="2" t="str">
        <f>IF(ISNUMBER(O3270),SUMIFS(O$1:$O3270,A$1:$A3270,A3270,C$1:$C3270,C3270,G$1:$G3270,G3270,E$1:$E3270,E3270),"")</f>
        <v/>
      </c>
      <c r="U3270" t="str">
        <f t="shared" si="308"/>
        <v/>
      </c>
      <c r="AA3270">
        <v>23.9</v>
      </c>
      <c r="AB3270">
        <v>3.7999999999999999E-2</v>
      </c>
      <c r="AC3270" s="2">
        <f t="shared" si="309"/>
        <v>3.7999999999999999E-2</v>
      </c>
      <c r="AH3270" s="2" t="str">
        <f t="shared" si="310"/>
        <v/>
      </c>
      <c r="AI3270" s="2" t="str">
        <f>IF(ISNUMBER(AH3270),SUMIFS($AH$1:AH3270,$A$1:A3270,A3270,C$1:$C3270,C3270,$G$1:G3270,G3270,$E$1:E3270,E3270),"")</f>
        <v/>
      </c>
      <c r="AJ3270">
        <f t="shared" si="311"/>
        <v>6</v>
      </c>
    </row>
    <row r="3271" spans="1:36" x14ac:dyDescent="0.25">
      <c r="A3271" s="14" t="s">
        <v>91</v>
      </c>
      <c r="B3271" t="s">
        <v>80</v>
      </c>
      <c r="C3271" t="s">
        <v>90</v>
      </c>
      <c r="D3271" s="13">
        <v>42219</v>
      </c>
      <c r="E3271">
        <v>2</v>
      </c>
      <c r="F3271">
        <v>500</v>
      </c>
      <c r="G3271" s="2" t="s">
        <v>87</v>
      </c>
      <c r="H3271" s="2" t="s">
        <v>10</v>
      </c>
      <c r="I3271">
        <v>7</v>
      </c>
      <c r="J3271" s="2" t="s">
        <v>88</v>
      </c>
      <c r="K3271" s="2">
        <v>450</v>
      </c>
      <c r="L3271" s="2">
        <v>1872</v>
      </c>
      <c r="M3271" s="2">
        <f t="shared" si="306"/>
        <v>187.2</v>
      </c>
      <c r="O3271" s="2" t="str">
        <f t="shared" si="307"/>
        <v/>
      </c>
      <c r="P3271" s="2" t="str">
        <f>IF(ISNUMBER(O3271),SUMIFS(O$1:$O3271,A$1:$A3271,A3271,C$1:$C3271,C3271,G$1:$G3271,G3271,E$1:$E3271,E3271),"")</f>
        <v/>
      </c>
      <c r="U3271" t="str">
        <f t="shared" si="308"/>
        <v/>
      </c>
      <c r="AA3271">
        <v>28.2</v>
      </c>
      <c r="AB3271">
        <v>4.4999999999999998E-2</v>
      </c>
      <c r="AC3271" s="2">
        <f t="shared" si="309"/>
        <v>4.4999999999999998E-2</v>
      </c>
      <c r="AH3271" s="2" t="str">
        <f t="shared" si="310"/>
        <v/>
      </c>
      <c r="AI3271" s="2" t="str">
        <f>IF(ISNUMBER(AH3271),SUMIFS($AH$1:AH3271,$A$1:A3271,A3271,C$1:$C3271,C3271,$G$1:G3271,G3271,$E$1:E3271,E3271),"")</f>
        <v/>
      </c>
      <c r="AJ3271">
        <f t="shared" si="311"/>
        <v>6</v>
      </c>
    </row>
    <row r="3272" spans="1:36" x14ac:dyDescent="0.25">
      <c r="A3272" s="14" t="s">
        <v>96</v>
      </c>
      <c r="B3272" t="s">
        <v>80</v>
      </c>
      <c r="C3272" t="s">
        <v>90</v>
      </c>
      <c r="D3272" s="13">
        <v>42219</v>
      </c>
      <c r="E3272">
        <v>3</v>
      </c>
      <c r="F3272">
        <v>0</v>
      </c>
      <c r="G3272" s="2" t="s">
        <v>87</v>
      </c>
      <c r="H3272" s="2" t="s">
        <v>10</v>
      </c>
      <c r="I3272">
        <v>7</v>
      </c>
      <c r="J3272" s="2" t="s">
        <v>88</v>
      </c>
      <c r="K3272" s="2">
        <v>0</v>
      </c>
      <c r="L3272" s="2">
        <v>1424</v>
      </c>
      <c r="M3272" s="2">
        <f t="shared" si="306"/>
        <v>142.4</v>
      </c>
      <c r="O3272" s="2" t="str">
        <f t="shared" si="307"/>
        <v/>
      </c>
      <c r="P3272" s="2" t="str">
        <f>IF(ISNUMBER(O3272),SUMIFS(O$1:$O3272,A$1:$A3272,A3272,C$1:$C3272,C3272,G$1:$G3272,G3272,E$1:$E3272,E3272),"")</f>
        <v/>
      </c>
      <c r="U3272" t="str">
        <f t="shared" si="308"/>
        <v/>
      </c>
      <c r="AA3272">
        <v>15</v>
      </c>
      <c r="AB3272">
        <v>2.4E-2</v>
      </c>
      <c r="AC3272" s="2">
        <f t="shared" si="309"/>
        <v>2.4E-2</v>
      </c>
      <c r="AH3272" s="2" t="str">
        <f t="shared" si="310"/>
        <v/>
      </c>
      <c r="AI3272" s="2" t="str">
        <f>IF(ISNUMBER(AH3272),SUMIFS($AH$1:AH3272,$A$1:A3272,A3272,C$1:$C3272,C3272,$G$1:G3272,G3272,$E$1:E3272,E3272),"")</f>
        <v/>
      </c>
      <c r="AJ3272">
        <f t="shared" si="311"/>
        <v>6</v>
      </c>
    </row>
    <row r="3273" spans="1:36" x14ac:dyDescent="0.25">
      <c r="A3273" s="14" t="s">
        <v>95</v>
      </c>
      <c r="B3273" t="s">
        <v>80</v>
      </c>
      <c r="C3273" t="s">
        <v>90</v>
      </c>
      <c r="D3273" s="13">
        <v>42219</v>
      </c>
      <c r="E3273">
        <v>3</v>
      </c>
      <c r="F3273">
        <v>50</v>
      </c>
      <c r="G3273" s="2" t="s">
        <v>87</v>
      </c>
      <c r="H3273" s="2" t="s">
        <v>10</v>
      </c>
      <c r="I3273">
        <v>7</v>
      </c>
      <c r="J3273" s="2" t="s">
        <v>88</v>
      </c>
      <c r="K3273" s="2">
        <v>45</v>
      </c>
      <c r="L3273" s="2">
        <v>1620</v>
      </c>
      <c r="M3273" s="2">
        <f t="shared" si="306"/>
        <v>162</v>
      </c>
      <c r="O3273" s="2" t="str">
        <f t="shared" si="307"/>
        <v/>
      </c>
      <c r="P3273" s="2" t="str">
        <f>IF(ISNUMBER(O3273),SUMIFS(O$1:$O3273,A$1:$A3273,A3273,C$1:$C3273,C3273,G$1:$G3273,G3273,E$1:$E3273,E3273),"")</f>
        <v/>
      </c>
      <c r="U3273" t="str">
        <f t="shared" si="308"/>
        <v/>
      </c>
      <c r="AA3273">
        <v>17.899999999999999</v>
      </c>
      <c r="AB3273">
        <v>2.8999999999999998E-2</v>
      </c>
      <c r="AC3273" s="2">
        <f t="shared" si="309"/>
        <v>2.8999999999999998E-2</v>
      </c>
      <c r="AH3273" s="2" t="str">
        <f t="shared" si="310"/>
        <v/>
      </c>
      <c r="AI3273" s="2" t="str">
        <f>IF(ISNUMBER(AH3273),SUMIFS($AH$1:AH3273,$A$1:A3273,A3273,C$1:$C3273,C3273,$G$1:G3273,G3273,$E$1:E3273,E3273),"")</f>
        <v/>
      </c>
      <c r="AJ3273">
        <f t="shared" si="311"/>
        <v>6</v>
      </c>
    </row>
    <row r="3274" spans="1:36" x14ac:dyDescent="0.25">
      <c r="A3274" s="14" t="s">
        <v>94</v>
      </c>
      <c r="B3274" t="s">
        <v>80</v>
      </c>
      <c r="C3274" t="s">
        <v>90</v>
      </c>
      <c r="D3274" s="13">
        <v>42219</v>
      </c>
      <c r="E3274">
        <v>3</v>
      </c>
      <c r="F3274">
        <v>100</v>
      </c>
      <c r="G3274" s="2" t="s">
        <v>87</v>
      </c>
      <c r="H3274" s="2" t="s">
        <v>10</v>
      </c>
      <c r="I3274">
        <v>7</v>
      </c>
      <c r="J3274" s="2" t="s">
        <v>88</v>
      </c>
      <c r="K3274" s="2">
        <v>90</v>
      </c>
      <c r="L3274" s="2">
        <v>1648</v>
      </c>
      <c r="M3274" s="2">
        <f t="shared" si="306"/>
        <v>164.8</v>
      </c>
      <c r="O3274" s="2" t="str">
        <f t="shared" si="307"/>
        <v/>
      </c>
      <c r="P3274" s="2" t="str">
        <f>IF(ISNUMBER(O3274),SUMIFS(O$1:$O3274,A$1:$A3274,A3274,C$1:$C3274,C3274,G$1:$G3274,G3274,E$1:$E3274,E3274),"")</f>
        <v/>
      </c>
      <c r="U3274" t="str">
        <f t="shared" si="308"/>
        <v/>
      </c>
      <c r="AA3274">
        <v>15.3</v>
      </c>
      <c r="AB3274">
        <v>2.5000000000000001E-2</v>
      </c>
      <c r="AC3274" s="2">
        <f t="shared" si="309"/>
        <v>2.5000000000000001E-2</v>
      </c>
      <c r="AH3274" s="2" t="str">
        <f t="shared" si="310"/>
        <v/>
      </c>
      <c r="AI3274" s="2" t="str">
        <f>IF(ISNUMBER(AH3274),SUMIFS($AH$1:AH3274,$A$1:A3274,A3274,C$1:$C3274,C3274,$G$1:G3274,G3274,$E$1:E3274,E3274),"")</f>
        <v/>
      </c>
      <c r="AJ3274">
        <f t="shared" si="311"/>
        <v>6</v>
      </c>
    </row>
    <row r="3275" spans="1:36" x14ac:dyDescent="0.25">
      <c r="A3275" s="14" t="s">
        <v>93</v>
      </c>
      <c r="B3275" t="s">
        <v>80</v>
      </c>
      <c r="C3275" t="s">
        <v>90</v>
      </c>
      <c r="D3275" s="13">
        <v>42219</v>
      </c>
      <c r="E3275">
        <v>3</v>
      </c>
      <c r="F3275">
        <v>200</v>
      </c>
      <c r="G3275" s="2" t="s">
        <v>87</v>
      </c>
      <c r="H3275" s="2" t="s">
        <v>10</v>
      </c>
      <c r="I3275">
        <v>7</v>
      </c>
      <c r="J3275" s="2" t="s">
        <v>88</v>
      </c>
      <c r="K3275" s="2">
        <v>180</v>
      </c>
      <c r="L3275" s="2">
        <v>1760</v>
      </c>
      <c r="M3275" s="2">
        <f t="shared" si="306"/>
        <v>176</v>
      </c>
      <c r="O3275" s="2" t="str">
        <f t="shared" si="307"/>
        <v/>
      </c>
      <c r="P3275" s="2" t="str">
        <f>IF(ISNUMBER(O3275),SUMIFS(O$1:$O3275,A$1:$A3275,A3275,C$1:$C3275,C3275,G$1:$G3275,G3275,E$1:$E3275,E3275),"")</f>
        <v/>
      </c>
      <c r="U3275" t="str">
        <f t="shared" si="308"/>
        <v/>
      </c>
      <c r="AA3275">
        <v>16.899999999999999</v>
      </c>
      <c r="AB3275">
        <v>2.7000000000000003E-2</v>
      </c>
      <c r="AC3275" s="2">
        <f t="shared" si="309"/>
        <v>2.7000000000000003E-2</v>
      </c>
      <c r="AH3275" s="2" t="str">
        <f t="shared" si="310"/>
        <v/>
      </c>
      <c r="AI3275" s="2" t="str">
        <f>IF(ISNUMBER(AH3275),SUMIFS($AH$1:AH3275,$A$1:A3275,A3275,C$1:$C3275,C3275,$G$1:G3275,G3275,$E$1:E3275,E3275),"")</f>
        <v/>
      </c>
      <c r="AJ3275">
        <f t="shared" si="311"/>
        <v>6</v>
      </c>
    </row>
    <row r="3276" spans="1:36" x14ac:dyDescent="0.25">
      <c r="A3276" s="14" t="s">
        <v>92</v>
      </c>
      <c r="B3276" t="s">
        <v>80</v>
      </c>
      <c r="C3276" t="s">
        <v>90</v>
      </c>
      <c r="D3276" s="13">
        <v>42219</v>
      </c>
      <c r="E3276">
        <v>3</v>
      </c>
      <c r="F3276">
        <v>350</v>
      </c>
      <c r="G3276" s="2" t="s">
        <v>87</v>
      </c>
      <c r="H3276" s="2" t="s">
        <v>10</v>
      </c>
      <c r="I3276">
        <v>7</v>
      </c>
      <c r="J3276" s="2" t="s">
        <v>88</v>
      </c>
      <c r="K3276" s="2">
        <v>315</v>
      </c>
      <c r="L3276" s="2">
        <v>1760</v>
      </c>
      <c r="M3276" s="2">
        <f t="shared" si="306"/>
        <v>176</v>
      </c>
      <c r="O3276" s="2" t="str">
        <f t="shared" si="307"/>
        <v/>
      </c>
      <c r="P3276" s="2" t="str">
        <f>IF(ISNUMBER(O3276),SUMIFS(O$1:$O3276,A$1:$A3276,A3276,C$1:$C3276,C3276,G$1:$G3276,G3276,E$1:$E3276,E3276),"")</f>
        <v/>
      </c>
      <c r="U3276" t="str">
        <f t="shared" si="308"/>
        <v/>
      </c>
      <c r="AA3276">
        <v>21.2</v>
      </c>
      <c r="AB3276">
        <v>3.4000000000000002E-2</v>
      </c>
      <c r="AC3276" s="2">
        <f t="shared" si="309"/>
        <v>3.4000000000000002E-2</v>
      </c>
      <c r="AH3276" s="2" t="str">
        <f t="shared" si="310"/>
        <v/>
      </c>
      <c r="AI3276" s="2" t="str">
        <f>IF(ISNUMBER(AH3276),SUMIFS($AH$1:AH3276,$A$1:A3276,A3276,C$1:$C3276,C3276,$G$1:G3276,G3276,$E$1:E3276,E3276),"")</f>
        <v/>
      </c>
      <c r="AJ3276">
        <f t="shared" si="311"/>
        <v>6</v>
      </c>
    </row>
    <row r="3277" spans="1:36" x14ac:dyDescent="0.25">
      <c r="A3277" s="14" t="s">
        <v>91</v>
      </c>
      <c r="B3277" t="s">
        <v>80</v>
      </c>
      <c r="C3277" t="s">
        <v>90</v>
      </c>
      <c r="D3277" s="13">
        <v>42219</v>
      </c>
      <c r="E3277">
        <v>3</v>
      </c>
      <c r="F3277">
        <v>500</v>
      </c>
      <c r="G3277" s="2" t="s">
        <v>87</v>
      </c>
      <c r="H3277" s="2" t="s">
        <v>10</v>
      </c>
      <c r="I3277">
        <v>7</v>
      </c>
      <c r="J3277" s="2" t="s">
        <v>88</v>
      </c>
      <c r="K3277" s="2">
        <v>450</v>
      </c>
      <c r="L3277" s="2">
        <v>1984</v>
      </c>
      <c r="M3277" s="2">
        <f t="shared" si="306"/>
        <v>198.4</v>
      </c>
      <c r="O3277" s="2" t="str">
        <f t="shared" si="307"/>
        <v/>
      </c>
      <c r="P3277" s="2" t="str">
        <f>IF(ISNUMBER(O3277),SUMIFS(O$1:$O3277,A$1:$A3277,A3277,C$1:$C3277,C3277,G$1:$G3277,G3277,E$1:$E3277,E3277),"")</f>
        <v/>
      </c>
      <c r="U3277" t="str">
        <f t="shared" si="308"/>
        <v/>
      </c>
      <c r="AA3277">
        <v>25.1</v>
      </c>
      <c r="AB3277">
        <v>0.04</v>
      </c>
      <c r="AC3277" s="2">
        <f t="shared" si="309"/>
        <v>0.04</v>
      </c>
      <c r="AH3277" s="2" t="str">
        <f t="shared" si="310"/>
        <v/>
      </c>
      <c r="AI3277" s="2" t="str">
        <f>IF(ISNUMBER(AH3277),SUMIFS($AH$1:AH3277,$A$1:A3277,A3277,C$1:$C3277,C3277,$G$1:G3277,G3277,$E$1:E3277,E3277),"")</f>
        <v/>
      </c>
      <c r="AJ3277">
        <f t="shared" si="311"/>
        <v>6</v>
      </c>
    </row>
    <row r="3278" spans="1:36" x14ac:dyDescent="0.25">
      <c r="A3278" s="14" t="s">
        <v>96</v>
      </c>
      <c r="B3278" t="s">
        <v>80</v>
      </c>
      <c r="C3278" t="s">
        <v>90</v>
      </c>
      <c r="D3278" s="13">
        <v>42233</v>
      </c>
      <c r="E3278">
        <v>1</v>
      </c>
      <c r="F3278">
        <v>0</v>
      </c>
      <c r="G3278" s="2" t="s">
        <v>87</v>
      </c>
      <c r="H3278" s="2" t="s">
        <v>10</v>
      </c>
      <c r="I3278">
        <v>7</v>
      </c>
      <c r="J3278" s="2" t="s">
        <v>88</v>
      </c>
      <c r="K3278" s="2">
        <v>0</v>
      </c>
      <c r="L3278" s="2">
        <v>1452</v>
      </c>
      <c r="M3278" s="2">
        <f t="shared" si="306"/>
        <v>145.19999999999999</v>
      </c>
      <c r="O3278" s="2" t="str">
        <f t="shared" si="307"/>
        <v/>
      </c>
      <c r="P3278" s="2" t="str">
        <f>IF(ISNUMBER(O3278),SUMIFS(O$1:$O3278,A$1:$A3278,A3278,C$1:$C3278,C3278,G$1:$G3278,G3278,E$1:$E3278,E3278),"")</f>
        <v/>
      </c>
      <c r="U3278" t="str">
        <f t="shared" si="308"/>
        <v/>
      </c>
      <c r="AA3278">
        <v>15.4</v>
      </c>
      <c r="AB3278">
        <v>2.5000000000000001E-2</v>
      </c>
      <c r="AC3278" s="2">
        <f t="shared" si="309"/>
        <v>2.5000000000000001E-2</v>
      </c>
      <c r="AH3278" s="2" t="str">
        <f t="shared" si="310"/>
        <v/>
      </c>
      <c r="AI3278" s="2" t="str">
        <f>IF(ISNUMBER(AH3278),SUMIFS($AH$1:AH3278,$A$1:A3278,A3278,C$1:$C3278,C3278,$G$1:G3278,G3278,$E$1:E3278,E3278),"")</f>
        <v/>
      </c>
      <c r="AJ3278">
        <f t="shared" si="311"/>
        <v>6</v>
      </c>
    </row>
    <row r="3279" spans="1:36" x14ac:dyDescent="0.25">
      <c r="A3279" s="14" t="s">
        <v>95</v>
      </c>
      <c r="B3279" t="s">
        <v>80</v>
      </c>
      <c r="C3279" t="s">
        <v>90</v>
      </c>
      <c r="D3279" s="13">
        <v>42233</v>
      </c>
      <c r="E3279">
        <v>1</v>
      </c>
      <c r="F3279">
        <v>50</v>
      </c>
      <c r="G3279" s="2" t="s">
        <v>87</v>
      </c>
      <c r="H3279" s="2" t="s">
        <v>10</v>
      </c>
      <c r="I3279">
        <v>7</v>
      </c>
      <c r="J3279" s="2" t="s">
        <v>88</v>
      </c>
      <c r="K3279" s="2">
        <v>45</v>
      </c>
      <c r="L3279" s="2">
        <v>1424</v>
      </c>
      <c r="M3279" s="2">
        <f t="shared" si="306"/>
        <v>142.4</v>
      </c>
      <c r="O3279" s="2" t="str">
        <f t="shared" si="307"/>
        <v/>
      </c>
      <c r="P3279" s="2" t="str">
        <f>IF(ISNUMBER(O3279),SUMIFS(O$1:$O3279,A$1:$A3279,A3279,C$1:$C3279,C3279,G$1:$G3279,G3279,E$1:$E3279,E3279),"")</f>
        <v/>
      </c>
      <c r="U3279" t="str">
        <f t="shared" si="308"/>
        <v/>
      </c>
      <c r="AA3279">
        <v>16.7</v>
      </c>
      <c r="AB3279">
        <v>2.7000000000000003E-2</v>
      </c>
      <c r="AC3279" s="2">
        <f t="shared" si="309"/>
        <v>2.7000000000000003E-2</v>
      </c>
      <c r="AH3279" s="2" t="str">
        <f t="shared" si="310"/>
        <v/>
      </c>
      <c r="AI3279" s="2" t="str">
        <f>IF(ISNUMBER(AH3279),SUMIFS($AH$1:AH3279,$A$1:A3279,A3279,C$1:$C3279,C3279,$G$1:G3279,G3279,$E$1:E3279,E3279),"")</f>
        <v/>
      </c>
      <c r="AJ3279">
        <f t="shared" si="311"/>
        <v>6</v>
      </c>
    </row>
    <row r="3280" spans="1:36" x14ac:dyDescent="0.25">
      <c r="A3280" s="14" t="s">
        <v>94</v>
      </c>
      <c r="B3280" t="s">
        <v>80</v>
      </c>
      <c r="C3280" t="s">
        <v>90</v>
      </c>
      <c r="D3280" s="13">
        <v>42233</v>
      </c>
      <c r="E3280">
        <v>1</v>
      </c>
      <c r="F3280">
        <v>100</v>
      </c>
      <c r="G3280" s="2" t="s">
        <v>87</v>
      </c>
      <c r="H3280" s="2" t="s">
        <v>10</v>
      </c>
      <c r="I3280">
        <v>7</v>
      </c>
      <c r="J3280" s="2" t="s">
        <v>88</v>
      </c>
      <c r="K3280" s="2">
        <v>90</v>
      </c>
      <c r="L3280" s="2">
        <v>1648</v>
      </c>
      <c r="M3280" s="2">
        <f t="shared" si="306"/>
        <v>164.8</v>
      </c>
      <c r="O3280" s="2" t="str">
        <f t="shared" si="307"/>
        <v/>
      </c>
      <c r="P3280" s="2" t="str">
        <f>IF(ISNUMBER(O3280),SUMIFS(O$1:$O3280,A$1:$A3280,A3280,C$1:$C3280,C3280,G$1:$G3280,G3280,E$1:$E3280,E3280),"")</f>
        <v/>
      </c>
      <c r="U3280" t="str">
        <f t="shared" si="308"/>
        <v/>
      </c>
      <c r="AA3280">
        <v>20.399999999999999</v>
      </c>
      <c r="AB3280">
        <v>3.3000000000000002E-2</v>
      </c>
      <c r="AC3280" s="2">
        <f t="shared" si="309"/>
        <v>3.3000000000000002E-2</v>
      </c>
      <c r="AH3280" s="2" t="str">
        <f t="shared" si="310"/>
        <v/>
      </c>
      <c r="AI3280" s="2" t="str">
        <f>IF(ISNUMBER(AH3280),SUMIFS($AH$1:AH3280,$A$1:A3280,A3280,C$1:$C3280,C3280,$G$1:G3280,G3280,$E$1:E3280,E3280),"")</f>
        <v/>
      </c>
      <c r="AJ3280">
        <f t="shared" si="311"/>
        <v>6</v>
      </c>
    </row>
    <row r="3281" spans="1:36" x14ac:dyDescent="0.25">
      <c r="A3281" s="14" t="s">
        <v>93</v>
      </c>
      <c r="B3281" t="s">
        <v>80</v>
      </c>
      <c r="C3281" t="s">
        <v>90</v>
      </c>
      <c r="D3281" s="13">
        <v>42233</v>
      </c>
      <c r="E3281">
        <v>1</v>
      </c>
      <c r="F3281">
        <v>200</v>
      </c>
      <c r="G3281" s="2" t="s">
        <v>87</v>
      </c>
      <c r="H3281" s="2" t="s">
        <v>10</v>
      </c>
      <c r="I3281">
        <v>7</v>
      </c>
      <c r="J3281" s="2" t="s">
        <v>88</v>
      </c>
      <c r="K3281" s="2">
        <v>180</v>
      </c>
      <c r="L3281" s="2">
        <v>1900</v>
      </c>
      <c r="M3281" s="2">
        <f t="shared" si="306"/>
        <v>190</v>
      </c>
      <c r="O3281" s="2" t="str">
        <f t="shared" si="307"/>
        <v/>
      </c>
      <c r="P3281" s="2" t="str">
        <f>IF(ISNUMBER(O3281),SUMIFS(O$1:$O3281,A$1:$A3281,A3281,C$1:$C3281,C3281,G$1:$G3281,G3281,E$1:$E3281,E3281),"")</f>
        <v/>
      </c>
      <c r="U3281" t="str">
        <f t="shared" si="308"/>
        <v/>
      </c>
      <c r="AA3281">
        <v>24.5</v>
      </c>
      <c r="AB3281">
        <v>3.9E-2</v>
      </c>
      <c r="AC3281" s="2">
        <f t="shared" si="309"/>
        <v>3.9E-2</v>
      </c>
      <c r="AH3281" s="2" t="str">
        <f t="shared" si="310"/>
        <v/>
      </c>
      <c r="AI3281" s="2" t="str">
        <f>IF(ISNUMBER(AH3281),SUMIFS($AH$1:AH3281,$A$1:A3281,A3281,C$1:$C3281,C3281,$G$1:G3281,G3281,$E$1:E3281,E3281),"")</f>
        <v/>
      </c>
      <c r="AJ3281">
        <f t="shared" si="311"/>
        <v>6</v>
      </c>
    </row>
    <row r="3282" spans="1:36" x14ac:dyDescent="0.25">
      <c r="A3282" s="14" t="s">
        <v>92</v>
      </c>
      <c r="B3282" t="s">
        <v>80</v>
      </c>
      <c r="C3282" t="s">
        <v>90</v>
      </c>
      <c r="D3282" s="13">
        <v>42233</v>
      </c>
      <c r="E3282">
        <v>1</v>
      </c>
      <c r="F3282">
        <v>350</v>
      </c>
      <c r="G3282" s="2" t="s">
        <v>87</v>
      </c>
      <c r="H3282" s="2" t="s">
        <v>10</v>
      </c>
      <c r="I3282">
        <v>7</v>
      </c>
      <c r="J3282" s="2" t="s">
        <v>88</v>
      </c>
      <c r="K3282" s="2">
        <v>315</v>
      </c>
      <c r="L3282" s="2">
        <v>1928</v>
      </c>
      <c r="M3282" s="2">
        <f t="shared" si="306"/>
        <v>192.8</v>
      </c>
      <c r="O3282" s="2" t="str">
        <f t="shared" si="307"/>
        <v/>
      </c>
      <c r="P3282" s="2" t="str">
        <f>IF(ISNUMBER(O3282),SUMIFS(O$1:$O3282,A$1:$A3282,A3282,C$1:$C3282,C3282,G$1:$G3282,G3282,E$1:$E3282,E3282),"")</f>
        <v/>
      </c>
      <c r="U3282" t="str">
        <f t="shared" si="308"/>
        <v/>
      </c>
      <c r="AA3282">
        <v>22.5</v>
      </c>
      <c r="AB3282">
        <v>3.6000000000000004E-2</v>
      </c>
      <c r="AC3282" s="2">
        <f t="shared" si="309"/>
        <v>3.6000000000000004E-2</v>
      </c>
      <c r="AH3282" s="2" t="str">
        <f t="shared" si="310"/>
        <v/>
      </c>
      <c r="AI3282" s="2" t="str">
        <f>IF(ISNUMBER(AH3282),SUMIFS($AH$1:AH3282,$A$1:A3282,A3282,C$1:$C3282,C3282,$G$1:G3282,G3282,$E$1:E3282,E3282),"")</f>
        <v/>
      </c>
      <c r="AJ3282">
        <f t="shared" si="311"/>
        <v>6</v>
      </c>
    </row>
    <row r="3283" spans="1:36" x14ac:dyDescent="0.25">
      <c r="A3283" s="14" t="s">
        <v>91</v>
      </c>
      <c r="B3283" t="s">
        <v>80</v>
      </c>
      <c r="C3283" t="s">
        <v>90</v>
      </c>
      <c r="D3283" s="13">
        <v>42233</v>
      </c>
      <c r="E3283">
        <v>1</v>
      </c>
      <c r="F3283">
        <v>500</v>
      </c>
      <c r="G3283" s="2" t="s">
        <v>87</v>
      </c>
      <c r="H3283" s="2" t="s">
        <v>10</v>
      </c>
      <c r="I3283">
        <v>7</v>
      </c>
      <c r="J3283" s="2" t="s">
        <v>88</v>
      </c>
      <c r="K3283" s="2">
        <v>450</v>
      </c>
      <c r="L3283" s="2">
        <v>2040</v>
      </c>
      <c r="M3283" s="2">
        <f t="shared" si="306"/>
        <v>204</v>
      </c>
      <c r="O3283" s="2" t="str">
        <f t="shared" si="307"/>
        <v/>
      </c>
      <c r="P3283" s="2" t="str">
        <f>IF(ISNUMBER(O3283),SUMIFS(O$1:$O3283,A$1:$A3283,A3283,C$1:$C3283,C3283,G$1:$G3283,G3283,E$1:$E3283,E3283),"")</f>
        <v/>
      </c>
      <c r="U3283" t="str">
        <f t="shared" si="308"/>
        <v/>
      </c>
      <c r="AA3283">
        <v>32.299999999999997</v>
      </c>
      <c r="AB3283">
        <v>5.2000000000000005E-2</v>
      </c>
      <c r="AC3283" s="2">
        <f t="shared" si="309"/>
        <v>5.2000000000000005E-2</v>
      </c>
      <c r="AH3283" s="2" t="str">
        <f t="shared" si="310"/>
        <v/>
      </c>
      <c r="AI3283" s="2" t="str">
        <f>IF(ISNUMBER(AH3283),SUMIFS($AH$1:AH3283,$A$1:A3283,A3283,C$1:$C3283,C3283,$G$1:G3283,G3283,$E$1:E3283,E3283),"")</f>
        <v/>
      </c>
      <c r="AJ3283">
        <f t="shared" si="311"/>
        <v>6</v>
      </c>
    </row>
    <row r="3284" spans="1:36" x14ac:dyDescent="0.25">
      <c r="A3284" s="14" t="s">
        <v>96</v>
      </c>
      <c r="B3284" t="s">
        <v>80</v>
      </c>
      <c r="C3284" t="s">
        <v>90</v>
      </c>
      <c r="D3284" s="13">
        <v>42233</v>
      </c>
      <c r="E3284">
        <v>2</v>
      </c>
      <c r="F3284">
        <v>0</v>
      </c>
      <c r="G3284" s="2" t="s">
        <v>87</v>
      </c>
      <c r="H3284" s="2" t="s">
        <v>10</v>
      </c>
      <c r="I3284">
        <v>7</v>
      </c>
      <c r="J3284" s="2" t="s">
        <v>88</v>
      </c>
      <c r="K3284" s="2">
        <v>0</v>
      </c>
      <c r="L3284" s="2">
        <v>1452</v>
      </c>
      <c r="M3284" s="2">
        <f t="shared" si="306"/>
        <v>145.19999999999999</v>
      </c>
      <c r="O3284" s="2" t="str">
        <f t="shared" si="307"/>
        <v/>
      </c>
      <c r="P3284" s="2" t="str">
        <f>IF(ISNUMBER(O3284),SUMIFS(O$1:$O3284,A$1:$A3284,A3284,C$1:$C3284,C3284,G$1:$G3284,G3284,E$1:$E3284,E3284),"")</f>
        <v/>
      </c>
      <c r="U3284" t="str">
        <f t="shared" si="308"/>
        <v/>
      </c>
      <c r="AA3284">
        <v>16.7</v>
      </c>
      <c r="AB3284">
        <v>2.7000000000000003E-2</v>
      </c>
      <c r="AC3284" s="2">
        <f t="shared" si="309"/>
        <v>2.7000000000000003E-2</v>
      </c>
      <c r="AH3284" s="2" t="str">
        <f t="shared" si="310"/>
        <v/>
      </c>
      <c r="AI3284" s="2" t="str">
        <f>IF(ISNUMBER(AH3284),SUMIFS($AH$1:AH3284,$A$1:A3284,A3284,C$1:$C3284,C3284,$G$1:G3284,G3284,$E$1:E3284,E3284),"")</f>
        <v/>
      </c>
      <c r="AJ3284">
        <f t="shared" si="311"/>
        <v>6</v>
      </c>
    </row>
    <row r="3285" spans="1:36" x14ac:dyDescent="0.25">
      <c r="A3285" s="14" t="s">
        <v>95</v>
      </c>
      <c r="B3285" t="s">
        <v>80</v>
      </c>
      <c r="C3285" t="s">
        <v>90</v>
      </c>
      <c r="D3285" s="13">
        <v>42233</v>
      </c>
      <c r="E3285">
        <v>2</v>
      </c>
      <c r="F3285">
        <v>50</v>
      </c>
      <c r="G3285" s="2" t="s">
        <v>87</v>
      </c>
      <c r="H3285" s="2" t="s">
        <v>10</v>
      </c>
      <c r="I3285">
        <v>7</v>
      </c>
      <c r="J3285" s="2" t="s">
        <v>88</v>
      </c>
      <c r="K3285" s="2">
        <v>45</v>
      </c>
      <c r="L3285" s="2">
        <v>1508</v>
      </c>
      <c r="M3285" s="2">
        <f t="shared" si="306"/>
        <v>150.80000000000001</v>
      </c>
      <c r="O3285" s="2" t="str">
        <f t="shared" si="307"/>
        <v/>
      </c>
      <c r="P3285" s="2" t="str">
        <f>IF(ISNUMBER(O3285),SUMIFS(O$1:$O3285,A$1:$A3285,A3285,C$1:$C3285,C3285,G$1:$G3285,G3285,E$1:$E3285,E3285),"")</f>
        <v/>
      </c>
      <c r="U3285" t="str">
        <f t="shared" si="308"/>
        <v/>
      </c>
      <c r="AA3285">
        <v>17.2</v>
      </c>
      <c r="AB3285">
        <v>2.7999999999999997E-2</v>
      </c>
      <c r="AC3285" s="2">
        <f t="shared" si="309"/>
        <v>2.7999999999999997E-2</v>
      </c>
      <c r="AH3285" s="2" t="str">
        <f t="shared" si="310"/>
        <v/>
      </c>
      <c r="AI3285" s="2" t="str">
        <f>IF(ISNUMBER(AH3285),SUMIFS($AH$1:AH3285,$A$1:A3285,A3285,C$1:$C3285,C3285,$G$1:G3285,G3285,$E$1:E3285,E3285),"")</f>
        <v/>
      </c>
      <c r="AJ3285">
        <f t="shared" si="311"/>
        <v>6</v>
      </c>
    </row>
    <row r="3286" spans="1:36" x14ac:dyDescent="0.25">
      <c r="A3286" s="14" t="s">
        <v>94</v>
      </c>
      <c r="B3286" t="s">
        <v>80</v>
      </c>
      <c r="C3286" t="s">
        <v>90</v>
      </c>
      <c r="D3286" s="13">
        <v>42233</v>
      </c>
      <c r="E3286">
        <v>2</v>
      </c>
      <c r="F3286">
        <v>100</v>
      </c>
      <c r="G3286" s="2" t="s">
        <v>87</v>
      </c>
      <c r="H3286" s="2" t="s">
        <v>10</v>
      </c>
      <c r="I3286">
        <v>7</v>
      </c>
      <c r="J3286" s="2" t="s">
        <v>88</v>
      </c>
      <c r="K3286" s="2">
        <v>90</v>
      </c>
      <c r="L3286" s="2">
        <v>1676</v>
      </c>
      <c r="M3286" s="2">
        <f t="shared" si="306"/>
        <v>167.6</v>
      </c>
      <c r="O3286" s="2" t="str">
        <f t="shared" si="307"/>
        <v/>
      </c>
      <c r="P3286" s="2" t="str">
        <f>IF(ISNUMBER(O3286),SUMIFS(O$1:$O3286,A$1:$A3286,A3286,C$1:$C3286,C3286,G$1:$G3286,G3286,E$1:$E3286,E3286),"")</f>
        <v/>
      </c>
      <c r="U3286" t="str">
        <f t="shared" si="308"/>
        <v/>
      </c>
      <c r="AA3286">
        <v>16.399999999999999</v>
      </c>
      <c r="AB3286">
        <v>2.6000000000000002E-2</v>
      </c>
      <c r="AC3286" s="2">
        <f t="shared" si="309"/>
        <v>2.6000000000000002E-2</v>
      </c>
      <c r="AH3286" s="2" t="str">
        <f t="shared" si="310"/>
        <v/>
      </c>
      <c r="AI3286" s="2" t="str">
        <f>IF(ISNUMBER(AH3286),SUMIFS($AH$1:AH3286,$A$1:A3286,A3286,C$1:$C3286,C3286,$G$1:G3286,G3286,$E$1:E3286,E3286),"")</f>
        <v/>
      </c>
      <c r="AJ3286">
        <f t="shared" si="311"/>
        <v>6</v>
      </c>
    </row>
    <row r="3287" spans="1:36" x14ac:dyDescent="0.25">
      <c r="A3287" s="14" t="s">
        <v>93</v>
      </c>
      <c r="B3287" t="s">
        <v>80</v>
      </c>
      <c r="C3287" t="s">
        <v>90</v>
      </c>
      <c r="D3287" s="13">
        <v>42233</v>
      </c>
      <c r="E3287">
        <v>2</v>
      </c>
      <c r="F3287">
        <v>200</v>
      </c>
      <c r="G3287" s="2" t="s">
        <v>87</v>
      </c>
      <c r="H3287" s="2" t="s">
        <v>10</v>
      </c>
      <c r="I3287">
        <v>7</v>
      </c>
      <c r="J3287" s="2" t="s">
        <v>88</v>
      </c>
      <c r="K3287" s="2">
        <v>180</v>
      </c>
      <c r="L3287" s="2">
        <v>1872</v>
      </c>
      <c r="M3287" s="2">
        <f t="shared" si="306"/>
        <v>187.2</v>
      </c>
      <c r="O3287" s="2" t="str">
        <f t="shared" si="307"/>
        <v/>
      </c>
      <c r="P3287" s="2" t="str">
        <f>IF(ISNUMBER(O3287),SUMIFS(O$1:$O3287,A$1:$A3287,A3287,C$1:$C3287,C3287,G$1:$G3287,G3287,E$1:$E3287,E3287),"")</f>
        <v/>
      </c>
      <c r="U3287" t="str">
        <f t="shared" si="308"/>
        <v/>
      </c>
      <c r="AA3287">
        <v>24.1</v>
      </c>
      <c r="AB3287">
        <v>3.9E-2</v>
      </c>
      <c r="AC3287" s="2">
        <f t="shared" si="309"/>
        <v>3.9E-2</v>
      </c>
      <c r="AH3287" s="2" t="str">
        <f t="shared" si="310"/>
        <v/>
      </c>
      <c r="AI3287" s="2" t="str">
        <f>IF(ISNUMBER(AH3287),SUMIFS($AH$1:AH3287,$A$1:A3287,A3287,C$1:$C3287,C3287,$G$1:G3287,G3287,$E$1:E3287,E3287),"")</f>
        <v/>
      </c>
      <c r="AJ3287">
        <f t="shared" si="311"/>
        <v>6</v>
      </c>
    </row>
    <row r="3288" spans="1:36" x14ac:dyDescent="0.25">
      <c r="A3288" s="14" t="s">
        <v>92</v>
      </c>
      <c r="B3288" t="s">
        <v>80</v>
      </c>
      <c r="C3288" t="s">
        <v>90</v>
      </c>
      <c r="D3288" s="13">
        <v>42233</v>
      </c>
      <c r="E3288">
        <v>2</v>
      </c>
      <c r="F3288">
        <v>350</v>
      </c>
      <c r="G3288" s="2" t="s">
        <v>87</v>
      </c>
      <c r="H3288" s="2" t="s">
        <v>10</v>
      </c>
      <c r="I3288">
        <v>7</v>
      </c>
      <c r="J3288" s="2" t="s">
        <v>88</v>
      </c>
      <c r="K3288" s="2">
        <v>315</v>
      </c>
      <c r="L3288" s="2">
        <v>2068</v>
      </c>
      <c r="M3288" s="2">
        <f t="shared" si="306"/>
        <v>206.8</v>
      </c>
      <c r="O3288" s="2" t="str">
        <f t="shared" si="307"/>
        <v/>
      </c>
      <c r="P3288" s="2" t="str">
        <f>IF(ISNUMBER(O3288),SUMIFS(O$1:$O3288,A$1:$A3288,A3288,C$1:$C3288,C3288,G$1:$G3288,G3288,E$1:$E3288,E3288),"")</f>
        <v/>
      </c>
      <c r="U3288" t="str">
        <f t="shared" si="308"/>
        <v/>
      </c>
      <c r="AA3288">
        <v>21.5</v>
      </c>
      <c r="AB3288">
        <v>3.4000000000000002E-2</v>
      </c>
      <c r="AC3288" s="2">
        <f t="shared" si="309"/>
        <v>3.4000000000000002E-2</v>
      </c>
      <c r="AH3288" s="2" t="str">
        <f t="shared" si="310"/>
        <v/>
      </c>
      <c r="AI3288" s="2" t="str">
        <f>IF(ISNUMBER(AH3288),SUMIFS($AH$1:AH3288,$A$1:A3288,A3288,C$1:$C3288,C3288,$G$1:G3288,G3288,$E$1:E3288,E3288),"")</f>
        <v/>
      </c>
      <c r="AJ3288">
        <f t="shared" si="311"/>
        <v>6</v>
      </c>
    </row>
    <row r="3289" spans="1:36" x14ac:dyDescent="0.25">
      <c r="A3289" s="14" t="s">
        <v>91</v>
      </c>
      <c r="B3289" t="s">
        <v>80</v>
      </c>
      <c r="C3289" t="s">
        <v>90</v>
      </c>
      <c r="D3289" s="13">
        <v>42233</v>
      </c>
      <c r="E3289">
        <v>2</v>
      </c>
      <c r="F3289">
        <v>500</v>
      </c>
      <c r="G3289" s="2" t="s">
        <v>87</v>
      </c>
      <c r="H3289" s="2" t="s">
        <v>10</v>
      </c>
      <c r="I3289">
        <v>7</v>
      </c>
      <c r="J3289" s="2" t="s">
        <v>88</v>
      </c>
      <c r="K3289" s="2">
        <v>450</v>
      </c>
      <c r="L3289" s="2">
        <v>2068</v>
      </c>
      <c r="M3289" s="2">
        <f t="shared" si="306"/>
        <v>206.8</v>
      </c>
      <c r="O3289" s="2" t="str">
        <f t="shared" si="307"/>
        <v/>
      </c>
      <c r="P3289" s="2" t="str">
        <f>IF(ISNUMBER(O3289),SUMIFS(O$1:$O3289,A$1:$A3289,A3289,C$1:$C3289,C3289,G$1:$G3289,G3289,E$1:$E3289,E3289),"")</f>
        <v/>
      </c>
      <c r="U3289" t="str">
        <f t="shared" si="308"/>
        <v/>
      </c>
      <c r="AA3289">
        <v>28.6</v>
      </c>
      <c r="AB3289">
        <v>4.5999999999999999E-2</v>
      </c>
      <c r="AC3289" s="2">
        <f t="shared" si="309"/>
        <v>4.5999999999999999E-2</v>
      </c>
      <c r="AH3289" s="2" t="str">
        <f t="shared" si="310"/>
        <v/>
      </c>
      <c r="AI3289" s="2" t="str">
        <f>IF(ISNUMBER(AH3289),SUMIFS($AH$1:AH3289,$A$1:A3289,A3289,C$1:$C3289,C3289,$G$1:G3289,G3289,$E$1:E3289,E3289),"")</f>
        <v/>
      </c>
      <c r="AJ3289">
        <f t="shared" si="311"/>
        <v>6</v>
      </c>
    </row>
    <row r="3290" spans="1:36" x14ac:dyDescent="0.25">
      <c r="A3290" s="14" t="s">
        <v>96</v>
      </c>
      <c r="B3290" t="s">
        <v>80</v>
      </c>
      <c r="C3290" t="s">
        <v>90</v>
      </c>
      <c r="D3290" s="13">
        <v>42233</v>
      </c>
      <c r="E3290">
        <v>3</v>
      </c>
      <c r="F3290">
        <v>0</v>
      </c>
      <c r="G3290" s="2" t="s">
        <v>87</v>
      </c>
      <c r="H3290" s="2" t="s">
        <v>10</v>
      </c>
      <c r="I3290">
        <v>7</v>
      </c>
      <c r="J3290" s="2" t="s">
        <v>88</v>
      </c>
      <c r="K3290" s="2">
        <v>0</v>
      </c>
      <c r="L3290" s="2">
        <v>1284</v>
      </c>
      <c r="M3290" s="2">
        <f t="shared" si="306"/>
        <v>128.4</v>
      </c>
      <c r="O3290" s="2" t="str">
        <f t="shared" si="307"/>
        <v/>
      </c>
      <c r="P3290" s="2" t="str">
        <f>IF(ISNUMBER(O3290),SUMIFS(O$1:$O3290,A$1:$A3290,A3290,C$1:$C3290,C3290,G$1:$G3290,G3290,E$1:$E3290,E3290),"")</f>
        <v/>
      </c>
      <c r="U3290" t="str">
        <f t="shared" si="308"/>
        <v/>
      </c>
      <c r="AA3290">
        <v>15.8</v>
      </c>
      <c r="AB3290">
        <v>2.5000000000000001E-2</v>
      </c>
      <c r="AC3290" s="2">
        <f t="shared" si="309"/>
        <v>2.5000000000000001E-2</v>
      </c>
      <c r="AH3290" s="2" t="str">
        <f t="shared" si="310"/>
        <v/>
      </c>
      <c r="AI3290" s="2" t="str">
        <f>IF(ISNUMBER(AH3290),SUMIFS($AH$1:AH3290,$A$1:A3290,A3290,C$1:$C3290,C3290,$G$1:G3290,G3290,$E$1:E3290,E3290),"")</f>
        <v/>
      </c>
      <c r="AJ3290">
        <f t="shared" si="311"/>
        <v>6</v>
      </c>
    </row>
    <row r="3291" spans="1:36" x14ac:dyDescent="0.25">
      <c r="A3291" s="14" t="s">
        <v>95</v>
      </c>
      <c r="B3291" t="s">
        <v>80</v>
      </c>
      <c r="C3291" t="s">
        <v>90</v>
      </c>
      <c r="D3291" s="13">
        <v>42233</v>
      </c>
      <c r="E3291">
        <v>3</v>
      </c>
      <c r="F3291">
        <v>50</v>
      </c>
      <c r="G3291" s="2" t="s">
        <v>87</v>
      </c>
      <c r="H3291" s="2" t="s">
        <v>10</v>
      </c>
      <c r="I3291">
        <v>7</v>
      </c>
      <c r="J3291" s="2" t="s">
        <v>88</v>
      </c>
      <c r="K3291" s="2">
        <v>45</v>
      </c>
      <c r="L3291" s="2">
        <v>1536</v>
      </c>
      <c r="M3291" s="2">
        <f t="shared" si="306"/>
        <v>153.6</v>
      </c>
      <c r="O3291" s="2" t="str">
        <f t="shared" si="307"/>
        <v/>
      </c>
      <c r="P3291" s="2" t="str">
        <f>IF(ISNUMBER(O3291),SUMIFS(O$1:$O3291,A$1:$A3291,A3291,C$1:$C3291,C3291,G$1:$G3291,G3291,E$1:$E3291,E3291),"")</f>
        <v/>
      </c>
      <c r="U3291" t="str">
        <f t="shared" si="308"/>
        <v/>
      </c>
      <c r="AA3291">
        <v>21.9</v>
      </c>
      <c r="AB3291">
        <v>3.5000000000000003E-2</v>
      </c>
      <c r="AC3291" s="2">
        <f t="shared" si="309"/>
        <v>3.5000000000000003E-2</v>
      </c>
      <c r="AH3291" s="2" t="str">
        <f t="shared" si="310"/>
        <v/>
      </c>
      <c r="AI3291" s="2" t="str">
        <f>IF(ISNUMBER(AH3291),SUMIFS($AH$1:AH3291,$A$1:A3291,A3291,C$1:$C3291,C3291,$G$1:G3291,G3291,$E$1:E3291,E3291),"")</f>
        <v/>
      </c>
      <c r="AJ3291">
        <f t="shared" si="311"/>
        <v>6</v>
      </c>
    </row>
    <row r="3292" spans="1:36" x14ac:dyDescent="0.25">
      <c r="A3292" s="14" t="s">
        <v>94</v>
      </c>
      <c r="B3292" t="s">
        <v>80</v>
      </c>
      <c r="C3292" t="s">
        <v>90</v>
      </c>
      <c r="D3292" s="13">
        <v>42233</v>
      </c>
      <c r="E3292">
        <v>3</v>
      </c>
      <c r="F3292">
        <v>100</v>
      </c>
      <c r="G3292" s="2" t="s">
        <v>87</v>
      </c>
      <c r="H3292" s="2" t="s">
        <v>10</v>
      </c>
      <c r="I3292">
        <v>7</v>
      </c>
      <c r="J3292" s="2" t="s">
        <v>88</v>
      </c>
      <c r="K3292" s="2">
        <v>90</v>
      </c>
      <c r="L3292" s="2">
        <v>1704</v>
      </c>
      <c r="M3292" s="2">
        <f t="shared" si="306"/>
        <v>170.4</v>
      </c>
      <c r="O3292" s="2" t="str">
        <f t="shared" si="307"/>
        <v/>
      </c>
      <c r="P3292" s="2" t="str">
        <f>IF(ISNUMBER(O3292),SUMIFS(O$1:$O3292,A$1:$A3292,A3292,C$1:$C3292,C3292,G$1:$G3292,G3292,E$1:$E3292,E3292),"")</f>
        <v/>
      </c>
      <c r="U3292" t="str">
        <f t="shared" si="308"/>
        <v/>
      </c>
      <c r="AA3292">
        <v>22.5</v>
      </c>
      <c r="AB3292">
        <v>3.6000000000000004E-2</v>
      </c>
      <c r="AC3292" s="2">
        <f t="shared" si="309"/>
        <v>3.6000000000000004E-2</v>
      </c>
      <c r="AH3292" s="2" t="str">
        <f t="shared" si="310"/>
        <v/>
      </c>
      <c r="AI3292" s="2" t="str">
        <f>IF(ISNUMBER(AH3292),SUMIFS($AH$1:AH3292,$A$1:A3292,A3292,C$1:$C3292,C3292,$G$1:G3292,G3292,$E$1:E3292,E3292),"")</f>
        <v/>
      </c>
      <c r="AJ3292">
        <f t="shared" si="311"/>
        <v>6</v>
      </c>
    </row>
    <row r="3293" spans="1:36" x14ac:dyDescent="0.25">
      <c r="A3293" s="14" t="s">
        <v>93</v>
      </c>
      <c r="B3293" t="s">
        <v>80</v>
      </c>
      <c r="C3293" t="s">
        <v>90</v>
      </c>
      <c r="D3293" s="13">
        <v>42233</v>
      </c>
      <c r="E3293">
        <v>3</v>
      </c>
      <c r="F3293">
        <v>200</v>
      </c>
      <c r="G3293" s="2" t="s">
        <v>87</v>
      </c>
      <c r="H3293" s="2" t="s">
        <v>10</v>
      </c>
      <c r="I3293">
        <v>7</v>
      </c>
      <c r="J3293" s="2" t="s">
        <v>88</v>
      </c>
      <c r="K3293" s="2">
        <v>180</v>
      </c>
      <c r="L3293" s="2">
        <v>1900</v>
      </c>
      <c r="M3293" s="2">
        <f t="shared" si="306"/>
        <v>190</v>
      </c>
      <c r="O3293" s="2" t="str">
        <f t="shared" si="307"/>
        <v/>
      </c>
      <c r="P3293" s="2" t="str">
        <f>IF(ISNUMBER(O3293),SUMIFS(O$1:$O3293,A$1:$A3293,A3293,C$1:$C3293,C3293,G$1:$G3293,G3293,E$1:$E3293,E3293),"")</f>
        <v/>
      </c>
      <c r="U3293" t="str">
        <f t="shared" si="308"/>
        <v/>
      </c>
      <c r="AA3293">
        <v>28.9</v>
      </c>
      <c r="AB3293">
        <v>4.5999999999999999E-2</v>
      </c>
      <c r="AC3293" s="2">
        <f t="shared" si="309"/>
        <v>4.5999999999999999E-2</v>
      </c>
      <c r="AH3293" s="2" t="str">
        <f t="shared" si="310"/>
        <v/>
      </c>
      <c r="AI3293" s="2" t="str">
        <f>IF(ISNUMBER(AH3293),SUMIFS($AH$1:AH3293,$A$1:A3293,A3293,C$1:$C3293,C3293,$G$1:G3293,G3293,$E$1:E3293,E3293),"")</f>
        <v/>
      </c>
      <c r="AJ3293">
        <f t="shared" si="311"/>
        <v>6</v>
      </c>
    </row>
    <row r="3294" spans="1:36" x14ac:dyDescent="0.25">
      <c r="A3294" s="14" t="s">
        <v>92</v>
      </c>
      <c r="B3294" t="s">
        <v>80</v>
      </c>
      <c r="C3294" t="s">
        <v>90</v>
      </c>
      <c r="D3294" s="13">
        <v>42233</v>
      </c>
      <c r="E3294">
        <v>3</v>
      </c>
      <c r="F3294">
        <v>350</v>
      </c>
      <c r="G3294" s="2" t="s">
        <v>87</v>
      </c>
      <c r="H3294" s="2" t="s">
        <v>10</v>
      </c>
      <c r="I3294">
        <v>7</v>
      </c>
      <c r="J3294" s="2" t="s">
        <v>88</v>
      </c>
      <c r="K3294" s="2">
        <v>315</v>
      </c>
      <c r="L3294" s="2">
        <v>1956</v>
      </c>
      <c r="M3294" s="2">
        <f t="shared" si="306"/>
        <v>195.6</v>
      </c>
      <c r="O3294" s="2" t="str">
        <f t="shared" si="307"/>
        <v/>
      </c>
      <c r="P3294" s="2" t="str">
        <f>IF(ISNUMBER(O3294),SUMIFS(O$1:$O3294,A$1:$A3294,A3294,C$1:$C3294,C3294,G$1:$G3294,G3294,E$1:$E3294,E3294),"")</f>
        <v/>
      </c>
      <c r="U3294" t="str">
        <f t="shared" si="308"/>
        <v/>
      </c>
      <c r="AA3294">
        <v>25.1</v>
      </c>
      <c r="AB3294">
        <v>0.04</v>
      </c>
      <c r="AC3294" s="2">
        <f t="shared" si="309"/>
        <v>0.04</v>
      </c>
      <c r="AH3294" s="2" t="str">
        <f t="shared" si="310"/>
        <v/>
      </c>
      <c r="AI3294" s="2" t="str">
        <f>IF(ISNUMBER(AH3294),SUMIFS($AH$1:AH3294,$A$1:A3294,A3294,C$1:$C3294,C3294,$G$1:G3294,G3294,$E$1:E3294,E3294),"")</f>
        <v/>
      </c>
      <c r="AJ3294">
        <f t="shared" si="311"/>
        <v>6</v>
      </c>
    </row>
    <row r="3295" spans="1:36" x14ac:dyDescent="0.25">
      <c r="A3295" s="14" t="s">
        <v>91</v>
      </c>
      <c r="B3295" t="s">
        <v>80</v>
      </c>
      <c r="C3295" t="s">
        <v>90</v>
      </c>
      <c r="D3295" s="13">
        <v>42233</v>
      </c>
      <c r="E3295">
        <v>3</v>
      </c>
      <c r="F3295">
        <v>500</v>
      </c>
      <c r="G3295" s="2" t="s">
        <v>87</v>
      </c>
      <c r="H3295" s="2" t="s">
        <v>10</v>
      </c>
      <c r="I3295">
        <v>7</v>
      </c>
      <c r="J3295" s="2" t="s">
        <v>88</v>
      </c>
      <c r="K3295" s="2">
        <v>450</v>
      </c>
      <c r="L3295" s="2">
        <v>2096</v>
      </c>
      <c r="M3295" s="2">
        <f t="shared" si="306"/>
        <v>209.6</v>
      </c>
      <c r="O3295" s="2" t="str">
        <f t="shared" si="307"/>
        <v/>
      </c>
      <c r="P3295" s="2" t="str">
        <f>IF(ISNUMBER(O3295),SUMIFS(O$1:$O3295,A$1:$A3295,A3295,C$1:$C3295,C3295,G$1:$G3295,G3295,E$1:$E3295,E3295),"")</f>
        <v/>
      </c>
      <c r="U3295" t="str">
        <f t="shared" si="308"/>
        <v/>
      </c>
      <c r="AA3295">
        <v>27.8</v>
      </c>
      <c r="AB3295">
        <v>4.4000000000000004E-2</v>
      </c>
      <c r="AC3295" s="2">
        <f t="shared" si="309"/>
        <v>4.4000000000000004E-2</v>
      </c>
      <c r="AH3295" s="2" t="str">
        <f t="shared" si="310"/>
        <v/>
      </c>
      <c r="AI3295" s="2" t="str">
        <f>IF(ISNUMBER(AH3295),SUMIFS($AH$1:AH3295,$A$1:A3295,A3295,C$1:$C3295,C3295,$G$1:G3295,G3295,$E$1:E3295,E3295),"")</f>
        <v/>
      </c>
      <c r="AJ3295">
        <f t="shared" si="311"/>
        <v>6</v>
      </c>
    </row>
    <row r="3296" spans="1:36" x14ac:dyDescent="0.25">
      <c r="A3296" s="14" t="s">
        <v>96</v>
      </c>
      <c r="B3296" t="s">
        <v>80</v>
      </c>
      <c r="C3296" t="s">
        <v>90</v>
      </c>
      <c r="D3296" s="13">
        <v>42244</v>
      </c>
      <c r="E3296">
        <v>1</v>
      </c>
      <c r="F3296">
        <v>0</v>
      </c>
      <c r="G3296" s="2" t="s">
        <v>87</v>
      </c>
      <c r="H3296" s="2" t="s">
        <v>10</v>
      </c>
      <c r="I3296">
        <v>7</v>
      </c>
      <c r="J3296" s="2" t="s">
        <v>88</v>
      </c>
      <c r="K3296" s="2">
        <v>0</v>
      </c>
      <c r="L3296" s="2">
        <v>1480</v>
      </c>
      <c r="M3296" s="2">
        <f t="shared" si="306"/>
        <v>148</v>
      </c>
      <c r="O3296" s="2" t="str">
        <f t="shared" si="307"/>
        <v/>
      </c>
      <c r="P3296" s="2" t="str">
        <f>IF(ISNUMBER(O3296),SUMIFS(O$1:$O3296,A$1:$A3296,A3296,C$1:$C3296,C3296,G$1:$G3296,G3296,E$1:$E3296,E3296),"")</f>
        <v/>
      </c>
      <c r="U3296" t="str">
        <f t="shared" si="308"/>
        <v/>
      </c>
      <c r="AA3296">
        <v>15.1</v>
      </c>
      <c r="AB3296">
        <v>2.4E-2</v>
      </c>
      <c r="AC3296" s="2">
        <f t="shared" si="309"/>
        <v>2.4E-2</v>
      </c>
      <c r="AH3296" s="2" t="str">
        <f t="shared" si="310"/>
        <v/>
      </c>
      <c r="AI3296" s="2" t="str">
        <f>IF(ISNUMBER(AH3296),SUMIFS($AH$1:AH3296,$A$1:A3296,A3296,C$1:$C3296,C3296,$G$1:G3296,G3296,$E$1:E3296,E3296),"")</f>
        <v/>
      </c>
      <c r="AJ3296">
        <f t="shared" si="311"/>
        <v>6</v>
      </c>
    </row>
    <row r="3297" spans="1:36" x14ac:dyDescent="0.25">
      <c r="A3297" s="14" t="s">
        <v>95</v>
      </c>
      <c r="B3297" t="s">
        <v>80</v>
      </c>
      <c r="C3297" t="s">
        <v>90</v>
      </c>
      <c r="D3297" s="13">
        <v>42244</v>
      </c>
      <c r="E3297">
        <v>1</v>
      </c>
      <c r="F3297">
        <v>50</v>
      </c>
      <c r="G3297" s="2" t="s">
        <v>87</v>
      </c>
      <c r="H3297" s="2" t="s">
        <v>10</v>
      </c>
      <c r="I3297">
        <v>7</v>
      </c>
      <c r="J3297" s="2" t="s">
        <v>88</v>
      </c>
      <c r="K3297" s="2">
        <v>45</v>
      </c>
      <c r="L3297" s="2">
        <v>1508</v>
      </c>
      <c r="M3297" s="2">
        <f t="shared" si="306"/>
        <v>150.80000000000001</v>
      </c>
      <c r="O3297" s="2" t="str">
        <f t="shared" si="307"/>
        <v/>
      </c>
      <c r="P3297" s="2" t="str">
        <f>IF(ISNUMBER(O3297),SUMIFS(O$1:$O3297,A$1:$A3297,A3297,C$1:$C3297,C3297,G$1:$G3297,G3297,E$1:$E3297,E3297),"")</f>
        <v/>
      </c>
      <c r="U3297" t="str">
        <f t="shared" si="308"/>
        <v/>
      </c>
      <c r="AA3297">
        <v>15.3</v>
      </c>
      <c r="AB3297">
        <v>2.5000000000000001E-2</v>
      </c>
      <c r="AC3297" s="2">
        <f t="shared" si="309"/>
        <v>2.5000000000000001E-2</v>
      </c>
      <c r="AH3297" s="2" t="str">
        <f t="shared" si="310"/>
        <v/>
      </c>
      <c r="AI3297" s="2" t="str">
        <f>IF(ISNUMBER(AH3297),SUMIFS($AH$1:AH3297,$A$1:A3297,A3297,C$1:$C3297,C3297,$G$1:G3297,G3297,$E$1:E3297,E3297),"")</f>
        <v/>
      </c>
      <c r="AJ3297">
        <f t="shared" si="311"/>
        <v>6</v>
      </c>
    </row>
    <row r="3298" spans="1:36" x14ac:dyDescent="0.25">
      <c r="A3298" s="14" t="s">
        <v>94</v>
      </c>
      <c r="B3298" t="s">
        <v>80</v>
      </c>
      <c r="C3298" t="s">
        <v>90</v>
      </c>
      <c r="D3298" s="13">
        <v>42244</v>
      </c>
      <c r="E3298">
        <v>1</v>
      </c>
      <c r="F3298">
        <v>100</v>
      </c>
      <c r="G3298" s="2" t="s">
        <v>87</v>
      </c>
      <c r="H3298" s="2" t="s">
        <v>10</v>
      </c>
      <c r="I3298">
        <v>7</v>
      </c>
      <c r="J3298" s="2" t="s">
        <v>88</v>
      </c>
      <c r="K3298" s="2">
        <v>90</v>
      </c>
      <c r="L3298" s="2">
        <v>1704</v>
      </c>
      <c r="M3298" s="2">
        <f t="shared" si="306"/>
        <v>170.4</v>
      </c>
      <c r="O3298" s="2" t="str">
        <f t="shared" si="307"/>
        <v/>
      </c>
      <c r="P3298" s="2" t="str">
        <f>IF(ISNUMBER(O3298),SUMIFS(O$1:$O3298,A$1:$A3298,A3298,C$1:$C3298,C3298,G$1:$G3298,G3298,E$1:$E3298,E3298),"")</f>
        <v/>
      </c>
      <c r="U3298" t="str">
        <f t="shared" si="308"/>
        <v/>
      </c>
      <c r="AA3298">
        <v>15.8</v>
      </c>
      <c r="AB3298">
        <v>2.5000000000000001E-2</v>
      </c>
      <c r="AC3298" s="2">
        <f t="shared" si="309"/>
        <v>2.5000000000000001E-2</v>
      </c>
      <c r="AH3298" s="2" t="str">
        <f t="shared" si="310"/>
        <v/>
      </c>
      <c r="AI3298" s="2" t="str">
        <f>IF(ISNUMBER(AH3298),SUMIFS($AH$1:AH3298,$A$1:A3298,A3298,C$1:$C3298,C3298,$G$1:G3298,G3298,$E$1:E3298,E3298),"")</f>
        <v/>
      </c>
      <c r="AJ3298">
        <f t="shared" si="311"/>
        <v>6</v>
      </c>
    </row>
    <row r="3299" spans="1:36" x14ac:dyDescent="0.25">
      <c r="A3299" s="14" t="s">
        <v>93</v>
      </c>
      <c r="B3299" t="s">
        <v>80</v>
      </c>
      <c r="C3299" t="s">
        <v>90</v>
      </c>
      <c r="D3299" s="13">
        <v>42244</v>
      </c>
      <c r="E3299">
        <v>1</v>
      </c>
      <c r="F3299">
        <v>200</v>
      </c>
      <c r="G3299" s="2" t="s">
        <v>87</v>
      </c>
      <c r="H3299" s="2" t="s">
        <v>10</v>
      </c>
      <c r="I3299">
        <v>7</v>
      </c>
      <c r="J3299" s="2" t="s">
        <v>88</v>
      </c>
      <c r="K3299" s="2">
        <v>180</v>
      </c>
      <c r="L3299" s="2">
        <v>1844</v>
      </c>
      <c r="M3299" s="2">
        <f t="shared" si="306"/>
        <v>184.4</v>
      </c>
      <c r="O3299" s="2" t="str">
        <f t="shared" si="307"/>
        <v/>
      </c>
      <c r="P3299" s="2" t="str">
        <f>IF(ISNUMBER(O3299),SUMIFS(O$1:$O3299,A$1:$A3299,A3299,C$1:$C3299,C3299,G$1:$G3299,G3299,E$1:$E3299,E3299),"")</f>
        <v/>
      </c>
      <c r="U3299" t="str">
        <f t="shared" si="308"/>
        <v/>
      </c>
      <c r="AA3299">
        <v>25.8</v>
      </c>
      <c r="AB3299">
        <v>4.0999999999999995E-2</v>
      </c>
      <c r="AC3299" s="2">
        <f t="shared" si="309"/>
        <v>4.0999999999999995E-2</v>
      </c>
      <c r="AH3299" s="2" t="str">
        <f t="shared" si="310"/>
        <v/>
      </c>
      <c r="AI3299" s="2" t="str">
        <f>IF(ISNUMBER(AH3299),SUMIFS($AH$1:AH3299,$A$1:A3299,A3299,C$1:$C3299,C3299,$G$1:G3299,G3299,$E$1:E3299,E3299),"")</f>
        <v/>
      </c>
      <c r="AJ3299">
        <f t="shared" si="311"/>
        <v>6</v>
      </c>
    </row>
    <row r="3300" spans="1:36" x14ac:dyDescent="0.25">
      <c r="A3300" s="14" t="s">
        <v>92</v>
      </c>
      <c r="B3300" t="s">
        <v>80</v>
      </c>
      <c r="C3300" t="s">
        <v>90</v>
      </c>
      <c r="D3300" s="13">
        <v>42244</v>
      </c>
      <c r="E3300">
        <v>1</v>
      </c>
      <c r="F3300">
        <v>350</v>
      </c>
      <c r="G3300" s="2" t="s">
        <v>87</v>
      </c>
      <c r="H3300" s="2" t="s">
        <v>10</v>
      </c>
      <c r="I3300">
        <v>7</v>
      </c>
      <c r="J3300" s="2" t="s">
        <v>88</v>
      </c>
      <c r="K3300" s="2">
        <v>315</v>
      </c>
      <c r="L3300" s="2">
        <v>2236</v>
      </c>
      <c r="M3300" s="2">
        <f t="shared" si="306"/>
        <v>223.6</v>
      </c>
      <c r="O3300" s="2" t="str">
        <f t="shared" si="307"/>
        <v/>
      </c>
      <c r="P3300" s="2" t="str">
        <f>IF(ISNUMBER(O3300),SUMIFS(O$1:$O3300,A$1:$A3300,A3300,C$1:$C3300,C3300,G$1:$G3300,G3300,E$1:$E3300,E3300),"")</f>
        <v/>
      </c>
      <c r="U3300" t="str">
        <f t="shared" si="308"/>
        <v/>
      </c>
      <c r="AA3300">
        <v>17.3</v>
      </c>
      <c r="AB3300">
        <v>2.7999999999999997E-2</v>
      </c>
      <c r="AC3300" s="2">
        <f t="shared" si="309"/>
        <v>2.7999999999999997E-2</v>
      </c>
      <c r="AH3300" s="2" t="str">
        <f t="shared" si="310"/>
        <v/>
      </c>
      <c r="AI3300" s="2" t="str">
        <f>IF(ISNUMBER(AH3300),SUMIFS($AH$1:AH3300,$A$1:A3300,A3300,C$1:$C3300,C3300,$G$1:G3300,G3300,$E$1:E3300,E3300),"")</f>
        <v/>
      </c>
      <c r="AJ3300">
        <f t="shared" si="311"/>
        <v>6</v>
      </c>
    </row>
    <row r="3301" spans="1:36" x14ac:dyDescent="0.25">
      <c r="A3301" s="14" t="s">
        <v>91</v>
      </c>
      <c r="B3301" t="s">
        <v>80</v>
      </c>
      <c r="C3301" t="s">
        <v>90</v>
      </c>
      <c r="D3301" s="13">
        <v>42244</v>
      </c>
      <c r="E3301">
        <v>1</v>
      </c>
      <c r="F3301">
        <v>500</v>
      </c>
      <c r="G3301" s="2" t="s">
        <v>87</v>
      </c>
      <c r="H3301" s="2" t="s">
        <v>10</v>
      </c>
      <c r="I3301">
        <v>7</v>
      </c>
      <c r="J3301" s="2" t="s">
        <v>88</v>
      </c>
      <c r="K3301" s="2">
        <v>450</v>
      </c>
      <c r="L3301" s="2">
        <v>2600</v>
      </c>
      <c r="M3301" s="2">
        <f t="shared" si="306"/>
        <v>260</v>
      </c>
      <c r="O3301" s="2" t="str">
        <f t="shared" si="307"/>
        <v/>
      </c>
      <c r="P3301" s="2" t="str">
        <f>IF(ISNUMBER(O3301),SUMIFS(O$1:$O3301,A$1:$A3301,A3301,C$1:$C3301,C3301,G$1:$G3301,G3301,E$1:$E3301,E3301),"")</f>
        <v/>
      </c>
      <c r="U3301" t="str">
        <f t="shared" si="308"/>
        <v/>
      </c>
      <c r="AA3301">
        <v>26.8</v>
      </c>
      <c r="AB3301">
        <v>4.2999999999999997E-2</v>
      </c>
      <c r="AC3301" s="2">
        <f t="shared" si="309"/>
        <v>4.2999999999999997E-2</v>
      </c>
      <c r="AH3301" s="2" t="str">
        <f t="shared" si="310"/>
        <v/>
      </c>
      <c r="AI3301" s="2" t="str">
        <f>IF(ISNUMBER(AH3301),SUMIFS($AH$1:AH3301,$A$1:A3301,A3301,C$1:$C3301,C3301,$G$1:G3301,G3301,$E$1:E3301,E3301),"")</f>
        <v/>
      </c>
      <c r="AJ3301">
        <f t="shared" si="311"/>
        <v>6</v>
      </c>
    </row>
    <row r="3302" spans="1:36" x14ac:dyDescent="0.25">
      <c r="A3302" s="14" t="s">
        <v>96</v>
      </c>
      <c r="B3302" t="s">
        <v>80</v>
      </c>
      <c r="C3302" t="s">
        <v>90</v>
      </c>
      <c r="D3302" s="13">
        <v>42244</v>
      </c>
      <c r="E3302">
        <v>2</v>
      </c>
      <c r="F3302">
        <v>0</v>
      </c>
      <c r="G3302" s="2" t="s">
        <v>87</v>
      </c>
      <c r="H3302" s="2" t="s">
        <v>10</v>
      </c>
      <c r="I3302">
        <v>7</v>
      </c>
      <c r="J3302" s="2" t="s">
        <v>88</v>
      </c>
      <c r="K3302" s="2">
        <v>0</v>
      </c>
      <c r="L3302" s="2">
        <v>1452</v>
      </c>
      <c r="M3302" s="2">
        <f t="shared" si="306"/>
        <v>145.19999999999999</v>
      </c>
      <c r="O3302" s="2" t="str">
        <f t="shared" si="307"/>
        <v/>
      </c>
      <c r="P3302" s="2" t="str">
        <f>IF(ISNUMBER(O3302),SUMIFS(O$1:$O3302,A$1:$A3302,A3302,C$1:$C3302,C3302,G$1:$G3302,G3302,E$1:$E3302,E3302),"")</f>
        <v/>
      </c>
      <c r="U3302" t="str">
        <f t="shared" si="308"/>
        <v/>
      </c>
      <c r="AA3302">
        <v>15.1</v>
      </c>
      <c r="AB3302">
        <v>2.4E-2</v>
      </c>
      <c r="AC3302" s="2">
        <f t="shared" si="309"/>
        <v>2.4E-2</v>
      </c>
      <c r="AH3302" s="2" t="str">
        <f t="shared" si="310"/>
        <v/>
      </c>
      <c r="AI3302" s="2" t="str">
        <f>IF(ISNUMBER(AH3302),SUMIFS($AH$1:AH3302,$A$1:A3302,A3302,C$1:$C3302,C3302,$G$1:G3302,G3302,$E$1:E3302,E3302),"")</f>
        <v/>
      </c>
      <c r="AJ3302">
        <f t="shared" si="311"/>
        <v>6</v>
      </c>
    </row>
    <row r="3303" spans="1:36" x14ac:dyDescent="0.25">
      <c r="A3303" s="14" t="s">
        <v>95</v>
      </c>
      <c r="B3303" t="s">
        <v>80</v>
      </c>
      <c r="C3303" t="s">
        <v>90</v>
      </c>
      <c r="D3303" s="13">
        <v>42244</v>
      </c>
      <c r="E3303">
        <v>2</v>
      </c>
      <c r="F3303">
        <v>50</v>
      </c>
      <c r="G3303" s="2" t="s">
        <v>87</v>
      </c>
      <c r="H3303" s="2" t="s">
        <v>10</v>
      </c>
      <c r="I3303">
        <v>7</v>
      </c>
      <c r="J3303" s="2" t="s">
        <v>88</v>
      </c>
      <c r="K3303" s="2">
        <v>45</v>
      </c>
      <c r="L3303" s="2">
        <v>1592</v>
      </c>
      <c r="M3303" s="2">
        <f t="shared" si="306"/>
        <v>159.19999999999999</v>
      </c>
      <c r="O3303" s="2" t="str">
        <f t="shared" si="307"/>
        <v/>
      </c>
      <c r="P3303" s="2" t="str">
        <f>IF(ISNUMBER(O3303),SUMIFS(O$1:$O3303,A$1:$A3303,A3303,C$1:$C3303,C3303,G$1:$G3303,G3303,E$1:$E3303,E3303),"")</f>
        <v/>
      </c>
      <c r="U3303" t="str">
        <f t="shared" si="308"/>
        <v/>
      </c>
      <c r="AA3303">
        <v>16.7</v>
      </c>
      <c r="AB3303">
        <v>2.7000000000000003E-2</v>
      </c>
      <c r="AC3303" s="2">
        <f t="shared" si="309"/>
        <v>2.7000000000000003E-2</v>
      </c>
      <c r="AH3303" s="2" t="str">
        <f t="shared" si="310"/>
        <v/>
      </c>
      <c r="AI3303" s="2" t="str">
        <f>IF(ISNUMBER(AH3303),SUMIFS($AH$1:AH3303,$A$1:A3303,A3303,C$1:$C3303,C3303,$G$1:G3303,G3303,$E$1:E3303,E3303),"")</f>
        <v/>
      </c>
      <c r="AJ3303">
        <f t="shared" si="311"/>
        <v>6</v>
      </c>
    </row>
    <row r="3304" spans="1:36" x14ac:dyDescent="0.25">
      <c r="A3304" s="14" t="s">
        <v>94</v>
      </c>
      <c r="B3304" t="s">
        <v>80</v>
      </c>
      <c r="C3304" t="s">
        <v>90</v>
      </c>
      <c r="D3304" s="13">
        <v>42244</v>
      </c>
      <c r="E3304">
        <v>2</v>
      </c>
      <c r="F3304">
        <v>100</v>
      </c>
      <c r="G3304" s="2" t="s">
        <v>87</v>
      </c>
      <c r="H3304" s="2" t="s">
        <v>10</v>
      </c>
      <c r="I3304">
        <v>7</v>
      </c>
      <c r="J3304" s="2" t="s">
        <v>88</v>
      </c>
      <c r="K3304" s="2">
        <v>90</v>
      </c>
      <c r="L3304" s="2">
        <v>1732</v>
      </c>
      <c r="M3304" s="2">
        <f t="shared" si="306"/>
        <v>173.2</v>
      </c>
      <c r="O3304" s="2" t="str">
        <f t="shared" si="307"/>
        <v/>
      </c>
      <c r="P3304" s="2" t="str">
        <f>IF(ISNUMBER(O3304),SUMIFS(O$1:$O3304,A$1:$A3304,A3304,C$1:$C3304,C3304,G$1:$G3304,G3304,E$1:$E3304,E3304),"")</f>
        <v/>
      </c>
      <c r="U3304" t="str">
        <f t="shared" si="308"/>
        <v/>
      </c>
      <c r="AA3304">
        <v>14.8</v>
      </c>
      <c r="AB3304">
        <v>2.4E-2</v>
      </c>
      <c r="AC3304" s="2">
        <f t="shared" si="309"/>
        <v>2.4E-2</v>
      </c>
      <c r="AH3304" s="2" t="str">
        <f t="shared" si="310"/>
        <v/>
      </c>
      <c r="AI3304" s="2" t="str">
        <f>IF(ISNUMBER(AH3304),SUMIFS($AH$1:AH3304,$A$1:A3304,A3304,C$1:$C3304,C3304,$G$1:G3304,G3304,$E$1:E3304,E3304),"")</f>
        <v/>
      </c>
      <c r="AJ3304">
        <f t="shared" si="311"/>
        <v>6</v>
      </c>
    </row>
    <row r="3305" spans="1:36" x14ac:dyDescent="0.25">
      <c r="A3305" s="14" t="s">
        <v>93</v>
      </c>
      <c r="B3305" t="s">
        <v>80</v>
      </c>
      <c r="C3305" t="s">
        <v>90</v>
      </c>
      <c r="D3305" s="13">
        <v>42244</v>
      </c>
      <c r="E3305">
        <v>2</v>
      </c>
      <c r="F3305">
        <v>200</v>
      </c>
      <c r="G3305" s="2" t="s">
        <v>87</v>
      </c>
      <c r="H3305" s="2" t="s">
        <v>10</v>
      </c>
      <c r="I3305">
        <v>7</v>
      </c>
      <c r="J3305" s="2" t="s">
        <v>88</v>
      </c>
      <c r="K3305" s="2">
        <v>180</v>
      </c>
      <c r="L3305" s="2">
        <v>1928</v>
      </c>
      <c r="M3305" s="2">
        <f t="shared" si="306"/>
        <v>192.8</v>
      </c>
      <c r="O3305" s="2" t="str">
        <f t="shared" si="307"/>
        <v/>
      </c>
      <c r="P3305" s="2" t="str">
        <f>IF(ISNUMBER(O3305),SUMIFS(O$1:$O3305,A$1:$A3305,A3305,C$1:$C3305,C3305,G$1:$G3305,G3305,E$1:$E3305,E3305),"")</f>
        <v/>
      </c>
      <c r="U3305" t="str">
        <f t="shared" si="308"/>
        <v/>
      </c>
      <c r="AA3305">
        <v>18.7</v>
      </c>
      <c r="AB3305">
        <v>0.03</v>
      </c>
      <c r="AC3305" s="2">
        <f t="shared" si="309"/>
        <v>0.03</v>
      </c>
      <c r="AH3305" s="2" t="str">
        <f t="shared" si="310"/>
        <v/>
      </c>
      <c r="AI3305" s="2" t="str">
        <f>IF(ISNUMBER(AH3305),SUMIFS($AH$1:AH3305,$A$1:A3305,A3305,C$1:$C3305,C3305,$G$1:G3305,G3305,$E$1:E3305,E3305),"")</f>
        <v/>
      </c>
      <c r="AJ3305">
        <f t="shared" si="311"/>
        <v>6</v>
      </c>
    </row>
    <row r="3306" spans="1:36" x14ac:dyDescent="0.25">
      <c r="A3306" s="14" t="s">
        <v>92</v>
      </c>
      <c r="B3306" t="s">
        <v>80</v>
      </c>
      <c r="C3306" t="s">
        <v>90</v>
      </c>
      <c r="D3306" s="13">
        <v>42244</v>
      </c>
      <c r="E3306">
        <v>2</v>
      </c>
      <c r="F3306">
        <v>350</v>
      </c>
      <c r="G3306" s="2" t="s">
        <v>87</v>
      </c>
      <c r="H3306" s="2" t="s">
        <v>10</v>
      </c>
      <c r="I3306">
        <v>7</v>
      </c>
      <c r="J3306" s="2" t="s">
        <v>88</v>
      </c>
      <c r="K3306" s="2">
        <v>315</v>
      </c>
      <c r="L3306" s="2">
        <v>2460</v>
      </c>
      <c r="M3306" s="2">
        <f t="shared" si="306"/>
        <v>246</v>
      </c>
      <c r="O3306" s="2" t="str">
        <f t="shared" si="307"/>
        <v/>
      </c>
      <c r="P3306" s="2" t="str">
        <f>IF(ISNUMBER(O3306),SUMIFS(O$1:$O3306,A$1:$A3306,A3306,C$1:$C3306,C3306,G$1:$G3306,G3306,E$1:$E3306,E3306),"")</f>
        <v/>
      </c>
      <c r="U3306" t="str">
        <f t="shared" si="308"/>
        <v/>
      </c>
      <c r="AA3306">
        <v>20.3</v>
      </c>
      <c r="AB3306">
        <v>3.3000000000000002E-2</v>
      </c>
      <c r="AC3306" s="2">
        <f t="shared" si="309"/>
        <v>3.3000000000000002E-2</v>
      </c>
      <c r="AH3306" s="2" t="str">
        <f t="shared" si="310"/>
        <v/>
      </c>
      <c r="AI3306" s="2" t="str">
        <f>IF(ISNUMBER(AH3306),SUMIFS($AH$1:AH3306,$A$1:A3306,A3306,C$1:$C3306,C3306,$G$1:G3306,G3306,$E$1:E3306,E3306),"")</f>
        <v/>
      </c>
      <c r="AJ3306">
        <f t="shared" si="311"/>
        <v>6</v>
      </c>
    </row>
    <row r="3307" spans="1:36" x14ac:dyDescent="0.25">
      <c r="A3307" s="14" t="s">
        <v>91</v>
      </c>
      <c r="B3307" t="s">
        <v>80</v>
      </c>
      <c r="C3307" t="s">
        <v>90</v>
      </c>
      <c r="D3307" s="13">
        <v>42244</v>
      </c>
      <c r="E3307">
        <v>2</v>
      </c>
      <c r="F3307">
        <v>500</v>
      </c>
      <c r="G3307" s="2" t="s">
        <v>87</v>
      </c>
      <c r="H3307" s="2" t="s">
        <v>10</v>
      </c>
      <c r="I3307">
        <v>7</v>
      </c>
      <c r="J3307" s="2" t="s">
        <v>88</v>
      </c>
      <c r="K3307" s="2">
        <v>450</v>
      </c>
      <c r="L3307" s="2">
        <v>2544</v>
      </c>
      <c r="M3307" s="2">
        <f t="shared" si="306"/>
        <v>254.4</v>
      </c>
      <c r="O3307" s="2" t="str">
        <f t="shared" si="307"/>
        <v/>
      </c>
      <c r="P3307" s="2" t="str">
        <f>IF(ISNUMBER(O3307),SUMIFS(O$1:$O3307,A$1:$A3307,A3307,C$1:$C3307,C3307,G$1:$G3307,G3307,E$1:$E3307,E3307),"")</f>
        <v/>
      </c>
      <c r="U3307" t="str">
        <f t="shared" si="308"/>
        <v/>
      </c>
      <c r="AA3307">
        <v>26.1</v>
      </c>
      <c r="AB3307">
        <v>4.2000000000000003E-2</v>
      </c>
      <c r="AC3307" s="2">
        <f t="shared" si="309"/>
        <v>4.2000000000000003E-2</v>
      </c>
      <c r="AH3307" s="2" t="str">
        <f t="shared" si="310"/>
        <v/>
      </c>
      <c r="AI3307" s="2" t="str">
        <f>IF(ISNUMBER(AH3307),SUMIFS($AH$1:AH3307,$A$1:A3307,A3307,C$1:$C3307,C3307,$G$1:G3307,G3307,$E$1:E3307,E3307),"")</f>
        <v/>
      </c>
      <c r="AJ3307">
        <f t="shared" si="311"/>
        <v>6</v>
      </c>
    </row>
    <row r="3308" spans="1:36" x14ac:dyDescent="0.25">
      <c r="A3308" s="14" t="s">
        <v>96</v>
      </c>
      <c r="B3308" t="s">
        <v>80</v>
      </c>
      <c r="C3308" t="s">
        <v>90</v>
      </c>
      <c r="D3308" s="13">
        <v>42244</v>
      </c>
      <c r="E3308">
        <v>3</v>
      </c>
      <c r="F3308">
        <v>0</v>
      </c>
      <c r="G3308" s="2" t="s">
        <v>87</v>
      </c>
      <c r="H3308" s="2" t="s">
        <v>10</v>
      </c>
      <c r="I3308">
        <v>7</v>
      </c>
      <c r="J3308" s="2" t="s">
        <v>88</v>
      </c>
      <c r="K3308" s="2">
        <v>0</v>
      </c>
      <c r="L3308" s="2">
        <v>1452</v>
      </c>
      <c r="M3308" s="2">
        <f t="shared" si="306"/>
        <v>145.19999999999999</v>
      </c>
      <c r="O3308" s="2" t="str">
        <f t="shared" si="307"/>
        <v/>
      </c>
      <c r="P3308" s="2" t="str">
        <f>IF(ISNUMBER(O3308),SUMIFS(O$1:$O3308,A$1:$A3308,A3308,C$1:$C3308,C3308,G$1:$G3308,G3308,E$1:$E3308,E3308),"")</f>
        <v/>
      </c>
      <c r="U3308" t="str">
        <f t="shared" si="308"/>
        <v/>
      </c>
      <c r="AA3308">
        <v>17.2</v>
      </c>
      <c r="AB3308">
        <v>2.7999999999999997E-2</v>
      </c>
      <c r="AC3308" s="2">
        <f t="shared" si="309"/>
        <v>2.7999999999999997E-2</v>
      </c>
      <c r="AH3308" s="2" t="str">
        <f t="shared" si="310"/>
        <v/>
      </c>
      <c r="AI3308" s="2" t="str">
        <f>IF(ISNUMBER(AH3308),SUMIFS($AH$1:AH3308,$A$1:A3308,A3308,C$1:$C3308,C3308,$G$1:G3308,G3308,$E$1:E3308,E3308),"")</f>
        <v/>
      </c>
      <c r="AJ3308">
        <f t="shared" si="311"/>
        <v>6</v>
      </c>
    </row>
    <row r="3309" spans="1:36" x14ac:dyDescent="0.25">
      <c r="A3309" s="14" t="s">
        <v>95</v>
      </c>
      <c r="B3309" t="s">
        <v>80</v>
      </c>
      <c r="C3309" t="s">
        <v>90</v>
      </c>
      <c r="D3309" s="13">
        <v>42244</v>
      </c>
      <c r="E3309">
        <v>3</v>
      </c>
      <c r="F3309">
        <v>50</v>
      </c>
      <c r="G3309" s="2" t="s">
        <v>87</v>
      </c>
      <c r="H3309" s="2" t="s">
        <v>10</v>
      </c>
      <c r="I3309">
        <v>7</v>
      </c>
      <c r="J3309" s="2" t="s">
        <v>88</v>
      </c>
      <c r="K3309" s="2">
        <v>45</v>
      </c>
      <c r="L3309" s="2">
        <v>1704</v>
      </c>
      <c r="M3309" s="2">
        <f t="shared" si="306"/>
        <v>170.4</v>
      </c>
      <c r="O3309" s="2" t="str">
        <f t="shared" si="307"/>
        <v/>
      </c>
      <c r="P3309" s="2" t="str">
        <f>IF(ISNUMBER(O3309),SUMIFS(O$1:$O3309,A$1:$A3309,A3309,C$1:$C3309,C3309,G$1:$G3309,G3309,E$1:$E3309,E3309),"")</f>
        <v/>
      </c>
      <c r="U3309" t="str">
        <f t="shared" si="308"/>
        <v/>
      </c>
      <c r="AA3309">
        <v>19.5</v>
      </c>
      <c r="AB3309">
        <v>3.1E-2</v>
      </c>
      <c r="AC3309" s="2">
        <f t="shared" si="309"/>
        <v>3.1E-2</v>
      </c>
      <c r="AH3309" s="2" t="str">
        <f t="shared" si="310"/>
        <v/>
      </c>
      <c r="AI3309" s="2" t="str">
        <f>IF(ISNUMBER(AH3309),SUMIFS($AH$1:AH3309,$A$1:A3309,A3309,C$1:$C3309,C3309,$G$1:G3309,G3309,$E$1:E3309,E3309),"")</f>
        <v/>
      </c>
      <c r="AJ3309">
        <f t="shared" si="311"/>
        <v>6</v>
      </c>
    </row>
    <row r="3310" spans="1:36" x14ac:dyDescent="0.25">
      <c r="A3310" s="14" t="s">
        <v>94</v>
      </c>
      <c r="B3310" t="s">
        <v>80</v>
      </c>
      <c r="C3310" t="s">
        <v>90</v>
      </c>
      <c r="D3310" s="13">
        <v>42244</v>
      </c>
      <c r="E3310">
        <v>3</v>
      </c>
      <c r="F3310">
        <v>100</v>
      </c>
      <c r="G3310" s="2" t="s">
        <v>87</v>
      </c>
      <c r="H3310" s="2" t="s">
        <v>10</v>
      </c>
      <c r="I3310">
        <v>7</v>
      </c>
      <c r="J3310" s="2" t="s">
        <v>88</v>
      </c>
      <c r="K3310" s="2">
        <v>90</v>
      </c>
      <c r="L3310" s="2">
        <v>1732</v>
      </c>
      <c r="M3310" s="2">
        <f t="shared" si="306"/>
        <v>173.2</v>
      </c>
      <c r="O3310" s="2" t="str">
        <f t="shared" si="307"/>
        <v/>
      </c>
      <c r="P3310" s="2" t="str">
        <f>IF(ISNUMBER(O3310),SUMIFS(O$1:$O3310,A$1:$A3310,A3310,C$1:$C3310,C3310,G$1:$G3310,G3310,E$1:$E3310,E3310),"")</f>
        <v/>
      </c>
      <c r="U3310" t="str">
        <f t="shared" si="308"/>
        <v/>
      </c>
      <c r="AA3310">
        <v>20.5</v>
      </c>
      <c r="AB3310">
        <v>3.3000000000000002E-2</v>
      </c>
      <c r="AC3310" s="2">
        <f t="shared" si="309"/>
        <v>3.3000000000000002E-2</v>
      </c>
      <c r="AH3310" s="2" t="str">
        <f t="shared" si="310"/>
        <v/>
      </c>
      <c r="AI3310" s="2" t="str">
        <f>IF(ISNUMBER(AH3310),SUMIFS($AH$1:AH3310,$A$1:A3310,A3310,C$1:$C3310,C3310,$G$1:G3310,G3310,$E$1:E3310,E3310),"")</f>
        <v/>
      </c>
      <c r="AJ3310">
        <f t="shared" si="311"/>
        <v>6</v>
      </c>
    </row>
    <row r="3311" spans="1:36" x14ac:dyDescent="0.25">
      <c r="A3311" s="14" t="s">
        <v>93</v>
      </c>
      <c r="B3311" t="s">
        <v>80</v>
      </c>
      <c r="C3311" t="s">
        <v>90</v>
      </c>
      <c r="D3311" s="13">
        <v>42244</v>
      </c>
      <c r="E3311">
        <v>3</v>
      </c>
      <c r="F3311">
        <v>200</v>
      </c>
      <c r="G3311" s="2" t="s">
        <v>87</v>
      </c>
      <c r="H3311" s="2" t="s">
        <v>10</v>
      </c>
      <c r="I3311">
        <v>7</v>
      </c>
      <c r="J3311" s="2" t="s">
        <v>88</v>
      </c>
      <c r="K3311" s="2">
        <v>180</v>
      </c>
      <c r="L3311" s="2">
        <v>2040</v>
      </c>
      <c r="M3311" s="2">
        <f t="shared" si="306"/>
        <v>204</v>
      </c>
      <c r="O3311" s="2" t="str">
        <f t="shared" si="307"/>
        <v/>
      </c>
      <c r="P3311" s="2" t="str">
        <f>IF(ISNUMBER(O3311),SUMIFS(O$1:$O3311,A$1:$A3311,A3311,C$1:$C3311,C3311,G$1:$G3311,G3311,E$1:$E3311,E3311),"")</f>
        <v/>
      </c>
      <c r="U3311" t="str">
        <f t="shared" si="308"/>
        <v/>
      </c>
      <c r="AA3311">
        <v>21.9</v>
      </c>
      <c r="AB3311">
        <v>3.5000000000000003E-2</v>
      </c>
      <c r="AC3311" s="2">
        <f t="shared" si="309"/>
        <v>3.5000000000000003E-2</v>
      </c>
      <c r="AH3311" s="2" t="str">
        <f t="shared" si="310"/>
        <v/>
      </c>
      <c r="AI3311" s="2" t="str">
        <f>IF(ISNUMBER(AH3311),SUMIFS($AH$1:AH3311,$A$1:A3311,A3311,C$1:$C3311,C3311,$G$1:G3311,G3311,$E$1:E3311,E3311),"")</f>
        <v/>
      </c>
      <c r="AJ3311">
        <f t="shared" si="311"/>
        <v>6</v>
      </c>
    </row>
    <row r="3312" spans="1:36" x14ac:dyDescent="0.25">
      <c r="A3312" s="14" t="s">
        <v>92</v>
      </c>
      <c r="B3312" t="s">
        <v>80</v>
      </c>
      <c r="C3312" t="s">
        <v>90</v>
      </c>
      <c r="D3312" s="13">
        <v>42244</v>
      </c>
      <c r="E3312">
        <v>3</v>
      </c>
      <c r="F3312">
        <v>350</v>
      </c>
      <c r="G3312" s="2" t="s">
        <v>87</v>
      </c>
      <c r="H3312" s="2" t="s">
        <v>10</v>
      </c>
      <c r="I3312">
        <v>7</v>
      </c>
      <c r="J3312" s="2" t="s">
        <v>88</v>
      </c>
      <c r="K3312" s="2">
        <v>315</v>
      </c>
      <c r="L3312" s="2">
        <v>2236</v>
      </c>
      <c r="M3312" s="2">
        <f t="shared" si="306"/>
        <v>223.6</v>
      </c>
      <c r="O3312" s="2" t="str">
        <f t="shared" si="307"/>
        <v/>
      </c>
      <c r="P3312" s="2" t="str">
        <f>IF(ISNUMBER(O3312),SUMIFS(O$1:$O3312,A$1:$A3312,A3312,C$1:$C3312,C3312,G$1:$G3312,G3312,E$1:$E3312,E3312),"")</f>
        <v/>
      </c>
      <c r="U3312" t="str">
        <f t="shared" si="308"/>
        <v/>
      </c>
      <c r="AA3312">
        <v>26.8</v>
      </c>
      <c r="AB3312">
        <v>4.2999999999999997E-2</v>
      </c>
      <c r="AC3312" s="2">
        <f t="shared" si="309"/>
        <v>4.2999999999999997E-2</v>
      </c>
      <c r="AH3312" s="2" t="str">
        <f t="shared" si="310"/>
        <v/>
      </c>
      <c r="AI3312" s="2" t="str">
        <f>IF(ISNUMBER(AH3312),SUMIFS($AH$1:AH3312,$A$1:A3312,A3312,C$1:$C3312,C3312,$G$1:G3312,G3312,$E$1:E3312,E3312),"")</f>
        <v/>
      </c>
      <c r="AJ3312">
        <f t="shared" si="311"/>
        <v>6</v>
      </c>
    </row>
    <row r="3313" spans="1:36" x14ac:dyDescent="0.25">
      <c r="A3313" s="14" t="s">
        <v>91</v>
      </c>
      <c r="B3313" t="s">
        <v>80</v>
      </c>
      <c r="C3313" t="s">
        <v>90</v>
      </c>
      <c r="D3313" s="13">
        <v>42244</v>
      </c>
      <c r="E3313">
        <v>3</v>
      </c>
      <c r="F3313">
        <v>500</v>
      </c>
      <c r="G3313" s="2" t="s">
        <v>87</v>
      </c>
      <c r="H3313" s="2" t="s">
        <v>10</v>
      </c>
      <c r="I3313">
        <v>7</v>
      </c>
      <c r="J3313" s="2" t="s">
        <v>88</v>
      </c>
      <c r="K3313" s="2">
        <v>450</v>
      </c>
      <c r="L3313" s="2">
        <v>2348</v>
      </c>
      <c r="M3313" s="2">
        <f t="shared" si="306"/>
        <v>234.8</v>
      </c>
      <c r="O3313" s="2" t="str">
        <f t="shared" si="307"/>
        <v/>
      </c>
      <c r="P3313" s="2" t="str">
        <f>IF(ISNUMBER(O3313),SUMIFS(O$1:$O3313,A$1:$A3313,A3313,C$1:$C3313,C3313,G$1:$G3313,G3313,E$1:$E3313,E3313),"")</f>
        <v/>
      </c>
      <c r="U3313" t="str">
        <f t="shared" si="308"/>
        <v/>
      </c>
      <c r="AA3313">
        <v>26.2</v>
      </c>
      <c r="AB3313">
        <v>4.2000000000000003E-2</v>
      </c>
      <c r="AC3313" s="2">
        <f t="shared" si="309"/>
        <v>4.2000000000000003E-2</v>
      </c>
      <c r="AH3313" s="2" t="str">
        <f t="shared" si="310"/>
        <v/>
      </c>
      <c r="AI3313" s="2" t="str">
        <f>IF(ISNUMBER(AH3313),SUMIFS($AH$1:AH3313,$A$1:A3313,A3313,C$1:$C3313,C3313,$G$1:G3313,G3313,$E$1:E3313,E3313),"")</f>
        <v/>
      </c>
      <c r="AJ3313">
        <f t="shared" si="311"/>
        <v>6</v>
      </c>
    </row>
    <row r="3314" spans="1:36" x14ac:dyDescent="0.25">
      <c r="A3314" s="14" t="s">
        <v>96</v>
      </c>
      <c r="B3314" t="s">
        <v>80</v>
      </c>
      <c r="C3314" t="s">
        <v>90</v>
      </c>
      <c r="D3314" s="13">
        <v>42260</v>
      </c>
      <c r="E3314">
        <v>1</v>
      </c>
      <c r="F3314">
        <v>0</v>
      </c>
      <c r="G3314" s="2" t="s">
        <v>87</v>
      </c>
      <c r="H3314" s="2" t="s">
        <v>11</v>
      </c>
      <c r="I3314">
        <v>7</v>
      </c>
      <c r="J3314" s="2" t="s">
        <v>88</v>
      </c>
      <c r="K3314" s="2">
        <v>0</v>
      </c>
      <c r="L3314" s="2">
        <v>1746</v>
      </c>
      <c r="M3314" s="2">
        <f t="shared" si="306"/>
        <v>174.6</v>
      </c>
      <c r="O3314" s="2" t="str">
        <f t="shared" si="307"/>
        <v/>
      </c>
      <c r="P3314" s="2" t="str">
        <f>IF(ISNUMBER(O3314),SUMIFS(O$1:$O3314,A$1:$A3314,A3314,C$1:$C3314,C3314,G$1:$G3314,G3314,E$1:$E3314,E3314),"")</f>
        <v/>
      </c>
      <c r="U3314" t="str">
        <f t="shared" si="308"/>
        <v/>
      </c>
      <c r="AC3314" s="2" t="str">
        <f t="shared" si="309"/>
        <v/>
      </c>
      <c r="AH3314" s="2" t="str">
        <f t="shared" si="310"/>
        <v/>
      </c>
      <c r="AI3314" s="2" t="str">
        <f>IF(ISNUMBER(AH3314),SUMIFS($AH$1:AH3314,$A$1:A3314,A3314,C$1:$C3314,C3314,$G$1:G3314,G3314,$E$1:E3314,E3314),"")</f>
        <v/>
      </c>
      <c r="AJ3314">
        <f t="shared" si="311"/>
        <v>3</v>
      </c>
    </row>
    <row r="3315" spans="1:36" x14ac:dyDescent="0.25">
      <c r="A3315" s="14" t="s">
        <v>95</v>
      </c>
      <c r="B3315" t="s">
        <v>80</v>
      </c>
      <c r="C3315" t="s">
        <v>90</v>
      </c>
      <c r="D3315" s="13">
        <v>42260</v>
      </c>
      <c r="E3315">
        <v>1</v>
      </c>
      <c r="F3315">
        <v>50</v>
      </c>
      <c r="G3315" s="2" t="s">
        <v>87</v>
      </c>
      <c r="H3315" s="2" t="s">
        <v>11</v>
      </c>
      <c r="I3315">
        <v>7</v>
      </c>
      <c r="J3315" s="2" t="s">
        <v>88</v>
      </c>
      <c r="K3315" s="2">
        <v>45</v>
      </c>
      <c r="L3315" s="2">
        <v>1822.5</v>
      </c>
      <c r="M3315" s="2">
        <f t="shared" si="306"/>
        <v>182.25</v>
      </c>
      <c r="O3315" s="2" t="str">
        <f t="shared" si="307"/>
        <v/>
      </c>
      <c r="P3315" s="2" t="str">
        <f>IF(ISNUMBER(O3315),SUMIFS(O$1:$O3315,A$1:$A3315,A3315,C$1:$C3315,C3315,G$1:$G3315,G3315,E$1:$E3315,E3315),"")</f>
        <v/>
      </c>
      <c r="U3315" t="str">
        <f t="shared" si="308"/>
        <v/>
      </c>
      <c r="AC3315" s="2" t="str">
        <f t="shared" si="309"/>
        <v/>
      </c>
      <c r="AH3315" s="2" t="str">
        <f t="shared" si="310"/>
        <v/>
      </c>
      <c r="AI3315" s="2" t="str">
        <f>IF(ISNUMBER(AH3315),SUMIFS($AH$1:AH3315,$A$1:A3315,A3315,C$1:$C3315,C3315,$G$1:G3315,G3315,$E$1:E3315,E3315),"")</f>
        <v/>
      </c>
      <c r="AJ3315">
        <f t="shared" si="311"/>
        <v>3</v>
      </c>
    </row>
    <row r="3316" spans="1:36" x14ac:dyDescent="0.25">
      <c r="A3316" s="14" t="s">
        <v>94</v>
      </c>
      <c r="B3316" t="s">
        <v>80</v>
      </c>
      <c r="C3316" t="s">
        <v>90</v>
      </c>
      <c r="D3316" s="13">
        <v>42260</v>
      </c>
      <c r="E3316">
        <v>1</v>
      </c>
      <c r="F3316">
        <v>100</v>
      </c>
      <c r="G3316" s="2" t="s">
        <v>87</v>
      </c>
      <c r="H3316" s="2" t="s">
        <v>11</v>
      </c>
      <c r="I3316">
        <v>7</v>
      </c>
      <c r="J3316" s="2" t="s">
        <v>88</v>
      </c>
      <c r="K3316" s="2">
        <v>90</v>
      </c>
      <c r="L3316" s="2">
        <v>2154</v>
      </c>
      <c r="M3316" s="2">
        <f t="shared" si="306"/>
        <v>215.4</v>
      </c>
      <c r="O3316" s="2" t="str">
        <f t="shared" si="307"/>
        <v/>
      </c>
      <c r="P3316" s="2" t="str">
        <f>IF(ISNUMBER(O3316),SUMIFS(O$1:$O3316,A$1:$A3316,A3316,C$1:$C3316,C3316,G$1:$G3316,G3316,E$1:$E3316,E3316),"")</f>
        <v/>
      </c>
      <c r="U3316" t="str">
        <f t="shared" si="308"/>
        <v/>
      </c>
      <c r="AC3316" s="2" t="str">
        <f t="shared" si="309"/>
        <v/>
      </c>
      <c r="AH3316" s="2" t="str">
        <f t="shared" si="310"/>
        <v/>
      </c>
      <c r="AI3316" s="2" t="str">
        <f>IF(ISNUMBER(AH3316),SUMIFS($AH$1:AH3316,$A$1:A3316,A3316,C$1:$C3316,C3316,$G$1:G3316,G3316,$E$1:E3316,E3316),"")</f>
        <v/>
      </c>
      <c r="AJ3316">
        <f t="shared" si="311"/>
        <v>3</v>
      </c>
    </row>
    <row r="3317" spans="1:36" x14ac:dyDescent="0.25">
      <c r="A3317" s="14" t="s">
        <v>93</v>
      </c>
      <c r="B3317" t="s">
        <v>80</v>
      </c>
      <c r="C3317" t="s">
        <v>90</v>
      </c>
      <c r="D3317" s="13">
        <v>42260</v>
      </c>
      <c r="E3317">
        <v>1</v>
      </c>
      <c r="F3317">
        <v>200</v>
      </c>
      <c r="G3317" s="2" t="s">
        <v>87</v>
      </c>
      <c r="H3317" s="2" t="s">
        <v>11</v>
      </c>
      <c r="I3317">
        <v>7</v>
      </c>
      <c r="J3317" s="2" t="s">
        <v>88</v>
      </c>
      <c r="K3317" s="2">
        <v>180</v>
      </c>
      <c r="L3317" s="2">
        <v>2536.5</v>
      </c>
      <c r="M3317" s="2">
        <f t="shared" si="306"/>
        <v>253.65</v>
      </c>
      <c r="O3317" s="2" t="str">
        <f t="shared" si="307"/>
        <v/>
      </c>
      <c r="P3317" s="2" t="str">
        <f>IF(ISNUMBER(O3317),SUMIFS(O$1:$O3317,A$1:$A3317,A3317,C$1:$C3317,C3317,G$1:$G3317,G3317,E$1:$E3317,E3317),"")</f>
        <v/>
      </c>
      <c r="U3317" t="str">
        <f t="shared" si="308"/>
        <v/>
      </c>
      <c r="AC3317" s="2" t="str">
        <f t="shared" si="309"/>
        <v/>
      </c>
      <c r="AH3317" s="2" t="str">
        <f t="shared" si="310"/>
        <v/>
      </c>
      <c r="AI3317" s="2" t="str">
        <f>IF(ISNUMBER(AH3317),SUMIFS($AH$1:AH3317,$A$1:A3317,A3317,C$1:$C3317,C3317,$G$1:G3317,G3317,$E$1:E3317,E3317),"")</f>
        <v/>
      </c>
      <c r="AJ3317">
        <f t="shared" si="311"/>
        <v>3</v>
      </c>
    </row>
    <row r="3318" spans="1:36" x14ac:dyDescent="0.25">
      <c r="A3318" s="14" t="s">
        <v>92</v>
      </c>
      <c r="B3318" t="s">
        <v>80</v>
      </c>
      <c r="C3318" t="s">
        <v>90</v>
      </c>
      <c r="D3318" s="13">
        <v>42260</v>
      </c>
      <c r="E3318">
        <v>1</v>
      </c>
      <c r="F3318">
        <v>350</v>
      </c>
      <c r="G3318" s="2" t="s">
        <v>87</v>
      </c>
      <c r="H3318" s="2" t="s">
        <v>11</v>
      </c>
      <c r="I3318">
        <v>7</v>
      </c>
      <c r="J3318" s="2" t="s">
        <v>88</v>
      </c>
      <c r="K3318" s="2">
        <v>315</v>
      </c>
      <c r="L3318" s="2">
        <v>3225</v>
      </c>
      <c r="M3318" s="2">
        <f t="shared" si="306"/>
        <v>322.5</v>
      </c>
      <c r="O3318" s="2" t="str">
        <f t="shared" si="307"/>
        <v/>
      </c>
      <c r="P3318" s="2" t="str">
        <f>IF(ISNUMBER(O3318),SUMIFS(O$1:$O3318,A$1:$A3318,A3318,C$1:$C3318,C3318,G$1:$G3318,G3318,E$1:$E3318,E3318),"")</f>
        <v/>
      </c>
      <c r="U3318" t="str">
        <f t="shared" si="308"/>
        <v/>
      </c>
      <c r="AC3318" s="2" t="str">
        <f t="shared" si="309"/>
        <v/>
      </c>
      <c r="AH3318" s="2" t="str">
        <f t="shared" si="310"/>
        <v/>
      </c>
      <c r="AI3318" s="2" t="str">
        <f>IF(ISNUMBER(AH3318),SUMIFS($AH$1:AH3318,$A$1:A3318,A3318,C$1:$C3318,C3318,$G$1:G3318,G3318,$E$1:E3318,E3318),"")</f>
        <v/>
      </c>
      <c r="AJ3318">
        <f t="shared" si="311"/>
        <v>3</v>
      </c>
    </row>
    <row r="3319" spans="1:36" x14ac:dyDescent="0.25">
      <c r="A3319" s="14" t="s">
        <v>91</v>
      </c>
      <c r="B3319" t="s">
        <v>80</v>
      </c>
      <c r="C3319" t="s">
        <v>90</v>
      </c>
      <c r="D3319" s="13">
        <v>42260</v>
      </c>
      <c r="E3319">
        <v>1</v>
      </c>
      <c r="F3319">
        <v>500</v>
      </c>
      <c r="G3319" s="2" t="s">
        <v>87</v>
      </c>
      <c r="H3319" s="2" t="s">
        <v>11</v>
      </c>
      <c r="I3319">
        <v>7</v>
      </c>
      <c r="J3319" s="2" t="s">
        <v>88</v>
      </c>
      <c r="K3319" s="2">
        <v>450</v>
      </c>
      <c r="L3319" s="2">
        <v>4168.5</v>
      </c>
      <c r="M3319" s="2">
        <f t="shared" si="306"/>
        <v>416.85</v>
      </c>
      <c r="O3319" s="2" t="str">
        <f t="shared" si="307"/>
        <v/>
      </c>
      <c r="P3319" s="2" t="str">
        <f>IF(ISNUMBER(O3319),SUMIFS(O$1:$O3319,A$1:$A3319,A3319,C$1:$C3319,C3319,G$1:$G3319,G3319,E$1:$E3319,E3319),"")</f>
        <v/>
      </c>
      <c r="U3319" t="str">
        <f t="shared" si="308"/>
        <v/>
      </c>
      <c r="AC3319" s="2" t="str">
        <f t="shared" si="309"/>
        <v/>
      </c>
      <c r="AH3319" s="2" t="str">
        <f t="shared" si="310"/>
        <v/>
      </c>
      <c r="AI3319" s="2" t="str">
        <f>IF(ISNUMBER(AH3319),SUMIFS($AH$1:AH3319,$A$1:A3319,A3319,C$1:$C3319,C3319,$G$1:G3319,G3319,$E$1:E3319,E3319),"")</f>
        <v/>
      </c>
      <c r="AJ3319">
        <f t="shared" si="311"/>
        <v>3</v>
      </c>
    </row>
    <row r="3320" spans="1:36" x14ac:dyDescent="0.25">
      <c r="A3320" s="14" t="s">
        <v>96</v>
      </c>
      <c r="B3320" t="s">
        <v>80</v>
      </c>
      <c r="C3320" t="s">
        <v>90</v>
      </c>
      <c r="D3320" s="13">
        <v>42260</v>
      </c>
      <c r="E3320">
        <v>2</v>
      </c>
      <c r="F3320">
        <v>0</v>
      </c>
      <c r="G3320" s="2" t="s">
        <v>87</v>
      </c>
      <c r="H3320" s="2" t="s">
        <v>11</v>
      </c>
      <c r="I3320">
        <v>7</v>
      </c>
      <c r="J3320" s="2" t="s">
        <v>88</v>
      </c>
      <c r="K3320" s="2">
        <v>0</v>
      </c>
      <c r="L3320" s="2">
        <v>1618.5</v>
      </c>
      <c r="M3320" s="2">
        <f t="shared" si="306"/>
        <v>161.85</v>
      </c>
      <c r="O3320" s="2" t="str">
        <f t="shared" si="307"/>
        <v/>
      </c>
      <c r="P3320" s="2" t="str">
        <f>IF(ISNUMBER(O3320),SUMIFS(O$1:$O3320,A$1:$A3320,A3320,C$1:$C3320,C3320,G$1:$G3320,G3320,E$1:$E3320,E3320),"")</f>
        <v/>
      </c>
      <c r="U3320" t="str">
        <f t="shared" si="308"/>
        <v/>
      </c>
      <c r="AC3320" s="2" t="str">
        <f t="shared" si="309"/>
        <v/>
      </c>
      <c r="AH3320" s="2" t="str">
        <f t="shared" si="310"/>
        <v/>
      </c>
      <c r="AI3320" s="2" t="str">
        <f>IF(ISNUMBER(AH3320),SUMIFS($AH$1:AH3320,$A$1:A3320,A3320,C$1:$C3320,C3320,$G$1:G3320,G3320,$E$1:E3320,E3320),"")</f>
        <v/>
      </c>
      <c r="AJ3320">
        <f t="shared" si="311"/>
        <v>3</v>
      </c>
    </row>
    <row r="3321" spans="1:36" x14ac:dyDescent="0.25">
      <c r="A3321" s="14" t="s">
        <v>95</v>
      </c>
      <c r="B3321" t="s">
        <v>80</v>
      </c>
      <c r="C3321" t="s">
        <v>90</v>
      </c>
      <c r="D3321" s="13">
        <v>42260</v>
      </c>
      <c r="E3321">
        <v>2</v>
      </c>
      <c r="F3321">
        <v>50</v>
      </c>
      <c r="G3321" s="2" t="s">
        <v>87</v>
      </c>
      <c r="H3321" s="2" t="s">
        <v>11</v>
      </c>
      <c r="I3321">
        <v>7</v>
      </c>
      <c r="J3321" s="2" t="s">
        <v>88</v>
      </c>
      <c r="K3321" s="2">
        <v>45</v>
      </c>
      <c r="L3321" s="2">
        <v>1924.5</v>
      </c>
      <c r="M3321" s="2">
        <f t="shared" si="306"/>
        <v>192.45</v>
      </c>
      <c r="O3321" s="2" t="str">
        <f t="shared" si="307"/>
        <v/>
      </c>
      <c r="P3321" s="2" t="str">
        <f>IF(ISNUMBER(O3321),SUMIFS(O$1:$O3321,A$1:$A3321,A3321,C$1:$C3321,C3321,G$1:$G3321,G3321,E$1:$E3321,E3321),"")</f>
        <v/>
      </c>
      <c r="U3321" t="str">
        <f t="shared" si="308"/>
        <v/>
      </c>
      <c r="AC3321" s="2" t="str">
        <f t="shared" si="309"/>
        <v/>
      </c>
      <c r="AH3321" s="2" t="str">
        <f t="shared" si="310"/>
        <v/>
      </c>
      <c r="AI3321" s="2" t="str">
        <f>IF(ISNUMBER(AH3321),SUMIFS($AH$1:AH3321,$A$1:A3321,A3321,C$1:$C3321,C3321,$G$1:G3321,G3321,$E$1:E3321,E3321),"")</f>
        <v/>
      </c>
      <c r="AJ3321">
        <f t="shared" si="311"/>
        <v>3</v>
      </c>
    </row>
    <row r="3322" spans="1:36" x14ac:dyDescent="0.25">
      <c r="A3322" s="14" t="s">
        <v>94</v>
      </c>
      <c r="B3322" t="s">
        <v>80</v>
      </c>
      <c r="C3322" t="s">
        <v>90</v>
      </c>
      <c r="D3322" s="13">
        <v>42260</v>
      </c>
      <c r="E3322">
        <v>2</v>
      </c>
      <c r="F3322">
        <v>100</v>
      </c>
      <c r="G3322" s="2" t="s">
        <v>87</v>
      </c>
      <c r="H3322" s="2" t="s">
        <v>11</v>
      </c>
      <c r="I3322">
        <v>7</v>
      </c>
      <c r="J3322" s="2" t="s">
        <v>88</v>
      </c>
      <c r="K3322" s="2">
        <v>90</v>
      </c>
      <c r="L3322" s="2">
        <v>2052</v>
      </c>
      <c r="M3322" s="2">
        <f t="shared" si="306"/>
        <v>205.2</v>
      </c>
      <c r="O3322" s="2" t="str">
        <f t="shared" si="307"/>
        <v/>
      </c>
      <c r="P3322" s="2" t="str">
        <f>IF(ISNUMBER(O3322),SUMIFS(O$1:$O3322,A$1:$A3322,A3322,C$1:$C3322,C3322,G$1:$G3322,G3322,E$1:$E3322,E3322),"")</f>
        <v/>
      </c>
      <c r="U3322" t="str">
        <f t="shared" si="308"/>
        <v/>
      </c>
      <c r="AC3322" s="2" t="str">
        <f t="shared" si="309"/>
        <v/>
      </c>
      <c r="AH3322" s="2" t="str">
        <f t="shared" si="310"/>
        <v/>
      </c>
      <c r="AI3322" s="2" t="str">
        <f>IF(ISNUMBER(AH3322),SUMIFS($AH$1:AH3322,$A$1:A3322,A3322,C$1:$C3322,C3322,$G$1:G3322,G3322,$E$1:E3322,E3322),"")</f>
        <v/>
      </c>
      <c r="AJ3322">
        <f t="shared" si="311"/>
        <v>3</v>
      </c>
    </row>
    <row r="3323" spans="1:36" x14ac:dyDescent="0.25">
      <c r="A3323" s="14" t="s">
        <v>93</v>
      </c>
      <c r="B3323" t="s">
        <v>80</v>
      </c>
      <c r="C3323" t="s">
        <v>90</v>
      </c>
      <c r="D3323" s="13">
        <v>42260</v>
      </c>
      <c r="E3323">
        <v>2</v>
      </c>
      <c r="F3323">
        <v>200</v>
      </c>
      <c r="G3323" s="2" t="s">
        <v>87</v>
      </c>
      <c r="H3323" s="2" t="s">
        <v>11</v>
      </c>
      <c r="I3323">
        <v>7</v>
      </c>
      <c r="J3323" s="2" t="s">
        <v>88</v>
      </c>
      <c r="K3323" s="2">
        <v>180</v>
      </c>
      <c r="L3323" s="2">
        <v>3021</v>
      </c>
      <c r="M3323" s="2">
        <f t="shared" si="306"/>
        <v>302.10000000000002</v>
      </c>
      <c r="O3323" s="2" t="str">
        <f t="shared" si="307"/>
        <v/>
      </c>
      <c r="P3323" s="2" t="str">
        <f>IF(ISNUMBER(O3323),SUMIFS(O$1:$O3323,A$1:$A3323,A3323,C$1:$C3323,C3323,G$1:$G3323,G3323,E$1:$E3323,E3323),"")</f>
        <v/>
      </c>
      <c r="U3323" t="str">
        <f t="shared" si="308"/>
        <v/>
      </c>
      <c r="AC3323" s="2" t="str">
        <f t="shared" si="309"/>
        <v/>
      </c>
      <c r="AH3323" s="2" t="str">
        <f t="shared" si="310"/>
        <v/>
      </c>
      <c r="AI3323" s="2" t="str">
        <f>IF(ISNUMBER(AH3323),SUMIFS($AH$1:AH3323,$A$1:A3323,A3323,C$1:$C3323,C3323,$G$1:G3323,G3323,$E$1:E3323,E3323),"")</f>
        <v/>
      </c>
      <c r="AJ3323">
        <f t="shared" si="311"/>
        <v>3</v>
      </c>
    </row>
    <row r="3324" spans="1:36" x14ac:dyDescent="0.25">
      <c r="A3324" s="14" t="s">
        <v>92</v>
      </c>
      <c r="B3324" t="s">
        <v>80</v>
      </c>
      <c r="C3324" t="s">
        <v>90</v>
      </c>
      <c r="D3324" s="13">
        <v>42260</v>
      </c>
      <c r="E3324">
        <v>2</v>
      </c>
      <c r="F3324">
        <v>350</v>
      </c>
      <c r="G3324" s="2" t="s">
        <v>87</v>
      </c>
      <c r="H3324" s="2" t="s">
        <v>11</v>
      </c>
      <c r="I3324">
        <v>7</v>
      </c>
      <c r="J3324" s="2" t="s">
        <v>88</v>
      </c>
      <c r="K3324" s="2">
        <v>315</v>
      </c>
      <c r="L3324" s="2">
        <v>3505.5</v>
      </c>
      <c r="M3324" s="2">
        <f t="shared" si="306"/>
        <v>350.55</v>
      </c>
      <c r="O3324" s="2" t="str">
        <f t="shared" si="307"/>
        <v/>
      </c>
      <c r="P3324" s="2" t="str">
        <f>IF(ISNUMBER(O3324),SUMIFS(O$1:$O3324,A$1:$A3324,A3324,C$1:$C3324,C3324,G$1:$G3324,G3324,E$1:$E3324,E3324),"")</f>
        <v/>
      </c>
      <c r="U3324" t="str">
        <f t="shared" si="308"/>
        <v/>
      </c>
      <c r="AC3324" s="2" t="str">
        <f t="shared" si="309"/>
        <v/>
      </c>
      <c r="AH3324" s="2" t="str">
        <f t="shared" si="310"/>
        <v/>
      </c>
      <c r="AI3324" s="2" t="str">
        <f>IF(ISNUMBER(AH3324),SUMIFS($AH$1:AH3324,$A$1:A3324,A3324,C$1:$C3324,C3324,$G$1:G3324,G3324,$E$1:E3324,E3324),"")</f>
        <v/>
      </c>
      <c r="AJ3324">
        <f t="shared" si="311"/>
        <v>3</v>
      </c>
    </row>
    <row r="3325" spans="1:36" x14ac:dyDescent="0.25">
      <c r="A3325" s="14" t="s">
        <v>91</v>
      </c>
      <c r="B3325" t="s">
        <v>80</v>
      </c>
      <c r="C3325" t="s">
        <v>90</v>
      </c>
      <c r="D3325" s="13">
        <v>42260</v>
      </c>
      <c r="E3325">
        <v>2</v>
      </c>
      <c r="F3325">
        <v>500</v>
      </c>
      <c r="G3325" s="2" t="s">
        <v>87</v>
      </c>
      <c r="H3325" s="2" t="s">
        <v>11</v>
      </c>
      <c r="I3325">
        <v>7</v>
      </c>
      <c r="J3325" s="2" t="s">
        <v>88</v>
      </c>
      <c r="K3325" s="2">
        <v>450</v>
      </c>
      <c r="L3325" s="2">
        <v>3556.5</v>
      </c>
      <c r="M3325" s="2">
        <f t="shared" si="306"/>
        <v>355.65</v>
      </c>
      <c r="O3325" s="2" t="str">
        <f t="shared" si="307"/>
        <v/>
      </c>
      <c r="P3325" s="2" t="str">
        <f>IF(ISNUMBER(O3325),SUMIFS(O$1:$O3325,A$1:$A3325,A3325,C$1:$C3325,C3325,G$1:$G3325,G3325,E$1:$E3325,E3325),"")</f>
        <v/>
      </c>
      <c r="U3325" t="str">
        <f t="shared" si="308"/>
        <v/>
      </c>
      <c r="AC3325" s="2" t="str">
        <f t="shared" si="309"/>
        <v/>
      </c>
      <c r="AH3325" s="2" t="str">
        <f t="shared" si="310"/>
        <v/>
      </c>
      <c r="AI3325" s="2" t="str">
        <f>IF(ISNUMBER(AH3325),SUMIFS($AH$1:AH3325,$A$1:A3325,A3325,C$1:$C3325,C3325,$G$1:G3325,G3325,$E$1:E3325,E3325),"")</f>
        <v/>
      </c>
      <c r="AJ3325">
        <f t="shared" si="311"/>
        <v>3</v>
      </c>
    </row>
    <row r="3326" spans="1:36" x14ac:dyDescent="0.25">
      <c r="A3326" s="14" t="s">
        <v>96</v>
      </c>
      <c r="B3326" t="s">
        <v>80</v>
      </c>
      <c r="C3326" t="s">
        <v>90</v>
      </c>
      <c r="D3326" s="13">
        <v>42260</v>
      </c>
      <c r="E3326">
        <v>3</v>
      </c>
      <c r="F3326">
        <v>0</v>
      </c>
      <c r="G3326" s="2" t="s">
        <v>87</v>
      </c>
      <c r="H3326" s="2" t="s">
        <v>11</v>
      </c>
      <c r="I3326">
        <v>7</v>
      </c>
      <c r="J3326" s="2" t="s">
        <v>88</v>
      </c>
      <c r="K3326" s="2">
        <v>0</v>
      </c>
      <c r="L3326" s="2">
        <v>1695</v>
      </c>
      <c r="M3326" s="2">
        <f t="shared" si="306"/>
        <v>169.5</v>
      </c>
      <c r="O3326" s="2" t="str">
        <f t="shared" si="307"/>
        <v/>
      </c>
      <c r="P3326" s="2" t="str">
        <f>IF(ISNUMBER(O3326),SUMIFS(O$1:$O3326,A$1:$A3326,A3326,C$1:$C3326,C3326,G$1:$G3326,G3326,E$1:$E3326,E3326),"")</f>
        <v/>
      </c>
      <c r="U3326" t="str">
        <f t="shared" si="308"/>
        <v/>
      </c>
      <c r="AC3326" s="2" t="str">
        <f t="shared" si="309"/>
        <v/>
      </c>
      <c r="AH3326" s="2" t="str">
        <f t="shared" si="310"/>
        <v/>
      </c>
      <c r="AI3326" s="2" t="str">
        <f>IF(ISNUMBER(AH3326),SUMIFS($AH$1:AH3326,$A$1:A3326,A3326,C$1:$C3326,C3326,$G$1:G3326,G3326,$E$1:E3326,E3326),"")</f>
        <v/>
      </c>
      <c r="AJ3326">
        <f t="shared" si="311"/>
        <v>3</v>
      </c>
    </row>
    <row r="3327" spans="1:36" x14ac:dyDescent="0.25">
      <c r="A3327" s="14" t="s">
        <v>95</v>
      </c>
      <c r="B3327" t="s">
        <v>80</v>
      </c>
      <c r="C3327" t="s">
        <v>90</v>
      </c>
      <c r="D3327" s="13">
        <v>42260</v>
      </c>
      <c r="E3327">
        <v>3</v>
      </c>
      <c r="F3327">
        <v>50</v>
      </c>
      <c r="G3327" s="2" t="s">
        <v>87</v>
      </c>
      <c r="H3327" s="2" t="s">
        <v>11</v>
      </c>
      <c r="I3327">
        <v>7</v>
      </c>
      <c r="J3327" s="2" t="s">
        <v>88</v>
      </c>
      <c r="K3327" s="2">
        <v>45</v>
      </c>
      <c r="L3327" s="2">
        <v>1822.5</v>
      </c>
      <c r="M3327" s="2">
        <f t="shared" si="306"/>
        <v>182.25</v>
      </c>
      <c r="O3327" s="2" t="str">
        <f t="shared" si="307"/>
        <v/>
      </c>
      <c r="P3327" s="2" t="str">
        <f>IF(ISNUMBER(O3327),SUMIFS(O$1:$O3327,A$1:$A3327,A3327,C$1:$C3327,C3327,G$1:$G3327,G3327,E$1:$E3327,E3327),"")</f>
        <v/>
      </c>
      <c r="U3327" t="str">
        <f t="shared" si="308"/>
        <v/>
      </c>
      <c r="AC3327" s="2" t="str">
        <f t="shared" si="309"/>
        <v/>
      </c>
      <c r="AH3327" s="2" t="str">
        <f t="shared" si="310"/>
        <v/>
      </c>
      <c r="AI3327" s="2" t="str">
        <f>IF(ISNUMBER(AH3327),SUMIFS($AH$1:AH3327,$A$1:A3327,A3327,C$1:$C3327,C3327,$G$1:G3327,G3327,$E$1:E3327,E3327),"")</f>
        <v/>
      </c>
      <c r="AJ3327">
        <f t="shared" si="311"/>
        <v>3</v>
      </c>
    </row>
    <row r="3328" spans="1:36" x14ac:dyDescent="0.25">
      <c r="A3328" s="14" t="s">
        <v>94</v>
      </c>
      <c r="B3328" t="s">
        <v>80</v>
      </c>
      <c r="C3328" t="s">
        <v>90</v>
      </c>
      <c r="D3328" s="13">
        <v>42260</v>
      </c>
      <c r="E3328">
        <v>3</v>
      </c>
      <c r="F3328">
        <v>100</v>
      </c>
      <c r="G3328" s="2" t="s">
        <v>87</v>
      </c>
      <c r="H3328" s="2" t="s">
        <v>11</v>
      </c>
      <c r="I3328">
        <v>7</v>
      </c>
      <c r="J3328" s="2" t="s">
        <v>88</v>
      </c>
      <c r="K3328" s="2">
        <v>90</v>
      </c>
      <c r="L3328" s="2">
        <v>2383.5</v>
      </c>
      <c r="M3328" s="2">
        <f t="shared" si="306"/>
        <v>238.35</v>
      </c>
      <c r="O3328" s="2" t="str">
        <f t="shared" si="307"/>
        <v/>
      </c>
      <c r="P3328" s="2" t="str">
        <f>IF(ISNUMBER(O3328),SUMIFS(O$1:$O3328,A$1:$A3328,A3328,C$1:$C3328,C3328,G$1:$G3328,G3328,E$1:$E3328,E3328),"")</f>
        <v/>
      </c>
      <c r="U3328" t="str">
        <f t="shared" si="308"/>
        <v/>
      </c>
      <c r="AC3328" s="2" t="str">
        <f t="shared" si="309"/>
        <v/>
      </c>
      <c r="AH3328" s="2" t="str">
        <f t="shared" si="310"/>
        <v/>
      </c>
      <c r="AI3328" s="2" t="str">
        <f>IF(ISNUMBER(AH3328),SUMIFS($AH$1:AH3328,$A$1:A3328,A3328,C$1:$C3328,C3328,$G$1:G3328,G3328,$E$1:E3328,E3328),"")</f>
        <v/>
      </c>
      <c r="AJ3328">
        <f t="shared" si="311"/>
        <v>3</v>
      </c>
    </row>
    <row r="3329" spans="1:36" x14ac:dyDescent="0.25">
      <c r="A3329" s="14" t="s">
        <v>93</v>
      </c>
      <c r="B3329" t="s">
        <v>80</v>
      </c>
      <c r="C3329" t="s">
        <v>90</v>
      </c>
      <c r="D3329" s="13">
        <v>42260</v>
      </c>
      <c r="E3329">
        <v>3</v>
      </c>
      <c r="F3329">
        <v>200</v>
      </c>
      <c r="G3329" s="2" t="s">
        <v>87</v>
      </c>
      <c r="H3329" s="2" t="s">
        <v>11</v>
      </c>
      <c r="I3329">
        <v>7</v>
      </c>
      <c r="J3329" s="2" t="s">
        <v>88</v>
      </c>
      <c r="K3329" s="2">
        <v>180</v>
      </c>
      <c r="L3329" s="2">
        <v>2791.5</v>
      </c>
      <c r="M3329" s="2">
        <f t="shared" si="306"/>
        <v>279.14999999999998</v>
      </c>
      <c r="O3329" s="2" t="str">
        <f t="shared" si="307"/>
        <v/>
      </c>
      <c r="P3329" s="2" t="str">
        <f>IF(ISNUMBER(O3329),SUMIFS(O$1:$O3329,A$1:$A3329,A3329,C$1:$C3329,C3329,G$1:$G3329,G3329,E$1:$E3329,E3329),"")</f>
        <v/>
      </c>
      <c r="U3329" t="str">
        <f t="shared" si="308"/>
        <v/>
      </c>
      <c r="AC3329" s="2" t="str">
        <f t="shared" si="309"/>
        <v/>
      </c>
      <c r="AH3329" s="2" t="str">
        <f t="shared" si="310"/>
        <v/>
      </c>
      <c r="AI3329" s="2" t="str">
        <f>IF(ISNUMBER(AH3329),SUMIFS($AH$1:AH3329,$A$1:A3329,A3329,C$1:$C3329,C3329,$G$1:G3329,G3329,$E$1:E3329,E3329),"")</f>
        <v/>
      </c>
      <c r="AJ3329">
        <f t="shared" si="311"/>
        <v>3</v>
      </c>
    </row>
    <row r="3330" spans="1:36" x14ac:dyDescent="0.25">
      <c r="A3330" s="14" t="s">
        <v>92</v>
      </c>
      <c r="B3330" t="s">
        <v>80</v>
      </c>
      <c r="C3330" t="s">
        <v>90</v>
      </c>
      <c r="D3330" s="13">
        <v>42260</v>
      </c>
      <c r="E3330">
        <v>3</v>
      </c>
      <c r="F3330">
        <v>350</v>
      </c>
      <c r="G3330" s="2" t="s">
        <v>87</v>
      </c>
      <c r="H3330" s="2" t="s">
        <v>11</v>
      </c>
      <c r="I3330">
        <v>7</v>
      </c>
      <c r="J3330" s="2" t="s">
        <v>88</v>
      </c>
      <c r="K3330" s="2">
        <v>315</v>
      </c>
      <c r="L3330" s="2">
        <v>3556.5</v>
      </c>
      <c r="M3330" s="2">
        <f t="shared" ref="M3330:M3393" si="312">IF(ISNUMBER(L3330),L3330/10,"")</f>
        <v>355.65</v>
      </c>
      <c r="O3330" s="2" t="str">
        <f t="shared" ref="O3330:O3393" si="313">IF(ISNUMBER(N3330),N3330/10,"")</f>
        <v/>
      </c>
      <c r="P3330" s="2" t="str">
        <f>IF(ISNUMBER(O3330),SUMIFS(O$1:$O3330,A$1:$A3330,A3330,C$1:$C3330,C3330,G$1:$G3330,G3330,E$1:$E3330,E3330),"")</f>
        <v/>
      </c>
      <c r="U3330" t="str">
        <f t="shared" ref="U3330:U3393" si="314">IF(ISNUMBER(R3330),R3330/100,"")</f>
        <v/>
      </c>
      <c r="AC3330" s="2" t="str">
        <f t="shared" ref="AC3330:AC3393" si="315">IF(ISNUMBER(AB3330),AB3330,"")</f>
        <v/>
      </c>
      <c r="AH3330" s="2" t="str">
        <f t="shared" ref="AH3330:AH3393" si="316">IF(AND(ISNUMBER(AB3330),ISNUMBER(O3330)),ROUND(O3330*AB3330,3),"")</f>
        <v/>
      </c>
      <c r="AI3330" s="2" t="str">
        <f>IF(ISNUMBER(AH3330),SUMIFS($AH$1:AH3330,$A$1:A3330,A3330,C$1:$C3330,C3330,$G$1:G3330,G3330,$E$1:E3330,E3330),"")</f>
        <v/>
      </c>
      <c r="AJ3330">
        <f t="shared" ref="AJ3330:AJ3393" si="317">COUNT(K3330:AI3330)</f>
        <v>3</v>
      </c>
    </row>
    <row r="3331" spans="1:36" x14ac:dyDescent="0.25">
      <c r="A3331" s="14" t="s">
        <v>91</v>
      </c>
      <c r="B3331" t="s">
        <v>80</v>
      </c>
      <c r="C3331" t="s">
        <v>90</v>
      </c>
      <c r="D3331" s="13">
        <v>42260</v>
      </c>
      <c r="E3331">
        <v>3</v>
      </c>
      <c r="F3331">
        <v>500</v>
      </c>
      <c r="G3331" s="2" t="s">
        <v>87</v>
      </c>
      <c r="H3331" s="2" t="s">
        <v>11</v>
      </c>
      <c r="I3331">
        <v>7</v>
      </c>
      <c r="J3331" s="2" t="s">
        <v>88</v>
      </c>
      <c r="K3331" s="2">
        <v>450</v>
      </c>
      <c r="L3331" s="2">
        <v>4398</v>
      </c>
      <c r="M3331" s="2">
        <f t="shared" si="312"/>
        <v>439.8</v>
      </c>
      <c r="O3331" s="2" t="str">
        <f t="shared" si="313"/>
        <v/>
      </c>
      <c r="P3331" s="2" t="str">
        <f>IF(ISNUMBER(O3331),SUMIFS(O$1:$O3331,A$1:$A3331,A3331,C$1:$C3331,C3331,G$1:$G3331,G3331,E$1:$E3331,E3331),"")</f>
        <v/>
      </c>
      <c r="U3331" t="str">
        <f t="shared" si="314"/>
        <v/>
      </c>
      <c r="AC3331" s="2" t="str">
        <f t="shared" si="315"/>
        <v/>
      </c>
      <c r="AH3331" s="2" t="str">
        <f t="shared" si="316"/>
        <v/>
      </c>
      <c r="AI3331" s="2" t="str">
        <f>IF(ISNUMBER(AH3331),SUMIFS($AH$1:AH3331,$A$1:A3331,A3331,C$1:$C3331,C3331,$G$1:G3331,G3331,$E$1:E3331,E3331),"")</f>
        <v/>
      </c>
      <c r="AJ3331">
        <f t="shared" si="317"/>
        <v>3</v>
      </c>
    </row>
    <row r="3332" spans="1:36" x14ac:dyDescent="0.25">
      <c r="A3332" s="14" t="s">
        <v>96</v>
      </c>
      <c r="B3332" t="s">
        <v>80</v>
      </c>
      <c r="C3332" t="s">
        <v>90</v>
      </c>
      <c r="D3332" s="13">
        <v>42261</v>
      </c>
      <c r="E3332">
        <v>1</v>
      </c>
      <c r="F3332">
        <v>0</v>
      </c>
      <c r="G3332" s="2" t="s">
        <v>87</v>
      </c>
      <c r="H3332" s="2" t="s">
        <v>11</v>
      </c>
      <c r="I3332">
        <v>7</v>
      </c>
      <c r="J3332" s="2" t="s">
        <v>77</v>
      </c>
      <c r="K3332" s="2">
        <v>0</v>
      </c>
      <c r="L3332" s="2"/>
      <c r="M3332" s="2" t="str">
        <f t="shared" si="312"/>
        <v/>
      </c>
      <c r="N3332">
        <v>50.889853973333331</v>
      </c>
      <c r="O3332" s="2">
        <f t="shared" si="313"/>
        <v>5.0889853973333334</v>
      </c>
      <c r="P3332" s="2">
        <f>IF(ISNUMBER(O3332),SUMIFS(O$1:$O3332,A$1:$A3332,A3332,C$1:$C3332,C3332,G$1:$G3332,G3332,E$1:$E3332,E3332),"")</f>
        <v>21.624958754666665</v>
      </c>
      <c r="U3332" t="str">
        <f t="shared" si="314"/>
        <v/>
      </c>
      <c r="AA3332">
        <v>14.7</v>
      </c>
      <c r="AB3332">
        <v>2.4E-2</v>
      </c>
      <c r="AC3332" s="2">
        <f t="shared" si="315"/>
        <v>2.4E-2</v>
      </c>
      <c r="AH3332" s="2">
        <f t="shared" si="316"/>
        <v>0.122</v>
      </c>
      <c r="AI3332" s="2">
        <f>IF(ISNUMBER(AH3332),SUMIFS($AH$1:AH3332,$A$1:A3332,A3332,C$1:$C3332,C3332,$G$1:G3332,G3332,$E$1:E3332,E3332),"")</f>
        <v>0.55200000000000005</v>
      </c>
      <c r="AJ3332">
        <f t="shared" si="317"/>
        <v>9</v>
      </c>
    </row>
    <row r="3333" spans="1:36" x14ac:dyDescent="0.25">
      <c r="A3333" s="14" t="s">
        <v>95</v>
      </c>
      <c r="B3333" t="s">
        <v>80</v>
      </c>
      <c r="C3333" t="s">
        <v>90</v>
      </c>
      <c r="D3333" s="13">
        <v>42261</v>
      </c>
      <c r="E3333">
        <v>1</v>
      </c>
      <c r="F3333">
        <v>50</v>
      </c>
      <c r="G3333" s="2" t="s">
        <v>87</v>
      </c>
      <c r="H3333" s="2" t="s">
        <v>11</v>
      </c>
      <c r="I3333">
        <v>7</v>
      </c>
      <c r="J3333" s="2" t="s">
        <v>77</v>
      </c>
      <c r="K3333" s="2">
        <v>45</v>
      </c>
      <c r="L3333" s="2"/>
      <c r="M3333" s="2" t="str">
        <f t="shared" si="312"/>
        <v/>
      </c>
      <c r="N3333">
        <v>125.67016591999997</v>
      </c>
      <c r="O3333" s="2">
        <f t="shared" si="313"/>
        <v>12.567016591999998</v>
      </c>
      <c r="P3333" s="2">
        <f>IF(ISNUMBER(O3333),SUMIFS(O$1:$O3333,A$1:$A3333,A3333,C$1:$C3333,C3333,G$1:$G3333,G3333,E$1:$E3333,E3333),"")</f>
        <v>25.910236122666667</v>
      </c>
      <c r="U3333" t="str">
        <f t="shared" si="314"/>
        <v/>
      </c>
      <c r="AA3333">
        <v>15.1</v>
      </c>
      <c r="AB3333">
        <v>2.4E-2</v>
      </c>
      <c r="AC3333" s="2">
        <f t="shared" si="315"/>
        <v>2.4E-2</v>
      </c>
      <c r="AH3333" s="2">
        <f t="shared" si="316"/>
        <v>0.30199999999999999</v>
      </c>
      <c r="AI3333" s="2">
        <f>IF(ISNUMBER(AH3333),SUMIFS($AH$1:AH3333,$A$1:A3333,A3333,C$1:$C3333,C3333,$G$1:G3333,G3333,$E$1:E3333,E3333),"")</f>
        <v>0.622</v>
      </c>
      <c r="AJ3333">
        <f t="shared" si="317"/>
        <v>9</v>
      </c>
    </row>
    <row r="3334" spans="1:36" x14ac:dyDescent="0.25">
      <c r="A3334" s="14" t="s">
        <v>94</v>
      </c>
      <c r="B3334" t="s">
        <v>80</v>
      </c>
      <c r="C3334" t="s">
        <v>90</v>
      </c>
      <c r="D3334" s="13">
        <v>42261</v>
      </c>
      <c r="E3334">
        <v>1</v>
      </c>
      <c r="F3334">
        <v>100</v>
      </c>
      <c r="G3334" s="2" t="s">
        <v>87</v>
      </c>
      <c r="H3334" s="2" t="s">
        <v>11</v>
      </c>
      <c r="I3334">
        <v>7</v>
      </c>
      <c r="J3334" s="2" t="s">
        <v>77</v>
      </c>
      <c r="K3334" s="2">
        <v>90</v>
      </c>
      <c r="L3334" s="2"/>
      <c r="M3334" s="2" t="str">
        <f t="shared" si="312"/>
        <v/>
      </c>
      <c r="N3334">
        <v>417.12124133333333</v>
      </c>
      <c r="O3334" s="2">
        <f t="shared" si="313"/>
        <v>41.712124133333333</v>
      </c>
      <c r="P3334" s="2">
        <f>IF(ISNUMBER(O3334),SUMIFS(O$1:$O3334,A$1:$A3334,A3334,C$1:$C3334,C3334,G$1:$G3334,G3334,E$1:$E3334,E3334),"")</f>
        <v>94.88216053333332</v>
      </c>
      <c r="U3334" t="str">
        <f t="shared" si="314"/>
        <v/>
      </c>
      <c r="AA3334">
        <v>15.2</v>
      </c>
      <c r="AB3334">
        <v>2.4E-2</v>
      </c>
      <c r="AC3334" s="2">
        <f t="shared" si="315"/>
        <v>2.4E-2</v>
      </c>
      <c r="AH3334" s="2">
        <f t="shared" si="316"/>
        <v>1.0009999999999999</v>
      </c>
      <c r="AI3334" s="2">
        <f>IF(ISNUMBER(AH3334),SUMIFS($AH$1:AH3334,$A$1:A3334,A3334,C$1:$C3334,C3334,$G$1:G3334,G3334,$E$1:E3334,E3334),"")</f>
        <v>2.383</v>
      </c>
      <c r="AJ3334">
        <f t="shared" si="317"/>
        <v>9</v>
      </c>
    </row>
    <row r="3335" spans="1:36" x14ac:dyDescent="0.25">
      <c r="A3335" s="14" t="s">
        <v>93</v>
      </c>
      <c r="B3335" t="s">
        <v>80</v>
      </c>
      <c r="C3335" t="s">
        <v>90</v>
      </c>
      <c r="D3335" s="13">
        <v>42261</v>
      </c>
      <c r="E3335">
        <v>1</v>
      </c>
      <c r="F3335">
        <v>200</v>
      </c>
      <c r="G3335" s="2" t="s">
        <v>87</v>
      </c>
      <c r="H3335" s="2" t="s">
        <v>11</v>
      </c>
      <c r="I3335">
        <v>7</v>
      </c>
      <c r="J3335" s="2" t="s">
        <v>77</v>
      </c>
      <c r="K3335" s="2">
        <v>180</v>
      </c>
      <c r="L3335" s="2"/>
      <c r="M3335" s="2" t="str">
        <f t="shared" si="312"/>
        <v/>
      </c>
      <c r="N3335">
        <v>707.9001333333332</v>
      </c>
      <c r="O3335" s="2">
        <f t="shared" si="313"/>
        <v>70.79001333333332</v>
      </c>
      <c r="P3335" s="2">
        <f>IF(ISNUMBER(O3335),SUMIFS(O$1:$O3335,A$1:$A3335,A3335,C$1:$C3335,C3335,G$1:$G3335,G3335,E$1:$E3335,E3335),"")</f>
        <v>113.50701119999998</v>
      </c>
      <c r="U3335" t="str">
        <f t="shared" si="314"/>
        <v/>
      </c>
      <c r="AA3335">
        <v>16.2</v>
      </c>
      <c r="AB3335">
        <v>2.6000000000000002E-2</v>
      </c>
      <c r="AC3335" s="2">
        <f t="shared" si="315"/>
        <v>2.6000000000000002E-2</v>
      </c>
      <c r="AH3335" s="2">
        <f t="shared" si="316"/>
        <v>1.841</v>
      </c>
      <c r="AI3335" s="2">
        <f>IF(ISNUMBER(AH3335),SUMIFS($AH$1:AH3335,$A$1:A3335,A3335,C$1:$C3335,C3335,$G$1:G3335,G3335,$E$1:E3335,E3335),"")</f>
        <v>3.0369999999999999</v>
      </c>
      <c r="AJ3335">
        <f t="shared" si="317"/>
        <v>9</v>
      </c>
    </row>
    <row r="3336" spans="1:36" x14ac:dyDescent="0.25">
      <c r="A3336" s="14" t="s">
        <v>92</v>
      </c>
      <c r="B3336" t="s">
        <v>80</v>
      </c>
      <c r="C3336" t="s">
        <v>90</v>
      </c>
      <c r="D3336" s="13">
        <v>42261</v>
      </c>
      <c r="E3336">
        <v>1</v>
      </c>
      <c r="F3336">
        <v>350</v>
      </c>
      <c r="G3336" s="2" t="s">
        <v>87</v>
      </c>
      <c r="H3336" s="2" t="s">
        <v>11</v>
      </c>
      <c r="I3336">
        <v>7</v>
      </c>
      <c r="J3336" s="2" t="s">
        <v>77</v>
      </c>
      <c r="K3336" s="2">
        <v>315</v>
      </c>
      <c r="L3336" s="2"/>
      <c r="M3336" s="2" t="str">
        <f t="shared" si="312"/>
        <v/>
      </c>
      <c r="N3336">
        <v>1666.4668239999999</v>
      </c>
      <c r="O3336" s="2">
        <f t="shared" si="313"/>
        <v>166.64668239999997</v>
      </c>
      <c r="P3336" s="2">
        <f>IF(ISNUMBER(O3336),SUMIFS(O$1:$O3336,A$1:$A3336,A3336,C$1:$C3336,C3336,G$1:$G3336,G3336,E$1:$E3336,E3336),"")</f>
        <v>279.9225864</v>
      </c>
      <c r="U3336" t="str">
        <f t="shared" si="314"/>
        <v/>
      </c>
      <c r="AA3336">
        <v>19.2</v>
      </c>
      <c r="AB3336">
        <v>3.1E-2</v>
      </c>
      <c r="AC3336" s="2">
        <f t="shared" si="315"/>
        <v>3.1E-2</v>
      </c>
      <c r="AH3336" s="2">
        <f t="shared" si="316"/>
        <v>5.1660000000000004</v>
      </c>
      <c r="AI3336" s="2">
        <f>IF(ISNUMBER(AH3336),SUMIFS($AH$1:AH3336,$A$1:A3336,A3336,C$1:$C3336,C3336,$G$1:G3336,G3336,$E$1:E3336,E3336),"")</f>
        <v>8.4510000000000005</v>
      </c>
      <c r="AJ3336">
        <f t="shared" si="317"/>
        <v>9</v>
      </c>
    </row>
    <row r="3337" spans="1:36" x14ac:dyDescent="0.25">
      <c r="A3337" s="14" t="s">
        <v>91</v>
      </c>
      <c r="B3337" t="s">
        <v>80</v>
      </c>
      <c r="C3337" t="s">
        <v>90</v>
      </c>
      <c r="D3337" s="13">
        <v>42261</v>
      </c>
      <c r="E3337">
        <v>1</v>
      </c>
      <c r="F3337">
        <v>500</v>
      </c>
      <c r="G3337" s="2" t="s">
        <v>87</v>
      </c>
      <c r="H3337" s="2" t="s">
        <v>11</v>
      </c>
      <c r="I3337">
        <v>7</v>
      </c>
      <c r="J3337" s="2" t="s">
        <v>77</v>
      </c>
      <c r="K3337" s="2">
        <v>450</v>
      </c>
      <c r="L3337" s="2"/>
      <c r="M3337" s="2" t="str">
        <f t="shared" si="312"/>
        <v/>
      </c>
      <c r="N3337">
        <v>2362.7238599999996</v>
      </c>
      <c r="O3337" s="2">
        <f t="shared" si="313"/>
        <v>236.27238599999995</v>
      </c>
      <c r="P3337" s="2">
        <f>IF(ISNUMBER(O3337),SUMIFS(O$1:$O3337,A$1:$A3337,A3337,C$1:$C3337,C3337,G$1:$G3337,G3337,E$1:$E3337,E3337),"")</f>
        <v>316.28241546666663</v>
      </c>
      <c r="U3337" t="str">
        <f t="shared" si="314"/>
        <v/>
      </c>
      <c r="AA3337">
        <v>21.5</v>
      </c>
      <c r="AB3337">
        <v>3.4000000000000002E-2</v>
      </c>
      <c r="AC3337" s="2">
        <f t="shared" si="315"/>
        <v>3.4000000000000002E-2</v>
      </c>
      <c r="AH3337" s="2">
        <f t="shared" si="316"/>
        <v>8.0329999999999995</v>
      </c>
      <c r="AI3337" s="2">
        <f>IF(ISNUMBER(AH3337),SUMIFS($AH$1:AH3337,$A$1:A3337,A3337,C$1:$C3337,C3337,$G$1:G3337,G3337,$E$1:E3337,E3337),"")</f>
        <v>10.913</v>
      </c>
      <c r="AJ3337">
        <f t="shared" si="317"/>
        <v>9</v>
      </c>
    </row>
    <row r="3338" spans="1:36" x14ac:dyDescent="0.25">
      <c r="A3338" s="14" t="s">
        <v>96</v>
      </c>
      <c r="B3338" t="s">
        <v>80</v>
      </c>
      <c r="C3338" t="s">
        <v>90</v>
      </c>
      <c r="D3338" s="13">
        <v>42261</v>
      </c>
      <c r="E3338">
        <v>2</v>
      </c>
      <c r="F3338">
        <v>0</v>
      </c>
      <c r="G3338" s="2" t="s">
        <v>87</v>
      </c>
      <c r="H3338" s="2" t="s">
        <v>11</v>
      </c>
      <c r="I3338">
        <v>7</v>
      </c>
      <c r="J3338" s="2" t="s">
        <v>77</v>
      </c>
      <c r="K3338" s="2">
        <v>0</v>
      </c>
      <c r="L3338" s="2"/>
      <c r="M3338" s="2" t="str">
        <f t="shared" si="312"/>
        <v/>
      </c>
      <c r="N3338">
        <v>41.639294759999991</v>
      </c>
      <c r="O3338" s="2">
        <f t="shared" si="313"/>
        <v>4.163929475999999</v>
      </c>
      <c r="P3338" s="2">
        <f>IF(ISNUMBER(O3338),SUMIFS(O$1:$O3338,A$1:$A3338,A3338,C$1:$C3338,C3338,G$1:$G3338,G3338,E$1:$E3338,E3338),"")</f>
        <v>11.115775841333331</v>
      </c>
      <c r="U3338" t="str">
        <f t="shared" si="314"/>
        <v/>
      </c>
      <c r="AA3338">
        <v>14.1</v>
      </c>
      <c r="AB3338">
        <v>2.3E-2</v>
      </c>
      <c r="AC3338" s="2">
        <f t="shared" si="315"/>
        <v>2.3E-2</v>
      </c>
      <c r="AH3338" s="2">
        <f t="shared" si="316"/>
        <v>9.6000000000000002E-2</v>
      </c>
      <c r="AI3338" s="2">
        <f>IF(ISNUMBER(AH3338),SUMIFS($AH$1:AH3338,$A$1:A3338,A3338,C$1:$C3338,C3338,$G$1:G3338,G3338,$E$1:E3338,E3338),"")</f>
        <v>0.27</v>
      </c>
      <c r="AJ3338">
        <f t="shared" si="317"/>
        <v>9</v>
      </c>
    </row>
    <row r="3339" spans="1:36" x14ac:dyDescent="0.25">
      <c r="A3339" s="14" t="s">
        <v>95</v>
      </c>
      <c r="B3339" t="s">
        <v>80</v>
      </c>
      <c r="C3339" t="s">
        <v>90</v>
      </c>
      <c r="D3339" s="13">
        <v>42261</v>
      </c>
      <c r="E3339">
        <v>2</v>
      </c>
      <c r="F3339">
        <v>50</v>
      </c>
      <c r="G3339" s="2" t="s">
        <v>87</v>
      </c>
      <c r="H3339" s="2" t="s">
        <v>11</v>
      </c>
      <c r="I3339">
        <v>7</v>
      </c>
      <c r="J3339" s="2" t="s">
        <v>77</v>
      </c>
      <c r="K3339" s="2">
        <v>45</v>
      </c>
      <c r="L3339" s="2"/>
      <c r="M3339" s="2" t="str">
        <f t="shared" si="312"/>
        <v/>
      </c>
      <c r="N3339">
        <v>193.98854713333333</v>
      </c>
      <c r="O3339" s="2">
        <f t="shared" si="313"/>
        <v>19.398854713333332</v>
      </c>
      <c r="P3339" s="2">
        <f>IF(ISNUMBER(O3339),SUMIFS(O$1:$O3339,A$1:$A3339,A3339,C$1:$C3339,C3339,G$1:$G3339,G3339,E$1:$E3339,E3339),"")</f>
        <v>36.299485905333334</v>
      </c>
      <c r="U3339" t="str">
        <f t="shared" si="314"/>
        <v/>
      </c>
      <c r="AA3339">
        <v>16.100000000000001</v>
      </c>
      <c r="AB3339">
        <v>2.6000000000000002E-2</v>
      </c>
      <c r="AC3339" s="2">
        <f t="shared" si="315"/>
        <v>2.6000000000000002E-2</v>
      </c>
      <c r="AH3339" s="2">
        <f t="shared" si="316"/>
        <v>0.504</v>
      </c>
      <c r="AI3339" s="2">
        <f>IF(ISNUMBER(AH3339),SUMIFS($AH$1:AH3339,$A$1:A3339,A3339,C$1:$C3339,C3339,$G$1:G3339,G3339,$E$1:E3339,E3339),"")</f>
        <v>0.96</v>
      </c>
      <c r="AJ3339">
        <f t="shared" si="317"/>
        <v>9</v>
      </c>
    </row>
    <row r="3340" spans="1:36" x14ac:dyDescent="0.25">
      <c r="A3340" s="14" t="s">
        <v>94</v>
      </c>
      <c r="B3340" t="s">
        <v>80</v>
      </c>
      <c r="C3340" t="s">
        <v>90</v>
      </c>
      <c r="D3340" s="13">
        <v>42261</v>
      </c>
      <c r="E3340">
        <v>2</v>
      </c>
      <c r="F3340">
        <v>100</v>
      </c>
      <c r="G3340" s="2" t="s">
        <v>87</v>
      </c>
      <c r="H3340" s="2" t="s">
        <v>11</v>
      </c>
      <c r="I3340">
        <v>7</v>
      </c>
      <c r="J3340" s="2" t="s">
        <v>77</v>
      </c>
      <c r="K3340" s="2">
        <v>90</v>
      </c>
      <c r="L3340" s="2"/>
      <c r="M3340" s="2" t="str">
        <f t="shared" si="312"/>
        <v/>
      </c>
      <c r="N3340">
        <v>445.33308</v>
      </c>
      <c r="O3340" s="2">
        <f t="shared" si="313"/>
        <v>44.533307999999998</v>
      </c>
      <c r="P3340" s="2">
        <f>IF(ISNUMBER(O3340),SUMIFS(O$1:$O3340,A$1:$A3340,A3340,C$1:$C3340,C3340,G$1:$G3340,G3340,E$1:$E3340,E3340),"")</f>
        <v>93.90634266666666</v>
      </c>
      <c r="U3340" t="str">
        <f t="shared" si="314"/>
        <v/>
      </c>
      <c r="AA3340">
        <v>14.7</v>
      </c>
      <c r="AB3340">
        <v>2.4E-2</v>
      </c>
      <c r="AC3340" s="2">
        <f t="shared" si="315"/>
        <v>2.4E-2</v>
      </c>
      <c r="AH3340" s="2">
        <f t="shared" si="316"/>
        <v>1.069</v>
      </c>
      <c r="AI3340" s="2">
        <f>IF(ISNUMBER(AH3340),SUMIFS($AH$1:AH3340,$A$1:A3340,A3340,C$1:$C3340,C3340,$G$1:G3340,G3340,$E$1:E3340,E3340),"")</f>
        <v>2.3529999999999998</v>
      </c>
      <c r="AJ3340">
        <f t="shared" si="317"/>
        <v>9</v>
      </c>
    </row>
    <row r="3341" spans="1:36" x14ac:dyDescent="0.25">
      <c r="A3341" s="14" t="s">
        <v>93</v>
      </c>
      <c r="B3341" t="s">
        <v>80</v>
      </c>
      <c r="C3341" t="s">
        <v>90</v>
      </c>
      <c r="D3341" s="13">
        <v>42261</v>
      </c>
      <c r="E3341">
        <v>2</v>
      </c>
      <c r="F3341">
        <v>200</v>
      </c>
      <c r="G3341" s="2" t="s">
        <v>87</v>
      </c>
      <c r="H3341" s="2" t="s">
        <v>11</v>
      </c>
      <c r="I3341">
        <v>7</v>
      </c>
      <c r="J3341" s="2" t="s">
        <v>77</v>
      </c>
      <c r="K3341" s="2">
        <v>180</v>
      </c>
      <c r="L3341" s="2"/>
      <c r="M3341" s="2" t="str">
        <f t="shared" si="312"/>
        <v/>
      </c>
      <c r="N3341">
        <v>1149.3294400000002</v>
      </c>
      <c r="O3341" s="2">
        <f t="shared" si="313"/>
        <v>114.93294400000002</v>
      </c>
      <c r="P3341" s="2">
        <f>IF(ISNUMBER(O3341),SUMIFS(O$1:$O3341,A$1:$A3341,A3341,C$1:$C3341,C3341,G$1:$G3341,G3341,E$1:$E3341,E3341),"")</f>
        <v>171.52125453333335</v>
      </c>
      <c r="U3341" t="str">
        <f t="shared" si="314"/>
        <v/>
      </c>
      <c r="AA3341">
        <v>16.2</v>
      </c>
      <c r="AB3341">
        <v>2.6000000000000002E-2</v>
      </c>
      <c r="AC3341" s="2">
        <f t="shared" si="315"/>
        <v>2.6000000000000002E-2</v>
      </c>
      <c r="AH3341" s="2">
        <f t="shared" si="316"/>
        <v>2.988</v>
      </c>
      <c r="AI3341" s="2">
        <f>IF(ISNUMBER(AH3341),SUMIFS($AH$1:AH3341,$A$1:A3341,A3341,C$1:$C3341,C3341,$G$1:G3341,G3341,$E$1:E3341,E3341),"")</f>
        <v>4.6289999999999996</v>
      </c>
      <c r="AJ3341">
        <f t="shared" si="317"/>
        <v>9</v>
      </c>
    </row>
    <row r="3342" spans="1:36" x14ac:dyDescent="0.25">
      <c r="A3342" s="14" t="s">
        <v>92</v>
      </c>
      <c r="B3342" t="s">
        <v>80</v>
      </c>
      <c r="C3342" t="s">
        <v>90</v>
      </c>
      <c r="D3342" s="13">
        <v>42261</v>
      </c>
      <c r="E3342">
        <v>2</v>
      </c>
      <c r="F3342">
        <v>350</v>
      </c>
      <c r="G3342" s="2" t="s">
        <v>87</v>
      </c>
      <c r="H3342" s="2" t="s">
        <v>11</v>
      </c>
      <c r="I3342">
        <v>7</v>
      </c>
      <c r="J3342" s="2" t="s">
        <v>77</v>
      </c>
      <c r="K3342" s="2">
        <v>315</v>
      </c>
      <c r="L3342" s="2"/>
      <c r="M3342" s="2" t="str">
        <f t="shared" si="312"/>
        <v/>
      </c>
      <c r="N3342">
        <v>1425.0642200000002</v>
      </c>
      <c r="O3342" s="2">
        <f t="shared" si="313"/>
        <v>142.50642200000001</v>
      </c>
      <c r="P3342" s="2">
        <f>IF(ISNUMBER(O3342),SUMIFS(O$1:$O3342,A$1:$A3342,A3342,C$1:$C3342,C3342,G$1:$G3342,G3342,E$1:$E3342,E3342),"")</f>
        <v>240.48016760000002</v>
      </c>
      <c r="U3342" t="str">
        <f t="shared" si="314"/>
        <v/>
      </c>
      <c r="AA3342">
        <v>18.3</v>
      </c>
      <c r="AB3342">
        <v>2.8999999999999998E-2</v>
      </c>
      <c r="AC3342" s="2">
        <f t="shared" si="315"/>
        <v>2.8999999999999998E-2</v>
      </c>
      <c r="AH3342" s="2">
        <f t="shared" si="316"/>
        <v>4.133</v>
      </c>
      <c r="AI3342" s="2">
        <f>IF(ISNUMBER(AH3342),SUMIFS($AH$1:AH3342,$A$1:A3342,A3342,C$1:$C3342,C3342,$G$1:G3342,G3342,$E$1:E3342,E3342),"")</f>
        <v>7.4640000000000004</v>
      </c>
      <c r="AJ3342">
        <f t="shared" si="317"/>
        <v>9</v>
      </c>
    </row>
    <row r="3343" spans="1:36" x14ac:dyDescent="0.25">
      <c r="A3343" s="14" t="s">
        <v>91</v>
      </c>
      <c r="B3343" t="s">
        <v>80</v>
      </c>
      <c r="C3343" t="s">
        <v>90</v>
      </c>
      <c r="D3343" s="13">
        <v>42261</v>
      </c>
      <c r="E3343">
        <v>2</v>
      </c>
      <c r="F3343">
        <v>500</v>
      </c>
      <c r="G3343" s="2" t="s">
        <v>87</v>
      </c>
      <c r="H3343" s="2" t="s">
        <v>11</v>
      </c>
      <c r="I3343">
        <v>7</v>
      </c>
      <c r="J3343" s="2" t="s">
        <v>77</v>
      </c>
      <c r="K3343" s="2">
        <v>450</v>
      </c>
      <c r="L3343" s="2"/>
      <c r="M3343" s="2" t="str">
        <f t="shared" si="312"/>
        <v/>
      </c>
      <c r="N3343">
        <v>2288.511328</v>
      </c>
      <c r="O3343" s="2">
        <f t="shared" si="313"/>
        <v>228.85113280000002</v>
      </c>
      <c r="P3343" s="2">
        <f>IF(ISNUMBER(O3343),SUMIFS(O$1:$O3343,A$1:$A3343,A3343,C$1:$C3343,C3343,G$1:$G3343,G3343,E$1:$E3343,E3343),"")</f>
        <v>353.00788666666665</v>
      </c>
      <c r="U3343" t="str">
        <f t="shared" si="314"/>
        <v/>
      </c>
      <c r="AA3343">
        <v>21.7</v>
      </c>
      <c r="AB3343">
        <v>3.5000000000000003E-2</v>
      </c>
      <c r="AC3343" s="2">
        <f t="shared" si="315"/>
        <v>3.5000000000000003E-2</v>
      </c>
      <c r="AH3343" s="2">
        <f t="shared" si="316"/>
        <v>8.01</v>
      </c>
      <c r="AI3343" s="2">
        <f>IF(ISNUMBER(AH3343),SUMIFS($AH$1:AH3343,$A$1:A3343,A3343,C$1:$C3343,C3343,$G$1:G3343,G3343,$E$1:E3343,E3343),"")</f>
        <v>12.106999999999999</v>
      </c>
      <c r="AJ3343">
        <f t="shared" si="317"/>
        <v>9</v>
      </c>
    </row>
    <row r="3344" spans="1:36" x14ac:dyDescent="0.25">
      <c r="A3344" s="14" t="s">
        <v>96</v>
      </c>
      <c r="B3344" t="s">
        <v>80</v>
      </c>
      <c r="C3344" t="s">
        <v>90</v>
      </c>
      <c r="D3344" s="13">
        <v>42261</v>
      </c>
      <c r="E3344">
        <v>3</v>
      </c>
      <c r="F3344">
        <v>0</v>
      </c>
      <c r="G3344" s="2" t="s">
        <v>87</v>
      </c>
      <c r="H3344" s="2" t="s">
        <v>11</v>
      </c>
      <c r="I3344">
        <v>7</v>
      </c>
      <c r="J3344" s="2" t="s">
        <v>77</v>
      </c>
      <c r="K3344" s="2">
        <v>0</v>
      </c>
      <c r="L3344" s="2"/>
      <c r="M3344" s="2" t="str">
        <f t="shared" si="312"/>
        <v/>
      </c>
      <c r="N3344">
        <v>30.822395239999999</v>
      </c>
      <c r="O3344" s="2">
        <f t="shared" si="313"/>
        <v>3.0822395239999998</v>
      </c>
      <c r="P3344" s="2">
        <f>IF(ISNUMBER(O3344),SUMIFS(O$1:$O3344,A$1:$A3344,A3344,C$1:$C3344,C3344,G$1:$G3344,G3344,E$1:$E3344,E3344),"")</f>
        <v>5.6937703890506661</v>
      </c>
      <c r="U3344" t="str">
        <f t="shared" si="314"/>
        <v/>
      </c>
      <c r="AA3344">
        <v>15.8</v>
      </c>
      <c r="AB3344">
        <v>2.5000000000000001E-2</v>
      </c>
      <c r="AC3344" s="2">
        <f t="shared" si="315"/>
        <v>2.5000000000000001E-2</v>
      </c>
      <c r="AH3344" s="2">
        <f t="shared" si="316"/>
        <v>7.6999999999999999E-2</v>
      </c>
      <c r="AI3344" s="2">
        <f>IF(ISNUMBER(AH3344),SUMIFS($AH$1:AH3344,$A$1:A3344,A3344,C$1:$C3344,C3344,$G$1:G3344,G3344,$E$1:E3344,E3344),"")</f>
        <v>0.14500000000000002</v>
      </c>
      <c r="AJ3344">
        <f t="shared" si="317"/>
        <v>9</v>
      </c>
    </row>
    <row r="3345" spans="1:36" x14ac:dyDescent="0.25">
      <c r="A3345" s="14" t="s">
        <v>95</v>
      </c>
      <c r="B3345" t="s">
        <v>80</v>
      </c>
      <c r="C3345" t="s">
        <v>90</v>
      </c>
      <c r="D3345" s="13">
        <v>42261</v>
      </c>
      <c r="E3345">
        <v>3</v>
      </c>
      <c r="F3345">
        <v>50</v>
      </c>
      <c r="G3345" s="2" t="s">
        <v>87</v>
      </c>
      <c r="H3345" s="2" t="s">
        <v>11</v>
      </c>
      <c r="I3345">
        <v>7</v>
      </c>
      <c r="J3345" s="2" t="s">
        <v>77</v>
      </c>
      <c r="K3345" s="2">
        <v>45</v>
      </c>
      <c r="L3345" s="2"/>
      <c r="M3345" s="2" t="str">
        <f t="shared" si="312"/>
        <v/>
      </c>
      <c r="N3345">
        <v>172.07850636000001</v>
      </c>
      <c r="O3345" s="2">
        <f t="shared" si="313"/>
        <v>17.207850636</v>
      </c>
      <c r="P3345" s="2">
        <f>IF(ISNUMBER(O3345),SUMIFS(O$1:$O3345,A$1:$A3345,A3345,C$1:$C3345,C3345,G$1:$G3345,G3345,E$1:$E3345,E3345),"")</f>
        <v>36.988915167759998</v>
      </c>
      <c r="U3345" t="str">
        <f t="shared" si="314"/>
        <v/>
      </c>
      <c r="AA3345">
        <v>15.6</v>
      </c>
      <c r="AB3345">
        <v>2.5000000000000001E-2</v>
      </c>
      <c r="AC3345" s="2">
        <f t="shared" si="315"/>
        <v>2.5000000000000001E-2</v>
      </c>
      <c r="AH3345" s="2">
        <f t="shared" si="316"/>
        <v>0.43</v>
      </c>
      <c r="AI3345" s="2">
        <f>IF(ISNUMBER(AH3345),SUMIFS($AH$1:AH3345,$A$1:A3345,A3345,C$1:$C3345,C3345,$G$1:G3345,G3345,$E$1:E3345,E3345),"")</f>
        <v>0.92500000000000004</v>
      </c>
      <c r="AJ3345">
        <f t="shared" si="317"/>
        <v>9</v>
      </c>
    </row>
    <row r="3346" spans="1:36" x14ac:dyDescent="0.25">
      <c r="A3346" s="14" t="s">
        <v>94</v>
      </c>
      <c r="B3346" t="s">
        <v>80</v>
      </c>
      <c r="C3346" t="s">
        <v>90</v>
      </c>
      <c r="D3346" s="13">
        <v>42261</v>
      </c>
      <c r="E3346">
        <v>3</v>
      </c>
      <c r="F3346">
        <v>100</v>
      </c>
      <c r="G3346" s="2" t="s">
        <v>87</v>
      </c>
      <c r="H3346" s="2" t="s">
        <v>11</v>
      </c>
      <c r="I3346">
        <v>7</v>
      </c>
      <c r="J3346" s="2" t="s">
        <v>77</v>
      </c>
      <c r="K3346" s="2">
        <v>90</v>
      </c>
      <c r="L3346" s="2"/>
      <c r="M3346" s="2" t="str">
        <f t="shared" si="312"/>
        <v/>
      </c>
      <c r="N3346">
        <v>674.40022399999998</v>
      </c>
      <c r="O3346" s="2">
        <f t="shared" si="313"/>
        <v>67.440022400000004</v>
      </c>
      <c r="P3346" s="2">
        <f>IF(ISNUMBER(O3346),SUMIFS(O$1:$O3346,A$1:$A3346,A3346,C$1:$C3346,C3346,G$1:$G3346,G3346,E$1:$E3346,E3346),"")</f>
        <v>125.15936373333335</v>
      </c>
      <c r="U3346" t="str">
        <f t="shared" si="314"/>
        <v/>
      </c>
      <c r="AA3346">
        <v>16.600000000000001</v>
      </c>
      <c r="AB3346">
        <v>2.7000000000000003E-2</v>
      </c>
      <c r="AC3346" s="2">
        <f t="shared" si="315"/>
        <v>2.7000000000000003E-2</v>
      </c>
      <c r="AH3346" s="2">
        <f t="shared" si="316"/>
        <v>1.821</v>
      </c>
      <c r="AI3346" s="2">
        <f>IF(ISNUMBER(AH3346),SUMIFS($AH$1:AH3346,$A$1:A3346,A3346,C$1:$C3346,C3346,$G$1:G3346,G3346,$E$1:E3346,E3346),"")</f>
        <v>3.379</v>
      </c>
      <c r="AJ3346">
        <f t="shared" si="317"/>
        <v>9</v>
      </c>
    </row>
    <row r="3347" spans="1:36" x14ac:dyDescent="0.25">
      <c r="A3347" s="14" t="s">
        <v>93</v>
      </c>
      <c r="B3347" t="s">
        <v>80</v>
      </c>
      <c r="C3347" t="s">
        <v>90</v>
      </c>
      <c r="D3347" s="13">
        <v>42261</v>
      </c>
      <c r="E3347">
        <v>3</v>
      </c>
      <c r="F3347">
        <v>200</v>
      </c>
      <c r="G3347" s="2" t="s">
        <v>87</v>
      </c>
      <c r="H3347" s="2" t="s">
        <v>11</v>
      </c>
      <c r="I3347">
        <v>7</v>
      </c>
      <c r="J3347" s="2" t="s">
        <v>77</v>
      </c>
      <c r="K3347" s="2">
        <v>180</v>
      </c>
      <c r="L3347" s="2"/>
      <c r="M3347" s="2" t="str">
        <f t="shared" si="312"/>
        <v/>
      </c>
      <c r="N3347">
        <v>1051.7339199999999</v>
      </c>
      <c r="O3347" s="2">
        <f t="shared" si="313"/>
        <v>105.17339199999999</v>
      </c>
      <c r="P3347" s="2">
        <f>IF(ISNUMBER(O3347),SUMIFS(O$1:$O3347,A$1:$A3347,A3347,C$1:$C3347,C3347,G$1:$G3347,G3347,E$1:$E3347,E3347),"")</f>
        <v>197.74522960000002</v>
      </c>
      <c r="U3347" t="str">
        <f t="shared" si="314"/>
        <v/>
      </c>
      <c r="AA3347">
        <v>16.100000000000001</v>
      </c>
      <c r="AB3347">
        <v>2.6000000000000002E-2</v>
      </c>
      <c r="AC3347" s="2">
        <f t="shared" si="315"/>
        <v>2.6000000000000002E-2</v>
      </c>
      <c r="AH3347" s="2">
        <f t="shared" si="316"/>
        <v>2.7349999999999999</v>
      </c>
      <c r="AI3347" s="2">
        <f>IF(ISNUMBER(AH3347),SUMIFS($AH$1:AH3347,$A$1:A3347,A3347,C$1:$C3347,C3347,$G$1:G3347,G3347,$E$1:E3347,E3347),"")</f>
        <v>5.327</v>
      </c>
      <c r="AJ3347">
        <f t="shared" si="317"/>
        <v>9</v>
      </c>
    </row>
    <row r="3348" spans="1:36" x14ac:dyDescent="0.25">
      <c r="A3348" s="14" t="s">
        <v>92</v>
      </c>
      <c r="B3348" t="s">
        <v>80</v>
      </c>
      <c r="C3348" t="s">
        <v>90</v>
      </c>
      <c r="D3348" s="13">
        <v>42261</v>
      </c>
      <c r="E3348">
        <v>3</v>
      </c>
      <c r="F3348">
        <v>350</v>
      </c>
      <c r="G3348" s="2" t="s">
        <v>87</v>
      </c>
      <c r="H3348" s="2" t="s">
        <v>11</v>
      </c>
      <c r="I3348">
        <v>7</v>
      </c>
      <c r="J3348" s="2" t="s">
        <v>77</v>
      </c>
      <c r="K3348" s="2">
        <v>315</v>
      </c>
      <c r="L3348" s="2"/>
      <c r="M3348" s="2" t="str">
        <f t="shared" si="312"/>
        <v/>
      </c>
      <c r="N3348">
        <v>1920.1128146666672</v>
      </c>
      <c r="O3348" s="2">
        <f t="shared" si="313"/>
        <v>192.01128146666673</v>
      </c>
      <c r="P3348" s="2">
        <f>IF(ISNUMBER(O3348),SUMIFS(O$1:$O3348,A$1:$A3348,A3348,C$1:$C3348,C3348,G$1:$G3348,G3348,E$1:$E3348,E3348),"")</f>
        <v>272.75884253333339</v>
      </c>
      <c r="U3348" t="str">
        <f t="shared" si="314"/>
        <v/>
      </c>
      <c r="AA3348">
        <v>19</v>
      </c>
      <c r="AB3348">
        <v>0.03</v>
      </c>
      <c r="AC3348" s="2">
        <f t="shared" si="315"/>
        <v>0.03</v>
      </c>
      <c r="AH3348" s="2">
        <f t="shared" si="316"/>
        <v>5.76</v>
      </c>
      <c r="AI3348" s="2">
        <f>IF(ISNUMBER(AH3348),SUMIFS($AH$1:AH3348,$A$1:A3348,A3348,C$1:$C3348,C3348,$G$1:G3348,G3348,$E$1:E3348,E3348),"")</f>
        <v>8.0210000000000008</v>
      </c>
      <c r="AJ3348">
        <f t="shared" si="317"/>
        <v>9</v>
      </c>
    </row>
    <row r="3349" spans="1:36" x14ac:dyDescent="0.25">
      <c r="A3349" s="14" t="s">
        <v>91</v>
      </c>
      <c r="B3349" t="s">
        <v>80</v>
      </c>
      <c r="C3349" t="s">
        <v>90</v>
      </c>
      <c r="D3349" s="13">
        <v>42261</v>
      </c>
      <c r="E3349">
        <v>3</v>
      </c>
      <c r="F3349">
        <v>500</v>
      </c>
      <c r="G3349" s="2" t="s">
        <v>87</v>
      </c>
      <c r="H3349" s="2" t="s">
        <v>11</v>
      </c>
      <c r="I3349">
        <v>7</v>
      </c>
      <c r="J3349" s="2" t="s">
        <v>77</v>
      </c>
      <c r="K3349" s="2">
        <v>450</v>
      </c>
      <c r="L3349" s="2"/>
      <c r="M3349" s="2" t="str">
        <f t="shared" si="312"/>
        <v/>
      </c>
      <c r="N3349">
        <v>2869.3858599999999</v>
      </c>
      <c r="O3349" s="2">
        <f t="shared" si="313"/>
        <v>286.93858599999999</v>
      </c>
      <c r="P3349" s="2">
        <f>IF(ISNUMBER(O3349),SUMIFS(O$1:$O3349,A$1:$A3349,A3349,C$1:$C3349,C3349,G$1:$G3349,G3349,E$1:$E3349,E3349),"")</f>
        <v>421.81729266666662</v>
      </c>
      <c r="U3349" t="str">
        <f t="shared" si="314"/>
        <v/>
      </c>
      <c r="AA3349">
        <v>22.2</v>
      </c>
      <c r="AB3349">
        <v>3.5000000000000003E-2</v>
      </c>
      <c r="AC3349" s="2">
        <f t="shared" si="315"/>
        <v>3.5000000000000003E-2</v>
      </c>
      <c r="AH3349" s="2">
        <f t="shared" si="316"/>
        <v>10.042999999999999</v>
      </c>
      <c r="AI3349" s="2">
        <f>IF(ISNUMBER(AH3349),SUMIFS($AH$1:AH3349,$A$1:A3349,A3349,C$1:$C3349,C3349,$G$1:G3349,G3349,$E$1:E3349,E3349),"")</f>
        <v>14.088999999999999</v>
      </c>
      <c r="AJ3349">
        <f t="shared" si="317"/>
        <v>9</v>
      </c>
    </row>
    <row r="3350" spans="1:36" x14ac:dyDescent="0.25">
      <c r="A3350" s="14" t="s">
        <v>96</v>
      </c>
      <c r="B3350" t="s">
        <v>80</v>
      </c>
      <c r="C3350" t="s">
        <v>90</v>
      </c>
      <c r="D3350" s="13">
        <v>42269</v>
      </c>
      <c r="E3350">
        <v>1</v>
      </c>
      <c r="F3350">
        <v>0</v>
      </c>
      <c r="G3350" s="2" t="s">
        <v>87</v>
      </c>
      <c r="H3350" s="2" t="s">
        <v>11</v>
      </c>
      <c r="I3350">
        <v>8</v>
      </c>
      <c r="J3350" s="2" t="s">
        <v>88</v>
      </c>
      <c r="K3350" s="2">
        <v>0</v>
      </c>
      <c r="L3350" s="2">
        <v>1567.5</v>
      </c>
      <c r="M3350" s="2">
        <f t="shared" si="312"/>
        <v>156.75</v>
      </c>
      <c r="O3350" s="2" t="str">
        <f t="shared" si="313"/>
        <v/>
      </c>
      <c r="P3350" s="2" t="str">
        <f>IF(ISNUMBER(O3350),SUMIFS(O$1:$O3350,A$1:$A3350,A3350,C$1:$C3350,C3350,G$1:$G3350,G3350,E$1:$E3350,E3350),"")</f>
        <v/>
      </c>
      <c r="U3350" t="str">
        <f t="shared" si="314"/>
        <v/>
      </c>
      <c r="AA3350">
        <v>12.7</v>
      </c>
      <c r="AB3350">
        <v>0.02</v>
      </c>
      <c r="AC3350" s="2">
        <f t="shared" si="315"/>
        <v>0.02</v>
      </c>
      <c r="AH3350" s="2" t="str">
        <f t="shared" si="316"/>
        <v/>
      </c>
      <c r="AI3350" s="2" t="str">
        <f>IF(ISNUMBER(AH3350),SUMIFS($AH$1:AH3350,$A$1:A3350,A3350,C$1:$C3350,C3350,$G$1:G3350,G3350,$E$1:E3350,E3350),"")</f>
        <v/>
      </c>
      <c r="AJ3350">
        <f t="shared" si="317"/>
        <v>6</v>
      </c>
    </row>
    <row r="3351" spans="1:36" x14ac:dyDescent="0.25">
      <c r="A3351" s="14" t="s">
        <v>95</v>
      </c>
      <c r="B3351" t="s">
        <v>80</v>
      </c>
      <c r="C3351" t="s">
        <v>90</v>
      </c>
      <c r="D3351" s="13">
        <v>42269</v>
      </c>
      <c r="E3351">
        <v>1</v>
      </c>
      <c r="F3351">
        <v>50</v>
      </c>
      <c r="G3351" s="2" t="s">
        <v>87</v>
      </c>
      <c r="H3351" s="2" t="s">
        <v>11</v>
      </c>
      <c r="I3351">
        <v>8</v>
      </c>
      <c r="J3351" s="2" t="s">
        <v>88</v>
      </c>
      <c r="K3351" s="2">
        <v>45</v>
      </c>
      <c r="L3351" s="2">
        <v>1669.5</v>
      </c>
      <c r="M3351" s="2">
        <f t="shared" si="312"/>
        <v>166.95</v>
      </c>
      <c r="O3351" s="2" t="str">
        <f t="shared" si="313"/>
        <v/>
      </c>
      <c r="P3351" s="2" t="str">
        <f>IF(ISNUMBER(O3351),SUMIFS(O$1:$O3351,A$1:$A3351,A3351,C$1:$C3351,C3351,G$1:$G3351,G3351,E$1:$E3351,E3351),"")</f>
        <v/>
      </c>
      <c r="U3351" t="str">
        <f t="shared" si="314"/>
        <v/>
      </c>
      <c r="AA3351">
        <v>12.3</v>
      </c>
      <c r="AB3351">
        <v>0.02</v>
      </c>
      <c r="AC3351" s="2">
        <f t="shared" si="315"/>
        <v>0.02</v>
      </c>
      <c r="AH3351" s="2" t="str">
        <f t="shared" si="316"/>
        <v/>
      </c>
      <c r="AI3351" s="2" t="str">
        <f>IF(ISNUMBER(AH3351),SUMIFS($AH$1:AH3351,$A$1:A3351,A3351,C$1:$C3351,C3351,$G$1:G3351,G3351,$E$1:E3351,E3351),"")</f>
        <v/>
      </c>
      <c r="AJ3351">
        <f t="shared" si="317"/>
        <v>6</v>
      </c>
    </row>
    <row r="3352" spans="1:36" x14ac:dyDescent="0.25">
      <c r="A3352" s="14" t="s">
        <v>94</v>
      </c>
      <c r="B3352" t="s">
        <v>80</v>
      </c>
      <c r="C3352" t="s">
        <v>90</v>
      </c>
      <c r="D3352" s="13">
        <v>42269</v>
      </c>
      <c r="E3352">
        <v>1</v>
      </c>
      <c r="F3352">
        <v>100</v>
      </c>
      <c r="G3352" s="2" t="s">
        <v>87</v>
      </c>
      <c r="H3352" s="2" t="s">
        <v>11</v>
      </c>
      <c r="I3352">
        <v>8</v>
      </c>
      <c r="J3352" s="2" t="s">
        <v>88</v>
      </c>
      <c r="K3352" s="2">
        <v>90</v>
      </c>
      <c r="L3352" s="2">
        <v>1771.5</v>
      </c>
      <c r="M3352" s="2">
        <f t="shared" si="312"/>
        <v>177.15</v>
      </c>
      <c r="O3352" s="2" t="str">
        <f t="shared" si="313"/>
        <v/>
      </c>
      <c r="P3352" s="2" t="str">
        <f>IF(ISNUMBER(O3352),SUMIFS(O$1:$O3352,A$1:$A3352,A3352,C$1:$C3352,C3352,G$1:$G3352,G3352,E$1:$E3352,E3352),"")</f>
        <v/>
      </c>
      <c r="U3352" t="str">
        <f t="shared" si="314"/>
        <v/>
      </c>
      <c r="AA3352">
        <v>23.8</v>
      </c>
      <c r="AB3352">
        <v>3.7999999999999999E-2</v>
      </c>
      <c r="AC3352" s="2">
        <f t="shared" si="315"/>
        <v>3.7999999999999999E-2</v>
      </c>
      <c r="AH3352" s="2" t="str">
        <f t="shared" si="316"/>
        <v/>
      </c>
      <c r="AI3352" s="2" t="str">
        <f>IF(ISNUMBER(AH3352),SUMIFS($AH$1:AH3352,$A$1:A3352,A3352,C$1:$C3352,C3352,$G$1:G3352,G3352,$E$1:E3352,E3352),"")</f>
        <v/>
      </c>
      <c r="AJ3352">
        <f t="shared" si="317"/>
        <v>6</v>
      </c>
    </row>
    <row r="3353" spans="1:36" x14ac:dyDescent="0.25">
      <c r="A3353" s="14" t="s">
        <v>93</v>
      </c>
      <c r="B3353" t="s">
        <v>80</v>
      </c>
      <c r="C3353" t="s">
        <v>90</v>
      </c>
      <c r="D3353" s="13">
        <v>42269</v>
      </c>
      <c r="E3353">
        <v>1</v>
      </c>
      <c r="F3353">
        <v>200</v>
      </c>
      <c r="G3353" s="2" t="s">
        <v>87</v>
      </c>
      <c r="H3353" s="2" t="s">
        <v>11</v>
      </c>
      <c r="I3353">
        <v>8</v>
      </c>
      <c r="J3353" s="2" t="s">
        <v>88</v>
      </c>
      <c r="K3353" s="2">
        <v>180</v>
      </c>
      <c r="L3353" s="2">
        <v>1975.5</v>
      </c>
      <c r="M3353" s="2">
        <f t="shared" si="312"/>
        <v>197.55</v>
      </c>
      <c r="O3353" s="2" t="str">
        <f t="shared" si="313"/>
        <v/>
      </c>
      <c r="P3353" s="2" t="str">
        <f>IF(ISNUMBER(O3353),SUMIFS(O$1:$O3353,A$1:$A3353,A3353,C$1:$C3353,C3353,G$1:$G3353,G3353,E$1:$E3353,E3353),"")</f>
        <v/>
      </c>
      <c r="U3353" t="str">
        <f t="shared" si="314"/>
        <v/>
      </c>
      <c r="AA3353">
        <v>23.7</v>
      </c>
      <c r="AB3353">
        <v>3.7999999999999999E-2</v>
      </c>
      <c r="AC3353" s="2">
        <f t="shared" si="315"/>
        <v>3.7999999999999999E-2</v>
      </c>
      <c r="AH3353" s="2" t="str">
        <f t="shared" si="316"/>
        <v/>
      </c>
      <c r="AI3353" s="2" t="str">
        <f>IF(ISNUMBER(AH3353),SUMIFS($AH$1:AH3353,$A$1:A3353,A3353,C$1:$C3353,C3353,$G$1:G3353,G3353,$E$1:E3353,E3353),"")</f>
        <v/>
      </c>
      <c r="AJ3353">
        <f t="shared" si="317"/>
        <v>6</v>
      </c>
    </row>
    <row r="3354" spans="1:36" x14ac:dyDescent="0.25">
      <c r="A3354" s="14" t="s">
        <v>92</v>
      </c>
      <c r="B3354" t="s">
        <v>80</v>
      </c>
      <c r="C3354" t="s">
        <v>90</v>
      </c>
      <c r="D3354" s="13">
        <v>42269</v>
      </c>
      <c r="E3354">
        <v>1</v>
      </c>
      <c r="F3354">
        <v>350</v>
      </c>
      <c r="G3354" s="2" t="s">
        <v>87</v>
      </c>
      <c r="H3354" s="2" t="s">
        <v>11</v>
      </c>
      <c r="I3354">
        <v>8</v>
      </c>
      <c r="J3354" s="2" t="s">
        <v>88</v>
      </c>
      <c r="K3354" s="2">
        <v>315</v>
      </c>
      <c r="L3354" s="2">
        <v>2052</v>
      </c>
      <c r="M3354" s="2">
        <f t="shared" si="312"/>
        <v>205.2</v>
      </c>
      <c r="O3354" s="2" t="str">
        <f t="shared" si="313"/>
        <v/>
      </c>
      <c r="P3354" s="2" t="str">
        <f>IF(ISNUMBER(O3354),SUMIFS(O$1:$O3354,A$1:$A3354,A3354,C$1:$C3354,C3354,G$1:$G3354,G3354,E$1:$E3354,E3354),"")</f>
        <v/>
      </c>
      <c r="U3354" t="str">
        <f t="shared" si="314"/>
        <v/>
      </c>
      <c r="AA3354">
        <v>21</v>
      </c>
      <c r="AB3354">
        <v>3.4000000000000002E-2</v>
      </c>
      <c r="AC3354" s="2">
        <f t="shared" si="315"/>
        <v>3.4000000000000002E-2</v>
      </c>
      <c r="AH3354" s="2" t="str">
        <f t="shared" si="316"/>
        <v/>
      </c>
      <c r="AI3354" s="2" t="str">
        <f>IF(ISNUMBER(AH3354),SUMIFS($AH$1:AH3354,$A$1:A3354,A3354,C$1:$C3354,C3354,$G$1:G3354,G3354,$E$1:E3354,E3354),"")</f>
        <v/>
      </c>
      <c r="AJ3354">
        <f t="shared" si="317"/>
        <v>6</v>
      </c>
    </row>
    <row r="3355" spans="1:36" x14ac:dyDescent="0.25">
      <c r="A3355" s="14" t="s">
        <v>91</v>
      </c>
      <c r="B3355" t="s">
        <v>80</v>
      </c>
      <c r="C3355" t="s">
        <v>90</v>
      </c>
      <c r="D3355" s="13">
        <v>42269</v>
      </c>
      <c r="E3355">
        <v>1</v>
      </c>
      <c r="F3355">
        <v>500</v>
      </c>
      <c r="G3355" s="2" t="s">
        <v>87</v>
      </c>
      <c r="H3355" s="2" t="s">
        <v>11</v>
      </c>
      <c r="I3355">
        <v>8</v>
      </c>
      <c r="J3355" s="2" t="s">
        <v>88</v>
      </c>
      <c r="K3355" s="2">
        <v>450</v>
      </c>
      <c r="L3355" s="2">
        <v>2256</v>
      </c>
      <c r="M3355" s="2">
        <f t="shared" si="312"/>
        <v>225.6</v>
      </c>
      <c r="O3355" s="2" t="str">
        <f t="shared" si="313"/>
        <v/>
      </c>
      <c r="P3355" s="2" t="str">
        <f>IF(ISNUMBER(O3355),SUMIFS(O$1:$O3355,A$1:$A3355,A3355,C$1:$C3355,C3355,G$1:$G3355,G3355,E$1:$E3355,E3355),"")</f>
        <v/>
      </c>
      <c r="U3355" t="str">
        <f t="shared" si="314"/>
        <v/>
      </c>
      <c r="AA3355">
        <v>25.9</v>
      </c>
      <c r="AB3355">
        <v>4.0999999999999995E-2</v>
      </c>
      <c r="AC3355" s="2">
        <f t="shared" si="315"/>
        <v>4.0999999999999995E-2</v>
      </c>
      <c r="AH3355" s="2" t="str">
        <f t="shared" si="316"/>
        <v/>
      </c>
      <c r="AI3355" s="2" t="str">
        <f>IF(ISNUMBER(AH3355),SUMIFS($AH$1:AH3355,$A$1:A3355,A3355,C$1:$C3355,C3355,$G$1:G3355,G3355,$E$1:E3355,E3355),"")</f>
        <v/>
      </c>
      <c r="AJ3355">
        <f t="shared" si="317"/>
        <v>6</v>
      </c>
    </row>
    <row r="3356" spans="1:36" x14ac:dyDescent="0.25">
      <c r="A3356" s="14" t="s">
        <v>96</v>
      </c>
      <c r="B3356" t="s">
        <v>80</v>
      </c>
      <c r="C3356" t="s">
        <v>90</v>
      </c>
      <c r="D3356" s="13">
        <v>42269</v>
      </c>
      <c r="E3356">
        <v>2</v>
      </c>
      <c r="F3356">
        <v>0</v>
      </c>
      <c r="G3356" s="2" t="s">
        <v>87</v>
      </c>
      <c r="H3356" s="2" t="s">
        <v>11</v>
      </c>
      <c r="I3356">
        <v>8</v>
      </c>
      <c r="J3356" s="2" t="s">
        <v>88</v>
      </c>
      <c r="K3356" s="2">
        <v>0</v>
      </c>
      <c r="L3356" s="2">
        <v>1465.5</v>
      </c>
      <c r="M3356" s="2">
        <f t="shared" si="312"/>
        <v>146.55000000000001</v>
      </c>
      <c r="O3356" s="2" t="str">
        <f t="shared" si="313"/>
        <v/>
      </c>
      <c r="P3356" s="2" t="str">
        <f>IF(ISNUMBER(O3356),SUMIFS(O$1:$O3356,A$1:$A3356,A3356,C$1:$C3356,C3356,G$1:$G3356,G3356,E$1:$E3356,E3356),"")</f>
        <v/>
      </c>
      <c r="U3356" t="str">
        <f t="shared" si="314"/>
        <v/>
      </c>
      <c r="AA3356">
        <v>13.8</v>
      </c>
      <c r="AB3356">
        <v>2.2000000000000002E-2</v>
      </c>
      <c r="AC3356" s="2">
        <f t="shared" si="315"/>
        <v>2.2000000000000002E-2</v>
      </c>
      <c r="AH3356" s="2" t="str">
        <f t="shared" si="316"/>
        <v/>
      </c>
      <c r="AI3356" s="2" t="str">
        <f>IF(ISNUMBER(AH3356),SUMIFS($AH$1:AH3356,$A$1:A3356,A3356,C$1:$C3356,C3356,$G$1:G3356,G3356,$E$1:E3356,E3356),"")</f>
        <v/>
      </c>
      <c r="AJ3356">
        <f t="shared" si="317"/>
        <v>6</v>
      </c>
    </row>
    <row r="3357" spans="1:36" x14ac:dyDescent="0.25">
      <c r="A3357" s="14" t="s">
        <v>95</v>
      </c>
      <c r="B3357" t="s">
        <v>80</v>
      </c>
      <c r="C3357" t="s">
        <v>90</v>
      </c>
      <c r="D3357" s="13">
        <v>42269</v>
      </c>
      <c r="E3357">
        <v>2</v>
      </c>
      <c r="F3357">
        <v>50</v>
      </c>
      <c r="G3357" s="2" t="s">
        <v>87</v>
      </c>
      <c r="H3357" s="2" t="s">
        <v>11</v>
      </c>
      <c r="I3357">
        <v>8</v>
      </c>
      <c r="J3357" s="2" t="s">
        <v>88</v>
      </c>
      <c r="K3357" s="2">
        <v>45</v>
      </c>
      <c r="L3357" s="2">
        <v>1669.5</v>
      </c>
      <c r="M3357" s="2">
        <f t="shared" si="312"/>
        <v>166.95</v>
      </c>
      <c r="O3357" s="2" t="str">
        <f t="shared" si="313"/>
        <v/>
      </c>
      <c r="P3357" s="2" t="str">
        <f>IF(ISNUMBER(O3357),SUMIFS(O$1:$O3357,A$1:$A3357,A3357,C$1:$C3357,C3357,G$1:$G3357,G3357,E$1:$E3357,E3357),"")</f>
        <v/>
      </c>
      <c r="U3357" t="str">
        <f t="shared" si="314"/>
        <v/>
      </c>
      <c r="AA3357">
        <v>17.3</v>
      </c>
      <c r="AB3357">
        <v>2.7999999999999997E-2</v>
      </c>
      <c r="AC3357" s="2">
        <f t="shared" si="315"/>
        <v>2.7999999999999997E-2</v>
      </c>
      <c r="AH3357" s="2" t="str">
        <f t="shared" si="316"/>
        <v/>
      </c>
      <c r="AI3357" s="2" t="str">
        <f>IF(ISNUMBER(AH3357),SUMIFS($AH$1:AH3357,$A$1:A3357,A3357,C$1:$C3357,C3357,$G$1:G3357,G3357,$E$1:E3357,E3357),"")</f>
        <v/>
      </c>
      <c r="AJ3357">
        <f t="shared" si="317"/>
        <v>6</v>
      </c>
    </row>
    <row r="3358" spans="1:36" x14ac:dyDescent="0.25">
      <c r="A3358" s="14" t="s">
        <v>94</v>
      </c>
      <c r="B3358" t="s">
        <v>80</v>
      </c>
      <c r="C3358" t="s">
        <v>90</v>
      </c>
      <c r="D3358" s="13">
        <v>42269</v>
      </c>
      <c r="E3358">
        <v>2</v>
      </c>
      <c r="F3358">
        <v>100</v>
      </c>
      <c r="G3358" s="2" t="s">
        <v>87</v>
      </c>
      <c r="H3358" s="2" t="s">
        <v>11</v>
      </c>
      <c r="I3358">
        <v>8</v>
      </c>
      <c r="J3358" s="2" t="s">
        <v>88</v>
      </c>
      <c r="K3358" s="2">
        <v>90</v>
      </c>
      <c r="L3358" s="2">
        <v>1695</v>
      </c>
      <c r="M3358" s="2">
        <f t="shared" si="312"/>
        <v>169.5</v>
      </c>
      <c r="O3358" s="2" t="str">
        <f t="shared" si="313"/>
        <v/>
      </c>
      <c r="P3358" s="2" t="str">
        <f>IF(ISNUMBER(O3358),SUMIFS(O$1:$O3358,A$1:$A3358,A3358,C$1:$C3358,C3358,G$1:$G3358,G3358,E$1:$E3358,E3358),"")</f>
        <v/>
      </c>
      <c r="U3358" t="str">
        <f t="shared" si="314"/>
        <v/>
      </c>
      <c r="AA3358">
        <v>20.399999999999999</v>
      </c>
      <c r="AB3358">
        <v>3.3000000000000002E-2</v>
      </c>
      <c r="AC3358" s="2">
        <f t="shared" si="315"/>
        <v>3.3000000000000002E-2</v>
      </c>
      <c r="AH3358" s="2" t="str">
        <f t="shared" si="316"/>
        <v/>
      </c>
      <c r="AI3358" s="2" t="str">
        <f>IF(ISNUMBER(AH3358),SUMIFS($AH$1:AH3358,$A$1:A3358,A3358,C$1:$C3358,C3358,$G$1:G3358,G3358,$E$1:E3358,E3358),"")</f>
        <v/>
      </c>
      <c r="AJ3358">
        <f t="shared" si="317"/>
        <v>6</v>
      </c>
    </row>
    <row r="3359" spans="1:36" x14ac:dyDescent="0.25">
      <c r="A3359" s="14" t="s">
        <v>93</v>
      </c>
      <c r="B3359" t="s">
        <v>80</v>
      </c>
      <c r="C3359" t="s">
        <v>90</v>
      </c>
      <c r="D3359" s="13">
        <v>42269</v>
      </c>
      <c r="E3359">
        <v>2</v>
      </c>
      <c r="F3359">
        <v>200</v>
      </c>
      <c r="G3359" s="2" t="s">
        <v>87</v>
      </c>
      <c r="H3359" s="2" t="s">
        <v>11</v>
      </c>
      <c r="I3359">
        <v>8</v>
      </c>
      <c r="J3359" s="2" t="s">
        <v>88</v>
      </c>
      <c r="K3359" s="2">
        <v>180</v>
      </c>
      <c r="L3359" s="2">
        <v>1924.5</v>
      </c>
      <c r="M3359" s="2">
        <f t="shared" si="312"/>
        <v>192.45</v>
      </c>
      <c r="O3359" s="2" t="str">
        <f t="shared" si="313"/>
        <v/>
      </c>
      <c r="P3359" s="2" t="str">
        <f>IF(ISNUMBER(O3359),SUMIFS(O$1:$O3359,A$1:$A3359,A3359,C$1:$C3359,C3359,G$1:$G3359,G3359,E$1:$E3359,E3359),"")</f>
        <v/>
      </c>
      <c r="U3359" t="str">
        <f t="shared" si="314"/>
        <v/>
      </c>
      <c r="AA3359">
        <v>23.1</v>
      </c>
      <c r="AB3359">
        <v>3.7000000000000005E-2</v>
      </c>
      <c r="AC3359" s="2">
        <f t="shared" si="315"/>
        <v>3.7000000000000005E-2</v>
      </c>
      <c r="AH3359" s="2" t="str">
        <f t="shared" si="316"/>
        <v/>
      </c>
      <c r="AI3359" s="2" t="str">
        <f>IF(ISNUMBER(AH3359),SUMIFS($AH$1:AH3359,$A$1:A3359,A3359,C$1:$C3359,C3359,$G$1:G3359,G3359,$E$1:E3359,E3359),"")</f>
        <v/>
      </c>
      <c r="AJ3359">
        <f t="shared" si="317"/>
        <v>6</v>
      </c>
    </row>
    <row r="3360" spans="1:36" x14ac:dyDescent="0.25">
      <c r="A3360" s="14" t="s">
        <v>92</v>
      </c>
      <c r="B3360" t="s">
        <v>80</v>
      </c>
      <c r="C3360" t="s">
        <v>90</v>
      </c>
      <c r="D3360" s="13">
        <v>42269</v>
      </c>
      <c r="E3360">
        <v>2</v>
      </c>
      <c r="F3360">
        <v>350</v>
      </c>
      <c r="G3360" s="2" t="s">
        <v>87</v>
      </c>
      <c r="H3360" s="2" t="s">
        <v>11</v>
      </c>
      <c r="I3360">
        <v>8</v>
      </c>
      <c r="J3360" s="2" t="s">
        <v>88</v>
      </c>
      <c r="K3360" s="2">
        <v>315</v>
      </c>
      <c r="L3360" s="2">
        <v>1950</v>
      </c>
      <c r="M3360" s="2">
        <f t="shared" si="312"/>
        <v>195</v>
      </c>
      <c r="O3360" s="2" t="str">
        <f t="shared" si="313"/>
        <v/>
      </c>
      <c r="P3360" s="2" t="str">
        <f>IF(ISNUMBER(O3360),SUMIFS(O$1:$O3360,A$1:$A3360,A3360,C$1:$C3360,C3360,G$1:$G3360,G3360,E$1:$E3360,E3360),"")</f>
        <v/>
      </c>
      <c r="U3360" t="str">
        <f t="shared" si="314"/>
        <v/>
      </c>
      <c r="AA3360">
        <v>27.3</v>
      </c>
      <c r="AB3360">
        <v>4.4000000000000004E-2</v>
      </c>
      <c r="AC3360" s="2">
        <f t="shared" si="315"/>
        <v>4.4000000000000004E-2</v>
      </c>
      <c r="AH3360" s="2" t="str">
        <f t="shared" si="316"/>
        <v/>
      </c>
      <c r="AI3360" s="2" t="str">
        <f>IF(ISNUMBER(AH3360),SUMIFS($AH$1:AH3360,$A$1:A3360,A3360,C$1:$C3360,C3360,$G$1:G3360,G3360,$E$1:E3360,E3360),"")</f>
        <v/>
      </c>
      <c r="AJ3360">
        <f t="shared" si="317"/>
        <v>6</v>
      </c>
    </row>
    <row r="3361" spans="1:36" x14ac:dyDescent="0.25">
      <c r="A3361" s="14" t="s">
        <v>91</v>
      </c>
      <c r="B3361" t="s">
        <v>80</v>
      </c>
      <c r="C3361" t="s">
        <v>90</v>
      </c>
      <c r="D3361" s="13">
        <v>42269</v>
      </c>
      <c r="E3361">
        <v>2</v>
      </c>
      <c r="F3361">
        <v>500</v>
      </c>
      <c r="G3361" s="2" t="s">
        <v>87</v>
      </c>
      <c r="H3361" s="2" t="s">
        <v>11</v>
      </c>
      <c r="I3361">
        <v>8</v>
      </c>
      <c r="J3361" s="2" t="s">
        <v>88</v>
      </c>
      <c r="K3361" s="2">
        <v>450</v>
      </c>
      <c r="L3361" s="2">
        <v>2944.5</v>
      </c>
      <c r="M3361" s="2">
        <f t="shared" si="312"/>
        <v>294.45</v>
      </c>
      <c r="O3361" s="2" t="str">
        <f t="shared" si="313"/>
        <v/>
      </c>
      <c r="P3361" s="2" t="str">
        <f>IF(ISNUMBER(O3361),SUMIFS(O$1:$O3361,A$1:$A3361,A3361,C$1:$C3361,C3361,G$1:$G3361,G3361,E$1:$E3361,E3361),"")</f>
        <v/>
      </c>
      <c r="U3361" t="str">
        <f t="shared" si="314"/>
        <v/>
      </c>
      <c r="AA3361">
        <v>24.8</v>
      </c>
      <c r="AB3361">
        <v>0.04</v>
      </c>
      <c r="AC3361" s="2">
        <f t="shared" si="315"/>
        <v>0.04</v>
      </c>
      <c r="AH3361" s="2" t="str">
        <f t="shared" si="316"/>
        <v/>
      </c>
      <c r="AI3361" s="2" t="str">
        <f>IF(ISNUMBER(AH3361),SUMIFS($AH$1:AH3361,$A$1:A3361,A3361,C$1:$C3361,C3361,$G$1:G3361,G3361,$E$1:E3361,E3361),"")</f>
        <v/>
      </c>
      <c r="AJ3361">
        <f t="shared" si="317"/>
        <v>6</v>
      </c>
    </row>
    <row r="3362" spans="1:36" x14ac:dyDescent="0.25">
      <c r="A3362" s="14" t="s">
        <v>96</v>
      </c>
      <c r="B3362" t="s">
        <v>80</v>
      </c>
      <c r="C3362" t="s">
        <v>90</v>
      </c>
      <c r="D3362" s="13">
        <v>42269</v>
      </c>
      <c r="E3362">
        <v>3</v>
      </c>
      <c r="F3362">
        <v>0</v>
      </c>
      <c r="G3362" s="2" t="s">
        <v>87</v>
      </c>
      <c r="H3362" s="2" t="s">
        <v>11</v>
      </c>
      <c r="I3362">
        <v>8</v>
      </c>
      <c r="J3362" s="2" t="s">
        <v>88</v>
      </c>
      <c r="K3362" s="2">
        <v>0</v>
      </c>
      <c r="L3362" s="2">
        <v>1465.5</v>
      </c>
      <c r="M3362" s="2">
        <f t="shared" si="312"/>
        <v>146.55000000000001</v>
      </c>
      <c r="O3362" s="2" t="str">
        <f t="shared" si="313"/>
        <v/>
      </c>
      <c r="P3362" s="2" t="str">
        <f>IF(ISNUMBER(O3362),SUMIFS(O$1:$O3362,A$1:$A3362,A3362,C$1:$C3362,C3362,G$1:$G3362,G3362,E$1:$E3362,E3362),"")</f>
        <v/>
      </c>
      <c r="U3362" t="str">
        <f t="shared" si="314"/>
        <v/>
      </c>
      <c r="AA3362">
        <v>13.8</v>
      </c>
      <c r="AB3362">
        <v>2.2000000000000002E-2</v>
      </c>
      <c r="AC3362" s="2">
        <f t="shared" si="315"/>
        <v>2.2000000000000002E-2</v>
      </c>
      <c r="AH3362" s="2" t="str">
        <f t="shared" si="316"/>
        <v/>
      </c>
      <c r="AI3362" s="2" t="str">
        <f>IF(ISNUMBER(AH3362),SUMIFS($AH$1:AH3362,$A$1:A3362,A3362,C$1:$C3362,C3362,$G$1:G3362,G3362,$E$1:E3362,E3362),"")</f>
        <v/>
      </c>
      <c r="AJ3362">
        <f t="shared" si="317"/>
        <v>6</v>
      </c>
    </row>
    <row r="3363" spans="1:36" x14ac:dyDescent="0.25">
      <c r="A3363" s="14" t="s">
        <v>95</v>
      </c>
      <c r="B3363" t="s">
        <v>80</v>
      </c>
      <c r="C3363" t="s">
        <v>90</v>
      </c>
      <c r="D3363" s="13">
        <v>42269</v>
      </c>
      <c r="E3363">
        <v>3</v>
      </c>
      <c r="F3363">
        <v>50</v>
      </c>
      <c r="G3363" s="2" t="s">
        <v>87</v>
      </c>
      <c r="H3363" s="2" t="s">
        <v>11</v>
      </c>
      <c r="I3363">
        <v>8</v>
      </c>
      <c r="J3363" s="2" t="s">
        <v>88</v>
      </c>
      <c r="K3363" s="2">
        <v>45</v>
      </c>
      <c r="L3363" s="2">
        <v>1644</v>
      </c>
      <c r="M3363" s="2">
        <f t="shared" si="312"/>
        <v>164.4</v>
      </c>
      <c r="O3363" s="2" t="str">
        <f t="shared" si="313"/>
        <v/>
      </c>
      <c r="P3363" s="2" t="str">
        <f>IF(ISNUMBER(O3363),SUMIFS(O$1:$O3363,A$1:$A3363,A3363,C$1:$C3363,C3363,G$1:$G3363,G3363,E$1:$E3363,E3363),"")</f>
        <v/>
      </c>
      <c r="U3363" t="str">
        <f t="shared" si="314"/>
        <v/>
      </c>
      <c r="AA3363">
        <v>17.2</v>
      </c>
      <c r="AB3363">
        <v>2.7999999999999997E-2</v>
      </c>
      <c r="AC3363" s="2">
        <f t="shared" si="315"/>
        <v>2.7999999999999997E-2</v>
      </c>
      <c r="AH3363" s="2" t="str">
        <f t="shared" si="316"/>
        <v/>
      </c>
      <c r="AI3363" s="2" t="str">
        <f>IF(ISNUMBER(AH3363),SUMIFS($AH$1:AH3363,$A$1:A3363,A3363,C$1:$C3363,C3363,$G$1:G3363,G3363,$E$1:E3363,E3363),"")</f>
        <v/>
      </c>
      <c r="AJ3363">
        <f t="shared" si="317"/>
        <v>6</v>
      </c>
    </row>
    <row r="3364" spans="1:36" x14ac:dyDescent="0.25">
      <c r="A3364" s="14" t="s">
        <v>94</v>
      </c>
      <c r="B3364" t="s">
        <v>80</v>
      </c>
      <c r="C3364" t="s">
        <v>90</v>
      </c>
      <c r="D3364" s="13">
        <v>42269</v>
      </c>
      <c r="E3364">
        <v>3</v>
      </c>
      <c r="F3364">
        <v>100</v>
      </c>
      <c r="G3364" s="2" t="s">
        <v>87</v>
      </c>
      <c r="H3364" s="2" t="s">
        <v>11</v>
      </c>
      <c r="I3364">
        <v>8</v>
      </c>
      <c r="J3364" s="2" t="s">
        <v>88</v>
      </c>
      <c r="K3364" s="2">
        <v>90</v>
      </c>
      <c r="L3364" s="2">
        <v>1873.5</v>
      </c>
      <c r="M3364" s="2">
        <f t="shared" si="312"/>
        <v>187.35</v>
      </c>
      <c r="O3364" s="2" t="str">
        <f t="shared" si="313"/>
        <v/>
      </c>
      <c r="P3364" s="2" t="str">
        <f>IF(ISNUMBER(O3364),SUMIFS(O$1:$O3364,A$1:$A3364,A3364,C$1:$C3364,C3364,G$1:$G3364,G3364,E$1:$E3364,E3364),"")</f>
        <v/>
      </c>
      <c r="U3364" t="str">
        <f t="shared" si="314"/>
        <v/>
      </c>
      <c r="AA3364">
        <v>18.600000000000001</v>
      </c>
      <c r="AB3364">
        <v>0.03</v>
      </c>
      <c r="AC3364" s="2">
        <f t="shared" si="315"/>
        <v>0.03</v>
      </c>
      <c r="AH3364" s="2" t="str">
        <f t="shared" si="316"/>
        <v/>
      </c>
      <c r="AI3364" s="2" t="str">
        <f>IF(ISNUMBER(AH3364),SUMIFS($AH$1:AH3364,$A$1:A3364,A3364,C$1:$C3364,C3364,$G$1:G3364,G3364,$E$1:E3364,E3364),"")</f>
        <v/>
      </c>
      <c r="AJ3364">
        <f t="shared" si="317"/>
        <v>6</v>
      </c>
    </row>
    <row r="3365" spans="1:36" x14ac:dyDescent="0.25">
      <c r="A3365" s="14" t="s">
        <v>93</v>
      </c>
      <c r="B3365" t="s">
        <v>80</v>
      </c>
      <c r="C3365" t="s">
        <v>90</v>
      </c>
      <c r="D3365" s="13">
        <v>42269</v>
      </c>
      <c r="E3365">
        <v>3</v>
      </c>
      <c r="F3365">
        <v>200</v>
      </c>
      <c r="G3365" s="2" t="s">
        <v>87</v>
      </c>
      <c r="H3365" s="2" t="s">
        <v>11</v>
      </c>
      <c r="I3365">
        <v>8</v>
      </c>
      <c r="J3365" s="2" t="s">
        <v>88</v>
      </c>
      <c r="K3365" s="2">
        <v>180</v>
      </c>
      <c r="L3365" s="2">
        <v>1975.5</v>
      </c>
      <c r="M3365" s="2">
        <f t="shared" si="312"/>
        <v>197.55</v>
      </c>
      <c r="O3365" s="2" t="str">
        <f t="shared" si="313"/>
        <v/>
      </c>
      <c r="P3365" s="2" t="str">
        <f>IF(ISNUMBER(O3365),SUMIFS(O$1:$O3365,A$1:$A3365,A3365,C$1:$C3365,C3365,G$1:$G3365,G3365,E$1:$E3365,E3365),"")</f>
        <v/>
      </c>
      <c r="U3365" t="str">
        <f t="shared" si="314"/>
        <v/>
      </c>
      <c r="AA3365">
        <v>19.600000000000001</v>
      </c>
      <c r="AB3365">
        <v>3.1E-2</v>
      </c>
      <c r="AC3365" s="2">
        <f t="shared" si="315"/>
        <v>3.1E-2</v>
      </c>
      <c r="AH3365" s="2" t="str">
        <f t="shared" si="316"/>
        <v/>
      </c>
      <c r="AI3365" s="2" t="str">
        <f>IF(ISNUMBER(AH3365),SUMIFS($AH$1:AH3365,$A$1:A3365,A3365,C$1:$C3365,C3365,$G$1:G3365,G3365,$E$1:E3365,E3365),"")</f>
        <v/>
      </c>
      <c r="AJ3365">
        <f t="shared" si="317"/>
        <v>6</v>
      </c>
    </row>
    <row r="3366" spans="1:36" x14ac:dyDescent="0.25">
      <c r="A3366" s="14" t="s">
        <v>92</v>
      </c>
      <c r="B3366" t="s">
        <v>80</v>
      </c>
      <c r="C3366" t="s">
        <v>90</v>
      </c>
      <c r="D3366" s="13">
        <v>42269</v>
      </c>
      <c r="E3366">
        <v>3</v>
      </c>
      <c r="F3366">
        <v>350</v>
      </c>
      <c r="G3366" s="2" t="s">
        <v>87</v>
      </c>
      <c r="H3366" s="2" t="s">
        <v>11</v>
      </c>
      <c r="I3366">
        <v>8</v>
      </c>
      <c r="J3366" s="2" t="s">
        <v>88</v>
      </c>
      <c r="K3366" s="2">
        <v>315</v>
      </c>
      <c r="L3366" s="2">
        <v>2358</v>
      </c>
      <c r="M3366" s="2">
        <f t="shared" si="312"/>
        <v>235.8</v>
      </c>
      <c r="O3366" s="2" t="str">
        <f t="shared" si="313"/>
        <v/>
      </c>
      <c r="P3366" s="2" t="str">
        <f>IF(ISNUMBER(O3366),SUMIFS(O$1:$O3366,A$1:$A3366,A3366,C$1:$C3366,C3366,G$1:$G3366,G3366,E$1:$E3366,E3366),"")</f>
        <v/>
      </c>
      <c r="U3366" t="str">
        <f t="shared" si="314"/>
        <v/>
      </c>
      <c r="AA3366">
        <v>28.8</v>
      </c>
      <c r="AB3366">
        <v>4.5999999999999999E-2</v>
      </c>
      <c r="AC3366" s="2">
        <f t="shared" si="315"/>
        <v>4.5999999999999999E-2</v>
      </c>
      <c r="AH3366" s="2" t="str">
        <f t="shared" si="316"/>
        <v/>
      </c>
      <c r="AI3366" s="2" t="str">
        <f>IF(ISNUMBER(AH3366),SUMIFS($AH$1:AH3366,$A$1:A3366,A3366,C$1:$C3366,C3366,$G$1:G3366,G3366,$E$1:E3366,E3366),"")</f>
        <v/>
      </c>
      <c r="AJ3366">
        <f t="shared" si="317"/>
        <v>6</v>
      </c>
    </row>
    <row r="3367" spans="1:36" x14ac:dyDescent="0.25">
      <c r="A3367" s="14" t="s">
        <v>91</v>
      </c>
      <c r="B3367" t="s">
        <v>80</v>
      </c>
      <c r="C3367" t="s">
        <v>90</v>
      </c>
      <c r="D3367" s="13">
        <v>42269</v>
      </c>
      <c r="E3367">
        <v>3</v>
      </c>
      <c r="F3367">
        <v>500</v>
      </c>
      <c r="G3367" s="2" t="s">
        <v>87</v>
      </c>
      <c r="H3367" s="2" t="s">
        <v>11</v>
      </c>
      <c r="I3367">
        <v>8</v>
      </c>
      <c r="J3367" s="2" t="s">
        <v>88</v>
      </c>
      <c r="K3367" s="2">
        <v>450</v>
      </c>
      <c r="L3367" s="2">
        <v>2154</v>
      </c>
      <c r="M3367" s="2">
        <f t="shared" si="312"/>
        <v>215.4</v>
      </c>
      <c r="O3367" s="2" t="str">
        <f t="shared" si="313"/>
        <v/>
      </c>
      <c r="P3367" s="2" t="str">
        <f>IF(ISNUMBER(O3367),SUMIFS(O$1:$O3367,A$1:$A3367,A3367,C$1:$C3367,C3367,G$1:$G3367,G3367,E$1:$E3367,E3367),"")</f>
        <v/>
      </c>
      <c r="U3367" t="str">
        <f t="shared" si="314"/>
        <v/>
      </c>
      <c r="AA3367">
        <v>32</v>
      </c>
      <c r="AB3367">
        <v>5.0999999999999997E-2</v>
      </c>
      <c r="AC3367" s="2">
        <f t="shared" si="315"/>
        <v>5.0999999999999997E-2</v>
      </c>
      <c r="AH3367" s="2" t="str">
        <f t="shared" si="316"/>
        <v/>
      </c>
      <c r="AI3367" s="2" t="str">
        <f>IF(ISNUMBER(AH3367),SUMIFS($AH$1:AH3367,$A$1:A3367,A3367,C$1:$C3367,C3367,$G$1:G3367,G3367,$E$1:E3367,E3367),"")</f>
        <v/>
      </c>
      <c r="AJ3367">
        <f t="shared" si="317"/>
        <v>6</v>
      </c>
    </row>
    <row r="3368" spans="1:36" x14ac:dyDescent="0.25">
      <c r="A3368" s="14" t="s">
        <v>96</v>
      </c>
      <c r="B3368" t="s">
        <v>80</v>
      </c>
      <c r="C3368" t="s">
        <v>90</v>
      </c>
      <c r="D3368" s="13">
        <v>42277</v>
      </c>
      <c r="E3368">
        <v>1</v>
      </c>
      <c r="F3368">
        <v>0</v>
      </c>
      <c r="G3368" s="2" t="s">
        <v>87</v>
      </c>
      <c r="H3368" s="2" t="s">
        <v>11</v>
      </c>
      <c r="I3368">
        <v>8</v>
      </c>
      <c r="J3368" s="2" t="s">
        <v>88</v>
      </c>
      <c r="K3368" s="2">
        <v>0</v>
      </c>
      <c r="L3368" s="2">
        <v>1593</v>
      </c>
      <c r="M3368" s="2">
        <f t="shared" si="312"/>
        <v>159.30000000000001</v>
      </c>
      <c r="O3368" s="2" t="str">
        <f t="shared" si="313"/>
        <v/>
      </c>
      <c r="P3368" s="2" t="str">
        <f>IF(ISNUMBER(O3368),SUMIFS(O$1:$O3368,A$1:$A3368,A3368,C$1:$C3368,C3368,G$1:$G3368,G3368,E$1:$E3368,E3368),"")</f>
        <v/>
      </c>
      <c r="U3368" t="str">
        <f t="shared" si="314"/>
        <v/>
      </c>
      <c r="AA3368">
        <v>11.8</v>
      </c>
      <c r="AB3368">
        <v>1.9E-2</v>
      </c>
      <c r="AC3368" s="2">
        <f t="shared" si="315"/>
        <v>1.9E-2</v>
      </c>
      <c r="AH3368" s="2" t="str">
        <f t="shared" si="316"/>
        <v/>
      </c>
      <c r="AI3368" s="2" t="str">
        <f>IF(ISNUMBER(AH3368),SUMIFS($AH$1:AH3368,$A$1:A3368,A3368,C$1:$C3368,C3368,$G$1:G3368,G3368,$E$1:E3368,E3368),"")</f>
        <v/>
      </c>
      <c r="AJ3368">
        <f t="shared" si="317"/>
        <v>6</v>
      </c>
    </row>
    <row r="3369" spans="1:36" x14ac:dyDescent="0.25">
      <c r="A3369" s="14" t="s">
        <v>95</v>
      </c>
      <c r="B3369" t="s">
        <v>80</v>
      </c>
      <c r="C3369" t="s">
        <v>90</v>
      </c>
      <c r="D3369" s="13">
        <v>42277</v>
      </c>
      <c r="E3369">
        <v>1</v>
      </c>
      <c r="F3369">
        <v>50</v>
      </c>
      <c r="G3369" s="2" t="s">
        <v>87</v>
      </c>
      <c r="H3369" s="2" t="s">
        <v>11</v>
      </c>
      <c r="I3369">
        <v>8</v>
      </c>
      <c r="J3369" s="2" t="s">
        <v>88</v>
      </c>
      <c r="K3369" s="2">
        <v>45</v>
      </c>
      <c r="L3369" s="2">
        <v>1695</v>
      </c>
      <c r="M3369" s="2">
        <f t="shared" si="312"/>
        <v>169.5</v>
      </c>
      <c r="O3369" s="2" t="str">
        <f t="shared" si="313"/>
        <v/>
      </c>
      <c r="P3369" s="2" t="str">
        <f>IF(ISNUMBER(O3369),SUMIFS(O$1:$O3369,A$1:$A3369,A3369,C$1:$C3369,C3369,G$1:$G3369,G3369,E$1:$E3369,E3369),"")</f>
        <v/>
      </c>
      <c r="U3369" t="str">
        <f t="shared" si="314"/>
        <v/>
      </c>
      <c r="AA3369">
        <v>15.9</v>
      </c>
      <c r="AB3369">
        <v>2.6000000000000002E-2</v>
      </c>
      <c r="AC3369" s="2">
        <f t="shared" si="315"/>
        <v>2.6000000000000002E-2</v>
      </c>
      <c r="AH3369" s="2" t="str">
        <f t="shared" si="316"/>
        <v/>
      </c>
      <c r="AI3369" s="2" t="str">
        <f>IF(ISNUMBER(AH3369),SUMIFS($AH$1:AH3369,$A$1:A3369,A3369,C$1:$C3369,C3369,$G$1:G3369,G3369,$E$1:E3369,E3369),"")</f>
        <v/>
      </c>
      <c r="AJ3369">
        <f t="shared" si="317"/>
        <v>6</v>
      </c>
    </row>
    <row r="3370" spans="1:36" x14ac:dyDescent="0.25">
      <c r="A3370" s="14" t="s">
        <v>94</v>
      </c>
      <c r="B3370" t="s">
        <v>80</v>
      </c>
      <c r="C3370" t="s">
        <v>90</v>
      </c>
      <c r="D3370" s="13">
        <v>42277</v>
      </c>
      <c r="E3370">
        <v>1</v>
      </c>
      <c r="F3370">
        <v>100</v>
      </c>
      <c r="G3370" s="2" t="s">
        <v>87</v>
      </c>
      <c r="H3370" s="2" t="s">
        <v>11</v>
      </c>
      <c r="I3370">
        <v>8</v>
      </c>
      <c r="J3370" s="2" t="s">
        <v>88</v>
      </c>
      <c r="K3370" s="2">
        <v>90</v>
      </c>
      <c r="L3370" s="2">
        <v>1848</v>
      </c>
      <c r="M3370" s="2">
        <f t="shared" si="312"/>
        <v>184.8</v>
      </c>
      <c r="O3370" s="2" t="str">
        <f t="shared" si="313"/>
        <v/>
      </c>
      <c r="P3370" s="2" t="str">
        <f>IF(ISNUMBER(O3370),SUMIFS(O$1:$O3370,A$1:$A3370,A3370,C$1:$C3370,C3370,G$1:$G3370,G3370,E$1:$E3370,E3370),"")</f>
        <v/>
      </c>
      <c r="U3370" t="str">
        <f t="shared" si="314"/>
        <v/>
      </c>
      <c r="AA3370">
        <v>15.7</v>
      </c>
      <c r="AB3370">
        <v>2.5000000000000001E-2</v>
      </c>
      <c r="AC3370" s="2">
        <f t="shared" si="315"/>
        <v>2.5000000000000001E-2</v>
      </c>
      <c r="AH3370" s="2" t="str">
        <f t="shared" si="316"/>
        <v/>
      </c>
      <c r="AI3370" s="2" t="str">
        <f>IF(ISNUMBER(AH3370),SUMIFS($AH$1:AH3370,$A$1:A3370,A3370,C$1:$C3370,C3370,$G$1:G3370,G3370,$E$1:E3370,E3370),"")</f>
        <v/>
      </c>
      <c r="AJ3370">
        <f t="shared" si="317"/>
        <v>6</v>
      </c>
    </row>
    <row r="3371" spans="1:36" x14ac:dyDescent="0.25">
      <c r="A3371" s="14" t="s">
        <v>93</v>
      </c>
      <c r="B3371" t="s">
        <v>80</v>
      </c>
      <c r="C3371" t="s">
        <v>90</v>
      </c>
      <c r="D3371" s="13">
        <v>42277</v>
      </c>
      <c r="E3371">
        <v>1</v>
      </c>
      <c r="F3371">
        <v>200</v>
      </c>
      <c r="G3371" s="2" t="s">
        <v>87</v>
      </c>
      <c r="H3371" s="2" t="s">
        <v>11</v>
      </c>
      <c r="I3371">
        <v>8</v>
      </c>
      <c r="J3371" s="2" t="s">
        <v>88</v>
      </c>
      <c r="K3371" s="2">
        <v>180</v>
      </c>
      <c r="L3371" s="2">
        <v>2154</v>
      </c>
      <c r="M3371" s="2">
        <f t="shared" si="312"/>
        <v>215.4</v>
      </c>
      <c r="O3371" s="2" t="str">
        <f t="shared" si="313"/>
        <v/>
      </c>
      <c r="P3371" s="2" t="str">
        <f>IF(ISNUMBER(O3371),SUMIFS(O$1:$O3371,A$1:$A3371,A3371,C$1:$C3371,C3371,G$1:$G3371,G3371,E$1:$E3371,E3371),"")</f>
        <v/>
      </c>
      <c r="U3371" t="str">
        <f t="shared" si="314"/>
        <v/>
      </c>
      <c r="AA3371">
        <v>24.3</v>
      </c>
      <c r="AB3371">
        <v>3.9E-2</v>
      </c>
      <c r="AC3371" s="2">
        <f t="shared" si="315"/>
        <v>3.9E-2</v>
      </c>
      <c r="AH3371" s="2" t="str">
        <f t="shared" si="316"/>
        <v/>
      </c>
      <c r="AI3371" s="2" t="str">
        <f>IF(ISNUMBER(AH3371),SUMIFS($AH$1:AH3371,$A$1:A3371,A3371,C$1:$C3371,C3371,$G$1:G3371,G3371,$E$1:E3371,E3371),"")</f>
        <v/>
      </c>
      <c r="AJ3371">
        <f t="shared" si="317"/>
        <v>6</v>
      </c>
    </row>
    <row r="3372" spans="1:36" x14ac:dyDescent="0.25">
      <c r="A3372" s="14" t="s">
        <v>92</v>
      </c>
      <c r="B3372" t="s">
        <v>80</v>
      </c>
      <c r="C3372" t="s">
        <v>90</v>
      </c>
      <c r="D3372" s="13">
        <v>42277</v>
      </c>
      <c r="E3372">
        <v>1</v>
      </c>
      <c r="F3372">
        <v>350</v>
      </c>
      <c r="G3372" s="2" t="s">
        <v>87</v>
      </c>
      <c r="H3372" s="2" t="s">
        <v>11</v>
      </c>
      <c r="I3372">
        <v>8</v>
      </c>
      <c r="J3372" s="2" t="s">
        <v>88</v>
      </c>
      <c r="K3372" s="2">
        <v>315</v>
      </c>
      <c r="L3372" s="2">
        <v>2307</v>
      </c>
      <c r="M3372" s="2">
        <f t="shared" si="312"/>
        <v>230.7</v>
      </c>
      <c r="O3372" s="2" t="str">
        <f t="shared" si="313"/>
        <v/>
      </c>
      <c r="P3372" s="2" t="str">
        <f>IF(ISNUMBER(O3372),SUMIFS(O$1:$O3372,A$1:$A3372,A3372,C$1:$C3372,C3372,G$1:$G3372,G3372,E$1:$E3372,E3372),"")</f>
        <v/>
      </c>
      <c r="U3372" t="str">
        <f t="shared" si="314"/>
        <v/>
      </c>
      <c r="AA3372">
        <v>24.3</v>
      </c>
      <c r="AB3372">
        <v>3.9E-2</v>
      </c>
      <c r="AC3372" s="2">
        <f t="shared" si="315"/>
        <v>3.9E-2</v>
      </c>
      <c r="AH3372" s="2" t="str">
        <f t="shared" si="316"/>
        <v/>
      </c>
      <c r="AI3372" s="2" t="str">
        <f>IF(ISNUMBER(AH3372),SUMIFS($AH$1:AH3372,$A$1:A3372,A3372,C$1:$C3372,C3372,$G$1:G3372,G3372,$E$1:E3372,E3372),"")</f>
        <v/>
      </c>
      <c r="AJ3372">
        <f t="shared" si="317"/>
        <v>6</v>
      </c>
    </row>
    <row r="3373" spans="1:36" x14ac:dyDescent="0.25">
      <c r="A3373" s="14" t="s">
        <v>91</v>
      </c>
      <c r="B3373" t="s">
        <v>80</v>
      </c>
      <c r="C3373" t="s">
        <v>90</v>
      </c>
      <c r="D3373" s="13">
        <v>42277</v>
      </c>
      <c r="E3373">
        <v>1</v>
      </c>
      <c r="F3373">
        <v>500</v>
      </c>
      <c r="G3373" s="2" t="s">
        <v>87</v>
      </c>
      <c r="H3373" s="2" t="s">
        <v>11</v>
      </c>
      <c r="I3373">
        <v>8</v>
      </c>
      <c r="J3373" s="2" t="s">
        <v>88</v>
      </c>
      <c r="K3373" s="2">
        <v>450</v>
      </c>
      <c r="L3373" s="2">
        <v>2562</v>
      </c>
      <c r="M3373" s="2">
        <f t="shared" si="312"/>
        <v>256.2</v>
      </c>
      <c r="O3373" s="2" t="str">
        <f t="shared" si="313"/>
        <v/>
      </c>
      <c r="P3373" s="2" t="str">
        <f>IF(ISNUMBER(O3373),SUMIFS(O$1:$O3373,A$1:$A3373,A3373,C$1:$C3373,C3373,G$1:$G3373,G3373,E$1:$E3373,E3373),"")</f>
        <v/>
      </c>
      <c r="U3373" t="str">
        <f t="shared" si="314"/>
        <v/>
      </c>
      <c r="AA3373">
        <v>24</v>
      </c>
      <c r="AB3373">
        <v>3.7999999999999999E-2</v>
      </c>
      <c r="AC3373" s="2">
        <f t="shared" si="315"/>
        <v>3.7999999999999999E-2</v>
      </c>
      <c r="AH3373" s="2" t="str">
        <f t="shared" si="316"/>
        <v/>
      </c>
      <c r="AI3373" s="2" t="str">
        <f>IF(ISNUMBER(AH3373),SUMIFS($AH$1:AH3373,$A$1:A3373,A3373,C$1:$C3373,C3373,$G$1:G3373,G3373,$E$1:E3373,E3373),"")</f>
        <v/>
      </c>
      <c r="AJ3373">
        <f t="shared" si="317"/>
        <v>6</v>
      </c>
    </row>
    <row r="3374" spans="1:36" x14ac:dyDescent="0.25">
      <c r="A3374" s="14" t="s">
        <v>96</v>
      </c>
      <c r="B3374" t="s">
        <v>80</v>
      </c>
      <c r="C3374" t="s">
        <v>90</v>
      </c>
      <c r="D3374" s="13">
        <v>42277</v>
      </c>
      <c r="E3374">
        <v>2</v>
      </c>
      <c r="F3374">
        <v>0</v>
      </c>
      <c r="G3374" s="2" t="s">
        <v>87</v>
      </c>
      <c r="H3374" s="2" t="s">
        <v>11</v>
      </c>
      <c r="I3374">
        <v>8</v>
      </c>
      <c r="J3374" s="2" t="s">
        <v>88</v>
      </c>
      <c r="K3374" s="2">
        <v>0</v>
      </c>
      <c r="L3374" s="2">
        <v>1516.5</v>
      </c>
      <c r="M3374" s="2">
        <f t="shared" si="312"/>
        <v>151.65</v>
      </c>
      <c r="O3374" s="2" t="str">
        <f t="shared" si="313"/>
        <v/>
      </c>
      <c r="P3374" s="2" t="str">
        <f>IF(ISNUMBER(O3374),SUMIFS(O$1:$O3374,A$1:$A3374,A3374,C$1:$C3374,C3374,G$1:$G3374,G3374,E$1:$E3374,E3374),"")</f>
        <v/>
      </c>
      <c r="U3374" t="str">
        <f t="shared" si="314"/>
        <v/>
      </c>
      <c r="AA3374">
        <v>11.7</v>
      </c>
      <c r="AB3374">
        <v>1.9E-2</v>
      </c>
      <c r="AC3374" s="2">
        <f t="shared" si="315"/>
        <v>1.9E-2</v>
      </c>
      <c r="AH3374" s="2" t="str">
        <f t="shared" si="316"/>
        <v/>
      </c>
      <c r="AI3374" s="2" t="str">
        <f>IF(ISNUMBER(AH3374),SUMIFS($AH$1:AH3374,$A$1:A3374,A3374,C$1:$C3374,C3374,$G$1:G3374,G3374,$E$1:E3374,E3374),"")</f>
        <v/>
      </c>
      <c r="AJ3374">
        <f t="shared" si="317"/>
        <v>6</v>
      </c>
    </row>
    <row r="3375" spans="1:36" x14ac:dyDescent="0.25">
      <c r="A3375" s="14" t="s">
        <v>95</v>
      </c>
      <c r="B3375" t="s">
        <v>80</v>
      </c>
      <c r="C3375" t="s">
        <v>90</v>
      </c>
      <c r="D3375" s="13">
        <v>42277</v>
      </c>
      <c r="E3375">
        <v>2</v>
      </c>
      <c r="F3375">
        <v>50</v>
      </c>
      <c r="G3375" s="2" t="s">
        <v>87</v>
      </c>
      <c r="H3375" s="2" t="s">
        <v>11</v>
      </c>
      <c r="I3375">
        <v>8</v>
      </c>
      <c r="J3375" s="2" t="s">
        <v>88</v>
      </c>
      <c r="K3375" s="2">
        <v>45</v>
      </c>
      <c r="L3375" s="2">
        <v>1720.5</v>
      </c>
      <c r="M3375" s="2">
        <f t="shared" si="312"/>
        <v>172.05</v>
      </c>
      <c r="O3375" s="2" t="str">
        <f t="shared" si="313"/>
        <v/>
      </c>
      <c r="P3375" s="2" t="str">
        <f>IF(ISNUMBER(O3375),SUMIFS(O$1:$O3375,A$1:$A3375,A3375,C$1:$C3375,C3375,G$1:$G3375,G3375,E$1:$E3375,E3375),"")</f>
        <v/>
      </c>
      <c r="U3375" t="str">
        <f t="shared" si="314"/>
        <v/>
      </c>
      <c r="AA3375">
        <v>11.9</v>
      </c>
      <c r="AB3375">
        <v>1.9E-2</v>
      </c>
      <c r="AC3375" s="2">
        <f t="shared" si="315"/>
        <v>1.9E-2</v>
      </c>
      <c r="AH3375" s="2" t="str">
        <f t="shared" si="316"/>
        <v/>
      </c>
      <c r="AI3375" s="2" t="str">
        <f>IF(ISNUMBER(AH3375),SUMIFS($AH$1:AH3375,$A$1:A3375,A3375,C$1:$C3375,C3375,$G$1:G3375,G3375,$E$1:E3375,E3375),"")</f>
        <v/>
      </c>
      <c r="AJ3375">
        <f t="shared" si="317"/>
        <v>6</v>
      </c>
    </row>
    <row r="3376" spans="1:36" x14ac:dyDescent="0.25">
      <c r="A3376" s="14" t="s">
        <v>94</v>
      </c>
      <c r="B3376" t="s">
        <v>80</v>
      </c>
      <c r="C3376" t="s">
        <v>90</v>
      </c>
      <c r="D3376" s="13">
        <v>42277</v>
      </c>
      <c r="E3376">
        <v>2</v>
      </c>
      <c r="F3376">
        <v>100</v>
      </c>
      <c r="G3376" s="2" t="s">
        <v>87</v>
      </c>
      <c r="H3376" s="2" t="s">
        <v>11</v>
      </c>
      <c r="I3376">
        <v>8</v>
      </c>
      <c r="J3376" s="2" t="s">
        <v>88</v>
      </c>
      <c r="K3376" s="2">
        <v>90</v>
      </c>
      <c r="L3376" s="2">
        <v>1899</v>
      </c>
      <c r="M3376" s="2">
        <f t="shared" si="312"/>
        <v>189.9</v>
      </c>
      <c r="O3376" s="2" t="str">
        <f t="shared" si="313"/>
        <v/>
      </c>
      <c r="P3376" s="2" t="str">
        <f>IF(ISNUMBER(O3376),SUMIFS(O$1:$O3376,A$1:$A3376,A3376,C$1:$C3376,C3376,G$1:$G3376,G3376,E$1:$E3376,E3376),"")</f>
        <v/>
      </c>
      <c r="U3376" t="str">
        <f t="shared" si="314"/>
        <v/>
      </c>
      <c r="AA3376">
        <v>11.5</v>
      </c>
      <c r="AB3376">
        <v>1.8000000000000002E-2</v>
      </c>
      <c r="AC3376" s="2">
        <f t="shared" si="315"/>
        <v>1.8000000000000002E-2</v>
      </c>
      <c r="AH3376" s="2" t="str">
        <f t="shared" si="316"/>
        <v/>
      </c>
      <c r="AI3376" s="2" t="str">
        <f>IF(ISNUMBER(AH3376),SUMIFS($AH$1:AH3376,$A$1:A3376,A3376,C$1:$C3376,C3376,$G$1:G3376,G3376,$E$1:E3376,E3376),"")</f>
        <v/>
      </c>
      <c r="AJ3376">
        <f t="shared" si="317"/>
        <v>6</v>
      </c>
    </row>
    <row r="3377" spans="1:36" x14ac:dyDescent="0.25">
      <c r="A3377" s="14" t="s">
        <v>93</v>
      </c>
      <c r="B3377" t="s">
        <v>80</v>
      </c>
      <c r="C3377" t="s">
        <v>90</v>
      </c>
      <c r="D3377" s="13">
        <v>42277</v>
      </c>
      <c r="E3377">
        <v>2</v>
      </c>
      <c r="F3377">
        <v>200</v>
      </c>
      <c r="G3377" s="2" t="s">
        <v>87</v>
      </c>
      <c r="H3377" s="2" t="s">
        <v>11</v>
      </c>
      <c r="I3377">
        <v>8</v>
      </c>
      <c r="J3377" s="2" t="s">
        <v>88</v>
      </c>
      <c r="K3377" s="2">
        <v>180</v>
      </c>
      <c r="L3377" s="2">
        <v>2077.5</v>
      </c>
      <c r="M3377" s="2">
        <f t="shared" si="312"/>
        <v>207.75</v>
      </c>
      <c r="O3377" s="2" t="str">
        <f t="shared" si="313"/>
        <v/>
      </c>
      <c r="P3377" s="2" t="str">
        <f>IF(ISNUMBER(O3377),SUMIFS(O$1:$O3377,A$1:$A3377,A3377,C$1:$C3377,C3377,G$1:$G3377,G3377,E$1:$E3377,E3377),"")</f>
        <v/>
      </c>
      <c r="U3377" t="str">
        <f t="shared" si="314"/>
        <v/>
      </c>
      <c r="AA3377">
        <v>21.8</v>
      </c>
      <c r="AB3377">
        <v>3.5000000000000003E-2</v>
      </c>
      <c r="AC3377" s="2">
        <f t="shared" si="315"/>
        <v>3.5000000000000003E-2</v>
      </c>
      <c r="AH3377" s="2" t="str">
        <f t="shared" si="316"/>
        <v/>
      </c>
      <c r="AI3377" s="2" t="str">
        <f>IF(ISNUMBER(AH3377),SUMIFS($AH$1:AH3377,$A$1:A3377,A3377,C$1:$C3377,C3377,$G$1:G3377,G3377,$E$1:E3377,E3377),"")</f>
        <v/>
      </c>
      <c r="AJ3377">
        <f t="shared" si="317"/>
        <v>6</v>
      </c>
    </row>
    <row r="3378" spans="1:36" x14ac:dyDescent="0.25">
      <c r="A3378" s="14" t="s">
        <v>92</v>
      </c>
      <c r="B3378" t="s">
        <v>80</v>
      </c>
      <c r="C3378" t="s">
        <v>90</v>
      </c>
      <c r="D3378" s="13">
        <v>42277</v>
      </c>
      <c r="E3378">
        <v>2</v>
      </c>
      <c r="F3378">
        <v>350</v>
      </c>
      <c r="G3378" s="2" t="s">
        <v>87</v>
      </c>
      <c r="H3378" s="2" t="s">
        <v>11</v>
      </c>
      <c r="I3378">
        <v>8</v>
      </c>
      <c r="J3378" s="2" t="s">
        <v>88</v>
      </c>
      <c r="K3378" s="2">
        <v>315</v>
      </c>
      <c r="L3378" s="2">
        <v>2460</v>
      </c>
      <c r="M3378" s="2">
        <f t="shared" si="312"/>
        <v>246</v>
      </c>
      <c r="O3378" s="2" t="str">
        <f t="shared" si="313"/>
        <v/>
      </c>
      <c r="P3378" s="2" t="str">
        <f>IF(ISNUMBER(O3378),SUMIFS(O$1:$O3378,A$1:$A3378,A3378,C$1:$C3378,C3378,G$1:$G3378,G3378,E$1:$E3378,E3378),"")</f>
        <v/>
      </c>
      <c r="U3378" t="str">
        <f t="shared" si="314"/>
        <v/>
      </c>
      <c r="AA3378">
        <v>20.100000000000001</v>
      </c>
      <c r="AB3378">
        <v>3.2000000000000001E-2</v>
      </c>
      <c r="AC3378" s="2">
        <f t="shared" si="315"/>
        <v>3.2000000000000001E-2</v>
      </c>
      <c r="AH3378" s="2" t="str">
        <f t="shared" si="316"/>
        <v/>
      </c>
      <c r="AI3378" s="2" t="str">
        <f>IF(ISNUMBER(AH3378),SUMIFS($AH$1:AH3378,$A$1:A3378,A3378,C$1:$C3378,C3378,$G$1:G3378,G3378,$E$1:E3378,E3378),"")</f>
        <v/>
      </c>
      <c r="AJ3378">
        <f t="shared" si="317"/>
        <v>6</v>
      </c>
    </row>
    <row r="3379" spans="1:36" x14ac:dyDescent="0.25">
      <c r="A3379" s="14" t="s">
        <v>91</v>
      </c>
      <c r="B3379" t="s">
        <v>80</v>
      </c>
      <c r="C3379" t="s">
        <v>90</v>
      </c>
      <c r="D3379" s="13">
        <v>42277</v>
      </c>
      <c r="E3379">
        <v>2</v>
      </c>
      <c r="F3379">
        <v>500</v>
      </c>
      <c r="G3379" s="2" t="s">
        <v>87</v>
      </c>
      <c r="H3379" s="2" t="s">
        <v>11</v>
      </c>
      <c r="I3379">
        <v>8</v>
      </c>
      <c r="J3379" s="2" t="s">
        <v>88</v>
      </c>
      <c r="K3379" s="2">
        <v>450</v>
      </c>
      <c r="L3379" s="2">
        <v>2587.5</v>
      </c>
      <c r="M3379" s="2">
        <f t="shared" si="312"/>
        <v>258.75</v>
      </c>
      <c r="O3379" s="2" t="str">
        <f t="shared" si="313"/>
        <v/>
      </c>
      <c r="P3379" s="2" t="str">
        <f>IF(ISNUMBER(O3379),SUMIFS(O$1:$O3379,A$1:$A3379,A3379,C$1:$C3379,C3379,G$1:$G3379,G3379,E$1:$E3379,E3379),"")</f>
        <v/>
      </c>
      <c r="U3379" t="str">
        <f t="shared" si="314"/>
        <v/>
      </c>
      <c r="AA3379">
        <v>31.2</v>
      </c>
      <c r="AB3379">
        <v>0.05</v>
      </c>
      <c r="AC3379" s="2">
        <f t="shared" si="315"/>
        <v>0.05</v>
      </c>
      <c r="AH3379" s="2" t="str">
        <f t="shared" si="316"/>
        <v/>
      </c>
      <c r="AI3379" s="2" t="str">
        <f>IF(ISNUMBER(AH3379),SUMIFS($AH$1:AH3379,$A$1:A3379,A3379,C$1:$C3379,C3379,$G$1:G3379,G3379,$E$1:E3379,E3379),"")</f>
        <v/>
      </c>
      <c r="AJ3379">
        <f t="shared" si="317"/>
        <v>6</v>
      </c>
    </row>
    <row r="3380" spans="1:36" x14ac:dyDescent="0.25">
      <c r="A3380" s="14" t="s">
        <v>96</v>
      </c>
      <c r="B3380" t="s">
        <v>80</v>
      </c>
      <c r="C3380" t="s">
        <v>90</v>
      </c>
      <c r="D3380" s="13">
        <v>42277</v>
      </c>
      <c r="E3380">
        <v>3</v>
      </c>
      <c r="F3380">
        <v>0</v>
      </c>
      <c r="G3380" s="2" t="s">
        <v>87</v>
      </c>
      <c r="H3380" s="2" t="s">
        <v>11</v>
      </c>
      <c r="I3380">
        <v>8</v>
      </c>
      <c r="J3380" s="2" t="s">
        <v>88</v>
      </c>
      <c r="K3380" s="2">
        <v>0</v>
      </c>
      <c r="L3380" s="2">
        <v>1644</v>
      </c>
      <c r="M3380" s="2">
        <f t="shared" si="312"/>
        <v>164.4</v>
      </c>
      <c r="O3380" s="2" t="str">
        <f t="shared" si="313"/>
        <v/>
      </c>
      <c r="P3380" s="2" t="str">
        <f>IF(ISNUMBER(O3380),SUMIFS(O$1:$O3380,A$1:$A3380,A3380,C$1:$C3380,C3380,G$1:$G3380,G3380,E$1:$E3380,E3380),"")</f>
        <v/>
      </c>
      <c r="U3380" t="str">
        <f t="shared" si="314"/>
        <v/>
      </c>
      <c r="AA3380">
        <v>12.5</v>
      </c>
      <c r="AB3380">
        <v>0.02</v>
      </c>
      <c r="AC3380" s="2">
        <f t="shared" si="315"/>
        <v>0.02</v>
      </c>
      <c r="AH3380" s="2" t="str">
        <f t="shared" si="316"/>
        <v/>
      </c>
      <c r="AI3380" s="2" t="str">
        <f>IF(ISNUMBER(AH3380),SUMIFS($AH$1:AH3380,$A$1:A3380,A3380,C$1:$C3380,C3380,$G$1:G3380,G3380,$E$1:E3380,E3380),"")</f>
        <v/>
      </c>
      <c r="AJ3380">
        <f t="shared" si="317"/>
        <v>6</v>
      </c>
    </row>
    <row r="3381" spans="1:36" x14ac:dyDescent="0.25">
      <c r="A3381" s="14" t="s">
        <v>95</v>
      </c>
      <c r="B3381" t="s">
        <v>80</v>
      </c>
      <c r="C3381" t="s">
        <v>90</v>
      </c>
      <c r="D3381" s="13">
        <v>42277</v>
      </c>
      <c r="E3381">
        <v>3</v>
      </c>
      <c r="F3381">
        <v>50</v>
      </c>
      <c r="G3381" s="2" t="s">
        <v>87</v>
      </c>
      <c r="H3381" s="2" t="s">
        <v>11</v>
      </c>
      <c r="I3381">
        <v>8</v>
      </c>
      <c r="J3381" s="2" t="s">
        <v>88</v>
      </c>
      <c r="K3381" s="2">
        <v>45</v>
      </c>
      <c r="L3381" s="2">
        <v>1771.5</v>
      </c>
      <c r="M3381" s="2">
        <f t="shared" si="312"/>
        <v>177.15</v>
      </c>
      <c r="O3381" s="2" t="str">
        <f t="shared" si="313"/>
        <v/>
      </c>
      <c r="P3381" s="2" t="str">
        <f>IF(ISNUMBER(O3381),SUMIFS(O$1:$O3381,A$1:$A3381,A3381,C$1:$C3381,C3381,G$1:$G3381,G3381,E$1:$E3381,E3381),"")</f>
        <v/>
      </c>
      <c r="U3381" t="str">
        <f t="shared" si="314"/>
        <v/>
      </c>
      <c r="AA3381">
        <v>16.2</v>
      </c>
      <c r="AB3381">
        <v>2.6000000000000002E-2</v>
      </c>
      <c r="AC3381" s="2">
        <f t="shared" si="315"/>
        <v>2.6000000000000002E-2</v>
      </c>
      <c r="AH3381" s="2" t="str">
        <f t="shared" si="316"/>
        <v/>
      </c>
      <c r="AI3381" s="2" t="str">
        <f>IF(ISNUMBER(AH3381),SUMIFS($AH$1:AH3381,$A$1:A3381,A3381,C$1:$C3381,C3381,$G$1:G3381,G3381,$E$1:E3381,E3381),"")</f>
        <v/>
      </c>
      <c r="AJ3381">
        <f t="shared" si="317"/>
        <v>6</v>
      </c>
    </row>
    <row r="3382" spans="1:36" x14ac:dyDescent="0.25">
      <c r="A3382" s="14" t="s">
        <v>94</v>
      </c>
      <c r="B3382" t="s">
        <v>80</v>
      </c>
      <c r="C3382" t="s">
        <v>90</v>
      </c>
      <c r="D3382" s="13">
        <v>42277</v>
      </c>
      <c r="E3382">
        <v>3</v>
      </c>
      <c r="F3382">
        <v>100</v>
      </c>
      <c r="G3382" s="2" t="s">
        <v>87</v>
      </c>
      <c r="H3382" s="2" t="s">
        <v>11</v>
      </c>
      <c r="I3382">
        <v>8</v>
      </c>
      <c r="J3382" s="2" t="s">
        <v>88</v>
      </c>
      <c r="K3382" s="2">
        <v>90</v>
      </c>
      <c r="L3382" s="2">
        <v>2001</v>
      </c>
      <c r="M3382" s="2">
        <f t="shared" si="312"/>
        <v>200.1</v>
      </c>
      <c r="O3382" s="2" t="str">
        <f t="shared" si="313"/>
        <v/>
      </c>
      <c r="P3382" s="2" t="str">
        <f>IF(ISNUMBER(O3382),SUMIFS(O$1:$O3382,A$1:$A3382,A3382,C$1:$C3382,C3382,G$1:$G3382,G3382,E$1:$E3382,E3382),"")</f>
        <v/>
      </c>
      <c r="U3382" t="str">
        <f t="shared" si="314"/>
        <v/>
      </c>
      <c r="AA3382">
        <v>19.3</v>
      </c>
      <c r="AB3382">
        <v>3.1E-2</v>
      </c>
      <c r="AC3382" s="2">
        <f t="shared" si="315"/>
        <v>3.1E-2</v>
      </c>
      <c r="AH3382" s="2" t="str">
        <f t="shared" si="316"/>
        <v/>
      </c>
      <c r="AI3382" s="2" t="str">
        <f>IF(ISNUMBER(AH3382),SUMIFS($AH$1:AH3382,$A$1:A3382,A3382,C$1:$C3382,C3382,$G$1:G3382,G3382,$E$1:E3382,E3382),"")</f>
        <v/>
      </c>
      <c r="AJ3382">
        <f t="shared" si="317"/>
        <v>6</v>
      </c>
    </row>
    <row r="3383" spans="1:36" x14ac:dyDescent="0.25">
      <c r="A3383" s="14" t="s">
        <v>93</v>
      </c>
      <c r="B3383" t="s">
        <v>80</v>
      </c>
      <c r="C3383" t="s">
        <v>90</v>
      </c>
      <c r="D3383" s="13">
        <v>42277</v>
      </c>
      <c r="E3383">
        <v>3</v>
      </c>
      <c r="F3383">
        <v>200</v>
      </c>
      <c r="G3383" s="2" t="s">
        <v>87</v>
      </c>
      <c r="H3383" s="2" t="s">
        <v>11</v>
      </c>
      <c r="I3383">
        <v>8</v>
      </c>
      <c r="J3383" s="2" t="s">
        <v>88</v>
      </c>
      <c r="K3383" s="2">
        <v>180</v>
      </c>
      <c r="L3383" s="2">
        <v>2128.5</v>
      </c>
      <c r="M3383" s="2">
        <f t="shared" si="312"/>
        <v>212.85</v>
      </c>
      <c r="O3383" s="2" t="str">
        <f t="shared" si="313"/>
        <v/>
      </c>
      <c r="P3383" s="2" t="str">
        <f>IF(ISNUMBER(O3383),SUMIFS(O$1:$O3383,A$1:$A3383,A3383,C$1:$C3383,C3383,G$1:$G3383,G3383,E$1:$E3383,E3383),"")</f>
        <v/>
      </c>
      <c r="U3383" t="str">
        <f t="shared" si="314"/>
        <v/>
      </c>
      <c r="AA3383">
        <v>20.399999999999999</v>
      </c>
      <c r="AB3383">
        <v>3.3000000000000002E-2</v>
      </c>
      <c r="AC3383" s="2">
        <f t="shared" si="315"/>
        <v>3.3000000000000002E-2</v>
      </c>
      <c r="AH3383" s="2" t="str">
        <f t="shared" si="316"/>
        <v/>
      </c>
      <c r="AI3383" s="2" t="str">
        <f>IF(ISNUMBER(AH3383),SUMIFS($AH$1:AH3383,$A$1:A3383,A3383,C$1:$C3383,C3383,$G$1:G3383,G3383,$E$1:E3383,E3383),"")</f>
        <v/>
      </c>
      <c r="AJ3383">
        <f t="shared" si="317"/>
        <v>6</v>
      </c>
    </row>
    <row r="3384" spans="1:36" x14ac:dyDescent="0.25">
      <c r="A3384" s="14" t="s">
        <v>92</v>
      </c>
      <c r="B3384" t="s">
        <v>80</v>
      </c>
      <c r="C3384" t="s">
        <v>90</v>
      </c>
      <c r="D3384" s="13">
        <v>42277</v>
      </c>
      <c r="E3384">
        <v>3</v>
      </c>
      <c r="F3384">
        <v>350</v>
      </c>
      <c r="G3384" s="2" t="s">
        <v>87</v>
      </c>
      <c r="H3384" s="2" t="s">
        <v>11</v>
      </c>
      <c r="I3384">
        <v>8</v>
      </c>
      <c r="J3384" s="2" t="s">
        <v>88</v>
      </c>
      <c r="K3384" s="2">
        <v>315</v>
      </c>
      <c r="L3384" s="2">
        <v>2485.5</v>
      </c>
      <c r="M3384" s="2">
        <f t="shared" si="312"/>
        <v>248.55</v>
      </c>
      <c r="O3384" s="2" t="str">
        <f t="shared" si="313"/>
        <v/>
      </c>
      <c r="P3384" s="2" t="str">
        <f>IF(ISNUMBER(O3384),SUMIFS(O$1:$O3384,A$1:$A3384,A3384,C$1:$C3384,C3384,G$1:$G3384,G3384,E$1:$E3384,E3384),"")</f>
        <v/>
      </c>
      <c r="U3384" t="str">
        <f t="shared" si="314"/>
        <v/>
      </c>
      <c r="AA3384">
        <v>24.1</v>
      </c>
      <c r="AB3384">
        <v>3.9E-2</v>
      </c>
      <c r="AC3384" s="2">
        <f t="shared" si="315"/>
        <v>3.9E-2</v>
      </c>
      <c r="AH3384" s="2" t="str">
        <f t="shared" si="316"/>
        <v/>
      </c>
      <c r="AI3384" s="2" t="str">
        <f>IF(ISNUMBER(AH3384),SUMIFS($AH$1:AH3384,$A$1:A3384,A3384,C$1:$C3384,C3384,$G$1:G3384,G3384,$E$1:E3384,E3384),"")</f>
        <v/>
      </c>
      <c r="AJ3384">
        <f t="shared" si="317"/>
        <v>6</v>
      </c>
    </row>
    <row r="3385" spans="1:36" x14ac:dyDescent="0.25">
      <c r="A3385" s="14" t="s">
        <v>91</v>
      </c>
      <c r="B3385" t="s">
        <v>80</v>
      </c>
      <c r="C3385" t="s">
        <v>90</v>
      </c>
      <c r="D3385" s="13">
        <v>42277</v>
      </c>
      <c r="E3385">
        <v>3</v>
      </c>
      <c r="F3385">
        <v>500</v>
      </c>
      <c r="G3385" s="2" t="s">
        <v>87</v>
      </c>
      <c r="H3385" s="2" t="s">
        <v>11</v>
      </c>
      <c r="I3385">
        <v>8</v>
      </c>
      <c r="J3385" s="2" t="s">
        <v>88</v>
      </c>
      <c r="K3385" s="2">
        <v>450</v>
      </c>
      <c r="L3385" s="2">
        <v>2587.5</v>
      </c>
      <c r="M3385" s="2">
        <f t="shared" si="312"/>
        <v>258.75</v>
      </c>
      <c r="O3385" s="2" t="str">
        <f t="shared" si="313"/>
        <v/>
      </c>
      <c r="P3385" s="2" t="str">
        <f>IF(ISNUMBER(O3385),SUMIFS(O$1:$O3385,A$1:$A3385,A3385,C$1:$C3385,C3385,G$1:$G3385,G3385,E$1:$E3385,E3385),"")</f>
        <v/>
      </c>
      <c r="U3385" t="str">
        <f t="shared" si="314"/>
        <v/>
      </c>
      <c r="AA3385">
        <v>23.6</v>
      </c>
      <c r="AB3385">
        <v>3.7999999999999999E-2</v>
      </c>
      <c r="AC3385" s="2">
        <f t="shared" si="315"/>
        <v>3.7999999999999999E-2</v>
      </c>
      <c r="AH3385" s="2" t="str">
        <f t="shared" si="316"/>
        <v/>
      </c>
      <c r="AI3385" s="2" t="str">
        <f>IF(ISNUMBER(AH3385),SUMIFS($AH$1:AH3385,$A$1:A3385,A3385,C$1:$C3385,C3385,$G$1:G3385,G3385,$E$1:E3385,E3385),"")</f>
        <v/>
      </c>
      <c r="AJ3385">
        <f t="shared" si="317"/>
        <v>6</v>
      </c>
    </row>
    <row r="3386" spans="1:36" x14ac:dyDescent="0.25">
      <c r="A3386" s="14" t="s">
        <v>96</v>
      </c>
      <c r="B3386" t="s">
        <v>80</v>
      </c>
      <c r="C3386" t="s">
        <v>90</v>
      </c>
      <c r="D3386" s="13">
        <v>42283</v>
      </c>
      <c r="E3386">
        <v>1</v>
      </c>
      <c r="F3386">
        <v>0</v>
      </c>
      <c r="G3386" s="2" t="s">
        <v>87</v>
      </c>
      <c r="H3386" s="2" t="s">
        <v>11</v>
      </c>
      <c r="I3386">
        <v>8</v>
      </c>
      <c r="J3386" s="2" t="s">
        <v>88</v>
      </c>
      <c r="K3386" s="2">
        <v>0</v>
      </c>
      <c r="L3386" s="2">
        <v>1678</v>
      </c>
      <c r="M3386" s="2">
        <f t="shared" si="312"/>
        <v>167.8</v>
      </c>
      <c r="O3386" s="2" t="str">
        <f t="shared" si="313"/>
        <v/>
      </c>
      <c r="P3386" s="2" t="str">
        <f>IF(ISNUMBER(O3386),SUMIFS(O$1:$O3386,A$1:$A3386,A3386,C$1:$C3386,C3386,G$1:$G3386,G3386,E$1:$E3386,E3386),"")</f>
        <v/>
      </c>
      <c r="U3386" t="str">
        <f t="shared" si="314"/>
        <v/>
      </c>
      <c r="AA3386">
        <v>11.9</v>
      </c>
      <c r="AB3386">
        <v>1.9E-2</v>
      </c>
      <c r="AC3386" s="2">
        <f t="shared" si="315"/>
        <v>1.9E-2</v>
      </c>
      <c r="AH3386" s="2" t="str">
        <f t="shared" si="316"/>
        <v/>
      </c>
      <c r="AI3386" s="2" t="str">
        <f>IF(ISNUMBER(AH3386),SUMIFS($AH$1:AH3386,$A$1:A3386,A3386,C$1:$C3386,C3386,$G$1:G3386,G3386,$E$1:E3386,E3386),"")</f>
        <v/>
      </c>
      <c r="AJ3386">
        <f t="shared" si="317"/>
        <v>6</v>
      </c>
    </row>
    <row r="3387" spans="1:36" x14ac:dyDescent="0.25">
      <c r="A3387" s="14" t="s">
        <v>95</v>
      </c>
      <c r="B3387" t="s">
        <v>80</v>
      </c>
      <c r="C3387" t="s">
        <v>90</v>
      </c>
      <c r="D3387" s="13">
        <v>42283</v>
      </c>
      <c r="E3387">
        <v>1</v>
      </c>
      <c r="F3387">
        <v>50</v>
      </c>
      <c r="G3387" s="2" t="s">
        <v>87</v>
      </c>
      <c r="H3387" s="2" t="s">
        <v>11</v>
      </c>
      <c r="I3387">
        <v>8</v>
      </c>
      <c r="J3387" s="2" t="s">
        <v>88</v>
      </c>
      <c r="K3387" s="2">
        <v>45</v>
      </c>
      <c r="L3387" s="2">
        <v>1816</v>
      </c>
      <c r="M3387" s="2">
        <f t="shared" si="312"/>
        <v>181.6</v>
      </c>
      <c r="O3387" s="2" t="str">
        <f t="shared" si="313"/>
        <v/>
      </c>
      <c r="P3387" s="2" t="str">
        <f>IF(ISNUMBER(O3387),SUMIFS(O$1:$O3387,A$1:$A3387,A3387,C$1:$C3387,C3387,G$1:$G3387,G3387,E$1:$E3387,E3387),"")</f>
        <v/>
      </c>
      <c r="U3387" t="str">
        <f t="shared" si="314"/>
        <v/>
      </c>
      <c r="AA3387">
        <v>16.5</v>
      </c>
      <c r="AB3387">
        <v>2.6000000000000002E-2</v>
      </c>
      <c r="AC3387" s="2">
        <f t="shared" si="315"/>
        <v>2.6000000000000002E-2</v>
      </c>
      <c r="AH3387" s="2" t="str">
        <f t="shared" si="316"/>
        <v/>
      </c>
      <c r="AI3387" s="2" t="str">
        <f>IF(ISNUMBER(AH3387),SUMIFS($AH$1:AH3387,$A$1:A3387,A3387,C$1:$C3387,C3387,$G$1:G3387,G3387,$E$1:E3387,E3387),"")</f>
        <v/>
      </c>
      <c r="AJ3387">
        <f t="shared" si="317"/>
        <v>6</v>
      </c>
    </row>
    <row r="3388" spans="1:36" x14ac:dyDescent="0.25">
      <c r="A3388" s="14" t="s">
        <v>94</v>
      </c>
      <c r="B3388" t="s">
        <v>80</v>
      </c>
      <c r="C3388" t="s">
        <v>90</v>
      </c>
      <c r="D3388" s="13">
        <v>42283</v>
      </c>
      <c r="E3388">
        <v>1</v>
      </c>
      <c r="F3388">
        <v>100</v>
      </c>
      <c r="G3388" s="2" t="s">
        <v>87</v>
      </c>
      <c r="H3388" s="2" t="s">
        <v>11</v>
      </c>
      <c r="I3388">
        <v>8</v>
      </c>
      <c r="J3388" s="2" t="s">
        <v>88</v>
      </c>
      <c r="K3388" s="2">
        <v>90</v>
      </c>
      <c r="L3388" s="2">
        <v>2046</v>
      </c>
      <c r="M3388" s="2">
        <f t="shared" si="312"/>
        <v>204.6</v>
      </c>
      <c r="O3388" s="2" t="str">
        <f t="shared" si="313"/>
        <v/>
      </c>
      <c r="P3388" s="2" t="str">
        <f>IF(ISNUMBER(O3388),SUMIFS(O$1:$O3388,A$1:$A3388,A3388,C$1:$C3388,C3388,G$1:$G3388,G3388,E$1:$E3388,E3388),"")</f>
        <v/>
      </c>
      <c r="U3388" t="str">
        <f t="shared" si="314"/>
        <v/>
      </c>
      <c r="AA3388">
        <v>22.3</v>
      </c>
      <c r="AB3388">
        <v>3.6000000000000004E-2</v>
      </c>
      <c r="AC3388" s="2">
        <f t="shared" si="315"/>
        <v>3.6000000000000004E-2</v>
      </c>
      <c r="AH3388" s="2" t="str">
        <f t="shared" si="316"/>
        <v/>
      </c>
      <c r="AI3388" s="2" t="str">
        <f>IF(ISNUMBER(AH3388),SUMIFS($AH$1:AH3388,$A$1:A3388,A3388,C$1:$C3388,C3388,$G$1:G3388,G3388,$E$1:E3388,E3388),"")</f>
        <v/>
      </c>
      <c r="AJ3388">
        <f t="shared" si="317"/>
        <v>6</v>
      </c>
    </row>
    <row r="3389" spans="1:36" x14ac:dyDescent="0.25">
      <c r="A3389" s="14" t="s">
        <v>93</v>
      </c>
      <c r="B3389" t="s">
        <v>80</v>
      </c>
      <c r="C3389" t="s">
        <v>90</v>
      </c>
      <c r="D3389" s="13">
        <v>42283</v>
      </c>
      <c r="E3389">
        <v>1</v>
      </c>
      <c r="F3389">
        <v>200</v>
      </c>
      <c r="G3389" s="2" t="s">
        <v>87</v>
      </c>
      <c r="H3389" s="2" t="s">
        <v>11</v>
      </c>
      <c r="I3389">
        <v>8</v>
      </c>
      <c r="J3389" s="2" t="s">
        <v>88</v>
      </c>
      <c r="K3389" s="2">
        <v>180</v>
      </c>
      <c r="L3389" s="2">
        <v>2322</v>
      </c>
      <c r="M3389" s="2">
        <f t="shared" si="312"/>
        <v>232.2</v>
      </c>
      <c r="O3389" s="2" t="str">
        <f t="shared" si="313"/>
        <v/>
      </c>
      <c r="P3389" s="2" t="str">
        <f>IF(ISNUMBER(O3389),SUMIFS(O$1:$O3389,A$1:$A3389,A3389,C$1:$C3389,C3389,G$1:$G3389,G3389,E$1:$E3389,E3389),"")</f>
        <v/>
      </c>
      <c r="U3389" t="str">
        <f t="shared" si="314"/>
        <v/>
      </c>
      <c r="AA3389">
        <v>15.7</v>
      </c>
      <c r="AB3389">
        <v>2.5000000000000001E-2</v>
      </c>
      <c r="AC3389" s="2">
        <f t="shared" si="315"/>
        <v>2.5000000000000001E-2</v>
      </c>
      <c r="AH3389" s="2" t="str">
        <f t="shared" si="316"/>
        <v/>
      </c>
      <c r="AI3389" s="2" t="str">
        <f>IF(ISNUMBER(AH3389),SUMIFS($AH$1:AH3389,$A$1:A3389,A3389,C$1:$C3389,C3389,$G$1:G3389,G3389,$E$1:E3389,E3389),"")</f>
        <v/>
      </c>
      <c r="AJ3389">
        <f t="shared" si="317"/>
        <v>6</v>
      </c>
    </row>
    <row r="3390" spans="1:36" x14ac:dyDescent="0.25">
      <c r="A3390" s="14" t="s">
        <v>92</v>
      </c>
      <c r="B3390" t="s">
        <v>80</v>
      </c>
      <c r="C3390" t="s">
        <v>90</v>
      </c>
      <c r="D3390" s="13">
        <v>42283</v>
      </c>
      <c r="E3390">
        <v>1</v>
      </c>
      <c r="F3390">
        <v>350</v>
      </c>
      <c r="G3390" s="2" t="s">
        <v>87</v>
      </c>
      <c r="H3390" s="2" t="s">
        <v>11</v>
      </c>
      <c r="I3390">
        <v>8</v>
      </c>
      <c r="J3390" s="2" t="s">
        <v>88</v>
      </c>
      <c r="K3390" s="2">
        <v>315</v>
      </c>
      <c r="L3390" s="2">
        <v>2575</v>
      </c>
      <c r="M3390" s="2">
        <f t="shared" si="312"/>
        <v>257.5</v>
      </c>
      <c r="O3390" s="2" t="str">
        <f t="shared" si="313"/>
        <v/>
      </c>
      <c r="P3390" s="2" t="str">
        <f>IF(ISNUMBER(O3390),SUMIFS(O$1:$O3390,A$1:$A3390,A3390,C$1:$C3390,C3390,G$1:$G3390,G3390,E$1:$E3390,E3390),"")</f>
        <v/>
      </c>
      <c r="U3390" t="str">
        <f t="shared" si="314"/>
        <v/>
      </c>
      <c r="AA3390">
        <v>20.5</v>
      </c>
      <c r="AB3390">
        <v>3.3000000000000002E-2</v>
      </c>
      <c r="AC3390" s="2">
        <f t="shared" si="315"/>
        <v>3.3000000000000002E-2</v>
      </c>
      <c r="AH3390" s="2" t="str">
        <f t="shared" si="316"/>
        <v/>
      </c>
      <c r="AI3390" s="2" t="str">
        <f>IF(ISNUMBER(AH3390),SUMIFS($AH$1:AH3390,$A$1:A3390,A3390,C$1:$C3390,C3390,$G$1:G3390,G3390,$E$1:E3390,E3390),"")</f>
        <v/>
      </c>
      <c r="AJ3390">
        <f t="shared" si="317"/>
        <v>6</v>
      </c>
    </row>
    <row r="3391" spans="1:36" x14ac:dyDescent="0.25">
      <c r="A3391" s="14" t="s">
        <v>91</v>
      </c>
      <c r="B3391" t="s">
        <v>80</v>
      </c>
      <c r="C3391" t="s">
        <v>90</v>
      </c>
      <c r="D3391" s="13">
        <v>42283</v>
      </c>
      <c r="E3391">
        <v>1</v>
      </c>
      <c r="F3391">
        <v>500</v>
      </c>
      <c r="G3391" s="2" t="s">
        <v>87</v>
      </c>
      <c r="H3391" s="2" t="s">
        <v>11</v>
      </c>
      <c r="I3391">
        <v>8</v>
      </c>
      <c r="J3391" s="2" t="s">
        <v>88</v>
      </c>
      <c r="K3391" s="2">
        <v>450</v>
      </c>
      <c r="L3391" s="2">
        <v>3242</v>
      </c>
      <c r="M3391" s="2">
        <f t="shared" si="312"/>
        <v>324.2</v>
      </c>
      <c r="O3391" s="2" t="str">
        <f t="shared" si="313"/>
        <v/>
      </c>
      <c r="P3391" s="2" t="str">
        <f>IF(ISNUMBER(O3391),SUMIFS(O$1:$O3391,A$1:$A3391,A3391,C$1:$C3391,C3391,G$1:$G3391,G3391,E$1:$E3391,E3391),"")</f>
        <v/>
      </c>
      <c r="U3391" t="str">
        <f t="shared" si="314"/>
        <v/>
      </c>
      <c r="AA3391">
        <v>24.5</v>
      </c>
      <c r="AB3391">
        <v>3.9E-2</v>
      </c>
      <c r="AC3391" s="2">
        <f t="shared" si="315"/>
        <v>3.9E-2</v>
      </c>
      <c r="AH3391" s="2" t="str">
        <f t="shared" si="316"/>
        <v/>
      </c>
      <c r="AI3391" s="2" t="str">
        <f>IF(ISNUMBER(AH3391),SUMIFS($AH$1:AH3391,$A$1:A3391,A3391,C$1:$C3391,C3391,$G$1:G3391,G3391,$E$1:E3391,E3391),"")</f>
        <v/>
      </c>
      <c r="AJ3391">
        <f t="shared" si="317"/>
        <v>6</v>
      </c>
    </row>
    <row r="3392" spans="1:36" x14ac:dyDescent="0.25">
      <c r="A3392" s="14" t="s">
        <v>96</v>
      </c>
      <c r="B3392" t="s">
        <v>80</v>
      </c>
      <c r="C3392" t="s">
        <v>90</v>
      </c>
      <c r="D3392" s="13">
        <v>42283</v>
      </c>
      <c r="E3392">
        <v>2</v>
      </c>
      <c r="F3392">
        <v>0</v>
      </c>
      <c r="G3392" s="2" t="s">
        <v>87</v>
      </c>
      <c r="H3392" s="2" t="s">
        <v>11</v>
      </c>
      <c r="I3392">
        <v>8</v>
      </c>
      <c r="J3392" s="2" t="s">
        <v>88</v>
      </c>
      <c r="K3392" s="2">
        <v>0</v>
      </c>
      <c r="L3392" s="2">
        <v>1678</v>
      </c>
      <c r="M3392" s="2">
        <f t="shared" si="312"/>
        <v>167.8</v>
      </c>
      <c r="O3392" s="2" t="str">
        <f t="shared" si="313"/>
        <v/>
      </c>
      <c r="P3392" s="2" t="str">
        <f>IF(ISNUMBER(O3392),SUMIFS(O$1:$O3392,A$1:$A3392,A3392,C$1:$C3392,C3392,G$1:$G3392,G3392,E$1:$E3392,E3392),"")</f>
        <v/>
      </c>
      <c r="U3392" t="str">
        <f t="shared" si="314"/>
        <v/>
      </c>
      <c r="AA3392">
        <v>11.5</v>
      </c>
      <c r="AB3392">
        <v>1.8000000000000002E-2</v>
      </c>
      <c r="AC3392" s="2">
        <f t="shared" si="315"/>
        <v>1.8000000000000002E-2</v>
      </c>
      <c r="AH3392" s="2" t="str">
        <f t="shared" si="316"/>
        <v/>
      </c>
      <c r="AI3392" s="2" t="str">
        <f>IF(ISNUMBER(AH3392),SUMIFS($AH$1:AH3392,$A$1:A3392,A3392,C$1:$C3392,C3392,$G$1:G3392,G3392,$E$1:E3392,E3392),"")</f>
        <v/>
      </c>
      <c r="AJ3392">
        <f t="shared" si="317"/>
        <v>6</v>
      </c>
    </row>
    <row r="3393" spans="1:36" x14ac:dyDescent="0.25">
      <c r="A3393" s="14" t="s">
        <v>95</v>
      </c>
      <c r="B3393" t="s">
        <v>80</v>
      </c>
      <c r="C3393" t="s">
        <v>90</v>
      </c>
      <c r="D3393" s="13">
        <v>42283</v>
      </c>
      <c r="E3393">
        <v>2</v>
      </c>
      <c r="F3393">
        <v>50</v>
      </c>
      <c r="G3393" s="2" t="s">
        <v>87</v>
      </c>
      <c r="H3393" s="2" t="s">
        <v>11</v>
      </c>
      <c r="I3393">
        <v>8</v>
      </c>
      <c r="J3393" s="2" t="s">
        <v>88</v>
      </c>
      <c r="K3393" s="2">
        <v>45</v>
      </c>
      <c r="L3393" s="2">
        <v>1862</v>
      </c>
      <c r="M3393" s="2">
        <f t="shared" si="312"/>
        <v>186.2</v>
      </c>
      <c r="O3393" s="2" t="str">
        <f t="shared" si="313"/>
        <v/>
      </c>
      <c r="P3393" s="2" t="str">
        <f>IF(ISNUMBER(O3393),SUMIFS(O$1:$O3393,A$1:$A3393,A3393,C$1:$C3393,C3393,G$1:$G3393,G3393,E$1:$E3393,E3393),"")</f>
        <v/>
      </c>
      <c r="U3393" t="str">
        <f t="shared" si="314"/>
        <v/>
      </c>
      <c r="AA3393">
        <v>13.9</v>
      </c>
      <c r="AB3393">
        <v>2.2000000000000002E-2</v>
      </c>
      <c r="AC3393" s="2">
        <f t="shared" si="315"/>
        <v>2.2000000000000002E-2</v>
      </c>
      <c r="AH3393" s="2" t="str">
        <f t="shared" si="316"/>
        <v/>
      </c>
      <c r="AI3393" s="2" t="str">
        <f>IF(ISNUMBER(AH3393),SUMIFS($AH$1:AH3393,$A$1:A3393,A3393,C$1:$C3393,C3393,$G$1:G3393,G3393,$E$1:E3393,E3393),"")</f>
        <v/>
      </c>
      <c r="AJ3393">
        <f t="shared" si="317"/>
        <v>6</v>
      </c>
    </row>
    <row r="3394" spans="1:36" x14ac:dyDescent="0.25">
      <c r="A3394" s="14" t="s">
        <v>94</v>
      </c>
      <c r="B3394" t="s">
        <v>80</v>
      </c>
      <c r="C3394" t="s">
        <v>90</v>
      </c>
      <c r="D3394" s="13">
        <v>42283</v>
      </c>
      <c r="E3394">
        <v>2</v>
      </c>
      <c r="F3394">
        <v>100</v>
      </c>
      <c r="G3394" s="2" t="s">
        <v>87</v>
      </c>
      <c r="H3394" s="2" t="s">
        <v>11</v>
      </c>
      <c r="I3394">
        <v>8</v>
      </c>
      <c r="J3394" s="2" t="s">
        <v>88</v>
      </c>
      <c r="K3394" s="2">
        <v>90</v>
      </c>
      <c r="L3394" s="2">
        <v>2092</v>
      </c>
      <c r="M3394" s="2">
        <f t="shared" ref="M3394:M3457" si="318">IF(ISNUMBER(L3394),L3394/10,"")</f>
        <v>209.2</v>
      </c>
      <c r="O3394" s="2" t="str">
        <f t="shared" ref="O3394:O3457" si="319">IF(ISNUMBER(N3394),N3394/10,"")</f>
        <v/>
      </c>
      <c r="P3394" s="2" t="str">
        <f>IF(ISNUMBER(O3394),SUMIFS(O$1:$O3394,A$1:$A3394,A3394,C$1:$C3394,C3394,G$1:$G3394,G3394,E$1:$E3394,E3394),"")</f>
        <v/>
      </c>
      <c r="U3394" t="str">
        <f t="shared" ref="U3394:U3457" si="320">IF(ISNUMBER(R3394),R3394/100,"")</f>
        <v/>
      </c>
      <c r="AA3394">
        <v>16.899999999999999</v>
      </c>
      <c r="AB3394">
        <v>2.7000000000000003E-2</v>
      </c>
      <c r="AC3394" s="2">
        <f t="shared" ref="AC3394:AC3457" si="321">IF(ISNUMBER(AB3394),AB3394,"")</f>
        <v>2.7000000000000003E-2</v>
      </c>
      <c r="AH3394" s="2" t="str">
        <f t="shared" ref="AH3394:AH3457" si="322">IF(AND(ISNUMBER(AB3394),ISNUMBER(O3394)),ROUND(O3394*AB3394,3),"")</f>
        <v/>
      </c>
      <c r="AI3394" s="2" t="str">
        <f>IF(ISNUMBER(AH3394),SUMIFS($AH$1:AH3394,$A$1:A3394,A3394,C$1:$C3394,C3394,$G$1:G3394,G3394,$E$1:E3394,E3394),"")</f>
        <v/>
      </c>
      <c r="AJ3394">
        <f t="shared" ref="AJ3394:AJ3457" si="323">COUNT(K3394:AI3394)</f>
        <v>6</v>
      </c>
    </row>
    <row r="3395" spans="1:36" x14ac:dyDescent="0.25">
      <c r="A3395" s="14" t="s">
        <v>93</v>
      </c>
      <c r="B3395" t="s">
        <v>80</v>
      </c>
      <c r="C3395" t="s">
        <v>90</v>
      </c>
      <c r="D3395" s="13">
        <v>42283</v>
      </c>
      <c r="E3395">
        <v>2</v>
      </c>
      <c r="F3395">
        <v>200</v>
      </c>
      <c r="G3395" s="2" t="s">
        <v>87</v>
      </c>
      <c r="H3395" s="2" t="s">
        <v>11</v>
      </c>
      <c r="I3395">
        <v>8</v>
      </c>
      <c r="J3395" s="2" t="s">
        <v>88</v>
      </c>
      <c r="K3395" s="2">
        <v>180</v>
      </c>
      <c r="L3395" s="2">
        <v>2598</v>
      </c>
      <c r="M3395" s="2">
        <f t="shared" si="318"/>
        <v>259.8</v>
      </c>
      <c r="O3395" s="2" t="str">
        <f t="shared" si="319"/>
        <v/>
      </c>
      <c r="P3395" s="2" t="str">
        <f>IF(ISNUMBER(O3395),SUMIFS(O$1:$O3395,A$1:$A3395,A3395,C$1:$C3395,C3395,G$1:$G3395,G3395,E$1:$E3395,E3395),"")</f>
        <v/>
      </c>
      <c r="U3395" t="str">
        <f t="shared" si="320"/>
        <v/>
      </c>
      <c r="AA3395">
        <v>14.7</v>
      </c>
      <c r="AB3395">
        <v>2.3E-2</v>
      </c>
      <c r="AC3395" s="2">
        <f t="shared" si="321"/>
        <v>2.3E-2</v>
      </c>
      <c r="AH3395" s="2" t="str">
        <f t="shared" si="322"/>
        <v/>
      </c>
      <c r="AI3395" s="2" t="str">
        <f>IF(ISNUMBER(AH3395),SUMIFS($AH$1:AH3395,$A$1:A3395,A3395,C$1:$C3395,C3395,$G$1:G3395,G3395,$E$1:E3395,E3395),"")</f>
        <v/>
      </c>
      <c r="AJ3395">
        <f t="shared" si="323"/>
        <v>6</v>
      </c>
    </row>
    <row r="3396" spans="1:36" x14ac:dyDescent="0.25">
      <c r="A3396" s="14" t="s">
        <v>92</v>
      </c>
      <c r="B3396" t="s">
        <v>80</v>
      </c>
      <c r="C3396" t="s">
        <v>90</v>
      </c>
      <c r="D3396" s="13">
        <v>42283</v>
      </c>
      <c r="E3396">
        <v>2</v>
      </c>
      <c r="F3396">
        <v>350</v>
      </c>
      <c r="G3396" s="2" t="s">
        <v>87</v>
      </c>
      <c r="H3396" s="2" t="s">
        <v>11</v>
      </c>
      <c r="I3396">
        <v>8</v>
      </c>
      <c r="J3396" s="2" t="s">
        <v>88</v>
      </c>
      <c r="K3396" s="2">
        <v>315</v>
      </c>
      <c r="L3396" s="2">
        <v>3035</v>
      </c>
      <c r="M3396" s="2">
        <f t="shared" si="318"/>
        <v>303.5</v>
      </c>
      <c r="O3396" s="2" t="str">
        <f t="shared" si="319"/>
        <v/>
      </c>
      <c r="P3396" s="2" t="str">
        <f>IF(ISNUMBER(O3396),SUMIFS(O$1:$O3396,A$1:$A3396,A3396,C$1:$C3396,C3396,G$1:$G3396,G3396,E$1:$E3396,E3396),"")</f>
        <v/>
      </c>
      <c r="U3396" t="str">
        <f t="shared" si="320"/>
        <v/>
      </c>
      <c r="AA3396">
        <v>17.100000000000001</v>
      </c>
      <c r="AB3396">
        <v>2.7000000000000003E-2</v>
      </c>
      <c r="AC3396" s="2">
        <f t="shared" si="321"/>
        <v>2.7000000000000003E-2</v>
      </c>
      <c r="AH3396" s="2" t="str">
        <f t="shared" si="322"/>
        <v/>
      </c>
      <c r="AI3396" s="2" t="str">
        <f>IF(ISNUMBER(AH3396),SUMIFS($AH$1:AH3396,$A$1:A3396,A3396,C$1:$C3396,C3396,$G$1:G3396,G3396,$E$1:E3396,E3396),"")</f>
        <v/>
      </c>
      <c r="AJ3396">
        <f t="shared" si="323"/>
        <v>6</v>
      </c>
    </row>
    <row r="3397" spans="1:36" x14ac:dyDescent="0.25">
      <c r="A3397" s="14" t="s">
        <v>91</v>
      </c>
      <c r="B3397" t="s">
        <v>80</v>
      </c>
      <c r="C3397" t="s">
        <v>90</v>
      </c>
      <c r="D3397" s="13">
        <v>42283</v>
      </c>
      <c r="E3397">
        <v>2</v>
      </c>
      <c r="F3397">
        <v>500</v>
      </c>
      <c r="G3397" s="2" t="s">
        <v>87</v>
      </c>
      <c r="H3397" s="2" t="s">
        <v>11</v>
      </c>
      <c r="I3397">
        <v>8</v>
      </c>
      <c r="J3397" s="2" t="s">
        <v>88</v>
      </c>
      <c r="K3397" s="2">
        <v>450</v>
      </c>
      <c r="L3397" s="2">
        <v>3150</v>
      </c>
      <c r="M3397" s="2">
        <f t="shared" si="318"/>
        <v>315</v>
      </c>
      <c r="O3397" s="2" t="str">
        <f t="shared" si="319"/>
        <v/>
      </c>
      <c r="P3397" s="2" t="str">
        <f>IF(ISNUMBER(O3397),SUMIFS(O$1:$O3397,A$1:$A3397,A3397,C$1:$C3397,C3397,G$1:$G3397,G3397,E$1:$E3397,E3397),"")</f>
        <v/>
      </c>
      <c r="U3397" t="str">
        <f t="shared" si="320"/>
        <v/>
      </c>
      <c r="AA3397">
        <v>20.399999999999999</v>
      </c>
      <c r="AB3397">
        <v>3.3000000000000002E-2</v>
      </c>
      <c r="AC3397" s="2">
        <f t="shared" si="321"/>
        <v>3.3000000000000002E-2</v>
      </c>
      <c r="AH3397" s="2" t="str">
        <f t="shared" si="322"/>
        <v/>
      </c>
      <c r="AI3397" s="2" t="str">
        <f>IF(ISNUMBER(AH3397),SUMIFS($AH$1:AH3397,$A$1:A3397,A3397,C$1:$C3397,C3397,$G$1:G3397,G3397,$E$1:E3397,E3397),"")</f>
        <v/>
      </c>
      <c r="AJ3397">
        <f t="shared" si="323"/>
        <v>6</v>
      </c>
    </row>
    <row r="3398" spans="1:36" x14ac:dyDescent="0.25">
      <c r="A3398" s="14" t="s">
        <v>96</v>
      </c>
      <c r="B3398" t="s">
        <v>80</v>
      </c>
      <c r="C3398" t="s">
        <v>90</v>
      </c>
      <c r="D3398" s="13">
        <v>42283</v>
      </c>
      <c r="E3398">
        <v>3</v>
      </c>
      <c r="F3398">
        <v>0</v>
      </c>
      <c r="G3398" s="2" t="s">
        <v>87</v>
      </c>
      <c r="H3398" s="2" t="s">
        <v>11</v>
      </c>
      <c r="I3398">
        <v>8</v>
      </c>
      <c r="J3398" s="2" t="s">
        <v>88</v>
      </c>
      <c r="K3398" s="2">
        <v>0</v>
      </c>
      <c r="L3398" s="2">
        <v>1701</v>
      </c>
      <c r="M3398" s="2">
        <f t="shared" si="318"/>
        <v>170.1</v>
      </c>
      <c r="O3398" s="2" t="str">
        <f t="shared" si="319"/>
        <v/>
      </c>
      <c r="P3398" s="2" t="str">
        <f>IF(ISNUMBER(O3398),SUMIFS(O$1:$O3398,A$1:$A3398,A3398,C$1:$C3398,C3398,G$1:$G3398,G3398,E$1:$E3398,E3398),"")</f>
        <v/>
      </c>
      <c r="U3398" t="str">
        <f t="shared" si="320"/>
        <v/>
      </c>
      <c r="AA3398">
        <v>15.6</v>
      </c>
      <c r="AB3398">
        <v>2.5000000000000001E-2</v>
      </c>
      <c r="AC3398" s="2">
        <f t="shared" si="321"/>
        <v>2.5000000000000001E-2</v>
      </c>
      <c r="AH3398" s="2" t="str">
        <f t="shared" si="322"/>
        <v/>
      </c>
      <c r="AI3398" s="2" t="str">
        <f>IF(ISNUMBER(AH3398),SUMIFS($AH$1:AH3398,$A$1:A3398,A3398,C$1:$C3398,C3398,$G$1:G3398,G3398,$E$1:E3398,E3398),"")</f>
        <v/>
      </c>
      <c r="AJ3398">
        <f t="shared" si="323"/>
        <v>6</v>
      </c>
    </row>
    <row r="3399" spans="1:36" x14ac:dyDescent="0.25">
      <c r="A3399" s="14" t="s">
        <v>95</v>
      </c>
      <c r="B3399" t="s">
        <v>80</v>
      </c>
      <c r="C3399" t="s">
        <v>90</v>
      </c>
      <c r="D3399" s="13">
        <v>42283</v>
      </c>
      <c r="E3399">
        <v>3</v>
      </c>
      <c r="F3399">
        <v>50</v>
      </c>
      <c r="G3399" s="2" t="s">
        <v>87</v>
      </c>
      <c r="H3399" s="2" t="s">
        <v>11</v>
      </c>
      <c r="I3399">
        <v>8</v>
      </c>
      <c r="J3399" s="2" t="s">
        <v>88</v>
      </c>
      <c r="K3399" s="2">
        <v>45</v>
      </c>
      <c r="L3399" s="2">
        <v>1885</v>
      </c>
      <c r="M3399" s="2">
        <f t="shared" si="318"/>
        <v>188.5</v>
      </c>
      <c r="O3399" s="2" t="str">
        <f t="shared" si="319"/>
        <v/>
      </c>
      <c r="P3399" s="2" t="str">
        <f>IF(ISNUMBER(O3399),SUMIFS(O$1:$O3399,A$1:$A3399,A3399,C$1:$C3399,C3399,G$1:$G3399,G3399,E$1:$E3399,E3399),"")</f>
        <v/>
      </c>
      <c r="U3399" t="str">
        <f t="shared" si="320"/>
        <v/>
      </c>
      <c r="AA3399">
        <v>17.2</v>
      </c>
      <c r="AB3399">
        <v>2.7999999999999997E-2</v>
      </c>
      <c r="AC3399" s="2">
        <f t="shared" si="321"/>
        <v>2.7999999999999997E-2</v>
      </c>
      <c r="AH3399" s="2" t="str">
        <f t="shared" si="322"/>
        <v/>
      </c>
      <c r="AI3399" s="2" t="str">
        <f>IF(ISNUMBER(AH3399),SUMIFS($AH$1:AH3399,$A$1:A3399,A3399,C$1:$C3399,C3399,$G$1:G3399,G3399,$E$1:E3399,E3399),"")</f>
        <v/>
      </c>
      <c r="AJ3399">
        <f t="shared" si="323"/>
        <v>6</v>
      </c>
    </row>
    <row r="3400" spans="1:36" x14ac:dyDescent="0.25">
      <c r="A3400" s="14" t="s">
        <v>94</v>
      </c>
      <c r="B3400" t="s">
        <v>80</v>
      </c>
      <c r="C3400" t="s">
        <v>90</v>
      </c>
      <c r="D3400" s="13">
        <v>42283</v>
      </c>
      <c r="E3400">
        <v>3</v>
      </c>
      <c r="F3400">
        <v>100</v>
      </c>
      <c r="G3400" s="2" t="s">
        <v>87</v>
      </c>
      <c r="H3400" s="2" t="s">
        <v>11</v>
      </c>
      <c r="I3400">
        <v>8</v>
      </c>
      <c r="J3400" s="2" t="s">
        <v>88</v>
      </c>
      <c r="K3400" s="2">
        <v>90</v>
      </c>
      <c r="L3400" s="2">
        <v>2184</v>
      </c>
      <c r="M3400" s="2">
        <f t="shared" si="318"/>
        <v>218.4</v>
      </c>
      <c r="O3400" s="2" t="str">
        <f t="shared" si="319"/>
        <v/>
      </c>
      <c r="P3400" s="2" t="str">
        <f>IF(ISNUMBER(O3400),SUMIFS(O$1:$O3400,A$1:$A3400,A3400,C$1:$C3400,C3400,G$1:$G3400,G3400,E$1:$E3400,E3400),"")</f>
        <v/>
      </c>
      <c r="U3400" t="str">
        <f t="shared" si="320"/>
        <v/>
      </c>
      <c r="AA3400">
        <v>16.100000000000001</v>
      </c>
      <c r="AB3400">
        <v>2.6000000000000002E-2</v>
      </c>
      <c r="AC3400" s="2">
        <f t="shared" si="321"/>
        <v>2.6000000000000002E-2</v>
      </c>
      <c r="AH3400" s="2" t="str">
        <f t="shared" si="322"/>
        <v/>
      </c>
      <c r="AI3400" s="2" t="str">
        <f>IF(ISNUMBER(AH3400),SUMIFS($AH$1:AH3400,$A$1:A3400,A3400,C$1:$C3400,C3400,$G$1:G3400,G3400,$E$1:E3400,E3400),"")</f>
        <v/>
      </c>
      <c r="AJ3400">
        <f t="shared" si="323"/>
        <v>6</v>
      </c>
    </row>
    <row r="3401" spans="1:36" x14ac:dyDescent="0.25">
      <c r="A3401" s="14" t="s">
        <v>93</v>
      </c>
      <c r="B3401" t="s">
        <v>80</v>
      </c>
      <c r="C3401" t="s">
        <v>90</v>
      </c>
      <c r="D3401" s="13">
        <v>42283</v>
      </c>
      <c r="E3401">
        <v>3</v>
      </c>
      <c r="F3401">
        <v>200</v>
      </c>
      <c r="G3401" s="2" t="s">
        <v>87</v>
      </c>
      <c r="H3401" s="2" t="s">
        <v>11</v>
      </c>
      <c r="I3401">
        <v>8</v>
      </c>
      <c r="J3401" s="2" t="s">
        <v>88</v>
      </c>
      <c r="K3401" s="2">
        <v>180</v>
      </c>
      <c r="L3401" s="2">
        <v>2345</v>
      </c>
      <c r="M3401" s="2">
        <f t="shared" si="318"/>
        <v>234.5</v>
      </c>
      <c r="O3401" s="2" t="str">
        <f t="shared" si="319"/>
        <v/>
      </c>
      <c r="P3401" s="2" t="str">
        <f>IF(ISNUMBER(O3401),SUMIFS(O$1:$O3401,A$1:$A3401,A3401,C$1:$C3401,C3401,G$1:$G3401,G3401,E$1:$E3401,E3401),"")</f>
        <v/>
      </c>
      <c r="U3401" t="str">
        <f t="shared" si="320"/>
        <v/>
      </c>
      <c r="AA3401">
        <v>19.2</v>
      </c>
      <c r="AB3401">
        <v>3.1E-2</v>
      </c>
      <c r="AC3401" s="2">
        <f t="shared" si="321"/>
        <v>3.1E-2</v>
      </c>
      <c r="AH3401" s="2" t="str">
        <f t="shared" si="322"/>
        <v/>
      </c>
      <c r="AI3401" s="2" t="str">
        <f>IF(ISNUMBER(AH3401),SUMIFS($AH$1:AH3401,$A$1:A3401,A3401,C$1:$C3401,C3401,$G$1:G3401,G3401,$E$1:E3401,E3401),"")</f>
        <v/>
      </c>
      <c r="AJ3401">
        <f t="shared" si="323"/>
        <v>6</v>
      </c>
    </row>
    <row r="3402" spans="1:36" x14ac:dyDescent="0.25">
      <c r="A3402" s="14" t="s">
        <v>92</v>
      </c>
      <c r="B3402" t="s">
        <v>80</v>
      </c>
      <c r="C3402" t="s">
        <v>90</v>
      </c>
      <c r="D3402" s="13">
        <v>42283</v>
      </c>
      <c r="E3402">
        <v>3</v>
      </c>
      <c r="F3402">
        <v>350</v>
      </c>
      <c r="G3402" s="2" t="s">
        <v>87</v>
      </c>
      <c r="H3402" s="2" t="s">
        <v>11</v>
      </c>
      <c r="I3402">
        <v>8</v>
      </c>
      <c r="J3402" s="2" t="s">
        <v>88</v>
      </c>
      <c r="K3402" s="2">
        <v>315</v>
      </c>
      <c r="L3402" s="2">
        <v>3035</v>
      </c>
      <c r="M3402" s="2">
        <f t="shared" si="318"/>
        <v>303.5</v>
      </c>
      <c r="O3402" s="2" t="str">
        <f t="shared" si="319"/>
        <v/>
      </c>
      <c r="P3402" s="2" t="str">
        <f>IF(ISNUMBER(O3402),SUMIFS(O$1:$O3402,A$1:$A3402,A3402,C$1:$C3402,C3402,G$1:$G3402,G3402,E$1:$E3402,E3402),"")</f>
        <v/>
      </c>
      <c r="U3402" t="str">
        <f t="shared" si="320"/>
        <v/>
      </c>
      <c r="AA3402">
        <v>20.2</v>
      </c>
      <c r="AB3402">
        <v>3.2000000000000001E-2</v>
      </c>
      <c r="AC3402" s="2">
        <f t="shared" si="321"/>
        <v>3.2000000000000001E-2</v>
      </c>
      <c r="AH3402" s="2" t="str">
        <f t="shared" si="322"/>
        <v/>
      </c>
      <c r="AI3402" s="2" t="str">
        <f>IF(ISNUMBER(AH3402),SUMIFS($AH$1:AH3402,$A$1:A3402,A3402,C$1:$C3402,C3402,$G$1:G3402,G3402,$E$1:E3402,E3402),"")</f>
        <v/>
      </c>
      <c r="AJ3402">
        <f t="shared" si="323"/>
        <v>6</v>
      </c>
    </row>
    <row r="3403" spans="1:36" x14ac:dyDescent="0.25">
      <c r="A3403" s="14" t="s">
        <v>91</v>
      </c>
      <c r="B3403" t="s">
        <v>80</v>
      </c>
      <c r="C3403" t="s">
        <v>90</v>
      </c>
      <c r="D3403" s="13">
        <v>42283</v>
      </c>
      <c r="E3403">
        <v>3</v>
      </c>
      <c r="F3403">
        <v>500</v>
      </c>
      <c r="G3403" s="2" t="s">
        <v>87</v>
      </c>
      <c r="H3403" s="2" t="s">
        <v>11</v>
      </c>
      <c r="I3403">
        <v>8</v>
      </c>
      <c r="J3403" s="2" t="s">
        <v>88</v>
      </c>
      <c r="K3403" s="2">
        <v>450</v>
      </c>
      <c r="L3403" s="2">
        <v>3334</v>
      </c>
      <c r="M3403" s="2">
        <f t="shared" si="318"/>
        <v>333.4</v>
      </c>
      <c r="O3403" s="2" t="str">
        <f t="shared" si="319"/>
        <v/>
      </c>
      <c r="P3403" s="2" t="str">
        <f>IF(ISNUMBER(O3403),SUMIFS(O$1:$O3403,A$1:$A3403,A3403,C$1:$C3403,C3403,G$1:$G3403,G3403,E$1:$E3403,E3403),"")</f>
        <v/>
      </c>
      <c r="U3403" t="str">
        <f t="shared" si="320"/>
        <v/>
      </c>
      <c r="AA3403">
        <v>19</v>
      </c>
      <c r="AB3403">
        <v>0.03</v>
      </c>
      <c r="AC3403" s="2">
        <f t="shared" si="321"/>
        <v>0.03</v>
      </c>
      <c r="AH3403" s="2" t="str">
        <f t="shared" si="322"/>
        <v/>
      </c>
      <c r="AI3403" s="2" t="str">
        <f>IF(ISNUMBER(AH3403),SUMIFS($AH$1:AH3403,$A$1:A3403,A3403,C$1:$C3403,C3403,$G$1:G3403,G3403,$E$1:E3403,E3403),"")</f>
        <v/>
      </c>
      <c r="AJ3403">
        <f t="shared" si="323"/>
        <v>6</v>
      </c>
    </row>
    <row r="3404" spans="1:36" x14ac:dyDescent="0.25">
      <c r="A3404" s="14" t="s">
        <v>96</v>
      </c>
      <c r="B3404" t="s">
        <v>80</v>
      </c>
      <c r="C3404" t="s">
        <v>90</v>
      </c>
      <c r="D3404" s="13">
        <v>42297</v>
      </c>
      <c r="E3404">
        <v>1</v>
      </c>
      <c r="F3404">
        <v>0</v>
      </c>
      <c r="G3404" s="2" t="s">
        <v>87</v>
      </c>
      <c r="H3404" s="2" t="s">
        <v>11</v>
      </c>
      <c r="I3404">
        <v>8</v>
      </c>
      <c r="J3404" s="2" t="s">
        <v>88</v>
      </c>
      <c r="K3404" s="2">
        <v>0</v>
      </c>
      <c r="L3404" s="2">
        <v>1793</v>
      </c>
      <c r="M3404" s="2">
        <f t="shared" si="318"/>
        <v>179.3</v>
      </c>
      <c r="O3404" s="2" t="str">
        <f t="shared" si="319"/>
        <v/>
      </c>
      <c r="P3404" s="2" t="str">
        <f>IF(ISNUMBER(O3404),SUMIFS(O$1:$O3404,A$1:$A3404,A3404,C$1:$C3404,C3404,G$1:$G3404,G3404,E$1:$E3404,E3404),"")</f>
        <v/>
      </c>
      <c r="U3404" t="str">
        <f t="shared" si="320"/>
        <v/>
      </c>
      <c r="AC3404" s="2" t="str">
        <f t="shared" si="321"/>
        <v/>
      </c>
      <c r="AH3404" s="2" t="str">
        <f t="shared" si="322"/>
        <v/>
      </c>
      <c r="AI3404" s="2" t="str">
        <f>IF(ISNUMBER(AH3404),SUMIFS($AH$1:AH3404,$A$1:A3404,A3404,C$1:$C3404,C3404,$G$1:G3404,G3404,$E$1:E3404,E3404),"")</f>
        <v/>
      </c>
      <c r="AJ3404">
        <f t="shared" si="323"/>
        <v>3</v>
      </c>
    </row>
    <row r="3405" spans="1:36" x14ac:dyDescent="0.25">
      <c r="A3405" s="14" t="s">
        <v>95</v>
      </c>
      <c r="B3405" t="s">
        <v>80</v>
      </c>
      <c r="C3405" t="s">
        <v>90</v>
      </c>
      <c r="D3405" s="13">
        <v>42297</v>
      </c>
      <c r="E3405">
        <v>1</v>
      </c>
      <c r="F3405">
        <v>50</v>
      </c>
      <c r="G3405" s="2" t="s">
        <v>87</v>
      </c>
      <c r="H3405" s="2" t="s">
        <v>11</v>
      </c>
      <c r="I3405">
        <v>8</v>
      </c>
      <c r="J3405" s="2" t="s">
        <v>88</v>
      </c>
      <c r="K3405" s="2">
        <v>45</v>
      </c>
      <c r="L3405" s="2">
        <v>1977</v>
      </c>
      <c r="M3405" s="2">
        <f t="shared" si="318"/>
        <v>197.7</v>
      </c>
      <c r="O3405" s="2" t="str">
        <f t="shared" si="319"/>
        <v/>
      </c>
      <c r="P3405" s="2" t="str">
        <f>IF(ISNUMBER(O3405),SUMIFS(O$1:$O3405,A$1:$A3405,A3405,C$1:$C3405,C3405,G$1:$G3405,G3405,E$1:$E3405,E3405),"")</f>
        <v/>
      </c>
      <c r="U3405" t="str">
        <f t="shared" si="320"/>
        <v/>
      </c>
      <c r="AC3405" s="2" t="str">
        <f t="shared" si="321"/>
        <v/>
      </c>
      <c r="AH3405" s="2" t="str">
        <f t="shared" si="322"/>
        <v/>
      </c>
      <c r="AI3405" s="2" t="str">
        <f>IF(ISNUMBER(AH3405),SUMIFS($AH$1:AH3405,$A$1:A3405,A3405,C$1:$C3405,C3405,$G$1:G3405,G3405,$E$1:E3405,E3405),"")</f>
        <v/>
      </c>
      <c r="AJ3405">
        <f t="shared" si="323"/>
        <v>3</v>
      </c>
    </row>
    <row r="3406" spans="1:36" x14ac:dyDescent="0.25">
      <c r="A3406" s="14" t="s">
        <v>94</v>
      </c>
      <c r="B3406" t="s">
        <v>80</v>
      </c>
      <c r="C3406" t="s">
        <v>90</v>
      </c>
      <c r="D3406" s="13">
        <v>42297</v>
      </c>
      <c r="E3406">
        <v>1</v>
      </c>
      <c r="F3406">
        <v>100</v>
      </c>
      <c r="G3406" s="2" t="s">
        <v>87</v>
      </c>
      <c r="H3406" s="2" t="s">
        <v>11</v>
      </c>
      <c r="I3406">
        <v>8</v>
      </c>
      <c r="J3406" s="2" t="s">
        <v>88</v>
      </c>
      <c r="K3406" s="2">
        <v>90</v>
      </c>
      <c r="L3406" s="2">
        <v>2437</v>
      </c>
      <c r="M3406" s="2">
        <f t="shared" si="318"/>
        <v>243.7</v>
      </c>
      <c r="O3406" s="2" t="str">
        <f t="shared" si="319"/>
        <v/>
      </c>
      <c r="P3406" s="2" t="str">
        <f>IF(ISNUMBER(O3406),SUMIFS(O$1:$O3406,A$1:$A3406,A3406,C$1:$C3406,C3406,G$1:$G3406,G3406,E$1:$E3406,E3406),"")</f>
        <v/>
      </c>
      <c r="U3406" t="str">
        <f t="shared" si="320"/>
        <v/>
      </c>
      <c r="AC3406" s="2" t="str">
        <f t="shared" si="321"/>
        <v/>
      </c>
      <c r="AH3406" s="2" t="str">
        <f t="shared" si="322"/>
        <v/>
      </c>
      <c r="AI3406" s="2" t="str">
        <f>IF(ISNUMBER(AH3406),SUMIFS($AH$1:AH3406,$A$1:A3406,A3406,C$1:$C3406,C3406,$G$1:G3406,G3406,$E$1:E3406,E3406),"")</f>
        <v/>
      </c>
      <c r="AJ3406">
        <f t="shared" si="323"/>
        <v>3</v>
      </c>
    </row>
    <row r="3407" spans="1:36" x14ac:dyDescent="0.25">
      <c r="A3407" s="14" t="s">
        <v>93</v>
      </c>
      <c r="B3407" t="s">
        <v>80</v>
      </c>
      <c r="C3407" t="s">
        <v>90</v>
      </c>
      <c r="D3407" s="13">
        <v>42297</v>
      </c>
      <c r="E3407">
        <v>1</v>
      </c>
      <c r="F3407">
        <v>200</v>
      </c>
      <c r="G3407" s="2" t="s">
        <v>87</v>
      </c>
      <c r="H3407" s="2" t="s">
        <v>11</v>
      </c>
      <c r="I3407">
        <v>8</v>
      </c>
      <c r="J3407" s="2" t="s">
        <v>88</v>
      </c>
      <c r="K3407" s="2">
        <v>180</v>
      </c>
      <c r="L3407" s="2">
        <v>3196</v>
      </c>
      <c r="M3407" s="2">
        <f t="shared" si="318"/>
        <v>319.60000000000002</v>
      </c>
      <c r="O3407" s="2" t="str">
        <f t="shared" si="319"/>
        <v/>
      </c>
      <c r="P3407" s="2" t="str">
        <f>IF(ISNUMBER(O3407),SUMIFS(O$1:$O3407,A$1:$A3407,A3407,C$1:$C3407,C3407,G$1:$G3407,G3407,E$1:$E3407,E3407),"")</f>
        <v/>
      </c>
      <c r="U3407" t="str">
        <f t="shared" si="320"/>
        <v/>
      </c>
      <c r="AC3407" s="2" t="str">
        <f t="shared" si="321"/>
        <v/>
      </c>
      <c r="AH3407" s="2" t="str">
        <f t="shared" si="322"/>
        <v/>
      </c>
      <c r="AI3407" s="2" t="str">
        <f>IF(ISNUMBER(AH3407),SUMIFS($AH$1:AH3407,$A$1:A3407,A3407,C$1:$C3407,C3407,$G$1:G3407,G3407,$E$1:E3407,E3407),"")</f>
        <v/>
      </c>
      <c r="AJ3407">
        <f t="shared" si="323"/>
        <v>3</v>
      </c>
    </row>
    <row r="3408" spans="1:36" x14ac:dyDescent="0.25">
      <c r="A3408" s="14" t="s">
        <v>92</v>
      </c>
      <c r="B3408" t="s">
        <v>80</v>
      </c>
      <c r="C3408" t="s">
        <v>90</v>
      </c>
      <c r="D3408" s="13">
        <v>42297</v>
      </c>
      <c r="E3408">
        <v>1</v>
      </c>
      <c r="F3408">
        <v>350</v>
      </c>
      <c r="G3408" s="2" t="s">
        <v>87</v>
      </c>
      <c r="H3408" s="2" t="s">
        <v>11</v>
      </c>
      <c r="I3408">
        <v>8</v>
      </c>
      <c r="J3408" s="2" t="s">
        <v>88</v>
      </c>
      <c r="K3408" s="2">
        <v>315</v>
      </c>
      <c r="L3408" s="2">
        <v>3909</v>
      </c>
      <c r="M3408" s="2">
        <f t="shared" si="318"/>
        <v>390.9</v>
      </c>
      <c r="O3408" s="2" t="str">
        <f t="shared" si="319"/>
        <v/>
      </c>
      <c r="P3408" s="2" t="str">
        <f>IF(ISNUMBER(O3408),SUMIFS(O$1:$O3408,A$1:$A3408,A3408,C$1:$C3408,C3408,G$1:$G3408,G3408,E$1:$E3408,E3408),"")</f>
        <v/>
      </c>
      <c r="U3408" t="str">
        <f t="shared" si="320"/>
        <v/>
      </c>
      <c r="AC3408" s="2" t="str">
        <f t="shared" si="321"/>
        <v/>
      </c>
      <c r="AH3408" s="2" t="str">
        <f t="shared" si="322"/>
        <v/>
      </c>
      <c r="AI3408" s="2" t="str">
        <f>IF(ISNUMBER(AH3408),SUMIFS($AH$1:AH3408,$A$1:A3408,A3408,C$1:$C3408,C3408,$G$1:G3408,G3408,$E$1:E3408,E3408),"")</f>
        <v/>
      </c>
      <c r="AJ3408">
        <f t="shared" si="323"/>
        <v>3</v>
      </c>
    </row>
    <row r="3409" spans="1:36" x14ac:dyDescent="0.25">
      <c r="A3409" s="14" t="s">
        <v>91</v>
      </c>
      <c r="B3409" t="s">
        <v>80</v>
      </c>
      <c r="C3409" t="s">
        <v>90</v>
      </c>
      <c r="D3409" s="13">
        <v>42297</v>
      </c>
      <c r="E3409">
        <v>1</v>
      </c>
      <c r="F3409">
        <v>500</v>
      </c>
      <c r="G3409" s="2" t="s">
        <v>87</v>
      </c>
      <c r="H3409" s="2" t="s">
        <v>11</v>
      </c>
      <c r="I3409">
        <v>8</v>
      </c>
      <c r="J3409" s="2" t="s">
        <v>88</v>
      </c>
      <c r="K3409" s="2">
        <v>450</v>
      </c>
      <c r="L3409" s="2">
        <v>4576</v>
      </c>
      <c r="M3409" s="2">
        <f t="shared" si="318"/>
        <v>457.6</v>
      </c>
      <c r="O3409" s="2" t="str">
        <f t="shared" si="319"/>
        <v/>
      </c>
      <c r="P3409" s="2" t="str">
        <f>IF(ISNUMBER(O3409),SUMIFS(O$1:$O3409,A$1:$A3409,A3409,C$1:$C3409,C3409,G$1:$G3409,G3409,E$1:$E3409,E3409),"")</f>
        <v/>
      </c>
      <c r="U3409" t="str">
        <f t="shared" si="320"/>
        <v/>
      </c>
      <c r="AC3409" s="2" t="str">
        <f t="shared" si="321"/>
        <v/>
      </c>
      <c r="AH3409" s="2" t="str">
        <f t="shared" si="322"/>
        <v/>
      </c>
      <c r="AI3409" s="2" t="str">
        <f>IF(ISNUMBER(AH3409),SUMIFS($AH$1:AH3409,$A$1:A3409,A3409,C$1:$C3409,C3409,$G$1:G3409,G3409,$E$1:E3409,E3409),"")</f>
        <v/>
      </c>
      <c r="AJ3409">
        <f t="shared" si="323"/>
        <v>3</v>
      </c>
    </row>
    <row r="3410" spans="1:36" x14ac:dyDescent="0.25">
      <c r="A3410" s="14" t="s">
        <v>96</v>
      </c>
      <c r="B3410" t="s">
        <v>80</v>
      </c>
      <c r="C3410" t="s">
        <v>90</v>
      </c>
      <c r="D3410" s="13">
        <v>42297</v>
      </c>
      <c r="E3410">
        <v>2</v>
      </c>
      <c r="F3410">
        <v>0</v>
      </c>
      <c r="G3410" s="2" t="s">
        <v>87</v>
      </c>
      <c r="H3410" s="2" t="s">
        <v>11</v>
      </c>
      <c r="I3410">
        <v>8</v>
      </c>
      <c r="J3410" s="2" t="s">
        <v>88</v>
      </c>
      <c r="K3410" s="2">
        <v>0</v>
      </c>
      <c r="L3410" s="2">
        <v>1586</v>
      </c>
      <c r="M3410" s="2">
        <f t="shared" si="318"/>
        <v>158.6</v>
      </c>
      <c r="O3410" s="2" t="str">
        <f t="shared" si="319"/>
        <v/>
      </c>
      <c r="P3410" s="2" t="str">
        <f>IF(ISNUMBER(O3410),SUMIFS(O$1:$O3410,A$1:$A3410,A3410,C$1:$C3410,C3410,G$1:$G3410,G3410,E$1:$E3410,E3410),"")</f>
        <v/>
      </c>
      <c r="U3410" t="str">
        <f t="shared" si="320"/>
        <v/>
      </c>
      <c r="AC3410" s="2" t="str">
        <f t="shared" si="321"/>
        <v/>
      </c>
      <c r="AH3410" s="2" t="str">
        <f t="shared" si="322"/>
        <v/>
      </c>
      <c r="AI3410" s="2" t="str">
        <f>IF(ISNUMBER(AH3410),SUMIFS($AH$1:AH3410,$A$1:A3410,A3410,C$1:$C3410,C3410,$G$1:G3410,G3410,$E$1:E3410,E3410),"")</f>
        <v/>
      </c>
      <c r="AJ3410">
        <f t="shared" si="323"/>
        <v>3</v>
      </c>
    </row>
    <row r="3411" spans="1:36" x14ac:dyDescent="0.25">
      <c r="A3411" s="14" t="s">
        <v>95</v>
      </c>
      <c r="B3411" t="s">
        <v>80</v>
      </c>
      <c r="C3411" t="s">
        <v>90</v>
      </c>
      <c r="D3411" s="13">
        <v>42297</v>
      </c>
      <c r="E3411">
        <v>2</v>
      </c>
      <c r="F3411">
        <v>50</v>
      </c>
      <c r="G3411" s="2" t="s">
        <v>87</v>
      </c>
      <c r="H3411" s="2" t="s">
        <v>11</v>
      </c>
      <c r="I3411">
        <v>8</v>
      </c>
      <c r="J3411" s="2" t="s">
        <v>88</v>
      </c>
      <c r="K3411" s="2">
        <v>45</v>
      </c>
      <c r="L3411" s="2">
        <v>2046</v>
      </c>
      <c r="M3411" s="2">
        <f t="shared" si="318"/>
        <v>204.6</v>
      </c>
      <c r="O3411" s="2" t="str">
        <f t="shared" si="319"/>
        <v/>
      </c>
      <c r="P3411" s="2" t="str">
        <f>IF(ISNUMBER(O3411),SUMIFS(O$1:$O3411,A$1:$A3411,A3411,C$1:$C3411,C3411,G$1:$G3411,G3411,E$1:$E3411,E3411),"")</f>
        <v/>
      </c>
      <c r="U3411" t="str">
        <f t="shared" si="320"/>
        <v/>
      </c>
      <c r="AC3411" s="2" t="str">
        <f t="shared" si="321"/>
        <v/>
      </c>
      <c r="AH3411" s="2" t="str">
        <f t="shared" si="322"/>
        <v/>
      </c>
      <c r="AI3411" s="2" t="str">
        <f>IF(ISNUMBER(AH3411),SUMIFS($AH$1:AH3411,$A$1:A3411,A3411,C$1:$C3411,C3411,$G$1:G3411,G3411,$E$1:E3411,E3411),"")</f>
        <v/>
      </c>
      <c r="AJ3411">
        <f t="shared" si="323"/>
        <v>3</v>
      </c>
    </row>
    <row r="3412" spans="1:36" x14ac:dyDescent="0.25">
      <c r="A3412" s="14" t="s">
        <v>94</v>
      </c>
      <c r="B3412" t="s">
        <v>80</v>
      </c>
      <c r="C3412" t="s">
        <v>90</v>
      </c>
      <c r="D3412" s="13">
        <v>42297</v>
      </c>
      <c r="E3412">
        <v>2</v>
      </c>
      <c r="F3412">
        <v>100</v>
      </c>
      <c r="G3412" s="2" t="s">
        <v>87</v>
      </c>
      <c r="H3412" s="2" t="s">
        <v>11</v>
      </c>
      <c r="I3412">
        <v>8</v>
      </c>
      <c r="J3412" s="2" t="s">
        <v>88</v>
      </c>
      <c r="K3412" s="2">
        <v>90</v>
      </c>
      <c r="L3412" s="2">
        <v>2092</v>
      </c>
      <c r="M3412" s="2">
        <f t="shared" si="318"/>
        <v>209.2</v>
      </c>
      <c r="O3412" s="2" t="str">
        <f t="shared" si="319"/>
        <v/>
      </c>
      <c r="P3412" s="2" t="str">
        <f>IF(ISNUMBER(O3412),SUMIFS(O$1:$O3412,A$1:$A3412,A3412,C$1:$C3412,C3412,G$1:$G3412,G3412,E$1:$E3412,E3412),"")</f>
        <v/>
      </c>
      <c r="U3412" t="str">
        <f t="shared" si="320"/>
        <v/>
      </c>
      <c r="AC3412" s="2" t="str">
        <f t="shared" si="321"/>
        <v/>
      </c>
      <c r="AH3412" s="2" t="str">
        <f t="shared" si="322"/>
        <v/>
      </c>
      <c r="AI3412" s="2" t="str">
        <f>IF(ISNUMBER(AH3412),SUMIFS($AH$1:AH3412,$A$1:A3412,A3412,C$1:$C3412,C3412,$G$1:G3412,G3412,$E$1:E3412,E3412),"")</f>
        <v/>
      </c>
      <c r="AJ3412">
        <f t="shared" si="323"/>
        <v>3</v>
      </c>
    </row>
    <row r="3413" spans="1:36" x14ac:dyDescent="0.25">
      <c r="A3413" s="14" t="s">
        <v>93</v>
      </c>
      <c r="B3413" t="s">
        <v>80</v>
      </c>
      <c r="C3413" t="s">
        <v>90</v>
      </c>
      <c r="D3413" s="13">
        <v>42297</v>
      </c>
      <c r="E3413">
        <v>2</v>
      </c>
      <c r="F3413">
        <v>200</v>
      </c>
      <c r="G3413" s="2" t="s">
        <v>87</v>
      </c>
      <c r="H3413" s="2" t="s">
        <v>11</v>
      </c>
      <c r="I3413">
        <v>8</v>
      </c>
      <c r="J3413" s="2" t="s">
        <v>88</v>
      </c>
      <c r="K3413" s="2">
        <v>180</v>
      </c>
      <c r="L3413" s="2">
        <v>3587</v>
      </c>
      <c r="M3413" s="2">
        <f t="shared" si="318"/>
        <v>358.7</v>
      </c>
      <c r="O3413" s="2" t="str">
        <f t="shared" si="319"/>
        <v/>
      </c>
      <c r="P3413" s="2" t="str">
        <f>IF(ISNUMBER(O3413),SUMIFS(O$1:$O3413,A$1:$A3413,A3413,C$1:$C3413,C3413,G$1:$G3413,G3413,E$1:$E3413,E3413),"")</f>
        <v/>
      </c>
      <c r="U3413" t="str">
        <f t="shared" si="320"/>
        <v/>
      </c>
      <c r="AC3413" s="2" t="str">
        <f t="shared" si="321"/>
        <v/>
      </c>
      <c r="AH3413" s="2" t="str">
        <f t="shared" si="322"/>
        <v/>
      </c>
      <c r="AI3413" s="2" t="str">
        <f>IF(ISNUMBER(AH3413),SUMIFS($AH$1:AH3413,$A$1:A3413,A3413,C$1:$C3413,C3413,$G$1:G3413,G3413,$E$1:E3413,E3413),"")</f>
        <v/>
      </c>
      <c r="AJ3413">
        <f t="shared" si="323"/>
        <v>3</v>
      </c>
    </row>
    <row r="3414" spans="1:36" x14ac:dyDescent="0.25">
      <c r="A3414" s="14" t="s">
        <v>92</v>
      </c>
      <c r="B3414" t="s">
        <v>80</v>
      </c>
      <c r="C3414" t="s">
        <v>90</v>
      </c>
      <c r="D3414" s="13">
        <v>42297</v>
      </c>
      <c r="E3414">
        <v>2</v>
      </c>
      <c r="F3414">
        <v>350</v>
      </c>
      <c r="G3414" s="2" t="s">
        <v>87</v>
      </c>
      <c r="H3414" s="2" t="s">
        <v>11</v>
      </c>
      <c r="I3414">
        <v>8</v>
      </c>
      <c r="J3414" s="2" t="s">
        <v>88</v>
      </c>
      <c r="K3414" s="2">
        <v>315</v>
      </c>
      <c r="L3414" s="2">
        <v>3518</v>
      </c>
      <c r="M3414" s="2">
        <f t="shared" si="318"/>
        <v>351.8</v>
      </c>
      <c r="O3414" s="2" t="str">
        <f t="shared" si="319"/>
        <v/>
      </c>
      <c r="P3414" s="2" t="str">
        <f>IF(ISNUMBER(O3414),SUMIFS(O$1:$O3414,A$1:$A3414,A3414,C$1:$C3414,C3414,G$1:$G3414,G3414,E$1:$E3414,E3414),"")</f>
        <v/>
      </c>
      <c r="U3414" t="str">
        <f t="shared" si="320"/>
        <v/>
      </c>
      <c r="AC3414" s="2" t="str">
        <f t="shared" si="321"/>
        <v/>
      </c>
      <c r="AH3414" s="2" t="str">
        <f t="shared" si="322"/>
        <v/>
      </c>
      <c r="AI3414" s="2" t="str">
        <f>IF(ISNUMBER(AH3414),SUMIFS($AH$1:AH3414,$A$1:A3414,A3414,C$1:$C3414,C3414,$G$1:G3414,G3414,$E$1:E3414,E3414),"")</f>
        <v/>
      </c>
      <c r="AJ3414">
        <f t="shared" si="323"/>
        <v>3</v>
      </c>
    </row>
    <row r="3415" spans="1:36" x14ac:dyDescent="0.25">
      <c r="A3415" s="14" t="s">
        <v>91</v>
      </c>
      <c r="B3415" t="s">
        <v>80</v>
      </c>
      <c r="C3415" t="s">
        <v>90</v>
      </c>
      <c r="D3415" s="13">
        <v>42297</v>
      </c>
      <c r="E3415">
        <v>2</v>
      </c>
      <c r="F3415">
        <v>500</v>
      </c>
      <c r="G3415" s="2" t="s">
        <v>87</v>
      </c>
      <c r="H3415" s="2" t="s">
        <v>11</v>
      </c>
      <c r="I3415">
        <v>8</v>
      </c>
      <c r="J3415" s="2" t="s">
        <v>88</v>
      </c>
      <c r="K3415" s="2">
        <v>450</v>
      </c>
      <c r="L3415" s="2">
        <v>4116</v>
      </c>
      <c r="M3415" s="2">
        <f t="shared" si="318"/>
        <v>411.6</v>
      </c>
      <c r="O3415" s="2" t="str">
        <f t="shared" si="319"/>
        <v/>
      </c>
      <c r="P3415" s="2" t="str">
        <f>IF(ISNUMBER(O3415),SUMIFS(O$1:$O3415,A$1:$A3415,A3415,C$1:$C3415,C3415,G$1:$G3415,G3415,E$1:$E3415,E3415),"")</f>
        <v/>
      </c>
      <c r="U3415" t="str">
        <f t="shared" si="320"/>
        <v/>
      </c>
      <c r="AC3415" s="2" t="str">
        <f t="shared" si="321"/>
        <v/>
      </c>
      <c r="AH3415" s="2" t="str">
        <f t="shared" si="322"/>
        <v/>
      </c>
      <c r="AI3415" s="2" t="str">
        <f>IF(ISNUMBER(AH3415),SUMIFS($AH$1:AH3415,$A$1:A3415,A3415,C$1:$C3415,C3415,$G$1:G3415,G3415,$E$1:E3415,E3415),"")</f>
        <v/>
      </c>
      <c r="AJ3415">
        <f t="shared" si="323"/>
        <v>3</v>
      </c>
    </row>
    <row r="3416" spans="1:36" x14ac:dyDescent="0.25">
      <c r="A3416" s="14" t="s">
        <v>96</v>
      </c>
      <c r="B3416" t="s">
        <v>80</v>
      </c>
      <c r="C3416" t="s">
        <v>90</v>
      </c>
      <c r="D3416" s="13">
        <v>42297</v>
      </c>
      <c r="E3416">
        <v>3</v>
      </c>
      <c r="F3416">
        <v>0</v>
      </c>
      <c r="G3416" s="2" t="s">
        <v>87</v>
      </c>
      <c r="H3416" s="2" t="s">
        <v>11</v>
      </c>
      <c r="I3416">
        <v>8</v>
      </c>
      <c r="J3416" s="2" t="s">
        <v>88</v>
      </c>
      <c r="K3416" s="2">
        <v>0</v>
      </c>
      <c r="L3416" s="2">
        <v>2023</v>
      </c>
      <c r="M3416" s="2">
        <f t="shared" si="318"/>
        <v>202.3</v>
      </c>
      <c r="O3416" s="2" t="str">
        <f t="shared" si="319"/>
        <v/>
      </c>
      <c r="P3416" s="2" t="str">
        <f>IF(ISNUMBER(O3416),SUMIFS(O$1:$O3416,A$1:$A3416,A3416,C$1:$C3416,C3416,G$1:$G3416,G3416,E$1:$E3416,E3416),"")</f>
        <v/>
      </c>
      <c r="U3416" t="str">
        <f t="shared" si="320"/>
        <v/>
      </c>
      <c r="AC3416" s="2" t="str">
        <f t="shared" si="321"/>
        <v/>
      </c>
      <c r="AH3416" s="2" t="str">
        <f t="shared" si="322"/>
        <v/>
      </c>
      <c r="AI3416" s="2" t="str">
        <f>IF(ISNUMBER(AH3416),SUMIFS($AH$1:AH3416,$A$1:A3416,A3416,C$1:$C3416,C3416,$G$1:G3416,G3416,$E$1:E3416,E3416),"")</f>
        <v/>
      </c>
      <c r="AJ3416">
        <f t="shared" si="323"/>
        <v>3</v>
      </c>
    </row>
    <row r="3417" spans="1:36" x14ac:dyDescent="0.25">
      <c r="A3417" s="14" t="s">
        <v>95</v>
      </c>
      <c r="B3417" t="s">
        <v>80</v>
      </c>
      <c r="C3417" t="s">
        <v>90</v>
      </c>
      <c r="D3417" s="13">
        <v>42297</v>
      </c>
      <c r="E3417">
        <v>3</v>
      </c>
      <c r="F3417">
        <v>50</v>
      </c>
      <c r="G3417" s="2" t="s">
        <v>87</v>
      </c>
      <c r="H3417" s="2" t="s">
        <v>11</v>
      </c>
      <c r="I3417">
        <v>8</v>
      </c>
      <c r="J3417" s="2" t="s">
        <v>88</v>
      </c>
      <c r="K3417" s="2">
        <v>45</v>
      </c>
      <c r="L3417" s="2">
        <v>2023</v>
      </c>
      <c r="M3417" s="2">
        <f t="shared" si="318"/>
        <v>202.3</v>
      </c>
      <c r="O3417" s="2" t="str">
        <f t="shared" si="319"/>
        <v/>
      </c>
      <c r="P3417" s="2" t="str">
        <f>IF(ISNUMBER(O3417),SUMIFS(O$1:$O3417,A$1:$A3417,A3417,C$1:$C3417,C3417,G$1:$G3417,G3417,E$1:$E3417,E3417),"")</f>
        <v/>
      </c>
      <c r="U3417" t="str">
        <f t="shared" si="320"/>
        <v/>
      </c>
      <c r="AC3417" s="2" t="str">
        <f t="shared" si="321"/>
        <v/>
      </c>
      <c r="AH3417" s="2" t="str">
        <f t="shared" si="322"/>
        <v/>
      </c>
      <c r="AI3417" s="2" t="str">
        <f>IF(ISNUMBER(AH3417),SUMIFS($AH$1:AH3417,$A$1:A3417,A3417,C$1:$C3417,C3417,$G$1:G3417,G3417,$E$1:E3417,E3417),"")</f>
        <v/>
      </c>
      <c r="AJ3417">
        <f t="shared" si="323"/>
        <v>3</v>
      </c>
    </row>
    <row r="3418" spans="1:36" x14ac:dyDescent="0.25">
      <c r="A3418" s="14" t="s">
        <v>94</v>
      </c>
      <c r="B3418" t="s">
        <v>80</v>
      </c>
      <c r="C3418" t="s">
        <v>90</v>
      </c>
      <c r="D3418" s="13">
        <v>42297</v>
      </c>
      <c r="E3418">
        <v>3</v>
      </c>
      <c r="F3418">
        <v>100</v>
      </c>
      <c r="G3418" s="2" t="s">
        <v>87</v>
      </c>
      <c r="H3418" s="2" t="s">
        <v>11</v>
      </c>
      <c r="I3418">
        <v>8</v>
      </c>
      <c r="J3418" s="2" t="s">
        <v>88</v>
      </c>
      <c r="K3418" s="2">
        <v>90</v>
      </c>
      <c r="L3418" s="2">
        <v>2460</v>
      </c>
      <c r="M3418" s="2">
        <f t="shared" si="318"/>
        <v>246</v>
      </c>
      <c r="O3418" s="2" t="str">
        <f t="shared" si="319"/>
        <v/>
      </c>
      <c r="P3418" s="2" t="str">
        <f>IF(ISNUMBER(O3418),SUMIFS(O$1:$O3418,A$1:$A3418,A3418,C$1:$C3418,C3418,G$1:$G3418,G3418,E$1:$E3418,E3418),"")</f>
        <v/>
      </c>
      <c r="U3418" t="str">
        <f t="shared" si="320"/>
        <v/>
      </c>
      <c r="AC3418" s="2" t="str">
        <f t="shared" si="321"/>
        <v/>
      </c>
      <c r="AH3418" s="2" t="str">
        <f t="shared" si="322"/>
        <v/>
      </c>
      <c r="AI3418" s="2" t="str">
        <f>IF(ISNUMBER(AH3418),SUMIFS($AH$1:AH3418,$A$1:A3418,A3418,C$1:$C3418,C3418,$G$1:G3418,G3418,$E$1:E3418,E3418),"")</f>
        <v/>
      </c>
      <c r="AJ3418">
        <f t="shared" si="323"/>
        <v>3</v>
      </c>
    </row>
    <row r="3419" spans="1:36" x14ac:dyDescent="0.25">
      <c r="A3419" s="14" t="s">
        <v>93</v>
      </c>
      <c r="B3419" t="s">
        <v>80</v>
      </c>
      <c r="C3419" t="s">
        <v>90</v>
      </c>
      <c r="D3419" s="13">
        <v>42297</v>
      </c>
      <c r="E3419">
        <v>3</v>
      </c>
      <c r="F3419">
        <v>200</v>
      </c>
      <c r="G3419" s="2" t="s">
        <v>87</v>
      </c>
      <c r="H3419" s="2" t="s">
        <v>11</v>
      </c>
      <c r="I3419">
        <v>8</v>
      </c>
      <c r="J3419" s="2" t="s">
        <v>88</v>
      </c>
      <c r="K3419" s="2">
        <v>180</v>
      </c>
      <c r="L3419" s="2">
        <v>3219</v>
      </c>
      <c r="M3419" s="2">
        <f t="shared" si="318"/>
        <v>321.89999999999998</v>
      </c>
      <c r="O3419" s="2" t="str">
        <f t="shared" si="319"/>
        <v/>
      </c>
      <c r="P3419" s="2" t="str">
        <f>IF(ISNUMBER(O3419),SUMIFS(O$1:$O3419,A$1:$A3419,A3419,C$1:$C3419,C3419,G$1:$G3419,G3419,E$1:$E3419,E3419),"")</f>
        <v/>
      </c>
      <c r="U3419" t="str">
        <f t="shared" si="320"/>
        <v/>
      </c>
      <c r="AC3419" s="2" t="str">
        <f t="shared" si="321"/>
        <v/>
      </c>
      <c r="AH3419" s="2" t="str">
        <f t="shared" si="322"/>
        <v/>
      </c>
      <c r="AI3419" s="2" t="str">
        <f>IF(ISNUMBER(AH3419),SUMIFS($AH$1:AH3419,$A$1:A3419,A3419,C$1:$C3419,C3419,$G$1:G3419,G3419,$E$1:E3419,E3419),"")</f>
        <v/>
      </c>
      <c r="AJ3419">
        <f t="shared" si="323"/>
        <v>3</v>
      </c>
    </row>
    <row r="3420" spans="1:36" x14ac:dyDescent="0.25">
      <c r="A3420" s="14" t="s">
        <v>92</v>
      </c>
      <c r="B3420" t="s">
        <v>80</v>
      </c>
      <c r="C3420" t="s">
        <v>90</v>
      </c>
      <c r="D3420" s="13">
        <v>42297</v>
      </c>
      <c r="E3420">
        <v>3</v>
      </c>
      <c r="F3420">
        <v>350</v>
      </c>
      <c r="G3420" s="2" t="s">
        <v>87</v>
      </c>
      <c r="H3420" s="2" t="s">
        <v>11</v>
      </c>
      <c r="I3420">
        <v>8</v>
      </c>
      <c r="J3420" s="2" t="s">
        <v>88</v>
      </c>
      <c r="K3420" s="2">
        <v>315</v>
      </c>
      <c r="L3420" s="2">
        <v>3886</v>
      </c>
      <c r="M3420" s="2">
        <f t="shared" si="318"/>
        <v>388.6</v>
      </c>
      <c r="O3420" s="2" t="str">
        <f t="shared" si="319"/>
        <v/>
      </c>
      <c r="P3420" s="2" t="str">
        <f>IF(ISNUMBER(O3420),SUMIFS(O$1:$O3420,A$1:$A3420,A3420,C$1:$C3420,C3420,G$1:$G3420,G3420,E$1:$E3420,E3420),"")</f>
        <v/>
      </c>
      <c r="U3420" t="str">
        <f t="shared" si="320"/>
        <v/>
      </c>
      <c r="AC3420" s="2" t="str">
        <f t="shared" si="321"/>
        <v/>
      </c>
      <c r="AH3420" s="2" t="str">
        <f t="shared" si="322"/>
        <v/>
      </c>
      <c r="AI3420" s="2" t="str">
        <f>IF(ISNUMBER(AH3420),SUMIFS($AH$1:AH3420,$A$1:A3420,A3420,C$1:$C3420,C3420,$G$1:G3420,G3420,$E$1:E3420,E3420),"")</f>
        <v/>
      </c>
      <c r="AJ3420">
        <f t="shared" si="323"/>
        <v>3</v>
      </c>
    </row>
    <row r="3421" spans="1:36" x14ac:dyDescent="0.25">
      <c r="A3421" s="14" t="s">
        <v>91</v>
      </c>
      <c r="B3421" t="s">
        <v>80</v>
      </c>
      <c r="C3421" t="s">
        <v>90</v>
      </c>
      <c r="D3421" s="13">
        <v>42297</v>
      </c>
      <c r="E3421">
        <v>3</v>
      </c>
      <c r="F3421">
        <v>500</v>
      </c>
      <c r="G3421" s="2" t="s">
        <v>87</v>
      </c>
      <c r="H3421" s="2" t="s">
        <v>11</v>
      </c>
      <c r="I3421">
        <v>8</v>
      </c>
      <c r="J3421" s="2" t="s">
        <v>88</v>
      </c>
      <c r="K3421" s="2">
        <v>450</v>
      </c>
      <c r="L3421" s="2">
        <v>3955</v>
      </c>
      <c r="M3421" s="2">
        <f t="shared" si="318"/>
        <v>395.5</v>
      </c>
      <c r="O3421" s="2" t="str">
        <f t="shared" si="319"/>
        <v/>
      </c>
      <c r="P3421" s="2" t="str">
        <f>IF(ISNUMBER(O3421),SUMIFS(O$1:$O3421,A$1:$A3421,A3421,C$1:$C3421,C3421,G$1:$G3421,G3421,E$1:$E3421,E3421),"")</f>
        <v/>
      </c>
      <c r="U3421" t="str">
        <f t="shared" si="320"/>
        <v/>
      </c>
      <c r="AC3421" s="2" t="str">
        <f t="shared" si="321"/>
        <v/>
      </c>
      <c r="AH3421" s="2" t="str">
        <f t="shared" si="322"/>
        <v/>
      </c>
      <c r="AI3421" s="2" t="str">
        <f>IF(ISNUMBER(AH3421),SUMIFS($AH$1:AH3421,$A$1:A3421,A3421,C$1:$C3421,C3421,$G$1:G3421,G3421,$E$1:E3421,E3421),"")</f>
        <v/>
      </c>
      <c r="AJ3421">
        <f t="shared" si="323"/>
        <v>3</v>
      </c>
    </row>
    <row r="3422" spans="1:36" x14ac:dyDescent="0.25">
      <c r="A3422" s="14" t="s">
        <v>96</v>
      </c>
      <c r="B3422" t="s">
        <v>80</v>
      </c>
      <c r="C3422" t="s">
        <v>90</v>
      </c>
      <c r="D3422" s="13">
        <v>42298</v>
      </c>
      <c r="E3422">
        <v>1</v>
      </c>
      <c r="F3422">
        <v>0</v>
      </c>
      <c r="G3422" s="2" t="s">
        <v>87</v>
      </c>
      <c r="H3422" s="2" t="s">
        <v>11</v>
      </c>
      <c r="I3422">
        <v>8</v>
      </c>
      <c r="J3422" s="2" t="s">
        <v>77</v>
      </c>
      <c r="K3422" s="2">
        <v>0</v>
      </c>
      <c r="L3422" s="2"/>
      <c r="M3422" s="2" t="str">
        <f t="shared" si="318"/>
        <v/>
      </c>
      <c r="N3422">
        <v>226.14900021333338</v>
      </c>
      <c r="O3422" s="2">
        <f t="shared" si="319"/>
        <v>22.614900021333337</v>
      </c>
      <c r="P3422" s="2">
        <f>IF(ISNUMBER(O3422),SUMIFS(O$1:$O3422,A$1:$A3422,A3422,C$1:$C3422,C3422,G$1:$G3422,G3422,E$1:$E3422,E3422),"")</f>
        <v>44.239858776000005</v>
      </c>
      <c r="S3422">
        <v>1.0720544273786208</v>
      </c>
      <c r="T3422">
        <v>5.6798268219771169</v>
      </c>
      <c r="U3422" t="str">
        <f t="shared" si="320"/>
        <v/>
      </c>
      <c r="AC3422" s="2" t="str">
        <f t="shared" si="321"/>
        <v/>
      </c>
      <c r="AH3422" s="2" t="str">
        <f t="shared" si="322"/>
        <v/>
      </c>
      <c r="AI3422" s="2" t="str">
        <f>IF(ISNUMBER(AH3422),SUMIFS($AH$1:AH3422,$A$1:A3422,A3422,C$1:$C3422,C3422,$G$1:G3422,G3422,$E$1:E3422,E3422),"")</f>
        <v/>
      </c>
      <c r="AJ3422">
        <f t="shared" si="323"/>
        <v>6</v>
      </c>
    </row>
    <row r="3423" spans="1:36" x14ac:dyDescent="0.25">
      <c r="A3423" s="14" t="s">
        <v>95</v>
      </c>
      <c r="B3423" t="s">
        <v>80</v>
      </c>
      <c r="C3423" t="s">
        <v>90</v>
      </c>
      <c r="D3423" s="13">
        <v>42298</v>
      </c>
      <c r="E3423">
        <v>1</v>
      </c>
      <c r="F3423">
        <v>50</v>
      </c>
      <c r="G3423" s="2" t="s">
        <v>87</v>
      </c>
      <c r="H3423" s="2" t="s">
        <v>11</v>
      </c>
      <c r="I3423">
        <v>8</v>
      </c>
      <c r="J3423" s="2" t="s">
        <v>77</v>
      </c>
      <c r="K3423" s="2">
        <v>45</v>
      </c>
      <c r="L3423" s="2"/>
      <c r="M3423" s="2" t="str">
        <f t="shared" si="318"/>
        <v/>
      </c>
      <c r="N3423">
        <v>191.01730933333334</v>
      </c>
      <c r="O3423" s="2">
        <f t="shared" si="319"/>
        <v>19.101730933333336</v>
      </c>
      <c r="P3423" s="2">
        <f>IF(ISNUMBER(O3423),SUMIFS(O$1:$O3423,A$1:$A3423,A3423,C$1:$C3423,C3423,G$1:$G3423,G3423,E$1:$E3423,E3423),"")</f>
        <v>45.011967056000003</v>
      </c>
      <c r="S3423">
        <v>0.58194900010580897</v>
      </c>
      <c r="T3423">
        <v>3.7033118188551475</v>
      </c>
      <c r="U3423" t="str">
        <f t="shared" si="320"/>
        <v/>
      </c>
      <c r="AC3423" s="2" t="str">
        <f t="shared" si="321"/>
        <v/>
      </c>
      <c r="AH3423" s="2" t="str">
        <f t="shared" si="322"/>
        <v/>
      </c>
      <c r="AI3423" s="2" t="str">
        <f>IF(ISNUMBER(AH3423),SUMIFS($AH$1:AH3423,$A$1:A3423,A3423,C$1:$C3423,C3423,$G$1:G3423,G3423,$E$1:E3423,E3423),"")</f>
        <v/>
      </c>
      <c r="AJ3423">
        <f t="shared" si="323"/>
        <v>6</v>
      </c>
    </row>
    <row r="3424" spans="1:36" x14ac:dyDescent="0.25">
      <c r="A3424" s="14" t="s">
        <v>94</v>
      </c>
      <c r="B3424" t="s">
        <v>80</v>
      </c>
      <c r="C3424" t="s">
        <v>90</v>
      </c>
      <c r="D3424" s="13">
        <v>42298</v>
      </c>
      <c r="E3424">
        <v>1</v>
      </c>
      <c r="F3424">
        <v>100</v>
      </c>
      <c r="G3424" s="2" t="s">
        <v>87</v>
      </c>
      <c r="H3424" s="2" t="s">
        <v>11</v>
      </c>
      <c r="I3424">
        <v>8</v>
      </c>
      <c r="J3424" s="2" t="s">
        <v>77</v>
      </c>
      <c r="K3424" s="2">
        <v>90</v>
      </c>
      <c r="L3424" s="2"/>
      <c r="M3424" s="2" t="str">
        <f t="shared" si="318"/>
        <v/>
      </c>
      <c r="N3424">
        <v>667.26006399999994</v>
      </c>
      <c r="O3424" s="2">
        <f t="shared" si="319"/>
        <v>66.726006399999989</v>
      </c>
      <c r="P3424" s="2">
        <f>IF(ISNUMBER(O3424),SUMIFS(O$1:$O3424,A$1:$A3424,A3424,C$1:$C3424,C3424,G$1:$G3424,G3424,E$1:$E3424,E3424),"")</f>
        <v>161.60816693333331</v>
      </c>
      <c r="S3424">
        <v>2.4005566508175806</v>
      </c>
      <c r="T3424">
        <v>3.0731763887278207</v>
      </c>
      <c r="U3424" t="str">
        <f t="shared" si="320"/>
        <v/>
      </c>
      <c r="AC3424" s="2" t="str">
        <f t="shared" si="321"/>
        <v/>
      </c>
      <c r="AH3424" s="2" t="str">
        <f t="shared" si="322"/>
        <v/>
      </c>
      <c r="AI3424" s="2" t="str">
        <f>IF(ISNUMBER(AH3424),SUMIFS($AH$1:AH3424,$A$1:A3424,A3424,C$1:$C3424,C3424,$G$1:G3424,G3424,$E$1:E3424,E3424),"")</f>
        <v/>
      </c>
      <c r="AJ3424">
        <f t="shared" si="323"/>
        <v>6</v>
      </c>
    </row>
    <row r="3425" spans="1:36" x14ac:dyDescent="0.25">
      <c r="A3425" s="14" t="s">
        <v>93</v>
      </c>
      <c r="B3425" t="s">
        <v>80</v>
      </c>
      <c r="C3425" t="s">
        <v>90</v>
      </c>
      <c r="D3425" s="13">
        <v>42298</v>
      </c>
      <c r="E3425">
        <v>1</v>
      </c>
      <c r="F3425">
        <v>200</v>
      </c>
      <c r="G3425" s="2" t="s">
        <v>87</v>
      </c>
      <c r="H3425" s="2" t="s">
        <v>11</v>
      </c>
      <c r="I3425">
        <v>8</v>
      </c>
      <c r="J3425" s="2" t="s">
        <v>77</v>
      </c>
      <c r="K3425" s="2">
        <v>180</v>
      </c>
      <c r="L3425" s="2"/>
      <c r="M3425" s="2" t="str">
        <f t="shared" si="318"/>
        <v/>
      </c>
      <c r="N3425">
        <v>1305.068336</v>
      </c>
      <c r="O3425" s="2">
        <f t="shared" si="319"/>
        <v>130.50683359999999</v>
      </c>
      <c r="P3425" s="2">
        <f>IF(ISNUMBER(O3425),SUMIFS(O$1:$O3425,A$1:$A3425,A3425,C$1:$C3425,C3425,G$1:$G3425,G3425,E$1:$E3425,E3425),"")</f>
        <v>244.01384479999996</v>
      </c>
      <c r="S3425">
        <v>0.8514520298008208</v>
      </c>
      <c r="T3425">
        <v>2.5239470883381481</v>
      </c>
      <c r="U3425" t="str">
        <f t="shared" si="320"/>
        <v/>
      </c>
      <c r="AC3425" s="2" t="str">
        <f t="shared" si="321"/>
        <v/>
      </c>
      <c r="AH3425" s="2" t="str">
        <f t="shared" si="322"/>
        <v/>
      </c>
      <c r="AI3425" s="2" t="str">
        <f>IF(ISNUMBER(AH3425),SUMIFS($AH$1:AH3425,$A$1:A3425,A3425,C$1:$C3425,C3425,$G$1:G3425,G3425,$E$1:E3425,E3425),"")</f>
        <v/>
      </c>
      <c r="AJ3425">
        <f t="shared" si="323"/>
        <v>6</v>
      </c>
    </row>
    <row r="3426" spans="1:36" x14ac:dyDescent="0.25">
      <c r="A3426" s="14" t="s">
        <v>92</v>
      </c>
      <c r="B3426" t="s">
        <v>80</v>
      </c>
      <c r="C3426" t="s">
        <v>90</v>
      </c>
      <c r="D3426" s="13">
        <v>42298</v>
      </c>
      <c r="E3426">
        <v>1</v>
      </c>
      <c r="F3426">
        <v>350</v>
      </c>
      <c r="G3426" s="2" t="s">
        <v>87</v>
      </c>
      <c r="H3426" s="2" t="s">
        <v>11</v>
      </c>
      <c r="I3426">
        <v>8</v>
      </c>
      <c r="J3426" s="2" t="s">
        <v>77</v>
      </c>
      <c r="K3426" s="2">
        <v>315</v>
      </c>
      <c r="L3426" s="2"/>
      <c r="M3426" s="2" t="str">
        <f t="shared" si="318"/>
        <v/>
      </c>
      <c r="N3426">
        <v>2352.1903466666668</v>
      </c>
      <c r="O3426" s="2">
        <f t="shared" si="319"/>
        <v>235.21903466666669</v>
      </c>
      <c r="P3426" s="2">
        <f>IF(ISNUMBER(O3426),SUMIFS(O$1:$O3426,A$1:$A3426,A3426,C$1:$C3426,C3426,G$1:$G3426,G3426,E$1:$E3426,E3426),"")</f>
        <v>515.14162106666663</v>
      </c>
      <c r="S3426">
        <v>0</v>
      </c>
      <c r="T3426">
        <v>2.6183844011142061</v>
      </c>
      <c r="U3426" t="str">
        <f t="shared" si="320"/>
        <v/>
      </c>
      <c r="AC3426" s="2" t="str">
        <f t="shared" si="321"/>
        <v/>
      </c>
      <c r="AH3426" s="2" t="str">
        <f t="shared" si="322"/>
        <v/>
      </c>
      <c r="AI3426" s="2" t="str">
        <f>IF(ISNUMBER(AH3426),SUMIFS($AH$1:AH3426,$A$1:A3426,A3426,C$1:$C3426,C3426,$G$1:G3426,G3426,$E$1:E3426,E3426),"")</f>
        <v/>
      </c>
      <c r="AJ3426">
        <f t="shared" si="323"/>
        <v>6</v>
      </c>
    </row>
    <row r="3427" spans="1:36" x14ac:dyDescent="0.25">
      <c r="A3427" s="14" t="s">
        <v>91</v>
      </c>
      <c r="B3427" t="s">
        <v>80</v>
      </c>
      <c r="C3427" t="s">
        <v>90</v>
      </c>
      <c r="D3427" s="13">
        <v>42298</v>
      </c>
      <c r="E3427">
        <v>1</v>
      </c>
      <c r="F3427">
        <v>500</v>
      </c>
      <c r="G3427" s="2" t="s">
        <v>87</v>
      </c>
      <c r="H3427" s="2" t="s">
        <v>11</v>
      </c>
      <c r="I3427">
        <v>8</v>
      </c>
      <c r="J3427" s="2" t="s">
        <v>77</v>
      </c>
      <c r="K3427" s="2">
        <v>450</v>
      </c>
      <c r="L3427" s="2"/>
      <c r="M3427" s="2" t="str">
        <f t="shared" si="318"/>
        <v/>
      </c>
      <c r="N3427">
        <v>2942.370132</v>
      </c>
      <c r="O3427" s="2">
        <f t="shared" si="319"/>
        <v>294.23701319999998</v>
      </c>
      <c r="P3427" s="2">
        <f>IF(ISNUMBER(O3427),SUMIFS(O$1:$O3427,A$1:$A3427,A3427,C$1:$C3427,C3427,G$1:$G3427,G3427,E$1:$E3427,E3427),"")</f>
        <v>610.51942866666661</v>
      </c>
      <c r="S3427">
        <v>0</v>
      </c>
      <c r="T3427">
        <v>1.1704834605597967</v>
      </c>
      <c r="U3427" t="str">
        <f t="shared" si="320"/>
        <v/>
      </c>
      <c r="AC3427" s="2" t="str">
        <f t="shared" si="321"/>
        <v/>
      </c>
      <c r="AH3427" s="2" t="str">
        <f t="shared" si="322"/>
        <v/>
      </c>
      <c r="AI3427" s="2" t="str">
        <f>IF(ISNUMBER(AH3427),SUMIFS($AH$1:AH3427,$A$1:A3427,A3427,C$1:$C3427,C3427,$G$1:G3427,G3427,$E$1:E3427,E3427),"")</f>
        <v/>
      </c>
      <c r="AJ3427">
        <f t="shared" si="323"/>
        <v>6</v>
      </c>
    </row>
    <row r="3428" spans="1:36" x14ac:dyDescent="0.25">
      <c r="A3428" s="14" t="s">
        <v>96</v>
      </c>
      <c r="B3428" t="s">
        <v>80</v>
      </c>
      <c r="C3428" t="s">
        <v>90</v>
      </c>
      <c r="D3428" s="13">
        <v>42298</v>
      </c>
      <c r="E3428">
        <v>2</v>
      </c>
      <c r="F3428">
        <v>0</v>
      </c>
      <c r="G3428" s="2" t="s">
        <v>87</v>
      </c>
      <c r="H3428" s="2" t="s">
        <v>11</v>
      </c>
      <c r="I3428">
        <v>8</v>
      </c>
      <c r="J3428" s="2" t="s">
        <v>77</v>
      </c>
      <c r="K3428" s="2">
        <v>0</v>
      </c>
      <c r="L3428" s="2"/>
      <c r="M3428" s="2" t="str">
        <f t="shared" si="318"/>
        <v/>
      </c>
      <c r="N3428">
        <v>178.62177440000002</v>
      </c>
      <c r="O3428" s="2">
        <f t="shared" si="319"/>
        <v>17.862177440000004</v>
      </c>
      <c r="P3428" s="2">
        <f>IF(ISNUMBER(O3428),SUMIFS(O$1:$O3428,A$1:$A3428,A3428,C$1:$C3428,C3428,G$1:$G3428,G3428,E$1:$E3428,E3428),"")</f>
        <v>28.977953281333335</v>
      </c>
      <c r="S3428">
        <v>0.18038912511274319</v>
      </c>
      <c r="T3428">
        <v>4.9091611905682262</v>
      </c>
      <c r="U3428" t="str">
        <f t="shared" si="320"/>
        <v/>
      </c>
      <c r="AC3428" s="2" t="str">
        <f t="shared" si="321"/>
        <v/>
      </c>
      <c r="AH3428" s="2" t="str">
        <f t="shared" si="322"/>
        <v/>
      </c>
      <c r="AI3428" s="2" t="str">
        <f>IF(ISNUMBER(AH3428),SUMIFS($AH$1:AH3428,$A$1:A3428,A3428,C$1:$C3428,C3428,$G$1:G3428,G3428,$E$1:E3428,E3428),"")</f>
        <v/>
      </c>
      <c r="AJ3428">
        <f t="shared" si="323"/>
        <v>6</v>
      </c>
    </row>
    <row r="3429" spans="1:36" x14ac:dyDescent="0.25">
      <c r="A3429" s="14" t="s">
        <v>95</v>
      </c>
      <c r="B3429" t="s">
        <v>80</v>
      </c>
      <c r="C3429" t="s">
        <v>90</v>
      </c>
      <c r="D3429" s="13">
        <v>42298</v>
      </c>
      <c r="E3429">
        <v>2</v>
      </c>
      <c r="F3429">
        <v>50</v>
      </c>
      <c r="G3429" s="2" t="s">
        <v>87</v>
      </c>
      <c r="H3429" s="2" t="s">
        <v>11</v>
      </c>
      <c r="I3429">
        <v>8</v>
      </c>
      <c r="J3429" s="2" t="s">
        <v>77</v>
      </c>
      <c r="K3429" s="2">
        <v>45</v>
      </c>
      <c r="L3429" s="2"/>
      <c r="M3429" s="2" t="str">
        <f t="shared" si="318"/>
        <v/>
      </c>
      <c r="N3429">
        <v>341.05635960000006</v>
      </c>
      <c r="O3429" s="2">
        <f t="shared" si="319"/>
        <v>34.105635960000008</v>
      </c>
      <c r="P3429" s="2">
        <f>IF(ISNUMBER(O3429),SUMIFS(O$1:$O3429,A$1:$A3429,A3429,C$1:$C3429,C3429,G$1:$G3429,G3429,E$1:$E3429,E3429),"")</f>
        <v>70.405121865333342</v>
      </c>
      <c r="S3429">
        <v>0.5784280367471929</v>
      </c>
      <c r="T3429">
        <v>3.9582624475445165</v>
      </c>
      <c r="U3429" t="str">
        <f t="shared" si="320"/>
        <v/>
      </c>
      <c r="AC3429" s="2" t="str">
        <f t="shared" si="321"/>
        <v/>
      </c>
      <c r="AH3429" s="2" t="str">
        <f t="shared" si="322"/>
        <v/>
      </c>
      <c r="AI3429" s="2" t="str">
        <f>IF(ISNUMBER(AH3429),SUMIFS($AH$1:AH3429,$A$1:A3429,A3429,C$1:$C3429,C3429,$G$1:G3429,G3429,$E$1:E3429,E3429),"")</f>
        <v/>
      </c>
      <c r="AJ3429">
        <f t="shared" si="323"/>
        <v>6</v>
      </c>
    </row>
    <row r="3430" spans="1:36" x14ac:dyDescent="0.25">
      <c r="A3430" s="14" t="s">
        <v>94</v>
      </c>
      <c r="B3430" t="s">
        <v>80</v>
      </c>
      <c r="C3430" t="s">
        <v>90</v>
      </c>
      <c r="D3430" s="13">
        <v>42298</v>
      </c>
      <c r="E3430">
        <v>2</v>
      </c>
      <c r="F3430">
        <v>100</v>
      </c>
      <c r="G3430" s="2" t="s">
        <v>87</v>
      </c>
      <c r="H3430" s="2" t="s">
        <v>11</v>
      </c>
      <c r="I3430">
        <v>8</v>
      </c>
      <c r="J3430" s="2" t="s">
        <v>77</v>
      </c>
      <c r="K3430" s="2">
        <v>90</v>
      </c>
      <c r="L3430" s="2"/>
      <c r="M3430" s="2" t="str">
        <f t="shared" si="318"/>
        <v/>
      </c>
      <c r="N3430">
        <v>734.48703466666666</v>
      </c>
      <c r="O3430" s="2">
        <f t="shared" si="319"/>
        <v>73.448703466666672</v>
      </c>
      <c r="P3430" s="2">
        <f>IF(ISNUMBER(O3430),SUMIFS(O$1:$O3430,A$1:$A3430,A3430,C$1:$C3430,C3430,G$1:$G3430,G3430,E$1:$E3430,E3430),"")</f>
        <v>167.35504613333333</v>
      </c>
      <c r="S3430">
        <v>2.2050199390100866</v>
      </c>
      <c r="T3430">
        <v>3.5538353272343413</v>
      </c>
      <c r="U3430" t="str">
        <f t="shared" si="320"/>
        <v/>
      </c>
      <c r="AC3430" s="2" t="str">
        <f t="shared" si="321"/>
        <v/>
      </c>
      <c r="AH3430" s="2" t="str">
        <f t="shared" si="322"/>
        <v/>
      </c>
      <c r="AI3430" s="2" t="str">
        <f>IF(ISNUMBER(AH3430),SUMIFS($AH$1:AH3430,$A$1:A3430,A3430,C$1:$C3430,C3430,$G$1:G3430,G3430,$E$1:E3430,E3430),"")</f>
        <v/>
      </c>
      <c r="AJ3430">
        <f t="shared" si="323"/>
        <v>6</v>
      </c>
    </row>
    <row r="3431" spans="1:36" x14ac:dyDescent="0.25">
      <c r="A3431" s="14" t="s">
        <v>93</v>
      </c>
      <c r="B3431" t="s">
        <v>80</v>
      </c>
      <c r="C3431" t="s">
        <v>90</v>
      </c>
      <c r="D3431" s="13">
        <v>42298</v>
      </c>
      <c r="E3431">
        <v>2</v>
      </c>
      <c r="F3431">
        <v>200</v>
      </c>
      <c r="G3431" s="2" t="s">
        <v>87</v>
      </c>
      <c r="H3431" s="2" t="s">
        <v>11</v>
      </c>
      <c r="I3431">
        <v>8</v>
      </c>
      <c r="J3431" s="2" t="s">
        <v>77</v>
      </c>
      <c r="K3431" s="2">
        <v>180</v>
      </c>
      <c r="L3431" s="2"/>
      <c r="M3431" s="2" t="str">
        <f t="shared" si="318"/>
        <v/>
      </c>
      <c r="N3431">
        <v>2475.9427680000003</v>
      </c>
      <c r="O3431" s="2">
        <f t="shared" si="319"/>
        <v>247.59427680000005</v>
      </c>
      <c r="P3431" s="2">
        <f>IF(ISNUMBER(O3431),SUMIFS(O$1:$O3431,A$1:$A3431,A3431,C$1:$C3431,C3431,G$1:$G3431,G3431,E$1:$E3431,E3431),"")</f>
        <v>419.11553133333337</v>
      </c>
      <c r="S3431">
        <v>0.13304305757135948</v>
      </c>
      <c r="T3431">
        <v>1.8505079825834543</v>
      </c>
      <c r="U3431" t="str">
        <f t="shared" si="320"/>
        <v/>
      </c>
      <c r="AC3431" s="2" t="str">
        <f t="shared" si="321"/>
        <v/>
      </c>
      <c r="AH3431" s="2" t="str">
        <f t="shared" si="322"/>
        <v/>
      </c>
      <c r="AI3431" s="2" t="str">
        <f>IF(ISNUMBER(AH3431),SUMIFS($AH$1:AH3431,$A$1:A3431,A3431,C$1:$C3431,C3431,$G$1:G3431,G3431,$E$1:E3431,E3431),"")</f>
        <v/>
      </c>
      <c r="AJ3431">
        <f t="shared" si="323"/>
        <v>6</v>
      </c>
    </row>
    <row r="3432" spans="1:36" x14ac:dyDescent="0.25">
      <c r="A3432" s="14" t="s">
        <v>92</v>
      </c>
      <c r="B3432" t="s">
        <v>80</v>
      </c>
      <c r="C3432" t="s">
        <v>90</v>
      </c>
      <c r="D3432" s="13">
        <v>42298</v>
      </c>
      <c r="E3432">
        <v>2</v>
      </c>
      <c r="F3432">
        <v>350</v>
      </c>
      <c r="G3432" s="2" t="s">
        <v>87</v>
      </c>
      <c r="H3432" s="2" t="s">
        <v>11</v>
      </c>
      <c r="I3432">
        <v>8</v>
      </c>
      <c r="J3432" s="2" t="s">
        <v>77</v>
      </c>
      <c r="K3432" s="2">
        <v>315</v>
      </c>
      <c r="L3432" s="2"/>
      <c r="M3432" s="2" t="str">
        <f t="shared" si="318"/>
        <v/>
      </c>
      <c r="N3432">
        <v>2771.5400319999994</v>
      </c>
      <c r="O3432" s="2">
        <f t="shared" si="319"/>
        <v>277.15400319999992</v>
      </c>
      <c r="P3432" s="2">
        <f>IF(ISNUMBER(O3432),SUMIFS(O$1:$O3432,A$1:$A3432,A3432,C$1:$C3432,C3432,G$1:$G3432,G3432,E$1:$E3432,E3432),"")</f>
        <v>517.63417079999999</v>
      </c>
      <c r="S3432">
        <v>0</v>
      </c>
      <c r="T3432">
        <v>1.2078830260648443</v>
      </c>
      <c r="U3432" t="str">
        <f t="shared" si="320"/>
        <v/>
      </c>
      <c r="AC3432" s="2" t="str">
        <f t="shared" si="321"/>
        <v/>
      </c>
      <c r="AH3432" s="2" t="str">
        <f t="shared" si="322"/>
        <v/>
      </c>
      <c r="AI3432" s="2" t="str">
        <f>IF(ISNUMBER(AH3432),SUMIFS($AH$1:AH3432,$A$1:A3432,A3432,C$1:$C3432,C3432,$G$1:G3432,G3432,$E$1:E3432,E3432),"")</f>
        <v/>
      </c>
      <c r="AJ3432">
        <f t="shared" si="323"/>
        <v>6</v>
      </c>
    </row>
    <row r="3433" spans="1:36" x14ac:dyDescent="0.25">
      <c r="A3433" s="14" t="s">
        <v>91</v>
      </c>
      <c r="B3433" t="s">
        <v>80</v>
      </c>
      <c r="C3433" t="s">
        <v>90</v>
      </c>
      <c r="D3433" s="13">
        <v>42298</v>
      </c>
      <c r="E3433">
        <v>2</v>
      </c>
      <c r="F3433">
        <v>500</v>
      </c>
      <c r="G3433" s="2" t="s">
        <v>87</v>
      </c>
      <c r="H3433" s="2" t="s">
        <v>11</v>
      </c>
      <c r="I3433">
        <v>8</v>
      </c>
      <c r="J3433" s="2" t="s">
        <v>77</v>
      </c>
      <c r="K3433" s="2">
        <v>450</v>
      </c>
      <c r="L3433" s="2"/>
      <c r="M3433" s="2" t="str">
        <f t="shared" si="318"/>
        <v/>
      </c>
      <c r="N3433">
        <v>3191.0252093333329</v>
      </c>
      <c r="O3433" s="2">
        <f t="shared" si="319"/>
        <v>319.10252093333327</v>
      </c>
      <c r="P3433" s="2">
        <f>IF(ISNUMBER(O3433),SUMIFS(O$1:$O3433,A$1:$A3433,A3433,C$1:$C3433,C3433,G$1:$G3433,G3433,E$1:$E3433,E3433),"")</f>
        <v>672.11040759999992</v>
      </c>
      <c r="S3433">
        <v>0.77336197636949511</v>
      </c>
      <c r="T3433">
        <v>1.7400644468313642</v>
      </c>
      <c r="U3433" t="str">
        <f t="shared" si="320"/>
        <v/>
      </c>
      <c r="AC3433" s="2" t="str">
        <f t="shared" si="321"/>
        <v/>
      </c>
      <c r="AH3433" s="2" t="str">
        <f t="shared" si="322"/>
        <v/>
      </c>
      <c r="AI3433" s="2" t="str">
        <f>IF(ISNUMBER(AH3433),SUMIFS($AH$1:AH3433,$A$1:A3433,A3433,C$1:$C3433,C3433,$G$1:G3433,G3433,$E$1:E3433,E3433),"")</f>
        <v/>
      </c>
      <c r="AJ3433">
        <f t="shared" si="323"/>
        <v>6</v>
      </c>
    </row>
    <row r="3434" spans="1:36" x14ac:dyDescent="0.25">
      <c r="A3434" s="14" t="s">
        <v>96</v>
      </c>
      <c r="B3434" t="s">
        <v>80</v>
      </c>
      <c r="C3434" t="s">
        <v>90</v>
      </c>
      <c r="D3434" s="13">
        <v>42298</v>
      </c>
      <c r="E3434">
        <v>3</v>
      </c>
      <c r="F3434">
        <v>0</v>
      </c>
      <c r="G3434" s="2" t="s">
        <v>87</v>
      </c>
      <c r="H3434" s="2" t="s">
        <v>11</v>
      </c>
      <c r="I3434">
        <v>8</v>
      </c>
      <c r="J3434" s="2" t="s">
        <v>77</v>
      </c>
      <c r="K3434" s="2">
        <v>0</v>
      </c>
      <c r="L3434" s="2"/>
      <c r="M3434" s="2" t="str">
        <f t="shared" si="318"/>
        <v/>
      </c>
      <c r="N3434">
        <v>251.32098160000001</v>
      </c>
      <c r="O3434" s="2">
        <f t="shared" si="319"/>
        <v>25.132098160000002</v>
      </c>
      <c r="P3434" s="2">
        <f>IF(ISNUMBER(O3434),SUMIFS(O$1:$O3434,A$1:$A3434,A3434,C$1:$C3434,C3434,G$1:$G3434,G3434,E$1:$E3434,E3434),"")</f>
        <v>30.825868549050668</v>
      </c>
      <c r="S3434">
        <v>12.61772151898734</v>
      </c>
      <c r="T3434">
        <v>4.2329113924050628</v>
      </c>
      <c r="U3434" t="str">
        <f t="shared" si="320"/>
        <v/>
      </c>
      <c r="AC3434" s="2" t="str">
        <f t="shared" si="321"/>
        <v/>
      </c>
      <c r="AH3434" s="2" t="str">
        <f t="shared" si="322"/>
        <v/>
      </c>
      <c r="AI3434" s="2" t="str">
        <f>IF(ISNUMBER(AH3434),SUMIFS($AH$1:AH3434,$A$1:A3434,A3434,C$1:$C3434,C3434,$G$1:G3434,G3434,$E$1:E3434,E3434),"")</f>
        <v/>
      </c>
      <c r="AJ3434">
        <f t="shared" si="323"/>
        <v>6</v>
      </c>
    </row>
    <row r="3435" spans="1:36" x14ac:dyDescent="0.25">
      <c r="A3435" s="14" t="s">
        <v>95</v>
      </c>
      <c r="B3435" t="s">
        <v>80</v>
      </c>
      <c r="C3435" t="s">
        <v>90</v>
      </c>
      <c r="D3435" s="13">
        <v>42298</v>
      </c>
      <c r="E3435">
        <v>3</v>
      </c>
      <c r="F3435">
        <v>50</v>
      </c>
      <c r="G3435" s="2" t="s">
        <v>87</v>
      </c>
      <c r="H3435" s="2" t="s">
        <v>11</v>
      </c>
      <c r="I3435">
        <v>8</v>
      </c>
      <c r="J3435" s="2" t="s">
        <v>77</v>
      </c>
      <c r="K3435" s="2">
        <v>45</v>
      </c>
      <c r="L3435" s="2"/>
      <c r="M3435" s="2" t="str">
        <f t="shared" si="318"/>
        <v/>
      </c>
      <c r="N3435">
        <v>362.80113466666666</v>
      </c>
      <c r="O3435" s="2">
        <f t="shared" si="319"/>
        <v>36.280113466666663</v>
      </c>
      <c r="P3435" s="2">
        <f>IF(ISNUMBER(O3435),SUMIFS(O$1:$O3435,A$1:$A3435,A3435,C$1:$C3435,C3435,G$1:$G3435,G3435,E$1:$E3435,E3435),"")</f>
        <v>73.269028634426661</v>
      </c>
      <c r="S3435">
        <v>8.7492483463619966</v>
      </c>
      <c r="T3435">
        <v>3.8885548206053318</v>
      </c>
      <c r="U3435" t="str">
        <f t="shared" si="320"/>
        <v/>
      </c>
      <c r="AC3435" s="2" t="str">
        <f t="shared" si="321"/>
        <v/>
      </c>
      <c r="AH3435" s="2" t="str">
        <f t="shared" si="322"/>
        <v/>
      </c>
      <c r="AI3435" s="2" t="str">
        <f>IF(ISNUMBER(AH3435),SUMIFS($AH$1:AH3435,$A$1:A3435,A3435,C$1:$C3435,C3435,$G$1:G3435,G3435,$E$1:E3435,E3435),"")</f>
        <v/>
      </c>
      <c r="AJ3435">
        <f t="shared" si="323"/>
        <v>6</v>
      </c>
    </row>
    <row r="3436" spans="1:36" x14ac:dyDescent="0.25">
      <c r="A3436" s="14" t="s">
        <v>94</v>
      </c>
      <c r="B3436" t="s">
        <v>80</v>
      </c>
      <c r="C3436" t="s">
        <v>90</v>
      </c>
      <c r="D3436" s="13">
        <v>42298</v>
      </c>
      <c r="E3436">
        <v>3</v>
      </c>
      <c r="F3436">
        <v>100</v>
      </c>
      <c r="G3436" s="2" t="s">
        <v>87</v>
      </c>
      <c r="H3436" s="2" t="s">
        <v>11</v>
      </c>
      <c r="I3436">
        <v>8</v>
      </c>
      <c r="J3436" s="2" t="s">
        <v>77</v>
      </c>
      <c r="K3436" s="2">
        <v>90</v>
      </c>
      <c r="L3436" s="2"/>
      <c r="M3436" s="2" t="str">
        <f t="shared" si="318"/>
        <v/>
      </c>
      <c r="N3436">
        <v>880.17156</v>
      </c>
      <c r="O3436" s="2">
        <f t="shared" si="319"/>
        <v>88.017156</v>
      </c>
      <c r="P3436" s="2">
        <f>IF(ISNUMBER(O3436),SUMIFS(O$1:$O3436,A$1:$A3436,A3436,C$1:$C3436,C3436,G$1:$G3436,G3436,E$1:$E3436,E3436),"")</f>
        <v>213.17651973333335</v>
      </c>
      <c r="S3436">
        <v>5.8984286039626506</v>
      </c>
      <c r="T3436">
        <v>2.8808927351400593</v>
      </c>
      <c r="U3436" t="str">
        <f t="shared" si="320"/>
        <v/>
      </c>
      <c r="AC3436" s="2" t="str">
        <f t="shared" si="321"/>
        <v/>
      </c>
      <c r="AH3436" s="2" t="str">
        <f t="shared" si="322"/>
        <v/>
      </c>
      <c r="AI3436" s="2" t="str">
        <f>IF(ISNUMBER(AH3436),SUMIFS($AH$1:AH3436,$A$1:A3436,A3436,C$1:$C3436,C3436,$G$1:G3436,G3436,$E$1:E3436,E3436),"")</f>
        <v/>
      </c>
      <c r="AJ3436">
        <f t="shared" si="323"/>
        <v>6</v>
      </c>
    </row>
    <row r="3437" spans="1:36" x14ac:dyDescent="0.25">
      <c r="A3437" s="14" t="s">
        <v>93</v>
      </c>
      <c r="B3437" t="s">
        <v>80</v>
      </c>
      <c r="C3437" t="s">
        <v>90</v>
      </c>
      <c r="D3437" s="13">
        <v>42298</v>
      </c>
      <c r="E3437">
        <v>3</v>
      </c>
      <c r="F3437">
        <v>200</v>
      </c>
      <c r="G3437" s="2" t="s">
        <v>87</v>
      </c>
      <c r="H3437" s="2" t="s">
        <v>11</v>
      </c>
      <c r="I3437">
        <v>8</v>
      </c>
      <c r="J3437" s="2" t="s">
        <v>77</v>
      </c>
      <c r="K3437" s="2">
        <v>180</v>
      </c>
      <c r="L3437" s="2"/>
      <c r="M3437" s="2" t="str">
        <f t="shared" si="318"/>
        <v/>
      </c>
      <c r="N3437">
        <v>1635.6117266666668</v>
      </c>
      <c r="O3437" s="2">
        <f t="shared" si="319"/>
        <v>163.56117266666666</v>
      </c>
      <c r="P3437" s="2">
        <f>IF(ISNUMBER(O3437),SUMIFS(O$1:$O3437,A$1:$A3437,A3437,C$1:$C3437,C3437,G$1:$G3437,G3437,E$1:$E3437,E3437),"")</f>
        <v>361.30640226666668</v>
      </c>
      <c r="S3437">
        <v>0.82127972542289784</v>
      </c>
      <c r="T3437">
        <v>2.4148075508703117</v>
      </c>
      <c r="U3437" t="str">
        <f t="shared" si="320"/>
        <v/>
      </c>
      <c r="AC3437" s="2" t="str">
        <f t="shared" si="321"/>
        <v/>
      </c>
      <c r="AH3437" s="2" t="str">
        <f t="shared" si="322"/>
        <v/>
      </c>
      <c r="AI3437" s="2" t="str">
        <f>IF(ISNUMBER(AH3437),SUMIFS($AH$1:AH3437,$A$1:A3437,A3437,C$1:$C3437,C3437,$G$1:G3437,G3437,$E$1:E3437,E3437),"")</f>
        <v/>
      </c>
      <c r="AJ3437">
        <f t="shared" si="323"/>
        <v>6</v>
      </c>
    </row>
    <row r="3438" spans="1:36" x14ac:dyDescent="0.25">
      <c r="A3438" s="14" t="s">
        <v>92</v>
      </c>
      <c r="B3438" t="s">
        <v>80</v>
      </c>
      <c r="C3438" t="s">
        <v>90</v>
      </c>
      <c r="D3438" s="13">
        <v>42298</v>
      </c>
      <c r="E3438">
        <v>3</v>
      </c>
      <c r="F3438">
        <v>350</v>
      </c>
      <c r="G3438" s="2" t="s">
        <v>87</v>
      </c>
      <c r="H3438" s="2" t="s">
        <v>11</v>
      </c>
      <c r="I3438">
        <v>8</v>
      </c>
      <c r="J3438" s="2" t="s">
        <v>77</v>
      </c>
      <c r="K3438" s="2">
        <v>315</v>
      </c>
      <c r="L3438" s="2"/>
      <c r="M3438" s="2" t="str">
        <f t="shared" si="318"/>
        <v/>
      </c>
      <c r="N3438">
        <v>3231.2076240000006</v>
      </c>
      <c r="O3438" s="2">
        <f t="shared" si="319"/>
        <v>323.12076240000005</v>
      </c>
      <c r="P3438" s="2">
        <f>IF(ISNUMBER(O3438),SUMIFS(O$1:$O3438,A$1:$A3438,A3438,C$1:$C3438,C3438,G$1:$G3438,G3438,E$1:$E3438,E3438),"")</f>
        <v>595.87960493333344</v>
      </c>
      <c r="S3438">
        <v>0.3211131924003211</v>
      </c>
      <c r="T3438">
        <v>1.4717687985014718</v>
      </c>
      <c r="U3438" t="str">
        <f t="shared" si="320"/>
        <v/>
      </c>
      <c r="AC3438" s="2" t="str">
        <f t="shared" si="321"/>
        <v/>
      </c>
      <c r="AH3438" s="2" t="str">
        <f t="shared" si="322"/>
        <v/>
      </c>
      <c r="AI3438" s="2" t="str">
        <f>IF(ISNUMBER(AH3438),SUMIFS($AH$1:AH3438,$A$1:A3438,A3438,C$1:$C3438,C3438,$G$1:G3438,G3438,$E$1:E3438,E3438),"")</f>
        <v/>
      </c>
      <c r="AJ3438">
        <f t="shared" si="323"/>
        <v>6</v>
      </c>
    </row>
    <row r="3439" spans="1:36" x14ac:dyDescent="0.25">
      <c r="A3439" s="14" t="s">
        <v>91</v>
      </c>
      <c r="B3439" t="s">
        <v>80</v>
      </c>
      <c r="C3439" t="s">
        <v>90</v>
      </c>
      <c r="D3439" s="13">
        <v>42298</v>
      </c>
      <c r="E3439">
        <v>3</v>
      </c>
      <c r="F3439">
        <v>500</v>
      </c>
      <c r="G3439" s="2" t="s">
        <v>87</v>
      </c>
      <c r="H3439" s="2" t="s">
        <v>11</v>
      </c>
      <c r="I3439">
        <v>8</v>
      </c>
      <c r="J3439" s="2" t="s">
        <v>77</v>
      </c>
      <c r="K3439" s="2">
        <v>450</v>
      </c>
      <c r="L3439" s="2"/>
      <c r="M3439" s="2" t="str">
        <f t="shared" si="318"/>
        <v/>
      </c>
      <c r="N3439">
        <v>3324.4306213333334</v>
      </c>
      <c r="O3439" s="2">
        <f t="shared" si="319"/>
        <v>332.44306213333334</v>
      </c>
      <c r="P3439" s="2">
        <f>IF(ISNUMBER(O3439),SUMIFS(O$1:$O3439,A$1:$A3439,A3439,C$1:$C3439,C3439,G$1:$G3439,G3439,E$1:$E3439,E3439),"")</f>
        <v>754.26035479999996</v>
      </c>
      <c r="S3439">
        <v>0</v>
      </c>
      <c r="T3439">
        <v>1.8884626733549719</v>
      </c>
      <c r="U3439" t="str">
        <f t="shared" si="320"/>
        <v/>
      </c>
      <c r="AC3439" s="2" t="str">
        <f t="shared" si="321"/>
        <v/>
      </c>
      <c r="AH3439" s="2" t="str">
        <f t="shared" si="322"/>
        <v/>
      </c>
      <c r="AI3439" s="2" t="str">
        <f>IF(ISNUMBER(AH3439),SUMIFS($AH$1:AH3439,$A$1:A3439,A3439,C$1:$C3439,C3439,$G$1:G3439,G3439,$E$1:E3439,E3439),"")</f>
        <v/>
      </c>
      <c r="AJ3439">
        <f t="shared" si="323"/>
        <v>6</v>
      </c>
    </row>
    <row r="3440" spans="1:36" x14ac:dyDescent="0.25">
      <c r="A3440" s="14" t="s">
        <v>96</v>
      </c>
      <c r="B3440" t="s">
        <v>80</v>
      </c>
      <c r="C3440" t="s">
        <v>90</v>
      </c>
      <c r="D3440" s="13">
        <v>42305</v>
      </c>
      <c r="E3440">
        <v>1</v>
      </c>
      <c r="F3440">
        <v>0</v>
      </c>
      <c r="G3440" s="2" t="s">
        <v>87</v>
      </c>
      <c r="H3440" s="2" t="s">
        <v>11</v>
      </c>
      <c r="I3440">
        <v>9</v>
      </c>
      <c r="J3440" s="2" t="s">
        <v>88</v>
      </c>
      <c r="K3440" s="2">
        <v>0</v>
      </c>
      <c r="L3440" s="2">
        <v>1655</v>
      </c>
      <c r="M3440" s="2">
        <f t="shared" si="318"/>
        <v>165.5</v>
      </c>
      <c r="O3440" s="2" t="str">
        <f t="shared" si="319"/>
        <v/>
      </c>
      <c r="P3440" s="2" t="str">
        <f>IF(ISNUMBER(O3440),SUMIFS(O$1:$O3440,A$1:$A3440,A3440,C$1:$C3440,C3440,G$1:$G3440,G3440,E$1:$E3440,E3440),"")</f>
        <v/>
      </c>
      <c r="U3440" t="str">
        <f t="shared" si="320"/>
        <v/>
      </c>
      <c r="AC3440" s="2" t="str">
        <f t="shared" si="321"/>
        <v/>
      </c>
      <c r="AH3440" s="2" t="str">
        <f t="shared" si="322"/>
        <v/>
      </c>
      <c r="AI3440" s="2" t="str">
        <f>IF(ISNUMBER(AH3440),SUMIFS($AH$1:AH3440,$A$1:A3440,A3440,C$1:$C3440,C3440,$G$1:G3440,G3440,$E$1:E3440,E3440),"")</f>
        <v/>
      </c>
      <c r="AJ3440">
        <f t="shared" si="323"/>
        <v>3</v>
      </c>
    </row>
    <row r="3441" spans="1:36" x14ac:dyDescent="0.25">
      <c r="A3441" s="14" t="s">
        <v>95</v>
      </c>
      <c r="B3441" t="s">
        <v>80</v>
      </c>
      <c r="C3441" t="s">
        <v>90</v>
      </c>
      <c r="D3441" s="13">
        <v>42305</v>
      </c>
      <c r="E3441">
        <v>1</v>
      </c>
      <c r="F3441">
        <v>50</v>
      </c>
      <c r="G3441" s="2" t="s">
        <v>87</v>
      </c>
      <c r="H3441" s="2" t="s">
        <v>11</v>
      </c>
      <c r="I3441">
        <v>9</v>
      </c>
      <c r="J3441" s="2" t="s">
        <v>88</v>
      </c>
      <c r="K3441" s="2">
        <v>45</v>
      </c>
      <c r="L3441" s="2">
        <v>1701</v>
      </c>
      <c r="M3441" s="2">
        <f t="shared" si="318"/>
        <v>170.1</v>
      </c>
      <c r="O3441" s="2" t="str">
        <f t="shared" si="319"/>
        <v/>
      </c>
      <c r="P3441" s="2" t="str">
        <f>IF(ISNUMBER(O3441),SUMIFS(O$1:$O3441,A$1:$A3441,A3441,C$1:$C3441,C3441,G$1:$G3441,G3441,E$1:$E3441,E3441),"")</f>
        <v/>
      </c>
      <c r="U3441" t="str">
        <f t="shared" si="320"/>
        <v/>
      </c>
      <c r="AC3441" s="2" t="str">
        <f t="shared" si="321"/>
        <v/>
      </c>
      <c r="AH3441" s="2" t="str">
        <f t="shared" si="322"/>
        <v/>
      </c>
      <c r="AI3441" s="2" t="str">
        <f>IF(ISNUMBER(AH3441),SUMIFS($AH$1:AH3441,$A$1:A3441,A3441,C$1:$C3441,C3441,$G$1:G3441,G3441,$E$1:E3441,E3441),"")</f>
        <v/>
      </c>
      <c r="AJ3441">
        <f t="shared" si="323"/>
        <v>3</v>
      </c>
    </row>
    <row r="3442" spans="1:36" x14ac:dyDescent="0.25">
      <c r="A3442" s="14" t="s">
        <v>94</v>
      </c>
      <c r="B3442" t="s">
        <v>80</v>
      </c>
      <c r="C3442" t="s">
        <v>90</v>
      </c>
      <c r="D3442" s="13">
        <v>42305</v>
      </c>
      <c r="E3442">
        <v>1</v>
      </c>
      <c r="F3442">
        <v>100</v>
      </c>
      <c r="G3442" s="2" t="s">
        <v>87</v>
      </c>
      <c r="H3442" s="2" t="s">
        <v>11</v>
      </c>
      <c r="I3442">
        <v>9</v>
      </c>
      <c r="J3442" s="2" t="s">
        <v>88</v>
      </c>
      <c r="K3442" s="2">
        <v>90</v>
      </c>
      <c r="L3442" s="2">
        <v>1862</v>
      </c>
      <c r="M3442" s="2">
        <f t="shared" si="318"/>
        <v>186.2</v>
      </c>
      <c r="O3442" s="2" t="str">
        <f t="shared" si="319"/>
        <v/>
      </c>
      <c r="P3442" s="2" t="str">
        <f>IF(ISNUMBER(O3442),SUMIFS(O$1:$O3442,A$1:$A3442,A3442,C$1:$C3442,C3442,G$1:$G3442,G3442,E$1:$E3442,E3442),"")</f>
        <v/>
      </c>
      <c r="U3442" t="str">
        <f t="shared" si="320"/>
        <v/>
      </c>
      <c r="AC3442" s="2" t="str">
        <f t="shared" si="321"/>
        <v/>
      </c>
      <c r="AH3442" s="2" t="str">
        <f t="shared" si="322"/>
        <v/>
      </c>
      <c r="AI3442" s="2" t="str">
        <f>IF(ISNUMBER(AH3442),SUMIFS($AH$1:AH3442,$A$1:A3442,A3442,C$1:$C3442,C3442,$G$1:G3442,G3442,$E$1:E3442,E3442),"")</f>
        <v/>
      </c>
      <c r="AJ3442">
        <f t="shared" si="323"/>
        <v>3</v>
      </c>
    </row>
    <row r="3443" spans="1:36" x14ac:dyDescent="0.25">
      <c r="A3443" s="14" t="s">
        <v>93</v>
      </c>
      <c r="B3443" t="s">
        <v>80</v>
      </c>
      <c r="C3443" t="s">
        <v>90</v>
      </c>
      <c r="D3443" s="13">
        <v>42305</v>
      </c>
      <c r="E3443">
        <v>1</v>
      </c>
      <c r="F3443">
        <v>200</v>
      </c>
      <c r="G3443" s="2" t="s">
        <v>87</v>
      </c>
      <c r="H3443" s="2" t="s">
        <v>11</v>
      </c>
      <c r="I3443">
        <v>9</v>
      </c>
      <c r="J3443" s="2" t="s">
        <v>88</v>
      </c>
      <c r="K3443" s="2">
        <v>180</v>
      </c>
      <c r="L3443" s="2">
        <v>1977</v>
      </c>
      <c r="M3443" s="2">
        <f t="shared" si="318"/>
        <v>197.7</v>
      </c>
      <c r="O3443" s="2" t="str">
        <f t="shared" si="319"/>
        <v/>
      </c>
      <c r="P3443" s="2" t="str">
        <f>IF(ISNUMBER(O3443),SUMIFS(O$1:$O3443,A$1:$A3443,A3443,C$1:$C3443,C3443,G$1:$G3443,G3443,E$1:$E3443,E3443),"")</f>
        <v/>
      </c>
      <c r="U3443" t="str">
        <f t="shared" si="320"/>
        <v/>
      </c>
      <c r="AC3443" s="2" t="str">
        <f t="shared" si="321"/>
        <v/>
      </c>
      <c r="AH3443" s="2" t="str">
        <f t="shared" si="322"/>
        <v/>
      </c>
      <c r="AI3443" s="2" t="str">
        <f>IF(ISNUMBER(AH3443),SUMIFS($AH$1:AH3443,$A$1:A3443,A3443,C$1:$C3443,C3443,$G$1:G3443,G3443,$E$1:E3443,E3443),"")</f>
        <v/>
      </c>
      <c r="AJ3443">
        <f t="shared" si="323"/>
        <v>3</v>
      </c>
    </row>
    <row r="3444" spans="1:36" x14ac:dyDescent="0.25">
      <c r="A3444" s="14" t="s">
        <v>92</v>
      </c>
      <c r="B3444" t="s">
        <v>80</v>
      </c>
      <c r="C3444" t="s">
        <v>90</v>
      </c>
      <c r="D3444" s="13">
        <v>42305</v>
      </c>
      <c r="E3444">
        <v>1</v>
      </c>
      <c r="F3444">
        <v>350</v>
      </c>
      <c r="G3444" s="2" t="s">
        <v>87</v>
      </c>
      <c r="H3444" s="2" t="s">
        <v>11</v>
      </c>
      <c r="I3444">
        <v>9</v>
      </c>
      <c r="J3444" s="2" t="s">
        <v>88</v>
      </c>
      <c r="K3444" s="2">
        <v>315</v>
      </c>
      <c r="L3444" s="2">
        <v>2023</v>
      </c>
      <c r="M3444" s="2">
        <f t="shared" si="318"/>
        <v>202.3</v>
      </c>
      <c r="O3444" s="2" t="str">
        <f t="shared" si="319"/>
        <v/>
      </c>
      <c r="P3444" s="2" t="str">
        <f>IF(ISNUMBER(O3444),SUMIFS(O$1:$O3444,A$1:$A3444,A3444,C$1:$C3444,C3444,G$1:$G3444,G3444,E$1:$E3444,E3444),"")</f>
        <v/>
      </c>
      <c r="U3444" t="str">
        <f t="shared" si="320"/>
        <v/>
      </c>
      <c r="AC3444" s="2" t="str">
        <f t="shared" si="321"/>
        <v/>
      </c>
      <c r="AH3444" s="2" t="str">
        <f t="shared" si="322"/>
        <v/>
      </c>
      <c r="AI3444" s="2" t="str">
        <f>IF(ISNUMBER(AH3444),SUMIFS($AH$1:AH3444,$A$1:A3444,A3444,C$1:$C3444,C3444,$G$1:G3444,G3444,$E$1:E3444,E3444),"")</f>
        <v/>
      </c>
      <c r="AJ3444">
        <f t="shared" si="323"/>
        <v>3</v>
      </c>
    </row>
    <row r="3445" spans="1:36" x14ac:dyDescent="0.25">
      <c r="A3445" s="14" t="s">
        <v>91</v>
      </c>
      <c r="B3445" t="s">
        <v>80</v>
      </c>
      <c r="C3445" t="s">
        <v>90</v>
      </c>
      <c r="D3445" s="13">
        <v>42305</v>
      </c>
      <c r="E3445">
        <v>1</v>
      </c>
      <c r="F3445">
        <v>500</v>
      </c>
      <c r="G3445" s="2" t="s">
        <v>87</v>
      </c>
      <c r="H3445" s="2" t="s">
        <v>11</v>
      </c>
      <c r="I3445">
        <v>9</v>
      </c>
      <c r="J3445" s="2" t="s">
        <v>88</v>
      </c>
      <c r="K3445" s="2">
        <v>450</v>
      </c>
      <c r="L3445" s="2">
        <v>2046</v>
      </c>
      <c r="M3445" s="2">
        <f t="shared" si="318"/>
        <v>204.6</v>
      </c>
      <c r="O3445" s="2" t="str">
        <f t="shared" si="319"/>
        <v/>
      </c>
      <c r="P3445" s="2" t="str">
        <f>IF(ISNUMBER(O3445),SUMIFS(O$1:$O3445,A$1:$A3445,A3445,C$1:$C3445,C3445,G$1:$G3445,G3445,E$1:$E3445,E3445),"")</f>
        <v/>
      </c>
      <c r="U3445" t="str">
        <f t="shared" si="320"/>
        <v/>
      </c>
      <c r="AC3445" s="2" t="str">
        <f t="shared" si="321"/>
        <v/>
      </c>
      <c r="AH3445" s="2" t="str">
        <f t="shared" si="322"/>
        <v/>
      </c>
      <c r="AI3445" s="2" t="str">
        <f>IF(ISNUMBER(AH3445),SUMIFS($AH$1:AH3445,$A$1:A3445,A3445,C$1:$C3445,C3445,$G$1:G3445,G3445,$E$1:E3445,E3445),"")</f>
        <v/>
      </c>
      <c r="AJ3445">
        <f t="shared" si="323"/>
        <v>3</v>
      </c>
    </row>
    <row r="3446" spans="1:36" x14ac:dyDescent="0.25">
      <c r="A3446" s="14" t="s">
        <v>96</v>
      </c>
      <c r="B3446" t="s">
        <v>80</v>
      </c>
      <c r="C3446" t="s">
        <v>90</v>
      </c>
      <c r="D3446" s="13">
        <v>42305</v>
      </c>
      <c r="E3446">
        <v>2</v>
      </c>
      <c r="F3446">
        <v>0</v>
      </c>
      <c r="G3446" s="2" t="s">
        <v>87</v>
      </c>
      <c r="H3446" s="2" t="s">
        <v>11</v>
      </c>
      <c r="I3446">
        <v>9</v>
      </c>
      <c r="J3446" s="2" t="s">
        <v>88</v>
      </c>
      <c r="K3446" s="2">
        <v>0</v>
      </c>
      <c r="L3446" s="2">
        <v>1586</v>
      </c>
      <c r="M3446" s="2">
        <f t="shared" si="318"/>
        <v>158.6</v>
      </c>
      <c r="O3446" s="2" t="str">
        <f t="shared" si="319"/>
        <v/>
      </c>
      <c r="P3446" s="2" t="str">
        <f>IF(ISNUMBER(O3446),SUMIFS(O$1:$O3446,A$1:$A3446,A3446,C$1:$C3446,C3446,G$1:$G3446,G3446,E$1:$E3446,E3446),"")</f>
        <v/>
      </c>
      <c r="U3446" t="str">
        <f t="shared" si="320"/>
        <v/>
      </c>
      <c r="AC3446" s="2" t="str">
        <f t="shared" si="321"/>
        <v/>
      </c>
      <c r="AH3446" s="2" t="str">
        <f t="shared" si="322"/>
        <v/>
      </c>
      <c r="AI3446" s="2" t="str">
        <f>IF(ISNUMBER(AH3446),SUMIFS($AH$1:AH3446,$A$1:A3446,A3446,C$1:$C3446,C3446,$G$1:G3446,G3446,$E$1:E3446,E3446),"")</f>
        <v/>
      </c>
      <c r="AJ3446">
        <f t="shared" si="323"/>
        <v>3</v>
      </c>
    </row>
    <row r="3447" spans="1:36" x14ac:dyDescent="0.25">
      <c r="A3447" s="14" t="s">
        <v>95</v>
      </c>
      <c r="B3447" t="s">
        <v>80</v>
      </c>
      <c r="C3447" t="s">
        <v>90</v>
      </c>
      <c r="D3447" s="13">
        <v>42305</v>
      </c>
      <c r="E3447">
        <v>2</v>
      </c>
      <c r="F3447">
        <v>50</v>
      </c>
      <c r="G3447" s="2" t="s">
        <v>87</v>
      </c>
      <c r="H3447" s="2" t="s">
        <v>11</v>
      </c>
      <c r="I3447">
        <v>9</v>
      </c>
      <c r="J3447" s="2" t="s">
        <v>88</v>
      </c>
      <c r="K3447" s="2">
        <v>45</v>
      </c>
      <c r="L3447" s="2">
        <v>1885</v>
      </c>
      <c r="M3447" s="2">
        <f t="shared" si="318"/>
        <v>188.5</v>
      </c>
      <c r="O3447" s="2" t="str">
        <f t="shared" si="319"/>
        <v/>
      </c>
      <c r="P3447" s="2" t="str">
        <f>IF(ISNUMBER(O3447),SUMIFS(O$1:$O3447,A$1:$A3447,A3447,C$1:$C3447,C3447,G$1:$G3447,G3447,E$1:$E3447,E3447),"")</f>
        <v/>
      </c>
      <c r="U3447" t="str">
        <f t="shared" si="320"/>
        <v/>
      </c>
      <c r="AC3447" s="2" t="str">
        <f t="shared" si="321"/>
        <v/>
      </c>
      <c r="AH3447" s="2" t="str">
        <f t="shared" si="322"/>
        <v/>
      </c>
      <c r="AI3447" s="2" t="str">
        <f>IF(ISNUMBER(AH3447),SUMIFS($AH$1:AH3447,$A$1:A3447,A3447,C$1:$C3447,C3447,$G$1:G3447,G3447,$E$1:E3447,E3447),"")</f>
        <v/>
      </c>
      <c r="AJ3447">
        <f t="shared" si="323"/>
        <v>3</v>
      </c>
    </row>
    <row r="3448" spans="1:36" x14ac:dyDescent="0.25">
      <c r="A3448" s="14" t="s">
        <v>94</v>
      </c>
      <c r="B3448" t="s">
        <v>80</v>
      </c>
      <c r="C3448" t="s">
        <v>90</v>
      </c>
      <c r="D3448" s="13">
        <v>42305</v>
      </c>
      <c r="E3448">
        <v>2</v>
      </c>
      <c r="F3448">
        <v>100</v>
      </c>
      <c r="G3448" s="2" t="s">
        <v>87</v>
      </c>
      <c r="H3448" s="2" t="s">
        <v>11</v>
      </c>
      <c r="I3448">
        <v>9</v>
      </c>
      <c r="J3448" s="2" t="s">
        <v>88</v>
      </c>
      <c r="K3448" s="2">
        <v>90</v>
      </c>
      <c r="L3448" s="2">
        <v>1839</v>
      </c>
      <c r="M3448" s="2">
        <f t="shared" si="318"/>
        <v>183.9</v>
      </c>
      <c r="O3448" s="2" t="str">
        <f t="shared" si="319"/>
        <v/>
      </c>
      <c r="P3448" s="2" t="str">
        <f>IF(ISNUMBER(O3448),SUMIFS(O$1:$O3448,A$1:$A3448,A3448,C$1:$C3448,C3448,G$1:$G3448,G3448,E$1:$E3448,E3448),"")</f>
        <v/>
      </c>
      <c r="U3448" t="str">
        <f t="shared" si="320"/>
        <v/>
      </c>
      <c r="AC3448" s="2" t="str">
        <f t="shared" si="321"/>
        <v/>
      </c>
      <c r="AH3448" s="2" t="str">
        <f t="shared" si="322"/>
        <v/>
      </c>
      <c r="AI3448" s="2" t="str">
        <f>IF(ISNUMBER(AH3448),SUMIFS($AH$1:AH3448,$A$1:A3448,A3448,C$1:$C3448,C3448,$G$1:G3448,G3448,$E$1:E3448,E3448),"")</f>
        <v/>
      </c>
      <c r="AJ3448">
        <f t="shared" si="323"/>
        <v>3</v>
      </c>
    </row>
    <row r="3449" spans="1:36" x14ac:dyDescent="0.25">
      <c r="A3449" s="14" t="s">
        <v>93</v>
      </c>
      <c r="B3449" t="s">
        <v>80</v>
      </c>
      <c r="C3449" t="s">
        <v>90</v>
      </c>
      <c r="D3449" s="13">
        <v>42305</v>
      </c>
      <c r="E3449">
        <v>2</v>
      </c>
      <c r="F3449">
        <v>200</v>
      </c>
      <c r="G3449" s="2" t="s">
        <v>87</v>
      </c>
      <c r="H3449" s="2" t="s">
        <v>11</v>
      </c>
      <c r="I3449">
        <v>9</v>
      </c>
      <c r="J3449" s="2" t="s">
        <v>88</v>
      </c>
      <c r="K3449" s="2">
        <v>180</v>
      </c>
      <c r="L3449" s="2">
        <v>1931</v>
      </c>
      <c r="M3449" s="2">
        <f t="shared" si="318"/>
        <v>193.1</v>
      </c>
      <c r="O3449" s="2" t="str">
        <f t="shared" si="319"/>
        <v/>
      </c>
      <c r="P3449" s="2" t="str">
        <f>IF(ISNUMBER(O3449),SUMIFS(O$1:$O3449,A$1:$A3449,A3449,C$1:$C3449,C3449,G$1:$G3449,G3449,E$1:$E3449,E3449),"")</f>
        <v/>
      </c>
      <c r="U3449" t="str">
        <f t="shared" si="320"/>
        <v/>
      </c>
      <c r="AC3449" s="2" t="str">
        <f t="shared" si="321"/>
        <v/>
      </c>
      <c r="AH3449" s="2" t="str">
        <f t="shared" si="322"/>
        <v/>
      </c>
      <c r="AI3449" s="2" t="str">
        <f>IF(ISNUMBER(AH3449),SUMIFS($AH$1:AH3449,$A$1:A3449,A3449,C$1:$C3449,C3449,$G$1:G3449,G3449,$E$1:E3449,E3449),"")</f>
        <v/>
      </c>
      <c r="AJ3449">
        <f t="shared" si="323"/>
        <v>3</v>
      </c>
    </row>
    <row r="3450" spans="1:36" x14ac:dyDescent="0.25">
      <c r="A3450" s="14" t="s">
        <v>92</v>
      </c>
      <c r="B3450" t="s">
        <v>80</v>
      </c>
      <c r="C3450" t="s">
        <v>90</v>
      </c>
      <c r="D3450" s="13">
        <v>42305</v>
      </c>
      <c r="E3450">
        <v>2</v>
      </c>
      <c r="F3450">
        <v>350</v>
      </c>
      <c r="G3450" s="2" t="s">
        <v>87</v>
      </c>
      <c r="H3450" s="2" t="s">
        <v>11</v>
      </c>
      <c r="I3450">
        <v>9</v>
      </c>
      <c r="J3450" s="2" t="s">
        <v>88</v>
      </c>
      <c r="K3450" s="2">
        <v>315</v>
      </c>
      <c r="L3450" s="2">
        <v>2000</v>
      </c>
      <c r="M3450" s="2">
        <f t="shared" si="318"/>
        <v>200</v>
      </c>
      <c r="O3450" s="2" t="str">
        <f t="shared" si="319"/>
        <v/>
      </c>
      <c r="P3450" s="2" t="str">
        <f>IF(ISNUMBER(O3450),SUMIFS(O$1:$O3450,A$1:$A3450,A3450,C$1:$C3450,C3450,G$1:$G3450,G3450,E$1:$E3450,E3450),"")</f>
        <v/>
      </c>
      <c r="U3450" t="str">
        <f t="shared" si="320"/>
        <v/>
      </c>
      <c r="AC3450" s="2" t="str">
        <f t="shared" si="321"/>
        <v/>
      </c>
      <c r="AH3450" s="2" t="str">
        <f t="shared" si="322"/>
        <v/>
      </c>
      <c r="AI3450" s="2" t="str">
        <f>IF(ISNUMBER(AH3450),SUMIFS($AH$1:AH3450,$A$1:A3450,A3450,C$1:$C3450,C3450,$G$1:G3450,G3450,$E$1:E3450,E3450),"")</f>
        <v/>
      </c>
      <c r="AJ3450">
        <f t="shared" si="323"/>
        <v>3</v>
      </c>
    </row>
    <row r="3451" spans="1:36" x14ac:dyDescent="0.25">
      <c r="A3451" s="14" t="s">
        <v>91</v>
      </c>
      <c r="B3451" t="s">
        <v>80</v>
      </c>
      <c r="C3451" t="s">
        <v>90</v>
      </c>
      <c r="D3451" s="13">
        <v>42305</v>
      </c>
      <c r="E3451">
        <v>2</v>
      </c>
      <c r="F3451">
        <v>500</v>
      </c>
      <c r="G3451" s="2" t="s">
        <v>87</v>
      </c>
      <c r="H3451" s="2" t="s">
        <v>11</v>
      </c>
      <c r="I3451">
        <v>9</v>
      </c>
      <c r="J3451" s="2" t="s">
        <v>88</v>
      </c>
      <c r="K3451" s="2">
        <v>450</v>
      </c>
      <c r="L3451" s="2">
        <v>1931</v>
      </c>
      <c r="M3451" s="2">
        <f t="shared" si="318"/>
        <v>193.1</v>
      </c>
      <c r="O3451" s="2" t="str">
        <f t="shared" si="319"/>
        <v/>
      </c>
      <c r="P3451" s="2" t="str">
        <f>IF(ISNUMBER(O3451),SUMIFS(O$1:$O3451,A$1:$A3451,A3451,C$1:$C3451,C3451,G$1:$G3451,G3451,E$1:$E3451,E3451),"")</f>
        <v/>
      </c>
      <c r="U3451" t="str">
        <f t="shared" si="320"/>
        <v/>
      </c>
      <c r="AC3451" s="2" t="str">
        <f t="shared" si="321"/>
        <v/>
      </c>
      <c r="AH3451" s="2" t="str">
        <f t="shared" si="322"/>
        <v/>
      </c>
      <c r="AI3451" s="2" t="str">
        <f>IF(ISNUMBER(AH3451),SUMIFS($AH$1:AH3451,$A$1:A3451,A3451,C$1:$C3451,C3451,$G$1:G3451,G3451,$E$1:E3451,E3451),"")</f>
        <v/>
      </c>
      <c r="AJ3451">
        <f t="shared" si="323"/>
        <v>3</v>
      </c>
    </row>
    <row r="3452" spans="1:36" x14ac:dyDescent="0.25">
      <c r="A3452" s="14" t="s">
        <v>96</v>
      </c>
      <c r="B3452" t="s">
        <v>80</v>
      </c>
      <c r="C3452" t="s">
        <v>90</v>
      </c>
      <c r="D3452" s="13">
        <v>42305</v>
      </c>
      <c r="E3452">
        <v>3</v>
      </c>
      <c r="F3452">
        <v>0</v>
      </c>
      <c r="G3452" s="2" t="s">
        <v>87</v>
      </c>
      <c r="H3452" s="2" t="s">
        <v>11</v>
      </c>
      <c r="I3452">
        <v>9</v>
      </c>
      <c r="J3452" s="2" t="s">
        <v>88</v>
      </c>
      <c r="K3452" s="2">
        <v>0</v>
      </c>
      <c r="L3452" s="2">
        <v>1678</v>
      </c>
      <c r="M3452" s="2">
        <f t="shared" si="318"/>
        <v>167.8</v>
      </c>
      <c r="O3452" s="2" t="str">
        <f t="shared" si="319"/>
        <v/>
      </c>
      <c r="P3452" s="2" t="str">
        <f>IF(ISNUMBER(O3452),SUMIFS(O$1:$O3452,A$1:$A3452,A3452,C$1:$C3452,C3452,G$1:$G3452,G3452,E$1:$E3452,E3452),"")</f>
        <v/>
      </c>
      <c r="U3452" t="str">
        <f t="shared" si="320"/>
        <v/>
      </c>
      <c r="AC3452" s="2" t="str">
        <f t="shared" si="321"/>
        <v/>
      </c>
      <c r="AH3452" s="2" t="str">
        <f t="shared" si="322"/>
        <v/>
      </c>
      <c r="AI3452" s="2" t="str">
        <f>IF(ISNUMBER(AH3452),SUMIFS($AH$1:AH3452,$A$1:A3452,A3452,C$1:$C3452,C3452,$G$1:G3452,G3452,$E$1:E3452,E3452),"")</f>
        <v/>
      </c>
      <c r="AJ3452">
        <f t="shared" si="323"/>
        <v>3</v>
      </c>
    </row>
    <row r="3453" spans="1:36" x14ac:dyDescent="0.25">
      <c r="A3453" s="14" t="s">
        <v>95</v>
      </c>
      <c r="B3453" t="s">
        <v>80</v>
      </c>
      <c r="C3453" t="s">
        <v>90</v>
      </c>
      <c r="D3453" s="13">
        <v>42305</v>
      </c>
      <c r="E3453">
        <v>3</v>
      </c>
      <c r="F3453">
        <v>50</v>
      </c>
      <c r="G3453" s="2" t="s">
        <v>87</v>
      </c>
      <c r="H3453" s="2" t="s">
        <v>11</v>
      </c>
      <c r="I3453">
        <v>9</v>
      </c>
      <c r="J3453" s="2" t="s">
        <v>88</v>
      </c>
      <c r="K3453" s="2">
        <v>45</v>
      </c>
      <c r="L3453" s="2">
        <v>1770</v>
      </c>
      <c r="M3453" s="2">
        <f t="shared" si="318"/>
        <v>177</v>
      </c>
      <c r="O3453" s="2" t="str">
        <f t="shared" si="319"/>
        <v/>
      </c>
      <c r="P3453" s="2" t="str">
        <f>IF(ISNUMBER(O3453),SUMIFS(O$1:$O3453,A$1:$A3453,A3453,C$1:$C3453,C3453,G$1:$G3453,G3453,E$1:$E3453,E3453),"")</f>
        <v/>
      </c>
      <c r="U3453" t="str">
        <f t="shared" si="320"/>
        <v/>
      </c>
      <c r="AC3453" s="2" t="str">
        <f t="shared" si="321"/>
        <v/>
      </c>
      <c r="AH3453" s="2" t="str">
        <f t="shared" si="322"/>
        <v/>
      </c>
      <c r="AI3453" s="2" t="str">
        <f>IF(ISNUMBER(AH3453),SUMIFS($AH$1:AH3453,$A$1:A3453,A3453,C$1:$C3453,C3453,$G$1:G3453,G3453,$E$1:E3453,E3453),"")</f>
        <v/>
      </c>
      <c r="AJ3453">
        <f t="shared" si="323"/>
        <v>3</v>
      </c>
    </row>
    <row r="3454" spans="1:36" x14ac:dyDescent="0.25">
      <c r="A3454" s="14" t="s">
        <v>94</v>
      </c>
      <c r="B3454" t="s">
        <v>80</v>
      </c>
      <c r="C3454" t="s">
        <v>90</v>
      </c>
      <c r="D3454" s="13">
        <v>42305</v>
      </c>
      <c r="E3454">
        <v>3</v>
      </c>
      <c r="F3454">
        <v>100</v>
      </c>
      <c r="G3454" s="2" t="s">
        <v>87</v>
      </c>
      <c r="H3454" s="2" t="s">
        <v>11</v>
      </c>
      <c r="I3454">
        <v>9</v>
      </c>
      <c r="J3454" s="2" t="s">
        <v>88</v>
      </c>
      <c r="K3454" s="2">
        <v>90</v>
      </c>
      <c r="L3454" s="2">
        <v>1862</v>
      </c>
      <c r="M3454" s="2">
        <f t="shared" si="318"/>
        <v>186.2</v>
      </c>
      <c r="O3454" s="2" t="str">
        <f t="shared" si="319"/>
        <v/>
      </c>
      <c r="P3454" s="2" t="str">
        <f>IF(ISNUMBER(O3454),SUMIFS(O$1:$O3454,A$1:$A3454,A3454,C$1:$C3454,C3454,G$1:$G3454,G3454,E$1:$E3454,E3454),"")</f>
        <v/>
      </c>
      <c r="U3454" t="str">
        <f t="shared" si="320"/>
        <v/>
      </c>
      <c r="AC3454" s="2" t="str">
        <f t="shared" si="321"/>
        <v/>
      </c>
      <c r="AH3454" s="2" t="str">
        <f t="shared" si="322"/>
        <v/>
      </c>
      <c r="AI3454" s="2" t="str">
        <f>IF(ISNUMBER(AH3454),SUMIFS($AH$1:AH3454,$A$1:A3454,A3454,C$1:$C3454,C3454,$G$1:G3454,G3454,$E$1:E3454,E3454),"")</f>
        <v/>
      </c>
      <c r="AJ3454">
        <f t="shared" si="323"/>
        <v>3</v>
      </c>
    </row>
    <row r="3455" spans="1:36" x14ac:dyDescent="0.25">
      <c r="A3455" s="14" t="s">
        <v>93</v>
      </c>
      <c r="B3455" t="s">
        <v>80</v>
      </c>
      <c r="C3455" t="s">
        <v>90</v>
      </c>
      <c r="D3455" s="13">
        <v>42305</v>
      </c>
      <c r="E3455">
        <v>3</v>
      </c>
      <c r="F3455">
        <v>200</v>
      </c>
      <c r="G3455" s="2" t="s">
        <v>87</v>
      </c>
      <c r="H3455" s="2" t="s">
        <v>11</v>
      </c>
      <c r="I3455">
        <v>9</v>
      </c>
      <c r="J3455" s="2" t="s">
        <v>88</v>
      </c>
      <c r="K3455" s="2">
        <v>180</v>
      </c>
      <c r="L3455" s="2">
        <v>1954</v>
      </c>
      <c r="M3455" s="2">
        <f t="shared" si="318"/>
        <v>195.4</v>
      </c>
      <c r="O3455" s="2" t="str">
        <f t="shared" si="319"/>
        <v/>
      </c>
      <c r="P3455" s="2" t="str">
        <f>IF(ISNUMBER(O3455),SUMIFS(O$1:$O3455,A$1:$A3455,A3455,C$1:$C3455,C3455,G$1:$G3455,G3455,E$1:$E3455,E3455),"")</f>
        <v/>
      </c>
      <c r="U3455" t="str">
        <f t="shared" si="320"/>
        <v/>
      </c>
      <c r="AC3455" s="2" t="str">
        <f t="shared" si="321"/>
        <v/>
      </c>
      <c r="AH3455" s="2" t="str">
        <f t="shared" si="322"/>
        <v/>
      </c>
      <c r="AI3455" s="2" t="str">
        <f>IF(ISNUMBER(AH3455),SUMIFS($AH$1:AH3455,$A$1:A3455,A3455,C$1:$C3455,C3455,$G$1:G3455,G3455,$E$1:E3455,E3455),"")</f>
        <v/>
      </c>
      <c r="AJ3455">
        <f t="shared" si="323"/>
        <v>3</v>
      </c>
    </row>
    <row r="3456" spans="1:36" x14ac:dyDescent="0.25">
      <c r="A3456" s="14" t="s">
        <v>92</v>
      </c>
      <c r="B3456" t="s">
        <v>80</v>
      </c>
      <c r="C3456" t="s">
        <v>90</v>
      </c>
      <c r="D3456" s="13">
        <v>42305</v>
      </c>
      <c r="E3456">
        <v>3</v>
      </c>
      <c r="F3456">
        <v>350</v>
      </c>
      <c r="G3456" s="2" t="s">
        <v>87</v>
      </c>
      <c r="H3456" s="2" t="s">
        <v>11</v>
      </c>
      <c r="I3456">
        <v>9</v>
      </c>
      <c r="J3456" s="2" t="s">
        <v>88</v>
      </c>
      <c r="K3456" s="2">
        <v>315</v>
      </c>
      <c r="L3456" s="2">
        <v>2069</v>
      </c>
      <c r="M3456" s="2">
        <f t="shared" si="318"/>
        <v>206.9</v>
      </c>
      <c r="O3456" s="2" t="str">
        <f t="shared" si="319"/>
        <v/>
      </c>
      <c r="P3456" s="2" t="str">
        <f>IF(ISNUMBER(O3456),SUMIFS(O$1:$O3456,A$1:$A3456,A3456,C$1:$C3456,C3456,G$1:$G3456,G3456,E$1:$E3456,E3456),"")</f>
        <v/>
      </c>
      <c r="U3456" t="str">
        <f t="shared" si="320"/>
        <v/>
      </c>
      <c r="AC3456" s="2" t="str">
        <f t="shared" si="321"/>
        <v/>
      </c>
      <c r="AH3456" s="2" t="str">
        <f t="shared" si="322"/>
        <v/>
      </c>
      <c r="AI3456" s="2" t="str">
        <f>IF(ISNUMBER(AH3456),SUMIFS($AH$1:AH3456,$A$1:A3456,A3456,C$1:$C3456,C3456,$G$1:G3456,G3456,$E$1:E3456,E3456),"")</f>
        <v/>
      </c>
      <c r="AJ3456">
        <f t="shared" si="323"/>
        <v>3</v>
      </c>
    </row>
    <row r="3457" spans="1:36" x14ac:dyDescent="0.25">
      <c r="A3457" s="14" t="s">
        <v>91</v>
      </c>
      <c r="B3457" t="s">
        <v>80</v>
      </c>
      <c r="C3457" t="s">
        <v>90</v>
      </c>
      <c r="D3457" s="13">
        <v>42305</v>
      </c>
      <c r="E3457">
        <v>3</v>
      </c>
      <c r="F3457">
        <v>500</v>
      </c>
      <c r="G3457" s="2" t="s">
        <v>87</v>
      </c>
      <c r="H3457" s="2" t="s">
        <v>11</v>
      </c>
      <c r="I3457">
        <v>9</v>
      </c>
      <c r="J3457" s="2" t="s">
        <v>88</v>
      </c>
      <c r="K3457" s="2">
        <v>450</v>
      </c>
      <c r="L3457" s="2">
        <v>1908</v>
      </c>
      <c r="M3457" s="2">
        <f t="shared" si="318"/>
        <v>190.8</v>
      </c>
      <c r="O3457" s="2" t="str">
        <f t="shared" si="319"/>
        <v/>
      </c>
      <c r="P3457" s="2" t="str">
        <f>IF(ISNUMBER(O3457),SUMIFS(O$1:$O3457,A$1:$A3457,A3457,C$1:$C3457,C3457,G$1:$G3457,G3457,E$1:$E3457,E3457),"")</f>
        <v/>
      </c>
      <c r="U3457" t="str">
        <f t="shared" si="320"/>
        <v/>
      </c>
      <c r="AC3457" s="2" t="str">
        <f t="shared" si="321"/>
        <v/>
      </c>
      <c r="AH3457" s="2" t="str">
        <f t="shared" si="322"/>
        <v/>
      </c>
      <c r="AI3457" s="2" t="str">
        <f>IF(ISNUMBER(AH3457),SUMIFS($AH$1:AH3457,$A$1:A3457,A3457,C$1:$C3457,C3457,$G$1:G3457,G3457,$E$1:E3457,E3457),"")</f>
        <v/>
      </c>
      <c r="AJ3457">
        <f t="shared" si="323"/>
        <v>3</v>
      </c>
    </row>
    <row r="3458" spans="1:36" x14ac:dyDescent="0.25">
      <c r="A3458" s="14" t="s">
        <v>96</v>
      </c>
      <c r="B3458" t="s">
        <v>80</v>
      </c>
      <c r="C3458" t="s">
        <v>90</v>
      </c>
      <c r="D3458" s="13">
        <v>42312</v>
      </c>
      <c r="E3458">
        <v>1</v>
      </c>
      <c r="F3458">
        <v>0</v>
      </c>
      <c r="G3458" s="2" t="s">
        <v>87</v>
      </c>
      <c r="H3458" s="2" t="s">
        <v>11</v>
      </c>
      <c r="I3458">
        <v>9</v>
      </c>
      <c r="J3458" s="2" t="s">
        <v>88</v>
      </c>
      <c r="K3458" s="2">
        <v>0</v>
      </c>
      <c r="L3458" s="2">
        <v>1912</v>
      </c>
      <c r="M3458" s="2">
        <f t="shared" ref="M3458:M3521" si="324">IF(ISNUMBER(L3458),L3458/10,"")</f>
        <v>191.2</v>
      </c>
      <c r="O3458" s="2" t="str">
        <f t="shared" ref="O3458:O3521" si="325">IF(ISNUMBER(N3458),N3458/10,"")</f>
        <v/>
      </c>
      <c r="P3458" s="2" t="str">
        <f>IF(ISNUMBER(O3458),SUMIFS(O$1:$O3458,A$1:$A3458,A3458,C$1:$C3458,C3458,G$1:$G3458,G3458,E$1:$E3458,E3458),"")</f>
        <v/>
      </c>
      <c r="U3458" t="str">
        <f t="shared" ref="U3458:U3521" si="326">IF(ISNUMBER(R3458),R3458/100,"")</f>
        <v/>
      </c>
      <c r="AC3458" s="2" t="str">
        <f t="shared" ref="AC3458:AC3521" si="327">IF(ISNUMBER(AB3458),AB3458,"")</f>
        <v/>
      </c>
      <c r="AH3458" s="2" t="str">
        <f t="shared" ref="AH3458:AH3521" si="328">IF(AND(ISNUMBER(AB3458),ISNUMBER(O3458)),ROUND(O3458*AB3458,3),"")</f>
        <v/>
      </c>
      <c r="AI3458" s="2" t="str">
        <f>IF(ISNUMBER(AH3458),SUMIFS($AH$1:AH3458,$A$1:A3458,A3458,C$1:$C3458,C3458,$G$1:G3458,G3458,$E$1:E3458,E3458),"")</f>
        <v/>
      </c>
      <c r="AJ3458">
        <f t="shared" ref="AJ3458:AJ3521" si="329">COUNT(K3458:AI3458)</f>
        <v>3</v>
      </c>
    </row>
    <row r="3459" spans="1:36" x14ac:dyDescent="0.25">
      <c r="A3459" s="14" t="s">
        <v>95</v>
      </c>
      <c r="B3459" t="s">
        <v>80</v>
      </c>
      <c r="C3459" t="s">
        <v>90</v>
      </c>
      <c r="D3459" s="13">
        <v>42312</v>
      </c>
      <c r="E3459">
        <v>1</v>
      </c>
      <c r="F3459">
        <v>50</v>
      </c>
      <c r="G3459" s="2" t="s">
        <v>87</v>
      </c>
      <c r="H3459" s="2" t="s">
        <v>11</v>
      </c>
      <c r="I3459">
        <v>9</v>
      </c>
      <c r="J3459" s="2" t="s">
        <v>88</v>
      </c>
      <c r="K3459" s="2">
        <v>45</v>
      </c>
      <c r="L3459" s="2">
        <v>2032</v>
      </c>
      <c r="M3459" s="2">
        <f t="shared" si="324"/>
        <v>203.2</v>
      </c>
      <c r="O3459" s="2" t="str">
        <f t="shared" si="325"/>
        <v/>
      </c>
      <c r="P3459" s="2" t="str">
        <f>IF(ISNUMBER(O3459),SUMIFS(O$1:$O3459,A$1:$A3459,A3459,C$1:$C3459,C3459,G$1:$G3459,G3459,E$1:$E3459,E3459),"")</f>
        <v/>
      </c>
      <c r="U3459" t="str">
        <f t="shared" si="326"/>
        <v/>
      </c>
      <c r="AC3459" s="2" t="str">
        <f t="shared" si="327"/>
        <v/>
      </c>
      <c r="AH3459" s="2" t="str">
        <f t="shared" si="328"/>
        <v/>
      </c>
      <c r="AI3459" s="2" t="str">
        <f>IF(ISNUMBER(AH3459),SUMIFS($AH$1:AH3459,$A$1:A3459,A3459,C$1:$C3459,C3459,$G$1:G3459,G3459,$E$1:E3459,E3459),"")</f>
        <v/>
      </c>
      <c r="AJ3459">
        <f t="shared" si="329"/>
        <v>3</v>
      </c>
    </row>
    <row r="3460" spans="1:36" x14ac:dyDescent="0.25">
      <c r="A3460" s="14" t="s">
        <v>94</v>
      </c>
      <c r="B3460" t="s">
        <v>80</v>
      </c>
      <c r="C3460" t="s">
        <v>90</v>
      </c>
      <c r="D3460" s="13">
        <v>42312</v>
      </c>
      <c r="E3460">
        <v>1</v>
      </c>
      <c r="F3460">
        <v>100</v>
      </c>
      <c r="G3460" s="2" t="s">
        <v>87</v>
      </c>
      <c r="H3460" s="2" t="s">
        <v>11</v>
      </c>
      <c r="I3460">
        <v>9</v>
      </c>
      <c r="J3460" s="2" t="s">
        <v>88</v>
      </c>
      <c r="K3460" s="2">
        <v>90</v>
      </c>
      <c r="L3460" s="2">
        <v>2176</v>
      </c>
      <c r="M3460" s="2">
        <f t="shared" si="324"/>
        <v>217.6</v>
      </c>
      <c r="O3460" s="2" t="str">
        <f t="shared" si="325"/>
        <v/>
      </c>
      <c r="P3460" s="2" t="str">
        <f>IF(ISNUMBER(O3460),SUMIFS(O$1:$O3460,A$1:$A3460,A3460,C$1:$C3460,C3460,G$1:$G3460,G3460,E$1:$E3460,E3460),"")</f>
        <v/>
      </c>
      <c r="U3460" t="str">
        <f t="shared" si="326"/>
        <v/>
      </c>
      <c r="AC3460" s="2" t="str">
        <f t="shared" si="327"/>
        <v/>
      </c>
      <c r="AH3460" s="2" t="str">
        <f t="shared" si="328"/>
        <v/>
      </c>
      <c r="AI3460" s="2" t="str">
        <f>IF(ISNUMBER(AH3460),SUMIFS($AH$1:AH3460,$A$1:A3460,A3460,C$1:$C3460,C3460,$G$1:G3460,G3460,$E$1:E3460,E3460),"")</f>
        <v/>
      </c>
      <c r="AJ3460">
        <f t="shared" si="329"/>
        <v>3</v>
      </c>
    </row>
    <row r="3461" spans="1:36" x14ac:dyDescent="0.25">
      <c r="A3461" s="14" t="s">
        <v>93</v>
      </c>
      <c r="B3461" t="s">
        <v>80</v>
      </c>
      <c r="C3461" t="s">
        <v>90</v>
      </c>
      <c r="D3461" s="13">
        <v>42312</v>
      </c>
      <c r="E3461">
        <v>1</v>
      </c>
      <c r="F3461">
        <v>200</v>
      </c>
      <c r="G3461" s="2" t="s">
        <v>87</v>
      </c>
      <c r="H3461" s="2" t="s">
        <v>11</v>
      </c>
      <c r="I3461">
        <v>9</v>
      </c>
      <c r="J3461" s="2" t="s">
        <v>88</v>
      </c>
      <c r="K3461" s="2">
        <v>180</v>
      </c>
      <c r="L3461" s="2">
        <v>2392</v>
      </c>
      <c r="M3461" s="2">
        <f t="shared" si="324"/>
        <v>239.2</v>
      </c>
      <c r="O3461" s="2" t="str">
        <f t="shared" si="325"/>
        <v/>
      </c>
      <c r="P3461" s="2" t="str">
        <f>IF(ISNUMBER(O3461),SUMIFS(O$1:$O3461,A$1:$A3461,A3461,C$1:$C3461,C3461,G$1:$G3461,G3461,E$1:$E3461,E3461),"")</f>
        <v/>
      </c>
      <c r="U3461" t="str">
        <f t="shared" si="326"/>
        <v/>
      </c>
      <c r="AC3461" s="2" t="str">
        <f t="shared" si="327"/>
        <v/>
      </c>
      <c r="AH3461" s="2" t="str">
        <f t="shared" si="328"/>
        <v/>
      </c>
      <c r="AI3461" s="2" t="str">
        <f>IF(ISNUMBER(AH3461),SUMIFS($AH$1:AH3461,$A$1:A3461,A3461,C$1:$C3461,C3461,$G$1:G3461,G3461,$E$1:E3461,E3461),"")</f>
        <v/>
      </c>
      <c r="AJ3461">
        <f t="shared" si="329"/>
        <v>3</v>
      </c>
    </row>
    <row r="3462" spans="1:36" x14ac:dyDescent="0.25">
      <c r="A3462" s="14" t="s">
        <v>92</v>
      </c>
      <c r="B3462" t="s">
        <v>80</v>
      </c>
      <c r="C3462" t="s">
        <v>90</v>
      </c>
      <c r="D3462" s="13">
        <v>42312</v>
      </c>
      <c r="E3462">
        <v>1</v>
      </c>
      <c r="F3462">
        <v>350</v>
      </c>
      <c r="G3462" s="2" t="s">
        <v>87</v>
      </c>
      <c r="H3462" s="2" t="s">
        <v>11</v>
      </c>
      <c r="I3462">
        <v>9</v>
      </c>
      <c r="J3462" s="2" t="s">
        <v>88</v>
      </c>
      <c r="K3462" s="2">
        <v>315</v>
      </c>
      <c r="L3462" s="2">
        <v>2464</v>
      </c>
      <c r="M3462" s="2">
        <f t="shared" si="324"/>
        <v>246.4</v>
      </c>
      <c r="O3462" s="2" t="str">
        <f t="shared" si="325"/>
        <v/>
      </c>
      <c r="P3462" s="2" t="str">
        <f>IF(ISNUMBER(O3462),SUMIFS(O$1:$O3462,A$1:$A3462,A3462,C$1:$C3462,C3462,G$1:$G3462,G3462,E$1:$E3462,E3462),"")</f>
        <v/>
      </c>
      <c r="U3462" t="str">
        <f t="shared" si="326"/>
        <v/>
      </c>
      <c r="AC3462" s="2" t="str">
        <f t="shared" si="327"/>
        <v/>
      </c>
      <c r="AH3462" s="2" t="str">
        <f t="shared" si="328"/>
        <v/>
      </c>
      <c r="AI3462" s="2" t="str">
        <f>IF(ISNUMBER(AH3462),SUMIFS($AH$1:AH3462,$A$1:A3462,A3462,C$1:$C3462,C3462,$G$1:G3462,G3462,$E$1:E3462,E3462),"")</f>
        <v/>
      </c>
      <c r="AJ3462">
        <f t="shared" si="329"/>
        <v>3</v>
      </c>
    </row>
    <row r="3463" spans="1:36" x14ac:dyDescent="0.25">
      <c r="A3463" s="14" t="s">
        <v>91</v>
      </c>
      <c r="B3463" t="s">
        <v>80</v>
      </c>
      <c r="C3463" t="s">
        <v>90</v>
      </c>
      <c r="D3463" s="13">
        <v>42312</v>
      </c>
      <c r="E3463">
        <v>1</v>
      </c>
      <c r="F3463">
        <v>500</v>
      </c>
      <c r="G3463" s="2" t="s">
        <v>87</v>
      </c>
      <c r="H3463" s="2" t="s">
        <v>11</v>
      </c>
      <c r="I3463">
        <v>9</v>
      </c>
      <c r="J3463" s="2" t="s">
        <v>88</v>
      </c>
      <c r="K3463" s="2">
        <v>450</v>
      </c>
      <c r="L3463" s="2">
        <v>2368</v>
      </c>
      <c r="M3463" s="2">
        <f t="shared" si="324"/>
        <v>236.8</v>
      </c>
      <c r="O3463" s="2" t="str">
        <f t="shared" si="325"/>
        <v/>
      </c>
      <c r="P3463" s="2" t="str">
        <f>IF(ISNUMBER(O3463),SUMIFS(O$1:$O3463,A$1:$A3463,A3463,C$1:$C3463,C3463,G$1:$G3463,G3463,E$1:$E3463,E3463),"")</f>
        <v/>
      </c>
      <c r="U3463" t="str">
        <f t="shared" si="326"/>
        <v/>
      </c>
      <c r="AC3463" s="2" t="str">
        <f t="shared" si="327"/>
        <v/>
      </c>
      <c r="AH3463" s="2" t="str">
        <f t="shared" si="328"/>
        <v/>
      </c>
      <c r="AI3463" s="2" t="str">
        <f>IF(ISNUMBER(AH3463),SUMIFS($AH$1:AH3463,$A$1:A3463,A3463,C$1:$C3463,C3463,$G$1:G3463,G3463,$E$1:E3463,E3463),"")</f>
        <v/>
      </c>
      <c r="AJ3463">
        <f t="shared" si="329"/>
        <v>3</v>
      </c>
    </row>
    <row r="3464" spans="1:36" x14ac:dyDescent="0.25">
      <c r="A3464" s="14" t="s">
        <v>96</v>
      </c>
      <c r="B3464" t="s">
        <v>80</v>
      </c>
      <c r="C3464" t="s">
        <v>90</v>
      </c>
      <c r="D3464" s="13">
        <v>42312</v>
      </c>
      <c r="E3464">
        <v>2</v>
      </c>
      <c r="F3464">
        <v>0</v>
      </c>
      <c r="G3464" s="2" t="s">
        <v>87</v>
      </c>
      <c r="H3464" s="2" t="s">
        <v>11</v>
      </c>
      <c r="I3464">
        <v>9</v>
      </c>
      <c r="J3464" s="2" t="s">
        <v>88</v>
      </c>
      <c r="K3464" s="2">
        <v>0</v>
      </c>
      <c r="L3464" s="2">
        <v>1912</v>
      </c>
      <c r="M3464" s="2">
        <f t="shared" si="324"/>
        <v>191.2</v>
      </c>
      <c r="O3464" s="2" t="str">
        <f t="shared" si="325"/>
        <v/>
      </c>
      <c r="P3464" s="2" t="str">
        <f>IF(ISNUMBER(O3464),SUMIFS(O$1:$O3464,A$1:$A3464,A3464,C$1:$C3464,C3464,G$1:$G3464,G3464,E$1:$E3464,E3464),"")</f>
        <v/>
      </c>
      <c r="U3464" t="str">
        <f t="shared" si="326"/>
        <v/>
      </c>
      <c r="AC3464" s="2" t="str">
        <f t="shared" si="327"/>
        <v/>
      </c>
      <c r="AH3464" s="2" t="str">
        <f t="shared" si="328"/>
        <v/>
      </c>
      <c r="AI3464" s="2" t="str">
        <f>IF(ISNUMBER(AH3464),SUMIFS($AH$1:AH3464,$A$1:A3464,A3464,C$1:$C3464,C3464,$G$1:G3464,G3464,$E$1:E3464,E3464),"")</f>
        <v/>
      </c>
      <c r="AJ3464">
        <f t="shared" si="329"/>
        <v>3</v>
      </c>
    </row>
    <row r="3465" spans="1:36" x14ac:dyDescent="0.25">
      <c r="A3465" s="14" t="s">
        <v>95</v>
      </c>
      <c r="B3465" t="s">
        <v>80</v>
      </c>
      <c r="C3465" t="s">
        <v>90</v>
      </c>
      <c r="D3465" s="13">
        <v>42312</v>
      </c>
      <c r="E3465">
        <v>2</v>
      </c>
      <c r="F3465">
        <v>50</v>
      </c>
      <c r="G3465" s="2" t="s">
        <v>87</v>
      </c>
      <c r="H3465" s="2" t="s">
        <v>11</v>
      </c>
      <c r="I3465">
        <v>9</v>
      </c>
      <c r="J3465" s="2" t="s">
        <v>88</v>
      </c>
      <c r="K3465" s="2">
        <v>45</v>
      </c>
      <c r="L3465" s="2">
        <v>2152</v>
      </c>
      <c r="M3465" s="2">
        <f t="shared" si="324"/>
        <v>215.2</v>
      </c>
      <c r="O3465" s="2" t="str">
        <f t="shared" si="325"/>
        <v/>
      </c>
      <c r="P3465" s="2" t="str">
        <f>IF(ISNUMBER(O3465),SUMIFS(O$1:$O3465,A$1:$A3465,A3465,C$1:$C3465,C3465,G$1:$G3465,G3465,E$1:$E3465,E3465),"")</f>
        <v/>
      </c>
      <c r="U3465" t="str">
        <f t="shared" si="326"/>
        <v/>
      </c>
      <c r="AC3465" s="2" t="str">
        <f t="shared" si="327"/>
        <v/>
      </c>
      <c r="AH3465" s="2" t="str">
        <f t="shared" si="328"/>
        <v/>
      </c>
      <c r="AI3465" s="2" t="str">
        <f>IF(ISNUMBER(AH3465),SUMIFS($AH$1:AH3465,$A$1:A3465,A3465,C$1:$C3465,C3465,$G$1:G3465,G3465,$E$1:E3465,E3465),"")</f>
        <v/>
      </c>
      <c r="AJ3465">
        <f t="shared" si="329"/>
        <v>3</v>
      </c>
    </row>
    <row r="3466" spans="1:36" x14ac:dyDescent="0.25">
      <c r="A3466" s="14" t="s">
        <v>94</v>
      </c>
      <c r="B3466" t="s">
        <v>80</v>
      </c>
      <c r="C3466" t="s">
        <v>90</v>
      </c>
      <c r="D3466" s="13">
        <v>42312</v>
      </c>
      <c r="E3466">
        <v>2</v>
      </c>
      <c r="F3466">
        <v>100</v>
      </c>
      <c r="G3466" s="2" t="s">
        <v>87</v>
      </c>
      <c r="H3466" s="2" t="s">
        <v>11</v>
      </c>
      <c r="I3466">
        <v>9</v>
      </c>
      <c r="J3466" s="2" t="s">
        <v>88</v>
      </c>
      <c r="K3466" s="2">
        <v>90</v>
      </c>
      <c r="L3466" s="2">
        <v>2248</v>
      </c>
      <c r="M3466" s="2">
        <f t="shared" si="324"/>
        <v>224.8</v>
      </c>
      <c r="O3466" s="2" t="str">
        <f t="shared" si="325"/>
        <v/>
      </c>
      <c r="P3466" s="2" t="str">
        <f>IF(ISNUMBER(O3466),SUMIFS(O$1:$O3466,A$1:$A3466,A3466,C$1:$C3466,C3466,G$1:$G3466,G3466,E$1:$E3466,E3466),"")</f>
        <v/>
      </c>
      <c r="U3466" t="str">
        <f t="shared" si="326"/>
        <v/>
      </c>
      <c r="AC3466" s="2" t="str">
        <f t="shared" si="327"/>
        <v/>
      </c>
      <c r="AH3466" s="2" t="str">
        <f t="shared" si="328"/>
        <v/>
      </c>
      <c r="AI3466" s="2" t="str">
        <f>IF(ISNUMBER(AH3466),SUMIFS($AH$1:AH3466,$A$1:A3466,A3466,C$1:$C3466,C3466,$G$1:G3466,G3466,$E$1:E3466,E3466),"")</f>
        <v/>
      </c>
      <c r="AJ3466">
        <f t="shared" si="329"/>
        <v>3</v>
      </c>
    </row>
    <row r="3467" spans="1:36" x14ac:dyDescent="0.25">
      <c r="A3467" s="14" t="s">
        <v>93</v>
      </c>
      <c r="B3467" t="s">
        <v>80</v>
      </c>
      <c r="C3467" t="s">
        <v>90</v>
      </c>
      <c r="D3467" s="13">
        <v>42312</v>
      </c>
      <c r="E3467">
        <v>2</v>
      </c>
      <c r="F3467">
        <v>200</v>
      </c>
      <c r="G3467" s="2" t="s">
        <v>87</v>
      </c>
      <c r="H3467" s="2" t="s">
        <v>11</v>
      </c>
      <c r="I3467">
        <v>9</v>
      </c>
      <c r="J3467" s="2" t="s">
        <v>88</v>
      </c>
      <c r="K3467" s="2">
        <v>180</v>
      </c>
      <c r="L3467" s="2">
        <v>2272</v>
      </c>
      <c r="M3467" s="2">
        <f t="shared" si="324"/>
        <v>227.2</v>
      </c>
      <c r="O3467" s="2" t="str">
        <f t="shared" si="325"/>
        <v/>
      </c>
      <c r="P3467" s="2" t="str">
        <f>IF(ISNUMBER(O3467),SUMIFS(O$1:$O3467,A$1:$A3467,A3467,C$1:$C3467,C3467,G$1:$G3467,G3467,E$1:$E3467,E3467),"")</f>
        <v/>
      </c>
      <c r="U3467" t="str">
        <f t="shared" si="326"/>
        <v/>
      </c>
      <c r="AC3467" s="2" t="str">
        <f t="shared" si="327"/>
        <v/>
      </c>
      <c r="AH3467" s="2" t="str">
        <f t="shared" si="328"/>
        <v/>
      </c>
      <c r="AI3467" s="2" t="str">
        <f>IF(ISNUMBER(AH3467),SUMIFS($AH$1:AH3467,$A$1:A3467,A3467,C$1:$C3467,C3467,$G$1:G3467,G3467,$E$1:E3467,E3467),"")</f>
        <v/>
      </c>
      <c r="AJ3467">
        <f t="shared" si="329"/>
        <v>3</v>
      </c>
    </row>
    <row r="3468" spans="1:36" x14ac:dyDescent="0.25">
      <c r="A3468" s="14" t="s">
        <v>92</v>
      </c>
      <c r="B3468" t="s">
        <v>80</v>
      </c>
      <c r="C3468" t="s">
        <v>90</v>
      </c>
      <c r="D3468" s="13">
        <v>42312</v>
      </c>
      <c r="E3468">
        <v>2</v>
      </c>
      <c r="F3468">
        <v>350</v>
      </c>
      <c r="G3468" s="2" t="s">
        <v>87</v>
      </c>
      <c r="H3468" s="2" t="s">
        <v>11</v>
      </c>
      <c r="I3468">
        <v>9</v>
      </c>
      <c r="J3468" s="2" t="s">
        <v>88</v>
      </c>
      <c r="K3468" s="2">
        <v>315</v>
      </c>
      <c r="L3468" s="2">
        <v>2224</v>
      </c>
      <c r="M3468" s="2">
        <f t="shared" si="324"/>
        <v>222.4</v>
      </c>
      <c r="O3468" s="2" t="str">
        <f t="shared" si="325"/>
        <v/>
      </c>
      <c r="P3468" s="2" t="str">
        <f>IF(ISNUMBER(O3468),SUMIFS(O$1:$O3468,A$1:$A3468,A3468,C$1:$C3468,C3468,G$1:$G3468,G3468,E$1:$E3468,E3468),"")</f>
        <v/>
      </c>
      <c r="U3468" t="str">
        <f t="shared" si="326"/>
        <v/>
      </c>
      <c r="AC3468" s="2" t="str">
        <f t="shared" si="327"/>
        <v/>
      </c>
      <c r="AH3468" s="2" t="str">
        <f t="shared" si="328"/>
        <v/>
      </c>
      <c r="AI3468" s="2" t="str">
        <f>IF(ISNUMBER(AH3468),SUMIFS($AH$1:AH3468,$A$1:A3468,A3468,C$1:$C3468,C3468,$G$1:G3468,G3468,$E$1:E3468,E3468),"")</f>
        <v/>
      </c>
      <c r="AJ3468">
        <f t="shared" si="329"/>
        <v>3</v>
      </c>
    </row>
    <row r="3469" spans="1:36" x14ac:dyDescent="0.25">
      <c r="A3469" s="14" t="s">
        <v>91</v>
      </c>
      <c r="B3469" t="s">
        <v>80</v>
      </c>
      <c r="C3469" t="s">
        <v>90</v>
      </c>
      <c r="D3469" s="13">
        <v>42312</v>
      </c>
      <c r="E3469">
        <v>2</v>
      </c>
      <c r="F3469">
        <v>500</v>
      </c>
      <c r="G3469" s="2" t="s">
        <v>87</v>
      </c>
      <c r="H3469" s="2" t="s">
        <v>11</v>
      </c>
      <c r="I3469">
        <v>9</v>
      </c>
      <c r="J3469" s="2" t="s">
        <v>88</v>
      </c>
      <c r="K3469" s="2">
        <v>450</v>
      </c>
      <c r="L3469" s="2">
        <v>2272</v>
      </c>
      <c r="M3469" s="2">
        <f t="shared" si="324"/>
        <v>227.2</v>
      </c>
      <c r="O3469" s="2" t="str">
        <f t="shared" si="325"/>
        <v/>
      </c>
      <c r="P3469" s="2" t="str">
        <f>IF(ISNUMBER(O3469),SUMIFS(O$1:$O3469,A$1:$A3469,A3469,C$1:$C3469,C3469,G$1:$G3469,G3469,E$1:$E3469,E3469),"")</f>
        <v/>
      </c>
      <c r="U3469" t="str">
        <f t="shared" si="326"/>
        <v/>
      </c>
      <c r="AC3469" s="2" t="str">
        <f t="shared" si="327"/>
        <v/>
      </c>
      <c r="AH3469" s="2" t="str">
        <f t="shared" si="328"/>
        <v/>
      </c>
      <c r="AI3469" s="2" t="str">
        <f>IF(ISNUMBER(AH3469),SUMIFS($AH$1:AH3469,$A$1:A3469,A3469,C$1:$C3469,C3469,$G$1:G3469,G3469,$E$1:E3469,E3469),"")</f>
        <v/>
      </c>
      <c r="AJ3469">
        <f t="shared" si="329"/>
        <v>3</v>
      </c>
    </row>
    <row r="3470" spans="1:36" x14ac:dyDescent="0.25">
      <c r="A3470" s="14" t="s">
        <v>96</v>
      </c>
      <c r="B3470" t="s">
        <v>80</v>
      </c>
      <c r="C3470" t="s">
        <v>90</v>
      </c>
      <c r="D3470" s="13">
        <v>42312</v>
      </c>
      <c r="E3470">
        <v>3</v>
      </c>
      <c r="F3470">
        <v>0</v>
      </c>
      <c r="G3470" s="2" t="s">
        <v>87</v>
      </c>
      <c r="H3470" s="2" t="s">
        <v>11</v>
      </c>
      <c r="I3470">
        <v>9</v>
      </c>
      <c r="J3470" s="2" t="s">
        <v>88</v>
      </c>
      <c r="K3470" s="2">
        <v>0</v>
      </c>
      <c r="L3470" s="2">
        <v>1984</v>
      </c>
      <c r="M3470" s="2">
        <f t="shared" si="324"/>
        <v>198.4</v>
      </c>
      <c r="O3470" s="2" t="str">
        <f t="shared" si="325"/>
        <v/>
      </c>
      <c r="P3470" s="2" t="str">
        <f>IF(ISNUMBER(O3470),SUMIFS(O$1:$O3470,A$1:$A3470,A3470,C$1:$C3470,C3470,G$1:$G3470,G3470,E$1:$E3470,E3470),"")</f>
        <v/>
      </c>
      <c r="U3470" t="str">
        <f t="shared" si="326"/>
        <v/>
      </c>
      <c r="AC3470" s="2" t="str">
        <f t="shared" si="327"/>
        <v/>
      </c>
      <c r="AH3470" s="2" t="str">
        <f t="shared" si="328"/>
        <v/>
      </c>
      <c r="AI3470" s="2" t="str">
        <f>IF(ISNUMBER(AH3470),SUMIFS($AH$1:AH3470,$A$1:A3470,A3470,C$1:$C3470,C3470,$G$1:G3470,G3470,$E$1:E3470,E3470),"")</f>
        <v/>
      </c>
      <c r="AJ3470">
        <f t="shared" si="329"/>
        <v>3</v>
      </c>
    </row>
    <row r="3471" spans="1:36" x14ac:dyDescent="0.25">
      <c r="A3471" s="14" t="s">
        <v>95</v>
      </c>
      <c r="B3471" t="s">
        <v>80</v>
      </c>
      <c r="C3471" t="s">
        <v>90</v>
      </c>
      <c r="D3471" s="13">
        <v>42312</v>
      </c>
      <c r="E3471">
        <v>3</v>
      </c>
      <c r="F3471">
        <v>50</v>
      </c>
      <c r="G3471" s="2" t="s">
        <v>87</v>
      </c>
      <c r="H3471" s="2" t="s">
        <v>11</v>
      </c>
      <c r="I3471">
        <v>9</v>
      </c>
      <c r="J3471" s="2" t="s">
        <v>88</v>
      </c>
      <c r="K3471" s="2">
        <v>45</v>
      </c>
      <c r="L3471" s="2">
        <v>2032</v>
      </c>
      <c r="M3471" s="2">
        <f t="shared" si="324"/>
        <v>203.2</v>
      </c>
      <c r="O3471" s="2" t="str">
        <f t="shared" si="325"/>
        <v/>
      </c>
      <c r="P3471" s="2" t="str">
        <f>IF(ISNUMBER(O3471),SUMIFS(O$1:$O3471,A$1:$A3471,A3471,C$1:$C3471,C3471,G$1:$G3471,G3471,E$1:$E3471,E3471),"")</f>
        <v/>
      </c>
      <c r="U3471" t="str">
        <f t="shared" si="326"/>
        <v/>
      </c>
      <c r="AC3471" s="2" t="str">
        <f t="shared" si="327"/>
        <v/>
      </c>
      <c r="AH3471" s="2" t="str">
        <f t="shared" si="328"/>
        <v/>
      </c>
      <c r="AI3471" s="2" t="str">
        <f>IF(ISNUMBER(AH3471),SUMIFS($AH$1:AH3471,$A$1:A3471,A3471,C$1:$C3471,C3471,$G$1:G3471,G3471,$E$1:E3471,E3471),"")</f>
        <v/>
      </c>
      <c r="AJ3471">
        <f t="shared" si="329"/>
        <v>3</v>
      </c>
    </row>
    <row r="3472" spans="1:36" x14ac:dyDescent="0.25">
      <c r="A3472" s="14" t="s">
        <v>94</v>
      </c>
      <c r="B3472" t="s">
        <v>80</v>
      </c>
      <c r="C3472" t="s">
        <v>90</v>
      </c>
      <c r="D3472" s="13">
        <v>42312</v>
      </c>
      <c r="E3472">
        <v>3</v>
      </c>
      <c r="F3472">
        <v>100</v>
      </c>
      <c r="G3472" s="2" t="s">
        <v>87</v>
      </c>
      <c r="H3472" s="2" t="s">
        <v>11</v>
      </c>
      <c r="I3472">
        <v>9</v>
      </c>
      <c r="J3472" s="2" t="s">
        <v>88</v>
      </c>
      <c r="K3472" s="2">
        <v>90</v>
      </c>
      <c r="L3472" s="2">
        <v>2200</v>
      </c>
      <c r="M3472" s="2">
        <f t="shared" si="324"/>
        <v>220</v>
      </c>
      <c r="O3472" s="2" t="str">
        <f t="shared" si="325"/>
        <v/>
      </c>
      <c r="P3472" s="2" t="str">
        <f>IF(ISNUMBER(O3472),SUMIFS(O$1:$O3472,A$1:$A3472,A3472,C$1:$C3472,C3472,G$1:$G3472,G3472,E$1:$E3472,E3472),"")</f>
        <v/>
      </c>
      <c r="U3472" t="str">
        <f t="shared" si="326"/>
        <v/>
      </c>
      <c r="AC3472" s="2" t="str">
        <f t="shared" si="327"/>
        <v/>
      </c>
      <c r="AH3472" s="2" t="str">
        <f t="shared" si="328"/>
        <v/>
      </c>
      <c r="AI3472" s="2" t="str">
        <f>IF(ISNUMBER(AH3472),SUMIFS($AH$1:AH3472,$A$1:A3472,A3472,C$1:$C3472,C3472,$G$1:G3472,G3472,$E$1:E3472,E3472),"")</f>
        <v/>
      </c>
      <c r="AJ3472">
        <f t="shared" si="329"/>
        <v>3</v>
      </c>
    </row>
    <row r="3473" spans="1:36" x14ac:dyDescent="0.25">
      <c r="A3473" s="14" t="s">
        <v>93</v>
      </c>
      <c r="B3473" t="s">
        <v>80</v>
      </c>
      <c r="C3473" t="s">
        <v>90</v>
      </c>
      <c r="D3473" s="13">
        <v>42312</v>
      </c>
      <c r="E3473">
        <v>3</v>
      </c>
      <c r="F3473">
        <v>200</v>
      </c>
      <c r="G3473" s="2" t="s">
        <v>87</v>
      </c>
      <c r="H3473" s="2" t="s">
        <v>11</v>
      </c>
      <c r="I3473">
        <v>9</v>
      </c>
      <c r="J3473" s="2" t="s">
        <v>88</v>
      </c>
      <c r="K3473" s="2">
        <v>180</v>
      </c>
      <c r="L3473" s="2">
        <v>2512</v>
      </c>
      <c r="M3473" s="2">
        <f t="shared" si="324"/>
        <v>251.2</v>
      </c>
      <c r="O3473" s="2" t="str">
        <f t="shared" si="325"/>
        <v/>
      </c>
      <c r="P3473" s="2" t="str">
        <f>IF(ISNUMBER(O3473),SUMIFS(O$1:$O3473,A$1:$A3473,A3473,C$1:$C3473,C3473,G$1:$G3473,G3473,E$1:$E3473,E3473),"")</f>
        <v/>
      </c>
      <c r="U3473" t="str">
        <f t="shared" si="326"/>
        <v/>
      </c>
      <c r="AC3473" s="2" t="str">
        <f t="shared" si="327"/>
        <v/>
      </c>
      <c r="AH3473" s="2" t="str">
        <f t="shared" si="328"/>
        <v/>
      </c>
      <c r="AI3473" s="2" t="str">
        <f>IF(ISNUMBER(AH3473),SUMIFS($AH$1:AH3473,$A$1:A3473,A3473,C$1:$C3473,C3473,$G$1:G3473,G3473,$E$1:E3473,E3473),"")</f>
        <v/>
      </c>
      <c r="AJ3473">
        <f t="shared" si="329"/>
        <v>3</v>
      </c>
    </row>
    <row r="3474" spans="1:36" x14ac:dyDescent="0.25">
      <c r="A3474" s="14" t="s">
        <v>92</v>
      </c>
      <c r="B3474" t="s">
        <v>80</v>
      </c>
      <c r="C3474" t="s">
        <v>90</v>
      </c>
      <c r="D3474" s="13">
        <v>42312</v>
      </c>
      <c r="E3474">
        <v>3</v>
      </c>
      <c r="F3474">
        <v>350</v>
      </c>
      <c r="G3474" s="2" t="s">
        <v>87</v>
      </c>
      <c r="H3474" s="2" t="s">
        <v>11</v>
      </c>
      <c r="I3474">
        <v>9</v>
      </c>
      <c r="J3474" s="2" t="s">
        <v>88</v>
      </c>
      <c r="K3474" s="2">
        <v>315</v>
      </c>
      <c r="L3474" s="2">
        <v>2488</v>
      </c>
      <c r="M3474" s="2">
        <f t="shared" si="324"/>
        <v>248.8</v>
      </c>
      <c r="O3474" s="2" t="str">
        <f t="shared" si="325"/>
        <v/>
      </c>
      <c r="P3474" s="2" t="str">
        <f>IF(ISNUMBER(O3474),SUMIFS(O$1:$O3474,A$1:$A3474,A3474,C$1:$C3474,C3474,G$1:$G3474,G3474,E$1:$E3474,E3474),"")</f>
        <v/>
      </c>
      <c r="U3474" t="str">
        <f t="shared" si="326"/>
        <v/>
      </c>
      <c r="AC3474" s="2" t="str">
        <f t="shared" si="327"/>
        <v/>
      </c>
      <c r="AH3474" s="2" t="str">
        <f t="shared" si="328"/>
        <v/>
      </c>
      <c r="AI3474" s="2" t="str">
        <f>IF(ISNUMBER(AH3474),SUMIFS($AH$1:AH3474,$A$1:A3474,A3474,C$1:$C3474,C3474,$G$1:G3474,G3474,$E$1:E3474,E3474),"")</f>
        <v/>
      </c>
      <c r="AJ3474">
        <f t="shared" si="329"/>
        <v>3</v>
      </c>
    </row>
    <row r="3475" spans="1:36" x14ac:dyDescent="0.25">
      <c r="A3475" s="14" t="s">
        <v>91</v>
      </c>
      <c r="B3475" t="s">
        <v>80</v>
      </c>
      <c r="C3475" t="s">
        <v>90</v>
      </c>
      <c r="D3475" s="13">
        <v>42312</v>
      </c>
      <c r="E3475">
        <v>3</v>
      </c>
      <c r="F3475">
        <v>500</v>
      </c>
      <c r="G3475" s="2" t="s">
        <v>87</v>
      </c>
      <c r="H3475" s="2" t="s">
        <v>11</v>
      </c>
      <c r="I3475">
        <v>9</v>
      </c>
      <c r="J3475" s="2" t="s">
        <v>88</v>
      </c>
      <c r="K3475" s="2">
        <v>450</v>
      </c>
      <c r="L3475" s="2">
        <v>2224</v>
      </c>
      <c r="M3475" s="2">
        <f t="shared" si="324"/>
        <v>222.4</v>
      </c>
      <c r="O3475" s="2" t="str">
        <f t="shared" si="325"/>
        <v/>
      </c>
      <c r="P3475" s="2" t="str">
        <f>IF(ISNUMBER(O3475),SUMIFS(O$1:$O3475,A$1:$A3475,A3475,C$1:$C3475,C3475,G$1:$G3475,G3475,E$1:$E3475,E3475),"")</f>
        <v/>
      </c>
      <c r="U3475" t="str">
        <f t="shared" si="326"/>
        <v/>
      </c>
      <c r="AC3475" s="2" t="str">
        <f t="shared" si="327"/>
        <v/>
      </c>
      <c r="AH3475" s="2" t="str">
        <f t="shared" si="328"/>
        <v/>
      </c>
      <c r="AI3475" s="2" t="str">
        <f>IF(ISNUMBER(AH3475),SUMIFS($AH$1:AH3475,$A$1:A3475,A3475,C$1:$C3475,C3475,$G$1:G3475,G3475,$E$1:E3475,E3475),"")</f>
        <v/>
      </c>
      <c r="AJ3475">
        <f t="shared" si="329"/>
        <v>3</v>
      </c>
    </row>
    <row r="3476" spans="1:36" x14ac:dyDescent="0.25">
      <c r="A3476" s="14" t="s">
        <v>96</v>
      </c>
      <c r="B3476" t="s">
        <v>80</v>
      </c>
      <c r="C3476" t="s">
        <v>90</v>
      </c>
      <c r="D3476" s="13">
        <v>42318</v>
      </c>
      <c r="E3476">
        <v>1</v>
      </c>
      <c r="F3476">
        <v>0</v>
      </c>
      <c r="G3476" s="2" t="s">
        <v>87</v>
      </c>
      <c r="H3476" s="2" t="s">
        <v>11</v>
      </c>
      <c r="I3476">
        <v>9</v>
      </c>
      <c r="J3476" s="2" t="s">
        <v>88</v>
      </c>
      <c r="K3476" s="2">
        <v>0</v>
      </c>
      <c r="L3476" s="2">
        <v>1960</v>
      </c>
      <c r="M3476" s="2">
        <f t="shared" si="324"/>
        <v>196</v>
      </c>
      <c r="O3476" s="2" t="str">
        <f t="shared" si="325"/>
        <v/>
      </c>
      <c r="P3476" s="2" t="str">
        <f>IF(ISNUMBER(O3476),SUMIFS(O$1:$O3476,A$1:$A3476,A3476,C$1:$C3476,C3476,G$1:$G3476,G3476,E$1:$E3476,E3476),"")</f>
        <v/>
      </c>
      <c r="U3476" t="str">
        <f t="shared" si="326"/>
        <v/>
      </c>
      <c r="AC3476" s="2" t="str">
        <f t="shared" si="327"/>
        <v/>
      </c>
      <c r="AH3476" s="2" t="str">
        <f t="shared" si="328"/>
        <v/>
      </c>
      <c r="AI3476" s="2" t="str">
        <f>IF(ISNUMBER(AH3476),SUMIFS($AH$1:AH3476,$A$1:A3476,A3476,C$1:$C3476,C3476,$G$1:G3476,G3476,$E$1:E3476,E3476),"")</f>
        <v/>
      </c>
      <c r="AJ3476">
        <f t="shared" si="329"/>
        <v>3</v>
      </c>
    </row>
    <row r="3477" spans="1:36" x14ac:dyDescent="0.25">
      <c r="A3477" s="14" t="s">
        <v>95</v>
      </c>
      <c r="B3477" t="s">
        <v>80</v>
      </c>
      <c r="C3477" t="s">
        <v>90</v>
      </c>
      <c r="D3477" s="13">
        <v>42318</v>
      </c>
      <c r="E3477">
        <v>1</v>
      </c>
      <c r="F3477">
        <v>50</v>
      </c>
      <c r="G3477" s="2" t="s">
        <v>87</v>
      </c>
      <c r="H3477" s="2" t="s">
        <v>11</v>
      </c>
      <c r="I3477">
        <v>9</v>
      </c>
      <c r="J3477" s="2" t="s">
        <v>88</v>
      </c>
      <c r="K3477" s="2">
        <v>45</v>
      </c>
      <c r="L3477" s="2">
        <v>2032</v>
      </c>
      <c r="M3477" s="2">
        <f t="shared" si="324"/>
        <v>203.2</v>
      </c>
      <c r="O3477" s="2" t="str">
        <f t="shared" si="325"/>
        <v/>
      </c>
      <c r="P3477" s="2" t="str">
        <f>IF(ISNUMBER(O3477),SUMIFS(O$1:$O3477,A$1:$A3477,A3477,C$1:$C3477,C3477,G$1:$G3477,G3477,E$1:$E3477,E3477),"")</f>
        <v/>
      </c>
      <c r="U3477" t="str">
        <f t="shared" si="326"/>
        <v/>
      </c>
      <c r="AC3477" s="2" t="str">
        <f t="shared" si="327"/>
        <v/>
      </c>
      <c r="AH3477" s="2" t="str">
        <f t="shared" si="328"/>
        <v/>
      </c>
      <c r="AI3477" s="2" t="str">
        <f>IF(ISNUMBER(AH3477),SUMIFS($AH$1:AH3477,$A$1:A3477,A3477,C$1:$C3477,C3477,$G$1:G3477,G3477,$E$1:E3477,E3477),"")</f>
        <v/>
      </c>
      <c r="AJ3477">
        <f t="shared" si="329"/>
        <v>3</v>
      </c>
    </row>
    <row r="3478" spans="1:36" x14ac:dyDescent="0.25">
      <c r="A3478" s="14" t="s">
        <v>94</v>
      </c>
      <c r="B3478" t="s">
        <v>80</v>
      </c>
      <c r="C3478" t="s">
        <v>90</v>
      </c>
      <c r="D3478" s="13">
        <v>42318</v>
      </c>
      <c r="E3478">
        <v>1</v>
      </c>
      <c r="F3478">
        <v>100</v>
      </c>
      <c r="G3478" s="2" t="s">
        <v>87</v>
      </c>
      <c r="H3478" s="2" t="s">
        <v>11</v>
      </c>
      <c r="I3478">
        <v>9</v>
      </c>
      <c r="J3478" s="2" t="s">
        <v>88</v>
      </c>
      <c r="K3478" s="2">
        <v>90</v>
      </c>
      <c r="L3478" s="2">
        <v>2248</v>
      </c>
      <c r="M3478" s="2">
        <f t="shared" si="324"/>
        <v>224.8</v>
      </c>
      <c r="O3478" s="2" t="str">
        <f t="shared" si="325"/>
        <v/>
      </c>
      <c r="P3478" s="2" t="str">
        <f>IF(ISNUMBER(O3478),SUMIFS(O$1:$O3478,A$1:$A3478,A3478,C$1:$C3478,C3478,G$1:$G3478,G3478,E$1:$E3478,E3478),"")</f>
        <v/>
      </c>
      <c r="U3478" t="str">
        <f t="shared" si="326"/>
        <v/>
      </c>
      <c r="AC3478" s="2" t="str">
        <f t="shared" si="327"/>
        <v/>
      </c>
      <c r="AH3478" s="2" t="str">
        <f t="shared" si="328"/>
        <v/>
      </c>
      <c r="AI3478" s="2" t="str">
        <f>IF(ISNUMBER(AH3478),SUMIFS($AH$1:AH3478,$A$1:A3478,A3478,C$1:$C3478,C3478,$G$1:G3478,G3478,$E$1:E3478,E3478),"")</f>
        <v/>
      </c>
      <c r="AJ3478">
        <f t="shared" si="329"/>
        <v>3</v>
      </c>
    </row>
    <row r="3479" spans="1:36" x14ac:dyDescent="0.25">
      <c r="A3479" s="14" t="s">
        <v>93</v>
      </c>
      <c r="B3479" t="s">
        <v>80</v>
      </c>
      <c r="C3479" t="s">
        <v>90</v>
      </c>
      <c r="D3479" s="13">
        <v>42318</v>
      </c>
      <c r="E3479">
        <v>1</v>
      </c>
      <c r="F3479">
        <v>200</v>
      </c>
      <c r="G3479" s="2" t="s">
        <v>87</v>
      </c>
      <c r="H3479" s="2" t="s">
        <v>11</v>
      </c>
      <c r="I3479">
        <v>9</v>
      </c>
      <c r="J3479" s="2" t="s">
        <v>88</v>
      </c>
      <c r="K3479" s="2">
        <v>180</v>
      </c>
      <c r="L3479" s="2">
        <v>2512</v>
      </c>
      <c r="M3479" s="2">
        <f t="shared" si="324"/>
        <v>251.2</v>
      </c>
      <c r="O3479" s="2" t="str">
        <f t="shared" si="325"/>
        <v/>
      </c>
      <c r="P3479" s="2" t="str">
        <f>IF(ISNUMBER(O3479),SUMIFS(O$1:$O3479,A$1:$A3479,A3479,C$1:$C3479,C3479,G$1:$G3479,G3479,E$1:$E3479,E3479),"")</f>
        <v/>
      </c>
      <c r="U3479" t="str">
        <f t="shared" si="326"/>
        <v/>
      </c>
      <c r="AC3479" s="2" t="str">
        <f t="shared" si="327"/>
        <v/>
      </c>
      <c r="AH3479" s="2" t="str">
        <f t="shared" si="328"/>
        <v/>
      </c>
      <c r="AI3479" s="2" t="str">
        <f>IF(ISNUMBER(AH3479),SUMIFS($AH$1:AH3479,$A$1:A3479,A3479,C$1:$C3479,C3479,$G$1:G3479,G3479,$E$1:E3479,E3479),"")</f>
        <v/>
      </c>
      <c r="AJ3479">
        <f t="shared" si="329"/>
        <v>3</v>
      </c>
    </row>
    <row r="3480" spans="1:36" x14ac:dyDescent="0.25">
      <c r="A3480" s="14" t="s">
        <v>92</v>
      </c>
      <c r="B3480" t="s">
        <v>80</v>
      </c>
      <c r="C3480" t="s">
        <v>90</v>
      </c>
      <c r="D3480" s="13">
        <v>42318</v>
      </c>
      <c r="E3480">
        <v>1</v>
      </c>
      <c r="F3480">
        <v>350</v>
      </c>
      <c r="G3480" s="2" t="s">
        <v>87</v>
      </c>
      <c r="H3480" s="2" t="s">
        <v>11</v>
      </c>
      <c r="I3480">
        <v>9</v>
      </c>
      <c r="J3480" s="2" t="s">
        <v>88</v>
      </c>
      <c r="K3480" s="2">
        <v>315</v>
      </c>
      <c r="L3480" s="2">
        <v>2440</v>
      </c>
      <c r="M3480" s="2">
        <f t="shared" si="324"/>
        <v>244</v>
      </c>
      <c r="O3480" s="2" t="str">
        <f t="shared" si="325"/>
        <v/>
      </c>
      <c r="P3480" s="2" t="str">
        <f>IF(ISNUMBER(O3480),SUMIFS(O$1:$O3480,A$1:$A3480,A3480,C$1:$C3480,C3480,G$1:$G3480,G3480,E$1:$E3480,E3480),"")</f>
        <v/>
      </c>
      <c r="U3480" t="str">
        <f t="shared" si="326"/>
        <v/>
      </c>
      <c r="AC3480" s="2" t="str">
        <f t="shared" si="327"/>
        <v/>
      </c>
      <c r="AH3480" s="2" t="str">
        <f t="shared" si="328"/>
        <v/>
      </c>
      <c r="AI3480" s="2" t="str">
        <f>IF(ISNUMBER(AH3480),SUMIFS($AH$1:AH3480,$A$1:A3480,A3480,C$1:$C3480,C3480,$G$1:G3480,G3480,$E$1:E3480,E3480),"")</f>
        <v/>
      </c>
      <c r="AJ3480">
        <f t="shared" si="329"/>
        <v>3</v>
      </c>
    </row>
    <row r="3481" spans="1:36" x14ac:dyDescent="0.25">
      <c r="A3481" s="14" t="s">
        <v>91</v>
      </c>
      <c r="B3481" t="s">
        <v>80</v>
      </c>
      <c r="C3481" t="s">
        <v>90</v>
      </c>
      <c r="D3481" s="13">
        <v>42318</v>
      </c>
      <c r="E3481">
        <v>1</v>
      </c>
      <c r="F3481">
        <v>500</v>
      </c>
      <c r="G3481" s="2" t="s">
        <v>87</v>
      </c>
      <c r="H3481" s="2" t="s">
        <v>11</v>
      </c>
      <c r="I3481">
        <v>9</v>
      </c>
      <c r="J3481" s="2" t="s">
        <v>88</v>
      </c>
      <c r="K3481" s="2">
        <v>450</v>
      </c>
      <c r="L3481" s="2">
        <v>2488</v>
      </c>
      <c r="M3481" s="2">
        <f t="shared" si="324"/>
        <v>248.8</v>
      </c>
      <c r="O3481" s="2" t="str">
        <f t="shared" si="325"/>
        <v/>
      </c>
      <c r="P3481" s="2" t="str">
        <f>IF(ISNUMBER(O3481),SUMIFS(O$1:$O3481,A$1:$A3481,A3481,C$1:$C3481,C3481,G$1:$G3481,G3481,E$1:$E3481,E3481),"")</f>
        <v/>
      </c>
      <c r="U3481" t="str">
        <f t="shared" si="326"/>
        <v/>
      </c>
      <c r="AC3481" s="2" t="str">
        <f t="shared" si="327"/>
        <v/>
      </c>
      <c r="AH3481" s="2" t="str">
        <f t="shared" si="328"/>
        <v/>
      </c>
      <c r="AI3481" s="2" t="str">
        <f>IF(ISNUMBER(AH3481),SUMIFS($AH$1:AH3481,$A$1:A3481,A3481,C$1:$C3481,C3481,$G$1:G3481,G3481,$E$1:E3481,E3481),"")</f>
        <v/>
      </c>
      <c r="AJ3481">
        <f t="shared" si="329"/>
        <v>3</v>
      </c>
    </row>
    <row r="3482" spans="1:36" x14ac:dyDescent="0.25">
      <c r="A3482" s="14" t="s">
        <v>96</v>
      </c>
      <c r="B3482" t="s">
        <v>80</v>
      </c>
      <c r="C3482" t="s">
        <v>90</v>
      </c>
      <c r="D3482" s="13">
        <v>42318</v>
      </c>
      <c r="E3482">
        <v>2</v>
      </c>
      <c r="F3482">
        <v>0</v>
      </c>
      <c r="G3482" s="2" t="s">
        <v>87</v>
      </c>
      <c r="H3482" s="2" t="s">
        <v>11</v>
      </c>
      <c r="I3482">
        <v>9</v>
      </c>
      <c r="J3482" s="2" t="s">
        <v>88</v>
      </c>
      <c r="K3482" s="2">
        <v>0</v>
      </c>
      <c r="L3482" s="2">
        <v>1936</v>
      </c>
      <c r="M3482" s="2">
        <f t="shared" si="324"/>
        <v>193.6</v>
      </c>
      <c r="O3482" s="2" t="str">
        <f t="shared" si="325"/>
        <v/>
      </c>
      <c r="P3482" s="2" t="str">
        <f>IF(ISNUMBER(O3482),SUMIFS(O$1:$O3482,A$1:$A3482,A3482,C$1:$C3482,C3482,G$1:$G3482,G3482,E$1:$E3482,E3482),"")</f>
        <v/>
      </c>
      <c r="U3482" t="str">
        <f t="shared" si="326"/>
        <v/>
      </c>
      <c r="AC3482" s="2" t="str">
        <f t="shared" si="327"/>
        <v/>
      </c>
      <c r="AH3482" s="2" t="str">
        <f t="shared" si="328"/>
        <v/>
      </c>
      <c r="AI3482" s="2" t="str">
        <f>IF(ISNUMBER(AH3482),SUMIFS($AH$1:AH3482,$A$1:A3482,A3482,C$1:$C3482,C3482,$G$1:G3482,G3482,$E$1:E3482,E3482),"")</f>
        <v/>
      </c>
      <c r="AJ3482">
        <f t="shared" si="329"/>
        <v>3</v>
      </c>
    </row>
    <row r="3483" spans="1:36" x14ac:dyDescent="0.25">
      <c r="A3483" s="14" t="s">
        <v>95</v>
      </c>
      <c r="B3483" t="s">
        <v>80</v>
      </c>
      <c r="C3483" t="s">
        <v>90</v>
      </c>
      <c r="D3483" s="13">
        <v>42318</v>
      </c>
      <c r="E3483">
        <v>2</v>
      </c>
      <c r="F3483">
        <v>50</v>
      </c>
      <c r="G3483" s="2" t="s">
        <v>87</v>
      </c>
      <c r="H3483" s="2" t="s">
        <v>11</v>
      </c>
      <c r="I3483">
        <v>9</v>
      </c>
      <c r="J3483" s="2" t="s">
        <v>88</v>
      </c>
      <c r="K3483" s="2">
        <v>45</v>
      </c>
      <c r="L3483" s="2">
        <v>2128</v>
      </c>
      <c r="M3483" s="2">
        <f t="shared" si="324"/>
        <v>212.8</v>
      </c>
      <c r="O3483" s="2" t="str">
        <f t="shared" si="325"/>
        <v/>
      </c>
      <c r="P3483" s="2" t="str">
        <f>IF(ISNUMBER(O3483),SUMIFS(O$1:$O3483,A$1:$A3483,A3483,C$1:$C3483,C3483,G$1:$G3483,G3483,E$1:$E3483,E3483),"")</f>
        <v/>
      </c>
      <c r="U3483" t="str">
        <f t="shared" si="326"/>
        <v/>
      </c>
      <c r="AC3483" s="2" t="str">
        <f t="shared" si="327"/>
        <v/>
      </c>
      <c r="AH3483" s="2" t="str">
        <f t="shared" si="328"/>
        <v/>
      </c>
      <c r="AI3483" s="2" t="str">
        <f>IF(ISNUMBER(AH3483),SUMIFS($AH$1:AH3483,$A$1:A3483,A3483,C$1:$C3483,C3483,$G$1:G3483,G3483,$E$1:E3483,E3483),"")</f>
        <v/>
      </c>
      <c r="AJ3483">
        <f t="shared" si="329"/>
        <v>3</v>
      </c>
    </row>
    <row r="3484" spans="1:36" x14ac:dyDescent="0.25">
      <c r="A3484" s="14" t="s">
        <v>94</v>
      </c>
      <c r="B3484" t="s">
        <v>80</v>
      </c>
      <c r="C3484" t="s">
        <v>90</v>
      </c>
      <c r="D3484" s="13">
        <v>42318</v>
      </c>
      <c r="E3484">
        <v>2</v>
      </c>
      <c r="F3484">
        <v>100</v>
      </c>
      <c r="G3484" s="2" t="s">
        <v>87</v>
      </c>
      <c r="H3484" s="2" t="s">
        <v>11</v>
      </c>
      <c r="I3484">
        <v>9</v>
      </c>
      <c r="J3484" s="2" t="s">
        <v>88</v>
      </c>
      <c r="K3484" s="2">
        <v>90</v>
      </c>
      <c r="L3484" s="2">
        <v>2344</v>
      </c>
      <c r="M3484" s="2">
        <f t="shared" si="324"/>
        <v>234.4</v>
      </c>
      <c r="O3484" s="2" t="str">
        <f t="shared" si="325"/>
        <v/>
      </c>
      <c r="P3484" s="2" t="str">
        <f>IF(ISNUMBER(O3484),SUMIFS(O$1:$O3484,A$1:$A3484,A3484,C$1:$C3484,C3484,G$1:$G3484,G3484,E$1:$E3484,E3484),"")</f>
        <v/>
      </c>
      <c r="U3484" t="str">
        <f t="shared" si="326"/>
        <v/>
      </c>
      <c r="AC3484" s="2" t="str">
        <f t="shared" si="327"/>
        <v/>
      </c>
      <c r="AH3484" s="2" t="str">
        <f t="shared" si="328"/>
        <v/>
      </c>
      <c r="AI3484" s="2" t="str">
        <f>IF(ISNUMBER(AH3484),SUMIFS($AH$1:AH3484,$A$1:A3484,A3484,C$1:$C3484,C3484,$G$1:G3484,G3484,$E$1:E3484,E3484),"")</f>
        <v/>
      </c>
      <c r="AJ3484">
        <f t="shared" si="329"/>
        <v>3</v>
      </c>
    </row>
    <row r="3485" spans="1:36" x14ac:dyDescent="0.25">
      <c r="A3485" s="14" t="s">
        <v>93</v>
      </c>
      <c r="B3485" t="s">
        <v>80</v>
      </c>
      <c r="C3485" t="s">
        <v>90</v>
      </c>
      <c r="D3485" s="13">
        <v>42318</v>
      </c>
      <c r="E3485">
        <v>2</v>
      </c>
      <c r="F3485">
        <v>200</v>
      </c>
      <c r="G3485" s="2" t="s">
        <v>87</v>
      </c>
      <c r="H3485" s="2" t="s">
        <v>11</v>
      </c>
      <c r="I3485">
        <v>9</v>
      </c>
      <c r="J3485" s="2" t="s">
        <v>88</v>
      </c>
      <c r="K3485" s="2">
        <v>180</v>
      </c>
      <c r="L3485" s="2">
        <v>2584</v>
      </c>
      <c r="M3485" s="2">
        <f t="shared" si="324"/>
        <v>258.39999999999998</v>
      </c>
      <c r="O3485" s="2" t="str">
        <f t="shared" si="325"/>
        <v/>
      </c>
      <c r="P3485" s="2" t="str">
        <f>IF(ISNUMBER(O3485),SUMIFS(O$1:$O3485,A$1:$A3485,A3485,C$1:$C3485,C3485,G$1:$G3485,G3485,E$1:$E3485,E3485),"")</f>
        <v/>
      </c>
      <c r="U3485" t="str">
        <f t="shared" si="326"/>
        <v/>
      </c>
      <c r="AC3485" s="2" t="str">
        <f t="shared" si="327"/>
        <v/>
      </c>
      <c r="AH3485" s="2" t="str">
        <f t="shared" si="328"/>
        <v/>
      </c>
      <c r="AI3485" s="2" t="str">
        <f>IF(ISNUMBER(AH3485),SUMIFS($AH$1:AH3485,$A$1:A3485,A3485,C$1:$C3485,C3485,$G$1:G3485,G3485,$E$1:E3485,E3485),"")</f>
        <v/>
      </c>
      <c r="AJ3485">
        <f t="shared" si="329"/>
        <v>3</v>
      </c>
    </row>
    <row r="3486" spans="1:36" x14ac:dyDescent="0.25">
      <c r="A3486" s="14" t="s">
        <v>92</v>
      </c>
      <c r="B3486" t="s">
        <v>80</v>
      </c>
      <c r="C3486" t="s">
        <v>90</v>
      </c>
      <c r="D3486" s="13">
        <v>42318</v>
      </c>
      <c r="E3486">
        <v>2</v>
      </c>
      <c r="F3486">
        <v>350</v>
      </c>
      <c r="G3486" s="2" t="s">
        <v>87</v>
      </c>
      <c r="H3486" s="2" t="s">
        <v>11</v>
      </c>
      <c r="I3486">
        <v>9</v>
      </c>
      <c r="J3486" s="2" t="s">
        <v>88</v>
      </c>
      <c r="K3486" s="2">
        <v>315</v>
      </c>
      <c r="L3486" s="2">
        <v>2344</v>
      </c>
      <c r="M3486" s="2">
        <f t="shared" si="324"/>
        <v>234.4</v>
      </c>
      <c r="O3486" s="2" t="str">
        <f t="shared" si="325"/>
        <v/>
      </c>
      <c r="P3486" s="2" t="str">
        <f>IF(ISNUMBER(O3486),SUMIFS(O$1:$O3486,A$1:$A3486,A3486,C$1:$C3486,C3486,G$1:$G3486,G3486,E$1:$E3486,E3486),"")</f>
        <v/>
      </c>
      <c r="U3486" t="str">
        <f t="shared" si="326"/>
        <v/>
      </c>
      <c r="AC3486" s="2" t="str">
        <f t="shared" si="327"/>
        <v/>
      </c>
      <c r="AH3486" s="2" t="str">
        <f t="shared" si="328"/>
        <v/>
      </c>
      <c r="AI3486" s="2" t="str">
        <f>IF(ISNUMBER(AH3486),SUMIFS($AH$1:AH3486,$A$1:A3486,A3486,C$1:$C3486,C3486,$G$1:G3486,G3486,$E$1:E3486,E3486),"")</f>
        <v/>
      </c>
      <c r="AJ3486">
        <f t="shared" si="329"/>
        <v>3</v>
      </c>
    </row>
    <row r="3487" spans="1:36" x14ac:dyDescent="0.25">
      <c r="A3487" s="14" t="s">
        <v>91</v>
      </c>
      <c r="B3487" t="s">
        <v>80</v>
      </c>
      <c r="C3487" t="s">
        <v>90</v>
      </c>
      <c r="D3487" s="13">
        <v>42318</v>
      </c>
      <c r="E3487">
        <v>2</v>
      </c>
      <c r="F3487">
        <v>500</v>
      </c>
      <c r="G3487" s="2" t="s">
        <v>87</v>
      </c>
      <c r="H3487" s="2" t="s">
        <v>11</v>
      </c>
      <c r="I3487">
        <v>9</v>
      </c>
      <c r="J3487" s="2" t="s">
        <v>88</v>
      </c>
      <c r="K3487" s="2">
        <v>450</v>
      </c>
      <c r="L3487" s="2">
        <v>2296</v>
      </c>
      <c r="M3487" s="2">
        <f t="shared" si="324"/>
        <v>229.6</v>
      </c>
      <c r="O3487" s="2" t="str">
        <f t="shared" si="325"/>
        <v/>
      </c>
      <c r="P3487" s="2" t="str">
        <f>IF(ISNUMBER(O3487),SUMIFS(O$1:$O3487,A$1:$A3487,A3487,C$1:$C3487,C3487,G$1:$G3487,G3487,E$1:$E3487,E3487),"")</f>
        <v/>
      </c>
      <c r="U3487" t="str">
        <f t="shared" si="326"/>
        <v/>
      </c>
      <c r="AC3487" s="2" t="str">
        <f t="shared" si="327"/>
        <v/>
      </c>
      <c r="AH3487" s="2" t="str">
        <f t="shared" si="328"/>
        <v/>
      </c>
      <c r="AI3487" s="2" t="str">
        <f>IF(ISNUMBER(AH3487),SUMIFS($AH$1:AH3487,$A$1:A3487,A3487,C$1:$C3487,C3487,$G$1:G3487,G3487,$E$1:E3487,E3487),"")</f>
        <v/>
      </c>
      <c r="AJ3487">
        <f t="shared" si="329"/>
        <v>3</v>
      </c>
    </row>
    <row r="3488" spans="1:36" x14ac:dyDescent="0.25">
      <c r="A3488" s="14" t="s">
        <v>96</v>
      </c>
      <c r="B3488" t="s">
        <v>80</v>
      </c>
      <c r="C3488" t="s">
        <v>90</v>
      </c>
      <c r="D3488" s="13">
        <v>42318</v>
      </c>
      <c r="E3488">
        <v>3</v>
      </c>
      <c r="F3488">
        <v>0</v>
      </c>
      <c r="G3488" s="2" t="s">
        <v>87</v>
      </c>
      <c r="H3488" s="2" t="s">
        <v>11</v>
      </c>
      <c r="I3488">
        <v>9</v>
      </c>
      <c r="J3488" s="2" t="s">
        <v>88</v>
      </c>
      <c r="K3488" s="2">
        <v>0</v>
      </c>
      <c r="L3488" s="2">
        <v>2128</v>
      </c>
      <c r="M3488" s="2">
        <f t="shared" si="324"/>
        <v>212.8</v>
      </c>
      <c r="O3488" s="2" t="str">
        <f t="shared" si="325"/>
        <v/>
      </c>
      <c r="P3488" s="2" t="str">
        <f>IF(ISNUMBER(O3488),SUMIFS(O$1:$O3488,A$1:$A3488,A3488,C$1:$C3488,C3488,G$1:$G3488,G3488,E$1:$E3488,E3488),"")</f>
        <v/>
      </c>
      <c r="U3488" t="str">
        <f t="shared" si="326"/>
        <v/>
      </c>
      <c r="AC3488" s="2" t="str">
        <f t="shared" si="327"/>
        <v/>
      </c>
      <c r="AH3488" s="2" t="str">
        <f t="shared" si="328"/>
        <v/>
      </c>
      <c r="AI3488" s="2" t="str">
        <f>IF(ISNUMBER(AH3488),SUMIFS($AH$1:AH3488,$A$1:A3488,A3488,C$1:$C3488,C3488,$G$1:G3488,G3488,$E$1:E3488,E3488),"")</f>
        <v/>
      </c>
      <c r="AJ3488">
        <f t="shared" si="329"/>
        <v>3</v>
      </c>
    </row>
    <row r="3489" spans="1:36" x14ac:dyDescent="0.25">
      <c r="A3489" s="14" t="s">
        <v>95</v>
      </c>
      <c r="B3489" t="s">
        <v>80</v>
      </c>
      <c r="C3489" t="s">
        <v>90</v>
      </c>
      <c r="D3489" s="13">
        <v>42318</v>
      </c>
      <c r="E3489">
        <v>3</v>
      </c>
      <c r="F3489">
        <v>50</v>
      </c>
      <c r="G3489" s="2" t="s">
        <v>87</v>
      </c>
      <c r="H3489" s="2" t="s">
        <v>11</v>
      </c>
      <c r="I3489">
        <v>9</v>
      </c>
      <c r="J3489" s="2" t="s">
        <v>88</v>
      </c>
      <c r="K3489" s="2">
        <v>45</v>
      </c>
      <c r="L3489" s="2">
        <v>2152</v>
      </c>
      <c r="M3489" s="2">
        <f t="shared" si="324"/>
        <v>215.2</v>
      </c>
      <c r="O3489" s="2" t="str">
        <f t="shared" si="325"/>
        <v/>
      </c>
      <c r="P3489" s="2" t="str">
        <f>IF(ISNUMBER(O3489),SUMIFS(O$1:$O3489,A$1:$A3489,A3489,C$1:$C3489,C3489,G$1:$G3489,G3489,E$1:$E3489,E3489),"")</f>
        <v/>
      </c>
      <c r="U3489" t="str">
        <f t="shared" si="326"/>
        <v/>
      </c>
      <c r="AC3489" s="2" t="str">
        <f t="shared" si="327"/>
        <v/>
      </c>
      <c r="AH3489" s="2" t="str">
        <f t="shared" si="328"/>
        <v/>
      </c>
      <c r="AI3489" s="2" t="str">
        <f>IF(ISNUMBER(AH3489),SUMIFS($AH$1:AH3489,$A$1:A3489,A3489,C$1:$C3489,C3489,$G$1:G3489,G3489,$E$1:E3489,E3489),"")</f>
        <v/>
      </c>
      <c r="AJ3489">
        <f t="shared" si="329"/>
        <v>3</v>
      </c>
    </row>
    <row r="3490" spans="1:36" x14ac:dyDescent="0.25">
      <c r="A3490" s="14" t="s">
        <v>94</v>
      </c>
      <c r="B3490" t="s">
        <v>80</v>
      </c>
      <c r="C3490" t="s">
        <v>90</v>
      </c>
      <c r="D3490" s="13">
        <v>42318</v>
      </c>
      <c r="E3490">
        <v>3</v>
      </c>
      <c r="F3490">
        <v>100</v>
      </c>
      <c r="G3490" s="2" t="s">
        <v>87</v>
      </c>
      <c r="H3490" s="2" t="s">
        <v>11</v>
      </c>
      <c r="I3490">
        <v>9</v>
      </c>
      <c r="J3490" s="2" t="s">
        <v>88</v>
      </c>
      <c r="K3490" s="2">
        <v>90</v>
      </c>
      <c r="L3490" s="2">
        <v>2344</v>
      </c>
      <c r="M3490" s="2">
        <f t="shared" si="324"/>
        <v>234.4</v>
      </c>
      <c r="O3490" s="2" t="str">
        <f t="shared" si="325"/>
        <v/>
      </c>
      <c r="P3490" s="2" t="str">
        <f>IF(ISNUMBER(O3490),SUMIFS(O$1:$O3490,A$1:$A3490,A3490,C$1:$C3490,C3490,G$1:$G3490,G3490,E$1:$E3490,E3490),"")</f>
        <v/>
      </c>
      <c r="U3490" t="str">
        <f t="shared" si="326"/>
        <v/>
      </c>
      <c r="AC3490" s="2" t="str">
        <f t="shared" si="327"/>
        <v/>
      </c>
      <c r="AH3490" s="2" t="str">
        <f t="shared" si="328"/>
        <v/>
      </c>
      <c r="AI3490" s="2" t="str">
        <f>IF(ISNUMBER(AH3490),SUMIFS($AH$1:AH3490,$A$1:A3490,A3490,C$1:$C3490,C3490,$G$1:G3490,G3490,$E$1:E3490,E3490),"")</f>
        <v/>
      </c>
      <c r="AJ3490">
        <f t="shared" si="329"/>
        <v>3</v>
      </c>
    </row>
    <row r="3491" spans="1:36" x14ac:dyDescent="0.25">
      <c r="A3491" s="14" t="s">
        <v>93</v>
      </c>
      <c r="B3491" t="s">
        <v>80</v>
      </c>
      <c r="C3491" t="s">
        <v>90</v>
      </c>
      <c r="D3491" s="13">
        <v>42318</v>
      </c>
      <c r="E3491">
        <v>3</v>
      </c>
      <c r="F3491">
        <v>200</v>
      </c>
      <c r="G3491" s="2" t="s">
        <v>87</v>
      </c>
      <c r="H3491" s="2" t="s">
        <v>11</v>
      </c>
      <c r="I3491">
        <v>9</v>
      </c>
      <c r="J3491" s="2" t="s">
        <v>88</v>
      </c>
      <c r="K3491" s="2">
        <v>180</v>
      </c>
      <c r="L3491" s="2">
        <v>2608</v>
      </c>
      <c r="M3491" s="2">
        <f t="shared" si="324"/>
        <v>260.8</v>
      </c>
      <c r="O3491" s="2" t="str">
        <f t="shared" si="325"/>
        <v/>
      </c>
      <c r="P3491" s="2" t="str">
        <f>IF(ISNUMBER(O3491),SUMIFS(O$1:$O3491,A$1:$A3491,A3491,C$1:$C3491,C3491,G$1:$G3491,G3491,E$1:$E3491,E3491),"")</f>
        <v/>
      </c>
      <c r="U3491" t="str">
        <f t="shared" si="326"/>
        <v/>
      </c>
      <c r="AC3491" s="2" t="str">
        <f t="shared" si="327"/>
        <v/>
      </c>
      <c r="AH3491" s="2" t="str">
        <f t="shared" si="328"/>
        <v/>
      </c>
      <c r="AI3491" s="2" t="str">
        <f>IF(ISNUMBER(AH3491),SUMIFS($AH$1:AH3491,$A$1:A3491,A3491,C$1:$C3491,C3491,$G$1:G3491,G3491,$E$1:E3491,E3491),"")</f>
        <v/>
      </c>
      <c r="AJ3491">
        <f t="shared" si="329"/>
        <v>3</v>
      </c>
    </row>
    <row r="3492" spans="1:36" x14ac:dyDescent="0.25">
      <c r="A3492" s="14" t="s">
        <v>92</v>
      </c>
      <c r="B3492" t="s">
        <v>80</v>
      </c>
      <c r="C3492" t="s">
        <v>90</v>
      </c>
      <c r="D3492" s="13">
        <v>42318</v>
      </c>
      <c r="E3492">
        <v>3</v>
      </c>
      <c r="F3492">
        <v>350</v>
      </c>
      <c r="G3492" s="2" t="s">
        <v>87</v>
      </c>
      <c r="H3492" s="2" t="s">
        <v>11</v>
      </c>
      <c r="I3492">
        <v>9</v>
      </c>
      <c r="J3492" s="2" t="s">
        <v>88</v>
      </c>
      <c r="K3492" s="2">
        <v>315</v>
      </c>
      <c r="L3492" s="2">
        <v>2800</v>
      </c>
      <c r="M3492" s="2">
        <f t="shared" si="324"/>
        <v>280</v>
      </c>
      <c r="O3492" s="2" t="str">
        <f t="shared" si="325"/>
        <v/>
      </c>
      <c r="P3492" s="2" t="str">
        <f>IF(ISNUMBER(O3492),SUMIFS(O$1:$O3492,A$1:$A3492,A3492,C$1:$C3492,C3492,G$1:$G3492,G3492,E$1:$E3492,E3492),"")</f>
        <v/>
      </c>
      <c r="U3492" t="str">
        <f t="shared" si="326"/>
        <v/>
      </c>
      <c r="AC3492" s="2" t="str">
        <f t="shared" si="327"/>
        <v/>
      </c>
      <c r="AH3492" s="2" t="str">
        <f t="shared" si="328"/>
        <v/>
      </c>
      <c r="AI3492" s="2" t="str">
        <f>IF(ISNUMBER(AH3492),SUMIFS($AH$1:AH3492,$A$1:A3492,A3492,C$1:$C3492,C3492,$G$1:G3492,G3492,$E$1:E3492,E3492),"")</f>
        <v/>
      </c>
      <c r="AJ3492">
        <f t="shared" si="329"/>
        <v>3</v>
      </c>
    </row>
    <row r="3493" spans="1:36" x14ac:dyDescent="0.25">
      <c r="A3493" s="14" t="s">
        <v>91</v>
      </c>
      <c r="B3493" t="s">
        <v>80</v>
      </c>
      <c r="C3493" t="s">
        <v>90</v>
      </c>
      <c r="D3493" s="13">
        <v>42318</v>
      </c>
      <c r="E3493">
        <v>3</v>
      </c>
      <c r="F3493">
        <v>500</v>
      </c>
      <c r="G3493" s="2" t="s">
        <v>87</v>
      </c>
      <c r="H3493" s="2" t="s">
        <v>11</v>
      </c>
      <c r="I3493">
        <v>9</v>
      </c>
      <c r="J3493" s="2" t="s">
        <v>88</v>
      </c>
      <c r="K3493" s="2">
        <v>450</v>
      </c>
      <c r="L3493" s="2">
        <v>2368</v>
      </c>
      <c r="M3493" s="2">
        <f t="shared" si="324"/>
        <v>236.8</v>
      </c>
      <c r="O3493" s="2" t="str">
        <f t="shared" si="325"/>
        <v/>
      </c>
      <c r="P3493" s="2" t="str">
        <f>IF(ISNUMBER(O3493),SUMIFS(O$1:$O3493,A$1:$A3493,A3493,C$1:$C3493,C3493,G$1:$G3493,G3493,E$1:$E3493,E3493),"")</f>
        <v/>
      </c>
      <c r="U3493" t="str">
        <f t="shared" si="326"/>
        <v/>
      </c>
      <c r="AC3493" s="2" t="str">
        <f t="shared" si="327"/>
        <v/>
      </c>
      <c r="AH3493" s="2" t="str">
        <f t="shared" si="328"/>
        <v/>
      </c>
      <c r="AI3493" s="2" t="str">
        <f>IF(ISNUMBER(AH3493),SUMIFS($AH$1:AH3493,$A$1:A3493,A3493,C$1:$C3493,C3493,$G$1:G3493,G3493,$E$1:E3493,E3493),"")</f>
        <v/>
      </c>
      <c r="AJ3493">
        <f t="shared" si="329"/>
        <v>3</v>
      </c>
    </row>
    <row r="3494" spans="1:36" x14ac:dyDescent="0.25">
      <c r="A3494" s="14" t="s">
        <v>96</v>
      </c>
      <c r="B3494" t="s">
        <v>80</v>
      </c>
      <c r="C3494" t="s">
        <v>90</v>
      </c>
      <c r="D3494" s="13">
        <v>42324</v>
      </c>
      <c r="E3494">
        <v>1</v>
      </c>
      <c r="F3494">
        <v>0</v>
      </c>
      <c r="G3494" s="2" t="s">
        <v>87</v>
      </c>
      <c r="H3494" s="2" t="s">
        <v>11</v>
      </c>
      <c r="I3494">
        <v>9</v>
      </c>
      <c r="J3494" s="2" t="s">
        <v>88</v>
      </c>
      <c r="K3494" s="2">
        <v>0</v>
      </c>
      <c r="L3494" s="2">
        <v>2104</v>
      </c>
      <c r="M3494" s="2">
        <f t="shared" si="324"/>
        <v>210.4</v>
      </c>
      <c r="O3494" s="2" t="str">
        <f t="shared" si="325"/>
        <v/>
      </c>
      <c r="P3494" s="2" t="str">
        <f>IF(ISNUMBER(O3494),SUMIFS(O$1:$O3494,A$1:$A3494,A3494,C$1:$C3494,C3494,G$1:$G3494,G3494,E$1:$E3494,E3494),"")</f>
        <v/>
      </c>
      <c r="U3494" t="str">
        <f t="shared" si="326"/>
        <v/>
      </c>
      <c r="AC3494" s="2" t="str">
        <f t="shared" si="327"/>
        <v/>
      </c>
      <c r="AH3494" s="2" t="str">
        <f t="shared" si="328"/>
        <v/>
      </c>
      <c r="AI3494" s="2" t="str">
        <f>IF(ISNUMBER(AH3494),SUMIFS($AH$1:AH3494,$A$1:A3494,A3494,C$1:$C3494,C3494,$G$1:G3494,G3494,$E$1:E3494,E3494),"")</f>
        <v/>
      </c>
      <c r="AJ3494">
        <f t="shared" si="329"/>
        <v>3</v>
      </c>
    </row>
    <row r="3495" spans="1:36" x14ac:dyDescent="0.25">
      <c r="A3495" s="14" t="s">
        <v>95</v>
      </c>
      <c r="B3495" t="s">
        <v>80</v>
      </c>
      <c r="C3495" t="s">
        <v>90</v>
      </c>
      <c r="D3495" s="13">
        <v>42324</v>
      </c>
      <c r="E3495">
        <v>1</v>
      </c>
      <c r="F3495">
        <v>50</v>
      </c>
      <c r="G3495" s="2" t="s">
        <v>87</v>
      </c>
      <c r="H3495" s="2" t="s">
        <v>11</v>
      </c>
      <c r="I3495">
        <v>9</v>
      </c>
      <c r="J3495" s="2" t="s">
        <v>88</v>
      </c>
      <c r="K3495" s="2">
        <v>45</v>
      </c>
      <c r="L3495" s="2">
        <v>2224</v>
      </c>
      <c r="M3495" s="2">
        <f t="shared" si="324"/>
        <v>222.4</v>
      </c>
      <c r="O3495" s="2" t="str">
        <f t="shared" si="325"/>
        <v/>
      </c>
      <c r="P3495" s="2" t="str">
        <f>IF(ISNUMBER(O3495),SUMIFS(O$1:$O3495,A$1:$A3495,A3495,C$1:$C3495,C3495,G$1:$G3495,G3495,E$1:$E3495,E3495),"")</f>
        <v/>
      </c>
      <c r="U3495" t="str">
        <f t="shared" si="326"/>
        <v/>
      </c>
      <c r="AC3495" s="2" t="str">
        <f t="shared" si="327"/>
        <v/>
      </c>
      <c r="AH3495" s="2" t="str">
        <f t="shared" si="328"/>
        <v/>
      </c>
      <c r="AI3495" s="2" t="str">
        <f>IF(ISNUMBER(AH3495),SUMIFS($AH$1:AH3495,$A$1:A3495,A3495,C$1:$C3495,C3495,$G$1:G3495,G3495,$E$1:E3495,E3495),"")</f>
        <v/>
      </c>
      <c r="AJ3495">
        <f t="shared" si="329"/>
        <v>3</v>
      </c>
    </row>
    <row r="3496" spans="1:36" x14ac:dyDescent="0.25">
      <c r="A3496" s="14" t="s">
        <v>94</v>
      </c>
      <c r="B3496" t="s">
        <v>80</v>
      </c>
      <c r="C3496" t="s">
        <v>90</v>
      </c>
      <c r="D3496" s="13">
        <v>42324</v>
      </c>
      <c r="E3496">
        <v>1</v>
      </c>
      <c r="F3496">
        <v>100</v>
      </c>
      <c r="G3496" s="2" t="s">
        <v>87</v>
      </c>
      <c r="H3496" s="2" t="s">
        <v>11</v>
      </c>
      <c r="I3496">
        <v>9</v>
      </c>
      <c r="J3496" s="2" t="s">
        <v>88</v>
      </c>
      <c r="K3496" s="2">
        <v>90</v>
      </c>
      <c r="L3496" s="2">
        <v>2392</v>
      </c>
      <c r="M3496" s="2">
        <f t="shared" si="324"/>
        <v>239.2</v>
      </c>
      <c r="O3496" s="2" t="str">
        <f t="shared" si="325"/>
        <v/>
      </c>
      <c r="P3496" s="2" t="str">
        <f>IF(ISNUMBER(O3496),SUMIFS(O$1:$O3496,A$1:$A3496,A3496,C$1:$C3496,C3496,G$1:$G3496,G3496,E$1:$E3496,E3496),"")</f>
        <v/>
      </c>
      <c r="U3496" t="str">
        <f t="shared" si="326"/>
        <v/>
      </c>
      <c r="AC3496" s="2" t="str">
        <f t="shared" si="327"/>
        <v/>
      </c>
      <c r="AH3496" s="2" t="str">
        <f t="shared" si="328"/>
        <v/>
      </c>
      <c r="AI3496" s="2" t="str">
        <f>IF(ISNUMBER(AH3496),SUMIFS($AH$1:AH3496,$A$1:A3496,A3496,C$1:$C3496,C3496,$G$1:G3496,G3496,$E$1:E3496,E3496),"")</f>
        <v/>
      </c>
      <c r="AJ3496">
        <f t="shared" si="329"/>
        <v>3</v>
      </c>
    </row>
    <row r="3497" spans="1:36" x14ac:dyDescent="0.25">
      <c r="A3497" s="14" t="s">
        <v>93</v>
      </c>
      <c r="B3497" t="s">
        <v>80</v>
      </c>
      <c r="C3497" t="s">
        <v>90</v>
      </c>
      <c r="D3497" s="13">
        <v>42324</v>
      </c>
      <c r="E3497">
        <v>1</v>
      </c>
      <c r="F3497">
        <v>200</v>
      </c>
      <c r="G3497" s="2" t="s">
        <v>87</v>
      </c>
      <c r="H3497" s="2" t="s">
        <v>11</v>
      </c>
      <c r="I3497">
        <v>9</v>
      </c>
      <c r="J3497" s="2" t="s">
        <v>88</v>
      </c>
      <c r="K3497" s="2">
        <v>180</v>
      </c>
      <c r="L3497" s="2">
        <v>2776</v>
      </c>
      <c r="M3497" s="2">
        <f t="shared" si="324"/>
        <v>277.60000000000002</v>
      </c>
      <c r="O3497" s="2" t="str">
        <f t="shared" si="325"/>
        <v/>
      </c>
      <c r="P3497" s="2" t="str">
        <f>IF(ISNUMBER(O3497),SUMIFS(O$1:$O3497,A$1:$A3497,A3497,C$1:$C3497,C3497,G$1:$G3497,G3497,E$1:$E3497,E3497),"")</f>
        <v/>
      </c>
      <c r="U3497" t="str">
        <f t="shared" si="326"/>
        <v/>
      </c>
      <c r="AC3497" s="2" t="str">
        <f t="shared" si="327"/>
        <v/>
      </c>
      <c r="AH3497" s="2" t="str">
        <f t="shared" si="328"/>
        <v/>
      </c>
      <c r="AI3497" s="2" t="str">
        <f>IF(ISNUMBER(AH3497),SUMIFS($AH$1:AH3497,$A$1:A3497,A3497,C$1:$C3497,C3497,$G$1:G3497,G3497,$E$1:E3497,E3497),"")</f>
        <v/>
      </c>
      <c r="AJ3497">
        <f t="shared" si="329"/>
        <v>3</v>
      </c>
    </row>
    <row r="3498" spans="1:36" x14ac:dyDescent="0.25">
      <c r="A3498" s="14" t="s">
        <v>92</v>
      </c>
      <c r="B3498" t="s">
        <v>80</v>
      </c>
      <c r="C3498" t="s">
        <v>90</v>
      </c>
      <c r="D3498" s="13">
        <v>42324</v>
      </c>
      <c r="E3498">
        <v>1</v>
      </c>
      <c r="F3498">
        <v>350</v>
      </c>
      <c r="G3498" s="2" t="s">
        <v>87</v>
      </c>
      <c r="H3498" s="2" t="s">
        <v>11</v>
      </c>
      <c r="I3498">
        <v>9</v>
      </c>
      <c r="J3498" s="2" t="s">
        <v>88</v>
      </c>
      <c r="K3498" s="2">
        <v>315</v>
      </c>
      <c r="L3498" s="2">
        <v>2944</v>
      </c>
      <c r="M3498" s="2">
        <f t="shared" si="324"/>
        <v>294.39999999999998</v>
      </c>
      <c r="O3498" s="2" t="str">
        <f t="shared" si="325"/>
        <v/>
      </c>
      <c r="P3498" s="2" t="str">
        <f>IF(ISNUMBER(O3498),SUMIFS(O$1:$O3498,A$1:$A3498,A3498,C$1:$C3498,C3498,G$1:$G3498,G3498,E$1:$E3498,E3498),"")</f>
        <v/>
      </c>
      <c r="U3498" t="str">
        <f t="shared" si="326"/>
        <v/>
      </c>
      <c r="AC3498" s="2" t="str">
        <f t="shared" si="327"/>
        <v/>
      </c>
      <c r="AH3498" s="2" t="str">
        <f t="shared" si="328"/>
        <v/>
      </c>
      <c r="AI3498" s="2" t="str">
        <f>IF(ISNUMBER(AH3498),SUMIFS($AH$1:AH3498,$A$1:A3498,A3498,C$1:$C3498,C3498,$G$1:G3498,G3498,$E$1:E3498,E3498),"")</f>
        <v/>
      </c>
      <c r="AJ3498">
        <f t="shared" si="329"/>
        <v>3</v>
      </c>
    </row>
    <row r="3499" spans="1:36" x14ac:dyDescent="0.25">
      <c r="A3499" s="14" t="s">
        <v>91</v>
      </c>
      <c r="B3499" t="s">
        <v>80</v>
      </c>
      <c r="C3499" t="s">
        <v>90</v>
      </c>
      <c r="D3499" s="13">
        <v>42324</v>
      </c>
      <c r="E3499">
        <v>1</v>
      </c>
      <c r="F3499">
        <v>500</v>
      </c>
      <c r="G3499" s="2" t="s">
        <v>87</v>
      </c>
      <c r="H3499" s="2" t="s">
        <v>11</v>
      </c>
      <c r="I3499">
        <v>9</v>
      </c>
      <c r="J3499" s="2" t="s">
        <v>88</v>
      </c>
      <c r="K3499" s="2">
        <v>450</v>
      </c>
      <c r="L3499" s="2">
        <v>2848</v>
      </c>
      <c r="M3499" s="2">
        <f t="shared" si="324"/>
        <v>284.8</v>
      </c>
      <c r="O3499" s="2" t="str">
        <f t="shared" si="325"/>
        <v/>
      </c>
      <c r="P3499" s="2" t="str">
        <f>IF(ISNUMBER(O3499),SUMIFS(O$1:$O3499,A$1:$A3499,A3499,C$1:$C3499,C3499,G$1:$G3499,G3499,E$1:$E3499,E3499),"")</f>
        <v/>
      </c>
      <c r="U3499" t="str">
        <f t="shared" si="326"/>
        <v/>
      </c>
      <c r="AC3499" s="2" t="str">
        <f t="shared" si="327"/>
        <v/>
      </c>
      <c r="AH3499" s="2" t="str">
        <f t="shared" si="328"/>
        <v/>
      </c>
      <c r="AI3499" s="2" t="str">
        <f>IF(ISNUMBER(AH3499),SUMIFS($AH$1:AH3499,$A$1:A3499,A3499,C$1:$C3499,C3499,$G$1:G3499,G3499,$E$1:E3499,E3499),"")</f>
        <v/>
      </c>
      <c r="AJ3499">
        <f t="shared" si="329"/>
        <v>3</v>
      </c>
    </row>
    <row r="3500" spans="1:36" x14ac:dyDescent="0.25">
      <c r="A3500" s="14" t="s">
        <v>96</v>
      </c>
      <c r="B3500" t="s">
        <v>80</v>
      </c>
      <c r="C3500" t="s">
        <v>90</v>
      </c>
      <c r="D3500" s="13">
        <v>42324</v>
      </c>
      <c r="E3500">
        <v>2</v>
      </c>
      <c r="F3500">
        <v>0</v>
      </c>
      <c r="G3500" s="2" t="s">
        <v>87</v>
      </c>
      <c r="H3500" s="2" t="s">
        <v>11</v>
      </c>
      <c r="I3500">
        <v>9</v>
      </c>
      <c r="J3500" s="2" t="s">
        <v>88</v>
      </c>
      <c r="K3500" s="2">
        <v>0</v>
      </c>
      <c r="L3500" s="2">
        <v>2056</v>
      </c>
      <c r="M3500" s="2">
        <f t="shared" si="324"/>
        <v>205.6</v>
      </c>
      <c r="O3500" s="2" t="str">
        <f t="shared" si="325"/>
        <v/>
      </c>
      <c r="P3500" s="2" t="str">
        <f>IF(ISNUMBER(O3500),SUMIFS(O$1:$O3500,A$1:$A3500,A3500,C$1:$C3500,C3500,G$1:$G3500,G3500,E$1:$E3500,E3500),"")</f>
        <v/>
      </c>
      <c r="U3500" t="str">
        <f t="shared" si="326"/>
        <v/>
      </c>
      <c r="AC3500" s="2" t="str">
        <f t="shared" si="327"/>
        <v/>
      </c>
      <c r="AH3500" s="2" t="str">
        <f t="shared" si="328"/>
        <v/>
      </c>
      <c r="AI3500" s="2" t="str">
        <f>IF(ISNUMBER(AH3500),SUMIFS($AH$1:AH3500,$A$1:A3500,A3500,C$1:$C3500,C3500,$G$1:G3500,G3500,$E$1:E3500,E3500),"")</f>
        <v/>
      </c>
      <c r="AJ3500">
        <f t="shared" si="329"/>
        <v>3</v>
      </c>
    </row>
    <row r="3501" spans="1:36" x14ac:dyDescent="0.25">
      <c r="A3501" s="14" t="s">
        <v>95</v>
      </c>
      <c r="B3501" t="s">
        <v>80</v>
      </c>
      <c r="C3501" t="s">
        <v>90</v>
      </c>
      <c r="D3501" s="13">
        <v>42324</v>
      </c>
      <c r="E3501">
        <v>2</v>
      </c>
      <c r="F3501">
        <v>50</v>
      </c>
      <c r="G3501" s="2" t="s">
        <v>87</v>
      </c>
      <c r="H3501" s="2" t="s">
        <v>11</v>
      </c>
      <c r="I3501">
        <v>9</v>
      </c>
      <c r="J3501" s="2" t="s">
        <v>88</v>
      </c>
      <c r="K3501" s="2">
        <v>45</v>
      </c>
      <c r="L3501" s="2">
        <v>2392</v>
      </c>
      <c r="M3501" s="2">
        <f t="shared" si="324"/>
        <v>239.2</v>
      </c>
      <c r="O3501" s="2" t="str">
        <f t="shared" si="325"/>
        <v/>
      </c>
      <c r="P3501" s="2" t="str">
        <f>IF(ISNUMBER(O3501),SUMIFS(O$1:$O3501,A$1:$A3501,A3501,C$1:$C3501,C3501,G$1:$G3501,G3501,E$1:$E3501,E3501),"")</f>
        <v/>
      </c>
      <c r="U3501" t="str">
        <f t="shared" si="326"/>
        <v/>
      </c>
      <c r="AC3501" s="2" t="str">
        <f t="shared" si="327"/>
        <v/>
      </c>
      <c r="AH3501" s="2" t="str">
        <f t="shared" si="328"/>
        <v/>
      </c>
      <c r="AI3501" s="2" t="str">
        <f>IF(ISNUMBER(AH3501),SUMIFS($AH$1:AH3501,$A$1:A3501,A3501,C$1:$C3501,C3501,$G$1:G3501,G3501,$E$1:E3501,E3501),"")</f>
        <v/>
      </c>
      <c r="AJ3501">
        <f t="shared" si="329"/>
        <v>3</v>
      </c>
    </row>
    <row r="3502" spans="1:36" x14ac:dyDescent="0.25">
      <c r="A3502" s="14" t="s">
        <v>94</v>
      </c>
      <c r="B3502" t="s">
        <v>80</v>
      </c>
      <c r="C3502" t="s">
        <v>90</v>
      </c>
      <c r="D3502" s="13">
        <v>42324</v>
      </c>
      <c r="E3502">
        <v>2</v>
      </c>
      <c r="F3502">
        <v>100</v>
      </c>
      <c r="G3502" s="2" t="s">
        <v>87</v>
      </c>
      <c r="H3502" s="2" t="s">
        <v>11</v>
      </c>
      <c r="I3502">
        <v>9</v>
      </c>
      <c r="J3502" s="2" t="s">
        <v>88</v>
      </c>
      <c r="K3502" s="2">
        <v>90</v>
      </c>
      <c r="L3502" s="2">
        <v>2608</v>
      </c>
      <c r="M3502" s="2">
        <f t="shared" si="324"/>
        <v>260.8</v>
      </c>
      <c r="O3502" s="2" t="str">
        <f t="shared" si="325"/>
        <v/>
      </c>
      <c r="P3502" s="2" t="str">
        <f>IF(ISNUMBER(O3502),SUMIFS(O$1:$O3502,A$1:$A3502,A3502,C$1:$C3502,C3502,G$1:$G3502,G3502,E$1:$E3502,E3502),"")</f>
        <v/>
      </c>
      <c r="U3502" t="str">
        <f t="shared" si="326"/>
        <v/>
      </c>
      <c r="AC3502" s="2" t="str">
        <f t="shared" si="327"/>
        <v/>
      </c>
      <c r="AH3502" s="2" t="str">
        <f t="shared" si="328"/>
        <v/>
      </c>
      <c r="AI3502" s="2" t="str">
        <f>IF(ISNUMBER(AH3502),SUMIFS($AH$1:AH3502,$A$1:A3502,A3502,C$1:$C3502,C3502,$G$1:G3502,G3502,$E$1:E3502,E3502),"")</f>
        <v/>
      </c>
      <c r="AJ3502">
        <f t="shared" si="329"/>
        <v>3</v>
      </c>
    </row>
    <row r="3503" spans="1:36" x14ac:dyDescent="0.25">
      <c r="A3503" s="14" t="s">
        <v>93</v>
      </c>
      <c r="B3503" t="s">
        <v>80</v>
      </c>
      <c r="C3503" t="s">
        <v>90</v>
      </c>
      <c r="D3503" s="13">
        <v>42324</v>
      </c>
      <c r="E3503">
        <v>2</v>
      </c>
      <c r="F3503">
        <v>200</v>
      </c>
      <c r="G3503" s="2" t="s">
        <v>87</v>
      </c>
      <c r="H3503" s="2" t="s">
        <v>11</v>
      </c>
      <c r="I3503">
        <v>9</v>
      </c>
      <c r="J3503" s="2" t="s">
        <v>88</v>
      </c>
      <c r="K3503" s="2">
        <v>180</v>
      </c>
      <c r="L3503" s="2">
        <v>2800</v>
      </c>
      <c r="M3503" s="2">
        <f t="shared" si="324"/>
        <v>280</v>
      </c>
      <c r="O3503" s="2" t="str">
        <f t="shared" si="325"/>
        <v/>
      </c>
      <c r="P3503" s="2" t="str">
        <f>IF(ISNUMBER(O3503),SUMIFS(O$1:$O3503,A$1:$A3503,A3503,C$1:$C3503,C3503,G$1:$G3503,G3503,E$1:$E3503,E3503),"")</f>
        <v/>
      </c>
      <c r="U3503" t="str">
        <f t="shared" si="326"/>
        <v/>
      </c>
      <c r="AC3503" s="2" t="str">
        <f t="shared" si="327"/>
        <v/>
      </c>
      <c r="AH3503" s="2" t="str">
        <f t="shared" si="328"/>
        <v/>
      </c>
      <c r="AI3503" s="2" t="str">
        <f>IF(ISNUMBER(AH3503),SUMIFS($AH$1:AH3503,$A$1:A3503,A3503,C$1:$C3503,C3503,$G$1:G3503,G3503,$E$1:E3503,E3503),"")</f>
        <v/>
      </c>
      <c r="AJ3503">
        <f t="shared" si="329"/>
        <v>3</v>
      </c>
    </row>
    <row r="3504" spans="1:36" x14ac:dyDescent="0.25">
      <c r="A3504" s="14" t="s">
        <v>92</v>
      </c>
      <c r="B3504" t="s">
        <v>80</v>
      </c>
      <c r="C3504" t="s">
        <v>90</v>
      </c>
      <c r="D3504" s="13">
        <v>42324</v>
      </c>
      <c r="E3504">
        <v>2</v>
      </c>
      <c r="F3504">
        <v>350</v>
      </c>
      <c r="G3504" s="2" t="s">
        <v>87</v>
      </c>
      <c r="H3504" s="2" t="s">
        <v>11</v>
      </c>
      <c r="I3504">
        <v>9</v>
      </c>
      <c r="J3504" s="2" t="s">
        <v>88</v>
      </c>
      <c r="K3504" s="2">
        <v>315</v>
      </c>
      <c r="L3504" s="2">
        <v>2920</v>
      </c>
      <c r="M3504" s="2">
        <f t="shared" si="324"/>
        <v>292</v>
      </c>
      <c r="O3504" s="2" t="str">
        <f t="shared" si="325"/>
        <v/>
      </c>
      <c r="P3504" s="2" t="str">
        <f>IF(ISNUMBER(O3504),SUMIFS(O$1:$O3504,A$1:$A3504,A3504,C$1:$C3504,C3504,G$1:$G3504,G3504,E$1:$E3504,E3504),"")</f>
        <v/>
      </c>
      <c r="U3504" t="str">
        <f t="shared" si="326"/>
        <v/>
      </c>
      <c r="AC3504" s="2" t="str">
        <f t="shared" si="327"/>
        <v/>
      </c>
      <c r="AH3504" s="2" t="str">
        <f t="shared" si="328"/>
        <v/>
      </c>
      <c r="AI3504" s="2" t="str">
        <f>IF(ISNUMBER(AH3504),SUMIFS($AH$1:AH3504,$A$1:A3504,A3504,C$1:$C3504,C3504,$G$1:G3504,G3504,$E$1:E3504,E3504),"")</f>
        <v/>
      </c>
      <c r="AJ3504">
        <f t="shared" si="329"/>
        <v>3</v>
      </c>
    </row>
    <row r="3505" spans="1:36" x14ac:dyDescent="0.25">
      <c r="A3505" s="14" t="s">
        <v>91</v>
      </c>
      <c r="B3505" t="s">
        <v>80</v>
      </c>
      <c r="C3505" t="s">
        <v>90</v>
      </c>
      <c r="D3505" s="13">
        <v>42324</v>
      </c>
      <c r="E3505">
        <v>2</v>
      </c>
      <c r="F3505">
        <v>500</v>
      </c>
      <c r="G3505" s="2" t="s">
        <v>87</v>
      </c>
      <c r="H3505" s="2" t="s">
        <v>11</v>
      </c>
      <c r="I3505">
        <v>9</v>
      </c>
      <c r="J3505" s="2" t="s">
        <v>88</v>
      </c>
      <c r="K3505" s="2">
        <v>450</v>
      </c>
      <c r="L3505" s="2">
        <v>2800</v>
      </c>
      <c r="M3505" s="2">
        <f t="shared" si="324"/>
        <v>280</v>
      </c>
      <c r="O3505" s="2" t="str">
        <f t="shared" si="325"/>
        <v/>
      </c>
      <c r="P3505" s="2" t="str">
        <f>IF(ISNUMBER(O3505),SUMIFS(O$1:$O3505,A$1:$A3505,A3505,C$1:$C3505,C3505,G$1:$G3505,G3505,E$1:$E3505,E3505),"")</f>
        <v/>
      </c>
      <c r="U3505" t="str">
        <f t="shared" si="326"/>
        <v/>
      </c>
      <c r="AC3505" s="2" t="str">
        <f t="shared" si="327"/>
        <v/>
      </c>
      <c r="AH3505" s="2" t="str">
        <f t="shared" si="328"/>
        <v/>
      </c>
      <c r="AI3505" s="2" t="str">
        <f>IF(ISNUMBER(AH3505),SUMIFS($AH$1:AH3505,$A$1:A3505,A3505,C$1:$C3505,C3505,$G$1:G3505,G3505,$E$1:E3505,E3505),"")</f>
        <v/>
      </c>
      <c r="AJ3505">
        <f t="shared" si="329"/>
        <v>3</v>
      </c>
    </row>
    <row r="3506" spans="1:36" x14ac:dyDescent="0.25">
      <c r="A3506" s="14" t="s">
        <v>96</v>
      </c>
      <c r="B3506" t="s">
        <v>80</v>
      </c>
      <c r="C3506" t="s">
        <v>90</v>
      </c>
      <c r="D3506" s="13">
        <v>42324</v>
      </c>
      <c r="E3506">
        <v>3</v>
      </c>
      <c r="F3506">
        <v>0</v>
      </c>
      <c r="G3506" s="2" t="s">
        <v>87</v>
      </c>
      <c r="H3506" s="2" t="s">
        <v>11</v>
      </c>
      <c r="I3506">
        <v>9</v>
      </c>
      <c r="J3506" s="2" t="s">
        <v>88</v>
      </c>
      <c r="K3506" s="2">
        <v>0</v>
      </c>
      <c r="L3506" s="2">
        <v>2224</v>
      </c>
      <c r="M3506" s="2">
        <f t="shared" si="324"/>
        <v>222.4</v>
      </c>
      <c r="O3506" s="2" t="str">
        <f t="shared" si="325"/>
        <v/>
      </c>
      <c r="P3506" s="2" t="str">
        <f>IF(ISNUMBER(O3506),SUMIFS(O$1:$O3506,A$1:$A3506,A3506,C$1:$C3506,C3506,G$1:$G3506,G3506,E$1:$E3506,E3506),"")</f>
        <v/>
      </c>
      <c r="U3506" t="str">
        <f t="shared" si="326"/>
        <v/>
      </c>
      <c r="AC3506" s="2" t="str">
        <f t="shared" si="327"/>
        <v/>
      </c>
      <c r="AH3506" s="2" t="str">
        <f t="shared" si="328"/>
        <v/>
      </c>
      <c r="AI3506" s="2" t="str">
        <f>IF(ISNUMBER(AH3506),SUMIFS($AH$1:AH3506,$A$1:A3506,A3506,C$1:$C3506,C3506,$G$1:G3506,G3506,$E$1:E3506,E3506),"")</f>
        <v/>
      </c>
      <c r="AJ3506">
        <f t="shared" si="329"/>
        <v>3</v>
      </c>
    </row>
    <row r="3507" spans="1:36" x14ac:dyDescent="0.25">
      <c r="A3507" s="14" t="s">
        <v>95</v>
      </c>
      <c r="B3507" t="s">
        <v>80</v>
      </c>
      <c r="C3507" t="s">
        <v>90</v>
      </c>
      <c r="D3507" s="13">
        <v>42324</v>
      </c>
      <c r="E3507">
        <v>3</v>
      </c>
      <c r="F3507">
        <v>50</v>
      </c>
      <c r="G3507" s="2" t="s">
        <v>87</v>
      </c>
      <c r="H3507" s="2" t="s">
        <v>11</v>
      </c>
      <c r="I3507">
        <v>9</v>
      </c>
      <c r="J3507" s="2" t="s">
        <v>88</v>
      </c>
      <c r="K3507" s="2">
        <v>45</v>
      </c>
      <c r="L3507" s="2">
        <v>2344</v>
      </c>
      <c r="M3507" s="2">
        <f t="shared" si="324"/>
        <v>234.4</v>
      </c>
      <c r="O3507" s="2" t="str">
        <f t="shared" si="325"/>
        <v/>
      </c>
      <c r="P3507" s="2" t="str">
        <f>IF(ISNUMBER(O3507),SUMIFS(O$1:$O3507,A$1:$A3507,A3507,C$1:$C3507,C3507,G$1:$G3507,G3507,E$1:$E3507,E3507),"")</f>
        <v/>
      </c>
      <c r="U3507" t="str">
        <f t="shared" si="326"/>
        <v/>
      </c>
      <c r="AC3507" s="2" t="str">
        <f t="shared" si="327"/>
        <v/>
      </c>
      <c r="AH3507" s="2" t="str">
        <f t="shared" si="328"/>
        <v/>
      </c>
      <c r="AI3507" s="2" t="str">
        <f>IF(ISNUMBER(AH3507),SUMIFS($AH$1:AH3507,$A$1:A3507,A3507,C$1:$C3507,C3507,$G$1:G3507,G3507,$E$1:E3507,E3507),"")</f>
        <v/>
      </c>
      <c r="AJ3507">
        <f t="shared" si="329"/>
        <v>3</v>
      </c>
    </row>
    <row r="3508" spans="1:36" x14ac:dyDescent="0.25">
      <c r="A3508" s="14" t="s">
        <v>94</v>
      </c>
      <c r="B3508" t="s">
        <v>80</v>
      </c>
      <c r="C3508" t="s">
        <v>90</v>
      </c>
      <c r="D3508" s="13">
        <v>42324</v>
      </c>
      <c r="E3508">
        <v>3</v>
      </c>
      <c r="F3508">
        <v>100</v>
      </c>
      <c r="G3508" s="2" t="s">
        <v>87</v>
      </c>
      <c r="H3508" s="2" t="s">
        <v>11</v>
      </c>
      <c r="I3508">
        <v>9</v>
      </c>
      <c r="J3508" s="2" t="s">
        <v>88</v>
      </c>
      <c r="K3508" s="2">
        <v>90</v>
      </c>
      <c r="L3508" s="2">
        <v>2656</v>
      </c>
      <c r="M3508" s="2">
        <f t="shared" si="324"/>
        <v>265.60000000000002</v>
      </c>
      <c r="O3508" s="2" t="str">
        <f t="shared" si="325"/>
        <v/>
      </c>
      <c r="P3508" s="2" t="str">
        <f>IF(ISNUMBER(O3508),SUMIFS(O$1:$O3508,A$1:$A3508,A3508,C$1:$C3508,C3508,G$1:$G3508,G3508,E$1:$E3508,E3508),"")</f>
        <v/>
      </c>
      <c r="U3508" t="str">
        <f t="shared" si="326"/>
        <v/>
      </c>
      <c r="AC3508" s="2" t="str">
        <f t="shared" si="327"/>
        <v/>
      </c>
      <c r="AH3508" s="2" t="str">
        <f t="shared" si="328"/>
        <v/>
      </c>
      <c r="AI3508" s="2" t="str">
        <f>IF(ISNUMBER(AH3508),SUMIFS($AH$1:AH3508,$A$1:A3508,A3508,C$1:$C3508,C3508,$G$1:G3508,G3508,$E$1:E3508,E3508),"")</f>
        <v/>
      </c>
      <c r="AJ3508">
        <f t="shared" si="329"/>
        <v>3</v>
      </c>
    </row>
    <row r="3509" spans="1:36" x14ac:dyDescent="0.25">
      <c r="A3509" s="14" t="s">
        <v>93</v>
      </c>
      <c r="B3509" t="s">
        <v>80</v>
      </c>
      <c r="C3509" t="s">
        <v>90</v>
      </c>
      <c r="D3509" s="13">
        <v>42324</v>
      </c>
      <c r="E3509">
        <v>3</v>
      </c>
      <c r="F3509">
        <v>200</v>
      </c>
      <c r="G3509" s="2" t="s">
        <v>87</v>
      </c>
      <c r="H3509" s="2" t="s">
        <v>11</v>
      </c>
      <c r="I3509">
        <v>9</v>
      </c>
      <c r="J3509" s="2" t="s">
        <v>88</v>
      </c>
      <c r="K3509" s="2">
        <v>180</v>
      </c>
      <c r="L3509" s="2">
        <v>3424</v>
      </c>
      <c r="M3509" s="2">
        <f t="shared" si="324"/>
        <v>342.4</v>
      </c>
      <c r="O3509" s="2" t="str">
        <f t="shared" si="325"/>
        <v/>
      </c>
      <c r="P3509" s="2" t="str">
        <f>IF(ISNUMBER(O3509),SUMIFS(O$1:$O3509,A$1:$A3509,A3509,C$1:$C3509,C3509,G$1:$G3509,G3509,E$1:$E3509,E3509),"")</f>
        <v/>
      </c>
      <c r="U3509" t="str">
        <f t="shared" si="326"/>
        <v/>
      </c>
      <c r="AC3509" s="2" t="str">
        <f t="shared" si="327"/>
        <v/>
      </c>
      <c r="AH3509" s="2" t="str">
        <f t="shared" si="328"/>
        <v/>
      </c>
      <c r="AI3509" s="2" t="str">
        <f>IF(ISNUMBER(AH3509),SUMIFS($AH$1:AH3509,$A$1:A3509,A3509,C$1:$C3509,C3509,$G$1:G3509,G3509,$E$1:E3509,E3509),"")</f>
        <v/>
      </c>
      <c r="AJ3509">
        <f t="shared" si="329"/>
        <v>3</v>
      </c>
    </row>
    <row r="3510" spans="1:36" x14ac:dyDescent="0.25">
      <c r="A3510" s="14" t="s">
        <v>92</v>
      </c>
      <c r="B3510" t="s">
        <v>80</v>
      </c>
      <c r="C3510" t="s">
        <v>90</v>
      </c>
      <c r="D3510" s="13">
        <v>42324</v>
      </c>
      <c r="E3510">
        <v>3</v>
      </c>
      <c r="F3510">
        <v>350</v>
      </c>
      <c r="G3510" s="2" t="s">
        <v>87</v>
      </c>
      <c r="H3510" s="2" t="s">
        <v>11</v>
      </c>
      <c r="I3510">
        <v>9</v>
      </c>
      <c r="J3510" s="2" t="s">
        <v>88</v>
      </c>
      <c r="K3510" s="2">
        <v>315</v>
      </c>
      <c r="L3510" s="2">
        <v>3280</v>
      </c>
      <c r="M3510" s="2">
        <f t="shared" si="324"/>
        <v>328</v>
      </c>
      <c r="O3510" s="2" t="str">
        <f t="shared" si="325"/>
        <v/>
      </c>
      <c r="P3510" s="2" t="str">
        <f>IF(ISNUMBER(O3510),SUMIFS(O$1:$O3510,A$1:$A3510,A3510,C$1:$C3510,C3510,G$1:$G3510,G3510,E$1:$E3510,E3510),"")</f>
        <v/>
      </c>
      <c r="U3510" t="str">
        <f t="shared" si="326"/>
        <v/>
      </c>
      <c r="AC3510" s="2" t="str">
        <f t="shared" si="327"/>
        <v/>
      </c>
      <c r="AH3510" s="2" t="str">
        <f t="shared" si="328"/>
        <v/>
      </c>
      <c r="AI3510" s="2" t="str">
        <f>IF(ISNUMBER(AH3510),SUMIFS($AH$1:AH3510,$A$1:A3510,A3510,C$1:$C3510,C3510,$G$1:G3510,G3510,$E$1:E3510,E3510),"")</f>
        <v/>
      </c>
      <c r="AJ3510">
        <f t="shared" si="329"/>
        <v>3</v>
      </c>
    </row>
    <row r="3511" spans="1:36" x14ac:dyDescent="0.25">
      <c r="A3511" s="14" t="s">
        <v>91</v>
      </c>
      <c r="B3511" t="s">
        <v>80</v>
      </c>
      <c r="C3511" t="s">
        <v>90</v>
      </c>
      <c r="D3511" s="13">
        <v>42324</v>
      </c>
      <c r="E3511">
        <v>3</v>
      </c>
      <c r="F3511">
        <v>500</v>
      </c>
      <c r="G3511" s="2" t="s">
        <v>87</v>
      </c>
      <c r="H3511" s="2" t="s">
        <v>11</v>
      </c>
      <c r="I3511">
        <v>9</v>
      </c>
      <c r="J3511" s="2" t="s">
        <v>88</v>
      </c>
      <c r="K3511" s="2">
        <v>450</v>
      </c>
      <c r="L3511" s="2">
        <v>2704</v>
      </c>
      <c r="M3511" s="2">
        <f t="shared" si="324"/>
        <v>270.39999999999998</v>
      </c>
      <c r="O3511" s="2" t="str">
        <f t="shared" si="325"/>
        <v/>
      </c>
      <c r="P3511" s="2" t="str">
        <f>IF(ISNUMBER(O3511),SUMIFS(O$1:$O3511,A$1:$A3511,A3511,C$1:$C3511,C3511,G$1:$G3511,G3511,E$1:$E3511,E3511),"")</f>
        <v/>
      </c>
      <c r="U3511" t="str">
        <f t="shared" si="326"/>
        <v/>
      </c>
      <c r="AC3511" s="2" t="str">
        <f t="shared" si="327"/>
        <v/>
      </c>
      <c r="AH3511" s="2" t="str">
        <f t="shared" si="328"/>
        <v/>
      </c>
      <c r="AI3511" s="2" t="str">
        <f>IF(ISNUMBER(AH3511),SUMIFS($AH$1:AH3511,$A$1:A3511,A3511,C$1:$C3511,C3511,$G$1:G3511,G3511,$E$1:E3511,E3511),"")</f>
        <v/>
      </c>
      <c r="AJ3511">
        <f t="shared" si="329"/>
        <v>3</v>
      </c>
    </row>
    <row r="3512" spans="1:36" x14ac:dyDescent="0.25">
      <c r="A3512" s="14" t="s">
        <v>96</v>
      </c>
      <c r="B3512" t="s">
        <v>80</v>
      </c>
      <c r="C3512" t="s">
        <v>90</v>
      </c>
      <c r="D3512" s="13">
        <v>42325</v>
      </c>
      <c r="E3512">
        <v>1</v>
      </c>
      <c r="F3512">
        <v>0</v>
      </c>
      <c r="G3512" s="2" t="s">
        <v>87</v>
      </c>
      <c r="H3512" s="2" t="s">
        <v>11</v>
      </c>
      <c r="I3512">
        <v>9</v>
      </c>
      <c r="J3512" s="2" t="s">
        <v>77</v>
      </c>
      <c r="K3512" s="2">
        <v>0</v>
      </c>
      <c r="L3512" s="2"/>
      <c r="M3512" s="2" t="str">
        <f t="shared" si="324"/>
        <v/>
      </c>
      <c r="N3512">
        <v>300.26416896000001</v>
      </c>
      <c r="O3512" s="2">
        <f t="shared" si="325"/>
        <v>30.026416896000001</v>
      </c>
      <c r="P3512" s="2">
        <f>IF(ISNUMBER(O3512),SUMIFS(O$1:$O3512,A$1:$A3512,A3512,C$1:$C3512,C3512,G$1:$G3512,G3512,E$1:$E3512,E3512),"")</f>
        <v>74.266275672000006</v>
      </c>
      <c r="U3512" t="str">
        <f t="shared" si="326"/>
        <v/>
      </c>
      <c r="AC3512" s="2" t="str">
        <f t="shared" si="327"/>
        <v/>
      </c>
      <c r="AH3512" s="2" t="str">
        <f t="shared" si="328"/>
        <v/>
      </c>
      <c r="AI3512" s="2" t="str">
        <f>IF(ISNUMBER(AH3512),SUMIFS($AH$1:AH3512,$A$1:A3512,A3512,C$1:$C3512,C3512,$G$1:G3512,G3512,$E$1:E3512,E3512),"")</f>
        <v/>
      </c>
      <c r="AJ3512">
        <f t="shared" si="329"/>
        <v>4</v>
      </c>
    </row>
    <row r="3513" spans="1:36" x14ac:dyDescent="0.25">
      <c r="A3513" s="14" t="s">
        <v>95</v>
      </c>
      <c r="B3513" t="s">
        <v>80</v>
      </c>
      <c r="C3513" t="s">
        <v>90</v>
      </c>
      <c r="D3513" s="13">
        <v>42325</v>
      </c>
      <c r="E3513">
        <v>1</v>
      </c>
      <c r="F3513">
        <v>50</v>
      </c>
      <c r="G3513" s="2" t="s">
        <v>87</v>
      </c>
      <c r="H3513" s="2" t="s">
        <v>11</v>
      </c>
      <c r="I3513">
        <v>9</v>
      </c>
      <c r="J3513" s="2" t="s">
        <v>77</v>
      </c>
      <c r="K3513" s="2">
        <v>45</v>
      </c>
      <c r="L3513" s="2"/>
      <c r="M3513" s="2" t="str">
        <f t="shared" si="324"/>
        <v/>
      </c>
      <c r="N3513">
        <v>307.12220946666667</v>
      </c>
      <c r="O3513" s="2">
        <f t="shared" si="325"/>
        <v>30.712220946666669</v>
      </c>
      <c r="P3513" s="2">
        <f>IF(ISNUMBER(O3513),SUMIFS(O$1:$O3513,A$1:$A3513,A3513,C$1:$C3513,C3513,G$1:$G3513,G3513,E$1:$E3513,E3513),"")</f>
        <v>75.724188002666665</v>
      </c>
      <c r="U3513" t="str">
        <f t="shared" si="326"/>
        <v/>
      </c>
      <c r="AC3513" s="2" t="str">
        <f t="shared" si="327"/>
        <v/>
      </c>
      <c r="AH3513" s="2" t="str">
        <f t="shared" si="328"/>
        <v/>
      </c>
      <c r="AI3513" s="2" t="str">
        <f>IF(ISNUMBER(AH3513),SUMIFS($AH$1:AH3513,$A$1:A3513,A3513,C$1:$C3513,C3513,$G$1:G3513,G3513,$E$1:E3513,E3513),"")</f>
        <v/>
      </c>
      <c r="AJ3513">
        <f t="shared" si="329"/>
        <v>4</v>
      </c>
    </row>
    <row r="3514" spans="1:36" x14ac:dyDescent="0.25">
      <c r="A3514" s="14" t="s">
        <v>94</v>
      </c>
      <c r="B3514" t="s">
        <v>80</v>
      </c>
      <c r="C3514" t="s">
        <v>90</v>
      </c>
      <c r="D3514" s="13">
        <v>42325</v>
      </c>
      <c r="E3514">
        <v>1</v>
      </c>
      <c r="F3514">
        <v>100</v>
      </c>
      <c r="G3514" s="2" t="s">
        <v>87</v>
      </c>
      <c r="H3514" s="2" t="s">
        <v>11</v>
      </c>
      <c r="I3514">
        <v>9</v>
      </c>
      <c r="J3514" s="2" t="s">
        <v>77</v>
      </c>
      <c r="K3514" s="2">
        <v>90</v>
      </c>
      <c r="L3514" s="2"/>
      <c r="M3514" s="2" t="str">
        <f t="shared" si="324"/>
        <v/>
      </c>
      <c r="N3514">
        <v>672.54456000000005</v>
      </c>
      <c r="O3514" s="2">
        <f t="shared" si="325"/>
        <v>67.254456000000005</v>
      </c>
      <c r="P3514" s="2">
        <f>IF(ISNUMBER(O3514),SUMIFS(O$1:$O3514,A$1:$A3514,A3514,C$1:$C3514,C3514,G$1:$G3514,G3514,E$1:$E3514,E3514),"")</f>
        <v>228.86262293333331</v>
      </c>
      <c r="U3514" t="str">
        <f t="shared" si="326"/>
        <v/>
      </c>
      <c r="AC3514" s="2" t="str">
        <f t="shared" si="327"/>
        <v/>
      </c>
      <c r="AH3514" s="2" t="str">
        <f t="shared" si="328"/>
        <v/>
      </c>
      <c r="AI3514" s="2" t="str">
        <f>IF(ISNUMBER(AH3514),SUMIFS($AH$1:AH3514,$A$1:A3514,A3514,C$1:$C3514,C3514,$G$1:G3514,G3514,$E$1:E3514,E3514),"")</f>
        <v/>
      </c>
      <c r="AJ3514">
        <f t="shared" si="329"/>
        <v>4</v>
      </c>
    </row>
    <row r="3515" spans="1:36" x14ac:dyDescent="0.25">
      <c r="A3515" s="14" t="s">
        <v>93</v>
      </c>
      <c r="B3515" t="s">
        <v>80</v>
      </c>
      <c r="C3515" t="s">
        <v>90</v>
      </c>
      <c r="D3515" s="13">
        <v>42325</v>
      </c>
      <c r="E3515">
        <v>1</v>
      </c>
      <c r="F3515">
        <v>200</v>
      </c>
      <c r="G3515" s="2" t="s">
        <v>87</v>
      </c>
      <c r="H3515" s="2" t="s">
        <v>11</v>
      </c>
      <c r="I3515">
        <v>9</v>
      </c>
      <c r="J3515" s="2" t="s">
        <v>77</v>
      </c>
      <c r="K3515" s="2">
        <v>180</v>
      </c>
      <c r="L3515" s="2"/>
      <c r="M3515" s="2" t="str">
        <f t="shared" si="324"/>
        <v/>
      </c>
      <c r="N3515">
        <v>1171.5303586666666</v>
      </c>
      <c r="O3515" s="2">
        <f t="shared" si="325"/>
        <v>117.15303586666667</v>
      </c>
      <c r="P3515" s="2">
        <f>IF(ISNUMBER(O3515),SUMIFS(O$1:$O3515,A$1:$A3515,A3515,C$1:$C3515,C3515,G$1:$G3515,G3515,E$1:$E3515,E3515),"")</f>
        <v>361.16688066666666</v>
      </c>
      <c r="U3515" t="str">
        <f t="shared" si="326"/>
        <v/>
      </c>
      <c r="AC3515" s="2" t="str">
        <f t="shared" si="327"/>
        <v/>
      </c>
      <c r="AH3515" s="2" t="str">
        <f t="shared" si="328"/>
        <v/>
      </c>
      <c r="AI3515" s="2" t="str">
        <f>IF(ISNUMBER(AH3515),SUMIFS($AH$1:AH3515,$A$1:A3515,A3515,C$1:$C3515,C3515,$G$1:G3515,G3515,$E$1:E3515,E3515),"")</f>
        <v/>
      </c>
      <c r="AJ3515">
        <f t="shared" si="329"/>
        <v>4</v>
      </c>
    </row>
    <row r="3516" spans="1:36" x14ac:dyDescent="0.25">
      <c r="A3516" s="14" t="s">
        <v>92</v>
      </c>
      <c r="B3516" t="s">
        <v>80</v>
      </c>
      <c r="C3516" t="s">
        <v>90</v>
      </c>
      <c r="D3516" s="13">
        <v>42325</v>
      </c>
      <c r="E3516">
        <v>1</v>
      </c>
      <c r="F3516">
        <v>350</v>
      </c>
      <c r="G3516" s="2" t="s">
        <v>87</v>
      </c>
      <c r="H3516" s="2" t="s">
        <v>11</v>
      </c>
      <c r="I3516">
        <v>9</v>
      </c>
      <c r="J3516" s="2" t="s">
        <v>77</v>
      </c>
      <c r="K3516" s="2">
        <v>315</v>
      </c>
      <c r="L3516" s="2"/>
      <c r="M3516" s="2" t="str">
        <f t="shared" si="324"/>
        <v/>
      </c>
      <c r="N3516">
        <v>1135.6281759999999</v>
      </c>
      <c r="O3516" s="2">
        <f t="shared" si="325"/>
        <v>113.56281759999999</v>
      </c>
      <c r="P3516" s="2">
        <f>IF(ISNUMBER(O3516),SUMIFS(O$1:$O3516,A$1:$A3516,A3516,C$1:$C3516,C3516,G$1:$G3516,G3516,E$1:$E3516,E3516),"")</f>
        <v>628.70443866666665</v>
      </c>
      <c r="U3516" t="str">
        <f t="shared" si="326"/>
        <v/>
      </c>
      <c r="AC3516" s="2" t="str">
        <f t="shared" si="327"/>
        <v/>
      </c>
      <c r="AH3516" s="2" t="str">
        <f t="shared" si="328"/>
        <v/>
      </c>
      <c r="AI3516" s="2" t="str">
        <f>IF(ISNUMBER(AH3516),SUMIFS($AH$1:AH3516,$A$1:A3516,A3516,C$1:$C3516,C3516,$G$1:G3516,G3516,$E$1:E3516,E3516),"")</f>
        <v/>
      </c>
      <c r="AJ3516">
        <f t="shared" si="329"/>
        <v>4</v>
      </c>
    </row>
    <row r="3517" spans="1:36" x14ac:dyDescent="0.25">
      <c r="A3517" s="14" t="s">
        <v>91</v>
      </c>
      <c r="B3517" t="s">
        <v>80</v>
      </c>
      <c r="C3517" t="s">
        <v>90</v>
      </c>
      <c r="D3517" s="13">
        <v>42325</v>
      </c>
      <c r="E3517">
        <v>1</v>
      </c>
      <c r="F3517">
        <v>500</v>
      </c>
      <c r="G3517" s="2" t="s">
        <v>87</v>
      </c>
      <c r="H3517" s="2" t="s">
        <v>11</v>
      </c>
      <c r="I3517">
        <v>9</v>
      </c>
      <c r="J3517" s="2" t="s">
        <v>77</v>
      </c>
      <c r="K3517" s="2">
        <v>450</v>
      </c>
      <c r="L3517" s="2"/>
      <c r="M3517" s="2" t="str">
        <f t="shared" si="324"/>
        <v/>
      </c>
      <c r="N3517">
        <v>857.48196799999994</v>
      </c>
      <c r="O3517" s="2">
        <f t="shared" si="325"/>
        <v>85.748196799999988</v>
      </c>
      <c r="P3517" s="2">
        <f>IF(ISNUMBER(O3517),SUMIFS(O$1:$O3517,A$1:$A3517,A3517,C$1:$C3517,C3517,G$1:$G3517,G3517,E$1:$E3517,E3517),"")</f>
        <v>696.26762546666657</v>
      </c>
      <c r="U3517" t="str">
        <f t="shared" si="326"/>
        <v/>
      </c>
      <c r="AC3517" s="2" t="str">
        <f t="shared" si="327"/>
        <v/>
      </c>
      <c r="AH3517" s="2" t="str">
        <f t="shared" si="328"/>
        <v/>
      </c>
      <c r="AI3517" s="2" t="str">
        <f>IF(ISNUMBER(AH3517),SUMIFS($AH$1:AH3517,$A$1:A3517,A3517,C$1:$C3517,C3517,$G$1:G3517,G3517,$E$1:E3517,E3517),"")</f>
        <v/>
      </c>
      <c r="AJ3517">
        <f t="shared" si="329"/>
        <v>4</v>
      </c>
    </row>
    <row r="3518" spans="1:36" x14ac:dyDescent="0.25">
      <c r="A3518" s="14" t="s">
        <v>96</v>
      </c>
      <c r="B3518" t="s">
        <v>80</v>
      </c>
      <c r="C3518" t="s">
        <v>90</v>
      </c>
      <c r="D3518" s="13">
        <v>42325</v>
      </c>
      <c r="E3518">
        <v>2</v>
      </c>
      <c r="F3518">
        <v>0</v>
      </c>
      <c r="G3518" s="2" t="s">
        <v>87</v>
      </c>
      <c r="H3518" s="2" t="s">
        <v>11</v>
      </c>
      <c r="I3518">
        <v>9</v>
      </c>
      <c r="J3518" s="2" t="s">
        <v>77</v>
      </c>
      <c r="K3518" s="2">
        <v>0</v>
      </c>
      <c r="L3518" s="2"/>
      <c r="M3518" s="2" t="str">
        <f t="shared" si="324"/>
        <v/>
      </c>
      <c r="N3518">
        <v>162.34245456000002</v>
      </c>
      <c r="O3518" s="2">
        <f t="shared" si="325"/>
        <v>16.234245456000004</v>
      </c>
      <c r="P3518" s="2">
        <f>IF(ISNUMBER(O3518),SUMIFS(O$1:$O3518,A$1:$A3518,A3518,C$1:$C3518,C3518,G$1:$G3518,G3518,E$1:$E3518,E3518),"")</f>
        <v>45.212198737333338</v>
      </c>
      <c r="U3518" t="str">
        <f t="shared" si="326"/>
        <v/>
      </c>
      <c r="AC3518" s="2" t="str">
        <f t="shared" si="327"/>
        <v/>
      </c>
      <c r="AH3518" s="2" t="str">
        <f t="shared" si="328"/>
        <v/>
      </c>
      <c r="AI3518" s="2" t="str">
        <f>IF(ISNUMBER(AH3518),SUMIFS($AH$1:AH3518,$A$1:A3518,A3518,C$1:$C3518,C3518,$G$1:G3518,G3518,$E$1:E3518,E3518),"")</f>
        <v/>
      </c>
      <c r="AJ3518">
        <f t="shared" si="329"/>
        <v>4</v>
      </c>
    </row>
    <row r="3519" spans="1:36" x14ac:dyDescent="0.25">
      <c r="A3519" s="14" t="s">
        <v>95</v>
      </c>
      <c r="B3519" t="s">
        <v>80</v>
      </c>
      <c r="C3519" t="s">
        <v>90</v>
      </c>
      <c r="D3519" s="13">
        <v>42325</v>
      </c>
      <c r="E3519">
        <v>2</v>
      </c>
      <c r="F3519">
        <v>50</v>
      </c>
      <c r="G3519" s="2" t="s">
        <v>87</v>
      </c>
      <c r="H3519" s="2" t="s">
        <v>11</v>
      </c>
      <c r="I3519">
        <v>9</v>
      </c>
      <c r="J3519" s="2" t="s">
        <v>77</v>
      </c>
      <c r="K3519" s="2">
        <v>45</v>
      </c>
      <c r="L3519" s="2"/>
      <c r="M3519" s="2" t="str">
        <f t="shared" si="324"/>
        <v/>
      </c>
      <c r="N3519">
        <v>565.86762133333332</v>
      </c>
      <c r="O3519" s="2">
        <f t="shared" si="325"/>
        <v>56.58676213333333</v>
      </c>
      <c r="P3519" s="2">
        <f>IF(ISNUMBER(O3519),SUMIFS(O$1:$O3519,A$1:$A3519,A3519,C$1:$C3519,C3519,G$1:$G3519,G3519,E$1:$E3519,E3519),"")</f>
        <v>126.99188399866668</v>
      </c>
      <c r="U3519" t="str">
        <f t="shared" si="326"/>
        <v/>
      </c>
      <c r="AC3519" s="2" t="str">
        <f t="shared" si="327"/>
        <v/>
      </c>
      <c r="AH3519" s="2" t="str">
        <f t="shared" si="328"/>
        <v/>
      </c>
      <c r="AI3519" s="2" t="str">
        <f>IF(ISNUMBER(AH3519),SUMIFS($AH$1:AH3519,$A$1:A3519,A3519,C$1:$C3519,C3519,$G$1:G3519,G3519,$E$1:E3519,E3519),"")</f>
        <v/>
      </c>
      <c r="AJ3519">
        <f t="shared" si="329"/>
        <v>4</v>
      </c>
    </row>
    <row r="3520" spans="1:36" x14ac:dyDescent="0.25">
      <c r="A3520" s="14" t="s">
        <v>94</v>
      </c>
      <c r="B3520" t="s">
        <v>80</v>
      </c>
      <c r="C3520" t="s">
        <v>90</v>
      </c>
      <c r="D3520" s="13">
        <v>42325</v>
      </c>
      <c r="E3520">
        <v>2</v>
      </c>
      <c r="F3520">
        <v>100</v>
      </c>
      <c r="G3520" s="2" t="s">
        <v>87</v>
      </c>
      <c r="H3520" s="2" t="s">
        <v>11</v>
      </c>
      <c r="I3520">
        <v>9</v>
      </c>
      <c r="J3520" s="2" t="s">
        <v>77</v>
      </c>
      <c r="K3520" s="2">
        <v>90</v>
      </c>
      <c r="L3520" s="2"/>
      <c r="M3520" s="2" t="str">
        <f t="shared" si="324"/>
        <v/>
      </c>
      <c r="N3520">
        <v>772.05132800000001</v>
      </c>
      <c r="O3520" s="2">
        <f t="shared" si="325"/>
        <v>77.205132800000001</v>
      </c>
      <c r="P3520" s="2">
        <f>IF(ISNUMBER(O3520),SUMIFS(O$1:$O3520,A$1:$A3520,A3520,C$1:$C3520,C3520,G$1:$G3520,G3520,E$1:$E3520,E3520),"")</f>
        <v>244.56017893333333</v>
      </c>
      <c r="U3520" t="str">
        <f t="shared" si="326"/>
        <v/>
      </c>
      <c r="AC3520" s="2" t="str">
        <f t="shared" si="327"/>
        <v/>
      </c>
      <c r="AH3520" s="2" t="str">
        <f t="shared" si="328"/>
        <v/>
      </c>
      <c r="AI3520" s="2" t="str">
        <f>IF(ISNUMBER(AH3520),SUMIFS($AH$1:AH3520,$A$1:A3520,A3520,C$1:$C3520,C3520,$G$1:G3520,G3520,$E$1:E3520,E3520),"")</f>
        <v/>
      </c>
      <c r="AJ3520">
        <f t="shared" si="329"/>
        <v>4</v>
      </c>
    </row>
    <row r="3521" spans="1:36" x14ac:dyDescent="0.25">
      <c r="A3521" s="14" t="s">
        <v>93</v>
      </c>
      <c r="B3521" t="s">
        <v>80</v>
      </c>
      <c r="C3521" t="s">
        <v>90</v>
      </c>
      <c r="D3521" s="13">
        <v>42325</v>
      </c>
      <c r="E3521">
        <v>2</v>
      </c>
      <c r="F3521">
        <v>200</v>
      </c>
      <c r="G3521" s="2" t="s">
        <v>87</v>
      </c>
      <c r="H3521" s="2" t="s">
        <v>11</v>
      </c>
      <c r="I3521">
        <v>9</v>
      </c>
      <c r="J3521" s="2" t="s">
        <v>77</v>
      </c>
      <c r="K3521" s="2">
        <v>180</v>
      </c>
      <c r="L3521" s="2"/>
      <c r="M3521" s="2" t="str">
        <f t="shared" si="324"/>
        <v/>
      </c>
      <c r="N3521">
        <v>829.35519999999985</v>
      </c>
      <c r="O3521" s="2">
        <f t="shared" si="325"/>
        <v>82.935519999999983</v>
      </c>
      <c r="P3521" s="2">
        <f>IF(ISNUMBER(O3521),SUMIFS(O$1:$O3521,A$1:$A3521,A3521,C$1:$C3521,C3521,G$1:$G3521,G3521,E$1:$E3521,E3521),"")</f>
        <v>502.05105133333336</v>
      </c>
      <c r="U3521" t="str">
        <f t="shared" si="326"/>
        <v/>
      </c>
      <c r="AC3521" s="2" t="str">
        <f t="shared" si="327"/>
        <v/>
      </c>
      <c r="AH3521" s="2" t="str">
        <f t="shared" si="328"/>
        <v/>
      </c>
      <c r="AI3521" s="2" t="str">
        <f>IF(ISNUMBER(AH3521),SUMIFS($AH$1:AH3521,$A$1:A3521,A3521,C$1:$C3521,C3521,$G$1:G3521,G3521,$E$1:E3521,E3521),"")</f>
        <v/>
      </c>
      <c r="AJ3521">
        <f t="shared" si="329"/>
        <v>4</v>
      </c>
    </row>
    <row r="3522" spans="1:36" x14ac:dyDescent="0.25">
      <c r="A3522" s="14" t="s">
        <v>92</v>
      </c>
      <c r="B3522" t="s">
        <v>80</v>
      </c>
      <c r="C3522" t="s">
        <v>90</v>
      </c>
      <c r="D3522" s="13">
        <v>42325</v>
      </c>
      <c r="E3522">
        <v>2</v>
      </c>
      <c r="F3522">
        <v>350</v>
      </c>
      <c r="G3522" s="2" t="s">
        <v>87</v>
      </c>
      <c r="H3522" s="2" t="s">
        <v>11</v>
      </c>
      <c r="I3522">
        <v>9</v>
      </c>
      <c r="J3522" s="2" t="s">
        <v>77</v>
      </c>
      <c r="K3522" s="2">
        <v>315</v>
      </c>
      <c r="L3522" s="2"/>
      <c r="M3522" s="2" t="str">
        <f t="shared" ref="M3522:M3585" si="330">IF(ISNUMBER(L3522),L3522/10,"")</f>
        <v/>
      </c>
      <c r="N3522">
        <v>611.39349599999991</v>
      </c>
      <c r="O3522" s="2">
        <f t="shared" ref="O3522:O3585" si="331">IF(ISNUMBER(N3522),N3522/10,"")</f>
        <v>61.139349599999989</v>
      </c>
      <c r="P3522" s="2">
        <f>IF(ISNUMBER(O3522),SUMIFS(O$1:$O3522,A$1:$A3522,A3522,C$1:$C3522,C3522,G$1:$G3522,G3522,E$1:$E3522,E3522),"")</f>
        <v>578.77352039999994</v>
      </c>
      <c r="U3522" t="str">
        <f t="shared" ref="U3522:U3585" si="332">IF(ISNUMBER(R3522),R3522/100,"")</f>
        <v/>
      </c>
      <c r="AC3522" s="2" t="str">
        <f t="shared" ref="AC3522:AC3585" si="333">IF(ISNUMBER(AB3522),AB3522,"")</f>
        <v/>
      </c>
      <c r="AH3522" s="2" t="str">
        <f t="shared" ref="AH3522:AH3585" si="334">IF(AND(ISNUMBER(AB3522),ISNUMBER(O3522)),ROUND(O3522*AB3522,3),"")</f>
        <v/>
      </c>
      <c r="AI3522" s="2" t="str">
        <f>IF(ISNUMBER(AH3522),SUMIFS($AH$1:AH3522,$A$1:A3522,A3522,C$1:$C3522,C3522,$G$1:G3522,G3522,$E$1:E3522,E3522),"")</f>
        <v/>
      </c>
      <c r="AJ3522">
        <f t="shared" ref="AJ3522:AJ3585" si="335">COUNT(K3522:AI3522)</f>
        <v>4</v>
      </c>
    </row>
    <row r="3523" spans="1:36" x14ac:dyDescent="0.25">
      <c r="A3523" s="14" t="s">
        <v>91</v>
      </c>
      <c r="B3523" t="s">
        <v>80</v>
      </c>
      <c r="C3523" t="s">
        <v>90</v>
      </c>
      <c r="D3523" s="13">
        <v>42325</v>
      </c>
      <c r="E3523">
        <v>2</v>
      </c>
      <c r="F3523">
        <v>500</v>
      </c>
      <c r="G3523" s="2" t="s">
        <v>87</v>
      </c>
      <c r="H3523" s="2" t="s">
        <v>11</v>
      </c>
      <c r="I3523">
        <v>9</v>
      </c>
      <c r="J3523" s="2" t="s">
        <v>77</v>
      </c>
      <c r="K3523" s="2">
        <v>450</v>
      </c>
      <c r="L3523" s="2"/>
      <c r="M3523" s="2" t="str">
        <f t="shared" si="330"/>
        <v/>
      </c>
      <c r="N3523">
        <v>807.17403200000001</v>
      </c>
      <c r="O3523" s="2">
        <f t="shared" si="331"/>
        <v>80.717403200000007</v>
      </c>
      <c r="P3523" s="2">
        <f>IF(ISNUMBER(O3523),SUMIFS(O$1:$O3523,A$1:$A3523,A3523,C$1:$C3523,C3523,G$1:$G3523,G3523,E$1:$E3523,E3523),"")</f>
        <v>752.82781079999995</v>
      </c>
      <c r="U3523" t="str">
        <f t="shared" si="332"/>
        <v/>
      </c>
      <c r="AC3523" s="2" t="str">
        <f t="shared" si="333"/>
        <v/>
      </c>
      <c r="AH3523" s="2" t="str">
        <f t="shared" si="334"/>
        <v/>
      </c>
      <c r="AI3523" s="2" t="str">
        <f>IF(ISNUMBER(AH3523),SUMIFS($AH$1:AH3523,$A$1:A3523,A3523,C$1:$C3523,C3523,$G$1:G3523,G3523,$E$1:E3523,E3523),"")</f>
        <v/>
      </c>
      <c r="AJ3523">
        <f t="shared" si="335"/>
        <v>4</v>
      </c>
    </row>
    <row r="3524" spans="1:36" x14ac:dyDescent="0.25">
      <c r="A3524" s="14" t="s">
        <v>96</v>
      </c>
      <c r="B3524" t="s">
        <v>80</v>
      </c>
      <c r="C3524" t="s">
        <v>90</v>
      </c>
      <c r="D3524" s="13">
        <v>42325</v>
      </c>
      <c r="E3524">
        <v>3</v>
      </c>
      <c r="F3524">
        <v>0</v>
      </c>
      <c r="G3524" s="2" t="s">
        <v>87</v>
      </c>
      <c r="H3524" s="2" t="s">
        <v>11</v>
      </c>
      <c r="I3524">
        <v>9</v>
      </c>
      <c r="J3524" s="2" t="s">
        <v>77</v>
      </c>
      <c r="K3524" s="2">
        <v>0</v>
      </c>
      <c r="L3524" s="2"/>
      <c r="M3524" s="2" t="str">
        <f t="shared" si="330"/>
        <v/>
      </c>
      <c r="N3524">
        <v>327.15660310666669</v>
      </c>
      <c r="O3524" s="2">
        <f t="shared" si="331"/>
        <v>32.715660310666671</v>
      </c>
      <c r="P3524" s="2">
        <f>IF(ISNUMBER(O3524),SUMIFS(O$1:$O3524,A$1:$A3524,A3524,C$1:$C3524,C3524,G$1:$G3524,G3524,E$1:$E3524,E3524),"")</f>
        <v>63.541528859717339</v>
      </c>
      <c r="U3524" t="str">
        <f t="shared" si="332"/>
        <v/>
      </c>
      <c r="AC3524" s="2" t="str">
        <f t="shared" si="333"/>
        <v/>
      </c>
      <c r="AH3524" s="2" t="str">
        <f t="shared" si="334"/>
        <v/>
      </c>
      <c r="AI3524" s="2" t="str">
        <f>IF(ISNUMBER(AH3524),SUMIFS($AH$1:AH3524,$A$1:A3524,A3524,C$1:$C3524,C3524,$G$1:G3524,G3524,$E$1:E3524,E3524),"")</f>
        <v/>
      </c>
      <c r="AJ3524">
        <f t="shared" si="335"/>
        <v>4</v>
      </c>
    </row>
    <row r="3525" spans="1:36" x14ac:dyDescent="0.25">
      <c r="A3525" s="14" t="s">
        <v>95</v>
      </c>
      <c r="B3525" t="s">
        <v>80</v>
      </c>
      <c r="C3525" t="s">
        <v>90</v>
      </c>
      <c r="D3525" s="13">
        <v>42325</v>
      </c>
      <c r="E3525">
        <v>3</v>
      </c>
      <c r="F3525">
        <v>50</v>
      </c>
      <c r="G3525" s="2" t="s">
        <v>87</v>
      </c>
      <c r="H3525" s="2" t="s">
        <v>11</v>
      </c>
      <c r="I3525">
        <v>9</v>
      </c>
      <c r="J3525" s="2" t="s">
        <v>77</v>
      </c>
      <c r="K3525" s="2">
        <v>45</v>
      </c>
      <c r="L3525" s="2"/>
      <c r="M3525" s="2" t="str">
        <f t="shared" si="330"/>
        <v/>
      </c>
      <c r="N3525">
        <v>638.29696933333332</v>
      </c>
      <c r="O3525" s="2">
        <f t="shared" si="331"/>
        <v>63.829696933333331</v>
      </c>
      <c r="P3525" s="2">
        <f>IF(ISNUMBER(O3525),SUMIFS(O$1:$O3525,A$1:$A3525,A3525,C$1:$C3525,C3525,G$1:$G3525,G3525,E$1:$E3525,E3525),"")</f>
        <v>137.09872556776</v>
      </c>
      <c r="U3525" t="str">
        <f t="shared" si="332"/>
        <v/>
      </c>
      <c r="AC3525" s="2" t="str">
        <f t="shared" si="333"/>
        <v/>
      </c>
      <c r="AH3525" s="2" t="str">
        <f t="shared" si="334"/>
        <v/>
      </c>
      <c r="AI3525" s="2" t="str">
        <f>IF(ISNUMBER(AH3525),SUMIFS($AH$1:AH3525,$A$1:A3525,A3525,C$1:$C3525,C3525,$G$1:G3525,G3525,$E$1:E3525,E3525),"")</f>
        <v/>
      </c>
      <c r="AJ3525">
        <f t="shared" si="335"/>
        <v>4</v>
      </c>
    </row>
    <row r="3526" spans="1:36" x14ac:dyDescent="0.25">
      <c r="A3526" s="14" t="s">
        <v>94</v>
      </c>
      <c r="B3526" t="s">
        <v>80</v>
      </c>
      <c r="C3526" t="s">
        <v>90</v>
      </c>
      <c r="D3526" s="13">
        <v>42325</v>
      </c>
      <c r="E3526">
        <v>3</v>
      </c>
      <c r="F3526">
        <v>100</v>
      </c>
      <c r="G3526" s="2" t="s">
        <v>87</v>
      </c>
      <c r="H3526" s="2" t="s">
        <v>11</v>
      </c>
      <c r="I3526">
        <v>9</v>
      </c>
      <c r="J3526" s="2" t="s">
        <v>77</v>
      </c>
      <c r="K3526" s="2">
        <v>90</v>
      </c>
      <c r="L3526" s="2"/>
      <c r="M3526" s="2" t="str">
        <f t="shared" si="330"/>
        <v/>
      </c>
      <c r="N3526">
        <v>800.60798133333344</v>
      </c>
      <c r="O3526" s="2">
        <f t="shared" si="331"/>
        <v>80.06079813333335</v>
      </c>
      <c r="P3526" s="2">
        <f>IF(ISNUMBER(O3526),SUMIFS(O$1:$O3526,A$1:$A3526,A3526,C$1:$C3526,C3526,G$1:$G3526,G3526,E$1:$E3526,E3526),"")</f>
        <v>293.23731786666667</v>
      </c>
      <c r="U3526" t="str">
        <f t="shared" si="332"/>
        <v/>
      </c>
      <c r="AC3526" s="2" t="str">
        <f t="shared" si="333"/>
        <v/>
      </c>
      <c r="AH3526" s="2" t="str">
        <f t="shared" si="334"/>
        <v/>
      </c>
      <c r="AI3526" s="2" t="str">
        <f>IF(ISNUMBER(AH3526),SUMIFS($AH$1:AH3526,$A$1:A3526,A3526,C$1:$C3526,C3526,$G$1:G3526,G3526,$E$1:E3526,E3526),"")</f>
        <v/>
      </c>
      <c r="AJ3526">
        <f t="shared" si="335"/>
        <v>4</v>
      </c>
    </row>
    <row r="3527" spans="1:36" x14ac:dyDescent="0.25">
      <c r="A3527" s="14" t="s">
        <v>93</v>
      </c>
      <c r="B3527" t="s">
        <v>80</v>
      </c>
      <c r="C3527" t="s">
        <v>90</v>
      </c>
      <c r="D3527" s="13">
        <v>42325</v>
      </c>
      <c r="E3527">
        <v>3</v>
      </c>
      <c r="F3527">
        <v>200</v>
      </c>
      <c r="G3527" s="2" t="s">
        <v>87</v>
      </c>
      <c r="H3527" s="2" t="s">
        <v>11</v>
      </c>
      <c r="I3527">
        <v>9</v>
      </c>
      <c r="J3527" s="2" t="s">
        <v>77</v>
      </c>
      <c r="K3527" s="2">
        <v>180</v>
      </c>
      <c r="L3527" s="2"/>
      <c r="M3527" s="2" t="str">
        <f t="shared" si="330"/>
        <v/>
      </c>
      <c r="N3527">
        <v>1328.38302</v>
      </c>
      <c r="O3527" s="2">
        <f t="shared" si="331"/>
        <v>132.838302</v>
      </c>
      <c r="P3527" s="2">
        <f>IF(ISNUMBER(O3527),SUMIFS(O$1:$O3527,A$1:$A3527,A3527,C$1:$C3527,C3527,G$1:$G3527,G3527,E$1:$E3527,E3527),"")</f>
        <v>494.14470426666668</v>
      </c>
      <c r="U3527" t="str">
        <f t="shared" si="332"/>
        <v/>
      </c>
      <c r="AC3527" s="2" t="str">
        <f t="shared" si="333"/>
        <v/>
      </c>
      <c r="AH3527" s="2" t="str">
        <f t="shared" si="334"/>
        <v/>
      </c>
      <c r="AI3527" s="2" t="str">
        <f>IF(ISNUMBER(AH3527),SUMIFS($AH$1:AH3527,$A$1:A3527,A3527,C$1:$C3527,C3527,$G$1:G3527,G3527,$E$1:E3527,E3527),"")</f>
        <v/>
      </c>
      <c r="AJ3527">
        <f t="shared" si="335"/>
        <v>4</v>
      </c>
    </row>
    <row r="3528" spans="1:36" x14ac:dyDescent="0.25">
      <c r="A3528" s="14" t="s">
        <v>92</v>
      </c>
      <c r="B3528" t="s">
        <v>80</v>
      </c>
      <c r="C3528" t="s">
        <v>90</v>
      </c>
      <c r="D3528" s="13">
        <v>42325</v>
      </c>
      <c r="E3528">
        <v>3</v>
      </c>
      <c r="F3528">
        <v>350</v>
      </c>
      <c r="G3528" s="2" t="s">
        <v>87</v>
      </c>
      <c r="H3528" s="2" t="s">
        <v>11</v>
      </c>
      <c r="I3528">
        <v>9</v>
      </c>
      <c r="J3528" s="2" t="s">
        <v>77</v>
      </c>
      <c r="K3528" s="2">
        <v>315</v>
      </c>
      <c r="L3528" s="2"/>
      <c r="M3528" s="2" t="str">
        <f t="shared" si="330"/>
        <v/>
      </c>
      <c r="N3528">
        <v>1098.5323226666667</v>
      </c>
      <c r="O3528" s="2">
        <f t="shared" si="331"/>
        <v>109.85323226666667</v>
      </c>
      <c r="P3528" s="2">
        <f>IF(ISNUMBER(O3528),SUMIFS(O$1:$O3528,A$1:$A3528,A3528,C$1:$C3528,C3528,G$1:$G3528,G3528,E$1:$E3528,E3528),"")</f>
        <v>705.73283720000006</v>
      </c>
      <c r="U3528" t="str">
        <f t="shared" si="332"/>
        <v/>
      </c>
      <c r="AC3528" s="2" t="str">
        <f t="shared" si="333"/>
        <v/>
      </c>
      <c r="AH3528" s="2" t="str">
        <f t="shared" si="334"/>
        <v/>
      </c>
      <c r="AI3528" s="2" t="str">
        <f>IF(ISNUMBER(AH3528),SUMIFS($AH$1:AH3528,$A$1:A3528,A3528,C$1:$C3528,C3528,$G$1:G3528,G3528,$E$1:E3528,E3528),"")</f>
        <v/>
      </c>
      <c r="AJ3528">
        <f t="shared" si="335"/>
        <v>4</v>
      </c>
    </row>
    <row r="3529" spans="1:36" x14ac:dyDescent="0.25">
      <c r="A3529" s="14" t="s">
        <v>91</v>
      </c>
      <c r="B3529" t="s">
        <v>80</v>
      </c>
      <c r="C3529" t="s">
        <v>90</v>
      </c>
      <c r="D3529" s="13">
        <v>42325</v>
      </c>
      <c r="E3529">
        <v>3</v>
      </c>
      <c r="F3529">
        <v>500</v>
      </c>
      <c r="G3529" s="2" t="s">
        <v>87</v>
      </c>
      <c r="H3529" s="2" t="s">
        <v>11</v>
      </c>
      <c r="I3529">
        <v>9</v>
      </c>
      <c r="J3529" s="2" t="s">
        <v>77</v>
      </c>
      <c r="K3529" s="2">
        <v>450</v>
      </c>
      <c r="L3529" s="2"/>
      <c r="M3529" s="2" t="str">
        <f t="shared" si="330"/>
        <v/>
      </c>
      <c r="N3529">
        <v>570.27680000000009</v>
      </c>
      <c r="O3529" s="2">
        <f t="shared" si="331"/>
        <v>57.027680000000011</v>
      </c>
      <c r="P3529" s="2">
        <f>IF(ISNUMBER(O3529),SUMIFS(O$1:$O3529,A$1:$A3529,A3529,C$1:$C3529,C3529,G$1:$G3529,G3529,E$1:$E3529,E3529),"")</f>
        <v>811.28803479999999</v>
      </c>
      <c r="U3529" t="str">
        <f t="shared" si="332"/>
        <v/>
      </c>
      <c r="AC3529" s="2" t="str">
        <f t="shared" si="333"/>
        <v/>
      </c>
      <c r="AH3529" s="2" t="str">
        <f t="shared" si="334"/>
        <v/>
      </c>
      <c r="AI3529" s="2" t="str">
        <f>IF(ISNUMBER(AH3529),SUMIFS($AH$1:AH3529,$A$1:A3529,A3529,C$1:$C3529,C3529,$G$1:G3529,G3529,$E$1:E3529,E3529),"")</f>
        <v/>
      </c>
      <c r="AJ3529">
        <f t="shared" si="335"/>
        <v>4</v>
      </c>
    </row>
    <row r="3530" spans="1:36" x14ac:dyDescent="0.25">
      <c r="A3530" s="14" t="s">
        <v>96</v>
      </c>
      <c r="B3530" t="s">
        <v>80</v>
      </c>
      <c r="C3530" t="s">
        <v>90</v>
      </c>
      <c r="D3530" s="13">
        <v>42333</v>
      </c>
      <c r="E3530">
        <v>1</v>
      </c>
      <c r="F3530">
        <v>0</v>
      </c>
      <c r="G3530" s="2" t="s">
        <v>87</v>
      </c>
      <c r="H3530" s="2" t="s">
        <v>11</v>
      </c>
      <c r="I3530">
        <v>10</v>
      </c>
      <c r="J3530" s="2" t="s">
        <v>88</v>
      </c>
      <c r="K3530" s="2">
        <v>0</v>
      </c>
      <c r="L3530" s="2">
        <v>2080</v>
      </c>
      <c r="M3530" s="2">
        <f t="shared" si="330"/>
        <v>208</v>
      </c>
      <c r="O3530" s="2" t="str">
        <f t="shared" si="331"/>
        <v/>
      </c>
      <c r="P3530" s="2" t="str">
        <f>IF(ISNUMBER(O3530),SUMIFS(O$1:$O3530,A$1:$A3530,A3530,C$1:$C3530,C3530,G$1:$G3530,G3530,E$1:$E3530,E3530),"")</f>
        <v/>
      </c>
      <c r="U3530" t="str">
        <f t="shared" si="332"/>
        <v/>
      </c>
      <c r="AC3530" s="2" t="str">
        <f t="shared" si="333"/>
        <v/>
      </c>
      <c r="AH3530" s="2" t="str">
        <f t="shared" si="334"/>
        <v/>
      </c>
      <c r="AI3530" s="2" t="str">
        <f>IF(ISNUMBER(AH3530),SUMIFS($AH$1:AH3530,$A$1:A3530,A3530,C$1:$C3530,C3530,$G$1:G3530,G3530,$E$1:E3530,E3530),"")</f>
        <v/>
      </c>
      <c r="AJ3530">
        <f t="shared" si="335"/>
        <v>3</v>
      </c>
    </row>
    <row r="3531" spans="1:36" x14ac:dyDescent="0.25">
      <c r="A3531" s="14" t="s">
        <v>95</v>
      </c>
      <c r="B3531" t="s">
        <v>80</v>
      </c>
      <c r="C3531" t="s">
        <v>90</v>
      </c>
      <c r="D3531" s="13">
        <v>42333</v>
      </c>
      <c r="E3531">
        <v>1</v>
      </c>
      <c r="F3531">
        <v>50</v>
      </c>
      <c r="G3531" s="2" t="s">
        <v>87</v>
      </c>
      <c r="H3531" s="2" t="s">
        <v>11</v>
      </c>
      <c r="I3531">
        <v>10</v>
      </c>
      <c r="J3531" s="2" t="s">
        <v>88</v>
      </c>
      <c r="K3531" s="2">
        <v>45</v>
      </c>
      <c r="L3531" s="2">
        <v>2224</v>
      </c>
      <c r="M3531" s="2">
        <f t="shared" si="330"/>
        <v>222.4</v>
      </c>
      <c r="O3531" s="2" t="str">
        <f t="shared" si="331"/>
        <v/>
      </c>
      <c r="P3531" s="2" t="str">
        <f>IF(ISNUMBER(O3531),SUMIFS(O$1:$O3531,A$1:$A3531,A3531,C$1:$C3531,C3531,G$1:$G3531,G3531,E$1:$E3531,E3531),"")</f>
        <v/>
      </c>
      <c r="U3531" t="str">
        <f t="shared" si="332"/>
        <v/>
      </c>
      <c r="AC3531" s="2" t="str">
        <f t="shared" si="333"/>
        <v/>
      </c>
      <c r="AH3531" s="2" t="str">
        <f t="shared" si="334"/>
        <v/>
      </c>
      <c r="AI3531" s="2" t="str">
        <f>IF(ISNUMBER(AH3531),SUMIFS($AH$1:AH3531,$A$1:A3531,A3531,C$1:$C3531,C3531,$G$1:G3531,G3531,$E$1:E3531,E3531),"")</f>
        <v/>
      </c>
      <c r="AJ3531">
        <f t="shared" si="335"/>
        <v>3</v>
      </c>
    </row>
    <row r="3532" spans="1:36" x14ac:dyDescent="0.25">
      <c r="A3532" s="14" t="s">
        <v>94</v>
      </c>
      <c r="B3532" t="s">
        <v>80</v>
      </c>
      <c r="C3532" t="s">
        <v>90</v>
      </c>
      <c r="D3532" s="13">
        <v>42333</v>
      </c>
      <c r="E3532">
        <v>1</v>
      </c>
      <c r="F3532">
        <v>100</v>
      </c>
      <c r="G3532" s="2" t="s">
        <v>87</v>
      </c>
      <c r="H3532" s="2" t="s">
        <v>11</v>
      </c>
      <c r="I3532">
        <v>10</v>
      </c>
      <c r="J3532" s="2" t="s">
        <v>88</v>
      </c>
      <c r="K3532" s="2">
        <v>90</v>
      </c>
      <c r="L3532" s="2">
        <v>2464</v>
      </c>
      <c r="M3532" s="2">
        <f t="shared" si="330"/>
        <v>246.4</v>
      </c>
      <c r="O3532" s="2" t="str">
        <f t="shared" si="331"/>
        <v/>
      </c>
      <c r="P3532" s="2" t="str">
        <f>IF(ISNUMBER(O3532),SUMIFS(O$1:$O3532,A$1:$A3532,A3532,C$1:$C3532,C3532,G$1:$G3532,G3532,E$1:$E3532,E3532),"")</f>
        <v/>
      </c>
      <c r="U3532" t="str">
        <f t="shared" si="332"/>
        <v/>
      </c>
      <c r="AC3532" s="2" t="str">
        <f t="shared" si="333"/>
        <v/>
      </c>
      <c r="AH3532" s="2" t="str">
        <f t="shared" si="334"/>
        <v/>
      </c>
      <c r="AI3532" s="2" t="str">
        <f>IF(ISNUMBER(AH3532),SUMIFS($AH$1:AH3532,$A$1:A3532,A3532,C$1:$C3532,C3532,$G$1:G3532,G3532,$E$1:E3532,E3532),"")</f>
        <v/>
      </c>
      <c r="AJ3532">
        <f t="shared" si="335"/>
        <v>3</v>
      </c>
    </row>
    <row r="3533" spans="1:36" x14ac:dyDescent="0.25">
      <c r="A3533" s="14" t="s">
        <v>93</v>
      </c>
      <c r="B3533" t="s">
        <v>80</v>
      </c>
      <c r="C3533" t="s">
        <v>90</v>
      </c>
      <c r="D3533" s="13">
        <v>42333</v>
      </c>
      <c r="E3533">
        <v>1</v>
      </c>
      <c r="F3533">
        <v>200</v>
      </c>
      <c r="G3533" s="2" t="s">
        <v>87</v>
      </c>
      <c r="H3533" s="2" t="s">
        <v>11</v>
      </c>
      <c r="I3533">
        <v>10</v>
      </c>
      <c r="J3533" s="2" t="s">
        <v>88</v>
      </c>
      <c r="K3533" s="2">
        <v>180</v>
      </c>
      <c r="L3533" s="2">
        <v>2464</v>
      </c>
      <c r="M3533" s="2">
        <f t="shared" si="330"/>
        <v>246.4</v>
      </c>
      <c r="O3533" s="2" t="str">
        <f t="shared" si="331"/>
        <v/>
      </c>
      <c r="P3533" s="2" t="str">
        <f>IF(ISNUMBER(O3533),SUMIFS(O$1:$O3533,A$1:$A3533,A3533,C$1:$C3533,C3533,G$1:$G3533,G3533,E$1:$E3533,E3533),"")</f>
        <v/>
      </c>
      <c r="U3533" t="str">
        <f t="shared" si="332"/>
        <v/>
      </c>
      <c r="AC3533" s="2" t="str">
        <f t="shared" si="333"/>
        <v/>
      </c>
      <c r="AH3533" s="2" t="str">
        <f t="shared" si="334"/>
        <v/>
      </c>
      <c r="AI3533" s="2" t="str">
        <f>IF(ISNUMBER(AH3533),SUMIFS($AH$1:AH3533,$A$1:A3533,A3533,C$1:$C3533,C3533,$G$1:G3533,G3533,$E$1:E3533,E3533),"")</f>
        <v/>
      </c>
      <c r="AJ3533">
        <f t="shared" si="335"/>
        <v>3</v>
      </c>
    </row>
    <row r="3534" spans="1:36" x14ac:dyDescent="0.25">
      <c r="A3534" s="14" t="s">
        <v>92</v>
      </c>
      <c r="B3534" t="s">
        <v>80</v>
      </c>
      <c r="C3534" t="s">
        <v>90</v>
      </c>
      <c r="D3534" s="13">
        <v>42333</v>
      </c>
      <c r="E3534">
        <v>1</v>
      </c>
      <c r="F3534">
        <v>350</v>
      </c>
      <c r="G3534" s="2" t="s">
        <v>87</v>
      </c>
      <c r="H3534" s="2" t="s">
        <v>11</v>
      </c>
      <c r="I3534">
        <v>10</v>
      </c>
      <c r="J3534" s="2" t="s">
        <v>88</v>
      </c>
      <c r="K3534" s="2">
        <v>315</v>
      </c>
      <c r="L3534" s="2">
        <v>2488</v>
      </c>
      <c r="M3534" s="2">
        <f t="shared" si="330"/>
        <v>248.8</v>
      </c>
      <c r="O3534" s="2" t="str">
        <f t="shared" si="331"/>
        <v/>
      </c>
      <c r="P3534" s="2" t="str">
        <f>IF(ISNUMBER(O3534),SUMIFS(O$1:$O3534,A$1:$A3534,A3534,C$1:$C3534,C3534,G$1:$G3534,G3534,E$1:$E3534,E3534),"")</f>
        <v/>
      </c>
      <c r="U3534" t="str">
        <f t="shared" si="332"/>
        <v/>
      </c>
      <c r="AC3534" s="2" t="str">
        <f t="shared" si="333"/>
        <v/>
      </c>
      <c r="AH3534" s="2" t="str">
        <f t="shared" si="334"/>
        <v/>
      </c>
      <c r="AI3534" s="2" t="str">
        <f>IF(ISNUMBER(AH3534),SUMIFS($AH$1:AH3534,$A$1:A3534,A3534,C$1:$C3534,C3534,$G$1:G3534,G3534,$E$1:E3534,E3534),"")</f>
        <v/>
      </c>
      <c r="AJ3534">
        <f t="shared" si="335"/>
        <v>3</v>
      </c>
    </row>
    <row r="3535" spans="1:36" x14ac:dyDescent="0.25">
      <c r="A3535" s="14" t="s">
        <v>91</v>
      </c>
      <c r="B3535" t="s">
        <v>80</v>
      </c>
      <c r="C3535" t="s">
        <v>90</v>
      </c>
      <c r="D3535" s="13">
        <v>42333</v>
      </c>
      <c r="E3535">
        <v>1</v>
      </c>
      <c r="F3535">
        <v>500</v>
      </c>
      <c r="G3535" s="2" t="s">
        <v>87</v>
      </c>
      <c r="H3535" s="2" t="s">
        <v>11</v>
      </c>
      <c r="I3535">
        <v>10</v>
      </c>
      <c r="J3535" s="2" t="s">
        <v>88</v>
      </c>
      <c r="K3535" s="2">
        <v>450</v>
      </c>
      <c r="L3535" s="2">
        <v>2560</v>
      </c>
      <c r="M3535" s="2">
        <f t="shared" si="330"/>
        <v>256</v>
      </c>
      <c r="O3535" s="2" t="str">
        <f t="shared" si="331"/>
        <v/>
      </c>
      <c r="P3535" s="2" t="str">
        <f>IF(ISNUMBER(O3535),SUMIFS(O$1:$O3535,A$1:$A3535,A3535,C$1:$C3535,C3535,G$1:$G3535,G3535,E$1:$E3535,E3535),"")</f>
        <v/>
      </c>
      <c r="U3535" t="str">
        <f t="shared" si="332"/>
        <v/>
      </c>
      <c r="AC3535" s="2" t="str">
        <f t="shared" si="333"/>
        <v/>
      </c>
      <c r="AH3535" s="2" t="str">
        <f t="shared" si="334"/>
        <v/>
      </c>
      <c r="AI3535" s="2" t="str">
        <f>IF(ISNUMBER(AH3535),SUMIFS($AH$1:AH3535,$A$1:A3535,A3535,C$1:$C3535,C3535,$G$1:G3535,G3535,$E$1:E3535,E3535),"")</f>
        <v/>
      </c>
      <c r="AJ3535">
        <f t="shared" si="335"/>
        <v>3</v>
      </c>
    </row>
    <row r="3536" spans="1:36" x14ac:dyDescent="0.25">
      <c r="A3536" s="14" t="s">
        <v>96</v>
      </c>
      <c r="B3536" t="s">
        <v>80</v>
      </c>
      <c r="C3536" t="s">
        <v>90</v>
      </c>
      <c r="D3536" s="13">
        <v>42333</v>
      </c>
      <c r="E3536">
        <v>2</v>
      </c>
      <c r="F3536">
        <v>0</v>
      </c>
      <c r="G3536" s="2" t="s">
        <v>87</v>
      </c>
      <c r="H3536" s="2" t="s">
        <v>11</v>
      </c>
      <c r="I3536">
        <v>10</v>
      </c>
      <c r="J3536" s="2" t="s">
        <v>88</v>
      </c>
      <c r="K3536" s="2">
        <v>0</v>
      </c>
      <c r="L3536" s="2">
        <v>2008</v>
      </c>
      <c r="M3536" s="2">
        <f t="shared" si="330"/>
        <v>200.8</v>
      </c>
      <c r="O3536" s="2" t="str">
        <f t="shared" si="331"/>
        <v/>
      </c>
      <c r="P3536" s="2" t="str">
        <f>IF(ISNUMBER(O3536),SUMIFS(O$1:$O3536,A$1:$A3536,A3536,C$1:$C3536,C3536,G$1:$G3536,G3536,E$1:$E3536,E3536),"")</f>
        <v/>
      </c>
      <c r="U3536" t="str">
        <f t="shared" si="332"/>
        <v/>
      </c>
      <c r="AC3536" s="2" t="str">
        <f t="shared" si="333"/>
        <v/>
      </c>
      <c r="AH3536" s="2" t="str">
        <f t="shared" si="334"/>
        <v/>
      </c>
      <c r="AI3536" s="2" t="str">
        <f>IF(ISNUMBER(AH3536),SUMIFS($AH$1:AH3536,$A$1:A3536,A3536,C$1:$C3536,C3536,$G$1:G3536,G3536,$E$1:E3536,E3536),"")</f>
        <v/>
      </c>
      <c r="AJ3536">
        <f t="shared" si="335"/>
        <v>3</v>
      </c>
    </row>
    <row r="3537" spans="1:36" x14ac:dyDescent="0.25">
      <c r="A3537" s="14" t="s">
        <v>95</v>
      </c>
      <c r="B3537" t="s">
        <v>80</v>
      </c>
      <c r="C3537" t="s">
        <v>90</v>
      </c>
      <c r="D3537" s="13">
        <v>42333</v>
      </c>
      <c r="E3537">
        <v>2</v>
      </c>
      <c r="F3537">
        <v>50</v>
      </c>
      <c r="G3537" s="2" t="s">
        <v>87</v>
      </c>
      <c r="H3537" s="2" t="s">
        <v>11</v>
      </c>
      <c r="I3537">
        <v>10</v>
      </c>
      <c r="J3537" s="2" t="s">
        <v>88</v>
      </c>
      <c r="K3537" s="2">
        <v>45</v>
      </c>
      <c r="L3537" s="2">
        <v>2344</v>
      </c>
      <c r="M3537" s="2">
        <f t="shared" si="330"/>
        <v>234.4</v>
      </c>
      <c r="O3537" s="2" t="str">
        <f t="shared" si="331"/>
        <v/>
      </c>
      <c r="P3537" s="2" t="str">
        <f>IF(ISNUMBER(O3537),SUMIFS(O$1:$O3537,A$1:$A3537,A3537,C$1:$C3537,C3537,G$1:$G3537,G3537,E$1:$E3537,E3537),"")</f>
        <v/>
      </c>
      <c r="U3537" t="str">
        <f t="shared" si="332"/>
        <v/>
      </c>
      <c r="AC3537" s="2" t="str">
        <f t="shared" si="333"/>
        <v/>
      </c>
      <c r="AH3537" s="2" t="str">
        <f t="shared" si="334"/>
        <v/>
      </c>
      <c r="AI3537" s="2" t="str">
        <f>IF(ISNUMBER(AH3537),SUMIFS($AH$1:AH3537,$A$1:A3537,A3537,C$1:$C3537,C3537,$G$1:G3537,G3537,$E$1:E3537,E3537),"")</f>
        <v/>
      </c>
      <c r="AJ3537">
        <f t="shared" si="335"/>
        <v>3</v>
      </c>
    </row>
    <row r="3538" spans="1:36" x14ac:dyDescent="0.25">
      <c r="A3538" s="14" t="s">
        <v>94</v>
      </c>
      <c r="B3538" t="s">
        <v>80</v>
      </c>
      <c r="C3538" t="s">
        <v>90</v>
      </c>
      <c r="D3538" s="13">
        <v>42333</v>
      </c>
      <c r="E3538">
        <v>2</v>
      </c>
      <c r="F3538">
        <v>100</v>
      </c>
      <c r="G3538" s="2" t="s">
        <v>87</v>
      </c>
      <c r="H3538" s="2" t="s">
        <v>11</v>
      </c>
      <c r="I3538">
        <v>10</v>
      </c>
      <c r="J3538" s="2" t="s">
        <v>88</v>
      </c>
      <c r="K3538" s="2">
        <v>90</v>
      </c>
      <c r="L3538" s="2">
        <v>2320</v>
      </c>
      <c r="M3538" s="2">
        <f t="shared" si="330"/>
        <v>232</v>
      </c>
      <c r="O3538" s="2" t="str">
        <f t="shared" si="331"/>
        <v/>
      </c>
      <c r="P3538" s="2" t="str">
        <f>IF(ISNUMBER(O3538),SUMIFS(O$1:$O3538,A$1:$A3538,A3538,C$1:$C3538,C3538,G$1:$G3538,G3538,E$1:$E3538,E3538),"")</f>
        <v/>
      </c>
      <c r="U3538" t="str">
        <f t="shared" si="332"/>
        <v/>
      </c>
      <c r="AC3538" s="2" t="str">
        <f t="shared" si="333"/>
        <v/>
      </c>
      <c r="AH3538" s="2" t="str">
        <f t="shared" si="334"/>
        <v/>
      </c>
      <c r="AI3538" s="2" t="str">
        <f>IF(ISNUMBER(AH3538),SUMIFS($AH$1:AH3538,$A$1:A3538,A3538,C$1:$C3538,C3538,$G$1:G3538,G3538,$E$1:E3538,E3538),"")</f>
        <v/>
      </c>
      <c r="AJ3538">
        <f t="shared" si="335"/>
        <v>3</v>
      </c>
    </row>
    <row r="3539" spans="1:36" x14ac:dyDescent="0.25">
      <c r="A3539" s="14" t="s">
        <v>93</v>
      </c>
      <c r="B3539" t="s">
        <v>80</v>
      </c>
      <c r="C3539" t="s">
        <v>90</v>
      </c>
      <c r="D3539" s="13">
        <v>42333</v>
      </c>
      <c r="E3539">
        <v>2</v>
      </c>
      <c r="F3539">
        <v>200</v>
      </c>
      <c r="G3539" s="2" t="s">
        <v>87</v>
      </c>
      <c r="H3539" s="2" t="s">
        <v>11</v>
      </c>
      <c r="I3539">
        <v>10</v>
      </c>
      <c r="J3539" s="2" t="s">
        <v>88</v>
      </c>
      <c r="K3539" s="2">
        <v>180</v>
      </c>
      <c r="L3539" s="2">
        <v>2440</v>
      </c>
      <c r="M3539" s="2">
        <f t="shared" si="330"/>
        <v>244</v>
      </c>
      <c r="O3539" s="2" t="str">
        <f t="shared" si="331"/>
        <v/>
      </c>
      <c r="P3539" s="2" t="str">
        <f>IF(ISNUMBER(O3539),SUMIFS(O$1:$O3539,A$1:$A3539,A3539,C$1:$C3539,C3539,G$1:$G3539,G3539,E$1:$E3539,E3539),"")</f>
        <v/>
      </c>
      <c r="U3539" t="str">
        <f t="shared" si="332"/>
        <v/>
      </c>
      <c r="AC3539" s="2" t="str">
        <f t="shared" si="333"/>
        <v/>
      </c>
      <c r="AH3539" s="2" t="str">
        <f t="shared" si="334"/>
        <v/>
      </c>
      <c r="AI3539" s="2" t="str">
        <f>IF(ISNUMBER(AH3539),SUMIFS($AH$1:AH3539,$A$1:A3539,A3539,C$1:$C3539,C3539,$G$1:G3539,G3539,$E$1:E3539,E3539),"")</f>
        <v/>
      </c>
      <c r="AJ3539">
        <f t="shared" si="335"/>
        <v>3</v>
      </c>
    </row>
    <row r="3540" spans="1:36" x14ac:dyDescent="0.25">
      <c r="A3540" s="14" t="s">
        <v>92</v>
      </c>
      <c r="B3540" t="s">
        <v>80</v>
      </c>
      <c r="C3540" t="s">
        <v>90</v>
      </c>
      <c r="D3540" s="13">
        <v>42333</v>
      </c>
      <c r="E3540">
        <v>2</v>
      </c>
      <c r="F3540">
        <v>350</v>
      </c>
      <c r="G3540" s="2" t="s">
        <v>87</v>
      </c>
      <c r="H3540" s="2" t="s">
        <v>11</v>
      </c>
      <c r="I3540">
        <v>10</v>
      </c>
      <c r="J3540" s="2" t="s">
        <v>88</v>
      </c>
      <c r="K3540" s="2">
        <v>315</v>
      </c>
      <c r="L3540" s="2">
        <v>2512</v>
      </c>
      <c r="M3540" s="2">
        <f t="shared" si="330"/>
        <v>251.2</v>
      </c>
      <c r="O3540" s="2" t="str">
        <f t="shared" si="331"/>
        <v/>
      </c>
      <c r="P3540" s="2" t="str">
        <f>IF(ISNUMBER(O3540),SUMIFS(O$1:$O3540,A$1:$A3540,A3540,C$1:$C3540,C3540,G$1:$G3540,G3540,E$1:$E3540,E3540),"")</f>
        <v/>
      </c>
      <c r="U3540" t="str">
        <f t="shared" si="332"/>
        <v/>
      </c>
      <c r="AC3540" s="2" t="str">
        <f t="shared" si="333"/>
        <v/>
      </c>
      <c r="AH3540" s="2" t="str">
        <f t="shared" si="334"/>
        <v/>
      </c>
      <c r="AI3540" s="2" t="str">
        <f>IF(ISNUMBER(AH3540),SUMIFS($AH$1:AH3540,$A$1:A3540,A3540,C$1:$C3540,C3540,$G$1:G3540,G3540,$E$1:E3540,E3540),"")</f>
        <v/>
      </c>
      <c r="AJ3540">
        <f t="shared" si="335"/>
        <v>3</v>
      </c>
    </row>
    <row r="3541" spans="1:36" x14ac:dyDescent="0.25">
      <c r="A3541" s="14" t="s">
        <v>91</v>
      </c>
      <c r="B3541" t="s">
        <v>80</v>
      </c>
      <c r="C3541" t="s">
        <v>90</v>
      </c>
      <c r="D3541" s="13">
        <v>42333</v>
      </c>
      <c r="E3541">
        <v>2</v>
      </c>
      <c r="F3541">
        <v>500</v>
      </c>
      <c r="G3541" s="2" t="s">
        <v>87</v>
      </c>
      <c r="H3541" s="2" t="s">
        <v>11</v>
      </c>
      <c r="I3541">
        <v>10</v>
      </c>
      <c r="J3541" s="2" t="s">
        <v>88</v>
      </c>
      <c r="K3541" s="2">
        <v>450</v>
      </c>
      <c r="L3541" s="2">
        <v>2368</v>
      </c>
      <c r="M3541" s="2">
        <f t="shared" si="330"/>
        <v>236.8</v>
      </c>
      <c r="O3541" s="2" t="str">
        <f t="shared" si="331"/>
        <v/>
      </c>
      <c r="P3541" s="2" t="str">
        <f>IF(ISNUMBER(O3541),SUMIFS(O$1:$O3541,A$1:$A3541,A3541,C$1:$C3541,C3541,G$1:$G3541,G3541,E$1:$E3541,E3541),"")</f>
        <v/>
      </c>
      <c r="U3541" t="str">
        <f t="shared" si="332"/>
        <v/>
      </c>
      <c r="AC3541" s="2" t="str">
        <f t="shared" si="333"/>
        <v/>
      </c>
      <c r="AH3541" s="2" t="str">
        <f t="shared" si="334"/>
        <v/>
      </c>
      <c r="AI3541" s="2" t="str">
        <f>IF(ISNUMBER(AH3541),SUMIFS($AH$1:AH3541,$A$1:A3541,A3541,C$1:$C3541,C3541,$G$1:G3541,G3541,$E$1:E3541,E3541),"")</f>
        <v/>
      </c>
      <c r="AJ3541">
        <f t="shared" si="335"/>
        <v>3</v>
      </c>
    </row>
    <row r="3542" spans="1:36" x14ac:dyDescent="0.25">
      <c r="A3542" s="14" t="s">
        <v>96</v>
      </c>
      <c r="B3542" t="s">
        <v>80</v>
      </c>
      <c r="C3542" t="s">
        <v>90</v>
      </c>
      <c r="D3542" s="13">
        <v>42333</v>
      </c>
      <c r="E3542">
        <v>3</v>
      </c>
      <c r="F3542">
        <v>0</v>
      </c>
      <c r="G3542" s="2" t="s">
        <v>87</v>
      </c>
      <c r="H3542" s="2" t="s">
        <v>11</v>
      </c>
      <c r="I3542">
        <v>10</v>
      </c>
      <c r="J3542" s="2" t="s">
        <v>88</v>
      </c>
      <c r="K3542" s="2">
        <v>0</v>
      </c>
      <c r="L3542" s="2">
        <v>2104</v>
      </c>
      <c r="M3542" s="2">
        <f t="shared" si="330"/>
        <v>210.4</v>
      </c>
      <c r="O3542" s="2" t="str">
        <f t="shared" si="331"/>
        <v/>
      </c>
      <c r="P3542" s="2" t="str">
        <f>IF(ISNUMBER(O3542),SUMIFS(O$1:$O3542,A$1:$A3542,A3542,C$1:$C3542,C3542,G$1:$G3542,G3542,E$1:$E3542,E3542),"")</f>
        <v/>
      </c>
      <c r="U3542" t="str">
        <f t="shared" si="332"/>
        <v/>
      </c>
      <c r="AC3542" s="2" t="str">
        <f t="shared" si="333"/>
        <v/>
      </c>
      <c r="AH3542" s="2" t="str">
        <f t="shared" si="334"/>
        <v/>
      </c>
      <c r="AI3542" s="2" t="str">
        <f>IF(ISNUMBER(AH3542),SUMIFS($AH$1:AH3542,$A$1:A3542,A3542,C$1:$C3542,C3542,$G$1:G3542,G3542,$E$1:E3542,E3542),"")</f>
        <v/>
      </c>
      <c r="AJ3542">
        <f t="shared" si="335"/>
        <v>3</v>
      </c>
    </row>
    <row r="3543" spans="1:36" x14ac:dyDescent="0.25">
      <c r="A3543" s="14" t="s">
        <v>95</v>
      </c>
      <c r="B3543" t="s">
        <v>80</v>
      </c>
      <c r="C3543" t="s">
        <v>90</v>
      </c>
      <c r="D3543" s="13">
        <v>42333</v>
      </c>
      <c r="E3543">
        <v>3</v>
      </c>
      <c r="F3543">
        <v>50</v>
      </c>
      <c r="G3543" s="2" t="s">
        <v>87</v>
      </c>
      <c r="H3543" s="2" t="s">
        <v>11</v>
      </c>
      <c r="I3543">
        <v>10</v>
      </c>
      <c r="J3543" s="2" t="s">
        <v>88</v>
      </c>
      <c r="K3543" s="2">
        <v>45</v>
      </c>
      <c r="L3543" s="2">
        <v>2080</v>
      </c>
      <c r="M3543" s="2">
        <f t="shared" si="330"/>
        <v>208</v>
      </c>
      <c r="O3543" s="2" t="str">
        <f t="shared" si="331"/>
        <v/>
      </c>
      <c r="P3543" s="2" t="str">
        <f>IF(ISNUMBER(O3543),SUMIFS(O$1:$O3543,A$1:$A3543,A3543,C$1:$C3543,C3543,G$1:$G3543,G3543,E$1:$E3543,E3543),"")</f>
        <v/>
      </c>
      <c r="U3543" t="str">
        <f t="shared" si="332"/>
        <v/>
      </c>
      <c r="AC3543" s="2" t="str">
        <f t="shared" si="333"/>
        <v/>
      </c>
      <c r="AH3543" s="2" t="str">
        <f t="shared" si="334"/>
        <v/>
      </c>
      <c r="AI3543" s="2" t="str">
        <f>IF(ISNUMBER(AH3543),SUMIFS($AH$1:AH3543,$A$1:A3543,A3543,C$1:$C3543,C3543,$G$1:G3543,G3543,$E$1:E3543,E3543),"")</f>
        <v/>
      </c>
      <c r="AJ3543">
        <f t="shared" si="335"/>
        <v>3</v>
      </c>
    </row>
    <row r="3544" spans="1:36" x14ac:dyDescent="0.25">
      <c r="A3544" s="14" t="s">
        <v>94</v>
      </c>
      <c r="B3544" t="s">
        <v>80</v>
      </c>
      <c r="C3544" t="s">
        <v>90</v>
      </c>
      <c r="D3544" s="13">
        <v>42333</v>
      </c>
      <c r="E3544">
        <v>3</v>
      </c>
      <c r="F3544">
        <v>100</v>
      </c>
      <c r="G3544" s="2" t="s">
        <v>87</v>
      </c>
      <c r="H3544" s="2" t="s">
        <v>11</v>
      </c>
      <c r="I3544">
        <v>10</v>
      </c>
      <c r="J3544" s="2" t="s">
        <v>88</v>
      </c>
      <c r="K3544" s="2">
        <v>90</v>
      </c>
      <c r="L3544" s="2">
        <v>2248</v>
      </c>
      <c r="M3544" s="2">
        <f t="shared" si="330"/>
        <v>224.8</v>
      </c>
      <c r="O3544" s="2" t="str">
        <f t="shared" si="331"/>
        <v/>
      </c>
      <c r="P3544" s="2" t="str">
        <f>IF(ISNUMBER(O3544),SUMIFS(O$1:$O3544,A$1:$A3544,A3544,C$1:$C3544,C3544,G$1:$G3544,G3544,E$1:$E3544,E3544),"")</f>
        <v/>
      </c>
      <c r="U3544" t="str">
        <f t="shared" si="332"/>
        <v/>
      </c>
      <c r="AC3544" s="2" t="str">
        <f t="shared" si="333"/>
        <v/>
      </c>
      <c r="AH3544" s="2" t="str">
        <f t="shared" si="334"/>
        <v/>
      </c>
      <c r="AI3544" s="2" t="str">
        <f>IF(ISNUMBER(AH3544),SUMIFS($AH$1:AH3544,$A$1:A3544,A3544,C$1:$C3544,C3544,$G$1:G3544,G3544,$E$1:E3544,E3544),"")</f>
        <v/>
      </c>
      <c r="AJ3544">
        <f t="shared" si="335"/>
        <v>3</v>
      </c>
    </row>
    <row r="3545" spans="1:36" x14ac:dyDescent="0.25">
      <c r="A3545" s="14" t="s">
        <v>93</v>
      </c>
      <c r="B3545" t="s">
        <v>80</v>
      </c>
      <c r="C3545" t="s">
        <v>90</v>
      </c>
      <c r="D3545" s="13">
        <v>42333</v>
      </c>
      <c r="E3545">
        <v>3</v>
      </c>
      <c r="F3545">
        <v>200</v>
      </c>
      <c r="G3545" s="2" t="s">
        <v>87</v>
      </c>
      <c r="H3545" s="2" t="s">
        <v>11</v>
      </c>
      <c r="I3545">
        <v>10</v>
      </c>
      <c r="J3545" s="2" t="s">
        <v>88</v>
      </c>
      <c r="K3545" s="2">
        <v>180</v>
      </c>
      <c r="L3545" s="2">
        <v>2392</v>
      </c>
      <c r="M3545" s="2">
        <f t="shared" si="330"/>
        <v>239.2</v>
      </c>
      <c r="O3545" s="2" t="str">
        <f t="shared" si="331"/>
        <v/>
      </c>
      <c r="P3545" s="2" t="str">
        <f>IF(ISNUMBER(O3545),SUMIFS(O$1:$O3545,A$1:$A3545,A3545,C$1:$C3545,C3545,G$1:$G3545,G3545,E$1:$E3545,E3545),"")</f>
        <v/>
      </c>
      <c r="U3545" t="str">
        <f t="shared" si="332"/>
        <v/>
      </c>
      <c r="AC3545" s="2" t="str">
        <f t="shared" si="333"/>
        <v/>
      </c>
      <c r="AH3545" s="2" t="str">
        <f t="shared" si="334"/>
        <v/>
      </c>
      <c r="AI3545" s="2" t="str">
        <f>IF(ISNUMBER(AH3545),SUMIFS($AH$1:AH3545,$A$1:A3545,A3545,C$1:$C3545,C3545,$G$1:G3545,G3545,$E$1:E3545,E3545),"")</f>
        <v/>
      </c>
      <c r="AJ3545">
        <f t="shared" si="335"/>
        <v>3</v>
      </c>
    </row>
    <row r="3546" spans="1:36" x14ac:dyDescent="0.25">
      <c r="A3546" s="14" t="s">
        <v>92</v>
      </c>
      <c r="B3546" t="s">
        <v>80</v>
      </c>
      <c r="C3546" t="s">
        <v>90</v>
      </c>
      <c r="D3546" s="13">
        <v>42333</v>
      </c>
      <c r="E3546">
        <v>3</v>
      </c>
      <c r="F3546">
        <v>350</v>
      </c>
      <c r="G3546" s="2" t="s">
        <v>87</v>
      </c>
      <c r="H3546" s="2" t="s">
        <v>11</v>
      </c>
      <c r="I3546">
        <v>10</v>
      </c>
      <c r="J3546" s="2" t="s">
        <v>88</v>
      </c>
      <c r="K3546" s="2">
        <v>315</v>
      </c>
      <c r="L3546" s="2">
        <v>2344</v>
      </c>
      <c r="M3546" s="2">
        <f t="shared" si="330"/>
        <v>234.4</v>
      </c>
      <c r="O3546" s="2" t="str">
        <f t="shared" si="331"/>
        <v/>
      </c>
      <c r="P3546" s="2" t="str">
        <f>IF(ISNUMBER(O3546),SUMIFS(O$1:$O3546,A$1:$A3546,A3546,C$1:$C3546,C3546,G$1:$G3546,G3546,E$1:$E3546,E3546),"")</f>
        <v/>
      </c>
      <c r="U3546" t="str">
        <f t="shared" si="332"/>
        <v/>
      </c>
      <c r="AC3546" s="2" t="str">
        <f t="shared" si="333"/>
        <v/>
      </c>
      <c r="AH3546" s="2" t="str">
        <f t="shared" si="334"/>
        <v/>
      </c>
      <c r="AI3546" s="2" t="str">
        <f>IF(ISNUMBER(AH3546),SUMIFS($AH$1:AH3546,$A$1:A3546,A3546,C$1:$C3546,C3546,$G$1:G3546,G3546,$E$1:E3546,E3546),"")</f>
        <v/>
      </c>
      <c r="AJ3546">
        <f t="shared" si="335"/>
        <v>3</v>
      </c>
    </row>
    <row r="3547" spans="1:36" x14ac:dyDescent="0.25">
      <c r="A3547" s="14" t="s">
        <v>91</v>
      </c>
      <c r="B3547" t="s">
        <v>80</v>
      </c>
      <c r="C3547" t="s">
        <v>90</v>
      </c>
      <c r="D3547" s="13">
        <v>42333</v>
      </c>
      <c r="E3547">
        <v>3</v>
      </c>
      <c r="F3547">
        <v>500</v>
      </c>
      <c r="G3547" s="2" t="s">
        <v>87</v>
      </c>
      <c r="H3547" s="2" t="s">
        <v>11</v>
      </c>
      <c r="I3547">
        <v>10</v>
      </c>
      <c r="J3547" s="2" t="s">
        <v>88</v>
      </c>
      <c r="K3547" s="2">
        <v>450</v>
      </c>
      <c r="L3547" s="2">
        <v>2440</v>
      </c>
      <c r="M3547" s="2">
        <f t="shared" si="330"/>
        <v>244</v>
      </c>
      <c r="O3547" s="2" t="str">
        <f t="shared" si="331"/>
        <v/>
      </c>
      <c r="P3547" s="2" t="str">
        <f>IF(ISNUMBER(O3547),SUMIFS(O$1:$O3547,A$1:$A3547,A3547,C$1:$C3547,C3547,G$1:$G3547,G3547,E$1:$E3547,E3547),"")</f>
        <v/>
      </c>
      <c r="U3547" t="str">
        <f t="shared" si="332"/>
        <v/>
      </c>
      <c r="AC3547" s="2" t="str">
        <f t="shared" si="333"/>
        <v/>
      </c>
      <c r="AH3547" s="2" t="str">
        <f t="shared" si="334"/>
        <v/>
      </c>
      <c r="AI3547" s="2" t="str">
        <f>IF(ISNUMBER(AH3547),SUMIFS($AH$1:AH3547,$A$1:A3547,A3547,C$1:$C3547,C3547,$G$1:G3547,G3547,$E$1:E3547,E3547),"")</f>
        <v/>
      </c>
      <c r="AJ3547">
        <f t="shared" si="335"/>
        <v>3</v>
      </c>
    </row>
    <row r="3548" spans="1:36" x14ac:dyDescent="0.25">
      <c r="A3548" s="14" t="s">
        <v>96</v>
      </c>
      <c r="B3548" t="s">
        <v>80</v>
      </c>
      <c r="C3548" t="s">
        <v>90</v>
      </c>
      <c r="D3548" s="13">
        <v>42339</v>
      </c>
      <c r="E3548">
        <v>1</v>
      </c>
      <c r="F3548">
        <v>0</v>
      </c>
      <c r="G3548" s="2" t="s">
        <v>87</v>
      </c>
      <c r="H3548" s="2" t="s">
        <v>12</v>
      </c>
      <c r="I3548">
        <v>10</v>
      </c>
      <c r="J3548" s="2" t="s">
        <v>88</v>
      </c>
      <c r="K3548" s="2">
        <v>0</v>
      </c>
      <c r="L3548" s="2">
        <v>2712</v>
      </c>
      <c r="M3548" s="2">
        <f t="shared" si="330"/>
        <v>271.2</v>
      </c>
      <c r="O3548" s="2" t="str">
        <f t="shared" si="331"/>
        <v/>
      </c>
      <c r="P3548" s="2" t="str">
        <f>IF(ISNUMBER(O3548),SUMIFS(O$1:$O3548,A$1:$A3548,A3548,C$1:$C3548,C3548,G$1:$G3548,G3548,E$1:$E3548,E3548),"")</f>
        <v/>
      </c>
      <c r="U3548" t="str">
        <f t="shared" si="332"/>
        <v/>
      </c>
      <c r="AC3548" s="2" t="str">
        <f t="shared" si="333"/>
        <v/>
      </c>
      <c r="AH3548" s="2" t="str">
        <f t="shared" si="334"/>
        <v/>
      </c>
      <c r="AI3548" s="2" t="str">
        <f>IF(ISNUMBER(AH3548),SUMIFS($AH$1:AH3548,$A$1:A3548,A3548,C$1:$C3548,C3548,$G$1:G3548,G3548,$E$1:E3548,E3548),"")</f>
        <v/>
      </c>
      <c r="AJ3548">
        <f t="shared" si="335"/>
        <v>3</v>
      </c>
    </row>
    <row r="3549" spans="1:36" x14ac:dyDescent="0.25">
      <c r="A3549" s="14" t="s">
        <v>95</v>
      </c>
      <c r="B3549" t="s">
        <v>80</v>
      </c>
      <c r="C3549" t="s">
        <v>90</v>
      </c>
      <c r="D3549" s="13">
        <v>42339</v>
      </c>
      <c r="E3549">
        <v>1</v>
      </c>
      <c r="F3549">
        <v>50</v>
      </c>
      <c r="G3549" s="2" t="s">
        <v>87</v>
      </c>
      <c r="H3549" s="2" t="s">
        <v>12</v>
      </c>
      <c r="I3549">
        <v>10</v>
      </c>
      <c r="J3549" s="2" t="s">
        <v>88</v>
      </c>
      <c r="K3549" s="2">
        <v>45</v>
      </c>
      <c r="L3549" s="2">
        <v>2824</v>
      </c>
      <c r="M3549" s="2">
        <f t="shared" si="330"/>
        <v>282.39999999999998</v>
      </c>
      <c r="O3549" s="2" t="str">
        <f t="shared" si="331"/>
        <v/>
      </c>
      <c r="P3549" s="2" t="str">
        <f>IF(ISNUMBER(O3549),SUMIFS(O$1:$O3549,A$1:$A3549,A3549,C$1:$C3549,C3549,G$1:$G3549,G3549,E$1:$E3549,E3549),"")</f>
        <v/>
      </c>
      <c r="U3549" t="str">
        <f t="shared" si="332"/>
        <v/>
      </c>
      <c r="AC3549" s="2" t="str">
        <f t="shared" si="333"/>
        <v/>
      </c>
      <c r="AH3549" s="2" t="str">
        <f t="shared" si="334"/>
        <v/>
      </c>
      <c r="AI3549" s="2" t="str">
        <f>IF(ISNUMBER(AH3549),SUMIFS($AH$1:AH3549,$A$1:A3549,A3549,C$1:$C3549,C3549,$G$1:G3549,G3549,$E$1:E3549,E3549),"")</f>
        <v/>
      </c>
      <c r="AJ3549">
        <f t="shared" si="335"/>
        <v>3</v>
      </c>
    </row>
    <row r="3550" spans="1:36" x14ac:dyDescent="0.25">
      <c r="A3550" s="14" t="s">
        <v>94</v>
      </c>
      <c r="B3550" t="s">
        <v>80</v>
      </c>
      <c r="C3550" t="s">
        <v>90</v>
      </c>
      <c r="D3550" s="13">
        <v>42339</v>
      </c>
      <c r="E3550">
        <v>1</v>
      </c>
      <c r="F3550">
        <v>100</v>
      </c>
      <c r="G3550" s="2" t="s">
        <v>87</v>
      </c>
      <c r="H3550" s="2" t="s">
        <v>12</v>
      </c>
      <c r="I3550">
        <v>10</v>
      </c>
      <c r="J3550" s="2" t="s">
        <v>88</v>
      </c>
      <c r="K3550" s="2">
        <v>90</v>
      </c>
      <c r="L3550" s="2">
        <v>3048</v>
      </c>
      <c r="M3550" s="2">
        <f t="shared" si="330"/>
        <v>304.8</v>
      </c>
      <c r="O3550" s="2" t="str">
        <f t="shared" si="331"/>
        <v/>
      </c>
      <c r="P3550" s="2" t="str">
        <f>IF(ISNUMBER(O3550),SUMIFS(O$1:$O3550,A$1:$A3550,A3550,C$1:$C3550,C3550,G$1:$G3550,G3550,E$1:$E3550,E3550),"")</f>
        <v/>
      </c>
      <c r="U3550" t="str">
        <f t="shared" si="332"/>
        <v/>
      </c>
      <c r="AC3550" s="2" t="str">
        <f t="shared" si="333"/>
        <v/>
      </c>
      <c r="AH3550" s="2" t="str">
        <f t="shared" si="334"/>
        <v/>
      </c>
      <c r="AI3550" s="2" t="str">
        <f>IF(ISNUMBER(AH3550),SUMIFS($AH$1:AH3550,$A$1:A3550,A3550,C$1:$C3550,C3550,$G$1:G3550,G3550,$E$1:E3550,E3550),"")</f>
        <v/>
      </c>
      <c r="AJ3550">
        <f t="shared" si="335"/>
        <v>3</v>
      </c>
    </row>
    <row r="3551" spans="1:36" x14ac:dyDescent="0.25">
      <c r="A3551" s="14" t="s">
        <v>93</v>
      </c>
      <c r="B3551" t="s">
        <v>80</v>
      </c>
      <c r="C3551" t="s">
        <v>90</v>
      </c>
      <c r="D3551" s="13">
        <v>42339</v>
      </c>
      <c r="E3551">
        <v>1</v>
      </c>
      <c r="F3551">
        <v>200</v>
      </c>
      <c r="G3551" s="2" t="s">
        <v>87</v>
      </c>
      <c r="H3551" s="2" t="s">
        <v>12</v>
      </c>
      <c r="I3551">
        <v>10</v>
      </c>
      <c r="J3551" s="2" t="s">
        <v>88</v>
      </c>
      <c r="K3551" s="2">
        <v>180</v>
      </c>
      <c r="L3551" s="2">
        <v>3160</v>
      </c>
      <c r="M3551" s="2">
        <f t="shared" si="330"/>
        <v>316</v>
      </c>
      <c r="O3551" s="2" t="str">
        <f t="shared" si="331"/>
        <v/>
      </c>
      <c r="P3551" s="2" t="str">
        <f>IF(ISNUMBER(O3551),SUMIFS(O$1:$O3551,A$1:$A3551,A3551,C$1:$C3551,C3551,G$1:$G3551,G3551,E$1:$E3551,E3551),"")</f>
        <v/>
      </c>
      <c r="U3551" t="str">
        <f t="shared" si="332"/>
        <v/>
      </c>
      <c r="AC3551" s="2" t="str">
        <f t="shared" si="333"/>
        <v/>
      </c>
      <c r="AH3551" s="2" t="str">
        <f t="shared" si="334"/>
        <v/>
      </c>
      <c r="AI3551" s="2" t="str">
        <f>IF(ISNUMBER(AH3551),SUMIFS($AH$1:AH3551,$A$1:A3551,A3551,C$1:$C3551,C3551,$G$1:G3551,G3551,$E$1:E3551,E3551),"")</f>
        <v/>
      </c>
      <c r="AJ3551">
        <f t="shared" si="335"/>
        <v>3</v>
      </c>
    </row>
    <row r="3552" spans="1:36" x14ac:dyDescent="0.25">
      <c r="A3552" s="14" t="s">
        <v>92</v>
      </c>
      <c r="B3552" t="s">
        <v>80</v>
      </c>
      <c r="C3552" t="s">
        <v>90</v>
      </c>
      <c r="D3552" s="13">
        <v>42339</v>
      </c>
      <c r="E3552">
        <v>1</v>
      </c>
      <c r="F3552">
        <v>350</v>
      </c>
      <c r="G3552" s="2" t="s">
        <v>87</v>
      </c>
      <c r="H3552" s="2" t="s">
        <v>12</v>
      </c>
      <c r="I3552">
        <v>10</v>
      </c>
      <c r="J3552" s="2" t="s">
        <v>88</v>
      </c>
      <c r="K3552" s="2">
        <v>315</v>
      </c>
      <c r="L3552" s="2">
        <v>3160</v>
      </c>
      <c r="M3552" s="2">
        <f t="shared" si="330"/>
        <v>316</v>
      </c>
      <c r="O3552" s="2" t="str">
        <f t="shared" si="331"/>
        <v/>
      </c>
      <c r="P3552" s="2" t="str">
        <f>IF(ISNUMBER(O3552),SUMIFS(O$1:$O3552,A$1:$A3552,A3552,C$1:$C3552,C3552,G$1:$G3552,G3552,E$1:$E3552,E3552),"")</f>
        <v/>
      </c>
      <c r="U3552" t="str">
        <f t="shared" si="332"/>
        <v/>
      </c>
      <c r="AC3552" s="2" t="str">
        <f t="shared" si="333"/>
        <v/>
      </c>
      <c r="AH3552" s="2" t="str">
        <f t="shared" si="334"/>
        <v/>
      </c>
      <c r="AI3552" s="2" t="str">
        <f>IF(ISNUMBER(AH3552),SUMIFS($AH$1:AH3552,$A$1:A3552,A3552,C$1:$C3552,C3552,$G$1:G3552,G3552,$E$1:E3552,E3552),"")</f>
        <v/>
      </c>
      <c r="AJ3552">
        <f t="shared" si="335"/>
        <v>3</v>
      </c>
    </row>
    <row r="3553" spans="1:36" x14ac:dyDescent="0.25">
      <c r="A3553" s="14" t="s">
        <v>91</v>
      </c>
      <c r="B3553" t="s">
        <v>80</v>
      </c>
      <c r="C3553" t="s">
        <v>90</v>
      </c>
      <c r="D3553" s="13">
        <v>42339</v>
      </c>
      <c r="E3553">
        <v>1</v>
      </c>
      <c r="F3553">
        <v>500</v>
      </c>
      <c r="G3553" s="2" t="s">
        <v>87</v>
      </c>
      <c r="H3553" s="2" t="s">
        <v>12</v>
      </c>
      <c r="I3553">
        <v>10</v>
      </c>
      <c r="J3553" s="2" t="s">
        <v>88</v>
      </c>
      <c r="K3553" s="2">
        <v>450</v>
      </c>
      <c r="L3553" s="2">
        <v>3244</v>
      </c>
      <c r="M3553" s="2">
        <f t="shared" si="330"/>
        <v>324.39999999999998</v>
      </c>
      <c r="O3553" s="2" t="str">
        <f t="shared" si="331"/>
        <v/>
      </c>
      <c r="P3553" s="2" t="str">
        <f>IF(ISNUMBER(O3553),SUMIFS(O$1:$O3553,A$1:$A3553,A3553,C$1:$C3553,C3553,G$1:$G3553,G3553,E$1:$E3553,E3553),"")</f>
        <v/>
      </c>
      <c r="U3553" t="str">
        <f t="shared" si="332"/>
        <v/>
      </c>
      <c r="AC3553" s="2" t="str">
        <f t="shared" si="333"/>
        <v/>
      </c>
      <c r="AH3553" s="2" t="str">
        <f t="shared" si="334"/>
        <v/>
      </c>
      <c r="AI3553" s="2" t="str">
        <f>IF(ISNUMBER(AH3553),SUMIFS($AH$1:AH3553,$A$1:A3553,A3553,C$1:$C3553,C3553,$G$1:G3553,G3553,$E$1:E3553,E3553),"")</f>
        <v/>
      </c>
      <c r="AJ3553">
        <f t="shared" si="335"/>
        <v>3</v>
      </c>
    </row>
    <row r="3554" spans="1:36" x14ac:dyDescent="0.25">
      <c r="A3554" s="14" t="s">
        <v>96</v>
      </c>
      <c r="B3554" t="s">
        <v>80</v>
      </c>
      <c r="C3554" t="s">
        <v>90</v>
      </c>
      <c r="D3554" s="13">
        <v>42339</v>
      </c>
      <c r="E3554">
        <v>2</v>
      </c>
      <c r="F3554">
        <v>0</v>
      </c>
      <c r="G3554" s="2" t="s">
        <v>87</v>
      </c>
      <c r="H3554" s="2" t="s">
        <v>12</v>
      </c>
      <c r="I3554">
        <v>10</v>
      </c>
      <c r="J3554" s="2" t="s">
        <v>88</v>
      </c>
      <c r="K3554" s="2">
        <v>0</v>
      </c>
      <c r="L3554" s="2">
        <v>2628</v>
      </c>
      <c r="M3554" s="2">
        <f t="shared" si="330"/>
        <v>262.8</v>
      </c>
      <c r="O3554" s="2" t="str">
        <f t="shared" si="331"/>
        <v/>
      </c>
      <c r="P3554" s="2" t="str">
        <f>IF(ISNUMBER(O3554),SUMIFS(O$1:$O3554,A$1:$A3554,A3554,C$1:$C3554,C3554,G$1:$G3554,G3554,E$1:$E3554,E3554),"")</f>
        <v/>
      </c>
      <c r="U3554" t="str">
        <f t="shared" si="332"/>
        <v/>
      </c>
      <c r="AC3554" s="2" t="str">
        <f t="shared" si="333"/>
        <v/>
      </c>
      <c r="AH3554" s="2" t="str">
        <f t="shared" si="334"/>
        <v/>
      </c>
      <c r="AI3554" s="2" t="str">
        <f>IF(ISNUMBER(AH3554),SUMIFS($AH$1:AH3554,$A$1:A3554,A3554,C$1:$C3554,C3554,$G$1:G3554,G3554,$E$1:E3554,E3554),"")</f>
        <v/>
      </c>
      <c r="AJ3554">
        <f t="shared" si="335"/>
        <v>3</v>
      </c>
    </row>
    <row r="3555" spans="1:36" x14ac:dyDescent="0.25">
      <c r="A3555" s="14" t="s">
        <v>95</v>
      </c>
      <c r="B3555" t="s">
        <v>80</v>
      </c>
      <c r="C3555" t="s">
        <v>90</v>
      </c>
      <c r="D3555" s="13">
        <v>42339</v>
      </c>
      <c r="E3555">
        <v>2</v>
      </c>
      <c r="F3555">
        <v>50</v>
      </c>
      <c r="G3555" s="2" t="s">
        <v>87</v>
      </c>
      <c r="H3555" s="2" t="s">
        <v>12</v>
      </c>
      <c r="I3555">
        <v>10</v>
      </c>
      <c r="J3555" s="2" t="s">
        <v>88</v>
      </c>
      <c r="K3555" s="2">
        <v>45</v>
      </c>
      <c r="L3555" s="2">
        <v>2796</v>
      </c>
      <c r="M3555" s="2">
        <f t="shared" si="330"/>
        <v>279.60000000000002</v>
      </c>
      <c r="O3555" s="2" t="str">
        <f t="shared" si="331"/>
        <v/>
      </c>
      <c r="P3555" s="2" t="str">
        <f>IF(ISNUMBER(O3555),SUMIFS(O$1:$O3555,A$1:$A3555,A3555,C$1:$C3555,C3555,G$1:$G3555,G3555,E$1:$E3555,E3555),"")</f>
        <v/>
      </c>
      <c r="U3555" t="str">
        <f t="shared" si="332"/>
        <v/>
      </c>
      <c r="AC3555" s="2" t="str">
        <f t="shared" si="333"/>
        <v/>
      </c>
      <c r="AH3555" s="2" t="str">
        <f t="shared" si="334"/>
        <v/>
      </c>
      <c r="AI3555" s="2" t="str">
        <f>IF(ISNUMBER(AH3555),SUMIFS($AH$1:AH3555,$A$1:A3555,A3555,C$1:$C3555,C3555,$G$1:G3555,G3555,$E$1:E3555,E3555),"")</f>
        <v/>
      </c>
      <c r="AJ3555">
        <f t="shared" si="335"/>
        <v>3</v>
      </c>
    </row>
    <row r="3556" spans="1:36" x14ac:dyDescent="0.25">
      <c r="A3556" s="14" t="s">
        <v>94</v>
      </c>
      <c r="B3556" t="s">
        <v>80</v>
      </c>
      <c r="C3556" t="s">
        <v>90</v>
      </c>
      <c r="D3556" s="13">
        <v>42339</v>
      </c>
      <c r="E3556">
        <v>2</v>
      </c>
      <c r="F3556">
        <v>100</v>
      </c>
      <c r="G3556" s="2" t="s">
        <v>87</v>
      </c>
      <c r="H3556" s="2" t="s">
        <v>12</v>
      </c>
      <c r="I3556">
        <v>10</v>
      </c>
      <c r="J3556" s="2" t="s">
        <v>88</v>
      </c>
      <c r="K3556" s="2">
        <v>90</v>
      </c>
      <c r="L3556" s="2">
        <v>2908</v>
      </c>
      <c r="M3556" s="2">
        <f t="shared" si="330"/>
        <v>290.8</v>
      </c>
      <c r="O3556" s="2" t="str">
        <f t="shared" si="331"/>
        <v/>
      </c>
      <c r="P3556" s="2" t="str">
        <f>IF(ISNUMBER(O3556),SUMIFS(O$1:$O3556,A$1:$A3556,A3556,C$1:$C3556,C3556,G$1:$G3556,G3556,E$1:$E3556,E3556),"")</f>
        <v/>
      </c>
      <c r="U3556" t="str">
        <f t="shared" si="332"/>
        <v/>
      </c>
      <c r="AC3556" s="2" t="str">
        <f t="shared" si="333"/>
        <v/>
      </c>
      <c r="AH3556" s="2" t="str">
        <f t="shared" si="334"/>
        <v/>
      </c>
      <c r="AI3556" s="2" t="str">
        <f>IF(ISNUMBER(AH3556),SUMIFS($AH$1:AH3556,$A$1:A3556,A3556,C$1:$C3556,C3556,$G$1:G3556,G3556,$E$1:E3556,E3556),"")</f>
        <v/>
      </c>
      <c r="AJ3556">
        <f t="shared" si="335"/>
        <v>3</v>
      </c>
    </row>
    <row r="3557" spans="1:36" x14ac:dyDescent="0.25">
      <c r="A3557" s="14" t="s">
        <v>93</v>
      </c>
      <c r="B3557" t="s">
        <v>80</v>
      </c>
      <c r="C3557" t="s">
        <v>90</v>
      </c>
      <c r="D3557" s="13">
        <v>42339</v>
      </c>
      <c r="E3557">
        <v>2</v>
      </c>
      <c r="F3557">
        <v>200</v>
      </c>
      <c r="G3557" s="2" t="s">
        <v>87</v>
      </c>
      <c r="H3557" s="2" t="s">
        <v>12</v>
      </c>
      <c r="I3557">
        <v>10</v>
      </c>
      <c r="J3557" s="2" t="s">
        <v>88</v>
      </c>
      <c r="K3557" s="2">
        <v>180</v>
      </c>
      <c r="L3557" s="2">
        <v>2908</v>
      </c>
      <c r="M3557" s="2">
        <f t="shared" si="330"/>
        <v>290.8</v>
      </c>
      <c r="O3557" s="2" t="str">
        <f t="shared" si="331"/>
        <v/>
      </c>
      <c r="P3557" s="2" t="str">
        <f>IF(ISNUMBER(O3557),SUMIFS(O$1:$O3557,A$1:$A3557,A3557,C$1:$C3557,C3557,G$1:$G3557,G3557,E$1:$E3557,E3557),"")</f>
        <v/>
      </c>
      <c r="U3557" t="str">
        <f t="shared" si="332"/>
        <v/>
      </c>
      <c r="AC3557" s="2" t="str">
        <f t="shared" si="333"/>
        <v/>
      </c>
      <c r="AH3557" s="2" t="str">
        <f t="shared" si="334"/>
        <v/>
      </c>
      <c r="AI3557" s="2" t="str">
        <f>IF(ISNUMBER(AH3557),SUMIFS($AH$1:AH3557,$A$1:A3557,A3557,C$1:$C3557,C3557,$G$1:G3557,G3557,$E$1:E3557,E3557),"")</f>
        <v/>
      </c>
      <c r="AJ3557">
        <f t="shared" si="335"/>
        <v>3</v>
      </c>
    </row>
    <row r="3558" spans="1:36" x14ac:dyDescent="0.25">
      <c r="A3558" s="14" t="s">
        <v>92</v>
      </c>
      <c r="B3558" t="s">
        <v>80</v>
      </c>
      <c r="C3558" t="s">
        <v>90</v>
      </c>
      <c r="D3558" s="13">
        <v>42339</v>
      </c>
      <c r="E3558">
        <v>2</v>
      </c>
      <c r="F3558">
        <v>350</v>
      </c>
      <c r="G3558" s="2" t="s">
        <v>87</v>
      </c>
      <c r="H3558" s="2" t="s">
        <v>12</v>
      </c>
      <c r="I3558">
        <v>10</v>
      </c>
      <c r="J3558" s="2" t="s">
        <v>88</v>
      </c>
      <c r="K3558" s="2">
        <v>315</v>
      </c>
      <c r="L3558" s="2">
        <v>3076</v>
      </c>
      <c r="M3558" s="2">
        <f t="shared" si="330"/>
        <v>307.60000000000002</v>
      </c>
      <c r="O3558" s="2" t="str">
        <f t="shared" si="331"/>
        <v/>
      </c>
      <c r="P3558" s="2" t="str">
        <f>IF(ISNUMBER(O3558),SUMIFS(O$1:$O3558,A$1:$A3558,A3558,C$1:$C3558,C3558,G$1:$G3558,G3558,E$1:$E3558,E3558),"")</f>
        <v/>
      </c>
      <c r="U3558" t="str">
        <f t="shared" si="332"/>
        <v/>
      </c>
      <c r="AC3558" s="2" t="str">
        <f t="shared" si="333"/>
        <v/>
      </c>
      <c r="AH3558" s="2" t="str">
        <f t="shared" si="334"/>
        <v/>
      </c>
      <c r="AI3558" s="2" t="str">
        <f>IF(ISNUMBER(AH3558),SUMIFS($AH$1:AH3558,$A$1:A3558,A3558,C$1:$C3558,C3558,$G$1:G3558,G3558,$E$1:E3558,E3558),"")</f>
        <v/>
      </c>
      <c r="AJ3558">
        <f t="shared" si="335"/>
        <v>3</v>
      </c>
    </row>
    <row r="3559" spans="1:36" x14ac:dyDescent="0.25">
      <c r="A3559" s="14" t="s">
        <v>91</v>
      </c>
      <c r="B3559" t="s">
        <v>80</v>
      </c>
      <c r="C3559" t="s">
        <v>90</v>
      </c>
      <c r="D3559" s="13">
        <v>42339</v>
      </c>
      <c r="E3559">
        <v>2</v>
      </c>
      <c r="F3559">
        <v>500</v>
      </c>
      <c r="G3559" s="2" t="s">
        <v>87</v>
      </c>
      <c r="H3559" s="2" t="s">
        <v>12</v>
      </c>
      <c r="I3559">
        <v>10</v>
      </c>
      <c r="J3559" s="2" t="s">
        <v>88</v>
      </c>
      <c r="K3559" s="2">
        <v>450</v>
      </c>
      <c r="L3559" s="2">
        <v>3132</v>
      </c>
      <c r="M3559" s="2">
        <f t="shared" si="330"/>
        <v>313.2</v>
      </c>
      <c r="O3559" s="2" t="str">
        <f t="shared" si="331"/>
        <v/>
      </c>
      <c r="P3559" s="2" t="str">
        <f>IF(ISNUMBER(O3559),SUMIFS(O$1:$O3559,A$1:$A3559,A3559,C$1:$C3559,C3559,G$1:$G3559,G3559,E$1:$E3559,E3559),"")</f>
        <v/>
      </c>
      <c r="U3559" t="str">
        <f t="shared" si="332"/>
        <v/>
      </c>
      <c r="AC3559" s="2" t="str">
        <f t="shared" si="333"/>
        <v/>
      </c>
      <c r="AH3559" s="2" t="str">
        <f t="shared" si="334"/>
        <v/>
      </c>
      <c r="AI3559" s="2" t="str">
        <f>IF(ISNUMBER(AH3559),SUMIFS($AH$1:AH3559,$A$1:A3559,A3559,C$1:$C3559,C3559,$G$1:G3559,G3559,$E$1:E3559,E3559),"")</f>
        <v/>
      </c>
      <c r="AJ3559">
        <f t="shared" si="335"/>
        <v>3</v>
      </c>
    </row>
    <row r="3560" spans="1:36" x14ac:dyDescent="0.25">
      <c r="A3560" s="14" t="s">
        <v>96</v>
      </c>
      <c r="B3560" t="s">
        <v>80</v>
      </c>
      <c r="C3560" t="s">
        <v>90</v>
      </c>
      <c r="D3560" s="13">
        <v>42339</v>
      </c>
      <c r="E3560">
        <v>3</v>
      </c>
      <c r="F3560">
        <v>0</v>
      </c>
      <c r="G3560" s="2" t="s">
        <v>87</v>
      </c>
      <c r="H3560" s="2" t="s">
        <v>12</v>
      </c>
      <c r="I3560">
        <v>10</v>
      </c>
      <c r="J3560" s="2" t="s">
        <v>88</v>
      </c>
      <c r="K3560" s="2">
        <v>0</v>
      </c>
      <c r="L3560" s="2">
        <v>2516</v>
      </c>
      <c r="M3560" s="2">
        <f t="shared" si="330"/>
        <v>251.6</v>
      </c>
      <c r="O3560" s="2" t="str">
        <f t="shared" si="331"/>
        <v/>
      </c>
      <c r="P3560" s="2" t="str">
        <f>IF(ISNUMBER(O3560),SUMIFS(O$1:$O3560,A$1:$A3560,A3560,C$1:$C3560,C3560,G$1:$G3560,G3560,E$1:$E3560,E3560),"")</f>
        <v/>
      </c>
      <c r="U3560" t="str">
        <f t="shared" si="332"/>
        <v/>
      </c>
      <c r="AC3560" s="2" t="str">
        <f t="shared" si="333"/>
        <v/>
      </c>
      <c r="AH3560" s="2" t="str">
        <f t="shared" si="334"/>
        <v/>
      </c>
      <c r="AI3560" s="2" t="str">
        <f>IF(ISNUMBER(AH3560),SUMIFS($AH$1:AH3560,$A$1:A3560,A3560,C$1:$C3560,C3560,$G$1:G3560,G3560,$E$1:E3560,E3560),"")</f>
        <v/>
      </c>
      <c r="AJ3560">
        <f t="shared" si="335"/>
        <v>3</v>
      </c>
    </row>
    <row r="3561" spans="1:36" x14ac:dyDescent="0.25">
      <c r="A3561" s="14" t="s">
        <v>95</v>
      </c>
      <c r="B3561" t="s">
        <v>80</v>
      </c>
      <c r="C3561" t="s">
        <v>90</v>
      </c>
      <c r="D3561" s="13">
        <v>42339</v>
      </c>
      <c r="E3561">
        <v>3</v>
      </c>
      <c r="F3561">
        <v>50</v>
      </c>
      <c r="G3561" s="2" t="s">
        <v>87</v>
      </c>
      <c r="H3561" s="2" t="s">
        <v>12</v>
      </c>
      <c r="I3561">
        <v>10</v>
      </c>
      <c r="J3561" s="2" t="s">
        <v>88</v>
      </c>
      <c r="K3561" s="2">
        <v>45</v>
      </c>
      <c r="L3561" s="2">
        <v>2572</v>
      </c>
      <c r="M3561" s="2">
        <f t="shared" si="330"/>
        <v>257.2</v>
      </c>
      <c r="O3561" s="2" t="str">
        <f t="shared" si="331"/>
        <v/>
      </c>
      <c r="P3561" s="2" t="str">
        <f>IF(ISNUMBER(O3561),SUMIFS(O$1:$O3561,A$1:$A3561,A3561,C$1:$C3561,C3561,G$1:$G3561,G3561,E$1:$E3561,E3561),"")</f>
        <v/>
      </c>
      <c r="U3561" t="str">
        <f t="shared" si="332"/>
        <v/>
      </c>
      <c r="AC3561" s="2" t="str">
        <f t="shared" si="333"/>
        <v/>
      </c>
      <c r="AH3561" s="2" t="str">
        <f t="shared" si="334"/>
        <v/>
      </c>
      <c r="AI3561" s="2" t="str">
        <f>IF(ISNUMBER(AH3561),SUMIFS($AH$1:AH3561,$A$1:A3561,A3561,C$1:$C3561,C3561,$G$1:G3561,G3561,$E$1:E3561,E3561),"")</f>
        <v/>
      </c>
      <c r="AJ3561">
        <f t="shared" si="335"/>
        <v>3</v>
      </c>
    </row>
    <row r="3562" spans="1:36" x14ac:dyDescent="0.25">
      <c r="A3562" s="14" t="s">
        <v>94</v>
      </c>
      <c r="B3562" t="s">
        <v>80</v>
      </c>
      <c r="C3562" t="s">
        <v>90</v>
      </c>
      <c r="D3562" s="13">
        <v>42339</v>
      </c>
      <c r="E3562">
        <v>3</v>
      </c>
      <c r="F3562">
        <v>100</v>
      </c>
      <c r="G3562" s="2" t="s">
        <v>87</v>
      </c>
      <c r="H3562" s="2" t="s">
        <v>12</v>
      </c>
      <c r="I3562">
        <v>10</v>
      </c>
      <c r="J3562" s="2" t="s">
        <v>88</v>
      </c>
      <c r="K3562" s="2">
        <v>90</v>
      </c>
      <c r="L3562" s="2">
        <v>2684</v>
      </c>
      <c r="M3562" s="2">
        <f t="shared" si="330"/>
        <v>268.39999999999998</v>
      </c>
      <c r="O3562" s="2" t="str">
        <f t="shared" si="331"/>
        <v/>
      </c>
      <c r="P3562" s="2" t="str">
        <f>IF(ISNUMBER(O3562),SUMIFS(O$1:$O3562,A$1:$A3562,A3562,C$1:$C3562,C3562,G$1:$G3562,G3562,E$1:$E3562,E3562),"")</f>
        <v/>
      </c>
      <c r="U3562" t="str">
        <f t="shared" si="332"/>
        <v/>
      </c>
      <c r="AC3562" s="2" t="str">
        <f t="shared" si="333"/>
        <v/>
      </c>
      <c r="AH3562" s="2" t="str">
        <f t="shared" si="334"/>
        <v/>
      </c>
      <c r="AI3562" s="2" t="str">
        <f>IF(ISNUMBER(AH3562),SUMIFS($AH$1:AH3562,$A$1:A3562,A3562,C$1:$C3562,C3562,$G$1:G3562,G3562,$E$1:E3562,E3562),"")</f>
        <v/>
      </c>
      <c r="AJ3562">
        <f t="shared" si="335"/>
        <v>3</v>
      </c>
    </row>
    <row r="3563" spans="1:36" x14ac:dyDescent="0.25">
      <c r="A3563" s="14" t="s">
        <v>93</v>
      </c>
      <c r="B3563" t="s">
        <v>80</v>
      </c>
      <c r="C3563" t="s">
        <v>90</v>
      </c>
      <c r="D3563" s="13">
        <v>42339</v>
      </c>
      <c r="E3563">
        <v>3</v>
      </c>
      <c r="F3563">
        <v>200</v>
      </c>
      <c r="G3563" s="2" t="s">
        <v>87</v>
      </c>
      <c r="H3563" s="2" t="s">
        <v>12</v>
      </c>
      <c r="I3563">
        <v>10</v>
      </c>
      <c r="J3563" s="2" t="s">
        <v>88</v>
      </c>
      <c r="K3563" s="2">
        <v>180</v>
      </c>
      <c r="L3563" s="2">
        <v>2796</v>
      </c>
      <c r="M3563" s="2">
        <f t="shared" si="330"/>
        <v>279.60000000000002</v>
      </c>
      <c r="O3563" s="2" t="str">
        <f t="shared" si="331"/>
        <v/>
      </c>
      <c r="P3563" s="2" t="str">
        <f>IF(ISNUMBER(O3563),SUMIFS(O$1:$O3563,A$1:$A3563,A3563,C$1:$C3563,C3563,G$1:$G3563,G3563,E$1:$E3563,E3563),"")</f>
        <v/>
      </c>
      <c r="U3563" t="str">
        <f t="shared" si="332"/>
        <v/>
      </c>
      <c r="AC3563" s="2" t="str">
        <f t="shared" si="333"/>
        <v/>
      </c>
      <c r="AH3563" s="2" t="str">
        <f t="shared" si="334"/>
        <v/>
      </c>
      <c r="AI3563" s="2" t="str">
        <f>IF(ISNUMBER(AH3563),SUMIFS($AH$1:AH3563,$A$1:A3563,A3563,C$1:$C3563,C3563,$G$1:G3563,G3563,$E$1:E3563,E3563),"")</f>
        <v/>
      </c>
      <c r="AJ3563">
        <f t="shared" si="335"/>
        <v>3</v>
      </c>
    </row>
    <row r="3564" spans="1:36" x14ac:dyDescent="0.25">
      <c r="A3564" s="14" t="s">
        <v>92</v>
      </c>
      <c r="B3564" t="s">
        <v>80</v>
      </c>
      <c r="C3564" t="s">
        <v>90</v>
      </c>
      <c r="D3564" s="13">
        <v>42339</v>
      </c>
      <c r="E3564">
        <v>3</v>
      </c>
      <c r="F3564">
        <v>350</v>
      </c>
      <c r="G3564" s="2" t="s">
        <v>87</v>
      </c>
      <c r="H3564" s="2" t="s">
        <v>12</v>
      </c>
      <c r="I3564">
        <v>10</v>
      </c>
      <c r="J3564" s="2" t="s">
        <v>88</v>
      </c>
      <c r="K3564" s="2">
        <v>315</v>
      </c>
      <c r="L3564" s="2">
        <v>3076</v>
      </c>
      <c r="M3564" s="2">
        <f t="shared" si="330"/>
        <v>307.60000000000002</v>
      </c>
      <c r="O3564" s="2" t="str">
        <f t="shared" si="331"/>
        <v/>
      </c>
      <c r="P3564" s="2" t="str">
        <f>IF(ISNUMBER(O3564),SUMIFS(O$1:$O3564,A$1:$A3564,A3564,C$1:$C3564,C3564,G$1:$G3564,G3564,E$1:$E3564,E3564),"")</f>
        <v/>
      </c>
      <c r="U3564" t="str">
        <f t="shared" si="332"/>
        <v/>
      </c>
      <c r="AC3564" s="2" t="str">
        <f t="shared" si="333"/>
        <v/>
      </c>
      <c r="AH3564" s="2" t="str">
        <f t="shared" si="334"/>
        <v/>
      </c>
      <c r="AI3564" s="2" t="str">
        <f>IF(ISNUMBER(AH3564),SUMIFS($AH$1:AH3564,$A$1:A3564,A3564,C$1:$C3564,C3564,$G$1:G3564,G3564,$E$1:E3564,E3564),"")</f>
        <v/>
      </c>
      <c r="AJ3564">
        <f t="shared" si="335"/>
        <v>3</v>
      </c>
    </row>
    <row r="3565" spans="1:36" x14ac:dyDescent="0.25">
      <c r="A3565" s="14" t="s">
        <v>91</v>
      </c>
      <c r="B3565" t="s">
        <v>80</v>
      </c>
      <c r="C3565" t="s">
        <v>90</v>
      </c>
      <c r="D3565" s="13">
        <v>42339</v>
      </c>
      <c r="E3565">
        <v>3</v>
      </c>
      <c r="F3565">
        <v>500</v>
      </c>
      <c r="G3565" s="2" t="s">
        <v>87</v>
      </c>
      <c r="H3565" s="2" t="s">
        <v>12</v>
      </c>
      <c r="I3565">
        <v>10</v>
      </c>
      <c r="J3565" s="2" t="s">
        <v>88</v>
      </c>
      <c r="K3565" s="2">
        <v>450</v>
      </c>
      <c r="L3565" s="2">
        <v>2936</v>
      </c>
      <c r="M3565" s="2">
        <f t="shared" si="330"/>
        <v>293.60000000000002</v>
      </c>
      <c r="O3565" s="2" t="str">
        <f t="shared" si="331"/>
        <v/>
      </c>
      <c r="P3565" s="2" t="str">
        <f>IF(ISNUMBER(O3565),SUMIFS(O$1:$O3565,A$1:$A3565,A3565,C$1:$C3565,C3565,G$1:$G3565,G3565,E$1:$E3565,E3565),"")</f>
        <v/>
      </c>
      <c r="U3565" t="str">
        <f t="shared" si="332"/>
        <v/>
      </c>
      <c r="AC3565" s="2" t="str">
        <f t="shared" si="333"/>
        <v/>
      </c>
      <c r="AH3565" s="2" t="str">
        <f t="shared" si="334"/>
        <v/>
      </c>
      <c r="AI3565" s="2" t="str">
        <f>IF(ISNUMBER(AH3565),SUMIFS($AH$1:AH3565,$A$1:A3565,A3565,C$1:$C3565,C3565,$G$1:G3565,G3565,$E$1:E3565,E3565),"")</f>
        <v/>
      </c>
      <c r="AJ3565">
        <f t="shared" si="335"/>
        <v>3</v>
      </c>
    </row>
    <row r="3566" spans="1:36" x14ac:dyDescent="0.25">
      <c r="A3566" s="14" t="s">
        <v>96</v>
      </c>
      <c r="B3566" t="s">
        <v>80</v>
      </c>
      <c r="C3566" t="s">
        <v>90</v>
      </c>
      <c r="D3566" s="13">
        <v>42346</v>
      </c>
      <c r="E3566">
        <v>1</v>
      </c>
      <c r="F3566">
        <v>0</v>
      </c>
      <c r="G3566" s="2" t="s">
        <v>87</v>
      </c>
      <c r="H3566" s="2" t="s">
        <v>12</v>
      </c>
      <c r="I3566">
        <v>10</v>
      </c>
      <c r="J3566" s="2" t="s">
        <v>88</v>
      </c>
      <c r="K3566" s="2">
        <v>0</v>
      </c>
      <c r="L3566" s="2">
        <v>2656</v>
      </c>
      <c r="M3566" s="2">
        <f t="shared" si="330"/>
        <v>265.60000000000002</v>
      </c>
      <c r="O3566" s="2" t="str">
        <f t="shared" si="331"/>
        <v/>
      </c>
      <c r="P3566" s="2" t="str">
        <f>IF(ISNUMBER(O3566),SUMIFS(O$1:$O3566,A$1:$A3566,A3566,C$1:$C3566,C3566,G$1:$G3566,G3566,E$1:$E3566,E3566),"")</f>
        <v/>
      </c>
      <c r="U3566" t="str">
        <f t="shared" si="332"/>
        <v/>
      </c>
      <c r="AC3566" s="2" t="str">
        <f t="shared" si="333"/>
        <v/>
      </c>
      <c r="AH3566" s="2" t="str">
        <f t="shared" si="334"/>
        <v/>
      </c>
      <c r="AI3566" s="2" t="str">
        <f>IF(ISNUMBER(AH3566),SUMIFS($AH$1:AH3566,$A$1:A3566,A3566,C$1:$C3566,C3566,$G$1:G3566,G3566,$E$1:E3566,E3566),"")</f>
        <v/>
      </c>
      <c r="AJ3566">
        <f t="shared" si="335"/>
        <v>3</v>
      </c>
    </row>
    <row r="3567" spans="1:36" x14ac:dyDescent="0.25">
      <c r="A3567" s="14" t="s">
        <v>95</v>
      </c>
      <c r="B3567" t="s">
        <v>80</v>
      </c>
      <c r="C3567" t="s">
        <v>90</v>
      </c>
      <c r="D3567" s="13">
        <v>42346</v>
      </c>
      <c r="E3567">
        <v>1</v>
      </c>
      <c r="F3567">
        <v>50</v>
      </c>
      <c r="G3567" s="2" t="s">
        <v>87</v>
      </c>
      <c r="H3567" s="2" t="s">
        <v>12</v>
      </c>
      <c r="I3567">
        <v>10</v>
      </c>
      <c r="J3567" s="2" t="s">
        <v>88</v>
      </c>
      <c r="K3567" s="2">
        <v>45</v>
      </c>
      <c r="L3567" s="2">
        <v>2796</v>
      </c>
      <c r="M3567" s="2">
        <f t="shared" si="330"/>
        <v>279.60000000000002</v>
      </c>
      <c r="O3567" s="2" t="str">
        <f t="shared" si="331"/>
        <v/>
      </c>
      <c r="P3567" s="2" t="str">
        <f>IF(ISNUMBER(O3567),SUMIFS(O$1:$O3567,A$1:$A3567,A3567,C$1:$C3567,C3567,G$1:$G3567,G3567,E$1:$E3567,E3567),"")</f>
        <v/>
      </c>
      <c r="U3567" t="str">
        <f t="shared" si="332"/>
        <v/>
      </c>
      <c r="AC3567" s="2" t="str">
        <f t="shared" si="333"/>
        <v/>
      </c>
      <c r="AH3567" s="2" t="str">
        <f t="shared" si="334"/>
        <v/>
      </c>
      <c r="AI3567" s="2" t="str">
        <f>IF(ISNUMBER(AH3567),SUMIFS($AH$1:AH3567,$A$1:A3567,A3567,C$1:$C3567,C3567,$G$1:G3567,G3567,$E$1:E3567,E3567),"")</f>
        <v/>
      </c>
      <c r="AJ3567">
        <f t="shared" si="335"/>
        <v>3</v>
      </c>
    </row>
    <row r="3568" spans="1:36" x14ac:dyDescent="0.25">
      <c r="A3568" s="14" t="s">
        <v>94</v>
      </c>
      <c r="B3568" t="s">
        <v>80</v>
      </c>
      <c r="C3568" t="s">
        <v>90</v>
      </c>
      <c r="D3568" s="13">
        <v>42346</v>
      </c>
      <c r="E3568">
        <v>1</v>
      </c>
      <c r="F3568">
        <v>100</v>
      </c>
      <c r="G3568" s="2" t="s">
        <v>87</v>
      </c>
      <c r="H3568" s="2" t="s">
        <v>12</v>
      </c>
      <c r="I3568">
        <v>10</v>
      </c>
      <c r="J3568" s="2" t="s">
        <v>88</v>
      </c>
      <c r="K3568" s="2">
        <v>90</v>
      </c>
      <c r="L3568" s="2">
        <v>3076</v>
      </c>
      <c r="M3568" s="2">
        <f t="shared" si="330"/>
        <v>307.60000000000002</v>
      </c>
      <c r="O3568" s="2" t="str">
        <f t="shared" si="331"/>
        <v/>
      </c>
      <c r="P3568" s="2" t="str">
        <f>IF(ISNUMBER(O3568),SUMIFS(O$1:$O3568,A$1:$A3568,A3568,C$1:$C3568,C3568,G$1:$G3568,G3568,E$1:$E3568,E3568),"")</f>
        <v/>
      </c>
      <c r="U3568" t="str">
        <f t="shared" si="332"/>
        <v/>
      </c>
      <c r="AC3568" s="2" t="str">
        <f t="shared" si="333"/>
        <v/>
      </c>
      <c r="AH3568" s="2" t="str">
        <f t="shared" si="334"/>
        <v/>
      </c>
      <c r="AI3568" s="2" t="str">
        <f>IF(ISNUMBER(AH3568),SUMIFS($AH$1:AH3568,$A$1:A3568,A3568,C$1:$C3568,C3568,$G$1:G3568,G3568,$E$1:E3568,E3568),"")</f>
        <v/>
      </c>
      <c r="AJ3568">
        <f t="shared" si="335"/>
        <v>3</v>
      </c>
    </row>
    <row r="3569" spans="1:36" x14ac:dyDescent="0.25">
      <c r="A3569" s="14" t="s">
        <v>93</v>
      </c>
      <c r="B3569" t="s">
        <v>80</v>
      </c>
      <c r="C3569" t="s">
        <v>90</v>
      </c>
      <c r="D3569" s="13">
        <v>42346</v>
      </c>
      <c r="E3569">
        <v>1</v>
      </c>
      <c r="F3569">
        <v>200</v>
      </c>
      <c r="G3569" s="2" t="s">
        <v>87</v>
      </c>
      <c r="H3569" s="2" t="s">
        <v>12</v>
      </c>
      <c r="I3569">
        <v>10</v>
      </c>
      <c r="J3569" s="2" t="s">
        <v>88</v>
      </c>
      <c r="K3569" s="2">
        <v>180</v>
      </c>
      <c r="L3569" s="2">
        <v>3104</v>
      </c>
      <c r="M3569" s="2">
        <f t="shared" si="330"/>
        <v>310.39999999999998</v>
      </c>
      <c r="O3569" s="2" t="str">
        <f t="shared" si="331"/>
        <v/>
      </c>
      <c r="P3569" s="2" t="str">
        <f>IF(ISNUMBER(O3569),SUMIFS(O$1:$O3569,A$1:$A3569,A3569,C$1:$C3569,C3569,G$1:$G3569,G3569,E$1:$E3569,E3569),"")</f>
        <v/>
      </c>
      <c r="U3569" t="str">
        <f t="shared" si="332"/>
        <v/>
      </c>
      <c r="AC3569" s="2" t="str">
        <f t="shared" si="333"/>
        <v/>
      </c>
      <c r="AH3569" s="2" t="str">
        <f t="shared" si="334"/>
        <v/>
      </c>
      <c r="AI3569" s="2" t="str">
        <f>IF(ISNUMBER(AH3569),SUMIFS($AH$1:AH3569,$A$1:A3569,A3569,C$1:$C3569,C3569,$G$1:G3569,G3569,$E$1:E3569,E3569),"")</f>
        <v/>
      </c>
      <c r="AJ3569">
        <f t="shared" si="335"/>
        <v>3</v>
      </c>
    </row>
    <row r="3570" spans="1:36" x14ac:dyDescent="0.25">
      <c r="A3570" s="14" t="s">
        <v>92</v>
      </c>
      <c r="B3570" t="s">
        <v>80</v>
      </c>
      <c r="C3570" t="s">
        <v>90</v>
      </c>
      <c r="D3570" s="13">
        <v>42346</v>
      </c>
      <c r="E3570">
        <v>1</v>
      </c>
      <c r="F3570">
        <v>350</v>
      </c>
      <c r="G3570" s="2" t="s">
        <v>87</v>
      </c>
      <c r="H3570" s="2" t="s">
        <v>12</v>
      </c>
      <c r="I3570">
        <v>10</v>
      </c>
      <c r="J3570" s="2" t="s">
        <v>88</v>
      </c>
      <c r="K3570" s="2">
        <v>315</v>
      </c>
      <c r="L3570" s="2">
        <v>3356</v>
      </c>
      <c r="M3570" s="2">
        <f t="shared" si="330"/>
        <v>335.6</v>
      </c>
      <c r="O3570" s="2" t="str">
        <f t="shared" si="331"/>
        <v/>
      </c>
      <c r="P3570" s="2" t="str">
        <f>IF(ISNUMBER(O3570),SUMIFS(O$1:$O3570,A$1:$A3570,A3570,C$1:$C3570,C3570,G$1:$G3570,G3570,E$1:$E3570,E3570),"")</f>
        <v/>
      </c>
      <c r="U3570" t="str">
        <f t="shared" si="332"/>
        <v/>
      </c>
      <c r="AC3570" s="2" t="str">
        <f t="shared" si="333"/>
        <v/>
      </c>
      <c r="AH3570" s="2" t="str">
        <f t="shared" si="334"/>
        <v/>
      </c>
      <c r="AI3570" s="2" t="str">
        <f>IF(ISNUMBER(AH3570),SUMIFS($AH$1:AH3570,$A$1:A3570,A3570,C$1:$C3570,C3570,$G$1:G3570,G3570,$E$1:E3570,E3570),"")</f>
        <v/>
      </c>
      <c r="AJ3570">
        <f t="shared" si="335"/>
        <v>3</v>
      </c>
    </row>
    <row r="3571" spans="1:36" x14ac:dyDescent="0.25">
      <c r="A3571" s="14" t="s">
        <v>91</v>
      </c>
      <c r="B3571" t="s">
        <v>80</v>
      </c>
      <c r="C3571" t="s">
        <v>90</v>
      </c>
      <c r="D3571" s="13">
        <v>42346</v>
      </c>
      <c r="E3571">
        <v>1</v>
      </c>
      <c r="F3571">
        <v>500</v>
      </c>
      <c r="G3571" s="2" t="s">
        <v>87</v>
      </c>
      <c r="H3571" s="2" t="s">
        <v>12</v>
      </c>
      <c r="I3571">
        <v>10</v>
      </c>
      <c r="J3571" s="2" t="s">
        <v>88</v>
      </c>
      <c r="K3571" s="2">
        <v>450</v>
      </c>
      <c r="L3571" s="2">
        <v>3496</v>
      </c>
      <c r="M3571" s="2">
        <f t="shared" si="330"/>
        <v>349.6</v>
      </c>
      <c r="O3571" s="2" t="str">
        <f t="shared" si="331"/>
        <v/>
      </c>
      <c r="P3571" s="2" t="str">
        <f>IF(ISNUMBER(O3571),SUMIFS(O$1:$O3571,A$1:$A3571,A3571,C$1:$C3571,C3571,G$1:$G3571,G3571,E$1:$E3571,E3571),"")</f>
        <v/>
      </c>
      <c r="U3571" t="str">
        <f t="shared" si="332"/>
        <v/>
      </c>
      <c r="AC3571" s="2" t="str">
        <f t="shared" si="333"/>
        <v/>
      </c>
      <c r="AH3571" s="2" t="str">
        <f t="shared" si="334"/>
        <v/>
      </c>
      <c r="AI3571" s="2" t="str">
        <f>IF(ISNUMBER(AH3571),SUMIFS($AH$1:AH3571,$A$1:A3571,A3571,C$1:$C3571,C3571,$G$1:G3571,G3571,$E$1:E3571,E3571),"")</f>
        <v/>
      </c>
      <c r="AJ3571">
        <f t="shared" si="335"/>
        <v>3</v>
      </c>
    </row>
    <row r="3572" spans="1:36" x14ac:dyDescent="0.25">
      <c r="A3572" s="14" t="s">
        <v>96</v>
      </c>
      <c r="B3572" t="s">
        <v>80</v>
      </c>
      <c r="C3572" t="s">
        <v>90</v>
      </c>
      <c r="D3572" s="13">
        <v>42346</v>
      </c>
      <c r="E3572">
        <v>2</v>
      </c>
      <c r="F3572">
        <v>0</v>
      </c>
      <c r="G3572" s="2" t="s">
        <v>87</v>
      </c>
      <c r="H3572" s="2" t="s">
        <v>12</v>
      </c>
      <c r="I3572">
        <v>10</v>
      </c>
      <c r="J3572" s="2" t="s">
        <v>88</v>
      </c>
      <c r="K3572" s="2">
        <v>0</v>
      </c>
      <c r="L3572" s="2">
        <v>2628</v>
      </c>
      <c r="M3572" s="2">
        <f t="shared" si="330"/>
        <v>262.8</v>
      </c>
      <c r="O3572" s="2" t="str">
        <f t="shared" si="331"/>
        <v/>
      </c>
      <c r="P3572" s="2" t="str">
        <f>IF(ISNUMBER(O3572),SUMIFS(O$1:$O3572,A$1:$A3572,A3572,C$1:$C3572,C3572,G$1:$G3572,G3572,E$1:$E3572,E3572),"")</f>
        <v/>
      </c>
      <c r="U3572" t="str">
        <f t="shared" si="332"/>
        <v/>
      </c>
      <c r="AC3572" s="2" t="str">
        <f t="shared" si="333"/>
        <v/>
      </c>
      <c r="AH3572" s="2" t="str">
        <f t="shared" si="334"/>
        <v/>
      </c>
      <c r="AI3572" s="2" t="str">
        <f>IF(ISNUMBER(AH3572),SUMIFS($AH$1:AH3572,$A$1:A3572,A3572,C$1:$C3572,C3572,$G$1:G3572,G3572,$E$1:E3572,E3572),"")</f>
        <v/>
      </c>
      <c r="AJ3572">
        <f t="shared" si="335"/>
        <v>3</v>
      </c>
    </row>
    <row r="3573" spans="1:36" x14ac:dyDescent="0.25">
      <c r="A3573" s="14" t="s">
        <v>95</v>
      </c>
      <c r="B3573" t="s">
        <v>80</v>
      </c>
      <c r="C3573" t="s">
        <v>90</v>
      </c>
      <c r="D3573" s="13">
        <v>42346</v>
      </c>
      <c r="E3573">
        <v>2</v>
      </c>
      <c r="F3573">
        <v>50</v>
      </c>
      <c r="G3573" s="2" t="s">
        <v>87</v>
      </c>
      <c r="H3573" s="2" t="s">
        <v>12</v>
      </c>
      <c r="I3573">
        <v>10</v>
      </c>
      <c r="J3573" s="2" t="s">
        <v>88</v>
      </c>
      <c r="K3573" s="2">
        <v>45</v>
      </c>
      <c r="L3573" s="2">
        <v>3076</v>
      </c>
      <c r="M3573" s="2">
        <f t="shared" si="330"/>
        <v>307.60000000000002</v>
      </c>
      <c r="O3573" s="2" t="str">
        <f t="shared" si="331"/>
        <v/>
      </c>
      <c r="P3573" s="2" t="str">
        <f>IF(ISNUMBER(O3573),SUMIFS(O$1:$O3573,A$1:$A3573,A3573,C$1:$C3573,C3573,G$1:$G3573,G3573,E$1:$E3573,E3573),"")</f>
        <v/>
      </c>
      <c r="U3573" t="str">
        <f t="shared" si="332"/>
        <v/>
      </c>
      <c r="AC3573" s="2" t="str">
        <f t="shared" si="333"/>
        <v/>
      </c>
      <c r="AH3573" s="2" t="str">
        <f t="shared" si="334"/>
        <v/>
      </c>
      <c r="AI3573" s="2" t="str">
        <f>IF(ISNUMBER(AH3573),SUMIFS($AH$1:AH3573,$A$1:A3573,A3573,C$1:$C3573,C3573,$G$1:G3573,G3573,$E$1:E3573,E3573),"")</f>
        <v/>
      </c>
      <c r="AJ3573">
        <f t="shared" si="335"/>
        <v>3</v>
      </c>
    </row>
    <row r="3574" spans="1:36" x14ac:dyDescent="0.25">
      <c r="A3574" s="14" t="s">
        <v>94</v>
      </c>
      <c r="B3574" t="s">
        <v>80</v>
      </c>
      <c r="C3574" t="s">
        <v>90</v>
      </c>
      <c r="D3574" s="13">
        <v>42346</v>
      </c>
      <c r="E3574">
        <v>2</v>
      </c>
      <c r="F3574">
        <v>100</v>
      </c>
      <c r="G3574" s="2" t="s">
        <v>87</v>
      </c>
      <c r="H3574" s="2" t="s">
        <v>12</v>
      </c>
      <c r="I3574">
        <v>10</v>
      </c>
      <c r="J3574" s="2" t="s">
        <v>88</v>
      </c>
      <c r="K3574" s="2">
        <v>90</v>
      </c>
      <c r="L3574" s="2">
        <v>2992</v>
      </c>
      <c r="M3574" s="2">
        <f t="shared" si="330"/>
        <v>299.2</v>
      </c>
      <c r="O3574" s="2" t="str">
        <f t="shared" si="331"/>
        <v/>
      </c>
      <c r="P3574" s="2" t="str">
        <f>IF(ISNUMBER(O3574),SUMIFS(O$1:$O3574,A$1:$A3574,A3574,C$1:$C3574,C3574,G$1:$G3574,G3574,E$1:$E3574,E3574),"")</f>
        <v/>
      </c>
      <c r="U3574" t="str">
        <f t="shared" si="332"/>
        <v/>
      </c>
      <c r="AC3574" s="2" t="str">
        <f t="shared" si="333"/>
        <v/>
      </c>
      <c r="AH3574" s="2" t="str">
        <f t="shared" si="334"/>
        <v/>
      </c>
      <c r="AI3574" s="2" t="str">
        <f>IF(ISNUMBER(AH3574),SUMIFS($AH$1:AH3574,$A$1:A3574,A3574,C$1:$C3574,C3574,$G$1:G3574,G3574,$E$1:E3574,E3574),"")</f>
        <v/>
      </c>
      <c r="AJ3574">
        <f t="shared" si="335"/>
        <v>3</v>
      </c>
    </row>
    <row r="3575" spans="1:36" x14ac:dyDescent="0.25">
      <c r="A3575" s="14" t="s">
        <v>93</v>
      </c>
      <c r="B3575" t="s">
        <v>80</v>
      </c>
      <c r="C3575" t="s">
        <v>90</v>
      </c>
      <c r="D3575" s="13">
        <v>42346</v>
      </c>
      <c r="E3575">
        <v>2</v>
      </c>
      <c r="F3575">
        <v>200</v>
      </c>
      <c r="G3575" s="2" t="s">
        <v>87</v>
      </c>
      <c r="H3575" s="2" t="s">
        <v>12</v>
      </c>
      <c r="I3575">
        <v>10</v>
      </c>
      <c r="J3575" s="2" t="s">
        <v>88</v>
      </c>
      <c r="K3575" s="2">
        <v>180</v>
      </c>
      <c r="L3575" s="2">
        <v>3244</v>
      </c>
      <c r="M3575" s="2">
        <f t="shared" si="330"/>
        <v>324.39999999999998</v>
      </c>
      <c r="O3575" s="2" t="str">
        <f t="shared" si="331"/>
        <v/>
      </c>
      <c r="P3575" s="2" t="str">
        <f>IF(ISNUMBER(O3575),SUMIFS(O$1:$O3575,A$1:$A3575,A3575,C$1:$C3575,C3575,G$1:$G3575,G3575,E$1:$E3575,E3575),"")</f>
        <v/>
      </c>
      <c r="U3575" t="str">
        <f t="shared" si="332"/>
        <v/>
      </c>
      <c r="AC3575" s="2" t="str">
        <f t="shared" si="333"/>
        <v/>
      </c>
      <c r="AH3575" s="2" t="str">
        <f t="shared" si="334"/>
        <v/>
      </c>
      <c r="AI3575" s="2" t="str">
        <f>IF(ISNUMBER(AH3575),SUMIFS($AH$1:AH3575,$A$1:A3575,A3575,C$1:$C3575,C3575,$G$1:G3575,G3575,$E$1:E3575,E3575),"")</f>
        <v/>
      </c>
      <c r="AJ3575">
        <f t="shared" si="335"/>
        <v>3</v>
      </c>
    </row>
    <row r="3576" spans="1:36" x14ac:dyDescent="0.25">
      <c r="A3576" s="14" t="s">
        <v>92</v>
      </c>
      <c r="B3576" t="s">
        <v>80</v>
      </c>
      <c r="C3576" t="s">
        <v>90</v>
      </c>
      <c r="D3576" s="13">
        <v>42346</v>
      </c>
      <c r="E3576">
        <v>2</v>
      </c>
      <c r="F3576">
        <v>350</v>
      </c>
      <c r="G3576" s="2" t="s">
        <v>87</v>
      </c>
      <c r="H3576" s="2" t="s">
        <v>12</v>
      </c>
      <c r="I3576">
        <v>10</v>
      </c>
      <c r="J3576" s="2" t="s">
        <v>88</v>
      </c>
      <c r="K3576" s="2">
        <v>315</v>
      </c>
      <c r="L3576" s="2">
        <v>3328</v>
      </c>
      <c r="M3576" s="2">
        <f t="shared" si="330"/>
        <v>332.8</v>
      </c>
      <c r="O3576" s="2" t="str">
        <f t="shared" si="331"/>
        <v/>
      </c>
      <c r="P3576" s="2" t="str">
        <f>IF(ISNUMBER(O3576),SUMIFS(O$1:$O3576,A$1:$A3576,A3576,C$1:$C3576,C3576,G$1:$G3576,G3576,E$1:$E3576,E3576),"")</f>
        <v/>
      </c>
      <c r="U3576" t="str">
        <f t="shared" si="332"/>
        <v/>
      </c>
      <c r="AC3576" s="2" t="str">
        <f t="shared" si="333"/>
        <v/>
      </c>
      <c r="AH3576" s="2" t="str">
        <f t="shared" si="334"/>
        <v/>
      </c>
      <c r="AI3576" s="2" t="str">
        <f>IF(ISNUMBER(AH3576),SUMIFS($AH$1:AH3576,$A$1:A3576,A3576,C$1:$C3576,C3576,$G$1:G3576,G3576,$E$1:E3576,E3576),"")</f>
        <v/>
      </c>
      <c r="AJ3576">
        <f t="shared" si="335"/>
        <v>3</v>
      </c>
    </row>
    <row r="3577" spans="1:36" x14ac:dyDescent="0.25">
      <c r="A3577" s="14" t="s">
        <v>91</v>
      </c>
      <c r="B3577" t="s">
        <v>80</v>
      </c>
      <c r="C3577" t="s">
        <v>90</v>
      </c>
      <c r="D3577" s="13">
        <v>42346</v>
      </c>
      <c r="E3577">
        <v>2</v>
      </c>
      <c r="F3577">
        <v>500</v>
      </c>
      <c r="G3577" s="2" t="s">
        <v>87</v>
      </c>
      <c r="H3577" s="2" t="s">
        <v>12</v>
      </c>
      <c r="I3577">
        <v>10</v>
      </c>
      <c r="J3577" s="2" t="s">
        <v>88</v>
      </c>
      <c r="K3577" s="2">
        <v>450</v>
      </c>
      <c r="L3577" s="2">
        <v>3440</v>
      </c>
      <c r="M3577" s="2">
        <f t="shared" si="330"/>
        <v>344</v>
      </c>
      <c r="O3577" s="2" t="str">
        <f t="shared" si="331"/>
        <v/>
      </c>
      <c r="P3577" s="2" t="str">
        <f>IF(ISNUMBER(O3577),SUMIFS(O$1:$O3577,A$1:$A3577,A3577,C$1:$C3577,C3577,G$1:$G3577,G3577,E$1:$E3577,E3577),"")</f>
        <v/>
      </c>
      <c r="U3577" t="str">
        <f t="shared" si="332"/>
        <v/>
      </c>
      <c r="AC3577" s="2" t="str">
        <f t="shared" si="333"/>
        <v/>
      </c>
      <c r="AH3577" s="2" t="str">
        <f t="shared" si="334"/>
        <v/>
      </c>
      <c r="AI3577" s="2" t="str">
        <f>IF(ISNUMBER(AH3577),SUMIFS($AH$1:AH3577,$A$1:A3577,A3577,C$1:$C3577,C3577,$G$1:G3577,G3577,$E$1:E3577,E3577),"")</f>
        <v/>
      </c>
      <c r="AJ3577">
        <f t="shared" si="335"/>
        <v>3</v>
      </c>
    </row>
    <row r="3578" spans="1:36" x14ac:dyDescent="0.25">
      <c r="A3578" s="14" t="s">
        <v>96</v>
      </c>
      <c r="B3578" t="s">
        <v>80</v>
      </c>
      <c r="C3578" t="s">
        <v>90</v>
      </c>
      <c r="D3578" s="13">
        <v>42346</v>
      </c>
      <c r="E3578">
        <v>3</v>
      </c>
      <c r="F3578">
        <v>0</v>
      </c>
      <c r="G3578" s="2" t="s">
        <v>87</v>
      </c>
      <c r="H3578" s="2" t="s">
        <v>12</v>
      </c>
      <c r="I3578">
        <v>10</v>
      </c>
      <c r="J3578" s="2" t="s">
        <v>88</v>
      </c>
      <c r="K3578" s="2">
        <v>0</v>
      </c>
      <c r="L3578" s="2">
        <v>2712</v>
      </c>
      <c r="M3578" s="2">
        <f t="shared" si="330"/>
        <v>271.2</v>
      </c>
      <c r="O3578" s="2" t="str">
        <f t="shared" si="331"/>
        <v/>
      </c>
      <c r="P3578" s="2" t="str">
        <f>IF(ISNUMBER(O3578),SUMIFS(O$1:$O3578,A$1:$A3578,A3578,C$1:$C3578,C3578,G$1:$G3578,G3578,E$1:$E3578,E3578),"")</f>
        <v/>
      </c>
      <c r="U3578" t="str">
        <f t="shared" si="332"/>
        <v/>
      </c>
      <c r="AC3578" s="2" t="str">
        <f t="shared" si="333"/>
        <v/>
      </c>
      <c r="AH3578" s="2" t="str">
        <f t="shared" si="334"/>
        <v/>
      </c>
      <c r="AI3578" s="2" t="str">
        <f>IF(ISNUMBER(AH3578),SUMIFS($AH$1:AH3578,$A$1:A3578,A3578,C$1:$C3578,C3578,$G$1:G3578,G3578,$E$1:E3578,E3578),"")</f>
        <v/>
      </c>
      <c r="AJ3578">
        <f t="shared" si="335"/>
        <v>3</v>
      </c>
    </row>
    <row r="3579" spans="1:36" x14ac:dyDescent="0.25">
      <c r="A3579" s="14" t="s">
        <v>95</v>
      </c>
      <c r="B3579" t="s">
        <v>80</v>
      </c>
      <c r="C3579" t="s">
        <v>90</v>
      </c>
      <c r="D3579" s="13">
        <v>42346</v>
      </c>
      <c r="E3579">
        <v>3</v>
      </c>
      <c r="F3579">
        <v>50</v>
      </c>
      <c r="G3579" s="2" t="s">
        <v>87</v>
      </c>
      <c r="H3579" s="2" t="s">
        <v>12</v>
      </c>
      <c r="I3579">
        <v>10</v>
      </c>
      <c r="J3579" s="2" t="s">
        <v>88</v>
      </c>
      <c r="K3579" s="2">
        <v>45</v>
      </c>
      <c r="L3579" s="2">
        <v>2768</v>
      </c>
      <c r="M3579" s="2">
        <f t="shared" si="330"/>
        <v>276.8</v>
      </c>
      <c r="O3579" s="2" t="str">
        <f t="shared" si="331"/>
        <v/>
      </c>
      <c r="P3579" s="2" t="str">
        <f>IF(ISNUMBER(O3579),SUMIFS(O$1:$O3579,A$1:$A3579,A3579,C$1:$C3579,C3579,G$1:$G3579,G3579,E$1:$E3579,E3579),"")</f>
        <v/>
      </c>
      <c r="U3579" t="str">
        <f t="shared" si="332"/>
        <v/>
      </c>
      <c r="AC3579" s="2" t="str">
        <f t="shared" si="333"/>
        <v/>
      </c>
      <c r="AH3579" s="2" t="str">
        <f t="shared" si="334"/>
        <v/>
      </c>
      <c r="AI3579" s="2" t="str">
        <f>IF(ISNUMBER(AH3579),SUMIFS($AH$1:AH3579,$A$1:A3579,A3579,C$1:$C3579,C3579,$G$1:G3579,G3579,$E$1:E3579,E3579),"")</f>
        <v/>
      </c>
      <c r="AJ3579">
        <f t="shared" si="335"/>
        <v>3</v>
      </c>
    </row>
    <row r="3580" spans="1:36" x14ac:dyDescent="0.25">
      <c r="A3580" s="14" t="s">
        <v>94</v>
      </c>
      <c r="B3580" t="s">
        <v>80</v>
      </c>
      <c r="C3580" t="s">
        <v>90</v>
      </c>
      <c r="D3580" s="13">
        <v>42346</v>
      </c>
      <c r="E3580">
        <v>3</v>
      </c>
      <c r="F3580">
        <v>100</v>
      </c>
      <c r="G3580" s="2" t="s">
        <v>87</v>
      </c>
      <c r="H3580" s="2" t="s">
        <v>12</v>
      </c>
      <c r="I3580">
        <v>10</v>
      </c>
      <c r="J3580" s="2" t="s">
        <v>88</v>
      </c>
      <c r="K3580" s="2">
        <v>90</v>
      </c>
      <c r="L3580" s="2">
        <v>2936</v>
      </c>
      <c r="M3580" s="2">
        <f t="shared" si="330"/>
        <v>293.60000000000002</v>
      </c>
      <c r="O3580" s="2" t="str">
        <f t="shared" si="331"/>
        <v/>
      </c>
      <c r="P3580" s="2" t="str">
        <f>IF(ISNUMBER(O3580),SUMIFS(O$1:$O3580,A$1:$A3580,A3580,C$1:$C3580,C3580,G$1:$G3580,G3580,E$1:$E3580,E3580),"")</f>
        <v/>
      </c>
      <c r="U3580" t="str">
        <f t="shared" si="332"/>
        <v/>
      </c>
      <c r="AC3580" s="2" t="str">
        <f t="shared" si="333"/>
        <v/>
      </c>
      <c r="AH3580" s="2" t="str">
        <f t="shared" si="334"/>
        <v/>
      </c>
      <c r="AI3580" s="2" t="str">
        <f>IF(ISNUMBER(AH3580),SUMIFS($AH$1:AH3580,$A$1:A3580,A3580,C$1:$C3580,C3580,$G$1:G3580,G3580,$E$1:E3580,E3580),"")</f>
        <v/>
      </c>
      <c r="AJ3580">
        <f t="shared" si="335"/>
        <v>3</v>
      </c>
    </row>
    <row r="3581" spans="1:36" x14ac:dyDescent="0.25">
      <c r="A3581" s="14" t="s">
        <v>93</v>
      </c>
      <c r="B3581" t="s">
        <v>80</v>
      </c>
      <c r="C3581" t="s">
        <v>90</v>
      </c>
      <c r="D3581" s="13">
        <v>42346</v>
      </c>
      <c r="E3581">
        <v>3</v>
      </c>
      <c r="F3581">
        <v>200</v>
      </c>
      <c r="G3581" s="2" t="s">
        <v>87</v>
      </c>
      <c r="H3581" s="2" t="s">
        <v>12</v>
      </c>
      <c r="I3581">
        <v>10</v>
      </c>
      <c r="J3581" s="2" t="s">
        <v>88</v>
      </c>
      <c r="K3581" s="2">
        <v>180</v>
      </c>
      <c r="L3581" s="2">
        <v>3328</v>
      </c>
      <c r="M3581" s="2">
        <f t="shared" si="330"/>
        <v>332.8</v>
      </c>
      <c r="O3581" s="2" t="str">
        <f t="shared" si="331"/>
        <v/>
      </c>
      <c r="P3581" s="2" t="str">
        <f>IF(ISNUMBER(O3581),SUMIFS(O$1:$O3581,A$1:$A3581,A3581,C$1:$C3581,C3581,G$1:$G3581,G3581,E$1:$E3581,E3581),"")</f>
        <v/>
      </c>
      <c r="U3581" t="str">
        <f t="shared" si="332"/>
        <v/>
      </c>
      <c r="AC3581" s="2" t="str">
        <f t="shared" si="333"/>
        <v/>
      </c>
      <c r="AH3581" s="2" t="str">
        <f t="shared" si="334"/>
        <v/>
      </c>
      <c r="AI3581" s="2" t="str">
        <f>IF(ISNUMBER(AH3581),SUMIFS($AH$1:AH3581,$A$1:A3581,A3581,C$1:$C3581,C3581,$G$1:G3581,G3581,$E$1:E3581,E3581),"")</f>
        <v/>
      </c>
      <c r="AJ3581">
        <f t="shared" si="335"/>
        <v>3</v>
      </c>
    </row>
    <row r="3582" spans="1:36" x14ac:dyDescent="0.25">
      <c r="A3582" s="14" t="s">
        <v>92</v>
      </c>
      <c r="B3582" t="s">
        <v>80</v>
      </c>
      <c r="C3582" t="s">
        <v>90</v>
      </c>
      <c r="D3582" s="13">
        <v>42346</v>
      </c>
      <c r="E3582">
        <v>3</v>
      </c>
      <c r="F3582">
        <v>350</v>
      </c>
      <c r="G3582" s="2" t="s">
        <v>87</v>
      </c>
      <c r="H3582" s="2" t="s">
        <v>12</v>
      </c>
      <c r="I3582">
        <v>10</v>
      </c>
      <c r="J3582" s="2" t="s">
        <v>88</v>
      </c>
      <c r="K3582" s="2">
        <v>315</v>
      </c>
      <c r="L3582" s="2">
        <v>3692</v>
      </c>
      <c r="M3582" s="2">
        <f t="shared" si="330"/>
        <v>369.2</v>
      </c>
      <c r="O3582" s="2" t="str">
        <f t="shared" si="331"/>
        <v/>
      </c>
      <c r="P3582" s="2" t="str">
        <f>IF(ISNUMBER(O3582),SUMIFS(O$1:$O3582,A$1:$A3582,A3582,C$1:$C3582,C3582,G$1:$G3582,G3582,E$1:$E3582,E3582),"")</f>
        <v/>
      </c>
      <c r="U3582" t="str">
        <f t="shared" si="332"/>
        <v/>
      </c>
      <c r="AC3582" s="2" t="str">
        <f t="shared" si="333"/>
        <v/>
      </c>
      <c r="AH3582" s="2" t="str">
        <f t="shared" si="334"/>
        <v/>
      </c>
      <c r="AI3582" s="2" t="str">
        <f>IF(ISNUMBER(AH3582),SUMIFS($AH$1:AH3582,$A$1:A3582,A3582,C$1:$C3582,C3582,$G$1:G3582,G3582,$E$1:E3582,E3582),"")</f>
        <v/>
      </c>
      <c r="AJ3582">
        <f t="shared" si="335"/>
        <v>3</v>
      </c>
    </row>
    <row r="3583" spans="1:36" x14ac:dyDescent="0.25">
      <c r="A3583" s="14" t="s">
        <v>91</v>
      </c>
      <c r="B3583" t="s">
        <v>80</v>
      </c>
      <c r="C3583" t="s">
        <v>90</v>
      </c>
      <c r="D3583" s="13">
        <v>42346</v>
      </c>
      <c r="E3583">
        <v>3</v>
      </c>
      <c r="F3583">
        <v>500</v>
      </c>
      <c r="G3583" s="2" t="s">
        <v>87</v>
      </c>
      <c r="H3583" s="2" t="s">
        <v>12</v>
      </c>
      <c r="I3583">
        <v>10</v>
      </c>
      <c r="J3583" s="2" t="s">
        <v>88</v>
      </c>
      <c r="K3583" s="2">
        <v>450</v>
      </c>
      <c r="L3583" s="2">
        <v>3412</v>
      </c>
      <c r="M3583" s="2">
        <f t="shared" si="330"/>
        <v>341.2</v>
      </c>
      <c r="O3583" s="2" t="str">
        <f t="shared" si="331"/>
        <v/>
      </c>
      <c r="P3583" s="2" t="str">
        <f>IF(ISNUMBER(O3583),SUMIFS(O$1:$O3583,A$1:$A3583,A3583,C$1:$C3583,C3583,G$1:$G3583,G3583,E$1:$E3583,E3583),"")</f>
        <v/>
      </c>
      <c r="U3583" t="str">
        <f t="shared" si="332"/>
        <v/>
      </c>
      <c r="AC3583" s="2" t="str">
        <f t="shared" si="333"/>
        <v/>
      </c>
      <c r="AH3583" s="2" t="str">
        <f t="shared" si="334"/>
        <v/>
      </c>
      <c r="AI3583" s="2" t="str">
        <f>IF(ISNUMBER(AH3583),SUMIFS($AH$1:AH3583,$A$1:A3583,A3583,C$1:$C3583,C3583,$G$1:G3583,G3583,$E$1:E3583,E3583),"")</f>
        <v/>
      </c>
      <c r="AJ3583">
        <f t="shared" si="335"/>
        <v>3</v>
      </c>
    </row>
    <row r="3584" spans="1:36" x14ac:dyDescent="0.25">
      <c r="A3584" s="14" t="s">
        <v>96</v>
      </c>
      <c r="B3584" t="s">
        <v>80</v>
      </c>
      <c r="C3584" t="s">
        <v>90</v>
      </c>
      <c r="D3584" s="13">
        <v>42353</v>
      </c>
      <c r="E3584">
        <v>1</v>
      </c>
      <c r="F3584">
        <v>0</v>
      </c>
      <c r="G3584" s="2" t="s">
        <v>87</v>
      </c>
      <c r="H3584" s="2" t="s">
        <v>12</v>
      </c>
      <c r="I3584">
        <v>10</v>
      </c>
      <c r="J3584" s="2" t="s">
        <v>88</v>
      </c>
      <c r="K3584" s="2">
        <v>0</v>
      </c>
      <c r="L3584" s="2">
        <v>3020</v>
      </c>
      <c r="M3584" s="2">
        <f t="shared" si="330"/>
        <v>302</v>
      </c>
      <c r="O3584" s="2" t="str">
        <f t="shared" si="331"/>
        <v/>
      </c>
      <c r="P3584" s="2" t="str">
        <f>IF(ISNUMBER(O3584),SUMIFS(O$1:$O3584,A$1:$A3584,A3584,C$1:$C3584,C3584,G$1:$G3584,G3584,E$1:$E3584,E3584),"")</f>
        <v/>
      </c>
      <c r="U3584" t="str">
        <f t="shared" si="332"/>
        <v/>
      </c>
      <c r="AC3584" s="2" t="str">
        <f t="shared" si="333"/>
        <v/>
      </c>
      <c r="AH3584" s="2" t="str">
        <f t="shared" si="334"/>
        <v/>
      </c>
      <c r="AI3584" s="2" t="str">
        <f>IF(ISNUMBER(AH3584),SUMIFS($AH$1:AH3584,$A$1:A3584,A3584,C$1:$C3584,C3584,$G$1:G3584,G3584,$E$1:E3584,E3584),"")</f>
        <v/>
      </c>
      <c r="AJ3584">
        <f t="shared" si="335"/>
        <v>3</v>
      </c>
    </row>
    <row r="3585" spans="1:36" x14ac:dyDescent="0.25">
      <c r="A3585" s="14" t="s">
        <v>95</v>
      </c>
      <c r="B3585" t="s">
        <v>80</v>
      </c>
      <c r="C3585" t="s">
        <v>90</v>
      </c>
      <c r="D3585" s="13">
        <v>42353</v>
      </c>
      <c r="E3585">
        <v>1</v>
      </c>
      <c r="F3585">
        <v>50</v>
      </c>
      <c r="G3585" s="2" t="s">
        <v>87</v>
      </c>
      <c r="H3585" s="2" t="s">
        <v>12</v>
      </c>
      <c r="I3585">
        <v>10</v>
      </c>
      <c r="J3585" s="2" t="s">
        <v>88</v>
      </c>
      <c r="K3585" s="2">
        <v>45</v>
      </c>
      <c r="L3585" s="2">
        <v>3076</v>
      </c>
      <c r="M3585" s="2">
        <f t="shared" si="330"/>
        <v>307.60000000000002</v>
      </c>
      <c r="O3585" s="2" t="str">
        <f t="shared" si="331"/>
        <v/>
      </c>
      <c r="P3585" s="2" t="str">
        <f>IF(ISNUMBER(O3585),SUMIFS(O$1:$O3585,A$1:$A3585,A3585,C$1:$C3585,C3585,G$1:$G3585,G3585,E$1:$E3585,E3585),"")</f>
        <v/>
      </c>
      <c r="U3585" t="str">
        <f t="shared" si="332"/>
        <v/>
      </c>
      <c r="AC3585" s="2" t="str">
        <f t="shared" si="333"/>
        <v/>
      </c>
      <c r="AH3585" s="2" t="str">
        <f t="shared" si="334"/>
        <v/>
      </c>
      <c r="AI3585" s="2" t="str">
        <f>IF(ISNUMBER(AH3585),SUMIFS($AH$1:AH3585,$A$1:A3585,A3585,C$1:$C3585,C3585,$G$1:G3585,G3585,$E$1:E3585,E3585),"")</f>
        <v/>
      </c>
      <c r="AJ3585">
        <f t="shared" si="335"/>
        <v>3</v>
      </c>
    </row>
    <row r="3586" spans="1:36" x14ac:dyDescent="0.25">
      <c r="A3586" s="14" t="s">
        <v>94</v>
      </c>
      <c r="B3586" t="s">
        <v>80</v>
      </c>
      <c r="C3586" t="s">
        <v>90</v>
      </c>
      <c r="D3586" s="13">
        <v>42353</v>
      </c>
      <c r="E3586">
        <v>1</v>
      </c>
      <c r="F3586">
        <v>100</v>
      </c>
      <c r="G3586" s="2" t="s">
        <v>87</v>
      </c>
      <c r="H3586" s="2" t="s">
        <v>12</v>
      </c>
      <c r="I3586">
        <v>10</v>
      </c>
      <c r="J3586" s="2" t="s">
        <v>88</v>
      </c>
      <c r="K3586" s="2">
        <v>90</v>
      </c>
      <c r="L3586" s="2">
        <v>3524</v>
      </c>
      <c r="M3586" s="2">
        <f t="shared" ref="M3586:M3649" si="336">IF(ISNUMBER(L3586),L3586/10,"")</f>
        <v>352.4</v>
      </c>
      <c r="O3586" s="2" t="str">
        <f t="shared" ref="O3586:O3649" si="337">IF(ISNUMBER(N3586),N3586/10,"")</f>
        <v/>
      </c>
      <c r="P3586" s="2" t="str">
        <f>IF(ISNUMBER(O3586),SUMIFS(O$1:$O3586,A$1:$A3586,A3586,C$1:$C3586,C3586,G$1:$G3586,G3586,E$1:$E3586,E3586),"")</f>
        <v/>
      </c>
      <c r="U3586" t="str">
        <f t="shared" ref="U3586:U3649" si="338">IF(ISNUMBER(R3586),R3586/100,"")</f>
        <v/>
      </c>
      <c r="AC3586" s="2" t="str">
        <f t="shared" ref="AC3586:AC3649" si="339">IF(ISNUMBER(AB3586),AB3586,"")</f>
        <v/>
      </c>
      <c r="AH3586" s="2" t="str">
        <f t="shared" ref="AH3586:AH3649" si="340">IF(AND(ISNUMBER(AB3586),ISNUMBER(O3586)),ROUND(O3586*AB3586,3),"")</f>
        <v/>
      </c>
      <c r="AI3586" s="2" t="str">
        <f>IF(ISNUMBER(AH3586),SUMIFS($AH$1:AH3586,$A$1:A3586,A3586,C$1:$C3586,C3586,$G$1:G3586,G3586,$E$1:E3586,E3586),"")</f>
        <v/>
      </c>
      <c r="AJ3586">
        <f t="shared" ref="AJ3586:AJ3649" si="341">COUNT(K3586:AI3586)</f>
        <v>3</v>
      </c>
    </row>
    <row r="3587" spans="1:36" x14ac:dyDescent="0.25">
      <c r="A3587" s="14" t="s">
        <v>93</v>
      </c>
      <c r="B3587" t="s">
        <v>80</v>
      </c>
      <c r="C3587" t="s">
        <v>90</v>
      </c>
      <c r="D3587" s="13">
        <v>42353</v>
      </c>
      <c r="E3587">
        <v>1</v>
      </c>
      <c r="F3587">
        <v>200</v>
      </c>
      <c r="G3587" s="2" t="s">
        <v>87</v>
      </c>
      <c r="H3587" s="2" t="s">
        <v>12</v>
      </c>
      <c r="I3587">
        <v>10</v>
      </c>
      <c r="J3587" s="2" t="s">
        <v>88</v>
      </c>
      <c r="K3587" s="2">
        <v>180</v>
      </c>
      <c r="L3587" s="2">
        <v>3860</v>
      </c>
      <c r="M3587" s="2">
        <f t="shared" si="336"/>
        <v>386</v>
      </c>
      <c r="O3587" s="2" t="str">
        <f t="shared" si="337"/>
        <v/>
      </c>
      <c r="P3587" s="2" t="str">
        <f>IF(ISNUMBER(O3587),SUMIFS(O$1:$O3587,A$1:$A3587,A3587,C$1:$C3587,C3587,G$1:$G3587,G3587,E$1:$E3587,E3587),"")</f>
        <v/>
      </c>
      <c r="U3587" t="str">
        <f t="shared" si="338"/>
        <v/>
      </c>
      <c r="AC3587" s="2" t="str">
        <f t="shared" si="339"/>
        <v/>
      </c>
      <c r="AH3587" s="2" t="str">
        <f t="shared" si="340"/>
        <v/>
      </c>
      <c r="AI3587" s="2" t="str">
        <f>IF(ISNUMBER(AH3587),SUMIFS($AH$1:AH3587,$A$1:A3587,A3587,C$1:$C3587,C3587,$G$1:G3587,G3587,$E$1:E3587,E3587),"")</f>
        <v/>
      </c>
      <c r="AJ3587">
        <f t="shared" si="341"/>
        <v>3</v>
      </c>
    </row>
    <row r="3588" spans="1:36" x14ac:dyDescent="0.25">
      <c r="A3588" s="14" t="s">
        <v>92</v>
      </c>
      <c r="B3588" t="s">
        <v>80</v>
      </c>
      <c r="C3588" t="s">
        <v>90</v>
      </c>
      <c r="D3588" s="13">
        <v>42353</v>
      </c>
      <c r="E3588">
        <v>1</v>
      </c>
      <c r="F3588">
        <v>350</v>
      </c>
      <c r="G3588" s="2" t="s">
        <v>87</v>
      </c>
      <c r="H3588" s="2" t="s">
        <v>12</v>
      </c>
      <c r="I3588">
        <v>10</v>
      </c>
      <c r="J3588" s="2" t="s">
        <v>88</v>
      </c>
      <c r="K3588" s="2">
        <v>315</v>
      </c>
      <c r="L3588" s="2">
        <v>4280</v>
      </c>
      <c r="M3588" s="2">
        <f t="shared" si="336"/>
        <v>428</v>
      </c>
      <c r="O3588" s="2" t="str">
        <f t="shared" si="337"/>
        <v/>
      </c>
      <c r="P3588" s="2" t="str">
        <f>IF(ISNUMBER(O3588),SUMIFS(O$1:$O3588,A$1:$A3588,A3588,C$1:$C3588,C3588,G$1:$G3588,G3588,E$1:$E3588,E3588),"")</f>
        <v/>
      </c>
      <c r="U3588" t="str">
        <f t="shared" si="338"/>
        <v/>
      </c>
      <c r="AC3588" s="2" t="str">
        <f t="shared" si="339"/>
        <v/>
      </c>
      <c r="AH3588" s="2" t="str">
        <f t="shared" si="340"/>
        <v/>
      </c>
      <c r="AI3588" s="2" t="str">
        <f>IF(ISNUMBER(AH3588),SUMIFS($AH$1:AH3588,$A$1:A3588,A3588,C$1:$C3588,C3588,$G$1:G3588,G3588,$E$1:E3588,E3588),"")</f>
        <v/>
      </c>
      <c r="AJ3588">
        <f t="shared" si="341"/>
        <v>3</v>
      </c>
    </row>
    <row r="3589" spans="1:36" x14ac:dyDescent="0.25">
      <c r="A3589" s="14" t="s">
        <v>91</v>
      </c>
      <c r="B3589" t="s">
        <v>80</v>
      </c>
      <c r="C3589" t="s">
        <v>90</v>
      </c>
      <c r="D3589" s="13">
        <v>42353</v>
      </c>
      <c r="E3589">
        <v>1</v>
      </c>
      <c r="F3589">
        <v>500</v>
      </c>
      <c r="G3589" s="2" t="s">
        <v>87</v>
      </c>
      <c r="H3589" s="2" t="s">
        <v>12</v>
      </c>
      <c r="I3589">
        <v>10</v>
      </c>
      <c r="J3589" s="2" t="s">
        <v>88</v>
      </c>
      <c r="K3589" s="2">
        <v>450</v>
      </c>
      <c r="L3589" s="2">
        <v>4504</v>
      </c>
      <c r="M3589" s="2">
        <f t="shared" si="336"/>
        <v>450.4</v>
      </c>
      <c r="O3589" s="2" t="str">
        <f t="shared" si="337"/>
        <v/>
      </c>
      <c r="P3589" s="2" t="str">
        <f>IF(ISNUMBER(O3589),SUMIFS(O$1:$O3589,A$1:$A3589,A3589,C$1:$C3589,C3589,G$1:$G3589,G3589,E$1:$E3589,E3589),"")</f>
        <v/>
      </c>
      <c r="U3589" t="str">
        <f t="shared" si="338"/>
        <v/>
      </c>
      <c r="AC3589" s="2" t="str">
        <f t="shared" si="339"/>
        <v/>
      </c>
      <c r="AH3589" s="2" t="str">
        <f t="shared" si="340"/>
        <v/>
      </c>
      <c r="AI3589" s="2" t="str">
        <f>IF(ISNUMBER(AH3589),SUMIFS($AH$1:AH3589,$A$1:A3589,A3589,C$1:$C3589,C3589,$G$1:G3589,G3589,$E$1:E3589,E3589),"")</f>
        <v/>
      </c>
      <c r="AJ3589">
        <f t="shared" si="341"/>
        <v>3</v>
      </c>
    </row>
    <row r="3590" spans="1:36" x14ac:dyDescent="0.25">
      <c r="A3590" s="14" t="s">
        <v>96</v>
      </c>
      <c r="B3590" t="s">
        <v>80</v>
      </c>
      <c r="C3590" t="s">
        <v>90</v>
      </c>
      <c r="D3590" s="13">
        <v>42353</v>
      </c>
      <c r="E3590">
        <v>2</v>
      </c>
      <c r="F3590">
        <v>0</v>
      </c>
      <c r="G3590" s="2" t="s">
        <v>87</v>
      </c>
      <c r="H3590" s="2" t="s">
        <v>12</v>
      </c>
      <c r="I3590">
        <v>10</v>
      </c>
      <c r="J3590" s="2" t="s">
        <v>88</v>
      </c>
      <c r="K3590" s="2">
        <v>0</v>
      </c>
      <c r="L3590" s="2">
        <v>2712</v>
      </c>
      <c r="M3590" s="2">
        <f t="shared" si="336"/>
        <v>271.2</v>
      </c>
      <c r="O3590" s="2" t="str">
        <f t="shared" si="337"/>
        <v/>
      </c>
      <c r="P3590" s="2" t="str">
        <f>IF(ISNUMBER(O3590),SUMIFS(O$1:$O3590,A$1:$A3590,A3590,C$1:$C3590,C3590,G$1:$G3590,G3590,E$1:$E3590,E3590),"")</f>
        <v/>
      </c>
      <c r="U3590" t="str">
        <f t="shared" si="338"/>
        <v/>
      </c>
      <c r="AC3590" s="2" t="str">
        <f t="shared" si="339"/>
        <v/>
      </c>
      <c r="AH3590" s="2" t="str">
        <f t="shared" si="340"/>
        <v/>
      </c>
      <c r="AI3590" s="2" t="str">
        <f>IF(ISNUMBER(AH3590),SUMIFS($AH$1:AH3590,$A$1:A3590,A3590,C$1:$C3590,C3590,$G$1:G3590,G3590,$E$1:E3590,E3590),"")</f>
        <v/>
      </c>
      <c r="AJ3590">
        <f t="shared" si="341"/>
        <v>3</v>
      </c>
    </row>
    <row r="3591" spans="1:36" x14ac:dyDescent="0.25">
      <c r="A3591" s="14" t="s">
        <v>95</v>
      </c>
      <c r="B3591" t="s">
        <v>80</v>
      </c>
      <c r="C3591" t="s">
        <v>90</v>
      </c>
      <c r="D3591" s="13">
        <v>42353</v>
      </c>
      <c r="E3591">
        <v>2</v>
      </c>
      <c r="F3591">
        <v>50</v>
      </c>
      <c r="G3591" s="2" t="s">
        <v>87</v>
      </c>
      <c r="H3591" s="2" t="s">
        <v>12</v>
      </c>
      <c r="I3591">
        <v>10</v>
      </c>
      <c r="J3591" s="2" t="s">
        <v>88</v>
      </c>
      <c r="K3591" s="2">
        <v>45</v>
      </c>
      <c r="L3591" s="2">
        <v>3132</v>
      </c>
      <c r="M3591" s="2">
        <f t="shared" si="336"/>
        <v>313.2</v>
      </c>
      <c r="O3591" s="2" t="str">
        <f t="shared" si="337"/>
        <v/>
      </c>
      <c r="P3591" s="2" t="str">
        <f>IF(ISNUMBER(O3591),SUMIFS(O$1:$O3591,A$1:$A3591,A3591,C$1:$C3591,C3591,G$1:$G3591,G3591,E$1:$E3591,E3591),"")</f>
        <v/>
      </c>
      <c r="U3591" t="str">
        <f t="shared" si="338"/>
        <v/>
      </c>
      <c r="AC3591" s="2" t="str">
        <f t="shared" si="339"/>
        <v/>
      </c>
      <c r="AH3591" s="2" t="str">
        <f t="shared" si="340"/>
        <v/>
      </c>
      <c r="AI3591" s="2" t="str">
        <f>IF(ISNUMBER(AH3591),SUMIFS($AH$1:AH3591,$A$1:A3591,A3591,C$1:$C3591,C3591,$G$1:G3591,G3591,$E$1:E3591,E3591),"")</f>
        <v/>
      </c>
      <c r="AJ3591">
        <f t="shared" si="341"/>
        <v>3</v>
      </c>
    </row>
    <row r="3592" spans="1:36" x14ac:dyDescent="0.25">
      <c r="A3592" s="14" t="s">
        <v>94</v>
      </c>
      <c r="B3592" t="s">
        <v>80</v>
      </c>
      <c r="C3592" t="s">
        <v>90</v>
      </c>
      <c r="D3592" s="13">
        <v>42353</v>
      </c>
      <c r="E3592">
        <v>2</v>
      </c>
      <c r="F3592">
        <v>100</v>
      </c>
      <c r="G3592" s="2" t="s">
        <v>87</v>
      </c>
      <c r="H3592" s="2" t="s">
        <v>12</v>
      </c>
      <c r="I3592">
        <v>10</v>
      </c>
      <c r="J3592" s="2" t="s">
        <v>88</v>
      </c>
      <c r="K3592" s="2">
        <v>90</v>
      </c>
      <c r="L3592" s="2">
        <v>3300</v>
      </c>
      <c r="M3592" s="2">
        <f t="shared" si="336"/>
        <v>330</v>
      </c>
      <c r="O3592" s="2" t="str">
        <f t="shared" si="337"/>
        <v/>
      </c>
      <c r="P3592" s="2" t="str">
        <f>IF(ISNUMBER(O3592),SUMIFS(O$1:$O3592,A$1:$A3592,A3592,C$1:$C3592,C3592,G$1:$G3592,G3592,E$1:$E3592,E3592),"")</f>
        <v/>
      </c>
      <c r="U3592" t="str">
        <f t="shared" si="338"/>
        <v/>
      </c>
      <c r="AC3592" s="2" t="str">
        <f t="shared" si="339"/>
        <v/>
      </c>
      <c r="AH3592" s="2" t="str">
        <f t="shared" si="340"/>
        <v/>
      </c>
      <c r="AI3592" s="2" t="str">
        <f>IF(ISNUMBER(AH3592),SUMIFS($AH$1:AH3592,$A$1:A3592,A3592,C$1:$C3592,C3592,$G$1:G3592,G3592,$E$1:E3592,E3592),"")</f>
        <v/>
      </c>
      <c r="AJ3592">
        <f t="shared" si="341"/>
        <v>3</v>
      </c>
    </row>
    <row r="3593" spans="1:36" x14ac:dyDescent="0.25">
      <c r="A3593" s="14" t="s">
        <v>93</v>
      </c>
      <c r="B3593" t="s">
        <v>80</v>
      </c>
      <c r="C3593" t="s">
        <v>90</v>
      </c>
      <c r="D3593" s="13">
        <v>42353</v>
      </c>
      <c r="E3593">
        <v>2</v>
      </c>
      <c r="F3593">
        <v>200</v>
      </c>
      <c r="G3593" s="2" t="s">
        <v>87</v>
      </c>
      <c r="H3593" s="2" t="s">
        <v>12</v>
      </c>
      <c r="I3593">
        <v>10</v>
      </c>
      <c r="J3593" s="2" t="s">
        <v>88</v>
      </c>
      <c r="K3593" s="2">
        <v>180</v>
      </c>
      <c r="L3593" s="2">
        <v>3664</v>
      </c>
      <c r="M3593" s="2">
        <f t="shared" si="336"/>
        <v>366.4</v>
      </c>
      <c r="O3593" s="2" t="str">
        <f t="shared" si="337"/>
        <v/>
      </c>
      <c r="P3593" s="2" t="str">
        <f>IF(ISNUMBER(O3593),SUMIFS(O$1:$O3593,A$1:$A3593,A3593,C$1:$C3593,C3593,G$1:$G3593,G3593,E$1:$E3593,E3593),"")</f>
        <v/>
      </c>
      <c r="U3593" t="str">
        <f t="shared" si="338"/>
        <v/>
      </c>
      <c r="AC3593" s="2" t="str">
        <f t="shared" si="339"/>
        <v/>
      </c>
      <c r="AH3593" s="2" t="str">
        <f t="shared" si="340"/>
        <v/>
      </c>
      <c r="AI3593" s="2" t="str">
        <f>IF(ISNUMBER(AH3593),SUMIFS($AH$1:AH3593,$A$1:A3593,A3593,C$1:$C3593,C3593,$G$1:G3593,G3593,$E$1:E3593,E3593),"")</f>
        <v/>
      </c>
      <c r="AJ3593">
        <f t="shared" si="341"/>
        <v>3</v>
      </c>
    </row>
    <row r="3594" spans="1:36" x14ac:dyDescent="0.25">
      <c r="A3594" s="14" t="s">
        <v>92</v>
      </c>
      <c r="B3594" t="s">
        <v>80</v>
      </c>
      <c r="C3594" t="s">
        <v>90</v>
      </c>
      <c r="D3594" s="13">
        <v>42353</v>
      </c>
      <c r="E3594">
        <v>2</v>
      </c>
      <c r="F3594">
        <v>350</v>
      </c>
      <c r="G3594" s="2" t="s">
        <v>87</v>
      </c>
      <c r="H3594" s="2" t="s">
        <v>12</v>
      </c>
      <c r="I3594">
        <v>10</v>
      </c>
      <c r="J3594" s="2" t="s">
        <v>88</v>
      </c>
      <c r="K3594" s="2">
        <v>315</v>
      </c>
      <c r="L3594" s="2">
        <v>4196</v>
      </c>
      <c r="M3594" s="2">
        <f t="shared" si="336"/>
        <v>419.6</v>
      </c>
      <c r="O3594" s="2" t="str">
        <f t="shared" si="337"/>
        <v/>
      </c>
      <c r="P3594" s="2" t="str">
        <f>IF(ISNUMBER(O3594),SUMIFS(O$1:$O3594,A$1:$A3594,A3594,C$1:$C3594,C3594,G$1:$G3594,G3594,E$1:$E3594,E3594),"")</f>
        <v/>
      </c>
      <c r="U3594" t="str">
        <f t="shared" si="338"/>
        <v/>
      </c>
      <c r="AC3594" s="2" t="str">
        <f t="shared" si="339"/>
        <v/>
      </c>
      <c r="AH3594" s="2" t="str">
        <f t="shared" si="340"/>
        <v/>
      </c>
      <c r="AI3594" s="2" t="str">
        <f>IF(ISNUMBER(AH3594),SUMIFS($AH$1:AH3594,$A$1:A3594,A3594,C$1:$C3594,C3594,$G$1:G3594,G3594,$E$1:E3594,E3594),"")</f>
        <v/>
      </c>
      <c r="AJ3594">
        <f t="shared" si="341"/>
        <v>3</v>
      </c>
    </row>
    <row r="3595" spans="1:36" x14ac:dyDescent="0.25">
      <c r="A3595" s="14" t="s">
        <v>91</v>
      </c>
      <c r="B3595" t="s">
        <v>80</v>
      </c>
      <c r="C3595" t="s">
        <v>90</v>
      </c>
      <c r="D3595" s="13">
        <v>42353</v>
      </c>
      <c r="E3595">
        <v>2</v>
      </c>
      <c r="F3595">
        <v>500</v>
      </c>
      <c r="G3595" s="2" t="s">
        <v>87</v>
      </c>
      <c r="H3595" s="2" t="s">
        <v>12</v>
      </c>
      <c r="I3595">
        <v>10</v>
      </c>
      <c r="J3595" s="2" t="s">
        <v>88</v>
      </c>
      <c r="K3595" s="2">
        <v>450</v>
      </c>
      <c r="L3595" s="2">
        <v>4700</v>
      </c>
      <c r="M3595" s="2">
        <f t="shared" si="336"/>
        <v>470</v>
      </c>
      <c r="O3595" s="2" t="str">
        <f t="shared" si="337"/>
        <v/>
      </c>
      <c r="P3595" s="2" t="str">
        <f>IF(ISNUMBER(O3595),SUMIFS(O$1:$O3595,A$1:$A3595,A3595,C$1:$C3595,C3595,G$1:$G3595,G3595,E$1:$E3595,E3595),"")</f>
        <v/>
      </c>
      <c r="U3595" t="str">
        <f t="shared" si="338"/>
        <v/>
      </c>
      <c r="AC3595" s="2" t="str">
        <f t="shared" si="339"/>
        <v/>
      </c>
      <c r="AH3595" s="2" t="str">
        <f t="shared" si="340"/>
        <v/>
      </c>
      <c r="AI3595" s="2" t="str">
        <f>IF(ISNUMBER(AH3595),SUMIFS($AH$1:AH3595,$A$1:A3595,A3595,C$1:$C3595,C3595,$G$1:G3595,G3595,$E$1:E3595,E3595),"")</f>
        <v/>
      </c>
      <c r="AJ3595">
        <f t="shared" si="341"/>
        <v>3</v>
      </c>
    </row>
    <row r="3596" spans="1:36" x14ac:dyDescent="0.25">
      <c r="A3596" s="14" t="s">
        <v>96</v>
      </c>
      <c r="B3596" t="s">
        <v>80</v>
      </c>
      <c r="C3596" t="s">
        <v>90</v>
      </c>
      <c r="D3596" s="13">
        <v>42353</v>
      </c>
      <c r="E3596">
        <v>3</v>
      </c>
      <c r="F3596">
        <v>0</v>
      </c>
      <c r="G3596" s="2" t="s">
        <v>87</v>
      </c>
      <c r="H3596" s="2" t="s">
        <v>12</v>
      </c>
      <c r="I3596">
        <v>10</v>
      </c>
      <c r="J3596" s="2" t="s">
        <v>88</v>
      </c>
      <c r="K3596" s="2">
        <v>0</v>
      </c>
      <c r="L3596" s="2">
        <v>3020</v>
      </c>
      <c r="M3596" s="2">
        <f t="shared" si="336"/>
        <v>302</v>
      </c>
      <c r="O3596" s="2" t="str">
        <f t="shared" si="337"/>
        <v/>
      </c>
      <c r="P3596" s="2" t="str">
        <f>IF(ISNUMBER(O3596),SUMIFS(O$1:$O3596,A$1:$A3596,A3596,C$1:$C3596,C3596,G$1:$G3596,G3596,E$1:$E3596,E3596),"")</f>
        <v/>
      </c>
      <c r="U3596" t="str">
        <f t="shared" si="338"/>
        <v/>
      </c>
      <c r="AC3596" s="2" t="str">
        <f t="shared" si="339"/>
        <v/>
      </c>
      <c r="AH3596" s="2" t="str">
        <f t="shared" si="340"/>
        <v/>
      </c>
      <c r="AI3596" s="2" t="str">
        <f>IF(ISNUMBER(AH3596),SUMIFS($AH$1:AH3596,$A$1:A3596,A3596,C$1:$C3596,C3596,$G$1:G3596,G3596,$E$1:E3596,E3596),"")</f>
        <v/>
      </c>
      <c r="AJ3596">
        <f t="shared" si="341"/>
        <v>3</v>
      </c>
    </row>
    <row r="3597" spans="1:36" x14ac:dyDescent="0.25">
      <c r="A3597" s="14" t="s">
        <v>95</v>
      </c>
      <c r="B3597" t="s">
        <v>80</v>
      </c>
      <c r="C3597" t="s">
        <v>90</v>
      </c>
      <c r="D3597" s="13">
        <v>42353</v>
      </c>
      <c r="E3597">
        <v>3</v>
      </c>
      <c r="F3597">
        <v>50</v>
      </c>
      <c r="G3597" s="2" t="s">
        <v>87</v>
      </c>
      <c r="H3597" s="2" t="s">
        <v>12</v>
      </c>
      <c r="I3597">
        <v>10</v>
      </c>
      <c r="J3597" s="2" t="s">
        <v>88</v>
      </c>
      <c r="K3597" s="2">
        <v>45</v>
      </c>
      <c r="L3597" s="2">
        <v>2768</v>
      </c>
      <c r="M3597" s="2">
        <f t="shared" si="336"/>
        <v>276.8</v>
      </c>
      <c r="O3597" s="2" t="str">
        <f t="shared" si="337"/>
        <v/>
      </c>
      <c r="P3597" s="2" t="str">
        <f>IF(ISNUMBER(O3597),SUMIFS(O$1:$O3597,A$1:$A3597,A3597,C$1:$C3597,C3597,G$1:$G3597,G3597,E$1:$E3597,E3597),"")</f>
        <v/>
      </c>
      <c r="U3597" t="str">
        <f t="shared" si="338"/>
        <v/>
      </c>
      <c r="AC3597" s="2" t="str">
        <f t="shared" si="339"/>
        <v/>
      </c>
      <c r="AH3597" s="2" t="str">
        <f t="shared" si="340"/>
        <v/>
      </c>
      <c r="AI3597" s="2" t="str">
        <f>IF(ISNUMBER(AH3597),SUMIFS($AH$1:AH3597,$A$1:A3597,A3597,C$1:$C3597,C3597,$G$1:G3597,G3597,$E$1:E3597,E3597),"")</f>
        <v/>
      </c>
      <c r="AJ3597">
        <f t="shared" si="341"/>
        <v>3</v>
      </c>
    </row>
    <row r="3598" spans="1:36" x14ac:dyDescent="0.25">
      <c r="A3598" s="14" t="s">
        <v>94</v>
      </c>
      <c r="B3598" t="s">
        <v>80</v>
      </c>
      <c r="C3598" t="s">
        <v>90</v>
      </c>
      <c r="D3598" s="13">
        <v>42353</v>
      </c>
      <c r="E3598">
        <v>3</v>
      </c>
      <c r="F3598">
        <v>100</v>
      </c>
      <c r="G3598" s="2" t="s">
        <v>87</v>
      </c>
      <c r="H3598" s="2" t="s">
        <v>12</v>
      </c>
      <c r="I3598">
        <v>10</v>
      </c>
      <c r="J3598" s="2" t="s">
        <v>88</v>
      </c>
      <c r="K3598" s="2">
        <v>90</v>
      </c>
      <c r="L3598" s="2">
        <v>3048</v>
      </c>
      <c r="M3598" s="2">
        <f t="shared" si="336"/>
        <v>304.8</v>
      </c>
      <c r="O3598" s="2" t="str">
        <f t="shared" si="337"/>
        <v/>
      </c>
      <c r="P3598" s="2" t="str">
        <f>IF(ISNUMBER(O3598),SUMIFS(O$1:$O3598,A$1:$A3598,A3598,C$1:$C3598,C3598,G$1:$G3598,G3598,E$1:$E3598,E3598),"")</f>
        <v/>
      </c>
      <c r="U3598" t="str">
        <f t="shared" si="338"/>
        <v/>
      </c>
      <c r="AC3598" s="2" t="str">
        <f t="shared" si="339"/>
        <v/>
      </c>
      <c r="AH3598" s="2" t="str">
        <f t="shared" si="340"/>
        <v/>
      </c>
      <c r="AI3598" s="2" t="str">
        <f>IF(ISNUMBER(AH3598),SUMIFS($AH$1:AH3598,$A$1:A3598,A3598,C$1:$C3598,C3598,$G$1:G3598,G3598,$E$1:E3598,E3598),"")</f>
        <v/>
      </c>
      <c r="AJ3598">
        <f t="shared" si="341"/>
        <v>3</v>
      </c>
    </row>
    <row r="3599" spans="1:36" x14ac:dyDescent="0.25">
      <c r="A3599" s="14" t="s">
        <v>93</v>
      </c>
      <c r="B3599" t="s">
        <v>80</v>
      </c>
      <c r="C3599" t="s">
        <v>90</v>
      </c>
      <c r="D3599" s="13">
        <v>42353</v>
      </c>
      <c r="E3599">
        <v>3</v>
      </c>
      <c r="F3599">
        <v>200</v>
      </c>
      <c r="G3599" s="2" t="s">
        <v>87</v>
      </c>
      <c r="H3599" s="2" t="s">
        <v>12</v>
      </c>
      <c r="I3599">
        <v>10</v>
      </c>
      <c r="J3599" s="2" t="s">
        <v>88</v>
      </c>
      <c r="K3599" s="2">
        <v>180</v>
      </c>
      <c r="L3599" s="2">
        <v>3636</v>
      </c>
      <c r="M3599" s="2">
        <f t="shared" si="336"/>
        <v>363.6</v>
      </c>
      <c r="O3599" s="2" t="str">
        <f t="shared" si="337"/>
        <v/>
      </c>
      <c r="P3599" s="2" t="str">
        <f>IF(ISNUMBER(O3599),SUMIFS(O$1:$O3599,A$1:$A3599,A3599,C$1:$C3599,C3599,G$1:$G3599,G3599,E$1:$E3599,E3599),"")</f>
        <v/>
      </c>
      <c r="U3599" t="str">
        <f t="shared" si="338"/>
        <v/>
      </c>
      <c r="AC3599" s="2" t="str">
        <f t="shared" si="339"/>
        <v/>
      </c>
      <c r="AH3599" s="2" t="str">
        <f t="shared" si="340"/>
        <v/>
      </c>
      <c r="AI3599" s="2" t="str">
        <f>IF(ISNUMBER(AH3599),SUMIFS($AH$1:AH3599,$A$1:A3599,A3599,C$1:$C3599,C3599,$G$1:G3599,G3599,$E$1:E3599,E3599),"")</f>
        <v/>
      </c>
      <c r="AJ3599">
        <f t="shared" si="341"/>
        <v>3</v>
      </c>
    </row>
    <row r="3600" spans="1:36" x14ac:dyDescent="0.25">
      <c r="A3600" s="14" t="s">
        <v>92</v>
      </c>
      <c r="B3600" t="s">
        <v>80</v>
      </c>
      <c r="C3600" t="s">
        <v>90</v>
      </c>
      <c r="D3600" s="13">
        <v>42353</v>
      </c>
      <c r="E3600">
        <v>3</v>
      </c>
      <c r="F3600">
        <v>350</v>
      </c>
      <c r="G3600" s="2" t="s">
        <v>87</v>
      </c>
      <c r="H3600" s="2" t="s">
        <v>12</v>
      </c>
      <c r="I3600">
        <v>10</v>
      </c>
      <c r="J3600" s="2" t="s">
        <v>88</v>
      </c>
      <c r="K3600" s="2">
        <v>315</v>
      </c>
      <c r="L3600" s="2">
        <v>4112</v>
      </c>
      <c r="M3600" s="2">
        <f t="shared" si="336"/>
        <v>411.2</v>
      </c>
      <c r="O3600" s="2" t="str">
        <f t="shared" si="337"/>
        <v/>
      </c>
      <c r="P3600" s="2" t="str">
        <f>IF(ISNUMBER(O3600),SUMIFS(O$1:$O3600,A$1:$A3600,A3600,C$1:$C3600,C3600,G$1:$G3600,G3600,E$1:$E3600,E3600),"")</f>
        <v/>
      </c>
      <c r="U3600" t="str">
        <f t="shared" si="338"/>
        <v/>
      </c>
      <c r="AC3600" s="2" t="str">
        <f t="shared" si="339"/>
        <v/>
      </c>
      <c r="AH3600" s="2" t="str">
        <f t="shared" si="340"/>
        <v/>
      </c>
      <c r="AI3600" s="2" t="str">
        <f>IF(ISNUMBER(AH3600),SUMIFS($AH$1:AH3600,$A$1:A3600,A3600,C$1:$C3600,C3600,$G$1:G3600,G3600,$E$1:E3600,E3600),"")</f>
        <v/>
      </c>
      <c r="AJ3600">
        <f t="shared" si="341"/>
        <v>3</v>
      </c>
    </row>
    <row r="3601" spans="1:36" x14ac:dyDescent="0.25">
      <c r="A3601" s="14" t="s">
        <v>91</v>
      </c>
      <c r="B3601" t="s">
        <v>80</v>
      </c>
      <c r="C3601" t="s">
        <v>90</v>
      </c>
      <c r="D3601" s="13">
        <v>42353</v>
      </c>
      <c r="E3601">
        <v>3</v>
      </c>
      <c r="F3601">
        <v>500</v>
      </c>
      <c r="G3601" s="2" t="s">
        <v>87</v>
      </c>
      <c r="H3601" s="2" t="s">
        <v>12</v>
      </c>
      <c r="I3601">
        <v>10</v>
      </c>
      <c r="J3601" s="2" t="s">
        <v>88</v>
      </c>
      <c r="K3601" s="2">
        <v>450</v>
      </c>
      <c r="L3601" s="2">
        <v>4084</v>
      </c>
      <c r="M3601" s="2">
        <f t="shared" si="336"/>
        <v>408.4</v>
      </c>
      <c r="O3601" s="2" t="str">
        <f t="shared" si="337"/>
        <v/>
      </c>
      <c r="P3601" s="2" t="str">
        <f>IF(ISNUMBER(O3601),SUMIFS(O$1:$O3601,A$1:$A3601,A3601,C$1:$C3601,C3601,G$1:$G3601,G3601,E$1:$E3601,E3601),"")</f>
        <v/>
      </c>
      <c r="U3601" t="str">
        <f t="shared" si="338"/>
        <v/>
      </c>
      <c r="AC3601" s="2" t="str">
        <f t="shared" si="339"/>
        <v/>
      </c>
      <c r="AH3601" s="2" t="str">
        <f t="shared" si="340"/>
        <v/>
      </c>
      <c r="AI3601" s="2" t="str">
        <f>IF(ISNUMBER(AH3601),SUMIFS($AH$1:AH3601,$A$1:A3601,A3601,C$1:$C3601,C3601,$G$1:G3601,G3601,$E$1:E3601,E3601),"")</f>
        <v/>
      </c>
      <c r="AJ3601">
        <f t="shared" si="341"/>
        <v>3</v>
      </c>
    </row>
    <row r="3602" spans="1:36" x14ac:dyDescent="0.25">
      <c r="A3602" s="14" t="s">
        <v>96</v>
      </c>
      <c r="B3602" t="s">
        <v>80</v>
      </c>
      <c r="C3602" t="s">
        <v>90</v>
      </c>
      <c r="D3602" s="13">
        <v>42354</v>
      </c>
      <c r="E3602">
        <v>1</v>
      </c>
      <c r="F3602">
        <v>0</v>
      </c>
      <c r="G3602" s="2" t="s">
        <v>87</v>
      </c>
      <c r="H3602" s="2" t="s">
        <v>12</v>
      </c>
      <c r="I3602">
        <v>10</v>
      </c>
      <c r="J3602" s="2" t="s">
        <v>77</v>
      </c>
      <c r="K3602" s="2">
        <v>0</v>
      </c>
      <c r="L3602" s="2"/>
      <c r="M3602" s="2" t="str">
        <f t="shared" si="336"/>
        <v/>
      </c>
      <c r="N3602">
        <v>685.87864000000002</v>
      </c>
      <c r="O3602" s="2">
        <f t="shared" si="337"/>
        <v>68.587863999999996</v>
      </c>
      <c r="P3602" s="2">
        <f>IF(ISNUMBER(O3602),SUMIFS(O$1:$O3602,A$1:$A3602,A3602,C$1:$C3602,C3602,G$1:$G3602,G3602,E$1:$E3602,E3602),"")</f>
        <v>142.854139672</v>
      </c>
      <c r="U3602" t="str">
        <f t="shared" si="338"/>
        <v/>
      </c>
      <c r="AC3602" s="2" t="str">
        <f t="shared" si="339"/>
        <v/>
      </c>
      <c r="AH3602" s="2" t="str">
        <f t="shared" si="340"/>
        <v/>
      </c>
      <c r="AI3602" s="2" t="str">
        <f>IF(ISNUMBER(AH3602),SUMIFS($AH$1:AH3602,$A$1:A3602,A3602,C$1:$C3602,C3602,$G$1:G3602,G3602,$E$1:E3602,E3602),"")</f>
        <v/>
      </c>
      <c r="AJ3602">
        <f t="shared" si="341"/>
        <v>4</v>
      </c>
    </row>
    <row r="3603" spans="1:36" x14ac:dyDescent="0.25">
      <c r="A3603" s="14" t="s">
        <v>95</v>
      </c>
      <c r="B3603" t="s">
        <v>80</v>
      </c>
      <c r="C3603" t="s">
        <v>90</v>
      </c>
      <c r="D3603" s="13">
        <v>42354</v>
      </c>
      <c r="E3603">
        <v>1</v>
      </c>
      <c r="F3603">
        <v>50</v>
      </c>
      <c r="G3603" s="2" t="s">
        <v>87</v>
      </c>
      <c r="H3603" s="2" t="s">
        <v>12</v>
      </c>
      <c r="I3603">
        <v>10</v>
      </c>
      <c r="J3603" s="2" t="s">
        <v>77</v>
      </c>
      <c r="K3603" s="2">
        <v>45</v>
      </c>
      <c r="L3603" s="2"/>
      <c r="M3603" s="2" t="str">
        <f t="shared" si="336"/>
        <v/>
      </c>
      <c r="N3603">
        <v>669.31914666666671</v>
      </c>
      <c r="O3603" s="2">
        <f t="shared" si="337"/>
        <v>66.931914666666671</v>
      </c>
      <c r="P3603" s="2">
        <f>IF(ISNUMBER(O3603),SUMIFS(O$1:$O3603,A$1:$A3603,A3603,C$1:$C3603,C3603,G$1:$G3603,G3603,E$1:$E3603,E3603),"")</f>
        <v>142.65610266933334</v>
      </c>
      <c r="U3603" t="str">
        <f t="shared" si="338"/>
        <v/>
      </c>
      <c r="AC3603" s="2" t="str">
        <f t="shared" si="339"/>
        <v/>
      </c>
      <c r="AH3603" s="2" t="str">
        <f t="shared" si="340"/>
        <v/>
      </c>
      <c r="AI3603" s="2" t="str">
        <f>IF(ISNUMBER(AH3603),SUMIFS($AH$1:AH3603,$A$1:A3603,A3603,C$1:$C3603,C3603,$G$1:G3603,G3603,$E$1:E3603,E3603),"")</f>
        <v/>
      </c>
      <c r="AJ3603">
        <f t="shared" si="341"/>
        <v>4</v>
      </c>
    </row>
    <row r="3604" spans="1:36" x14ac:dyDescent="0.25">
      <c r="A3604" s="14" t="s">
        <v>94</v>
      </c>
      <c r="B3604" t="s">
        <v>80</v>
      </c>
      <c r="C3604" t="s">
        <v>90</v>
      </c>
      <c r="D3604" s="13">
        <v>42354</v>
      </c>
      <c r="E3604">
        <v>1</v>
      </c>
      <c r="F3604">
        <v>100</v>
      </c>
      <c r="G3604" s="2" t="s">
        <v>87</v>
      </c>
      <c r="H3604" s="2" t="s">
        <v>12</v>
      </c>
      <c r="I3604">
        <v>10</v>
      </c>
      <c r="J3604" s="2" t="s">
        <v>77</v>
      </c>
      <c r="K3604" s="2">
        <v>90</v>
      </c>
      <c r="L3604" s="2"/>
      <c r="M3604" s="2" t="str">
        <f t="shared" si="336"/>
        <v/>
      </c>
      <c r="N3604">
        <v>1313.028288</v>
      </c>
      <c r="O3604" s="2">
        <f t="shared" si="337"/>
        <v>131.30282879999999</v>
      </c>
      <c r="P3604" s="2">
        <f>IF(ISNUMBER(O3604),SUMIFS(O$1:$O3604,A$1:$A3604,A3604,C$1:$C3604,C3604,G$1:$G3604,G3604,E$1:$E3604,E3604),"")</f>
        <v>360.16545173333327</v>
      </c>
      <c r="U3604" t="str">
        <f t="shared" si="338"/>
        <v/>
      </c>
      <c r="AC3604" s="2" t="str">
        <f t="shared" si="339"/>
        <v/>
      </c>
      <c r="AH3604" s="2" t="str">
        <f t="shared" si="340"/>
        <v/>
      </c>
      <c r="AI3604" s="2" t="str">
        <f>IF(ISNUMBER(AH3604),SUMIFS($AH$1:AH3604,$A$1:A3604,A3604,C$1:$C3604,C3604,$G$1:G3604,G3604,$E$1:E3604,E3604),"")</f>
        <v/>
      </c>
      <c r="AJ3604">
        <f t="shared" si="341"/>
        <v>4</v>
      </c>
    </row>
    <row r="3605" spans="1:36" x14ac:dyDescent="0.25">
      <c r="A3605" s="14" t="s">
        <v>93</v>
      </c>
      <c r="B3605" t="s">
        <v>80</v>
      </c>
      <c r="C3605" t="s">
        <v>90</v>
      </c>
      <c r="D3605" s="13">
        <v>42354</v>
      </c>
      <c r="E3605">
        <v>1</v>
      </c>
      <c r="F3605">
        <v>200</v>
      </c>
      <c r="G3605" s="2" t="s">
        <v>87</v>
      </c>
      <c r="H3605" s="2" t="s">
        <v>12</v>
      </c>
      <c r="I3605">
        <v>10</v>
      </c>
      <c r="J3605" s="2" t="s">
        <v>77</v>
      </c>
      <c r="K3605" s="2">
        <v>180</v>
      </c>
      <c r="L3605" s="2"/>
      <c r="M3605" s="2" t="str">
        <f t="shared" si="336"/>
        <v/>
      </c>
      <c r="N3605">
        <v>1357.7963733333333</v>
      </c>
      <c r="O3605" s="2">
        <f t="shared" si="337"/>
        <v>135.77963733333334</v>
      </c>
      <c r="P3605" s="2">
        <f>IF(ISNUMBER(O3605),SUMIFS(O$1:$O3605,A$1:$A3605,A3605,C$1:$C3605,C3605,G$1:$G3605,G3605,E$1:$E3605,E3605),"")</f>
        <v>496.94651799999997</v>
      </c>
      <c r="U3605" t="str">
        <f t="shared" si="338"/>
        <v/>
      </c>
      <c r="AC3605" s="2" t="str">
        <f t="shared" si="339"/>
        <v/>
      </c>
      <c r="AH3605" s="2" t="str">
        <f t="shared" si="340"/>
        <v/>
      </c>
      <c r="AI3605" s="2" t="str">
        <f>IF(ISNUMBER(AH3605),SUMIFS($AH$1:AH3605,$A$1:A3605,A3605,C$1:$C3605,C3605,$G$1:G3605,G3605,$E$1:E3605,E3605),"")</f>
        <v/>
      </c>
      <c r="AJ3605">
        <f t="shared" si="341"/>
        <v>4</v>
      </c>
    </row>
    <row r="3606" spans="1:36" x14ac:dyDescent="0.25">
      <c r="A3606" s="14" t="s">
        <v>92</v>
      </c>
      <c r="B3606" t="s">
        <v>80</v>
      </c>
      <c r="C3606" t="s">
        <v>90</v>
      </c>
      <c r="D3606" s="13">
        <v>42354</v>
      </c>
      <c r="E3606">
        <v>1</v>
      </c>
      <c r="F3606">
        <v>350</v>
      </c>
      <c r="G3606" s="2" t="s">
        <v>87</v>
      </c>
      <c r="H3606" s="2" t="s">
        <v>12</v>
      </c>
      <c r="I3606">
        <v>10</v>
      </c>
      <c r="J3606" s="2" t="s">
        <v>77</v>
      </c>
      <c r="K3606" s="2">
        <v>315</v>
      </c>
      <c r="L3606" s="2"/>
      <c r="M3606" s="2" t="str">
        <f t="shared" si="336"/>
        <v/>
      </c>
      <c r="N3606">
        <v>1969.3946880000001</v>
      </c>
      <c r="O3606" s="2">
        <f t="shared" si="337"/>
        <v>196.93946880000001</v>
      </c>
      <c r="P3606" s="2">
        <f>IF(ISNUMBER(O3606),SUMIFS(O$1:$O3606,A$1:$A3606,A3606,C$1:$C3606,C3606,G$1:$G3606,G3606,E$1:$E3606,E3606),"")</f>
        <v>825.64390746666663</v>
      </c>
      <c r="U3606" t="str">
        <f t="shared" si="338"/>
        <v/>
      </c>
      <c r="AC3606" s="2" t="str">
        <f t="shared" si="339"/>
        <v/>
      </c>
      <c r="AH3606" s="2" t="str">
        <f t="shared" si="340"/>
        <v/>
      </c>
      <c r="AI3606" s="2" t="str">
        <f>IF(ISNUMBER(AH3606),SUMIFS($AH$1:AH3606,$A$1:A3606,A3606,C$1:$C3606,C3606,$G$1:G3606,G3606,$E$1:E3606,E3606),"")</f>
        <v/>
      </c>
      <c r="AJ3606">
        <f t="shared" si="341"/>
        <v>4</v>
      </c>
    </row>
    <row r="3607" spans="1:36" x14ac:dyDescent="0.25">
      <c r="A3607" s="14" t="s">
        <v>91</v>
      </c>
      <c r="B3607" t="s">
        <v>80</v>
      </c>
      <c r="C3607" t="s">
        <v>90</v>
      </c>
      <c r="D3607" s="13">
        <v>42354</v>
      </c>
      <c r="E3607">
        <v>1</v>
      </c>
      <c r="F3607">
        <v>500</v>
      </c>
      <c r="G3607" s="2" t="s">
        <v>87</v>
      </c>
      <c r="H3607" s="2" t="s">
        <v>12</v>
      </c>
      <c r="I3607">
        <v>10</v>
      </c>
      <c r="J3607" s="2" t="s">
        <v>77</v>
      </c>
      <c r="K3607" s="2">
        <v>450</v>
      </c>
      <c r="L3607" s="2"/>
      <c r="M3607" s="2" t="str">
        <f t="shared" si="336"/>
        <v/>
      </c>
      <c r="N3607">
        <v>1877.6956799999998</v>
      </c>
      <c r="O3607" s="2">
        <f t="shared" si="337"/>
        <v>187.76956799999999</v>
      </c>
      <c r="P3607" s="2">
        <f>IF(ISNUMBER(O3607),SUMIFS(O$1:$O3607,A$1:$A3607,A3607,C$1:$C3607,C3607,G$1:$G3607,G3607,E$1:$E3607,E3607),"")</f>
        <v>884.03719346666662</v>
      </c>
      <c r="U3607" t="str">
        <f t="shared" si="338"/>
        <v/>
      </c>
      <c r="AC3607" s="2" t="str">
        <f t="shared" si="339"/>
        <v/>
      </c>
      <c r="AH3607" s="2" t="str">
        <f t="shared" si="340"/>
        <v/>
      </c>
      <c r="AI3607" s="2" t="str">
        <f>IF(ISNUMBER(AH3607),SUMIFS($AH$1:AH3607,$A$1:A3607,A3607,C$1:$C3607,C3607,$G$1:G3607,G3607,$E$1:E3607,E3607),"")</f>
        <v/>
      </c>
      <c r="AJ3607">
        <f t="shared" si="341"/>
        <v>4</v>
      </c>
    </row>
    <row r="3608" spans="1:36" x14ac:dyDescent="0.25">
      <c r="A3608" s="14" t="s">
        <v>96</v>
      </c>
      <c r="B3608" t="s">
        <v>80</v>
      </c>
      <c r="C3608" t="s">
        <v>90</v>
      </c>
      <c r="D3608" s="13">
        <v>42354</v>
      </c>
      <c r="E3608">
        <v>2</v>
      </c>
      <c r="F3608">
        <v>0</v>
      </c>
      <c r="G3608" s="2" t="s">
        <v>87</v>
      </c>
      <c r="H3608" s="2" t="s">
        <v>12</v>
      </c>
      <c r="I3608">
        <v>10</v>
      </c>
      <c r="J3608" s="2" t="s">
        <v>77</v>
      </c>
      <c r="K3608" s="2">
        <v>0</v>
      </c>
      <c r="L3608" s="2"/>
      <c r="M3608" s="2" t="str">
        <f t="shared" si="336"/>
        <v/>
      </c>
      <c r="N3608">
        <v>418.417776</v>
      </c>
      <c r="O3608" s="2">
        <f t="shared" si="337"/>
        <v>41.8417776</v>
      </c>
      <c r="P3608" s="2">
        <f>IF(ISNUMBER(O3608),SUMIFS(O$1:$O3608,A$1:$A3608,A3608,C$1:$C3608,C3608,G$1:$G3608,G3608,E$1:$E3608,E3608),"")</f>
        <v>87.053976337333339</v>
      </c>
      <c r="U3608" t="str">
        <f t="shared" si="338"/>
        <v/>
      </c>
      <c r="AC3608" s="2" t="str">
        <f t="shared" si="339"/>
        <v/>
      </c>
      <c r="AH3608" s="2" t="str">
        <f t="shared" si="340"/>
        <v/>
      </c>
      <c r="AI3608" s="2" t="str">
        <f>IF(ISNUMBER(AH3608),SUMIFS($AH$1:AH3608,$A$1:A3608,A3608,C$1:$C3608,C3608,$G$1:G3608,G3608,$E$1:E3608,E3608),"")</f>
        <v/>
      </c>
      <c r="AJ3608">
        <f t="shared" si="341"/>
        <v>4</v>
      </c>
    </row>
    <row r="3609" spans="1:36" x14ac:dyDescent="0.25">
      <c r="A3609" s="14" t="s">
        <v>95</v>
      </c>
      <c r="B3609" t="s">
        <v>80</v>
      </c>
      <c r="C3609" t="s">
        <v>90</v>
      </c>
      <c r="D3609" s="13">
        <v>42354</v>
      </c>
      <c r="E3609">
        <v>2</v>
      </c>
      <c r="F3609">
        <v>50</v>
      </c>
      <c r="G3609" s="2" t="s">
        <v>87</v>
      </c>
      <c r="H3609" s="2" t="s">
        <v>12</v>
      </c>
      <c r="I3609">
        <v>10</v>
      </c>
      <c r="J3609" s="2" t="s">
        <v>77</v>
      </c>
      <c r="K3609" s="2">
        <v>45</v>
      </c>
      <c r="L3609" s="2"/>
      <c r="M3609" s="2" t="str">
        <f t="shared" si="336"/>
        <v/>
      </c>
      <c r="N3609">
        <v>891.86319733333335</v>
      </c>
      <c r="O3609" s="2">
        <f t="shared" si="337"/>
        <v>89.186319733333335</v>
      </c>
      <c r="P3609" s="2">
        <f>IF(ISNUMBER(O3609),SUMIFS(O$1:$O3609,A$1:$A3609,A3609,C$1:$C3609,C3609,G$1:$G3609,G3609,E$1:$E3609,E3609),"")</f>
        <v>216.17820373200001</v>
      </c>
      <c r="U3609" t="str">
        <f t="shared" si="338"/>
        <v/>
      </c>
      <c r="AC3609" s="2" t="str">
        <f t="shared" si="339"/>
        <v/>
      </c>
      <c r="AH3609" s="2" t="str">
        <f t="shared" si="340"/>
        <v/>
      </c>
      <c r="AI3609" s="2" t="str">
        <f>IF(ISNUMBER(AH3609),SUMIFS($AH$1:AH3609,$A$1:A3609,A3609,C$1:$C3609,C3609,$G$1:G3609,G3609,$E$1:E3609,E3609),"")</f>
        <v/>
      </c>
      <c r="AJ3609">
        <f t="shared" si="341"/>
        <v>4</v>
      </c>
    </row>
    <row r="3610" spans="1:36" x14ac:dyDescent="0.25">
      <c r="A3610" s="14" t="s">
        <v>94</v>
      </c>
      <c r="B3610" t="s">
        <v>80</v>
      </c>
      <c r="C3610" t="s">
        <v>90</v>
      </c>
      <c r="D3610" s="13">
        <v>42354</v>
      </c>
      <c r="E3610">
        <v>2</v>
      </c>
      <c r="F3610">
        <v>100</v>
      </c>
      <c r="G3610" s="2" t="s">
        <v>87</v>
      </c>
      <c r="H3610" s="2" t="s">
        <v>12</v>
      </c>
      <c r="I3610">
        <v>10</v>
      </c>
      <c r="J3610" s="2" t="s">
        <v>77</v>
      </c>
      <c r="K3610" s="2">
        <v>90</v>
      </c>
      <c r="L3610" s="2"/>
      <c r="M3610" s="2" t="str">
        <f t="shared" si="336"/>
        <v/>
      </c>
      <c r="N3610">
        <v>1187.4787680000002</v>
      </c>
      <c r="O3610" s="2">
        <f t="shared" si="337"/>
        <v>118.74787680000001</v>
      </c>
      <c r="P3610" s="2">
        <f>IF(ISNUMBER(O3610),SUMIFS(O$1:$O3610,A$1:$A3610,A3610,C$1:$C3610,C3610,G$1:$G3610,G3610,E$1:$E3610,E3610),"")</f>
        <v>363.30805573333333</v>
      </c>
      <c r="U3610" t="str">
        <f t="shared" si="338"/>
        <v/>
      </c>
      <c r="AC3610" s="2" t="str">
        <f t="shared" si="339"/>
        <v/>
      </c>
      <c r="AH3610" s="2" t="str">
        <f t="shared" si="340"/>
        <v/>
      </c>
      <c r="AI3610" s="2" t="str">
        <f>IF(ISNUMBER(AH3610),SUMIFS($AH$1:AH3610,$A$1:A3610,A3610,C$1:$C3610,C3610,$G$1:G3610,G3610,$E$1:E3610,E3610),"")</f>
        <v/>
      </c>
      <c r="AJ3610">
        <f t="shared" si="341"/>
        <v>4</v>
      </c>
    </row>
    <row r="3611" spans="1:36" x14ac:dyDescent="0.25">
      <c r="A3611" s="14" t="s">
        <v>93</v>
      </c>
      <c r="B3611" t="s">
        <v>80</v>
      </c>
      <c r="C3611" t="s">
        <v>90</v>
      </c>
      <c r="D3611" s="13">
        <v>42354</v>
      </c>
      <c r="E3611">
        <v>2</v>
      </c>
      <c r="F3611">
        <v>200</v>
      </c>
      <c r="G3611" s="2" t="s">
        <v>87</v>
      </c>
      <c r="H3611" s="2" t="s">
        <v>12</v>
      </c>
      <c r="I3611">
        <v>10</v>
      </c>
      <c r="J3611" s="2" t="s">
        <v>77</v>
      </c>
      <c r="K3611" s="2">
        <v>180</v>
      </c>
      <c r="L3611" s="2"/>
      <c r="M3611" s="2" t="str">
        <f t="shared" si="336"/>
        <v/>
      </c>
      <c r="N3611">
        <v>1116.8236333333332</v>
      </c>
      <c r="O3611" s="2">
        <f t="shared" si="337"/>
        <v>111.68236333333331</v>
      </c>
      <c r="P3611" s="2">
        <f>IF(ISNUMBER(O3611),SUMIFS(O$1:$O3611,A$1:$A3611,A3611,C$1:$C3611,C3611,G$1:$G3611,G3611,E$1:$E3611,E3611),"")</f>
        <v>613.7334146666667</v>
      </c>
      <c r="U3611" t="str">
        <f t="shared" si="338"/>
        <v/>
      </c>
      <c r="AC3611" s="2" t="str">
        <f t="shared" si="339"/>
        <v/>
      </c>
      <c r="AH3611" s="2" t="str">
        <f t="shared" si="340"/>
        <v/>
      </c>
      <c r="AI3611" s="2" t="str">
        <f>IF(ISNUMBER(AH3611),SUMIFS($AH$1:AH3611,$A$1:A3611,A3611,C$1:$C3611,C3611,$G$1:G3611,G3611,$E$1:E3611,E3611),"")</f>
        <v/>
      </c>
      <c r="AJ3611">
        <f t="shared" si="341"/>
        <v>4</v>
      </c>
    </row>
    <row r="3612" spans="1:36" x14ac:dyDescent="0.25">
      <c r="A3612" s="14" t="s">
        <v>92</v>
      </c>
      <c r="B3612" t="s">
        <v>80</v>
      </c>
      <c r="C3612" t="s">
        <v>90</v>
      </c>
      <c r="D3612" s="13">
        <v>42354</v>
      </c>
      <c r="E3612">
        <v>2</v>
      </c>
      <c r="F3612">
        <v>350</v>
      </c>
      <c r="G3612" s="2" t="s">
        <v>87</v>
      </c>
      <c r="H3612" s="2" t="s">
        <v>12</v>
      </c>
      <c r="I3612">
        <v>10</v>
      </c>
      <c r="J3612" s="2" t="s">
        <v>77</v>
      </c>
      <c r="K3612" s="2">
        <v>315</v>
      </c>
      <c r="L3612" s="2"/>
      <c r="M3612" s="2" t="str">
        <f t="shared" si="336"/>
        <v/>
      </c>
      <c r="N3612">
        <v>1450.0693173333332</v>
      </c>
      <c r="O3612" s="2">
        <f t="shared" si="337"/>
        <v>145.00693173333332</v>
      </c>
      <c r="P3612" s="2">
        <f>IF(ISNUMBER(O3612),SUMIFS(O$1:$O3612,A$1:$A3612,A3612,C$1:$C3612,C3612,G$1:$G3612,G3612,E$1:$E3612,E3612),"")</f>
        <v>723.78045213333326</v>
      </c>
      <c r="U3612" t="str">
        <f t="shared" si="338"/>
        <v/>
      </c>
      <c r="AC3612" s="2" t="str">
        <f t="shared" si="339"/>
        <v/>
      </c>
      <c r="AH3612" s="2" t="str">
        <f t="shared" si="340"/>
        <v/>
      </c>
      <c r="AI3612" s="2" t="str">
        <f>IF(ISNUMBER(AH3612),SUMIFS($AH$1:AH3612,$A$1:A3612,A3612,C$1:$C3612,C3612,$G$1:G3612,G3612,$E$1:E3612,E3612),"")</f>
        <v/>
      </c>
      <c r="AJ3612">
        <f t="shared" si="341"/>
        <v>4</v>
      </c>
    </row>
    <row r="3613" spans="1:36" x14ac:dyDescent="0.25">
      <c r="A3613" s="14" t="s">
        <v>91</v>
      </c>
      <c r="B3613" t="s">
        <v>80</v>
      </c>
      <c r="C3613" t="s">
        <v>90</v>
      </c>
      <c r="D3613" s="13">
        <v>42354</v>
      </c>
      <c r="E3613">
        <v>2</v>
      </c>
      <c r="F3613">
        <v>500</v>
      </c>
      <c r="G3613" s="2" t="s">
        <v>87</v>
      </c>
      <c r="H3613" s="2" t="s">
        <v>12</v>
      </c>
      <c r="I3613">
        <v>10</v>
      </c>
      <c r="J3613" s="2" t="s">
        <v>77</v>
      </c>
      <c r="K3613" s="2">
        <v>450</v>
      </c>
      <c r="L3613" s="2"/>
      <c r="M3613" s="2" t="str">
        <f t="shared" si="336"/>
        <v/>
      </c>
      <c r="N3613">
        <v>2286.2576826666668</v>
      </c>
      <c r="O3613" s="2">
        <f t="shared" si="337"/>
        <v>228.62576826666668</v>
      </c>
      <c r="P3613" s="2">
        <f>IF(ISNUMBER(O3613),SUMIFS(O$1:$O3613,A$1:$A3613,A3613,C$1:$C3613,C3613,G$1:$G3613,G3613,E$1:$E3613,E3613),"")</f>
        <v>981.45357906666663</v>
      </c>
      <c r="U3613" t="str">
        <f t="shared" si="338"/>
        <v/>
      </c>
      <c r="AC3613" s="2" t="str">
        <f t="shared" si="339"/>
        <v/>
      </c>
      <c r="AH3613" s="2" t="str">
        <f t="shared" si="340"/>
        <v/>
      </c>
      <c r="AI3613" s="2" t="str">
        <f>IF(ISNUMBER(AH3613),SUMIFS($AH$1:AH3613,$A$1:A3613,A3613,C$1:$C3613,C3613,$G$1:G3613,G3613,$E$1:E3613,E3613),"")</f>
        <v/>
      </c>
      <c r="AJ3613">
        <f t="shared" si="341"/>
        <v>4</v>
      </c>
    </row>
    <row r="3614" spans="1:36" x14ac:dyDescent="0.25">
      <c r="A3614" s="14" t="s">
        <v>96</v>
      </c>
      <c r="B3614" t="s">
        <v>80</v>
      </c>
      <c r="C3614" t="s">
        <v>90</v>
      </c>
      <c r="D3614" s="13">
        <v>42354</v>
      </c>
      <c r="E3614">
        <v>3</v>
      </c>
      <c r="F3614">
        <v>0</v>
      </c>
      <c r="G3614" s="2" t="s">
        <v>87</v>
      </c>
      <c r="H3614" s="2" t="s">
        <v>12</v>
      </c>
      <c r="I3614">
        <v>10</v>
      </c>
      <c r="J3614" s="2" t="s">
        <v>77</v>
      </c>
      <c r="K3614" s="2">
        <v>0</v>
      </c>
      <c r="L3614" s="2"/>
      <c r="M3614" s="2" t="str">
        <f t="shared" si="336"/>
        <v/>
      </c>
      <c r="N3614">
        <v>508.6488599999999</v>
      </c>
      <c r="O3614" s="2">
        <f t="shared" si="337"/>
        <v>50.864885999999991</v>
      </c>
      <c r="P3614" s="2">
        <f>IF(ISNUMBER(O3614),SUMIFS(O$1:$O3614,A$1:$A3614,A3614,C$1:$C3614,C3614,G$1:$G3614,G3614,E$1:$E3614,E3614),"")</f>
        <v>114.40641485971733</v>
      </c>
      <c r="U3614" t="str">
        <f t="shared" si="338"/>
        <v/>
      </c>
      <c r="AC3614" s="2" t="str">
        <f t="shared" si="339"/>
        <v/>
      </c>
      <c r="AH3614" s="2" t="str">
        <f t="shared" si="340"/>
        <v/>
      </c>
      <c r="AI3614" s="2" t="str">
        <f>IF(ISNUMBER(AH3614),SUMIFS($AH$1:AH3614,$A$1:A3614,A3614,C$1:$C3614,C3614,$G$1:G3614,G3614,$E$1:E3614,E3614),"")</f>
        <v/>
      </c>
      <c r="AJ3614">
        <f t="shared" si="341"/>
        <v>4</v>
      </c>
    </row>
    <row r="3615" spans="1:36" x14ac:dyDescent="0.25">
      <c r="A3615" s="14" t="s">
        <v>95</v>
      </c>
      <c r="B3615" t="s">
        <v>80</v>
      </c>
      <c r="C3615" t="s">
        <v>90</v>
      </c>
      <c r="D3615" s="13">
        <v>42354</v>
      </c>
      <c r="E3615">
        <v>3</v>
      </c>
      <c r="F3615">
        <v>50</v>
      </c>
      <c r="G3615" s="2" t="s">
        <v>87</v>
      </c>
      <c r="H3615" s="2" t="s">
        <v>12</v>
      </c>
      <c r="I3615">
        <v>10</v>
      </c>
      <c r="J3615" s="2" t="s">
        <v>77</v>
      </c>
      <c r="K3615" s="2">
        <v>45</v>
      </c>
      <c r="L3615" s="2"/>
      <c r="M3615" s="2" t="str">
        <f t="shared" si="336"/>
        <v/>
      </c>
      <c r="N3615">
        <v>658.44605333333334</v>
      </c>
      <c r="O3615" s="2">
        <f t="shared" si="337"/>
        <v>65.844605333333334</v>
      </c>
      <c r="P3615" s="2">
        <f>IF(ISNUMBER(O3615),SUMIFS(O$1:$O3615,A$1:$A3615,A3615,C$1:$C3615,C3615,G$1:$G3615,G3615,E$1:$E3615,E3615),"")</f>
        <v>202.94333090109333</v>
      </c>
      <c r="U3615" t="str">
        <f t="shared" si="338"/>
        <v/>
      </c>
      <c r="AC3615" s="2" t="str">
        <f t="shared" si="339"/>
        <v/>
      </c>
      <c r="AH3615" s="2" t="str">
        <f t="shared" si="340"/>
        <v/>
      </c>
      <c r="AI3615" s="2" t="str">
        <f>IF(ISNUMBER(AH3615),SUMIFS($AH$1:AH3615,$A$1:A3615,A3615,C$1:$C3615,C3615,$G$1:G3615,G3615,$E$1:E3615,E3615),"")</f>
        <v/>
      </c>
      <c r="AJ3615">
        <f t="shared" si="341"/>
        <v>4</v>
      </c>
    </row>
    <row r="3616" spans="1:36" x14ac:dyDescent="0.25">
      <c r="A3616" s="14" t="s">
        <v>94</v>
      </c>
      <c r="B3616" t="s">
        <v>80</v>
      </c>
      <c r="C3616" t="s">
        <v>90</v>
      </c>
      <c r="D3616" s="13">
        <v>42354</v>
      </c>
      <c r="E3616">
        <v>3</v>
      </c>
      <c r="F3616">
        <v>100</v>
      </c>
      <c r="G3616" s="2" t="s">
        <v>87</v>
      </c>
      <c r="H3616" s="2" t="s">
        <v>12</v>
      </c>
      <c r="I3616">
        <v>10</v>
      </c>
      <c r="J3616" s="2" t="s">
        <v>77</v>
      </c>
      <c r="K3616" s="2">
        <v>90</v>
      </c>
      <c r="L3616" s="2"/>
      <c r="M3616" s="2" t="str">
        <f t="shared" si="336"/>
        <v/>
      </c>
      <c r="N3616">
        <v>746.91491199999996</v>
      </c>
      <c r="O3616" s="2">
        <f t="shared" si="337"/>
        <v>74.691491200000002</v>
      </c>
      <c r="P3616" s="2">
        <f>IF(ISNUMBER(O3616),SUMIFS(O$1:$O3616,A$1:$A3616,A3616,C$1:$C3616,C3616,G$1:$G3616,G3616,E$1:$E3616,E3616),"")</f>
        <v>367.92880906666664</v>
      </c>
      <c r="U3616" t="str">
        <f t="shared" si="338"/>
        <v/>
      </c>
      <c r="AC3616" s="2" t="str">
        <f t="shared" si="339"/>
        <v/>
      </c>
      <c r="AH3616" s="2" t="str">
        <f t="shared" si="340"/>
        <v/>
      </c>
      <c r="AI3616" s="2" t="str">
        <f>IF(ISNUMBER(AH3616),SUMIFS($AH$1:AH3616,$A$1:A3616,A3616,C$1:$C3616,C3616,$G$1:G3616,G3616,$E$1:E3616,E3616),"")</f>
        <v/>
      </c>
      <c r="AJ3616">
        <f t="shared" si="341"/>
        <v>4</v>
      </c>
    </row>
    <row r="3617" spans="1:36" x14ac:dyDescent="0.25">
      <c r="A3617" s="14" t="s">
        <v>93</v>
      </c>
      <c r="B3617" t="s">
        <v>80</v>
      </c>
      <c r="C3617" t="s">
        <v>90</v>
      </c>
      <c r="D3617" s="13">
        <v>42354</v>
      </c>
      <c r="E3617">
        <v>3</v>
      </c>
      <c r="F3617">
        <v>200</v>
      </c>
      <c r="G3617" s="2" t="s">
        <v>87</v>
      </c>
      <c r="H3617" s="2" t="s">
        <v>12</v>
      </c>
      <c r="I3617">
        <v>10</v>
      </c>
      <c r="J3617" s="2" t="s">
        <v>77</v>
      </c>
      <c r="K3617" s="2">
        <v>180</v>
      </c>
      <c r="L3617" s="2"/>
      <c r="M3617" s="2" t="str">
        <f t="shared" si="336"/>
        <v/>
      </c>
      <c r="N3617">
        <v>752.63203600000008</v>
      </c>
      <c r="O3617" s="2">
        <f t="shared" si="337"/>
        <v>75.263203600000011</v>
      </c>
      <c r="P3617" s="2">
        <f>IF(ISNUMBER(O3617),SUMIFS(O$1:$O3617,A$1:$A3617,A3617,C$1:$C3617,C3617,G$1:$G3617,G3617,E$1:$E3617,E3617),"")</f>
        <v>569.40790786666673</v>
      </c>
      <c r="U3617" t="str">
        <f t="shared" si="338"/>
        <v/>
      </c>
      <c r="AC3617" s="2" t="str">
        <f t="shared" si="339"/>
        <v/>
      </c>
      <c r="AH3617" s="2" t="str">
        <f t="shared" si="340"/>
        <v/>
      </c>
      <c r="AI3617" s="2" t="str">
        <f>IF(ISNUMBER(AH3617),SUMIFS($AH$1:AH3617,$A$1:A3617,A3617,C$1:$C3617,C3617,$G$1:G3617,G3617,$E$1:E3617,E3617),"")</f>
        <v/>
      </c>
      <c r="AJ3617">
        <f t="shared" si="341"/>
        <v>4</v>
      </c>
    </row>
    <row r="3618" spans="1:36" x14ac:dyDescent="0.25">
      <c r="A3618" s="14" t="s">
        <v>92</v>
      </c>
      <c r="B3618" t="s">
        <v>80</v>
      </c>
      <c r="C3618" t="s">
        <v>90</v>
      </c>
      <c r="D3618" s="13">
        <v>42354</v>
      </c>
      <c r="E3618">
        <v>3</v>
      </c>
      <c r="F3618">
        <v>350</v>
      </c>
      <c r="G3618" s="2" t="s">
        <v>87</v>
      </c>
      <c r="H3618" s="2" t="s">
        <v>12</v>
      </c>
      <c r="I3618">
        <v>10</v>
      </c>
      <c r="J3618" s="2" t="s">
        <v>77</v>
      </c>
      <c r="K3618" s="2">
        <v>315</v>
      </c>
      <c r="L3618" s="2"/>
      <c r="M3618" s="2" t="str">
        <f t="shared" si="336"/>
        <v/>
      </c>
      <c r="N3618">
        <v>1471.6762573333333</v>
      </c>
      <c r="O3618" s="2">
        <f t="shared" si="337"/>
        <v>147.16762573333332</v>
      </c>
      <c r="P3618" s="2">
        <f>IF(ISNUMBER(O3618),SUMIFS(O$1:$O3618,A$1:$A3618,A3618,C$1:$C3618,C3618,G$1:$G3618,G3618,E$1:$E3618,E3618),"")</f>
        <v>852.90046293333342</v>
      </c>
      <c r="U3618" t="str">
        <f t="shared" si="338"/>
        <v/>
      </c>
      <c r="AC3618" s="2" t="str">
        <f t="shared" si="339"/>
        <v/>
      </c>
      <c r="AH3618" s="2" t="str">
        <f t="shared" si="340"/>
        <v/>
      </c>
      <c r="AI3618" s="2" t="str">
        <f>IF(ISNUMBER(AH3618),SUMIFS($AH$1:AH3618,$A$1:A3618,A3618,C$1:$C3618,C3618,$G$1:G3618,G3618,$E$1:E3618,E3618),"")</f>
        <v/>
      </c>
      <c r="AJ3618">
        <f t="shared" si="341"/>
        <v>4</v>
      </c>
    </row>
    <row r="3619" spans="1:36" x14ac:dyDescent="0.25">
      <c r="A3619" s="14" t="s">
        <v>91</v>
      </c>
      <c r="B3619" t="s">
        <v>80</v>
      </c>
      <c r="C3619" t="s">
        <v>90</v>
      </c>
      <c r="D3619" s="13">
        <v>42354</v>
      </c>
      <c r="E3619">
        <v>3</v>
      </c>
      <c r="F3619">
        <v>500</v>
      </c>
      <c r="G3619" s="2" t="s">
        <v>87</v>
      </c>
      <c r="H3619" s="2" t="s">
        <v>12</v>
      </c>
      <c r="I3619">
        <v>10</v>
      </c>
      <c r="J3619" s="2" t="s">
        <v>77</v>
      </c>
      <c r="K3619" s="2">
        <v>450</v>
      </c>
      <c r="L3619" s="2"/>
      <c r="M3619" s="2" t="str">
        <f t="shared" si="336"/>
        <v/>
      </c>
      <c r="N3619">
        <v>2095.7208893333332</v>
      </c>
      <c r="O3619" s="2">
        <f t="shared" si="337"/>
        <v>209.5720889333333</v>
      </c>
      <c r="P3619" s="2">
        <f>IF(ISNUMBER(O3619),SUMIFS(O$1:$O3619,A$1:$A3619,A3619,C$1:$C3619,C3619,G$1:$G3619,G3619,E$1:$E3619,E3619),"")</f>
        <v>1020.8601237333332</v>
      </c>
      <c r="U3619" t="str">
        <f t="shared" si="338"/>
        <v/>
      </c>
      <c r="AC3619" s="2" t="str">
        <f t="shared" si="339"/>
        <v/>
      </c>
      <c r="AH3619" s="2" t="str">
        <f t="shared" si="340"/>
        <v/>
      </c>
      <c r="AI3619" s="2" t="str">
        <f>IF(ISNUMBER(AH3619),SUMIFS($AH$1:AH3619,$A$1:A3619,A3619,C$1:$C3619,C3619,$G$1:G3619,G3619,$E$1:E3619,E3619),"")</f>
        <v/>
      </c>
      <c r="AJ3619">
        <f t="shared" si="341"/>
        <v>4</v>
      </c>
    </row>
    <row r="3620" spans="1:36" x14ac:dyDescent="0.25">
      <c r="A3620" s="14" t="s">
        <v>96</v>
      </c>
      <c r="B3620" t="s">
        <v>80</v>
      </c>
      <c r="C3620" t="s">
        <v>90</v>
      </c>
      <c r="D3620" s="13">
        <v>42393</v>
      </c>
      <c r="E3620">
        <v>1</v>
      </c>
      <c r="F3620">
        <v>0</v>
      </c>
      <c r="G3620" s="2" t="s">
        <v>87</v>
      </c>
      <c r="H3620" s="2" t="s">
        <v>12</v>
      </c>
      <c r="I3620">
        <v>11</v>
      </c>
      <c r="J3620" s="2" t="s">
        <v>88</v>
      </c>
      <c r="K3620" s="2">
        <v>0</v>
      </c>
      <c r="L3620" s="2">
        <v>3032</v>
      </c>
      <c r="M3620" s="2">
        <f t="shared" si="336"/>
        <v>303.2</v>
      </c>
      <c r="O3620" s="2" t="str">
        <f t="shared" si="337"/>
        <v/>
      </c>
      <c r="P3620" s="2" t="str">
        <f>IF(ISNUMBER(O3620),SUMIFS(O$1:$O3620,A$1:$A3620,A3620,C$1:$C3620,C3620,G$1:$G3620,G3620,E$1:$E3620,E3620),"")</f>
        <v/>
      </c>
      <c r="U3620" t="str">
        <f t="shared" si="338"/>
        <v/>
      </c>
      <c r="AC3620" s="2" t="str">
        <f t="shared" si="339"/>
        <v/>
      </c>
      <c r="AH3620" s="2" t="str">
        <f t="shared" si="340"/>
        <v/>
      </c>
      <c r="AI3620" s="2" t="str">
        <f>IF(ISNUMBER(AH3620),SUMIFS($AH$1:AH3620,$A$1:A3620,A3620,C$1:$C3620,C3620,$G$1:G3620,G3620,$E$1:E3620,E3620),"")</f>
        <v/>
      </c>
      <c r="AJ3620">
        <f t="shared" si="341"/>
        <v>3</v>
      </c>
    </row>
    <row r="3621" spans="1:36" x14ac:dyDescent="0.25">
      <c r="A3621" s="14" t="s">
        <v>95</v>
      </c>
      <c r="B3621" t="s">
        <v>80</v>
      </c>
      <c r="C3621" t="s">
        <v>90</v>
      </c>
      <c r="D3621" s="13">
        <v>42393</v>
      </c>
      <c r="E3621">
        <v>1</v>
      </c>
      <c r="F3621">
        <v>50</v>
      </c>
      <c r="G3621" s="2" t="s">
        <v>87</v>
      </c>
      <c r="H3621" s="2" t="s">
        <v>12</v>
      </c>
      <c r="I3621">
        <v>11</v>
      </c>
      <c r="J3621" s="2" t="s">
        <v>88</v>
      </c>
      <c r="K3621" s="2">
        <v>45</v>
      </c>
      <c r="L3621" s="2">
        <v>3065</v>
      </c>
      <c r="M3621" s="2">
        <f t="shared" si="336"/>
        <v>306.5</v>
      </c>
      <c r="O3621" s="2" t="str">
        <f t="shared" si="337"/>
        <v/>
      </c>
      <c r="P3621" s="2" t="str">
        <f>IF(ISNUMBER(O3621),SUMIFS(O$1:$O3621,A$1:$A3621,A3621,C$1:$C3621,C3621,G$1:$G3621,G3621,E$1:$E3621,E3621),"")</f>
        <v/>
      </c>
      <c r="U3621" t="str">
        <f t="shared" si="338"/>
        <v/>
      </c>
      <c r="AC3621" s="2" t="str">
        <f t="shared" si="339"/>
        <v/>
      </c>
      <c r="AH3621" s="2" t="str">
        <f t="shared" si="340"/>
        <v/>
      </c>
      <c r="AI3621" s="2" t="str">
        <f>IF(ISNUMBER(AH3621),SUMIFS($AH$1:AH3621,$A$1:A3621,A3621,C$1:$C3621,C3621,$G$1:G3621,G3621,$E$1:E3621,E3621),"")</f>
        <v/>
      </c>
      <c r="AJ3621">
        <f t="shared" si="341"/>
        <v>3</v>
      </c>
    </row>
    <row r="3622" spans="1:36" x14ac:dyDescent="0.25">
      <c r="A3622" s="14" t="s">
        <v>94</v>
      </c>
      <c r="B3622" t="s">
        <v>80</v>
      </c>
      <c r="C3622" t="s">
        <v>90</v>
      </c>
      <c r="D3622" s="13">
        <v>42393</v>
      </c>
      <c r="E3622">
        <v>1</v>
      </c>
      <c r="F3622">
        <v>100</v>
      </c>
      <c r="G3622" s="2" t="s">
        <v>87</v>
      </c>
      <c r="H3622" s="2" t="s">
        <v>12</v>
      </c>
      <c r="I3622">
        <v>11</v>
      </c>
      <c r="J3622" s="2" t="s">
        <v>88</v>
      </c>
      <c r="K3622" s="2">
        <v>90</v>
      </c>
      <c r="L3622" s="2">
        <v>3263</v>
      </c>
      <c r="M3622" s="2">
        <f t="shared" si="336"/>
        <v>326.3</v>
      </c>
      <c r="O3622" s="2" t="str">
        <f t="shared" si="337"/>
        <v/>
      </c>
      <c r="P3622" s="2" t="str">
        <f>IF(ISNUMBER(O3622),SUMIFS(O$1:$O3622,A$1:$A3622,A3622,C$1:$C3622,C3622,G$1:$G3622,G3622,E$1:$E3622,E3622),"")</f>
        <v/>
      </c>
      <c r="U3622" t="str">
        <f t="shared" si="338"/>
        <v/>
      </c>
      <c r="AC3622" s="2" t="str">
        <f t="shared" si="339"/>
        <v/>
      </c>
      <c r="AH3622" s="2" t="str">
        <f t="shared" si="340"/>
        <v/>
      </c>
      <c r="AI3622" s="2" t="str">
        <f>IF(ISNUMBER(AH3622),SUMIFS($AH$1:AH3622,$A$1:A3622,A3622,C$1:$C3622,C3622,$G$1:G3622,G3622,$E$1:E3622,E3622),"")</f>
        <v/>
      </c>
      <c r="AJ3622">
        <f t="shared" si="341"/>
        <v>3</v>
      </c>
    </row>
    <row r="3623" spans="1:36" x14ac:dyDescent="0.25">
      <c r="A3623" s="14" t="s">
        <v>93</v>
      </c>
      <c r="B3623" t="s">
        <v>80</v>
      </c>
      <c r="C3623" t="s">
        <v>90</v>
      </c>
      <c r="D3623" s="13">
        <v>42393</v>
      </c>
      <c r="E3623">
        <v>1</v>
      </c>
      <c r="F3623">
        <v>200</v>
      </c>
      <c r="G3623" s="2" t="s">
        <v>87</v>
      </c>
      <c r="H3623" s="2" t="s">
        <v>12</v>
      </c>
      <c r="I3623">
        <v>11</v>
      </c>
      <c r="J3623" s="2" t="s">
        <v>88</v>
      </c>
      <c r="K3623" s="2">
        <v>180</v>
      </c>
      <c r="L3623" s="2">
        <v>3362</v>
      </c>
      <c r="M3623" s="2">
        <f t="shared" si="336"/>
        <v>336.2</v>
      </c>
      <c r="O3623" s="2" t="str">
        <f t="shared" si="337"/>
        <v/>
      </c>
      <c r="P3623" s="2" t="str">
        <f>IF(ISNUMBER(O3623),SUMIFS(O$1:$O3623,A$1:$A3623,A3623,C$1:$C3623,C3623,G$1:$G3623,G3623,E$1:$E3623,E3623),"")</f>
        <v/>
      </c>
      <c r="U3623" t="str">
        <f t="shared" si="338"/>
        <v/>
      </c>
      <c r="AC3623" s="2" t="str">
        <f t="shared" si="339"/>
        <v/>
      </c>
      <c r="AH3623" s="2" t="str">
        <f t="shared" si="340"/>
        <v/>
      </c>
      <c r="AI3623" s="2" t="str">
        <f>IF(ISNUMBER(AH3623),SUMIFS($AH$1:AH3623,$A$1:A3623,A3623,C$1:$C3623,C3623,$G$1:G3623,G3623,$E$1:E3623,E3623),"")</f>
        <v/>
      </c>
      <c r="AJ3623">
        <f t="shared" si="341"/>
        <v>3</v>
      </c>
    </row>
    <row r="3624" spans="1:36" x14ac:dyDescent="0.25">
      <c r="A3624" s="14" t="s">
        <v>92</v>
      </c>
      <c r="B3624" t="s">
        <v>80</v>
      </c>
      <c r="C3624" t="s">
        <v>90</v>
      </c>
      <c r="D3624" s="13">
        <v>42393</v>
      </c>
      <c r="E3624">
        <v>1</v>
      </c>
      <c r="F3624">
        <v>350</v>
      </c>
      <c r="G3624" s="2" t="s">
        <v>87</v>
      </c>
      <c r="H3624" s="2" t="s">
        <v>12</v>
      </c>
      <c r="I3624">
        <v>11</v>
      </c>
      <c r="J3624" s="2" t="s">
        <v>88</v>
      </c>
      <c r="K3624" s="2">
        <v>315</v>
      </c>
      <c r="L3624" s="2">
        <v>3659</v>
      </c>
      <c r="M3624" s="2">
        <f t="shared" si="336"/>
        <v>365.9</v>
      </c>
      <c r="O3624" s="2" t="str">
        <f t="shared" si="337"/>
        <v/>
      </c>
      <c r="P3624" s="2" t="str">
        <f>IF(ISNUMBER(O3624),SUMIFS(O$1:$O3624,A$1:$A3624,A3624,C$1:$C3624,C3624,G$1:$G3624,G3624,E$1:$E3624,E3624),"")</f>
        <v/>
      </c>
      <c r="U3624" t="str">
        <f t="shared" si="338"/>
        <v/>
      </c>
      <c r="AC3624" s="2" t="str">
        <f t="shared" si="339"/>
        <v/>
      </c>
      <c r="AH3624" s="2" t="str">
        <f t="shared" si="340"/>
        <v/>
      </c>
      <c r="AI3624" s="2" t="str">
        <f>IF(ISNUMBER(AH3624),SUMIFS($AH$1:AH3624,$A$1:A3624,A3624,C$1:$C3624,C3624,$G$1:G3624,G3624,$E$1:E3624,E3624),"")</f>
        <v/>
      </c>
      <c r="AJ3624">
        <f t="shared" si="341"/>
        <v>3</v>
      </c>
    </row>
    <row r="3625" spans="1:36" x14ac:dyDescent="0.25">
      <c r="A3625" s="14" t="s">
        <v>91</v>
      </c>
      <c r="B3625" t="s">
        <v>80</v>
      </c>
      <c r="C3625" t="s">
        <v>90</v>
      </c>
      <c r="D3625" s="13">
        <v>42393</v>
      </c>
      <c r="E3625">
        <v>1</v>
      </c>
      <c r="F3625">
        <v>500</v>
      </c>
      <c r="G3625" s="2" t="s">
        <v>87</v>
      </c>
      <c r="H3625" s="2" t="s">
        <v>12</v>
      </c>
      <c r="I3625">
        <v>11</v>
      </c>
      <c r="J3625" s="2" t="s">
        <v>88</v>
      </c>
      <c r="K3625" s="2">
        <v>450</v>
      </c>
      <c r="L3625" s="2">
        <v>3758</v>
      </c>
      <c r="M3625" s="2">
        <f t="shared" si="336"/>
        <v>375.8</v>
      </c>
      <c r="O3625" s="2" t="str">
        <f t="shared" si="337"/>
        <v/>
      </c>
      <c r="P3625" s="2" t="str">
        <f>IF(ISNUMBER(O3625),SUMIFS(O$1:$O3625,A$1:$A3625,A3625,C$1:$C3625,C3625,G$1:$G3625,G3625,E$1:$E3625,E3625),"")</f>
        <v/>
      </c>
      <c r="U3625" t="str">
        <f t="shared" si="338"/>
        <v/>
      </c>
      <c r="AC3625" s="2" t="str">
        <f t="shared" si="339"/>
        <v/>
      </c>
      <c r="AH3625" s="2" t="str">
        <f t="shared" si="340"/>
        <v/>
      </c>
      <c r="AI3625" s="2" t="str">
        <f>IF(ISNUMBER(AH3625),SUMIFS($AH$1:AH3625,$A$1:A3625,A3625,C$1:$C3625,C3625,$G$1:G3625,G3625,$E$1:E3625,E3625),"")</f>
        <v/>
      </c>
      <c r="AJ3625">
        <f t="shared" si="341"/>
        <v>3</v>
      </c>
    </row>
    <row r="3626" spans="1:36" x14ac:dyDescent="0.25">
      <c r="A3626" s="14" t="s">
        <v>96</v>
      </c>
      <c r="B3626" t="s">
        <v>80</v>
      </c>
      <c r="C3626" t="s">
        <v>90</v>
      </c>
      <c r="D3626" s="13">
        <v>42393</v>
      </c>
      <c r="E3626">
        <v>2</v>
      </c>
      <c r="F3626">
        <v>0</v>
      </c>
      <c r="G3626" s="2" t="s">
        <v>87</v>
      </c>
      <c r="H3626" s="2" t="s">
        <v>12</v>
      </c>
      <c r="I3626">
        <v>11</v>
      </c>
      <c r="J3626" s="2" t="s">
        <v>88</v>
      </c>
      <c r="K3626" s="2">
        <v>0</v>
      </c>
      <c r="L3626" s="2">
        <v>2834</v>
      </c>
      <c r="M3626" s="2">
        <f t="shared" si="336"/>
        <v>283.39999999999998</v>
      </c>
      <c r="O3626" s="2" t="str">
        <f t="shared" si="337"/>
        <v/>
      </c>
      <c r="P3626" s="2" t="str">
        <f>IF(ISNUMBER(O3626),SUMIFS(O$1:$O3626,A$1:$A3626,A3626,C$1:$C3626,C3626,G$1:$G3626,G3626,E$1:$E3626,E3626),"")</f>
        <v/>
      </c>
      <c r="U3626" t="str">
        <f t="shared" si="338"/>
        <v/>
      </c>
      <c r="AC3626" s="2" t="str">
        <f t="shared" si="339"/>
        <v/>
      </c>
      <c r="AH3626" s="2" t="str">
        <f t="shared" si="340"/>
        <v/>
      </c>
      <c r="AI3626" s="2" t="str">
        <f>IF(ISNUMBER(AH3626),SUMIFS($AH$1:AH3626,$A$1:A3626,A3626,C$1:$C3626,C3626,$G$1:G3626,G3626,$E$1:E3626,E3626),"")</f>
        <v/>
      </c>
      <c r="AJ3626">
        <f t="shared" si="341"/>
        <v>3</v>
      </c>
    </row>
    <row r="3627" spans="1:36" x14ac:dyDescent="0.25">
      <c r="A3627" s="14" t="s">
        <v>95</v>
      </c>
      <c r="B3627" t="s">
        <v>80</v>
      </c>
      <c r="C3627" t="s">
        <v>90</v>
      </c>
      <c r="D3627" s="13">
        <v>42393</v>
      </c>
      <c r="E3627">
        <v>2</v>
      </c>
      <c r="F3627">
        <v>50</v>
      </c>
      <c r="G3627" s="2" t="s">
        <v>87</v>
      </c>
      <c r="H3627" s="2" t="s">
        <v>12</v>
      </c>
      <c r="I3627">
        <v>11</v>
      </c>
      <c r="J3627" s="2" t="s">
        <v>88</v>
      </c>
      <c r="K3627" s="2">
        <v>45</v>
      </c>
      <c r="L3627" s="2">
        <v>3032</v>
      </c>
      <c r="M3627" s="2">
        <f t="shared" si="336"/>
        <v>303.2</v>
      </c>
      <c r="O3627" s="2" t="str">
        <f t="shared" si="337"/>
        <v/>
      </c>
      <c r="P3627" s="2" t="str">
        <f>IF(ISNUMBER(O3627),SUMIFS(O$1:$O3627,A$1:$A3627,A3627,C$1:$C3627,C3627,G$1:$G3627,G3627,E$1:$E3627,E3627),"")</f>
        <v/>
      </c>
      <c r="U3627" t="str">
        <f t="shared" si="338"/>
        <v/>
      </c>
      <c r="AC3627" s="2" t="str">
        <f t="shared" si="339"/>
        <v/>
      </c>
      <c r="AH3627" s="2" t="str">
        <f t="shared" si="340"/>
        <v/>
      </c>
      <c r="AI3627" s="2" t="str">
        <f>IF(ISNUMBER(AH3627),SUMIFS($AH$1:AH3627,$A$1:A3627,A3627,C$1:$C3627,C3627,$G$1:G3627,G3627,$E$1:E3627,E3627),"")</f>
        <v/>
      </c>
      <c r="AJ3627">
        <f t="shared" si="341"/>
        <v>3</v>
      </c>
    </row>
    <row r="3628" spans="1:36" x14ac:dyDescent="0.25">
      <c r="A3628" s="14" t="s">
        <v>94</v>
      </c>
      <c r="B3628" t="s">
        <v>80</v>
      </c>
      <c r="C3628" t="s">
        <v>90</v>
      </c>
      <c r="D3628" s="13">
        <v>42393</v>
      </c>
      <c r="E3628">
        <v>2</v>
      </c>
      <c r="F3628">
        <v>100</v>
      </c>
      <c r="G3628" s="2" t="s">
        <v>87</v>
      </c>
      <c r="H3628" s="2" t="s">
        <v>12</v>
      </c>
      <c r="I3628">
        <v>11</v>
      </c>
      <c r="J3628" s="2" t="s">
        <v>88</v>
      </c>
      <c r="K3628" s="2">
        <v>90</v>
      </c>
      <c r="L3628" s="2">
        <v>3164</v>
      </c>
      <c r="M3628" s="2">
        <f t="shared" si="336"/>
        <v>316.39999999999998</v>
      </c>
      <c r="O3628" s="2" t="str">
        <f t="shared" si="337"/>
        <v/>
      </c>
      <c r="P3628" s="2" t="str">
        <f>IF(ISNUMBER(O3628),SUMIFS(O$1:$O3628,A$1:$A3628,A3628,C$1:$C3628,C3628,G$1:$G3628,G3628,E$1:$E3628,E3628),"")</f>
        <v/>
      </c>
      <c r="U3628" t="str">
        <f t="shared" si="338"/>
        <v/>
      </c>
      <c r="AC3628" s="2" t="str">
        <f t="shared" si="339"/>
        <v/>
      </c>
      <c r="AH3628" s="2" t="str">
        <f t="shared" si="340"/>
        <v/>
      </c>
      <c r="AI3628" s="2" t="str">
        <f>IF(ISNUMBER(AH3628),SUMIFS($AH$1:AH3628,$A$1:A3628,A3628,C$1:$C3628,C3628,$G$1:G3628,G3628,$E$1:E3628,E3628),"")</f>
        <v/>
      </c>
      <c r="AJ3628">
        <f t="shared" si="341"/>
        <v>3</v>
      </c>
    </row>
    <row r="3629" spans="1:36" x14ac:dyDescent="0.25">
      <c r="A3629" s="14" t="s">
        <v>93</v>
      </c>
      <c r="B3629" t="s">
        <v>80</v>
      </c>
      <c r="C3629" t="s">
        <v>90</v>
      </c>
      <c r="D3629" s="13">
        <v>42393</v>
      </c>
      <c r="E3629">
        <v>2</v>
      </c>
      <c r="F3629">
        <v>200</v>
      </c>
      <c r="G3629" s="2" t="s">
        <v>87</v>
      </c>
      <c r="H3629" s="2" t="s">
        <v>12</v>
      </c>
      <c r="I3629">
        <v>11</v>
      </c>
      <c r="J3629" s="2" t="s">
        <v>88</v>
      </c>
      <c r="K3629" s="2">
        <v>180</v>
      </c>
      <c r="L3629" s="2">
        <v>3461</v>
      </c>
      <c r="M3629" s="2">
        <f t="shared" si="336"/>
        <v>346.1</v>
      </c>
      <c r="O3629" s="2" t="str">
        <f t="shared" si="337"/>
        <v/>
      </c>
      <c r="P3629" s="2" t="str">
        <f>IF(ISNUMBER(O3629),SUMIFS(O$1:$O3629,A$1:$A3629,A3629,C$1:$C3629,C3629,G$1:$G3629,G3629,E$1:$E3629,E3629),"")</f>
        <v/>
      </c>
      <c r="U3629" t="str">
        <f t="shared" si="338"/>
        <v/>
      </c>
      <c r="AC3629" s="2" t="str">
        <f t="shared" si="339"/>
        <v/>
      </c>
      <c r="AH3629" s="2" t="str">
        <f t="shared" si="340"/>
        <v/>
      </c>
      <c r="AI3629" s="2" t="str">
        <f>IF(ISNUMBER(AH3629),SUMIFS($AH$1:AH3629,$A$1:A3629,A3629,C$1:$C3629,C3629,$G$1:G3629,G3629,$E$1:E3629,E3629),"")</f>
        <v/>
      </c>
      <c r="AJ3629">
        <f t="shared" si="341"/>
        <v>3</v>
      </c>
    </row>
    <row r="3630" spans="1:36" x14ac:dyDescent="0.25">
      <c r="A3630" s="14" t="s">
        <v>92</v>
      </c>
      <c r="B3630" t="s">
        <v>80</v>
      </c>
      <c r="C3630" t="s">
        <v>90</v>
      </c>
      <c r="D3630" s="13">
        <v>42393</v>
      </c>
      <c r="E3630">
        <v>2</v>
      </c>
      <c r="F3630">
        <v>350</v>
      </c>
      <c r="G3630" s="2" t="s">
        <v>87</v>
      </c>
      <c r="H3630" s="2" t="s">
        <v>12</v>
      </c>
      <c r="I3630">
        <v>11</v>
      </c>
      <c r="J3630" s="2" t="s">
        <v>88</v>
      </c>
      <c r="K3630" s="2">
        <v>315</v>
      </c>
      <c r="L3630" s="2">
        <v>3527</v>
      </c>
      <c r="M3630" s="2">
        <f t="shared" si="336"/>
        <v>352.7</v>
      </c>
      <c r="O3630" s="2" t="str">
        <f t="shared" si="337"/>
        <v/>
      </c>
      <c r="P3630" s="2" t="str">
        <f>IF(ISNUMBER(O3630),SUMIFS(O$1:$O3630,A$1:$A3630,A3630,C$1:$C3630,C3630,G$1:$G3630,G3630,E$1:$E3630,E3630),"")</f>
        <v/>
      </c>
      <c r="U3630" t="str">
        <f t="shared" si="338"/>
        <v/>
      </c>
      <c r="AC3630" s="2" t="str">
        <f t="shared" si="339"/>
        <v/>
      </c>
      <c r="AH3630" s="2" t="str">
        <f t="shared" si="340"/>
        <v/>
      </c>
      <c r="AI3630" s="2" t="str">
        <f>IF(ISNUMBER(AH3630),SUMIFS($AH$1:AH3630,$A$1:A3630,A3630,C$1:$C3630,C3630,$G$1:G3630,G3630,$E$1:E3630,E3630),"")</f>
        <v/>
      </c>
      <c r="AJ3630">
        <f t="shared" si="341"/>
        <v>3</v>
      </c>
    </row>
    <row r="3631" spans="1:36" x14ac:dyDescent="0.25">
      <c r="A3631" s="14" t="s">
        <v>91</v>
      </c>
      <c r="B3631" t="s">
        <v>80</v>
      </c>
      <c r="C3631" t="s">
        <v>90</v>
      </c>
      <c r="D3631" s="13">
        <v>42393</v>
      </c>
      <c r="E3631">
        <v>2</v>
      </c>
      <c r="F3631">
        <v>500</v>
      </c>
      <c r="G3631" s="2" t="s">
        <v>87</v>
      </c>
      <c r="H3631" s="2" t="s">
        <v>12</v>
      </c>
      <c r="I3631">
        <v>11</v>
      </c>
      <c r="J3631" s="2" t="s">
        <v>88</v>
      </c>
      <c r="K3631" s="2">
        <v>450</v>
      </c>
      <c r="L3631" s="2">
        <v>3263</v>
      </c>
      <c r="M3631" s="2">
        <f t="shared" si="336"/>
        <v>326.3</v>
      </c>
      <c r="O3631" s="2" t="str">
        <f t="shared" si="337"/>
        <v/>
      </c>
      <c r="P3631" s="2" t="str">
        <f>IF(ISNUMBER(O3631),SUMIFS(O$1:$O3631,A$1:$A3631,A3631,C$1:$C3631,C3631,G$1:$G3631,G3631,E$1:$E3631,E3631),"")</f>
        <v/>
      </c>
      <c r="U3631" t="str">
        <f t="shared" si="338"/>
        <v/>
      </c>
      <c r="AC3631" s="2" t="str">
        <f t="shared" si="339"/>
        <v/>
      </c>
      <c r="AH3631" s="2" t="str">
        <f t="shared" si="340"/>
        <v/>
      </c>
      <c r="AI3631" s="2" t="str">
        <f>IF(ISNUMBER(AH3631),SUMIFS($AH$1:AH3631,$A$1:A3631,A3631,C$1:$C3631,C3631,$G$1:G3631,G3631,$E$1:E3631,E3631),"")</f>
        <v/>
      </c>
      <c r="AJ3631">
        <f t="shared" si="341"/>
        <v>3</v>
      </c>
    </row>
    <row r="3632" spans="1:36" x14ac:dyDescent="0.25">
      <c r="A3632" s="14" t="s">
        <v>96</v>
      </c>
      <c r="B3632" t="s">
        <v>80</v>
      </c>
      <c r="C3632" t="s">
        <v>90</v>
      </c>
      <c r="D3632" s="13">
        <v>42393</v>
      </c>
      <c r="E3632">
        <v>3</v>
      </c>
      <c r="F3632">
        <v>0</v>
      </c>
      <c r="G3632" s="2" t="s">
        <v>87</v>
      </c>
      <c r="H3632" s="2" t="s">
        <v>12</v>
      </c>
      <c r="I3632">
        <v>11</v>
      </c>
      <c r="J3632" s="2" t="s">
        <v>88</v>
      </c>
      <c r="K3632" s="2">
        <v>0</v>
      </c>
      <c r="L3632" s="2">
        <v>3659</v>
      </c>
      <c r="M3632" s="2">
        <f t="shared" si="336"/>
        <v>365.9</v>
      </c>
      <c r="O3632" s="2" t="str">
        <f t="shared" si="337"/>
        <v/>
      </c>
      <c r="P3632" s="2" t="str">
        <f>IF(ISNUMBER(O3632),SUMIFS(O$1:$O3632,A$1:$A3632,A3632,C$1:$C3632,C3632,G$1:$G3632,G3632,E$1:$E3632,E3632),"")</f>
        <v/>
      </c>
      <c r="U3632" t="str">
        <f t="shared" si="338"/>
        <v/>
      </c>
      <c r="AC3632" s="2" t="str">
        <f t="shared" si="339"/>
        <v/>
      </c>
      <c r="AH3632" s="2" t="str">
        <f t="shared" si="340"/>
        <v/>
      </c>
      <c r="AI3632" s="2" t="str">
        <f>IF(ISNUMBER(AH3632),SUMIFS($AH$1:AH3632,$A$1:A3632,A3632,C$1:$C3632,C3632,$G$1:G3632,G3632,$E$1:E3632,E3632),"")</f>
        <v/>
      </c>
      <c r="AJ3632">
        <f t="shared" si="341"/>
        <v>3</v>
      </c>
    </row>
    <row r="3633" spans="1:36" x14ac:dyDescent="0.25">
      <c r="A3633" s="14" t="s">
        <v>95</v>
      </c>
      <c r="B3633" t="s">
        <v>80</v>
      </c>
      <c r="C3633" t="s">
        <v>90</v>
      </c>
      <c r="D3633" s="13">
        <v>42393</v>
      </c>
      <c r="E3633">
        <v>3</v>
      </c>
      <c r="F3633">
        <v>50</v>
      </c>
      <c r="G3633" s="2" t="s">
        <v>87</v>
      </c>
      <c r="H3633" s="2" t="s">
        <v>12</v>
      </c>
      <c r="I3633">
        <v>11</v>
      </c>
      <c r="J3633" s="2" t="s">
        <v>88</v>
      </c>
      <c r="K3633" s="2">
        <v>45</v>
      </c>
      <c r="L3633" s="2">
        <v>3395</v>
      </c>
      <c r="M3633" s="2">
        <f t="shared" si="336"/>
        <v>339.5</v>
      </c>
      <c r="O3633" s="2" t="str">
        <f t="shared" si="337"/>
        <v/>
      </c>
      <c r="P3633" s="2" t="str">
        <f>IF(ISNUMBER(O3633),SUMIFS(O$1:$O3633,A$1:$A3633,A3633,C$1:$C3633,C3633,G$1:$G3633,G3633,E$1:$E3633,E3633),"")</f>
        <v/>
      </c>
      <c r="U3633" t="str">
        <f t="shared" si="338"/>
        <v/>
      </c>
      <c r="AC3633" s="2" t="str">
        <f t="shared" si="339"/>
        <v/>
      </c>
      <c r="AH3633" s="2" t="str">
        <f t="shared" si="340"/>
        <v/>
      </c>
      <c r="AI3633" s="2" t="str">
        <f>IF(ISNUMBER(AH3633),SUMIFS($AH$1:AH3633,$A$1:A3633,A3633,C$1:$C3633,C3633,$G$1:G3633,G3633,$E$1:E3633,E3633),"")</f>
        <v/>
      </c>
      <c r="AJ3633">
        <f t="shared" si="341"/>
        <v>3</v>
      </c>
    </row>
    <row r="3634" spans="1:36" x14ac:dyDescent="0.25">
      <c r="A3634" s="14" t="s">
        <v>94</v>
      </c>
      <c r="B3634" t="s">
        <v>80</v>
      </c>
      <c r="C3634" t="s">
        <v>90</v>
      </c>
      <c r="D3634" s="13">
        <v>42393</v>
      </c>
      <c r="E3634">
        <v>3</v>
      </c>
      <c r="F3634">
        <v>100</v>
      </c>
      <c r="G3634" s="2" t="s">
        <v>87</v>
      </c>
      <c r="H3634" s="2" t="s">
        <v>12</v>
      </c>
      <c r="I3634">
        <v>11</v>
      </c>
      <c r="J3634" s="2" t="s">
        <v>88</v>
      </c>
      <c r="K3634" s="2">
        <v>90</v>
      </c>
      <c r="L3634" s="2">
        <v>3428</v>
      </c>
      <c r="M3634" s="2">
        <f t="shared" si="336"/>
        <v>342.8</v>
      </c>
      <c r="O3634" s="2" t="str">
        <f t="shared" si="337"/>
        <v/>
      </c>
      <c r="P3634" s="2" t="str">
        <f>IF(ISNUMBER(O3634),SUMIFS(O$1:$O3634,A$1:$A3634,A3634,C$1:$C3634,C3634,G$1:$G3634,G3634,E$1:$E3634,E3634),"")</f>
        <v/>
      </c>
      <c r="U3634" t="str">
        <f t="shared" si="338"/>
        <v/>
      </c>
      <c r="AC3634" s="2" t="str">
        <f t="shared" si="339"/>
        <v/>
      </c>
      <c r="AH3634" s="2" t="str">
        <f t="shared" si="340"/>
        <v/>
      </c>
      <c r="AI3634" s="2" t="str">
        <f>IF(ISNUMBER(AH3634),SUMIFS($AH$1:AH3634,$A$1:A3634,A3634,C$1:$C3634,C3634,$G$1:G3634,G3634,$E$1:E3634,E3634),"")</f>
        <v/>
      </c>
      <c r="AJ3634">
        <f t="shared" si="341"/>
        <v>3</v>
      </c>
    </row>
    <row r="3635" spans="1:36" x14ac:dyDescent="0.25">
      <c r="A3635" s="14" t="s">
        <v>93</v>
      </c>
      <c r="B3635" t="s">
        <v>80</v>
      </c>
      <c r="C3635" t="s">
        <v>90</v>
      </c>
      <c r="D3635" s="13">
        <v>42393</v>
      </c>
      <c r="E3635">
        <v>3</v>
      </c>
      <c r="F3635">
        <v>200</v>
      </c>
      <c r="G3635" s="2" t="s">
        <v>87</v>
      </c>
      <c r="H3635" s="2" t="s">
        <v>12</v>
      </c>
      <c r="I3635">
        <v>11</v>
      </c>
      <c r="J3635" s="2" t="s">
        <v>88</v>
      </c>
      <c r="K3635" s="2">
        <v>180</v>
      </c>
      <c r="L3635" s="2">
        <v>4385</v>
      </c>
      <c r="M3635" s="2">
        <f t="shared" si="336"/>
        <v>438.5</v>
      </c>
      <c r="O3635" s="2" t="str">
        <f t="shared" si="337"/>
        <v/>
      </c>
      <c r="P3635" s="2" t="str">
        <f>IF(ISNUMBER(O3635),SUMIFS(O$1:$O3635,A$1:$A3635,A3635,C$1:$C3635,C3635,G$1:$G3635,G3635,E$1:$E3635,E3635),"")</f>
        <v/>
      </c>
      <c r="U3635" t="str">
        <f t="shared" si="338"/>
        <v/>
      </c>
      <c r="AC3635" s="2" t="str">
        <f t="shared" si="339"/>
        <v/>
      </c>
      <c r="AH3635" s="2" t="str">
        <f t="shared" si="340"/>
        <v/>
      </c>
      <c r="AI3635" s="2" t="str">
        <f>IF(ISNUMBER(AH3635),SUMIFS($AH$1:AH3635,$A$1:A3635,A3635,C$1:$C3635,C3635,$G$1:G3635,G3635,$E$1:E3635,E3635),"")</f>
        <v/>
      </c>
      <c r="AJ3635">
        <f t="shared" si="341"/>
        <v>3</v>
      </c>
    </row>
    <row r="3636" spans="1:36" x14ac:dyDescent="0.25">
      <c r="A3636" s="14" t="s">
        <v>92</v>
      </c>
      <c r="B3636" t="s">
        <v>80</v>
      </c>
      <c r="C3636" t="s">
        <v>90</v>
      </c>
      <c r="D3636" s="13">
        <v>42393</v>
      </c>
      <c r="E3636">
        <v>3</v>
      </c>
      <c r="F3636">
        <v>350</v>
      </c>
      <c r="G3636" s="2" t="s">
        <v>87</v>
      </c>
      <c r="H3636" s="2" t="s">
        <v>12</v>
      </c>
      <c r="I3636">
        <v>11</v>
      </c>
      <c r="J3636" s="2" t="s">
        <v>88</v>
      </c>
      <c r="K3636" s="2">
        <v>315</v>
      </c>
      <c r="L3636" s="2">
        <v>4352</v>
      </c>
      <c r="M3636" s="2">
        <f t="shared" si="336"/>
        <v>435.2</v>
      </c>
      <c r="O3636" s="2" t="str">
        <f t="shared" si="337"/>
        <v/>
      </c>
      <c r="P3636" s="2" t="str">
        <f>IF(ISNUMBER(O3636),SUMIFS(O$1:$O3636,A$1:$A3636,A3636,C$1:$C3636,C3636,G$1:$G3636,G3636,E$1:$E3636,E3636),"")</f>
        <v/>
      </c>
      <c r="U3636" t="str">
        <f t="shared" si="338"/>
        <v/>
      </c>
      <c r="AC3636" s="2" t="str">
        <f t="shared" si="339"/>
        <v/>
      </c>
      <c r="AH3636" s="2" t="str">
        <f t="shared" si="340"/>
        <v/>
      </c>
      <c r="AI3636" s="2" t="str">
        <f>IF(ISNUMBER(AH3636),SUMIFS($AH$1:AH3636,$A$1:A3636,A3636,C$1:$C3636,C3636,$G$1:G3636,G3636,$E$1:E3636,E3636),"")</f>
        <v/>
      </c>
      <c r="AJ3636">
        <f t="shared" si="341"/>
        <v>3</v>
      </c>
    </row>
    <row r="3637" spans="1:36" x14ac:dyDescent="0.25">
      <c r="A3637" s="14" t="s">
        <v>91</v>
      </c>
      <c r="B3637" t="s">
        <v>80</v>
      </c>
      <c r="C3637" t="s">
        <v>90</v>
      </c>
      <c r="D3637" s="13">
        <v>42393</v>
      </c>
      <c r="E3637">
        <v>3</v>
      </c>
      <c r="F3637">
        <v>500</v>
      </c>
      <c r="G3637" s="2" t="s">
        <v>87</v>
      </c>
      <c r="H3637" s="2" t="s">
        <v>12</v>
      </c>
      <c r="I3637">
        <v>11</v>
      </c>
      <c r="J3637" s="2" t="s">
        <v>88</v>
      </c>
      <c r="K3637" s="2">
        <v>450</v>
      </c>
      <c r="L3637" s="2">
        <v>4385</v>
      </c>
      <c r="M3637" s="2">
        <f t="shared" si="336"/>
        <v>438.5</v>
      </c>
      <c r="O3637" s="2" t="str">
        <f t="shared" si="337"/>
        <v/>
      </c>
      <c r="P3637" s="2" t="str">
        <f>IF(ISNUMBER(O3637),SUMIFS(O$1:$O3637,A$1:$A3637,A3637,C$1:$C3637,C3637,G$1:$G3637,G3637,E$1:$E3637,E3637),"")</f>
        <v/>
      </c>
      <c r="U3637" t="str">
        <f t="shared" si="338"/>
        <v/>
      </c>
      <c r="AC3637" s="2" t="str">
        <f t="shared" si="339"/>
        <v/>
      </c>
      <c r="AH3637" s="2" t="str">
        <f t="shared" si="340"/>
        <v/>
      </c>
      <c r="AI3637" s="2" t="str">
        <f>IF(ISNUMBER(AH3637),SUMIFS($AH$1:AH3637,$A$1:A3637,A3637,C$1:$C3637,C3637,$G$1:G3637,G3637,$E$1:E3637,E3637),"")</f>
        <v/>
      </c>
      <c r="AJ3637">
        <f t="shared" si="341"/>
        <v>3</v>
      </c>
    </row>
    <row r="3638" spans="1:36" x14ac:dyDescent="0.25">
      <c r="A3638" s="14" t="s">
        <v>96</v>
      </c>
      <c r="B3638" t="s">
        <v>80</v>
      </c>
      <c r="C3638" t="s">
        <v>90</v>
      </c>
      <c r="D3638" s="13">
        <v>42394</v>
      </c>
      <c r="E3638">
        <v>1</v>
      </c>
      <c r="F3638">
        <v>0</v>
      </c>
      <c r="G3638" s="2" t="s">
        <v>87</v>
      </c>
      <c r="H3638" s="2" t="s">
        <v>12</v>
      </c>
      <c r="I3638">
        <v>11</v>
      </c>
      <c r="J3638" s="2" t="s">
        <v>77</v>
      </c>
      <c r="K3638" s="2">
        <v>0</v>
      </c>
      <c r="L3638" s="2"/>
      <c r="M3638" s="2" t="str">
        <f t="shared" si="336"/>
        <v/>
      </c>
      <c r="N3638">
        <v>836.44655466666677</v>
      </c>
      <c r="O3638" s="2">
        <f t="shared" si="337"/>
        <v>83.644655466666677</v>
      </c>
      <c r="P3638" s="2">
        <f>IF(ISNUMBER(O3638),SUMIFS(O$1:$O3638,A$1:$A3638,A3638,C$1:$C3638,C3638,G$1:$G3638,G3638,E$1:$E3638,E3638),"")</f>
        <v>226.49879513866668</v>
      </c>
      <c r="S3638">
        <v>38.564728978078307</v>
      </c>
      <c r="T3638">
        <v>4.6242774566473992</v>
      </c>
      <c r="U3638" t="str">
        <f t="shared" si="338"/>
        <v/>
      </c>
      <c r="AC3638" s="2" t="str">
        <f t="shared" si="339"/>
        <v/>
      </c>
      <c r="AH3638" s="2" t="str">
        <f t="shared" si="340"/>
        <v/>
      </c>
      <c r="AI3638" s="2" t="str">
        <f>IF(ISNUMBER(AH3638),SUMIFS($AH$1:AH3638,$A$1:A3638,A3638,C$1:$C3638,C3638,$G$1:G3638,G3638,$E$1:E3638,E3638),"")</f>
        <v/>
      </c>
      <c r="AJ3638">
        <f t="shared" si="341"/>
        <v>6</v>
      </c>
    </row>
    <row r="3639" spans="1:36" x14ac:dyDescent="0.25">
      <c r="A3639" s="14" t="s">
        <v>95</v>
      </c>
      <c r="B3639" t="s">
        <v>80</v>
      </c>
      <c r="C3639" t="s">
        <v>90</v>
      </c>
      <c r="D3639" s="13">
        <v>42394</v>
      </c>
      <c r="E3639">
        <v>1</v>
      </c>
      <c r="F3639">
        <v>50</v>
      </c>
      <c r="G3639" s="2" t="s">
        <v>87</v>
      </c>
      <c r="H3639" s="2" t="s">
        <v>12</v>
      </c>
      <c r="I3639">
        <v>11</v>
      </c>
      <c r="J3639" s="2" t="s">
        <v>77</v>
      </c>
      <c r="K3639" s="2">
        <v>45</v>
      </c>
      <c r="L3639" s="2"/>
      <c r="M3639" s="2" t="str">
        <f t="shared" si="336"/>
        <v/>
      </c>
      <c r="N3639">
        <v>1639.6877400000001</v>
      </c>
      <c r="O3639" s="2">
        <f t="shared" si="337"/>
        <v>163.968774</v>
      </c>
      <c r="P3639" s="2">
        <f>IF(ISNUMBER(O3639),SUMIFS(O$1:$O3639,A$1:$A3639,A3639,C$1:$C3639,C3639,G$1:$G3639,G3639,E$1:$E3639,E3639),"")</f>
        <v>306.62487666933333</v>
      </c>
      <c r="S3639">
        <v>33.585164835164846</v>
      </c>
      <c r="T3639">
        <v>6.5705128205128212</v>
      </c>
      <c r="U3639" t="str">
        <f t="shared" si="338"/>
        <v/>
      </c>
      <c r="AC3639" s="2" t="str">
        <f t="shared" si="339"/>
        <v/>
      </c>
      <c r="AH3639" s="2" t="str">
        <f t="shared" si="340"/>
        <v/>
      </c>
      <c r="AI3639" s="2" t="str">
        <f>IF(ISNUMBER(AH3639),SUMIFS($AH$1:AH3639,$A$1:A3639,A3639,C$1:$C3639,C3639,$G$1:G3639,G3639,$E$1:E3639,E3639),"")</f>
        <v/>
      </c>
      <c r="AJ3639">
        <f t="shared" si="341"/>
        <v>6</v>
      </c>
    </row>
    <row r="3640" spans="1:36" x14ac:dyDescent="0.25">
      <c r="A3640" s="14" t="s">
        <v>94</v>
      </c>
      <c r="B3640" t="s">
        <v>80</v>
      </c>
      <c r="C3640" t="s">
        <v>90</v>
      </c>
      <c r="D3640" s="13">
        <v>42394</v>
      </c>
      <c r="E3640">
        <v>1</v>
      </c>
      <c r="F3640">
        <v>100</v>
      </c>
      <c r="G3640" s="2" t="s">
        <v>87</v>
      </c>
      <c r="H3640" s="2" t="s">
        <v>12</v>
      </c>
      <c r="I3640">
        <v>11</v>
      </c>
      <c r="J3640" s="2" t="s">
        <v>77</v>
      </c>
      <c r="K3640" s="2">
        <v>90</v>
      </c>
      <c r="L3640" s="2"/>
      <c r="M3640" s="2" t="str">
        <f t="shared" si="336"/>
        <v/>
      </c>
      <c r="N3640">
        <v>963.85144000000003</v>
      </c>
      <c r="O3640" s="2">
        <f t="shared" si="337"/>
        <v>96.385143999999997</v>
      </c>
      <c r="P3640" s="2">
        <f>IF(ISNUMBER(O3640),SUMIFS(O$1:$O3640,A$1:$A3640,A3640,C$1:$C3640,C3640,G$1:$G3640,G3640,E$1:$E3640,E3640),"")</f>
        <v>456.55059573333324</v>
      </c>
      <c r="S3640">
        <v>5.7223672758920801</v>
      </c>
      <c r="T3640">
        <v>7.9634464751958216</v>
      </c>
      <c r="U3640" t="str">
        <f t="shared" si="338"/>
        <v/>
      </c>
      <c r="AC3640" s="2" t="str">
        <f t="shared" si="339"/>
        <v/>
      </c>
      <c r="AH3640" s="2" t="str">
        <f t="shared" si="340"/>
        <v/>
      </c>
      <c r="AI3640" s="2" t="str">
        <f>IF(ISNUMBER(AH3640),SUMIFS($AH$1:AH3640,$A$1:A3640,A3640,C$1:$C3640,C3640,$G$1:G3640,G3640,$E$1:E3640,E3640),"")</f>
        <v/>
      </c>
      <c r="AJ3640">
        <f t="shared" si="341"/>
        <v>6</v>
      </c>
    </row>
    <row r="3641" spans="1:36" x14ac:dyDescent="0.25">
      <c r="A3641" s="14" t="s">
        <v>93</v>
      </c>
      <c r="B3641" t="s">
        <v>80</v>
      </c>
      <c r="C3641" t="s">
        <v>90</v>
      </c>
      <c r="D3641" s="13">
        <v>42394</v>
      </c>
      <c r="E3641">
        <v>1</v>
      </c>
      <c r="F3641">
        <v>200</v>
      </c>
      <c r="G3641" s="2" t="s">
        <v>87</v>
      </c>
      <c r="H3641" s="2" t="s">
        <v>12</v>
      </c>
      <c r="I3641">
        <v>11</v>
      </c>
      <c r="J3641" s="2" t="s">
        <v>77</v>
      </c>
      <c r="K3641" s="2">
        <v>180</v>
      </c>
      <c r="L3641" s="2"/>
      <c r="M3641" s="2" t="str">
        <f t="shared" si="336"/>
        <v/>
      </c>
      <c r="N3641">
        <v>1143.7064333333335</v>
      </c>
      <c r="O3641" s="2">
        <f t="shared" si="337"/>
        <v>114.37064333333335</v>
      </c>
      <c r="P3641" s="2">
        <f>IF(ISNUMBER(O3641),SUMIFS(O$1:$O3641,A$1:$A3641,A3641,C$1:$C3641,C3641,G$1:$G3641,G3641,E$1:$E3641,E3641),"")</f>
        <v>611.31716133333327</v>
      </c>
      <c r="S3641">
        <v>16.983578219533278</v>
      </c>
      <c r="T3641">
        <v>7.9191875540190138</v>
      </c>
      <c r="U3641" t="str">
        <f t="shared" si="338"/>
        <v/>
      </c>
      <c r="AC3641" s="2" t="str">
        <f t="shared" si="339"/>
        <v/>
      </c>
      <c r="AH3641" s="2" t="str">
        <f t="shared" si="340"/>
        <v/>
      </c>
      <c r="AI3641" s="2" t="str">
        <f>IF(ISNUMBER(AH3641),SUMIFS($AH$1:AH3641,$A$1:A3641,A3641,C$1:$C3641,C3641,$G$1:G3641,G3641,$E$1:E3641,E3641),"")</f>
        <v/>
      </c>
      <c r="AJ3641">
        <f t="shared" si="341"/>
        <v>6</v>
      </c>
    </row>
    <row r="3642" spans="1:36" x14ac:dyDescent="0.25">
      <c r="A3642" s="14" t="s">
        <v>92</v>
      </c>
      <c r="B3642" t="s">
        <v>80</v>
      </c>
      <c r="C3642" t="s">
        <v>90</v>
      </c>
      <c r="D3642" s="13">
        <v>42394</v>
      </c>
      <c r="E3642">
        <v>1</v>
      </c>
      <c r="F3642">
        <v>350</v>
      </c>
      <c r="G3642" s="2" t="s">
        <v>87</v>
      </c>
      <c r="H3642" s="2" t="s">
        <v>12</v>
      </c>
      <c r="I3642">
        <v>11</v>
      </c>
      <c r="J3642" s="2" t="s">
        <v>77</v>
      </c>
      <c r="K3642" s="2">
        <v>315</v>
      </c>
      <c r="L3642" s="2"/>
      <c r="M3642" s="2" t="str">
        <f t="shared" si="336"/>
        <v/>
      </c>
      <c r="N3642">
        <v>910.17694800000004</v>
      </c>
      <c r="O3642" s="2">
        <f t="shared" si="337"/>
        <v>91.017694800000001</v>
      </c>
      <c r="P3642" s="2">
        <f>IF(ISNUMBER(O3642),SUMIFS(O$1:$O3642,A$1:$A3642,A3642,C$1:$C3642,C3642,G$1:$G3642,G3642,E$1:$E3642,E3642),"")</f>
        <v>916.66160226666659</v>
      </c>
      <c r="S3642">
        <v>7.5340155178230059</v>
      </c>
      <c r="T3642">
        <v>7.1292027437310237</v>
      </c>
      <c r="U3642" t="str">
        <f t="shared" si="338"/>
        <v/>
      </c>
      <c r="AC3642" s="2" t="str">
        <f t="shared" si="339"/>
        <v/>
      </c>
      <c r="AH3642" s="2" t="str">
        <f t="shared" si="340"/>
        <v/>
      </c>
      <c r="AI3642" s="2" t="str">
        <f>IF(ISNUMBER(AH3642),SUMIFS($AH$1:AH3642,$A$1:A3642,A3642,C$1:$C3642,C3642,$G$1:G3642,G3642,$E$1:E3642,E3642),"")</f>
        <v/>
      </c>
      <c r="AJ3642">
        <f t="shared" si="341"/>
        <v>6</v>
      </c>
    </row>
    <row r="3643" spans="1:36" x14ac:dyDescent="0.25">
      <c r="A3643" s="14" t="s">
        <v>91</v>
      </c>
      <c r="B3643" t="s">
        <v>80</v>
      </c>
      <c r="C3643" t="s">
        <v>90</v>
      </c>
      <c r="D3643" s="13">
        <v>42394</v>
      </c>
      <c r="E3643">
        <v>1</v>
      </c>
      <c r="F3643">
        <v>500</v>
      </c>
      <c r="G3643" s="2" t="s">
        <v>87</v>
      </c>
      <c r="H3643" s="2" t="s">
        <v>12</v>
      </c>
      <c r="I3643">
        <v>11</v>
      </c>
      <c r="J3643" s="2" t="s">
        <v>77</v>
      </c>
      <c r="K3643" s="2">
        <v>450</v>
      </c>
      <c r="L3643" s="2"/>
      <c r="M3643" s="2" t="str">
        <f t="shared" si="336"/>
        <v/>
      </c>
      <c r="N3643">
        <v>879.58983599999999</v>
      </c>
      <c r="O3643" s="2">
        <f t="shared" si="337"/>
        <v>87.958983599999996</v>
      </c>
      <c r="P3643" s="2">
        <f>IF(ISNUMBER(O3643),SUMIFS(O$1:$O3643,A$1:$A3643,A3643,C$1:$C3643,C3643,G$1:$G3643,G3643,E$1:$E3643,E3643),"")</f>
        <v>971.99617706666663</v>
      </c>
      <c r="S3643">
        <v>12.536607343996394</v>
      </c>
      <c r="T3643">
        <v>2.1964406397837353</v>
      </c>
      <c r="U3643" t="str">
        <f t="shared" si="338"/>
        <v/>
      </c>
      <c r="AC3643" s="2" t="str">
        <f t="shared" si="339"/>
        <v/>
      </c>
      <c r="AH3643" s="2" t="str">
        <f t="shared" si="340"/>
        <v/>
      </c>
      <c r="AI3643" s="2" t="str">
        <f>IF(ISNUMBER(AH3643),SUMIFS($AH$1:AH3643,$A$1:A3643,A3643,C$1:$C3643,C3643,$G$1:G3643,G3643,$E$1:E3643,E3643),"")</f>
        <v/>
      </c>
      <c r="AJ3643">
        <f t="shared" si="341"/>
        <v>6</v>
      </c>
    </row>
    <row r="3644" spans="1:36" x14ac:dyDescent="0.25">
      <c r="A3644" s="14" t="s">
        <v>96</v>
      </c>
      <c r="B3644" t="s">
        <v>80</v>
      </c>
      <c r="C3644" t="s">
        <v>90</v>
      </c>
      <c r="D3644" s="13">
        <v>42394</v>
      </c>
      <c r="E3644">
        <v>2</v>
      </c>
      <c r="F3644">
        <v>0</v>
      </c>
      <c r="G3644" s="2" t="s">
        <v>87</v>
      </c>
      <c r="H3644" s="2" t="s">
        <v>12</v>
      </c>
      <c r="I3644">
        <v>11</v>
      </c>
      <c r="J3644" s="2" t="s">
        <v>77</v>
      </c>
      <c r="K3644" s="2">
        <v>0</v>
      </c>
      <c r="L3644" s="2"/>
      <c r="M3644" s="2" t="str">
        <f t="shared" si="336"/>
        <v/>
      </c>
      <c r="N3644">
        <v>546.87049999999999</v>
      </c>
      <c r="O3644" s="2">
        <f t="shared" si="337"/>
        <v>54.687049999999999</v>
      </c>
      <c r="P3644" s="2">
        <f>IF(ISNUMBER(O3644),SUMIFS(O$1:$O3644,A$1:$A3644,A3644,C$1:$C3644,C3644,G$1:$G3644,G3644,E$1:$E3644,E3644),"")</f>
        <v>141.74102633733332</v>
      </c>
      <c r="S3644">
        <v>34.162342112993237</v>
      </c>
      <c r="T3644">
        <v>8.6556349750318216</v>
      </c>
      <c r="U3644" t="str">
        <f t="shared" si="338"/>
        <v/>
      </c>
      <c r="AC3644" s="2" t="str">
        <f t="shared" si="339"/>
        <v/>
      </c>
      <c r="AH3644" s="2" t="str">
        <f t="shared" si="340"/>
        <v/>
      </c>
      <c r="AI3644" s="2" t="str">
        <f>IF(ISNUMBER(AH3644),SUMIFS($AH$1:AH3644,$A$1:A3644,A3644,C$1:$C3644,C3644,$G$1:G3644,G3644,$E$1:E3644,E3644),"")</f>
        <v/>
      </c>
      <c r="AJ3644">
        <f t="shared" si="341"/>
        <v>6</v>
      </c>
    </row>
    <row r="3645" spans="1:36" x14ac:dyDescent="0.25">
      <c r="A3645" s="14" t="s">
        <v>95</v>
      </c>
      <c r="B3645" t="s">
        <v>80</v>
      </c>
      <c r="C3645" t="s">
        <v>90</v>
      </c>
      <c r="D3645" s="13">
        <v>42394</v>
      </c>
      <c r="E3645">
        <v>2</v>
      </c>
      <c r="F3645">
        <v>50</v>
      </c>
      <c r="G3645" s="2" t="s">
        <v>87</v>
      </c>
      <c r="H3645" s="2" t="s">
        <v>12</v>
      </c>
      <c r="I3645">
        <v>11</v>
      </c>
      <c r="J3645" s="2" t="s">
        <v>77</v>
      </c>
      <c r="K3645" s="2">
        <v>45</v>
      </c>
      <c r="L3645" s="2"/>
      <c r="M3645" s="2" t="str">
        <f t="shared" si="336"/>
        <v/>
      </c>
      <c r="N3645">
        <v>603.40634399999999</v>
      </c>
      <c r="O3645" s="2">
        <f t="shared" si="337"/>
        <v>60.340634399999999</v>
      </c>
      <c r="P3645" s="2">
        <f>IF(ISNUMBER(O3645),SUMIFS(O$1:$O3645,A$1:$A3645,A3645,C$1:$C3645,C3645,G$1:$G3645,G3645,E$1:$E3645,E3645),"")</f>
        <v>276.51883813200004</v>
      </c>
      <c r="S3645">
        <v>39.358126423072754</v>
      </c>
      <c r="T3645">
        <v>7.0909682315949265</v>
      </c>
      <c r="U3645" t="str">
        <f t="shared" si="338"/>
        <v/>
      </c>
      <c r="AC3645" s="2" t="str">
        <f t="shared" si="339"/>
        <v/>
      </c>
      <c r="AH3645" s="2" t="str">
        <f t="shared" si="340"/>
        <v/>
      </c>
      <c r="AI3645" s="2" t="str">
        <f>IF(ISNUMBER(AH3645),SUMIFS($AH$1:AH3645,$A$1:A3645,A3645,C$1:$C3645,C3645,$G$1:G3645,G3645,$E$1:E3645,E3645),"")</f>
        <v/>
      </c>
      <c r="AJ3645">
        <f t="shared" si="341"/>
        <v>6</v>
      </c>
    </row>
    <row r="3646" spans="1:36" x14ac:dyDescent="0.25">
      <c r="A3646" s="14" t="s">
        <v>94</v>
      </c>
      <c r="B3646" t="s">
        <v>80</v>
      </c>
      <c r="C3646" t="s">
        <v>90</v>
      </c>
      <c r="D3646" s="13">
        <v>42394</v>
      </c>
      <c r="E3646">
        <v>2</v>
      </c>
      <c r="F3646">
        <v>100</v>
      </c>
      <c r="G3646" s="2" t="s">
        <v>87</v>
      </c>
      <c r="H3646" s="2" t="s">
        <v>12</v>
      </c>
      <c r="I3646">
        <v>11</v>
      </c>
      <c r="J3646" s="2" t="s">
        <v>77</v>
      </c>
      <c r="K3646" s="2">
        <v>90</v>
      </c>
      <c r="L3646" s="2"/>
      <c r="M3646" s="2" t="str">
        <f t="shared" si="336"/>
        <v/>
      </c>
      <c r="N3646">
        <v>1024.8897199999999</v>
      </c>
      <c r="O3646" s="2">
        <f t="shared" si="337"/>
        <v>102.48897199999999</v>
      </c>
      <c r="P3646" s="2">
        <f>IF(ISNUMBER(O3646),SUMIFS(O$1:$O3646,A$1:$A3646,A3646,C$1:$C3646,C3646,G$1:$G3646,G3646,E$1:$E3646,E3646),"")</f>
        <v>465.79702773333332</v>
      </c>
      <c r="S3646">
        <v>9.2644978783592649</v>
      </c>
      <c r="T3646">
        <v>12.012527783390585</v>
      </c>
      <c r="U3646" t="str">
        <f t="shared" si="338"/>
        <v/>
      </c>
      <c r="AC3646" s="2" t="str">
        <f t="shared" si="339"/>
        <v/>
      </c>
      <c r="AH3646" s="2" t="str">
        <f t="shared" si="340"/>
        <v/>
      </c>
      <c r="AI3646" s="2" t="str">
        <f>IF(ISNUMBER(AH3646),SUMIFS($AH$1:AH3646,$A$1:A3646,A3646,C$1:$C3646,C3646,$G$1:G3646,G3646,$E$1:E3646,E3646),"")</f>
        <v/>
      </c>
      <c r="AJ3646">
        <f t="shared" si="341"/>
        <v>6</v>
      </c>
    </row>
    <row r="3647" spans="1:36" x14ac:dyDescent="0.25">
      <c r="A3647" s="14" t="s">
        <v>93</v>
      </c>
      <c r="B3647" t="s">
        <v>80</v>
      </c>
      <c r="C3647" t="s">
        <v>90</v>
      </c>
      <c r="D3647" s="13">
        <v>42394</v>
      </c>
      <c r="E3647">
        <v>2</v>
      </c>
      <c r="F3647">
        <v>200</v>
      </c>
      <c r="G3647" s="2" t="s">
        <v>87</v>
      </c>
      <c r="H3647" s="2" t="s">
        <v>12</v>
      </c>
      <c r="I3647">
        <v>11</v>
      </c>
      <c r="J3647" s="2" t="s">
        <v>77</v>
      </c>
      <c r="K3647" s="2">
        <v>180</v>
      </c>
      <c r="L3647" s="2"/>
      <c r="M3647" s="2" t="str">
        <f t="shared" si="336"/>
        <v/>
      </c>
      <c r="N3647">
        <v>1083.0061706666668</v>
      </c>
      <c r="O3647" s="2">
        <f t="shared" si="337"/>
        <v>108.30061706666667</v>
      </c>
      <c r="P3647" s="2">
        <f>IF(ISNUMBER(O3647),SUMIFS(O$1:$O3647,A$1:$A3647,A3647,C$1:$C3647,C3647,G$1:$G3647,G3647,E$1:$E3647,E3647),"")</f>
        <v>722.03403173333334</v>
      </c>
      <c r="S3647">
        <v>40.639025432784777</v>
      </c>
      <c r="T3647">
        <v>4.253045522547553</v>
      </c>
      <c r="U3647" t="str">
        <f t="shared" si="338"/>
        <v/>
      </c>
      <c r="AC3647" s="2" t="str">
        <f t="shared" si="339"/>
        <v/>
      </c>
      <c r="AH3647" s="2" t="str">
        <f t="shared" si="340"/>
        <v/>
      </c>
      <c r="AI3647" s="2" t="str">
        <f>IF(ISNUMBER(AH3647),SUMIFS($AH$1:AH3647,$A$1:A3647,A3647,C$1:$C3647,C3647,$G$1:G3647,G3647,$E$1:E3647,E3647),"")</f>
        <v/>
      </c>
      <c r="AJ3647">
        <f t="shared" si="341"/>
        <v>6</v>
      </c>
    </row>
    <row r="3648" spans="1:36" x14ac:dyDescent="0.25">
      <c r="A3648" s="14" t="s">
        <v>92</v>
      </c>
      <c r="B3648" t="s">
        <v>80</v>
      </c>
      <c r="C3648" t="s">
        <v>90</v>
      </c>
      <c r="D3648" s="13">
        <v>42394</v>
      </c>
      <c r="E3648">
        <v>2</v>
      </c>
      <c r="F3648">
        <v>350</v>
      </c>
      <c r="G3648" s="2" t="s">
        <v>87</v>
      </c>
      <c r="H3648" s="2" t="s">
        <v>12</v>
      </c>
      <c r="I3648">
        <v>11</v>
      </c>
      <c r="J3648" s="2" t="s">
        <v>77</v>
      </c>
      <c r="K3648" s="2">
        <v>315</v>
      </c>
      <c r="L3648" s="2"/>
      <c r="M3648" s="2" t="str">
        <f t="shared" si="336"/>
        <v/>
      </c>
      <c r="N3648">
        <v>963.06612933333349</v>
      </c>
      <c r="O3648" s="2">
        <f t="shared" si="337"/>
        <v>96.306612933333355</v>
      </c>
      <c r="P3648" s="2">
        <f>IF(ISNUMBER(O3648),SUMIFS(O$1:$O3648,A$1:$A3648,A3648,C$1:$C3648,C3648,G$1:$G3648,G3648,E$1:$E3648,E3648),"")</f>
        <v>820.08706506666658</v>
      </c>
      <c r="S3648">
        <v>31.853369763205823</v>
      </c>
      <c r="T3648">
        <v>4.2463570127504546</v>
      </c>
      <c r="U3648" t="str">
        <f t="shared" si="338"/>
        <v/>
      </c>
      <c r="AC3648" s="2" t="str">
        <f t="shared" si="339"/>
        <v/>
      </c>
      <c r="AH3648" s="2" t="str">
        <f t="shared" si="340"/>
        <v/>
      </c>
      <c r="AI3648" s="2" t="str">
        <f>IF(ISNUMBER(AH3648),SUMIFS($AH$1:AH3648,$A$1:A3648,A3648,C$1:$C3648,C3648,$G$1:G3648,G3648,$E$1:E3648,E3648),"")</f>
        <v/>
      </c>
      <c r="AJ3648">
        <f t="shared" si="341"/>
        <v>6</v>
      </c>
    </row>
    <row r="3649" spans="1:36" x14ac:dyDescent="0.25">
      <c r="A3649" s="14" t="s">
        <v>91</v>
      </c>
      <c r="B3649" t="s">
        <v>80</v>
      </c>
      <c r="C3649" t="s">
        <v>90</v>
      </c>
      <c r="D3649" s="13">
        <v>42394</v>
      </c>
      <c r="E3649">
        <v>2</v>
      </c>
      <c r="F3649">
        <v>500</v>
      </c>
      <c r="G3649" s="2" t="s">
        <v>87</v>
      </c>
      <c r="H3649" s="2" t="s">
        <v>12</v>
      </c>
      <c r="I3649">
        <v>11</v>
      </c>
      <c r="J3649" s="2" t="s">
        <v>77</v>
      </c>
      <c r="K3649" s="2">
        <v>450</v>
      </c>
      <c r="L3649" s="2"/>
      <c r="M3649" s="2" t="str">
        <f t="shared" si="336"/>
        <v/>
      </c>
      <c r="N3649">
        <v>668.6226213333332</v>
      </c>
      <c r="O3649" s="2">
        <f t="shared" si="337"/>
        <v>66.862262133333317</v>
      </c>
      <c r="P3649" s="2">
        <f>IF(ISNUMBER(O3649),SUMIFS(O$1:$O3649,A$1:$A3649,A3649,C$1:$C3649,C3649,G$1:$G3649,G3649,E$1:$E3649,E3649),"")</f>
        <v>1048.3158412</v>
      </c>
      <c r="S3649">
        <v>29.796264855687603</v>
      </c>
      <c r="T3649">
        <v>3.2379335435362604</v>
      </c>
      <c r="U3649" t="str">
        <f t="shared" si="338"/>
        <v/>
      </c>
      <c r="AC3649" s="2" t="str">
        <f t="shared" si="339"/>
        <v/>
      </c>
      <c r="AH3649" s="2" t="str">
        <f t="shared" si="340"/>
        <v/>
      </c>
      <c r="AI3649" s="2" t="str">
        <f>IF(ISNUMBER(AH3649),SUMIFS($AH$1:AH3649,$A$1:A3649,A3649,C$1:$C3649,C3649,$G$1:G3649,G3649,$E$1:E3649,E3649),"")</f>
        <v/>
      </c>
      <c r="AJ3649">
        <f t="shared" si="341"/>
        <v>6</v>
      </c>
    </row>
    <row r="3650" spans="1:36" x14ac:dyDescent="0.25">
      <c r="A3650" s="14" t="s">
        <v>96</v>
      </c>
      <c r="B3650" t="s">
        <v>80</v>
      </c>
      <c r="C3650" t="s">
        <v>90</v>
      </c>
      <c r="D3650" s="13">
        <v>42394</v>
      </c>
      <c r="E3650">
        <v>3</v>
      </c>
      <c r="F3650">
        <v>0</v>
      </c>
      <c r="G3650" s="2" t="s">
        <v>87</v>
      </c>
      <c r="H3650" s="2" t="s">
        <v>12</v>
      </c>
      <c r="I3650">
        <v>11</v>
      </c>
      <c r="J3650" s="2" t="s">
        <v>77</v>
      </c>
      <c r="K3650" s="2">
        <v>0</v>
      </c>
      <c r="L3650" s="2"/>
      <c r="M3650" s="2" t="str">
        <f t="shared" ref="M3650:M3713" si="342">IF(ISNUMBER(L3650),L3650/10,"")</f>
        <v/>
      </c>
      <c r="N3650">
        <v>1064.5491999999999</v>
      </c>
      <c r="O3650" s="2">
        <f t="shared" ref="O3650:O3713" si="343">IF(ISNUMBER(N3650),N3650/10,"")</f>
        <v>106.45491999999999</v>
      </c>
      <c r="P3650" s="2">
        <f>IF(ISNUMBER(O3650),SUMIFS(O$1:$O3650,A$1:$A3650,A3650,C$1:$C3650,C3650,G$1:$G3650,G3650,E$1:$E3650,E3650),"")</f>
        <v>220.86133485971732</v>
      </c>
      <c r="S3650">
        <v>94.379234659795785</v>
      </c>
      <c r="T3650">
        <v>0.83023189235614092</v>
      </c>
      <c r="U3650" t="str">
        <f t="shared" ref="U3650:U3713" si="344">IF(ISNUMBER(R3650),R3650/100,"")</f>
        <v/>
      </c>
      <c r="AC3650" s="2" t="str">
        <f t="shared" ref="AC3650:AC3713" si="345">IF(ISNUMBER(AB3650),AB3650,"")</f>
        <v/>
      </c>
      <c r="AH3650" s="2" t="str">
        <f t="shared" ref="AH3650:AH3713" si="346">IF(AND(ISNUMBER(AB3650),ISNUMBER(O3650)),ROUND(O3650*AB3650,3),"")</f>
        <v/>
      </c>
      <c r="AI3650" s="2" t="str">
        <f>IF(ISNUMBER(AH3650),SUMIFS($AH$1:AH3650,$A$1:A3650,A3650,C$1:$C3650,C3650,$G$1:G3650,G3650,$E$1:E3650,E3650),"")</f>
        <v/>
      </c>
      <c r="AJ3650">
        <f t="shared" ref="AJ3650:AJ3713" si="347">COUNT(K3650:AI3650)</f>
        <v>6</v>
      </c>
    </row>
    <row r="3651" spans="1:36" x14ac:dyDescent="0.25">
      <c r="A3651" s="14" t="s">
        <v>95</v>
      </c>
      <c r="B3651" t="s">
        <v>80</v>
      </c>
      <c r="C3651" t="s">
        <v>90</v>
      </c>
      <c r="D3651" s="13">
        <v>42394</v>
      </c>
      <c r="E3651">
        <v>3</v>
      </c>
      <c r="F3651">
        <v>50</v>
      </c>
      <c r="G3651" s="2" t="s">
        <v>87</v>
      </c>
      <c r="H3651" s="2" t="s">
        <v>12</v>
      </c>
      <c r="I3651">
        <v>11</v>
      </c>
      <c r="J3651" s="2" t="s">
        <v>77</v>
      </c>
      <c r="K3651" s="2">
        <v>45</v>
      </c>
      <c r="L3651" s="2"/>
      <c r="M3651" s="2" t="str">
        <f t="shared" si="342"/>
        <v/>
      </c>
      <c r="N3651">
        <v>1157.8321919999998</v>
      </c>
      <c r="O3651" s="2">
        <f t="shared" si="343"/>
        <v>115.78321919999999</v>
      </c>
      <c r="P3651" s="2">
        <f>IF(ISNUMBER(O3651),SUMIFS(O$1:$O3651,A$1:$A3651,A3651,C$1:$C3651,C3651,G$1:$G3651,G3651,E$1:$E3651,E3651),"")</f>
        <v>318.72655010109332</v>
      </c>
      <c r="S3651">
        <v>94.230253153233733</v>
      </c>
      <c r="T3651">
        <v>2.0127023884068342</v>
      </c>
      <c r="U3651" t="str">
        <f t="shared" si="344"/>
        <v/>
      </c>
      <c r="AC3651" s="2" t="str">
        <f t="shared" si="345"/>
        <v/>
      </c>
      <c r="AH3651" s="2" t="str">
        <f t="shared" si="346"/>
        <v/>
      </c>
      <c r="AI3651" s="2" t="str">
        <f>IF(ISNUMBER(AH3651),SUMIFS($AH$1:AH3651,$A$1:A3651,A3651,C$1:$C3651,C3651,$G$1:G3651,G3651,$E$1:E3651,E3651),"")</f>
        <v/>
      </c>
      <c r="AJ3651">
        <f t="shared" si="347"/>
        <v>6</v>
      </c>
    </row>
    <row r="3652" spans="1:36" x14ac:dyDescent="0.25">
      <c r="A3652" s="14" t="s">
        <v>94</v>
      </c>
      <c r="B3652" t="s">
        <v>80</v>
      </c>
      <c r="C3652" t="s">
        <v>90</v>
      </c>
      <c r="D3652" s="13">
        <v>42394</v>
      </c>
      <c r="E3652">
        <v>3</v>
      </c>
      <c r="F3652">
        <v>100</v>
      </c>
      <c r="G3652" s="2" t="s">
        <v>87</v>
      </c>
      <c r="H3652" s="2" t="s">
        <v>12</v>
      </c>
      <c r="I3652">
        <v>11</v>
      </c>
      <c r="J3652" s="2" t="s">
        <v>77</v>
      </c>
      <c r="K3652" s="2">
        <v>90</v>
      </c>
      <c r="L3652" s="2"/>
      <c r="M3652" s="2" t="str">
        <f t="shared" si="342"/>
        <v/>
      </c>
      <c r="N3652">
        <v>346.2745812</v>
      </c>
      <c r="O3652" s="2">
        <f t="shared" si="343"/>
        <v>34.62745812</v>
      </c>
      <c r="P3652" s="2">
        <f>IF(ISNUMBER(O3652),SUMIFS(O$1:$O3652,A$1:$A3652,A3652,C$1:$C3652,C3652,G$1:$G3652,G3652,E$1:$E3652,E3652),"")</f>
        <v>402.55626718666667</v>
      </c>
      <c r="S3652">
        <v>86.485337866553351</v>
      </c>
      <c r="T3652">
        <v>3.5805354866128356</v>
      </c>
      <c r="U3652" t="str">
        <f t="shared" si="344"/>
        <v/>
      </c>
      <c r="AC3652" s="2" t="str">
        <f t="shared" si="345"/>
        <v/>
      </c>
      <c r="AH3652" s="2" t="str">
        <f t="shared" si="346"/>
        <v/>
      </c>
      <c r="AI3652" s="2" t="str">
        <f>IF(ISNUMBER(AH3652),SUMIFS($AH$1:AH3652,$A$1:A3652,A3652,C$1:$C3652,C3652,$G$1:G3652,G3652,$E$1:E3652,E3652),"")</f>
        <v/>
      </c>
      <c r="AJ3652">
        <f t="shared" si="347"/>
        <v>6</v>
      </c>
    </row>
    <row r="3653" spans="1:36" x14ac:dyDescent="0.25">
      <c r="A3653" s="14" t="s">
        <v>93</v>
      </c>
      <c r="B3653" t="s">
        <v>80</v>
      </c>
      <c r="C3653" t="s">
        <v>90</v>
      </c>
      <c r="D3653" s="13">
        <v>42394</v>
      </c>
      <c r="E3653">
        <v>3</v>
      </c>
      <c r="F3653">
        <v>200</v>
      </c>
      <c r="G3653" s="2" t="s">
        <v>87</v>
      </c>
      <c r="H3653" s="2" t="s">
        <v>12</v>
      </c>
      <c r="I3653">
        <v>11</v>
      </c>
      <c r="J3653" s="2" t="s">
        <v>77</v>
      </c>
      <c r="K3653" s="2">
        <v>180</v>
      </c>
      <c r="L3653" s="2"/>
      <c r="M3653" s="2" t="str">
        <f t="shared" si="342"/>
        <v/>
      </c>
      <c r="N3653">
        <v>651.50109333333342</v>
      </c>
      <c r="O3653" s="2">
        <f t="shared" si="343"/>
        <v>65.150109333333347</v>
      </c>
      <c r="P3653" s="2">
        <f>IF(ISNUMBER(O3653),SUMIFS(O$1:$O3653,A$1:$A3653,A3653,C$1:$C3653,C3653,G$1:$G3653,G3653,E$1:$E3653,E3653),"")</f>
        <v>634.55801720000011</v>
      </c>
      <c r="S3653">
        <v>50.432595573440643</v>
      </c>
      <c r="T3653">
        <v>6.9014084507042242</v>
      </c>
      <c r="U3653" t="str">
        <f t="shared" si="344"/>
        <v/>
      </c>
      <c r="AC3653" s="2" t="str">
        <f t="shared" si="345"/>
        <v/>
      </c>
      <c r="AH3653" s="2" t="str">
        <f t="shared" si="346"/>
        <v/>
      </c>
      <c r="AI3653" s="2" t="str">
        <f>IF(ISNUMBER(AH3653),SUMIFS($AH$1:AH3653,$A$1:A3653,A3653,C$1:$C3653,C3653,$G$1:G3653,G3653,$E$1:E3653,E3653),"")</f>
        <v/>
      </c>
      <c r="AJ3653">
        <f t="shared" si="347"/>
        <v>6</v>
      </c>
    </row>
    <row r="3654" spans="1:36" x14ac:dyDescent="0.25">
      <c r="A3654" s="14" t="s">
        <v>92</v>
      </c>
      <c r="B3654" t="s">
        <v>80</v>
      </c>
      <c r="C3654" t="s">
        <v>90</v>
      </c>
      <c r="D3654" s="13">
        <v>42394</v>
      </c>
      <c r="E3654">
        <v>3</v>
      </c>
      <c r="F3654">
        <v>350</v>
      </c>
      <c r="G3654" s="2" t="s">
        <v>87</v>
      </c>
      <c r="H3654" s="2" t="s">
        <v>12</v>
      </c>
      <c r="I3654">
        <v>11</v>
      </c>
      <c r="J3654" s="2" t="s">
        <v>77</v>
      </c>
      <c r="K3654" s="2">
        <v>315</v>
      </c>
      <c r="L3654" s="2"/>
      <c r="M3654" s="2" t="str">
        <f t="shared" si="342"/>
        <v/>
      </c>
      <c r="N3654">
        <v>736.88537866666684</v>
      </c>
      <c r="O3654" s="2">
        <f t="shared" si="343"/>
        <v>73.688537866666678</v>
      </c>
      <c r="P3654" s="2">
        <f>IF(ISNUMBER(O3654),SUMIFS(O$1:$O3654,A$1:$A3654,A3654,C$1:$C3654,C3654,G$1:$G3654,G3654,E$1:$E3654,E3654),"")</f>
        <v>926.58900080000012</v>
      </c>
      <c r="S3654">
        <v>75.137798563554384</v>
      </c>
      <c r="T3654">
        <v>2.3885084349423753</v>
      </c>
      <c r="U3654" t="str">
        <f t="shared" si="344"/>
        <v/>
      </c>
      <c r="AC3654" s="2" t="str">
        <f t="shared" si="345"/>
        <v/>
      </c>
      <c r="AH3654" s="2" t="str">
        <f t="shared" si="346"/>
        <v/>
      </c>
      <c r="AI3654" s="2" t="str">
        <f>IF(ISNUMBER(AH3654),SUMIFS($AH$1:AH3654,$A$1:A3654,A3654,C$1:$C3654,C3654,$G$1:G3654,G3654,$E$1:E3654,E3654),"")</f>
        <v/>
      </c>
      <c r="AJ3654">
        <f t="shared" si="347"/>
        <v>6</v>
      </c>
    </row>
    <row r="3655" spans="1:36" x14ac:dyDescent="0.25">
      <c r="A3655" s="14" t="s">
        <v>91</v>
      </c>
      <c r="B3655" t="s">
        <v>80</v>
      </c>
      <c r="C3655" t="s">
        <v>90</v>
      </c>
      <c r="D3655" s="13">
        <v>42394</v>
      </c>
      <c r="E3655">
        <v>3</v>
      </c>
      <c r="F3655">
        <v>500</v>
      </c>
      <c r="G3655" s="2" t="s">
        <v>87</v>
      </c>
      <c r="H3655" s="2" t="s">
        <v>12</v>
      </c>
      <c r="I3655">
        <v>11</v>
      </c>
      <c r="J3655" s="2" t="s">
        <v>77</v>
      </c>
      <c r="K3655" s="2">
        <v>450</v>
      </c>
      <c r="L3655" s="2"/>
      <c r="M3655" s="2" t="str">
        <f t="shared" si="342"/>
        <v/>
      </c>
      <c r="N3655">
        <v>641.19491999999991</v>
      </c>
      <c r="O3655" s="2">
        <f t="shared" si="343"/>
        <v>64.119491999999994</v>
      </c>
      <c r="P3655" s="2">
        <f>IF(ISNUMBER(O3655),SUMIFS(O$1:$O3655,A$1:$A3655,A3655,C$1:$C3655,C3655,G$1:$G3655,G3655,E$1:$E3655,E3655),"")</f>
        <v>1084.9796157333333</v>
      </c>
      <c r="S3655">
        <v>48.643363480811544</v>
      </c>
      <c r="T3655">
        <v>4.4854558787582501</v>
      </c>
      <c r="U3655" t="str">
        <f t="shared" si="344"/>
        <v/>
      </c>
      <c r="AC3655" s="2" t="str">
        <f t="shared" si="345"/>
        <v/>
      </c>
      <c r="AH3655" s="2" t="str">
        <f t="shared" si="346"/>
        <v/>
      </c>
      <c r="AI3655" s="2" t="str">
        <f>IF(ISNUMBER(AH3655),SUMIFS($AH$1:AH3655,$A$1:A3655,A3655,C$1:$C3655,C3655,$G$1:G3655,G3655,$E$1:E3655,E3655),"")</f>
        <v/>
      </c>
      <c r="AJ3655">
        <f t="shared" si="347"/>
        <v>6</v>
      </c>
    </row>
    <row r="3656" spans="1:36" x14ac:dyDescent="0.25">
      <c r="A3656" s="14" t="s">
        <v>96</v>
      </c>
      <c r="B3656" t="s">
        <v>80</v>
      </c>
      <c r="C3656" t="s">
        <v>90</v>
      </c>
      <c r="D3656" s="13">
        <v>42403</v>
      </c>
      <c r="E3656">
        <v>1</v>
      </c>
      <c r="F3656">
        <v>0</v>
      </c>
      <c r="G3656" s="2" t="s">
        <v>87</v>
      </c>
      <c r="H3656" s="2" t="s">
        <v>12</v>
      </c>
      <c r="I3656">
        <v>12</v>
      </c>
      <c r="J3656" s="2" t="s">
        <v>88</v>
      </c>
      <c r="K3656" s="2">
        <v>0</v>
      </c>
      <c r="L3656" s="2">
        <v>2865</v>
      </c>
      <c r="M3656" s="2">
        <f t="shared" si="342"/>
        <v>286.5</v>
      </c>
      <c r="O3656" s="2" t="str">
        <f t="shared" si="343"/>
        <v/>
      </c>
      <c r="P3656" s="2" t="str">
        <f>IF(ISNUMBER(O3656),SUMIFS(O$1:$O3656,A$1:$A3656,A3656,C$1:$C3656,C3656,G$1:$G3656,G3656,E$1:$E3656,E3656),"")</f>
        <v/>
      </c>
      <c r="U3656" t="str">
        <f t="shared" si="344"/>
        <v/>
      </c>
      <c r="AC3656" s="2" t="str">
        <f t="shared" si="345"/>
        <v/>
      </c>
      <c r="AH3656" s="2" t="str">
        <f t="shared" si="346"/>
        <v/>
      </c>
      <c r="AI3656" s="2" t="str">
        <f>IF(ISNUMBER(AH3656),SUMIFS($AH$1:AH3656,$A$1:A3656,A3656,C$1:$C3656,C3656,$G$1:G3656,G3656,$E$1:E3656,E3656),"")</f>
        <v/>
      </c>
      <c r="AJ3656">
        <f t="shared" si="347"/>
        <v>3</v>
      </c>
    </row>
    <row r="3657" spans="1:36" x14ac:dyDescent="0.25">
      <c r="A3657" s="14" t="s">
        <v>95</v>
      </c>
      <c r="B3657" t="s">
        <v>80</v>
      </c>
      <c r="C3657" t="s">
        <v>90</v>
      </c>
      <c r="D3657" s="13">
        <v>42403</v>
      </c>
      <c r="E3657">
        <v>1</v>
      </c>
      <c r="F3657">
        <v>50</v>
      </c>
      <c r="G3657" s="2" t="s">
        <v>87</v>
      </c>
      <c r="H3657" s="2" t="s">
        <v>12</v>
      </c>
      <c r="I3657">
        <v>12</v>
      </c>
      <c r="J3657" s="2" t="s">
        <v>88</v>
      </c>
      <c r="K3657" s="2">
        <v>45</v>
      </c>
      <c r="L3657" s="2">
        <v>2754</v>
      </c>
      <c r="M3657" s="2">
        <f t="shared" si="342"/>
        <v>275.39999999999998</v>
      </c>
      <c r="O3657" s="2" t="str">
        <f t="shared" si="343"/>
        <v/>
      </c>
      <c r="P3657" s="2" t="str">
        <f>IF(ISNUMBER(O3657),SUMIFS(O$1:$O3657,A$1:$A3657,A3657,C$1:$C3657,C3657,G$1:$G3657,G3657,E$1:$E3657,E3657),"")</f>
        <v/>
      </c>
      <c r="U3657" t="str">
        <f t="shared" si="344"/>
        <v/>
      </c>
      <c r="AC3657" s="2" t="str">
        <f t="shared" si="345"/>
        <v/>
      </c>
      <c r="AH3657" s="2" t="str">
        <f t="shared" si="346"/>
        <v/>
      </c>
      <c r="AI3657" s="2" t="str">
        <f>IF(ISNUMBER(AH3657),SUMIFS($AH$1:AH3657,$A$1:A3657,A3657,C$1:$C3657,C3657,$G$1:G3657,G3657,$E$1:E3657,E3657),"")</f>
        <v/>
      </c>
      <c r="AJ3657">
        <f t="shared" si="347"/>
        <v>3</v>
      </c>
    </row>
    <row r="3658" spans="1:36" x14ac:dyDescent="0.25">
      <c r="A3658" s="14" t="s">
        <v>94</v>
      </c>
      <c r="B3658" t="s">
        <v>80</v>
      </c>
      <c r="C3658" t="s">
        <v>90</v>
      </c>
      <c r="D3658" s="13">
        <v>42403</v>
      </c>
      <c r="E3658">
        <v>1</v>
      </c>
      <c r="F3658">
        <v>100</v>
      </c>
      <c r="G3658" s="2" t="s">
        <v>87</v>
      </c>
      <c r="H3658" s="2" t="s">
        <v>12</v>
      </c>
      <c r="I3658">
        <v>12</v>
      </c>
      <c r="J3658" s="2" t="s">
        <v>88</v>
      </c>
      <c r="K3658" s="2">
        <v>90</v>
      </c>
      <c r="L3658" s="2">
        <v>2865</v>
      </c>
      <c r="M3658" s="2">
        <f t="shared" si="342"/>
        <v>286.5</v>
      </c>
      <c r="O3658" s="2" t="str">
        <f t="shared" si="343"/>
        <v/>
      </c>
      <c r="P3658" s="2" t="str">
        <f>IF(ISNUMBER(O3658),SUMIFS(O$1:$O3658,A$1:$A3658,A3658,C$1:$C3658,C3658,G$1:$G3658,G3658,E$1:$E3658,E3658),"")</f>
        <v/>
      </c>
      <c r="U3658" t="str">
        <f t="shared" si="344"/>
        <v/>
      </c>
      <c r="AC3658" s="2" t="str">
        <f t="shared" si="345"/>
        <v/>
      </c>
      <c r="AH3658" s="2" t="str">
        <f t="shared" si="346"/>
        <v/>
      </c>
      <c r="AI3658" s="2" t="str">
        <f>IF(ISNUMBER(AH3658),SUMIFS($AH$1:AH3658,$A$1:A3658,A3658,C$1:$C3658,C3658,$G$1:G3658,G3658,$E$1:E3658,E3658),"")</f>
        <v/>
      </c>
      <c r="AJ3658">
        <f t="shared" si="347"/>
        <v>3</v>
      </c>
    </row>
    <row r="3659" spans="1:36" x14ac:dyDescent="0.25">
      <c r="A3659" s="14" t="s">
        <v>93</v>
      </c>
      <c r="B3659" t="s">
        <v>80</v>
      </c>
      <c r="C3659" t="s">
        <v>90</v>
      </c>
      <c r="D3659" s="13">
        <v>42403</v>
      </c>
      <c r="E3659">
        <v>1</v>
      </c>
      <c r="F3659">
        <v>200</v>
      </c>
      <c r="G3659" s="2" t="s">
        <v>87</v>
      </c>
      <c r="H3659" s="2" t="s">
        <v>12</v>
      </c>
      <c r="I3659">
        <v>12</v>
      </c>
      <c r="J3659" s="2" t="s">
        <v>88</v>
      </c>
      <c r="K3659" s="2">
        <v>180</v>
      </c>
      <c r="L3659" s="2">
        <v>2865</v>
      </c>
      <c r="M3659" s="2">
        <f t="shared" si="342"/>
        <v>286.5</v>
      </c>
      <c r="O3659" s="2" t="str">
        <f t="shared" si="343"/>
        <v/>
      </c>
      <c r="P3659" s="2" t="str">
        <f>IF(ISNUMBER(O3659),SUMIFS(O$1:$O3659,A$1:$A3659,A3659,C$1:$C3659,C3659,G$1:$G3659,G3659,E$1:$E3659,E3659),"")</f>
        <v/>
      </c>
      <c r="U3659" t="str">
        <f t="shared" si="344"/>
        <v/>
      </c>
      <c r="AC3659" s="2" t="str">
        <f t="shared" si="345"/>
        <v/>
      </c>
      <c r="AH3659" s="2" t="str">
        <f t="shared" si="346"/>
        <v/>
      </c>
      <c r="AI3659" s="2" t="str">
        <f>IF(ISNUMBER(AH3659),SUMIFS($AH$1:AH3659,$A$1:A3659,A3659,C$1:$C3659,C3659,$G$1:G3659,G3659,$E$1:E3659,E3659),"")</f>
        <v/>
      </c>
      <c r="AJ3659">
        <f t="shared" si="347"/>
        <v>3</v>
      </c>
    </row>
    <row r="3660" spans="1:36" x14ac:dyDescent="0.25">
      <c r="A3660" s="14" t="s">
        <v>92</v>
      </c>
      <c r="B3660" t="s">
        <v>80</v>
      </c>
      <c r="C3660" t="s">
        <v>90</v>
      </c>
      <c r="D3660" s="13">
        <v>42403</v>
      </c>
      <c r="E3660">
        <v>1</v>
      </c>
      <c r="F3660">
        <v>350</v>
      </c>
      <c r="G3660" s="2" t="s">
        <v>87</v>
      </c>
      <c r="H3660" s="2" t="s">
        <v>12</v>
      </c>
      <c r="I3660">
        <v>12</v>
      </c>
      <c r="J3660" s="2" t="s">
        <v>88</v>
      </c>
      <c r="K3660" s="2">
        <v>315</v>
      </c>
      <c r="L3660" s="2">
        <v>3013</v>
      </c>
      <c r="M3660" s="2">
        <f t="shared" si="342"/>
        <v>301.3</v>
      </c>
      <c r="O3660" s="2" t="str">
        <f t="shared" si="343"/>
        <v/>
      </c>
      <c r="P3660" s="2" t="str">
        <f>IF(ISNUMBER(O3660),SUMIFS(O$1:$O3660,A$1:$A3660,A3660,C$1:$C3660,C3660,G$1:$G3660,G3660,E$1:$E3660,E3660),"")</f>
        <v/>
      </c>
      <c r="U3660" t="str">
        <f t="shared" si="344"/>
        <v/>
      </c>
      <c r="AC3660" s="2" t="str">
        <f t="shared" si="345"/>
        <v/>
      </c>
      <c r="AH3660" s="2" t="str">
        <f t="shared" si="346"/>
        <v/>
      </c>
      <c r="AI3660" s="2" t="str">
        <f>IF(ISNUMBER(AH3660),SUMIFS($AH$1:AH3660,$A$1:A3660,A3660,C$1:$C3660,C3660,$G$1:G3660,G3660,$E$1:E3660,E3660),"")</f>
        <v/>
      </c>
      <c r="AJ3660">
        <f t="shared" si="347"/>
        <v>3</v>
      </c>
    </row>
    <row r="3661" spans="1:36" x14ac:dyDescent="0.25">
      <c r="A3661" s="14" t="s">
        <v>91</v>
      </c>
      <c r="B3661" t="s">
        <v>80</v>
      </c>
      <c r="C3661" t="s">
        <v>90</v>
      </c>
      <c r="D3661" s="13">
        <v>42403</v>
      </c>
      <c r="E3661">
        <v>1</v>
      </c>
      <c r="F3661">
        <v>500</v>
      </c>
      <c r="G3661" s="2" t="s">
        <v>87</v>
      </c>
      <c r="H3661" s="2" t="s">
        <v>12</v>
      </c>
      <c r="I3661">
        <v>12</v>
      </c>
      <c r="J3661" s="2" t="s">
        <v>88</v>
      </c>
      <c r="K3661" s="2">
        <v>450</v>
      </c>
      <c r="L3661" s="2">
        <v>3050</v>
      </c>
      <c r="M3661" s="2">
        <f t="shared" si="342"/>
        <v>305</v>
      </c>
      <c r="O3661" s="2" t="str">
        <f t="shared" si="343"/>
        <v/>
      </c>
      <c r="P3661" s="2" t="str">
        <f>IF(ISNUMBER(O3661),SUMIFS(O$1:$O3661,A$1:$A3661,A3661,C$1:$C3661,C3661,G$1:$G3661,G3661,E$1:$E3661,E3661),"")</f>
        <v/>
      </c>
      <c r="U3661" t="str">
        <f t="shared" si="344"/>
        <v/>
      </c>
      <c r="AC3661" s="2" t="str">
        <f t="shared" si="345"/>
        <v/>
      </c>
      <c r="AH3661" s="2" t="str">
        <f t="shared" si="346"/>
        <v/>
      </c>
      <c r="AI3661" s="2" t="str">
        <f>IF(ISNUMBER(AH3661),SUMIFS($AH$1:AH3661,$A$1:A3661,A3661,C$1:$C3661,C3661,$G$1:G3661,G3661,$E$1:E3661,E3661),"")</f>
        <v/>
      </c>
      <c r="AJ3661">
        <f t="shared" si="347"/>
        <v>3</v>
      </c>
    </row>
    <row r="3662" spans="1:36" x14ac:dyDescent="0.25">
      <c r="A3662" s="14" t="s">
        <v>96</v>
      </c>
      <c r="B3662" t="s">
        <v>80</v>
      </c>
      <c r="C3662" t="s">
        <v>90</v>
      </c>
      <c r="D3662" s="13">
        <v>42403</v>
      </c>
      <c r="E3662">
        <v>2</v>
      </c>
      <c r="F3662">
        <v>0</v>
      </c>
      <c r="G3662" s="2" t="s">
        <v>87</v>
      </c>
      <c r="H3662" s="2" t="s">
        <v>12</v>
      </c>
      <c r="I3662">
        <v>12</v>
      </c>
      <c r="J3662" s="2" t="s">
        <v>88</v>
      </c>
      <c r="K3662" s="2">
        <v>0</v>
      </c>
      <c r="L3662" s="2">
        <v>2791</v>
      </c>
      <c r="M3662" s="2">
        <f t="shared" si="342"/>
        <v>279.10000000000002</v>
      </c>
      <c r="O3662" s="2" t="str">
        <f t="shared" si="343"/>
        <v/>
      </c>
      <c r="P3662" s="2" t="str">
        <f>IF(ISNUMBER(O3662),SUMIFS(O$1:$O3662,A$1:$A3662,A3662,C$1:$C3662,C3662,G$1:$G3662,G3662,E$1:$E3662,E3662),"")</f>
        <v/>
      </c>
      <c r="U3662" t="str">
        <f t="shared" si="344"/>
        <v/>
      </c>
      <c r="AC3662" s="2" t="str">
        <f t="shared" si="345"/>
        <v/>
      </c>
      <c r="AH3662" s="2" t="str">
        <f t="shared" si="346"/>
        <v/>
      </c>
      <c r="AI3662" s="2" t="str">
        <f>IF(ISNUMBER(AH3662),SUMIFS($AH$1:AH3662,$A$1:A3662,A3662,C$1:$C3662,C3662,$G$1:G3662,G3662,$E$1:E3662,E3662),"")</f>
        <v/>
      </c>
      <c r="AJ3662">
        <f t="shared" si="347"/>
        <v>3</v>
      </c>
    </row>
    <row r="3663" spans="1:36" x14ac:dyDescent="0.25">
      <c r="A3663" s="14" t="s">
        <v>95</v>
      </c>
      <c r="B3663" t="s">
        <v>80</v>
      </c>
      <c r="C3663" t="s">
        <v>90</v>
      </c>
      <c r="D3663" s="13">
        <v>42403</v>
      </c>
      <c r="E3663">
        <v>2</v>
      </c>
      <c r="F3663">
        <v>50</v>
      </c>
      <c r="G3663" s="2" t="s">
        <v>87</v>
      </c>
      <c r="H3663" s="2" t="s">
        <v>12</v>
      </c>
      <c r="I3663">
        <v>12</v>
      </c>
      <c r="J3663" s="2" t="s">
        <v>88</v>
      </c>
      <c r="K3663" s="2">
        <v>45</v>
      </c>
      <c r="L3663" s="2">
        <v>3013</v>
      </c>
      <c r="M3663" s="2">
        <f t="shared" si="342"/>
        <v>301.3</v>
      </c>
      <c r="O3663" s="2" t="str">
        <f t="shared" si="343"/>
        <v/>
      </c>
      <c r="P3663" s="2" t="str">
        <f>IF(ISNUMBER(O3663),SUMIFS(O$1:$O3663,A$1:$A3663,A3663,C$1:$C3663,C3663,G$1:$G3663,G3663,E$1:$E3663,E3663),"")</f>
        <v/>
      </c>
      <c r="U3663" t="str">
        <f t="shared" si="344"/>
        <v/>
      </c>
      <c r="AC3663" s="2" t="str">
        <f t="shared" si="345"/>
        <v/>
      </c>
      <c r="AH3663" s="2" t="str">
        <f t="shared" si="346"/>
        <v/>
      </c>
      <c r="AI3663" s="2" t="str">
        <f>IF(ISNUMBER(AH3663),SUMIFS($AH$1:AH3663,$A$1:A3663,A3663,C$1:$C3663,C3663,$G$1:G3663,G3663,$E$1:E3663,E3663),"")</f>
        <v/>
      </c>
      <c r="AJ3663">
        <f t="shared" si="347"/>
        <v>3</v>
      </c>
    </row>
    <row r="3664" spans="1:36" x14ac:dyDescent="0.25">
      <c r="A3664" s="14" t="s">
        <v>94</v>
      </c>
      <c r="B3664" t="s">
        <v>80</v>
      </c>
      <c r="C3664" t="s">
        <v>90</v>
      </c>
      <c r="D3664" s="13">
        <v>42403</v>
      </c>
      <c r="E3664">
        <v>2</v>
      </c>
      <c r="F3664">
        <v>100</v>
      </c>
      <c r="G3664" s="2" t="s">
        <v>87</v>
      </c>
      <c r="H3664" s="2" t="s">
        <v>12</v>
      </c>
      <c r="I3664">
        <v>12</v>
      </c>
      <c r="J3664" s="2" t="s">
        <v>88</v>
      </c>
      <c r="K3664" s="2">
        <v>90</v>
      </c>
      <c r="L3664" s="2">
        <v>2939</v>
      </c>
      <c r="M3664" s="2">
        <f t="shared" si="342"/>
        <v>293.89999999999998</v>
      </c>
      <c r="O3664" s="2" t="str">
        <f t="shared" si="343"/>
        <v/>
      </c>
      <c r="P3664" s="2" t="str">
        <f>IF(ISNUMBER(O3664),SUMIFS(O$1:$O3664,A$1:$A3664,A3664,C$1:$C3664,C3664,G$1:$G3664,G3664,E$1:$E3664,E3664),"")</f>
        <v/>
      </c>
      <c r="U3664" t="str">
        <f t="shared" si="344"/>
        <v/>
      </c>
      <c r="AC3664" s="2" t="str">
        <f t="shared" si="345"/>
        <v/>
      </c>
      <c r="AH3664" s="2" t="str">
        <f t="shared" si="346"/>
        <v/>
      </c>
      <c r="AI3664" s="2" t="str">
        <f>IF(ISNUMBER(AH3664),SUMIFS($AH$1:AH3664,$A$1:A3664,A3664,C$1:$C3664,C3664,$G$1:G3664,G3664,$E$1:E3664,E3664),"")</f>
        <v/>
      </c>
      <c r="AJ3664">
        <f t="shared" si="347"/>
        <v>3</v>
      </c>
    </row>
    <row r="3665" spans="1:36" x14ac:dyDescent="0.25">
      <c r="A3665" s="14" t="s">
        <v>93</v>
      </c>
      <c r="B3665" t="s">
        <v>80</v>
      </c>
      <c r="C3665" t="s">
        <v>90</v>
      </c>
      <c r="D3665" s="13">
        <v>42403</v>
      </c>
      <c r="E3665">
        <v>2</v>
      </c>
      <c r="F3665">
        <v>200</v>
      </c>
      <c r="G3665" s="2" t="s">
        <v>87</v>
      </c>
      <c r="H3665" s="2" t="s">
        <v>12</v>
      </c>
      <c r="I3665">
        <v>12</v>
      </c>
      <c r="J3665" s="2" t="s">
        <v>88</v>
      </c>
      <c r="K3665" s="2">
        <v>180</v>
      </c>
      <c r="L3665" s="2">
        <v>3087</v>
      </c>
      <c r="M3665" s="2">
        <f t="shared" si="342"/>
        <v>308.7</v>
      </c>
      <c r="O3665" s="2" t="str">
        <f t="shared" si="343"/>
        <v/>
      </c>
      <c r="P3665" s="2" t="str">
        <f>IF(ISNUMBER(O3665),SUMIFS(O$1:$O3665,A$1:$A3665,A3665,C$1:$C3665,C3665,G$1:$G3665,G3665,E$1:$E3665,E3665),"")</f>
        <v/>
      </c>
      <c r="U3665" t="str">
        <f t="shared" si="344"/>
        <v/>
      </c>
      <c r="AC3665" s="2" t="str">
        <f t="shared" si="345"/>
        <v/>
      </c>
      <c r="AH3665" s="2" t="str">
        <f t="shared" si="346"/>
        <v/>
      </c>
      <c r="AI3665" s="2" t="str">
        <f>IF(ISNUMBER(AH3665),SUMIFS($AH$1:AH3665,$A$1:A3665,A3665,C$1:$C3665,C3665,$G$1:G3665,G3665,$E$1:E3665,E3665),"")</f>
        <v/>
      </c>
      <c r="AJ3665">
        <f t="shared" si="347"/>
        <v>3</v>
      </c>
    </row>
    <row r="3666" spans="1:36" x14ac:dyDescent="0.25">
      <c r="A3666" s="14" t="s">
        <v>92</v>
      </c>
      <c r="B3666" t="s">
        <v>80</v>
      </c>
      <c r="C3666" t="s">
        <v>90</v>
      </c>
      <c r="D3666" s="13">
        <v>42403</v>
      </c>
      <c r="E3666">
        <v>2</v>
      </c>
      <c r="F3666">
        <v>350</v>
      </c>
      <c r="G3666" s="2" t="s">
        <v>87</v>
      </c>
      <c r="H3666" s="2" t="s">
        <v>12</v>
      </c>
      <c r="I3666">
        <v>12</v>
      </c>
      <c r="J3666" s="2" t="s">
        <v>88</v>
      </c>
      <c r="K3666" s="2">
        <v>315</v>
      </c>
      <c r="L3666" s="2">
        <v>3124</v>
      </c>
      <c r="M3666" s="2">
        <f t="shared" si="342"/>
        <v>312.39999999999998</v>
      </c>
      <c r="O3666" s="2" t="str">
        <f t="shared" si="343"/>
        <v/>
      </c>
      <c r="P3666" s="2" t="str">
        <f>IF(ISNUMBER(O3666),SUMIFS(O$1:$O3666,A$1:$A3666,A3666,C$1:$C3666,C3666,G$1:$G3666,G3666,E$1:$E3666,E3666),"")</f>
        <v/>
      </c>
      <c r="U3666" t="str">
        <f t="shared" si="344"/>
        <v/>
      </c>
      <c r="AC3666" s="2" t="str">
        <f t="shared" si="345"/>
        <v/>
      </c>
      <c r="AH3666" s="2" t="str">
        <f t="shared" si="346"/>
        <v/>
      </c>
      <c r="AI3666" s="2" t="str">
        <f>IF(ISNUMBER(AH3666),SUMIFS($AH$1:AH3666,$A$1:A3666,A3666,C$1:$C3666,C3666,$G$1:G3666,G3666,$E$1:E3666,E3666),"")</f>
        <v/>
      </c>
      <c r="AJ3666">
        <f t="shared" si="347"/>
        <v>3</v>
      </c>
    </row>
    <row r="3667" spans="1:36" x14ac:dyDescent="0.25">
      <c r="A3667" s="14" t="s">
        <v>91</v>
      </c>
      <c r="B3667" t="s">
        <v>80</v>
      </c>
      <c r="C3667" t="s">
        <v>90</v>
      </c>
      <c r="D3667" s="13">
        <v>42403</v>
      </c>
      <c r="E3667">
        <v>2</v>
      </c>
      <c r="F3667">
        <v>500</v>
      </c>
      <c r="G3667" s="2" t="s">
        <v>87</v>
      </c>
      <c r="H3667" s="2" t="s">
        <v>12</v>
      </c>
      <c r="I3667">
        <v>12</v>
      </c>
      <c r="J3667" s="2" t="s">
        <v>88</v>
      </c>
      <c r="K3667" s="2">
        <v>450</v>
      </c>
      <c r="L3667" s="2">
        <v>3050</v>
      </c>
      <c r="M3667" s="2">
        <f t="shared" si="342"/>
        <v>305</v>
      </c>
      <c r="O3667" s="2" t="str">
        <f t="shared" si="343"/>
        <v/>
      </c>
      <c r="P3667" s="2" t="str">
        <f>IF(ISNUMBER(O3667),SUMIFS(O$1:$O3667,A$1:$A3667,A3667,C$1:$C3667,C3667,G$1:$G3667,G3667,E$1:$E3667,E3667),"")</f>
        <v/>
      </c>
      <c r="U3667" t="str">
        <f t="shared" si="344"/>
        <v/>
      </c>
      <c r="AC3667" s="2" t="str">
        <f t="shared" si="345"/>
        <v/>
      </c>
      <c r="AH3667" s="2" t="str">
        <f t="shared" si="346"/>
        <v/>
      </c>
      <c r="AI3667" s="2" t="str">
        <f>IF(ISNUMBER(AH3667),SUMIFS($AH$1:AH3667,$A$1:A3667,A3667,C$1:$C3667,C3667,$G$1:G3667,G3667,$E$1:E3667,E3667),"")</f>
        <v/>
      </c>
      <c r="AJ3667">
        <f t="shared" si="347"/>
        <v>3</v>
      </c>
    </row>
    <row r="3668" spans="1:36" x14ac:dyDescent="0.25">
      <c r="A3668" s="14" t="s">
        <v>96</v>
      </c>
      <c r="B3668" t="s">
        <v>80</v>
      </c>
      <c r="C3668" t="s">
        <v>90</v>
      </c>
      <c r="D3668" s="13">
        <v>42403</v>
      </c>
      <c r="E3668">
        <v>3</v>
      </c>
      <c r="F3668">
        <v>0</v>
      </c>
      <c r="G3668" s="2" t="s">
        <v>87</v>
      </c>
      <c r="H3668" s="2" t="s">
        <v>12</v>
      </c>
      <c r="I3668">
        <v>12</v>
      </c>
      <c r="J3668" s="2" t="s">
        <v>88</v>
      </c>
      <c r="K3668" s="2">
        <v>0</v>
      </c>
      <c r="L3668" s="2">
        <v>2939</v>
      </c>
      <c r="M3668" s="2">
        <f t="shared" si="342"/>
        <v>293.89999999999998</v>
      </c>
      <c r="O3668" s="2" t="str">
        <f t="shared" si="343"/>
        <v/>
      </c>
      <c r="P3668" s="2" t="str">
        <f>IF(ISNUMBER(O3668),SUMIFS(O$1:$O3668,A$1:$A3668,A3668,C$1:$C3668,C3668,G$1:$G3668,G3668,E$1:$E3668,E3668),"")</f>
        <v/>
      </c>
      <c r="U3668" t="str">
        <f t="shared" si="344"/>
        <v/>
      </c>
      <c r="AC3668" s="2" t="str">
        <f t="shared" si="345"/>
        <v/>
      </c>
      <c r="AH3668" s="2" t="str">
        <f t="shared" si="346"/>
        <v/>
      </c>
      <c r="AI3668" s="2" t="str">
        <f>IF(ISNUMBER(AH3668),SUMIFS($AH$1:AH3668,$A$1:A3668,A3668,C$1:$C3668,C3668,$G$1:G3668,G3668,$E$1:E3668,E3668),"")</f>
        <v/>
      </c>
      <c r="AJ3668">
        <f t="shared" si="347"/>
        <v>3</v>
      </c>
    </row>
    <row r="3669" spans="1:36" x14ac:dyDescent="0.25">
      <c r="A3669" s="14" t="s">
        <v>95</v>
      </c>
      <c r="B3669" t="s">
        <v>80</v>
      </c>
      <c r="C3669" t="s">
        <v>90</v>
      </c>
      <c r="D3669" s="13">
        <v>42403</v>
      </c>
      <c r="E3669">
        <v>3</v>
      </c>
      <c r="F3669">
        <v>50</v>
      </c>
      <c r="G3669" s="2" t="s">
        <v>87</v>
      </c>
      <c r="H3669" s="2" t="s">
        <v>12</v>
      </c>
      <c r="I3669">
        <v>12</v>
      </c>
      <c r="J3669" s="2" t="s">
        <v>88</v>
      </c>
      <c r="K3669" s="2">
        <v>45</v>
      </c>
      <c r="L3669" s="2">
        <v>2791</v>
      </c>
      <c r="M3669" s="2">
        <f t="shared" si="342"/>
        <v>279.10000000000002</v>
      </c>
      <c r="O3669" s="2" t="str">
        <f t="shared" si="343"/>
        <v/>
      </c>
      <c r="P3669" s="2" t="str">
        <f>IF(ISNUMBER(O3669),SUMIFS(O$1:$O3669,A$1:$A3669,A3669,C$1:$C3669,C3669,G$1:$G3669,G3669,E$1:$E3669,E3669),"")</f>
        <v/>
      </c>
      <c r="U3669" t="str">
        <f t="shared" si="344"/>
        <v/>
      </c>
      <c r="AC3669" s="2" t="str">
        <f t="shared" si="345"/>
        <v/>
      </c>
      <c r="AH3669" s="2" t="str">
        <f t="shared" si="346"/>
        <v/>
      </c>
      <c r="AI3669" s="2" t="str">
        <f>IF(ISNUMBER(AH3669),SUMIFS($AH$1:AH3669,$A$1:A3669,A3669,C$1:$C3669,C3669,$G$1:G3669,G3669,$E$1:E3669,E3669),"")</f>
        <v/>
      </c>
      <c r="AJ3669">
        <f t="shared" si="347"/>
        <v>3</v>
      </c>
    </row>
    <row r="3670" spans="1:36" x14ac:dyDescent="0.25">
      <c r="A3670" s="14" t="s">
        <v>94</v>
      </c>
      <c r="B3670" t="s">
        <v>80</v>
      </c>
      <c r="C3670" t="s">
        <v>90</v>
      </c>
      <c r="D3670" s="13">
        <v>42403</v>
      </c>
      <c r="E3670">
        <v>3</v>
      </c>
      <c r="F3670">
        <v>100</v>
      </c>
      <c r="G3670" s="2" t="s">
        <v>87</v>
      </c>
      <c r="H3670" s="2" t="s">
        <v>12</v>
      </c>
      <c r="I3670">
        <v>12</v>
      </c>
      <c r="J3670" s="2" t="s">
        <v>88</v>
      </c>
      <c r="K3670" s="2">
        <v>90</v>
      </c>
      <c r="L3670" s="2">
        <v>2939</v>
      </c>
      <c r="M3670" s="2">
        <f t="shared" si="342"/>
        <v>293.89999999999998</v>
      </c>
      <c r="O3670" s="2" t="str">
        <f t="shared" si="343"/>
        <v/>
      </c>
      <c r="P3670" s="2" t="str">
        <f>IF(ISNUMBER(O3670),SUMIFS(O$1:$O3670,A$1:$A3670,A3670,C$1:$C3670,C3670,G$1:$G3670,G3670,E$1:$E3670,E3670),"")</f>
        <v/>
      </c>
      <c r="U3670" t="str">
        <f t="shared" si="344"/>
        <v/>
      </c>
      <c r="AC3670" s="2" t="str">
        <f t="shared" si="345"/>
        <v/>
      </c>
      <c r="AH3670" s="2" t="str">
        <f t="shared" si="346"/>
        <v/>
      </c>
      <c r="AI3670" s="2" t="str">
        <f>IF(ISNUMBER(AH3670),SUMIFS($AH$1:AH3670,$A$1:A3670,A3670,C$1:$C3670,C3670,$G$1:G3670,G3670,$E$1:E3670,E3670),"")</f>
        <v/>
      </c>
      <c r="AJ3670">
        <f t="shared" si="347"/>
        <v>3</v>
      </c>
    </row>
    <row r="3671" spans="1:36" x14ac:dyDescent="0.25">
      <c r="A3671" s="14" t="s">
        <v>93</v>
      </c>
      <c r="B3671" t="s">
        <v>80</v>
      </c>
      <c r="C3671" t="s">
        <v>90</v>
      </c>
      <c r="D3671" s="13">
        <v>42403</v>
      </c>
      <c r="E3671">
        <v>3</v>
      </c>
      <c r="F3671">
        <v>200</v>
      </c>
      <c r="G3671" s="2" t="s">
        <v>87</v>
      </c>
      <c r="H3671" s="2" t="s">
        <v>12</v>
      </c>
      <c r="I3671">
        <v>12</v>
      </c>
      <c r="J3671" s="2" t="s">
        <v>88</v>
      </c>
      <c r="K3671" s="2">
        <v>180</v>
      </c>
      <c r="L3671" s="2">
        <v>3161</v>
      </c>
      <c r="M3671" s="2">
        <f t="shared" si="342"/>
        <v>316.10000000000002</v>
      </c>
      <c r="O3671" s="2" t="str">
        <f t="shared" si="343"/>
        <v/>
      </c>
      <c r="P3671" s="2" t="str">
        <f>IF(ISNUMBER(O3671),SUMIFS(O$1:$O3671,A$1:$A3671,A3671,C$1:$C3671,C3671,G$1:$G3671,G3671,E$1:$E3671,E3671),"")</f>
        <v/>
      </c>
      <c r="U3671" t="str">
        <f t="shared" si="344"/>
        <v/>
      </c>
      <c r="AC3671" s="2" t="str">
        <f t="shared" si="345"/>
        <v/>
      </c>
      <c r="AH3671" s="2" t="str">
        <f t="shared" si="346"/>
        <v/>
      </c>
      <c r="AI3671" s="2" t="str">
        <f>IF(ISNUMBER(AH3671),SUMIFS($AH$1:AH3671,$A$1:A3671,A3671,C$1:$C3671,C3671,$G$1:G3671,G3671,$E$1:E3671,E3671),"")</f>
        <v/>
      </c>
      <c r="AJ3671">
        <f t="shared" si="347"/>
        <v>3</v>
      </c>
    </row>
    <row r="3672" spans="1:36" x14ac:dyDescent="0.25">
      <c r="A3672" s="14" t="s">
        <v>92</v>
      </c>
      <c r="B3672" t="s">
        <v>80</v>
      </c>
      <c r="C3672" t="s">
        <v>90</v>
      </c>
      <c r="D3672" s="13">
        <v>42403</v>
      </c>
      <c r="E3672">
        <v>3</v>
      </c>
      <c r="F3672">
        <v>350</v>
      </c>
      <c r="G3672" s="2" t="s">
        <v>87</v>
      </c>
      <c r="H3672" s="2" t="s">
        <v>12</v>
      </c>
      <c r="I3672">
        <v>12</v>
      </c>
      <c r="J3672" s="2" t="s">
        <v>88</v>
      </c>
      <c r="K3672" s="2">
        <v>315</v>
      </c>
      <c r="L3672" s="2">
        <v>3161</v>
      </c>
      <c r="M3672" s="2">
        <f t="shared" si="342"/>
        <v>316.10000000000002</v>
      </c>
      <c r="O3672" s="2" t="str">
        <f t="shared" si="343"/>
        <v/>
      </c>
      <c r="P3672" s="2" t="str">
        <f>IF(ISNUMBER(O3672),SUMIFS(O$1:$O3672,A$1:$A3672,A3672,C$1:$C3672,C3672,G$1:$G3672,G3672,E$1:$E3672,E3672),"")</f>
        <v/>
      </c>
      <c r="U3672" t="str">
        <f t="shared" si="344"/>
        <v/>
      </c>
      <c r="AC3672" s="2" t="str">
        <f t="shared" si="345"/>
        <v/>
      </c>
      <c r="AH3672" s="2" t="str">
        <f t="shared" si="346"/>
        <v/>
      </c>
      <c r="AI3672" s="2" t="str">
        <f>IF(ISNUMBER(AH3672),SUMIFS($AH$1:AH3672,$A$1:A3672,A3672,C$1:$C3672,C3672,$G$1:G3672,G3672,$E$1:E3672,E3672),"")</f>
        <v/>
      </c>
      <c r="AJ3672">
        <f t="shared" si="347"/>
        <v>3</v>
      </c>
    </row>
    <row r="3673" spans="1:36" x14ac:dyDescent="0.25">
      <c r="A3673" s="14" t="s">
        <v>91</v>
      </c>
      <c r="B3673" t="s">
        <v>80</v>
      </c>
      <c r="C3673" t="s">
        <v>90</v>
      </c>
      <c r="D3673" s="13">
        <v>42403</v>
      </c>
      <c r="E3673">
        <v>3</v>
      </c>
      <c r="F3673">
        <v>500</v>
      </c>
      <c r="G3673" s="2" t="s">
        <v>87</v>
      </c>
      <c r="H3673" s="2" t="s">
        <v>12</v>
      </c>
      <c r="I3673">
        <v>12</v>
      </c>
      <c r="J3673" s="2" t="s">
        <v>88</v>
      </c>
      <c r="K3673" s="2">
        <v>450</v>
      </c>
      <c r="L3673" s="2">
        <v>3087</v>
      </c>
      <c r="M3673" s="2">
        <f t="shared" si="342"/>
        <v>308.7</v>
      </c>
      <c r="O3673" s="2" t="str">
        <f t="shared" si="343"/>
        <v/>
      </c>
      <c r="P3673" s="2" t="str">
        <f>IF(ISNUMBER(O3673),SUMIFS(O$1:$O3673,A$1:$A3673,A3673,C$1:$C3673,C3673,G$1:$G3673,G3673,E$1:$E3673,E3673),"")</f>
        <v/>
      </c>
      <c r="U3673" t="str">
        <f t="shared" si="344"/>
        <v/>
      </c>
      <c r="AC3673" s="2" t="str">
        <f t="shared" si="345"/>
        <v/>
      </c>
      <c r="AH3673" s="2" t="str">
        <f t="shared" si="346"/>
        <v/>
      </c>
      <c r="AI3673" s="2" t="str">
        <f>IF(ISNUMBER(AH3673),SUMIFS($AH$1:AH3673,$A$1:A3673,A3673,C$1:$C3673,C3673,$G$1:G3673,G3673,$E$1:E3673,E3673),"")</f>
        <v/>
      </c>
      <c r="AJ3673">
        <f t="shared" si="347"/>
        <v>3</v>
      </c>
    </row>
    <row r="3674" spans="1:36" x14ac:dyDescent="0.25">
      <c r="A3674" s="14" t="s">
        <v>96</v>
      </c>
      <c r="B3674" t="s">
        <v>80</v>
      </c>
      <c r="C3674" t="s">
        <v>90</v>
      </c>
      <c r="D3674" s="13">
        <v>42410</v>
      </c>
      <c r="E3674">
        <v>1</v>
      </c>
      <c r="F3674">
        <v>0</v>
      </c>
      <c r="G3674" s="2" t="s">
        <v>87</v>
      </c>
      <c r="H3674" s="2" t="s">
        <v>12</v>
      </c>
      <c r="I3674">
        <v>12</v>
      </c>
      <c r="J3674" s="2" t="s">
        <v>88</v>
      </c>
      <c r="K3674" s="2">
        <v>0</v>
      </c>
      <c r="L3674" s="2">
        <v>2828</v>
      </c>
      <c r="M3674" s="2">
        <f t="shared" si="342"/>
        <v>282.8</v>
      </c>
      <c r="O3674" s="2" t="str">
        <f t="shared" si="343"/>
        <v/>
      </c>
      <c r="P3674" s="2" t="str">
        <f>IF(ISNUMBER(O3674),SUMIFS(O$1:$O3674,A$1:$A3674,A3674,C$1:$C3674,C3674,G$1:$G3674,G3674,E$1:$E3674,E3674),"")</f>
        <v/>
      </c>
      <c r="U3674" t="str">
        <f t="shared" si="344"/>
        <v/>
      </c>
      <c r="AC3674" s="2" t="str">
        <f t="shared" si="345"/>
        <v/>
      </c>
      <c r="AH3674" s="2" t="str">
        <f t="shared" si="346"/>
        <v/>
      </c>
      <c r="AI3674" s="2" t="str">
        <f>IF(ISNUMBER(AH3674),SUMIFS($AH$1:AH3674,$A$1:A3674,A3674,C$1:$C3674,C3674,$G$1:G3674,G3674,$E$1:E3674,E3674),"")</f>
        <v/>
      </c>
      <c r="AJ3674">
        <f t="shared" si="347"/>
        <v>3</v>
      </c>
    </row>
    <row r="3675" spans="1:36" x14ac:dyDescent="0.25">
      <c r="A3675" s="14" t="s">
        <v>95</v>
      </c>
      <c r="B3675" t="s">
        <v>80</v>
      </c>
      <c r="C3675" t="s">
        <v>90</v>
      </c>
      <c r="D3675" s="13">
        <v>42410</v>
      </c>
      <c r="E3675">
        <v>1</v>
      </c>
      <c r="F3675">
        <v>50</v>
      </c>
      <c r="G3675" s="2" t="s">
        <v>87</v>
      </c>
      <c r="H3675" s="2" t="s">
        <v>12</v>
      </c>
      <c r="I3675">
        <v>12</v>
      </c>
      <c r="J3675" s="2" t="s">
        <v>88</v>
      </c>
      <c r="K3675" s="2">
        <v>45</v>
      </c>
      <c r="L3675" s="2">
        <v>2791</v>
      </c>
      <c r="M3675" s="2">
        <f t="shared" si="342"/>
        <v>279.10000000000002</v>
      </c>
      <c r="O3675" s="2" t="str">
        <f t="shared" si="343"/>
        <v/>
      </c>
      <c r="P3675" s="2" t="str">
        <f>IF(ISNUMBER(O3675),SUMIFS(O$1:$O3675,A$1:$A3675,A3675,C$1:$C3675,C3675,G$1:$G3675,G3675,E$1:$E3675,E3675),"")</f>
        <v/>
      </c>
      <c r="U3675" t="str">
        <f t="shared" si="344"/>
        <v/>
      </c>
      <c r="AC3675" s="2" t="str">
        <f t="shared" si="345"/>
        <v/>
      </c>
      <c r="AH3675" s="2" t="str">
        <f t="shared" si="346"/>
        <v/>
      </c>
      <c r="AI3675" s="2" t="str">
        <f>IF(ISNUMBER(AH3675),SUMIFS($AH$1:AH3675,$A$1:A3675,A3675,C$1:$C3675,C3675,$G$1:G3675,G3675,$E$1:E3675,E3675),"")</f>
        <v/>
      </c>
      <c r="AJ3675">
        <f t="shared" si="347"/>
        <v>3</v>
      </c>
    </row>
    <row r="3676" spans="1:36" x14ac:dyDescent="0.25">
      <c r="A3676" s="14" t="s">
        <v>94</v>
      </c>
      <c r="B3676" t="s">
        <v>80</v>
      </c>
      <c r="C3676" t="s">
        <v>90</v>
      </c>
      <c r="D3676" s="13">
        <v>42410</v>
      </c>
      <c r="E3676">
        <v>1</v>
      </c>
      <c r="F3676">
        <v>100</v>
      </c>
      <c r="G3676" s="2" t="s">
        <v>87</v>
      </c>
      <c r="H3676" s="2" t="s">
        <v>12</v>
      </c>
      <c r="I3676">
        <v>12</v>
      </c>
      <c r="J3676" s="2" t="s">
        <v>88</v>
      </c>
      <c r="K3676" s="2">
        <v>90</v>
      </c>
      <c r="L3676" s="2">
        <v>2976</v>
      </c>
      <c r="M3676" s="2">
        <f t="shared" si="342"/>
        <v>297.60000000000002</v>
      </c>
      <c r="O3676" s="2" t="str">
        <f t="shared" si="343"/>
        <v/>
      </c>
      <c r="P3676" s="2" t="str">
        <f>IF(ISNUMBER(O3676),SUMIFS(O$1:$O3676,A$1:$A3676,A3676,C$1:$C3676,C3676,G$1:$G3676,G3676,E$1:$E3676,E3676),"")</f>
        <v/>
      </c>
      <c r="U3676" t="str">
        <f t="shared" si="344"/>
        <v/>
      </c>
      <c r="AC3676" s="2" t="str">
        <f t="shared" si="345"/>
        <v/>
      </c>
      <c r="AH3676" s="2" t="str">
        <f t="shared" si="346"/>
        <v/>
      </c>
      <c r="AI3676" s="2" t="str">
        <f>IF(ISNUMBER(AH3676),SUMIFS($AH$1:AH3676,$A$1:A3676,A3676,C$1:$C3676,C3676,$G$1:G3676,G3676,$E$1:E3676,E3676),"")</f>
        <v/>
      </c>
      <c r="AJ3676">
        <f t="shared" si="347"/>
        <v>3</v>
      </c>
    </row>
    <row r="3677" spans="1:36" x14ac:dyDescent="0.25">
      <c r="A3677" s="14" t="s">
        <v>93</v>
      </c>
      <c r="B3677" t="s">
        <v>80</v>
      </c>
      <c r="C3677" t="s">
        <v>90</v>
      </c>
      <c r="D3677" s="13">
        <v>42410</v>
      </c>
      <c r="E3677">
        <v>1</v>
      </c>
      <c r="F3677">
        <v>200</v>
      </c>
      <c r="G3677" s="2" t="s">
        <v>87</v>
      </c>
      <c r="H3677" s="2" t="s">
        <v>12</v>
      </c>
      <c r="I3677">
        <v>12</v>
      </c>
      <c r="J3677" s="2" t="s">
        <v>88</v>
      </c>
      <c r="K3677" s="2">
        <v>180</v>
      </c>
      <c r="L3677" s="2">
        <v>3013</v>
      </c>
      <c r="M3677" s="2">
        <f t="shared" si="342"/>
        <v>301.3</v>
      </c>
      <c r="O3677" s="2" t="str">
        <f t="shared" si="343"/>
        <v/>
      </c>
      <c r="P3677" s="2" t="str">
        <f>IF(ISNUMBER(O3677),SUMIFS(O$1:$O3677,A$1:$A3677,A3677,C$1:$C3677,C3677,G$1:$G3677,G3677,E$1:$E3677,E3677),"")</f>
        <v/>
      </c>
      <c r="U3677" t="str">
        <f t="shared" si="344"/>
        <v/>
      </c>
      <c r="AC3677" s="2" t="str">
        <f t="shared" si="345"/>
        <v/>
      </c>
      <c r="AH3677" s="2" t="str">
        <f t="shared" si="346"/>
        <v/>
      </c>
      <c r="AI3677" s="2" t="str">
        <f>IF(ISNUMBER(AH3677),SUMIFS($AH$1:AH3677,$A$1:A3677,A3677,C$1:$C3677,C3677,$G$1:G3677,G3677,$E$1:E3677,E3677),"")</f>
        <v/>
      </c>
      <c r="AJ3677">
        <f t="shared" si="347"/>
        <v>3</v>
      </c>
    </row>
    <row r="3678" spans="1:36" x14ac:dyDescent="0.25">
      <c r="A3678" s="14" t="s">
        <v>92</v>
      </c>
      <c r="B3678" t="s">
        <v>80</v>
      </c>
      <c r="C3678" t="s">
        <v>90</v>
      </c>
      <c r="D3678" s="13">
        <v>42410</v>
      </c>
      <c r="E3678">
        <v>1</v>
      </c>
      <c r="F3678">
        <v>350</v>
      </c>
      <c r="G3678" s="2" t="s">
        <v>87</v>
      </c>
      <c r="H3678" s="2" t="s">
        <v>12</v>
      </c>
      <c r="I3678">
        <v>12</v>
      </c>
      <c r="J3678" s="2" t="s">
        <v>88</v>
      </c>
      <c r="K3678" s="2">
        <v>315</v>
      </c>
      <c r="L3678" s="2">
        <v>2976</v>
      </c>
      <c r="M3678" s="2">
        <f t="shared" si="342"/>
        <v>297.60000000000002</v>
      </c>
      <c r="O3678" s="2" t="str">
        <f t="shared" si="343"/>
        <v/>
      </c>
      <c r="P3678" s="2" t="str">
        <f>IF(ISNUMBER(O3678),SUMIFS(O$1:$O3678,A$1:$A3678,A3678,C$1:$C3678,C3678,G$1:$G3678,G3678,E$1:$E3678,E3678),"")</f>
        <v/>
      </c>
      <c r="U3678" t="str">
        <f t="shared" si="344"/>
        <v/>
      </c>
      <c r="AC3678" s="2" t="str">
        <f t="shared" si="345"/>
        <v/>
      </c>
      <c r="AH3678" s="2" t="str">
        <f t="shared" si="346"/>
        <v/>
      </c>
      <c r="AI3678" s="2" t="str">
        <f>IF(ISNUMBER(AH3678),SUMIFS($AH$1:AH3678,$A$1:A3678,A3678,C$1:$C3678,C3678,$G$1:G3678,G3678,$E$1:E3678,E3678),"")</f>
        <v/>
      </c>
      <c r="AJ3678">
        <f t="shared" si="347"/>
        <v>3</v>
      </c>
    </row>
    <row r="3679" spans="1:36" x14ac:dyDescent="0.25">
      <c r="A3679" s="14" t="s">
        <v>91</v>
      </c>
      <c r="B3679" t="s">
        <v>80</v>
      </c>
      <c r="C3679" t="s">
        <v>90</v>
      </c>
      <c r="D3679" s="13">
        <v>42410</v>
      </c>
      <c r="E3679">
        <v>1</v>
      </c>
      <c r="F3679">
        <v>500</v>
      </c>
      <c r="G3679" s="2" t="s">
        <v>87</v>
      </c>
      <c r="H3679" s="2" t="s">
        <v>12</v>
      </c>
      <c r="I3679">
        <v>12</v>
      </c>
      <c r="J3679" s="2" t="s">
        <v>88</v>
      </c>
      <c r="K3679" s="2">
        <v>450</v>
      </c>
      <c r="L3679" s="2">
        <v>3087</v>
      </c>
      <c r="M3679" s="2">
        <f t="shared" si="342"/>
        <v>308.7</v>
      </c>
      <c r="O3679" s="2" t="str">
        <f t="shared" si="343"/>
        <v/>
      </c>
      <c r="P3679" s="2" t="str">
        <f>IF(ISNUMBER(O3679),SUMIFS(O$1:$O3679,A$1:$A3679,A3679,C$1:$C3679,C3679,G$1:$G3679,G3679,E$1:$E3679,E3679),"")</f>
        <v/>
      </c>
      <c r="U3679" t="str">
        <f t="shared" si="344"/>
        <v/>
      </c>
      <c r="AC3679" s="2" t="str">
        <f t="shared" si="345"/>
        <v/>
      </c>
      <c r="AH3679" s="2" t="str">
        <f t="shared" si="346"/>
        <v/>
      </c>
      <c r="AI3679" s="2" t="str">
        <f>IF(ISNUMBER(AH3679),SUMIFS($AH$1:AH3679,$A$1:A3679,A3679,C$1:$C3679,C3679,$G$1:G3679,G3679,$E$1:E3679,E3679),"")</f>
        <v/>
      </c>
      <c r="AJ3679">
        <f t="shared" si="347"/>
        <v>3</v>
      </c>
    </row>
    <row r="3680" spans="1:36" x14ac:dyDescent="0.25">
      <c r="A3680" s="14" t="s">
        <v>96</v>
      </c>
      <c r="B3680" t="s">
        <v>80</v>
      </c>
      <c r="C3680" t="s">
        <v>90</v>
      </c>
      <c r="D3680" s="13">
        <v>42410</v>
      </c>
      <c r="E3680">
        <v>2</v>
      </c>
      <c r="F3680">
        <v>0</v>
      </c>
      <c r="G3680" s="2" t="s">
        <v>87</v>
      </c>
      <c r="H3680" s="2" t="s">
        <v>12</v>
      </c>
      <c r="I3680">
        <v>12</v>
      </c>
      <c r="J3680" s="2" t="s">
        <v>88</v>
      </c>
      <c r="K3680" s="2">
        <v>0</v>
      </c>
      <c r="L3680" s="2">
        <v>2643</v>
      </c>
      <c r="M3680" s="2">
        <f t="shared" si="342"/>
        <v>264.3</v>
      </c>
      <c r="O3680" s="2" t="str">
        <f t="shared" si="343"/>
        <v/>
      </c>
      <c r="P3680" s="2" t="str">
        <f>IF(ISNUMBER(O3680),SUMIFS(O$1:$O3680,A$1:$A3680,A3680,C$1:$C3680,C3680,G$1:$G3680,G3680,E$1:$E3680,E3680),"")</f>
        <v/>
      </c>
      <c r="U3680" t="str">
        <f t="shared" si="344"/>
        <v/>
      </c>
      <c r="AC3680" s="2" t="str">
        <f t="shared" si="345"/>
        <v/>
      </c>
      <c r="AH3680" s="2" t="str">
        <f t="shared" si="346"/>
        <v/>
      </c>
      <c r="AI3680" s="2" t="str">
        <f>IF(ISNUMBER(AH3680),SUMIFS($AH$1:AH3680,$A$1:A3680,A3680,C$1:$C3680,C3680,$G$1:G3680,G3680,$E$1:E3680,E3680),"")</f>
        <v/>
      </c>
      <c r="AJ3680">
        <f t="shared" si="347"/>
        <v>3</v>
      </c>
    </row>
    <row r="3681" spans="1:36" x14ac:dyDescent="0.25">
      <c r="A3681" s="14" t="s">
        <v>95</v>
      </c>
      <c r="B3681" t="s">
        <v>80</v>
      </c>
      <c r="C3681" t="s">
        <v>90</v>
      </c>
      <c r="D3681" s="13">
        <v>42410</v>
      </c>
      <c r="E3681">
        <v>2</v>
      </c>
      <c r="F3681">
        <v>50</v>
      </c>
      <c r="G3681" s="2" t="s">
        <v>87</v>
      </c>
      <c r="H3681" s="2" t="s">
        <v>12</v>
      </c>
      <c r="I3681">
        <v>12</v>
      </c>
      <c r="J3681" s="2" t="s">
        <v>88</v>
      </c>
      <c r="K3681" s="2">
        <v>45</v>
      </c>
      <c r="L3681" s="2">
        <v>2902</v>
      </c>
      <c r="M3681" s="2">
        <f t="shared" si="342"/>
        <v>290.2</v>
      </c>
      <c r="O3681" s="2" t="str">
        <f t="shared" si="343"/>
        <v/>
      </c>
      <c r="P3681" s="2" t="str">
        <f>IF(ISNUMBER(O3681),SUMIFS(O$1:$O3681,A$1:$A3681,A3681,C$1:$C3681,C3681,G$1:$G3681,G3681,E$1:$E3681,E3681),"")</f>
        <v/>
      </c>
      <c r="U3681" t="str">
        <f t="shared" si="344"/>
        <v/>
      </c>
      <c r="AC3681" s="2" t="str">
        <f t="shared" si="345"/>
        <v/>
      </c>
      <c r="AH3681" s="2" t="str">
        <f t="shared" si="346"/>
        <v/>
      </c>
      <c r="AI3681" s="2" t="str">
        <f>IF(ISNUMBER(AH3681),SUMIFS($AH$1:AH3681,$A$1:A3681,A3681,C$1:$C3681,C3681,$G$1:G3681,G3681,$E$1:E3681,E3681),"")</f>
        <v/>
      </c>
      <c r="AJ3681">
        <f t="shared" si="347"/>
        <v>3</v>
      </c>
    </row>
    <row r="3682" spans="1:36" x14ac:dyDescent="0.25">
      <c r="A3682" s="14" t="s">
        <v>94</v>
      </c>
      <c r="B3682" t="s">
        <v>80</v>
      </c>
      <c r="C3682" t="s">
        <v>90</v>
      </c>
      <c r="D3682" s="13">
        <v>42410</v>
      </c>
      <c r="E3682">
        <v>2</v>
      </c>
      <c r="F3682">
        <v>100</v>
      </c>
      <c r="G3682" s="2" t="s">
        <v>87</v>
      </c>
      <c r="H3682" s="2" t="s">
        <v>12</v>
      </c>
      <c r="I3682">
        <v>12</v>
      </c>
      <c r="J3682" s="2" t="s">
        <v>88</v>
      </c>
      <c r="K3682" s="2">
        <v>90</v>
      </c>
      <c r="L3682" s="2">
        <v>2606</v>
      </c>
      <c r="M3682" s="2">
        <f t="shared" si="342"/>
        <v>260.60000000000002</v>
      </c>
      <c r="O3682" s="2" t="str">
        <f t="shared" si="343"/>
        <v/>
      </c>
      <c r="P3682" s="2" t="str">
        <f>IF(ISNUMBER(O3682),SUMIFS(O$1:$O3682,A$1:$A3682,A3682,C$1:$C3682,C3682,G$1:$G3682,G3682,E$1:$E3682,E3682),"")</f>
        <v/>
      </c>
      <c r="U3682" t="str">
        <f t="shared" si="344"/>
        <v/>
      </c>
      <c r="AC3682" s="2" t="str">
        <f t="shared" si="345"/>
        <v/>
      </c>
      <c r="AH3682" s="2" t="str">
        <f t="shared" si="346"/>
        <v/>
      </c>
      <c r="AI3682" s="2" t="str">
        <f>IF(ISNUMBER(AH3682),SUMIFS($AH$1:AH3682,$A$1:A3682,A3682,C$1:$C3682,C3682,$G$1:G3682,G3682,$E$1:E3682,E3682),"")</f>
        <v/>
      </c>
      <c r="AJ3682">
        <f t="shared" si="347"/>
        <v>3</v>
      </c>
    </row>
    <row r="3683" spans="1:36" x14ac:dyDescent="0.25">
      <c r="A3683" s="14" t="s">
        <v>93</v>
      </c>
      <c r="B3683" t="s">
        <v>80</v>
      </c>
      <c r="C3683" t="s">
        <v>90</v>
      </c>
      <c r="D3683" s="13">
        <v>42410</v>
      </c>
      <c r="E3683">
        <v>2</v>
      </c>
      <c r="F3683">
        <v>200</v>
      </c>
      <c r="G3683" s="2" t="s">
        <v>87</v>
      </c>
      <c r="H3683" s="2" t="s">
        <v>12</v>
      </c>
      <c r="I3683">
        <v>12</v>
      </c>
      <c r="J3683" s="2" t="s">
        <v>88</v>
      </c>
      <c r="K3683" s="2">
        <v>180</v>
      </c>
      <c r="L3683" s="2">
        <v>2791</v>
      </c>
      <c r="M3683" s="2">
        <f t="shared" si="342"/>
        <v>279.10000000000002</v>
      </c>
      <c r="O3683" s="2" t="str">
        <f t="shared" si="343"/>
        <v/>
      </c>
      <c r="P3683" s="2" t="str">
        <f>IF(ISNUMBER(O3683),SUMIFS(O$1:$O3683,A$1:$A3683,A3683,C$1:$C3683,C3683,G$1:$G3683,G3683,E$1:$E3683,E3683),"")</f>
        <v/>
      </c>
      <c r="U3683" t="str">
        <f t="shared" si="344"/>
        <v/>
      </c>
      <c r="AC3683" s="2" t="str">
        <f t="shared" si="345"/>
        <v/>
      </c>
      <c r="AH3683" s="2" t="str">
        <f t="shared" si="346"/>
        <v/>
      </c>
      <c r="AI3683" s="2" t="str">
        <f>IF(ISNUMBER(AH3683),SUMIFS($AH$1:AH3683,$A$1:A3683,A3683,C$1:$C3683,C3683,$G$1:G3683,G3683,$E$1:E3683,E3683),"")</f>
        <v/>
      </c>
      <c r="AJ3683">
        <f t="shared" si="347"/>
        <v>3</v>
      </c>
    </row>
    <row r="3684" spans="1:36" x14ac:dyDescent="0.25">
      <c r="A3684" s="14" t="s">
        <v>92</v>
      </c>
      <c r="B3684" t="s">
        <v>80</v>
      </c>
      <c r="C3684" t="s">
        <v>90</v>
      </c>
      <c r="D3684" s="13">
        <v>42410</v>
      </c>
      <c r="E3684">
        <v>2</v>
      </c>
      <c r="F3684">
        <v>350</v>
      </c>
      <c r="G3684" s="2" t="s">
        <v>87</v>
      </c>
      <c r="H3684" s="2" t="s">
        <v>12</v>
      </c>
      <c r="I3684">
        <v>12</v>
      </c>
      <c r="J3684" s="2" t="s">
        <v>88</v>
      </c>
      <c r="K3684" s="2">
        <v>315</v>
      </c>
      <c r="L3684" s="2">
        <v>2939</v>
      </c>
      <c r="M3684" s="2">
        <f t="shared" si="342"/>
        <v>293.89999999999998</v>
      </c>
      <c r="O3684" s="2" t="str">
        <f t="shared" si="343"/>
        <v/>
      </c>
      <c r="P3684" s="2" t="str">
        <f>IF(ISNUMBER(O3684),SUMIFS(O$1:$O3684,A$1:$A3684,A3684,C$1:$C3684,C3684,G$1:$G3684,G3684,E$1:$E3684,E3684),"")</f>
        <v/>
      </c>
      <c r="U3684" t="str">
        <f t="shared" si="344"/>
        <v/>
      </c>
      <c r="AC3684" s="2" t="str">
        <f t="shared" si="345"/>
        <v/>
      </c>
      <c r="AH3684" s="2" t="str">
        <f t="shared" si="346"/>
        <v/>
      </c>
      <c r="AI3684" s="2" t="str">
        <f>IF(ISNUMBER(AH3684),SUMIFS($AH$1:AH3684,$A$1:A3684,A3684,C$1:$C3684,C3684,$G$1:G3684,G3684,$E$1:E3684,E3684),"")</f>
        <v/>
      </c>
      <c r="AJ3684">
        <f t="shared" si="347"/>
        <v>3</v>
      </c>
    </row>
    <row r="3685" spans="1:36" x14ac:dyDescent="0.25">
      <c r="A3685" s="14" t="s">
        <v>91</v>
      </c>
      <c r="B3685" t="s">
        <v>80</v>
      </c>
      <c r="C3685" t="s">
        <v>90</v>
      </c>
      <c r="D3685" s="13">
        <v>42410</v>
      </c>
      <c r="E3685">
        <v>2</v>
      </c>
      <c r="F3685">
        <v>500</v>
      </c>
      <c r="G3685" s="2" t="s">
        <v>87</v>
      </c>
      <c r="H3685" s="2" t="s">
        <v>12</v>
      </c>
      <c r="I3685">
        <v>12</v>
      </c>
      <c r="J3685" s="2" t="s">
        <v>88</v>
      </c>
      <c r="K3685" s="2">
        <v>450</v>
      </c>
      <c r="L3685" s="2">
        <v>2865</v>
      </c>
      <c r="M3685" s="2">
        <f t="shared" si="342"/>
        <v>286.5</v>
      </c>
      <c r="O3685" s="2" t="str">
        <f t="shared" si="343"/>
        <v/>
      </c>
      <c r="P3685" s="2" t="str">
        <f>IF(ISNUMBER(O3685),SUMIFS(O$1:$O3685,A$1:$A3685,A3685,C$1:$C3685,C3685,G$1:$G3685,G3685,E$1:$E3685,E3685),"")</f>
        <v/>
      </c>
      <c r="U3685" t="str">
        <f t="shared" si="344"/>
        <v/>
      </c>
      <c r="AC3685" s="2" t="str">
        <f t="shared" si="345"/>
        <v/>
      </c>
      <c r="AH3685" s="2" t="str">
        <f t="shared" si="346"/>
        <v/>
      </c>
      <c r="AI3685" s="2" t="str">
        <f>IF(ISNUMBER(AH3685),SUMIFS($AH$1:AH3685,$A$1:A3685,A3685,C$1:$C3685,C3685,$G$1:G3685,G3685,$E$1:E3685,E3685),"")</f>
        <v/>
      </c>
      <c r="AJ3685">
        <f t="shared" si="347"/>
        <v>3</v>
      </c>
    </row>
    <row r="3686" spans="1:36" x14ac:dyDescent="0.25">
      <c r="A3686" s="14" t="s">
        <v>96</v>
      </c>
      <c r="B3686" t="s">
        <v>80</v>
      </c>
      <c r="C3686" t="s">
        <v>90</v>
      </c>
      <c r="D3686" s="13">
        <v>42410</v>
      </c>
      <c r="E3686">
        <v>3</v>
      </c>
      <c r="F3686">
        <v>0</v>
      </c>
      <c r="G3686" s="2" t="s">
        <v>87</v>
      </c>
      <c r="H3686" s="2" t="s">
        <v>12</v>
      </c>
      <c r="I3686">
        <v>12</v>
      </c>
      <c r="J3686" s="2" t="s">
        <v>88</v>
      </c>
      <c r="K3686" s="2">
        <v>0</v>
      </c>
      <c r="L3686" s="2">
        <v>2976</v>
      </c>
      <c r="M3686" s="2">
        <f t="shared" si="342"/>
        <v>297.60000000000002</v>
      </c>
      <c r="O3686" s="2" t="str">
        <f t="shared" si="343"/>
        <v/>
      </c>
      <c r="P3686" s="2" t="str">
        <f>IF(ISNUMBER(O3686),SUMIFS(O$1:$O3686,A$1:$A3686,A3686,C$1:$C3686,C3686,G$1:$G3686,G3686,E$1:$E3686,E3686),"")</f>
        <v/>
      </c>
      <c r="U3686" t="str">
        <f t="shared" si="344"/>
        <v/>
      </c>
      <c r="AC3686" s="2" t="str">
        <f t="shared" si="345"/>
        <v/>
      </c>
      <c r="AH3686" s="2" t="str">
        <f t="shared" si="346"/>
        <v/>
      </c>
      <c r="AI3686" s="2" t="str">
        <f>IF(ISNUMBER(AH3686),SUMIFS($AH$1:AH3686,$A$1:A3686,A3686,C$1:$C3686,C3686,$G$1:G3686,G3686,$E$1:E3686,E3686),"")</f>
        <v/>
      </c>
      <c r="AJ3686">
        <f t="shared" si="347"/>
        <v>3</v>
      </c>
    </row>
    <row r="3687" spans="1:36" x14ac:dyDescent="0.25">
      <c r="A3687" s="14" t="s">
        <v>95</v>
      </c>
      <c r="B3687" t="s">
        <v>80</v>
      </c>
      <c r="C3687" t="s">
        <v>90</v>
      </c>
      <c r="D3687" s="13">
        <v>42410</v>
      </c>
      <c r="E3687">
        <v>3</v>
      </c>
      <c r="F3687">
        <v>50</v>
      </c>
      <c r="G3687" s="2" t="s">
        <v>87</v>
      </c>
      <c r="H3687" s="2" t="s">
        <v>12</v>
      </c>
      <c r="I3687">
        <v>12</v>
      </c>
      <c r="J3687" s="2" t="s">
        <v>88</v>
      </c>
      <c r="K3687" s="2">
        <v>45</v>
      </c>
      <c r="L3687" s="2">
        <v>2532</v>
      </c>
      <c r="M3687" s="2">
        <f t="shared" si="342"/>
        <v>253.2</v>
      </c>
      <c r="O3687" s="2" t="str">
        <f t="shared" si="343"/>
        <v/>
      </c>
      <c r="P3687" s="2" t="str">
        <f>IF(ISNUMBER(O3687),SUMIFS(O$1:$O3687,A$1:$A3687,A3687,C$1:$C3687,C3687,G$1:$G3687,G3687,E$1:$E3687,E3687),"")</f>
        <v/>
      </c>
      <c r="U3687" t="str">
        <f t="shared" si="344"/>
        <v/>
      </c>
      <c r="AC3687" s="2" t="str">
        <f t="shared" si="345"/>
        <v/>
      </c>
      <c r="AH3687" s="2" t="str">
        <f t="shared" si="346"/>
        <v/>
      </c>
      <c r="AI3687" s="2" t="str">
        <f>IF(ISNUMBER(AH3687),SUMIFS($AH$1:AH3687,$A$1:A3687,A3687,C$1:$C3687,C3687,$G$1:G3687,G3687,$E$1:E3687,E3687),"")</f>
        <v/>
      </c>
      <c r="AJ3687">
        <f t="shared" si="347"/>
        <v>3</v>
      </c>
    </row>
    <row r="3688" spans="1:36" x14ac:dyDescent="0.25">
      <c r="A3688" s="14" t="s">
        <v>94</v>
      </c>
      <c r="B3688" t="s">
        <v>80</v>
      </c>
      <c r="C3688" t="s">
        <v>90</v>
      </c>
      <c r="D3688" s="13">
        <v>42410</v>
      </c>
      <c r="E3688">
        <v>3</v>
      </c>
      <c r="F3688">
        <v>100</v>
      </c>
      <c r="G3688" s="2" t="s">
        <v>87</v>
      </c>
      <c r="H3688" s="2" t="s">
        <v>12</v>
      </c>
      <c r="I3688">
        <v>12</v>
      </c>
      <c r="J3688" s="2" t="s">
        <v>88</v>
      </c>
      <c r="K3688" s="2">
        <v>90</v>
      </c>
      <c r="L3688" s="2">
        <v>2865</v>
      </c>
      <c r="M3688" s="2">
        <f t="shared" si="342"/>
        <v>286.5</v>
      </c>
      <c r="O3688" s="2" t="str">
        <f t="shared" si="343"/>
        <v/>
      </c>
      <c r="P3688" s="2" t="str">
        <f>IF(ISNUMBER(O3688),SUMIFS(O$1:$O3688,A$1:$A3688,A3688,C$1:$C3688,C3688,G$1:$G3688,G3688,E$1:$E3688,E3688),"")</f>
        <v/>
      </c>
      <c r="U3688" t="str">
        <f t="shared" si="344"/>
        <v/>
      </c>
      <c r="AC3688" s="2" t="str">
        <f t="shared" si="345"/>
        <v/>
      </c>
      <c r="AH3688" s="2" t="str">
        <f t="shared" si="346"/>
        <v/>
      </c>
      <c r="AI3688" s="2" t="str">
        <f>IF(ISNUMBER(AH3688),SUMIFS($AH$1:AH3688,$A$1:A3688,A3688,C$1:$C3688,C3688,$G$1:G3688,G3688,$E$1:E3688,E3688),"")</f>
        <v/>
      </c>
      <c r="AJ3688">
        <f t="shared" si="347"/>
        <v>3</v>
      </c>
    </row>
    <row r="3689" spans="1:36" x14ac:dyDescent="0.25">
      <c r="A3689" s="14" t="s">
        <v>93</v>
      </c>
      <c r="B3689" t="s">
        <v>80</v>
      </c>
      <c r="C3689" t="s">
        <v>90</v>
      </c>
      <c r="D3689" s="13">
        <v>42410</v>
      </c>
      <c r="E3689">
        <v>3</v>
      </c>
      <c r="F3689">
        <v>200</v>
      </c>
      <c r="G3689" s="2" t="s">
        <v>87</v>
      </c>
      <c r="H3689" s="2" t="s">
        <v>12</v>
      </c>
      <c r="I3689">
        <v>12</v>
      </c>
      <c r="J3689" s="2" t="s">
        <v>88</v>
      </c>
      <c r="K3689" s="2">
        <v>180</v>
      </c>
      <c r="L3689" s="2">
        <v>3124</v>
      </c>
      <c r="M3689" s="2">
        <f t="shared" si="342"/>
        <v>312.39999999999998</v>
      </c>
      <c r="O3689" s="2" t="str">
        <f t="shared" si="343"/>
        <v/>
      </c>
      <c r="P3689" s="2" t="str">
        <f>IF(ISNUMBER(O3689),SUMIFS(O$1:$O3689,A$1:$A3689,A3689,C$1:$C3689,C3689,G$1:$G3689,G3689,E$1:$E3689,E3689),"")</f>
        <v/>
      </c>
      <c r="U3689" t="str">
        <f t="shared" si="344"/>
        <v/>
      </c>
      <c r="AC3689" s="2" t="str">
        <f t="shared" si="345"/>
        <v/>
      </c>
      <c r="AH3689" s="2" t="str">
        <f t="shared" si="346"/>
        <v/>
      </c>
      <c r="AI3689" s="2" t="str">
        <f>IF(ISNUMBER(AH3689),SUMIFS($AH$1:AH3689,$A$1:A3689,A3689,C$1:$C3689,C3689,$G$1:G3689,G3689,$E$1:E3689,E3689),"")</f>
        <v/>
      </c>
      <c r="AJ3689">
        <f t="shared" si="347"/>
        <v>3</v>
      </c>
    </row>
    <row r="3690" spans="1:36" x14ac:dyDescent="0.25">
      <c r="A3690" s="14" t="s">
        <v>92</v>
      </c>
      <c r="B3690" t="s">
        <v>80</v>
      </c>
      <c r="C3690" t="s">
        <v>90</v>
      </c>
      <c r="D3690" s="13">
        <v>42410</v>
      </c>
      <c r="E3690">
        <v>3</v>
      </c>
      <c r="F3690">
        <v>350</v>
      </c>
      <c r="G3690" s="2" t="s">
        <v>87</v>
      </c>
      <c r="H3690" s="2" t="s">
        <v>12</v>
      </c>
      <c r="I3690">
        <v>12</v>
      </c>
      <c r="J3690" s="2" t="s">
        <v>88</v>
      </c>
      <c r="K3690" s="2">
        <v>315</v>
      </c>
      <c r="L3690" s="2">
        <v>3013</v>
      </c>
      <c r="M3690" s="2">
        <f t="shared" si="342"/>
        <v>301.3</v>
      </c>
      <c r="O3690" s="2" t="str">
        <f t="shared" si="343"/>
        <v/>
      </c>
      <c r="P3690" s="2" t="str">
        <f>IF(ISNUMBER(O3690),SUMIFS(O$1:$O3690,A$1:$A3690,A3690,C$1:$C3690,C3690,G$1:$G3690,G3690,E$1:$E3690,E3690),"")</f>
        <v/>
      </c>
      <c r="U3690" t="str">
        <f t="shared" si="344"/>
        <v/>
      </c>
      <c r="AC3690" s="2" t="str">
        <f t="shared" si="345"/>
        <v/>
      </c>
      <c r="AH3690" s="2" t="str">
        <f t="shared" si="346"/>
        <v/>
      </c>
      <c r="AI3690" s="2" t="str">
        <f>IF(ISNUMBER(AH3690),SUMIFS($AH$1:AH3690,$A$1:A3690,A3690,C$1:$C3690,C3690,$G$1:G3690,G3690,$E$1:E3690,E3690),"")</f>
        <v/>
      </c>
      <c r="AJ3690">
        <f t="shared" si="347"/>
        <v>3</v>
      </c>
    </row>
    <row r="3691" spans="1:36" x14ac:dyDescent="0.25">
      <c r="A3691" s="14" t="s">
        <v>91</v>
      </c>
      <c r="B3691" t="s">
        <v>80</v>
      </c>
      <c r="C3691" t="s">
        <v>90</v>
      </c>
      <c r="D3691" s="13">
        <v>42410</v>
      </c>
      <c r="E3691">
        <v>3</v>
      </c>
      <c r="F3691">
        <v>500</v>
      </c>
      <c r="G3691" s="2" t="s">
        <v>87</v>
      </c>
      <c r="H3691" s="2" t="s">
        <v>12</v>
      </c>
      <c r="I3691">
        <v>12</v>
      </c>
      <c r="J3691" s="2" t="s">
        <v>88</v>
      </c>
      <c r="K3691" s="2">
        <v>450</v>
      </c>
      <c r="L3691" s="2">
        <v>2976</v>
      </c>
      <c r="M3691" s="2">
        <f t="shared" si="342"/>
        <v>297.60000000000002</v>
      </c>
      <c r="O3691" s="2" t="str">
        <f t="shared" si="343"/>
        <v/>
      </c>
      <c r="P3691" s="2" t="str">
        <f>IF(ISNUMBER(O3691),SUMIFS(O$1:$O3691,A$1:$A3691,A3691,C$1:$C3691,C3691,G$1:$G3691,G3691,E$1:$E3691,E3691),"")</f>
        <v/>
      </c>
      <c r="U3691" t="str">
        <f t="shared" si="344"/>
        <v/>
      </c>
      <c r="AC3691" s="2" t="str">
        <f t="shared" si="345"/>
        <v/>
      </c>
      <c r="AH3691" s="2" t="str">
        <f t="shared" si="346"/>
        <v/>
      </c>
      <c r="AI3691" s="2" t="str">
        <f>IF(ISNUMBER(AH3691),SUMIFS($AH$1:AH3691,$A$1:A3691,A3691,C$1:$C3691,C3691,$G$1:G3691,G3691,$E$1:E3691,E3691),"")</f>
        <v/>
      </c>
      <c r="AJ3691">
        <f t="shared" si="347"/>
        <v>3</v>
      </c>
    </row>
    <row r="3692" spans="1:36" x14ac:dyDescent="0.25">
      <c r="A3692" s="14" t="s">
        <v>96</v>
      </c>
      <c r="B3692" t="s">
        <v>80</v>
      </c>
      <c r="C3692" t="s">
        <v>90</v>
      </c>
      <c r="D3692" s="13">
        <v>42418</v>
      </c>
      <c r="E3692">
        <v>1</v>
      </c>
      <c r="F3692">
        <v>0</v>
      </c>
      <c r="G3692" s="2" t="s">
        <v>87</v>
      </c>
      <c r="H3692" s="2" t="s">
        <v>12</v>
      </c>
      <c r="I3692">
        <v>12</v>
      </c>
      <c r="J3692" s="2" t="s">
        <v>88</v>
      </c>
      <c r="K3692" s="2">
        <v>0</v>
      </c>
      <c r="L3692" s="2">
        <v>2791</v>
      </c>
      <c r="M3692" s="2">
        <f t="shared" si="342"/>
        <v>279.10000000000002</v>
      </c>
      <c r="O3692" s="2" t="str">
        <f t="shared" si="343"/>
        <v/>
      </c>
      <c r="P3692" s="2" t="str">
        <f>IF(ISNUMBER(O3692),SUMIFS(O$1:$O3692,A$1:$A3692,A3692,C$1:$C3692,C3692,G$1:$G3692,G3692,E$1:$E3692,E3692),"")</f>
        <v/>
      </c>
      <c r="U3692" t="str">
        <f t="shared" si="344"/>
        <v/>
      </c>
      <c r="AC3692" s="2" t="str">
        <f t="shared" si="345"/>
        <v/>
      </c>
      <c r="AH3692" s="2" t="str">
        <f t="shared" si="346"/>
        <v/>
      </c>
      <c r="AI3692" s="2" t="str">
        <f>IF(ISNUMBER(AH3692),SUMIFS($AH$1:AH3692,$A$1:A3692,A3692,C$1:$C3692,C3692,$G$1:G3692,G3692,$E$1:E3692,E3692),"")</f>
        <v/>
      </c>
      <c r="AJ3692">
        <f t="shared" si="347"/>
        <v>3</v>
      </c>
    </row>
    <row r="3693" spans="1:36" x14ac:dyDescent="0.25">
      <c r="A3693" s="14" t="s">
        <v>95</v>
      </c>
      <c r="B3693" t="s">
        <v>80</v>
      </c>
      <c r="C3693" t="s">
        <v>90</v>
      </c>
      <c r="D3693" s="13">
        <v>42418</v>
      </c>
      <c r="E3693">
        <v>1</v>
      </c>
      <c r="F3693">
        <v>50</v>
      </c>
      <c r="G3693" s="2" t="s">
        <v>87</v>
      </c>
      <c r="H3693" s="2" t="s">
        <v>12</v>
      </c>
      <c r="I3693">
        <v>12</v>
      </c>
      <c r="J3693" s="2" t="s">
        <v>88</v>
      </c>
      <c r="K3693" s="2">
        <v>45</v>
      </c>
      <c r="L3693" s="2">
        <v>2680</v>
      </c>
      <c r="M3693" s="2">
        <f t="shared" si="342"/>
        <v>268</v>
      </c>
      <c r="O3693" s="2" t="str">
        <f t="shared" si="343"/>
        <v/>
      </c>
      <c r="P3693" s="2" t="str">
        <f>IF(ISNUMBER(O3693),SUMIFS(O$1:$O3693,A$1:$A3693,A3693,C$1:$C3693,C3693,G$1:$G3693,G3693,E$1:$E3693,E3693),"")</f>
        <v/>
      </c>
      <c r="U3693" t="str">
        <f t="shared" si="344"/>
        <v/>
      </c>
      <c r="AC3693" s="2" t="str">
        <f t="shared" si="345"/>
        <v/>
      </c>
      <c r="AH3693" s="2" t="str">
        <f t="shared" si="346"/>
        <v/>
      </c>
      <c r="AI3693" s="2" t="str">
        <f>IF(ISNUMBER(AH3693),SUMIFS($AH$1:AH3693,$A$1:A3693,A3693,C$1:$C3693,C3693,$G$1:G3693,G3693,$E$1:E3693,E3693),"")</f>
        <v/>
      </c>
      <c r="AJ3693">
        <f t="shared" si="347"/>
        <v>3</v>
      </c>
    </row>
    <row r="3694" spans="1:36" x14ac:dyDescent="0.25">
      <c r="A3694" s="14" t="s">
        <v>94</v>
      </c>
      <c r="B3694" t="s">
        <v>80</v>
      </c>
      <c r="C3694" t="s">
        <v>90</v>
      </c>
      <c r="D3694" s="13">
        <v>42418</v>
      </c>
      <c r="E3694">
        <v>1</v>
      </c>
      <c r="F3694">
        <v>100</v>
      </c>
      <c r="G3694" s="2" t="s">
        <v>87</v>
      </c>
      <c r="H3694" s="2" t="s">
        <v>12</v>
      </c>
      <c r="I3694">
        <v>12</v>
      </c>
      <c r="J3694" s="2" t="s">
        <v>88</v>
      </c>
      <c r="K3694" s="2">
        <v>90</v>
      </c>
      <c r="L3694" s="2">
        <v>2902</v>
      </c>
      <c r="M3694" s="2">
        <f t="shared" si="342"/>
        <v>290.2</v>
      </c>
      <c r="O3694" s="2" t="str">
        <f t="shared" si="343"/>
        <v/>
      </c>
      <c r="P3694" s="2" t="str">
        <f>IF(ISNUMBER(O3694),SUMIFS(O$1:$O3694,A$1:$A3694,A3694,C$1:$C3694,C3694,G$1:$G3694,G3694,E$1:$E3694,E3694),"")</f>
        <v/>
      </c>
      <c r="U3694" t="str">
        <f t="shared" si="344"/>
        <v/>
      </c>
      <c r="AC3694" s="2" t="str">
        <f t="shared" si="345"/>
        <v/>
      </c>
      <c r="AH3694" s="2" t="str">
        <f t="shared" si="346"/>
        <v/>
      </c>
      <c r="AI3694" s="2" t="str">
        <f>IF(ISNUMBER(AH3694),SUMIFS($AH$1:AH3694,$A$1:A3694,A3694,C$1:$C3694,C3694,$G$1:G3694,G3694,$E$1:E3694,E3694),"")</f>
        <v/>
      </c>
      <c r="AJ3694">
        <f t="shared" si="347"/>
        <v>3</v>
      </c>
    </row>
    <row r="3695" spans="1:36" x14ac:dyDescent="0.25">
      <c r="A3695" s="14" t="s">
        <v>93</v>
      </c>
      <c r="B3695" t="s">
        <v>80</v>
      </c>
      <c r="C3695" t="s">
        <v>90</v>
      </c>
      <c r="D3695" s="13">
        <v>42418</v>
      </c>
      <c r="E3695">
        <v>1</v>
      </c>
      <c r="F3695">
        <v>200</v>
      </c>
      <c r="G3695" s="2" t="s">
        <v>87</v>
      </c>
      <c r="H3695" s="2" t="s">
        <v>12</v>
      </c>
      <c r="I3695">
        <v>12</v>
      </c>
      <c r="J3695" s="2" t="s">
        <v>88</v>
      </c>
      <c r="K3695" s="2">
        <v>180</v>
      </c>
      <c r="L3695" s="2">
        <v>2791</v>
      </c>
      <c r="M3695" s="2">
        <f t="shared" si="342"/>
        <v>279.10000000000002</v>
      </c>
      <c r="O3695" s="2" t="str">
        <f t="shared" si="343"/>
        <v/>
      </c>
      <c r="P3695" s="2" t="str">
        <f>IF(ISNUMBER(O3695),SUMIFS(O$1:$O3695,A$1:$A3695,A3695,C$1:$C3695,C3695,G$1:$G3695,G3695,E$1:$E3695,E3695),"")</f>
        <v/>
      </c>
      <c r="U3695" t="str">
        <f t="shared" si="344"/>
        <v/>
      </c>
      <c r="AC3695" s="2" t="str">
        <f t="shared" si="345"/>
        <v/>
      </c>
      <c r="AH3695" s="2" t="str">
        <f t="shared" si="346"/>
        <v/>
      </c>
      <c r="AI3695" s="2" t="str">
        <f>IF(ISNUMBER(AH3695),SUMIFS($AH$1:AH3695,$A$1:A3695,A3695,C$1:$C3695,C3695,$G$1:G3695,G3695,$E$1:E3695,E3695),"")</f>
        <v/>
      </c>
      <c r="AJ3695">
        <f t="shared" si="347"/>
        <v>3</v>
      </c>
    </row>
    <row r="3696" spans="1:36" x14ac:dyDescent="0.25">
      <c r="A3696" s="14" t="s">
        <v>92</v>
      </c>
      <c r="B3696" t="s">
        <v>80</v>
      </c>
      <c r="C3696" t="s">
        <v>90</v>
      </c>
      <c r="D3696" s="13">
        <v>42418</v>
      </c>
      <c r="E3696">
        <v>1</v>
      </c>
      <c r="F3696">
        <v>350</v>
      </c>
      <c r="G3696" s="2" t="s">
        <v>87</v>
      </c>
      <c r="H3696" s="2" t="s">
        <v>12</v>
      </c>
      <c r="I3696">
        <v>12</v>
      </c>
      <c r="J3696" s="2" t="s">
        <v>88</v>
      </c>
      <c r="K3696" s="2">
        <v>315</v>
      </c>
      <c r="L3696" s="2">
        <v>3013</v>
      </c>
      <c r="M3696" s="2">
        <f t="shared" si="342"/>
        <v>301.3</v>
      </c>
      <c r="O3696" s="2" t="str">
        <f t="shared" si="343"/>
        <v/>
      </c>
      <c r="P3696" s="2" t="str">
        <f>IF(ISNUMBER(O3696),SUMIFS(O$1:$O3696,A$1:$A3696,A3696,C$1:$C3696,C3696,G$1:$G3696,G3696,E$1:$E3696,E3696),"")</f>
        <v/>
      </c>
      <c r="U3696" t="str">
        <f t="shared" si="344"/>
        <v/>
      </c>
      <c r="AC3696" s="2" t="str">
        <f t="shared" si="345"/>
        <v/>
      </c>
      <c r="AH3696" s="2" t="str">
        <f t="shared" si="346"/>
        <v/>
      </c>
      <c r="AI3696" s="2" t="str">
        <f>IF(ISNUMBER(AH3696),SUMIFS($AH$1:AH3696,$A$1:A3696,A3696,C$1:$C3696,C3696,$G$1:G3696,G3696,$E$1:E3696,E3696),"")</f>
        <v/>
      </c>
      <c r="AJ3696">
        <f t="shared" si="347"/>
        <v>3</v>
      </c>
    </row>
    <row r="3697" spans="1:36" x14ac:dyDescent="0.25">
      <c r="A3697" s="14" t="s">
        <v>91</v>
      </c>
      <c r="B3697" t="s">
        <v>80</v>
      </c>
      <c r="C3697" t="s">
        <v>90</v>
      </c>
      <c r="D3697" s="13">
        <v>42418</v>
      </c>
      <c r="E3697">
        <v>1</v>
      </c>
      <c r="F3697">
        <v>500</v>
      </c>
      <c r="G3697" s="2" t="s">
        <v>87</v>
      </c>
      <c r="H3697" s="2" t="s">
        <v>12</v>
      </c>
      <c r="I3697">
        <v>12</v>
      </c>
      <c r="J3697" s="2" t="s">
        <v>88</v>
      </c>
      <c r="K3697" s="2">
        <v>450</v>
      </c>
      <c r="L3697" s="2">
        <v>2865</v>
      </c>
      <c r="M3697" s="2">
        <f t="shared" si="342"/>
        <v>286.5</v>
      </c>
      <c r="O3697" s="2" t="str">
        <f t="shared" si="343"/>
        <v/>
      </c>
      <c r="P3697" s="2" t="str">
        <f>IF(ISNUMBER(O3697),SUMIFS(O$1:$O3697,A$1:$A3697,A3697,C$1:$C3697,C3697,G$1:$G3697,G3697,E$1:$E3697,E3697),"")</f>
        <v/>
      </c>
      <c r="U3697" t="str">
        <f t="shared" si="344"/>
        <v/>
      </c>
      <c r="AC3697" s="2" t="str">
        <f t="shared" si="345"/>
        <v/>
      </c>
      <c r="AH3697" s="2" t="str">
        <f t="shared" si="346"/>
        <v/>
      </c>
      <c r="AI3697" s="2" t="str">
        <f>IF(ISNUMBER(AH3697),SUMIFS($AH$1:AH3697,$A$1:A3697,A3697,C$1:$C3697,C3697,$G$1:G3697,G3697,$E$1:E3697,E3697),"")</f>
        <v/>
      </c>
      <c r="AJ3697">
        <f t="shared" si="347"/>
        <v>3</v>
      </c>
    </row>
    <row r="3698" spans="1:36" x14ac:dyDescent="0.25">
      <c r="A3698" s="14" t="s">
        <v>96</v>
      </c>
      <c r="B3698" t="s">
        <v>80</v>
      </c>
      <c r="C3698" t="s">
        <v>90</v>
      </c>
      <c r="D3698" s="13">
        <v>42418</v>
      </c>
      <c r="E3698">
        <v>2</v>
      </c>
      <c r="F3698">
        <v>0</v>
      </c>
      <c r="G3698" s="2" t="s">
        <v>87</v>
      </c>
      <c r="H3698" s="2" t="s">
        <v>12</v>
      </c>
      <c r="I3698">
        <v>12</v>
      </c>
      <c r="J3698" s="2" t="s">
        <v>88</v>
      </c>
      <c r="K3698" s="2">
        <v>0</v>
      </c>
      <c r="L3698" s="2">
        <v>2754</v>
      </c>
      <c r="M3698" s="2">
        <f t="shared" si="342"/>
        <v>275.39999999999998</v>
      </c>
      <c r="O3698" s="2" t="str">
        <f t="shared" si="343"/>
        <v/>
      </c>
      <c r="P3698" s="2" t="str">
        <f>IF(ISNUMBER(O3698),SUMIFS(O$1:$O3698,A$1:$A3698,A3698,C$1:$C3698,C3698,G$1:$G3698,G3698,E$1:$E3698,E3698),"")</f>
        <v/>
      </c>
      <c r="U3698" t="str">
        <f t="shared" si="344"/>
        <v/>
      </c>
      <c r="AC3698" s="2" t="str">
        <f t="shared" si="345"/>
        <v/>
      </c>
      <c r="AH3698" s="2" t="str">
        <f t="shared" si="346"/>
        <v/>
      </c>
      <c r="AI3698" s="2" t="str">
        <f>IF(ISNUMBER(AH3698),SUMIFS($AH$1:AH3698,$A$1:A3698,A3698,C$1:$C3698,C3698,$G$1:G3698,G3698,$E$1:E3698,E3698),"")</f>
        <v/>
      </c>
      <c r="AJ3698">
        <f t="shared" si="347"/>
        <v>3</v>
      </c>
    </row>
    <row r="3699" spans="1:36" x14ac:dyDescent="0.25">
      <c r="A3699" s="14" t="s">
        <v>95</v>
      </c>
      <c r="B3699" t="s">
        <v>80</v>
      </c>
      <c r="C3699" t="s">
        <v>90</v>
      </c>
      <c r="D3699" s="13">
        <v>42418</v>
      </c>
      <c r="E3699">
        <v>2</v>
      </c>
      <c r="F3699">
        <v>50</v>
      </c>
      <c r="G3699" s="2" t="s">
        <v>87</v>
      </c>
      <c r="H3699" s="2" t="s">
        <v>12</v>
      </c>
      <c r="I3699">
        <v>12</v>
      </c>
      <c r="J3699" s="2" t="s">
        <v>88</v>
      </c>
      <c r="K3699" s="2">
        <v>45</v>
      </c>
      <c r="L3699" s="2">
        <v>2791</v>
      </c>
      <c r="M3699" s="2">
        <f t="shared" si="342"/>
        <v>279.10000000000002</v>
      </c>
      <c r="O3699" s="2" t="str">
        <f t="shared" si="343"/>
        <v/>
      </c>
      <c r="P3699" s="2" t="str">
        <f>IF(ISNUMBER(O3699),SUMIFS(O$1:$O3699,A$1:$A3699,A3699,C$1:$C3699,C3699,G$1:$G3699,G3699,E$1:$E3699,E3699),"")</f>
        <v/>
      </c>
      <c r="U3699" t="str">
        <f t="shared" si="344"/>
        <v/>
      </c>
      <c r="AC3699" s="2" t="str">
        <f t="shared" si="345"/>
        <v/>
      </c>
      <c r="AH3699" s="2" t="str">
        <f t="shared" si="346"/>
        <v/>
      </c>
      <c r="AI3699" s="2" t="str">
        <f>IF(ISNUMBER(AH3699),SUMIFS($AH$1:AH3699,$A$1:A3699,A3699,C$1:$C3699,C3699,$G$1:G3699,G3699,$E$1:E3699,E3699),"")</f>
        <v/>
      </c>
      <c r="AJ3699">
        <f t="shared" si="347"/>
        <v>3</v>
      </c>
    </row>
    <row r="3700" spans="1:36" x14ac:dyDescent="0.25">
      <c r="A3700" s="14" t="s">
        <v>94</v>
      </c>
      <c r="B3700" t="s">
        <v>80</v>
      </c>
      <c r="C3700" t="s">
        <v>90</v>
      </c>
      <c r="D3700" s="13">
        <v>42418</v>
      </c>
      <c r="E3700">
        <v>2</v>
      </c>
      <c r="F3700">
        <v>100</v>
      </c>
      <c r="G3700" s="2" t="s">
        <v>87</v>
      </c>
      <c r="H3700" s="2" t="s">
        <v>12</v>
      </c>
      <c r="I3700">
        <v>12</v>
      </c>
      <c r="J3700" s="2" t="s">
        <v>88</v>
      </c>
      <c r="K3700" s="2">
        <v>90</v>
      </c>
      <c r="L3700" s="2">
        <v>2828</v>
      </c>
      <c r="M3700" s="2">
        <f t="shared" si="342"/>
        <v>282.8</v>
      </c>
      <c r="O3700" s="2" t="str">
        <f t="shared" si="343"/>
        <v/>
      </c>
      <c r="P3700" s="2" t="str">
        <f>IF(ISNUMBER(O3700),SUMIFS(O$1:$O3700,A$1:$A3700,A3700,C$1:$C3700,C3700,G$1:$G3700,G3700,E$1:$E3700,E3700),"")</f>
        <v/>
      </c>
      <c r="U3700" t="str">
        <f t="shared" si="344"/>
        <v/>
      </c>
      <c r="AC3700" s="2" t="str">
        <f t="shared" si="345"/>
        <v/>
      </c>
      <c r="AH3700" s="2" t="str">
        <f t="shared" si="346"/>
        <v/>
      </c>
      <c r="AI3700" s="2" t="str">
        <f>IF(ISNUMBER(AH3700),SUMIFS($AH$1:AH3700,$A$1:A3700,A3700,C$1:$C3700,C3700,$G$1:G3700,G3700,$E$1:E3700,E3700),"")</f>
        <v/>
      </c>
      <c r="AJ3700">
        <f t="shared" si="347"/>
        <v>3</v>
      </c>
    </row>
    <row r="3701" spans="1:36" x14ac:dyDescent="0.25">
      <c r="A3701" s="14" t="s">
        <v>93</v>
      </c>
      <c r="B3701" t="s">
        <v>80</v>
      </c>
      <c r="C3701" t="s">
        <v>90</v>
      </c>
      <c r="D3701" s="13">
        <v>42418</v>
      </c>
      <c r="E3701">
        <v>2</v>
      </c>
      <c r="F3701">
        <v>200</v>
      </c>
      <c r="G3701" s="2" t="s">
        <v>87</v>
      </c>
      <c r="H3701" s="2" t="s">
        <v>12</v>
      </c>
      <c r="I3701">
        <v>12</v>
      </c>
      <c r="J3701" s="2" t="s">
        <v>88</v>
      </c>
      <c r="K3701" s="2">
        <v>180</v>
      </c>
      <c r="L3701" s="2">
        <v>2791</v>
      </c>
      <c r="M3701" s="2">
        <f t="shared" si="342"/>
        <v>279.10000000000002</v>
      </c>
      <c r="O3701" s="2" t="str">
        <f t="shared" si="343"/>
        <v/>
      </c>
      <c r="P3701" s="2" t="str">
        <f>IF(ISNUMBER(O3701),SUMIFS(O$1:$O3701,A$1:$A3701,A3701,C$1:$C3701,C3701,G$1:$G3701,G3701,E$1:$E3701,E3701),"")</f>
        <v/>
      </c>
      <c r="U3701" t="str">
        <f t="shared" si="344"/>
        <v/>
      </c>
      <c r="AC3701" s="2" t="str">
        <f t="shared" si="345"/>
        <v/>
      </c>
      <c r="AH3701" s="2" t="str">
        <f t="shared" si="346"/>
        <v/>
      </c>
      <c r="AI3701" s="2" t="str">
        <f>IF(ISNUMBER(AH3701),SUMIFS($AH$1:AH3701,$A$1:A3701,A3701,C$1:$C3701,C3701,$G$1:G3701,G3701,$E$1:E3701,E3701),"")</f>
        <v/>
      </c>
      <c r="AJ3701">
        <f t="shared" si="347"/>
        <v>3</v>
      </c>
    </row>
    <row r="3702" spans="1:36" x14ac:dyDescent="0.25">
      <c r="A3702" s="14" t="s">
        <v>92</v>
      </c>
      <c r="B3702" t="s">
        <v>80</v>
      </c>
      <c r="C3702" t="s">
        <v>90</v>
      </c>
      <c r="D3702" s="13">
        <v>42418</v>
      </c>
      <c r="E3702">
        <v>2</v>
      </c>
      <c r="F3702">
        <v>350</v>
      </c>
      <c r="G3702" s="2" t="s">
        <v>87</v>
      </c>
      <c r="H3702" s="2" t="s">
        <v>12</v>
      </c>
      <c r="I3702">
        <v>12</v>
      </c>
      <c r="J3702" s="2" t="s">
        <v>88</v>
      </c>
      <c r="K3702" s="2">
        <v>315</v>
      </c>
      <c r="L3702" s="2">
        <v>2902</v>
      </c>
      <c r="M3702" s="2">
        <f t="shared" si="342"/>
        <v>290.2</v>
      </c>
      <c r="O3702" s="2" t="str">
        <f t="shared" si="343"/>
        <v/>
      </c>
      <c r="P3702" s="2" t="str">
        <f>IF(ISNUMBER(O3702),SUMIFS(O$1:$O3702,A$1:$A3702,A3702,C$1:$C3702,C3702,G$1:$G3702,G3702,E$1:$E3702,E3702),"")</f>
        <v/>
      </c>
      <c r="U3702" t="str">
        <f t="shared" si="344"/>
        <v/>
      </c>
      <c r="AC3702" s="2" t="str">
        <f t="shared" si="345"/>
        <v/>
      </c>
      <c r="AH3702" s="2" t="str">
        <f t="shared" si="346"/>
        <v/>
      </c>
      <c r="AI3702" s="2" t="str">
        <f>IF(ISNUMBER(AH3702),SUMIFS($AH$1:AH3702,$A$1:A3702,A3702,C$1:$C3702,C3702,$G$1:G3702,G3702,$E$1:E3702,E3702),"")</f>
        <v/>
      </c>
      <c r="AJ3702">
        <f t="shared" si="347"/>
        <v>3</v>
      </c>
    </row>
    <row r="3703" spans="1:36" x14ac:dyDescent="0.25">
      <c r="A3703" s="14" t="s">
        <v>91</v>
      </c>
      <c r="B3703" t="s">
        <v>80</v>
      </c>
      <c r="C3703" t="s">
        <v>90</v>
      </c>
      <c r="D3703" s="13">
        <v>42418</v>
      </c>
      <c r="E3703">
        <v>2</v>
      </c>
      <c r="F3703">
        <v>500</v>
      </c>
      <c r="G3703" s="2" t="s">
        <v>87</v>
      </c>
      <c r="H3703" s="2" t="s">
        <v>12</v>
      </c>
      <c r="I3703">
        <v>12</v>
      </c>
      <c r="J3703" s="2" t="s">
        <v>88</v>
      </c>
      <c r="K3703" s="2">
        <v>450</v>
      </c>
      <c r="L3703" s="2">
        <v>2791</v>
      </c>
      <c r="M3703" s="2">
        <f t="shared" si="342"/>
        <v>279.10000000000002</v>
      </c>
      <c r="O3703" s="2" t="str">
        <f t="shared" si="343"/>
        <v/>
      </c>
      <c r="P3703" s="2" t="str">
        <f>IF(ISNUMBER(O3703),SUMIFS(O$1:$O3703,A$1:$A3703,A3703,C$1:$C3703,C3703,G$1:$G3703,G3703,E$1:$E3703,E3703),"")</f>
        <v/>
      </c>
      <c r="U3703" t="str">
        <f t="shared" si="344"/>
        <v/>
      </c>
      <c r="AC3703" s="2" t="str">
        <f t="shared" si="345"/>
        <v/>
      </c>
      <c r="AH3703" s="2" t="str">
        <f t="shared" si="346"/>
        <v/>
      </c>
      <c r="AI3703" s="2" t="str">
        <f>IF(ISNUMBER(AH3703),SUMIFS($AH$1:AH3703,$A$1:A3703,A3703,C$1:$C3703,C3703,$G$1:G3703,G3703,$E$1:E3703,E3703),"")</f>
        <v/>
      </c>
      <c r="AJ3703">
        <f t="shared" si="347"/>
        <v>3</v>
      </c>
    </row>
    <row r="3704" spans="1:36" x14ac:dyDescent="0.25">
      <c r="A3704" s="14" t="s">
        <v>96</v>
      </c>
      <c r="B3704" t="s">
        <v>80</v>
      </c>
      <c r="C3704" t="s">
        <v>90</v>
      </c>
      <c r="D3704" s="13">
        <v>42418</v>
      </c>
      <c r="E3704">
        <v>3</v>
      </c>
      <c r="F3704">
        <v>0</v>
      </c>
      <c r="G3704" s="2" t="s">
        <v>87</v>
      </c>
      <c r="H3704" s="2" t="s">
        <v>12</v>
      </c>
      <c r="I3704">
        <v>12</v>
      </c>
      <c r="J3704" s="2" t="s">
        <v>88</v>
      </c>
      <c r="K3704" s="2">
        <v>0</v>
      </c>
      <c r="L3704" s="2">
        <v>2902</v>
      </c>
      <c r="M3704" s="2">
        <f t="shared" si="342"/>
        <v>290.2</v>
      </c>
      <c r="O3704" s="2" t="str">
        <f t="shared" si="343"/>
        <v/>
      </c>
      <c r="P3704" s="2" t="str">
        <f>IF(ISNUMBER(O3704),SUMIFS(O$1:$O3704,A$1:$A3704,A3704,C$1:$C3704,C3704,G$1:$G3704,G3704,E$1:$E3704,E3704),"")</f>
        <v/>
      </c>
      <c r="U3704" t="str">
        <f t="shared" si="344"/>
        <v/>
      </c>
      <c r="AC3704" s="2" t="str">
        <f t="shared" si="345"/>
        <v/>
      </c>
      <c r="AH3704" s="2" t="str">
        <f t="shared" si="346"/>
        <v/>
      </c>
      <c r="AI3704" s="2" t="str">
        <f>IF(ISNUMBER(AH3704),SUMIFS($AH$1:AH3704,$A$1:A3704,A3704,C$1:$C3704,C3704,$G$1:G3704,G3704,$E$1:E3704,E3704),"")</f>
        <v/>
      </c>
      <c r="AJ3704">
        <f t="shared" si="347"/>
        <v>3</v>
      </c>
    </row>
    <row r="3705" spans="1:36" x14ac:dyDescent="0.25">
      <c r="A3705" s="14" t="s">
        <v>95</v>
      </c>
      <c r="B3705" t="s">
        <v>80</v>
      </c>
      <c r="C3705" t="s">
        <v>90</v>
      </c>
      <c r="D3705" s="13">
        <v>42418</v>
      </c>
      <c r="E3705">
        <v>3</v>
      </c>
      <c r="F3705">
        <v>50</v>
      </c>
      <c r="G3705" s="2" t="s">
        <v>87</v>
      </c>
      <c r="H3705" s="2" t="s">
        <v>12</v>
      </c>
      <c r="I3705">
        <v>12</v>
      </c>
      <c r="J3705" s="2" t="s">
        <v>88</v>
      </c>
      <c r="K3705" s="2">
        <v>45</v>
      </c>
      <c r="L3705" s="2">
        <v>2791</v>
      </c>
      <c r="M3705" s="2">
        <f t="shared" si="342"/>
        <v>279.10000000000002</v>
      </c>
      <c r="O3705" s="2" t="str">
        <f t="shared" si="343"/>
        <v/>
      </c>
      <c r="P3705" s="2" t="str">
        <f>IF(ISNUMBER(O3705),SUMIFS(O$1:$O3705,A$1:$A3705,A3705,C$1:$C3705,C3705,G$1:$G3705,G3705,E$1:$E3705,E3705),"")</f>
        <v/>
      </c>
      <c r="U3705" t="str">
        <f t="shared" si="344"/>
        <v/>
      </c>
      <c r="AC3705" s="2" t="str">
        <f t="shared" si="345"/>
        <v/>
      </c>
      <c r="AH3705" s="2" t="str">
        <f t="shared" si="346"/>
        <v/>
      </c>
      <c r="AI3705" s="2" t="str">
        <f>IF(ISNUMBER(AH3705),SUMIFS($AH$1:AH3705,$A$1:A3705,A3705,C$1:$C3705,C3705,$G$1:G3705,G3705,$E$1:E3705,E3705),"")</f>
        <v/>
      </c>
      <c r="AJ3705">
        <f t="shared" si="347"/>
        <v>3</v>
      </c>
    </row>
    <row r="3706" spans="1:36" x14ac:dyDescent="0.25">
      <c r="A3706" s="14" t="s">
        <v>94</v>
      </c>
      <c r="B3706" t="s">
        <v>80</v>
      </c>
      <c r="C3706" t="s">
        <v>90</v>
      </c>
      <c r="D3706" s="13">
        <v>42418</v>
      </c>
      <c r="E3706">
        <v>3</v>
      </c>
      <c r="F3706">
        <v>100</v>
      </c>
      <c r="G3706" s="2" t="s">
        <v>87</v>
      </c>
      <c r="H3706" s="2" t="s">
        <v>12</v>
      </c>
      <c r="I3706">
        <v>12</v>
      </c>
      <c r="J3706" s="2" t="s">
        <v>88</v>
      </c>
      <c r="K3706" s="2">
        <v>90</v>
      </c>
      <c r="L3706" s="2">
        <v>2902</v>
      </c>
      <c r="M3706" s="2">
        <f t="shared" si="342"/>
        <v>290.2</v>
      </c>
      <c r="O3706" s="2" t="str">
        <f t="shared" si="343"/>
        <v/>
      </c>
      <c r="P3706" s="2" t="str">
        <f>IF(ISNUMBER(O3706),SUMIFS(O$1:$O3706,A$1:$A3706,A3706,C$1:$C3706,C3706,G$1:$G3706,G3706,E$1:$E3706,E3706),"")</f>
        <v/>
      </c>
      <c r="U3706" t="str">
        <f t="shared" si="344"/>
        <v/>
      </c>
      <c r="AC3706" s="2" t="str">
        <f t="shared" si="345"/>
        <v/>
      </c>
      <c r="AH3706" s="2" t="str">
        <f t="shared" si="346"/>
        <v/>
      </c>
      <c r="AI3706" s="2" t="str">
        <f>IF(ISNUMBER(AH3706),SUMIFS($AH$1:AH3706,$A$1:A3706,A3706,C$1:$C3706,C3706,$G$1:G3706,G3706,$E$1:E3706,E3706),"")</f>
        <v/>
      </c>
      <c r="AJ3706">
        <f t="shared" si="347"/>
        <v>3</v>
      </c>
    </row>
    <row r="3707" spans="1:36" x14ac:dyDescent="0.25">
      <c r="A3707" s="14" t="s">
        <v>93</v>
      </c>
      <c r="B3707" t="s">
        <v>80</v>
      </c>
      <c r="C3707" t="s">
        <v>90</v>
      </c>
      <c r="D3707" s="13">
        <v>42418</v>
      </c>
      <c r="E3707">
        <v>3</v>
      </c>
      <c r="F3707">
        <v>200</v>
      </c>
      <c r="G3707" s="2" t="s">
        <v>87</v>
      </c>
      <c r="H3707" s="2" t="s">
        <v>12</v>
      </c>
      <c r="I3707">
        <v>12</v>
      </c>
      <c r="J3707" s="2" t="s">
        <v>88</v>
      </c>
      <c r="K3707" s="2">
        <v>180</v>
      </c>
      <c r="L3707" s="2">
        <v>3235</v>
      </c>
      <c r="M3707" s="2">
        <f t="shared" si="342"/>
        <v>323.5</v>
      </c>
      <c r="O3707" s="2" t="str">
        <f t="shared" si="343"/>
        <v/>
      </c>
      <c r="P3707" s="2" t="str">
        <f>IF(ISNUMBER(O3707),SUMIFS(O$1:$O3707,A$1:$A3707,A3707,C$1:$C3707,C3707,G$1:$G3707,G3707,E$1:$E3707,E3707),"")</f>
        <v/>
      </c>
      <c r="U3707" t="str">
        <f t="shared" si="344"/>
        <v/>
      </c>
      <c r="AC3707" s="2" t="str">
        <f t="shared" si="345"/>
        <v/>
      </c>
      <c r="AH3707" s="2" t="str">
        <f t="shared" si="346"/>
        <v/>
      </c>
      <c r="AI3707" s="2" t="str">
        <f>IF(ISNUMBER(AH3707),SUMIFS($AH$1:AH3707,$A$1:A3707,A3707,C$1:$C3707,C3707,$G$1:G3707,G3707,$E$1:E3707,E3707),"")</f>
        <v/>
      </c>
      <c r="AJ3707">
        <f t="shared" si="347"/>
        <v>3</v>
      </c>
    </row>
    <row r="3708" spans="1:36" x14ac:dyDescent="0.25">
      <c r="A3708" s="14" t="s">
        <v>92</v>
      </c>
      <c r="B3708" t="s">
        <v>80</v>
      </c>
      <c r="C3708" t="s">
        <v>90</v>
      </c>
      <c r="D3708" s="13">
        <v>42418</v>
      </c>
      <c r="E3708">
        <v>3</v>
      </c>
      <c r="F3708">
        <v>350</v>
      </c>
      <c r="G3708" s="2" t="s">
        <v>87</v>
      </c>
      <c r="H3708" s="2" t="s">
        <v>12</v>
      </c>
      <c r="I3708">
        <v>12</v>
      </c>
      <c r="J3708" s="2" t="s">
        <v>88</v>
      </c>
      <c r="K3708" s="2">
        <v>315</v>
      </c>
      <c r="L3708" s="2">
        <v>3531</v>
      </c>
      <c r="M3708" s="2">
        <f t="shared" si="342"/>
        <v>353.1</v>
      </c>
      <c r="O3708" s="2" t="str">
        <f t="shared" si="343"/>
        <v/>
      </c>
      <c r="P3708" s="2" t="str">
        <f>IF(ISNUMBER(O3708),SUMIFS(O$1:$O3708,A$1:$A3708,A3708,C$1:$C3708,C3708,G$1:$G3708,G3708,E$1:$E3708,E3708),"")</f>
        <v/>
      </c>
      <c r="U3708" t="str">
        <f t="shared" si="344"/>
        <v/>
      </c>
      <c r="AC3708" s="2" t="str">
        <f t="shared" si="345"/>
        <v/>
      </c>
      <c r="AH3708" s="2" t="str">
        <f t="shared" si="346"/>
        <v/>
      </c>
      <c r="AI3708" s="2" t="str">
        <f>IF(ISNUMBER(AH3708),SUMIFS($AH$1:AH3708,$A$1:A3708,A3708,C$1:$C3708,C3708,$G$1:G3708,G3708,$E$1:E3708,E3708),"")</f>
        <v/>
      </c>
      <c r="AJ3708">
        <f t="shared" si="347"/>
        <v>3</v>
      </c>
    </row>
    <row r="3709" spans="1:36" x14ac:dyDescent="0.25">
      <c r="A3709" s="14" t="s">
        <v>91</v>
      </c>
      <c r="B3709" t="s">
        <v>80</v>
      </c>
      <c r="C3709" t="s">
        <v>90</v>
      </c>
      <c r="D3709" s="13">
        <v>42418</v>
      </c>
      <c r="E3709">
        <v>3</v>
      </c>
      <c r="F3709">
        <v>500</v>
      </c>
      <c r="G3709" s="2" t="s">
        <v>87</v>
      </c>
      <c r="H3709" s="2" t="s">
        <v>12</v>
      </c>
      <c r="I3709">
        <v>12</v>
      </c>
      <c r="J3709" s="2" t="s">
        <v>88</v>
      </c>
      <c r="K3709" s="2">
        <v>450</v>
      </c>
      <c r="L3709" s="2">
        <v>3013</v>
      </c>
      <c r="M3709" s="2">
        <f t="shared" si="342"/>
        <v>301.3</v>
      </c>
      <c r="O3709" s="2" t="str">
        <f t="shared" si="343"/>
        <v/>
      </c>
      <c r="P3709" s="2" t="str">
        <f>IF(ISNUMBER(O3709),SUMIFS(O$1:$O3709,A$1:$A3709,A3709,C$1:$C3709,C3709,G$1:$G3709,G3709,E$1:$E3709,E3709),"")</f>
        <v/>
      </c>
      <c r="U3709" t="str">
        <f t="shared" si="344"/>
        <v/>
      </c>
      <c r="AC3709" s="2" t="str">
        <f t="shared" si="345"/>
        <v/>
      </c>
      <c r="AH3709" s="2" t="str">
        <f t="shared" si="346"/>
        <v/>
      </c>
      <c r="AI3709" s="2" t="str">
        <f>IF(ISNUMBER(AH3709),SUMIFS($AH$1:AH3709,$A$1:A3709,A3709,C$1:$C3709,C3709,$G$1:G3709,G3709,$E$1:E3709,E3709),"")</f>
        <v/>
      </c>
      <c r="AJ3709">
        <f t="shared" si="347"/>
        <v>3</v>
      </c>
    </row>
    <row r="3710" spans="1:36" x14ac:dyDescent="0.25">
      <c r="A3710" s="14" t="s">
        <v>96</v>
      </c>
      <c r="B3710" t="s">
        <v>80</v>
      </c>
      <c r="C3710" t="s">
        <v>90</v>
      </c>
      <c r="D3710" s="13">
        <v>42436</v>
      </c>
      <c r="E3710">
        <v>1</v>
      </c>
      <c r="F3710">
        <v>0</v>
      </c>
      <c r="G3710" s="2" t="s">
        <v>87</v>
      </c>
      <c r="H3710" s="2" t="s">
        <v>13</v>
      </c>
      <c r="I3710">
        <v>12</v>
      </c>
      <c r="J3710" s="2" t="s">
        <v>88</v>
      </c>
      <c r="K3710" s="2">
        <v>0</v>
      </c>
      <c r="L3710" s="2">
        <v>2766</v>
      </c>
      <c r="M3710" s="2">
        <f t="shared" si="342"/>
        <v>276.60000000000002</v>
      </c>
      <c r="O3710" s="2" t="str">
        <f t="shared" si="343"/>
        <v/>
      </c>
      <c r="P3710" s="2" t="str">
        <f>IF(ISNUMBER(O3710),SUMIFS(O$1:$O3710,A$1:$A3710,A3710,C$1:$C3710,C3710,G$1:$G3710,G3710,E$1:$E3710,E3710),"")</f>
        <v/>
      </c>
      <c r="U3710" t="str">
        <f t="shared" si="344"/>
        <v/>
      </c>
      <c r="AC3710" s="2" t="str">
        <f t="shared" si="345"/>
        <v/>
      </c>
      <c r="AH3710" s="2" t="str">
        <f t="shared" si="346"/>
        <v/>
      </c>
      <c r="AI3710" s="2" t="str">
        <f>IF(ISNUMBER(AH3710),SUMIFS($AH$1:AH3710,$A$1:A3710,A3710,C$1:$C3710,C3710,$G$1:G3710,G3710,$E$1:E3710,E3710),"")</f>
        <v/>
      </c>
      <c r="AJ3710">
        <f t="shared" si="347"/>
        <v>3</v>
      </c>
    </row>
    <row r="3711" spans="1:36" x14ac:dyDescent="0.25">
      <c r="A3711" s="14" t="s">
        <v>95</v>
      </c>
      <c r="B3711" t="s">
        <v>80</v>
      </c>
      <c r="C3711" t="s">
        <v>90</v>
      </c>
      <c r="D3711" s="13">
        <v>42436</v>
      </c>
      <c r="E3711">
        <v>1</v>
      </c>
      <c r="F3711">
        <v>50</v>
      </c>
      <c r="G3711" s="2" t="s">
        <v>87</v>
      </c>
      <c r="H3711" s="2" t="s">
        <v>13</v>
      </c>
      <c r="I3711">
        <v>12</v>
      </c>
      <c r="J3711" s="2" t="s">
        <v>88</v>
      </c>
      <c r="K3711" s="2">
        <v>45</v>
      </c>
      <c r="L3711" s="2">
        <v>2766</v>
      </c>
      <c r="M3711" s="2">
        <f t="shared" si="342"/>
        <v>276.60000000000002</v>
      </c>
      <c r="O3711" s="2" t="str">
        <f t="shared" si="343"/>
        <v/>
      </c>
      <c r="P3711" s="2" t="str">
        <f>IF(ISNUMBER(O3711),SUMIFS(O$1:$O3711,A$1:$A3711,A3711,C$1:$C3711,C3711,G$1:$G3711,G3711,E$1:$E3711,E3711),"")</f>
        <v/>
      </c>
      <c r="U3711" t="str">
        <f t="shared" si="344"/>
        <v/>
      </c>
      <c r="AC3711" s="2" t="str">
        <f t="shared" si="345"/>
        <v/>
      </c>
      <c r="AH3711" s="2" t="str">
        <f t="shared" si="346"/>
        <v/>
      </c>
      <c r="AI3711" s="2" t="str">
        <f>IF(ISNUMBER(AH3711),SUMIFS($AH$1:AH3711,$A$1:A3711,A3711,C$1:$C3711,C3711,$G$1:G3711,G3711,$E$1:E3711,E3711),"")</f>
        <v/>
      </c>
      <c r="AJ3711">
        <f t="shared" si="347"/>
        <v>3</v>
      </c>
    </row>
    <row r="3712" spans="1:36" x14ac:dyDescent="0.25">
      <c r="A3712" s="14" t="s">
        <v>94</v>
      </c>
      <c r="B3712" t="s">
        <v>80</v>
      </c>
      <c r="C3712" t="s">
        <v>90</v>
      </c>
      <c r="D3712" s="13">
        <v>42436</v>
      </c>
      <c r="E3712">
        <v>1</v>
      </c>
      <c r="F3712">
        <v>100</v>
      </c>
      <c r="G3712" s="2" t="s">
        <v>87</v>
      </c>
      <c r="H3712" s="2" t="s">
        <v>13</v>
      </c>
      <c r="I3712">
        <v>12</v>
      </c>
      <c r="J3712" s="2" t="s">
        <v>88</v>
      </c>
      <c r="K3712" s="2">
        <v>90</v>
      </c>
      <c r="L3712" s="2">
        <v>3004</v>
      </c>
      <c r="M3712" s="2">
        <f t="shared" si="342"/>
        <v>300.39999999999998</v>
      </c>
      <c r="O3712" s="2" t="str">
        <f t="shared" si="343"/>
        <v/>
      </c>
      <c r="P3712" s="2" t="str">
        <f>IF(ISNUMBER(O3712),SUMIFS(O$1:$O3712,A$1:$A3712,A3712,C$1:$C3712,C3712,G$1:$G3712,G3712,E$1:$E3712,E3712),"")</f>
        <v/>
      </c>
      <c r="U3712" t="str">
        <f t="shared" si="344"/>
        <v/>
      </c>
      <c r="AC3712" s="2" t="str">
        <f t="shared" si="345"/>
        <v/>
      </c>
      <c r="AH3712" s="2" t="str">
        <f t="shared" si="346"/>
        <v/>
      </c>
      <c r="AI3712" s="2" t="str">
        <f>IF(ISNUMBER(AH3712),SUMIFS($AH$1:AH3712,$A$1:A3712,A3712,C$1:$C3712,C3712,$G$1:G3712,G3712,$E$1:E3712,E3712),"")</f>
        <v/>
      </c>
      <c r="AJ3712">
        <f t="shared" si="347"/>
        <v>3</v>
      </c>
    </row>
    <row r="3713" spans="1:36" x14ac:dyDescent="0.25">
      <c r="A3713" s="14" t="s">
        <v>93</v>
      </c>
      <c r="B3713" t="s">
        <v>80</v>
      </c>
      <c r="C3713" t="s">
        <v>90</v>
      </c>
      <c r="D3713" s="13">
        <v>42436</v>
      </c>
      <c r="E3713">
        <v>1</v>
      </c>
      <c r="F3713">
        <v>200</v>
      </c>
      <c r="G3713" s="2" t="s">
        <v>87</v>
      </c>
      <c r="H3713" s="2" t="s">
        <v>13</v>
      </c>
      <c r="I3713">
        <v>12</v>
      </c>
      <c r="J3713" s="2" t="s">
        <v>88</v>
      </c>
      <c r="K3713" s="2">
        <v>180</v>
      </c>
      <c r="L3713" s="2">
        <v>3004</v>
      </c>
      <c r="M3713" s="2">
        <f t="shared" si="342"/>
        <v>300.39999999999998</v>
      </c>
      <c r="O3713" s="2" t="str">
        <f t="shared" si="343"/>
        <v/>
      </c>
      <c r="P3713" s="2" t="str">
        <f>IF(ISNUMBER(O3713),SUMIFS(O$1:$O3713,A$1:$A3713,A3713,C$1:$C3713,C3713,G$1:$G3713,G3713,E$1:$E3713,E3713),"")</f>
        <v/>
      </c>
      <c r="U3713" t="str">
        <f t="shared" si="344"/>
        <v/>
      </c>
      <c r="AC3713" s="2" t="str">
        <f t="shared" si="345"/>
        <v/>
      </c>
      <c r="AH3713" s="2" t="str">
        <f t="shared" si="346"/>
        <v/>
      </c>
      <c r="AI3713" s="2" t="str">
        <f>IF(ISNUMBER(AH3713),SUMIFS($AH$1:AH3713,$A$1:A3713,A3713,C$1:$C3713,C3713,$G$1:G3713,G3713,$E$1:E3713,E3713),"")</f>
        <v/>
      </c>
      <c r="AJ3713">
        <f t="shared" si="347"/>
        <v>3</v>
      </c>
    </row>
    <row r="3714" spans="1:36" x14ac:dyDescent="0.25">
      <c r="A3714" s="14" t="s">
        <v>92</v>
      </c>
      <c r="B3714" t="s">
        <v>80</v>
      </c>
      <c r="C3714" t="s">
        <v>90</v>
      </c>
      <c r="D3714" s="13">
        <v>42436</v>
      </c>
      <c r="E3714">
        <v>1</v>
      </c>
      <c r="F3714">
        <v>350</v>
      </c>
      <c r="G3714" s="2" t="s">
        <v>87</v>
      </c>
      <c r="H3714" s="2" t="s">
        <v>13</v>
      </c>
      <c r="I3714">
        <v>12</v>
      </c>
      <c r="J3714" s="2" t="s">
        <v>88</v>
      </c>
      <c r="K3714" s="2">
        <v>315</v>
      </c>
      <c r="L3714" s="2">
        <v>3378</v>
      </c>
      <c r="M3714" s="2">
        <f t="shared" ref="M3714:M3777" si="348">IF(ISNUMBER(L3714),L3714/10,"")</f>
        <v>337.8</v>
      </c>
      <c r="O3714" s="2" t="str">
        <f t="shared" ref="O3714:O3777" si="349">IF(ISNUMBER(N3714),N3714/10,"")</f>
        <v/>
      </c>
      <c r="P3714" s="2" t="str">
        <f>IF(ISNUMBER(O3714),SUMIFS(O$1:$O3714,A$1:$A3714,A3714,C$1:$C3714,C3714,G$1:$G3714,G3714,E$1:$E3714,E3714),"")</f>
        <v/>
      </c>
      <c r="U3714" t="str">
        <f t="shared" ref="U3714:U3777" si="350">IF(ISNUMBER(R3714),R3714/100,"")</f>
        <v/>
      </c>
      <c r="AC3714" s="2" t="str">
        <f t="shared" ref="AC3714:AC3777" si="351">IF(ISNUMBER(AB3714),AB3714,"")</f>
        <v/>
      </c>
      <c r="AH3714" s="2" t="str">
        <f t="shared" ref="AH3714:AH3777" si="352">IF(AND(ISNUMBER(AB3714),ISNUMBER(O3714)),ROUND(O3714*AB3714,3),"")</f>
        <v/>
      </c>
      <c r="AI3714" s="2" t="str">
        <f>IF(ISNUMBER(AH3714),SUMIFS($AH$1:AH3714,$A$1:A3714,A3714,C$1:$C3714,C3714,$G$1:G3714,G3714,$E$1:E3714,E3714),"")</f>
        <v/>
      </c>
      <c r="AJ3714">
        <f t="shared" ref="AJ3714:AJ3777" si="353">COUNT(K3714:AI3714)</f>
        <v>3</v>
      </c>
    </row>
    <row r="3715" spans="1:36" x14ac:dyDescent="0.25">
      <c r="A3715" s="14" t="s">
        <v>91</v>
      </c>
      <c r="B3715" t="s">
        <v>80</v>
      </c>
      <c r="C3715" t="s">
        <v>90</v>
      </c>
      <c r="D3715" s="13">
        <v>42436</v>
      </c>
      <c r="E3715">
        <v>1</v>
      </c>
      <c r="F3715">
        <v>500</v>
      </c>
      <c r="G3715" s="2" t="s">
        <v>87</v>
      </c>
      <c r="H3715" s="2" t="s">
        <v>13</v>
      </c>
      <c r="I3715">
        <v>12</v>
      </c>
      <c r="J3715" s="2" t="s">
        <v>88</v>
      </c>
      <c r="K3715" s="2">
        <v>450</v>
      </c>
      <c r="L3715" s="2">
        <v>3310</v>
      </c>
      <c r="M3715" s="2">
        <f t="shared" si="348"/>
        <v>331</v>
      </c>
      <c r="O3715" s="2" t="str">
        <f t="shared" si="349"/>
        <v/>
      </c>
      <c r="P3715" s="2" t="str">
        <f>IF(ISNUMBER(O3715),SUMIFS(O$1:$O3715,A$1:$A3715,A3715,C$1:$C3715,C3715,G$1:$G3715,G3715,E$1:$E3715,E3715),"")</f>
        <v/>
      </c>
      <c r="U3715" t="str">
        <f t="shared" si="350"/>
        <v/>
      </c>
      <c r="AC3715" s="2" t="str">
        <f t="shared" si="351"/>
        <v/>
      </c>
      <c r="AH3715" s="2" t="str">
        <f t="shared" si="352"/>
        <v/>
      </c>
      <c r="AI3715" s="2" t="str">
        <f>IF(ISNUMBER(AH3715),SUMIFS($AH$1:AH3715,$A$1:A3715,A3715,C$1:$C3715,C3715,$G$1:G3715,G3715,$E$1:E3715,E3715),"")</f>
        <v/>
      </c>
      <c r="AJ3715">
        <f t="shared" si="353"/>
        <v>3</v>
      </c>
    </row>
    <row r="3716" spans="1:36" x14ac:dyDescent="0.25">
      <c r="A3716" s="14" t="s">
        <v>96</v>
      </c>
      <c r="B3716" t="s">
        <v>80</v>
      </c>
      <c r="C3716" t="s">
        <v>90</v>
      </c>
      <c r="D3716" s="13">
        <v>42436</v>
      </c>
      <c r="E3716">
        <v>2</v>
      </c>
      <c r="F3716">
        <v>0</v>
      </c>
      <c r="G3716" s="2" t="s">
        <v>87</v>
      </c>
      <c r="H3716" s="2" t="s">
        <v>13</v>
      </c>
      <c r="I3716">
        <v>12</v>
      </c>
      <c r="J3716" s="2" t="s">
        <v>88</v>
      </c>
      <c r="K3716" s="2">
        <v>0</v>
      </c>
      <c r="L3716" s="2">
        <v>2596</v>
      </c>
      <c r="M3716" s="2">
        <f t="shared" si="348"/>
        <v>259.60000000000002</v>
      </c>
      <c r="O3716" s="2" t="str">
        <f t="shared" si="349"/>
        <v/>
      </c>
      <c r="P3716" s="2" t="str">
        <f>IF(ISNUMBER(O3716),SUMIFS(O$1:$O3716,A$1:$A3716,A3716,C$1:$C3716,C3716,G$1:$G3716,G3716,E$1:$E3716,E3716),"")</f>
        <v/>
      </c>
      <c r="U3716" t="str">
        <f t="shared" si="350"/>
        <v/>
      </c>
      <c r="AC3716" s="2" t="str">
        <f t="shared" si="351"/>
        <v/>
      </c>
      <c r="AH3716" s="2" t="str">
        <f t="shared" si="352"/>
        <v/>
      </c>
      <c r="AI3716" s="2" t="str">
        <f>IF(ISNUMBER(AH3716),SUMIFS($AH$1:AH3716,$A$1:A3716,A3716,C$1:$C3716,C3716,$G$1:G3716,G3716,$E$1:E3716,E3716),"")</f>
        <v/>
      </c>
      <c r="AJ3716">
        <f t="shared" si="353"/>
        <v>3</v>
      </c>
    </row>
    <row r="3717" spans="1:36" x14ac:dyDescent="0.25">
      <c r="A3717" s="14" t="s">
        <v>95</v>
      </c>
      <c r="B3717" t="s">
        <v>80</v>
      </c>
      <c r="C3717" t="s">
        <v>90</v>
      </c>
      <c r="D3717" s="13">
        <v>42436</v>
      </c>
      <c r="E3717">
        <v>2</v>
      </c>
      <c r="F3717">
        <v>50</v>
      </c>
      <c r="G3717" s="2" t="s">
        <v>87</v>
      </c>
      <c r="H3717" s="2" t="s">
        <v>13</v>
      </c>
      <c r="I3717">
        <v>12</v>
      </c>
      <c r="J3717" s="2" t="s">
        <v>88</v>
      </c>
      <c r="K3717" s="2">
        <v>45</v>
      </c>
      <c r="L3717" s="2">
        <v>3038</v>
      </c>
      <c r="M3717" s="2">
        <f t="shared" si="348"/>
        <v>303.8</v>
      </c>
      <c r="O3717" s="2" t="str">
        <f t="shared" si="349"/>
        <v/>
      </c>
      <c r="P3717" s="2" t="str">
        <f>IF(ISNUMBER(O3717),SUMIFS(O$1:$O3717,A$1:$A3717,A3717,C$1:$C3717,C3717,G$1:$G3717,G3717,E$1:$E3717,E3717),"")</f>
        <v/>
      </c>
      <c r="U3717" t="str">
        <f t="shared" si="350"/>
        <v/>
      </c>
      <c r="AC3717" s="2" t="str">
        <f t="shared" si="351"/>
        <v/>
      </c>
      <c r="AH3717" s="2" t="str">
        <f t="shared" si="352"/>
        <v/>
      </c>
      <c r="AI3717" s="2" t="str">
        <f>IF(ISNUMBER(AH3717),SUMIFS($AH$1:AH3717,$A$1:A3717,A3717,C$1:$C3717,C3717,$G$1:G3717,G3717,$E$1:E3717,E3717),"")</f>
        <v/>
      </c>
      <c r="AJ3717">
        <f t="shared" si="353"/>
        <v>3</v>
      </c>
    </row>
    <row r="3718" spans="1:36" x14ac:dyDescent="0.25">
      <c r="A3718" s="14" t="s">
        <v>94</v>
      </c>
      <c r="B3718" t="s">
        <v>80</v>
      </c>
      <c r="C3718" t="s">
        <v>90</v>
      </c>
      <c r="D3718" s="13">
        <v>42436</v>
      </c>
      <c r="E3718">
        <v>2</v>
      </c>
      <c r="F3718">
        <v>100</v>
      </c>
      <c r="G3718" s="2" t="s">
        <v>87</v>
      </c>
      <c r="H3718" s="2" t="s">
        <v>13</v>
      </c>
      <c r="I3718">
        <v>12</v>
      </c>
      <c r="J3718" s="2" t="s">
        <v>88</v>
      </c>
      <c r="K3718" s="2">
        <v>90</v>
      </c>
      <c r="L3718" s="2">
        <v>2953</v>
      </c>
      <c r="M3718" s="2">
        <f t="shared" si="348"/>
        <v>295.3</v>
      </c>
      <c r="O3718" s="2" t="str">
        <f t="shared" si="349"/>
        <v/>
      </c>
      <c r="P3718" s="2" t="str">
        <f>IF(ISNUMBER(O3718),SUMIFS(O$1:$O3718,A$1:$A3718,A3718,C$1:$C3718,C3718,G$1:$G3718,G3718,E$1:$E3718,E3718),"")</f>
        <v/>
      </c>
      <c r="U3718" t="str">
        <f t="shared" si="350"/>
        <v/>
      </c>
      <c r="AC3718" s="2" t="str">
        <f t="shared" si="351"/>
        <v/>
      </c>
      <c r="AH3718" s="2" t="str">
        <f t="shared" si="352"/>
        <v/>
      </c>
      <c r="AI3718" s="2" t="str">
        <f>IF(ISNUMBER(AH3718),SUMIFS($AH$1:AH3718,$A$1:A3718,A3718,C$1:$C3718,C3718,$G$1:G3718,G3718,$E$1:E3718,E3718),"")</f>
        <v/>
      </c>
      <c r="AJ3718">
        <f t="shared" si="353"/>
        <v>3</v>
      </c>
    </row>
    <row r="3719" spans="1:36" x14ac:dyDescent="0.25">
      <c r="A3719" s="14" t="s">
        <v>93</v>
      </c>
      <c r="B3719" t="s">
        <v>80</v>
      </c>
      <c r="C3719" t="s">
        <v>90</v>
      </c>
      <c r="D3719" s="13">
        <v>42436</v>
      </c>
      <c r="E3719">
        <v>2</v>
      </c>
      <c r="F3719">
        <v>200</v>
      </c>
      <c r="G3719" s="2" t="s">
        <v>87</v>
      </c>
      <c r="H3719" s="2" t="s">
        <v>13</v>
      </c>
      <c r="I3719">
        <v>12</v>
      </c>
      <c r="J3719" s="2" t="s">
        <v>88</v>
      </c>
      <c r="K3719" s="2">
        <v>180</v>
      </c>
      <c r="L3719" s="2">
        <v>3174</v>
      </c>
      <c r="M3719" s="2">
        <f t="shared" si="348"/>
        <v>317.39999999999998</v>
      </c>
      <c r="O3719" s="2" t="str">
        <f t="shared" si="349"/>
        <v/>
      </c>
      <c r="P3719" s="2" t="str">
        <f>IF(ISNUMBER(O3719),SUMIFS(O$1:$O3719,A$1:$A3719,A3719,C$1:$C3719,C3719,G$1:$G3719,G3719,E$1:$E3719,E3719),"")</f>
        <v/>
      </c>
      <c r="U3719" t="str">
        <f t="shared" si="350"/>
        <v/>
      </c>
      <c r="AC3719" s="2" t="str">
        <f t="shared" si="351"/>
        <v/>
      </c>
      <c r="AH3719" s="2" t="str">
        <f t="shared" si="352"/>
        <v/>
      </c>
      <c r="AI3719" s="2" t="str">
        <f>IF(ISNUMBER(AH3719),SUMIFS($AH$1:AH3719,$A$1:A3719,A3719,C$1:$C3719,C3719,$G$1:G3719,G3719,$E$1:E3719,E3719),"")</f>
        <v/>
      </c>
      <c r="AJ3719">
        <f t="shared" si="353"/>
        <v>3</v>
      </c>
    </row>
    <row r="3720" spans="1:36" x14ac:dyDescent="0.25">
      <c r="A3720" s="14" t="s">
        <v>92</v>
      </c>
      <c r="B3720" t="s">
        <v>80</v>
      </c>
      <c r="C3720" t="s">
        <v>90</v>
      </c>
      <c r="D3720" s="13">
        <v>42436</v>
      </c>
      <c r="E3720">
        <v>2</v>
      </c>
      <c r="F3720">
        <v>350</v>
      </c>
      <c r="G3720" s="2" t="s">
        <v>87</v>
      </c>
      <c r="H3720" s="2" t="s">
        <v>13</v>
      </c>
      <c r="I3720">
        <v>12</v>
      </c>
      <c r="J3720" s="2" t="s">
        <v>88</v>
      </c>
      <c r="K3720" s="2">
        <v>315</v>
      </c>
      <c r="L3720" s="2">
        <v>3276</v>
      </c>
      <c r="M3720" s="2">
        <f t="shared" si="348"/>
        <v>327.60000000000002</v>
      </c>
      <c r="O3720" s="2" t="str">
        <f t="shared" si="349"/>
        <v/>
      </c>
      <c r="P3720" s="2" t="str">
        <f>IF(ISNUMBER(O3720),SUMIFS(O$1:$O3720,A$1:$A3720,A3720,C$1:$C3720,C3720,G$1:$G3720,G3720,E$1:$E3720,E3720),"")</f>
        <v/>
      </c>
      <c r="U3720" t="str">
        <f t="shared" si="350"/>
        <v/>
      </c>
      <c r="AC3720" s="2" t="str">
        <f t="shared" si="351"/>
        <v/>
      </c>
      <c r="AH3720" s="2" t="str">
        <f t="shared" si="352"/>
        <v/>
      </c>
      <c r="AI3720" s="2" t="str">
        <f>IF(ISNUMBER(AH3720),SUMIFS($AH$1:AH3720,$A$1:A3720,A3720,C$1:$C3720,C3720,$G$1:G3720,G3720,$E$1:E3720,E3720),"")</f>
        <v/>
      </c>
      <c r="AJ3720">
        <f t="shared" si="353"/>
        <v>3</v>
      </c>
    </row>
    <row r="3721" spans="1:36" x14ac:dyDescent="0.25">
      <c r="A3721" s="14" t="s">
        <v>91</v>
      </c>
      <c r="B3721" t="s">
        <v>80</v>
      </c>
      <c r="C3721" t="s">
        <v>90</v>
      </c>
      <c r="D3721" s="13">
        <v>42436</v>
      </c>
      <c r="E3721">
        <v>2</v>
      </c>
      <c r="F3721">
        <v>500</v>
      </c>
      <c r="G3721" s="2" t="s">
        <v>87</v>
      </c>
      <c r="H3721" s="2" t="s">
        <v>13</v>
      </c>
      <c r="I3721">
        <v>12</v>
      </c>
      <c r="J3721" s="2" t="s">
        <v>88</v>
      </c>
      <c r="K3721" s="2">
        <v>450</v>
      </c>
      <c r="L3721" s="2">
        <v>3072</v>
      </c>
      <c r="M3721" s="2">
        <f t="shared" si="348"/>
        <v>307.2</v>
      </c>
      <c r="O3721" s="2" t="str">
        <f t="shared" si="349"/>
        <v/>
      </c>
      <c r="P3721" s="2" t="str">
        <f>IF(ISNUMBER(O3721),SUMIFS(O$1:$O3721,A$1:$A3721,A3721,C$1:$C3721,C3721,G$1:$G3721,G3721,E$1:$E3721,E3721),"")</f>
        <v/>
      </c>
      <c r="U3721" t="str">
        <f t="shared" si="350"/>
        <v/>
      </c>
      <c r="AC3721" s="2" t="str">
        <f t="shared" si="351"/>
        <v/>
      </c>
      <c r="AH3721" s="2" t="str">
        <f t="shared" si="352"/>
        <v/>
      </c>
      <c r="AI3721" s="2" t="str">
        <f>IF(ISNUMBER(AH3721),SUMIFS($AH$1:AH3721,$A$1:A3721,A3721,C$1:$C3721,C3721,$G$1:G3721,G3721,$E$1:E3721,E3721),"")</f>
        <v/>
      </c>
      <c r="AJ3721">
        <f t="shared" si="353"/>
        <v>3</v>
      </c>
    </row>
    <row r="3722" spans="1:36" x14ac:dyDescent="0.25">
      <c r="A3722" s="14" t="s">
        <v>96</v>
      </c>
      <c r="B3722" t="s">
        <v>80</v>
      </c>
      <c r="C3722" t="s">
        <v>90</v>
      </c>
      <c r="D3722" s="13">
        <v>42436</v>
      </c>
      <c r="E3722">
        <v>3</v>
      </c>
      <c r="F3722">
        <v>0</v>
      </c>
      <c r="G3722" s="2" t="s">
        <v>87</v>
      </c>
      <c r="H3722" s="2" t="s">
        <v>13</v>
      </c>
      <c r="I3722">
        <v>12</v>
      </c>
      <c r="J3722" s="2" t="s">
        <v>88</v>
      </c>
      <c r="K3722" s="2">
        <v>0</v>
      </c>
      <c r="L3722" s="2">
        <v>4364</v>
      </c>
      <c r="M3722" s="2">
        <f t="shared" si="348"/>
        <v>436.4</v>
      </c>
      <c r="O3722" s="2" t="str">
        <f t="shared" si="349"/>
        <v/>
      </c>
      <c r="P3722" s="2" t="str">
        <f>IF(ISNUMBER(O3722),SUMIFS(O$1:$O3722,A$1:$A3722,A3722,C$1:$C3722,C3722,G$1:$G3722,G3722,E$1:$E3722,E3722),"")</f>
        <v/>
      </c>
      <c r="U3722" t="str">
        <f t="shared" si="350"/>
        <v/>
      </c>
      <c r="AC3722" s="2" t="str">
        <f t="shared" si="351"/>
        <v/>
      </c>
      <c r="AH3722" s="2" t="str">
        <f t="shared" si="352"/>
        <v/>
      </c>
      <c r="AI3722" s="2" t="str">
        <f>IF(ISNUMBER(AH3722),SUMIFS($AH$1:AH3722,$A$1:A3722,A3722,C$1:$C3722,C3722,$G$1:G3722,G3722,$E$1:E3722,E3722),"")</f>
        <v/>
      </c>
      <c r="AJ3722">
        <f t="shared" si="353"/>
        <v>3</v>
      </c>
    </row>
    <row r="3723" spans="1:36" x14ac:dyDescent="0.25">
      <c r="A3723" s="14" t="s">
        <v>95</v>
      </c>
      <c r="B3723" t="s">
        <v>80</v>
      </c>
      <c r="C3723" t="s">
        <v>90</v>
      </c>
      <c r="D3723" s="13">
        <v>42436</v>
      </c>
      <c r="E3723">
        <v>3</v>
      </c>
      <c r="F3723">
        <v>50</v>
      </c>
      <c r="G3723" s="2" t="s">
        <v>87</v>
      </c>
      <c r="H3723" s="2" t="s">
        <v>13</v>
      </c>
      <c r="I3723">
        <v>12</v>
      </c>
      <c r="J3723" s="2" t="s">
        <v>88</v>
      </c>
      <c r="K3723" s="2">
        <v>45</v>
      </c>
      <c r="L3723" s="2">
        <v>3106</v>
      </c>
      <c r="M3723" s="2">
        <f t="shared" si="348"/>
        <v>310.60000000000002</v>
      </c>
      <c r="O3723" s="2" t="str">
        <f t="shared" si="349"/>
        <v/>
      </c>
      <c r="P3723" s="2" t="str">
        <f>IF(ISNUMBER(O3723),SUMIFS(O$1:$O3723,A$1:$A3723,A3723,C$1:$C3723,C3723,G$1:$G3723,G3723,E$1:$E3723,E3723),"")</f>
        <v/>
      </c>
      <c r="U3723" t="str">
        <f t="shared" si="350"/>
        <v/>
      </c>
      <c r="AC3723" s="2" t="str">
        <f t="shared" si="351"/>
        <v/>
      </c>
      <c r="AH3723" s="2" t="str">
        <f t="shared" si="352"/>
        <v/>
      </c>
      <c r="AI3723" s="2" t="str">
        <f>IF(ISNUMBER(AH3723),SUMIFS($AH$1:AH3723,$A$1:A3723,A3723,C$1:$C3723,C3723,$G$1:G3723,G3723,$E$1:E3723,E3723),"")</f>
        <v/>
      </c>
      <c r="AJ3723">
        <f t="shared" si="353"/>
        <v>3</v>
      </c>
    </row>
    <row r="3724" spans="1:36" x14ac:dyDescent="0.25">
      <c r="A3724" s="14" t="s">
        <v>94</v>
      </c>
      <c r="B3724" t="s">
        <v>80</v>
      </c>
      <c r="C3724" t="s">
        <v>90</v>
      </c>
      <c r="D3724" s="13">
        <v>42436</v>
      </c>
      <c r="E3724">
        <v>3</v>
      </c>
      <c r="F3724">
        <v>100</v>
      </c>
      <c r="G3724" s="2" t="s">
        <v>87</v>
      </c>
      <c r="H3724" s="2" t="s">
        <v>13</v>
      </c>
      <c r="I3724">
        <v>12</v>
      </c>
      <c r="J3724" s="2" t="s">
        <v>88</v>
      </c>
      <c r="K3724" s="2">
        <v>90</v>
      </c>
      <c r="L3724" s="2">
        <v>3650</v>
      </c>
      <c r="M3724" s="2">
        <f t="shared" si="348"/>
        <v>365</v>
      </c>
      <c r="O3724" s="2" t="str">
        <f t="shared" si="349"/>
        <v/>
      </c>
      <c r="P3724" s="2" t="str">
        <f>IF(ISNUMBER(O3724),SUMIFS(O$1:$O3724,A$1:$A3724,A3724,C$1:$C3724,C3724,G$1:$G3724,G3724,E$1:$E3724,E3724),"")</f>
        <v/>
      </c>
      <c r="U3724" t="str">
        <f t="shared" si="350"/>
        <v/>
      </c>
      <c r="AC3724" s="2" t="str">
        <f t="shared" si="351"/>
        <v/>
      </c>
      <c r="AH3724" s="2" t="str">
        <f t="shared" si="352"/>
        <v/>
      </c>
      <c r="AI3724" s="2" t="str">
        <f>IF(ISNUMBER(AH3724),SUMIFS($AH$1:AH3724,$A$1:A3724,A3724,C$1:$C3724,C3724,$G$1:G3724,G3724,$E$1:E3724,E3724),"")</f>
        <v/>
      </c>
      <c r="AJ3724">
        <f t="shared" si="353"/>
        <v>3</v>
      </c>
    </row>
    <row r="3725" spans="1:36" x14ac:dyDescent="0.25">
      <c r="A3725" s="14" t="s">
        <v>93</v>
      </c>
      <c r="B3725" t="s">
        <v>80</v>
      </c>
      <c r="C3725" t="s">
        <v>90</v>
      </c>
      <c r="D3725" s="13">
        <v>42436</v>
      </c>
      <c r="E3725">
        <v>3</v>
      </c>
      <c r="F3725">
        <v>200</v>
      </c>
      <c r="G3725" s="2" t="s">
        <v>87</v>
      </c>
      <c r="H3725" s="2" t="s">
        <v>13</v>
      </c>
      <c r="I3725">
        <v>12</v>
      </c>
      <c r="J3725" s="2" t="s">
        <v>88</v>
      </c>
      <c r="K3725" s="2">
        <v>180</v>
      </c>
      <c r="L3725" s="2">
        <v>5316</v>
      </c>
      <c r="M3725" s="2">
        <f t="shared" si="348"/>
        <v>531.6</v>
      </c>
      <c r="O3725" s="2" t="str">
        <f t="shared" si="349"/>
        <v/>
      </c>
      <c r="P3725" s="2" t="str">
        <f>IF(ISNUMBER(O3725),SUMIFS(O$1:$O3725,A$1:$A3725,A3725,C$1:$C3725,C3725,G$1:$G3725,G3725,E$1:$E3725,E3725),"")</f>
        <v/>
      </c>
      <c r="U3725" t="str">
        <f t="shared" si="350"/>
        <v/>
      </c>
      <c r="AC3725" s="2" t="str">
        <f t="shared" si="351"/>
        <v/>
      </c>
      <c r="AH3725" s="2" t="str">
        <f t="shared" si="352"/>
        <v/>
      </c>
      <c r="AI3725" s="2" t="str">
        <f>IF(ISNUMBER(AH3725),SUMIFS($AH$1:AH3725,$A$1:A3725,A3725,C$1:$C3725,C3725,$G$1:G3725,G3725,$E$1:E3725,E3725),"")</f>
        <v/>
      </c>
      <c r="AJ3725">
        <f t="shared" si="353"/>
        <v>3</v>
      </c>
    </row>
    <row r="3726" spans="1:36" x14ac:dyDescent="0.25">
      <c r="A3726" s="14" t="s">
        <v>92</v>
      </c>
      <c r="B3726" t="s">
        <v>80</v>
      </c>
      <c r="C3726" t="s">
        <v>90</v>
      </c>
      <c r="D3726" s="13">
        <v>42436</v>
      </c>
      <c r="E3726">
        <v>3</v>
      </c>
      <c r="F3726">
        <v>350</v>
      </c>
      <c r="G3726" s="2" t="s">
        <v>87</v>
      </c>
      <c r="H3726" s="2" t="s">
        <v>13</v>
      </c>
      <c r="I3726">
        <v>12</v>
      </c>
      <c r="J3726" s="2" t="s">
        <v>88</v>
      </c>
      <c r="K3726" s="2">
        <v>315</v>
      </c>
      <c r="L3726" s="2">
        <v>5894</v>
      </c>
      <c r="M3726" s="2">
        <f t="shared" si="348"/>
        <v>589.4</v>
      </c>
      <c r="O3726" s="2" t="str">
        <f t="shared" si="349"/>
        <v/>
      </c>
      <c r="P3726" s="2" t="str">
        <f>IF(ISNUMBER(O3726),SUMIFS(O$1:$O3726,A$1:$A3726,A3726,C$1:$C3726,C3726,G$1:$G3726,G3726,E$1:$E3726,E3726),"")</f>
        <v/>
      </c>
      <c r="U3726" t="str">
        <f t="shared" si="350"/>
        <v/>
      </c>
      <c r="AC3726" s="2" t="str">
        <f t="shared" si="351"/>
        <v/>
      </c>
      <c r="AH3726" s="2" t="str">
        <f t="shared" si="352"/>
        <v/>
      </c>
      <c r="AI3726" s="2" t="str">
        <f>IF(ISNUMBER(AH3726),SUMIFS($AH$1:AH3726,$A$1:A3726,A3726,C$1:$C3726,C3726,$G$1:G3726,G3726,$E$1:E3726,E3726),"")</f>
        <v/>
      </c>
      <c r="AJ3726">
        <f t="shared" si="353"/>
        <v>3</v>
      </c>
    </row>
    <row r="3727" spans="1:36" x14ac:dyDescent="0.25">
      <c r="A3727" s="14" t="s">
        <v>91</v>
      </c>
      <c r="B3727" t="s">
        <v>80</v>
      </c>
      <c r="C3727" t="s">
        <v>90</v>
      </c>
      <c r="D3727" s="13">
        <v>42436</v>
      </c>
      <c r="E3727">
        <v>3</v>
      </c>
      <c r="F3727">
        <v>500</v>
      </c>
      <c r="G3727" s="2" t="s">
        <v>87</v>
      </c>
      <c r="H3727" s="2" t="s">
        <v>13</v>
      </c>
      <c r="I3727">
        <v>12</v>
      </c>
      <c r="J3727" s="2" t="s">
        <v>88</v>
      </c>
      <c r="K3727" s="2">
        <v>450</v>
      </c>
      <c r="L3727" s="2">
        <v>4126</v>
      </c>
      <c r="M3727" s="2">
        <f t="shared" si="348"/>
        <v>412.6</v>
      </c>
      <c r="O3727" s="2" t="str">
        <f t="shared" si="349"/>
        <v/>
      </c>
      <c r="P3727" s="2" t="str">
        <f>IF(ISNUMBER(O3727),SUMIFS(O$1:$O3727,A$1:$A3727,A3727,C$1:$C3727,C3727,G$1:$G3727,G3727,E$1:$E3727,E3727),"")</f>
        <v/>
      </c>
      <c r="U3727" t="str">
        <f t="shared" si="350"/>
        <v/>
      </c>
      <c r="AC3727" s="2" t="str">
        <f t="shared" si="351"/>
        <v/>
      </c>
      <c r="AH3727" s="2" t="str">
        <f t="shared" si="352"/>
        <v/>
      </c>
      <c r="AI3727" s="2" t="str">
        <f>IF(ISNUMBER(AH3727),SUMIFS($AH$1:AH3727,$A$1:A3727,A3727,C$1:$C3727,C3727,$G$1:G3727,G3727,$E$1:E3727,E3727),"")</f>
        <v/>
      </c>
      <c r="AJ3727">
        <f t="shared" si="353"/>
        <v>3</v>
      </c>
    </row>
    <row r="3728" spans="1:36" x14ac:dyDescent="0.25">
      <c r="A3728" s="14" t="s">
        <v>96</v>
      </c>
      <c r="B3728" t="s">
        <v>80</v>
      </c>
      <c r="C3728" t="s">
        <v>90</v>
      </c>
      <c r="D3728" s="13">
        <v>42437</v>
      </c>
      <c r="E3728">
        <v>1</v>
      </c>
      <c r="F3728">
        <v>0</v>
      </c>
      <c r="G3728" s="2" t="s">
        <v>87</v>
      </c>
      <c r="H3728" s="2" t="s">
        <v>13</v>
      </c>
      <c r="I3728">
        <v>12</v>
      </c>
      <c r="J3728" s="2" t="s">
        <v>77</v>
      </c>
      <c r="K3728" s="2">
        <v>0</v>
      </c>
      <c r="L3728" s="2"/>
      <c r="M3728" s="2" t="str">
        <f t="shared" si="348"/>
        <v/>
      </c>
      <c r="N3728">
        <v>411.98771466666665</v>
      </c>
      <c r="O3728" s="2">
        <f t="shared" si="349"/>
        <v>41.198771466666663</v>
      </c>
      <c r="P3728" s="2">
        <f>IF(ISNUMBER(O3728),SUMIFS(O$1:$O3728,A$1:$A3728,A3728,C$1:$C3728,C3728,G$1:$G3728,G3728,E$1:$E3728,E3728),"")</f>
        <v>267.69756660533335</v>
      </c>
      <c r="U3728" t="str">
        <f t="shared" si="350"/>
        <v/>
      </c>
      <c r="AC3728" s="2" t="str">
        <f t="shared" si="351"/>
        <v/>
      </c>
      <c r="AH3728" s="2" t="str">
        <f t="shared" si="352"/>
        <v/>
      </c>
      <c r="AI3728" s="2" t="str">
        <f>IF(ISNUMBER(AH3728),SUMIFS($AH$1:AH3728,$A$1:A3728,A3728,C$1:$C3728,C3728,$G$1:G3728,G3728,$E$1:E3728,E3728),"")</f>
        <v/>
      </c>
      <c r="AJ3728">
        <f t="shared" si="353"/>
        <v>4</v>
      </c>
    </row>
    <row r="3729" spans="1:36" x14ac:dyDescent="0.25">
      <c r="A3729" s="14" t="s">
        <v>95</v>
      </c>
      <c r="B3729" t="s">
        <v>80</v>
      </c>
      <c r="C3729" t="s">
        <v>90</v>
      </c>
      <c r="D3729" s="13">
        <v>42437</v>
      </c>
      <c r="E3729">
        <v>1</v>
      </c>
      <c r="F3729">
        <v>50</v>
      </c>
      <c r="G3729" s="2" t="s">
        <v>87</v>
      </c>
      <c r="H3729" s="2" t="s">
        <v>13</v>
      </c>
      <c r="I3729">
        <v>12</v>
      </c>
      <c r="J3729" s="2" t="s">
        <v>77</v>
      </c>
      <c r="K3729" s="2">
        <v>45</v>
      </c>
      <c r="L3729" s="2"/>
      <c r="M3729" s="2" t="str">
        <f t="shared" si="348"/>
        <v/>
      </c>
      <c r="N3729">
        <v>659.74810666666679</v>
      </c>
      <c r="O3729" s="2">
        <f t="shared" si="349"/>
        <v>65.974810666666684</v>
      </c>
      <c r="P3729" s="2">
        <f>IF(ISNUMBER(O3729),SUMIFS(O$1:$O3729,A$1:$A3729,A3729,C$1:$C3729,C3729,G$1:$G3729,G3729,E$1:$E3729,E3729),"")</f>
        <v>372.59968733599999</v>
      </c>
      <c r="U3729" t="str">
        <f t="shared" si="350"/>
        <v/>
      </c>
      <c r="AC3729" s="2" t="str">
        <f t="shared" si="351"/>
        <v/>
      </c>
      <c r="AH3729" s="2" t="str">
        <f t="shared" si="352"/>
        <v/>
      </c>
      <c r="AI3729" s="2" t="str">
        <f>IF(ISNUMBER(AH3729),SUMIFS($AH$1:AH3729,$A$1:A3729,A3729,C$1:$C3729,C3729,$G$1:G3729,G3729,$E$1:E3729,E3729),"")</f>
        <v/>
      </c>
      <c r="AJ3729">
        <f t="shared" si="353"/>
        <v>4</v>
      </c>
    </row>
    <row r="3730" spans="1:36" x14ac:dyDescent="0.25">
      <c r="A3730" s="14" t="s">
        <v>94</v>
      </c>
      <c r="B3730" t="s">
        <v>80</v>
      </c>
      <c r="C3730" t="s">
        <v>90</v>
      </c>
      <c r="D3730" s="13">
        <v>42437</v>
      </c>
      <c r="E3730">
        <v>1</v>
      </c>
      <c r="F3730">
        <v>100</v>
      </c>
      <c r="G3730" s="2" t="s">
        <v>87</v>
      </c>
      <c r="H3730" s="2" t="s">
        <v>13</v>
      </c>
      <c r="I3730">
        <v>12</v>
      </c>
      <c r="J3730" s="2" t="s">
        <v>77</v>
      </c>
      <c r="K3730" s="2">
        <v>90</v>
      </c>
      <c r="L3730" s="2"/>
      <c r="M3730" s="2" t="str">
        <f t="shared" si="348"/>
        <v/>
      </c>
      <c r="N3730">
        <v>685.84562933333348</v>
      </c>
      <c r="O3730" s="2">
        <f t="shared" si="349"/>
        <v>68.584562933333345</v>
      </c>
      <c r="P3730" s="2">
        <f>IF(ISNUMBER(O3730),SUMIFS(O$1:$O3730,A$1:$A3730,A3730,C$1:$C3730,C3730,G$1:$G3730,G3730,E$1:$E3730,E3730),"")</f>
        <v>525.1351586666666</v>
      </c>
      <c r="U3730" t="str">
        <f t="shared" si="350"/>
        <v/>
      </c>
      <c r="AC3730" s="2" t="str">
        <f t="shared" si="351"/>
        <v/>
      </c>
      <c r="AH3730" s="2" t="str">
        <f t="shared" si="352"/>
        <v/>
      </c>
      <c r="AI3730" s="2" t="str">
        <f>IF(ISNUMBER(AH3730),SUMIFS($AH$1:AH3730,$A$1:A3730,A3730,C$1:$C3730,C3730,$G$1:G3730,G3730,$E$1:E3730,E3730),"")</f>
        <v/>
      </c>
      <c r="AJ3730">
        <f t="shared" si="353"/>
        <v>4</v>
      </c>
    </row>
    <row r="3731" spans="1:36" x14ac:dyDescent="0.25">
      <c r="A3731" s="14" t="s">
        <v>93</v>
      </c>
      <c r="B3731" t="s">
        <v>80</v>
      </c>
      <c r="C3731" t="s">
        <v>90</v>
      </c>
      <c r="D3731" s="13">
        <v>42437</v>
      </c>
      <c r="E3731">
        <v>1</v>
      </c>
      <c r="F3731">
        <v>200</v>
      </c>
      <c r="G3731" s="2" t="s">
        <v>87</v>
      </c>
      <c r="H3731" s="2" t="s">
        <v>13</v>
      </c>
      <c r="I3731">
        <v>12</v>
      </c>
      <c r="J3731" s="2" t="s">
        <v>77</v>
      </c>
      <c r="K3731" s="2">
        <v>180</v>
      </c>
      <c r="L3731" s="2"/>
      <c r="M3731" s="2" t="str">
        <f t="shared" si="348"/>
        <v/>
      </c>
      <c r="N3731">
        <v>446.14429066666668</v>
      </c>
      <c r="O3731" s="2">
        <f t="shared" si="349"/>
        <v>44.614429066666666</v>
      </c>
      <c r="P3731" s="2">
        <f>IF(ISNUMBER(O3731),SUMIFS(O$1:$O3731,A$1:$A3731,A3731,C$1:$C3731,C3731,G$1:$G3731,G3731,E$1:$E3731,E3731),"")</f>
        <v>655.93159039999989</v>
      </c>
      <c r="U3731" t="str">
        <f t="shared" si="350"/>
        <v/>
      </c>
      <c r="AC3731" s="2" t="str">
        <f t="shared" si="351"/>
        <v/>
      </c>
      <c r="AH3731" s="2" t="str">
        <f t="shared" si="352"/>
        <v/>
      </c>
      <c r="AI3731" s="2" t="str">
        <f>IF(ISNUMBER(AH3731),SUMIFS($AH$1:AH3731,$A$1:A3731,A3731,C$1:$C3731,C3731,$G$1:G3731,G3731,$E$1:E3731,E3731),"")</f>
        <v/>
      </c>
      <c r="AJ3731">
        <f t="shared" si="353"/>
        <v>4</v>
      </c>
    </row>
    <row r="3732" spans="1:36" x14ac:dyDescent="0.25">
      <c r="A3732" s="14" t="s">
        <v>92</v>
      </c>
      <c r="B3732" t="s">
        <v>80</v>
      </c>
      <c r="C3732" t="s">
        <v>90</v>
      </c>
      <c r="D3732" s="13">
        <v>42437</v>
      </c>
      <c r="E3732">
        <v>1</v>
      </c>
      <c r="F3732">
        <v>350</v>
      </c>
      <c r="G3732" s="2" t="s">
        <v>87</v>
      </c>
      <c r="H3732" s="2" t="s">
        <v>13</v>
      </c>
      <c r="I3732">
        <v>12</v>
      </c>
      <c r="J3732" s="2" t="s">
        <v>77</v>
      </c>
      <c r="K3732" s="2">
        <v>315</v>
      </c>
      <c r="L3732" s="2"/>
      <c r="M3732" s="2" t="str">
        <f t="shared" si="348"/>
        <v/>
      </c>
      <c r="N3732">
        <v>973.79993600000012</v>
      </c>
      <c r="O3732" s="2">
        <f t="shared" si="349"/>
        <v>97.379993600000006</v>
      </c>
      <c r="P3732" s="2">
        <f>IF(ISNUMBER(O3732),SUMIFS(O$1:$O3732,A$1:$A3732,A3732,C$1:$C3732,C3732,G$1:$G3732,G3732,E$1:$E3732,E3732),"")</f>
        <v>1014.0415958666666</v>
      </c>
      <c r="U3732" t="str">
        <f t="shared" si="350"/>
        <v/>
      </c>
      <c r="AC3732" s="2" t="str">
        <f t="shared" si="351"/>
        <v/>
      </c>
      <c r="AH3732" s="2" t="str">
        <f t="shared" si="352"/>
        <v/>
      </c>
      <c r="AI3732" s="2" t="str">
        <f>IF(ISNUMBER(AH3732),SUMIFS($AH$1:AH3732,$A$1:A3732,A3732,C$1:$C3732,C3732,$G$1:G3732,G3732,$E$1:E3732,E3732),"")</f>
        <v/>
      </c>
      <c r="AJ3732">
        <f t="shared" si="353"/>
        <v>4</v>
      </c>
    </row>
    <row r="3733" spans="1:36" x14ac:dyDescent="0.25">
      <c r="A3733" s="14" t="s">
        <v>91</v>
      </c>
      <c r="B3733" t="s">
        <v>80</v>
      </c>
      <c r="C3733" t="s">
        <v>90</v>
      </c>
      <c r="D3733" s="13">
        <v>42437</v>
      </c>
      <c r="E3733">
        <v>1</v>
      </c>
      <c r="F3733">
        <v>500</v>
      </c>
      <c r="G3733" s="2" t="s">
        <v>87</v>
      </c>
      <c r="H3733" s="2" t="s">
        <v>13</v>
      </c>
      <c r="I3733">
        <v>12</v>
      </c>
      <c r="J3733" s="2" t="s">
        <v>77</v>
      </c>
      <c r="K3733" s="2">
        <v>450</v>
      </c>
      <c r="L3733" s="2"/>
      <c r="M3733" s="2" t="str">
        <f t="shared" si="348"/>
        <v/>
      </c>
      <c r="N3733">
        <v>1420.1184599999999</v>
      </c>
      <c r="O3733" s="2">
        <f t="shared" si="349"/>
        <v>142.01184599999999</v>
      </c>
      <c r="P3733" s="2">
        <f>IF(ISNUMBER(O3733),SUMIFS(O$1:$O3733,A$1:$A3733,A3733,C$1:$C3733,C3733,G$1:$G3733,G3733,E$1:$E3733,E3733),"")</f>
        <v>1114.0080230666667</v>
      </c>
      <c r="U3733" t="str">
        <f t="shared" si="350"/>
        <v/>
      </c>
      <c r="AC3733" s="2" t="str">
        <f t="shared" si="351"/>
        <v/>
      </c>
      <c r="AH3733" s="2" t="str">
        <f t="shared" si="352"/>
        <v/>
      </c>
      <c r="AI3733" s="2" t="str">
        <f>IF(ISNUMBER(AH3733),SUMIFS($AH$1:AH3733,$A$1:A3733,A3733,C$1:$C3733,C3733,$G$1:G3733,G3733,$E$1:E3733,E3733),"")</f>
        <v/>
      </c>
      <c r="AJ3733">
        <f t="shared" si="353"/>
        <v>4</v>
      </c>
    </row>
    <row r="3734" spans="1:36" x14ac:dyDescent="0.25">
      <c r="A3734" s="14" t="s">
        <v>96</v>
      </c>
      <c r="B3734" t="s">
        <v>80</v>
      </c>
      <c r="C3734" t="s">
        <v>90</v>
      </c>
      <c r="D3734" s="13">
        <v>42437</v>
      </c>
      <c r="E3734">
        <v>2</v>
      </c>
      <c r="F3734">
        <v>0</v>
      </c>
      <c r="G3734" s="2" t="s">
        <v>87</v>
      </c>
      <c r="H3734" s="2" t="s">
        <v>13</v>
      </c>
      <c r="I3734">
        <v>12</v>
      </c>
      <c r="J3734" s="2" t="s">
        <v>77</v>
      </c>
      <c r="K3734" s="2">
        <v>0</v>
      </c>
      <c r="L3734" s="2"/>
      <c r="M3734" s="2" t="str">
        <f t="shared" si="348"/>
        <v/>
      </c>
      <c r="N3734">
        <v>237.89085686666667</v>
      </c>
      <c r="O3734" s="2">
        <f t="shared" si="349"/>
        <v>23.789085686666667</v>
      </c>
      <c r="P3734" s="2">
        <f>IF(ISNUMBER(O3734),SUMIFS(O$1:$O3734,A$1:$A3734,A3734,C$1:$C3734,C3734,G$1:$G3734,G3734,E$1:$E3734,E3734),"")</f>
        <v>165.530112024</v>
      </c>
      <c r="U3734" t="str">
        <f t="shared" si="350"/>
        <v/>
      </c>
      <c r="AC3734" s="2" t="str">
        <f t="shared" si="351"/>
        <v/>
      </c>
      <c r="AH3734" s="2" t="str">
        <f t="shared" si="352"/>
        <v/>
      </c>
      <c r="AI3734" s="2" t="str">
        <f>IF(ISNUMBER(AH3734),SUMIFS($AH$1:AH3734,$A$1:A3734,A3734,C$1:$C3734,C3734,$G$1:G3734,G3734,$E$1:E3734,E3734),"")</f>
        <v/>
      </c>
      <c r="AJ3734">
        <f t="shared" si="353"/>
        <v>4</v>
      </c>
    </row>
    <row r="3735" spans="1:36" x14ac:dyDescent="0.25">
      <c r="A3735" s="14" t="s">
        <v>95</v>
      </c>
      <c r="B3735" t="s">
        <v>80</v>
      </c>
      <c r="C3735" t="s">
        <v>90</v>
      </c>
      <c r="D3735" s="13">
        <v>42437</v>
      </c>
      <c r="E3735">
        <v>2</v>
      </c>
      <c r="F3735">
        <v>50</v>
      </c>
      <c r="G3735" s="2" t="s">
        <v>87</v>
      </c>
      <c r="H3735" s="2" t="s">
        <v>13</v>
      </c>
      <c r="I3735">
        <v>12</v>
      </c>
      <c r="J3735" s="2" t="s">
        <v>77</v>
      </c>
      <c r="K3735" s="2">
        <v>45</v>
      </c>
      <c r="L3735" s="2"/>
      <c r="M3735" s="2" t="str">
        <f t="shared" si="348"/>
        <v/>
      </c>
      <c r="N3735">
        <v>586.34331999999995</v>
      </c>
      <c r="O3735" s="2">
        <f t="shared" si="349"/>
        <v>58.634331999999993</v>
      </c>
      <c r="P3735" s="2">
        <f>IF(ISNUMBER(O3735),SUMIFS(O$1:$O3735,A$1:$A3735,A3735,C$1:$C3735,C3735,G$1:$G3735,G3735,E$1:$E3735,E3735),"")</f>
        <v>335.15317013200001</v>
      </c>
      <c r="U3735" t="str">
        <f t="shared" si="350"/>
        <v/>
      </c>
      <c r="AC3735" s="2" t="str">
        <f t="shared" si="351"/>
        <v/>
      </c>
      <c r="AH3735" s="2" t="str">
        <f t="shared" si="352"/>
        <v/>
      </c>
      <c r="AI3735" s="2" t="str">
        <f>IF(ISNUMBER(AH3735),SUMIFS($AH$1:AH3735,$A$1:A3735,A3735,C$1:$C3735,C3735,$G$1:G3735,G3735,$E$1:E3735,E3735),"")</f>
        <v/>
      </c>
      <c r="AJ3735">
        <f t="shared" si="353"/>
        <v>4</v>
      </c>
    </row>
    <row r="3736" spans="1:36" x14ac:dyDescent="0.25">
      <c r="A3736" s="14" t="s">
        <v>94</v>
      </c>
      <c r="B3736" t="s">
        <v>80</v>
      </c>
      <c r="C3736" t="s">
        <v>90</v>
      </c>
      <c r="D3736" s="13">
        <v>42437</v>
      </c>
      <c r="E3736">
        <v>2</v>
      </c>
      <c r="F3736">
        <v>100</v>
      </c>
      <c r="G3736" s="2" t="s">
        <v>87</v>
      </c>
      <c r="H3736" s="2" t="s">
        <v>13</v>
      </c>
      <c r="I3736">
        <v>12</v>
      </c>
      <c r="J3736" s="2" t="s">
        <v>77</v>
      </c>
      <c r="K3736" s="2">
        <v>90</v>
      </c>
      <c r="L3736" s="2"/>
      <c r="M3736" s="2" t="str">
        <f t="shared" si="348"/>
        <v/>
      </c>
      <c r="N3736">
        <v>522.43155200000001</v>
      </c>
      <c r="O3736" s="2">
        <f t="shared" si="349"/>
        <v>52.243155200000004</v>
      </c>
      <c r="P3736" s="2">
        <f>IF(ISNUMBER(O3736),SUMIFS(O$1:$O3736,A$1:$A3736,A3736,C$1:$C3736,C3736,G$1:$G3736,G3736,E$1:$E3736,E3736),"")</f>
        <v>518.04018293333331</v>
      </c>
      <c r="U3736" t="str">
        <f t="shared" si="350"/>
        <v/>
      </c>
      <c r="AC3736" s="2" t="str">
        <f t="shared" si="351"/>
        <v/>
      </c>
      <c r="AH3736" s="2" t="str">
        <f t="shared" si="352"/>
        <v/>
      </c>
      <c r="AI3736" s="2" t="str">
        <f>IF(ISNUMBER(AH3736),SUMIFS($AH$1:AH3736,$A$1:A3736,A3736,C$1:$C3736,C3736,$G$1:G3736,G3736,$E$1:E3736,E3736),"")</f>
        <v/>
      </c>
      <c r="AJ3736">
        <f t="shared" si="353"/>
        <v>4</v>
      </c>
    </row>
    <row r="3737" spans="1:36" x14ac:dyDescent="0.25">
      <c r="A3737" s="14" t="s">
        <v>93</v>
      </c>
      <c r="B3737" t="s">
        <v>80</v>
      </c>
      <c r="C3737" t="s">
        <v>90</v>
      </c>
      <c r="D3737" s="13">
        <v>42437</v>
      </c>
      <c r="E3737">
        <v>2</v>
      </c>
      <c r="F3737">
        <v>200</v>
      </c>
      <c r="G3737" s="2" t="s">
        <v>87</v>
      </c>
      <c r="H3737" s="2" t="s">
        <v>13</v>
      </c>
      <c r="I3737">
        <v>12</v>
      </c>
      <c r="J3737" s="2" t="s">
        <v>77</v>
      </c>
      <c r="K3737" s="2">
        <v>180</v>
      </c>
      <c r="L3737" s="2"/>
      <c r="M3737" s="2" t="str">
        <f t="shared" si="348"/>
        <v/>
      </c>
      <c r="N3737">
        <v>1198.8376746666668</v>
      </c>
      <c r="O3737" s="2">
        <f t="shared" si="349"/>
        <v>119.88376746666668</v>
      </c>
      <c r="P3737" s="2">
        <f>IF(ISNUMBER(O3737),SUMIFS(O$1:$O3737,A$1:$A3737,A3737,C$1:$C3737,C3737,G$1:$G3737,G3737,E$1:$E3737,E3737),"")</f>
        <v>841.91779919999999</v>
      </c>
      <c r="U3737" t="str">
        <f t="shared" si="350"/>
        <v/>
      </c>
      <c r="AC3737" s="2" t="str">
        <f t="shared" si="351"/>
        <v/>
      </c>
      <c r="AH3737" s="2" t="str">
        <f t="shared" si="352"/>
        <v/>
      </c>
      <c r="AI3737" s="2" t="str">
        <f>IF(ISNUMBER(AH3737),SUMIFS($AH$1:AH3737,$A$1:A3737,A3737,C$1:$C3737,C3737,$G$1:G3737,G3737,$E$1:E3737,E3737),"")</f>
        <v/>
      </c>
      <c r="AJ3737">
        <f t="shared" si="353"/>
        <v>4</v>
      </c>
    </row>
    <row r="3738" spans="1:36" x14ac:dyDescent="0.25">
      <c r="A3738" s="14" t="s">
        <v>92</v>
      </c>
      <c r="B3738" t="s">
        <v>80</v>
      </c>
      <c r="C3738" t="s">
        <v>90</v>
      </c>
      <c r="D3738" s="13">
        <v>42437</v>
      </c>
      <c r="E3738">
        <v>2</v>
      </c>
      <c r="F3738">
        <v>350</v>
      </c>
      <c r="G3738" s="2" t="s">
        <v>87</v>
      </c>
      <c r="H3738" s="2" t="s">
        <v>13</v>
      </c>
      <c r="I3738">
        <v>12</v>
      </c>
      <c r="J3738" s="2" t="s">
        <v>77</v>
      </c>
      <c r="K3738" s="2">
        <v>315</v>
      </c>
      <c r="L3738" s="2"/>
      <c r="M3738" s="2" t="str">
        <f t="shared" si="348"/>
        <v/>
      </c>
      <c r="N3738">
        <v>714.51453199999992</v>
      </c>
      <c r="O3738" s="2">
        <f t="shared" si="349"/>
        <v>71.451453199999989</v>
      </c>
      <c r="P3738" s="2">
        <f>IF(ISNUMBER(O3738),SUMIFS(O$1:$O3738,A$1:$A3738,A3738,C$1:$C3738,C3738,G$1:$G3738,G3738,E$1:$E3738,E3738),"")</f>
        <v>891.53851826666653</v>
      </c>
      <c r="U3738" t="str">
        <f t="shared" si="350"/>
        <v/>
      </c>
      <c r="AC3738" s="2" t="str">
        <f t="shared" si="351"/>
        <v/>
      </c>
      <c r="AH3738" s="2" t="str">
        <f t="shared" si="352"/>
        <v/>
      </c>
      <c r="AI3738" s="2" t="str">
        <f>IF(ISNUMBER(AH3738),SUMIFS($AH$1:AH3738,$A$1:A3738,A3738,C$1:$C3738,C3738,$G$1:G3738,G3738,$E$1:E3738,E3738),"")</f>
        <v/>
      </c>
      <c r="AJ3738">
        <f t="shared" si="353"/>
        <v>4</v>
      </c>
    </row>
    <row r="3739" spans="1:36" x14ac:dyDescent="0.25">
      <c r="A3739" s="14" t="s">
        <v>91</v>
      </c>
      <c r="B3739" t="s">
        <v>80</v>
      </c>
      <c r="C3739" t="s">
        <v>90</v>
      </c>
      <c r="D3739" s="13">
        <v>42437</v>
      </c>
      <c r="E3739">
        <v>2</v>
      </c>
      <c r="F3739">
        <v>500</v>
      </c>
      <c r="G3739" s="2" t="s">
        <v>87</v>
      </c>
      <c r="H3739" s="2" t="s">
        <v>13</v>
      </c>
      <c r="I3739">
        <v>12</v>
      </c>
      <c r="J3739" s="2" t="s">
        <v>77</v>
      </c>
      <c r="K3739" s="2">
        <v>450</v>
      </c>
      <c r="L3739" s="2"/>
      <c r="M3739" s="2" t="str">
        <f t="shared" si="348"/>
        <v/>
      </c>
      <c r="N3739">
        <v>964.2663173333334</v>
      </c>
      <c r="O3739" s="2">
        <f t="shared" si="349"/>
        <v>96.426631733333338</v>
      </c>
      <c r="P3739" s="2">
        <f>IF(ISNUMBER(O3739),SUMIFS(O$1:$O3739,A$1:$A3739,A3739,C$1:$C3739,C3739,G$1:$G3739,G3739,E$1:$E3739,E3739),"")</f>
        <v>1144.7424729333334</v>
      </c>
      <c r="U3739" t="str">
        <f t="shared" si="350"/>
        <v/>
      </c>
      <c r="AC3739" s="2" t="str">
        <f t="shared" si="351"/>
        <v/>
      </c>
      <c r="AH3739" s="2" t="str">
        <f t="shared" si="352"/>
        <v/>
      </c>
      <c r="AI3739" s="2" t="str">
        <f>IF(ISNUMBER(AH3739),SUMIFS($AH$1:AH3739,$A$1:A3739,A3739,C$1:$C3739,C3739,$G$1:G3739,G3739,$E$1:E3739,E3739),"")</f>
        <v/>
      </c>
      <c r="AJ3739">
        <f t="shared" si="353"/>
        <v>4</v>
      </c>
    </row>
    <row r="3740" spans="1:36" x14ac:dyDescent="0.25">
      <c r="A3740" s="14" t="s">
        <v>96</v>
      </c>
      <c r="B3740" t="s">
        <v>80</v>
      </c>
      <c r="C3740" t="s">
        <v>90</v>
      </c>
      <c r="D3740" s="13">
        <v>42437</v>
      </c>
      <c r="E3740">
        <v>3</v>
      </c>
      <c r="F3740">
        <v>0</v>
      </c>
      <c r="G3740" s="2" t="s">
        <v>87</v>
      </c>
      <c r="H3740" s="2" t="s">
        <v>13</v>
      </c>
      <c r="I3740">
        <v>12</v>
      </c>
      <c r="J3740" s="2" t="s">
        <v>77</v>
      </c>
      <c r="K3740" s="2">
        <v>0</v>
      </c>
      <c r="L3740" s="2"/>
      <c r="M3740" s="2" t="str">
        <f t="shared" si="348"/>
        <v/>
      </c>
      <c r="N3740">
        <v>1419.2083093333335</v>
      </c>
      <c r="O3740" s="2">
        <f t="shared" si="349"/>
        <v>141.92083093333335</v>
      </c>
      <c r="P3740" s="2">
        <f>IF(ISNUMBER(O3740),SUMIFS(O$1:$O3740,A$1:$A3740,A3740,C$1:$C3740,C3740,G$1:$G3740,G3740,E$1:$E3740,E3740),"")</f>
        <v>362.78216579305069</v>
      </c>
      <c r="U3740" t="str">
        <f t="shared" si="350"/>
        <v/>
      </c>
      <c r="AC3740" s="2" t="str">
        <f t="shared" si="351"/>
        <v/>
      </c>
      <c r="AH3740" s="2" t="str">
        <f t="shared" si="352"/>
        <v/>
      </c>
      <c r="AI3740" s="2" t="str">
        <f>IF(ISNUMBER(AH3740),SUMIFS($AH$1:AH3740,$A$1:A3740,A3740,C$1:$C3740,C3740,$G$1:G3740,G3740,$E$1:E3740,E3740),"")</f>
        <v/>
      </c>
      <c r="AJ3740">
        <f t="shared" si="353"/>
        <v>4</v>
      </c>
    </row>
    <row r="3741" spans="1:36" x14ac:dyDescent="0.25">
      <c r="A3741" s="14" t="s">
        <v>95</v>
      </c>
      <c r="B3741" t="s">
        <v>80</v>
      </c>
      <c r="C3741" t="s">
        <v>90</v>
      </c>
      <c r="D3741" s="13">
        <v>42437</v>
      </c>
      <c r="E3741">
        <v>3</v>
      </c>
      <c r="F3741">
        <v>50</v>
      </c>
      <c r="G3741" s="2" t="s">
        <v>87</v>
      </c>
      <c r="H3741" s="2" t="s">
        <v>13</v>
      </c>
      <c r="I3741">
        <v>12</v>
      </c>
      <c r="J3741" s="2" t="s">
        <v>77</v>
      </c>
      <c r="K3741" s="2">
        <v>45</v>
      </c>
      <c r="L3741" s="2"/>
      <c r="M3741" s="2" t="str">
        <f t="shared" si="348"/>
        <v/>
      </c>
      <c r="N3741">
        <v>1513.2231466666665</v>
      </c>
      <c r="O3741" s="2">
        <f t="shared" si="349"/>
        <v>151.32231466666664</v>
      </c>
      <c r="P3741" s="2">
        <f>IF(ISNUMBER(O3741),SUMIFS(O$1:$O3741,A$1:$A3741,A3741,C$1:$C3741,C3741,G$1:$G3741,G3741,E$1:$E3741,E3741),"")</f>
        <v>470.04886476775994</v>
      </c>
      <c r="U3741" t="str">
        <f t="shared" si="350"/>
        <v/>
      </c>
      <c r="AC3741" s="2" t="str">
        <f t="shared" si="351"/>
        <v/>
      </c>
      <c r="AH3741" s="2" t="str">
        <f t="shared" si="352"/>
        <v/>
      </c>
      <c r="AI3741" s="2" t="str">
        <f>IF(ISNUMBER(AH3741),SUMIFS($AH$1:AH3741,$A$1:A3741,A3741,C$1:$C3741,C3741,$G$1:G3741,G3741,$E$1:E3741,E3741),"")</f>
        <v/>
      </c>
      <c r="AJ3741">
        <f t="shared" si="353"/>
        <v>4</v>
      </c>
    </row>
    <row r="3742" spans="1:36" x14ac:dyDescent="0.25">
      <c r="A3742" s="14" t="s">
        <v>94</v>
      </c>
      <c r="B3742" t="s">
        <v>80</v>
      </c>
      <c r="C3742" t="s">
        <v>90</v>
      </c>
      <c r="D3742" s="13">
        <v>42437</v>
      </c>
      <c r="E3742">
        <v>3</v>
      </c>
      <c r="F3742">
        <v>100</v>
      </c>
      <c r="G3742" s="2" t="s">
        <v>87</v>
      </c>
      <c r="H3742" s="2" t="s">
        <v>13</v>
      </c>
      <c r="I3742">
        <v>12</v>
      </c>
      <c r="J3742" s="2" t="s">
        <v>77</v>
      </c>
      <c r="K3742" s="2">
        <v>90</v>
      </c>
      <c r="L3742" s="2"/>
      <c r="M3742" s="2" t="str">
        <f t="shared" si="348"/>
        <v/>
      </c>
      <c r="N3742">
        <v>1265.5824213333335</v>
      </c>
      <c r="O3742" s="2">
        <f t="shared" si="349"/>
        <v>126.55824213333335</v>
      </c>
      <c r="P3742" s="2">
        <f>IF(ISNUMBER(O3742),SUMIFS(O$1:$O3742,A$1:$A3742,A3742,C$1:$C3742,C3742,G$1:$G3742,G3742,E$1:$E3742,E3742),"")</f>
        <v>529.11450932000002</v>
      </c>
      <c r="U3742" t="str">
        <f t="shared" si="350"/>
        <v/>
      </c>
      <c r="AC3742" s="2" t="str">
        <f t="shared" si="351"/>
        <v/>
      </c>
      <c r="AH3742" s="2" t="str">
        <f t="shared" si="352"/>
        <v/>
      </c>
      <c r="AI3742" s="2" t="str">
        <f>IF(ISNUMBER(AH3742),SUMIFS($AH$1:AH3742,$A$1:A3742,A3742,C$1:$C3742,C3742,$G$1:G3742,G3742,$E$1:E3742,E3742),"")</f>
        <v/>
      </c>
      <c r="AJ3742">
        <f t="shared" si="353"/>
        <v>4</v>
      </c>
    </row>
    <row r="3743" spans="1:36" x14ac:dyDescent="0.25">
      <c r="A3743" s="14" t="s">
        <v>93</v>
      </c>
      <c r="B3743" t="s">
        <v>80</v>
      </c>
      <c r="C3743" t="s">
        <v>90</v>
      </c>
      <c r="D3743" s="13">
        <v>42437</v>
      </c>
      <c r="E3743">
        <v>3</v>
      </c>
      <c r="F3743">
        <v>200</v>
      </c>
      <c r="G3743" s="2" t="s">
        <v>87</v>
      </c>
      <c r="H3743" s="2" t="s">
        <v>13</v>
      </c>
      <c r="I3743">
        <v>12</v>
      </c>
      <c r="J3743" s="2" t="s">
        <v>77</v>
      </c>
      <c r="K3743" s="2">
        <v>180</v>
      </c>
      <c r="L3743" s="2"/>
      <c r="M3743" s="2" t="str">
        <f t="shared" si="348"/>
        <v/>
      </c>
      <c r="N3743">
        <v>2119.2217093333334</v>
      </c>
      <c r="O3743" s="2">
        <f t="shared" si="349"/>
        <v>211.92217093333335</v>
      </c>
      <c r="P3743" s="2">
        <f>IF(ISNUMBER(O3743),SUMIFS(O$1:$O3743,A$1:$A3743,A3743,C$1:$C3743,C3743,G$1:$G3743,G3743,E$1:$E3743,E3743),"")</f>
        <v>846.48018813333351</v>
      </c>
      <c r="U3743" t="str">
        <f t="shared" si="350"/>
        <v/>
      </c>
      <c r="AC3743" s="2" t="str">
        <f t="shared" si="351"/>
        <v/>
      </c>
      <c r="AH3743" s="2" t="str">
        <f t="shared" si="352"/>
        <v/>
      </c>
      <c r="AI3743" s="2" t="str">
        <f>IF(ISNUMBER(AH3743),SUMIFS($AH$1:AH3743,$A$1:A3743,A3743,C$1:$C3743,C3743,$G$1:G3743,G3743,$E$1:E3743,E3743),"")</f>
        <v/>
      </c>
      <c r="AJ3743">
        <f t="shared" si="353"/>
        <v>4</v>
      </c>
    </row>
    <row r="3744" spans="1:36" x14ac:dyDescent="0.25">
      <c r="A3744" s="14" t="s">
        <v>92</v>
      </c>
      <c r="B3744" t="s">
        <v>80</v>
      </c>
      <c r="C3744" t="s">
        <v>90</v>
      </c>
      <c r="D3744" s="13">
        <v>42437</v>
      </c>
      <c r="E3744">
        <v>3</v>
      </c>
      <c r="F3744">
        <v>350</v>
      </c>
      <c r="G3744" s="2" t="s">
        <v>87</v>
      </c>
      <c r="H3744" s="2" t="s">
        <v>13</v>
      </c>
      <c r="I3744">
        <v>12</v>
      </c>
      <c r="J3744" s="2" t="s">
        <v>77</v>
      </c>
      <c r="K3744" s="2">
        <v>315</v>
      </c>
      <c r="L3744" s="2"/>
      <c r="M3744" s="2" t="str">
        <f t="shared" si="348"/>
        <v/>
      </c>
      <c r="N3744">
        <v>3192.8190666666669</v>
      </c>
      <c r="O3744" s="2">
        <f t="shared" si="349"/>
        <v>319.28190666666671</v>
      </c>
      <c r="P3744" s="2">
        <f>IF(ISNUMBER(O3744),SUMIFS(O$1:$O3744,A$1:$A3744,A3744,C$1:$C3744,C3744,G$1:$G3744,G3744,E$1:$E3744,E3744),"")</f>
        <v>1245.8709074666667</v>
      </c>
      <c r="U3744" t="str">
        <f t="shared" si="350"/>
        <v/>
      </c>
      <c r="AC3744" s="2" t="str">
        <f t="shared" si="351"/>
        <v/>
      </c>
      <c r="AH3744" s="2" t="str">
        <f t="shared" si="352"/>
        <v/>
      </c>
      <c r="AI3744" s="2" t="str">
        <f>IF(ISNUMBER(AH3744),SUMIFS($AH$1:AH3744,$A$1:A3744,A3744,C$1:$C3744,C3744,$G$1:G3744,G3744,$E$1:E3744,E3744),"")</f>
        <v/>
      </c>
      <c r="AJ3744">
        <f t="shared" si="353"/>
        <v>4</v>
      </c>
    </row>
    <row r="3745" spans="1:36" x14ac:dyDescent="0.25">
      <c r="A3745" s="14" t="s">
        <v>91</v>
      </c>
      <c r="B3745" t="s">
        <v>80</v>
      </c>
      <c r="C3745" t="s">
        <v>90</v>
      </c>
      <c r="D3745" s="13">
        <v>42437</v>
      </c>
      <c r="E3745">
        <v>3</v>
      </c>
      <c r="F3745">
        <v>500</v>
      </c>
      <c r="G3745" s="2" t="s">
        <v>87</v>
      </c>
      <c r="H3745" s="2" t="s">
        <v>13</v>
      </c>
      <c r="I3745">
        <v>12</v>
      </c>
      <c r="J3745" s="2" t="s">
        <v>77</v>
      </c>
      <c r="K3745" s="2">
        <v>450</v>
      </c>
      <c r="L3745" s="2"/>
      <c r="M3745" s="2" t="str">
        <f t="shared" si="348"/>
        <v/>
      </c>
      <c r="N3745">
        <v>729.68306400000006</v>
      </c>
      <c r="O3745" s="2">
        <f t="shared" si="349"/>
        <v>72.968306400000003</v>
      </c>
      <c r="P3745" s="2">
        <f>IF(ISNUMBER(O3745),SUMIFS(O$1:$O3745,A$1:$A3745,A3745,C$1:$C3745,C3745,G$1:$G3745,G3745,E$1:$E3745,E3745),"")</f>
        <v>1157.9479221333333</v>
      </c>
      <c r="U3745" t="str">
        <f t="shared" si="350"/>
        <v/>
      </c>
      <c r="AC3745" s="2" t="str">
        <f t="shared" si="351"/>
        <v/>
      </c>
      <c r="AH3745" s="2" t="str">
        <f t="shared" si="352"/>
        <v/>
      </c>
      <c r="AI3745" s="2" t="str">
        <f>IF(ISNUMBER(AH3745),SUMIFS($AH$1:AH3745,$A$1:A3745,A3745,C$1:$C3745,C3745,$G$1:G3745,G3745,$E$1:E3745,E3745),"")</f>
        <v/>
      </c>
      <c r="AJ3745">
        <f t="shared" si="353"/>
        <v>4</v>
      </c>
    </row>
    <row r="3746" spans="1:36" x14ac:dyDescent="0.25">
      <c r="A3746" s="14" t="s">
        <v>96</v>
      </c>
      <c r="B3746" t="s">
        <v>80</v>
      </c>
      <c r="C3746" t="s">
        <v>90</v>
      </c>
      <c r="D3746" s="13">
        <v>42446</v>
      </c>
      <c r="E3746">
        <v>1</v>
      </c>
      <c r="F3746">
        <v>0</v>
      </c>
      <c r="G3746" s="2" t="s">
        <v>87</v>
      </c>
      <c r="H3746" s="2" t="s">
        <v>13</v>
      </c>
      <c r="I3746">
        <v>13</v>
      </c>
      <c r="J3746" s="2" t="s">
        <v>88</v>
      </c>
      <c r="K3746" s="2">
        <v>0</v>
      </c>
      <c r="L3746" s="2">
        <v>2324</v>
      </c>
      <c r="M3746" s="2">
        <f t="shared" si="348"/>
        <v>232.4</v>
      </c>
      <c r="O3746" s="2" t="str">
        <f t="shared" si="349"/>
        <v/>
      </c>
      <c r="P3746" s="2" t="str">
        <f>IF(ISNUMBER(O3746),SUMIFS(O$1:$O3746,A$1:$A3746,A3746,C$1:$C3746,C3746,G$1:$G3746,G3746,E$1:$E3746,E3746),"")</f>
        <v/>
      </c>
      <c r="U3746" t="str">
        <f t="shared" si="350"/>
        <v/>
      </c>
      <c r="AC3746" s="2" t="str">
        <f t="shared" si="351"/>
        <v/>
      </c>
      <c r="AH3746" s="2" t="str">
        <f t="shared" si="352"/>
        <v/>
      </c>
      <c r="AI3746" s="2" t="str">
        <f>IF(ISNUMBER(AH3746),SUMIFS($AH$1:AH3746,$A$1:A3746,A3746,C$1:$C3746,C3746,$G$1:G3746,G3746,$E$1:E3746,E3746),"")</f>
        <v/>
      </c>
      <c r="AJ3746">
        <f t="shared" si="353"/>
        <v>3</v>
      </c>
    </row>
    <row r="3747" spans="1:36" x14ac:dyDescent="0.25">
      <c r="A3747" s="14" t="s">
        <v>95</v>
      </c>
      <c r="B3747" t="s">
        <v>80</v>
      </c>
      <c r="C3747" t="s">
        <v>90</v>
      </c>
      <c r="D3747" s="13">
        <v>42446</v>
      </c>
      <c r="E3747">
        <v>1</v>
      </c>
      <c r="F3747">
        <v>50</v>
      </c>
      <c r="G3747" s="2" t="s">
        <v>87</v>
      </c>
      <c r="H3747" s="2" t="s">
        <v>13</v>
      </c>
      <c r="I3747">
        <v>13</v>
      </c>
      <c r="J3747" s="2" t="s">
        <v>88</v>
      </c>
      <c r="K3747" s="2">
        <v>45</v>
      </c>
      <c r="L3747" s="2">
        <v>2256</v>
      </c>
      <c r="M3747" s="2">
        <f t="shared" si="348"/>
        <v>225.6</v>
      </c>
      <c r="O3747" s="2" t="str">
        <f t="shared" si="349"/>
        <v/>
      </c>
      <c r="P3747" s="2" t="str">
        <f>IF(ISNUMBER(O3747),SUMIFS(O$1:$O3747,A$1:$A3747,A3747,C$1:$C3747,C3747,G$1:$G3747,G3747,E$1:$E3747,E3747),"")</f>
        <v/>
      </c>
      <c r="U3747" t="str">
        <f t="shared" si="350"/>
        <v/>
      </c>
      <c r="AC3747" s="2" t="str">
        <f t="shared" si="351"/>
        <v/>
      </c>
      <c r="AH3747" s="2" t="str">
        <f t="shared" si="352"/>
        <v/>
      </c>
      <c r="AI3747" s="2" t="str">
        <f>IF(ISNUMBER(AH3747),SUMIFS($AH$1:AH3747,$A$1:A3747,A3747,C$1:$C3747,C3747,$G$1:G3747,G3747,$E$1:E3747,E3747),"")</f>
        <v/>
      </c>
      <c r="AJ3747">
        <f t="shared" si="353"/>
        <v>3</v>
      </c>
    </row>
    <row r="3748" spans="1:36" x14ac:dyDescent="0.25">
      <c r="A3748" s="14" t="s">
        <v>94</v>
      </c>
      <c r="B3748" t="s">
        <v>80</v>
      </c>
      <c r="C3748" t="s">
        <v>90</v>
      </c>
      <c r="D3748" s="13">
        <v>42446</v>
      </c>
      <c r="E3748">
        <v>1</v>
      </c>
      <c r="F3748">
        <v>100</v>
      </c>
      <c r="G3748" s="2" t="s">
        <v>87</v>
      </c>
      <c r="H3748" s="2" t="s">
        <v>13</v>
      </c>
      <c r="I3748">
        <v>13</v>
      </c>
      <c r="J3748" s="2" t="s">
        <v>88</v>
      </c>
      <c r="K3748" s="2">
        <v>90</v>
      </c>
      <c r="L3748" s="2">
        <v>2426</v>
      </c>
      <c r="M3748" s="2">
        <f t="shared" si="348"/>
        <v>242.6</v>
      </c>
      <c r="O3748" s="2" t="str">
        <f t="shared" si="349"/>
        <v/>
      </c>
      <c r="P3748" s="2" t="str">
        <f>IF(ISNUMBER(O3748),SUMIFS(O$1:$O3748,A$1:$A3748,A3748,C$1:$C3748,C3748,G$1:$G3748,G3748,E$1:$E3748,E3748),"")</f>
        <v/>
      </c>
      <c r="U3748" t="str">
        <f t="shared" si="350"/>
        <v/>
      </c>
      <c r="AC3748" s="2" t="str">
        <f t="shared" si="351"/>
        <v/>
      </c>
      <c r="AH3748" s="2" t="str">
        <f t="shared" si="352"/>
        <v/>
      </c>
      <c r="AI3748" s="2" t="str">
        <f>IF(ISNUMBER(AH3748),SUMIFS($AH$1:AH3748,$A$1:A3748,A3748,C$1:$C3748,C3748,$G$1:G3748,G3748,$E$1:E3748,E3748),"")</f>
        <v/>
      </c>
      <c r="AJ3748">
        <f t="shared" si="353"/>
        <v>3</v>
      </c>
    </row>
    <row r="3749" spans="1:36" x14ac:dyDescent="0.25">
      <c r="A3749" s="14" t="s">
        <v>93</v>
      </c>
      <c r="B3749" t="s">
        <v>80</v>
      </c>
      <c r="C3749" t="s">
        <v>90</v>
      </c>
      <c r="D3749" s="13">
        <v>42446</v>
      </c>
      <c r="E3749">
        <v>1</v>
      </c>
      <c r="F3749">
        <v>200</v>
      </c>
      <c r="G3749" s="2" t="s">
        <v>87</v>
      </c>
      <c r="H3749" s="2" t="s">
        <v>13</v>
      </c>
      <c r="I3749">
        <v>13</v>
      </c>
      <c r="J3749" s="2" t="s">
        <v>88</v>
      </c>
      <c r="K3749" s="2">
        <v>180</v>
      </c>
      <c r="L3749" s="2">
        <v>2494</v>
      </c>
      <c r="M3749" s="2">
        <f t="shared" si="348"/>
        <v>249.4</v>
      </c>
      <c r="O3749" s="2" t="str">
        <f t="shared" si="349"/>
        <v/>
      </c>
      <c r="P3749" s="2" t="str">
        <f>IF(ISNUMBER(O3749),SUMIFS(O$1:$O3749,A$1:$A3749,A3749,C$1:$C3749,C3749,G$1:$G3749,G3749,E$1:$E3749,E3749),"")</f>
        <v/>
      </c>
      <c r="U3749" t="str">
        <f t="shared" si="350"/>
        <v/>
      </c>
      <c r="AC3749" s="2" t="str">
        <f t="shared" si="351"/>
        <v/>
      </c>
      <c r="AH3749" s="2" t="str">
        <f t="shared" si="352"/>
        <v/>
      </c>
      <c r="AI3749" s="2" t="str">
        <f>IF(ISNUMBER(AH3749),SUMIFS($AH$1:AH3749,$A$1:A3749,A3749,C$1:$C3749,C3749,$G$1:G3749,G3749,$E$1:E3749,E3749),"")</f>
        <v/>
      </c>
      <c r="AJ3749">
        <f t="shared" si="353"/>
        <v>3</v>
      </c>
    </row>
    <row r="3750" spans="1:36" x14ac:dyDescent="0.25">
      <c r="A3750" s="14" t="s">
        <v>92</v>
      </c>
      <c r="B3750" t="s">
        <v>80</v>
      </c>
      <c r="C3750" t="s">
        <v>90</v>
      </c>
      <c r="D3750" s="13">
        <v>42446</v>
      </c>
      <c r="E3750">
        <v>1</v>
      </c>
      <c r="F3750">
        <v>350</v>
      </c>
      <c r="G3750" s="2" t="s">
        <v>87</v>
      </c>
      <c r="H3750" s="2" t="s">
        <v>13</v>
      </c>
      <c r="I3750">
        <v>13</v>
      </c>
      <c r="J3750" s="2" t="s">
        <v>88</v>
      </c>
      <c r="K3750" s="2">
        <v>315</v>
      </c>
      <c r="L3750" s="2">
        <v>2460</v>
      </c>
      <c r="M3750" s="2">
        <f t="shared" si="348"/>
        <v>246</v>
      </c>
      <c r="O3750" s="2" t="str">
        <f t="shared" si="349"/>
        <v/>
      </c>
      <c r="P3750" s="2" t="str">
        <f>IF(ISNUMBER(O3750),SUMIFS(O$1:$O3750,A$1:$A3750,A3750,C$1:$C3750,C3750,G$1:$G3750,G3750,E$1:$E3750,E3750),"")</f>
        <v/>
      </c>
      <c r="U3750" t="str">
        <f t="shared" si="350"/>
        <v/>
      </c>
      <c r="AC3750" s="2" t="str">
        <f t="shared" si="351"/>
        <v/>
      </c>
      <c r="AH3750" s="2" t="str">
        <f t="shared" si="352"/>
        <v/>
      </c>
      <c r="AI3750" s="2" t="str">
        <f>IF(ISNUMBER(AH3750),SUMIFS($AH$1:AH3750,$A$1:A3750,A3750,C$1:$C3750,C3750,$G$1:G3750,G3750,$E$1:E3750,E3750),"")</f>
        <v/>
      </c>
      <c r="AJ3750">
        <f t="shared" si="353"/>
        <v>3</v>
      </c>
    </row>
    <row r="3751" spans="1:36" x14ac:dyDescent="0.25">
      <c r="A3751" s="14" t="s">
        <v>91</v>
      </c>
      <c r="B3751" t="s">
        <v>80</v>
      </c>
      <c r="C3751" t="s">
        <v>90</v>
      </c>
      <c r="D3751" s="13">
        <v>42446</v>
      </c>
      <c r="E3751">
        <v>1</v>
      </c>
      <c r="F3751">
        <v>500</v>
      </c>
      <c r="G3751" s="2" t="s">
        <v>87</v>
      </c>
      <c r="H3751" s="2" t="s">
        <v>13</v>
      </c>
      <c r="I3751">
        <v>13</v>
      </c>
      <c r="J3751" s="2" t="s">
        <v>88</v>
      </c>
      <c r="K3751" s="2">
        <v>450</v>
      </c>
      <c r="L3751" s="2">
        <v>2494</v>
      </c>
      <c r="M3751" s="2">
        <f t="shared" si="348"/>
        <v>249.4</v>
      </c>
      <c r="O3751" s="2" t="str">
        <f t="shared" si="349"/>
        <v/>
      </c>
      <c r="P3751" s="2" t="str">
        <f>IF(ISNUMBER(O3751),SUMIFS(O$1:$O3751,A$1:$A3751,A3751,C$1:$C3751,C3751,G$1:$G3751,G3751,E$1:$E3751,E3751),"")</f>
        <v/>
      </c>
      <c r="U3751" t="str">
        <f t="shared" si="350"/>
        <v/>
      </c>
      <c r="AC3751" s="2" t="str">
        <f t="shared" si="351"/>
        <v/>
      </c>
      <c r="AH3751" s="2" t="str">
        <f t="shared" si="352"/>
        <v/>
      </c>
      <c r="AI3751" s="2" t="str">
        <f>IF(ISNUMBER(AH3751),SUMIFS($AH$1:AH3751,$A$1:A3751,A3751,C$1:$C3751,C3751,$G$1:G3751,G3751,$E$1:E3751,E3751),"")</f>
        <v/>
      </c>
      <c r="AJ3751">
        <f t="shared" si="353"/>
        <v>3</v>
      </c>
    </row>
    <row r="3752" spans="1:36" x14ac:dyDescent="0.25">
      <c r="A3752" s="14" t="s">
        <v>96</v>
      </c>
      <c r="B3752" t="s">
        <v>80</v>
      </c>
      <c r="C3752" t="s">
        <v>90</v>
      </c>
      <c r="D3752" s="13">
        <v>42446</v>
      </c>
      <c r="E3752">
        <v>2</v>
      </c>
      <c r="F3752">
        <v>0</v>
      </c>
      <c r="G3752" s="2" t="s">
        <v>87</v>
      </c>
      <c r="H3752" s="2" t="s">
        <v>13</v>
      </c>
      <c r="I3752">
        <v>13</v>
      </c>
      <c r="J3752" s="2" t="s">
        <v>88</v>
      </c>
      <c r="K3752" s="2">
        <v>0</v>
      </c>
      <c r="L3752" s="2">
        <v>2290</v>
      </c>
      <c r="M3752" s="2">
        <f t="shared" si="348"/>
        <v>229</v>
      </c>
      <c r="O3752" s="2" t="str">
        <f t="shared" si="349"/>
        <v/>
      </c>
      <c r="P3752" s="2" t="str">
        <f>IF(ISNUMBER(O3752),SUMIFS(O$1:$O3752,A$1:$A3752,A3752,C$1:$C3752,C3752,G$1:$G3752,G3752,E$1:$E3752,E3752),"")</f>
        <v/>
      </c>
      <c r="U3752" t="str">
        <f t="shared" si="350"/>
        <v/>
      </c>
      <c r="AC3752" s="2" t="str">
        <f t="shared" si="351"/>
        <v/>
      </c>
      <c r="AH3752" s="2" t="str">
        <f t="shared" si="352"/>
        <v/>
      </c>
      <c r="AI3752" s="2" t="str">
        <f>IF(ISNUMBER(AH3752),SUMIFS($AH$1:AH3752,$A$1:A3752,A3752,C$1:$C3752,C3752,$G$1:G3752,G3752,$E$1:E3752,E3752),"")</f>
        <v/>
      </c>
      <c r="AJ3752">
        <f t="shared" si="353"/>
        <v>3</v>
      </c>
    </row>
    <row r="3753" spans="1:36" x14ac:dyDescent="0.25">
      <c r="A3753" s="14" t="s">
        <v>95</v>
      </c>
      <c r="B3753" t="s">
        <v>80</v>
      </c>
      <c r="C3753" t="s">
        <v>90</v>
      </c>
      <c r="D3753" s="13">
        <v>42446</v>
      </c>
      <c r="E3753">
        <v>2</v>
      </c>
      <c r="F3753">
        <v>50</v>
      </c>
      <c r="G3753" s="2" t="s">
        <v>87</v>
      </c>
      <c r="H3753" s="2" t="s">
        <v>13</v>
      </c>
      <c r="I3753">
        <v>13</v>
      </c>
      <c r="J3753" s="2" t="s">
        <v>88</v>
      </c>
      <c r="K3753" s="2">
        <v>45</v>
      </c>
      <c r="L3753" s="2">
        <v>2290</v>
      </c>
      <c r="M3753" s="2">
        <f t="shared" si="348"/>
        <v>229</v>
      </c>
      <c r="O3753" s="2" t="str">
        <f t="shared" si="349"/>
        <v/>
      </c>
      <c r="P3753" s="2" t="str">
        <f>IF(ISNUMBER(O3753),SUMIFS(O$1:$O3753,A$1:$A3753,A3753,C$1:$C3753,C3753,G$1:$G3753,G3753,E$1:$E3753,E3753),"")</f>
        <v/>
      </c>
      <c r="U3753" t="str">
        <f t="shared" si="350"/>
        <v/>
      </c>
      <c r="AC3753" s="2" t="str">
        <f t="shared" si="351"/>
        <v/>
      </c>
      <c r="AH3753" s="2" t="str">
        <f t="shared" si="352"/>
        <v/>
      </c>
      <c r="AI3753" s="2" t="str">
        <f>IF(ISNUMBER(AH3753),SUMIFS($AH$1:AH3753,$A$1:A3753,A3753,C$1:$C3753,C3753,$G$1:G3753,G3753,$E$1:E3753,E3753),"")</f>
        <v/>
      </c>
      <c r="AJ3753">
        <f t="shared" si="353"/>
        <v>3</v>
      </c>
    </row>
    <row r="3754" spans="1:36" x14ac:dyDescent="0.25">
      <c r="A3754" s="14" t="s">
        <v>94</v>
      </c>
      <c r="B3754" t="s">
        <v>80</v>
      </c>
      <c r="C3754" t="s">
        <v>90</v>
      </c>
      <c r="D3754" s="13">
        <v>42446</v>
      </c>
      <c r="E3754">
        <v>2</v>
      </c>
      <c r="F3754">
        <v>100</v>
      </c>
      <c r="G3754" s="2" t="s">
        <v>87</v>
      </c>
      <c r="H3754" s="2" t="s">
        <v>13</v>
      </c>
      <c r="I3754">
        <v>13</v>
      </c>
      <c r="J3754" s="2" t="s">
        <v>88</v>
      </c>
      <c r="K3754" s="2">
        <v>90</v>
      </c>
      <c r="L3754" s="2">
        <v>2392</v>
      </c>
      <c r="M3754" s="2">
        <f t="shared" si="348"/>
        <v>239.2</v>
      </c>
      <c r="O3754" s="2" t="str">
        <f t="shared" si="349"/>
        <v/>
      </c>
      <c r="P3754" s="2" t="str">
        <f>IF(ISNUMBER(O3754),SUMIFS(O$1:$O3754,A$1:$A3754,A3754,C$1:$C3754,C3754,G$1:$G3754,G3754,E$1:$E3754,E3754),"")</f>
        <v/>
      </c>
      <c r="U3754" t="str">
        <f t="shared" si="350"/>
        <v/>
      </c>
      <c r="AC3754" s="2" t="str">
        <f t="shared" si="351"/>
        <v/>
      </c>
      <c r="AH3754" s="2" t="str">
        <f t="shared" si="352"/>
        <v/>
      </c>
      <c r="AI3754" s="2" t="str">
        <f>IF(ISNUMBER(AH3754),SUMIFS($AH$1:AH3754,$A$1:A3754,A3754,C$1:$C3754,C3754,$G$1:G3754,G3754,$E$1:E3754,E3754),"")</f>
        <v/>
      </c>
      <c r="AJ3754">
        <f t="shared" si="353"/>
        <v>3</v>
      </c>
    </row>
    <row r="3755" spans="1:36" x14ac:dyDescent="0.25">
      <c r="A3755" s="14" t="s">
        <v>93</v>
      </c>
      <c r="B3755" t="s">
        <v>80</v>
      </c>
      <c r="C3755" t="s">
        <v>90</v>
      </c>
      <c r="D3755" s="13">
        <v>42446</v>
      </c>
      <c r="E3755">
        <v>2</v>
      </c>
      <c r="F3755">
        <v>200</v>
      </c>
      <c r="G3755" s="2" t="s">
        <v>87</v>
      </c>
      <c r="H3755" s="2" t="s">
        <v>13</v>
      </c>
      <c r="I3755">
        <v>13</v>
      </c>
      <c r="J3755" s="2" t="s">
        <v>88</v>
      </c>
      <c r="K3755" s="2">
        <v>180</v>
      </c>
      <c r="L3755" s="2">
        <v>2426</v>
      </c>
      <c r="M3755" s="2">
        <f t="shared" si="348"/>
        <v>242.6</v>
      </c>
      <c r="O3755" s="2" t="str">
        <f t="shared" si="349"/>
        <v/>
      </c>
      <c r="P3755" s="2" t="str">
        <f>IF(ISNUMBER(O3755),SUMIFS(O$1:$O3755,A$1:$A3755,A3755,C$1:$C3755,C3755,G$1:$G3755,G3755,E$1:$E3755,E3755),"")</f>
        <v/>
      </c>
      <c r="U3755" t="str">
        <f t="shared" si="350"/>
        <v/>
      </c>
      <c r="AC3755" s="2" t="str">
        <f t="shared" si="351"/>
        <v/>
      </c>
      <c r="AH3755" s="2" t="str">
        <f t="shared" si="352"/>
        <v/>
      </c>
      <c r="AI3755" s="2" t="str">
        <f>IF(ISNUMBER(AH3755),SUMIFS($AH$1:AH3755,$A$1:A3755,A3755,C$1:$C3755,C3755,$G$1:G3755,G3755,$E$1:E3755,E3755),"")</f>
        <v/>
      </c>
      <c r="AJ3755">
        <f t="shared" si="353"/>
        <v>3</v>
      </c>
    </row>
    <row r="3756" spans="1:36" x14ac:dyDescent="0.25">
      <c r="A3756" s="14" t="s">
        <v>92</v>
      </c>
      <c r="B3756" t="s">
        <v>80</v>
      </c>
      <c r="C3756" t="s">
        <v>90</v>
      </c>
      <c r="D3756" s="13">
        <v>42446</v>
      </c>
      <c r="E3756">
        <v>2</v>
      </c>
      <c r="F3756">
        <v>350</v>
      </c>
      <c r="G3756" s="2" t="s">
        <v>87</v>
      </c>
      <c r="H3756" s="2" t="s">
        <v>13</v>
      </c>
      <c r="I3756">
        <v>13</v>
      </c>
      <c r="J3756" s="2" t="s">
        <v>88</v>
      </c>
      <c r="K3756" s="2">
        <v>315</v>
      </c>
      <c r="L3756" s="2">
        <v>2460</v>
      </c>
      <c r="M3756" s="2">
        <f t="shared" si="348"/>
        <v>246</v>
      </c>
      <c r="O3756" s="2" t="str">
        <f t="shared" si="349"/>
        <v/>
      </c>
      <c r="P3756" s="2" t="str">
        <f>IF(ISNUMBER(O3756),SUMIFS(O$1:$O3756,A$1:$A3756,A3756,C$1:$C3756,C3756,G$1:$G3756,G3756,E$1:$E3756,E3756),"")</f>
        <v/>
      </c>
      <c r="U3756" t="str">
        <f t="shared" si="350"/>
        <v/>
      </c>
      <c r="AC3756" s="2" t="str">
        <f t="shared" si="351"/>
        <v/>
      </c>
      <c r="AH3756" s="2" t="str">
        <f t="shared" si="352"/>
        <v/>
      </c>
      <c r="AI3756" s="2" t="str">
        <f>IF(ISNUMBER(AH3756),SUMIFS($AH$1:AH3756,$A$1:A3756,A3756,C$1:$C3756,C3756,$G$1:G3756,G3756,$E$1:E3756,E3756),"")</f>
        <v/>
      </c>
      <c r="AJ3756">
        <f t="shared" si="353"/>
        <v>3</v>
      </c>
    </row>
    <row r="3757" spans="1:36" x14ac:dyDescent="0.25">
      <c r="A3757" s="14" t="s">
        <v>91</v>
      </c>
      <c r="B3757" t="s">
        <v>80</v>
      </c>
      <c r="C3757" t="s">
        <v>90</v>
      </c>
      <c r="D3757" s="13">
        <v>42446</v>
      </c>
      <c r="E3757">
        <v>2</v>
      </c>
      <c r="F3757">
        <v>500</v>
      </c>
      <c r="G3757" s="2" t="s">
        <v>87</v>
      </c>
      <c r="H3757" s="2" t="s">
        <v>13</v>
      </c>
      <c r="I3757">
        <v>13</v>
      </c>
      <c r="J3757" s="2" t="s">
        <v>88</v>
      </c>
      <c r="K3757" s="2">
        <v>450</v>
      </c>
      <c r="L3757" s="2">
        <v>2324</v>
      </c>
      <c r="M3757" s="2">
        <f t="shared" si="348"/>
        <v>232.4</v>
      </c>
      <c r="O3757" s="2" t="str">
        <f t="shared" si="349"/>
        <v/>
      </c>
      <c r="P3757" s="2" t="str">
        <f>IF(ISNUMBER(O3757),SUMIFS(O$1:$O3757,A$1:$A3757,A3757,C$1:$C3757,C3757,G$1:$G3757,G3757,E$1:$E3757,E3757),"")</f>
        <v/>
      </c>
      <c r="U3757" t="str">
        <f t="shared" si="350"/>
        <v/>
      </c>
      <c r="AC3757" s="2" t="str">
        <f t="shared" si="351"/>
        <v/>
      </c>
      <c r="AH3757" s="2" t="str">
        <f t="shared" si="352"/>
        <v/>
      </c>
      <c r="AI3757" s="2" t="str">
        <f>IF(ISNUMBER(AH3757),SUMIFS($AH$1:AH3757,$A$1:A3757,A3757,C$1:$C3757,C3757,$G$1:G3757,G3757,$E$1:E3757,E3757),"")</f>
        <v/>
      </c>
      <c r="AJ3757">
        <f t="shared" si="353"/>
        <v>3</v>
      </c>
    </row>
    <row r="3758" spans="1:36" x14ac:dyDescent="0.25">
      <c r="A3758" s="14" t="s">
        <v>96</v>
      </c>
      <c r="B3758" t="s">
        <v>80</v>
      </c>
      <c r="C3758" t="s">
        <v>90</v>
      </c>
      <c r="D3758" s="13">
        <v>42446</v>
      </c>
      <c r="E3758">
        <v>3</v>
      </c>
      <c r="F3758">
        <v>0</v>
      </c>
      <c r="G3758" s="2" t="s">
        <v>87</v>
      </c>
      <c r="H3758" s="2" t="s">
        <v>13</v>
      </c>
      <c r="I3758">
        <v>13</v>
      </c>
      <c r="J3758" s="2" t="s">
        <v>88</v>
      </c>
      <c r="K3758" s="2">
        <v>0</v>
      </c>
      <c r="L3758" s="2">
        <v>2800</v>
      </c>
      <c r="M3758" s="2">
        <f t="shared" si="348"/>
        <v>280</v>
      </c>
      <c r="O3758" s="2" t="str">
        <f t="shared" si="349"/>
        <v/>
      </c>
      <c r="P3758" s="2" t="str">
        <f>IF(ISNUMBER(O3758),SUMIFS(O$1:$O3758,A$1:$A3758,A3758,C$1:$C3758,C3758,G$1:$G3758,G3758,E$1:$E3758,E3758),"")</f>
        <v/>
      </c>
      <c r="U3758" t="str">
        <f t="shared" si="350"/>
        <v/>
      </c>
      <c r="AC3758" s="2" t="str">
        <f t="shared" si="351"/>
        <v/>
      </c>
      <c r="AH3758" s="2" t="str">
        <f t="shared" si="352"/>
        <v/>
      </c>
      <c r="AI3758" s="2" t="str">
        <f>IF(ISNUMBER(AH3758),SUMIFS($AH$1:AH3758,$A$1:A3758,A3758,C$1:$C3758,C3758,$G$1:G3758,G3758,$E$1:E3758,E3758),"")</f>
        <v/>
      </c>
      <c r="AJ3758">
        <f t="shared" si="353"/>
        <v>3</v>
      </c>
    </row>
    <row r="3759" spans="1:36" x14ac:dyDescent="0.25">
      <c r="A3759" s="14" t="s">
        <v>95</v>
      </c>
      <c r="B3759" t="s">
        <v>80</v>
      </c>
      <c r="C3759" t="s">
        <v>90</v>
      </c>
      <c r="D3759" s="13">
        <v>42446</v>
      </c>
      <c r="E3759">
        <v>3</v>
      </c>
      <c r="F3759">
        <v>50</v>
      </c>
      <c r="G3759" s="2" t="s">
        <v>87</v>
      </c>
      <c r="H3759" s="2" t="s">
        <v>13</v>
      </c>
      <c r="I3759">
        <v>13</v>
      </c>
      <c r="J3759" s="2" t="s">
        <v>88</v>
      </c>
      <c r="K3759" s="2">
        <v>45</v>
      </c>
      <c r="L3759" s="2">
        <v>2358</v>
      </c>
      <c r="M3759" s="2">
        <f t="shared" si="348"/>
        <v>235.8</v>
      </c>
      <c r="O3759" s="2" t="str">
        <f t="shared" si="349"/>
        <v/>
      </c>
      <c r="P3759" s="2" t="str">
        <f>IF(ISNUMBER(O3759),SUMIFS(O$1:$O3759,A$1:$A3759,A3759,C$1:$C3759,C3759,G$1:$G3759,G3759,E$1:$E3759,E3759),"")</f>
        <v/>
      </c>
      <c r="U3759" t="str">
        <f t="shared" si="350"/>
        <v/>
      </c>
      <c r="AC3759" s="2" t="str">
        <f t="shared" si="351"/>
        <v/>
      </c>
      <c r="AH3759" s="2" t="str">
        <f t="shared" si="352"/>
        <v/>
      </c>
      <c r="AI3759" s="2" t="str">
        <f>IF(ISNUMBER(AH3759),SUMIFS($AH$1:AH3759,$A$1:A3759,A3759,C$1:$C3759,C3759,$G$1:G3759,G3759,$E$1:E3759,E3759),"")</f>
        <v/>
      </c>
      <c r="AJ3759">
        <f t="shared" si="353"/>
        <v>3</v>
      </c>
    </row>
    <row r="3760" spans="1:36" x14ac:dyDescent="0.25">
      <c r="A3760" s="14" t="s">
        <v>94</v>
      </c>
      <c r="B3760" t="s">
        <v>80</v>
      </c>
      <c r="C3760" t="s">
        <v>90</v>
      </c>
      <c r="D3760" s="13">
        <v>42446</v>
      </c>
      <c r="E3760">
        <v>3</v>
      </c>
      <c r="F3760">
        <v>100</v>
      </c>
      <c r="G3760" s="2" t="s">
        <v>87</v>
      </c>
      <c r="H3760" s="2" t="s">
        <v>13</v>
      </c>
      <c r="I3760">
        <v>13</v>
      </c>
      <c r="J3760" s="2" t="s">
        <v>88</v>
      </c>
      <c r="K3760" s="2">
        <v>90</v>
      </c>
      <c r="L3760" s="2">
        <v>2528</v>
      </c>
      <c r="M3760" s="2">
        <f t="shared" si="348"/>
        <v>252.8</v>
      </c>
      <c r="O3760" s="2" t="str">
        <f t="shared" si="349"/>
        <v/>
      </c>
      <c r="P3760" s="2" t="str">
        <f>IF(ISNUMBER(O3760),SUMIFS(O$1:$O3760,A$1:$A3760,A3760,C$1:$C3760,C3760,G$1:$G3760,G3760,E$1:$E3760,E3760),"")</f>
        <v/>
      </c>
      <c r="U3760" t="str">
        <f t="shared" si="350"/>
        <v/>
      </c>
      <c r="AC3760" s="2" t="str">
        <f t="shared" si="351"/>
        <v/>
      </c>
      <c r="AH3760" s="2" t="str">
        <f t="shared" si="352"/>
        <v/>
      </c>
      <c r="AI3760" s="2" t="str">
        <f>IF(ISNUMBER(AH3760),SUMIFS($AH$1:AH3760,$A$1:A3760,A3760,C$1:$C3760,C3760,$G$1:G3760,G3760,$E$1:E3760,E3760),"")</f>
        <v/>
      </c>
      <c r="AJ3760">
        <f t="shared" si="353"/>
        <v>3</v>
      </c>
    </row>
    <row r="3761" spans="1:36" x14ac:dyDescent="0.25">
      <c r="A3761" s="14" t="s">
        <v>93</v>
      </c>
      <c r="B3761" t="s">
        <v>80</v>
      </c>
      <c r="C3761" t="s">
        <v>90</v>
      </c>
      <c r="D3761" s="13">
        <v>42446</v>
      </c>
      <c r="E3761">
        <v>3</v>
      </c>
      <c r="F3761">
        <v>200</v>
      </c>
      <c r="G3761" s="2" t="s">
        <v>87</v>
      </c>
      <c r="H3761" s="2" t="s">
        <v>13</v>
      </c>
      <c r="I3761">
        <v>13</v>
      </c>
      <c r="J3761" s="2" t="s">
        <v>88</v>
      </c>
      <c r="K3761" s="2">
        <v>180</v>
      </c>
      <c r="L3761" s="2">
        <v>2732</v>
      </c>
      <c r="M3761" s="2">
        <f t="shared" si="348"/>
        <v>273.2</v>
      </c>
      <c r="O3761" s="2" t="str">
        <f t="shared" si="349"/>
        <v/>
      </c>
      <c r="P3761" s="2" t="str">
        <f>IF(ISNUMBER(O3761),SUMIFS(O$1:$O3761,A$1:$A3761,A3761,C$1:$C3761,C3761,G$1:$G3761,G3761,E$1:$E3761,E3761),"")</f>
        <v/>
      </c>
      <c r="U3761" t="str">
        <f t="shared" si="350"/>
        <v/>
      </c>
      <c r="AC3761" s="2" t="str">
        <f t="shared" si="351"/>
        <v/>
      </c>
      <c r="AH3761" s="2" t="str">
        <f t="shared" si="352"/>
        <v/>
      </c>
      <c r="AI3761" s="2" t="str">
        <f>IF(ISNUMBER(AH3761),SUMIFS($AH$1:AH3761,$A$1:A3761,A3761,C$1:$C3761,C3761,$G$1:G3761,G3761,$E$1:E3761,E3761),"")</f>
        <v/>
      </c>
      <c r="AJ3761">
        <f t="shared" si="353"/>
        <v>3</v>
      </c>
    </row>
    <row r="3762" spans="1:36" x14ac:dyDescent="0.25">
      <c r="A3762" s="14" t="s">
        <v>92</v>
      </c>
      <c r="B3762" t="s">
        <v>80</v>
      </c>
      <c r="C3762" t="s">
        <v>90</v>
      </c>
      <c r="D3762" s="13">
        <v>42446</v>
      </c>
      <c r="E3762">
        <v>3</v>
      </c>
      <c r="F3762">
        <v>350</v>
      </c>
      <c r="G3762" s="2" t="s">
        <v>87</v>
      </c>
      <c r="H3762" s="2" t="s">
        <v>13</v>
      </c>
      <c r="I3762">
        <v>13</v>
      </c>
      <c r="J3762" s="2" t="s">
        <v>88</v>
      </c>
      <c r="K3762" s="2">
        <v>315</v>
      </c>
      <c r="L3762" s="2">
        <v>2528</v>
      </c>
      <c r="M3762" s="2">
        <f t="shared" si="348"/>
        <v>252.8</v>
      </c>
      <c r="O3762" s="2" t="str">
        <f t="shared" si="349"/>
        <v/>
      </c>
      <c r="P3762" s="2" t="str">
        <f>IF(ISNUMBER(O3762),SUMIFS(O$1:$O3762,A$1:$A3762,A3762,C$1:$C3762,C3762,G$1:$G3762,G3762,E$1:$E3762,E3762),"")</f>
        <v/>
      </c>
      <c r="U3762" t="str">
        <f t="shared" si="350"/>
        <v/>
      </c>
      <c r="AC3762" s="2" t="str">
        <f t="shared" si="351"/>
        <v/>
      </c>
      <c r="AH3762" s="2" t="str">
        <f t="shared" si="352"/>
        <v/>
      </c>
      <c r="AI3762" s="2" t="str">
        <f>IF(ISNUMBER(AH3762),SUMIFS($AH$1:AH3762,$A$1:A3762,A3762,C$1:$C3762,C3762,$G$1:G3762,G3762,$E$1:E3762,E3762),"")</f>
        <v/>
      </c>
      <c r="AJ3762">
        <f t="shared" si="353"/>
        <v>3</v>
      </c>
    </row>
    <row r="3763" spans="1:36" x14ac:dyDescent="0.25">
      <c r="A3763" s="14" t="s">
        <v>91</v>
      </c>
      <c r="B3763" t="s">
        <v>80</v>
      </c>
      <c r="C3763" t="s">
        <v>90</v>
      </c>
      <c r="D3763" s="13">
        <v>42446</v>
      </c>
      <c r="E3763">
        <v>3</v>
      </c>
      <c r="F3763">
        <v>500</v>
      </c>
      <c r="G3763" s="2" t="s">
        <v>87</v>
      </c>
      <c r="H3763" s="2" t="s">
        <v>13</v>
      </c>
      <c r="I3763">
        <v>13</v>
      </c>
      <c r="J3763" s="2" t="s">
        <v>88</v>
      </c>
      <c r="K3763" s="2">
        <v>450</v>
      </c>
      <c r="L3763" s="2">
        <v>2562</v>
      </c>
      <c r="M3763" s="2">
        <f t="shared" si="348"/>
        <v>256.2</v>
      </c>
      <c r="O3763" s="2" t="str">
        <f t="shared" si="349"/>
        <v/>
      </c>
      <c r="P3763" s="2" t="str">
        <f>IF(ISNUMBER(O3763),SUMIFS(O$1:$O3763,A$1:$A3763,A3763,C$1:$C3763,C3763,G$1:$G3763,G3763,E$1:$E3763,E3763),"")</f>
        <v/>
      </c>
      <c r="U3763" t="str">
        <f t="shared" si="350"/>
        <v/>
      </c>
      <c r="AC3763" s="2" t="str">
        <f t="shared" si="351"/>
        <v/>
      </c>
      <c r="AH3763" s="2" t="str">
        <f t="shared" si="352"/>
        <v/>
      </c>
      <c r="AI3763" s="2" t="str">
        <f>IF(ISNUMBER(AH3763),SUMIFS($AH$1:AH3763,$A$1:A3763,A3763,C$1:$C3763,C3763,$G$1:G3763,G3763,$E$1:E3763,E3763),"")</f>
        <v/>
      </c>
      <c r="AJ3763">
        <f t="shared" si="353"/>
        <v>3</v>
      </c>
    </row>
    <row r="3764" spans="1:36" x14ac:dyDescent="0.25">
      <c r="A3764" s="14" t="s">
        <v>96</v>
      </c>
      <c r="B3764" t="s">
        <v>80</v>
      </c>
      <c r="C3764" t="s">
        <v>90</v>
      </c>
      <c r="D3764" s="13">
        <v>42458</v>
      </c>
      <c r="E3764">
        <v>1</v>
      </c>
      <c r="F3764">
        <v>0</v>
      </c>
      <c r="G3764" s="2" t="s">
        <v>87</v>
      </c>
      <c r="H3764" s="2" t="s">
        <v>13</v>
      </c>
      <c r="I3764">
        <v>13</v>
      </c>
      <c r="J3764" s="2" t="s">
        <v>88</v>
      </c>
      <c r="K3764" s="2">
        <v>0</v>
      </c>
      <c r="L3764" s="2">
        <v>2324</v>
      </c>
      <c r="M3764" s="2">
        <f t="shared" si="348"/>
        <v>232.4</v>
      </c>
      <c r="O3764" s="2" t="str">
        <f t="shared" si="349"/>
        <v/>
      </c>
      <c r="P3764" s="2" t="str">
        <f>IF(ISNUMBER(O3764),SUMIFS(O$1:$O3764,A$1:$A3764,A3764,C$1:$C3764,C3764,G$1:$G3764,G3764,E$1:$E3764,E3764),"")</f>
        <v/>
      </c>
      <c r="U3764" t="str">
        <f t="shared" si="350"/>
        <v/>
      </c>
      <c r="AC3764" s="2" t="str">
        <f t="shared" si="351"/>
        <v/>
      </c>
      <c r="AH3764" s="2" t="str">
        <f t="shared" si="352"/>
        <v/>
      </c>
      <c r="AI3764" s="2" t="str">
        <f>IF(ISNUMBER(AH3764),SUMIFS($AH$1:AH3764,$A$1:A3764,A3764,C$1:$C3764,C3764,$G$1:G3764,G3764,$E$1:E3764,E3764),"")</f>
        <v/>
      </c>
      <c r="AJ3764">
        <f t="shared" si="353"/>
        <v>3</v>
      </c>
    </row>
    <row r="3765" spans="1:36" x14ac:dyDescent="0.25">
      <c r="A3765" s="14" t="s">
        <v>95</v>
      </c>
      <c r="B3765" t="s">
        <v>80</v>
      </c>
      <c r="C3765" t="s">
        <v>90</v>
      </c>
      <c r="D3765" s="13">
        <v>42458</v>
      </c>
      <c r="E3765">
        <v>1</v>
      </c>
      <c r="F3765">
        <v>50</v>
      </c>
      <c r="G3765" s="2" t="s">
        <v>87</v>
      </c>
      <c r="H3765" s="2" t="s">
        <v>13</v>
      </c>
      <c r="I3765">
        <v>13</v>
      </c>
      <c r="J3765" s="2" t="s">
        <v>88</v>
      </c>
      <c r="K3765" s="2">
        <v>45</v>
      </c>
      <c r="L3765" s="2">
        <v>2256</v>
      </c>
      <c r="M3765" s="2">
        <f t="shared" si="348"/>
        <v>225.6</v>
      </c>
      <c r="O3765" s="2" t="str">
        <f t="shared" si="349"/>
        <v/>
      </c>
      <c r="P3765" s="2" t="str">
        <f>IF(ISNUMBER(O3765),SUMIFS(O$1:$O3765,A$1:$A3765,A3765,C$1:$C3765,C3765,G$1:$G3765,G3765,E$1:$E3765,E3765),"")</f>
        <v/>
      </c>
      <c r="U3765" t="str">
        <f t="shared" si="350"/>
        <v/>
      </c>
      <c r="AC3765" s="2" t="str">
        <f t="shared" si="351"/>
        <v/>
      </c>
      <c r="AH3765" s="2" t="str">
        <f t="shared" si="352"/>
        <v/>
      </c>
      <c r="AI3765" s="2" t="str">
        <f>IF(ISNUMBER(AH3765),SUMIFS($AH$1:AH3765,$A$1:A3765,A3765,C$1:$C3765,C3765,$G$1:G3765,G3765,$E$1:E3765,E3765),"")</f>
        <v/>
      </c>
      <c r="AJ3765">
        <f t="shared" si="353"/>
        <v>3</v>
      </c>
    </row>
    <row r="3766" spans="1:36" x14ac:dyDescent="0.25">
      <c r="A3766" s="14" t="s">
        <v>94</v>
      </c>
      <c r="B3766" t="s">
        <v>80</v>
      </c>
      <c r="C3766" t="s">
        <v>90</v>
      </c>
      <c r="D3766" s="13">
        <v>42458</v>
      </c>
      <c r="E3766">
        <v>1</v>
      </c>
      <c r="F3766">
        <v>100</v>
      </c>
      <c r="G3766" s="2" t="s">
        <v>87</v>
      </c>
      <c r="H3766" s="2" t="s">
        <v>13</v>
      </c>
      <c r="I3766">
        <v>13</v>
      </c>
      <c r="J3766" s="2" t="s">
        <v>88</v>
      </c>
      <c r="K3766" s="2">
        <v>90</v>
      </c>
      <c r="L3766" s="2">
        <v>2392</v>
      </c>
      <c r="M3766" s="2">
        <f t="shared" si="348"/>
        <v>239.2</v>
      </c>
      <c r="O3766" s="2" t="str">
        <f t="shared" si="349"/>
        <v/>
      </c>
      <c r="P3766" s="2" t="str">
        <f>IF(ISNUMBER(O3766),SUMIFS(O$1:$O3766,A$1:$A3766,A3766,C$1:$C3766,C3766,G$1:$G3766,G3766,E$1:$E3766,E3766),"")</f>
        <v/>
      </c>
      <c r="U3766" t="str">
        <f t="shared" si="350"/>
        <v/>
      </c>
      <c r="AC3766" s="2" t="str">
        <f t="shared" si="351"/>
        <v/>
      </c>
      <c r="AH3766" s="2" t="str">
        <f t="shared" si="352"/>
        <v/>
      </c>
      <c r="AI3766" s="2" t="str">
        <f>IF(ISNUMBER(AH3766),SUMIFS($AH$1:AH3766,$A$1:A3766,A3766,C$1:$C3766,C3766,$G$1:G3766,G3766,$E$1:E3766,E3766),"")</f>
        <v/>
      </c>
      <c r="AJ3766">
        <f t="shared" si="353"/>
        <v>3</v>
      </c>
    </row>
    <row r="3767" spans="1:36" x14ac:dyDescent="0.25">
      <c r="A3767" s="14" t="s">
        <v>93</v>
      </c>
      <c r="B3767" t="s">
        <v>80</v>
      </c>
      <c r="C3767" t="s">
        <v>90</v>
      </c>
      <c r="D3767" s="13">
        <v>42458</v>
      </c>
      <c r="E3767">
        <v>1</v>
      </c>
      <c r="F3767">
        <v>200</v>
      </c>
      <c r="G3767" s="2" t="s">
        <v>87</v>
      </c>
      <c r="H3767" s="2" t="s">
        <v>13</v>
      </c>
      <c r="I3767">
        <v>13</v>
      </c>
      <c r="J3767" s="2" t="s">
        <v>88</v>
      </c>
      <c r="K3767" s="2">
        <v>180</v>
      </c>
      <c r="L3767" s="2">
        <v>2800</v>
      </c>
      <c r="M3767" s="2">
        <f t="shared" si="348"/>
        <v>280</v>
      </c>
      <c r="O3767" s="2" t="str">
        <f t="shared" si="349"/>
        <v/>
      </c>
      <c r="P3767" s="2" t="str">
        <f>IF(ISNUMBER(O3767),SUMIFS(O$1:$O3767,A$1:$A3767,A3767,C$1:$C3767,C3767,G$1:$G3767,G3767,E$1:$E3767,E3767),"")</f>
        <v/>
      </c>
      <c r="U3767" t="str">
        <f t="shared" si="350"/>
        <v/>
      </c>
      <c r="AC3767" s="2" t="str">
        <f t="shared" si="351"/>
        <v/>
      </c>
      <c r="AH3767" s="2" t="str">
        <f t="shared" si="352"/>
        <v/>
      </c>
      <c r="AI3767" s="2" t="str">
        <f>IF(ISNUMBER(AH3767),SUMIFS($AH$1:AH3767,$A$1:A3767,A3767,C$1:$C3767,C3767,$G$1:G3767,G3767,$E$1:E3767,E3767),"")</f>
        <v/>
      </c>
      <c r="AJ3767">
        <f t="shared" si="353"/>
        <v>3</v>
      </c>
    </row>
    <row r="3768" spans="1:36" x14ac:dyDescent="0.25">
      <c r="A3768" s="14" t="s">
        <v>92</v>
      </c>
      <c r="B3768" t="s">
        <v>80</v>
      </c>
      <c r="C3768" t="s">
        <v>90</v>
      </c>
      <c r="D3768" s="13">
        <v>42458</v>
      </c>
      <c r="E3768">
        <v>1</v>
      </c>
      <c r="F3768">
        <v>350</v>
      </c>
      <c r="G3768" s="2" t="s">
        <v>87</v>
      </c>
      <c r="H3768" s="2" t="s">
        <v>13</v>
      </c>
      <c r="I3768">
        <v>13</v>
      </c>
      <c r="J3768" s="2" t="s">
        <v>88</v>
      </c>
      <c r="K3768" s="2">
        <v>315</v>
      </c>
      <c r="L3768" s="2">
        <v>2528</v>
      </c>
      <c r="M3768" s="2">
        <f t="shared" si="348"/>
        <v>252.8</v>
      </c>
      <c r="O3768" s="2" t="str">
        <f t="shared" si="349"/>
        <v/>
      </c>
      <c r="P3768" s="2" t="str">
        <f>IF(ISNUMBER(O3768),SUMIFS(O$1:$O3768,A$1:$A3768,A3768,C$1:$C3768,C3768,G$1:$G3768,G3768,E$1:$E3768,E3768),"")</f>
        <v/>
      </c>
      <c r="U3768" t="str">
        <f t="shared" si="350"/>
        <v/>
      </c>
      <c r="AC3768" s="2" t="str">
        <f t="shared" si="351"/>
        <v/>
      </c>
      <c r="AH3768" s="2" t="str">
        <f t="shared" si="352"/>
        <v/>
      </c>
      <c r="AI3768" s="2" t="str">
        <f>IF(ISNUMBER(AH3768),SUMIFS($AH$1:AH3768,$A$1:A3768,A3768,C$1:$C3768,C3768,$G$1:G3768,G3768,$E$1:E3768,E3768),"")</f>
        <v/>
      </c>
      <c r="AJ3768">
        <f t="shared" si="353"/>
        <v>3</v>
      </c>
    </row>
    <row r="3769" spans="1:36" x14ac:dyDescent="0.25">
      <c r="A3769" s="14" t="s">
        <v>91</v>
      </c>
      <c r="B3769" t="s">
        <v>80</v>
      </c>
      <c r="C3769" t="s">
        <v>90</v>
      </c>
      <c r="D3769" s="13">
        <v>42458</v>
      </c>
      <c r="E3769">
        <v>1</v>
      </c>
      <c r="F3769">
        <v>500</v>
      </c>
      <c r="G3769" s="2" t="s">
        <v>87</v>
      </c>
      <c r="H3769" s="2" t="s">
        <v>13</v>
      </c>
      <c r="I3769">
        <v>13</v>
      </c>
      <c r="J3769" s="2" t="s">
        <v>88</v>
      </c>
      <c r="K3769" s="2">
        <v>450</v>
      </c>
      <c r="L3769" s="2">
        <v>2596</v>
      </c>
      <c r="M3769" s="2">
        <f t="shared" si="348"/>
        <v>259.60000000000002</v>
      </c>
      <c r="O3769" s="2" t="str">
        <f t="shared" si="349"/>
        <v/>
      </c>
      <c r="P3769" s="2" t="str">
        <f>IF(ISNUMBER(O3769),SUMIFS(O$1:$O3769,A$1:$A3769,A3769,C$1:$C3769,C3769,G$1:$G3769,G3769,E$1:$E3769,E3769),"")</f>
        <v/>
      </c>
      <c r="U3769" t="str">
        <f t="shared" si="350"/>
        <v/>
      </c>
      <c r="AC3769" s="2" t="str">
        <f t="shared" si="351"/>
        <v/>
      </c>
      <c r="AH3769" s="2" t="str">
        <f t="shared" si="352"/>
        <v/>
      </c>
      <c r="AI3769" s="2" t="str">
        <f>IF(ISNUMBER(AH3769),SUMIFS($AH$1:AH3769,$A$1:A3769,A3769,C$1:$C3769,C3769,$G$1:G3769,G3769,$E$1:E3769,E3769),"")</f>
        <v/>
      </c>
      <c r="AJ3769">
        <f t="shared" si="353"/>
        <v>3</v>
      </c>
    </row>
    <row r="3770" spans="1:36" x14ac:dyDescent="0.25">
      <c r="A3770" s="14" t="s">
        <v>96</v>
      </c>
      <c r="B3770" t="s">
        <v>80</v>
      </c>
      <c r="C3770" t="s">
        <v>90</v>
      </c>
      <c r="D3770" s="13">
        <v>42458</v>
      </c>
      <c r="E3770">
        <v>2</v>
      </c>
      <c r="F3770">
        <v>0</v>
      </c>
      <c r="G3770" s="2" t="s">
        <v>87</v>
      </c>
      <c r="H3770" s="2" t="s">
        <v>13</v>
      </c>
      <c r="I3770">
        <v>13</v>
      </c>
      <c r="J3770" s="2" t="s">
        <v>88</v>
      </c>
      <c r="K3770" s="2">
        <v>0</v>
      </c>
      <c r="L3770" s="2">
        <v>2324</v>
      </c>
      <c r="M3770" s="2">
        <f t="shared" si="348"/>
        <v>232.4</v>
      </c>
      <c r="O3770" s="2" t="str">
        <f t="shared" si="349"/>
        <v/>
      </c>
      <c r="P3770" s="2" t="str">
        <f>IF(ISNUMBER(O3770),SUMIFS(O$1:$O3770,A$1:$A3770,A3770,C$1:$C3770,C3770,G$1:$G3770,G3770,E$1:$E3770,E3770),"")</f>
        <v/>
      </c>
      <c r="U3770" t="str">
        <f t="shared" si="350"/>
        <v/>
      </c>
      <c r="AC3770" s="2" t="str">
        <f t="shared" si="351"/>
        <v/>
      </c>
      <c r="AH3770" s="2" t="str">
        <f t="shared" si="352"/>
        <v/>
      </c>
      <c r="AI3770" s="2" t="str">
        <f>IF(ISNUMBER(AH3770),SUMIFS($AH$1:AH3770,$A$1:A3770,A3770,C$1:$C3770,C3770,$G$1:G3770,G3770,$E$1:E3770,E3770),"")</f>
        <v/>
      </c>
      <c r="AJ3770">
        <f t="shared" si="353"/>
        <v>3</v>
      </c>
    </row>
    <row r="3771" spans="1:36" x14ac:dyDescent="0.25">
      <c r="A3771" s="14" t="s">
        <v>95</v>
      </c>
      <c r="B3771" t="s">
        <v>80</v>
      </c>
      <c r="C3771" t="s">
        <v>90</v>
      </c>
      <c r="D3771" s="13">
        <v>42458</v>
      </c>
      <c r="E3771">
        <v>2</v>
      </c>
      <c r="F3771">
        <v>50</v>
      </c>
      <c r="G3771" s="2" t="s">
        <v>87</v>
      </c>
      <c r="H3771" s="2" t="s">
        <v>13</v>
      </c>
      <c r="I3771">
        <v>13</v>
      </c>
      <c r="J3771" s="2" t="s">
        <v>88</v>
      </c>
      <c r="K3771" s="2">
        <v>45</v>
      </c>
      <c r="L3771" s="2">
        <v>2426</v>
      </c>
      <c r="M3771" s="2">
        <f t="shared" si="348"/>
        <v>242.6</v>
      </c>
      <c r="O3771" s="2" t="str">
        <f t="shared" si="349"/>
        <v/>
      </c>
      <c r="P3771" s="2" t="str">
        <f>IF(ISNUMBER(O3771),SUMIFS(O$1:$O3771,A$1:$A3771,A3771,C$1:$C3771,C3771,G$1:$G3771,G3771,E$1:$E3771,E3771),"")</f>
        <v/>
      </c>
      <c r="U3771" t="str">
        <f t="shared" si="350"/>
        <v/>
      </c>
      <c r="AC3771" s="2" t="str">
        <f t="shared" si="351"/>
        <v/>
      </c>
      <c r="AH3771" s="2" t="str">
        <f t="shared" si="352"/>
        <v/>
      </c>
      <c r="AI3771" s="2" t="str">
        <f>IF(ISNUMBER(AH3771),SUMIFS($AH$1:AH3771,$A$1:A3771,A3771,C$1:$C3771,C3771,$G$1:G3771,G3771,$E$1:E3771,E3771),"")</f>
        <v/>
      </c>
      <c r="AJ3771">
        <f t="shared" si="353"/>
        <v>3</v>
      </c>
    </row>
    <row r="3772" spans="1:36" x14ac:dyDescent="0.25">
      <c r="A3772" s="14" t="s">
        <v>94</v>
      </c>
      <c r="B3772" t="s">
        <v>80</v>
      </c>
      <c r="C3772" t="s">
        <v>90</v>
      </c>
      <c r="D3772" s="13">
        <v>42458</v>
      </c>
      <c r="E3772">
        <v>2</v>
      </c>
      <c r="F3772">
        <v>100</v>
      </c>
      <c r="G3772" s="2" t="s">
        <v>87</v>
      </c>
      <c r="H3772" s="2" t="s">
        <v>13</v>
      </c>
      <c r="I3772">
        <v>13</v>
      </c>
      <c r="J3772" s="2" t="s">
        <v>88</v>
      </c>
      <c r="K3772" s="2">
        <v>90</v>
      </c>
      <c r="L3772" s="2">
        <v>2426</v>
      </c>
      <c r="M3772" s="2">
        <f t="shared" si="348"/>
        <v>242.6</v>
      </c>
      <c r="O3772" s="2" t="str">
        <f t="shared" si="349"/>
        <v/>
      </c>
      <c r="P3772" s="2" t="str">
        <f>IF(ISNUMBER(O3772),SUMIFS(O$1:$O3772,A$1:$A3772,A3772,C$1:$C3772,C3772,G$1:$G3772,G3772,E$1:$E3772,E3772),"")</f>
        <v/>
      </c>
      <c r="U3772" t="str">
        <f t="shared" si="350"/>
        <v/>
      </c>
      <c r="AC3772" s="2" t="str">
        <f t="shared" si="351"/>
        <v/>
      </c>
      <c r="AH3772" s="2" t="str">
        <f t="shared" si="352"/>
        <v/>
      </c>
      <c r="AI3772" s="2" t="str">
        <f>IF(ISNUMBER(AH3772),SUMIFS($AH$1:AH3772,$A$1:A3772,A3772,C$1:$C3772,C3772,$G$1:G3772,G3772,$E$1:E3772,E3772),"")</f>
        <v/>
      </c>
      <c r="AJ3772">
        <f t="shared" si="353"/>
        <v>3</v>
      </c>
    </row>
    <row r="3773" spans="1:36" x14ac:dyDescent="0.25">
      <c r="A3773" s="14" t="s">
        <v>93</v>
      </c>
      <c r="B3773" t="s">
        <v>80</v>
      </c>
      <c r="C3773" t="s">
        <v>90</v>
      </c>
      <c r="D3773" s="13">
        <v>42458</v>
      </c>
      <c r="E3773">
        <v>2</v>
      </c>
      <c r="F3773">
        <v>200</v>
      </c>
      <c r="G3773" s="2" t="s">
        <v>87</v>
      </c>
      <c r="H3773" s="2" t="s">
        <v>13</v>
      </c>
      <c r="I3773">
        <v>13</v>
      </c>
      <c r="J3773" s="2" t="s">
        <v>88</v>
      </c>
      <c r="K3773" s="2">
        <v>180</v>
      </c>
      <c r="L3773" s="2">
        <v>2358</v>
      </c>
      <c r="M3773" s="2">
        <f t="shared" si="348"/>
        <v>235.8</v>
      </c>
      <c r="O3773" s="2" t="str">
        <f t="shared" si="349"/>
        <v/>
      </c>
      <c r="P3773" s="2" t="str">
        <f>IF(ISNUMBER(O3773),SUMIFS(O$1:$O3773,A$1:$A3773,A3773,C$1:$C3773,C3773,G$1:$G3773,G3773,E$1:$E3773,E3773),"")</f>
        <v/>
      </c>
      <c r="U3773" t="str">
        <f t="shared" si="350"/>
        <v/>
      </c>
      <c r="AC3773" s="2" t="str">
        <f t="shared" si="351"/>
        <v/>
      </c>
      <c r="AH3773" s="2" t="str">
        <f t="shared" si="352"/>
        <v/>
      </c>
      <c r="AI3773" s="2" t="str">
        <f>IF(ISNUMBER(AH3773),SUMIFS($AH$1:AH3773,$A$1:A3773,A3773,C$1:$C3773,C3773,$G$1:G3773,G3773,$E$1:E3773,E3773),"")</f>
        <v/>
      </c>
      <c r="AJ3773">
        <f t="shared" si="353"/>
        <v>3</v>
      </c>
    </row>
    <row r="3774" spans="1:36" x14ac:dyDescent="0.25">
      <c r="A3774" s="14" t="s">
        <v>92</v>
      </c>
      <c r="B3774" t="s">
        <v>80</v>
      </c>
      <c r="C3774" t="s">
        <v>90</v>
      </c>
      <c r="D3774" s="13">
        <v>42458</v>
      </c>
      <c r="E3774">
        <v>2</v>
      </c>
      <c r="F3774">
        <v>350</v>
      </c>
      <c r="G3774" s="2" t="s">
        <v>87</v>
      </c>
      <c r="H3774" s="2" t="s">
        <v>13</v>
      </c>
      <c r="I3774">
        <v>13</v>
      </c>
      <c r="J3774" s="2" t="s">
        <v>88</v>
      </c>
      <c r="K3774" s="2">
        <v>315</v>
      </c>
      <c r="L3774" s="2">
        <v>2324</v>
      </c>
      <c r="M3774" s="2">
        <f t="shared" si="348"/>
        <v>232.4</v>
      </c>
      <c r="O3774" s="2" t="str">
        <f t="shared" si="349"/>
        <v/>
      </c>
      <c r="P3774" s="2" t="str">
        <f>IF(ISNUMBER(O3774),SUMIFS(O$1:$O3774,A$1:$A3774,A3774,C$1:$C3774,C3774,G$1:$G3774,G3774,E$1:$E3774,E3774),"")</f>
        <v/>
      </c>
      <c r="U3774" t="str">
        <f t="shared" si="350"/>
        <v/>
      </c>
      <c r="AC3774" s="2" t="str">
        <f t="shared" si="351"/>
        <v/>
      </c>
      <c r="AH3774" s="2" t="str">
        <f t="shared" si="352"/>
        <v/>
      </c>
      <c r="AI3774" s="2" t="str">
        <f>IF(ISNUMBER(AH3774),SUMIFS($AH$1:AH3774,$A$1:A3774,A3774,C$1:$C3774,C3774,$G$1:G3774,G3774,$E$1:E3774,E3774),"")</f>
        <v/>
      </c>
      <c r="AJ3774">
        <f t="shared" si="353"/>
        <v>3</v>
      </c>
    </row>
    <row r="3775" spans="1:36" x14ac:dyDescent="0.25">
      <c r="A3775" s="14" t="s">
        <v>91</v>
      </c>
      <c r="B3775" t="s">
        <v>80</v>
      </c>
      <c r="C3775" t="s">
        <v>90</v>
      </c>
      <c r="D3775" s="13">
        <v>42458</v>
      </c>
      <c r="E3775">
        <v>2</v>
      </c>
      <c r="F3775">
        <v>500</v>
      </c>
      <c r="G3775" s="2" t="s">
        <v>87</v>
      </c>
      <c r="H3775" s="2" t="s">
        <v>13</v>
      </c>
      <c r="I3775">
        <v>13</v>
      </c>
      <c r="J3775" s="2" t="s">
        <v>88</v>
      </c>
      <c r="K3775" s="2">
        <v>450</v>
      </c>
      <c r="L3775" s="2">
        <v>2324</v>
      </c>
      <c r="M3775" s="2">
        <f t="shared" si="348"/>
        <v>232.4</v>
      </c>
      <c r="O3775" s="2" t="str">
        <f t="shared" si="349"/>
        <v/>
      </c>
      <c r="P3775" s="2" t="str">
        <f>IF(ISNUMBER(O3775),SUMIFS(O$1:$O3775,A$1:$A3775,A3775,C$1:$C3775,C3775,G$1:$G3775,G3775,E$1:$E3775,E3775),"")</f>
        <v/>
      </c>
      <c r="U3775" t="str">
        <f t="shared" si="350"/>
        <v/>
      </c>
      <c r="AC3775" s="2" t="str">
        <f t="shared" si="351"/>
        <v/>
      </c>
      <c r="AH3775" s="2" t="str">
        <f t="shared" si="352"/>
        <v/>
      </c>
      <c r="AI3775" s="2" t="str">
        <f>IF(ISNUMBER(AH3775),SUMIFS($AH$1:AH3775,$A$1:A3775,A3775,C$1:$C3775,C3775,$G$1:G3775,G3775,$E$1:E3775,E3775),"")</f>
        <v/>
      </c>
      <c r="AJ3775">
        <f t="shared" si="353"/>
        <v>3</v>
      </c>
    </row>
    <row r="3776" spans="1:36" x14ac:dyDescent="0.25">
      <c r="A3776" s="14" t="s">
        <v>96</v>
      </c>
      <c r="B3776" t="s">
        <v>80</v>
      </c>
      <c r="C3776" t="s">
        <v>90</v>
      </c>
      <c r="D3776" s="13">
        <v>42458</v>
      </c>
      <c r="E3776">
        <v>3</v>
      </c>
      <c r="F3776">
        <v>0</v>
      </c>
      <c r="G3776" s="2" t="s">
        <v>87</v>
      </c>
      <c r="H3776" s="2" t="s">
        <v>13</v>
      </c>
      <c r="I3776">
        <v>13</v>
      </c>
      <c r="J3776" s="2" t="s">
        <v>88</v>
      </c>
      <c r="K3776" s="2">
        <v>0</v>
      </c>
      <c r="L3776" s="2">
        <v>2426</v>
      </c>
      <c r="M3776" s="2">
        <f t="shared" si="348"/>
        <v>242.6</v>
      </c>
      <c r="O3776" s="2" t="str">
        <f t="shared" si="349"/>
        <v/>
      </c>
      <c r="P3776" s="2" t="str">
        <f>IF(ISNUMBER(O3776),SUMIFS(O$1:$O3776,A$1:$A3776,A3776,C$1:$C3776,C3776,G$1:$G3776,G3776,E$1:$E3776,E3776),"")</f>
        <v/>
      </c>
      <c r="U3776" t="str">
        <f t="shared" si="350"/>
        <v/>
      </c>
      <c r="AC3776" s="2" t="str">
        <f t="shared" si="351"/>
        <v/>
      </c>
      <c r="AH3776" s="2" t="str">
        <f t="shared" si="352"/>
        <v/>
      </c>
      <c r="AI3776" s="2" t="str">
        <f>IF(ISNUMBER(AH3776),SUMIFS($AH$1:AH3776,$A$1:A3776,A3776,C$1:$C3776,C3776,$G$1:G3776,G3776,$E$1:E3776,E3776),"")</f>
        <v/>
      </c>
      <c r="AJ3776">
        <f t="shared" si="353"/>
        <v>3</v>
      </c>
    </row>
    <row r="3777" spans="1:36" x14ac:dyDescent="0.25">
      <c r="A3777" s="14" t="s">
        <v>95</v>
      </c>
      <c r="B3777" t="s">
        <v>80</v>
      </c>
      <c r="C3777" t="s">
        <v>90</v>
      </c>
      <c r="D3777" s="13">
        <v>42458</v>
      </c>
      <c r="E3777">
        <v>3</v>
      </c>
      <c r="F3777">
        <v>50</v>
      </c>
      <c r="G3777" s="2" t="s">
        <v>87</v>
      </c>
      <c r="H3777" s="2" t="s">
        <v>13</v>
      </c>
      <c r="I3777">
        <v>13</v>
      </c>
      <c r="J3777" s="2" t="s">
        <v>88</v>
      </c>
      <c r="K3777" s="2">
        <v>45</v>
      </c>
      <c r="L3777" s="2">
        <v>2528</v>
      </c>
      <c r="M3777" s="2">
        <f t="shared" si="348"/>
        <v>252.8</v>
      </c>
      <c r="O3777" s="2" t="str">
        <f t="shared" si="349"/>
        <v/>
      </c>
      <c r="P3777" s="2" t="str">
        <f>IF(ISNUMBER(O3777),SUMIFS(O$1:$O3777,A$1:$A3777,A3777,C$1:$C3777,C3777,G$1:$G3777,G3777,E$1:$E3777,E3777),"")</f>
        <v/>
      </c>
      <c r="U3777" t="str">
        <f t="shared" si="350"/>
        <v/>
      </c>
      <c r="AC3777" s="2" t="str">
        <f t="shared" si="351"/>
        <v/>
      </c>
      <c r="AH3777" s="2" t="str">
        <f t="shared" si="352"/>
        <v/>
      </c>
      <c r="AI3777" s="2" t="str">
        <f>IF(ISNUMBER(AH3777),SUMIFS($AH$1:AH3777,$A$1:A3777,A3777,C$1:$C3777,C3777,$G$1:G3777,G3777,$E$1:E3777,E3777),"")</f>
        <v/>
      </c>
      <c r="AJ3777">
        <f t="shared" si="353"/>
        <v>3</v>
      </c>
    </row>
    <row r="3778" spans="1:36" x14ac:dyDescent="0.25">
      <c r="A3778" s="14" t="s">
        <v>94</v>
      </c>
      <c r="B3778" t="s">
        <v>80</v>
      </c>
      <c r="C3778" t="s">
        <v>90</v>
      </c>
      <c r="D3778" s="13">
        <v>42458</v>
      </c>
      <c r="E3778">
        <v>3</v>
      </c>
      <c r="F3778">
        <v>100</v>
      </c>
      <c r="G3778" s="2" t="s">
        <v>87</v>
      </c>
      <c r="H3778" s="2" t="s">
        <v>13</v>
      </c>
      <c r="I3778">
        <v>13</v>
      </c>
      <c r="J3778" s="2" t="s">
        <v>88</v>
      </c>
      <c r="K3778" s="2">
        <v>90</v>
      </c>
      <c r="L3778" s="2">
        <v>2460</v>
      </c>
      <c r="M3778" s="2">
        <f t="shared" ref="M3778:M3841" si="354">IF(ISNUMBER(L3778),L3778/10,"")</f>
        <v>246</v>
      </c>
      <c r="O3778" s="2" t="str">
        <f t="shared" ref="O3778:O3841" si="355">IF(ISNUMBER(N3778),N3778/10,"")</f>
        <v/>
      </c>
      <c r="P3778" s="2" t="str">
        <f>IF(ISNUMBER(O3778),SUMIFS(O$1:$O3778,A$1:$A3778,A3778,C$1:$C3778,C3778,G$1:$G3778,G3778,E$1:$E3778,E3778),"")</f>
        <v/>
      </c>
      <c r="U3778" t="str">
        <f t="shared" ref="U3778:U3841" si="356">IF(ISNUMBER(R3778),R3778/100,"")</f>
        <v/>
      </c>
      <c r="AC3778" s="2" t="str">
        <f t="shared" ref="AC3778:AC3841" si="357">IF(ISNUMBER(AB3778),AB3778,"")</f>
        <v/>
      </c>
      <c r="AH3778" s="2" t="str">
        <f t="shared" ref="AH3778:AH3841" si="358">IF(AND(ISNUMBER(AB3778),ISNUMBER(O3778)),ROUND(O3778*AB3778,3),"")</f>
        <v/>
      </c>
      <c r="AI3778" s="2" t="str">
        <f>IF(ISNUMBER(AH3778),SUMIFS($AH$1:AH3778,$A$1:A3778,A3778,C$1:$C3778,C3778,$G$1:G3778,G3778,$E$1:E3778,E3778),"")</f>
        <v/>
      </c>
      <c r="AJ3778">
        <f t="shared" ref="AJ3778:AJ3841" si="359">COUNT(K3778:AI3778)</f>
        <v>3</v>
      </c>
    </row>
    <row r="3779" spans="1:36" x14ac:dyDescent="0.25">
      <c r="A3779" s="14" t="s">
        <v>93</v>
      </c>
      <c r="B3779" t="s">
        <v>80</v>
      </c>
      <c r="C3779" t="s">
        <v>90</v>
      </c>
      <c r="D3779" s="13">
        <v>42458</v>
      </c>
      <c r="E3779">
        <v>3</v>
      </c>
      <c r="F3779">
        <v>200</v>
      </c>
      <c r="G3779" s="2" t="s">
        <v>87</v>
      </c>
      <c r="H3779" s="2" t="s">
        <v>13</v>
      </c>
      <c r="I3779">
        <v>13</v>
      </c>
      <c r="J3779" s="2" t="s">
        <v>88</v>
      </c>
      <c r="K3779" s="2">
        <v>180</v>
      </c>
      <c r="L3779" s="2">
        <v>2698</v>
      </c>
      <c r="M3779" s="2">
        <f t="shared" si="354"/>
        <v>269.8</v>
      </c>
      <c r="O3779" s="2" t="str">
        <f t="shared" si="355"/>
        <v/>
      </c>
      <c r="P3779" s="2" t="str">
        <f>IF(ISNUMBER(O3779),SUMIFS(O$1:$O3779,A$1:$A3779,A3779,C$1:$C3779,C3779,G$1:$G3779,G3779,E$1:$E3779,E3779),"")</f>
        <v/>
      </c>
      <c r="U3779" t="str">
        <f t="shared" si="356"/>
        <v/>
      </c>
      <c r="AC3779" s="2" t="str">
        <f t="shared" si="357"/>
        <v/>
      </c>
      <c r="AH3779" s="2" t="str">
        <f t="shared" si="358"/>
        <v/>
      </c>
      <c r="AI3779" s="2" t="str">
        <f>IF(ISNUMBER(AH3779),SUMIFS($AH$1:AH3779,$A$1:A3779,A3779,C$1:$C3779,C3779,$G$1:G3779,G3779,$E$1:E3779,E3779),"")</f>
        <v/>
      </c>
      <c r="AJ3779">
        <f t="shared" si="359"/>
        <v>3</v>
      </c>
    </row>
    <row r="3780" spans="1:36" x14ac:dyDescent="0.25">
      <c r="A3780" s="14" t="s">
        <v>92</v>
      </c>
      <c r="B3780" t="s">
        <v>80</v>
      </c>
      <c r="C3780" t="s">
        <v>90</v>
      </c>
      <c r="D3780" s="13">
        <v>42458</v>
      </c>
      <c r="E3780">
        <v>3</v>
      </c>
      <c r="F3780">
        <v>350</v>
      </c>
      <c r="G3780" s="2" t="s">
        <v>87</v>
      </c>
      <c r="H3780" s="2" t="s">
        <v>13</v>
      </c>
      <c r="I3780">
        <v>13</v>
      </c>
      <c r="J3780" s="2" t="s">
        <v>88</v>
      </c>
      <c r="K3780" s="2">
        <v>315</v>
      </c>
      <c r="L3780" s="2">
        <v>2460</v>
      </c>
      <c r="M3780" s="2">
        <f t="shared" si="354"/>
        <v>246</v>
      </c>
      <c r="O3780" s="2" t="str">
        <f t="shared" si="355"/>
        <v/>
      </c>
      <c r="P3780" s="2" t="str">
        <f>IF(ISNUMBER(O3780),SUMIFS(O$1:$O3780,A$1:$A3780,A3780,C$1:$C3780,C3780,G$1:$G3780,G3780,E$1:$E3780,E3780),"")</f>
        <v/>
      </c>
      <c r="U3780" t="str">
        <f t="shared" si="356"/>
        <v/>
      </c>
      <c r="AC3780" s="2" t="str">
        <f t="shared" si="357"/>
        <v/>
      </c>
      <c r="AH3780" s="2" t="str">
        <f t="shared" si="358"/>
        <v/>
      </c>
      <c r="AI3780" s="2" t="str">
        <f>IF(ISNUMBER(AH3780),SUMIFS($AH$1:AH3780,$A$1:A3780,A3780,C$1:$C3780,C3780,$G$1:G3780,G3780,$E$1:E3780,E3780),"")</f>
        <v/>
      </c>
      <c r="AJ3780">
        <f t="shared" si="359"/>
        <v>3</v>
      </c>
    </row>
    <row r="3781" spans="1:36" x14ac:dyDescent="0.25">
      <c r="A3781" s="14" t="s">
        <v>91</v>
      </c>
      <c r="B3781" t="s">
        <v>80</v>
      </c>
      <c r="C3781" t="s">
        <v>90</v>
      </c>
      <c r="D3781" s="13">
        <v>42458</v>
      </c>
      <c r="E3781">
        <v>3</v>
      </c>
      <c r="F3781">
        <v>500</v>
      </c>
      <c r="G3781" s="2" t="s">
        <v>87</v>
      </c>
      <c r="H3781" s="2" t="s">
        <v>13</v>
      </c>
      <c r="I3781">
        <v>13</v>
      </c>
      <c r="J3781" s="2" t="s">
        <v>88</v>
      </c>
      <c r="K3781" s="2">
        <v>450</v>
      </c>
      <c r="L3781" s="2">
        <v>2324</v>
      </c>
      <c r="M3781" s="2">
        <f t="shared" si="354"/>
        <v>232.4</v>
      </c>
      <c r="O3781" s="2" t="str">
        <f t="shared" si="355"/>
        <v/>
      </c>
      <c r="P3781" s="2" t="str">
        <f>IF(ISNUMBER(O3781),SUMIFS(O$1:$O3781,A$1:$A3781,A3781,C$1:$C3781,C3781,G$1:$G3781,G3781,E$1:$E3781,E3781),"")</f>
        <v/>
      </c>
      <c r="U3781" t="str">
        <f t="shared" si="356"/>
        <v/>
      </c>
      <c r="AC3781" s="2" t="str">
        <f t="shared" si="357"/>
        <v/>
      </c>
      <c r="AH3781" s="2" t="str">
        <f t="shared" si="358"/>
        <v/>
      </c>
      <c r="AI3781" s="2" t="str">
        <f>IF(ISNUMBER(AH3781),SUMIFS($AH$1:AH3781,$A$1:A3781,A3781,C$1:$C3781,C3781,$G$1:G3781,G3781,$E$1:E3781,E3781),"")</f>
        <v/>
      </c>
      <c r="AJ3781">
        <f t="shared" si="359"/>
        <v>3</v>
      </c>
    </row>
    <row r="3782" spans="1:36" x14ac:dyDescent="0.25">
      <c r="A3782" s="14" t="s">
        <v>96</v>
      </c>
      <c r="B3782" t="s">
        <v>80</v>
      </c>
      <c r="C3782" t="s">
        <v>90</v>
      </c>
      <c r="D3782" s="13">
        <v>42464</v>
      </c>
      <c r="E3782">
        <v>1</v>
      </c>
      <c r="F3782">
        <v>0</v>
      </c>
      <c r="G3782" s="2" t="s">
        <v>87</v>
      </c>
      <c r="H3782" s="2" t="s">
        <v>13</v>
      </c>
      <c r="I3782">
        <v>13</v>
      </c>
      <c r="J3782" s="2" t="s">
        <v>88</v>
      </c>
      <c r="K3782" s="2">
        <v>0</v>
      </c>
      <c r="L3782" s="2">
        <v>1916</v>
      </c>
      <c r="M3782" s="2">
        <f t="shared" si="354"/>
        <v>191.6</v>
      </c>
      <c r="O3782" s="2" t="str">
        <f t="shared" si="355"/>
        <v/>
      </c>
      <c r="P3782" s="2" t="str">
        <f>IF(ISNUMBER(O3782),SUMIFS(O$1:$O3782,A$1:$A3782,A3782,C$1:$C3782,C3782,G$1:$G3782,G3782,E$1:$E3782,E3782),"")</f>
        <v/>
      </c>
      <c r="U3782" t="str">
        <f t="shared" si="356"/>
        <v/>
      </c>
      <c r="AC3782" s="2" t="str">
        <f t="shared" si="357"/>
        <v/>
      </c>
      <c r="AH3782" s="2" t="str">
        <f t="shared" si="358"/>
        <v/>
      </c>
      <c r="AI3782" s="2" t="str">
        <f>IF(ISNUMBER(AH3782),SUMIFS($AH$1:AH3782,$A$1:A3782,A3782,C$1:$C3782,C3782,$G$1:G3782,G3782,$E$1:E3782,E3782),"")</f>
        <v/>
      </c>
      <c r="AJ3782">
        <f t="shared" si="359"/>
        <v>3</v>
      </c>
    </row>
    <row r="3783" spans="1:36" x14ac:dyDescent="0.25">
      <c r="A3783" s="14" t="s">
        <v>95</v>
      </c>
      <c r="B3783" t="s">
        <v>80</v>
      </c>
      <c r="C3783" t="s">
        <v>90</v>
      </c>
      <c r="D3783" s="13">
        <v>42464</v>
      </c>
      <c r="E3783">
        <v>1</v>
      </c>
      <c r="F3783">
        <v>50</v>
      </c>
      <c r="G3783" s="2" t="s">
        <v>87</v>
      </c>
      <c r="H3783" s="2" t="s">
        <v>13</v>
      </c>
      <c r="I3783">
        <v>13</v>
      </c>
      <c r="J3783" s="2" t="s">
        <v>88</v>
      </c>
      <c r="K3783" s="2">
        <v>45</v>
      </c>
      <c r="L3783" s="2">
        <v>1947</v>
      </c>
      <c r="M3783" s="2">
        <f t="shared" si="354"/>
        <v>194.7</v>
      </c>
      <c r="O3783" s="2" t="str">
        <f t="shared" si="355"/>
        <v/>
      </c>
      <c r="P3783" s="2" t="str">
        <f>IF(ISNUMBER(O3783),SUMIFS(O$1:$O3783,A$1:$A3783,A3783,C$1:$C3783,C3783,G$1:$G3783,G3783,E$1:$E3783,E3783),"")</f>
        <v/>
      </c>
      <c r="U3783" t="str">
        <f t="shared" si="356"/>
        <v/>
      </c>
      <c r="AC3783" s="2" t="str">
        <f t="shared" si="357"/>
        <v/>
      </c>
      <c r="AH3783" s="2" t="str">
        <f t="shared" si="358"/>
        <v/>
      </c>
      <c r="AI3783" s="2" t="str">
        <f>IF(ISNUMBER(AH3783),SUMIFS($AH$1:AH3783,$A$1:A3783,A3783,C$1:$C3783,C3783,$G$1:G3783,G3783,$E$1:E3783,E3783),"")</f>
        <v/>
      </c>
      <c r="AJ3783">
        <f t="shared" si="359"/>
        <v>3</v>
      </c>
    </row>
    <row r="3784" spans="1:36" x14ac:dyDescent="0.25">
      <c r="A3784" s="14" t="s">
        <v>94</v>
      </c>
      <c r="B3784" t="s">
        <v>80</v>
      </c>
      <c r="C3784" t="s">
        <v>90</v>
      </c>
      <c r="D3784" s="13">
        <v>42464</v>
      </c>
      <c r="E3784">
        <v>1</v>
      </c>
      <c r="F3784">
        <v>100</v>
      </c>
      <c r="G3784" s="2" t="s">
        <v>87</v>
      </c>
      <c r="H3784" s="2" t="s">
        <v>13</v>
      </c>
      <c r="I3784">
        <v>13</v>
      </c>
      <c r="J3784" s="2" t="s">
        <v>88</v>
      </c>
      <c r="K3784" s="2">
        <v>90</v>
      </c>
      <c r="L3784" s="2">
        <v>2257</v>
      </c>
      <c r="M3784" s="2">
        <f t="shared" si="354"/>
        <v>225.7</v>
      </c>
      <c r="O3784" s="2" t="str">
        <f t="shared" si="355"/>
        <v/>
      </c>
      <c r="P3784" s="2" t="str">
        <f>IF(ISNUMBER(O3784),SUMIFS(O$1:$O3784,A$1:$A3784,A3784,C$1:$C3784,C3784,G$1:$G3784,G3784,E$1:$E3784,E3784),"")</f>
        <v/>
      </c>
      <c r="U3784" t="str">
        <f t="shared" si="356"/>
        <v/>
      </c>
      <c r="AC3784" s="2" t="str">
        <f t="shared" si="357"/>
        <v/>
      </c>
      <c r="AH3784" s="2" t="str">
        <f t="shared" si="358"/>
        <v/>
      </c>
      <c r="AI3784" s="2" t="str">
        <f>IF(ISNUMBER(AH3784),SUMIFS($AH$1:AH3784,$A$1:A3784,A3784,C$1:$C3784,C3784,$G$1:G3784,G3784,$E$1:E3784,E3784),"")</f>
        <v/>
      </c>
      <c r="AJ3784">
        <f t="shared" si="359"/>
        <v>3</v>
      </c>
    </row>
    <row r="3785" spans="1:36" x14ac:dyDescent="0.25">
      <c r="A3785" s="14" t="s">
        <v>93</v>
      </c>
      <c r="B3785" t="s">
        <v>80</v>
      </c>
      <c r="C3785" t="s">
        <v>90</v>
      </c>
      <c r="D3785" s="13">
        <v>42464</v>
      </c>
      <c r="E3785">
        <v>1</v>
      </c>
      <c r="F3785">
        <v>200</v>
      </c>
      <c r="G3785" s="2" t="s">
        <v>87</v>
      </c>
      <c r="H3785" s="2" t="s">
        <v>13</v>
      </c>
      <c r="I3785">
        <v>13</v>
      </c>
      <c r="J3785" s="2" t="s">
        <v>88</v>
      </c>
      <c r="K3785" s="2">
        <v>180</v>
      </c>
      <c r="L3785" s="2">
        <v>2195</v>
      </c>
      <c r="M3785" s="2">
        <f t="shared" si="354"/>
        <v>219.5</v>
      </c>
      <c r="O3785" s="2" t="str">
        <f t="shared" si="355"/>
        <v/>
      </c>
      <c r="P3785" s="2" t="str">
        <f>IF(ISNUMBER(O3785),SUMIFS(O$1:$O3785,A$1:$A3785,A3785,C$1:$C3785,C3785,G$1:$G3785,G3785,E$1:$E3785,E3785),"")</f>
        <v/>
      </c>
      <c r="U3785" t="str">
        <f t="shared" si="356"/>
        <v/>
      </c>
      <c r="AC3785" s="2" t="str">
        <f t="shared" si="357"/>
        <v/>
      </c>
      <c r="AH3785" s="2" t="str">
        <f t="shared" si="358"/>
        <v/>
      </c>
      <c r="AI3785" s="2" t="str">
        <f>IF(ISNUMBER(AH3785),SUMIFS($AH$1:AH3785,$A$1:A3785,A3785,C$1:$C3785,C3785,$G$1:G3785,G3785,$E$1:E3785,E3785),"")</f>
        <v/>
      </c>
      <c r="AJ3785">
        <f t="shared" si="359"/>
        <v>3</v>
      </c>
    </row>
    <row r="3786" spans="1:36" x14ac:dyDescent="0.25">
      <c r="A3786" s="14" t="s">
        <v>92</v>
      </c>
      <c r="B3786" t="s">
        <v>80</v>
      </c>
      <c r="C3786" t="s">
        <v>90</v>
      </c>
      <c r="D3786" s="13">
        <v>42464</v>
      </c>
      <c r="E3786">
        <v>1</v>
      </c>
      <c r="F3786">
        <v>350</v>
      </c>
      <c r="G3786" s="2" t="s">
        <v>87</v>
      </c>
      <c r="H3786" s="2" t="s">
        <v>13</v>
      </c>
      <c r="I3786">
        <v>13</v>
      </c>
      <c r="J3786" s="2" t="s">
        <v>88</v>
      </c>
      <c r="K3786" s="2">
        <v>315</v>
      </c>
      <c r="L3786" s="2">
        <v>2102</v>
      </c>
      <c r="M3786" s="2">
        <f t="shared" si="354"/>
        <v>210.2</v>
      </c>
      <c r="O3786" s="2" t="str">
        <f t="shared" si="355"/>
        <v/>
      </c>
      <c r="P3786" s="2" t="str">
        <f>IF(ISNUMBER(O3786),SUMIFS(O$1:$O3786,A$1:$A3786,A3786,C$1:$C3786,C3786,G$1:$G3786,G3786,E$1:$E3786,E3786),"")</f>
        <v/>
      </c>
      <c r="U3786" t="str">
        <f t="shared" si="356"/>
        <v/>
      </c>
      <c r="AC3786" s="2" t="str">
        <f t="shared" si="357"/>
        <v/>
      </c>
      <c r="AH3786" s="2" t="str">
        <f t="shared" si="358"/>
        <v/>
      </c>
      <c r="AI3786" s="2" t="str">
        <f>IF(ISNUMBER(AH3786),SUMIFS($AH$1:AH3786,$A$1:A3786,A3786,C$1:$C3786,C3786,$G$1:G3786,G3786,$E$1:E3786,E3786),"")</f>
        <v/>
      </c>
      <c r="AJ3786">
        <f t="shared" si="359"/>
        <v>3</v>
      </c>
    </row>
    <row r="3787" spans="1:36" x14ac:dyDescent="0.25">
      <c r="A3787" s="14" t="s">
        <v>91</v>
      </c>
      <c r="B3787" t="s">
        <v>80</v>
      </c>
      <c r="C3787" t="s">
        <v>90</v>
      </c>
      <c r="D3787" s="13">
        <v>42464</v>
      </c>
      <c r="E3787">
        <v>1</v>
      </c>
      <c r="F3787">
        <v>500</v>
      </c>
      <c r="G3787" s="2" t="s">
        <v>87</v>
      </c>
      <c r="H3787" s="2" t="s">
        <v>13</v>
      </c>
      <c r="I3787">
        <v>13</v>
      </c>
      <c r="J3787" s="2" t="s">
        <v>88</v>
      </c>
      <c r="K3787" s="2">
        <v>450</v>
      </c>
      <c r="L3787" s="2">
        <v>2195</v>
      </c>
      <c r="M3787" s="2">
        <f t="shared" si="354"/>
        <v>219.5</v>
      </c>
      <c r="O3787" s="2" t="str">
        <f t="shared" si="355"/>
        <v/>
      </c>
      <c r="P3787" s="2" t="str">
        <f>IF(ISNUMBER(O3787),SUMIFS(O$1:$O3787,A$1:$A3787,A3787,C$1:$C3787,C3787,G$1:$G3787,G3787,E$1:$E3787,E3787),"")</f>
        <v/>
      </c>
      <c r="U3787" t="str">
        <f t="shared" si="356"/>
        <v/>
      </c>
      <c r="AC3787" s="2" t="str">
        <f t="shared" si="357"/>
        <v/>
      </c>
      <c r="AH3787" s="2" t="str">
        <f t="shared" si="358"/>
        <v/>
      </c>
      <c r="AI3787" s="2" t="str">
        <f>IF(ISNUMBER(AH3787),SUMIFS($AH$1:AH3787,$A$1:A3787,A3787,C$1:$C3787,C3787,$G$1:G3787,G3787,$E$1:E3787,E3787),"")</f>
        <v/>
      </c>
      <c r="AJ3787">
        <f t="shared" si="359"/>
        <v>3</v>
      </c>
    </row>
    <row r="3788" spans="1:36" x14ac:dyDescent="0.25">
      <c r="A3788" s="14" t="s">
        <v>96</v>
      </c>
      <c r="B3788" t="s">
        <v>80</v>
      </c>
      <c r="C3788" t="s">
        <v>90</v>
      </c>
      <c r="D3788" s="13">
        <v>42464</v>
      </c>
      <c r="E3788">
        <v>2</v>
      </c>
      <c r="F3788">
        <v>0</v>
      </c>
      <c r="G3788" s="2" t="s">
        <v>87</v>
      </c>
      <c r="H3788" s="2" t="s">
        <v>13</v>
      </c>
      <c r="I3788">
        <v>13</v>
      </c>
      <c r="J3788" s="2" t="s">
        <v>88</v>
      </c>
      <c r="K3788" s="2">
        <v>0</v>
      </c>
      <c r="L3788" s="2">
        <v>2009</v>
      </c>
      <c r="M3788" s="2">
        <f t="shared" si="354"/>
        <v>200.9</v>
      </c>
      <c r="O3788" s="2" t="str">
        <f t="shared" si="355"/>
        <v/>
      </c>
      <c r="P3788" s="2" t="str">
        <f>IF(ISNUMBER(O3788),SUMIFS(O$1:$O3788,A$1:$A3788,A3788,C$1:$C3788,C3788,G$1:$G3788,G3788,E$1:$E3788,E3788),"")</f>
        <v/>
      </c>
      <c r="U3788" t="str">
        <f t="shared" si="356"/>
        <v/>
      </c>
      <c r="AC3788" s="2" t="str">
        <f t="shared" si="357"/>
        <v/>
      </c>
      <c r="AH3788" s="2" t="str">
        <f t="shared" si="358"/>
        <v/>
      </c>
      <c r="AI3788" s="2" t="str">
        <f>IF(ISNUMBER(AH3788),SUMIFS($AH$1:AH3788,$A$1:A3788,A3788,C$1:$C3788,C3788,$G$1:G3788,G3788,$E$1:E3788,E3788),"")</f>
        <v/>
      </c>
      <c r="AJ3788">
        <f t="shared" si="359"/>
        <v>3</v>
      </c>
    </row>
    <row r="3789" spans="1:36" x14ac:dyDescent="0.25">
      <c r="A3789" s="14" t="s">
        <v>95</v>
      </c>
      <c r="B3789" t="s">
        <v>80</v>
      </c>
      <c r="C3789" t="s">
        <v>90</v>
      </c>
      <c r="D3789" s="13">
        <v>42464</v>
      </c>
      <c r="E3789">
        <v>2</v>
      </c>
      <c r="F3789">
        <v>50</v>
      </c>
      <c r="G3789" s="2" t="s">
        <v>87</v>
      </c>
      <c r="H3789" s="2" t="s">
        <v>13</v>
      </c>
      <c r="I3789">
        <v>13</v>
      </c>
      <c r="J3789" s="2" t="s">
        <v>88</v>
      </c>
      <c r="K3789" s="2">
        <v>45</v>
      </c>
      <c r="L3789" s="2">
        <v>2009</v>
      </c>
      <c r="M3789" s="2">
        <f t="shared" si="354"/>
        <v>200.9</v>
      </c>
      <c r="O3789" s="2" t="str">
        <f t="shared" si="355"/>
        <v/>
      </c>
      <c r="P3789" s="2" t="str">
        <f>IF(ISNUMBER(O3789),SUMIFS(O$1:$O3789,A$1:$A3789,A3789,C$1:$C3789,C3789,G$1:$G3789,G3789,E$1:$E3789,E3789),"")</f>
        <v/>
      </c>
      <c r="U3789" t="str">
        <f t="shared" si="356"/>
        <v/>
      </c>
      <c r="AC3789" s="2" t="str">
        <f t="shared" si="357"/>
        <v/>
      </c>
      <c r="AH3789" s="2" t="str">
        <f t="shared" si="358"/>
        <v/>
      </c>
      <c r="AI3789" s="2" t="str">
        <f>IF(ISNUMBER(AH3789),SUMIFS($AH$1:AH3789,$A$1:A3789,A3789,C$1:$C3789,C3789,$G$1:G3789,G3789,$E$1:E3789,E3789),"")</f>
        <v/>
      </c>
      <c r="AJ3789">
        <f t="shared" si="359"/>
        <v>3</v>
      </c>
    </row>
    <row r="3790" spans="1:36" x14ac:dyDescent="0.25">
      <c r="A3790" s="14" t="s">
        <v>94</v>
      </c>
      <c r="B3790" t="s">
        <v>80</v>
      </c>
      <c r="C3790" t="s">
        <v>90</v>
      </c>
      <c r="D3790" s="13">
        <v>42464</v>
      </c>
      <c r="E3790">
        <v>2</v>
      </c>
      <c r="F3790">
        <v>100</v>
      </c>
      <c r="G3790" s="2" t="s">
        <v>87</v>
      </c>
      <c r="H3790" s="2" t="s">
        <v>13</v>
      </c>
      <c r="I3790">
        <v>13</v>
      </c>
      <c r="J3790" s="2" t="s">
        <v>88</v>
      </c>
      <c r="K3790" s="2">
        <v>90</v>
      </c>
      <c r="L3790" s="2">
        <v>2009</v>
      </c>
      <c r="M3790" s="2">
        <f t="shared" si="354"/>
        <v>200.9</v>
      </c>
      <c r="O3790" s="2" t="str">
        <f t="shared" si="355"/>
        <v/>
      </c>
      <c r="P3790" s="2" t="str">
        <f>IF(ISNUMBER(O3790),SUMIFS(O$1:$O3790,A$1:$A3790,A3790,C$1:$C3790,C3790,G$1:$G3790,G3790,E$1:$E3790,E3790),"")</f>
        <v/>
      </c>
      <c r="U3790" t="str">
        <f t="shared" si="356"/>
        <v/>
      </c>
      <c r="AC3790" s="2" t="str">
        <f t="shared" si="357"/>
        <v/>
      </c>
      <c r="AH3790" s="2" t="str">
        <f t="shared" si="358"/>
        <v/>
      </c>
      <c r="AI3790" s="2" t="str">
        <f>IF(ISNUMBER(AH3790),SUMIFS($AH$1:AH3790,$A$1:A3790,A3790,C$1:$C3790,C3790,$G$1:G3790,G3790,$E$1:E3790,E3790),"")</f>
        <v/>
      </c>
      <c r="AJ3790">
        <f t="shared" si="359"/>
        <v>3</v>
      </c>
    </row>
    <row r="3791" spans="1:36" x14ac:dyDescent="0.25">
      <c r="A3791" s="14" t="s">
        <v>93</v>
      </c>
      <c r="B3791" t="s">
        <v>80</v>
      </c>
      <c r="C3791" t="s">
        <v>90</v>
      </c>
      <c r="D3791" s="13">
        <v>42464</v>
      </c>
      <c r="E3791">
        <v>2</v>
      </c>
      <c r="F3791">
        <v>200</v>
      </c>
      <c r="G3791" s="2" t="s">
        <v>87</v>
      </c>
      <c r="H3791" s="2" t="s">
        <v>13</v>
      </c>
      <c r="I3791">
        <v>13</v>
      </c>
      <c r="J3791" s="2" t="s">
        <v>88</v>
      </c>
      <c r="K3791" s="2">
        <v>180</v>
      </c>
      <c r="L3791" s="2">
        <v>2195</v>
      </c>
      <c r="M3791" s="2">
        <f t="shared" si="354"/>
        <v>219.5</v>
      </c>
      <c r="O3791" s="2" t="str">
        <f t="shared" si="355"/>
        <v/>
      </c>
      <c r="P3791" s="2" t="str">
        <f>IF(ISNUMBER(O3791),SUMIFS(O$1:$O3791,A$1:$A3791,A3791,C$1:$C3791,C3791,G$1:$G3791,G3791,E$1:$E3791,E3791),"")</f>
        <v/>
      </c>
      <c r="U3791" t="str">
        <f t="shared" si="356"/>
        <v/>
      </c>
      <c r="AC3791" s="2" t="str">
        <f t="shared" si="357"/>
        <v/>
      </c>
      <c r="AH3791" s="2" t="str">
        <f t="shared" si="358"/>
        <v/>
      </c>
      <c r="AI3791" s="2" t="str">
        <f>IF(ISNUMBER(AH3791),SUMIFS($AH$1:AH3791,$A$1:A3791,A3791,C$1:$C3791,C3791,$G$1:G3791,G3791,$E$1:E3791,E3791),"")</f>
        <v/>
      </c>
      <c r="AJ3791">
        <f t="shared" si="359"/>
        <v>3</v>
      </c>
    </row>
    <row r="3792" spans="1:36" x14ac:dyDescent="0.25">
      <c r="A3792" s="14" t="s">
        <v>92</v>
      </c>
      <c r="B3792" t="s">
        <v>80</v>
      </c>
      <c r="C3792" t="s">
        <v>90</v>
      </c>
      <c r="D3792" s="13">
        <v>42464</v>
      </c>
      <c r="E3792">
        <v>2</v>
      </c>
      <c r="F3792">
        <v>350</v>
      </c>
      <c r="G3792" s="2" t="s">
        <v>87</v>
      </c>
      <c r="H3792" s="2" t="s">
        <v>13</v>
      </c>
      <c r="I3792">
        <v>13</v>
      </c>
      <c r="J3792" s="2" t="s">
        <v>88</v>
      </c>
      <c r="K3792" s="2">
        <v>315</v>
      </c>
      <c r="L3792" s="2">
        <v>2040</v>
      </c>
      <c r="M3792" s="2">
        <f t="shared" si="354"/>
        <v>204</v>
      </c>
      <c r="O3792" s="2" t="str">
        <f t="shared" si="355"/>
        <v/>
      </c>
      <c r="P3792" s="2" t="str">
        <f>IF(ISNUMBER(O3792),SUMIFS(O$1:$O3792,A$1:$A3792,A3792,C$1:$C3792,C3792,G$1:$G3792,G3792,E$1:$E3792,E3792),"")</f>
        <v/>
      </c>
      <c r="U3792" t="str">
        <f t="shared" si="356"/>
        <v/>
      </c>
      <c r="AC3792" s="2" t="str">
        <f t="shared" si="357"/>
        <v/>
      </c>
      <c r="AH3792" s="2" t="str">
        <f t="shared" si="358"/>
        <v/>
      </c>
      <c r="AI3792" s="2" t="str">
        <f>IF(ISNUMBER(AH3792),SUMIFS($AH$1:AH3792,$A$1:A3792,A3792,C$1:$C3792,C3792,$G$1:G3792,G3792,$E$1:E3792,E3792),"")</f>
        <v/>
      </c>
      <c r="AJ3792">
        <f t="shared" si="359"/>
        <v>3</v>
      </c>
    </row>
    <row r="3793" spans="1:36" x14ac:dyDescent="0.25">
      <c r="A3793" s="14" t="s">
        <v>91</v>
      </c>
      <c r="B3793" t="s">
        <v>80</v>
      </c>
      <c r="C3793" t="s">
        <v>90</v>
      </c>
      <c r="D3793" s="13">
        <v>42464</v>
      </c>
      <c r="E3793">
        <v>2</v>
      </c>
      <c r="F3793">
        <v>500</v>
      </c>
      <c r="G3793" s="2" t="s">
        <v>87</v>
      </c>
      <c r="H3793" s="2" t="s">
        <v>13</v>
      </c>
      <c r="I3793">
        <v>13</v>
      </c>
      <c r="J3793" s="2" t="s">
        <v>88</v>
      </c>
      <c r="K3793" s="2">
        <v>450</v>
      </c>
      <c r="L3793" s="2">
        <v>2288</v>
      </c>
      <c r="M3793" s="2">
        <f t="shared" si="354"/>
        <v>228.8</v>
      </c>
      <c r="O3793" s="2" t="str">
        <f t="shared" si="355"/>
        <v/>
      </c>
      <c r="P3793" s="2" t="str">
        <f>IF(ISNUMBER(O3793),SUMIFS(O$1:$O3793,A$1:$A3793,A3793,C$1:$C3793,C3793,G$1:$G3793,G3793,E$1:$E3793,E3793),"")</f>
        <v/>
      </c>
      <c r="U3793" t="str">
        <f t="shared" si="356"/>
        <v/>
      </c>
      <c r="AC3793" s="2" t="str">
        <f t="shared" si="357"/>
        <v/>
      </c>
      <c r="AH3793" s="2" t="str">
        <f t="shared" si="358"/>
        <v/>
      </c>
      <c r="AI3793" s="2" t="str">
        <f>IF(ISNUMBER(AH3793),SUMIFS($AH$1:AH3793,$A$1:A3793,A3793,C$1:$C3793,C3793,$G$1:G3793,G3793,$E$1:E3793,E3793),"")</f>
        <v/>
      </c>
      <c r="AJ3793">
        <f t="shared" si="359"/>
        <v>3</v>
      </c>
    </row>
    <row r="3794" spans="1:36" x14ac:dyDescent="0.25">
      <c r="A3794" s="14" t="s">
        <v>96</v>
      </c>
      <c r="B3794" t="s">
        <v>80</v>
      </c>
      <c r="C3794" t="s">
        <v>90</v>
      </c>
      <c r="D3794" s="13">
        <v>42464</v>
      </c>
      <c r="E3794">
        <v>3</v>
      </c>
      <c r="F3794">
        <v>0</v>
      </c>
      <c r="G3794" s="2" t="s">
        <v>87</v>
      </c>
      <c r="H3794" s="2" t="s">
        <v>13</v>
      </c>
      <c r="I3794">
        <v>13</v>
      </c>
      <c r="J3794" s="2" t="s">
        <v>88</v>
      </c>
      <c r="K3794" s="2">
        <v>0</v>
      </c>
      <c r="L3794" s="2">
        <v>2350</v>
      </c>
      <c r="M3794" s="2">
        <f t="shared" si="354"/>
        <v>235</v>
      </c>
      <c r="O3794" s="2" t="str">
        <f t="shared" si="355"/>
        <v/>
      </c>
      <c r="P3794" s="2" t="str">
        <f>IF(ISNUMBER(O3794),SUMIFS(O$1:$O3794,A$1:$A3794,A3794,C$1:$C3794,C3794,G$1:$G3794,G3794,E$1:$E3794,E3794),"")</f>
        <v/>
      </c>
      <c r="U3794" t="str">
        <f t="shared" si="356"/>
        <v/>
      </c>
      <c r="AC3794" s="2" t="str">
        <f t="shared" si="357"/>
        <v/>
      </c>
      <c r="AH3794" s="2" t="str">
        <f t="shared" si="358"/>
        <v/>
      </c>
      <c r="AI3794" s="2" t="str">
        <f>IF(ISNUMBER(AH3794),SUMIFS($AH$1:AH3794,$A$1:A3794,A3794,C$1:$C3794,C3794,$G$1:G3794,G3794,$E$1:E3794,E3794),"")</f>
        <v/>
      </c>
      <c r="AJ3794">
        <f t="shared" si="359"/>
        <v>3</v>
      </c>
    </row>
    <row r="3795" spans="1:36" x14ac:dyDescent="0.25">
      <c r="A3795" s="14" t="s">
        <v>95</v>
      </c>
      <c r="B3795" t="s">
        <v>80</v>
      </c>
      <c r="C3795" t="s">
        <v>90</v>
      </c>
      <c r="D3795" s="13">
        <v>42464</v>
      </c>
      <c r="E3795">
        <v>3</v>
      </c>
      <c r="F3795">
        <v>50</v>
      </c>
      <c r="G3795" s="2" t="s">
        <v>87</v>
      </c>
      <c r="H3795" s="2" t="s">
        <v>13</v>
      </c>
      <c r="I3795">
        <v>13</v>
      </c>
      <c r="J3795" s="2" t="s">
        <v>88</v>
      </c>
      <c r="K3795" s="2">
        <v>45</v>
      </c>
      <c r="L3795" s="2">
        <v>1978</v>
      </c>
      <c r="M3795" s="2">
        <f t="shared" si="354"/>
        <v>197.8</v>
      </c>
      <c r="O3795" s="2" t="str">
        <f t="shared" si="355"/>
        <v/>
      </c>
      <c r="P3795" s="2" t="str">
        <f>IF(ISNUMBER(O3795),SUMIFS(O$1:$O3795,A$1:$A3795,A3795,C$1:$C3795,C3795,G$1:$G3795,G3795,E$1:$E3795,E3795),"")</f>
        <v/>
      </c>
      <c r="U3795" t="str">
        <f t="shared" si="356"/>
        <v/>
      </c>
      <c r="AC3795" s="2" t="str">
        <f t="shared" si="357"/>
        <v/>
      </c>
      <c r="AH3795" s="2" t="str">
        <f t="shared" si="358"/>
        <v/>
      </c>
      <c r="AI3795" s="2" t="str">
        <f>IF(ISNUMBER(AH3795),SUMIFS($AH$1:AH3795,$A$1:A3795,A3795,C$1:$C3795,C3795,$G$1:G3795,G3795,$E$1:E3795,E3795),"")</f>
        <v/>
      </c>
      <c r="AJ3795">
        <f t="shared" si="359"/>
        <v>3</v>
      </c>
    </row>
    <row r="3796" spans="1:36" x14ac:dyDescent="0.25">
      <c r="A3796" s="14" t="s">
        <v>94</v>
      </c>
      <c r="B3796" t="s">
        <v>80</v>
      </c>
      <c r="C3796" t="s">
        <v>90</v>
      </c>
      <c r="D3796" s="13">
        <v>42464</v>
      </c>
      <c r="E3796">
        <v>3</v>
      </c>
      <c r="F3796">
        <v>100</v>
      </c>
      <c r="G3796" s="2" t="s">
        <v>87</v>
      </c>
      <c r="H3796" s="2" t="s">
        <v>13</v>
      </c>
      <c r="I3796">
        <v>13</v>
      </c>
      <c r="J3796" s="2" t="s">
        <v>88</v>
      </c>
      <c r="K3796" s="2">
        <v>90</v>
      </c>
      <c r="L3796" s="2">
        <v>2226</v>
      </c>
      <c r="M3796" s="2">
        <f t="shared" si="354"/>
        <v>222.6</v>
      </c>
      <c r="O3796" s="2" t="str">
        <f t="shared" si="355"/>
        <v/>
      </c>
      <c r="P3796" s="2" t="str">
        <f>IF(ISNUMBER(O3796),SUMIFS(O$1:$O3796,A$1:$A3796,A3796,C$1:$C3796,C3796,G$1:$G3796,G3796,E$1:$E3796,E3796),"")</f>
        <v/>
      </c>
      <c r="U3796" t="str">
        <f t="shared" si="356"/>
        <v/>
      </c>
      <c r="AC3796" s="2" t="str">
        <f t="shared" si="357"/>
        <v/>
      </c>
      <c r="AH3796" s="2" t="str">
        <f t="shared" si="358"/>
        <v/>
      </c>
      <c r="AI3796" s="2" t="str">
        <f>IF(ISNUMBER(AH3796),SUMIFS($AH$1:AH3796,$A$1:A3796,A3796,C$1:$C3796,C3796,$G$1:G3796,G3796,$E$1:E3796,E3796),"")</f>
        <v/>
      </c>
      <c r="AJ3796">
        <f t="shared" si="359"/>
        <v>3</v>
      </c>
    </row>
    <row r="3797" spans="1:36" x14ac:dyDescent="0.25">
      <c r="A3797" s="14" t="s">
        <v>93</v>
      </c>
      <c r="B3797" t="s">
        <v>80</v>
      </c>
      <c r="C3797" t="s">
        <v>90</v>
      </c>
      <c r="D3797" s="13">
        <v>42464</v>
      </c>
      <c r="E3797">
        <v>3</v>
      </c>
      <c r="F3797">
        <v>200</v>
      </c>
      <c r="G3797" s="2" t="s">
        <v>87</v>
      </c>
      <c r="H3797" s="2" t="s">
        <v>13</v>
      </c>
      <c r="I3797">
        <v>13</v>
      </c>
      <c r="J3797" s="2" t="s">
        <v>88</v>
      </c>
      <c r="K3797" s="2">
        <v>180</v>
      </c>
      <c r="L3797" s="2">
        <v>2257</v>
      </c>
      <c r="M3797" s="2">
        <f t="shared" si="354"/>
        <v>225.7</v>
      </c>
      <c r="O3797" s="2" t="str">
        <f t="shared" si="355"/>
        <v/>
      </c>
      <c r="P3797" s="2" t="str">
        <f>IF(ISNUMBER(O3797),SUMIFS(O$1:$O3797,A$1:$A3797,A3797,C$1:$C3797,C3797,G$1:$G3797,G3797,E$1:$E3797,E3797),"")</f>
        <v/>
      </c>
      <c r="U3797" t="str">
        <f t="shared" si="356"/>
        <v/>
      </c>
      <c r="AC3797" s="2" t="str">
        <f t="shared" si="357"/>
        <v/>
      </c>
      <c r="AH3797" s="2" t="str">
        <f t="shared" si="358"/>
        <v/>
      </c>
      <c r="AI3797" s="2" t="str">
        <f>IF(ISNUMBER(AH3797),SUMIFS($AH$1:AH3797,$A$1:A3797,A3797,C$1:$C3797,C3797,$G$1:G3797,G3797,$E$1:E3797,E3797),"")</f>
        <v/>
      </c>
      <c r="AJ3797">
        <f t="shared" si="359"/>
        <v>3</v>
      </c>
    </row>
    <row r="3798" spans="1:36" x14ac:dyDescent="0.25">
      <c r="A3798" s="14" t="s">
        <v>92</v>
      </c>
      <c r="B3798" t="s">
        <v>80</v>
      </c>
      <c r="C3798" t="s">
        <v>90</v>
      </c>
      <c r="D3798" s="13">
        <v>42464</v>
      </c>
      <c r="E3798">
        <v>3</v>
      </c>
      <c r="F3798">
        <v>350</v>
      </c>
      <c r="G3798" s="2" t="s">
        <v>87</v>
      </c>
      <c r="H3798" s="2" t="s">
        <v>13</v>
      </c>
      <c r="I3798">
        <v>13</v>
      </c>
      <c r="J3798" s="2" t="s">
        <v>88</v>
      </c>
      <c r="K3798" s="2">
        <v>315</v>
      </c>
      <c r="L3798" s="2">
        <v>2412</v>
      </c>
      <c r="M3798" s="2">
        <f t="shared" si="354"/>
        <v>241.2</v>
      </c>
      <c r="O3798" s="2" t="str">
        <f t="shared" si="355"/>
        <v/>
      </c>
      <c r="P3798" s="2" t="str">
        <f>IF(ISNUMBER(O3798),SUMIFS(O$1:$O3798,A$1:$A3798,A3798,C$1:$C3798,C3798,G$1:$G3798,G3798,E$1:$E3798,E3798),"")</f>
        <v/>
      </c>
      <c r="U3798" t="str">
        <f t="shared" si="356"/>
        <v/>
      </c>
      <c r="AC3798" s="2" t="str">
        <f t="shared" si="357"/>
        <v/>
      </c>
      <c r="AH3798" s="2" t="str">
        <f t="shared" si="358"/>
        <v/>
      </c>
      <c r="AI3798" s="2" t="str">
        <f>IF(ISNUMBER(AH3798),SUMIFS($AH$1:AH3798,$A$1:A3798,A3798,C$1:$C3798,C3798,$G$1:G3798,G3798,$E$1:E3798,E3798),"")</f>
        <v/>
      </c>
      <c r="AJ3798">
        <f t="shared" si="359"/>
        <v>3</v>
      </c>
    </row>
    <row r="3799" spans="1:36" x14ac:dyDescent="0.25">
      <c r="A3799" s="14" t="s">
        <v>91</v>
      </c>
      <c r="B3799" t="s">
        <v>80</v>
      </c>
      <c r="C3799" t="s">
        <v>90</v>
      </c>
      <c r="D3799" s="13">
        <v>42464</v>
      </c>
      <c r="E3799">
        <v>3</v>
      </c>
      <c r="F3799">
        <v>500</v>
      </c>
      <c r="G3799" s="2" t="s">
        <v>87</v>
      </c>
      <c r="H3799" s="2" t="s">
        <v>13</v>
      </c>
      <c r="I3799">
        <v>13</v>
      </c>
      <c r="J3799" s="2" t="s">
        <v>88</v>
      </c>
      <c r="K3799" s="2">
        <v>450</v>
      </c>
      <c r="L3799" s="2">
        <v>2071</v>
      </c>
      <c r="M3799" s="2">
        <f t="shared" si="354"/>
        <v>207.1</v>
      </c>
      <c r="O3799" s="2" t="str">
        <f t="shared" si="355"/>
        <v/>
      </c>
      <c r="P3799" s="2" t="str">
        <f>IF(ISNUMBER(O3799),SUMIFS(O$1:$O3799,A$1:$A3799,A3799,C$1:$C3799,C3799,G$1:$G3799,G3799,E$1:$E3799,E3799),"")</f>
        <v/>
      </c>
      <c r="U3799" t="str">
        <f t="shared" si="356"/>
        <v/>
      </c>
      <c r="AC3799" s="2" t="str">
        <f t="shared" si="357"/>
        <v/>
      </c>
      <c r="AH3799" s="2" t="str">
        <f t="shared" si="358"/>
        <v/>
      </c>
      <c r="AI3799" s="2" t="str">
        <f>IF(ISNUMBER(AH3799),SUMIFS($AH$1:AH3799,$A$1:A3799,A3799,C$1:$C3799,C3799,$G$1:G3799,G3799,$E$1:E3799,E3799),"")</f>
        <v/>
      </c>
      <c r="AJ3799">
        <f t="shared" si="359"/>
        <v>3</v>
      </c>
    </row>
    <row r="3800" spans="1:36" x14ac:dyDescent="0.25">
      <c r="A3800" s="14" t="s">
        <v>96</v>
      </c>
      <c r="B3800" t="s">
        <v>80</v>
      </c>
      <c r="C3800" t="s">
        <v>90</v>
      </c>
      <c r="D3800" s="13">
        <v>42478</v>
      </c>
      <c r="E3800">
        <v>1</v>
      </c>
      <c r="F3800">
        <v>0</v>
      </c>
      <c r="G3800" s="2" t="s">
        <v>87</v>
      </c>
      <c r="H3800" s="2" t="s">
        <v>13</v>
      </c>
      <c r="I3800">
        <v>13</v>
      </c>
      <c r="J3800" s="2" t="s">
        <v>88</v>
      </c>
      <c r="K3800" s="2">
        <v>0</v>
      </c>
      <c r="L3800" s="2">
        <v>2133</v>
      </c>
      <c r="M3800" s="2">
        <f t="shared" si="354"/>
        <v>213.3</v>
      </c>
      <c r="O3800" s="2" t="str">
        <f t="shared" si="355"/>
        <v/>
      </c>
      <c r="P3800" s="2" t="str">
        <f>IF(ISNUMBER(O3800),SUMIFS(O$1:$O3800,A$1:$A3800,A3800,C$1:$C3800,C3800,G$1:$G3800,G3800,E$1:$E3800,E3800),"")</f>
        <v/>
      </c>
      <c r="U3800" t="str">
        <f t="shared" si="356"/>
        <v/>
      </c>
      <c r="AC3800" s="2" t="str">
        <f t="shared" si="357"/>
        <v/>
      </c>
      <c r="AH3800" s="2" t="str">
        <f t="shared" si="358"/>
        <v/>
      </c>
      <c r="AI3800" s="2" t="str">
        <f>IF(ISNUMBER(AH3800),SUMIFS($AH$1:AH3800,$A$1:A3800,A3800,C$1:$C3800,C3800,$G$1:G3800,G3800,$E$1:E3800,E3800),"")</f>
        <v/>
      </c>
      <c r="AJ3800">
        <f t="shared" si="359"/>
        <v>3</v>
      </c>
    </row>
    <row r="3801" spans="1:36" x14ac:dyDescent="0.25">
      <c r="A3801" s="14" t="s">
        <v>95</v>
      </c>
      <c r="B3801" t="s">
        <v>80</v>
      </c>
      <c r="C3801" t="s">
        <v>90</v>
      </c>
      <c r="D3801" s="13">
        <v>42478</v>
      </c>
      <c r="E3801">
        <v>1</v>
      </c>
      <c r="F3801">
        <v>50</v>
      </c>
      <c r="G3801" s="2" t="s">
        <v>87</v>
      </c>
      <c r="H3801" s="2" t="s">
        <v>13</v>
      </c>
      <c r="I3801">
        <v>13</v>
      </c>
      <c r="J3801" s="2" t="s">
        <v>88</v>
      </c>
      <c r="K3801" s="2">
        <v>45</v>
      </c>
      <c r="L3801" s="2">
        <v>2164</v>
      </c>
      <c r="M3801" s="2">
        <f t="shared" si="354"/>
        <v>216.4</v>
      </c>
      <c r="O3801" s="2" t="str">
        <f t="shared" si="355"/>
        <v/>
      </c>
      <c r="P3801" s="2" t="str">
        <f>IF(ISNUMBER(O3801),SUMIFS(O$1:$O3801,A$1:$A3801,A3801,C$1:$C3801,C3801,G$1:$G3801,G3801,E$1:$E3801,E3801),"")</f>
        <v/>
      </c>
      <c r="U3801" t="str">
        <f t="shared" si="356"/>
        <v/>
      </c>
      <c r="AC3801" s="2" t="str">
        <f t="shared" si="357"/>
        <v/>
      </c>
      <c r="AH3801" s="2" t="str">
        <f t="shared" si="358"/>
        <v/>
      </c>
      <c r="AI3801" s="2" t="str">
        <f>IF(ISNUMBER(AH3801),SUMIFS($AH$1:AH3801,$A$1:A3801,A3801,C$1:$C3801,C3801,$G$1:G3801,G3801,$E$1:E3801,E3801),"")</f>
        <v/>
      </c>
      <c r="AJ3801">
        <f t="shared" si="359"/>
        <v>3</v>
      </c>
    </row>
    <row r="3802" spans="1:36" x14ac:dyDescent="0.25">
      <c r="A3802" s="14" t="s">
        <v>94</v>
      </c>
      <c r="B3802" t="s">
        <v>80</v>
      </c>
      <c r="C3802" t="s">
        <v>90</v>
      </c>
      <c r="D3802" s="13">
        <v>42478</v>
      </c>
      <c r="E3802">
        <v>1</v>
      </c>
      <c r="F3802">
        <v>100</v>
      </c>
      <c r="G3802" s="2" t="s">
        <v>87</v>
      </c>
      <c r="H3802" s="2" t="s">
        <v>13</v>
      </c>
      <c r="I3802">
        <v>13</v>
      </c>
      <c r="J3802" s="2" t="s">
        <v>88</v>
      </c>
      <c r="K3802" s="2">
        <v>90</v>
      </c>
      <c r="L3802" s="2">
        <v>2350</v>
      </c>
      <c r="M3802" s="2">
        <f t="shared" si="354"/>
        <v>235</v>
      </c>
      <c r="O3802" s="2" t="str">
        <f t="shared" si="355"/>
        <v/>
      </c>
      <c r="P3802" s="2" t="str">
        <f>IF(ISNUMBER(O3802),SUMIFS(O$1:$O3802,A$1:$A3802,A3802,C$1:$C3802,C3802,G$1:$G3802,G3802,E$1:$E3802,E3802),"")</f>
        <v/>
      </c>
      <c r="U3802" t="str">
        <f t="shared" si="356"/>
        <v/>
      </c>
      <c r="AC3802" s="2" t="str">
        <f t="shared" si="357"/>
        <v/>
      </c>
      <c r="AH3802" s="2" t="str">
        <f t="shared" si="358"/>
        <v/>
      </c>
      <c r="AI3802" s="2" t="str">
        <f>IF(ISNUMBER(AH3802),SUMIFS($AH$1:AH3802,$A$1:A3802,A3802,C$1:$C3802,C3802,$G$1:G3802,G3802,$E$1:E3802,E3802),"")</f>
        <v/>
      </c>
      <c r="AJ3802">
        <f t="shared" si="359"/>
        <v>3</v>
      </c>
    </row>
    <row r="3803" spans="1:36" x14ac:dyDescent="0.25">
      <c r="A3803" s="14" t="s">
        <v>93</v>
      </c>
      <c r="B3803" t="s">
        <v>80</v>
      </c>
      <c r="C3803" t="s">
        <v>90</v>
      </c>
      <c r="D3803" s="13">
        <v>42478</v>
      </c>
      <c r="E3803">
        <v>1</v>
      </c>
      <c r="F3803">
        <v>200</v>
      </c>
      <c r="G3803" s="2" t="s">
        <v>87</v>
      </c>
      <c r="H3803" s="2" t="s">
        <v>13</v>
      </c>
      <c r="I3803">
        <v>13</v>
      </c>
      <c r="J3803" s="2" t="s">
        <v>88</v>
      </c>
      <c r="K3803" s="2">
        <v>180</v>
      </c>
      <c r="L3803" s="2">
        <v>2381</v>
      </c>
      <c r="M3803" s="2">
        <f t="shared" si="354"/>
        <v>238.1</v>
      </c>
      <c r="O3803" s="2" t="str">
        <f t="shared" si="355"/>
        <v/>
      </c>
      <c r="P3803" s="2" t="str">
        <f>IF(ISNUMBER(O3803),SUMIFS(O$1:$O3803,A$1:$A3803,A3803,C$1:$C3803,C3803,G$1:$G3803,G3803,E$1:$E3803,E3803),"")</f>
        <v/>
      </c>
      <c r="U3803" t="str">
        <f t="shared" si="356"/>
        <v/>
      </c>
      <c r="AC3803" s="2" t="str">
        <f t="shared" si="357"/>
        <v/>
      </c>
      <c r="AH3803" s="2" t="str">
        <f t="shared" si="358"/>
        <v/>
      </c>
      <c r="AI3803" s="2" t="str">
        <f>IF(ISNUMBER(AH3803),SUMIFS($AH$1:AH3803,$A$1:A3803,A3803,C$1:$C3803,C3803,$G$1:G3803,G3803,$E$1:E3803,E3803),"")</f>
        <v/>
      </c>
      <c r="AJ3803">
        <f t="shared" si="359"/>
        <v>3</v>
      </c>
    </row>
    <row r="3804" spans="1:36" x14ac:dyDescent="0.25">
      <c r="A3804" s="14" t="s">
        <v>92</v>
      </c>
      <c r="B3804" t="s">
        <v>80</v>
      </c>
      <c r="C3804" t="s">
        <v>90</v>
      </c>
      <c r="D3804" s="13">
        <v>42478</v>
      </c>
      <c r="E3804">
        <v>1</v>
      </c>
      <c r="F3804">
        <v>350</v>
      </c>
      <c r="G3804" s="2" t="s">
        <v>87</v>
      </c>
      <c r="H3804" s="2" t="s">
        <v>13</v>
      </c>
      <c r="I3804">
        <v>13</v>
      </c>
      <c r="J3804" s="2" t="s">
        <v>88</v>
      </c>
      <c r="K3804" s="2">
        <v>315</v>
      </c>
      <c r="L3804" s="2">
        <v>2381</v>
      </c>
      <c r="M3804" s="2">
        <f t="shared" si="354"/>
        <v>238.1</v>
      </c>
      <c r="O3804" s="2" t="str">
        <f t="shared" si="355"/>
        <v/>
      </c>
      <c r="P3804" s="2" t="str">
        <f>IF(ISNUMBER(O3804),SUMIFS(O$1:$O3804,A$1:$A3804,A3804,C$1:$C3804,C3804,G$1:$G3804,G3804,E$1:$E3804,E3804),"")</f>
        <v/>
      </c>
      <c r="U3804" t="str">
        <f t="shared" si="356"/>
        <v/>
      </c>
      <c r="AC3804" s="2" t="str">
        <f t="shared" si="357"/>
        <v/>
      </c>
      <c r="AH3804" s="2" t="str">
        <f t="shared" si="358"/>
        <v/>
      </c>
      <c r="AI3804" s="2" t="str">
        <f>IF(ISNUMBER(AH3804),SUMIFS($AH$1:AH3804,$A$1:A3804,A3804,C$1:$C3804,C3804,$G$1:G3804,G3804,$E$1:E3804,E3804),"")</f>
        <v/>
      </c>
      <c r="AJ3804">
        <f t="shared" si="359"/>
        <v>3</v>
      </c>
    </row>
    <row r="3805" spans="1:36" x14ac:dyDescent="0.25">
      <c r="A3805" s="14" t="s">
        <v>91</v>
      </c>
      <c r="B3805" t="s">
        <v>80</v>
      </c>
      <c r="C3805" t="s">
        <v>90</v>
      </c>
      <c r="D3805" s="13">
        <v>42478</v>
      </c>
      <c r="E3805">
        <v>1</v>
      </c>
      <c r="F3805">
        <v>500</v>
      </c>
      <c r="G3805" s="2" t="s">
        <v>87</v>
      </c>
      <c r="H3805" s="2" t="s">
        <v>13</v>
      </c>
      <c r="I3805">
        <v>13</v>
      </c>
      <c r="J3805" s="2" t="s">
        <v>88</v>
      </c>
      <c r="K3805" s="2">
        <v>450</v>
      </c>
      <c r="L3805" s="2">
        <v>2288</v>
      </c>
      <c r="M3805" s="2">
        <f t="shared" si="354"/>
        <v>228.8</v>
      </c>
      <c r="O3805" s="2" t="str">
        <f t="shared" si="355"/>
        <v/>
      </c>
      <c r="P3805" s="2" t="str">
        <f>IF(ISNUMBER(O3805),SUMIFS(O$1:$O3805,A$1:$A3805,A3805,C$1:$C3805,C3805,G$1:$G3805,G3805,E$1:$E3805,E3805),"")</f>
        <v/>
      </c>
      <c r="U3805" t="str">
        <f t="shared" si="356"/>
        <v/>
      </c>
      <c r="AC3805" s="2" t="str">
        <f t="shared" si="357"/>
        <v/>
      </c>
      <c r="AH3805" s="2" t="str">
        <f t="shared" si="358"/>
        <v/>
      </c>
      <c r="AI3805" s="2" t="str">
        <f>IF(ISNUMBER(AH3805),SUMIFS($AH$1:AH3805,$A$1:A3805,A3805,C$1:$C3805,C3805,$G$1:G3805,G3805,$E$1:E3805,E3805),"")</f>
        <v/>
      </c>
      <c r="AJ3805">
        <f t="shared" si="359"/>
        <v>3</v>
      </c>
    </row>
    <row r="3806" spans="1:36" x14ac:dyDescent="0.25">
      <c r="A3806" s="14" t="s">
        <v>96</v>
      </c>
      <c r="B3806" t="s">
        <v>80</v>
      </c>
      <c r="C3806" t="s">
        <v>90</v>
      </c>
      <c r="D3806" s="13">
        <v>42478</v>
      </c>
      <c r="E3806">
        <v>2</v>
      </c>
      <c r="F3806">
        <v>0</v>
      </c>
      <c r="G3806" s="2" t="s">
        <v>87</v>
      </c>
      <c r="H3806" s="2" t="s">
        <v>13</v>
      </c>
      <c r="I3806">
        <v>13</v>
      </c>
      <c r="J3806" s="2" t="s">
        <v>88</v>
      </c>
      <c r="K3806" s="2">
        <v>0</v>
      </c>
      <c r="L3806" s="2">
        <v>1916</v>
      </c>
      <c r="M3806" s="2">
        <f t="shared" si="354"/>
        <v>191.6</v>
      </c>
      <c r="O3806" s="2" t="str">
        <f t="shared" si="355"/>
        <v/>
      </c>
      <c r="P3806" s="2" t="str">
        <f>IF(ISNUMBER(O3806),SUMIFS(O$1:$O3806,A$1:$A3806,A3806,C$1:$C3806,C3806,G$1:$G3806,G3806,E$1:$E3806,E3806),"")</f>
        <v/>
      </c>
      <c r="U3806" t="str">
        <f t="shared" si="356"/>
        <v/>
      </c>
      <c r="AC3806" s="2" t="str">
        <f t="shared" si="357"/>
        <v/>
      </c>
      <c r="AH3806" s="2" t="str">
        <f t="shared" si="358"/>
        <v/>
      </c>
      <c r="AI3806" s="2" t="str">
        <f>IF(ISNUMBER(AH3806),SUMIFS($AH$1:AH3806,$A$1:A3806,A3806,C$1:$C3806,C3806,$G$1:G3806,G3806,$E$1:E3806,E3806),"")</f>
        <v/>
      </c>
      <c r="AJ3806">
        <f t="shared" si="359"/>
        <v>3</v>
      </c>
    </row>
    <row r="3807" spans="1:36" x14ac:dyDescent="0.25">
      <c r="A3807" s="14" t="s">
        <v>95</v>
      </c>
      <c r="B3807" t="s">
        <v>80</v>
      </c>
      <c r="C3807" t="s">
        <v>90</v>
      </c>
      <c r="D3807" s="13">
        <v>42478</v>
      </c>
      <c r="E3807">
        <v>2</v>
      </c>
      <c r="F3807">
        <v>50</v>
      </c>
      <c r="G3807" s="2" t="s">
        <v>87</v>
      </c>
      <c r="H3807" s="2" t="s">
        <v>13</v>
      </c>
      <c r="I3807">
        <v>13</v>
      </c>
      <c r="J3807" s="2" t="s">
        <v>88</v>
      </c>
      <c r="K3807" s="2">
        <v>45</v>
      </c>
      <c r="L3807" s="2">
        <v>2071</v>
      </c>
      <c r="M3807" s="2">
        <f t="shared" si="354"/>
        <v>207.1</v>
      </c>
      <c r="O3807" s="2" t="str">
        <f t="shared" si="355"/>
        <v/>
      </c>
      <c r="P3807" s="2" t="str">
        <f>IF(ISNUMBER(O3807),SUMIFS(O$1:$O3807,A$1:$A3807,A3807,C$1:$C3807,C3807,G$1:$G3807,G3807,E$1:$E3807,E3807),"")</f>
        <v/>
      </c>
      <c r="U3807" t="str">
        <f t="shared" si="356"/>
        <v/>
      </c>
      <c r="AC3807" s="2" t="str">
        <f t="shared" si="357"/>
        <v/>
      </c>
      <c r="AH3807" s="2" t="str">
        <f t="shared" si="358"/>
        <v/>
      </c>
      <c r="AI3807" s="2" t="str">
        <f>IF(ISNUMBER(AH3807),SUMIFS($AH$1:AH3807,$A$1:A3807,A3807,C$1:$C3807,C3807,$G$1:G3807,G3807,$E$1:E3807,E3807),"")</f>
        <v/>
      </c>
      <c r="AJ3807">
        <f t="shared" si="359"/>
        <v>3</v>
      </c>
    </row>
    <row r="3808" spans="1:36" x14ac:dyDescent="0.25">
      <c r="A3808" s="14" t="s">
        <v>94</v>
      </c>
      <c r="B3808" t="s">
        <v>80</v>
      </c>
      <c r="C3808" t="s">
        <v>90</v>
      </c>
      <c r="D3808" s="13">
        <v>42478</v>
      </c>
      <c r="E3808">
        <v>2</v>
      </c>
      <c r="F3808">
        <v>100</v>
      </c>
      <c r="G3808" s="2" t="s">
        <v>87</v>
      </c>
      <c r="H3808" s="2" t="s">
        <v>13</v>
      </c>
      <c r="I3808">
        <v>13</v>
      </c>
      <c r="J3808" s="2" t="s">
        <v>88</v>
      </c>
      <c r="K3808" s="2">
        <v>90</v>
      </c>
      <c r="L3808" s="2">
        <v>2164</v>
      </c>
      <c r="M3808" s="2">
        <f t="shared" si="354"/>
        <v>216.4</v>
      </c>
      <c r="O3808" s="2" t="str">
        <f t="shared" si="355"/>
        <v/>
      </c>
      <c r="P3808" s="2" t="str">
        <f>IF(ISNUMBER(O3808),SUMIFS(O$1:$O3808,A$1:$A3808,A3808,C$1:$C3808,C3808,G$1:$G3808,G3808,E$1:$E3808,E3808),"")</f>
        <v/>
      </c>
      <c r="U3808" t="str">
        <f t="shared" si="356"/>
        <v/>
      </c>
      <c r="AC3808" s="2" t="str">
        <f t="shared" si="357"/>
        <v/>
      </c>
      <c r="AH3808" s="2" t="str">
        <f t="shared" si="358"/>
        <v/>
      </c>
      <c r="AI3808" s="2" t="str">
        <f>IF(ISNUMBER(AH3808),SUMIFS($AH$1:AH3808,$A$1:A3808,A3808,C$1:$C3808,C3808,$G$1:G3808,G3808,$E$1:E3808,E3808),"")</f>
        <v/>
      </c>
      <c r="AJ3808">
        <f t="shared" si="359"/>
        <v>3</v>
      </c>
    </row>
    <row r="3809" spans="1:36" x14ac:dyDescent="0.25">
      <c r="A3809" s="14" t="s">
        <v>93</v>
      </c>
      <c r="B3809" t="s">
        <v>80</v>
      </c>
      <c r="C3809" t="s">
        <v>90</v>
      </c>
      <c r="D3809" s="13">
        <v>42478</v>
      </c>
      <c r="E3809">
        <v>2</v>
      </c>
      <c r="F3809">
        <v>200</v>
      </c>
      <c r="G3809" s="2" t="s">
        <v>87</v>
      </c>
      <c r="H3809" s="2" t="s">
        <v>13</v>
      </c>
      <c r="I3809">
        <v>13</v>
      </c>
      <c r="J3809" s="2" t="s">
        <v>88</v>
      </c>
      <c r="K3809" s="2">
        <v>180</v>
      </c>
      <c r="L3809" s="2">
        <v>2257</v>
      </c>
      <c r="M3809" s="2">
        <f t="shared" si="354"/>
        <v>225.7</v>
      </c>
      <c r="O3809" s="2" t="str">
        <f t="shared" si="355"/>
        <v/>
      </c>
      <c r="P3809" s="2" t="str">
        <f>IF(ISNUMBER(O3809),SUMIFS(O$1:$O3809,A$1:$A3809,A3809,C$1:$C3809,C3809,G$1:$G3809,G3809,E$1:$E3809,E3809),"")</f>
        <v/>
      </c>
      <c r="U3809" t="str">
        <f t="shared" si="356"/>
        <v/>
      </c>
      <c r="AC3809" s="2" t="str">
        <f t="shared" si="357"/>
        <v/>
      </c>
      <c r="AH3809" s="2" t="str">
        <f t="shared" si="358"/>
        <v/>
      </c>
      <c r="AI3809" s="2" t="str">
        <f>IF(ISNUMBER(AH3809),SUMIFS($AH$1:AH3809,$A$1:A3809,A3809,C$1:$C3809,C3809,$G$1:G3809,G3809,$E$1:E3809,E3809),"")</f>
        <v/>
      </c>
      <c r="AJ3809">
        <f t="shared" si="359"/>
        <v>3</v>
      </c>
    </row>
    <row r="3810" spans="1:36" x14ac:dyDescent="0.25">
      <c r="A3810" s="14" t="s">
        <v>92</v>
      </c>
      <c r="B3810" t="s">
        <v>80</v>
      </c>
      <c r="C3810" t="s">
        <v>90</v>
      </c>
      <c r="D3810" s="13">
        <v>42478</v>
      </c>
      <c r="E3810">
        <v>2</v>
      </c>
      <c r="F3810">
        <v>350</v>
      </c>
      <c r="G3810" s="2" t="s">
        <v>87</v>
      </c>
      <c r="H3810" s="2" t="s">
        <v>13</v>
      </c>
      <c r="I3810">
        <v>13</v>
      </c>
      <c r="J3810" s="2" t="s">
        <v>88</v>
      </c>
      <c r="K3810" s="2">
        <v>315</v>
      </c>
      <c r="L3810" s="2">
        <v>2226</v>
      </c>
      <c r="M3810" s="2">
        <f t="shared" si="354"/>
        <v>222.6</v>
      </c>
      <c r="O3810" s="2" t="str">
        <f t="shared" si="355"/>
        <v/>
      </c>
      <c r="P3810" s="2" t="str">
        <f>IF(ISNUMBER(O3810),SUMIFS(O$1:$O3810,A$1:$A3810,A3810,C$1:$C3810,C3810,G$1:$G3810,G3810,E$1:$E3810,E3810),"")</f>
        <v/>
      </c>
      <c r="U3810" t="str">
        <f t="shared" si="356"/>
        <v/>
      </c>
      <c r="AC3810" s="2" t="str">
        <f t="shared" si="357"/>
        <v/>
      </c>
      <c r="AH3810" s="2" t="str">
        <f t="shared" si="358"/>
        <v/>
      </c>
      <c r="AI3810" s="2" t="str">
        <f>IF(ISNUMBER(AH3810),SUMIFS($AH$1:AH3810,$A$1:A3810,A3810,C$1:$C3810,C3810,$G$1:G3810,G3810,$E$1:E3810,E3810),"")</f>
        <v/>
      </c>
      <c r="AJ3810">
        <f t="shared" si="359"/>
        <v>3</v>
      </c>
    </row>
    <row r="3811" spans="1:36" x14ac:dyDescent="0.25">
      <c r="A3811" s="14" t="s">
        <v>91</v>
      </c>
      <c r="B3811" t="s">
        <v>80</v>
      </c>
      <c r="C3811" t="s">
        <v>90</v>
      </c>
      <c r="D3811" s="13">
        <v>42478</v>
      </c>
      <c r="E3811">
        <v>2</v>
      </c>
      <c r="F3811">
        <v>500</v>
      </c>
      <c r="G3811" s="2" t="s">
        <v>87</v>
      </c>
      <c r="H3811" s="2" t="s">
        <v>13</v>
      </c>
      <c r="I3811">
        <v>13</v>
      </c>
      <c r="J3811" s="2" t="s">
        <v>88</v>
      </c>
      <c r="K3811" s="2">
        <v>450</v>
      </c>
      <c r="L3811" s="2">
        <v>2195</v>
      </c>
      <c r="M3811" s="2">
        <f t="shared" si="354"/>
        <v>219.5</v>
      </c>
      <c r="O3811" s="2" t="str">
        <f t="shared" si="355"/>
        <v/>
      </c>
      <c r="P3811" s="2" t="str">
        <f>IF(ISNUMBER(O3811),SUMIFS(O$1:$O3811,A$1:$A3811,A3811,C$1:$C3811,C3811,G$1:$G3811,G3811,E$1:$E3811,E3811),"")</f>
        <v/>
      </c>
      <c r="U3811" t="str">
        <f t="shared" si="356"/>
        <v/>
      </c>
      <c r="AC3811" s="2" t="str">
        <f t="shared" si="357"/>
        <v/>
      </c>
      <c r="AH3811" s="2" t="str">
        <f t="shared" si="358"/>
        <v/>
      </c>
      <c r="AI3811" s="2" t="str">
        <f>IF(ISNUMBER(AH3811),SUMIFS($AH$1:AH3811,$A$1:A3811,A3811,C$1:$C3811,C3811,$G$1:G3811,G3811,$E$1:E3811,E3811),"")</f>
        <v/>
      </c>
      <c r="AJ3811">
        <f t="shared" si="359"/>
        <v>3</v>
      </c>
    </row>
    <row r="3812" spans="1:36" x14ac:dyDescent="0.25">
      <c r="A3812" s="14" t="s">
        <v>96</v>
      </c>
      <c r="B3812" t="s">
        <v>80</v>
      </c>
      <c r="C3812" t="s">
        <v>90</v>
      </c>
      <c r="D3812" s="13">
        <v>42478</v>
      </c>
      <c r="E3812">
        <v>3</v>
      </c>
      <c r="F3812">
        <v>0</v>
      </c>
      <c r="G3812" s="2" t="s">
        <v>87</v>
      </c>
      <c r="H3812" s="2" t="s">
        <v>13</v>
      </c>
      <c r="I3812">
        <v>13</v>
      </c>
      <c r="J3812" s="2" t="s">
        <v>88</v>
      </c>
      <c r="K3812" s="2">
        <v>0</v>
      </c>
      <c r="L3812" s="2">
        <v>2536</v>
      </c>
      <c r="M3812" s="2">
        <f t="shared" si="354"/>
        <v>253.6</v>
      </c>
      <c r="O3812" s="2" t="str">
        <f t="shared" si="355"/>
        <v/>
      </c>
      <c r="P3812" s="2" t="str">
        <f>IF(ISNUMBER(O3812),SUMIFS(O$1:$O3812,A$1:$A3812,A3812,C$1:$C3812,C3812,G$1:$G3812,G3812,E$1:$E3812,E3812),"")</f>
        <v/>
      </c>
      <c r="U3812" t="str">
        <f t="shared" si="356"/>
        <v/>
      </c>
      <c r="AC3812" s="2" t="str">
        <f t="shared" si="357"/>
        <v/>
      </c>
      <c r="AH3812" s="2" t="str">
        <f t="shared" si="358"/>
        <v/>
      </c>
      <c r="AI3812" s="2" t="str">
        <f>IF(ISNUMBER(AH3812),SUMIFS($AH$1:AH3812,$A$1:A3812,A3812,C$1:$C3812,C3812,$G$1:G3812,G3812,$E$1:E3812,E3812),"")</f>
        <v/>
      </c>
      <c r="AJ3812">
        <f t="shared" si="359"/>
        <v>3</v>
      </c>
    </row>
    <row r="3813" spans="1:36" x14ac:dyDescent="0.25">
      <c r="A3813" s="14" t="s">
        <v>95</v>
      </c>
      <c r="B3813" t="s">
        <v>80</v>
      </c>
      <c r="C3813" t="s">
        <v>90</v>
      </c>
      <c r="D3813" s="13">
        <v>42478</v>
      </c>
      <c r="E3813">
        <v>3</v>
      </c>
      <c r="F3813">
        <v>50</v>
      </c>
      <c r="G3813" s="2" t="s">
        <v>87</v>
      </c>
      <c r="H3813" s="2" t="s">
        <v>13</v>
      </c>
      <c r="I3813">
        <v>13</v>
      </c>
      <c r="J3813" s="2" t="s">
        <v>88</v>
      </c>
      <c r="K3813" s="2">
        <v>45</v>
      </c>
      <c r="L3813" s="2">
        <v>2133</v>
      </c>
      <c r="M3813" s="2">
        <f t="shared" si="354"/>
        <v>213.3</v>
      </c>
      <c r="O3813" s="2" t="str">
        <f t="shared" si="355"/>
        <v/>
      </c>
      <c r="P3813" s="2" t="str">
        <f>IF(ISNUMBER(O3813),SUMIFS(O$1:$O3813,A$1:$A3813,A3813,C$1:$C3813,C3813,G$1:$G3813,G3813,E$1:$E3813,E3813),"")</f>
        <v/>
      </c>
      <c r="U3813" t="str">
        <f t="shared" si="356"/>
        <v/>
      </c>
      <c r="AC3813" s="2" t="str">
        <f t="shared" si="357"/>
        <v/>
      </c>
      <c r="AH3813" s="2" t="str">
        <f t="shared" si="358"/>
        <v/>
      </c>
      <c r="AI3813" s="2" t="str">
        <f>IF(ISNUMBER(AH3813),SUMIFS($AH$1:AH3813,$A$1:A3813,A3813,C$1:$C3813,C3813,$G$1:G3813,G3813,$E$1:E3813,E3813),"")</f>
        <v/>
      </c>
      <c r="AJ3813">
        <f t="shared" si="359"/>
        <v>3</v>
      </c>
    </row>
    <row r="3814" spans="1:36" x14ac:dyDescent="0.25">
      <c r="A3814" s="14" t="s">
        <v>94</v>
      </c>
      <c r="B3814" t="s">
        <v>80</v>
      </c>
      <c r="C3814" t="s">
        <v>90</v>
      </c>
      <c r="D3814" s="13">
        <v>42478</v>
      </c>
      <c r="E3814">
        <v>3</v>
      </c>
      <c r="F3814">
        <v>100</v>
      </c>
      <c r="G3814" s="2" t="s">
        <v>87</v>
      </c>
      <c r="H3814" s="2" t="s">
        <v>13</v>
      </c>
      <c r="I3814">
        <v>13</v>
      </c>
      <c r="J3814" s="2" t="s">
        <v>88</v>
      </c>
      <c r="K3814" s="2">
        <v>90</v>
      </c>
      <c r="L3814" s="2">
        <v>2226</v>
      </c>
      <c r="M3814" s="2">
        <f t="shared" si="354"/>
        <v>222.6</v>
      </c>
      <c r="O3814" s="2" t="str">
        <f t="shared" si="355"/>
        <v/>
      </c>
      <c r="P3814" s="2" t="str">
        <f>IF(ISNUMBER(O3814),SUMIFS(O$1:$O3814,A$1:$A3814,A3814,C$1:$C3814,C3814,G$1:$G3814,G3814,E$1:$E3814,E3814),"")</f>
        <v/>
      </c>
      <c r="U3814" t="str">
        <f t="shared" si="356"/>
        <v/>
      </c>
      <c r="AC3814" s="2" t="str">
        <f t="shared" si="357"/>
        <v/>
      </c>
      <c r="AH3814" s="2" t="str">
        <f t="shared" si="358"/>
        <v/>
      </c>
      <c r="AI3814" s="2" t="str">
        <f>IF(ISNUMBER(AH3814),SUMIFS($AH$1:AH3814,$A$1:A3814,A3814,C$1:$C3814,C3814,$G$1:G3814,G3814,$E$1:E3814,E3814),"")</f>
        <v/>
      </c>
      <c r="AJ3814">
        <f t="shared" si="359"/>
        <v>3</v>
      </c>
    </row>
    <row r="3815" spans="1:36" x14ac:dyDescent="0.25">
      <c r="A3815" s="14" t="s">
        <v>93</v>
      </c>
      <c r="B3815" t="s">
        <v>80</v>
      </c>
      <c r="C3815" t="s">
        <v>90</v>
      </c>
      <c r="D3815" s="13">
        <v>42478</v>
      </c>
      <c r="E3815">
        <v>3</v>
      </c>
      <c r="F3815">
        <v>200</v>
      </c>
      <c r="G3815" s="2" t="s">
        <v>87</v>
      </c>
      <c r="H3815" s="2" t="s">
        <v>13</v>
      </c>
      <c r="I3815">
        <v>13</v>
      </c>
      <c r="J3815" s="2" t="s">
        <v>88</v>
      </c>
      <c r="K3815" s="2">
        <v>180</v>
      </c>
      <c r="L3815" s="2">
        <v>2381</v>
      </c>
      <c r="M3815" s="2">
        <f t="shared" si="354"/>
        <v>238.1</v>
      </c>
      <c r="O3815" s="2" t="str">
        <f t="shared" si="355"/>
        <v/>
      </c>
      <c r="P3815" s="2" t="str">
        <f>IF(ISNUMBER(O3815),SUMIFS(O$1:$O3815,A$1:$A3815,A3815,C$1:$C3815,C3815,G$1:$G3815,G3815,E$1:$E3815,E3815),"")</f>
        <v/>
      </c>
      <c r="U3815" t="str">
        <f t="shared" si="356"/>
        <v/>
      </c>
      <c r="AC3815" s="2" t="str">
        <f t="shared" si="357"/>
        <v/>
      </c>
      <c r="AH3815" s="2" t="str">
        <f t="shared" si="358"/>
        <v/>
      </c>
      <c r="AI3815" s="2" t="str">
        <f>IF(ISNUMBER(AH3815),SUMIFS($AH$1:AH3815,$A$1:A3815,A3815,C$1:$C3815,C3815,$G$1:G3815,G3815,$E$1:E3815,E3815),"")</f>
        <v/>
      </c>
      <c r="AJ3815">
        <f t="shared" si="359"/>
        <v>3</v>
      </c>
    </row>
    <row r="3816" spans="1:36" x14ac:dyDescent="0.25">
      <c r="A3816" s="14" t="s">
        <v>92</v>
      </c>
      <c r="B3816" t="s">
        <v>80</v>
      </c>
      <c r="C3816" t="s">
        <v>90</v>
      </c>
      <c r="D3816" s="13">
        <v>42478</v>
      </c>
      <c r="E3816">
        <v>3</v>
      </c>
      <c r="F3816">
        <v>350</v>
      </c>
      <c r="G3816" s="2" t="s">
        <v>87</v>
      </c>
      <c r="H3816" s="2" t="s">
        <v>13</v>
      </c>
      <c r="I3816">
        <v>13</v>
      </c>
      <c r="J3816" s="2" t="s">
        <v>88</v>
      </c>
      <c r="K3816" s="2">
        <v>315</v>
      </c>
      <c r="L3816" s="2">
        <v>2381</v>
      </c>
      <c r="M3816" s="2">
        <f t="shared" si="354"/>
        <v>238.1</v>
      </c>
      <c r="O3816" s="2" t="str">
        <f t="shared" si="355"/>
        <v/>
      </c>
      <c r="P3816" s="2" t="str">
        <f>IF(ISNUMBER(O3816),SUMIFS(O$1:$O3816,A$1:$A3816,A3816,C$1:$C3816,C3816,G$1:$G3816,G3816,E$1:$E3816,E3816),"")</f>
        <v/>
      </c>
      <c r="U3816" t="str">
        <f t="shared" si="356"/>
        <v/>
      </c>
      <c r="AC3816" s="2" t="str">
        <f t="shared" si="357"/>
        <v/>
      </c>
      <c r="AH3816" s="2" t="str">
        <f t="shared" si="358"/>
        <v/>
      </c>
      <c r="AI3816" s="2" t="str">
        <f>IF(ISNUMBER(AH3816),SUMIFS($AH$1:AH3816,$A$1:A3816,A3816,C$1:$C3816,C3816,$G$1:G3816,G3816,$E$1:E3816,E3816),"")</f>
        <v/>
      </c>
      <c r="AJ3816">
        <f t="shared" si="359"/>
        <v>3</v>
      </c>
    </row>
    <row r="3817" spans="1:36" x14ac:dyDescent="0.25">
      <c r="A3817" s="14" t="s">
        <v>91</v>
      </c>
      <c r="B3817" t="s">
        <v>80</v>
      </c>
      <c r="C3817" t="s">
        <v>90</v>
      </c>
      <c r="D3817" s="13">
        <v>42478</v>
      </c>
      <c r="E3817">
        <v>3</v>
      </c>
      <c r="F3817">
        <v>500</v>
      </c>
      <c r="G3817" s="2" t="s">
        <v>87</v>
      </c>
      <c r="H3817" s="2" t="s">
        <v>13</v>
      </c>
      <c r="I3817">
        <v>13</v>
      </c>
      <c r="J3817" s="2" t="s">
        <v>88</v>
      </c>
      <c r="K3817" s="2">
        <v>450</v>
      </c>
      <c r="L3817" s="2">
        <v>2319</v>
      </c>
      <c r="M3817" s="2">
        <f t="shared" si="354"/>
        <v>231.9</v>
      </c>
      <c r="O3817" s="2" t="str">
        <f t="shared" si="355"/>
        <v/>
      </c>
      <c r="P3817" s="2" t="str">
        <f>IF(ISNUMBER(O3817),SUMIFS(O$1:$O3817,A$1:$A3817,A3817,C$1:$C3817,C3817,G$1:$G3817,G3817,E$1:$E3817,E3817),"")</f>
        <v/>
      </c>
      <c r="U3817" t="str">
        <f t="shared" si="356"/>
        <v/>
      </c>
      <c r="AC3817" s="2" t="str">
        <f t="shared" si="357"/>
        <v/>
      </c>
      <c r="AH3817" s="2" t="str">
        <f t="shared" si="358"/>
        <v/>
      </c>
      <c r="AI3817" s="2" t="str">
        <f>IF(ISNUMBER(AH3817),SUMIFS($AH$1:AH3817,$A$1:A3817,A3817,C$1:$C3817,C3817,$G$1:G3817,G3817,$E$1:E3817,E3817),"")</f>
        <v/>
      </c>
      <c r="AJ3817">
        <f t="shared" si="359"/>
        <v>3</v>
      </c>
    </row>
    <row r="3818" spans="1:36" x14ac:dyDescent="0.25">
      <c r="A3818" s="14" t="s">
        <v>96</v>
      </c>
      <c r="B3818" t="s">
        <v>80</v>
      </c>
      <c r="C3818" t="s">
        <v>90</v>
      </c>
      <c r="D3818" s="13">
        <v>42479</v>
      </c>
      <c r="E3818">
        <v>1</v>
      </c>
      <c r="F3818">
        <v>0</v>
      </c>
      <c r="G3818" s="2" t="s">
        <v>87</v>
      </c>
      <c r="H3818" s="2" t="s">
        <v>13</v>
      </c>
      <c r="I3818">
        <v>13</v>
      </c>
      <c r="J3818" s="2" t="s">
        <v>77</v>
      </c>
      <c r="K3818" s="2">
        <v>0</v>
      </c>
      <c r="L3818" s="2"/>
      <c r="M3818" s="2" t="str">
        <f t="shared" si="354"/>
        <v/>
      </c>
      <c r="N3818">
        <v>127.41719519999998</v>
      </c>
      <c r="O3818" s="2">
        <f t="shared" si="355"/>
        <v>12.741719519999998</v>
      </c>
      <c r="P3818" s="2">
        <f>IF(ISNUMBER(O3818),SUMIFS(O$1:$O3818,A$1:$A3818,A3818,C$1:$C3818,C3818,G$1:$G3818,G3818,E$1:$E3818,E3818),"")</f>
        <v>280.43928612533335</v>
      </c>
      <c r="S3818">
        <v>21.262501623587475</v>
      </c>
      <c r="T3818">
        <v>11.378101052084686</v>
      </c>
      <c r="U3818" t="str">
        <f t="shared" si="356"/>
        <v/>
      </c>
      <c r="AC3818" s="2" t="str">
        <f t="shared" si="357"/>
        <v/>
      </c>
      <c r="AH3818" s="2" t="str">
        <f t="shared" si="358"/>
        <v/>
      </c>
      <c r="AI3818" s="2" t="str">
        <f>IF(ISNUMBER(AH3818),SUMIFS($AH$1:AH3818,$A$1:A3818,A3818,C$1:$C3818,C3818,$G$1:G3818,G3818,$E$1:E3818,E3818),"")</f>
        <v/>
      </c>
      <c r="AJ3818">
        <f t="shared" si="359"/>
        <v>6</v>
      </c>
    </row>
    <row r="3819" spans="1:36" x14ac:dyDescent="0.25">
      <c r="A3819" s="14" t="s">
        <v>95</v>
      </c>
      <c r="B3819" t="s">
        <v>80</v>
      </c>
      <c r="C3819" t="s">
        <v>90</v>
      </c>
      <c r="D3819" s="13">
        <v>42479</v>
      </c>
      <c r="E3819">
        <v>1</v>
      </c>
      <c r="F3819">
        <v>50</v>
      </c>
      <c r="G3819" s="2" t="s">
        <v>87</v>
      </c>
      <c r="H3819" s="2" t="s">
        <v>13</v>
      </c>
      <c r="I3819">
        <v>13</v>
      </c>
      <c r="J3819" s="2" t="s">
        <v>77</v>
      </c>
      <c r="K3819" s="2">
        <v>45</v>
      </c>
      <c r="L3819" s="2"/>
      <c r="M3819" s="2" t="str">
        <f t="shared" si="354"/>
        <v/>
      </c>
      <c r="N3819">
        <v>120.97307991999999</v>
      </c>
      <c r="O3819" s="2">
        <f t="shared" si="355"/>
        <v>12.097307991999999</v>
      </c>
      <c r="P3819" s="2">
        <f>IF(ISNUMBER(O3819),SUMIFS(O$1:$O3819,A$1:$A3819,A3819,C$1:$C3819,C3819,G$1:$G3819,G3819,E$1:$E3819,E3819),"")</f>
        <v>384.69699532800001</v>
      </c>
      <c r="S3819">
        <v>14.921465968586386</v>
      </c>
      <c r="T3819">
        <v>6.7044793484584062</v>
      </c>
      <c r="U3819" t="str">
        <f t="shared" si="356"/>
        <v/>
      </c>
      <c r="AC3819" s="2" t="str">
        <f t="shared" si="357"/>
        <v/>
      </c>
      <c r="AH3819" s="2" t="str">
        <f t="shared" si="358"/>
        <v/>
      </c>
      <c r="AI3819" s="2" t="str">
        <f>IF(ISNUMBER(AH3819),SUMIFS($AH$1:AH3819,$A$1:A3819,A3819,C$1:$C3819,C3819,$G$1:G3819,G3819,$E$1:E3819,E3819),"")</f>
        <v/>
      </c>
      <c r="AJ3819">
        <f t="shared" si="359"/>
        <v>6</v>
      </c>
    </row>
    <row r="3820" spans="1:36" x14ac:dyDescent="0.25">
      <c r="A3820" s="14" t="s">
        <v>94</v>
      </c>
      <c r="B3820" t="s">
        <v>80</v>
      </c>
      <c r="C3820" t="s">
        <v>90</v>
      </c>
      <c r="D3820" s="13">
        <v>42479</v>
      </c>
      <c r="E3820">
        <v>1</v>
      </c>
      <c r="F3820">
        <v>100</v>
      </c>
      <c r="G3820" s="2" t="s">
        <v>87</v>
      </c>
      <c r="H3820" s="2" t="s">
        <v>13</v>
      </c>
      <c r="I3820">
        <v>13</v>
      </c>
      <c r="J3820" s="2" t="s">
        <v>77</v>
      </c>
      <c r="K3820" s="2">
        <v>90</v>
      </c>
      <c r="L3820" s="2"/>
      <c r="M3820" s="2" t="str">
        <f t="shared" si="354"/>
        <v/>
      </c>
      <c r="N3820">
        <v>268.97126656</v>
      </c>
      <c r="O3820" s="2">
        <f t="shared" si="355"/>
        <v>26.897126656000001</v>
      </c>
      <c r="P3820" s="2">
        <f>IF(ISNUMBER(O3820),SUMIFS(O$1:$O3820,A$1:$A3820,A3820,C$1:$C3820,C3820,G$1:$G3820,G3820,E$1:$E3820,E3820),"")</f>
        <v>552.03228532266655</v>
      </c>
      <c r="S3820">
        <v>15.527156549520766</v>
      </c>
      <c r="T3820">
        <v>6.3258785942492013</v>
      </c>
      <c r="U3820" t="str">
        <f t="shared" si="356"/>
        <v/>
      </c>
      <c r="AC3820" s="2" t="str">
        <f t="shared" si="357"/>
        <v/>
      </c>
      <c r="AH3820" s="2" t="str">
        <f t="shared" si="358"/>
        <v/>
      </c>
      <c r="AI3820" s="2" t="str">
        <f>IF(ISNUMBER(AH3820),SUMIFS($AH$1:AH3820,$A$1:A3820,A3820,C$1:$C3820,C3820,$G$1:G3820,G3820,$E$1:E3820,E3820),"")</f>
        <v/>
      </c>
      <c r="AJ3820">
        <f t="shared" si="359"/>
        <v>6</v>
      </c>
    </row>
    <row r="3821" spans="1:36" x14ac:dyDescent="0.25">
      <c r="A3821" s="14" t="s">
        <v>93</v>
      </c>
      <c r="B3821" t="s">
        <v>80</v>
      </c>
      <c r="C3821" t="s">
        <v>90</v>
      </c>
      <c r="D3821" s="13">
        <v>42479</v>
      </c>
      <c r="E3821">
        <v>1</v>
      </c>
      <c r="F3821">
        <v>200</v>
      </c>
      <c r="G3821" s="2" t="s">
        <v>87</v>
      </c>
      <c r="H3821" s="2" t="s">
        <v>13</v>
      </c>
      <c r="I3821">
        <v>13</v>
      </c>
      <c r="J3821" s="2" t="s">
        <v>77</v>
      </c>
      <c r="K3821" s="2">
        <v>180</v>
      </c>
      <c r="L3821" s="2"/>
      <c r="M3821" s="2" t="str">
        <f t="shared" si="354"/>
        <v/>
      </c>
      <c r="N3821">
        <v>256.07677237333331</v>
      </c>
      <c r="O3821" s="2">
        <f t="shared" si="355"/>
        <v>25.607677237333331</v>
      </c>
      <c r="P3821" s="2">
        <f>IF(ISNUMBER(O3821),SUMIFS(O$1:$O3821,A$1:$A3821,A3821,C$1:$C3821,C3821,G$1:$G3821,G3821,E$1:$E3821,E3821),"")</f>
        <v>681.53926763733318</v>
      </c>
      <c r="S3821">
        <v>6.95350451075642</v>
      </c>
      <c r="T3821">
        <v>5.4823039555863984</v>
      </c>
      <c r="U3821" t="str">
        <f t="shared" si="356"/>
        <v/>
      </c>
      <c r="AC3821" s="2" t="str">
        <f t="shared" si="357"/>
        <v/>
      </c>
      <c r="AH3821" s="2" t="str">
        <f t="shared" si="358"/>
        <v/>
      </c>
      <c r="AI3821" s="2" t="str">
        <f>IF(ISNUMBER(AH3821),SUMIFS($AH$1:AH3821,$A$1:A3821,A3821,C$1:$C3821,C3821,$G$1:G3821,G3821,$E$1:E3821,E3821),"")</f>
        <v/>
      </c>
      <c r="AJ3821">
        <f t="shared" si="359"/>
        <v>6</v>
      </c>
    </row>
    <row r="3822" spans="1:36" x14ac:dyDescent="0.25">
      <c r="A3822" s="14" t="s">
        <v>92</v>
      </c>
      <c r="B3822" t="s">
        <v>80</v>
      </c>
      <c r="C3822" t="s">
        <v>90</v>
      </c>
      <c r="D3822" s="13">
        <v>42479</v>
      </c>
      <c r="E3822">
        <v>1</v>
      </c>
      <c r="F3822">
        <v>350</v>
      </c>
      <c r="G3822" s="2" t="s">
        <v>87</v>
      </c>
      <c r="H3822" s="2" t="s">
        <v>13</v>
      </c>
      <c r="I3822">
        <v>13</v>
      </c>
      <c r="J3822" s="2" t="s">
        <v>77</v>
      </c>
      <c r="K3822" s="2">
        <v>315</v>
      </c>
      <c r="L3822" s="2"/>
      <c r="M3822" s="2" t="str">
        <f t="shared" si="354"/>
        <v/>
      </c>
      <c r="N3822">
        <v>688.24316799999997</v>
      </c>
      <c r="O3822" s="2">
        <f t="shared" si="355"/>
        <v>68.824316799999991</v>
      </c>
      <c r="P3822" s="2">
        <f>IF(ISNUMBER(O3822),SUMIFS(O$1:$O3822,A$1:$A3822,A3822,C$1:$C3822,C3822,G$1:$G3822,G3822,E$1:$E3822,E3822),"")</f>
        <v>1082.8659126666666</v>
      </c>
      <c r="S3822">
        <v>4.6667618096189534</v>
      </c>
      <c r="T3822">
        <v>6.593406593406594</v>
      </c>
      <c r="U3822" t="str">
        <f t="shared" si="356"/>
        <v/>
      </c>
      <c r="AC3822" s="2" t="str">
        <f t="shared" si="357"/>
        <v/>
      </c>
      <c r="AH3822" s="2" t="str">
        <f t="shared" si="358"/>
        <v/>
      </c>
      <c r="AI3822" s="2" t="str">
        <f>IF(ISNUMBER(AH3822),SUMIFS($AH$1:AH3822,$A$1:A3822,A3822,C$1:$C3822,C3822,$G$1:G3822,G3822,$E$1:E3822,E3822),"")</f>
        <v/>
      </c>
      <c r="AJ3822">
        <f t="shared" si="359"/>
        <v>6</v>
      </c>
    </row>
    <row r="3823" spans="1:36" x14ac:dyDescent="0.25">
      <c r="A3823" s="14" t="s">
        <v>91</v>
      </c>
      <c r="B3823" t="s">
        <v>80</v>
      </c>
      <c r="C3823" t="s">
        <v>90</v>
      </c>
      <c r="D3823" s="13">
        <v>42479</v>
      </c>
      <c r="E3823">
        <v>1</v>
      </c>
      <c r="F3823">
        <v>500</v>
      </c>
      <c r="G3823" s="2" t="s">
        <v>87</v>
      </c>
      <c r="H3823" s="2" t="s">
        <v>13</v>
      </c>
      <c r="I3823">
        <v>13</v>
      </c>
      <c r="J3823" s="2" t="s">
        <v>77</v>
      </c>
      <c r="K3823" s="2">
        <v>450</v>
      </c>
      <c r="L3823" s="2"/>
      <c r="M3823" s="2" t="str">
        <f t="shared" si="354"/>
        <v/>
      </c>
      <c r="N3823">
        <v>375.86636799999997</v>
      </c>
      <c r="O3823" s="2">
        <f t="shared" si="355"/>
        <v>37.586636799999994</v>
      </c>
      <c r="P3823" s="2">
        <f>IF(ISNUMBER(O3823),SUMIFS(O$1:$O3823,A$1:$A3823,A3823,C$1:$C3823,C3823,G$1:$G3823,G3823,E$1:$E3823,E3823),"")</f>
        <v>1151.5946598666667</v>
      </c>
      <c r="S3823">
        <v>5.6319051468606833</v>
      </c>
      <c r="T3823">
        <v>5.8070600916195092</v>
      </c>
      <c r="U3823" t="str">
        <f t="shared" si="356"/>
        <v/>
      </c>
      <c r="AC3823" s="2" t="str">
        <f t="shared" si="357"/>
        <v/>
      </c>
      <c r="AH3823" s="2" t="str">
        <f t="shared" si="358"/>
        <v/>
      </c>
      <c r="AI3823" s="2" t="str">
        <f>IF(ISNUMBER(AH3823),SUMIFS($AH$1:AH3823,$A$1:A3823,A3823,C$1:$C3823,C3823,$G$1:G3823,G3823,$E$1:E3823,E3823),"")</f>
        <v/>
      </c>
      <c r="AJ3823">
        <f t="shared" si="359"/>
        <v>6</v>
      </c>
    </row>
    <row r="3824" spans="1:36" x14ac:dyDescent="0.25">
      <c r="A3824" s="14" t="s">
        <v>96</v>
      </c>
      <c r="B3824" t="s">
        <v>80</v>
      </c>
      <c r="C3824" t="s">
        <v>90</v>
      </c>
      <c r="D3824" s="13">
        <v>42479</v>
      </c>
      <c r="E3824">
        <v>2</v>
      </c>
      <c r="F3824">
        <v>0</v>
      </c>
      <c r="G3824" s="2" t="s">
        <v>87</v>
      </c>
      <c r="H3824" s="2" t="s">
        <v>13</v>
      </c>
      <c r="I3824">
        <v>13</v>
      </c>
      <c r="J3824" s="2" t="s">
        <v>77</v>
      </c>
      <c r="K3824" s="2">
        <v>0</v>
      </c>
      <c r="L3824" s="2"/>
      <c r="M3824" s="2" t="str">
        <f t="shared" si="354"/>
        <v/>
      </c>
      <c r="N3824">
        <v>36.104720093333334</v>
      </c>
      <c r="O3824" s="2">
        <f t="shared" si="355"/>
        <v>3.6104720093333333</v>
      </c>
      <c r="P3824" s="2">
        <f>IF(ISNUMBER(O3824),SUMIFS(O$1:$O3824,A$1:$A3824,A3824,C$1:$C3824,C3824,G$1:$G3824,G3824,E$1:$E3824,E3824),"")</f>
        <v>169.14058403333334</v>
      </c>
      <c r="S3824">
        <v>40.371061359867326</v>
      </c>
      <c r="T3824">
        <v>18.926202321724713</v>
      </c>
      <c r="U3824" t="str">
        <f t="shared" si="356"/>
        <v/>
      </c>
      <c r="AC3824" s="2" t="str">
        <f t="shared" si="357"/>
        <v/>
      </c>
      <c r="AH3824" s="2" t="str">
        <f t="shared" si="358"/>
        <v/>
      </c>
      <c r="AI3824" s="2" t="str">
        <f>IF(ISNUMBER(AH3824),SUMIFS($AH$1:AH3824,$A$1:A3824,A3824,C$1:$C3824,C3824,$G$1:G3824,G3824,$E$1:E3824,E3824),"")</f>
        <v/>
      </c>
      <c r="AJ3824">
        <f t="shared" si="359"/>
        <v>6</v>
      </c>
    </row>
    <row r="3825" spans="1:36" x14ac:dyDescent="0.25">
      <c r="A3825" s="14" t="s">
        <v>95</v>
      </c>
      <c r="B3825" t="s">
        <v>80</v>
      </c>
      <c r="C3825" t="s">
        <v>90</v>
      </c>
      <c r="D3825" s="13">
        <v>42479</v>
      </c>
      <c r="E3825">
        <v>2</v>
      </c>
      <c r="F3825">
        <v>50</v>
      </c>
      <c r="G3825" s="2" t="s">
        <v>87</v>
      </c>
      <c r="H3825" s="2" t="s">
        <v>13</v>
      </c>
      <c r="I3825">
        <v>13</v>
      </c>
      <c r="J3825" s="2" t="s">
        <v>77</v>
      </c>
      <c r="K3825" s="2">
        <v>45</v>
      </c>
      <c r="L3825" s="2"/>
      <c r="M3825" s="2" t="str">
        <f t="shared" si="354"/>
        <v/>
      </c>
      <c r="N3825">
        <v>166.44753674666669</v>
      </c>
      <c r="O3825" s="2">
        <f t="shared" si="355"/>
        <v>16.644753674666667</v>
      </c>
      <c r="P3825" s="2">
        <f>IF(ISNUMBER(O3825),SUMIFS(O$1:$O3825,A$1:$A3825,A3825,C$1:$C3825,C3825,G$1:$G3825,G3825,E$1:$E3825,E3825),"")</f>
        <v>351.79792380666669</v>
      </c>
      <c r="S3825">
        <v>64.100741342540886</v>
      </c>
      <c r="T3825">
        <v>6.8041027724179957</v>
      </c>
      <c r="U3825" t="str">
        <f t="shared" si="356"/>
        <v/>
      </c>
      <c r="AC3825" s="2" t="str">
        <f t="shared" si="357"/>
        <v/>
      </c>
      <c r="AH3825" s="2" t="str">
        <f t="shared" si="358"/>
        <v/>
      </c>
      <c r="AI3825" s="2" t="str">
        <f>IF(ISNUMBER(AH3825),SUMIFS($AH$1:AH3825,$A$1:A3825,A3825,C$1:$C3825,C3825,$G$1:G3825,G3825,$E$1:E3825,E3825),"")</f>
        <v/>
      </c>
      <c r="AJ3825">
        <f t="shared" si="359"/>
        <v>6</v>
      </c>
    </row>
    <row r="3826" spans="1:36" x14ac:dyDescent="0.25">
      <c r="A3826" s="14" t="s">
        <v>94</v>
      </c>
      <c r="B3826" t="s">
        <v>80</v>
      </c>
      <c r="C3826" t="s">
        <v>90</v>
      </c>
      <c r="D3826" s="13">
        <v>42479</v>
      </c>
      <c r="E3826">
        <v>2</v>
      </c>
      <c r="F3826">
        <v>100</v>
      </c>
      <c r="G3826" s="2" t="s">
        <v>87</v>
      </c>
      <c r="H3826" s="2" t="s">
        <v>13</v>
      </c>
      <c r="I3826">
        <v>13</v>
      </c>
      <c r="J3826" s="2" t="s">
        <v>77</v>
      </c>
      <c r="K3826" s="2">
        <v>90</v>
      </c>
      <c r="L3826" s="2"/>
      <c r="M3826" s="2" t="str">
        <f t="shared" si="354"/>
        <v/>
      </c>
      <c r="N3826">
        <v>203.08321621333332</v>
      </c>
      <c r="O3826" s="2">
        <f t="shared" si="355"/>
        <v>20.308321621333331</v>
      </c>
      <c r="P3826" s="2">
        <f>IF(ISNUMBER(O3826),SUMIFS(O$1:$O3826,A$1:$A3826,A3826,C$1:$C3826,C3826,G$1:$G3826,G3826,E$1:$E3826,E3826),"")</f>
        <v>538.34850455466665</v>
      </c>
      <c r="S3826">
        <v>16.041242057307276</v>
      </c>
      <c r="T3826">
        <v>11.413499580386043</v>
      </c>
      <c r="U3826" t="str">
        <f t="shared" si="356"/>
        <v/>
      </c>
      <c r="AC3826" s="2" t="str">
        <f t="shared" si="357"/>
        <v/>
      </c>
      <c r="AH3826" s="2" t="str">
        <f t="shared" si="358"/>
        <v/>
      </c>
      <c r="AI3826" s="2" t="str">
        <f>IF(ISNUMBER(AH3826),SUMIFS($AH$1:AH3826,$A$1:A3826,A3826,C$1:$C3826,C3826,$G$1:G3826,G3826,$E$1:E3826,E3826),"")</f>
        <v/>
      </c>
      <c r="AJ3826">
        <f t="shared" si="359"/>
        <v>6</v>
      </c>
    </row>
    <row r="3827" spans="1:36" x14ac:dyDescent="0.25">
      <c r="A3827" s="14" t="s">
        <v>93</v>
      </c>
      <c r="B3827" t="s">
        <v>80</v>
      </c>
      <c r="C3827" t="s">
        <v>90</v>
      </c>
      <c r="D3827" s="13">
        <v>42479</v>
      </c>
      <c r="E3827">
        <v>2</v>
      </c>
      <c r="F3827">
        <v>200</v>
      </c>
      <c r="G3827" s="2" t="s">
        <v>87</v>
      </c>
      <c r="H3827" s="2" t="s">
        <v>13</v>
      </c>
      <c r="I3827">
        <v>13</v>
      </c>
      <c r="J3827" s="2" t="s">
        <v>77</v>
      </c>
      <c r="K3827" s="2">
        <v>180</v>
      </c>
      <c r="L3827" s="2"/>
      <c r="M3827" s="2" t="str">
        <f t="shared" si="354"/>
        <v/>
      </c>
      <c r="N3827">
        <v>320.83926677333335</v>
      </c>
      <c r="O3827" s="2">
        <f t="shared" si="355"/>
        <v>32.083926677333338</v>
      </c>
      <c r="P3827" s="2">
        <f>IF(ISNUMBER(O3827),SUMIFS(O$1:$O3827,A$1:$A3827,A3827,C$1:$C3827,C3827,G$1:$G3827,G3827,E$1:$E3827,E3827),"")</f>
        <v>874.00172587733334</v>
      </c>
      <c r="S3827">
        <v>16.595319634703198</v>
      </c>
      <c r="T3827">
        <v>4.8944063926940649</v>
      </c>
      <c r="U3827" t="str">
        <f t="shared" si="356"/>
        <v/>
      </c>
      <c r="AC3827" s="2" t="str">
        <f t="shared" si="357"/>
        <v/>
      </c>
      <c r="AH3827" s="2" t="str">
        <f t="shared" si="358"/>
        <v/>
      </c>
      <c r="AI3827" s="2" t="str">
        <f>IF(ISNUMBER(AH3827),SUMIFS($AH$1:AH3827,$A$1:A3827,A3827,C$1:$C3827,C3827,$G$1:G3827,G3827,$E$1:E3827,E3827),"")</f>
        <v/>
      </c>
      <c r="AJ3827">
        <f t="shared" si="359"/>
        <v>6</v>
      </c>
    </row>
    <row r="3828" spans="1:36" x14ac:dyDescent="0.25">
      <c r="A3828" s="14" t="s">
        <v>92</v>
      </c>
      <c r="B3828" t="s">
        <v>80</v>
      </c>
      <c r="C3828" t="s">
        <v>90</v>
      </c>
      <c r="D3828" s="13">
        <v>42479</v>
      </c>
      <c r="E3828">
        <v>2</v>
      </c>
      <c r="F3828">
        <v>350</v>
      </c>
      <c r="G3828" s="2" t="s">
        <v>87</v>
      </c>
      <c r="H3828" s="2" t="s">
        <v>13</v>
      </c>
      <c r="I3828">
        <v>13</v>
      </c>
      <c r="J3828" s="2" t="s">
        <v>77</v>
      </c>
      <c r="K3828" s="2">
        <v>315</v>
      </c>
      <c r="L3828" s="2"/>
      <c r="M3828" s="2" t="str">
        <f t="shared" si="354"/>
        <v/>
      </c>
      <c r="N3828">
        <v>181.11238560000004</v>
      </c>
      <c r="O3828" s="2">
        <f t="shared" si="355"/>
        <v>18.111238560000004</v>
      </c>
      <c r="P3828" s="2">
        <f>IF(ISNUMBER(O3828),SUMIFS(O$1:$O3828,A$1:$A3828,A3828,C$1:$C3828,C3828,G$1:$G3828,G3828,E$1:$E3828,E3828),"")</f>
        <v>909.64975682666659</v>
      </c>
      <c r="S3828">
        <v>14.564234990316333</v>
      </c>
      <c r="T3828">
        <v>2.1304067140090384</v>
      </c>
      <c r="U3828" t="str">
        <f t="shared" si="356"/>
        <v/>
      </c>
      <c r="AC3828" s="2" t="str">
        <f t="shared" si="357"/>
        <v/>
      </c>
      <c r="AH3828" s="2" t="str">
        <f t="shared" si="358"/>
        <v/>
      </c>
      <c r="AI3828" s="2" t="str">
        <f>IF(ISNUMBER(AH3828),SUMIFS($AH$1:AH3828,$A$1:A3828,A3828,C$1:$C3828,C3828,$G$1:G3828,G3828,$E$1:E3828,E3828),"")</f>
        <v/>
      </c>
      <c r="AJ3828">
        <f t="shared" si="359"/>
        <v>6</v>
      </c>
    </row>
    <row r="3829" spans="1:36" x14ac:dyDescent="0.25">
      <c r="A3829" s="14" t="s">
        <v>91</v>
      </c>
      <c r="B3829" t="s">
        <v>80</v>
      </c>
      <c r="C3829" t="s">
        <v>90</v>
      </c>
      <c r="D3829" s="13">
        <v>42479</v>
      </c>
      <c r="E3829">
        <v>2</v>
      </c>
      <c r="F3829">
        <v>500</v>
      </c>
      <c r="G3829" s="2" t="s">
        <v>87</v>
      </c>
      <c r="H3829" s="2" t="s">
        <v>13</v>
      </c>
      <c r="I3829">
        <v>13</v>
      </c>
      <c r="J3829" s="2" t="s">
        <v>77</v>
      </c>
      <c r="K3829" s="2">
        <v>450</v>
      </c>
      <c r="L3829" s="2"/>
      <c r="M3829" s="2" t="str">
        <f t="shared" si="354"/>
        <v/>
      </c>
      <c r="N3829">
        <v>285.50067000000001</v>
      </c>
      <c r="O3829" s="2">
        <f t="shared" si="355"/>
        <v>28.550067000000002</v>
      </c>
      <c r="P3829" s="2">
        <f>IF(ISNUMBER(O3829),SUMIFS(O$1:$O3829,A$1:$A3829,A3829,C$1:$C3829,C3829,G$1:$G3829,G3829,E$1:$E3829,E3829),"")</f>
        <v>1173.2925399333333</v>
      </c>
      <c r="S3829">
        <v>6.1221419975932614</v>
      </c>
      <c r="T3829">
        <v>6.1522262334536704</v>
      </c>
      <c r="U3829" t="str">
        <f t="shared" si="356"/>
        <v/>
      </c>
      <c r="AC3829" s="2" t="str">
        <f t="shared" si="357"/>
        <v/>
      </c>
      <c r="AH3829" s="2" t="str">
        <f t="shared" si="358"/>
        <v/>
      </c>
      <c r="AI3829" s="2" t="str">
        <f>IF(ISNUMBER(AH3829),SUMIFS($AH$1:AH3829,$A$1:A3829,A3829,C$1:$C3829,C3829,$G$1:G3829,G3829,$E$1:E3829,E3829),"")</f>
        <v/>
      </c>
      <c r="AJ3829">
        <f t="shared" si="359"/>
        <v>6</v>
      </c>
    </row>
    <row r="3830" spans="1:36" x14ac:dyDescent="0.25">
      <c r="A3830" s="14" t="s">
        <v>96</v>
      </c>
      <c r="B3830" t="s">
        <v>80</v>
      </c>
      <c r="C3830" t="s">
        <v>90</v>
      </c>
      <c r="D3830" s="13">
        <v>42479</v>
      </c>
      <c r="E3830">
        <v>3</v>
      </c>
      <c r="F3830">
        <v>0</v>
      </c>
      <c r="G3830" s="2" t="s">
        <v>87</v>
      </c>
      <c r="H3830" s="2" t="s">
        <v>13</v>
      </c>
      <c r="I3830">
        <v>13</v>
      </c>
      <c r="J3830" s="2" t="s">
        <v>77</v>
      </c>
      <c r="K3830" s="2">
        <v>0</v>
      </c>
      <c r="L3830" s="2"/>
      <c r="M3830" s="2" t="str">
        <f t="shared" si="354"/>
        <v/>
      </c>
      <c r="N3830">
        <v>372.34142511999994</v>
      </c>
      <c r="O3830" s="2">
        <f t="shared" si="355"/>
        <v>37.234142511999991</v>
      </c>
      <c r="P3830" s="2">
        <f>IF(ISNUMBER(O3830),SUMIFS(O$1:$O3830,A$1:$A3830,A3830,C$1:$C3830,C3830,G$1:$G3830,G3830,E$1:$E3830,E3830),"")</f>
        <v>400.0163083050507</v>
      </c>
      <c r="S3830">
        <v>94.477863330125103</v>
      </c>
      <c r="T3830">
        <v>1.8046198267564963</v>
      </c>
      <c r="U3830" t="str">
        <f t="shared" si="356"/>
        <v/>
      </c>
      <c r="AC3830" s="2" t="str">
        <f t="shared" si="357"/>
        <v/>
      </c>
      <c r="AH3830" s="2" t="str">
        <f t="shared" si="358"/>
        <v/>
      </c>
      <c r="AI3830" s="2" t="str">
        <f>IF(ISNUMBER(AH3830),SUMIFS($AH$1:AH3830,$A$1:A3830,A3830,C$1:$C3830,C3830,$G$1:G3830,G3830,$E$1:E3830,E3830),"")</f>
        <v/>
      </c>
      <c r="AJ3830">
        <f t="shared" si="359"/>
        <v>6</v>
      </c>
    </row>
    <row r="3831" spans="1:36" x14ac:dyDescent="0.25">
      <c r="A3831" s="14" t="s">
        <v>95</v>
      </c>
      <c r="B3831" t="s">
        <v>80</v>
      </c>
      <c r="C3831" t="s">
        <v>90</v>
      </c>
      <c r="D3831" s="13">
        <v>42479</v>
      </c>
      <c r="E3831">
        <v>3</v>
      </c>
      <c r="F3831">
        <v>50</v>
      </c>
      <c r="G3831" s="2" t="s">
        <v>87</v>
      </c>
      <c r="H3831" s="2" t="s">
        <v>13</v>
      </c>
      <c r="I3831">
        <v>13</v>
      </c>
      <c r="J3831" s="2" t="s">
        <v>77</v>
      </c>
      <c r="K3831" s="2">
        <v>45</v>
      </c>
      <c r="L3831" s="2"/>
      <c r="M3831" s="2" t="str">
        <f t="shared" si="354"/>
        <v/>
      </c>
      <c r="N3831">
        <v>269.052482</v>
      </c>
      <c r="O3831" s="2">
        <f t="shared" si="355"/>
        <v>26.905248199999999</v>
      </c>
      <c r="P3831" s="2">
        <f>IF(ISNUMBER(O3831),SUMIFS(O$1:$O3831,A$1:$A3831,A3831,C$1:$C3831,C3831,G$1:$G3831,G3831,E$1:$E3831,E3831),"")</f>
        <v>496.95411296775995</v>
      </c>
      <c r="S3831">
        <v>95.914760914760919</v>
      </c>
      <c r="T3831">
        <v>1.3617463617463617</v>
      </c>
      <c r="U3831" t="str">
        <f t="shared" si="356"/>
        <v/>
      </c>
      <c r="AC3831" s="2" t="str">
        <f t="shared" si="357"/>
        <v/>
      </c>
      <c r="AH3831" s="2" t="str">
        <f t="shared" si="358"/>
        <v/>
      </c>
      <c r="AI3831" s="2" t="str">
        <f>IF(ISNUMBER(AH3831),SUMIFS($AH$1:AH3831,$A$1:A3831,A3831,C$1:$C3831,C3831,$G$1:G3831,G3831,$E$1:E3831,E3831),"")</f>
        <v/>
      </c>
      <c r="AJ3831">
        <f t="shared" si="359"/>
        <v>6</v>
      </c>
    </row>
    <row r="3832" spans="1:36" x14ac:dyDescent="0.25">
      <c r="A3832" s="14" t="s">
        <v>94</v>
      </c>
      <c r="B3832" t="s">
        <v>80</v>
      </c>
      <c r="C3832" t="s">
        <v>90</v>
      </c>
      <c r="D3832" s="13">
        <v>42479</v>
      </c>
      <c r="E3832">
        <v>3</v>
      </c>
      <c r="F3832">
        <v>100</v>
      </c>
      <c r="G3832" s="2" t="s">
        <v>87</v>
      </c>
      <c r="H3832" s="2" t="s">
        <v>13</v>
      </c>
      <c r="I3832">
        <v>13</v>
      </c>
      <c r="J3832" s="2" t="s">
        <v>77</v>
      </c>
      <c r="K3832" s="2">
        <v>90</v>
      </c>
      <c r="L3832" s="2"/>
      <c r="M3832" s="2" t="str">
        <f t="shared" si="354"/>
        <v/>
      </c>
      <c r="N3832">
        <v>280.73485440000002</v>
      </c>
      <c r="O3832" s="2">
        <f t="shared" si="355"/>
        <v>28.073485440000002</v>
      </c>
      <c r="P3832" s="2">
        <f>IF(ISNUMBER(O3832),SUMIFS(O$1:$O3832,A$1:$A3832,A3832,C$1:$C3832,C3832,G$1:$G3832,G3832,E$1:$E3832,E3832),"")</f>
        <v>557.18799476000004</v>
      </c>
      <c r="S3832">
        <v>88.48648648648647</v>
      </c>
      <c r="T3832">
        <v>2.7675675675675677</v>
      </c>
      <c r="U3832" t="str">
        <f t="shared" si="356"/>
        <v/>
      </c>
      <c r="AC3832" s="2" t="str">
        <f t="shared" si="357"/>
        <v/>
      </c>
      <c r="AH3832" s="2" t="str">
        <f t="shared" si="358"/>
        <v/>
      </c>
      <c r="AI3832" s="2" t="str">
        <f>IF(ISNUMBER(AH3832),SUMIFS($AH$1:AH3832,$A$1:A3832,A3832,C$1:$C3832,C3832,$G$1:G3832,G3832,$E$1:E3832,E3832),"")</f>
        <v/>
      </c>
      <c r="AJ3832">
        <f t="shared" si="359"/>
        <v>6</v>
      </c>
    </row>
    <row r="3833" spans="1:36" x14ac:dyDescent="0.25">
      <c r="A3833" s="14" t="s">
        <v>93</v>
      </c>
      <c r="B3833" t="s">
        <v>80</v>
      </c>
      <c r="C3833" t="s">
        <v>90</v>
      </c>
      <c r="D3833" s="13">
        <v>42479</v>
      </c>
      <c r="E3833">
        <v>3</v>
      </c>
      <c r="F3833">
        <v>200</v>
      </c>
      <c r="G3833" s="2" t="s">
        <v>87</v>
      </c>
      <c r="H3833" s="2" t="s">
        <v>13</v>
      </c>
      <c r="I3833">
        <v>13</v>
      </c>
      <c r="J3833" s="2" t="s">
        <v>77</v>
      </c>
      <c r="K3833" s="2">
        <v>180</v>
      </c>
      <c r="L3833" s="2"/>
      <c r="M3833" s="2" t="str">
        <f t="shared" si="354"/>
        <v/>
      </c>
      <c r="N3833">
        <v>336.37831426666668</v>
      </c>
      <c r="O3833" s="2">
        <f t="shared" si="355"/>
        <v>33.637831426666665</v>
      </c>
      <c r="P3833" s="2">
        <f>IF(ISNUMBER(O3833),SUMIFS(O$1:$O3833,A$1:$A3833,A3833,C$1:$C3833,C3833,G$1:$G3833,G3833,E$1:$E3833,E3833),"")</f>
        <v>880.11801956000022</v>
      </c>
      <c r="S3833">
        <v>55.489195352372676</v>
      </c>
      <c r="T3833">
        <v>1.9763275057009442</v>
      </c>
      <c r="U3833" t="str">
        <f t="shared" si="356"/>
        <v/>
      </c>
      <c r="AC3833" s="2" t="str">
        <f t="shared" si="357"/>
        <v/>
      </c>
      <c r="AH3833" s="2" t="str">
        <f t="shared" si="358"/>
        <v/>
      </c>
      <c r="AI3833" s="2" t="str">
        <f>IF(ISNUMBER(AH3833),SUMIFS($AH$1:AH3833,$A$1:A3833,A3833,C$1:$C3833,C3833,$G$1:G3833,G3833,$E$1:E3833,E3833),"")</f>
        <v/>
      </c>
      <c r="AJ3833">
        <f t="shared" si="359"/>
        <v>6</v>
      </c>
    </row>
    <row r="3834" spans="1:36" x14ac:dyDescent="0.25">
      <c r="A3834" s="14" t="s">
        <v>92</v>
      </c>
      <c r="B3834" t="s">
        <v>80</v>
      </c>
      <c r="C3834" t="s">
        <v>90</v>
      </c>
      <c r="D3834" s="13">
        <v>42479</v>
      </c>
      <c r="E3834">
        <v>3</v>
      </c>
      <c r="F3834">
        <v>350</v>
      </c>
      <c r="G3834" s="2" t="s">
        <v>87</v>
      </c>
      <c r="H3834" s="2" t="s">
        <v>13</v>
      </c>
      <c r="I3834">
        <v>13</v>
      </c>
      <c r="J3834" s="2" t="s">
        <v>77</v>
      </c>
      <c r="K3834" s="2">
        <v>315</v>
      </c>
      <c r="L3834" s="2"/>
      <c r="M3834" s="2" t="str">
        <f t="shared" si="354"/>
        <v/>
      </c>
      <c r="N3834">
        <v>223.70318399999999</v>
      </c>
      <c r="O3834" s="2">
        <f t="shared" si="355"/>
        <v>22.370318399999999</v>
      </c>
      <c r="P3834" s="2">
        <f>IF(ISNUMBER(O3834),SUMIFS(O$1:$O3834,A$1:$A3834,A3834,C$1:$C3834,C3834,G$1:$G3834,G3834,E$1:$E3834,E3834),"")</f>
        <v>1268.2412258666668</v>
      </c>
      <c r="S3834">
        <v>38.743311839758533</v>
      </c>
      <c r="T3834">
        <v>1.4679654273562903</v>
      </c>
      <c r="U3834" t="str">
        <f t="shared" si="356"/>
        <v/>
      </c>
      <c r="AC3834" s="2" t="str">
        <f t="shared" si="357"/>
        <v/>
      </c>
      <c r="AH3834" s="2" t="str">
        <f t="shared" si="358"/>
        <v/>
      </c>
      <c r="AI3834" s="2" t="str">
        <f>IF(ISNUMBER(AH3834),SUMIFS($AH$1:AH3834,$A$1:A3834,A3834,C$1:$C3834,C3834,$G$1:G3834,G3834,$E$1:E3834,E3834),"")</f>
        <v/>
      </c>
      <c r="AJ3834">
        <f t="shared" si="359"/>
        <v>6</v>
      </c>
    </row>
    <row r="3835" spans="1:36" x14ac:dyDescent="0.25">
      <c r="A3835" s="14" t="s">
        <v>91</v>
      </c>
      <c r="B3835" t="s">
        <v>80</v>
      </c>
      <c r="C3835" t="s">
        <v>90</v>
      </c>
      <c r="D3835" s="13">
        <v>42479</v>
      </c>
      <c r="E3835">
        <v>3</v>
      </c>
      <c r="F3835">
        <v>500</v>
      </c>
      <c r="G3835" s="2" t="s">
        <v>87</v>
      </c>
      <c r="H3835" s="2" t="s">
        <v>13</v>
      </c>
      <c r="I3835">
        <v>13</v>
      </c>
      <c r="J3835" s="2" t="s">
        <v>77</v>
      </c>
      <c r="K3835" s="2">
        <v>450</v>
      </c>
      <c r="L3835" s="2"/>
      <c r="M3835" s="2" t="str">
        <f t="shared" si="354"/>
        <v/>
      </c>
      <c r="N3835">
        <v>184.49260480000004</v>
      </c>
      <c r="O3835" s="2">
        <f t="shared" si="355"/>
        <v>18.449260480000003</v>
      </c>
      <c r="P3835" s="2">
        <f>IF(ISNUMBER(O3835),SUMIFS(O$1:$O3835,A$1:$A3835,A3835,C$1:$C3835,C3835,G$1:$G3835,G3835,E$1:$E3835,E3835),"")</f>
        <v>1176.3971826133334</v>
      </c>
      <c r="S3835">
        <v>32.135172762941401</v>
      </c>
      <c r="T3835">
        <v>2.1642830021516262</v>
      </c>
      <c r="U3835" t="str">
        <f t="shared" si="356"/>
        <v/>
      </c>
      <c r="AC3835" s="2" t="str">
        <f t="shared" si="357"/>
        <v/>
      </c>
      <c r="AH3835" s="2" t="str">
        <f t="shared" si="358"/>
        <v/>
      </c>
      <c r="AI3835" s="2" t="str">
        <f>IF(ISNUMBER(AH3835),SUMIFS($AH$1:AH3835,$A$1:A3835,A3835,C$1:$C3835,C3835,$G$1:G3835,G3835,$E$1:E3835,E3835),"")</f>
        <v/>
      </c>
      <c r="AJ3835">
        <f t="shared" si="359"/>
        <v>6</v>
      </c>
    </row>
    <row r="3836" spans="1:36" x14ac:dyDescent="0.25">
      <c r="A3836" s="14" t="s">
        <v>96</v>
      </c>
      <c r="B3836" t="s">
        <v>80</v>
      </c>
      <c r="C3836" t="s">
        <v>90</v>
      </c>
      <c r="D3836" s="13">
        <v>42496</v>
      </c>
      <c r="E3836">
        <v>1</v>
      </c>
      <c r="F3836">
        <v>0</v>
      </c>
      <c r="G3836" s="2" t="s">
        <v>87</v>
      </c>
      <c r="H3836" s="2" t="s">
        <v>13</v>
      </c>
      <c r="I3836">
        <v>14</v>
      </c>
      <c r="J3836" s="2" t="s">
        <v>88</v>
      </c>
      <c r="K3836" s="2">
        <v>0</v>
      </c>
      <c r="L3836" s="2">
        <v>1284</v>
      </c>
      <c r="M3836" s="2">
        <f t="shared" si="354"/>
        <v>128.4</v>
      </c>
      <c r="O3836" s="2" t="str">
        <f t="shared" si="355"/>
        <v/>
      </c>
      <c r="P3836" s="2" t="str">
        <f>IF(ISNUMBER(O3836),SUMIFS(O$1:$O3836,A$1:$A3836,A3836,C$1:$C3836,C3836,G$1:$G3836,G3836,E$1:$E3836,E3836),"")</f>
        <v/>
      </c>
      <c r="U3836" t="str">
        <f t="shared" si="356"/>
        <v/>
      </c>
      <c r="AC3836" s="2" t="str">
        <f t="shared" si="357"/>
        <v/>
      </c>
      <c r="AH3836" s="2" t="str">
        <f t="shared" si="358"/>
        <v/>
      </c>
      <c r="AI3836" s="2" t="str">
        <f>IF(ISNUMBER(AH3836),SUMIFS($AH$1:AH3836,$A$1:A3836,A3836,C$1:$C3836,C3836,$G$1:G3836,G3836,$E$1:E3836,E3836),"")</f>
        <v/>
      </c>
      <c r="AJ3836">
        <f t="shared" si="359"/>
        <v>3</v>
      </c>
    </row>
    <row r="3837" spans="1:36" x14ac:dyDescent="0.25">
      <c r="A3837" s="14" t="s">
        <v>95</v>
      </c>
      <c r="B3837" t="s">
        <v>80</v>
      </c>
      <c r="C3837" t="s">
        <v>90</v>
      </c>
      <c r="D3837" s="13">
        <v>42496</v>
      </c>
      <c r="E3837">
        <v>1</v>
      </c>
      <c r="F3837">
        <v>50</v>
      </c>
      <c r="G3837" s="2" t="s">
        <v>87</v>
      </c>
      <c r="H3837" s="2" t="s">
        <v>13</v>
      </c>
      <c r="I3837">
        <v>14</v>
      </c>
      <c r="J3837" s="2" t="s">
        <v>88</v>
      </c>
      <c r="K3837" s="2">
        <v>45</v>
      </c>
      <c r="L3837" s="2">
        <v>1508</v>
      </c>
      <c r="M3837" s="2">
        <f t="shared" si="354"/>
        <v>150.80000000000001</v>
      </c>
      <c r="O3837" s="2" t="str">
        <f t="shared" si="355"/>
        <v/>
      </c>
      <c r="P3837" s="2" t="str">
        <f>IF(ISNUMBER(O3837),SUMIFS(O$1:$O3837,A$1:$A3837,A3837,C$1:$C3837,C3837,G$1:$G3837,G3837,E$1:$E3837,E3837),"")</f>
        <v/>
      </c>
      <c r="U3837" t="str">
        <f t="shared" si="356"/>
        <v/>
      </c>
      <c r="AC3837" s="2" t="str">
        <f t="shared" si="357"/>
        <v/>
      </c>
      <c r="AH3837" s="2" t="str">
        <f t="shared" si="358"/>
        <v/>
      </c>
      <c r="AI3837" s="2" t="str">
        <f>IF(ISNUMBER(AH3837),SUMIFS($AH$1:AH3837,$A$1:A3837,A3837,C$1:$C3837,C3837,$G$1:G3837,G3837,$E$1:E3837,E3837),"")</f>
        <v/>
      </c>
      <c r="AJ3837">
        <f t="shared" si="359"/>
        <v>3</v>
      </c>
    </row>
    <row r="3838" spans="1:36" x14ac:dyDescent="0.25">
      <c r="A3838" s="14" t="s">
        <v>94</v>
      </c>
      <c r="B3838" t="s">
        <v>80</v>
      </c>
      <c r="C3838" t="s">
        <v>90</v>
      </c>
      <c r="D3838" s="13">
        <v>42496</v>
      </c>
      <c r="E3838">
        <v>1</v>
      </c>
      <c r="F3838">
        <v>100</v>
      </c>
      <c r="G3838" s="2" t="s">
        <v>87</v>
      </c>
      <c r="H3838" s="2" t="s">
        <v>13</v>
      </c>
      <c r="I3838">
        <v>14</v>
      </c>
      <c r="J3838" s="2" t="s">
        <v>88</v>
      </c>
      <c r="K3838" s="2">
        <v>90</v>
      </c>
      <c r="L3838" s="2">
        <v>1676</v>
      </c>
      <c r="M3838" s="2">
        <f t="shared" si="354"/>
        <v>167.6</v>
      </c>
      <c r="O3838" s="2" t="str">
        <f t="shared" si="355"/>
        <v/>
      </c>
      <c r="P3838" s="2" t="str">
        <f>IF(ISNUMBER(O3838),SUMIFS(O$1:$O3838,A$1:$A3838,A3838,C$1:$C3838,C3838,G$1:$G3838,G3838,E$1:$E3838,E3838),"")</f>
        <v/>
      </c>
      <c r="U3838" t="str">
        <f t="shared" si="356"/>
        <v/>
      </c>
      <c r="AC3838" s="2" t="str">
        <f t="shared" si="357"/>
        <v/>
      </c>
      <c r="AH3838" s="2" t="str">
        <f t="shared" si="358"/>
        <v/>
      </c>
      <c r="AI3838" s="2" t="str">
        <f>IF(ISNUMBER(AH3838),SUMIFS($AH$1:AH3838,$A$1:A3838,A3838,C$1:$C3838,C3838,$G$1:G3838,G3838,$E$1:E3838,E3838),"")</f>
        <v/>
      </c>
      <c r="AJ3838">
        <f t="shared" si="359"/>
        <v>3</v>
      </c>
    </row>
    <row r="3839" spans="1:36" x14ac:dyDescent="0.25">
      <c r="A3839" s="14" t="s">
        <v>93</v>
      </c>
      <c r="B3839" t="s">
        <v>80</v>
      </c>
      <c r="C3839" t="s">
        <v>90</v>
      </c>
      <c r="D3839" s="13">
        <v>42496</v>
      </c>
      <c r="E3839">
        <v>1</v>
      </c>
      <c r="F3839">
        <v>200</v>
      </c>
      <c r="G3839" s="2" t="s">
        <v>87</v>
      </c>
      <c r="H3839" s="2" t="s">
        <v>13</v>
      </c>
      <c r="I3839">
        <v>14</v>
      </c>
      <c r="J3839" s="2" t="s">
        <v>88</v>
      </c>
      <c r="K3839" s="2">
        <v>180</v>
      </c>
      <c r="L3839" s="2">
        <v>1592</v>
      </c>
      <c r="M3839" s="2">
        <f t="shared" si="354"/>
        <v>159.19999999999999</v>
      </c>
      <c r="O3839" s="2" t="str">
        <f t="shared" si="355"/>
        <v/>
      </c>
      <c r="P3839" s="2" t="str">
        <f>IF(ISNUMBER(O3839),SUMIFS(O$1:$O3839,A$1:$A3839,A3839,C$1:$C3839,C3839,G$1:$G3839,G3839,E$1:$E3839,E3839),"")</f>
        <v/>
      </c>
      <c r="U3839" t="str">
        <f t="shared" si="356"/>
        <v/>
      </c>
      <c r="AC3839" s="2" t="str">
        <f t="shared" si="357"/>
        <v/>
      </c>
      <c r="AH3839" s="2" t="str">
        <f t="shared" si="358"/>
        <v/>
      </c>
      <c r="AI3839" s="2" t="str">
        <f>IF(ISNUMBER(AH3839),SUMIFS($AH$1:AH3839,$A$1:A3839,A3839,C$1:$C3839,C3839,$G$1:G3839,G3839,$E$1:E3839,E3839),"")</f>
        <v/>
      </c>
      <c r="AJ3839">
        <f t="shared" si="359"/>
        <v>3</v>
      </c>
    </row>
    <row r="3840" spans="1:36" x14ac:dyDescent="0.25">
      <c r="A3840" s="14" t="s">
        <v>92</v>
      </c>
      <c r="B3840" t="s">
        <v>80</v>
      </c>
      <c r="C3840" t="s">
        <v>90</v>
      </c>
      <c r="D3840" s="13">
        <v>42496</v>
      </c>
      <c r="E3840">
        <v>1</v>
      </c>
      <c r="F3840">
        <v>350</v>
      </c>
      <c r="G3840" s="2" t="s">
        <v>87</v>
      </c>
      <c r="H3840" s="2" t="s">
        <v>13</v>
      </c>
      <c r="I3840">
        <v>14</v>
      </c>
      <c r="J3840" s="2" t="s">
        <v>88</v>
      </c>
      <c r="K3840" s="2">
        <v>315</v>
      </c>
      <c r="L3840" s="2">
        <v>1564</v>
      </c>
      <c r="M3840" s="2">
        <f t="shared" si="354"/>
        <v>156.4</v>
      </c>
      <c r="O3840" s="2" t="str">
        <f t="shared" si="355"/>
        <v/>
      </c>
      <c r="P3840" s="2" t="str">
        <f>IF(ISNUMBER(O3840),SUMIFS(O$1:$O3840,A$1:$A3840,A3840,C$1:$C3840,C3840,G$1:$G3840,G3840,E$1:$E3840,E3840),"")</f>
        <v/>
      </c>
      <c r="U3840" t="str">
        <f t="shared" si="356"/>
        <v/>
      </c>
      <c r="AC3840" s="2" t="str">
        <f t="shared" si="357"/>
        <v/>
      </c>
      <c r="AH3840" s="2" t="str">
        <f t="shared" si="358"/>
        <v/>
      </c>
      <c r="AI3840" s="2" t="str">
        <f>IF(ISNUMBER(AH3840),SUMIFS($AH$1:AH3840,$A$1:A3840,A3840,C$1:$C3840,C3840,$G$1:G3840,G3840,$E$1:E3840,E3840),"")</f>
        <v/>
      </c>
      <c r="AJ3840">
        <f t="shared" si="359"/>
        <v>3</v>
      </c>
    </row>
    <row r="3841" spans="1:36" x14ac:dyDescent="0.25">
      <c r="A3841" s="14" t="s">
        <v>91</v>
      </c>
      <c r="B3841" t="s">
        <v>80</v>
      </c>
      <c r="C3841" t="s">
        <v>90</v>
      </c>
      <c r="D3841" s="13">
        <v>42496</v>
      </c>
      <c r="E3841">
        <v>1</v>
      </c>
      <c r="F3841">
        <v>500</v>
      </c>
      <c r="G3841" s="2" t="s">
        <v>87</v>
      </c>
      <c r="H3841" s="2" t="s">
        <v>13</v>
      </c>
      <c r="I3841">
        <v>14</v>
      </c>
      <c r="J3841" s="2" t="s">
        <v>88</v>
      </c>
      <c r="K3841" s="2">
        <v>450</v>
      </c>
      <c r="L3841" s="2">
        <v>1760</v>
      </c>
      <c r="M3841" s="2">
        <f t="shared" si="354"/>
        <v>176</v>
      </c>
      <c r="O3841" s="2" t="str">
        <f t="shared" si="355"/>
        <v/>
      </c>
      <c r="P3841" s="2" t="str">
        <f>IF(ISNUMBER(O3841),SUMIFS(O$1:$O3841,A$1:$A3841,A3841,C$1:$C3841,C3841,G$1:$G3841,G3841,E$1:$E3841,E3841),"")</f>
        <v/>
      </c>
      <c r="U3841" t="str">
        <f t="shared" si="356"/>
        <v/>
      </c>
      <c r="AC3841" s="2" t="str">
        <f t="shared" si="357"/>
        <v/>
      </c>
      <c r="AH3841" s="2" t="str">
        <f t="shared" si="358"/>
        <v/>
      </c>
      <c r="AI3841" s="2" t="str">
        <f>IF(ISNUMBER(AH3841),SUMIFS($AH$1:AH3841,$A$1:A3841,A3841,C$1:$C3841,C3841,$G$1:G3841,G3841,$E$1:E3841,E3841),"")</f>
        <v/>
      </c>
      <c r="AJ3841">
        <f t="shared" si="359"/>
        <v>3</v>
      </c>
    </row>
    <row r="3842" spans="1:36" x14ac:dyDescent="0.25">
      <c r="A3842" s="14" t="s">
        <v>96</v>
      </c>
      <c r="B3842" t="s">
        <v>80</v>
      </c>
      <c r="C3842" t="s">
        <v>90</v>
      </c>
      <c r="D3842" s="13">
        <v>42496</v>
      </c>
      <c r="E3842">
        <v>2</v>
      </c>
      <c r="F3842">
        <v>0</v>
      </c>
      <c r="G3842" s="2" t="s">
        <v>87</v>
      </c>
      <c r="H3842" s="2" t="s">
        <v>13</v>
      </c>
      <c r="I3842">
        <v>14</v>
      </c>
      <c r="J3842" s="2" t="s">
        <v>88</v>
      </c>
      <c r="K3842" s="2">
        <v>0</v>
      </c>
      <c r="L3842" s="2">
        <v>1368</v>
      </c>
      <c r="M3842" s="2">
        <f t="shared" ref="M3842:M3905" si="360">IF(ISNUMBER(L3842),L3842/10,"")</f>
        <v>136.80000000000001</v>
      </c>
      <c r="O3842" s="2" t="str">
        <f t="shared" ref="O3842:O3905" si="361">IF(ISNUMBER(N3842),N3842/10,"")</f>
        <v/>
      </c>
      <c r="P3842" s="2" t="str">
        <f>IF(ISNUMBER(O3842),SUMIFS(O$1:$O3842,A$1:$A3842,A3842,C$1:$C3842,C3842,G$1:$G3842,G3842,E$1:$E3842,E3842),"")</f>
        <v/>
      </c>
      <c r="U3842" t="str">
        <f t="shared" ref="U3842:U3905" si="362">IF(ISNUMBER(R3842),R3842/100,"")</f>
        <v/>
      </c>
      <c r="AC3842" s="2" t="str">
        <f t="shared" ref="AC3842:AC3905" si="363">IF(ISNUMBER(AB3842),AB3842,"")</f>
        <v/>
      </c>
      <c r="AH3842" s="2" t="str">
        <f t="shared" ref="AH3842:AH3905" si="364">IF(AND(ISNUMBER(AB3842),ISNUMBER(O3842)),ROUND(O3842*AB3842,3),"")</f>
        <v/>
      </c>
      <c r="AI3842" s="2" t="str">
        <f>IF(ISNUMBER(AH3842),SUMIFS($AH$1:AH3842,$A$1:A3842,A3842,C$1:$C3842,C3842,$G$1:G3842,G3842,$E$1:E3842,E3842),"")</f>
        <v/>
      </c>
      <c r="AJ3842">
        <f t="shared" ref="AJ3842:AJ3905" si="365">COUNT(K3842:AI3842)</f>
        <v>3</v>
      </c>
    </row>
    <row r="3843" spans="1:36" x14ac:dyDescent="0.25">
      <c r="A3843" s="14" t="s">
        <v>95</v>
      </c>
      <c r="B3843" t="s">
        <v>80</v>
      </c>
      <c r="C3843" t="s">
        <v>90</v>
      </c>
      <c r="D3843" s="13">
        <v>42496</v>
      </c>
      <c r="E3843">
        <v>2</v>
      </c>
      <c r="F3843">
        <v>50</v>
      </c>
      <c r="G3843" s="2" t="s">
        <v>87</v>
      </c>
      <c r="H3843" s="2" t="s">
        <v>13</v>
      </c>
      <c r="I3843">
        <v>14</v>
      </c>
      <c r="J3843" s="2" t="s">
        <v>88</v>
      </c>
      <c r="K3843" s="2">
        <v>45</v>
      </c>
      <c r="L3843" s="2">
        <v>1676</v>
      </c>
      <c r="M3843" s="2">
        <f t="shared" si="360"/>
        <v>167.6</v>
      </c>
      <c r="O3843" s="2" t="str">
        <f t="shared" si="361"/>
        <v/>
      </c>
      <c r="P3843" s="2" t="str">
        <f>IF(ISNUMBER(O3843),SUMIFS(O$1:$O3843,A$1:$A3843,A3843,C$1:$C3843,C3843,G$1:$G3843,G3843,E$1:$E3843,E3843),"")</f>
        <v/>
      </c>
      <c r="U3843" t="str">
        <f t="shared" si="362"/>
        <v/>
      </c>
      <c r="AC3843" s="2" t="str">
        <f t="shared" si="363"/>
        <v/>
      </c>
      <c r="AH3843" s="2" t="str">
        <f t="shared" si="364"/>
        <v/>
      </c>
      <c r="AI3843" s="2" t="str">
        <f>IF(ISNUMBER(AH3843),SUMIFS($AH$1:AH3843,$A$1:A3843,A3843,C$1:$C3843,C3843,$G$1:G3843,G3843,$E$1:E3843,E3843),"")</f>
        <v/>
      </c>
      <c r="AJ3843">
        <f t="shared" si="365"/>
        <v>3</v>
      </c>
    </row>
    <row r="3844" spans="1:36" x14ac:dyDescent="0.25">
      <c r="A3844" s="14" t="s">
        <v>94</v>
      </c>
      <c r="B3844" t="s">
        <v>80</v>
      </c>
      <c r="C3844" t="s">
        <v>90</v>
      </c>
      <c r="D3844" s="13">
        <v>42496</v>
      </c>
      <c r="E3844">
        <v>2</v>
      </c>
      <c r="F3844">
        <v>100</v>
      </c>
      <c r="G3844" s="2" t="s">
        <v>87</v>
      </c>
      <c r="H3844" s="2" t="s">
        <v>13</v>
      </c>
      <c r="I3844">
        <v>14</v>
      </c>
      <c r="J3844" s="2" t="s">
        <v>88</v>
      </c>
      <c r="K3844" s="2">
        <v>90</v>
      </c>
      <c r="L3844" s="2">
        <v>1592</v>
      </c>
      <c r="M3844" s="2">
        <f t="shared" si="360"/>
        <v>159.19999999999999</v>
      </c>
      <c r="O3844" s="2" t="str">
        <f t="shared" si="361"/>
        <v/>
      </c>
      <c r="P3844" s="2" t="str">
        <f>IF(ISNUMBER(O3844),SUMIFS(O$1:$O3844,A$1:$A3844,A3844,C$1:$C3844,C3844,G$1:$G3844,G3844,E$1:$E3844,E3844),"")</f>
        <v/>
      </c>
      <c r="U3844" t="str">
        <f t="shared" si="362"/>
        <v/>
      </c>
      <c r="AC3844" s="2" t="str">
        <f t="shared" si="363"/>
        <v/>
      </c>
      <c r="AH3844" s="2" t="str">
        <f t="shared" si="364"/>
        <v/>
      </c>
      <c r="AI3844" s="2" t="str">
        <f>IF(ISNUMBER(AH3844),SUMIFS($AH$1:AH3844,$A$1:A3844,A3844,C$1:$C3844,C3844,$G$1:G3844,G3844,$E$1:E3844,E3844),"")</f>
        <v/>
      </c>
      <c r="AJ3844">
        <f t="shared" si="365"/>
        <v>3</v>
      </c>
    </row>
    <row r="3845" spans="1:36" x14ac:dyDescent="0.25">
      <c r="A3845" s="14" t="s">
        <v>93</v>
      </c>
      <c r="B3845" t="s">
        <v>80</v>
      </c>
      <c r="C3845" t="s">
        <v>90</v>
      </c>
      <c r="D3845" s="13">
        <v>42496</v>
      </c>
      <c r="E3845">
        <v>2</v>
      </c>
      <c r="F3845">
        <v>200</v>
      </c>
      <c r="G3845" s="2" t="s">
        <v>87</v>
      </c>
      <c r="H3845" s="2" t="s">
        <v>13</v>
      </c>
      <c r="I3845">
        <v>14</v>
      </c>
      <c r="J3845" s="2" t="s">
        <v>88</v>
      </c>
      <c r="K3845" s="2">
        <v>180</v>
      </c>
      <c r="L3845" s="2">
        <v>1760</v>
      </c>
      <c r="M3845" s="2">
        <f t="shared" si="360"/>
        <v>176</v>
      </c>
      <c r="O3845" s="2" t="str">
        <f t="shared" si="361"/>
        <v/>
      </c>
      <c r="P3845" s="2" t="str">
        <f>IF(ISNUMBER(O3845),SUMIFS(O$1:$O3845,A$1:$A3845,A3845,C$1:$C3845,C3845,G$1:$G3845,G3845,E$1:$E3845,E3845),"")</f>
        <v/>
      </c>
      <c r="U3845" t="str">
        <f t="shared" si="362"/>
        <v/>
      </c>
      <c r="AC3845" s="2" t="str">
        <f t="shared" si="363"/>
        <v/>
      </c>
      <c r="AH3845" s="2" t="str">
        <f t="shared" si="364"/>
        <v/>
      </c>
      <c r="AI3845" s="2" t="str">
        <f>IF(ISNUMBER(AH3845),SUMIFS($AH$1:AH3845,$A$1:A3845,A3845,C$1:$C3845,C3845,$G$1:G3845,G3845,$E$1:E3845,E3845),"")</f>
        <v/>
      </c>
      <c r="AJ3845">
        <f t="shared" si="365"/>
        <v>3</v>
      </c>
    </row>
    <row r="3846" spans="1:36" x14ac:dyDescent="0.25">
      <c r="A3846" s="14" t="s">
        <v>92</v>
      </c>
      <c r="B3846" t="s">
        <v>80</v>
      </c>
      <c r="C3846" t="s">
        <v>90</v>
      </c>
      <c r="D3846" s="13">
        <v>42496</v>
      </c>
      <c r="E3846">
        <v>2</v>
      </c>
      <c r="F3846">
        <v>350</v>
      </c>
      <c r="G3846" s="2" t="s">
        <v>87</v>
      </c>
      <c r="H3846" s="2" t="s">
        <v>13</v>
      </c>
      <c r="I3846">
        <v>14</v>
      </c>
      <c r="J3846" s="2" t="s">
        <v>88</v>
      </c>
      <c r="K3846" s="2">
        <v>315</v>
      </c>
      <c r="L3846" s="2">
        <v>1592</v>
      </c>
      <c r="M3846" s="2">
        <f t="shared" si="360"/>
        <v>159.19999999999999</v>
      </c>
      <c r="O3846" s="2" t="str">
        <f t="shared" si="361"/>
        <v/>
      </c>
      <c r="P3846" s="2" t="str">
        <f>IF(ISNUMBER(O3846),SUMIFS(O$1:$O3846,A$1:$A3846,A3846,C$1:$C3846,C3846,G$1:$G3846,G3846,E$1:$E3846,E3846),"")</f>
        <v/>
      </c>
      <c r="U3846" t="str">
        <f t="shared" si="362"/>
        <v/>
      </c>
      <c r="AC3846" s="2" t="str">
        <f t="shared" si="363"/>
        <v/>
      </c>
      <c r="AH3846" s="2" t="str">
        <f t="shared" si="364"/>
        <v/>
      </c>
      <c r="AI3846" s="2" t="str">
        <f>IF(ISNUMBER(AH3846),SUMIFS($AH$1:AH3846,$A$1:A3846,A3846,C$1:$C3846,C3846,$G$1:G3846,G3846,$E$1:E3846,E3846),"")</f>
        <v/>
      </c>
      <c r="AJ3846">
        <f t="shared" si="365"/>
        <v>3</v>
      </c>
    </row>
    <row r="3847" spans="1:36" x14ac:dyDescent="0.25">
      <c r="A3847" s="14" t="s">
        <v>91</v>
      </c>
      <c r="B3847" t="s">
        <v>80</v>
      </c>
      <c r="C3847" t="s">
        <v>90</v>
      </c>
      <c r="D3847" s="13">
        <v>42496</v>
      </c>
      <c r="E3847">
        <v>2</v>
      </c>
      <c r="F3847">
        <v>500</v>
      </c>
      <c r="G3847" s="2" t="s">
        <v>87</v>
      </c>
      <c r="H3847" s="2" t="s">
        <v>13</v>
      </c>
      <c r="I3847">
        <v>14</v>
      </c>
      <c r="J3847" s="2" t="s">
        <v>88</v>
      </c>
      <c r="K3847" s="2">
        <v>450</v>
      </c>
      <c r="L3847" s="2">
        <v>1788</v>
      </c>
      <c r="M3847" s="2">
        <f t="shared" si="360"/>
        <v>178.8</v>
      </c>
      <c r="O3847" s="2" t="str">
        <f t="shared" si="361"/>
        <v/>
      </c>
      <c r="P3847" s="2" t="str">
        <f>IF(ISNUMBER(O3847),SUMIFS(O$1:$O3847,A$1:$A3847,A3847,C$1:$C3847,C3847,G$1:$G3847,G3847,E$1:$E3847,E3847),"")</f>
        <v/>
      </c>
      <c r="U3847" t="str">
        <f t="shared" si="362"/>
        <v/>
      </c>
      <c r="AC3847" s="2" t="str">
        <f t="shared" si="363"/>
        <v/>
      </c>
      <c r="AH3847" s="2" t="str">
        <f t="shared" si="364"/>
        <v/>
      </c>
      <c r="AI3847" s="2" t="str">
        <f>IF(ISNUMBER(AH3847),SUMIFS($AH$1:AH3847,$A$1:A3847,A3847,C$1:$C3847,C3847,$G$1:G3847,G3847,$E$1:E3847,E3847),"")</f>
        <v/>
      </c>
      <c r="AJ3847">
        <f t="shared" si="365"/>
        <v>3</v>
      </c>
    </row>
    <row r="3848" spans="1:36" x14ac:dyDescent="0.25">
      <c r="A3848" s="14" t="s">
        <v>96</v>
      </c>
      <c r="B3848" t="s">
        <v>80</v>
      </c>
      <c r="C3848" t="s">
        <v>90</v>
      </c>
      <c r="D3848" s="13">
        <v>42496</v>
      </c>
      <c r="E3848">
        <v>3</v>
      </c>
      <c r="F3848">
        <v>0</v>
      </c>
      <c r="G3848" s="2" t="s">
        <v>87</v>
      </c>
      <c r="H3848" s="2" t="s">
        <v>13</v>
      </c>
      <c r="I3848">
        <v>14</v>
      </c>
      <c r="J3848" s="2" t="s">
        <v>88</v>
      </c>
      <c r="K3848" s="2">
        <v>0</v>
      </c>
      <c r="L3848" s="2">
        <v>1536</v>
      </c>
      <c r="M3848" s="2">
        <f t="shared" si="360"/>
        <v>153.6</v>
      </c>
      <c r="O3848" s="2" t="str">
        <f t="shared" si="361"/>
        <v/>
      </c>
      <c r="P3848" s="2" t="str">
        <f>IF(ISNUMBER(O3848),SUMIFS(O$1:$O3848,A$1:$A3848,A3848,C$1:$C3848,C3848,G$1:$G3848,G3848,E$1:$E3848,E3848),"")</f>
        <v/>
      </c>
      <c r="U3848" t="str">
        <f t="shared" si="362"/>
        <v/>
      </c>
      <c r="AC3848" s="2" t="str">
        <f t="shared" si="363"/>
        <v/>
      </c>
      <c r="AH3848" s="2" t="str">
        <f t="shared" si="364"/>
        <v/>
      </c>
      <c r="AI3848" s="2" t="str">
        <f>IF(ISNUMBER(AH3848),SUMIFS($AH$1:AH3848,$A$1:A3848,A3848,C$1:$C3848,C3848,$G$1:G3848,G3848,$E$1:E3848,E3848),"")</f>
        <v/>
      </c>
      <c r="AJ3848">
        <f t="shared" si="365"/>
        <v>3</v>
      </c>
    </row>
    <row r="3849" spans="1:36" x14ac:dyDescent="0.25">
      <c r="A3849" s="14" t="s">
        <v>95</v>
      </c>
      <c r="B3849" t="s">
        <v>80</v>
      </c>
      <c r="C3849" t="s">
        <v>90</v>
      </c>
      <c r="D3849" s="13">
        <v>42496</v>
      </c>
      <c r="E3849">
        <v>3</v>
      </c>
      <c r="F3849">
        <v>50</v>
      </c>
      <c r="G3849" s="2" t="s">
        <v>87</v>
      </c>
      <c r="H3849" s="2" t="s">
        <v>13</v>
      </c>
      <c r="I3849">
        <v>14</v>
      </c>
      <c r="J3849" s="2" t="s">
        <v>88</v>
      </c>
      <c r="K3849" s="2">
        <v>45</v>
      </c>
      <c r="L3849" s="2">
        <v>1480</v>
      </c>
      <c r="M3849" s="2">
        <f t="shared" si="360"/>
        <v>148</v>
      </c>
      <c r="O3849" s="2" t="str">
        <f t="shared" si="361"/>
        <v/>
      </c>
      <c r="P3849" s="2" t="str">
        <f>IF(ISNUMBER(O3849),SUMIFS(O$1:$O3849,A$1:$A3849,A3849,C$1:$C3849,C3849,G$1:$G3849,G3849,E$1:$E3849,E3849),"")</f>
        <v/>
      </c>
      <c r="U3849" t="str">
        <f t="shared" si="362"/>
        <v/>
      </c>
      <c r="AC3849" s="2" t="str">
        <f t="shared" si="363"/>
        <v/>
      </c>
      <c r="AH3849" s="2" t="str">
        <f t="shared" si="364"/>
        <v/>
      </c>
      <c r="AI3849" s="2" t="str">
        <f>IF(ISNUMBER(AH3849),SUMIFS($AH$1:AH3849,$A$1:A3849,A3849,C$1:$C3849,C3849,$G$1:G3849,G3849,$E$1:E3849,E3849),"")</f>
        <v/>
      </c>
      <c r="AJ3849">
        <f t="shared" si="365"/>
        <v>3</v>
      </c>
    </row>
    <row r="3850" spans="1:36" x14ac:dyDescent="0.25">
      <c r="A3850" s="14" t="s">
        <v>94</v>
      </c>
      <c r="B3850" t="s">
        <v>80</v>
      </c>
      <c r="C3850" t="s">
        <v>90</v>
      </c>
      <c r="D3850" s="13">
        <v>42496</v>
      </c>
      <c r="E3850">
        <v>3</v>
      </c>
      <c r="F3850">
        <v>100</v>
      </c>
      <c r="G3850" s="2" t="s">
        <v>87</v>
      </c>
      <c r="H3850" s="2" t="s">
        <v>13</v>
      </c>
      <c r="I3850">
        <v>14</v>
      </c>
      <c r="J3850" s="2" t="s">
        <v>88</v>
      </c>
      <c r="K3850" s="2">
        <v>90</v>
      </c>
      <c r="L3850" s="2">
        <v>1508</v>
      </c>
      <c r="M3850" s="2">
        <f t="shared" si="360"/>
        <v>150.80000000000001</v>
      </c>
      <c r="O3850" s="2" t="str">
        <f t="shared" si="361"/>
        <v/>
      </c>
      <c r="P3850" s="2" t="str">
        <f>IF(ISNUMBER(O3850),SUMIFS(O$1:$O3850,A$1:$A3850,A3850,C$1:$C3850,C3850,G$1:$G3850,G3850,E$1:$E3850,E3850),"")</f>
        <v/>
      </c>
      <c r="U3850" t="str">
        <f t="shared" si="362"/>
        <v/>
      </c>
      <c r="AC3850" s="2" t="str">
        <f t="shared" si="363"/>
        <v/>
      </c>
      <c r="AH3850" s="2" t="str">
        <f t="shared" si="364"/>
        <v/>
      </c>
      <c r="AI3850" s="2" t="str">
        <f>IF(ISNUMBER(AH3850),SUMIFS($AH$1:AH3850,$A$1:A3850,A3850,C$1:$C3850,C3850,$G$1:G3850,G3850,$E$1:E3850,E3850),"")</f>
        <v/>
      </c>
      <c r="AJ3850">
        <f t="shared" si="365"/>
        <v>3</v>
      </c>
    </row>
    <row r="3851" spans="1:36" x14ac:dyDescent="0.25">
      <c r="A3851" s="14" t="s">
        <v>93</v>
      </c>
      <c r="B3851" t="s">
        <v>80</v>
      </c>
      <c r="C3851" t="s">
        <v>90</v>
      </c>
      <c r="D3851" s="13">
        <v>42496</v>
      </c>
      <c r="E3851">
        <v>3</v>
      </c>
      <c r="F3851">
        <v>200</v>
      </c>
      <c r="G3851" s="2" t="s">
        <v>87</v>
      </c>
      <c r="H3851" s="2" t="s">
        <v>13</v>
      </c>
      <c r="I3851">
        <v>14</v>
      </c>
      <c r="J3851" s="2" t="s">
        <v>88</v>
      </c>
      <c r="K3851" s="2">
        <v>180</v>
      </c>
      <c r="L3851" s="2">
        <v>1732</v>
      </c>
      <c r="M3851" s="2">
        <f t="shared" si="360"/>
        <v>173.2</v>
      </c>
      <c r="O3851" s="2" t="str">
        <f t="shared" si="361"/>
        <v/>
      </c>
      <c r="P3851" s="2" t="str">
        <f>IF(ISNUMBER(O3851),SUMIFS(O$1:$O3851,A$1:$A3851,A3851,C$1:$C3851,C3851,G$1:$G3851,G3851,E$1:$E3851,E3851),"")</f>
        <v/>
      </c>
      <c r="U3851" t="str">
        <f t="shared" si="362"/>
        <v/>
      </c>
      <c r="AC3851" s="2" t="str">
        <f t="shared" si="363"/>
        <v/>
      </c>
      <c r="AH3851" s="2" t="str">
        <f t="shared" si="364"/>
        <v/>
      </c>
      <c r="AI3851" s="2" t="str">
        <f>IF(ISNUMBER(AH3851),SUMIFS($AH$1:AH3851,$A$1:A3851,A3851,C$1:$C3851,C3851,$G$1:G3851,G3851,$E$1:E3851,E3851),"")</f>
        <v/>
      </c>
      <c r="AJ3851">
        <f t="shared" si="365"/>
        <v>3</v>
      </c>
    </row>
    <row r="3852" spans="1:36" x14ac:dyDescent="0.25">
      <c r="A3852" s="14" t="s">
        <v>92</v>
      </c>
      <c r="B3852" t="s">
        <v>80</v>
      </c>
      <c r="C3852" t="s">
        <v>90</v>
      </c>
      <c r="D3852" s="13">
        <v>42496</v>
      </c>
      <c r="E3852">
        <v>3</v>
      </c>
      <c r="F3852">
        <v>350</v>
      </c>
      <c r="G3852" s="2" t="s">
        <v>87</v>
      </c>
      <c r="H3852" s="2" t="s">
        <v>13</v>
      </c>
      <c r="I3852">
        <v>14</v>
      </c>
      <c r="J3852" s="2" t="s">
        <v>88</v>
      </c>
      <c r="K3852" s="2">
        <v>315</v>
      </c>
      <c r="L3852" s="2">
        <v>1676</v>
      </c>
      <c r="M3852" s="2">
        <f t="shared" si="360"/>
        <v>167.6</v>
      </c>
      <c r="O3852" s="2" t="str">
        <f t="shared" si="361"/>
        <v/>
      </c>
      <c r="P3852" s="2" t="str">
        <f>IF(ISNUMBER(O3852),SUMIFS(O$1:$O3852,A$1:$A3852,A3852,C$1:$C3852,C3852,G$1:$G3852,G3852,E$1:$E3852,E3852),"")</f>
        <v/>
      </c>
      <c r="U3852" t="str">
        <f t="shared" si="362"/>
        <v/>
      </c>
      <c r="AC3852" s="2" t="str">
        <f t="shared" si="363"/>
        <v/>
      </c>
      <c r="AH3852" s="2" t="str">
        <f t="shared" si="364"/>
        <v/>
      </c>
      <c r="AI3852" s="2" t="str">
        <f>IF(ISNUMBER(AH3852),SUMIFS($AH$1:AH3852,$A$1:A3852,A3852,C$1:$C3852,C3852,$G$1:G3852,G3852,$E$1:E3852,E3852),"")</f>
        <v/>
      </c>
      <c r="AJ3852">
        <f t="shared" si="365"/>
        <v>3</v>
      </c>
    </row>
    <row r="3853" spans="1:36" x14ac:dyDescent="0.25">
      <c r="A3853" s="14" t="s">
        <v>91</v>
      </c>
      <c r="B3853" t="s">
        <v>80</v>
      </c>
      <c r="C3853" t="s">
        <v>90</v>
      </c>
      <c r="D3853" s="13">
        <v>42496</v>
      </c>
      <c r="E3853">
        <v>3</v>
      </c>
      <c r="F3853">
        <v>500</v>
      </c>
      <c r="G3853" s="2" t="s">
        <v>87</v>
      </c>
      <c r="H3853" s="2" t="s">
        <v>13</v>
      </c>
      <c r="I3853">
        <v>14</v>
      </c>
      <c r="J3853" s="2" t="s">
        <v>88</v>
      </c>
      <c r="K3853" s="2">
        <v>450</v>
      </c>
      <c r="L3853" s="2">
        <v>1564</v>
      </c>
      <c r="M3853" s="2">
        <f t="shared" si="360"/>
        <v>156.4</v>
      </c>
      <c r="O3853" s="2" t="str">
        <f t="shared" si="361"/>
        <v/>
      </c>
      <c r="P3853" s="2" t="str">
        <f>IF(ISNUMBER(O3853),SUMIFS(O$1:$O3853,A$1:$A3853,A3853,C$1:$C3853,C3853,G$1:$G3853,G3853,E$1:$E3853,E3853),"")</f>
        <v/>
      </c>
      <c r="U3853" t="str">
        <f t="shared" si="362"/>
        <v/>
      </c>
      <c r="AC3853" s="2" t="str">
        <f t="shared" si="363"/>
        <v/>
      </c>
      <c r="AH3853" s="2" t="str">
        <f t="shared" si="364"/>
        <v/>
      </c>
      <c r="AI3853" s="2" t="str">
        <f>IF(ISNUMBER(AH3853),SUMIFS($AH$1:AH3853,$A$1:A3853,A3853,C$1:$C3853,C3853,$G$1:G3853,G3853,$E$1:E3853,E3853),"")</f>
        <v/>
      </c>
      <c r="AJ3853">
        <f t="shared" si="365"/>
        <v>3</v>
      </c>
    </row>
    <row r="3854" spans="1:36" x14ac:dyDescent="0.25">
      <c r="A3854" s="14" t="s">
        <v>96</v>
      </c>
      <c r="B3854" t="s">
        <v>80</v>
      </c>
      <c r="C3854" t="s">
        <v>90</v>
      </c>
      <c r="D3854" s="13">
        <v>42510</v>
      </c>
      <c r="E3854">
        <v>1</v>
      </c>
      <c r="F3854">
        <v>0</v>
      </c>
      <c r="G3854" s="2" t="s">
        <v>87</v>
      </c>
      <c r="H3854" s="2" t="s">
        <v>13</v>
      </c>
      <c r="I3854">
        <v>14</v>
      </c>
      <c r="J3854" s="2" t="s">
        <v>88</v>
      </c>
      <c r="K3854" s="2">
        <v>0</v>
      </c>
      <c r="L3854" s="2">
        <v>1396</v>
      </c>
      <c r="M3854" s="2">
        <f t="shared" si="360"/>
        <v>139.6</v>
      </c>
      <c r="O3854" s="2" t="str">
        <f t="shared" si="361"/>
        <v/>
      </c>
      <c r="P3854" s="2" t="str">
        <f>IF(ISNUMBER(O3854),SUMIFS(O$1:$O3854,A$1:$A3854,A3854,C$1:$C3854,C3854,G$1:$G3854,G3854,E$1:$E3854,E3854),"")</f>
        <v/>
      </c>
      <c r="U3854" t="str">
        <f t="shared" si="362"/>
        <v/>
      </c>
      <c r="AC3854" s="2" t="str">
        <f t="shared" si="363"/>
        <v/>
      </c>
      <c r="AH3854" s="2" t="str">
        <f t="shared" si="364"/>
        <v/>
      </c>
      <c r="AI3854" s="2" t="str">
        <f>IF(ISNUMBER(AH3854),SUMIFS($AH$1:AH3854,$A$1:A3854,A3854,C$1:$C3854,C3854,$G$1:G3854,G3854,$E$1:E3854,E3854),"")</f>
        <v/>
      </c>
      <c r="AJ3854">
        <f t="shared" si="365"/>
        <v>3</v>
      </c>
    </row>
    <row r="3855" spans="1:36" x14ac:dyDescent="0.25">
      <c r="A3855" s="14" t="s">
        <v>95</v>
      </c>
      <c r="B3855" t="s">
        <v>80</v>
      </c>
      <c r="C3855" t="s">
        <v>90</v>
      </c>
      <c r="D3855" s="13">
        <v>42510</v>
      </c>
      <c r="E3855">
        <v>1</v>
      </c>
      <c r="F3855">
        <v>50</v>
      </c>
      <c r="G3855" s="2" t="s">
        <v>87</v>
      </c>
      <c r="H3855" s="2" t="s">
        <v>13</v>
      </c>
      <c r="I3855">
        <v>14</v>
      </c>
      <c r="J3855" s="2" t="s">
        <v>88</v>
      </c>
      <c r="K3855" s="2">
        <v>45</v>
      </c>
      <c r="L3855" s="2">
        <v>1564</v>
      </c>
      <c r="M3855" s="2">
        <f t="shared" si="360"/>
        <v>156.4</v>
      </c>
      <c r="O3855" s="2" t="str">
        <f t="shared" si="361"/>
        <v/>
      </c>
      <c r="P3855" s="2" t="str">
        <f>IF(ISNUMBER(O3855),SUMIFS(O$1:$O3855,A$1:$A3855,A3855,C$1:$C3855,C3855,G$1:$G3855,G3855,E$1:$E3855,E3855),"")</f>
        <v/>
      </c>
      <c r="U3855" t="str">
        <f t="shared" si="362"/>
        <v/>
      </c>
      <c r="AC3855" s="2" t="str">
        <f t="shared" si="363"/>
        <v/>
      </c>
      <c r="AH3855" s="2" t="str">
        <f t="shared" si="364"/>
        <v/>
      </c>
      <c r="AI3855" s="2" t="str">
        <f>IF(ISNUMBER(AH3855),SUMIFS($AH$1:AH3855,$A$1:A3855,A3855,C$1:$C3855,C3855,$G$1:G3855,G3855,$E$1:E3855,E3855),"")</f>
        <v/>
      </c>
      <c r="AJ3855">
        <f t="shared" si="365"/>
        <v>3</v>
      </c>
    </row>
    <row r="3856" spans="1:36" x14ac:dyDescent="0.25">
      <c r="A3856" s="14" t="s">
        <v>94</v>
      </c>
      <c r="B3856" t="s">
        <v>80</v>
      </c>
      <c r="C3856" t="s">
        <v>90</v>
      </c>
      <c r="D3856" s="13">
        <v>42510</v>
      </c>
      <c r="E3856">
        <v>1</v>
      </c>
      <c r="F3856">
        <v>100</v>
      </c>
      <c r="G3856" s="2" t="s">
        <v>87</v>
      </c>
      <c r="H3856" s="2" t="s">
        <v>13</v>
      </c>
      <c r="I3856">
        <v>14</v>
      </c>
      <c r="J3856" s="2" t="s">
        <v>88</v>
      </c>
      <c r="K3856" s="2">
        <v>90</v>
      </c>
      <c r="L3856" s="2">
        <v>1732</v>
      </c>
      <c r="M3856" s="2">
        <f t="shared" si="360"/>
        <v>173.2</v>
      </c>
      <c r="O3856" s="2" t="str">
        <f t="shared" si="361"/>
        <v/>
      </c>
      <c r="P3856" s="2" t="str">
        <f>IF(ISNUMBER(O3856),SUMIFS(O$1:$O3856,A$1:$A3856,A3856,C$1:$C3856,C3856,G$1:$G3856,G3856,E$1:$E3856,E3856),"")</f>
        <v/>
      </c>
      <c r="U3856" t="str">
        <f t="shared" si="362"/>
        <v/>
      </c>
      <c r="AC3856" s="2" t="str">
        <f t="shared" si="363"/>
        <v/>
      </c>
      <c r="AH3856" s="2" t="str">
        <f t="shared" si="364"/>
        <v/>
      </c>
      <c r="AI3856" s="2" t="str">
        <f>IF(ISNUMBER(AH3856),SUMIFS($AH$1:AH3856,$A$1:A3856,A3856,C$1:$C3856,C3856,$G$1:G3856,G3856,$E$1:E3856,E3856),"")</f>
        <v/>
      </c>
      <c r="AJ3856">
        <f t="shared" si="365"/>
        <v>3</v>
      </c>
    </row>
    <row r="3857" spans="1:36" x14ac:dyDescent="0.25">
      <c r="A3857" s="14" t="s">
        <v>93</v>
      </c>
      <c r="B3857" t="s">
        <v>80</v>
      </c>
      <c r="C3857" t="s">
        <v>90</v>
      </c>
      <c r="D3857" s="13">
        <v>42510</v>
      </c>
      <c r="E3857">
        <v>1</v>
      </c>
      <c r="F3857">
        <v>200</v>
      </c>
      <c r="G3857" s="2" t="s">
        <v>87</v>
      </c>
      <c r="H3857" s="2" t="s">
        <v>13</v>
      </c>
      <c r="I3857">
        <v>14</v>
      </c>
      <c r="J3857" s="2" t="s">
        <v>88</v>
      </c>
      <c r="K3857" s="2">
        <v>180</v>
      </c>
      <c r="L3857" s="2">
        <v>1928</v>
      </c>
      <c r="M3857" s="2">
        <f t="shared" si="360"/>
        <v>192.8</v>
      </c>
      <c r="O3857" s="2" t="str">
        <f t="shared" si="361"/>
        <v/>
      </c>
      <c r="P3857" s="2" t="str">
        <f>IF(ISNUMBER(O3857),SUMIFS(O$1:$O3857,A$1:$A3857,A3857,C$1:$C3857,C3857,G$1:$G3857,G3857,E$1:$E3857,E3857),"")</f>
        <v/>
      </c>
      <c r="U3857" t="str">
        <f t="shared" si="362"/>
        <v/>
      </c>
      <c r="AC3857" s="2" t="str">
        <f t="shared" si="363"/>
        <v/>
      </c>
      <c r="AH3857" s="2" t="str">
        <f t="shared" si="364"/>
        <v/>
      </c>
      <c r="AI3857" s="2" t="str">
        <f>IF(ISNUMBER(AH3857),SUMIFS($AH$1:AH3857,$A$1:A3857,A3857,C$1:$C3857,C3857,$G$1:G3857,G3857,$E$1:E3857,E3857),"")</f>
        <v/>
      </c>
      <c r="AJ3857">
        <f t="shared" si="365"/>
        <v>3</v>
      </c>
    </row>
    <row r="3858" spans="1:36" x14ac:dyDescent="0.25">
      <c r="A3858" s="14" t="s">
        <v>92</v>
      </c>
      <c r="B3858" t="s">
        <v>80</v>
      </c>
      <c r="C3858" t="s">
        <v>90</v>
      </c>
      <c r="D3858" s="13">
        <v>42510</v>
      </c>
      <c r="E3858">
        <v>1</v>
      </c>
      <c r="F3858">
        <v>350</v>
      </c>
      <c r="G3858" s="2" t="s">
        <v>87</v>
      </c>
      <c r="H3858" s="2" t="s">
        <v>13</v>
      </c>
      <c r="I3858">
        <v>14</v>
      </c>
      <c r="J3858" s="2" t="s">
        <v>88</v>
      </c>
      <c r="K3858" s="2">
        <v>315</v>
      </c>
      <c r="L3858" s="2">
        <v>1816</v>
      </c>
      <c r="M3858" s="2">
        <f t="shared" si="360"/>
        <v>181.6</v>
      </c>
      <c r="O3858" s="2" t="str">
        <f t="shared" si="361"/>
        <v/>
      </c>
      <c r="P3858" s="2" t="str">
        <f>IF(ISNUMBER(O3858),SUMIFS(O$1:$O3858,A$1:$A3858,A3858,C$1:$C3858,C3858,G$1:$G3858,G3858,E$1:$E3858,E3858),"")</f>
        <v/>
      </c>
      <c r="U3858" t="str">
        <f t="shared" si="362"/>
        <v/>
      </c>
      <c r="AC3858" s="2" t="str">
        <f t="shared" si="363"/>
        <v/>
      </c>
      <c r="AH3858" s="2" t="str">
        <f t="shared" si="364"/>
        <v/>
      </c>
      <c r="AI3858" s="2" t="str">
        <f>IF(ISNUMBER(AH3858),SUMIFS($AH$1:AH3858,$A$1:A3858,A3858,C$1:$C3858,C3858,$G$1:G3858,G3858,$E$1:E3858,E3858),"")</f>
        <v/>
      </c>
      <c r="AJ3858">
        <f t="shared" si="365"/>
        <v>3</v>
      </c>
    </row>
    <row r="3859" spans="1:36" x14ac:dyDescent="0.25">
      <c r="A3859" s="14" t="s">
        <v>91</v>
      </c>
      <c r="B3859" t="s">
        <v>80</v>
      </c>
      <c r="C3859" t="s">
        <v>90</v>
      </c>
      <c r="D3859" s="13">
        <v>42510</v>
      </c>
      <c r="E3859">
        <v>1</v>
      </c>
      <c r="F3859">
        <v>500</v>
      </c>
      <c r="G3859" s="2" t="s">
        <v>87</v>
      </c>
      <c r="H3859" s="2" t="s">
        <v>13</v>
      </c>
      <c r="I3859">
        <v>14</v>
      </c>
      <c r="J3859" s="2" t="s">
        <v>88</v>
      </c>
      <c r="K3859" s="2">
        <v>450</v>
      </c>
      <c r="L3859" s="2">
        <v>1816</v>
      </c>
      <c r="M3859" s="2">
        <f t="shared" si="360"/>
        <v>181.6</v>
      </c>
      <c r="O3859" s="2" t="str">
        <f t="shared" si="361"/>
        <v/>
      </c>
      <c r="P3859" s="2" t="str">
        <f>IF(ISNUMBER(O3859),SUMIFS(O$1:$O3859,A$1:$A3859,A3859,C$1:$C3859,C3859,G$1:$G3859,G3859,E$1:$E3859,E3859),"")</f>
        <v/>
      </c>
      <c r="U3859" t="str">
        <f t="shared" si="362"/>
        <v/>
      </c>
      <c r="AC3859" s="2" t="str">
        <f t="shared" si="363"/>
        <v/>
      </c>
      <c r="AH3859" s="2" t="str">
        <f t="shared" si="364"/>
        <v/>
      </c>
      <c r="AI3859" s="2" t="str">
        <f>IF(ISNUMBER(AH3859),SUMIFS($AH$1:AH3859,$A$1:A3859,A3859,C$1:$C3859,C3859,$G$1:G3859,G3859,$E$1:E3859,E3859),"")</f>
        <v/>
      </c>
      <c r="AJ3859">
        <f t="shared" si="365"/>
        <v>3</v>
      </c>
    </row>
    <row r="3860" spans="1:36" x14ac:dyDescent="0.25">
      <c r="A3860" s="14" t="s">
        <v>96</v>
      </c>
      <c r="B3860" t="s">
        <v>80</v>
      </c>
      <c r="C3860" t="s">
        <v>90</v>
      </c>
      <c r="D3860" s="13">
        <v>42510</v>
      </c>
      <c r="E3860">
        <v>2</v>
      </c>
      <c r="F3860">
        <v>0</v>
      </c>
      <c r="G3860" s="2" t="s">
        <v>87</v>
      </c>
      <c r="H3860" s="2" t="s">
        <v>13</v>
      </c>
      <c r="I3860">
        <v>14</v>
      </c>
      <c r="J3860" s="2" t="s">
        <v>88</v>
      </c>
      <c r="K3860" s="2">
        <v>0</v>
      </c>
      <c r="L3860" s="2">
        <v>1228</v>
      </c>
      <c r="M3860" s="2">
        <f t="shared" si="360"/>
        <v>122.8</v>
      </c>
      <c r="O3860" s="2" t="str">
        <f t="shared" si="361"/>
        <v/>
      </c>
      <c r="P3860" s="2" t="str">
        <f>IF(ISNUMBER(O3860),SUMIFS(O$1:$O3860,A$1:$A3860,A3860,C$1:$C3860,C3860,G$1:$G3860,G3860,E$1:$E3860,E3860),"")</f>
        <v/>
      </c>
      <c r="U3860" t="str">
        <f t="shared" si="362"/>
        <v/>
      </c>
      <c r="AC3860" s="2" t="str">
        <f t="shared" si="363"/>
        <v/>
      </c>
      <c r="AH3860" s="2" t="str">
        <f t="shared" si="364"/>
        <v/>
      </c>
      <c r="AI3860" s="2" t="str">
        <f>IF(ISNUMBER(AH3860),SUMIFS($AH$1:AH3860,$A$1:A3860,A3860,C$1:$C3860,C3860,$G$1:G3860,G3860,$E$1:E3860,E3860),"")</f>
        <v/>
      </c>
      <c r="AJ3860">
        <f t="shared" si="365"/>
        <v>3</v>
      </c>
    </row>
    <row r="3861" spans="1:36" x14ac:dyDescent="0.25">
      <c r="A3861" s="14" t="s">
        <v>95</v>
      </c>
      <c r="B3861" t="s">
        <v>80</v>
      </c>
      <c r="C3861" t="s">
        <v>90</v>
      </c>
      <c r="D3861" s="13">
        <v>42510</v>
      </c>
      <c r="E3861">
        <v>2</v>
      </c>
      <c r="F3861">
        <v>50</v>
      </c>
      <c r="G3861" s="2" t="s">
        <v>87</v>
      </c>
      <c r="H3861" s="2" t="s">
        <v>13</v>
      </c>
      <c r="I3861">
        <v>14</v>
      </c>
      <c r="J3861" s="2" t="s">
        <v>88</v>
      </c>
      <c r="K3861" s="2">
        <v>45</v>
      </c>
      <c r="L3861" s="2">
        <v>1704</v>
      </c>
      <c r="M3861" s="2">
        <f t="shared" si="360"/>
        <v>170.4</v>
      </c>
      <c r="O3861" s="2" t="str">
        <f t="shared" si="361"/>
        <v/>
      </c>
      <c r="P3861" s="2" t="str">
        <f>IF(ISNUMBER(O3861),SUMIFS(O$1:$O3861,A$1:$A3861,A3861,C$1:$C3861,C3861,G$1:$G3861,G3861,E$1:$E3861,E3861),"")</f>
        <v/>
      </c>
      <c r="U3861" t="str">
        <f t="shared" si="362"/>
        <v/>
      </c>
      <c r="AC3861" s="2" t="str">
        <f t="shared" si="363"/>
        <v/>
      </c>
      <c r="AH3861" s="2" t="str">
        <f t="shared" si="364"/>
        <v/>
      </c>
      <c r="AI3861" s="2" t="str">
        <f>IF(ISNUMBER(AH3861),SUMIFS($AH$1:AH3861,$A$1:A3861,A3861,C$1:$C3861,C3861,$G$1:G3861,G3861,$E$1:E3861,E3861),"")</f>
        <v/>
      </c>
      <c r="AJ3861">
        <f t="shared" si="365"/>
        <v>3</v>
      </c>
    </row>
    <row r="3862" spans="1:36" x14ac:dyDescent="0.25">
      <c r="A3862" s="14" t="s">
        <v>94</v>
      </c>
      <c r="B3862" t="s">
        <v>80</v>
      </c>
      <c r="C3862" t="s">
        <v>90</v>
      </c>
      <c r="D3862" s="13">
        <v>42510</v>
      </c>
      <c r="E3862">
        <v>2</v>
      </c>
      <c r="F3862">
        <v>100</v>
      </c>
      <c r="G3862" s="2" t="s">
        <v>87</v>
      </c>
      <c r="H3862" s="2" t="s">
        <v>13</v>
      </c>
      <c r="I3862">
        <v>14</v>
      </c>
      <c r="J3862" s="2" t="s">
        <v>88</v>
      </c>
      <c r="K3862" s="2">
        <v>90</v>
      </c>
      <c r="L3862" s="2">
        <v>1676</v>
      </c>
      <c r="M3862" s="2">
        <f t="shared" si="360"/>
        <v>167.6</v>
      </c>
      <c r="O3862" s="2" t="str">
        <f t="shared" si="361"/>
        <v/>
      </c>
      <c r="P3862" s="2" t="str">
        <f>IF(ISNUMBER(O3862),SUMIFS(O$1:$O3862,A$1:$A3862,A3862,C$1:$C3862,C3862,G$1:$G3862,G3862,E$1:$E3862,E3862),"")</f>
        <v/>
      </c>
      <c r="U3862" t="str">
        <f t="shared" si="362"/>
        <v/>
      </c>
      <c r="AC3862" s="2" t="str">
        <f t="shared" si="363"/>
        <v/>
      </c>
      <c r="AH3862" s="2" t="str">
        <f t="shared" si="364"/>
        <v/>
      </c>
      <c r="AI3862" s="2" t="str">
        <f>IF(ISNUMBER(AH3862),SUMIFS($AH$1:AH3862,$A$1:A3862,A3862,C$1:$C3862,C3862,$G$1:G3862,G3862,$E$1:E3862,E3862),"")</f>
        <v/>
      </c>
      <c r="AJ3862">
        <f t="shared" si="365"/>
        <v>3</v>
      </c>
    </row>
    <row r="3863" spans="1:36" x14ac:dyDescent="0.25">
      <c r="A3863" s="14" t="s">
        <v>93</v>
      </c>
      <c r="B3863" t="s">
        <v>80</v>
      </c>
      <c r="C3863" t="s">
        <v>90</v>
      </c>
      <c r="D3863" s="13">
        <v>42510</v>
      </c>
      <c r="E3863">
        <v>2</v>
      </c>
      <c r="F3863">
        <v>200</v>
      </c>
      <c r="G3863" s="2" t="s">
        <v>87</v>
      </c>
      <c r="H3863" s="2" t="s">
        <v>13</v>
      </c>
      <c r="I3863">
        <v>14</v>
      </c>
      <c r="J3863" s="2" t="s">
        <v>88</v>
      </c>
      <c r="K3863" s="2">
        <v>180</v>
      </c>
      <c r="L3863" s="2">
        <v>1704</v>
      </c>
      <c r="M3863" s="2">
        <f t="shared" si="360"/>
        <v>170.4</v>
      </c>
      <c r="O3863" s="2" t="str">
        <f t="shared" si="361"/>
        <v/>
      </c>
      <c r="P3863" s="2" t="str">
        <f>IF(ISNUMBER(O3863),SUMIFS(O$1:$O3863,A$1:$A3863,A3863,C$1:$C3863,C3863,G$1:$G3863,G3863,E$1:$E3863,E3863),"")</f>
        <v/>
      </c>
      <c r="U3863" t="str">
        <f t="shared" si="362"/>
        <v/>
      </c>
      <c r="AC3863" s="2" t="str">
        <f t="shared" si="363"/>
        <v/>
      </c>
      <c r="AH3863" s="2" t="str">
        <f t="shared" si="364"/>
        <v/>
      </c>
      <c r="AI3863" s="2" t="str">
        <f>IF(ISNUMBER(AH3863),SUMIFS($AH$1:AH3863,$A$1:A3863,A3863,C$1:$C3863,C3863,$G$1:G3863,G3863,$E$1:E3863,E3863),"")</f>
        <v/>
      </c>
      <c r="AJ3863">
        <f t="shared" si="365"/>
        <v>3</v>
      </c>
    </row>
    <row r="3864" spans="1:36" x14ac:dyDescent="0.25">
      <c r="A3864" s="14" t="s">
        <v>92</v>
      </c>
      <c r="B3864" t="s">
        <v>80</v>
      </c>
      <c r="C3864" t="s">
        <v>90</v>
      </c>
      <c r="D3864" s="13">
        <v>42510</v>
      </c>
      <c r="E3864">
        <v>2</v>
      </c>
      <c r="F3864">
        <v>350</v>
      </c>
      <c r="G3864" s="2" t="s">
        <v>87</v>
      </c>
      <c r="H3864" s="2" t="s">
        <v>13</v>
      </c>
      <c r="I3864">
        <v>14</v>
      </c>
      <c r="J3864" s="2" t="s">
        <v>88</v>
      </c>
      <c r="K3864" s="2">
        <v>315</v>
      </c>
      <c r="L3864" s="2">
        <v>1704</v>
      </c>
      <c r="M3864" s="2">
        <f t="shared" si="360"/>
        <v>170.4</v>
      </c>
      <c r="O3864" s="2" t="str">
        <f t="shared" si="361"/>
        <v/>
      </c>
      <c r="P3864" s="2" t="str">
        <f>IF(ISNUMBER(O3864),SUMIFS(O$1:$O3864,A$1:$A3864,A3864,C$1:$C3864,C3864,G$1:$G3864,G3864,E$1:$E3864,E3864),"")</f>
        <v/>
      </c>
      <c r="U3864" t="str">
        <f t="shared" si="362"/>
        <v/>
      </c>
      <c r="AC3864" s="2" t="str">
        <f t="shared" si="363"/>
        <v/>
      </c>
      <c r="AH3864" s="2" t="str">
        <f t="shared" si="364"/>
        <v/>
      </c>
      <c r="AI3864" s="2" t="str">
        <f>IF(ISNUMBER(AH3864),SUMIFS($AH$1:AH3864,$A$1:A3864,A3864,C$1:$C3864,C3864,$G$1:G3864,G3864,$E$1:E3864,E3864),"")</f>
        <v/>
      </c>
      <c r="AJ3864">
        <f t="shared" si="365"/>
        <v>3</v>
      </c>
    </row>
    <row r="3865" spans="1:36" x14ac:dyDescent="0.25">
      <c r="A3865" s="14" t="s">
        <v>91</v>
      </c>
      <c r="B3865" t="s">
        <v>80</v>
      </c>
      <c r="C3865" t="s">
        <v>90</v>
      </c>
      <c r="D3865" s="13">
        <v>42510</v>
      </c>
      <c r="E3865">
        <v>2</v>
      </c>
      <c r="F3865">
        <v>500</v>
      </c>
      <c r="G3865" s="2" t="s">
        <v>87</v>
      </c>
      <c r="H3865" s="2" t="s">
        <v>13</v>
      </c>
      <c r="I3865">
        <v>14</v>
      </c>
      <c r="J3865" s="2" t="s">
        <v>88</v>
      </c>
      <c r="K3865" s="2">
        <v>450</v>
      </c>
      <c r="L3865" s="2">
        <v>1872</v>
      </c>
      <c r="M3865" s="2">
        <f t="shared" si="360"/>
        <v>187.2</v>
      </c>
      <c r="O3865" s="2" t="str">
        <f t="shared" si="361"/>
        <v/>
      </c>
      <c r="P3865" s="2" t="str">
        <f>IF(ISNUMBER(O3865),SUMIFS(O$1:$O3865,A$1:$A3865,A3865,C$1:$C3865,C3865,G$1:$G3865,G3865,E$1:$E3865,E3865),"")</f>
        <v/>
      </c>
      <c r="U3865" t="str">
        <f t="shared" si="362"/>
        <v/>
      </c>
      <c r="AC3865" s="2" t="str">
        <f t="shared" si="363"/>
        <v/>
      </c>
      <c r="AH3865" s="2" t="str">
        <f t="shared" si="364"/>
        <v/>
      </c>
      <c r="AI3865" s="2" t="str">
        <f>IF(ISNUMBER(AH3865),SUMIFS($AH$1:AH3865,$A$1:A3865,A3865,C$1:$C3865,C3865,$G$1:G3865,G3865,$E$1:E3865,E3865),"")</f>
        <v/>
      </c>
      <c r="AJ3865">
        <f t="shared" si="365"/>
        <v>3</v>
      </c>
    </row>
    <row r="3866" spans="1:36" x14ac:dyDescent="0.25">
      <c r="A3866" s="14" t="s">
        <v>96</v>
      </c>
      <c r="B3866" t="s">
        <v>80</v>
      </c>
      <c r="C3866" t="s">
        <v>90</v>
      </c>
      <c r="D3866" s="13">
        <v>42510</v>
      </c>
      <c r="E3866">
        <v>3</v>
      </c>
      <c r="F3866">
        <v>0</v>
      </c>
      <c r="G3866" s="2" t="s">
        <v>87</v>
      </c>
      <c r="H3866" s="2" t="s">
        <v>13</v>
      </c>
      <c r="I3866">
        <v>14</v>
      </c>
      <c r="J3866" s="2" t="s">
        <v>88</v>
      </c>
      <c r="K3866" s="2">
        <v>0</v>
      </c>
      <c r="L3866" s="2">
        <v>1816</v>
      </c>
      <c r="M3866" s="2">
        <f t="shared" si="360"/>
        <v>181.6</v>
      </c>
      <c r="O3866" s="2" t="str">
        <f t="shared" si="361"/>
        <v/>
      </c>
      <c r="P3866" s="2" t="str">
        <f>IF(ISNUMBER(O3866),SUMIFS(O$1:$O3866,A$1:$A3866,A3866,C$1:$C3866,C3866,G$1:$G3866,G3866,E$1:$E3866,E3866),"")</f>
        <v/>
      </c>
      <c r="U3866" t="str">
        <f t="shared" si="362"/>
        <v/>
      </c>
      <c r="AC3866" s="2" t="str">
        <f t="shared" si="363"/>
        <v/>
      </c>
      <c r="AH3866" s="2" t="str">
        <f t="shared" si="364"/>
        <v/>
      </c>
      <c r="AI3866" s="2" t="str">
        <f>IF(ISNUMBER(AH3866),SUMIFS($AH$1:AH3866,$A$1:A3866,A3866,C$1:$C3866,C3866,$G$1:G3866,G3866,$E$1:E3866,E3866),"")</f>
        <v/>
      </c>
      <c r="AJ3866">
        <f t="shared" si="365"/>
        <v>3</v>
      </c>
    </row>
    <row r="3867" spans="1:36" x14ac:dyDescent="0.25">
      <c r="A3867" s="14" t="s">
        <v>95</v>
      </c>
      <c r="B3867" t="s">
        <v>80</v>
      </c>
      <c r="C3867" t="s">
        <v>90</v>
      </c>
      <c r="D3867" s="13">
        <v>42510</v>
      </c>
      <c r="E3867">
        <v>3</v>
      </c>
      <c r="F3867">
        <v>50</v>
      </c>
      <c r="G3867" s="2" t="s">
        <v>87</v>
      </c>
      <c r="H3867" s="2" t="s">
        <v>13</v>
      </c>
      <c r="I3867">
        <v>14</v>
      </c>
      <c r="J3867" s="2" t="s">
        <v>88</v>
      </c>
      <c r="K3867" s="2">
        <v>45</v>
      </c>
      <c r="L3867" s="2">
        <v>1536</v>
      </c>
      <c r="M3867" s="2">
        <f t="shared" si="360"/>
        <v>153.6</v>
      </c>
      <c r="O3867" s="2" t="str">
        <f t="shared" si="361"/>
        <v/>
      </c>
      <c r="P3867" s="2" t="str">
        <f>IF(ISNUMBER(O3867),SUMIFS(O$1:$O3867,A$1:$A3867,A3867,C$1:$C3867,C3867,G$1:$G3867,G3867,E$1:$E3867,E3867),"")</f>
        <v/>
      </c>
      <c r="U3867" t="str">
        <f t="shared" si="362"/>
        <v/>
      </c>
      <c r="AC3867" s="2" t="str">
        <f t="shared" si="363"/>
        <v/>
      </c>
      <c r="AH3867" s="2" t="str">
        <f t="shared" si="364"/>
        <v/>
      </c>
      <c r="AI3867" s="2" t="str">
        <f>IF(ISNUMBER(AH3867),SUMIFS($AH$1:AH3867,$A$1:A3867,A3867,C$1:$C3867,C3867,$G$1:G3867,G3867,$E$1:E3867,E3867),"")</f>
        <v/>
      </c>
      <c r="AJ3867">
        <f t="shared" si="365"/>
        <v>3</v>
      </c>
    </row>
    <row r="3868" spans="1:36" x14ac:dyDescent="0.25">
      <c r="A3868" s="14" t="s">
        <v>94</v>
      </c>
      <c r="B3868" t="s">
        <v>80</v>
      </c>
      <c r="C3868" t="s">
        <v>90</v>
      </c>
      <c r="D3868" s="13">
        <v>42510</v>
      </c>
      <c r="E3868">
        <v>3</v>
      </c>
      <c r="F3868">
        <v>100</v>
      </c>
      <c r="G3868" s="2" t="s">
        <v>87</v>
      </c>
      <c r="H3868" s="2" t="s">
        <v>13</v>
      </c>
      <c r="I3868">
        <v>14</v>
      </c>
      <c r="J3868" s="2" t="s">
        <v>88</v>
      </c>
      <c r="K3868" s="2">
        <v>90</v>
      </c>
      <c r="L3868" s="2">
        <v>1676</v>
      </c>
      <c r="M3868" s="2">
        <f t="shared" si="360"/>
        <v>167.6</v>
      </c>
      <c r="O3868" s="2" t="str">
        <f t="shared" si="361"/>
        <v/>
      </c>
      <c r="P3868" s="2" t="str">
        <f>IF(ISNUMBER(O3868),SUMIFS(O$1:$O3868,A$1:$A3868,A3868,C$1:$C3868,C3868,G$1:$G3868,G3868,E$1:$E3868,E3868),"")</f>
        <v/>
      </c>
      <c r="U3868" t="str">
        <f t="shared" si="362"/>
        <v/>
      </c>
      <c r="AC3868" s="2" t="str">
        <f t="shared" si="363"/>
        <v/>
      </c>
      <c r="AH3868" s="2" t="str">
        <f t="shared" si="364"/>
        <v/>
      </c>
      <c r="AI3868" s="2" t="str">
        <f>IF(ISNUMBER(AH3868),SUMIFS($AH$1:AH3868,$A$1:A3868,A3868,C$1:$C3868,C3868,$G$1:G3868,G3868,$E$1:E3868,E3868),"")</f>
        <v/>
      </c>
      <c r="AJ3868">
        <f t="shared" si="365"/>
        <v>3</v>
      </c>
    </row>
    <row r="3869" spans="1:36" x14ac:dyDescent="0.25">
      <c r="A3869" s="14" t="s">
        <v>93</v>
      </c>
      <c r="B3869" t="s">
        <v>80</v>
      </c>
      <c r="C3869" t="s">
        <v>90</v>
      </c>
      <c r="D3869" s="13">
        <v>42510</v>
      </c>
      <c r="E3869">
        <v>3</v>
      </c>
      <c r="F3869">
        <v>200</v>
      </c>
      <c r="G3869" s="2" t="s">
        <v>87</v>
      </c>
      <c r="H3869" s="2" t="s">
        <v>13</v>
      </c>
      <c r="I3869">
        <v>14</v>
      </c>
      <c r="J3869" s="2" t="s">
        <v>88</v>
      </c>
      <c r="K3869" s="2">
        <v>180</v>
      </c>
      <c r="L3869" s="2">
        <v>1760</v>
      </c>
      <c r="M3869" s="2">
        <f t="shared" si="360"/>
        <v>176</v>
      </c>
      <c r="O3869" s="2" t="str">
        <f t="shared" si="361"/>
        <v/>
      </c>
      <c r="P3869" s="2" t="str">
        <f>IF(ISNUMBER(O3869),SUMIFS(O$1:$O3869,A$1:$A3869,A3869,C$1:$C3869,C3869,G$1:$G3869,G3869,E$1:$E3869,E3869),"")</f>
        <v/>
      </c>
      <c r="U3869" t="str">
        <f t="shared" si="362"/>
        <v/>
      </c>
      <c r="AC3869" s="2" t="str">
        <f t="shared" si="363"/>
        <v/>
      </c>
      <c r="AH3869" s="2" t="str">
        <f t="shared" si="364"/>
        <v/>
      </c>
      <c r="AI3869" s="2" t="str">
        <f>IF(ISNUMBER(AH3869),SUMIFS($AH$1:AH3869,$A$1:A3869,A3869,C$1:$C3869,C3869,$G$1:G3869,G3869,$E$1:E3869,E3869),"")</f>
        <v/>
      </c>
      <c r="AJ3869">
        <f t="shared" si="365"/>
        <v>3</v>
      </c>
    </row>
    <row r="3870" spans="1:36" x14ac:dyDescent="0.25">
      <c r="A3870" s="14" t="s">
        <v>92</v>
      </c>
      <c r="B3870" t="s">
        <v>80</v>
      </c>
      <c r="C3870" t="s">
        <v>90</v>
      </c>
      <c r="D3870" s="13">
        <v>42510</v>
      </c>
      <c r="E3870">
        <v>3</v>
      </c>
      <c r="F3870">
        <v>350</v>
      </c>
      <c r="G3870" s="2" t="s">
        <v>87</v>
      </c>
      <c r="H3870" s="2" t="s">
        <v>13</v>
      </c>
      <c r="I3870">
        <v>14</v>
      </c>
      <c r="J3870" s="2" t="s">
        <v>88</v>
      </c>
      <c r="K3870" s="2">
        <v>315</v>
      </c>
      <c r="L3870" s="2">
        <v>2068</v>
      </c>
      <c r="M3870" s="2">
        <f t="shared" si="360"/>
        <v>206.8</v>
      </c>
      <c r="O3870" s="2" t="str">
        <f t="shared" si="361"/>
        <v/>
      </c>
      <c r="P3870" s="2" t="str">
        <f>IF(ISNUMBER(O3870),SUMIFS(O$1:$O3870,A$1:$A3870,A3870,C$1:$C3870,C3870,G$1:$G3870,G3870,E$1:$E3870,E3870),"")</f>
        <v/>
      </c>
      <c r="U3870" t="str">
        <f t="shared" si="362"/>
        <v/>
      </c>
      <c r="AC3870" s="2" t="str">
        <f t="shared" si="363"/>
        <v/>
      </c>
      <c r="AH3870" s="2" t="str">
        <f t="shared" si="364"/>
        <v/>
      </c>
      <c r="AI3870" s="2" t="str">
        <f>IF(ISNUMBER(AH3870),SUMIFS($AH$1:AH3870,$A$1:A3870,A3870,C$1:$C3870,C3870,$G$1:G3870,G3870,$E$1:E3870,E3870),"")</f>
        <v/>
      </c>
      <c r="AJ3870">
        <f t="shared" si="365"/>
        <v>3</v>
      </c>
    </row>
    <row r="3871" spans="1:36" x14ac:dyDescent="0.25">
      <c r="A3871" s="14" t="s">
        <v>91</v>
      </c>
      <c r="B3871" t="s">
        <v>80</v>
      </c>
      <c r="C3871" t="s">
        <v>90</v>
      </c>
      <c r="D3871" s="13">
        <v>42510</v>
      </c>
      <c r="E3871">
        <v>3</v>
      </c>
      <c r="F3871">
        <v>500</v>
      </c>
      <c r="G3871" s="2" t="s">
        <v>87</v>
      </c>
      <c r="H3871" s="2" t="s">
        <v>13</v>
      </c>
      <c r="I3871">
        <v>14</v>
      </c>
      <c r="J3871" s="2" t="s">
        <v>88</v>
      </c>
      <c r="K3871" s="2">
        <v>450</v>
      </c>
      <c r="L3871" s="2">
        <v>1760</v>
      </c>
      <c r="M3871" s="2">
        <f t="shared" si="360"/>
        <v>176</v>
      </c>
      <c r="O3871" s="2" t="str">
        <f t="shared" si="361"/>
        <v/>
      </c>
      <c r="P3871" s="2" t="str">
        <f>IF(ISNUMBER(O3871),SUMIFS(O$1:$O3871,A$1:$A3871,A3871,C$1:$C3871,C3871,G$1:$G3871,G3871,E$1:$E3871,E3871),"")</f>
        <v/>
      </c>
      <c r="U3871" t="str">
        <f t="shared" si="362"/>
        <v/>
      </c>
      <c r="AC3871" s="2" t="str">
        <f t="shared" si="363"/>
        <v/>
      </c>
      <c r="AH3871" s="2" t="str">
        <f t="shared" si="364"/>
        <v/>
      </c>
      <c r="AI3871" s="2" t="str">
        <f>IF(ISNUMBER(AH3871),SUMIFS($AH$1:AH3871,$A$1:A3871,A3871,C$1:$C3871,C3871,$G$1:G3871,G3871,$E$1:E3871,E3871),"")</f>
        <v/>
      </c>
      <c r="AJ3871">
        <f t="shared" si="365"/>
        <v>3</v>
      </c>
    </row>
    <row r="3872" spans="1:36" x14ac:dyDescent="0.25">
      <c r="A3872" s="14" t="s">
        <v>96</v>
      </c>
      <c r="B3872" t="s">
        <v>80</v>
      </c>
      <c r="C3872" t="s">
        <v>90</v>
      </c>
      <c r="D3872" s="13">
        <v>42534</v>
      </c>
      <c r="E3872">
        <v>1</v>
      </c>
      <c r="F3872">
        <v>0</v>
      </c>
      <c r="G3872" s="2" t="s">
        <v>87</v>
      </c>
      <c r="H3872" s="2" t="s">
        <v>10</v>
      </c>
      <c r="I3872">
        <v>14</v>
      </c>
      <c r="J3872" s="2" t="s">
        <v>77</v>
      </c>
      <c r="K3872" s="2">
        <v>0</v>
      </c>
      <c r="L3872" s="2"/>
      <c r="M3872" s="2" t="str">
        <f t="shared" si="360"/>
        <v/>
      </c>
      <c r="N3872">
        <v>142.05954356000001</v>
      </c>
      <c r="O3872" s="2">
        <f t="shared" si="361"/>
        <v>14.205954356000001</v>
      </c>
      <c r="P3872" s="2">
        <f>IF(ISNUMBER(O3872),SUMIFS(O$1:$O3872,A$1:$A3872,A3872,C$1:$C3872,C3872,G$1:$G3872,G3872,E$1:$E3872,E3872),"")</f>
        <v>294.64524048133336</v>
      </c>
      <c r="U3872" t="str">
        <f t="shared" si="362"/>
        <v/>
      </c>
      <c r="AC3872" s="2" t="str">
        <f t="shared" si="363"/>
        <v/>
      </c>
      <c r="AH3872" s="2" t="str">
        <f t="shared" si="364"/>
        <v/>
      </c>
      <c r="AI3872" s="2" t="str">
        <f>IF(ISNUMBER(AH3872),SUMIFS($AH$1:AH3872,$A$1:A3872,A3872,C$1:$C3872,C3872,$G$1:G3872,G3872,$E$1:E3872,E3872),"")</f>
        <v/>
      </c>
      <c r="AJ3872">
        <f t="shared" si="365"/>
        <v>4</v>
      </c>
    </row>
    <row r="3873" spans="1:36" x14ac:dyDescent="0.25">
      <c r="A3873" s="14" t="s">
        <v>95</v>
      </c>
      <c r="B3873" t="s">
        <v>80</v>
      </c>
      <c r="C3873" t="s">
        <v>90</v>
      </c>
      <c r="D3873" s="13">
        <v>42534</v>
      </c>
      <c r="E3873">
        <v>1</v>
      </c>
      <c r="F3873">
        <v>50</v>
      </c>
      <c r="G3873" s="2" t="s">
        <v>87</v>
      </c>
      <c r="H3873" s="2" t="s">
        <v>10</v>
      </c>
      <c r="I3873">
        <v>14</v>
      </c>
      <c r="J3873" s="2" t="s">
        <v>77</v>
      </c>
      <c r="K3873" s="2">
        <v>45</v>
      </c>
      <c r="L3873" s="2"/>
      <c r="M3873" s="2" t="str">
        <f t="shared" si="360"/>
        <v/>
      </c>
      <c r="N3873">
        <v>136.10126463999998</v>
      </c>
      <c r="O3873" s="2">
        <f t="shared" si="361"/>
        <v>13.610126463999999</v>
      </c>
      <c r="P3873" s="2">
        <f>IF(ISNUMBER(O3873),SUMIFS(O$1:$O3873,A$1:$A3873,A3873,C$1:$C3873,C3873,G$1:$G3873,G3873,E$1:$E3873,E3873),"")</f>
        <v>398.30712179200003</v>
      </c>
      <c r="U3873" t="str">
        <f t="shared" si="362"/>
        <v/>
      </c>
      <c r="AC3873" s="2" t="str">
        <f t="shared" si="363"/>
        <v/>
      </c>
      <c r="AH3873" s="2" t="str">
        <f t="shared" si="364"/>
        <v/>
      </c>
      <c r="AI3873" s="2" t="str">
        <f>IF(ISNUMBER(AH3873),SUMIFS($AH$1:AH3873,$A$1:A3873,A3873,C$1:$C3873,C3873,$G$1:G3873,G3873,$E$1:E3873,E3873),"")</f>
        <v/>
      </c>
      <c r="AJ3873">
        <f t="shared" si="365"/>
        <v>4</v>
      </c>
    </row>
    <row r="3874" spans="1:36" x14ac:dyDescent="0.25">
      <c r="A3874" s="14" t="s">
        <v>94</v>
      </c>
      <c r="B3874" t="s">
        <v>80</v>
      </c>
      <c r="C3874" t="s">
        <v>90</v>
      </c>
      <c r="D3874" s="13">
        <v>42534</v>
      </c>
      <c r="E3874">
        <v>1</v>
      </c>
      <c r="F3874">
        <v>100</v>
      </c>
      <c r="G3874" s="2" t="s">
        <v>87</v>
      </c>
      <c r="H3874" s="2" t="s">
        <v>10</v>
      </c>
      <c r="I3874">
        <v>14</v>
      </c>
      <c r="J3874" s="2" t="s">
        <v>77</v>
      </c>
      <c r="K3874" s="2">
        <v>90</v>
      </c>
      <c r="L3874" s="2"/>
      <c r="M3874" s="2" t="str">
        <f t="shared" si="360"/>
        <v/>
      </c>
      <c r="N3874">
        <v>395.69723733333331</v>
      </c>
      <c r="O3874" s="2">
        <f t="shared" si="361"/>
        <v>39.569723733333333</v>
      </c>
      <c r="P3874" s="2">
        <f>IF(ISNUMBER(O3874),SUMIFS(O$1:$O3874,A$1:$A3874,A3874,C$1:$C3874,C3874,G$1:$G3874,G3874,E$1:$E3874,E3874),"")</f>
        <v>591.60200905599993</v>
      </c>
      <c r="U3874" t="str">
        <f t="shared" si="362"/>
        <v/>
      </c>
      <c r="AC3874" s="2" t="str">
        <f t="shared" si="363"/>
        <v/>
      </c>
      <c r="AH3874" s="2" t="str">
        <f t="shared" si="364"/>
        <v/>
      </c>
      <c r="AI3874" s="2" t="str">
        <f>IF(ISNUMBER(AH3874),SUMIFS($AH$1:AH3874,$A$1:A3874,A3874,C$1:$C3874,C3874,$G$1:G3874,G3874,$E$1:E3874,E3874),"")</f>
        <v/>
      </c>
      <c r="AJ3874">
        <f t="shared" si="365"/>
        <v>4</v>
      </c>
    </row>
    <row r="3875" spans="1:36" x14ac:dyDescent="0.25">
      <c r="A3875" s="14" t="s">
        <v>93</v>
      </c>
      <c r="B3875" t="s">
        <v>80</v>
      </c>
      <c r="C3875" t="s">
        <v>90</v>
      </c>
      <c r="D3875" s="13">
        <v>42534</v>
      </c>
      <c r="E3875">
        <v>1</v>
      </c>
      <c r="F3875">
        <v>200</v>
      </c>
      <c r="G3875" s="2" t="s">
        <v>87</v>
      </c>
      <c r="H3875" s="2" t="s">
        <v>10</v>
      </c>
      <c r="I3875">
        <v>14</v>
      </c>
      <c r="J3875" s="2" t="s">
        <v>77</v>
      </c>
      <c r="K3875" s="2">
        <v>180</v>
      </c>
      <c r="L3875" s="2"/>
      <c r="M3875" s="2" t="str">
        <f t="shared" si="360"/>
        <v/>
      </c>
      <c r="N3875">
        <v>729.11040000000014</v>
      </c>
      <c r="O3875" s="2">
        <f t="shared" si="361"/>
        <v>72.911040000000014</v>
      </c>
      <c r="P3875" s="2">
        <f>IF(ISNUMBER(O3875),SUMIFS(O$1:$O3875,A$1:$A3875,A3875,C$1:$C3875,C3875,G$1:$G3875,G3875,E$1:$E3875,E3875),"")</f>
        <v>754.45030763733325</v>
      </c>
      <c r="U3875" t="str">
        <f t="shared" si="362"/>
        <v/>
      </c>
      <c r="AC3875" s="2" t="str">
        <f t="shared" si="363"/>
        <v/>
      </c>
      <c r="AH3875" s="2" t="str">
        <f t="shared" si="364"/>
        <v/>
      </c>
      <c r="AI3875" s="2" t="str">
        <f>IF(ISNUMBER(AH3875),SUMIFS($AH$1:AH3875,$A$1:A3875,A3875,C$1:$C3875,C3875,$G$1:G3875,G3875,$E$1:E3875,E3875),"")</f>
        <v/>
      </c>
      <c r="AJ3875">
        <f t="shared" si="365"/>
        <v>4</v>
      </c>
    </row>
    <row r="3876" spans="1:36" x14ac:dyDescent="0.25">
      <c r="A3876" s="14" t="s">
        <v>92</v>
      </c>
      <c r="B3876" t="s">
        <v>80</v>
      </c>
      <c r="C3876" t="s">
        <v>90</v>
      </c>
      <c r="D3876" s="13">
        <v>42534</v>
      </c>
      <c r="E3876">
        <v>1</v>
      </c>
      <c r="F3876">
        <v>350</v>
      </c>
      <c r="G3876" s="2" t="s">
        <v>87</v>
      </c>
      <c r="H3876" s="2" t="s">
        <v>10</v>
      </c>
      <c r="I3876">
        <v>14</v>
      </c>
      <c r="J3876" s="2" t="s">
        <v>77</v>
      </c>
      <c r="K3876" s="2">
        <v>315</v>
      </c>
      <c r="L3876" s="2"/>
      <c r="M3876" s="2" t="str">
        <f t="shared" si="360"/>
        <v/>
      </c>
      <c r="N3876">
        <v>1319.2657920000001</v>
      </c>
      <c r="O3876" s="2">
        <f t="shared" si="361"/>
        <v>131.92657920000002</v>
      </c>
      <c r="P3876" s="2">
        <f>IF(ISNUMBER(O3876),SUMIFS(O$1:$O3876,A$1:$A3876,A3876,C$1:$C3876,C3876,G$1:$G3876,G3876,E$1:$E3876,E3876),"")</f>
        <v>1214.7924918666668</v>
      </c>
      <c r="U3876" t="str">
        <f t="shared" si="362"/>
        <v/>
      </c>
      <c r="AC3876" s="2" t="str">
        <f t="shared" si="363"/>
        <v/>
      </c>
      <c r="AH3876" s="2" t="str">
        <f t="shared" si="364"/>
        <v/>
      </c>
      <c r="AI3876" s="2" t="str">
        <f>IF(ISNUMBER(AH3876),SUMIFS($AH$1:AH3876,$A$1:A3876,A3876,C$1:$C3876,C3876,$G$1:G3876,G3876,$E$1:E3876,E3876),"")</f>
        <v/>
      </c>
      <c r="AJ3876">
        <f t="shared" si="365"/>
        <v>4</v>
      </c>
    </row>
    <row r="3877" spans="1:36" x14ac:dyDescent="0.25">
      <c r="A3877" s="14" t="s">
        <v>91</v>
      </c>
      <c r="B3877" t="s">
        <v>80</v>
      </c>
      <c r="C3877" t="s">
        <v>90</v>
      </c>
      <c r="D3877" s="13">
        <v>42534</v>
      </c>
      <c r="E3877">
        <v>1</v>
      </c>
      <c r="F3877">
        <v>500</v>
      </c>
      <c r="G3877" s="2" t="s">
        <v>87</v>
      </c>
      <c r="H3877" s="2" t="s">
        <v>10</v>
      </c>
      <c r="I3877">
        <v>14</v>
      </c>
      <c r="J3877" s="2" t="s">
        <v>77</v>
      </c>
      <c r="K3877" s="2">
        <v>450</v>
      </c>
      <c r="L3877" s="2"/>
      <c r="M3877" s="2" t="str">
        <f t="shared" si="360"/>
        <v/>
      </c>
      <c r="N3877">
        <v>996.76973333333353</v>
      </c>
      <c r="O3877" s="2">
        <f t="shared" si="361"/>
        <v>99.676973333333351</v>
      </c>
      <c r="P3877" s="2">
        <f>IF(ISNUMBER(O3877),SUMIFS(O$1:$O3877,A$1:$A3877,A3877,C$1:$C3877,C3877,G$1:$G3877,G3877,E$1:$E3877,E3877),"")</f>
        <v>1251.2716332</v>
      </c>
      <c r="U3877" t="str">
        <f t="shared" si="362"/>
        <v/>
      </c>
      <c r="AC3877" s="2" t="str">
        <f t="shared" si="363"/>
        <v/>
      </c>
      <c r="AH3877" s="2" t="str">
        <f t="shared" si="364"/>
        <v/>
      </c>
      <c r="AI3877" s="2" t="str">
        <f>IF(ISNUMBER(AH3877),SUMIFS($AH$1:AH3877,$A$1:A3877,A3877,C$1:$C3877,C3877,$G$1:G3877,G3877,$E$1:E3877,E3877),"")</f>
        <v/>
      </c>
      <c r="AJ3877">
        <f t="shared" si="365"/>
        <v>4</v>
      </c>
    </row>
    <row r="3878" spans="1:36" x14ac:dyDescent="0.25">
      <c r="A3878" s="14" t="s">
        <v>96</v>
      </c>
      <c r="B3878" t="s">
        <v>80</v>
      </c>
      <c r="C3878" t="s">
        <v>90</v>
      </c>
      <c r="D3878" s="13">
        <v>42534</v>
      </c>
      <c r="E3878">
        <v>2</v>
      </c>
      <c r="F3878">
        <v>0</v>
      </c>
      <c r="G3878" s="2" t="s">
        <v>87</v>
      </c>
      <c r="H3878" s="2" t="s">
        <v>10</v>
      </c>
      <c r="I3878">
        <v>14</v>
      </c>
      <c r="J3878" s="2" t="s">
        <v>77</v>
      </c>
      <c r="K3878" s="2">
        <v>0</v>
      </c>
      <c r="L3878" s="2"/>
      <c r="M3878" s="2" t="str">
        <f t="shared" si="360"/>
        <v/>
      </c>
      <c r="N3878">
        <v>77.853063893333328</v>
      </c>
      <c r="O3878" s="2">
        <f t="shared" si="361"/>
        <v>7.785306389333333</v>
      </c>
      <c r="P3878" s="2">
        <f>IF(ISNUMBER(O3878),SUMIFS(O$1:$O3878,A$1:$A3878,A3878,C$1:$C3878,C3878,G$1:$G3878,G3878,E$1:$E3878,E3878),"")</f>
        <v>176.92589042266667</v>
      </c>
      <c r="U3878" t="str">
        <f t="shared" si="362"/>
        <v/>
      </c>
      <c r="AC3878" s="2" t="str">
        <f t="shared" si="363"/>
        <v/>
      </c>
      <c r="AH3878" s="2" t="str">
        <f t="shared" si="364"/>
        <v/>
      </c>
      <c r="AI3878" s="2" t="str">
        <f>IF(ISNUMBER(AH3878),SUMIFS($AH$1:AH3878,$A$1:A3878,A3878,C$1:$C3878,C3878,$G$1:G3878,G3878,$E$1:E3878,E3878),"")</f>
        <v/>
      </c>
      <c r="AJ3878">
        <f t="shared" si="365"/>
        <v>4</v>
      </c>
    </row>
    <row r="3879" spans="1:36" x14ac:dyDescent="0.25">
      <c r="A3879" s="14" t="s">
        <v>95</v>
      </c>
      <c r="B3879" t="s">
        <v>80</v>
      </c>
      <c r="C3879" t="s">
        <v>90</v>
      </c>
      <c r="D3879" s="13">
        <v>42534</v>
      </c>
      <c r="E3879">
        <v>2</v>
      </c>
      <c r="F3879">
        <v>50</v>
      </c>
      <c r="G3879" s="2" t="s">
        <v>87</v>
      </c>
      <c r="H3879" s="2" t="s">
        <v>10</v>
      </c>
      <c r="I3879">
        <v>14</v>
      </c>
      <c r="J3879" s="2" t="s">
        <v>77</v>
      </c>
      <c r="K3879" s="2">
        <v>45</v>
      </c>
      <c r="L3879" s="2"/>
      <c r="M3879" s="2" t="str">
        <f t="shared" si="360"/>
        <v/>
      </c>
      <c r="N3879">
        <v>443.76842399999998</v>
      </c>
      <c r="O3879" s="2">
        <f t="shared" si="361"/>
        <v>44.376842400000001</v>
      </c>
      <c r="P3879" s="2">
        <f>IF(ISNUMBER(O3879),SUMIFS(O$1:$O3879,A$1:$A3879,A3879,C$1:$C3879,C3879,G$1:$G3879,G3879,E$1:$E3879,E3879),"")</f>
        <v>396.17476620666667</v>
      </c>
      <c r="U3879" t="str">
        <f t="shared" si="362"/>
        <v/>
      </c>
      <c r="AC3879" s="2" t="str">
        <f t="shared" si="363"/>
        <v/>
      </c>
      <c r="AH3879" s="2" t="str">
        <f t="shared" si="364"/>
        <v/>
      </c>
      <c r="AI3879" s="2" t="str">
        <f>IF(ISNUMBER(AH3879),SUMIFS($AH$1:AH3879,$A$1:A3879,A3879,C$1:$C3879,C3879,$G$1:G3879,G3879,$E$1:E3879,E3879),"")</f>
        <v/>
      </c>
      <c r="AJ3879">
        <f t="shared" si="365"/>
        <v>4</v>
      </c>
    </row>
    <row r="3880" spans="1:36" x14ac:dyDescent="0.25">
      <c r="A3880" s="14" t="s">
        <v>94</v>
      </c>
      <c r="B3880" t="s">
        <v>80</v>
      </c>
      <c r="C3880" t="s">
        <v>90</v>
      </c>
      <c r="D3880" s="13">
        <v>42534</v>
      </c>
      <c r="E3880">
        <v>2</v>
      </c>
      <c r="F3880">
        <v>100</v>
      </c>
      <c r="G3880" s="2" t="s">
        <v>87</v>
      </c>
      <c r="H3880" s="2" t="s">
        <v>10</v>
      </c>
      <c r="I3880">
        <v>14</v>
      </c>
      <c r="J3880" s="2" t="s">
        <v>77</v>
      </c>
      <c r="K3880" s="2">
        <v>90</v>
      </c>
      <c r="L3880" s="2"/>
      <c r="M3880" s="2" t="str">
        <f t="shared" si="360"/>
        <v/>
      </c>
      <c r="N3880">
        <v>566.75411199999996</v>
      </c>
      <c r="O3880" s="2">
        <f t="shared" si="361"/>
        <v>56.675411199999999</v>
      </c>
      <c r="P3880" s="2">
        <f>IF(ISNUMBER(O3880),SUMIFS(O$1:$O3880,A$1:$A3880,A3880,C$1:$C3880,C3880,G$1:$G3880,G3880,E$1:$E3880,E3880),"")</f>
        <v>595.02391575466663</v>
      </c>
      <c r="U3880" t="str">
        <f t="shared" si="362"/>
        <v/>
      </c>
      <c r="AC3880" s="2" t="str">
        <f t="shared" si="363"/>
        <v/>
      </c>
      <c r="AH3880" s="2" t="str">
        <f t="shared" si="364"/>
        <v/>
      </c>
      <c r="AI3880" s="2" t="str">
        <f>IF(ISNUMBER(AH3880),SUMIFS($AH$1:AH3880,$A$1:A3880,A3880,C$1:$C3880,C3880,$G$1:G3880,G3880,$E$1:E3880,E3880),"")</f>
        <v/>
      </c>
      <c r="AJ3880">
        <f t="shared" si="365"/>
        <v>4</v>
      </c>
    </row>
    <row r="3881" spans="1:36" x14ac:dyDescent="0.25">
      <c r="A3881" s="14" t="s">
        <v>93</v>
      </c>
      <c r="B3881" t="s">
        <v>80</v>
      </c>
      <c r="C3881" t="s">
        <v>90</v>
      </c>
      <c r="D3881" s="13">
        <v>42534</v>
      </c>
      <c r="E3881">
        <v>2</v>
      </c>
      <c r="F3881">
        <v>200</v>
      </c>
      <c r="G3881" s="2" t="s">
        <v>87</v>
      </c>
      <c r="H3881" s="2" t="s">
        <v>10</v>
      </c>
      <c r="I3881">
        <v>14</v>
      </c>
      <c r="J3881" s="2" t="s">
        <v>77</v>
      </c>
      <c r="K3881" s="2">
        <v>180</v>
      </c>
      <c r="L3881" s="2"/>
      <c r="M3881" s="2" t="str">
        <f t="shared" si="360"/>
        <v/>
      </c>
      <c r="N3881">
        <v>587.39929999999993</v>
      </c>
      <c r="O3881" s="2">
        <f t="shared" si="361"/>
        <v>58.739929999999994</v>
      </c>
      <c r="P3881" s="2">
        <f>IF(ISNUMBER(O3881),SUMIFS(O$1:$O3881,A$1:$A3881,A3881,C$1:$C3881,C3881,G$1:$G3881,G3881,E$1:$E3881,E3881),"")</f>
        <v>932.7416558773333</v>
      </c>
      <c r="U3881" t="str">
        <f t="shared" si="362"/>
        <v/>
      </c>
      <c r="AC3881" s="2" t="str">
        <f t="shared" si="363"/>
        <v/>
      </c>
      <c r="AH3881" s="2" t="str">
        <f t="shared" si="364"/>
        <v/>
      </c>
      <c r="AI3881" s="2" t="str">
        <f>IF(ISNUMBER(AH3881),SUMIFS($AH$1:AH3881,$A$1:A3881,A3881,C$1:$C3881,C3881,$G$1:G3881,G3881,$E$1:E3881,E3881),"")</f>
        <v/>
      </c>
      <c r="AJ3881">
        <f t="shared" si="365"/>
        <v>4</v>
      </c>
    </row>
    <row r="3882" spans="1:36" x14ac:dyDescent="0.25">
      <c r="A3882" s="14" t="s">
        <v>92</v>
      </c>
      <c r="B3882" t="s">
        <v>80</v>
      </c>
      <c r="C3882" t="s">
        <v>90</v>
      </c>
      <c r="D3882" s="13">
        <v>42534</v>
      </c>
      <c r="E3882">
        <v>2</v>
      </c>
      <c r="F3882">
        <v>350</v>
      </c>
      <c r="G3882" s="2" t="s">
        <v>87</v>
      </c>
      <c r="H3882" s="2" t="s">
        <v>10</v>
      </c>
      <c r="I3882">
        <v>14</v>
      </c>
      <c r="J3882" s="2" t="s">
        <v>77</v>
      </c>
      <c r="K3882" s="2">
        <v>315</v>
      </c>
      <c r="L3882" s="2"/>
      <c r="M3882" s="2" t="str">
        <f t="shared" si="360"/>
        <v/>
      </c>
      <c r="N3882">
        <v>954.64435733333357</v>
      </c>
      <c r="O3882" s="2">
        <f t="shared" si="361"/>
        <v>95.46443573333336</v>
      </c>
      <c r="P3882" s="2">
        <f>IF(ISNUMBER(O3882),SUMIFS(O$1:$O3882,A$1:$A3882,A3882,C$1:$C3882,C3882,G$1:$G3882,G3882,E$1:$E3882,E3882),"")</f>
        <v>1005.11419256</v>
      </c>
      <c r="U3882" t="str">
        <f t="shared" si="362"/>
        <v/>
      </c>
      <c r="AC3882" s="2" t="str">
        <f t="shared" si="363"/>
        <v/>
      </c>
      <c r="AH3882" s="2" t="str">
        <f t="shared" si="364"/>
        <v/>
      </c>
      <c r="AI3882" s="2" t="str">
        <f>IF(ISNUMBER(AH3882),SUMIFS($AH$1:AH3882,$A$1:A3882,A3882,C$1:$C3882,C3882,$G$1:G3882,G3882,$E$1:E3882,E3882),"")</f>
        <v/>
      </c>
      <c r="AJ3882">
        <f t="shared" si="365"/>
        <v>4</v>
      </c>
    </row>
    <row r="3883" spans="1:36" x14ac:dyDescent="0.25">
      <c r="A3883" s="14" t="s">
        <v>91</v>
      </c>
      <c r="B3883" t="s">
        <v>80</v>
      </c>
      <c r="C3883" t="s">
        <v>90</v>
      </c>
      <c r="D3883" s="13">
        <v>42534</v>
      </c>
      <c r="E3883">
        <v>2</v>
      </c>
      <c r="F3883">
        <v>500</v>
      </c>
      <c r="G3883" s="2" t="s">
        <v>87</v>
      </c>
      <c r="H3883" s="2" t="s">
        <v>10</v>
      </c>
      <c r="I3883">
        <v>14</v>
      </c>
      <c r="J3883" s="2" t="s">
        <v>77</v>
      </c>
      <c r="K3883" s="2">
        <v>450</v>
      </c>
      <c r="L3883" s="2"/>
      <c r="M3883" s="2" t="str">
        <f t="shared" si="360"/>
        <v/>
      </c>
      <c r="N3883">
        <v>1256.1129600000002</v>
      </c>
      <c r="O3883" s="2">
        <f t="shared" si="361"/>
        <v>125.61129600000001</v>
      </c>
      <c r="P3883" s="2">
        <f>IF(ISNUMBER(O3883),SUMIFS(O$1:$O3883,A$1:$A3883,A3883,C$1:$C3883,C3883,G$1:$G3883,G3883,E$1:$E3883,E3883),"")</f>
        <v>1298.9038359333333</v>
      </c>
      <c r="U3883" t="str">
        <f t="shared" si="362"/>
        <v/>
      </c>
      <c r="AC3883" s="2" t="str">
        <f t="shared" si="363"/>
        <v/>
      </c>
      <c r="AH3883" s="2" t="str">
        <f t="shared" si="364"/>
        <v/>
      </c>
      <c r="AI3883" s="2" t="str">
        <f>IF(ISNUMBER(AH3883),SUMIFS($AH$1:AH3883,$A$1:A3883,A3883,C$1:$C3883,C3883,$G$1:G3883,G3883,$E$1:E3883,E3883),"")</f>
        <v/>
      </c>
      <c r="AJ3883">
        <f t="shared" si="365"/>
        <v>4</v>
      </c>
    </row>
    <row r="3884" spans="1:36" x14ac:dyDescent="0.25">
      <c r="A3884" s="14" t="s">
        <v>96</v>
      </c>
      <c r="B3884" t="s">
        <v>80</v>
      </c>
      <c r="C3884" t="s">
        <v>90</v>
      </c>
      <c r="D3884" s="13">
        <v>42534</v>
      </c>
      <c r="E3884">
        <v>3</v>
      </c>
      <c r="F3884">
        <v>0</v>
      </c>
      <c r="G3884" s="2" t="s">
        <v>87</v>
      </c>
      <c r="H3884" s="2" t="s">
        <v>10</v>
      </c>
      <c r="I3884">
        <v>14</v>
      </c>
      <c r="J3884" s="2" t="s">
        <v>77</v>
      </c>
      <c r="K3884" s="2">
        <v>0</v>
      </c>
      <c r="L3884" s="2"/>
      <c r="M3884" s="2" t="str">
        <f t="shared" si="360"/>
        <v/>
      </c>
      <c r="N3884">
        <v>186.8385352666667</v>
      </c>
      <c r="O3884" s="2">
        <f t="shared" si="361"/>
        <v>18.68385352666667</v>
      </c>
      <c r="P3884" s="2">
        <f>IF(ISNUMBER(O3884),SUMIFS(O$1:$O3884,A$1:$A3884,A3884,C$1:$C3884,C3884,G$1:$G3884,G3884,E$1:$E3884,E3884),"")</f>
        <v>418.70016183171737</v>
      </c>
      <c r="U3884" t="str">
        <f t="shared" si="362"/>
        <v/>
      </c>
      <c r="AC3884" s="2" t="str">
        <f t="shared" si="363"/>
        <v/>
      </c>
      <c r="AH3884" s="2" t="str">
        <f t="shared" si="364"/>
        <v/>
      </c>
      <c r="AI3884" s="2" t="str">
        <f>IF(ISNUMBER(AH3884),SUMIFS($AH$1:AH3884,$A$1:A3884,A3884,C$1:$C3884,C3884,$G$1:G3884,G3884,$E$1:E3884,E3884),"")</f>
        <v/>
      </c>
      <c r="AJ3884">
        <f t="shared" si="365"/>
        <v>4</v>
      </c>
    </row>
    <row r="3885" spans="1:36" x14ac:dyDescent="0.25">
      <c r="A3885" s="14" t="s">
        <v>95</v>
      </c>
      <c r="B3885" t="s">
        <v>80</v>
      </c>
      <c r="C3885" t="s">
        <v>90</v>
      </c>
      <c r="D3885" s="13">
        <v>42534</v>
      </c>
      <c r="E3885">
        <v>3</v>
      </c>
      <c r="F3885">
        <v>50</v>
      </c>
      <c r="G3885" s="2" t="s">
        <v>87</v>
      </c>
      <c r="H3885" s="2" t="s">
        <v>10</v>
      </c>
      <c r="I3885">
        <v>14</v>
      </c>
      <c r="J3885" s="2" t="s">
        <v>77</v>
      </c>
      <c r="K3885" s="2">
        <v>45</v>
      </c>
      <c r="L3885" s="2"/>
      <c r="M3885" s="2" t="str">
        <f t="shared" si="360"/>
        <v/>
      </c>
      <c r="N3885">
        <v>81.964661946666681</v>
      </c>
      <c r="O3885" s="2">
        <f t="shared" si="361"/>
        <v>8.1964661946666677</v>
      </c>
      <c r="P3885" s="2">
        <f>IF(ISNUMBER(O3885),SUMIFS(O$1:$O3885,A$1:$A3885,A3885,C$1:$C3885,C3885,G$1:$G3885,G3885,E$1:$E3885,E3885),"")</f>
        <v>505.1505791624266</v>
      </c>
      <c r="U3885" t="str">
        <f t="shared" si="362"/>
        <v/>
      </c>
      <c r="AC3885" s="2" t="str">
        <f t="shared" si="363"/>
        <v/>
      </c>
      <c r="AH3885" s="2" t="str">
        <f t="shared" si="364"/>
        <v/>
      </c>
      <c r="AI3885" s="2" t="str">
        <f>IF(ISNUMBER(AH3885),SUMIFS($AH$1:AH3885,$A$1:A3885,A3885,C$1:$C3885,C3885,$G$1:G3885,G3885,$E$1:E3885,E3885),"")</f>
        <v/>
      </c>
      <c r="AJ3885">
        <f t="shared" si="365"/>
        <v>4</v>
      </c>
    </row>
    <row r="3886" spans="1:36" x14ac:dyDescent="0.25">
      <c r="A3886" s="14" t="s">
        <v>94</v>
      </c>
      <c r="B3886" t="s">
        <v>80</v>
      </c>
      <c r="C3886" t="s">
        <v>90</v>
      </c>
      <c r="D3886" s="13">
        <v>42534</v>
      </c>
      <c r="E3886">
        <v>3</v>
      </c>
      <c r="F3886">
        <v>100</v>
      </c>
      <c r="G3886" s="2" t="s">
        <v>87</v>
      </c>
      <c r="H3886" s="2" t="s">
        <v>10</v>
      </c>
      <c r="I3886">
        <v>14</v>
      </c>
      <c r="J3886" s="2" t="s">
        <v>77</v>
      </c>
      <c r="K3886" s="2">
        <v>90</v>
      </c>
      <c r="L3886" s="2"/>
      <c r="M3886" s="2" t="str">
        <f t="shared" si="360"/>
        <v/>
      </c>
      <c r="N3886">
        <v>75.522671840000001</v>
      </c>
      <c r="O3886" s="2">
        <f t="shared" si="361"/>
        <v>7.5522671839999997</v>
      </c>
      <c r="P3886" s="2">
        <f>IF(ISNUMBER(O3886),SUMIFS(O$1:$O3886,A$1:$A3886,A3886,C$1:$C3886,C3886,G$1:$G3886,G3886,E$1:$E3886,E3886),"")</f>
        <v>564.74026194400005</v>
      </c>
      <c r="U3886" t="str">
        <f t="shared" si="362"/>
        <v/>
      </c>
      <c r="AC3886" s="2" t="str">
        <f t="shared" si="363"/>
        <v/>
      </c>
      <c r="AH3886" s="2" t="str">
        <f t="shared" si="364"/>
        <v/>
      </c>
      <c r="AI3886" s="2" t="str">
        <f>IF(ISNUMBER(AH3886),SUMIFS($AH$1:AH3886,$A$1:A3886,A3886,C$1:$C3886,C3886,$G$1:G3886,G3886,$E$1:E3886,E3886),"")</f>
        <v/>
      </c>
      <c r="AJ3886">
        <f t="shared" si="365"/>
        <v>4</v>
      </c>
    </row>
    <row r="3887" spans="1:36" x14ac:dyDescent="0.25">
      <c r="A3887" s="14" t="s">
        <v>93</v>
      </c>
      <c r="B3887" t="s">
        <v>80</v>
      </c>
      <c r="C3887" t="s">
        <v>90</v>
      </c>
      <c r="D3887" s="13">
        <v>42534</v>
      </c>
      <c r="E3887">
        <v>3</v>
      </c>
      <c r="F3887">
        <v>200</v>
      </c>
      <c r="G3887" s="2" t="s">
        <v>87</v>
      </c>
      <c r="H3887" s="2" t="s">
        <v>10</v>
      </c>
      <c r="I3887">
        <v>14</v>
      </c>
      <c r="J3887" s="2" t="s">
        <v>77</v>
      </c>
      <c r="K3887" s="2">
        <v>180</v>
      </c>
      <c r="L3887" s="2"/>
      <c r="M3887" s="2" t="str">
        <f t="shared" si="360"/>
        <v/>
      </c>
      <c r="N3887">
        <v>465.08194666666668</v>
      </c>
      <c r="O3887" s="2">
        <f t="shared" si="361"/>
        <v>46.508194666666668</v>
      </c>
      <c r="P3887" s="2">
        <f>IF(ISNUMBER(O3887),SUMIFS(O$1:$O3887,A$1:$A3887,A3887,C$1:$C3887,C3887,G$1:$G3887,G3887,E$1:$E3887,E3887),"")</f>
        <v>926.62621422666689</v>
      </c>
      <c r="U3887" t="str">
        <f t="shared" si="362"/>
        <v/>
      </c>
      <c r="AC3887" s="2" t="str">
        <f t="shared" si="363"/>
        <v/>
      </c>
      <c r="AH3887" s="2" t="str">
        <f t="shared" si="364"/>
        <v/>
      </c>
      <c r="AI3887" s="2" t="str">
        <f>IF(ISNUMBER(AH3887),SUMIFS($AH$1:AH3887,$A$1:A3887,A3887,C$1:$C3887,C3887,$G$1:G3887,G3887,$E$1:E3887,E3887),"")</f>
        <v/>
      </c>
      <c r="AJ3887">
        <f t="shared" si="365"/>
        <v>4</v>
      </c>
    </row>
    <row r="3888" spans="1:36" x14ac:dyDescent="0.25">
      <c r="A3888" s="14" t="s">
        <v>92</v>
      </c>
      <c r="B3888" t="s">
        <v>80</v>
      </c>
      <c r="C3888" t="s">
        <v>90</v>
      </c>
      <c r="D3888" s="13">
        <v>42534</v>
      </c>
      <c r="E3888">
        <v>3</v>
      </c>
      <c r="F3888">
        <v>350</v>
      </c>
      <c r="G3888" s="2" t="s">
        <v>87</v>
      </c>
      <c r="H3888" s="2" t="s">
        <v>10</v>
      </c>
      <c r="I3888">
        <v>14</v>
      </c>
      <c r="J3888" s="2" t="s">
        <v>77</v>
      </c>
      <c r="K3888" s="2">
        <v>315</v>
      </c>
      <c r="L3888" s="2"/>
      <c r="M3888" s="2" t="str">
        <f t="shared" si="360"/>
        <v/>
      </c>
      <c r="N3888">
        <v>668.29246399999988</v>
      </c>
      <c r="O3888" s="2">
        <f t="shared" si="361"/>
        <v>66.829246399999988</v>
      </c>
      <c r="P3888" s="2">
        <f>IF(ISNUMBER(O3888),SUMIFS(O$1:$O3888,A$1:$A3888,A3888,C$1:$C3888,C3888,G$1:$G3888,G3888,E$1:$E3888,E3888),"")</f>
        <v>1335.0704722666669</v>
      </c>
      <c r="U3888" t="str">
        <f t="shared" si="362"/>
        <v/>
      </c>
      <c r="AC3888" s="2" t="str">
        <f t="shared" si="363"/>
        <v/>
      </c>
      <c r="AH3888" s="2" t="str">
        <f t="shared" si="364"/>
        <v/>
      </c>
      <c r="AI3888" s="2" t="str">
        <f>IF(ISNUMBER(AH3888),SUMIFS($AH$1:AH3888,$A$1:A3888,A3888,C$1:$C3888,C3888,$G$1:G3888,G3888,$E$1:E3888,E3888),"")</f>
        <v/>
      </c>
      <c r="AJ3888">
        <f t="shared" si="365"/>
        <v>4</v>
      </c>
    </row>
    <row r="3889" spans="1:36" x14ac:dyDescent="0.25">
      <c r="A3889" s="14" t="s">
        <v>91</v>
      </c>
      <c r="B3889" t="s">
        <v>80</v>
      </c>
      <c r="C3889" t="s">
        <v>90</v>
      </c>
      <c r="D3889" s="13">
        <v>42534</v>
      </c>
      <c r="E3889">
        <v>3</v>
      </c>
      <c r="F3889">
        <v>500</v>
      </c>
      <c r="G3889" s="2" t="s">
        <v>87</v>
      </c>
      <c r="H3889" s="2" t="s">
        <v>10</v>
      </c>
      <c r="I3889">
        <v>14</v>
      </c>
      <c r="J3889" s="2" t="s">
        <v>77</v>
      </c>
      <c r="K3889" s="2">
        <v>450</v>
      </c>
      <c r="L3889" s="2"/>
      <c r="M3889" s="2" t="str">
        <f t="shared" si="360"/>
        <v/>
      </c>
      <c r="N3889">
        <v>1120.0084186666668</v>
      </c>
      <c r="O3889" s="2">
        <f t="shared" si="361"/>
        <v>112.00084186666668</v>
      </c>
      <c r="P3889" s="2">
        <f>IF(ISNUMBER(O3889),SUMIFS(O$1:$O3889,A$1:$A3889,A3889,C$1:$C3889,C3889,G$1:$G3889,G3889,E$1:$E3889,E3889),"")</f>
        <v>1288.39802448</v>
      </c>
      <c r="U3889" t="str">
        <f t="shared" si="362"/>
        <v/>
      </c>
      <c r="AC3889" s="2" t="str">
        <f t="shared" si="363"/>
        <v/>
      </c>
      <c r="AH3889" s="2" t="str">
        <f t="shared" si="364"/>
        <v/>
      </c>
      <c r="AI3889" s="2" t="str">
        <f>IF(ISNUMBER(AH3889),SUMIFS($AH$1:AH3889,$A$1:A3889,A3889,C$1:$C3889,C3889,$G$1:G3889,G3889,$E$1:E3889,E3889),"")</f>
        <v/>
      </c>
      <c r="AJ3889">
        <f t="shared" si="365"/>
        <v>4</v>
      </c>
    </row>
    <row r="3890" spans="1:36" x14ac:dyDescent="0.25">
      <c r="A3890" s="14" t="s">
        <v>96</v>
      </c>
      <c r="B3890" t="s">
        <v>80</v>
      </c>
      <c r="C3890" t="s">
        <v>90</v>
      </c>
      <c r="D3890" s="13">
        <v>42605</v>
      </c>
      <c r="E3890">
        <v>1</v>
      </c>
      <c r="F3890">
        <v>0</v>
      </c>
      <c r="G3890" s="2" t="s">
        <v>78</v>
      </c>
      <c r="H3890" s="2" t="s">
        <v>10</v>
      </c>
      <c r="I3890">
        <v>15</v>
      </c>
      <c r="J3890" s="2" t="s">
        <v>77</v>
      </c>
      <c r="K3890" s="2">
        <v>0</v>
      </c>
      <c r="L3890" s="2"/>
      <c r="M3890" s="2" t="str">
        <f t="shared" si="360"/>
        <v/>
      </c>
      <c r="N3890">
        <v>87.172041386666677</v>
      </c>
      <c r="O3890" s="2">
        <f t="shared" si="361"/>
        <v>8.7172041386666681</v>
      </c>
      <c r="P3890" s="2">
        <f>IF(ISNUMBER(O3890),SUMIFS(O$1:$O3890,A$1:$A3890,A3890,C$1:$C3890,C3890,G$1:$G3890,G3890,E$1:$E3890,E3890),"")</f>
        <v>8.7172041386666681</v>
      </c>
      <c r="S3890">
        <v>4.679928589645499</v>
      </c>
      <c r="T3890">
        <v>6.0061208875286916</v>
      </c>
      <c r="U3890" t="str">
        <f t="shared" si="362"/>
        <v/>
      </c>
      <c r="AC3890" s="2" t="str">
        <f t="shared" si="363"/>
        <v/>
      </c>
      <c r="AH3890" s="2" t="str">
        <f t="shared" si="364"/>
        <v/>
      </c>
      <c r="AI3890" s="2" t="str">
        <f>IF(ISNUMBER(AH3890),SUMIFS($AH$1:AH3890,$A$1:A3890,A3890,C$1:$C3890,C3890,$G$1:G3890,G3890,$E$1:E3890,E3890),"")</f>
        <v/>
      </c>
      <c r="AJ3890">
        <f t="shared" si="365"/>
        <v>6</v>
      </c>
    </row>
    <row r="3891" spans="1:36" x14ac:dyDescent="0.25">
      <c r="A3891" s="14" t="s">
        <v>95</v>
      </c>
      <c r="B3891" t="s">
        <v>80</v>
      </c>
      <c r="C3891" t="s">
        <v>90</v>
      </c>
      <c r="D3891" s="13">
        <v>42605</v>
      </c>
      <c r="E3891">
        <v>1</v>
      </c>
      <c r="F3891">
        <v>50</v>
      </c>
      <c r="G3891" s="2" t="s">
        <v>78</v>
      </c>
      <c r="H3891" s="2" t="s">
        <v>10</v>
      </c>
      <c r="I3891">
        <v>15</v>
      </c>
      <c r="J3891" s="2" t="s">
        <v>77</v>
      </c>
      <c r="K3891" s="2">
        <v>45</v>
      </c>
      <c r="L3891" s="2"/>
      <c r="M3891" s="2" t="str">
        <f t="shared" si="360"/>
        <v/>
      </c>
      <c r="N3891">
        <v>279.19737448000001</v>
      </c>
      <c r="O3891" s="2">
        <f t="shared" si="361"/>
        <v>27.919737447999999</v>
      </c>
      <c r="P3891" s="2">
        <f>IF(ISNUMBER(O3891),SUMIFS(O$1:$O3891,A$1:$A3891,A3891,C$1:$C3891,C3891,G$1:$G3891,G3891,E$1:$E3891,E3891),"")</f>
        <v>27.919737447999999</v>
      </c>
      <c r="S3891">
        <v>4.5190520446096656</v>
      </c>
      <c r="T3891">
        <v>7.6672862453531598</v>
      </c>
      <c r="U3891" t="str">
        <f t="shared" si="362"/>
        <v/>
      </c>
      <c r="AC3891" s="2" t="str">
        <f t="shared" si="363"/>
        <v/>
      </c>
      <c r="AH3891" s="2" t="str">
        <f t="shared" si="364"/>
        <v/>
      </c>
      <c r="AI3891" s="2" t="str">
        <f>IF(ISNUMBER(AH3891),SUMIFS($AH$1:AH3891,$A$1:A3891,A3891,C$1:$C3891,C3891,$G$1:G3891,G3891,$E$1:E3891,E3891),"")</f>
        <v/>
      </c>
      <c r="AJ3891">
        <f t="shared" si="365"/>
        <v>6</v>
      </c>
    </row>
    <row r="3892" spans="1:36" x14ac:dyDescent="0.25">
      <c r="A3892" s="14" t="s">
        <v>94</v>
      </c>
      <c r="B3892" t="s">
        <v>80</v>
      </c>
      <c r="C3892" t="s">
        <v>90</v>
      </c>
      <c r="D3892" s="13">
        <v>42605</v>
      </c>
      <c r="E3892">
        <v>1</v>
      </c>
      <c r="F3892">
        <v>100</v>
      </c>
      <c r="G3892" s="2" t="s">
        <v>78</v>
      </c>
      <c r="H3892" s="2" t="s">
        <v>10</v>
      </c>
      <c r="I3892">
        <v>15</v>
      </c>
      <c r="J3892" s="2" t="s">
        <v>77</v>
      </c>
      <c r="K3892" s="2">
        <v>90</v>
      </c>
      <c r="L3892" s="2"/>
      <c r="M3892" s="2" t="str">
        <f t="shared" si="360"/>
        <v/>
      </c>
      <c r="N3892">
        <v>419.01178800000002</v>
      </c>
      <c r="O3892" s="2">
        <f t="shared" si="361"/>
        <v>41.901178800000004</v>
      </c>
      <c r="P3892" s="2">
        <f>IF(ISNUMBER(O3892),SUMIFS(O$1:$O3892,A$1:$A3892,A3892,C$1:$C3892,C3892,G$1:$G3892,G3892,E$1:$E3892,E3892),"")</f>
        <v>41.901178800000004</v>
      </c>
      <c r="S3892">
        <v>2.3417797526119855</v>
      </c>
      <c r="T3892">
        <v>7.4096313198030508</v>
      </c>
      <c r="U3892" t="str">
        <f t="shared" si="362"/>
        <v/>
      </c>
      <c r="AC3892" s="2" t="str">
        <f t="shared" si="363"/>
        <v/>
      </c>
      <c r="AH3892" s="2" t="str">
        <f t="shared" si="364"/>
        <v/>
      </c>
      <c r="AI3892" s="2" t="str">
        <f>IF(ISNUMBER(AH3892),SUMIFS($AH$1:AH3892,$A$1:A3892,A3892,C$1:$C3892,C3892,$G$1:G3892,G3892,$E$1:E3892,E3892),"")</f>
        <v/>
      </c>
      <c r="AJ3892">
        <f t="shared" si="365"/>
        <v>6</v>
      </c>
    </row>
    <row r="3893" spans="1:36" x14ac:dyDescent="0.25">
      <c r="A3893" s="14" t="s">
        <v>93</v>
      </c>
      <c r="B3893" t="s">
        <v>80</v>
      </c>
      <c r="C3893" t="s">
        <v>90</v>
      </c>
      <c r="D3893" s="13">
        <v>42605</v>
      </c>
      <c r="E3893">
        <v>1</v>
      </c>
      <c r="F3893">
        <v>200</v>
      </c>
      <c r="G3893" s="2" t="s">
        <v>78</v>
      </c>
      <c r="H3893" s="2" t="s">
        <v>10</v>
      </c>
      <c r="I3893">
        <v>15</v>
      </c>
      <c r="J3893" s="2" t="s">
        <v>77</v>
      </c>
      <c r="K3893" s="2">
        <v>180</v>
      </c>
      <c r="L3893" s="2"/>
      <c r="M3893" s="2" t="str">
        <f t="shared" si="360"/>
        <v/>
      </c>
      <c r="N3893">
        <v>645.23670399999992</v>
      </c>
      <c r="O3893" s="2">
        <f t="shared" si="361"/>
        <v>64.523670399999986</v>
      </c>
      <c r="P3893" s="2">
        <f>IF(ISNUMBER(O3893),SUMIFS(O$1:$O3893,A$1:$A3893,A3893,C$1:$C3893,C3893,G$1:$G3893,G3893,E$1:$E3893,E3893),"")</f>
        <v>64.523670399999986</v>
      </c>
      <c r="S3893">
        <v>0.48640558742828632</v>
      </c>
      <c r="T3893">
        <v>7.8448490895485152</v>
      </c>
      <c r="U3893" t="str">
        <f t="shared" si="362"/>
        <v/>
      </c>
      <c r="AC3893" s="2" t="str">
        <f t="shared" si="363"/>
        <v/>
      </c>
      <c r="AH3893" s="2" t="str">
        <f t="shared" si="364"/>
        <v/>
      </c>
      <c r="AI3893" s="2" t="str">
        <f>IF(ISNUMBER(AH3893),SUMIFS($AH$1:AH3893,$A$1:A3893,A3893,C$1:$C3893,C3893,$G$1:G3893,G3893,$E$1:E3893,E3893),"")</f>
        <v/>
      </c>
      <c r="AJ3893">
        <f t="shared" si="365"/>
        <v>6</v>
      </c>
    </row>
    <row r="3894" spans="1:36" x14ac:dyDescent="0.25">
      <c r="A3894" s="14" t="s">
        <v>92</v>
      </c>
      <c r="B3894" t="s">
        <v>80</v>
      </c>
      <c r="C3894" t="s">
        <v>90</v>
      </c>
      <c r="D3894" s="13">
        <v>42605</v>
      </c>
      <c r="E3894">
        <v>1</v>
      </c>
      <c r="F3894">
        <v>350</v>
      </c>
      <c r="G3894" s="2" t="s">
        <v>78</v>
      </c>
      <c r="H3894" s="2" t="s">
        <v>10</v>
      </c>
      <c r="I3894">
        <v>15</v>
      </c>
      <c r="J3894" s="2" t="s">
        <v>77</v>
      </c>
      <c r="K3894" s="2">
        <v>315</v>
      </c>
      <c r="L3894" s="2"/>
      <c r="M3894" s="2" t="str">
        <f t="shared" si="360"/>
        <v/>
      </c>
      <c r="N3894">
        <v>1606.638676</v>
      </c>
      <c r="O3894" s="2">
        <f t="shared" si="361"/>
        <v>160.6638676</v>
      </c>
      <c r="P3894" s="2">
        <f>IF(ISNUMBER(O3894),SUMIFS(O$1:$O3894,A$1:$A3894,A3894,C$1:$C3894,C3894,G$1:$G3894,G3894,E$1:$E3894,E3894),"")</f>
        <v>160.6638676</v>
      </c>
      <c r="S3894">
        <v>0</v>
      </c>
      <c r="T3894">
        <v>4.8554433531608794</v>
      </c>
      <c r="U3894" t="str">
        <f t="shared" si="362"/>
        <v/>
      </c>
      <c r="AC3894" s="2" t="str">
        <f t="shared" si="363"/>
        <v/>
      </c>
      <c r="AH3894" s="2" t="str">
        <f t="shared" si="364"/>
        <v/>
      </c>
      <c r="AI3894" s="2" t="str">
        <f>IF(ISNUMBER(AH3894),SUMIFS($AH$1:AH3894,$A$1:A3894,A3894,C$1:$C3894,C3894,$G$1:G3894,G3894,$E$1:E3894,E3894),"")</f>
        <v/>
      </c>
      <c r="AJ3894">
        <f t="shared" si="365"/>
        <v>6</v>
      </c>
    </row>
    <row r="3895" spans="1:36" x14ac:dyDescent="0.25">
      <c r="A3895" s="14" t="s">
        <v>91</v>
      </c>
      <c r="B3895" t="s">
        <v>80</v>
      </c>
      <c r="C3895" t="s">
        <v>90</v>
      </c>
      <c r="D3895" s="13">
        <v>42605</v>
      </c>
      <c r="E3895">
        <v>1</v>
      </c>
      <c r="F3895">
        <v>500</v>
      </c>
      <c r="G3895" s="2" t="s">
        <v>78</v>
      </c>
      <c r="H3895" s="2" t="s">
        <v>10</v>
      </c>
      <c r="I3895">
        <v>15</v>
      </c>
      <c r="J3895" s="2" t="s">
        <v>77</v>
      </c>
      <c r="K3895" s="2">
        <v>450</v>
      </c>
      <c r="L3895" s="2"/>
      <c r="M3895" s="2" t="str">
        <f t="shared" si="360"/>
        <v/>
      </c>
      <c r="N3895">
        <v>1481.0363279999999</v>
      </c>
      <c r="O3895" s="2">
        <f t="shared" si="361"/>
        <v>148.10363279999999</v>
      </c>
      <c r="P3895" s="2">
        <f>IF(ISNUMBER(O3895),SUMIFS(O$1:$O3895,A$1:$A3895,A3895,C$1:$C3895,C3895,G$1:$G3895,G3895,E$1:$E3895,E3895),"")</f>
        <v>148.10363279999999</v>
      </c>
      <c r="S3895">
        <v>1.4056789429294348E-2</v>
      </c>
      <c r="T3895">
        <v>6.1709305594602188</v>
      </c>
      <c r="U3895" t="str">
        <f t="shared" si="362"/>
        <v/>
      </c>
      <c r="AC3895" s="2" t="str">
        <f t="shared" si="363"/>
        <v/>
      </c>
      <c r="AH3895" s="2" t="str">
        <f t="shared" si="364"/>
        <v/>
      </c>
      <c r="AI3895" s="2" t="str">
        <f>IF(ISNUMBER(AH3895),SUMIFS($AH$1:AH3895,$A$1:A3895,A3895,C$1:$C3895,C3895,$G$1:G3895,G3895,$E$1:E3895,E3895),"")</f>
        <v/>
      </c>
      <c r="AJ3895">
        <f t="shared" si="365"/>
        <v>6</v>
      </c>
    </row>
    <row r="3896" spans="1:36" x14ac:dyDescent="0.25">
      <c r="A3896" s="14" t="s">
        <v>96</v>
      </c>
      <c r="B3896" t="s">
        <v>80</v>
      </c>
      <c r="C3896" t="s">
        <v>90</v>
      </c>
      <c r="D3896" s="13">
        <v>42605</v>
      </c>
      <c r="E3896">
        <v>2</v>
      </c>
      <c r="F3896">
        <v>0</v>
      </c>
      <c r="G3896" s="2" t="s">
        <v>78</v>
      </c>
      <c r="H3896" s="2" t="s">
        <v>10</v>
      </c>
      <c r="I3896">
        <v>15</v>
      </c>
      <c r="J3896" s="2" t="s">
        <v>77</v>
      </c>
      <c r="K3896" s="2">
        <v>0</v>
      </c>
      <c r="L3896" s="2"/>
      <c r="M3896" s="2" t="str">
        <f t="shared" si="360"/>
        <v/>
      </c>
      <c r="N3896">
        <v>55.47720850666667</v>
      </c>
      <c r="O3896" s="2">
        <f t="shared" si="361"/>
        <v>5.5477208506666669</v>
      </c>
      <c r="P3896" s="2">
        <f>IF(ISNUMBER(O3896),SUMIFS(O$1:$O3896,A$1:$A3896,A3896,C$1:$C3896,C3896,G$1:$G3896,G3896,E$1:$E3896,E3896),"")</f>
        <v>5.5477208506666669</v>
      </c>
      <c r="S3896">
        <v>4.0507649513212804</v>
      </c>
      <c r="T3896">
        <v>6.2239221140472889</v>
      </c>
      <c r="U3896" t="str">
        <f t="shared" si="362"/>
        <v/>
      </c>
      <c r="AC3896" s="2" t="str">
        <f t="shared" si="363"/>
        <v/>
      </c>
      <c r="AH3896" s="2" t="str">
        <f t="shared" si="364"/>
        <v/>
      </c>
      <c r="AI3896" s="2" t="str">
        <f>IF(ISNUMBER(AH3896),SUMIFS($AH$1:AH3896,$A$1:A3896,A3896,C$1:$C3896,C3896,$G$1:G3896,G3896,$E$1:E3896,E3896),"")</f>
        <v/>
      </c>
      <c r="AJ3896">
        <f t="shared" si="365"/>
        <v>6</v>
      </c>
    </row>
    <row r="3897" spans="1:36" x14ac:dyDescent="0.25">
      <c r="A3897" s="14" t="s">
        <v>95</v>
      </c>
      <c r="B3897" t="s">
        <v>80</v>
      </c>
      <c r="C3897" t="s">
        <v>90</v>
      </c>
      <c r="D3897" s="13">
        <v>42605</v>
      </c>
      <c r="E3897">
        <v>2</v>
      </c>
      <c r="F3897">
        <v>50</v>
      </c>
      <c r="G3897" s="2" t="s">
        <v>78</v>
      </c>
      <c r="H3897" s="2" t="s">
        <v>10</v>
      </c>
      <c r="I3897">
        <v>15</v>
      </c>
      <c r="J3897" s="2" t="s">
        <v>77</v>
      </c>
      <c r="K3897" s="2">
        <v>45</v>
      </c>
      <c r="L3897" s="2"/>
      <c r="M3897" s="2" t="str">
        <f t="shared" si="360"/>
        <v/>
      </c>
      <c r="N3897">
        <v>227.46067358666667</v>
      </c>
      <c r="O3897" s="2">
        <f t="shared" si="361"/>
        <v>22.746067358666668</v>
      </c>
      <c r="P3897" s="2">
        <f>IF(ISNUMBER(O3897),SUMIFS(O$1:$O3897,A$1:$A3897,A3897,C$1:$C3897,C3897,G$1:$G3897,G3897,E$1:$E3897,E3897),"")</f>
        <v>22.746067358666668</v>
      </c>
      <c r="S3897">
        <v>29.338058473610939</v>
      </c>
      <c r="T3897">
        <v>6.6826983926085308</v>
      </c>
      <c r="U3897" t="str">
        <f t="shared" si="362"/>
        <v/>
      </c>
      <c r="AC3897" s="2" t="str">
        <f t="shared" si="363"/>
        <v/>
      </c>
      <c r="AH3897" s="2" t="str">
        <f t="shared" si="364"/>
        <v/>
      </c>
      <c r="AI3897" s="2" t="str">
        <f>IF(ISNUMBER(AH3897),SUMIFS($AH$1:AH3897,$A$1:A3897,A3897,C$1:$C3897,C3897,$G$1:G3897,G3897,$E$1:E3897,E3897),"")</f>
        <v/>
      </c>
      <c r="AJ3897">
        <f t="shared" si="365"/>
        <v>6</v>
      </c>
    </row>
    <row r="3898" spans="1:36" x14ac:dyDescent="0.25">
      <c r="A3898" s="14" t="s">
        <v>94</v>
      </c>
      <c r="B3898" t="s">
        <v>80</v>
      </c>
      <c r="C3898" t="s">
        <v>90</v>
      </c>
      <c r="D3898" s="13">
        <v>42605</v>
      </c>
      <c r="E3898">
        <v>2</v>
      </c>
      <c r="F3898">
        <v>100</v>
      </c>
      <c r="G3898" s="2" t="s">
        <v>78</v>
      </c>
      <c r="H3898" s="2" t="s">
        <v>10</v>
      </c>
      <c r="I3898">
        <v>15</v>
      </c>
      <c r="J3898" s="2" t="s">
        <v>77</v>
      </c>
      <c r="K3898" s="2">
        <v>90</v>
      </c>
      <c r="L3898" s="2"/>
      <c r="M3898" s="2" t="str">
        <f t="shared" si="360"/>
        <v/>
      </c>
      <c r="N3898">
        <v>467.46717999999998</v>
      </c>
      <c r="O3898" s="2">
        <f t="shared" si="361"/>
        <v>46.746718000000001</v>
      </c>
      <c r="P3898" s="2">
        <f>IF(ISNUMBER(O3898),SUMIFS(O$1:$O3898,A$1:$A3898,A3898,C$1:$C3898,C3898,G$1:$G3898,G3898,E$1:$E3898,E3898),"")</f>
        <v>46.746718000000001</v>
      </c>
      <c r="S3898">
        <v>0.22968705139247778</v>
      </c>
      <c r="T3898">
        <v>7.1059431524547803</v>
      </c>
      <c r="U3898" t="str">
        <f t="shared" si="362"/>
        <v/>
      </c>
      <c r="AC3898" s="2" t="str">
        <f t="shared" si="363"/>
        <v/>
      </c>
      <c r="AH3898" s="2" t="str">
        <f t="shared" si="364"/>
        <v/>
      </c>
      <c r="AI3898" s="2" t="str">
        <f>IF(ISNUMBER(AH3898),SUMIFS($AH$1:AH3898,$A$1:A3898,A3898,C$1:$C3898,C3898,$G$1:G3898,G3898,$E$1:E3898,E3898),"")</f>
        <v/>
      </c>
      <c r="AJ3898">
        <f t="shared" si="365"/>
        <v>6</v>
      </c>
    </row>
    <row r="3899" spans="1:36" x14ac:dyDescent="0.25">
      <c r="A3899" s="14" t="s">
        <v>93</v>
      </c>
      <c r="B3899" t="s">
        <v>80</v>
      </c>
      <c r="C3899" t="s">
        <v>90</v>
      </c>
      <c r="D3899" s="13">
        <v>42605</v>
      </c>
      <c r="E3899">
        <v>2</v>
      </c>
      <c r="F3899">
        <v>200</v>
      </c>
      <c r="G3899" s="2" t="s">
        <v>78</v>
      </c>
      <c r="H3899" s="2" t="s">
        <v>10</v>
      </c>
      <c r="I3899">
        <v>15</v>
      </c>
      <c r="J3899" s="2" t="s">
        <v>77</v>
      </c>
      <c r="K3899" s="2">
        <v>180</v>
      </c>
      <c r="L3899" s="2"/>
      <c r="M3899" s="2" t="str">
        <f t="shared" si="360"/>
        <v/>
      </c>
      <c r="N3899">
        <v>699.70879066666657</v>
      </c>
      <c r="O3899" s="2">
        <f t="shared" si="361"/>
        <v>69.970879066666654</v>
      </c>
      <c r="P3899" s="2">
        <f>IF(ISNUMBER(O3899),SUMIFS(O$1:$O3899,A$1:$A3899,A3899,C$1:$C3899,C3899,G$1:$G3899,G3899,E$1:$E3899,E3899),"")</f>
        <v>69.970879066666654</v>
      </c>
      <c r="S3899">
        <v>7.4413989830088054E-2</v>
      </c>
      <c r="T3899">
        <v>7.6150316259456767</v>
      </c>
      <c r="U3899" t="str">
        <f t="shared" si="362"/>
        <v/>
      </c>
      <c r="AC3899" s="2" t="str">
        <f t="shared" si="363"/>
        <v/>
      </c>
      <c r="AH3899" s="2" t="str">
        <f t="shared" si="364"/>
        <v/>
      </c>
      <c r="AI3899" s="2" t="str">
        <f>IF(ISNUMBER(AH3899),SUMIFS($AH$1:AH3899,$A$1:A3899,A3899,C$1:$C3899,C3899,$G$1:G3899,G3899,$E$1:E3899,E3899),"")</f>
        <v/>
      </c>
      <c r="AJ3899">
        <f t="shared" si="365"/>
        <v>6</v>
      </c>
    </row>
    <row r="3900" spans="1:36" x14ac:dyDescent="0.25">
      <c r="A3900" s="14" t="s">
        <v>92</v>
      </c>
      <c r="B3900" t="s">
        <v>80</v>
      </c>
      <c r="C3900" t="s">
        <v>90</v>
      </c>
      <c r="D3900" s="13">
        <v>42605</v>
      </c>
      <c r="E3900">
        <v>2</v>
      </c>
      <c r="F3900">
        <v>350</v>
      </c>
      <c r="G3900" s="2" t="s">
        <v>78</v>
      </c>
      <c r="H3900" s="2" t="s">
        <v>10</v>
      </c>
      <c r="I3900">
        <v>15</v>
      </c>
      <c r="J3900" s="2" t="s">
        <v>77</v>
      </c>
      <c r="K3900" s="2">
        <v>315</v>
      </c>
      <c r="L3900" s="2"/>
      <c r="M3900" s="2" t="str">
        <f t="shared" si="360"/>
        <v/>
      </c>
      <c r="N3900">
        <v>1670.3583679999997</v>
      </c>
      <c r="O3900" s="2">
        <f t="shared" si="361"/>
        <v>167.03583679999997</v>
      </c>
      <c r="P3900" s="2">
        <f>IF(ISNUMBER(O3900),SUMIFS(O$1:$O3900,A$1:$A3900,A3900,C$1:$C3900,C3900,G$1:$G3900,G3900,E$1:$E3900,E3900),"")</f>
        <v>167.03583679999997</v>
      </c>
      <c r="S3900">
        <v>0</v>
      </c>
      <c r="T3900">
        <v>5.9192302084852022</v>
      </c>
      <c r="U3900" t="str">
        <f t="shared" si="362"/>
        <v/>
      </c>
      <c r="AC3900" s="2" t="str">
        <f t="shared" si="363"/>
        <v/>
      </c>
      <c r="AH3900" s="2" t="str">
        <f t="shared" si="364"/>
        <v/>
      </c>
      <c r="AI3900" s="2" t="str">
        <f>IF(ISNUMBER(AH3900),SUMIFS($AH$1:AH3900,$A$1:A3900,A3900,C$1:$C3900,C3900,$G$1:G3900,G3900,$E$1:E3900,E3900),"")</f>
        <v/>
      </c>
      <c r="AJ3900">
        <f t="shared" si="365"/>
        <v>6</v>
      </c>
    </row>
    <row r="3901" spans="1:36" x14ac:dyDescent="0.25">
      <c r="A3901" s="14" t="s">
        <v>91</v>
      </c>
      <c r="B3901" t="s">
        <v>80</v>
      </c>
      <c r="C3901" t="s">
        <v>90</v>
      </c>
      <c r="D3901" s="13">
        <v>42605</v>
      </c>
      <c r="E3901">
        <v>2</v>
      </c>
      <c r="F3901">
        <v>500</v>
      </c>
      <c r="G3901" s="2" t="s">
        <v>78</v>
      </c>
      <c r="H3901" s="2" t="s">
        <v>10</v>
      </c>
      <c r="I3901">
        <v>15</v>
      </c>
      <c r="J3901" s="2" t="s">
        <v>77</v>
      </c>
      <c r="K3901" s="2">
        <v>450</v>
      </c>
      <c r="L3901" s="2"/>
      <c r="M3901" s="2" t="str">
        <f t="shared" si="360"/>
        <v/>
      </c>
      <c r="N3901">
        <v>1657.4696879999997</v>
      </c>
      <c r="O3901" s="2">
        <f t="shared" si="361"/>
        <v>165.74696879999996</v>
      </c>
      <c r="P3901" s="2">
        <f>IF(ISNUMBER(O3901),SUMIFS(O$1:$O3901,A$1:$A3901,A3901,C$1:$C3901,C3901,G$1:$G3901,G3901,E$1:$E3901,E3901),"")</f>
        <v>165.74696879999996</v>
      </c>
      <c r="S3901">
        <v>0</v>
      </c>
      <c r="T3901">
        <v>3.7874505370265688</v>
      </c>
      <c r="U3901" t="str">
        <f t="shared" si="362"/>
        <v/>
      </c>
      <c r="AC3901" s="2" t="str">
        <f t="shared" si="363"/>
        <v/>
      </c>
      <c r="AH3901" s="2" t="str">
        <f t="shared" si="364"/>
        <v/>
      </c>
      <c r="AI3901" s="2" t="str">
        <f>IF(ISNUMBER(AH3901),SUMIFS($AH$1:AH3901,$A$1:A3901,A3901,C$1:$C3901,C3901,$G$1:G3901,G3901,$E$1:E3901,E3901),"")</f>
        <v/>
      </c>
      <c r="AJ3901">
        <f t="shared" si="365"/>
        <v>6</v>
      </c>
    </row>
    <row r="3902" spans="1:36" x14ac:dyDescent="0.25">
      <c r="A3902" s="14" t="s">
        <v>96</v>
      </c>
      <c r="B3902" t="s">
        <v>80</v>
      </c>
      <c r="C3902" t="s">
        <v>90</v>
      </c>
      <c r="D3902" s="13">
        <v>42605</v>
      </c>
      <c r="E3902">
        <v>3</v>
      </c>
      <c r="F3902">
        <v>0</v>
      </c>
      <c r="G3902" s="2" t="s">
        <v>78</v>
      </c>
      <c r="H3902" s="2" t="s">
        <v>10</v>
      </c>
      <c r="I3902">
        <v>15</v>
      </c>
      <c r="J3902" s="2" t="s">
        <v>77</v>
      </c>
      <c r="K3902" s="2">
        <v>0</v>
      </c>
      <c r="L3902" s="2"/>
      <c r="M3902" s="2" t="str">
        <f t="shared" si="360"/>
        <v/>
      </c>
      <c r="N3902">
        <v>204.69934470666672</v>
      </c>
      <c r="O3902" s="2">
        <f t="shared" si="361"/>
        <v>20.469934470666672</v>
      </c>
      <c r="P3902" s="2">
        <f>IF(ISNUMBER(O3902),SUMIFS(O$1:$O3902,A$1:$A3902,A3902,C$1:$C3902,C3902,G$1:$G3902,G3902,E$1:$E3902,E3902),"")</f>
        <v>20.469934470666672</v>
      </c>
      <c r="S3902">
        <v>59.874213836477985</v>
      </c>
      <c r="T3902">
        <v>0.71278825995807127</v>
      </c>
      <c r="U3902" t="str">
        <f t="shared" si="362"/>
        <v/>
      </c>
      <c r="AC3902" s="2" t="str">
        <f t="shared" si="363"/>
        <v/>
      </c>
      <c r="AH3902" s="2" t="str">
        <f t="shared" si="364"/>
        <v/>
      </c>
      <c r="AI3902" s="2" t="str">
        <f>IF(ISNUMBER(AH3902),SUMIFS($AH$1:AH3902,$A$1:A3902,A3902,C$1:$C3902,C3902,$G$1:G3902,G3902,$E$1:E3902,E3902),"")</f>
        <v/>
      </c>
      <c r="AJ3902">
        <f t="shared" si="365"/>
        <v>6</v>
      </c>
    </row>
    <row r="3903" spans="1:36" x14ac:dyDescent="0.25">
      <c r="A3903" s="14" t="s">
        <v>95</v>
      </c>
      <c r="B3903" t="s">
        <v>80</v>
      </c>
      <c r="C3903" t="s">
        <v>90</v>
      </c>
      <c r="D3903" s="13">
        <v>42605</v>
      </c>
      <c r="E3903">
        <v>3</v>
      </c>
      <c r="F3903">
        <v>50</v>
      </c>
      <c r="G3903" s="2" t="s">
        <v>78</v>
      </c>
      <c r="H3903" s="2" t="s">
        <v>10</v>
      </c>
      <c r="I3903">
        <v>15</v>
      </c>
      <c r="J3903" s="2" t="s">
        <v>77</v>
      </c>
      <c r="K3903" s="2">
        <v>45</v>
      </c>
      <c r="L3903" s="2"/>
      <c r="M3903" s="2" t="str">
        <f t="shared" si="360"/>
        <v/>
      </c>
      <c r="N3903">
        <v>161.88220572</v>
      </c>
      <c r="O3903" s="2">
        <f t="shared" si="361"/>
        <v>16.188220571999999</v>
      </c>
      <c r="P3903" s="2">
        <f>IF(ISNUMBER(O3903),SUMIFS(O$1:$O3903,A$1:$A3903,A3903,C$1:$C3903,C3903,G$1:$G3903,G3903,E$1:$E3903,E3903),"")</f>
        <v>16.188220571999999</v>
      </c>
      <c r="S3903">
        <v>4.9242875879337076</v>
      </c>
      <c r="T3903">
        <v>5.1389054489090267</v>
      </c>
      <c r="U3903" t="str">
        <f t="shared" si="362"/>
        <v/>
      </c>
      <c r="AC3903" s="2" t="str">
        <f t="shared" si="363"/>
        <v/>
      </c>
      <c r="AH3903" s="2" t="str">
        <f t="shared" si="364"/>
        <v/>
      </c>
      <c r="AI3903" s="2" t="str">
        <f>IF(ISNUMBER(AH3903),SUMIFS($AH$1:AH3903,$A$1:A3903,A3903,C$1:$C3903,C3903,$G$1:G3903,G3903,$E$1:E3903,E3903),"")</f>
        <v/>
      </c>
      <c r="AJ3903">
        <f t="shared" si="365"/>
        <v>6</v>
      </c>
    </row>
    <row r="3904" spans="1:36" x14ac:dyDescent="0.25">
      <c r="A3904" s="14" t="s">
        <v>94</v>
      </c>
      <c r="B3904" t="s">
        <v>80</v>
      </c>
      <c r="C3904" t="s">
        <v>90</v>
      </c>
      <c r="D3904" s="13">
        <v>42605</v>
      </c>
      <c r="E3904">
        <v>3</v>
      </c>
      <c r="F3904">
        <v>100</v>
      </c>
      <c r="G3904" s="2" t="s">
        <v>78</v>
      </c>
      <c r="H3904" s="2" t="s">
        <v>10</v>
      </c>
      <c r="I3904">
        <v>15</v>
      </c>
      <c r="J3904" s="2" t="s">
        <v>77</v>
      </c>
      <c r="K3904" s="2">
        <v>90</v>
      </c>
      <c r="L3904" s="2"/>
      <c r="M3904" s="2" t="str">
        <f t="shared" si="360"/>
        <v/>
      </c>
      <c r="N3904">
        <v>40.129728266666667</v>
      </c>
      <c r="O3904" s="2">
        <f t="shared" si="361"/>
        <v>4.0129728266666671</v>
      </c>
      <c r="P3904" s="2">
        <f>IF(ISNUMBER(O3904),SUMIFS(O$1:$O3904,A$1:$A3904,A3904,C$1:$C3904,C3904,G$1:$G3904,G3904,E$1:$E3904,E3904),"")</f>
        <v>4.0129728266666671</v>
      </c>
      <c r="S3904">
        <v>1.6598762637694282</v>
      </c>
      <c r="T3904">
        <v>6.1038177154066702</v>
      </c>
      <c r="U3904" t="str">
        <f t="shared" si="362"/>
        <v/>
      </c>
      <c r="AC3904" s="2" t="str">
        <f t="shared" si="363"/>
        <v/>
      </c>
      <c r="AH3904" s="2" t="str">
        <f t="shared" si="364"/>
        <v/>
      </c>
      <c r="AI3904" s="2" t="str">
        <f>IF(ISNUMBER(AH3904),SUMIFS($AH$1:AH3904,$A$1:A3904,A3904,C$1:$C3904,C3904,$G$1:G3904,G3904,$E$1:E3904,E3904),"")</f>
        <v/>
      </c>
      <c r="AJ3904">
        <f t="shared" si="365"/>
        <v>6</v>
      </c>
    </row>
    <row r="3905" spans="1:36" x14ac:dyDescent="0.25">
      <c r="A3905" s="14" t="s">
        <v>93</v>
      </c>
      <c r="B3905" t="s">
        <v>80</v>
      </c>
      <c r="C3905" t="s">
        <v>90</v>
      </c>
      <c r="D3905" s="13">
        <v>42605</v>
      </c>
      <c r="E3905">
        <v>3</v>
      </c>
      <c r="F3905">
        <v>200</v>
      </c>
      <c r="G3905" s="2" t="s">
        <v>78</v>
      </c>
      <c r="H3905" s="2" t="s">
        <v>10</v>
      </c>
      <c r="I3905">
        <v>15</v>
      </c>
      <c r="J3905" s="2" t="s">
        <v>77</v>
      </c>
      <c r="K3905" s="2">
        <v>180</v>
      </c>
      <c r="L3905" s="2"/>
      <c r="M3905" s="2" t="str">
        <f t="shared" si="360"/>
        <v/>
      </c>
      <c r="N3905">
        <v>638.45874666666668</v>
      </c>
      <c r="O3905" s="2">
        <f t="shared" si="361"/>
        <v>63.845874666666667</v>
      </c>
      <c r="P3905" s="2">
        <f>IF(ISNUMBER(O3905),SUMIFS(O$1:$O3905,A$1:$A3905,A3905,C$1:$C3905,C3905,G$1:$G3905,G3905,E$1:$E3905,E3905),"")</f>
        <v>63.845874666666667</v>
      </c>
      <c r="S3905">
        <v>0.81521739130434789</v>
      </c>
      <c r="T3905">
        <v>6.4035916824196599</v>
      </c>
      <c r="U3905" t="str">
        <f t="shared" si="362"/>
        <v/>
      </c>
      <c r="AC3905" s="2" t="str">
        <f t="shared" si="363"/>
        <v/>
      </c>
      <c r="AH3905" s="2" t="str">
        <f t="shared" si="364"/>
        <v/>
      </c>
      <c r="AI3905" s="2" t="str">
        <f>IF(ISNUMBER(AH3905),SUMIFS($AH$1:AH3905,$A$1:A3905,A3905,C$1:$C3905,C3905,$G$1:G3905,G3905,$E$1:E3905,E3905),"")</f>
        <v/>
      </c>
      <c r="AJ3905">
        <f t="shared" si="365"/>
        <v>6</v>
      </c>
    </row>
    <row r="3906" spans="1:36" x14ac:dyDescent="0.25">
      <c r="A3906" s="14" t="s">
        <v>92</v>
      </c>
      <c r="B3906" t="s">
        <v>80</v>
      </c>
      <c r="C3906" t="s">
        <v>90</v>
      </c>
      <c r="D3906" s="13">
        <v>42605</v>
      </c>
      <c r="E3906">
        <v>3</v>
      </c>
      <c r="F3906">
        <v>350</v>
      </c>
      <c r="G3906" s="2" t="s">
        <v>78</v>
      </c>
      <c r="H3906" s="2" t="s">
        <v>10</v>
      </c>
      <c r="I3906">
        <v>15</v>
      </c>
      <c r="J3906" s="2" t="s">
        <v>77</v>
      </c>
      <c r="K3906" s="2">
        <v>315</v>
      </c>
      <c r="L3906" s="2"/>
      <c r="M3906" s="2" t="str">
        <f t="shared" ref="M3906:M3969" si="366">IF(ISNUMBER(L3906),L3906/10,"")</f>
        <v/>
      </c>
      <c r="N3906">
        <v>774.47215733333337</v>
      </c>
      <c r="O3906" s="2">
        <f t="shared" ref="O3906:O3969" si="367">IF(ISNUMBER(N3906),N3906/10,"")</f>
        <v>77.447215733333337</v>
      </c>
      <c r="P3906" s="2">
        <f>IF(ISNUMBER(O3906),SUMIFS(O$1:$O3906,A$1:$A3906,A3906,C$1:$C3906,C3906,G$1:$G3906,G3906,E$1:$E3906,E3906),"")</f>
        <v>77.447215733333337</v>
      </c>
      <c r="S3906">
        <v>0.44433473216489749</v>
      </c>
      <c r="T3906">
        <v>4.3816341644038506</v>
      </c>
      <c r="U3906" t="str">
        <f t="shared" ref="U3906:U3969" si="368">IF(ISNUMBER(R3906),R3906/100,"")</f>
        <v/>
      </c>
      <c r="AC3906" s="2" t="str">
        <f t="shared" ref="AC3906:AC3969" si="369">IF(ISNUMBER(AB3906),AB3906,"")</f>
        <v/>
      </c>
      <c r="AH3906" s="2" t="str">
        <f t="shared" ref="AH3906:AH3969" si="370">IF(AND(ISNUMBER(AB3906),ISNUMBER(O3906)),ROUND(O3906*AB3906,3),"")</f>
        <v/>
      </c>
      <c r="AI3906" s="2" t="str">
        <f>IF(ISNUMBER(AH3906),SUMIFS($AH$1:AH3906,$A$1:A3906,A3906,C$1:$C3906,C3906,$G$1:G3906,G3906,$E$1:E3906,E3906),"")</f>
        <v/>
      </c>
      <c r="AJ3906">
        <f t="shared" ref="AJ3906:AJ3969" si="371">COUNT(K3906:AI3906)</f>
        <v>6</v>
      </c>
    </row>
    <row r="3907" spans="1:36" x14ac:dyDescent="0.25">
      <c r="A3907" s="14" t="s">
        <v>91</v>
      </c>
      <c r="B3907" t="s">
        <v>80</v>
      </c>
      <c r="C3907" t="s">
        <v>90</v>
      </c>
      <c r="D3907" s="13">
        <v>42605</v>
      </c>
      <c r="E3907">
        <v>3</v>
      </c>
      <c r="F3907">
        <v>500</v>
      </c>
      <c r="G3907" s="2" t="s">
        <v>78</v>
      </c>
      <c r="H3907" s="2" t="s">
        <v>10</v>
      </c>
      <c r="I3907">
        <v>15</v>
      </c>
      <c r="J3907" s="2" t="s">
        <v>77</v>
      </c>
      <c r="K3907" s="2">
        <v>450</v>
      </c>
      <c r="L3907" s="2"/>
      <c r="M3907" s="2" t="str">
        <f t="shared" si="366"/>
        <v/>
      </c>
      <c r="N3907">
        <v>1721.9694266666663</v>
      </c>
      <c r="O3907" s="2">
        <f t="shared" si="367"/>
        <v>172.19694266666664</v>
      </c>
      <c r="P3907" s="2">
        <f>IF(ISNUMBER(O3907),SUMIFS(O$1:$O3907,A$1:$A3907,A3907,C$1:$C3907,C3907,G$1:$G3907,G3907,E$1:$E3907,E3907),"")</f>
        <v>172.19694266666664</v>
      </c>
      <c r="S3907">
        <v>1.4443014443014444</v>
      </c>
      <c r="T3907">
        <v>2.3023023023023024</v>
      </c>
      <c r="U3907" t="str">
        <f t="shared" si="368"/>
        <v/>
      </c>
      <c r="AC3907" s="2" t="str">
        <f t="shared" si="369"/>
        <v/>
      </c>
      <c r="AH3907" s="2" t="str">
        <f t="shared" si="370"/>
        <v/>
      </c>
      <c r="AI3907" s="2" t="str">
        <f>IF(ISNUMBER(AH3907),SUMIFS($AH$1:AH3907,$A$1:A3907,A3907,C$1:$C3907,C3907,$G$1:G3907,G3907,$E$1:E3907,E3907),"")</f>
        <v/>
      </c>
      <c r="AJ3907">
        <f t="shared" si="371"/>
        <v>6</v>
      </c>
    </row>
    <row r="3908" spans="1:36" x14ac:dyDescent="0.25">
      <c r="A3908" s="14" t="s">
        <v>86</v>
      </c>
      <c r="B3908" t="s">
        <v>80</v>
      </c>
      <c r="C3908" t="s">
        <v>79</v>
      </c>
      <c r="D3908" s="13">
        <v>41989</v>
      </c>
      <c r="E3908">
        <v>1</v>
      </c>
      <c r="F3908">
        <v>0</v>
      </c>
      <c r="G3908" s="2" t="s">
        <v>89</v>
      </c>
      <c r="H3908" s="2" t="s">
        <v>12</v>
      </c>
      <c r="I3908">
        <v>1</v>
      </c>
      <c r="J3908" s="2" t="s">
        <v>77</v>
      </c>
      <c r="K3908" s="2">
        <v>0</v>
      </c>
      <c r="L3908" s="2"/>
      <c r="M3908" s="2" t="str">
        <f t="shared" si="366"/>
        <v/>
      </c>
      <c r="N3908">
        <v>827.72937466666656</v>
      </c>
      <c r="O3908" s="2">
        <f t="shared" si="367"/>
        <v>82.772937466666662</v>
      </c>
      <c r="P3908" s="2">
        <f>IF(ISNUMBER(O3908),SUMIFS(O$1:$O3908,A$1:$A3908,A3908,C$1:$C3908,C3908,G$1:$G3908,G3908,E$1:$E3908,E3908),"")</f>
        <v>82.772937466666662</v>
      </c>
      <c r="U3908" t="str">
        <f t="shared" si="368"/>
        <v/>
      </c>
      <c r="AA3908">
        <v>29.5</v>
      </c>
      <c r="AB3908">
        <v>4.7E-2</v>
      </c>
      <c r="AC3908" s="2">
        <f t="shared" si="369"/>
        <v>4.7E-2</v>
      </c>
      <c r="AH3908" s="2">
        <f t="shared" si="370"/>
        <v>3.89</v>
      </c>
      <c r="AI3908" s="2">
        <f>IF(ISNUMBER(AH3908),SUMIFS($AH$1:AH3908,$A$1:A3908,A3908,C$1:$C3908,C3908,$G$1:G3908,G3908,$E$1:E3908,E3908),"")</f>
        <v>3.89</v>
      </c>
      <c r="AJ3908">
        <f t="shared" si="371"/>
        <v>9</v>
      </c>
    </row>
    <row r="3909" spans="1:36" x14ac:dyDescent="0.25">
      <c r="A3909" s="14" t="s">
        <v>85</v>
      </c>
      <c r="B3909" t="s">
        <v>80</v>
      </c>
      <c r="C3909" t="s">
        <v>79</v>
      </c>
      <c r="D3909" s="13">
        <v>41989</v>
      </c>
      <c r="E3909">
        <v>1</v>
      </c>
      <c r="F3909">
        <v>50</v>
      </c>
      <c r="G3909" s="2" t="s">
        <v>89</v>
      </c>
      <c r="H3909" s="2" t="s">
        <v>12</v>
      </c>
      <c r="I3909">
        <v>1</v>
      </c>
      <c r="J3909" s="2" t="s">
        <v>77</v>
      </c>
      <c r="K3909" s="2">
        <v>45</v>
      </c>
      <c r="L3909" s="2"/>
      <c r="M3909" s="2" t="str">
        <f t="shared" si="366"/>
        <v/>
      </c>
      <c r="N3909">
        <v>746.84395200000006</v>
      </c>
      <c r="O3909" s="2">
        <f t="shared" si="367"/>
        <v>74.684395200000012</v>
      </c>
      <c r="P3909" s="2">
        <f>IF(ISNUMBER(O3909),SUMIFS(O$1:$O3909,A$1:$A3909,A3909,C$1:$C3909,C3909,G$1:$G3909,G3909,E$1:$E3909,E3909),"")</f>
        <v>74.684395200000012</v>
      </c>
      <c r="U3909" t="str">
        <f t="shared" si="368"/>
        <v/>
      </c>
      <c r="AA3909">
        <v>28.4</v>
      </c>
      <c r="AB3909">
        <v>4.4999999999999998E-2</v>
      </c>
      <c r="AC3909" s="2">
        <f t="shared" si="369"/>
        <v>4.4999999999999998E-2</v>
      </c>
      <c r="AH3909" s="2">
        <f t="shared" si="370"/>
        <v>3.3610000000000002</v>
      </c>
      <c r="AI3909" s="2">
        <f>IF(ISNUMBER(AH3909),SUMIFS($AH$1:AH3909,$A$1:A3909,A3909,C$1:$C3909,C3909,$G$1:G3909,G3909,$E$1:E3909,E3909),"")</f>
        <v>3.3610000000000002</v>
      </c>
      <c r="AJ3909">
        <f t="shared" si="371"/>
        <v>9</v>
      </c>
    </row>
    <row r="3910" spans="1:36" x14ac:dyDescent="0.25">
      <c r="A3910" s="14" t="s">
        <v>84</v>
      </c>
      <c r="B3910" t="s">
        <v>80</v>
      </c>
      <c r="C3910" t="s">
        <v>79</v>
      </c>
      <c r="D3910" s="13">
        <v>41989</v>
      </c>
      <c r="E3910">
        <v>1</v>
      </c>
      <c r="F3910">
        <v>100</v>
      </c>
      <c r="G3910" s="2" t="s">
        <v>89</v>
      </c>
      <c r="H3910" s="2" t="s">
        <v>12</v>
      </c>
      <c r="I3910">
        <v>1</v>
      </c>
      <c r="J3910" s="2" t="s">
        <v>77</v>
      </c>
      <c r="K3910" s="2">
        <v>90</v>
      </c>
      <c r="L3910" s="2"/>
      <c r="M3910" s="2" t="str">
        <f t="shared" si="366"/>
        <v/>
      </c>
      <c r="N3910">
        <v>913.51074933333337</v>
      </c>
      <c r="O3910" s="2">
        <f t="shared" si="367"/>
        <v>91.351074933333337</v>
      </c>
      <c r="P3910" s="2">
        <f>IF(ISNUMBER(O3910),SUMIFS(O$1:$O3910,A$1:$A3910,A3910,C$1:$C3910,C3910,G$1:$G3910,G3910,E$1:$E3910,E3910),"")</f>
        <v>91.351074933333337</v>
      </c>
      <c r="U3910" t="str">
        <f t="shared" si="368"/>
        <v/>
      </c>
      <c r="AA3910">
        <v>30.7</v>
      </c>
      <c r="AB3910">
        <v>4.9000000000000002E-2</v>
      </c>
      <c r="AC3910" s="2">
        <f t="shared" si="369"/>
        <v>4.9000000000000002E-2</v>
      </c>
      <c r="AH3910" s="2">
        <f t="shared" si="370"/>
        <v>4.476</v>
      </c>
      <c r="AI3910" s="2">
        <f>IF(ISNUMBER(AH3910),SUMIFS($AH$1:AH3910,$A$1:A3910,A3910,C$1:$C3910,C3910,$G$1:G3910,G3910,$E$1:E3910,E3910),"")</f>
        <v>4.476</v>
      </c>
      <c r="AJ3910">
        <f t="shared" si="371"/>
        <v>9</v>
      </c>
    </row>
    <row r="3911" spans="1:36" x14ac:dyDescent="0.25">
      <c r="A3911" s="14" t="s">
        <v>83</v>
      </c>
      <c r="B3911" t="s">
        <v>80</v>
      </c>
      <c r="C3911" t="s">
        <v>79</v>
      </c>
      <c r="D3911" s="13">
        <v>41989</v>
      </c>
      <c r="E3911">
        <v>1</v>
      </c>
      <c r="F3911">
        <v>200</v>
      </c>
      <c r="G3911" s="2" t="s">
        <v>89</v>
      </c>
      <c r="H3911" s="2" t="s">
        <v>12</v>
      </c>
      <c r="I3911">
        <v>1</v>
      </c>
      <c r="J3911" s="2" t="s">
        <v>77</v>
      </c>
      <c r="K3911" s="2">
        <v>180</v>
      </c>
      <c r="L3911" s="2"/>
      <c r="M3911" s="2" t="str">
        <f t="shared" si="366"/>
        <v/>
      </c>
      <c r="N3911">
        <v>874.47438399999999</v>
      </c>
      <c r="O3911" s="2">
        <f t="shared" si="367"/>
        <v>87.447438399999996</v>
      </c>
      <c r="P3911" s="2">
        <f>IF(ISNUMBER(O3911),SUMIFS(O$1:$O3911,A$1:$A3911,A3911,C$1:$C3911,C3911,G$1:$G3911,G3911,E$1:$E3911,E3911),"")</f>
        <v>87.447438399999996</v>
      </c>
      <c r="U3911" t="str">
        <f t="shared" si="368"/>
        <v/>
      </c>
      <c r="AA3911">
        <v>28.9</v>
      </c>
      <c r="AB3911">
        <v>4.5999999999999999E-2</v>
      </c>
      <c r="AC3911" s="2">
        <f t="shared" si="369"/>
        <v>4.5999999999999999E-2</v>
      </c>
      <c r="AH3911" s="2">
        <f t="shared" si="370"/>
        <v>4.0229999999999997</v>
      </c>
      <c r="AI3911" s="2">
        <f>IF(ISNUMBER(AH3911),SUMIFS($AH$1:AH3911,$A$1:A3911,A3911,C$1:$C3911,C3911,$G$1:G3911,G3911,$E$1:E3911,E3911),"")</f>
        <v>4.0229999999999997</v>
      </c>
      <c r="AJ3911">
        <f t="shared" si="371"/>
        <v>9</v>
      </c>
    </row>
    <row r="3912" spans="1:36" x14ac:dyDescent="0.25">
      <c r="A3912" s="14" t="s">
        <v>82</v>
      </c>
      <c r="B3912" t="s">
        <v>80</v>
      </c>
      <c r="C3912" t="s">
        <v>79</v>
      </c>
      <c r="D3912" s="13">
        <v>41989</v>
      </c>
      <c r="E3912">
        <v>1</v>
      </c>
      <c r="F3912">
        <v>350</v>
      </c>
      <c r="G3912" s="2" t="s">
        <v>89</v>
      </c>
      <c r="H3912" s="2" t="s">
        <v>12</v>
      </c>
      <c r="I3912">
        <v>1</v>
      </c>
      <c r="J3912" s="2" t="s">
        <v>77</v>
      </c>
      <c r="K3912" s="2">
        <v>315</v>
      </c>
      <c r="L3912" s="2"/>
      <c r="M3912" s="2" t="str">
        <f t="shared" si="366"/>
        <v/>
      </c>
      <c r="N3912">
        <v>883.06377599999996</v>
      </c>
      <c r="O3912" s="2">
        <f t="shared" si="367"/>
        <v>88.30637759999999</v>
      </c>
      <c r="P3912" s="2">
        <f>IF(ISNUMBER(O3912),SUMIFS(O$1:$O3912,A$1:$A3912,A3912,C$1:$C3912,C3912,G$1:$G3912,G3912,E$1:$E3912,E3912),"")</f>
        <v>88.30637759999999</v>
      </c>
      <c r="U3912" t="str">
        <f t="shared" si="368"/>
        <v/>
      </c>
      <c r="AA3912">
        <v>28</v>
      </c>
      <c r="AB3912">
        <v>4.4999999999999998E-2</v>
      </c>
      <c r="AC3912" s="2">
        <f t="shared" si="369"/>
        <v>4.4999999999999998E-2</v>
      </c>
      <c r="AH3912" s="2">
        <f t="shared" si="370"/>
        <v>3.9740000000000002</v>
      </c>
      <c r="AI3912" s="2">
        <f>IF(ISNUMBER(AH3912),SUMIFS($AH$1:AH3912,$A$1:A3912,A3912,C$1:$C3912,C3912,$G$1:G3912,G3912,$E$1:E3912,E3912),"")</f>
        <v>3.9740000000000002</v>
      </c>
      <c r="AJ3912">
        <f t="shared" si="371"/>
        <v>9</v>
      </c>
    </row>
    <row r="3913" spans="1:36" x14ac:dyDescent="0.25">
      <c r="A3913" s="14" t="s">
        <v>81</v>
      </c>
      <c r="B3913" t="s">
        <v>80</v>
      </c>
      <c r="C3913" t="s">
        <v>79</v>
      </c>
      <c r="D3913" s="13">
        <v>41989</v>
      </c>
      <c r="E3913">
        <v>1</v>
      </c>
      <c r="F3913">
        <v>500</v>
      </c>
      <c r="G3913" s="2" t="s">
        <v>89</v>
      </c>
      <c r="H3913" s="2" t="s">
        <v>12</v>
      </c>
      <c r="I3913">
        <v>1</v>
      </c>
      <c r="J3913" s="2" t="s">
        <v>77</v>
      </c>
      <c r="K3913" s="2">
        <v>450</v>
      </c>
      <c r="L3913" s="2"/>
      <c r="M3913" s="2" t="str">
        <f t="shared" si="366"/>
        <v/>
      </c>
      <c r="N3913">
        <v>1041.133104</v>
      </c>
      <c r="O3913" s="2">
        <f t="shared" si="367"/>
        <v>104.1133104</v>
      </c>
      <c r="P3913" s="2">
        <f>IF(ISNUMBER(O3913),SUMIFS(O$1:$O3913,A$1:$A3913,A3913,C$1:$C3913,C3913,G$1:$G3913,G3913,E$1:$E3913,E3913),"")</f>
        <v>104.1133104</v>
      </c>
      <c r="U3913" t="str">
        <f t="shared" si="368"/>
        <v/>
      </c>
      <c r="AA3913">
        <v>29.5</v>
      </c>
      <c r="AB3913">
        <v>4.7E-2</v>
      </c>
      <c r="AC3913" s="2">
        <f t="shared" si="369"/>
        <v>4.7E-2</v>
      </c>
      <c r="AH3913" s="2">
        <f t="shared" si="370"/>
        <v>4.8929999999999998</v>
      </c>
      <c r="AI3913" s="2">
        <f>IF(ISNUMBER(AH3913),SUMIFS($AH$1:AH3913,$A$1:A3913,A3913,C$1:$C3913,C3913,$G$1:G3913,G3913,$E$1:E3913,E3913),"")</f>
        <v>4.8929999999999998</v>
      </c>
      <c r="AJ3913">
        <f t="shared" si="371"/>
        <v>9</v>
      </c>
    </row>
    <row r="3914" spans="1:36" x14ac:dyDescent="0.25">
      <c r="A3914" s="14" t="s">
        <v>86</v>
      </c>
      <c r="B3914" t="s">
        <v>80</v>
      </c>
      <c r="C3914" t="s">
        <v>79</v>
      </c>
      <c r="D3914" s="13">
        <v>41989</v>
      </c>
      <c r="E3914">
        <v>2</v>
      </c>
      <c r="F3914">
        <v>0</v>
      </c>
      <c r="G3914" s="2" t="s">
        <v>89</v>
      </c>
      <c r="H3914" s="2" t="s">
        <v>12</v>
      </c>
      <c r="I3914">
        <v>1</v>
      </c>
      <c r="J3914" s="2" t="s">
        <v>77</v>
      </c>
      <c r="K3914" s="2">
        <v>0</v>
      </c>
      <c r="L3914" s="2"/>
      <c r="M3914" s="2" t="str">
        <f t="shared" si="366"/>
        <v/>
      </c>
      <c r="N3914">
        <v>1073.2801079999999</v>
      </c>
      <c r="O3914" s="2">
        <f t="shared" si="367"/>
        <v>107.32801079999999</v>
      </c>
      <c r="P3914" s="2">
        <f>IF(ISNUMBER(O3914),SUMIFS(O$1:$O3914,A$1:$A3914,A3914,C$1:$C3914,C3914,G$1:$G3914,G3914,E$1:$E3914,E3914),"")</f>
        <v>107.32801079999999</v>
      </c>
      <c r="U3914" t="str">
        <f t="shared" si="368"/>
        <v/>
      </c>
      <c r="AA3914">
        <v>22.6</v>
      </c>
      <c r="AB3914">
        <v>3.6000000000000004E-2</v>
      </c>
      <c r="AC3914" s="2">
        <f t="shared" si="369"/>
        <v>3.6000000000000004E-2</v>
      </c>
      <c r="AH3914" s="2">
        <f t="shared" si="370"/>
        <v>3.8639999999999999</v>
      </c>
      <c r="AI3914" s="2">
        <f>IF(ISNUMBER(AH3914),SUMIFS($AH$1:AH3914,$A$1:A3914,A3914,C$1:$C3914,C3914,$G$1:G3914,G3914,$E$1:E3914,E3914),"")</f>
        <v>3.8639999999999999</v>
      </c>
      <c r="AJ3914">
        <f t="shared" si="371"/>
        <v>9</v>
      </c>
    </row>
    <row r="3915" spans="1:36" x14ac:dyDescent="0.25">
      <c r="A3915" s="14" t="s">
        <v>85</v>
      </c>
      <c r="B3915" t="s">
        <v>80</v>
      </c>
      <c r="C3915" t="s">
        <v>79</v>
      </c>
      <c r="D3915" s="13">
        <v>41989</v>
      </c>
      <c r="E3915">
        <v>2</v>
      </c>
      <c r="F3915">
        <v>50</v>
      </c>
      <c r="G3915" s="2" t="s">
        <v>89</v>
      </c>
      <c r="H3915" s="2" t="s">
        <v>12</v>
      </c>
      <c r="I3915">
        <v>1</v>
      </c>
      <c r="J3915" s="2" t="s">
        <v>77</v>
      </c>
      <c r="K3915" s="2">
        <v>45</v>
      </c>
      <c r="L3915" s="2"/>
      <c r="M3915" s="2" t="str">
        <f t="shared" si="366"/>
        <v/>
      </c>
      <c r="N3915">
        <v>772.697856</v>
      </c>
      <c r="O3915" s="2">
        <f t="shared" si="367"/>
        <v>77.269785600000006</v>
      </c>
      <c r="P3915" s="2">
        <f>IF(ISNUMBER(O3915),SUMIFS(O$1:$O3915,A$1:$A3915,A3915,C$1:$C3915,C3915,G$1:$G3915,G3915,E$1:$E3915,E3915),"")</f>
        <v>77.269785600000006</v>
      </c>
      <c r="U3915" t="str">
        <f t="shared" si="368"/>
        <v/>
      </c>
      <c r="AA3915">
        <v>26.1</v>
      </c>
      <c r="AB3915">
        <v>4.2000000000000003E-2</v>
      </c>
      <c r="AC3915" s="2">
        <f t="shared" si="369"/>
        <v>4.2000000000000003E-2</v>
      </c>
      <c r="AH3915" s="2">
        <f t="shared" si="370"/>
        <v>3.2450000000000001</v>
      </c>
      <c r="AI3915" s="2">
        <f>IF(ISNUMBER(AH3915),SUMIFS($AH$1:AH3915,$A$1:A3915,A3915,C$1:$C3915,C3915,$G$1:G3915,G3915,$E$1:E3915,E3915),"")</f>
        <v>3.2450000000000001</v>
      </c>
      <c r="AJ3915">
        <f t="shared" si="371"/>
        <v>9</v>
      </c>
    </row>
    <row r="3916" spans="1:36" x14ac:dyDescent="0.25">
      <c r="A3916" s="14" t="s">
        <v>84</v>
      </c>
      <c r="B3916" t="s">
        <v>80</v>
      </c>
      <c r="C3916" t="s">
        <v>79</v>
      </c>
      <c r="D3916" s="13">
        <v>41989</v>
      </c>
      <c r="E3916">
        <v>2</v>
      </c>
      <c r="F3916">
        <v>100</v>
      </c>
      <c r="G3916" s="2" t="s">
        <v>89</v>
      </c>
      <c r="H3916" s="2" t="s">
        <v>12</v>
      </c>
      <c r="I3916">
        <v>1</v>
      </c>
      <c r="J3916" s="2" t="s">
        <v>77</v>
      </c>
      <c r="K3916" s="2">
        <v>90</v>
      </c>
      <c r="L3916" s="2"/>
      <c r="M3916" s="2" t="str">
        <f t="shared" si="366"/>
        <v/>
      </c>
      <c r="N3916">
        <v>1645.3873866666665</v>
      </c>
      <c r="O3916" s="2">
        <f t="shared" si="367"/>
        <v>164.53873866666666</v>
      </c>
      <c r="P3916" s="2">
        <f>IF(ISNUMBER(O3916),SUMIFS(O$1:$O3916,A$1:$A3916,A3916,C$1:$C3916,C3916,G$1:$G3916,G3916,E$1:$E3916,E3916),"")</f>
        <v>164.53873866666666</v>
      </c>
      <c r="U3916" t="str">
        <f t="shared" si="368"/>
        <v/>
      </c>
      <c r="AA3916">
        <v>23.6</v>
      </c>
      <c r="AB3916">
        <v>3.7999999999999999E-2</v>
      </c>
      <c r="AC3916" s="2">
        <f t="shared" si="369"/>
        <v>3.7999999999999999E-2</v>
      </c>
      <c r="AH3916" s="2">
        <f t="shared" si="370"/>
        <v>6.2519999999999998</v>
      </c>
      <c r="AI3916" s="2">
        <f>IF(ISNUMBER(AH3916),SUMIFS($AH$1:AH3916,$A$1:A3916,A3916,C$1:$C3916,C3916,$G$1:G3916,G3916,$E$1:E3916,E3916),"")</f>
        <v>6.2519999999999998</v>
      </c>
      <c r="AJ3916">
        <f t="shared" si="371"/>
        <v>9</v>
      </c>
    </row>
    <row r="3917" spans="1:36" x14ac:dyDescent="0.25">
      <c r="A3917" s="14" t="s">
        <v>83</v>
      </c>
      <c r="B3917" t="s">
        <v>80</v>
      </c>
      <c r="C3917" t="s">
        <v>79</v>
      </c>
      <c r="D3917" s="13">
        <v>41989</v>
      </c>
      <c r="E3917">
        <v>2</v>
      </c>
      <c r="F3917">
        <v>200</v>
      </c>
      <c r="G3917" s="2" t="s">
        <v>89</v>
      </c>
      <c r="H3917" s="2" t="s">
        <v>12</v>
      </c>
      <c r="I3917">
        <v>1</v>
      </c>
      <c r="J3917" s="2" t="s">
        <v>77</v>
      </c>
      <c r="K3917" s="2">
        <v>180</v>
      </c>
      <c r="L3917" s="2"/>
      <c r="M3917" s="2" t="str">
        <f t="shared" si="366"/>
        <v/>
      </c>
      <c r="N3917">
        <v>1270.7950080000001</v>
      </c>
      <c r="O3917" s="2">
        <f t="shared" si="367"/>
        <v>127.07950080000001</v>
      </c>
      <c r="P3917" s="2">
        <f>IF(ISNUMBER(O3917),SUMIFS(O$1:$O3917,A$1:$A3917,A3917,C$1:$C3917,C3917,G$1:$G3917,G3917,E$1:$E3917,E3917),"")</f>
        <v>127.07950080000001</v>
      </c>
      <c r="U3917" t="str">
        <f t="shared" si="368"/>
        <v/>
      </c>
      <c r="AA3917">
        <v>22.1</v>
      </c>
      <c r="AB3917">
        <v>3.5000000000000003E-2</v>
      </c>
      <c r="AC3917" s="2">
        <f t="shared" si="369"/>
        <v>3.5000000000000003E-2</v>
      </c>
      <c r="AH3917" s="2">
        <f t="shared" si="370"/>
        <v>4.4480000000000004</v>
      </c>
      <c r="AI3917" s="2">
        <f>IF(ISNUMBER(AH3917),SUMIFS($AH$1:AH3917,$A$1:A3917,A3917,C$1:$C3917,C3917,$G$1:G3917,G3917,$E$1:E3917,E3917),"")</f>
        <v>4.4480000000000004</v>
      </c>
      <c r="AJ3917">
        <f t="shared" si="371"/>
        <v>9</v>
      </c>
    </row>
    <row r="3918" spans="1:36" x14ac:dyDescent="0.25">
      <c r="A3918" s="14" t="s">
        <v>82</v>
      </c>
      <c r="B3918" t="s">
        <v>80</v>
      </c>
      <c r="C3918" t="s">
        <v>79</v>
      </c>
      <c r="D3918" s="13">
        <v>41989</v>
      </c>
      <c r="E3918">
        <v>2</v>
      </c>
      <c r="F3918">
        <v>350</v>
      </c>
      <c r="G3918" s="2" t="s">
        <v>89</v>
      </c>
      <c r="H3918" s="2" t="s">
        <v>12</v>
      </c>
      <c r="I3918">
        <v>1</v>
      </c>
      <c r="J3918" s="2" t="s">
        <v>77</v>
      </c>
      <c r="K3918" s="2">
        <v>315</v>
      </c>
      <c r="L3918" s="2"/>
      <c r="M3918" s="2" t="str">
        <f t="shared" si="366"/>
        <v/>
      </c>
      <c r="N3918">
        <v>962.95763199999976</v>
      </c>
      <c r="O3918" s="2">
        <f t="shared" si="367"/>
        <v>96.295763199999982</v>
      </c>
      <c r="P3918" s="2">
        <f>IF(ISNUMBER(O3918),SUMIFS(O$1:$O3918,A$1:$A3918,A3918,C$1:$C3918,C3918,G$1:$G3918,G3918,E$1:$E3918,E3918),"")</f>
        <v>96.295763199999982</v>
      </c>
      <c r="U3918" t="str">
        <f t="shared" si="368"/>
        <v/>
      </c>
      <c r="AA3918">
        <v>21.6</v>
      </c>
      <c r="AB3918">
        <v>3.5000000000000003E-2</v>
      </c>
      <c r="AC3918" s="2">
        <f t="shared" si="369"/>
        <v>3.5000000000000003E-2</v>
      </c>
      <c r="AH3918" s="2">
        <f t="shared" si="370"/>
        <v>3.37</v>
      </c>
      <c r="AI3918" s="2">
        <f>IF(ISNUMBER(AH3918),SUMIFS($AH$1:AH3918,$A$1:A3918,A3918,C$1:$C3918,C3918,$G$1:G3918,G3918,$E$1:E3918,E3918),"")</f>
        <v>3.37</v>
      </c>
      <c r="AJ3918">
        <f t="shared" si="371"/>
        <v>9</v>
      </c>
    </row>
    <row r="3919" spans="1:36" x14ac:dyDescent="0.25">
      <c r="A3919" s="14" t="s">
        <v>81</v>
      </c>
      <c r="B3919" t="s">
        <v>80</v>
      </c>
      <c r="C3919" t="s">
        <v>79</v>
      </c>
      <c r="D3919" s="13">
        <v>41989</v>
      </c>
      <c r="E3919">
        <v>2</v>
      </c>
      <c r="F3919">
        <v>500</v>
      </c>
      <c r="G3919" s="2" t="s">
        <v>89</v>
      </c>
      <c r="H3919" s="2" t="s">
        <v>12</v>
      </c>
      <c r="I3919">
        <v>1</v>
      </c>
      <c r="J3919" s="2" t="s">
        <v>77</v>
      </c>
      <c r="K3919" s="2">
        <v>450</v>
      </c>
      <c r="L3919" s="2"/>
      <c r="M3919" s="2" t="str">
        <f t="shared" si="366"/>
        <v/>
      </c>
      <c r="N3919">
        <v>899.72705999999982</v>
      </c>
      <c r="O3919" s="2">
        <f t="shared" si="367"/>
        <v>89.972705999999988</v>
      </c>
      <c r="P3919" s="2">
        <f>IF(ISNUMBER(O3919),SUMIFS(O$1:$O3919,A$1:$A3919,A3919,C$1:$C3919,C3919,G$1:$G3919,G3919,E$1:$E3919,E3919),"")</f>
        <v>89.972705999999988</v>
      </c>
      <c r="U3919" t="str">
        <f t="shared" si="368"/>
        <v/>
      </c>
      <c r="AA3919">
        <v>26.2</v>
      </c>
      <c r="AB3919">
        <v>4.2000000000000003E-2</v>
      </c>
      <c r="AC3919" s="2">
        <f t="shared" si="369"/>
        <v>4.2000000000000003E-2</v>
      </c>
      <c r="AH3919" s="2">
        <f t="shared" si="370"/>
        <v>3.7789999999999999</v>
      </c>
      <c r="AI3919" s="2">
        <f>IF(ISNUMBER(AH3919),SUMIFS($AH$1:AH3919,$A$1:A3919,A3919,C$1:$C3919,C3919,$G$1:G3919,G3919,$E$1:E3919,E3919),"")</f>
        <v>3.7789999999999999</v>
      </c>
      <c r="AJ3919">
        <f t="shared" si="371"/>
        <v>9</v>
      </c>
    </row>
    <row r="3920" spans="1:36" x14ac:dyDescent="0.25">
      <c r="A3920" s="14" t="s">
        <v>86</v>
      </c>
      <c r="B3920" t="s">
        <v>80</v>
      </c>
      <c r="C3920" t="s">
        <v>79</v>
      </c>
      <c r="D3920" s="13">
        <v>41989</v>
      </c>
      <c r="E3920">
        <v>3</v>
      </c>
      <c r="F3920">
        <v>0</v>
      </c>
      <c r="G3920" s="2" t="s">
        <v>89</v>
      </c>
      <c r="H3920" s="2" t="s">
        <v>12</v>
      </c>
      <c r="I3920">
        <v>1</v>
      </c>
      <c r="J3920" s="2" t="s">
        <v>77</v>
      </c>
      <c r="K3920" s="2">
        <v>0</v>
      </c>
      <c r="L3920" s="2"/>
      <c r="M3920" s="2" t="str">
        <f t="shared" si="366"/>
        <v/>
      </c>
      <c r="N3920">
        <v>1356.6812200000004</v>
      </c>
      <c r="O3920" s="2">
        <f t="shared" si="367"/>
        <v>135.66812200000004</v>
      </c>
      <c r="P3920" s="2">
        <f>IF(ISNUMBER(O3920),SUMIFS(O$1:$O3920,A$1:$A3920,A3920,C$1:$C3920,C3920,G$1:$G3920,G3920,E$1:$E3920,E3920),"")</f>
        <v>135.66812200000004</v>
      </c>
      <c r="U3920" t="str">
        <f t="shared" si="368"/>
        <v/>
      </c>
      <c r="AA3920">
        <v>22.4</v>
      </c>
      <c r="AB3920">
        <v>3.6000000000000004E-2</v>
      </c>
      <c r="AC3920" s="2">
        <f t="shared" si="369"/>
        <v>3.6000000000000004E-2</v>
      </c>
      <c r="AH3920" s="2">
        <f t="shared" si="370"/>
        <v>4.8840000000000003</v>
      </c>
      <c r="AI3920" s="2">
        <f>IF(ISNUMBER(AH3920),SUMIFS($AH$1:AH3920,$A$1:A3920,A3920,C$1:$C3920,C3920,$G$1:G3920,G3920,$E$1:E3920,E3920),"")</f>
        <v>4.8840000000000003</v>
      </c>
      <c r="AJ3920">
        <f t="shared" si="371"/>
        <v>9</v>
      </c>
    </row>
    <row r="3921" spans="1:36" x14ac:dyDescent="0.25">
      <c r="A3921" s="14" t="s">
        <v>85</v>
      </c>
      <c r="B3921" t="s">
        <v>80</v>
      </c>
      <c r="C3921" t="s">
        <v>79</v>
      </c>
      <c r="D3921" s="13">
        <v>41989</v>
      </c>
      <c r="E3921">
        <v>3</v>
      </c>
      <c r="F3921">
        <v>50</v>
      </c>
      <c r="G3921" s="2" t="s">
        <v>89</v>
      </c>
      <c r="H3921" s="2" t="s">
        <v>12</v>
      </c>
      <c r="I3921">
        <v>1</v>
      </c>
      <c r="J3921" s="2" t="s">
        <v>77</v>
      </c>
      <c r="K3921" s="2">
        <v>45</v>
      </c>
      <c r="L3921" s="2"/>
      <c r="M3921" s="2" t="str">
        <f t="shared" si="366"/>
        <v/>
      </c>
      <c r="N3921">
        <v>1429.8309013333333</v>
      </c>
      <c r="O3921" s="2">
        <f t="shared" si="367"/>
        <v>142.98309013333332</v>
      </c>
      <c r="P3921" s="2">
        <f>IF(ISNUMBER(O3921),SUMIFS(O$1:$O3921,A$1:$A3921,A3921,C$1:$C3921,C3921,G$1:$G3921,G3921,E$1:$E3921,E3921),"")</f>
        <v>142.98309013333332</v>
      </c>
      <c r="U3921" t="str">
        <f t="shared" si="368"/>
        <v/>
      </c>
      <c r="AA3921">
        <v>23.4</v>
      </c>
      <c r="AB3921">
        <v>3.7999999999999999E-2</v>
      </c>
      <c r="AC3921" s="2">
        <f t="shared" si="369"/>
        <v>3.7999999999999999E-2</v>
      </c>
      <c r="AH3921" s="2">
        <f t="shared" si="370"/>
        <v>5.4329999999999998</v>
      </c>
      <c r="AI3921" s="2">
        <f>IF(ISNUMBER(AH3921),SUMIFS($AH$1:AH3921,$A$1:A3921,A3921,C$1:$C3921,C3921,$G$1:G3921,G3921,$E$1:E3921,E3921),"")</f>
        <v>5.4329999999999998</v>
      </c>
      <c r="AJ3921">
        <f t="shared" si="371"/>
        <v>9</v>
      </c>
    </row>
    <row r="3922" spans="1:36" x14ac:dyDescent="0.25">
      <c r="A3922" s="14" t="s">
        <v>84</v>
      </c>
      <c r="B3922" t="s">
        <v>80</v>
      </c>
      <c r="C3922" t="s">
        <v>79</v>
      </c>
      <c r="D3922" s="13">
        <v>41989</v>
      </c>
      <c r="E3922">
        <v>3</v>
      </c>
      <c r="F3922">
        <v>100</v>
      </c>
      <c r="G3922" s="2" t="s">
        <v>89</v>
      </c>
      <c r="H3922" s="2" t="s">
        <v>12</v>
      </c>
      <c r="I3922">
        <v>1</v>
      </c>
      <c r="J3922" s="2" t="s">
        <v>77</v>
      </c>
      <c r="K3922" s="2">
        <v>90</v>
      </c>
      <c r="L3922" s="2"/>
      <c r="M3922" s="2" t="str">
        <f t="shared" si="366"/>
        <v/>
      </c>
      <c r="N3922">
        <v>1339.7438533333336</v>
      </c>
      <c r="O3922" s="2">
        <f t="shared" si="367"/>
        <v>133.97438533333337</v>
      </c>
      <c r="P3922" s="2">
        <f>IF(ISNUMBER(O3922),SUMIFS(O$1:$O3922,A$1:$A3922,A3922,C$1:$C3922,C3922,G$1:$G3922,G3922,E$1:$E3922,E3922),"")</f>
        <v>133.97438533333337</v>
      </c>
      <c r="U3922" t="str">
        <f t="shared" si="368"/>
        <v/>
      </c>
      <c r="AA3922">
        <v>24.2</v>
      </c>
      <c r="AB3922">
        <v>3.9E-2</v>
      </c>
      <c r="AC3922" s="2">
        <f t="shared" si="369"/>
        <v>3.9E-2</v>
      </c>
      <c r="AH3922" s="2">
        <f t="shared" si="370"/>
        <v>5.2249999999999996</v>
      </c>
      <c r="AI3922" s="2">
        <f>IF(ISNUMBER(AH3922),SUMIFS($AH$1:AH3922,$A$1:A3922,A3922,C$1:$C3922,C3922,$G$1:G3922,G3922,$E$1:E3922,E3922),"")</f>
        <v>5.2249999999999996</v>
      </c>
      <c r="AJ3922">
        <f t="shared" si="371"/>
        <v>9</v>
      </c>
    </row>
    <row r="3923" spans="1:36" x14ac:dyDescent="0.25">
      <c r="A3923" s="14" t="s">
        <v>83</v>
      </c>
      <c r="B3923" t="s">
        <v>80</v>
      </c>
      <c r="C3923" t="s">
        <v>79</v>
      </c>
      <c r="D3923" s="13">
        <v>41989</v>
      </c>
      <c r="E3923">
        <v>3</v>
      </c>
      <c r="F3923">
        <v>200</v>
      </c>
      <c r="G3923" s="2" t="s">
        <v>89</v>
      </c>
      <c r="H3923" s="2" t="s">
        <v>12</v>
      </c>
      <c r="I3923">
        <v>1</v>
      </c>
      <c r="J3923" s="2" t="s">
        <v>77</v>
      </c>
      <c r="K3923" s="2">
        <v>180</v>
      </c>
      <c r="L3923" s="2"/>
      <c r="M3923" s="2" t="str">
        <f t="shared" si="366"/>
        <v/>
      </c>
      <c r="N3923">
        <v>685.89149199999986</v>
      </c>
      <c r="O3923" s="2">
        <f t="shared" si="367"/>
        <v>68.58914919999998</v>
      </c>
      <c r="P3923" s="2">
        <f>IF(ISNUMBER(O3923),SUMIFS(O$1:$O3923,A$1:$A3923,A3923,C$1:$C3923,C3923,G$1:$G3923,G3923,E$1:$E3923,E3923),"")</f>
        <v>68.58914919999998</v>
      </c>
      <c r="U3923" t="str">
        <f t="shared" si="368"/>
        <v/>
      </c>
      <c r="AA3923">
        <v>23.1</v>
      </c>
      <c r="AB3923">
        <v>3.7000000000000005E-2</v>
      </c>
      <c r="AC3923" s="2">
        <f t="shared" si="369"/>
        <v>3.7000000000000005E-2</v>
      </c>
      <c r="AH3923" s="2">
        <f t="shared" si="370"/>
        <v>2.5379999999999998</v>
      </c>
      <c r="AI3923" s="2">
        <f>IF(ISNUMBER(AH3923),SUMIFS($AH$1:AH3923,$A$1:A3923,A3923,C$1:$C3923,C3923,$G$1:G3923,G3923,$E$1:E3923,E3923),"")</f>
        <v>2.5379999999999998</v>
      </c>
      <c r="AJ3923">
        <f t="shared" si="371"/>
        <v>9</v>
      </c>
    </row>
    <row r="3924" spans="1:36" x14ac:dyDescent="0.25">
      <c r="A3924" s="14" t="s">
        <v>82</v>
      </c>
      <c r="B3924" t="s">
        <v>80</v>
      </c>
      <c r="C3924" t="s">
        <v>79</v>
      </c>
      <c r="D3924" s="13">
        <v>41989</v>
      </c>
      <c r="E3924">
        <v>3</v>
      </c>
      <c r="F3924">
        <v>350</v>
      </c>
      <c r="G3924" s="2" t="s">
        <v>89</v>
      </c>
      <c r="H3924" s="2" t="s">
        <v>12</v>
      </c>
      <c r="I3924">
        <v>1</v>
      </c>
      <c r="J3924" s="2" t="s">
        <v>77</v>
      </c>
      <c r="K3924" s="2">
        <v>315</v>
      </c>
      <c r="L3924" s="2"/>
      <c r="M3924" s="2" t="str">
        <f t="shared" si="366"/>
        <v/>
      </c>
      <c r="N3924">
        <v>1364.8616</v>
      </c>
      <c r="O3924" s="2">
        <f t="shared" si="367"/>
        <v>136.48615999999998</v>
      </c>
      <c r="P3924" s="2">
        <f>IF(ISNUMBER(O3924),SUMIFS(O$1:$O3924,A$1:$A3924,A3924,C$1:$C3924,C3924,G$1:$G3924,G3924,E$1:$E3924,E3924),"")</f>
        <v>136.48615999999998</v>
      </c>
      <c r="U3924" t="str">
        <f t="shared" si="368"/>
        <v/>
      </c>
      <c r="AA3924">
        <v>27.3</v>
      </c>
      <c r="AB3924">
        <v>4.4000000000000004E-2</v>
      </c>
      <c r="AC3924" s="2">
        <f t="shared" si="369"/>
        <v>4.4000000000000004E-2</v>
      </c>
      <c r="AH3924" s="2">
        <f t="shared" si="370"/>
        <v>6.0049999999999999</v>
      </c>
      <c r="AI3924" s="2">
        <f>IF(ISNUMBER(AH3924),SUMIFS($AH$1:AH3924,$A$1:A3924,A3924,C$1:$C3924,C3924,$G$1:G3924,G3924,$E$1:E3924,E3924),"")</f>
        <v>6.0049999999999999</v>
      </c>
      <c r="AJ3924">
        <f t="shared" si="371"/>
        <v>9</v>
      </c>
    </row>
    <row r="3925" spans="1:36" x14ac:dyDescent="0.25">
      <c r="A3925" s="14" t="s">
        <v>81</v>
      </c>
      <c r="B3925" t="s">
        <v>80</v>
      </c>
      <c r="C3925" t="s">
        <v>79</v>
      </c>
      <c r="D3925" s="13">
        <v>41989</v>
      </c>
      <c r="E3925">
        <v>3</v>
      </c>
      <c r="F3925">
        <v>500</v>
      </c>
      <c r="G3925" s="2" t="s">
        <v>89</v>
      </c>
      <c r="H3925" s="2" t="s">
        <v>12</v>
      </c>
      <c r="I3925">
        <v>1</v>
      </c>
      <c r="J3925" s="2" t="s">
        <v>77</v>
      </c>
      <c r="K3925" s="2">
        <v>450</v>
      </c>
      <c r="L3925" s="2"/>
      <c r="M3925" s="2" t="str">
        <f t="shared" si="366"/>
        <v/>
      </c>
      <c r="N3925">
        <v>1309.6786040000002</v>
      </c>
      <c r="O3925" s="2">
        <f t="shared" si="367"/>
        <v>130.96786040000001</v>
      </c>
      <c r="P3925" s="2">
        <f>IF(ISNUMBER(O3925),SUMIFS(O$1:$O3925,A$1:$A3925,A3925,C$1:$C3925,C3925,G$1:$G3925,G3925,E$1:$E3925,E3925),"")</f>
        <v>130.96786040000001</v>
      </c>
      <c r="U3925" t="str">
        <f t="shared" si="368"/>
        <v/>
      </c>
      <c r="AA3925">
        <v>22.8</v>
      </c>
      <c r="AB3925">
        <v>3.7000000000000005E-2</v>
      </c>
      <c r="AC3925" s="2">
        <f t="shared" si="369"/>
        <v>3.7000000000000005E-2</v>
      </c>
      <c r="AH3925" s="2">
        <f t="shared" si="370"/>
        <v>4.8460000000000001</v>
      </c>
      <c r="AI3925" s="2">
        <f>IF(ISNUMBER(AH3925),SUMIFS($AH$1:AH3925,$A$1:A3925,A3925,C$1:$C3925,C3925,$G$1:G3925,G3925,$E$1:E3925,E3925),"")</f>
        <v>4.8460000000000001</v>
      </c>
      <c r="AJ3925">
        <f t="shared" si="371"/>
        <v>9</v>
      </c>
    </row>
    <row r="3926" spans="1:36" x14ac:dyDescent="0.25">
      <c r="A3926" s="14" t="s">
        <v>86</v>
      </c>
      <c r="B3926" t="s">
        <v>80</v>
      </c>
      <c r="C3926" t="s">
        <v>79</v>
      </c>
      <c r="D3926" s="13">
        <v>42024</v>
      </c>
      <c r="E3926">
        <v>1</v>
      </c>
      <c r="F3926">
        <v>0</v>
      </c>
      <c r="G3926" s="2" t="s">
        <v>89</v>
      </c>
      <c r="H3926" s="2" t="s">
        <v>12</v>
      </c>
      <c r="I3926">
        <v>2</v>
      </c>
      <c r="J3926" s="2" t="s">
        <v>77</v>
      </c>
      <c r="K3926" s="2">
        <v>0</v>
      </c>
      <c r="L3926" s="2"/>
      <c r="M3926" s="2" t="str">
        <f t="shared" si="366"/>
        <v/>
      </c>
      <c r="N3926">
        <v>3857.5252866666669</v>
      </c>
      <c r="O3926" s="2">
        <f t="shared" si="367"/>
        <v>385.75252866666671</v>
      </c>
      <c r="P3926" s="2">
        <f>IF(ISNUMBER(O3926),SUMIFS(O$1:$O3926,A$1:$A3926,A3926,C$1:$C3926,C3926,G$1:$G3926,G3926,E$1:$E3926,E3926),"")</f>
        <v>468.52546613333334</v>
      </c>
      <c r="R3926">
        <v>0</v>
      </c>
      <c r="S3926">
        <v>5.5442616891517291E-2</v>
      </c>
      <c r="T3926">
        <v>11.180927739789318</v>
      </c>
      <c r="U3926">
        <f t="shared" si="368"/>
        <v>0</v>
      </c>
      <c r="AA3926">
        <v>12.6</v>
      </c>
      <c r="AB3926">
        <v>0.02</v>
      </c>
      <c r="AC3926" s="2">
        <f t="shared" si="369"/>
        <v>0.02</v>
      </c>
      <c r="AH3926" s="2">
        <f t="shared" si="370"/>
        <v>7.7149999999999999</v>
      </c>
      <c r="AI3926" s="2">
        <f>IF(ISNUMBER(AH3926),SUMIFS($AH$1:AH3926,$A$1:A3926,A3926,C$1:$C3926,C3926,$G$1:G3926,G3926,$E$1:E3926,E3926),"")</f>
        <v>11.605</v>
      </c>
      <c r="AJ3926">
        <f t="shared" si="371"/>
        <v>13</v>
      </c>
    </row>
    <row r="3927" spans="1:36" x14ac:dyDescent="0.25">
      <c r="A3927" s="14" t="s">
        <v>85</v>
      </c>
      <c r="B3927" t="s">
        <v>80</v>
      </c>
      <c r="C3927" t="s">
        <v>79</v>
      </c>
      <c r="D3927" s="13">
        <v>42024</v>
      </c>
      <c r="E3927">
        <v>1</v>
      </c>
      <c r="F3927">
        <v>50</v>
      </c>
      <c r="G3927" s="2" t="s">
        <v>89</v>
      </c>
      <c r="H3927" s="2" t="s">
        <v>12</v>
      </c>
      <c r="I3927">
        <v>2</v>
      </c>
      <c r="J3927" s="2" t="s">
        <v>77</v>
      </c>
      <c r="K3927" s="2">
        <v>45</v>
      </c>
      <c r="L3927" s="2"/>
      <c r="M3927" s="2" t="str">
        <f t="shared" si="366"/>
        <v/>
      </c>
      <c r="N3927">
        <v>3126.2039386666661</v>
      </c>
      <c r="O3927" s="2">
        <f t="shared" si="367"/>
        <v>312.62039386666663</v>
      </c>
      <c r="P3927" s="2">
        <f>IF(ISNUMBER(O3927),SUMIFS(O$1:$O3927,A$1:$A3927,A3927,C$1:$C3927,C3927,G$1:$G3927,G3927,E$1:$E3927,E3927),"")</f>
        <v>387.30478906666667</v>
      </c>
      <c r="R3927">
        <v>0</v>
      </c>
      <c r="S3927">
        <v>17.096432356057932</v>
      </c>
      <c r="T3927">
        <v>6.7114093959731544</v>
      </c>
      <c r="U3927">
        <f t="shared" si="368"/>
        <v>0</v>
      </c>
      <c r="AA3927">
        <v>11.8</v>
      </c>
      <c r="AB3927">
        <v>1.9E-2</v>
      </c>
      <c r="AC3927" s="2">
        <f t="shared" si="369"/>
        <v>1.9E-2</v>
      </c>
      <c r="AH3927" s="2">
        <f t="shared" si="370"/>
        <v>5.94</v>
      </c>
      <c r="AI3927" s="2">
        <f>IF(ISNUMBER(AH3927),SUMIFS($AH$1:AH3927,$A$1:A3927,A3927,C$1:$C3927,C3927,$G$1:G3927,G3927,$E$1:E3927,E3927),"")</f>
        <v>9.3010000000000002</v>
      </c>
      <c r="AJ3927">
        <f t="shared" si="371"/>
        <v>13</v>
      </c>
    </row>
    <row r="3928" spans="1:36" x14ac:dyDescent="0.25">
      <c r="A3928" s="14" t="s">
        <v>84</v>
      </c>
      <c r="B3928" t="s">
        <v>80</v>
      </c>
      <c r="C3928" t="s">
        <v>79</v>
      </c>
      <c r="D3928" s="13">
        <v>42024</v>
      </c>
      <c r="E3928">
        <v>1</v>
      </c>
      <c r="F3928">
        <v>100</v>
      </c>
      <c r="G3928" s="2" t="s">
        <v>89</v>
      </c>
      <c r="H3928" s="2" t="s">
        <v>12</v>
      </c>
      <c r="I3928">
        <v>2</v>
      </c>
      <c r="J3928" s="2" t="s">
        <v>77</v>
      </c>
      <c r="K3928" s="2">
        <v>90</v>
      </c>
      <c r="L3928" s="2"/>
      <c r="M3928" s="2" t="str">
        <f t="shared" si="366"/>
        <v/>
      </c>
      <c r="N3928">
        <v>4027.8778879999995</v>
      </c>
      <c r="O3928" s="2">
        <f t="shared" si="367"/>
        <v>402.78778879999993</v>
      </c>
      <c r="P3928" s="2">
        <f>IF(ISNUMBER(O3928),SUMIFS(O$1:$O3928,A$1:$A3928,A3928,C$1:$C3928,C3928,G$1:$G3928,G3928,E$1:$E3928,E3928),"")</f>
        <v>494.13886373333327</v>
      </c>
      <c r="R3928">
        <v>0.38535645472061653</v>
      </c>
      <c r="S3928">
        <v>0</v>
      </c>
      <c r="T3928">
        <v>14.135575407251707</v>
      </c>
      <c r="U3928">
        <f t="shared" si="368"/>
        <v>3.8535645472061652E-3</v>
      </c>
      <c r="AA3928">
        <v>14.8</v>
      </c>
      <c r="AB3928">
        <v>2.4E-2</v>
      </c>
      <c r="AC3928" s="2">
        <f t="shared" si="369"/>
        <v>2.4E-2</v>
      </c>
      <c r="AH3928" s="2">
        <f t="shared" si="370"/>
        <v>9.6669999999999998</v>
      </c>
      <c r="AI3928" s="2">
        <f>IF(ISNUMBER(AH3928),SUMIFS($AH$1:AH3928,$A$1:A3928,A3928,C$1:$C3928,C3928,$G$1:G3928,G3928,$E$1:E3928,E3928),"")</f>
        <v>14.143000000000001</v>
      </c>
      <c r="AJ3928">
        <f t="shared" si="371"/>
        <v>13</v>
      </c>
    </row>
    <row r="3929" spans="1:36" x14ac:dyDescent="0.25">
      <c r="A3929" s="14" t="s">
        <v>83</v>
      </c>
      <c r="B3929" t="s">
        <v>80</v>
      </c>
      <c r="C3929" t="s">
        <v>79</v>
      </c>
      <c r="D3929" s="13">
        <v>42024</v>
      </c>
      <c r="E3929">
        <v>1</v>
      </c>
      <c r="F3929">
        <v>200</v>
      </c>
      <c r="G3929" s="2" t="s">
        <v>89</v>
      </c>
      <c r="H3929" s="2" t="s">
        <v>12</v>
      </c>
      <c r="I3929">
        <v>2</v>
      </c>
      <c r="J3929" s="2" t="s">
        <v>77</v>
      </c>
      <c r="K3929" s="2">
        <v>180</v>
      </c>
      <c r="L3929" s="2"/>
      <c r="M3929" s="2" t="str">
        <f t="shared" si="366"/>
        <v/>
      </c>
      <c r="N3929">
        <v>4016.3587200000002</v>
      </c>
      <c r="O3929" s="2">
        <f t="shared" si="367"/>
        <v>401.63587200000001</v>
      </c>
      <c r="P3929" s="2">
        <f>IF(ISNUMBER(O3929),SUMIFS(O$1:$O3929,A$1:$A3929,A3929,C$1:$C3929,C3929,G$1:$G3929,G3929,E$1:$E3929,E3929),"")</f>
        <v>489.08331040000002</v>
      </c>
      <c r="R3929">
        <v>3.9549139806209214E-2</v>
      </c>
      <c r="S3929">
        <v>0.5536879572869291</v>
      </c>
      <c r="T3929">
        <v>8.9578801661063885</v>
      </c>
      <c r="U3929">
        <f t="shared" si="368"/>
        <v>3.9549139806209217E-4</v>
      </c>
      <c r="AA3929">
        <v>13.4</v>
      </c>
      <c r="AB3929">
        <v>2.1000000000000001E-2</v>
      </c>
      <c r="AC3929" s="2">
        <f t="shared" si="369"/>
        <v>2.1000000000000001E-2</v>
      </c>
      <c r="AH3929" s="2">
        <f t="shared" si="370"/>
        <v>8.4339999999999993</v>
      </c>
      <c r="AI3929" s="2">
        <f>IF(ISNUMBER(AH3929),SUMIFS($AH$1:AH3929,$A$1:A3929,A3929,C$1:$C3929,C3929,$G$1:G3929,G3929,$E$1:E3929,E3929),"")</f>
        <v>12.456999999999999</v>
      </c>
      <c r="AJ3929">
        <f t="shared" si="371"/>
        <v>13</v>
      </c>
    </row>
    <row r="3930" spans="1:36" x14ac:dyDescent="0.25">
      <c r="A3930" s="14" t="s">
        <v>82</v>
      </c>
      <c r="B3930" t="s">
        <v>80</v>
      </c>
      <c r="C3930" t="s">
        <v>79</v>
      </c>
      <c r="D3930" s="13">
        <v>42024</v>
      </c>
      <c r="E3930">
        <v>1</v>
      </c>
      <c r="F3930">
        <v>350</v>
      </c>
      <c r="G3930" s="2" t="s">
        <v>89</v>
      </c>
      <c r="H3930" s="2" t="s">
        <v>12</v>
      </c>
      <c r="I3930">
        <v>2</v>
      </c>
      <c r="J3930" s="2" t="s">
        <v>77</v>
      </c>
      <c r="K3930" s="2">
        <v>315</v>
      </c>
      <c r="L3930" s="2"/>
      <c r="M3930" s="2" t="str">
        <f t="shared" si="366"/>
        <v/>
      </c>
      <c r="N3930">
        <v>4163.216864</v>
      </c>
      <c r="O3930" s="2">
        <f t="shared" si="367"/>
        <v>416.32168639999998</v>
      </c>
      <c r="P3930" s="2">
        <f>IF(ISNUMBER(O3930),SUMIFS(O$1:$O3930,A$1:$A3930,A3930,C$1:$C3930,C3930,G$1:$G3930,G3930,E$1:$E3930,E3930),"")</f>
        <v>504.62806399999999</v>
      </c>
      <c r="R3930">
        <v>0.45474231268947596</v>
      </c>
      <c r="S3930">
        <v>0.47639670853183191</v>
      </c>
      <c r="T3930">
        <v>7.6440017323516667</v>
      </c>
      <c r="U3930">
        <f t="shared" si="368"/>
        <v>4.5474231268947595E-3</v>
      </c>
      <c r="AA3930">
        <v>13.2</v>
      </c>
      <c r="AB3930">
        <v>2.1000000000000001E-2</v>
      </c>
      <c r="AC3930" s="2">
        <f t="shared" si="369"/>
        <v>2.1000000000000001E-2</v>
      </c>
      <c r="AH3930" s="2">
        <f t="shared" si="370"/>
        <v>8.7430000000000003</v>
      </c>
      <c r="AI3930" s="2">
        <f>IF(ISNUMBER(AH3930),SUMIFS($AH$1:AH3930,$A$1:A3930,A3930,C$1:$C3930,C3930,$G$1:G3930,G3930,$E$1:E3930,E3930),"")</f>
        <v>12.717000000000001</v>
      </c>
      <c r="AJ3930">
        <f t="shared" si="371"/>
        <v>13</v>
      </c>
    </row>
    <row r="3931" spans="1:36" x14ac:dyDescent="0.25">
      <c r="A3931" s="14" t="s">
        <v>81</v>
      </c>
      <c r="B3931" t="s">
        <v>80</v>
      </c>
      <c r="C3931" t="s">
        <v>79</v>
      </c>
      <c r="D3931" s="13">
        <v>42024</v>
      </c>
      <c r="E3931">
        <v>1</v>
      </c>
      <c r="F3931">
        <v>500</v>
      </c>
      <c r="G3931" s="2" t="s">
        <v>89</v>
      </c>
      <c r="H3931" s="2" t="s">
        <v>12</v>
      </c>
      <c r="I3931">
        <v>2</v>
      </c>
      <c r="J3931" s="2" t="s">
        <v>77</v>
      </c>
      <c r="K3931" s="2">
        <v>450</v>
      </c>
      <c r="L3931" s="2"/>
      <c r="M3931" s="2" t="str">
        <f t="shared" si="366"/>
        <v/>
      </c>
      <c r="N3931">
        <v>5058.5020680000016</v>
      </c>
      <c r="O3931" s="2">
        <f t="shared" si="367"/>
        <v>505.85020680000014</v>
      </c>
      <c r="P3931" s="2">
        <f>IF(ISNUMBER(O3931),SUMIFS(O$1:$O3931,A$1:$A3931,A3931,C$1:$C3931,C3931,G$1:$G3931,G3931,E$1:$E3931,E3931),"")</f>
        <v>609.96351720000018</v>
      </c>
      <c r="R3931">
        <v>0</v>
      </c>
      <c r="S3931">
        <v>0</v>
      </c>
      <c r="T3931">
        <v>8.4889643463497446</v>
      </c>
      <c r="U3931">
        <f t="shared" si="368"/>
        <v>0</v>
      </c>
      <c r="AA3931">
        <v>19</v>
      </c>
      <c r="AB3931">
        <v>0.03</v>
      </c>
      <c r="AC3931" s="2">
        <f t="shared" si="369"/>
        <v>0.03</v>
      </c>
      <c r="AH3931" s="2">
        <f t="shared" si="370"/>
        <v>15.176</v>
      </c>
      <c r="AI3931" s="2">
        <f>IF(ISNUMBER(AH3931),SUMIFS($AH$1:AH3931,$A$1:A3931,A3931,C$1:$C3931,C3931,$G$1:G3931,G3931,$E$1:E3931,E3931),"")</f>
        <v>20.068999999999999</v>
      </c>
      <c r="AJ3931">
        <f t="shared" si="371"/>
        <v>13</v>
      </c>
    </row>
    <row r="3932" spans="1:36" x14ac:dyDescent="0.25">
      <c r="A3932" s="14" t="s">
        <v>86</v>
      </c>
      <c r="B3932" t="s">
        <v>80</v>
      </c>
      <c r="C3932" t="s">
        <v>79</v>
      </c>
      <c r="D3932" s="13">
        <v>42024</v>
      </c>
      <c r="E3932">
        <v>2</v>
      </c>
      <c r="F3932">
        <v>0</v>
      </c>
      <c r="G3932" s="2" t="s">
        <v>89</v>
      </c>
      <c r="H3932" s="2" t="s">
        <v>12</v>
      </c>
      <c r="I3932">
        <v>2</v>
      </c>
      <c r="J3932" s="2" t="s">
        <v>77</v>
      </c>
      <c r="K3932" s="2">
        <v>0</v>
      </c>
      <c r="L3932" s="2"/>
      <c r="M3932" s="2" t="str">
        <f t="shared" si="366"/>
        <v/>
      </c>
      <c r="N3932">
        <v>2503.8492266666667</v>
      </c>
      <c r="O3932" s="2">
        <f t="shared" si="367"/>
        <v>250.38492266666668</v>
      </c>
      <c r="P3932" s="2">
        <f>IF(ISNUMBER(O3932),SUMIFS(O$1:$O3932,A$1:$A3932,A3932,C$1:$C3932,C3932,G$1:$G3932,G3932,E$1:$E3932,E3932),"")</f>
        <v>357.71293346666664</v>
      </c>
      <c r="R3932">
        <v>9.3275834531225037</v>
      </c>
      <c r="S3932">
        <v>13.080977479635841</v>
      </c>
      <c r="T3932">
        <v>13.224724484906563</v>
      </c>
      <c r="U3932">
        <f t="shared" si="368"/>
        <v>9.3275834531225038E-2</v>
      </c>
      <c r="AA3932">
        <v>12.2</v>
      </c>
      <c r="AB3932">
        <v>1.9E-2</v>
      </c>
      <c r="AC3932" s="2">
        <f t="shared" si="369"/>
        <v>1.9E-2</v>
      </c>
      <c r="AH3932" s="2">
        <f t="shared" si="370"/>
        <v>4.7569999999999997</v>
      </c>
      <c r="AI3932" s="2">
        <f>IF(ISNUMBER(AH3932),SUMIFS($AH$1:AH3932,$A$1:A3932,A3932,C$1:$C3932,C3932,$G$1:G3932,G3932,$E$1:E3932,E3932),"")</f>
        <v>8.6209999999999987</v>
      </c>
      <c r="AJ3932">
        <f t="shared" si="371"/>
        <v>13</v>
      </c>
    </row>
    <row r="3933" spans="1:36" x14ac:dyDescent="0.25">
      <c r="A3933" s="14" t="s">
        <v>85</v>
      </c>
      <c r="B3933" t="s">
        <v>80</v>
      </c>
      <c r="C3933" t="s">
        <v>79</v>
      </c>
      <c r="D3933" s="13">
        <v>42024</v>
      </c>
      <c r="E3933">
        <v>2</v>
      </c>
      <c r="F3933">
        <v>50</v>
      </c>
      <c r="G3933" s="2" t="s">
        <v>89</v>
      </c>
      <c r="H3933" s="2" t="s">
        <v>12</v>
      </c>
      <c r="I3933">
        <v>2</v>
      </c>
      <c r="J3933" s="2" t="s">
        <v>77</v>
      </c>
      <c r="K3933" s="2">
        <v>45</v>
      </c>
      <c r="L3933" s="2"/>
      <c r="M3933" s="2" t="str">
        <f t="shared" si="366"/>
        <v/>
      </c>
      <c r="N3933">
        <v>3081.4652520000004</v>
      </c>
      <c r="O3933" s="2">
        <f t="shared" si="367"/>
        <v>308.14652520000004</v>
      </c>
      <c r="P3933" s="2">
        <f>IF(ISNUMBER(O3933),SUMIFS(O$1:$O3933,A$1:$A3933,A3933,C$1:$C3933,C3933,G$1:$G3933,G3933,E$1:$E3933,E3933),"")</f>
        <v>385.41631080000002</v>
      </c>
      <c r="R3933">
        <v>0.79815537424618654</v>
      </c>
      <c r="S3933">
        <v>3.2103582830791058</v>
      </c>
      <c r="T3933">
        <v>9.2053919829726851</v>
      </c>
      <c r="U3933">
        <f t="shared" si="368"/>
        <v>7.9815537424618652E-3</v>
      </c>
      <c r="AA3933">
        <v>13.2</v>
      </c>
      <c r="AB3933">
        <v>2.1000000000000001E-2</v>
      </c>
      <c r="AC3933" s="2">
        <f t="shared" si="369"/>
        <v>2.1000000000000001E-2</v>
      </c>
      <c r="AH3933" s="2">
        <f t="shared" si="370"/>
        <v>6.4710000000000001</v>
      </c>
      <c r="AI3933" s="2">
        <f>IF(ISNUMBER(AH3933),SUMIFS($AH$1:AH3933,$A$1:A3933,A3933,C$1:$C3933,C3933,$G$1:G3933,G3933,$E$1:E3933,E3933),"")</f>
        <v>9.7160000000000011</v>
      </c>
      <c r="AJ3933">
        <f t="shared" si="371"/>
        <v>13</v>
      </c>
    </row>
    <row r="3934" spans="1:36" x14ac:dyDescent="0.25">
      <c r="A3934" s="14" t="s">
        <v>84</v>
      </c>
      <c r="B3934" t="s">
        <v>80</v>
      </c>
      <c r="C3934" t="s">
        <v>79</v>
      </c>
      <c r="D3934" s="13">
        <v>42024</v>
      </c>
      <c r="E3934">
        <v>2</v>
      </c>
      <c r="F3934">
        <v>100</v>
      </c>
      <c r="G3934" s="2" t="s">
        <v>89</v>
      </c>
      <c r="H3934" s="2" t="s">
        <v>12</v>
      </c>
      <c r="I3934">
        <v>2</v>
      </c>
      <c r="J3934" s="2" t="s">
        <v>77</v>
      </c>
      <c r="K3934" s="2">
        <v>90</v>
      </c>
      <c r="L3934" s="2"/>
      <c r="M3934" s="2" t="str">
        <f t="shared" si="366"/>
        <v/>
      </c>
      <c r="N3934">
        <v>3407.7480960000003</v>
      </c>
      <c r="O3934" s="2">
        <f t="shared" si="367"/>
        <v>340.77480960000003</v>
      </c>
      <c r="P3934" s="2">
        <f>IF(ISNUMBER(O3934),SUMIFS(O$1:$O3934,A$1:$A3934,A3934,C$1:$C3934,C3934,G$1:$G3934,G3934,E$1:$E3934,E3934),"")</f>
        <v>505.31354826666666</v>
      </c>
      <c r="R3934">
        <v>3.9760439194809511</v>
      </c>
      <c r="S3934">
        <v>9.9151555481617031</v>
      </c>
      <c r="T3934">
        <v>9.366162036266843</v>
      </c>
      <c r="U3934">
        <f t="shared" si="368"/>
        <v>3.976043919480951E-2</v>
      </c>
      <c r="AA3934">
        <v>13.9</v>
      </c>
      <c r="AB3934">
        <v>2.2000000000000002E-2</v>
      </c>
      <c r="AC3934" s="2">
        <f t="shared" si="369"/>
        <v>2.2000000000000002E-2</v>
      </c>
      <c r="AH3934" s="2">
        <f t="shared" si="370"/>
        <v>7.4969999999999999</v>
      </c>
      <c r="AI3934" s="2">
        <f>IF(ISNUMBER(AH3934),SUMIFS($AH$1:AH3934,$A$1:A3934,A3934,C$1:$C3934,C3934,$G$1:G3934,G3934,$E$1:E3934,E3934),"")</f>
        <v>13.748999999999999</v>
      </c>
      <c r="AJ3934">
        <f t="shared" si="371"/>
        <v>13</v>
      </c>
    </row>
    <row r="3935" spans="1:36" x14ac:dyDescent="0.25">
      <c r="A3935" s="14" t="s">
        <v>83</v>
      </c>
      <c r="B3935" t="s">
        <v>80</v>
      </c>
      <c r="C3935" t="s">
        <v>79</v>
      </c>
      <c r="D3935" s="13">
        <v>42024</v>
      </c>
      <c r="E3935">
        <v>2</v>
      </c>
      <c r="F3935">
        <v>200</v>
      </c>
      <c r="G3935" s="2" t="s">
        <v>89</v>
      </c>
      <c r="H3935" s="2" t="s">
        <v>12</v>
      </c>
      <c r="I3935">
        <v>2</v>
      </c>
      <c r="J3935" s="2" t="s">
        <v>77</v>
      </c>
      <c r="K3935" s="2">
        <v>180</v>
      </c>
      <c r="L3935" s="2"/>
      <c r="M3935" s="2" t="str">
        <f t="shared" si="366"/>
        <v/>
      </c>
      <c r="N3935">
        <v>2899.8779853333335</v>
      </c>
      <c r="O3935" s="2">
        <f t="shared" si="367"/>
        <v>289.98779853333338</v>
      </c>
      <c r="P3935" s="2">
        <f>IF(ISNUMBER(O3935),SUMIFS(O$1:$O3935,A$1:$A3935,A3935,C$1:$C3935,C3935,G$1:$G3935,G3935,E$1:$E3935,E3935),"")</f>
        <v>417.06729933333338</v>
      </c>
      <c r="R3935">
        <v>5.1317967655672989</v>
      </c>
      <c r="S3935">
        <v>18.005857634025212</v>
      </c>
      <c r="T3935">
        <v>7.7295301158792808</v>
      </c>
      <c r="U3935">
        <f t="shared" si="368"/>
        <v>5.1317967655672987E-2</v>
      </c>
      <c r="AA3935">
        <v>13.5</v>
      </c>
      <c r="AB3935">
        <v>2.2000000000000002E-2</v>
      </c>
      <c r="AC3935" s="2">
        <f t="shared" si="369"/>
        <v>2.2000000000000002E-2</v>
      </c>
      <c r="AH3935" s="2">
        <f t="shared" si="370"/>
        <v>6.38</v>
      </c>
      <c r="AI3935" s="2">
        <f>IF(ISNUMBER(AH3935),SUMIFS($AH$1:AH3935,$A$1:A3935,A3935,C$1:$C3935,C3935,$G$1:G3935,G3935,$E$1:E3935,E3935),"")</f>
        <v>10.827999999999999</v>
      </c>
      <c r="AJ3935">
        <f t="shared" si="371"/>
        <v>13</v>
      </c>
    </row>
    <row r="3936" spans="1:36" x14ac:dyDescent="0.25">
      <c r="A3936" s="14" t="s">
        <v>82</v>
      </c>
      <c r="B3936" t="s">
        <v>80</v>
      </c>
      <c r="C3936" t="s">
        <v>79</v>
      </c>
      <c r="D3936" s="13">
        <v>42024</v>
      </c>
      <c r="E3936">
        <v>2</v>
      </c>
      <c r="F3936">
        <v>350</v>
      </c>
      <c r="G3936" s="2" t="s">
        <v>89</v>
      </c>
      <c r="H3936" s="2" t="s">
        <v>12</v>
      </c>
      <c r="I3936">
        <v>2</v>
      </c>
      <c r="J3936" s="2" t="s">
        <v>77</v>
      </c>
      <c r="K3936" s="2">
        <v>315</v>
      </c>
      <c r="L3936" s="2"/>
      <c r="M3936" s="2" t="str">
        <f t="shared" si="366"/>
        <v/>
      </c>
      <c r="N3936">
        <v>3916.3479359999997</v>
      </c>
      <c r="O3936" s="2">
        <f t="shared" si="367"/>
        <v>391.63479359999997</v>
      </c>
      <c r="P3936" s="2">
        <f>IF(ISNUMBER(O3936),SUMIFS(O$1:$O3936,A$1:$A3936,A3936,C$1:$C3936,C3936,G$1:$G3936,G3936,E$1:$E3936,E3936),"")</f>
        <v>487.93055679999998</v>
      </c>
      <c r="R3936">
        <v>2.5801407349491794</v>
      </c>
      <c r="S3936">
        <v>14.308053166536357</v>
      </c>
      <c r="T3936">
        <v>3.2838154808444098</v>
      </c>
      <c r="U3936">
        <f t="shared" si="368"/>
        <v>2.5801407349491795E-2</v>
      </c>
      <c r="AA3936">
        <v>14.2</v>
      </c>
      <c r="AB3936">
        <v>2.3E-2</v>
      </c>
      <c r="AC3936" s="2">
        <f t="shared" si="369"/>
        <v>2.3E-2</v>
      </c>
      <c r="AH3936" s="2">
        <f t="shared" si="370"/>
        <v>9.0079999999999991</v>
      </c>
      <c r="AI3936" s="2">
        <f>IF(ISNUMBER(AH3936),SUMIFS($AH$1:AH3936,$A$1:A3936,A3936,C$1:$C3936,C3936,$G$1:G3936,G3936,$E$1:E3936,E3936),"")</f>
        <v>12.378</v>
      </c>
      <c r="AJ3936">
        <f t="shared" si="371"/>
        <v>13</v>
      </c>
    </row>
    <row r="3937" spans="1:36" x14ac:dyDescent="0.25">
      <c r="A3937" s="14" t="s">
        <v>81</v>
      </c>
      <c r="B3937" t="s">
        <v>80</v>
      </c>
      <c r="C3937" t="s">
        <v>79</v>
      </c>
      <c r="D3937" s="13">
        <v>42024</v>
      </c>
      <c r="E3937">
        <v>2</v>
      </c>
      <c r="F3937">
        <v>500</v>
      </c>
      <c r="G3937" s="2" t="s">
        <v>89</v>
      </c>
      <c r="H3937" s="2" t="s">
        <v>12</v>
      </c>
      <c r="I3937">
        <v>2</v>
      </c>
      <c r="J3937" s="2" t="s">
        <v>77</v>
      </c>
      <c r="K3937" s="2">
        <v>450</v>
      </c>
      <c r="L3937" s="2"/>
      <c r="M3937" s="2" t="str">
        <f t="shared" si="366"/>
        <v/>
      </c>
      <c r="N3937">
        <v>3958.0660213333335</v>
      </c>
      <c r="O3937" s="2">
        <f t="shared" si="367"/>
        <v>395.80660213333334</v>
      </c>
      <c r="P3937" s="2">
        <f>IF(ISNUMBER(O3937),SUMIFS(O$1:$O3937,A$1:$A3937,A3937,C$1:$C3937,C3937,G$1:$G3937,G3937,E$1:$E3937,E3937),"")</f>
        <v>485.7793081333333</v>
      </c>
      <c r="R3937">
        <v>1.2029846200700471</v>
      </c>
      <c r="S3937">
        <v>11.268463529770061</v>
      </c>
      <c r="T3937">
        <v>6.365159128978223</v>
      </c>
      <c r="U3937">
        <f t="shared" si="368"/>
        <v>1.2029846200700472E-2</v>
      </c>
      <c r="AA3937">
        <v>15.3</v>
      </c>
      <c r="AB3937">
        <v>2.4E-2</v>
      </c>
      <c r="AC3937" s="2">
        <f t="shared" si="369"/>
        <v>2.4E-2</v>
      </c>
      <c r="AH3937" s="2">
        <f t="shared" si="370"/>
        <v>9.4990000000000006</v>
      </c>
      <c r="AI3937" s="2">
        <f>IF(ISNUMBER(AH3937),SUMIFS($AH$1:AH3937,$A$1:A3937,A3937,C$1:$C3937,C3937,$G$1:G3937,G3937,$E$1:E3937,E3937),"")</f>
        <v>13.278</v>
      </c>
      <c r="AJ3937">
        <f t="shared" si="371"/>
        <v>13</v>
      </c>
    </row>
    <row r="3938" spans="1:36" x14ac:dyDescent="0.25">
      <c r="A3938" s="14" t="s">
        <v>86</v>
      </c>
      <c r="B3938" t="s">
        <v>80</v>
      </c>
      <c r="C3938" t="s">
        <v>79</v>
      </c>
      <c r="D3938" s="13">
        <v>42024</v>
      </c>
      <c r="E3938">
        <v>3</v>
      </c>
      <c r="F3938">
        <v>0</v>
      </c>
      <c r="G3938" s="2" t="s">
        <v>89</v>
      </c>
      <c r="H3938" s="2" t="s">
        <v>12</v>
      </c>
      <c r="I3938">
        <v>2</v>
      </c>
      <c r="J3938" s="2" t="s">
        <v>77</v>
      </c>
      <c r="K3938" s="2">
        <v>0</v>
      </c>
      <c r="L3938" s="2"/>
      <c r="M3938" s="2" t="str">
        <f t="shared" si="366"/>
        <v/>
      </c>
      <c r="N3938">
        <v>2403.2647466666658</v>
      </c>
      <c r="O3938" s="2">
        <f t="shared" si="367"/>
        <v>240.32647466666657</v>
      </c>
      <c r="P3938" s="2">
        <f>IF(ISNUMBER(O3938),SUMIFS(O$1:$O3938,A$1:$A3938,A3938,C$1:$C3938,C3938,G$1:$G3938,G3938,E$1:$E3938,E3938),"")</f>
        <v>375.99459666666661</v>
      </c>
      <c r="R3938">
        <v>12.847111394829239</v>
      </c>
      <c r="S3938">
        <v>8.2030003191828911</v>
      </c>
      <c r="T3938">
        <v>9.5435684647302903</v>
      </c>
      <c r="U3938">
        <f t="shared" si="368"/>
        <v>0.12847111394829239</v>
      </c>
      <c r="AA3938">
        <v>12.2</v>
      </c>
      <c r="AB3938">
        <v>1.9E-2</v>
      </c>
      <c r="AC3938" s="2">
        <f t="shared" si="369"/>
        <v>1.9E-2</v>
      </c>
      <c r="AH3938" s="2">
        <f t="shared" si="370"/>
        <v>4.5659999999999998</v>
      </c>
      <c r="AI3938" s="2">
        <f>IF(ISNUMBER(AH3938),SUMIFS($AH$1:AH3938,$A$1:A3938,A3938,C$1:$C3938,C3938,$G$1:G3938,G3938,$E$1:E3938,E3938),"")</f>
        <v>9.4499999999999993</v>
      </c>
      <c r="AJ3938">
        <f t="shared" si="371"/>
        <v>13</v>
      </c>
    </row>
    <row r="3939" spans="1:36" x14ac:dyDescent="0.25">
      <c r="A3939" s="14" t="s">
        <v>85</v>
      </c>
      <c r="B3939" t="s">
        <v>80</v>
      </c>
      <c r="C3939" t="s">
        <v>79</v>
      </c>
      <c r="D3939" s="13">
        <v>42024</v>
      </c>
      <c r="E3939">
        <v>3</v>
      </c>
      <c r="F3939">
        <v>50</v>
      </c>
      <c r="G3939" s="2" t="s">
        <v>89</v>
      </c>
      <c r="H3939" s="2" t="s">
        <v>12</v>
      </c>
      <c r="I3939">
        <v>2</v>
      </c>
      <c r="J3939" s="2" t="s">
        <v>77</v>
      </c>
      <c r="K3939" s="2">
        <v>45</v>
      </c>
      <c r="L3939" s="2"/>
      <c r="M3939" s="2" t="str">
        <f t="shared" si="366"/>
        <v/>
      </c>
      <c r="N3939">
        <v>3078.3899359999996</v>
      </c>
      <c r="O3939" s="2">
        <f t="shared" si="367"/>
        <v>307.83899359999998</v>
      </c>
      <c r="P3939" s="2">
        <f>IF(ISNUMBER(O3939),SUMIFS(O$1:$O3939,A$1:$A3939,A3939,C$1:$C3939,C3939,G$1:$G3939,G3939,E$1:$E3939,E3939),"")</f>
        <v>450.82208373333333</v>
      </c>
      <c r="R3939">
        <v>1.6731279330748825</v>
      </c>
      <c r="S3939">
        <v>1.1630279534788817</v>
      </c>
      <c r="T3939">
        <v>13.895123444195063</v>
      </c>
      <c r="U3939">
        <f t="shared" si="368"/>
        <v>1.6731279330748826E-2</v>
      </c>
      <c r="AA3939">
        <v>11.6</v>
      </c>
      <c r="AB3939">
        <v>1.9E-2</v>
      </c>
      <c r="AC3939" s="2">
        <f t="shared" si="369"/>
        <v>1.9E-2</v>
      </c>
      <c r="AH3939" s="2">
        <f t="shared" si="370"/>
        <v>5.8490000000000002</v>
      </c>
      <c r="AI3939" s="2">
        <f>IF(ISNUMBER(AH3939),SUMIFS($AH$1:AH3939,$A$1:A3939,A3939,C$1:$C3939,C3939,$G$1:G3939,G3939,$E$1:E3939,E3939),"")</f>
        <v>11.282</v>
      </c>
      <c r="AJ3939">
        <f t="shared" si="371"/>
        <v>13</v>
      </c>
    </row>
    <row r="3940" spans="1:36" x14ac:dyDescent="0.25">
      <c r="A3940" s="14" t="s">
        <v>84</v>
      </c>
      <c r="B3940" t="s">
        <v>80</v>
      </c>
      <c r="C3940" t="s">
        <v>79</v>
      </c>
      <c r="D3940" s="13">
        <v>42024</v>
      </c>
      <c r="E3940">
        <v>3</v>
      </c>
      <c r="F3940">
        <v>100</v>
      </c>
      <c r="G3940" s="2" t="s">
        <v>89</v>
      </c>
      <c r="H3940" s="2" t="s">
        <v>12</v>
      </c>
      <c r="I3940">
        <v>2</v>
      </c>
      <c r="J3940" s="2" t="s">
        <v>77</v>
      </c>
      <c r="K3940" s="2">
        <v>90</v>
      </c>
      <c r="L3940" s="2"/>
      <c r="M3940" s="2" t="str">
        <f t="shared" si="366"/>
        <v/>
      </c>
      <c r="N3940">
        <v>2980.9922799999999</v>
      </c>
      <c r="O3940" s="2">
        <f t="shared" si="367"/>
        <v>298.09922799999998</v>
      </c>
      <c r="P3940" s="2">
        <f>IF(ISNUMBER(O3940),SUMIFS(O$1:$O3940,A$1:$A3940,A3940,C$1:$C3940,C3940,G$1:$G3940,G3940,E$1:$E3940,E3940),"")</f>
        <v>432.07361333333336</v>
      </c>
      <c r="R3940">
        <v>11.360616529364867</v>
      </c>
      <c r="S3940">
        <v>12.583045442466116</v>
      </c>
      <c r="T3940">
        <v>8.4374169545575342</v>
      </c>
      <c r="U3940">
        <f t="shared" si="368"/>
        <v>0.11360616529364867</v>
      </c>
      <c r="AA3940">
        <v>11.7</v>
      </c>
      <c r="AB3940">
        <v>1.9E-2</v>
      </c>
      <c r="AC3940" s="2">
        <f t="shared" si="369"/>
        <v>1.9E-2</v>
      </c>
      <c r="AH3940" s="2">
        <f t="shared" si="370"/>
        <v>5.6639999999999997</v>
      </c>
      <c r="AI3940" s="2">
        <f>IF(ISNUMBER(AH3940),SUMIFS($AH$1:AH3940,$A$1:A3940,A3940,C$1:$C3940,C3940,$G$1:G3940,G3940,$E$1:E3940,E3940),"")</f>
        <v>10.888999999999999</v>
      </c>
      <c r="AJ3940">
        <f t="shared" si="371"/>
        <v>13</v>
      </c>
    </row>
    <row r="3941" spans="1:36" x14ac:dyDescent="0.25">
      <c r="A3941" s="14" t="s">
        <v>83</v>
      </c>
      <c r="B3941" t="s">
        <v>80</v>
      </c>
      <c r="C3941" t="s">
        <v>79</v>
      </c>
      <c r="D3941" s="13">
        <v>42024</v>
      </c>
      <c r="E3941">
        <v>3</v>
      </c>
      <c r="F3941">
        <v>200</v>
      </c>
      <c r="G3941" s="2" t="s">
        <v>89</v>
      </c>
      <c r="H3941" s="2" t="s">
        <v>12</v>
      </c>
      <c r="I3941">
        <v>2</v>
      </c>
      <c r="J3941" s="2" t="s">
        <v>77</v>
      </c>
      <c r="K3941" s="2">
        <v>180</v>
      </c>
      <c r="L3941" s="2"/>
      <c r="M3941" s="2" t="str">
        <f t="shared" si="366"/>
        <v/>
      </c>
      <c r="N3941">
        <v>2395.3030560000002</v>
      </c>
      <c r="O3941" s="2">
        <f t="shared" si="367"/>
        <v>239.53030560000002</v>
      </c>
      <c r="P3941" s="2">
        <f>IF(ISNUMBER(O3941),SUMIFS(O$1:$O3941,A$1:$A3941,A3941,C$1:$C3941,C3941,G$1:$G3941,G3941,E$1:$E3941,E3941),"")</f>
        <v>308.11945479999997</v>
      </c>
      <c r="R3941">
        <v>9.4844295128569573</v>
      </c>
      <c r="S3941">
        <v>36.283757591420077</v>
      </c>
      <c r="T3941">
        <v>5.8017831761209466</v>
      </c>
      <c r="U3941">
        <f t="shared" si="368"/>
        <v>9.4844295128569567E-2</v>
      </c>
      <c r="AA3941">
        <v>12.5</v>
      </c>
      <c r="AB3941">
        <v>0.02</v>
      </c>
      <c r="AC3941" s="2">
        <f t="shared" si="369"/>
        <v>0.02</v>
      </c>
      <c r="AH3941" s="2">
        <f t="shared" si="370"/>
        <v>4.7910000000000004</v>
      </c>
      <c r="AI3941" s="2">
        <f>IF(ISNUMBER(AH3941),SUMIFS($AH$1:AH3941,$A$1:A3941,A3941,C$1:$C3941,C3941,$G$1:G3941,G3941,$E$1:E3941,E3941),"")</f>
        <v>7.3290000000000006</v>
      </c>
      <c r="AJ3941">
        <f t="shared" si="371"/>
        <v>13</v>
      </c>
    </row>
    <row r="3942" spans="1:36" x14ac:dyDescent="0.25">
      <c r="A3942" s="14" t="s">
        <v>82</v>
      </c>
      <c r="B3942" t="s">
        <v>80</v>
      </c>
      <c r="C3942" t="s">
        <v>79</v>
      </c>
      <c r="D3942" s="13">
        <v>42024</v>
      </c>
      <c r="E3942">
        <v>3</v>
      </c>
      <c r="F3942">
        <v>350</v>
      </c>
      <c r="G3942" s="2" t="s">
        <v>89</v>
      </c>
      <c r="H3942" s="2" t="s">
        <v>12</v>
      </c>
      <c r="I3942">
        <v>2</v>
      </c>
      <c r="J3942" s="2" t="s">
        <v>77</v>
      </c>
      <c r="K3942" s="2">
        <v>315</v>
      </c>
      <c r="L3942" s="2"/>
      <c r="M3942" s="2" t="str">
        <f t="shared" si="366"/>
        <v/>
      </c>
      <c r="N3942">
        <v>4875.1304533333341</v>
      </c>
      <c r="O3942" s="2">
        <f t="shared" si="367"/>
        <v>487.51304533333342</v>
      </c>
      <c r="P3942" s="2">
        <f>IF(ISNUMBER(O3942),SUMIFS(O$1:$O3942,A$1:$A3942,A3942,C$1:$C3942,C3942,G$1:$G3942,G3942,E$1:$E3942,E3942),"")</f>
        <v>623.99920533333341</v>
      </c>
      <c r="R3942">
        <v>4.1800101129276923</v>
      </c>
      <c r="S3942">
        <v>0</v>
      </c>
      <c r="T3942">
        <v>7.4161469745491315</v>
      </c>
      <c r="U3942">
        <f t="shared" si="368"/>
        <v>4.1800101129276922E-2</v>
      </c>
      <c r="AA3942">
        <v>14.9</v>
      </c>
      <c r="AB3942">
        <v>2.4E-2</v>
      </c>
      <c r="AC3942" s="2">
        <f t="shared" si="369"/>
        <v>2.4E-2</v>
      </c>
      <c r="AH3942" s="2">
        <f t="shared" si="370"/>
        <v>11.7</v>
      </c>
      <c r="AI3942" s="2">
        <f>IF(ISNUMBER(AH3942),SUMIFS($AH$1:AH3942,$A$1:A3942,A3942,C$1:$C3942,C3942,$G$1:G3942,G3942,$E$1:E3942,E3942),"")</f>
        <v>17.704999999999998</v>
      </c>
      <c r="AJ3942">
        <f t="shared" si="371"/>
        <v>13</v>
      </c>
    </row>
    <row r="3943" spans="1:36" x14ac:dyDescent="0.25">
      <c r="A3943" s="14" t="s">
        <v>81</v>
      </c>
      <c r="B3943" t="s">
        <v>80</v>
      </c>
      <c r="C3943" t="s">
        <v>79</v>
      </c>
      <c r="D3943" s="13">
        <v>42024</v>
      </c>
      <c r="E3943">
        <v>3</v>
      </c>
      <c r="F3943">
        <v>500</v>
      </c>
      <c r="G3943" s="2" t="s">
        <v>89</v>
      </c>
      <c r="H3943" s="2" t="s">
        <v>12</v>
      </c>
      <c r="I3943">
        <v>2</v>
      </c>
      <c r="J3943" s="2" t="s">
        <v>77</v>
      </c>
      <c r="K3943" s="2">
        <v>450</v>
      </c>
      <c r="L3943" s="2"/>
      <c r="M3943" s="2" t="str">
        <f t="shared" si="366"/>
        <v/>
      </c>
      <c r="N3943">
        <v>3360.9358999999999</v>
      </c>
      <c r="O3943" s="2">
        <f t="shared" si="367"/>
        <v>336.09359000000001</v>
      </c>
      <c r="P3943" s="2">
        <f>IF(ISNUMBER(O3943),SUMIFS(O$1:$O3943,A$1:$A3943,A3943,C$1:$C3943,C3943,G$1:$G3943,G3943,E$1:$E3943,E3943),"")</f>
        <v>467.06145040000001</v>
      </c>
      <c r="R3943">
        <v>3.4830328144249072</v>
      </c>
      <c r="S3943">
        <v>3.7518199126441929</v>
      </c>
      <c r="T3943">
        <v>9.2955538134169551</v>
      </c>
      <c r="U3943">
        <f t="shared" si="368"/>
        <v>3.4830328144249072E-2</v>
      </c>
      <c r="AA3943">
        <v>13.4</v>
      </c>
      <c r="AB3943">
        <v>2.1000000000000001E-2</v>
      </c>
      <c r="AC3943" s="2">
        <f t="shared" si="369"/>
        <v>2.1000000000000001E-2</v>
      </c>
      <c r="AH3943" s="2">
        <f t="shared" si="370"/>
        <v>7.0579999999999998</v>
      </c>
      <c r="AI3943" s="2">
        <f>IF(ISNUMBER(AH3943),SUMIFS($AH$1:AH3943,$A$1:A3943,A3943,C$1:$C3943,C3943,$G$1:G3943,G3943,$E$1:E3943,E3943),"")</f>
        <v>11.904</v>
      </c>
      <c r="AJ3943">
        <f t="shared" si="371"/>
        <v>13</v>
      </c>
    </row>
    <row r="3944" spans="1:36" x14ac:dyDescent="0.25">
      <c r="A3944" s="14" t="s">
        <v>86</v>
      </c>
      <c r="B3944" t="s">
        <v>80</v>
      </c>
      <c r="C3944" t="s">
        <v>79</v>
      </c>
      <c r="D3944" s="13">
        <v>42032</v>
      </c>
      <c r="E3944">
        <v>1</v>
      </c>
      <c r="F3944">
        <v>0</v>
      </c>
      <c r="G3944" s="2" t="s">
        <v>89</v>
      </c>
      <c r="H3944" s="2" t="s">
        <v>12</v>
      </c>
      <c r="I3944">
        <v>3</v>
      </c>
      <c r="J3944" s="2" t="s">
        <v>88</v>
      </c>
      <c r="K3944" s="2">
        <v>0</v>
      </c>
      <c r="L3944" s="2">
        <v>2867</v>
      </c>
      <c r="M3944" s="2">
        <f t="shared" si="366"/>
        <v>286.7</v>
      </c>
      <c r="O3944" s="2" t="str">
        <f t="shared" si="367"/>
        <v/>
      </c>
      <c r="P3944" s="2" t="str">
        <f>IF(ISNUMBER(O3944),SUMIFS(O$1:$O3944,A$1:$A3944,A3944,C$1:$C3944,C3944,G$1:$G3944,G3944,E$1:$E3944,E3944),"")</f>
        <v/>
      </c>
      <c r="U3944" t="str">
        <f t="shared" si="368"/>
        <v/>
      </c>
      <c r="AA3944">
        <v>13.2</v>
      </c>
      <c r="AB3944">
        <v>2.1000000000000001E-2</v>
      </c>
      <c r="AC3944" s="2">
        <f t="shared" si="369"/>
        <v>2.1000000000000001E-2</v>
      </c>
      <c r="AH3944" s="2" t="str">
        <f t="shared" si="370"/>
        <v/>
      </c>
      <c r="AI3944" s="2" t="str">
        <f>IF(ISNUMBER(AH3944),SUMIFS($AH$1:AH3944,$A$1:A3944,A3944,C$1:$C3944,C3944,$G$1:G3944,G3944,$E$1:E3944,E3944),"")</f>
        <v/>
      </c>
      <c r="AJ3944">
        <f t="shared" si="371"/>
        <v>6</v>
      </c>
    </row>
    <row r="3945" spans="1:36" x14ac:dyDescent="0.25">
      <c r="A3945" s="14" t="s">
        <v>85</v>
      </c>
      <c r="B3945" t="s">
        <v>80</v>
      </c>
      <c r="C3945" t="s">
        <v>79</v>
      </c>
      <c r="D3945" s="13">
        <v>42032</v>
      </c>
      <c r="E3945">
        <v>1</v>
      </c>
      <c r="F3945">
        <v>50</v>
      </c>
      <c r="G3945" s="2" t="s">
        <v>89</v>
      </c>
      <c r="H3945" s="2" t="s">
        <v>12</v>
      </c>
      <c r="I3945">
        <v>3</v>
      </c>
      <c r="J3945" s="2" t="s">
        <v>88</v>
      </c>
      <c r="K3945" s="2">
        <v>45</v>
      </c>
      <c r="L3945" s="2">
        <v>2735</v>
      </c>
      <c r="M3945" s="2">
        <f t="shared" si="366"/>
        <v>273.5</v>
      </c>
      <c r="O3945" s="2" t="str">
        <f t="shared" si="367"/>
        <v/>
      </c>
      <c r="P3945" s="2" t="str">
        <f>IF(ISNUMBER(O3945),SUMIFS(O$1:$O3945,A$1:$A3945,A3945,C$1:$C3945,C3945,G$1:$G3945,G3945,E$1:$E3945,E3945),"")</f>
        <v/>
      </c>
      <c r="U3945" t="str">
        <f t="shared" si="368"/>
        <v/>
      </c>
      <c r="AA3945">
        <v>12.1</v>
      </c>
      <c r="AB3945">
        <v>1.9E-2</v>
      </c>
      <c r="AC3945" s="2">
        <f t="shared" si="369"/>
        <v>1.9E-2</v>
      </c>
      <c r="AH3945" s="2" t="str">
        <f t="shared" si="370"/>
        <v/>
      </c>
      <c r="AI3945" s="2" t="str">
        <f>IF(ISNUMBER(AH3945),SUMIFS($AH$1:AH3945,$A$1:A3945,A3945,C$1:$C3945,C3945,$G$1:G3945,G3945,$E$1:E3945,E3945),"")</f>
        <v/>
      </c>
      <c r="AJ3945">
        <f t="shared" si="371"/>
        <v>6</v>
      </c>
    </row>
    <row r="3946" spans="1:36" x14ac:dyDescent="0.25">
      <c r="A3946" s="14" t="s">
        <v>84</v>
      </c>
      <c r="B3946" t="s">
        <v>80</v>
      </c>
      <c r="C3946" t="s">
        <v>79</v>
      </c>
      <c r="D3946" s="13">
        <v>42032</v>
      </c>
      <c r="E3946">
        <v>1</v>
      </c>
      <c r="F3946">
        <v>100</v>
      </c>
      <c r="G3946" s="2" t="s">
        <v>89</v>
      </c>
      <c r="H3946" s="2" t="s">
        <v>12</v>
      </c>
      <c r="I3946">
        <v>3</v>
      </c>
      <c r="J3946" s="2" t="s">
        <v>88</v>
      </c>
      <c r="K3946" s="2">
        <v>90</v>
      </c>
      <c r="L3946" s="2">
        <v>2735</v>
      </c>
      <c r="M3946" s="2">
        <f t="shared" si="366"/>
        <v>273.5</v>
      </c>
      <c r="O3946" s="2" t="str">
        <f t="shared" si="367"/>
        <v/>
      </c>
      <c r="P3946" s="2" t="str">
        <f>IF(ISNUMBER(O3946),SUMIFS(O$1:$O3946,A$1:$A3946,A3946,C$1:$C3946,C3946,G$1:$G3946,G3946,E$1:$E3946,E3946),"")</f>
        <v/>
      </c>
      <c r="U3946" t="str">
        <f t="shared" si="368"/>
        <v/>
      </c>
      <c r="AA3946">
        <v>12.1</v>
      </c>
      <c r="AB3946">
        <v>1.9E-2</v>
      </c>
      <c r="AC3946" s="2">
        <f t="shared" si="369"/>
        <v>1.9E-2</v>
      </c>
      <c r="AH3946" s="2" t="str">
        <f t="shared" si="370"/>
        <v/>
      </c>
      <c r="AI3946" s="2" t="str">
        <f>IF(ISNUMBER(AH3946),SUMIFS($AH$1:AH3946,$A$1:A3946,A3946,C$1:$C3946,C3946,$G$1:G3946,G3946,$E$1:E3946,E3946),"")</f>
        <v/>
      </c>
      <c r="AJ3946">
        <f t="shared" si="371"/>
        <v>6</v>
      </c>
    </row>
    <row r="3947" spans="1:36" x14ac:dyDescent="0.25">
      <c r="A3947" s="14" t="s">
        <v>83</v>
      </c>
      <c r="B3947" t="s">
        <v>80</v>
      </c>
      <c r="C3947" t="s">
        <v>79</v>
      </c>
      <c r="D3947" s="13">
        <v>42032</v>
      </c>
      <c r="E3947">
        <v>1</v>
      </c>
      <c r="F3947">
        <v>200</v>
      </c>
      <c r="G3947" s="2" t="s">
        <v>89</v>
      </c>
      <c r="H3947" s="2" t="s">
        <v>12</v>
      </c>
      <c r="I3947">
        <v>3</v>
      </c>
      <c r="J3947" s="2" t="s">
        <v>88</v>
      </c>
      <c r="K3947" s="2">
        <v>180</v>
      </c>
      <c r="L3947" s="2">
        <v>2801</v>
      </c>
      <c r="M3947" s="2">
        <f t="shared" si="366"/>
        <v>280.10000000000002</v>
      </c>
      <c r="O3947" s="2" t="str">
        <f t="shared" si="367"/>
        <v/>
      </c>
      <c r="P3947" s="2" t="str">
        <f>IF(ISNUMBER(O3947),SUMIFS(O$1:$O3947,A$1:$A3947,A3947,C$1:$C3947,C3947,G$1:$G3947,G3947,E$1:$E3947,E3947),"")</f>
        <v/>
      </c>
      <c r="U3947" t="str">
        <f t="shared" si="368"/>
        <v/>
      </c>
      <c r="AA3947">
        <v>9.9</v>
      </c>
      <c r="AB3947">
        <v>1.6E-2</v>
      </c>
      <c r="AC3947" s="2">
        <f t="shared" si="369"/>
        <v>1.6E-2</v>
      </c>
      <c r="AH3947" s="2" t="str">
        <f t="shared" si="370"/>
        <v/>
      </c>
      <c r="AI3947" s="2" t="str">
        <f>IF(ISNUMBER(AH3947),SUMIFS($AH$1:AH3947,$A$1:A3947,A3947,C$1:$C3947,C3947,$G$1:G3947,G3947,$E$1:E3947,E3947),"")</f>
        <v/>
      </c>
      <c r="AJ3947">
        <f t="shared" si="371"/>
        <v>6</v>
      </c>
    </row>
    <row r="3948" spans="1:36" x14ac:dyDescent="0.25">
      <c r="A3948" s="14" t="s">
        <v>82</v>
      </c>
      <c r="B3948" t="s">
        <v>80</v>
      </c>
      <c r="C3948" t="s">
        <v>79</v>
      </c>
      <c r="D3948" s="13">
        <v>42032</v>
      </c>
      <c r="E3948">
        <v>1</v>
      </c>
      <c r="F3948">
        <v>350</v>
      </c>
      <c r="G3948" s="2" t="s">
        <v>89</v>
      </c>
      <c r="H3948" s="2" t="s">
        <v>12</v>
      </c>
      <c r="I3948">
        <v>3</v>
      </c>
      <c r="J3948" s="2" t="s">
        <v>88</v>
      </c>
      <c r="K3948" s="2">
        <v>315</v>
      </c>
      <c r="L3948" s="2">
        <v>2735</v>
      </c>
      <c r="M3948" s="2">
        <f t="shared" si="366"/>
        <v>273.5</v>
      </c>
      <c r="O3948" s="2" t="str">
        <f t="shared" si="367"/>
        <v/>
      </c>
      <c r="P3948" s="2" t="str">
        <f>IF(ISNUMBER(O3948),SUMIFS(O$1:$O3948,A$1:$A3948,A3948,C$1:$C3948,C3948,G$1:$G3948,G3948,E$1:$E3948,E3948),"")</f>
        <v/>
      </c>
      <c r="U3948" t="str">
        <f t="shared" si="368"/>
        <v/>
      </c>
      <c r="AA3948">
        <v>13.9</v>
      </c>
      <c r="AB3948">
        <v>2.2000000000000002E-2</v>
      </c>
      <c r="AC3948" s="2">
        <f t="shared" si="369"/>
        <v>2.2000000000000002E-2</v>
      </c>
      <c r="AH3948" s="2" t="str">
        <f t="shared" si="370"/>
        <v/>
      </c>
      <c r="AI3948" s="2" t="str">
        <f>IF(ISNUMBER(AH3948),SUMIFS($AH$1:AH3948,$A$1:A3948,A3948,C$1:$C3948,C3948,$G$1:G3948,G3948,$E$1:E3948,E3948),"")</f>
        <v/>
      </c>
      <c r="AJ3948">
        <f t="shared" si="371"/>
        <v>6</v>
      </c>
    </row>
    <row r="3949" spans="1:36" x14ac:dyDescent="0.25">
      <c r="A3949" s="14" t="s">
        <v>81</v>
      </c>
      <c r="B3949" t="s">
        <v>80</v>
      </c>
      <c r="C3949" t="s">
        <v>79</v>
      </c>
      <c r="D3949" s="13">
        <v>42032</v>
      </c>
      <c r="E3949">
        <v>1</v>
      </c>
      <c r="F3949">
        <v>500</v>
      </c>
      <c r="G3949" s="2" t="s">
        <v>89</v>
      </c>
      <c r="H3949" s="2" t="s">
        <v>12</v>
      </c>
      <c r="I3949">
        <v>3</v>
      </c>
      <c r="J3949" s="2" t="s">
        <v>88</v>
      </c>
      <c r="K3949" s="2">
        <v>450</v>
      </c>
      <c r="L3949" s="2">
        <v>2702</v>
      </c>
      <c r="M3949" s="2">
        <f t="shared" si="366"/>
        <v>270.2</v>
      </c>
      <c r="O3949" s="2" t="str">
        <f t="shared" si="367"/>
        <v/>
      </c>
      <c r="P3949" s="2" t="str">
        <f>IF(ISNUMBER(O3949),SUMIFS(O$1:$O3949,A$1:$A3949,A3949,C$1:$C3949,C3949,G$1:$G3949,G3949,E$1:$E3949,E3949),"")</f>
        <v/>
      </c>
      <c r="U3949" t="str">
        <f t="shared" si="368"/>
        <v/>
      </c>
      <c r="AA3949">
        <v>12.5</v>
      </c>
      <c r="AB3949">
        <v>0.02</v>
      </c>
      <c r="AC3949" s="2">
        <f t="shared" si="369"/>
        <v>0.02</v>
      </c>
      <c r="AH3949" s="2" t="str">
        <f t="shared" si="370"/>
        <v/>
      </c>
      <c r="AI3949" s="2" t="str">
        <f>IF(ISNUMBER(AH3949),SUMIFS($AH$1:AH3949,$A$1:A3949,A3949,C$1:$C3949,C3949,$G$1:G3949,G3949,$E$1:E3949,E3949),"")</f>
        <v/>
      </c>
      <c r="AJ3949">
        <f t="shared" si="371"/>
        <v>6</v>
      </c>
    </row>
    <row r="3950" spans="1:36" x14ac:dyDescent="0.25">
      <c r="A3950" s="14" t="s">
        <v>86</v>
      </c>
      <c r="B3950" t="s">
        <v>80</v>
      </c>
      <c r="C3950" t="s">
        <v>79</v>
      </c>
      <c r="D3950" s="13">
        <v>42032</v>
      </c>
      <c r="E3950">
        <v>2</v>
      </c>
      <c r="F3950">
        <v>0</v>
      </c>
      <c r="G3950" s="2" t="s">
        <v>89</v>
      </c>
      <c r="H3950" s="2" t="s">
        <v>12</v>
      </c>
      <c r="I3950">
        <v>3</v>
      </c>
      <c r="J3950" s="2" t="s">
        <v>88</v>
      </c>
      <c r="K3950" s="2">
        <v>0</v>
      </c>
      <c r="L3950" s="2">
        <v>2867</v>
      </c>
      <c r="M3950" s="2">
        <f t="shared" si="366"/>
        <v>286.7</v>
      </c>
      <c r="O3950" s="2" t="str">
        <f t="shared" si="367"/>
        <v/>
      </c>
      <c r="P3950" s="2" t="str">
        <f>IF(ISNUMBER(O3950),SUMIFS(O$1:$O3950,A$1:$A3950,A3950,C$1:$C3950,C3950,G$1:$G3950,G3950,E$1:$E3950,E3950),"")</f>
        <v/>
      </c>
      <c r="U3950" t="str">
        <f t="shared" si="368"/>
        <v/>
      </c>
      <c r="AA3950">
        <v>9.4</v>
      </c>
      <c r="AB3950">
        <v>1.4999999999999999E-2</v>
      </c>
      <c r="AC3950" s="2">
        <f t="shared" si="369"/>
        <v>1.4999999999999999E-2</v>
      </c>
      <c r="AH3950" s="2" t="str">
        <f t="shared" si="370"/>
        <v/>
      </c>
      <c r="AI3950" s="2" t="str">
        <f>IF(ISNUMBER(AH3950),SUMIFS($AH$1:AH3950,$A$1:A3950,A3950,C$1:$C3950,C3950,$G$1:G3950,G3950,$E$1:E3950,E3950),"")</f>
        <v/>
      </c>
      <c r="AJ3950">
        <f t="shared" si="371"/>
        <v>6</v>
      </c>
    </row>
    <row r="3951" spans="1:36" x14ac:dyDescent="0.25">
      <c r="A3951" s="14" t="s">
        <v>85</v>
      </c>
      <c r="B3951" t="s">
        <v>80</v>
      </c>
      <c r="C3951" t="s">
        <v>79</v>
      </c>
      <c r="D3951" s="13">
        <v>42032</v>
      </c>
      <c r="E3951">
        <v>2</v>
      </c>
      <c r="F3951">
        <v>50</v>
      </c>
      <c r="G3951" s="2" t="s">
        <v>89</v>
      </c>
      <c r="H3951" s="2" t="s">
        <v>12</v>
      </c>
      <c r="I3951">
        <v>3</v>
      </c>
      <c r="J3951" s="2" t="s">
        <v>88</v>
      </c>
      <c r="K3951" s="2">
        <v>45</v>
      </c>
      <c r="L3951" s="2">
        <v>2570</v>
      </c>
      <c r="M3951" s="2">
        <f t="shared" si="366"/>
        <v>257</v>
      </c>
      <c r="O3951" s="2" t="str">
        <f t="shared" si="367"/>
        <v/>
      </c>
      <c r="P3951" s="2" t="str">
        <f>IF(ISNUMBER(O3951),SUMIFS(O$1:$O3951,A$1:$A3951,A3951,C$1:$C3951,C3951,G$1:$G3951,G3951,E$1:$E3951,E3951),"")</f>
        <v/>
      </c>
      <c r="U3951" t="str">
        <f t="shared" si="368"/>
        <v/>
      </c>
      <c r="AA3951">
        <v>12.6</v>
      </c>
      <c r="AB3951">
        <v>0.02</v>
      </c>
      <c r="AC3951" s="2">
        <f t="shared" si="369"/>
        <v>0.02</v>
      </c>
      <c r="AH3951" s="2" t="str">
        <f t="shared" si="370"/>
        <v/>
      </c>
      <c r="AI3951" s="2" t="str">
        <f>IF(ISNUMBER(AH3951),SUMIFS($AH$1:AH3951,$A$1:A3951,A3951,C$1:$C3951,C3951,$G$1:G3951,G3951,$E$1:E3951,E3951),"")</f>
        <v/>
      </c>
      <c r="AJ3951">
        <f t="shared" si="371"/>
        <v>6</v>
      </c>
    </row>
    <row r="3952" spans="1:36" x14ac:dyDescent="0.25">
      <c r="A3952" s="14" t="s">
        <v>84</v>
      </c>
      <c r="B3952" t="s">
        <v>80</v>
      </c>
      <c r="C3952" t="s">
        <v>79</v>
      </c>
      <c r="D3952" s="13">
        <v>42032</v>
      </c>
      <c r="E3952">
        <v>2</v>
      </c>
      <c r="F3952">
        <v>100</v>
      </c>
      <c r="G3952" s="2" t="s">
        <v>89</v>
      </c>
      <c r="H3952" s="2" t="s">
        <v>12</v>
      </c>
      <c r="I3952">
        <v>3</v>
      </c>
      <c r="J3952" s="2" t="s">
        <v>88</v>
      </c>
      <c r="K3952" s="2">
        <v>90</v>
      </c>
      <c r="L3952" s="2">
        <v>3065</v>
      </c>
      <c r="M3952" s="2">
        <f t="shared" si="366"/>
        <v>306.5</v>
      </c>
      <c r="O3952" s="2" t="str">
        <f t="shared" si="367"/>
        <v/>
      </c>
      <c r="P3952" s="2" t="str">
        <f>IF(ISNUMBER(O3952),SUMIFS(O$1:$O3952,A$1:$A3952,A3952,C$1:$C3952,C3952,G$1:$G3952,G3952,E$1:$E3952,E3952),"")</f>
        <v/>
      </c>
      <c r="U3952" t="str">
        <f t="shared" si="368"/>
        <v/>
      </c>
      <c r="AA3952">
        <v>12.6</v>
      </c>
      <c r="AB3952">
        <v>0.02</v>
      </c>
      <c r="AC3952" s="2">
        <f t="shared" si="369"/>
        <v>0.02</v>
      </c>
      <c r="AH3952" s="2" t="str">
        <f t="shared" si="370"/>
        <v/>
      </c>
      <c r="AI3952" s="2" t="str">
        <f>IF(ISNUMBER(AH3952),SUMIFS($AH$1:AH3952,$A$1:A3952,A3952,C$1:$C3952,C3952,$G$1:G3952,G3952,$E$1:E3952,E3952),"")</f>
        <v/>
      </c>
      <c r="AJ3952">
        <f t="shared" si="371"/>
        <v>6</v>
      </c>
    </row>
    <row r="3953" spans="1:36" x14ac:dyDescent="0.25">
      <c r="A3953" s="14" t="s">
        <v>83</v>
      </c>
      <c r="B3953" t="s">
        <v>80</v>
      </c>
      <c r="C3953" t="s">
        <v>79</v>
      </c>
      <c r="D3953" s="13">
        <v>42032</v>
      </c>
      <c r="E3953">
        <v>2</v>
      </c>
      <c r="F3953">
        <v>200</v>
      </c>
      <c r="G3953" s="2" t="s">
        <v>89</v>
      </c>
      <c r="H3953" s="2" t="s">
        <v>12</v>
      </c>
      <c r="I3953">
        <v>3</v>
      </c>
      <c r="J3953" s="2" t="s">
        <v>88</v>
      </c>
      <c r="K3953" s="2">
        <v>180</v>
      </c>
      <c r="L3953" s="2">
        <v>2966</v>
      </c>
      <c r="M3953" s="2">
        <f t="shared" si="366"/>
        <v>296.60000000000002</v>
      </c>
      <c r="O3953" s="2" t="str">
        <f t="shared" si="367"/>
        <v/>
      </c>
      <c r="P3953" s="2" t="str">
        <f>IF(ISNUMBER(O3953),SUMIFS(O$1:$O3953,A$1:$A3953,A3953,C$1:$C3953,C3953,G$1:$G3953,G3953,E$1:$E3953,E3953),"")</f>
        <v/>
      </c>
      <c r="U3953" t="str">
        <f t="shared" si="368"/>
        <v/>
      </c>
      <c r="AA3953">
        <v>10.4</v>
      </c>
      <c r="AB3953">
        <v>1.7000000000000001E-2</v>
      </c>
      <c r="AC3953" s="2">
        <f t="shared" si="369"/>
        <v>1.7000000000000001E-2</v>
      </c>
      <c r="AH3953" s="2" t="str">
        <f t="shared" si="370"/>
        <v/>
      </c>
      <c r="AI3953" s="2" t="str">
        <f>IF(ISNUMBER(AH3953),SUMIFS($AH$1:AH3953,$A$1:A3953,A3953,C$1:$C3953,C3953,$G$1:G3953,G3953,$E$1:E3953,E3953),"")</f>
        <v/>
      </c>
      <c r="AJ3953">
        <f t="shared" si="371"/>
        <v>6</v>
      </c>
    </row>
    <row r="3954" spans="1:36" x14ac:dyDescent="0.25">
      <c r="A3954" s="14" t="s">
        <v>82</v>
      </c>
      <c r="B3954" t="s">
        <v>80</v>
      </c>
      <c r="C3954" t="s">
        <v>79</v>
      </c>
      <c r="D3954" s="13">
        <v>42032</v>
      </c>
      <c r="E3954">
        <v>2</v>
      </c>
      <c r="F3954">
        <v>350</v>
      </c>
      <c r="G3954" s="2" t="s">
        <v>89</v>
      </c>
      <c r="H3954" s="2" t="s">
        <v>12</v>
      </c>
      <c r="I3954">
        <v>3</v>
      </c>
      <c r="J3954" s="2" t="s">
        <v>88</v>
      </c>
      <c r="K3954" s="2">
        <v>315</v>
      </c>
      <c r="L3954" s="2">
        <v>2801</v>
      </c>
      <c r="M3954" s="2">
        <f t="shared" si="366"/>
        <v>280.10000000000002</v>
      </c>
      <c r="O3954" s="2" t="str">
        <f t="shared" si="367"/>
        <v/>
      </c>
      <c r="P3954" s="2" t="str">
        <f>IF(ISNUMBER(O3954),SUMIFS(O$1:$O3954,A$1:$A3954,A3954,C$1:$C3954,C3954,G$1:$G3954,G3954,E$1:$E3954,E3954),"")</f>
        <v/>
      </c>
      <c r="U3954" t="str">
        <f t="shared" si="368"/>
        <v/>
      </c>
      <c r="AA3954">
        <v>14.4</v>
      </c>
      <c r="AB3954">
        <v>2.3E-2</v>
      </c>
      <c r="AC3954" s="2">
        <f t="shared" si="369"/>
        <v>2.3E-2</v>
      </c>
      <c r="AH3954" s="2" t="str">
        <f t="shared" si="370"/>
        <v/>
      </c>
      <c r="AI3954" s="2" t="str">
        <f>IF(ISNUMBER(AH3954),SUMIFS($AH$1:AH3954,$A$1:A3954,A3954,C$1:$C3954,C3954,$G$1:G3954,G3954,$E$1:E3954,E3954),"")</f>
        <v/>
      </c>
      <c r="AJ3954">
        <f t="shared" si="371"/>
        <v>6</v>
      </c>
    </row>
    <row r="3955" spans="1:36" x14ac:dyDescent="0.25">
      <c r="A3955" s="14" t="s">
        <v>81</v>
      </c>
      <c r="B3955" t="s">
        <v>80</v>
      </c>
      <c r="C3955" t="s">
        <v>79</v>
      </c>
      <c r="D3955" s="13">
        <v>42032</v>
      </c>
      <c r="E3955">
        <v>2</v>
      </c>
      <c r="F3955">
        <v>500</v>
      </c>
      <c r="G3955" s="2" t="s">
        <v>89</v>
      </c>
      <c r="H3955" s="2" t="s">
        <v>12</v>
      </c>
      <c r="I3955">
        <v>3</v>
      </c>
      <c r="J3955" s="2" t="s">
        <v>88</v>
      </c>
      <c r="K3955" s="2">
        <v>450</v>
      </c>
      <c r="L3955" s="2">
        <v>2801</v>
      </c>
      <c r="M3955" s="2">
        <f t="shared" si="366"/>
        <v>280.10000000000002</v>
      </c>
      <c r="O3955" s="2" t="str">
        <f t="shared" si="367"/>
        <v/>
      </c>
      <c r="P3955" s="2" t="str">
        <f>IF(ISNUMBER(O3955),SUMIFS(O$1:$O3955,A$1:$A3955,A3955,C$1:$C3955,C3955,G$1:$G3955,G3955,E$1:$E3955,E3955),"")</f>
        <v/>
      </c>
      <c r="U3955" t="str">
        <f t="shared" si="368"/>
        <v/>
      </c>
      <c r="AA3955">
        <v>11</v>
      </c>
      <c r="AB3955">
        <v>1.8000000000000002E-2</v>
      </c>
      <c r="AC3955" s="2">
        <f t="shared" si="369"/>
        <v>1.8000000000000002E-2</v>
      </c>
      <c r="AH3955" s="2" t="str">
        <f t="shared" si="370"/>
        <v/>
      </c>
      <c r="AI3955" s="2" t="str">
        <f>IF(ISNUMBER(AH3955),SUMIFS($AH$1:AH3955,$A$1:A3955,A3955,C$1:$C3955,C3955,$G$1:G3955,G3955,$E$1:E3955,E3955),"")</f>
        <v/>
      </c>
      <c r="AJ3955">
        <f t="shared" si="371"/>
        <v>6</v>
      </c>
    </row>
    <row r="3956" spans="1:36" x14ac:dyDescent="0.25">
      <c r="A3956" s="14" t="s">
        <v>86</v>
      </c>
      <c r="B3956" t="s">
        <v>80</v>
      </c>
      <c r="C3956" t="s">
        <v>79</v>
      </c>
      <c r="D3956" s="13">
        <v>42032</v>
      </c>
      <c r="E3956">
        <v>3</v>
      </c>
      <c r="F3956">
        <v>0</v>
      </c>
      <c r="G3956" s="2" t="s">
        <v>89</v>
      </c>
      <c r="H3956" s="2" t="s">
        <v>12</v>
      </c>
      <c r="I3956">
        <v>3</v>
      </c>
      <c r="J3956" s="2" t="s">
        <v>88</v>
      </c>
      <c r="K3956" s="2">
        <v>0</v>
      </c>
      <c r="L3956" s="2">
        <v>3164</v>
      </c>
      <c r="M3956" s="2">
        <f t="shared" si="366"/>
        <v>316.39999999999998</v>
      </c>
      <c r="O3956" s="2" t="str">
        <f t="shared" si="367"/>
        <v/>
      </c>
      <c r="P3956" s="2" t="str">
        <f>IF(ISNUMBER(O3956),SUMIFS(O$1:$O3956,A$1:$A3956,A3956,C$1:$C3956,C3956,G$1:$G3956,G3956,E$1:$E3956,E3956),"")</f>
        <v/>
      </c>
      <c r="U3956" t="str">
        <f t="shared" si="368"/>
        <v/>
      </c>
      <c r="AA3956">
        <v>11.5</v>
      </c>
      <c r="AB3956">
        <v>1.8000000000000002E-2</v>
      </c>
      <c r="AC3956" s="2">
        <f t="shared" si="369"/>
        <v>1.8000000000000002E-2</v>
      </c>
      <c r="AH3956" s="2" t="str">
        <f t="shared" si="370"/>
        <v/>
      </c>
      <c r="AI3956" s="2" t="str">
        <f>IF(ISNUMBER(AH3956),SUMIFS($AH$1:AH3956,$A$1:A3956,A3956,C$1:$C3956,C3956,$G$1:G3956,G3956,$E$1:E3956,E3956),"")</f>
        <v/>
      </c>
      <c r="AJ3956">
        <f t="shared" si="371"/>
        <v>6</v>
      </c>
    </row>
    <row r="3957" spans="1:36" x14ac:dyDescent="0.25">
      <c r="A3957" s="14" t="s">
        <v>85</v>
      </c>
      <c r="B3957" t="s">
        <v>80</v>
      </c>
      <c r="C3957" t="s">
        <v>79</v>
      </c>
      <c r="D3957" s="13">
        <v>42032</v>
      </c>
      <c r="E3957">
        <v>3</v>
      </c>
      <c r="F3957">
        <v>50</v>
      </c>
      <c r="G3957" s="2" t="s">
        <v>89</v>
      </c>
      <c r="H3957" s="2" t="s">
        <v>12</v>
      </c>
      <c r="I3957">
        <v>3</v>
      </c>
      <c r="J3957" s="2" t="s">
        <v>88</v>
      </c>
      <c r="K3957" s="2">
        <v>45</v>
      </c>
      <c r="L3957" s="2">
        <v>3362</v>
      </c>
      <c r="M3957" s="2">
        <f t="shared" si="366"/>
        <v>336.2</v>
      </c>
      <c r="O3957" s="2" t="str">
        <f t="shared" si="367"/>
        <v/>
      </c>
      <c r="P3957" s="2" t="str">
        <f>IF(ISNUMBER(O3957),SUMIFS(O$1:$O3957,A$1:$A3957,A3957,C$1:$C3957,C3957,G$1:$G3957,G3957,E$1:$E3957,E3957),"")</f>
        <v/>
      </c>
      <c r="U3957" t="str">
        <f t="shared" si="368"/>
        <v/>
      </c>
      <c r="AA3957">
        <v>12.5</v>
      </c>
      <c r="AB3957">
        <v>0.02</v>
      </c>
      <c r="AC3957" s="2">
        <f t="shared" si="369"/>
        <v>0.02</v>
      </c>
      <c r="AH3957" s="2" t="str">
        <f t="shared" si="370"/>
        <v/>
      </c>
      <c r="AI3957" s="2" t="str">
        <f>IF(ISNUMBER(AH3957),SUMIFS($AH$1:AH3957,$A$1:A3957,A3957,C$1:$C3957,C3957,$G$1:G3957,G3957,$E$1:E3957,E3957),"")</f>
        <v/>
      </c>
      <c r="AJ3957">
        <f t="shared" si="371"/>
        <v>6</v>
      </c>
    </row>
    <row r="3958" spans="1:36" x14ac:dyDescent="0.25">
      <c r="A3958" s="14" t="s">
        <v>84</v>
      </c>
      <c r="B3958" t="s">
        <v>80</v>
      </c>
      <c r="C3958" t="s">
        <v>79</v>
      </c>
      <c r="D3958" s="13">
        <v>42032</v>
      </c>
      <c r="E3958">
        <v>3</v>
      </c>
      <c r="F3958">
        <v>100</v>
      </c>
      <c r="G3958" s="2" t="s">
        <v>89</v>
      </c>
      <c r="H3958" s="2" t="s">
        <v>12</v>
      </c>
      <c r="I3958">
        <v>3</v>
      </c>
      <c r="J3958" s="2" t="s">
        <v>88</v>
      </c>
      <c r="K3958" s="2">
        <v>90</v>
      </c>
      <c r="L3958" s="2">
        <v>3197</v>
      </c>
      <c r="M3958" s="2">
        <f t="shared" si="366"/>
        <v>319.7</v>
      </c>
      <c r="O3958" s="2" t="str">
        <f t="shared" si="367"/>
        <v/>
      </c>
      <c r="P3958" s="2" t="str">
        <f>IF(ISNUMBER(O3958),SUMIFS(O$1:$O3958,A$1:$A3958,A3958,C$1:$C3958,C3958,G$1:$G3958,G3958,E$1:$E3958,E3958),"")</f>
        <v/>
      </c>
      <c r="U3958" t="str">
        <f t="shared" si="368"/>
        <v/>
      </c>
      <c r="AA3958">
        <v>14.4</v>
      </c>
      <c r="AB3958">
        <v>2.3E-2</v>
      </c>
      <c r="AC3958" s="2">
        <f t="shared" si="369"/>
        <v>2.3E-2</v>
      </c>
      <c r="AH3958" s="2" t="str">
        <f t="shared" si="370"/>
        <v/>
      </c>
      <c r="AI3958" s="2" t="str">
        <f>IF(ISNUMBER(AH3958),SUMIFS($AH$1:AH3958,$A$1:A3958,A3958,C$1:$C3958,C3958,$G$1:G3958,G3958,$E$1:E3958,E3958),"")</f>
        <v/>
      </c>
      <c r="AJ3958">
        <f t="shared" si="371"/>
        <v>6</v>
      </c>
    </row>
    <row r="3959" spans="1:36" x14ac:dyDescent="0.25">
      <c r="A3959" s="14" t="s">
        <v>83</v>
      </c>
      <c r="B3959" t="s">
        <v>80</v>
      </c>
      <c r="C3959" t="s">
        <v>79</v>
      </c>
      <c r="D3959" s="13">
        <v>42032</v>
      </c>
      <c r="E3959">
        <v>3</v>
      </c>
      <c r="F3959">
        <v>200</v>
      </c>
      <c r="G3959" s="2" t="s">
        <v>89</v>
      </c>
      <c r="H3959" s="2" t="s">
        <v>12</v>
      </c>
      <c r="I3959">
        <v>3</v>
      </c>
      <c r="J3959" s="2" t="s">
        <v>88</v>
      </c>
      <c r="K3959" s="2">
        <v>180</v>
      </c>
      <c r="L3959" s="2">
        <v>3065</v>
      </c>
      <c r="M3959" s="2">
        <f t="shared" si="366"/>
        <v>306.5</v>
      </c>
      <c r="O3959" s="2" t="str">
        <f t="shared" si="367"/>
        <v/>
      </c>
      <c r="P3959" s="2" t="str">
        <f>IF(ISNUMBER(O3959),SUMIFS(O$1:$O3959,A$1:$A3959,A3959,C$1:$C3959,C3959,G$1:$G3959,G3959,E$1:$E3959,E3959),"")</f>
        <v/>
      </c>
      <c r="U3959" t="str">
        <f t="shared" si="368"/>
        <v/>
      </c>
      <c r="AA3959">
        <v>16.600000000000001</v>
      </c>
      <c r="AB3959">
        <v>2.7000000000000003E-2</v>
      </c>
      <c r="AC3959" s="2">
        <f t="shared" si="369"/>
        <v>2.7000000000000003E-2</v>
      </c>
      <c r="AH3959" s="2" t="str">
        <f t="shared" si="370"/>
        <v/>
      </c>
      <c r="AI3959" s="2" t="str">
        <f>IF(ISNUMBER(AH3959),SUMIFS($AH$1:AH3959,$A$1:A3959,A3959,C$1:$C3959,C3959,$G$1:G3959,G3959,$E$1:E3959,E3959),"")</f>
        <v/>
      </c>
      <c r="AJ3959">
        <f t="shared" si="371"/>
        <v>6</v>
      </c>
    </row>
    <row r="3960" spans="1:36" x14ac:dyDescent="0.25">
      <c r="A3960" s="14" t="s">
        <v>82</v>
      </c>
      <c r="B3960" t="s">
        <v>80</v>
      </c>
      <c r="C3960" t="s">
        <v>79</v>
      </c>
      <c r="D3960" s="13">
        <v>42032</v>
      </c>
      <c r="E3960">
        <v>3</v>
      </c>
      <c r="F3960">
        <v>350</v>
      </c>
      <c r="G3960" s="2" t="s">
        <v>89</v>
      </c>
      <c r="H3960" s="2" t="s">
        <v>12</v>
      </c>
      <c r="I3960">
        <v>3</v>
      </c>
      <c r="J3960" s="2" t="s">
        <v>88</v>
      </c>
      <c r="K3960" s="2">
        <v>315</v>
      </c>
      <c r="L3960" s="2">
        <v>2801</v>
      </c>
      <c r="M3960" s="2">
        <f t="shared" si="366"/>
        <v>280.10000000000002</v>
      </c>
      <c r="O3960" s="2" t="str">
        <f t="shared" si="367"/>
        <v/>
      </c>
      <c r="P3960" s="2" t="str">
        <f>IF(ISNUMBER(O3960),SUMIFS(O$1:$O3960,A$1:$A3960,A3960,C$1:$C3960,C3960,G$1:$G3960,G3960,E$1:$E3960,E3960),"")</f>
        <v/>
      </c>
      <c r="U3960" t="str">
        <f t="shared" si="368"/>
        <v/>
      </c>
      <c r="AA3960">
        <v>18.7</v>
      </c>
      <c r="AB3960">
        <v>0.03</v>
      </c>
      <c r="AC3960" s="2">
        <f t="shared" si="369"/>
        <v>0.03</v>
      </c>
      <c r="AH3960" s="2" t="str">
        <f t="shared" si="370"/>
        <v/>
      </c>
      <c r="AI3960" s="2" t="str">
        <f>IF(ISNUMBER(AH3960),SUMIFS($AH$1:AH3960,$A$1:A3960,A3960,C$1:$C3960,C3960,$G$1:G3960,G3960,$E$1:E3960,E3960),"")</f>
        <v/>
      </c>
      <c r="AJ3960">
        <f t="shared" si="371"/>
        <v>6</v>
      </c>
    </row>
    <row r="3961" spans="1:36" x14ac:dyDescent="0.25">
      <c r="A3961" s="14" t="s">
        <v>81</v>
      </c>
      <c r="B3961" t="s">
        <v>80</v>
      </c>
      <c r="C3961" t="s">
        <v>79</v>
      </c>
      <c r="D3961" s="13">
        <v>42032</v>
      </c>
      <c r="E3961">
        <v>3</v>
      </c>
      <c r="F3961">
        <v>500</v>
      </c>
      <c r="G3961" s="2" t="s">
        <v>89</v>
      </c>
      <c r="H3961" s="2" t="s">
        <v>12</v>
      </c>
      <c r="I3961">
        <v>3</v>
      </c>
      <c r="J3961" s="2" t="s">
        <v>88</v>
      </c>
      <c r="K3961" s="2">
        <v>450</v>
      </c>
      <c r="L3961" s="2">
        <v>3197</v>
      </c>
      <c r="M3961" s="2">
        <f t="shared" si="366"/>
        <v>319.7</v>
      </c>
      <c r="O3961" s="2" t="str">
        <f t="shared" si="367"/>
        <v/>
      </c>
      <c r="P3961" s="2" t="str">
        <f>IF(ISNUMBER(O3961),SUMIFS(O$1:$O3961,A$1:$A3961,A3961,C$1:$C3961,C3961,G$1:$G3961,G3961,E$1:$E3961,E3961),"")</f>
        <v/>
      </c>
      <c r="U3961" t="str">
        <f t="shared" si="368"/>
        <v/>
      </c>
      <c r="AA3961">
        <v>17.7</v>
      </c>
      <c r="AB3961">
        <v>2.7999999999999997E-2</v>
      </c>
      <c r="AC3961" s="2">
        <f t="shared" si="369"/>
        <v>2.7999999999999997E-2</v>
      </c>
      <c r="AH3961" s="2" t="str">
        <f t="shared" si="370"/>
        <v/>
      </c>
      <c r="AI3961" s="2" t="str">
        <f>IF(ISNUMBER(AH3961),SUMIFS($AH$1:AH3961,$A$1:A3961,A3961,C$1:$C3961,C3961,$G$1:G3961,G3961,$E$1:E3961,E3961),"")</f>
        <v/>
      </c>
      <c r="AJ3961">
        <f t="shared" si="371"/>
        <v>6</v>
      </c>
    </row>
    <row r="3962" spans="1:36" x14ac:dyDescent="0.25">
      <c r="A3962" s="14" t="s">
        <v>86</v>
      </c>
      <c r="B3962" t="s">
        <v>80</v>
      </c>
      <c r="C3962" t="s">
        <v>79</v>
      </c>
      <c r="D3962" s="13">
        <v>42044</v>
      </c>
      <c r="E3962">
        <v>1</v>
      </c>
      <c r="F3962">
        <v>0</v>
      </c>
      <c r="G3962" s="2" t="s">
        <v>89</v>
      </c>
      <c r="H3962" s="2" t="s">
        <v>12</v>
      </c>
      <c r="I3962">
        <v>3</v>
      </c>
      <c r="J3962" s="2" t="s">
        <v>88</v>
      </c>
      <c r="K3962" s="2">
        <v>0</v>
      </c>
      <c r="L3962" s="2">
        <v>3346</v>
      </c>
      <c r="M3962" s="2">
        <f t="shared" si="366"/>
        <v>334.6</v>
      </c>
      <c r="O3962" s="2" t="str">
        <f t="shared" si="367"/>
        <v/>
      </c>
      <c r="P3962" s="2" t="str">
        <f>IF(ISNUMBER(O3962),SUMIFS(O$1:$O3962,A$1:$A3962,A3962,C$1:$C3962,C3962,G$1:$G3962,G3962,E$1:$E3962,E3962),"")</f>
        <v/>
      </c>
      <c r="U3962" t="str">
        <f t="shared" si="368"/>
        <v/>
      </c>
      <c r="AA3962">
        <v>17.2</v>
      </c>
      <c r="AB3962">
        <v>2.7999999999999997E-2</v>
      </c>
      <c r="AC3962" s="2">
        <f t="shared" si="369"/>
        <v>2.7999999999999997E-2</v>
      </c>
      <c r="AH3962" s="2" t="str">
        <f t="shared" si="370"/>
        <v/>
      </c>
      <c r="AI3962" s="2" t="str">
        <f>IF(ISNUMBER(AH3962),SUMIFS($AH$1:AH3962,$A$1:A3962,A3962,C$1:$C3962,C3962,$G$1:G3962,G3962,$E$1:E3962,E3962),"")</f>
        <v/>
      </c>
      <c r="AJ3962">
        <f t="shared" si="371"/>
        <v>6</v>
      </c>
    </row>
    <row r="3963" spans="1:36" x14ac:dyDescent="0.25">
      <c r="A3963" s="14" t="s">
        <v>85</v>
      </c>
      <c r="B3963" t="s">
        <v>80</v>
      </c>
      <c r="C3963" t="s">
        <v>79</v>
      </c>
      <c r="D3963" s="13">
        <v>42044</v>
      </c>
      <c r="E3963">
        <v>1</v>
      </c>
      <c r="F3963">
        <v>50</v>
      </c>
      <c r="G3963" s="2" t="s">
        <v>89</v>
      </c>
      <c r="H3963" s="2" t="s">
        <v>12</v>
      </c>
      <c r="I3963">
        <v>3</v>
      </c>
      <c r="J3963" s="2" t="s">
        <v>88</v>
      </c>
      <c r="K3963" s="2">
        <v>45</v>
      </c>
      <c r="L3963" s="2">
        <v>3420</v>
      </c>
      <c r="M3963" s="2">
        <f t="shared" si="366"/>
        <v>342</v>
      </c>
      <c r="O3963" s="2" t="str">
        <f t="shared" si="367"/>
        <v/>
      </c>
      <c r="P3963" s="2" t="str">
        <f>IF(ISNUMBER(O3963),SUMIFS(O$1:$O3963,A$1:$A3963,A3963,C$1:$C3963,C3963,G$1:$G3963,G3963,E$1:$E3963,E3963),"")</f>
        <v/>
      </c>
      <c r="U3963" t="str">
        <f t="shared" si="368"/>
        <v/>
      </c>
      <c r="AA3963">
        <v>18.899999999999999</v>
      </c>
      <c r="AB3963">
        <v>0.03</v>
      </c>
      <c r="AC3963" s="2">
        <f t="shared" si="369"/>
        <v>0.03</v>
      </c>
      <c r="AH3963" s="2" t="str">
        <f t="shared" si="370"/>
        <v/>
      </c>
      <c r="AI3963" s="2" t="str">
        <f>IF(ISNUMBER(AH3963),SUMIFS($AH$1:AH3963,$A$1:A3963,A3963,C$1:$C3963,C3963,$G$1:G3963,G3963,$E$1:E3963,E3963),"")</f>
        <v/>
      </c>
      <c r="AJ3963">
        <f t="shared" si="371"/>
        <v>6</v>
      </c>
    </row>
    <row r="3964" spans="1:36" x14ac:dyDescent="0.25">
      <c r="A3964" s="14" t="s">
        <v>84</v>
      </c>
      <c r="B3964" t="s">
        <v>80</v>
      </c>
      <c r="C3964" t="s">
        <v>79</v>
      </c>
      <c r="D3964" s="13">
        <v>42044</v>
      </c>
      <c r="E3964">
        <v>1</v>
      </c>
      <c r="F3964">
        <v>100</v>
      </c>
      <c r="G3964" s="2" t="s">
        <v>89</v>
      </c>
      <c r="H3964" s="2" t="s">
        <v>12</v>
      </c>
      <c r="I3964">
        <v>3</v>
      </c>
      <c r="J3964" s="2" t="s">
        <v>88</v>
      </c>
      <c r="K3964" s="2">
        <v>90</v>
      </c>
      <c r="L3964" s="2">
        <v>3383</v>
      </c>
      <c r="M3964" s="2">
        <f t="shared" si="366"/>
        <v>338.3</v>
      </c>
      <c r="O3964" s="2" t="str">
        <f t="shared" si="367"/>
        <v/>
      </c>
      <c r="P3964" s="2" t="str">
        <f>IF(ISNUMBER(O3964),SUMIFS(O$1:$O3964,A$1:$A3964,A3964,C$1:$C3964,C3964,G$1:$G3964,G3964,E$1:$E3964,E3964),"")</f>
        <v/>
      </c>
      <c r="U3964" t="str">
        <f t="shared" si="368"/>
        <v/>
      </c>
      <c r="AA3964">
        <v>19.8</v>
      </c>
      <c r="AB3964">
        <v>3.2000000000000001E-2</v>
      </c>
      <c r="AC3964" s="2">
        <f t="shared" si="369"/>
        <v>3.2000000000000001E-2</v>
      </c>
      <c r="AH3964" s="2" t="str">
        <f t="shared" si="370"/>
        <v/>
      </c>
      <c r="AI3964" s="2" t="str">
        <f>IF(ISNUMBER(AH3964),SUMIFS($AH$1:AH3964,$A$1:A3964,A3964,C$1:$C3964,C3964,$G$1:G3964,G3964,$E$1:E3964,E3964),"")</f>
        <v/>
      </c>
      <c r="AJ3964">
        <f t="shared" si="371"/>
        <v>6</v>
      </c>
    </row>
    <row r="3965" spans="1:36" x14ac:dyDescent="0.25">
      <c r="A3965" s="14" t="s">
        <v>83</v>
      </c>
      <c r="B3965" t="s">
        <v>80</v>
      </c>
      <c r="C3965" t="s">
        <v>79</v>
      </c>
      <c r="D3965" s="13">
        <v>42044</v>
      </c>
      <c r="E3965">
        <v>1</v>
      </c>
      <c r="F3965">
        <v>200</v>
      </c>
      <c r="G3965" s="2" t="s">
        <v>89</v>
      </c>
      <c r="H3965" s="2" t="s">
        <v>12</v>
      </c>
      <c r="I3965">
        <v>3</v>
      </c>
      <c r="J3965" s="2" t="s">
        <v>88</v>
      </c>
      <c r="K3965" s="2">
        <v>180</v>
      </c>
      <c r="L3965" s="2">
        <v>3420</v>
      </c>
      <c r="M3965" s="2">
        <f t="shared" si="366"/>
        <v>342</v>
      </c>
      <c r="O3965" s="2" t="str">
        <f t="shared" si="367"/>
        <v/>
      </c>
      <c r="P3965" s="2" t="str">
        <f>IF(ISNUMBER(O3965),SUMIFS(O$1:$O3965,A$1:$A3965,A3965,C$1:$C3965,C3965,G$1:$G3965,G3965,E$1:$E3965,E3965),"")</f>
        <v/>
      </c>
      <c r="U3965" t="str">
        <f t="shared" si="368"/>
        <v/>
      </c>
      <c r="AA3965">
        <v>18.7</v>
      </c>
      <c r="AB3965">
        <v>0.03</v>
      </c>
      <c r="AC3965" s="2">
        <f t="shared" si="369"/>
        <v>0.03</v>
      </c>
      <c r="AH3965" s="2" t="str">
        <f t="shared" si="370"/>
        <v/>
      </c>
      <c r="AI3965" s="2" t="str">
        <f>IF(ISNUMBER(AH3965),SUMIFS($AH$1:AH3965,$A$1:A3965,A3965,C$1:$C3965,C3965,$G$1:G3965,G3965,$E$1:E3965,E3965),"")</f>
        <v/>
      </c>
      <c r="AJ3965">
        <f t="shared" si="371"/>
        <v>6</v>
      </c>
    </row>
    <row r="3966" spans="1:36" x14ac:dyDescent="0.25">
      <c r="A3966" s="14" t="s">
        <v>82</v>
      </c>
      <c r="B3966" t="s">
        <v>80</v>
      </c>
      <c r="C3966" t="s">
        <v>79</v>
      </c>
      <c r="D3966" s="13">
        <v>42044</v>
      </c>
      <c r="E3966">
        <v>1</v>
      </c>
      <c r="F3966">
        <v>350</v>
      </c>
      <c r="G3966" s="2" t="s">
        <v>89</v>
      </c>
      <c r="H3966" s="2" t="s">
        <v>12</v>
      </c>
      <c r="I3966">
        <v>3</v>
      </c>
      <c r="J3966" s="2" t="s">
        <v>88</v>
      </c>
      <c r="K3966" s="2">
        <v>315</v>
      </c>
      <c r="L3966" s="2">
        <v>3346</v>
      </c>
      <c r="M3966" s="2">
        <f t="shared" si="366"/>
        <v>334.6</v>
      </c>
      <c r="O3966" s="2" t="str">
        <f t="shared" si="367"/>
        <v/>
      </c>
      <c r="P3966" s="2" t="str">
        <f>IF(ISNUMBER(O3966),SUMIFS(O$1:$O3966,A$1:$A3966,A3966,C$1:$C3966,C3966,G$1:$G3966,G3966,E$1:$E3966,E3966),"")</f>
        <v/>
      </c>
      <c r="U3966" t="str">
        <f t="shared" si="368"/>
        <v/>
      </c>
      <c r="AA3966">
        <v>18.600000000000001</v>
      </c>
      <c r="AB3966">
        <v>0.03</v>
      </c>
      <c r="AC3966" s="2">
        <f t="shared" si="369"/>
        <v>0.03</v>
      </c>
      <c r="AH3966" s="2" t="str">
        <f t="shared" si="370"/>
        <v/>
      </c>
      <c r="AI3966" s="2" t="str">
        <f>IF(ISNUMBER(AH3966),SUMIFS($AH$1:AH3966,$A$1:A3966,A3966,C$1:$C3966,C3966,$G$1:G3966,G3966,$E$1:E3966,E3966),"")</f>
        <v/>
      </c>
      <c r="AJ3966">
        <f t="shared" si="371"/>
        <v>6</v>
      </c>
    </row>
    <row r="3967" spans="1:36" x14ac:dyDescent="0.25">
      <c r="A3967" s="14" t="s">
        <v>81</v>
      </c>
      <c r="B3967" t="s">
        <v>80</v>
      </c>
      <c r="C3967" t="s">
        <v>79</v>
      </c>
      <c r="D3967" s="13">
        <v>42044</v>
      </c>
      <c r="E3967">
        <v>1</v>
      </c>
      <c r="F3967">
        <v>500</v>
      </c>
      <c r="G3967" s="2" t="s">
        <v>89</v>
      </c>
      <c r="H3967" s="2" t="s">
        <v>12</v>
      </c>
      <c r="I3967">
        <v>3</v>
      </c>
      <c r="J3967" s="2" t="s">
        <v>88</v>
      </c>
      <c r="K3967" s="2">
        <v>450</v>
      </c>
      <c r="L3967" s="2">
        <v>3013</v>
      </c>
      <c r="M3967" s="2">
        <f t="shared" si="366"/>
        <v>301.3</v>
      </c>
      <c r="O3967" s="2" t="str">
        <f t="shared" si="367"/>
        <v/>
      </c>
      <c r="P3967" s="2" t="str">
        <f>IF(ISNUMBER(O3967),SUMIFS(O$1:$O3967,A$1:$A3967,A3967,C$1:$C3967,C3967,G$1:$G3967,G3967,E$1:$E3967,E3967),"")</f>
        <v/>
      </c>
      <c r="U3967" t="str">
        <f t="shared" si="368"/>
        <v/>
      </c>
      <c r="AA3967">
        <v>17.5</v>
      </c>
      <c r="AB3967">
        <v>2.7999999999999997E-2</v>
      </c>
      <c r="AC3967" s="2">
        <f t="shared" si="369"/>
        <v>2.7999999999999997E-2</v>
      </c>
      <c r="AH3967" s="2" t="str">
        <f t="shared" si="370"/>
        <v/>
      </c>
      <c r="AI3967" s="2" t="str">
        <f>IF(ISNUMBER(AH3967),SUMIFS($AH$1:AH3967,$A$1:A3967,A3967,C$1:$C3967,C3967,$G$1:G3967,G3967,$E$1:E3967,E3967),"")</f>
        <v/>
      </c>
      <c r="AJ3967">
        <f t="shared" si="371"/>
        <v>6</v>
      </c>
    </row>
    <row r="3968" spans="1:36" x14ac:dyDescent="0.25">
      <c r="A3968" s="14" t="s">
        <v>86</v>
      </c>
      <c r="B3968" t="s">
        <v>80</v>
      </c>
      <c r="C3968" t="s">
        <v>79</v>
      </c>
      <c r="D3968" s="13">
        <v>42044</v>
      </c>
      <c r="E3968">
        <v>2</v>
      </c>
      <c r="F3968">
        <v>0</v>
      </c>
      <c r="G3968" s="2" t="s">
        <v>89</v>
      </c>
      <c r="H3968" s="2" t="s">
        <v>12</v>
      </c>
      <c r="I3968">
        <v>3</v>
      </c>
      <c r="J3968" s="2" t="s">
        <v>88</v>
      </c>
      <c r="K3968" s="2">
        <v>0</v>
      </c>
      <c r="L3968" s="2">
        <v>3494</v>
      </c>
      <c r="M3968" s="2">
        <f t="shared" si="366"/>
        <v>349.4</v>
      </c>
      <c r="O3968" s="2" t="str">
        <f t="shared" si="367"/>
        <v/>
      </c>
      <c r="P3968" s="2" t="str">
        <f>IF(ISNUMBER(O3968),SUMIFS(O$1:$O3968,A$1:$A3968,A3968,C$1:$C3968,C3968,G$1:$G3968,G3968,E$1:$E3968,E3968),"")</f>
        <v/>
      </c>
      <c r="U3968" t="str">
        <f t="shared" si="368"/>
        <v/>
      </c>
      <c r="AA3968">
        <v>14.7</v>
      </c>
      <c r="AB3968">
        <v>2.3E-2</v>
      </c>
      <c r="AC3968" s="2">
        <f t="shared" si="369"/>
        <v>2.3E-2</v>
      </c>
      <c r="AH3968" s="2" t="str">
        <f t="shared" si="370"/>
        <v/>
      </c>
      <c r="AI3968" s="2" t="str">
        <f>IF(ISNUMBER(AH3968),SUMIFS($AH$1:AH3968,$A$1:A3968,A3968,C$1:$C3968,C3968,$G$1:G3968,G3968,$E$1:E3968,E3968),"")</f>
        <v/>
      </c>
      <c r="AJ3968">
        <f t="shared" si="371"/>
        <v>6</v>
      </c>
    </row>
    <row r="3969" spans="1:36" x14ac:dyDescent="0.25">
      <c r="A3969" s="14" t="s">
        <v>85</v>
      </c>
      <c r="B3969" t="s">
        <v>80</v>
      </c>
      <c r="C3969" t="s">
        <v>79</v>
      </c>
      <c r="D3969" s="13">
        <v>42044</v>
      </c>
      <c r="E3969">
        <v>2</v>
      </c>
      <c r="F3969">
        <v>50</v>
      </c>
      <c r="G3969" s="2" t="s">
        <v>89</v>
      </c>
      <c r="H3969" s="2" t="s">
        <v>12</v>
      </c>
      <c r="I3969">
        <v>3</v>
      </c>
      <c r="J3969" s="2" t="s">
        <v>88</v>
      </c>
      <c r="K3969" s="2">
        <v>45</v>
      </c>
      <c r="L3969" s="2">
        <v>3235</v>
      </c>
      <c r="M3969" s="2">
        <f t="shared" si="366"/>
        <v>323.5</v>
      </c>
      <c r="O3969" s="2" t="str">
        <f t="shared" si="367"/>
        <v/>
      </c>
      <c r="P3969" s="2" t="str">
        <f>IF(ISNUMBER(O3969),SUMIFS(O$1:$O3969,A$1:$A3969,A3969,C$1:$C3969,C3969,G$1:$G3969,G3969,E$1:$E3969,E3969),"")</f>
        <v/>
      </c>
      <c r="U3969" t="str">
        <f t="shared" si="368"/>
        <v/>
      </c>
      <c r="AA3969">
        <v>15.6</v>
      </c>
      <c r="AB3969">
        <v>2.5000000000000001E-2</v>
      </c>
      <c r="AC3969" s="2">
        <f t="shared" si="369"/>
        <v>2.5000000000000001E-2</v>
      </c>
      <c r="AH3969" s="2" t="str">
        <f t="shared" si="370"/>
        <v/>
      </c>
      <c r="AI3969" s="2" t="str">
        <f>IF(ISNUMBER(AH3969),SUMIFS($AH$1:AH3969,$A$1:A3969,A3969,C$1:$C3969,C3969,$G$1:G3969,G3969,$E$1:E3969,E3969),"")</f>
        <v/>
      </c>
      <c r="AJ3969">
        <f t="shared" si="371"/>
        <v>6</v>
      </c>
    </row>
    <row r="3970" spans="1:36" x14ac:dyDescent="0.25">
      <c r="A3970" s="14" t="s">
        <v>84</v>
      </c>
      <c r="B3970" t="s">
        <v>80</v>
      </c>
      <c r="C3970" t="s">
        <v>79</v>
      </c>
      <c r="D3970" s="13">
        <v>42044</v>
      </c>
      <c r="E3970">
        <v>2</v>
      </c>
      <c r="F3970">
        <v>100</v>
      </c>
      <c r="G3970" s="2" t="s">
        <v>89</v>
      </c>
      <c r="H3970" s="2" t="s">
        <v>12</v>
      </c>
      <c r="I3970">
        <v>3</v>
      </c>
      <c r="J3970" s="2" t="s">
        <v>88</v>
      </c>
      <c r="K3970" s="2">
        <v>90</v>
      </c>
      <c r="L3970" s="2">
        <v>3494</v>
      </c>
      <c r="M3970" s="2">
        <f t="shared" ref="M3970:M4033" si="372">IF(ISNUMBER(L3970),L3970/10,"")</f>
        <v>349.4</v>
      </c>
      <c r="O3970" s="2" t="str">
        <f t="shared" ref="O3970:O4033" si="373">IF(ISNUMBER(N3970),N3970/10,"")</f>
        <v/>
      </c>
      <c r="P3970" s="2" t="str">
        <f>IF(ISNUMBER(O3970),SUMIFS(O$1:$O3970,A$1:$A3970,A3970,C$1:$C3970,C3970,G$1:$G3970,G3970,E$1:$E3970,E3970),"")</f>
        <v/>
      </c>
      <c r="U3970" t="str">
        <f t="shared" ref="U3970:U4033" si="374">IF(ISNUMBER(R3970),R3970/100,"")</f>
        <v/>
      </c>
      <c r="AA3970">
        <v>20.3</v>
      </c>
      <c r="AB3970">
        <v>3.2000000000000001E-2</v>
      </c>
      <c r="AC3970" s="2">
        <f t="shared" ref="AC3970:AC4033" si="375">IF(ISNUMBER(AB3970),AB3970,"")</f>
        <v>3.2000000000000001E-2</v>
      </c>
      <c r="AH3970" s="2" t="str">
        <f t="shared" ref="AH3970:AH4033" si="376">IF(AND(ISNUMBER(AB3970),ISNUMBER(O3970)),ROUND(O3970*AB3970,3),"")</f>
        <v/>
      </c>
      <c r="AI3970" s="2" t="str">
        <f>IF(ISNUMBER(AH3970),SUMIFS($AH$1:AH3970,$A$1:A3970,A3970,C$1:$C3970,C3970,$G$1:G3970,G3970,$E$1:E3970,E3970),"")</f>
        <v/>
      </c>
      <c r="AJ3970">
        <f t="shared" ref="AJ3970:AJ4033" si="377">COUNT(K3970:AI3970)</f>
        <v>6</v>
      </c>
    </row>
    <row r="3971" spans="1:36" x14ac:dyDescent="0.25">
      <c r="A3971" s="14" t="s">
        <v>83</v>
      </c>
      <c r="B3971" t="s">
        <v>80</v>
      </c>
      <c r="C3971" t="s">
        <v>79</v>
      </c>
      <c r="D3971" s="13">
        <v>42044</v>
      </c>
      <c r="E3971">
        <v>2</v>
      </c>
      <c r="F3971">
        <v>200</v>
      </c>
      <c r="G3971" s="2" t="s">
        <v>89</v>
      </c>
      <c r="H3971" s="2" t="s">
        <v>12</v>
      </c>
      <c r="I3971">
        <v>3</v>
      </c>
      <c r="J3971" s="2" t="s">
        <v>88</v>
      </c>
      <c r="K3971" s="2">
        <v>180</v>
      </c>
      <c r="L3971" s="2">
        <v>3457</v>
      </c>
      <c r="M3971" s="2">
        <f t="shared" si="372"/>
        <v>345.7</v>
      </c>
      <c r="O3971" s="2" t="str">
        <f t="shared" si="373"/>
        <v/>
      </c>
      <c r="P3971" s="2" t="str">
        <f>IF(ISNUMBER(O3971),SUMIFS(O$1:$O3971,A$1:$A3971,A3971,C$1:$C3971,C3971,G$1:$G3971,G3971,E$1:$E3971,E3971),"")</f>
        <v/>
      </c>
      <c r="U3971" t="str">
        <f t="shared" si="374"/>
        <v/>
      </c>
      <c r="AA3971">
        <v>15</v>
      </c>
      <c r="AB3971">
        <v>2.4E-2</v>
      </c>
      <c r="AC3971" s="2">
        <f t="shared" si="375"/>
        <v>2.4E-2</v>
      </c>
      <c r="AH3971" s="2" t="str">
        <f t="shared" si="376"/>
        <v/>
      </c>
      <c r="AI3971" s="2" t="str">
        <f>IF(ISNUMBER(AH3971),SUMIFS($AH$1:AH3971,$A$1:A3971,A3971,C$1:$C3971,C3971,$G$1:G3971,G3971,$E$1:E3971,E3971),"")</f>
        <v/>
      </c>
      <c r="AJ3971">
        <f t="shared" si="377"/>
        <v>6</v>
      </c>
    </row>
    <row r="3972" spans="1:36" x14ac:dyDescent="0.25">
      <c r="A3972" s="14" t="s">
        <v>82</v>
      </c>
      <c r="B3972" t="s">
        <v>80</v>
      </c>
      <c r="C3972" t="s">
        <v>79</v>
      </c>
      <c r="D3972" s="13">
        <v>42044</v>
      </c>
      <c r="E3972">
        <v>2</v>
      </c>
      <c r="F3972">
        <v>350</v>
      </c>
      <c r="G3972" s="2" t="s">
        <v>89</v>
      </c>
      <c r="H3972" s="2" t="s">
        <v>12</v>
      </c>
      <c r="I3972">
        <v>3</v>
      </c>
      <c r="J3972" s="2" t="s">
        <v>88</v>
      </c>
      <c r="K3972" s="2">
        <v>315</v>
      </c>
      <c r="L3972" s="2">
        <v>3864</v>
      </c>
      <c r="M3972" s="2">
        <f t="shared" si="372"/>
        <v>386.4</v>
      </c>
      <c r="O3972" s="2" t="str">
        <f t="shared" si="373"/>
        <v/>
      </c>
      <c r="P3972" s="2" t="str">
        <f>IF(ISNUMBER(O3972),SUMIFS(O$1:$O3972,A$1:$A3972,A3972,C$1:$C3972,C3972,G$1:$G3972,G3972,E$1:$E3972,E3972),"")</f>
        <v/>
      </c>
      <c r="U3972" t="str">
        <f t="shared" si="374"/>
        <v/>
      </c>
      <c r="AA3972">
        <v>17.7</v>
      </c>
      <c r="AB3972">
        <v>2.7999999999999997E-2</v>
      </c>
      <c r="AC3972" s="2">
        <f t="shared" si="375"/>
        <v>2.7999999999999997E-2</v>
      </c>
      <c r="AH3972" s="2" t="str">
        <f t="shared" si="376"/>
        <v/>
      </c>
      <c r="AI3972" s="2" t="str">
        <f>IF(ISNUMBER(AH3972),SUMIFS($AH$1:AH3972,$A$1:A3972,A3972,C$1:$C3972,C3972,$G$1:G3972,G3972,$E$1:E3972,E3972),"")</f>
        <v/>
      </c>
      <c r="AJ3972">
        <f t="shared" si="377"/>
        <v>6</v>
      </c>
    </row>
    <row r="3973" spans="1:36" x14ac:dyDescent="0.25">
      <c r="A3973" s="14" t="s">
        <v>81</v>
      </c>
      <c r="B3973" t="s">
        <v>80</v>
      </c>
      <c r="C3973" t="s">
        <v>79</v>
      </c>
      <c r="D3973" s="13">
        <v>42044</v>
      </c>
      <c r="E3973">
        <v>2</v>
      </c>
      <c r="F3973">
        <v>500</v>
      </c>
      <c r="G3973" s="2" t="s">
        <v>89</v>
      </c>
      <c r="H3973" s="2" t="s">
        <v>12</v>
      </c>
      <c r="I3973">
        <v>3</v>
      </c>
      <c r="J3973" s="2" t="s">
        <v>88</v>
      </c>
      <c r="K3973" s="2">
        <v>450</v>
      </c>
      <c r="L3973" s="2">
        <v>3605</v>
      </c>
      <c r="M3973" s="2">
        <f t="shared" si="372"/>
        <v>360.5</v>
      </c>
      <c r="O3973" s="2" t="str">
        <f t="shared" si="373"/>
        <v/>
      </c>
      <c r="P3973" s="2" t="str">
        <f>IF(ISNUMBER(O3973),SUMIFS(O$1:$O3973,A$1:$A3973,A3973,C$1:$C3973,C3973,G$1:$G3973,G3973,E$1:$E3973,E3973),"")</f>
        <v/>
      </c>
      <c r="U3973" t="str">
        <f t="shared" si="374"/>
        <v/>
      </c>
      <c r="AA3973">
        <v>19.899999999999999</v>
      </c>
      <c r="AB3973">
        <v>3.2000000000000001E-2</v>
      </c>
      <c r="AC3973" s="2">
        <f t="shared" si="375"/>
        <v>3.2000000000000001E-2</v>
      </c>
      <c r="AH3973" s="2" t="str">
        <f t="shared" si="376"/>
        <v/>
      </c>
      <c r="AI3973" s="2" t="str">
        <f>IF(ISNUMBER(AH3973),SUMIFS($AH$1:AH3973,$A$1:A3973,A3973,C$1:$C3973,C3973,$G$1:G3973,G3973,$E$1:E3973,E3973),"")</f>
        <v/>
      </c>
      <c r="AJ3973">
        <f t="shared" si="377"/>
        <v>6</v>
      </c>
    </row>
    <row r="3974" spans="1:36" x14ac:dyDescent="0.25">
      <c r="A3974" s="14" t="s">
        <v>86</v>
      </c>
      <c r="B3974" t="s">
        <v>80</v>
      </c>
      <c r="C3974" t="s">
        <v>79</v>
      </c>
      <c r="D3974" s="13">
        <v>42044</v>
      </c>
      <c r="E3974">
        <v>3</v>
      </c>
      <c r="F3974">
        <v>0</v>
      </c>
      <c r="G3974" s="2" t="s">
        <v>89</v>
      </c>
      <c r="H3974" s="2" t="s">
        <v>12</v>
      </c>
      <c r="I3974">
        <v>3</v>
      </c>
      <c r="J3974" s="2" t="s">
        <v>88</v>
      </c>
      <c r="K3974" s="2">
        <v>0</v>
      </c>
      <c r="L3974" s="2">
        <v>3383</v>
      </c>
      <c r="M3974" s="2">
        <f t="shared" si="372"/>
        <v>338.3</v>
      </c>
      <c r="O3974" s="2" t="str">
        <f t="shared" si="373"/>
        <v/>
      </c>
      <c r="P3974" s="2" t="str">
        <f>IF(ISNUMBER(O3974),SUMIFS(O$1:$O3974,A$1:$A3974,A3974,C$1:$C3974,C3974,G$1:$G3974,G3974,E$1:$E3974,E3974),"")</f>
        <v/>
      </c>
      <c r="U3974" t="str">
        <f t="shared" si="374"/>
        <v/>
      </c>
      <c r="AA3974">
        <v>15.2</v>
      </c>
      <c r="AB3974">
        <v>2.4E-2</v>
      </c>
      <c r="AC3974" s="2">
        <f t="shared" si="375"/>
        <v>2.4E-2</v>
      </c>
      <c r="AH3974" s="2" t="str">
        <f t="shared" si="376"/>
        <v/>
      </c>
      <c r="AI3974" s="2" t="str">
        <f>IF(ISNUMBER(AH3974),SUMIFS($AH$1:AH3974,$A$1:A3974,A3974,C$1:$C3974,C3974,$G$1:G3974,G3974,$E$1:E3974,E3974),"")</f>
        <v/>
      </c>
      <c r="AJ3974">
        <f t="shared" si="377"/>
        <v>6</v>
      </c>
    </row>
    <row r="3975" spans="1:36" x14ac:dyDescent="0.25">
      <c r="A3975" s="14" t="s">
        <v>85</v>
      </c>
      <c r="B3975" t="s">
        <v>80</v>
      </c>
      <c r="C3975" t="s">
        <v>79</v>
      </c>
      <c r="D3975" s="13">
        <v>42044</v>
      </c>
      <c r="E3975">
        <v>3</v>
      </c>
      <c r="F3975">
        <v>50</v>
      </c>
      <c r="G3975" s="2" t="s">
        <v>89</v>
      </c>
      <c r="H3975" s="2" t="s">
        <v>12</v>
      </c>
      <c r="I3975">
        <v>3</v>
      </c>
      <c r="J3975" s="2" t="s">
        <v>88</v>
      </c>
      <c r="K3975" s="2">
        <v>45</v>
      </c>
      <c r="L3975" s="2">
        <v>3753</v>
      </c>
      <c r="M3975" s="2">
        <f t="shared" si="372"/>
        <v>375.3</v>
      </c>
      <c r="O3975" s="2" t="str">
        <f t="shared" si="373"/>
        <v/>
      </c>
      <c r="P3975" s="2" t="str">
        <f>IF(ISNUMBER(O3975),SUMIFS(O$1:$O3975,A$1:$A3975,A3975,C$1:$C3975,C3975,G$1:$G3975,G3975,E$1:$E3975,E3975),"")</f>
        <v/>
      </c>
      <c r="U3975" t="str">
        <f t="shared" si="374"/>
        <v/>
      </c>
      <c r="AA3975">
        <v>15.4</v>
      </c>
      <c r="AB3975">
        <v>2.5000000000000001E-2</v>
      </c>
      <c r="AC3975" s="2">
        <f t="shared" si="375"/>
        <v>2.5000000000000001E-2</v>
      </c>
      <c r="AH3975" s="2" t="str">
        <f t="shared" si="376"/>
        <v/>
      </c>
      <c r="AI3975" s="2" t="str">
        <f>IF(ISNUMBER(AH3975),SUMIFS($AH$1:AH3975,$A$1:A3975,A3975,C$1:$C3975,C3975,$G$1:G3975,G3975,$E$1:E3975,E3975),"")</f>
        <v/>
      </c>
      <c r="AJ3975">
        <f t="shared" si="377"/>
        <v>6</v>
      </c>
    </row>
    <row r="3976" spans="1:36" x14ac:dyDescent="0.25">
      <c r="A3976" s="14" t="s">
        <v>84</v>
      </c>
      <c r="B3976" t="s">
        <v>80</v>
      </c>
      <c r="C3976" t="s">
        <v>79</v>
      </c>
      <c r="D3976" s="13">
        <v>42044</v>
      </c>
      <c r="E3976">
        <v>3</v>
      </c>
      <c r="F3976">
        <v>100</v>
      </c>
      <c r="G3976" s="2" t="s">
        <v>89</v>
      </c>
      <c r="H3976" s="2" t="s">
        <v>12</v>
      </c>
      <c r="I3976">
        <v>3</v>
      </c>
      <c r="J3976" s="2" t="s">
        <v>88</v>
      </c>
      <c r="K3976" s="2">
        <v>90</v>
      </c>
      <c r="L3976" s="2">
        <v>3679</v>
      </c>
      <c r="M3976" s="2">
        <f t="shared" si="372"/>
        <v>367.9</v>
      </c>
      <c r="O3976" s="2" t="str">
        <f t="shared" si="373"/>
        <v/>
      </c>
      <c r="P3976" s="2" t="str">
        <f>IF(ISNUMBER(O3976),SUMIFS(O$1:$O3976,A$1:$A3976,A3976,C$1:$C3976,C3976,G$1:$G3976,G3976,E$1:$E3976,E3976),"")</f>
        <v/>
      </c>
      <c r="U3976" t="str">
        <f t="shared" si="374"/>
        <v/>
      </c>
      <c r="AA3976">
        <v>17.100000000000001</v>
      </c>
      <c r="AB3976">
        <v>2.7000000000000003E-2</v>
      </c>
      <c r="AC3976" s="2">
        <f t="shared" si="375"/>
        <v>2.7000000000000003E-2</v>
      </c>
      <c r="AH3976" s="2" t="str">
        <f t="shared" si="376"/>
        <v/>
      </c>
      <c r="AI3976" s="2" t="str">
        <f>IF(ISNUMBER(AH3976),SUMIFS($AH$1:AH3976,$A$1:A3976,A3976,C$1:$C3976,C3976,$G$1:G3976,G3976,$E$1:E3976,E3976),"")</f>
        <v/>
      </c>
      <c r="AJ3976">
        <f t="shared" si="377"/>
        <v>6</v>
      </c>
    </row>
    <row r="3977" spans="1:36" x14ac:dyDescent="0.25">
      <c r="A3977" s="14" t="s">
        <v>83</v>
      </c>
      <c r="B3977" t="s">
        <v>80</v>
      </c>
      <c r="C3977" t="s">
        <v>79</v>
      </c>
      <c r="D3977" s="13">
        <v>42044</v>
      </c>
      <c r="E3977">
        <v>3</v>
      </c>
      <c r="F3977">
        <v>200</v>
      </c>
      <c r="G3977" s="2" t="s">
        <v>89</v>
      </c>
      <c r="H3977" s="2" t="s">
        <v>12</v>
      </c>
      <c r="I3977">
        <v>3</v>
      </c>
      <c r="J3977" s="2" t="s">
        <v>88</v>
      </c>
      <c r="K3977" s="2">
        <v>180</v>
      </c>
      <c r="L3977" s="2">
        <v>3605</v>
      </c>
      <c r="M3977" s="2">
        <f t="shared" si="372"/>
        <v>360.5</v>
      </c>
      <c r="O3977" s="2" t="str">
        <f t="shared" si="373"/>
        <v/>
      </c>
      <c r="P3977" s="2" t="str">
        <f>IF(ISNUMBER(O3977),SUMIFS(O$1:$O3977,A$1:$A3977,A3977,C$1:$C3977,C3977,G$1:$G3977,G3977,E$1:$E3977,E3977),"")</f>
        <v/>
      </c>
      <c r="U3977" t="str">
        <f t="shared" si="374"/>
        <v/>
      </c>
      <c r="AA3977">
        <v>21.2</v>
      </c>
      <c r="AB3977">
        <v>3.4000000000000002E-2</v>
      </c>
      <c r="AC3977" s="2">
        <f t="shared" si="375"/>
        <v>3.4000000000000002E-2</v>
      </c>
      <c r="AH3977" s="2" t="str">
        <f t="shared" si="376"/>
        <v/>
      </c>
      <c r="AI3977" s="2" t="str">
        <f>IF(ISNUMBER(AH3977),SUMIFS($AH$1:AH3977,$A$1:A3977,A3977,C$1:$C3977,C3977,$G$1:G3977,G3977,$E$1:E3977,E3977),"")</f>
        <v/>
      </c>
      <c r="AJ3977">
        <f t="shared" si="377"/>
        <v>6</v>
      </c>
    </row>
    <row r="3978" spans="1:36" x14ac:dyDescent="0.25">
      <c r="A3978" s="14" t="s">
        <v>82</v>
      </c>
      <c r="B3978" t="s">
        <v>80</v>
      </c>
      <c r="C3978" t="s">
        <v>79</v>
      </c>
      <c r="D3978" s="13">
        <v>42044</v>
      </c>
      <c r="E3978">
        <v>3</v>
      </c>
      <c r="F3978">
        <v>350</v>
      </c>
      <c r="G3978" s="2" t="s">
        <v>89</v>
      </c>
      <c r="H3978" s="2" t="s">
        <v>12</v>
      </c>
      <c r="I3978">
        <v>3</v>
      </c>
      <c r="J3978" s="2" t="s">
        <v>88</v>
      </c>
      <c r="K3978" s="2">
        <v>315</v>
      </c>
      <c r="L3978" s="2">
        <v>3198</v>
      </c>
      <c r="M3978" s="2">
        <f t="shared" si="372"/>
        <v>319.8</v>
      </c>
      <c r="O3978" s="2" t="str">
        <f t="shared" si="373"/>
        <v/>
      </c>
      <c r="P3978" s="2" t="str">
        <f>IF(ISNUMBER(O3978),SUMIFS(O$1:$O3978,A$1:$A3978,A3978,C$1:$C3978,C3978,G$1:$G3978,G3978,E$1:$E3978,E3978),"")</f>
        <v/>
      </c>
      <c r="U3978" t="str">
        <f t="shared" si="374"/>
        <v/>
      </c>
      <c r="AA3978">
        <v>21.1</v>
      </c>
      <c r="AB3978">
        <v>3.4000000000000002E-2</v>
      </c>
      <c r="AC3978" s="2">
        <f t="shared" si="375"/>
        <v>3.4000000000000002E-2</v>
      </c>
      <c r="AH3978" s="2" t="str">
        <f t="shared" si="376"/>
        <v/>
      </c>
      <c r="AI3978" s="2" t="str">
        <f>IF(ISNUMBER(AH3978),SUMIFS($AH$1:AH3978,$A$1:A3978,A3978,C$1:$C3978,C3978,$G$1:G3978,G3978,$E$1:E3978,E3978),"")</f>
        <v/>
      </c>
      <c r="AJ3978">
        <f t="shared" si="377"/>
        <v>6</v>
      </c>
    </row>
    <row r="3979" spans="1:36" x14ac:dyDescent="0.25">
      <c r="A3979" s="14" t="s">
        <v>81</v>
      </c>
      <c r="B3979" t="s">
        <v>80</v>
      </c>
      <c r="C3979" t="s">
        <v>79</v>
      </c>
      <c r="D3979" s="13">
        <v>42044</v>
      </c>
      <c r="E3979">
        <v>3</v>
      </c>
      <c r="F3979">
        <v>500</v>
      </c>
      <c r="G3979" s="2" t="s">
        <v>89</v>
      </c>
      <c r="H3979" s="2" t="s">
        <v>12</v>
      </c>
      <c r="I3979">
        <v>3</v>
      </c>
      <c r="J3979" s="2" t="s">
        <v>88</v>
      </c>
      <c r="K3979" s="2">
        <v>450</v>
      </c>
      <c r="L3979" s="2">
        <v>3753</v>
      </c>
      <c r="M3979" s="2">
        <f t="shared" si="372"/>
        <v>375.3</v>
      </c>
      <c r="O3979" s="2" t="str">
        <f t="shared" si="373"/>
        <v/>
      </c>
      <c r="P3979" s="2" t="str">
        <f>IF(ISNUMBER(O3979),SUMIFS(O$1:$O3979,A$1:$A3979,A3979,C$1:$C3979,C3979,G$1:$G3979,G3979,E$1:$E3979,E3979),"")</f>
        <v/>
      </c>
      <c r="U3979" t="str">
        <f t="shared" si="374"/>
        <v/>
      </c>
      <c r="AA3979">
        <v>20.5</v>
      </c>
      <c r="AB3979">
        <v>3.3000000000000002E-2</v>
      </c>
      <c r="AC3979" s="2">
        <f t="shared" si="375"/>
        <v>3.3000000000000002E-2</v>
      </c>
      <c r="AH3979" s="2" t="str">
        <f t="shared" si="376"/>
        <v/>
      </c>
      <c r="AI3979" s="2" t="str">
        <f>IF(ISNUMBER(AH3979),SUMIFS($AH$1:AH3979,$A$1:A3979,A3979,C$1:$C3979,C3979,$G$1:G3979,G3979,$E$1:E3979,E3979),"")</f>
        <v/>
      </c>
      <c r="AJ3979">
        <f t="shared" si="377"/>
        <v>6</v>
      </c>
    </row>
    <row r="3980" spans="1:36" x14ac:dyDescent="0.25">
      <c r="A3980" s="14" t="s">
        <v>86</v>
      </c>
      <c r="B3980" t="s">
        <v>80</v>
      </c>
      <c r="C3980" t="s">
        <v>79</v>
      </c>
      <c r="D3980" s="13">
        <v>42054</v>
      </c>
      <c r="E3980">
        <v>1</v>
      </c>
      <c r="F3980">
        <v>0</v>
      </c>
      <c r="G3980" s="2" t="s">
        <v>89</v>
      </c>
      <c r="H3980" s="2" t="s">
        <v>12</v>
      </c>
      <c r="I3980">
        <v>3</v>
      </c>
      <c r="J3980" s="2" t="s">
        <v>88</v>
      </c>
      <c r="K3980" s="2">
        <v>0</v>
      </c>
      <c r="L3980" s="2">
        <v>3420</v>
      </c>
      <c r="M3980" s="2">
        <f t="shared" si="372"/>
        <v>342</v>
      </c>
      <c r="O3980" s="2" t="str">
        <f t="shared" si="373"/>
        <v/>
      </c>
      <c r="P3980" s="2" t="str">
        <f>IF(ISNUMBER(O3980),SUMIFS(O$1:$O3980,A$1:$A3980,A3980,C$1:$C3980,C3980,G$1:$G3980,G3980,E$1:$E3980,E3980),"")</f>
        <v/>
      </c>
      <c r="U3980" t="str">
        <f t="shared" si="374"/>
        <v/>
      </c>
      <c r="AA3980">
        <v>21.2</v>
      </c>
      <c r="AB3980">
        <v>3.4000000000000002E-2</v>
      </c>
      <c r="AC3980" s="2">
        <f t="shared" si="375"/>
        <v>3.4000000000000002E-2</v>
      </c>
      <c r="AH3980" s="2" t="str">
        <f t="shared" si="376"/>
        <v/>
      </c>
      <c r="AI3980" s="2" t="str">
        <f>IF(ISNUMBER(AH3980),SUMIFS($AH$1:AH3980,$A$1:A3980,A3980,C$1:$C3980,C3980,$G$1:G3980,G3980,$E$1:E3980,E3980),"")</f>
        <v/>
      </c>
      <c r="AJ3980">
        <f t="shared" si="377"/>
        <v>6</v>
      </c>
    </row>
    <row r="3981" spans="1:36" x14ac:dyDescent="0.25">
      <c r="A3981" s="14" t="s">
        <v>85</v>
      </c>
      <c r="B3981" t="s">
        <v>80</v>
      </c>
      <c r="C3981" t="s">
        <v>79</v>
      </c>
      <c r="D3981" s="13">
        <v>42054</v>
      </c>
      <c r="E3981">
        <v>1</v>
      </c>
      <c r="F3981">
        <v>50</v>
      </c>
      <c r="G3981" s="2" t="s">
        <v>89</v>
      </c>
      <c r="H3981" s="2" t="s">
        <v>12</v>
      </c>
      <c r="I3981">
        <v>3</v>
      </c>
      <c r="J3981" s="2" t="s">
        <v>88</v>
      </c>
      <c r="K3981" s="2">
        <v>45</v>
      </c>
      <c r="L3981" s="2">
        <v>3235</v>
      </c>
      <c r="M3981" s="2">
        <f t="shared" si="372"/>
        <v>323.5</v>
      </c>
      <c r="O3981" s="2" t="str">
        <f t="shared" si="373"/>
        <v/>
      </c>
      <c r="P3981" s="2" t="str">
        <f>IF(ISNUMBER(O3981),SUMIFS(O$1:$O3981,A$1:$A3981,A3981,C$1:$C3981,C3981,G$1:$G3981,G3981,E$1:$E3981,E3981),"")</f>
        <v/>
      </c>
      <c r="U3981" t="str">
        <f t="shared" si="374"/>
        <v/>
      </c>
      <c r="AA3981">
        <v>19.399999999999999</v>
      </c>
      <c r="AB3981">
        <v>3.1E-2</v>
      </c>
      <c r="AC3981" s="2">
        <f t="shared" si="375"/>
        <v>3.1E-2</v>
      </c>
      <c r="AH3981" s="2" t="str">
        <f t="shared" si="376"/>
        <v/>
      </c>
      <c r="AI3981" s="2" t="str">
        <f>IF(ISNUMBER(AH3981),SUMIFS($AH$1:AH3981,$A$1:A3981,A3981,C$1:$C3981,C3981,$G$1:G3981,G3981,$E$1:E3981,E3981),"")</f>
        <v/>
      </c>
      <c r="AJ3981">
        <f t="shared" si="377"/>
        <v>6</v>
      </c>
    </row>
    <row r="3982" spans="1:36" x14ac:dyDescent="0.25">
      <c r="A3982" s="14" t="s">
        <v>84</v>
      </c>
      <c r="B3982" t="s">
        <v>80</v>
      </c>
      <c r="C3982" t="s">
        <v>79</v>
      </c>
      <c r="D3982" s="13">
        <v>42054</v>
      </c>
      <c r="E3982">
        <v>1</v>
      </c>
      <c r="F3982">
        <v>100</v>
      </c>
      <c r="G3982" s="2" t="s">
        <v>89</v>
      </c>
      <c r="H3982" s="2" t="s">
        <v>12</v>
      </c>
      <c r="I3982">
        <v>3</v>
      </c>
      <c r="J3982" s="2" t="s">
        <v>88</v>
      </c>
      <c r="K3982" s="2">
        <v>90</v>
      </c>
      <c r="L3982" s="2">
        <v>3161</v>
      </c>
      <c r="M3982" s="2">
        <f t="shared" si="372"/>
        <v>316.10000000000002</v>
      </c>
      <c r="O3982" s="2" t="str">
        <f t="shared" si="373"/>
        <v/>
      </c>
      <c r="P3982" s="2" t="str">
        <f>IF(ISNUMBER(O3982),SUMIFS(O$1:$O3982,A$1:$A3982,A3982,C$1:$C3982,C3982,G$1:$G3982,G3982,E$1:$E3982,E3982),"")</f>
        <v/>
      </c>
      <c r="U3982" t="str">
        <f t="shared" si="374"/>
        <v/>
      </c>
      <c r="AA3982">
        <v>21</v>
      </c>
      <c r="AB3982">
        <v>3.4000000000000002E-2</v>
      </c>
      <c r="AC3982" s="2">
        <f t="shared" si="375"/>
        <v>3.4000000000000002E-2</v>
      </c>
      <c r="AH3982" s="2" t="str">
        <f t="shared" si="376"/>
        <v/>
      </c>
      <c r="AI3982" s="2" t="str">
        <f>IF(ISNUMBER(AH3982),SUMIFS($AH$1:AH3982,$A$1:A3982,A3982,C$1:$C3982,C3982,$G$1:G3982,G3982,$E$1:E3982,E3982),"")</f>
        <v/>
      </c>
      <c r="AJ3982">
        <f t="shared" si="377"/>
        <v>6</v>
      </c>
    </row>
    <row r="3983" spans="1:36" x14ac:dyDescent="0.25">
      <c r="A3983" s="14" t="s">
        <v>83</v>
      </c>
      <c r="B3983" t="s">
        <v>80</v>
      </c>
      <c r="C3983" t="s">
        <v>79</v>
      </c>
      <c r="D3983" s="13">
        <v>42054</v>
      </c>
      <c r="E3983">
        <v>1</v>
      </c>
      <c r="F3983">
        <v>200</v>
      </c>
      <c r="G3983" s="2" t="s">
        <v>89</v>
      </c>
      <c r="H3983" s="2" t="s">
        <v>12</v>
      </c>
      <c r="I3983">
        <v>3</v>
      </c>
      <c r="J3983" s="2" t="s">
        <v>88</v>
      </c>
      <c r="K3983" s="2">
        <v>180</v>
      </c>
      <c r="L3983" s="2">
        <v>3346</v>
      </c>
      <c r="M3983" s="2">
        <f t="shared" si="372"/>
        <v>334.6</v>
      </c>
      <c r="O3983" s="2" t="str">
        <f t="shared" si="373"/>
        <v/>
      </c>
      <c r="P3983" s="2" t="str">
        <f>IF(ISNUMBER(O3983),SUMIFS(O$1:$O3983,A$1:$A3983,A3983,C$1:$C3983,C3983,G$1:$G3983,G3983,E$1:$E3983,E3983),"")</f>
        <v/>
      </c>
      <c r="U3983" t="str">
        <f t="shared" si="374"/>
        <v/>
      </c>
      <c r="AA3983">
        <v>22.8</v>
      </c>
      <c r="AB3983">
        <v>3.6000000000000004E-2</v>
      </c>
      <c r="AC3983" s="2">
        <f t="shared" si="375"/>
        <v>3.6000000000000004E-2</v>
      </c>
      <c r="AH3983" s="2" t="str">
        <f t="shared" si="376"/>
        <v/>
      </c>
      <c r="AI3983" s="2" t="str">
        <f>IF(ISNUMBER(AH3983),SUMIFS($AH$1:AH3983,$A$1:A3983,A3983,C$1:$C3983,C3983,$G$1:G3983,G3983,$E$1:E3983,E3983),"")</f>
        <v/>
      </c>
      <c r="AJ3983">
        <f t="shared" si="377"/>
        <v>6</v>
      </c>
    </row>
    <row r="3984" spans="1:36" x14ac:dyDescent="0.25">
      <c r="A3984" s="14" t="s">
        <v>82</v>
      </c>
      <c r="B3984" t="s">
        <v>80</v>
      </c>
      <c r="C3984" t="s">
        <v>79</v>
      </c>
      <c r="D3984" s="13">
        <v>42054</v>
      </c>
      <c r="E3984">
        <v>1</v>
      </c>
      <c r="F3984">
        <v>350</v>
      </c>
      <c r="G3984" s="2" t="s">
        <v>89</v>
      </c>
      <c r="H3984" s="2" t="s">
        <v>12</v>
      </c>
      <c r="I3984">
        <v>3</v>
      </c>
      <c r="J3984" s="2" t="s">
        <v>88</v>
      </c>
      <c r="K3984" s="2">
        <v>315</v>
      </c>
      <c r="L3984" s="2">
        <v>3087</v>
      </c>
      <c r="M3984" s="2">
        <f t="shared" si="372"/>
        <v>308.7</v>
      </c>
      <c r="O3984" s="2" t="str">
        <f t="shared" si="373"/>
        <v/>
      </c>
      <c r="P3984" s="2" t="str">
        <f>IF(ISNUMBER(O3984),SUMIFS(O$1:$O3984,A$1:$A3984,A3984,C$1:$C3984,C3984,G$1:$G3984,G3984,E$1:$E3984,E3984),"")</f>
        <v/>
      </c>
      <c r="U3984" t="str">
        <f t="shared" si="374"/>
        <v/>
      </c>
      <c r="AA3984">
        <v>22.4</v>
      </c>
      <c r="AB3984">
        <v>3.6000000000000004E-2</v>
      </c>
      <c r="AC3984" s="2">
        <f t="shared" si="375"/>
        <v>3.6000000000000004E-2</v>
      </c>
      <c r="AH3984" s="2" t="str">
        <f t="shared" si="376"/>
        <v/>
      </c>
      <c r="AI3984" s="2" t="str">
        <f>IF(ISNUMBER(AH3984),SUMIFS($AH$1:AH3984,$A$1:A3984,A3984,C$1:$C3984,C3984,$G$1:G3984,G3984,$E$1:E3984,E3984),"")</f>
        <v/>
      </c>
      <c r="AJ3984">
        <f t="shared" si="377"/>
        <v>6</v>
      </c>
    </row>
    <row r="3985" spans="1:36" x14ac:dyDescent="0.25">
      <c r="A3985" s="14" t="s">
        <v>81</v>
      </c>
      <c r="B3985" t="s">
        <v>80</v>
      </c>
      <c r="C3985" t="s">
        <v>79</v>
      </c>
      <c r="D3985" s="13">
        <v>42054</v>
      </c>
      <c r="E3985">
        <v>1</v>
      </c>
      <c r="F3985">
        <v>500</v>
      </c>
      <c r="G3985" s="2" t="s">
        <v>89</v>
      </c>
      <c r="H3985" s="2" t="s">
        <v>12</v>
      </c>
      <c r="I3985">
        <v>3</v>
      </c>
      <c r="J3985" s="2" t="s">
        <v>88</v>
      </c>
      <c r="K3985" s="2">
        <v>450</v>
      </c>
      <c r="L3985" s="2">
        <v>2754</v>
      </c>
      <c r="M3985" s="2">
        <f t="shared" si="372"/>
        <v>275.39999999999998</v>
      </c>
      <c r="O3985" s="2" t="str">
        <f t="shared" si="373"/>
        <v/>
      </c>
      <c r="P3985" s="2" t="str">
        <f>IF(ISNUMBER(O3985),SUMIFS(O$1:$O3985,A$1:$A3985,A3985,C$1:$C3985,C3985,G$1:$G3985,G3985,E$1:$E3985,E3985),"")</f>
        <v/>
      </c>
      <c r="U3985" t="str">
        <f t="shared" si="374"/>
        <v/>
      </c>
      <c r="AA3985">
        <v>24.7</v>
      </c>
      <c r="AB3985">
        <v>0.04</v>
      </c>
      <c r="AC3985" s="2">
        <f t="shared" si="375"/>
        <v>0.04</v>
      </c>
      <c r="AH3985" s="2" t="str">
        <f t="shared" si="376"/>
        <v/>
      </c>
      <c r="AI3985" s="2" t="str">
        <f>IF(ISNUMBER(AH3985),SUMIFS($AH$1:AH3985,$A$1:A3985,A3985,C$1:$C3985,C3985,$G$1:G3985,G3985,$E$1:E3985,E3985),"")</f>
        <v/>
      </c>
      <c r="AJ3985">
        <f t="shared" si="377"/>
        <v>6</v>
      </c>
    </row>
    <row r="3986" spans="1:36" x14ac:dyDescent="0.25">
      <c r="A3986" s="14" t="s">
        <v>86</v>
      </c>
      <c r="B3986" t="s">
        <v>80</v>
      </c>
      <c r="C3986" t="s">
        <v>79</v>
      </c>
      <c r="D3986" s="13">
        <v>42054</v>
      </c>
      <c r="E3986">
        <v>2</v>
      </c>
      <c r="F3986">
        <v>0</v>
      </c>
      <c r="G3986" s="2" t="s">
        <v>89</v>
      </c>
      <c r="H3986" s="2" t="s">
        <v>12</v>
      </c>
      <c r="I3986">
        <v>3</v>
      </c>
      <c r="J3986" s="2" t="s">
        <v>88</v>
      </c>
      <c r="K3986" s="2">
        <v>0</v>
      </c>
      <c r="L3986" s="2">
        <v>3050</v>
      </c>
      <c r="M3986" s="2">
        <f t="shared" si="372"/>
        <v>305</v>
      </c>
      <c r="O3986" s="2" t="str">
        <f t="shared" si="373"/>
        <v/>
      </c>
      <c r="P3986" s="2" t="str">
        <f>IF(ISNUMBER(O3986),SUMIFS(O$1:$O3986,A$1:$A3986,A3986,C$1:$C3986,C3986,G$1:$G3986,G3986,E$1:$E3986,E3986),"")</f>
        <v/>
      </c>
      <c r="U3986" t="str">
        <f t="shared" si="374"/>
        <v/>
      </c>
      <c r="AA3986">
        <v>17.2</v>
      </c>
      <c r="AB3986">
        <v>2.7000000000000003E-2</v>
      </c>
      <c r="AC3986" s="2">
        <f t="shared" si="375"/>
        <v>2.7000000000000003E-2</v>
      </c>
      <c r="AH3986" s="2" t="str">
        <f t="shared" si="376"/>
        <v/>
      </c>
      <c r="AI3986" s="2" t="str">
        <f>IF(ISNUMBER(AH3986),SUMIFS($AH$1:AH3986,$A$1:A3986,A3986,C$1:$C3986,C3986,$G$1:G3986,G3986,$E$1:E3986,E3986),"")</f>
        <v/>
      </c>
      <c r="AJ3986">
        <f t="shared" si="377"/>
        <v>6</v>
      </c>
    </row>
    <row r="3987" spans="1:36" x14ac:dyDescent="0.25">
      <c r="A3987" s="14" t="s">
        <v>85</v>
      </c>
      <c r="B3987" t="s">
        <v>80</v>
      </c>
      <c r="C3987" t="s">
        <v>79</v>
      </c>
      <c r="D3987" s="13">
        <v>42054</v>
      </c>
      <c r="E3987">
        <v>2</v>
      </c>
      <c r="F3987">
        <v>50</v>
      </c>
      <c r="G3987" s="2" t="s">
        <v>89</v>
      </c>
      <c r="H3987" s="2" t="s">
        <v>12</v>
      </c>
      <c r="I3987">
        <v>3</v>
      </c>
      <c r="J3987" s="2" t="s">
        <v>88</v>
      </c>
      <c r="K3987" s="2">
        <v>45</v>
      </c>
      <c r="L3987" s="2">
        <v>3013</v>
      </c>
      <c r="M3987" s="2">
        <f t="shared" si="372"/>
        <v>301.3</v>
      </c>
      <c r="O3987" s="2" t="str">
        <f t="shared" si="373"/>
        <v/>
      </c>
      <c r="P3987" s="2" t="str">
        <f>IF(ISNUMBER(O3987),SUMIFS(O$1:$O3987,A$1:$A3987,A3987,C$1:$C3987,C3987,G$1:$G3987,G3987,E$1:$E3987,E3987),"")</f>
        <v/>
      </c>
      <c r="U3987" t="str">
        <f t="shared" si="374"/>
        <v/>
      </c>
      <c r="AA3987">
        <v>17</v>
      </c>
      <c r="AB3987">
        <v>2.7000000000000003E-2</v>
      </c>
      <c r="AC3987" s="2">
        <f t="shared" si="375"/>
        <v>2.7000000000000003E-2</v>
      </c>
      <c r="AH3987" s="2" t="str">
        <f t="shared" si="376"/>
        <v/>
      </c>
      <c r="AI3987" s="2" t="str">
        <f>IF(ISNUMBER(AH3987),SUMIFS($AH$1:AH3987,$A$1:A3987,A3987,C$1:$C3987,C3987,$G$1:G3987,G3987,$E$1:E3987,E3987),"")</f>
        <v/>
      </c>
      <c r="AJ3987">
        <f t="shared" si="377"/>
        <v>6</v>
      </c>
    </row>
    <row r="3988" spans="1:36" x14ac:dyDescent="0.25">
      <c r="A3988" s="14" t="s">
        <v>84</v>
      </c>
      <c r="B3988" t="s">
        <v>80</v>
      </c>
      <c r="C3988" t="s">
        <v>79</v>
      </c>
      <c r="D3988" s="13">
        <v>42054</v>
      </c>
      <c r="E3988">
        <v>2</v>
      </c>
      <c r="F3988">
        <v>100</v>
      </c>
      <c r="G3988" s="2" t="s">
        <v>89</v>
      </c>
      <c r="H3988" s="2" t="s">
        <v>12</v>
      </c>
      <c r="I3988">
        <v>3</v>
      </c>
      <c r="J3988" s="2" t="s">
        <v>88</v>
      </c>
      <c r="K3988" s="2">
        <v>90</v>
      </c>
      <c r="L3988" s="2">
        <v>3050</v>
      </c>
      <c r="M3988" s="2">
        <f t="shared" si="372"/>
        <v>305</v>
      </c>
      <c r="O3988" s="2" t="str">
        <f t="shared" si="373"/>
        <v/>
      </c>
      <c r="P3988" s="2" t="str">
        <f>IF(ISNUMBER(O3988),SUMIFS(O$1:$O3988,A$1:$A3988,A3988,C$1:$C3988,C3988,G$1:$G3988,G3988,E$1:$E3988,E3988),"")</f>
        <v/>
      </c>
      <c r="U3988" t="str">
        <f t="shared" si="374"/>
        <v/>
      </c>
      <c r="AA3988">
        <v>18.899999999999999</v>
      </c>
      <c r="AB3988">
        <v>0.03</v>
      </c>
      <c r="AC3988" s="2">
        <f t="shared" si="375"/>
        <v>0.03</v>
      </c>
      <c r="AH3988" s="2" t="str">
        <f t="shared" si="376"/>
        <v/>
      </c>
      <c r="AI3988" s="2" t="str">
        <f>IF(ISNUMBER(AH3988),SUMIFS($AH$1:AH3988,$A$1:A3988,A3988,C$1:$C3988,C3988,$G$1:G3988,G3988,$E$1:E3988,E3988),"")</f>
        <v/>
      </c>
      <c r="AJ3988">
        <f t="shared" si="377"/>
        <v>6</v>
      </c>
    </row>
    <row r="3989" spans="1:36" x14ac:dyDescent="0.25">
      <c r="A3989" s="14" t="s">
        <v>83</v>
      </c>
      <c r="B3989" t="s">
        <v>80</v>
      </c>
      <c r="C3989" t="s">
        <v>79</v>
      </c>
      <c r="D3989" s="13">
        <v>42054</v>
      </c>
      <c r="E3989">
        <v>2</v>
      </c>
      <c r="F3989">
        <v>200</v>
      </c>
      <c r="G3989" s="2" t="s">
        <v>89</v>
      </c>
      <c r="H3989" s="2" t="s">
        <v>12</v>
      </c>
      <c r="I3989">
        <v>3</v>
      </c>
      <c r="J3989" s="2" t="s">
        <v>88</v>
      </c>
      <c r="K3989" s="2">
        <v>180</v>
      </c>
      <c r="L3989" s="2">
        <v>3124</v>
      </c>
      <c r="M3989" s="2">
        <f t="shared" si="372"/>
        <v>312.39999999999998</v>
      </c>
      <c r="O3989" s="2" t="str">
        <f t="shared" si="373"/>
        <v/>
      </c>
      <c r="P3989" s="2" t="str">
        <f>IF(ISNUMBER(O3989),SUMIFS(O$1:$O3989,A$1:$A3989,A3989,C$1:$C3989,C3989,G$1:$G3989,G3989,E$1:$E3989,E3989),"")</f>
        <v/>
      </c>
      <c r="U3989" t="str">
        <f t="shared" si="374"/>
        <v/>
      </c>
      <c r="AA3989">
        <v>18.100000000000001</v>
      </c>
      <c r="AB3989">
        <v>2.8999999999999998E-2</v>
      </c>
      <c r="AC3989" s="2">
        <f t="shared" si="375"/>
        <v>2.8999999999999998E-2</v>
      </c>
      <c r="AH3989" s="2" t="str">
        <f t="shared" si="376"/>
        <v/>
      </c>
      <c r="AI3989" s="2" t="str">
        <f>IF(ISNUMBER(AH3989),SUMIFS($AH$1:AH3989,$A$1:A3989,A3989,C$1:$C3989,C3989,$G$1:G3989,G3989,$E$1:E3989,E3989),"")</f>
        <v/>
      </c>
      <c r="AJ3989">
        <f t="shared" si="377"/>
        <v>6</v>
      </c>
    </row>
    <row r="3990" spans="1:36" x14ac:dyDescent="0.25">
      <c r="A3990" s="14" t="s">
        <v>82</v>
      </c>
      <c r="B3990" t="s">
        <v>80</v>
      </c>
      <c r="C3990" t="s">
        <v>79</v>
      </c>
      <c r="D3990" s="13">
        <v>42054</v>
      </c>
      <c r="E3990">
        <v>2</v>
      </c>
      <c r="F3990">
        <v>350</v>
      </c>
      <c r="G3990" s="2" t="s">
        <v>89</v>
      </c>
      <c r="H3990" s="2" t="s">
        <v>12</v>
      </c>
      <c r="I3990">
        <v>3</v>
      </c>
      <c r="J3990" s="2" t="s">
        <v>88</v>
      </c>
      <c r="K3990" s="2">
        <v>315</v>
      </c>
      <c r="L3990" s="2">
        <v>3716</v>
      </c>
      <c r="M3990" s="2">
        <f t="shared" si="372"/>
        <v>371.6</v>
      </c>
      <c r="O3990" s="2" t="str">
        <f t="shared" si="373"/>
        <v/>
      </c>
      <c r="P3990" s="2" t="str">
        <f>IF(ISNUMBER(O3990),SUMIFS(O$1:$O3990,A$1:$A3990,A3990,C$1:$C3990,C3990,G$1:$G3990,G3990,E$1:$E3990,E3990),"")</f>
        <v/>
      </c>
      <c r="U3990" t="str">
        <f t="shared" si="374"/>
        <v/>
      </c>
      <c r="AA3990">
        <v>17.5</v>
      </c>
      <c r="AB3990">
        <v>2.7999999999999997E-2</v>
      </c>
      <c r="AC3990" s="2">
        <f t="shared" si="375"/>
        <v>2.7999999999999997E-2</v>
      </c>
      <c r="AH3990" s="2" t="str">
        <f t="shared" si="376"/>
        <v/>
      </c>
      <c r="AI3990" s="2" t="str">
        <f>IF(ISNUMBER(AH3990),SUMIFS($AH$1:AH3990,$A$1:A3990,A3990,C$1:$C3990,C3990,$G$1:G3990,G3990,$E$1:E3990,E3990),"")</f>
        <v/>
      </c>
      <c r="AJ3990">
        <f t="shared" si="377"/>
        <v>6</v>
      </c>
    </row>
    <row r="3991" spans="1:36" x14ac:dyDescent="0.25">
      <c r="A3991" s="14" t="s">
        <v>81</v>
      </c>
      <c r="B3991" t="s">
        <v>80</v>
      </c>
      <c r="C3991" t="s">
        <v>79</v>
      </c>
      <c r="D3991" s="13">
        <v>42054</v>
      </c>
      <c r="E3991">
        <v>2</v>
      </c>
      <c r="F3991">
        <v>500</v>
      </c>
      <c r="G3991" s="2" t="s">
        <v>89</v>
      </c>
      <c r="H3991" s="2" t="s">
        <v>12</v>
      </c>
      <c r="I3991">
        <v>3</v>
      </c>
      <c r="J3991" s="2" t="s">
        <v>88</v>
      </c>
      <c r="K3991" s="2">
        <v>450</v>
      </c>
      <c r="L3991" s="2">
        <v>3309</v>
      </c>
      <c r="M3991" s="2">
        <f t="shared" si="372"/>
        <v>330.9</v>
      </c>
      <c r="O3991" s="2" t="str">
        <f t="shared" si="373"/>
        <v/>
      </c>
      <c r="P3991" s="2" t="str">
        <f>IF(ISNUMBER(O3991),SUMIFS(O$1:$O3991,A$1:$A3991,A3991,C$1:$C3991,C3991,G$1:$G3991,G3991,E$1:$E3991,E3991),"")</f>
        <v/>
      </c>
      <c r="U3991" t="str">
        <f t="shared" si="374"/>
        <v/>
      </c>
      <c r="AA3991">
        <v>20.2</v>
      </c>
      <c r="AB3991">
        <v>3.2000000000000001E-2</v>
      </c>
      <c r="AC3991" s="2">
        <f t="shared" si="375"/>
        <v>3.2000000000000001E-2</v>
      </c>
      <c r="AH3991" s="2" t="str">
        <f t="shared" si="376"/>
        <v/>
      </c>
      <c r="AI3991" s="2" t="str">
        <f>IF(ISNUMBER(AH3991),SUMIFS($AH$1:AH3991,$A$1:A3991,A3991,C$1:$C3991,C3991,$G$1:G3991,G3991,$E$1:E3991,E3991),"")</f>
        <v/>
      </c>
      <c r="AJ3991">
        <f t="shared" si="377"/>
        <v>6</v>
      </c>
    </row>
    <row r="3992" spans="1:36" x14ac:dyDescent="0.25">
      <c r="A3992" s="14" t="s">
        <v>86</v>
      </c>
      <c r="B3992" t="s">
        <v>80</v>
      </c>
      <c r="C3992" t="s">
        <v>79</v>
      </c>
      <c r="D3992" s="13">
        <v>42054</v>
      </c>
      <c r="E3992">
        <v>3</v>
      </c>
      <c r="F3992">
        <v>0</v>
      </c>
      <c r="G3992" s="2" t="s">
        <v>89</v>
      </c>
      <c r="H3992" s="2" t="s">
        <v>12</v>
      </c>
      <c r="I3992">
        <v>3</v>
      </c>
      <c r="J3992" s="2" t="s">
        <v>88</v>
      </c>
      <c r="K3992" s="2">
        <v>0</v>
      </c>
      <c r="L3992" s="2">
        <v>3161</v>
      </c>
      <c r="M3992" s="2">
        <f t="shared" si="372"/>
        <v>316.10000000000002</v>
      </c>
      <c r="O3992" s="2" t="str">
        <f t="shared" si="373"/>
        <v/>
      </c>
      <c r="P3992" s="2" t="str">
        <f>IF(ISNUMBER(O3992),SUMIFS(O$1:$O3992,A$1:$A3992,A3992,C$1:$C3992,C3992,G$1:$G3992,G3992,E$1:$E3992,E3992),"")</f>
        <v/>
      </c>
      <c r="U3992" t="str">
        <f t="shared" si="374"/>
        <v/>
      </c>
      <c r="AA3992">
        <v>16.399999999999999</v>
      </c>
      <c r="AB3992">
        <v>2.6000000000000002E-2</v>
      </c>
      <c r="AC3992" s="2">
        <f t="shared" si="375"/>
        <v>2.6000000000000002E-2</v>
      </c>
      <c r="AH3992" s="2" t="str">
        <f t="shared" si="376"/>
        <v/>
      </c>
      <c r="AI3992" s="2" t="str">
        <f>IF(ISNUMBER(AH3992),SUMIFS($AH$1:AH3992,$A$1:A3992,A3992,C$1:$C3992,C3992,$G$1:G3992,G3992,$E$1:E3992,E3992),"")</f>
        <v/>
      </c>
      <c r="AJ3992">
        <f t="shared" si="377"/>
        <v>6</v>
      </c>
    </row>
    <row r="3993" spans="1:36" x14ac:dyDescent="0.25">
      <c r="A3993" s="14" t="s">
        <v>85</v>
      </c>
      <c r="B3993" t="s">
        <v>80</v>
      </c>
      <c r="C3993" t="s">
        <v>79</v>
      </c>
      <c r="D3993" s="13">
        <v>42054</v>
      </c>
      <c r="E3993">
        <v>3</v>
      </c>
      <c r="F3993">
        <v>50</v>
      </c>
      <c r="G3993" s="2" t="s">
        <v>89</v>
      </c>
      <c r="H3993" s="2" t="s">
        <v>12</v>
      </c>
      <c r="I3993">
        <v>3</v>
      </c>
      <c r="J3993" s="2" t="s">
        <v>88</v>
      </c>
      <c r="K3993" s="2">
        <v>45</v>
      </c>
      <c r="L3993" s="2">
        <v>3494</v>
      </c>
      <c r="M3993" s="2">
        <f t="shared" si="372"/>
        <v>349.4</v>
      </c>
      <c r="O3993" s="2" t="str">
        <f t="shared" si="373"/>
        <v/>
      </c>
      <c r="P3993" s="2" t="str">
        <f>IF(ISNUMBER(O3993),SUMIFS(O$1:$O3993,A$1:$A3993,A3993,C$1:$C3993,C3993,G$1:$G3993,G3993,E$1:$E3993,E3993),"")</f>
        <v/>
      </c>
      <c r="U3993" t="str">
        <f t="shared" si="374"/>
        <v/>
      </c>
      <c r="AA3993">
        <v>16.7</v>
      </c>
      <c r="AB3993">
        <v>2.7000000000000003E-2</v>
      </c>
      <c r="AC3993" s="2">
        <f t="shared" si="375"/>
        <v>2.7000000000000003E-2</v>
      </c>
      <c r="AH3993" s="2" t="str">
        <f t="shared" si="376"/>
        <v/>
      </c>
      <c r="AI3993" s="2" t="str">
        <f>IF(ISNUMBER(AH3993),SUMIFS($AH$1:AH3993,$A$1:A3993,A3993,C$1:$C3993,C3993,$G$1:G3993,G3993,$E$1:E3993,E3993),"")</f>
        <v/>
      </c>
      <c r="AJ3993">
        <f t="shared" si="377"/>
        <v>6</v>
      </c>
    </row>
    <row r="3994" spans="1:36" x14ac:dyDescent="0.25">
      <c r="A3994" s="14" t="s">
        <v>84</v>
      </c>
      <c r="B3994" t="s">
        <v>80</v>
      </c>
      <c r="C3994" t="s">
        <v>79</v>
      </c>
      <c r="D3994" s="13">
        <v>42054</v>
      </c>
      <c r="E3994">
        <v>3</v>
      </c>
      <c r="F3994">
        <v>100</v>
      </c>
      <c r="G3994" s="2" t="s">
        <v>89</v>
      </c>
      <c r="H3994" s="2" t="s">
        <v>12</v>
      </c>
      <c r="I3994">
        <v>3</v>
      </c>
      <c r="J3994" s="2" t="s">
        <v>88</v>
      </c>
      <c r="K3994" s="2">
        <v>90</v>
      </c>
      <c r="L3994" s="2">
        <v>3494</v>
      </c>
      <c r="M3994" s="2">
        <f t="shared" si="372"/>
        <v>349.4</v>
      </c>
      <c r="O3994" s="2" t="str">
        <f t="shared" si="373"/>
        <v/>
      </c>
      <c r="P3994" s="2" t="str">
        <f>IF(ISNUMBER(O3994),SUMIFS(O$1:$O3994,A$1:$A3994,A3994,C$1:$C3994,C3994,G$1:$G3994,G3994,E$1:$E3994,E3994),"")</f>
        <v/>
      </c>
      <c r="U3994" t="str">
        <f t="shared" si="374"/>
        <v/>
      </c>
      <c r="AA3994">
        <v>20.399999999999999</v>
      </c>
      <c r="AB3994">
        <v>3.3000000000000002E-2</v>
      </c>
      <c r="AC3994" s="2">
        <f t="shared" si="375"/>
        <v>3.3000000000000002E-2</v>
      </c>
      <c r="AH3994" s="2" t="str">
        <f t="shared" si="376"/>
        <v/>
      </c>
      <c r="AI3994" s="2" t="str">
        <f>IF(ISNUMBER(AH3994),SUMIFS($AH$1:AH3994,$A$1:A3994,A3994,C$1:$C3994,C3994,$G$1:G3994,G3994,$E$1:E3994,E3994),"")</f>
        <v/>
      </c>
      <c r="AJ3994">
        <f t="shared" si="377"/>
        <v>6</v>
      </c>
    </row>
    <row r="3995" spans="1:36" x14ac:dyDescent="0.25">
      <c r="A3995" s="14" t="s">
        <v>83</v>
      </c>
      <c r="B3995" t="s">
        <v>80</v>
      </c>
      <c r="C3995" t="s">
        <v>79</v>
      </c>
      <c r="D3995" s="13">
        <v>42054</v>
      </c>
      <c r="E3995">
        <v>3</v>
      </c>
      <c r="F3995">
        <v>200</v>
      </c>
      <c r="G3995" s="2" t="s">
        <v>89</v>
      </c>
      <c r="H3995" s="2" t="s">
        <v>12</v>
      </c>
      <c r="I3995">
        <v>3</v>
      </c>
      <c r="J3995" s="2" t="s">
        <v>88</v>
      </c>
      <c r="K3995" s="2">
        <v>180</v>
      </c>
      <c r="L3995" s="2">
        <v>3531</v>
      </c>
      <c r="M3995" s="2">
        <f t="shared" si="372"/>
        <v>353.1</v>
      </c>
      <c r="O3995" s="2" t="str">
        <f t="shared" si="373"/>
        <v/>
      </c>
      <c r="P3995" s="2" t="str">
        <f>IF(ISNUMBER(O3995),SUMIFS(O$1:$O3995,A$1:$A3995,A3995,C$1:$C3995,C3995,G$1:$G3995,G3995,E$1:$E3995,E3995),"")</f>
        <v/>
      </c>
      <c r="U3995" t="str">
        <f t="shared" si="374"/>
        <v/>
      </c>
      <c r="AA3995">
        <v>17.899999999999999</v>
      </c>
      <c r="AB3995">
        <v>2.8999999999999998E-2</v>
      </c>
      <c r="AC3995" s="2">
        <f t="shared" si="375"/>
        <v>2.8999999999999998E-2</v>
      </c>
      <c r="AH3995" s="2" t="str">
        <f t="shared" si="376"/>
        <v/>
      </c>
      <c r="AI3995" s="2" t="str">
        <f>IF(ISNUMBER(AH3995),SUMIFS($AH$1:AH3995,$A$1:A3995,A3995,C$1:$C3995,C3995,$G$1:G3995,G3995,$E$1:E3995,E3995),"")</f>
        <v/>
      </c>
      <c r="AJ3995">
        <f t="shared" si="377"/>
        <v>6</v>
      </c>
    </row>
    <row r="3996" spans="1:36" x14ac:dyDescent="0.25">
      <c r="A3996" s="14" t="s">
        <v>82</v>
      </c>
      <c r="B3996" t="s">
        <v>80</v>
      </c>
      <c r="C3996" t="s">
        <v>79</v>
      </c>
      <c r="D3996" s="13">
        <v>42054</v>
      </c>
      <c r="E3996">
        <v>3</v>
      </c>
      <c r="F3996">
        <v>350</v>
      </c>
      <c r="G3996" s="2" t="s">
        <v>89</v>
      </c>
      <c r="H3996" s="2" t="s">
        <v>12</v>
      </c>
      <c r="I3996">
        <v>3</v>
      </c>
      <c r="J3996" s="2" t="s">
        <v>88</v>
      </c>
      <c r="K3996" s="2">
        <v>315</v>
      </c>
      <c r="L3996" s="2">
        <v>2865</v>
      </c>
      <c r="M3996" s="2">
        <f t="shared" si="372"/>
        <v>286.5</v>
      </c>
      <c r="O3996" s="2" t="str">
        <f t="shared" si="373"/>
        <v/>
      </c>
      <c r="P3996" s="2" t="str">
        <f>IF(ISNUMBER(O3996),SUMIFS(O$1:$O3996,A$1:$A3996,A3996,C$1:$C3996,C3996,G$1:$G3996,G3996,E$1:$E3996,E3996),"")</f>
        <v/>
      </c>
      <c r="U3996" t="str">
        <f t="shared" si="374"/>
        <v/>
      </c>
      <c r="AA3996">
        <v>23.5</v>
      </c>
      <c r="AB3996">
        <v>3.7999999999999999E-2</v>
      </c>
      <c r="AC3996" s="2">
        <f t="shared" si="375"/>
        <v>3.7999999999999999E-2</v>
      </c>
      <c r="AH3996" s="2" t="str">
        <f t="shared" si="376"/>
        <v/>
      </c>
      <c r="AI3996" s="2" t="str">
        <f>IF(ISNUMBER(AH3996),SUMIFS($AH$1:AH3996,$A$1:A3996,A3996,C$1:$C3996,C3996,$G$1:G3996,G3996,$E$1:E3996,E3996),"")</f>
        <v/>
      </c>
      <c r="AJ3996">
        <f t="shared" si="377"/>
        <v>6</v>
      </c>
    </row>
    <row r="3997" spans="1:36" x14ac:dyDescent="0.25">
      <c r="A3997" s="14" t="s">
        <v>81</v>
      </c>
      <c r="B3997" t="s">
        <v>80</v>
      </c>
      <c r="C3997" t="s">
        <v>79</v>
      </c>
      <c r="D3997" s="13">
        <v>42054</v>
      </c>
      <c r="E3997">
        <v>3</v>
      </c>
      <c r="F3997">
        <v>500</v>
      </c>
      <c r="G3997" s="2" t="s">
        <v>89</v>
      </c>
      <c r="H3997" s="2" t="s">
        <v>12</v>
      </c>
      <c r="I3997">
        <v>3</v>
      </c>
      <c r="J3997" s="2" t="s">
        <v>88</v>
      </c>
      <c r="K3997" s="2">
        <v>450</v>
      </c>
      <c r="L3997" s="2">
        <v>3568</v>
      </c>
      <c r="M3997" s="2">
        <f t="shared" si="372"/>
        <v>356.8</v>
      </c>
      <c r="O3997" s="2" t="str">
        <f t="shared" si="373"/>
        <v/>
      </c>
      <c r="P3997" s="2" t="str">
        <f>IF(ISNUMBER(O3997),SUMIFS(O$1:$O3997,A$1:$A3997,A3997,C$1:$C3997,C3997,G$1:$G3997,G3997,E$1:$E3997,E3997),"")</f>
        <v/>
      </c>
      <c r="U3997" t="str">
        <f t="shared" si="374"/>
        <v/>
      </c>
      <c r="AA3997">
        <v>20.3</v>
      </c>
      <c r="AB3997">
        <v>3.2000000000000001E-2</v>
      </c>
      <c r="AC3997" s="2">
        <f t="shared" si="375"/>
        <v>3.2000000000000001E-2</v>
      </c>
      <c r="AH3997" s="2" t="str">
        <f t="shared" si="376"/>
        <v/>
      </c>
      <c r="AI3997" s="2" t="str">
        <f>IF(ISNUMBER(AH3997),SUMIFS($AH$1:AH3997,$A$1:A3997,A3997,C$1:$C3997,C3997,$G$1:G3997,G3997,$E$1:E3997,E3997),"")</f>
        <v/>
      </c>
      <c r="AJ3997">
        <f t="shared" si="377"/>
        <v>6</v>
      </c>
    </row>
    <row r="3998" spans="1:36" x14ac:dyDescent="0.25">
      <c r="A3998" s="14" t="s">
        <v>86</v>
      </c>
      <c r="B3998" t="s">
        <v>80</v>
      </c>
      <c r="C3998" t="s">
        <v>79</v>
      </c>
      <c r="D3998" s="13">
        <v>42071</v>
      </c>
      <c r="E3998">
        <v>1</v>
      </c>
      <c r="F3998">
        <v>0</v>
      </c>
      <c r="G3998" s="2" t="s">
        <v>89</v>
      </c>
      <c r="H3998" s="2" t="s">
        <v>13</v>
      </c>
      <c r="I3998">
        <v>3</v>
      </c>
      <c r="J3998" s="2" t="s">
        <v>88</v>
      </c>
      <c r="K3998" s="2">
        <v>0</v>
      </c>
      <c r="L3998" s="2">
        <v>3310</v>
      </c>
      <c r="M3998" s="2">
        <f t="shared" si="372"/>
        <v>331</v>
      </c>
      <c r="O3998" s="2" t="str">
        <f t="shared" si="373"/>
        <v/>
      </c>
      <c r="P3998" s="2" t="str">
        <f>IF(ISNUMBER(O3998),SUMIFS(O$1:$O3998,A$1:$A3998,A3998,C$1:$C3998,C3998,G$1:$G3998,G3998,E$1:$E3998,E3998),"")</f>
        <v/>
      </c>
      <c r="U3998" t="str">
        <f t="shared" si="374"/>
        <v/>
      </c>
      <c r="AC3998" s="2" t="str">
        <f t="shared" si="375"/>
        <v/>
      </c>
      <c r="AH3998" s="2" t="str">
        <f t="shared" si="376"/>
        <v/>
      </c>
      <c r="AI3998" s="2" t="str">
        <f>IF(ISNUMBER(AH3998),SUMIFS($AH$1:AH3998,$A$1:A3998,A3998,C$1:$C3998,C3998,$G$1:G3998,G3998,$E$1:E3998,E3998),"")</f>
        <v/>
      </c>
      <c r="AJ3998">
        <f t="shared" si="377"/>
        <v>3</v>
      </c>
    </row>
    <row r="3999" spans="1:36" x14ac:dyDescent="0.25">
      <c r="A3999" s="14" t="s">
        <v>85</v>
      </c>
      <c r="B3999" t="s">
        <v>80</v>
      </c>
      <c r="C3999" t="s">
        <v>79</v>
      </c>
      <c r="D3999" s="13">
        <v>42071</v>
      </c>
      <c r="E3999">
        <v>1</v>
      </c>
      <c r="F3999">
        <v>50</v>
      </c>
      <c r="G3999" s="2" t="s">
        <v>89</v>
      </c>
      <c r="H3999" s="2" t="s">
        <v>13</v>
      </c>
      <c r="I3999">
        <v>3</v>
      </c>
      <c r="J3999" s="2" t="s">
        <v>88</v>
      </c>
      <c r="K3999" s="2">
        <v>45</v>
      </c>
      <c r="L3999" s="2">
        <v>3684</v>
      </c>
      <c r="M3999" s="2">
        <f t="shared" si="372"/>
        <v>368.4</v>
      </c>
      <c r="O3999" s="2" t="str">
        <f t="shared" si="373"/>
        <v/>
      </c>
      <c r="P3999" s="2" t="str">
        <f>IF(ISNUMBER(O3999),SUMIFS(O$1:$O3999,A$1:$A3999,A3999,C$1:$C3999,C3999,G$1:$G3999,G3999,E$1:$E3999,E3999),"")</f>
        <v/>
      </c>
      <c r="U3999" t="str">
        <f t="shared" si="374"/>
        <v/>
      </c>
      <c r="AC3999" s="2" t="str">
        <f t="shared" si="375"/>
        <v/>
      </c>
      <c r="AH3999" s="2" t="str">
        <f t="shared" si="376"/>
        <v/>
      </c>
      <c r="AI3999" s="2" t="str">
        <f>IF(ISNUMBER(AH3999),SUMIFS($AH$1:AH3999,$A$1:A3999,A3999,C$1:$C3999,C3999,$G$1:G3999,G3999,$E$1:E3999,E3999),"")</f>
        <v/>
      </c>
      <c r="AJ3999">
        <f t="shared" si="377"/>
        <v>3</v>
      </c>
    </row>
    <row r="4000" spans="1:36" x14ac:dyDescent="0.25">
      <c r="A4000" s="14" t="s">
        <v>84</v>
      </c>
      <c r="B4000" t="s">
        <v>80</v>
      </c>
      <c r="C4000" t="s">
        <v>79</v>
      </c>
      <c r="D4000" s="13">
        <v>42071</v>
      </c>
      <c r="E4000">
        <v>1</v>
      </c>
      <c r="F4000">
        <v>100</v>
      </c>
      <c r="G4000" s="2" t="s">
        <v>89</v>
      </c>
      <c r="H4000" s="2" t="s">
        <v>13</v>
      </c>
      <c r="I4000">
        <v>3</v>
      </c>
      <c r="J4000" s="2" t="s">
        <v>88</v>
      </c>
      <c r="K4000" s="2">
        <v>90</v>
      </c>
      <c r="L4000" s="2">
        <v>3344</v>
      </c>
      <c r="M4000" s="2">
        <f t="shared" si="372"/>
        <v>334.4</v>
      </c>
      <c r="O4000" s="2" t="str">
        <f t="shared" si="373"/>
        <v/>
      </c>
      <c r="P4000" s="2" t="str">
        <f>IF(ISNUMBER(O4000),SUMIFS(O$1:$O4000,A$1:$A4000,A4000,C$1:$C4000,C4000,G$1:$G4000,G4000,E$1:$E4000,E4000),"")</f>
        <v/>
      </c>
      <c r="U4000" t="str">
        <f t="shared" si="374"/>
        <v/>
      </c>
      <c r="AC4000" s="2" t="str">
        <f t="shared" si="375"/>
        <v/>
      </c>
      <c r="AH4000" s="2" t="str">
        <f t="shared" si="376"/>
        <v/>
      </c>
      <c r="AI4000" s="2" t="str">
        <f>IF(ISNUMBER(AH4000),SUMIFS($AH$1:AH4000,$A$1:A4000,A4000,C$1:$C4000,C4000,$G$1:G4000,G4000,$E$1:E4000,E4000),"")</f>
        <v/>
      </c>
      <c r="AJ4000">
        <f t="shared" si="377"/>
        <v>3</v>
      </c>
    </row>
    <row r="4001" spans="1:36" x14ac:dyDescent="0.25">
      <c r="A4001" s="14" t="s">
        <v>83</v>
      </c>
      <c r="B4001" t="s">
        <v>80</v>
      </c>
      <c r="C4001" t="s">
        <v>79</v>
      </c>
      <c r="D4001" s="13">
        <v>42071</v>
      </c>
      <c r="E4001">
        <v>1</v>
      </c>
      <c r="F4001">
        <v>200</v>
      </c>
      <c r="G4001" s="2" t="s">
        <v>89</v>
      </c>
      <c r="H4001" s="2" t="s">
        <v>13</v>
      </c>
      <c r="I4001">
        <v>3</v>
      </c>
      <c r="J4001" s="2" t="s">
        <v>88</v>
      </c>
      <c r="K4001" s="2">
        <v>180</v>
      </c>
      <c r="L4001" s="2">
        <v>3174</v>
      </c>
      <c r="M4001" s="2">
        <f t="shared" si="372"/>
        <v>317.39999999999998</v>
      </c>
      <c r="O4001" s="2" t="str">
        <f t="shared" si="373"/>
        <v/>
      </c>
      <c r="P4001" s="2" t="str">
        <f>IF(ISNUMBER(O4001),SUMIFS(O$1:$O4001,A$1:$A4001,A4001,C$1:$C4001,C4001,G$1:$G4001,G4001,E$1:$E4001,E4001),"")</f>
        <v/>
      </c>
      <c r="U4001" t="str">
        <f t="shared" si="374"/>
        <v/>
      </c>
      <c r="AC4001" s="2" t="str">
        <f t="shared" si="375"/>
        <v/>
      </c>
      <c r="AH4001" s="2" t="str">
        <f t="shared" si="376"/>
        <v/>
      </c>
      <c r="AI4001" s="2" t="str">
        <f>IF(ISNUMBER(AH4001),SUMIFS($AH$1:AH4001,$A$1:A4001,A4001,C$1:$C4001,C4001,$G$1:G4001,G4001,$E$1:E4001,E4001),"")</f>
        <v/>
      </c>
      <c r="AJ4001">
        <f t="shared" si="377"/>
        <v>3</v>
      </c>
    </row>
    <row r="4002" spans="1:36" x14ac:dyDescent="0.25">
      <c r="A4002" s="14" t="s">
        <v>82</v>
      </c>
      <c r="B4002" t="s">
        <v>80</v>
      </c>
      <c r="C4002" t="s">
        <v>79</v>
      </c>
      <c r="D4002" s="13">
        <v>42071</v>
      </c>
      <c r="E4002">
        <v>1</v>
      </c>
      <c r="F4002">
        <v>350</v>
      </c>
      <c r="G4002" s="2" t="s">
        <v>89</v>
      </c>
      <c r="H4002" s="2" t="s">
        <v>13</v>
      </c>
      <c r="I4002">
        <v>3</v>
      </c>
      <c r="J4002" s="2" t="s">
        <v>88</v>
      </c>
      <c r="K4002" s="2">
        <v>315</v>
      </c>
      <c r="L4002" s="2">
        <v>3242</v>
      </c>
      <c r="M4002" s="2">
        <f t="shared" si="372"/>
        <v>324.2</v>
      </c>
      <c r="O4002" s="2" t="str">
        <f t="shared" si="373"/>
        <v/>
      </c>
      <c r="P4002" s="2" t="str">
        <f>IF(ISNUMBER(O4002),SUMIFS(O$1:$O4002,A$1:$A4002,A4002,C$1:$C4002,C4002,G$1:$G4002,G4002,E$1:$E4002,E4002),"")</f>
        <v/>
      </c>
      <c r="U4002" t="str">
        <f t="shared" si="374"/>
        <v/>
      </c>
      <c r="AC4002" s="2" t="str">
        <f t="shared" si="375"/>
        <v/>
      </c>
      <c r="AH4002" s="2" t="str">
        <f t="shared" si="376"/>
        <v/>
      </c>
      <c r="AI4002" s="2" t="str">
        <f>IF(ISNUMBER(AH4002),SUMIFS($AH$1:AH4002,$A$1:A4002,A4002,C$1:$C4002,C4002,$G$1:G4002,G4002,$E$1:E4002,E4002),"")</f>
        <v/>
      </c>
      <c r="AJ4002">
        <f t="shared" si="377"/>
        <v>3</v>
      </c>
    </row>
    <row r="4003" spans="1:36" x14ac:dyDescent="0.25">
      <c r="A4003" s="14" t="s">
        <v>81</v>
      </c>
      <c r="B4003" t="s">
        <v>80</v>
      </c>
      <c r="C4003" t="s">
        <v>79</v>
      </c>
      <c r="D4003" s="13">
        <v>42071</v>
      </c>
      <c r="E4003">
        <v>1</v>
      </c>
      <c r="F4003">
        <v>500</v>
      </c>
      <c r="G4003" s="2" t="s">
        <v>89</v>
      </c>
      <c r="H4003" s="2" t="s">
        <v>13</v>
      </c>
      <c r="I4003">
        <v>3</v>
      </c>
      <c r="J4003" s="2" t="s">
        <v>88</v>
      </c>
      <c r="K4003" s="2">
        <v>450</v>
      </c>
      <c r="L4003" s="2">
        <v>3072</v>
      </c>
      <c r="M4003" s="2">
        <f t="shared" si="372"/>
        <v>307.2</v>
      </c>
      <c r="O4003" s="2" t="str">
        <f t="shared" si="373"/>
        <v/>
      </c>
      <c r="P4003" s="2" t="str">
        <f>IF(ISNUMBER(O4003),SUMIFS(O$1:$O4003,A$1:$A4003,A4003,C$1:$C4003,C4003,G$1:$G4003,G4003,E$1:$E4003,E4003),"")</f>
        <v/>
      </c>
      <c r="U4003" t="str">
        <f t="shared" si="374"/>
        <v/>
      </c>
      <c r="AC4003" s="2" t="str">
        <f t="shared" si="375"/>
        <v/>
      </c>
      <c r="AH4003" s="2" t="str">
        <f t="shared" si="376"/>
        <v/>
      </c>
      <c r="AI4003" s="2" t="str">
        <f>IF(ISNUMBER(AH4003),SUMIFS($AH$1:AH4003,$A$1:A4003,A4003,C$1:$C4003,C4003,$G$1:G4003,G4003,$E$1:E4003,E4003),"")</f>
        <v/>
      </c>
      <c r="AJ4003">
        <f t="shared" si="377"/>
        <v>3</v>
      </c>
    </row>
    <row r="4004" spans="1:36" x14ac:dyDescent="0.25">
      <c r="A4004" s="14" t="s">
        <v>86</v>
      </c>
      <c r="B4004" t="s">
        <v>80</v>
      </c>
      <c r="C4004" t="s">
        <v>79</v>
      </c>
      <c r="D4004" s="13">
        <v>42071</v>
      </c>
      <c r="E4004">
        <v>2</v>
      </c>
      <c r="F4004">
        <v>0</v>
      </c>
      <c r="G4004" s="2" t="s">
        <v>89</v>
      </c>
      <c r="H4004" s="2" t="s">
        <v>13</v>
      </c>
      <c r="I4004">
        <v>3</v>
      </c>
      <c r="J4004" s="2" t="s">
        <v>88</v>
      </c>
      <c r="K4004" s="2">
        <v>0</v>
      </c>
      <c r="L4004" s="2">
        <v>3038</v>
      </c>
      <c r="M4004" s="2">
        <f t="shared" si="372"/>
        <v>303.8</v>
      </c>
      <c r="O4004" s="2" t="str">
        <f t="shared" si="373"/>
        <v/>
      </c>
      <c r="P4004" s="2" t="str">
        <f>IF(ISNUMBER(O4004),SUMIFS(O$1:$O4004,A$1:$A4004,A4004,C$1:$C4004,C4004,G$1:$G4004,G4004,E$1:$E4004,E4004),"")</f>
        <v/>
      </c>
      <c r="U4004" t="str">
        <f t="shared" si="374"/>
        <v/>
      </c>
      <c r="AC4004" s="2" t="str">
        <f t="shared" si="375"/>
        <v/>
      </c>
      <c r="AH4004" s="2" t="str">
        <f t="shared" si="376"/>
        <v/>
      </c>
      <c r="AI4004" s="2" t="str">
        <f>IF(ISNUMBER(AH4004),SUMIFS($AH$1:AH4004,$A$1:A4004,A4004,C$1:$C4004,C4004,$G$1:G4004,G4004,$E$1:E4004,E4004),"")</f>
        <v/>
      </c>
      <c r="AJ4004">
        <f t="shared" si="377"/>
        <v>3</v>
      </c>
    </row>
    <row r="4005" spans="1:36" x14ac:dyDescent="0.25">
      <c r="A4005" s="14" t="s">
        <v>85</v>
      </c>
      <c r="B4005" t="s">
        <v>80</v>
      </c>
      <c r="C4005" t="s">
        <v>79</v>
      </c>
      <c r="D4005" s="13">
        <v>42071</v>
      </c>
      <c r="E4005">
        <v>2</v>
      </c>
      <c r="F4005">
        <v>50</v>
      </c>
      <c r="G4005" s="2" t="s">
        <v>89</v>
      </c>
      <c r="H4005" s="2" t="s">
        <v>13</v>
      </c>
      <c r="I4005">
        <v>3</v>
      </c>
      <c r="J4005" s="2" t="s">
        <v>88</v>
      </c>
      <c r="K4005" s="2">
        <v>45</v>
      </c>
      <c r="L4005" s="2">
        <v>2936</v>
      </c>
      <c r="M4005" s="2">
        <f t="shared" si="372"/>
        <v>293.60000000000002</v>
      </c>
      <c r="O4005" s="2" t="str">
        <f t="shared" si="373"/>
        <v/>
      </c>
      <c r="P4005" s="2" t="str">
        <f>IF(ISNUMBER(O4005),SUMIFS(O$1:$O4005,A$1:$A4005,A4005,C$1:$C4005,C4005,G$1:$G4005,G4005,E$1:$E4005,E4005),"")</f>
        <v/>
      </c>
      <c r="U4005" t="str">
        <f t="shared" si="374"/>
        <v/>
      </c>
      <c r="AC4005" s="2" t="str">
        <f t="shared" si="375"/>
        <v/>
      </c>
      <c r="AH4005" s="2" t="str">
        <f t="shared" si="376"/>
        <v/>
      </c>
      <c r="AI4005" s="2" t="str">
        <f>IF(ISNUMBER(AH4005),SUMIFS($AH$1:AH4005,$A$1:A4005,A4005,C$1:$C4005,C4005,$G$1:G4005,G4005,$E$1:E4005,E4005),"")</f>
        <v/>
      </c>
      <c r="AJ4005">
        <f t="shared" si="377"/>
        <v>3</v>
      </c>
    </row>
    <row r="4006" spans="1:36" x14ac:dyDescent="0.25">
      <c r="A4006" s="14" t="s">
        <v>84</v>
      </c>
      <c r="B4006" t="s">
        <v>80</v>
      </c>
      <c r="C4006" t="s">
        <v>79</v>
      </c>
      <c r="D4006" s="13">
        <v>42071</v>
      </c>
      <c r="E4006">
        <v>2</v>
      </c>
      <c r="F4006">
        <v>100</v>
      </c>
      <c r="G4006" s="2" t="s">
        <v>89</v>
      </c>
      <c r="H4006" s="2" t="s">
        <v>13</v>
      </c>
      <c r="I4006">
        <v>3</v>
      </c>
      <c r="J4006" s="2" t="s">
        <v>88</v>
      </c>
      <c r="K4006" s="2">
        <v>90</v>
      </c>
      <c r="L4006" s="2">
        <v>3650</v>
      </c>
      <c r="M4006" s="2">
        <f t="shared" si="372"/>
        <v>365</v>
      </c>
      <c r="O4006" s="2" t="str">
        <f t="shared" si="373"/>
        <v/>
      </c>
      <c r="P4006" s="2" t="str">
        <f>IF(ISNUMBER(O4006),SUMIFS(O$1:$O4006,A$1:$A4006,A4006,C$1:$C4006,C4006,G$1:$G4006,G4006,E$1:$E4006,E4006),"")</f>
        <v/>
      </c>
      <c r="U4006" t="str">
        <f t="shared" si="374"/>
        <v/>
      </c>
      <c r="AC4006" s="2" t="str">
        <f t="shared" si="375"/>
        <v/>
      </c>
      <c r="AH4006" s="2" t="str">
        <f t="shared" si="376"/>
        <v/>
      </c>
      <c r="AI4006" s="2" t="str">
        <f>IF(ISNUMBER(AH4006),SUMIFS($AH$1:AH4006,$A$1:A4006,A4006,C$1:$C4006,C4006,$G$1:G4006,G4006,$E$1:E4006,E4006),"")</f>
        <v/>
      </c>
      <c r="AJ4006">
        <f t="shared" si="377"/>
        <v>3</v>
      </c>
    </row>
    <row r="4007" spans="1:36" x14ac:dyDescent="0.25">
      <c r="A4007" s="14" t="s">
        <v>83</v>
      </c>
      <c r="B4007" t="s">
        <v>80</v>
      </c>
      <c r="C4007" t="s">
        <v>79</v>
      </c>
      <c r="D4007" s="13">
        <v>42071</v>
      </c>
      <c r="E4007">
        <v>2</v>
      </c>
      <c r="F4007">
        <v>200</v>
      </c>
      <c r="G4007" s="2" t="s">
        <v>89</v>
      </c>
      <c r="H4007" s="2" t="s">
        <v>13</v>
      </c>
      <c r="I4007">
        <v>3</v>
      </c>
      <c r="J4007" s="2" t="s">
        <v>88</v>
      </c>
      <c r="K4007" s="2">
        <v>180</v>
      </c>
      <c r="L4007" s="2">
        <v>3174</v>
      </c>
      <c r="M4007" s="2">
        <f t="shared" si="372"/>
        <v>317.39999999999998</v>
      </c>
      <c r="O4007" s="2" t="str">
        <f t="shared" si="373"/>
        <v/>
      </c>
      <c r="P4007" s="2" t="str">
        <f>IF(ISNUMBER(O4007),SUMIFS(O$1:$O4007,A$1:$A4007,A4007,C$1:$C4007,C4007,G$1:$G4007,G4007,E$1:$E4007,E4007),"")</f>
        <v/>
      </c>
      <c r="U4007" t="str">
        <f t="shared" si="374"/>
        <v/>
      </c>
      <c r="AC4007" s="2" t="str">
        <f t="shared" si="375"/>
        <v/>
      </c>
      <c r="AH4007" s="2" t="str">
        <f t="shared" si="376"/>
        <v/>
      </c>
      <c r="AI4007" s="2" t="str">
        <f>IF(ISNUMBER(AH4007),SUMIFS($AH$1:AH4007,$A$1:A4007,A4007,C$1:$C4007,C4007,$G$1:G4007,G4007,$E$1:E4007,E4007),"")</f>
        <v/>
      </c>
      <c r="AJ4007">
        <f t="shared" si="377"/>
        <v>3</v>
      </c>
    </row>
    <row r="4008" spans="1:36" x14ac:dyDescent="0.25">
      <c r="A4008" s="14" t="s">
        <v>82</v>
      </c>
      <c r="B4008" t="s">
        <v>80</v>
      </c>
      <c r="C4008" t="s">
        <v>79</v>
      </c>
      <c r="D4008" s="13">
        <v>42071</v>
      </c>
      <c r="E4008">
        <v>2</v>
      </c>
      <c r="F4008">
        <v>350</v>
      </c>
      <c r="G4008" s="2" t="s">
        <v>89</v>
      </c>
      <c r="H4008" s="2" t="s">
        <v>13</v>
      </c>
      <c r="I4008">
        <v>3</v>
      </c>
      <c r="J4008" s="2" t="s">
        <v>88</v>
      </c>
      <c r="K4008" s="2">
        <v>315</v>
      </c>
      <c r="L4008" s="2">
        <v>3854</v>
      </c>
      <c r="M4008" s="2">
        <f t="shared" si="372"/>
        <v>385.4</v>
      </c>
      <c r="O4008" s="2" t="str">
        <f t="shared" si="373"/>
        <v/>
      </c>
      <c r="P4008" s="2" t="str">
        <f>IF(ISNUMBER(O4008),SUMIFS(O$1:$O4008,A$1:$A4008,A4008,C$1:$C4008,C4008,G$1:$G4008,G4008,E$1:$E4008,E4008),"")</f>
        <v/>
      </c>
      <c r="U4008" t="str">
        <f t="shared" si="374"/>
        <v/>
      </c>
      <c r="AC4008" s="2" t="str">
        <f t="shared" si="375"/>
        <v/>
      </c>
      <c r="AH4008" s="2" t="str">
        <f t="shared" si="376"/>
        <v/>
      </c>
      <c r="AI4008" s="2" t="str">
        <f>IF(ISNUMBER(AH4008),SUMIFS($AH$1:AH4008,$A$1:A4008,A4008,C$1:$C4008,C4008,$G$1:G4008,G4008,$E$1:E4008,E4008),"")</f>
        <v/>
      </c>
      <c r="AJ4008">
        <f t="shared" si="377"/>
        <v>3</v>
      </c>
    </row>
    <row r="4009" spans="1:36" x14ac:dyDescent="0.25">
      <c r="A4009" s="14" t="s">
        <v>81</v>
      </c>
      <c r="B4009" t="s">
        <v>80</v>
      </c>
      <c r="C4009" t="s">
        <v>79</v>
      </c>
      <c r="D4009" s="13">
        <v>42071</v>
      </c>
      <c r="E4009">
        <v>2</v>
      </c>
      <c r="F4009">
        <v>500</v>
      </c>
      <c r="G4009" s="2" t="s">
        <v>89</v>
      </c>
      <c r="H4009" s="2" t="s">
        <v>13</v>
      </c>
      <c r="I4009">
        <v>3</v>
      </c>
      <c r="J4009" s="2" t="s">
        <v>88</v>
      </c>
      <c r="K4009" s="2">
        <v>450</v>
      </c>
      <c r="L4009" s="2">
        <v>3786</v>
      </c>
      <c r="M4009" s="2">
        <f t="shared" si="372"/>
        <v>378.6</v>
      </c>
      <c r="O4009" s="2" t="str">
        <f t="shared" si="373"/>
        <v/>
      </c>
      <c r="P4009" s="2" t="str">
        <f>IF(ISNUMBER(O4009),SUMIFS(O$1:$O4009,A$1:$A4009,A4009,C$1:$C4009,C4009,G$1:$G4009,G4009,E$1:$E4009,E4009),"")</f>
        <v/>
      </c>
      <c r="U4009" t="str">
        <f t="shared" si="374"/>
        <v/>
      </c>
      <c r="AC4009" s="2" t="str">
        <f t="shared" si="375"/>
        <v/>
      </c>
      <c r="AH4009" s="2" t="str">
        <f t="shared" si="376"/>
        <v/>
      </c>
      <c r="AI4009" s="2" t="str">
        <f>IF(ISNUMBER(AH4009),SUMIFS($AH$1:AH4009,$A$1:A4009,A4009,C$1:$C4009,C4009,$G$1:G4009,G4009,$E$1:E4009,E4009),"")</f>
        <v/>
      </c>
      <c r="AJ4009">
        <f t="shared" si="377"/>
        <v>3</v>
      </c>
    </row>
    <row r="4010" spans="1:36" x14ac:dyDescent="0.25">
      <c r="A4010" s="14" t="s">
        <v>86</v>
      </c>
      <c r="B4010" t="s">
        <v>80</v>
      </c>
      <c r="C4010" t="s">
        <v>79</v>
      </c>
      <c r="D4010" s="13">
        <v>42071</v>
      </c>
      <c r="E4010">
        <v>3</v>
      </c>
      <c r="F4010">
        <v>0</v>
      </c>
      <c r="G4010" s="2" t="s">
        <v>89</v>
      </c>
      <c r="H4010" s="2" t="s">
        <v>13</v>
      </c>
      <c r="I4010">
        <v>3</v>
      </c>
      <c r="J4010" s="2" t="s">
        <v>88</v>
      </c>
      <c r="K4010" s="2">
        <v>0</v>
      </c>
      <c r="L4010" s="2">
        <v>2902</v>
      </c>
      <c r="M4010" s="2">
        <f t="shared" si="372"/>
        <v>290.2</v>
      </c>
      <c r="O4010" s="2" t="str">
        <f t="shared" si="373"/>
        <v/>
      </c>
      <c r="P4010" s="2" t="str">
        <f>IF(ISNUMBER(O4010),SUMIFS(O$1:$O4010,A$1:$A4010,A4010,C$1:$C4010,C4010,G$1:$G4010,G4010,E$1:$E4010,E4010),"")</f>
        <v/>
      </c>
      <c r="U4010" t="str">
        <f t="shared" si="374"/>
        <v/>
      </c>
      <c r="AC4010" s="2" t="str">
        <f t="shared" si="375"/>
        <v/>
      </c>
      <c r="AH4010" s="2" t="str">
        <f t="shared" si="376"/>
        <v/>
      </c>
      <c r="AI4010" s="2" t="str">
        <f>IF(ISNUMBER(AH4010),SUMIFS($AH$1:AH4010,$A$1:A4010,A4010,C$1:$C4010,C4010,$G$1:G4010,G4010,$E$1:E4010,E4010),"")</f>
        <v/>
      </c>
      <c r="AJ4010">
        <f t="shared" si="377"/>
        <v>3</v>
      </c>
    </row>
    <row r="4011" spans="1:36" x14ac:dyDescent="0.25">
      <c r="A4011" s="14" t="s">
        <v>85</v>
      </c>
      <c r="B4011" t="s">
        <v>80</v>
      </c>
      <c r="C4011" t="s">
        <v>79</v>
      </c>
      <c r="D4011" s="13">
        <v>42071</v>
      </c>
      <c r="E4011">
        <v>3</v>
      </c>
      <c r="F4011">
        <v>50</v>
      </c>
      <c r="G4011" s="2" t="s">
        <v>89</v>
      </c>
      <c r="H4011" s="2" t="s">
        <v>13</v>
      </c>
      <c r="I4011">
        <v>3</v>
      </c>
      <c r="J4011" s="2" t="s">
        <v>88</v>
      </c>
      <c r="K4011" s="2">
        <v>45</v>
      </c>
      <c r="L4011" s="2">
        <v>3174</v>
      </c>
      <c r="M4011" s="2">
        <f t="shared" si="372"/>
        <v>317.39999999999998</v>
      </c>
      <c r="O4011" s="2" t="str">
        <f t="shared" si="373"/>
        <v/>
      </c>
      <c r="P4011" s="2" t="str">
        <f>IF(ISNUMBER(O4011),SUMIFS(O$1:$O4011,A$1:$A4011,A4011,C$1:$C4011,C4011,G$1:$G4011,G4011,E$1:$E4011,E4011),"")</f>
        <v/>
      </c>
      <c r="U4011" t="str">
        <f t="shared" si="374"/>
        <v/>
      </c>
      <c r="AC4011" s="2" t="str">
        <f t="shared" si="375"/>
        <v/>
      </c>
      <c r="AH4011" s="2" t="str">
        <f t="shared" si="376"/>
        <v/>
      </c>
      <c r="AI4011" s="2" t="str">
        <f>IF(ISNUMBER(AH4011),SUMIFS($AH$1:AH4011,$A$1:A4011,A4011,C$1:$C4011,C4011,$G$1:G4011,G4011,$E$1:E4011,E4011),"")</f>
        <v/>
      </c>
      <c r="AJ4011">
        <f t="shared" si="377"/>
        <v>3</v>
      </c>
    </row>
    <row r="4012" spans="1:36" x14ac:dyDescent="0.25">
      <c r="A4012" s="14" t="s">
        <v>84</v>
      </c>
      <c r="B4012" t="s">
        <v>80</v>
      </c>
      <c r="C4012" t="s">
        <v>79</v>
      </c>
      <c r="D4012" s="13">
        <v>42071</v>
      </c>
      <c r="E4012">
        <v>3</v>
      </c>
      <c r="F4012">
        <v>100</v>
      </c>
      <c r="G4012" s="2" t="s">
        <v>89</v>
      </c>
      <c r="H4012" s="2" t="s">
        <v>13</v>
      </c>
      <c r="I4012">
        <v>3</v>
      </c>
      <c r="J4012" s="2" t="s">
        <v>88</v>
      </c>
      <c r="K4012" s="2">
        <v>90</v>
      </c>
      <c r="L4012" s="2">
        <v>3582</v>
      </c>
      <c r="M4012" s="2">
        <f t="shared" si="372"/>
        <v>358.2</v>
      </c>
      <c r="O4012" s="2" t="str">
        <f t="shared" si="373"/>
        <v/>
      </c>
      <c r="P4012" s="2" t="str">
        <f>IF(ISNUMBER(O4012),SUMIFS(O$1:$O4012,A$1:$A4012,A4012,C$1:$C4012,C4012,G$1:$G4012,G4012,E$1:$E4012,E4012),"")</f>
        <v/>
      </c>
      <c r="U4012" t="str">
        <f t="shared" si="374"/>
        <v/>
      </c>
      <c r="AC4012" s="2" t="str">
        <f t="shared" si="375"/>
        <v/>
      </c>
      <c r="AH4012" s="2" t="str">
        <f t="shared" si="376"/>
        <v/>
      </c>
      <c r="AI4012" s="2" t="str">
        <f>IF(ISNUMBER(AH4012),SUMIFS($AH$1:AH4012,$A$1:A4012,A4012,C$1:$C4012,C4012,$G$1:G4012,G4012,$E$1:E4012,E4012),"")</f>
        <v/>
      </c>
      <c r="AJ4012">
        <f t="shared" si="377"/>
        <v>3</v>
      </c>
    </row>
    <row r="4013" spans="1:36" x14ac:dyDescent="0.25">
      <c r="A4013" s="14" t="s">
        <v>83</v>
      </c>
      <c r="B4013" t="s">
        <v>80</v>
      </c>
      <c r="C4013" t="s">
        <v>79</v>
      </c>
      <c r="D4013" s="13">
        <v>42071</v>
      </c>
      <c r="E4013">
        <v>3</v>
      </c>
      <c r="F4013">
        <v>200</v>
      </c>
      <c r="G4013" s="2" t="s">
        <v>89</v>
      </c>
      <c r="H4013" s="2" t="s">
        <v>13</v>
      </c>
      <c r="I4013">
        <v>3</v>
      </c>
      <c r="J4013" s="2" t="s">
        <v>88</v>
      </c>
      <c r="K4013" s="2">
        <v>180</v>
      </c>
      <c r="L4013" s="2">
        <v>3548</v>
      </c>
      <c r="M4013" s="2">
        <f t="shared" si="372"/>
        <v>354.8</v>
      </c>
      <c r="O4013" s="2" t="str">
        <f t="shared" si="373"/>
        <v/>
      </c>
      <c r="P4013" s="2" t="str">
        <f>IF(ISNUMBER(O4013),SUMIFS(O$1:$O4013,A$1:$A4013,A4013,C$1:$C4013,C4013,G$1:$G4013,G4013,E$1:$E4013,E4013),"")</f>
        <v/>
      </c>
      <c r="U4013" t="str">
        <f t="shared" si="374"/>
        <v/>
      </c>
      <c r="AC4013" s="2" t="str">
        <f t="shared" si="375"/>
        <v/>
      </c>
      <c r="AH4013" s="2" t="str">
        <f t="shared" si="376"/>
        <v/>
      </c>
      <c r="AI4013" s="2" t="str">
        <f>IF(ISNUMBER(AH4013),SUMIFS($AH$1:AH4013,$A$1:A4013,A4013,C$1:$C4013,C4013,$G$1:G4013,G4013,$E$1:E4013,E4013),"")</f>
        <v/>
      </c>
      <c r="AJ4013">
        <f t="shared" si="377"/>
        <v>3</v>
      </c>
    </row>
    <row r="4014" spans="1:36" x14ac:dyDescent="0.25">
      <c r="A4014" s="14" t="s">
        <v>82</v>
      </c>
      <c r="B4014" t="s">
        <v>80</v>
      </c>
      <c r="C4014" t="s">
        <v>79</v>
      </c>
      <c r="D4014" s="13">
        <v>42071</v>
      </c>
      <c r="E4014">
        <v>3</v>
      </c>
      <c r="F4014">
        <v>350</v>
      </c>
      <c r="G4014" s="2" t="s">
        <v>89</v>
      </c>
      <c r="H4014" s="2" t="s">
        <v>13</v>
      </c>
      <c r="I4014">
        <v>3</v>
      </c>
      <c r="J4014" s="2" t="s">
        <v>88</v>
      </c>
      <c r="K4014" s="2">
        <v>315</v>
      </c>
      <c r="L4014" s="2">
        <v>3106</v>
      </c>
      <c r="M4014" s="2">
        <f t="shared" si="372"/>
        <v>310.60000000000002</v>
      </c>
      <c r="O4014" s="2" t="str">
        <f t="shared" si="373"/>
        <v/>
      </c>
      <c r="P4014" s="2" t="str">
        <f>IF(ISNUMBER(O4014),SUMIFS(O$1:$O4014,A$1:$A4014,A4014,C$1:$C4014,C4014,G$1:$G4014,G4014,E$1:$E4014,E4014),"")</f>
        <v/>
      </c>
      <c r="U4014" t="str">
        <f t="shared" si="374"/>
        <v/>
      </c>
      <c r="AC4014" s="2" t="str">
        <f t="shared" si="375"/>
        <v/>
      </c>
      <c r="AH4014" s="2" t="str">
        <f t="shared" si="376"/>
        <v/>
      </c>
      <c r="AI4014" s="2" t="str">
        <f>IF(ISNUMBER(AH4014),SUMIFS($AH$1:AH4014,$A$1:A4014,A4014,C$1:$C4014,C4014,$G$1:G4014,G4014,$E$1:E4014,E4014),"")</f>
        <v/>
      </c>
      <c r="AJ4014">
        <f t="shared" si="377"/>
        <v>3</v>
      </c>
    </row>
    <row r="4015" spans="1:36" x14ac:dyDescent="0.25">
      <c r="A4015" s="14" t="s">
        <v>81</v>
      </c>
      <c r="B4015" t="s">
        <v>80</v>
      </c>
      <c r="C4015" t="s">
        <v>79</v>
      </c>
      <c r="D4015" s="13">
        <v>42071</v>
      </c>
      <c r="E4015">
        <v>3</v>
      </c>
      <c r="F4015">
        <v>500</v>
      </c>
      <c r="G4015" s="2" t="s">
        <v>89</v>
      </c>
      <c r="H4015" s="2" t="s">
        <v>13</v>
      </c>
      <c r="I4015">
        <v>3</v>
      </c>
      <c r="J4015" s="2" t="s">
        <v>88</v>
      </c>
      <c r="K4015" s="2">
        <v>450</v>
      </c>
      <c r="L4015" s="2">
        <v>3956</v>
      </c>
      <c r="M4015" s="2">
        <f t="shared" si="372"/>
        <v>395.6</v>
      </c>
      <c r="O4015" s="2" t="str">
        <f t="shared" si="373"/>
        <v/>
      </c>
      <c r="P4015" s="2" t="str">
        <f>IF(ISNUMBER(O4015),SUMIFS(O$1:$O4015,A$1:$A4015,A4015,C$1:$C4015,C4015,G$1:$G4015,G4015,E$1:$E4015,E4015),"")</f>
        <v/>
      </c>
      <c r="U4015" t="str">
        <f t="shared" si="374"/>
        <v/>
      </c>
      <c r="AC4015" s="2" t="str">
        <f t="shared" si="375"/>
        <v/>
      </c>
      <c r="AH4015" s="2" t="str">
        <f t="shared" si="376"/>
        <v/>
      </c>
      <c r="AI4015" s="2" t="str">
        <f>IF(ISNUMBER(AH4015),SUMIFS($AH$1:AH4015,$A$1:A4015,A4015,C$1:$C4015,C4015,$G$1:G4015,G4015,$E$1:E4015,E4015),"")</f>
        <v/>
      </c>
      <c r="AJ4015">
        <f t="shared" si="377"/>
        <v>3</v>
      </c>
    </row>
    <row r="4016" spans="1:36" x14ac:dyDescent="0.25">
      <c r="A4016" s="14" t="s">
        <v>86</v>
      </c>
      <c r="B4016" t="s">
        <v>80</v>
      </c>
      <c r="C4016" t="s">
        <v>79</v>
      </c>
      <c r="D4016" s="13">
        <v>42072</v>
      </c>
      <c r="E4016">
        <v>1</v>
      </c>
      <c r="F4016">
        <v>0</v>
      </c>
      <c r="G4016" s="2" t="s">
        <v>89</v>
      </c>
      <c r="H4016" s="2" t="s">
        <v>13</v>
      </c>
      <c r="I4016">
        <v>3</v>
      </c>
      <c r="J4016" s="2" t="s">
        <v>77</v>
      </c>
      <c r="K4016" s="2">
        <v>0</v>
      </c>
      <c r="L4016" s="2"/>
      <c r="M4016" s="2" t="str">
        <f t="shared" si="372"/>
        <v/>
      </c>
      <c r="N4016">
        <v>555.42316800000003</v>
      </c>
      <c r="O4016" s="2">
        <f t="shared" si="373"/>
        <v>55.542316800000002</v>
      </c>
      <c r="P4016" s="2">
        <f>IF(ISNUMBER(O4016),SUMIFS(O$1:$O4016,A$1:$A4016,A4016,C$1:$C4016,C4016,G$1:$G4016,G4016,E$1:$E4016,E4016),"")</f>
        <v>524.06778293333332</v>
      </c>
      <c r="U4016" t="str">
        <f t="shared" si="374"/>
        <v/>
      </c>
      <c r="AA4016">
        <v>23.1</v>
      </c>
      <c r="AB4016">
        <v>3.7000000000000005E-2</v>
      </c>
      <c r="AC4016" s="2">
        <f t="shared" si="375"/>
        <v>3.7000000000000005E-2</v>
      </c>
      <c r="AH4016" s="2">
        <f t="shared" si="376"/>
        <v>2.0550000000000002</v>
      </c>
      <c r="AI4016" s="2">
        <f>IF(ISNUMBER(AH4016),SUMIFS($AH$1:AH4016,$A$1:A4016,A4016,C$1:$C4016,C4016,$G$1:G4016,G4016,$E$1:E4016,E4016),"")</f>
        <v>13.66</v>
      </c>
      <c r="AJ4016">
        <f t="shared" si="377"/>
        <v>9</v>
      </c>
    </row>
    <row r="4017" spans="1:36" x14ac:dyDescent="0.25">
      <c r="A4017" s="14" t="s">
        <v>85</v>
      </c>
      <c r="B4017" t="s">
        <v>80</v>
      </c>
      <c r="C4017" t="s">
        <v>79</v>
      </c>
      <c r="D4017" s="13">
        <v>42072</v>
      </c>
      <c r="E4017">
        <v>1</v>
      </c>
      <c r="F4017">
        <v>50</v>
      </c>
      <c r="G4017" s="2" t="s">
        <v>89</v>
      </c>
      <c r="H4017" s="2" t="s">
        <v>13</v>
      </c>
      <c r="I4017">
        <v>3</v>
      </c>
      <c r="J4017" s="2" t="s">
        <v>77</v>
      </c>
      <c r="K4017" s="2">
        <v>45</v>
      </c>
      <c r="L4017" s="2"/>
      <c r="M4017" s="2" t="str">
        <f t="shared" si="372"/>
        <v/>
      </c>
      <c r="N4017">
        <v>737.96315733333324</v>
      </c>
      <c r="O4017" s="2">
        <f t="shared" si="373"/>
        <v>73.79631573333333</v>
      </c>
      <c r="P4017" s="2">
        <f>IF(ISNUMBER(O4017),SUMIFS(O$1:$O4017,A$1:$A4017,A4017,C$1:$C4017,C4017,G$1:$G4017,G4017,E$1:$E4017,E4017),"")</f>
        <v>461.10110480000003</v>
      </c>
      <c r="U4017" t="str">
        <f t="shared" si="374"/>
        <v/>
      </c>
      <c r="AA4017">
        <v>22.9</v>
      </c>
      <c r="AB4017">
        <v>3.7000000000000005E-2</v>
      </c>
      <c r="AC4017" s="2">
        <f t="shared" si="375"/>
        <v>3.7000000000000005E-2</v>
      </c>
      <c r="AH4017" s="2">
        <f t="shared" si="376"/>
        <v>2.73</v>
      </c>
      <c r="AI4017" s="2">
        <f>IF(ISNUMBER(AH4017),SUMIFS($AH$1:AH4017,$A$1:A4017,A4017,C$1:$C4017,C4017,$G$1:G4017,G4017,$E$1:E4017,E4017),"")</f>
        <v>12.031000000000001</v>
      </c>
      <c r="AJ4017">
        <f t="shared" si="377"/>
        <v>9</v>
      </c>
    </row>
    <row r="4018" spans="1:36" x14ac:dyDescent="0.25">
      <c r="A4018" s="14" t="s">
        <v>84</v>
      </c>
      <c r="B4018" t="s">
        <v>80</v>
      </c>
      <c r="C4018" t="s">
        <v>79</v>
      </c>
      <c r="D4018" s="13">
        <v>42072</v>
      </c>
      <c r="E4018">
        <v>1</v>
      </c>
      <c r="F4018">
        <v>100</v>
      </c>
      <c r="G4018" s="2" t="s">
        <v>89</v>
      </c>
      <c r="H4018" s="2" t="s">
        <v>13</v>
      </c>
      <c r="I4018">
        <v>3</v>
      </c>
      <c r="J4018" s="2" t="s">
        <v>77</v>
      </c>
      <c r="K4018" s="2">
        <v>90</v>
      </c>
      <c r="L4018" s="2"/>
      <c r="M4018" s="2" t="str">
        <f t="shared" si="372"/>
        <v/>
      </c>
      <c r="N4018">
        <v>847.47718800000007</v>
      </c>
      <c r="O4018" s="2">
        <f t="shared" si="373"/>
        <v>84.747718800000001</v>
      </c>
      <c r="P4018" s="2">
        <f>IF(ISNUMBER(O4018),SUMIFS(O$1:$O4018,A$1:$A4018,A4018,C$1:$C4018,C4018,G$1:$G4018,G4018,E$1:$E4018,E4018),"")</f>
        <v>578.88658253333324</v>
      </c>
      <c r="U4018" t="str">
        <f t="shared" si="374"/>
        <v/>
      </c>
      <c r="AA4018">
        <v>22.8</v>
      </c>
      <c r="AB4018">
        <v>3.6000000000000004E-2</v>
      </c>
      <c r="AC4018" s="2">
        <f t="shared" si="375"/>
        <v>3.6000000000000004E-2</v>
      </c>
      <c r="AH4018" s="2">
        <f t="shared" si="376"/>
        <v>3.0510000000000002</v>
      </c>
      <c r="AI4018" s="2">
        <f>IF(ISNUMBER(AH4018),SUMIFS($AH$1:AH4018,$A$1:A4018,A4018,C$1:$C4018,C4018,$G$1:G4018,G4018,$E$1:E4018,E4018),"")</f>
        <v>17.194000000000003</v>
      </c>
      <c r="AJ4018">
        <f t="shared" si="377"/>
        <v>9</v>
      </c>
    </row>
    <row r="4019" spans="1:36" x14ac:dyDescent="0.25">
      <c r="A4019" s="14" t="s">
        <v>83</v>
      </c>
      <c r="B4019" t="s">
        <v>80</v>
      </c>
      <c r="C4019" t="s">
        <v>79</v>
      </c>
      <c r="D4019" s="13">
        <v>42072</v>
      </c>
      <c r="E4019">
        <v>1</v>
      </c>
      <c r="F4019">
        <v>200</v>
      </c>
      <c r="G4019" s="2" t="s">
        <v>89</v>
      </c>
      <c r="H4019" s="2" t="s">
        <v>13</v>
      </c>
      <c r="I4019">
        <v>3</v>
      </c>
      <c r="J4019" s="2" t="s">
        <v>77</v>
      </c>
      <c r="K4019" s="2">
        <v>180</v>
      </c>
      <c r="L4019" s="2"/>
      <c r="M4019" s="2" t="str">
        <f t="shared" si="372"/>
        <v/>
      </c>
      <c r="N4019">
        <v>600.44448</v>
      </c>
      <c r="O4019" s="2">
        <f t="shared" si="373"/>
        <v>60.044448000000003</v>
      </c>
      <c r="P4019" s="2">
        <f>IF(ISNUMBER(O4019),SUMIFS(O$1:$O4019,A$1:$A4019,A4019,C$1:$C4019,C4019,G$1:$G4019,G4019,E$1:$E4019,E4019),"")</f>
        <v>549.12775840000006</v>
      </c>
      <c r="U4019" t="str">
        <f t="shared" si="374"/>
        <v/>
      </c>
      <c r="AA4019">
        <v>24</v>
      </c>
      <c r="AB4019">
        <v>3.7999999999999999E-2</v>
      </c>
      <c r="AC4019" s="2">
        <f t="shared" si="375"/>
        <v>3.7999999999999999E-2</v>
      </c>
      <c r="AH4019" s="2">
        <f t="shared" si="376"/>
        <v>2.282</v>
      </c>
      <c r="AI4019" s="2">
        <f>IF(ISNUMBER(AH4019),SUMIFS($AH$1:AH4019,$A$1:A4019,A4019,C$1:$C4019,C4019,$G$1:G4019,G4019,$E$1:E4019,E4019),"")</f>
        <v>14.738999999999999</v>
      </c>
      <c r="AJ4019">
        <f t="shared" si="377"/>
        <v>9</v>
      </c>
    </row>
    <row r="4020" spans="1:36" x14ac:dyDescent="0.25">
      <c r="A4020" s="14" t="s">
        <v>82</v>
      </c>
      <c r="B4020" t="s">
        <v>80</v>
      </c>
      <c r="C4020" t="s">
        <v>79</v>
      </c>
      <c r="D4020" s="13">
        <v>42072</v>
      </c>
      <c r="E4020">
        <v>1</v>
      </c>
      <c r="F4020">
        <v>350</v>
      </c>
      <c r="G4020" s="2" t="s">
        <v>89</v>
      </c>
      <c r="H4020" s="2" t="s">
        <v>13</v>
      </c>
      <c r="I4020">
        <v>3</v>
      </c>
      <c r="J4020" s="2" t="s">
        <v>77</v>
      </c>
      <c r="K4020" s="2">
        <v>315</v>
      </c>
      <c r="L4020" s="2"/>
      <c r="M4020" s="2" t="str">
        <f t="shared" si="372"/>
        <v/>
      </c>
      <c r="N4020">
        <v>708.41836266666678</v>
      </c>
      <c r="O4020" s="2">
        <f t="shared" si="373"/>
        <v>70.841836266666675</v>
      </c>
      <c r="P4020" s="2">
        <f>IF(ISNUMBER(O4020),SUMIFS(O$1:$O4020,A$1:$A4020,A4020,C$1:$C4020,C4020,G$1:$G4020,G4020,E$1:$E4020,E4020),"")</f>
        <v>575.46990026666663</v>
      </c>
      <c r="U4020" t="str">
        <f t="shared" si="374"/>
        <v/>
      </c>
      <c r="AA4020">
        <v>25.1</v>
      </c>
      <c r="AB4020">
        <v>0.04</v>
      </c>
      <c r="AC4020" s="2">
        <f t="shared" si="375"/>
        <v>0.04</v>
      </c>
      <c r="AH4020" s="2">
        <f t="shared" si="376"/>
        <v>2.8340000000000001</v>
      </c>
      <c r="AI4020" s="2">
        <f>IF(ISNUMBER(AH4020),SUMIFS($AH$1:AH4020,$A$1:A4020,A4020,C$1:$C4020,C4020,$G$1:G4020,G4020,$E$1:E4020,E4020),"")</f>
        <v>15.551</v>
      </c>
      <c r="AJ4020">
        <f t="shared" si="377"/>
        <v>9</v>
      </c>
    </row>
    <row r="4021" spans="1:36" x14ac:dyDescent="0.25">
      <c r="A4021" s="14" t="s">
        <v>81</v>
      </c>
      <c r="B4021" t="s">
        <v>80</v>
      </c>
      <c r="C4021" t="s">
        <v>79</v>
      </c>
      <c r="D4021" s="13">
        <v>42072</v>
      </c>
      <c r="E4021">
        <v>1</v>
      </c>
      <c r="F4021">
        <v>500</v>
      </c>
      <c r="G4021" s="2" t="s">
        <v>89</v>
      </c>
      <c r="H4021" s="2" t="s">
        <v>13</v>
      </c>
      <c r="I4021">
        <v>3</v>
      </c>
      <c r="J4021" s="2" t="s">
        <v>77</v>
      </c>
      <c r="K4021" s="2">
        <v>450</v>
      </c>
      <c r="L4021" s="2"/>
      <c r="M4021" s="2" t="str">
        <f t="shared" si="372"/>
        <v/>
      </c>
      <c r="N4021">
        <v>362.94851199999999</v>
      </c>
      <c r="O4021" s="2">
        <f t="shared" si="373"/>
        <v>36.294851199999997</v>
      </c>
      <c r="P4021" s="2">
        <f>IF(ISNUMBER(O4021),SUMIFS(O$1:$O4021,A$1:$A4021,A4021,C$1:$C4021,C4021,G$1:$G4021,G4021,E$1:$E4021,E4021),"")</f>
        <v>646.25836840000022</v>
      </c>
      <c r="U4021" t="str">
        <f t="shared" si="374"/>
        <v/>
      </c>
      <c r="AA4021">
        <v>26.8</v>
      </c>
      <c r="AB4021">
        <v>4.2999999999999997E-2</v>
      </c>
      <c r="AC4021" s="2">
        <f t="shared" si="375"/>
        <v>4.2999999999999997E-2</v>
      </c>
      <c r="AH4021" s="2">
        <f t="shared" si="376"/>
        <v>1.5609999999999999</v>
      </c>
      <c r="AI4021" s="2">
        <f>IF(ISNUMBER(AH4021),SUMIFS($AH$1:AH4021,$A$1:A4021,A4021,C$1:$C4021,C4021,$G$1:G4021,G4021,$E$1:E4021,E4021),"")</f>
        <v>21.63</v>
      </c>
      <c r="AJ4021">
        <f t="shared" si="377"/>
        <v>9</v>
      </c>
    </row>
    <row r="4022" spans="1:36" x14ac:dyDescent="0.25">
      <c r="A4022" s="14" t="s">
        <v>86</v>
      </c>
      <c r="B4022" t="s">
        <v>80</v>
      </c>
      <c r="C4022" t="s">
        <v>79</v>
      </c>
      <c r="D4022" s="13">
        <v>42072</v>
      </c>
      <c r="E4022">
        <v>2</v>
      </c>
      <c r="F4022">
        <v>0</v>
      </c>
      <c r="G4022" s="2" t="s">
        <v>89</v>
      </c>
      <c r="H4022" s="2" t="s">
        <v>13</v>
      </c>
      <c r="I4022">
        <v>3</v>
      </c>
      <c r="J4022" s="2" t="s">
        <v>77</v>
      </c>
      <c r="K4022" s="2">
        <v>0</v>
      </c>
      <c r="L4022" s="2"/>
      <c r="M4022" s="2" t="str">
        <f t="shared" si="372"/>
        <v/>
      </c>
      <c r="N4022">
        <v>443.34565733333341</v>
      </c>
      <c r="O4022" s="2">
        <f t="shared" si="373"/>
        <v>44.334565733333342</v>
      </c>
      <c r="P4022" s="2">
        <f>IF(ISNUMBER(O4022),SUMIFS(O$1:$O4022,A$1:$A4022,A4022,C$1:$C4022,C4022,G$1:$G4022,G4022,E$1:$E4022,E4022),"")</f>
        <v>402.0474992</v>
      </c>
      <c r="U4022" t="str">
        <f t="shared" si="374"/>
        <v/>
      </c>
      <c r="AA4022">
        <v>16.3</v>
      </c>
      <c r="AB4022">
        <v>2.6000000000000002E-2</v>
      </c>
      <c r="AC4022" s="2">
        <f t="shared" si="375"/>
        <v>2.6000000000000002E-2</v>
      </c>
      <c r="AH4022" s="2">
        <f t="shared" si="376"/>
        <v>1.153</v>
      </c>
      <c r="AI4022" s="2">
        <f>IF(ISNUMBER(AH4022),SUMIFS($AH$1:AH4022,$A$1:A4022,A4022,C$1:$C4022,C4022,$G$1:G4022,G4022,$E$1:E4022,E4022),"")</f>
        <v>9.7739999999999991</v>
      </c>
      <c r="AJ4022">
        <f t="shared" si="377"/>
        <v>9</v>
      </c>
    </row>
    <row r="4023" spans="1:36" x14ac:dyDescent="0.25">
      <c r="A4023" s="14" t="s">
        <v>85</v>
      </c>
      <c r="B4023" t="s">
        <v>80</v>
      </c>
      <c r="C4023" t="s">
        <v>79</v>
      </c>
      <c r="D4023" s="13">
        <v>42072</v>
      </c>
      <c r="E4023">
        <v>2</v>
      </c>
      <c r="F4023">
        <v>50</v>
      </c>
      <c r="G4023" s="2" t="s">
        <v>89</v>
      </c>
      <c r="H4023" s="2" t="s">
        <v>13</v>
      </c>
      <c r="I4023">
        <v>3</v>
      </c>
      <c r="J4023" s="2" t="s">
        <v>77</v>
      </c>
      <c r="K4023" s="2">
        <v>45</v>
      </c>
      <c r="L4023" s="2"/>
      <c r="M4023" s="2" t="str">
        <f t="shared" si="372"/>
        <v/>
      </c>
      <c r="N4023">
        <v>357.49646666666672</v>
      </c>
      <c r="O4023" s="2">
        <f t="shared" si="373"/>
        <v>35.749646666666671</v>
      </c>
      <c r="P4023" s="2">
        <f>IF(ISNUMBER(O4023),SUMIFS(O$1:$O4023,A$1:$A4023,A4023,C$1:$C4023,C4023,G$1:$G4023,G4023,E$1:$E4023,E4023),"")</f>
        <v>421.16595746666667</v>
      </c>
      <c r="U4023" t="str">
        <f t="shared" si="374"/>
        <v/>
      </c>
      <c r="AA4023">
        <v>20.399999999999999</v>
      </c>
      <c r="AB4023">
        <v>3.3000000000000002E-2</v>
      </c>
      <c r="AC4023" s="2">
        <f t="shared" si="375"/>
        <v>3.3000000000000002E-2</v>
      </c>
      <c r="AH4023" s="2">
        <f t="shared" si="376"/>
        <v>1.18</v>
      </c>
      <c r="AI4023" s="2">
        <f>IF(ISNUMBER(AH4023),SUMIFS($AH$1:AH4023,$A$1:A4023,A4023,C$1:$C4023,C4023,$G$1:G4023,G4023,$E$1:E4023,E4023),"")</f>
        <v>10.896000000000001</v>
      </c>
      <c r="AJ4023">
        <f t="shared" si="377"/>
        <v>9</v>
      </c>
    </row>
    <row r="4024" spans="1:36" x14ac:dyDescent="0.25">
      <c r="A4024" s="14" t="s">
        <v>84</v>
      </c>
      <c r="B4024" t="s">
        <v>80</v>
      </c>
      <c r="C4024" t="s">
        <v>79</v>
      </c>
      <c r="D4024" s="13">
        <v>42072</v>
      </c>
      <c r="E4024">
        <v>2</v>
      </c>
      <c r="F4024">
        <v>100</v>
      </c>
      <c r="G4024" s="2" t="s">
        <v>89</v>
      </c>
      <c r="H4024" s="2" t="s">
        <v>13</v>
      </c>
      <c r="I4024">
        <v>3</v>
      </c>
      <c r="J4024" s="2" t="s">
        <v>77</v>
      </c>
      <c r="K4024" s="2">
        <v>90</v>
      </c>
      <c r="L4024" s="2"/>
      <c r="M4024" s="2" t="str">
        <f t="shared" si="372"/>
        <v/>
      </c>
      <c r="N4024">
        <v>1242.7200666666668</v>
      </c>
      <c r="O4024" s="2">
        <f t="shared" si="373"/>
        <v>124.27200666666667</v>
      </c>
      <c r="P4024" s="2">
        <f>IF(ISNUMBER(O4024),SUMIFS(O$1:$O4024,A$1:$A4024,A4024,C$1:$C4024,C4024,G$1:$G4024,G4024,E$1:$E4024,E4024),"")</f>
        <v>629.58555493333336</v>
      </c>
      <c r="U4024" t="str">
        <f t="shared" si="374"/>
        <v/>
      </c>
      <c r="AA4024">
        <v>20.399999999999999</v>
      </c>
      <c r="AB4024">
        <v>3.3000000000000002E-2</v>
      </c>
      <c r="AC4024" s="2">
        <f t="shared" si="375"/>
        <v>3.3000000000000002E-2</v>
      </c>
      <c r="AH4024" s="2">
        <f t="shared" si="376"/>
        <v>4.101</v>
      </c>
      <c r="AI4024" s="2">
        <f>IF(ISNUMBER(AH4024),SUMIFS($AH$1:AH4024,$A$1:A4024,A4024,C$1:$C4024,C4024,$G$1:G4024,G4024,$E$1:E4024,E4024),"")</f>
        <v>17.849999999999998</v>
      </c>
      <c r="AJ4024">
        <f t="shared" si="377"/>
        <v>9</v>
      </c>
    </row>
    <row r="4025" spans="1:36" x14ac:dyDescent="0.25">
      <c r="A4025" s="14" t="s">
        <v>83</v>
      </c>
      <c r="B4025" t="s">
        <v>80</v>
      </c>
      <c r="C4025" t="s">
        <v>79</v>
      </c>
      <c r="D4025" s="13">
        <v>42072</v>
      </c>
      <c r="E4025">
        <v>2</v>
      </c>
      <c r="F4025">
        <v>200</v>
      </c>
      <c r="G4025" s="2" t="s">
        <v>89</v>
      </c>
      <c r="H4025" s="2" t="s">
        <v>13</v>
      </c>
      <c r="I4025">
        <v>3</v>
      </c>
      <c r="J4025" s="2" t="s">
        <v>77</v>
      </c>
      <c r="K4025" s="2">
        <v>180</v>
      </c>
      <c r="L4025" s="2"/>
      <c r="M4025" s="2" t="str">
        <f t="shared" si="372"/>
        <v/>
      </c>
      <c r="N4025">
        <v>384.28667999999999</v>
      </c>
      <c r="O4025" s="2">
        <f t="shared" si="373"/>
        <v>38.428668000000002</v>
      </c>
      <c r="P4025" s="2">
        <f>IF(ISNUMBER(O4025),SUMIFS(O$1:$O4025,A$1:$A4025,A4025,C$1:$C4025,C4025,G$1:$G4025,G4025,E$1:$E4025,E4025),"")</f>
        <v>455.4959673333334</v>
      </c>
      <c r="U4025" t="str">
        <f t="shared" si="374"/>
        <v/>
      </c>
      <c r="AA4025">
        <v>20.8</v>
      </c>
      <c r="AB4025">
        <v>3.3000000000000002E-2</v>
      </c>
      <c r="AC4025" s="2">
        <f t="shared" si="375"/>
        <v>3.3000000000000002E-2</v>
      </c>
      <c r="AH4025" s="2">
        <f t="shared" si="376"/>
        <v>1.268</v>
      </c>
      <c r="AI4025" s="2">
        <f>IF(ISNUMBER(AH4025),SUMIFS($AH$1:AH4025,$A$1:A4025,A4025,C$1:$C4025,C4025,$G$1:G4025,G4025,$E$1:E4025,E4025),"")</f>
        <v>12.096</v>
      </c>
      <c r="AJ4025">
        <f t="shared" si="377"/>
        <v>9</v>
      </c>
    </row>
    <row r="4026" spans="1:36" x14ac:dyDescent="0.25">
      <c r="A4026" s="14" t="s">
        <v>82</v>
      </c>
      <c r="B4026" t="s">
        <v>80</v>
      </c>
      <c r="C4026" t="s">
        <v>79</v>
      </c>
      <c r="D4026" s="13">
        <v>42072</v>
      </c>
      <c r="E4026">
        <v>2</v>
      </c>
      <c r="F4026">
        <v>350</v>
      </c>
      <c r="G4026" s="2" t="s">
        <v>89</v>
      </c>
      <c r="H4026" s="2" t="s">
        <v>13</v>
      </c>
      <c r="I4026">
        <v>3</v>
      </c>
      <c r="J4026" s="2" t="s">
        <v>77</v>
      </c>
      <c r="K4026" s="2">
        <v>315</v>
      </c>
      <c r="L4026" s="2"/>
      <c r="M4026" s="2" t="str">
        <f t="shared" si="372"/>
        <v/>
      </c>
      <c r="N4026">
        <v>2312.8529266666665</v>
      </c>
      <c r="O4026" s="2">
        <f t="shared" si="373"/>
        <v>231.28529266666663</v>
      </c>
      <c r="P4026" s="2">
        <f>IF(ISNUMBER(O4026),SUMIFS(O$1:$O4026,A$1:$A4026,A4026,C$1:$C4026,C4026,G$1:$G4026,G4026,E$1:$E4026,E4026),"")</f>
        <v>719.21584946666667</v>
      </c>
      <c r="U4026" t="str">
        <f t="shared" si="374"/>
        <v/>
      </c>
      <c r="AA4026">
        <v>18.2</v>
      </c>
      <c r="AB4026">
        <v>2.8999999999999998E-2</v>
      </c>
      <c r="AC4026" s="2">
        <f t="shared" si="375"/>
        <v>2.8999999999999998E-2</v>
      </c>
      <c r="AH4026" s="2">
        <f t="shared" si="376"/>
        <v>6.7069999999999999</v>
      </c>
      <c r="AI4026" s="2">
        <f>IF(ISNUMBER(AH4026),SUMIFS($AH$1:AH4026,$A$1:A4026,A4026,C$1:$C4026,C4026,$G$1:G4026,G4026,$E$1:E4026,E4026),"")</f>
        <v>19.085000000000001</v>
      </c>
      <c r="AJ4026">
        <f t="shared" si="377"/>
        <v>9</v>
      </c>
    </row>
    <row r="4027" spans="1:36" x14ac:dyDescent="0.25">
      <c r="A4027" s="14" t="s">
        <v>81</v>
      </c>
      <c r="B4027" t="s">
        <v>80</v>
      </c>
      <c r="C4027" t="s">
        <v>79</v>
      </c>
      <c r="D4027" s="13">
        <v>42072</v>
      </c>
      <c r="E4027">
        <v>2</v>
      </c>
      <c r="F4027">
        <v>500</v>
      </c>
      <c r="G4027" s="2" t="s">
        <v>89</v>
      </c>
      <c r="H4027" s="2" t="s">
        <v>13</v>
      </c>
      <c r="I4027">
        <v>3</v>
      </c>
      <c r="J4027" s="2" t="s">
        <v>77</v>
      </c>
      <c r="K4027" s="2">
        <v>450</v>
      </c>
      <c r="L4027" s="2"/>
      <c r="M4027" s="2" t="str">
        <f t="shared" si="372"/>
        <v/>
      </c>
      <c r="N4027">
        <v>1597.367424</v>
      </c>
      <c r="O4027" s="2">
        <f t="shared" si="373"/>
        <v>159.7367424</v>
      </c>
      <c r="P4027" s="2">
        <f>IF(ISNUMBER(O4027),SUMIFS(O$1:$O4027,A$1:$A4027,A4027,C$1:$C4027,C4027,G$1:$G4027,G4027,E$1:$E4027,E4027),"")</f>
        <v>645.51605053333333</v>
      </c>
      <c r="U4027" t="str">
        <f t="shared" si="374"/>
        <v/>
      </c>
      <c r="AA4027">
        <v>20.8</v>
      </c>
      <c r="AB4027">
        <v>3.3000000000000002E-2</v>
      </c>
      <c r="AC4027" s="2">
        <f t="shared" si="375"/>
        <v>3.3000000000000002E-2</v>
      </c>
      <c r="AH4027" s="2">
        <f t="shared" si="376"/>
        <v>5.2709999999999999</v>
      </c>
      <c r="AI4027" s="2">
        <f>IF(ISNUMBER(AH4027),SUMIFS($AH$1:AH4027,$A$1:A4027,A4027,C$1:$C4027,C4027,$G$1:G4027,G4027,$E$1:E4027,E4027),"")</f>
        <v>18.548999999999999</v>
      </c>
      <c r="AJ4027">
        <f t="shared" si="377"/>
        <v>9</v>
      </c>
    </row>
    <row r="4028" spans="1:36" x14ac:dyDescent="0.25">
      <c r="A4028" s="14" t="s">
        <v>86</v>
      </c>
      <c r="B4028" t="s">
        <v>80</v>
      </c>
      <c r="C4028" t="s">
        <v>79</v>
      </c>
      <c r="D4028" s="13">
        <v>42072</v>
      </c>
      <c r="E4028">
        <v>3</v>
      </c>
      <c r="F4028">
        <v>0</v>
      </c>
      <c r="G4028" s="2" t="s">
        <v>89</v>
      </c>
      <c r="H4028" s="2" t="s">
        <v>13</v>
      </c>
      <c r="I4028">
        <v>3</v>
      </c>
      <c r="J4028" s="2" t="s">
        <v>77</v>
      </c>
      <c r="K4028" s="2">
        <v>0</v>
      </c>
      <c r="L4028" s="2"/>
      <c r="M4028" s="2" t="str">
        <f t="shared" si="372"/>
        <v/>
      </c>
      <c r="N4028">
        <v>388.04199999999997</v>
      </c>
      <c r="O4028" s="2">
        <f t="shared" si="373"/>
        <v>38.804199999999994</v>
      </c>
      <c r="P4028" s="2">
        <f>IF(ISNUMBER(O4028),SUMIFS(O$1:$O4028,A$1:$A4028,A4028,C$1:$C4028,C4028,G$1:$G4028,G4028,E$1:$E4028,E4028),"")</f>
        <v>414.79879666666659</v>
      </c>
      <c r="U4028" t="str">
        <f t="shared" si="374"/>
        <v/>
      </c>
      <c r="AA4028">
        <v>17.100000000000001</v>
      </c>
      <c r="AB4028">
        <v>2.7000000000000003E-2</v>
      </c>
      <c r="AC4028" s="2">
        <f t="shared" si="375"/>
        <v>2.7000000000000003E-2</v>
      </c>
      <c r="AH4028" s="2">
        <f t="shared" si="376"/>
        <v>1.048</v>
      </c>
      <c r="AI4028" s="2">
        <f>IF(ISNUMBER(AH4028),SUMIFS($AH$1:AH4028,$A$1:A4028,A4028,C$1:$C4028,C4028,$G$1:G4028,G4028,$E$1:E4028,E4028),"")</f>
        <v>10.497999999999999</v>
      </c>
      <c r="AJ4028">
        <f t="shared" si="377"/>
        <v>9</v>
      </c>
    </row>
    <row r="4029" spans="1:36" x14ac:dyDescent="0.25">
      <c r="A4029" s="14" t="s">
        <v>85</v>
      </c>
      <c r="B4029" t="s">
        <v>80</v>
      </c>
      <c r="C4029" t="s">
        <v>79</v>
      </c>
      <c r="D4029" s="13">
        <v>42072</v>
      </c>
      <c r="E4029">
        <v>3</v>
      </c>
      <c r="F4029">
        <v>50</v>
      </c>
      <c r="G4029" s="2" t="s">
        <v>89</v>
      </c>
      <c r="H4029" s="2" t="s">
        <v>13</v>
      </c>
      <c r="I4029">
        <v>3</v>
      </c>
      <c r="J4029" s="2" t="s">
        <v>77</v>
      </c>
      <c r="K4029" s="2">
        <v>45</v>
      </c>
      <c r="L4029" s="2"/>
      <c r="M4029" s="2" t="str">
        <f t="shared" si="372"/>
        <v/>
      </c>
      <c r="N4029">
        <v>267.53108304</v>
      </c>
      <c r="O4029" s="2">
        <f t="shared" si="373"/>
        <v>26.753108304000001</v>
      </c>
      <c r="P4029" s="2">
        <f>IF(ISNUMBER(O4029),SUMIFS(O$1:$O4029,A$1:$A4029,A4029,C$1:$C4029,C4029,G$1:$G4029,G4029,E$1:$E4029,E4029),"")</f>
        <v>477.57519203733335</v>
      </c>
      <c r="U4029" t="str">
        <f t="shared" si="374"/>
        <v/>
      </c>
      <c r="AA4029">
        <v>17.5</v>
      </c>
      <c r="AB4029">
        <v>2.7999999999999997E-2</v>
      </c>
      <c r="AC4029" s="2">
        <f t="shared" si="375"/>
        <v>2.7999999999999997E-2</v>
      </c>
      <c r="AH4029" s="2">
        <f t="shared" si="376"/>
        <v>0.749</v>
      </c>
      <c r="AI4029" s="2">
        <f>IF(ISNUMBER(AH4029),SUMIFS($AH$1:AH4029,$A$1:A4029,A4029,C$1:$C4029,C4029,$G$1:G4029,G4029,$E$1:E4029,E4029),"")</f>
        <v>12.031000000000001</v>
      </c>
      <c r="AJ4029">
        <f t="shared" si="377"/>
        <v>9</v>
      </c>
    </row>
    <row r="4030" spans="1:36" x14ac:dyDescent="0.25">
      <c r="A4030" s="14" t="s">
        <v>84</v>
      </c>
      <c r="B4030" t="s">
        <v>80</v>
      </c>
      <c r="C4030" t="s">
        <v>79</v>
      </c>
      <c r="D4030" s="13">
        <v>42072</v>
      </c>
      <c r="E4030">
        <v>3</v>
      </c>
      <c r="F4030">
        <v>100</v>
      </c>
      <c r="G4030" s="2" t="s">
        <v>89</v>
      </c>
      <c r="H4030" s="2" t="s">
        <v>13</v>
      </c>
      <c r="I4030">
        <v>3</v>
      </c>
      <c r="J4030" s="2" t="s">
        <v>77</v>
      </c>
      <c r="K4030" s="2">
        <v>90</v>
      </c>
      <c r="L4030" s="2"/>
      <c r="M4030" s="2" t="str">
        <f t="shared" si="372"/>
        <v/>
      </c>
      <c r="N4030">
        <v>385.04470666666663</v>
      </c>
      <c r="O4030" s="2">
        <f t="shared" si="373"/>
        <v>38.504470666666663</v>
      </c>
      <c r="P4030" s="2">
        <f>IF(ISNUMBER(O4030),SUMIFS(O$1:$O4030,A$1:$A4030,A4030,C$1:$C4030,C4030,G$1:$G4030,G4030,E$1:$E4030,E4030),"")</f>
        <v>470.57808399999999</v>
      </c>
      <c r="U4030" t="str">
        <f t="shared" si="374"/>
        <v/>
      </c>
      <c r="AA4030">
        <v>17.8</v>
      </c>
      <c r="AB4030">
        <v>2.8999999999999998E-2</v>
      </c>
      <c r="AC4030" s="2">
        <f t="shared" si="375"/>
        <v>2.8999999999999998E-2</v>
      </c>
      <c r="AH4030" s="2">
        <f t="shared" si="376"/>
        <v>1.117</v>
      </c>
      <c r="AI4030" s="2">
        <f>IF(ISNUMBER(AH4030),SUMIFS($AH$1:AH4030,$A$1:A4030,A4030,C$1:$C4030,C4030,$G$1:G4030,G4030,$E$1:E4030,E4030),"")</f>
        <v>12.006</v>
      </c>
      <c r="AJ4030">
        <f t="shared" si="377"/>
        <v>9</v>
      </c>
    </row>
    <row r="4031" spans="1:36" x14ac:dyDescent="0.25">
      <c r="A4031" s="14" t="s">
        <v>83</v>
      </c>
      <c r="B4031" t="s">
        <v>80</v>
      </c>
      <c r="C4031" t="s">
        <v>79</v>
      </c>
      <c r="D4031" s="13">
        <v>42072</v>
      </c>
      <c r="E4031">
        <v>3</v>
      </c>
      <c r="F4031">
        <v>200</v>
      </c>
      <c r="G4031" s="2" t="s">
        <v>89</v>
      </c>
      <c r="H4031" s="2" t="s">
        <v>13</v>
      </c>
      <c r="I4031">
        <v>3</v>
      </c>
      <c r="J4031" s="2" t="s">
        <v>77</v>
      </c>
      <c r="K4031" s="2">
        <v>180</v>
      </c>
      <c r="L4031" s="2"/>
      <c r="M4031" s="2" t="str">
        <f t="shared" si="372"/>
        <v/>
      </c>
      <c r="N4031">
        <v>277.12058695999997</v>
      </c>
      <c r="O4031" s="2">
        <f t="shared" si="373"/>
        <v>27.712058695999996</v>
      </c>
      <c r="P4031" s="2">
        <f>IF(ISNUMBER(O4031),SUMIFS(O$1:$O4031,A$1:$A4031,A4031,C$1:$C4031,C4031,G$1:$G4031,G4031,E$1:$E4031,E4031),"")</f>
        <v>335.83151349599996</v>
      </c>
      <c r="U4031" t="str">
        <f t="shared" si="374"/>
        <v/>
      </c>
      <c r="AA4031">
        <v>17.399999999999999</v>
      </c>
      <c r="AB4031">
        <v>2.7999999999999997E-2</v>
      </c>
      <c r="AC4031" s="2">
        <f t="shared" si="375"/>
        <v>2.7999999999999997E-2</v>
      </c>
      <c r="AH4031" s="2">
        <f t="shared" si="376"/>
        <v>0.77600000000000002</v>
      </c>
      <c r="AI4031" s="2">
        <f>IF(ISNUMBER(AH4031),SUMIFS($AH$1:AH4031,$A$1:A4031,A4031,C$1:$C4031,C4031,$G$1:G4031,G4031,$E$1:E4031,E4031),"")</f>
        <v>8.1050000000000004</v>
      </c>
      <c r="AJ4031">
        <f t="shared" si="377"/>
        <v>9</v>
      </c>
    </row>
    <row r="4032" spans="1:36" x14ac:dyDescent="0.25">
      <c r="A4032" s="14" t="s">
        <v>82</v>
      </c>
      <c r="B4032" t="s">
        <v>80</v>
      </c>
      <c r="C4032" t="s">
        <v>79</v>
      </c>
      <c r="D4032" s="13">
        <v>42072</v>
      </c>
      <c r="E4032">
        <v>3</v>
      </c>
      <c r="F4032">
        <v>350</v>
      </c>
      <c r="G4032" s="2" t="s">
        <v>89</v>
      </c>
      <c r="H4032" s="2" t="s">
        <v>13</v>
      </c>
      <c r="I4032">
        <v>3</v>
      </c>
      <c r="J4032" s="2" t="s">
        <v>77</v>
      </c>
      <c r="K4032" s="2">
        <v>315</v>
      </c>
      <c r="L4032" s="2"/>
      <c r="M4032" s="2" t="str">
        <f t="shared" si="372"/>
        <v/>
      </c>
      <c r="N4032">
        <v>673.76193866666654</v>
      </c>
      <c r="O4032" s="2">
        <f t="shared" si="373"/>
        <v>67.376193866666654</v>
      </c>
      <c r="P4032" s="2">
        <f>IF(ISNUMBER(O4032),SUMIFS(O$1:$O4032,A$1:$A4032,A4032,C$1:$C4032,C4032,G$1:$G4032,G4032,E$1:$E4032,E4032),"")</f>
        <v>691.37539920000006</v>
      </c>
      <c r="U4032" t="str">
        <f t="shared" si="374"/>
        <v/>
      </c>
      <c r="AA4032">
        <v>23.4</v>
      </c>
      <c r="AB4032">
        <v>3.7000000000000005E-2</v>
      </c>
      <c r="AC4032" s="2">
        <f t="shared" si="375"/>
        <v>3.7000000000000005E-2</v>
      </c>
      <c r="AH4032" s="2">
        <f t="shared" si="376"/>
        <v>2.4929999999999999</v>
      </c>
      <c r="AI4032" s="2">
        <f>IF(ISNUMBER(AH4032),SUMIFS($AH$1:AH4032,$A$1:A4032,A4032,C$1:$C4032,C4032,$G$1:G4032,G4032,$E$1:E4032,E4032),"")</f>
        <v>20.197999999999997</v>
      </c>
      <c r="AJ4032">
        <f t="shared" si="377"/>
        <v>9</v>
      </c>
    </row>
    <row r="4033" spans="1:36" x14ac:dyDescent="0.25">
      <c r="A4033" s="14" t="s">
        <v>81</v>
      </c>
      <c r="B4033" t="s">
        <v>80</v>
      </c>
      <c r="C4033" t="s">
        <v>79</v>
      </c>
      <c r="D4033" s="13">
        <v>42072</v>
      </c>
      <c r="E4033">
        <v>3</v>
      </c>
      <c r="F4033">
        <v>500</v>
      </c>
      <c r="G4033" s="2" t="s">
        <v>89</v>
      </c>
      <c r="H4033" s="2" t="s">
        <v>13</v>
      </c>
      <c r="I4033">
        <v>3</v>
      </c>
      <c r="J4033" s="2" t="s">
        <v>77</v>
      </c>
      <c r="K4033" s="2">
        <v>450</v>
      </c>
      <c r="L4033" s="2"/>
      <c r="M4033" s="2" t="str">
        <f t="shared" si="372"/>
        <v/>
      </c>
      <c r="N4033">
        <v>1188.6965480000001</v>
      </c>
      <c r="O4033" s="2">
        <f t="shared" si="373"/>
        <v>118.86965480000001</v>
      </c>
      <c r="P4033" s="2">
        <f>IF(ISNUMBER(O4033),SUMIFS(O$1:$O4033,A$1:$A4033,A4033,C$1:$C4033,C4033,G$1:$G4033,G4033,E$1:$E4033,E4033),"")</f>
        <v>585.93110520000005</v>
      </c>
      <c r="U4033" t="str">
        <f t="shared" si="374"/>
        <v/>
      </c>
      <c r="AA4033">
        <v>19</v>
      </c>
      <c r="AB4033">
        <v>0.03</v>
      </c>
      <c r="AC4033" s="2">
        <f t="shared" si="375"/>
        <v>0.03</v>
      </c>
      <c r="AH4033" s="2">
        <f t="shared" si="376"/>
        <v>3.5659999999999998</v>
      </c>
      <c r="AI4033" s="2">
        <f>IF(ISNUMBER(AH4033),SUMIFS($AH$1:AH4033,$A$1:A4033,A4033,C$1:$C4033,C4033,$G$1:G4033,G4033,$E$1:E4033,E4033),"")</f>
        <v>15.469999999999999</v>
      </c>
      <c r="AJ4033">
        <f t="shared" si="377"/>
        <v>9</v>
      </c>
    </row>
    <row r="4034" spans="1:36" x14ac:dyDescent="0.25">
      <c r="A4034" s="14" t="s">
        <v>86</v>
      </c>
      <c r="B4034" t="s">
        <v>80</v>
      </c>
      <c r="C4034" t="s">
        <v>79</v>
      </c>
      <c r="D4034" s="13">
        <v>42086</v>
      </c>
      <c r="E4034">
        <v>1</v>
      </c>
      <c r="F4034">
        <v>0</v>
      </c>
      <c r="G4034" s="2" t="s">
        <v>89</v>
      </c>
      <c r="H4034" s="2" t="s">
        <v>13</v>
      </c>
      <c r="I4034">
        <v>4</v>
      </c>
      <c r="J4034" s="2" t="s">
        <v>88</v>
      </c>
      <c r="K4034" s="2">
        <v>0</v>
      </c>
      <c r="L4034" s="2">
        <v>2834</v>
      </c>
      <c r="M4034" s="2">
        <f t="shared" ref="M4034:M4097" si="378">IF(ISNUMBER(L4034),L4034/10,"")</f>
        <v>283.39999999999998</v>
      </c>
      <c r="O4034" s="2" t="str">
        <f t="shared" ref="O4034:O4097" si="379">IF(ISNUMBER(N4034),N4034/10,"")</f>
        <v/>
      </c>
      <c r="P4034" s="2" t="str">
        <f>IF(ISNUMBER(O4034),SUMIFS(O$1:$O4034,A$1:$A4034,A4034,C$1:$C4034,C4034,G$1:$G4034,G4034,E$1:$E4034,E4034),"")</f>
        <v/>
      </c>
      <c r="U4034" t="str">
        <f t="shared" ref="U4034:U4097" si="380">IF(ISNUMBER(R4034),R4034/100,"")</f>
        <v/>
      </c>
      <c r="AA4034">
        <v>24.1</v>
      </c>
      <c r="AB4034">
        <v>3.7999999999999999E-2</v>
      </c>
      <c r="AC4034" s="2">
        <f t="shared" ref="AC4034:AC4097" si="381">IF(ISNUMBER(AB4034),AB4034,"")</f>
        <v>3.7999999999999999E-2</v>
      </c>
      <c r="AH4034" s="2" t="str">
        <f t="shared" ref="AH4034:AH4097" si="382">IF(AND(ISNUMBER(AB4034),ISNUMBER(O4034)),ROUND(O4034*AB4034,3),"")</f>
        <v/>
      </c>
      <c r="AI4034" s="2" t="str">
        <f>IF(ISNUMBER(AH4034),SUMIFS($AH$1:AH4034,$A$1:A4034,A4034,C$1:$C4034,C4034,$G$1:G4034,G4034,$E$1:E4034,E4034),"")</f>
        <v/>
      </c>
      <c r="AJ4034">
        <f t="shared" ref="AJ4034:AJ4097" si="383">COUNT(K4034:AI4034)</f>
        <v>6</v>
      </c>
    </row>
    <row r="4035" spans="1:36" x14ac:dyDescent="0.25">
      <c r="A4035" s="14" t="s">
        <v>85</v>
      </c>
      <c r="B4035" t="s">
        <v>80</v>
      </c>
      <c r="C4035" t="s">
        <v>79</v>
      </c>
      <c r="D4035" s="13">
        <v>42086</v>
      </c>
      <c r="E4035">
        <v>1</v>
      </c>
      <c r="F4035">
        <v>50</v>
      </c>
      <c r="G4035" s="2" t="s">
        <v>89</v>
      </c>
      <c r="H4035" s="2" t="s">
        <v>13</v>
      </c>
      <c r="I4035">
        <v>4</v>
      </c>
      <c r="J4035" s="2" t="s">
        <v>88</v>
      </c>
      <c r="K4035" s="2">
        <v>45</v>
      </c>
      <c r="L4035" s="2">
        <v>2766</v>
      </c>
      <c r="M4035" s="2">
        <f t="shared" si="378"/>
        <v>276.60000000000002</v>
      </c>
      <c r="O4035" s="2" t="str">
        <f t="shared" si="379"/>
        <v/>
      </c>
      <c r="P4035" s="2" t="str">
        <f>IF(ISNUMBER(O4035),SUMIFS(O$1:$O4035,A$1:$A4035,A4035,C$1:$C4035,C4035,G$1:$G4035,G4035,E$1:$E4035,E4035),"")</f>
        <v/>
      </c>
      <c r="U4035" t="str">
        <f t="shared" si="380"/>
        <v/>
      </c>
      <c r="AA4035">
        <v>21.2</v>
      </c>
      <c r="AB4035">
        <v>3.4000000000000002E-2</v>
      </c>
      <c r="AC4035" s="2">
        <f t="shared" si="381"/>
        <v>3.4000000000000002E-2</v>
      </c>
      <c r="AH4035" s="2" t="str">
        <f t="shared" si="382"/>
        <v/>
      </c>
      <c r="AI4035" s="2" t="str">
        <f>IF(ISNUMBER(AH4035),SUMIFS($AH$1:AH4035,$A$1:A4035,A4035,C$1:$C4035,C4035,$G$1:G4035,G4035,$E$1:E4035,E4035),"")</f>
        <v/>
      </c>
      <c r="AJ4035">
        <f t="shared" si="383"/>
        <v>6</v>
      </c>
    </row>
    <row r="4036" spans="1:36" x14ac:dyDescent="0.25">
      <c r="A4036" s="14" t="s">
        <v>84</v>
      </c>
      <c r="B4036" t="s">
        <v>80</v>
      </c>
      <c r="C4036" t="s">
        <v>79</v>
      </c>
      <c r="D4036" s="13">
        <v>42086</v>
      </c>
      <c r="E4036">
        <v>1</v>
      </c>
      <c r="F4036">
        <v>100</v>
      </c>
      <c r="G4036" s="2" t="s">
        <v>89</v>
      </c>
      <c r="H4036" s="2" t="s">
        <v>13</v>
      </c>
      <c r="I4036">
        <v>4</v>
      </c>
      <c r="J4036" s="2" t="s">
        <v>88</v>
      </c>
      <c r="K4036" s="2">
        <v>90</v>
      </c>
      <c r="L4036" s="2">
        <v>2800</v>
      </c>
      <c r="M4036" s="2">
        <f t="shared" si="378"/>
        <v>280</v>
      </c>
      <c r="O4036" s="2" t="str">
        <f t="shared" si="379"/>
        <v/>
      </c>
      <c r="P4036" s="2" t="str">
        <f>IF(ISNUMBER(O4036),SUMIFS(O$1:$O4036,A$1:$A4036,A4036,C$1:$C4036,C4036,G$1:$G4036,G4036,E$1:$E4036,E4036),"")</f>
        <v/>
      </c>
      <c r="U4036" t="str">
        <f t="shared" si="380"/>
        <v/>
      </c>
      <c r="AA4036">
        <v>21.1</v>
      </c>
      <c r="AB4036">
        <v>3.4000000000000002E-2</v>
      </c>
      <c r="AC4036" s="2">
        <f t="shared" si="381"/>
        <v>3.4000000000000002E-2</v>
      </c>
      <c r="AH4036" s="2" t="str">
        <f t="shared" si="382"/>
        <v/>
      </c>
      <c r="AI4036" s="2" t="str">
        <f>IF(ISNUMBER(AH4036),SUMIFS($AH$1:AH4036,$A$1:A4036,A4036,C$1:$C4036,C4036,$G$1:G4036,G4036,$E$1:E4036,E4036),"")</f>
        <v/>
      </c>
      <c r="AJ4036">
        <f t="shared" si="383"/>
        <v>6</v>
      </c>
    </row>
    <row r="4037" spans="1:36" x14ac:dyDescent="0.25">
      <c r="A4037" s="14" t="s">
        <v>83</v>
      </c>
      <c r="B4037" t="s">
        <v>80</v>
      </c>
      <c r="C4037" t="s">
        <v>79</v>
      </c>
      <c r="D4037" s="13">
        <v>42086</v>
      </c>
      <c r="E4037">
        <v>1</v>
      </c>
      <c r="F4037">
        <v>200</v>
      </c>
      <c r="G4037" s="2" t="s">
        <v>89</v>
      </c>
      <c r="H4037" s="2" t="s">
        <v>13</v>
      </c>
      <c r="I4037">
        <v>4</v>
      </c>
      <c r="J4037" s="2" t="s">
        <v>88</v>
      </c>
      <c r="K4037" s="2">
        <v>180</v>
      </c>
      <c r="L4037" s="2">
        <v>3004</v>
      </c>
      <c r="M4037" s="2">
        <f t="shared" si="378"/>
        <v>300.39999999999998</v>
      </c>
      <c r="O4037" s="2" t="str">
        <f t="shared" si="379"/>
        <v/>
      </c>
      <c r="P4037" s="2" t="str">
        <f>IF(ISNUMBER(O4037),SUMIFS(O$1:$O4037,A$1:$A4037,A4037,C$1:$C4037,C4037,G$1:$G4037,G4037,E$1:$E4037,E4037),"")</f>
        <v/>
      </c>
      <c r="U4037" t="str">
        <f t="shared" si="380"/>
        <v/>
      </c>
      <c r="AA4037">
        <v>26.2</v>
      </c>
      <c r="AB4037">
        <v>4.2000000000000003E-2</v>
      </c>
      <c r="AC4037" s="2">
        <f t="shared" si="381"/>
        <v>4.2000000000000003E-2</v>
      </c>
      <c r="AH4037" s="2" t="str">
        <f t="shared" si="382"/>
        <v/>
      </c>
      <c r="AI4037" s="2" t="str">
        <f>IF(ISNUMBER(AH4037),SUMIFS($AH$1:AH4037,$A$1:A4037,A4037,C$1:$C4037,C4037,$G$1:G4037,G4037,$E$1:E4037,E4037),"")</f>
        <v/>
      </c>
      <c r="AJ4037">
        <f t="shared" si="383"/>
        <v>6</v>
      </c>
    </row>
    <row r="4038" spans="1:36" x14ac:dyDescent="0.25">
      <c r="A4038" s="14" t="s">
        <v>82</v>
      </c>
      <c r="B4038" t="s">
        <v>80</v>
      </c>
      <c r="C4038" t="s">
        <v>79</v>
      </c>
      <c r="D4038" s="13">
        <v>42086</v>
      </c>
      <c r="E4038">
        <v>1</v>
      </c>
      <c r="F4038">
        <v>350</v>
      </c>
      <c r="G4038" s="2" t="s">
        <v>89</v>
      </c>
      <c r="H4038" s="2" t="s">
        <v>13</v>
      </c>
      <c r="I4038">
        <v>4</v>
      </c>
      <c r="J4038" s="2" t="s">
        <v>88</v>
      </c>
      <c r="K4038" s="2">
        <v>315</v>
      </c>
      <c r="L4038" s="2">
        <v>2902</v>
      </c>
      <c r="M4038" s="2">
        <f t="shared" si="378"/>
        <v>290.2</v>
      </c>
      <c r="O4038" s="2" t="str">
        <f t="shared" si="379"/>
        <v/>
      </c>
      <c r="P4038" s="2" t="str">
        <f>IF(ISNUMBER(O4038),SUMIFS(O$1:$O4038,A$1:$A4038,A4038,C$1:$C4038,C4038,G$1:$G4038,G4038,E$1:$E4038,E4038),"")</f>
        <v/>
      </c>
      <c r="U4038" t="str">
        <f t="shared" si="380"/>
        <v/>
      </c>
      <c r="AA4038">
        <v>27.2</v>
      </c>
      <c r="AB4038">
        <v>4.2999999999999997E-2</v>
      </c>
      <c r="AC4038" s="2">
        <f t="shared" si="381"/>
        <v>4.2999999999999997E-2</v>
      </c>
      <c r="AH4038" s="2" t="str">
        <f t="shared" si="382"/>
        <v/>
      </c>
      <c r="AI4038" s="2" t="str">
        <f>IF(ISNUMBER(AH4038),SUMIFS($AH$1:AH4038,$A$1:A4038,A4038,C$1:$C4038,C4038,$G$1:G4038,G4038,$E$1:E4038,E4038),"")</f>
        <v/>
      </c>
      <c r="AJ4038">
        <f t="shared" si="383"/>
        <v>6</v>
      </c>
    </row>
    <row r="4039" spans="1:36" x14ac:dyDescent="0.25">
      <c r="A4039" s="14" t="s">
        <v>81</v>
      </c>
      <c r="B4039" t="s">
        <v>80</v>
      </c>
      <c r="C4039" t="s">
        <v>79</v>
      </c>
      <c r="D4039" s="13">
        <v>42086</v>
      </c>
      <c r="E4039">
        <v>1</v>
      </c>
      <c r="F4039">
        <v>500</v>
      </c>
      <c r="G4039" s="2" t="s">
        <v>89</v>
      </c>
      <c r="H4039" s="2" t="s">
        <v>13</v>
      </c>
      <c r="I4039">
        <v>4</v>
      </c>
      <c r="J4039" s="2" t="s">
        <v>88</v>
      </c>
      <c r="K4039" s="2">
        <v>450</v>
      </c>
      <c r="L4039" s="2">
        <v>2732</v>
      </c>
      <c r="M4039" s="2">
        <f t="shared" si="378"/>
        <v>273.2</v>
      </c>
      <c r="O4039" s="2" t="str">
        <f t="shared" si="379"/>
        <v/>
      </c>
      <c r="P4039" s="2" t="str">
        <f>IF(ISNUMBER(O4039),SUMIFS(O$1:$O4039,A$1:$A4039,A4039,C$1:$C4039,C4039,G$1:$G4039,G4039,E$1:$E4039,E4039),"")</f>
        <v/>
      </c>
      <c r="U4039" t="str">
        <f t="shared" si="380"/>
        <v/>
      </c>
      <c r="AA4039">
        <v>26.8</v>
      </c>
      <c r="AB4039">
        <v>4.2999999999999997E-2</v>
      </c>
      <c r="AC4039" s="2">
        <f t="shared" si="381"/>
        <v>4.2999999999999997E-2</v>
      </c>
      <c r="AH4039" s="2" t="str">
        <f t="shared" si="382"/>
        <v/>
      </c>
      <c r="AI4039" s="2" t="str">
        <f>IF(ISNUMBER(AH4039),SUMIFS($AH$1:AH4039,$A$1:A4039,A4039,C$1:$C4039,C4039,$G$1:G4039,G4039,$E$1:E4039,E4039),"")</f>
        <v/>
      </c>
      <c r="AJ4039">
        <f t="shared" si="383"/>
        <v>6</v>
      </c>
    </row>
    <row r="4040" spans="1:36" x14ac:dyDescent="0.25">
      <c r="A4040" s="14" t="s">
        <v>86</v>
      </c>
      <c r="B4040" t="s">
        <v>80</v>
      </c>
      <c r="C4040" t="s">
        <v>79</v>
      </c>
      <c r="D4040" s="13">
        <v>42086</v>
      </c>
      <c r="E4040">
        <v>2</v>
      </c>
      <c r="F4040">
        <v>0</v>
      </c>
      <c r="G4040" s="2" t="s">
        <v>89</v>
      </c>
      <c r="H4040" s="2" t="s">
        <v>13</v>
      </c>
      <c r="I4040">
        <v>4</v>
      </c>
      <c r="J4040" s="2" t="s">
        <v>88</v>
      </c>
      <c r="K4040" s="2">
        <v>0</v>
      </c>
      <c r="L4040" s="2">
        <v>2494</v>
      </c>
      <c r="M4040" s="2">
        <f t="shared" si="378"/>
        <v>249.4</v>
      </c>
      <c r="O4040" s="2" t="str">
        <f t="shared" si="379"/>
        <v/>
      </c>
      <c r="P4040" s="2" t="str">
        <f>IF(ISNUMBER(O4040),SUMIFS(O$1:$O4040,A$1:$A4040,A4040,C$1:$C4040,C4040,G$1:$G4040,G4040,E$1:$E4040,E4040),"")</f>
        <v/>
      </c>
      <c r="U4040" t="str">
        <f t="shared" si="380"/>
        <v/>
      </c>
      <c r="AA4040">
        <v>20</v>
      </c>
      <c r="AB4040">
        <v>3.2000000000000001E-2</v>
      </c>
      <c r="AC4040" s="2">
        <f t="shared" si="381"/>
        <v>3.2000000000000001E-2</v>
      </c>
      <c r="AH4040" s="2" t="str">
        <f t="shared" si="382"/>
        <v/>
      </c>
      <c r="AI4040" s="2" t="str">
        <f>IF(ISNUMBER(AH4040),SUMIFS($AH$1:AH4040,$A$1:A4040,A4040,C$1:$C4040,C4040,$G$1:G4040,G4040,$E$1:E4040,E4040),"")</f>
        <v/>
      </c>
      <c r="AJ4040">
        <f t="shared" si="383"/>
        <v>6</v>
      </c>
    </row>
    <row r="4041" spans="1:36" x14ac:dyDescent="0.25">
      <c r="A4041" s="14" t="s">
        <v>85</v>
      </c>
      <c r="B4041" t="s">
        <v>80</v>
      </c>
      <c r="C4041" t="s">
        <v>79</v>
      </c>
      <c r="D4041" s="13">
        <v>42086</v>
      </c>
      <c r="E4041">
        <v>2</v>
      </c>
      <c r="F4041">
        <v>50</v>
      </c>
      <c r="G4041" s="2" t="s">
        <v>89</v>
      </c>
      <c r="H4041" s="2" t="s">
        <v>13</v>
      </c>
      <c r="I4041">
        <v>4</v>
      </c>
      <c r="J4041" s="2" t="s">
        <v>88</v>
      </c>
      <c r="K4041" s="2">
        <v>45</v>
      </c>
      <c r="L4041" s="2">
        <v>2630</v>
      </c>
      <c r="M4041" s="2">
        <f t="shared" si="378"/>
        <v>263</v>
      </c>
      <c r="O4041" s="2" t="str">
        <f t="shared" si="379"/>
        <v/>
      </c>
      <c r="P4041" s="2" t="str">
        <f>IF(ISNUMBER(O4041),SUMIFS(O$1:$O4041,A$1:$A4041,A4041,C$1:$C4041,C4041,G$1:$G4041,G4041,E$1:$E4041,E4041),"")</f>
        <v/>
      </c>
      <c r="U4041" t="str">
        <f t="shared" si="380"/>
        <v/>
      </c>
      <c r="AA4041">
        <v>22.3</v>
      </c>
      <c r="AB4041">
        <v>3.6000000000000004E-2</v>
      </c>
      <c r="AC4041" s="2">
        <f t="shared" si="381"/>
        <v>3.6000000000000004E-2</v>
      </c>
      <c r="AH4041" s="2" t="str">
        <f t="shared" si="382"/>
        <v/>
      </c>
      <c r="AI4041" s="2" t="str">
        <f>IF(ISNUMBER(AH4041),SUMIFS($AH$1:AH4041,$A$1:A4041,A4041,C$1:$C4041,C4041,$G$1:G4041,G4041,$E$1:E4041,E4041),"")</f>
        <v/>
      </c>
      <c r="AJ4041">
        <f t="shared" si="383"/>
        <v>6</v>
      </c>
    </row>
    <row r="4042" spans="1:36" x14ac:dyDescent="0.25">
      <c r="A4042" s="14" t="s">
        <v>84</v>
      </c>
      <c r="B4042" t="s">
        <v>80</v>
      </c>
      <c r="C4042" t="s">
        <v>79</v>
      </c>
      <c r="D4042" s="13">
        <v>42086</v>
      </c>
      <c r="E4042">
        <v>2</v>
      </c>
      <c r="F4042">
        <v>100</v>
      </c>
      <c r="G4042" s="2" t="s">
        <v>89</v>
      </c>
      <c r="H4042" s="2" t="s">
        <v>13</v>
      </c>
      <c r="I4042">
        <v>4</v>
      </c>
      <c r="J4042" s="2" t="s">
        <v>88</v>
      </c>
      <c r="K4042" s="2">
        <v>90</v>
      </c>
      <c r="L4042" s="2">
        <v>2732</v>
      </c>
      <c r="M4042" s="2">
        <f t="shared" si="378"/>
        <v>273.2</v>
      </c>
      <c r="O4042" s="2" t="str">
        <f t="shared" si="379"/>
        <v/>
      </c>
      <c r="P4042" s="2" t="str">
        <f>IF(ISNUMBER(O4042),SUMIFS(O$1:$O4042,A$1:$A4042,A4042,C$1:$C4042,C4042,G$1:$G4042,G4042,E$1:$E4042,E4042),"")</f>
        <v/>
      </c>
      <c r="U4042" t="str">
        <f t="shared" si="380"/>
        <v/>
      </c>
      <c r="AA4042">
        <v>23.2</v>
      </c>
      <c r="AB4042">
        <v>3.7000000000000005E-2</v>
      </c>
      <c r="AC4042" s="2">
        <f t="shared" si="381"/>
        <v>3.7000000000000005E-2</v>
      </c>
      <c r="AH4042" s="2" t="str">
        <f t="shared" si="382"/>
        <v/>
      </c>
      <c r="AI4042" s="2" t="str">
        <f>IF(ISNUMBER(AH4042),SUMIFS($AH$1:AH4042,$A$1:A4042,A4042,C$1:$C4042,C4042,$G$1:G4042,G4042,$E$1:E4042,E4042),"")</f>
        <v/>
      </c>
      <c r="AJ4042">
        <f t="shared" si="383"/>
        <v>6</v>
      </c>
    </row>
    <row r="4043" spans="1:36" x14ac:dyDescent="0.25">
      <c r="A4043" s="14" t="s">
        <v>83</v>
      </c>
      <c r="B4043" t="s">
        <v>80</v>
      </c>
      <c r="C4043" t="s">
        <v>79</v>
      </c>
      <c r="D4043" s="13">
        <v>42086</v>
      </c>
      <c r="E4043">
        <v>2</v>
      </c>
      <c r="F4043">
        <v>200</v>
      </c>
      <c r="G4043" s="2" t="s">
        <v>89</v>
      </c>
      <c r="H4043" s="2" t="s">
        <v>13</v>
      </c>
      <c r="I4043">
        <v>4</v>
      </c>
      <c r="J4043" s="2" t="s">
        <v>88</v>
      </c>
      <c r="K4043" s="2">
        <v>180</v>
      </c>
      <c r="L4043" s="2">
        <v>2664</v>
      </c>
      <c r="M4043" s="2">
        <f t="shared" si="378"/>
        <v>266.39999999999998</v>
      </c>
      <c r="O4043" s="2" t="str">
        <f t="shared" si="379"/>
        <v/>
      </c>
      <c r="P4043" s="2" t="str">
        <f>IF(ISNUMBER(O4043),SUMIFS(O$1:$O4043,A$1:$A4043,A4043,C$1:$C4043,C4043,G$1:$G4043,G4043,E$1:$E4043,E4043),"")</f>
        <v/>
      </c>
      <c r="U4043" t="str">
        <f t="shared" si="380"/>
        <v/>
      </c>
      <c r="AA4043">
        <v>23.8</v>
      </c>
      <c r="AB4043">
        <v>3.7999999999999999E-2</v>
      </c>
      <c r="AC4043" s="2">
        <f t="shared" si="381"/>
        <v>3.7999999999999999E-2</v>
      </c>
      <c r="AH4043" s="2" t="str">
        <f t="shared" si="382"/>
        <v/>
      </c>
      <c r="AI4043" s="2" t="str">
        <f>IF(ISNUMBER(AH4043),SUMIFS($AH$1:AH4043,$A$1:A4043,A4043,C$1:$C4043,C4043,$G$1:G4043,G4043,$E$1:E4043,E4043),"")</f>
        <v/>
      </c>
      <c r="AJ4043">
        <f t="shared" si="383"/>
        <v>6</v>
      </c>
    </row>
    <row r="4044" spans="1:36" x14ac:dyDescent="0.25">
      <c r="A4044" s="14" t="s">
        <v>82</v>
      </c>
      <c r="B4044" t="s">
        <v>80</v>
      </c>
      <c r="C4044" t="s">
        <v>79</v>
      </c>
      <c r="D4044" s="13">
        <v>42086</v>
      </c>
      <c r="E4044">
        <v>2</v>
      </c>
      <c r="F4044">
        <v>350</v>
      </c>
      <c r="G4044" s="2" t="s">
        <v>89</v>
      </c>
      <c r="H4044" s="2" t="s">
        <v>13</v>
      </c>
      <c r="I4044">
        <v>4</v>
      </c>
      <c r="J4044" s="2" t="s">
        <v>88</v>
      </c>
      <c r="K4044" s="2">
        <v>315</v>
      </c>
      <c r="L4044" s="2">
        <v>2732</v>
      </c>
      <c r="M4044" s="2">
        <f t="shared" si="378"/>
        <v>273.2</v>
      </c>
      <c r="O4044" s="2" t="str">
        <f t="shared" si="379"/>
        <v/>
      </c>
      <c r="P4044" s="2" t="str">
        <f>IF(ISNUMBER(O4044),SUMIFS(O$1:$O4044,A$1:$A4044,A4044,C$1:$C4044,C4044,G$1:$G4044,G4044,E$1:$E4044,E4044),"")</f>
        <v/>
      </c>
      <c r="U4044" t="str">
        <f t="shared" si="380"/>
        <v/>
      </c>
      <c r="AA4044">
        <v>25.2</v>
      </c>
      <c r="AB4044">
        <v>0.04</v>
      </c>
      <c r="AC4044" s="2">
        <f t="shared" si="381"/>
        <v>0.04</v>
      </c>
      <c r="AH4044" s="2" t="str">
        <f t="shared" si="382"/>
        <v/>
      </c>
      <c r="AI4044" s="2" t="str">
        <f>IF(ISNUMBER(AH4044),SUMIFS($AH$1:AH4044,$A$1:A4044,A4044,C$1:$C4044,C4044,$G$1:G4044,G4044,$E$1:E4044,E4044),"")</f>
        <v/>
      </c>
      <c r="AJ4044">
        <f t="shared" si="383"/>
        <v>6</v>
      </c>
    </row>
    <row r="4045" spans="1:36" x14ac:dyDescent="0.25">
      <c r="A4045" s="14" t="s">
        <v>81</v>
      </c>
      <c r="B4045" t="s">
        <v>80</v>
      </c>
      <c r="C4045" t="s">
        <v>79</v>
      </c>
      <c r="D4045" s="13">
        <v>42086</v>
      </c>
      <c r="E4045">
        <v>2</v>
      </c>
      <c r="F4045">
        <v>500</v>
      </c>
      <c r="G4045" s="2" t="s">
        <v>89</v>
      </c>
      <c r="H4045" s="2" t="s">
        <v>13</v>
      </c>
      <c r="I4045">
        <v>4</v>
      </c>
      <c r="J4045" s="2" t="s">
        <v>88</v>
      </c>
      <c r="K4045" s="2">
        <v>450</v>
      </c>
      <c r="L4045" s="2">
        <v>2732</v>
      </c>
      <c r="M4045" s="2">
        <f t="shared" si="378"/>
        <v>273.2</v>
      </c>
      <c r="O4045" s="2" t="str">
        <f t="shared" si="379"/>
        <v/>
      </c>
      <c r="P4045" s="2" t="str">
        <f>IF(ISNUMBER(O4045),SUMIFS(O$1:$O4045,A$1:$A4045,A4045,C$1:$C4045,C4045,G$1:$G4045,G4045,E$1:$E4045,E4045),"")</f>
        <v/>
      </c>
      <c r="U4045" t="str">
        <f t="shared" si="380"/>
        <v/>
      </c>
      <c r="AA4045">
        <v>24.9</v>
      </c>
      <c r="AB4045">
        <v>0.04</v>
      </c>
      <c r="AC4045" s="2">
        <f t="shared" si="381"/>
        <v>0.04</v>
      </c>
      <c r="AH4045" s="2" t="str">
        <f t="shared" si="382"/>
        <v/>
      </c>
      <c r="AI4045" s="2" t="str">
        <f>IF(ISNUMBER(AH4045),SUMIFS($AH$1:AH4045,$A$1:A4045,A4045,C$1:$C4045,C4045,$G$1:G4045,G4045,$E$1:E4045,E4045),"")</f>
        <v/>
      </c>
      <c r="AJ4045">
        <f t="shared" si="383"/>
        <v>6</v>
      </c>
    </row>
    <row r="4046" spans="1:36" x14ac:dyDescent="0.25">
      <c r="A4046" s="14" t="s">
        <v>86</v>
      </c>
      <c r="B4046" t="s">
        <v>80</v>
      </c>
      <c r="C4046" t="s">
        <v>79</v>
      </c>
      <c r="D4046" s="13">
        <v>42086</v>
      </c>
      <c r="E4046">
        <v>3</v>
      </c>
      <c r="F4046">
        <v>0</v>
      </c>
      <c r="G4046" s="2" t="s">
        <v>89</v>
      </c>
      <c r="H4046" s="2" t="s">
        <v>13</v>
      </c>
      <c r="I4046">
        <v>4</v>
      </c>
      <c r="J4046" s="2" t="s">
        <v>88</v>
      </c>
      <c r="K4046" s="2">
        <v>0</v>
      </c>
      <c r="L4046" s="2">
        <v>2698</v>
      </c>
      <c r="M4046" s="2">
        <f t="shared" si="378"/>
        <v>269.8</v>
      </c>
      <c r="O4046" s="2" t="str">
        <f t="shared" si="379"/>
        <v/>
      </c>
      <c r="P4046" s="2" t="str">
        <f>IF(ISNUMBER(O4046),SUMIFS(O$1:$O4046,A$1:$A4046,A4046,C$1:$C4046,C4046,G$1:$G4046,G4046,E$1:$E4046,E4046),"")</f>
        <v/>
      </c>
      <c r="U4046" t="str">
        <f t="shared" si="380"/>
        <v/>
      </c>
      <c r="AA4046">
        <v>16.899999999999999</v>
      </c>
      <c r="AB4046">
        <v>2.7000000000000003E-2</v>
      </c>
      <c r="AC4046" s="2">
        <f t="shared" si="381"/>
        <v>2.7000000000000003E-2</v>
      </c>
      <c r="AH4046" s="2" t="str">
        <f t="shared" si="382"/>
        <v/>
      </c>
      <c r="AI4046" s="2" t="str">
        <f>IF(ISNUMBER(AH4046),SUMIFS($AH$1:AH4046,$A$1:A4046,A4046,C$1:$C4046,C4046,$G$1:G4046,G4046,$E$1:E4046,E4046),"")</f>
        <v/>
      </c>
      <c r="AJ4046">
        <f t="shared" si="383"/>
        <v>6</v>
      </c>
    </row>
    <row r="4047" spans="1:36" x14ac:dyDescent="0.25">
      <c r="A4047" s="14" t="s">
        <v>85</v>
      </c>
      <c r="B4047" t="s">
        <v>80</v>
      </c>
      <c r="C4047" t="s">
        <v>79</v>
      </c>
      <c r="D4047" s="13">
        <v>42086</v>
      </c>
      <c r="E4047">
        <v>3</v>
      </c>
      <c r="F4047">
        <v>50</v>
      </c>
      <c r="G4047" s="2" t="s">
        <v>89</v>
      </c>
      <c r="H4047" s="2" t="s">
        <v>13</v>
      </c>
      <c r="I4047">
        <v>4</v>
      </c>
      <c r="J4047" s="2" t="s">
        <v>88</v>
      </c>
      <c r="K4047" s="2">
        <v>45</v>
      </c>
      <c r="L4047" s="2">
        <v>2698</v>
      </c>
      <c r="M4047" s="2">
        <f t="shared" si="378"/>
        <v>269.8</v>
      </c>
      <c r="O4047" s="2" t="str">
        <f t="shared" si="379"/>
        <v/>
      </c>
      <c r="P4047" s="2" t="str">
        <f>IF(ISNUMBER(O4047),SUMIFS(O$1:$O4047,A$1:$A4047,A4047,C$1:$C4047,C4047,G$1:$G4047,G4047,E$1:$E4047,E4047),"")</f>
        <v/>
      </c>
      <c r="U4047" t="str">
        <f t="shared" si="380"/>
        <v/>
      </c>
      <c r="AA4047">
        <v>20.9</v>
      </c>
      <c r="AB4047">
        <v>3.3000000000000002E-2</v>
      </c>
      <c r="AC4047" s="2">
        <f t="shared" si="381"/>
        <v>3.3000000000000002E-2</v>
      </c>
      <c r="AH4047" s="2" t="str">
        <f t="shared" si="382"/>
        <v/>
      </c>
      <c r="AI4047" s="2" t="str">
        <f>IF(ISNUMBER(AH4047),SUMIFS($AH$1:AH4047,$A$1:A4047,A4047,C$1:$C4047,C4047,$G$1:G4047,G4047,$E$1:E4047,E4047),"")</f>
        <v/>
      </c>
      <c r="AJ4047">
        <f t="shared" si="383"/>
        <v>6</v>
      </c>
    </row>
    <row r="4048" spans="1:36" x14ac:dyDescent="0.25">
      <c r="A4048" s="14" t="s">
        <v>84</v>
      </c>
      <c r="B4048" t="s">
        <v>80</v>
      </c>
      <c r="C4048" t="s">
        <v>79</v>
      </c>
      <c r="D4048" s="13">
        <v>42086</v>
      </c>
      <c r="E4048">
        <v>3</v>
      </c>
      <c r="F4048">
        <v>100</v>
      </c>
      <c r="G4048" s="2" t="s">
        <v>89</v>
      </c>
      <c r="H4048" s="2" t="s">
        <v>13</v>
      </c>
      <c r="I4048">
        <v>4</v>
      </c>
      <c r="J4048" s="2" t="s">
        <v>88</v>
      </c>
      <c r="K4048" s="2">
        <v>90</v>
      </c>
      <c r="L4048" s="2">
        <v>2868</v>
      </c>
      <c r="M4048" s="2">
        <f t="shared" si="378"/>
        <v>286.8</v>
      </c>
      <c r="O4048" s="2" t="str">
        <f t="shared" si="379"/>
        <v/>
      </c>
      <c r="P4048" s="2" t="str">
        <f>IF(ISNUMBER(O4048),SUMIFS(O$1:$O4048,A$1:$A4048,A4048,C$1:$C4048,C4048,G$1:$G4048,G4048,E$1:$E4048,E4048),"")</f>
        <v/>
      </c>
      <c r="U4048" t="str">
        <f t="shared" si="380"/>
        <v/>
      </c>
      <c r="AA4048">
        <v>22</v>
      </c>
      <c r="AB4048">
        <v>3.5000000000000003E-2</v>
      </c>
      <c r="AC4048" s="2">
        <f t="shared" si="381"/>
        <v>3.5000000000000003E-2</v>
      </c>
      <c r="AH4048" s="2" t="str">
        <f t="shared" si="382"/>
        <v/>
      </c>
      <c r="AI4048" s="2" t="str">
        <f>IF(ISNUMBER(AH4048),SUMIFS($AH$1:AH4048,$A$1:A4048,A4048,C$1:$C4048,C4048,$G$1:G4048,G4048,$E$1:E4048,E4048),"")</f>
        <v/>
      </c>
      <c r="AJ4048">
        <f t="shared" si="383"/>
        <v>6</v>
      </c>
    </row>
    <row r="4049" spans="1:36" x14ac:dyDescent="0.25">
      <c r="A4049" s="14" t="s">
        <v>83</v>
      </c>
      <c r="B4049" t="s">
        <v>80</v>
      </c>
      <c r="C4049" t="s">
        <v>79</v>
      </c>
      <c r="D4049" s="13">
        <v>42086</v>
      </c>
      <c r="E4049">
        <v>3</v>
      </c>
      <c r="F4049">
        <v>200</v>
      </c>
      <c r="G4049" s="2" t="s">
        <v>89</v>
      </c>
      <c r="H4049" s="2" t="s">
        <v>13</v>
      </c>
      <c r="I4049">
        <v>4</v>
      </c>
      <c r="J4049" s="2" t="s">
        <v>88</v>
      </c>
      <c r="K4049" s="2">
        <v>180</v>
      </c>
      <c r="L4049" s="2">
        <v>2834</v>
      </c>
      <c r="M4049" s="2">
        <f t="shared" si="378"/>
        <v>283.39999999999998</v>
      </c>
      <c r="O4049" s="2" t="str">
        <f t="shared" si="379"/>
        <v/>
      </c>
      <c r="P4049" s="2" t="str">
        <f>IF(ISNUMBER(O4049),SUMIFS(O$1:$O4049,A$1:$A4049,A4049,C$1:$C4049,C4049,G$1:$G4049,G4049,E$1:$E4049,E4049),"")</f>
        <v/>
      </c>
      <c r="U4049" t="str">
        <f t="shared" si="380"/>
        <v/>
      </c>
      <c r="AA4049">
        <v>24</v>
      </c>
      <c r="AB4049">
        <v>3.7999999999999999E-2</v>
      </c>
      <c r="AC4049" s="2">
        <f t="shared" si="381"/>
        <v>3.7999999999999999E-2</v>
      </c>
      <c r="AH4049" s="2" t="str">
        <f t="shared" si="382"/>
        <v/>
      </c>
      <c r="AI4049" s="2" t="str">
        <f>IF(ISNUMBER(AH4049),SUMIFS($AH$1:AH4049,$A$1:A4049,A4049,C$1:$C4049,C4049,$G$1:G4049,G4049,$E$1:E4049,E4049),"")</f>
        <v/>
      </c>
      <c r="AJ4049">
        <f t="shared" si="383"/>
        <v>6</v>
      </c>
    </row>
    <row r="4050" spans="1:36" x14ac:dyDescent="0.25">
      <c r="A4050" s="14" t="s">
        <v>82</v>
      </c>
      <c r="B4050" t="s">
        <v>80</v>
      </c>
      <c r="C4050" t="s">
        <v>79</v>
      </c>
      <c r="D4050" s="13">
        <v>42086</v>
      </c>
      <c r="E4050">
        <v>3</v>
      </c>
      <c r="F4050">
        <v>350</v>
      </c>
      <c r="G4050" s="2" t="s">
        <v>89</v>
      </c>
      <c r="H4050" s="2" t="s">
        <v>13</v>
      </c>
      <c r="I4050">
        <v>4</v>
      </c>
      <c r="J4050" s="2" t="s">
        <v>88</v>
      </c>
      <c r="K4050" s="2">
        <v>315</v>
      </c>
      <c r="L4050" s="2">
        <v>2630</v>
      </c>
      <c r="M4050" s="2">
        <f t="shared" si="378"/>
        <v>263</v>
      </c>
      <c r="O4050" s="2" t="str">
        <f t="shared" si="379"/>
        <v/>
      </c>
      <c r="P4050" s="2" t="str">
        <f>IF(ISNUMBER(O4050),SUMIFS(O$1:$O4050,A$1:$A4050,A4050,C$1:$C4050,C4050,G$1:$G4050,G4050,E$1:$E4050,E4050),"")</f>
        <v/>
      </c>
      <c r="U4050" t="str">
        <f t="shared" si="380"/>
        <v/>
      </c>
      <c r="AA4050">
        <v>26.8</v>
      </c>
      <c r="AB4050">
        <v>4.2999999999999997E-2</v>
      </c>
      <c r="AC4050" s="2">
        <f t="shared" si="381"/>
        <v>4.2999999999999997E-2</v>
      </c>
      <c r="AH4050" s="2" t="str">
        <f t="shared" si="382"/>
        <v/>
      </c>
      <c r="AI4050" s="2" t="str">
        <f>IF(ISNUMBER(AH4050),SUMIFS($AH$1:AH4050,$A$1:A4050,A4050,C$1:$C4050,C4050,$G$1:G4050,G4050,$E$1:E4050,E4050),"")</f>
        <v/>
      </c>
      <c r="AJ4050">
        <f t="shared" si="383"/>
        <v>6</v>
      </c>
    </row>
    <row r="4051" spans="1:36" x14ac:dyDescent="0.25">
      <c r="A4051" s="14" t="s">
        <v>81</v>
      </c>
      <c r="B4051" t="s">
        <v>80</v>
      </c>
      <c r="C4051" t="s">
        <v>79</v>
      </c>
      <c r="D4051" s="13">
        <v>42086</v>
      </c>
      <c r="E4051">
        <v>3</v>
      </c>
      <c r="F4051">
        <v>500</v>
      </c>
      <c r="G4051" s="2" t="s">
        <v>89</v>
      </c>
      <c r="H4051" s="2" t="s">
        <v>13</v>
      </c>
      <c r="I4051">
        <v>4</v>
      </c>
      <c r="J4051" s="2" t="s">
        <v>88</v>
      </c>
      <c r="K4051" s="2">
        <v>450</v>
      </c>
      <c r="L4051" s="2">
        <v>2834</v>
      </c>
      <c r="M4051" s="2">
        <f t="shared" si="378"/>
        <v>283.39999999999998</v>
      </c>
      <c r="O4051" s="2" t="str">
        <f t="shared" si="379"/>
        <v/>
      </c>
      <c r="P4051" s="2" t="str">
        <f>IF(ISNUMBER(O4051),SUMIFS(O$1:$O4051,A$1:$A4051,A4051,C$1:$C4051,C4051,G$1:$G4051,G4051,E$1:$E4051,E4051),"")</f>
        <v/>
      </c>
      <c r="U4051" t="str">
        <f t="shared" si="380"/>
        <v/>
      </c>
      <c r="AA4051">
        <v>25.6</v>
      </c>
      <c r="AB4051">
        <v>4.0999999999999995E-2</v>
      </c>
      <c r="AC4051" s="2">
        <f t="shared" si="381"/>
        <v>4.0999999999999995E-2</v>
      </c>
      <c r="AH4051" s="2" t="str">
        <f t="shared" si="382"/>
        <v/>
      </c>
      <c r="AI4051" s="2" t="str">
        <f>IF(ISNUMBER(AH4051),SUMIFS($AH$1:AH4051,$A$1:A4051,A4051,C$1:$C4051,C4051,$G$1:G4051,G4051,$E$1:E4051,E4051),"")</f>
        <v/>
      </c>
      <c r="AJ4051">
        <f t="shared" si="383"/>
        <v>6</v>
      </c>
    </row>
    <row r="4052" spans="1:36" x14ac:dyDescent="0.25">
      <c r="A4052" s="14" t="s">
        <v>86</v>
      </c>
      <c r="B4052" t="s">
        <v>80</v>
      </c>
      <c r="C4052" t="s">
        <v>79</v>
      </c>
      <c r="D4052" s="13">
        <v>42093</v>
      </c>
      <c r="E4052">
        <v>1</v>
      </c>
      <c r="F4052">
        <v>0</v>
      </c>
      <c r="G4052" s="2" t="s">
        <v>89</v>
      </c>
      <c r="H4052" s="2" t="s">
        <v>13</v>
      </c>
      <c r="I4052">
        <v>4</v>
      </c>
      <c r="J4052" s="2" t="s">
        <v>88</v>
      </c>
      <c r="K4052" s="2">
        <v>0</v>
      </c>
      <c r="L4052" s="2">
        <v>2494</v>
      </c>
      <c r="M4052" s="2">
        <f t="shared" si="378"/>
        <v>249.4</v>
      </c>
      <c r="O4052" s="2" t="str">
        <f t="shared" si="379"/>
        <v/>
      </c>
      <c r="P4052" s="2" t="str">
        <f>IF(ISNUMBER(O4052),SUMIFS(O$1:$O4052,A$1:$A4052,A4052,C$1:$C4052,C4052,G$1:$G4052,G4052,E$1:$E4052,E4052),"")</f>
        <v/>
      </c>
      <c r="U4052" t="str">
        <f t="shared" si="380"/>
        <v/>
      </c>
      <c r="AA4052">
        <v>28.2</v>
      </c>
      <c r="AB4052">
        <v>4.4999999999999998E-2</v>
      </c>
      <c r="AC4052" s="2">
        <f t="shared" si="381"/>
        <v>4.4999999999999998E-2</v>
      </c>
      <c r="AH4052" s="2" t="str">
        <f t="shared" si="382"/>
        <v/>
      </c>
      <c r="AI4052" s="2" t="str">
        <f>IF(ISNUMBER(AH4052),SUMIFS($AH$1:AH4052,$A$1:A4052,A4052,C$1:$C4052,C4052,$G$1:G4052,G4052,$E$1:E4052,E4052),"")</f>
        <v/>
      </c>
      <c r="AJ4052">
        <f t="shared" si="383"/>
        <v>6</v>
      </c>
    </row>
    <row r="4053" spans="1:36" x14ac:dyDescent="0.25">
      <c r="A4053" s="14" t="s">
        <v>85</v>
      </c>
      <c r="B4053" t="s">
        <v>80</v>
      </c>
      <c r="C4053" t="s">
        <v>79</v>
      </c>
      <c r="D4053" s="13">
        <v>42093</v>
      </c>
      <c r="E4053">
        <v>1</v>
      </c>
      <c r="F4053">
        <v>50</v>
      </c>
      <c r="G4053" s="2" t="s">
        <v>89</v>
      </c>
      <c r="H4053" s="2" t="s">
        <v>13</v>
      </c>
      <c r="I4053">
        <v>4</v>
      </c>
      <c r="J4053" s="2" t="s">
        <v>88</v>
      </c>
      <c r="K4053" s="2">
        <v>45</v>
      </c>
      <c r="L4053" s="2">
        <v>2460</v>
      </c>
      <c r="M4053" s="2">
        <f t="shared" si="378"/>
        <v>246</v>
      </c>
      <c r="O4053" s="2" t="str">
        <f t="shared" si="379"/>
        <v/>
      </c>
      <c r="P4053" s="2" t="str">
        <f>IF(ISNUMBER(O4053),SUMIFS(O$1:$O4053,A$1:$A4053,A4053,C$1:$C4053,C4053,G$1:$G4053,G4053,E$1:$E4053,E4053),"")</f>
        <v/>
      </c>
      <c r="U4053" t="str">
        <f t="shared" si="380"/>
        <v/>
      </c>
      <c r="AA4053">
        <v>27.5</v>
      </c>
      <c r="AB4053">
        <v>4.4000000000000004E-2</v>
      </c>
      <c r="AC4053" s="2">
        <f t="shared" si="381"/>
        <v>4.4000000000000004E-2</v>
      </c>
      <c r="AH4053" s="2" t="str">
        <f t="shared" si="382"/>
        <v/>
      </c>
      <c r="AI4053" s="2" t="str">
        <f>IF(ISNUMBER(AH4053),SUMIFS($AH$1:AH4053,$A$1:A4053,A4053,C$1:$C4053,C4053,$G$1:G4053,G4053,$E$1:E4053,E4053),"")</f>
        <v/>
      </c>
      <c r="AJ4053">
        <f t="shared" si="383"/>
        <v>6</v>
      </c>
    </row>
    <row r="4054" spans="1:36" x14ac:dyDescent="0.25">
      <c r="A4054" s="14" t="s">
        <v>84</v>
      </c>
      <c r="B4054" t="s">
        <v>80</v>
      </c>
      <c r="C4054" t="s">
        <v>79</v>
      </c>
      <c r="D4054" s="13">
        <v>42093</v>
      </c>
      <c r="E4054">
        <v>1</v>
      </c>
      <c r="F4054">
        <v>100</v>
      </c>
      <c r="G4054" s="2" t="s">
        <v>89</v>
      </c>
      <c r="H4054" s="2" t="s">
        <v>13</v>
      </c>
      <c r="I4054">
        <v>4</v>
      </c>
      <c r="J4054" s="2" t="s">
        <v>88</v>
      </c>
      <c r="K4054" s="2">
        <v>90</v>
      </c>
      <c r="L4054" s="2">
        <v>2630</v>
      </c>
      <c r="M4054" s="2">
        <f t="shared" si="378"/>
        <v>263</v>
      </c>
      <c r="O4054" s="2" t="str">
        <f t="shared" si="379"/>
        <v/>
      </c>
      <c r="P4054" s="2" t="str">
        <f>IF(ISNUMBER(O4054),SUMIFS(O$1:$O4054,A$1:$A4054,A4054,C$1:$C4054,C4054,G$1:$G4054,G4054,E$1:$E4054,E4054),"")</f>
        <v/>
      </c>
      <c r="U4054" t="str">
        <f t="shared" si="380"/>
        <v/>
      </c>
      <c r="AA4054">
        <v>24.5</v>
      </c>
      <c r="AB4054">
        <v>3.9E-2</v>
      </c>
      <c r="AC4054" s="2">
        <f t="shared" si="381"/>
        <v>3.9E-2</v>
      </c>
      <c r="AH4054" s="2" t="str">
        <f t="shared" si="382"/>
        <v/>
      </c>
      <c r="AI4054" s="2" t="str">
        <f>IF(ISNUMBER(AH4054),SUMIFS($AH$1:AH4054,$A$1:A4054,A4054,C$1:$C4054,C4054,$G$1:G4054,G4054,$E$1:E4054,E4054),"")</f>
        <v/>
      </c>
      <c r="AJ4054">
        <f t="shared" si="383"/>
        <v>6</v>
      </c>
    </row>
    <row r="4055" spans="1:36" x14ac:dyDescent="0.25">
      <c r="A4055" s="14" t="s">
        <v>83</v>
      </c>
      <c r="B4055" t="s">
        <v>80</v>
      </c>
      <c r="C4055" t="s">
        <v>79</v>
      </c>
      <c r="D4055" s="13">
        <v>42093</v>
      </c>
      <c r="E4055">
        <v>1</v>
      </c>
      <c r="F4055">
        <v>200</v>
      </c>
      <c r="G4055" s="2" t="s">
        <v>89</v>
      </c>
      <c r="H4055" s="2" t="s">
        <v>13</v>
      </c>
      <c r="I4055">
        <v>4</v>
      </c>
      <c r="J4055" s="2" t="s">
        <v>88</v>
      </c>
      <c r="K4055" s="2">
        <v>180</v>
      </c>
      <c r="L4055" s="2">
        <v>2664</v>
      </c>
      <c r="M4055" s="2">
        <f t="shared" si="378"/>
        <v>266.39999999999998</v>
      </c>
      <c r="O4055" s="2" t="str">
        <f t="shared" si="379"/>
        <v/>
      </c>
      <c r="P4055" s="2" t="str">
        <f>IF(ISNUMBER(O4055),SUMIFS(O$1:$O4055,A$1:$A4055,A4055,C$1:$C4055,C4055,G$1:$G4055,G4055,E$1:$E4055,E4055),"")</f>
        <v/>
      </c>
      <c r="U4055" t="str">
        <f t="shared" si="380"/>
        <v/>
      </c>
      <c r="AA4055">
        <v>30.1</v>
      </c>
      <c r="AB4055">
        <v>4.8000000000000001E-2</v>
      </c>
      <c r="AC4055" s="2">
        <f t="shared" si="381"/>
        <v>4.8000000000000001E-2</v>
      </c>
      <c r="AH4055" s="2" t="str">
        <f t="shared" si="382"/>
        <v/>
      </c>
      <c r="AI4055" s="2" t="str">
        <f>IF(ISNUMBER(AH4055),SUMIFS($AH$1:AH4055,$A$1:A4055,A4055,C$1:$C4055,C4055,$G$1:G4055,G4055,$E$1:E4055,E4055),"")</f>
        <v/>
      </c>
      <c r="AJ4055">
        <f t="shared" si="383"/>
        <v>6</v>
      </c>
    </row>
    <row r="4056" spans="1:36" x14ac:dyDescent="0.25">
      <c r="A4056" s="14" t="s">
        <v>82</v>
      </c>
      <c r="B4056" t="s">
        <v>80</v>
      </c>
      <c r="C4056" t="s">
        <v>79</v>
      </c>
      <c r="D4056" s="13">
        <v>42093</v>
      </c>
      <c r="E4056">
        <v>1</v>
      </c>
      <c r="F4056">
        <v>350</v>
      </c>
      <c r="G4056" s="2" t="s">
        <v>89</v>
      </c>
      <c r="H4056" s="2" t="s">
        <v>13</v>
      </c>
      <c r="I4056">
        <v>4</v>
      </c>
      <c r="J4056" s="2" t="s">
        <v>88</v>
      </c>
      <c r="K4056" s="2">
        <v>315</v>
      </c>
      <c r="L4056" s="2">
        <v>2732</v>
      </c>
      <c r="M4056" s="2">
        <f t="shared" si="378"/>
        <v>273.2</v>
      </c>
      <c r="O4056" s="2" t="str">
        <f t="shared" si="379"/>
        <v/>
      </c>
      <c r="P4056" s="2" t="str">
        <f>IF(ISNUMBER(O4056),SUMIFS(O$1:$O4056,A$1:$A4056,A4056,C$1:$C4056,C4056,G$1:$G4056,G4056,E$1:$E4056,E4056),"")</f>
        <v/>
      </c>
      <c r="U4056" t="str">
        <f t="shared" si="380"/>
        <v/>
      </c>
      <c r="AA4056">
        <v>31</v>
      </c>
      <c r="AB4056">
        <v>0.05</v>
      </c>
      <c r="AC4056" s="2">
        <f t="shared" si="381"/>
        <v>0.05</v>
      </c>
      <c r="AH4056" s="2" t="str">
        <f t="shared" si="382"/>
        <v/>
      </c>
      <c r="AI4056" s="2" t="str">
        <f>IF(ISNUMBER(AH4056),SUMIFS($AH$1:AH4056,$A$1:A4056,A4056,C$1:$C4056,C4056,$G$1:G4056,G4056,$E$1:E4056,E4056),"")</f>
        <v/>
      </c>
      <c r="AJ4056">
        <f t="shared" si="383"/>
        <v>6</v>
      </c>
    </row>
    <row r="4057" spans="1:36" x14ac:dyDescent="0.25">
      <c r="A4057" s="14" t="s">
        <v>81</v>
      </c>
      <c r="B4057" t="s">
        <v>80</v>
      </c>
      <c r="C4057" t="s">
        <v>79</v>
      </c>
      <c r="D4057" s="13">
        <v>42093</v>
      </c>
      <c r="E4057">
        <v>1</v>
      </c>
      <c r="F4057">
        <v>500</v>
      </c>
      <c r="G4057" s="2" t="s">
        <v>89</v>
      </c>
      <c r="H4057" s="2" t="s">
        <v>13</v>
      </c>
      <c r="I4057">
        <v>4</v>
      </c>
      <c r="J4057" s="2" t="s">
        <v>88</v>
      </c>
      <c r="K4057" s="2">
        <v>450</v>
      </c>
      <c r="L4057" s="2">
        <v>2426</v>
      </c>
      <c r="M4057" s="2">
        <f t="shared" si="378"/>
        <v>242.6</v>
      </c>
      <c r="O4057" s="2" t="str">
        <f t="shared" si="379"/>
        <v/>
      </c>
      <c r="P4057" s="2" t="str">
        <f>IF(ISNUMBER(O4057),SUMIFS(O$1:$O4057,A$1:$A4057,A4057,C$1:$C4057,C4057,G$1:$G4057,G4057,E$1:$E4057,E4057),"")</f>
        <v/>
      </c>
      <c r="U4057" t="str">
        <f t="shared" si="380"/>
        <v/>
      </c>
      <c r="AA4057">
        <v>32</v>
      </c>
      <c r="AB4057">
        <v>5.0999999999999997E-2</v>
      </c>
      <c r="AC4057" s="2">
        <f t="shared" si="381"/>
        <v>5.0999999999999997E-2</v>
      </c>
      <c r="AH4057" s="2" t="str">
        <f t="shared" si="382"/>
        <v/>
      </c>
      <c r="AI4057" s="2" t="str">
        <f>IF(ISNUMBER(AH4057),SUMIFS($AH$1:AH4057,$A$1:A4057,A4057,C$1:$C4057,C4057,$G$1:G4057,G4057,$E$1:E4057,E4057),"")</f>
        <v/>
      </c>
      <c r="AJ4057">
        <f t="shared" si="383"/>
        <v>6</v>
      </c>
    </row>
    <row r="4058" spans="1:36" x14ac:dyDescent="0.25">
      <c r="A4058" s="14" t="s">
        <v>86</v>
      </c>
      <c r="B4058" t="s">
        <v>80</v>
      </c>
      <c r="C4058" t="s">
        <v>79</v>
      </c>
      <c r="D4058" s="13">
        <v>42093</v>
      </c>
      <c r="E4058">
        <v>2</v>
      </c>
      <c r="F4058">
        <v>0</v>
      </c>
      <c r="G4058" s="2" t="s">
        <v>89</v>
      </c>
      <c r="H4058" s="2" t="s">
        <v>13</v>
      </c>
      <c r="I4058">
        <v>4</v>
      </c>
      <c r="J4058" s="2" t="s">
        <v>88</v>
      </c>
      <c r="K4058" s="2">
        <v>0</v>
      </c>
      <c r="L4058" s="2">
        <v>2324</v>
      </c>
      <c r="M4058" s="2">
        <f t="shared" si="378"/>
        <v>232.4</v>
      </c>
      <c r="O4058" s="2" t="str">
        <f t="shared" si="379"/>
        <v/>
      </c>
      <c r="P4058" s="2" t="str">
        <f>IF(ISNUMBER(O4058),SUMIFS(O$1:$O4058,A$1:$A4058,A4058,C$1:$C4058,C4058,G$1:$G4058,G4058,E$1:$E4058,E4058),"")</f>
        <v/>
      </c>
      <c r="U4058" t="str">
        <f t="shared" si="380"/>
        <v/>
      </c>
      <c r="AA4058">
        <v>21.9</v>
      </c>
      <c r="AB4058">
        <v>3.5000000000000003E-2</v>
      </c>
      <c r="AC4058" s="2">
        <f t="shared" si="381"/>
        <v>3.5000000000000003E-2</v>
      </c>
      <c r="AH4058" s="2" t="str">
        <f t="shared" si="382"/>
        <v/>
      </c>
      <c r="AI4058" s="2" t="str">
        <f>IF(ISNUMBER(AH4058),SUMIFS($AH$1:AH4058,$A$1:A4058,A4058,C$1:$C4058,C4058,$G$1:G4058,G4058,$E$1:E4058,E4058),"")</f>
        <v/>
      </c>
      <c r="AJ4058">
        <f t="shared" si="383"/>
        <v>6</v>
      </c>
    </row>
    <row r="4059" spans="1:36" x14ac:dyDescent="0.25">
      <c r="A4059" s="14" t="s">
        <v>85</v>
      </c>
      <c r="B4059" t="s">
        <v>80</v>
      </c>
      <c r="C4059" t="s">
        <v>79</v>
      </c>
      <c r="D4059" s="13">
        <v>42093</v>
      </c>
      <c r="E4059">
        <v>2</v>
      </c>
      <c r="F4059">
        <v>50</v>
      </c>
      <c r="G4059" s="2" t="s">
        <v>89</v>
      </c>
      <c r="H4059" s="2" t="s">
        <v>13</v>
      </c>
      <c r="I4059">
        <v>4</v>
      </c>
      <c r="J4059" s="2" t="s">
        <v>88</v>
      </c>
      <c r="K4059" s="2">
        <v>45</v>
      </c>
      <c r="L4059" s="2">
        <v>2392</v>
      </c>
      <c r="M4059" s="2">
        <f t="shared" si="378"/>
        <v>239.2</v>
      </c>
      <c r="O4059" s="2" t="str">
        <f t="shared" si="379"/>
        <v/>
      </c>
      <c r="P4059" s="2" t="str">
        <f>IF(ISNUMBER(O4059),SUMIFS(O$1:$O4059,A$1:$A4059,A4059,C$1:$C4059,C4059,G$1:$G4059,G4059,E$1:$E4059,E4059),"")</f>
        <v/>
      </c>
      <c r="U4059" t="str">
        <f t="shared" si="380"/>
        <v/>
      </c>
      <c r="AA4059">
        <v>17.7</v>
      </c>
      <c r="AB4059">
        <v>2.7999999999999997E-2</v>
      </c>
      <c r="AC4059" s="2">
        <f t="shared" si="381"/>
        <v>2.7999999999999997E-2</v>
      </c>
      <c r="AH4059" s="2" t="str">
        <f t="shared" si="382"/>
        <v/>
      </c>
      <c r="AI4059" s="2" t="str">
        <f>IF(ISNUMBER(AH4059),SUMIFS($AH$1:AH4059,$A$1:A4059,A4059,C$1:$C4059,C4059,$G$1:G4059,G4059,$E$1:E4059,E4059),"")</f>
        <v/>
      </c>
      <c r="AJ4059">
        <f t="shared" si="383"/>
        <v>6</v>
      </c>
    </row>
    <row r="4060" spans="1:36" x14ac:dyDescent="0.25">
      <c r="A4060" s="14" t="s">
        <v>84</v>
      </c>
      <c r="B4060" t="s">
        <v>80</v>
      </c>
      <c r="C4060" t="s">
        <v>79</v>
      </c>
      <c r="D4060" s="13">
        <v>42093</v>
      </c>
      <c r="E4060">
        <v>2</v>
      </c>
      <c r="F4060">
        <v>100</v>
      </c>
      <c r="G4060" s="2" t="s">
        <v>89</v>
      </c>
      <c r="H4060" s="2" t="s">
        <v>13</v>
      </c>
      <c r="I4060">
        <v>4</v>
      </c>
      <c r="J4060" s="2" t="s">
        <v>88</v>
      </c>
      <c r="K4060" s="2">
        <v>90</v>
      </c>
      <c r="L4060" s="2">
        <v>2596</v>
      </c>
      <c r="M4060" s="2">
        <f t="shared" si="378"/>
        <v>259.60000000000002</v>
      </c>
      <c r="O4060" s="2" t="str">
        <f t="shared" si="379"/>
        <v/>
      </c>
      <c r="P4060" s="2" t="str">
        <f>IF(ISNUMBER(O4060),SUMIFS(O$1:$O4060,A$1:$A4060,A4060,C$1:$C4060,C4060,G$1:$G4060,G4060,E$1:$E4060,E4060),"")</f>
        <v/>
      </c>
      <c r="U4060" t="str">
        <f t="shared" si="380"/>
        <v/>
      </c>
      <c r="AA4060">
        <v>28.1</v>
      </c>
      <c r="AB4060">
        <v>4.4999999999999998E-2</v>
      </c>
      <c r="AC4060" s="2">
        <f t="shared" si="381"/>
        <v>4.4999999999999998E-2</v>
      </c>
      <c r="AH4060" s="2" t="str">
        <f t="shared" si="382"/>
        <v/>
      </c>
      <c r="AI4060" s="2" t="str">
        <f>IF(ISNUMBER(AH4060),SUMIFS($AH$1:AH4060,$A$1:A4060,A4060,C$1:$C4060,C4060,$G$1:G4060,G4060,$E$1:E4060,E4060),"")</f>
        <v/>
      </c>
      <c r="AJ4060">
        <f t="shared" si="383"/>
        <v>6</v>
      </c>
    </row>
    <row r="4061" spans="1:36" x14ac:dyDescent="0.25">
      <c r="A4061" s="14" t="s">
        <v>83</v>
      </c>
      <c r="B4061" t="s">
        <v>80</v>
      </c>
      <c r="C4061" t="s">
        <v>79</v>
      </c>
      <c r="D4061" s="13">
        <v>42093</v>
      </c>
      <c r="E4061">
        <v>2</v>
      </c>
      <c r="F4061">
        <v>200</v>
      </c>
      <c r="G4061" s="2" t="s">
        <v>89</v>
      </c>
      <c r="H4061" s="2" t="s">
        <v>13</v>
      </c>
      <c r="I4061">
        <v>4</v>
      </c>
      <c r="J4061" s="2" t="s">
        <v>88</v>
      </c>
      <c r="K4061" s="2">
        <v>180</v>
      </c>
      <c r="L4061" s="2">
        <v>2392</v>
      </c>
      <c r="M4061" s="2">
        <f t="shared" si="378"/>
        <v>239.2</v>
      </c>
      <c r="O4061" s="2" t="str">
        <f t="shared" si="379"/>
        <v/>
      </c>
      <c r="P4061" s="2" t="str">
        <f>IF(ISNUMBER(O4061),SUMIFS(O$1:$O4061,A$1:$A4061,A4061,C$1:$C4061,C4061,G$1:$G4061,G4061,E$1:$E4061,E4061),"")</f>
        <v/>
      </c>
      <c r="U4061" t="str">
        <f t="shared" si="380"/>
        <v/>
      </c>
      <c r="AA4061">
        <v>24.8</v>
      </c>
      <c r="AB4061">
        <v>0.04</v>
      </c>
      <c r="AC4061" s="2">
        <f t="shared" si="381"/>
        <v>0.04</v>
      </c>
      <c r="AH4061" s="2" t="str">
        <f t="shared" si="382"/>
        <v/>
      </c>
      <c r="AI4061" s="2" t="str">
        <f>IF(ISNUMBER(AH4061),SUMIFS($AH$1:AH4061,$A$1:A4061,A4061,C$1:$C4061,C4061,$G$1:G4061,G4061,$E$1:E4061,E4061),"")</f>
        <v/>
      </c>
      <c r="AJ4061">
        <f t="shared" si="383"/>
        <v>6</v>
      </c>
    </row>
    <row r="4062" spans="1:36" x14ac:dyDescent="0.25">
      <c r="A4062" s="14" t="s">
        <v>82</v>
      </c>
      <c r="B4062" t="s">
        <v>80</v>
      </c>
      <c r="C4062" t="s">
        <v>79</v>
      </c>
      <c r="D4062" s="13">
        <v>42093</v>
      </c>
      <c r="E4062">
        <v>2</v>
      </c>
      <c r="F4062">
        <v>350</v>
      </c>
      <c r="G4062" s="2" t="s">
        <v>89</v>
      </c>
      <c r="H4062" s="2" t="s">
        <v>13</v>
      </c>
      <c r="I4062">
        <v>4</v>
      </c>
      <c r="J4062" s="2" t="s">
        <v>88</v>
      </c>
      <c r="K4062" s="2">
        <v>315</v>
      </c>
      <c r="L4062" s="2">
        <v>2596</v>
      </c>
      <c r="M4062" s="2">
        <f t="shared" si="378"/>
        <v>259.60000000000002</v>
      </c>
      <c r="O4062" s="2" t="str">
        <f t="shared" si="379"/>
        <v/>
      </c>
      <c r="P4062" s="2" t="str">
        <f>IF(ISNUMBER(O4062),SUMIFS(O$1:$O4062,A$1:$A4062,A4062,C$1:$C4062,C4062,G$1:$G4062,G4062,E$1:$E4062,E4062),"")</f>
        <v/>
      </c>
      <c r="U4062" t="str">
        <f t="shared" si="380"/>
        <v/>
      </c>
      <c r="AA4062">
        <v>23.7</v>
      </c>
      <c r="AB4062">
        <v>3.7999999999999999E-2</v>
      </c>
      <c r="AC4062" s="2">
        <f t="shared" si="381"/>
        <v>3.7999999999999999E-2</v>
      </c>
      <c r="AH4062" s="2" t="str">
        <f t="shared" si="382"/>
        <v/>
      </c>
      <c r="AI4062" s="2" t="str">
        <f>IF(ISNUMBER(AH4062),SUMIFS($AH$1:AH4062,$A$1:A4062,A4062,C$1:$C4062,C4062,$G$1:G4062,G4062,$E$1:E4062,E4062),"")</f>
        <v/>
      </c>
      <c r="AJ4062">
        <f t="shared" si="383"/>
        <v>6</v>
      </c>
    </row>
    <row r="4063" spans="1:36" x14ac:dyDescent="0.25">
      <c r="A4063" s="14" t="s">
        <v>81</v>
      </c>
      <c r="B4063" t="s">
        <v>80</v>
      </c>
      <c r="C4063" t="s">
        <v>79</v>
      </c>
      <c r="D4063" s="13">
        <v>42093</v>
      </c>
      <c r="E4063">
        <v>2</v>
      </c>
      <c r="F4063">
        <v>500</v>
      </c>
      <c r="G4063" s="2" t="s">
        <v>89</v>
      </c>
      <c r="H4063" s="2" t="s">
        <v>13</v>
      </c>
      <c r="I4063">
        <v>4</v>
      </c>
      <c r="J4063" s="2" t="s">
        <v>88</v>
      </c>
      <c r="K4063" s="2">
        <v>450</v>
      </c>
      <c r="L4063" s="2">
        <v>2766</v>
      </c>
      <c r="M4063" s="2">
        <f t="shared" si="378"/>
        <v>276.60000000000002</v>
      </c>
      <c r="O4063" s="2" t="str">
        <f t="shared" si="379"/>
        <v/>
      </c>
      <c r="P4063" s="2" t="str">
        <f>IF(ISNUMBER(O4063),SUMIFS(O$1:$O4063,A$1:$A4063,A4063,C$1:$C4063,C4063,G$1:$G4063,G4063,E$1:$E4063,E4063),"")</f>
        <v/>
      </c>
      <c r="U4063" t="str">
        <f t="shared" si="380"/>
        <v/>
      </c>
      <c r="AA4063">
        <v>24.9</v>
      </c>
      <c r="AB4063">
        <v>0.04</v>
      </c>
      <c r="AC4063" s="2">
        <f t="shared" si="381"/>
        <v>0.04</v>
      </c>
      <c r="AH4063" s="2" t="str">
        <f t="shared" si="382"/>
        <v/>
      </c>
      <c r="AI4063" s="2" t="str">
        <f>IF(ISNUMBER(AH4063),SUMIFS($AH$1:AH4063,$A$1:A4063,A4063,C$1:$C4063,C4063,$G$1:G4063,G4063,$E$1:E4063,E4063),"")</f>
        <v/>
      </c>
      <c r="AJ4063">
        <f t="shared" si="383"/>
        <v>6</v>
      </c>
    </row>
    <row r="4064" spans="1:36" x14ac:dyDescent="0.25">
      <c r="A4064" s="14" t="s">
        <v>86</v>
      </c>
      <c r="B4064" t="s">
        <v>80</v>
      </c>
      <c r="C4064" t="s">
        <v>79</v>
      </c>
      <c r="D4064" s="13">
        <v>42093</v>
      </c>
      <c r="E4064">
        <v>3</v>
      </c>
      <c r="F4064">
        <v>0</v>
      </c>
      <c r="G4064" s="2" t="s">
        <v>89</v>
      </c>
      <c r="H4064" s="2" t="s">
        <v>13</v>
      </c>
      <c r="I4064">
        <v>4</v>
      </c>
      <c r="J4064" s="2" t="s">
        <v>88</v>
      </c>
      <c r="K4064" s="2">
        <v>0</v>
      </c>
      <c r="L4064" s="2">
        <v>2324</v>
      </c>
      <c r="M4064" s="2">
        <f t="shared" si="378"/>
        <v>232.4</v>
      </c>
      <c r="O4064" s="2" t="str">
        <f t="shared" si="379"/>
        <v/>
      </c>
      <c r="P4064" s="2" t="str">
        <f>IF(ISNUMBER(O4064),SUMIFS(O$1:$O4064,A$1:$A4064,A4064,C$1:$C4064,C4064,G$1:$G4064,G4064,E$1:$E4064,E4064),"")</f>
        <v/>
      </c>
      <c r="U4064" t="str">
        <f t="shared" si="380"/>
        <v/>
      </c>
      <c r="AA4064">
        <v>20.8</v>
      </c>
      <c r="AB4064">
        <v>3.3000000000000002E-2</v>
      </c>
      <c r="AC4064" s="2">
        <f t="shared" si="381"/>
        <v>3.3000000000000002E-2</v>
      </c>
      <c r="AH4064" s="2" t="str">
        <f t="shared" si="382"/>
        <v/>
      </c>
      <c r="AI4064" s="2" t="str">
        <f>IF(ISNUMBER(AH4064),SUMIFS($AH$1:AH4064,$A$1:A4064,A4064,C$1:$C4064,C4064,$G$1:G4064,G4064,$E$1:E4064,E4064),"")</f>
        <v/>
      </c>
      <c r="AJ4064">
        <f t="shared" si="383"/>
        <v>6</v>
      </c>
    </row>
    <row r="4065" spans="1:36" x14ac:dyDescent="0.25">
      <c r="A4065" s="14" t="s">
        <v>85</v>
      </c>
      <c r="B4065" t="s">
        <v>80</v>
      </c>
      <c r="C4065" t="s">
        <v>79</v>
      </c>
      <c r="D4065" s="13">
        <v>42093</v>
      </c>
      <c r="E4065">
        <v>3</v>
      </c>
      <c r="F4065">
        <v>50</v>
      </c>
      <c r="G4065" s="2" t="s">
        <v>89</v>
      </c>
      <c r="H4065" s="2" t="s">
        <v>13</v>
      </c>
      <c r="I4065">
        <v>4</v>
      </c>
      <c r="J4065" s="2" t="s">
        <v>88</v>
      </c>
      <c r="K4065" s="2">
        <v>45</v>
      </c>
      <c r="L4065" s="2">
        <v>2426</v>
      </c>
      <c r="M4065" s="2">
        <f t="shared" si="378"/>
        <v>242.6</v>
      </c>
      <c r="O4065" s="2" t="str">
        <f t="shared" si="379"/>
        <v/>
      </c>
      <c r="P4065" s="2" t="str">
        <f>IF(ISNUMBER(O4065),SUMIFS(O$1:$O4065,A$1:$A4065,A4065,C$1:$C4065,C4065,G$1:$G4065,G4065,E$1:$E4065,E4065),"")</f>
        <v/>
      </c>
      <c r="U4065" t="str">
        <f t="shared" si="380"/>
        <v/>
      </c>
      <c r="AA4065">
        <v>17.7</v>
      </c>
      <c r="AB4065">
        <v>2.7999999999999997E-2</v>
      </c>
      <c r="AC4065" s="2">
        <f t="shared" si="381"/>
        <v>2.7999999999999997E-2</v>
      </c>
      <c r="AH4065" s="2" t="str">
        <f t="shared" si="382"/>
        <v/>
      </c>
      <c r="AI4065" s="2" t="str">
        <f>IF(ISNUMBER(AH4065),SUMIFS($AH$1:AH4065,$A$1:A4065,A4065,C$1:$C4065,C4065,$G$1:G4065,G4065,$E$1:E4065,E4065),"")</f>
        <v/>
      </c>
      <c r="AJ4065">
        <f t="shared" si="383"/>
        <v>6</v>
      </c>
    </row>
    <row r="4066" spans="1:36" x14ac:dyDescent="0.25">
      <c r="A4066" s="14" t="s">
        <v>84</v>
      </c>
      <c r="B4066" t="s">
        <v>80</v>
      </c>
      <c r="C4066" t="s">
        <v>79</v>
      </c>
      <c r="D4066" s="13">
        <v>42093</v>
      </c>
      <c r="E4066">
        <v>3</v>
      </c>
      <c r="F4066">
        <v>100</v>
      </c>
      <c r="G4066" s="2" t="s">
        <v>89</v>
      </c>
      <c r="H4066" s="2" t="s">
        <v>13</v>
      </c>
      <c r="I4066">
        <v>4</v>
      </c>
      <c r="J4066" s="2" t="s">
        <v>88</v>
      </c>
      <c r="K4066" s="2">
        <v>90</v>
      </c>
      <c r="L4066" s="2">
        <v>2562</v>
      </c>
      <c r="M4066" s="2">
        <f t="shared" si="378"/>
        <v>256.2</v>
      </c>
      <c r="O4066" s="2" t="str">
        <f t="shared" si="379"/>
        <v/>
      </c>
      <c r="P4066" s="2" t="str">
        <f>IF(ISNUMBER(O4066),SUMIFS(O$1:$O4066,A$1:$A4066,A4066,C$1:$C4066,C4066,G$1:$G4066,G4066,E$1:$E4066,E4066),"")</f>
        <v/>
      </c>
      <c r="U4066" t="str">
        <f t="shared" si="380"/>
        <v/>
      </c>
      <c r="AA4066">
        <v>21.3</v>
      </c>
      <c r="AB4066">
        <v>3.4000000000000002E-2</v>
      </c>
      <c r="AC4066" s="2">
        <f t="shared" si="381"/>
        <v>3.4000000000000002E-2</v>
      </c>
      <c r="AH4066" s="2" t="str">
        <f t="shared" si="382"/>
        <v/>
      </c>
      <c r="AI4066" s="2" t="str">
        <f>IF(ISNUMBER(AH4066),SUMIFS($AH$1:AH4066,$A$1:A4066,A4066,C$1:$C4066,C4066,$G$1:G4066,G4066,$E$1:E4066,E4066),"")</f>
        <v/>
      </c>
      <c r="AJ4066">
        <f t="shared" si="383"/>
        <v>6</v>
      </c>
    </row>
    <row r="4067" spans="1:36" x14ac:dyDescent="0.25">
      <c r="A4067" s="14" t="s">
        <v>83</v>
      </c>
      <c r="B4067" t="s">
        <v>80</v>
      </c>
      <c r="C4067" t="s">
        <v>79</v>
      </c>
      <c r="D4067" s="13">
        <v>42093</v>
      </c>
      <c r="E4067">
        <v>3</v>
      </c>
      <c r="F4067">
        <v>200</v>
      </c>
      <c r="G4067" s="2" t="s">
        <v>89</v>
      </c>
      <c r="H4067" s="2" t="s">
        <v>13</v>
      </c>
      <c r="I4067">
        <v>4</v>
      </c>
      <c r="J4067" s="2" t="s">
        <v>88</v>
      </c>
      <c r="K4067" s="2">
        <v>180</v>
      </c>
      <c r="L4067" s="2">
        <v>2528</v>
      </c>
      <c r="M4067" s="2">
        <f t="shared" si="378"/>
        <v>252.8</v>
      </c>
      <c r="O4067" s="2" t="str">
        <f t="shared" si="379"/>
        <v/>
      </c>
      <c r="P4067" s="2" t="str">
        <f>IF(ISNUMBER(O4067),SUMIFS(O$1:$O4067,A$1:$A4067,A4067,C$1:$C4067,C4067,G$1:$G4067,G4067,E$1:$E4067,E4067),"")</f>
        <v/>
      </c>
      <c r="U4067" t="str">
        <f t="shared" si="380"/>
        <v/>
      </c>
      <c r="AA4067">
        <v>19.600000000000001</v>
      </c>
      <c r="AB4067">
        <v>3.1E-2</v>
      </c>
      <c r="AC4067" s="2">
        <f t="shared" si="381"/>
        <v>3.1E-2</v>
      </c>
      <c r="AH4067" s="2" t="str">
        <f t="shared" si="382"/>
        <v/>
      </c>
      <c r="AI4067" s="2" t="str">
        <f>IF(ISNUMBER(AH4067),SUMIFS($AH$1:AH4067,$A$1:A4067,A4067,C$1:$C4067,C4067,$G$1:G4067,G4067,$E$1:E4067,E4067),"")</f>
        <v/>
      </c>
      <c r="AJ4067">
        <f t="shared" si="383"/>
        <v>6</v>
      </c>
    </row>
    <row r="4068" spans="1:36" x14ac:dyDescent="0.25">
      <c r="A4068" s="14" t="s">
        <v>82</v>
      </c>
      <c r="B4068" t="s">
        <v>80</v>
      </c>
      <c r="C4068" t="s">
        <v>79</v>
      </c>
      <c r="D4068" s="13">
        <v>42093</v>
      </c>
      <c r="E4068">
        <v>3</v>
      </c>
      <c r="F4068">
        <v>350</v>
      </c>
      <c r="G4068" s="2" t="s">
        <v>89</v>
      </c>
      <c r="H4068" s="2" t="s">
        <v>13</v>
      </c>
      <c r="I4068">
        <v>4</v>
      </c>
      <c r="J4068" s="2" t="s">
        <v>88</v>
      </c>
      <c r="K4068" s="2">
        <v>315</v>
      </c>
      <c r="L4068" s="2">
        <v>2460</v>
      </c>
      <c r="M4068" s="2">
        <f t="shared" si="378"/>
        <v>246</v>
      </c>
      <c r="O4068" s="2" t="str">
        <f t="shared" si="379"/>
        <v/>
      </c>
      <c r="P4068" s="2" t="str">
        <f>IF(ISNUMBER(O4068),SUMIFS(O$1:$O4068,A$1:$A4068,A4068,C$1:$C4068,C4068,G$1:$G4068,G4068,E$1:$E4068,E4068),"")</f>
        <v/>
      </c>
      <c r="U4068" t="str">
        <f t="shared" si="380"/>
        <v/>
      </c>
      <c r="AA4068">
        <v>28.3</v>
      </c>
      <c r="AB4068">
        <v>4.4999999999999998E-2</v>
      </c>
      <c r="AC4068" s="2">
        <f t="shared" si="381"/>
        <v>4.4999999999999998E-2</v>
      </c>
      <c r="AH4068" s="2" t="str">
        <f t="shared" si="382"/>
        <v/>
      </c>
      <c r="AI4068" s="2" t="str">
        <f>IF(ISNUMBER(AH4068),SUMIFS($AH$1:AH4068,$A$1:A4068,A4068,C$1:$C4068,C4068,$G$1:G4068,G4068,$E$1:E4068,E4068),"")</f>
        <v/>
      </c>
      <c r="AJ4068">
        <f t="shared" si="383"/>
        <v>6</v>
      </c>
    </row>
    <row r="4069" spans="1:36" x14ac:dyDescent="0.25">
      <c r="A4069" s="14" t="s">
        <v>81</v>
      </c>
      <c r="B4069" t="s">
        <v>80</v>
      </c>
      <c r="C4069" t="s">
        <v>79</v>
      </c>
      <c r="D4069" s="13">
        <v>42093</v>
      </c>
      <c r="E4069">
        <v>3</v>
      </c>
      <c r="F4069">
        <v>500</v>
      </c>
      <c r="G4069" s="2" t="s">
        <v>89</v>
      </c>
      <c r="H4069" s="2" t="s">
        <v>13</v>
      </c>
      <c r="I4069">
        <v>4</v>
      </c>
      <c r="J4069" s="2" t="s">
        <v>88</v>
      </c>
      <c r="K4069" s="2">
        <v>450</v>
      </c>
      <c r="L4069" s="2">
        <v>2834</v>
      </c>
      <c r="M4069" s="2">
        <f t="shared" si="378"/>
        <v>283.39999999999998</v>
      </c>
      <c r="O4069" s="2" t="str">
        <f t="shared" si="379"/>
        <v/>
      </c>
      <c r="P4069" s="2" t="str">
        <f>IF(ISNUMBER(O4069),SUMIFS(O$1:$O4069,A$1:$A4069,A4069,C$1:$C4069,C4069,G$1:$G4069,G4069,E$1:$E4069,E4069),"")</f>
        <v/>
      </c>
      <c r="U4069" t="str">
        <f t="shared" si="380"/>
        <v/>
      </c>
      <c r="AA4069">
        <v>24.6</v>
      </c>
      <c r="AB4069">
        <v>3.9E-2</v>
      </c>
      <c r="AC4069" s="2">
        <f t="shared" si="381"/>
        <v>3.9E-2</v>
      </c>
      <c r="AH4069" s="2" t="str">
        <f t="shared" si="382"/>
        <v/>
      </c>
      <c r="AI4069" s="2" t="str">
        <f>IF(ISNUMBER(AH4069),SUMIFS($AH$1:AH4069,$A$1:A4069,A4069,C$1:$C4069,C4069,$G$1:G4069,G4069,$E$1:E4069,E4069),"")</f>
        <v/>
      </c>
      <c r="AJ4069">
        <f t="shared" si="383"/>
        <v>6</v>
      </c>
    </row>
    <row r="4070" spans="1:36" x14ac:dyDescent="0.25">
      <c r="A4070" s="14" t="s">
        <v>86</v>
      </c>
      <c r="B4070" t="s">
        <v>80</v>
      </c>
      <c r="C4070" t="s">
        <v>79</v>
      </c>
      <c r="D4070" s="13">
        <v>42103</v>
      </c>
      <c r="E4070">
        <v>1</v>
      </c>
      <c r="F4070">
        <v>0</v>
      </c>
      <c r="G4070" s="2" t="s">
        <v>89</v>
      </c>
      <c r="H4070" s="2" t="s">
        <v>13</v>
      </c>
      <c r="I4070">
        <v>4</v>
      </c>
      <c r="J4070" s="2" t="s">
        <v>88</v>
      </c>
      <c r="K4070" s="2">
        <v>0</v>
      </c>
      <c r="L4070" s="2">
        <v>2195</v>
      </c>
      <c r="M4070" s="2">
        <f t="shared" si="378"/>
        <v>219.5</v>
      </c>
      <c r="O4070" s="2" t="str">
        <f t="shared" si="379"/>
        <v/>
      </c>
      <c r="P4070" s="2" t="str">
        <f>IF(ISNUMBER(O4070),SUMIFS(O$1:$O4070,A$1:$A4070,A4070,C$1:$C4070,C4070,G$1:$G4070,G4070,E$1:$E4070,E4070),"")</f>
        <v/>
      </c>
      <c r="U4070" t="str">
        <f t="shared" si="380"/>
        <v/>
      </c>
      <c r="AA4070">
        <v>19</v>
      </c>
      <c r="AB4070">
        <v>0.03</v>
      </c>
      <c r="AC4070" s="2">
        <f t="shared" si="381"/>
        <v>0.03</v>
      </c>
      <c r="AH4070" s="2" t="str">
        <f t="shared" si="382"/>
        <v/>
      </c>
      <c r="AI4070" s="2" t="str">
        <f>IF(ISNUMBER(AH4070),SUMIFS($AH$1:AH4070,$A$1:A4070,A4070,C$1:$C4070,C4070,$G$1:G4070,G4070,$E$1:E4070,E4070),"")</f>
        <v/>
      </c>
      <c r="AJ4070">
        <f t="shared" si="383"/>
        <v>6</v>
      </c>
    </row>
    <row r="4071" spans="1:36" x14ac:dyDescent="0.25">
      <c r="A4071" s="14" t="s">
        <v>85</v>
      </c>
      <c r="B4071" t="s">
        <v>80</v>
      </c>
      <c r="C4071" t="s">
        <v>79</v>
      </c>
      <c r="D4071" s="13">
        <v>42103</v>
      </c>
      <c r="E4071">
        <v>1</v>
      </c>
      <c r="F4071">
        <v>50</v>
      </c>
      <c r="G4071" s="2" t="s">
        <v>89</v>
      </c>
      <c r="H4071" s="2" t="s">
        <v>13</v>
      </c>
      <c r="I4071">
        <v>4</v>
      </c>
      <c r="J4071" s="2" t="s">
        <v>88</v>
      </c>
      <c r="K4071" s="2">
        <v>45</v>
      </c>
      <c r="L4071" s="2">
        <v>2319</v>
      </c>
      <c r="M4071" s="2">
        <f t="shared" si="378"/>
        <v>231.9</v>
      </c>
      <c r="O4071" s="2" t="str">
        <f t="shared" si="379"/>
        <v/>
      </c>
      <c r="P4071" s="2" t="str">
        <f>IF(ISNUMBER(O4071),SUMIFS(O$1:$O4071,A$1:$A4071,A4071,C$1:$C4071,C4071,G$1:$G4071,G4071,E$1:$E4071,E4071),"")</f>
        <v/>
      </c>
      <c r="U4071" t="str">
        <f t="shared" si="380"/>
        <v/>
      </c>
      <c r="AA4071">
        <v>20.6</v>
      </c>
      <c r="AB4071">
        <v>3.3000000000000002E-2</v>
      </c>
      <c r="AC4071" s="2">
        <f t="shared" si="381"/>
        <v>3.3000000000000002E-2</v>
      </c>
      <c r="AH4071" s="2" t="str">
        <f t="shared" si="382"/>
        <v/>
      </c>
      <c r="AI4071" s="2" t="str">
        <f>IF(ISNUMBER(AH4071),SUMIFS($AH$1:AH4071,$A$1:A4071,A4071,C$1:$C4071,C4071,$G$1:G4071,G4071,$E$1:E4071,E4071),"")</f>
        <v/>
      </c>
      <c r="AJ4071">
        <f t="shared" si="383"/>
        <v>6</v>
      </c>
    </row>
    <row r="4072" spans="1:36" x14ac:dyDescent="0.25">
      <c r="A4072" s="14" t="s">
        <v>84</v>
      </c>
      <c r="B4072" t="s">
        <v>80</v>
      </c>
      <c r="C4072" t="s">
        <v>79</v>
      </c>
      <c r="D4072" s="13">
        <v>42103</v>
      </c>
      <c r="E4072">
        <v>1</v>
      </c>
      <c r="F4072">
        <v>100</v>
      </c>
      <c r="G4072" s="2" t="s">
        <v>89</v>
      </c>
      <c r="H4072" s="2" t="s">
        <v>13</v>
      </c>
      <c r="I4072">
        <v>4</v>
      </c>
      <c r="J4072" s="2" t="s">
        <v>88</v>
      </c>
      <c r="K4072" s="2">
        <v>90</v>
      </c>
      <c r="L4072" s="2">
        <v>2350</v>
      </c>
      <c r="M4072" s="2">
        <f t="shared" si="378"/>
        <v>235</v>
      </c>
      <c r="O4072" s="2" t="str">
        <f t="shared" si="379"/>
        <v/>
      </c>
      <c r="P4072" s="2" t="str">
        <f>IF(ISNUMBER(O4072),SUMIFS(O$1:$O4072,A$1:$A4072,A4072,C$1:$C4072,C4072,G$1:$G4072,G4072,E$1:$E4072,E4072),"")</f>
        <v/>
      </c>
      <c r="U4072" t="str">
        <f t="shared" si="380"/>
        <v/>
      </c>
      <c r="AA4072">
        <v>18.8</v>
      </c>
      <c r="AB4072">
        <v>0.03</v>
      </c>
      <c r="AC4072" s="2">
        <f t="shared" si="381"/>
        <v>0.03</v>
      </c>
      <c r="AH4072" s="2" t="str">
        <f t="shared" si="382"/>
        <v/>
      </c>
      <c r="AI4072" s="2" t="str">
        <f>IF(ISNUMBER(AH4072),SUMIFS($AH$1:AH4072,$A$1:A4072,A4072,C$1:$C4072,C4072,$G$1:G4072,G4072,$E$1:E4072,E4072),"")</f>
        <v/>
      </c>
      <c r="AJ4072">
        <f t="shared" si="383"/>
        <v>6</v>
      </c>
    </row>
    <row r="4073" spans="1:36" x14ac:dyDescent="0.25">
      <c r="A4073" s="14" t="s">
        <v>83</v>
      </c>
      <c r="B4073" t="s">
        <v>80</v>
      </c>
      <c r="C4073" t="s">
        <v>79</v>
      </c>
      <c r="D4073" s="13">
        <v>42103</v>
      </c>
      <c r="E4073">
        <v>1</v>
      </c>
      <c r="F4073">
        <v>200</v>
      </c>
      <c r="G4073" s="2" t="s">
        <v>89</v>
      </c>
      <c r="H4073" s="2" t="s">
        <v>13</v>
      </c>
      <c r="I4073">
        <v>4</v>
      </c>
      <c r="J4073" s="2" t="s">
        <v>88</v>
      </c>
      <c r="K4073" s="2">
        <v>180</v>
      </c>
      <c r="L4073" s="2">
        <v>2412</v>
      </c>
      <c r="M4073" s="2">
        <f t="shared" si="378"/>
        <v>241.2</v>
      </c>
      <c r="O4073" s="2" t="str">
        <f t="shared" si="379"/>
        <v/>
      </c>
      <c r="P4073" s="2" t="str">
        <f>IF(ISNUMBER(O4073),SUMIFS(O$1:$O4073,A$1:$A4073,A4073,C$1:$C4073,C4073,G$1:$G4073,G4073,E$1:$E4073,E4073),"")</f>
        <v/>
      </c>
      <c r="U4073" t="str">
        <f t="shared" si="380"/>
        <v/>
      </c>
      <c r="AA4073">
        <v>21.2</v>
      </c>
      <c r="AB4073">
        <v>3.4000000000000002E-2</v>
      </c>
      <c r="AC4073" s="2">
        <f t="shared" si="381"/>
        <v>3.4000000000000002E-2</v>
      </c>
      <c r="AH4073" s="2" t="str">
        <f t="shared" si="382"/>
        <v/>
      </c>
      <c r="AI4073" s="2" t="str">
        <f>IF(ISNUMBER(AH4073),SUMIFS($AH$1:AH4073,$A$1:A4073,A4073,C$1:$C4073,C4073,$G$1:G4073,G4073,$E$1:E4073,E4073),"")</f>
        <v/>
      </c>
      <c r="AJ4073">
        <f t="shared" si="383"/>
        <v>6</v>
      </c>
    </row>
    <row r="4074" spans="1:36" x14ac:dyDescent="0.25">
      <c r="A4074" s="14" t="s">
        <v>82</v>
      </c>
      <c r="B4074" t="s">
        <v>80</v>
      </c>
      <c r="C4074" t="s">
        <v>79</v>
      </c>
      <c r="D4074" s="13">
        <v>42103</v>
      </c>
      <c r="E4074">
        <v>1</v>
      </c>
      <c r="F4074">
        <v>350</v>
      </c>
      <c r="G4074" s="2" t="s">
        <v>89</v>
      </c>
      <c r="H4074" s="2" t="s">
        <v>13</v>
      </c>
      <c r="I4074">
        <v>4</v>
      </c>
      <c r="J4074" s="2" t="s">
        <v>88</v>
      </c>
      <c r="K4074" s="2">
        <v>315</v>
      </c>
      <c r="L4074" s="2">
        <v>2598</v>
      </c>
      <c r="M4074" s="2">
        <f t="shared" si="378"/>
        <v>259.8</v>
      </c>
      <c r="O4074" s="2" t="str">
        <f t="shared" si="379"/>
        <v/>
      </c>
      <c r="P4074" s="2" t="str">
        <f>IF(ISNUMBER(O4074),SUMIFS(O$1:$O4074,A$1:$A4074,A4074,C$1:$C4074,C4074,G$1:$G4074,G4074,E$1:$E4074,E4074),"")</f>
        <v/>
      </c>
      <c r="U4074" t="str">
        <f t="shared" si="380"/>
        <v/>
      </c>
      <c r="AA4074">
        <v>21.8</v>
      </c>
      <c r="AB4074">
        <v>3.5000000000000003E-2</v>
      </c>
      <c r="AC4074" s="2">
        <f t="shared" si="381"/>
        <v>3.5000000000000003E-2</v>
      </c>
      <c r="AH4074" s="2" t="str">
        <f t="shared" si="382"/>
        <v/>
      </c>
      <c r="AI4074" s="2" t="str">
        <f>IF(ISNUMBER(AH4074),SUMIFS($AH$1:AH4074,$A$1:A4074,A4074,C$1:$C4074,C4074,$G$1:G4074,G4074,$E$1:E4074,E4074),"")</f>
        <v/>
      </c>
      <c r="AJ4074">
        <f t="shared" si="383"/>
        <v>6</v>
      </c>
    </row>
    <row r="4075" spans="1:36" x14ac:dyDescent="0.25">
      <c r="A4075" s="14" t="s">
        <v>81</v>
      </c>
      <c r="B4075" t="s">
        <v>80</v>
      </c>
      <c r="C4075" t="s">
        <v>79</v>
      </c>
      <c r="D4075" s="13">
        <v>42103</v>
      </c>
      <c r="E4075">
        <v>1</v>
      </c>
      <c r="F4075">
        <v>500</v>
      </c>
      <c r="G4075" s="2" t="s">
        <v>89</v>
      </c>
      <c r="H4075" s="2" t="s">
        <v>13</v>
      </c>
      <c r="I4075">
        <v>4</v>
      </c>
      <c r="J4075" s="2" t="s">
        <v>88</v>
      </c>
      <c r="K4075" s="2">
        <v>450</v>
      </c>
      <c r="L4075" s="2">
        <v>2784</v>
      </c>
      <c r="M4075" s="2">
        <f t="shared" si="378"/>
        <v>278.39999999999998</v>
      </c>
      <c r="O4075" s="2" t="str">
        <f t="shared" si="379"/>
        <v/>
      </c>
      <c r="P4075" s="2" t="str">
        <f>IF(ISNUMBER(O4075),SUMIFS(O$1:$O4075,A$1:$A4075,A4075,C$1:$C4075,C4075,G$1:$G4075,G4075,E$1:$E4075,E4075),"")</f>
        <v/>
      </c>
      <c r="U4075" t="str">
        <f t="shared" si="380"/>
        <v/>
      </c>
      <c r="AA4075">
        <v>30.8</v>
      </c>
      <c r="AB4075">
        <v>4.9000000000000002E-2</v>
      </c>
      <c r="AC4075" s="2">
        <f t="shared" si="381"/>
        <v>4.9000000000000002E-2</v>
      </c>
      <c r="AH4075" s="2" t="str">
        <f t="shared" si="382"/>
        <v/>
      </c>
      <c r="AI4075" s="2" t="str">
        <f>IF(ISNUMBER(AH4075),SUMIFS($AH$1:AH4075,$A$1:A4075,A4075,C$1:$C4075,C4075,$G$1:G4075,G4075,$E$1:E4075,E4075),"")</f>
        <v/>
      </c>
      <c r="AJ4075">
        <f t="shared" si="383"/>
        <v>6</v>
      </c>
    </row>
    <row r="4076" spans="1:36" x14ac:dyDescent="0.25">
      <c r="A4076" s="14" t="s">
        <v>86</v>
      </c>
      <c r="B4076" t="s">
        <v>80</v>
      </c>
      <c r="C4076" t="s">
        <v>79</v>
      </c>
      <c r="D4076" s="13">
        <v>42103</v>
      </c>
      <c r="E4076">
        <v>2</v>
      </c>
      <c r="F4076">
        <v>0</v>
      </c>
      <c r="G4076" s="2" t="s">
        <v>89</v>
      </c>
      <c r="H4076" s="2" t="s">
        <v>13</v>
      </c>
      <c r="I4076">
        <v>4</v>
      </c>
      <c r="J4076" s="2" t="s">
        <v>88</v>
      </c>
      <c r="K4076" s="2">
        <v>0</v>
      </c>
      <c r="L4076" s="2">
        <v>1885</v>
      </c>
      <c r="M4076" s="2">
        <f t="shared" si="378"/>
        <v>188.5</v>
      </c>
      <c r="O4076" s="2" t="str">
        <f t="shared" si="379"/>
        <v/>
      </c>
      <c r="P4076" s="2" t="str">
        <f>IF(ISNUMBER(O4076),SUMIFS(O$1:$O4076,A$1:$A4076,A4076,C$1:$C4076,C4076,G$1:$G4076,G4076,E$1:$E4076,E4076),"")</f>
        <v/>
      </c>
      <c r="U4076" t="str">
        <f t="shared" si="380"/>
        <v/>
      </c>
      <c r="AA4076">
        <v>19.600000000000001</v>
      </c>
      <c r="AB4076">
        <v>3.1E-2</v>
      </c>
      <c r="AC4076" s="2">
        <f t="shared" si="381"/>
        <v>3.1E-2</v>
      </c>
      <c r="AH4076" s="2" t="str">
        <f t="shared" si="382"/>
        <v/>
      </c>
      <c r="AI4076" s="2" t="str">
        <f>IF(ISNUMBER(AH4076),SUMIFS($AH$1:AH4076,$A$1:A4076,A4076,C$1:$C4076,C4076,$G$1:G4076,G4076,$E$1:E4076,E4076),"")</f>
        <v/>
      </c>
      <c r="AJ4076">
        <f t="shared" si="383"/>
        <v>6</v>
      </c>
    </row>
    <row r="4077" spans="1:36" x14ac:dyDescent="0.25">
      <c r="A4077" s="14" t="s">
        <v>85</v>
      </c>
      <c r="B4077" t="s">
        <v>80</v>
      </c>
      <c r="C4077" t="s">
        <v>79</v>
      </c>
      <c r="D4077" s="13">
        <v>42103</v>
      </c>
      <c r="E4077">
        <v>2</v>
      </c>
      <c r="F4077">
        <v>50</v>
      </c>
      <c r="G4077" s="2" t="s">
        <v>89</v>
      </c>
      <c r="H4077" s="2" t="s">
        <v>13</v>
      </c>
      <c r="I4077">
        <v>4</v>
      </c>
      <c r="J4077" s="2" t="s">
        <v>88</v>
      </c>
      <c r="K4077" s="2">
        <v>45</v>
      </c>
      <c r="L4077" s="2">
        <v>2040</v>
      </c>
      <c r="M4077" s="2">
        <f t="shared" si="378"/>
        <v>204</v>
      </c>
      <c r="O4077" s="2" t="str">
        <f t="shared" si="379"/>
        <v/>
      </c>
      <c r="P4077" s="2" t="str">
        <f>IF(ISNUMBER(O4077),SUMIFS(O$1:$O4077,A$1:$A4077,A4077,C$1:$C4077,C4077,G$1:$G4077,G4077,E$1:$E4077,E4077),"")</f>
        <v/>
      </c>
      <c r="U4077" t="str">
        <f t="shared" si="380"/>
        <v/>
      </c>
      <c r="AA4077">
        <v>19.5</v>
      </c>
      <c r="AB4077">
        <v>3.1E-2</v>
      </c>
      <c r="AC4077" s="2">
        <f t="shared" si="381"/>
        <v>3.1E-2</v>
      </c>
      <c r="AH4077" s="2" t="str">
        <f t="shared" si="382"/>
        <v/>
      </c>
      <c r="AI4077" s="2" t="str">
        <f>IF(ISNUMBER(AH4077),SUMIFS($AH$1:AH4077,$A$1:A4077,A4077,C$1:$C4077,C4077,$G$1:G4077,G4077,$E$1:E4077,E4077),"")</f>
        <v/>
      </c>
      <c r="AJ4077">
        <f t="shared" si="383"/>
        <v>6</v>
      </c>
    </row>
    <row r="4078" spans="1:36" x14ac:dyDescent="0.25">
      <c r="A4078" s="14" t="s">
        <v>84</v>
      </c>
      <c r="B4078" t="s">
        <v>80</v>
      </c>
      <c r="C4078" t="s">
        <v>79</v>
      </c>
      <c r="D4078" s="13">
        <v>42103</v>
      </c>
      <c r="E4078">
        <v>2</v>
      </c>
      <c r="F4078">
        <v>100</v>
      </c>
      <c r="G4078" s="2" t="s">
        <v>89</v>
      </c>
      <c r="H4078" s="2" t="s">
        <v>13</v>
      </c>
      <c r="I4078">
        <v>4</v>
      </c>
      <c r="J4078" s="2" t="s">
        <v>88</v>
      </c>
      <c r="K4078" s="2">
        <v>90</v>
      </c>
      <c r="L4078" s="2">
        <v>2164</v>
      </c>
      <c r="M4078" s="2">
        <f t="shared" si="378"/>
        <v>216.4</v>
      </c>
      <c r="O4078" s="2" t="str">
        <f t="shared" si="379"/>
        <v/>
      </c>
      <c r="P4078" s="2" t="str">
        <f>IF(ISNUMBER(O4078),SUMIFS(O$1:$O4078,A$1:$A4078,A4078,C$1:$C4078,C4078,G$1:$G4078,G4078,E$1:$E4078,E4078),"")</f>
        <v/>
      </c>
      <c r="U4078" t="str">
        <f t="shared" si="380"/>
        <v/>
      </c>
      <c r="AA4078">
        <v>22.8</v>
      </c>
      <c r="AB4078">
        <v>3.6000000000000004E-2</v>
      </c>
      <c r="AC4078" s="2">
        <f t="shared" si="381"/>
        <v>3.6000000000000004E-2</v>
      </c>
      <c r="AH4078" s="2" t="str">
        <f t="shared" si="382"/>
        <v/>
      </c>
      <c r="AI4078" s="2" t="str">
        <f>IF(ISNUMBER(AH4078),SUMIFS($AH$1:AH4078,$A$1:A4078,A4078,C$1:$C4078,C4078,$G$1:G4078,G4078,$E$1:E4078,E4078),"")</f>
        <v/>
      </c>
      <c r="AJ4078">
        <f t="shared" si="383"/>
        <v>6</v>
      </c>
    </row>
    <row r="4079" spans="1:36" x14ac:dyDescent="0.25">
      <c r="A4079" s="14" t="s">
        <v>83</v>
      </c>
      <c r="B4079" t="s">
        <v>80</v>
      </c>
      <c r="C4079" t="s">
        <v>79</v>
      </c>
      <c r="D4079" s="13">
        <v>42103</v>
      </c>
      <c r="E4079">
        <v>2</v>
      </c>
      <c r="F4079">
        <v>200</v>
      </c>
      <c r="G4079" s="2" t="s">
        <v>89</v>
      </c>
      <c r="H4079" s="2" t="s">
        <v>13</v>
      </c>
      <c r="I4079">
        <v>4</v>
      </c>
      <c r="J4079" s="2" t="s">
        <v>88</v>
      </c>
      <c r="K4079" s="2">
        <v>180</v>
      </c>
      <c r="L4079" s="2">
        <v>2288</v>
      </c>
      <c r="M4079" s="2">
        <f t="shared" si="378"/>
        <v>228.8</v>
      </c>
      <c r="O4079" s="2" t="str">
        <f t="shared" si="379"/>
        <v/>
      </c>
      <c r="P4079" s="2" t="str">
        <f>IF(ISNUMBER(O4079),SUMIFS(O$1:$O4079,A$1:$A4079,A4079,C$1:$C4079,C4079,G$1:$G4079,G4079,E$1:$E4079,E4079),"")</f>
        <v/>
      </c>
      <c r="U4079" t="str">
        <f t="shared" si="380"/>
        <v/>
      </c>
      <c r="AA4079">
        <v>24.2</v>
      </c>
      <c r="AB4079">
        <v>3.9E-2</v>
      </c>
      <c r="AC4079" s="2">
        <f t="shared" si="381"/>
        <v>3.9E-2</v>
      </c>
      <c r="AH4079" s="2" t="str">
        <f t="shared" si="382"/>
        <v/>
      </c>
      <c r="AI4079" s="2" t="str">
        <f>IF(ISNUMBER(AH4079),SUMIFS($AH$1:AH4079,$A$1:A4079,A4079,C$1:$C4079,C4079,$G$1:G4079,G4079,$E$1:E4079,E4079),"")</f>
        <v/>
      </c>
      <c r="AJ4079">
        <f t="shared" si="383"/>
        <v>6</v>
      </c>
    </row>
    <row r="4080" spans="1:36" x14ac:dyDescent="0.25">
      <c r="A4080" s="14" t="s">
        <v>82</v>
      </c>
      <c r="B4080" t="s">
        <v>80</v>
      </c>
      <c r="C4080" t="s">
        <v>79</v>
      </c>
      <c r="D4080" s="13">
        <v>42103</v>
      </c>
      <c r="E4080">
        <v>2</v>
      </c>
      <c r="F4080">
        <v>350</v>
      </c>
      <c r="G4080" s="2" t="s">
        <v>89</v>
      </c>
      <c r="H4080" s="2" t="s">
        <v>13</v>
      </c>
      <c r="I4080">
        <v>4</v>
      </c>
      <c r="J4080" s="2" t="s">
        <v>88</v>
      </c>
      <c r="K4080" s="2">
        <v>315</v>
      </c>
      <c r="L4080" s="2">
        <v>2505</v>
      </c>
      <c r="M4080" s="2">
        <f t="shared" si="378"/>
        <v>250.5</v>
      </c>
      <c r="O4080" s="2" t="str">
        <f t="shared" si="379"/>
        <v/>
      </c>
      <c r="P4080" s="2" t="str">
        <f>IF(ISNUMBER(O4080),SUMIFS(O$1:$O4080,A$1:$A4080,A4080,C$1:$C4080,C4080,G$1:$G4080,G4080,E$1:$E4080,E4080),"")</f>
        <v/>
      </c>
      <c r="U4080" t="str">
        <f t="shared" si="380"/>
        <v/>
      </c>
      <c r="AA4080">
        <v>22.5</v>
      </c>
      <c r="AB4080">
        <v>3.6000000000000004E-2</v>
      </c>
      <c r="AC4080" s="2">
        <f t="shared" si="381"/>
        <v>3.6000000000000004E-2</v>
      </c>
      <c r="AH4080" s="2" t="str">
        <f t="shared" si="382"/>
        <v/>
      </c>
      <c r="AI4080" s="2" t="str">
        <f>IF(ISNUMBER(AH4080),SUMIFS($AH$1:AH4080,$A$1:A4080,A4080,C$1:$C4080,C4080,$G$1:G4080,G4080,$E$1:E4080,E4080),"")</f>
        <v/>
      </c>
      <c r="AJ4080">
        <f t="shared" si="383"/>
        <v>6</v>
      </c>
    </row>
    <row r="4081" spans="1:36" x14ac:dyDescent="0.25">
      <c r="A4081" s="14" t="s">
        <v>81</v>
      </c>
      <c r="B4081" t="s">
        <v>80</v>
      </c>
      <c r="C4081" t="s">
        <v>79</v>
      </c>
      <c r="D4081" s="13">
        <v>42103</v>
      </c>
      <c r="E4081">
        <v>2</v>
      </c>
      <c r="F4081">
        <v>500</v>
      </c>
      <c r="G4081" s="2" t="s">
        <v>89</v>
      </c>
      <c r="H4081" s="2" t="s">
        <v>13</v>
      </c>
      <c r="I4081">
        <v>4</v>
      </c>
      <c r="J4081" s="2" t="s">
        <v>88</v>
      </c>
      <c r="K4081" s="2">
        <v>450</v>
      </c>
      <c r="L4081" s="2">
        <v>2474</v>
      </c>
      <c r="M4081" s="2">
        <f t="shared" si="378"/>
        <v>247.4</v>
      </c>
      <c r="O4081" s="2" t="str">
        <f t="shared" si="379"/>
        <v/>
      </c>
      <c r="P4081" s="2" t="str">
        <f>IF(ISNUMBER(O4081),SUMIFS(O$1:$O4081,A$1:$A4081,A4081,C$1:$C4081,C4081,G$1:$G4081,G4081,E$1:$E4081,E4081),"")</f>
        <v/>
      </c>
      <c r="U4081" t="str">
        <f t="shared" si="380"/>
        <v/>
      </c>
      <c r="AA4081">
        <v>22.9</v>
      </c>
      <c r="AB4081">
        <v>3.7000000000000005E-2</v>
      </c>
      <c r="AC4081" s="2">
        <f t="shared" si="381"/>
        <v>3.7000000000000005E-2</v>
      </c>
      <c r="AH4081" s="2" t="str">
        <f t="shared" si="382"/>
        <v/>
      </c>
      <c r="AI4081" s="2" t="str">
        <f>IF(ISNUMBER(AH4081),SUMIFS($AH$1:AH4081,$A$1:A4081,A4081,C$1:$C4081,C4081,$G$1:G4081,G4081,$E$1:E4081,E4081),"")</f>
        <v/>
      </c>
      <c r="AJ4081">
        <f t="shared" si="383"/>
        <v>6</v>
      </c>
    </row>
    <row r="4082" spans="1:36" x14ac:dyDescent="0.25">
      <c r="A4082" s="14" t="s">
        <v>86</v>
      </c>
      <c r="B4082" t="s">
        <v>80</v>
      </c>
      <c r="C4082" t="s">
        <v>79</v>
      </c>
      <c r="D4082" s="13">
        <v>42103</v>
      </c>
      <c r="E4082">
        <v>3</v>
      </c>
      <c r="F4082">
        <v>0</v>
      </c>
      <c r="G4082" s="2" t="s">
        <v>89</v>
      </c>
      <c r="H4082" s="2" t="s">
        <v>13</v>
      </c>
      <c r="I4082">
        <v>4</v>
      </c>
      <c r="J4082" s="2" t="s">
        <v>88</v>
      </c>
      <c r="K4082" s="2">
        <v>0</v>
      </c>
      <c r="L4082" s="2">
        <v>2102</v>
      </c>
      <c r="M4082" s="2">
        <f t="shared" si="378"/>
        <v>210.2</v>
      </c>
      <c r="O4082" s="2" t="str">
        <f t="shared" si="379"/>
        <v/>
      </c>
      <c r="P4082" s="2" t="str">
        <f>IF(ISNUMBER(O4082),SUMIFS(O$1:$O4082,A$1:$A4082,A4082,C$1:$C4082,C4082,G$1:$G4082,G4082,E$1:$E4082,E4082),"")</f>
        <v/>
      </c>
      <c r="U4082" t="str">
        <f t="shared" si="380"/>
        <v/>
      </c>
      <c r="AA4082">
        <v>17.7</v>
      </c>
      <c r="AB4082">
        <v>2.7999999999999997E-2</v>
      </c>
      <c r="AC4082" s="2">
        <f t="shared" si="381"/>
        <v>2.7999999999999997E-2</v>
      </c>
      <c r="AH4082" s="2" t="str">
        <f t="shared" si="382"/>
        <v/>
      </c>
      <c r="AI4082" s="2" t="str">
        <f>IF(ISNUMBER(AH4082),SUMIFS($AH$1:AH4082,$A$1:A4082,A4082,C$1:$C4082,C4082,$G$1:G4082,G4082,$E$1:E4082,E4082),"")</f>
        <v/>
      </c>
      <c r="AJ4082">
        <f t="shared" si="383"/>
        <v>6</v>
      </c>
    </row>
    <row r="4083" spans="1:36" x14ac:dyDescent="0.25">
      <c r="A4083" s="14" t="s">
        <v>85</v>
      </c>
      <c r="B4083" t="s">
        <v>80</v>
      </c>
      <c r="C4083" t="s">
        <v>79</v>
      </c>
      <c r="D4083" s="13">
        <v>42103</v>
      </c>
      <c r="E4083">
        <v>3</v>
      </c>
      <c r="F4083">
        <v>50</v>
      </c>
      <c r="G4083" s="2" t="s">
        <v>89</v>
      </c>
      <c r="H4083" s="2" t="s">
        <v>13</v>
      </c>
      <c r="I4083">
        <v>4</v>
      </c>
      <c r="J4083" s="2" t="s">
        <v>88</v>
      </c>
      <c r="K4083" s="2">
        <v>45</v>
      </c>
      <c r="L4083" s="2">
        <v>2164</v>
      </c>
      <c r="M4083" s="2">
        <f t="shared" si="378"/>
        <v>216.4</v>
      </c>
      <c r="O4083" s="2" t="str">
        <f t="shared" si="379"/>
        <v/>
      </c>
      <c r="P4083" s="2" t="str">
        <f>IF(ISNUMBER(O4083),SUMIFS(O$1:$O4083,A$1:$A4083,A4083,C$1:$C4083,C4083,G$1:$G4083,G4083,E$1:$E4083,E4083),"")</f>
        <v/>
      </c>
      <c r="U4083" t="str">
        <f t="shared" si="380"/>
        <v/>
      </c>
      <c r="AA4083">
        <v>17.8</v>
      </c>
      <c r="AB4083">
        <v>2.7999999999999997E-2</v>
      </c>
      <c r="AC4083" s="2">
        <f t="shared" si="381"/>
        <v>2.7999999999999997E-2</v>
      </c>
      <c r="AH4083" s="2" t="str">
        <f t="shared" si="382"/>
        <v/>
      </c>
      <c r="AI4083" s="2" t="str">
        <f>IF(ISNUMBER(AH4083),SUMIFS($AH$1:AH4083,$A$1:A4083,A4083,C$1:$C4083,C4083,$G$1:G4083,G4083,$E$1:E4083,E4083),"")</f>
        <v/>
      </c>
      <c r="AJ4083">
        <f t="shared" si="383"/>
        <v>6</v>
      </c>
    </row>
    <row r="4084" spans="1:36" x14ac:dyDescent="0.25">
      <c r="A4084" s="14" t="s">
        <v>84</v>
      </c>
      <c r="B4084" t="s">
        <v>80</v>
      </c>
      <c r="C4084" t="s">
        <v>79</v>
      </c>
      <c r="D4084" s="13">
        <v>42103</v>
      </c>
      <c r="E4084">
        <v>3</v>
      </c>
      <c r="F4084">
        <v>100</v>
      </c>
      <c r="G4084" s="2" t="s">
        <v>89</v>
      </c>
      <c r="H4084" s="2" t="s">
        <v>13</v>
      </c>
      <c r="I4084">
        <v>4</v>
      </c>
      <c r="J4084" s="2" t="s">
        <v>88</v>
      </c>
      <c r="K4084" s="2">
        <v>90</v>
      </c>
      <c r="L4084" s="2">
        <v>2443</v>
      </c>
      <c r="M4084" s="2">
        <f t="shared" si="378"/>
        <v>244.3</v>
      </c>
      <c r="O4084" s="2" t="str">
        <f t="shared" si="379"/>
        <v/>
      </c>
      <c r="P4084" s="2" t="str">
        <f>IF(ISNUMBER(O4084),SUMIFS(O$1:$O4084,A$1:$A4084,A4084,C$1:$C4084,C4084,G$1:$G4084,G4084,E$1:$E4084,E4084),"")</f>
        <v/>
      </c>
      <c r="U4084" t="str">
        <f t="shared" si="380"/>
        <v/>
      </c>
      <c r="AA4084">
        <v>21.3</v>
      </c>
      <c r="AB4084">
        <v>3.4000000000000002E-2</v>
      </c>
      <c r="AC4084" s="2">
        <f t="shared" si="381"/>
        <v>3.4000000000000002E-2</v>
      </c>
      <c r="AH4084" s="2" t="str">
        <f t="shared" si="382"/>
        <v/>
      </c>
      <c r="AI4084" s="2" t="str">
        <f>IF(ISNUMBER(AH4084),SUMIFS($AH$1:AH4084,$A$1:A4084,A4084,C$1:$C4084,C4084,$G$1:G4084,G4084,$E$1:E4084,E4084),"")</f>
        <v/>
      </c>
      <c r="AJ4084">
        <f t="shared" si="383"/>
        <v>6</v>
      </c>
    </row>
    <row r="4085" spans="1:36" x14ac:dyDescent="0.25">
      <c r="A4085" s="14" t="s">
        <v>83</v>
      </c>
      <c r="B4085" t="s">
        <v>80</v>
      </c>
      <c r="C4085" t="s">
        <v>79</v>
      </c>
      <c r="D4085" s="13">
        <v>42103</v>
      </c>
      <c r="E4085">
        <v>3</v>
      </c>
      <c r="F4085">
        <v>200</v>
      </c>
      <c r="G4085" s="2" t="s">
        <v>89</v>
      </c>
      <c r="H4085" s="2" t="s">
        <v>13</v>
      </c>
      <c r="I4085">
        <v>4</v>
      </c>
      <c r="J4085" s="2" t="s">
        <v>88</v>
      </c>
      <c r="K4085" s="2">
        <v>180</v>
      </c>
      <c r="L4085" s="2">
        <v>2412</v>
      </c>
      <c r="M4085" s="2">
        <f t="shared" si="378"/>
        <v>241.2</v>
      </c>
      <c r="O4085" s="2" t="str">
        <f t="shared" si="379"/>
        <v/>
      </c>
      <c r="P4085" s="2" t="str">
        <f>IF(ISNUMBER(O4085),SUMIFS(O$1:$O4085,A$1:$A4085,A4085,C$1:$C4085,C4085,G$1:$G4085,G4085,E$1:$E4085,E4085),"")</f>
        <v/>
      </c>
      <c r="U4085" t="str">
        <f t="shared" si="380"/>
        <v/>
      </c>
      <c r="AA4085">
        <v>19.8</v>
      </c>
      <c r="AB4085">
        <v>3.2000000000000001E-2</v>
      </c>
      <c r="AC4085" s="2">
        <f t="shared" si="381"/>
        <v>3.2000000000000001E-2</v>
      </c>
      <c r="AH4085" s="2" t="str">
        <f t="shared" si="382"/>
        <v/>
      </c>
      <c r="AI4085" s="2" t="str">
        <f>IF(ISNUMBER(AH4085),SUMIFS($AH$1:AH4085,$A$1:A4085,A4085,C$1:$C4085,C4085,$G$1:G4085,G4085,$E$1:E4085,E4085),"")</f>
        <v/>
      </c>
      <c r="AJ4085">
        <f t="shared" si="383"/>
        <v>6</v>
      </c>
    </row>
    <row r="4086" spans="1:36" x14ac:dyDescent="0.25">
      <c r="A4086" s="14" t="s">
        <v>82</v>
      </c>
      <c r="B4086" t="s">
        <v>80</v>
      </c>
      <c r="C4086" t="s">
        <v>79</v>
      </c>
      <c r="D4086" s="13">
        <v>42103</v>
      </c>
      <c r="E4086">
        <v>3</v>
      </c>
      <c r="F4086">
        <v>350</v>
      </c>
      <c r="G4086" s="2" t="s">
        <v>89</v>
      </c>
      <c r="H4086" s="2" t="s">
        <v>13</v>
      </c>
      <c r="I4086">
        <v>4</v>
      </c>
      <c r="J4086" s="2" t="s">
        <v>88</v>
      </c>
      <c r="K4086" s="2">
        <v>315</v>
      </c>
      <c r="L4086" s="2">
        <v>2722</v>
      </c>
      <c r="M4086" s="2">
        <f t="shared" si="378"/>
        <v>272.2</v>
      </c>
      <c r="O4086" s="2" t="str">
        <f t="shared" si="379"/>
        <v/>
      </c>
      <c r="P4086" s="2" t="str">
        <f>IF(ISNUMBER(O4086),SUMIFS(O$1:$O4086,A$1:$A4086,A4086,C$1:$C4086,C4086,G$1:$G4086,G4086,E$1:$E4086,E4086),"")</f>
        <v/>
      </c>
      <c r="U4086" t="str">
        <f t="shared" si="380"/>
        <v/>
      </c>
      <c r="AA4086">
        <v>21.6</v>
      </c>
      <c r="AB4086">
        <v>3.5000000000000003E-2</v>
      </c>
      <c r="AC4086" s="2">
        <f t="shared" si="381"/>
        <v>3.5000000000000003E-2</v>
      </c>
      <c r="AH4086" s="2" t="str">
        <f t="shared" si="382"/>
        <v/>
      </c>
      <c r="AI4086" s="2" t="str">
        <f>IF(ISNUMBER(AH4086),SUMIFS($AH$1:AH4086,$A$1:A4086,A4086,C$1:$C4086,C4086,$G$1:G4086,G4086,$E$1:E4086,E4086),"")</f>
        <v/>
      </c>
      <c r="AJ4086">
        <f t="shared" si="383"/>
        <v>6</v>
      </c>
    </row>
    <row r="4087" spans="1:36" x14ac:dyDescent="0.25">
      <c r="A4087" s="14" t="s">
        <v>81</v>
      </c>
      <c r="B4087" t="s">
        <v>80</v>
      </c>
      <c r="C4087" t="s">
        <v>79</v>
      </c>
      <c r="D4087" s="13">
        <v>42103</v>
      </c>
      <c r="E4087">
        <v>3</v>
      </c>
      <c r="F4087">
        <v>500</v>
      </c>
      <c r="G4087" s="2" t="s">
        <v>89</v>
      </c>
      <c r="H4087" s="2" t="s">
        <v>13</v>
      </c>
      <c r="I4087">
        <v>4</v>
      </c>
      <c r="J4087" s="2" t="s">
        <v>88</v>
      </c>
      <c r="K4087" s="2">
        <v>450</v>
      </c>
      <c r="L4087" s="2">
        <v>2846</v>
      </c>
      <c r="M4087" s="2">
        <f t="shared" si="378"/>
        <v>284.60000000000002</v>
      </c>
      <c r="O4087" s="2" t="str">
        <f t="shared" si="379"/>
        <v/>
      </c>
      <c r="P4087" s="2" t="str">
        <f>IF(ISNUMBER(O4087),SUMIFS(O$1:$O4087,A$1:$A4087,A4087,C$1:$C4087,C4087,G$1:$G4087,G4087,E$1:$E4087,E4087),"")</f>
        <v/>
      </c>
      <c r="U4087" t="str">
        <f t="shared" si="380"/>
        <v/>
      </c>
      <c r="AA4087">
        <v>23.6</v>
      </c>
      <c r="AB4087">
        <v>3.7999999999999999E-2</v>
      </c>
      <c r="AC4087" s="2">
        <f t="shared" si="381"/>
        <v>3.7999999999999999E-2</v>
      </c>
      <c r="AH4087" s="2" t="str">
        <f t="shared" si="382"/>
        <v/>
      </c>
      <c r="AI4087" s="2" t="str">
        <f>IF(ISNUMBER(AH4087),SUMIFS($AH$1:AH4087,$A$1:A4087,A4087,C$1:$C4087,C4087,$G$1:G4087,G4087,$E$1:E4087,E4087),"")</f>
        <v/>
      </c>
      <c r="AJ4087">
        <f t="shared" si="383"/>
        <v>6</v>
      </c>
    </row>
    <row r="4088" spans="1:36" x14ac:dyDescent="0.25">
      <c r="A4088" s="14" t="s">
        <v>86</v>
      </c>
      <c r="B4088" t="s">
        <v>80</v>
      </c>
      <c r="C4088" t="s">
        <v>79</v>
      </c>
      <c r="D4088" s="13">
        <v>42106</v>
      </c>
      <c r="E4088">
        <v>1</v>
      </c>
      <c r="F4088">
        <v>0</v>
      </c>
      <c r="G4088" s="2" t="s">
        <v>89</v>
      </c>
      <c r="H4088" s="2" t="s">
        <v>13</v>
      </c>
      <c r="I4088">
        <v>4</v>
      </c>
      <c r="J4088" s="2" t="s">
        <v>88</v>
      </c>
      <c r="K4088" s="2">
        <v>0</v>
      </c>
      <c r="L4088" s="2">
        <v>2226</v>
      </c>
      <c r="M4088" s="2">
        <f t="shared" si="378"/>
        <v>222.6</v>
      </c>
      <c r="O4088" s="2" t="str">
        <f t="shared" si="379"/>
        <v/>
      </c>
      <c r="P4088" s="2" t="str">
        <f>IF(ISNUMBER(O4088),SUMIFS(O$1:$O4088,A$1:$A4088,A4088,C$1:$C4088,C4088,G$1:$G4088,G4088,E$1:$E4088,E4088),"")</f>
        <v/>
      </c>
      <c r="U4088" t="str">
        <f t="shared" si="380"/>
        <v/>
      </c>
      <c r="AC4088" s="2" t="str">
        <f t="shared" si="381"/>
        <v/>
      </c>
      <c r="AH4088" s="2" t="str">
        <f t="shared" si="382"/>
        <v/>
      </c>
      <c r="AI4088" s="2" t="str">
        <f>IF(ISNUMBER(AH4088),SUMIFS($AH$1:AH4088,$A$1:A4088,A4088,C$1:$C4088,C4088,$G$1:G4088,G4088,$E$1:E4088,E4088),"")</f>
        <v/>
      </c>
      <c r="AJ4088">
        <f t="shared" si="383"/>
        <v>3</v>
      </c>
    </row>
    <row r="4089" spans="1:36" x14ac:dyDescent="0.25">
      <c r="A4089" s="14" t="s">
        <v>85</v>
      </c>
      <c r="B4089" t="s">
        <v>80</v>
      </c>
      <c r="C4089" t="s">
        <v>79</v>
      </c>
      <c r="D4089" s="13">
        <v>42106</v>
      </c>
      <c r="E4089">
        <v>1</v>
      </c>
      <c r="F4089">
        <v>50</v>
      </c>
      <c r="G4089" s="2" t="s">
        <v>89</v>
      </c>
      <c r="H4089" s="2" t="s">
        <v>13</v>
      </c>
      <c r="I4089">
        <v>4</v>
      </c>
      <c r="J4089" s="2" t="s">
        <v>88</v>
      </c>
      <c r="K4089" s="2">
        <v>45</v>
      </c>
      <c r="L4089" s="2">
        <v>2288</v>
      </c>
      <c r="M4089" s="2">
        <f t="shared" si="378"/>
        <v>228.8</v>
      </c>
      <c r="O4089" s="2" t="str">
        <f t="shared" si="379"/>
        <v/>
      </c>
      <c r="P4089" s="2" t="str">
        <f>IF(ISNUMBER(O4089),SUMIFS(O$1:$O4089,A$1:$A4089,A4089,C$1:$C4089,C4089,G$1:$G4089,G4089,E$1:$E4089,E4089),"")</f>
        <v/>
      </c>
      <c r="U4089" t="str">
        <f t="shared" si="380"/>
        <v/>
      </c>
      <c r="AC4089" s="2" t="str">
        <f t="shared" si="381"/>
        <v/>
      </c>
      <c r="AH4089" s="2" t="str">
        <f t="shared" si="382"/>
        <v/>
      </c>
      <c r="AI4089" s="2" t="str">
        <f>IF(ISNUMBER(AH4089),SUMIFS($AH$1:AH4089,$A$1:A4089,A4089,C$1:$C4089,C4089,$G$1:G4089,G4089,$E$1:E4089,E4089),"")</f>
        <v/>
      </c>
      <c r="AJ4089">
        <f t="shared" si="383"/>
        <v>3</v>
      </c>
    </row>
    <row r="4090" spans="1:36" x14ac:dyDescent="0.25">
      <c r="A4090" s="14" t="s">
        <v>84</v>
      </c>
      <c r="B4090" t="s">
        <v>80</v>
      </c>
      <c r="C4090" t="s">
        <v>79</v>
      </c>
      <c r="D4090" s="13">
        <v>42106</v>
      </c>
      <c r="E4090">
        <v>1</v>
      </c>
      <c r="F4090">
        <v>100</v>
      </c>
      <c r="G4090" s="2" t="s">
        <v>89</v>
      </c>
      <c r="H4090" s="2" t="s">
        <v>13</v>
      </c>
      <c r="I4090">
        <v>4</v>
      </c>
      <c r="J4090" s="2" t="s">
        <v>88</v>
      </c>
      <c r="K4090" s="2">
        <v>90</v>
      </c>
      <c r="L4090" s="2">
        <v>2474</v>
      </c>
      <c r="M4090" s="2">
        <f t="shared" si="378"/>
        <v>247.4</v>
      </c>
      <c r="O4090" s="2" t="str">
        <f t="shared" si="379"/>
        <v/>
      </c>
      <c r="P4090" s="2" t="str">
        <f>IF(ISNUMBER(O4090),SUMIFS(O$1:$O4090,A$1:$A4090,A4090,C$1:$C4090,C4090,G$1:$G4090,G4090,E$1:$E4090,E4090),"")</f>
        <v/>
      </c>
      <c r="U4090" t="str">
        <f t="shared" si="380"/>
        <v/>
      </c>
      <c r="AC4090" s="2" t="str">
        <f t="shared" si="381"/>
        <v/>
      </c>
      <c r="AH4090" s="2" t="str">
        <f t="shared" si="382"/>
        <v/>
      </c>
      <c r="AI4090" s="2" t="str">
        <f>IF(ISNUMBER(AH4090),SUMIFS($AH$1:AH4090,$A$1:A4090,A4090,C$1:$C4090,C4090,$G$1:G4090,G4090,$E$1:E4090,E4090),"")</f>
        <v/>
      </c>
      <c r="AJ4090">
        <f t="shared" si="383"/>
        <v>3</v>
      </c>
    </row>
    <row r="4091" spans="1:36" x14ac:dyDescent="0.25">
      <c r="A4091" s="14" t="s">
        <v>83</v>
      </c>
      <c r="B4091" t="s">
        <v>80</v>
      </c>
      <c r="C4091" t="s">
        <v>79</v>
      </c>
      <c r="D4091" s="13">
        <v>42106</v>
      </c>
      <c r="E4091">
        <v>1</v>
      </c>
      <c r="F4091">
        <v>200</v>
      </c>
      <c r="G4091" s="2" t="s">
        <v>89</v>
      </c>
      <c r="H4091" s="2" t="s">
        <v>13</v>
      </c>
      <c r="I4091">
        <v>4</v>
      </c>
      <c r="J4091" s="2" t="s">
        <v>88</v>
      </c>
      <c r="K4091" s="2">
        <v>180</v>
      </c>
      <c r="L4091" s="2">
        <v>2691</v>
      </c>
      <c r="M4091" s="2">
        <f t="shared" si="378"/>
        <v>269.10000000000002</v>
      </c>
      <c r="O4091" s="2" t="str">
        <f t="shared" si="379"/>
        <v/>
      </c>
      <c r="P4091" s="2" t="str">
        <f>IF(ISNUMBER(O4091),SUMIFS(O$1:$O4091,A$1:$A4091,A4091,C$1:$C4091,C4091,G$1:$G4091,G4091,E$1:$E4091,E4091),"")</f>
        <v/>
      </c>
      <c r="U4091" t="str">
        <f t="shared" si="380"/>
        <v/>
      </c>
      <c r="AC4091" s="2" t="str">
        <f t="shared" si="381"/>
        <v/>
      </c>
      <c r="AH4091" s="2" t="str">
        <f t="shared" si="382"/>
        <v/>
      </c>
      <c r="AI4091" s="2" t="str">
        <f>IF(ISNUMBER(AH4091),SUMIFS($AH$1:AH4091,$A$1:A4091,A4091,C$1:$C4091,C4091,$G$1:G4091,G4091,$E$1:E4091,E4091),"")</f>
        <v/>
      </c>
      <c r="AJ4091">
        <f t="shared" si="383"/>
        <v>3</v>
      </c>
    </row>
    <row r="4092" spans="1:36" x14ac:dyDescent="0.25">
      <c r="A4092" s="14" t="s">
        <v>82</v>
      </c>
      <c r="B4092" t="s">
        <v>80</v>
      </c>
      <c r="C4092" t="s">
        <v>79</v>
      </c>
      <c r="D4092" s="13">
        <v>42106</v>
      </c>
      <c r="E4092">
        <v>1</v>
      </c>
      <c r="F4092">
        <v>350</v>
      </c>
      <c r="G4092" s="2" t="s">
        <v>89</v>
      </c>
      <c r="H4092" s="2" t="s">
        <v>13</v>
      </c>
      <c r="I4092">
        <v>4</v>
      </c>
      <c r="J4092" s="2" t="s">
        <v>88</v>
      </c>
      <c r="K4092" s="2">
        <v>315</v>
      </c>
      <c r="L4092" s="2">
        <v>2815</v>
      </c>
      <c r="M4092" s="2">
        <f t="shared" si="378"/>
        <v>281.5</v>
      </c>
      <c r="O4092" s="2" t="str">
        <f t="shared" si="379"/>
        <v/>
      </c>
      <c r="P4092" s="2" t="str">
        <f>IF(ISNUMBER(O4092),SUMIFS(O$1:$O4092,A$1:$A4092,A4092,C$1:$C4092,C4092,G$1:$G4092,G4092,E$1:$E4092,E4092),"")</f>
        <v/>
      </c>
      <c r="U4092" t="str">
        <f t="shared" si="380"/>
        <v/>
      </c>
      <c r="AC4092" s="2" t="str">
        <f t="shared" si="381"/>
        <v/>
      </c>
      <c r="AH4092" s="2" t="str">
        <f t="shared" si="382"/>
        <v/>
      </c>
      <c r="AI4092" s="2" t="str">
        <f>IF(ISNUMBER(AH4092),SUMIFS($AH$1:AH4092,$A$1:A4092,A4092,C$1:$C4092,C4092,$G$1:G4092,G4092,$E$1:E4092,E4092),"")</f>
        <v/>
      </c>
      <c r="AJ4092">
        <f t="shared" si="383"/>
        <v>3</v>
      </c>
    </row>
    <row r="4093" spans="1:36" x14ac:dyDescent="0.25">
      <c r="A4093" s="14" t="s">
        <v>81</v>
      </c>
      <c r="B4093" t="s">
        <v>80</v>
      </c>
      <c r="C4093" t="s">
        <v>79</v>
      </c>
      <c r="D4093" s="13">
        <v>42106</v>
      </c>
      <c r="E4093">
        <v>1</v>
      </c>
      <c r="F4093">
        <v>500</v>
      </c>
      <c r="G4093" s="2" t="s">
        <v>89</v>
      </c>
      <c r="H4093" s="2" t="s">
        <v>13</v>
      </c>
      <c r="I4093">
        <v>4</v>
      </c>
      <c r="J4093" s="2" t="s">
        <v>88</v>
      </c>
      <c r="K4093" s="2">
        <v>450</v>
      </c>
      <c r="L4093" s="2">
        <v>3311</v>
      </c>
      <c r="M4093" s="2">
        <f t="shared" si="378"/>
        <v>331.1</v>
      </c>
      <c r="O4093" s="2" t="str">
        <f t="shared" si="379"/>
        <v/>
      </c>
      <c r="P4093" s="2" t="str">
        <f>IF(ISNUMBER(O4093),SUMIFS(O$1:$O4093,A$1:$A4093,A4093,C$1:$C4093,C4093,G$1:$G4093,G4093,E$1:$E4093,E4093),"")</f>
        <v/>
      </c>
      <c r="U4093" t="str">
        <f t="shared" si="380"/>
        <v/>
      </c>
      <c r="AC4093" s="2" t="str">
        <f t="shared" si="381"/>
        <v/>
      </c>
      <c r="AH4093" s="2" t="str">
        <f t="shared" si="382"/>
        <v/>
      </c>
      <c r="AI4093" s="2" t="str">
        <f>IF(ISNUMBER(AH4093),SUMIFS($AH$1:AH4093,$A$1:A4093,A4093,C$1:$C4093,C4093,$G$1:G4093,G4093,$E$1:E4093,E4093),"")</f>
        <v/>
      </c>
      <c r="AJ4093">
        <f t="shared" si="383"/>
        <v>3</v>
      </c>
    </row>
    <row r="4094" spans="1:36" x14ac:dyDescent="0.25">
      <c r="A4094" s="14" t="s">
        <v>86</v>
      </c>
      <c r="B4094" t="s">
        <v>80</v>
      </c>
      <c r="C4094" t="s">
        <v>79</v>
      </c>
      <c r="D4094" s="13">
        <v>42106</v>
      </c>
      <c r="E4094">
        <v>2</v>
      </c>
      <c r="F4094">
        <v>0</v>
      </c>
      <c r="G4094" s="2" t="s">
        <v>89</v>
      </c>
      <c r="H4094" s="2" t="s">
        <v>13</v>
      </c>
      <c r="I4094">
        <v>4</v>
      </c>
      <c r="J4094" s="2" t="s">
        <v>88</v>
      </c>
      <c r="K4094" s="2">
        <v>0</v>
      </c>
      <c r="L4094" s="2">
        <v>1916</v>
      </c>
      <c r="M4094" s="2">
        <f t="shared" si="378"/>
        <v>191.6</v>
      </c>
      <c r="O4094" s="2" t="str">
        <f t="shared" si="379"/>
        <v/>
      </c>
      <c r="P4094" s="2" t="str">
        <f>IF(ISNUMBER(O4094),SUMIFS(O$1:$O4094,A$1:$A4094,A4094,C$1:$C4094,C4094,G$1:$G4094,G4094,E$1:$E4094,E4094),"")</f>
        <v/>
      </c>
      <c r="U4094" t="str">
        <f t="shared" si="380"/>
        <v/>
      </c>
      <c r="AC4094" s="2" t="str">
        <f t="shared" si="381"/>
        <v/>
      </c>
      <c r="AH4094" s="2" t="str">
        <f t="shared" si="382"/>
        <v/>
      </c>
      <c r="AI4094" s="2" t="str">
        <f>IF(ISNUMBER(AH4094),SUMIFS($AH$1:AH4094,$A$1:A4094,A4094,C$1:$C4094,C4094,$G$1:G4094,G4094,$E$1:E4094,E4094),"")</f>
        <v/>
      </c>
      <c r="AJ4094">
        <f t="shared" si="383"/>
        <v>3</v>
      </c>
    </row>
    <row r="4095" spans="1:36" x14ac:dyDescent="0.25">
      <c r="A4095" s="14" t="s">
        <v>85</v>
      </c>
      <c r="B4095" t="s">
        <v>80</v>
      </c>
      <c r="C4095" t="s">
        <v>79</v>
      </c>
      <c r="D4095" s="13">
        <v>42106</v>
      </c>
      <c r="E4095">
        <v>2</v>
      </c>
      <c r="F4095">
        <v>50</v>
      </c>
      <c r="G4095" s="2" t="s">
        <v>89</v>
      </c>
      <c r="H4095" s="2" t="s">
        <v>13</v>
      </c>
      <c r="I4095">
        <v>4</v>
      </c>
      <c r="J4095" s="2" t="s">
        <v>88</v>
      </c>
      <c r="K4095" s="2">
        <v>45</v>
      </c>
      <c r="L4095" s="2">
        <v>2102</v>
      </c>
      <c r="M4095" s="2">
        <f t="shared" si="378"/>
        <v>210.2</v>
      </c>
      <c r="O4095" s="2" t="str">
        <f t="shared" si="379"/>
        <v/>
      </c>
      <c r="P4095" s="2" t="str">
        <f>IF(ISNUMBER(O4095),SUMIFS(O$1:$O4095,A$1:$A4095,A4095,C$1:$C4095,C4095,G$1:$G4095,G4095,E$1:$E4095,E4095),"")</f>
        <v/>
      </c>
      <c r="U4095" t="str">
        <f t="shared" si="380"/>
        <v/>
      </c>
      <c r="AC4095" s="2" t="str">
        <f t="shared" si="381"/>
        <v/>
      </c>
      <c r="AH4095" s="2" t="str">
        <f t="shared" si="382"/>
        <v/>
      </c>
      <c r="AI4095" s="2" t="str">
        <f>IF(ISNUMBER(AH4095),SUMIFS($AH$1:AH4095,$A$1:A4095,A4095,C$1:$C4095,C4095,$G$1:G4095,G4095,$E$1:E4095,E4095),"")</f>
        <v/>
      </c>
      <c r="AJ4095">
        <f t="shared" si="383"/>
        <v>3</v>
      </c>
    </row>
    <row r="4096" spans="1:36" x14ac:dyDescent="0.25">
      <c r="A4096" s="14" t="s">
        <v>84</v>
      </c>
      <c r="B4096" t="s">
        <v>80</v>
      </c>
      <c r="C4096" t="s">
        <v>79</v>
      </c>
      <c r="D4096" s="13">
        <v>42106</v>
      </c>
      <c r="E4096">
        <v>2</v>
      </c>
      <c r="F4096">
        <v>100</v>
      </c>
      <c r="G4096" s="2" t="s">
        <v>89</v>
      </c>
      <c r="H4096" s="2" t="s">
        <v>13</v>
      </c>
      <c r="I4096">
        <v>4</v>
      </c>
      <c r="J4096" s="2" t="s">
        <v>88</v>
      </c>
      <c r="K4096" s="2">
        <v>90</v>
      </c>
      <c r="L4096" s="2">
        <v>2195</v>
      </c>
      <c r="M4096" s="2">
        <f t="shared" si="378"/>
        <v>219.5</v>
      </c>
      <c r="O4096" s="2" t="str">
        <f t="shared" si="379"/>
        <v/>
      </c>
      <c r="P4096" s="2" t="str">
        <f>IF(ISNUMBER(O4096),SUMIFS(O$1:$O4096,A$1:$A4096,A4096,C$1:$C4096,C4096,G$1:$G4096,G4096,E$1:$E4096,E4096),"")</f>
        <v/>
      </c>
      <c r="U4096" t="str">
        <f t="shared" si="380"/>
        <v/>
      </c>
      <c r="AC4096" s="2" t="str">
        <f t="shared" si="381"/>
        <v/>
      </c>
      <c r="AH4096" s="2" t="str">
        <f t="shared" si="382"/>
        <v/>
      </c>
      <c r="AI4096" s="2" t="str">
        <f>IF(ISNUMBER(AH4096),SUMIFS($AH$1:AH4096,$A$1:A4096,A4096,C$1:$C4096,C4096,$G$1:G4096,G4096,$E$1:E4096,E4096),"")</f>
        <v/>
      </c>
      <c r="AJ4096">
        <f t="shared" si="383"/>
        <v>3</v>
      </c>
    </row>
    <row r="4097" spans="1:36" x14ac:dyDescent="0.25">
      <c r="A4097" s="14" t="s">
        <v>83</v>
      </c>
      <c r="B4097" t="s">
        <v>80</v>
      </c>
      <c r="C4097" t="s">
        <v>79</v>
      </c>
      <c r="D4097" s="13">
        <v>42106</v>
      </c>
      <c r="E4097">
        <v>2</v>
      </c>
      <c r="F4097">
        <v>200</v>
      </c>
      <c r="G4097" s="2" t="s">
        <v>89</v>
      </c>
      <c r="H4097" s="2" t="s">
        <v>13</v>
      </c>
      <c r="I4097">
        <v>4</v>
      </c>
      <c r="J4097" s="2" t="s">
        <v>88</v>
      </c>
      <c r="K4097" s="2">
        <v>180</v>
      </c>
      <c r="L4097" s="2">
        <v>2164</v>
      </c>
      <c r="M4097" s="2">
        <f t="shared" si="378"/>
        <v>216.4</v>
      </c>
      <c r="O4097" s="2" t="str">
        <f t="shared" si="379"/>
        <v/>
      </c>
      <c r="P4097" s="2" t="str">
        <f>IF(ISNUMBER(O4097),SUMIFS(O$1:$O4097,A$1:$A4097,A4097,C$1:$C4097,C4097,G$1:$G4097,G4097,E$1:$E4097,E4097),"")</f>
        <v/>
      </c>
      <c r="U4097" t="str">
        <f t="shared" si="380"/>
        <v/>
      </c>
      <c r="AC4097" s="2" t="str">
        <f t="shared" si="381"/>
        <v/>
      </c>
      <c r="AH4097" s="2" t="str">
        <f t="shared" si="382"/>
        <v/>
      </c>
      <c r="AI4097" s="2" t="str">
        <f>IF(ISNUMBER(AH4097),SUMIFS($AH$1:AH4097,$A$1:A4097,A4097,C$1:$C4097,C4097,$G$1:G4097,G4097,$E$1:E4097,E4097),"")</f>
        <v/>
      </c>
      <c r="AJ4097">
        <f t="shared" si="383"/>
        <v>3</v>
      </c>
    </row>
    <row r="4098" spans="1:36" x14ac:dyDescent="0.25">
      <c r="A4098" s="14" t="s">
        <v>82</v>
      </c>
      <c r="B4098" t="s">
        <v>80</v>
      </c>
      <c r="C4098" t="s">
        <v>79</v>
      </c>
      <c r="D4098" s="13">
        <v>42106</v>
      </c>
      <c r="E4098">
        <v>2</v>
      </c>
      <c r="F4098">
        <v>350</v>
      </c>
      <c r="G4098" s="2" t="s">
        <v>89</v>
      </c>
      <c r="H4098" s="2" t="s">
        <v>13</v>
      </c>
      <c r="I4098">
        <v>4</v>
      </c>
      <c r="J4098" s="2" t="s">
        <v>88</v>
      </c>
      <c r="K4098" s="2">
        <v>315</v>
      </c>
      <c r="L4098" s="2">
        <v>2722</v>
      </c>
      <c r="M4098" s="2">
        <f t="shared" ref="M4098:M4161" si="384">IF(ISNUMBER(L4098),L4098/10,"")</f>
        <v>272.2</v>
      </c>
      <c r="O4098" s="2" t="str">
        <f t="shared" ref="O4098:O4161" si="385">IF(ISNUMBER(N4098),N4098/10,"")</f>
        <v/>
      </c>
      <c r="P4098" s="2" t="str">
        <f>IF(ISNUMBER(O4098),SUMIFS(O$1:$O4098,A$1:$A4098,A4098,C$1:$C4098,C4098,G$1:$G4098,G4098,E$1:$E4098,E4098),"")</f>
        <v/>
      </c>
      <c r="U4098" t="str">
        <f t="shared" ref="U4098:U4161" si="386">IF(ISNUMBER(R4098),R4098/100,"")</f>
        <v/>
      </c>
      <c r="AC4098" s="2" t="str">
        <f t="shared" ref="AC4098:AC4161" si="387">IF(ISNUMBER(AB4098),AB4098,"")</f>
        <v/>
      </c>
      <c r="AH4098" s="2" t="str">
        <f t="shared" ref="AH4098:AH4161" si="388">IF(AND(ISNUMBER(AB4098),ISNUMBER(O4098)),ROUND(O4098*AB4098,3),"")</f>
        <v/>
      </c>
      <c r="AI4098" s="2" t="str">
        <f>IF(ISNUMBER(AH4098),SUMIFS($AH$1:AH4098,$A$1:A4098,A4098,C$1:$C4098,C4098,$G$1:G4098,G4098,$E$1:E4098,E4098),"")</f>
        <v/>
      </c>
      <c r="AJ4098">
        <f t="shared" ref="AJ4098:AJ4161" si="389">COUNT(K4098:AI4098)</f>
        <v>3</v>
      </c>
    </row>
    <row r="4099" spans="1:36" x14ac:dyDescent="0.25">
      <c r="A4099" s="14" t="s">
        <v>81</v>
      </c>
      <c r="B4099" t="s">
        <v>80</v>
      </c>
      <c r="C4099" t="s">
        <v>79</v>
      </c>
      <c r="D4099" s="13">
        <v>42106</v>
      </c>
      <c r="E4099">
        <v>2</v>
      </c>
      <c r="F4099">
        <v>500</v>
      </c>
      <c r="G4099" s="2" t="s">
        <v>89</v>
      </c>
      <c r="H4099" s="2" t="s">
        <v>13</v>
      </c>
      <c r="I4099">
        <v>4</v>
      </c>
      <c r="J4099" s="2" t="s">
        <v>88</v>
      </c>
      <c r="K4099" s="2">
        <v>450</v>
      </c>
      <c r="L4099" s="2">
        <v>2412</v>
      </c>
      <c r="M4099" s="2">
        <f t="shared" si="384"/>
        <v>241.2</v>
      </c>
      <c r="O4099" s="2" t="str">
        <f t="shared" si="385"/>
        <v/>
      </c>
      <c r="P4099" s="2" t="str">
        <f>IF(ISNUMBER(O4099),SUMIFS(O$1:$O4099,A$1:$A4099,A4099,C$1:$C4099,C4099,G$1:$G4099,G4099,E$1:$E4099,E4099),"")</f>
        <v/>
      </c>
      <c r="U4099" t="str">
        <f t="shared" si="386"/>
        <v/>
      </c>
      <c r="AC4099" s="2" t="str">
        <f t="shared" si="387"/>
        <v/>
      </c>
      <c r="AH4099" s="2" t="str">
        <f t="shared" si="388"/>
        <v/>
      </c>
      <c r="AI4099" s="2" t="str">
        <f>IF(ISNUMBER(AH4099),SUMIFS($AH$1:AH4099,$A$1:A4099,A4099,C$1:$C4099,C4099,$G$1:G4099,G4099,$E$1:E4099,E4099),"")</f>
        <v/>
      </c>
      <c r="AJ4099">
        <f t="shared" si="389"/>
        <v>3</v>
      </c>
    </row>
    <row r="4100" spans="1:36" x14ac:dyDescent="0.25">
      <c r="A4100" s="14" t="s">
        <v>86</v>
      </c>
      <c r="B4100" t="s">
        <v>80</v>
      </c>
      <c r="C4100" t="s">
        <v>79</v>
      </c>
      <c r="D4100" s="13">
        <v>42106</v>
      </c>
      <c r="E4100">
        <v>3</v>
      </c>
      <c r="F4100">
        <v>0</v>
      </c>
      <c r="G4100" s="2" t="s">
        <v>89</v>
      </c>
      <c r="H4100" s="2" t="s">
        <v>13</v>
      </c>
      <c r="I4100">
        <v>4</v>
      </c>
      <c r="J4100" s="2" t="s">
        <v>88</v>
      </c>
      <c r="K4100" s="2">
        <v>0</v>
      </c>
      <c r="L4100" s="2">
        <v>2102</v>
      </c>
      <c r="M4100" s="2">
        <f t="shared" si="384"/>
        <v>210.2</v>
      </c>
      <c r="O4100" s="2" t="str">
        <f t="shared" si="385"/>
        <v/>
      </c>
      <c r="P4100" s="2" t="str">
        <f>IF(ISNUMBER(O4100),SUMIFS(O$1:$O4100,A$1:$A4100,A4100,C$1:$C4100,C4100,G$1:$G4100,G4100,E$1:$E4100,E4100),"")</f>
        <v/>
      </c>
      <c r="U4100" t="str">
        <f t="shared" si="386"/>
        <v/>
      </c>
      <c r="AC4100" s="2" t="str">
        <f t="shared" si="387"/>
        <v/>
      </c>
      <c r="AH4100" s="2" t="str">
        <f t="shared" si="388"/>
        <v/>
      </c>
      <c r="AI4100" s="2" t="str">
        <f>IF(ISNUMBER(AH4100),SUMIFS($AH$1:AH4100,$A$1:A4100,A4100,C$1:$C4100,C4100,$G$1:G4100,G4100,$E$1:E4100,E4100),"")</f>
        <v/>
      </c>
      <c r="AJ4100">
        <f t="shared" si="389"/>
        <v>3</v>
      </c>
    </row>
    <row r="4101" spans="1:36" x14ac:dyDescent="0.25">
      <c r="A4101" s="14" t="s">
        <v>85</v>
      </c>
      <c r="B4101" t="s">
        <v>80</v>
      </c>
      <c r="C4101" t="s">
        <v>79</v>
      </c>
      <c r="D4101" s="13">
        <v>42106</v>
      </c>
      <c r="E4101">
        <v>3</v>
      </c>
      <c r="F4101">
        <v>50</v>
      </c>
      <c r="G4101" s="2" t="s">
        <v>89</v>
      </c>
      <c r="H4101" s="2" t="s">
        <v>13</v>
      </c>
      <c r="I4101">
        <v>4</v>
      </c>
      <c r="J4101" s="2" t="s">
        <v>88</v>
      </c>
      <c r="K4101" s="2">
        <v>45</v>
      </c>
      <c r="L4101" s="2">
        <v>2288</v>
      </c>
      <c r="M4101" s="2">
        <f t="shared" si="384"/>
        <v>228.8</v>
      </c>
      <c r="O4101" s="2" t="str">
        <f t="shared" si="385"/>
        <v/>
      </c>
      <c r="P4101" s="2" t="str">
        <f>IF(ISNUMBER(O4101),SUMIFS(O$1:$O4101,A$1:$A4101,A4101,C$1:$C4101,C4101,G$1:$G4101,G4101,E$1:$E4101,E4101),"")</f>
        <v/>
      </c>
      <c r="U4101" t="str">
        <f t="shared" si="386"/>
        <v/>
      </c>
      <c r="AC4101" s="2" t="str">
        <f t="shared" si="387"/>
        <v/>
      </c>
      <c r="AH4101" s="2" t="str">
        <f t="shared" si="388"/>
        <v/>
      </c>
      <c r="AI4101" s="2" t="str">
        <f>IF(ISNUMBER(AH4101),SUMIFS($AH$1:AH4101,$A$1:A4101,A4101,C$1:$C4101,C4101,$G$1:G4101,G4101,$E$1:E4101,E4101),"")</f>
        <v/>
      </c>
      <c r="AJ4101">
        <f t="shared" si="389"/>
        <v>3</v>
      </c>
    </row>
    <row r="4102" spans="1:36" x14ac:dyDescent="0.25">
      <c r="A4102" s="14" t="s">
        <v>84</v>
      </c>
      <c r="B4102" t="s">
        <v>80</v>
      </c>
      <c r="C4102" t="s">
        <v>79</v>
      </c>
      <c r="D4102" s="13">
        <v>42106</v>
      </c>
      <c r="E4102">
        <v>3</v>
      </c>
      <c r="F4102">
        <v>100</v>
      </c>
      <c r="G4102" s="2" t="s">
        <v>89</v>
      </c>
      <c r="H4102" s="2" t="s">
        <v>13</v>
      </c>
      <c r="I4102">
        <v>4</v>
      </c>
      <c r="J4102" s="2" t="s">
        <v>88</v>
      </c>
      <c r="K4102" s="2">
        <v>90</v>
      </c>
      <c r="L4102" s="2">
        <v>2536</v>
      </c>
      <c r="M4102" s="2">
        <f t="shared" si="384"/>
        <v>253.6</v>
      </c>
      <c r="O4102" s="2" t="str">
        <f t="shared" si="385"/>
        <v/>
      </c>
      <c r="P4102" s="2" t="str">
        <f>IF(ISNUMBER(O4102),SUMIFS(O$1:$O4102,A$1:$A4102,A4102,C$1:$C4102,C4102,G$1:$G4102,G4102,E$1:$E4102,E4102),"")</f>
        <v/>
      </c>
      <c r="U4102" t="str">
        <f t="shared" si="386"/>
        <v/>
      </c>
      <c r="AC4102" s="2" t="str">
        <f t="shared" si="387"/>
        <v/>
      </c>
      <c r="AH4102" s="2" t="str">
        <f t="shared" si="388"/>
        <v/>
      </c>
      <c r="AI4102" s="2" t="str">
        <f>IF(ISNUMBER(AH4102),SUMIFS($AH$1:AH4102,$A$1:A4102,A4102,C$1:$C4102,C4102,$G$1:G4102,G4102,$E$1:E4102,E4102),"")</f>
        <v/>
      </c>
      <c r="AJ4102">
        <f t="shared" si="389"/>
        <v>3</v>
      </c>
    </row>
    <row r="4103" spans="1:36" x14ac:dyDescent="0.25">
      <c r="A4103" s="14" t="s">
        <v>83</v>
      </c>
      <c r="B4103" t="s">
        <v>80</v>
      </c>
      <c r="C4103" t="s">
        <v>79</v>
      </c>
      <c r="D4103" s="13">
        <v>42106</v>
      </c>
      <c r="E4103">
        <v>3</v>
      </c>
      <c r="F4103">
        <v>200</v>
      </c>
      <c r="G4103" s="2" t="s">
        <v>89</v>
      </c>
      <c r="H4103" s="2" t="s">
        <v>13</v>
      </c>
      <c r="I4103">
        <v>4</v>
      </c>
      <c r="J4103" s="2" t="s">
        <v>88</v>
      </c>
      <c r="K4103" s="2">
        <v>180</v>
      </c>
      <c r="L4103" s="2">
        <v>2505</v>
      </c>
      <c r="M4103" s="2">
        <f t="shared" si="384"/>
        <v>250.5</v>
      </c>
      <c r="O4103" s="2" t="str">
        <f t="shared" si="385"/>
        <v/>
      </c>
      <c r="P4103" s="2" t="str">
        <f>IF(ISNUMBER(O4103),SUMIFS(O$1:$O4103,A$1:$A4103,A4103,C$1:$C4103,C4103,G$1:$G4103,G4103,E$1:$E4103,E4103),"")</f>
        <v/>
      </c>
      <c r="U4103" t="str">
        <f t="shared" si="386"/>
        <v/>
      </c>
      <c r="AC4103" s="2" t="str">
        <f t="shared" si="387"/>
        <v/>
      </c>
      <c r="AH4103" s="2" t="str">
        <f t="shared" si="388"/>
        <v/>
      </c>
      <c r="AI4103" s="2" t="str">
        <f>IF(ISNUMBER(AH4103),SUMIFS($AH$1:AH4103,$A$1:A4103,A4103,C$1:$C4103,C4103,$G$1:G4103,G4103,$E$1:E4103,E4103),"")</f>
        <v/>
      </c>
      <c r="AJ4103">
        <f t="shared" si="389"/>
        <v>3</v>
      </c>
    </row>
    <row r="4104" spans="1:36" x14ac:dyDescent="0.25">
      <c r="A4104" s="14" t="s">
        <v>82</v>
      </c>
      <c r="B4104" t="s">
        <v>80</v>
      </c>
      <c r="C4104" t="s">
        <v>79</v>
      </c>
      <c r="D4104" s="13">
        <v>42106</v>
      </c>
      <c r="E4104">
        <v>3</v>
      </c>
      <c r="F4104">
        <v>350</v>
      </c>
      <c r="G4104" s="2" t="s">
        <v>89</v>
      </c>
      <c r="H4104" s="2" t="s">
        <v>13</v>
      </c>
      <c r="I4104">
        <v>4</v>
      </c>
      <c r="J4104" s="2" t="s">
        <v>88</v>
      </c>
      <c r="K4104" s="2">
        <v>315</v>
      </c>
      <c r="L4104" s="2">
        <v>2815</v>
      </c>
      <c r="M4104" s="2">
        <f t="shared" si="384"/>
        <v>281.5</v>
      </c>
      <c r="O4104" s="2" t="str">
        <f t="shared" si="385"/>
        <v/>
      </c>
      <c r="P4104" s="2" t="str">
        <f>IF(ISNUMBER(O4104),SUMIFS(O$1:$O4104,A$1:$A4104,A4104,C$1:$C4104,C4104,G$1:$G4104,G4104,E$1:$E4104,E4104),"")</f>
        <v/>
      </c>
      <c r="U4104" t="str">
        <f t="shared" si="386"/>
        <v/>
      </c>
      <c r="AC4104" s="2" t="str">
        <f t="shared" si="387"/>
        <v/>
      </c>
      <c r="AH4104" s="2" t="str">
        <f t="shared" si="388"/>
        <v/>
      </c>
      <c r="AI4104" s="2" t="str">
        <f>IF(ISNUMBER(AH4104),SUMIFS($AH$1:AH4104,$A$1:A4104,A4104,C$1:$C4104,C4104,$G$1:G4104,G4104,$E$1:E4104,E4104),"")</f>
        <v/>
      </c>
      <c r="AJ4104">
        <f t="shared" si="389"/>
        <v>3</v>
      </c>
    </row>
    <row r="4105" spans="1:36" x14ac:dyDescent="0.25">
      <c r="A4105" s="14" t="s">
        <v>81</v>
      </c>
      <c r="B4105" t="s">
        <v>80</v>
      </c>
      <c r="C4105" t="s">
        <v>79</v>
      </c>
      <c r="D4105" s="13">
        <v>42106</v>
      </c>
      <c r="E4105">
        <v>3</v>
      </c>
      <c r="F4105">
        <v>500</v>
      </c>
      <c r="G4105" s="2" t="s">
        <v>89</v>
      </c>
      <c r="H4105" s="2" t="s">
        <v>13</v>
      </c>
      <c r="I4105">
        <v>4</v>
      </c>
      <c r="J4105" s="2" t="s">
        <v>88</v>
      </c>
      <c r="K4105" s="2">
        <v>450</v>
      </c>
      <c r="L4105" s="2">
        <v>3094</v>
      </c>
      <c r="M4105" s="2">
        <f t="shared" si="384"/>
        <v>309.39999999999998</v>
      </c>
      <c r="O4105" s="2" t="str">
        <f t="shared" si="385"/>
        <v/>
      </c>
      <c r="P4105" s="2" t="str">
        <f>IF(ISNUMBER(O4105),SUMIFS(O$1:$O4105,A$1:$A4105,A4105,C$1:$C4105,C4105,G$1:$G4105,G4105,E$1:$E4105,E4105),"")</f>
        <v/>
      </c>
      <c r="U4105" t="str">
        <f t="shared" si="386"/>
        <v/>
      </c>
      <c r="AC4105" s="2" t="str">
        <f t="shared" si="387"/>
        <v/>
      </c>
      <c r="AH4105" s="2" t="str">
        <f t="shared" si="388"/>
        <v/>
      </c>
      <c r="AI4105" s="2" t="str">
        <f>IF(ISNUMBER(AH4105),SUMIFS($AH$1:AH4105,$A$1:A4105,A4105,C$1:$C4105,C4105,$G$1:G4105,G4105,$E$1:E4105,E4105),"")</f>
        <v/>
      </c>
      <c r="AJ4105">
        <f t="shared" si="389"/>
        <v>3</v>
      </c>
    </row>
    <row r="4106" spans="1:36" x14ac:dyDescent="0.25">
      <c r="A4106" s="14" t="s">
        <v>86</v>
      </c>
      <c r="B4106" t="s">
        <v>80</v>
      </c>
      <c r="C4106" t="s">
        <v>79</v>
      </c>
      <c r="D4106" s="13">
        <v>42109</v>
      </c>
      <c r="E4106">
        <v>1</v>
      </c>
      <c r="F4106">
        <v>0</v>
      </c>
      <c r="G4106" s="2" t="s">
        <v>89</v>
      </c>
      <c r="H4106" s="2" t="s">
        <v>13</v>
      </c>
      <c r="I4106">
        <v>4</v>
      </c>
      <c r="J4106" s="2" t="s">
        <v>77</v>
      </c>
      <c r="K4106" s="2">
        <v>0</v>
      </c>
      <c r="L4106" s="2"/>
      <c r="M4106" s="2" t="str">
        <f t="shared" si="384"/>
        <v/>
      </c>
      <c r="N4106">
        <v>574.07953999999995</v>
      </c>
      <c r="O4106" s="2">
        <f t="shared" si="385"/>
        <v>57.407953999999997</v>
      </c>
      <c r="P4106" s="2">
        <f>IF(ISNUMBER(O4106),SUMIFS(O$1:$O4106,A$1:$A4106,A4106,C$1:$C4106,C4106,G$1:$G4106,G4106,E$1:$E4106,E4106),"")</f>
        <v>581.47573693333334</v>
      </c>
      <c r="R4106">
        <v>0.13966480446927373</v>
      </c>
      <c r="S4106">
        <v>0.2194732641660016</v>
      </c>
      <c r="T4106">
        <v>2.3942537909018355</v>
      </c>
      <c r="U4106">
        <f t="shared" si="386"/>
        <v>1.3966480446927373E-3</v>
      </c>
      <c r="AA4106">
        <v>21.4</v>
      </c>
      <c r="AB4106">
        <v>3.4000000000000002E-2</v>
      </c>
      <c r="AC4106" s="2">
        <f t="shared" si="387"/>
        <v>3.4000000000000002E-2</v>
      </c>
      <c r="AH4106" s="2">
        <f t="shared" si="388"/>
        <v>1.952</v>
      </c>
      <c r="AI4106" s="2">
        <f>IF(ISNUMBER(AH4106),SUMIFS($AH$1:AH4106,$A$1:A4106,A4106,C$1:$C4106,C4106,$G$1:G4106,G4106,$E$1:E4106,E4106),"")</f>
        <v>15.612</v>
      </c>
      <c r="AJ4106">
        <f t="shared" si="389"/>
        <v>13</v>
      </c>
    </row>
    <row r="4107" spans="1:36" x14ac:dyDescent="0.25">
      <c r="A4107" s="14" t="s">
        <v>85</v>
      </c>
      <c r="B4107" t="s">
        <v>80</v>
      </c>
      <c r="C4107" t="s">
        <v>79</v>
      </c>
      <c r="D4107" s="13">
        <v>42109</v>
      </c>
      <c r="E4107">
        <v>1</v>
      </c>
      <c r="F4107">
        <v>50</v>
      </c>
      <c r="G4107" s="2" t="s">
        <v>89</v>
      </c>
      <c r="H4107" s="2" t="s">
        <v>13</v>
      </c>
      <c r="I4107">
        <v>4</v>
      </c>
      <c r="J4107" s="2" t="s">
        <v>77</v>
      </c>
      <c r="K4107" s="2">
        <v>45</v>
      </c>
      <c r="L4107" s="2"/>
      <c r="M4107" s="2" t="str">
        <f t="shared" si="384"/>
        <v/>
      </c>
      <c r="N4107">
        <v>536.74012000000005</v>
      </c>
      <c r="O4107" s="2">
        <f t="shared" si="385"/>
        <v>53.674012000000005</v>
      </c>
      <c r="P4107" s="2">
        <f>IF(ISNUMBER(O4107),SUMIFS(O$1:$O4107,A$1:$A4107,A4107,C$1:$C4107,C4107,G$1:$G4107,G4107,E$1:$E4107,E4107),"")</f>
        <v>514.77511679999998</v>
      </c>
      <c r="R4107">
        <v>0</v>
      </c>
      <c r="S4107">
        <v>1.3325930038867295</v>
      </c>
      <c r="T4107">
        <v>2.6235424764019988</v>
      </c>
      <c r="U4107">
        <f t="shared" si="386"/>
        <v>0</v>
      </c>
      <c r="AA4107">
        <v>20.3</v>
      </c>
      <c r="AB4107">
        <v>3.2000000000000001E-2</v>
      </c>
      <c r="AC4107" s="2">
        <f t="shared" si="387"/>
        <v>3.2000000000000001E-2</v>
      </c>
      <c r="AH4107" s="2">
        <f t="shared" si="388"/>
        <v>1.718</v>
      </c>
      <c r="AI4107" s="2">
        <f>IF(ISNUMBER(AH4107),SUMIFS($AH$1:AH4107,$A$1:A4107,A4107,C$1:$C4107,C4107,$G$1:G4107,G4107,$E$1:E4107,E4107),"")</f>
        <v>13.749000000000001</v>
      </c>
      <c r="AJ4107">
        <f t="shared" si="389"/>
        <v>13</v>
      </c>
    </row>
    <row r="4108" spans="1:36" x14ac:dyDescent="0.25">
      <c r="A4108" s="14" t="s">
        <v>84</v>
      </c>
      <c r="B4108" t="s">
        <v>80</v>
      </c>
      <c r="C4108" t="s">
        <v>79</v>
      </c>
      <c r="D4108" s="13">
        <v>42109</v>
      </c>
      <c r="E4108">
        <v>1</v>
      </c>
      <c r="F4108">
        <v>100</v>
      </c>
      <c r="G4108" s="2" t="s">
        <v>89</v>
      </c>
      <c r="H4108" s="2" t="s">
        <v>13</v>
      </c>
      <c r="I4108">
        <v>4</v>
      </c>
      <c r="J4108" s="2" t="s">
        <v>77</v>
      </c>
      <c r="K4108" s="2">
        <v>90</v>
      </c>
      <c r="L4108" s="2"/>
      <c r="M4108" s="2" t="str">
        <f t="shared" si="384"/>
        <v/>
      </c>
      <c r="N4108">
        <v>809.24206933333323</v>
      </c>
      <c r="O4108" s="2">
        <f t="shared" si="385"/>
        <v>80.924206933333323</v>
      </c>
      <c r="P4108" s="2">
        <f>IF(ISNUMBER(O4108),SUMIFS(O$1:$O4108,A$1:$A4108,A4108,C$1:$C4108,C4108,G$1:$G4108,G4108,E$1:$E4108,E4108),"")</f>
        <v>659.81078946666662</v>
      </c>
      <c r="R4108">
        <v>1.3693219223173139</v>
      </c>
      <c r="S4108">
        <v>0.1053324555628703</v>
      </c>
      <c r="T4108">
        <v>3.0546412113232386</v>
      </c>
      <c r="U4108">
        <f t="shared" si="386"/>
        <v>1.3693219223173139E-2</v>
      </c>
      <c r="AA4108">
        <v>22.9</v>
      </c>
      <c r="AB4108">
        <v>3.7000000000000005E-2</v>
      </c>
      <c r="AC4108" s="2">
        <f t="shared" si="387"/>
        <v>3.7000000000000005E-2</v>
      </c>
      <c r="AH4108" s="2">
        <f t="shared" si="388"/>
        <v>2.9940000000000002</v>
      </c>
      <c r="AI4108" s="2">
        <f>IF(ISNUMBER(AH4108),SUMIFS($AH$1:AH4108,$A$1:A4108,A4108,C$1:$C4108,C4108,$G$1:G4108,G4108,$E$1:E4108,E4108),"")</f>
        <v>20.188000000000002</v>
      </c>
      <c r="AJ4108">
        <f t="shared" si="389"/>
        <v>13</v>
      </c>
    </row>
    <row r="4109" spans="1:36" x14ac:dyDescent="0.25">
      <c r="A4109" s="14" t="s">
        <v>83</v>
      </c>
      <c r="B4109" t="s">
        <v>80</v>
      </c>
      <c r="C4109" t="s">
        <v>79</v>
      </c>
      <c r="D4109" s="13">
        <v>42109</v>
      </c>
      <c r="E4109">
        <v>1</v>
      </c>
      <c r="F4109">
        <v>200</v>
      </c>
      <c r="G4109" s="2" t="s">
        <v>89</v>
      </c>
      <c r="H4109" s="2" t="s">
        <v>13</v>
      </c>
      <c r="I4109">
        <v>4</v>
      </c>
      <c r="J4109" s="2" t="s">
        <v>77</v>
      </c>
      <c r="K4109" s="2">
        <v>180</v>
      </c>
      <c r="L4109" s="2"/>
      <c r="M4109" s="2" t="str">
        <f t="shared" si="384"/>
        <v/>
      </c>
      <c r="N4109">
        <v>809.46461199999999</v>
      </c>
      <c r="O4109" s="2">
        <f t="shared" si="385"/>
        <v>80.946461200000002</v>
      </c>
      <c r="P4109" s="2">
        <f>IF(ISNUMBER(O4109),SUMIFS(O$1:$O4109,A$1:$A4109,A4109,C$1:$C4109,C4109,G$1:$G4109,G4109,E$1:$E4109,E4109),"")</f>
        <v>630.07421960000011</v>
      </c>
      <c r="R4109">
        <v>2.333333333333333</v>
      </c>
      <c r="S4109">
        <v>0.79166666666666652</v>
      </c>
      <c r="T4109">
        <v>3.1249999999999991</v>
      </c>
      <c r="U4109">
        <f t="shared" si="386"/>
        <v>2.3333333333333331E-2</v>
      </c>
      <c r="AA4109">
        <v>22.6</v>
      </c>
      <c r="AB4109">
        <v>3.6000000000000004E-2</v>
      </c>
      <c r="AC4109" s="2">
        <f t="shared" si="387"/>
        <v>3.6000000000000004E-2</v>
      </c>
      <c r="AH4109" s="2">
        <f t="shared" si="388"/>
        <v>2.9140000000000001</v>
      </c>
      <c r="AI4109" s="2">
        <f>IF(ISNUMBER(AH4109),SUMIFS($AH$1:AH4109,$A$1:A4109,A4109,C$1:$C4109,C4109,$G$1:G4109,G4109,$E$1:E4109,E4109),"")</f>
        <v>17.652999999999999</v>
      </c>
      <c r="AJ4109">
        <f t="shared" si="389"/>
        <v>13</v>
      </c>
    </row>
    <row r="4110" spans="1:36" x14ac:dyDescent="0.25">
      <c r="A4110" s="14" t="s">
        <v>82</v>
      </c>
      <c r="B4110" t="s">
        <v>80</v>
      </c>
      <c r="C4110" t="s">
        <v>79</v>
      </c>
      <c r="D4110" s="13">
        <v>42109</v>
      </c>
      <c r="E4110">
        <v>1</v>
      </c>
      <c r="F4110">
        <v>350</v>
      </c>
      <c r="G4110" s="2" t="s">
        <v>89</v>
      </c>
      <c r="H4110" s="2" t="s">
        <v>13</v>
      </c>
      <c r="I4110">
        <v>4</v>
      </c>
      <c r="J4110" s="2" t="s">
        <v>77</v>
      </c>
      <c r="K4110" s="2">
        <v>315</v>
      </c>
      <c r="L4110" s="2"/>
      <c r="M4110" s="2" t="str">
        <f t="shared" si="384"/>
        <v/>
      </c>
      <c r="N4110">
        <v>1197.2135413333333</v>
      </c>
      <c r="O4110" s="2">
        <f t="shared" si="385"/>
        <v>119.72135413333334</v>
      </c>
      <c r="P4110" s="2">
        <f>IF(ISNUMBER(O4110),SUMIFS(O$1:$O4110,A$1:$A4110,A4110,C$1:$C4110,C4110,G$1:$G4110,G4110,E$1:$E4110,E4110),"")</f>
        <v>695.19125439999993</v>
      </c>
      <c r="R4110">
        <v>0</v>
      </c>
      <c r="S4110">
        <v>6.4000000000000001E-2</v>
      </c>
      <c r="T4110">
        <v>2.1280000000000001</v>
      </c>
      <c r="U4110">
        <f t="shared" si="386"/>
        <v>0</v>
      </c>
      <c r="AA4110">
        <v>24.7</v>
      </c>
      <c r="AB4110">
        <v>3.9E-2</v>
      </c>
      <c r="AC4110" s="2">
        <f t="shared" si="387"/>
        <v>3.9E-2</v>
      </c>
      <c r="AH4110" s="2">
        <f t="shared" si="388"/>
        <v>4.6689999999999996</v>
      </c>
      <c r="AI4110" s="2">
        <f>IF(ISNUMBER(AH4110),SUMIFS($AH$1:AH4110,$A$1:A4110,A4110,C$1:$C4110,C4110,$G$1:G4110,G4110,$E$1:E4110,E4110),"")</f>
        <v>20.22</v>
      </c>
      <c r="AJ4110">
        <f t="shared" si="389"/>
        <v>13</v>
      </c>
    </row>
    <row r="4111" spans="1:36" x14ac:dyDescent="0.25">
      <c r="A4111" s="14" t="s">
        <v>81</v>
      </c>
      <c r="B4111" t="s">
        <v>80</v>
      </c>
      <c r="C4111" t="s">
        <v>79</v>
      </c>
      <c r="D4111" s="13">
        <v>42109</v>
      </c>
      <c r="E4111">
        <v>1</v>
      </c>
      <c r="F4111">
        <v>500</v>
      </c>
      <c r="G4111" s="2" t="s">
        <v>89</v>
      </c>
      <c r="H4111" s="2" t="s">
        <v>13</v>
      </c>
      <c r="I4111">
        <v>4</v>
      </c>
      <c r="J4111" s="2" t="s">
        <v>77</v>
      </c>
      <c r="K4111" s="2">
        <v>450</v>
      </c>
      <c r="L4111" s="2"/>
      <c r="M4111" s="2" t="str">
        <f t="shared" si="384"/>
        <v/>
      </c>
      <c r="N4111">
        <v>942.55201599999987</v>
      </c>
      <c r="O4111" s="2">
        <f t="shared" si="385"/>
        <v>94.255201599999992</v>
      </c>
      <c r="P4111" s="2">
        <f>IF(ISNUMBER(O4111),SUMIFS(O$1:$O4111,A$1:$A4111,A4111,C$1:$C4111,C4111,G$1:$G4111,G4111,E$1:$E4111,E4111),"")</f>
        <v>740.51357000000019</v>
      </c>
      <c r="R4111">
        <v>0.40749796251018749</v>
      </c>
      <c r="S4111">
        <v>0</v>
      </c>
      <c r="T4111">
        <v>1.336593317033415</v>
      </c>
      <c r="U4111">
        <f t="shared" si="386"/>
        <v>4.0749796251018751E-3</v>
      </c>
      <c r="AA4111">
        <v>26.1</v>
      </c>
      <c r="AB4111">
        <v>4.2000000000000003E-2</v>
      </c>
      <c r="AC4111" s="2">
        <f t="shared" si="387"/>
        <v>4.2000000000000003E-2</v>
      </c>
      <c r="AH4111" s="2">
        <f t="shared" si="388"/>
        <v>3.9590000000000001</v>
      </c>
      <c r="AI4111" s="2">
        <f>IF(ISNUMBER(AH4111),SUMIFS($AH$1:AH4111,$A$1:A4111,A4111,C$1:$C4111,C4111,$G$1:G4111,G4111,$E$1:E4111,E4111),"")</f>
        <v>25.588999999999999</v>
      </c>
      <c r="AJ4111">
        <f t="shared" si="389"/>
        <v>13</v>
      </c>
    </row>
    <row r="4112" spans="1:36" x14ac:dyDescent="0.25">
      <c r="A4112" s="14" t="s">
        <v>86</v>
      </c>
      <c r="B4112" t="s">
        <v>80</v>
      </c>
      <c r="C4112" t="s">
        <v>79</v>
      </c>
      <c r="D4112" s="13">
        <v>42109</v>
      </c>
      <c r="E4112">
        <v>2</v>
      </c>
      <c r="F4112">
        <v>0</v>
      </c>
      <c r="G4112" s="2" t="s">
        <v>89</v>
      </c>
      <c r="H4112" s="2" t="s">
        <v>13</v>
      </c>
      <c r="I4112">
        <v>4</v>
      </c>
      <c r="J4112" s="2" t="s">
        <v>77</v>
      </c>
      <c r="K4112" s="2">
        <v>0</v>
      </c>
      <c r="L4112" s="2"/>
      <c r="M4112" s="2" t="str">
        <f t="shared" si="384"/>
        <v/>
      </c>
      <c r="N4112">
        <v>303.62738666666667</v>
      </c>
      <c r="O4112" s="2">
        <f t="shared" si="385"/>
        <v>30.362738666666665</v>
      </c>
      <c r="P4112" s="2">
        <f>IF(ISNUMBER(O4112),SUMIFS(O$1:$O4112,A$1:$A4112,A4112,C$1:$C4112,C4112,G$1:$G4112,G4112,E$1:$E4112,E4112),"")</f>
        <v>432.41023786666665</v>
      </c>
      <c r="R4112">
        <v>3.2518395442677428</v>
      </c>
      <c r="S4112">
        <v>1.6377877996676953</v>
      </c>
      <c r="T4112">
        <v>5.1744600047472114</v>
      </c>
      <c r="U4112">
        <f t="shared" si="386"/>
        <v>3.2518395442677428E-2</v>
      </c>
      <c r="AA4112">
        <v>20</v>
      </c>
      <c r="AB4112">
        <v>3.2000000000000001E-2</v>
      </c>
      <c r="AC4112" s="2">
        <f t="shared" si="387"/>
        <v>3.2000000000000001E-2</v>
      </c>
      <c r="AH4112" s="2">
        <f t="shared" si="388"/>
        <v>0.97199999999999998</v>
      </c>
      <c r="AI4112" s="2">
        <f>IF(ISNUMBER(AH4112),SUMIFS($AH$1:AH4112,$A$1:A4112,A4112,C$1:$C4112,C4112,$G$1:G4112,G4112,$E$1:E4112,E4112),"")</f>
        <v>10.745999999999999</v>
      </c>
      <c r="AJ4112">
        <f t="shared" si="389"/>
        <v>13</v>
      </c>
    </row>
    <row r="4113" spans="1:36" x14ac:dyDescent="0.25">
      <c r="A4113" s="14" t="s">
        <v>85</v>
      </c>
      <c r="B4113" t="s">
        <v>80</v>
      </c>
      <c r="C4113" t="s">
        <v>79</v>
      </c>
      <c r="D4113" s="13">
        <v>42109</v>
      </c>
      <c r="E4113">
        <v>2</v>
      </c>
      <c r="F4113">
        <v>50</v>
      </c>
      <c r="G4113" s="2" t="s">
        <v>89</v>
      </c>
      <c r="H4113" s="2" t="s">
        <v>13</v>
      </c>
      <c r="I4113">
        <v>4</v>
      </c>
      <c r="J4113" s="2" t="s">
        <v>77</v>
      </c>
      <c r="K4113" s="2">
        <v>45</v>
      </c>
      <c r="L4113" s="2"/>
      <c r="M4113" s="2" t="str">
        <f t="shared" si="384"/>
        <v/>
      </c>
      <c r="N4113">
        <v>289.70201333333335</v>
      </c>
      <c r="O4113" s="2">
        <f t="shared" si="385"/>
        <v>28.970201333333335</v>
      </c>
      <c r="P4113" s="2">
        <f>IF(ISNUMBER(O4113),SUMIFS(O$1:$O4113,A$1:$A4113,A4113,C$1:$C4113,C4113,G$1:$G4113,G4113,E$1:$E4113,E4113),"")</f>
        <v>450.13615879999998</v>
      </c>
      <c r="R4113">
        <v>0.57790106333795654</v>
      </c>
      <c r="S4113">
        <v>0.32362459546925565</v>
      </c>
      <c r="T4113">
        <v>4.9006010171058705</v>
      </c>
      <c r="U4113">
        <f t="shared" si="386"/>
        <v>5.7790106333795652E-3</v>
      </c>
      <c r="AA4113">
        <v>18.899999999999999</v>
      </c>
      <c r="AB4113">
        <v>0.03</v>
      </c>
      <c r="AC4113" s="2">
        <f t="shared" si="387"/>
        <v>0.03</v>
      </c>
      <c r="AH4113" s="2">
        <f t="shared" si="388"/>
        <v>0.86899999999999999</v>
      </c>
      <c r="AI4113" s="2">
        <f>IF(ISNUMBER(AH4113),SUMIFS($AH$1:AH4113,$A$1:A4113,A4113,C$1:$C4113,C4113,$G$1:G4113,G4113,$E$1:E4113,E4113),"")</f>
        <v>11.765000000000001</v>
      </c>
      <c r="AJ4113">
        <f t="shared" si="389"/>
        <v>13</v>
      </c>
    </row>
    <row r="4114" spans="1:36" x14ac:dyDescent="0.25">
      <c r="A4114" s="14" t="s">
        <v>84</v>
      </c>
      <c r="B4114" t="s">
        <v>80</v>
      </c>
      <c r="C4114" t="s">
        <v>79</v>
      </c>
      <c r="D4114" s="13">
        <v>42109</v>
      </c>
      <c r="E4114">
        <v>2</v>
      </c>
      <c r="F4114">
        <v>100</v>
      </c>
      <c r="G4114" s="2" t="s">
        <v>89</v>
      </c>
      <c r="H4114" s="2" t="s">
        <v>13</v>
      </c>
      <c r="I4114">
        <v>4</v>
      </c>
      <c r="J4114" s="2" t="s">
        <v>77</v>
      </c>
      <c r="K4114" s="2">
        <v>90</v>
      </c>
      <c r="L4114" s="2"/>
      <c r="M4114" s="2" t="str">
        <f t="shared" si="384"/>
        <v/>
      </c>
      <c r="N4114">
        <v>764.62588400000004</v>
      </c>
      <c r="O4114" s="2">
        <f t="shared" si="385"/>
        <v>76.462588400000001</v>
      </c>
      <c r="P4114" s="2">
        <f>IF(ISNUMBER(O4114),SUMIFS(O$1:$O4114,A$1:$A4114,A4114,C$1:$C4114,C4114,G$1:$G4114,G4114,E$1:$E4114,E4114),"")</f>
        <v>706.04814333333331</v>
      </c>
      <c r="R4114">
        <v>3.3168316831683171</v>
      </c>
      <c r="S4114">
        <v>0.49504950495049505</v>
      </c>
      <c r="T4114">
        <v>2.4504950495049505</v>
      </c>
      <c r="U4114">
        <f t="shared" si="386"/>
        <v>3.316831683168317E-2</v>
      </c>
      <c r="AA4114">
        <v>20.7</v>
      </c>
      <c r="AB4114">
        <v>3.3000000000000002E-2</v>
      </c>
      <c r="AC4114" s="2">
        <f t="shared" si="387"/>
        <v>3.3000000000000002E-2</v>
      </c>
      <c r="AH4114" s="2">
        <f t="shared" si="388"/>
        <v>2.5230000000000001</v>
      </c>
      <c r="AI4114" s="2">
        <f>IF(ISNUMBER(AH4114),SUMIFS($AH$1:AH4114,$A$1:A4114,A4114,C$1:$C4114,C4114,$G$1:G4114,G4114,$E$1:E4114,E4114),"")</f>
        <v>20.372999999999998</v>
      </c>
      <c r="AJ4114">
        <f t="shared" si="389"/>
        <v>13</v>
      </c>
    </row>
    <row r="4115" spans="1:36" x14ac:dyDescent="0.25">
      <c r="A4115" s="14" t="s">
        <v>83</v>
      </c>
      <c r="B4115" t="s">
        <v>80</v>
      </c>
      <c r="C4115" t="s">
        <v>79</v>
      </c>
      <c r="D4115" s="13">
        <v>42109</v>
      </c>
      <c r="E4115">
        <v>2</v>
      </c>
      <c r="F4115">
        <v>200</v>
      </c>
      <c r="G4115" s="2" t="s">
        <v>89</v>
      </c>
      <c r="H4115" s="2" t="s">
        <v>13</v>
      </c>
      <c r="I4115">
        <v>4</v>
      </c>
      <c r="J4115" s="2" t="s">
        <v>77</v>
      </c>
      <c r="K4115" s="2">
        <v>180</v>
      </c>
      <c r="L4115" s="2"/>
      <c r="M4115" s="2" t="str">
        <f t="shared" si="384"/>
        <v/>
      </c>
      <c r="N4115">
        <v>593.26851466666676</v>
      </c>
      <c r="O4115" s="2">
        <f t="shared" si="385"/>
        <v>59.326851466666675</v>
      </c>
      <c r="P4115" s="2">
        <f>IF(ISNUMBER(O4115),SUMIFS(O$1:$O4115,A$1:$A4115,A4115,C$1:$C4115,C4115,G$1:$G4115,G4115,E$1:$E4115,E4115),"")</f>
        <v>514.82281880000005</v>
      </c>
      <c r="R4115">
        <v>0.32952122504361309</v>
      </c>
      <c r="S4115">
        <v>2.2484977708858307</v>
      </c>
      <c r="T4115">
        <v>5.2335723977515025</v>
      </c>
      <c r="U4115">
        <f t="shared" si="386"/>
        <v>3.2952122504361307E-3</v>
      </c>
      <c r="AA4115">
        <v>21.2</v>
      </c>
      <c r="AB4115">
        <v>3.4000000000000002E-2</v>
      </c>
      <c r="AC4115" s="2">
        <f t="shared" si="387"/>
        <v>3.4000000000000002E-2</v>
      </c>
      <c r="AH4115" s="2">
        <f t="shared" si="388"/>
        <v>2.0169999999999999</v>
      </c>
      <c r="AI4115" s="2">
        <f>IF(ISNUMBER(AH4115),SUMIFS($AH$1:AH4115,$A$1:A4115,A4115,C$1:$C4115,C4115,$G$1:G4115,G4115,$E$1:E4115,E4115),"")</f>
        <v>14.113</v>
      </c>
      <c r="AJ4115">
        <f t="shared" si="389"/>
        <v>13</v>
      </c>
    </row>
    <row r="4116" spans="1:36" x14ac:dyDescent="0.25">
      <c r="A4116" s="14" t="s">
        <v>82</v>
      </c>
      <c r="B4116" t="s">
        <v>80</v>
      </c>
      <c r="C4116" t="s">
        <v>79</v>
      </c>
      <c r="D4116" s="13">
        <v>42109</v>
      </c>
      <c r="E4116">
        <v>2</v>
      </c>
      <c r="F4116">
        <v>350</v>
      </c>
      <c r="G4116" s="2" t="s">
        <v>89</v>
      </c>
      <c r="H4116" s="2" t="s">
        <v>13</v>
      </c>
      <c r="I4116">
        <v>4</v>
      </c>
      <c r="J4116" s="2" t="s">
        <v>77</v>
      </c>
      <c r="K4116" s="2">
        <v>315</v>
      </c>
      <c r="L4116" s="2"/>
      <c r="M4116" s="2" t="str">
        <f t="shared" si="384"/>
        <v/>
      </c>
      <c r="N4116">
        <v>1195.6333439999999</v>
      </c>
      <c r="O4116" s="2">
        <f t="shared" si="385"/>
        <v>119.56333439999999</v>
      </c>
      <c r="P4116" s="2">
        <f>IF(ISNUMBER(O4116),SUMIFS(O$1:$O4116,A$1:$A4116,A4116,C$1:$C4116,C4116,G$1:$G4116,G4116,E$1:$E4116,E4116),"")</f>
        <v>838.7791838666667</v>
      </c>
      <c r="R4116">
        <v>0</v>
      </c>
      <c r="S4116">
        <v>8.6981733835894456E-2</v>
      </c>
      <c r="T4116">
        <v>3.0588576398956215</v>
      </c>
      <c r="U4116">
        <f t="shared" si="386"/>
        <v>0</v>
      </c>
      <c r="AA4116">
        <v>23.2</v>
      </c>
      <c r="AB4116">
        <v>3.7000000000000005E-2</v>
      </c>
      <c r="AC4116" s="2">
        <f t="shared" si="387"/>
        <v>3.7000000000000005E-2</v>
      </c>
      <c r="AH4116" s="2">
        <f t="shared" si="388"/>
        <v>4.4240000000000004</v>
      </c>
      <c r="AI4116" s="2">
        <f>IF(ISNUMBER(AH4116),SUMIFS($AH$1:AH4116,$A$1:A4116,A4116,C$1:$C4116,C4116,$G$1:G4116,G4116,$E$1:E4116,E4116),"")</f>
        <v>23.509</v>
      </c>
      <c r="AJ4116">
        <f t="shared" si="389"/>
        <v>13</v>
      </c>
    </row>
    <row r="4117" spans="1:36" x14ac:dyDescent="0.25">
      <c r="A4117" s="14" t="s">
        <v>81</v>
      </c>
      <c r="B4117" t="s">
        <v>80</v>
      </c>
      <c r="C4117" t="s">
        <v>79</v>
      </c>
      <c r="D4117" s="13">
        <v>42109</v>
      </c>
      <c r="E4117">
        <v>2</v>
      </c>
      <c r="F4117">
        <v>500</v>
      </c>
      <c r="G4117" s="2" t="s">
        <v>89</v>
      </c>
      <c r="H4117" s="2" t="s">
        <v>13</v>
      </c>
      <c r="I4117">
        <v>4</v>
      </c>
      <c r="J4117" s="2" t="s">
        <v>77</v>
      </c>
      <c r="K4117" s="2">
        <v>450</v>
      </c>
      <c r="L4117" s="2"/>
      <c r="M4117" s="2" t="str">
        <f t="shared" si="384"/>
        <v/>
      </c>
      <c r="N4117">
        <v>1569.1940160000001</v>
      </c>
      <c r="O4117" s="2">
        <f t="shared" si="385"/>
        <v>156.91940160000001</v>
      </c>
      <c r="P4117" s="2">
        <f>IF(ISNUMBER(O4117),SUMIFS(O$1:$O4117,A$1:$A4117,A4117,C$1:$C4117,C4117,G$1:$G4117,G4117,E$1:$E4117,E4117),"")</f>
        <v>802.43545213333334</v>
      </c>
      <c r="R4117">
        <v>4.2071929427731289</v>
      </c>
      <c r="S4117">
        <v>0.52024428862248362</v>
      </c>
      <c r="T4117">
        <v>1.9226419362135267</v>
      </c>
      <c r="U4117">
        <f t="shared" si="386"/>
        <v>4.2071929427731289E-2</v>
      </c>
      <c r="AA4117">
        <v>24.4</v>
      </c>
      <c r="AB4117">
        <v>3.9E-2</v>
      </c>
      <c r="AC4117" s="2">
        <f t="shared" si="387"/>
        <v>3.9E-2</v>
      </c>
      <c r="AH4117" s="2">
        <f t="shared" si="388"/>
        <v>6.12</v>
      </c>
      <c r="AI4117" s="2">
        <f>IF(ISNUMBER(AH4117),SUMIFS($AH$1:AH4117,$A$1:A4117,A4117,C$1:$C4117,C4117,$G$1:G4117,G4117,$E$1:E4117,E4117),"")</f>
        <v>24.669</v>
      </c>
      <c r="AJ4117">
        <f t="shared" si="389"/>
        <v>13</v>
      </c>
    </row>
    <row r="4118" spans="1:36" x14ac:dyDescent="0.25">
      <c r="A4118" s="14" t="s">
        <v>86</v>
      </c>
      <c r="B4118" t="s">
        <v>80</v>
      </c>
      <c r="C4118" t="s">
        <v>79</v>
      </c>
      <c r="D4118" s="13">
        <v>42109</v>
      </c>
      <c r="E4118">
        <v>3</v>
      </c>
      <c r="F4118">
        <v>0</v>
      </c>
      <c r="G4118" s="2" t="s">
        <v>89</v>
      </c>
      <c r="H4118" s="2" t="s">
        <v>13</v>
      </c>
      <c r="I4118">
        <v>4</v>
      </c>
      <c r="J4118" s="2" t="s">
        <v>77</v>
      </c>
      <c r="K4118" s="2">
        <v>0</v>
      </c>
      <c r="L4118" s="2"/>
      <c r="M4118" s="2" t="str">
        <f t="shared" si="384"/>
        <v/>
      </c>
      <c r="N4118">
        <v>314.13621066666667</v>
      </c>
      <c r="O4118" s="2">
        <f t="shared" si="385"/>
        <v>31.413621066666668</v>
      </c>
      <c r="P4118" s="2">
        <f>IF(ISNUMBER(O4118),SUMIFS(O$1:$O4118,A$1:$A4118,A4118,C$1:$C4118,C4118,G$1:$G4118,G4118,E$1:$E4118,E4118),"")</f>
        <v>446.21241773333327</v>
      </c>
      <c r="R4118">
        <v>33.383555746879033</v>
      </c>
      <c r="S4118">
        <v>21.114937580714592</v>
      </c>
      <c r="T4118">
        <v>3.2070598364184244</v>
      </c>
      <c r="U4118">
        <f t="shared" si="386"/>
        <v>0.33383555746879034</v>
      </c>
      <c r="AA4118">
        <v>20.399999999999999</v>
      </c>
      <c r="AB4118">
        <v>3.3000000000000002E-2</v>
      </c>
      <c r="AC4118" s="2">
        <f t="shared" si="387"/>
        <v>3.3000000000000002E-2</v>
      </c>
      <c r="AH4118" s="2">
        <f t="shared" si="388"/>
        <v>1.0369999999999999</v>
      </c>
      <c r="AI4118" s="2">
        <f>IF(ISNUMBER(AH4118),SUMIFS($AH$1:AH4118,$A$1:A4118,A4118,C$1:$C4118,C4118,$G$1:G4118,G4118,$E$1:E4118,E4118),"")</f>
        <v>11.535</v>
      </c>
      <c r="AJ4118">
        <f t="shared" si="389"/>
        <v>13</v>
      </c>
    </row>
    <row r="4119" spans="1:36" x14ac:dyDescent="0.25">
      <c r="A4119" s="14" t="s">
        <v>85</v>
      </c>
      <c r="B4119" t="s">
        <v>80</v>
      </c>
      <c r="C4119" t="s">
        <v>79</v>
      </c>
      <c r="D4119" s="13">
        <v>42109</v>
      </c>
      <c r="E4119">
        <v>3</v>
      </c>
      <c r="F4119">
        <v>50</v>
      </c>
      <c r="G4119" s="2" t="s">
        <v>89</v>
      </c>
      <c r="H4119" s="2" t="s">
        <v>13</v>
      </c>
      <c r="I4119">
        <v>4</v>
      </c>
      <c r="J4119" s="2" t="s">
        <v>77</v>
      </c>
      <c r="K4119" s="2">
        <v>45</v>
      </c>
      <c r="L4119" s="2"/>
      <c r="M4119" s="2" t="str">
        <f t="shared" si="384"/>
        <v/>
      </c>
      <c r="N4119">
        <v>198.53865504000001</v>
      </c>
      <c r="O4119" s="2">
        <f t="shared" si="385"/>
        <v>19.853865504000002</v>
      </c>
      <c r="P4119" s="2">
        <f>IF(ISNUMBER(O4119),SUMIFS(O$1:$O4119,A$1:$A4119,A4119,C$1:$C4119,C4119,G$1:$G4119,G4119,E$1:$E4119,E4119),"")</f>
        <v>497.42905754133335</v>
      </c>
      <c r="R4119">
        <v>6.0548722800378441</v>
      </c>
      <c r="S4119">
        <v>25.993377483443709</v>
      </c>
      <c r="T4119">
        <v>3.5004730368968775</v>
      </c>
      <c r="U4119">
        <f t="shared" si="386"/>
        <v>6.0548722800378443E-2</v>
      </c>
      <c r="AA4119">
        <v>19</v>
      </c>
      <c r="AB4119">
        <v>0.03</v>
      </c>
      <c r="AC4119" s="2">
        <f t="shared" si="387"/>
        <v>0.03</v>
      </c>
      <c r="AH4119" s="2">
        <f t="shared" si="388"/>
        <v>0.59599999999999997</v>
      </c>
      <c r="AI4119" s="2">
        <f>IF(ISNUMBER(AH4119),SUMIFS($AH$1:AH4119,$A$1:A4119,A4119,C$1:$C4119,C4119,$G$1:G4119,G4119,$E$1:E4119,E4119),"")</f>
        <v>12.627000000000001</v>
      </c>
      <c r="AJ4119">
        <f t="shared" si="389"/>
        <v>13</v>
      </c>
    </row>
    <row r="4120" spans="1:36" x14ac:dyDescent="0.25">
      <c r="A4120" s="14" t="s">
        <v>84</v>
      </c>
      <c r="B4120" t="s">
        <v>80</v>
      </c>
      <c r="C4120" t="s">
        <v>79</v>
      </c>
      <c r="D4120" s="13">
        <v>42109</v>
      </c>
      <c r="E4120">
        <v>3</v>
      </c>
      <c r="F4120">
        <v>100</v>
      </c>
      <c r="G4120" s="2" t="s">
        <v>89</v>
      </c>
      <c r="H4120" s="2" t="s">
        <v>13</v>
      </c>
      <c r="I4120">
        <v>4</v>
      </c>
      <c r="J4120" s="2" t="s">
        <v>77</v>
      </c>
      <c r="K4120" s="2">
        <v>90</v>
      </c>
      <c r="L4120" s="2"/>
      <c r="M4120" s="2" t="str">
        <f t="shared" si="384"/>
        <v/>
      </c>
      <c r="N4120">
        <v>337.04660799999999</v>
      </c>
      <c r="O4120" s="2">
        <f t="shared" si="385"/>
        <v>33.704660799999999</v>
      </c>
      <c r="P4120" s="2">
        <f>IF(ISNUMBER(O4120),SUMIFS(O$1:$O4120,A$1:$A4120,A4120,C$1:$C4120,C4120,G$1:$G4120,G4120,E$1:$E4120,E4120),"")</f>
        <v>504.28274479999999</v>
      </c>
      <c r="R4120">
        <v>7.3753462603878104</v>
      </c>
      <c r="S4120">
        <v>33.448753462603875</v>
      </c>
      <c r="T4120">
        <v>3.3240997229916891</v>
      </c>
      <c r="U4120">
        <f t="shared" si="386"/>
        <v>7.3753462603878106E-2</v>
      </c>
      <c r="AA4120">
        <v>18.600000000000001</v>
      </c>
      <c r="AB4120">
        <v>0.03</v>
      </c>
      <c r="AC4120" s="2">
        <f t="shared" si="387"/>
        <v>0.03</v>
      </c>
      <c r="AH4120" s="2">
        <f t="shared" si="388"/>
        <v>1.0109999999999999</v>
      </c>
      <c r="AI4120" s="2">
        <f>IF(ISNUMBER(AH4120),SUMIFS($AH$1:AH4120,$A$1:A4120,A4120,C$1:$C4120,C4120,$G$1:G4120,G4120,$E$1:E4120,E4120),"")</f>
        <v>13.016999999999999</v>
      </c>
      <c r="AJ4120">
        <f t="shared" si="389"/>
        <v>13</v>
      </c>
    </row>
    <row r="4121" spans="1:36" x14ac:dyDescent="0.25">
      <c r="A4121" s="14" t="s">
        <v>83</v>
      </c>
      <c r="B4121" t="s">
        <v>80</v>
      </c>
      <c r="C4121" t="s">
        <v>79</v>
      </c>
      <c r="D4121" s="13">
        <v>42109</v>
      </c>
      <c r="E4121">
        <v>3</v>
      </c>
      <c r="F4121">
        <v>200</v>
      </c>
      <c r="G4121" s="2" t="s">
        <v>89</v>
      </c>
      <c r="H4121" s="2" t="s">
        <v>13</v>
      </c>
      <c r="I4121">
        <v>4</v>
      </c>
      <c r="J4121" s="2" t="s">
        <v>77</v>
      </c>
      <c r="K4121" s="2">
        <v>180</v>
      </c>
      <c r="L4121" s="2"/>
      <c r="M4121" s="2" t="str">
        <f t="shared" si="384"/>
        <v/>
      </c>
      <c r="N4121">
        <v>369.69368800000007</v>
      </c>
      <c r="O4121" s="2">
        <f t="shared" si="385"/>
        <v>36.969368800000005</v>
      </c>
      <c r="P4121" s="2">
        <f>IF(ISNUMBER(O4121),SUMIFS(O$1:$O4121,A$1:$A4121,A4121,C$1:$C4121,C4121,G$1:$G4121,G4121,E$1:$E4121,E4121),"")</f>
        <v>372.80088229599994</v>
      </c>
      <c r="R4121">
        <v>1.7337584695097652</v>
      </c>
      <c r="S4121">
        <v>15.88282184137107</v>
      </c>
      <c r="T4121">
        <v>2.590673575129534</v>
      </c>
      <c r="U4121">
        <f t="shared" si="386"/>
        <v>1.7337584695097653E-2</v>
      </c>
      <c r="AA4121">
        <v>18.3</v>
      </c>
      <c r="AB4121">
        <v>2.8999999999999998E-2</v>
      </c>
      <c r="AC4121" s="2">
        <f t="shared" si="387"/>
        <v>2.8999999999999998E-2</v>
      </c>
      <c r="AH4121" s="2">
        <f t="shared" si="388"/>
        <v>1.0720000000000001</v>
      </c>
      <c r="AI4121" s="2">
        <f>IF(ISNUMBER(AH4121),SUMIFS($AH$1:AH4121,$A$1:A4121,A4121,C$1:$C4121,C4121,$G$1:G4121,G4121,$E$1:E4121,E4121),"")</f>
        <v>9.1769999999999996</v>
      </c>
      <c r="AJ4121">
        <f t="shared" si="389"/>
        <v>13</v>
      </c>
    </row>
    <row r="4122" spans="1:36" x14ac:dyDescent="0.25">
      <c r="A4122" s="14" t="s">
        <v>82</v>
      </c>
      <c r="B4122" t="s">
        <v>80</v>
      </c>
      <c r="C4122" t="s">
        <v>79</v>
      </c>
      <c r="D4122" s="13">
        <v>42109</v>
      </c>
      <c r="E4122">
        <v>3</v>
      </c>
      <c r="F4122">
        <v>350</v>
      </c>
      <c r="G4122" s="2" t="s">
        <v>89</v>
      </c>
      <c r="H4122" s="2" t="s">
        <v>13</v>
      </c>
      <c r="I4122">
        <v>4</v>
      </c>
      <c r="J4122" s="2" t="s">
        <v>77</v>
      </c>
      <c r="K4122" s="2">
        <v>315</v>
      </c>
      <c r="L4122" s="2"/>
      <c r="M4122" s="2" t="str">
        <f t="shared" si="384"/>
        <v/>
      </c>
      <c r="N4122">
        <v>1313.9867186666668</v>
      </c>
      <c r="O4122" s="2">
        <f t="shared" si="385"/>
        <v>131.39867186666669</v>
      </c>
      <c r="P4122" s="2">
        <f>IF(ISNUMBER(O4122),SUMIFS(O$1:$O4122,A$1:$A4122,A4122,C$1:$C4122,C4122,G$1:$G4122,G4122,E$1:$E4122,E4122),"")</f>
        <v>822.77407106666669</v>
      </c>
      <c r="R4122">
        <v>0.53050397877984101</v>
      </c>
      <c r="S4122">
        <v>11.879499810534297</v>
      </c>
      <c r="T4122">
        <v>4.3198181129215625</v>
      </c>
      <c r="U4122">
        <f t="shared" si="386"/>
        <v>5.3050397877984099E-3</v>
      </c>
      <c r="AA4122">
        <v>24</v>
      </c>
      <c r="AB4122">
        <v>3.7999999999999999E-2</v>
      </c>
      <c r="AC4122" s="2">
        <f t="shared" si="387"/>
        <v>3.7999999999999999E-2</v>
      </c>
      <c r="AH4122" s="2">
        <f t="shared" si="388"/>
        <v>4.9930000000000003</v>
      </c>
      <c r="AI4122" s="2">
        <f>IF(ISNUMBER(AH4122),SUMIFS($AH$1:AH4122,$A$1:A4122,A4122,C$1:$C4122,C4122,$G$1:G4122,G4122,$E$1:E4122,E4122),"")</f>
        <v>25.190999999999995</v>
      </c>
      <c r="AJ4122">
        <f t="shared" si="389"/>
        <v>13</v>
      </c>
    </row>
    <row r="4123" spans="1:36" x14ac:dyDescent="0.25">
      <c r="A4123" s="14" t="s">
        <v>81</v>
      </c>
      <c r="B4123" t="s">
        <v>80</v>
      </c>
      <c r="C4123" t="s">
        <v>79</v>
      </c>
      <c r="D4123" s="13">
        <v>42109</v>
      </c>
      <c r="E4123">
        <v>3</v>
      </c>
      <c r="F4123">
        <v>500</v>
      </c>
      <c r="G4123" s="2" t="s">
        <v>89</v>
      </c>
      <c r="H4123" s="2" t="s">
        <v>13</v>
      </c>
      <c r="I4123">
        <v>4</v>
      </c>
      <c r="J4123" s="2" t="s">
        <v>77</v>
      </c>
      <c r="K4123" s="2">
        <v>450</v>
      </c>
      <c r="L4123" s="2"/>
      <c r="M4123" s="2" t="str">
        <f t="shared" si="384"/>
        <v/>
      </c>
      <c r="N4123">
        <v>1310.4602133333333</v>
      </c>
      <c r="O4123" s="2">
        <f t="shared" si="385"/>
        <v>131.04602133333333</v>
      </c>
      <c r="P4123" s="2">
        <f>IF(ISNUMBER(O4123),SUMIFS(O$1:$O4123,A$1:$A4123,A4123,C$1:$C4123,C4123,G$1:$G4123,G4123,E$1:$E4123,E4123),"")</f>
        <v>716.97712653333338</v>
      </c>
      <c r="R4123">
        <v>0.57839289403015903</v>
      </c>
      <c r="S4123">
        <v>21.751704193348477</v>
      </c>
      <c r="T4123">
        <v>2.0863457963230738</v>
      </c>
      <c r="U4123">
        <f t="shared" si="386"/>
        <v>5.7839289403015907E-3</v>
      </c>
      <c r="AA4123">
        <v>19.7</v>
      </c>
      <c r="AB4123">
        <v>3.1E-2</v>
      </c>
      <c r="AC4123" s="2">
        <f t="shared" si="387"/>
        <v>3.1E-2</v>
      </c>
      <c r="AH4123" s="2">
        <f t="shared" si="388"/>
        <v>4.0620000000000003</v>
      </c>
      <c r="AI4123" s="2">
        <f>IF(ISNUMBER(AH4123),SUMIFS($AH$1:AH4123,$A$1:A4123,A4123,C$1:$C4123,C4123,$G$1:G4123,G4123,$E$1:E4123,E4123),"")</f>
        <v>19.532</v>
      </c>
      <c r="AJ4123">
        <f t="shared" si="389"/>
        <v>13</v>
      </c>
    </row>
    <row r="4124" spans="1:36" x14ac:dyDescent="0.25">
      <c r="A4124" s="14" t="s">
        <v>86</v>
      </c>
      <c r="B4124" t="s">
        <v>80</v>
      </c>
      <c r="C4124" t="s">
        <v>79</v>
      </c>
      <c r="D4124" s="13">
        <v>42118</v>
      </c>
      <c r="E4124">
        <v>1</v>
      </c>
      <c r="F4124">
        <v>0</v>
      </c>
      <c r="G4124" s="2" t="s">
        <v>89</v>
      </c>
      <c r="H4124" s="2" t="s">
        <v>13</v>
      </c>
      <c r="I4124">
        <v>5</v>
      </c>
      <c r="J4124" s="2" t="s">
        <v>88</v>
      </c>
      <c r="K4124" s="2">
        <v>0</v>
      </c>
      <c r="L4124" s="2">
        <v>2071</v>
      </c>
      <c r="M4124" s="2">
        <f t="shared" si="384"/>
        <v>207.1</v>
      </c>
      <c r="O4124" s="2" t="str">
        <f t="shared" si="385"/>
        <v/>
      </c>
      <c r="P4124" s="2" t="str">
        <f>IF(ISNUMBER(O4124),SUMIFS(O$1:$O4124,A$1:$A4124,A4124,C$1:$C4124,C4124,G$1:$G4124,G4124,E$1:$E4124,E4124),"")</f>
        <v/>
      </c>
      <c r="U4124" t="str">
        <f t="shared" si="386"/>
        <v/>
      </c>
      <c r="AA4124">
        <v>23.2</v>
      </c>
      <c r="AB4124">
        <v>3.7000000000000005E-2</v>
      </c>
      <c r="AC4124" s="2">
        <f t="shared" si="387"/>
        <v>3.7000000000000005E-2</v>
      </c>
      <c r="AH4124" s="2" t="str">
        <f t="shared" si="388"/>
        <v/>
      </c>
      <c r="AI4124" s="2" t="str">
        <f>IF(ISNUMBER(AH4124),SUMIFS($AH$1:AH4124,$A$1:A4124,A4124,C$1:$C4124,C4124,$G$1:G4124,G4124,$E$1:E4124,E4124),"")</f>
        <v/>
      </c>
      <c r="AJ4124">
        <f t="shared" si="389"/>
        <v>6</v>
      </c>
    </row>
    <row r="4125" spans="1:36" x14ac:dyDescent="0.25">
      <c r="A4125" s="14" t="s">
        <v>85</v>
      </c>
      <c r="B4125" t="s">
        <v>80</v>
      </c>
      <c r="C4125" t="s">
        <v>79</v>
      </c>
      <c r="D4125" s="13">
        <v>42118</v>
      </c>
      <c r="E4125">
        <v>1</v>
      </c>
      <c r="F4125">
        <v>50</v>
      </c>
      <c r="G4125" s="2" t="s">
        <v>89</v>
      </c>
      <c r="H4125" s="2" t="s">
        <v>13</v>
      </c>
      <c r="I4125">
        <v>5</v>
      </c>
      <c r="J4125" s="2" t="s">
        <v>88</v>
      </c>
      <c r="K4125" s="2">
        <v>45</v>
      </c>
      <c r="L4125" s="2">
        <v>2009</v>
      </c>
      <c r="M4125" s="2">
        <f t="shared" si="384"/>
        <v>200.9</v>
      </c>
      <c r="O4125" s="2" t="str">
        <f t="shared" si="385"/>
        <v/>
      </c>
      <c r="P4125" s="2" t="str">
        <f>IF(ISNUMBER(O4125),SUMIFS(O$1:$O4125,A$1:$A4125,A4125,C$1:$C4125,C4125,G$1:$G4125,G4125,E$1:$E4125,E4125),"")</f>
        <v/>
      </c>
      <c r="U4125" t="str">
        <f t="shared" si="386"/>
        <v/>
      </c>
      <c r="AA4125">
        <v>17.5</v>
      </c>
      <c r="AB4125">
        <v>2.7999999999999997E-2</v>
      </c>
      <c r="AC4125" s="2">
        <f t="shared" si="387"/>
        <v>2.7999999999999997E-2</v>
      </c>
      <c r="AH4125" s="2" t="str">
        <f t="shared" si="388"/>
        <v/>
      </c>
      <c r="AI4125" s="2" t="str">
        <f>IF(ISNUMBER(AH4125),SUMIFS($AH$1:AH4125,$A$1:A4125,A4125,C$1:$C4125,C4125,$G$1:G4125,G4125,$E$1:E4125,E4125),"")</f>
        <v/>
      </c>
      <c r="AJ4125">
        <f t="shared" si="389"/>
        <v>6</v>
      </c>
    </row>
    <row r="4126" spans="1:36" x14ac:dyDescent="0.25">
      <c r="A4126" s="14" t="s">
        <v>84</v>
      </c>
      <c r="B4126" t="s">
        <v>80</v>
      </c>
      <c r="C4126" t="s">
        <v>79</v>
      </c>
      <c r="D4126" s="13">
        <v>42118</v>
      </c>
      <c r="E4126">
        <v>1</v>
      </c>
      <c r="F4126">
        <v>100</v>
      </c>
      <c r="G4126" s="2" t="s">
        <v>89</v>
      </c>
      <c r="H4126" s="2" t="s">
        <v>13</v>
      </c>
      <c r="I4126">
        <v>5</v>
      </c>
      <c r="J4126" s="2" t="s">
        <v>88</v>
      </c>
      <c r="K4126" s="2">
        <v>90</v>
      </c>
      <c r="L4126" s="2">
        <v>1978</v>
      </c>
      <c r="M4126" s="2">
        <f t="shared" si="384"/>
        <v>197.8</v>
      </c>
      <c r="O4126" s="2" t="str">
        <f t="shared" si="385"/>
        <v/>
      </c>
      <c r="P4126" s="2" t="str">
        <f>IF(ISNUMBER(O4126),SUMIFS(O$1:$O4126,A$1:$A4126,A4126,C$1:$C4126,C4126,G$1:$G4126,G4126,E$1:$E4126,E4126),"")</f>
        <v/>
      </c>
      <c r="U4126" t="str">
        <f t="shared" si="386"/>
        <v/>
      </c>
      <c r="AA4126">
        <v>22.4</v>
      </c>
      <c r="AB4126">
        <v>3.6000000000000004E-2</v>
      </c>
      <c r="AC4126" s="2">
        <f t="shared" si="387"/>
        <v>3.6000000000000004E-2</v>
      </c>
      <c r="AH4126" s="2" t="str">
        <f t="shared" si="388"/>
        <v/>
      </c>
      <c r="AI4126" s="2" t="str">
        <f>IF(ISNUMBER(AH4126),SUMIFS($AH$1:AH4126,$A$1:A4126,A4126,C$1:$C4126,C4126,$G$1:G4126,G4126,$E$1:E4126,E4126),"")</f>
        <v/>
      </c>
      <c r="AJ4126">
        <f t="shared" si="389"/>
        <v>6</v>
      </c>
    </row>
    <row r="4127" spans="1:36" x14ac:dyDescent="0.25">
      <c r="A4127" s="14" t="s">
        <v>83</v>
      </c>
      <c r="B4127" t="s">
        <v>80</v>
      </c>
      <c r="C4127" t="s">
        <v>79</v>
      </c>
      <c r="D4127" s="13">
        <v>42118</v>
      </c>
      <c r="E4127">
        <v>1</v>
      </c>
      <c r="F4127">
        <v>200</v>
      </c>
      <c r="G4127" s="2" t="s">
        <v>89</v>
      </c>
      <c r="H4127" s="2" t="s">
        <v>13</v>
      </c>
      <c r="I4127">
        <v>5</v>
      </c>
      <c r="J4127" s="2" t="s">
        <v>88</v>
      </c>
      <c r="K4127" s="2">
        <v>180</v>
      </c>
      <c r="L4127" s="2">
        <v>2102</v>
      </c>
      <c r="M4127" s="2">
        <f t="shared" si="384"/>
        <v>210.2</v>
      </c>
      <c r="O4127" s="2" t="str">
        <f t="shared" si="385"/>
        <v/>
      </c>
      <c r="P4127" s="2" t="str">
        <f>IF(ISNUMBER(O4127),SUMIFS(O$1:$O4127,A$1:$A4127,A4127,C$1:$C4127,C4127,G$1:$G4127,G4127,E$1:$E4127,E4127),"")</f>
        <v/>
      </c>
      <c r="U4127" t="str">
        <f t="shared" si="386"/>
        <v/>
      </c>
      <c r="AA4127">
        <v>21.8</v>
      </c>
      <c r="AB4127">
        <v>3.5000000000000003E-2</v>
      </c>
      <c r="AC4127" s="2">
        <f t="shared" si="387"/>
        <v>3.5000000000000003E-2</v>
      </c>
      <c r="AH4127" s="2" t="str">
        <f t="shared" si="388"/>
        <v/>
      </c>
      <c r="AI4127" s="2" t="str">
        <f>IF(ISNUMBER(AH4127),SUMIFS($AH$1:AH4127,$A$1:A4127,A4127,C$1:$C4127,C4127,$G$1:G4127,G4127,$E$1:E4127,E4127),"")</f>
        <v/>
      </c>
      <c r="AJ4127">
        <f t="shared" si="389"/>
        <v>6</v>
      </c>
    </row>
    <row r="4128" spans="1:36" x14ac:dyDescent="0.25">
      <c r="A4128" s="14" t="s">
        <v>82</v>
      </c>
      <c r="B4128" t="s">
        <v>80</v>
      </c>
      <c r="C4128" t="s">
        <v>79</v>
      </c>
      <c r="D4128" s="13">
        <v>42118</v>
      </c>
      <c r="E4128">
        <v>1</v>
      </c>
      <c r="F4128">
        <v>350</v>
      </c>
      <c r="G4128" s="2" t="s">
        <v>89</v>
      </c>
      <c r="H4128" s="2" t="s">
        <v>13</v>
      </c>
      <c r="I4128">
        <v>5</v>
      </c>
      <c r="J4128" s="2" t="s">
        <v>88</v>
      </c>
      <c r="K4128" s="2">
        <v>315</v>
      </c>
      <c r="L4128" s="2">
        <v>2226</v>
      </c>
      <c r="M4128" s="2">
        <f t="shared" si="384"/>
        <v>222.6</v>
      </c>
      <c r="O4128" s="2" t="str">
        <f t="shared" si="385"/>
        <v/>
      </c>
      <c r="P4128" s="2" t="str">
        <f>IF(ISNUMBER(O4128),SUMIFS(O$1:$O4128,A$1:$A4128,A4128,C$1:$C4128,C4128,G$1:$G4128,G4128,E$1:$E4128,E4128),"")</f>
        <v/>
      </c>
      <c r="U4128" t="str">
        <f t="shared" si="386"/>
        <v/>
      </c>
      <c r="AA4128">
        <v>25.4</v>
      </c>
      <c r="AB4128">
        <v>4.0999999999999995E-2</v>
      </c>
      <c r="AC4128" s="2">
        <f t="shared" si="387"/>
        <v>4.0999999999999995E-2</v>
      </c>
      <c r="AH4128" s="2" t="str">
        <f t="shared" si="388"/>
        <v/>
      </c>
      <c r="AI4128" s="2" t="str">
        <f>IF(ISNUMBER(AH4128),SUMIFS($AH$1:AH4128,$A$1:A4128,A4128,C$1:$C4128,C4128,$G$1:G4128,G4128,$E$1:E4128,E4128),"")</f>
        <v/>
      </c>
      <c r="AJ4128">
        <f t="shared" si="389"/>
        <v>6</v>
      </c>
    </row>
    <row r="4129" spans="1:36" x14ac:dyDescent="0.25">
      <c r="A4129" s="14" t="s">
        <v>81</v>
      </c>
      <c r="B4129" t="s">
        <v>80</v>
      </c>
      <c r="C4129" t="s">
        <v>79</v>
      </c>
      <c r="D4129" s="13">
        <v>42118</v>
      </c>
      <c r="E4129">
        <v>1</v>
      </c>
      <c r="F4129">
        <v>500</v>
      </c>
      <c r="G4129" s="2" t="s">
        <v>89</v>
      </c>
      <c r="H4129" s="2" t="s">
        <v>13</v>
      </c>
      <c r="I4129">
        <v>5</v>
      </c>
      <c r="J4129" s="2" t="s">
        <v>88</v>
      </c>
      <c r="K4129" s="2">
        <v>450</v>
      </c>
      <c r="L4129" s="2">
        <v>2164</v>
      </c>
      <c r="M4129" s="2">
        <f t="shared" si="384"/>
        <v>216.4</v>
      </c>
      <c r="O4129" s="2" t="str">
        <f t="shared" si="385"/>
        <v/>
      </c>
      <c r="P4129" s="2" t="str">
        <f>IF(ISNUMBER(O4129),SUMIFS(O$1:$O4129,A$1:$A4129,A4129,C$1:$C4129,C4129,G$1:$G4129,G4129,E$1:$E4129,E4129),"")</f>
        <v/>
      </c>
      <c r="U4129" t="str">
        <f t="shared" si="386"/>
        <v/>
      </c>
      <c r="AA4129">
        <v>25.9</v>
      </c>
      <c r="AB4129">
        <v>4.0999999999999995E-2</v>
      </c>
      <c r="AC4129" s="2">
        <f t="shared" si="387"/>
        <v>4.0999999999999995E-2</v>
      </c>
      <c r="AH4129" s="2" t="str">
        <f t="shared" si="388"/>
        <v/>
      </c>
      <c r="AI4129" s="2" t="str">
        <f>IF(ISNUMBER(AH4129),SUMIFS($AH$1:AH4129,$A$1:A4129,A4129,C$1:$C4129,C4129,$G$1:G4129,G4129,$E$1:E4129,E4129),"")</f>
        <v/>
      </c>
      <c r="AJ4129">
        <f t="shared" si="389"/>
        <v>6</v>
      </c>
    </row>
    <row r="4130" spans="1:36" x14ac:dyDescent="0.25">
      <c r="A4130" s="14" t="s">
        <v>86</v>
      </c>
      <c r="B4130" t="s">
        <v>80</v>
      </c>
      <c r="C4130" t="s">
        <v>79</v>
      </c>
      <c r="D4130" s="13">
        <v>42118</v>
      </c>
      <c r="E4130">
        <v>2</v>
      </c>
      <c r="F4130">
        <v>0</v>
      </c>
      <c r="G4130" s="2" t="s">
        <v>89</v>
      </c>
      <c r="H4130" s="2" t="s">
        <v>13</v>
      </c>
      <c r="I4130">
        <v>5</v>
      </c>
      <c r="J4130" s="2" t="s">
        <v>88</v>
      </c>
      <c r="K4130" s="2">
        <v>0</v>
      </c>
      <c r="L4130" s="2">
        <v>2040</v>
      </c>
      <c r="M4130" s="2">
        <f t="shared" si="384"/>
        <v>204</v>
      </c>
      <c r="O4130" s="2" t="str">
        <f t="shared" si="385"/>
        <v/>
      </c>
      <c r="P4130" s="2" t="str">
        <f>IF(ISNUMBER(O4130),SUMIFS(O$1:$O4130,A$1:$A4130,A4130,C$1:$C4130,C4130,G$1:$G4130,G4130,E$1:$E4130,E4130),"")</f>
        <v/>
      </c>
      <c r="U4130" t="str">
        <f t="shared" si="386"/>
        <v/>
      </c>
      <c r="AA4130">
        <v>23.1</v>
      </c>
      <c r="AB4130">
        <v>3.7000000000000005E-2</v>
      </c>
      <c r="AC4130" s="2">
        <f t="shared" si="387"/>
        <v>3.7000000000000005E-2</v>
      </c>
      <c r="AH4130" s="2" t="str">
        <f t="shared" si="388"/>
        <v/>
      </c>
      <c r="AI4130" s="2" t="str">
        <f>IF(ISNUMBER(AH4130),SUMIFS($AH$1:AH4130,$A$1:A4130,A4130,C$1:$C4130,C4130,$G$1:G4130,G4130,$E$1:E4130,E4130),"")</f>
        <v/>
      </c>
      <c r="AJ4130">
        <f t="shared" si="389"/>
        <v>6</v>
      </c>
    </row>
    <row r="4131" spans="1:36" x14ac:dyDescent="0.25">
      <c r="A4131" s="14" t="s">
        <v>85</v>
      </c>
      <c r="B4131" t="s">
        <v>80</v>
      </c>
      <c r="C4131" t="s">
        <v>79</v>
      </c>
      <c r="D4131" s="13">
        <v>42118</v>
      </c>
      <c r="E4131">
        <v>2</v>
      </c>
      <c r="F4131">
        <v>50</v>
      </c>
      <c r="G4131" s="2" t="s">
        <v>89</v>
      </c>
      <c r="H4131" s="2" t="s">
        <v>13</v>
      </c>
      <c r="I4131">
        <v>5</v>
      </c>
      <c r="J4131" s="2" t="s">
        <v>88</v>
      </c>
      <c r="K4131" s="2">
        <v>45</v>
      </c>
      <c r="L4131" s="2">
        <v>2102</v>
      </c>
      <c r="M4131" s="2">
        <f t="shared" si="384"/>
        <v>210.2</v>
      </c>
      <c r="O4131" s="2" t="str">
        <f t="shared" si="385"/>
        <v/>
      </c>
      <c r="P4131" s="2" t="str">
        <f>IF(ISNUMBER(O4131),SUMIFS(O$1:$O4131,A$1:$A4131,A4131,C$1:$C4131,C4131,G$1:$G4131,G4131,E$1:$E4131,E4131),"")</f>
        <v/>
      </c>
      <c r="U4131" t="str">
        <f t="shared" si="386"/>
        <v/>
      </c>
      <c r="AA4131">
        <v>21.9</v>
      </c>
      <c r="AB4131">
        <v>3.5000000000000003E-2</v>
      </c>
      <c r="AC4131" s="2">
        <f t="shared" si="387"/>
        <v>3.5000000000000003E-2</v>
      </c>
      <c r="AH4131" s="2" t="str">
        <f t="shared" si="388"/>
        <v/>
      </c>
      <c r="AI4131" s="2" t="str">
        <f>IF(ISNUMBER(AH4131),SUMIFS($AH$1:AH4131,$A$1:A4131,A4131,C$1:$C4131,C4131,$G$1:G4131,G4131,$E$1:E4131,E4131),"")</f>
        <v/>
      </c>
      <c r="AJ4131">
        <f t="shared" si="389"/>
        <v>6</v>
      </c>
    </row>
    <row r="4132" spans="1:36" x14ac:dyDescent="0.25">
      <c r="A4132" s="14" t="s">
        <v>84</v>
      </c>
      <c r="B4132" t="s">
        <v>80</v>
      </c>
      <c r="C4132" t="s">
        <v>79</v>
      </c>
      <c r="D4132" s="13">
        <v>42118</v>
      </c>
      <c r="E4132">
        <v>2</v>
      </c>
      <c r="F4132">
        <v>100</v>
      </c>
      <c r="G4132" s="2" t="s">
        <v>89</v>
      </c>
      <c r="H4132" s="2" t="s">
        <v>13</v>
      </c>
      <c r="I4132">
        <v>5</v>
      </c>
      <c r="J4132" s="2" t="s">
        <v>88</v>
      </c>
      <c r="K4132" s="2">
        <v>90</v>
      </c>
      <c r="L4132" s="2">
        <v>2071</v>
      </c>
      <c r="M4132" s="2">
        <f t="shared" si="384"/>
        <v>207.1</v>
      </c>
      <c r="O4132" s="2" t="str">
        <f t="shared" si="385"/>
        <v/>
      </c>
      <c r="P4132" s="2" t="str">
        <f>IF(ISNUMBER(O4132),SUMIFS(O$1:$O4132,A$1:$A4132,A4132,C$1:$C4132,C4132,G$1:$G4132,G4132,E$1:$E4132,E4132),"")</f>
        <v/>
      </c>
      <c r="U4132" t="str">
        <f t="shared" si="386"/>
        <v/>
      </c>
      <c r="AA4132">
        <v>28.7</v>
      </c>
      <c r="AB4132">
        <v>4.5999999999999999E-2</v>
      </c>
      <c r="AC4132" s="2">
        <f t="shared" si="387"/>
        <v>4.5999999999999999E-2</v>
      </c>
      <c r="AH4132" s="2" t="str">
        <f t="shared" si="388"/>
        <v/>
      </c>
      <c r="AI4132" s="2" t="str">
        <f>IF(ISNUMBER(AH4132),SUMIFS($AH$1:AH4132,$A$1:A4132,A4132,C$1:$C4132,C4132,$G$1:G4132,G4132,$E$1:E4132,E4132),"")</f>
        <v/>
      </c>
      <c r="AJ4132">
        <f t="shared" si="389"/>
        <v>6</v>
      </c>
    </row>
    <row r="4133" spans="1:36" x14ac:dyDescent="0.25">
      <c r="A4133" s="14" t="s">
        <v>83</v>
      </c>
      <c r="B4133" t="s">
        <v>80</v>
      </c>
      <c r="C4133" t="s">
        <v>79</v>
      </c>
      <c r="D4133" s="13">
        <v>42118</v>
      </c>
      <c r="E4133">
        <v>2</v>
      </c>
      <c r="F4133">
        <v>200</v>
      </c>
      <c r="G4133" s="2" t="s">
        <v>89</v>
      </c>
      <c r="H4133" s="2" t="s">
        <v>13</v>
      </c>
      <c r="I4133">
        <v>5</v>
      </c>
      <c r="J4133" s="2" t="s">
        <v>88</v>
      </c>
      <c r="K4133" s="2">
        <v>180</v>
      </c>
      <c r="L4133" s="2">
        <v>2257</v>
      </c>
      <c r="M4133" s="2">
        <f t="shared" si="384"/>
        <v>225.7</v>
      </c>
      <c r="O4133" s="2" t="str">
        <f t="shared" si="385"/>
        <v/>
      </c>
      <c r="P4133" s="2" t="str">
        <f>IF(ISNUMBER(O4133),SUMIFS(O$1:$O4133,A$1:$A4133,A4133,C$1:$C4133,C4133,G$1:$G4133,G4133,E$1:$E4133,E4133),"")</f>
        <v/>
      </c>
      <c r="U4133" t="str">
        <f t="shared" si="386"/>
        <v/>
      </c>
      <c r="AA4133">
        <v>19.899999999999999</v>
      </c>
      <c r="AB4133">
        <v>3.2000000000000001E-2</v>
      </c>
      <c r="AC4133" s="2">
        <f t="shared" si="387"/>
        <v>3.2000000000000001E-2</v>
      </c>
      <c r="AH4133" s="2" t="str">
        <f t="shared" si="388"/>
        <v/>
      </c>
      <c r="AI4133" s="2" t="str">
        <f>IF(ISNUMBER(AH4133),SUMIFS($AH$1:AH4133,$A$1:A4133,A4133,C$1:$C4133,C4133,$G$1:G4133,G4133,$E$1:E4133,E4133),"")</f>
        <v/>
      </c>
      <c r="AJ4133">
        <f t="shared" si="389"/>
        <v>6</v>
      </c>
    </row>
    <row r="4134" spans="1:36" x14ac:dyDescent="0.25">
      <c r="A4134" s="14" t="s">
        <v>82</v>
      </c>
      <c r="B4134" t="s">
        <v>80</v>
      </c>
      <c r="C4134" t="s">
        <v>79</v>
      </c>
      <c r="D4134" s="13">
        <v>42118</v>
      </c>
      <c r="E4134">
        <v>2</v>
      </c>
      <c r="F4134">
        <v>350</v>
      </c>
      <c r="G4134" s="2" t="s">
        <v>89</v>
      </c>
      <c r="H4134" s="2" t="s">
        <v>13</v>
      </c>
      <c r="I4134">
        <v>5</v>
      </c>
      <c r="J4134" s="2" t="s">
        <v>88</v>
      </c>
      <c r="K4134" s="2">
        <v>315</v>
      </c>
      <c r="L4134" s="2">
        <v>2195</v>
      </c>
      <c r="M4134" s="2">
        <f t="shared" si="384"/>
        <v>219.5</v>
      </c>
      <c r="O4134" s="2" t="str">
        <f t="shared" si="385"/>
        <v/>
      </c>
      <c r="P4134" s="2" t="str">
        <f>IF(ISNUMBER(O4134),SUMIFS(O$1:$O4134,A$1:$A4134,A4134,C$1:$C4134,C4134,G$1:$G4134,G4134,E$1:$E4134,E4134),"")</f>
        <v/>
      </c>
      <c r="U4134" t="str">
        <f t="shared" si="386"/>
        <v/>
      </c>
      <c r="AA4134">
        <v>21.3</v>
      </c>
      <c r="AB4134">
        <v>3.4000000000000002E-2</v>
      </c>
      <c r="AC4134" s="2">
        <f t="shared" si="387"/>
        <v>3.4000000000000002E-2</v>
      </c>
      <c r="AH4134" s="2" t="str">
        <f t="shared" si="388"/>
        <v/>
      </c>
      <c r="AI4134" s="2" t="str">
        <f>IF(ISNUMBER(AH4134),SUMIFS($AH$1:AH4134,$A$1:A4134,A4134,C$1:$C4134,C4134,$G$1:G4134,G4134,$E$1:E4134,E4134),"")</f>
        <v/>
      </c>
      <c r="AJ4134">
        <f t="shared" si="389"/>
        <v>6</v>
      </c>
    </row>
    <row r="4135" spans="1:36" x14ac:dyDescent="0.25">
      <c r="A4135" s="14" t="s">
        <v>81</v>
      </c>
      <c r="B4135" t="s">
        <v>80</v>
      </c>
      <c r="C4135" t="s">
        <v>79</v>
      </c>
      <c r="D4135" s="13">
        <v>42118</v>
      </c>
      <c r="E4135">
        <v>2</v>
      </c>
      <c r="F4135">
        <v>500</v>
      </c>
      <c r="G4135" s="2" t="s">
        <v>89</v>
      </c>
      <c r="H4135" s="2" t="s">
        <v>13</v>
      </c>
      <c r="I4135">
        <v>5</v>
      </c>
      <c r="J4135" s="2" t="s">
        <v>88</v>
      </c>
      <c r="K4135" s="2">
        <v>450</v>
      </c>
      <c r="L4135" s="2">
        <v>2288</v>
      </c>
      <c r="M4135" s="2">
        <f t="shared" si="384"/>
        <v>228.8</v>
      </c>
      <c r="O4135" s="2" t="str">
        <f t="shared" si="385"/>
        <v/>
      </c>
      <c r="P4135" s="2" t="str">
        <f>IF(ISNUMBER(O4135),SUMIFS(O$1:$O4135,A$1:$A4135,A4135,C$1:$C4135,C4135,G$1:$G4135,G4135,E$1:$E4135,E4135),"")</f>
        <v/>
      </c>
      <c r="U4135" t="str">
        <f t="shared" si="386"/>
        <v/>
      </c>
      <c r="AA4135">
        <v>25.6</v>
      </c>
      <c r="AB4135">
        <v>4.0999999999999995E-2</v>
      </c>
      <c r="AC4135" s="2">
        <f t="shared" si="387"/>
        <v>4.0999999999999995E-2</v>
      </c>
      <c r="AH4135" s="2" t="str">
        <f t="shared" si="388"/>
        <v/>
      </c>
      <c r="AI4135" s="2" t="str">
        <f>IF(ISNUMBER(AH4135),SUMIFS($AH$1:AH4135,$A$1:A4135,A4135,C$1:$C4135,C4135,$G$1:G4135,G4135,$E$1:E4135,E4135),"")</f>
        <v/>
      </c>
      <c r="AJ4135">
        <f t="shared" si="389"/>
        <v>6</v>
      </c>
    </row>
    <row r="4136" spans="1:36" x14ac:dyDescent="0.25">
      <c r="A4136" s="14" t="s">
        <v>86</v>
      </c>
      <c r="B4136" t="s">
        <v>80</v>
      </c>
      <c r="C4136" t="s">
        <v>79</v>
      </c>
      <c r="D4136" s="13">
        <v>42118</v>
      </c>
      <c r="E4136">
        <v>3</v>
      </c>
      <c r="F4136">
        <v>0</v>
      </c>
      <c r="G4136" s="2" t="s">
        <v>89</v>
      </c>
      <c r="H4136" s="2" t="s">
        <v>13</v>
      </c>
      <c r="I4136">
        <v>5</v>
      </c>
      <c r="J4136" s="2" t="s">
        <v>88</v>
      </c>
      <c r="K4136" s="2">
        <v>0</v>
      </c>
      <c r="L4136" s="2">
        <v>2009</v>
      </c>
      <c r="M4136" s="2">
        <f t="shared" si="384"/>
        <v>200.9</v>
      </c>
      <c r="O4136" s="2" t="str">
        <f t="shared" si="385"/>
        <v/>
      </c>
      <c r="P4136" s="2" t="str">
        <f>IF(ISNUMBER(O4136),SUMIFS(O$1:$O4136,A$1:$A4136,A4136,C$1:$C4136,C4136,G$1:$G4136,G4136,E$1:$E4136,E4136),"")</f>
        <v/>
      </c>
      <c r="U4136" t="str">
        <f t="shared" si="386"/>
        <v/>
      </c>
      <c r="AA4136">
        <v>18.7</v>
      </c>
      <c r="AB4136">
        <v>0.03</v>
      </c>
      <c r="AC4136" s="2">
        <f t="shared" si="387"/>
        <v>0.03</v>
      </c>
      <c r="AH4136" s="2" t="str">
        <f t="shared" si="388"/>
        <v/>
      </c>
      <c r="AI4136" s="2" t="str">
        <f>IF(ISNUMBER(AH4136),SUMIFS($AH$1:AH4136,$A$1:A4136,A4136,C$1:$C4136,C4136,$G$1:G4136,G4136,$E$1:E4136,E4136),"")</f>
        <v/>
      </c>
      <c r="AJ4136">
        <f t="shared" si="389"/>
        <v>6</v>
      </c>
    </row>
    <row r="4137" spans="1:36" x14ac:dyDescent="0.25">
      <c r="A4137" s="14" t="s">
        <v>85</v>
      </c>
      <c r="B4137" t="s">
        <v>80</v>
      </c>
      <c r="C4137" t="s">
        <v>79</v>
      </c>
      <c r="D4137" s="13">
        <v>42118</v>
      </c>
      <c r="E4137">
        <v>3</v>
      </c>
      <c r="F4137">
        <v>50</v>
      </c>
      <c r="G4137" s="2" t="s">
        <v>89</v>
      </c>
      <c r="H4137" s="2" t="s">
        <v>13</v>
      </c>
      <c r="I4137">
        <v>5</v>
      </c>
      <c r="J4137" s="2" t="s">
        <v>88</v>
      </c>
      <c r="K4137" s="2">
        <v>45</v>
      </c>
      <c r="L4137" s="2">
        <v>2164</v>
      </c>
      <c r="M4137" s="2">
        <f t="shared" si="384"/>
        <v>216.4</v>
      </c>
      <c r="O4137" s="2" t="str">
        <f t="shared" si="385"/>
        <v/>
      </c>
      <c r="P4137" s="2" t="str">
        <f>IF(ISNUMBER(O4137),SUMIFS(O$1:$O4137,A$1:$A4137,A4137,C$1:$C4137,C4137,G$1:$G4137,G4137,E$1:$E4137,E4137),"")</f>
        <v/>
      </c>
      <c r="U4137" t="str">
        <f t="shared" si="386"/>
        <v/>
      </c>
      <c r="AA4137">
        <v>20.2</v>
      </c>
      <c r="AB4137">
        <v>3.2000000000000001E-2</v>
      </c>
      <c r="AC4137" s="2">
        <f t="shared" si="387"/>
        <v>3.2000000000000001E-2</v>
      </c>
      <c r="AH4137" s="2" t="str">
        <f t="shared" si="388"/>
        <v/>
      </c>
      <c r="AI4137" s="2" t="str">
        <f>IF(ISNUMBER(AH4137),SUMIFS($AH$1:AH4137,$A$1:A4137,A4137,C$1:$C4137,C4137,$G$1:G4137,G4137,$E$1:E4137,E4137),"")</f>
        <v/>
      </c>
      <c r="AJ4137">
        <f t="shared" si="389"/>
        <v>6</v>
      </c>
    </row>
    <row r="4138" spans="1:36" x14ac:dyDescent="0.25">
      <c r="A4138" s="14" t="s">
        <v>84</v>
      </c>
      <c r="B4138" t="s">
        <v>80</v>
      </c>
      <c r="C4138" t="s">
        <v>79</v>
      </c>
      <c r="D4138" s="13">
        <v>42118</v>
      </c>
      <c r="E4138">
        <v>3</v>
      </c>
      <c r="F4138">
        <v>100</v>
      </c>
      <c r="G4138" s="2" t="s">
        <v>89</v>
      </c>
      <c r="H4138" s="2" t="s">
        <v>13</v>
      </c>
      <c r="I4138">
        <v>5</v>
      </c>
      <c r="J4138" s="2" t="s">
        <v>88</v>
      </c>
      <c r="K4138" s="2">
        <v>90</v>
      </c>
      <c r="L4138" s="2">
        <v>2102</v>
      </c>
      <c r="M4138" s="2">
        <f t="shared" si="384"/>
        <v>210.2</v>
      </c>
      <c r="O4138" s="2" t="str">
        <f t="shared" si="385"/>
        <v/>
      </c>
      <c r="P4138" s="2" t="str">
        <f>IF(ISNUMBER(O4138),SUMIFS(O$1:$O4138,A$1:$A4138,A4138,C$1:$C4138,C4138,G$1:$G4138,G4138,E$1:$E4138,E4138),"")</f>
        <v/>
      </c>
      <c r="U4138" t="str">
        <f t="shared" si="386"/>
        <v/>
      </c>
      <c r="AA4138">
        <v>22</v>
      </c>
      <c r="AB4138">
        <v>3.5000000000000003E-2</v>
      </c>
      <c r="AC4138" s="2">
        <f t="shared" si="387"/>
        <v>3.5000000000000003E-2</v>
      </c>
      <c r="AH4138" s="2" t="str">
        <f t="shared" si="388"/>
        <v/>
      </c>
      <c r="AI4138" s="2" t="str">
        <f>IF(ISNUMBER(AH4138),SUMIFS($AH$1:AH4138,$A$1:A4138,A4138,C$1:$C4138,C4138,$G$1:G4138,G4138,$E$1:E4138,E4138),"")</f>
        <v/>
      </c>
      <c r="AJ4138">
        <f t="shared" si="389"/>
        <v>6</v>
      </c>
    </row>
    <row r="4139" spans="1:36" x14ac:dyDescent="0.25">
      <c r="A4139" s="14" t="s">
        <v>83</v>
      </c>
      <c r="B4139" t="s">
        <v>80</v>
      </c>
      <c r="C4139" t="s">
        <v>79</v>
      </c>
      <c r="D4139" s="13">
        <v>42118</v>
      </c>
      <c r="E4139">
        <v>3</v>
      </c>
      <c r="F4139">
        <v>200</v>
      </c>
      <c r="G4139" s="2" t="s">
        <v>89</v>
      </c>
      <c r="H4139" s="2" t="s">
        <v>13</v>
      </c>
      <c r="I4139">
        <v>5</v>
      </c>
      <c r="J4139" s="2" t="s">
        <v>88</v>
      </c>
      <c r="K4139" s="2">
        <v>180</v>
      </c>
      <c r="L4139" s="2">
        <v>2257</v>
      </c>
      <c r="M4139" s="2">
        <f t="shared" si="384"/>
        <v>225.7</v>
      </c>
      <c r="O4139" s="2" t="str">
        <f t="shared" si="385"/>
        <v/>
      </c>
      <c r="P4139" s="2" t="str">
        <f>IF(ISNUMBER(O4139),SUMIFS(O$1:$O4139,A$1:$A4139,A4139,C$1:$C4139,C4139,G$1:$G4139,G4139,E$1:$E4139,E4139),"")</f>
        <v/>
      </c>
      <c r="U4139" t="str">
        <f t="shared" si="386"/>
        <v/>
      </c>
      <c r="AA4139">
        <v>16.899999999999999</v>
      </c>
      <c r="AB4139">
        <v>2.7000000000000003E-2</v>
      </c>
      <c r="AC4139" s="2">
        <f t="shared" si="387"/>
        <v>2.7000000000000003E-2</v>
      </c>
      <c r="AH4139" s="2" t="str">
        <f t="shared" si="388"/>
        <v/>
      </c>
      <c r="AI4139" s="2" t="str">
        <f>IF(ISNUMBER(AH4139),SUMIFS($AH$1:AH4139,$A$1:A4139,A4139,C$1:$C4139,C4139,$G$1:G4139,G4139,$E$1:E4139,E4139),"")</f>
        <v/>
      </c>
      <c r="AJ4139">
        <f t="shared" si="389"/>
        <v>6</v>
      </c>
    </row>
    <row r="4140" spans="1:36" x14ac:dyDescent="0.25">
      <c r="A4140" s="14" t="s">
        <v>82</v>
      </c>
      <c r="B4140" t="s">
        <v>80</v>
      </c>
      <c r="C4140" t="s">
        <v>79</v>
      </c>
      <c r="D4140" s="13">
        <v>42118</v>
      </c>
      <c r="E4140">
        <v>3</v>
      </c>
      <c r="F4140">
        <v>350</v>
      </c>
      <c r="G4140" s="2" t="s">
        <v>89</v>
      </c>
      <c r="H4140" s="2" t="s">
        <v>13</v>
      </c>
      <c r="I4140">
        <v>5</v>
      </c>
      <c r="J4140" s="2" t="s">
        <v>88</v>
      </c>
      <c r="K4140" s="2">
        <v>315</v>
      </c>
      <c r="L4140" s="2">
        <v>2102</v>
      </c>
      <c r="M4140" s="2">
        <f t="shared" si="384"/>
        <v>210.2</v>
      </c>
      <c r="O4140" s="2" t="str">
        <f t="shared" si="385"/>
        <v/>
      </c>
      <c r="P4140" s="2" t="str">
        <f>IF(ISNUMBER(O4140),SUMIFS(O$1:$O4140,A$1:$A4140,A4140,C$1:$C4140,C4140,G$1:$G4140,G4140,E$1:$E4140,E4140),"")</f>
        <v/>
      </c>
      <c r="U4140" t="str">
        <f t="shared" si="386"/>
        <v/>
      </c>
      <c r="AA4140">
        <v>25.4</v>
      </c>
      <c r="AB4140">
        <v>4.0999999999999995E-2</v>
      </c>
      <c r="AC4140" s="2">
        <f t="shared" si="387"/>
        <v>4.0999999999999995E-2</v>
      </c>
      <c r="AH4140" s="2" t="str">
        <f t="shared" si="388"/>
        <v/>
      </c>
      <c r="AI4140" s="2" t="str">
        <f>IF(ISNUMBER(AH4140),SUMIFS($AH$1:AH4140,$A$1:A4140,A4140,C$1:$C4140,C4140,$G$1:G4140,G4140,$E$1:E4140,E4140),"")</f>
        <v/>
      </c>
      <c r="AJ4140">
        <f t="shared" si="389"/>
        <v>6</v>
      </c>
    </row>
    <row r="4141" spans="1:36" x14ac:dyDescent="0.25">
      <c r="A4141" s="14" t="s">
        <v>81</v>
      </c>
      <c r="B4141" t="s">
        <v>80</v>
      </c>
      <c r="C4141" t="s">
        <v>79</v>
      </c>
      <c r="D4141" s="13">
        <v>42118</v>
      </c>
      <c r="E4141">
        <v>3</v>
      </c>
      <c r="F4141">
        <v>500</v>
      </c>
      <c r="G4141" s="2" t="s">
        <v>89</v>
      </c>
      <c r="H4141" s="2" t="s">
        <v>13</v>
      </c>
      <c r="I4141">
        <v>5</v>
      </c>
      <c r="J4141" s="2" t="s">
        <v>88</v>
      </c>
      <c r="K4141" s="2">
        <v>450</v>
      </c>
      <c r="L4141" s="2">
        <v>2319</v>
      </c>
      <c r="M4141" s="2">
        <f t="shared" si="384"/>
        <v>231.9</v>
      </c>
      <c r="O4141" s="2" t="str">
        <f t="shared" si="385"/>
        <v/>
      </c>
      <c r="P4141" s="2" t="str">
        <f>IF(ISNUMBER(O4141),SUMIFS(O$1:$O4141,A$1:$A4141,A4141,C$1:$C4141,C4141,G$1:$G4141,G4141,E$1:$E4141,E4141),"")</f>
        <v/>
      </c>
      <c r="U4141" t="str">
        <f t="shared" si="386"/>
        <v/>
      </c>
      <c r="AA4141">
        <v>27.4</v>
      </c>
      <c r="AB4141">
        <v>4.4000000000000004E-2</v>
      </c>
      <c r="AC4141" s="2">
        <f t="shared" si="387"/>
        <v>4.4000000000000004E-2</v>
      </c>
      <c r="AH4141" s="2" t="str">
        <f t="shared" si="388"/>
        <v/>
      </c>
      <c r="AI4141" s="2" t="str">
        <f>IF(ISNUMBER(AH4141),SUMIFS($AH$1:AH4141,$A$1:A4141,A4141,C$1:$C4141,C4141,$G$1:G4141,G4141,$E$1:E4141,E4141),"")</f>
        <v/>
      </c>
      <c r="AJ4141">
        <f t="shared" si="389"/>
        <v>6</v>
      </c>
    </row>
    <row r="4142" spans="1:36" x14ac:dyDescent="0.25">
      <c r="A4142" s="14" t="s">
        <v>86</v>
      </c>
      <c r="B4142" t="s">
        <v>80</v>
      </c>
      <c r="C4142" t="s">
        <v>79</v>
      </c>
      <c r="D4142" s="13">
        <v>42128</v>
      </c>
      <c r="E4142">
        <v>1</v>
      </c>
      <c r="F4142">
        <v>0</v>
      </c>
      <c r="G4142" s="2" t="s">
        <v>89</v>
      </c>
      <c r="H4142" s="2" t="s">
        <v>13</v>
      </c>
      <c r="I4142">
        <v>5</v>
      </c>
      <c r="J4142" s="2" t="s">
        <v>88</v>
      </c>
      <c r="K4142" s="2">
        <v>0</v>
      </c>
      <c r="L4142" s="2">
        <v>1956</v>
      </c>
      <c r="M4142" s="2">
        <f t="shared" si="384"/>
        <v>195.6</v>
      </c>
      <c r="O4142" s="2" t="str">
        <f t="shared" si="385"/>
        <v/>
      </c>
      <c r="P4142" s="2" t="str">
        <f>IF(ISNUMBER(O4142),SUMIFS(O$1:$O4142,A$1:$A4142,A4142,C$1:$C4142,C4142,G$1:$G4142,G4142,E$1:$E4142,E4142),"")</f>
        <v/>
      </c>
      <c r="U4142" t="str">
        <f t="shared" si="386"/>
        <v/>
      </c>
      <c r="AA4142">
        <v>23.9</v>
      </c>
      <c r="AB4142">
        <v>3.7999999999999999E-2</v>
      </c>
      <c r="AC4142" s="2">
        <f t="shared" si="387"/>
        <v>3.7999999999999999E-2</v>
      </c>
      <c r="AH4142" s="2" t="str">
        <f t="shared" si="388"/>
        <v/>
      </c>
      <c r="AI4142" s="2" t="str">
        <f>IF(ISNUMBER(AH4142),SUMIFS($AH$1:AH4142,$A$1:A4142,A4142,C$1:$C4142,C4142,$G$1:G4142,G4142,$E$1:E4142,E4142),"")</f>
        <v/>
      </c>
      <c r="AJ4142">
        <f t="shared" si="389"/>
        <v>6</v>
      </c>
    </row>
    <row r="4143" spans="1:36" x14ac:dyDescent="0.25">
      <c r="A4143" s="14" t="s">
        <v>85</v>
      </c>
      <c r="B4143" t="s">
        <v>80</v>
      </c>
      <c r="C4143" t="s">
        <v>79</v>
      </c>
      <c r="D4143" s="13">
        <v>42128</v>
      </c>
      <c r="E4143">
        <v>1</v>
      </c>
      <c r="F4143">
        <v>50</v>
      </c>
      <c r="G4143" s="2" t="s">
        <v>89</v>
      </c>
      <c r="H4143" s="2" t="s">
        <v>13</v>
      </c>
      <c r="I4143">
        <v>5</v>
      </c>
      <c r="J4143" s="2" t="s">
        <v>88</v>
      </c>
      <c r="K4143" s="2">
        <v>45</v>
      </c>
      <c r="L4143" s="2">
        <v>2012</v>
      </c>
      <c r="M4143" s="2">
        <f t="shared" si="384"/>
        <v>201.2</v>
      </c>
      <c r="O4143" s="2" t="str">
        <f t="shared" si="385"/>
        <v/>
      </c>
      <c r="P4143" s="2" t="str">
        <f>IF(ISNUMBER(O4143),SUMIFS(O$1:$O4143,A$1:$A4143,A4143,C$1:$C4143,C4143,G$1:$G4143,G4143,E$1:$E4143,E4143),"")</f>
        <v/>
      </c>
      <c r="U4143" t="str">
        <f t="shared" si="386"/>
        <v/>
      </c>
      <c r="AA4143">
        <v>19.3</v>
      </c>
      <c r="AB4143">
        <v>3.1E-2</v>
      </c>
      <c r="AC4143" s="2">
        <f t="shared" si="387"/>
        <v>3.1E-2</v>
      </c>
      <c r="AH4143" s="2" t="str">
        <f t="shared" si="388"/>
        <v/>
      </c>
      <c r="AI4143" s="2" t="str">
        <f>IF(ISNUMBER(AH4143),SUMIFS($AH$1:AH4143,$A$1:A4143,A4143,C$1:$C4143,C4143,$G$1:G4143,G4143,$E$1:E4143,E4143),"")</f>
        <v/>
      </c>
      <c r="AJ4143">
        <f t="shared" si="389"/>
        <v>6</v>
      </c>
    </row>
    <row r="4144" spans="1:36" x14ac:dyDescent="0.25">
      <c r="A4144" s="14" t="s">
        <v>84</v>
      </c>
      <c r="B4144" t="s">
        <v>80</v>
      </c>
      <c r="C4144" t="s">
        <v>79</v>
      </c>
      <c r="D4144" s="13">
        <v>42128</v>
      </c>
      <c r="E4144">
        <v>1</v>
      </c>
      <c r="F4144">
        <v>100</v>
      </c>
      <c r="G4144" s="2" t="s">
        <v>89</v>
      </c>
      <c r="H4144" s="2" t="s">
        <v>13</v>
      </c>
      <c r="I4144">
        <v>5</v>
      </c>
      <c r="J4144" s="2" t="s">
        <v>88</v>
      </c>
      <c r="K4144" s="2">
        <v>90</v>
      </c>
      <c r="L4144" s="2">
        <v>1984</v>
      </c>
      <c r="M4144" s="2">
        <f t="shared" si="384"/>
        <v>198.4</v>
      </c>
      <c r="O4144" s="2" t="str">
        <f t="shared" si="385"/>
        <v/>
      </c>
      <c r="P4144" s="2" t="str">
        <f>IF(ISNUMBER(O4144),SUMIFS(O$1:$O4144,A$1:$A4144,A4144,C$1:$C4144,C4144,G$1:$G4144,G4144,E$1:$E4144,E4144),"")</f>
        <v/>
      </c>
      <c r="U4144" t="str">
        <f t="shared" si="386"/>
        <v/>
      </c>
      <c r="AA4144">
        <v>20.2</v>
      </c>
      <c r="AB4144">
        <v>3.2000000000000001E-2</v>
      </c>
      <c r="AC4144" s="2">
        <f t="shared" si="387"/>
        <v>3.2000000000000001E-2</v>
      </c>
      <c r="AH4144" s="2" t="str">
        <f t="shared" si="388"/>
        <v/>
      </c>
      <c r="AI4144" s="2" t="str">
        <f>IF(ISNUMBER(AH4144),SUMIFS($AH$1:AH4144,$A$1:A4144,A4144,C$1:$C4144,C4144,$G$1:G4144,G4144,$E$1:E4144,E4144),"")</f>
        <v/>
      </c>
      <c r="AJ4144">
        <f t="shared" si="389"/>
        <v>6</v>
      </c>
    </row>
    <row r="4145" spans="1:36" x14ac:dyDescent="0.25">
      <c r="A4145" s="14" t="s">
        <v>83</v>
      </c>
      <c r="B4145" t="s">
        <v>80</v>
      </c>
      <c r="C4145" t="s">
        <v>79</v>
      </c>
      <c r="D4145" s="13">
        <v>42128</v>
      </c>
      <c r="E4145">
        <v>1</v>
      </c>
      <c r="F4145">
        <v>200</v>
      </c>
      <c r="G4145" s="2" t="s">
        <v>89</v>
      </c>
      <c r="H4145" s="2" t="s">
        <v>13</v>
      </c>
      <c r="I4145">
        <v>5</v>
      </c>
      <c r="J4145" s="2" t="s">
        <v>88</v>
      </c>
      <c r="K4145" s="2">
        <v>180</v>
      </c>
      <c r="L4145" s="2">
        <v>2040</v>
      </c>
      <c r="M4145" s="2">
        <f t="shared" si="384"/>
        <v>204</v>
      </c>
      <c r="O4145" s="2" t="str">
        <f t="shared" si="385"/>
        <v/>
      </c>
      <c r="P4145" s="2" t="str">
        <f>IF(ISNUMBER(O4145),SUMIFS(O$1:$O4145,A$1:$A4145,A4145,C$1:$C4145,C4145,G$1:$G4145,G4145,E$1:$E4145,E4145),"")</f>
        <v/>
      </c>
      <c r="U4145" t="str">
        <f t="shared" si="386"/>
        <v/>
      </c>
      <c r="AA4145">
        <v>24.2</v>
      </c>
      <c r="AB4145">
        <v>3.9E-2</v>
      </c>
      <c r="AC4145" s="2">
        <f t="shared" si="387"/>
        <v>3.9E-2</v>
      </c>
      <c r="AH4145" s="2" t="str">
        <f t="shared" si="388"/>
        <v/>
      </c>
      <c r="AI4145" s="2" t="str">
        <f>IF(ISNUMBER(AH4145),SUMIFS($AH$1:AH4145,$A$1:A4145,A4145,C$1:$C4145,C4145,$G$1:G4145,G4145,$E$1:E4145,E4145),"")</f>
        <v/>
      </c>
      <c r="AJ4145">
        <f t="shared" si="389"/>
        <v>6</v>
      </c>
    </row>
    <row r="4146" spans="1:36" x14ac:dyDescent="0.25">
      <c r="A4146" s="14" t="s">
        <v>82</v>
      </c>
      <c r="B4146" t="s">
        <v>80</v>
      </c>
      <c r="C4146" t="s">
        <v>79</v>
      </c>
      <c r="D4146" s="13">
        <v>42128</v>
      </c>
      <c r="E4146">
        <v>1</v>
      </c>
      <c r="F4146">
        <v>350</v>
      </c>
      <c r="G4146" s="2" t="s">
        <v>89</v>
      </c>
      <c r="H4146" s="2" t="s">
        <v>13</v>
      </c>
      <c r="I4146">
        <v>5</v>
      </c>
      <c r="J4146" s="2" t="s">
        <v>88</v>
      </c>
      <c r="K4146" s="2">
        <v>315</v>
      </c>
      <c r="L4146" s="2">
        <v>2236</v>
      </c>
      <c r="M4146" s="2">
        <f t="shared" si="384"/>
        <v>223.6</v>
      </c>
      <c r="O4146" s="2" t="str">
        <f t="shared" si="385"/>
        <v/>
      </c>
      <c r="P4146" s="2" t="str">
        <f>IF(ISNUMBER(O4146),SUMIFS(O$1:$O4146,A$1:$A4146,A4146,C$1:$C4146,C4146,G$1:$G4146,G4146,E$1:$E4146,E4146),"")</f>
        <v/>
      </c>
      <c r="U4146" t="str">
        <f t="shared" si="386"/>
        <v/>
      </c>
      <c r="AA4146">
        <v>25.2</v>
      </c>
      <c r="AB4146">
        <v>0.04</v>
      </c>
      <c r="AC4146" s="2">
        <f t="shared" si="387"/>
        <v>0.04</v>
      </c>
      <c r="AH4146" s="2" t="str">
        <f t="shared" si="388"/>
        <v/>
      </c>
      <c r="AI4146" s="2" t="str">
        <f>IF(ISNUMBER(AH4146),SUMIFS($AH$1:AH4146,$A$1:A4146,A4146,C$1:$C4146,C4146,$G$1:G4146,G4146,$E$1:E4146,E4146),"")</f>
        <v/>
      </c>
      <c r="AJ4146">
        <f t="shared" si="389"/>
        <v>6</v>
      </c>
    </row>
    <row r="4147" spans="1:36" x14ac:dyDescent="0.25">
      <c r="A4147" s="14" t="s">
        <v>81</v>
      </c>
      <c r="B4147" t="s">
        <v>80</v>
      </c>
      <c r="C4147" t="s">
        <v>79</v>
      </c>
      <c r="D4147" s="13">
        <v>42128</v>
      </c>
      <c r="E4147">
        <v>1</v>
      </c>
      <c r="F4147">
        <v>500</v>
      </c>
      <c r="G4147" s="2" t="s">
        <v>89</v>
      </c>
      <c r="H4147" s="2" t="s">
        <v>13</v>
      </c>
      <c r="I4147">
        <v>5</v>
      </c>
      <c r="J4147" s="2" t="s">
        <v>88</v>
      </c>
      <c r="K4147" s="2">
        <v>450</v>
      </c>
      <c r="L4147" s="2">
        <v>2376</v>
      </c>
      <c r="M4147" s="2">
        <f t="shared" si="384"/>
        <v>237.6</v>
      </c>
      <c r="O4147" s="2" t="str">
        <f t="shared" si="385"/>
        <v/>
      </c>
      <c r="P4147" s="2" t="str">
        <f>IF(ISNUMBER(O4147),SUMIFS(O$1:$O4147,A$1:$A4147,A4147,C$1:$C4147,C4147,G$1:$G4147,G4147,E$1:$E4147,E4147),"")</f>
        <v/>
      </c>
      <c r="U4147" t="str">
        <f t="shared" si="386"/>
        <v/>
      </c>
      <c r="AA4147">
        <v>24.5</v>
      </c>
      <c r="AB4147">
        <v>3.9E-2</v>
      </c>
      <c r="AC4147" s="2">
        <f t="shared" si="387"/>
        <v>3.9E-2</v>
      </c>
      <c r="AH4147" s="2" t="str">
        <f t="shared" si="388"/>
        <v/>
      </c>
      <c r="AI4147" s="2" t="str">
        <f>IF(ISNUMBER(AH4147),SUMIFS($AH$1:AH4147,$A$1:A4147,A4147,C$1:$C4147,C4147,$G$1:G4147,G4147,$E$1:E4147,E4147),"")</f>
        <v/>
      </c>
      <c r="AJ4147">
        <f t="shared" si="389"/>
        <v>6</v>
      </c>
    </row>
    <row r="4148" spans="1:36" x14ac:dyDescent="0.25">
      <c r="A4148" s="14" t="s">
        <v>86</v>
      </c>
      <c r="B4148" t="s">
        <v>80</v>
      </c>
      <c r="C4148" t="s">
        <v>79</v>
      </c>
      <c r="D4148" s="13">
        <v>42128</v>
      </c>
      <c r="E4148">
        <v>2</v>
      </c>
      <c r="F4148">
        <v>0</v>
      </c>
      <c r="G4148" s="2" t="s">
        <v>89</v>
      </c>
      <c r="H4148" s="2" t="s">
        <v>13</v>
      </c>
      <c r="I4148">
        <v>5</v>
      </c>
      <c r="J4148" s="2" t="s">
        <v>88</v>
      </c>
      <c r="K4148" s="2">
        <v>0</v>
      </c>
      <c r="L4148" s="2">
        <v>1732</v>
      </c>
      <c r="M4148" s="2">
        <f t="shared" si="384"/>
        <v>173.2</v>
      </c>
      <c r="O4148" s="2" t="str">
        <f t="shared" si="385"/>
        <v/>
      </c>
      <c r="P4148" s="2" t="str">
        <f>IF(ISNUMBER(O4148),SUMIFS(O$1:$O4148,A$1:$A4148,A4148,C$1:$C4148,C4148,G$1:$G4148,G4148,E$1:$E4148,E4148),"")</f>
        <v/>
      </c>
      <c r="U4148" t="str">
        <f t="shared" si="386"/>
        <v/>
      </c>
      <c r="AA4148">
        <v>19.7</v>
      </c>
      <c r="AB4148">
        <v>3.2000000000000001E-2</v>
      </c>
      <c r="AC4148" s="2">
        <f t="shared" si="387"/>
        <v>3.2000000000000001E-2</v>
      </c>
      <c r="AH4148" s="2" t="str">
        <f t="shared" si="388"/>
        <v/>
      </c>
      <c r="AI4148" s="2" t="str">
        <f>IF(ISNUMBER(AH4148),SUMIFS($AH$1:AH4148,$A$1:A4148,A4148,C$1:$C4148,C4148,$G$1:G4148,G4148,$E$1:E4148,E4148),"")</f>
        <v/>
      </c>
      <c r="AJ4148">
        <f t="shared" si="389"/>
        <v>6</v>
      </c>
    </row>
    <row r="4149" spans="1:36" x14ac:dyDescent="0.25">
      <c r="A4149" s="14" t="s">
        <v>85</v>
      </c>
      <c r="B4149" t="s">
        <v>80</v>
      </c>
      <c r="C4149" t="s">
        <v>79</v>
      </c>
      <c r="D4149" s="13">
        <v>42128</v>
      </c>
      <c r="E4149">
        <v>2</v>
      </c>
      <c r="F4149">
        <v>50</v>
      </c>
      <c r="G4149" s="2" t="s">
        <v>89</v>
      </c>
      <c r="H4149" s="2" t="s">
        <v>13</v>
      </c>
      <c r="I4149">
        <v>5</v>
      </c>
      <c r="J4149" s="2" t="s">
        <v>88</v>
      </c>
      <c r="K4149" s="2">
        <v>45</v>
      </c>
      <c r="L4149" s="2">
        <v>1676</v>
      </c>
      <c r="M4149" s="2">
        <f t="shared" si="384"/>
        <v>167.6</v>
      </c>
      <c r="O4149" s="2" t="str">
        <f t="shared" si="385"/>
        <v/>
      </c>
      <c r="P4149" s="2" t="str">
        <f>IF(ISNUMBER(O4149),SUMIFS(O$1:$O4149,A$1:$A4149,A4149,C$1:$C4149,C4149,G$1:$G4149,G4149,E$1:$E4149,E4149),"")</f>
        <v/>
      </c>
      <c r="U4149" t="str">
        <f t="shared" si="386"/>
        <v/>
      </c>
      <c r="AA4149">
        <v>20.399999999999999</v>
      </c>
      <c r="AB4149">
        <v>3.3000000000000002E-2</v>
      </c>
      <c r="AC4149" s="2">
        <f t="shared" si="387"/>
        <v>3.3000000000000002E-2</v>
      </c>
      <c r="AH4149" s="2" t="str">
        <f t="shared" si="388"/>
        <v/>
      </c>
      <c r="AI4149" s="2" t="str">
        <f>IF(ISNUMBER(AH4149),SUMIFS($AH$1:AH4149,$A$1:A4149,A4149,C$1:$C4149,C4149,$G$1:G4149,G4149,$E$1:E4149,E4149),"")</f>
        <v/>
      </c>
      <c r="AJ4149">
        <f t="shared" si="389"/>
        <v>6</v>
      </c>
    </row>
    <row r="4150" spans="1:36" x14ac:dyDescent="0.25">
      <c r="A4150" s="14" t="s">
        <v>84</v>
      </c>
      <c r="B4150" t="s">
        <v>80</v>
      </c>
      <c r="C4150" t="s">
        <v>79</v>
      </c>
      <c r="D4150" s="13">
        <v>42128</v>
      </c>
      <c r="E4150">
        <v>2</v>
      </c>
      <c r="F4150">
        <v>100</v>
      </c>
      <c r="G4150" s="2" t="s">
        <v>89</v>
      </c>
      <c r="H4150" s="2" t="s">
        <v>13</v>
      </c>
      <c r="I4150">
        <v>5</v>
      </c>
      <c r="J4150" s="2" t="s">
        <v>88</v>
      </c>
      <c r="K4150" s="2">
        <v>90</v>
      </c>
      <c r="L4150" s="2">
        <v>2040</v>
      </c>
      <c r="M4150" s="2">
        <f t="shared" si="384"/>
        <v>204</v>
      </c>
      <c r="O4150" s="2" t="str">
        <f t="shared" si="385"/>
        <v/>
      </c>
      <c r="P4150" s="2" t="str">
        <f>IF(ISNUMBER(O4150),SUMIFS(O$1:$O4150,A$1:$A4150,A4150,C$1:$C4150,C4150,G$1:$G4150,G4150,E$1:$E4150,E4150),"")</f>
        <v/>
      </c>
      <c r="U4150" t="str">
        <f t="shared" si="386"/>
        <v/>
      </c>
      <c r="AA4150">
        <v>20.5</v>
      </c>
      <c r="AB4150">
        <v>3.3000000000000002E-2</v>
      </c>
      <c r="AC4150" s="2">
        <f t="shared" si="387"/>
        <v>3.3000000000000002E-2</v>
      </c>
      <c r="AH4150" s="2" t="str">
        <f t="shared" si="388"/>
        <v/>
      </c>
      <c r="AI4150" s="2" t="str">
        <f>IF(ISNUMBER(AH4150),SUMIFS($AH$1:AH4150,$A$1:A4150,A4150,C$1:$C4150,C4150,$G$1:G4150,G4150,$E$1:E4150,E4150),"")</f>
        <v/>
      </c>
      <c r="AJ4150">
        <f t="shared" si="389"/>
        <v>6</v>
      </c>
    </row>
    <row r="4151" spans="1:36" x14ac:dyDescent="0.25">
      <c r="A4151" s="14" t="s">
        <v>83</v>
      </c>
      <c r="B4151" t="s">
        <v>80</v>
      </c>
      <c r="C4151" t="s">
        <v>79</v>
      </c>
      <c r="D4151" s="13">
        <v>42128</v>
      </c>
      <c r="E4151">
        <v>2</v>
      </c>
      <c r="F4151">
        <v>200</v>
      </c>
      <c r="G4151" s="2" t="s">
        <v>89</v>
      </c>
      <c r="H4151" s="2" t="s">
        <v>13</v>
      </c>
      <c r="I4151">
        <v>5</v>
      </c>
      <c r="J4151" s="2" t="s">
        <v>88</v>
      </c>
      <c r="K4151" s="2">
        <v>180</v>
      </c>
      <c r="L4151" s="2">
        <v>1928</v>
      </c>
      <c r="M4151" s="2">
        <f t="shared" si="384"/>
        <v>192.8</v>
      </c>
      <c r="O4151" s="2" t="str">
        <f t="shared" si="385"/>
        <v/>
      </c>
      <c r="P4151" s="2" t="str">
        <f>IF(ISNUMBER(O4151),SUMIFS(O$1:$O4151,A$1:$A4151,A4151,C$1:$C4151,C4151,G$1:$G4151,G4151,E$1:$E4151,E4151),"")</f>
        <v/>
      </c>
      <c r="U4151" t="str">
        <f t="shared" si="386"/>
        <v/>
      </c>
      <c r="AA4151">
        <v>20.8</v>
      </c>
      <c r="AB4151">
        <v>3.3000000000000002E-2</v>
      </c>
      <c r="AC4151" s="2">
        <f t="shared" si="387"/>
        <v>3.3000000000000002E-2</v>
      </c>
      <c r="AH4151" s="2" t="str">
        <f t="shared" si="388"/>
        <v/>
      </c>
      <c r="AI4151" s="2" t="str">
        <f>IF(ISNUMBER(AH4151),SUMIFS($AH$1:AH4151,$A$1:A4151,A4151,C$1:$C4151,C4151,$G$1:G4151,G4151,$E$1:E4151,E4151),"")</f>
        <v/>
      </c>
      <c r="AJ4151">
        <f t="shared" si="389"/>
        <v>6</v>
      </c>
    </row>
    <row r="4152" spans="1:36" x14ac:dyDescent="0.25">
      <c r="A4152" s="14" t="s">
        <v>82</v>
      </c>
      <c r="B4152" t="s">
        <v>80</v>
      </c>
      <c r="C4152" t="s">
        <v>79</v>
      </c>
      <c r="D4152" s="13">
        <v>42128</v>
      </c>
      <c r="E4152">
        <v>2</v>
      </c>
      <c r="F4152">
        <v>350</v>
      </c>
      <c r="G4152" s="2" t="s">
        <v>89</v>
      </c>
      <c r="H4152" s="2" t="s">
        <v>13</v>
      </c>
      <c r="I4152">
        <v>5</v>
      </c>
      <c r="J4152" s="2" t="s">
        <v>88</v>
      </c>
      <c r="K4152" s="2">
        <v>315</v>
      </c>
      <c r="L4152" s="2">
        <v>2264</v>
      </c>
      <c r="M4152" s="2">
        <f t="shared" si="384"/>
        <v>226.4</v>
      </c>
      <c r="O4152" s="2" t="str">
        <f t="shared" si="385"/>
        <v/>
      </c>
      <c r="P4152" s="2" t="str">
        <f>IF(ISNUMBER(O4152),SUMIFS(O$1:$O4152,A$1:$A4152,A4152,C$1:$C4152,C4152,G$1:$G4152,G4152,E$1:$E4152,E4152),"")</f>
        <v/>
      </c>
      <c r="U4152" t="str">
        <f t="shared" si="386"/>
        <v/>
      </c>
      <c r="AA4152">
        <v>19.7</v>
      </c>
      <c r="AB4152">
        <v>3.2000000000000001E-2</v>
      </c>
      <c r="AC4152" s="2">
        <f t="shared" si="387"/>
        <v>3.2000000000000001E-2</v>
      </c>
      <c r="AH4152" s="2" t="str">
        <f t="shared" si="388"/>
        <v/>
      </c>
      <c r="AI4152" s="2" t="str">
        <f>IF(ISNUMBER(AH4152),SUMIFS($AH$1:AH4152,$A$1:A4152,A4152,C$1:$C4152,C4152,$G$1:G4152,G4152,$E$1:E4152,E4152),"")</f>
        <v/>
      </c>
      <c r="AJ4152">
        <f t="shared" si="389"/>
        <v>6</v>
      </c>
    </row>
    <row r="4153" spans="1:36" x14ac:dyDescent="0.25">
      <c r="A4153" s="14" t="s">
        <v>81</v>
      </c>
      <c r="B4153" t="s">
        <v>80</v>
      </c>
      <c r="C4153" t="s">
        <v>79</v>
      </c>
      <c r="D4153" s="13">
        <v>42128</v>
      </c>
      <c r="E4153">
        <v>2</v>
      </c>
      <c r="F4153">
        <v>500</v>
      </c>
      <c r="G4153" s="2" t="s">
        <v>89</v>
      </c>
      <c r="H4153" s="2" t="s">
        <v>13</v>
      </c>
      <c r="I4153">
        <v>5</v>
      </c>
      <c r="J4153" s="2" t="s">
        <v>88</v>
      </c>
      <c r="K4153" s="2">
        <v>450</v>
      </c>
      <c r="L4153" s="2">
        <v>2208</v>
      </c>
      <c r="M4153" s="2">
        <f t="shared" si="384"/>
        <v>220.8</v>
      </c>
      <c r="O4153" s="2" t="str">
        <f t="shared" si="385"/>
        <v/>
      </c>
      <c r="P4153" s="2" t="str">
        <f>IF(ISNUMBER(O4153),SUMIFS(O$1:$O4153,A$1:$A4153,A4153,C$1:$C4153,C4153,G$1:$G4153,G4153,E$1:$E4153,E4153),"")</f>
        <v/>
      </c>
      <c r="U4153" t="str">
        <f t="shared" si="386"/>
        <v/>
      </c>
      <c r="AA4153">
        <v>22.6</v>
      </c>
      <c r="AB4153">
        <v>3.6000000000000004E-2</v>
      </c>
      <c r="AC4153" s="2">
        <f t="shared" si="387"/>
        <v>3.6000000000000004E-2</v>
      </c>
      <c r="AH4153" s="2" t="str">
        <f t="shared" si="388"/>
        <v/>
      </c>
      <c r="AI4153" s="2" t="str">
        <f>IF(ISNUMBER(AH4153),SUMIFS($AH$1:AH4153,$A$1:A4153,A4153,C$1:$C4153,C4153,$G$1:G4153,G4153,$E$1:E4153,E4153),"")</f>
        <v/>
      </c>
      <c r="AJ4153">
        <f t="shared" si="389"/>
        <v>6</v>
      </c>
    </row>
    <row r="4154" spans="1:36" x14ac:dyDescent="0.25">
      <c r="A4154" s="14" t="s">
        <v>86</v>
      </c>
      <c r="B4154" t="s">
        <v>80</v>
      </c>
      <c r="C4154" t="s">
        <v>79</v>
      </c>
      <c r="D4154" s="13">
        <v>42128</v>
      </c>
      <c r="E4154">
        <v>3</v>
      </c>
      <c r="F4154">
        <v>0</v>
      </c>
      <c r="G4154" s="2" t="s">
        <v>89</v>
      </c>
      <c r="H4154" s="2" t="s">
        <v>13</v>
      </c>
      <c r="I4154">
        <v>5</v>
      </c>
      <c r="J4154" s="2" t="s">
        <v>88</v>
      </c>
      <c r="K4154" s="2">
        <v>0</v>
      </c>
      <c r="L4154" s="2">
        <v>1704</v>
      </c>
      <c r="M4154" s="2">
        <f t="shared" si="384"/>
        <v>170.4</v>
      </c>
      <c r="O4154" s="2" t="str">
        <f t="shared" si="385"/>
        <v/>
      </c>
      <c r="P4154" s="2" t="str">
        <f>IF(ISNUMBER(O4154),SUMIFS(O$1:$O4154,A$1:$A4154,A4154,C$1:$C4154,C4154,G$1:$G4154,G4154,E$1:$E4154,E4154),"")</f>
        <v/>
      </c>
      <c r="U4154" t="str">
        <f t="shared" si="386"/>
        <v/>
      </c>
      <c r="AA4154">
        <v>16.2</v>
      </c>
      <c r="AB4154">
        <v>2.6000000000000002E-2</v>
      </c>
      <c r="AC4154" s="2">
        <f t="shared" si="387"/>
        <v>2.6000000000000002E-2</v>
      </c>
      <c r="AH4154" s="2" t="str">
        <f t="shared" si="388"/>
        <v/>
      </c>
      <c r="AI4154" s="2" t="str">
        <f>IF(ISNUMBER(AH4154),SUMIFS($AH$1:AH4154,$A$1:A4154,A4154,C$1:$C4154,C4154,$G$1:G4154,G4154,$E$1:E4154,E4154),"")</f>
        <v/>
      </c>
      <c r="AJ4154">
        <f t="shared" si="389"/>
        <v>6</v>
      </c>
    </row>
    <row r="4155" spans="1:36" x14ac:dyDescent="0.25">
      <c r="A4155" s="14" t="s">
        <v>85</v>
      </c>
      <c r="B4155" t="s">
        <v>80</v>
      </c>
      <c r="C4155" t="s">
        <v>79</v>
      </c>
      <c r="D4155" s="13">
        <v>42128</v>
      </c>
      <c r="E4155">
        <v>3</v>
      </c>
      <c r="F4155">
        <v>50</v>
      </c>
      <c r="G4155" s="2" t="s">
        <v>89</v>
      </c>
      <c r="H4155" s="2" t="s">
        <v>13</v>
      </c>
      <c r="I4155">
        <v>5</v>
      </c>
      <c r="J4155" s="2" t="s">
        <v>88</v>
      </c>
      <c r="K4155" s="2">
        <v>45</v>
      </c>
      <c r="L4155" s="2">
        <v>1648</v>
      </c>
      <c r="M4155" s="2">
        <f t="shared" si="384"/>
        <v>164.8</v>
      </c>
      <c r="O4155" s="2" t="str">
        <f t="shared" si="385"/>
        <v/>
      </c>
      <c r="P4155" s="2" t="str">
        <f>IF(ISNUMBER(O4155),SUMIFS(O$1:$O4155,A$1:$A4155,A4155,C$1:$C4155,C4155,G$1:$G4155,G4155,E$1:$E4155,E4155),"")</f>
        <v/>
      </c>
      <c r="U4155" t="str">
        <f t="shared" si="386"/>
        <v/>
      </c>
      <c r="AA4155">
        <v>20.2</v>
      </c>
      <c r="AB4155">
        <v>3.2000000000000001E-2</v>
      </c>
      <c r="AC4155" s="2">
        <f t="shared" si="387"/>
        <v>3.2000000000000001E-2</v>
      </c>
      <c r="AH4155" s="2" t="str">
        <f t="shared" si="388"/>
        <v/>
      </c>
      <c r="AI4155" s="2" t="str">
        <f>IF(ISNUMBER(AH4155),SUMIFS($AH$1:AH4155,$A$1:A4155,A4155,C$1:$C4155,C4155,$G$1:G4155,G4155,$E$1:E4155,E4155),"")</f>
        <v/>
      </c>
      <c r="AJ4155">
        <f t="shared" si="389"/>
        <v>6</v>
      </c>
    </row>
    <row r="4156" spans="1:36" x14ac:dyDescent="0.25">
      <c r="A4156" s="14" t="s">
        <v>84</v>
      </c>
      <c r="B4156" t="s">
        <v>80</v>
      </c>
      <c r="C4156" t="s">
        <v>79</v>
      </c>
      <c r="D4156" s="13">
        <v>42128</v>
      </c>
      <c r="E4156">
        <v>3</v>
      </c>
      <c r="F4156">
        <v>100</v>
      </c>
      <c r="G4156" s="2" t="s">
        <v>89</v>
      </c>
      <c r="H4156" s="2" t="s">
        <v>13</v>
      </c>
      <c r="I4156">
        <v>5</v>
      </c>
      <c r="J4156" s="2" t="s">
        <v>88</v>
      </c>
      <c r="K4156" s="2">
        <v>90</v>
      </c>
      <c r="L4156" s="2">
        <v>1676</v>
      </c>
      <c r="M4156" s="2">
        <f t="shared" si="384"/>
        <v>167.6</v>
      </c>
      <c r="O4156" s="2" t="str">
        <f t="shared" si="385"/>
        <v/>
      </c>
      <c r="P4156" s="2" t="str">
        <f>IF(ISNUMBER(O4156),SUMIFS(O$1:$O4156,A$1:$A4156,A4156,C$1:$C4156,C4156,G$1:$G4156,G4156,E$1:$E4156,E4156),"")</f>
        <v/>
      </c>
      <c r="U4156" t="str">
        <f t="shared" si="386"/>
        <v/>
      </c>
      <c r="AA4156">
        <v>19.100000000000001</v>
      </c>
      <c r="AB4156">
        <v>3.1E-2</v>
      </c>
      <c r="AC4156" s="2">
        <f t="shared" si="387"/>
        <v>3.1E-2</v>
      </c>
      <c r="AH4156" s="2" t="str">
        <f t="shared" si="388"/>
        <v/>
      </c>
      <c r="AI4156" s="2" t="str">
        <f>IF(ISNUMBER(AH4156),SUMIFS($AH$1:AH4156,$A$1:A4156,A4156,C$1:$C4156,C4156,$G$1:G4156,G4156,$E$1:E4156,E4156),"")</f>
        <v/>
      </c>
      <c r="AJ4156">
        <f t="shared" si="389"/>
        <v>6</v>
      </c>
    </row>
    <row r="4157" spans="1:36" x14ac:dyDescent="0.25">
      <c r="A4157" s="14" t="s">
        <v>83</v>
      </c>
      <c r="B4157" t="s">
        <v>80</v>
      </c>
      <c r="C4157" t="s">
        <v>79</v>
      </c>
      <c r="D4157" s="13">
        <v>42128</v>
      </c>
      <c r="E4157">
        <v>3</v>
      </c>
      <c r="F4157">
        <v>200</v>
      </c>
      <c r="G4157" s="2" t="s">
        <v>89</v>
      </c>
      <c r="H4157" s="2" t="s">
        <v>13</v>
      </c>
      <c r="I4157">
        <v>5</v>
      </c>
      <c r="J4157" s="2" t="s">
        <v>88</v>
      </c>
      <c r="K4157" s="2">
        <v>180</v>
      </c>
      <c r="L4157" s="2">
        <v>1816</v>
      </c>
      <c r="M4157" s="2">
        <f t="shared" si="384"/>
        <v>181.6</v>
      </c>
      <c r="O4157" s="2" t="str">
        <f t="shared" si="385"/>
        <v/>
      </c>
      <c r="P4157" s="2" t="str">
        <f>IF(ISNUMBER(O4157),SUMIFS(O$1:$O4157,A$1:$A4157,A4157,C$1:$C4157,C4157,G$1:$G4157,G4157,E$1:$E4157,E4157),"")</f>
        <v/>
      </c>
      <c r="U4157" t="str">
        <f t="shared" si="386"/>
        <v/>
      </c>
      <c r="AA4157">
        <v>19.600000000000001</v>
      </c>
      <c r="AB4157">
        <v>3.1E-2</v>
      </c>
      <c r="AC4157" s="2">
        <f t="shared" si="387"/>
        <v>3.1E-2</v>
      </c>
      <c r="AH4157" s="2" t="str">
        <f t="shared" si="388"/>
        <v/>
      </c>
      <c r="AI4157" s="2" t="str">
        <f>IF(ISNUMBER(AH4157),SUMIFS($AH$1:AH4157,$A$1:A4157,A4157,C$1:$C4157,C4157,$G$1:G4157,G4157,$E$1:E4157,E4157),"")</f>
        <v/>
      </c>
      <c r="AJ4157">
        <f t="shared" si="389"/>
        <v>6</v>
      </c>
    </row>
    <row r="4158" spans="1:36" x14ac:dyDescent="0.25">
      <c r="A4158" s="14" t="s">
        <v>82</v>
      </c>
      <c r="B4158" t="s">
        <v>80</v>
      </c>
      <c r="C4158" t="s">
        <v>79</v>
      </c>
      <c r="D4158" s="13">
        <v>42128</v>
      </c>
      <c r="E4158">
        <v>3</v>
      </c>
      <c r="F4158">
        <v>350</v>
      </c>
      <c r="G4158" s="2" t="s">
        <v>89</v>
      </c>
      <c r="H4158" s="2" t="s">
        <v>13</v>
      </c>
      <c r="I4158">
        <v>5</v>
      </c>
      <c r="J4158" s="2" t="s">
        <v>88</v>
      </c>
      <c r="K4158" s="2">
        <v>315</v>
      </c>
      <c r="L4158" s="2">
        <v>2152</v>
      </c>
      <c r="M4158" s="2">
        <f t="shared" si="384"/>
        <v>215.2</v>
      </c>
      <c r="O4158" s="2" t="str">
        <f t="shared" si="385"/>
        <v/>
      </c>
      <c r="P4158" s="2" t="str">
        <f>IF(ISNUMBER(O4158),SUMIFS(O$1:$O4158,A$1:$A4158,A4158,C$1:$C4158,C4158,G$1:$G4158,G4158,E$1:$E4158,E4158),"")</f>
        <v/>
      </c>
      <c r="U4158" t="str">
        <f t="shared" si="386"/>
        <v/>
      </c>
      <c r="AA4158">
        <v>22</v>
      </c>
      <c r="AB4158">
        <v>3.5000000000000003E-2</v>
      </c>
      <c r="AC4158" s="2">
        <f t="shared" si="387"/>
        <v>3.5000000000000003E-2</v>
      </c>
      <c r="AH4158" s="2" t="str">
        <f t="shared" si="388"/>
        <v/>
      </c>
      <c r="AI4158" s="2" t="str">
        <f>IF(ISNUMBER(AH4158),SUMIFS($AH$1:AH4158,$A$1:A4158,A4158,C$1:$C4158,C4158,$G$1:G4158,G4158,$E$1:E4158,E4158),"")</f>
        <v/>
      </c>
      <c r="AJ4158">
        <f t="shared" si="389"/>
        <v>6</v>
      </c>
    </row>
    <row r="4159" spans="1:36" x14ac:dyDescent="0.25">
      <c r="A4159" s="14" t="s">
        <v>81</v>
      </c>
      <c r="B4159" t="s">
        <v>80</v>
      </c>
      <c r="C4159" t="s">
        <v>79</v>
      </c>
      <c r="D4159" s="13">
        <v>42128</v>
      </c>
      <c r="E4159">
        <v>3</v>
      </c>
      <c r="F4159">
        <v>500</v>
      </c>
      <c r="G4159" s="2" t="s">
        <v>89</v>
      </c>
      <c r="H4159" s="2" t="s">
        <v>13</v>
      </c>
      <c r="I4159">
        <v>5</v>
      </c>
      <c r="J4159" s="2" t="s">
        <v>88</v>
      </c>
      <c r="K4159" s="2">
        <v>450</v>
      </c>
      <c r="L4159" s="2">
        <v>2180</v>
      </c>
      <c r="M4159" s="2">
        <f t="shared" si="384"/>
        <v>218</v>
      </c>
      <c r="O4159" s="2" t="str">
        <f t="shared" si="385"/>
        <v/>
      </c>
      <c r="P4159" s="2" t="str">
        <f>IF(ISNUMBER(O4159),SUMIFS(O$1:$O4159,A$1:$A4159,A4159,C$1:$C4159,C4159,G$1:$G4159,G4159,E$1:$E4159,E4159),"")</f>
        <v/>
      </c>
      <c r="U4159" t="str">
        <f t="shared" si="386"/>
        <v/>
      </c>
      <c r="AA4159">
        <v>21.8</v>
      </c>
      <c r="AB4159">
        <v>3.5000000000000003E-2</v>
      </c>
      <c r="AC4159" s="2">
        <f t="shared" si="387"/>
        <v>3.5000000000000003E-2</v>
      </c>
      <c r="AH4159" s="2" t="str">
        <f t="shared" si="388"/>
        <v/>
      </c>
      <c r="AI4159" s="2" t="str">
        <f>IF(ISNUMBER(AH4159),SUMIFS($AH$1:AH4159,$A$1:A4159,A4159,C$1:$C4159,C4159,$G$1:G4159,G4159,$E$1:E4159,E4159),"")</f>
        <v/>
      </c>
      <c r="AJ4159">
        <f t="shared" si="389"/>
        <v>6</v>
      </c>
    </row>
    <row r="4160" spans="1:36" x14ac:dyDescent="0.25">
      <c r="A4160" s="14" t="s">
        <v>86</v>
      </c>
      <c r="B4160" t="s">
        <v>80</v>
      </c>
      <c r="C4160" t="s">
        <v>79</v>
      </c>
      <c r="D4160" s="13">
        <v>42136</v>
      </c>
      <c r="E4160">
        <v>1</v>
      </c>
      <c r="F4160">
        <v>0</v>
      </c>
      <c r="G4160" s="2" t="s">
        <v>89</v>
      </c>
      <c r="H4160" s="2" t="s">
        <v>13</v>
      </c>
      <c r="I4160">
        <v>5</v>
      </c>
      <c r="J4160" s="2" t="s">
        <v>88</v>
      </c>
      <c r="K4160" s="2">
        <v>0</v>
      </c>
      <c r="L4160" s="2">
        <v>1788</v>
      </c>
      <c r="M4160" s="2">
        <f t="shared" si="384"/>
        <v>178.8</v>
      </c>
      <c r="O4160" s="2" t="str">
        <f t="shared" si="385"/>
        <v/>
      </c>
      <c r="P4160" s="2" t="str">
        <f>IF(ISNUMBER(O4160),SUMIFS(O$1:$O4160,A$1:$A4160,A4160,C$1:$C4160,C4160,G$1:$G4160,G4160,E$1:$E4160,E4160),"")</f>
        <v/>
      </c>
      <c r="U4160" t="str">
        <f t="shared" si="386"/>
        <v/>
      </c>
      <c r="AA4160">
        <v>20</v>
      </c>
      <c r="AB4160">
        <v>3.2000000000000001E-2</v>
      </c>
      <c r="AC4160" s="2">
        <f t="shared" si="387"/>
        <v>3.2000000000000001E-2</v>
      </c>
      <c r="AH4160" s="2" t="str">
        <f t="shared" si="388"/>
        <v/>
      </c>
      <c r="AI4160" s="2" t="str">
        <f>IF(ISNUMBER(AH4160),SUMIFS($AH$1:AH4160,$A$1:A4160,A4160,C$1:$C4160,C4160,$G$1:G4160,G4160,$E$1:E4160,E4160),"")</f>
        <v/>
      </c>
      <c r="AJ4160">
        <f t="shared" si="389"/>
        <v>6</v>
      </c>
    </row>
    <row r="4161" spans="1:36" x14ac:dyDescent="0.25">
      <c r="A4161" s="14" t="s">
        <v>85</v>
      </c>
      <c r="B4161" t="s">
        <v>80</v>
      </c>
      <c r="C4161" t="s">
        <v>79</v>
      </c>
      <c r="D4161" s="13">
        <v>42136</v>
      </c>
      <c r="E4161">
        <v>1</v>
      </c>
      <c r="F4161">
        <v>50</v>
      </c>
      <c r="G4161" s="2" t="s">
        <v>89</v>
      </c>
      <c r="H4161" s="2" t="s">
        <v>13</v>
      </c>
      <c r="I4161">
        <v>5</v>
      </c>
      <c r="J4161" s="2" t="s">
        <v>88</v>
      </c>
      <c r="K4161" s="2">
        <v>45</v>
      </c>
      <c r="L4161" s="2">
        <v>1900</v>
      </c>
      <c r="M4161" s="2">
        <f t="shared" si="384"/>
        <v>190</v>
      </c>
      <c r="O4161" s="2" t="str">
        <f t="shared" si="385"/>
        <v/>
      </c>
      <c r="P4161" s="2" t="str">
        <f>IF(ISNUMBER(O4161),SUMIFS(O$1:$O4161,A$1:$A4161,A4161,C$1:$C4161,C4161,G$1:$G4161,G4161,E$1:$E4161,E4161),"")</f>
        <v/>
      </c>
      <c r="U4161" t="str">
        <f t="shared" si="386"/>
        <v/>
      </c>
      <c r="AA4161">
        <v>18.3</v>
      </c>
      <c r="AB4161">
        <v>2.8999999999999998E-2</v>
      </c>
      <c r="AC4161" s="2">
        <f t="shared" si="387"/>
        <v>2.8999999999999998E-2</v>
      </c>
      <c r="AH4161" s="2" t="str">
        <f t="shared" si="388"/>
        <v/>
      </c>
      <c r="AI4161" s="2" t="str">
        <f>IF(ISNUMBER(AH4161),SUMIFS($AH$1:AH4161,$A$1:A4161,A4161,C$1:$C4161,C4161,$G$1:G4161,G4161,$E$1:E4161,E4161),"")</f>
        <v/>
      </c>
      <c r="AJ4161">
        <f t="shared" si="389"/>
        <v>6</v>
      </c>
    </row>
    <row r="4162" spans="1:36" x14ac:dyDescent="0.25">
      <c r="A4162" s="14" t="s">
        <v>84</v>
      </c>
      <c r="B4162" t="s">
        <v>80</v>
      </c>
      <c r="C4162" t="s">
        <v>79</v>
      </c>
      <c r="D4162" s="13">
        <v>42136</v>
      </c>
      <c r="E4162">
        <v>1</v>
      </c>
      <c r="F4162">
        <v>100</v>
      </c>
      <c r="G4162" s="2" t="s">
        <v>89</v>
      </c>
      <c r="H4162" s="2" t="s">
        <v>13</v>
      </c>
      <c r="I4162">
        <v>5</v>
      </c>
      <c r="J4162" s="2" t="s">
        <v>88</v>
      </c>
      <c r="K4162" s="2">
        <v>90</v>
      </c>
      <c r="L4162" s="2">
        <v>1956</v>
      </c>
      <c r="M4162" s="2">
        <f t="shared" ref="M4162:M4225" si="390">IF(ISNUMBER(L4162),L4162/10,"")</f>
        <v>195.6</v>
      </c>
      <c r="O4162" s="2" t="str">
        <f t="shared" ref="O4162:O4225" si="391">IF(ISNUMBER(N4162),N4162/10,"")</f>
        <v/>
      </c>
      <c r="P4162" s="2" t="str">
        <f>IF(ISNUMBER(O4162),SUMIFS(O$1:$O4162,A$1:$A4162,A4162,C$1:$C4162,C4162,G$1:$G4162,G4162,E$1:$E4162,E4162),"")</f>
        <v/>
      </c>
      <c r="U4162" t="str">
        <f t="shared" ref="U4162:U4225" si="392">IF(ISNUMBER(R4162),R4162/100,"")</f>
        <v/>
      </c>
      <c r="AA4162">
        <v>20.6</v>
      </c>
      <c r="AB4162">
        <v>3.3000000000000002E-2</v>
      </c>
      <c r="AC4162" s="2">
        <f t="shared" ref="AC4162:AC4225" si="393">IF(ISNUMBER(AB4162),AB4162,"")</f>
        <v>3.3000000000000002E-2</v>
      </c>
      <c r="AH4162" s="2" t="str">
        <f t="shared" ref="AH4162:AH4225" si="394">IF(AND(ISNUMBER(AB4162),ISNUMBER(O4162)),ROUND(O4162*AB4162,3),"")</f>
        <v/>
      </c>
      <c r="AI4162" s="2" t="str">
        <f>IF(ISNUMBER(AH4162),SUMIFS($AH$1:AH4162,$A$1:A4162,A4162,C$1:$C4162,C4162,$G$1:G4162,G4162,$E$1:E4162,E4162),"")</f>
        <v/>
      </c>
      <c r="AJ4162">
        <f t="shared" ref="AJ4162:AJ4225" si="395">COUNT(K4162:AI4162)</f>
        <v>6</v>
      </c>
    </row>
    <row r="4163" spans="1:36" x14ac:dyDescent="0.25">
      <c r="A4163" s="14" t="s">
        <v>83</v>
      </c>
      <c r="B4163" t="s">
        <v>80</v>
      </c>
      <c r="C4163" t="s">
        <v>79</v>
      </c>
      <c r="D4163" s="13">
        <v>42136</v>
      </c>
      <c r="E4163">
        <v>1</v>
      </c>
      <c r="F4163">
        <v>200</v>
      </c>
      <c r="G4163" s="2" t="s">
        <v>89</v>
      </c>
      <c r="H4163" s="2" t="s">
        <v>13</v>
      </c>
      <c r="I4163">
        <v>5</v>
      </c>
      <c r="J4163" s="2" t="s">
        <v>88</v>
      </c>
      <c r="K4163" s="2">
        <v>180</v>
      </c>
      <c r="L4163" s="2">
        <v>2012</v>
      </c>
      <c r="M4163" s="2">
        <f t="shared" si="390"/>
        <v>201.2</v>
      </c>
      <c r="O4163" s="2" t="str">
        <f t="shared" si="391"/>
        <v/>
      </c>
      <c r="P4163" s="2" t="str">
        <f>IF(ISNUMBER(O4163),SUMIFS(O$1:$O4163,A$1:$A4163,A4163,C$1:$C4163,C4163,G$1:$G4163,G4163,E$1:$E4163,E4163),"")</f>
        <v/>
      </c>
      <c r="U4163" t="str">
        <f t="shared" si="392"/>
        <v/>
      </c>
      <c r="AA4163">
        <v>24.3</v>
      </c>
      <c r="AB4163">
        <v>3.9E-2</v>
      </c>
      <c r="AC4163" s="2">
        <f t="shared" si="393"/>
        <v>3.9E-2</v>
      </c>
      <c r="AH4163" s="2" t="str">
        <f t="shared" si="394"/>
        <v/>
      </c>
      <c r="AI4163" s="2" t="str">
        <f>IF(ISNUMBER(AH4163),SUMIFS($AH$1:AH4163,$A$1:A4163,A4163,C$1:$C4163,C4163,$G$1:G4163,G4163,$E$1:E4163,E4163),"")</f>
        <v/>
      </c>
      <c r="AJ4163">
        <f t="shared" si="395"/>
        <v>6</v>
      </c>
    </row>
    <row r="4164" spans="1:36" x14ac:dyDescent="0.25">
      <c r="A4164" s="14" t="s">
        <v>82</v>
      </c>
      <c r="B4164" t="s">
        <v>80</v>
      </c>
      <c r="C4164" t="s">
        <v>79</v>
      </c>
      <c r="D4164" s="13">
        <v>42136</v>
      </c>
      <c r="E4164">
        <v>1</v>
      </c>
      <c r="F4164">
        <v>350</v>
      </c>
      <c r="G4164" s="2" t="s">
        <v>89</v>
      </c>
      <c r="H4164" s="2" t="s">
        <v>13</v>
      </c>
      <c r="I4164">
        <v>5</v>
      </c>
      <c r="J4164" s="2" t="s">
        <v>88</v>
      </c>
      <c r="K4164" s="2">
        <v>315</v>
      </c>
      <c r="L4164" s="2">
        <v>2264</v>
      </c>
      <c r="M4164" s="2">
        <f t="shared" si="390"/>
        <v>226.4</v>
      </c>
      <c r="O4164" s="2" t="str">
        <f t="shared" si="391"/>
        <v/>
      </c>
      <c r="P4164" s="2" t="str">
        <f>IF(ISNUMBER(O4164),SUMIFS(O$1:$O4164,A$1:$A4164,A4164,C$1:$C4164,C4164,G$1:$G4164,G4164,E$1:$E4164,E4164),"")</f>
        <v/>
      </c>
      <c r="U4164" t="str">
        <f t="shared" si="392"/>
        <v/>
      </c>
      <c r="AA4164">
        <v>19.8</v>
      </c>
      <c r="AB4164">
        <v>3.2000000000000001E-2</v>
      </c>
      <c r="AC4164" s="2">
        <f t="shared" si="393"/>
        <v>3.2000000000000001E-2</v>
      </c>
      <c r="AH4164" s="2" t="str">
        <f t="shared" si="394"/>
        <v/>
      </c>
      <c r="AI4164" s="2" t="str">
        <f>IF(ISNUMBER(AH4164),SUMIFS($AH$1:AH4164,$A$1:A4164,A4164,C$1:$C4164,C4164,$G$1:G4164,G4164,$E$1:E4164,E4164),"")</f>
        <v/>
      </c>
      <c r="AJ4164">
        <f t="shared" si="395"/>
        <v>6</v>
      </c>
    </row>
    <row r="4165" spans="1:36" x14ac:dyDescent="0.25">
      <c r="A4165" s="14" t="s">
        <v>81</v>
      </c>
      <c r="B4165" t="s">
        <v>80</v>
      </c>
      <c r="C4165" t="s">
        <v>79</v>
      </c>
      <c r="D4165" s="13">
        <v>42136</v>
      </c>
      <c r="E4165">
        <v>1</v>
      </c>
      <c r="F4165">
        <v>500</v>
      </c>
      <c r="G4165" s="2" t="s">
        <v>89</v>
      </c>
      <c r="H4165" s="2" t="s">
        <v>13</v>
      </c>
      <c r="I4165">
        <v>5</v>
      </c>
      <c r="J4165" s="2" t="s">
        <v>88</v>
      </c>
      <c r="K4165" s="2">
        <v>450</v>
      </c>
      <c r="L4165" s="2">
        <v>2964</v>
      </c>
      <c r="M4165" s="2">
        <f t="shared" si="390"/>
        <v>296.39999999999998</v>
      </c>
      <c r="O4165" s="2" t="str">
        <f t="shared" si="391"/>
        <v/>
      </c>
      <c r="P4165" s="2" t="str">
        <f>IF(ISNUMBER(O4165),SUMIFS(O$1:$O4165,A$1:$A4165,A4165,C$1:$C4165,C4165,G$1:$G4165,G4165,E$1:$E4165,E4165),"")</f>
        <v/>
      </c>
      <c r="U4165" t="str">
        <f t="shared" si="392"/>
        <v/>
      </c>
      <c r="AA4165">
        <v>23</v>
      </c>
      <c r="AB4165">
        <v>3.7000000000000005E-2</v>
      </c>
      <c r="AC4165" s="2">
        <f t="shared" si="393"/>
        <v>3.7000000000000005E-2</v>
      </c>
      <c r="AH4165" s="2" t="str">
        <f t="shared" si="394"/>
        <v/>
      </c>
      <c r="AI4165" s="2" t="str">
        <f>IF(ISNUMBER(AH4165),SUMIFS($AH$1:AH4165,$A$1:A4165,A4165,C$1:$C4165,C4165,$G$1:G4165,G4165,$E$1:E4165,E4165),"")</f>
        <v/>
      </c>
      <c r="AJ4165">
        <f t="shared" si="395"/>
        <v>6</v>
      </c>
    </row>
    <row r="4166" spans="1:36" x14ac:dyDescent="0.25">
      <c r="A4166" s="14" t="s">
        <v>86</v>
      </c>
      <c r="B4166" t="s">
        <v>80</v>
      </c>
      <c r="C4166" t="s">
        <v>79</v>
      </c>
      <c r="D4166" s="13">
        <v>42136</v>
      </c>
      <c r="E4166">
        <v>2</v>
      </c>
      <c r="F4166">
        <v>0</v>
      </c>
      <c r="G4166" s="2" t="s">
        <v>89</v>
      </c>
      <c r="H4166" s="2" t="s">
        <v>13</v>
      </c>
      <c r="I4166">
        <v>5</v>
      </c>
      <c r="J4166" s="2" t="s">
        <v>88</v>
      </c>
      <c r="K4166" s="2">
        <v>0</v>
      </c>
      <c r="L4166" s="2">
        <v>1648</v>
      </c>
      <c r="M4166" s="2">
        <f t="shared" si="390"/>
        <v>164.8</v>
      </c>
      <c r="O4166" s="2" t="str">
        <f t="shared" si="391"/>
        <v/>
      </c>
      <c r="P4166" s="2" t="str">
        <f>IF(ISNUMBER(O4166),SUMIFS(O$1:$O4166,A$1:$A4166,A4166,C$1:$C4166,C4166,G$1:$G4166,G4166,E$1:$E4166,E4166),"")</f>
        <v/>
      </c>
      <c r="U4166" t="str">
        <f t="shared" si="392"/>
        <v/>
      </c>
      <c r="AA4166">
        <v>21.1</v>
      </c>
      <c r="AB4166">
        <v>3.4000000000000002E-2</v>
      </c>
      <c r="AC4166" s="2">
        <f t="shared" si="393"/>
        <v>3.4000000000000002E-2</v>
      </c>
      <c r="AH4166" s="2" t="str">
        <f t="shared" si="394"/>
        <v/>
      </c>
      <c r="AI4166" s="2" t="str">
        <f>IF(ISNUMBER(AH4166),SUMIFS($AH$1:AH4166,$A$1:A4166,A4166,C$1:$C4166,C4166,$G$1:G4166,G4166,$E$1:E4166,E4166),"")</f>
        <v/>
      </c>
      <c r="AJ4166">
        <f t="shared" si="395"/>
        <v>6</v>
      </c>
    </row>
    <row r="4167" spans="1:36" x14ac:dyDescent="0.25">
      <c r="A4167" s="14" t="s">
        <v>85</v>
      </c>
      <c r="B4167" t="s">
        <v>80</v>
      </c>
      <c r="C4167" t="s">
        <v>79</v>
      </c>
      <c r="D4167" s="13">
        <v>42136</v>
      </c>
      <c r="E4167">
        <v>2</v>
      </c>
      <c r="F4167">
        <v>50</v>
      </c>
      <c r="G4167" s="2" t="s">
        <v>89</v>
      </c>
      <c r="H4167" s="2" t="s">
        <v>13</v>
      </c>
      <c r="I4167">
        <v>5</v>
      </c>
      <c r="J4167" s="2" t="s">
        <v>88</v>
      </c>
      <c r="K4167" s="2">
        <v>45</v>
      </c>
      <c r="L4167" s="2">
        <v>1788</v>
      </c>
      <c r="M4167" s="2">
        <f t="shared" si="390"/>
        <v>178.8</v>
      </c>
      <c r="O4167" s="2" t="str">
        <f t="shared" si="391"/>
        <v/>
      </c>
      <c r="P4167" s="2" t="str">
        <f>IF(ISNUMBER(O4167),SUMIFS(O$1:$O4167,A$1:$A4167,A4167,C$1:$C4167,C4167,G$1:$G4167,G4167,E$1:$E4167,E4167),"")</f>
        <v/>
      </c>
      <c r="U4167" t="str">
        <f t="shared" si="392"/>
        <v/>
      </c>
      <c r="AA4167">
        <v>18.7</v>
      </c>
      <c r="AB4167">
        <v>0.03</v>
      </c>
      <c r="AC4167" s="2">
        <f t="shared" si="393"/>
        <v>0.03</v>
      </c>
      <c r="AH4167" s="2" t="str">
        <f t="shared" si="394"/>
        <v/>
      </c>
      <c r="AI4167" s="2" t="str">
        <f>IF(ISNUMBER(AH4167),SUMIFS($AH$1:AH4167,$A$1:A4167,A4167,C$1:$C4167,C4167,$G$1:G4167,G4167,$E$1:E4167,E4167),"")</f>
        <v/>
      </c>
      <c r="AJ4167">
        <f t="shared" si="395"/>
        <v>6</v>
      </c>
    </row>
    <row r="4168" spans="1:36" x14ac:dyDescent="0.25">
      <c r="A4168" s="14" t="s">
        <v>84</v>
      </c>
      <c r="B4168" t="s">
        <v>80</v>
      </c>
      <c r="C4168" t="s">
        <v>79</v>
      </c>
      <c r="D4168" s="13">
        <v>42136</v>
      </c>
      <c r="E4168">
        <v>2</v>
      </c>
      <c r="F4168">
        <v>100</v>
      </c>
      <c r="G4168" s="2" t="s">
        <v>89</v>
      </c>
      <c r="H4168" s="2" t="s">
        <v>13</v>
      </c>
      <c r="I4168">
        <v>5</v>
      </c>
      <c r="J4168" s="2" t="s">
        <v>88</v>
      </c>
      <c r="K4168" s="2">
        <v>90</v>
      </c>
      <c r="L4168" s="2">
        <v>2068</v>
      </c>
      <c r="M4168" s="2">
        <f t="shared" si="390"/>
        <v>206.8</v>
      </c>
      <c r="O4168" s="2" t="str">
        <f t="shared" si="391"/>
        <v/>
      </c>
      <c r="P4168" s="2" t="str">
        <f>IF(ISNUMBER(O4168),SUMIFS(O$1:$O4168,A$1:$A4168,A4168,C$1:$C4168,C4168,G$1:$G4168,G4168,E$1:$E4168,E4168),"")</f>
        <v/>
      </c>
      <c r="U4168" t="str">
        <f t="shared" si="392"/>
        <v/>
      </c>
      <c r="AA4168">
        <v>23</v>
      </c>
      <c r="AB4168">
        <v>3.7000000000000005E-2</v>
      </c>
      <c r="AC4168" s="2">
        <f t="shared" si="393"/>
        <v>3.7000000000000005E-2</v>
      </c>
      <c r="AH4168" s="2" t="str">
        <f t="shared" si="394"/>
        <v/>
      </c>
      <c r="AI4168" s="2" t="str">
        <f>IF(ISNUMBER(AH4168),SUMIFS($AH$1:AH4168,$A$1:A4168,A4168,C$1:$C4168,C4168,$G$1:G4168,G4168,$E$1:E4168,E4168),"")</f>
        <v/>
      </c>
      <c r="AJ4168">
        <f t="shared" si="395"/>
        <v>6</v>
      </c>
    </row>
    <row r="4169" spans="1:36" x14ac:dyDescent="0.25">
      <c r="A4169" s="14" t="s">
        <v>83</v>
      </c>
      <c r="B4169" t="s">
        <v>80</v>
      </c>
      <c r="C4169" t="s">
        <v>79</v>
      </c>
      <c r="D4169" s="13">
        <v>42136</v>
      </c>
      <c r="E4169">
        <v>2</v>
      </c>
      <c r="F4169">
        <v>200</v>
      </c>
      <c r="G4169" s="2" t="s">
        <v>89</v>
      </c>
      <c r="H4169" s="2" t="s">
        <v>13</v>
      </c>
      <c r="I4169">
        <v>5</v>
      </c>
      <c r="J4169" s="2" t="s">
        <v>88</v>
      </c>
      <c r="K4169" s="2">
        <v>180</v>
      </c>
      <c r="L4169" s="2">
        <v>2012</v>
      </c>
      <c r="M4169" s="2">
        <f t="shared" si="390"/>
        <v>201.2</v>
      </c>
      <c r="O4169" s="2" t="str">
        <f t="shared" si="391"/>
        <v/>
      </c>
      <c r="P4169" s="2" t="str">
        <f>IF(ISNUMBER(O4169),SUMIFS(O$1:$O4169,A$1:$A4169,A4169,C$1:$C4169,C4169,G$1:$G4169,G4169,E$1:$E4169,E4169),"")</f>
        <v/>
      </c>
      <c r="U4169" t="str">
        <f t="shared" si="392"/>
        <v/>
      </c>
      <c r="AA4169">
        <v>21.3</v>
      </c>
      <c r="AB4169">
        <v>3.4000000000000002E-2</v>
      </c>
      <c r="AC4169" s="2">
        <f t="shared" si="393"/>
        <v>3.4000000000000002E-2</v>
      </c>
      <c r="AH4169" s="2" t="str">
        <f t="shared" si="394"/>
        <v/>
      </c>
      <c r="AI4169" s="2" t="str">
        <f>IF(ISNUMBER(AH4169),SUMIFS($AH$1:AH4169,$A$1:A4169,A4169,C$1:$C4169,C4169,$G$1:G4169,G4169,$E$1:E4169,E4169),"")</f>
        <v/>
      </c>
      <c r="AJ4169">
        <f t="shared" si="395"/>
        <v>6</v>
      </c>
    </row>
    <row r="4170" spans="1:36" x14ac:dyDescent="0.25">
      <c r="A4170" s="14" t="s">
        <v>82</v>
      </c>
      <c r="B4170" t="s">
        <v>80</v>
      </c>
      <c r="C4170" t="s">
        <v>79</v>
      </c>
      <c r="D4170" s="13">
        <v>42136</v>
      </c>
      <c r="E4170">
        <v>2</v>
      </c>
      <c r="F4170">
        <v>350</v>
      </c>
      <c r="G4170" s="2" t="s">
        <v>89</v>
      </c>
      <c r="H4170" s="2" t="s">
        <v>13</v>
      </c>
      <c r="I4170">
        <v>5</v>
      </c>
      <c r="J4170" s="2" t="s">
        <v>88</v>
      </c>
      <c r="K4170" s="2">
        <v>315</v>
      </c>
      <c r="L4170" s="2">
        <v>2516</v>
      </c>
      <c r="M4170" s="2">
        <f t="shared" si="390"/>
        <v>251.6</v>
      </c>
      <c r="O4170" s="2" t="str">
        <f t="shared" si="391"/>
        <v/>
      </c>
      <c r="P4170" s="2" t="str">
        <f>IF(ISNUMBER(O4170),SUMIFS(O$1:$O4170,A$1:$A4170,A4170,C$1:$C4170,C4170,G$1:$G4170,G4170,E$1:$E4170,E4170),"")</f>
        <v/>
      </c>
      <c r="U4170" t="str">
        <f t="shared" si="392"/>
        <v/>
      </c>
      <c r="AA4170">
        <v>18.899999999999999</v>
      </c>
      <c r="AB4170">
        <v>0.03</v>
      </c>
      <c r="AC4170" s="2">
        <f t="shared" si="393"/>
        <v>0.03</v>
      </c>
      <c r="AH4170" s="2" t="str">
        <f t="shared" si="394"/>
        <v/>
      </c>
      <c r="AI4170" s="2" t="str">
        <f>IF(ISNUMBER(AH4170),SUMIFS($AH$1:AH4170,$A$1:A4170,A4170,C$1:$C4170,C4170,$G$1:G4170,G4170,$E$1:E4170,E4170),"")</f>
        <v/>
      </c>
      <c r="AJ4170">
        <f t="shared" si="395"/>
        <v>6</v>
      </c>
    </row>
    <row r="4171" spans="1:36" x14ac:dyDescent="0.25">
      <c r="A4171" s="14" t="s">
        <v>81</v>
      </c>
      <c r="B4171" t="s">
        <v>80</v>
      </c>
      <c r="C4171" t="s">
        <v>79</v>
      </c>
      <c r="D4171" s="13">
        <v>42136</v>
      </c>
      <c r="E4171">
        <v>2</v>
      </c>
      <c r="F4171">
        <v>500</v>
      </c>
      <c r="G4171" s="2" t="s">
        <v>89</v>
      </c>
      <c r="H4171" s="2" t="s">
        <v>13</v>
      </c>
      <c r="I4171">
        <v>5</v>
      </c>
      <c r="J4171" s="2" t="s">
        <v>88</v>
      </c>
      <c r="K4171" s="2">
        <v>450</v>
      </c>
      <c r="L4171" s="2">
        <v>2208</v>
      </c>
      <c r="M4171" s="2">
        <f t="shared" si="390"/>
        <v>220.8</v>
      </c>
      <c r="O4171" s="2" t="str">
        <f t="shared" si="391"/>
        <v/>
      </c>
      <c r="P4171" s="2" t="str">
        <f>IF(ISNUMBER(O4171),SUMIFS(O$1:$O4171,A$1:$A4171,A4171,C$1:$C4171,C4171,G$1:$G4171,G4171,E$1:$E4171,E4171),"")</f>
        <v/>
      </c>
      <c r="U4171" t="str">
        <f t="shared" si="392"/>
        <v/>
      </c>
      <c r="AA4171">
        <v>25.3</v>
      </c>
      <c r="AB4171">
        <v>4.0999999999999995E-2</v>
      </c>
      <c r="AC4171" s="2">
        <f t="shared" si="393"/>
        <v>4.0999999999999995E-2</v>
      </c>
      <c r="AH4171" s="2" t="str">
        <f t="shared" si="394"/>
        <v/>
      </c>
      <c r="AI4171" s="2" t="str">
        <f>IF(ISNUMBER(AH4171),SUMIFS($AH$1:AH4171,$A$1:A4171,A4171,C$1:$C4171,C4171,$G$1:G4171,G4171,$E$1:E4171,E4171),"")</f>
        <v/>
      </c>
      <c r="AJ4171">
        <f t="shared" si="395"/>
        <v>6</v>
      </c>
    </row>
    <row r="4172" spans="1:36" x14ac:dyDescent="0.25">
      <c r="A4172" s="14" t="s">
        <v>86</v>
      </c>
      <c r="B4172" t="s">
        <v>80</v>
      </c>
      <c r="C4172" t="s">
        <v>79</v>
      </c>
      <c r="D4172" s="13">
        <v>42136</v>
      </c>
      <c r="E4172">
        <v>3</v>
      </c>
      <c r="F4172">
        <v>0</v>
      </c>
      <c r="G4172" s="2" t="s">
        <v>89</v>
      </c>
      <c r="H4172" s="2" t="s">
        <v>13</v>
      </c>
      <c r="I4172">
        <v>5</v>
      </c>
      <c r="J4172" s="2" t="s">
        <v>88</v>
      </c>
      <c r="K4172" s="2">
        <v>0</v>
      </c>
      <c r="L4172" s="2"/>
      <c r="M4172" s="2" t="str">
        <f t="shared" si="390"/>
        <v/>
      </c>
      <c r="O4172" s="2" t="str">
        <f t="shared" si="391"/>
        <v/>
      </c>
      <c r="P4172" s="2" t="str">
        <f>IF(ISNUMBER(O4172),SUMIFS(O$1:$O4172,A$1:$A4172,A4172,C$1:$C4172,C4172,G$1:$G4172,G4172,E$1:$E4172,E4172),"")</f>
        <v/>
      </c>
      <c r="U4172" t="str">
        <f t="shared" si="392"/>
        <v/>
      </c>
      <c r="AC4172" s="2" t="str">
        <f t="shared" si="393"/>
        <v/>
      </c>
      <c r="AH4172" s="2" t="str">
        <f t="shared" si="394"/>
        <v/>
      </c>
      <c r="AI4172" s="2" t="str">
        <f>IF(ISNUMBER(AH4172),SUMIFS($AH$1:AH4172,$A$1:A4172,A4172,C$1:$C4172,C4172,$G$1:G4172,G4172,$E$1:E4172,E4172),"")</f>
        <v/>
      </c>
      <c r="AJ4172">
        <f t="shared" si="395"/>
        <v>1</v>
      </c>
    </row>
    <row r="4173" spans="1:36" x14ac:dyDescent="0.25">
      <c r="A4173" s="14" t="s">
        <v>85</v>
      </c>
      <c r="B4173" t="s">
        <v>80</v>
      </c>
      <c r="C4173" t="s">
        <v>79</v>
      </c>
      <c r="D4173" s="13">
        <v>42136</v>
      </c>
      <c r="E4173">
        <v>3</v>
      </c>
      <c r="F4173">
        <v>50</v>
      </c>
      <c r="G4173" s="2" t="s">
        <v>89</v>
      </c>
      <c r="H4173" s="2" t="s">
        <v>13</v>
      </c>
      <c r="I4173">
        <v>5</v>
      </c>
      <c r="J4173" s="2" t="s">
        <v>88</v>
      </c>
      <c r="K4173" s="2">
        <v>45</v>
      </c>
      <c r="L4173" s="2"/>
      <c r="M4173" s="2" t="str">
        <f t="shared" si="390"/>
        <v/>
      </c>
      <c r="O4173" s="2" t="str">
        <f t="shared" si="391"/>
        <v/>
      </c>
      <c r="P4173" s="2" t="str">
        <f>IF(ISNUMBER(O4173),SUMIFS(O$1:$O4173,A$1:$A4173,A4173,C$1:$C4173,C4173,G$1:$G4173,G4173,E$1:$E4173,E4173),"")</f>
        <v/>
      </c>
      <c r="U4173" t="str">
        <f t="shared" si="392"/>
        <v/>
      </c>
      <c r="AC4173" s="2" t="str">
        <f t="shared" si="393"/>
        <v/>
      </c>
      <c r="AH4173" s="2" t="str">
        <f t="shared" si="394"/>
        <v/>
      </c>
      <c r="AI4173" s="2" t="str">
        <f>IF(ISNUMBER(AH4173),SUMIFS($AH$1:AH4173,$A$1:A4173,A4173,C$1:$C4173,C4173,$G$1:G4173,G4173,$E$1:E4173,E4173),"")</f>
        <v/>
      </c>
      <c r="AJ4173">
        <f t="shared" si="395"/>
        <v>1</v>
      </c>
    </row>
    <row r="4174" spans="1:36" x14ac:dyDescent="0.25">
      <c r="A4174" s="14" t="s">
        <v>84</v>
      </c>
      <c r="B4174" t="s">
        <v>80</v>
      </c>
      <c r="C4174" t="s">
        <v>79</v>
      </c>
      <c r="D4174" s="13">
        <v>42136</v>
      </c>
      <c r="E4174">
        <v>3</v>
      </c>
      <c r="F4174">
        <v>100</v>
      </c>
      <c r="G4174" s="2" t="s">
        <v>89</v>
      </c>
      <c r="H4174" s="2" t="s">
        <v>13</v>
      </c>
      <c r="I4174">
        <v>5</v>
      </c>
      <c r="J4174" s="2" t="s">
        <v>88</v>
      </c>
      <c r="K4174" s="2">
        <v>90</v>
      </c>
      <c r="L4174" s="2"/>
      <c r="M4174" s="2" t="str">
        <f t="shared" si="390"/>
        <v/>
      </c>
      <c r="O4174" s="2" t="str">
        <f t="shared" si="391"/>
        <v/>
      </c>
      <c r="P4174" s="2" t="str">
        <f>IF(ISNUMBER(O4174),SUMIFS(O$1:$O4174,A$1:$A4174,A4174,C$1:$C4174,C4174,G$1:$G4174,G4174,E$1:$E4174,E4174),"")</f>
        <v/>
      </c>
      <c r="U4174" t="str">
        <f t="shared" si="392"/>
        <v/>
      </c>
      <c r="AC4174" s="2" t="str">
        <f t="shared" si="393"/>
        <v/>
      </c>
      <c r="AH4174" s="2" t="str">
        <f t="shared" si="394"/>
        <v/>
      </c>
      <c r="AI4174" s="2" t="str">
        <f>IF(ISNUMBER(AH4174),SUMIFS($AH$1:AH4174,$A$1:A4174,A4174,C$1:$C4174,C4174,$G$1:G4174,G4174,$E$1:E4174,E4174),"")</f>
        <v/>
      </c>
      <c r="AJ4174">
        <f t="shared" si="395"/>
        <v>1</v>
      </c>
    </row>
    <row r="4175" spans="1:36" x14ac:dyDescent="0.25">
      <c r="A4175" s="14" t="s">
        <v>83</v>
      </c>
      <c r="B4175" t="s">
        <v>80</v>
      </c>
      <c r="C4175" t="s">
        <v>79</v>
      </c>
      <c r="D4175" s="13">
        <v>42136</v>
      </c>
      <c r="E4175">
        <v>3</v>
      </c>
      <c r="F4175">
        <v>200</v>
      </c>
      <c r="G4175" s="2" t="s">
        <v>89</v>
      </c>
      <c r="H4175" s="2" t="s">
        <v>13</v>
      </c>
      <c r="I4175">
        <v>5</v>
      </c>
      <c r="J4175" s="2" t="s">
        <v>88</v>
      </c>
      <c r="K4175" s="2">
        <v>180</v>
      </c>
      <c r="L4175" s="2"/>
      <c r="M4175" s="2" t="str">
        <f t="shared" si="390"/>
        <v/>
      </c>
      <c r="O4175" s="2" t="str">
        <f t="shared" si="391"/>
        <v/>
      </c>
      <c r="P4175" s="2" t="str">
        <f>IF(ISNUMBER(O4175),SUMIFS(O$1:$O4175,A$1:$A4175,A4175,C$1:$C4175,C4175,G$1:$G4175,G4175,E$1:$E4175,E4175),"")</f>
        <v/>
      </c>
      <c r="U4175" t="str">
        <f t="shared" si="392"/>
        <v/>
      </c>
      <c r="AC4175" s="2" t="str">
        <f t="shared" si="393"/>
        <v/>
      </c>
      <c r="AH4175" s="2" t="str">
        <f t="shared" si="394"/>
        <v/>
      </c>
      <c r="AI4175" s="2" t="str">
        <f>IF(ISNUMBER(AH4175),SUMIFS($AH$1:AH4175,$A$1:A4175,A4175,C$1:$C4175,C4175,$G$1:G4175,G4175,$E$1:E4175,E4175),"")</f>
        <v/>
      </c>
      <c r="AJ4175">
        <f t="shared" si="395"/>
        <v>1</v>
      </c>
    </row>
    <row r="4176" spans="1:36" x14ac:dyDescent="0.25">
      <c r="A4176" s="14" t="s">
        <v>82</v>
      </c>
      <c r="B4176" t="s">
        <v>80</v>
      </c>
      <c r="C4176" t="s">
        <v>79</v>
      </c>
      <c r="D4176" s="13">
        <v>42136</v>
      </c>
      <c r="E4176">
        <v>3</v>
      </c>
      <c r="F4176">
        <v>350</v>
      </c>
      <c r="G4176" s="2" t="s">
        <v>89</v>
      </c>
      <c r="H4176" s="2" t="s">
        <v>13</v>
      </c>
      <c r="I4176">
        <v>5</v>
      </c>
      <c r="J4176" s="2" t="s">
        <v>88</v>
      </c>
      <c r="K4176" s="2">
        <v>315</v>
      </c>
      <c r="L4176" s="2"/>
      <c r="M4176" s="2" t="str">
        <f t="shared" si="390"/>
        <v/>
      </c>
      <c r="O4176" s="2" t="str">
        <f t="shared" si="391"/>
        <v/>
      </c>
      <c r="P4176" s="2" t="str">
        <f>IF(ISNUMBER(O4176),SUMIFS(O$1:$O4176,A$1:$A4176,A4176,C$1:$C4176,C4176,G$1:$G4176,G4176,E$1:$E4176,E4176),"")</f>
        <v/>
      </c>
      <c r="U4176" t="str">
        <f t="shared" si="392"/>
        <v/>
      </c>
      <c r="AC4176" s="2" t="str">
        <f t="shared" si="393"/>
        <v/>
      </c>
      <c r="AH4176" s="2" t="str">
        <f t="shared" si="394"/>
        <v/>
      </c>
      <c r="AI4176" s="2" t="str">
        <f>IF(ISNUMBER(AH4176),SUMIFS($AH$1:AH4176,$A$1:A4176,A4176,C$1:$C4176,C4176,$G$1:G4176,G4176,$E$1:E4176,E4176),"")</f>
        <v/>
      </c>
      <c r="AJ4176">
        <f t="shared" si="395"/>
        <v>1</v>
      </c>
    </row>
    <row r="4177" spans="1:36" x14ac:dyDescent="0.25">
      <c r="A4177" s="14" t="s">
        <v>81</v>
      </c>
      <c r="B4177" t="s">
        <v>80</v>
      </c>
      <c r="C4177" t="s">
        <v>79</v>
      </c>
      <c r="D4177" s="13">
        <v>42136</v>
      </c>
      <c r="E4177">
        <v>3</v>
      </c>
      <c r="F4177">
        <v>500</v>
      </c>
      <c r="G4177" s="2" t="s">
        <v>89</v>
      </c>
      <c r="H4177" s="2" t="s">
        <v>13</v>
      </c>
      <c r="I4177">
        <v>5</v>
      </c>
      <c r="J4177" s="2" t="s">
        <v>88</v>
      </c>
      <c r="K4177" s="2">
        <v>450</v>
      </c>
      <c r="L4177" s="2"/>
      <c r="M4177" s="2" t="str">
        <f t="shared" si="390"/>
        <v/>
      </c>
      <c r="O4177" s="2" t="str">
        <f t="shared" si="391"/>
        <v/>
      </c>
      <c r="P4177" s="2" t="str">
        <f>IF(ISNUMBER(O4177),SUMIFS(O$1:$O4177,A$1:$A4177,A4177,C$1:$C4177,C4177,G$1:$G4177,G4177,E$1:$E4177,E4177),"")</f>
        <v/>
      </c>
      <c r="U4177" t="str">
        <f t="shared" si="392"/>
        <v/>
      </c>
      <c r="AC4177" s="2" t="str">
        <f t="shared" si="393"/>
        <v/>
      </c>
      <c r="AH4177" s="2" t="str">
        <f t="shared" si="394"/>
        <v/>
      </c>
      <c r="AI4177" s="2" t="str">
        <f>IF(ISNUMBER(AH4177),SUMIFS($AH$1:AH4177,$A$1:A4177,A4177,C$1:$C4177,C4177,$G$1:G4177,G4177,$E$1:E4177,E4177),"")</f>
        <v/>
      </c>
      <c r="AJ4177">
        <f t="shared" si="395"/>
        <v>1</v>
      </c>
    </row>
    <row r="4178" spans="1:36" x14ac:dyDescent="0.25">
      <c r="A4178" s="14" t="s">
        <v>86</v>
      </c>
      <c r="B4178" t="s">
        <v>80</v>
      </c>
      <c r="C4178" t="s">
        <v>79</v>
      </c>
      <c r="D4178" s="13">
        <v>42143</v>
      </c>
      <c r="E4178">
        <v>1</v>
      </c>
      <c r="F4178">
        <v>0</v>
      </c>
      <c r="G4178" s="2" t="s">
        <v>89</v>
      </c>
      <c r="H4178" s="2" t="s">
        <v>13</v>
      </c>
      <c r="I4178">
        <v>5</v>
      </c>
      <c r="J4178" s="2" t="s">
        <v>88</v>
      </c>
      <c r="K4178" s="2">
        <v>0</v>
      </c>
      <c r="L4178" s="2">
        <v>2320</v>
      </c>
      <c r="M4178" s="2">
        <f t="shared" si="390"/>
        <v>232</v>
      </c>
      <c r="O4178" s="2" t="str">
        <f t="shared" si="391"/>
        <v/>
      </c>
      <c r="P4178" s="2" t="str">
        <f>IF(ISNUMBER(O4178),SUMIFS(O$1:$O4178,A$1:$A4178,A4178,C$1:$C4178,C4178,G$1:$G4178,G4178,E$1:$E4178,E4178),"")</f>
        <v/>
      </c>
      <c r="U4178" t="str">
        <f t="shared" si="392"/>
        <v/>
      </c>
      <c r="AC4178" s="2" t="str">
        <f t="shared" si="393"/>
        <v/>
      </c>
      <c r="AH4178" s="2" t="str">
        <f t="shared" si="394"/>
        <v/>
      </c>
      <c r="AI4178" s="2" t="str">
        <f>IF(ISNUMBER(AH4178),SUMIFS($AH$1:AH4178,$A$1:A4178,A4178,C$1:$C4178,C4178,$G$1:G4178,G4178,$E$1:E4178,E4178),"")</f>
        <v/>
      </c>
      <c r="AJ4178">
        <f t="shared" si="395"/>
        <v>3</v>
      </c>
    </row>
    <row r="4179" spans="1:36" x14ac:dyDescent="0.25">
      <c r="A4179" s="14" t="s">
        <v>85</v>
      </c>
      <c r="B4179" t="s">
        <v>80</v>
      </c>
      <c r="C4179" t="s">
        <v>79</v>
      </c>
      <c r="D4179" s="13">
        <v>42143</v>
      </c>
      <c r="E4179">
        <v>1</v>
      </c>
      <c r="F4179">
        <v>50</v>
      </c>
      <c r="G4179" s="2" t="s">
        <v>89</v>
      </c>
      <c r="H4179" s="2" t="s">
        <v>13</v>
      </c>
      <c r="I4179">
        <v>5</v>
      </c>
      <c r="J4179" s="2" t="s">
        <v>88</v>
      </c>
      <c r="K4179" s="2">
        <v>45</v>
      </c>
      <c r="L4179" s="2">
        <v>2432</v>
      </c>
      <c r="M4179" s="2">
        <f t="shared" si="390"/>
        <v>243.2</v>
      </c>
      <c r="O4179" s="2" t="str">
        <f t="shared" si="391"/>
        <v/>
      </c>
      <c r="P4179" s="2" t="str">
        <f>IF(ISNUMBER(O4179),SUMIFS(O$1:$O4179,A$1:$A4179,A4179,C$1:$C4179,C4179,G$1:$G4179,G4179,E$1:$E4179,E4179),"")</f>
        <v/>
      </c>
      <c r="U4179" t="str">
        <f t="shared" si="392"/>
        <v/>
      </c>
      <c r="AC4179" s="2" t="str">
        <f t="shared" si="393"/>
        <v/>
      </c>
      <c r="AH4179" s="2" t="str">
        <f t="shared" si="394"/>
        <v/>
      </c>
      <c r="AI4179" s="2" t="str">
        <f>IF(ISNUMBER(AH4179),SUMIFS($AH$1:AH4179,$A$1:A4179,A4179,C$1:$C4179,C4179,$G$1:G4179,G4179,$E$1:E4179,E4179),"")</f>
        <v/>
      </c>
      <c r="AJ4179">
        <f t="shared" si="395"/>
        <v>3</v>
      </c>
    </row>
    <row r="4180" spans="1:36" x14ac:dyDescent="0.25">
      <c r="A4180" s="14" t="s">
        <v>84</v>
      </c>
      <c r="B4180" t="s">
        <v>80</v>
      </c>
      <c r="C4180" t="s">
        <v>79</v>
      </c>
      <c r="D4180" s="13">
        <v>42143</v>
      </c>
      <c r="E4180">
        <v>1</v>
      </c>
      <c r="F4180">
        <v>100</v>
      </c>
      <c r="G4180" s="2" t="s">
        <v>89</v>
      </c>
      <c r="H4180" s="2" t="s">
        <v>13</v>
      </c>
      <c r="I4180">
        <v>5</v>
      </c>
      <c r="J4180" s="2" t="s">
        <v>88</v>
      </c>
      <c r="K4180" s="2">
        <v>90</v>
      </c>
      <c r="L4180" s="2">
        <v>2544</v>
      </c>
      <c r="M4180" s="2">
        <f t="shared" si="390"/>
        <v>254.4</v>
      </c>
      <c r="O4180" s="2" t="str">
        <f t="shared" si="391"/>
        <v/>
      </c>
      <c r="P4180" s="2" t="str">
        <f>IF(ISNUMBER(O4180),SUMIFS(O$1:$O4180,A$1:$A4180,A4180,C$1:$C4180,C4180,G$1:$G4180,G4180,E$1:$E4180,E4180),"")</f>
        <v/>
      </c>
      <c r="U4180" t="str">
        <f t="shared" si="392"/>
        <v/>
      </c>
      <c r="AC4180" s="2" t="str">
        <f t="shared" si="393"/>
        <v/>
      </c>
      <c r="AH4180" s="2" t="str">
        <f t="shared" si="394"/>
        <v/>
      </c>
      <c r="AI4180" s="2" t="str">
        <f>IF(ISNUMBER(AH4180),SUMIFS($AH$1:AH4180,$A$1:A4180,A4180,C$1:$C4180,C4180,$G$1:G4180,G4180,$E$1:E4180,E4180),"")</f>
        <v/>
      </c>
      <c r="AJ4180">
        <f t="shared" si="395"/>
        <v>3</v>
      </c>
    </row>
    <row r="4181" spans="1:36" x14ac:dyDescent="0.25">
      <c r="A4181" s="14" t="s">
        <v>83</v>
      </c>
      <c r="B4181" t="s">
        <v>80</v>
      </c>
      <c r="C4181" t="s">
        <v>79</v>
      </c>
      <c r="D4181" s="13">
        <v>42143</v>
      </c>
      <c r="E4181">
        <v>1</v>
      </c>
      <c r="F4181">
        <v>200</v>
      </c>
      <c r="G4181" s="2" t="s">
        <v>89</v>
      </c>
      <c r="H4181" s="2" t="s">
        <v>13</v>
      </c>
      <c r="I4181">
        <v>5</v>
      </c>
      <c r="J4181" s="2" t="s">
        <v>88</v>
      </c>
      <c r="K4181" s="2">
        <v>180</v>
      </c>
      <c r="L4181" s="2">
        <v>2600</v>
      </c>
      <c r="M4181" s="2">
        <f t="shared" si="390"/>
        <v>260</v>
      </c>
      <c r="O4181" s="2" t="str">
        <f t="shared" si="391"/>
        <v/>
      </c>
      <c r="P4181" s="2" t="str">
        <f>IF(ISNUMBER(O4181),SUMIFS(O$1:$O4181,A$1:$A4181,A4181,C$1:$C4181,C4181,G$1:$G4181,G4181,E$1:$E4181,E4181),"")</f>
        <v/>
      </c>
      <c r="U4181" t="str">
        <f t="shared" si="392"/>
        <v/>
      </c>
      <c r="AC4181" s="2" t="str">
        <f t="shared" si="393"/>
        <v/>
      </c>
      <c r="AH4181" s="2" t="str">
        <f t="shared" si="394"/>
        <v/>
      </c>
      <c r="AI4181" s="2" t="str">
        <f>IF(ISNUMBER(AH4181),SUMIFS($AH$1:AH4181,$A$1:A4181,A4181,C$1:$C4181,C4181,$G$1:G4181,G4181,$E$1:E4181,E4181),"")</f>
        <v/>
      </c>
      <c r="AJ4181">
        <f t="shared" si="395"/>
        <v>3</v>
      </c>
    </row>
    <row r="4182" spans="1:36" x14ac:dyDescent="0.25">
      <c r="A4182" s="14" t="s">
        <v>82</v>
      </c>
      <c r="B4182" t="s">
        <v>80</v>
      </c>
      <c r="C4182" t="s">
        <v>79</v>
      </c>
      <c r="D4182" s="13">
        <v>42143</v>
      </c>
      <c r="E4182">
        <v>1</v>
      </c>
      <c r="F4182">
        <v>350</v>
      </c>
      <c r="G4182" s="2" t="s">
        <v>89</v>
      </c>
      <c r="H4182" s="2" t="s">
        <v>13</v>
      </c>
      <c r="I4182">
        <v>5</v>
      </c>
      <c r="J4182" s="2" t="s">
        <v>88</v>
      </c>
      <c r="K4182" s="2">
        <v>315</v>
      </c>
      <c r="L4182" s="2">
        <v>3216</v>
      </c>
      <c r="M4182" s="2">
        <f t="shared" si="390"/>
        <v>321.60000000000002</v>
      </c>
      <c r="O4182" s="2" t="str">
        <f t="shared" si="391"/>
        <v/>
      </c>
      <c r="P4182" s="2" t="str">
        <f>IF(ISNUMBER(O4182),SUMIFS(O$1:$O4182,A$1:$A4182,A4182,C$1:$C4182,C4182,G$1:$G4182,G4182,E$1:$E4182,E4182),"")</f>
        <v/>
      </c>
      <c r="U4182" t="str">
        <f t="shared" si="392"/>
        <v/>
      </c>
      <c r="AC4182" s="2" t="str">
        <f t="shared" si="393"/>
        <v/>
      </c>
      <c r="AH4182" s="2" t="str">
        <f t="shared" si="394"/>
        <v/>
      </c>
      <c r="AI4182" s="2" t="str">
        <f>IF(ISNUMBER(AH4182),SUMIFS($AH$1:AH4182,$A$1:A4182,A4182,C$1:$C4182,C4182,$G$1:G4182,G4182,$E$1:E4182,E4182),"")</f>
        <v/>
      </c>
      <c r="AJ4182">
        <f t="shared" si="395"/>
        <v>3</v>
      </c>
    </row>
    <row r="4183" spans="1:36" x14ac:dyDescent="0.25">
      <c r="A4183" s="14" t="s">
        <v>81</v>
      </c>
      <c r="B4183" t="s">
        <v>80</v>
      </c>
      <c r="C4183" t="s">
        <v>79</v>
      </c>
      <c r="D4183" s="13">
        <v>42143</v>
      </c>
      <c r="E4183">
        <v>1</v>
      </c>
      <c r="F4183">
        <v>500</v>
      </c>
      <c r="G4183" s="2" t="s">
        <v>89</v>
      </c>
      <c r="H4183" s="2" t="s">
        <v>13</v>
      </c>
      <c r="I4183">
        <v>5</v>
      </c>
      <c r="J4183" s="2" t="s">
        <v>88</v>
      </c>
      <c r="K4183" s="2">
        <v>450</v>
      </c>
      <c r="L4183" s="2">
        <v>3860</v>
      </c>
      <c r="M4183" s="2">
        <f t="shared" si="390"/>
        <v>386</v>
      </c>
      <c r="O4183" s="2" t="str">
        <f t="shared" si="391"/>
        <v/>
      </c>
      <c r="P4183" s="2" t="str">
        <f>IF(ISNUMBER(O4183),SUMIFS(O$1:$O4183,A$1:$A4183,A4183,C$1:$C4183,C4183,G$1:$G4183,G4183,E$1:$E4183,E4183),"")</f>
        <v/>
      </c>
      <c r="U4183" t="str">
        <f t="shared" si="392"/>
        <v/>
      </c>
      <c r="AC4183" s="2" t="str">
        <f t="shared" si="393"/>
        <v/>
      </c>
      <c r="AH4183" s="2" t="str">
        <f t="shared" si="394"/>
        <v/>
      </c>
      <c r="AI4183" s="2" t="str">
        <f>IF(ISNUMBER(AH4183),SUMIFS($AH$1:AH4183,$A$1:A4183,A4183,C$1:$C4183,C4183,$G$1:G4183,G4183,$E$1:E4183,E4183),"")</f>
        <v/>
      </c>
      <c r="AJ4183">
        <f t="shared" si="395"/>
        <v>3</v>
      </c>
    </row>
    <row r="4184" spans="1:36" x14ac:dyDescent="0.25">
      <c r="A4184" s="14" t="s">
        <v>86</v>
      </c>
      <c r="B4184" t="s">
        <v>80</v>
      </c>
      <c r="C4184" t="s">
        <v>79</v>
      </c>
      <c r="D4184" s="13">
        <v>42143</v>
      </c>
      <c r="E4184">
        <v>2</v>
      </c>
      <c r="F4184">
        <v>0</v>
      </c>
      <c r="G4184" s="2" t="s">
        <v>89</v>
      </c>
      <c r="H4184" s="2" t="s">
        <v>13</v>
      </c>
      <c r="I4184">
        <v>5</v>
      </c>
      <c r="J4184" s="2" t="s">
        <v>88</v>
      </c>
      <c r="K4184" s="2">
        <v>0</v>
      </c>
      <c r="L4184" s="2">
        <v>1732</v>
      </c>
      <c r="M4184" s="2">
        <f t="shared" si="390"/>
        <v>173.2</v>
      </c>
      <c r="O4184" s="2" t="str">
        <f t="shared" si="391"/>
        <v/>
      </c>
      <c r="P4184" s="2" t="str">
        <f>IF(ISNUMBER(O4184),SUMIFS(O$1:$O4184,A$1:$A4184,A4184,C$1:$C4184,C4184,G$1:$G4184,G4184,E$1:$E4184,E4184),"")</f>
        <v/>
      </c>
      <c r="U4184" t="str">
        <f t="shared" si="392"/>
        <v/>
      </c>
      <c r="AC4184" s="2" t="str">
        <f t="shared" si="393"/>
        <v/>
      </c>
      <c r="AH4184" s="2" t="str">
        <f t="shared" si="394"/>
        <v/>
      </c>
      <c r="AI4184" s="2" t="str">
        <f>IF(ISNUMBER(AH4184),SUMIFS($AH$1:AH4184,$A$1:A4184,A4184,C$1:$C4184,C4184,$G$1:G4184,G4184,$E$1:E4184,E4184),"")</f>
        <v/>
      </c>
      <c r="AJ4184">
        <f t="shared" si="395"/>
        <v>3</v>
      </c>
    </row>
    <row r="4185" spans="1:36" x14ac:dyDescent="0.25">
      <c r="A4185" s="14" t="s">
        <v>85</v>
      </c>
      <c r="B4185" t="s">
        <v>80</v>
      </c>
      <c r="C4185" t="s">
        <v>79</v>
      </c>
      <c r="D4185" s="13">
        <v>42143</v>
      </c>
      <c r="E4185">
        <v>2</v>
      </c>
      <c r="F4185">
        <v>50</v>
      </c>
      <c r="G4185" s="2" t="s">
        <v>89</v>
      </c>
      <c r="H4185" s="2" t="s">
        <v>13</v>
      </c>
      <c r="I4185">
        <v>5</v>
      </c>
      <c r="J4185" s="2" t="s">
        <v>88</v>
      </c>
      <c r="K4185" s="2">
        <v>45</v>
      </c>
      <c r="L4185" s="2">
        <v>2208</v>
      </c>
      <c r="M4185" s="2">
        <f t="shared" si="390"/>
        <v>220.8</v>
      </c>
      <c r="O4185" s="2" t="str">
        <f t="shared" si="391"/>
        <v/>
      </c>
      <c r="P4185" s="2" t="str">
        <f>IF(ISNUMBER(O4185),SUMIFS(O$1:$O4185,A$1:$A4185,A4185,C$1:$C4185,C4185,G$1:$G4185,G4185,E$1:$E4185,E4185),"")</f>
        <v/>
      </c>
      <c r="U4185" t="str">
        <f t="shared" si="392"/>
        <v/>
      </c>
      <c r="AC4185" s="2" t="str">
        <f t="shared" si="393"/>
        <v/>
      </c>
      <c r="AH4185" s="2" t="str">
        <f t="shared" si="394"/>
        <v/>
      </c>
      <c r="AI4185" s="2" t="str">
        <f>IF(ISNUMBER(AH4185),SUMIFS($AH$1:AH4185,$A$1:A4185,A4185,C$1:$C4185,C4185,$G$1:G4185,G4185,$E$1:E4185,E4185),"")</f>
        <v/>
      </c>
      <c r="AJ4185">
        <f t="shared" si="395"/>
        <v>3</v>
      </c>
    </row>
    <row r="4186" spans="1:36" x14ac:dyDescent="0.25">
      <c r="A4186" s="14" t="s">
        <v>84</v>
      </c>
      <c r="B4186" t="s">
        <v>80</v>
      </c>
      <c r="C4186" t="s">
        <v>79</v>
      </c>
      <c r="D4186" s="13">
        <v>42143</v>
      </c>
      <c r="E4186">
        <v>2</v>
      </c>
      <c r="F4186">
        <v>100</v>
      </c>
      <c r="G4186" s="2" t="s">
        <v>89</v>
      </c>
      <c r="H4186" s="2" t="s">
        <v>13</v>
      </c>
      <c r="I4186">
        <v>5</v>
      </c>
      <c r="J4186" s="2" t="s">
        <v>88</v>
      </c>
      <c r="K4186" s="2">
        <v>90</v>
      </c>
      <c r="L4186" s="2">
        <v>2544</v>
      </c>
      <c r="M4186" s="2">
        <f t="shared" si="390"/>
        <v>254.4</v>
      </c>
      <c r="O4186" s="2" t="str">
        <f t="shared" si="391"/>
        <v/>
      </c>
      <c r="P4186" s="2" t="str">
        <f>IF(ISNUMBER(O4186),SUMIFS(O$1:$O4186,A$1:$A4186,A4186,C$1:$C4186,C4186,G$1:$G4186,G4186,E$1:$E4186,E4186),"")</f>
        <v/>
      </c>
      <c r="U4186" t="str">
        <f t="shared" si="392"/>
        <v/>
      </c>
      <c r="AC4186" s="2" t="str">
        <f t="shared" si="393"/>
        <v/>
      </c>
      <c r="AH4186" s="2" t="str">
        <f t="shared" si="394"/>
        <v/>
      </c>
      <c r="AI4186" s="2" t="str">
        <f>IF(ISNUMBER(AH4186),SUMIFS($AH$1:AH4186,$A$1:A4186,A4186,C$1:$C4186,C4186,$G$1:G4186,G4186,$E$1:E4186,E4186),"")</f>
        <v/>
      </c>
      <c r="AJ4186">
        <f t="shared" si="395"/>
        <v>3</v>
      </c>
    </row>
    <row r="4187" spans="1:36" x14ac:dyDescent="0.25">
      <c r="A4187" s="14" t="s">
        <v>83</v>
      </c>
      <c r="B4187" t="s">
        <v>80</v>
      </c>
      <c r="C4187" t="s">
        <v>79</v>
      </c>
      <c r="D4187" s="13">
        <v>42143</v>
      </c>
      <c r="E4187">
        <v>2</v>
      </c>
      <c r="F4187">
        <v>200</v>
      </c>
      <c r="G4187" s="2" t="s">
        <v>89</v>
      </c>
      <c r="H4187" s="2" t="s">
        <v>13</v>
      </c>
      <c r="I4187">
        <v>5</v>
      </c>
      <c r="J4187" s="2" t="s">
        <v>88</v>
      </c>
      <c r="K4187" s="2">
        <v>180</v>
      </c>
      <c r="L4187" s="2">
        <v>2572</v>
      </c>
      <c r="M4187" s="2">
        <f t="shared" si="390"/>
        <v>257.2</v>
      </c>
      <c r="O4187" s="2" t="str">
        <f t="shared" si="391"/>
        <v/>
      </c>
      <c r="P4187" s="2" t="str">
        <f>IF(ISNUMBER(O4187),SUMIFS(O$1:$O4187,A$1:$A4187,A4187,C$1:$C4187,C4187,G$1:$G4187,G4187,E$1:$E4187,E4187),"")</f>
        <v/>
      </c>
      <c r="U4187" t="str">
        <f t="shared" si="392"/>
        <v/>
      </c>
      <c r="AC4187" s="2" t="str">
        <f t="shared" si="393"/>
        <v/>
      </c>
      <c r="AH4187" s="2" t="str">
        <f t="shared" si="394"/>
        <v/>
      </c>
      <c r="AI4187" s="2" t="str">
        <f>IF(ISNUMBER(AH4187),SUMIFS($AH$1:AH4187,$A$1:A4187,A4187,C$1:$C4187,C4187,$G$1:G4187,G4187,$E$1:E4187,E4187),"")</f>
        <v/>
      </c>
      <c r="AJ4187">
        <f t="shared" si="395"/>
        <v>3</v>
      </c>
    </row>
    <row r="4188" spans="1:36" x14ac:dyDescent="0.25">
      <c r="A4188" s="14" t="s">
        <v>82</v>
      </c>
      <c r="B4188" t="s">
        <v>80</v>
      </c>
      <c r="C4188" t="s">
        <v>79</v>
      </c>
      <c r="D4188" s="13">
        <v>42143</v>
      </c>
      <c r="E4188">
        <v>2</v>
      </c>
      <c r="F4188">
        <v>350</v>
      </c>
      <c r="G4188" s="2" t="s">
        <v>89</v>
      </c>
      <c r="H4188" s="2" t="s">
        <v>13</v>
      </c>
      <c r="I4188">
        <v>5</v>
      </c>
      <c r="J4188" s="2" t="s">
        <v>88</v>
      </c>
      <c r="K4188" s="2">
        <v>315</v>
      </c>
      <c r="L4188" s="2">
        <v>3384</v>
      </c>
      <c r="M4188" s="2">
        <f t="shared" si="390"/>
        <v>338.4</v>
      </c>
      <c r="O4188" s="2" t="str">
        <f t="shared" si="391"/>
        <v/>
      </c>
      <c r="P4188" s="2" t="str">
        <f>IF(ISNUMBER(O4188),SUMIFS(O$1:$O4188,A$1:$A4188,A4188,C$1:$C4188,C4188,G$1:$G4188,G4188,E$1:$E4188,E4188),"")</f>
        <v/>
      </c>
      <c r="U4188" t="str">
        <f t="shared" si="392"/>
        <v/>
      </c>
      <c r="AC4188" s="2" t="str">
        <f t="shared" si="393"/>
        <v/>
      </c>
      <c r="AH4188" s="2" t="str">
        <f t="shared" si="394"/>
        <v/>
      </c>
      <c r="AI4188" s="2" t="str">
        <f>IF(ISNUMBER(AH4188),SUMIFS($AH$1:AH4188,$A$1:A4188,A4188,C$1:$C4188,C4188,$G$1:G4188,G4188,$E$1:E4188,E4188),"")</f>
        <v/>
      </c>
      <c r="AJ4188">
        <f t="shared" si="395"/>
        <v>3</v>
      </c>
    </row>
    <row r="4189" spans="1:36" x14ac:dyDescent="0.25">
      <c r="A4189" s="14" t="s">
        <v>81</v>
      </c>
      <c r="B4189" t="s">
        <v>80</v>
      </c>
      <c r="C4189" t="s">
        <v>79</v>
      </c>
      <c r="D4189" s="13">
        <v>42143</v>
      </c>
      <c r="E4189">
        <v>2</v>
      </c>
      <c r="F4189">
        <v>500</v>
      </c>
      <c r="G4189" s="2" t="s">
        <v>89</v>
      </c>
      <c r="H4189" s="2" t="s">
        <v>13</v>
      </c>
      <c r="I4189">
        <v>5</v>
      </c>
      <c r="J4189" s="2" t="s">
        <v>88</v>
      </c>
      <c r="K4189" s="2">
        <v>450</v>
      </c>
      <c r="L4189" s="2">
        <v>3748</v>
      </c>
      <c r="M4189" s="2">
        <f t="shared" si="390"/>
        <v>374.8</v>
      </c>
      <c r="O4189" s="2" t="str">
        <f t="shared" si="391"/>
        <v/>
      </c>
      <c r="P4189" s="2" t="str">
        <f>IF(ISNUMBER(O4189),SUMIFS(O$1:$O4189,A$1:$A4189,A4189,C$1:$C4189,C4189,G$1:$G4189,G4189,E$1:$E4189,E4189),"")</f>
        <v/>
      </c>
      <c r="U4189" t="str">
        <f t="shared" si="392"/>
        <v/>
      </c>
      <c r="AC4189" s="2" t="str">
        <f t="shared" si="393"/>
        <v/>
      </c>
      <c r="AH4189" s="2" t="str">
        <f t="shared" si="394"/>
        <v/>
      </c>
      <c r="AI4189" s="2" t="str">
        <f>IF(ISNUMBER(AH4189),SUMIFS($AH$1:AH4189,$A$1:A4189,A4189,C$1:$C4189,C4189,$G$1:G4189,G4189,$E$1:E4189,E4189),"")</f>
        <v/>
      </c>
      <c r="AJ4189">
        <f t="shared" si="395"/>
        <v>3</v>
      </c>
    </row>
    <row r="4190" spans="1:36" x14ac:dyDescent="0.25">
      <c r="A4190" s="14" t="s">
        <v>86</v>
      </c>
      <c r="B4190" t="s">
        <v>80</v>
      </c>
      <c r="C4190" t="s">
        <v>79</v>
      </c>
      <c r="D4190" s="13">
        <v>42143</v>
      </c>
      <c r="E4190">
        <v>3</v>
      </c>
      <c r="F4190">
        <v>0</v>
      </c>
      <c r="G4190" s="2" t="s">
        <v>89</v>
      </c>
      <c r="H4190" s="2" t="s">
        <v>13</v>
      </c>
      <c r="I4190">
        <v>5</v>
      </c>
      <c r="J4190" s="2" t="s">
        <v>88</v>
      </c>
      <c r="K4190" s="2">
        <v>0</v>
      </c>
      <c r="L4190" s="2"/>
      <c r="M4190" s="2" t="str">
        <f t="shared" si="390"/>
        <v/>
      </c>
      <c r="O4190" s="2" t="str">
        <f t="shared" si="391"/>
        <v/>
      </c>
      <c r="P4190" s="2" t="str">
        <f>IF(ISNUMBER(O4190),SUMIFS(O$1:$O4190,A$1:$A4190,A4190,C$1:$C4190,C4190,G$1:$G4190,G4190,E$1:$E4190,E4190),"")</f>
        <v/>
      </c>
      <c r="U4190" t="str">
        <f t="shared" si="392"/>
        <v/>
      </c>
      <c r="AC4190" s="2" t="str">
        <f t="shared" si="393"/>
        <v/>
      </c>
      <c r="AH4190" s="2" t="str">
        <f t="shared" si="394"/>
        <v/>
      </c>
      <c r="AI4190" s="2" t="str">
        <f>IF(ISNUMBER(AH4190),SUMIFS($AH$1:AH4190,$A$1:A4190,A4190,C$1:$C4190,C4190,$G$1:G4190,G4190,$E$1:E4190,E4190),"")</f>
        <v/>
      </c>
      <c r="AJ4190">
        <f t="shared" si="395"/>
        <v>1</v>
      </c>
    </row>
    <row r="4191" spans="1:36" x14ac:dyDescent="0.25">
      <c r="A4191" s="14" t="s">
        <v>85</v>
      </c>
      <c r="B4191" t="s">
        <v>80</v>
      </c>
      <c r="C4191" t="s">
        <v>79</v>
      </c>
      <c r="D4191" s="13">
        <v>42143</v>
      </c>
      <c r="E4191">
        <v>3</v>
      </c>
      <c r="F4191">
        <v>50</v>
      </c>
      <c r="G4191" s="2" t="s">
        <v>89</v>
      </c>
      <c r="H4191" s="2" t="s">
        <v>13</v>
      </c>
      <c r="I4191">
        <v>5</v>
      </c>
      <c r="J4191" s="2" t="s">
        <v>88</v>
      </c>
      <c r="K4191" s="2">
        <v>45</v>
      </c>
      <c r="L4191" s="2"/>
      <c r="M4191" s="2" t="str">
        <f t="shared" si="390"/>
        <v/>
      </c>
      <c r="O4191" s="2" t="str">
        <f t="shared" si="391"/>
        <v/>
      </c>
      <c r="P4191" s="2" t="str">
        <f>IF(ISNUMBER(O4191),SUMIFS(O$1:$O4191,A$1:$A4191,A4191,C$1:$C4191,C4191,G$1:$G4191,G4191,E$1:$E4191,E4191),"")</f>
        <v/>
      </c>
      <c r="U4191" t="str">
        <f t="shared" si="392"/>
        <v/>
      </c>
      <c r="AC4191" s="2" t="str">
        <f t="shared" si="393"/>
        <v/>
      </c>
      <c r="AH4191" s="2" t="str">
        <f t="shared" si="394"/>
        <v/>
      </c>
      <c r="AI4191" s="2" t="str">
        <f>IF(ISNUMBER(AH4191),SUMIFS($AH$1:AH4191,$A$1:A4191,A4191,C$1:$C4191,C4191,$G$1:G4191,G4191,$E$1:E4191,E4191),"")</f>
        <v/>
      </c>
      <c r="AJ4191">
        <f t="shared" si="395"/>
        <v>1</v>
      </c>
    </row>
    <row r="4192" spans="1:36" x14ac:dyDescent="0.25">
      <c r="A4192" s="14" t="s">
        <v>84</v>
      </c>
      <c r="B4192" t="s">
        <v>80</v>
      </c>
      <c r="C4192" t="s">
        <v>79</v>
      </c>
      <c r="D4192" s="13">
        <v>42143</v>
      </c>
      <c r="E4192">
        <v>3</v>
      </c>
      <c r="F4192">
        <v>100</v>
      </c>
      <c r="G4192" s="2" t="s">
        <v>89</v>
      </c>
      <c r="H4192" s="2" t="s">
        <v>13</v>
      </c>
      <c r="I4192">
        <v>5</v>
      </c>
      <c r="J4192" s="2" t="s">
        <v>88</v>
      </c>
      <c r="K4192" s="2">
        <v>90</v>
      </c>
      <c r="L4192" s="2"/>
      <c r="M4192" s="2" t="str">
        <f t="shared" si="390"/>
        <v/>
      </c>
      <c r="O4192" s="2" t="str">
        <f t="shared" si="391"/>
        <v/>
      </c>
      <c r="P4192" s="2" t="str">
        <f>IF(ISNUMBER(O4192),SUMIFS(O$1:$O4192,A$1:$A4192,A4192,C$1:$C4192,C4192,G$1:$G4192,G4192,E$1:$E4192,E4192),"")</f>
        <v/>
      </c>
      <c r="U4192" t="str">
        <f t="shared" si="392"/>
        <v/>
      </c>
      <c r="AC4192" s="2" t="str">
        <f t="shared" si="393"/>
        <v/>
      </c>
      <c r="AH4192" s="2" t="str">
        <f t="shared" si="394"/>
        <v/>
      </c>
      <c r="AI4192" s="2" t="str">
        <f>IF(ISNUMBER(AH4192),SUMIFS($AH$1:AH4192,$A$1:A4192,A4192,C$1:$C4192,C4192,$G$1:G4192,G4192,$E$1:E4192,E4192),"")</f>
        <v/>
      </c>
      <c r="AJ4192">
        <f t="shared" si="395"/>
        <v>1</v>
      </c>
    </row>
    <row r="4193" spans="1:36" x14ac:dyDescent="0.25">
      <c r="A4193" s="14" t="s">
        <v>83</v>
      </c>
      <c r="B4193" t="s">
        <v>80</v>
      </c>
      <c r="C4193" t="s">
        <v>79</v>
      </c>
      <c r="D4193" s="13">
        <v>42143</v>
      </c>
      <c r="E4193">
        <v>3</v>
      </c>
      <c r="F4193">
        <v>200</v>
      </c>
      <c r="G4193" s="2" t="s">
        <v>89</v>
      </c>
      <c r="H4193" s="2" t="s">
        <v>13</v>
      </c>
      <c r="I4193">
        <v>5</v>
      </c>
      <c r="J4193" s="2" t="s">
        <v>88</v>
      </c>
      <c r="K4193" s="2">
        <v>180</v>
      </c>
      <c r="L4193" s="2"/>
      <c r="M4193" s="2" t="str">
        <f t="shared" si="390"/>
        <v/>
      </c>
      <c r="O4193" s="2" t="str">
        <f t="shared" si="391"/>
        <v/>
      </c>
      <c r="P4193" s="2" t="str">
        <f>IF(ISNUMBER(O4193),SUMIFS(O$1:$O4193,A$1:$A4193,A4193,C$1:$C4193,C4193,G$1:$G4193,G4193,E$1:$E4193,E4193),"")</f>
        <v/>
      </c>
      <c r="U4193" t="str">
        <f t="shared" si="392"/>
        <v/>
      </c>
      <c r="AC4193" s="2" t="str">
        <f t="shared" si="393"/>
        <v/>
      </c>
      <c r="AH4193" s="2" t="str">
        <f t="shared" si="394"/>
        <v/>
      </c>
      <c r="AI4193" s="2" t="str">
        <f>IF(ISNUMBER(AH4193),SUMIFS($AH$1:AH4193,$A$1:A4193,A4193,C$1:$C4193,C4193,$G$1:G4193,G4193,$E$1:E4193,E4193),"")</f>
        <v/>
      </c>
      <c r="AJ4193">
        <f t="shared" si="395"/>
        <v>1</v>
      </c>
    </row>
    <row r="4194" spans="1:36" x14ac:dyDescent="0.25">
      <c r="A4194" s="14" t="s">
        <v>82</v>
      </c>
      <c r="B4194" t="s">
        <v>80</v>
      </c>
      <c r="C4194" t="s">
        <v>79</v>
      </c>
      <c r="D4194" s="13">
        <v>42143</v>
      </c>
      <c r="E4194">
        <v>3</v>
      </c>
      <c r="F4194">
        <v>350</v>
      </c>
      <c r="G4194" s="2" t="s">
        <v>89</v>
      </c>
      <c r="H4194" s="2" t="s">
        <v>13</v>
      </c>
      <c r="I4194">
        <v>5</v>
      </c>
      <c r="J4194" s="2" t="s">
        <v>88</v>
      </c>
      <c r="K4194" s="2">
        <v>315</v>
      </c>
      <c r="L4194" s="2"/>
      <c r="M4194" s="2" t="str">
        <f t="shared" si="390"/>
        <v/>
      </c>
      <c r="O4194" s="2" t="str">
        <f t="shared" si="391"/>
        <v/>
      </c>
      <c r="P4194" s="2" t="str">
        <f>IF(ISNUMBER(O4194),SUMIFS(O$1:$O4194,A$1:$A4194,A4194,C$1:$C4194,C4194,G$1:$G4194,G4194,E$1:$E4194,E4194),"")</f>
        <v/>
      </c>
      <c r="U4194" t="str">
        <f t="shared" si="392"/>
        <v/>
      </c>
      <c r="AC4194" s="2" t="str">
        <f t="shared" si="393"/>
        <v/>
      </c>
      <c r="AH4194" s="2" t="str">
        <f t="shared" si="394"/>
        <v/>
      </c>
      <c r="AI4194" s="2" t="str">
        <f>IF(ISNUMBER(AH4194),SUMIFS($AH$1:AH4194,$A$1:A4194,A4194,C$1:$C4194,C4194,$G$1:G4194,G4194,$E$1:E4194,E4194),"")</f>
        <v/>
      </c>
      <c r="AJ4194">
        <f t="shared" si="395"/>
        <v>1</v>
      </c>
    </row>
    <row r="4195" spans="1:36" x14ac:dyDescent="0.25">
      <c r="A4195" s="14" t="s">
        <v>81</v>
      </c>
      <c r="B4195" t="s">
        <v>80</v>
      </c>
      <c r="C4195" t="s">
        <v>79</v>
      </c>
      <c r="D4195" s="13">
        <v>42143</v>
      </c>
      <c r="E4195">
        <v>3</v>
      </c>
      <c r="F4195">
        <v>500</v>
      </c>
      <c r="G4195" s="2" t="s">
        <v>89</v>
      </c>
      <c r="H4195" s="2" t="s">
        <v>13</v>
      </c>
      <c r="I4195">
        <v>5</v>
      </c>
      <c r="J4195" s="2" t="s">
        <v>88</v>
      </c>
      <c r="K4195" s="2">
        <v>450</v>
      </c>
      <c r="L4195" s="2"/>
      <c r="M4195" s="2" t="str">
        <f t="shared" si="390"/>
        <v/>
      </c>
      <c r="O4195" s="2" t="str">
        <f t="shared" si="391"/>
        <v/>
      </c>
      <c r="P4195" s="2" t="str">
        <f>IF(ISNUMBER(O4195),SUMIFS(O$1:$O4195,A$1:$A4195,A4195,C$1:$C4195,C4195,G$1:$G4195,G4195,E$1:$E4195,E4195),"")</f>
        <v/>
      </c>
      <c r="U4195" t="str">
        <f t="shared" si="392"/>
        <v/>
      </c>
      <c r="AC4195" s="2" t="str">
        <f t="shared" si="393"/>
        <v/>
      </c>
      <c r="AH4195" s="2" t="str">
        <f t="shared" si="394"/>
        <v/>
      </c>
      <c r="AI4195" s="2" t="str">
        <f>IF(ISNUMBER(AH4195),SUMIFS($AH$1:AH4195,$A$1:A4195,A4195,C$1:$C4195,C4195,$G$1:G4195,G4195,$E$1:E4195,E4195),"")</f>
        <v/>
      </c>
      <c r="AJ4195">
        <f t="shared" si="395"/>
        <v>1</v>
      </c>
    </row>
    <row r="4196" spans="1:36" x14ac:dyDescent="0.25">
      <c r="A4196" s="14" t="s">
        <v>86</v>
      </c>
      <c r="B4196" t="s">
        <v>80</v>
      </c>
      <c r="C4196" t="s">
        <v>79</v>
      </c>
      <c r="D4196" s="13">
        <v>42144</v>
      </c>
      <c r="E4196">
        <v>1</v>
      </c>
      <c r="F4196">
        <v>0</v>
      </c>
      <c r="G4196" s="2" t="s">
        <v>89</v>
      </c>
      <c r="H4196" s="2" t="s">
        <v>13</v>
      </c>
      <c r="I4196">
        <v>5</v>
      </c>
      <c r="J4196" s="2" t="s">
        <v>77</v>
      </c>
      <c r="K4196" s="2">
        <v>0</v>
      </c>
      <c r="L4196" s="2"/>
      <c r="M4196" s="2" t="str">
        <f t="shared" si="390"/>
        <v/>
      </c>
      <c r="N4196">
        <v>611.95205866666674</v>
      </c>
      <c r="O4196" s="2">
        <f t="shared" si="391"/>
        <v>61.195205866666676</v>
      </c>
      <c r="P4196" s="2">
        <f>IF(ISNUMBER(O4196),SUMIFS(O$1:$O4196,A$1:$A4196,A4196,C$1:$C4196,C4196,G$1:$G4196,G4196,E$1:$E4196,E4196),"")</f>
        <v>642.67094280000003</v>
      </c>
      <c r="U4196" t="str">
        <f t="shared" si="392"/>
        <v/>
      </c>
      <c r="AA4196">
        <v>21.3</v>
      </c>
      <c r="AB4196">
        <v>3.4000000000000002E-2</v>
      </c>
      <c r="AC4196" s="2">
        <f t="shared" si="393"/>
        <v>3.4000000000000002E-2</v>
      </c>
      <c r="AH4196" s="2">
        <f t="shared" si="394"/>
        <v>2.081</v>
      </c>
      <c r="AI4196" s="2">
        <f>IF(ISNUMBER(AH4196),SUMIFS($AH$1:AH4196,$A$1:A4196,A4196,C$1:$C4196,C4196,$G$1:G4196,G4196,$E$1:E4196,E4196),"")</f>
        <v>17.693000000000001</v>
      </c>
      <c r="AJ4196">
        <f t="shared" si="395"/>
        <v>9</v>
      </c>
    </row>
    <row r="4197" spans="1:36" x14ac:dyDescent="0.25">
      <c r="A4197" s="14" t="s">
        <v>85</v>
      </c>
      <c r="B4197" t="s">
        <v>80</v>
      </c>
      <c r="C4197" t="s">
        <v>79</v>
      </c>
      <c r="D4197" s="13">
        <v>42144</v>
      </c>
      <c r="E4197">
        <v>1</v>
      </c>
      <c r="F4197">
        <v>50</v>
      </c>
      <c r="G4197" s="2" t="s">
        <v>89</v>
      </c>
      <c r="H4197" s="2" t="s">
        <v>13</v>
      </c>
      <c r="I4197">
        <v>5</v>
      </c>
      <c r="J4197" s="2" t="s">
        <v>77</v>
      </c>
      <c r="K4197" s="2">
        <v>45</v>
      </c>
      <c r="L4197" s="2"/>
      <c r="M4197" s="2" t="str">
        <f t="shared" si="390"/>
        <v/>
      </c>
      <c r="N4197">
        <v>485.29852000000005</v>
      </c>
      <c r="O4197" s="2">
        <f t="shared" si="391"/>
        <v>48.529852000000005</v>
      </c>
      <c r="P4197" s="2">
        <f>IF(ISNUMBER(O4197),SUMIFS(O$1:$O4197,A$1:$A4197,A4197,C$1:$C4197,C4197,G$1:$G4197,G4197,E$1:$E4197,E4197),"")</f>
        <v>563.30496879999998</v>
      </c>
      <c r="U4197" t="str">
        <f t="shared" si="392"/>
        <v/>
      </c>
      <c r="AA4197">
        <v>19.100000000000001</v>
      </c>
      <c r="AB4197">
        <v>3.1E-2</v>
      </c>
      <c r="AC4197" s="2">
        <f t="shared" si="393"/>
        <v>3.1E-2</v>
      </c>
      <c r="AH4197" s="2">
        <f t="shared" si="394"/>
        <v>1.504</v>
      </c>
      <c r="AI4197" s="2">
        <f>IF(ISNUMBER(AH4197),SUMIFS($AH$1:AH4197,$A$1:A4197,A4197,C$1:$C4197,C4197,$G$1:G4197,G4197,$E$1:E4197,E4197),"")</f>
        <v>15.253</v>
      </c>
      <c r="AJ4197">
        <f t="shared" si="395"/>
        <v>9</v>
      </c>
    </row>
    <row r="4198" spans="1:36" x14ac:dyDescent="0.25">
      <c r="A4198" s="14" t="s">
        <v>84</v>
      </c>
      <c r="B4198" t="s">
        <v>80</v>
      </c>
      <c r="C4198" t="s">
        <v>79</v>
      </c>
      <c r="D4198" s="13">
        <v>42144</v>
      </c>
      <c r="E4198">
        <v>1</v>
      </c>
      <c r="F4198">
        <v>100</v>
      </c>
      <c r="G4198" s="2" t="s">
        <v>89</v>
      </c>
      <c r="H4198" s="2" t="s">
        <v>13</v>
      </c>
      <c r="I4198">
        <v>5</v>
      </c>
      <c r="J4198" s="2" t="s">
        <v>77</v>
      </c>
      <c r="K4198" s="2">
        <v>90</v>
      </c>
      <c r="L4198" s="2"/>
      <c r="M4198" s="2" t="str">
        <f t="shared" si="390"/>
        <v/>
      </c>
      <c r="N4198">
        <v>1007.8214400000001</v>
      </c>
      <c r="O4198" s="2">
        <f t="shared" si="391"/>
        <v>100.782144</v>
      </c>
      <c r="P4198" s="2">
        <f>IF(ISNUMBER(O4198),SUMIFS(O$1:$O4198,A$1:$A4198,A4198,C$1:$C4198,C4198,G$1:$G4198,G4198,E$1:$E4198,E4198),"")</f>
        <v>760.59293346666664</v>
      </c>
      <c r="U4198" t="str">
        <f t="shared" si="392"/>
        <v/>
      </c>
      <c r="AA4198">
        <v>19</v>
      </c>
      <c r="AB4198">
        <v>0.03</v>
      </c>
      <c r="AC4198" s="2">
        <f t="shared" si="393"/>
        <v>0.03</v>
      </c>
      <c r="AH4198" s="2">
        <f t="shared" si="394"/>
        <v>3.0230000000000001</v>
      </c>
      <c r="AI4198" s="2">
        <f>IF(ISNUMBER(AH4198),SUMIFS($AH$1:AH4198,$A$1:A4198,A4198,C$1:$C4198,C4198,$G$1:G4198,G4198,$E$1:E4198,E4198),"")</f>
        <v>23.211000000000002</v>
      </c>
      <c r="AJ4198">
        <f t="shared" si="395"/>
        <v>9</v>
      </c>
    </row>
    <row r="4199" spans="1:36" x14ac:dyDescent="0.25">
      <c r="A4199" s="14" t="s">
        <v>83</v>
      </c>
      <c r="B4199" t="s">
        <v>80</v>
      </c>
      <c r="C4199" t="s">
        <v>79</v>
      </c>
      <c r="D4199" s="13">
        <v>42144</v>
      </c>
      <c r="E4199">
        <v>1</v>
      </c>
      <c r="F4199">
        <v>200</v>
      </c>
      <c r="G4199" s="2" t="s">
        <v>89</v>
      </c>
      <c r="H4199" s="2" t="s">
        <v>13</v>
      </c>
      <c r="I4199">
        <v>5</v>
      </c>
      <c r="J4199" s="2" t="s">
        <v>77</v>
      </c>
      <c r="K4199" s="2">
        <v>180</v>
      </c>
      <c r="L4199" s="2"/>
      <c r="M4199" s="2" t="str">
        <f t="shared" si="390"/>
        <v/>
      </c>
      <c r="N4199">
        <v>1055.5991626666666</v>
      </c>
      <c r="O4199" s="2">
        <f t="shared" si="391"/>
        <v>105.55991626666666</v>
      </c>
      <c r="P4199" s="2">
        <f>IF(ISNUMBER(O4199),SUMIFS(O$1:$O4199,A$1:$A4199,A4199,C$1:$C4199,C4199,G$1:$G4199,G4199,E$1:$E4199,E4199),"")</f>
        <v>735.63413586666672</v>
      </c>
      <c r="U4199" t="str">
        <f t="shared" si="392"/>
        <v/>
      </c>
      <c r="AA4199">
        <v>20.9</v>
      </c>
      <c r="AB4199">
        <v>3.3000000000000002E-2</v>
      </c>
      <c r="AC4199" s="2">
        <f t="shared" si="393"/>
        <v>3.3000000000000002E-2</v>
      </c>
      <c r="AH4199" s="2">
        <f t="shared" si="394"/>
        <v>3.4830000000000001</v>
      </c>
      <c r="AI4199" s="2">
        <f>IF(ISNUMBER(AH4199),SUMIFS($AH$1:AH4199,$A$1:A4199,A4199,C$1:$C4199,C4199,$G$1:G4199,G4199,$E$1:E4199,E4199),"")</f>
        <v>21.135999999999999</v>
      </c>
      <c r="AJ4199">
        <f t="shared" si="395"/>
        <v>9</v>
      </c>
    </row>
    <row r="4200" spans="1:36" x14ac:dyDescent="0.25">
      <c r="A4200" s="14" t="s">
        <v>82</v>
      </c>
      <c r="B4200" t="s">
        <v>80</v>
      </c>
      <c r="C4200" t="s">
        <v>79</v>
      </c>
      <c r="D4200" s="13">
        <v>42144</v>
      </c>
      <c r="E4200">
        <v>1</v>
      </c>
      <c r="F4200">
        <v>350</v>
      </c>
      <c r="G4200" s="2" t="s">
        <v>89</v>
      </c>
      <c r="H4200" s="2" t="s">
        <v>13</v>
      </c>
      <c r="I4200">
        <v>5</v>
      </c>
      <c r="J4200" s="2" t="s">
        <v>77</v>
      </c>
      <c r="K4200" s="2">
        <v>315</v>
      </c>
      <c r="L4200" s="2"/>
      <c r="M4200" s="2" t="str">
        <f t="shared" si="390"/>
        <v/>
      </c>
      <c r="N4200">
        <v>1441.1984640000003</v>
      </c>
      <c r="O4200" s="2">
        <f t="shared" si="391"/>
        <v>144.11984640000003</v>
      </c>
      <c r="P4200" s="2">
        <f>IF(ISNUMBER(O4200),SUMIFS(O$1:$O4200,A$1:$A4200,A4200,C$1:$C4200,C4200,G$1:$G4200,G4200,E$1:$E4200,E4200),"")</f>
        <v>839.31110079999996</v>
      </c>
      <c r="U4200" t="str">
        <f t="shared" si="392"/>
        <v/>
      </c>
      <c r="AA4200">
        <v>21.1</v>
      </c>
      <c r="AB4200">
        <v>3.4000000000000002E-2</v>
      </c>
      <c r="AC4200" s="2">
        <f t="shared" si="393"/>
        <v>3.4000000000000002E-2</v>
      </c>
      <c r="AH4200" s="2">
        <f t="shared" si="394"/>
        <v>4.9000000000000004</v>
      </c>
      <c r="AI4200" s="2">
        <f>IF(ISNUMBER(AH4200),SUMIFS($AH$1:AH4200,$A$1:A4200,A4200,C$1:$C4200,C4200,$G$1:G4200,G4200,$E$1:E4200,E4200),"")</f>
        <v>25.119999999999997</v>
      </c>
      <c r="AJ4200">
        <f t="shared" si="395"/>
        <v>9</v>
      </c>
    </row>
    <row r="4201" spans="1:36" x14ac:dyDescent="0.25">
      <c r="A4201" s="14" t="s">
        <v>81</v>
      </c>
      <c r="B4201" t="s">
        <v>80</v>
      </c>
      <c r="C4201" t="s">
        <v>79</v>
      </c>
      <c r="D4201" s="13">
        <v>42144</v>
      </c>
      <c r="E4201">
        <v>1</v>
      </c>
      <c r="F4201">
        <v>500</v>
      </c>
      <c r="G4201" s="2" t="s">
        <v>89</v>
      </c>
      <c r="H4201" s="2" t="s">
        <v>13</v>
      </c>
      <c r="I4201">
        <v>5</v>
      </c>
      <c r="J4201" s="2" t="s">
        <v>77</v>
      </c>
      <c r="K4201" s="2">
        <v>450</v>
      </c>
      <c r="L4201" s="2"/>
      <c r="M4201" s="2" t="str">
        <f t="shared" si="390"/>
        <v/>
      </c>
      <c r="N4201">
        <v>1457.6510933333334</v>
      </c>
      <c r="O4201" s="2">
        <f t="shared" si="391"/>
        <v>145.76510933333333</v>
      </c>
      <c r="P4201" s="2">
        <f>IF(ISNUMBER(O4201),SUMIFS(O$1:$O4201,A$1:$A4201,A4201,C$1:$C4201,C4201,G$1:$G4201,G4201,E$1:$E4201,E4201),"")</f>
        <v>886.27867933333346</v>
      </c>
      <c r="U4201" t="str">
        <f t="shared" si="392"/>
        <v/>
      </c>
      <c r="AA4201">
        <v>26.2</v>
      </c>
      <c r="AB4201">
        <v>4.2000000000000003E-2</v>
      </c>
      <c r="AC4201" s="2">
        <f t="shared" si="393"/>
        <v>4.2000000000000003E-2</v>
      </c>
      <c r="AH4201" s="2">
        <f t="shared" si="394"/>
        <v>6.1219999999999999</v>
      </c>
      <c r="AI4201" s="2">
        <f>IF(ISNUMBER(AH4201),SUMIFS($AH$1:AH4201,$A$1:A4201,A4201,C$1:$C4201,C4201,$G$1:G4201,G4201,$E$1:E4201,E4201),"")</f>
        <v>31.710999999999999</v>
      </c>
      <c r="AJ4201">
        <f t="shared" si="395"/>
        <v>9</v>
      </c>
    </row>
    <row r="4202" spans="1:36" x14ac:dyDescent="0.25">
      <c r="A4202" s="14" t="s">
        <v>86</v>
      </c>
      <c r="B4202" t="s">
        <v>80</v>
      </c>
      <c r="C4202" t="s">
        <v>79</v>
      </c>
      <c r="D4202" s="13">
        <v>42144</v>
      </c>
      <c r="E4202">
        <v>2</v>
      </c>
      <c r="F4202">
        <v>0</v>
      </c>
      <c r="G4202" s="2" t="s">
        <v>89</v>
      </c>
      <c r="H4202" s="2" t="s">
        <v>13</v>
      </c>
      <c r="I4202">
        <v>5</v>
      </c>
      <c r="J4202" s="2" t="s">
        <v>77</v>
      </c>
      <c r="K4202" s="2">
        <v>0</v>
      </c>
      <c r="L4202" s="2"/>
      <c r="M4202" s="2" t="str">
        <f t="shared" si="390"/>
        <v/>
      </c>
      <c r="N4202">
        <v>154.34178160000002</v>
      </c>
      <c r="O4202" s="2">
        <f t="shared" si="391"/>
        <v>15.434178160000002</v>
      </c>
      <c r="P4202" s="2">
        <f>IF(ISNUMBER(O4202),SUMIFS(O$1:$O4202,A$1:$A4202,A4202,C$1:$C4202,C4202,G$1:$G4202,G4202,E$1:$E4202,E4202),"")</f>
        <v>447.84441602666664</v>
      </c>
      <c r="U4202" t="str">
        <f t="shared" si="392"/>
        <v/>
      </c>
      <c r="AA4202">
        <v>21</v>
      </c>
      <c r="AB4202">
        <v>3.4000000000000002E-2</v>
      </c>
      <c r="AC4202" s="2">
        <f t="shared" si="393"/>
        <v>3.4000000000000002E-2</v>
      </c>
      <c r="AH4202" s="2">
        <f t="shared" si="394"/>
        <v>0.52500000000000002</v>
      </c>
      <c r="AI4202" s="2">
        <f>IF(ISNUMBER(AH4202),SUMIFS($AH$1:AH4202,$A$1:A4202,A4202,C$1:$C4202,C4202,$G$1:G4202,G4202,$E$1:E4202,E4202),"")</f>
        <v>11.270999999999999</v>
      </c>
      <c r="AJ4202">
        <f t="shared" si="395"/>
        <v>9</v>
      </c>
    </row>
    <row r="4203" spans="1:36" x14ac:dyDescent="0.25">
      <c r="A4203" s="14" t="s">
        <v>85</v>
      </c>
      <c r="B4203" t="s">
        <v>80</v>
      </c>
      <c r="C4203" t="s">
        <v>79</v>
      </c>
      <c r="D4203" s="13">
        <v>42144</v>
      </c>
      <c r="E4203">
        <v>2</v>
      </c>
      <c r="F4203">
        <v>50</v>
      </c>
      <c r="G4203" s="2" t="s">
        <v>89</v>
      </c>
      <c r="H4203" s="2" t="s">
        <v>13</v>
      </c>
      <c r="I4203">
        <v>5</v>
      </c>
      <c r="J4203" s="2" t="s">
        <v>77</v>
      </c>
      <c r="K4203" s="2">
        <v>45</v>
      </c>
      <c r="L4203" s="2"/>
      <c r="M4203" s="2" t="str">
        <f t="shared" si="390"/>
        <v/>
      </c>
      <c r="N4203">
        <v>250.66168366666665</v>
      </c>
      <c r="O4203" s="2">
        <f t="shared" si="391"/>
        <v>25.066168366666666</v>
      </c>
      <c r="P4203" s="2">
        <f>IF(ISNUMBER(O4203),SUMIFS(O$1:$O4203,A$1:$A4203,A4203,C$1:$C4203,C4203,G$1:$G4203,G4203,E$1:$E4203,E4203),"")</f>
        <v>475.20232716666663</v>
      </c>
      <c r="U4203" t="str">
        <f t="shared" si="392"/>
        <v/>
      </c>
      <c r="AA4203">
        <v>20.100000000000001</v>
      </c>
      <c r="AB4203">
        <v>3.2000000000000001E-2</v>
      </c>
      <c r="AC4203" s="2">
        <f t="shared" si="393"/>
        <v>3.2000000000000001E-2</v>
      </c>
      <c r="AH4203" s="2">
        <f t="shared" si="394"/>
        <v>0.80200000000000005</v>
      </c>
      <c r="AI4203" s="2">
        <f>IF(ISNUMBER(AH4203),SUMIFS($AH$1:AH4203,$A$1:A4203,A4203,C$1:$C4203,C4203,$G$1:G4203,G4203,$E$1:E4203,E4203),"")</f>
        <v>12.567</v>
      </c>
      <c r="AJ4203">
        <f t="shared" si="395"/>
        <v>9</v>
      </c>
    </row>
    <row r="4204" spans="1:36" x14ac:dyDescent="0.25">
      <c r="A4204" s="14" t="s">
        <v>84</v>
      </c>
      <c r="B4204" t="s">
        <v>80</v>
      </c>
      <c r="C4204" t="s">
        <v>79</v>
      </c>
      <c r="D4204" s="13">
        <v>42144</v>
      </c>
      <c r="E4204">
        <v>2</v>
      </c>
      <c r="F4204">
        <v>100</v>
      </c>
      <c r="G4204" s="2" t="s">
        <v>89</v>
      </c>
      <c r="H4204" s="2" t="s">
        <v>13</v>
      </c>
      <c r="I4204">
        <v>5</v>
      </c>
      <c r="J4204" s="2" t="s">
        <v>77</v>
      </c>
      <c r="K4204" s="2">
        <v>90</v>
      </c>
      <c r="L4204" s="2"/>
      <c r="M4204" s="2" t="str">
        <f t="shared" si="390"/>
        <v/>
      </c>
      <c r="N4204">
        <v>823.13821599999994</v>
      </c>
      <c r="O4204" s="2">
        <f t="shared" si="391"/>
        <v>82.313821599999997</v>
      </c>
      <c r="P4204" s="2">
        <f>IF(ISNUMBER(O4204),SUMIFS(O$1:$O4204,A$1:$A4204,A4204,C$1:$C4204,C4204,G$1:$G4204,G4204,E$1:$E4204,E4204),"")</f>
        <v>788.3619649333333</v>
      </c>
      <c r="U4204" t="str">
        <f t="shared" si="392"/>
        <v/>
      </c>
      <c r="AA4204">
        <v>20.3</v>
      </c>
      <c r="AB4204">
        <v>3.2000000000000001E-2</v>
      </c>
      <c r="AC4204" s="2">
        <f t="shared" si="393"/>
        <v>3.2000000000000001E-2</v>
      </c>
      <c r="AH4204" s="2">
        <f t="shared" si="394"/>
        <v>2.6339999999999999</v>
      </c>
      <c r="AI4204" s="2">
        <f>IF(ISNUMBER(AH4204),SUMIFS($AH$1:AH4204,$A$1:A4204,A4204,C$1:$C4204,C4204,$G$1:G4204,G4204,$E$1:E4204,E4204),"")</f>
        <v>23.006999999999998</v>
      </c>
      <c r="AJ4204">
        <f t="shared" si="395"/>
        <v>9</v>
      </c>
    </row>
    <row r="4205" spans="1:36" x14ac:dyDescent="0.25">
      <c r="A4205" s="14" t="s">
        <v>83</v>
      </c>
      <c r="B4205" t="s">
        <v>80</v>
      </c>
      <c r="C4205" t="s">
        <v>79</v>
      </c>
      <c r="D4205" s="13">
        <v>42144</v>
      </c>
      <c r="E4205">
        <v>2</v>
      </c>
      <c r="F4205">
        <v>200</v>
      </c>
      <c r="G4205" s="2" t="s">
        <v>89</v>
      </c>
      <c r="H4205" s="2" t="s">
        <v>13</v>
      </c>
      <c r="I4205">
        <v>5</v>
      </c>
      <c r="J4205" s="2" t="s">
        <v>77</v>
      </c>
      <c r="K4205" s="2">
        <v>180</v>
      </c>
      <c r="L4205" s="2"/>
      <c r="M4205" s="2" t="str">
        <f t="shared" si="390"/>
        <v/>
      </c>
      <c r="N4205">
        <v>790.73273999999981</v>
      </c>
      <c r="O4205" s="2">
        <f t="shared" si="391"/>
        <v>79.073273999999984</v>
      </c>
      <c r="P4205" s="2">
        <f>IF(ISNUMBER(O4205),SUMIFS(O$1:$O4205,A$1:$A4205,A4205,C$1:$C4205,C4205,G$1:$G4205,G4205,E$1:$E4205,E4205),"")</f>
        <v>593.89609280000002</v>
      </c>
      <c r="U4205" t="str">
        <f t="shared" si="392"/>
        <v/>
      </c>
      <c r="AA4205">
        <v>21.1</v>
      </c>
      <c r="AB4205">
        <v>3.4000000000000002E-2</v>
      </c>
      <c r="AC4205" s="2">
        <f t="shared" si="393"/>
        <v>3.4000000000000002E-2</v>
      </c>
      <c r="AH4205" s="2">
        <f t="shared" si="394"/>
        <v>2.6880000000000002</v>
      </c>
      <c r="AI4205" s="2">
        <f>IF(ISNUMBER(AH4205),SUMIFS($AH$1:AH4205,$A$1:A4205,A4205,C$1:$C4205,C4205,$G$1:G4205,G4205,$E$1:E4205,E4205),"")</f>
        <v>16.800999999999998</v>
      </c>
      <c r="AJ4205">
        <f t="shared" si="395"/>
        <v>9</v>
      </c>
    </row>
    <row r="4206" spans="1:36" x14ac:dyDescent="0.25">
      <c r="A4206" s="14" t="s">
        <v>82</v>
      </c>
      <c r="B4206" t="s">
        <v>80</v>
      </c>
      <c r="C4206" t="s">
        <v>79</v>
      </c>
      <c r="D4206" s="13">
        <v>42144</v>
      </c>
      <c r="E4206">
        <v>2</v>
      </c>
      <c r="F4206">
        <v>350</v>
      </c>
      <c r="G4206" s="2" t="s">
        <v>89</v>
      </c>
      <c r="H4206" s="2" t="s">
        <v>13</v>
      </c>
      <c r="I4206">
        <v>5</v>
      </c>
      <c r="J4206" s="2" t="s">
        <v>77</v>
      </c>
      <c r="K4206" s="2">
        <v>315</v>
      </c>
      <c r="L4206" s="2"/>
      <c r="M4206" s="2" t="str">
        <f t="shared" si="390"/>
        <v/>
      </c>
      <c r="N4206">
        <v>1690.0943639999998</v>
      </c>
      <c r="O4206" s="2">
        <f t="shared" si="391"/>
        <v>169.00943639999997</v>
      </c>
      <c r="P4206" s="2">
        <f>IF(ISNUMBER(O4206),SUMIFS(O$1:$O4206,A$1:$A4206,A4206,C$1:$C4206,C4206,G$1:$G4206,G4206,E$1:$E4206,E4206),"")</f>
        <v>1007.7886202666666</v>
      </c>
      <c r="U4206" t="str">
        <f t="shared" si="392"/>
        <v/>
      </c>
      <c r="AA4206">
        <v>21.4</v>
      </c>
      <c r="AB4206">
        <v>3.4000000000000002E-2</v>
      </c>
      <c r="AC4206" s="2">
        <f t="shared" si="393"/>
        <v>3.4000000000000002E-2</v>
      </c>
      <c r="AH4206" s="2">
        <f t="shared" si="394"/>
        <v>5.7460000000000004</v>
      </c>
      <c r="AI4206" s="2">
        <f>IF(ISNUMBER(AH4206),SUMIFS($AH$1:AH4206,$A$1:A4206,A4206,C$1:$C4206,C4206,$G$1:G4206,G4206,$E$1:E4206,E4206),"")</f>
        <v>29.255000000000003</v>
      </c>
      <c r="AJ4206">
        <f t="shared" si="395"/>
        <v>9</v>
      </c>
    </row>
    <row r="4207" spans="1:36" x14ac:dyDescent="0.25">
      <c r="A4207" s="14" t="s">
        <v>81</v>
      </c>
      <c r="B4207" t="s">
        <v>80</v>
      </c>
      <c r="C4207" t="s">
        <v>79</v>
      </c>
      <c r="D4207" s="13">
        <v>42144</v>
      </c>
      <c r="E4207">
        <v>2</v>
      </c>
      <c r="F4207">
        <v>500</v>
      </c>
      <c r="G4207" s="2" t="s">
        <v>89</v>
      </c>
      <c r="H4207" s="2" t="s">
        <v>13</v>
      </c>
      <c r="I4207">
        <v>5</v>
      </c>
      <c r="J4207" s="2" t="s">
        <v>77</v>
      </c>
      <c r="K4207" s="2">
        <v>450</v>
      </c>
      <c r="L4207" s="2"/>
      <c r="M4207" s="2" t="str">
        <f t="shared" si="390"/>
        <v/>
      </c>
      <c r="N4207">
        <v>1550.3501866666666</v>
      </c>
      <c r="O4207" s="2">
        <f t="shared" si="391"/>
        <v>155.03501866666664</v>
      </c>
      <c r="P4207" s="2">
        <f>IF(ISNUMBER(O4207),SUMIFS(O$1:$O4207,A$1:$A4207,A4207,C$1:$C4207,C4207,G$1:$G4207,G4207,E$1:$E4207,E4207),"")</f>
        <v>957.47047079999993</v>
      </c>
      <c r="U4207" t="str">
        <f t="shared" si="392"/>
        <v/>
      </c>
      <c r="AA4207">
        <v>21.9</v>
      </c>
      <c r="AB4207">
        <v>3.5000000000000003E-2</v>
      </c>
      <c r="AC4207" s="2">
        <f t="shared" si="393"/>
        <v>3.5000000000000003E-2</v>
      </c>
      <c r="AH4207" s="2">
        <f t="shared" si="394"/>
        <v>5.4260000000000002</v>
      </c>
      <c r="AI4207" s="2">
        <f>IF(ISNUMBER(AH4207),SUMIFS($AH$1:AH4207,$A$1:A4207,A4207,C$1:$C4207,C4207,$G$1:G4207,G4207,$E$1:E4207,E4207),"")</f>
        <v>30.094999999999999</v>
      </c>
      <c r="AJ4207">
        <f t="shared" si="395"/>
        <v>9</v>
      </c>
    </row>
    <row r="4208" spans="1:36" x14ac:dyDescent="0.25">
      <c r="A4208" s="14" t="s">
        <v>86</v>
      </c>
      <c r="B4208" t="s">
        <v>80</v>
      </c>
      <c r="C4208" t="s">
        <v>79</v>
      </c>
      <c r="D4208" s="13">
        <v>42144</v>
      </c>
      <c r="E4208">
        <v>3</v>
      </c>
      <c r="F4208">
        <v>0</v>
      </c>
      <c r="G4208" s="2" t="s">
        <v>89</v>
      </c>
      <c r="H4208" s="2" t="s">
        <v>13</v>
      </c>
      <c r="I4208">
        <v>5</v>
      </c>
      <c r="J4208" s="2" t="s">
        <v>77</v>
      </c>
      <c r="K4208" s="2">
        <v>0</v>
      </c>
      <c r="L4208" s="2"/>
      <c r="M4208" s="2" t="str">
        <f t="shared" si="390"/>
        <v/>
      </c>
      <c r="N4208">
        <v>383.14692013333337</v>
      </c>
      <c r="O4208" s="2">
        <f t="shared" si="391"/>
        <v>38.314692013333335</v>
      </c>
      <c r="P4208" s="2">
        <f>IF(ISNUMBER(O4208),SUMIFS(O$1:$O4208,A$1:$A4208,A4208,C$1:$C4208,C4208,G$1:$G4208,G4208,E$1:$E4208,E4208),"")</f>
        <v>484.52710974666661</v>
      </c>
      <c r="U4208" t="str">
        <f t="shared" si="392"/>
        <v/>
      </c>
      <c r="AB4208">
        <v>3.4000000000000002E-2</v>
      </c>
      <c r="AC4208" s="2">
        <f t="shared" si="393"/>
        <v>3.4000000000000002E-2</v>
      </c>
      <c r="AH4208" s="2">
        <f t="shared" si="394"/>
        <v>1.3029999999999999</v>
      </c>
      <c r="AI4208" s="2">
        <f>IF(ISNUMBER(AH4208),SUMIFS($AH$1:AH4208,$A$1:A4208,A4208,C$1:$C4208,C4208,$G$1:G4208,G4208,$E$1:E4208,E4208),"")</f>
        <v>12.838000000000001</v>
      </c>
      <c r="AJ4208">
        <f t="shared" si="395"/>
        <v>8</v>
      </c>
    </row>
    <row r="4209" spans="1:36" x14ac:dyDescent="0.25">
      <c r="A4209" s="14" t="s">
        <v>85</v>
      </c>
      <c r="B4209" t="s">
        <v>80</v>
      </c>
      <c r="C4209" t="s">
        <v>79</v>
      </c>
      <c r="D4209" s="13">
        <v>42144</v>
      </c>
      <c r="E4209">
        <v>3</v>
      </c>
      <c r="F4209">
        <v>50</v>
      </c>
      <c r="G4209" s="2" t="s">
        <v>89</v>
      </c>
      <c r="H4209" s="2" t="s">
        <v>13</v>
      </c>
      <c r="I4209">
        <v>5</v>
      </c>
      <c r="J4209" s="2" t="s">
        <v>77</v>
      </c>
      <c r="K4209" s="2">
        <v>45</v>
      </c>
      <c r="L4209" s="2"/>
      <c r="M4209" s="2" t="str">
        <f t="shared" si="390"/>
        <v/>
      </c>
      <c r="N4209">
        <v>367.98010183333338</v>
      </c>
      <c r="O4209" s="2">
        <f t="shared" si="391"/>
        <v>36.798010183333339</v>
      </c>
      <c r="P4209" s="2">
        <f>IF(ISNUMBER(O4209),SUMIFS(O$1:$O4209,A$1:$A4209,A4209,C$1:$C4209,C4209,G$1:$G4209,G4209,E$1:$E4209,E4209),"")</f>
        <v>534.22706772466665</v>
      </c>
      <c r="U4209" t="str">
        <f t="shared" si="392"/>
        <v/>
      </c>
      <c r="AB4209">
        <v>3.15E-2</v>
      </c>
      <c r="AC4209" s="2">
        <f t="shared" si="393"/>
        <v>3.15E-2</v>
      </c>
      <c r="AH4209" s="2">
        <f t="shared" si="394"/>
        <v>1.159</v>
      </c>
      <c r="AI4209" s="2">
        <f>IF(ISNUMBER(AH4209),SUMIFS($AH$1:AH4209,$A$1:A4209,A4209,C$1:$C4209,C4209,$G$1:G4209,G4209,$E$1:E4209,E4209),"")</f>
        <v>13.786000000000001</v>
      </c>
      <c r="AJ4209">
        <f t="shared" si="395"/>
        <v>8</v>
      </c>
    </row>
    <row r="4210" spans="1:36" x14ac:dyDescent="0.25">
      <c r="A4210" s="14" t="s">
        <v>84</v>
      </c>
      <c r="B4210" t="s">
        <v>80</v>
      </c>
      <c r="C4210" t="s">
        <v>79</v>
      </c>
      <c r="D4210" s="13">
        <v>42144</v>
      </c>
      <c r="E4210">
        <v>3</v>
      </c>
      <c r="F4210">
        <v>100</v>
      </c>
      <c r="G4210" s="2" t="s">
        <v>89</v>
      </c>
      <c r="H4210" s="2" t="s">
        <v>13</v>
      </c>
      <c r="I4210">
        <v>5</v>
      </c>
      <c r="J4210" s="2" t="s">
        <v>77</v>
      </c>
      <c r="K4210" s="2">
        <v>90</v>
      </c>
      <c r="L4210" s="2"/>
      <c r="M4210" s="2" t="str">
        <f t="shared" si="390"/>
        <v/>
      </c>
      <c r="N4210">
        <v>915.479828</v>
      </c>
      <c r="O4210" s="2">
        <f t="shared" si="391"/>
        <v>91.5479828</v>
      </c>
      <c r="P4210" s="2">
        <f>IF(ISNUMBER(O4210),SUMIFS(O$1:$O4210,A$1:$A4210,A4210,C$1:$C4210,C4210,G$1:$G4210,G4210,E$1:$E4210,E4210),"")</f>
        <v>595.83072760000005</v>
      </c>
      <c r="U4210" t="str">
        <f t="shared" si="392"/>
        <v/>
      </c>
      <c r="AB4210">
        <v>3.1E-2</v>
      </c>
      <c r="AC4210" s="2">
        <f t="shared" si="393"/>
        <v>3.1E-2</v>
      </c>
      <c r="AH4210" s="2">
        <f t="shared" si="394"/>
        <v>2.8380000000000001</v>
      </c>
      <c r="AI4210" s="2">
        <f>IF(ISNUMBER(AH4210),SUMIFS($AH$1:AH4210,$A$1:A4210,A4210,C$1:$C4210,C4210,$G$1:G4210,G4210,$E$1:E4210,E4210),"")</f>
        <v>15.855</v>
      </c>
      <c r="AJ4210">
        <f t="shared" si="395"/>
        <v>8</v>
      </c>
    </row>
    <row r="4211" spans="1:36" x14ac:dyDescent="0.25">
      <c r="A4211" s="14" t="s">
        <v>83</v>
      </c>
      <c r="B4211" t="s">
        <v>80</v>
      </c>
      <c r="C4211" t="s">
        <v>79</v>
      </c>
      <c r="D4211" s="13">
        <v>42144</v>
      </c>
      <c r="E4211">
        <v>3</v>
      </c>
      <c r="F4211">
        <v>200</v>
      </c>
      <c r="G4211" s="2" t="s">
        <v>89</v>
      </c>
      <c r="H4211" s="2" t="s">
        <v>13</v>
      </c>
      <c r="I4211">
        <v>5</v>
      </c>
      <c r="J4211" s="2" t="s">
        <v>77</v>
      </c>
      <c r="K4211" s="2">
        <v>180</v>
      </c>
      <c r="L4211" s="2"/>
      <c r="M4211" s="2" t="str">
        <f t="shared" si="390"/>
        <v/>
      </c>
      <c r="N4211">
        <v>923.16595133333317</v>
      </c>
      <c r="O4211" s="2">
        <f t="shared" si="391"/>
        <v>92.316595133333323</v>
      </c>
      <c r="P4211" s="2">
        <f>IF(ISNUMBER(O4211),SUMIFS(O$1:$O4211,A$1:$A4211,A4211,C$1:$C4211,C4211,G$1:$G4211,G4211,E$1:$E4211,E4211),"")</f>
        <v>465.11747742933323</v>
      </c>
      <c r="U4211" t="str">
        <f t="shared" si="392"/>
        <v/>
      </c>
      <c r="AB4211">
        <v>3.3499999999999995E-2</v>
      </c>
      <c r="AC4211" s="2">
        <f t="shared" si="393"/>
        <v>3.3499999999999995E-2</v>
      </c>
      <c r="AH4211" s="2">
        <f t="shared" si="394"/>
        <v>3.093</v>
      </c>
      <c r="AI4211" s="2">
        <f>IF(ISNUMBER(AH4211),SUMIFS($AH$1:AH4211,$A$1:A4211,A4211,C$1:$C4211,C4211,$G$1:G4211,G4211,$E$1:E4211,E4211),"")</f>
        <v>12.27</v>
      </c>
      <c r="AJ4211">
        <f t="shared" si="395"/>
        <v>8</v>
      </c>
    </row>
    <row r="4212" spans="1:36" x14ac:dyDescent="0.25">
      <c r="A4212" s="14" t="s">
        <v>82</v>
      </c>
      <c r="B4212" t="s">
        <v>80</v>
      </c>
      <c r="C4212" t="s">
        <v>79</v>
      </c>
      <c r="D4212" s="13">
        <v>42144</v>
      </c>
      <c r="E4212">
        <v>3</v>
      </c>
      <c r="F4212">
        <v>350</v>
      </c>
      <c r="G4212" s="2" t="s">
        <v>89</v>
      </c>
      <c r="H4212" s="2" t="s">
        <v>13</v>
      </c>
      <c r="I4212">
        <v>5</v>
      </c>
      <c r="J4212" s="2" t="s">
        <v>77</v>
      </c>
      <c r="K4212" s="2">
        <v>315</v>
      </c>
      <c r="L4212" s="2"/>
      <c r="M4212" s="2" t="str">
        <f t="shared" si="390"/>
        <v/>
      </c>
      <c r="N4212">
        <v>1565.646414</v>
      </c>
      <c r="O4212" s="2">
        <f t="shared" si="391"/>
        <v>156.5646414</v>
      </c>
      <c r="P4212" s="2">
        <f>IF(ISNUMBER(O4212),SUMIFS(O$1:$O4212,A$1:$A4212,A4212,C$1:$C4212,C4212,G$1:$G4212,G4212,E$1:$E4212,E4212),"")</f>
        <v>979.33871246666672</v>
      </c>
      <c r="U4212" t="str">
        <f t="shared" si="392"/>
        <v/>
      </c>
      <c r="AB4212">
        <v>3.4000000000000002E-2</v>
      </c>
      <c r="AC4212" s="2">
        <f t="shared" si="393"/>
        <v>3.4000000000000002E-2</v>
      </c>
      <c r="AH4212" s="2">
        <f t="shared" si="394"/>
        <v>5.3230000000000004</v>
      </c>
      <c r="AI4212" s="2">
        <f>IF(ISNUMBER(AH4212),SUMIFS($AH$1:AH4212,$A$1:A4212,A4212,C$1:$C4212,C4212,$G$1:G4212,G4212,$E$1:E4212,E4212),"")</f>
        <v>30.513999999999996</v>
      </c>
      <c r="AJ4212">
        <f t="shared" si="395"/>
        <v>8</v>
      </c>
    </row>
    <row r="4213" spans="1:36" x14ac:dyDescent="0.25">
      <c r="A4213" s="14" t="s">
        <v>81</v>
      </c>
      <c r="B4213" t="s">
        <v>80</v>
      </c>
      <c r="C4213" t="s">
        <v>79</v>
      </c>
      <c r="D4213" s="13">
        <v>42144</v>
      </c>
      <c r="E4213">
        <v>3</v>
      </c>
      <c r="F4213">
        <v>500</v>
      </c>
      <c r="G4213" s="2" t="s">
        <v>89</v>
      </c>
      <c r="H4213" s="2" t="s">
        <v>13</v>
      </c>
      <c r="I4213">
        <v>5</v>
      </c>
      <c r="J4213" s="2" t="s">
        <v>77</v>
      </c>
      <c r="K4213" s="2">
        <v>450</v>
      </c>
      <c r="L4213" s="2"/>
      <c r="M4213" s="2" t="str">
        <f t="shared" si="390"/>
        <v/>
      </c>
      <c r="N4213">
        <v>1504.00064</v>
      </c>
      <c r="O4213" s="2">
        <f t="shared" si="391"/>
        <v>150.40006399999999</v>
      </c>
      <c r="P4213" s="2">
        <f>IF(ISNUMBER(O4213),SUMIFS(O$1:$O4213,A$1:$A4213,A4213,C$1:$C4213,C4213,G$1:$G4213,G4213,E$1:$E4213,E4213),"")</f>
        <v>867.37719053333331</v>
      </c>
      <c r="U4213" t="str">
        <f t="shared" si="392"/>
        <v/>
      </c>
      <c r="AB4213">
        <v>3.85E-2</v>
      </c>
      <c r="AC4213" s="2">
        <f t="shared" si="393"/>
        <v>3.85E-2</v>
      </c>
      <c r="AH4213" s="2">
        <f t="shared" si="394"/>
        <v>5.79</v>
      </c>
      <c r="AI4213" s="2">
        <f>IF(ISNUMBER(AH4213),SUMIFS($AH$1:AH4213,$A$1:A4213,A4213,C$1:$C4213,C4213,$G$1:G4213,G4213,$E$1:E4213,E4213),"")</f>
        <v>25.321999999999999</v>
      </c>
      <c r="AJ4213">
        <f t="shared" si="395"/>
        <v>8</v>
      </c>
    </row>
    <row r="4214" spans="1:36" x14ac:dyDescent="0.25">
      <c r="A4214" s="14" t="s">
        <v>86</v>
      </c>
      <c r="B4214" t="s">
        <v>80</v>
      </c>
      <c r="C4214" t="s">
        <v>79</v>
      </c>
      <c r="D4214" s="13">
        <v>42160</v>
      </c>
      <c r="E4214">
        <v>1</v>
      </c>
      <c r="F4214">
        <v>0</v>
      </c>
      <c r="G4214" s="2" t="s">
        <v>89</v>
      </c>
      <c r="H4214" s="2" t="s">
        <v>10</v>
      </c>
      <c r="I4214">
        <v>6</v>
      </c>
      <c r="J4214" s="2" t="s">
        <v>88</v>
      </c>
      <c r="K4214" s="2">
        <v>0</v>
      </c>
      <c r="L4214" s="2">
        <v>1480</v>
      </c>
      <c r="M4214" s="2">
        <f t="shared" si="390"/>
        <v>148</v>
      </c>
      <c r="O4214" s="2" t="str">
        <f t="shared" si="391"/>
        <v/>
      </c>
      <c r="P4214" s="2" t="str">
        <f>IF(ISNUMBER(O4214),SUMIFS(O$1:$O4214,A$1:$A4214,A4214,C$1:$C4214,C4214,G$1:$G4214,G4214,E$1:$E4214,E4214),"")</f>
        <v/>
      </c>
      <c r="U4214" t="str">
        <f t="shared" si="392"/>
        <v/>
      </c>
      <c r="AA4214">
        <v>18.8</v>
      </c>
      <c r="AB4214">
        <v>0.03</v>
      </c>
      <c r="AC4214" s="2">
        <f t="shared" si="393"/>
        <v>0.03</v>
      </c>
      <c r="AH4214" s="2" t="str">
        <f t="shared" si="394"/>
        <v/>
      </c>
      <c r="AI4214" s="2" t="str">
        <f>IF(ISNUMBER(AH4214),SUMIFS($AH$1:AH4214,$A$1:A4214,A4214,C$1:$C4214,C4214,$G$1:G4214,G4214,$E$1:E4214,E4214),"")</f>
        <v/>
      </c>
      <c r="AJ4214">
        <f t="shared" si="395"/>
        <v>6</v>
      </c>
    </row>
    <row r="4215" spans="1:36" x14ac:dyDescent="0.25">
      <c r="A4215" s="14" t="s">
        <v>85</v>
      </c>
      <c r="B4215" t="s">
        <v>80</v>
      </c>
      <c r="C4215" t="s">
        <v>79</v>
      </c>
      <c r="D4215" s="13">
        <v>42160</v>
      </c>
      <c r="E4215">
        <v>1</v>
      </c>
      <c r="F4215">
        <v>50</v>
      </c>
      <c r="G4215" s="2" t="s">
        <v>89</v>
      </c>
      <c r="H4215" s="2" t="s">
        <v>10</v>
      </c>
      <c r="I4215">
        <v>6</v>
      </c>
      <c r="J4215" s="2" t="s">
        <v>88</v>
      </c>
      <c r="K4215" s="2">
        <v>45</v>
      </c>
      <c r="L4215" s="2">
        <v>1564</v>
      </c>
      <c r="M4215" s="2">
        <f t="shared" si="390"/>
        <v>156.4</v>
      </c>
      <c r="O4215" s="2" t="str">
        <f t="shared" si="391"/>
        <v/>
      </c>
      <c r="P4215" s="2" t="str">
        <f>IF(ISNUMBER(O4215),SUMIFS(O$1:$O4215,A$1:$A4215,A4215,C$1:$C4215,C4215,G$1:$G4215,G4215,E$1:$E4215,E4215),"")</f>
        <v/>
      </c>
      <c r="U4215" t="str">
        <f t="shared" si="392"/>
        <v/>
      </c>
      <c r="AA4215">
        <v>23.1</v>
      </c>
      <c r="AB4215">
        <v>3.7000000000000005E-2</v>
      </c>
      <c r="AC4215" s="2">
        <f t="shared" si="393"/>
        <v>3.7000000000000005E-2</v>
      </c>
      <c r="AH4215" s="2" t="str">
        <f t="shared" si="394"/>
        <v/>
      </c>
      <c r="AI4215" s="2" t="str">
        <f>IF(ISNUMBER(AH4215),SUMIFS($AH$1:AH4215,$A$1:A4215,A4215,C$1:$C4215,C4215,$G$1:G4215,G4215,$E$1:E4215,E4215),"")</f>
        <v/>
      </c>
      <c r="AJ4215">
        <f t="shared" si="395"/>
        <v>6</v>
      </c>
    </row>
    <row r="4216" spans="1:36" x14ac:dyDescent="0.25">
      <c r="A4216" s="14" t="s">
        <v>84</v>
      </c>
      <c r="B4216" t="s">
        <v>80</v>
      </c>
      <c r="C4216" t="s">
        <v>79</v>
      </c>
      <c r="D4216" s="13">
        <v>42160</v>
      </c>
      <c r="E4216">
        <v>1</v>
      </c>
      <c r="F4216">
        <v>100</v>
      </c>
      <c r="G4216" s="2" t="s">
        <v>89</v>
      </c>
      <c r="H4216" s="2" t="s">
        <v>10</v>
      </c>
      <c r="I4216">
        <v>6</v>
      </c>
      <c r="J4216" s="2" t="s">
        <v>88</v>
      </c>
      <c r="K4216" s="2">
        <v>90</v>
      </c>
      <c r="L4216" s="2">
        <v>1536</v>
      </c>
      <c r="M4216" s="2">
        <f t="shared" si="390"/>
        <v>153.6</v>
      </c>
      <c r="O4216" s="2" t="str">
        <f t="shared" si="391"/>
        <v/>
      </c>
      <c r="P4216" s="2" t="str">
        <f>IF(ISNUMBER(O4216),SUMIFS(O$1:$O4216,A$1:$A4216,A4216,C$1:$C4216,C4216,G$1:$G4216,G4216,E$1:$E4216,E4216),"")</f>
        <v/>
      </c>
      <c r="U4216" t="str">
        <f t="shared" si="392"/>
        <v/>
      </c>
      <c r="AA4216">
        <v>26</v>
      </c>
      <c r="AB4216">
        <v>4.2000000000000003E-2</v>
      </c>
      <c r="AC4216" s="2">
        <f t="shared" si="393"/>
        <v>4.2000000000000003E-2</v>
      </c>
      <c r="AH4216" s="2" t="str">
        <f t="shared" si="394"/>
        <v/>
      </c>
      <c r="AI4216" s="2" t="str">
        <f>IF(ISNUMBER(AH4216),SUMIFS($AH$1:AH4216,$A$1:A4216,A4216,C$1:$C4216,C4216,$G$1:G4216,G4216,$E$1:E4216,E4216),"")</f>
        <v/>
      </c>
      <c r="AJ4216">
        <f t="shared" si="395"/>
        <v>6</v>
      </c>
    </row>
    <row r="4217" spans="1:36" x14ac:dyDescent="0.25">
      <c r="A4217" s="14" t="s">
        <v>83</v>
      </c>
      <c r="B4217" t="s">
        <v>80</v>
      </c>
      <c r="C4217" t="s">
        <v>79</v>
      </c>
      <c r="D4217" s="13">
        <v>42160</v>
      </c>
      <c r="E4217">
        <v>1</v>
      </c>
      <c r="F4217">
        <v>200</v>
      </c>
      <c r="G4217" s="2" t="s">
        <v>89</v>
      </c>
      <c r="H4217" s="2" t="s">
        <v>10</v>
      </c>
      <c r="I4217">
        <v>6</v>
      </c>
      <c r="J4217" s="2" t="s">
        <v>88</v>
      </c>
      <c r="K4217" s="2">
        <v>180</v>
      </c>
      <c r="L4217" s="2">
        <v>1676</v>
      </c>
      <c r="M4217" s="2">
        <f t="shared" si="390"/>
        <v>167.6</v>
      </c>
      <c r="O4217" s="2" t="str">
        <f t="shared" si="391"/>
        <v/>
      </c>
      <c r="P4217" s="2" t="str">
        <f>IF(ISNUMBER(O4217),SUMIFS(O$1:$O4217,A$1:$A4217,A4217,C$1:$C4217,C4217,G$1:$G4217,G4217,E$1:$E4217,E4217),"")</f>
        <v/>
      </c>
      <c r="U4217" t="str">
        <f t="shared" si="392"/>
        <v/>
      </c>
      <c r="AA4217">
        <v>20.8</v>
      </c>
      <c r="AB4217">
        <v>3.3000000000000002E-2</v>
      </c>
      <c r="AC4217" s="2">
        <f t="shared" si="393"/>
        <v>3.3000000000000002E-2</v>
      </c>
      <c r="AH4217" s="2" t="str">
        <f t="shared" si="394"/>
        <v/>
      </c>
      <c r="AI4217" s="2" t="str">
        <f>IF(ISNUMBER(AH4217),SUMIFS($AH$1:AH4217,$A$1:A4217,A4217,C$1:$C4217,C4217,$G$1:G4217,G4217,$E$1:E4217,E4217),"")</f>
        <v/>
      </c>
      <c r="AJ4217">
        <f t="shared" si="395"/>
        <v>6</v>
      </c>
    </row>
    <row r="4218" spans="1:36" x14ac:dyDescent="0.25">
      <c r="A4218" s="14" t="s">
        <v>82</v>
      </c>
      <c r="B4218" t="s">
        <v>80</v>
      </c>
      <c r="C4218" t="s">
        <v>79</v>
      </c>
      <c r="D4218" s="13">
        <v>42160</v>
      </c>
      <c r="E4218">
        <v>1</v>
      </c>
      <c r="F4218">
        <v>350</v>
      </c>
      <c r="G4218" s="2" t="s">
        <v>89</v>
      </c>
      <c r="H4218" s="2" t="s">
        <v>10</v>
      </c>
      <c r="I4218">
        <v>6</v>
      </c>
      <c r="J4218" s="2" t="s">
        <v>88</v>
      </c>
      <c r="K4218" s="2">
        <v>315</v>
      </c>
      <c r="L4218" s="2">
        <v>1620</v>
      </c>
      <c r="M4218" s="2">
        <f t="shared" si="390"/>
        <v>162</v>
      </c>
      <c r="O4218" s="2" t="str">
        <f t="shared" si="391"/>
        <v/>
      </c>
      <c r="P4218" s="2" t="str">
        <f>IF(ISNUMBER(O4218),SUMIFS(O$1:$O4218,A$1:$A4218,A4218,C$1:$C4218,C4218,G$1:$G4218,G4218,E$1:$E4218,E4218),"")</f>
        <v/>
      </c>
      <c r="U4218" t="str">
        <f t="shared" si="392"/>
        <v/>
      </c>
      <c r="AA4218">
        <v>32.6</v>
      </c>
      <c r="AB4218">
        <v>5.2000000000000005E-2</v>
      </c>
      <c r="AC4218" s="2">
        <f t="shared" si="393"/>
        <v>5.2000000000000005E-2</v>
      </c>
      <c r="AH4218" s="2" t="str">
        <f t="shared" si="394"/>
        <v/>
      </c>
      <c r="AI4218" s="2" t="str">
        <f>IF(ISNUMBER(AH4218),SUMIFS($AH$1:AH4218,$A$1:A4218,A4218,C$1:$C4218,C4218,$G$1:G4218,G4218,$E$1:E4218,E4218),"")</f>
        <v/>
      </c>
      <c r="AJ4218">
        <f t="shared" si="395"/>
        <v>6</v>
      </c>
    </row>
    <row r="4219" spans="1:36" x14ac:dyDescent="0.25">
      <c r="A4219" s="14" t="s">
        <v>81</v>
      </c>
      <c r="B4219" t="s">
        <v>80</v>
      </c>
      <c r="C4219" t="s">
        <v>79</v>
      </c>
      <c r="D4219" s="13">
        <v>42160</v>
      </c>
      <c r="E4219">
        <v>1</v>
      </c>
      <c r="F4219">
        <v>500</v>
      </c>
      <c r="G4219" s="2" t="s">
        <v>89</v>
      </c>
      <c r="H4219" s="2" t="s">
        <v>10</v>
      </c>
      <c r="I4219">
        <v>6</v>
      </c>
      <c r="J4219" s="2" t="s">
        <v>88</v>
      </c>
      <c r="K4219" s="2">
        <v>450</v>
      </c>
      <c r="L4219" s="2">
        <v>1732</v>
      </c>
      <c r="M4219" s="2">
        <f t="shared" si="390"/>
        <v>173.2</v>
      </c>
      <c r="O4219" s="2" t="str">
        <f t="shared" si="391"/>
        <v/>
      </c>
      <c r="P4219" s="2" t="str">
        <f>IF(ISNUMBER(O4219),SUMIFS(O$1:$O4219,A$1:$A4219,A4219,C$1:$C4219,C4219,G$1:$G4219,G4219,E$1:$E4219,E4219),"")</f>
        <v/>
      </c>
      <c r="U4219" t="str">
        <f t="shared" si="392"/>
        <v/>
      </c>
      <c r="AA4219">
        <v>26.1</v>
      </c>
      <c r="AB4219">
        <v>4.2000000000000003E-2</v>
      </c>
      <c r="AC4219" s="2">
        <f t="shared" si="393"/>
        <v>4.2000000000000003E-2</v>
      </c>
      <c r="AH4219" s="2" t="str">
        <f t="shared" si="394"/>
        <v/>
      </c>
      <c r="AI4219" s="2" t="str">
        <f>IF(ISNUMBER(AH4219),SUMIFS($AH$1:AH4219,$A$1:A4219,A4219,C$1:$C4219,C4219,$G$1:G4219,G4219,$E$1:E4219,E4219),"")</f>
        <v/>
      </c>
      <c r="AJ4219">
        <f t="shared" si="395"/>
        <v>6</v>
      </c>
    </row>
    <row r="4220" spans="1:36" x14ac:dyDescent="0.25">
      <c r="A4220" s="14" t="s">
        <v>86</v>
      </c>
      <c r="B4220" t="s">
        <v>80</v>
      </c>
      <c r="C4220" t="s">
        <v>79</v>
      </c>
      <c r="D4220" s="13">
        <v>42160</v>
      </c>
      <c r="E4220">
        <v>2</v>
      </c>
      <c r="F4220">
        <v>0</v>
      </c>
      <c r="G4220" s="2" t="s">
        <v>89</v>
      </c>
      <c r="H4220" s="2" t="s">
        <v>10</v>
      </c>
      <c r="I4220">
        <v>6</v>
      </c>
      <c r="J4220" s="2" t="s">
        <v>88</v>
      </c>
      <c r="K4220" s="2">
        <v>0</v>
      </c>
      <c r="L4220" s="2">
        <v>1480</v>
      </c>
      <c r="M4220" s="2">
        <f t="shared" si="390"/>
        <v>148</v>
      </c>
      <c r="O4220" s="2" t="str">
        <f t="shared" si="391"/>
        <v/>
      </c>
      <c r="P4220" s="2" t="str">
        <f>IF(ISNUMBER(O4220),SUMIFS(O$1:$O4220,A$1:$A4220,A4220,C$1:$C4220,C4220,G$1:$G4220,G4220,E$1:$E4220,E4220),"")</f>
        <v/>
      </c>
      <c r="U4220" t="str">
        <f t="shared" si="392"/>
        <v/>
      </c>
      <c r="AA4220">
        <v>19</v>
      </c>
      <c r="AB4220">
        <v>0.03</v>
      </c>
      <c r="AC4220" s="2">
        <f t="shared" si="393"/>
        <v>0.03</v>
      </c>
      <c r="AH4220" s="2" t="str">
        <f t="shared" si="394"/>
        <v/>
      </c>
      <c r="AI4220" s="2" t="str">
        <f>IF(ISNUMBER(AH4220),SUMIFS($AH$1:AH4220,$A$1:A4220,A4220,C$1:$C4220,C4220,$G$1:G4220,G4220,$E$1:E4220,E4220),"")</f>
        <v/>
      </c>
      <c r="AJ4220">
        <f t="shared" si="395"/>
        <v>6</v>
      </c>
    </row>
    <row r="4221" spans="1:36" x14ac:dyDescent="0.25">
      <c r="A4221" s="14" t="s">
        <v>85</v>
      </c>
      <c r="B4221" t="s">
        <v>80</v>
      </c>
      <c r="C4221" t="s">
        <v>79</v>
      </c>
      <c r="D4221" s="13">
        <v>42160</v>
      </c>
      <c r="E4221">
        <v>2</v>
      </c>
      <c r="F4221">
        <v>50</v>
      </c>
      <c r="G4221" s="2" t="s">
        <v>89</v>
      </c>
      <c r="H4221" s="2" t="s">
        <v>10</v>
      </c>
      <c r="I4221">
        <v>6</v>
      </c>
      <c r="J4221" s="2" t="s">
        <v>88</v>
      </c>
      <c r="K4221" s="2">
        <v>45</v>
      </c>
      <c r="L4221" s="2">
        <v>1508</v>
      </c>
      <c r="M4221" s="2">
        <f t="shared" si="390"/>
        <v>150.80000000000001</v>
      </c>
      <c r="O4221" s="2" t="str">
        <f t="shared" si="391"/>
        <v/>
      </c>
      <c r="P4221" s="2" t="str">
        <f>IF(ISNUMBER(O4221),SUMIFS(O$1:$O4221,A$1:$A4221,A4221,C$1:$C4221,C4221,G$1:$G4221,G4221,E$1:$E4221,E4221),"")</f>
        <v/>
      </c>
      <c r="U4221" t="str">
        <f t="shared" si="392"/>
        <v/>
      </c>
      <c r="AA4221">
        <v>23.3</v>
      </c>
      <c r="AB4221">
        <v>3.7000000000000005E-2</v>
      </c>
      <c r="AC4221" s="2">
        <f t="shared" si="393"/>
        <v>3.7000000000000005E-2</v>
      </c>
      <c r="AH4221" s="2" t="str">
        <f t="shared" si="394"/>
        <v/>
      </c>
      <c r="AI4221" s="2" t="str">
        <f>IF(ISNUMBER(AH4221),SUMIFS($AH$1:AH4221,$A$1:A4221,A4221,C$1:$C4221,C4221,$G$1:G4221,G4221,$E$1:E4221,E4221),"")</f>
        <v/>
      </c>
      <c r="AJ4221">
        <f t="shared" si="395"/>
        <v>6</v>
      </c>
    </row>
    <row r="4222" spans="1:36" x14ac:dyDescent="0.25">
      <c r="A4222" s="14" t="s">
        <v>84</v>
      </c>
      <c r="B4222" t="s">
        <v>80</v>
      </c>
      <c r="C4222" t="s">
        <v>79</v>
      </c>
      <c r="D4222" s="13">
        <v>42160</v>
      </c>
      <c r="E4222">
        <v>2</v>
      </c>
      <c r="F4222">
        <v>100</v>
      </c>
      <c r="G4222" s="2" t="s">
        <v>89</v>
      </c>
      <c r="H4222" s="2" t="s">
        <v>10</v>
      </c>
      <c r="I4222">
        <v>6</v>
      </c>
      <c r="J4222" s="2" t="s">
        <v>88</v>
      </c>
      <c r="K4222" s="2">
        <v>90</v>
      </c>
      <c r="L4222" s="2">
        <v>1648</v>
      </c>
      <c r="M4222" s="2">
        <f t="shared" si="390"/>
        <v>164.8</v>
      </c>
      <c r="O4222" s="2" t="str">
        <f t="shared" si="391"/>
        <v/>
      </c>
      <c r="P4222" s="2" t="str">
        <f>IF(ISNUMBER(O4222),SUMIFS(O$1:$O4222,A$1:$A4222,A4222,C$1:$C4222,C4222,G$1:$G4222,G4222,E$1:$E4222,E4222),"")</f>
        <v/>
      </c>
      <c r="U4222" t="str">
        <f t="shared" si="392"/>
        <v/>
      </c>
      <c r="AA4222">
        <v>29.9</v>
      </c>
      <c r="AB4222">
        <v>4.8000000000000001E-2</v>
      </c>
      <c r="AC4222" s="2">
        <f t="shared" si="393"/>
        <v>4.8000000000000001E-2</v>
      </c>
      <c r="AH4222" s="2" t="str">
        <f t="shared" si="394"/>
        <v/>
      </c>
      <c r="AI4222" s="2" t="str">
        <f>IF(ISNUMBER(AH4222),SUMIFS($AH$1:AH4222,$A$1:A4222,A4222,C$1:$C4222,C4222,$G$1:G4222,G4222,$E$1:E4222,E4222),"")</f>
        <v/>
      </c>
      <c r="AJ4222">
        <f t="shared" si="395"/>
        <v>6</v>
      </c>
    </row>
    <row r="4223" spans="1:36" x14ac:dyDescent="0.25">
      <c r="A4223" s="14" t="s">
        <v>83</v>
      </c>
      <c r="B4223" t="s">
        <v>80</v>
      </c>
      <c r="C4223" t="s">
        <v>79</v>
      </c>
      <c r="D4223" s="13">
        <v>42160</v>
      </c>
      <c r="E4223">
        <v>2</v>
      </c>
      <c r="F4223">
        <v>200</v>
      </c>
      <c r="G4223" s="2" t="s">
        <v>89</v>
      </c>
      <c r="H4223" s="2" t="s">
        <v>10</v>
      </c>
      <c r="I4223">
        <v>6</v>
      </c>
      <c r="J4223" s="2" t="s">
        <v>88</v>
      </c>
      <c r="K4223" s="2">
        <v>180</v>
      </c>
      <c r="L4223" s="2">
        <v>1676</v>
      </c>
      <c r="M4223" s="2">
        <f t="shared" si="390"/>
        <v>167.6</v>
      </c>
      <c r="O4223" s="2" t="str">
        <f t="shared" si="391"/>
        <v/>
      </c>
      <c r="P4223" s="2" t="str">
        <f>IF(ISNUMBER(O4223),SUMIFS(O$1:$O4223,A$1:$A4223,A4223,C$1:$C4223,C4223,G$1:$G4223,G4223,E$1:$E4223,E4223),"")</f>
        <v/>
      </c>
      <c r="U4223" t="str">
        <f t="shared" si="392"/>
        <v/>
      </c>
      <c r="AA4223">
        <v>28.2</v>
      </c>
      <c r="AB4223">
        <v>4.4999999999999998E-2</v>
      </c>
      <c r="AC4223" s="2">
        <f t="shared" si="393"/>
        <v>4.4999999999999998E-2</v>
      </c>
      <c r="AH4223" s="2" t="str">
        <f t="shared" si="394"/>
        <v/>
      </c>
      <c r="AI4223" s="2" t="str">
        <f>IF(ISNUMBER(AH4223),SUMIFS($AH$1:AH4223,$A$1:A4223,A4223,C$1:$C4223,C4223,$G$1:G4223,G4223,$E$1:E4223,E4223),"")</f>
        <v/>
      </c>
      <c r="AJ4223">
        <f t="shared" si="395"/>
        <v>6</v>
      </c>
    </row>
    <row r="4224" spans="1:36" x14ac:dyDescent="0.25">
      <c r="A4224" s="14" t="s">
        <v>82</v>
      </c>
      <c r="B4224" t="s">
        <v>80</v>
      </c>
      <c r="C4224" t="s">
        <v>79</v>
      </c>
      <c r="D4224" s="13">
        <v>42160</v>
      </c>
      <c r="E4224">
        <v>2</v>
      </c>
      <c r="F4224">
        <v>350</v>
      </c>
      <c r="G4224" s="2" t="s">
        <v>89</v>
      </c>
      <c r="H4224" s="2" t="s">
        <v>10</v>
      </c>
      <c r="I4224">
        <v>6</v>
      </c>
      <c r="J4224" s="2" t="s">
        <v>88</v>
      </c>
      <c r="K4224" s="2">
        <v>315</v>
      </c>
      <c r="L4224" s="2">
        <v>1648</v>
      </c>
      <c r="M4224" s="2">
        <f t="shared" si="390"/>
        <v>164.8</v>
      </c>
      <c r="O4224" s="2" t="str">
        <f t="shared" si="391"/>
        <v/>
      </c>
      <c r="P4224" s="2" t="str">
        <f>IF(ISNUMBER(O4224),SUMIFS(O$1:$O4224,A$1:$A4224,A4224,C$1:$C4224,C4224,G$1:$G4224,G4224,E$1:$E4224,E4224),"")</f>
        <v/>
      </c>
      <c r="U4224" t="str">
        <f t="shared" si="392"/>
        <v/>
      </c>
      <c r="AA4224">
        <v>26.8</v>
      </c>
      <c r="AB4224">
        <v>4.2999999999999997E-2</v>
      </c>
      <c r="AC4224" s="2">
        <f t="shared" si="393"/>
        <v>4.2999999999999997E-2</v>
      </c>
      <c r="AH4224" s="2" t="str">
        <f t="shared" si="394"/>
        <v/>
      </c>
      <c r="AI4224" s="2" t="str">
        <f>IF(ISNUMBER(AH4224),SUMIFS($AH$1:AH4224,$A$1:A4224,A4224,C$1:$C4224,C4224,$G$1:G4224,G4224,$E$1:E4224,E4224),"")</f>
        <v/>
      </c>
      <c r="AJ4224">
        <f t="shared" si="395"/>
        <v>6</v>
      </c>
    </row>
    <row r="4225" spans="1:36" x14ac:dyDescent="0.25">
      <c r="A4225" s="14" t="s">
        <v>81</v>
      </c>
      <c r="B4225" t="s">
        <v>80</v>
      </c>
      <c r="C4225" t="s">
        <v>79</v>
      </c>
      <c r="D4225" s="13">
        <v>42160</v>
      </c>
      <c r="E4225">
        <v>2</v>
      </c>
      <c r="F4225">
        <v>500</v>
      </c>
      <c r="G4225" s="2" t="s">
        <v>89</v>
      </c>
      <c r="H4225" s="2" t="s">
        <v>10</v>
      </c>
      <c r="I4225">
        <v>6</v>
      </c>
      <c r="J4225" s="2" t="s">
        <v>88</v>
      </c>
      <c r="K4225" s="2">
        <v>450</v>
      </c>
      <c r="L4225" s="2">
        <v>1732</v>
      </c>
      <c r="M4225" s="2">
        <f t="shared" si="390"/>
        <v>173.2</v>
      </c>
      <c r="O4225" s="2" t="str">
        <f t="shared" si="391"/>
        <v/>
      </c>
      <c r="P4225" s="2" t="str">
        <f>IF(ISNUMBER(O4225),SUMIFS(O$1:$O4225,A$1:$A4225,A4225,C$1:$C4225,C4225,G$1:$G4225,G4225,E$1:$E4225,E4225),"")</f>
        <v/>
      </c>
      <c r="U4225" t="str">
        <f t="shared" si="392"/>
        <v/>
      </c>
      <c r="AA4225">
        <v>30.3</v>
      </c>
      <c r="AB4225">
        <v>4.8000000000000001E-2</v>
      </c>
      <c r="AC4225" s="2">
        <f t="shared" si="393"/>
        <v>4.8000000000000001E-2</v>
      </c>
      <c r="AH4225" s="2" t="str">
        <f t="shared" si="394"/>
        <v/>
      </c>
      <c r="AI4225" s="2" t="str">
        <f>IF(ISNUMBER(AH4225),SUMIFS($AH$1:AH4225,$A$1:A4225,A4225,C$1:$C4225,C4225,$G$1:G4225,G4225,$E$1:E4225,E4225),"")</f>
        <v/>
      </c>
      <c r="AJ4225">
        <f t="shared" si="395"/>
        <v>6</v>
      </c>
    </row>
    <row r="4226" spans="1:36" x14ac:dyDescent="0.25">
      <c r="A4226" s="14" t="s">
        <v>86</v>
      </c>
      <c r="B4226" t="s">
        <v>80</v>
      </c>
      <c r="C4226" t="s">
        <v>79</v>
      </c>
      <c r="D4226" s="13">
        <v>42160</v>
      </c>
      <c r="E4226">
        <v>3</v>
      </c>
      <c r="F4226">
        <v>0</v>
      </c>
      <c r="G4226" s="2" t="s">
        <v>89</v>
      </c>
      <c r="H4226" s="2" t="s">
        <v>10</v>
      </c>
      <c r="I4226">
        <v>6</v>
      </c>
      <c r="J4226" s="2" t="s">
        <v>88</v>
      </c>
      <c r="K4226" s="2">
        <v>0</v>
      </c>
      <c r="L4226" s="2"/>
      <c r="M4226" s="2" t="str">
        <f t="shared" ref="M4226:M4289" si="396">IF(ISNUMBER(L4226),L4226/10,"")</f>
        <v/>
      </c>
      <c r="O4226" s="2" t="str">
        <f t="shared" ref="O4226:O4289" si="397">IF(ISNUMBER(N4226),N4226/10,"")</f>
        <v/>
      </c>
      <c r="P4226" s="2" t="str">
        <f>IF(ISNUMBER(O4226),SUMIFS(O$1:$O4226,A$1:$A4226,A4226,C$1:$C4226,C4226,G$1:$G4226,G4226,E$1:$E4226,E4226),"")</f>
        <v/>
      </c>
      <c r="U4226" t="str">
        <f t="shared" ref="U4226:U4289" si="398">IF(ISNUMBER(R4226),R4226/100,"")</f>
        <v/>
      </c>
      <c r="AC4226" s="2" t="str">
        <f t="shared" ref="AC4226:AC4289" si="399">IF(ISNUMBER(AB4226),AB4226,"")</f>
        <v/>
      </c>
      <c r="AH4226" s="2" t="str">
        <f t="shared" ref="AH4226:AH4289" si="400">IF(AND(ISNUMBER(AB4226),ISNUMBER(O4226)),ROUND(O4226*AB4226,3),"")</f>
        <v/>
      </c>
      <c r="AI4226" s="2" t="str">
        <f>IF(ISNUMBER(AH4226),SUMIFS($AH$1:AH4226,$A$1:A4226,A4226,C$1:$C4226,C4226,$G$1:G4226,G4226,$E$1:E4226,E4226),"")</f>
        <v/>
      </c>
      <c r="AJ4226">
        <f t="shared" ref="AJ4226:AJ4289" si="401">COUNT(K4226:AI4226)</f>
        <v>1</v>
      </c>
    </row>
    <row r="4227" spans="1:36" x14ac:dyDescent="0.25">
      <c r="A4227" s="14" t="s">
        <v>85</v>
      </c>
      <c r="B4227" t="s">
        <v>80</v>
      </c>
      <c r="C4227" t="s">
        <v>79</v>
      </c>
      <c r="D4227" s="13">
        <v>42160</v>
      </c>
      <c r="E4227">
        <v>3</v>
      </c>
      <c r="F4227">
        <v>50</v>
      </c>
      <c r="G4227" s="2" t="s">
        <v>89</v>
      </c>
      <c r="H4227" s="2" t="s">
        <v>10</v>
      </c>
      <c r="I4227">
        <v>6</v>
      </c>
      <c r="J4227" s="2" t="s">
        <v>88</v>
      </c>
      <c r="K4227" s="2">
        <v>45</v>
      </c>
      <c r="L4227" s="2"/>
      <c r="M4227" s="2" t="str">
        <f t="shared" si="396"/>
        <v/>
      </c>
      <c r="O4227" s="2" t="str">
        <f t="shared" si="397"/>
        <v/>
      </c>
      <c r="P4227" s="2" t="str">
        <f>IF(ISNUMBER(O4227),SUMIFS(O$1:$O4227,A$1:$A4227,A4227,C$1:$C4227,C4227,G$1:$G4227,G4227,E$1:$E4227,E4227),"")</f>
        <v/>
      </c>
      <c r="U4227" t="str">
        <f t="shared" si="398"/>
        <v/>
      </c>
      <c r="AC4227" s="2" t="str">
        <f t="shared" si="399"/>
        <v/>
      </c>
      <c r="AH4227" s="2" t="str">
        <f t="shared" si="400"/>
        <v/>
      </c>
      <c r="AI4227" s="2" t="str">
        <f>IF(ISNUMBER(AH4227),SUMIFS($AH$1:AH4227,$A$1:A4227,A4227,C$1:$C4227,C4227,$G$1:G4227,G4227,$E$1:E4227,E4227),"")</f>
        <v/>
      </c>
      <c r="AJ4227">
        <f t="shared" si="401"/>
        <v>1</v>
      </c>
    </row>
    <row r="4228" spans="1:36" x14ac:dyDescent="0.25">
      <c r="A4228" s="14" t="s">
        <v>84</v>
      </c>
      <c r="B4228" t="s">
        <v>80</v>
      </c>
      <c r="C4228" t="s">
        <v>79</v>
      </c>
      <c r="D4228" s="13">
        <v>42160</v>
      </c>
      <c r="E4228">
        <v>3</v>
      </c>
      <c r="F4228">
        <v>100</v>
      </c>
      <c r="G4228" s="2" t="s">
        <v>89</v>
      </c>
      <c r="H4228" s="2" t="s">
        <v>10</v>
      </c>
      <c r="I4228">
        <v>6</v>
      </c>
      <c r="J4228" s="2" t="s">
        <v>88</v>
      </c>
      <c r="K4228" s="2">
        <v>90</v>
      </c>
      <c r="L4228" s="2"/>
      <c r="M4228" s="2" t="str">
        <f t="shared" si="396"/>
        <v/>
      </c>
      <c r="O4228" s="2" t="str">
        <f t="shared" si="397"/>
        <v/>
      </c>
      <c r="P4228" s="2" t="str">
        <f>IF(ISNUMBER(O4228),SUMIFS(O$1:$O4228,A$1:$A4228,A4228,C$1:$C4228,C4228,G$1:$G4228,G4228,E$1:$E4228,E4228),"")</f>
        <v/>
      </c>
      <c r="U4228" t="str">
        <f t="shared" si="398"/>
        <v/>
      </c>
      <c r="AC4228" s="2" t="str">
        <f t="shared" si="399"/>
        <v/>
      </c>
      <c r="AH4228" s="2" t="str">
        <f t="shared" si="400"/>
        <v/>
      </c>
      <c r="AI4228" s="2" t="str">
        <f>IF(ISNUMBER(AH4228),SUMIFS($AH$1:AH4228,$A$1:A4228,A4228,C$1:$C4228,C4228,$G$1:G4228,G4228,$E$1:E4228,E4228),"")</f>
        <v/>
      </c>
      <c r="AJ4228">
        <f t="shared" si="401"/>
        <v>1</v>
      </c>
    </row>
    <row r="4229" spans="1:36" x14ac:dyDescent="0.25">
      <c r="A4229" s="14" t="s">
        <v>83</v>
      </c>
      <c r="B4229" t="s">
        <v>80</v>
      </c>
      <c r="C4229" t="s">
        <v>79</v>
      </c>
      <c r="D4229" s="13">
        <v>42160</v>
      </c>
      <c r="E4229">
        <v>3</v>
      </c>
      <c r="F4229">
        <v>200</v>
      </c>
      <c r="G4229" s="2" t="s">
        <v>89</v>
      </c>
      <c r="H4229" s="2" t="s">
        <v>10</v>
      </c>
      <c r="I4229">
        <v>6</v>
      </c>
      <c r="J4229" s="2" t="s">
        <v>88</v>
      </c>
      <c r="K4229" s="2">
        <v>180</v>
      </c>
      <c r="L4229" s="2"/>
      <c r="M4229" s="2" t="str">
        <f t="shared" si="396"/>
        <v/>
      </c>
      <c r="O4229" s="2" t="str">
        <f t="shared" si="397"/>
        <v/>
      </c>
      <c r="P4229" s="2" t="str">
        <f>IF(ISNUMBER(O4229),SUMIFS(O$1:$O4229,A$1:$A4229,A4229,C$1:$C4229,C4229,G$1:$G4229,G4229,E$1:$E4229,E4229),"")</f>
        <v/>
      </c>
      <c r="U4229" t="str">
        <f t="shared" si="398"/>
        <v/>
      </c>
      <c r="AC4229" s="2" t="str">
        <f t="shared" si="399"/>
        <v/>
      </c>
      <c r="AH4229" s="2" t="str">
        <f t="shared" si="400"/>
        <v/>
      </c>
      <c r="AI4229" s="2" t="str">
        <f>IF(ISNUMBER(AH4229),SUMIFS($AH$1:AH4229,$A$1:A4229,A4229,C$1:$C4229,C4229,$G$1:G4229,G4229,$E$1:E4229,E4229),"")</f>
        <v/>
      </c>
      <c r="AJ4229">
        <f t="shared" si="401"/>
        <v>1</v>
      </c>
    </row>
    <row r="4230" spans="1:36" x14ac:dyDescent="0.25">
      <c r="A4230" s="14" t="s">
        <v>82</v>
      </c>
      <c r="B4230" t="s">
        <v>80</v>
      </c>
      <c r="C4230" t="s">
        <v>79</v>
      </c>
      <c r="D4230" s="13">
        <v>42160</v>
      </c>
      <c r="E4230">
        <v>3</v>
      </c>
      <c r="F4230">
        <v>350</v>
      </c>
      <c r="G4230" s="2" t="s">
        <v>89</v>
      </c>
      <c r="H4230" s="2" t="s">
        <v>10</v>
      </c>
      <c r="I4230">
        <v>6</v>
      </c>
      <c r="J4230" s="2" t="s">
        <v>88</v>
      </c>
      <c r="K4230" s="2">
        <v>315</v>
      </c>
      <c r="L4230" s="2"/>
      <c r="M4230" s="2" t="str">
        <f t="shared" si="396"/>
        <v/>
      </c>
      <c r="O4230" s="2" t="str">
        <f t="shared" si="397"/>
        <v/>
      </c>
      <c r="P4230" s="2" t="str">
        <f>IF(ISNUMBER(O4230),SUMIFS(O$1:$O4230,A$1:$A4230,A4230,C$1:$C4230,C4230,G$1:$G4230,G4230,E$1:$E4230,E4230),"")</f>
        <v/>
      </c>
      <c r="U4230" t="str">
        <f t="shared" si="398"/>
        <v/>
      </c>
      <c r="AC4230" s="2" t="str">
        <f t="shared" si="399"/>
        <v/>
      </c>
      <c r="AH4230" s="2" t="str">
        <f t="shared" si="400"/>
        <v/>
      </c>
      <c r="AI4230" s="2" t="str">
        <f>IF(ISNUMBER(AH4230),SUMIFS($AH$1:AH4230,$A$1:A4230,A4230,C$1:$C4230,C4230,$G$1:G4230,G4230,$E$1:E4230,E4230),"")</f>
        <v/>
      </c>
      <c r="AJ4230">
        <f t="shared" si="401"/>
        <v>1</v>
      </c>
    </row>
    <row r="4231" spans="1:36" x14ac:dyDescent="0.25">
      <c r="A4231" s="14" t="s">
        <v>81</v>
      </c>
      <c r="B4231" t="s">
        <v>80</v>
      </c>
      <c r="C4231" t="s">
        <v>79</v>
      </c>
      <c r="D4231" s="13">
        <v>42160</v>
      </c>
      <c r="E4231">
        <v>3</v>
      </c>
      <c r="F4231">
        <v>500</v>
      </c>
      <c r="G4231" s="2" t="s">
        <v>89</v>
      </c>
      <c r="H4231" s="2" t="s">
        <v>10</v>
      </c>
      <c r="I4231">
        <v>6</v>
      </c>
      <c r="J4231" s="2" t="s">
        <v>88</v>
      </c>
      <c r="K4231" s="2">
        <v>450</v>
      </c>
      <c r="L4231" s="2"/>
      <c r="M4231" s="2" t="str">
        <f t="shared" si="396"/>
        <v/>
      </c>
      <c r="O4231" s="2" t="str">
        <f t="shared" si="397"/>
        <v/>
      </c>
      <c r="P4231" s="2" t="str">
        <f>IF(ISNUMBER(O4231),SUMIFS(O$1:$O4231,A$1:$A4231,A4231,C$1:$C4231,C4231,G$1:$G4231,G4231,E$1:$E4231,E4231),"")</f>
        <v/>
      </c>
      <c r="U4231" t="str">
        <f t="shared" si="398"/>
        <v/>
      </c>
      <c r="AC4231" s="2" t="str">
        <f t="shared" si="399"/>
        <v/>
      </c>
      <c r="AH4231" s="2" t="str">
        <f t="shared" si="400"/>
        <v/>
      </c>
      <c r="AI4231" s="2" t="str">
        <f>IF(ISNUMBER(AH4231),SUMIFS($AH$1:AH4231,$A$1:A4231,A4231,C$1:$C4231,C4231,$G$1:G4231,G4231,$E$1:E4231,E4231),"")</f>
        <v/>
      </c>
      <c r="AJ4231">
        <f t="shared" si="401"/>
        <v>1</v>
      </c>
    </row>
    <row r="4232" spans="1:36" x14ac:dyDescent="0.25">
      <c r="A4232" s="14" t="s">
        <v>86</v>
      </c>
      <c r="B4232" t="s">
        <v>80</v>
      </c>
      <c r="C4232" t="s">
        <v>79</v>
      </c>
      <c r="D4232" s="13">
        <v>42177</v>
      </c>
      <c r="E4232">
        <v>1</v>
      </c>
      <c r="F4232">
        <v>0</v>
      </c>
      <c r="G4232" s="2" t="s">
        <v>89</v>
      </c>
      <c r="H4232" s="2" t="s">
        <v>10</v>
      </c>
      <c r="I4232">
        <v>6</v>
      </c>
      <c r="J4232" s="2" t="s">
        <v>88</v>
      </c>
      <c r="K4232" s="2">
        <v>0</v>
      </c>
      <c r="L4232" s="2">
        <v>1368</v>
      </c>
      <c r="M4232" s="2">
        <f t="shared" si="396"/>
        <v>136.80000000000001</v>
      </c>
      <c r="O4232" s="2" t="str">
        <f t="shared" si="397"/>
        <v/>
      </c>
      <c r="P4232" s="2" t="str">
        <f>IF(ISNUMBER(O4232),SUMIFS(O$1:$O4232,A$1:$A4232,A4232,C$1:$C4232,C4232,G$1:$G4232,G4232,E$1:$E4232,E4232),"")</f>
        <v/>
      </c>
      <c r="U4232" t="str">
        <f t="shared" si="398"/>
        <v/>
      </c>
      <c r="AA4232">
        <v>19.7</v>
      </c>
      <c r="AB4232">
        <v>3.1E-2</v>
      </c>
      <c r="AC4232" s="2">
        <f t="shared" si="399"/>
        <v>3.1E-2</v>
      </c>
      <c r="AH4232" s="2" t="str">
        <f t="shared" si="400"/>
        <v/>
      </c>
      <c r="AI4232" s="2" t="str">
        <f>IF(ISNUMBER(AH4232),SUMIFS($AH$1:AH4232,$A$1:A4232,A4232,C$1:$C4232,C4232,$G$1:G4232,G4232,$E$1:E4232,E4232),"")</f>
        <v/>
      </c>
      <c r="AJ4232">
        <f t="shared" si="401"/>
        <v>6</v>
      </c>
    </row>
    <row r="4233" spans="1:36" x14ac:dyDescent="0.25">
      <c r="A4233" s="14" t="s">
        <v>85</v>
      </c>
      <c r="B4233" t="s">
        <v>80</v>
      </c>
      <c r="C4233" t="s">
        <v>79</v>
      </c>
      <c r="D4233" s="13">
        <v>42177</v>
      </c>
      <c r="E4233">
        <v>1</v>
      </c>
      <c r="F4233">
        <v>50</v>
      </c>
      <c r="G4233" s="2" t="s">
        <v>89</v>
      </c>
      <c r="H4233" s="2" t="s">
        <v>10</v>
      </c>
      <c r="I4233">
        <v>6</v>
      </c>
      <c r="J4233" s="2" t="s">
        <v>88</v>
      </c>
      <c r="K4233" s="2">
        <v>45</v>
      </c>
      <c r="L4233" s="2">
        <v>1508</v>
      </c>
      <c r="M4233" s="2">
        <f t="shared" si="396"/>
        <v>150.80000000000001</v>
      </c>
      <c r="O4233" s="2" t="str">
        <f t="shared" si="397"/>
        <v/>
      </c>
      <c r="P4233" s="2" t="str">
        <f>IF(ISNUMBER(O4233),SUMIFS(O$1:$O4233,A$1:$A4233,A4233,C$1:$C4233,C4233,G$1:$G4233,G4233,E$1:$E4233,E4233),"")</f>
        <v/>
      </c>
      <c r="U4233" t="str">
        <f t="shared" si="398"/>
        <v/>
      </c>
      <c r="AA4233">
        <v>21.4</v>
      </c>
      <c r="AB4233">
        <v>3.4000000000000002E-2</v>
      </c>
      <c r="AC4233" s="2">
        <f t="shared" si="399"/>
        <v>3.4000000000000002E-2</v>
      </c>
      <c r="AH4233" s="2" t="str">
        <f t="shared" si="400"/>
        <v/>
      </c>
      <c r="AI4233" s="2" t="str">
        <f>IF(ISNUMBER(AH4233),SUMIFS($AH$1:AH4233,$A$1:A4233,A4233,C$1:$C4233,C4233,$G$1:G4233,G4233,$E$1:E4233,E4233),"")</f>
        <v/>
      </c>
      <c r="AJ4233">
        <f t="shared" si="401"/>
        <v>6</v>
      </c>
    </row>
    <row r="4234" spans="1:36" x14ac:dyDescent="0.25">
      <c r="A4234" s="14" t="s">
        <v>84</v>
      </c>
      <c r="B4234" t="s">
        <v>80</v>
      </c>
      <c r="C4234" t="s">
        <v>79</v>
      </c>
      <c r="D4234" s="13">
        <v>42177</v>
      </c>
      <c r="E4234">
        <v>1</v>
      </c>
      <c r="F4234">
        <v>100</v>
      </c>
      <c r="G4234" s="2" t="s">
        <v>89</v>
      </c>
      <c r="H4234" s="2" t="s">
        <v>10</v>
      </c>
      <c r="I4234">
        <v>6</v>
      </c>
      <c r="J4234" s="2" t="s">
        <v>88</v>
      </c>
      <c r="K4234" s="2">
        <v>90</v>
      </c>
      <c r="L4234" s="2">
        <v>1564</v>
      </c>
      <c r="M4234" s="2">
        <f t="shared" si="396"/>
        <v>156.4</v>
      </c>
      <c r="O4234" s="2" t="str">
        <f t="shared" si="397"/>
        <v/>
      </c>
      <c r="P4234" s="2" t="str">
        <f>IF(ISNUMBER(O4234),SUMIFS(O$1:$O4234,A$1:$A4234,A4234,C$1:$C4234,C4234,G$1:$G4234,G4234,E$1:$E4234,E4234),"")</f>
        <v/>
      </c>
      <c r="U4234" t="str">
        <f t="shared" si="398"/>
        <v/>
      </c>
      <c r="AA4234">
        <v>22.1</v>
      </c>
      <c r="AB4234">
        <v>3.5000000000000003E-2</v>
      </c>
      <c r="AC4234" s="2">
        <f t="shared" si="399"/>
        <v>3.5000000000000003E-2</v>
      </c>
      <c r="AH4234" s="2" t="str">
        <f t="shared" si="400"/>
        <v/>
      </c>
      <c r="AI4234" s="2" t="str">
        <f>IF(ISNUMBER(AH4234),SUMIFS($AH$1:AH4234,$A$1:A4234,A4234,C$1:$C4234,C4234,$G$1:G4234,G4234,$E$1:E4234,E4234),"")</f>
        <v/>
      </c>
      <c r="AJ4234">
        <f t="shared" si="401"/>
        <v>6</v>
      </c>
    </row>
    <row r="4235" spans="1:36" x14ac:dyDescent="0.25">
      <c r="A4235" s="14" t="s">
        <v>83</v>
      </c>
      <c r="B4235" t="s">
        <v>80</v>
      </c>
      <c r="C4235" t="s">
        <v>79</v>
      </c>
      <c r="D4235" s="13">
        <v>42177</v>
      </c>
      <c r="E4235">
        <v>1</v>
      </c>
      <c r="F4235">
        <v>200</v>
      </c>
      <c r="G4235" s="2" t="s">
        <v>89</v>
      </c>
      <c r="H4235" s="2" t="s">
        <v>10</v>
      </c>
      <c r="I4235">
        <v>6</v>
      </c>
      <c r="J4235" s="2" t="s">
        <v>88</v>
      </c>
      <c r="K4235" s="2">
        <v>180</v>
      </c>
      <c r="L4235" s="2">
        <v>1676</v>
      </c>
      <c r="M4235" s="2">
        <f t="shared" si="396"/>
        <v>167.6</v>
      </c>
      <c r="O4235" s="2" t="str">
        <f t="shared" si="397"/>
        <v/>
      </c>
      <c r="P4235" s="2" t="str">
        <f>IF(ISNUMBER(O4235),SUMIFS(O$1:$O4235,A$1:$A4235,A4235,C$1:$C4235,C4235,G$1:$G4235,G4235,E$1:$E4235,E4235),"")</f>
        <v/>
      </c>
      <c r="U4235" t="str">
        <f t="shared" si="398"/>
        <v/>
      </c>
      <c r="AA4235">
        <v>24.7</v>
      </c>
      <c r="AB4235">
        <v>3.9E-2</v>
      </c>
      <c r="AC4235" s="2">
        <f t="shared" si="399"/>
        <v>3.9E-2</v>
      </c>
      <c r="AH4235" s="2" t="str">
        <f t="shared" si="400"/>
        <v/>
      </c>
      <c r="AI4235" s="2" t="str">
        <f>IF(ISNUMBER(AH4235),SUMIFS($AH$1:AH4235,$A$1:A4235,A4235,C$1:$C4235,C4235,$G$1:G4235,G4235,$E$1:E4235,E4235),"")</f>
        <v/>
      </c>
      <c r="AJ4235">
        <f t="shared" si="401"/>
        <v>6</v>
      </c>
    </row>
    <row r="4236" spans="1:36" x14ac:dyDescent="0.25">
      <c r="A4236" s="14" t="s">
        <v>82</v>
      </c>
      <c r="B4236" t="s">
        <v>80</v>
      </c>
      <c r="C4236" t="s">
        <v>79</v>
      </c>
      <c r="D4236" s="13">
        <v>42177</v>
      </c>
      <c r="E4236">
        <v>1</v>
      </c>
      <c r="F4236">
        <v>350</v>
      </c>
      <c r="G4236" s="2" t="s">
        <v>89</v>
      </c>
      <c r="H4236" s="2" t="s">
        <v>10</v>
      </c>
      <c r="I4236">
        <v>6</v>
      </c>
      <c r="J4236" s="2" t="s">
        <v>88</v>
      </c>
      <c r="K4236" s="2">
        <v>315</v>
      </c>
      <c r="L4236" s="2">
        <v>1480</v>
      </c>
      <c r="M4236" s="2">
        <f t="shared" si="396"/>
        <v>148</v>
      </c>
      <c r="O4236" s="2" t="str">
        <f t="shared" si="397"/>
        <v/>
      </c>
      <c r="P4236" s="2" t="str">
        <f>IF(ISNUMBER(O4236),SUMIFS(O$1:$O4236,A$1:$A4236,A4236,C$1:$C4236,C4236,G$1:$G4236,G4236,E$1:$E4236,E4236),"")</f>
        <v/>
      </c>
      <c r="U4236" t="str">
        <f t="shared" si="398"/>
        <v/>
      </c>
      <c r="AA4236">
        <v>30.8</v>
      </c>
      <c r="AB4236">
        <v>4.9000000000000002E-2</v>
      </c>
      <c r="AC4236" s="2">
        <f t="shared" si="399"/>
        <v>4.9000000000000002E-2</v>
      </c>
      <c r="AH4236" s="2" t="str">
        <f t="shared" si="400"/>
        <v/>
      </c>
      <c r="AI4236" s="2" t="str">
        <f>IF(ISNUMBER(AH4236),SUMIFS($AH$1:AH4236,$A$1:A4236,A4236,C$1:$C4236,C4236,$G$1:G4236,G4236,$E$1:E4236,E4236),"")</f>
        <v/>
      </c>
      <c r="AJ4236">
        <f t="shared" si="401"/>
        <v>6</v>
      </c>
    </row>
    <row r="4237" spans="1:36" x14ac:dyDescent="0.25">
      <c r="A4237" s="14" t="s">
        <v>81</v>
      </c>
      <c r="B4237" t="s">
        <v>80</v>
      </c>
      <c r="C4237" t="s">
        <v>79</v>
      </c>
      <c r="D4237" s="13">
        <v>42177</v>
      </c>
      <c r="E4237">
        <v>1</v>
      </c>
      <c r="F4237">
        <v>500</v>
      </c>
      <c r="G4237" s="2" t="s">
        <v>89</v>
      </c>
      <c r="H4237" s="2" t="s">
        <v>10</v>
      </c>
      <c r="I4237">
        <v>6</v>
      </c>
      <c r="J4237" s="2" t="s">
        <v>88</v>
      </c>
      <c r="K4237" s="2">
        <v>450</v>
      </c>
      <c r="L4237" s="2">
        <v>1648</v>
      </c>
      <c r="M4237" s="2">
        <f t="shared" si="396"/>
        <v>164.8</v>
      </c>
      <c r="O4237" s="2" t="str">
        <f t="shared" si="397"/>
        <v/>
      </c>
      <c r="P4237" s="2" t="str">
        <f>IF(ISNUMBER(O4237),SUMIFS(O$1:$O4237,A$1:$A4237,A4237,C$1:$C4237,C4237,G$1:$G4237,G4237,E$1:$E4237,E4237),"")</f>
        <v/>
      </c>
      <c r="U4237" t="str">
        <f t="shared" si="398"/>
        <v/>
      </c>
      <c r="AA4237">
        <v>29.3</v>
      </c>
      <c r="AB4237">
        <v>4.7E-2</v>
      </c>
      <c r="AC4237" s="2">
        <f t="shared" si="399"/>
        <v>4.7E-2</v>
      </c>
      <c r="AH4237" s="2" t="str">
        <f t="shared" si="400"/>
        <v/>
      </c>
      <c r="AI4237" s="2" t="str">
        <f>IF(ISNUMBER(AH4237),SUMIFS($AH$1:AH4237,$A$1:A4237,A4237,C$1:$C4237,C4237,$G$1:G4237,G4237,$E$1:E4237,E4237),"")</f>
        <v/>
      </c>
      <c r="AJ4237">
        <f t="shared" si="401"/>
        <v>6</v>
      </c>
    </row>
    <row r="4238" spans="1:36" x14ac:dyDescent="0.25">
      <c r="A4238" s="14" t="s">
        <v>86</v>
      </c>
      <c r="B4238" t="s">
        <v>80</v>
      </c>
      <c r="C4238" t="s">
        <v>79</v>
      </c>
      <c r="D4238" s="13">
        <v>42177</v>
      </c>
      <c r="E4238">
        <v>2</v>
      </c>
      <c r="F4238">
        <v>0</v>
      </c>
      <c r="G4238" s="2" t="s">
        <v>89</v>
      </c>
      <c r="H4238" s="2" t="s">
        <v>10</v>
      </c>
      <c r="I4238">
        <v>6</v>
      </c>
      <c r="J4238" s="2" t="s">
        <v>88</v>
      </c>
      <c r="K4238" s="2">
        <v>0</v>
      </c>
      <c r="L4238" s="2">
        <v>1452</v>
      </c>
      <c r="M4238" s="2">
        <f t="shared" si="396"/>
        <v>145.19999999999999</v>
      </c>
      <c r="O4238" s="2" t="str">
        <f t="shared" si="397"/>
        <v/>
      </c>
      <c r="P4238" s="2" t="str">
        <f>IF(ISNUMBER(O4238),SUMIFS(O$1:$O4238,A$1:$A4238,A4238,C$1:$C4238,C4238,G$1:$G4238,G4238,E$1:$E4238,E4238),"")</f>
        <v/>
      </c>
      <c r="U4238" t="str">
        <f t="shared" si="398"/>
        <v/>
      </c>
      <c r="AA4238">
        <v>18.100000000000001</v>
      </c>
      <c r="AB4238">
        <v>2.8999999999999998E-2</v>
      </c>
      <c r="AC4238" s="2">
        <f t="shared" si="399"/>
        <v>2.8999999999999998E-2</v>
      </c>
      <c r="AH4238" s="2" t="str">
        <f t="shared" si="400"/>
        <v/>
      </c>
      <c r="AI4238" s="2" t="str">
        <f>IF(ISNUMBER(AH4238),SUMIFS($AH$1:AH4238,$A$1:A4238,A4238,C$1:$C4238,C4238,$G$1:G4238,G4238,$E$1:E4238,E4238),"")</f>
        <v/>
      </c>
      <c r="AJ4238">
        <f t="shared" si="401"/>
        <v>6</v>
      </c>
    </row>
    <row r="4239" spans="1:36" x14ac:dyDescent="0.25">
      <c r="A4239" s="14" t="s">
        <v>85</v>
      </c>
      <c r="B4239" t="s">
        <v>80</v>
      </c>
      <c r="C4239" t="s">
        <v>79</v>
      </c>
      <c r="D4239" s="13">
        <v>42177</v>
      </c>
      <c r="E4239">
        <v>2</v>
      </c>
      <c r="F4239">
        <v>50</v>
      </c>
      <c r="G4239" s="2" t="s">
        <v>89</v>
      </c>
      <c r="H4239" s="2" t="s">
        <v>10</v>
      </c>
      <c r="I4239">
        <v>6</v>
      </c>
      <c r="J4239" s="2" t="s">
        <v>88</v>
      </c>
      <c r="K4239" s="2">
        <v>45</v>
      </c>
      <c r="L4239" s="2">
        <v>1508</v>
      </c>
      <c r="M4239" s="2">
        <f t="shared" si="396"/>
        <v>150.80000000000001</v>
      </c>
      <c r="O4239" s="2" t="str">
        <f t="shared" si="397"/>
        <v/>
      </c>
      <c r="P4239" s="2" t="str">
        <f>IF(ISNUMBER(O4239),SUMIFS(O$1:$O4239,A$1:$A4239,A4239,C$1:$C4239,C4239,G$1:$G4239,G4239,E$1:$E4239,E4239),"")</f>
        <v/>
      </c>
      <c r="U4239" t="str">
        <f t="shared" si="398"/>
        <v/>
      </c>
      <c r="AA4239">
        <v>18.3</v>
      </c>
      <c r="AB4239">
        <v>2.8999999999999998E-2</v>
      </c>
      <c r="AC4239" s="2">
        <f t="shared" si="399"/>
        <v>2.8999999999999998E-2</v>
      </c>
      <c r="AH4239" s="2" t="str">
        <f t="shared" si="400"/>
        <v/>
      </c>
      <c r="AI4239" s="2" t="str">
        <f>IF(ISNUMBER(AH4239),SUMIFS($AH$1:AH4239,$A$1:A4239,A4239,C$1:$C4239,C4239,$G$1:G4239,G4239,$E$1:E4239,E4239),"")</f>
        <v/>
      </c>
      <c r="AJ4239">
        <f t="shared" si="401"/>
        <v>6</v>
      </c>
    </row>
    <row r="4240" spans="1:36" x14ac:dyDescent="0.25">
      <c r="A4240" s="14" t="s">
        <v>84</v>
      </c>
      <c r="B4240" t="s">
        <v>80</v>
      </c>
      <c r="C4240" t="s">
        <v>79</v>
      </c>
      <c r="D4240" s="13">
        <v>42177</v>
      </c>
      <c r="E4240">
        <v>2</v>
      </c>
      <c r="F4240">
        <v>100</v>
      </c>
      <c r="G4240" s="2" t="s">
        <v>89</v>
      </c>
      <c r="H4240" s="2" t="s">
        <v>10</v>
      </c>
      <c r="I4240">
        <v>6</v>
      </c>
      <c r="J4240" s="2" t="s">
        <v>88</v>
      </c>
      <c r="K4240" s="2">
        <v>90</v>
      </c>
      <c r="L4240" s="2">
        <v>1620</v>
      </c>
      <c r="M4240" s="2">
        <f t="shared" si="396"/>
        <v>162</v>
      </c>
      <c r="O4240" s="2" t="str">
        <f t="shared" si="397"/>
        <v/>
      </c>
      <c r="P4240" s="2" t="str">
        <f>IF(ISNUMBER(O4240),SUMIFS(O$1:$O4240,A$1:$A4240,A4240,C$1:$C4240,C4240,G$1:$G4240,G4240,E$1:$E4240,E4240),"")</f>
        <v/>
      </c>
      <c r="U4240" t="str">
        <f t="shared" si="398"/>
        <v/>
      </c>
      <c r="AA4240">
        <v>25.7</v>
      </c>
      <c r="AB4240">
        <v>4.0999999999999995E-2</v>
      </c>
      <c r="AC4240" s="2">
        <f t="shared" si="399"/>
        <v>4.0999999999999995E-2</v>
      </c>
      <c r="AH4240" s="2" t="str">
        <f t="shared" si="400"/>
        <v/>
      </c>
      <c r="AI4240" s="2" t="str">
        <f>IF(ISNUMBER(AH4240),SUMIFS($AH$1:AH4240,$A$1:A4240,A4240,C$1:$C4240,C4240,$G$1:G4240,G4240,$E$1:E4240,E4240),"")</f>
        <v/>
      </c>
      <c r="AJ4240">
        <f t="shared" si="401"/>
        <v>6</v>
      </c>
    </row>
    <row r="4241" spans="1:36" x14ac:dyDescent="0.25">
      <c r="A4241" s="14" t="s">
        <v>83</v>
      </c>
      <c r="B4241" t="s">
        <v>80</v>
      </c>
      <c r="C4241" t="s">
        <v>79</v>
      </c>
      <c r="D4241" s="13">
        <v>42177</v>
      </c>
      <c r="E4241">
        <v>2</v>
      </c>
      <c r="F4241">
        <v>200</v>
      </c>
      <c r="G4241" s="2" t="s">
        <v>89</v>
      </c>
      <c r="H4241" s="2" t="s">
        <v>10</v>
      </c>
      <c r="I4241">
        <v>6</v>
      </c>
      <c r="J4241" s="2" t="s">
        <v>88</v>
      </c>
      <c r="K4241" s="2">
        <v>180</v>
      </c>
      <c r="L4241" s="2">
        <v>1900</v>
      </c>
      <c r="M4241" s="2">
        <f t="shared" si="396"/>
        <v>190</v>
      </c>
      <c r="O4241" s="2" t="str">
        <f t="shared" si="397"/>
        <v/>
      </c>
      <c r="P4241" s="2" t="str">
        <f>IF(ISNUMBER(O4241),SUMIFS(O$1:$O4241,A$1:$A4241,A4241,C$1:$C4241,C4241,G$1:$G4241,G4241,E$1:$E4241,E4241),"")</f>
        <v/>
      </c>
      <c r="U4241" t="str">
        <f t="shared" si="398"/>
        <v/>
      </c>
      <c r="AA4241">
        <v>17.7</v>
      </c>
      <c r="AB4241">
        <v>2.7999999999999997E-2</v>
      </c>
      <c r="AC4241" s="2">
        <f t="shared" si="399"/>
        <v>2.7999999999999997E-2</v>
      </c>
      <c r="AH4241" s="2" t="str">
        <f t="shared" si="400"/>
        <v/>
      </c>
      <c r="AI4241" s="2" t="str">
        <f>IF(ISNUMBER(AH4241),SUMIFS($AH$1:AH4241,$A$1:A4241,A4241,C$1:$C4241,C4241,$G$1:G4241,G4241,$E$1:E4241,E4241),"")</f>
        <v/>
      </c>
      <c r="AJ4241">
        <f t="shared" si="401"/>
        <v>6</v>
      </c>
    </row>
    <row r="4242" spans="1:36" x14ac:dyDescent="0.25">
      <c r="A4242" s="14" t="s">
        <v>82</v>
      </c>
      <c r="B4242" t="s">
        <v>80</v>
      </c>
      <c r="C4242" t="s">
        <v>79</v>
      </c>
      <c r="D4242" s="13">
        <v>42177</v>
      </c>
      <c r="E4242">
        <v>2</v>
      </c>
      <c r="F4242">
        <v>350</v>
      </c>
      <c r="G4242" s="2" t="s">
        <v>89</v>
      </c>
      <c r="H4242" s="2" t="s">
        <v>10</v>
      </c>
      <c r="I4242">
        <v>6</v>
      </c>
      <c r="J4242" s="2" t="s">
        <v>88</v>
      </c>
      <c r="K4242" s="2">
        <v>315</v>
      </c>
      <c r="L4242" s="2">
        <v>1732</v>
      </c>
      <c r="M4242" s="2">
        <f t="shared" si="396"/>
        <v>173.2</v>
      </c>
      <c r="O4242" s="2" t="str">
        <f t="shared" si="397"/>
        <v/>
      </c>
      <c r="P4242" s="2" t="str">
        <f>IF(ISNUMBER(O4242),SUMIFS(O$1:$O4242,A$1:$A4242,A4242,C$1:$C4242,C4242,G$1:$G4242,G4242,E$1:$E4242,E4242),"")</f>
        <v/>
      </c>
      <c r="U4242" t="str">
        <f t="shared" si="398"/>
        <v/>
      </c>
      <c r="AA4242">
        <v>27.3</v>
      </c>
      <c r="AB4242">
        <v>4.4000000000000004E-2</v>
      </c>
      <c r="AC4242" s="2">
        <f t="shared" si="399"/>
        <v>4.4000000000000004E-2</v>
      </c>
      <c r="AH4242" s="2" t="str">
        <f t="shared" si="400"/>
        <v/>
      </c>
      <c r="AI4242" s="2" t="str">
        <f>IF(ISNUMBER(AH4242),SUMIFS($AH$1:AH4242,$A$1:A4242,A4242,C$1:$C4242,C4242,$G$1:G4242,G4242,$E$1:E4242,E4242),"")</f>
        <v/>
      </c>
      <c r="AJ4242">
        <f t="shared" si="401"/>
        <v>6</v>
      </c>
    </row>
    <row r="4243" spans="1:36" x14ac:dyDescent="0.25">
      <c r="A4243" s="14" t="s">
        <v>81</v>
      </c>
      <c r="B4243" t="s">
        <v>80</v>
      </c>
      <c r="C4243" t="s">
        <v>79</v>
      </c>
      <c r="D4243" s="13">
        <v>42177</v>
      </c>
      <c r="E4243">
        <v>2</v>
      </c>
      <c r="F4243">
        <v>500</v>
      </c>
      <c r="G4243" s="2" t="s">
        <v>89</v>
      </c>
      <c r="H4243" s="2" t="s">
        <v>10</v>
      </c>
      <c r="I4243">
        <v>6</v>
      </c>
      <c r="J4243" s="2" t="s">
        <v>88</v>
      </c>
      <c r="K4243" s="2">
        <v>450</v>
      </c>
      <c r="L4243" s="2">
        <v>1956</v>
      </c>
      <c r="M4243" s="2">
        <f t="shared" si="396"/>
        <v>195.6</v>
      </c>
      <c r="O4243" s="2" t="str">
        <f t="shared" si="397"/>
        <v/>
      </c>
      <c r="P4243" s="2" t="str">
        <f>IF(ISNUMBER(O4243),SUMIFS(O$1:$O4243,A$1:$A4243,A4243,C$1:$C4243,C4243,G$1:$G4243,G4243,E$1:$E4243,E4243),"")</f>
        <v/>
      </c>
      <c r="U4243" t="str">
        <f t="shared" si="398"/>
        <v/>
      </c>
      <c r="AA4243">
        <v>26.8</v>
      </c>
      <c r="AB4243">
        <v>4.2999999999999997E-2</v>
      </c>
      <c r="AC4243" s="2">
        <f t="shared" si="399"/>
        <v>4.2999999999999997E-2</v>
      </c>
      <c r="AH4243" s="2" t="str">
        <f t="shared" si="400"/>
        <v/>
      </c>
      <c r="AI4243" s="2" t="str">
        <f>IF(ISNUMBER(AH4243),SUMIFS($AH$1:AH4243,$A$1:A4243,A4243,C$1:$C4243,C4243,$G$1:G4243,G4243,$E$1:E4243,E4243),"")</f>
        <v/>
      </c>
      <c r="AJ4243">
        <f t="shared" si="401"/>
        <v>6</v>
      </c>
    </row>
    <row r="4244" spans="1:36" x14ac:dyDescent="0.25">
      <c r="A4244" s="14" t="s">
        <v>86</v>
      </c>
      <c r="B4244" t="s">
        <v>80</v>
      </c>
      <c r="C4244" t="s">
        <v>79</v>
      </c>
      <c r="D4244" s="13">
        <v>42177</v>
      </c>
      <c r="E4244">
        <v>3</v>
      </c>
      <c r="F4244">
        <v>0</v>
      </c>
      <c r="G4244" s="2" t="s">
        <v>89</v>
      </c>
      <c r="H4244" s="2" t="s">
        <v>10</v>
      </c>
      <c r="I4244">
        <v>6</v>
      </c>
      <c r="J4244" s="2" t="s">
        <v>88</v>
      </c>
      <c r="K4244" s="2">
        <v>0</v>
      </c>
      <c r="L4244" s="2"/>
      <c r="M4244" s="2" t="str">
        <f t="shared" si="396"/>
        <v/>
      </c>
      <c r="O4244" s="2" t="str">
        <f t="shared" si="397"/>
        <v/>
      </c>
      <c r="P4244" s="2" t="str">
        <f>IF(ISNUMBER(O4244),SUMIFS(O$1:$O4244,A$1:$A4244,A4244,C$1:$C4244,C4244,G$1:$G4244,G4244,E$1:$E4244,E4244),"")</f>
        <v/>
      </c>
      <c r="U4244" t="str">
        <f t="shared" si="398"/>
        <v/>
      </c>
      <c r="AC4244" s="2" t="str">
        <f t="shared" si="399"/>
        <v/>
      </c>
      <c r="AH4244" s="2" t="str">
        <f t="shared" si="400"/>
        <v/>
      </c>
      <c r="AI4244" s="2" t="str">
        <f>IF(ISNUMBER(AH4244),SUMIFS($AH$1:AH4244,$A$1:A4244,A4244,C$1:$C4244,C4244,$G$1:G4244,G4244,$E$1:E4244,E4244),"")</f>
        <v/>
      </c>
      <c r="AJ4244">
        <f t="shared" si="401"/>
        <v>1</v>
      </c>
    </row>
    <row r="4245" spans="1:36" x14ac:dyDescent="0.25">
      <c r="A4245" s="14" t="s">
        <v>85</v>
      </c>
      <c r="B4245" t="s">
        <v>80</v>
      </c>
      <c r="C4245" t="s">
        <v>79</v>
      </c>
      <c r="D4245" s="13">
        <v>42177</v>
      </c>
      <c r="E4245">
        <v>3</v>
      </c>
      <c r="F4245">
        <v>50</v>
      </c>
      <c r="G4245" s="2" t="s">
        <v>89</v>
      </c>
      <c r="H4245" s="2" t="s">
        <v>10</v>
      </c>
      <c r="I4245">
        <v>6</v>
      </c>
      <c r="J4245" s="2" t="s">
        <v>88</v>
      </c>
      <c r="K4245" s="2">
        <v>45</v>
      </c>
      <c r="L4245" s="2"/>
      <c r="M4245" s="2" t="str">
        <f t="shared" si="396"/>
        <v/>
      </c>
      <c r="O4245" s="2" t="str">
        <f t="shared" si="397"/>
        <v/>
      </c>
      <c r="P4245" s="2" t="str">
        <f>IF(ISNUMBER(O4245),SUMIFS(O$1:$O4245,A$1:$A4245,A4245,C$1:$C4245,C4245,G$1:$G4245,G4245,E$1:$E4245,E4245),"")</f>
        <v/>
      </c>
      <c r="U4245" t="str">
        <f t="shared" si="398"/>
        <v/>
      </c>
      <c r="AC4245" s="2" t="str">
        <f t="shared" si="399"/>
        <v/>
      </c>
      <c r="AH4245" s="2" t="str">
        <f t="shared" si="400"/>
        <v/>
      </c>
      <c r="AI4245" s="2" t="str">
        <f>IF(ISNUMBER(AH4245),SUMIFS($AH$1:AH4245,$A$1:A4245,A4245,C$1:$C4245,C4245,$G$1:G4245,G4245,$E$1:E4245,E4245),"")</f>
        <v/>
      </c>
      <c r="AJ4245">
        <f t="shared" si="401"/>
        <v>1</v>
      </c>
    </row>
    <row r="4246" spans="1:36" x14ac:dyDescent="0.25">
      <c r="A4246" s="14" t="s">
        <v>84</v>
      </c>
      <c r="B4246" t="s">
        <v>80</v>
      </c>
      <c r="C4246" t="s">
        <v>79</v>
      </c>
      <c r="D4246" s="13">
        <v>42177</v>
      </c>
      <c r="E4246">
        <v>3</v>
      </c>
      <c r="F4246">
        <v>100</v>
      </c>
      <c r="G4246" s="2" t="s">
        <v>89</v>
      </c>
      <c r="H4246" s="2" t="s">
        <v>10</v>
      </c>
      <c r="I4246">
        <v>6</v>
      </c>
      <c r="J4246" s="2" t="s">
        <v>88</v>
      </c>
      <c r="K4246" s="2">
        <v>90</v>
      </c>
      <c r="L4246" s="2"/>
      <c r="M4246" s="2" t="str">
        <f t="shared" si="396"/>
        <v/>
      </c>
      <c r="O4246" s="2" t="str">
        <f t="shared" si="397"/>
        <v/>
      </c>
      <c r="P4246" s="2" t="str">
        <f>IF(ISNUMBER(O4246),SUMIFS(O$1:$O4246,A$1:$A4246,A4246,C$1:$C4246,C4246,G$1:$G4246,G4246,E$1:$E4246,E4246),"")</f>
        <v/>
      </c>
      <c r="U4246" t="str">
        <f t="shared" si="398"/>
        <v/>
      </c>
      <c r="AC4246" s="2" t="str">
        <f t="shared" si="399"/>
        <v/>
      </c>
      <c r="AH4246" s="2" t="str">
        <f t="shared" si="400"/>
        <v/>
      </c>
      <c r="AI4246" s="2" t="str">
        <f>IF(ISNUMBER(AH4246),SUMIFS($AH$1:AH4246,$A$1:A4246,A4246,C$1:$C4246,C4246,$G$1:G4246,G4246,$E$1:E4246,E4246),"")</f>
        <v/>
      </c>
      <c r="AJ4246">
        <f t="shared" si="401"/>
        <v>1</v>
      </c>
    </row>
    <row r="4247" spans="1:36" x14ac:dyDescent="0.25">
      <c r="A4247" s="14" t="s">
        <v>83</v>
      </c>
      <c r="B4247" t="s">
        <v>80</v>
      </c>
      <c r="C4247" t="s">
        <v>79</v>
      </c>
      <c r="D4247" s="13">
        <v>42177</v>
      </c>
      <c r="E4247">
        <v>3</v>
      </c>
      <c r="F4247">
        <v>200</v>
      </c>
      <c r="G4247" s="2" t="s">
        <v>89</v>
      </c>
      <c r="H4247" s="2" t="s">
        <v>10</v>
      </c>
      <c r="I4247">
        <v>6</v>
      </c>
      <c r="J4247" s="2" t="s">
        <v>88</v>
      </c>
      <c r="K4247" s="2">
        <v>180</v>
      </c>
      <c r="L4247" s="2"/>
      <c r="M4247" s="2" t="str">
        <f t="shared" si="396"/>
        <v/>
      </c>
      <c r="O4247" s="2" t="str">
        <f t="shared" si="397"/>
        <v/>
      </c>
      <c r="P4247" s="2" t="str">
        <f>IF(ISNUMBER(O4247),SUMIFS(O$1:$O4247,A$1:$A4247,A4247,C$1:$C4247,C4247,G$1:$G4247,G4247,E$1:$E4247,E4247),"")</f>
        <v/>
      </c>
      <c r="U4247" t="str">
        <f t="shared" si="398"/>
        <v/>
      </c>
      <c r="AC4247" s="2" t="str">
        <f t="shared" si="399"/>
        <v/>
      </c>
      <c r="AH4247" s="2" t="str">
        <f t="shared" si="400"/>
        <v/>
      </c>
      <c r="AI4247" s="2" t="str">
        <f>IF(ISNUMBER(AH4247),SUMIFS($AH$1:AH4247,$A$1:A4247,A4247,C$1:$C4247,C4247,$G$1:G4247,G4247,$E$1:E4247,E4247),"")</f>
        <v/>
      </c>
      <c r="AJ4247">
        <f t="shared" si="401"/>
        <v>1</v>
      </c>
    </row>
    <row r="4248" spans="1:36" x14ac:dyDescent="0.25">
      <c r="A4248" s="14" t="s">
        <v>82</v>
      </c>
      <c r="B4248" t="s">
        <v>80</v>
      </c>
      <c r="C4248" t="s">
        <v>79</v>
      </c>
      <c r="D4248" s="13">
        <v>42177</v>
      </c>
      <c r="E4248">
        <v>3</v>
      </c>
      <c r="F4248">
        <v>350</v>
      </c>
      <c r="G4248" s="2" t="s">
        <v>89</v>
      </c>
      <c r="H4248" s="2" t="s">
        <v>10</v>
      </c>
      <c r="I4248">
        <v>6</v>
      </c>
      <c r="J4248" s="2" t="s">
        <v>88</v>
      </c>
      <c r="K4248" s="2">
        <v>315</v>
      </c>
      <c r="L4248" s="2"/>
      <c r="M4248" s="2" t="str">
        <f t="shared" si="396"/>
        <v/>
      </c>
      <c r="O4248" s="2" t="str">
        <f t="shared" si="397"/>
        <v/>
      </c>
      <c r="P4248" s="2" t="str">
        <f>IF(ISNUMBER(O4248),SUMIFS(O$1:$O4248,A$1:$A4248,A4248,C$1:$C4248,C4248,G$1:$G4248,G4248,E$1:$E4248,E4248),"")</f>
        <v/>
      </c>
      <c r="U4248" t="str">
        <f t="shared" si="398"/>
        <v/>
      </c>
      <c r="AC4248" s="2" t="str">
        <f t="shared" si="399"/>
        <v/>
      </c>
      <c r="AH4248" s="2" t="str">
        <f t="shared" si="400"/>
        <v/>
      </c>
      <c r="AI4248" s="2" t="str">
        <f>IF(ISNUMBER(AH4248),SUMIFS($AH$1:AH4248,$A$1:A4248,A4248,C$1:$C4248,C4248,$G$1:G4248,G4248,$E$1:E4248,E4248),"")</f>
        <v/>
      </c>
      <c r="AJ4248">
        <f t="shared" si="401"/>
        <v>1</v>
      </c>
    </row>
    <row r="4249" spans="1:36" x14ac:dyDescent="0.25">
      <c r="A4249" s="14" t="s">
        <v>81</v>
      </c>
      <c r="B4249" t="s">
        <v>80</v>
      </c>
      <c r="C4249" t="s">
        <v>79</v>
      </c>
      <c r="D4249" s="13">
        <v>42177</v>
      </c>
      <c r="E4249">
        <v>3</v>
      </c>
      <c r="F4249">
        <v>500</v>
      </c>
      <c r="G4249" s="2" t="s">
        <v>89</v>
      </c>
      <c r="H4249" s="2" t="s">
        <v>10</v>
      </c>
      <c r="I4249">
        <v>6</v>
      </c>
      <c r="J4249" s="2" t="s">
        <v>88</v>
      </c>
      <c r="K4249" s="2">
        <v>450</v>
      </c>
      <c r="L4249" s="2"/>
      <c r="M4249" s="2" t="str">
        <f t="shared" si="396"/>
        <v/>
      </c>
      <c r="O4249" s="2" t="str">
        <f t="shared" si="397"/>
        <v/>
      </c>
      <c r="P4249" s="2" t="str">
        <f>IF(ISNUMBER(O4249),SUMIFS(O$1:$O4249,A$1:$A4249,A4249,C$1:$C4249,C4249,G$1:$G4249,G4249,E$1:$E4249,E4249),"")</f>
        <v/>
      </c>
      <c r="U4249" t="str">
        <f t="shared" si="398"/>
        <v/>
      </c>
      <c r="AC4249" s="2" t="str">
        <f t="shared" si="399"/>
        <v/>
      </c>
      <c r="AH4249" s="2" t="str">
        <f t="shared" si="400"/>
        <v/>
      </c>
      <c r="AI4249" s="2" t="str">
        <f>IF(ISNUMBER(AH4249),SUMIFS($AH$1:AH4249,$A$1:A4249,A4249,C$1:$C4249,C4249,$G$1:G4249,G4249,$E$1:E4249,E4249),"")</f>
        <v/>
      </c>
      <c r="AJ4249">
        <f t="shared" si="401"/>
        <v>1</v>
      </c>
    </row>
    <row r="4250" spans="1:36" x14ac:dyDescent="0.25">
      <c r="A4250" s="14" t="s">
        <v>86</v>
      </c>
      <c r="B4250" t="s">
        <v>80</v>
      </c>
      <c r="C4250" t="s">
        <v>79</v>
      </c>
      <c r="D4250" s="13">
        <v>42191</v>
      </c>
      <c r="E4250">
        <v>1</v>
      </c>
      <c r="F4250">
        <v>0</v>
      </c>
      <c r="G4250" s="2" t="s">
        <v>87</v>
      </c>
      <c r="H4250" s="2" t="s">
        <v>10</v>
      </c>
      <c r="I4250">
        <v>6</v>
      </c>
      <c r="J4250" s="2" t="s">
        <v>88</v>
      </c>
      <c r="K4250" s="2">
        <v>0</v>
      </c>
      <c r="L4250" s="2">
        <v>1564</v>
      </c>
      <c r="M4250" s="2">
        <f t="shared" si="396"/>
        <v>156.4</v>
      </c>
      <c r="O4250" s="2" t="str">
        <f t="shared" si="397"/>
        <v/>
      </c>
      <c r="P4250" s="2" t="str">
        <f>IF(ISNUMBER(O4250),SUMIFS(O$1:$O4250,A$1:$A4250,A4250,C$1:$C4250,C4250,G$1:$G4250,G4250,E$1:$E4250,E4250),"")</f>
        <v/>
      </c>
      <c r="U4250" t="str">
        <f t="shared" si="398"/>
        <v/>
      </c>
      <c r="AA4250">
        <v>16.5</v>
      </c>
      <c r="AB4250">
        <v>2.6000000000000002E-2</v>
      </c>
      <c r="AC4250" s="2">
        <f t="shared" si="399"/>
        <v>2.6000000000000002E-2</v>
      </c>
      <c r="AH4250" s="2" t="str">
        <f t="shared" si="400"/>
        <v/>
      </c>
      <c r="AI4250" s="2" t="str">
        <f>IF(ISNUMBER(AH4250),SUMIFS($AH$1:AH4250,$A$1:A4250,A4250,C$1:$C4250,C4250,$G$1:G4250,G4250,$E$1:E4250,E4250),"")</f>
        <v/>
      </c>
      <c r="AJ4250">
        <f t="shared" si="401"/>
        <v>6</v>
      </c>
    </row>
    <row r="4251" spans="1:36" x14ac:dyDescent="0.25">
      <c r="A4251" s="14" t="s">
        <v>85</v>
      </c>
      <c r="B4251" t="s">
        <v>80</v>
      </c>
      <c r="C4251" t="s">
        <v>79</v>
      </c>
      <c r="D4251" s="13">
        <v>42191</v>
      </c>
      <c r="E4251">
        <v>1</v>
      </c>
      <c r="F4251">
        <v>50</v>
      </c>
      <c r="G4251" s="2" t="s">
        <v>87</v>
      </c>
      <c r="H4251" s="2" t="s">
        <v>10</v>
      </c>
      <c r="I4251">
        <v>6</v>
      </c>
      <c r="J4251" s="2" t="s">
        <v>88</v>
      </c>
      <c r="K4251" s="2">
        <v>45</v>
      </c>
      <c r="L4251" s="2">
        <v>1620</v>
      </c>
      <c r="M4251" s="2">
        <f t="shared" si="396"/>
        <v>162</v>
      </c>
      <c r="O4251" s="2" t="str">
        <f t="shared" si="397"/>
        <v/>
      </c>
      <c r="P4251" s="2" t="str">
        <f>IF(ISNUMBER(O4251),SUMIFS(O$1:$O4251,A$1:$A4251,A4251,C$1:$C4251,C4251,G$1:$G4251,G4251,E$1:$E4251,E4251),"")</f>
        <v/>
      </c>
      <c r="U4251" t="str">
        <f t="shared" si="398"/>
        <v/>
      </c>
      <c r="AA4251">
        <v>17.5</v>
      </c>
      <c r="AB4251">
        <v>2.7999999999999997E-2</v>
      </c>
      <c r="AC4251" s="2">
        <f t="shared" si="399"/>
        <v>2.7999999999999997E-2</v>
      </c>
      <c r="AH4251" s="2" t="str">
        <f t="shared" si="400"/>
        <v/>
      </c>
      <c r="AI4251" s="2" t="str">
        <f>IF(ISNUMBER(AH4251),SUMIFS($AH$1:AH4251,$A$1:A4251,A4251,C$1:$C4251,C4251,$G$1:G4251,G4251,$E$1:E4251,E4251),"")</f>
        <v/>
      </c>
      <c r="AJ4251">
        <f t="shared" si="401"/>
        <v>6</v>
      </c>
    </row>
    <row r="4252" spans="1:36" x14ac:dyDescent="0.25">
      <c r="A4252" s="14" t="s">
        <v>84</v>
      </c>
      <c r="B4252" t="s">
        <v>80</v>
      </c>
      <c r="C4252" t="s">
        <v>79</v>
      </c>
      <c r="D4252" s="13">
        <v>42191</v>
      </c>
      <c r="E4252">
        <v>1</v>
      </c>
      <c r="F4252">
        <v>100</v>
      </c>
      <c r="G4252" s="2" t="s">
        <v>87</v>
      </c>
      <c r="H4252" s="2" t="s">
        <v>10</v>
      </c>
      <c r="I4252">
        <v>6</v>
      </c>
      <c r="J4252" s="2" t="s">
        <v>88</v>
      </c>
      <c r="K4252" s="2">
        <v>90</v>
      </c>
      <c r="L4252" s="2">
        <v>1732</v>
      </c>
      <c r="M4252" s="2">
        <f t="shared" si="396"/>
        <v>173.2</v>
      </c>
      <c r="O4252" s="2" t="str">
        <f t="shared" si="397"/>
        <v/>
      </c>
      <c r="P4252" s="2" t="str">
        <f>IF(ISNUMBER(O4252),SUMIFS(O$1:$O4252,A$1:$A4252,A4252,C$1:$C4252,C4252,G$1:$G4252,G4252,E$1:$E4252,E4252),"")</f>
        <v/>
      </c>
      <c r="U4252" t="str">
        <f t="shared" si="398"/>
        <v/>
      </c>
      <c r="AA4252">
        <v>17.100000000000001</v>
      </c>
      <c r="AB4252">
        <v>2.7000000000000003E-2</v>
      </c>
      <c r="AC4252" s="2">
        <f t="shared" si="399"/>
        <v>2.7000000000000003E-2</v>
      </c>
      <c r="AH4252" s="2" t="str">
        <f t="shared" si="400"/>
        <v/>
      </c>
      <c r="AI4252" s="2" t="str">
        <f>IF(ISNUMBER(AH4252),SUMIFS($AH$1:AH4252,$A$1:A4252,A4252,C$1:$C4252,C4252,$G$1:G4252,G4252,$E$1:E4252,E4252),"")</f>
        <v/>
      </c>
      <c r="AJ4252">
        <f t="shared" si="401"/>
        <v>6</v>
      </c>
    </row>
    <row r="4253" spans="1:36" x14ac:dyDescent="0.25">
      <c r="A4253" s="14" t="s">
        <v>83</v>
      </c>
      <c r="B4253" t="s">
        <v>80</v>
      </c>
      <c r="C4253" t="s">
        <v>79</v>
      </c>
      <c r="D4253" s="13">
        <v>42191</v>
      </c>
      <c r="E4253">
        <v>1</v>
      </c>
      <c r="F4253">
        <v>200</v>
      </c>
      <c r="G4253" s="2" t="s">
        <v>87</v>
      </c>
      <c r="H4253" s="2" t="s">
        <v>10</v>
      </c>
      <c r="I4253">
        <v>6</v>
      </c>
      <c r="J4253" s="2" t="s">
        <v>88</v>
      </c>
      <c r="K4253" s="2">
        <v>180</v>
      </c>
      <c r="L4253" s="2">
        <v>2012</v>
      </c>
      <c r="M4253" s="2">
        <f t="shared" si="396"/>
        <v>201.2</v>
      </c>
      <c r="O4253" s="2" t="str">
        <f t="shared" si="397"/>
        <v/>
      </c>
      <c r="P4253" s="2" t="str">
        <f>IF(ISNUMBER(O4253),SUMIFS(O$1:$O4253,A$1:$A4253,A4253,C$1:$C4253,C4253,G$1:$G4253,G4253,E$1:$E4253,E4253),"")</f>
        <v/>
      </c>
      <c r="U4253" t="str">
        <f t="shared" si="398"/>
        <v/>
      </c>
      <c r="AA4253">
        <v>16.399999999999999</v>
      </c>
      <c r="AB4253">
        <v>2.6000000000000002E-2</v>
      </c>
      <c r="AC4253" s="2">
        <f t="shared" si="399"/>
        <v>2.6000000000000002E-2</v>
      </c>
      <c r="AH4253" s="2" t="str">
        <f t="shared" si="400"/>
        <v/>
      </c>
      <c r="AI4253" s="2" t="str">
        <f>IF(ISNUMBER(AH4253),SUMIFS($AH$1:AH4253,$A$1:A4253,A4253,C$1:$C4253,C4253,$G$1:G4253,G4253,$E$1:E4253,E4253),"")</f>
        <v/>
      </c>
      <c r="AJ4253">
        <f t="shared" si="401"/>
        <v>6</v>
      </c>
    </row>
    <row r="4254" spans="1:36" x14ac:dyDescent="0.25">
      <c r="A4254" s="14" t="s">
        <v>82</v>
      </c>
      <c r="B4254" t="s">
        <v>80</v>
      </c>
      <c r="C4254" t="s">
        <v>79</v>
      </c>
      <c r="D4254" s="13">
        <v>42191</v>
      </c>
      <c r="E4254">
        <v>1</v>
      </c>
      <c r="F4254">
        <v>350</v>
      </c>
      <c r="G4254" s="2" t="s">
        <v>87</v>
      </c>
      <c r="H4254" s="2" t="s">
        <v>10</v>
      </c>
      <c r="I4254">
        <v>6</v>
      </c>
      <c r="J4254" s="2" t="s">
        <v>88</v>
      </c>
      <c r="K4254" s="2">
        <v>315</v>
      </c>
      <c r="L4254" s="2">
        <v>2348</v>
      </c>
      <c r="M4254" s="2">
        <f t="shared" si="396"/>
        <v>234.8</v>
      </c>
      <c r="O4254" s="2" t="str">
        <f t="shared" si="397"/>
        <v/>
      </c>
      <c r="P4254" s="2" t="str">
        <f>IF(ISNUMBER(O4254),SUMIFS(O$1:$O4254,A$1:$A4254,A4254,C$1:$C4254,C4254,G$1:$G4254,G4254,E$1:$E4254,E4254),"")</f>
        <v/>
      </c>
      <c r="U4254" t="str">
        <f t="shared" si="398"/>
        <v/>
      </c>
      <c r="AA4254">
        <v>21.3</v>
      </c>
      <c r="AB4254">
        <v>3.4000000000000002E-2</v>
      </c>
      <c r="AC4254" s="2">
        <f t="shared" si="399"/>
        <v>3.4000000000000002E-2</v>
      </c>
      <c r="AH4254" s="2" t="str">
        <f t="shared" si="400"/>
        <v/>
      </c>
      <c r="AI4254" s="2" t="str">
        <f>IF(ISNUMBER(AH4254),SUMIFS($AH$1:AH4254,$A$1:A4254,A4254,C$1:$C4254,C4254,$G$1:G4254,G4254,$E$1:E4254,E4254),"")</f>
        <v/>
      </c>
      <c r="AJ4254">
        <f t="shared" si="401"/>
        <v>6</v>
      </c>
    </row>
    <row r="4255" spans="1:36" x14ac:dyDescent="0.25">
      <c r="A4255" s="14" t="s">
        <v>81</v>
      </c>
      <c r="B4255" t="s">
        <v>80</v>
      </c>
      <c r="C4255" t="s">
        <v>79</v>
      </c>
      <c r="D4255" s="13">
        <v>42191</v>
      </c>
      <c r="E4255">
        <v>1</v>
      </c>
      <c r="F4255">
        <v>500</v>
      </c>
      <c r="G4255" s="2" t="s">
        <v>87</v>
      </c>
      <c r="H4255" s="2" t="s">
        <v>10</v>
      </c>
      <c r="I4255">
        <v>6</v>
      </c>
      <c r="J4255" s="2" t="s">
        <v>88</v>
      </c>
      <c r="K4255" s="2">
        <v>450</v>
      </c>
      <c r="L4255" s="2">
        <v>2208</v>
      </c>
      <c r="M4255" s="2">
        <f t="shared" si="396"/>
        <v>220.8</v>
      </c>
      <c r="O4255" s="2" t="str">
        <f t="shared" si="397"/>
        <v/>
      </c>
      <c r="P4255" s="2" t="str">
        <f>IF(ISNUMBER(O4255),SUMIFS(O$1:$O4255,A$1:$A4255,A4255,C$1:$C4255,C4255,G$1:$G4255,G4255,E$1:$E4255,E4255),"")</f>
        <v/>
      </c>
      <c r="U4255" t="str">
        <f t="shared" si="398"/>
        <v/>
      </c>
      <c r="AA4255">
        <v>22.9</v>
      </c>
      <c r="AB4255">
        <v>3.7000000000000005E-2</v>
      </c>
      <c r="AC4255" s="2">
        <f t="shared" si="399"/>
        <v>3.7000000000000005E-2</v>
      </c>
      <c r="AH4255" s="2" t="str">
        <f t="shared" si="400"/>
        <v/>
      </c>
      <c r="AI4255" s="2" t="str">
        <f>IF(ISNUMBER(AH4255),SUMIFS($AH$1:AH4255,$A$1:A4255,A4255,C$1:$C4255,C4255,$G$1:G4255,G4255,$E$1:E4255,E4255),"")</f>
        <v/>
      </c>
      <c r="AJ4255">
        <f t="shared" si="401"/>
        <v>6</v>
      </c>
    </row>
    <row r="4256" spans="1:36" x14ac:dyDescent="0.25">
      <c r="A4256" s="14" t="s">
        <v>86</v>
      </c>
      <c r="B4256" t="s">
        <v>80</v>
      </c>
      <c r="C4256" t="s">
        <v>79</v>
      </c>
      <c r="D4256" s="13">
        <v>42191</v>
      </c>
      <c r="E4256">
        <v>2</v>
      </c>
      <c r="F4256">
        <v>0</v>
      </c>
      <c r="G4256" s="2" t="s">
        <v>87</v>
      </c>
      <c r="H4256" s="2" t="s">
        <v>10</v>
      </c>
      <c r="I4256">
        <v>6</v>
      </c>
      <c r="J4256" s="2" t="s">
        <v>88</v>
      </c>
      <c r="K4256" s="2">
        <v>0</v>
      </c>
      <c r="L4256" s="2">
        <v>1480</v>
      </c>
      <c r="M4256" s="2">
        <f t="shared" si="396"/>
        <v>148</v>
      </c>
      <c r="O4256" s="2" t="str">
        <f t="shared" si="397"/>
        <v/>
      </c>
      <c r="P4256" s="2" t="str">
        <f>IF(ISNUMBER(O4256),SUMIFS(O$1:$O4256,A$1:$A4256,A4256,C$1:$C4256,C4256,G$1:$G4256,G4256,E$1:$E4256,E4256),"")</f>
        <v/>
      </c>
      <c r="U4256" t="str">
        <f t="shared" si="398"/>
        <v/>
      </c>
      <c r="AA4256">
        <v>16.899999999999999</v>
      </c>
      <c r="AB4256">
        <v>2.7000000000000003E-2</v>
      </c>
      <c r="AC4256" s="2">
        <f t="shared" si="399"/>
        <v>2.7000000000000003E-2</v>
      </c>
      <c r="AH4256" s="2" t="str">
        <f t="shared" si="400"/>
        <v/>
      </c>
      <c r="AI4256" s="2" t="str">
        <f>IF(ISNUMBER(AH4256),SUMIFS($AH$1:AH4256,$A$1:A4256,A4256,C$1:$C4256,C4256,$G$1:G4256,G4256,$E$1:E4256,E4256),"")</f>
        <v/>
      </c>
      <c r="AJ4256">
        <f t="shared" si="401"/>
        <v>6</v>
      </c>
    </row>
    <row r="4257" spans="1:36" x14ac:dyDescent="0.25">
      <c r="A4257" s="14" t="s">
        <v>85</v>
      </c>
      <c r="B4257" t="s">
        <v>80</v>
      </c>
      <c r="C4257" t="s">
        <v>79</v>
      </c>
      <c r="D4257" s="13">
        <v>42191</v>
      </c>
      <c r="E4257">
        <v>2</v>
      </c>
      <c r="F4257">
        <v>50</v>
      </c>
      <c r="G4257" s="2" t="s">
        <v>87</v>
      </c>
      <c r="H4257" s="2" t="s">
        <v>10</v>
      </c>
      <c r="I4257">
        <v>6</v>
      </c>
      <c r="J4257" s="2" t="s">
        <v>88</v>
      </c>
      <c r="K4257" s="2">
        <v>45</v>
      </c>
      <c r="L4257" s="2">
        <v>1620</v>
      </c>
      <c r="M4257" s="2">
        <f t="shared" si="396"/>
        <v>162</v>
      </c>
      <c r="O4257" s="2" t="str">
        <f t="shared" si="397"/>
        <v/>
      </c>
      <c r="P4257" s="2" t="str">
        <f>IF(ISNUMBER(O4257),SUMIFS(O$1:$O4257,A$1:$A4257,A4257,C$1:$C4257,C4257,G$1:$G4257,G4257,E$1:$E4257,E4257),"")</f>
        <v/>
      </c>
      <c r="U4257" t="str">
        <f t="shared" si="398"/>
        <v/>
      </c>
      <c r="AA4257">
        <v>17.5</v>
      </c>
      <c r="AB4257">
        <v>2.7999999999999997E-2</v>
      </c>
      <c r="AC4257" s="2">
        <f t="shared" si="399"/>
        <v>2.7999999999999997E-2</v>
      </c>
      <c r="AH4257" s="2" t="str">
        <f t="shared" si="400"/>
        <v/>
      </c>
      <c r="AI4257" s="2" t="str">
        <f>IF(ISNUMBER(AH4257),SUMIFS($AH$1:AH4257,$A$1:A4257,A4257,C$1:$C4257,C4257,$G$1:G4257,G4257,$E$1:E4257,E4257),"")</f>
        <v/>
      </c>
      <c r="AJ4257">
        <f t="shared" si="401"/>
        <v>6</v>
      </c>
    </row>
    <row r="4258" spans="1:36" x14ac:dyDescent="0.25">
      <c r="A4258" s="14" t="s">
        <v>84</v>
      </c>
      <c r="B4258" t="s">
        <v>80</v>
      </c>
      <c r="C4258" t="s">
        <v>79</v>
      </c>
      <c r="D4258" s="13">
        <v>42191</v>
      </c>
      <c r="E4258">
        <v>2</v>
      </c>
      <c r="F4258">
        <v>100</v>
      </c>
      <c r="G4258" s="2" t="s">
        <v>87</v>
      </c>
      <c r="H4258" s="2" t="s">
        <v>10</v>
      </c>
      <c r="I4258">
        <v>6</v>
      </c>
      <c r="J4258" s="2" t="s">
        <v>88</v>
      </c>
      <c r="K4258" s="2">
        <v>90</v>
      </c>
      <c r="L4258" s="2">
        <v>1928</v>
      </c>
      <c r="M4258" s="2">
        <f t="shared" si="396"/>
        <v>192.8</v>
      </c>
      <c r="O4258" s="2" t="str">
        <f t="shared" si="397"/>
        <v/>
      </c>
      <c r="P4258" s="2" t="str">
        <f>IF(ISNUMBER(O4258),SUMIFS(O$1:$O4258,A$1:$A4258,A4258,C$1:$C4258,C4258,G$1:$G4258,G4258,E$1:$E4258,E4258),"")</f>
        <v/>
      </c>
      <c r="U4258" t="str">
        <f t="shared" si="398"/>
        <v/>
      </c>
      <c r="AA4258">
        <v>17.3</v>
      </c>
      <c r="AB4258">
        <v>2.7999999999999997E-2</v>
      </c>
      <c r="AC4258" s="2">
        <f t="shared" si="399"/>
        <v>2.7999999999999997E-2</v>
      </c>
      <c r="AH4258" s="2" t="str">
        <f t="shared" si="400"/>
        <v/>
      </c>
      <c r="AI4258" s="2" t="str">
        <f>IF(ISNUMBER(AH4258),SUMIFS($AH$1:AH4258,$A$1:A4258,A4258,C$1:$C4258,C4258,$G$1:G4258,G4258,$E$1:E4258,E4258),"")</f>
        <v/>
      </c>
      <c r="AJ4258">
        <f t="shared" si="401"/>
        <v>6</v>
      </c>
    </row>
    <row r="4259" spans="1:36" x14ac:dyDescent="0.25">
      <c r="A4259" s="14" t="s">
        <v>83</v>
      </c>
      <c r="B4259" t="s">
        <v>80</v>
      </c>
      <c r="C4259" t="s">
        <v>79</v>
      </c>
      <c r="D4259" s="13">
        <v>42191</v>
      </c>
      <c r="E4259">
        <v>2</v>
      </c>
      <c r="F4259">
        <v>200</v>
      </c>
      <c r="G4259" s="2" t="s">
        <v>87</v>
      </c>
      <c r="H4259" s="2" t="s">
        <v>10</v>
      </c>
      <c r="I4259">
        <v>6</v>
      </c>
      <c r="J4259" s="2" t="s">
        <v>88</v>
      </c>
      <c r="K4259" s="2">
        <v>180</v>
      </c>
      <c r="L4259" s="2">
        <v>1956</v>
      </c>
      <c r="M4259" s="2">
        <f t="shared" si="396"/>
        <v>195.6</v>
      </c>
      <c r="O4259" s="2" t="str">
        <f t="shared" si="397"/>
        <v/>
      </c>
      <c r="P4259" s="2" t="str">
        <f>IF(ISNUMBER(O4259),SUMIFS(O$1:$O4259,A$1:$A4259,A4259,C$1:$C4259,C4259,G$1:$G4259,G4259,E$1:$E4259,E4259),"")</f>
        <v/>
      </c>
      <c r="U4259" t="str">
        <f t="shared" si="398"/>
        <v/>
      </c>
      <c r="AA4259">
        <v>15.9</v>
      </c>
      <c r="AB4259">
        <v>2.5000000000000001E-2</v>
      </c>
      <c r="AC4259" s="2">
        <f t="shared" si="399"/>
        <v>2.5000000000000001E-2</v>
      </c>
      <c r="AH4259" s="2" t="str">
        <f t="shared" si="400"/>
        <v/>
      </c>
      <c r="AI4259" s="2" t="str">
        <f>IF(ISNUMBER(AH4259),SUMIFS($AH$1:AH4259,$A$1:A4259,A4259,C$1:$C4259,C4259,$G$1:G4259,G4259,$E$1:E4259,E4259),"")</f>
        <v/>
      </c>
      <c r="AJ4259">
        <f t="shared" si="401"/>
        <v>6</v>
      </c>
    </row>
    <row r="4260" spans="1:36" x14ac:dyDescent="0.25">
      <c r="A4260" s="14" t="s">
        <v>82</v>
      </c>
      <c r="B4260" t="s">
        <v>80</v>
      </c>
      <c r="C4260" t="s">
        <v>79</v>
      </c>
      <c r="D4260" s="13">
        <v>42191</v>
      </c>
      <c r="E4260">
        <v>2</v>
      </c>
      <c r="F4260">
        <v>350</v>
      </c>
      <c r="G4260" s="2" t="s">
        <v>87</v>
      </c>
      <c r="H4260" s="2" t="s">
        <v>10</v>
      </c>
      <c r="I4260">
        <v>6</v>
      </c>
      <c r="J4260" s="2" t="s">
        <v>88</v>
      </c>
      <c r="K4260" s="2">
        <v>315</v>
      </c>
      <c r="L4260" s="2">
        <v>2320</v>
      </c>
      <c r="M4260" s="2">
        <f t="shared" si="396"/>
        <v>232</v>
      </c>
      <c r="O4260" s="2" t="str">
        <f t="shared" si="397"/>
        <v/>
      </c>
      <c r="P4260" s="2" t="str">
        <f>IF(ISNUMBER(O4260),SUMIFS(O$1:$O4260,A$1:$A4260,A4260,C$1:$C4260,C4260,G$1:$G4260,G4260,E$1:$E4260,E4260),"")</f>
        <v/>
      </c>
      <c r="U4260" t="str">
        <f t="shared" si="398"/>
        <v/>
      </c>
      <c r="AA4260">
        <v>18.7</v>
      </c>
      <c r="AB4260">
        <v>0.03</v>
      </c>
      <c r="AC4260" s="2">
        <f t="shared" si="399"/>
        <v>0.03</v>
      </c>
      <c r="AH4260" s="2" t="str">
        <f t="shared" si="400"/>
        <v/>
      </c>
      <c r="AI4260" s="2" t="str">
        <f>IF(ISNUMBER(AH4260),SUMIFS($AH$1:AH4260,$A$1:A4260,A4260,C$1:$C4260,C4260,$G$1:G4260,G4260,$E$1:E4260,E4260),"")</f>
        <v/>
      </c>
      <c r="AJ4260">
        <f t="shared" si="401"/>
        <v>6</v>
      </c>
    </row>
    <row r="4261" spans="1:36" x14ac:dyDescent="0.25">
      <c r="A4261" s="14" t="s">
        <v>81</v>
      </c>
      <c r="B4261" t="s">
        <v>80</v>
      </c>
      <c r="C4261" t="s">
        <v>79</v>
      </c>
      <c r="D4261" s="13">
        <v>42191</v>
      </c>
      <c r="E4261">
        <v>2</v>
      </c>
      <c r="F4261">
        <v>500</v>
      </c>
      <c r="G4261" s="2" t="s">
        <v>87</v>
      </c>
      <c r="H4261" s="2" t="s">
        <v>10</v>
      </c>
      <c r="I4261">
        <v>6</v>
      </c>
      <c r="J4261" s="2" t="s">
        <v>88</v>
      </c>
      <c r="K4261" s="2">
        <v>450</v>
      </c>
      <c r="L4261" s="2">
        <v>2712</v>
      </c>
      <c r="M4261" s="2">
        <f t="shared" si="396"/>
        <v>271.2</v>
      </c>
      <c r="O4261" s="2" t="str">
        <f t="shared" si="397"/>
        <v/>
      </c>
      <c r="P4261" s="2" t="str">
        <f>IF(ISNUMBER(O4261),SUMIFS(O$1:$O4261,A$1:$A4261,A4261,C$1:$C4261,C4261,G$1:$G4261,G4261,E$1:$E4261,E4261),"")</f>
        <v/>
      </c>
      <c r="U4261" t="str">
        <f t="shared" si="398"/>
        <v/>
      </c>
      <c r="AA4261">
        <v>24.1</v>
      </c>
      <c r="AB4261">
        <v>3.9E-2</v>
      </c>
      <c r="AC4261" s="2">
        <f t="shared" si="399"/>
        <v>3.9E-2</v>
      </c>
      <c r="AH4261" s="2" t="str">
        <f t="shared" si="400"/>
        <v/>
      </c>
      <c r="AI4261" s="2" t="str">
        <f>IF(ISNUMBER(AH4261),SUMIFS($AH$1:AH4261,$A$1:A4261,A4261,C$1:$C4261,C4261,$G$1:G4261,G4261,$E$1:E4261,E4261),"")</f>
        <v/>
      </c>
      <c r="AJ4261">
        <f t="shared" si="401"/>
        <v>6</v>
      </c>
    </row>
    <row r="4262" spans="1:36" x14ac:dyDescent="0.25">
      <c r="A4262" s="14" t="s">
        <v>86</v>
      </c>
      <c r="B4262" t="s">
        <v>80</v>
      </c>
      <c r="C4262" t="s">
        <v>79</v>
      </c>
      <c r="D4262" s="13">
        <v>42191</v>
      </c>
      <c r="E4262">
        <v>3</v>
      </c>
      <c r="F4262">
        <v>0</v>
      </c>
      <c r="G4262" s="2" t="s">
        <v>87</v>
      </c>
      <c r="H4262" s="2" t="s">
        <v>10</v>
      </c>
      <c r="I4262">
        <v>6</v>
      </c>
      <c r="J4262" s="2" t="s">
        <v>88</v>
      </c>
      <c r="K4262" s="2">
        <v>0</v>
      </c>
      <c r="L4262" s="2"/>
      <c r="M4262" s="2" t="str">
        <f t="shared" si="396"/>
        <v/>
      </c>
      <c r="O4262" s="2" t="str">
        <f t="shared" si="397"/>
        <v/>
      </c>
      <c r="P4262" s="2" t="str">
        <f>IF(ISNUMBER(O4262),SUMIFS(O$1:$O4262,A$1:$A4262,A4262,C$1:$C4262,C4262,G$1:$G4262,G4262,E$1:$E4262,E4262),"")</f>
        <v/>
      </c>
      <c r="U4262" t="str">
        <f t="shared" si="398"/>
        <v/>
      </c>
      <c r="AC4262" s="2" t="str">
        <f t="shared" si="399"/>
        <v/>
      </c>
      <c r="AH4262" s="2" t="str">
        <f t="shared" si="400"/>
        <v/>
      </c>
      <c r="AI4262" s="2" t="str">
        <f>IF(ISNUMBER(AH4262),SUMIFS($AH$1:AH4262,$A$1:A4262,A4262,C$1:$C4262,C4262,$G$1:G4262,G4262,$E$1:E4262,E4262),"")</f>
        <v/>
      </c>
      <c r="AJ4262">
        <f t="shared" si="401"/>
        <v>1</v>
      </c>
    </row>
    <row r="4263" spans="1:36" x14ac:dyDescent="0.25">
      <c r="A4263" s="14" t="s">
        <v>85</v>
      </c>
      <c r="B4263" t="s">
        <v>80</v>
      </c>
      <c r="C4263" t="s">
        <v>79</v>
      </c>
      <c r="D4263" s="13">
        <v>42191</v>
      </c>
      <c r="E4263">
        <v>3</v>
      </c>
      <c r="F4263">
        <v>50</v>
      </c>
      <c r="G4263" s="2" t="s">
        <v>87</v>
      </c>
      <c r="H4263" s="2" t="s">
        <v>10</v>
      </c>
      <c r="I4263">
        <v>6</v>
      </c>
      <c r="J4263" s="2" t="s">
        <v>88</v>
      </c>
      <c r="K4263" s="2">
        <v>45</v>
      </c>
      <c r="L4263" s="2"/>
      <c r="M4263" s="2" t="str">
        <f t="shared" si="396"/>
        <v/>
      </c>
      <c r="O4263" s="2" t="str">
        <f t="shared" si="397"/>
        <v/>
      </c>
      <c r="P4263" s="2" t="str">
        <f>IF(ISNUMBER(O4263),SUMIFS(O$1:$O4263,A$1:$A4263,A4263,C$1:$C4263,C4263,G$1:$G4263,G4263,E$1:$E4263,E4263),"")</f>
        <v/>
      </c>
      <c r="U4263" t="str">
        <f t="shared" si="398"/>
        <v/>
      </c>
      <c r="AC4263" s="2" t="str">
        <f t="shared" si="399"/>
        <v/>
      </c>
      <c r="AH4263" s="2" t="str">
        <f t="shared" si="400"/>
        <v/>
      </c>
      <c r="AI4263" s="2" t="str">
        <f>IF(ISNUMBER(AH4263),SUMIFS($AH$1:AH4263,$A$1:A4263,A4263,C$1:$C4263,C4263,$G$1:G4263,G4263,$E$1:E4263,E4263),"")</f>
        <v/>
      </c>
      <c r="AJ4263">
        <f t="shared" si="401"/>
        <v>1</v>
      </c>
    </row>
    <row r="4264" spans="1:36" x14ac:dyDescent="0.25">
      <c r="A4264" s="14" t="s">
        <v>84</v>
      </c>
      <c r="B4264" t="s">
        <v>80</v>
      </c>
      <c r="C4264" t="s">
        <v>79</v>
      </c>
      <c r="D4264" s="13">
        <v>42191</v>
      </c>
      <c r="E4264">
        <v>3</v>
      </c>
      <c r="F4264">
        <v>100</v>
      </c>
      <c r="G4264" s="2" t="s">
        <v>87</v>
      </c>
      <c r="H4264" s="2" t="s">
        <v>10</v>
      </c>
      <c r="I4264">
        <v>6</v>
      </c>
      <c r="J4264" s="2" t="s">
        <v>88</v>
      </c>
      <c r="K4264" s="2">
        <v>90</v>
      </c>
      <c r="L4264" s="2"/>
      <c r="M4264" s="2" t="str">
        <f t="shared" si="396"/>
        <v/>
      </c>
      <c r="O4264" s="2" t="str">
        <f t="shared" si="397"/>
        <v/>
      </c>
      <c r="P4264" s="2" t="str">
        <f>IF(ISNUMBER(O4264),SUMIFS(O$1:$O4264,A$1:$A4264,A4264,C$1:$C4264,C4264,G$1:$G4264,G4264,E$1:$E4264,E4264),"")</f>
        <v/>
      </c>
      <c r="U4264" t="str">
        <f t="shared" si="398"/>
        <v/>
      </c>
      <c r="AC4264" s="2" t="str">
        <f t="shared" si="399"/>
        <v/>
      </c>
      <c r="AH4264" s="2" t="str">
        <f t="shared" si="400"/>
        <v/>
      </c>
      <c r="AI4264" s="2" t="str">
        <f>IF(ISNUMBER(AH4264),SUMIFS($AH$1:AH4264,$A$1:A4264,A4264,C$1:$C4264,C4264,$G$1:G4264,G4264,$E$1:E4264,E4264),"")</f>
        <v/>
      </c>
      <c r="AJ4264">
        <f t="shared" si="401"/>
        <v>1</v>
      </c>
    </row>
    <row r="4265" spans="1:36" x14ac:dyDescent="0.25">
      <c r="A4265" s="14" t="s">
        <v>83</v>
      </c>
      <c r="B4265" t="s">
        <v>80</v>
      </c>
      <c r="C4265" t="s">
        <v>79</v>
      </c>
      <c r="D4265" s="13">
        <v>42191</v>
      </c>
      <c r="E4265">
        <v>3</v>
      </c>
      <c r="F4265">
        <v>200</v>
      </c>
      <c r="G4265" s="2" t="s">
        <v>87</v>
      </c>
      <c r="H4265" s="2" t="s">
        <v>10</v>
      </c>
      <c r="I4265">
        <v>6</v>
      </c>
      <c r="J4265" s="2" t="s">
        <v>88</v>
      </c>
      <c r="K4265" s="2">
        <v>180</v>
      </c>
      <c r="L4265" s="2"/>
      <c r="M4265" s="2" t="str">
        <f t="shared" si="396"/>
        <v/>
      </c>
      <c r="O4265" s="2" t="str">
        <f t="shared" si="397"/>
        <v/>
      </c>
      <c r="P4265" s="2" t="str">
        <f>IF(ISNUMBER(O4265),SUMIFS(O$1:$O4265,A$1:$A4265,A4265,C$1:$C4265,C4265,G$1:$G4265,G4265,E$1:$E4265,E4265),"")</f>
        <v/>
      </c>
      <c r="U4265" t="str">
        <f t="shared" si="398"/>
        <v/>
      </c>
      <c r="AC4265" s="2" t="str">
        <f t="shared" si="399"/>
        <v/>
      </c>
      <c r="AH4265" s="2" t="str">
        <f t="shared" si="400"/>
        <v/>
      </c>
      <c r="AI4265" s="2" t="str">
        <f>IF(ISNUMBER(AH4265),SUMIFS($AH$1:AH4265,$A$1:A4265,A4265,C$1:$C4265,C4265,$G$1:G4265,G4265,$E$1:E4265,E4265),"")</f>
        <v/>
      </c>
      <c r="AJ4265">
        <f t="shared" si="401"/>
        <v>1</v>
      </c>
    </row>
    <row r="4266" spans="1:36" x14ac:dyDescent="0.25">
      <c r="A4266" s="14" t="s">
        <v>82</v>
      </c>
      <c r="B4266" t="s">
        <v>80</v>
      </c>
      <c r="C4266" t="s">
        <v>79</v>
      </c>
      <c r="D4266" s="13">
        <v>42191</v>
      </c>
      <c r="E4266">
        <v>3</v>
      </c>
      <c r="F4266">
        <v>350</v>
      </c>
      <c r="G4266" s="2" t="s">
        <v>87</v>
      </c>
      <c r="H4266" s="2" t="s">
        <v>10</v>
      </c>
      <c r="I4266">
        <v>6</v>
      </c>
      <c r="J4266" s="2" t="s">
        <v>88</v>
      </c>
      <c r="K4266" s="2">
        <v>315</v>
      </c>
      <c r="L4266" s="2"/>
      <c r="M4266" s="2" t="str">
        <f t="shared" si="396"/>
        <v/>
      </c>
      <c r="O4266" s="2" t="str">
        <f t="shared" si="397"/>
        <v/>
      </c>
      <c r="P4266" s="2" t="str">
        <f>IF(ISNUMBER(O4266),SUMIFS(O$1:$O4266,A$1:$A4266,A4266,C$1:$C4266,C4266,G$1:$G4266,G4266,E$1:$E4266,E4266),"")</f>
        <v/>
      </c>
      <c r="U4266" t="str">
        <f t="shared" si="398"/>
        <v/>
      </c>
      <c r="AC4266" s="2" t="str">
        <f t="shared" si="399"/>
        <v/>
      </c>
      <c r="AH4266" s="2" t="str">
        <f t="shared" si="400"/>
        <v/>
      </c>
      <c r="AI4266" s="2" t="str">
        <f>IF(ISNUMBER(AH4266),SUMIFS($AH$1:AH4266,$A$1:A4266,A4266,C$1:$C4266,C4266,$G$1:G4266,G4266,$E$1:E4266,E4266),"")</f>
        <v/>
      </c>
      <c r="AJ4266">
        <f t="shared" si="401"/>
        <v>1</v>
      </c>
    </row>
    <row r="4267" spans="1:36" x14ac:dyDescent="0.25">
      <c r="A4267" s="14" t="s">
        <v>81</v>
      </c>
      <c r="B4267" t="s">
        <v>80</v>
      </c>
      <c r="C4267" t="s">
        <v>79</v>
      </c>
      <c r="D4267" s="13">
        <v>42191</v>
      </c>
      <c r="E4267">
        <v>3</v>
      </c>
      <c r="F4267">
        <v>500</v>
      </c>
      <c r="G4267" s="2" t="s">
        <v>87</v>
      </c>
      <c r="H4267" s="2" t="s">
        <v>10</v>
      </c>
      <c r="I4267">
        <v>6</v>
      </c>
      <c r="J4267" s="2" t="s">
        <v>88</v>
      </c>
      <c r="K4267" s="2">
        <v>450</v>
      </c>
      <c r="L4267" s="2"/>
      <c r="M4267" s="2" t="str">
        <f t="shared" si="396"/>
        <v/>
      </c>
      <c r="O4267" s="2" t="str">
        <f t="shared" si="397"/>
        <v/>
      </c>
      <c r="P4267" s="2" t="str">
        <f>IF(ISNUMBER(O4267),SUMIFS(O$1:$O4267,A$1:$A4267,A4267,C$1:$C4267,C4267,G$1:$G4267,G4267,E$1:$E4267,E4267),"")</f>
        <v/>
      </c>
      <c r="U4267" t="str">
        <f t="shared" si="398"/>
        <v/>
      </c>
      <c r="AC4267" s="2" t="str">
        <f t="shared" si="399"/>
        <v/>
      </c>
      <c r="AH4267" s="2" t="str">
        <f t="shared" si="400"/>
        <v/>
      </c>
      <c r="AI4267" s="2" t="str">
        <f>IF(ISNUMBER(AH4267),SUMIFS($AH$1:AH4267,$A$1:A4267,A4267,C$1:$C4267,C4267,$G$1:G4267,G4267,$E$1:E4267,E4267),"")</f>
        <v/>
      </c>
      <c r="AJ4267">
        <f t="shared" si="401"/>
        <v>1</v>
      </c>
    </row>
    <row r="4268" spans="1:36" x14ac:dyDescent="0.25">
      <c r="A4268" s="14" t="s">
        <v>86</v>
      </c>
      <c r="B4268" t="s">
        <v>80</v>
      </c>
      <c r="C4268" t="s">
        <v>79</v>
      </c>
      <c r="D4268" s="13">
        <v>42204</v>
      </c>
      <c r="E4268">
        <v>1</v>
      </c>
      <c r="F4268">
        <v>0</v>
      </c>
      <c r="G4268" s="2" t="s">
        <v>87</v>
      </c>
      <c r="H4268" s="2" t="s">
        <v>10</v>
      </c>
      <c r="I4268">
        <v>6</v>
      </c>
      <c r="J4268" s="2" t="s">
        <v>88</v>
      </c>
      <c r="K4268" s="2">
        <v>0</v>
      </c>
      <c r="L4268" s="2">
        <v>1648</v>
      </c>
      <c r="M4268" s="2">
        <f t="shared" si="396"/>
        <v>164.8</v>
      </c>
      <c r="O4268" s="2" t="str">
        <f t="shared" si="397"/>
        <v/>
      </c>
      <c r="P4268" s="2" t="str">
        <f>IF(ISNUMBER(O4268),SUMIFS(O$1:$O4268,A$1:$A4268,A4268,C$1:$C4268,C4268,G$1:$G4268,G4268,E$1:$E4268,E4268),"")</f>
        <v/>
      </c>
      <c r="U4268" t="str">
        <f t="shared" si="398"/>
        <v/>
      </c>
      <c r="AC4268" s="2" t="str">
        <f t="shared" si="399"/>
        <v/>
      </c>
      <c r="AH4268" s="2" t="str">
        <f t="shared" si="400"/>
        <v/>
      </c>
      <c r="AI4268" s="2" t="str">
        <f>IF(ISNUMBER(AH4268),SUMIFS($AH$1:AH4268,$A$1:A4268,A4268,C$1:$C4268,C4268,$G$1:G4268,G4268,$E$1:E4268,E4268),"")</f>
        <v/>
      </c>
      <c r="AJ4268">
        <f t="shared" si="401"/>
        <v>3</v>
      </c>
    </row>
    <row r="4269" spans="1:36" x14ac:dyDescent="0.25">
      <c r="A4269" s="14" t="s">
        <v>85</v>
      </c>
      <c r="B4269" t="s">
        <v>80</v>
      </c>
      <c r="C4269" t="s">
        <v>79</v>
      </c>
      <c r="D4269" s="13">
        <v>42204</v>
      </c>
      <c r="E4269">
        <v>1</v>
      </c>
      <c r="F4269">
        <v>50</v>
      </c>
      <c r="G4269" s="2" t="s">
        <v>87</v>
      </c>
      <c r="H4269" s="2" t="s">
        <v>10</v>
      </c>
      <c r="I4269">
        <v>6</v>
      </c>
      <c r="J4269" s="2" t="s">
        <v>88</v>
      </c>
      <c r="K4269" s="2">
        <v>45</v>
      </c>
      <c r="L4269" s="2">
        <v>1648</v>
      </c>
      <c r="M4269" s="2">
        <f t="shared" si="396"/>
        <v>164.8</v>
      </c>
      <c r="O4269" s="2" t="str">
        <f t="shared" si="397"/>
        <v/>
      </c>
      <c r="P4269" s="2" t="str">
        <f>IF(ISNUMBER(O4269),SUMIFS(O$1:$O4269,A$1:$A4269,A4269,C$1:$C4269,C4269,G$1:$G4269,G4269,E$1:$E4269,E4269),"")</f>
        <v/>
      </c>
      <c r="U4269" t="str">
        <f t="shared" si="398"/>
        <v/>
      </c>
      <c r="AC4269" s="2" t="str">
        <f t="shared" si="399"/>
        <v/>
      </c>
      <c r="AH4269" s="2" t="str">
        <f t="shared" si="400"/>
        <v/>
      </c>
      <c r="AI4269" s="2" t="str">
        <f>IF(ISNUMBER(AH4269),SUMIFS($AH$1:AH4269,$A$1:A4269,A4269,C$1:$C4269,C4269,$G$1:G4269,G4269,$E$1:E4269,E4269),"")</f>
        <v/>
      </c>
      <c r="AJ4269">
        <f t="shared" si="401"/>
        <v>3</v>
      </c>
    </row>
    <row r="4270" spans="1:36" x14ac:dyDescent="0.25">
      <c r="A4270" s="14" t="s">
        <v>84</v>
      </c>
      <c r="B4270" t="s">
        <v>80</v>
      </c>
      <c r="C4270" t="s">
        <v>79</v>
      </c>
      <c r="D4270" s="13">
        <v>42204</v>
      </c>
      <c r="E4270">
        <v>1</v>
      </c>
      <c r="F4270">
        <v>100</v>
      </c>
      <c r="G4270" s="2" t="s">
        <v>87</v>
      </c>
      <c r="H4270" s="2" t="s">
        <v>10</v>
      </c>
      <c r="I4270">
        <v>6</v>
      </c>
      <c r="J4270" s="2" t="s">
        <v>88</v>
      </c>
      <c r="K4270" s="2">
        <v>90</v>
      </c>
      <c r="L4270" s="2">
        <v>1872</v>
      </c>
      <c r="M4270" s="2">
        <f t="shared" si="396"/>
        <v>187.2</v>
      </c>
      <c r="O4270" s="2" t="str">
        <f t="shared" si="397"/>
        <v/>
      </c>
      <c r="P4270" s="2" t="str">
        <f>IF(ISNUMBER(O4270),SUMIFS(O$1:$O4270,A$1:$A4270,A4270,C$1:$C4270,C4270,G$1:$G4270,G4270,E$1:$E4270,E4270),"")</f>
        <v/>
      </c>
      <c r="U4270" t="str">
        <f t="shared" si="398"/>
        <v/>
      </c>
      <c r="AC4270" s="2" t="str">
        <f t="shared" si="399"/>
        <v/>
      </c>
      <c r="AH4270" s="2" t="str">
        <f t="shared" si="400"/>
        <v/>
      </c>
      <c r="AI4270" s="2" t="str">
        <f>IF(ISNUMBER(AH4270),SUMIFS($AH$1:AH4270,$A$1:A4270,A4270,C$1:$C4270,C4270,$G$1:G4270,G4270,$E$1:E4270,E4270),"")</f>
        <v/>
      </c>
      <c r="AJ4270">
        <f t="shared" si="401"/>
        <v>3</v>
      </c>
    </row>
    <row r="4271" spans="1:36" x14ac:dyDescent="0.25">
      <c r="A4271" s="14" t="s">
        <v>83</v>
      </c>
      <c r="B4271" t="s">
        <v>80</v>
      </c>
      <c r="C4271" t="s">
        <v>79</v>
      </c>
      <c r="D4271" s="13">
        <v>42204</v>
      </c>
      <c r="E4271">
        <v>1</v>
      </c>
      <c r="F4271">
        <v>200</v>
      </c>
      <c r="G4271" s="2" t="s">
        <v>87</v>
      </c>
      <c r="H4271" s="2" t="s">
        <v>10</v>
      </c>
      <c r="I4271">
        <v>6</v>
      </c>
      <c r="J4271" s="2" t="s">
        <v>88</v>
      </c>
      <c r="K4271" s="2">
        <v>180</v>
      </c>
      <c r="L4271" s="2">
        <v>2096</v>
      </c>
      <c r="M4271" s="2">
        <f t="shared" si="396"/>
        <v>209.6</v>
      </c>
      <c r="O4271" s="2" t="str">
        <f t="shared" si="397"/>
        <v/>
      </c>
      <c r="P4271" s="2" t="str">
        <f>IF(ISNUMBER(O4271),SUMIFS(O$1:$O4271,A$1:$A4271,A4271,C$1:$C4271,C4271,G$1:$G4271,G4271,E$1:$E4271,E4271),"")</f>
        <v/>
      </c>
      <c r="U4271" t="str">
        <f t="shared" si="398"/>
        <v/>
      </c>
      <c r="AC4271" s="2" t="str">
        <f t="shared" si="399"/>
        <v/>
      </c>
      <c r="AH4271" s="2" t="str">
        <f t="shared" si="400"/>
        <v/>
      </c>
      <c r="AI4271" s="2" t="str">
        <f>IF(ISNUMBER(AH4271),SUMIFS($AH$1:AH4271,$A$1:A4271,A4271,C$1:$C4271,C4271,$G$1:G4271,G4271,$E$1:E4271,E4271),"")</f>
        <v/>
      </c>
      <c r="AJ4271">
        <f t="shared" si="401"/>
        <v>3</v>
      </c>
    </row>
    <row r="4272" spans="1:36" x14ac:dyDescent="0.25">
      <c r="A4272" s="14" t="s">
        <v>82</v>
      </c>
      <c r="B4272" t="s">
        <v>80</v>
      </c>
      <c r="C4272" t="s">
        <v>79</v>
      </c>
      <c r="D4272" s="13">
        <v>42204</v>
      </c>
      <c r="E4272">
        <v>1</v>
      </c>
      <c r="F4272">
        <v>350</v>
      </c>
      <c r="G4272" s="2" t="s">
        <v>87</v>
      </c>
      <c r="H4272" s="2" t="s">
        <v>10</v>
      </c>
      <c r="I4272">
        <v>6</v>
      </c>
      <c r="J4272" s="2" t="s">
        <v>88</v>
      </c>
      <c r="K4272" s="2">
        <v>315</v>
      </c>
      <c r="L4272" s="2">
        <v>2544</v>
      </c>
      <c r="M4272" s="2">
        <f t="shared" si="396"/>
        <v>254.4</v>
      </c>
      <c r="O4272" s="2" t="str">
        <f t="shared" si="397"/>
        <v/>
      </c>
      <c r="P4272" s="2" t="str">
        <f>IF(ISNUMBER(O4272),SUMIFS(O$1:$O4272,A$1:$A4272,A4272,C$1:$C4272,C4272,G$1:$G4272,G4272,E$1:$E4272,E4272),"")</f>
        <v/>
      </c>
      <c r="U4272" t="str">
        <f t="shared" si="398"/>
        <v/>
      </c>
      <c r="AC4272" s="2" t="str">
        <f t="shared" si="399"/>
        <v/>
      </c>
      <c r="AH4272" s="2" t="str">
        <f t="shared" si="400"/>
        <v/>
      </c>
      <c r="AI4272" s="2" t="str">
        <f>IF(ISNUMBER(AH4272),SUMIFS($AH$1:AH4272,$A$1:A4272,A4272,C$1:$C4272,C4272,$G$1:G4272,G4272,$E$1:E4272,E4272),"")</f>
        <v/>
      </c>
      <c r="AJ4272">
        <f t="shared" si="401"/>
        <v>3</v>
      </c>
    </row>
    <row r="4273" spans="1:36" x14ac:dyDescent="0.25">
      <c r="A4273" s="14" t="s">
        <v>81</v>
      </c>
      <c r="B4273" t="s">
        <v>80</v>
      </c>
      <c r="C4273" t="s">
        <v>79</v>
      </c>
      <c r="D4273" s="13">
        <v>42204</v>
      </c>
      <c r="E4273">
        <v>1</v>
      </c>
      <c r="F4273">
        <v>500</v>
      </c>
      <c r="G4273" s="2" t="s">
        <v>87</v>
      </c>
      <c r="H4273" s="2" t="s">
        <v>10</v>
      </c>
      <c r="I4273">
        <v>6</v>
      </c>
      <c r="J4273" s="2" t="s">
        <v>88</v>
      </c>
      <c r="K4273" s="2">
        <v>450</v>
      </c>
      <c r="L4273" s="2">
        <v>2684</v>
      </c>
      <c r="M4273" s="2">
        <f t="shared" si="396"/>
        <v>268.39999999999998</v>
      </c>
      <c r="O4273" s="2" t="str">
        <f t="shared" si="397"/>
        <v/>
      </c>
      <c r="P4273" s="2" t="str">
        <f>IF(ISNUMBER(O4273),SUMIFS(O$1:$O4273,A$1:$A4273,A4273,C$1:$C4273,C4273,G$1:$G4273,G4273,E$1:$E4273,E4273),"")</f>
        <v/>
      </c>
      <c r="U4273" t="str">
        <f t="shared" si="398"/>
        <v/>
      </c>
      <c r="AC4273" s="2" t="str">
        <f t="shared" si="399"/>
        <v/>
      </c>
      <c r="AH4273" s="2" t="str">
        <f t="shared" si="400"/>
        <v/>
      </c>
      <c r="AI4273" s="2" t="str">
        <f>IF(ISNUMBER(AH4273),SUMIFS($AH$1:AH4273,$A$1:A4273,A4273,C$1:$C4273,C4273,$G$1:G4273,G4273,$E$1:E4273,E4273),"")</f>
        <v/>
      </c>
      <c r="AJ4273">
        <f t="shared" si="401"/>
        <v>3</v>
      </c>
    </row>
    <row r="4274" spans="1:36" x14ac:dyDescent="0.25">
      <c r="A4274" s="14" t="s">
        <v>86</v>
      </c>
      <c r="B4274" t="s">
        <v>80</v>
      </c>
      <c r="C4274" t="s">
        <v>79</v>
      </c>
      <c r="D4274" s="13">
        <v>42204</v>
      </c>
      <c r="E4274">
        <v>2</v>
      </c>
      <c r="F4274">
        <v>0</v>
      </c>
      <c r="G4274" s="2" t="s">
        <v>87</v>
      </c>
      <c r="H4274" s="2" t="s">
        <v>10</v>
      </c>
      <c r="I4274">
        <v>6</v>
      </c>
      <c r="J4274" s="2" t="s">
        <v>88</v>
      </c>
      <c r="K4274" s="2">
        <v>0</v>
      </c>
      <c r="L4274" s="2">
        <v>1732</v>
      </c>
      <c r="M4274" s="2">
        <f t="shared" si="396"/>
        <v>173.2</v>
      </c>
      <c r="O4274" s="2" t="str">
        <f t="shared" si="397"/>
        <v/>
      </c>
      <c r="P4274" s="2" t="str">
        <f>IF(ISNUMBER(O4274),SUMIFS(O$1:$O4274,A$1:$A4274,A4274,C$1:$C4274,C4274,G$1:$G4274,G4274,E$1:$E4274,E4274),"")</f>
        <v/>
      </c>
      <c r="U4274" t="str">
        <f t="shared" si="398"/>
        <v/>
      </c>
      <c r="AC4274" s="2" t="str">
        <f t="shared" si="399"/>
        <v/>
      </c>
      <c r="AH4274" s="2" t="str">
        <f t="shared" si="400"/>
        <v/>
      </c>
      <c r="AI4274" s="2" t="str">
        <f>IF(ISNUMBER(AH4274),SUMIFS($AH$1:AH4274,$A$1:A4274,A4274,C$1:$C4274,C4274,$G$1:G4274,G4274,$E$1:E4274,E4274),"")</f>
        <v/>
      </c>
      <c r="AJ4274">
        <f t="shared" si="401"/>
        <v>3</v>
      </c>
    </row>
    <row r="4275" spans="1:36" x14ac:dyDescent="0.25">
      <c r="A4275" s="14" t="s">
        <v>85</v>
      </c>
      <c r="B4275" t="s">
        <v>80</v>
      </c>
      <c r="C4275" t="s">
        <v>79</v>
      </c>
      <c r="D4275" s="13">
        <v>42204</v>
      </c>
      <c r="E4275">
        <v>2</v>
      </c>
      <c r="F4275">
        <v>50</v>
      </c>
      <c r="G4275" s="2" t="s">
        <v>87</v>
      </c>
      <c r="H4275" s="2" t="s">
        <v>10</v>
      </c>
      <c r="I4275">
        <v>6</v>
      </c>
      <c r="J4275" s="2" t="s">
        <v>88</v>
      </c>
      <c r="K4275" s="2">
        <v>45</v>
      </c>
      <c r="L4275" s="2">
        <v>1900</v>
      </c>
      <c r="M4275" s="2">
        <f t="shared" si="396"/>
        <v>190</v>
      </c>
      <c r="O4275" s="2" t="str">
        <f t="shared" si="397"/>
        <v/>
      </c>
      <c r="P4275" s="2" t="str">
        <f>IF(ISNUMBER(O4275),SUMIFS(O$1:$O4275,A$1:$A4275,A4275,C$1:$C4275,C4275,G$1:$G4275,G4275,E$1:$E4275,E4275),"")</f>
        <v/>
      </c>
      <c r="U4275" t="str">
        <f t="shared" si="398"/>
        <v/>
      </c>
      <c r="AC4275" s="2" t="str">
        <f t="shared" si="399"/>
        <v/>
      </c>
      <c r="AH4275" s="2" t="str">
        <f t="shared" si="400"/>
        <v/>
      </c>
      <c r="AI4275" s="2" t="str">
        <f>IF(ISNUMBER(AH4275),SUMIFS($AH$1:AH4275,$A$1:A4275,A4275,C$1:$C4275,C4275,$G$1:G4275,G4275,$E$1:E4275,E4275),"")</f>
        <v/>
      </c>
      <c r="AJ4275">
        <f t="shared" si="401"/>
        <v>3</v>
      </c>
    </row>
    <row r="4276" spans="1:36" x14ac:dyDescent="0.25">
      <c r="A4276" s="14" t="s">
        <v>84</v>
      </c>
      <c r="B4276" t="s">
        <v>80</v>
      </c>
      <c r="C4276" t="s">
        <v>79</v>
      </c>
      <c r="D4276" s="13">
        <v>42204</v>
      </c>
      <c r="E4276">
        <v>2</v>
      </c>
      <c r="F4276">
        <v>100</v>
      </c>
      <c r="G4276" s="2" t="s">
        <v>87</v>
      </c>
      <c r="H4276" s="2" t="s">
        <v>10</v>
      </c>
      <c r="I4276">
        <v>6</v>
      </c>
      <c r="J4276" s="2" t="s">
        <v>88</v>
      </c>
      <c r="K4276" s="2">
        <v>90</v>
      </c>
      <c r="L4276" s="2">
        <v>2264</v>
      </c>
      <c r="M4276" s="2">
        <f t="shared" si="396"/>
        <v>226.4</v>
      </c>
      <c r="O4276" s="2" t="str">
        <f t="shared" si="397"/>
        <v/>
      </c>
      <c r="P4276" s="2" t="str">
        <f>IF(ISNUMBER(O4276),SUMIFS(O$1:$O4276,A$1:$A4276,A4276,C$1:$C4276,C4276,G$1:$G4276,G4276,E$1:$E4276,E4276),"")</f>
        <v/>
      </c>
      <c r="U4276" t="str">
        <f t="shared" si="398"/>
        <v/>
      </c>
      <c r="AC4276" s="2" t="str">
        <f t="shared" si="399"/>
        <v/>
      </c>
      <c r="AH4276" s="2" t="str">
        <f t="shared" si="400"/>
        <v/>
      </c>
      <c r="AI4276" s="2" t="str">
        <f>IF(ISNUMBER(AH4276),SUMIFS($AH$1:AH4276,$A$1:A4276,A4276,C$1:$C4276,C4276,$G$1:G4276,G4276,$E$1:E4276,E4276),"")</f>
        <v/>
      </c>
      <c r="AJ4276">
        <f t="shared" si="401"/>
        <v>3</v>
      </c>
    </row>
    <row r="4277" spans="1:36" x14ac:dyDescent="0.25">
      <c r="A4277" s="14" t="s">
        <v>83</v>
      </c>
      <c r="B4277" t="s">
        <v>80</v>
      </c>
      <c r="C4277" t="s">
        <v>79</v>
      </c>
      <c r="D4277" s="13">
        <v>42204</v>
      </c>
      <c r="E4277">
        <v>2</v>
      </c>
      <c r="F4277">
        <v>200</v>
      </c>
      <c r="G4277" s="2" t="s">
        <v>87</v>
      </c>
      <c r="H4277" s="2" t="s">
        <v>10</v>
      </c>
      <c r="I4277">
        <v>6</v>
      </c>
      <c r="J4277" s="2" t="s">
        <v>88</v>
      </c>
      <c r="K4277" s="2">
        <v>180</v>
      </c>
      <c r="L4277" s="2">
        <v>2460</v>
      </c>
      <c r="M4277" s="2">
        <f t="shared" si="396"/>
        <v>246</v>
      </c>
      <c r="O4277" s="2" t="str">
        <f t="shared" si="397"/>
        <v/>
      </c>
      <c r="P4277" s="2" t="str">
        <f>IF(ISNUMBER(O4277),SUMIFS(O$1:$O4277,A$1:$A4277,A4277,C$1:$C4277,C4277,G$1:$G4277,G4277,E$1:$E4277,E4277),"")</f>
        <v/>
      </c>
      <c r="U4277" t="str">
        <f t="shared" si="398"/>
        <v/>
      </c>
      <c r="AC4277" s="2" t="str">
        <f t="shared" si="399"/>
        <v/>
      </c>
      <c r="AH4277" s="2" t="str">
        <f t="shared" si="400"/>
        <v/>
      </c>
      <c r="AI4277" s="2" t="str">
        <f>IF(ISNUMBER(AH4277),SUMIFS($AH$1:AH4277,$A$1:A4277,A4277,C$1:$C4277,C4277,$G$1:G4277,G4277,$E$1:E4277,E4277),"")</f>
        <v/>
      </c>
      <c r="AJ4277">
        <f t="shared" si="401"/>
        <v>3</v>
      </c>
    </row>
    <row r="4278" spans="1:36" x14ac:dyDescent="0.25">
      <c r="A4278" s="14" t="s">
        <v>82</v>
      </c>
      <c r="B4278" t="s">
        <v>80</v>
      </c>
      <c r="C4278" t="s">
        <v>79</v>
      </c>
      <c r="D4278" s="13">
        <v>42204</v>
      </c>
      <c r="E4278">
        <v>2</v>
      </c>
      <c r="F4278">
        <v>350</v>
      </c>
      <c r="G4278" s="2" t="s">
        <v>87</v>
      </c>
      <c r="H4278" s="2" t="s">
        <v>10</v>
      </c>
      <c r="I4278">
        <v>6</v>
      </c>
      <c r="J4278" s="2" t="s">
        <v>88</v>
      </c>
      <c r="K4278" s="2">
        <v>315</v>
      </c>
      <c r="L4278" s="2">
        <v>2768</v>
      </c>
      <c r="M4278" s="2">
        <f t="shared" si="396"/>
        <v>276.8</v>
      </c>
      <c r="O4278" s="2" t="str">
        <f t="shared" si="397"/>
        <v/>
      </c>
      <c r="P4278" s="2" t="str">
        <f>IF(ISNUMBER(O4278),SUMIFS(O$1:$O4278,A$1:$A4278,A4278,C$1:$C4278,C4278,G$1:$G4278,G4278,E$1:$E4278,E4278),"")</f>
        <v/>
      </c>
      <c r="U4278" t="str">
        <f t="shared" si="398"/>
        <v/>
      </c>
      <c r="AC4278" s="2" t="str">
        <f t="shared" si="399"/>
        <v/>
      </c>
      <c r="AH4278" s="2" t="str">
        <f t="shared" si="400"/>
        <v/>
      </c>
      <c r="AI4278" s="2" t="str">
        <f>IF(ISNUMBER(AH4278),SUMIFS($AH$1:AH4278,$A$1:A4278,A4278,C$1:$C4278,C4278,$G$1:G4278,G4278,$E$1:E4278,E4278),"")</f>
        <v/>
      </c>
      <c r="AJ4278">
        <f t="shared" si="401"/>
        <v>3</v>
      </c>
    </row>
    <row r="4279" spans="1:36" x14ac:dyDescent="0.25">
      <c r="A4279" s="14" t="s">
        <v>81</v>
      </c>
      <c r="B4279" t="s">
        <v>80</v>
      </c>
      <c r="C4279" t="s">
        <v>79</v>
      </c>
      <c r="D4279" s="13">
        <v>42204</v>
      </c>
      <c r="E4279">
        <v>2</v>
      </c>
      <c r="F4279">
        <v>500</v>
      </c>
      <c r="G4279" s="2" t="s">
        <v>87</v>
      </c>
      <c r="H4279" s="2" t="s">
        <v>10</v>
      </c>
      <c r="I4279">
        <v>6</v>
      </c>
      <c r="J4279" s="2" t="s">
        <v>88</v>
      </c>
      <c r="K4279" s="2">
        <v>450</v>
      </c>
      <c r="L4279" s="2">
        <v>2432</v>
      </c>
      <c r="M4279" s="2">
        <f t="shared" si="396"/>
        <v>243.2</v>
      </c>
      <c r="O4279" s="2" t="str">
        <f t="shared" si="397"/>
        <v/>
      </c>
      <c r="P4279" s="2" t="str">
        <f>IF(ISNUMBER(O4279),SUMIFS(O$1:$O4279,A$1:$A4279,A4279,C$1:$C4279,C4279,G$1:$G4279,G4279,E$1:$E4279,E4279),"")</f>
        <v/>
      </c>
      <c r="U4279" t="str">
        <f t="shared" si="398"/>
        <v/>
      </c>
      <c r="AC4279" s="2" t="str">
        <f t="shared" si="399"/>
        <v/>
      </c>
      <c r="AH4279" s="2" t="str">
        <f t="shared" si="400"/>
        <v/>
      </c>
      <c r="AI4279" s="2" t="str">
        <f>IF(ISNUMBER(AH4279),SUMIFS($AH$1:AH4279,$A$1:A4279,A4279,C$1:$C4279,C4279,$G$1:G4279,G4279,$E$1:E4279,E4279),"")</f>
        <v/>
      </c>
      <c r="AJ4279">
        <f t="shared" si="401"/>
        <v>3</v>
      </c>
    </row>
    <row r="4280" spans="1:36" x14ac:dyDescent="0.25">
      <c r="A4280" s="14" t="s">
        <v>86</v>
      </c>
      <c r="B4280" t="s">
        <v>80</v>
      </c>
      <c r="C4280" t="s">
        <v>79</v>
      </c>
      <c r="D4280" s="13">
        <v>42204</v>
      </c>
      <c r="E4280">
        <v>3</v>
      </c>
      <c r="F4280">
        <v>0</v>
      </c>
      <c r="G4280" s="2" t="s">
        <v>87</v>
      </c>
      <c r="H4280" s="2" t="s">
        <v>10</v>
      </c>
      <c r="I4280">
        <v>6</v>
      </c>
      <c r="J4280" s="2" t="s">
        <v>88</v>
      </c>
      <c r="K4280" s="2">
        <v>0</v>
      </c>
      <c r="L4280" s="2">
        <v>1592</v>
      </c>
      <c r="M4280" s="2">
        <f t="shared" si="396"/>
        <v>159.19999999999999</v>
      </c>
      <c r="O4280" s="2" t="str">
        <f t="shared" si="397"/>
        <v/>
      </c>
      <c r="P4280" s="2" t="str">
        <f>IF(ISNUMBER(O4280),SUMIFS(O$1:$O4280,A$1:$A4280,A4280,C$1:$C4280,C4280,G$1:$G4280,G4280,E$1:$E4280,E4280),"")</f>
        <v/>
      </c>
      <c r="U4280" t="str">
        <f t="shared" si="398"/>
        <v/>
      </c>
      <c r="AC4280" s="2" t="str">
        <f t="shared" si="399"/>
        <v/>
      </c>
      <c r="AH4280" s="2" t="str">
        <f t="shared" si="400"/>
        <v/>
      </c>
      <c r="AI4280" s="2" t="str">
        <f>IF(ISNUMBER(AH4280),SUMIFS($AH$1:AH4280,$A$1:A4280,A4280,C$1:$C4280,C4280,$G$1:G4280,G4280,$E$1:E4280,E4280),"")</f>
        <v/>
      </c>
      <c r="AJ4280">
        <f t="shared" si="401"/>
        <v>3</v>
      </c>
    </row>
    <row r="4281" spans="1:36" x14ac:dyDescent="0.25">
      <c r="A4281" s="14" t="s">
        <v>85</v>
      </c>
      <c r="B4281" t="s">
        <v>80</v>
      </c>
      <c r="C4281" t="s">
        <v>79</v>
      </c>
      <c r="D4281" s="13">
        <v>42204</v>
      </c>
      <c r="E4281">
        <v>3</v>
      </c>
      <c r="F4281">
        <v>50</v>
      </c>
      <c r="G4281" s="2" t="s">
        <v>87</v>
      </c>
      <c r="H4281" s="2" t="s">
        <v>10</v>
      </c>
      <c r="I4281">
        <v>6</v>
      </c>
      <c r="J4281" s="2" t="s">
        <v>88</v>
      </c>
      <c r="K4281" s="2">
        <v>45</v>
      </c>
      <c r="L4281" s="2">
        <v>1760</v>
      </c>
      <c r="M4281" s="2">
        <f t="shared" si="396"/>
        <v>176</v>
      </c>
      <c r="O4281" s="2" t="str">
        <f t="shared" si="397"/>
        <v/>
      </c>
      <c r="P4281" s="2" t="str">
        <f>IF(ISNUMBER(O4281),SUMIFS(O$1:$O4281,A$1:$A4281,A4281,C$1:$C4281,C4281,G$1:$G4281,G4281,E$1:$E4281,E4281),"")</f>
        <v/>
      </c>
      <c r="U4281" t="str">
        <f t="shared" si="398"/>
        <v/>
      </c>
      <c r="AC4281" s="2" t="str">
        <f t="shared" si="399"/>
        <v/>
      </c>
      <c r="AH4281" s="2" t="str">
        <f t="shared" si="400"/>
        <v/>
      </c>
      <c r="AI4281" s="2" t="str">
        <f>IF(ISNUMBER(AH4281),SUMIFS($AH$1:AH4281,$A$1:A4281,A4281,C$1:$C4281,C4281,$G$1:G4281,G4281,$E$1:E4281,E4281),"")</f>
        <v/>
      </c>
      <c r="AJ4281">
        <f t="shared" si="401"/>
        <v>3</v>
      </c>
    </row>
    <row r="4282" spans="1:36" x14ac:dyDescent="0.25">
      <c r="A4282" s="14" t="s">
        <v>84</v>
      </c>
      <c r="B4282" t="s">
        <v>80</v>
      </c>
      <c r="C4282" t="s">
        <v>79</v>
      </c>
      <c r="D4282" s="13">
        <v>42204</v>
      </c>
      <c r="E4282">
        <v>3</v>
      </c>
      <c r="F4282">
        <v>100</v>
      </c>
      <c r="G4282" s="2" t="s">
        <v>87</v>
      </c>
      <c r="H4282" s="2" t="s">
        <v>10</v>
      </c>
      <c r="I4282">
        <v>6</v>
      </c>
      <c r="J4282" s="2" t="s">
        <v>88</v>
      </c>
      <c r="K4282" s="2">
        <v>90</v>
      </c>
      <c r="L4282" s="2">
        <v>2180</v>
      </c>
      <c r="M4282" s="2">
        <f t="shared" si="396"/>
        <v>218</v>
      </c>
      <c r="O4282" s="2" t="str">
        <f t="shared" si="397"/>
        <v/>
      </c>
      <c r="P4282" s="2" t="str">
        <f>IF(ISNUMBER(O4282),SUMIFS(O$1:$O4282,A$1:$A4282,A4282,C$1:$C4282,C4282,G$1:$G4282,G4282,E$1:$E4282,E4282),"")</f>
        <v/>
      </c>
      <c r="U4282" t="str">
        <f t="shared" si="398"/>
        <v/>
      </c>
      <c r="AC4282" s="2" t="str">
        <f t="shared" si="399"/>
        <v/>
      </c>
      <c r="AH4282" s="2" t="str">
        <f t="shared" si="400"/>
        <v/>
      </c>
      <c r="AI4282" s="2" t="str">
        <f>IF(ISNUMBER(AH4282),SUMIFS($AH$1:AH4282,$A$1:A4282,A4282,C$1:$C4282,C4282,$G$1:G4282,G4282,$E$1:E4282,E4282),"")</f>
        <v/>
      </c>
      <c r="AJ4282">
        <f t="shared" si="401"/>
        <v>3</v>
      </c>
    </row>
    <row r="4283" spans="1:36" x14ac:dyDescent="0.25">
      <c r="A4283" s="14" t="s">
        <v>83</v>
      </c>
      <c r="B4283" t="s">
        <v>80</v>
      </c>
      <c r="C4283" t="s">
        <v>79</v>
      </c>
      <c r="D4283" s="13">
        <v>42204</v>
      </c>
      <c r="E4283">
        <v>3</v>
      </c>
      <c r="F4283">
        <v>200</v>
      </c>
      <c r="G4283" s="2" t="s">
        <v>87</v>
      </c>
      <c r="H4283" s="2" t="s">
        <v>10</v>
      </c>
      <c r="I4283">
        <v>6</v>
      </c>
      <c r="J4283" s="2" t="s">
        <v>88</v>
      </c>
      <c r="K4283" s="2">
        <v>180</v>
      </c>
      <c r="L4283" s="2">
        <v>2544</v>
      </c>
      <c r="M4283" s="2">
        <f t="shared" si="396"/>
        <v>254.4</v>
      </c>
      <c r="O4283" s="2" t="str">
        <f t="shared" si="397"/>
        <v/>
      </c>
      <c r="P4283" s="2" t="str">
        <f>IF(ISNUMBER(O4283),SUMIFS(O$1:$O4283,A$1:$A4283,A4283,C$1:$C4283,C4283,G$1:$G4283,G4283,E$1:$E4283,E4283),"")</f>
        <v/>
      </c>
      <c r="U4283" t="str">
        <f t="shared" si="398"/>
        <v/>
      </c>
      <c r="AC4283" s="2" t="str">
        <f t="shared" si="399"/>
        <v/>
      </c>
      <c r="AH4283" s="2" t="str">
        <f t="shared" si="400"/>
        <v/>
      </c>
      <c r="AI4283" s="2" t="str">
        <f>IF(ISNUMBER(AH4283),SUMIFS($AH$1:AH4283,$A$1:A4283,A4283,C$1:$C4283,C4283,$G$1:G4283,G4283,$E$1:E4283,E4283),"")</f>
        <v/>
      </c>
      <c r="AJ4283">
        <f t="shared" si="401"/>
        <v>3</v>
      </c>
    </row>
    <row r="4284" spans="1:36" x14ac:dyDescent="0.25">
      <c r="A4284" s="14" t="s">
        <v>82</v>
      </c>
      <c r="B4284" t="s">
        <v>80</v>
      </c>
      <c r="C4284" t="s">
        <v>79</v>
      </c>
      <c r="D4284" s="13">
        <v>42204</v>
      </c>
      <c r="E4284">
        <v>3</v>
      </c>
      <c r="F4284">
        <v>350</v>
      </c>
      <c r="G4284" s="2" t="s">
        <v>87</v>
      </c>
      <c r="H4284" s="2" t="s">
        <v>10</v>
      </c>
      <c r="I4284">
        <v>6</v>
      </c>
      <c r="J4284" s="2" t="s">
        <v>88</v>
      </c>
      <c r="K4284" s="2">
        <v>315</v>
      </c>
      <c r="L4284" s="2">
        <v>2740</v>
      </c>
      <c r="M4284" s="2">
        <f t="shared" si="396"/>
        <v>274</v>
      </c>
      <c r="O4284" s="2" t="str">
        <f t="shared" si="397"/>
        <v/>
      </c>
      <c r="P4284" s="2" t="str">
        <f>IF(ISNUMBER(O4284),SUMIFS(O$1:$O4284,A$1:$A4284,A4284,C$1:$C4284,C4284,G$1:$G4284,G4284,E$1:$E4284,E4284),"")</f>
        <v/>
      </c>
      <c r="U4284" t="str">
        <f t="shared" si="398"/>
        <v/>
      </c>
      <c r="AC4284" s="2" t="str">
        <f t="shared" si="399"/>
        <v/>
      </c>
      <c r="AH4284" s="2" t="str">
        <f t="shared" si="400"/>
        <v/>
      </c>
      <c r="AI4284" s="2" t="str">
        <f>IF(ISNUMBER(AH4284),SUMIFS($AH$1:AH4284,$A$1:A4284,A4284,C$1:$C4284,C4284,$G$1:G4284,G4284,$E$1:E4284,E4284),"")</f>
        <v/>
      </c>
      <c r="AJ4284">
        <f t="shared" si="401"/>
        <v>3</v>
      </c>
    </row>
    <row r="4285" spans="1:36" x14ac:dyDescent="0.25">
      <c r="A4285" s="14" t="s">
        <v>81</v>
      </c>
      <c r="B4285" t="s">
        <v>80</v>
      </c>
      <c r="C4285" t="s">
        <v>79</v>
      </c>
      <c r="D4285" s="13">
        <v>42204</v>
      </c>
      <c r="E4285">
        <v>3</v>
      </c>
      <c r="F4285">
        <v>500</v>
      </c>
      <c r="G4285" s="2" t="s">
        <v>87</v>
      </c>
      <c r="H4285" s="2" t="s">
        <v>10</v>
      </c>
      <c r="I4285">
        <v>6</v>
      </c>
      <c r="J4285" s="2" t="s">
        <v>88</v>
      </c>
      <c r="K4285" s="2">
        <v>450</v>
      </c>
      <c r="L4285" s="2">
        <v>2936</v>
      </c>
      <c r="M4285" s="2">
        <f t="shared" si="396"/>
        <v>293.60000000000002</v>
      </c>
      <c r="O4285" s="2" t="str">
        <f t="shared" si="397"/>
        <v/>
      </c>
      <c r="P4285" s="2" t="str">
        <f>IF(ISNUMBER(O4285),SUMIFS(O$1:$O4285,A$1:$A4285,A4285,C$1:$C4285,C4285,G$1:$G4285,G4285,E$1:$E4285,E4285),"")</f>
        <v/>
      </c>
      <c r="U4285" t="str">
        <f t="shared" si="398"/>
        <v/>
      </c>
      <c r="AC4285" s="2" t="str">
        <f t="shared" si="399"/>
        <v/>
      </c>
      <c r="AH4285" s="2" t="str">
        <f t="shared" si="400"/>
        <v/>
      </c>
      <c r="AI4285" s="2" t="str">
        <f>IF(ISNUMBER(AH4285),SUMIFS($AH$1:AH4285,$A$1:A4285,A4285,C$1:$C4285,C4285,$G$1:G4285,G4285,$E$1:E4285,E4285),"")</f>
        <v/>
      </c>
      <c r="AJ4285">
        <f t="shared" si="401"/>
        <v>3</v>
      </c>
    </row>
    <row r="4286" spans="1:36" x14ac:dyDescent="0.25">
      <c r="A4286" s="14" t="s">
        <v>86</v>
      </c>
      <c r="B4286" t="s">
        <v>80</v>
      </c>
      <c r="C4286" t="s">
        <v>79</v>
      </c>
      <c r="D4286" s="13">
        <v>42205</v>
      </c>
      <c r="E4286">
        <v>1</v>
      </c>
      <c r="F4286">
        <v>0</v>
      </c>
      <c r="G4286" s="2" t="s">
        <v>87</v>
      </c>
      <c r="H4286" s="2" t="s">
        <v>10</v>
      </c>
      <c r="I4286">
        <v>6</v>
      </c>
      <c r="J4286" s="2" t="s">
        <v>77</v>
      </c>
      <c r="K4286" s="2">
        <v>0</v>
      </c>
      <c r="L4286" s="2"/>
      <c r="M4286" s="2" t="str">
        <f t="shared" si="396"/>
        <v/>
      </c>
      <c r="N4286">
        <v>269.99078759999998</v>
      </c>
      <c r="O4286" s="2">
        <f t="shared" si="397"/>
        <v>26.999078759999996</v>
      </c>
      <c r="P4286" s="2">
        <f>IF(ISNUMBER(O4286),SUMIFS(O$1:$O4286,A$1:$A4286,A4286,C$1:$C4286,C4286,G$1:$G4286,G4286,E$1:$E4286,E4286),"")</f>
        <v>26.999078759999996</v>
      </c>
      <c r="R4286">
        <v>0</v>
      </c>
      <c r="S4286">
        <v>1.2263099219620961</v>
      </c>
      <c r="T4286">
        <v>3.2329988851727984</v>
      </c>
      <c r="U4286">
        <f t="shared" si="398"/>
        <v>0</v>
      </c>
      <c r="AA4286">
        <v>15.6</v>
      </c>
      <c r="AB4286">
        <v>2.5000000000000001E-2</v>
      </c>
      <c r="AC4286" s="2">
        <f t="shared" si="399"/>
        <v>2.5000000000000001E-2</v>
      </c>
      <c r="AH4286" s="2">
        <f t="shared" si="400"/>
        <v>0.67500000000000004</v>
      </c>
      <c r="AI4286" s="2">
        <f>IF(ISNUMBER(AH4286),SUMIFS($AH$1:AH4286,$A$1:A4286,A4286,C$1:$C4286,C4286,$G$1:G4286,G4286,$E$1:E4286,E4286),"")</f>
        <v>0.67500000000000004</v>
      </c>
      <c r="AJ4286">
        <f t="shared" si="401"/>
        <v>13</v>
      </c>
    </row>
    <row r="4287" spans="1:36" x14ac:dyDescent="0.25">
      <c r="A4287" s="14" t="s">
        <v>85</v>
      </c>
      <c r="B4287" t="s">
        <v>80</v>
      </c>
      <c r="C4287" t="s">
        <v>79</v>
      </c>
      <c r="D4287" s="13">
        <v>42205</v>
      </c>
      <c r="E4287">
        <v>1</v>
      </c>
      <c r="F4287">
        <v>50</v>
      </c>
      <c r="G4287" s="2" t="s">
        <v>87</v>
      </c>
      <c r="H4287" s="2" t="s">
        <v>10</v>
      </c>
      <c r="I4287">
        <v>6</v>
      </c>
      <c r="J4287" s="2" t="s">
        <v>77</v>
      </c>
      <c r="K4287" s="2">
        <v>45</v>
      </c>
      <c r="L4287" s="2"/>
      <c r="M4287" s="2" t="str">
        <f t="shared" si="396"/>
        <v/>
      </c>
      <c r="N4287">
        <v>201.24330181333337</v>
      </c>
      <c r="O4287" s="2">
        <f t="shared" si="397"/>
        <v>20.124330181333338</v>
      </c>
      <c r="P4287" s="2">
        <f>IF(ISNUMBER(O4287),SUMIFS(O$1:$O4287,A$1:$A4287,A4287,C$1:$C4287,C4287,G$1:$G4287,G4287,E$1:$E4287,E4287),"")</f>
        <v>20.124330181333338</v>
      </c>
      <c r="R4287">
        <v>0.54841473864610113</v>
      </c>
      <c r="S4287">
        <v>0</v>
      </c>
      <c r="T4287">
        <v>4.712939160239932</v>
      </c>
      <c r="U4287">
        <f t="shared" si="398"/>
        <v>5.4841473864610116E-3</v>
      </c>
      <c r="AA4287">
        <v>16.3</v>
      </c>
      <c r="AB4287">
        <v>2.6000000000000002E-2</v>
      </c>
      <c r="AC4287" s="2">
        <f t="shared" si="399"/>
        <v>2.6000000000000002E-2</v>
      </c>
      <c r="AH4287" s="2">
        <f t="shared" si="400"/>
        <v>0.52300000000000002</v>
      </c>
      <c r="AI4287" s="2">
        <f>IF(ISNUMBER(AH4287),SUMIFS($AH$1:AH4287,$A$1:A4287,A4287,C$1:$C4287,C4287,$G$1:G4287,G4287,$E$1:E4287,E4287),"")</f>
        <v>0.52300000000000002</v>
      </c>
      <c r="AJ4287">
        <f t="shared" si="401"/>
        <v>13</v>
      </c>
    </row>
    <row r="4288" spans="1:36" x14ac:dyDescent="0.25">
      <c r="A4288" s="14" t="s">
        <v>84</v>
      </c>
      <c r="B4288" t="s">
        <v>80</v>
      </c>
      <c r="C4288" t="s">
        <v>79</v>
      </c>
      <c r="D4288" s="13">
        <v>42205</v>
      </c>
      <c r="E4288">
        <v>1</v>
      </c>
      <c r="F4288">
        <v>100</v>
      </c>
      <c r="G4288" s="2" t="s">
        <v>87</v>
      </c>
      <c r="H4288" s="2" t="s">
        <v>10</v>
      </c>
      <c r="I4288">
        <v>6</v>
      </c>
      <c r="J4288" s="2" t="s">
        <v>77</v>
      </c>
      <c r="K4288" s="2">
        <v>90</v>
      </c>
      <c r="L4288" s="2"/>
      <c r="M4288" s="2" t="str">
        <f t="shared" si="396"/>
        <v/>
      </c>
      <c r="N4288">
        <v>615.9344266666667</v>
      </c>
      <c r="O4288" s="2">
        <f t="shared" si="397"/>
        <v>61.593442666666668</v>
      </c>
      <c r="P4288" s="2">
        <f>IF(ISNUMBER(O4288),SUMIFS(O$1:$O4288,A$1:$A4288,A4288,C$1:$C4288,C4288,G$1:$G4288,G4288,E$1:$E4288,E4288),"")</f>
        <v>61.593442666666668</v>
      </c>
      <c r="R4288">
        <v>1.1105235325224752</v>
      </c>
      <c r="S4288">
        <v>0</v>
      </c>
      <c r="T4288">
        <v>5.9404195311122878</v>
      </c>
      <c r="U4288">
        <f t="shared" si="398"/>
        <v>1.1105235325224751E-2</v>
      </c>
      <c r="AA4288">
        <v>18.2</v>
      </c>
      <c r="AB4288">
        <v>2.8999999999999998E-2</v>
      </c>
      <c r="AC4288" s="2">
        <f t="shared" si="399"/>
        <v>2.8999999999999998E-2</v>
      </c>
      <c r="AH4288" s="2">
        <f t="shared" si="400"/>
        <v>1.786</v>
      </c>
      <c r="AI4288" s="2">
        <f>IF(ISNUMBER(AH4288),SUMIFS($AH$1:AH4288,$A$1:A4288,A4288,C$1:$C4288,C4288,$G$1:G4288,G4288,$E$1:E4288,E4288),"")</f>
        <v>1.786</v>
      </c>
      <c r="AJ4288">
        <f t="shared" si="401"/>
        <v>13</v>
      </c>
    </row>
    <row r="4289" spans="1:36" x14ac:dyDescent="0.25">
      <c r="A4289" s="14" t="s">
        <v>83</v>
      </c>
      <c r="B4289" t="s">
        <v>80</v>
      </c>
      <c r="C4289" t="s">
        <v>79</v>
      </c>
      <c r="D4289" s="13">
        <v>42205</v>
      </c>
      <c r="E4289">
        <v>1</v>
      </c>
      <c r="F4289">
        <v>200</v>
      </c>
      <c r="G4289" s="2" t="s">
        <v>87</v>
      </c>
      <c r="H4289" s="2" t="s">
        <v>10</v>
      </c>
      <c r="I4289">
        <v>6</v>
      </c>
      <c r="J4289" s="2" t="s">
        <v>77</v>
      </c>
      <c r="K4289" s="2">
        <v>180</v>
      </c>
      <c r="L4289" s="2"/>
      <c r="M4289" s="2" t="str">
        <f t="shared" si="396"/>
        <v/>
      </c>
      <c r="N4289">
        <v>775.11179200000004</v>
      </c>
      <c r="O4289" s="2">
        <f t="shared" si="397"/>
        <v>77.511179200000001</v>
      </c>
      <c r="P4289" s="2">
        <f>IF(ISNUMBER(O4289),SUMIFS(O$1:$O4289,A$1:$A4289,A4289,C$1:$C4289,C4289,G$1:$G4289,G4289,E$1:$E4289,E4289),"")</f>
        <v>77.511179200000001</v>
      </c>
      <c r="R4289">
        <v>6.2735257214554571E-2</v>
      </c>
      <c r="S4289">
        <v>0</v>
      </c>
      <c r="T4289">
        <v>4.5639899623588454</v>
      </c>
      <c r="U4289">
        <f t="shared" si="398"/>
        <v>6.2735257214554575E-4</v>
      </c>
      <c r="AA4289">
        <v>16.8</v>
      </c>
      <c r="AB4289">
        <v>2.7000000000000003E-2</v>
      </c>
      <c r="AC4289" s="2">
        <f t="shared" si="399"/>
        <v>2.7000000000000003E-2</v>
      </c>
      <c r="AH4289" s="2">
        <f t="shared" si="400"/>
        <v>2.093</v>
      </c>
      <c r="AI4289" s="2">
        <f>IF(ISNUMBER(AH4289),SUMIFS($AH$1:AH4289,$A$1:A4289,A4289,C$1:$C4289,C4289,$G$1:G4289,G4289,$E$1:E4289,E4289),"")</f>
        <v>2.093</v>
      </c>
      <c r="AJ4289">
        <f t="shared" si="401"/>
        <v>13</v>
      </c>
    </row>
    <row r="4290" spans="1:36" x14ac:dyDescent="0.25">
      <c r="A4290" s="14" t="s">
        <v>82</v>
      </c>
      <c r="B4290" t="s">
        <v>80</v>
      </c>
      <c r="C4290" t="s">
        <v>79</v>
      </c>
      <c r="D4290" s="13">
        <v>42205</v>
      </c>
      <c r="E4290">
        <v>1</v>
      </c>
      <c r="F4290">
        <v>350</v>
      </c>
      <c r="G4290" s="2" t="s">
        <v>87</v>
      </c>
      <c r="H4290" s="2" t="s">
        <v>10</v>
      </c>
      <c r="I4290">
        <v>6</v>
      </c>
      <c r="J4290" s="2" t="s">
        <v>77</v>
      </c>
      <c r="K4290" s="2">
        <v>315</v>
      </c>
      <c r="L4290" s="2"/>
      <c r="M4290" s="2" t="str">
        <f t="shared" ref="M4290:M4353" si="402">IF(ISNUMBER(L4290),L4290/10,"")</f>
        <v/>
      </c>
      <c r="N4290">
        <v>1155.58772</v>
      </c>
      <c r="O4290" s="2">
        <f t="shared" ref="O4290:O4353" si="403">IF(ISNUMBER(N4290),N4290/10,"")</f>
        <v>115.558772</v>
      </c>
      <c r="P4290" s="2">
        <f>IF(ISNUMBER(O4290),SUMIFS(O$1:$O4290,A$1:$A4290,A4290,C$1:$C4290,C4290,G$1:$G4290,G4290,E$1:$E4290,E4290),"")</f>
        <v>115.558772</v>
      </c>
      <c r="R4290">
        <v>0.35335689045936391</v>
      </c>
      <c r="S4290">
        <v>7.8777800872999366</v>
      </c>
      <c r="T4290">
        <v>2.9515693203076276</v>
      </c>
      <c r="U4290">
        <f t="shared" ref="U4290:U4353" si="404">IF(ISNUMBER(R4290),R4290/100,"")</f>
        <v>3.5335689045936391E-3</v>
      </c>
      <c r="AA4290">
        <v>19.8</v>
      </c>
      <c r="AB4290">
        <v>3.2000000000000001E-2</v>
      </c>
      <c r="AC4290" s="2">
        <f t="shared" ref="AC4290:AC4353" si="405">IF(ISNUMBER(AB4290),AB4290,"")</f>
        <v>3.2000000000000001E-2</v>
      </c>
      <c r="AH4290" s="2">
        <f t="shared" ref="AH4290:AH4353" si="406">IF(AND(ISNUMBER(AB4290),ISNUMBER(O4290)),ROUND(O4290*AB4290,3),"")</f>
        <v>3.698</v>
      </c>
      <c r="AI4290" s="2">
        <f>IF(ISNUMBER(AH4290),SUMIFS($AH$1:AH4290,$A$1:A4290,A4290,C$1:$C4290,C4290,$G$1:G4290,G4290,$E$1:E4290,E4290),"")</f>
        <v>3.698</v>
      </c>
      <c r="AJ4290">
        <f t="shared" ref="AJ4290:AJ4353" si="407">COUNT(K4290:AI4290)</f>
        <v>13</v>
      </c>
    </row>
    <row r="4291" spans="1:36" x14ac:dyDescent="0.25">
      <c r="A4291" s="14" t="s">
        <v>81</v>
      </c>
      <c r="B4291" t="s">
        <v>80</v>
      </c>
      <c r="C4291" t="s">
        <v>79</v>
      </c>
      <c r="D4291" s="13">
        <v>42205</v>
      </c>
      <c r="E4291">
        <v>1</v>
      </c>
      <c r="F4291">
        <v>500</v>
      </c>
      <c r="G4291" s="2" t="s">
        <v>87</v>
      </c>
      <c r="H4291" s="2" t="s">
        <v>10</v>
      </c>
      <c r="I4291">
        <v>6</v>
      </c>
      <c r="J4291" s="2" t="s">
        <v>77</v>
      </c>
      <c r="K4291" s="2">
        <v>450</v>
      </c>
      <c r="L4291" s="2"/>
      <c r="M4291" s="2" t="str">
        <f t="shared" si="402"/>
        <v/>
      </c>
      <c r="N4291">
        <v>1019.3520400000003</v>
      </c>
      <c r="O4291" s="2">
        <f t="shared" si="403"/>
        <v>101.93520400000003</v>
      </c>
      <c r="P4291" s="2">
        <f>IF(ISNUMBER(O4291),SUMIFS(O$1:$O4291,A$1:$A4291,A4291,C$1:$C4291,C4291,G$1:$G4291,G4291,E$1:$E4291,E4291),"")</f>
        <v>101.93520400000003</v>
      </c>
      <c r="R4291">
        <v>0</v>
      </c>
      <c r="S4291">
        <v>1.1782307836169816</v>
      </c>
      <c r="T4291">
        <v>3.1793529081728078</v>
      </c>
      <c r="U4291">
        <f t="shared" si="404"/>
        <v>0</v>
      </c>
      <c r="AA4291">
        <v>23.8</v>
      </c>
      <c r="AB4291">
        <v>3.7999999999999999E-2</v>
      </c>
      <c r="AC4291" s="2">
        <f t="shared" si="405"/>
        <v>3.7999999999999999E-2</v>
      </c>
      <c r="AH4291" s="2">
        <f t="shared" si="406"/>
        <v>3.8740000000000001</v>
      </c>
      <c r="AI4291" s="2">
        <f>IF(ISNUMBER(AH4291),SUMIFS($AH$1:AH4291,$A$1:A4291,A4291,C$1:$C4291,C4291,$G$1:G4291,G4291,$E$1:E4291,E4291),"")</f>
        <v>3.8740000000000001</v>
      </c>
      <c r="AJ4291">
        <f t="shared" si="407"/>
        <v>13</v>
      </c>
    </row>
    <row r="4292" spans="1:36" x14ac:dyDescent="0.25">
      <c r="A4292" s="14" t="s">
        <v>86</v>
      </c>
      <c r="B4292" t="s">
        <v>80</v>
      </c>
      <c r="C4292" t="s">
        <v>79</v>
      </c>
      <c r="D4292" s="13">
        <v>42205</v>
      </c>
      <c r="E4292">
        <v>2</v>
      </c>
      <c r="F4292">
        <v>0</v>
      </c>
      <c r="G4292" s="2" t="s">
        <v>87</v>
      </c>
      <c r="H4292" s="2" t="s">
        <v>10</v>
      </c>
      <c r="I4292">
        <v>6</v>
      </c>
      <c r="J4292" s="2" t="s">
        <v>77</v>
      </c>
      <c r="K4292" s="2">
        <v>0</v>
      </c>
      <c r="L4292" s="2"/>
      <c r="M4292" s="2" t="str">
        <f t="shared" si="402"/>
        <v/>
      </c>
      <c r="N4292">
        <v>135.55509957333334</v>
      </c>
      <c r="O4292" s="2">
        <f t="shared" si="403"/>
        <v>13.555509957333333</v>
      </c>
      <c r="P4292" s="2">
        <f>IF(ISNUMBER(O4292),SUMIFS(O$1:$O4292,A$1:$A4292,A4292,C$1:$C4292,C4292,G$1:$G4292,G4292,E$1:$E4292,E4292),"")</f>
        <v>13.555509957333333</v>
      </c>
      <c r="R4292">
        <v>2.9667598633115877</v>
      </c>
      <c r="S4292">
        <v>0</v>
      </c>
      <c r="T4292">
        <v>6.6790928859894381</v>
      </c>
      <c r="U4292">
        <f t="shared" si="404"/>
        <v>2.9667598633115876E-2</v>
      </c>
      <c r="AA4292">
        <v>17.2</v>
      </c>
      <c r="AB4292">
        <v>2.7999999999999997E-2</v>
      </c>
      <c r="AC4292" s="2">
        <f t="shared" si="405"/>
        <v>2.7999999999999997E-2</v>
      </c>
      <c r="AH4292" s="2">
        <f t="shared" si="406"/>
        <v>0.38</v>
      </c>
      <c r="AI4292" s="2">
        <f>IF(ISNUMBER(AH4292),SUMIFS($AH$1:AH4292,$A$1:A4292,A4292,C$1:$C4292,C4292,$G$1:G4292,G4292,$E$1:E4292,E4292),"")</f>
        <v>0.38</v>
      </c>
      <c r="AJ4292">
        <f t="shared" si="407"/>
        <v>13</v>
      </c>
    </row>
    <row r="4293" spans="1:36" x14ac:dyDescent="0.25">
      <c r="A4293" s="14" t="s">
        <v>85</v>
      </c>
      <c r="B4293" t="s">
        <v>80</v>
      </c>
      <c r="C4293" t="s">
        <v>79</v>
      </c>
      <c r="D4293" s="13">
        <v>42205</v>
      </c>
      <c r="E4293">
        <v>2</v>
      </c>
      <c r="F4293">
        <v>50</v>
      </c>
      <c r="G4293" s="2" t="s">
        <v>87</v>
      </c>
      <c r="H4293" s="2" t="s">
        <v>10</v>
      </c>
      <c r="I4293">
        <v>6</v>
      </c>
      <c r="J4293" s="2" t="s">
        <v>77</v>
      </c>
      <c r="K4293" s="2">
        <v>45</v>
      </c>
      <c r="L4293" s="2"/>
      <c r="M4293" s="2" t="str">
        <f t="shared" si="402"/>
        <v/>
      </c>
      <c r="N4293">
        <v>142.95659129333333</v>
      </c>
      <c r="O4293" s="2">
        <f t="shared" si="403"/>
        <v>14.295659129333334</v>
      </c>
      <c r="P4293" s="2">
        <f>IF(ISNUMBER(O4293),SUMIFS(O$1:$O4293,A$1:$A4293,A4293,C$1:$C4293,C4293,G$1:$G4293,G4293,E$1:$E4293,E4293),"")</f>
        <v>14.295659129333334</v>
      </c>
      <c r="R4293">
        <v>0.46003450258769407</v>
      </c>
      <c r="S4293">
        <v>5.7504312823461759E-2</v>
      </c>
      <c r="T4293">
        <v>7.3413839371286178</v>
      </c>
      <c r="U4293">
        <f t="shared" si="404"/>
        <v>4.6003450258769408E-3</v>
      </c>
      <c r="AA4293">
        <v>16.899999999999999</v>
      </c>
      <c r="AB4293">
        <v>2.7000000000000003E-2</v>
      </c>
      <c r="AC4293" s="2">
        <f t="shared" si="405"/>
        <v>2.7000000000000003E-2</v>
      </c>
      <c r="AH4293" s="2">
        <f t="shared" si="406"/>
        <v>0.38600000000000001</v>
      </c>
      <c r="AI4293" s="2">
        <f>IF(ISNUMBER(AH4293),SUMIFS($AH$1:AH4293,$A$1:A4293,A4293,C$1:$C4293,C4293,$G$1:G4293,G4293,$E$1:E4293,E4293),"")</f>
        <v>0.38600000000000001</v>
      </c>
      <c r="AJ4293">
        <f t="shared" si="407"/>
        <v>13</v>
      </c>
    </row>
    <row r="4294" spans="1:36" x14ac:dyDescent="0.25">
      <c r="A4294" s="14" t="s">
        <v>84</v>
      </c>
      <c r="B4294" t="s">
        <v>80</v>
      </c>
      <c r="C4294" t="s">
        <v>79</v>
      </c>
      <c r="D4294" s="13">
        <v>42205</v>
      </c>
      <c r="E4294">
        <v>2</v>
      </c>
      <c r="F4294">
        <v>100</v>
      </c>
      <c r="G4294" s="2" t="s">
        <v>87</v>
      </c>
      <c r="H4294" s="2" t="s">
        <v>10</v>
      </c>
      <c r="I4294">
        <v>6</v>
      </c>
      <c r="J4294" s="2" t="s">
        <v>77</v>
      </c>
      <c r="K4294" s="2">
        <v>90</v>
      </c>
      <c r="L4294" s="2"/>
      <c r="M4294" s="2" t="str">
        <f t="shared" si="402"/>
        <v/>
      </c>
      <c r="N4294">
        <v>753.01150000000007</v>
      </c>
      <c r="O4294" s="2">
        <f t="shared" si="403"/>
        <v>75.301150000000007</v>
      </c>
      <c r="P4294" s="2">
        <f>IF(ISNUMBER(O4294),SUMIFS(O$1:$O4294,A$1:$A4294,A4294,C$1:$C4294,C4294,G$1:$G4294,G4294,E$1:$E4294,E4294),"")</f>
        <v>75.301150000000007</v>
      </c>
      <c r="R4294">
        <v>2.2420768712070127</v>
      </c>
      <c r="S4294">
        <v>0</v>
      </c>
      <c r="T4294">
        <v>5.2933243425488872</v>
      </c>
      <c r="U4294">
        <f t="shared" si="404"/>
        <v>2.2420768712070126E-2</v>
      </c>
      <c r="AA4294">
        <v>16.600000000000001</v>
      </c>
      <c r="AB4294">
        <v>2.7000000000000003E-2</v>
      </c>
      <c r="AC4294" s="2">
        <f t="shared" si="405"/>
        <v>2.7000000000000003E-2</v>
      </c>
      <c r="AH4294" s="2">
        <f t="shared" si="406"/>
        <v>2.0329999999999999</v>
      </c>
      <c r="AI4294" s="2">
        <f>IF(ISNUMBER(AH4294),SUMIFS($AH$1:AH4294,$A$1:A4294,A4294,C$1:$C4294,C4294,$G$1:G4294,G4294,$E$1:E4294,E4294),"")</f>
        <v>2.0329999999999999</v>
      </c>
      <c r="AJ4294">
        <f t="shared" si="407"/>
        <v>13</v>
      </c>
    </row>
    <row r="4295" spans="1:36" x14ac:dyDescent="0.25">
      <c r="A4295" s="14" t="s">
        <v>83</v>
      </c>
      <c r="B4295" t="s">
        <v>80</v>
      </c>
      <c r="C4295" t="s">
        <v>79</v>
      </c>
      <c r="D4295" s="13">
        <v>42205</v>
      </c>
      <c r="E4295">
        <v>2</v>
      </c>
      <c r="F4295">
        <v>200</v>
      </c>
      <c r="G4295" s="2" t="s">
        <v>87</v>
      </c>
      <c r="H4295" s="2" t="s">
        <v>10</v>
      </c>
      <c r="I4295">
        <v>6</v>
      </c>
      <c r="J4295" s="2" t="s">
        <v>77</v>
      </c>
      <c r="K4295" s="2">
        <v>180</v>
      </c>
      <c r="L4295" s="2"/>
      <c r="M4295" s="2" t="str">
        <f t="shared" si="402"/>
        <v/>
      </c>
      <c r="N4295">
        <v>1286.6669240000001</v>
      </c>
      <c r="O4295" s="2">
        <f t="shared" si="403"/>
        <v>128.66669240000002</v>
      </c>
      <c r="P4295" s="2">
        <f>IF(ISNUMBER(O4295),SUMIFS(O$1:$O4295,A$1:$A4295,A4295,C$1:$C4295,C4295,G$1:$G4295,G4295,E$1:$E4295,E4295),"")</f>
        <v>128.66669240000002</v>
      </c>
      <c r="R4295">
        <v>5.6586690810321409E-2</v>
      </c>
      <c r="S4295">
        <v>0.4300588501584427</v>
      </c>
      <c r="T4295">
        <v>4.0063377093707562</v>
      </c>
      <c r="U4295">
        <f t="shared" si="404"/>
        <v>5.6586690810321409E-4</v>
      </c>
      <c r="AA4295">
        <v>17.600000000000001</v>
      </c>
      <c r="AB4295">
        <v>2.7999999999999997E-2</v>
      </c>
      <c r="AC4295" s="2">
        <f t="shared" si="405"/>
        <v>2.7999999999999997E-2</v>
      </c>
      <c r="AH4295" s="2">
        <f t="shared" si="406"/>
        <v>3.6030000000000002</v>
      </c>
      <c r="AI4295" s="2">
        <f>IF(ISNUMBER(AH4295),SUMIFS($AH$1:AH4295,$A$1:A4295,A4295,C$1:$C4295,C4295,$G$1:G4295,G4295,$E$1:E4295,E4295),"")</f>
        <v>3.6030000000000002</v>
      </c>
      <c r="AJ4295">
        <f t="shared" si="407"/>
        <v>13</v>
      </c>
    </row>
    <row r="4296" spans="1:36" x14ac:dyDescent="0.25">
      <c r="A4296" s="14" t="s">
        <v>82</v>
      </c>
      <c r="B4296" t="s">
        <v>80</v>
      </c>
      <c r="C4296" t="s">
        <v>79</v>
      </c>
      <c r="D4296" s="13">
        <v>42205</v>
      </c>
      <c r="E4296">
        <v>2</v>
      </c>
      <c r="F4296">
        <v>350</v>
      </c>
      <c r="G4296" s="2" t="s">
        <v>87</v>
      </c>
      <c r="H4296" s="2" t="s">
        <v>10</v>
      </c>
      <c r="I4296">
        <v>6</v>
      </c>
      <c r="J4296" s="2" t="s">
        <v>77</v>
      </c>
      <c r="K4296" s="2">
        <v>315</v>
      </c>
      <c r="L4296" s="2"/>
      <c r="M4296" s="2" t="str">
        <f t="shared" si="402"/>
        <v/>
      </c>
      <c r="N4296">
        <v>1385.636544</v>
      </c>
      <c r="O4296" s="2">
        <f t="shared" si="403"/>
        <v>138.56365439999999</v>
      </c>
      <c r="P4296" s="2">
        <f>IF(ISNUMBER(O4296),SUMIFS(O$1:$O4296,A$1:$A4296,A4296,C$1:$C4296,C4296,G$1:$G4296,G4296,E$1:$E4296,E4296),"")</f>
        <v>138.56365439999999</v>
      </c>
      <c r="R4296">
        <v>0.4836369498629694</v>
      </c>
      <c r="S4296">
        <v>0.22569724326938576</v>
      </c>
      <c r="T4296">
        <v>3.9658229888763499</v>
      </c>
      <c r="U4296">
        <f t="shared" si="404"/>
        <v>4.836369498629694E-3</v>
      </c>
      <c r="AA4296">
        <v>19.899999999999999</v>
      </c>
      <c r="AB4296">
        <v>3.2000000000000001E-2</v>
      </c>
      <c r="AC4296" s="2">
        <f t="shared" si="405"/>
        <v>3.2000000000000001E-2</v>
      </c>
      <c r="AH4296" s="2">
        <f t="shared" si="406"/>
        <v>4.4340000000000002</v>
      </c>
      <c r="AI4296" s="2">
        <f>IF(ISNUMBER(AH4296),SUMIFS($AH$1:AH4296,$A$1:A4296,A4296,C$1:$C4296,C4296,$G$1:G4296,G4296,$E$1:E4296,E4296),"")</f>
        <v>4.4340000000000002</v>
      </c>
      <c r="AJ4296">
        <f t="shared" si="407"/>
        <v>13</v>
      </c>
    </row>
    <row r="4297" spans="1:36" x14ac:dyDescent="0.25">
      <c r="A4297" s="14" t="s">
        <v>81</v>
      </c>
      <c r="B4297" t="s">
        <v>80</v>
      </c>
      <c r="C4297" t="s">
        <v>79</v>
      </c>
      <c r="D4297" s="13">
        <v>42205</v>
      </c>
      <c r="E4297">
        <v>2</v>
      </c>
      <c r="F4297">
        <v>500</v>
      </c>
      <c r="G4297" s="2" t="s">
        <v>87</v>
      </c>
      <c r="H4297" s="2" t="s">
        <v>10</v>
      </c>
      <c r="I4297">
        <v>6</v>
      </c>
      <c r="J4297" s="2" t="s">
        <v>77</v>
      </c>
      <c r="K4297" s="2">
        <v>450</v>
      </c>
      <c r="L4297" s="2"/>
      <c r="M4297" s="2" t="str">
        <f t="shared" si="402"/>
        <v/>
      </c>
      <c r="N4297">
        <v>1528.2082666666668</v>
      </c>
      <c r="O4297" s="2">
        <f t="shared" si="403"/>
        <v>152.82082666666668</v>
      </c>
      <c r="P4297" s="2">
        <f>IF(ISNUMBER(O4297),SUMIFS(O$1:$O4297,A$1:$A4297,A4297,C$1:$C4297,C4297,G$1:$G4297,G4297,E$1:$E4297,E4297),"")</f>
        <v>152.82082666666668</v>
      </c>
      <c r="R4297">
        <v>0.10512790561850249</v>
      </c>
      <c r="S4297">
        <v>0</v>
      </c>
      <c r="T4297">
        <v>5.1279056185025116</v>
      </c>
      <c r="U4297">
        <f t="shared" si="404"/>
        <v>1.051279056185025E-3</v>
      </c>
      <c r="AA4297">
        <v>19.2</v>
      </c>
      <c r="AB4297">
        <v>3.1E-2</v>
      </c>
      <c r="AC4297" s="2">
        <f t="shared" si="405"/>
        <v>3.1E-2</v>
      </c>
      <c r="AH4297" s="2">
        <f t="shared" si="406"/>
        <v>4.7370000000000001</v>
      </c>
      <c r="AI4297" s="2">
        <f>IF(ISNUMBER(AH4297),SUMIFS($AH$1:AH4297,$A$1:A4297,A4297,C$1:$C4297,C4297,$G$1:G4297,G4297,$E$1:E4297,E4297),"")</f>
        <v>4.7370000000000001</v>
      </c>
      <c r="AJ4297">
        <f t="shared" si="407"/>
        <v>13</v>
      </c>
    </row>
    <row r="4298" spans="1:36" x14ac:dyDescent="0.25">
      <c r="A4298" s="14" t="s">
        <v>86</v>
      </c>
      <c r="B4298" t="s">
        <v>80</v>
      </c>
      <c r="C4298" t="s">
        <v>79</v>
      </c>
      <c r="D4298" s="13">
        <v>42205</v>
      </c>
      <c r="E4298">
        <v>3</v>
      </c>
      <c r="F4298">
        <v>0</v>
      </c>
      <c r="G4298" s="2" t="s">
        <v>87</v>
      </c>
      <c r="H4298" s="2" t="s">
        <v>10</v>
      </c>
      <c r="I4298">
        <v>6</v>
      </c>
      <c r="J4298" s="2" t="s">
        <v>77</v>
      </c>
      <c r="K4298" s="2">
        <v>0</v>
      </c>
      <c r="L4298" s="2"/>
      <c r="M4298" s="2" t="str">
        <f t="shared" si="402"/>
        <v/>
      </c>
      <c r="N4298">
        <v>54.742651727919991</v>
      </c>
      <c r="O4298" s="2">
        <f t="shared" si="403"/>
        <v>5.4742651727919993</v>
      </c>
      <c r="P4298" s="2">
        <f>IF(ISNUMBER(O4298),SUMIFS(O$1:$O4298,A$1:$A4298,A4298,C$1:$C4298,C4298,G$1:$G4298,G4298,E$1:$E4298,E4298),"")</f>
        <v>5.4742651727919993</v>
      </c>
      <c r="R4298">
        <v>2.1473627700979736</v>
      </c>
      <c r="S4298">
        <v>0.61736679640316727</v>
      </c>
      <c r="T4298">
        <v>3.6773587437927793</v>
      </c>
      <c r="U4298">
        <f t="shared" si="404"/>
        <v>2.1473627700979735E-2</v>
      </c>
      <c r="AA4298">
        <v>17.7</v>
      </c>
      <c r="AB4298">
        <v>2.7999999999999997E-2</v>
      </c>
      <c r="AC4298" s="2">
        <f t="shared" si="405"/>
        <v>2.7999999999999997E-2</v>
      </c>
      <c r="AH4298" s="2">
        <f t="shared" si="406"/>
        <v>0.153</v>
      </c>
      <c r="AI4298" s="2">
        <f>IF(ISNUMBER(AH4298),SUMIFS($AH$1:AH4298,$A$1:A4298,A4298,C$1:$C4298,C4298,$G$1:G4298,G4298,$E$1:E4298,E4298),"")</f>
        <v>0.153</v>
      </c>
      <c r="AJ4298">
        <f t="shared" si="407"/>
        <v>13</v>
      </c>
    </row>
    <row r="4299" spans="1:36" x14ac:dyDescent="0.25">
      <c r="A4299" s="14" t="s">
        <v>85</v>
      </c>
      <c r="B4299" t="s">
        <v>80</v>
      </c>
      <c r="C4299" t="s">
        <v>79</v>
      </c>
      <c r="D4299" s="13">
        <v>42205</v>
      </c>
      <c r="E4299">
        <v>3</v>
      </c>
      <c r="F4299">
        <v>50</v>
      </c>
      <c r="G4299" s="2" t="s">
        <v>87</v>
      </c>
      <c r="H4299" s="2" t="s">
        <v>10</v>
      </c>
      <c r="I4299">
        <v>6</v>
      </c>
      <c r="J4299" s="2" t="s">
        <v>77</v>
      </c>
      <c r="K4299" s="2">
        <v>45</v>
      </c>
      <c r="L4299" s="2"/>
      <c r="M4299" s="2" t="str">
        <f t="shared" si="402"/>
        <v/>
      </c>
      <c r="N4299">
        <v>143.44928793599999</v>
      </c>
      <c r="O4299" s="2">
        <f t="shared" si="403"/>
        <v>14.344928793599999</v>
      </c>
      <c r="P4299" s="2">
        <f>IF(ISNUMBER(O4299),SUMIFS(O$1:$O4299,A$1:$A4299,A4299,C$1:$C4299,C4299,G$1:$G4299,G4299,E$1:$E4299,E4299),"")</f>
        <v>14.344928793599999</v>
      </c>
      <c r="R4299">
        <v>0.53897725778887862</v>
      </c>
      <c r="S4299">
        <v>3.9437360326015504E-2</v>
      </c>
      <c r="T4299">
        <v>5.1137110556066778</v>
      </c>
      <c r="U4299">
        <f t="shared" si="404"/>
        <v>5.3897725778887864E-3</v>
      </c>
      <c r="AA4299">
        <v>18.899999999999999</v>
      </c>
      <c r="AB4299">
        <v>0.03</v>
      </c>
      <c r="AC4299" s="2">
        <f t="shared" si="405"/>
        <v>0.03</v>
      </c>
      <c r="AH4299" s="2">
        <f t="shared" si="406"/>
        <v>0.43</v>
      </c>
      <c r="AI4299" s="2">
        <f>IF(ISNUMBER(AH4299),SUMIFS($AH$1:AH4299,$A$1:A4299,A4299,C$1:$C4299,C4299,$G$1:G4299,G4299,$E$1:E4299,E4299),"")</f>
        <v>0.43</v>
      </c>
      <c r="AJ4299">
        <f t="shared" si="407"/>
        <v>13</v>
      </c>
    </row>
    <row r="4300" spans="1:36" x14ac:dyDescent="0.25">
      <c r="A4300" s="14" t="s">
        <v>84</v>
      </c>
      <c r="B4300" t="s">
        <v>80</v>
      </c>
      <c r="C4300" t="s">
        <v>79</v>
      </c>
      <c r="D4300" s="13">
        <v>42205</v>
      </c>
      <c r="E4300">
        <v>3</v>
      </c>
      <c r="F4300">
        <v>100</v>
      </c>
      <c r="G4300" s="2" t="s">
        <v>87</v>
      </c>
      <c r="H4300" s="2" t="s">
        <v>10</v>
      </c>
      <c r="I4300">
        <v>6</v>
      </c>
      <c r="J4300" s="2" t="s">
        <v>77</v>
      </c>
      <c r="K4300" s="2">
        <v>90</v>
      </c>
      <c r="L4300" s="2"/>
      <c r="M4300" s="2" t="str">
        <f t="shared" si="402"/>
        <v/>
      </c>
      <c r="N4300">
        <v>80.808556637440006</v>
      </c>
      <c r="O4300" s="2">
        <f t="shared" si="403"/>
        <v>8.0808556637439999</v>
      </c>
      <c r="P4300" s="2">
        <f>IF(ISNUMBER(O4300),SUMIFS(O$1:$O4300,A$1:$A4300,A4300,C$1:$C4300,C4300,G$1:$G4300,G4300,E$1:$E4300,E4300),"")</f>
        <v>8.0808556637439999</v>
      </c>
      <c r="R4300">
        <v>1.5110769624791904</v>
      </c>
      <c r="S4300">
        <v>3.8417210910487901E-2</v>
      </c>
      <c r="T4300">
        <v>3.944166986810091</v>
      </c>
      <c r="U4300">
        <f t="shared" si="404"/>
        <v>1.5110769624791904E-2</v>
      </c>
      <c r="AA4300">
        <v>18.899999999999999</v>
      </c>
      <c r="AB4300">
        <v>0.03</v>
      </c>
      <c r="AC4300" s="2">
        <f t="shared" si="405"/>
        <v>0.03</v>
      </c>
      <c r="AH4300" s="2">
        <f t="shared" si="406"/>
        <v>0.24199999999999999</v>
      </c>
      <c r="AI4300" s="2">
        <f>IF(ISNUMBER(AH4300),SUMIFS($AH$1:AH4300,$A$1:A4300,A4300,C$1:$C4300,C4300,$G$1:G4300,G4300,$E$1:E4300,E4300),"")</f>
        <v>0.24199999999999999</v>
      </c>
      <c r="AJ4300">
        <f t="shared" si="407"/>
        <v>13</v>
      </c>
    </row>
    <row r="4301" spans="1:36" x14ac:dyDescent="0.25">
      <c r="A4301" s="14" t="s">
        <v>83</v>
      </c>
      <c r="B4301" t="s">
        <v>80</v>
      </c>
      <c r="C4301" t="s">
        <v>79</v>
      </c>
      <c r="D4301" s="13">
        <v>42205</v>
      </c>
      <c r="E4301">
        <v>3</v>
      </c>
      <c r="F4301">
        <v>200</v>
      </c>
      <c r="G4301" s="2" t="s">
        <v>87</v>
      </c>
      <c r="H4301" s="2" t="s">
        <v>10</v>
      </c>
      <c r="I4301">
        <v>6</v>
      </c>
      <c r="J4301" s="2" t="s">
        <v>77</v>
      </c>
      <c r="K4301" s="2">
        <v>180</v>
      </c>
      <c r="L4301" s="2"/>
      <c r="M4301" s="2" t="str">
        <f t="shared" si="402"/>
        <v/>
      </c>
      <c r="N4301">
        <v>705.04496666666671</v>
      </c>
      <c r="O4301" s="2">
        <f t="shared" si="403"/>
        <v>70.504496666666668</v>
      </c>
      <c r="P4301" s="2">
        <f>IF(ISNUMBER(O4301),SUMIFS(O$1:$O4301,A$1:$A4301,A4301,C$1:$C4301,C4301,G$1:$G4301,G4301,E$1:$E4301,E4301),"")</f>
        <v>70.504496666666668</v>
      </c>
      <c r="R4301">
        <v>1.3004146249528836</v>
      </c>
      <c r="S4301">
        <v>0</v>
      </c>
      <c r="T4301">
        <v>6.8790049001130793</v>
      </c>
      <c r="U4301">
        <f t="shared" si="404"/>
        <v>1.3004146249528836E-2</v>
      </c>
      <c r="AA4301">
        <v>17.899999999999999</v>
      </c>
      <c r="AB4301">
        <v>2.8999999999999998E-2</v>
      </c>
      <c r="AC4301" s="2">
        <f t="shared" si="405"/>
        <v>2.8999999999999998E-2</v>
      </c>
      <c r="AH4301" s="2">
        <f t="shared" si="406"/>
        <v>2.0449999999999999</v>
      </c>
      <c r="AI4301" s="2">
        <f>IF(ISNUMBER(AH4301),SUMIFS($AH$1:AH4301,$A$1:A4301,A4301,C$1:$C4301,C4301,$G$1:G4301,G4301,$E$1:E4301,E4301),"")</f>
        <v>2.0449999999999999</v>
      </c>
      <c r="AJ4301">
        <f t="shared" si="407"/>
        <v>13</v>
      </c>
    </row>
    <row r="4302" spans="1:36" x14ac:dyDescent="0.25">
      <c r="A4302" s="14" t="s">
        <v>82</v>
      </c>
      <c r="B4302" t="s">
        <v>80</v>
      </c>
      <c r="C4302" t="s">
        <v>79</v>
      </c>
      <c r="D4302" s="13">
        <v>42205</v>
      </c>
      <c r="E4302">
        <v>3</v>
      </c>
      <c r="F4302">
        <v>350</v>
      </c>
      <c r="G4302" s="2" t="s">
        <v>87</v>
      </c>
      <c r="H4302" s="2" t="s">
        <v>10</v>
      </c>
      <c r="I4302">
        <v>6</v>
      </c>
      <c r="J4302" s="2" t="s">
        <v>77</v>
      </c>
      <c r="K4302" s="2">
        <v>315</v>
      </c>
      <c r="L4302" s="2"/>
      <c r="M4302" s="2" t="str">
        <f t="shared" si="402"/>
        <v/>
      </c>
      <c r="N4302">
        <v>1743.3771333333334</v>
      </c>
      <c r="O4302" s="2">
        <f t="shared" si="403"/>
        <v>174.33771333333334</v>
      </c>
      <c r="P4302" s="2">
        <f>IF(ISNUMBER(O4302),SUMIFS(O$1:$O4302,A$1:$A4302,A4302,C$1:$C4302,C4302,G$1:$G4302,G4302,E$1:$E4302,E4302),"")</f>
        <v>174.33771333333334</v>
      </c>
      <c r="R4302">
        <v>1.0892116182572615</v>
      </c>
      <c r="S4302">
        <v>0</v>
      </c>
      <c r="T4302">
        <v>4.6161825726141084</v>
      </c>
      <c r="U4302">
        <f t="shared" si="404"/>
        <v>1.0892116182572615E-2</v>
      </c>
      <c r="AA4302">
        <v>19.399999999999999</v>
      </c>
      <c r="AB4302">
        <v>3.1E-2</v>
      </c>
      <c r="AC4302" s="2">
        <f t="shared" si="405"/>
        <v>3.1E-2</v>
      </c>
      <c r="AH4302" s="2">
        <f t="shared" si="406"/>
        <v>5.4039999999999999</v>
      </c>
      <c r="AI4302" s="2">
        <f>IF(ISNUMBER(AH4302),SUMIFS($AH$1:AH4302,$A$1:A4302,A4302,C$1:$C4302,C4302,$G$1:G4302,G4302,$E$1:E4302,E4302),"")</f>
        <v>5.4039999999999999</v>
      </c>
      <c r="AJ4302">
        <f t="shared" si="407"/>
        <v>13</v>
      </c>
    </row>
    <row r="4303" spans="1:36" x14ac:dyDescent="0.25">
      <c r="A4303" s="14" t="s">
        <v>81</v>
      </c>
      <c r="B4303" t="s">
        <v>80</v>
      </c>
      <c r="C4303" t="s">
        <v>79</v>
      </c>
      <c r="D4303" s="13">
        <v>42205</v>
      </c>
      <c r="E4303">
        <v>3</v>
      </c>
      <c r="F4303">
        <v>500</v>
      </c>
      <c r="G4303" s="2" t="s">
        <v>87</v>
      </c>
      <c r="H4303" s="2" t="s">
        <v>10</v>
      </c>
      <c r="I4303">
        <v>6</v>
      </c>
      <c r="J4303" s="2" t="s">
        <v>77</v>
      </c>
      <c r="K4303" s="2">
        <v>450</v>
      </c>
      <c r="L4303" s="2"/>
      <c r="M4303" s="2" t="str">
        <f t="shared" si="402"/>
        <v/>
      </c>
      <c r="N4303">
        <v>1308.046208</v>
      </c>
      <c r="O4303" s="2">
        <f t="shared" si="403"/>
        <v>130.80462080000001</v>
      </c>
      <c r="P4303" s="2">
        <f>IF(ISNUMBER(O4303),SUMIFS(O$1:$O4303,A$1:$A4303,A4303,C$1:$C4303,C4303,G$1:$G4303,G4303,E$1:$E4303,E4303),"")</f>
        <v>130.80462080000001</v>
      </c>
      <c r="R4303">
        <v>0</v>
      </c>
      <c r="S4303">
        <v>0</v>
      </c>
      <c r="T4303">
        <v>3.4493979824275955</v>
      </c>
      <c r="U4303">
        <f t="shared" si="404"/>
        <v>0</v>
      </c>
      <c r="AA4303">
        <v>19.8</v>
      </c>
      <c r="AB4303">
        <v>3.2000000000000001E-2</v>
      </c>
      <c r="AC4303" s="2">
        <f t="shared" si="405"/>
        <v>3.2000000000000001E-2</v>
      </c>
      <c r="AH4303" s="2">
        <f t="shared" si="406"/>
        <v>4.1859999999999999</v>
      </c>
      <c r="AI4303" s="2">
        <f>IF(ISNUMBER(AH4303),SUMIFS($AH$1:AH4303,$A$1:A4303,A4303,C$1:$C4303,C4303,$G$1:G4303,G4303,$E$1:E4303,E4303),"")</f>
        <v>4.1859999999999999</v>
      </c>
      <c r="AJ4303">
        <f t="shared" si="407"/>
        <v>13</v>
      </c>
    </row>
    <row r="4304" spans="1:36" x14ac:dyDescent="0.25">
      <c r="A4304" s="14" t="s">
        <v>86</v>
      </c>
      <c r="B4304" t="s">
        <v>80</v>
      </c>
      <c r="C4304" t="s">
        <v>79</v>
      </c>
      <c r="D4304" s="13">
        <v>42219</v>
      </c>
      <c r="E4304">
        <v>1</v>
      </c>
      <c r="F4304">
        <v>0</v>
      </c>
      <c r="G4304" s="2" t="s">
        <v>87</v>
      </c>
      <c r="H4304" s="2" t="s">
        <v>10</v>
      </c>
      <c r="I4304">
        <v>7</v>
      </c>
      <c r="J4304" s="2" t="s">
        <v>88</v>
      </c>
      <c r="K4304" s="2">
        <v>0</v>
      </c>
      <c r="L4304" s="2">
        <v>1480</v>
      </c>
      <c r="M4304" s="2">
        <f t="shared" si="402"/>
        <v>148</v>
      </c>
      <c r="O4304" s="2" t="str">
        <f t="shared" si="403"/>
        <v/>
      </c>
      <c r="P4304" s="2" t="str">
        <f>IF(ISNUMBER(O4304),SUMIFS(O$1:$O4304,A$1:$A4304,A4304,C$1:$C4304,C4304,G$1:$G4304,G4304,E$1:$E4304,E4304),"")</f>
        <v/>
      </c>
      <c r="U4304" t="str">
        <f t="shared" si="404"/>
        <v/>
      </c>
      <c r="AA4304">
        <v>15.8</v>
      </c>
      <c r="AB4304">
        <v>2.5000000000000001E-2</v>
      </c>
      <c r="AC4304" s="2">
        <f t="shared" si="405"/>
        <v>2.5000000000000001E-2</v>
      </c>
      <c r="AH4304" s="2" t="str">
        <f t="shared" si="406"/>
        <v/>
      </c>
      <c r="AI4304" s="2" t="str">
        <f>IF(ISNUMBER(AH4304),SUMIFS($AH$1:AH4304,$A$1:A4304,A4304,C$1:$C4304,C4304,$G$1:G4304,G4304,$E$1:E4304,E4304),"")</f>
        <v/>
      </c>
      <c r="AJ4304">
        <f t="shared" si="407"/>
        <v>6</v>
      </c>
    </row>
    <row r="4305" spans="1:36" x14ac:dyDescent="0.25">
      <c r="A4305" s="14" t="s">
        <v>85</v>
      </c>
      <c r="B4305" t="s">
        <v>80</v>
      </c>
      <c r="C4305" t="s">
        <v>79</v>
      </c>
      <c r="D4305" s="13">
        <v>42219</v>
      </c>
      <c r="E4305">
        <v>1</v>
      </c>
      <c r="F4305">
        <v>50</v>
      </c>
      <c r="G4305" s="2" t="s">
        <v>87</v>
      </c>
      <c r="H4305" s="2" t="s">
        <v>10</v>
      </c>
      <c r="I4305">
        <v>7</v>
      </c>
      <c r="J4305" s="2" t="s">
        <v>88</v>
      </c>
      <c r="K4305" s="2">
        <v>45</v>
      </c>
      <c r="L4305" s="2">
        <v>1536</v>
      </c>
      <c r="M4305" s="2">
        <f t="shared" si="402"/>
        <v>153.6</v>
      </c>
      <c r="O4305" s="2" t="str">
        <f t="shared" si="403"/>
        <v/>
      </c>
      <c r="P4305" s="2" t="str">
        <f>IF(ISNUMBER(O4305),SUMIFS(O$1:$O4305,A$1:$A4305,A4305,C$1:$C4305,C4305,G$1:$G4305,G4305,E$1:$E4305,E4305),"")</f>
        <v/>
      </c>
      <c r="U4305" t="str">
        <f t="shared" si="404"/>
        <v/>
      </c>
      <c r="AA4305">
        <v>15.4</v>
      </c>
      <c r="AB4305">
        <v>2.5000000000000001E-2</v>
      </c>
      <c r="AC4305" s="2">
        <f t="shared" si="405"/>
        <v>2.5000000000000001E-2</v>
      </c>
      <c r="AH4305" s="2" t="str">
        <f t="shared" si="406"/>
        <v/>
      </c>
      <c r="AI4305" s="2" t="str">
        <f>IF(ISNUMBER(AH4305),SUMIFS($AH$1:AH4305,$A$1:A4305,A4305,C$1:$C4305,C4305,$G$1:G4305,G4305,$E$1:E4305,E4305),"")</f>
        <v/>
      </c>
      <c r="AJ4305">
        <f t="shared" si="407"/>
        <v>6</v>
      </c>
    </row>
    <row r="4306" spans="1:36" x14ac:dyDescent="0.25">
      <c r="A4306" s="14" t="s">
        <v>84</v>
      </c>
      <c r="B4306" t="s">
        <v>80</v>
      </c>
      <c r="C4306" t="s">
        <v>79</v>
      </c>
      <c r="D4306" s="13">
        <v>42219</v>
      </c>
      <c r="E4306">
        <v>1</v>
      </c>
      <c r="F4306">
        <v>100</v>
      </c>
      <c r="G4306" s="2" t="s">
        <v>87</v>
      </c>
      <c r="H4306" s="2" t="s">
        <v>10</v>
      </c>
      <c r="I4306">
        <v>7</v>
      </c>
      <c r="J4306" s="2" t="s">
        <v>88</v>
      </c>
      <c r="K4306" s="2">
        <v>90</v>
      </c>
      <c r="L4306" s="2">
        <v>1592</v>
      </c>
      <c r="M4306" s="2">
        <f t="shared" si="402"/>
        <v>159.19999999999999</v>
      </c>
      <c r="O4306" s="2" t="str">
        <f t="shared" si="403"/>
        <v/>
      </c>
      <c r="P4306" s="2" t="str">
        <f>IF(ISNUMBER(O4306),SUMIFS(O$1:$O4306,A$1:$A4306,A4306,C$1:$C4306,C4306,G$1:$G4306,G4306,E$1:$E4306,E4306),"")</f>
        <v/>
      </c>
      <c r="U4306" t="str">
        <f t="shared" si="404"/>
        <v/>
      </c>
      <c r="AA4306">
        <v>19.600000000000001</v>
      </c>
      <c r="AB4306">
        <v>3.1E-2</v>
      </c>
      <c r="AC4306" s="2">
        <f t="shared" si="405"/>
        <v>3.1E-2</v>
      </c>
      <c r="AH4306" s="2" t="str">
        <f t="shared" si="406"/>
        <v/>
      </c>
      <c r="AI4306" s="2" t="str">
        <f>IF(ISNUMBER(AH4306),SUMIFS($AH$1:AH4306,$A$1:A4306,A4306,C$1:$C4306,C4306,$G$1:G4306,G4306,$E$1:E4306,E4306),"")</f>
        <v/>
      </c>
      <c r="AJ4306">
        <f t="shared" si="407"/>
        <v>6</v>
      </c>
    </row>
    <row r="4307" spans="1:36" x14ac:dyDescent="0.25">
      <c r="A4307" s="14" t="s">
        <v>83</v>
      </c>
      <c r="B4307" t="s">
        <v>80</v>
      </c>
      <c r="C4307" t="s">
        <v>79</v>
      </c>
      <c r="D4307" s="13">
        <v>42219</v>
      </c>
      <c r="E4307">
        <v>1</v>
      </c>
      <c r="F4307">
        <v>200</v>
      </c>
      <c r="G4307" s="2" t="s">
        <v>87</v>
      </c>
      <c r="H4307" s="2" t="s">
        <v>10</v>
      </c>
      <c r="I4307">
        <v>7</v>
      </c>
      <c r="J4307" s="2" t="s">
        <v>88</v>
      </c>
      <c r="K4307" s="2">
        <v>180</v>
      </c>
      <c r="L4307" s="2">
        <v>1592</v>
      </c>
      <c r="M4307" s="2">
        <f t="shared" si="402"/>
        <v>159.19999999999999</v>
      </c>
      <c r="O4307" s="2" t="str">
        <f t="shared" si="403"/>
        <v/>
      </c>
      <c r="P4307" s="2" t="str">
        <f>IF(ISNUMBER(O4307),SUMIFS(O$1:$O4307,A$1:$A4307,A4307,C$1:$C4307,C4307,G$1:$G4307,G4307,E$1:$E4307,E4307),"")</f>
        <v/>
      </c>
      <c r="U4307" t="str">
        <f t="shared" si="404"/>
        <v/>
      </c>
      <c r="AA4307">
        <v>17.7</v>
      </c>
      <c r="AB4307">
        <v>2.7999999999999997E-2</v>
      </c>
      <c r="AC4307" s="2">
        <f t="shared" si="405"/>
        <v>2.7999999999999997E-2</v>
      </c>
      <c r="AH4307" s="2" t="str">
        <f t="shared" si="406"/>
        <v/>
      </c>
      <c r="AI4307" s="2" t="str">
        <f>IF(ISNUMBER(AH4307),SUMIFS($AH$1:AH4307,$A$1:A4307,A4307,C$1:$C4307,C4307,$G$1:G4307,G4307,$E$1:E4307,E4307),"")</f>
        <v/>
      </c>
      <c r="AJ4307">
        <f t="shared" si="407"/>
        <v>6</v>
      </c>
    </row>
    <row r="4308" spans="1:36" x14ac:dyDescent="0.25">
      <c r="A4308" s="14" t="s">
        <v>82</v>
      </c>
      <c r="B4308" t="s">
        <v>80</v>
      </c>
      <c r="C4308" t="s">
        <v>79</v>
      </c>
      <c r="D4308" s="13">
        <v>42219</v>
      </c>
      <c r="E4308">
        <v>1</v>
      </c>
      <c r="F4308">
        <v>350</v>
      </c>
      <c r="G4308" s="2" t="s">
        <v>87</v>
      </c>
      <c r="H4308" s="2" t="s">
        <v>10</v>
      </c>
      <c r="I4308">
        <v>7</v>
      </c>
      <c r="J4308" s="2" t="s">
        <v>88</v>
      </c>
      <c r="K4308" s="2">
        <v>315</v>
      </c>
      <c r="L4308" s="2">
        <v>1760</v>
      </c>
      <c r="M4308" s="2">
        <f t="shared" si="402"/>
        <v>176</v>
      </c>
      <c r="O4308" s="2" t="str">
        <f t="shared" si="403"/>
        <v/>
      </c>
      <c r="P4308" s="2" t="str">
        <f>IF(ISNUMBER(O4308),SUMIFS(O$1:$O4308,A$1:$A4308,A4308,C$1:$C4308,C4308,G$1:$G4308,G4308,E$1:$E4308,E4308),"")</f>
        <v/>
      </c>
      <c r="U4308" t="str">
        <f t="shared" si="404"/>
        <v/>
      </c>
      <c r="AA4308">
        <v>28.7</v>
      </c>
      <c r="AB4308">
        <v>4.5999999999999999E-2</v>
      </c>
      <c r="AC4308" s="2">
        <f t="shared" si="405"/>
        <v>4.5999999999999999E-2</v>
      </c>
      <c r="AH4308" s="2" t="str">
        <f t="shared" si="406"/>
        <v/>
      </c>
      <c r="AI4308" s="2" t="str">
        <f>IF(ISNUMBER(AH4308),SUMIFS($AH$1:AH4308,$A$1:A4308,A4308,C$1:$C4308,C4308,$G$1:G4308,G4308,$E$1:E4308,E4308),"")</f>
        <v/>
      </c>
      <c r="AJ4308">
        <f t="shared" si="407"/>
        <v>6</v>
      </c>
    </row>
    <row r="4309" spans="1:36" x14ac:dyDescent="0.25">
      <c r="A4309" s="14" t="s">
        <v>81</v>
      </c>
      <c r="B4309" t="s">
        <v>80</v>
      </c>
      <c r="C4309" t="s">
        <v>79</v>
      </c>
      <c r="D4309" s="13">
        <v>42219</v>
      </c>
      <c r="E4309">
        <v>1</v>
      </c>
      <c r="F4309">
        <v>500</v>
      </c>
      <c r="G4309" s="2" t="s">
        <v>87</v>
      </c>
      <c r="H4309" s="2" t="s">
        <v>10</v>
      </c>
      <c r="I4309">
        <v>7</v>
      </c>
      <c r="J4309" s="2" t="s">
        <v>88</v>
      </c>
      <c r="K4309" s="2">
        <v>450</v>
      </c>
      <c r="L4309" s="2">
        <v>1900</v>
      </c>
      <c r="M4309" s="2">
        <f t="shared" si="402"/>
        <v>190</v>
      </c>
      <c r="O4309" s="2" t="str">
        <f t="shared" si="403"/>
        <v/>
      </c>
      <c r="P4309" s="2" t="str">
        <f>IF(ISNUMBER(O4309),SUMIFS(O$1:$O4309,A$1:$A4309,A4309,C$1:$C4309,C4309,G$1:$G4309,G4309,E$1:$E4309,E4309),"")</f>
        <v/>
      </c>
      <c r="U4309" t="str">
        <f t="shared" si="404"/>
        <v/>
      </c>
      <c r="AA4309">
        <v>26.1</v>
      </c>
      <c r="AB4309">
        <v>4.2000000000000003E-2</v>
      </c>
      <c r="AC4309" s="2">
        <f t="shared" si="405"/>
        <v>4.2000000000000003E-2</v>
      </c>
      <c r="AH4309" s="2" t="str">
        <f t="shared" si="406"/>
        <v/>
      </c>
      <c r="AI4309" s="2" t="str">
        <f>IF(ISNUMBER(AH4309),SUMIFS($AH$1:AH4309,$A$1:A4309,A4309,C$1:$C4309,C4309,$G$1:G4309,G4309,$E$1:E4309,E4309),"")</f>
        <v/>
      </c>
      <c r="AJ4309">
        <f t="shared" si="407"/>
        <v>6</v>
      </c>
    </row>
    <row r="4310" spans="1:36" x14ac:dyDescent="0.25">
      <c r="A4310" s="14" t="s">
        <v>86</v>
      </c>
      <c r="B4310" t="s">
        <v>80</v>
      </c>
      <c r="C4310" t="s">
        <v>79</v>
      </c>
      <c r="D4310" s="13">
        <v>42219</v>
      </c>
      <c r="E4310">
        <v>2</v>
      </c>
      <c r="F4310">
        <v>0</v>
      </c>
      <c r="G4310" s="2" t="s">
        <v>87</v>
      </c>
      <c r="H4310" s="2" t="s">
        <v>10</v>
      </c>
      <c r="I4310">
        <v>7</v>
      </c>
      <c r="J4310" s="2" t="s">
        <v>88</v>
      </c>
      <c r="K4310" s="2">
        <v>0</v>
      </c>
      <c r="L4310" s="2">
        <v>1424</v>
      </c>
      <c r="M4310" s="2">
        <f t="shared" si="402"/>
        <v>142.4</v>
      </c>
      <c r="O4310" s="2" t="str">
        <f t="shared" si="403"/>
        <v/>
      </c>
      <c r="P4310" s="2" t="str">
        <f>IF(ISNUMBER(O4310),SUMIFS(O$1:$O4310,A$1:$A4310,A4310,C$1:$C4310,C4310,G$1:$G4310,G4310,E$1:$E4310,E4310),"")</f>
        <v/>
      </c>
      <c r="U4310" t="str">
        <f t="shared" si="404"/>
        <v/>
      </c>
      <c r="AA4310">
        <v>21.5</v>
      </c>
      <c r="AB4310">
        <v>3.4000000000000002E-2</v>
      </c>
      <c r="AC4310" s="2">
        <f t="shared" si="405"/>
        <v>3.4000000000000002E-2</v>
      </c>
      <c r="AH4310" s="2" t="str">
        <f t="shared" si="406"/>
        <v/>
      </c>
      <c r="AI4310" s="2" t="str">
        <f>IF(ISNUMBER(AH4310),SUMIFS($AH$1:AH4310,$A$1:A4310,A4310,C$1:$C4310,C4310,$G$1:G4310,G4310,$E$1:E4310,E4310),"")</f>
        <v/>
      </c>
      <c r="AJ4310">
        <f t="shared" si="407"/>
        <v>6</v>
      </c>
    </row>
    <row r="4311" spans="1:36" x14ac:dyDescent="0.25">
      <c r="A4311" s="14" t="s">
        <v>85</v>
      </c>
      <c r="B4311" t="s">
        <v>80</v>
      </c>
      <c r="C4311" t="s">
        <v>79</v>
      </c>
      <c r="D4311" s="13">
        <v>42219</v>
      </c>
      <c r="E4311">
        <v>2</v>
      </c>
      <c r="F4311">
        <v>50</v>
      </c>
      <c r="G4311" s="2" t="s">
        <v>87</v>
      </c>
      <c r="H4311" s="2" t="s">
        <v>10</v>
      </c>
      <c r="I4311">
        <v>7</v>
      </c>
      <c r="J4311" s="2" t="s">
        <v>88</v>
      </c>
      <c r="K4311" s="2">
        <v>45</v>
      </c>
      <c r="L4311" s="2">
        <v>1648</v>
      </c>
      <c r="M4311" s="2">
        <f t="shared" si="402"/>
        <v>164.8</v>
      </c>
      <c r="O4311" s="2" t="str">
        <f t="shared" si="403"/>
        <v/>
      </c>
      <c r="P4311" s="2" t="str">
        <f>IF(ISNUMBER(O4311),SUMIFS(O$1:$O4311,A$1:$A4311,A4311,C$1:$C4311,C4311,G$1:$G4311,G4311,E$1:$E4311,E4311),"")</f>
        <v/>
      </c>
      <c r="U4311" t="str">
        <f t="shared" si="404"/>
        <v/>
      </c>
      <c r="AA4311">
        <v>15.7</v>
      </c>
      <c r="AB4311">
        <v>2.5000000000000001E-2</v>
      </c>
      <c r="AC4311" s="2">
        <f t="shared" si="405"/>
        <v>2.5000000000000001E-2</v>
      </c>
      <c r="AH4311" s="2" t="str">
        <f t="shared" si="406"/>
        <v/>
      </c>
      <c r="AI4311" s="2" t="str">
        <f>IF(ISNUMBER(AH4311),SUMIFS($AH$1:AH4311,$A$1:A4311,A4311,C$1:$C4311,C4311,$G$1:G4311,G4311,$E$1:E4311,E4311),"")</f>
        <v/>
      </c>
      <c r="AJ4311">
        <f t="shared" si="407"/>
        <v>6</v>
      </c>
    </row>
    <row r="4312" spans="1:36" x14ac:dyDescent="0.25">
      <c r="A4312" s="14" t="s">
        <v>84</v>
      </c>
      <c r="B4312" t="s">
        <v>80</v>
      </c>
      <c r="C4312" t="s">
        <v>79</v>
      </c>
      <c r="D4312" s="13">
        <v>42219</v>
      </c>
      <c r="E4312">
        <v>2</v>
      </c>
      <c r="F4312">
        <v>100</v>
      </c>
      <c r="G4312" s="2" t="s">
        <v>87</v>
      </c>
      <c r="H4312" s="2" t="s">
        <v>10</v>
      </c>
      <c r="I4312">
        <v>7</v>
      </c>
      <c r="J4312" s="2" t="s">
        <v>88</v>
      </c>
      <c r="K4312" s="2">
        <v>90</v>
      </c>
      <c r="L4312" s="2">
        <v>1648</v>
      </c>
      <c r="M4312" s="2">
        <f t="shared" si="402"/>
        <v>164.8</v>
      </c>
      <c r="O4312" s="2" t="str">
        <f t="shared" si="403"/>
        <v/>
      </c>
      <c r="P4312" s="2" t="str">
        <f>IF(ISNUMBER(O4312),SUMIFS(O$1:$O4312,A$1:$A4312,A4312,C$1:$C4312,C4312,G$1:$G4312,G4312,E$1:$E4312,E4312),"")</f>
        <v/>
      </c>
      <c r="U4312" t="str">
        <f t="shared" si="404"/>
        <v/>
      </c>
      <c r="AA4312">
        <v>24.2</v>
      </c>
      <c r="AB4312">
        <v>3.9E-2</v>
      </c>
      <c r="AC4312" s="2">
        <f t="shared" si="405"/>
        <v>3.9E-2</v>
      </c>
      <c r="AH4312" s="2" t="str">
        <f t="shared" si="406"/>
        <v/>
      </c>
      <c r="AI4312" s="2" t="str">
        <f>IF(ISNUMBER(AH4312),SUMIFS($AH$1:AH4312,$A$1:A4312,A4312,C$1:$C4312,C4312,$G$1:G4312,G4312,$E$1:E4312,E4312),"")</f>
        <v/>
      </c>
      <c r="AJ4312">
        <f t="shared" si="407"/>
        <v>6</v>
      </c>
    </row>
    <row r="4313" spans="1:36" x14ac:dyDescent="0.25">
      <c r="A4313" s="14" t="s">
        <v>83</v>
      </c>
      <c r="B4313" t="s">
        <v>80</v>
      </c>
      <c r="C4313" t="s">
        <v>79</v>
      </c>
      <c r="D4313" s="13">
        <v>42219</v>
      </c>
      <c r="E4313">
        <v>2</v>
      </c>
      <c r="F4313">
        <v>200</v>
      </c>
      <c r="G4313" s="2" t="s">
        <v>87</v>
      </c>
      <c r="H4313" s="2" t="s">
        <v>10</v>
      </c>
      <c r="I4313">
        <v>7</v>
      </c>
      <c r="J4313" s="2" t="s">
        <v>88</v>
      </c>
      <c r="K4313" s="2">
        <v>180</v>
      </c>
      <c r="L4313" s="2">
        <v>1648</v>
      </c>
      <c r="M4313" s="2">
        <f t="shared" si="402"/>
        <v>164.8</v>
      </c>
      <c r="O4313" s="2" t="str">
        <f t="shared" si="403"/>
        <v/>
      </c>
      <c r="P4313" s="2" t="str">
        <f>IF(ISNUMBER(O4313),SUMIFS(O$1:$O4313,A$1:$A4313,A4313,C$1:$C4313,C4313,G$1:$G4313,G4313,E$1:$E4313,E4313),"")</f>
        <v/>
      </c>
      <c r="U4313" t="str">
        <f t="shared" si="404"/>
        <v/>
      </c>
      <c r="AA4313">
        <v>19.7</v>
      </c>
      <c r="AB4313">
        <v>3.2000000000000001E-2</v>
      </c>
      <c r="AC4313" s="2">
        <f t="shared" si="405"/>
        <v>3.2000000000000001E-2</v>
      </c>
      <c r="AH4313" s="2" t="str">
        <f t="shared" si="406"/>
        <v/>
      </c>
      <c r="AI4313" s="2" t="str">
        <f>IF(ISNUMBER(AH4313),SUMIFS($AH$1:AH4313,$A$1:A4313,A4313,C$1:$C4313,C4313,$G$1:G4313,G4313,$E$1:E4313,E4313),"")</f>
        <v/>
      </c>
      <c r="AJ4313">
        <f t="shared" si="407"/>
        <v>6</v>
      </c>
    </row>
    <row r="4314" spans="1:36" x14ac:dyDescent="0.25">
      <c r="A4314" s="14" t="s">
        <v>82</v>
      </c>
      <c r="B4314" t="s">
        <v>80</v>
      </c>
      <c r="C4314" t="s">
        <v>79</v>
      </c>
      <c r="D4314" s="13">
        <v>42219</v>
      </c>
      <c r="E4314">
        <v>2</v>
      </c>
      <c r="F4314">
        <v>350</v>
      </c>
      <c r="G4314" s="2" t="s">
        <v>87</v>
      </c>
      <c r="H4314" s="2" t="s">
        <v>10</v>
      </c>
      <c r="I4314">
        <v>7</v>
      </c>
      <c r="J4314" s="2" t="s">
        <v>88</v>
      </c>
      <c r="K4314" s="2">
        <v>315</v>
      </c>
      <c r="L4314" s="2">
        <v>1704</v>
      </c>
      <c r="M4314" s="2">
        <f t="shared" si="402"/>
        <v>170.4</v>
      </c>
      <c r="O4314" s="2" t="str">
        <f t="shared" si="403"/>
        <v/>
      </c>
      <c r="P4314" s="2" t="str">
        <f>IF(ISNUMBER(O4314),SUMIFS(O$1:$O4314,A$1:$A4314,A4314,C$1:$C4314,C4314,G$1:$G4314,G4314,E$1:$E4314,E4314),"")</f>
        <v/>
      </c>
      <c r="U4314" t="str">
        <f t="shared" si="404"/>
        <v/>
      </c>
      <c r="AA4314">
        <v>29</v>
      </c>
      <c r="AB4314">
        <v>4.5999999999999999E-2</v>
      </c>
      <c r="AC4314" s="2">
        <f t="shared" si="405"/>
        <v>4.5999999999999999E-2</v>
      </c>
      <c r="AH4314" s="2" t="str">
        <f t="shared" si="406"/>
        <v/>
      </c>
      <c r="AI4314" s="2" t="str">
        <f>IF(ISNUMBER(AH4314),SUMIFS($AH$1:AH4314,$A$1:A4314,A4314,C$1:$C4314,C4314,$G$1:G4314,G4314,$E$1:E4314,E4314),"")</f>
        <v/>
      </c>
      <c r="AJ4314">
        <f t="shared" si="407"/>
        <v>6</v>
      </c>
    </row>
    <row r="4315" spans="1:36" x14ac:dyDescent="0.25">
      <c r="A4315" s="14" t="s">
        <v>81</v>
      </c>
      <c r="B4315" t="s">
        <v>80</v>
      </c>
      <c r="C4315" t="s">
        <v>79</v>
      </c>
      <c r="D4315" s="13">
        <v>42219</v>
      </c>
      <c r="E4315">
        <v>2</v>
      </c>
      <c r="F4315">
        <v>500</v>
      </c>
      <c r="G4315" s="2" t="s">
        <v>87</v>
      </c>
      <c r="H4315" s="2" t="s">
        <v>10</v>
      </c>
      <c r="I4315">
        <v>7</v>
      </c>
      <c r="J4315" s="2" t="s">
        <v>88</v>
      </c>
      <c r="K4315" s="2">
        <v>450</v>
      </c>
      <c r="L4315" s="2">
        <v>1760</v>
      </c>
      <c r="M4315" s="2">
        <f t="shared" si="402"/>
        <v>176</v>
      </c>
      <c r="O4315" s="2" t="str">
        <f t="shared" si="403"/>
        <v/>
      </c>
      <c r="P4315" s="2" t="str">
        <f>IF(ISNUMBER(O4315),SUMIFS(O$1:$O4315,A$1:$A4315,A4315,C$1:$C4315,C4315,G$1:$G4315,G4315,E$1:$E4315,E4315),"")</f>
        <v/>
      </c>
      <c r="U4315" t="str">
        <f t="shared" si="404"/>
        <v/>
      </c>
      <c r="AA4315">
        <v>31.9</v>
      </c>
      <c r="AB4315">
        <v>5.0999999999999997E-2</v>
      </c>
      <c r="AC4315" s="2">
        <f t="shared" si="405"/>
        <v>5.0999999999999997E-2</v>
      </c>
      <c r="AH4315" s="2" t="str">
        <f t="shared" si="406"/>
        <v/>
      </c>
      <c r="AI4315" s="2" t="str">
        <f>IF(ISNUMBER(AH4315),SUMIFS($AH$1:AH4315,$A$1:A4315,A4315,C$1:$C4315,C4315,$G$1:G4315,G4315,$E$1:E4315,E4315),"")</f>
        <v/>
      </c>
      <c r="AJ4315">
        <f t="shared" si="407"/>
        <v>6</v>
      </c>
    </row>
    <row r="4316" spans="1:36" x14ac:dyDescent="0.25">
      <c r="A4316" s="14" t="s">
        <v>86</v>
      </c>
      <c r="B4316" t="s">
        <v>80</v>
      </c>
      <c r="C4316" t="s">
        <v>79</v>
      </c>
      <c r="D4316" s="13">
        <v>42219</v>
      </c>
      <c r="E4316">
        <v>3</v>
      </c>
      <c r="F4316">
        <v>0</v>
      </c>
      <c r="G4316" s="2" t="s">
        <v>87</v>
      </c>
      <c r="H4316" s="2" t="s">
        <v>10</v>
      </c>
      <c r="I4316">
        <v>7</v>
      </c>
      <c r="J4316" s="2" t="s">
        <v>88</v>
      </c>
      <c r="K4316" s="2">
        <v>0</v>
      </c>
      <c r="L4316" s="2">
        <v>1312</v>
      </c>
      <c r="M4316" s="2">
        <f t="shared" si="402"/>
        <v>131.19999999999999</v>
      </c>
      <c r="O4316" s="2" t="str">
        <f t="shared" si="403"/>
        <v/>
      </c>
      <c r="P4316" s="2" t="str">
        <f>IF(ISNUMBER(O4316),SUMIFS(O$1:$O4316,A$1:$A4316,A4316,C$1:$C4316,C4316,G$1:$G4316,G4316,E$1:$E4316,E4316),"")</f>
        <v/>
      </c>
      <c r="U4316" t="str">
        <f t="shared" si="404"/>
        <v/>
      </c>
      <c r="AA4316">
        <v>16</v>
      </c>
      <c r="AB4316">
        <v>2.6000000000000002E-2</v>
      </c>
      <c r="AC4316" s="2">
        <f t="shared" si="405"/>
        <v>2.6000000000000002E-2</v>
      </c>
      <c r="AH4316" s="2" t="str">
        <f t="shared" si="406"/>
        <v/>
      </c>
      <c r="AI4316" s="2" t="str">
        <f>IF(ISNUMBER(AH4316),SUMIFS($AH$1:AH4316,$A$1:A4316,A4316,C$1:$C4316,C4316,$G$1:G4316,G4316,$E$1:E4316,E4316),"")</f>
        <v/>
      </c>
      <c r="AJ4316">
        <f t="shared" si="407"/>
        <v>6</v>
      </c>
    </row>
    <row r="4317" spans="1:36" x14ac:dyDescent="0.25">
      <c r="A4317" s="14" t="s">
        <v>85</v>
      </c>
      <c r="B4317" t="s">
        <v>80</v>
      </c>
      <c r="C4317" t="s">
        <v>79</v>
      </c>
      <c r="D4317" s="13">
        <v>42219</v>
      </c>
      <c r="E4317">
        <v>3</v>
      </c>
      <c r="F4317">
        <v>50</v>
      </c>
      <c r="G4317" s="2" t="s">
        <v>87</v>
      </c>
      <c r="H4317" s="2" t="s">
        <v>10</v>
      </c>
      <c r="I4317">
        <v>7</v>
      </c>
      <c r="J4317" s="2" t="s">
        <v>88</v>
      </c>
      <c r="K4317" s="2">
        <v>45</v>
      </c>
      <c r="L4317" s="2">
        <v>1564</v>
      </c>
      <c r="M4317" s="2">
        <f t="shared" si="402"/>
        <v>156.4</v>
      </c>
      <c r="O4317" s="2" t="str">
        <f t="shared" si="403"/>
        <v/>
      </c>
      <c r="P4317" s="2" t="str">
        <f>IF(ISNUMBER(O4317),SUMIFS(O$1:$O4317,A$1:$A4317,A4317,C$1:$C4317,C4317,G$1:$G4317,G4317,E$1:$E4317,E4317),"")</f>
        <v/>
      </c>
      <c r="U4317" t="str">
        <f t="shared" si="404"/>
        <v/>
      </c>
      <c r="AA4317">
        <v>18.600000000000001</v>
      </c>
      <c r="AB4317">
        <v>0.03</v>
      </c>
      <c r="AC4317" s="2">
        <f t="shared" si="405"/>
        <v>0.03</v>
      </c>
      <c r="AH4317" s="2" t="str">
        <f t="shared" si="406"/>
        <v/>
      </c>
      <c r="AI4317" s="2" t="str">
        <f>IF(ISNUMBER(AH4317),SUMIFS($AH$1:AH4317,$A$1:A4317,A4317,C$1:$C4317,C4317,$G$1:G4317,G4317,$E$1:E4317,E4317),"")</f>
        <v/>
      </c>
      <c r="AJ4317">
        <f t="shared" si="407"/>
        <v>6</v>
      </c>
    </row>
    <row r="4318" spans="1:36" x14ac:dyDescent="0.25">
      <c r="A4318" s="14" t="s">
        <v>84</v>
      </c>
      <c r="B4318" t="s">
        <v>80</v>
      </c>
      <c r="C4318" t="s">
        <v>79</v>
      </c>
      <c r="D4318" s="13">
        <v>42219</v>
      </c>
      <c r="E4318">
        <v>3</v>
      </c>
      <c r="F4318">
        <v>100</v>
      </c>
      <c r="G4318" s="2" t="s">
        <v>87</v>
      </c>
      <c r="H4318" s="2" t="s">
        <v>10</v>
      </c>
      <c r="I4318">
        <v>7</v>
      </c>
      <c r="J4318" s="2" t="s">
        <v>88</v>
      </c>
      <c r="K4318" s="2">
        <v>90</v>
      </c>
      <c r="L4318" s="2">
        <v>1480</v>
      </c>
      <c r="M4318" s="2">
        <f t="shared" si="402"/>
        <v>148</v>
      </c>
      <c r="O4318" s="2" t="str">
        <f t="shared" si="403"/>
        <v/>
      </c>
      <c r="P4318" s="2" t="str">
        <f>IF(ISNUMBER(O4318),SUMIFS(O$1:$O4318,A$1:$A4318,A4318,C$1:$C4318,C4318,G$1:$G4318,G4318,E$1:$E4318,E4318),"")</f>
        <v/>
      </c>
      <c r="U4318" t="str">
        <f t="shared" si="404"/>
        <v/>
      </c>
      <c r="AA4318">
        <v>23.2</v>
      </c>
      <c r="AB4318">
        <v>3.7000000000000005E-2</v>
      </c>
      <c r="AC4318" s="2">
        <f t="shared" si="405"/>
        <v>3.7000000000000005E-2</v>
      </c>
      <c r="AH4318" s="2" t="str">
        <f t="shared" si="406"/>
        <v/>
      </c>
      <c r="AI4318" s="2" t="str">
        <f>IF(ISNUMBER(AH4318),SUMIFS($AH$1:AH4318,$A$1:A4318,A4318,C$1:$C4318,C4318,$G$1:G4318,G4318,$E$1:E4318,E4318),"")</f>
        <v/>
      </c>
      <c r="AJ4318">
        <f t="shared" si="407"/>
        <v>6</v>
      </c>
    </row>
    <row r="4319" spans="1:36" x14ac:dyDescent="0.25">
      <c r="A4319" s="14" t="s">
        <v>83</v>
      </c>
      <c r="B4319" t="s">
        <v>80</v>
      </c>
      <c r="C4319" t="s">
        <v>79</v>
      </c>
      <c r="D4319" s="13">
        <v>42219</v>
      </c>
      <c r="E4319">
        <v>3</v>
      </c>
      <c r="F4319">
        <v>200</v>
      </c>
      <c r="G4319" s="2" t="s">
        <v>87</v>
      </c>
      <c r="H4319" s="2" t="s">
        <v>10</v>
      </c>
      <c r="I4319">
        <v>7</v>
      </c>
      <c r="J4319" s="2" t="s">
        <v>88</v>
      </c>
      <c r="K4319" s="2">
        <v>180</v>
      </c>
      <c r="L4319" s="2">
        <v>1732</v>
      </c>
      <c r="M4319" s="2">
        <f t="shared" si="402"/>
        <v>173.2</v>
      </c>
      <c r="O4319" s="2" t="str">
        <f t="shared" si="403"/>
        <v/>
      </c>
      <c r="P4319" s="2" t="str">
        <f>IF(ISNUMBER(O4319),SUMIFS(O$1:$O4319,A$1:$A4319,A4319,C$1:$C4319,C4319,G$1:$G4319,G4319,E$1:$E4319,E4319),"")</f>
        <v/>
      </c>
      <c r="U4319" t="str">
        <f t="shared" si="404"/>
        <v/>
      </c>
      <c r="AA4319">
        <v>20.6</v>
      </c>
      <c r="AB4319">
        <v>3.3000000000000002E-2</v>
      </c>
      <c r="AC4319" s="2">
        <f t="shared" si="405"/>
        <v>3.3000000000000002E-2</v>
      </c>
      <c r="AH4319" s="2" t="str">
        <f t="shared" si="406"/>
        <v/>
      </c>
      <c r="AI4319" s="2" t="str">
        <f>IF(ISNUMBER(AH4319),SUMIFS($AH$1:AH4319,$A$1:A4319,A4319,C$1:$C4319,C4319,$G$1:G4319,G4319,$E$1:E4319,E4319),"")</f>
        <v/>
      </c>
      <c r="AJ4319">
        <f t="shared" si="407"/>
        <v>6</v>
      </c>
    </row>
    <row r="4320" spans="1:36" x14ac:dyDescent="0.25">
      <c r="A4320" s="14" t="s">
        <v>82</v>
      </c>
      <c r="B4320" t="s">
        <v>80</v>
      </c>
      <c r="C4320" t="s">
        <v>79</v>
      </c>
      <c r="D4320" s="13">
        <v>42219</v>
      </c>
      <c r="E4320">
        <v>3</v>
      </c>
      <c r="F4320">
        <v>350</v>
      </c>
      <c r="G4320" s="2" t="s">
        <v>87</v>
      </c>
      <c r="H4320" s="2" t="s">
        <v>10</v>
      </c>
      <c r="I4320">
        <v>7</v>
      </c>
      <c r="J4320" s="2" t="s">
        <v>88</v>
      </c>
      <c r="K4320" s="2">
        <v>315</v>
      </c>
      <c r="L4320" s="2">
        <v>1788</v>
      </c>
      <c r="M4320" s="2">
        <f t="shared" si="402"/>
        <v>178.8</v>
      </c>
      <c r="O4320" s="2" t="str">
        <f t="shared" si="403"/>
        <v/>
      </c>
      <c r="P4320" s="2" t="str">
        <f>IF(ISNUMBER(O4320),SUMIFS(O$1:$O4320,A$1:$A4320,A4320,C$1:$C4320,C4320,G$1:$G4320,G4320,E$1:$E4320,E4320),"")</f>
        <v/>
      </c>
      <c r="U4320" t="str">
        <f t="shared" si="404"/>
        <v/>
      </c>
      <c r="AA4320">
        <v>29.9</v>
      </c>
      <c r="AB4320">
        <v>4.8000000000000001E-2</v>
      </c>
      <c r="AC4320" s="2">
        <f t="shared" si="405"/>
        <v>4.8000000000000001E-2</v>
      </c>
      <c r="AH4320" s="2" t="str">
        <f t="shared" si="406"/>
        <v/>
      </c>
      <c r="AI4320" s="2" t="str">
        <f>IF(ISNUMBER(AH4320),SUMIFS($AH$1:AH4320,$A$1:A4320,A4320,C$1:$C4320,C4320,$G$1:G4320,G4320,$E$1:E4320,E4320),"")</f>
        <v/>
      </c>
      <c r="AJ4320">
        <f t="shared" si="407"/>
        <v>6</v>
      </c>
    </row>
    <row r="4321" spans="1:36" x14ac:dyDescent="0.25">
      <c r="A4321" s="14" t="s">
        <v>81</v>
      </c>
      <c r="B4321" t="s">
        <v>80</v>
      </c>
      <c r="C4321" t="s">
        <v>79</v>
      </c>
      <c r="D4321" s="13">
        <v>42219</v>
      </c>
      <c r="E4321">
        <v>3</v>
      </c>
      <c r="F4321">
        <v>500</v>
      </c>
      <c r="G4321" s="2" t="s">
        <v>87</v>
      </c>
      <c r="H4321" s="2" t="s">
        <v>10</v>
      </c>
      <c r="I4321">
        <v>7</v>
      </c>
      <c r="J4321" s="2" t="s">
        <v>88</v>
      </c>
      <c r="K4321" s="2">
        <v>450</v>
      </c>
      <c r="L4321" s="2">
        <v>1732</v>
      </c>
      <c r="M4321" s="2">
        <f t="shared" si="402"/>
        <v>173.2</v>
      </c>
      <c r="O4321" s="2" t="str">
        <f t="shared" si="403"/>
        <v/>
      </c>
      <c r="P4321" s="2" t="str">
        <f>IF(ISNUMBER(O4321),SUMIFS(O$1:$O4321,A$1:$A4321,A4321,C$1:$C4321,C4321,G$1:$G4321,G4321,E$1:$E4321,E4321),"")</f>
        <v/>
      </c>
      <c r="U4321" t="str">
        <f t="shared" si="404"/>
        <v/>
      </c>
      <c r="AA4321">
        <v>31.6</v>
      </c>
      <c r="AB4321">
        <v>0.05</v>
      </c>
      <c r="AC4321" s="2">
        <f t="shared" si="405"/>
        <v>0.05</v>
      </c>
      <c r="AH4321" s="2" t="str">
        <f t="shared" si="406"/>
        <v/>
      </c>
      <c r="AI4321" s="2" t="str">
        <f>IF(ISNUMBER(AH4321),SUMIFS($AH$1:AH4321,$A$1:A4321,A4321,C$1:$C4321,C4321,$G$1:G4321,G4321,$E$1:E4321,E4321),"")</f>
        <v/>
      </c>
      <c r="AJ4321">
        <f t="shared" si="407"/>
        <v>6</v>
      </c>
    </row>
    <row r="4322" spans="1:36" x14ac:dyDescent="0.25">
      <c r="A4322" s="14" t="s">
        <v>86</v>
      </c>
      <c r="B4322" t="s">
        <v>80</v>
      </c>
      <c r="C4322" t="s">
        <v>79</v>
      </c>
      <c r="D4322" s="13">
        <v>42233</v>
      </c>
      <c r="E4322">
        <v>1</v>
      </c>
      <c r="F4322">
        <v>0</v>
      </c>
      <c r="G4322" s="2" t="s">
        <v>87</v>
      </c>
      <c r="H4322" s="2" t="s">
        <v>10</v>
      </c>
      <c r="I4322">
        <v>7</v>
      </c>
      <c r="J4322" s="2" t="s">
        <v>88</v>
      </c>
      <c r="K4322" s="2">
        <v>0</v>
      </c>
      <c r="L4322" s="2">
        <v>1452</v>
      </c>
      <c r="M4322" s="2">
        <f t="shared" si="402"/>
        <v>145.19999999999999</v>
      </c>
      <c r="O4322" s="2" t="str">
        <f t="shared" si="403"/>
        <v/>
      </c>
      <c r="P4322" s="2" t="str">
        <f>IF(ISNUMBER(O4322),SUMIFS(O$1:$O4322,A$1:$A4322,A4322,C$1:$C4322,C4322,G$1:$G4322,G4322,E$1:$E4322,E4322),"")</f>
        <v/>
      </c>
      <c r="U4322" t="str">
        <f t="shared" si="404"/>
        <v/>
      </c>
      <c r="AA4322">
        <v>16.600000000000001</v>
      </c>
      <c r="AB4322">
        <v>2.7000000000000003E-2</v>
      </c>
      <c r="AC4322" s="2">
        <f t="shared" si="405"/>
        <v>2.7000000000000003E-2</v>
      </c>
      <c r="AH4322" s="2" t="str">
        <f t="shared" si="406"/>
        <v/>
      </c>
      <c r="AI4322" s="2" t="str">
        <f>IF(ISNUMBER(AH4322),SUMIFS($AH$1:AH4322,$A$1:A4322,A4322,C$1:$C4322,C4322,$G$1:G4322,G4322,$E$1:E4322,E4322),"")</f>
        <v/>
      </c>
      <c r="AJ4322">
        <f t="shared" si="407"/>
        <v>6</v>
      </c>
    </row>
    <row r="4323" spans="1:36" x14ac:dyDescent="0.25">
      <c r="A4323" s="14" t="s">
        <v>85</v>
      </c>
      <c r="B4323" t="s">
        <v>80</v>
      </c>
      <c r="C4323" t="s">
        <v>79</v>
      </c>
      <c r="D4323" s="13">
        <v>42233</v>
      </c>
      <c r="E4323">
        <v>1</v>
      </c>
      <c r="F4323">
        <v>50</v>
      </c>
      <c r="G4323" s="2" t="s">
        <v>87</v>
      </c>
      <c r="H4323" s="2" t="s">
        <v>10</v>
      </c>
      <c r="I4323">
        <v>7</v>
      </c>
      <c r="J4323" s="2" t="s">
        <v>88</v>
      </c>
      <c r="K4323" s="2">
        <v>45</v>
      </c>
      <c r="L4323" s="2">
        <v>1424</v>
      </c>
      <c r="M4323" s="2">
        <f t="shared" si="402"/>
        <v>142.4</v>
      </c>
      <c r="O4323" s="2" t="str">
        <f t="shared" si="403"/>
        <v/>
      </c>
      <c r="P4323" s="2" t="str">
        <f>IF(ISNUMBER(O4323),SUMIFS(O$1:$O4323,A$1:$A4323,A4323,C$1:$C4323,C4323,G$1:$G4323,G4323,E$1:$E4323,E4323),"")</f>
        <v/>
      </c>
      <c r="U4323" t="str">
        <f t="shared" si="404"/>
        <v/>
      </c>
      <c r="AA4323">
        <v>18.7</v>
      </c>
      <c r="AB4323">
        <v>0.03</v>
      </c>
      <c r="AC4323" s="2">
        <f t="shared" si="405"/>
        <v>0.03</v>
      </c>
      <c r="AH4323" s="2" t="str">
        <f t="shared" si="406"/>
        <v/>
      </c>
      <c r="AI4323" s="2" t="str">
        <f>IF(ISNUMBER(AH4323),SUMIFS($AH$1:AH4323,$A$1:A4323,A4323,C$1:$C4323,C4323,$G$1:G4323,G4323,$E$1:E4323,E4323),"")</f>
        <v/>
      </c>
      <c r="AJ4323">
        <f t="shared" si="407"/>
        <v>6</v>
      </c>
    </row>
    <row r="4324" spans="1:36" x14ac:dyDescent="0.25">
      <c r="A4324" s="14" t="s">
        <v>84</v>
      </c>
      <c r="B4324" t="s">
        <v>80</v>
      </c>
      <c r="C4324" t="s">
        <v>79</v>
      </c>
      <c r="D4324" s="13">
        <v>42233</v>
      </c>
      <c r="E4324">
        <v>1</v>
      </c>
      <c r="F4324">
        <v>100</v>
      </c>
      <c r="G4324" s="2" t="s">
        <v>87</v>
      </c>
      <c r="H4324" s="2" t="s">
        <v>10</v>
      </c>
      <c r="I4324">
        <v>7</v>
      </c>
      <c r="J4324" s="2" t="s">
        <v>88</v>
      </c>
      <c r="K4324" s="2">
        <v>90</v>
      </c>
      <c r="L4324" s="2">
        <v>1508</v>
      </c>
      <c r="M4324" s="2">
        <f t="shared" si="402"/>
        <v>150.80000000000001</v>
      </c>
      <c r="O4324" s="2" t="str">
        <f t="shared" si="403"/>
        <v/>
      </c>
      <c r="P4324" s="2" t="str">
        <f>IF(ISNUMBER(O4324),SUMIFS(O$1:$O4324,A$1:$A4324,A4324,C$1:$C4324,C4324,G$1:$G4324,G4324,E$1:$E4324,E4324),"")</f>
        <v/>
      </c>
      <c r="U4324" t="str">
        <f t="shared" si="404"/>
        <v/>
      </c>
      <c r="AA4324">
        <v>18.899999999999999</v>
      </c>
      <c r="AB4324">
        <v>0.03</v>
      </c>
      <c r="AC4324" s="2">
        <f t="shared" si="405"/>
        <v>0.03</v>
      </c>
      <c r="AH4324" s="2" t="str">
        <f t="shared" si="406"/>
        <v/>
      </c>
      <c r="AI4324" s="2" t="str">
        <f>IF(ISNUMBER(AH4324),SUMIFS($AH$1:AH4324,$A$1:A4324,A4324,C$1:$C4324,C4324,$G$1:G4324,G4324,$E$1:E4324,E4324),"")</f>
        <v/>
      </c>
      <c r="AJ4324">
        <f t="shared" si="407"/>
        <v>6</v>
      </c>
    </row>
    <row r="4325" spans="1:36" x14ac:dyDescent="0.25">
      <c r="A4325" s="14" t="s">
        <v>83</v>
      </c>
      <c r="B4325" t="s">
        <v>80</v>
      </c>
      <c r="C4325" t="s">
        <v>79</v>
      </c>
      <c r="D4325" s="13">
        <v>42233</v>
      </c>
      <c r="E4325">
        <v>1</v>
      </c>
      <c r="F4325">
        <v>200</v>
      </c>
      <c r="G4325" s="2" t="s">
        <v>87</v>
      </c>
      <c r="H4325" s="2" t="s">
        <v>10</v>
      </c>
      <c r="I4325">
        <v>7</v>
      </c>
      <c r="J4325" s="2" t="s">
        <v>88</v>
      </c>
      <c r="K4325" s="2">
        <v>180</v>
      </c>
      <c r="L4325" s="2">
        <v>1620</v>
      </c>
      <c r="M4325" s="2">
        <f t="shared" si="402"/>
        <v>162</v>
      </c>
      <c r="O4325" s="2" t="str">
        <f t="shared" si="403"/>
        <v/>
      </c>
      <c r="P4325" s="2" t="str">
        <f>IF(ISNUMBER(O4325),SUMIFS(O$1:$O4325,A$1:$A4325,A4325,C$1:$C4325,C4325,G$1:$G4325,G4325,E$1:$E4325,E4325),"")</f>
        <v/>
      </c>
      <c r="U4325" t="str">
        <f t="shared" si="404"/>
        <v/>
      </c>
      <c r="AA4325">
        <v>23.3</v>
      </c>
      <c r="AB4325">
        <v>3.7000000000000005E-2</v>
      </c>
      <c r="AC4325" s="2">
        <f t="shared" si="405"/>
        <v>3.7000000000000005E-2</v>
      </c>
      <c r="AH4325" s="2" t="str">
        <f t="shared" si="406"/>
        <v/>
      </c>
      <c r="AI4325" s="2" t="str">
        <f>IF(ISNUMBER(AH4325),SUMIFS($AH$1:AH4325,$A$1:A4325,A4325,C$1:$C4325,C4325,$G$1:G4325,G4325,$E$1:E4325,E4325),"")</f>
        <v/>
      </c>
      <c r="AJ4325">
        <f t="shared" si="407"/>
        <v>6</v>
      </c>
    </row>
    <row r="4326" spans="1:36" x14ac:dyDescent="0.25">
      <c r="A4326" s="14" t="s">
        <v>82</v>
      </c>
      <c r="B4326" t="s">
        <v>80</v>
      </c>
      <c r="C4326" t="s">
        <v>79</v>
      </c>
      <c r="D4326" s="13">
        <v>42233</v>
      </c>
      <c r="E4326">
        <v>1</v>
      </c>
      <c r="F4326">
        <v>350</v>
      </c>
      <c r="G4326" s="2" t="s">
        <v>87</v>
      </c>
      <c r="H4326" s="2" t="s">
        <v>10</v>
      </c>
      <c r="I4326">
        <v>7</v>
      </c>
      <c r="J4326" s="2" t="s">
        <v>88</v>
      </c>
      <c r="K4326" s="2">
        <v>315</v>
      </c>
      <c r="L4326" s="2">
        <v>2012</v>
      </c>
      <c r="M4326" s="2">
        <f t="shared" si="402"/>
        <v>201.2</v>
      </c>
      <c r="O4326" s="2" t="str">
        <f t="shared" si="403"/>
        <v/>
      </c>
      <c r="P4326" s="2" t="str">
        <f>IF(ISNUMBER(O4326),SUMIFS(O$1:$O4326,A$1:$A4326,A4326,C$1:$C4326,C4326,G$1:$G4326,G4326,E$1:$E4326,E4326),"")</f>
        <v/>
      </c>
      <c r="U4326" t="str">
        <f t="shared" si="404"/>
        <v/>
      </c>
      <c r="AA4326">
        <v>30.4</v>
      </c>
      <c r="AB4326">
        <v>4.9000000000000002E-2</v>
      </c>
      <c r="AC4326" s="2">
        <f t="shared" si="405"/>
        <v>4.9000000000000002E-2</v>
      </c>
      <c r="AH4326" s="2" t="str">
        <f t="shared" si="406"/>
        <v/>
      </c>
      <c r="AI4326" s="2" t="str">
        <f>IF(ISNUMBER(AH4326),SUMIFS($AH$1:AH4326,$A$1:A4326,A4326,C$1:$C4326,C4326,$G$1:G4326,G4326,$E$1:E4326,E4326),"")</f>
        <v/>
      </c>
      <c r="AJ4326">
        <f t="shared" si="407"/>
        <v>6</v>
      </c>
    </row>
    <row r="4327" spans="1:36" x14ac:dyDescent="0.25">
      <c r="A4327" s="14" t="s">
        <v>81</v>
      </c>
      <c r="B4327" t="s">
        <v>80</v>
      </c>
      <c r="C4327" t="s">
        <v>79</v>
      </c>
      <c r="D4327" s="13">
        <v>42233</v>
      </c>
      <c r="E4327">
        <v>1</v>
      </c>
      <c r="F4327">
        <v>500</v>
      </c>
      <c r="G4327" s="2" t="s">
        <v>87</v>
      </c>
      <c r="H4327" s="2" t="s">
        <v>10</v>
      </c>
      <c r="I4327">
        <v>7</v>
      </c>
      <c r="J4327" s="2" t="s">
        <v>88</v>
      </c>
      <c r="K4327" s="2">
        <v>450</v>
      </c>
      <c r="L4327" s="2">
        <v>2012</v>
      </c>
      <c r="M4327" s="2">
        <f t="shared" si="402"/>
        <v>201.2</v>
      </c>
      <c r="O4327" s="2" t="str">
        <f t="shared" si="403"/>
        <v/>
      </c>
      <c r="P4327" s="2" t="str">
        <f>IF(ISNUMBER(O4327),SUMIFS(O$1:$O4327,A$1:$A4327,A4327,C$1:$C4327,C4327,G$1:$G4327,G4327,E$1:$E4327,E4327),"")</f>
        <v/>
      </c>
      <c r="U4327" t="str">
        <f t="shared" si="404"/>
        <v/>
      </c>
      <c r="AA4327">
        <v>24.2</v>
      </c>
      <c r="AB4327">
        <v>3.9E-2</v>
      </c>
      <c r="AC4327" s="2">
        <f t="shared" si="405"/>
        <v>3.9E-2</v>
      </c>
      <c r="AH4327" s="2" t="str">
        <f t="shared" si="406"/>
        <v/>
      </c>
      <c r="AI4327" s="2" t="str">
        <f>IF(ISNUMBER(AH4327),SUMIFS($AH$1:AH4327,$A$1:A4327,A4327,C$1:$C4327,C4327,$G$1:G4327,G4327,$E$1:E4327,E4327),"")</f>
        <v/>
      </c>
      <c r="AJ4327">
        <f t="shared" si="407"/>
        <v>6</v>
      </c>
    </row>
    <row r="4328" spans="1:36" x14ac:dyDescent="0.25">
      <c r="A4328" s="14" t="s">
        <v>86</v>
      </c>
      <c r="B4328" t="s">
        <v>80</v>
      </c>
      <c r="C4328" t="s">
        <v>79</v>
      </c>
      <c r="D4328" s="13">
        <v>42233</v>
      </c>
      <c r="E4328">
        <v>2</v>
      </c>
      <c r="F4328">
        <v>0</v>
      </c>
      <c r="G4328" s="2" t="s">
        <v>87</v>
      </c>
      <c r="H4328" s="2" t="s">
        <v>10</v>
      </c>
      <c r="I4328">
        <v>7</v>
      </c>
      <c r="J4328" s="2" t="s">
        <v>88</v>
      </c>
      <c r="K4328" s="2">
        <v>0</v>
      </c>
      <c r="L4328" s="2">
        <v>1368</v>
      </c>
      <c r="M4328" s="2">
        <f t="shared" si="402"/>
        <v>136.80000000000001</v>
      </c>
      <c r="O4328" s="2" t="str">
        <f t="shared" si="403"/>
        <v/>
      </c>
      <c r="P4328" s="2" t="str">
        <f>IF(ISNUMBER(O4328),SUMIFS(O$1:$O4328,A$1:$A4328,A4328,C$1:$C4328,C4328,G$1:$G4328,G4328,E$1:$E4328,E4328),"")</f>
        <v/>
      </c>
      <c r="U4328" t="str">
        <f t="shared" si="404"/>
        <v/>
      </c>
      <c r="AA4328">
        <v>16.8</v>
      </c>
      <c r="AB4328">
        <v>2.7000000000000003E-2</v>
      </c>
      <c r="AC4328" s="2">
        <f t="shared" si="405"/>
        <v>2.7000000000000003E-2</v>
      </c>
      <c r="AH4328" s="2" t="str">
        <f t="shared" si="406"/>
        <v/>
      </c>
      <c r="AI4328" s="2" t="str">
        <f>IF(ISNUMBER(AH4328),SUMIFS($AH$1:AH4328,$A$1:A4328,A4328,C$1:$C4328,C4328,$G$1:G4328,G4328,$E$1:E4328,E4328),"")</f>
        <v/>
      </c>
      <c r="AJ4328">
        <f t="shared" si="407"/>
        <v>6</v>
      </c>
    </row>
    <row r="4329" spans="1:36" x14ac:dyDescent="0.25">
      <c r="A4329" s="14" t="s">
        <v>85</v>
      </c>
      <c r="B4329" t="s">
        <v>80</v>
      </c>
      <c r="C4329" t="s">
        <v>79</v>
      </c>
      <c r="D4329" s="13">
        <v>42233</v>
      </c>
      <c r="E4329">
        <v>2</v>
      </c>
      <c r="F4329">
        <v>50</v>
      </c>
      <c r="G4329" s="2" t="s">
        <v>87</v>
      </c>
      <c r="H4329" s="2" t="s">
        <v>10</v>
      </c>
      <c r="I4329">
        <v>7</v>
      </c>
      <c r="J4329" s="2" t="s">
        <v>88</v>
      </c>
      <c r="K4329" s="2">
        <v>45</v>
      </c>
      <c r="L4329" s="2">
        <v>1508</v>
      </c>
      <c r="M4329" s="2">
        <f t="shared" si="402"/>
        <v>150.80000000000001</v>
      </c>
      <c r="O4329" s="2" t="str">
        <f t="shared" si="403"/>
        <v/>
      </c>
      <c r="P4329" s="2" t="str">
        <f>IF(ISNUMBER(O4329),SUMIFS(O$1:$O4329,A$1:$A4329,A4329,C$1:$C4329,C4329,G$1:$G4329,G4329,E$1:$E4329,E4329),"")</f>
        <v/>
      </c>
      <c r="U4329" t="str">
        <f t="shared" si="404"/>
        <v/>
      </c>
      <c r="AA4329">
        <v>15.7</v>
      </c>
      <c r="AB4329">
        <v>2.5000000000000001E-2</v>
      </c>
      <c r="AC4329" s="2">
        <f t="shared" si="405"/>
        <v>2.5000000000000001E-2</v>
      </c>
      <c r="AH4329" s="2" t="str">
        <f t="shared" si="406"/>
        <v/>
      </c>
      <c r="AI4329" s="2" t="str">
        <f>IF(ISNUMBER(AH4329),SUMIFS($AH$1:AH4329,$A$1:A4329,A4329,C$1:$C4329,C4329,$G$1:G4329,G4329,$E$1:E4329,E4329),"")</f>
        <v/>
      </c>
      <c r="AJ4329">
        <f t="shared" si="407"/>
        <v>6</v>
      </c>
    </row>
    <row r="4330" spans="1:36" x14ac:dyDescent="0.25">
      <c r="A4330" s="14" t="s">
        <v>84</v>
      </c>
      <c r="B4330" t="s">
        <v>80</v>
      </c>
      <c r="C4330" t="s">
        <v>79</v>
      </c>
      <c r="D4330" s="13">
        <v>42233</v>
      </c>
      <c r="E4330">
        <v>2</v>
      </c>
      <c r="F4330">
        <v>100</v>
      </c>
      <c r="G4330" s="2" t="s">
        <v>87</v>
      </c>
      <c r="H4330" s="2" t="s">
        <v>10</v>
      </c>
      <c r="I4330">
        <v>7</v>
      </c>
      <c r="J4330" s="2" t="s">
        <v>88</v>
      </c>
      <c r="K4330" s="2">
        <v>90</v>
      </c>
      <c r="L4330" s="2">
        <v>1592</v>
      </c>
      <c r="M4330" s="2">
        <f t="shared" si="402"/>
        <v>159.19999999999999</v>
      </c>
      <c r="O4330" s="2" t="str">
        <f t="shared" si="403"/>
        <v/>
      </c>
      <c r="P4330" s="2" t="str">
        <f>IF(ISNUMBER(O4330),SUMIFS(O$1:$O4330,A$1:$A4330,A4330,C$1:$C4330,C4330,G$1:$G4330,G4330,E$1:$E4330,E4330),"")</f>
        <v/>
      </c>
      <c r="U4330" t="str">
        <f t="shared" si="404"/>
        <v/>
      </c>
      <c r="AA4330">
        <v>20.3</v>
      </c>
      <c r="AB4330">
        <v>3.3000000000000002E-2</v>
      </c>
      <c r="AC4330" s="2">
        <f t="shared" si="405"/>
        <v>3.3000000000000002E-2</v>
      </c>
      <c r="AH4330" s="2" t="str">
        <f t="shared" si="406"/>
        <v/>
      </c>
      <c r="AI4330" s="2" t="str">
        <f>IF(ISNUMBER(AH4330),SUMIFS($AH$1:AH4330,$A$1:A4330,A4330,C$1:$C4330,C4330,$G$1:G4330,G4330,$E$1:E4330,E4330),"")</f>
        <v/>
      </c>
      <c r="AJ4330">
        <f t="shared" si="407"/>
        <v>6</v>
      </c>
    </row>
    <row r="4331" spans="1:36" x14ac:dyDescent="0.25">
      <c r="A4331" s="14" t="s">
        <v>83</v>
      </c>
      <c r="B4331" t="s">
        <v>80</v>
      </c>
      <c r="C4331" t="s">
        <v>79</v>
      </c>
      <c r="D4331" s="13">
        <v>42233</v>
      </c>
      <c r="E4331">
        <v>2</v>
      </c>
      <c r="F4331">
        <v>200</v>
      </c>
      <c r="G4331" s="2" t="s">
        <v>87</v>
      </c>
      <c r="H4331" s="2" t="s">
        <v>10</v>
      </c>
      <c r="I4331">
        <v>7</v>
      </c>
      <c r="J4331" s="2" t="s">
        <v>88</v>
      </c>
      <c r="K4331" s="2">
        <v>180</v>
      </c>
      <c r="L4331" s="2">
        <v>1676</v>
      </c>
      <c r="M4331" s="2">
        <f t="shared" si="402"/>
        <v>167.6</v>
      </c>
      <c r="O4331" s="2" t="str">
        <f t="shared" si="403"/>
        <v/>
      </c>
      <c r="P4331" s="2" t="str">
        <f>IF(ISNUMBER(O4331),SUMIFS(O$1:$O4331,A$1:$A4331,A4331,C$1:$C4331,C4331,G$1:$G4331,G4331,E$1:$E4331,E4331),"")</f>
        <v/>
      </c>
      <c r="U4331" t="str">
        <f t="shared" si="404"/>
        <v/>
      </c>
      <c r="AA4331">
        <v>19</v>
      </c>
      <c r="AB4331">
        <v>0.03</v>
      </c>
      <c r="AC4331" s="2">
        <f t="shared" si="405"/>
        <v>0.03</v>
      </c>
      <c r="AH4331" s="2" t="str">
        <f t="shared" si="406"/>
        <v/>
      </c>
      <c r="AI4331" s="2" t="str">
        <f>IF(ISNUMBER(AH4331),SUMIFS($AH$1:AH4331,$A$1:A4331,A4331,C$1:$C4331,C4331,$G$1:G4331,G4331,$E$1:E4331,E4331),"")</f>
        <v/>
      </c>
      <c r="AJ4331">
        <f t="shared" si="407"/>
        <v>6</v>
      </c>
    </row>
    <row r="4332" spans="1:36" x14ac:dyDescent="0.25">
      <c r="A4332" s="14" t="s">
        <v>82</v>
      </c>
      <c r="B4332" t="s">
        <v>80</v>
      </c>
      <c r="C4332" t="s">
        <v>79</v>
      </c>
      <c r="D4332" s="13">
        <v>42233</v>
      </c>
      <c r="E4332">
        <v>2</v>
      </c>
      <c r="F4332">
        <v>350</v>
      </c>
      <c r="G4332" s="2" t="s">
        <v>87</v>
      </c>
      <c r="H4332" s="2" t="s">
        <v>10</v>
      </c>
      <c r="I4332">
        <v>7</v>
      </c>
      <c r="J4332" s="2" t="s">
        <v>88</v>
      </c>
      <c r="K4332" s="2">
        <v>315</v>
      </c>
      <c r="L4332" s="2">
        <v>1788</v>
      </c>
      <c r="M4332" s="2">
        <f t="shared" si="402"/>
        <v>178.8</v>
      </c>
      <c r="O4332" s="2" t="str">
        <f t="shared" si="403"/>
        <v/>
      </c>
      <c r="P4332" s="2" t="str">
        <f>IF(ISNUMBER(O4332),SUMIFS(O$1:$O4332,A$1:$A4332,A4332,C$1:$C4332,C4332,G$1:$G4332,G4332,E$1:$E4332,E4332),"")</f>
        <v/>
      </c>
      <c r="U4332" t="str">
        <f t="shared" si="404"/>
        <v/>
      </c>
      <c r="AA4332">
        <v>25.3</v>
      </c>
      <c r="AB4332">
        <v>4.0999999999999995E-2</v>
      </c>
      <c r="AC4332" s="2">
        <f t="shared" si="405"/>
        <v>4.0999999999999995E-2</v>
      </c>
      <c r="AH4332" s="2" t="str">
        <f t="shared" si="406"/>
        <v/>
      </c>
      <c r="AI4332" s="2" t="str">
        <f>IF(ISNUMBER(AH4332),SUMIFS($AH$1:AH4332,$A$1:A4332,A4332,C$1:$C4332,C4332,$G$1:G4332,G4332,$E$1:E4332,E4332),"")</f>
        <v/>
      </c>
      <c r="AJ4332">
        <f t="shared" si="407"/>
        <v>6</v>
      </c>
    </row>
    <row r="4333" spans="1:36" x14ac:dyDescent="0.25">
      <c r="A4333" s="14" t="s">
        <v>81</v>
      </c>
      <c r="B4333" t="s">
        <v>80</v>
      </c>
      <c r="C4333" t="s">
        <v>79</v>
      </c>
      <c r="D4333" s="13">
        <v>42233</v>
      </c>
      <c r="E4333">
        <v>2</v>
      </c>
      <c r="F4333">
        <v>500</v>
      </c>
      <c r="G4333" s="2" t="s">
        <v>87</v>
      </c>
      <c r="H4333" s="2" t="s">
        <v>10</v>
      </c>
      <c r="I4333">
        <v>7</v>
      </c>
      <c r="J4333" s="2" t="s">
        <v>88</v>
      </c>
      <c r="K4333" s="2">
        <v>450</v>
      </c>
      <c r="L4333" s="2">
        <v>2040</v>
      </c>
      <c r="M4333" s="2">
        <f t="shared" si="402"/>
        <v>204</v>
      </c>
      <c r="O4333" s="2" t="str">
        <f t="shared" si="403"/>
        <v/>
      </c>
      <c r="P4333" s="2" t="str">
        <f>IF(ISNUMBER(O4333),SUMIFS(O$1:$O4333,A$1:$A4333,A4333,C$1:$C4333,C4333,G$1:$G4333,G4333,E$1:$E4333,E4333),"")</f>
        <v/>
      </c>
      <c r="U4333" t="str">
        <f t="shared" si="404"/>
        <v/>
      </c>
      <c r="AA4333">
        <v>30.5</v>
      </c>
      <c r="AB4333">
        <v>4.9000000000000002E-2</v>
      </c>
      <c r="AC4333" s="2">
        <f t="shared" si="405"/>
        <v>4.9000000000000002E-2</v>
      </c>
      <c r="AH4333" s="2" t="str">
        <f t="shared" si="406"/>
        <v/>
      </c>
      <c r="AI4333" s="2" t="str">
        <f>IF(ISNUMBER(AH4333),SUMIFS($AH$1:AH4333,$A$1:A4333,A4333,C$1:$C4333,C4333,$G$1:G4333,G4333,$E$1:E4333,E4333),"")</f>
        <v/>
      </c>
      <c r="AJ4333">
        <f t="shared" si="407"/>
        <v>6</v>
      </c>
    </row>
    <row r="4334" spans="1:36" x14ac:dyDescent="0.25">
      <c r="A4334" s="14" t="s">
        <v>86</v>
      </c>
      <c r="B4334" t="s">
        <v>80</v>
      </c>
      <c r="C4334" t="s">
        <v>79</v>
      </c>
      <c r="D4334" s="13">
        <v>42233</v>
      </c>
      <c r="E4334">
        <v>3</v>
      </c>
      <c r="F4334">
        <v>0</v>
      </c>
      <c r="G4334" s="2" t="s">
        <v>87</v>
      </c>
      <c r="H4334" s="2" t="s">
        <v>10</v>
      </c>
      <c r="I4334">
        <v>7</v>
      </c>
      <c r="J4334" s="2" t="s">
        <v>88</v>
      </c>
      <c r="K4334" s="2">
        <v>0</v>
      </c>
      <c r="L4334" s="2">
        <v>1312</v>
      </c>
      <c r="M4334" s="2">
        <f t="shared" si="402"/>
        <v>131.19999999999999</v>
      </c>
      <c r="O4334" s="2" t="str">
        <f t="shared" si="403"/>
        <v/>
      </c>
      <c r="P4334" s="2" t="str">
        <f>IF(ISNUMBER(O4334),SUMIFS(O$1:$O4334,A$1:$A4334,A4334,C$1:$C4334,C4334,G$1:$G4334,G4334,E$1:$E4334,E4334),"")</f>
        <v/>
      </c>
      <c r="U4334" t="str">
        <f t="shared" si="404"/>
        <v/>
      </c>
      <c r="AA4334">
        <v>19.600000000000001</v>
      </c>
      <c r="AB4334">
        <v>3.1E-2</v>
      </c>
      <c r="AC4334" s="2">
        <f t="shared" si="405"/>
        <v>3.1E-2</v>
      </c>
      <c r="AH4334" s="2" t="str">
        <f t="shared" si="406"/>
        <v/>
      </c>
      <c r="AI4334" s="2" t="str">
        <f>IF(ISNUMBER(AH4334),SUMIFS($AH$1:AH4334,$A$1:A4334,A4334,C$1:$C4334,C4334,$G$1:G4334,G4334,$E$1:E4334,E4334),"")</f>
        <v/>
      </c>
      <c r="AJ4334">
        <f t="shared" si="407"/>
        <v>6</v>
      </c>
    </row>
    <row r="4335" spans="1:36" x14ac:dyDescent="0.25">
      <c r="A4335" s="14" t="s">
        <v>85</v>
      </c>
      <c r="B4335" t="s">
        <v>80</v>
      </c>
      <c r="C4335" t="s">
        <v>79</v>
      </c>
      <c r="D4335" s="13">
        <v>42233</v>
      </c>
      <c r="E4335">
        <v>3</v>
      </c>
      <c r="F4335">
        <v>50</v>
      </c>
      <c r="G4335" s="2" t="s">
        <v>87</v>
      </c>
      <c r="H4335" s="2" t="s">
        <v>10</v>
      </c>
      <c r="I4335">
        <v>7</v>
      </c>
      <c r="J4335" s="2" t="s">
        <v>88</v>
      </c>
      <c r="K4335" s="2">
        <v>45</v>
      </c>
      <c r="L4335" s="2">
        <v>1508</v>
      </c>
      <c r="M4335" s="2">
        <f t="shared" si="402"/>
        <v>150.80000000000001</v>
      </c>
      <c r="O4335" s="2" t="str">
        <f t="shared" si="403"/>
        <v/>
      </c>
      <c r="P4335" s="2" t="str">
        <f>IF(ISNUMBER(O4335),SUMIFS(O$1:$O4335,A$1:$A4335,A4335,C$1:$C4335,C4335,G$1:$G4335,G4335,E$1:$E4335,E4335),"")</f>
        <v/>
      </c>
      <c r="U4335" t="str">
        <f t="shared" si="404"/>
        <v/>
      </c>
      <c r="AA4335">
        <v>21.2</v>
      </c>
      <c r="AB4335">
        <v>3.4000000000000002E-2</v>
      </c>
      <c r="AC4335" s="2">
        <f t="shared" si="405"/>
        <v>3.4000000000000002E-2</v>
      </c>
      <c r="AH4335" s="2" t="str">
        <f t="shared" si="406"/>
        <v/>
      </c>
      <c r="AI4335" s="2" t="str">
        <f>IF(ISNUMBER(AH4335),SUMIFS($AH$1:AH4335,$A$1:A4335,A4335,C$1:$C4335,C4335,$G$1:G4335,G4335,$E$1:E4335,E4335),"")</f>
        <v/>
      </c>
      <c r="AJ4335">
        <f t="shared" si="407"/>
        <v>6</v>
      </c>
    </row>
    <row r="4336" spans="1:36" x14ac:dyDescent="0.25">
      <c r="A4336" s="14" t="s">
        <v>84</v>
      </c>
      <c r="B4336" t="s">
        <v>80</v>
      </c>
      <c r="C4336" t="s">
        <v>79</v>
      </c>
      <c r="D4336" s="13">
        <v>42233</v>
      </c>
      <c r="E4336">
        <v>3</v>
      </c>
      <c r="F4336">
        <v>100</v>
      </c>
      <c r="G4336" s="2" t="s">
        <v>87</v>
      </c>
      <c r="H4336" s="2" t="s">
        <v>10</v>
      </c>
      <c r="I4336">
        <v>7</v>
      </c>
      <c r="J4336" s="2" t="s">
        <v>88</v>
      </c>
      <c r="K4336" s="2">
        <v>90</v>
      </c>
      <c r="L4336" s="2">
        <v>1480</v>
      </c>
      <c r="M4336" s="2">
        <f t="shared" si="402"/>
        <v>148</v>
      </c>
      <c r="O4336" s="2" t="str">
        <f t="shared" si="403"/>
        <v/>
      </c>
      <c r="P4336" s="2" t="str">
        <f>IF(ISNUMBER(O4336),SUMIFS(O$1:$O4336,A$1:$A4336,A4336,C$1:$C4336,C4336,G$1:$G4336,G4336,E$1:$E4336,E4336),"")</f>
        <v/>
      </c>
      <c r="U4336" t="str">
        <f t="shared" si="404"/>
        <v/>
      </c>
      <c r="AA4336">
        <v>22.2</v>
      </c>
      <c r="AB4336">
        <v>3.6000000000000004E-2</v>
      </c>
      <c r="AC4336" s="2">
        <f t="shared" si="405"/>
        <v>3.6000000000000004E-2</v>
      </c>
      <c r="AH4336" s="2" t="str">
        <f t="shared" si="406"/>
        <v/>
      </c>
      <c r="AI4336" s="2" t="str">
        <f>IF(ISNUMBER(AH4336),SUMIFS($AH$1:AH4336,$A$1:A4336,A4336,C$1:$C4336,C4336,$G$1:G4336,G4336,$E$1:E4336,E4336),"")</f>
        <v/>
      </c>
      <c r="AJ4336">
        <f t="shared" si="407"/>
        <v>6</v>
      </c>
    </row>
    <row r="4337" spans="1:36" x14ac:dyDescent="0.25">
      <c r="A4337" s="14" t="s">
        <v>83</v>
      </c>
      <c r="B4337" t="s">
        <v>80</v>
      </c>
      <c r="C4337" t="s">
        <v>79</v>
      </c>
      <c r="D4337" s="13">
        <v>42233</v>
      </c>
      <c r="E4337">
        <v>3</v>
      </c>
      <c r="F4337">
        <v>200</v>
      </c>
      <c r="G4337" s="2" t="s">
        <v>87</v>
      </c>
      <c r="H4337" s="2" t="s">
        <v>10</v>
      </c>
      <c r="I4337">
        <v>7</v>
      </c>
      <c r="J4337" s="2" t="s">
        <v>88</v>
      </c>
      <c r="K4337" s="2">
        <v>180</v>
      </c>
      <c r="L4337" s="2">
        <v>1816</v>
      </c>
      <c r="M4337" s="2">
        <f t="shared" si="402"/>
        <v>181.6</v>
      </c>
      <c r="O4337" s="2" t="str">
        <f t="shared" si="403"/>
        <v/>
      </c>
      <c r="P4337" s="2" t="str">
        <f>IF(ISNUMBER(O4337),SUMIFS(O$1:$O4337,A$1:$A4337,A4337,C$1:$C4337,C4337,G$1:$G4337,G4337,E$1:$E4337,E4337),"")</f>
        <v/>
      </c>
      <c r="U4337" t="str">
        <f t="shared" si="404"/>
        <v/>
      </c>
      <c r="AA4337">
        <v>29.7</v>
      </c>
      <c r="AB4337">
        <v>4.8000000000000001E-2</v>
      </c>
      <c r="AC4337" s="2">
        <f t="shared" si="405"/>
        <v>4.8000000000000001E-2</v>
      </c>
      <c r="AH4337" s="2" t="str">
        <f t="shared" si="406"/>
        <v/>
      </c>
      <c r="AI4337" s="2" t="str">
        <f>IF(ISNUMBER(AH4337),SUMIFS($AH$1:AH4337,$A$1:A4337,A4337,C$1:$C4337,C4337,$G$1:G4337,G4337,$E$1:E4337,E4337),"")</f>
        <v/>
      </c>
      <c r="AJ4337">
        <f t="shared" si="407"/>
        <v>6</v>
      </c>
    </row>
    <row r="4338" spans="1:36" x14ac:dyDescent="0.25">
      <c r="A4338" s="14" t="s">
        <v>82</v>
      </c>
      <c r="B4338" t="s">
        <v>80</v>
      </c>
      <c r="C4338" t="s">
        <v>79</v>
      </c>
      <c r="D4338" s="13">
        <v>42233</v>
      </c>
      <c r="E4338">
        <v>3</v>
      </c>
      <c r="F4338">
        <v>350</v>
      </c>
      <c r="G4338" s="2" t="s">
        <v>87</v>
      </c>
      <c r="H4338" s="2" t="s">
        <v>10</v>
      </c>
      <c r="I4338">
        <v>7</v>
      </c>
      <c r="J4338" s="2" t="s">
        <v>88</v>
      </c>
      <c r="K4338" s="2">
        <v>315</v>
      </c>
      <c r="L4338" s="2">
        <v>1984</v>
      </c>
      <c r="M4338" s="2">
        <f t="shared" si="402"/>
        <v>198.4</v>
      </c>
      <c r="O4338" s="2" t="str">
        <f t="shared" si="403"/>
        <v/>
      </c>
      <c r="P4338" s="2" t="str">
        <f>IF(ISNUMBER(O4338),SUMIFS(O$1:$O4338,A$1:$A4338,A4338,C$1:$C4338,C4338,G$1:$G4338,G4338,E$1:$E4338,E4338),"")</f>
        <v/>
      </c>
      <c r="U4338" t="str">
        <f t="shared" si="404"/>
        <v/>
      </c>
      <c r="AA4338">
        <v>30.3</v>
      </c>
      <c r="AB4338">
        <v>4.9000000000000002E-2</v>
      </c>
      <c r="AC4338" s="2">
        <f t="shared" si="405"/>
        <v>4.9000000000000002E-2</v>
      </c>
      <c r="AH4338" s="2" t="str">
        <f t="shared" si="406"/>
        <v/>
      </c>
      <c r="AI4338" s="2" t="str">
        <f>IF(ISNUMBER(AH4338),SUMIFS($AH$1:AH4338,$A$1:A4338,A4338,C$1:$C4338,C4338,$G$1:G4338,G4338,$E$1:E4338,E4338),"")</f>
        <v/>
      </c>
      <c r="AJ4338">
        <f t="shared" si="407"/>
        <v>6</v>
      </c>
    </row>
    <row r="4339" spans="1:36" x14ac:dyDescent="0.25">
      <c r="A4339" s="14" t="s">
        <v>81</v>
      </c>
      <c r="B4339" t="s">
        <v>80</v>
      </c>
      <c r="C4339" t="s">
        <v>79</v>
      </c>
      <c r="D4339" s="13">
        <v>42233</v>
      </c>
      <c r="E4339">
        <v>3</v>
      </c>
      <c r="F4339">
        <v>500</v>
      </c>
      <c r="G4339" s="2" t="s">
        <v>87</v>
      </c>
      <c r="H4339" s="2" t="s">
        <v>10</v>
      </c>
      <c r="I4339">
        <v>7</v>
      </c>
      <c r="J4339" s="2" t="s">
        <v>88</v>
      </c>
      <c r="K4339" s="2">
        <v>450</v>
      </c>
      <c r="L4339" s="2">
        <v>2012</v>
      </c>
      <c r="M4339" s="2">
        <f t="shared" si="402"/>
        <v>201.2</v>
      </c>
      <c r="O4339" s="2" t="str">
        <f t="shared" si="403"/>
        <v/>
      </c>
      <c r="P4339" s="2" t="str">
        <f>IF(ISNUMBER(O4339),SUMIFS(O$1:$O4339,A$1:$A4339,A4339,C$1:$C4339,C4339,G$1:$G4339,G4339,E$1:$E4339,E4339),"")</f>
        <v/>
      </c>
      <c r="U4339" t="str">
        <f t="shared" si="404"/>
        <v/>
      </c>
      <c r="AA4339">
        <v>32.4</v>
      </c>
      <c r="AB4339">
        <v>5.2000000000000005E-2</v>
      </c>
      <c r="AC4339" s="2">
        <f t="shared" si="405"/>
        <v>5.2000000000000005E-2</v>
      </c>
      <c r="AH4339" s="2" t="str">
        <f t="shared" si="406"/>
        <v/>
      </c>
      <c r="AI4339" s="2" t="str">
        <f>IF(ISNUMBER(AH4339),SUMIFS($AH$1:AH4339,$A$1:A4339,A4339,C$1:$C4339,C4339,$G$1:G4339,G4339,$E$1:E4339,E4339),"")</f>
        <v/>
      </c>
      <c r="AJ4339">
        <f t="shared" si="407"/>
        <v>6</v>
      </c>
    </row>
    <row r="4340" spans="1:36" x14ac:dyDescent="0.25">
      <c r="A4340" s="14" t="s">
        <v>86</v>
      </c>
      <c r="B4340" t="s">
        <v>80</v>
      </c>
      <c r="C4340" t="s">
        <v>79</v>
      </c>
      <c r="D4340" s="13">
        <v>42244</v>
      </c>
      <c r="E4340">
        <v>1</v>
      </c>
      <c r="F4340">
        <v>0</v>
      </c>
      <c r="G4340" s="2" t="s">
        <v>87</v>
      </c>
      <c r="H4340" s="2" t="s">
        <v>10</v>
      </c>
      <c r="I4340">
        <v>7</v>
      </c>
      <c r="J4340" s="2" t="s">
        <v>88</v>
      </c>
      <c r="K4340" s="2">
        <v>0</v>
      </c>
      <c r="L4340" s="2">
        <v>1424</v>
      </c>
      <c r="M4340" s="2">
        <f t="shared" si="402"/>
        <v>142.4</v>
      </c>
      <c r="O4340" s="2" t="str">
        <f t="shared" si="403"/>
        <v/>
      </c>
      <c r="P4340" s="2" t="str">
        <f>IF(ISNUMBER(O4340),SUMIFS(O$1:$O4340,A$1:$A4340,A4340,C$1:$C4340,C4340,G$1:$G4340,G4340,E$1:$E4340,E4340),"")</f>
        <v/>
      </c>
      <c r="U4340" t="str">
        <f t="shared" si="404"/>
        <v/>
      </c>
      <c r="AA4340">
        <v>14.7</v>
      </c>
      <c r="AB4340">
        <v>2.4E-2</v>
      </c>
      <c r="AC4340" s="2">
        <f t="shared" si="405"/>
        <v>2.4E-2</v>
      </c>
      <c r="AH4340" s="2" t="str">
        <f t="shared" si="406"/>
        <v/>
      </c>
      <c r="AI4340" s="2" t="str">
        <f>IF(ISNUMBER(AH4340),SUMIFS($AH$1:AH4340,$A$1:A4340,A4340,C$1:$C4340,C4340,$G$1:G4340,G4340,$E$1:E4340,E4340),"")</f>
        <v/>
      </c>
      <c r="AJ4340">
        <f t="shared" si="407"/>
        <v>6</v>
      </c>
    </row>
    <row r="4341" spans="1:36" x14ac:dyDescent="0.25">
      <c r="A4341" s="14" t="s">
        <v>85</v>
      </c>
      <c r="B4341" t="s">
        <v>80</v>
      </c>
      <c r="C4341" t="s">
        <v>79</v>
      </c>
      <c r="D4341" s="13">
        <v>42244</v>
      </c>
      <c r="E4341">
        <v>1</v>
      </c>
      <c r="F4341">
        <v>50</v>
      </c>
      <c r="G4341" s="2" t="s">
        <v>87</v>
      </c>
      <c r="H4341" s="2" t="s">
        <v>10</v>
      </c>
      <c r="I4341">
        <v>7</v>
      </c>
      <c r="J4341" s="2" t="s">
        <v>88</v>
      </c>
      <c r="K4341" s="2">
        <v>45</v>
      </c>
      <c r="L4341" s="2">
        <v>1564</v>
      </c>
      <c r="M4341" s="2">
        <f t="shared" si="402"/>
        <v>156.4</v>
      </c>
      <c r="O4341" s="2" t="str">
        <f t="shared" si="403"/>
        <v/>
      </c>
      <c r="P4341" s="2" t="str">
        <f>IF(ISNUMBER(O4341),SUMIFS(O$1:$O4341,A$1:$A4341,A4341,C$1:$C4341,C4341,G$1:$G4341,G4341,E$1:$E4341,E4341),"")</f>
        <v/>
      </c>
      <c r="U4341" t="str">
        <f t="shared" si="404"/>
        <v/>
      </c>
      <c r="AA4341">
        <v>21</v>
      </c>
      <c r="AB4341">
        <v>3.4000000000000002E-2</v>
      </c>
      <c r="AC4341" s="2">
        <f t="shared" si="405"/>
        <v>3.4000000000000002E-2</v>
      </c>
      <c r="AH4341" s="2" t="str">
        <f t="shared" si="406"/>
        <v/>
      </c>
      <c r="AI4341" s="2" t="str">
        <f>IF(ISNUMBER(AH4341),SUMIFS($AH$1:AH4341,$A$1:A4341,A4341,C$1:$C4341,C4341,$G$1:G4341,G4341,$E$1:E4341,E4341),"")</f>
        <v/>
      </c>
      <c r="AJ4341">
        <f t="shared" si="407"/>
        <v>6</v>
      </c>
    </row>
    <row r="4342" spans="1:36" x14ac:dyDescent="0.25">
      <c r="A4342" s="14" t="s">
        <v>84</v>
      </c>
      <c r="B4342" t="s">
        <v>80</v>
      </c>
      <c r="C4342" t="s">
        <v>79</v>
      </c>
      <c r="D4342" s="13">
        <v>42244</v>
      </c>
      <c r="E4342">
        <v>1</v>
      </c>
      <c r="F4342">
        <v>100</v>
      </c>
      <c r="G4342" s="2" t="s">
        <v>87</v>
      </c>
      <c r="H4342" s="2" t="s">
        <v>10</v>
      </c>
      <c r="I4342">
        <v>7</v>
      </c>
      <c r="J4342" s="2" t="s">
        <v>88</v>
      </c>
      <c r="K4342" s="2">
        <v>90</v>
      </c>
      <c r="L4342" s="2">
        <v>1564</v>
      </c>
      <c r="M4342" s="2">
        <f t="shared" si="402"/>
        <v>156.4</v>
      </c>
      <c r="O4342" s="2" t="str">
        <f t="shared" si="403"/>
        <v/>
      </c>
      <c r="P4342" s="2" t="str">
        <f>IF(ISNUMBER(O4342),SUMIFS(O$1:$O4342,A$1:$A4342,A4342,C$1:$C4342,C4342,G$1:$G4342,G4342,E$1:$E4342,E4342),"")</f>
        <v/>
      </c>
      <c r="U4342" t="str">
        <f t="shared" si="404"/>
        <v/>
      </c>
      <c r="AA4342">
        <v>16.5</v>
      </c>
      <c r="AB4342">
        <v>2.6000000000000002E-2</v>
      </c>
      <c r="AC4342" s="2">
        <f t="shared" si="405"/>
        <v>2.6000000000000002E-2</v>
      </c>
      <c r="AH4342" s="2" t="str">
        <f t="shared" si="406"/>
        <v/>
      </c>
      <c r="AI4342" s="2" t="str">
        <f>IF(ISNUMBER(AH4342),SUMIFS($AH$1:AH4342,$A$1:A4342,A4342,C$1:$C4342,C4342,$G$1:G4342,G4342,$E$1:E4342,E4342),"")</f>
        <v/>
      </c>
      <c r="AJ4342">
        <f t="shared" si="407"/>
        <v>6</v>
      </c>
    </row>
    <row r="4343" spans="1:36" x14ac:dyDescent="0.25">
      <c r="A4343" s="14" t="s">
        <v>83</v>
      </c>
      <c r="B4343" t="s">
        <v>80</v>
      </c>
      <c r="C4343" t="s">
        <v>79</v>
      </c>
      <c r="D4343" s="13">
        <v>42244</v>
      </c>
      <c r="E4343">
        <v>1</v>
      </c>
      <c r="F4343">
        <v>200</v>
      </c>
      <c r="G4343" s="2" t="s">
        <v>87</v>
      </c>
      <c r="H4343" s="2" t="s">
        <v>10</v>
      </c>
      <c r="I4343">
        <v>7</v>
      </c>
      <c r="J4343" s="2" t="s">
        <v>88</v>
      </c>
      <c r="K4343" s="2">
        <v>180</v>
      </c>
      <c r="L4343" s="2">
        <v>1816</v>
      </c>
      <c r="M4343" s="2">
        <f t="shared" si="402"/>
        <v>181.6</v>
      </c>
      <c r="O4343" s="2" t="str">
        <f t="shared" si="403"/>
        <v/>
      </c>
      <c r="P4343" s="2" t="str">
        <f>IF(ISNUMBER(O4343),SUMIFS(O$1:$O4343,A$1:$A4343,A4343,C$1:$C4343,C4343,G$1:$G4343,G4343,E$1:$E4343,E4343),"")</f>
        <v/>
      </c>
      <c r="U4343" t="str">
        <f t="shared" si="404"/>
        <v/>
      </c>
      <c r="AA4343">
        <v>23</v>
      </c>
      <c r="AB4343">
        <v>3.7000000000000005E-2</v>
      </c>
      <c r="AC4343" s="2">
        <f t="shared" si="405"/>
        <v>3.7000000000000005E-2</v>
      </c>
      <c r="AH4343" s="2" t="str">
        <f t="shared" si="406"/>
        <v/>
      </c>
      <c r="AI4343" s="2" t="str">
        <f>IF(ISNUMBER(AH4343),SUMIFS($AH$1:AH4343,$A$1:A4343,A4343,C$1:$C4343,C4343,$G$1:G4343,G4343,$E$1:E4343,E4343),"")</f>
        <v/>
      </c>
      <c r="AJ4343">
        <f t="shared" si="407"/>
        <v>6</v>
      </c>
    </row>
    <row r="4344" spans="1:36" x14ac:dyDescent="0.25">
      <c r="A4344" s="14" t="s">
        <v>82</v>
      </c>
      <c r="B4344" t="s">
        <v>80</v>
      </c>
      <c r="C4344" t="s">
        <v>79</v>
      </c>
      <c r="D4344" s="13">
        <v>42244</v>
      </c>
      <c r="E4344">
        <v>1</v>
      </c>
      <c r="F4344">
        <v>350</v>
      </c>
      <c r="G4344" s="2" t="s">
        <v>87</v>
      </c>
      <c r="H4344" s="2" t="s">
        <v>10</v>
      </c>
      <c r="I4344">
        <v>7</v>
      </c>
      <c r="J4344" s="2" t="s">
        <v>88</v>
      </c>
      <c r="K4344" s="2">
        <v>315</v>
      </c>
      <c r="L4344" s="2">
        <v>2320</v>
      </c>
      <c r="M4344" s="2">
        <f t="shared" si="402"/>
        <v>232</v>
      </c>
      <c r="O4344" s="2" t="str">
        <f t="shared" si="403"/>
        <v/>
      </c>
      <c r="P4344" s="2" t="str">
        <f>IF(ISNUMBER(O4344),SUMIFS(O$1:$O4344,A$1:$A4344,A4344,C$1:$C4344,C4344,G$1:$G4344,G4344,E$1:$E4344,E4344),"")</f>
        <v/>
      </c>
      <c r="U4344" t="str">
        <f t="shared" si="404"/>
        <v/>
      </c>
      <c r="AA4344">
        <v>22.5</v>
      </c>
      <c r="AB4344">
        <v>3.6000000000000004E-2</v>
      </c>
      <c r="AC4344" s="2">
        <f t="shared" si="405"/>
        <v>3.6000000000000004E-2</v>
      </c>
      <c r="AH4344" s="2" t="str">
        <f t="shared" si="406"/>
        <v/>
      </c>
      <c r="AI4344" s="2" t="str">
        <f>IF(ISNUMBER(AH4344),SUMIFS($AH$1:AH4344,$A$1:A4344,A4344,C$1:$C4344,C4344,$G$1:G4344,G4344,$E$1:E4344,E4344),"")</f>
        <v/>
      </c>
      <c r="AJ4344">
        <f t="shared" si="407"/>
        <v>6</v>
      </c>
    </row>
    <row r="4345" spans="1:36" x14ac:dyDescent="0.25">
      <c r="A4345" s="14" t="s">
        <v>81</v>
      </c>
      <c r="B4345" t="s">
        <v>80</v>
      </c>
      <c r="C4345" t="s">
        <v>79</v>
      </c>
      <c r="D4345" s="13">
        <v>42244</v>
      </c>
      <c r="E4345">
        <v>1</v>
      </c>
      <c r="F4345">
        <v>500</v>
      </c>
      <c r="G4345" s="2" t="s">
        <v>87</v>
      </c>
      <c r="H4345" s="2" t="s">
        <v>10</v>
      </c>
      <c r="I4345">
        <v>7</v>
      </c>
      <c r="J4345" s="2" t="s">
        <v>88</v>
      </c>
      <c r="K4345" s="2">
        <v>450</v>
      </c>
      <c r="L4345" s="2">
        <v>2628</v>
      </c>
      <c r="M4345" s="2">
        <f t="shared" si="402"/>
        <v>262.8</v>
      </c>
      <c r="O4345" s="2" t="str">
        <f t="shared" si="403"/>
        <v/>
      </c>
      <c r="P4345" s="2" t="str">
        <f>IF(ISNUMBER(O4345),SUMIFS(O$1:$O4345,A$1:$A4345,A4345,C$1:$C4345,C4345,G$1:$G4345,G4345,E$1:$E4345,E4345),"")</f>
        <v/>
      </c>
      <c r="U4345" t="str">
        <f t="shared" si="404"/>
        <v/>
      </c>
      <c r="AA4345">
        <v>26.9</v>
      </c>
      <c r="AB4345">
        <v>4.2999999999999997E-2</v>
      </c>
      <c r="AC4345" s="2">
        <f t="shared" si="405"/>
        <v>4.2999999999999997E-2</v>
      </c>
      <c r="AH4345" s="2" t="str">
        <f t="shared" si="406"/>
        <v/>
      </c>
      <c r="AI4345" s="2" t="str">
        <f>IF(ISNUMBER(AH4345),SUMIFS($AH$1:AH4345,$A$1:A4345,A4345,C$1:$C4345,C4345,$G$1:G4345,G4345,$E$1:E4345,E4345),"")</f>
        <v/>
      </c>
      <c r="AJ4345">
        <f t="shared" si="407"/>
        <v>6</v>
      </c>
    </row>
    <row r="4346" spans="1:36" x14ac:dyDescent="0.25">
      <c r="A4346" s="14" t="s">
        <v>86</v>
      </c>
      <c r="B4346" t="s">
        <v>80</v>
      </c>
      <c r="C4346" t="s">
        <v>79</v>
      </c>
      <c r="D4346" s="13">
        <v>42244</v>
      </c>
      <c r="E4346">
        <v>2</v>
      </c>
      <c r="F4346">
        <v>0</v>
      </c>
      <c r="G4346" s="2" t="s">
        <v>87</v>
      </c>
      <c r="H4346" s="2" t="s">
        <v>10</v>
      </c>
      <c r="I4346">
        <v>7</v>
      </c>
      <c r="J4346" s="2" t="s">
        <v>88</v>
      </c>
      <c r="K4346" s="2">
        <v>0</v>
      </c>
      <c r="L4346" s="2">
        <v>1396</v>
      </c>
      <c r="M4346" s="2">
        <f t="shared" si="402"/>
        <v>139.6</v>
      </c>
      <c r="O4346" s="2" t="str">
        <f t="shared" si="403"/>
        <v/>
      </c>
      <c r="P4346" s="2" t="str">
        <f>IF(ISNUMBER(O4346),SUMIFS(O$1:$O4346,A$1:$A4346,A4346,C$1:$C4346,C4346,G$1:$G4346,G4346,E$1:$E4346,E4346),"")</f>
        <v/>
      </c>
      <c r="U4346" t="str">
        <f t="shared" si="404"/>
        <v/>
      </c>
      <c r="AA4346">
        <v>17.100000000000001</v>
      </c>
      <c r="AB4346">
        <v>2.7000000000000003E-2</v>
      </c>
      <c r="AC4346" s="2">
        <f t="shared" si="405"/>
        <v>2.7000000000000003E-2</v>
      </c>
      <c r="AH4346" s="2" t="str">
        <f t="shared" si="406"/>
        <v/>
      </c>
      <c r="AI4346" s="2" t="str">
        <f>IF(ISNUMBER(AH4346),SUMIFS($AH$1:AH4346,$A$1:A4346,A4346,C$1:$C4346,C4346,$G$1:G4346,G4346,$E$1:E4346,E4346),"")</f>
        <v/>
      </c>
      <c r="AJ4346">
        <f t="shared" si="407"/>
        <v>6</v>
      </c>
    </row>
    <row r="4347" spans="1:36" x14ac:dyDescent="0.25">
      <c r="A4347" s="14" t="s">
        <v>85</v>
      </c>
      <c r="B4347" t="s">
        <v>80</v>
      </c>
      <c r="C4347" t="s">
        <v>79</v>
      </c>
      <c r="D4347" s="13">
        <v>42244</v>
      </c>
      <c r="E4347">
        <v>2</v>
      </c>
      <c r="F4347">
        <v>50</v>
      </c>
      <c r="G4347" s="2" t="s">
        <v>87</v>
      </c>
      <c r="H4347" s="2" t="s">
        <v>10</v>
      </c>
      <c r="I4347">
        <v>7</v>
      </c>
      <c r="J4347" s="2" t="s">
        <v>88</v>
      </c>
      <c r="K4347" s="2">
        <v>45</v>
      </c>
      <c r="L4347" s="2">
        <v>1564</v>
      </c>
      <c r="M4347" s="2">
        <f t="shared" si="402"/>
        <v>156.4</v>
      </c>
      <c r="O4347" s="2" t="str">
        <f t="shared" si="403"/>
        <v/>
      </c>
      <c r="P4347" s="2" t="str">
        <f>IF(ISNUMBER(O4347),SUMIFS(O$1:$O4347,A$1:$A4347,A4347,C$1:$C4347,C4347,G$1:$G4347,G4347,E$1:$E4347,E4347),"")</f>
        <v/>
      </c>
      <c r="U4347" t="str">
        <f t="shared" si="404"/>
        <v/>
      </c>
      <c r="AA4347">
        <v>17.899999999999999</v>
      </c>
      <c r="AB4347">
        <v>2.8999999999999998E-2</v>
      </c>
      <c r="AC4347" s="2">
        <f t="shared" si="405"/>
        <v>2.8999999999999998E-2</v>
      </c>
      <c r="AH4347" s="2" t="str">
        <f t="shared" si="406"/>
        <v/>
      </c>
      <c r="AI4347" s="2" t="str">
        <f>IF(ISNUMBER(AH4347),SUMIFS($AH$1:AH4347,$A$1:A4347,A4347,C$1:$C4347,C4347,$G$1:G4347,G4347,$E$1:E4347,E4347),"")</f>
        <v/>
      </c>
      <c r="AJ4347">
        <f t="shared" si="407"/>
        <v>6</v>
      </c>
    </row>
    <row r="4348" spans="1:36" x14ac:dyDescent="0.25">
      <c r="A4348" s="14" t="s">
        <v>84</v>
      </c>
      <c r="B4348" t="s">
        <v>80</v>
      </c>
      <c r="C4348" t="s">
        <v>79</v>
      </c>
      <c r="D4348" s="13">
        <v>42244</v>
      </c>
      <c r="E4348">
        <v>2</v>
      </c>
      <c r="F4348">
        <v>100</v>
      </c>
      <c r="G4348" s="2" t="s">
        <v>87</v>
      </c>
      <c r="H4348" s="2" t="s">
        <v>10</v>
      </c>
      <c r="I4348">
        <v>7</v>
      </c>
      <c r="J4348" s="2" t="s">
        <v>88</v>
      </c>
      <c r="K4348" s="2">
        <v>90</v>
      </c>
      <c r="L4348" s="2">
        <v>1760</v>
      </c>
      <c r="M4348" s="2">
        <f t="shared" si="402"/>
        <v>176</v>
      </c>
      <c r="O4348" s="2" t="str">
        <f t="shared" si="403"/>
        <v/>
      </c>
      <c r="P4348" s="2" t="str">
        <f>IF(ISNUMBER(O4348),SUMIFS(O$1:$O4348,A$1:$A4348,A4348,C$1:$C4348,C4348,G$1:$G4348,G4348,E$1:$E4348,E4348),"")</f>
        <v/>
      </c>
      <c r="U4348" t="str">
        <f t="shared" si="404"/>
        <v/>
      </c>
      <c r="AA4348">
        <v>22.3</v>
      </c>
      <c r="AB4348">
        <v>3.6000000000000004E-2</v>
      </c>
      <c r="AC4348" s="2">
        <f t="shared" si="405"/>
        <v>3.6000000000000004E-2</v>
      </c>
      <c r="AH4348" s="2" t="str">
        <f t="shared" si="406"/>
        <v/>
      </c>
      <c r="AI4348" s="2" t="str">
        <f>IF(ISNUMBER(AH4348),SUMIFS($AH$1:AH4348,$A$1:A4348,A4348,C$1:$C4348,C4348,$G$1:G4348,G4348,$E$1:E4348,E4348),"")</f>
        <v/>
      </c>
      <c r="AJ4348">
        <f t="shared" si="407"/>
        <v>6</v>
      </c>
    </row>
    <row r="4349" spans="1:36" x14ac:dyDescent="0.25">
      <c r="A4349" s="14" t="s">
        <v>83</v>
      </c>
      <c r="B4349" t="s">
        <v>80</v>
      </c>
      <c r="C4349" t="s">
        <v>79</v>
      </c>
      <c r="D4349" s="13">
        <v>42244</v>
      </c>
      <c r="E4349">
        <v>2</v>
      </c>
      <c r="F4349">
        <v>200</v>
      </c>
      <c r="G4349" s="2" t="s">
        <v>87</v>
      </c>
      <c r="H4349" s="2" t="s">
        <v>10</v>
      </c>
      <c r="I4349">
        <v>7</v>
      </c>
      <c r="J4349" s="2" t="s">
        <v>88</v>
      </c>
      <c r="K4349" s="2">
        <v>180</v>
      </c>
      <c r="L4349" s="2">
        <v>1872</v>
      </c>
      <c r="M4349" s="2">
        <f t="shared" si="402"/>
        <v>187.2</v>
      </c>
      <c r="O4349" s="2" t="str">
        <f t="shared" si="403"/>
        <v/>
      </c>
      <c r="P4349" s="2" t="str">
        <f>IF(ISNUMBER(O4349),SUMIFS(O$1:$O4349,A$1:$A4349,A4349,C$1:$C4349,C4349,G$1:$G4349,G4349,E$1:$E4349,E4349),"")</f>
        <v/>
      </c>
      <c r="U4349" t="str">
        <f t="shared" si="404"/>
        <v/>
      </c>
      <c r="AA4349">
        <v>21.4</v>
      </c>
      <c r="AB4349">
        <v>3.4000000000000002E-2</v>
      </c>
      <c r="AC4349" s="2">
        <f t="shared" si="405"/>
        <v>3.4000000000000002E-2</v>
      </c>
      <c r="AH4349" s="2" t="str">
        <f t="shared" si="406"/>
        <v/>
      </c>
      <c r="AI4349" s="2" t="str">
        <f>IF(ISNUMBER(AH4349),SUMIFS($AH$1:AH4349,$A$1:A4349,A4349,C$1:$C4349,C4349,$G$1:G4349,G4349,$E$1:E4349,E4349),"")</f>
        <v/>
      </c>
      <c r="AJ4349">
        <f t="shared" si="407"/>
        <v>6</v>
      </c>
    </row>
    <row r="4350" spans="1:36" x14ac:dyDescent="0.25">
      <c r="A4350" s="14" t="s">
        <v>82</v>
      </c>
      <c r="B4350" t="s">
        <v>80</v>
      </c>
      <c r="C4350" t="s">
        <v>79</v>
      </c>
      <c r="D4350" s="13">
        <v>42244</v>
      </c>
      <c r="E4350">
        <v>2</v>
      </c>
      <c r="F4350">
        <v>350</v>
      </c>
      <c r="G4350" s="2" t="s">
        <v>87</v>
      </c>
      <c r="H4350" s="2" t="s">
        <v>10</v>
      </c>
      <c r="I4350">
        <v>7</v>
      </c>
      <c r="J4350" s="2" t="s">
        <v>88</v>
      </c>
      <c r="K4350" s="2">
        <v>315</v>
      </c>
      <c r="L4350" s="2">
        <v>2152</v>
      </c>
      <c r="M4350" s="2">
        <f t="shared" si="402"/>
        <v>215.2</v>
      </c>
      <c r="O4350" s="2" t="str">
        <f t="shared" si="403"/>
        <v/>
      </c>
      <c r="P4350" s="2" t="str">
        <f>IF(ISNUMBER(O4350),SUMIFS(O$1:$O4350,A$1:$A4350,A4350,C$1:$C4350,C4350,G$1:$G4350,G4350,E$1:$E4350,E4350),"")</f>
        <v/>
      </c>
      <c r="U4350" t="str">
        <f t="shared" si="404"/>
        <v/>
      </c>
      <c r="AA4350">
        <v>27.2</v>
      </c>
      <c r="AB4350">
        <v>4.4000000000000004E-2</v>
      </c>
      <c r="AC4350" s="2">
        <f t="shared" si="405"/>
        <v>4.4000000000000004E-2</v>
      </c>
      <c r="AH4350" s="2" t="str">
        <f t="shared" si="406"/>
        <v/>
      </c>
      <c r="AI4350" s="2" t="str">
        <f>IF(ISNUMBER(AH4350),SUMIFS($AH$1:AH4350,$A$1:A4350,A4350,C$1:$C4350,C4350,$G$1:G4350,G4350,$E$1:E4350,E4350),"")</f>
        <v/>
      </c>
      <c r="AJ4350">
        <f t="shared" si="407"/>
        <v>6</v>
      </c>
    </row>
    <row r="4351" spans="1:36" x14ac:dyDescent="0.25">
      <c r="A4351" s="14" t="s">
        <v>81</v>
      </c>
      <c r="B4351" t="s">
        <v>80</v>
      </c>
      <c r="C4351" t="s">
        <v>79</v>
      </c>
      <c r="D4351" s="13">
        <v>42244</v>
      </c>
      <c r="E4351">
        <v>2</v>
      </c>
      <c r="F4351">
        <v>500</v>
      </c>
      <c r="G4351" s="2" t="s">
        <v>87</v>
      </c>
      <c r="H4351" s="2" t="s">
        <v>10</v>
      </c>
      <c r="I4351">
        <v>7</v>
      </c>
      <c r="J4351" s="2" t="s">
        <v>88</v>
      </c>
      <c r="K4351" s="2">
        <v>450</v>
      </c>
      <c r="L4351" s="2">
        <v>2516</v>
      </c>
      <c r="M4351" s="2">
        <f t="shared" si="402"/>
        <v>251.6</v>
      </c>
      <c r="O4351" s="2" t="str">
        <f t="shared" si="403"/>
        <v/>
      </c>
      <c r="P4351" s="2" t="str">
        <f>IF(ISNUMBER(O4351),SUMIFS(O$1:$O4351,A$1:$A4351,A4351,C$1:$C4351,C4351,G$1:$G4351,G4351,E$1:$E4351,E4351),"")</f>
        <v/>
      </c>
      <c r="U4351" t="str">
        <f t="shared" si="404"/>
        <v/>
      </c>
      <c r="AA4351">
        <v>25.1</v>
      </c>
      <c r="AB4351">
        <v>0.04</v>
      </c>
      <c r="AC4351" s="2">
        <f t="shared" si="405"/>
        <v>0.04</v>
      </c>
      <c r="AH4351" s="2" t="str">
        <f t="shared" si="406"/>
        <v/>
      </c>
      <c r="AI4351" s="2" t="str">
        <f>IF(ISNUMBER(AH4351),SUMIFS($AH$1:AH4351,$A$1:A4351,A4351,C$1:$C4351,C4351,$G$1:G4351,G4351,$E$1:E4351,E4351),"")</f>
        <v/>
      </c>
      <c r="AJ4351">
        <f t="shared" si="407"/>
        <v>6</v>
      </c>
    </row>
    <row r="4352" spans="1:36" x14ac:dyDescent="0.25">
      <c r="A4352" s="14" t="s">
        <v>86</v>
      </c>
      <c r="B4352" t="s">
        <v>80</v>
      </c>
      <c r="C4352" t="s">
        <v>79</v>
      </c>
      <c r="D4352" s="13">
        <v>42244</v>
      </c>
      <c r="E4352">
        <v>3</v>
      </c>
      <c r="F4352">
        <v>0</v>
      </c>
      <c r="G4352" s="2" t="s">
        <v>87</v>
      </c>
      <c r="H4352" s="2" t="s">
        <v>10</v>
      </c>
      <c r="I4352">
        <v>7</v>
      </c>
      <c r="J4352" s="2" t="s">
        <v>88</v>
      </c>
      <c r="K4352" s="2">
        <v>0</v>
      </c>
      <c r="L4352" s="2">
        <v>1424</v>
      </c>
      <c r="M4352" s="2">
        <f t="shared" si="402"/>
        <v>142.4</v>
      </c>
      <c r="O4352" s="2" t="str">
        <f t="shared" si="403"/>
        <v/>
      </c>
      <c r="P4352" s="2" t="str">
        <f>IF(ISNUMBER(O4352),SUMIFS(O$1:$O4352,A$1:$A4352,A4352,C$1:$C4352,C4352,G$1:$G4352,G4352,E$1:$E4352,E4352),"")</f>
        <v/>
      </c>
      <c r="U4352" t="str">
        <f t="shared" si="404"/>
        <v/>
      </c>
      <c r="AA4352">
        <v>15.1</v>
      </c>
      <c r="AB4352">
        <v>2.4E-2</v>
      </c>
      <c r="AC4352" s="2">
        <f t="shared" si="405"/>
        <v>2.4E-2</v>
      </c>
      <c r="AH4352" s="2" t="str">
        <f t="shared" si="406"/>
        <v/>
      </c>
      <c r="AI4352" s="2" t="str">
        <f>IF(ISNUMBER(AH4352),SUMIFS($AH$1:AH4352,$A$1:A4352,A4352,C$1:$C4352,C4352,$G$1:G4352,G4352,$E$1:E4352,E4352),"")</f>
        <v/>
      </c>
      <c r="AJ4352">
        <f t="shared" si="407"/>
        <v>6</v>
      </c>
    </row>
    <row r="4353" spans="1:36" x14ac:dyDescent="0.25">
      <c r="A4353" s="14" t="s">
        <v>85</v>
      </c>
      <c r="B4353" t="s">
        <v>80</v>
      </c>
      <c r="C4353" t="s">
        <v>79</v>
      </c>
      <c r="D4353" s="13">
        <v>42244</v>
      </c>
      <c r="E4353">
        <v>3</v>
      </c>
      <c r="F4353">
        <v>50</v>
      </c>
      <c r="G4353" s="2" t="s">
        <v>87</v>
      </c>
      <c r="H4353" s="2" t="s">
        <v>10</v>
      </c>
      <c r="I4353">
        <v>7</v>
      </c>
      <c r="J4353" s="2" t="s">
        <v>88</v>
      </c>
      <c r="K4353" s="2">
        <v>45</v>
      </c>
      <c r="L4353" s="2">
        <v>1592</v>
      </c>
      <c r="M4353" s="2">
        <f t="shared" si="402"/>
        <v>159.19999999999999</v>
      </c>
      <c r="O4353" s="2" t="str">
        <f t="shared" si="403"/>
        <v/>
      </c>
      <c r="P4353" s="2" t="str">
        <f>IF(ISNUMBER(O4353),SUMIFS(O$1:$O4353,A$1:$A4353,A4353,C$1:$C4353,C4353,G$1:$G4353,G4353,E$1:$E4353,E4353),"")</f>
        <v/>
      </c>
      <c r="U4353" t="str">
        <f t="shared" si="404"/>
        <v/>
      </c>
      <c r="AA4353">
        <v>21</v>
      </c>
      <c r="AB4353">
        <v>3.4000000000000002E-2</v>
      </c>
      <c r="AC4353" s="2">
        <f t="shared" si="405"/>
        <v>3.4000000000000002E-2</v>
      </c>
      <c r="AH4353" s="2" t="str">
        <f t="shared" si="406"/>
        <v/>
      </c>
      <c r="AI4353" s="2" t="str">
        <f>IF(ISNUMBER(AH4353),SUMIFS($AH$1:AH4353,$A$1:A4353,A4353,C$1:$C4353,C4353,$G$1:G4353,G4353,$E$1:E4353,E4353),"")</f>
        <v/>
      </c>
      <c r="AJ4353">
        <f t="shared" si="407"/>
        <v>6</v>
      </c>
    </row>
    <row r="4354" spans="1:36" x14ac:dyDescent="0.25">
      <c r="A4354" s="14" t="s">
        <v>84</v>
      </c>
      <c r="B4354" t="s">
        <v>80</v>
      </c>
      <c r="C4354" t="s">
        <v>79</v>
      </c>
      <c r="D4354" s="13">
        <v>42244</v>
      </c>
      <c r="E4354">
        <v>3</v>
      </c>
      <c r="F4354">
        <v>100</v>
      </c>
      <c r="G4354" s="2" t="s">
        <v>87</v>
      </c>
      <c r="H4354" s="2" t="s">
        <v>10</v>
      </c>
      <c r="I4354">
        <v>7</v>
      </c>
      <c r="J4354" s="2" t="s">
        <v>88</v>
      </c>
      <c r="K4354" s="2">
        <v>90</v>
      </c>
      <c r="L4354" s="2">
        <v>1424</v>
      </c>
      <c r="M4354" s="2">
        <f t="shared" ref="M4354:M4417" si="408">IF(ISNUMBER(L4354),L4354/10,"")</f>
        <v>142.4</v>
      </c>
      <c r="O4354" s="2" t="str">
        <f t="shared" ref="O4354:O4417" si="409">IF(ISNUMBER(N4354),N4354/10,"")</f>
        <v/>
      </c>
      <c r="P4354" s="2" t="str">
        <f>IF(ISNUMBER(O4354),SUMIFS(O$1:$O4354,A$1:$A4354,A4354,C$1:$C4354,C4354,G$1:$G4354,G4354,E$1:$E4354,E4354),"")</f>
        <v/>
      </c>
      <c r="U4354" t="str">
        <f t="shared" ref="U4354:U4417" si="410">IF(ISNUMBER(R4354),R4354/100,"")</f>
        <v/>
      </c>
      <c r="AA4354">
        <v>23.2</v>
      </c>
      <c r="AB4354">
        <v>3.7000000000000005E-2</v>
      </c>
      <c r="AC4354" s="2">
        <f t="shared" ref="AC4354:AC4417" si="411">IF(ISNUMBER(AB4354),AB4354,"")</f>
        <v>3.7000000000000005E-2</v>
      </c>
      <c r="AH4354" s="2" t="str">
        <f t="shared" ref="AH4354:AH4417" si="412">IF(AND(ISNUMBER(AB4354),ISNUMBER(O4354)),ROUND(O4354*AB4354,3),"")</f>
        <v/>
      </c>
      <c r="AI4354" s="2" t="str">
        <f>IF(ISNUMBER(AH4354),SUMIFS($AH$1:AH4354,$A$1:A4354,A4354,C$1:$C4354,C4354,$G$1:G4354,G4354,$E$1:E4354,E4354),"")</f>
        <v/>
      </c>
      <c r="AJ4354">
        <f t="shared" ref="AJ4354:AJ4417" si="413">COUNT(K4354:AI4354)</f>
        <v>6</v>
      </c>
    </row>
    <row r="4355" spans="1:36" x14ac:dyDescent="0.25">
      <c r="A4355" s="14" t="s">
        <v>83</v>
      </c>
      <c r="B4355" t="s">
        <v>80</v>
      </c>
      <c r="C4355" t="s">
        <v>79</v>
      </c>
      <c r="D4355" s="13">
        <v>42244</v>
      </c>
      <c r="E4355">
        <v>3</v>
      </c>
      <c r="F4355">
        <v>200</v>
      </c>
      <c r="G4355" s="2" t="s">
        <v>87</v>
      </c>
      <c r="H4355" s="2" t="s">
        <v>10</v>
      </c>
      <c r="I4355">
        <v>7</v>
      </c>
      <c r="J4355" s="2" t="s">
        <v>88</v>
      </c>
      <c r="K4355" s="2">
        <v>180</v>
      </c>
      <c r="L4355" s="2">
        <v>2208</v>
      </c>
      <c r="M4355" s="2">
        <f t="shared" si="408"/>
        <v>220.8</v>
      </c>
      <c r="O4355" s="2" t="str">
        <f t="shared" si="409"/>
        <v/>
      </c>
      <c r="P4355" s="2" t="str">
        <f>IF(ISNUMBER(O4355),SUMIFS(O$1:$O4355,A$1:$A4355,A4355,C$1:$C4355,C4355,G$1:$G4355,G4355,E$1:$E4355,E4355),"")</f>
        <v/>
      </c>
      <c r="U4355" t="str">
        <f t="shared" si="410"/>
        <v/>
      </c>
      <c r="AA4355">
        <v>22.5</v>
      </c>
      <c r="AB4355">
        <v>3.6000000000000004E-2</v>
      </c>
      <c r="AC4355" s="2">
        <f t="shared" si="411"/>
        <v>3.6000000000000004E-2</v>
      </c>
      <c r="AH4355" s="2" t="str">
        <f t="shared" si="412"/>
        <v/>
      </c>
      <c r="AI4355" s="2" t="str">
        <f>IF(ISNUMBER(AH4355),SUMIFS($AH$1:AH4355,$A$1:A4355,A4355,C$1:$C4355,C4355,$G$1:G4355,G4355,$E$1:E4355,E4355),"")</f>
        <v/>
      </c>
      <c r="AJ4355">
        <f t="shared" si="413"/>
        <v>6</v>
      </c>
    </row>
    <row r="4356" spans="1:36" x14ac:dyDescent="0.25">
      <c r="A4356" s="14" t="s">
        <v>82</v>
      </c>
      <c r="B4356" t="s">
        <v>80</v>
      </c>
      <c r="C4356" t="s">
        <v>79</v>
      </c>
      <c r="D4356" s="13">
        <v>42244</v>
      </c>
      <c r="E4356">
        <v>3</v>
      </c>
      <c r="F4356">
        <v>350</v>
      </c>
      <c r="G4356" s="2" t="s">
        <v>87</v>
      </c>
      <c r="H4356" s="2" t="s">
        <v>10</v>
      </c>
      <c r="I4356">
        <v>7</v>
      </c>
      <c r="J4356" s="2" t="s">
        <v>88</v>
      </c>
      <c r="K4356" s="2">
        <v>315</v>
      </c>
      <c r="L4356" s="2">
        <v>2292</v>
      </c>
      <c r="M4356" s="2">
        <f t="shared" si="408"/>
        <v>229.2</v>
      </c>
      <c r="O4356" s="2" t="str">
        <f t="shared" si="409"/>
        <v/>
      </c>
      <c r="P4356" s="2" t="str">
        <f>IF(ISNUMBER(O4356),SUMIFS(O$1:$O4356,A$1:$A4356,A4356,C$1:$C4356,C4356,G$1:$G4356,G4356,E$1:$E4356,E4356),"")</f>
        <v/>
      </c>
      <c r="U4356" t="str">
        <f t="shared" si="410"/>
        <v/>
      </c>
      <c r="AC4356" s="2" t="str">
        <f t="shared" si="411"/>
        <v/>
      </c>
      <c r="AH4356" s="2" t="str">
        <f t="shared" si="412"/>
        <v/>
      </c>
      <c r="AI4356" s="2" t="str">
        <f>IF(ISNUMBER(AH4356),SUMIFS($AH$1:AH4356,$A$1:A4356,A4356,C$1:$C4356,C4356,$G$1:G4356,G4356,$E$1:E4356,E4356),"")</f>
        <v/>
      </c>
      <c r="AJ4356">
        <f t="shared" si="413"/>
        <v>3</v>
      </c>
    </row>
    <row r="4357" spans="1:36" x14ac:dyDescent="0.25">
      <c r="A4357" s="14" t="s">
        <v>81</v>
      </c>
      <c r="B4357" t="s">
        <v>80</v>
      </c>
      <c r="C4357" t="s">
        <v>79</v>
      </c>
      <c r="D4357" s="13">
        <v>42244</v>
      </c>
      <c r="E4357">
        <v>3</v>
      </c>
      <c r="F4357">
        <v>500</v>
      </c>
      <c r="G4357" s="2" t="s">
        <v>87</v>
      </c>
      <c r="H4357" s="2" t="s">
        <v>10</v>
      </c>
      <c r="I4357">
        <v>7</v>
      </c>
      <c r="J4357" s="2" t="s">
        <v>88</v>
      </c>
      <c r="K4357" s="2">
        <v>450</v>
      </c>
      <c r="L4357" s="2">
        <v>2600</v>
      </c>
      <c r="M4357" s="2">
        <f t="shared" si="408"/>
        <v>260</v>
      </c>
      <c r="O4357" s="2" t="str">
        <f t="shared" si="409"/>
        <v/>
      </c>
      <c r="P4357" s="2" t="str">
        <f>IF(ISNUMBER(O4357),SUMIFS(O$1:$O4357,A$1:$A4357,A4357,C$1:$C4357,C4357,G$1:$G4357,G4357,E$1:$E4357,E4357),"")</f>
        <v/>
      </c>
      <c r="U4357" t="str">
        <f t="shared" si="410"/>
        <v/>
      </c>
      <c r="AA4357">
        <v>19</v>
      </c>
      <c r="AB4357">
        <v>0.03</v>
      </c>
      <c r="AC4357" s="2">
        <f t="shared" si="411"/>
        <v>0.03</v>
      </c>
      <c r="AH4357" s="2" t="str">
        <f t="shared" si="412"/>
        <v/>
      </c>
      <c r="AI4357" s="2" t="str">
        <f>IF(ISNUMBER(AH4357),SUMIFS($AH$1:AH4357,$A$1:A4357,A4357,C$1:$C4357,C4357,$G$1:G4357,G4357,$E$1:E4357,E4357),"")</f>
        <v/>
      </c>
      <c r="AJ4357">
        <f t="shared" si="413"/>
        <v>6</v>
      </c>
    </row>
    <row r="4358" spans="1:36" x14ac:dyDescent="0.25">
      <c r="A4358" s="14" t="s">
        <v>86</v>
      </c>
      <c r="B4358" t="s">
        <v>80</v>
      </c>
      <c r="C4358" t="s">
        <v>79</v>
      </c>
      <c r="D4358" s="13">
        <v>42260</v>
      </c>
      <c r="E4358">
        <v>1</v>
      </c>
      <c r="F4358">
        <v>0</v>
      </c>
      <c r="G4358" s="2" t="s">
        <v>87</v>
      </c>
      <c r="H4358" s="2" t="s">
        <v>11</v>
      </c>
      <c r="I4358">
        <v>7</v>
      </c>
      <c r="J4358" s="2" t="s">
        <v>88</v>
      </c>
      <c r="K4358" s="2">
        <v>0</v>
      </c>
      <c r="L4358" s="2">
        <v>1746</v>
      </c>
      <c r="M4358" s="2">
        <f t="shared" si="408"/>
        <v>174.6</v>
      </c>
      <c r="O4358" s="2" t="str">
        <f t="shared" si="409"/>
        <v/>
      </c>
      <c r="P4358" s="2" t="str">
        <f>IF(ISNUMBER(O4358),SUMIFS(O$1:$O4358,A$1:$A4358,A4358,C$1:$C4358,C4358,G$1:$G4358,G4358,E$1:$E4358,E4358),"")</f>
        <v/>
      </c>
      <c r="U4358" t="str">
        <f t="shared" si="410"/>
        <v/>
      </c>
      <c r="AC4358" s="2" t="str">
        <f t="shared" si="411"/>
        <v/>
      </c>
      <c r="AH4358" s="2" t="str">
        <f t="shared" si="412"/>
        <v/>
      </c>
      <c r="AI4358" s="2" t="str">
        <f>IF(ISNUMBER(AH4358),SUMIFS($AH$1:AH4358,$A$1:A4358,A4358,C$1:$C4358,C4358,$G$1:G4358,G4358,$E$1:E4358,E4358),"")</f>
        <v/>
      </c>
      <c r="AJ4358">
        <f t="shared" si="413"/>
        <v>3</v>
      </c>
    </row>
    <row r="4359" spans="1:36" x14ac:dyDescent="0.25">
      <c r="A4359" s="14" t="s">
        <v>85</v>
      </c>
      <c r="B4359" t="s">
        <v>80</v>
      </c>
      <c r="C4359" t="s">
        <v>79</v>
      </c>
      <c r="D4359" s="13">
        <v>42260</v>
      </c>
      <c r="E4359">
        <v>1</v>
      </c>
      <c r="F4359">
        <v>50</v>
      </c>
      <c r="G4359" s="2" t="s">
        <v>87</v>
      </c>
      <c r="H4359" s="2" t="s">
        <v>11</v>
      </c>
      <c r="I4359">
        <v>7</v>
      </c>
      <c r="J4359" s="2" t="s">
        <v>88</v>
      </c>
      <c r="K4359" s="2">
        <v>45</v>
      </c>
      <c r="L4359" s="2">
        <v>1950</v>
      </c>
      <c r="M4359" s="2">
        <f t="shared" si="408"/>
        <v>195</v>
      </c>
      <c r="O4359" s="2" t="str">
        <f t="shared" si="409"/>
        <v/>
      </c>
      <c r="P4359" s="2" t="str">
        <f>IF(ISNUMBER(O4359),SUMIFS(O$1:$O4359,A$1:$A4359,A4359,C$1:$C4359,C4359,G$1:$G4359,G4359,E$1:$E4359,E4359),"")</f>
        <v/>
      </c>
      <c r="U4359" t="str">
        <f t="shared" si="410"/>
        <v/>
      </c>
      <c r="AC4359" s="2" t="str">
        <f t="shared" si="411"/>
        <v/>
      </c>
      <c r="AH4359" s="2" t="str">
        <f t="shared" si="412"/>
        <v/>
      </c>
      <c r="AI4359" s="2" t="str">
        <f>IF(ISNUMBER(AH4359),SUMIFS($AH$1:AH4359,$A$1:A4359,A4359,C$1:$C4359,C4359,$G$1:G4359,G4359,$E$1:E4359,E4359),"")</f>
        <v/>
      </c>
      <c r="AJ4359">
        <f t="shared" si="413"/>
        <v>3</v>
      </c>
    </row>
    <row r="4360" spans="1:36" x14ac:dyDescent="0.25">
      <c r="A4360" s="14" t="s">
        <v>84</v>
      </c>
      <c r="B4360" t="s">
        <v>80</v>
      </c>
      <c r="C4360" t="s">
        <v>79</v>
      </c>
      <c r="D4360" s="13">
        <v>42260</v>
      </c>
      <c r="E4360">
        <v>1</v>
      </c>
      <c r="F4360">
        <v>100</v>
      </c>
      <c r="G4360" s="2" t="s">
        <v>87</v>
      </c>
      <c r="H4360" s="2" t="s">
        <v>11</v>
      </c>
      <c r="I4360">
        <v>7</v>
      </c>
      <c r="J4360" s="2" t="s">
        <v>88</v>
      </c>
      <c r="K4360" s="2">
        <v>90</v>
      </c>
      <c r="L4360" s="2">
        <v>1924.5</v>
      </c>
      <c r="M4360" s="2">
        <f t="shared" si="408"/>
        <v>192.45</v>
      </c>
      <c r="O4360" s="2" t="str">
        <f t="shared" si="409"/>
        <v/>
      </c>
      <c r="P4360" s="2" t="str">
        <f>IF(ISNUMBER(O4360),SUMIFS(O$1:$O4360,A$1:$A4360,A4360,C$1:$C4360,C4360,G$1:$G4360,G4360,E$1:$E4360,E4360),"")</f>
        <v/>
      </c>
      <c r="U4360" t="str">
        <f t="shared" si="410"/>
        <v/>
      </c>
      <c r="AC4360" s="2" t="str">
        <f t="shared" si="411"/>
        <v/>
      </c>
      <c r="AH4360" s="2" t="str">
        <f t="shared" si="412"/>
        <v/>
      </c>
      <c r="AI4360" s="2" t="str">
        <f>IF(ISNUMBER(AH4360),SUMIFS($AH$1:AH4360,$A$1:A4360,A4360,C$1:$C4360,C4360,$G$1:G4360,G4360,$E$1:E4360,E4360),"")</f>
        <v/>
      </c>
      <c r="AJ4360">
        <f t="shared" si="413"/>
        <v>3</v>
      </c>
    </row>
    <row r="4361" spans="1:36" x14ac:dyDescent="0.25">
      <c r="A4361" s="14" t="s">
        <v>83</v>
      </c>
      <c r="B4361" t="s">
        <v>80</v>
      </c>
      <c r="C4361" t="s">
        <v>79</v>
      </c>
      <c r="D4361" s="13">
        <v>42260</v>
      </c>
      <c r="E4361">
        <v>1</v>
      </c>
      <c r="F4361">
        <v>200</v>
      </c>
      <c r="G4361" s="2" t="s">
        <v>87</v>
      </c>
      <c r="H4361" s="2" t="s">
        <v>11</v>
      </c>
      <c r="I4361">
        <v>7</v>
      </c>
      <c r="J4361" s="2" t="s">
        <v>88</v>
      </c>
      <c r="K4361" s="2">
        <v>180</v>
      </c>
      <c r="L4361" s="2">
        <v>2613</v>
      </c>
      <c r="M4361" s="2">
        <f t="shared" si="408"/>
        <v>261.3</v>
      </c>
      <c r="O4361" s="2" t="str">
        <f t="shared" si="409"/>
        <v/>
      </c>
      <c r="P4361" s="2" t="str">
        <f>IF(ISNUMBER(O4361),SUMIFS(O$1:$O4361,A$1:$A4361,A4361,C$1:$C4361,C4361,G$1:$G4361,G4361,E$1:$E4361,E4361),"")</f>
        <v/>
      </c>
      <c r="U4361" t="str">
        <f t="shared" si="410"/>
        <v/>
      </c>
      <c r="AC4361" s="2" t="str">
        <f t="shared" si="411"/>
        <v/>
      </c>
      <c r="AH4361" s="2" t="str">
        <f t="shared" si="412"/>
        <v/>
      </c>
      <c r="AI4361" s="2" t="str">
        <f>IF(ISNUMBER(AH4361),SUMIFS($AH$1:AH4361,$A$1:A4361,A4361,C$1:$C4361,C4361,$G$1:G4361,G4361,$E$1:E4361,E4361),"")</f>
        <v/>
      </c>
      <c r="AJ4361">
        <f t="shared" si="413"/>
        <v>3</v>
      </c>
    </row>
    <row r="4362" spans="1:36" x14ac:dyDescent="0.25">
      <c r="A4362" s="14" t="s">
        <v>82</v>
      </c>
      <c r="B4362" t="s">
        <v>80</v>
      </c>
      <c r="C4362" t="s">
        <v>79</v>
      </c>
      <c r="D4362" s="13">
        <v>42260</v>
      </c>
      <c r="E4362">
        <v>1</v>
      </c>
      <c r="F4362">
        <v>350</v>
      </c>
      <c r="G4362" s="2" t="s">
        <v>87</v>
      </c>
      <c r="H4362" s="2" t="s">
        <v>11</v>
      </c>
      <c r="I4362">
        <v>7</v>
      </c>
      <c r="J4362" s="2" t="s">
        <v>88</v>
      </c>
      <c r="K4362" s="2">
        <v>315</v>
      </c>
      <c r="L4362" s="2">
        <v>3888</v>
      </c>
      <c r="M4362" s="2">
        <f t="shared" si="408"/>
        <v>388.8</v>
      </c>
      <c r="O4362" s="2" t="str">
        <f t="shared" si="409"/>
        <v/>
      </c>
      <c r="P4362" s="2" t="str">
        <f>IF(ISNUMBER(O4362),SUMIFS(O$1:$O4362,A$1:$A4362,A4362,C$1:$C4362,C4362,G$1:$G4362,G4362,E$1:$E4362,E4362),"")</f>
        <v/>
      </c>
      <c r="U4362" t="str">
        <f t="shared" si="410"/>
        <v/>
      </c>
      <c r="AC4362" s="2" t="str">
        <f t="shared" si="411"/>
        <v/>
      </c>
      <c r="AH4362" s="2" t="str">
        <f t="shared" si="412"/>
        <v/>
      </c>
      <c r="AI4362" s="2" t="str">
        <f>IF(ISNUMBER(AH4362),SUMIFS($AH$1:AH4362,$A$1:A4362,A4362,C$1:$C4362,C4362,$G$1:G4362,G4362,$E$1:E4362,E4362),"")</f>
        <v/>
      </c>
      <c r="AJ4362">
        <f t="shared" si="413"/>
        <v>3</v>
      </c>
    </row>
    <row r="4363" spans="1:36" x14ac:dyDescent="0.25">
      <c r="A4363" s="14" t="s">
        <v>81</v>
      </c>
      <c r="B4363" t="s">
        <v>80</v>
      </c>
      <c r="C4363" t="s">
        <v>79</v>
      </c>
      <c r="D4363" s="13">
        <v>42260</v>
      </c>
      <c r="E4363">
        <v>1</v>
      </c>
      <c r="F4363">
        <v>500</v>
      </c>
      <c r="G4363" s="2" t="s">
        <v>87</v>
      </c>
      <c r="H4363" s="2" t="s">
        <v>11</v>
      </c>
      <c r="I4363">
        <v>7</v>
      </c>
      <c r="J4363" s="2" t="s">
        <v>88</v>
      </c>
      <c r="K4363" s="2">
        <v>450</v>
      </c>
      <c r="L4363" s="2">
        <v>4474.5</v>
      </c>
      <c r="M4363" s="2">
        <f t="shared" si="408"/>
        <v>447.45</v>
      </c>
      <c r="O4363" s="2" t="str">
        <f t="shared" si="409"/>
        <v/>
      </c>
      <c r="P4363" s="2" t="str">
        <f>IF(ISNUMBER(O4363),SUMIFS(O$1:$O4363,A$1:$A4363,A4363,C$1:$C4363,C4363,G$1:$G4363,G4363,E$1:$E4363,E4363),"")</f>
        <v/>
      </c>
      <c r="U4363" t="str">
        <f t="shared" si="410"/>
        <v/>
      </c>
      <c r="AC4363" s="2" t="str">
        <f t="shared" si="411"/>
        <v/>
      </c>
      <c r="AH4363" s="2" t="str">
        <f t="shared" si="412"/>
        <v/>
      </c>
      <c r="AI4363" s="2" t="str">
        <f>IF(ISNUMBER(AH4363),SUMIFS($AH$1:AH4363,$A$1:A4363,A4363,C$1:$C4363,C4363,$G$1:G4363,G4363,$E$1:E4363,E4363),"")</f>
        <v/>
      </c>
      <c r="AJ4363">
        <f t="shared" si="413"/>
        <v>3</v>
      </c>
    </row>
    <row r="4364" spans="1:36" x14ac:dyDescent="0.25">
      <c r="A4364" s="14" t="s">
        <v>86</v>
      </c>
      <c r="B4364" t="s">
        <v>80</v>
      </c>
      <c r="C4364" t="s">
        <v>79</v>
      </c>
      <c r="D4364" s="13">
        <v>42260</v>
      </c>
      <c r="E4364">
        <v>2</v>
      </c>
      <c r="F4364">
        <v>0</v>
      </c>
      <c r="G4364" s="2" t="s">
        <v>87</v>
      </c>
      <c r="H4364" s="2" t="s">
        <v>11</v>
      </c>
      <c r="I4364">
        <v>7</v>
      </c>
      <c r="J4364" s="2" t="s">
        <v>88</v>
      </c>
      <c r="K4364" s="2">
        <v>0</v>
      </c>
      <c r="L4364" s="2">
        <v>1746</v>
      </c>
      <c r="M4364" s="2">
        <f t="shared" si="408"/>
        <v>174.6</v>
      </c>
      <c r="O4364" s="2" t="str">
        <f t="shared" si="409"/>
        <v/>
      </c>
      <c r="P4364" s="2" t="str">
        <f>IF(ISNUMBER(O4364),SUMIFS(O$1:$O4364,A$1:$A4364,A4364,C$1:$C4364,C4364,G$1:$G4364,G4364,E$1:$E4364,E4364),"")</f>
        <v/>
      </c>
      <c r="U4364" t="str">
        <f t="shared" si="410"/>
        <v/>
      </c>
      <c r="AC4364" s="2" t="str">
        <f t="shared" si="411"/>
        <v/>
      </c>
      <c r="AH4364" s="2" t="str">
        <f t="shared" si="412"/>
        <v/>
      </c>
      <c r="AI4364" s="2" t="str">
        <f>IF(ISNUMBER(AH4364),SUMIFS($AH$1:AH4364,$A$1:A4364,A4364,C$1:$C4364,C4364,$G$1:G4364,G4364,$E$1:E4364,E4364),"")</f>
        <v/>
      </c>
      <c r="AJ4364">
        <f t="shared" si="413"/>
        <v>3</v>
      </c>
    </row>
    <row r="4365" spans="1:36" x14ac:dyDescent="0.25">
      <c r="A4365" s="14" t="s">
        <v>85</v>
      </c>
      <c r="B4365" t="s">
        <v>80</v>
      </c>
      <c r="C4365" t="s">
        <v>79</v>
      </c>
      <c r="D4365" s="13">
        <v>42260</v>
      </c>
      <c r="E4365">
        <v>2</v>
      </c>
      <c r="F4365">
        <v>50</v>
      </c>
      <c r="G4365" s="2" t="s">
        <v>87</v>
      </c>
      <c r="H4365" s="2" t="s">
        <v>11</v>
      </c>
      <c r="I4365">
        <v>7</v>
      </c>
      <c r="J4365" s="2" t="s">
        <v>88</v>
      </c>
      <c r="K4365" s="2">
        <v>45</v>
      </c>
      <c r="L4365" s="2">
        <v>1899</v>
      </c>
      <c r="M4365" s="2">
        <f t="shared" si="408"/>
        <v>189.9</v>
      </c>
      <c r="O4365" s="2" t="str">
        <f t="shared" si="409"/>
        <v/>
      </c>
      <c r="P4365" s="2" t="str">
        <f>IF(ISNUMBER(O4365),SUMIFS(O$1:$O4365,A$1:$A4365,A4365,C$1:$C4365,C4365,G$1:$G4365,G4365,E$1:$E4365,E4365),"")</f>
        <v/>
      </c>
      <c r="U4365" t="str">
        <f t="shared" si="410"/>
        <v/>
      </c>
      <c r="AC4365" s="2" t="str">
        <f t="shared" si="411"/>
        <v/>
      </c>
      <c r="AH4365" s="2" t="str">
        <f t="shared" si="412"/>
        <v/>
      </c>
      <c r="AI4365" s="2" t="str">
        <f>IF(ISNUMBER(AH4365),SUMIFS($AH$1:AH4365,$A$1:A4365,A4365,C$1:$C4365,C4365,$G$1:G4365,G4365,$E$1:E4365,E4365),"")</f>
        <v/>
      </c>
      <c r="AJ4365">
        <f t="shared" si="413"/>
        <v>3</v>
      </c>
    </row>
    <row r="4366" spans="1:36" x14ac:dyDescent="0.25">
      <c r="A4366" s="14" t="s">
        <v>84</v>
      </c>
      <c r="B4366" t="s">
        <v>80</v>
      </c>
      <c r="C4366" t="s">
        <v>79</v>
      </c>
      <c r="D4366" s="13">
        <v>42260</v>
      </c>
      <c r="E4366">
        <v>2</v>
      </c>
      <c r="F4366">
        <v>100</v>
      </c>
      <c r="G4366" s="2" t="s">
        <v>87</v>
      </c>
      <c r="H4366" s="2" t="s">
        <v>11</v>
      </c>
      <c r="I4366">
        <v>7</v>
      </c>
      <c r="J4366" s="2" t="s">
        <v>88</v>
      </c>
      <c r="K4366" s="2">
        <v>90</v>
      </c>
      <c r="L4366" s="2">
        <v>2205</v>
      </c>
      <c r="M4366" s="2">
        <f t="shared" si="408"/>
        <v>220.5</v>
      </c>
      <c r="O4366" s="2" t="str">
        <f t="shared" si="409"/>
        <v/>
      </c>
      <c r="P4366" s="2" t="str">
        <f>IF(ISNUMBER(O4366),SUMIFS(O$1:$O4366,A$1:$A4366,A4366,C$1:$C4366,C4366,G$1:$G4366,G4366,E$1:$E4366,E4366),"")</f>
        <v/>
      </c>
      <c r="U4366" t="str">
        <f t="shared" si="410"/>
        <v/>
      </c>
      <c r="AC4366" s="2" t="str">
        <f t="shared" si="411"/>
        <v/>
      </c>
      <c r="AH4366" s="2" t="str">
        <f t="shared" si="412"/>
        <v/>
      </c>
      <c r="AI4366" s="2" t="str">
        <f>IF(ISNUMBER(AH4366),SUMIFS($AH$1:AH4366,$A$1:A4366,A4366,C$1:$C4366,C4366,$G$1:G4366,G4366,$E$1:E4366,E4366),"")</f>
        <v/>
      </c>
      <c r="AJ4366">
        <f t="shared" si="413"/>
        <v>3</v>
      </c>
    </row>
    <row r="4367" spans="1:36" x14ac:dyDescent="0.25">
      <c r="A4367" s="14" t="s">
        <v>83</v>
      </c>
      <c r="B4367" t="s">
        <v>80</v>
      </c>
      <c r="C4367" t="s">
        <v>79</v>
      </c>
      <c r="D4367" s="13">
        <v>42260</v>
      </c>
      <c r="E4367">
        <v>2</v>
      </c>
      <c r="F4367">
        <v>200</v>
      </c>
      <c r="G4367" s="2" t="s">
        <v>87</v>
      </c>
      <c r="H4367" s="2" t="s">
        <v>11</v>
      </c>
      <c r="I4367">
        <v>7</v>
      </c>
      <c r="J4367" s="2" t="s">
        <v>88</v>
      </c>
      <c r="K4367" s="2">
        <v>180</v>
      </c>
      <c r="L4367" s="2">
        <v>2383.5</v>
      </c>
      <c r="M4367" s="2">
        <f t="shared" si="408"/>
        <v>238.35</v>
      </c>
      <c r="O4367" s="2" t="str">
        <f t="shared" si="409"/>
        <v/>
      </c>
      <c r="P4367" s="2" t="str">
        <f>IF(ISNUMBER(O4367),SUMIFS(O$1:$O4367,A$1:$A4367,A4367,C$1:$C4367,C4367,G$1:$G4367,G4367,E$1:$E4367,E4367),"")</f>
        <v/>
      </c>
      <c r="U4367" t="str">
        <f t="shared" si="410"/>
        <v/>
      </c>
      <c r="AC4367" s="2" t="str">
        <f t="shared" si="411"/>
        <v/>
      </c>
      <c r="AH4367" s="2" t="str">
        <f t="shared" si="412"/>
        <v/>
      </c>
      <c r="AI4367" s="2" t="str">
        <f>IF(ISNUMBER(AH4367),SUMIFS($AH$1:AH4367,$A$1:A4367,A4367,C$1:$C4367,C4367,$G$1:G4367,G4367,$E$1:E4367,E4367),"")</f>
        <v/>
      </c>
      <c r="AJ4367">
        <f t="shared" si="413"/>
        <v>3</v>
      </c>
    </row>
    <row r="4368" spans="1:36" x14ac:dyDescent="0.25">
      <c r="A4368" s="14" t="s">
        <v>82</v>
      </c>
      <c r="B4368" t="s">
        <v>80</v>
      </c>
      <c r="C4368" t="s">
        <v>79</v>
      </c>
      <c r="D4368" s="13">
        <v>42260</v>
      </c>
      <c r="E4368">
        <v>2</v>
      </c>
      <c r="F4368">
        <v>350</v>
      </c>
      <c r="G4368" s="2" t="s">
        <v>87</v>
      </c>
      <c r="H4368" s="2" t="s">
        <v>11</v>
      </c>
      <c r="I4368">
        <v>7</v>
      </c>
      <c r="J4368" s="2" t="s">
        <v>88</v>
      </c>
      <c r="K4368" s="2">
        <v>315</v>
      </c>
      <c r="L4368" s="2">
        <v>3531</v>
      </c>
      <c r="M4368" s="2">
        <f t="shared" si="408"/>
        <v>353.1</v>
      </c>
      <c r="O4368" s="2" t="str">
        <f t="shared" si="409"/>
        <v/>
      </c>
      <c r="P4368" s="2" t="str">
        <f>IF(ISNUMBER(O4368),SUMIFS(O$1:$O4368,A$1:$A4368,A4368,C$1:$C4368,C4368,G$1:$G4368,G4368,E$1:$E4368,E4368),"")</f>
        <v/>
      </c>
      <c r="U4368" t="str">
        <f t="shared" si="410"/>
        <v/>
      </c>
      <c r="AC4368" s="2" t="str">
        <f t="shared" si="411"/>
        <v/>
      </c>
      <c r="AH4368" s="2" t="str">
        <f t="shared" si="412"/>
        <v/>
      </c>
      <c r="AI4368" s="2" t="str">
        <f>IF(ISNUMBER(AH4368),SUMIFS($AH$1:AH4368,$A$1:A4368,A4368,C$1:$C4368,C4368,$G$1:G4368,G4368,$E$1:E4368,E4368),"")</f>
        <v/>
      </c>
      <c r="AJ4368">
        <f t="shared" si="413"/>
        <v>3</v>
      </c>
    </row>
    <row r="4369" spans="1:36" x14ac:dyDescent="0.25">
      <c r="A4369" s="14" t="s">
        <v>81</v>
      </c>
      <c r="B4369" t="s">
        <v>80</v>
      </c>
      <c r="C4369" t="s">
        <v>79</v>
      </c>
      <c r="D4369" s="13">
        <v>42260</v>
      </c>
      <c r="E4369">
        <v>2</v>
      </c>
      <c r="F4369">
        <v>500</v>
      </c>
      <c r="G4369" s="2" t="s">
        <v>87</v>
      </c>
      <c r="H4369" s="2" t="s">
        <v>11</v>
      </c>
      <c r="I4369">
        <v>7</v>
      </c>
      <c r="J4369" s="2" t="s">
        <v>88</v>
      </c>
      <c r="K4369" s="2">
        <v>450</v>
      </c>
      <c r="L4369" s="2">
        <v>3607.5</v>
      </c>
      <c r="M4369" s="2">
        <f t="shared" si="408"/>
        <v>360.75</v>
      </c>
      <c r="O4369" s="2" t="str">
        <f t="shared" si="409"/>
        <v/>
      </c>
      <c r="P4369" s="2" t="str">
        <f>IF(ISNUMBER(O4369),SUMIFS(O$1:$O4369,A$1:$A4369,A4369,C$1:$C4369,C4369,G$1:$G4369,G4369,E$1:$E4369,E4369),"")</f>
        <v/>
      </c>
      <c r="U4369" t="str">
        <f t="shared" si="410"/>
        <v/>
      </c>
      <c r="AC4369" s="2" t="str">
        <f t="shared" si="411"/>
        <v/>
      </c>
      <c r="AH4369" s="2" t="str">
        <f t="shared" si="412"/>
        <v/>
      </c>
      <c r="AI4369" s="2" t="str">
        <f>IF(ISNUMBER(AH4369),SUMIFS($AH$1:AH4369,$A$1:A4369,A4369,C$1:$C4369,C4369,$G$1:G4369,G4369,$E$1:E4369,E4369),"")</f>
        <v/>
      </c>
      <c r="AJ4369">
        <f t="shared" si="413"/>
        <v>3</v>
      </c>
    </row>
    <row r="4370" spans="1:36" x14ac:dyDescent="0.25">
      <c r="A4370" s="14" t="s">
        <v>86</v>
      </c>
      <c r="B4370" t="s">
        <v>80</v>
      </c>
      <c r="C4370" t="s">
        <v>79</v>
      </c>
      <c r="D4370" s="13">
        <v>42260</v>
      </c>
      <c r="E4370">
        <v>3</v>
      </c>
      <c r="F4370">
        <v>0</v>
      </c>
      <c r="G4370" s="2" t="s">
        <v>87</v>
      </c>
      <c r="H4370" s="2" t="s">
        <v>11</v>
      </c>
      <c r="I4370">
        <v>7</v>
      </c>
      <c r="J4370" s="2" t="s">
        <v>88</v>
      </c>
      <c r="K4370" s="2">
        <v>0</v>
      </c>
      <c r="L4370" s="2">
        <v>1950</v>
      </c>
      <c r="M4370" s="2">
        <f t="shared" si="408"/>
        <v>195</v>
      </c>
      <c r="O4370" s="2" t="str">
        <f t="shared" si="409"/>
        <v/>
      </c>
      <c r="P4370" s="2" t="str">
        <f>IF(ISNUMBER(O4370),SUMIFS(O$1:$O4370,A$1:$A4370,A4370,C$1:$C4370,C4370,G$1:$G4370,G4370,E$1:$E4370,E4370),"")</f>
        <v/>
      </c>
      <c r="U4370" t="str">
        <f t="shared" si="410"/>
        <v/>
      </c>
      <c r="AC4370" s="2" t="str">
        <f t="shared" si="411"/>
        <v/>
      </c>
      <c r="AH4370" s="2" t="str">
        <f t="shared" si="412"/>
        <v/>
      </c>
      <c r="AI4370" s="2" t="str">
        <f>IF(ISNUMBER(AH4370),SUMIFS($AH$1:AH4370,$A$1:A4370,A4370,C$1:$C4370,C4370,$G$1:G4370,G4370,$E$1:E4370,E4370),"")</f>
        <v/>
      </c>
      <c r="AJ4370">
        <f t="shared" si="413"/>
        <v>3</v>
      </c>
    </row>
    <row r="4371" spans="1:36" x14ac:dyDescent="0.25">
      <c r="A4371" s="14" t="s">
        <v>85</v>
      </c>
      <c r="B4371" t="s">
        <v>80</v>
      </c>
      <c r="C4371" t="s">
        <v>79</v>
      </c>
      <c r="D4371" s="13">
        <v>42260</v>
      </c>
      <c r="E4371">
        <v>3</v>
      </c>
      <c r="F4371">
        <v>50</v>
      </c>
      <c r="G4371" s="2" t="s">
        <v>87</v>
      </c>
      <c r="H4371" s="2" t="s">
        <v>11</v>
      </c>
      <c r="I4371">
        <v>7</v>
      </c>
      <c r="J4371" s="2" t="s">
        <v>88</v>
      </c>
      <c r="K4371" s="2">
        <v>45</v>
      </c>
      <c r="L4371" s="2">
        <v>2001</v>
      </c>
      <c r="M4371" s="2">
        <f t="shared" si="408"/>
        <v>200.1</v>
      </c>
      <c r="O4371" s="2" t="str">
        <f t="shared" si="409"/>
        <v/>
      </c>
      <c r="P4371" s="2" t="str">
        <f>IF(ISNUMBER(O4371),SUMIFS(O$1:$O4371,A$1:$A4371,A4371,C$1:$C4371,C4371,G$1:$G4371,G4371,E$1:$E4371,E4371),"")</f>
        <v/>
      </c>
      <c r="U4371" t="str">
        <f t="shared" si="410"/>
        <v/>
      </c>
      <c r="AC4371" s="2" t="str">
        <f t="shared" si="411"/>
        <v/>
      </c>
      <c r="AH4371" s="2" t="str">
        <f t="shared" si="412"/>
        <v/>
      </c>
      <c r="AI4371" s="2" t="str">
        <f>IF(ISNUMBER(AH4371),SUMIFS($AH$1:AH4371,$A$1:A4371,A4371,C$1:$C4371,C4371,$G$1:G4371,G4371,$E$1:E4371,E4371),"")</f>
        <v/>
      </c>
      <c r="AJ4371">
        <f t="shared" si="413"/>
        <v>3</v>
      </c>
    </row>
    <row r="4372" spans="1:36" x14ac:dyDescent="0.25">
      <c r="A4372" s="14" t="s">
        <v>84</v>
      </c>
      <c r="B4372" t="s">
        <v>80</v>
      </c>
      <c r="C4372" t="s">
        <v>79</v>
      </c>
      <c r="D4372" s="13">
        <v>42260</v>
      </c>
      <c r="E4372">
        <v>3</v>
      </c>
      <c r="F4372">
        <v>100</v>
      </c>
      <c r="G4372" s="2" t="s">
        <v>87</v>
      </c>
      <c r="H4372" s="2" t="s">
        <v>11</v>
      </c>
      <c r="I4372">
        <v>7</v>
      </c>
      <c r="J4372" s="2" t="s">
        <v>88</v>
      </c>
      <c r="K4372" s="2">
        <v>90</v>
      </c>
      <c r="L4372" s="2">
        <v>2179.5</v>
      </c>
      <c r="M4372" s="2">
        <f t="shared" si="408"/>
        <v>217.95</v>
      </c>
      <c r="O4372" s="2" t="str">
        <f t="shared" si="409"/>
        <v/>
      </c>
      <c r="P4372" s="2" t="str">
        <f>IF(ISNUMBER(O4372),SUMIFS(O$1:$O4372,A$1:$A4372,A4372,C$1:$C4372,C4372,G$1:$G4372,G4372,E$1:$E4372,E4372),"")</f>
        <v/>
      </c>
      <c r="U4372" t="str">
        <f t="shared" si="410"/>
        <v/>
      </c>
      <c r="AC4372" s="2" t="str">
        <f t="shared" si="411"/>
        <v/>
      </c>
      <c r="AH4372" s="2" t="str">
        <f t="shared" si="412"/>
        <v/>
      </c>
      <c r="AI4372" s="2" t="str">
        <f>IF(ISNUMBER(AH4372),SUMIFS($AH$1:AH4372,$A$1:A4372,A4372,C$1:$C4372,C4372,$G$1:G4372,G4372,$E$1:E4372,E4372),"")</f>
        <v/>
      </c>
      <c r="AJ4372">
        <f t="shared" si="413"/>
        <v>3</v>
      </c>
    </row>
    <row r="4373" spans="1:36" x14ac:dyDescent="0.25">
      <c r="A4373" s="14" t="s">
        <v>83</v>
      </c>
      <c r="B4373" t="s">
        <v>80</v>
      </c>
      <c r="C4373" t="s">
        <v>79</v>
      </c>
      <c r="D4373" s="13">
        <v>42260</v>
      </c>
      <c r="E4373">
        <v>3</v>
      </c>
      <c r="F4373">
        <v>200</v>
      </c>
      <c r="G4373" s="2" t="s">
        <v>87</v>
      </c>
      <c r="H4373" s="2" t="s">
        <v>11</v>
      </c>
      <c r="I4373">
        <v>7</v>
      </c>
      <c r="J4373" s="2" t="s">
        <v>88</v>
      </c>
      <c r="K4373" s="2">
        <v>180</v>
      </c>
      <c r="L4373" s="2">
        <v>3046.5</v>
      </c>
      <c r="M4373" s="2">
        <f t="shared" si="408"/>
        <v>304.64999999999998</v>
      </c>
      <c r="O4373" s="2" t="str">
        <f t="shared" si="409"/>
        <v/>
      </c>
      <c r="P4373" s="2" t="str">
        <f>IF(ISNUMBER(O4373),SUMIFS(O$1:$O4373,A$1:$A4373,A4373,C$1:$C4373,C4373,G$1:$G4373,G4373,E$1:$E4373,E4373),"")</f>
        <v/>
      </c>
      <c r="U4373" t="str">
        <f t="shared" si="410"/>
        <v/>
      </c>
      <c r="AC4373" s="2" t="str">
        <f t="shared" si="411"/>
        <v/>
      </c>
      <c r="AH4373" s="2" t="str">
        <f t="shared" si="412"/>
        <v/>
      </c>
      <c r="AI4373" s="2" t="str">
        <f>IF(ISNUMBER(AH4373),SUMIFS($AH$1:AH4373,$A$1:A4373,A4373,C$1:$C4373,C4373,$G$1:G4373,G4373,$E$1:E4373,E4373),"")</f>
        <v/>
      </c>
      <c r="AJ4373">
        <f t="shared" si="413"/>
        <v>3</v>
      </c>
    </row>
    <row r="4374" spans="1:36" x14ac:dyDescent="0.25">
      <c r="A4374" s="14" t="s">
        <v>82</v>
      </c>
      <c r="B4374" t="s">
        <v>80</v>
      </c>
      <c r="C4374" t="s">
        <v>79</v>
      </c>
      <c r="D4374" s="13">
        <v>42260</v>
      </c>
      <c r="E4374">
        <v>3</v>
      </c>
      <c r="F4374">
        <v>350</v>
      </c>
      <c r="G4374" s="2" t="s">
        <v>87</v>
      </c>
      <c r="H4374" s="2" t="s">
        <v>11</v>
      </c>
      <c r="I4374">
        <v>7</v>
      </c>
      <c r="J4374" s="2" t="s">
        <v>88</v>
      </c>
      <c r="K4374" s="2">
        <v>315</v>
      </c>
      <c r="L4374" s="2">
        <v>3454.5</v>
      </c>
      <c r="M4374" s="2">
        <f t="shared" si="408"/>
        <v>345.45</v>
      </c>
      <c r="O4374" s="2" t="str">
        <f t="shared" si="409"/>
        <v/>
      </c>
      <c r="P4374" s="2" t="str">
        <f>IF(ISNUMBER(O4374),SUMIFS(O$1:$O4374,A$1:$A4374,A4374,C$1:$C4374,C4374,G$1:$G4374,G4374,E$1:$E4374,E4374),"")</f>
        <v/>
      </c>
      <c r="U4374" t="str">
        <f t="shared" si="410"/>
        <v/>
      </c>
      <c r="AA4374">
        <v>24.9</v>
      </c>
      <c r="AB4374">
        <v>0.04</v>
      </c>
      <c r="AC4374" s="2">
        <f t="shared" si="411"/>
        <v>0.04</v>
      </c>
      <c r="AH4374" s="2" t="str">
        <f t="shared" si="412"/>
        <v/>
      </c>
      <c r="AI4374" s="2" t="str">
        <f>IF(ISNUMBER(AH4374),SUMIFS($AH$1:AH4374,$A$1:A4374,A4374,C$1:$C4374,C4374,$G$1:G4374,G4374,$E$1:E4374,E4374),"")</f>
        <v/>
      </c>
      <c r="AJ4374">
        <f t="shared" si="413"/>
        <v>6</v>
      </c>
    </row>
    <row r="4375" spans="1:36" x14ac:dyDescent="0.25">
      <c r="A4375" s="14" t="s">
        <v>81</v>
      </c>
      <c r="B4375" t="s">
        <v>80</v>
      </c>
      <c r="C4375" t="s">
        <v>79</v>
      </c>
      <c r="D4375" s="13">
        <v>42260</v>
      </c>
      <c r="E4375">
        <v>3</v>
      </c>
      <c r="F4375">
        <v>500</v>
      </c>
      <c r="G4375" s="2" t="s">
        <v>87</v>
      </c>
      <c r="H4375" s="2" t="s">
        <v>11</v>
      </c>
      <c r="I4375">
        <v>7</v>
      </c>
      <c r="J4375" s="2" t="s">
        <v>88</v>
      </c>
      <c r="K4375" s="2">
        <v>450</v>
      </c>
      <c r="L4375" s="2">
        <v>4423.5</v>
      </c>
      <c r="M4375" s="2">
        <f t="shared" si="408"/>
        <v>442.35</v>
      </c>
      <c r="O4375" s="2" t="str">
        <f t="shared" si="409"/>
        <v/>
      </c>
      <c r="P4375" s="2" t="str">
        <f>IF(ISNUMBER(O4375),SUMIFS(O$1:$O4375,A$1:$A4375,A4375,C$1:$C4375,C4375,G$1:$G4375,G4375,E$1:$E4375,E4375),"")</f>
        <v/>
      </c>
      <c r="U4375" t="str">
        <f t="shared" si="410"/>
        <v/>
      </c>
      <c r="AC4375" s="2" t="str">
        <f t="shared" si="411"/>
        <v/>
      </c>
      <c r="AH4375" s="2" t="str">
        <f t="shared" si="412"/>
        <v/>
      </c>
      <c r="AI4375" s="2" t="str">
        <f>IF(ISNUMBER(AH4375),SUMIFS($AH$1:AH4375,$A$1:A4375,A4375,C$1:$C4375,C4375,$G$1:G4375,G4375,$E$1:E4375,E4375),"")</f>
        <v/>
      </c>
      <c r="AJ4375">
        <f t="shared" si="413"/>
        <v>3</v>
      </c>
    </row>
    <row r="4376" spans="1:36" x14ac:dyDescent="0.25">
      <c r="A4376" s="14" t="s">
        <v>86</v>
      </c>
      <c r="B4376" t="s">
        <v>80</v>
      </c>
      <c r="C4376" t="s">
        <v>79</v>
      </c>
      <c r="D4376" s="13">
        <v>42261</v>
      </c>
      <c r="E4376">
        <v>1</v>
      </c>
      <c r="F4376">
        <v>0</v>
      </c>
      <c r="G4376" s="2" t="s">
        <v>87</v>
      </c>
      <c r="H4376" s="2" t="s">
        <v>11</v>
      </c>
      <c r="I4376">
        <v>7</v>
      </c>
      <c r="J4376" s="2" t="s">
        <v>77</v>
      </c>
      <c r="K4376" s="2">
        <v>0</v>
      </c>
      <c r="L4376" s="2"/>
      <c r="M4376" s="2" t="str">
        <f t="shared" si="408"/>
        <v/>
      </c>
      <c r="N4376">
        <v>136.27513874666667</v>
      </c>
      <c r="O4376" s="2">
        <f t="shared" si="409"/>
        <v>13.627513874666667</v>
      </c>
      <c r="P4376" s="2">
        <f>IF(ISNUMBER(O4376),SUMIFS(O$1:$O4376,A$1:$A4376,A4376,C$1:$C4376,C4376,G$1:$G4376,G4376,E$1:$E4376,E4376),"")</f>
        <v>40.626592634666665</v>
      </c>
      <c r="U4376" t="str">
        <f t="shared" si="410"/>
        <v/>
      </c>
      <c r="AA4376">
        <v>14</v>
      </c>
      <c r="AB4376">
        <v>2.2000000000000002E-2</v>
      </c>
      <c r="AC4376" s="2">
        <f t="shared" si="411"/>
        <v>2.2000000000000002E-2</v>
      </c>
      <c r="AH4376" s="2">
        <f t="shared" si="412"/>
        <v>0.3</v>
      </c>
      <c r="AI4376" s="2">
        <f>IF(ISNUMBER(AH4376),SUMIFS($AH$1:AH4376,$A$1:A4376,A4376,C$1:$C4376,C4376,$G$1:G4376,G4376,$E$1:E4376,E4376),"")</f>
        <v>0.97500000000000009</v>
      </c>
      <c r="AJ4376">
        <f t="shared" si="413"/>
        <v>9</v>
      </c>
    </row>
    <row r="4377" spans="1:36" x14ac:dyDescent="0.25">
      <c r="A4377" s="14" t="s">
        <v>85</v>
      </c>
      <c r="B4377" t="s">
        <v>80</v>
      </c>
      <c r="C4377" t="s">
        <v>79</v>
      </c>
      <c r="D4377" s="13">
        <v>42261</v>
      </c>
      <c r="E4377">
        <v>1</v>
      </c>
      <c r="F4377">
        <v>50</v>
      </c>
      <c r="G4377" s="2" t="s">
        <v>87</v>
      </c>
      <c r="H4377" s="2" t="s">
        <v>11</v>
      </c>
      <c r="I4377">
        <v>7</v>
      </c>
      <c r="J4377" s="2" t="s">
        <v>77</v>
      </c>
      <c r="K4377" s="2">
        <v>45</v>
      </c>
      <c r="L4377" s="2"/>
      <c r="M4377" s="2" t="str">
        <f t="shared" si="408"/>
        <v/>
      </c>
      <c r="N4377">
        <v>120.68480528000001</v>
      </c>
      <c r="O4377" s="2">
        <f t="shared" si="409"/>
        <v>12.068480528</v>
      </c>
      <c r="P4377" s="2">
        <f>IF(ISNUMBER(O4377),SUMIFS(O$1:$O4377,A$1:$A4377,A4377,C$1:$C4377,C4377,G$1:$G4377,G4377,E$1:$E4377,E4377),"")</f>
        <v>32.192810709333337</v>
      </c>
      <c r="U4377" t="str">
        <f t="shared" si="410"/>
        <v/>
      </c>
      <c r="AA4377">
        <v>16</v>
      </c>
      <c r="AB4377">
        <v>2.6000000000000002E-2</v>
      </c>
      <c r="AC4377" s="2">
        <f t="shared" si="411"/>
        <v>2.6000000000000002E-2</v>
      </c>
      <c r="AH4377" s="2">
        <f t="shared" si="412"/>
        <v>0.314</v>
      </c>
      <c r="AI4377" s="2">
        <f>IF(ISNUMBER(AH4377),SUMIFS($AH$1:AH4377,$A$1:A4377,A4377,C$1:$C4377,C4377,$G$1:G4377,G4377,$E$1:E4377,E4377),"")</f>
        <v>0.83699999999999997</v>
      </c>
      <c r="AJ4377">
        <f t="shared" si="413"/>
        <v>9</v>
      </c>
    </row>
    <row r="4378" spans="1:36" x14ac:dyDescent="0.25">
      <c r="A4378" s="14" t="s">
        <v>84</v>
      </c>
      <c r="B4378" t="s">
        <v>80</v>
      </c>
      <c r="C4378" t="s">
        <v>79</v>
      </c>
      <c r="D4378" s="13">
        <v>42261</v>
      </c>
      <c r="E4378">
        <v>1</v>
      </c>
      <c r="F4378">
        <v>100</v>
      </c>
      <c r="G4378" s="2" t="s">
        <v>87</v>
      </c>
      <c r="H4378" s="2" t="s">
        <v>11</v>
      </c>
      <c r="I4378">
        <v>7</v>
      </c>
      <c r="J4378" s="2" t="s">
        <v>77</v>
      </c>
      <c r="K4378" s="2">
        <v>90</v>
      </c>
      <c r="L4378" s="2"/>
      <c r="M4378" s="2" t="str">
        <f t="shared" si="408"/>
        <v/>
      </c>
      <c r="N4378">
        <v>671.25129866666657</v>
      </c>
      <c r="O4378" s="2">
        <f t="shared" si="409"/>
        <v>67.125129866666654</v>
      </c>
      <c r="P4378" s="2">
        <f>IF(ISNUMBER(O4378),SUMIFS(O$1:$O4378,A$1:$A4378,A4378,C$1:$C4378,C4378,G$1:$G4378,G4378,E$1:$E4378,E4378),"")</f>
        <v>128.71857253333332</v>
      </c>
      <c r="U4378" t="str">
        <f t="shared" si="410"/>
        <v/>
      </c>
      <c r="AA4378">
        <v>15.4</v>
      </c>
      <c r="AB4378">
        <v>2.5000000000000001E-2</v>
      </c>
      <c r="AC4378" s="2">
        <f t="shared" si="411"/>
        <v>2.5000000000000001E-2</v>
      </c>
      <c r="AH4378" s="2">
        <f t="shared" si="412"/>
        <v>1.6779999999999999</v>
      </c>
      <c r="AI4378" s="2">
        <f>IF(ISNUMBER(AH4378),SUMIFS($AH$1:AH4378,$A$1:A4378,A4378,C$1:$C4378,C4378,$G$1:G4378,G4378,$E$1:E4378,E4378),"")</f>
        <v>3.464</v>
      </c>
      <c r="AJ4378">
        <f t="shared" si="413"/>
        <v>9</v>
      </c>
    </row>
    <row r="4379" spans="1:36" x14ac:dyDescent="0.25">
      <c r="A4379" s="14" t="s">
        <v>83</v>
      </c>
      <c r="B4379" t="s">
        <v>80</v>
      </c>
      <c r="C4379" t="s">
        <v>79</v>
      </c>
      <c r="D4379" s="13">
        <v>42261</v>
      </c>
      <c r="E4379">
        <v>1</v>
      </c>
      <c r="F4379">
        <v>200</v>
      </c>
      <c r="G4379" s="2" t="s">
        <v>87</v>
      </c>
      <c r="H4379" s="2" t="s">
        <v>11</v>
      </c>
      <c r="I4379">
        <v>7</v>
      </c>
      <c r="J4379" s="2" t="s">
        <v>77</v>
      </c>
      <c r="K4379" s="2">
        <v>180</v>
      </c>
      <c r="L4379" s="2"/>
      <c r="M4379" s="2" t="str">
        <f t="shared" si="408"/>
        <v/>
      </c>
      <c r="N4379">
        <v>957.30989333333332</v>
      </c>
      <c r="O4379" s="2">
        <f t="shared" si="409"/>
        <v>95.730989333333326</v>
      </c>
      <c r="P4379" s="2">
        <f>IF(ISNUMBER(O4379),SUMIFS(O$1:$O4379,A$1:$A4379,A4379,C$1:$C4379,C4379,G$1:$G4379,G4379,E$1:$E4379,E4379),"")</f>
        <v>173.24216853333331</v>
      </c>
      <c r="U4379" t="str">
        <f t="shared" si="410"/>
        <v/>
      </c>
      <c r="AA4379">
        <v>15.9</v>
      </c>
      <c r="AB4379">
        <v>2.5000000000000001E-2</v>
      </c>
      <c r="AC4379" s="2">
        <f t="shared" si="411"/>
        <v>2.5000000000000001E-2</v>
      </c>
      <c r="AH4379" s="2">
        <f t="shared" si="412"/>
        <v>2.3929999999999998</v>
      </c>
      <c r="AI4379" s="2">
        <f>IF(ISNUMBER(AH4379),SUMIFS($AH$1:AH4379,$A$1:A4379,A4379,C$1:$C4379,C4379,$G$1:G4379,G4379,$E$1:E4379,E4379),"")</f>
        <v>4.4859999999999998</v>
      </c>
      <c r="AJ4379">
        <f t="shared" si="413"/>
        <v>9</v>
      </c>
    </row>
    <row r="4380" spans="1:36" x14ac:dyDescent="0.25">
      <c r="A4380" s="14" t="s">
        <v>82</v>
      </c>
      <c r="B4380" t="s">
        <v>80</v>
      </c>
      <c r="C4380" t="s">
        <v>79</v>
      </c>
      <c r="D4380" s="13">
        <v>42261</v>
      </c>
      <c r="E4380">
        <v>1</v>
      </c>
      <c r="F4380">
        <v>350</v>
      </c>
      <c r="G4380" s="2" t="s">
        <v>87</v>
      </c>
      <c r="H4380" s="2" t="s">
        <v>11</v>
      </c>
      <c r="I4380">
        <v>7</v>
      </c>
      <c r="J4380" s="2" t="s">
        <v>77</v>
      </c>
      <c r="K4380" s="2">
        <v>315</v>
      </c>
      <c r="L4380" s="2"/>
      <c r="M4380" s="2" t="str">
        <f t="shared" si="408"/>
        <v/>
      </c>
      <c r="N4380">
        <v>1880.497672</v>
      </c>
      <c r="O4380" s="2">
        <f t="shared" si="409"/>
        <v>188.04976719999999</v>
      </c>
      <c r="P4380" s="2">
        <f>IF(ISNUMBER(O4380),SUMIFS(O$1:$O4380,A$1:$A4380,A4380,C$1:$C4380,C4380,G$1:$G4380,G4380,E$1:$E4380,E4380),"")</f>
        <v>303.6085392</v>
      </c>
      <c r="U4380" t="str">
        <f t="shared" si="410"/>
        <v/>
      </c>
      <c r="AA4380">
        <v>20.3</v>
      </c>
      <c r="AB4380">
        <v>3.2000000000000001E-2</v>
      </c>
      <c r="AC4380" s="2">
        <f t="shared" si="411"/>
        <v>3.2000000000000001E-2</v>
      </c>
      <c r="AH4380" s="2">
        <f t="shared" si="412"/>
        <v>6.0179999999999998</v>
      </c>
      <c r="AI4380" s="2">
        <f>IF(ISNUMBER(AH4380),SUMIFS($AH$1:AH4380,$A$1:A4380,A4380,C$1:$C4380,C4380,$G$1:G4380,G4380,$E$1:E4380,E4380),"")</f>
        <v>9.7159999999999993</v>
      </c>
      <c r="AJ4380">
        <f t="shared" si="413"/>
        <v>9</v>
      </c>
    </row>
    <row r="4381" spans="1:36" x14ac:dyDescent="0.25">
      <c r="A4381" s="14" t="s">
        <v>81</v>
      </c>
      <c r="B4381" t="s">
        <v>80</v>
      </c>
      <c r="C4381" t="s">
        <v>79</v>
      </c>
      <c r="D4381" s="13">
        <v>42261</v>
      </c>
      <c r="E4381">
        <v>1</v>
      </c>
      <c r="F4381">
        <v>500</v>
      </c>
      <c r="G4381" s="2" t="s">
        <v>87</v>
      </c>
      <c r="H4381" s="2" t="s">
        <v>11</v>
      </c>
      <c r="I4381">
        <v>7</v>
      </c>
      <c r="J4381" s="2" t="s">
        <v>77</v>
      </c>
      <c r="K4381" s="2">
        <v>450</v>
      </c>
      <c r="L4381" s="2"/>
      <c r="M4381" s="2" t="str">
        <f t="shared" si="408"/>
        <v/>
      </c>
      <c r="N4381">
        <v>2526.1879999999996</v>
      </c>
      <c r="O4381" s="2">
        <f t="shared" si="409"/>
        <v>252.61879999999996</v>
      </c>
      <c r="P4381" s="2">
        <f>IF(ISNUMBER(O4381),SUMIFS(O$1:$O4381,A$1:$A4381,A4381,C$1:$C4381,C4381,G$1:$G4381,G4381,E$1:$E4381,E4381),"")</f>
        <v>354.55400399999996</v>
      </c>
      <c r="U4381" t="str">
        <f t="shared" si="410"/>
        <v/>
      </c>
      <c r="AA4381">
        <v>23.5</v>
      </c>
      <c r="AB4381">
        <v>3.7999999999999999E-2</v>
      </c>
      <c r="AC4381" s="2">
        <f t="shared" si="411"/>
        <v>3.7999999999999999E-2</v>
      </c>
      <c r="AH4381" s="2">
        <f t="shared" si="412"/>
        <v>9.6</v>
      </c>
      <c r="AI4381" s="2">
        <f>IF(ISNUMBER(AH4381),SUMIFS($AH$1:AH4381,$A$1:A4381,A4381,C$1:$C4381,C4381,$G$1:G4381,G4381,$E$1:E4381,E4381),"")</f>
        <v>13.474</v>
      </c>
      <c r="AJ4381">
        <f t="shared" si="413"/>
        <v>9</v>
      </c>
    </row>
    <row r="4382" spans="1:36" x14ac:dyDescent="0.25">
      <c r="A4382" s="14" t="s">
        <v>86</v>
      </c>
      <c r="B4382" t="s">
        <v>80</v>
      </c>
      <c r="C4382" t="s">
        <v>79</v>
      </c>
      <c r="D4382" s="13">
        <v>42261</v>
      </c>
      <c r="E4382">
        <v>2</v>
      </c>
      <c r="F4382">
        <v>0</v>
      </c>
      <c r="G4382" s="2" t="s">
        <v>87</v>
      </c>
      <c r="H4382" s="2" t="s">
        <v>11</v>
      </c>
      <c r="I4382">
        <v>7</v>
      </c>
      <c r="J4382" s="2" t="s">
        <v>77</v>
      </c>
      <c r="K4382" s="2">
        <v>0</v>
      </c>
      <c r="L4382" s="2"/>
      <c r="M4382" s="2" t="str">
        <f t="shared" si="408"/>
        <v/>
      </c>
      <c r="N4382">
        <v>112.15987715999999</v>
      </c>
      <c r="O4382" s="2">
        <f t="shared" si="409"/>
        <v>11.215987715999999</v>
      </c>
      <c r="P4382" s="2">
        <f>IF(ISNUMBER(O4382),SUMIFS(O$1:$O4382,A$1:$A4382,A4382,C$1:$C4382,C4382,G$1:$G4382,G4382,E$1:$E4382,E4382),"")</f>
        <v>24.771497673333332</v>
      </c>
      <c r="U4382" t="str">
        <f t="shared" si="410"/>
        <v/>
      </c>
      <c r="AA4382">
        <v>20</v>
      </c>
      <c r="AB4382">
        <v>3.2000000000000001E-2</v>
      </c>
      <c r="AC4382" s="2">
        <f t="shared" si="411"/>
        <v>3.2000000000000001E-2</v>
      </c>
      <c r="AH4382" s="2">
        <f t="shared" si="412"/>
        <v>0.35899999999999999</v>
      </c>
      <c r="AI4382" s="2">
        <f>IF(ISNUMBER(AH4382),SUMIFS($AH$1:AH4382,$A$1:A4382,A4382,C$1:$C4382,C4382,$G$1:G4382,G4382,$E$1:E4382,E4382),"")</f>
        <v>0.73899999999999999</v>
      </c>
      <c r="AJ4382">
        <f t="shared" si="413"/>
        <v>9</v>
      </c>
    </row>
    <row r="4383" spans="1:36" x14ac:dyDescent="0.25">
      <c r="A4383" s="14" t="s">
        <v>85</v>
      </c>
      <c r="B4383" t="s">
        <v>80</v>
      </c>
      <c r="C4383" t="s">
        <v>79</v>
      </c>
      <c r="D4383" s="13">
        <v>42261</v>
      </c>
      <c r="E4383">
        <v>2</v>
      </c>
      <c r="F4383">
        <v>50</v>
      </c>
      <c r="G4383" s="2" t="s">
        <v>87</v>
      </c>
      <c r="H4383" s="2" t="s">
        <v>11</v>
      </c>
      <c r="I4383">
        <v>7</v>
      </c>
      <c r="J4383" s="2" t="s">
        <v>77</v>
      </c>
      <c r="K4383" s="2">
        <v>45</v>
      </c>
      <c r="L4383" s="2"/>
      <c r="M4383" s="2" t="str">
        <f t="shared" si="408"/>
        <v/>
      </c>
      <c r="N4383">
        <v>72.726535079999991</v>
      </c>
      <c r="O4383" s="2">
        <f t="shared" si="409"/>
        <v>7.2726535079999994</v>
      </c>
      <c r="P4383" s="2">
        <f>IF(ISNUMBER(O4383),SUMIFS(O$1:$O4383,A$1:$A4383,A4383,C$1:$C4383,C4383,G$1:$G4383,G4383,E$1:$E4383,E4383),"")</f>
        <v>21.568312637333335</v>
      </c>
      <c r="U4383" t="str">
        <f t="shared" si="410"/>
        <v/>
      </c>
      <c r="AA4383">
        <v>15.7</v>
      </c>
      <c r="AB4383">
        <v>2.5000000000000001E-2</v>
      </c>
      <c r="AC4383" s="2">
        <f t="shared" si="411"/>
        <v>2.5000000000000001E-2</v>
      </c>
      <c r="AH4383" s="2">
        <f t="shared" si="412"/>
        <v>0.182</v>
      </c>
      <c r="AI4383" s="2">
        <f>IF(ISNUMBER(AH4383),SUMIFS($AH$1:AH4383,$A$1:A4383,A4383,C$1:$C4383,C4383,$G$1:G4383,G4383,$E$1:E4383,E4383),"")</f>
        <v>0.56800000000000006</v>
      </c>
      <c r="AJ4383">
        <f t="shared" si="413"/>
        <v>9</v>
      </c>
    </row>
    <row r="4384" spans="1:36" x14ac:dyDescent="0.25">
      <c r="A4384" s="14" t="s">
        <v>84</v>
      </c>
      <c r="B4384" t="s">
        <v>80</v>
      </c>
      <c r="C4384" t="s">
        <v>79</v>
      </c>
      <c r="D4384" s="13">
        <v>42261</v>
      </c>
      <c r="E4384">
        <v>2</v>
      </c>
      <c r="F4384">
        <v>100</v>
      </c>
      <c r="G4384" s="2" t="s">
        <v>87</v>
      </c>
      <c r="H4384" s="2" t="s">
        <v>11</v>
      </c>
      <c r="I4384">
        <v>7</v>
      </c>
      <c r="J4384" s="2" t="s">
        <v>77</v>
      </c>
      <c r="K4384" s="2">
        <v>90</v>
      </c>
      <c r="L4384" s="2"/>
      <c r="M4384" s="2" t="str">
        <f t="shared" si="408"/>
        <v/>
      </c>
      <c r="N4384">
        <v>544.7810639999999</v>
      </c>
      <c r="O4384" s="2">
        <f t="shared" si="409"/>
        <v>54.478106399999987</v>
      </c>
      <c r="P4384" s="2">
        <f>IF(ISNUMBER(O4384),SUMIFS(O$1:$O4384,A$1:$A4384,A4384,C$1:$C4384,C4384,G$1:$G4384,G4384,E$1:$E4384,E4384),"")</f>
        <v>129.77925640000001</v>
      </c>
      <c r="U4384" t="str">
        <f t="shared" si="410"/>
        <v/>
      </c>
      <c r="AA4384">
        <v>15</v>
      </c>
      <c r="AB4384">
        <v>2.4E-2</v>
      </c>
      <c r="AC4384" s="2">
        <f t="shared" si="411"/>
        <v>2.4E-2</v>
      </c>
      <c r="AH4384" s="2">
        <f t="shared" si="412"/>
        <v>1.3069999999999999</v>
      </c>
      <c r="AI4384" s="2">
        <f>IF(ISNUMBER(AH4384),SUMIFS($AH$1:AH4384,$A$1:A4384,A4384,C$1:$C4384,C4384,$G$1:G4384,G4384,$E$1:E4384,E4384),"")</f>
        <v>3.34</v>
      </c>
      <c r="AJ4384">
        <f t="shared" si="413"/>
        <v>9</v>
      </c>
    </row>
    <row r="4385" spans="1:36" x14ac:dyDescent="0.25">
      <c r="A4385" s="14" t="s">
        <v>83</v>
      </c>
      <c r="B4385" t="s">
        <v>80</v>
      </c>
      <c r="C4385" t="s">
        <v>79</v>
      </c>
      <c r="D4385" s="13">
        <v>42261</v>
      </c>
      <c r="E4385">
        <v>2</v>
      </c>
      <c r="F4385">
        <v>200</v>
      </c>
      <c r="G4385" s="2" t="s">
        <v>87</v>
      </c>
      <c r="H4385" s="2" t="s">
        <v>11</v>
      </c>
      <c r="I4385">
        <v>7</v>
      </c>
      <c r="J4385" s="2" t="s">
        <v>77</v>
      </c>
      <c r="K4385" s="2">
        <v>180</v>
      </c>
      <c r="L4385" s="2"/>
      <c r="M4385" s="2" t="str">
        <f t="shared" si="408"/>
        <v/>
      </c>
      <c r="N4385">
        <v>444.01382000000001</v>
      </c>
      <c r="O4385" s="2">
        <f t="shared" si="409"/>
        <v>44.401381999999998</v>
      </c>
      <c r="P4385" s="2">
        <f>IF(ISNUMBER(O4385),SUMIFS(O$1:$O4385,A$1:$A4385,A4385,C$1:$C4385,C4385,G$1:$G4385,G4385,E$1:$E4385,E4385),"")</f>
        <v>173.0680744</v>
      </c>
      <c r="U4385" t="str">
        <f t="shared" si="410"/>
        <v/>
      </c>
      <c r="AA4385">
        <v>15.3</v>
      </c>
      <c r="AB4385">
        <v>2.4E-2</v>
      </c>
      <c r="AC4385" s="2">
        <f t="shared" si="411"/>
        <v>2.4E-2</v>
      </c>
      <c r="AH4385" s="2">
        <f t="shared" si="412"/>
        <v>1.0660000000000001</v>
      </c>
      <c r="AI4385" s="2">
        <f>IF(ISNUMBER(AH4385),SUMIFS($AH$1:AH4385,$A$1:A4385,A4385,C$1:$C4385,C4385,$G$1:G4385,G4385,$E$1:E4385,E4385),"")</f>
        <v>4.6690000000000005</v>
      </c>
      <c r="AJ4385">
        <f t="shared" si="413"/>
        <v>9</v>
      </c>
    </row>
    <row r="4386" spans="1:36" x14ac:dyDescent="0.25">
      <c r="A4386" s="14" t="s">
        <v>82</v>
      </c>
      <c r="B4386" t="s">
        <v>80</v>
      </c>
      <c r="C4386" t="s">
        <v>79</v>
      </c>
      <c r="D4386" s="13">
        <v>42261</v>
      </c>
      <c r="E4386">
        <v>2</v>
      </c>
      <c r="F4386">
        <v>350</v>
      </c>
      <c r="G4386" s="2" t="s">
        <v>87</v>
      </c>
      <c r="H4386" s="2" t="s">
        <v>11</v>
      </c>
      <c r="I4386">
        <v>7</v>
      </c>
      <c r="J4386" s="2" t="s">
        <v>77</v>
      </c>
      <c r="K4386" s="2">
        <v>315</v>
      </c>
      <c r="L4386" s="2"/>
      <c r="M4386" s="2" t="str">
        <f t="shared" si="408"/>
        <v/>
      </c>
      <c r="N4386">
        <v>2033.5498773333331</v>
      </c>
      <c r="O4386" s="2">
        <f t="shared" si="409"/>
        <v>203.3549877333333</v>
      </c>
      <c r="P4386" s="2">
        <f>IF(ISNUMBER(O4386),SUMIFS(O$1:$O4386,A$1:$A4386,A4386,C$1:$C4386,C4386,G$1:$G4386,G4386,E$1:$E4386,E4386),"")</f>
        <v>341.91864213333326</v>
      </c>
      <c r="U4386" t="str">
        <f t="shared" si="410"/>
        <v/>
      </c>
      <c r="AA4386">
        <v>17.399999999999999</v>
      </c>
      <c r="AB4386">
        <v>2.7999999999999997E-2</v>
      </c>
      <c r="AC4386" s="2">
        <f t="shared" si="411"/>
        <v>2.7999999999999997E-2</v>
      </c>
      <c r="AH4386" s="2">
        <f t="shared" si="412"/>
        <v>5.694</v>
      </c>
      <c r="AI4386" s="2">
        <f>IF(ISNUMBER(AH4386),SUMIFS($AH$1:AH4386,$A$1:A4386,A4386,C$1:$C4386,C4386,$G$1:G4386,G4386,$E$1:E4386,E4386),"")</f>
        <v>10.128</v>
      </c>
      <c r="AJ4386">
        <f t="shared" si="413"/>
        <v>9</v>
      </c>
    </row>
    <row r="4387" spans="1:36" x14ac:dyDescent="0.25">
      <c r="A4387" s="14" t="s">
        <v>81</v>
      </c>
      <c r="B4387" t="s">
        <v>80</v>
      </c>
      <c r="C4387" t="s">
        <v>79</v>
      </c>
      <c r="D4387" s="13">
        <v>42261</v>
      </c>
      <c r="E4387">
        <v>2</v>
      </c>
      <c r="F4387">
        <v>500</v>
      </c>
      <c r="G4387" s="2" t="s">
        <v>87</v>
      </c>
      <c r="H4387" s="2" t="s">
        <v>11</v>
      </c>
      <c r="I4387">
        <v>7</v>
      </c>
      <c r="J4387" s="2" t="s">
        <v>77</v>
      </c>
      <c r="K4387" s="2">
        <v>450</v>
      </c>
      <c r="L4387" s="2"/>
      <c r="M4387" s="2" t="str">
        <f t="shared" si="408"/>
        <v/>
      </c>
      <c r="N4387">
        <v>2082.8461146666668</v>
      </c>
      <c r="O4387" s="2">
        <f t="shared" si="409"/>
        <v>208.28461146666669</v>
      </c>
      <c r="P4387" s="2">
        <f>IF(ISNUMBER(O4387),SUMIFS(O$1:$O4387,A$1:$A4387,A4387,C$1:$C4387,C4387,G$1:$G4387,G4387,E$1:$E4387,E4387),"")</f>
        <v>361.10543813333334</v>
      </c>
      <c r="U4387" t="str">
        <f t="shared" si="410"/>
        <v/>
      </c>
      <c r="AA4387">
        <v>20</v>
      </c>
      <c r="AB4387">
        <v>3.2000000000000001E-2</v>
      </c>
      <c r="AC4387" s="2">
        <f t="shared" si="411"/>
        <v>3.2000000000000001E-2</v>
      </c>
      <c r="AH4387" s="2">
        <f t="shared" si="412"/>
        <v>6.665</v>
      </c>
      <c r="AI4387" s="2">
        <f>IF(ISNUMBER(AH4387),SUMIFS($AH$1:AH4387,$A$1:A4387,A4387,C$1:$C4387,C4387,$G$1:G4387,G4387,$E$1:E4387,E4387),"")</f>
        <v>11.402000000000001</v>
      </c>
      <c r="AJ4387">
        <f t="shared" si="413"/>
        <v>9</v>
      </c>
    </row>
    <row r="4388" spans="1:36" x14ac:dyDescent="0.25">
      <c r="A4388" s="14" t="s">
        <v>86</v>
      </c>
      <c r="B4388" t="s">
        <v>80</v>
      </c>
      <c r="C4388" t="s">
        <v>79</v>
      </c>
      <c r="D4388" s="13">
        <v>42261</v>
      </c>
      <c r="E4388">
        <v>3</v>
      </c>
      <c r="F4388">
        <v>0</v>
      </c>
      <c r="G4388" s="2" t="s">
        <v>87</v>
      </c>
      <c r="H4388" s="2" t="s">
        <v>11</v>
      </c>
      <c r="I4388">
        <v>7</v>
      </c>
      <c r="J4388" s="2" t="s">
        <v>77</v>
      </c>
      <c r="K4388" s="2">
        <v>0</v>
      </c>
      <c r="L4388" s="2"/>
      <c r="M4388" s="2" t="str">
        <f t="shared" si="408"/>
        <v/>
      </c>
      <c r="N4388">
        <v>315.65891199999999</v>
      </c>
      <c r="O4388" s="2">
        <f t="shared" si="409"/>
        <v>31.565891199999999</v>
      </c>
      <c r="P4388" s="2">
        <f>IF(ISNUMBER(O4388),SUMIFS(O$1:$O4388,A$1:$A4388,A4388,C$1:$C4388,C4388,G$1:$G4388,G4388,E$1:$E4388,E4388),"")</f>
        <v>37.040156372791998</v>
      </c>
      <c r="U4388" t="str">
        <f t="shared" si="410"/>
        <v/>
      </c>
      <c r="AA4388">
        <v>19</v>
      </c>
      <c r="AB4388">
        <v>0.03</v>
      </c>
      <c r="AC4388" s="2">
        <f t="shared" si="411"/>
        <v>0.03</v>
      </c>
      <c r="AH4388" s="2">
        <f t="shared" si="412"/>
        <v>0.94699999999999995</v>
      </c>
      <c r="AI4388" s="2">
        <f>IF(ISNUMBER(AH4388),SUMIFS($AH$1:AH4388,$A$1:A4388,A4388,C$1:$C4388,C4388,$G$1:G4388,G4388,$E$1:E4388,E4388),"")</f>
        <v>1.0999999999999999</v>
      </c>
      <c r="AJ4388">
        <f t="shared" si="413"/>
        <v>9</v>
      </c>
    </row>
    <row r="4389" spans="1:36" x14ac:dyDescent="0.25">
      <c r="A4389" s="14" t="s">
        <v>85</v>
      </c>
      <c r="B4389" t="s">
        <v>80</v>
      </c>
      <c r="C4389" t="s">
        <v>79</v>
      </c>
      <c r="D4389" s="13">
        <v>42261</v>
      </c>
      <c r="E4389">
        <v>3</v>
      </c>
      <c r="F4389">
        <v>50</v>
      </c>
      <c r="G4389" s="2" t="s">
        <v>87</v>
      </c>
      <c r="H4389" s="2" t="s">
        <v>11</v>
      </c>
      <c r="I4389">
        <v>7</v>
      </c>
      <c r="J4389" s="2" t="s">
        <v>77</v>
      </c>
      <c r="K4389" s="2">
        <v>45</v>
      </c>
      <c r="L4389" s="2"/>
      <c r="M4389" s="2" t="str">
        <f t="shared" si="408"/>
        <v/>
      </c>
      <c r="N4389">
        <v>270.54673408000002</v>
      </c>
      <c r="O4389" s="2">
        <f t="shared" si="409"/>
        <v>27.054673408000003</v>
      </c>
      <c r="P4389" s="2">
        <f>IF(ISNUMBER(O4389),SUMIFS(O$1:$O4389,A$1:$A4389,A4389,C$1:$C4389,C4389,G$1:$G4389,G4389,E$1:$E4389,E4389),"")</f>
        <v>41.399602201600004</v>
      </c>
      <c r="U4389" t="str">
        <f t="shared" si="410"/>
        <v/>
      </c>
      <c r="AA4389">
        <v>15.2</v>
      </c>
      <c r="AB4389">
        <v>2.4E-2</v>
      </c>
      <c r="AC4389" s="2">
        <f t="shared" si="411"/>
        <v>2.4E-2</v>
      </c>
      <c r="AH4389" s="2">
        <f t="shared" si="412"/>
        <v>0.64900000000000002</v>
      </c>
      <c r="AI4389" s="2">
        <f>IF(ISNUMBER(AH4389),SUMIFS($AH$1:AH4389,$A$1:A4389,A4389,C$1:$C4389,C4389,$G$1:G4389,G4389,$E$1:E4389,E4389),"")</f>
        <v>1.079</v>
      </c>
      <c r="AJ4389">
        <f t="shared" si="413"/>
        <v>9</v>
      </c>
    </row>
    <row r="4390" spans="1:36" x14ac:dyDescent="0.25">
      <c r="A4390" s="14" t="s">
        <v>84</v>
      </c>
      <c r="B4390" t="s">
        <v>80</v>
      </c>
      <c r="C4390" t="s">
        <v>79</v>
      </c>
      <c r="D4390" s="13">
        <v>42261</v>
      </c>
      <c r="E4390">
        <v>3</v>
      </c>
      <c r="F4390">
        <v>100</v>
      </c>
      <c r="G4390" s="2" t="s">
        <v>87</v>
      </c>
      <c r="H4390" s="2" t="s">
        <v>11</v>
      </c>
      <c r="I4390">
        <v>7</v>
      </c>
      <c r="J4390" s="2" t="s">
        <v>77</v>
      </c>
      <c r="K4390" s="2">
        <v>90</v>
      </c>
      <c r="L4390" s="2"/>
      <c r="M4390" s="2" t="str">
        <f t="shared" si="408"/>
        <v/>
      </c>
      <c r="N4390">
        <v>372.24577866666664</v>
      </c>
      <c r="O4390" s="2">
        <f t="shared" si="409"/>
        <v>37.224577866666664</v>
      </c>
      <c r="P4390" s="2">
        <f>IF(ISNUMBER(O4390),SUMIFS(O$1:$O4390,A$1:$A4390,A4390,C$1:$C4390,C4390,G$1:$G4390,G4390,E$1:$E4390,E4390),"")</f>
        <v>45.305433530410667</v>
      </c>
      <c r="U4390" t="str">
        <f t="shared" si="410"/>
        <v/>
      </c>
      <c r="AA4390">
        <v>17.899999999999999</v>
      </c>
      <c r="AB4390">
        <v>2.8999999999999998E-2</v>
      </c>
      <c r="AC4390" s="2">
        <f t="shared" si="411"/>
        <v>2.8999999999999998E-2</v>
      </c>
      <c r="AH4390" s="2">
        <f t="shared" si="412"/>
        <v>1.08</v>
      </c>
      <c r="AI4390" s="2">
        <f>IF(ISNUMBER(AH4390),SUMIFS($AH$1:AH4390,$A$1:A4390,A4390,C$1:$C4390,C4390,$G$1:G4390,G4390,$E$1:E4390,E4390),"")</f>
        <v>1.3220000000000001</v>
      </c>
      <c r="AJ4390">
        <f t="shared" si="413"/>
        <v>9</v>
      </c>
    </row>
    <row r="4391" spans="1:36" x14ac:dyDescent="0.25">
      <c r="A4391" s="14" t="s">
        <v>83</v>
      </c>
      <c r="B4391" t="s">
        <v>80</v>
      </c>
      <c r="C4391" t="s">
        <v>79</v>
      </c>
      <c r="D4391" s="13">
        <v>42261</v>
      </c>
      <c r="E4391">
        <v>3</v>
      </c>
      <c r="F4391">
        <v>200</v>
      </c>
      <c r="G4391" s="2" t="s">
        <v>87</v>
      </c>
      <c r="H4391" s="2" t="s">
        <v>11</v>
      </c>
      <c r="I4391">
        <v>7</v>
      </c>
      <c r="J4391" s="2" t="s">
        <v>77</v>
      </c>
      <c r="K4391" s="2">
        <v>180</v>
      </c>
      <c r="L4391" s="2"/>
      <c r="M4391" s="2" t="str">
        <f t="shared" si="408"/>
        <v/>
      </c>
      <c r="N4391">
        <v>791.6643600000001</v>
      </c>
      <c r="O4391" s="2">
        <f t="shared" si="409"/>
        <v>79.166436000000004</v>
      </c>
      <c r="P4391" s="2">
        <f>IF(ISNUMBER(O4391),SUMIFS(O$1:$O4391,A$1:$A4391,A4391,C$1:$C4391,C4391,G$1:$G4391,G4391,E$1:$E4391,E4391),"")</f>
        <v>149.67093266666666</v>
      </c>
      <c r="U4391" t="str">
        <f t="shared" si="410"/>
        <v/>
      </c>
      <c r="AA4391">
        <v>18.399999999999999</v>
      </c>
      <c r="AB4391">
        <v>0.03</v>
      </c>
      <c r="AC4391" s="2">
        <f t="shared" si="411"/>
        <v>0.03</v>
      </c>
      <c r="AH4391" s="2">
        <f t="shared" si="412"/>
        <v>2.375</v>
      </c>
      <c r="AI4391" s="2">
        <f>IF(ISNUMBER(AH4391),SUMIFS($AH$1:AH4391,$A$1:A4391,A4391,C$1:$C4391,C4391,$G$1:G4391,G4391,$E$1:E4391,E4391),"")</f>
        <v>4.42</v>
      </c>
      <c r="AJ4391">
        <f t="shared" si="413"/>
        <v>9</v>
      </c>
    </row>
    <row r="4392" spans="1:36" x14ac:dyDescent="0.25">
      <c r="A4392" s="14" t="s">
        <v>82</v>
      </c>
      <c r="B4392" t="s">
        <v>80</v>
      </c>
      <c r="C4392" t="s">
        <v>79</v>
      </c>
      <c r="D4392" s="13">
        <v>42261</v>
      </c>
      <c r="E4392">
        <v>3</v>
      </c>
      <c r="F4392">
        <v>350</v>
      </c>
      <c r="G4392" s="2" t="s">
        <v>87</v>
      </c>
      <c r="H4392" s="2" t="s">
        <v>11</v>
      </c>
      <c r="I4392">
        <v>7</v>
      </c>
      <c r="J4392" s="2" t="s">
        <v>77</v>
      </c>
      <c r="K4392" s="2">
        <v>315</v>
      </c>
      <c r="L4392" s="2"/>
      <c r="M4392" s="2" t="str">
        <f t="shared" si="408"/>
        <v/>
      </c>
      <c r="N4392">
        <v>1836.7051266666667</v>
      </c>
      <c r="O4392" s="2">
        <f t="shared" si="409"/>
        <v>183.67051266666667</v>
      </c>
      <c r="P4392" s="2">
        <f>IF(ISNUMBER(O4392),SUMIFS(O$1:$O4392,A$1:$A4392,A4392,C$1:$C4392,C4392,G$1:$G4392,G4392,E$1:$E4392,E4392),"")</f>
        <v>358.00822600000004</v>
      </c>
      <c r="U4392" t="str">
        <f t="shared" si="410"/>
        <v/>
      </c>
      <c r="AA4392">
        <v>19</v>
      </c>
      <c r="AB4392">
        <v>0.03</v>
      </c>
      <c r="AC4392" s="2">
        <f t="shared" si="411"/>
        <v>0.03</v>
      </c>
      <c r="AH4392" s="2">
        <f t="shared" si="412"/>
        <v>5.51</v>
      </c>
      <c r="AI4392" s="2">
        <f>IF(ISNUMBER(AH4392),SUMIFS($AH$1:AH4392,$A$1:A4392,A4392,C$1:$C4392,C4392,$G$1:G4392,G4392,$E$1:E4392,E4392),"")</f>
        <v>10.914</v>
      </c>
      <c r="AJ4392">
        <f t="shared" si="413"/>
        <v>9</v>
      </c>
    </row>
    <row r="4393" spans="1:36" x14ac:dyDescent="0.25">
      <c r="A4393" s="14" t="s">
        <v>81</v>
      </c>
      <c r="B4393" t="s">
        <v>80</v>
      </c>
      <c r="C4393" t="s">
        <v>79</v>
      </c>
      <c r="D4393" s="13">
        <v>42261</v>
      </c>
      <c r="E4393">
        <v>3</v>
      </c>
      <c r="F4393">
        <v>500</v>
      </c>
      <c r="G4393" s="2" t="s">
        <v>87</v>
      </c>
      <c r="H4393" s="2" t="s">
        <v>11</v>
      </c>
      <c r="I4393">
        <v>7</v>
      </c>
      <c r="J4393" s="2" t="s">
        <v>77</v>
      </c>
      <c r="K4393" s="2">
        <v>450</v>
      </c>
      <c r="L4393" s="2"/>
      <c r="M4393" s="2" t="str">
        <f t="shared" si="408"/>
        <v/>
      </c>
      <c r="N4393">
        <v>2599.1560933333335</v>
      </c>
      <c r="O4393" s="2">
        <f t="shared" si="409"/>
        <v>259.91560933333335</v>
      </c>
      <c r="P4393" s="2">
        <f>IF(ISNUMBER(O4393),SUMIFS(O$1:$O4393,A$1:$A4393,A4393,C$1:$C4393,C4393,G$1:$G4393,G4393,E$1:$E4393,E4393),"")</f>
        <v>390.72023013333336</v>
      </c>
      <c r="U4393" t="str">
        <f t="shared" si="410"/>
        <v/>
      </c>
      <c r="AA4393">
        <v>19</v>
      </c>
      <c r="AB4393">
        <v>0.03</v>
      </c>
      <c r="AC4393" s="2">
        <f t="shared" si="411"/>
        <v>0.03</v>
      </c>
      <c r="AH4393" s="2">
        <f t="shared" si="412"/>
        <v>7.7969999999999997</v>
      </c>
      <c r="AI4393" s="2">
        <f>IF(ISNUMBER(AH4393),SUMIFS($AH$1:AH4393,$A$1:A4393,A4393,C$1:$C4393,C4393,$G$1:G4393,G4393,$E$1:E4393,E4393),"")</f>
        <v>11.983000000000001</v>
      </c>
      <c r="AJ4393">
        <f t="shared" si="413"/>
        <v>9</v>
      </c>
    </row>
    <row r="4394" spans="1:36" x14ac:dyDescent="0.25">
      <c r="A4394" s="14" t="s">
        <v>86</v>
      </c>
      <c r="B4394" t="s">
        <v>80</v>
      </c>
      <c r="C4394" t="s">
        <v>79</v>
      </c>
      <c r="D4394" s="13">
        <v>42269</v>
      </c>
      <c r="E4394">
        <v>1</v>
      </c>
      <c r="F4394">
        <v>0</v>
      </c>
      <c r="G4394" s="2" t="s">
        <v>87</v>
      </c>
      <c r="H4394" s="2" t="s">
        <v>11</v>
      </c>
      <c r="I4394">
        <v>8</v>
      </c>
      <c r="J4394" s="2" t="s">
        <v>88</v>
      </c>
      <c r="K4394" s="2">
        <v>0</v>
      </c>
      <c r="L4394" s="2">
        <v>1491</v>
      </c>
      <c r="M4394" s="2">
        <f t="shared" si="408"/>
        <v>149.1</v>
      </c>
      <c r="O4394" s="2" t="str">
        <f t="shared" si="409"/>
        <v/>
      </c>
      <c r="P4394" s="2" t="str">
        <f>IF(ISNUMBER(O4394),SUMIFS(O$1:$O4394,A$1:$A4394,A4394,C$1:$C4394,C4394,G$1:$G4394,G4394,E$1:$E4394,E4394),"")</f>
        <v/>
      </c>
      <c r="U4394" t="str">
        <f t="shared" si="410"/>
        <v/>
      </c>
      <c r="AA4394">
        <v>14.2</v>
      </c>
      <c r="AB4394">
        <v>2.3E-2</v>
      </c>
      <c r="AC4394" s="2">
        <f t="shared" si="411"/>
        <v>2.3E-2</v>
      </c>
      <c r="AH4394" s="2" t="str">
        <f t="shared" si="412"/>
        <v/>
      </c>
      <c r="AI4394" s="2" t="str">
        <f>IF(ISNUMBER(AH4394),SUMIFS($AH$1:AH4394,$A$1:A4394,A4394,C$1:$C4394,C4394,$G$1:G4394,G4394,$E$1:E4394,E4394),"")</f>
        <v/>
      </c>
      <c r="AJ4394">
        <f t="shared" si="413"/>
        <v>6</v>
      </c>
    </row>
    <row r="4395" spans="1:36" x14ac:dyDescent="0.25">
      <c r="A4395" s="14" t="s">
        <v>85</v>
      </c>
      <c r="B4395" t="s">
        <v>80</v>
      </c>
      <c r="C4395" t="s">
        <v>79</v>
      </c>
      <c r="D4395" s="13">
        <v>42269</v>
      </c>
      <c r="E4395">
        <v>1</v>
      </c>
      <c r="F4395">
        <v>50</v>
      </c>
      <c r="G4395" s="2" t="s">
        <v>87</v>
      </c>
      <c r="H4395" s="2" t="s">
        <v>11</v>
      </c>
      <c r="I4395">
        <v>8</v>
      </c>
      <c r="J4395" s="2" t="s">
        <v>88</v>
      </c>
      <c r="K4395" s="2">
        <v>45</v>
      </c>
      <c r="L4395" s="2">
        <v>1644</v>
      </c>
      <c r="M4395" s="2">
        <f t="shared" si="408"/>
        <v>164.4</v>
      </c>
      <c r="O4395" s="2" t="str">
        <f t="shared" si="409"/>
        <v/>
      </c>
      <c r="P4395" s="2" t="str">
        <f>IF(ISNUMBER(O4395),SUMIFS(O$1:$O4395,A$1:$A4395,A4395,C$1:$C4395,C4395,G$1:$G4395,G4395,E$1:$E4395,E4395),"")</f>
        <v/>
      </c>
      <c r="U4395" t="str">
        <f t="shared" si="410"/>
        <v/>
      </c>
      <c r="AA4395">
        <v>13.6</v>
      </c>
      <c r="AB4395">
        <v>2.2000000000000002E-2</v>
      </c>
      <c r="AC4395" s="2">
        <f t="shared" si="411"/>
        <v>2.2000000000000002E-2</v>
      </c>
      <c r="AH4395" s="2" t="str">
        <f t="shared" si="412"/>
        <v/>
      </c>
      <c r="AI4395" s="2" t="str">
        <f>IF(ISNUMBER(AH4395),SUMIFS($AH$1:AH4395,$A$1:A4395,A4395,C$1:$C4395,C4395,$G$1:G4395,G4395,$E$1:E4395,E4395),"")</f>
        <v/>
      </c>
      <c r="AJ4395">
        <f t="shared" si="413"/>
        <v>6</v>
      </c>
    </row>
    <row r="4396" spans="1:36" x14ac:dyDescent="0.25">
      <c r="A4396" s="14" t="s">
        <v>84</v>
      </c>
      <c r="B4396" t="s">
        <v>80</v>
      </c>
      <c r="C4396" t="s">
        <v>79</v>
      </c>
      <c r="D4396" s="13">
        <v>42269</v>
      </c>
      <c r="E4396">
        <v>1</v>
      </c>
      <c r="F4396">
        <v>100</v>
      </c>
      <c r="G4396" s="2" t="s">
        <v>87</v>
      </c>
      <c r="H4396" s="2" t="s">
        <v>11</v>
      </c>
      <c r="I4396">
        <v>8</v>
      </c>
      <c r="J4396" s="2" t="s">
        <v>88</v>
      </c>
      <c r="K4396" s="2">
        <v>90</v>
      </c>
      <c r="L4396" s="2">
        <v>1695</v>
      </c>
      <c r="M4396" s="2">
        <f t="shared" si="408"/>
        <v>169.5</v>
      </c>
      <c r="O4396" s="2" t="str">
        <f t="shared" si="409"/>
        <v/>
      </c>
      <c r="P4396" s="2" t="str">
        <f>IF(ISNUMBER(O4396),SUMIFS(O$1:$O4396,A$1:$A4396,A4396,C$1:$C4396,C4396,G$1:$G4396,G4396,E$1:$E4396,E4396),"")</f>
        <v/>
      </c>
      <c r="U4396" t="str">
        <f t="shared" si="410"/>
        <v/>
      </c>
      <c r="AA4396">
        <v>16.899999999999999</v>
      </c>
      <c r="AB4396">
        <v>2.7000000000000003E-2</v>
      </c>
      <c r="AC4396" s="2">
        <f t="shared" si="411"/>
        <v>2.7000000000000003E-2</v>
      </c>
      <c r="AH4396" s="2" t="str">
        <f t="shared" si="412"/>
        <v/>
      </c>
      <c r="AI4396" s="2" t="str">
        <f>IF(ISNUMBER(AH4396),SUMIFS($AH$1:AH4396,$A$1:A4396,A4396,C$1:$C4396,C4396,$G$1:G4396,G4396,$E$1:E4396,E4396),"")</f>
        <v/>
      </c>
      <c r="AJ4396">
        <f t="shared" si="413"/>
        <v>6</v>
      </c>
    </row>
    <row r="4397" spans="1:36" x14ac:dyDescent="0.25">
      <c r="A4397" s="14" t="s">
        <v>83</v>
      </c>
      <c r="B4397" t="s">
        <v>80</v>
      </c>
      <c r="C4397" t="s">
        <v>79</v>
      </c>
      <c r="D4397" s="13">
        <v>42269</v>
      </c>
      <c r="E4397">
        <v>1</v>
      </c>
      <c r="F4397">
        <v>200</v>
      </c>
      <c r="G4397" s="2" t="s">
        <v>87</v>
      </c>
      <c r="H4397" s="2" t="s">
        <v>11</v>
      </c>
      <c r="I4397">
        <v>8</v>
      </c>
      <c r="J4397" s="2" t="s">
        <v>88</v>
      </c>
      <c r="K4397" s="2">
        <v>180</v>
      </c>
      <c r="L4397" s="2">
        <v>1848</v>
      </c>
      <c r="M4397" s="2">
        <f t="shared" si="408"/>
        <v>184.8</v>
      </c>
      <c r="O4397" s="2" t="str">
        <f t="shared" si="409"/>
        <v/>
      </c>
      <c r="P4397" s="2" t="str">
        <f>IF(ISNUMBER(O4397),SUMIFS(O$1:$O4397,A$1:$A4397,A4397,C$1:$C4397,C4397,G$1:$G4397,G4397,E$1:$E4397,E4397),"")</f>
        <v/>
      </c>
      <c r="U4397" t="str">
        <f t="shared" si="410"/>
        <v/>
      </c>
      <c r="AA4397">
        <v>18.399999999999999</v>
      </c>
      <c r="AB4397">
        <v>2.8999999999999998E-2</v>
      </c>
      <c r="AC4397" s="2">
        <f t="shared" si="411"/>
        <v>2.8999999999999998E-2</v>
      </c>
      <c r="AH4397" s="2" t="str">
        <f t="shared" si="412"/>
        <v/>
      </c>
      <c r="AI4397" s="2" t="str">
        <f>IF(ISNUMBER(AH4397),SUMIFS($AH$1:AH4397,$A$1:A4397,A4397,C$1:$C4397,C4397,$G$1:G4397,G4397,$E$1:E4397,E4397),"")</f>
        <v/>
      </c>
      <c r="AJ4397">
        <f t="shared" si="413"/>
        <v>6</v>
      </c>
    </row>
    <row r="4398" spans="1:36" x14ac:dyDescent="0.25">
      <c r="A4398" s="14" t="s">
        <v>82</v>
      </c>
      <c r="B4398" t="s">
        <v>80</v>
      </c>
      <c r="C4398" t="s">
        <v>79</v>
      </c>
      <c r="D4398" s="13">
        <v>42269</v>
      </c>
      <c r="E4398">
        <v>1</v>
      </c>
      <c r="F4398">
        <v>350</v>
      </c>
      <c r="G4398" s="2" t="s">
        <v>87</v>
      </c>
      <c r="H4398" s="2" t="s">
        <v>11</v>
      </c>
      <c r="I4398">
        <v>8</v>
      </c>
      <c r="J4398" s="2" t="s">
        <v>88</v>
      </c>
      <c r="K4398" s="2">
        <v>315</v>
      </c>
      <c r="L4398" s="2">
        <v>2154</v>
      </c>
      <c r="M4398" s="2">
        <f t="shared" si="408"/>
        <v>215.4</v>
      </c>
      <c r="O4398" s="2" t="str">
        <f t="shared" si="409"/>
        <v/>
      </c>
      <c r="P4398" s="2" t="str">
        <f>IF(ISNUMBER(O4398),SUMIFS(O$1:$O4398,A$1:$A4398,A4398,C$1:$C4398,C4398,G$1:$G4398,G4398,E$1:$E4398,E4398),"")</f>
        <v/>
      </c>
      <c r="U4398" t="str">
        <f t="shared" si="410"/>
        <v/>
      </c>
      <c r="AA4398">
        <v>22.3</v>
      </c>
      <c r="AB4398">
        <v>3.6000000000000004E-2</v>
      </c>
      <c r="AC4398" s="2">
        <f t="shared" si="411"/>
        <v>3.6000000000000004E-2</v>
      </c>
      <c r="AH4398" s="2" t="str">
        <f t="shared" si="412"/>
        <v/>
      </c>
      <c r="AI4398" s="2" t="str">
        <f>IF(ISNUMBER(AH4398),SUMIFS($AH$1:AH4398,$A$1:A4398,A4398,C$1:$C4398,C4398,$G$1:G4398,G4398,$E$1:E4398,E4398),"")</f>
        <v/>
      </c>
      <c r="AJ4398">
        <f t="shared" si="413"/>
        <v>6</v>
      </c>
    </row>
    <row r="4399" spans="1:36" x14ac:dyDescent="0.25">
      <c r="A4399" s="14" t="s">
        <v>81</v>
      </c>
      <c r="B4399" t="s">
        <v>80</v>
      </c>
      <c r="C4399" t="s">
        <v>79</v>
      </c>
      <c r="D4399" s="13">
        <v>42269</v>
      </c>
      <c r="E4399">
        <v>1</v>
      </c>
      <c r="F4399">
        <v>500</v>
      </c>
      <c r="G4399" s="2" t="s">
        <v>87</v>
      </c>
      <c r="H4399" s="2" t="s">
        <v>11</v>
      </c>
      <c r="I4399">
        <v>8</v>
      </c>
      <c r="J4399" s="2" t="s">
        <v>88</v>
      </c>
      <c r="K4399" s="2">
        <v>450</v>
      </c>
      <c r="L4399" s="2">
        <v>2205</v>
      </c>
      <c r="M4399" s="2">
        <f t="shared" si="408"/>
        <v>220.5</v>
      </c>
      <c r="O4399" s="2" t="str">
        <f t="shared" si="409"/>
        <v/>
      </c>
      <c r="P4399" s="2" t="str">
        <f>IF(ISNUMBER(O4399),SUMIFS(O$1:$O4399,A$1:$A4399,A4399,C$1:$C4399,C4399,G$1:$G4399,G4399,E$1:$E4399,E4399),"")</f>
        <v/>
      </c>
      <c r="U4399" t="str">
        <f t="shared" si="410"/>
        <v/>
      </c>
      <c r="AA4399">
        <v>23</v>
      </c>
      <c r="AB4399">
        <v>3.7000000000000005E-2</v>
      </c>
      <c r="AC4399" s="2">
        <f t="shared" si="411"/>
        <v>3.7000000000000005E-2</v>
      </c>
      <c r="AH4399" s="2" t="str">
        <f t="shared" si="412"/>
        <v/>
      </c>
      <c r="AI4399" s="2" t="str">
        <f>IF(ISNUMBER(AH4399),SUMIFS($AH$1:AH4399,$A$1:A4399,A4399,C$1:$C4399,C4399,$G$1:G4399,G4399,$E$1:E4399,E4399),"")</f>
        <v/>
      </c>
      <c r="AJ4399">
        <f t="shared" si="413"/>
        <v>6</v>
      </c>
    </row>
    <row r="4400" spans="1:36" x14ac:dyDescent="0.25">
      <c r="A4400" s="14" t="s">
        <v>86</v>
      </c>
      <c r="B4400" t="s">
        <v>80</v>
      </c>
      <c r="C4400" t="s">
        <v>79</v>
      </c>
      <c r="D4400" s="13">
        <v>42269</v>
      </c>
      <c r="E4400">
        <v>2</v>
      </c>
      <c r="F4400">
        <v>0</v>
      </c>
      <c r="G4400" s="2" t="s">
        <v>87</v>
      </c>
      <c r="H4400" s="2" t="s">
        <v>11</v>
      </c>
      <c r="I4400">
        <v>8</v>
      </c>
      <c r="J4400" s="2" t="s">
        <v>88</v>
      </c>
      <c r="K4400" s="2">
        <v>0</v>
      </c>
      <c r="L4400" s="2">
        <v>1491</v>
      </c>
      <c r="M4400" s="2">
        <f t="shared" si="408"/>
        <v>149.1</v>
      </c>
      <c r="O4400" s="2" t="str">
        <f t="shared" si="409"/>
        <v/>
      </c>
      <c r="P4400" s="2" t="str">
        <f>IF(ISNUMBER(O4400),SUMIFS(O$1:$O4400,A$1:$A4400,A4400,C$1:$C4400,C4400,G$1:$G4400,G4400,E$1:$E4400,E4400),"")</f>
        <v/>
      </c>
      <c r="U4400" t="str">
        <f t="shared" si="410"/>
        <v/>
      </c>
      <c r="AA4400">
        <v>20.5</v>
      </c>
      <c r="AB4400">
        <v>3.3000000000000002E-2</v>
      </c>
      <c r="AC4400" s="2">
        <f t="shared" si="411"/>
        <v>3.3000000000000002E-2</v>
      </c>
      <c r="AH4400" s="2" t="str">
        <f t="shared" si="412"/>
        <v/>
      </c>
      <c r="AI4400" s="2" t="str">
        <f>IF(ISNUMBER(AH4400),SUMIFS($AH$1:AH4400,$A$1:A4400,A4400,C$1:$C4400,C4400,$G$1:G4400,G4400,$E$1:E4400,E4400),"")</f>
        <v/>
      </c>
      <c r="AJ4400">
        <f t="shared" si="413"/>
        <v>6</v>
      </c>
    </row>
    <row r="4401" spans="1:36" x14ac:dyDescent="0.25">
      <c r="A4401" s="14" t="s">
        <v>85</v>
      </c>
      <c r="B4401" t="s">
        <v>80</v>
      </c>
      <c r="C4401" t="s">
        <v>79</v>
      </c>
      <c r="D4401" s="13">
        <v>42269</v>
      </c>
      <c r="E4401">
        <v>2</v>
      </c>
      <c r="F4401">
        <v>50</v>
      </c>
      <c r="G4401" s="2" t="s">
        <v>87</v>
      </c>
      <c r="H4401" s="2" t="s">
        <v>11</v>
      </c>
      <c r="I4401">
        <v>8</v>
      </c>
      <c r="J4401" s="2" t="s">
        <v>88</v>
      </c>
      <c r="K4401" s="2">
        <v>45</v>
      </c>
      <c r="L4401" s="2">
        <v>1669.5</v>
      </c>
      <c r="M4401" s="2">
        <f t="shared" si="408"/>
        <v>166.95</v>
      </c>
      <c r="O4401" s="2" t="str">
        <f t="shared" si="409"/>
        <v/>
      </c>
      <c r="P4401" s="2" t="str">
        <f>IF(ISNUMBER(O4401),SUMIFS(O$1:$O4401,A$1:$A4401,A4401,C$1:$C4401,C4401,G$1:$G4401,G4401,E$1:$E4401,E4401),"")</f>
        <v/>
      </c>
      <c r="U4401" t="str">
        <f t="shared" si="410"/>
        <v/>
      </c>
      <c r="AA4401">
        <v>15.6</v>
      </c>
      <c r="AB4401">
        <v>2.5000000000000001E-2</v>
      </c>
      <c r="AC4401" s="2">
        <f t="shared" si="411"/>
        <v>2.5000000000000001E-2</v>
      </c>
      <c r="AH4401" s="2" t="str">
        <f t="shared" si="412"/>
        <v/>
      </c>
      <c r="AI4401" s="2" t="str">
        <f>IF(ISNUMBER(AH4401),SUMIFS($AH$1:AH4401,$A$1:A4401,A4401,C$1:$C4401,C4401,$G$1:G4401,G4401,$E$1:E4401,E4401),"")</f>
        <v/>
      </c>
      <c r="AJ4401">
        <f t="shared" si="413"/>
        <v>6</v>
      </c>
    </row>
    <row r="4402" spans="1:36" x14ac:dyDescent="0.25">
      <c r="A4402" s="14" t="s">
        <v>84</v>
      </c>
      <c r="B4402" t="s">
        <v>80</v>
      </c>
      <c r="C4402" t="s">
        <v>79</v>
      </c>
      <c r="D4402" s="13">
        <v>42269</v>
      </c>
      <c r="E4402">
        <v>2</v>
      </c>
      <c r="F4402">
        <v>100</v>
      </c>
      <c r="G4402" s="2" t="s">
        <v>87</v>
      </c>
      <c r="H4402" s="2" t="s">
        <v>11</v>
      </c>
      <c r="I4402">
        <v>8</v>
      </c>
      <c r="J4402" s="2" t="s">
        <v>88</v>
      </c>
      <c r="K4402" s="2">
        <v>90</v>
      </c>
      <c r="L4402" s="2">
        <v>1669.5</v>
      </c>
      <c r="M4402" s="2">
        <f t="shared" si="408"/>
        <v>166.95</v>
      </c>
      <c r="O4402" s="2" t="str">
        <f t="shared" si="409"/>
        <v/>
      </c>
      <c r="P4402" s="2" t="str">
        <f>IF(ISNUMBER(O4402),SUMIFS(O$1:$O4402,A$1:$A4402,A4402,C$1:$C4402,C4402,G$1:$G4402,G4402,E$1:$E4402,E4402),"")</f>
        <v/>
      </c>
      <c r="U4402" t="str">
        <f t="shared" si="410"/>
        <v/>
      </c>
      <c r="AA4402">
        <v>21.1</v>
      </c>
      <c r="AB4402">
        <v>3.4000000000000002E-2</v>
      </c>
      <c r="AC4402" s="2">
        <f t="shared" si="411"/>
        <v>3.4000000000000002E-2</v>
      </c>
      <c r="AH4402" s="2" t="str">
        <f t="shared" si="412"/>
        <v/>
      </c>
      <c r="AI4402" s="2" t="str">
        <f>IF(ISNUMBER(AH4402),SUMIFS($AH$1:AH4402,$A$1:A4402,A4402,C$1:$C4402,C4402,$G$1:G4402,G4402,$E$1:E4402,E4402),"")</f>
        <v/>
      </c>
      <c r="AJ4402">
        <f t="shared" si="413"/>
        <v>6</v>
      </c>
    </row>
    <row r="4403" spans="1:36" x14ac:dyDescent="0.25">
      <c r="A4403" s="14" t="s">
        <v>83</v>
      </c>
      <c r="B4403" t="s">
        <v>80</v>
      </c>
      <c r="C4403" t="s">
        <v>79</v>
      </c>
      <c r="D4403" s="13">
        <v>42269</v>
      </c>
      <c r="E4403">
        <v>2</v>
      </c>
      <c r="F4403">
        <v>200</v>
      </c>
      <c r="G4403" s="2" t="s">
        <v>87</v>
      </c>
      <c r="H4403" s="2" t="s">
        <v>11</v>
      </c>
      <c r="I4403">
        <v>8</v>
      </c>
      <c r="J4403" s="2" t="s">
        <v>88</v>
      </c>
      <c r="K4403" s="2">
        <v>180</v>
      </c>
      <c r="L4403" s="2">
        <v>1848</v>
      </c>
      <c r="M4403" s="2">
        <f t="shared" si="408"/>
        <v>184.8</v>
      </c>
      <c r="O4403" s="2" t="str">
        <f t="shared" si="409"/>
        <v/>
      </c>
      <c r="P4403" s="2" t="str">
        <f>IF(ISNUMBER(O4403),SUMIFS(O$1:$O4403,A$1:$A4403,A4403,C$1:$C4403,C4403,G$1:$G4403,G4403,E$1:$E4403,E4403),"")</f>
        <v/>
      </c>
      <c r="U4403" t="str">
        <f t="shared" si="410"/>
        <v/>
      </c>
      <c r="AA4403">
        <v>20.9</v>
      </c>
      <c r="AB4403">
        <v>3.3000000000000002E-2</v>
      </c>
      <c r="AC4403" s="2">
        <f t="shared" si="411"/>
        <v>3.3000000000000002E-2</v>
      </c>
      <c r="AH4403" s="2" t="str">
        <f t="shared" si="412"/>
        <v/>
      </c>
      <c r="AI4403" s="2" t="str">
        <f>IF(ISNUMBER(AH4403),SUMIFS($AH$1:AH4403,$A$1:A4403,A4403,C$1:$C4403,C4403,$G$1:G4403,G4403,$E$1:E4403,E4403),"")</f>
        <v/>
      </c>
      <c r="AJ4403">
        <f t="shared" si="413"/>
        <v>6</v>
      </c>
    </row>
    <row r="4404" spans="1:36" x14ac:dyDescent="0.25">
      <c r="A4404" s="14" t="s">
        <v>82</v>
      </c>
      <c r="B4404" t="s">
        <v>80</v>
      </c>
      <c r="C4404" t="s">
        <v>79</v>
      </c>
      <c r="D4404" s="13">
        <v>42269</v>
      </c>
      <c r="E4404">
        <v>2</v>
      </c>
      <c r="F4404">
        <v>350</v>
      </c>
      <c r="G4404" s="2" t="s">
        <v>87</v>
      </c>
      <c r="H4404" s="2" t="s">
        <v>11</v>
      </c>
      <c r="I4404">
        <v>8</v>
      </c>
      <c r="J4404" s="2" t="s">
        <v>88</v>
      </c>
      <c r="K4404" s="2">
        <v>315</v>
      </c>
      <c r="L4404" s="2">
        <v>1975.5</v>
      </c>
      <c r="M4404" s="2">
        <f t="shared" si="408"/>
        <v>197.55</v>
      </c>
      <c r="O4404" s="2" t="str">
        <f t="shared" si="409"/>
        <v/>
      </c>
      <c r="P4404" s="2" t="str">
        <f>IF(ISNUMBER(O4404),SUMIFS(O$1:$O4404,A$1:$A4404,A4404,C$1:$C4404,C4404,G$1:$G4404,G4404,E$1:$E4404,E4404),"")</f>
        <v/>
      </c>
      <c r="U4404" t="str">
        <f t="shared" si="410"/>
        <v/>
      </c>
      <c r="AA4404">
        <v>29</v>
      </c>
      <c r="AB4404">
        <v>4.5999999999999999E-2</v>
      </c>
      <c r="AC4404" s="2">
        <f t="shared" si="411"/>
        <v>4.5999999999999999E-2</v>
      </c>
      <c r="AH4404" s="2" t="str">
        <f t="shared" si="412"/>
        <v/>
      </c>
      <c r="AI4404" s="2" t="str">
        <f>IF(ISNUMBER(AH4404),SUMIFS($AH$1:AH4404,$A$1:A4404,A4404,C$1:$C4404,C4404,$G$1:G4404,G4404,$E$1:E4404,E4404),"")</f>
        <v/>
      </c>
      <c r="AJ4404">
        <f t="shared" si="413"/>
        <v>6</v>
      </c>
    </row>
    <row r="4405" spans="1:36" x14ac:dyDescent="0.25">
      <c r="A4405" s="14" t="s">
        <v>81</v>
      </c>
      <c r="B4405" t="s">
        <v>80</v>
      </c>
      <c r="C4405" t="s">
        <v>79</v>
      </c>
      <c r="D4405" s="13">
        <v>42269</v>
      </c>
      <c r="E4405">
        <v>2</v>
      </c>
      <c r="F4405">
        <v>500</v>
      </c>
      <c r="G4405" s="2" t="s">
        <v>87</v>
      </c>
      <c r="H4405" s="2" t="s">
        <v>11</v>
      </c>
      <c r="I4405">
        <v>8</v>
      </c>
      <c r="J4405" s="2" t="s">
        <v>88</v>
      </c>
      <c r="K4405" s="2">
        <v>450</v>
      </c>
      <c r="L4405" s="2">
        <v>1924.5</v>
      </c>
      <c r="M4405" s="2">
        <f t="shared" si="408"/>
        <v>192.45</v>
      </c>
      <c r="O4405" s="2" t="str">
        <f t="shared" si="409"/>
        <v/>
      </c>
      <c r="P4405" s="2" t="str">
        <f>IF(ISNUMBER(O4405),SUMIFS(O$1:$O4405,A$1:$A4405,A4405,C$1:$C4405,C4405,G$1:$G4405,G4405,E$1:$E4405,E4405),"")</f>
        <v/>
      </c>
      <c r="U4405" t="str">
        <f t="shared" si="410"/>
        <v/>
      </c>
      <c r="AA4405">
        <v>26.6</v>
      </c>
      <c r="AB4405">
        <v>4.2999999999999997E-2</v>
      </c>
      <c r="AC4405" s="2">
        <f t="shared" si="411"/>
        <v>4.2999999999999997E-2</v>
      </c>
      <c r="AH4405" s="2" t="str">
        <f t="shared" si="412"/>
        <v/>
      </c>
      <c r="AI4405" s="2" t="str">
        <f>IF(ISNUMBER(AH4405),SUMIFS($AH$1:AH4405,$A$1:A4405,A4405,C$1:$C4405,C4405,$G$1:G4405,G4405,$E$1:E4405,E4405),"")</f>
        <v/>
      </c>
      <c r="AJ4405">
        <f t="shared" si="413"/>
        <v>6</v>
      </c>
    </row>
    <row r="4406" spans="1:36" x14ac:dyDescent="0.25">
      <c r="A4406" s="14" t="s">
        <v>86</v>
      </c>
      <c r="B4406" t="s">
        <v>80</v>
      </c>
      <c r="C4406" t="s">
        <v>79</v>
      </c>
      <c r="D4406" s="13">
        <v>42269</v>
      </c>
      <c r="E4406">
        <v>3</v>
      </c>
      <c r="F4406">
        <v>0</v>
      </c>
      <c r="G4406" s="2" t="s">
        <v>87</v>
      </c>
      <c r="H4406" s="2" t="s">
        <v>11</v>
      </c>
      <c r="I4406">
        <v>8</v>
      </c>
      <c r="J4406" s="2" t="s">
        <v>88</v>
      </c>
      <c r="K4406" s="2">
        <v>0</v>
      </c>
      <c r="L4406" s="2">
        <v>1720.5</v>
      </c>
      <c r="M4406" s="2">
        <f t="shared" si="408"/>
        <v>172.05</v>
      </c>
      <c r="O4406" s="2" t="str">
        <f t="shared" si="409"/>
        <v/>
      </c>
      <c r="P4406" s="2" t="str">
        <f>IF(ISNUMBER(O4406),SUMIFS(O$1:$O4406,A$1:$A4406,A4406,C$1:$C4406,C4406,G$1:$G4406,G4406,E$1:$E4406,E4406),"")</f>
        <v/>
      </c>
      <c r="U4406" t="str">
        <f t="shared" si="410"/>
        <v/>
      </c>
      <c r="AA4406">
        <v>21.4</v>
      </c>
      <c r="AB4406">
        <v>3.4000000000000002E-2</v>
      </c>
      <c r="AC4406" s="2">
        <f t="shared" si="411"/>
        <v>3.4000000000000002E-2</v>
      </c>
      <c r="AH4406" s="2" t="str">
        <f t="shared" si="412"/>
        <v/>
      </c>
      <c r="AI4406" s="2" t="str">
        <f>IF(ISNUMBER(AH4406),SUMIFS($AH$1:AH4406,$A$1:A4406,A4406,C$1:$C4406,C4406,$G$1:G4406,G4406,$E$1:E4406,E4406),"")</f>
        <v/>
      </c>
      <c r="AJ4406">
        <f t="shared" si="413"/>
        <v>6</v>
      </c>
    </row>
    <row r="4407" spans="1:36" x14ac:dyDescent="0.25">
      <c r="A4407" s="14" t="s">
        <v>85</v>
      </c>
      <c r="B4407" t="s">
        <v>80</v>
      </c>
      <c r="C4407" t="s">
        <v>79</v>
      </c>
      <c r="D4407" s="13">
        <v>42269</v>
      </c>
      <c r="E4407">
        <v>3</v>
      </c>
      <c r="F4407">
        <v>50</v>
      </c>
      <c r="G4407" s="2" t="s">
        <v>87</v>
      </c>
      <c r="H4407" s="2" t="s">
        <v>11</v>
      </c>
      <c r="I4407">
        <v>8</v>
      </c>
      <c r="J4407" s="2" t="s">
        <v>88</v>
      </c>
      <c r="K4407" s="2">
        <v>45</v>
      </c>
      <c r="L4407" s="2">
        <v>1516.5</v>
      </c>
      <c r="M4407" s="2">
        <f t="shared" si="408"/>
        <v>151.65</v>
      </c>
      <c r="O4407" s="2" t="str">
        <f t="shared" si="409"/>
        <v/>
      </c>
      <c r="P4407" s="2" t="str">
        <f>IF(ISNUMBER(O4407),SUMIFS(O$1:$O4407,A$1:$A4407,A4407,C$1:$C4407,C4407,G$1:$G4407,G4407,E$1:$E4407,E4407),"")</f>
        <v/>
      </c>
      <c r="U4407" t="str">
        <f t="shared" si="410"/>
        <v/>
      </c>
      <c r="AA4407">
        <v>23.6</v>
      </c>
      <c r="AB4407">
        <v>3.7999999999999999E-2</v>
      </c>
      <c r="AC4407" s="2">
        <f t="shared" si="411"/>
        <v>3.7999999999999999E-2</v>
      </c>
      <c r="AH4407" s="2" t="str">
        <f t="shared" si="412"/>
        <v/>
      </c>
      <c r="AI4407" s="2" t="str">
        <f>IF(ISNUMBER(AH4407),SUMIFS($AH$1:AH4407,$A$1:A4407,A4407,C$1:$C4407,C4407,$G$1:G4407,G4407,$E$1:E4407,E4407),"")</f>
        <v/>
      </c>
      <c r="AJ4407">
        <f t="shared" si="413"/>
        <v>6</v>
      </c>
    </row>
    <row r="4408" spans="1:36" x14ac:dyDescent="0.25">
      <c r="A4408" s="14" t="s">
        <v>84</v>
      </c>
      <c r="B4408" t="s">
        <v>80</v>
      </c>
      <c r="C4408" t="s">
        <v>79</v>
      </c>
      <c r="D4408" s="13">
        <v>42269</v>
      </c>
      <c r="E4408">
        <v>3</v>
      </c>
      <c r="F4408">
        <v>100</v>
      </c>
      <c r="G4408" s="2" t="s">
        <v>87</v>
      </c>
      <c r="H4408" s="2" t="s">
        <v>11</v>
      </c>
      <c r="I4408">
        <v>8</v>
      </c>
      <c r="J4408" s="2" t="s">
        <v>88</v>
      </c>
      <c r="K4408" s="2">
        <v>90</v>
      </c>
      <c r="L4408" s="2">
        <v>1797</v>
      </c>
      <c r="M4408" s="2">
        <f t="shared" si="408"/>
        <v>179.7</v>
      </c>
      <c r="O4408" s="2" t="str">
        <f t="shared" si="409"/>
        <v/>
      </c>
      <c r="P4408" s="2" t="str">
        <f>IF(ISNUMBER(O4408),SUMIFS(O$1:$O4408,A$1:$A4408,A4408,C$1:$C4408,C4408,G$1:$G4408,G4408,E$1:$E4408,E4408),"")</f>
        <v/>
      </c>
      <c r="U4408" t="str">
        <f t="shared" si="410"/>
        <v/>
      </c>
      <c r="AA4408">
        <v>23.5</v>
      </c>
      <c r="AB4408">
        <v>3.7999999999999999E-2</v>
      </c>
      <c r="AC4408" s="2">
        <f t="shared" si="411"/>
        <v>3.7999999999999999E-2</v>
      </c>
      <c r="AH4408" s="2" t="str">
        <f t="shared" si="412"/>
        <v/>
      </c>
      <c r="AI4408" s="2" t="str">
        <f>IF(ISNUMBER(AH4408),SUMIFS($AH$1:AH4408,$A$1:A4408,A4408,C$1:$C4408,C4408,$G$1:G4408,G4408,$E$1:E4408,E4408),"")</f>
        <v/>
      </c>
      <c r="AJ4408">
        <f t="shared" si="413"/>
        <v>6</v>
      </c>
    </row>
    <row r="4409" spans="1:36" x14ac:dyDescent="0.25">
      <c r="A4409" s="14" t="s">
        <v>83</v>
      </c>
      <c r="B4409" t="s">
        <v>80</v>
      </c>
      <c r="C4409" t="s">
        <v>79</v>
      </c>
      <c r="D4409" s="13">
        <v>42269</v>
      </c>
      <c r="E4409">
        <v>3</v>
      </c>
      <c r="F4409">
        <v>200</v>
      </c>
      <c r="G4409" s="2" t="s">
        <v>87</v>
      </c>
      <c r="H4409" s="2" t="s">
        <v>11</v>
      </c>
      <c r="I4409">
        <v>8</v>
      </c>
      <c r="J4409" s="2" t="s">
        <v>88</v>
      </c>
      <c r="K4409" s="2">
        <v>180</v>
      </c>
      <c r="L4409" s="2">
        <v>2077.5</v>
      </c>
      <c r="M4409" s="2">
        <f t="shared" si="408"/>
        <v>207.75</v>
      </c>
      <c r="O4409" s="2" t="str">
        <f t="shared" si="409"/>
        <v/>
      </c>
      <c r="P4409" s="2" t="str">
        <f>IF(ISNUMBER(O4409),SUMIFS(O$1:$O4409,A$1:$A4409,A4409,C$1:$C4409,C4409,G$1:$G4409,G4409,E$1:$E4409,E4409),"")</f>
        <v/>
      </c>
      <c r="U4409" t="str">
        <f t="shared" si="410"/>
        <v/>
      </c>
      <c r="AA4409">
        <v>23.6</v>
      </c>
      <c r="AB4409">
        <v>3.7999999999999999E-2</v>
      </c>
      <c r="AC4409" s="2">
        <f t="shared" si="411"/>
        <v>3.7999999999999999E-2</v>
      </c>
      <c r="AH4409" s="2" t="str">
        <f t="shared" si="412"/>
        <v/>
      </c>
      <c r="AI4409" s="2" t="str">
        <f>IF(ISNUMBER(AH4409),SUMIFS($AH$1:AH4409,$A$1:A4409,A4409,C$1:$C4409,C4409,$G$1:G4409,G4409,$E$1:E4409,E4409),"")</f>
        <v/>
      </c>
      <c r="AJ4409">
        <f t="shared" si="413"/>
        <v>6</v>
      </c>
    </row>
    <row r="4410" spans="1:36" x14ac:dyDescent="0.25">
      <c r="A4410" s="14" t="s">
        <v>82</v>
      </c>
      <c r="B4410" t="s">
        <v>80</v>
      </c>
      <c r="C4410" t="s">
        <v>79</v>
      </c>
      <c r="D4410" s="13">
        <v>42269</v>
      </c>
      <c r="E4410">
        <v>3</v>
      </c>
      <c r="F4410">
        <v>350</v>
      </c>
      <c r="G4410" s="2" t="s">
        <v>87</v>
      </c>
      <c r="H4410" s="2" t="s">
        <v>11</v>
      </c>
      <c r="I4410">
        <v>8</v>
      </c>
      <c r="J4410" s="2" t="s">
        <v>88</v>
      </c>
      <c r="K4410" s="2">
        <v>315</v>
      </c>
      <c r="L4410" s="2">
        <v>2230.5</v>
      </c>
      <c r="M4410" s="2">
        <f t="shared" si="408"/>
        <v>223.05</v>
      </c>
      <c r="O4410" s="2" t="str">
        <f t="shared" si="409"/>
        <v/>
      </c>
      <c r="P4410" s="2" t="str">
        <f>IF(ISNUMBER(O4410),SUMIFS(O$1:$O4410,A$1:$A4410,A4410,C$1:$C4410,C4410,G$1:$G4410,G4410,E$1:$E4410,E4410),"")</f>
        <v/>
      </c>
      <c r="U4410" t="str">
        <f t="shared" si="410"/>
        <v/>
      </c>
      <c r="AA4410">
        <v>30.4</v>
      </c>
      <c r="AB4410">
        <v>4.9000000000000002E-2</v>
      </c>
      <c r="AC4410" s="2">
        <f t="shared" si="411"/>
        <v>4.9000000000000002E-2</v>
      </c>
      <c r="AH4410" s="2" t="str">
        <f t="shared" si="412"/>
        <v/>
      </c>
      <c r="AI4410" s="2" t="str">
        <f>IF(ISNUMBER(AH4410),SUMIFS($AH$1:AH4410,$A$1:A4410,A4410,C$1:$C4410,C4410,$G$1:G4410,G4410,$E$1:E4410,E4410),"")</f>
        <v/>
      </c>
      <c r="AJ4410">
        <f t="shared" si="413"/>
        <v>6</v>
      </c>
    </row>
    <row r="4411" spans="1:36" x14ac:dyDescent="0.25">
      <c r="A4411" s="14" t="s">
        <v>81</v>
      </c>
      <c r="B4411" t="s">
        <v>80</v>
      </c>
      <c r="C4411" t="s">
        <v>79</v>
      </c>
      <c r="D4411" s="13">
        <v>42269</v>
      </c>
      <c r="E4411">
        <v>3</v>
      </c>
      <c r="F4411">
        <v>500</v>
      </c>
      <c r="G4411" s="2" t="s">
        <v>87</v>
      </c>
      <c r="H4411" s="2" t="s">
        <v>11</v>
      </c>
      <c r="I4411">
        <v>8</v>
      </c>
      <c r="J4411" s="2" t="s">
        <v>88</v>
      </c>
      <c r="K4411" s="2">
        <v>450</v>
      </c>
      <c r="L4411" s="2">
        <v>2179.5</v>
      </c>
      <c r="M4411" s="2">
        <f t="shared" si="408"/>
        <v>217.95</v>
      </c>
      <c r="O4411" s="2" t="str">
        <f t="shared" si="409"/>
        <v/>
      </c>
      <c r="P4411" s="2" t="str">
        <f>IF(ISNUMBER(O4411),SUMIFS(O$1:$O4411,A$1:$A4411,A4411,C$1:$C4411,C4411,G$1:$G4411,G4411,E$1:$E4411,E4411),"")</f>
        <v/>
      </c>
      <c r="U4411" t="str">
        <f t="shared" si="410"/>
        <v/>
      </c>
      <c r="AA4411">
        <v>28.9</v>
      </c>
      <c r="AB4411">
        <v>4.5999999999999999E-2</v>
      </c>
      <c r="AC4411" s="2">
        <f t="shared" si="411"/>
        <v>4.5999999999999999E-2</v>
      </c>
      <c r="AH4411" s="2" t="str">
        <f t="shared" si="412"/>
        <v/>
      </c>
      <c r="AI4411" s="2" t="str">
        <f>IF(ISNUMBER(AH4411),SUMIFS($AH$1:AH4411,$A$1:A4411,A4411,C$1:$C4411,C4411,$G$1:G4411,G4411,$E$1:E4411,E4411),"")</f>
        <v/>
      </c>
      <c r="AJ4411">
        <f t="shared" si="413"/>
        <v>6</v>
      </c>
    </row>
    <row r="4412" spans="1:36" x14ac:dyDescent="0.25">
      <c r="A4412" s="14" t="s">
        <v>86</v>
      </c>
      <c r="B4412" t="s">
        <v>80</v>
      </c>
      <c r="C4412" t="s">
        <v>79</v>
      </c>
      <c r="D4412" s="13">
        <v>42277</v>
      </c>
      <c r="E4412">
        <v>1</v>
      </c>
      <c r="F4412">
        <v>0</v>
      </c>
      <c r="G4412" s="2" t="s">
        <v>87</v>
      </c>
      <c r="H4412" s="2" t="s">
        <v>11</v>
      </c>
      <c r="I4412">
        <v>8</v>
      </c>
      <c r="J4412" s="2" t="s">
        <v>88</v>
      </c>
      <c r="K4412" s="2">
        <v>0</v>
      </c>
      <c r="L4412" s="2">
        <v>1669.5</v>
      </c>
      <c r="M4412" s="2">
        <f t="shared" si="408"/>
        <v>166.95</v>
      </c>
      <c r="O4412" s="2" t="str">
        <f t="shared" si="409"/>
        <v/>
      </c>
      <c r="P4412" s="2" t="str">
        <f>IF(ISNUMBER(O4412),SUMIFS(O$1:$O4412,A$1:$A4412,A4412,C$1:$C4412,C4412,G$1:$G4412,G4412,E$1:$E4412,E4412),"")</f>
        <v/>
      </c>
      <c r="U4412" t="str">
        <f t="shared" si="410"/>
        <v/>
      </c>
      <c r="AA4412">
        <v>11.7</v>
      </c>
      <c r="AB4412">
        <v>1.9E-2</v>
      </c>
      <c r="AC4412" s="2">
        <f t="shared" si="411"/>
        <v>1.9E-2</v>
      </c>
      <c r="AH4412" s="2" t="str">
        <f t="shared" si="412"/>
        <v/>
      </c>
      <c r="AI4412" s="2" t="str">
        <f>IF(ISNUMBER(AH4412),SUMIFS($AH$1:AH4412,$A$1:A4412,A4412,C$1:$C4412,C4412,$G$1:G4412,G4412,$E$1:E4412,E4412),"")</f>
        <v/>
      </c>
      <c r="AJ4412">
        <f t="shared" si="413"/>
        <v>6</v>
      </c>
    </row>
    <row r="4413" spans="1:36" x14ac:dyDescent="0.25">
      <c r="A4413" s="14" t="s">
        <v>85</v>
      </c>
      <c r="B4413" t="s">
        <v>80</v>
      </c>
      <c r="C4413" t="s">
        <v>79</v>
      </c>
      <c r="D4413" s="13">
        <v>42277</v>
      </c>
      <c r="E4413">
        <v>1</v>
      </c>
      <c r="F4413">
        <v>50</v>
      </c>
      <c r="G4413" s="2" t="s">
        <v>87</v>
      </c>
      <c r="H4413" s="2" t="s">
        <v>11</v>
      </c>
      <c r="I4413">
        <v>8</v>
      </c>
      <c r="J4413" s="2" t="s">
        <v>88</v>
      </c>
      <c r="K4413" s="2">
        <v>45</v>
      </c>
      <c r="L4413" s="2">
        <v>1746</v>
      </c>
      <c r="M4413" s="2">
        <f t="shared" si="408"/>
        <v>174.6</v>
      </c>
      <c r="O4413" s="2" t="str">
        <f t="shared" si="409"/>
        <v/>
      </c>
      <c r="P4413" s="2" t="str">
        <f>IF(ISNUMBER(O4413),SUMIFS(O$1:$O4413,A$1:$A4413,A4413,C$1:$C4413,C4413,G$1:$G4413,G4413,E$1:$E4413,E4413),"")</f>
        <v/>
      </c>
      <c r="U4413" t="str">
        <f t="shared" si="410"/>
        <v/>
      </c>
      <c r="AA4413">
        <v>12.8</v>
      </c>
      <c r="AB4413">
        <v>2.1000000000000001E-2</v>
      </c>
      <c r="AC4413" s="2">
        <f t="shared" si="411"/>
        <v>2.1000000000000001E-2</v>
      </c>
      <c r="AH4413" s="2" t="str">
        <f t="shared" si="412"/>
        <v/>
      </c>
      <c r="AI4413" s="2" t="str">
        <f>IF(ISNUMBER(AH4413),SUMIFS($AH$1:AH4413,$A$1:A4413,A4413,C$1:$C4413,C4413,$G$1:G4413,G4413,$E$1:E4413,E4413),"")</f>
        <v/>
      </c>
      <c r="AJ4413">
        <f t="shared" si="413"/>
        <v>6</v>
      </c>
    </row>
    <row r="4414" spans="1:36" x14ac:dyDescent="0.25">
      <c r="A4414" s="14" t="s">
        <v>84</v>
      </c>
      <c r="B4414" t="s">
        <v>80</v>
      </c>
      <c r="C4414" t="s">
        <v>79</v>
      </c>
      <c r="D4414" s="13">
        <v>42277</v>
      </c>
      <c r="E4414">
        <v>1</v>
      </c>
      <c r="F4414">
        <v>100</v>
      </c>
      <c r="G4414" s="2" t="s">
        <v>87</v>
      </c>
      <c r="H4414" s="2" t="s">
        <v>11</v>
      </c>
      <c r="I4414">
        <v>8</v>
      </c>
      <c r="J4414" s="2" t="s">
        <v>88</v>
      </c>
      <c r="K4414" s="2">
        <v>90</v>
      </c>
      <c r="L4414" s="2">
        <v>1873.5</v>
      </c>
      <c r="M4414" s="2">
        <f t="shared" si="408"/>
        <v>187.35</v>
      </c>
      <c r="O4414" s="2" t="str">
        <f t="shared" si="409"/>
        <v/>
      </c>
      <c r="P4414" s="2" t="str">
        <f>IF(ISNUMBER(O4414),SUMIFS(O$1:$O4414,A$1:$A4414,A4414,C$1:$C4414,C4414,G$1:$G4414,G4414,E$1:$E4414,E4414),"")</f>
        <v/>
      </c>
      <c r="U4414" t="str">
        <f t="shared" si="410"/>
        <v/>
      </c>
      <c r="AA4414">
        <v>15.9</v>
      </c>
      <c r="AB4414">
        <v>2.5000000000000001E-2</v>
      </c>
      <c r="AC4414" s="2">
        <f t="shared" si="411"/>
        <v>2.5000000000000001E-2</v>
      </c>
      <c r="AH4414" s="2" t="str">
        <f t="shared" si="412"/>
        <v/>
      </c>
      <c r="AI4414" s="2" t="str">
        <f>IF(ISNUMBER(AH4414),SUMIFS($AH$1:AH4414,$A$1:A4414,A4414,C$1:$C4414,C4414,$G$1:G4414,G4414,$E$1:E4414,E4414),"")</f>
        <v/>
      </c>
      <c r="AJ4414">
        <f t="shared" si="413"/>
        <v>6</v>
      </c>
    </row>
    <row r="4415" spans="1:36" x14ac:dyDescent="0.25">
      <c r="A4415" s="14" t="s">
        <v>83</v>
      </c>
      <c r="B4415" t="s">
        <v>80</v>
      </c>
      <c r="C4415" t="s">
        <v>79</v>
      </c>
      <c r="D4415" s="13">
        <v>42277</v>
      </c>
      <c r="E4415">
        <v>1</v>
      </c>
      <c r="F4415">
        <v>200</v>
      </c>
      <c r="G4415" s="2" t="s">
        <v>87</v>
      </c>
      <c r="H4415" s="2" t="s">
        <v>11</v>
      </c>
      <c r="I4415">
        <v>8</v>
      </c>
      <c r="J4415" s="2" t="s">
        <v>88</v>
      </c>
      <c r="K4415" s="2">
        <v>180</v>
      </c>
      <c r="L4415" s="2">
        <v>2026.5</v>
      </c>
      <c r="M4415" s="2">
        <f t="shared" si="408"/>
        <v>202.65</v>
      </c>
      <c r="O4415" s="2" t="str">
        <f t="shared" si="409"/>
        <v/>
      </c>
      <c r="P4415" s="2" t="str">
        <f>IF(ISNUMBER(O4415),SUMIFS(O$1:$O4415,A$1:$A4415,A4415,C$1:$C4415,C4415,G$1:$G4415,G4415,E$1:$E4415,E4415),"")</f>
        <v/>
      </c>
      <c r="U4415" t="str">
        <f t="shared" si="410"/>
        <v/>
      </c>
      <c r="AA4415">
        <v>18.7</v>
      </c>
      <c r="AB4415">
        <v>0.03</v>
      </c>
      <c r="AC4415" s="2">
        <f t="shared" si="411"/>
        <v>0.03</v>
      </c>
      <c r="AH4415" s="2" t="str">
        <f t="shared" si="412"/>
        <v/>
      </c>
      <c r="AI4415" s="2" t="str">
        <f>IF(ISNUMBER(AH4415),SUMIFS($AH$1:AH4415,$A$1:A4415,A4415,C$1:$C4415,C4415,$G$1:G4415,G4415,$E$1:E4415,E4415),"")</f>
        <v/>
      </c>
      <c r="AJ4415">
        <f t="shared" si="413"/>
        <v>6</v>
      </c>
    </row>
    <row r="4416" spans="1:36" x14ac:dyDescent="0.25">
      <c r="A4416" s="14" t="s">
        <v>82</v>
      </c>
      <c r="B4416" t="s">
        <v>80</v>
      </c>
      <c r="C4416" t="s">
        <v>79</v>
      </c>
      <c r="D4416" s="13">
        <v>42277</v>
      </c>
      <c r="E4416">
        <v>1</v>
      </c>
      <c r="F4416">
        <v>350</v>
      </c>
      <c r="G4416" s="2" t="s">
        <v>87</v>
      </c>
      <c r="H4416" s="2" t="s">
        <v>11</v>
      </c>
      <c r="I4416">
        <v>8</v>
      </c>
      <c r="J4416" s="2" t="s">
        <v>88</v>
      </c>
      <c r="K4416" s="2">
        <v>315</v>
      </c>
      <c r="L4416" s="2">
        <v>2409</v>
      </c>
      <c r="M4416" s="2">
        <f t="shared" si="408"/>
        <v>240.9</v>
      </c>
      <c r="O4416" s="2" t="str">
        <f t="shared" si="409"/>
        <v/>
      </c>
      <c r="P4416" s="2" t="str">
        <f>IF(ISNUMBER(O4416),SUMIFS(O$1:$O4416,A$1:$A4416,A4416,C$1:$C4416,C4416,G$1:$G4416,G4416,E$1:$E4416,E4416),"")</f>
        <v/>
      </c>
      <c r="U4416" t="str">
        <f t="shared" si="410"/>
        <v/>
      </c>
      <c r="AA4416">
        <v>19.8</v>
      </c>
      <c r="AB4416">
        <v>3.2000000000000001E-2</v>
      </c>
      <c r="AC4416" s="2">
        <f t="shared" si="411"/>
        <v>3.2000000000000001E-2</v>
      </c>
      <c r="AH4416" s="2" t="str">
        <f t="shared" si="412"/>
        <v/>
      </c>
      <c r="AI4416" s="2" t="str">
        <f>IF(ISNUMBER(AH4416),SUMIFS($AH$1:AH4416,$A$1:A4416,A4416,C$1:$C4416,C4416,$G$1:G4416,G4416,$E$1:E4416,E4416),"")</f>
        <v/>
      </c>
      <c r="AJ4416">
        <f t="shared" si="413"/>
        <v>6</v>
      </c>
    </row>
    <row r="4417" spans="1:36" x14ac:dyDescent="0.25">
      <c r="A4417" s="14" t="s">
        <v>81</v>
      </c>
      <c r="B4417" t="s">
        <v>80</v>
      </c>
      <c r="C4417" t="s">
        <v>79</v>
      </c>
      <c r="D4417" s="13">
        <v>42277</v>
      </c>
      <c r="E4417">
        <v>1</v>
      </c>
      <c r="F4417">
        <v>500</v>
      </c>
      <c r="G4417" s="2" t="s">
        <v>87</v>
      </c>
      <c r="H4417" s="2" t="s">
        <v>11</v>
      </c>
      <c r="I4417">
        <v>8</v>
      </c>
      <c r="J4417" s="2" t="s">
        <v>88</v>
      </c>
      <c r="K4417" s="2">
        <v>450</v>
      </c>
      <c r="L4417" s="2">
        <v>2587.5</v>
      </c>
      <c r="M4417" s="2">
        <f t="shared" si="408"/>
        <v>258.75</v>
      </c>
      <c r="O4417" s="2" t="str">
        <f t="shared" si="409"/>
        <v/>
      </c>
      <c r="P4417" s="2" t="str">
        <f>IF(ISNUMBER(O4417),SUMIFS(O$1:$O4417,A$1:$A4417,A4417,C$1:$C4417,C4417,G$1:$G4417,G4417,E$1:$E4417,E4417),"")</f>
        <v/>
      </c>
      <c r="U4417" t="str">
        <f t="shared" si="410"/>
        <v/>
      </c>
      <c r="AA4417">
        <v>28.5</v>
      </c>
      <c r="AB4417">
        <v>4.5999999999999999E-2</v>
      </c>
      <c r="AC4417" s="2">
        <f t="shared" si="411"/>
        <v>4.5999999999999999E-2</v>
      </c>
      <c r="AH4417" s="2" t="str">
        <f t="shared" si="412"/>
        <v/>
      </c>
      <c r="AI4417" s="2" t="str">
        <f>IF(ISNUMBER(AH4417),SUMIFS($AH$1:AH4417,$A$1:A4417,A4417,C$1:$C4417,C4417,$G$1:G4417,G4417,$E$1:E4417,E4417),"")</f>
        <v/>
      </c>
      <c r="AJ4417">
        <f t="shared" si="413"/>
        <v>6</v>
      </c>
    </row>
    <row r="4418" spans="1:36" x14ac:dyDescent="0.25">
      <c r="A4418" s="14" t="s">
        <v>86</v>
      </c>
      <c r="B4418" t="s">
        <v>80</v>
      </c>
      <c r="C4418" t="s">
        <v>79</v>
      </c>
      <c r="D4418" s="13">
        <v>42277</v>
      </c>
      <c r="E4418">
        <v>2</v>
      </c>
      <c r="F4418">
        <v>0</v>
      </c>
      <c r="G4418" s="2" t="s">
        <v>87</v>
      </c>
      <c r="H4418" s="2" t="s">
        <v>11</v>
      </c>
      <c r="I4418">
        <v>8</v>
      </c>
      <c r="J4418" s="2" t="s">
        <v>88</v>
      </c>
      <c r="K4418" s="2">
        <v>0</v>
      </c>
      <c r="L4418" s="2">
        <v>1644</v>
      </c>
      <c r="M4418" s="2">
        <f t="shared" ref="M4418:M4481" si="414">IF(ISNUMBER(L4418),L4418/10,"")</f>
        <v>164.4</v>
      </c>
      <c r="O4418" s="2" t="str">
        <f t="shared" ref="O4418:O4481" si="415">IF(ISNUMBER(N4418),N4418/10,"")</f>
        <v/>
      </c>
      <c r="P4418" s="2" t="str">
        <f>IF(ISNUMBER(O4418),SUMIFS(O$1:$O4418,A$1:$A4418,A4418,C$1:$C4418,C4418,G$1:$G4418,G4418,E$1:$E4418,E4418),"")</f>
        <v/>
      </c>
      <c r="U4418" t="str">
        <f t="shared" ref="U4418:U4481" si="416">IF(ISNUMBER(R4418),R4418/100,"")</f>
        <v/>
      </c>
      <c r="AA4418">
        <v>21.3</v>
      </c>
      <c r="AB4418">
        <v>3.4000000000000002E-2</v>
      </c>
      <c r="AC4418" s="2">
        <f t="shared" ref="AC4418:AC4481" si="417">IF(ISNUMBER(AB4418),AB4418,"")</f>
        <v>3.4000000000000002E-2</v>
      </c>
      <c r="AH4418" s="2" t="str">
        <f t="shared" ref="AH4418:AH4481" si="418">IF(AND(ISNUMBER(AB4418),ISNUMBER(O4418)),ROUND(O4418*AB4418,3),"")</f>
        <v/>
      </c>
      <c r="AI4418" s="2" t="str">
        <f>IF(ISNUMBER(AH4418),SUMIFS($AH$1:AH4418,$A$1:A4418,A4418,C$1:$C4418,C4418,$G$1:G4418,G4418,$E$1:E4418,E4418),"")</f>
        <v/>
      </c>
      <c r="AJ4418">
        <f t="shared" ref="AJ4418:AJ4481" si="419">COUNT(K4418:AI4418)</f>
        <v>6</v>
      </c>
    </row>
    <row r="4419" spans="1:36" x14ac:dyDescent="0.25">
      <c r="A4419" s="14" t="s">
        <v>85</v>
      </c>
      <c r="B4419" t="s">
        <v>80</v>
      </c>
      <c r="C4419" t="s">
        <v>79</v>
      </c>
      <c r="D4419" s="13">
        <v>42277</v>
      </c>
      <c r="E4419">
        <v>2</v>
      </c>
      <c r="F4419">
        <v>50</v>
      </c>
      <c r="G4419" s="2" t="s">
        <v>87</v>
      </c>
      <c r="H4419" s="2" t="s">
        <v>11</v>
      </c>
      <c r="I4419">
        <v>8</v>
      </c>
      <c r="J4419" s="2" t="s">
        <v>88</v>
      </c>
      <c r="K4419" s="2">
        <v>45</v>
      </c>
      <c r="L4419" s="2">
        <v>1746</v>
      </c>
      <c r="M4419" s="2">
        <f t="shared" si="414"/>
        <v>174.6</v>
      </c>
      <c r="O4419" s="2" t="str">
        <f t="shared" si="415"/>
        <v/>
      </c>
      <c r="P4419" s="2" t="str">
        <f>IF(ISNUMBER(O4419),SUMIFS(O$1:$O4419,A$1:$A4419,A4419,C$1:$C4419,C4419,G$1:$G4419,G4419,E$1:$E4419,E4419),"")</f>
        <v/>
      </c>
      <c r="U4419" t="str">
        <f t="shared" si="416"/>
        <v/>
      </c>
      <c r="AA4419">
        <v>15.6</v>
      </c>
      <c r="AB4419">
        <v>2.5000000000000001E-2</v>
      </c>
      <c r="AC4419" s="2">
        <f t="shared" si="417"/>
        <v>2.5000000000000001E-2</v>
      </c>
      <c r="AH4419" s="2" t="str">
        <f t="shared" si="418"/>
        <v/>
      </c>
      <c r="AI4419" s="2" t="str">
        <f>IF(ISNUMBER(AH4419),SUMIFS($AH$1:AH4419,$A$1:A4419,A4419,C$1:$C4419,C4419,$G$1:G4419,G4419,$E$1:E4419,E4419),"")</f>
        <v/>
      </c>
      <c r="AJ4419">
        <f t="shared" si="419"/>
        <v>6</v>
      </c>
    </row>
    <row r="4420" spans="1:36" x14ac:dyDescent="0.25">
      <c r="A4420" s="14" t="s">
        <v>84</v>
      </c>
      <c r="B4420" t="s">
        <v>80</v>
      </c>
      <c r="C4420" t="s">
        <v>79</v>
      </c>
      <c r="D4420" s="13">
        <v>42277</v>
      </c>
      <c r="E4420">
        <v>2</v>
      </c>
      <c r="F4420">
        <v>100</v>
      </c>
      <c r="G4420" s="2" t="s">
        <v>87</v>
      </c>
      <c r="H4420" s="2" t="s">
        <v>11</v>
      </c>
      <c r="I4420">
        <v>8</v>
      </c>
      <c r="J4420" s="2" t="s">
        <v>88</v>
      </c>
      <c r="K4420" s="2">
        <v>90</v>
      </c>
      <c r="L4420" s="2">
        <v>1822.5</v>
      </c>
      <c r="M4420" s="2">
        <f t="shared" si="414"/>
        <v>182.25</v>
      </c>
      <c r="O4420" s="2" t="str">
        <f t="shared" si="415"/>
        <v/>
      </c>
      <c r="P4420" s="2" t="str">
        <f>IF(ISNUMBER(O4420),SUMIFS(O$1:$O4420,A$1:$A4420,A4420,C$1:$C4420,C4420,G$1:$G4420,G4420,E$1:$E4420,E4420),"")</f>
        <v/>
      </c>
      <c r="U4420" t="str">
        <f t="shared" si="416"/>
        <v/>
      </c>
      <c r="AA4420">
        <v>16.399999999999999</v>
      </c>
      <c r="AB4420">
        <v>2.6000000000000002E-2</v>
      </c>
      <c r="AC4420" s="2">
        <f t="shared" si="417"/>
        <v>2.6000000000000002E-2</v>
      </c>
      <c r="AH4420" s="2" t="str">
        <f t="shared" si="418"/>
        <v/>
      </c>
      <c r="AI4420" s="2" t="str">
        <f>IF(ISNUMBER(AH4420),SUMIFS($AH$1:AH4420,$A$1:A4420,A4420,C$1:$C4420,C4420,$G$1:G4420,G4420,$E$1:E4420,E4420),"")</f>
        <v/>
      </c>
      <c r="AJ4420">
        <f t="shared" si="419"/>
        <v>6</v>
      </c>
    </row>
    <row r="4421" spans="1:36" x14ac:dyDescent="0.25">
      <c r="A4421" s="14" t="s">
        <v>83</v>
      </c>
      <c r="B4421" t="s">
        <v>80</v>
      </c>
      <c r="C4421" t="s">
        <v>79</v>
      </c>
      <c r="D4421" s="13">
        <v>42277</v>
      </c>
      <c r="E4421">
        <v>2</v>
      </c>
      <c r="F4421">
        <v>200</v>
      </c>
      <c r="G4421" s="2" t="s">
        <v>87</v>
      </c>
      <c r="H4421" s="2" t="s">
        <v>11</v>
      </c>
      <c r="I4421">
        <v>8</v>
      </c>
      <c r="J4421" s="2" t="s">
        <v>88</v>
      </c>
      <c r="K4421" s="2">
        <v>180</v>
      </c>
      <c r="L4421" s="2">
        <v>2026.5</v>
      </c>
      <c r="M4421" s="2">
        <f t="shared" si="414"/>
        <v>202.65</v>
      </c>
      <c r="O4421" s="2" t="str">
        <f t="shared" si="415"/>
        <v/>
      </c>
      <c r="P4421" s="2" t="str">
        <f>IF(ISNUMBER(O4421),SUMIFS(O$1:$O4421,A$1:$A4421,A4421,C$1:$C4421,C4421,G$1:$G4421,G4421,E$1:$E4421,E4421),"")</f>
        <v/>
      </c>
      <c r="U4421" t="str">
        <f t="shared" si="416"/>
        <v/>
      </c>
      <c r="AA4421">
        <v>17.399999999999999</v>
      </c>
      <c r="AB4421">
        <v>2.7999999999999997E-2</v>
      </c>
      <c r="AC4421" s="2">
        <f t="shared" si="417"/>
        <v>2.7999999999999997E-2</v>
      </c>
      <c r="AH4421" s="2" t="str">
        <f t="shared" si="418"/>
        <v/>
      </c>
      <c r="AI4421" s="2" t="str">
        <f>IF(ISNUMBER(AH4421),SUMIFS($AH$1:AH4421,$A$1:A4421,A4421,C$1:$C4421,C4421,$G$1:G4421,G4421,$E$1:E4421,E4421),"")</f>
        <v/>
      </c>
      <c r="AJ4421">
        <f t="shared" si="419"/>
        <v>6</v>
      </c>
    </row>
    <row r="4422" spans="1:36" x14ac:dyDescent="0.25">
      <c r="A4422" s="14" t="s">
        <v>82</v>
      </c>
      <c r="B4422" t="s">
        <v>80</v>
      </c>
      <c r="C4422" t="s">
        <v>79</v>
      </c>
      <c r="D4422" s="13">
        <v>42277</v>
      </c>
      <c r="E4422">
        <v>2</v>
      </c>
      <c r="F4422">
        <v>350</v>
      </c>
      <c r="G4422" s="2" t="s">
        <v>87</v>
      </c>
      <c r="H4422" s="2" t="s">
        <v>11</v>
      </c>
      <c r="I4422">
        <v>8</v>
      </c>
      <c r="J4422" s="2" t="s">
        <v>88</v>
      </c>
      <c r="K4422" s="2">
        <v>315</v>
      </c>
      <c r="L4422" s="2">
        <v>2256</v>
      </c>
      <c r="M4422" s="2">
        <f t="shared" si="414"/>
        <v>225.6</v>
      </c>
      <c r="O4422" s="2" t="str">
        <f t="shared" si="415"/>
        <v/>
      </c>
      <c r="P4422" s="2" t="str">
        <f>IF(ISNUMBER(O4422),SUMIFS(O$1:$O4422,A$1:$A4422,A4422,C$1:$C4422,C4422,G$1:$G4422,G4422,E$1:$E4422,E4422),"")</f>
        <v/>
      </c>
      <c r="U4422" t="str">
        <f t="shared" si="416"/>
        <v/>
      </c>
      <c r="AA4422">
        <v>23.9</v>
      </c>
      <c r="AB4422">
        <v>3.7999999999999999E-2</v>
      </c>
      <c r="AC4422" s="2">
        <f t="shared" si="417"/>
        <v>3.7999999999999999E-2</v>
      </c>
      <c r="AH4422" s="2" t="str">
        <f t="shared" si="418"/>
        <v/>
      </c>
      <c r="AI4422" s="2" t="str">
        <f>IF(ISNUMBER(AH4422),SUMIFS($AH$1:AH4422,$A$1:A4422,A4422,C$1:$C4422,C4422,$G$1:G4422,G4422,$E$1:E4422,E4422),"")</f>
        <v/>
      </c>
      <c r="AJ4422">
        <f t="shared" si="419"/>
        <v>6</v>
      </c>
    </row>
    <row r="4423" spans="1:36" x14ac:dyDescent="0.25">
      <c r="A4423" s="14" t="s">
        <v>81</v>
      </c>
      <c r="B4423" t="s">
        <v>80</v>
      </c>
      <c r="C4423" t="s">
        <v>79</v>
      </c>
      <c r="D4423" s="13">
        <v>42277</v>
      </c>
      <c r="E4423">
        <v>2</v>
      </c>
      <c r="F4423">
        <v>500</v>
      </c>
      <c r="G4423" s="2" t="s">
        <v>87</v>
      </c>
      <c r="H4423" s="2" t="s">
        <v>11</v>
      </c>
      <c r="I4423">
        <v>8</v>
      </c>
      <c r="J4423" s="2" t="s">
        <v>88</v>
      </c>
      <c r="K4423" s="2">
        <v>450</v>
      </c>
      <c r="L4423" s="2">
        <v>2511</v>
      </c>
      <c r="M4423" s="2">
        <f t="shared" si="414"/>
        <v>251.1</v>
      </c>
      <c r="O4423" s="2" t="str">
        <f t="shared" si="415"/>
        <v/>
      </c>
      <c r="P4423" s="2" t="str">
        <f>IF(ISNUMBER(O4423),SUMIFS(O$1:$O4423,A$1:$A4423,A4423,C$1:$C4423,C4423,G$1:$G4423,G4423,E$1:$E4423,E4423),"")</f>
        <v/>
      </c>
      <c r="U4423" t="str">
        <f t="shared" si="416"/>
        <v/>
      </c>
      <c r="AA4423">
        <v>27.8</v>
      </c>
      <c r="AB4423">
        <v>4.4999999999999998E-2</v>
      </c>
      <c r="AC4423" s="2">
        <f t="shared" si="417"/>
        <v>4.4999999999999998E-2</v>
      </c>
      <c r="AH4423" s="2" t="str">
        <f t="shared" si="418"/>
        <v/>
      </c>
      <c r="AI4423" s="2" t="str">
        <f>IF(ISNUMBER(AH4423),SUMIFS($AH$1:AH4423,$A$1:A4423,A4423,C$1:$C4423,C4423,$G$1:G4423,G4423,$E$1:E4423,E4423),"")</f>
        <v/>
      </c>
      <c r="AJ4423">
        <f t="shared" si="419"/>
        <v>6</v>
      </c>
    </row>
    <row r="4424" spans="1:36" x14ac:dyDescent="0.25">
      <c r="A4424" s="14" t="s">
        <v>86</v>
      </c>
      <c r="B4424" t="s">
        <v>80</v>
      </c>
      <c r="C4424" t="s">
        <v>79</v>
      </c>
      <c r="D4424" s="13">
        <v>42277</v>
      </c>
      <c r="E4424">
        <v>3</v>
      </c>
      <c r="F4424">
        <v>0</v>
      </c>
      <c r="G4424" s="2" t="s">
        <v>87</v>
      </c>
      <c r="H4424" s="2" t="s">
        <v>11</v>
      </c>
      <c r="I4424">
        <v>8</v>
      </c>
      <c r="J4424" s="2" t="s">
        <v>88</v>
      </c>
      <c r="K4424" s="2">
        <v>0</v>
      </c>
      <c r="L4424" s="2">
        <v>1695</v>
      </c>
      <c r="M4424" s="2">
        <f t="shared" si="414"/>
        <v>169.5</v>
      </c>
      <c r="O4424" s="2" t="str">
        <f t="shared" si="415"/>
        <v/>
      </c>
      <c r="P4424" s="2" t="str">
        <f>IF(ISNUMBER(O4424),SUMIFS(O$1:$O4424,A$1:$A4424,A4424,C$1:$C4424,C4424,G$1:$G4424,G4424,E$1:$E4424,E4424),"")</f>
        <v/>
      </c>
      <c r="U4424" t="str">
        <f t="shared" si="416"/>
        <v/>
      </c>
      <c r="AA4424">
        <v>17.899999999999999</v>
      </c>
      <c r="AB4424">
        <v>2.8999999999999998E-2</v>
      </c>
      <c r="AC4424" s="2">
        <f t="shared" si="417"/>
        <v>2.8999999999999998E-2</v>
      </c>
      <c r="AH4424" s="2" t="str">
        <f t="shared" si="418"/>
        <v/>
      </c>
      <c r="AI4424" s="2" t="str">
        <f>IF(ISNUMBER(AH4424),SUMIFS($AH$1:AH4424,$A$1:A4424,A4424,C$1:$C4424,C4424,$G$1:G4424,G4424,$E$1:E4424,E4424),"")</f>
        <v/>
      </c>
      <c r="AJ4424">
        <f t="shared" si="419"/>
        <v>6</v>
      </c>
    </row>
    <row r="4425" spans="1:36" x14ac:dyDescent="0.25">
      <c r="A4425" s="14" t="s">
        <v>85</v>
      </c>
      <c r="B4425" t="s">
        <v>80</v>
      </c>
      <c r="C4425" t="s">
        <v>79</v>
      </c>
      <c r="D4425" s="13">
        <v>42277</v>
      </c>
      <c r="E4425">
        <v>3</v>
      </c>
      <c r="F4425">
        <v>50</v>
      </c>
      <c r="G4425" s="2" t="s">
        <v>87</v>
      </c>
      <c r="H4425" s="2" t="s">
        <v>11</v>
      </c>
      <c r="I4425">
        <v>8</v>
      </c>
      <c r="J4425" s="2" t="s">
        <v>88</v>
      </c>
      <c r="K4425" s="2">
        <v>45</v>
      </c>
      <c r="L4425" s="2">
        <v>2001</v>
      </c>
      <c r="M4425" s="2">
        <f t="shared" si="414"/>
        <v>200.1</v>
      </c>
      <c r="O4425" s="2" t="str">
        <f t="shared" si="415"/>
        <v/>
      </c>
      <c r="P4425" s="2" t="str">
        <f>IF(ISNUMBER(O4425),SUMIFS(O$1:$O4425,A$1:$A4425,A4425,C$1:$C4425,C4425,G$1:$G4425,G4425,E$1:$E4425,E4425),"")</f>
        <v/>
      </c>
      <c r="U4425" t="str">
        <f t="shared" si="416"/>
        <v/>
      </c>
      <c r="AA4425">
        <v>20.399999999999999</v>
      </c>
      <c r="AB4425">
        <v>3.3000000000000002E-2</v>
      </c>
      <c r="AC4425" s="2">
        <f t="shared" si="417"/>
        <v>3.3000000000000002E-2</v>
      </c>
      <c r="AH4425" s="2" t="str">
        <f t="shared" si="418"/>
        <v/>
      </c>
      <c r="AI4425" s="2" t="str">
        <f>IF(ISNUMBER(AH4425),SUMIFS($AH$1:AH4425,$A$1:A4425,A4425,C$1:$C4425,C4425,$G$1:G4425,G4425,$E$1:E4425,E4425),"")</f>
        <v/>
      </c>
      <c r="AJ4425">
        <f t="shared" si="419"/>
        <v>6</v>
      </c>
    </row>
    <row r="4426" spans="1:36" x14ac:dyDescent="0.25">
      <c r="A4426" s="14" t="s">
        <v>84</v>
      </c>
      <c r="B4426" t="s">
        <v>80</v>
      </c>
      <c r="C4426" t="s">
        <v>79</v>
      </c>
      <c r="D4426" s="13">
        <v>42277</v>
      </c>
      <c r="E4426">
        <v>3</v>
      </c>
      <c r="F4426">
        <v>100</v>
      </c>
      <c r="G4426" s="2" t="s">
        <v>87</v>
      </c>
      <c r="H4426" s="2" t="s">
        <v>11</v>
      </c>
      <c r="I4426">
        <v>8</v>
      </c>
      <c r="J4426" s="2" t="s">
        <v>88</v>
      </c>
      <c r="K4426" s="2">
        <v>90</v>
      </c>
      <c r="L4426" s="2">
        <v>2077.5</v>
      </c>
      <c r="M4426" s="2">
        <f t="shared" si="414"/>
        <v>207.75</v>
      </c>
      <c r="O4426" s="2" t="str">
        <f t="shared" si="415"/>
        <v/>
      </c>
      <c r="P4426" s="2" t="str">
        <f>IF(ISNUMBER(O4426),SUMIFS(O$1:$O4426,A$1:$A4426,A4426,C$1:$C4426,C4426,G$1:$G4426,G4426,E$1:$E4426,E4426),"")</f>
        <v/>
      </c>
      <c r="U4426" t="str">
        <f t="shared" si="416"/>
        <v/>
      </c>
      <c r="AA4426">
        <v>19.8</v>
      </c>
      <c r="AB4426">
        <v>3.2000000000000001E-2</v>
      </c>
      <c r="AC4426" s="2">
        <f t="shared" si="417"/>
        <v>3.2000000000000001E-2</v>
      </c>
      <c r="AH4426" s="2" t="str">
        <f t="shared" si="418"/>
        <v/>
      </c>
      <c r="AI4426" s="2" t="str">
        <f>IF(ISNUMBER(AH4426),SUMIFS($AH$1:AH4426,$A$1:A4426,A4426,C$1:$C4426,C4426,$G$1:G4426,G4426,$E$1:E4426,E4426),"")</f>
        <v/>
      </c>
      <c r="AJ4426">
        <f t="shared" si="419"/>
        <v>6</v>
      </c>
    </row>
    <row r="4427" spans="1:36" x14ac:dyDescent="0.25">
      <c r="A4427" s="14" t="s">
        <v>83</v>
      </c>
      <c r="B4427" t="s">
        <v>80</v>
      </c>
      <c r="C4427" t="s">
        <v>79</v>
      </c>
      <c r="D4427" s="13">
        <v>42277</v>
      </c>
      <c r="E4427">
        <v>3</v>
      </c>
      <c r="F4427">
        <v>200</v>
      </c>
      <c r="G4427" s="2" t="s">
        <v>87</v>
      </c>
      <c r="H4427" s="2" t="s">
        <v>11</v>
      </c>
      <c r="I4427">
        <v>8</v>
      </c>
      <c r="J4427" s="2" t="s">
        <v>88</v>
      </c>
      <c r="K4427" s="2">
        <v>180</v>
      </c>
      <c r="L4427" s="2">
        <v>2256</v>
      </c>
      <c r="M4427" s="2">
        <f t="shared" si="414"/>
        <v>225.6</v>
      </c>
      <c r="O4427" s="2" t="str">
        <f t="shared" si="415"/>
        <v/>
      </c>
      <c r="P4427" s="2" t="str">
        <f>IF(ISNUMBER(O4427),SUMIFS(O$1:$O4427,A$1:$A4427,A4427,C$1:$C4427,C4427,G$1:$G4427,G4427,E$1:$E4427,E4427),"")</f>
        <v/>
      </c>
      <c r="U4427" t="str">
        <f t="shared" si="416"/>
        <v/>
      </c>
      <c r="AA4427">
        <v>18.5</v>
      </c>
      <c r="AB4427">
        <v>0.03</v>
      </c>
      <c r="AC4427" s="2">
        <f t="shared" si="417"/>
        <v>0.03</v>
      </c>
      <c r="AH4427" s="2" t="str">
        <f t="shared" si="418"/>
        <v/>
      </c>
      <c r="AI4427" s="2" t="str">
        <f>IF(ISNUMBER(AH4427),SUMIFS($AH$1:AH4427,$A$1:A4427,A4427,C$1:$C4427,C4427,$G$1:G4427,G4427,$E$1:E4427,E4427),"")</f>
        <v/>
      </c>
      <c r="AJ4427">
        <f t="shared" si="419"/>
        <v>6</v>
      </c>
    </row>
    <row r="4428" spans="1:36" x14ac:dyDescent="0.25">
      <c r="A4428" s="14" t="s">
        <v>82</v>
      </c>
      <c r="B4428" t="s">
        <v>80</v>
      </c>
      <c r="C4428" t="s">
        <v>79</v>
      </c>
      <c r="D4428" s="13">
        <v>42277</v>
      </c>
      <c r="E4428">
        <v>3</v>
      </c>
      <c r="F4428">
        <v>350</v>
      </c>
      <c r="G4428" s="2" t="s">
        <v>87</v>
      </c>
      <c r="H4428" s="2" t="s">
        <v>11</v>
      </c>
      <c r="I4428">
        <v>8</v>
      </c>
      <c r="J4428" s="2" t="s">
        <v>88</v>
      </c>
      <c r="K4428" s="2">
        <v>315</v>
      </c>
      <c r="L4428" s="2">
        <v>2536.5</v>
      </c>
      <c r="M4428" s="2">
        <f t="shared" si="414"/>
        <v>253.65</v>
      </c>
      <c r="O4428" s="2" t="str">
        <f t="shared" si="415"/>
        <v/>
      </c>
      <c r="P4428" s="2" t="str">
        <f>IF(ISNUMBER(O4428),SUMIFS(O$1:$O4428,A$1:$A4428,A4428,C$1:$C4428,C4428,G$1:$G4428,G4428,E$1:$E4428,E4428),"")</f>
        <v/>
      </c>
      <c r="U4428" t="str">
        <f t="shared" si="416"/>
        <v/>
      </c>
      <c r="AA4428">
        <v>25.6</v>
      </c>
      <c r="AB4428">
        <v>4.0999999999999995E-2</v>
      </c>
      <c r="AC4428" s="2">
        <f t="shared" si="417"/>
        <v>4.0999999999999995E-2</v>
      </c>
      <c r="AH4428" s="2" t="str">
        <f t="shared" si="418"/>
        <v/>
      </c>
      <c r="AI4428" s="2" t="str">
        <f>IF(ISNUMBER(AH4428),SUMIFS($AH$1:AH4428,$A$1:A4428,A4428,C$1:$C4428,C4428,$G$1:G4428,G4428,$E$1:E4428,E4428),"")</f>
        <v/>
      </c>
      <c r="AJ4428">
        <f t="shared" si="419"/>
        <v>6</v>
      </c>
    </row>
    <row r="4429" spans="1:36" x14ac:dyDescent="0.25">
      <c r="A4429" s="14" t="s">
        <v>81</v>
      </c>
      <c r="B4429" t="s">
        <v>80</v>
      </c>
      <c r="C4429" t="s">
        <v>79</v>
      </c>
      <c r="D4429" s="13">
        <v>42277</v>
      </c>
      <c r="E4429">
        <v>3</v>
      </c>
      <c r="F4429">
        <v>500</v>
      </c>
      <c r="G4429" s="2" t="s">
        <v>87</v>
      </c>
      <c r="H4429" s="2" t="s">
        <v>11</v>
      </c>
      <c r="I4429">
        <v>8</v>
      </c>
      <c r="J4429" s="2" t="s">
        <v>88</v>
      </c>
      <c r="K4429" s="2">
        <v>450</v>
      </c>
      <c r="L4429" s="2">
        <v>2791.5</v>
      </c>
      <c r="M4429" s="2">
        <f t="shared" si="414"/>
        <v>279.14999999999998</v>
      </c>
      <c r="O4429" s="2" t="str">
        <f t="shared" si="415"/>
        <v/>
      </c>
      <c r="P4429" s="2" t="str">
        <f>IF(ISNUMBER(O4429),SUMIFS(O$1:$O4429,A$1:$A4429,A4429,C$1:$C4429,C4429,G$1:$G4429,G4429,E$1:$E4429,E4429),"")</f>
        <v/>
      </c>
      <c r="U4429" t="str">
        <f t="shared" si="416"/>
        <v/>
      </c>
      <c r="AA4429">
        <v>25.4</v>
      </c>
      <c r="AB4429">
        <v>4.0999999999999995E-2</v>
      </c>
      <c r="AC4429" s="2">
        <f t="shared" si="417"/>
        <v>4.0999999999999995E-2</v>
      </c>
      <c r="AH4429" s="2" t="str">
        <f t="shared" si="418"/>
        <v/>
      </c>
      <c r="AI4429" s="2" t="str">
        <f>IF(ISNUMBER(AH4429),SUMIFS($AH$1:AH4429,$A$1:A4429,A4429,C$1:$C4429,C4429,$G$1:G4429,G4429,$E$1:E4429,E4429),"")</f>
        <v/>
      </c>
      <c r="AJ4429">
        <f t="shared" si="419"/>
        <v>6</v>
      </c>
    </row>
    <row r="4430" spans="1:36" x14ac:dyDescent="0.25">
      <c r="A4430" s="14" t="s">
        <v>86</v>
      </c>
      <c r="B4430" t="s">
        <v>80</v>
      </c>
      <c r="C4430" t="s">
        <v>79</v>
      </c>
      <c r="D4430" s="13">
        <v>42283</v>
      </c>
      <c r="E4430">
        <v>1</v>
      </c>
      <c r="F4430">
        <v>0</v>
      </c>
      <c r="G4430" s="2" t="s">
        <v>87</v>
      </c>
      <c r="H4430" s="2" t="s">
        <v>11</v>
      </c>
      <c r="I4430">
        <v>8</v>
      </c>
      <c r="J4430" s="2" t="s">
        <v>88</v>
      </c>
      <c r="K4430" s="2">
        <v>0</v>
      </c>
      <c r="L4430" s="2">
        <v>1724</v>
      </c>
      <c r="M4430" s="2">
        <f t="shared" si="414"/>
        <v>172.4</v>
      </c>
      <c r="O4430" s="2" t="str">
        <f t="shared" si="415"/>
        <v/>
      </c>
      <c r="P4430" s="2" t="str">
        <f>IF(ISNUMBER(O4430),SUMIFS(O$1:$O4430,A$1:$A4430,A4430,C$1:$C4430,C4430,G$1:$G4430,G4430,E$1:$E4430,E4430),"")</f>
        <v/>
      </c>
      <c r="U4430" t="str">
        <f t="shared" si="416"/>
        <v/>
      </c>
      <c r="AA4430">
        <v>15.3</v>
      </c>
      <c r="AB4430">
        <v>2.4E-2</v>
      </c>
      <c r="AC4430" s="2">
        <f t="shared" si="417"/>
        <v>2.4E-2</v>
      </c>
      <c r="AH4430" s="2" t="str">
        <f t="shared" si="418"/>
        <v/>
      </c>
      <c r="AI4430" s="2" t="str">
        <f>IF(ISNUMBER(AH4430),SUMIFS($AH$1:AH4430,$A$1:A4430,A4430,C$1:$C4430,C4430,$G$1:G4430,G4430,$E$1:E4430,E4430),"")</f>
        <v/>
      </c>
      <c r="AJ4430">
        <f t="shared" si="419"/>
        <v>6</v>
      </c>
    </row>
    <row r="4431" spans="1:36" x14ac:dyDescent="0.25">
      <c r="A4431" s="14" t="s">
        <v>85</v>
      </c>
      <c r="B4431" t="s">
        <v>80</v>
      </c>
      <c r="C4431" t="s">
        <v>79</v>
      </c>
      <c r="D4431" s="13">
        <v>42283</v>
      </c>
      <c r="E4431">
        <v>1</v>
      </c>
      <c r="F4431">
        <v>50</v>
      </c>
      <c r="G4431" s="2" t="s">
        <v>87</v>
      </c>
      <c r="H4431" s="2" t="s">
        <v>11</v>
      </c>
      <c r="I4431">
        <v>8</v>
      </c>
      <c r="J4431" s="2" t="s">
        <v>88</v>
      </c>
      <c r="K4431" s="2">
        <v>45</v>
      </c>
      <c r="L4431" s="2">
        <v>1839</v>
      </c>
      <c r="M4431" s="2">
        <f t="shared" si="414"/>
        <v>183.9</v>
      </c>
      <c r="O4431" s="2" t="str">
        <f t="shared" si="415"/>
        <v/>
      </c>
      <c r="P4431" s="2" t="str">
        <f>IF(ISNUMBER(O4431),SUMIFS(O$1:$O4431,A$1:$A4431,A4431,C$1:$C4431,C4431,G$1:$G4431,G4431,E$1:$E4431,E4431),"")</f>
        <v/>
      </c>
      <c r="U4431" t="str">
        <f t="shared" si="416"/>
        <v/>
      </c>
      <c r="AA4431">
        <v>14.9</v>
      </c>
      <c r="AB4431">
        <v>2.4E-2</v>
      </c>
      <c r="AC4431" s="2">
        <f t="shared" si="417"/>
        <v>2.4E-2</v>
      </c>
      <c r="AH4431" s="2" t="str">
        <f t="shared" si="418"/>
        <v/>
      </c>
      <c r="AI4431" s="2" t="str">
        <f>IF(ISNUMBER(AH4431),SUMIFS($AH$1:AH4431,$A$1:A4431,A4431,C$1:$C4431,C4431,$G$1:G4431,G4431,$E$1:E4431,E4431),"")</f>
        <v/>
      </c>
      <c r="AJ4431">
        <f t="shared" si="419"/>
        <v>6</v>
      </c>
    </row>
    <row r="4432" spans="1:36" x14ac:dyDescent="0.25">
      <c r="A4432" s="14" t="s">
        <v>84</v>
      </c>
      <c r="B4432" t="s">
        <v>80</v>
      </c>
      <c r="C4432" t="s">
        <v>79</v>
      </c>
      <c r="D4432" s="13">
        <v>42283</v>
      </c>
      <c r="E4432">
        <v>1</v>
      </c>
      <c r="F4432">
        <v>100</v>
      </c>
      <c r="G4432" s="2" t="s">
        <v>87</v>
      </c>
      <c r="H4432" s="2" t="s">
        <v>11</v>
      </c>
      <c r="I4432">
        <v>8</v>
      </c>
      <c r="J4432" s="2" t="s">
        <v>88</v>
      </c>
      <c r="K4432" s="2">
        <v>90</v>
      </c>
      <c r="L4432" s="2">
        <v>2023</v>
      </c>
      <c r="M4432" s="2">
        <f t="shared" si="414"/>
        <v>202.3</v>
      </c>
      <c r="O4432" s="2" t="str">
        <f t="shared" si="415"/>
        <v/>
      </c>
      <c r="P4432" s="2" t="str">
        <f>IF(ISNUMBER(O4432),SUMIFS(O$1:$O4432,A$1:$A4432,A4432,C$1:$C4432,C4432,G$1:$G4432,G4432,E$1:$E4432,E4432),"")</f>
        <v/>
      </c>
      <c r="U4432" t="str">
        <f t="shared" si="416"/>
        <v/>
      </c>
      <c r="AA4432">
        <v>14.2</v>
      </c>
      <c r="AB4432">
        <v>2.3E-2</v>
      </c>
      <c r="AC4432" s="2">
        <f t="shared" si="417"/>
        <v>2.3E-2</v>
      </c>
      <c r="AH4432" s="2" t="str">
        <f t="shared" si="418"/>
        <v/>
      </c>
      <c r="AI4432" s="2" t="str">
        <f>IF(ISNUMBER(AH4432),SUMIFS($AH$1:AH4432,$A$1:A4432,A4432,C$1:$C4432,C4432,$G$1:G4432,G4432,$E$1:E4432,E4432),"")</f>
        <v/>
      </c>
      <c r="AJ4432">
        <f t="shared" si="419"/>
        <v>6</v>
      </c>
    </row>
    <row r="4433" spans="1:36" x14ac:dyDescent="0.25">
      <c r="A4433" s="14" t="s">
        <v>83</v>
      </c>
      <c r="B4433" t="s">
        <v>80</v>
      </c>
      <c r="C4433" t="s">
        <v>79</v>
      </c>
      <c r="D4433" s="13">
        <v>42283</v>
      </c>
      <c r="E4433">
        <v>1</v>
      </c>
      <c r="F4433">
        <v>200</v>
      </c>
      <c r="G4433" s="2" t="s">
        <v>87</v>
      </c>
      <c r="H4433" s="2" t="s">
        <v>11</v>
      </c>
      <c r="I4433">
        <v>8</v>
      </c>
      <c r="J4433" s="2" t="s">
        <v>88</v>
      </c>
      <c r="K4433" s="2">
        <v>180</v>
      </c>
      <c r="L4433" s="2">
        <v>2184</v>
      </c>
      <c r="M4433" s="2">
        <f t="shared" si="414"/>
        <v>218.4</v>
      </c>
      <c r="O4433" s="2" t="str">
        <f t="shared" si="415"/>
        <v/>
      </c>
      <c r="P4433" s="2" t="str">
        <f>IF(ISNUMBER(O4433),SUMIFS(O$1:$O4433,A$1:$A4433,A4433,C$1:$C4433,C4433,G$1:$G4433,G4433,E$1:$E4433,E4433),"")</f>
        <v/>
      </c>
      <c r="U4433" t="str">
        <f t="shared" si="416"/>
        <v/>
      </c>
      <c r="AA4433">
        <v>15.5</v>
      </c>
      <c r="AB4433">
        <v>2.5000000000000001E-2</v>
      </c>
      <c r="AC4433" s="2">
        <f t="shared" si="417"/>
        <v>2.5000000000000001E-2</v>
      </c>
      <c r="AH4433" s="2" t="str">
        <f t="shared" si="418"/>
        <v/>
      </c>
      <c r="AI4433" s="2" t="str">
        <f>IF(ISNUMBER(AH4433),SUMIFS($AH$1:AH4433,$A$1:A4433,A4433,C$1:$C4433,C4433,$G$1:G4433,G4433,$E$1:E4433,E4433),"")</f>
        <v/>
      </c>
      <c r="AJ4433">
        <f t="shared" si="419"/>
        <v>6</v>
      </c>
    </row>
    <row r="4434" spans="1:36" x14ac:dyDescent="0.25">
      <c r="A4434" s="14" t="s">
        <v>82</v>
      </c>
      <c r="B4434" t="s">
        <v>80</v>
      </c>
      <c r="C4434" t="s">
        <v>79</v>
      </c>
      <c r="D4434" s="13">
        <v>42283</v>
      </c>
      <c r="E4434">
        <v>1</v>
      </c>
      <c r="F4434">
        <v>350</v>
      </c>
      <c r="G4434" s="2" t="s">
        <v>87</v>
      </c>
      <c r="H4434" s="2" t="s">
        <v>11</v>
      </c>
      <c r="I4434">
        <v>8</v>
      </c>
      <c r="J4434" s="2" t="s">
        <v>88</v>
      </c>
      <c r="K4434" s="2">
        <v>315</v>
      </c>
      <c r="L4434" s="2">
        <v>2828</v>
      </c>
      <c r="M4434" s="2">
        <f t="shared" si="414"/>
        <v>282.8</v>
      </c>
      <c r="O4434" s="2" t="str">
        <f t="shared" si="415"/>
        <v/>
      </c>
      <c r="P4434" s="2" t="str">
        <f>IF(ISNUMBER(O4434),SUMIFS(O$1:$O4434,A$1:$A4434,A4434,C$1:$C4434,C4434,G$1:$G4434,G4434,E$1:$E4434,E4434),"")</f>
        <v/>
      </c>
      <c r="U4434" t="str">
        <f t="shared" si="416"/>
        <v/>
      </c>
      <c r="AA4434">
        <v>21</v>
      </c>
      <c r="AB4434">
        <v>3.4000000000000002E-2</v>
      </c>
      <c r="AC4434" s="2">
        <f t="shared" si="417"/>
        <v>3.4000000000000002E-2</v>
      </c>
      <c r="AH4434" s="2" t="str">
        <f t="shared" si="418"/>
        <v/>
      </c>
      <c r="AI4434" s="2" t="str">
        <f>IF(ISNUMBER(AH4434),SUMIFS($AH$1:AH4434,$A$1:A4434,A4434,C$1:$C4434,C4434,$G$1:G4434,G4434,$E$1:E4434,E4434),"")</f>
        <v/>
      </c>
      <c r="AJ4434">
        <f t="shared" si="419"/>
        <v>6</v>
      </c>
    </row>
    <row r="4435" spans="1:36" x14ac:dyDescent="0.25">
      <c r="A4435" s="14" t="s">
        <v>81</v>
      </c>
      <c r="B4435" t="s">
        <v>80</v>
      </c>
      <c r="C4435" t="s">
        <v>79</v>
      </c>
      <c r="D4435" s="13">
        <v>42283</v>
      </c>
      <c r="E4435">
        <v>1</v>
      </c>
      <c r="F4435">
        <v>500</v>
      </c>
      <c r="G4435" s="2" t="s">
        <v>87</v>
      </c>
      <c r="H4435" s="2" t="s">
        <v>11</v>
      </c>
      <c r="I4435">
        <v>8</v>
      </c>
      <c r="J4435" s="2" t="s">
        <v>88</v>
      </c>
      <c r="K4435" s="2">
        <v>450</v>
      </c>
      <c r="L4435" s="2">
        <v>3495</v>
      </c>
      <c r="M4435" s="2">
        <f t="shared" si="414"/>
        <v>349.5</v>
      </c>
      <c r="O4435" s="2" t="str">
        <f t="shared" si="415"/>
        <v/>
      </c>
      <c r="P4435" s="2" t="str">
        <f>IF(ISNUMBER(O4435),SUMIFS(O$1:$O4435,A$1:$A4435,A4435,C$1:$C4435,C4435,G$1:$G4435,G4435,E$1:$E4435,E4435),"")</f>
        <v/>
      </c>
      <c r="U4435" t="str">
        <f t="shared" si="416"/>
        <v/>
      </c>
      <c r="AA4435">
        <v>21.3</v>
      </c>
      <c r="AB4435">
        <v>3.4000000000000002E-2</v>
      </c>
      <c r="AC4435" s="2">
        <f t="shared" si="417"/>
        <v>3.4000000000000002E-2</v>
      </c>
      <c r="AH4435" s="2" t="str">
        <f t="shared" si="418"/>
        <v/>
      </c>
      <c r="AI4435" s="2" t="str">
        <f>IF(ISNUMBER(AH4435),SUMIFS($AH$1:AH4435,$A$1:A4435,A4435,C$1:$C4435,C4435,$G$1:G4435,G4435,$E$1:E4435,E4435),"")</f>
        <v/>
      </c>
      <c r="AJ4435">
        <f t="shared" si="419"/>
        <v>6</v>
      </c>
    </row>
    <row r="4436" spans="1:36" x14ac:dyDescent="0.25">
      <c r="A4436" s="14" t="s">
        <v>86</v>
      </c>
      <c r="B4436" t="s">
        <v>80</v>
      </c>
      <c r="C4436" t="s">
        <v>79</v>
      </c>
      <c r="D4436" s="13">
        <v>42283</v>
      </c>
      <c r="E4436">
        <v>2</v>
      </c>
      <c r="F4436">
        <v>0</v>
      </c>
      <c r="G4436" s="2" t="s">
        <v>87</v>
      </c>
      <c r="H4436" s="2" t="s">
        <v>11</v>
      </c>
      <c r="I4436">
        <v>8</v>
      </c>
      <c r="J4436" s="2" t="s">
        <v>88</v>
      </c>
      <c r="K4436" s="2">
        <v>0</v>
      </c>
      <c r="L4436" s="2">
        <v>1839</v>
      </c>
      <c r="M4436" s="2">
        <f t="shared" si="414"/>
        <v>183.9</v>
      </c>
      <c r="O4436" s="2" t="str">
        <f t="shared" si="415"/>
        <v/>
      </c>
      <c r="P4436" s="2" t="str">
        <f>IF(ISNUMBER(O4436),SUMIFS(O$1:$O4436,A$1:$A4436,A4436,C$1:$C4436,C4436,G$1:$G4436,G4436,E$1:$E4436,E4436),"")</f>
        <v/>
      </c>
      <c r="U4436" t="str">
        <f t="shared" si="416"/>
        <v/>
      </c>
      <c r="AA4436">
        <v>20.5</v>
      </c>
      <c r="AB4436">
        <v>3.3000000000000002E-2</v>
      </c>
      <c r="AC4436" s="2">
        <f t="shared" si="417"/>
        <v>3.3000000000000002E-2</v>
      </c>
      <c r="AH4436" s="2" t="str">
        <f t="shared" si="418"/>
        <v/>
      </c>
      <c r="AI4436" s="2" t="str">
        <f>IF(ISNUMBER(AH4436),SUMIFS($AH$1:AH4436,$A$1:A4436,A4436,C$1:$C4436,C4436,$G$1:G4436,G4436,$E$1:E4436,E4436),"")</f>
        <v/>
      </c>
      <c r="AJ4436">
        <f t="shared" si="419"/>
        <v>6</v>
      </c>
    </row>
    <row r="4437" spans="1:36" x14ac:dyDescent="0.25">
      <c r="A4437" s="14" t="s">
        <v>85</v>
      </c>
      <c r="B4437" t="s">
        <v>80</v>
      </c>
      <c r="C4437" t="s">
        <v>79</v>
      </c>
      <c r="D4437" s="13">
        <v>42283</v>
      </c>
      <c r="E4437">
        <v>2</v>
      </c>
      <c r="F4437">
        <v>50</v>
      </c>
      <c r="G4437" s="2" t="s">
        <v>87</v>
      </c>
      <c r="H4437" s="2" t="s">
        <v>11</v>
      </c>
      <c r="I4437">
        <v>8</v>
      </c>
      <c r="J4437" s="2" t="s">
        <v>88</v>
      </c>
      <c r="K4437" s="2">
        <v>45</v>
      </c>
      <c r="L4437" s="2">
        <v>1931</v>
      </c>
      <c r="M4437" s="2">
        <f t="shared" si="414"/>
        <v>193.1</v>
      </c>
      <c r="O4437" s="2" t="str">
        <f t="shared" si="415"/>
        <v/>
      </c>
      <c r="P4437" s="2" t="str">
        <f>IF(ISNUMBER(O4437),SUMIFS(O$1:$O4437,A$1:$A4437,A4437,C$1:$C4437,C4437,G$1:$G4437,G4437,E$1:$E4437,E4437),"")</f>
        <v/>
      </c>
      <c r="U4437" t="str">
        <f t="shared" si="416"/>
        <v/>
      </c>
      <c r="AA4437">
        <v>15.6</v>
      </c>
      <c r="AB4437">
        <v>2.5000000000000001E-2</v>
      </c>
      <c r="AC4437" s="2">
        <f t="shared" si="417"/>
        <v>2.5000000000000001E-2</v>
      </c>
      <c r="AH4437" s="2" t="str">
        <f t="shared" si="418"/>
        <v/>
      </c>
      <c r="AI4437" s="2" t="str">
        <f>IF(ISNUMBER(AH4437),SUMIFS($AH$1:AH4437,$A$1:A4437,A4437,C$1:$C4437,C4437,$G$1:G4437,G4437,$E$1:E4437,E4437),"")</f>
        <v/>
      </c>
      <c r="AJ4437">
        <f t="shared" si="419"/>
        <v>6</v>
      </c>
    </row>
    <row r="4438" spans="1:36" x14ac:dyDescent="0.25">
      <c r="A4438" s="14" t="s">
        <v>84</v>
      </c>
      <c r="B4438" t="s">
        <v>80</v>
      </c>
      <c r="C4438" t="s">
        <v>79</v>
      </c>
      <c r="D4438" s="13">
        <v>42283</v>
      </c>
      <c r="E4438">
        <v>2</v>
      </c>
      <c r="F4438">
        <v>100</v>
      </c>
      <c r="G4438" s="2" t="s">
        <v>87</v>
      </c>
      <c r="H4438" s="2" t="s">
        <v>11</v>
      </c>
      <c r="I4438">
        <v>8</v>
      </c>
      <c r="J4438" s="2" t="s">
        <v>88</v>
      </c>
      <c r="K4438" s="2">
        <v>90</v>
      </c>
      <c r="L4438" s="2">
        <v>2161</v>
      </c>
      <c r="M4438" s="2">
        <f t="shared" si="414"/>
        <v>216.1</v>
      </c>
      <c r="O4438" s="2" t="str">
        <f t="shared" si="415"/>
        <v/>
      </c>
      <c r="P4438" s="2" t="str">
        <f>IF(ISNUMBER(O4438),SUMIFS(O$1:$O4438,A$1:$A4438,A4438,C$1:$C4438,C4438,G$1:$G4438,G4438,E$1:$E4438,E4438),"")</f>
        <v/>
      </c>
      <c r="U4438" t="str">
        <f t="shared" si="416"/>
        <v/>
      </c>
      <c r="AA4438">
        <v>21.6</v>
      </c>
      <c r="AB4438">
        <v>3.5000000000000003E-2</v>
      </c>
      <c r="AC4438" s="2">
        <f t="shared" si="417"/>
        <v>3.5000000000000003E-2</v>
      </c>
      <c r="AH4438" s="2" t="str">
        <f t="shared" si="418"/>
        <v/>
      </c>
      <c r="AI4438" s="2" t="str">
        <f>IF(ISNUMBER(AH4438),SUMIFS($AH$1:AH4438,$A$1:A4438,A4438,C$1:$C4438,C4438,$G$1:G4438,G4438,$E$1:E4438,E4438),"")</f>
        <v/>
      </c>
      <c r="AJ4438">
        <f t="shared" si="419"/>
        <v>6</v>
      </c>
    </row>
    <row r="4439" spans="1:36" x14ac:dyDescent="0.25">
      <c r="A4439" s="14" t="s">
        <v>83</v>
      </c>
      <c r="B4439" t="s">
        <v>80</v>
      </c>
      <c r="C4439" t="s">
        <v>79</v>
      </c>
      <c r="D4439" s="13">
        <v>42283</v>
      </c>
      <c r="E4439">
        <v>2</v>
      </c>
      <c r="F4439">
        <v>200</v>
      </c>
      <c r="G4439" s="2" t="s">
        <v>87</v>
      </c>
      <c r="H4439" s="2" t="s">
        <v>11</v>
      </c>
      <c r="I4439">
        <v>8</v>
      </c>
      <c r="J4439" s="2" t="s">
        <v>88</v>
      </c>
      <c r="K4439" s="2">
        <v>180</v>
      </c>
      <c r="L4439" s="2">
        <v>2345</v>
      </c>
      <c r="M4439" s="2">
        <f t="shared" si="414"/>
        <v>234.5</v>
      </c>
      <c r="O4439" s="2" t="str">
        <f t="shared" si="415"/>
        <v/>
      </c>
      <c r="P4439" s="2" t="str">
        <f>IF(ISNUMBER(O4439),SUMIFS(O$1:$O4439,A$1:$A4439,A4439,C$1:$C4439,C4439,G$1:$G4439,G4439,E$1:$E4439,E4439),"")</f>
        <v/>
      </c>
      <c r="U4439" t="str">
        <f t="shared" si="416"/>
        <v/>
      </c>
      <c r="AA4439">
        <v>20.399999999999999</v>
      </c>
      <c r="AB4439">
        <v>3.3000000000000002E-2</v>
      </c>
      <c r="AC4439" s="2">
        <f t="shared" si="417"/>
        <v>3.3000000000000002E-2</v>
      </c>
      <c r="AH4439" s="2" t="str">
        <f t="shared" si="418"/>
        <v/>
      </c>
      <c r="AI4439" s="2" t="str">
        <f>IF(ISNUMBER(AH4439),SUMIFS($AH$1:AH4439,$A$1:A4439,A4439,C$1:$C4439,C4439,$G$1:G4439,G4439,$E$1:E4439,E4439),"")</f>
        <v/>
      </c>
      <c r="AJ4439">
        <f t="shared" si="419"/>
        <v>6</v>
      </c>
    </row>
    <row r="4440" spans="1:36" x14ac:dyDescent="0.25">
      <c r="A4440" s="14" t="s">
        <v>82</v>
      </c>
      <c r="B4440" t="s">
        <v>80</v>
      </c>
      <c r="C4440" t="s">
        <v>79</v>
      </c>
      <c r="D4440" s="13">
        <v>42283</v>
      </c>
      <c r="E4440">
        <v>2</v>
      </c>
      <c r="F4440">
        <v>350</v>
      </c>
      <c r="G4440" s="2" t="s">
        <v>87</v>
      </c>
      <c r="H4440" s="2" t="s">
        <v>11</v>
      </c>
      <c r="I4440">
        <v>8</v>
      </c>
      <c r="J4440" s="2" t="s">
        <v>88</v>
      </c>
      <c r="K4440" s="2">
        <v>315</v>
      </c>
      <c r="L4440" s="2">
        <v>3012</v>
      </c>
      <c r="M4440" s="2">
        <f t="shared" si="414"/>
        <v>301.2</v>
      </c>
      <c r="O4440" s="2" t="str">
        <f t="shared" si="415"/>
        <v/>
      </c>
      <c r="P4440" s="2" t="str">
        <f>IF(ISNUMBER(O4440),SUMIFS(O$1:$O4440,A$1:$A4440,A4440,C$1:$C4440,C4440,G$1:$G4440,G4440,E$1:$E4440,E4440),"")</f>
        <v/>
      </c>
      <c r="U4440" t="str">
        <f t="shared" si="416"/>
        <v/>
      </c>
      <c r="AA4440">
        <v>20.2</v>
      </c>
      <c r="AB4440">
        <v>3.2000000000000001E-2</v>
      </c>
      <c r="AC4440" s="2">
        <f t="shared" si="417"/>
        <v>3.2000000000000001E-2</v>
      </c>
      <c r="AH4440" s="2" t="str">
        <f t="shared" si="418"/>
        <v/>
      </c>
      <c r="AI4440" s="2" t="str">
        <f>IF(ISNUMBER(AH4440),SUMIFS($AH$1:AH4440,$A$1:A4440,A4440,C$1:$C4440,C4440,$G$1:G4440,G4440,$E$1:E4440,E4440),"")</f>
        <v/>
      </c>
      <c r="AJ4440">
        <f t="shared" si="419"/>
        <v>6</v>
      </c>
    </row>
    <row r="4441" spans="1:36" x14ac:dyDescent="0.25">
      <c r="A4441" s="14" t="s">
        <v>81</v>
      </c>
      <c r="B4441" t="s">
        <v>80</v>
      </c>
      <c r="C4441" t="s">
        <v>79</v>
      </c>
      <c r="D4441" s="13">
        <v>42283</v>
      </c>
      <c r="E4441">
        <v>2</v>
      </c>
      <c r="F4441">
        <v>500</v>
      </c>
      <c r="G4441" s="2" t="s">
        <v>87</v>
      </c>
      <c r="H4441" s="2" t="s">
        <v>11</v>
      </c>
      <c r="I4441">
        <v>8</v>
      </c>
      <c r="J4441" s="2" t="s">
        <v>88</v>
      </c>
      <c r="K4441" s="2">
        <v>450</v>
      </c>
      <c r="L4441" s="2">
        <v>3288</v>
      </c>
      <c r="M4441" s="2">
        <f t="shared" si="414"/>
        <v>328.8</v>
      </c>
      <c r="O4441" s="2" t="str">
        <f t="shared" si="415"/>
        <v/>
      </c>
      <c r="P4441" s="2" t="str">
        <f>IF(ISNUMBER(O4441),SUMIFS(O$1:$O4441,A$1:$A4441,A4441,C$1:$C4441,C4441,G$1:$G4441,G4441,E$1:$E4441,E4441),"")</f>
        <v/>
      </c>
      <c r="U4441" t="str">
        <f t="shared" si="416"/>
        <v/>
      </c>
      <c r="AA4441">
        <v>20</v>
      </c>
      <c r="AB4441">
        <v>3.2000000000000001E-2</v>
      </c>
      <c r="AC4441" s="2">
        <f t="shared" si="417"/>
        <v>3.2000000000000001E-2</v>
      </c>
      <c r="AH4441" s="2" t="str">
        <f t="shared" si="418"/>
        <v/>
      </c>
      <c r="AI4441" s="2" t="str">
        <f>IF(ISNUMBER(AH4441),SUMIFS($AH$1:AH4441,$A$1:A4441,A4441,C$1:$C4441,C4441,$G$1:G4441,G4441,$E$1:E4441,E4441),"")</f>
        <v/>
      </c>
      <c r="AJ4441">
        <f t="shared" si="419"/>
        <v>6</v>
      </c>
    </row>
    <row r="4442" spans="1:36" x14ac:dyDescent="0.25">
      <c r="A4442" s="14" t="s">
        <v>86</v>
      </c>
      <c r="B4442" t="s">
        <v>80</v>
      </c>
      <c r="C4442" t="s">
        <v>79</v>
      </c>
      <c r="D4442" s="13">
        <v>42283</v>
      </c>
      <c r="E4442">
        <v>3</v>
      </c>
      <c r="F4442">
        <v>0</v>
      </c>
      <c r="G4442" s="2" t="s">
        <v>87</v>
      </c>
      <c r="H4442" s="2" t="s">
        <v>11</v>
      </c>
      <c r="I4442">
        <v>8</v>
      </c>
      <c r="J4442" s="2" t="s">
        <v>88</v>
      </c>
      <c r="K4442" s="2">
        <v>0</v>
      </c>
      <c r="L4442" s="2">
        <v>2276</v>
      </c>
      <c r="M4442" s="2">
        <f t="shared" si="414"/>
        <v>227.6</v>
      </c>
      <c r="O4442" s="2" t="str">
        <f t="shared" si="415"/>
        <v/>
      </c>
      <c r="P4442" s="2" t="str">
        <f>IF(ISNUMBER(O4442),SUMIFS(O$1:$O4442,A$1:$A4442,A4442,C$1:$C4442,C4442,G$1:$G4442,G4442,E$1:$E4442,E4442),"")</f>
        <v/>
      </c>
      <c r="U4442" t="str">
        <f t="shared" si="416"/>
        <v/>
      </c>
      <c r="AA4442">
        <v>14.2</v>
      </c>
      <c r="AB4442">
        <v>2.3E-2</v>
      </c>
      <c r="AC4442" s="2">
        <f t="shared" si="417"/>
        <v>2.3E-2</v>
      </c>
      <c r="AH4442" s="2" t="str">
        <f t="shared" si="418"/>
        <v/>
      </c>
      <c r="AI4442" s="2" t="str">
        <f>IF(ISNUMBER(AH4442),SUMIFS($AH$1:AH4442,$A$1:A4442,A4442,C$1:$C4442,C4442,$G$1:G4442,G4442,$E$1:E4442,E4442),"")</f>
        <v/>
      </c>
      <c r="AJ4442">
        <f t="shared" si="419"/>
        <v>6</v>
      </c>
    </row>
    <row r="4443" spans="1:36" x14ac:dyDescent="0.25">
      <c r="A4443" s="14" t="s">
        <v>85</v>
      </c>
      <c r="B4443" t="s">
        <v>80</v>
      </c>
      <c r="C4443" t="s">
        <v>79</v>
      </c>
      <c r="D4443" s="13">
        <v>42283</v>
      </c>
      <c r="E4443">
        <v>3</v>
      </c>
      <c r="F4443">
        <v>50</v>
      </c>
      <c r="G4443" s="2" t="s">
        <v>87</v>
      </c>
      <c r="H4443" s="2" t="s">
        <v>11</v>
      </c>
      <c r="I4443">
        <v>8</v>
      </c>
      <c r="J4443" s="2" t="s">
        <v>88</v>
      </c>
      <c r="K4443" s="2">
        <v>45</v>
      </c>
      <c r="L4443" s="2">
        <v>2207</v>
      </c>
      <c r="M4443" s="2">
        <f t="shared" si="414"/>
        <v>220.7</v>
      </c>
      <c r="O4443" s="2" t="str">
        <f t="shared" si="415"/>
        <v/>
      </c>
      <c r="P4443" s="2" t="str">
        <f>IF(ISNUMBER(O4443),SUMIFS(O$1:$O4443,A$1:$A4443,A4443,C$1:$C4443,C4443,G$1:$G4443,G4443,E$1:$E4443,E4443),"")</f>
        <v/>
      </c>
      <c r="U4443" t="str">
        <f t="shared" si="416"/>
        <v/>
      </c>
      <c r="AA4443">
        <v>16.600000000000001</v>
      </c>
      <c r="AB4443">
        <v>2.7000000000000003E-2</v>
      </c>
      <c r="AC4443" s="2">
        <f t="shared" si="417"/>
        <v>2.7000000000000003E-2</v>
      </c>
      <c r="AH4443" s="2" t="str">
        <f t="shared" si="418"/>
        <v/>
      </c>
      <c r="AI4443" s="2" t="str">
        <f>IF(ISNUMBER(AH4443),SUMIFS($AH$1:AH4443,$A$1:A4443,A4443,C$1:$C4443,C4443,$G$1:G4443,G4443,$E$1:E4443,E4443),"")</f>
        <v/>
      </c>
      <c r="AJ4443">
        <f t="shared" si="419"/>
        <v>6</v>
      </c>
    </row>
    <row r="4444" spans="1:36" x14ac:dyDescent="0.25">
      <c r="A4444" s="14" t="s">
        <v>84</v>
      </c>
      <c r="B4444" t="s">
        <v>80</v>
      </c>
      <c r="C4444" t="s">
        <v>79</v>
      </c>
      <c r="D4444" s="13">
        <v>42283</v>
      </c>
      <c r="E4444">
        <v>3</v>
      </c>
      <c r="F4444">
        <v>100</v>
      </c>
      <c r="G4444" s="2" t="s">
        <v>87</v>
      </c>
      <c r="H4444" s="2" t="s">
        <v>11</v>
      </c>
      <c r="I4444">
        <v>8</v>
      </c>
      <c r="J4444" s="2" t="s">
        <v>88</v>
      </c>
      <c r="K4444" s="2">
        <v>90</v>
      </c>
      <c r="L4444" s="2">
        <v>2253</v>
      </c>
      <c r="M4444" s="2">
        <f t="shared" si="414"/>
        <v>225.3</v>
      </c>
      <c r="O4444" s="2" t="str">
        <f t="shared" si="415"/>
        <v/>
      </c>
      <c r="P4444" s="2" t="str">
        <f>IF(ISNUMBER(O4444),SUMIFS(O$1:$O4444,A$1:$A4444,A4444,C$1:$C4444,C4444,G$1:$G4444,G4444,E$1:$E4444,E4444),"")</f>
        <v/>
      </c>
      <c r="U4444" t="str">
        <f t="shared" si="416"/>
        <v/>
      </c>
      <c r="AA4444">
        <v>16.399999999999999</v>
      </c>
      <c r="AB4444">
        <v>2.6000000000000002E-2</v>
      </c>
      <c r="AC4444" s="2">
        <f t="shared" si="417"/>
        <v>2.6000000000000002E-2</v>
      </c>
      <c r="AH4444" s="2" t="str">
        <f t="shared" si="418"/>
        <v/>
      </c>
      <c r="AI4444" s="2" t="str">
        <f>IF(ISNUMBER(AH4444),SUMIFS($AH$1:AH4444,$A$1:A4444,A4444,C$1:$C4444,C4444,$G$1:G4444,G4444,$E$1:E4444,E4444),"")</f>
        <v/>
      </c>
      <c r="AJ4444">
        <f t="shared" si="419"/>
        <v>6</v>
      </c>
    </row>
    <row r="4445" spans="1:36" x14ac:dyDescent="0.25">
      <c r="A4445" s="14" t="s">
        <v>83</v>
      </c>
      <c r="B4445" t="s">
        <v>80</v>
      </c>
      <c r="C4445" t="s">
        <v>79</v>
      </c>
      <c r="D4445" s="13">
        <v>42283</v>
      </c>
      <c r="E4445">
        <v>3</v>
      </c>
      <c r="F4445">
        <v>200</v>
      </c>
      <c r="G4445" s="2" t="s">
        <v>87</v>
      </c>
      <c r="H4445" s="2" t="s">
        <v>11</v>
      </c>
      <c r="I4445">
        <v>8</v>
      </c>
      <c r="J4445" s="2" t="s">
        <v>88</v>
      </c>
      <c r="K4445" s="2">
        <v>180</v>
      </c>
      <c r="L4445" s="2">
        <v>2667</v>
      </c>
      <c r="M4445" s="2">
        <f t="shared" si="414"/>
        <v>266.7</v>
      </c>
      <c r="O4445" s="2" t="str">
        <f t="shared" si="415"/>
        <v/>
      </c>
      <c r="P4445" s="2" t="str">
        <f>IF(ISNUMBER(O4445),SUMIFS(O$1:$O4445,A$1:$A4445,A4445,C$1:$C4445,C4445,G$1:$G4445,G4445,E$1:$E4445,E4445),"")</f>
        <v/>
      </c>
      <c r="U4445" t="str">
        <f t="shared" si="416"/>
        <v/>
      </c>
      <c r="AA4445">
        <v>17.8</v>
      </c>
      <c r="AB4445">
        <v>2.7999999999999997E-2</v>
      </c>
      <c r="AC4445" s="2">
        <f t="shared" si="417"/>
        <v>2.7999999999999997E-2</v>
      </c>
      <c r="AH4445" s="2" t="str">
        <f t="shared" si="418"/>
        <v/>
      </c>
      <c r="AI4445" s="2" t="str">
        <f>IF(ISNUMBER(AH4445),SUMIFS($AH$1:AH4445,$A$1:A4445,A4445,C$1:$C4445,C4445,$G$1:G4445,G4445,$E$1:E4445,E4445),"")</f>
        <v/>
      </c>
      <c r="AJ4445">
        <f t="shared" si="419"/>
        <v>6</v>
      </c>
    </row>
    <row r="4446" spans="1:36" x14ac:dyDescent="0.25">
      <c r="A4446" s="14" t="s">
        <v>82</v>
      </c>
      <c r="B4446" t="s">
        <v>80</v>
      </c>
      <c r="C4446" t="s">
        <v>79</v>
      </c>
      <c r="D4446" s="13">
        <v>42283</v>
      </c>
      <c r="E4446">
        <v>3</v>
      </c>
      <c r="F4446">
        <v>350</v>
      </c>
      <c r="G4446" s="2" t="s">
        <v>87</v>
      </c>
      <c r="H4446" s="2" t="s">
        <v>11</v>
      </c>
      <c r="I4446">
        <v>8</v>
      </c>
      <c r="J4446" s="2" t="s">
        <v>88</v>
      </c>
      <c r="K4446" s="2">
        <v>315</v>
      </c>
      <c r="L4446" s="2">
        <v>3035</v>
      </c>
      <c r="M4446" s="2">
        <f t="shared" si="414"/>
        <v>303.5</v>
      </c>
      <c r="O4446" s="2" t="str">
        <f t="shared" si="415"/>
        <v/>
      </c>
      <c r="P4446" s="2" t="str">
        <f>IF(ISNUMBER(O4446),SUMIFS(O$1:$O4446,A$1:$A4446,A4446,C$1:$C4446,C4446,G$1:$G4446,G4446,E$1:$E4446,E4446),"")</f>
        <v/>
      </c>
      <c r="U4446" t="str">
        <f t="shared" si="416"/>
        <v/>
      </c>
      <c r="AA4446">
        <v>20.5</v>
      </c>
      <c r="AB4446">
        <v>3.3000000000000002E-2</v>
      </c>
      <c r="AC4446" s="2">
        <f t="shared" si="417"/>
        <v>3.3000000000000002E-2</v>
      </c>
      <c r="AH4446" s="2" t="str">
        <f t="shared" si="418"/>
        <v/>
      </c>
      <c r="AI4446" s="2" t="str">
        <f>IF(ISNUMBER(AH4446),SUMIFS($AH$1:AH4446,$A$1:A4446,A4446,C$1:$C4446,C4446,$G$1:G4446,G4446,$E$1:E4446,E4446),"")</f>
        <v/>
      </c>
      <c r="AJ4446">
        <f t="shared" si="419"/>
        <v>6</v>
      </c>
    </row>
    <row r="4447" spans="1:36" x14ac:dyDescent="0.25">
      <c r="A4447" s="14" t="s">
        <v>81</v>
      </c>
      <c r="B4447" t="s">
        <v>80</v>
      </c>
      <c r="C4447" t="s">
        <v>79</v>
      </c>
      <c r="D4447" s="13">
        <v>42283</v>
      </c>
      <c r="E4447">
        <v>3</v>
      </c>
      <c r="F4447">
        <v>500</v>
      </c>
      <c r="G4447" s="2" t="s">
        <v>87</v>
      </c>
      <c r="H4447" s="2" t="s">
        <v>11</v>
      </c>
      <c r="I4447">
        <v>8</v>
      </c>
      <c r="J4447" s="2" t="s">
        <v>88</v>
      </c>
      <c r="K4447" s="2">
        <v>450</v>
      </c>
      <c r="L4447" s="2">
        <v>2989</v>
      </c>
      <c r="M4447" s="2">
        <f t="shared" si="414"/>
        <v>298.89999999999998</v>
      </c>
      <c r="O4447" s="2" t="str">
        <f t="shared" si="415"/>
        <v/>
      </c>
      <c r="P4447" s="2" t="str">
        <f>IF(ISNUMBER(O4447),SUMIFS(O$1:$O4447,A$1:$A4447,A4447,C$1:$C4447,C4447,G$1:$G4447,G4447,E$1:$E4447,E4447),"")</f>
        <v/>
      </c>
      <c r="U4447" t="str">
        <f t="shared" si="416"/>
        <v/>
      </c>
      <c r="AA4447">
        <v>20.6</v>
      </c>
      <c r="AB4447">
        <v>3.3000000000000002E-2</v>
      </c>
      <c r="AC4447" s="2">
        <f t="shared" si="417"/>
        <v>3.3000000000000002E-2</v>
      </c>
      <c r="AH4447" s="2" t="str">
        <f t="shared" si="418"/>
        <v/>
      </c>
      <c r="AI4447" s="2" t="str">
        <f>IF(ISNUMBER(AH4447),SUMIFS($AH$1:AH4447,$A$1:A4447,A4447,C$1:$C4447,C4447,$G$1:G4447,G4447,$E$1:E4447,E4447),"")</f>
        <v/>
      </c>
      <c r="AJ4447">
        <f t="shared" si="419"/>
        <v>6</v>
      </c>
    </row>
    <row r="4448" spans="1:36" x14ac:dyDescent="0.25">
      <c r="A4448" s="14" t="s">
        <v>86</v>
      </c>
      <c r="B4448" t="s">
        <v>80</v>
      </c>
      <c r="C4448" t="s">
        <v>79</v>
      </c>
      <c r="D4448" s="13">
        <v>42297</v>
      </c>
      <c r="E4448">
        <v>1</v>
      </c>
      <c r="F4448">
        <v>0</v>
      </c>
      <c r="G4448" s="2" t="s">
        <v>87</v>
      </c>
      <c r="H4448" s="2" t="s">
        <v>11</v>
      </c>
      <c r="I4448">
        <v>8</v>
      </c>
      <c r="J4448" s="2" t="s">
        <v>88</v>
      </c>
      <c r="K4448" s="2">
        <v>0</v>
      </c>
      <c r="L4448" s="2">
        <v>1931</v>
      </c>
      <c r="M4448" s="2">
        <f t="shared" si="414"/>
        <v>193.1</v>
      </c>
      <c r="O4448" s="2" t="str">
        <f t="shared" si="415"/>
        <v/>
      </c>
      <c r="P4448" s="2" t="str">
        <f>IF(ISNUMBER(O4448),SUMIFS(O$1:$O4448,A$1:$A4448,A4448,C$1:$C4448,C4448,G$1:$G4448,G4448,E$1:$E4448,E4448),"")</f>
        <v/>
      </c>
      <c r="U4448" t="str">
        <f t="shared" si="416"/>
        <v/>
      </c>
      <c r="AC4448" s="2" t="str">
        <f t="shared" si="417"/>
        <v/>
      </c>
      <c r="AH4448" s="2" t="str">
        <f t="shared" si="418"/>
        <v/>
      </c>
      <c r="AI4448" s="2" t="str">
        <f>IF(ISNUMBER(AH4448),SUMIFS($AH$1:AH4448,$A$1:A4448,A4448,C$1:$C4448,C4448,$G$1:G4448,G4448,$E$1:E4448,E4448),"")</f>
        <v/>
      </c>
      <c r="AJ4448">
        <f t="shared" si="419"/>
        <v>3</v>
      </c>
    </row>
    <row r="4449" spans="1:36" x14ac:dyDescent="0.25">
      <c r="A4449" s="14" t="s">
        <v>85</v>
      </c>
      <c r="B4449" t="s">
        <v>80</v>
      </c>
      <c r="C4449" t="s">
        <v>79</v>
      </c>
      <c r="D4449" s="13">
        <v>42297</v>
      </c>
      <c r="E4449">
        <v>1</v>
      </c>
      <c r="F4449">
        <v>50</v>
      </c>
      <c r="G4449" s="2" t="s">
        <v>87</v>
      </c>
      <c r="H4449" s="2" t="s">
        <v>11</v>
      </c>
      <c r="I4449">
        <v>8</v>
      </c>
      <c r="J4449" s="2" t="s">
        <v>88</v>
      </c>
      <c r="K4449" s="2">
        <v>45</v>
      </c>
      <c r="L4449" s="2">
        <v>1977</v>
      </c>
      <c r="M4449" s="2">
        <f t="shared" si="414"/>
        <v>197.7</v>
      </c>
      <c r="O4449" s="2" t="str">
        <f t="shared" si="415"/>
        <v/>
      </c>
      <c r="P4449" s="2" t="str">
        <f>IF(ISNUMBER(O4449),SUMIFS(O$1:$O4449,A$1:$A4449,A4449,C$1:$C4449,C4449,G$1:$G4449,G4449,E$1:$E4449,E4449),"")</f>
        <v/>
      </c>
      <c r="U4449" t="str">
        <f t="shared" si="416"/>
        <v/>
      </c>
      <c r="AC4449" s="2" t="str">
        <f t="shared" si="417"/>
        <v/>
      </c>
      <c r="AH4449" s="2" t="str">
        <f t="shared" si="418"/>
        <v/>
      </c>
      <c r="AI4449" s="2" t="str">
        <f>IF(ISNUMBER(AH4449),SUMIFS($AH$1:AH4449,$A$1:A4449,A4449,C$1:$C4449,C4449,$G$1:G4449,G4449,$E$1:E4449,E4449),"")</f>
        <v/>
      </c>
      <c r="AJ4449">
        <f t="shared" si="419"/>
        <v>3</v>
      </c>
    </row>
    <row r="4450" spans="1:36" x14ac:dyDescent="0.25">
      <c r="A4450" s="14" t="s">
        <v>84</v>
      </c>
      <c r="B4450" t="s">
        <v>80</v>
      </c>
      <c r="C4450" t="s">
        <v>79</v>
      </c>
      <c r="D4450" s="13">
        <v>42297</v>
      </c>
      <c r="E4450">
        <v>1</v>
      </c>
      <c r="F4450">
        <v>100</v>
      </c>
      <c r="G4450" s="2" t="s">
        <v>87</v>
      </c>
      <c r="H4450" s="2" t="s">
        <v>11</v>
      </c>
      <c r="I4450">
        <v>8</v>
      </c>
      <c r="J4450" s="2" t="s">
        <v>88</v>
      </c>
      <c r="K4450" s="2">
        <v>90</v>
      </c>
      <c r="L4450" s="2">
        <v>2391</v>
      </c>
      <c r="M4450" s="2">
        <f t="shared" si="414"/>
        <v>239.1</v>
      </c>
      <c r="O4450" s="2" t="str">
        <f t="shared" si="415"/>
        <v/>
      </c>
      <c r="P4450" s="2" t="str">
        <f>IF(ISNUMBER(O4450),SUMIFS(O$1:$O4450,A$1:$A4450,A4450,C$1:$C4450,C4450,G$1:$G4450,G4450,E$1:$E4450,E4450),"")</f>
        <v/>
      </c>
      <c r="U4450" t="str">
        <f t="shared" si="416"/>
        <v/>
      </c>
      <c r="AC4450" s="2" t="str">
        <f t="shared" si="417"/>
        <v/>
      </c>
      <c r="AH4450" s="2" t="str">
        <f t="shared" si="418"/>
        <v/>
      </c>
      <c r="AI4450" s="2" t="str">
        <f>IF(ISNUMBER(AH4450),SUMIFS($AH$1:AH4450,$A$1:A4450,A4450,C$1:$C4450,C4450,$G$1:G4450,G4450,$E$1:E4450,E4450),"")</f>
        <v/>
      </c>
      <c r="AJ4450">
        <f t="shared" si="419"/>
        <v>3</v>
      </c>
    </row>
    <row r="4451" spans="1:36" x14ac:dyDescent="0.25">
      <c r="A4451" s="14" t="s">
        <v>83</v>
      </c>
      <c r="B4451" t="s">
        <v>80</v>
      </c>
      <c r="C4451" t="s">
        <v>79</v>
      </c>
      <c r="D4451" s="13">
        <v>42297</v>
      </c>
      <c r="E4451">
        <v>1</v>
      </c>
      <c r="F4451">
        <v>200</v>
      </c>
      <c r="G4451" s="2" t="s">
        <v>87</v>
      </c>
      <c r="H4451" s="2" t="s">
        <v>11</v>
      </c>
      <c r="I4451">
        <v>8</v>
      </c>
      <c r="J4451" s="2" t="s">
        <v>88</v>
      </c>
      <c r="K4451" s="2">
        <v>180</v>
      </c>
      <c r="L4451" s="2">
        <v>2713</v>
      </c>
      <c r="M4451" s="2">
        <f t="shared" si="414"/>
        <v>271.3</v>
      </c>
      <c r="O4451" s="2" t="str">
        <f t="shared" si="415"/>
        <v/>
      </c>
      <c r="P4451" s="2" t="str">
        <f>IF(ISNUMBER(O4451),SUMIFS(O$1:$O4451,A$1:$A4451,A4451,C$1:$C4451,C4451,G$1:$G4451,G4451,E$1:$E4451,E4451),"")</f>
        <v/>
      </c>
      <c r="U4451" t="str">
        <f t="shared" si="416"/>
        <v/>
      </c>
      <c r="AC4451" s="2" t="str">
        <f t="shared" si="417"/>
        <v/>
      </c>
      <c r="AH4451" s="2" t="str">
        <f t="shared" si="418"/>
        <v/>
      </c>
      <c r="AI4451" s="2" t="str">
        <f>IF(ISNUMBER(AH4451),SUMIFS($AH$1:AH4451,$A$1:A4451,A4451,C$1:$C4451,C4451,$G$1:G4451,G4451,$E$1:E4451,E4451),"")</f>
        <v/>
      </c>
      <c r="AJ4451">
        <f t="shared" si="419"/>
        <v>3</v>
      </c>
    </row>
    <row r="4452" spans="1:36" x14ac:dyDescent="0.25">
      <c r="A4452" s="14" t="s">
        <v>82</v>
      </c>
      <c r="B4452" t="s">
        <v>80</v>
      </c>
      <c r="C4452" t="s">
        <v>79</v>
      </c>
      <c r="D4452" s="13">
        <v>42297</v>
      </c>
      <c r="E4452">
        <v>1</v>
      </c>
      <c r="F4452">
        <v>350</v>
      </c>
      <c r="G4452" s="2" t="s">
        <v>87</v>
      </c>
      <c r="H4452" s="2" t="s">
        <v>11</v>
      </c>
      <c r="I4452">
        <v>8</v>
      </c>
      <c r="J4452" s="2" t="s">
        <v>88</v>
      </c>
      <c r="K4452" s="2">
        <v>315</v>
      </c>
      <c r="L4452" s="2">
        <v>4139</v>
      </c>
      <c r="M4452" s="2">
        <f t="shared" si="414"/>
        <v>413.9</v>
      </c>
      <c r="O4452" s="2" t="str">
        <f t="shared" si="415"/>
        <v/>
      </c>
      <c r="P4452" s="2" t="str">
        <f>IF(ISNUMBER(O4452),SUMIFS(O$1:$O4452,A$1:$A4452,A4452,C$1:$C4452,C4452,G$1:$G4452,G4452,E$1:$E4452,E4452),"")</f>
        <v/>
      </c>
      <c r="U4452" t="str">
        <f t="shared" si="416"/>
        <v/>
      </c>
      <c r="AC4452" s="2" t="str">
        <f t="shared" si="417"/>
        <v/>
      </c>
      <c r="AH4452" s="2" t="str">
        <f t="shared" si="418"/>
        <v/>
      </c>
      <c r="AI4452" s="2" t="str">
        <f>IF(ISNUMBER(AH4452),SUMIFS($AH$1:AH4452,$A$1:A4452,A4452,C$1:$C4452,C4452,$G$1:G4452,G4452,$E$1:E4452,E4452),"")</f>
        <v/>
      </c>
      <c r="AJ4452">
        <f t="shared" si="419"/>
        <v>3</v>
      </c>
    </row>
    <row r="4453" spans="1:36" x14ac:dyDescent="0.25">
      <c r="A4453" s="14" t="s">
        <v>81</v>
      </c>
      <c r="B4453" t="s">
        <v>80</v>
      </c>
      <c r="C4453" t="s">
        <v>79</v>
      </c>
      <c r="D4453" s="13">
        <v>42297</v>
      </c>
      <c r="E4453">
        <v>1</v>
      </c>
      <c r="F4453">
        <v>500</v>
      </c>
      <c r="G4453" s="2" t="s">
        <v>87</v>
      </c>
      <c r="H4453" s="2" t="s">
        <v>11</v>
      </c>
      <c r="I4453">
        <v>8</v>
      </c>
      <c r="J4453" s="2" t="s">
        <v>88</v>
      </c>
      <c r="K4453" s="2">
        <v>450</v>
      </c>
      <c r="L4453" s="2">
        <v>4461</v>
      </c>
      <c r="M4453" s="2">
        <f t="shared" si="414"/>
        <v>446.1</v>
      </c>
      <c r="O4453" s="2" t="str">
        <f t="shared" si="415"/>
        <v/>
      </c>
      <c r="P4453" s="2" t="str">
        <f>IF(ISNUMBER(O4453),SUMIFS(O$1:$O4453,A$1:$A4453,A4453,C$1:$C4453,C4453,G$1:$G4453,G4453,E$1:$E4453,E4453),"")</f>
        <v/>
      </c>
      <c r="U4453" t="str">
        <f t="shared" si="416"/>
        <v/>
      </c>
      <c r="AC4453" s="2" t="str">
        <f t="shared" si="417"/>
        <v/>
      </c>
      <c r="AH4453" s="2" t="str">
        <f t="shared" si="418"/>
        <v/>
      </c>
      <c r="AI4453" s="2" t="str">
        <f>IF(ISNUMBER(AH4453),SUMIFS($AH$1:AH4453,$A$1:A4453,A4453,C$1:$C4453,C4453,$G$1:G4453,G4453,$E$1:E4453,E4453),"")</f>
        <v/>
      </c>
      <c r="AJ4453">
        <f t="shared" si="419"/>
        <v>3</v>
      </c>
    </row>
    <row r="4454" spans="1:36" x14ac:dyDescent="0.25">
      <c r="A4454" s="14" t="s">
        <v>86</v>
      </c>
      <c r="B4454" t="s">
        <v>80</v>
      </c>
      <c r="C4454" t="s">
        <v>79</v>
      </c>
      <c r="D4454" s="13">
        <v>42297</v>
      </c>
      <c r="E4454">
        <v>2</v>
      </c>
      <c r="F4454">
        <v>0</v>
      </c>
      <c r="G4454" s="2" t="s">
        <v>87</v>
      </c>
      <c r="H4454" s="2" t="s">
        <v>11</v>
      </c>
      <c r="I4454">
        <v>8</v>
      </c>
      <c r="J4454" s="2" t="s">
        <v>88</v>
      </c>
      <c r="K4454" s="2">
        <v>0</v>
      </c>
      <c r="L4454" s="2">
        <v>2460</v>
      </c>
      <c r="M4454" s="2">
        <f t="shared" si="414"/>
        <v>246</v>
      </c>
      <c r="O4454" s="2" t="str">
        <f t="shared" si="415"/>
        <v/>
      </c>
      <c r="P4454" s="2" t="str">
        <f>IF(ISNUMBER(O4454),SUMIFS(O$1:$O4454,A$1:$A4454,A4454,C$1:$C4454,C4454,G$1:$G4454,G4454,E$1:$E4454,E4454),"")</f>
        <v/>
      </c>
      <c r="U4454" t="str">
        <f t="shared" si="416"/>
        <v/>
      </c>
      <c r="AC4454" s="2" t="str">
        <f t="shared" si="417"/>
        <v/>
      </c>
      <c r="AH4454" s="2" t="str">
        <f t="shared" si="418"/>
        <v/>
      </c>
      <c r="AI4454" s="2" t="str">
        <f>IF(ISNUMBER(AH4454),SUMIFS($AH$1:AH4454,$A$1:A4454,A4454,C$1:$C4454,C4454,$G$1:G4454,G4454,$E$1:E4454,E4454),"")</f>
        <v/>
      </c>
      <c r="AJ4454">
        <f t="shared" si="419"/>
        <v>3</v>
      </c>
    </row>
    <row r="4455" spans="1:36" x14ac:dyDescent="0.25">
      <c r="A4455" s="14" t="s">
        <v>85</v>
      </c>
      <c r="B4455" t="s">
        <v>80</v>
      </c>
      <c r="C4455" t="s">
        <v>79</v>
      </c>
      <c r="D4455" s="13">
        <v>42297</v>
      </c>
      <c r="E4455">
        <v>2</v>
      </c>
      <c r="F4455">
        <v>50</v>
      </c>
      <c r="G4455" s="2" t="s">
        <v>87</v>
      </c>
      <c r="H4455" s="2" t="s">
        <v>11</v>
      </c>
      <c r="I4455">
        <v>8</v>
      </c>
      <c r="J4455" s="2" t="s">
        <v>88</v>
      </c>
      <c r="K4455" s="2">
        <v>45</v>
      </c>
      <c r="L4455" s="2">
        <v>2046</v>
      </c>
      <c r="M4455" s="2">
        <f t="shared" si="414"/>
        <v>204.6</v>
      </c>
      <c r="O4455" s="2" t="str">
        <f t="shared" si="415"/>
        <v/>
      </c>
      <c r="P4455" s="2" t="str">
        <f>IF(ISNUMBER(O4455),SUMIFS(O$1:$O4455,A$1:$A4455,A4455,C$1:$C4455,C4455,G$1:$G4455,G4455,E$1:$E4455,E4455),"")</f>
        <v/>
      </c>
      <c r="U4455" t="str">
        <f t="shared" si="416"/>
        <v/>
      </c>
      <c r="AC4455" s="2" t="str">
        <f t="shared" si="417"/>
        <v/>
      </c>
      <c r="AH4455" s="2" t="str">
        <f t="shared" si="418"/>
        <v/>
      </c>
      <c r="AI4455" s="2" t="str">
        <f>IF(ISNUMBER(AH4455),SUMIFS($AH$1:AH4455,$A$1:A4455,A4455,C$1:$C4455,C4455,$G$1:G4455,G4455,$E$1:E4455,E4455),"")</f>
        <v/>
      </c>
      <c r="AJ4455">
        <f t="shared" si="419"/>
        <v>3</v>
      </c>
    </row>
    <row r="4456" spans="1:36" x14ac:dyDescent="0.25">
      <c r="A4456" s="14" t="s">
        <v>84</v>
      </c>
      <c r="B4456" t="s">
        <v>80</v>
      </c>
      <c r="C4456" t="s">
        <v>79</v>
      </c>
      <c r="D4456" s="13">
        <v>42297</v>
      </c>
      <c r="E4456">
        <v>2</v>
      </c>
      <c r="F4456">
        <v>100</v>
      </c>
      <c r="G4456" s="2" t="s">
        <v>87</v>
      </c>
      <c r="H4456" s="2" t="s">
        <v>11</v>
      </c>
      <c r="I4456">
        <v>8</v>
      </c>
      <c r="J4456" s="2" t="s">
        <v>88</v>
      </c>
      <c r="K4456" s="2">
        <v>90</v>
      </c>
      <c r="L4456" s="2">
        <v>3012</v>
      </c>
      <c r="M4456" s="2">
        <f t="shared" si="414"/>
        <v>301.2</v>
      </c>
      <c r="O4456" s="2" t="str">
        <f t="shared" si="415"/>
        <v/>
      </c>
      <c r="P4456" s="2" t="str">
        <f>IF(ISNUMBER(O4456),SUMIFS(O$1:$O4456,A$1:$A4456,A4456,C$1:$C4456,C4456,G$1:$G4456,G4456,E$1:$E4456,E4456),"")</f>
        <v/>
      </c>
      <c r="U4456" t="str">
        <f t="shared" si="416"/>
        <v/>
      </c>
      <c r="AC4456" s="2" t="str">
        <f t="shared" si="417"/>
        <v/>
      </c>
      <c r="AH4456" s="2" t="str">
        <f t="shared" si="418"/>
        <v/>
      </c>
      <c r="AI4456" s="2" t="str">
        <f>IF(ISNUMBER(AH4456),SUMIFS($AH$1:AH4456,$A$1:A4456,A4456,C$1:$C4456,C4456,$G$1:G4456,G4456,$E$1:E4456,E4456),"")</f>
        <v/>
      </c>
      <c r="AJ4456">
        <f t="shared" si="419"/>
        <v>3</v>
      </c>
    </row>
    <row r="4457" spans="1:36" x14ac:dyDescent="0.25">
      <c r="A4457" s="14" t="s">
        <v>83</v>
      </c>
      <c r="B4457" t="s">
        <v>80</v>
      </c>
      <c r="C4457" t="s">
        <v>79</v>
      </c>
      <c r="D4457" s="13">
        <v>42297</v>
      </c>
      <c r="E4457">
        <v>2</v>
      </c>
      <c r="F4457">
        <v>200</v>
      </c>
      <c r="G4457" s="2" t="s">
        <v>87</v>
      </c>
      <c r="H4457" s="2" t="s">
        <v>11</v>
      </c>
      <c r="I4457">
        <v>8</v>
      </c>
      <c r="J4457" s="2" t="s">
        <v>88</v>
      </c>
      <c r="K4457" s="2">
        <v>180</v>
      </c>
      <c r="L4457" s="2">
        <v>2805</v>
      </c>
      <c r="M4457" s="2">
        <f t="shared" si="414"/>
        <v>280.5</v>
      </c>
      <c r="O4457" s="2" t="str">
        <f t="shared" si="415"/>
        <v/>
      </c>
      <c r="P4457" s="2" t="str">
        <f>IF(ISNUMBER(O4457),SUMIFS(O$1:$O4457,A$1:$A4457,A4457,C$1:$C4457,C4457,G$1:$G4457,G4457,E$1:$E4457,E4457),"")</f>
        <v/>
      </c>
      <c r="U4457" t="str">
        <f t="shared" si="416"/>
        <v/>
      </c>
      <c r="AC4457" s="2" t="str">
        <f t="shared" si="417"/>
        <v/>
      </c>
      <c r="AH4457" s="2" t="str">
        <f t="shared" si="418"/>
        <v/>
      </c>
      <c r="AI4457" s="2" t="str">
        <f>IF(ISNUMBER(AH4457),SUMIFS($AH$1:AH4457,$A$1:A4457,A4457,C$1:$C4457,C4457,$G$1:G4457,G4457,$E$1:E4457,E4457),"")</f>
        <v/>
      </c>
      <c r="AJ4457">
        <f t="shared" si="419"/>
        <v>3</v>
      </c>
    </row>
    <row r="4458" spans="1:36" x14ac:dyDescent="0.25">
      <c r="A4458" s="14" t="s">
        <v>82</v>
      </c>
      <c r="B4458" t="s">
        <v>80</v>
      </c>
      <c r="C4458" t="s">
        <v>79</v>
      </c>
      <c r="D4458" s="13">
        <v>42297</v>
      </c>
      <c r="E4458">
        <v>2</v>
      </c>
      <c r="F4458">
        <v>350</v>
      </c>
      <c r="G4458" s="2" t="s">
        <v>87</v>
      </c>
      <c r="H4458" s="2" t="s">
        <v>11</v>
      </c>
      <c r="I4458">
        <v>8</v>
      </c>
      <c r="J4458" s="2" t="s">
        <v>88</v>
      </c>
      <c r="K4458" s="2">
        <v>315</v>
      </c>
      <c r="L4458" s="2">
        <v>4162</v>
      </c>
      <c r="M4458" s="2">
        <f t="shared" si="414"/>
        <v>416.2</v>
      </c>
      <c r="O4458" s="2" t="str">
        <f t="shared" si="415"/>
        <v/>
      </c>
      <c r="P4458" s="2" t="str">
        <f>IF(ISNUMBER(O4458),SUMIFS(O$1:$O4458,A$1:$A4458,A4458,C$1:$C4458,C4458,G$1:$G4458,G4458,E$1:$E4458,E4458),"")</f>
        <v/>
      </c>
      <c r="U4458" t="str">
        <f t="shared" si="416"/>
        <v/>
      </c>
      <c r="AC4458" s="2" t="str">
        <f t="shared" si="417"/>
        <v/>
      </c>
      <c r="AH4458" s="2" t="str">
        <f t="shared" si="418"/>
        <v/>
      </c>
      <c r="AI4458" s="2" t="str">
        <f>IF(ISNUMBER(AH4458),SUMIFS($AH$1:AH4458,$A$1:A4458,A4458,C$1:$C4458,C4458,$G$1:G4458,G4458,$E$1:E4458,E4458),"")</f>
        <v/>
      </c>
      <c r="AJ4458">
        <f t="shared" si="419"/>
        <v>3</v>
      </c>
    </row>
    <row r="4459" spans="1:36" x14ac:dyDescent="0.25">
      <c r="A4459" s="14" t="s">
        <v>81</v>
      </c>
      <c r="B4459" t="s">
        <v>80</v>
      </c>
      <c r="C4459" t="s">
        <v>79</v>
      </c>
      <c r="D4459" s="13">
        <v>42297</v>
      </c>
      <c r="E4459">
        <v>2</v>
      </c>
      <c r="F4459">
        <v>500</v>
      </c>
      <c r="G4459" s="2" t="s">
        <v>87</v>
      </c>
      <c r="H4459" s="2" t="s">
        <v>11</v>
      </c>
      <c r="I4459">
        <v>8</v>
      </c>
      <c r="J4459" s="2" t="s">
        <v>88</v>
      </c>
      <c r="K4459" s="2">
        <v>450</v>
      </c>
      <c r="L4459" s="2">
        <v>4346</v>
      </c>
      <c r="M4459" s="2">
        <f t="shared" si="414"/>
        <v>434.6</v>
      </c>
      <c r="O4459" s="2" t="str">
        <f t="shared" si="415"/>
        <v/>
      </c>
      <c r="P4459" s="2" t="str">
        <f>IF(ISNUMBER(O4459),SUMIFS(O$1:$O4459,A$1:$A4459,A4459,C$1:$C4459,C4459,G$1:$G4459,G4459,E$1:$E4459,E4459),"")</f>
        <v/>
      </c>
      <c r="U4459" t="str">
        <f t="shared" si="416"/>
        <v/>
      </c>
      <c r="AC4459" s="2" t="str">
        <f t="shared" si="417"/>
        <v/>
      </c>
      <c r="AH4459" s="2" t="str">
        <f t="shared" si="418"/>
        <v/>
      </c>
      <c r="AI4459" s="2" t="str">
        <f>IF(ISNUMBER(AH4459),SUMIFS($AH$1:AH4459,$A$1:A4459,A4459,C$1:$C4459,C4459,$G$1:G4459,G4459,$E$1:E4459,E4459),"")</f>
        <v/>
      </c>
      <c r="AJ4459">
        <f t="shared" si="419"/>
        <v>3</v>
      </c>
    </row>
    <row r="4460" spans="1:36" x14ac:dyDescent="0.25">
      <c r="A4460" s="14" t="s">
        <v>86</v>
      </c>
      <c r="B4460" t="s">
        <v>80</v>
      </c>
      <c r="C4460" t="s">
        <v>79</v>
      </c>
      <c r="D4460" s="13">
        <v>42297</v>
      </c>
      <c r="E4460">
        <v>3</v>
      </c>
      <c r="F4460">
        <v>0</v>
      </c>
      <c r="G4460" s="2" t="s">
        <v>87</v>
      </c>
      <c r="H4460" s="2" t="s">
        <v>11</v>
      </c>
      <c r="I4460">
        <v>8</v>
      </c>
      <c r="J4460" s="2" t="s">
        <v>88</v>
      </c>
      <c r="K4460" s="2">
        <v>0</v>
      </c>
      <c r="L4460" s="2">
        <v>2989</v>
      </c>
      <c r="M4460" s="2">
        <f t="shared" si="414"/>
        <v>298.89999999999998</v>
      </c>
      <c r="O4460" s="2" t="str">
        <f t="shared" si="415"/>
        <v/>
      </c>
      <c r="P4460" s="2" t="str">
        <f>IF(ISNUMBER(O4460),SUMIFS(O$1:$O4460,A$1:$A4460,A4460,C$1:$C4460,C4460,G$1:$G4460,G4460,E$1:$E4460,E4460),"")</f>
        <v/>
      </c>
      <c r="U4460" t="str">
        <f t="shared" si="416"/>
        <v/>
      </c>
      <c r="AC4460" s="2" t="str">
        <f t="shared" si="417"/>
        <v/>
      </c>
      <c r="AH4460" s="2" t="str">
        <f t="shared" si="418"/>
        <v/>
      </c>
      <c r="AI4460" s="2" t="str">
        <f>IF(ISNUMBER(AH4460),SUMIFS($AH$1:AH4460,$A$1:A4460,A4460,C$1:$C4460,C4460,$G$1:G4460,G4460,$E$1:E4460,E4460),"")</f>
        <v/>
      </c>
      <c r="AJ4460">
        <f t="shared" si="419"/>
        <v>3</v>
      </c>
    </row>
    <row r="4461" spans="1:36" x14ac:dyDescent="0.25">
      <c r="A4461" s="14" t="s">
        <v>85</v>
      </c>
      <c r="B4461" t="s">
        <v>80</v>
      </c>
      <c r="C4461" t="s">
        <v>79</v>
      </c>
      <c r="D4461" s="13">
        <v>42297</v>
      </c>
      <c r="E4461">
        <v>3</v>
      </c>
      <c r="F4461">
        <v>50</v>
      </c>
      <c r="G4461" s="2" t="s">
        <v>87</v>
      </c>
      <c r="H4461" s="2" t="s">
        <v>11</v>
      </c>
      <c r="I4461">
        <v>8</v>
      </c>
      <c r="J4461" s="2" t="s">
        <v>88</v>
      </c>
      <c r="K4461" s="2">
        <v>45</v>
      </c>
      <c r="L4461" s="2">
        <v>2644</v>
      </c>
      <c r="M4461" s="2">
        <f t="shared" si="414"/>
        <v>264.39999999999998</v>
      </c>
      <c r="O4461" s="2" t="str">
        <f t="shared" si="415"/>
        <v/>
      </c>
      <c r="P4461" s="2" t="str">
        <f>IF(ISNUMBER(O4461),SUMIFS(O$1:$O4461,A$1:$A4461,A4461,C$1:$C4461,C4461,G$1:$G4461,G4461,E$1:$E4461,E4461),"")</f>
        <v/>
      </c>
      <c r="U4461" t="str">
        <f t="shared" si="416"/>
        <v/>
      </c>
      <c r="AC4461" s="2" t="str">
        <f t="shared" si="417"/>
        <v/>
      </c>
      <c r="AH4461" s="2" t="str">
        <f t="shared" si="418"/>
        <v/>
      </c>
      <c r="AI4461" s="2" t="str">
        <f>IF(ISNUMBER(AH4461),SUMIFS($AH$1:AH4461,$A$1:A4461,A4461,C$1:$C4461,C4461,$G$1:G4461,G4461,$E$1:E4461,E4461),"")</f>
        <v/>
      </c>
      <c r="AJ4461">
        <f t="shared" si="419"/>
        <v>3</v>
      </c>
    </row>
    <row r="4462" spans="1:36" x14ac:dyDescent="0.25">
      <c r="A4462" s="14" t="s">
        <v>84</v>
      </c>
      <c r="B4462" t="s">
        <v>80</v>
      </c>
      <c r="C4462" t="s">
        <v>79</v>
      </c>
      <c r="D4462" s="13">
        <v>42297</v>
      </c>
      <c r="E4462">
        <v>3</v>
      </c>
      <c r="F4462">
        <v>100</v>
      </c>
      <c r="G4462" s="2" t="s">
        <v>87</v>
      </c>
      <c r="H4462" s="2" t="s">
        <v>11</v>
      </c>
      <c r="I4462">
        <v>8</v>
      </c>
      <c r="J4462" s="2" t="s">
        <v>88</v>
      </c>
      <c r="K4462" s="2">
        <v>90</v>
      </c>
      <c r="L4462" s="2">
        <v>2851</v>
      </c>
      <c r="M4462" s="2">
        <f t="shared" si="414"/>
        <v>285.10000000000002</v>
      </c>
      <c r="O4462" s="2" t="str">
        <f t="shared" si="415"/>
        <v/>
      </c>
      <c r="P4462" s="2" t="str">
        <f>IF(ISNUMBER(O4462),SUMIFS(O$1:$O4462,A$1:$A4462,A4462,C$1:$C4462,C4462,G$1:$G4462,G4462,E$1:$E4462,E4462),"")</f>
        <v/>
      </c>
      <c r="U4462" t="str">
        <f t="shared" si="416"/>
        <v/>
      </c>
      <c r="AC4462" s="2" t="str">
        <f t="shared" si="417"/>
        <v/>
      </c>
      <c r="AH4462" s="2" t="str">
        <f t="shared" si="418"/>
        <v/>
      </c>
      <c r="AI4462" s="2" t="str">
        <f>IF(ISNUMBER(AH4462),SUMIFS($AH$1:AH4462,$A$1:A4462,A4462,C$1:$C4462,C4462,$G$1:G4462,G4462,$E$1:E4462,E4462),"")</f>
        <v/>
      </c>
      <c r="AJ4462">
        <f t="shared" si="419"/>
        <v>3</v>
      </c>
    </row>
    <row r="4463" spans="1:36" x14ac:dyDescent="0.25">
      <c r="A4463" s="14" t="s">
        <v>83</v>
      </c>
      <c r="B4463" t="s">
        <v>80</v>
      </c>
      <c r="C4463" t="s">
        <v>79</v>
      </c>
      <c r="D4463" s="13">
        <v>42297</v>
      </c>
      <c r="E4463">
        <v>3</v>
      </c>
      <c r="F4463">
        <v>200</v>
      </c>
      <c r="G4463" s="2" t="s">
        <v>87</v>
      </c>
      <c r="H4463" s="2" t="s">
        <v>11</v>
      </c>
      <c r="I4463">
        <v>8</v>
      </c>
      <c r="J4463" s="2" t="s">
        <v>88</v>
      </c>
      <c r="K4463" s="2">
        <v>180</v>
      </c>
      <c r="L4463" s="2">
        <v>3357</v>
      </c>
      <c r="M4463" s="2">
        <f t="shared" si="414"/>
        <v>335.7</v>
      </c>
      <c r="O4463" s="2" t="str">
        <f t="shared" si="415"/>
        <v/>
      </c>
      <c r="P4463" s="2" t="str">
        <f>IF(ISNUMBER(O4463),SUMIFS(O$1:$O4463,A$1:$A4463,A4463,C$1:$C4463,C4463,G$1:$G4463,G4463,E$1:$E4463,E4463),"")</f>
        <v/>
      </c>
      <c r="U4463" t="str">
        <f t="shared" si="416"/>
        <v/>
      </c>
      <c r="AC4463" s="2" t="str">
        <f t="shared" si="417"/>
        <v/>
      </c>
      <c r="AH4463" s="2" t="str">
        <f t="shared" si="418"/>
        <v/>
      </c>
      <c r="AI4463" s="2" t="str">
        <f>IF(ISNUMBER(AH4463),SUMIFS($AH$1:AH4463,$A$1:A4463,A4463,C$1:$C4463,C4463,$G$1:G4463,G4463,$E$1:E4463,E4463),"")</f>
        <v/>
      </c>
      <c r="AJ4463">
        <f t="shared" si="419"/>
        <v>3</v>
      </c>
    </row>
    <row r="4464" spans="1:36" x14ac:dyDescent="0.25">
      <c r="A4464" s="14" t="s">
        <v>82</v>
      </c>
      <c r="B4464" t="s">
        <v>80</v>
      </c>
      <c r="C4464" t="s">
        <v>79</v>
      </c>
      <c r="D4464" s="13">
        <v>42297</v>
      </c>
      <c r="E4464">
        <v>3</v>
      </c>
      <c r="F4464">
        <v>350</v>
      </c>
      <c r="G4464" s="2" t="s">
        <v>87</v>
      </c>
      <c r="H4464" s="2" t="s">
        <v>11</v>
      </c>
      <c r="I4464">
        <v>8</v>
      </c>
      <c r="J4464" s="2" t="s">
        <v>88</v>
      </c>
      <c r="K4464" s="2">
        <v>315</v>
      </c>
      <c r="L4464" s="2">
        <v>4323</v>
      </c>
      <c r="M4464" s="2">
        <f t="shared" si="414"/>
        <v>432.3</v>
      </c>
      <c r="O4464" s="2" t="str">
        <f t="shared" si="415"/>
        <v/>
      </c>
      <c r="P4464" s="2" t="str">
        <f>IF(ISNUMBER(O4464),SUMIFS(O$1:$O4464,A$1:$A4464,A4464,C$1:$C4464,C4464,G$1:$G4464,G4464,E$1:$E4464,E4464),"")</f>
        <v/>
      </c>
      <c r="U4464" t="str">
        <f t="shared" si="416"/>
        <v/>
      </c>
      <c r="AC4464" s="2" t="str">
        <f t="shared" si="417"/>
        <v/>
      </c>
      <c r="AH4464" s="2" t="str">
        <f t="shared" si="418"/>
        <v/>
      </c>
      <c r="AI4464" s="2" t="str">
        <f>IF(ISNUMBER(AH4464),SUMIFS($AH$1:AH4464,$A$1:A4464,A4464,C$1:$C4464,C4464,$G$1:G4464,G4464,$E$1:E4464,E4464),"")</f>
        <v/>
      </c>
      <c r="AJ4464">
        <f t="shared" si="419"/>
        <v>3</v>
      </c>
    </row>
    <row r="4465" spans="1:36" x14ac:dyDescent="0.25">
      <c r="A4465" s="14" t="s">
        <v>81</v>
      </c>
      <c r="B4465" t="s">
        <v>80</v>
      </c>
      <c r="C4465" t="s">
        <v>79</v>
      </c>
      <c r="D4465" s="13">
        <v>42297</v>
      </c>
      <c r="E4465">
        <v>3</v>
      </c>
      <c r="F4465">
        <v>500</v>
      </c>
      <c r="G4465" s="2" t="s">
        <v>87</v>
      </c>
      <c r="H4465" s="2" t="s">
        <v>11</v>
      </c>
      <c r="I4465">
        <v>8</v>
      </c>
      <c r="J4465" s="2" t="s">
        <v>88</v>
      </c>
      <c r="K4465" s="2">
        <v>450</v>
      </c>
      <c r="L4465" s="2">
        <v>4093</v>
      </c>
      <c r="M4465" s="2">
        <f t="shared" si="414"/>
        <v>409.3</v>
      </c>
      <c r="O4465" s="2" t="str">
        <f t="shared" si="415"/>
        <v/>
      </c>
      <c r="P4465" s="2" t="str">
        <f>IF(ISNUMBER(O4465),SUMIFS(O$1:$O4465,A$1:$A4465,A4465,C$1:$C4465,C4465,G$1:$G4465,G4465,E$1:$E4465,E4465),"")</f>
        <v/>
      </c>
      <c r="U4465" t="str">
        <f t="shared" si="416"/>
        <v/>
      </c>
      <c r="AC4465" s="2" t="str">
        <f t="shared" si="417"/>
        <v/>
      </c>
      <c r="AH4465" s="2" t="str">
        <f t="shared" si="418"/>
        <v/>
      </c>
      <c r="AI4465" s="2" t="str">
        <f>IF(ISNUMBER(AH4465),SUMIFS($AH$1:AH4465,$A$1:A4465,A4465,C$1:$C4465,C4465,$G$1:G4465,G4465,$E$1:E4465,E4465),"")</f>
        <v/>
      </c>
      <c r="AJ4465">
        <f t="shared" si="419"/>
        <v>3</v>
      </c>
    </row>
    <row r="4466" spans="1:36" x14ac:dyDescent="0.25">
      <c r="A4466" s="14" t="s">
        <v>86</v>
      </c>
      <c r="B4466" t="s">
        <v>80</v>
      </c>
      <c r="C4466" t="s">
        <v>79</v>
      </c>
      <c r="D4466" s="13">
        <v>42298</v>
      </c>
      <c r="E4466">
        <v>1</v>
      </c>
      <c r="F4466">
        <v>0</v>
      </c>
      <c r="G4466" s="2" t="s">
        <v>87</v>
      </c>
      <c r="H4466" s="2" t="s">
        <v>11</v>
      </c>
      <c r="I4466">
        <v>8</v>
      </c>
      <c r="J4466" s="2" t="s">
        <v>77</v>
      </c>
      <c r="K4466" s="2">
        <v>0</v>
      </c>
      <c r="L4466" s="2"/>
      <c r="M4466" s="2" t="str">
        <f t="shared" si="414"/>
        <v/>
      </c>
      <c r="N4466">
        <v>284.75534720000002</v>
      </c>
      <c r="O4466" s="2">
        <f t="shared" si="415"/>
        <v>28.475534720000002</v>
      </c>
      <c r="P4466" s="2">
        <f>IF(ISNUMBER(O4466),SUMIFS(O$1:$O4466,A$1:$A4466,A4466,C$1:$C4466,C4466,G$1:$G4466,G4466,E$1:$E4466,E4466),"")</f>
        <v>69.102127354666663</v>
      </c>
      <c r="R4466">
        <v>13.149370125974805</v>
      </c>
      <c r="S4466">
        <v>3.6232753449310131</v>
      </c>
      <c r="T4466">
        <v>3.599280143971205</v>
      </c>
      <c r="U4466">
        <f t="shared" si="416"/>
        <v>0.13149370125974805</v>
      </c>
      <c r="AC4466" s="2" t="str">
        <f t="shared" si="417"/>
        <v/>
      </c>
      <c r="AH4466" s="2" t="str">
        <f t="shared" si="418"/>
        <v/>
      </c>
      <c r="AI4466" s="2" t="str">
        <f>IF(ISNUMBER(AH4466),SUMIFS($AH$1:AH4466,$A$1:A4466,A4466,C$1:$C4466,C4466,$G$1:G4466,G4466,$E$1:E4466,E4466),"")</f>
        <v/>
      </c>
      <c r="AJ4466">
        <f t="shared" si="419"/>
        <v>8</v>
      </c>
    </row>
    <row r="4467" spans="1:36" x14ac:dyDescent="0.25">
      <c r="A4467" s="14" t="s">
        <v>85</v>
      </c>
      <c r="B4467" t="s">
        <v>80</v>
      </c>
      <c r="C4467" t="s">
        <v>79</v>
      </c>
      <c r="D4467" s="13">
        <v>42298</v>
      </c>
      <c r="E4467">
        <v>1</v>
      </c>
      <c r="F4467">
        <v>50</v>
      </c>
      <c r="G4467" s="2" t="s">
        <v>87</v>
      </c>
      <c r="H4467" s="2" t="s">
        <v>11</v>
      </c>
      <c r="I4467">
        <v>8</v>
      </c>
      <c r="J4467" s="2" t="s">
        <v>77</v>
      </c>
      <c r="K4467" s="2">
        <v>45</v>
      </c>
      <c r="L4467" s="2"/>
      <c r="M4467" s="2" t="str">
        <f t="shared" si="414"/>
        <v/>
      </c>
      <c r="N4467">
        <v>361.51953600000002</v>
      </c>
      <c r="O4467" s="2">
        <f t="shared" si="415"/>
        <v>36.151953599999999</v>
      </c>
      <c r="P4467" s="2">
        <f>IF(ISNUMBER(O4467),SUMIFS(O$1:$O4467,A$1:$A4467,A4467,C$1:$C4467,C4467,G$1:$G4467,G4467,E$1:$E4467,E4467),"")</f>
        <v>68.344764309333328</v>
      </c>
      <c r="R4467">
        <v>5.9510357815442552</v>
      </c>
      <c r="S4467">
        <v>0.91650973006905201</v>
      </c>
      <c r="T4467">
        <v>6.8549905838041436</v>
      </c>
      <c r="U4467">
        <f t="shared" si="416"/>
        <v>5.9510357815442554E-2</v>
      </c>
      <c r="AC4467" s="2" t="str">
        <f t="shared" si="417"/>
        <v/>
      </c>
      <c r="AH4467" s="2" t="str">
        <f t="shared" si="418"/>
        <v/>
      </c>
      <c r="AI4467" s="2" t="str">
        <f>IF(ISNUMBER(AH4467),SUMIFS($AH$1:AH4467,$A$1:A4467,A4467,C$1:$C4467,C4467,$G$1:G4467,G4467,$E$1:E4467,E4467),"")</f>
        <v/>
      </c>
      <c r="AJ4467">
        <f t="shared" si="419"/>
        <v>8</v>
      </c>
    </row>
    <row r="4468" spans="1:36" x14ac:dyDescent="0.25">
      <c r="A4468" s="14" t="s">
        <v>84</v>
      </c>
      <c r="B4468" t="s">
        <v>80</v>
      </c>
      <c r="C4468" t="s">
        <v>79</v>
      </c>
      <c r="D4468" s="13">
        <v>42298</v>
      </c>
      <c r="E4468">
        <v>1</v>
      </c>
      <c r="F4468">
        <v>100</v>
      </c>
      <c r="G4468" s="2" t="s">
        <v>87</v>
      </c>
      <c r="H4468" s="2" t="s">
        <v>11</v>
      </c>
      <c r="I4468">
        <v>8</v>
      </c>
      <c r="J4468" s="2" t="s">
        <v>77</v>
      </c>
      <c r="K4468" s="2">
        <v>90</v>
      </c>
      <c r="L4468" s="2"/>
      <c r="M4468" s="2" t="str">
        <f t="shared" si="414"/>
        <v/>
      </c>
      <c r="N4468">
        <v>866.25251999999989</v>
      </c>
      <c r="O4468" s="2">
        <f t="shared" si="415"/>
        <v>86.625251999999989</v>
      </c>
      <c r="P4468" s="2">
        <f>IF(ISNUMBER(O4468),SUMIFS(O$1:$O4468,A$1:$A4468,A4468,C$1:$C4468,C4468,G$1:$G4468,G4468,E$1:$E4468,E4468),"")</f>
        <v>215.3438245333333</v>
      </c>
      <c r="R4468">
        <v>9.6135213693616102</v>
      </c>
      <c r="S4468">
        <v>4.112391000107654</v>
      </c>
      <c r="T4468">
        <v>2.3253310367100872</v>
      </c>
      <c r="U4468">
        <f t="shared" si="416"/>
        <v>9.6135213693616106E-2</v>
      </c>
      <c r="AC4468" s="2" t="str">
        <f t="shared" si="417"/>
        <v/>
      </c>
      <c r="AH4468" s="2" t="str">
        <f t="shared" si="418"/>
        <v/>
      </c>
      <c r="AI4468" s="2" t="str">
        <f>IF(ISNUMBER(AH4468),SUMIFS($AH$1:AH4468,$A$1:A4468,A4468,C$1:$C4468,C4468,$G$1:G4468,G4468,$E$1:E4468,E4468),"")</f>
        <v/>
      </c>
      <c r="AJ4468">
        <f t="shared" si="419"/>
        <v>8</v>
      </c>
    </row>
    <row r="4469" spans="1:36" x14ac:dyDescent="0.25">
      <c r="A4469" s="14" t="s">
        <v>83</v>
      </c>
      <c r="B4469" t="s">
        <v>80</v>
      </c>
      <c r="C4469" t="s">
        <v>79</v>
      </c>
      <c r="D4469" s="13">
        <v>42298</v>
      </c>
      <c r="E4469">
        <v>1</v>
      </c>
      <c r="F4469">
        <v>200</v>
      </c>
      <c r="G4469" s="2" t="s">
        <v>87</v>
      </c>
      <c r="H4469" s="2" t="s">
        <v>11</v>
      </c>
      <c r="I4469">
        <v>8</v>
      </c>
      <c r="J4469" s="2" t="s">
        <v>77</v>
      </c>
      <c r="K4469" s="2">
        <v>180</v>
      </c>
      <c r="L4469" s="2"/>
      <c r="M4469" s="2" t="str">
        <f t="shared" si="414"/>
        <v/>
      </c>
      <c r="N4469">
        <v>1339.604992</v>
      </c>
      <c r="O4469" s="2">
        <f t="shared" si="415"/>
        <v>133.96049920000002</v>
      </c>
      <c r="P4469" s="2">
        <f>IF(ISNUMBER(O4469),SUMIFS(O$1:$O4469,A$1:$A4469,A4469,C$1:$C4469,C4469,G$1:$G4469,G4469,E$1:$E4469,E4469),"")</f>
        <v>307.20266773333333</v>
      </c>
      <c r="R4469">
        <v>0.33713276609407611</v>
      </c>
      <c r="S4469">
        <v>0.14448547118317545</v>
      </c>
      <c r="T4469">
        <v>1.8622571841387061</v>
      </c>
      <c r="U4469">
        <f t="shared" si="416"/>
        <v>3.3713276609407612E-3</v>
      </c>
      <c r="AC4469" s="2" t="str">
        <f t="shared" si="417"/>
        <v/>
      </c>
      <c r="AH4469" s="2" t="str">
        <f t="shared" si="418"/>
        <v/>
      </c>
      <c r="AI4469" s="2" t="str">
        <f>IF(ISNUMBER(AH4469),SUMIFS($AH$1:AH4469,$A$1:A4469,A4469,C$1:$C4469,C4469,$G$1:G4469,G4469,$E$1:E4469,E4469),"")</f>
        <v/>
      </c>
      <c r="AJ4469">
        <f t="shared" si="419"/>
        <v>8</v>
      </c>
    </row>
    <row r="4470" spans="1:36" x14ac:dyDescent="0.25">
      <c r="A4470" s="14" t="s">
        <v>82</v>
      </c>
      <c r="B4470" t="s">
        <v>80</v>
      </c>
      <c r="C4470" t="s">
        <v>79</v>
      </c>
      <c r="D4470" s="13">
        <v>42298</v>
      </c>
      <c r="E4470">
        <v>1</v>
      </c>
      <c r="F4470">
        <v>350</v>
      </c>
      <c r="G4470" s="2" t="s">
        <v>87</v>
      </c>
      <c r="H4470" s="2" t="s">
        <v>11</v>
      </c>
      <c r="I4470">
        <v>8</v>
      </c>
      <c r="J4470" s="2" t="s">
        <v>77</v>
      </c>
      <c r="K4470" s="2">
        <v>315</v>
      </c>
      <c r="L4470" s="2"/>
      <c r="M4470" s="2" t="str">
        <f t="shared" si="414"/>
        <v/>
      </c>
      <c r="N4470">
        <v>2329.8833333333332</v>
      </c>
      <c r="O4470" s="2">
        <f t="shared" si="415"/>
        <v>232.98833333333332</v>
      </c>
      <c r="P4470" s="2">
        <f>IF(ISNUMBER(O4470),SUMIFS(O$1:$O4470,A$1:$A4470,A4470,C$1:$C4470,C4470,G$1:$G4470,G4470,E$1:$E4470,E4470),"")</f>
        <v>536.59687253333334</v>
      </c>
      <c r="R4470">
        <v>0</v>
      </c>
      <c r="S4470">
        <v>0</v>
      </c>
      <c r="T4470">
        <v>1.3919917511599929</v>
      </c>
      <c r="U4470">
        <f t="shared" si="416"/>
        <v>0</v>
      </c>
      <c r="AC4470" s="2" t="str">
        <f t="shared" si="417"/>
        <v/>
      </c>
      <c r="AH4470" s="2" t="str">
        <f t="shared" si="418"/>
        <v/>
      </c>
      <c r="AI4470" s="2" t="str">
        <f>IF(ISNUMBER(AH4470),SUMIFS($AH$1:AH4470,$A$1:A4470,A4470,C$1:$C4470,C4470,$G$1:G4470,G4470,$E$1:E4470,E4470),"")</f>
        <v/>
      </c>
      <c r="AJ4470">
        <f t="shared" si="419"/>
        <v>8</v>
      </c>
    </row>
    <row r="4471" spans="1:36" x14ac:dyDescent="0.25">
      <c r="A4471" s="14" t="s">
        <v>81</v>
      </c>
      <c r="B4471" t="s">
        <v>80</v>
      </c>
      <c r="C4471" t="s">
        <v>79</v>
      </c>
      <c r="D4471" s="13">
        <v>42298</v>
      </c>
      <c r="E4471">
        <v>1</v>
      </c>
      <c r="F4471">
        <v>500</v>
      </c>
      <c r="G4471" s="2" t="s">
        <v>87</v>
      </c>
      <c r="H4471" s="2" t="s">
        <v>11</v>
      </c>
      <c r="I4471">
        <v>8</v>
      </c>
      <c r="J4471" s="2" t="s">
        <v>77</v>
      </c>
      <c r="K4471" s="2">
        <v>450</v>
      </c>
      <c r="L4471" s="2"/>
      <c r="M4471" s="2" t="str">
        <f t="shared" si="414"/>
        <v/>
      </c>
      <c r="N4471">
        <v>3246.4051439999989</v>
      </c>
      <c r="O4471" s="2">
        <f t="shared" si="415"/>
        <v>324.64051439999992</v>
      </c>
      <c r="P4471" s="2">
        <f>IF(ISNUMBER(O4471),SUMIFS(O$1:$O4471,A$1:$A4471,A4471,C$1:$C4471,C4471,G$1:$G4471,G4471,E$1:$E4471,E4471),"")</f>
        <v>679.19451839999988</v>
      </c>
      <c r="R4471">
        <v>0</v>
      </c>
      <c r="S4471">
        <v>0</v>
      </c>
      <c r="T4471">
        <v>1.936026936026936</v>
      </c>
      <c r="U4471">
        <f t="shared" si="416"/>
        <v>0</v>
      </c>
      <c r="AC4471" s="2" t="str">
        <f t="shared" si="417"/>
        <v/>
      </c>
      <c r="AH4471" s="2" t="str">
        <f t="shared" si="418"/>
        <v/>
      </c>
      <c r="AI4471" s="2" t="str">
        <f>IF(ISNUMBER(AH4471),SUMIFS($AH$1:AH4471,$A$1:A4471,A4471,C$1:$C4471,C4471,$G$1:G4471,G4471,$E$1:E4471,E4471),"")</f>
        <v/>
      </c>
      <c r="AJ4471">
        <f t="shared" si="419"/>
        <v>8</v>
      </c>
    </row>
    <row r="4472" spans="1:36" x14ac:dyDescent="0.25">
      <c r="A4472" s="14" t="s">
        <v>86</v>
      </c>
      <c r="B4472" t="s">
        <v>80</v>
      </c>
      <c r="C4472" t="s">
        <v>79</v>
      </c>
      <c r="D4472" s="13">
        <v>42298</v>
      </c>
      <c r="E4472">
        <v>2</v>
      </c>
      <c r="F4472">
        <v>0</v>
      </c>
      <c r="G4472" s="2" t="s">
        <v>87</v>
      </c>
      <c r="H4472" s="2" t="s">
        <v>11</v>
      </c>
      <c r="I4472">
        <v>8</v>
      </c>
      <c r="J4472" s="2" t="s">
        <v>77</v>
      </c>
      <c r="K4472" s="2">
        <v>0</v>
      </c>
      <c r="L4472" s="2"/>
      <c r="M4472" s="2" t="str">
        <f t="shared" si="414"/>
        <v/>
      </c>
      <c r="N4472">
        <v>489.35006400000003</v>
      </c>
      <c r="O4472" s="2">
        <f t="shared" si="415"/>
        <v>48.935006400000006</v>
      </c>
      <c r="P4472" s="2">
        <f>IF(ISNUMBER(O4472),SUMIFS(O$1:$O4472,A$1:$A4472,A4472,C$1:$C4472,C4472,G$1:$G4472,G4472,E$1:$E4472,E4472),"")</f>
        <v>73.706504073333335</v>
      </c>
      <c r="R4472">
        <v>58.832673827020919</v>
      </c>
      <c r="S4472">
        <v>1.5404183154324476</v>
      </c>
      <c r="T4472">
        <v>0.60768795929903885</v>
      </c>
      <c r="U4472">
        <f t="shared" si="416"/>
        <v>0.5883267382702092</v>
      </c>
      <c r="AC4472" s="2" t="str">
        <f t="shared" si="417"/>
        <v/>
      </c>
      <c r="AH4472" s="2" t="str">
        <f t="shared" si="418"/>
        <v/>
      </c>
      <c r="AI4472" s="2" t="str">
        <f>IF(ISNUMBER(AH4472),SUMIFS($AH$1:AH4472,$A$1:A4472,A4472,C$1:$C4472,C4472,$G$1:G4472,G4472,$E$1:E4472,E4472),"")</f>
        <v/>
      </c>
      <c r="AJ4472">
        <f t="shared" si="419"/>
        <v>8</v>
      </c>
    </row>
    <row r="4473" spans="1:36" x14ac:dyDescent="0.25">
      <c r="A4473" s="14" t="s">
        <v>85</v>
      </c>
      <c r="B4473" t="s">
        <v>80</v>
      </c>
      <c r="C4473" t="s">
        <v>79</v>
      </c>
      <c r="D4473" s="13">
        <v>42298</v>
      </c>
      <c r="E4473">
        <v>2</v>
      </c>
      <c r="F4473">
        <v>50</v>
      </c>
      <c r="G4473" s="2" t="s">
        <v>87</v>
      </c>
      <c r="H4473" s="2" t="s">
        <v>11</v>
      </c>
      <c r="I4473">
        <v>8</v>
      </c>
      <c r="J4473" s="2" t="s">
        <v>77</v>
      </c>
      <c r="K4473" s="2">
        <v>45</v>
      </c>
      <c r="L4473" s="2"/>
      <c r="M4473" s="2" t="str">
        <f t="shared" si="414"/>
        <v/>
      </c>
      <c r="N4473">
        <v>485.23257600000011</v>
      </c>
      <c r="O4473" s="2">
        <f t="shared" si="415"/>
        <v>48.523257600000008</v>
      </c>
      <c r="P4473" s="2">
        <f>IF(ISNUMBER(O4473),SUMIFS(O$1:$O4473,A$1:$A4473,A4473,C$1:$C4473,C4473,G$1:$G4473,G4473,E$1:$E4473,E4473),"")</f>
        <v>70.091570237333343</v>
      </c>
      <c r="R4473">
        <v>4.9894666814502724</v>
      </c>
      <c r="S4473">
        <v>2.2397161547843445</v>
      </c>
      <c r="T4473">
        <v>4.2133274198913409</v>
      </c>
      <c r="U4473">
        <f t="shared" si="416"/>
        <v>4.9894666814502726E-2</v>
      </c>
      <c r="AC4473" s="2" t="str">
        <f t="shared" si="417"/>
        <v/>
      </c>
      <c r="AH4473" s="2" t="str">
        <f t="shared" si="418"/>
        <v/>
      </c>
      <c r="AI4473" s="2" t="str">
        <f>IF(ISNUMBER(AH4473),SUMIFS($AH$1:AH4473,$A$1:A4473,A4473,C$1:$C4473,C4473,$G$1:G4473,G4473,$E$1:E4473,E4473),"")</f>
        <v/>
      </c>
      <c r="AJ4473">
        <f t="shared" si="419"/>
        <v>8</v>
      </c>
    </row>
    <row r="4474" spans="1:36" x14ac:dyDescent="0.25">
      <c r="A4474" s="14" t="s">
        <v>84</v>
      </c>
      <c r="B4474" t="s">
        <v>80</v>
      </c>
      <c r="C4474" t="s">
        <v>79</v>
      </c>
      <c r="D4474" s="13">
        <v>42298</v>
      </c>
      <c r="E4474">
        <v>2</v>
      </c>
      <c r="F4474">
        <v>100</v>
      </c>
      <c r="G4474" s="2" t="s">
        <v>87</v>
      </c>
      <c r="H4474" s="2" t="s">
        <v>11</v>
      </c>
      <c r="I4474">
        <v>8</v>
      </c>
      <c r="J4474" s="2" t="s">
        <v>77</v>
      </c>
      <c r="K4474" s="2">
        <v>90</v>
      </c>
      <c r="L4474" s="2"/>
      <c r="M4474" s="2" t="str">
        <f t="shared" si="414"/>
        <v/>
      </c>
      <c r="N4474">
        <v>921.77341066666668</v>
      </c>
      <c r="O4474" s="2">
        <f t="shared" si="415"/>
        <v>92.177341066666671</v>
      </c>
      <c r="P4474" s="2">
        <f>IF(ISNUMBER(O4474),SUMIFS(O$1:$O4474,A$1:$A4474,A4474,C$1:$C4474,C4474,G$1:$G4474,G4474,E$1:$E4474,E4474),"")</f>
        <v>221.95659746666666</v>
      </c>
      <c r="R4474">
        <v>8.3535992217898833</v>
      </c>
      <c r="S4474">
        <v>0.31614785992217898</v>
      </c>
      <c r="T4474">
        <v>1.9941634241245139</v>
      </c>
      <c r="U4474">
        <f t="shared" si="416"/>
        <v>8.3535992217898827E-2</v>
      </c>
      <c r="AC4474" s="2" t="str">
        <f t="shared" si="417"/>
        <v/>
      </c>
      <c r="AH4474" s="2" t="str">
        <f t="shared" si="418"/>
        <v/>
      </c>
      <c r="AI4474" s="2" t="str">
        <f>IF(ISNUMBER(AH4474),SUMIFS($AH$1:AH4474,$A$1:A4474,A4474,C$1:$C4474,C4474,$G$1:G4474,G4474,$E$1:E4474,E4474),"")</f>
        <v/>
      </c>
      <c r="AJ4474">
        <f t="shared" si="419"/>
        <v>8</v>
      </c>
    </row>
    <row r="4475" spans="1:36" x14ac:dyDescent="0.25">
      <c r="A4475" s="14" t="s">
        <v>83</v>
      </c>
      <c r="B4475" t="s">
        <v>80</v>
      </c>
      <c r="C4475" t="s">
        <v>79</v>
      </c>
      <c r="D4475" s="13">
        <v>42298</v>
      </c>
      <c r="E4475">
        <v>2</v>
      </c>
      <c r="F4475">
        <v>200</v>
      </c>
      <c r="G4475" s="2" t="s">
        <v>87</v>
      </c>
      <c r="H4475" s="2" t="s">
        <v>11</v>
      </c>
      <c r="I4475">
        <v>8</v>
      </c>
      <c r="J4475" s="2" t="s">
        <v>77</v>
      </c>
      <c r="K4475" s="2">
        <v>180</v>
      </c>
      <c r="L4475" s="2"/>
      <c r="M4475" s="2" t="str">
        <f t="shared" si="414"/>
        <v/>
      </c>
      <c r="N4475">
        <v>844.98261333333335</v>
      </c>
      <c r="O4475" s="2">
        <f t="shared" si="415"/>
        <v>84.498261333333332</v>
      </c>
      <c r="P4475" s="2">
        <f>IF(ISNUMBER(O4475),SUMIFS(O$1:$O4475,A$1:$A4475,A4475,C$1:$C4475,C4475,G$1:$G4475,G4475,E$1:$E4475,E4475),"")</f>
        <v>257.56633573333335</v>
      </c>
      <c r="R4475">
        <v>0.15980331899200984</v>
      </c>
      <c r="S4475">
        <v>0.61462814996926862</v>
      </c>
      <c r="T4475">
        <v>1.3398893669330054</v>
      </c>
      <c r="U4475">
        <f t="shared" si="416"/>
        <v>1.5980331899200983E-3</v>
      </c>
      <c r="AC4475" s="2" t="str">
        <f t="shared" si="417"/>
        <v/>
      </c>
      <c r="AH4475" s="2" t="str">
        <f t="shared" si="418"/>
        <v/>
      </c>
      <c r="AI4475" s="2" t="str">
        <f>IF(ISNUMBER(AH4475),SUMIFS($AH$1:AH4475,$A$1:A4475,A4475,C$1:$C4475,C4475,$G$1:G4475,G4475,$E$1:E4475,E4475),"")</f>
        <v/>
      </c>
      <c r="AJ4475">
        <f t="shared" si="419"/>
        <v>8</v>
      </c>
    </row>
    <row r="4476" spans="1:36" x14ac:dyDescent="0.25">
      <c r="A4476" s="14" t="s">
        <v>82</v>
      </c>
      <c r="B4476" t="s">
        <v>80</v>
      </c>
      <c r="C4476" t="s">
        <v>79</v>
      </c>
      <c r="D4476" s="13">
        <v>42298</v>
      </c>
      <c r="E4476">
        <v>2</v>
      </c>
      <c r="F4476">
        <v>350</v>
      </c>
      <c r="G4476" s="2" t="s">
        <v>87</v>
      </c>
      <c r="H4476" s="2" t="s">
        <v>11</v>
      </c>
      <c r="I4476">
        <v>8</v>
      </c>
      <c r="J4476" s="2" t="s">
        <v>77</v>
      </c>
      <c r="K4476" s="2">
        <v>315</v>
      </c>
      <c r="L4476" s="2"/>
      <c r="M4476" s="2" t="str">
        <f t="shared" si="414"/>
        <v/>
      </c>
      <c r="N4476">
        <v>3208.0765866666661</v>
      </c>
      <c r="O4476" s="2">
        <f t="shared" si="415"/>
        <v>320.80765866666661</v>
      </c>
      <c r="P4476" s="2">
        <f>IF(ISNUMBER(O4476),SUMIFS(O$1:$O4476,A$1:$A4476,A4476,C$1:$C4476,C4476,G$1:$G4476,G4476,E$1:$E4476,E4476),"")</f>
        <v>662.72630079999988</v>
      </c>
      <c r="R4476">
        <v>5.9379217273954117</v>
      </c>
      <c r="S4476">
        <v>0</v>
      </c>
      <c r="T4476">
        <v>5.5180686759634128</v>
      </c>
      <c r="U4476">
        <f t="shared" si="416"/>
        <v>5.9379217273954114E-2</v>
      </c>
      <c r="AC4476" s="2" t="str">
        <f t="shared" si="417"/>
        <v/>
      </c>
      <c r="AH4476" s="2" t="str">
        <f t="shared" si="418"/>
        <v/>
      </c>
      <c r="AI4476" s="2" t="str">
        <f>IF(ISNUMBER(AH4476),SUMIFS($AH$1:AH4476,$A$1:A4476,A4476,C$1:$C4476,C4476,$G$1:G4476,G4476,$E$1:E4476,E4476),"")</f>
        <v/>
      </c>
      <c r="AJ4476">
        <f t="shared" si="419"/>
        <v>8</v>
      </c>
    </row>
    <row r="4477" spans="1:36" x14ac:dyDescent="0.25">
      <c r="A4477" s="14" t="s">
        <v>81</v>
      </c>
      <c r="B4477" t="s">
        <v>80</v>
      </c>
      <c r="C4477" t="s">
        <v>79</v>
      </c>
      <c r="D4477" s="13">
        <v>42298</v>
      </c>
      <c r="E4477">
        <v>2</v>
      </c>
      <c r="F4477">
        <v>500</v>
      </c>
      <c r="G4477" s="2" t="s">
        <v>87</v>
      </c>
      <c r="H4477" s="2" t="s">
        <v>11</v>
      </c>
      <c r="I4477">
        <v>8</v>
      </c>
      <c r="J4477" s="2" t="s">
        <v>77</v>
      </c>
      <c r="K4477" s="2">
        <v>450</v>
      </c>
      <c r="L4477" s="2"/>
      <c r="M4477" s="2" t="str">
        <f t="shared" si="414"/>
        <v/>
      </c>
      <c r="N4477">
        <v>3473.639424</v>
      </c>
      <c r="O4477" s="2">
        <f t="shared" si="415"/>
        <v>347.36394239999998</v>
      </c>
      <c r="P4477" s="2">
        <f>IF(ISNUMBER(O4477),SUMIFS(O$1:$O4477,A$1:$A4477,A4477,C$1:$C4477,C4477,G$1:$G4477,G4477,E$1:$E4477,E4477),"")</f>
        <v>708.46938053333338</v>
      </c>
      <c r="R4477">
        <v>0</v>
      </c>
      <c r="S4477">
        <v>1.0895883777239708</v>
      </c>
      <c r="T4477">
        <v>2.6180387409200963</v>
      </c>
      <c r="U4477">
        <f t="shared" si="416"/>
        <v>0</v>
      </c>
      <c r="AC4477" s="2" t="str">
        <f t="shared" si="417"/>
        <v/>
      </c>
      <c r="AH4477" s="2" t="str">
        <f t="shared" si="418"/>
        <v/>
      </c>
      <c r="AI4477" s="2" t="str">
        <f>IF(ISNUMBER(AH4477),SUMIFS($AH$1:AH4477,$A$1:A4477,A4477,C$1:$C4477,C4477,$G$1:G4477,G4477,$E$1:E4477,E4477),"")</f>
        <v/>
      </c>
      <c r="AJ4477">
        <f t="shared" si="419"/>
        <v>8</v>
      </c>
    </row>
    <row r="4478" spans="1:36" x14ac:dyDescent="0.25">
      <c r="A4478" s="14" t="s">
        <v>86</v>
      </c>
      <c r="B4478" t="s">
        <v>80</v>
      </c>
      <c r="C4478" t="s">
        <v>79</v>
      </c>
      <c r="D4478" s="13">
        <v>42298</v>
      </c>
      <c r="E4478">
        <v>3</v>
      </c>
      <c r="F4478">
        <v>0</v>
      </c>
      <c r="G4478" s="2" t="s">
        <v>87</v>
      </c>
      <c r="H4478" s="2" t="s">
        <v>11</v>
      </c>
      <c r="I4478">
        <v>8</v>
      </c>
      <c r="J4478" s="2" t="s">
        <v>77</v>
      </c>
      <c r="K4478" s="2">
        <v>0</v>
      </c>
      <c r="L4478" s="2"/>
      <c r="M4478" s="2" t="str">
        <f t="shared" si="414"/>
        <v/>
      </c>
      <c r="N4478">
        <v>1372.0052719999999</v>
      </c>
      <c r="O4478" s="2">
        <f t="shared" si="415"/>
        <v>137.20052719999998</v>
      </c>
      <c r="P4478" s="2">
        <f>IF(ISNUMBER(O4478),SUMIFS(O$1:$O4478,A$1:$A4478,A4478,C$1:$C4478,C4478,G$1:$G4478,G4478,E$1:$E4478,E4478),"")</f>
        <v>174.24068357279197</v>
      </c>
      <c r="R4478">
        <v>42.944587628865982</v>
      </c>
      <c r="S4478">
        <v>6.20167525773196</v>
      </c>
      <c r="T4478">
        <v>2.8994845360824741</v>
      </c>
      <c r="U4478">
        <f t="shared" si="416"/>
        <v>0.42944587628865982</v>
      </c>
      <c r="AC4478" s="2" t="str">
        <f t="shared" si="417"/>
        <v/>
      </c>
      <c r="AH4478" s="2" t="str">
        <f t="shared" si="418"/>
        <v/>
      </c>
      <c r="AI4478" s="2" t="str">
        <f>IF(ISNUMBER(AH4478),SUMIFS($AH$1:AH4478,$A$1:A4478,A4478,C$1:$C4478,C4478,$G$1:G4478,G4478,$E$1:E4478,E4478),"")</f>
        <v/>
      </c>
      <c r="AJ4478">
        <f t="shared" si="419"/>
        <v>8</v>
      </c>
    </row>
    <row r="4479" spans="1:36" x14ac:dyDescent="0.25">
      <c r="A4479" s="14" t="s">
        <v>85</v>
      </c>
      <c r="B4479" t="s">
        <v>80</v>
      </c>
      <c r="C4479" t="s">
        <v>79</v>
      </c>
      <c r="D4479" s="13">
        <v>42298</v>
      </c>
      <c r="E4479">
        <v>3</v>
      </c>
      <c r="F4479">
        <v>50</v>
      </c>
      <c r="G4479" s="2" t="s">
        <v>87</v>
      </c>
      <c r="H4479" s="2" t="s">
        <v>11</v>
      </c>
      <c r="I4479">
        <v>8</v>
      </c>
      <c r="J4479" s="2" t="s">
        <v>77</v>
      </c>
      <c r="K4479" s="2">
        <v>45</v>
      </c>
      <c r="L4479" s="2"/>
      <c r="M4479" s="2" t="str">
        <f t="shared" si="414"/>
        <v/>
      </c>
      <c r="N4479">
        <v>966.675476</v>
      </c>
      <c r="O4479" s="2">
        <f t="shared" si="415"/>
        <v>96.667547600000006</v>
      </c>
      <c r="P4479" s="2">
        <f>IF(ISNUMBER(O4479),SUMIFS(O$1:$O4479,A$1:$A4479,A4479,C$1:$C4479,C4479,G$1:$G4479,G4479,E$1:$E4479,E4479),"")</f>
        <v>138.06714980160001</v>
      </c>
      <c r="R4479">
        <v>24.866831232947899</v>
      </c>
      <c r="S4479">
        <v>12.121605820449528</v>
      </c>
      <c r="T4479">
        <v>1.5330648304534233</v>
      </c>
      <c r="U4479">
        <f t="shared" si="416"/>
        <v>0.24866831232947897</v>
      </c>
      <c r="AC4479" s="2" t="str">
        <f t="shared" si="417"/>
        <v/>
      </c>
      <c r="AH4479" s="2" t="str">
        <f t="shared" si="418"/>
        <v/>
      </c>
      <c r="AI4479" s="2" t="str">
        <f>IF(ISNUMBER(AH4479),SUMIFS($AH$1:AH4479,$A$1:A4479,A4479,C$1:$C4479,C4479,$G$1:G4479,G4479,$E$1:E4479,E4479),"")</f>
        <v/>
      </c>
      <c r="AJ4479">
        <f t="shared" si="419"/>
        <v>8</v>
      </c>
    </row>
    <row r="4480" spans="1:36" x14ac:dyDescent="0.25">
      <c r="A4480" s="14" t="s">
        <v>84</v>
      </c>
      <c r="B4480" t="s">
        <v>80</v>
      </c>
      <c r="C4480" t="s">
        <v>79</v>
      </c>
      <c r="D4480" s="13">
        <v>42298</v>
      </c>
      <c r="E4480">
        <v>3</v>
      </c>
      <c r="F4480">
        <v>100</v>
      </c>
      <c r="G4480" s="2" t="s">
        <v>87</v>
      </c>
      <c r="H4480" s="2" t="s">
        <v>11</v>
      </c>
      <c r="I4480">
        <v>8</v>
      </c>
      <c r="J4480" s="2" t="s">
        <v>77</v>
      </c>
      <c r="K4480" s="2">
        <v>90</v>
      </c>
      <c r="L4480" s="2"/>
      <c r="M4480" s="2" t="str">
        <f t="shared" si="414"/>
        <v/>
      </c>
      <c r="N4480">
        <v>1040.12132</v>
      </c>
      <c r="O4480" s="2">
        <f t="shared" si="415"/>
        <v>104.01213199999999</v>
      </c>
      <c r="P4480" s="2">
        <f>IF(ISNUMBER(O4480),SUMIFS(O$1:$O4480,A$1:$A4480,A4480,C$1:$C4480,C4480,G$1:$G4480,G4480,E$1:$E4480,E4480),"")</f>
        <v>149.31756553041066</v>
      </c>
      <c r="R4480">
        <v>21.905548671347923</v>
      </c>
      <c r="S4480">
        <v>6.0581027123778046</v>
      </c>
      <c r="T4480">
        <v>1.5695993391160674</v>
      </c>
      <c r="U4480">
        <f t="shared" si="416"/>
        <v>0.21905548671347921</v>
      </c>
      <c r="AC4480" s="2" t="str">
        <f t="shared" si="417"/>
        <v/>
      </c>
      <c r="AH4480" s="2" t="str">
        <f t="shared" si="418"/>
        <v/>
      </c>
      <c r="AI4480" s="2" t="str">
        <f>IF(ISNUMBER(AH4480),SUMIFS($AH$1:AH4480,$A$1:A4480,A4480,C$1:$C4480,C4480,$G$1:G4480,G4480,$E$1:E4480,E4480),"")</f>
        <v/>
      </c>
      <c r="AJ4480">
        <f t="shared" si="419"/>
        <v>8</v>
      </c>
    </row>
    <row r="4481" spans="1:36" x14ac:dyDescent="0.25">
      <c r="A4481" s="14" t="s">
        <v>83</v>
      </c>
      <c r="B4481" t="s">
        <v>80</v>
      </c>
      <c r="C4481" t="s">
        <v>79</v>
      </c>
      <c r="D4481" s="13">
        <v>42298</v>
      </c>
      <c r="E4481">
        <v>3</v>
      </c>
      <c r="F4481">
        <v>200</v>
      </c>
      <c r="G4481" s="2" t="s">
        <v>87</v>
      </c>
      <c r="H4481" s="2" t="s">
        <v>11</v>
      </c>
      <c r="I4481">
        <v>8</v>
      </c>
      <c r="J4481" s="2" t="s">
        <v>77</v>
      </c>
      <c r="K4481" s="2">
        <v>180</v>
      </c>
      <c r="L4481" s="2"/>
      <c r="M4481" s="2" t="str">
        <f t="shared" si="414"/>
        <v/>
      </c>
      <c r="N4481">
        <v>2276.0741119999998</v>
      </c>
      <c r="O4481" s="2">
        <f t="shared" si="415"/>
        <v>227.60741119999997</v>
      </c>
      <c r="P4481" s="2">
        <f>IF(ISNUMBER(O4481),SUMIFS(O$1:$O4481,A$1:$A4481,A4481,C$1:$C4481,C4481,G$1:$G4481,G4481,E$1:$E4481,E4481),"")</f>
        <v>377.27834386666666</v>
      </c>
      <c r="R4481">
        <v>2.2657308213274225</v>
      </c>
      <c r="S4481">
        <v>2.992242334687846</v>
      </c>
      <c r="T4481">
        <v>1.7608668883142466</v>
      </c>
      <c r="U4481">
        <f t="shared" si="416"/>
        <v>2.2657308213274226E-2</v>
      </c>
      <c r="AC4481" s="2" t="str">
        <f t="shared" si="417"/>
        <v/>
      </c>
      <c r="AH4481" s="2" t="str">
        <f t="shared" si="418"/>
        <v/>
      </c>
      <c r="AI4481" s="2" t="str">
        <f>IF(ISNUMBER(AH4481),SUMIFS($AH$1:AH4481,$A$1:A4481,A4481,C$1:$C4481,C4481,$G$1:G4481,G4481,$E$1:E4481,E4481),"")</f>
        <v/>
      </c>
      <c r="AJ4481">
        <f t="shared" si="419"/>
        <v>8</v>
      </c>
    </row>
    <row r="4482" spans="1:36" x14ac:dyDescent="0.25">
      <c r="A4482" s="14" t="s">
        <v>82</v>
      </c>
      <c r="B4482" t="s">
        <v>80</v>
      </c>
      <c r="C4482" t="s">
        <v>79</v>
      </c>
      <c r="D4482" s="13">
        <v>42298</v>
      </c>
      <c r="E4482">
        <v>3</v>
      </c>
      <c r="F4482">
        <v>350</v>
      </c>
      <c r="G4482" s="2" t="s">
        <v>87</v>
      </c>
      <c r="H4482" s="2" t="s">
        <v>11</v>
      </c>
      <c r="I4482">
        <v>8</v>
      </c>
      <c r="J4482" s="2" t="s">
        <v>77</v>
      </c>
      <c r="K4482" s="2">
        <v>315</v>
      </c>
      <c r="L4482" s="2"/>
      <c r="M4482" s="2" t="str">
        <f t="shared" ref="M4482:M4545" si="420">IF(ISNUMBER(L4482),L4482/10,"")</f>
        <v/>
      </c>
      <c r="N4482">
        <v>3217.3400319999996</v>
      </c>
      <c r="O4482" s="2">
        <f t="shared" ref="O4482:O4545" si="421">IF(ISNUMBER(N4482),N4482/10,"")</f>
        <v>321.73400319999996</v>
      </c>
      <c r="P4482" s="2">
        <f>IF(ISNUMBER(O4482),SUMIFS(O$1:$O4482,A$1:$A4482,A4482,C$1:$C4482,C4482,G$1:$G4482,G4482,E$1:$E4482,E4482),"")</f>
        <v>679.7422292</v>
      </c>
      <c r="R4482">
        <v>0</v>
      </c>
      <c r="S4482">
        <v>24.090318388564004</v>
      </c>
      <c r="T4482">
        <v>2.3066926575698505</v>
      </c>
      <c r="U4482">
        <f t="shared" ref="U4482:U4545" si="422">IF(ISNUMBER(R4482),R4482/100,"")</f>
        <v>0</v>
      </c>
      <c r="AC4482" s="2" t="str">
        <f t="shared" ref="AC4482:AC4545" si="423">IF(ISNUMBER(AB4482),AB4482,"")</f>
        <v/>
      </c>
      <c r="AH4482" s="2" t="str">
        <f t="shared" ref="AH4482:AH4545" si="424">IF(AND(ISNUMBER(AB4482),ISNUMBER(O4482)),ROUND(O4482*AB4482,3),"")</f>
        <v/>
      </c>
      <c r="AI4482" s="2" t="str">
        <f>IF(ISNUMBER(AH4482),SUMIFS($AH$1:AH4482,$A$1:A4482,A4482,C$1:$C4482,C4482,$G$1:G4482,G4482,$E$1:E4482,E4482),"")</f>
        <v/>
      </c>
      <c r="AJ4482">
        <f t="shared" ref="AJ4482:AJ4545" si="425">COUNT(K4482:AI4482)</f>
        <v>8</v>
      </c>
    </row>
    <row r="4483" spans="1:36" x14ac:dyDescent="0.25">
      <c r="A4483" s="14" t="s">
        <v>81</v>
      </c>
      <c r="B4483" t="s">
        <v>80</v>
      </c>
      <c r="C4483" t="s">
        <v>79</v>
      </c>
      <c r="D4483" s="13">
        <v>42298</v>
      </c>
      <c r="E4483">
        <v>3</v>
      </c>
      <c r="F4483">
        <v>500</v>
      </c>
      <c r="G4483" s="2" t="s">
        <v>87</v>
      </c>
      <c r="H4483" s="2" t="s">
        <v>11</v>
      </c>
      <c r="I4483">
        <v>8</v>
      </c>
      <c r="J4483" s="2" t="s">
        <v>77</v>
      </c>
      <c r="K4483" s="2">
        <v>450</v>
      </c>
      <c r="L4483" s="2"/>
      <c r="M4483" s="2" t="str">
        <f t="shared" si="420"/>
        <v/>
      </c>
      <c r="N4483">
        <v>3523.1181919999995</v>
      </c>
      <c r="O4483" s="2">
        <f t="shared" si="421"/>
        <v>352.31181919999995</v>
      </c>
      <c r="P4483" s="2">
        <f>IF(ISNUMBER(O4483),SUMIFS(O$1:$O4483,A$1:$A4483,A4483,C$1:$C4483,C4483,G$1:$G4483,G4483,E$1:$E4483,E4483),"")</f>
        <v>743.03204933333336</v>
      </c>
      <c r="R4483">
        <v>0.962713936430318</v>
      </c>
      <c r="S4483">
        <v>0</v>
      </c>
      <c r="T4483">
        <v>2.0629584352078241</v>
      </c>
      <c r="U4483">
        <f t="shared" si="422"/>
        <v>9.6271393643031795E-3</v>
      </c>
      <c r="AC4483" s="2" t="str">
        <f t="shared" si="423"/>
        <v/>
      </c>
      <c r="AH4483" s="2" t="str">
        <f t="shared" si="424"/>
        <v/>
      </c>
      <c r="AI4483" s="2" t="str">
        <f>IF(ISNUMBER(AH4483),SUMIFS($AH$1:AH4483,$A$1:A4483,A4483,C$1:$C4483,C4483,$G$1:G4483,G4483,$E$1:E4483,E4483),"")</f>
        <v/>
      </c>
      <c r="AJ4483">
        <f t="shared" si="425"/>
        <v>8</v>
      </c>
    </row>
    <row r="4484" spans="1:36" x14ac:dyDescent="0.25">
      <c r="A4484" s="14" t="s">
        <v>86</v>
      </c>
      <c r="B4484" t="s">
        <v>80</v>
      </c>
      <c r="C4484" t="s">
        <v>79</v>
      </c>
      <c r="D4484" s="13">
        <v>42305</v>
      </c>
      <c r="E4484">
        <v>1</v>
      </c>
      <c r="F4484">
        <v>0</v>
      </c>
      <c r="G4484" s="2" t="s">
        <v>87</v>
      </c>
      <c r="H4484" s="2" t="s">
        <v>11</v>
      </c>
      <c r="I4484">
        <v>9</v>
      </c>
      <c r="J4484" s="2" t="s">
        <v>88</v>
      </c>
      <c r="K4484" s="2">
        <v>0</v>
      </c>
      <c r="L4484" s="2">
        <v>1563</v>
      </c>
      <c r="M4484" s="2">
        <f t="shared" si="420"/>
        <v>156.30000000000001</v>
      </c>
      <c r="O4484" s="2" t="str">
        <f t="shared" si="421"/>
        <v/>
      </c>
      <c r="P4484" s="2" t="str">
        <f>IF(ISNUMBER(O4484),SUMIFS(O$1:$O4484,A$1:$A4484,A4484,C$1:$C4484,C4484,G$1:$G4484,G4484,E$1:$E4484,E4484),"")</f>
        <v/>
      </c>
      <c r="U4484" t="str">
        <f t="shared" si="422"/>
        <v/>
      </c>
      <c r="AC4484" s="2" t="str">
        <f t="shared" si="423"/>
        <v/>
      </c>
      <c r="AH4484" s="2" t="str">
        <f t="shared" si="424"/>
        <v/>
      </c>
      <c r="AI4484" s="2" t="str">
        <f>IF(ISNUMBER(AH4484),SUMIFS($AH$1:AH4484,$A$1:A4484,A4484,C$1:$C4484,C4484,$G$1:G4484,G4484,$E$1:E4484,E4484),"")</f>
        <v/>
      </c>
      <c r="AJ4484">
        <f t="shared" si="425"/>
        <v>3</v>
      </c>
    </row>
    <row r="4485" spans="1:36" x14ac:dyDescent="0.25">
      <c r="A4485" s="14" t="s">
        <v>85</v>
      </c>
      <c r="B4485" t="s">
        <v>80</v>
      </c>
      <c r="C4485" t="s">
        <v>79</v>
      </c>
      <c r="D4485" s="13">
        <v>42305</v>
      </c>
      <c r="E4485">
        <v>1</v>
      </c>
      <c r="F4485">
        <v>50</v>
      </c>
      <c r="G4485" s="2" t="s">
        <v>87</v>
      </c>
      <c r="H4485" s="2" t="s">
        <v>11</v>
      </c>
      <c r="I4485">
        <v>9</v>
      </c>
      <c r="J4485" s="2" t="s">
        <v>88</v>
      </c>
      <c r="K4485" s="2">
        <v>45</v>
      </c>
      <c r="L4485" s="2">
        <v>1655</v>
      </c>
      <c r="M4485" s="2">
        <f t="shared" si="420"/>
        <v>165.5</v>
      </c>
      <c r="O4485" s="2" t="str">
        <f t="shared" si="421"/>
        <v/>
      </c>
      <c r="P4485" s="2" t="str">
        <f>IF(ISNUMBER(O4485),SUMIFS(O$1:$O4485,A$1:$A4485,A4485,C$1:$C4485,C4485,G$1:$G4485,G4485,E$1:$E4485,E4485),"")</f>
        <v/>
      </c>
      <c r="U4485" t="str">
        <f t="shared" si="422"/>
        <v/>
      </c>
      <c r="AC4485" s="2" t="str">
        <f t="shared" si="423"/>
        <v/>
      </c>
      <c r="AH4485" s="2" t="str">
        <f t="shared" si="424"/>
        <v/>
      </c>
      <c r="AI4485" s="2" t="str">
        <f>IF(ISNUMBER(AH4485),SUMIFS($AH$1:AH4485,$A$1:A4485,A4485,C$1:$C4485,C4485,$G$1:G4485,G4485,$E$1:E4485,E4485),"")</f>
        <v/>
      </c>
      <c r="AJ4485">
        <f t="shared" si="425"/>
        <v>3</v>
      </c>
    </row>
    <row r="4486" spans="1:36" x14ac:dyDescent="0.25">
      <c r="A4486" s="14" t="s">
        <v>84</v>
      </c>
      <c r="B4486" t="s">
        <v>80</v>
      </c>
      <c r="C4486" t="s">
        <v>79</v>
      </c>
      <c r="D4486" s="13">
        <v>42305</v>
      </c>
      <c r="E4486">
        <v>1</v>
      </c>
      <c r="F4486">
        <v>100</v>
      </c>
      <c r="G4486" s="2" t="s">
        <v>87</v>
      </c>
      <c r="H4486" s="2" t="s">
        <v>11</v>
      </c>
      <c r="I4486">
        <v>9</v>
      </c>
      <c r="J4486" s="2" t="s">
        <v>88</v>
      </c>
      <c r="K4486" s="2">
        <v>90</v>
      </c>
      <c r="L4486" s="2">
        <v>1793</v>
      </c>
      <c r="M4486" s="2">
        <f t="shared" si="420"/>
        <v>179.3</v>
      </c>
      <c r="O4486" s="2" t="str">
        <f t="shared" si="421"/>
        <v/>
      </c>
      <c r="P4486" s="2" t="str">
        <f>IF(ISNUMBER(O4486),SUMIFS(O$1:$O4486,A$1:$A4486,A4486,C$1:$C4486,C4486,G$1:$G4486,G4486,E$1:$E4486,E4486),"")</f>
        <v/>
      </c>
      <c r="U4486" t="str">
        <f t="shared" si="422"/>
        <v/>
      </c>
      <c r="AC4486" s="2" t="str">
        <f t="shared" si="423"/>
        <v/>
      </c>
      <c r="AH4486" s="2" t="str">
        <f t="shared" si="424"/>
        <v/>
      </c>
      <c r="AI4486" s="2" t="str">
        <f>IF(ISNUMBER(AH4486),SUMIFS($AH$1:AH4486,$A$1:A4486,A4486,C$1:$C4486,C4486,$G$1:G4486,G4486,$E$1:E4486,E4486),"")</f>
        <v/>
      </c>
      <c r="AJ4486">
        <f t="shared" si="425"/>
        <v>3</v>
      </c>
    </row>
    <row r="4487" spans="1:36" x14ac:dyDescent="0.25">
      <c r="A4487" s="14" t="s">
        <v>83</v>
      </c>
      <c r="B4487" t="s">
        <v>80</v>
      </c>
      <c r="C4487" t="s">
        <v>79</v>
      </c>
      <c r="D4487" s="13">
        <v>42305</v>
      </c>
      <c r="E4487">
        <v>1</v>
      </c>
      <c r="F4487">
        <v>200</v>
      </c>
      <c r="G4487" s="2" t="s">
        <v>87</v>
      </c>
      <c r="H4487" s="2" t="s">
        <v>11</v>
      </c>
      <c r="I4487">
        <v>9</v>
      </c>
      <c r="J4487" s="2" t="s">
        <v>88</v>
      </c>
      <c r="K4487" s="2">
        <v>180</v>
      </c>
      <c r="L4487" s="2">
        <v>1793</v>
      </c>
      <c r="M4487" s="2">
        <f t="shared" si="420"/>
        <v>179.3</v>
      </c>
      <c r="O4487" s="2" t="str">
        <f t="shared" si="421"/>
        <v/>
      </c>
      <c r="P4487" s="2" t="str">
        <f>IF(ISNUMBER(O4487),SUMIFS(O$1:$O4487,A$1:$A4487,A4487,C$1:$C4487,C4487,G$1:$G4487,G4487,E$1:$E4487,E4487),"")</f>
        <v/>
      </c>
      <c r="U4487" t="str">
        <f t="shared" si="422"/>
        <v/>
      </c>
      <c r="AC4487" s="2" t="str">
        <f t="shared" si="423"/>
        <v/>
      </c>
      <c r="AH4487" s="2" t="str">
        <f t="shared" si="424"/>
        <v/>
      </c>
      <c r="AI4487" s="2" t="str">
        <f>IF(ISNUMBER(AH4487),SUMIFS($AH$1:AH4487,$A$1:A4487,A4487,C$1:$C4487,C4487,$G$1:G4487,G4487,$E$1:E4487,E4487),"")</f>
        <v/>
      </c>
      <c r="AJ4487">
        <f t="shared" si="425"/>
        <v>3</v>
      </c>
    </row>
    <row r="4488" spans="1:36" x14ac:dyDescent="0.25">
      <c r="A4488" s="14" t="s">
        <v>82</v>
      </c>
      <c r="B4488" t="s">
        <v>80</v>
      </c>
      <c r="C4488" t="s">
        <v>79</v>
      </c>
      <c r="D4488" s="13">
        <v>42305</v>
      </c>
      <c r="E4488">
        <v>1</v>
      </c>
      <c r="F4488">
        <v>350</v>
      </c>
      <c r="G4488" s="2" t="s">
        <v>87</v>
      </c>
      <c r="H4488" s="2" t="s">
        <v>11</v>
      </c>
      <c r="I4488">
        <v>9</v>
      </c>
      <c r="J4488" s="2" t="s">
        <v>88</v>
      </c>
      <c r="K4488" s="2">
        <v>315</v>
      </c>
      <c r="L4488" s="2">
        <v>1885</v>
      </c>
      <c r="M4488" s="2">
        <f t="shared" si="420"/>
        <v>188.5</v>
      </c>
      <c r="O4488" s="2" t="str">
        <f t="shared" si="421"/>
        <v/>
      </c>
      <c r="P4488" s="2" t="str">
        <f>IF(ISNUMBER(O4488),SUMIFS(O$1:$O4488,A$1:$A4488,A4488,C$1:$C4488,C4488,G$1:$G4488,G4488,E$1:$E4488,E4488),"")</f>
        <v/>
      </c>
      <c r="U4488" t="str">
        <f t="shared" si="422"/>
        <v/>
      </c>
      <c r="AC4488" s="2" t="str">
        <f t="shared" si="423"/>
        <v/>
      </c>
      <c r="AH4488" s="2" t="str">
        <f t="shared" si="424"/>
        <v/>
      </c>
      <c r="AI4488" s="2" t="str">
        <f>IF(ISNUMBER(AH4488),SUMIFS($AH$1:AH4488,$A$1:A4488,A4488,C$1:$C4488,C4488,$G$1:G4488,G4488,$E$1:E4488,E4488),"")</f>
        <v/>
      </c>
      <c r="AJ4488">
        <f t="shared" si="425"/>
        <v>3</v>
      </c>
    </row>
    <row r="4489" spans="1:36" x14ac:dyDescent="0.25">
      <c r="A4489" s="14" t="s">
        <v>81</v>
      </c>
      <c r="B4489" t="s">
        <v>80</v>
      </c>
      <c r="C4489" t="s">
        <v>79</v>
      </c>
      <c r="D4489" s="13">
        <v>42305</v>
      </c>
      <c r="E4489">
        <v>1</v>
      </c>
      <c r="F4489">
        <v>500</v>
      </c>
      <c r="G4489" s="2" t="s">
        <v>87</v>
      </c>
      <c r="H4489" s="2" t="s">
        <v>11</v>
      </c>
      <c r="I4489">
        <v>9</v>
      </c>
      <c r="J4489" s="2" t="s">
        <v>88</v>
      </c>
      <c r="K4489" s="2">
        <v>450</v>
      </c>
      <c r="L4489" s="2">
        <v>1747</v>
      </c>
      <c r="M4489" s="2">
        <f t="shared" si="420"/>
        <v>174.7</v>
      </c>
      <c r="O4489" s="2" t="str">
        <f t="shared" si="421"/>
        <v/>
      </c>
      <c r="P4489" s="2" t="str">
        <f>IF(ISNUMBER(O4489),SUMIFS(O$1:$O4489,A$1:$A4489,A4489,C$1:$C4489,C4489,G$1:$G4489,G4489,E$1:$E4489,E4489),"")</f>
        <v/>
      </c>
      <c r="U4489" t="str">
        <f t="shared" si="422"/>
        <v/>
      </c>
      <c r="AC4489" s="2" t="str">
        <f t="shared" si="423"/>
        <v/>
      </c>
      <c r="AH4489" s="2" t="str">
        <f t="shared" si="424"/>
        <v/>
      </c>
      <c r="AI4489" s="2" t="str">
        <f>IF(ISNUMBER(AH4489),SUMIFS($AH$1:AH4489,$A$1:A4489,A4489,C$1:$C4489,C4489,$G$1:G4489,G4489,$E$1:E4489,E4489),"")</f>
        <v/>
      </c>
      <c r="AJ4489">
        <f t="shared" si="425"/>
        <v>3</v>
      </c>
    </row>
    <row r="4490" spans="1:36" x14ac:dyDescent="0.25">
      <c r="A4490" s="14" t="s">
        <v>86</v>
      </c>
      <c r="B4490" t="s">
        <v>80</v>
      </c>
      <c r="C4490" t="s">
        <v>79</v>
      </c>
      <c r="D4490" s="13">
        <v>42305</v>
      </c>
      <c r="E4490">
        <v>2</v>
      </c>
      <c r="F4490">
        <v>0</v>
      </c>
      <c r="G4490" s="2" t="s">
        <v>87</v>
      </c>
      <c r="H4490" s="2" t="s">
        <v>11</v>
      </c>
      <c r="I4490">
        <v>9</v>
      </c>
      <c r="J4490" s="2" t="s">
        <v>88</v>
      </c>
      <c r="K4490" s="2">
        <v>0</v>
      </c>
      <c r="L4490" s="2">
        <v>1563</v>
      </c>
      <c r="M4490" s="2">
        <f t="shared" si="420"/>
        <v>156.30000000000001</v>
      </c>
      <c r="O4490" s="2" t="str">
        <f t="shared" si="421"/>
        <v/>
      </c>
      <c r="P4490" s="2" t="str">
        <f>IF(ISNUMBER(O4490),SUMIFS(O$1:$O4490,A$1:$A4490,A4490,C$1:$C4490,C4490,G$1:$G4490,G4490,E$1:$E4490,E4490),"")</f>
        <v/>
      </c>
      <c r="U4490" t="str">
        <f t="shared" si="422"/>
        <v/>
      </c>
      <c r="AC4490" s="2" t="str">
        <f t="shared" si="423"/>
        <v/>
      </c>
      <c r="AH4490" s="2" t="str">
        <f t="shared" si="424"/>
        <v/>
      </c>
      <c r="AI4490" s="2" t="str">
        <f>IF(ISNUMBER(AH4490),SUMIFS($AH$1:AH4490,$A$1:A4490,A4490,C$1:$C4490,C4490,$G$1:G4490,G4490,$E$1:E4490,E4490),"")</f>
        <v/>
      </c>
      <c r="AJ4490">
        <f t="shared" si="425"/>
        <v>3</v>
      </c>
    </row>
    <row r="4491" spans="1:36" x14ac:dyDescent="0.25">
      <c r="A4491" s="14" t="s">
        <v>85</v>
      </c>
      <c r="B4491" t="s">
        <v>80</v>
      </c>
      <c r="C4491" t="s">
        <v>79</v>
      </c>
      <c r="D4491" s="13">
        <v>42305</v>
      </c>
      <c r="E4491">
        <v>2</v>
      </c>
      <c r="F4491">
        <v>50</v>
      </c>
      <c r="G4491" s="2" t="s">
        <v>87</v>
      </c>
      <c r="H4491" s="2" t="s">
        <v>11</v>
      </c>
      <c r="I4491">
        <v>9</v>
      </c>
      <c r="J4491" s="2" t="s">
        <v>88</v>
      </c>
      <c r="K4491" s="2">
        <v>45</v>
      </c>
      <c r="L4491" s="2">
        <v>1793</v>
      </c>
      <c r="M4491" s="2">
        <f t="shared" si="420"/>
        <v>179.3</v>
      </c>
      <c r="O4491" s="2" t="str">
        <f t="shared" si="421"/>
        <v/>
      </c>
      <c r="P4491" s="2" t="str">
        <f>IF(ISNUMBER(O4491),SUMIFS(O$1:$O4491,A$1:$A4491,A4491,C$1:$C4491,C4491,G$1:$G4491,G4491,E$1:$E4491,E4491),"")</f>
        <v/>
      </c>
      <c r="U4491" t="str">
        <f t="shared" si="422"/>
        <v/>
      </c>
      <c r="AC4491" s="2" t="str">
        <f t="shared" si="423"/>
        <v/>
      </c>
      <c r="AH4491" s="2" t="str">
        <f t="shared" si="424"/>
        <v/>
      </c>
      <c r="AI4491" s="2" t="str">
        <f>IF(ISNUMBER(AH4491),SUMIFS($AH$1:AH4491,$A$1:A4491,A4491,C$1:$C4491,C4491,$G$1:G4491,G4491,$E$1:E4491,E4491),"")</f>
        <v/>
      </c>
      <c r="AJ4491">
        <f t="shared" si="425"/>
        <v>3</v>
      </c>
    </row>
    <row r="4492" spans="1:36" x14ac:dyDescent="0.25">
      <c r="A4492" s="14" t="s">
        <v>84</v>
      </c>
      <c r="B4492" t="s">
        <v>80</v>
      </c>
      <c r="C4492" t="s">
        <v>79</v>
      </c>
      <c r="D4492" s="13">
        <v>42305</v>
      </c>
      <c r="E4492">
        <v>2</v>
      </c>
      <c r="F4492">
        <v>100</v>
      </c>
      <c r="G4492" s="2" t="s">
        <v>87</v>
      </c>
      <c r="H4492" s="2" t="s">
        <v>11</v>
      </c>
      <c r="I4492">
        <v>9</v>
      </c>
      <c r="J4492" s="2" t="s">
        <v>88</v>
      </c>
      <c r="K4492" s="2">
        <v>90</v>
      </c>
      <c r="L4492" s="2">
        <v>1862</v>
      </c>
      <c r="M4492" s="2">
        <f t="shared" si="420"/>
        <v>186.2</v>
      </c>
      <c r="O4492" s="2" t="str">
        <f t="shared" si="421"/>
        <v/>
      </c>
      <c r="P4492" s="2" t="str">
        <f>IF(ISNUMBER(O4492),SUMIFS(O$1:$O4492,A$1:$A4492,A4492,C$1:$C4492,C4492,G$1:$G4492,G4492,E$1:$E4492,E4492),"")</f>
        <v/>
      </c>
      <c r="U4492" t="str">
        <f t="shared" si="422"/>
        <v/>
      </c>
      <c r="AC4492" s="2" t="str">
        <f t="shared" si="423"/>
        <v/>
      </c>
      <c r="AH4492" s="2" t="str">
        <f t="shared" si="424"/>
        <v/>
      </c>
      <c r="AI4492" s="2" t="str">
        <f>IF(ISNUMBER(AH4492),SUMIFS($AH$1:AH4492,$A$1:A4492,A4492,C$1:$C4492,C4492,$G$1:G4492,G4492,$E$1:E4492,E4492),"")</f>
        <v/>
      </c>
      <c r="AJ4492">
        <f t="shared" si="425"/>
        <v>3</v>
      </c>
    </row>
    <row r="4493" spans="1:36" x14ac:dyDescent="0.25">
      <c r="A4493" s="14" t="s">
        <v>83</v>
      </c>
      <c r="B4493" t="s">
        <v>80</v>
      </c>
      <c r="C4493" t="s">
        <v>79</v>
      </c>
      <c r="D4493" s="13">
        <v>42305</v>
      </c>
      <c r="E4493">
        <v>2</v>
      </c>
      <c r="F4493">
        <v>200</v>
      </c>
      <c r="G4493" s="2" t="s">
        <v>87</v>
      </c>
      <c r="H4493" s="2" t="s">
        <v>11</v>
      </c>
      <c r="I4493">
        <v>9</v>
      </c>
      <c r="J4493" s="2" t="s">
        <v>88</v>
      </c>
      <c r="K4493" s="2">
        <v>180</v>
      </c>
      <c r="L4493" s="2">
        <v>1931</v>
      </c>
      <c r="M4493" s="2">
        <f t="shared" si="420"/>
        <v>193.1</v>
      </c>
      <c r="O4493" s="2" t="str">
        <f t="shared" si="421"/>
        <v/>
      </c>
      <c r="P4493" s="2" t="str">
        <f>IF(ISNUMBER(O4493),SUMIFS(O$1:$O4493,A$1:$A4493,A4493,C$1:$C4493,C4493,G$1:$G4493,G4493,E$1:$E4493,E4493),"")</f>
        <v/>
      </c>
      <c r="U4493" t="str">
        <f t="shared" si="422"/>
        <v/>
      </c>
      <c r="AC4493" s="2" t="str">
        <f t="shared" si="423"/>
        <v/>
      </c>
      <c r="AH4493" s="2" t="str">
        <f t="shared" si="424"/>
        <v/>
      </c>
      <c r="AI4493" s="2" t="str">
        <f>IF(ISNUMBER(AH4493),SUMIFS($AH$1:AH4493,$A$1:A4493,A4493,C$1:$C4493,C4493,$G$1:G4493,G4493,$E$1:E4493,E4493),"")</f>
        <v/>
      </c>
      <c r="AJ4493">
        <f t="shared" si="425"/>
        <v>3</v>
      </c>
    </row>
    <row r="4494" spans="1:36" x14ac:dyDescent="0.25">
      <c r="A4494" s="14" t="s">
        <v>82</v>
      </c>
      <c r="B4494" t="s">
        <v>80</v>
      </c>
      <c r="C4494" t="s">
        <v>79</v>
      </c>
      <c r="D4494" s="13">
        <v>42305</v>
      </c>
      <c r="E4494">
        <v>2</v>
      </c>
      <c r="F4494">
        <v>350</v>
      </c>
      <c r="G4494" s="2" t="s">
        <v>87</v>
      </c>
      <c r="H4494" s="2" t="s">
        <v>11</v>
      </c>
      <c r="I4494">
        <v>9</v>
      </c>
      <c r="J4494" s="2" t="s">
        <v>88</v>
      </c>
      <c r="K4494" s="2">
        <v>315</v>
      </c>
      <c r="L4494" s="2">
        <v>1793</v>
      </c>
      <c r="M4494" s="2">
        <f t="shared" si="420"/>
        <v>179.3</v>
      </c>
      <c r="O4494" s="2" t="str">
        <f t="shared" si="421"/>
        <v/>
      </c>
      <c r="P4494" s="2" t="str">
        <f>IF(ISNUMBER(O4494),SUMIFS(O$1:$O4494,A$1:$A4494,A4494,C$1:$C4494,C4494,G$1:$G4494,G4494,E$1:$E4494,E4494),"")</f>
        <v/>
      </c>
      <c r="U4494" t="str">
        <f t="shared" si="422"/>
        <v/>
      </c>
      <c r="AC4494" s="2" t="str">
        <f t="shared" si="423"/>
        <v/>
      </c>
      <c r="AH4494" s="2" t="str">
        <f t="shared" si="424"/>
        <v/>
      </c>
      <c r="AI4494" s="2" t="str">
        <f>IF(ISNUMBER(AH4494),SUMIFS($AH$1:AH4494,$A$1:A4494,A4494,C$1:$C4494,C4494,$G$1:G4494,G4494,$E$1:E4494,E4494),"")</f>
        <v/>
      </c>
      <c r="AJ4494">
        <f t="shared" si="425"/>
        <v>3</v>
      </c>
    </row>
    <row r="4495" spans="1:36" x14ac:dyDescent="0.25">
      <c r="A4495" s="14" t="s">
        <v>81</v>
      </c>
      <c r="B4495" t="s">
        <v>80</v>
      </c>
      <c r="C4495" t="s">
        <v>79</v>
      </c>
      <c r="D4495" s="13">
        <v>42305</v>
      </c>
      <c r="E4495">
        <v>2</v>
      </c>
      <c r="F4495">
        <v>500</v>
      </c>
      <c r="G4495" s="2" t="s">
        <v>87</v>
      </c>
      <c r="H4495" s="2" t="s">
        <v>11</v>
      </c>
      <c r="I4495">
        <v>9</v>
      </c>
      <c r="J4495" s="2" t="s">
        <v>88</v>
      </c>
      <c r="K4495" s="2">
        <v>450</v>
      </c>
      <c r="L4495" s="2">
        <v>1839</v>
      </c>
      <c r="M4495" s="2">
        <f t="shared" si="420"/>
        <v>183.9</v>
      </c>
      <c r="O4495" s="2" t="str">
        <f t="shared" si="421"/>
        <v/>
      </c>
      <c r="P4495" s="2" t="str">
        <f>IF(ISNUMBER(O4495),SUMIFS(O$1:$O4495,A$1:$A4495,A4495,C$1:$C4495,C4495,G$1:$G4495,G4495,E$1:$E4495,E4495),"")</f>
        <v/>
      </c>
      <c r="U4495" t="str">
        <f t="shared" si="422"/>
        <v/>
      </c>
      <c r="AC4495" s="2" t="str">
        <f t="shared" si="423"/>
        <v/>
      </c>
      <c r="AH4495" s="2" t="str">
        <f t="shared" si="424"/>
        <v/>
      </c>
      <c r="AI4495" s="2" t="str">
        <f>IF(ISNUMBER(AH4495),SUMIFS($AH$1:AH4495,$A$1:A4495,A4495,C$1:$C4495,C4495,$G$1:G4495,G4495,$E$1:E4495,E4495),"")</f>
        <v/>
      </c>
      <c r="AJ4495">
        <f t="shared" si="425"/>
        <v>3</v>
      </c>
    </row>
    <row r="4496" spans="1:36" x14ac:dyDescent="0.25">
      <c r="A4496" s="14" t="s">
        <v>86</v>
      </c>
      <c r="B4496" t="s">
        <v>80</v>
      </c>
      <c r="C4496" t="s">
        <v>79</v>
      </c>
      <c r="D4496" s="13">
        <v>42305</v>
      </c>
      <c r="E4496">
        <v>3</v>
      </c>
      <c r="F4496">
        <v>0</v>
      </c>
      <c r="G4496" s="2" t="s">
        <v>87</v>
      </c>
      <c r="H4496" s="2" t="s">
        <v>11</v>
      </c>
      <c r="I4496">
        <v>9</v>
      </c>
      <c r="J4496" s="2" t="s">
        <v>88</v>
      </c>
      <c r="K4496" s="2">
        <v>0</v>
      </c>
      <c r="L4496" s="2">
        <v>1770</v>
      </c>
      <c r="M4496" s="2">
        <f t="shared" si="420"/>
        <v>177</v>
      </c>
      <c r="O4496" s="2" t="str">
        <f t="shared" si="421"/>
        <v/>
      </c>
      <c r="P4496" s="2" t="str">
        <f>IF(ISNUMBER(O4496),SUMIFS(O$1:$O4496,A$1:$A4496,A4496,C$1:$C4496,C4496,G$1:$G4496,G4496,E$1:$E4496,E4496),"")</f>
        <v/>
      </c>
      <c r="U4496" t="str">
        <f t="shared" si="422"/>
        <v/>
      </c>
      <c r="AC4496" s="2" t="str">
        <f t="shared" si="423"/>
        <v/>
      </c>
      <c r="AH4496" s="2" t="str">
        <f t="shared" si="424"/>
        <v/>
      </c>
      <c r="AI4496" s="2" t="str">
        <f>IF(ISNUMBER(AH4496),SUMIFS($AH$1:AH4496,$A$1:A4496,A4496,C$1:$C4496,C4496,$G$1:G4496,G4496,$E$1:E4496,E4496),"")</f>
        <v/>
      </c>
      <c r="AJ4496">
        <f t="shared" si="425"/>
        <v>3</v>
      </c>
    </row>
    <row r="4497" spans="1:36" x14ac:dyDescent="0.25">
      <c r="A4497" s="14" t="s">
        <v>85</v>
      </c>
      <c r="B4497" t="s">
        <v>80</v>
      </c>
      <c r="C4497" t="s">
        <v>79</v>
      </c>
      <c r="D4497" s="13">
        <v>42305</v>
      </c>
      <c r="E4497">
        <v>3</v>
      </c>
      <c r="F4497">
        <v>50</v>
      </c>
      <c r="G4497" s="2" t="s">
        <v>87</v>
      </c>
      <c r="H4497" s="2" t="s">
        <v>11</v>
      </c>
      <c r="I4497">
        <v>9</v>
      </c>
      <c r="J4497" s="2" t="s">
        <v>88</v>
      </c>
      <c r="K4497" s="2">
        <v>45</v>
      </c>
      <c r="L4497" s="2">
        <v>1885</v>
      </c>
      <c r="M4497" s="2">
        <f t="shared" si="420"/>
        <v>188.5</v>
      </c>
      <c r="O4497" s="2" t="str">
        <f t="shared" si="421"/>
        <v/>
      </c>
      <c r="P4497" s="2" t="str">
        <f>IF(ISNUMBER(O4497),SUMIFS(O$1:$O4497,A$1:$A4497,A4497,C$1:$C4497,C4497,G$1:$G4497,G4497,E$1:$E4497,E4497),"")</f>
        <v/>
      </c>
      <c r="U4497" t="str">
        <f t="shared" si="422"/>
        <v/>
      </c>
      <c r="AC4497" s="2" t="str">
        <f t="shared" si="423"/>
        <v/>
      </c>
      <c r="AH4497" s="2" t="str">
        <f t="shared" si="424"/>
        <v/>
      </c>
      <c r="AI4497" s="2" t="str">
        <f>IF(ISNUMBER(AH4497),SUMIFS($AH$1:AH4497,$A$1:A4497,A4497,C$1:$C4497,C4497,$G$1:G4497,G4497,$E$1:E4497,E4497),"")</f>
        <v/>
      </c>
      <c r="AJ4497">
        <f t="shared" si="425"/>
        <v>3</v>
      </c>
    </row>
    <row r="4498" spans="1:36" x14ac:dyDescent="0.25">
      <c r="A4498" s="14" t="s">
        <v>84</v>
      </c>
      <c r="B4498" t="s">
        <v>80</v>
      </c>
      <c r="C4498" t="s">
        <v>79</v>
      </c>
      <c r="D4498" s="13">
        <v>42305</v>
      </c>
      <c r="E4498">
        <v>3</v>
      </c>
      <c r="F4498">
        <v>100</v>
      </c>
      <c r="G4498" s="2" t="s">
        <v>87</v>
      </c>
      <c r="H4498" s="2" t="s">
        <v>11</v>
      </c>
      <c r="I4498">
        <v>9</v>
      </c>
      <c r="J4498" s="2" t="s">
        <v>88</v>
      </c>
      <c r="K4498" s="2">
        <v>90</v>
      </c>
      <c r="L4498" s="2">
        <v>2000</v>
      </c>
      <c r="M4498" s="2">
        <f t="shared" si="420"/>
        <v>200</v>
      </c>
      <c r="O4498" s="2" t="str">
        <f t="shared" si="421"/>
        <v/>
      </c>
      <c r="P4498" s="2" t="str">
        <f>IF(ISNUMBER(O4498),SUMIFS(O$1:$O4498,A$1:$A4498,A4498,C$1:$C4498,C4498,G$1:$G4498,G4498,E$1:$E4498,E4498),"")</f>
        <v/>
      </c>
      <c r="U4498" t="str">
        <f t="shared" si="422"/>
        <v/>
      </c>
      <c r="AC4498" s="2" t="str">
        <f t="shared" si="423"/>
        <v/>
      </c>
      <c r="AH4498" s="2" t="str">
        <f t="shared" si="424"/>
        <v/>
      </c>
      <c r="AI4498" s="2" t="str">
        <f>IF(ISNUMBER(AH4498),SUMIFS($AH$1:AH4498,$A$1:A4498,A4498,C$1:$C4498,C4498,$G$1:G4498,G4498,$E$1:E4498,E4498),"")</f>
        <v/>
      </c>
      <c r="AJ4498">
        <f t="shared" si="425"/>
        <v>3</v>
      </c>
    </row>
    <row r="4499" spans="1:36" x14ac:dyDescent="0.25">
      <c r="A4499" s="14" t="s">
        <v>83</v>
      </c>
      <c r="B4499" t="s">
        <v>80</v>
      </c>
      <c r="C4499" t="s">
        <v>79</v>
      </c>
      <c r="D4499" s="13">
        <v>42305</v>
      </c>
      <c r="E4499">
        <v>3</v>
      </c>
      <c r="F4499">
        <v>200</v>
      </c>
      <c r="G4499" s="2" t="s">
        <v>87</v>
      </c>
      <c r="H4499" s="2" t="s">
        <v>11</v>
      </c>
      <c r="I4499">
        <v>9</v>
      </c>
      <c r="J4499" s="2" t="s">
        <v>88</v>
      </c>
      <c r="K4499" s="2">
        <v>180</v>
      </c>
      <c r="L4499" s="2">
        <v>2023</v>
      </c>
      <c r="M4499" s="2">
        <f t="shared" si="420"/>
        <v>202.3</v>
      </c>
      <c r="O4499" s="2" t="str">
        <f t="shared" si="421"/>
        <v/>
      </c>
      <c r="P4499" s="2" t="str">
        <f>IF(ISNUMBER(O4499),SUMIFS(O$1:$O4499,A$1:$A4499,A4499,C$1:$C4499,C4499,G$1:$G4499,G4499,E$1:$E4499,E4499),"")</f>
        <v/>
      </c>
      <c r="U4499" t="str">
        <f t="shared" si="422"/>
        <v/>
      </c>
      <c r="AC4499" s="2" t="str">
        <f t="shared" si="423"/>
        <v/>
      </c>
      <c r="AH4499" s="2" t="str">
        <f t="shared" si="424"/>
        <v/>
      </c>
      <c r="AI4499" s="2" t="str">
        <f>IF(ISNUMBER(AH4499),SUMIFS($AH$1:AH4499,$A$1:A4499,A4499,C$1:$C4499,C4499,$G$1:G4499,G4499,$E$1:E4499,E4499),"")</f>
        <v/>
      </c>
      <c r="AJ4499">
        <f t="shared" si="425"/>
        <v>3</v>
      </c>
    </row>
    <row r="4500" spans="1:36" x14ac:dyDescent="0.25">
      <c r="A4500" s="14" t="s">
        <v>82</v>
      </c>
      <c r="B4500" t="s">
        <v>80</v>
      </c>
      <c r="C4500" t="s">
        <v>79</v>
      </c>
      <c r="D4500" s="13">
        <v>42305</v>
      </c>
      <c r="E4500">
        <v>3</v>
      </c>
      <c r="F4500">
        <v>350</v>
      </c>
      <c r="G4500" s="2" t="s">
        <v>87</v>
      </c>
      <c r="H4500" s="2" t="s">
        <v>11</v>
      </c>
      <c r="I4500">
        <v>9</v>
      </c>
      <c r="J4500" s="2" t="s">
        <v>88</v>
      </c>
      <c r="K4500" s="2">
        <v>315</v>
      </c>
      <c r="L4500" s="2">
        <v>2023</v>
      </c>
      <c r="M4500" s="2">
        <f t="shared" si="420"/>
        <v>202.3</v>
      </c>
      <c r="O4500" s="2" t="str">
        <f t="shared" si="421"/>
        <v/>
      </c>
      <c r="P4500" s="2" t="str">
        <f>IF(ISNUMBER(O4500),SUMIFS(O$1:$O4500,A$1:$A4500,A4500,C$1:$C4500,C4500,G$1:$G4500,G4500,E$1:$E4500,E4500),"")</f>
        <v/>
      </c>
      <c r="U4500" t="str">
        <f t="shared" si="422"/>
        <v/>
      </c>
      <c r="AC4500" s="2" t="str">
        <f t="shared" si="423"/>
        <v/>
      </c>
      <c r="AH4500" s="2" t="str">
        <f t="shared" si="424"/>
        <v/>
      </c>
      <c r="AI4500" s="2" t="str">
        <f>IF(ISNUMBER(AH4500),SUMIFS($AH$1:AH4500,$A$1:A4500,A4500,C$1:$C4500,C4500,$G$1:G4500,G4500,$E$1:E4500,E4500),"")</f>
        <v/>
      </c>
      <c r="AJ4500">
        <f t="shared" si="425"/>
        <v>3</v>
      </c>
    </row>
    <row r="4501" spans="1:36" x14ac:dyDescent="0.25">
      <c r="A4501" s="14" t="s">
        <v>81</v>
      </c>
      <c r="B4501" t="s">
        <v>80</v>
      </c>
      <c r="C4501" t="s">
        <v>79</v>
      </c>
      <c r="D4501" s="13">
        <v>42305</v>
      </c>
      <c r="E4501">
        <v>3</v>
      </c>
      <c r="F4501">
        <v>500</v>
      </c>
      <c r="G4501" s="2" t="s">
        <v>87</v>
      </c>
      <c r="H4501" s="2" t="s">
        <v>11</v>
      </c>
      <c r="I4501">
        <v>9</v>
      </c>
      <c r="J4501" s="2" t="s">
        <v>88</v>
      </c>
      <c r="K4501" s="2">
        <v>450</v>
      </c>
      <c r="L4501" s="2">
        <v>1954</v>
      </c>
      <c r="M4501" s="2">
        <f t="shared" si="420"/>
        <v>195.4</v>
      </c>
      <c r="O4501" s="2" t="str">
        <f t="shared" si="421"/>
        <v/>
      </c>
      <c r="P4501" s="2" t="str">
        <f>IF(ISNUMBER(O4501),SUMIFS(O$1:$O4501,A$1:$A4501,A4501,C$1:$C4501,C4501,G$1:$G4501,G4501,E$1:$E4501,E4501),"")</f>
        <v/>
      </c>
      <c r="U4501" t="str">
        <f t="shared" si="422"/>
        <v/>
      </c>
      <c r="AC4501" s="2" t="str">
        <f t="shared" si="423"/>
        <v/>
      </c>
      <c r="AH4501" s="2" t="str">
        <f t="shared" si="424"/>
        <v/>
      </c>
      <c r="AI4501" s="2" t="str">
        <f>IF(ISNUMBER(AH4501),SUMIFS($AH$1:AH4501,$A$1:A4501,A4501,C$1:$C4501,C4501,$G$1:G4501,G4501,$E$1:E4501,E4501),"")</f>
        <v/>
      </c>
      <c r="AJ4501">
        <f t="shared" si="425"/>
        <v>3</v>
      </c>
    </row>
    <row r="4502" spans="1:36" x14ac:dyDescent="0.25">
      <c r="A4502" s="14" t="s">
        <v>86</v>
      </c>
      <c r="B4502" t="s">
        <v>80</v>
      </c>
      <c r="C4502" t="s">
        <v>79</v>
      </c>
      <c r="D4502" s="13">
        <v>42312</v>
      </c>
      <c r="E4502">
        <v>1</v>
      </c>
      <c r="F4502">
        <v>0</v>
      </c>
      <c r="G4502" s="2" t="s">
        <v>87</v>
      </c>
      <c r="H4502" s="2" t="s">
        <v>11</v>
      </c>
      <c r="I4502">
        <v>9</v>
      </c>
      <c r="J4502" s="2" t="s">
        <v>88</v>
      </c>
      <c r="K4502" s="2">
        <v>0</v>
      </c>
      <c r="L4502" s="2">
        <v>1960</v>
      </c>
      <c r="M4502" s="2">
        <f t="shared" si="420"/>
        <v>196</v>
      </c>
      <c r="O4502" s="2" t="str">
        <f t="shared" si="421"/>
        <v/>
      </c>
      <c r="P4502" s="2" t="str">
        <f>IF(ISNUMBER(O4502),SUMIFS(O$1:$O4502,A$1:$A4502,A4502,C$1:$C4502,C4502,G$1:$G4502,G4502,E$1:$E4502,E4502),"")</f>
        <v/>
      </c>
      <c r="U4502" t="str">
        <f t="shared" si="422"/>
        <v/>
      </c>
      <c r="AC4502" s="2" t="str">
        <f t="shared" si="423"/>
        <v/>
      </c>
      <c r="AH4502" s="2" t="str">
        <f t="shared" si="424"/>
        <v/>
      </c>
      <c r="AI4502" s="2" t="str">
        <f>IF(ISNUMBER(AH4502),SUMIFS($AH$1:AH4502,$A$1:A4502,A4502,C$1:$C4502,C4502,$G$1:G4502,G4502,$E$1:E4502,E4502),"")</f>
        <v/>
      </c>
      <c r="AJ4502">
        <f t="shared" si="425"/>
        <v>3</v>
      </c>
    </row>
    <row r="4503" spans="1:36" x14ac:dyDescent="0.25">
      <c r="A4503" s="14" t="s">
        <v>85</v>
      </c>
      <c r="B4503" t="s">
        <v>80</v>
      </c>
      <c r="C4503" t="s">
        <v>79</v>
      </c>
      <c r="D4503" s="13">
        <v>42312</v>
      </c>
      <c r="E4503">
        <v>1</v>
      </c>
      <c r="F4503">
        <v>50</v>
      </c>
      <c r="G4503" s="2" t="s">
        <v>87</v>
      </c>
      <c r="H4503" s="2" t="s">
        <v>11</v>
      </c>
      <c r="I4503">
        <v>9</v>
      </c>
      <c r="J4503" s="2" t="s">
        <v>88</v>
      </c>
      <c r="K4503" s="2">
        <v>45</v>
      </c>
      <c r="L4503" s="2">
        <v>2056</v>
      </c>
      <c r="M4503" s="2">
        <f t="shared" si="420"/>
        <v>205.6</v>
      </c>
      <c r="O4503" s="2" t="str">
        <f t="shared" si="421"/>
        <v/>
      </c>
      <c r="P4503" s="2" t="str">
        <f>IF(ISNUMBER(O4503),SUMIFS(O$1:$O4503,A$1:$A4503,A4503,C$1:$C4503,C4503,G$1:$G4503,G4503,E$1:$E4503,E4503),"")</f>
        <v/>
      </c>
      <c r="U4503" t="str">
        <f t="shared" si="422"/>
        <v/>
      </c>
      <c r="AC4503" s="2" t="str">
        <f t="shared" si="423"/>
        <v/>
      </c>
      <c r="AH4503" s="2" t="str">
        <f t="shared" si="424"/>
        <v/>
      </c>
      <c r="AI4503" s="2" t="str">
        <f>IF(ISNUMBER(AH4503),SUMIFS($AH$1:AH4503,$A$1:A4503,A4503,C$1:$C4503,C4503,$G$1:G4503,G4503,$E$1:E4503,E4503),"")</f>
        <v/>
      </c>
      <c r="AJ4503">
        <f t="shared" si="425"/>
        <v>3</v>
      </c>
    </row>
    <row r="4504" spans="1:36" x14ac:dyDescent="0.25">
      <c r="A4504" s="14" t="s">
        <v>84</v>
      </c>
      <c r="B4504" t="s">
        <v>80</v>
      </c>
      <c r="C4504" t="s">
        <v>79</v>
      </c>
      <c r="D4504" s="13">
        <v>42312</v>
      </c>
      <c r="E4504">
        <v>1</v>
      </c>
      <c r="F4504">
        <v>100</v>
      </c>
      <c r="G4504" s="2" t="s">
        <v>87</v>
      </c>
      <c r="H4504" s="2" t="s">
        <v>11</v>
      </c>
      <c r="I4504">
        <v>9</v>
      </c>
      <c r="J4504" s="2" t="s">
        <v>88</v>
      </c>
      <c r="K4504" s="2">
        <v>90</v>
      </c>
      <c r="L4504" s="2">
        <v>2248</v>
      </c>
      <c r="M4504" s="2">
        <f t="shared" si="420"/>
        <v>224.8</v>
      </c>
      <c r="O4504" s="2" t="str">
        <f t="shared" si="421"/>
        <v/>
      </c>
      <c r="P4504" s="2" t="str">
        <f>IF(ISNUMBER(O4504),SUMIFS(O$1:$O4504,A$1:$A4504,A4504,C$1:$C4504,C4504,G$1:$G4504,G4504,E$1:$E4504,E4504),"")</f>
        <v/>
      </c>
      <c r="U4504" t="str">
        <f t="shared" si="422"/>
        <v/>
      </c>
      <c r="AC4504" s="2" t="str">
        <f t="shared" si="423"/>
        <v/>
      </c>
      <c r="AH4504" s="2" t="str">
        <f t="shared" si="424"/>
        <v/>
      </c>
      <c r="AI4504" s="2" t="str">
        <f>IF(ISNUMBER(AH4504),SUMIFS($AH$1:AH4504,$A$1:A4504,A4504,C$1:$C4504,C4504,$G$1:G4504,G4504,$E$1:E4504,E4504),"")</f>
        <v/>
      </c>
      <c r="AJ4504">
        <f t="shared" si="425"/>
        <v>3</v>
      </c>
    </row>
    <row r="4505" spans="1:36" x14ac:dyDescent="0.25">
      <c r="A4505" s="14" t="s">
        <v>83</v>
      </c>
      <c r="B4505" t="s">
        <v>80</v>
      </c>
      <c r="C4505" t="s">
        <v>79</v>
      </c>
      <c r="D4505" s="13">
        <v>42312</v>
      </c>
      <c r="E4505">
        <v>1</v>
      </c>
      <c r="F4505">
        <v>200</v>
      </c>
      <c r="G4505" s="2" t="s">
        <v>87</v>
      </c>
      <c r="H4505" s="2" t="s">
        <v>11</v>
      </c>
      <c r="I4505">
        <v>9</v>
      </c>
      <c r="J4505" s="2" t="s">
        <v>88</v>
      </c>
      <c r="K4505" s="2">
        <v>180</v>
      </c>
      <c r="L4505" s="2">
        <v>2464</v>
      </c>
      <c r="M4505" s="2">
        <f t="shared" si="420"/>
        <v>246.4</v>
      </c>
      <c r="O4505" s="2" t="str">
        <f t="shared" si="421"/>
        <v/>
      </c>
      <c r="P4505" s="2" t="str">
        <f>IF(ISNUMBER(O4505),SUMIFS(O$1:$O4505,A$1:$A4505,A4505,C$1:$C4505,C4505,G$1:$G4505,G4505,E$1:$E4505,E4505),"")</f>
        <v/>
      </c>
      <c r="U4505" t="str">
        <f t="shared" si="422"/>
        <v/>
      </c>
      <c r="AC4505" s="2" t="str">
        <f t="shared" si="423"/>
        <v/>
      </c>
      <c r="AH4505" s="2" t="str">
        <f t="shared" si="424"/>
        <v/>
      </c>
      <c r="AI4505" s="2" t="str">
        <f>IF(ISNUMBER(AH4505),SUMIFS($AH$1:AH4505,$A$1:A4505,A4505,C$1:$C4505,C4505,$G$1:G4505,G4505,$E$1:E4505,E4505),"")</f>
        <v/>
      </c>
      <c r="AJ4505">
        <f t="shared" si="425"/>
        <v>3</v>
      </c>
    </row>
    <row r="4506" spans="1:36" x14ac:dyDescent="0.25">
      <c r="A4506" s="14" t="s">
        <v>82</v>
      </c>
      <c r="B4506" t="s">
        <v>80</v>
      </c>
      <c r="C4506" t="s">
        <v>79</v>
      </c>
      <c r="D4506" s="13">
        <v>42312</v>
      </c>
      <c r="E4506">
        <v>1</v>
      </c>
      <c r="F4506">
        <v>350</v>
      </c>
      <c r="G4506" s="2" t="s">
        <v>87</v>
      </c>
      <c r="H4506" s="2" t="s">
        <v>11</v>
      </c>
      <c r="I4506">
        <v>9</v>
      </c>
      <c r="J4506" s="2" t="s">
        <v>88</v>
      </c>
      <c r="K4506" s="2">
        <v>315</v>
      </c>
      <c r="L4506" s="2">
        <v>2368</v>
      </c>
      <c r="M4506" s="2">
        <f t="shared" si="420"/>
        <v>236.8</v>
      </c>
      <c r="O4506" s="2" t="str">
        <f t="shared" si="421"/>
        <v/>
      </c>
      <c r="P4506" s="2" t="str">
        <f>IF(ISNUMBER(O4506),SUMIFS(O$1:$O4506,A$1:$A4506,A4506,C$1:$C4506,C4506,G$1:$G4506,G4506,E$1:$E4506,E4506),"")</f>
        <v/>
      </c>
      <c r="U4506" t="str">
        <f t="shared" si="422"/>
        <v/>
      </c>
      <c r="AC4506" s="2" t="str">
        <f t="shared" si="423"/>
        <v/>
      </c>
      <c r="AH4506" s="2" t="str">
        <f t="shared" si="424"/>
        <v/>
      </c>
      <c r="AI4506" s="2" t="str">
        <f>IF(ISNUMBER(AH4506),SUMIFS($AH$1:AH4506,$A$1:A4506,A4506,C$1:$C4506,C4506,$G$1:G4506,G4506,$E$1:E4506,E4506),"")</f>
        <v/>
      </c>
      <c r="AJ4506">
        <f t="shared" si="425"/>
        <v>3</v>
      </c>
    </row>
    <row r="4507" spans="1:36" x14ac:dyDescent="0.25">
      <c r="A4507" s="14" t="s">
        <v>81</v>
      </c>
      <c r="B4507" t="s">
        <v>80</v>
      </c>
      <c r="C4507" t="s">
        <v>79</v>
      </c>
      <c r="D4507" s="13">
        <v>42312</v>
      </c>
      <c r="E4507">
        <v>1</v>
      </c>
      <c r="F4507">
        <v>500</v>
      </c>
      <c r="G4507" s="2" t="s">
        <v>87</v>
      </c>
      <c r="H4507" s="2" t="s">
        <v>11</v>
      </c>
      <c r="I4507">
        <v>9</v>
      </c>
      <c r="J4507" s="2" t="s">
        <v>88</v>
      </c>
      <c r="K4507" s="2">
        <v>450</v>
      </c>
      <c r="L4507" s="2">
        <v>2152</v>
      </c>
      <c r="M4507" s="2">
        <f t="shared" si="420"/>
        <v>215.2</v>
      </c>
      <c r="O4507" s="2" t="str">
        <f t="shared" si="421"/>
        <v/>
      </c>
      <c r="P4507" s="2" t="str">
        <f>IF(ISNUMBER(O4507),SUMIFS(O$1:$O4507,A$1:$A4507,A4507,C$1:$C4507,C4507,G$1:$G4507,G4507,E$1:$E4507,E4507),"")</f>
        <v/>
      </c>
      <c r="U4507" t="str">
        <f t="shared" si="422"/>
        <v/>
      </c>
      <c r="AC4507" s="2" t="str">
        <f t="shared" si="423"/>
        <v/>
      </c>
      <c r="AH4507" s="2" t="str">
        <f t="shared" si="424"/>
        <v/>
      </c>
      <c r="AI4507" s="2" t="str">
        <f>IF(ISNUMBER(AH4507),SUMIFS($AH$1:AH4507,$A$1:A4507,A4507,C$1:$C4507,C4507,$G$1:G4507,G4507,$E$1:E4507,E4507),"")</f>
        <v/>
      </c>
      <c r="AJ4507">
        <f t="shared" si="425"/>
        <v>3</v>
      </c>
    </row>
    <row r="4508" spans="1:36" x14ac:dyDescent="0.25">
      <c r="A4508" s="14" t="s">
        <v>86</v>
      </c>
      <c r="B4508" t="s">
        <v>80</v>
      </c>
      <c r="C4508" t="s">
        <v>79</v>
      </c>
      <c r="D4508" s="13">
        <v>42312</v>
      </c>
      <c r="E4508">
        <v>2</v>
      </c>
      <c r="F4508">
        <v>0</v>
      </c>
      <c r="G4508" s="2" t="s">
        <v>87</v>
      </c>
      <c r="H4508" s="2" t="s">
        <v>11</v>
      </c>
      <c r="I4508">
        <v>9</v>
      </c>
      <c r="J4508" s="2" t="s">
        <v>88</v>
      </c>
      <c r="K4508" s="2">
        <v>0</v>
      </c>
      <c r="L4508" s="2">
        <v>1888</v>
      </c>
      <c r="M4508" s="2">
        <f t="shared" si="420"/>
        <v>188.8</v>
      </c>
      <c r="O4508" s="2" t="str">
        <f t="shared" si="421"/>
        <v/>
      </c>
      <c r="P4508" s="2" t="str">
        <f>IF(ISNUMBER(O4508),SUMIFS(O$1:$O4508,A$1:$A4508,A4508,C$1:$C4508,C4508,G$1:$G4508,G4508,E$1:$E4508,E4508),"")</f>
        <v/>
      </c>
      <c r="U4508" t="str">
        <f t="shared" si="422"/>
        <v/>
      </c>
      <c r="AC4508" s="2" t="str">
        <f t="shared" si="423"/>
        <v/>
      </c>
      <c r="AH4508" s="2" t="str">
        <f t="shared" si="424"/>
        <v/>
      </c>
      <c r="AI4508" s="2" t="str">
        <f>IF(ISNUMBER(AH4508),SUMIFS($AH$1:AH4508,$A$1:A4508,A4508,C$1:$C4508,C4508,$G$1:G4508,G4508,$E$1:E4508,E4508),"")</f>
        <v/>
      </c>
      <c r="AJ4508">
        <f t="shared" si="425"/>
        <v>3</v>
      </c>
    </row>
    <row r="4509" spans="1:36" x14ac:dyDescent="0.25">
      <c r="A4509" s="14" t="s">
        <v>85</v>
      </c>
      <c r="B4509" t="s">
        <v>80</v>
      </c>
      <c r="C4509" t="s">
        <v>79</v>
      </c>
      <c r="D4509" s="13">
        <v>42312</v>
      </c>
      <c r="E4509">
        <v>2</v>
      </c>
      <c r="F4509">
        <v>50</v>
      </c>
      <c r="G4509" s="2" t="s">
        <v>87</v>
      </c>
      <c r="H4509" s="2" t="s">
        <v>11</v>
      </c>
      <c r="I4509">
        <v>9</v>
      </c>
      <c r="J4509" s="2" t="s">
        <v>88</v>
      </c>
      <c r="K4509" s="2">
        <v>45</v>
      </c>
      <c r="L4509" s="2">
        <v>2104</v>
      </c>
      <c r="M4509" s="2">
        <f t="shared" si="420"/>
        <v>210.4</v>
      </c>
      <c r="O4509" s="2" t="str">
        <f t="shared" si="421"/>
        <v/>
      </c>
      <c r="P4509" s="2" t="str">
        <f>IF(ISNUMBER(O4509),SUMIFS(O$1:$O4509,A$1:$A4509,A4509,C$1:$C4509,C4509,G$1:$G4509,G4509,E$1:$E4509,E4509),"")</f>
        <v/>
      </c>
      <c r="U4509" t="str">
        <f t="shared" si="422"/>
        <v/>
      </c>
      <c r="AC4509" s="2" t="str">
        <f t="shared" si="423"/>
        <v/>
      </c>
      <c r="AH4509" s="2" t="str">
        <f t="shared" si="424"/>
        <v/>
      </c>
      <c r="AI4509" s="2" t="str">
        <f>IF(ISNUMBER(AH4509),SUMIFS($AH$1:AH4509,$A$1:A4509,A4509,C$1:$C4509,C4509,$G$1:G4509,G4509,$E$1:E4509,E4509),"")</f>
        <v/>
      </c>
      <c r="AJ4509">
        <f t="shared" si="425"/>
        <v>3</v>
      </c>
    </row>
    <row r="4510" spans="1:36" x14ac:dyDescent="0.25">
      <c r="A4510" s="14" t="s">
        <v>84</v>
      </c>
      <c r="B4510" t="s">
        <v>80</v>
      </c>
      <c r="C4510" t="s">
        <v>79</v>
      </c>
      <c r="D4510" s="13">
        <v>42312</v>
      </c>
      <c r="E4510">
        <v>2</v>
      </c>
      <c r="F4510">
        <v>100</v>
      </c>
      <c r="G4510" s="2" t="s">
        <v>87</v>
      </c>
      <c r="H4510" s="2" t="s">
        <v>11</v>
      </c>
      <c r="I4510">
        <v>9</v>
      </c>
      <c r="J4510" s="2" t="s">
        <v>88</v>
      </c>
      <c r="K4510" s="2">
        <v>90</v>
      </c>
      <c r="L4510" s="2">
        <v>2248</v>
      </c>
      <c r="M4510" s="2">
        <f t="shared" si="420"/>
        <v>224.8</v>
      </c>
      <c r="O4510" s="2" t="str">
        <f t="shared" si="421"/>
        <v/>
      </c>
      <c r="P4510" s="2" t="str">
        <f>IF(ISNUMBER(O4510),SUMIFS(O$1:$O4510,A$1:$A4510,A4510,C$1:$C4510,C4510,G$1:$G4510,G4510,E$1:$E4510,E4510),"")</f>
        <v/>
      </c>
      <c r="U4510" t="str">
        <f t="shared" si="422"/>
        <v/>
      </c>
      <c r="AC4510" s="2" t="str">
        <f t="shared" si="423"/>
        <v/>
      </c>
      <c r="AH4510" s="2" t="str">
        <f t="shared" si="424"/>
        <v/>
      </c>
      <c r="AI4510" s="2" t="str">
        <f>IF(ISNUMBER(AH4510),SUMIFS($AH$1:AH4510,$A$1:A4510,A4510,C$1:$C4510,C4510,$G$1:G4510,G4510,$E$1:E4510,E4510),"")</f>
        <v/>
      </c>
      <c r="AJ4510">
        <f t="shared" si="425"/>
        <v>3</v>
      </c>
    </row>
    <row r="4511" spans="1:36" x14ac:dyDescent="0.25">
      <c r="A4511" s="14" t="s">
        <v>83</v>
      </c>
      <c r="B4511" t="s">
        <v>80</v>
      </c>
      <c r="C4511" t="s">
        <v>79</v>
      </c>
      <c r="D4511" s="13">
        <v>42312</v>
      </c>
      <c r="E4511">
        <v>2</v>
      </c>
      <c r="F4511">
        <v>200</v>
      </c>
      <c r="G4511" s="2" t="s">
        <v>87</v>
      </c>
      <c r="H4511" s="2" t="s">
        <v>11</v>
      </c>
      <c r="I4511">
        <v>9</v>
      </c>
      <c r="J4511" s="2" t="s">
        <v>88</v>
      </c>
      <c r="K4511" s="2">
        <v>180</v>
      </c>
      <c r="L4511" s="2">
        <v>2296</v>
      </c>
      <c r="M4511" s="2">
        <f t="shared" si="420"/>
        <v>229.6</v>
      </c>
      <c r="O4511" s="2" t="str">
        <f t="shared" si="421"/>
        <v/>
      </c>
      <c r="P4511" s="2" t="str">
        <f>IF(ISNUMBER(O4511),SUMIFS(O$1:$O4511,A$1:$A4511,A4511,C$1:$C4511,C4511,G$1:$G4511,G4511,E$1:$E4511,E4511),"")</f>
        <v/>
      </c>
      <c r="U4511" t="str">
        <f t="shared" si="422"/>
        <v/>
      </c>
      <c r="AC4511" s="2" t="str">
        <f t="shared" si="423"/>
        <v/>
      </c>
      <c r="AH4511" s="2" t="str">
        <f t="shared" si="424"/>
        <v/>
      </c>
      <c r="AI4511" s="2" t="str">
        <f>IF(ISNUMBER(AH4511),SUMIFS($AH$1:AH4511,$A$1:A4511,A4511,C$1:$C4511,C4511,$G$1:G4511,G4511,$E$1:E4511,E4511),"")</f>
        <v/>
      </c>
      <c r="AJ4511">
        <f t="shared" si="425"/>
        <v>3</v>
      </c>
    </row>
    <row r="4512" spans="1:36" x14ac:dyDescent="0.25">
      <c r="A4512" s="14" t="s">
        <v>82</v>
      </c>
      <c r="B4512" t="s">
        <v>80</v>
      </c>
      <c r="C4512" t="s">
        <v>79</v>
      </c>
      <c r="D4512" s="13">
        <v>42312</v>
      </c>
      <c r="E4512">
        <v>2</v>
      </c>
      <c r="F4512">
        <v>350</v>
      </c>
      <c r="G4512" s="2" t="s">
        <v>87</v>
      </c>
      <c r="H4512" s="2" t="s">
        <v>11</v>
      </c>
      <c r="I4512">
        <v>9</v>
      </c>
      <c r="J4512" s="2" t="s">
        <v>88</v>
      </c>
      <c r="K4512" s="2">
        <v>315</v>
      </c>
      <c r="L4512" s="2">
        <v>2296</v>
      </c>
      <c r="M4512" s="2">
        <f t="shared" si="420"/>
        <v>229.6</v>
      </c>
      <c r="O4512" s="2" t="str">
        <f t="shared" si="421"/>
        <v/>
      </c>
      <c r="P4512" s="2" t="str">
        <f>IF(ISNUMBER(O4512),SUMIFS(O$1:$O4512,A$1:$A4512,A4512,C$1:$C4512,C4512,G$1:$G4512,G4512,E$1:$E4512,E4512),"")</f>
        <v/>
      </c>
      <c r="U4512" t="str">
        <f t="shared" si="422"/>
        <v/>
      </c>
      <c r="AC4512" s="2" t="str">
        <f t="shared" si="423"/>
        <v/>
      </c>
      <c r="AH4512" s="2" t="str">
        <f t="shared" si="424"/>
        <v/>
      </c>
      <c r="AI4512" s="2" t="str">
        <f>IF(ISNUMBER(AH4512),SUMIFS($AH$1:AH4512,$A$1:A4512,A4512,C$1:$C4512,C4512,$G$1:G4512,G4512,$E$1:E4512,E4512),"")</f>
        <v/>
      </c>
      <c r="AJ4512">
        <f t="shared" si="425"/>
        <v>3</v>
      </c>
    </row>
    <row r="4513" spans="1:36" x14ac:dyDescent="0.25">
      <c r="A4513" s="14" t="s">
        <v>81</v>
      </c>
      <c r="B4513" t="s">
        <v>80</v>
      </c>
      <c r="C4513" t="s">
        <v>79</v>
      </c>
      <c r="D4513" s="13">
        <v>42312</v>
      </c>
      <c r="E4513">
        <v>2</v>
      </c>
      <c r="F4513">
        <v>500</v>
      </c>
      <c r="G4513" s="2" t="s">
        <v>87</v>
      </c>
      <c r="H4513" s="2" t="s">
        <v>11</v>
      </c>
      <c r="I4513">
        <v>9</v>
      </c>
      <c r="J4513" s="2" t="s">
        <v>88</v>
      </c>
      <c r="K4513" s="2">
        <v>450</v>
      </c>
      <c r="L4513" s="2">
        <v>2128</v>
      </c>
      <c r="M4513" s="2">
        <f t="shared" si="420"/>
        <v>212.8</v>
      </c>
      <c r="O4513" s="2" t="str">
        <f t="shared" si="421"/>
        <v/>
      </c>
      <c r="P4513" s="2" t="str">
        <f>IF(ISNUMBER(O4513),SUMIFS(O$1:$O4513,A$1:$A4513,A4513,C$1:$C4513,C4513,G$1:$G4513,G4513,E$1:$E4513,E4513),"")</f>
        <v/>
      </c>
      <c r="U4513" t="str">
        <f t="shared" si="422"/>
        <v/>
      </c>
      <c r="AC4513" s="2" t="str">
        <f t="shared" si="423"/>
        <v/>
      </c>
      <c r="AH4513" s="2" t="str">
        <f t="shared" si="424"/>
        <v/>
      </c>
      <c r="AI4513" s="2" t="str">
        <f>IF(ISNUMBER(AH4513),SUMIFS($AH$1:AH4513,$A$1:A4513,A4513,C$1:$C4513,C4513,$G$1:G4513,G4513,$E$1:E4513,E4513),"")</f>
        <v/>
      </c>
      <c r="AJ4513">
        <f t="shared" si="425"/>
        <v>3</v>
      </c>
    </row>
    <row r="4514" spans="1:36" x14ac:dyDescent="0.25">
      <c r="A4514" s="14" t="s">
        <v>86</v>
      </c>
      <c r="B4514" t="s">
        <v>80</v>
      </c>
      <c r="C4514" t="s">
        <v>79</v>
      </c>
      <c r="D4514" s="13">
        <v>42312</v>
      </c>
      <c r="E4514">
        <v>3</v>
      </c>
      <c r="F4514">
        <v>0</v>
      </c>
      <c r="G4514" s="2" t="s">
        <v>87</v>
      </c>
      <c r="H4514" s="2" t="s">
        <v>11</v>
      </c>
      <c r="I4514">
        <v>9</v>
      </c>
      <c r="J4514" s="2" t="s">
        <v>88</v>
      </c>
      <c r="K4514" s="2">
        <v>0</v>
      </c>
      <c r="L4514" s="2">
        <v>2176</v>
      </c>
      <c r="M4514" s="2">
        <f t="shared" si="420"/>
        <v>217.6</v>
      </c>
      <c r="O4514" s="2" t="str">
        <f t="shared" si="421"/>
        <v/>
      </c>
      <c r="P4514" s="2" t="str">
        <f>IF(ISNUMBER(O4514),SUMIFS(O$1:$O4514,A$1:$A4514,A4514,C$1:$C4514,C4514,G$1:$G4514,G4514,E$1:$E4514,E4514),"")</f>
        <v/>
      </c>
      <c r="U4514" t="str">
        <f t="shared" si="422"/>
        <v/>
      </c>
      <c r="AC4514" s="2" t="str">
        <f t="shared" si="423"/>
        <v/>
      </c>
      <c r="AH4514" s="2" t="str">
        <f t="shared" si="424"/>
        <v/>
      </c>
      <c r="AI4514" s="2" t="str">
        <f>IF(ISNUMBER(AH4514),SUMIFS($AH$1:AH4514,$A$1:A4514,A4514,C$1:$C4514,C4514,$G$1:G4514,G4514,$E$1:E4514,E4514),"")</f>
        <v/>
      </c>
      <c r="AJ4514">
        <f t="shared" si="425"/>
        <v>3</v>
      </c>
    </row>
    <row r="4515" spans="1:36" x14ac:dyDescent="0.25">
      <c r="A4515" s="14" t="s">
        <v>85</v>
      </c>
      <c r="B4515" t="s">
        <v>80</v>
      </c>
      <c r="C4515" t="s">
        <v>79</v>
      </c>
      <c r="D4515" s="13">
        <v>42312</v>
      </c>
      <c r="E4515">
        <v>3</v>
      </c>
      <c r="F4515">
        <v>50</v>
      </c>
      <c r="G4515" s="2" t="s">
        <v>87</v>
      </c>
      <c r="H4515" s="2" t="s">
        <v>11</v>
      </c>
      <c r="I4515">
        <v>9</v>
      </c>
      <c r="J4515" s="2" t="s">
        <v>88</v>
      </c>
      <c r="K4515" s="2">
        <v>45</v>
      </c>
      <c r="L4515" s="2">
        <v>2344</v>
      </c>
      <c r="M4515" s="2">
        <f t="shared" si="420"/>
        <v>234.4</v>
      </c>
      <c r="O4515" s="2" t="str">
        <f t="shared" si="421"/>
        <v/>
      </c>
      <c r="P4515" s="2" t="str">
        <f>IF(ISNUMBER(O4515),SUMIFS(O$1:$O4515,A$1:$A4515,A4515,C$1:$C4515,C4515,G$1:$G4515,G4515,E$1:$E4515,E4515),"")</f>
        <v/>
      </c>
      <c r="U4515" t="str">
        <f t="shared" si="422"/>
        <v/>
      </c>
      <c r="AC4515" s="2" t="str">
        <f t="shared" si="423"/>
        <v/>
      </c>
      <c r="AH4515" s="2" t="str">
        <f t="shared" si="424"/>
        <v/>
      </c>
      <c r="AI4515" s="2" t="str">
        <f>IF(ISNUMBER(AH4515),SUMIFS($AH$1:AH4515,$A$1:A4515,A4515,C$1:$C4515,C4515,$G$1:G4515,G4515,$E$1:E4515,E4515),"")</f>
        <v/>
      </c>
      <c r="AJ4515">
        <f t="shared" si="425"/>
        <v>3</v>
      </c>
    </row>
    <row r="4516" spans="1:36" x14ac:dyDescent="0.25">
      <c r="A4516" s="14" t="s">
        <v>84</v>
      </c>
      <c r="B4516" t="s">
        <v>80</v>
      </c>
      <c r="C4516" t="s">
        <v>79</v>
      </c>
      <c r="D4516" s="13">
        <v>42312</v>
      </c>
      <c r="E4516">
        <v>3</v>
      </c>
      <c r="F4516">
        <v>100</v>
      </c>
      <c r="G4516" s="2" t="s">
        <v>87</v>
      </c>
      <c r="H4516" s="2" t="s">
        <v>11</v>
      </c>
      <c r="I4516">
        <v>9</v>
      </c>
      <c r="J4516" s="2" t="s">
        <v>88</v>
      </c>
      <c r="K4516" s="2">
        <v>90</v>
      </c>
      <c r="L4516" s="2">
        <v>2440</v>
      </c>
      <c r="M4516" s="2">
        <f t="shared" si="420"/>
        <v>244</v>
      </c>
      <c r="O4516" s="2" t="str">
        <f t="shared" si="421"/>
        <v/>
      </c>
      <c r="P4516" s="2" t="str">
        <f>IF(ISNUMBER(O4516),SUMIFS(O$1:$O4516,A$1:$A4516,A4516,C$1:$C4516,C4516,G$1:$G4516,G4516,E$1:$E4516,E4516),"")</f>
        <v/>
      </c>
      <c r="U4516" t="str">
        <f t="shared" si="422"/>
        <v/>
      </c>
      <c r="AC4516" s="2" t="str">
        <f t="shared" si="423"/>
        <v/>
      </c>
      <c r="AH4516" s="2" t="str">
        <f t="shared" si="424"/>
        <v/>
      </c>
      <c r="AI4516" s="2" t="str">
        <f>IF(ISNUMBER(AH4516),SUMIFS($AH$1:AH4516,$A$1:A4516,A4516,C$1:$C4516,C4516,$G$1:G4516,G4516,$E$1:E4516,E4516),"")</f>
        <v/>
      </c>
      <c r="AJ4516">
        <f t="shared" si="425"/>
        <v>3</v>
      </c>
    </row>
    <row r="4517" spans="1:36" x14ac:dyDescent="0.25">
      <c r="A4517" s="14" t="s">
        <v>83</v>
      </c>
      <c r="B4517" t="s">
        <v>80</v>
      </c>
      <c r="C4517" t="s">
        <v>79</v>
      </c>
      <c r="D4517" s="13">
        <v>42312</v>
      </c>
      <c r="E4517">
        <v>3</v>
      </c>
      <c r="F4517">
        <v>200</v>
      </c>
      <c r="G4517" s="2" t="s">
        <v>87</v>
      </c>
      <c r="H4517" s="2" t="s">
        <v>11</v>
      </c>
      <c r="I4517">
        <v>9</v>
      </c>
      <c r="J4517" s="2" t="s">
        <v>88</v>
      </c>
      <c r="K4517" s="2">
        <v>180</v>
      </c>
      <c r="L4517" s="2">
        <v>2464</v>
      </c>
      <c r="M4517" s="2">
        <f t="shared" si="420"/>
        <v>246.4</v>
      </c>
      <c r="O4517" s="2" t="str">
        <f t="shared" si="421"/>
        <v/>
      </c>
      <c r="P4517" s="2" t="str">
        <f>IF(ISNUMBER(O4517),SUMIFS(O$1:$O4517,A$1:$A4517,A4517,C$1:$C4517,C4517,G$1:$G4517,G4517,E$1:$E4517,E4517),"")</f>
        <v/>
      </c>
      <c r="U4517" t="str">
        <f t="shared" si="422"/>
        <v/>
      </c>
      <c r="AC4517" s="2" t="str">
        <f t="shared" si="423"/>
        <v/>
      </c>
      <c r="AH4517" s="2" t="str">
        <f t="shared" si="424"/>
        <v/>
      </c>
      <c r="AI4517" s="2" t="str">
        <f>IF(ISNUMBER(AH4517),SUMIFS($AH$1:AH4517,$A$1:A4517,A4517,C$1:$C4517,C4517,$G$1:G4517,G4517,$E$1:E4517,E4517),"")</f>
        <v/>
      </c>
      <c r="AJ4517">
        <f t="shared" si="425"/>
        <v>3</v>
      </c>
    </row>
    <row r="4518" spans="1:36" x14ac:dyDescent="0.25">
      <c r="A4518" s="14" t="s">
        <v>82</v>
      </c>
      <c r="B4518" t="s">
        <v>80</v>
      </c>
      <c r="C4518" t="s">
        <v>79</v>
      </c>
      <c r="D4518" s="13">
        <v>42312</v>
      </c>
      <c r="E4518">
        <v>3</v>
      </c>
      <c r="F4518">
        <v>350</v>
      </c>
      <c r="G4518" s="2" t="s">
        <v>87</v>
      </c>
      <c r="H4518" s="2" t="s">
        <v>11</v>
      </c>
      <c r="I4518">
        <v>9</v>
      </c>
      <c r="J4518" s="2" t="s">
        <v>88</v>
      </c>
      <c r="K4518" s="2">
        <v>315</v>
      </c>
      <c r="L4518" s="2">
        <v>2296</v>
      </c>
      <c r="M4518" s="2">
        <f t="shared" si="420"/>
        <v>229.6</v>
      </c>
      <c r="O4518" s="2" t="str">
        <f t="shared" si="421"/>
        <v/>
      </c>
      <c r="P4518" s="2" t="str">
        <f>IF(ISNUMBER(O4518),SUMIFS(O$1:$O4518,A$1:$A4518,A4518,C$1:$C4518,C4518,G$1:$G4518,G4518,E$1:$E4518,E4518),"")</f>
        <v/>
      </c>
      <c r="U4518" t="str">
        <f t="shared" si="422"/>
        <v/>
      </c>
      <c r="AC4518" s="2" t="str">
        <f t="shared" si="423"/>
        <v/>
      </c>
      <c r="AH4518" s="2" t="str">
        <f t="shared" si="424"/>
        <v/>
      </c>
      <c r="AI4518" s="2" t="str">
        <f>IF(ISNUMBER(AH4518),SUMIFS($AH$1:AH4518,$A$1:A4518,A4518,C$1:$C4518,C4518,$G$1:G4518,G4518,$E$1:E4518,E4518),"")</f>
        <v/>
      </c>
      <c r="AJ4518">
        <f t="shared" si="425"/>
        <v>3</v>
      </c>
    </row>
    <row r="4519" spans="1:36" x14ac:dyDescent="0.25">
      <c r="A4519" s="14" t="s">
        <v>81</v>
      </c>
      <c r="B4519" t="s">
        <v>80</v>
      </c>
      <c r="C4519" t="s">
        <v>79</v>
      </c>
      <c r="D4519" s="13">
        <v>42312</v>
      </c>
      <c r="E4519">
        <v>3</v>
      </c>
      <c r="F4519">
        <v>500</v>
      </c>
      <c r="G4519" s="2" t="s">
        <v>87</v>
      </c>
      <c r="H4519" s="2" t="s">
        <v>11</v>
      </c>
      <c r="I4519">
        <v>9</v>
      </c>
      <c r="J4519" s="2" t="s">
        <v>88</v>
      </c>
      <c r="K4519" s="2">
        <v>450</v>
      </c>
      <c r="L4519" s="2">
        <v>2368</v>
      </c>
      <c r="M4519" s="2">
        <f t="shared" si="420"/>
        <v>236.8</v>
      </c>
      <c r="O4519" s="2" t="str">
        <f t="shared" si="421"/>
        <v/>
      </c>
      <c r="P4519" s="2" t="str">
        <f>IF(ISNUMBER(O4519),SUMIFS(O$1:$O4519,A$1:$A4519,A4519,C$1:$C4519,C4519,G$1:$G4519,G4519,E$1:$E4519,E4519),"")</f>
        <v/>
      </c>
      <c r="U4519" t="str">
        <f t="shared" si="422"/>
        <v/>
      </c>
      <c r="AC4519" s="2" t="str">
        <f t="shared" si="423"/>
        <v/>
      </c>
      <c r="AH4519" s="2" t="str">
        <f t="shared" si="424"/>
        <v/>
      </c>
      <c r="AI4519" s="2" t="str">
        <f>IF(ISNUMBER(AH4519),SUMIFS($AH$1:AH4519,$A$1:A4519,A4519,C$1:$C4519,C4519,$G$1:G4519,G4519,$E$1:E4519,E4519),"")</f>
        <v/>
      </c>
      <c r="AJ4519">
        <f t="shared" si="425"/>
        <v>3</v>
      </c>
    </row>
    <row r="4520" spans="1:36" x14ac:dyDescent="0.25">
      <c r="A4520" s="14" t="s">
        <v>86</v>
      </c>
      <c r="B4520" t="s">
        <v>80</v>
      </c>
      <c r="C4520" t="s">
        <v>79</v>
      </c>
      <c r="D4520" s="13">
        <v>42318</v>
      </c>
      <c r="E4520">
        <v>1</v>
      </c>
      <c r="F4520">
        <v>0</v>
      </c>
      <c r="G4520" s="2" t="s">
        <v>87</v>
      </c>
      <c r="H4520" s="2" t="s">
        <v>11</v>
      </c>
      <c r="I4520">
        <v>9</v>
      </c>
      <c r="J4520" s="2" t="s">
        <v>88</v>
      </c>
      <c r="K4520" s="2">
        <v>0</v>
      </c>
      <c r="L4520" s="2">
        <v>2032</v>
      </c>
      <c r="M4520" s="2">
        <f t="shared" si="420"/>
        <v>203.2</v>
      </c>
      <c r="O4520" s="2" t="str">
        <f t="shared" si="421"/>
        <v/>
      </c>
      <c r="P4520" s="2" t="str">
        <f>IF(ISNUMBER(O4520),SUMIFS(O$1:$O4520,A$1:$A4520,A4520,C$1:$C4520,C4520,G$1:$G4520,G4520,E$1:$E4520,E4520),"")</f>
        <v/>
      </c>
      <c r="U4520" t="str">
        <f t="shared" si="422"/>
        <v/>
      </c>
      <c r="AC4520" s="2" t="str">
        <f t="shared" si="423"/>
        <v/>
      </c>
      <c r="AH4520" s="2" t="str">
        <f t="shared" si="424"/>
        <v/>
      </c>
      <c r="AI4520" s="2" t="str">
        <f>IF(ISNUMBER(AH4520),SUMIFS($AH$1:AH4520,$A$1:A4520,A4520,C$1:$C4520,C4520,$G$1:G4520,G4520,$E$1:E4520,E4520),"")</f>
        <v/>
      </c>
      <c r="AJ4520">
        <f t="shared" si="425"/>
        <v>3</v>
      </c>
    </row>
    <row r="4521" spans="1:36" x14ac:dyDescent="0.25">
      <c r="A4521" s="14" t="s">
        <v>85</v>
      </c>
      <c r="B4521" t="s">
        <v>80</v>
      </c>
      <c r="C4521" t="s">
        <v>79</v>
      </c>
      <c r="D4521" s="13">
        <v>42318</v>
      </c>
      <c r="E4521">
        <v>1</v>
      </c>
      <c r="F4521">
        <v>50</v>
      </c>
      <c r="G4521" s="2" t="s">
        <v>87</v>
      </c>
      <c r="H4521" s="2" t="s">
        <v>11</v>
      </c>
      <c r="I4521">
        <v>9</v>
      </c>
      <c r="J4521" s="2" t="s">
        <v>88</v>
      </c>
      <c r="K4521" s="2">
        <v>45</v>
      </c>
      <c r="L4521" s="2">
        <v>2080</v>
      </c>
      <c r="M4521" s="2">
        <f t="shared" si="420"/>
        <v>208</v>
      </c>
      <c r="O4521" s="2" t="str">
        <f t="shared" si="421"/>
        <v/>
      </c>
      <c r="P4521" s="2" t="str">
        <f>IF(ISNUMBER(O4521),SUMIFS(O$1:$O4521,A$1:$A4521,A4521,C$1:$C4521,C4521,G$1:$G4521,G4521,E$1:$E4521,E4521),"")</f>
        <v/>
      </c>
      <c r="U4521" t="str">
        <f t="shared" si="422"/>
        <v/>
      </c>
      <c r="AC4521" s="2" t="str">
        <f t="shared" si="423"/>
        <v/>
      </c>
      <c r="AH4521" s="2" t="str">
        <f t="shared" si="424"/>
        <v/>
      </c>
      <c r="AI4521" s="2" t="str">
        <f>IF(ISNUMBER(AH4521),SUMIFS($AH$1:AH4521,$A$1:A4521,A4521,C$1:$C4521,C4521,$G$1:G4521,G4521,$E$1:E4521,E4521),"")</f>
        <v/>
      </c>
      <c r="AJ4521">
        <f t="shared" si="425"/>
        <v>3</v>
      </c>
    </row>
    <row r="4522" spans="1:36" x14ac:dyDescent="0.25">
      <c r="A4522" s="14" t="s">
        <v>84</v>
      </c>
      <c r="B4522" t="s">
        <v>80</v>
      </c>
      <c r="C4522" t="s">
        <v>79</v>
      </c>
      <c r="D4522" s="13">
        <v>42318</v>
      </c>
      <c r="E4522">
        <v>1</v>
      </c>
      <c r="F4522">
        <v>100</v>
      </c>
      <c r="G4522" s="2" t="s">
        <v>87</v>
      </c>
      <c r="H4522" s="2" t="s">
        <v>11</v>
      </c>
      <c r="I4522">
        <v>9</v>
      </c>
      <c r="J4522" s="2" t="s">
        <v>88</v>
      </c>
      <c r="K4522" s="2">
        <v>90</v>
      </c>
      <c r="L4522" s="2">
        <v>2320</v>
      </c>
      <c r="M4522" s="2">
        <f t="shared" si="420"/>
        <v>232</v>
      </c>
      <c r="O4522" s="2" t="str">
        <f t="shared" si="421"/>
        <v/>
      </c>
      <c r="P4522" s="2" t="str">
        <f>IF(ISNUMBER(O4522),SUMIFS(O$1:$O4522,A$1:$A4522,A4522,C$1:$C4522,C4522,G$1:$G4522,G4522,E$1:$E4522,E4522),"")</f>
        <v/>
      </c>
      <c r="U4522" t="str">
        <f t="shared" si="422"/>
        <v/>
      </c>
      <c r="AC4522" s="2" t="str">
        <f t="shared" si="423"/>
        <v/>
      </c>
      <c r="AH4522" s="2" t="str">
        <f t="shared" si="424"/>
        <v/>
      </c>
      <c r="AI4522" s="2" t="str">
        <f>IF(ISNUMBER(AH4522),SUMIFS($AH$1:AH4522,$A$1:A4522,A4522,C$1:$C4522,C4522,$G$1:G4522,G4522,$E$1:E4522,E4522),"")</f>
        <v/>
      </c>
      <c r="AJ4522">
        <f t="shared" si="425"/>
        <v>3</v>
      </c>
    </row>
    <row r="4523" spans="1:36" x14ac:dyDescent="0.25">
      <c r="A4523" s="14" t="s">
        <v>83</v>
      </c>
      <c r="B4523" t="s">
        <v>80</v>
      </c>
      <c r="C4523" t="s">
        <v>79</v>
      </c>
      <c r="D4523" s="13">
        <v>42318</v>
      </c>
      <c r="E4523">
        <v>1</v>
      </c>
      <c r="F4523">
        <v>200</v>
      </c>
      <c r="G4523" s="2" t="s">
        <v>87</v>
      </c>
      <c r="H4523" s="2" t="s">
        <v>11</v>
      </c>
      <c r="I4523">
        <v>9</v>
      </c>
      <c r="J4523" s="2" t="s">
        <v>88</v>
      </c>
      <c r="K4523" s="2">
        <v>180</v>
      </c>
      <c r="L4523" s="2">
        <v>2464</v>
      </c>
      <c r="M4523" s="2">
        <f t="shared" si="420"/>
        <v>246.4</v>
      </c>
      <c r="O4523" s="2" t="str">
        <f t="shared" si="421"/>
        <v/>
      </c>
      <c r="P4523" s="2" t="str">
        <f>IF(ISNUMBER(O4523),SUMIFS(O$1:$O4523,A$1:$A4523,A4523,C$1:$C4523,C4523,G$1:$G4523,G4523,E$1:$E4523,E4523),"")</f>
        <v/>
      </c>
      <c r="U4523" t="str">
        <f t="shared" si="422"/>
        <v/>
      </c>
      <c r="AC4523" s="2" t="str">
        <f t="shared" si="423"/>
        <v/>
      </c>
      <c r="AH4523" s="2" t="str">
        <f t="shared" si="424"/>
        <v/>
      </c>
      <c r="AI4523" s="2" t="str">
        <f>IF(ISNUMBER(AH4523),SUMIFS($AH$1:AH4523,$A$1:A4523,A4523,C$1:$C4523,C4523,$G$1:G4523,G4523,$E$1:E4523,E4523),"")</f>
        <v/>
      </c>
      <c r="AJ4523">
        <f t="shared" si="425"/>
        <v>3</v>
      </c>
    </row>
    <row r="4524" spans="1:36" x14ac:dyDescent="0.25">
      <c r="A4524" s="14" t="s">
        <v>82</v>
      </c>
      <c r="B4524" t="s">
        <v>80</v>
      </c>
      <c r="C4524" t="s">
        <v>79</v>
      </c>
      <c r="D4524" s="13">
        <v>42318</v>
      </c>
      <c r="E4524">
        <v>1</v>
      </c>
      <c r="F4524">
        <v>350</v>
      </c>
      <c r="G4524" s="2" t="s">
        <v>87</v>
      </c>
      <c r="H4524" s="2" t="s">
        <v>11</v>
      </c>
      <c r="I4524">
        <v>9</v>
      </c>
      <c r="J4524" s="2" t="s">
        <v>88</v>
      </c>
      <c r="K4524" s="2">
        <v>315</v>
      </c>
      <c r="L4524" s="2">
        <v>2440</v>
      </c>
      <c r="M4524" s="2">
        <f t="shared" si="420"/>
        <v>244</v>
      </c>
      <c r="O4524" s="2" t="str">
        <f t="shared" si="421"/>
        <v/>
      </c>
      <c r="P4524" s="2" t="str">
        <f>IF(ISNUMBER(O4524),SUMIFS(O$1:$O4524,A$1:$A4524,A4524,C$1:$C4524,C4524,G$1:$G4524,G4524,E$1:$E4524,E4524),"")</f>
        <v/>
      </c>
      <c r="U4524" t="str">
        <f t="shared" si="422"/>
        <v/>
      </c>
      <c r="AC4524" s="2" t="str">
        <f t="shared" si="423"/>
        <v/>
      </c>
      <c r="AH4524" s="2" t="str">
        <f t="shared" si="424"/>
        <v/>
      </c>
      <c r="AI4524" s="2" t="str">
        <f>IF(ISNUMBER(AH4524),SUMIFS($AH$1:AH4524,$A$1:A4524,A4524,C$1:$C4524,C4524,$G$1:G4524,G4524,$E$1:E4524,E4524),"")</f>
        <v/>
      </c>
      <c r="AJ4524">
        <f t="shared" si="425"/>
        <v>3</v>
      </c>
    </row>
    <row r="4525" spans="1:36" x14ac:dyDescent="0.25">
      <c r="A4525" s="14" t="s">
        <v>81</v>
      </c>
      <c r="B4525" t="s">
        <v>80</v>
      </c>
      <c r="C4525" t="s">
        <v>79</v>
      </c>
      <c r="D4525" s="13">
        <v>42318</v>
      </c>
      <c r="E4525">
        <v>1</v>
      </c>
      <c r="F4525">
        <v>500</v>
      </c>
      <c r="G4525" s="2" t="s">
        <v>87</v>
      </c>
      <c r="H4525" s="2" t="s">
        <v>11</v>
      </c>
      <c r="I4525">
        <v>9</v>
      </c>
      <c r="J4525" s="2" t="s">
        <v>88</v>
      </c>
      <c r="K4525" s="2">
        <v>450</v>
      </c>
      <c r="L4525" s="2">
        <v>2296</v>
      </c>
      <c r="M4525" s="2">
        <f t="shared" si="420"/>
        <v>229.6</v>
      </c>
      <c r="O4525" s="2" t="str">
        <f t="shared" si="421"/>
        <v/>
      </c>
      <c r="P4525" s="2" t="str">
        <f>IF(ISNUMBER(O4525),SUMIFS(O$1:$O4525,A$1:$A4525,A4525,C$1:$C4525,C4525,G$1:$G4525,G4525,E$1:$E4525,E4525),"")</f>
        <v/>
      </c>
      <c r="U4525" t="str">
        <f t="shared" si="422"/>
        <v/>
      </c>
      <c r="AC4525" s="2" t="str">
        <f t="shared" si="423"/>
        <v/>
      </c>
      <c r="AH4525" s="2" t="str">
        <f t="shared" si="424"/>
        <v/>
      </c>
      <c r="AI4525" s="2" t="str">
        <f>IF(ISNUMBER(AH4525),SUMIFS($AH$1:AH4525,$A$1:A4525,A4525,C$1:$C4525,C4525,$G$1:G4525,G4525,$E$1:E4525,E4525),"")</f>
        <v/>
      </c>
      <c r="AJ4525">
        <f t="shared" si="425"/>
        <v>3</v>
      </c>
    </row>
    <row r="4526" spans="1:36" x14ac:dyDescent="0.25">
      <c r="A4526" s="14" t="s">
        <v>86</v>
      </c>
      <c r="B4526" t="s">
        <v>80</v>
      </c>
      <c r="C4526" t="s">
        <v>79</v>
      </c>
      <c r="D4526" s="13">
        <v>42318</v>
      </c>
      <c r="E4526">
        <v>2</v>
      </c>
      <c r="F4526">
        <v>0</v>
      </c>
      <c r="G4526" s="2" t="s">
        <v>87</v>
      </c>
      <c r="H4526" s="2" t="s">
        <v>11</v>
      </c>
      <c r="I4526">
        <v>9</v>
      </c>
      <c r="J4526" s="2" t="s">
        <v>88</v>
      </c>
      <c r="K4526" s="2">
        <v>0</v>
      </c>
      <c r="L4526" s="2">
        <v>2008</v>
      </c>
      <c r="M4526" s="2">
        <f t="shared" si="420"/>
        <v>200.8</v>
      </c>
      <c r="O4526" s="2" t="str">
        <f t="shared" si="421"/>
        <v/>
      </c>
      <c r="P4526" s="2" t="str">
        <f>IF(ISNUMBER(O4526),SUMIFS(O$1:$O4526,A$1:$A4526,A4526,C$1:$C4526,C4526,G$1:$G4526,G4526,E$1:$E4526,E4526),"")</f>
        <v/>
      </c>
      <c r="U4526" t="str">
        <f t="shared" si="422"/>
        <v/>
      </c>
      <c r="AC4526" s="2" t="str">
        <f t="shared" si="423"/>
        <v/>
      </c>
      <c r="AH4526" s="2" t="str">
        <f t="shared" si="424"/>
        <v/>
      </c>
      <c r="AI4526" s="2" t="str">
        <f>IF(ISNUMBER(AH4526),SUMIFS($AH$1:AH4526,$A$1:A4526,A4526,C$1:$C4526,C4526,$G$1:G4526,G4526,$E$1:E4526,E4526),"")</f>
        <v/>
      </c>
      <c r="AJ4526">
        <f t="shared" si="425"/>
        <v>3</v>
      </c>
    </row>
    <row r="4527" spans="1:36" x14ac:dyDescent="0.25">
      <c r="A4527" s="14" t="s">
        <v>85</v>
      </c>
      <c r="B4527" t="s">
        <v>80</v>
      </c>
      <c r="C4527" t="s">
        <v>79</v>
      </c>
      <c r="D4527" s="13">
        <v>42318</v>
      </c>
      <c r="E4527">
        <v>2</v>
      </c>
      <c r="F4527">
        <v>50</v>
      </c>
      <c r="G4527" s="2" t="s">
        <v>87</v>
      </c>
      <c r="H4527" s="2" t="s">
        <v>11</v>
      </c>
      <c r="I4527">
        <v>9</v>
      </c>
      <c r="J4527" s="2" t="s">
        <v>88</v>
      </c>
      <c r="K4527" s="2">
        <v>45</v>
      </c>
      <c r="L4527" s="2">
        <v>2224</v>
      </c>
      <c r="M4527" s="2">
        <f t="shared" si="420"/>
        <v>222.4</v>
      </c>
      <c r="O4527" s="2" t="str">
        <f t="shared" si="421"/>
        <v/>
      </c>
      <c r="P4527" s="2" t="str">
        <f>IF(ISNUMBER(O4527),SUMIFS(O$1:$O4527,A$1:$A4527,A4527,C$1:$C4527,C4527,G$1:$G4527,G4527,E$1:$E4527,E4527),"")</f>
        <v/>
      </c>
      <c r="U4527" t="str">
        <f t="shared" si="422"/>
        <v/>
      </c>
      <c r="AC4527" s="2" t="str">
        <f t="shared" si="423"/>
        <v/>
      </c>
      <c r="AH4527" s="2" t="str">
        <f t="shared" si="424"/>
        <v/>
      </c>
      <c r="AI4527" s="2" t="str">
        <f>IF(ISNUMBER(AH4527),SUMIFS($AH$1:AH4527,$A$1:A4527,A4527,C$1:$C4527,C4527,$G$1:G4527,G4527,$E$1:E4527,E4527),"")</f>
        <v/>
      </c>
      <c r="AJ4527">
        <f t="shared" si="425"/>
        <v>3</v>
      </c>
    </row>
    <row r="4528" spans="1:36" x14ac:dyDescent="0.25">
      <c r="A4528" s="14" t="s">
        <v>84</v>
      </c>
      <c r="B4528" t="s">
        <v>80</v>
      </c>
      <c r="C4528" t="s">
        <v>79</v>
      </c>
      <c r="D4528" s="13">
        <v>42318</v>
      </c>
      <c r="E4528">
        <v>2</v>
      </c>
      <c r="F4528">
        <v>100</v>
      </c>
      <c r="G4528" s="2" t="s">
        <v>87</v>
      </c>
      <c r="H4528" s="2" t="s">
        <v>11</v>
      </c>
      <c r="I4528">
        <v>9</v>
      </c>
      <c r="J4528" s="2" t="s">
        <v>88</v>
      </c>
      <c r="K4528" s="2">
        <v>90</v>
      </c>
      <c r="L4528" s="2">
        <v>2272</v>
      </c>
      <c r="M4528" s="2">
        <f t="shared" si="420"/>
        <v>227.2</v>
      </c>
      <c r="O4528" s="2" t="str">
        <f t="shared" si="421"/>
        <v/>
      </c>
      <c r="P4528" s="2" t="str">
        <f>IF(ISNUMBER(O4528),SUMIFS(O$1:$O4528,A$1:$A4528,A4528,C$1:$C4528,C4528,G$1:$G4528,G4528,E$1:$E4528,E4528),"")</f>
        <v/>
      </c>
      <c r="U4528" t="str">
        <f t="shared" si="422"/>
        <v/>
      </c>
      <c r="AC4528" s="2" t="str">
        <f t="shared" si="423"/>
        <v/>
      </c>
      <c r="AH4528" s="2" t="str">
        <f t="shared" si="424"/>
        <v/>
      </c>
      <c r="AI4528" s="2" t="str">
        <f>IF(ISNUMBER(AH4528),SUMIFS($AH$1:AH4528,$A$1:A4528,A4528,C$1:$C4528,C4528,$G$1:G4528,G4528,$E$1:E4528,E4528),"")</f>
        <v/>
      </c>
      <c r="AJ4528">
        <f t="shared" si="425"/>
        <v>3</v>
      </c>
    </row>
    <row r="4529" spans="1:36" x14ac:dyDescent="0.25">
      <c r="A4529" s="14" t="s">
        <v>83</v>
      </c>
      <c r="B4529" t="s">
        <v>80</v>
      </c>
      <c r="C4529" t="s">
        <v>79</v>
      </c>
      <c r="D4529" s="13">
        <v>42318</v>
      </c>
      <c r="E4529">
        <v>2</v>
      </c>
      <c r="F4529">
        <v>200</v>
      </c>
      <c r="G4529" s="2" t="s">
        <v>87</v>
      </c>
      <c r="H4529" s="2" t="s">
        <v>11</v>
      </c>
      <c r="I4529">
        <v>9</v>
      </c>
      <c r="J4529" s="2" t="s">
        <v>88</v>
      </c>
      <c r="K4529" s="2">
        <v>180</v>
      </c>
      <c r="L4529" s="2">
        <v>2728</v>
      </c>
      <c r="M4529" s="2">
        <f t="shared" si="420"/>
        <v>272.8</v>
      </c>
      <c r="O4529" s="2" t="str">
        <f t="shared" si="421"/>
        <v/>
      </c>
      <c r="P4529" s="2" t="str">
        <f>IF(ISNUMBER(O4529),SUMIFS(O$1:$O4529,A$1:$A4529,A4529,C$1:$C4529,C4529,G$1:$G4529,G4529,E$1:$E4529,E4529),"")</f>
        <v/>
      </c>
      <c r="U4529" t="str">
        <f t="shared" si="422"/>
        <v/>
      </c>
      <c r="AC4529" s="2" t="str">
        <f t="shared" si="423"/>
        <v/>
      </c>
      <c r="AH4529" s="2" t="str">
        <f t="shared" si="424"/>
        <v/>
      </c>
      <c r="AI4529" s="2" t="str">
        <f>IF(ISNUMBER(AH4529),SUMIFS($AH$1:AH4529,$A$1:A4529,A4529,C$1:$C4529,C4529,$G$1:G4529,G4529,$E$1:E4529,E4529),"")</f>
        <v/>
      </c>
      <c r="AJ4529">
        <f t="shared" si="425"/>
        <v>3</v>
      </c>
    </row>
    <row r="4530" spans="1:36" x14ac:dyDescent="0.25">
      <c r="A4530" s="14" t="s">
        <v>82</v>
      </c>
      <c r="B4530" t="s">
        <v>80</v>
      </c>
      <c r="C4530" t="s">
        <v>79</v>
      </c>
      <c r="D4530" s="13">
        <v>42318</v>
      </c>
      <c r="E4530">
        <v>2</v>
      </c>
      <c r="F4530">
        <v>350</v>
      </c>
      <c r="G4530" s="2" t="s">
        <v>87</v>
      </c>
      <c r="H4530" s="2" t="s">
        <v>11</v>
      </c>
      <c r="I4530">
        <v>9</v>
      </c>
      <c r="J4530" s="2" t="s">
        <v>88</v>
      </c>
      <c r="K4530" s="2">
        <v>315</v>
      </c>
      <c r="L4530" s="2">
        <v>2368</v>
      </c>
      <c r="M4530" s="2">
        <f t="shared" si="420"/>
        <v>236.8</v>
      </c>
      <c r="O4530" s="2" t="str">
        <f t="shared" si="421"/>
        <v/>
      </c>
      <c r="P4530" s="2" t="str">
        <f>IF(ISNUMBER(O4530),SUMIFS(O$1:$O4530,A$1:$A4530,A4530,C$1:$C4530,C4530,G$1:$G4530,G4530,E$1:$E4530,E4530),"")</f>
        <v/>
      </c>
      <c r="U4530" t="str">
        <f t="shared" si="422"/>
        <v/>
      </c>
      <c r="AC4530" s="2" t="str">
        <f t="shared" si="423"/>
        <v/>
      </c>
      <c r="AH4530" s="2" t="str">
        <f t="shared" si="424"/>
        <v/>
      </c>
      <c r="AI4530" s="2" t="str">
        <f>IF(ISNUMBER(AH4530),SUMIFS($AH$1:AH4530,$A$1:A4530,A4530,C$1:$C4530,C4530,$G$1:G4530,G4530,$E$1:E4530,E4530),"")</f>
        <v/>
      </c>
      <c r="AJ4530">
        <f t="shared" si="425"/>
        <v>3</v>
      </c>
    </row>
    <row r="4531" spans="1:36" x14ac:dyDescent="0.25">
      <c r="A4531" s="14" t="s">
        <v>81</v>
      </c>
      <c r="B4531" t="s">
        <v>80</v>
      </c>
      <c r="C4531" t="s">
        <v>79</v>
      </c>
      <c r="D4531" s="13">
        <v>42318</v>
      </c>
      <c r="E4531">
        <v>2</v>
      </c>
      <c r="F4531">
        <v>500</v>
      </c>
      <c r="G4531" s="2" t="s">
        <v>87</v>
      </c>
      <c r="H4531" s="2" t="s">
        <v>11</v>
      </c>
      <c r="I4531">
        <v>9</v>
      </c>
      <c r="J4531" s="2" t="s">
        <v>88</v>
      </c>
      <c r="K4531" s="2">
        <v>450</v>
      </c>
      <c r="L4531" s="2">
        <v>2272</v>
      </c>
      <c r="M4531" s="2">
        <f t="shared" si="420"/>
        <v>227.2</v>
      </c>
      <c r="O4531" s="2" t="str">
        <f t="shared" si="421"/>
        <v/>
      </c>
      <c r="P4531" s="2" t="str">
        <f>IF(ISNUMBER(O4531),SUMIFS(O$1:$O4531,A$1:$A4531,A4531,C$1:$C4531,C4531,G$1:$G4531,G4531,E$1:$E4531,E4531),"")</f>
        <v/>
      </c>
      <c r="U4531" t="str">
        <f t="shared" si="422"/>
        <v/>
      </c>
      <c r="AC4531" s="2" t="str">
        <f t="shared" si="423"/>
        <v/>
      </c>
      <c r="AH4531" s="2" t="str">
        <f t="shared" si="424"/>
        <v/>
      </c>
      <c r="AI4531" s="2" t="str">
        <f>IF(ISNUMBER(AH4531),SUMIFS($AH$1:AH4531,$A$1:A4531,A4531,C$1:$C4531,C4531,$G$1:G4531,G4531,$E$1:E4531,E4531),"")</f>
        <v/>
      </c>
      <c r="AJ4531">
        <f t="shared" si="425"/>
        <v>3</v>
      </c>
    </row>
    <row r="4532" spans="1:36" x14ac:dyDescent="0.25">
      <c r="A4532" s="14" t="s">
        <v>86</v>
      </c>
      <c r="B4532" t="s">
        <v>80</v>
      </c>
      <c r="C4532" t="s">
        <v>79</v>
      </c>
      <c r="D4532" s="13">
        <v>42318</v>
      </c>
      <c r="E4532">
        <v>3</v>
      </c>
      <c r="F4532">
        <v>0</v>
      </c>
      <c r="G4532" s="2" t="s">
        <v>87</v>
      </c>
      <c r="H4532" s="2" t="s">
        <v>11</v>
      </c>
      <c r="I4532">
        <v>9</v>
      </c>
      <c r="J4532" s="2" t="s">
        <v>88</v>
      </c>
      <c r="K4532" s="2">
        <v>0</v>
      </c>
      <c r="L4532" s="2">
        <v>2272</v>
      </c>
      <c r="M4532" s="2">
        <f t="shared" si="420"/>
        <v>227.2</v>
      </c>
      <c r="O4532" s="2" t="str">
        <f t="shared" si="421"/>
        <v/>
      </c>
      <c r="P4532" s="2" t="str">
        <f>IF(ISNUMBER(O4532),SUMIFS(O$1:$O4532,A$1:$A4532,A4532,C$1:$C4532,C4532,G$1:$G4532,G4532,E$1:$E4532,E4532),"")</f>
        <v/>
      </c>
      <c r="U4532" t="str">
        <f t="shared" si="422"/>
        <v/>
      </c>
      <c r="AC4532" s="2" t="str">
        <f t="shared" si="423"/>
        <v/>
      </c>
      <c r="AH4532" s="2" t="str">
        <f t="shared" si="424"/>
        <v/>
      </c>
      <c r="AI4532" s="2" t="str">
        <f>IF(ISNUMBER(AH4532),SUMIFS($AH$1:AH4532,$A$1:A4532,A4532,C$1:$C4532,C4532,$G$1:G4532,G4532,$E$1:E4532,E4532),"")</f>
        <v/>
      </c>
      <c r="AJ4532">
        <f t="shared" si="425"/>
        <v>3</v>
      </c>
    </row>
    <row r="4533" spans="1:36" x14ac:dyDescent="0.25">
      <c r="A4533" s="14" t="s">
        <v>85</v>
      </c>
      <c r="B4533" t="s">
        <v>80</v>
      </c>
      <c r="C4533" t="s">
        <v>79</v>
      </c>
      <c r="D4533" s="13">
        <v>42318</v>
      </c>
      <c r="E4533">
        <v>3</v>
      </c>
      <c r="F4533">
        <v>50</v>
      </c>
      <c r="G4533" s="2" t="s">
        <v>87</v>
      </c>
      <c r="H4533" s="2" t="s">
        <v>11</v>
      </c>
      <c r="I4533">
        <v>9</v>
      </c>
      <c r="J4533" s="2" t="s">
        <v>88</v>
      </c>
      <c r="K4533" s="2">
        <v>45</v>
      </c>
      <c r="L4533" s="2">
        <v>2440</v>
      </c>
      <c r="M4533" s="2">
        <f t="shared" si="420"/>
        <v>244</v>
      </c>
      <c r="O4533" s="2" t="str">
        <f t="shared" si="421"/>
        <v/>
      </c>
      <c r="P4533" s="2" t="str">
        <f>IF(ISNUMBER(O4533),SUMIFS(O$1:$O4533,A$1:$A4533,A4533,C$1:$C4533,C4533,G$1:$G4533,G4533,E$1:$E4533,E4533),"")</f>
        <v/>
      </c>
      <c r="U4533" t="str">
        <f t="shared" si="422"/>
        <v/>
      </c>
      <c r="AC4533" s="2" t="str">
        <f t="shared" si="423"/>
        <v/>
      </c>
      <c r="AH4533" s="2" t="str">
        <f t="shared" si="424"/>
        <v/>
      </c>
      <c r="AI4533" s="2" t="str">
        <f>IF(ISNUMBER(AH4533),SUMIFS($AH$1:AH4533,$A$1:A4533,A4533,C$1:$C4533,C4533,$G$1:G4533,G4533,$E$1:E4533,E4533),"")</f>
        <v/>
      </c>
      <c r="AJ4533">
        <f t="shared" si="425"/>
        <v>3</v>
      </c>
    </row>
    <row r="4534" spans="1:36" x14ac:dyDescent="0.25">
      <c r="A4534" s="14" t="s">
        <v>84</v>
      </c>
      <c r="B4534" t="s">
        <v>80</v>
      </c>
      <c r="C4534" t="s">
        <v>79</v>
      </c>
      <c r="D4534" s="13">
        <v>42318</v>
      </c>
      <c r="E4534">
        <v>3</v>
      </c>
      <c r="F4534">
        <v>100</v>
      </c>
      <c r="G4534" s="2" t="s">
        <v>87</v>
      </c>
      <c r="H4534" s="2" t="s">
        <v>11</v>
      </c>
      <c r="I4534">
        <v>9</v>
      </c>
      <c r="J4534" s="2" t="s">
        <v>88</v>
      </c>
      <c r="K4534" s="2">
        <v>90</v>
      </c>
      <c r="L4534" s="2">
        <v>2536</v>
      </c>
      <c r="M4534" s="2">
        <f t="shared" si="420"/>
        <v>253.6</v>
      </c>
      <c r="O4534" s="2" t="str">
        <f t="shared" si="421"/>
        <v/>
      </c>
      <c r="P4534" s="2" t="str">
        <f>IF(ISNUMBER(O4534),SUMIFS(O$1:$O4534,A$1:$A4534,A4534,C$1:$C4534,C4534,G$1:$G4534,G4534,E$1:$E4534,E4534),"")</f>
        <v/>
      </c>
      <c r="U4534" t="str">
        <f t="shared" si="422"/>
        <v/>
      </c>
      <c r="AC4534" s="2" t="str">
        <f t="shared" si="423"/>
        <v/>
      </c>
      <c r="AH4534" s="2" t="str">
        <f t="shared" si="424"/>
        <v/>
      </c>
      <c r="AI4534" s="2" t="str">
        <f>IF(ISNUMBER(AH4534),SUMIFS($AH$1:AH4534,$A$1:A4534,A4534,C$1:$C4534,C4534,$G$1:G4534,G4534,$E$1:E4534,E4534),"")</f>
        <v/>
      </c>
      <c r="AJ4534">
        <f t="shared" si="425"/>
        <v>3</v>
      </c>
    </row>
    <row r="4535" spans="1:36" x14ac:dyDescent="0.25">
      <c r="A4535" s="14" t="s">
        <v>83</v>
      </c>
      <c r="B4535" t="s">
        <v>80</v>
      </c>
      <c r="C4535" t="s">
        <v>79</v>
      </c>
      <c r="D4535" s="13">
        <v>42318</v>
      </c>
      <c r="E4535">
        <v>3</v>
      </c>
      <c r="F4535">
        <v>200</v>
      </c>
      <c r="G4535" s="2" t="s">
        <v>87</v>
      </c>
      <c r="H4535" s="2" t="s">
        <v>11</v>
      </c>
      <c r="I4535">
        <v>9</v>
      </c>
      <c r="J4535" s="2" t="s">
        <v>88</v>
      </c>
      <c r="K4535" s="2">
        <v>180</v>
      </c>
      <c r="L4535" s="2">
        <v>2512</v>
      </c>
      <c r="M4535" s="2">
        <f t="shared" si="420"/>
        <v>251.2</v>
      </c>
      <c r="O4535" s="2" t="str">
        <f t="shared" si="421"/>
        <v/>
      </c>
      <c r="P4535" s="2" t="str">
        <f>IF(ISNUMBER(O4535),SUMIFS(O$1:$O4535,A$1:$A4535,A4535,C$1:$C4535,C4535,G$1:$G4535,G4535,E$1:$E4535,E4535),"")</f>
        <v/>
      </c>
      <c r="U4535" t="str">
        <f t="shared" si="422"/>
        <v/>
      </c>
      <c r="AC4535" s="2" t="str">
        <f t="shared" si="423"/>
        <v/>
      </c>
      <c r="AH4535" s="2" t="str">
        <f t="shared" si="424"/>
        <v/>
      </c>
      <c r="AI4535" s="2" t="str">
        <f>IF(ISNUMBER(AH4535),SUMIFS($AH$1:AH4535,$A$1:A4535,A4535,C$1:$C4535,C4535,$G$1:G4535,G4535,$E$1:E4535,E4535),"")</f>
        <v/>
      </c>
      <c r="AJ4535">
        <f t="shared" si="425"/>
        <v>3</v>
      </c>
    </row>
    <row r="4536" spans="1:36" x14ac:dyDescent="0.25">
      <c r="A4536" s="14" t="s">
        <v>82</v>
      </c>
      <c r="B4536" t="s">
        <v>80</v>
      </c>
      <c r="C4536" t="s">
        <v>79</v>
      </c>
      <c r="D4536" s="13">
        <v>42318</v>
      </c>
      <c r="E4536">
        <v>3</v>
      </c>
      <c r="F4536">
        <v>350</v>
      </c>
      <c r="G4536" s="2" t="s">
        <v>87</v>
      </c>
      <c r="H4536" s="2" t="s">
        <v>11</v>
      </c>
      <c r="I4536">
        <v>9</v>
      </c>
      <c r="J4536" s="2" t="s">
        <v>88</v>
      </c>
      <c r="K4536" s="2">
        <v>315</v>
      </c>
      <c r="L4536" s="2">
        <v>2464</v>
      </c>
      <c r="M4536" s="2">
        <f t="shared" si="420"/>
        <v>246.4</v>
      </c>
      <c r="O4536" s="2" t="str">
        <f t="shared" si="421"/>
        <v/>
      </c>
      <c r="P4536" s="2" t="str">
        <f>IF(ISNUMBER(O4536),SUMIFS(O$1:$O4536,A$1:$A4536,A4536,C$1:$C4536,C4536,G$1:$G4536,G4536,E$1:$E4536,E4536),"")</f>
        <v/>
      </c>
      <c r="U4536" t="str">
        <f t="shared" si="422"/>
        <v/>
      </c>
      <c r="AC4536" s="2" t="str">
        <f t="shared" si="423"/>
        <v/>
      </c>
      <c r="AH4536" s="2" t="str">
        <f t="shared" si="424"/>
        <v/>
      </c>
      <c r="AI4536" s="2" t="str">
        <f>IF(ISNUMBER(AH4536),SUMIFS($AH$1:AH4536,$A$1:A4536,A4536,C$1:$C4536,C4536,$G$1:G4536,G4536,$E$1:E4536,E4536),"")</f>
        <v/>
      </c>
      <c r="AJ4536">
        <f t="shared" si="425"/>
        <v>3</v>
      </c>
    </row>
    <row r="4537" spans="1:36" x14ac:dyDescent="0.25">
      <c r="A4537" s="14" t="s">
        <v>81</v>
      </c>
      <c r="B4537" t="s">
        <v>80</v>
      </c>
      <c r="C4537" t="s">
        <v>79</v>
      </c>
      <c r="D4537" s="13">
        <v>42318</v>
      </c>
      <c r="E4537">
        <v>3</v>
      </c>
      <c r="F4537">
        <v>500</v>
      </c>
      <c r="G4537" s="2" t="s">
        <v>87</v>
      </c>
      <c r="H4537" s="2" t="s">
        <v>11</v>
      </c>
      <c r="I4537">
        <v>9</v>
      </c>
      <c r="J4537" s="2" t="s">
        <v>88</v>
      </c>
      <c r="K4537" s="2">
        <v>450</v>
      </c>
      <c r="L4537" s="2">
        <v>2464</v>
      </c>
      <c r="M4537" s="2">
        <f t="shared" si="420"/>
        <v>246.4</v>
      </c>
      <c r="O4537" s="2" t="str">
        <f t="shared" si="421"/>
        <v/>
      </c>
      <c r="P4537" s="2" t="str">
        <f>IF(ISNUMBER(O4537),SUMIFS(O$1:$O4537,A$1:$A4537,A4537,C$1:$C4537,C4537,G$1:$G4537,G4537,E$1:$E4537,E4537),"")</f>
        <v/>
      </c>
      <c r="U4537" t="str">
        <f t="shared" si="422"/>
        <v/>
      </c>
      <c r="AC4537" s="2" t="str">
        <f t="shared" si="423"/>
        <v/>
      </c>
      <c r="AH4537" s="2" t="str">
        <f t="shared" si="424"/>
        <v/>
      </c>
      <c r="AI4537" s="2" t="str">
        <f>IF(ISNUMBER(AH4537),SUMIFS($AH$1:AH4537,$A$1:A4537,A4537,C$1:$C4537,C4537,$G$1:G4537,G4537,$E$1:E4537,E4537),"")</f>
        <v/>
      </c>
      <c r="AJ4537">
        <f t="shared" si="425"/>
        <v>3</v>
      </c>
    </row>
    <row r="4538" spans="1:36" x14ac:dyDescent="0.25">
      <c r="A4538" s="14" t="s">
        <v>86</v>
      </c>
      <c r="B4538" t="s">
        <v>80</v>
      </c>
      <c r="C4538" t="s">
        <v>79</v>
      </c>
      <c r="D4538" s="13">
        <v>42324</v>
      </c>
      <c r="E4538">
        <v>1</v>
      </c>
      <c r="F4538">
        <v>0</v>
      </c>
      <c r="G4538" s="2" t="s">
        <v>87</v>
      </c>
      <c r="H4538" s="2" t="s">
        <v>11</v>
      </c>
      <c r="I4538">
        <v>9</v>
      </c>
      <c r="J4538" s="2" t="s">
        <v>88</v>
      </c>
      <c r="K4538" s="2">
        <v>0</v>
      </c>
      <c r="L4538" s="2">
        <v>2200</v>
      </c>
      <c r="M4538" s="2">
        <f t="shared" si="420"/>
        <v>220</v>
      </c>
      <c r="O4538" s="2" t="str">
        <f t="shared" si="421"/>
        <v/>
      </c>
      <c r="P4538" s="2" t="str">
        <f>IF(ISNUMBER(O4538),SUMIFS(O$1:$O4538,A$1:$A4538,A4538,C$1:$C4538,C4538,G$1:$G4538,G4538,E$1:$E4538,E4538),"")</f>
        <v/>
      </c>
      <c r="U4538" t="str">
        <f t="shared" si="422"/>
        <v/>
      </c>
      <c r="AC4538" s="2" t="str">
        <f t="shared" si="423"/>
        <v/>
      </c>
      <c r="AH4538" s="2" t="str">
        <f t="shared" si="424"/>
        <v/>
      </c>
      <c r="AI4538" s="2" t="str">
        <f>IF(ISNUMBER(AH4538),SUMIFS($AH$1:AH4538,$A$1:A4538,A4538,C$1:$C4538,C4538,$G$1:G4538,G4538,$E$1:E4538,E4538),"")</f>
        <v/>
      </c>
      <c r="AJ4538">
        <f t="shared" si="425"/>
        <v>3</v>
      </c>
    </row>
    <row r="4539" spans="1:36" x14ac:dyDescent="0.25">
      <c r="A4539" s="14" t="s">
        <v>85</v>
      </c>
      <c r="B4539" t="s">
        <v>80</v>
      </c>
      <c r="C4539" t="s">
        <v>79</v>
      </c>
      <c r="D4539" s="13">
        <v>42324</v>
      </c>
      <c r="E4539">
        <v>1</v>
      </c>
      <c r="F4539">
        <v>50</v>
      </c>
      <c r="G4539" s="2" t="s">
        <v>87</v>
      </c>
      <c r="H4539" s="2" t="s">
        <v>11</v>
      </c>
      <c r="I4539">
        <v>9</v>
      </c>
      <c r="J4539" s="2" t="s">
        <v>88</v>
      </c>
      <c r="K4539" s="2">
        <v>45</v>
      </c>
      <c r="L4539" s="2">
        <v>2296</v>
      </c>
      <c r="M4539" s="2">
        <f t="shared" si="420"/>
        <v>229.6</v>
      </c>
      <c r="O4539" s="2" t="str">
        <f t="shared" si="421"/>
        <v/>
      </c>
      <c r="P4539" s="2" t="str">
        <f>IF(ISNUMBER(O4539),SUMIFS(O$1:$O4539,A$1:$A4539,A4539,C$1:$C4539,C4539,G$1:$G4539,G4539,E$1:$E4539,E4539),"")</f>
        <v/>
      </c>
      <c r="U4539" t="str">
        <f t="shared" si="422"/>
        <v/>
      </c>
      <c r="AC4539" s="2" t="str">
        <f t="shared" si="423"/>
        <v/>
      </c>
      <c r="AH4539" s="2" t="str">
        <f t="shared" si="424"/>
        <v/>
      </c>
      <c r="AI4539" s="2" t="str">
        <f>IF(ISNUMBER(AH4539),SUMIFS($AH$1:AH4539,$A$1:A4539,A4539,C$1:$C4539,C4539,$G$1:G4539,G4539,$E$1:E4539,E4539),"")</f>
        <v/>
      </c>
      <c r="AJ4539">
        <f t="shared" si="425"/>
        <v>3</v>
      </c>
    </row>
    <row r="4540" spans="1:36" x14ac:dyDescent="0.25">
      <c r="A4540" s="14" t="s">
        <v>84</v>
      </c>
      <c r="B4540" t="s">
        <v>80</v>
      </c>
      <c r="C4540" t="s">
        <v>79</v>
      </c>
      <c r="D4540" s="13">
        <v>42324</v>
      </c>
      <c r="E4540">
        <v>1</v>
      </c>
      <c r="F4540">
        <v>100</v>
      </c>
      <c r="G4540" s="2" t="s">
        <v>87</v>
      </c>
      <c r="H4540" s="2" t="s">
        <v>11</v>
      </c>
      <c r="I4540">
        <v>9</v>
      </c>
      <c r="J4540" s="2" t="s">
        <v>88</v>
      </c>
      <c r="K4540" s="2">
        <v>90</v>
      </c>
      <c r="L4540" s="2">
        <v>2656</v>
      </c>
      <c r="M4540" s="2">
        <f t="shared" si="420"/>
        <v>265.60000000000002</v>
      </c>
      <c r="O4540" s="2" t="str">
        <f t="shared" si="421"/>
        <v/>
      </c>
      <c r="P4540" s="2" t="str">
        <f>IF(ISNUMBER(O4540),SUMIFS(O$1:$O4540,A$1:$A4540,A4540,C$1:$C4540,C4540,G$1:$G4540,G4540,E$1:$E4540,E4540),"")</f>
        <v/>
      </c>
      <c r="U4540" t="str">
        <f t="shared" si="422"/>
        <v/>
      </c>
      <c r="AC4540" s="2" t="str">
        <f t="shared" si="423"/>
        <v/>
      </c>
      <c r="AH4540" s="2" t="str">
        <f t="shared" si="424"/>
        <v/>
      </c>
      <c r="AI4540" s="2" t="str">
        <f>IF(ISNUMBER(AH4540),SUMIFS($AH$1:AH4540,$A$1:A4540,A4540,C$1:$C4540,C4540,$G$1:G4540,G4540,$E$1:E4540,E4540),"")</f>
        <v/>
      </c>
      <c r="AJ4540">
        <f t="shared" si="425"/>
        <v>3</v>
      </c>
    </row>
    <row r="4541" spans="1:36" x14ac:dyDescent="0.25">
      <c r="A4541" s="14" t="s">
        <v>83</v>
      </c>
      <c r="B4541" t="s">
        <v>80</v>
      </c>
      <c r="C4541" t="s">
        <v>79</v>
      </c>
      <c r="D4541" s="13">
        <v>42324</v>
      </c>
      <c r="E4541">
        <v>1</v>
      </c>
      <c r="F4541">
        <v>200</v>
      </c>
      <c r="G4541" s="2" t="s">
        <v>87</v>
      </c>
      <c r="H4541" s="2" t="s">
        <v>11</v>
      </c>
      <c r="I4541">
        <v>9</v>
      </c>
      <c r="J4541" s="2" t="s">
        <v>88</v>
      </c>
      <c r="K4541" s="2">
        <v>180</v>
      </c>
      <c r="L4541" s="2">
        <v>2824</v>
      </c>
      <c r="M4541" s="2">
        <f t="shared" si="420"/>
        <v>282.39999999999998</v>
      </c>
      <c r="O4541" s="2" t="str">
        <f t="shared" si="421"/>
        <v/>
      </c>
      <c r="P4541" s="2" t="str">
        <f>IF(ISNUMBER(O4541),SUMIFS(O$1:$O4541,A$1:$A4541,A4541,C$1:$C4541,C4541,G$1:$G4541,G4541,E$1:$E4541,E4541),"")</f>
        <v/>
      </c>
      <c r="U4541" t="str">
        <f t="shared" si="422"/>
        <v/>
      </c>
      <c r="AC4541" s="2" t="str">
        <f t="shared" si="423"/>
        <v/>
      </c>
      <c r="AH4541" s="2" t="str">
        <f t="shared" si="424"/>
        <v/>
      </c>
      <c r="AI4541" s="2" t="str">
        <f>IF(ISNUMBER(AH4541),SUMIFS($AH$1:AH4541,$A$1:A4541,A4541,C$1:$C4541,C4541,$G$1:G4541,G4541,$E$1:E4541,E4541),"")</f>
        <v/>
      </c>
      <c r="AJ4541">
        <f t="shared" si="425"/>
        <v>3</v>
      </c>
    </row>
    <row r="4542" spans="1:36" x14ac:dyDescent="0.25">
      <c r="A4542" s="14" t="s">
        <v>82</v>
      </c>
      <c r="B4542" t="s">
        <v>80</v>
      </c>
      <c r="C4542" t="s">
        <v>79</v>
      </c>
      <c r="D4542" s="13">
        <v>42324</v>
      </c>
      <c r="E4542">
        <v>1</v>
      </c>
      <c r="F4542">
        <v>350</v>
      </c>
      <c r="G4542" s="2" t="s">
        <v>87</v>
      </c>
      <c r="H4542" s="2" t="s">
        <v>11</v>
      </c>
      <c r="I4542">
        <v>9</v>
      </c>
      <c r="J4542" s="2" t="s">
        <v>88</v>
      </c>
      <c r="K4542" s="2">
        <v>315</v>
      </c>
      <c r="L4542" s="2">
        <v>2896</v>
      </c>
      <c r="M4542" s="2">
        <f t="shared" si="420"/>
        <v>289.60000000000002</v>
      </c>
      <c r="O4542" s="2" t="str">
        <f t="shared" si="421"/>
        <v/>
      </c>
      <c r="P4542" s="2" t="str">
        <f>IF(ISNUMBER(O4542),SUMIFS(O$1:$O4542,A$1:$A4542,A4542,C$1:$C4542,C4542,G$1:$G4542,G4542,E$1:$E4542,E4542),"")</f>
        <v/>
      </c>
      <c r="U4542" t="str">
        <f t="shared" si="422"/>
        <v/>
      </c>
      <c r="AC4542" s="2" t="str">
        <f t="shared" si="423"/>
        <v/>
      </c>
      <c r="AH4542" s="2" t="str">
        <f t="shared" si="424"/>
        <v/>
      </c>
      <c r="AI4542" s="2" t="str">
        <f>IF(ISNUMBER(AH4542),SUMIFS($AH$1:AH4542,$A$1:A4542,A4542,C$1:$C4542,C4542,$G$1:G4542,G4542,$E$1:E4542,E4542),"")</f>
        <v/>
      </c>
      <c r="AJ4542">
        <f t="shared" si="425"/>
        <v>3</v>
      </c>
    </row>
    <row r="4543" spans="1:36" x14ac:dyDescent="0.25">
      <c r="A4543" s="14" t="s">
        <v>81</v>
      </c>
      <c r="B4543" t="s">
        <v>80</v>
      </c>
      <c r="C4543" t="s">
        <v>79</v>
      </c>
      <c r="D4543" s="13">
        <v>42324</v>
      </c>
      <c r="E4543">
        <v>1</v>
      </c>
      <c r="F4543">
        <v>500</v>
      </c>
      <c r="G4543" s="2" t="s">
        <v>87</v>
      </c>
      <c r="H4543" s="2" t="s">
        <v>11</v>
      </c>
      <c r="I4543">
        <v>9</v>
      </c>
      <c r="J4543" s="2" t="s">
        <v>88</v>
      </c>
      <c r="K4543" s="2">
        <v>450</v>
      </c>
      <c r="L4543" s="2">
        <v>2824</v>
      </c>
      <c r="M4543" s="2">
        <f t="shared" si="420"/>
        <v>282.39999999999998</v>
      </c>
      <c r="O4543" s="2" t="str">
        <f t="shared" si="421"/>
        <v/>
      </c>
      <c r="P4543" s="2" t="str">
        <f>IF(ISNUMBER(O4543),SUMIFS(O$1:$O4543,A$1:$A4543,A4543,C$1:$C4543,C4543,G$1:$G4543,G4543,E$1:$E4543,E4543),"")</f>
        <v/>
      </c>
      <c r="U4543" t="str">
        <f t="shared" si="422"/>
        <v/>
      </c>
      <c r="AC4543" s="2" t="str">
        <f t="shared" si="423"/>
        <v/>
      </c>
      <c r="AH4543" s="2" t="str">
        <f t="shared" si="424"/>
        <v/>
      </c>
      <c r="AI4543" s="2" t="str">
        <f>IF(ISNUMBER(AH4543),SUMIFS($AH$1:AH4543,$A$1:A4543,A4543,C$1:$C4543,C4543,$G$1:G4543,G4543,$E$1:E4543,E4543),"")</f>
        <v/>
      </c>
      <c r="AJ4543">
        <f t="shared" si="425"/>
        <v>3</v>
      </c>
    </row>
    <row r="4544" spans="1:36" x14ac:dyDescent="0.25">
      <c r="A4544" s="14" t="s">
        <v>86</v>
      </c>
      <c r="B4544" t="s">
        <v>80</v>
      </c>
      <c r="C4544" t="s">
        <v>79</v>
      </c>
      <c r="D4544" s="13">
        <v>42324</v>
      </c>
      <c r="E4544">
        <v>2</v>
      </c>
      <c r="F4544">
        <v>0</v>
      </c>
      <c r="G4544" s="2" t="s">
        <v>87</v>
      </c>
      <c r="H4544" s="2" t="s">
        <v>11</v>
      </c>
      <c r="I4544">
        <v>9</v>
      </c>
      <c r="J4544" s="2" t="s">
        <v>88</v>
      </c>
      <c r="K4544" s="2">
        <v>0</v>
      </c>
      <c r="L4544" s="2">
        <v>2296</v>
      </c>
      <c r="M4544" s="2">
        <f t="shared" si="420"/>
        <v>229.6</v>
      </c>
      <c r="O4544" s="2" t="str">
        <f t="shared" si="421"/>
        <v/>
      </c>
      <c r="P4544" s="2" t="str">
        <f>IF(ISNUMBER(O4544),SUMIFS(O$1:$O4544,A$1:$A4544,A4544,C$1:$C4544,C4544,G$1:$G4544,G4544,E$1:$E4544,E4544),"")</f>
        <v/>
      </c>
      <c r="U4544" t="str">
        <f t="shared" si="422"/>
        <v/>
      </c>
      <c r="AC4544" s="2" t="str">
        <f t="shared" si="423"/>
        <v/>
      </c>
      <c r="AH4544" s="2" t="str">
        <f t="shared" si="424"/>
        <v/>
      </c>
      <c r="AI4544" s="2" t="str">
        <f>IF(ISNUMBER(AH4544),SUMIFS($AH$1:AH4544,$A$1:A4544,A4544,C$1:$C4544,C4544,$G$1:G4544,G4544,$E$1:E4544,E4544),"")</f>
        <v/>
      </c>
      <c r="AJ4544">
        <f t="shared" si="425"/>
        <v>3</v>
      </c>
    </row>
    <row r="4545" spans="1:36" x14ac:dyDescent="0.25">
      <c r="A4545" s="14" t="s">
        <v>85</v>
      </c>
      <c r="B4545" t="s">
        <v>80</v>
      </c>
      <c r="C4545" t="s">
        <v>79</v>
      </c>
      <c r="D4545" s="13">
        <v>42324</v>
      </c>
      <c r="E4545">
        <v>2</v>
      </c>
      <c r="F4545">
        <v>50</v>
      </c>
      <c r="G4545" s="2" t="s">
        <v>87</v>
      </c>
      <c r="H4545" s="2" t="s">
        <v>11</v>
      </c>
      <c r="I4545">
        <v>9</v>
      </c>
      <c r="J4545" s="2" t="s">
        <v>88</v>
      </c>
      <c r="K4545" s="2">
        <v>45</v>
      </c>
      <c r="L4545" s="2">
        <v>2392</v>
      </c>
      <c r="M4545" s="2">
        <f t="shared" si="420"/>
        <v>239.2</v>
      </c>
      <c r="O4545" s="2" t="str">
        <f t="shared" si="421"/>
        <v/>
      </c>
      <c r="P4545" s="2" t="str">
        <f>IF(ISNUMBER(O4545),SUMIFS(O$1:$O4545,A$1:$A4545,A4545,C$1:$C4545,C4545,G$1:$G4545,G4545,E$1:$E4545,E4545),"")</f>
        <v/>
      </c>
      <c r="U4545" t="str">
        <f t="shared" si="422"/>
        <v/>
      </c>
      <c r="AC4545" s="2" t="str">
        <f t="shared" si="423"/>
        <v/>
      </c>
      <c r="AH4545" s="2" t="str">
        <f t="shared" si="424"/>
        <v/>
      </c>
      <c r="AI4545" s="2" t="str">
        <f>IF(ISNUMBER(AH4545),SUMIFS($AH$1:AH4545,$A$1:A4545,A4545,C$1:$C4545,C4545,$G$1:G4545,G4545,$E$1:E4545,E4545),"")</f>
        <v/>
      </c>
      <c r="AJ4545">
        <f t="shared" si="425"/>
        <v>3</v>
      </c>
    </row>
    <row r="4546" spans="1:36" x14ac:dyDescent="0.25">
      <c r="A4546" s="14" t="s">
        <v>84</v>
      </c>
      <c r="B4546" t="s">
        <v>80</v>
      </c>
      <c r="C4546" t="s">
        <v>79</v>
      </c>
      <c r="D4546" s="13">
        <v>42324</v>
      </c>
      <c r="E4546">
        <v>2</v>
      </c>
      <c r="F4546">
        <v>100</v>
      </c>
      <c r="G4546" s="2" t="s">
        <v>87</v>
      </c>
      <c r="H4546" s="2" t="s">
        <v>11</v>
      </c>
      <c r="I4546">
        <v>9</v>
      </c>
      <c r="J4546" s="2" t="s">
        <v>88</v>
      </c>
      <c r="K4546" s="2">
        <v>90</v>
      </c>
      <c r="L4546" s="2">
        <v>2584</v>
      </c>
      <c r="M4546" s="2">
        <f t="shared" ref="M4546:M4609" si="426">IF(ISNUMBER(L4546),L4546/10,"")</f>
        <v>258.39999999999998</v>
      </c>
      <c r="O4546" s="2" t="str">
        <f t="shared" ref="O4546:O4609" si="427">IF(ISNUMBER(N4546),N4546/10,"")</f>
        <v/>
      </c>
      <c r="P4546" s="2" t="str">
        <f>IF(ISNUMBER(O4546),SUMIFS(O$1:$O4546,A$1:$A4546,A4546,C$1:$C4546,C4546,G$1:$G4546,G4546,E$1:$E4546,E4546),"")</f>
        <v/>
      </c>
      <c r="U4546" t="str">
        <f t="shared" ref="U4546:U4609" si="428">IF(ISNUMBER(R4546),R4546/100,"")</f>
        <v/>
      </c>
      <c r="AC4546" s="2" t="str">
        <f t="shared" ref="AC4546:AC4609" si="429">IF(ISNUMBER(AB4546),AB4546,"")</f>
        <v/>
      </c>
      <c r="AH4546" s="2" t="str">
        <f t="shared" ref="AH4546:AH4609" si="430">IF(AND(ISNUMBER(AB4546),ISNUMBER(O4546)),ROUND(O4546*AB4546,3),"")</f>
        <v/>
      </c>
      <c r="AI4546" s="2" t="str">
        <f>IF(ISNUMBER(AH4546),SUMIFS($AH$1:AH4546,$A$1:A4546,A4546,C$1:$C4546,C4546,$G$1:G4546,G4546,$E$1:E4546,E4546),"")</f>
        <v/>
      </c>
      <c r="AJ4546">
        <f t="shared" ref="AJ4546:AJ4609" si="431">COUNT(K4546:AI4546)</f>
        <v>3</v>
      </c>
    </row>
    <row r="4547" spans="1:36" x14ac:dyDescent="0.25">
      <c r="A4547" s="14" t="s">
        <v>83</v>
      </c>
      <c r="B4547" t="s">
        <v>80</v>
      </c>
      <c r="C4547" t="s">
        <v>79</v>
      </c>
      <c r="D4547" s="13">
        <v>42324</v>
      </c>
      <c r="E4547">
        <v>2</v>
      </c>
      <c r="F4547">
        <v>200</v>
      </c>
      <c r="G4547" s="2" t="s">
        <v>87</v>
      </c>
      <c r="H4547" s="2" t="s">
        <v>11</v>
      </c>
      <c r="I4547">
        <v>9</v>
      </c>
      <c r="J4547" s="2" t="s">
        <v>88</v>
      </c>
      <c r="K4547" s="2">
        <v>180</v>
      </c>
      <c r="L4547" s="2">
        <v>2800</v>
      </c>
      <c r="M4547" s="2">
        <f t="shared" si="426"/>
        <v>280</v>
      </c>
      <c r="O4547" s="2" t="str">
        <f t="shared" si="427"/>
        <v/>
      </c>
      <c r="P4547" s="2" t="str">
        <f>IF(ISNUMBER(O4547),SUMIFS(O$1:$O4547,A$1:$A4547,A4547,C$1:$C4547,C4547,G$1:$G4547,G4547,E$1:$E4547,E4547),"")</f>
        <v/>
      </c>
      <c r="U4547" t="str">
        <f t="shared" si="428"/>
        <v/>
      </c>
      <c r="AC4547" s="2" t="str">
        <f t="shared" si="429"/>
        <v/>
      </c>
      <c r="AH4547" s="2" t="str">
        <f t="shared" si="430"/>
        <v/>
      </c>
      <c r="AI4547" s="2" t="str">
        <f>IF(ISNUMBER(AH4547),SUMIFS($AH$1:AH4547,$A$1:A4547,A4547,C$1:$C4547,C4547,$G$1:G4547,G4547,$E$1:E4547,E4547),"")</f>
        <v/>
      </c>
      <c r="AJ4547">
        <f t="shared" si="431"/>
        <v>3</v>
      </c>
    </row>
    <row r="4548" spans="1:36" x14ac:dyDescent="0.25">
      <c r="A4548" s="14" t="s">
        <v>82</v>
      </c>
      <c r="B4548" t="s">
        <v>80</v>
      </c>
      <c r="C4548" t="s">
        <v>79</v>
      </c>
      <c r="D4548" s="13">
        <v>42324</v>
      </c>
      <c r="E4548">
        <v>2</v>
      </c>
      <c r="F4548">
        <v>350</v>
      </c>
      <c r="G4548" s="2" t="s">
        <v>87</v>
      </c>
      <c r="H4548" s="2" t="s">
        <v>11</v>
      </c>
      <c r="I4548">
        <v>9</v>
      </c>
      <c r="J4548" s="2" t="s">
        <v>88</v>
      </c>
      <c r="K4548" s="2">
        <v>315</v>
      </c>
      <c r="L4548" s="2">
        <v>2536</v>
      </c>
      <c r="M4548" s="2">
        <f t="shared" si="426"/>
        <v>253.6</v>
      </c>
      <c r="O4548" s="2" t="str">
        <f t="shared" si="427"/>
        <v/>
      </c>
      <c r="P4548" s="2" t="str">
        <f>IF(ISNUMBER(O4548),SUMIFS(O$1:$O4548,A$1:$A4548,A4548,C$1:$C4548,C4548,G$1:$G4548,G4548,E$1:$E4548,E4548),"")</f>
        <v/>
      </c>
      <c r="U4548" t="str">
        <f t="shared" si="428"/>
        <v/>
      </c>
      <c r="AC4548" s="2" t="str">
        <f t="shared" si="429"/>
        <v/>
      </c>
      <c r="AH4548" s="2" t="str">
        <f t="shared" si="430"/>
        <v/>
      </c>
      <c r="AI4548" s="2" t="str">
        <f>IF(ISNUMBER(AH4548),SUMIFS($AH$1:AH4548,$A$1:A4548,A4548,C$1:$C4548,C4548,$G$1:G4548,G4548,$E$1:E4548,E4548),"")</f>
        <v/>
      </c>
      <c r="AJ4548">
        <f t="shared" si="431"/>
        <v>3</v>
      </c>
    </row>
    <row r="4549" spans="1:36" x14ac:dyDescent="0.25">
      <c r="A4549" s="14" t="s">
        <v>81</v>
      </c>
      <c r="B4549" t="s">
        <v>80</v>
      </c>
      <c r="C4549" t="s">
        <v>79</v>
      </c>
      <c r="D4549" s="13">
        <v>42324</v>
      </c>
      <c r="E4549">
        <v>2</v>
      </c>
      <c r="F4549">
        <v>500</v>
      </c>
      <c r="G4549" s="2" t="s">
        <v>87</v>
      </c>
      <c r="H4549" s="2" t="s">
        <v>11</v>
      </c>
      <c r="I4549">
        <v>9</v>
      </c>
      <c r="J4549" s="2" t="s">
        <v>88</v>
      </c>
      <c r="K4549" s="2">
        <v>450</v>
      </c>
      <c r="L4549" s="2">
        <v>2704</v>
      </c>
      <c r="M4549" s="2">
        <f t="shared" si="426"/>
        <v>270.39999999999998</v>
      </c>
      <c r="O4549" s="2" t="str">
        <f t="shared" si="427"/>
        <v/>
      </c>
      <c r="P4549" s="2" t="str">
        <f>IF(ISNUMBER(O4549),SUMIFS(O$1:$O4549,A$1:$A4549,A4549,C$1:$C4549,C4549,G$1:$G4549,G4549,E$1:$E4549,E4549),"")</f>
        <v/>
      </c>
      <c r="U4549" t="str">
        <f t="shared" si="428"/>
        <v/>
      </c>
      <c r="AC4549" s="2" t="str">
        <f t="shared" si="429"/>
        <v/>
      </c>
      <c r="AH4549" s="2" t="str">
        <f t="shared" si="430"/>
        <v/>
      </c>
      <c r="AI4549" s="2" t="str">
        <f>IF(ISNUMBER(AH4549),SUMIFS($AH$1:AH4549,$A$1:A4549,A4549,C$1:$C4549,C4549,$G$1:G4549,G4549,$E$1:E4549,E4549),"")</f>
        <v/>
      </c>
      <c r="AJ4549">
        <f t="shared" si="431"/>
        <v>3</v>
      </c>
    </row>
    <row r="4550" spans="1:36" x14ac:dyDescent="0.25">
      <c r="A4550" s="14" t="s">
        <v>86</v>
      </c>
      <c r="B4550" t="s">
        <v>80</v>
      </c>
      <c r="C4550" t="s">
        <v>79</v>
      </c>
      <c r="D4550" s="13">
        <v>42324</v>
      </c>
      <c r="E4550">
        <v>3</v>
      </c>
      <c r="F4550">
        <v>0</v>
      </c>
      <c r="G4550" s="2" t="s">
        <v>87</v>
      </c>
      <c r="H4550" s="2" t="s">
        <v>11</v>
      </c>
      <c r="I4550">
        <v>9</v>
      </c>
      <c r="J4550" s="2" t="s">
        <v>88</v>
      </c>
      <c r="K4550" s="2">
        <v>0</v>
      </c>
      <c r="L4550" s="2">
        <v>2776</v>
      </c>
      <c r="M4550" s="2">
        <f t="shared" si="426"/>
        <v>277.60000000000002</v>
      </c>
      <c r="O4550" s="2" t="str">
        <f t="shared" si="427"/>
        <v/>
      </c>
      <c r="P4550" s="2" t="str">
        <f>IF(ISNUMBER(O4550),SUMIFS(O$1:$O4550,A$1:$A4550,A4550,C$1:$C4550,C4550,G$1:$G4550,G4550,E$1:$E4550,E4550),"")</f>
        <v/>
      </c>
      <c r="U4550" t="str">
        <f t="shared" si="428"/>
        <v/>
      </c>
      <c r="AC4550" s="2" t="str">
        <f t="shared" si="429"/>
        <v/>
      </c>
      <c r="AH4550" s="2" t="str">
        <f t="shared" si="430"/>
        <v/>
      </c>
      <c r="AI4550" s="2" t="str">
        <f>IF(ISNUMBER(AH4550),SUMIFS($AH$1:AH4550,$A$1:A4550,A4550,C$1:$C4550,C4550,$G$1:G4550,G4550,$E$1:E4550,E4550),"")</f>
        <v/>
      </c>
      <c r="AJ4550">
        <f t="shared" si="431"/>
        <v>3</v>
      </c>
    </row>
    <row r="4551" spans="1:36" x14ac:dyDescent="0.25">
      <c r="A4551" s="14" t="s">
        <v>85</v>
      </c>
      <c r="B4551" t="s">
        <v>80</v>
      </c>
      <c r="C4551" t="s">
        <v>79</v>
      </c>
      <c r="D4551" s="13">
        <v>42324</v>
      </c>
      <c r="E4551">
        <v>3</v>
      </c>
      <c r="F4551">
        <v>50</v>
      </c>
      <c r="G4551" s="2" t="s">
        <v>87</v>
      </c>
      <c r="H4551" s="2" t="s">
        <v>11</v>
      </c>
      <c r="I4551">
        <v>9</v>
      </c>
      <c r="J4551" s="2" t="s">
        <v>88</v>
      </c>
      <c r="K4551" s="2">
        <v>45</v>
      </c>
      <c r="L4551" s="2">
        <v>2824</v>
      </c>
      <c r="M4551" s="2">
        <f t="shared" si="426"/>
        <v>282.39999999999998</v>
      </c>
      <c r="O4551" s="2" t="str">
        <f t="shared" si="427"/>
        <v/>
      </c>
      <c r="P4551" s="2" t="str">
        <f>IF(ISNUMBER(O4551),SUMIFS(O$1:$O4551,A$1:$A4551,A4551,C$1:$C4551,C4551,G$1:$G4551,G4551,E$1:$E4551,E4551),"")</f>
        <v/>
      </c>
      <c r="U4551" t="str">
        <f t="shared" si="428"/>
        <v/>
      </c>
      <c r="AC4551" s="2" t="str">
        <f t="shared" si="429"/>
        <v/>
      </c>
      <c r="AH4551" s="2" t="str">
        <f t="shared" si="430"/>
        <v/>
      </c>
      <c r="AI4551" s="2" t="str">
        <f>IF(ISNUMBER(AH4551),SUMIFS($AH$1:AH4551,$A$1:A4551,A4551,C$1:$C4551,C4551,$G$1:G4551,G4551,$E$1:E4551,E4551),"")</f>
        <v/>
      </c>
      <c r="AJ4551">
        <f t="shared" si="431"/>
        <v>3</v>
      </c>
    </row>
    <row r="4552" spans="1:36" x14ac:dyDescent="0.25">
      <c r="A4552" s="14" t="s">
        <v>84</v>
      </c>
      <c r="B4552" t="s">
        <v>80</v>
      </c>
      <c r="C4552" t="s">
        <v>79</v>
      </c>
      <c r="D4552" s="13">
        <v>42324</v>
      </c>
      <c r="E4552">
        <v>3</v>
      </c>
      <c r="F4552">
        <v>100</v>
      </c>
      <c r="G4552" s="2" t="s">
        <v>87</v>
      </c>
      <c r="H4552" s="2" t="s">
        <v>11</v>
      </c>
      <c r="I4552">
        <v>9</v>
      </c>
      <c r="J4552" s="2" t="s">
        <v>88</v>
      </c>
      <c r="K4552" s="2">
        <v>90</v>
      </c>
      <c r="L4552" s="2">
        <v>3040</v>
      </c>
      <c r="M4552" s="2">
        <f t="shared" si="426"/>
        <v>304</v>
      </c>
      <c r="O4552" s="2" t="str">
        <f t="shared" si="427"/>
        <v/>
      </c>
      <c r="P4552" s="2" t="str">
        <f>IF(ISNUMBER(O4552),SUMIFS(O$1:$O4552,A$1:$A4552,A4552,C$1:$C4552,C4552,G$1:$G4552,G4552,E$1:$E4552,E4552),"")</f>
        <v/>
      </c>
      <c r="U4552" t="str">
        <f t="shared" si="428"/>
        <v/>
      </c>
      <c r="AC4552" s="2" t="str">
        <f t="shared" si="429"/>
        <v/>
      </c>
      <c r="AH4552" s="2" t="str">
        <f t="shared" si="430"/>
        <v/>
      </c>
      <c r="AI4552" s="2" t="str">
        <f>IF(ISNUMBER(AH4552),SUMIFS($AH$1:AH4552,$A$1:A4552,A4552,C$1:$C4552,C4552,$G$1:G4552,G4552,$E$1:E4552,E4552),"")</f>
        <v/>
      </c>
      <c r="AJ4552">
        <f t="shared" si="431"/>
        <v>3</v>
      </c>
    </row>
    <row r="4553" spans="1:36" x14ac:dyDescent="0.25">
      <c r="A4553" s="14" t="s">
        <v>83</v>
      </c>
      <c r="B4553" t="s">
        <v>80</v>
      </c>
      <c r="C4553" t="s">
        <v>79</v>
      </c>
      <c r="D4553" s="13">
        <v>42324</v>
      </c>
      <c r="E4553">
        <v>3</v>
      </c>
      <c r="F4553">
        <v>200</v>
      </c>
      <c r="G4553" s="2" t="s">
        <v>87</v>
      </c>
      <c r="H4553" s="2" t="s">
        <v>11</v>
      </c>
      <c r="I4553">
        <v>9</v>
      </c>
      <c r="J4553" s="2" t="s">
        <v>88</v>
      </c>
      <c r="K4553" s="2">
        <v>180</v>
      </c>
      <c r="L4553" s="2">
        <v>2872</v>
      </c>
      <c r="M4553" s="2">
        <f t="shared" si="426"/>
        <v>287.2</v>
      </c>
      <c r="O4553" s="2" t="str">
        <f t="shared" si="427"/>
        <v/>
      </c>
      <c r="P4553" s="2" t="str">
        <f>IF(ISNUMBER(O4553),SUMIFS(O$1:$O4553,A$1:$A4553,A4553,C$1:$C4553,C4553,G$1:$G4553,G4553,E$1:$E4553,E4553),"")</f>
        <v/>
      </c>
      <c r="U4553" t="str">
        <f t="shared" si="428"/>
        <v/>
      </c>
      <c r="AC4553" s="2" t="str">
        <f t="shared" si="429"/>
        <v/>
      </c>
      <c r="AH4553" s="2" t="str">
        <f t="shared" si="430"/>
        <v/>
      </c>
      <c r="AI4553" s="2" t="str">
        <f>IF(ISNUMBER(AH4553),SUMIFS($AH$1:AH4553,$A$1:A4553,A4553,C$1:$C4553,C4553,$G$1:G4553,G4553,$E$1:E4553,E4553),"")</f>
        <v/>
      </c>
      <c r="AJ4553">
        <f t="shared" si="431"/>
        <v>3</v>
      </c>
    </row>
    <row r="4554" spans="1:36" x14ac:dyDescent="0.25">
      <c r="A4554" s="14" t="s">
        <v>82</v>
      </c>
      <c r="B4554" t="s">
        <v>80</v>
      </c>
      <c r="C4554" t="s">
        <v>79</v>
      </c>
      <c r="D4554" s="13">
        <v>42324</v>
      </c>
      <c r="E4554">
        <v>3</v>
      </c>
      <c r="F4554">
        <v>350</v>
      </c>
      <c r="G4554" s="2" t="s">
        <v>87</v>
      </c>
      <c r="H4554" s="2" t="s">
        <v>11</v>
      </c>
      <c r="I4554">
        <v>9</v>
      </c>
      <c r="J4554" s="2" t="s">
        <v>88</v>
      </c>
      <c r="K4554" s="2">
        <v>315</v>
      </c>
      <c r="L4554" s="2">
        <v>2848</v>
      </c>
      <c r="M4554" s="2">
        <f t="shared" si="426"/>
        <v>284.8</v>
      </c>
      <c r="O4554" s="2" t="str">
        <f t="shared" si="427"/>
        <v/>
      </c>
      <c r="P4554" s="2" t="str">
        <f>IF(ISNUMBER(O4554),SUMIFS(O$1:$O4554,A$1:$A4554,A4554,C$1:$C4554,C4554,G$1:$G4554,G4554,E$1:$E4554,E4554),"")</f>
        <v/>
      </c>
      <c r="U4554" t="str">
        <f t="shared" si="428"/>
        <v/>
      </c>
      <c r="AC4554" s="2" t="str">
        <f t="shared" si="429"/>
        <v/>
      </c>
      <c r="AH4554" s="2" t="str">
        <f t="shared" si="430"/>
        <v/>
      </c>
      <c r="AI4554" s="2" t="str">
        <f>IF(ISNUMBER(AH4554),SUMIFS($AH$1:AH4554,$A$1:A4554,A4554,C$1:$C4554,C4554,$G$1:G4554,G4554,$E$1:E4554,E4554),"")</f>
        <v/>
      </c>
      <c r="AJ4554">
        <f t="shared" si="431"/>
        <v>3</v>
      </c>
    </row>
    <row r="4555" spans="1:36" x14ac:dyDescent="0.25">
      <c r="A4555" s="14" t="s">
        <v>81</v>
      </c>
      <c r="B4555" t="s">
        <v>80</v>
      </c>
      <c r="C4555" t="s">
        <v>79</v>
      </c>
      <c r="D4555" s="13">
        <v>42324</v>
      </c>
      <c r="E4555">
        <v>3</v>
      </c>
      <c r="F4555">
        <v>500</v>
      </c>
      <c r="G4555" s="2" t="s">
        <v>87</v>
      </c>
      <c r="H4555" s="2" t="s">
        <v>11</v>
      </c>
      <c r="I4555">
        <v>9</v>
      </c>
      <c r="J4555" s="2" t="s">
        <v>88</v>
      </c>
      <c r="K4555" s="2">
        <v>450</v>
      </c>
      <c r="L4555" s="2">
        <v>2896</v>
      </c>
      <c r="M4555" s="2">
        <f t="shared" si="426"/>
        <v>289.60000000000002</v>
      </c>
      <c r="O4555" s="2" t="str">
        <f t="shared" si="427"/>
        <v/>
      </c>
      <c r="P4555" s="2" t="str">
        <f>IF(ISNUMBER(O4555),SUMIFS(O$1:$O4555,A$1:$A4555,A4555,C$1:$C4555,C4555,G$1:$G4555,G4555,E$1:$E4555,E4555),"")</f>
        <v/>
      </c>
      <c r="U4555" t="str">
        <f t="shared" si="428"/>
        <v/>
      </c>
      <c r="AC4555" s="2" t="str">
        <f t="shared" si="429"/>
        <v/>
      </c>
      <c r="AH4555" s="2" t="str">
        <f t="shared" si="430"/>
        <v/>
      </c>
      <c r="AI4555" s="2" t="str">
        <f>IF(ISNUMBER(AH4555),SUMIFS($AH$1:AH4555,$A$1:A4555,A4555,C$1:$C4555,C4555,$G$1:G4555,G4555,$E$1:E4555,E4555),"")</f>
        <v/>
      </c>
      <c r="AJ4555">
        <f t="shared" si="431"/>
        <v>3</v>
      </c>
    </row>
    <row r="4556" spans="1:36" x14ac:dyDescent="0.25">
      <c r="A4556" s="14" t="s">
        <v>86</v>
      </c>
      <c r="B4556" t="s">
        <v>80</v>
      </c>
      <c r="C4556" t="s">
        <v>79</v>
      </c>
      <c r="D4556" s="13">
        <v>42325</v>
      </c>
      <c r="E4556">
        <v>1</v>
      </c>
      <c r="F4556">
        <v>0</v>
      </c>
      <c r="G4556" s="2" t="s">
        <v>87</v>
      </c>
      <c r="H4556" s="2" t="s">
        <v>11</v>
      </c>
      <c r="I4556">
        <v>9</v>
      </c>
      <c r="J4556" s="2" t="s">
        <v>77</v>
      </c>
      <c r="K4556" s="2">
        <v>0</v>
      </c>
      <c r="L4556" s="2"/>
      <c r="M4556" s="2" t="str">
        <f t="shared" si="426"/>
        <v/>
      </c>
      <c r="N4556">
        <v>302.6993362</v>
      </c>
      <c r="O4556" s="2">
        <f t="shared" si="427"/>
        <v>30.26993362</v>
      </c>
      <c r="P4556" s="2">
        <f>IF(ISNUMBER(O4556),SUMIFS(O$1:$O4556,A$1:$A4556,A4556,C$1:$C4556,C4556,G$1:$G4556,G4556,E$1:$E4556,E4556),"")</f>
        <v>99.372060974666667</v>
      </c>
      <c r="U4556" t="str">
        <f t="shared" si="428"/>
        <v/>
      </c>
      <c r="AC4556" s="2" t="str">
        <f t="shared" si="429"/>
        <v/>
      </c>
      <c r="AH4556" s="2" t="str">
        <f t="shared" si="430"/>
        <v/>
      </c>
      <c r="AI4556" s="2" t="str">
        <f>IF(ISNUMBER(AH4556),SUMIFS($AH$1:AH4556,$A$1:A4556,A4556,C$1:$C4556,C4556,$G$1:G4556,G4556,$E$1:E4556,E4556),"")</f>
        <v/>
      </c>
      <c r="AJ4556">
        <f t="shared" si="431"/>
        <v>4</v>
      </c>
    </row>
    <row r="4557" spans="1:36" x14ac:dyDescent="0.25">
      <c r="A4557" s="14" t="s">
        <v>85</v>
      </c>
      <c r="B4557" t="s">
        <v>80</v>
      </c>
      <c r="C4557" t="s">
        <v>79</v>
      </c>
      <c r="D4557" s="13">
        <v>42325</v>
      </c>
      <c r="E4557">
        <v>1</v>
      </c>
      <c r="F4557">
        <v>50</v>
      </c>
      <c r="G4557" s="2" t="s">
        <v>87</v>
      </c>
      <c r="H4557" s="2" t="s">
        <v>11</v>
      </c>
      <c r="I4557">
        <v>9</v>
      </c>
      <c r="J4557" s="2" t="s">
        <v>77</v>
      </c>
      <c r="K4557" s="2">
        <v>45</v>
      </c>
      <c r="L4557" s="2"/>
      <c r="M4557" s="2" t="str">
        <f t="shared" si="426"/>
        <v/>
      </c>
      <c r="N4557">
        <v>473.87814000000003</v>
      </c>
      <c r="O4557" s="2">
        <f t="shared" si="427"/>
        <v>47.387814000000006</v>
      </c>
      <c r="P4557" s="2">
        <f>IF(ISNUMBER(O4557),SUMIFS(O$1:$O4557,A$1:$A4557,A4557,C$1:$C4557,C4557,G$1:$G4557,G4557,E$1:$E4557,E4557),"")</f>
        <v>115.73257830933333</v>
      </c>
      <c r="U4557" t="str">
        <f t="shared" si="428"/>
        <v/>
      </c>
      <c r="AC4557" s="2" t="str">
        <f t="shared" si="429"/>
        <v/>
      </c>
      <c r="AH4557" s="2" t="str">
        <f t="shared" si="430"/>
        <v/>
      </c>
      <c r="AI4557" s="2" t="str">
        <f>IF(ISNUMBER(AH4557),SUMIFS($AH$1:AH4557,$A$1:A4557,A4557,C$1:$C4557,C4557,$G$1:G4557,G4557,$E$1:E4557,E4557),"")</f>
        <v/>
      </c>
      <c r="AJ4557">
        <f t="shared" si="431"/>
        <v>4</v>
      </c>
    </row>
    <row r="4558" spans="1:36" x14ac:dyDescent="0.25">
      <c r="A4558" s="14" t="s">
        <v>84</v>
      </c>
      <c r="B4558" t="s">
        <v>80</v>
      </c>
      <c r="C4558" t="s">
        <v>79</v>
      </c>
      <c r="D4558" s="13">
        <v>42325</v>
      </c>
      <c r="E4558">
        <v>1</v>
      </c>
      <c r="F4558">
        <v>100</v>
      </c>
      <c r="G4558" s="2" t="s">
        <v>87</v>
      </c>
      <c r="H4558" s="2" t="s">
        <v>11</v>
      </c>
      <c r="I4558">
        <v>9</v>
      </c>
      <c r="J4558" s="2" t="s">
        <v>77</v>
      </c>
      <c r="K4558" s="2">
        <v>90</v>
      </c>
      <c r="L4558" s="2"/>
      <c r="M4558" s="2" t="str">
        <f t="shared" si="426"/>
        <v/>
      </c>
      <c r="N4558">
        <v>977.07086399999991</v>
      </c>
      <c r="O4558" s="2">
        <f t="shared" si="427"/>
        <v>97.707086399999994</v>
      </c>
      <c r="P4558" s="2">
        <f>IF(ISNUMBER(O4558),SUMIFS(O$1:$O4558,A$1:$A4558,A4558,C$1:$C4558,C4558,G$1:$G4558,G4558,E$1:$E4558,E4558),"")</f>
        <v>313.05091093333328</v>
      </c>
      <c r="U4558" t="str">
        <f t="shared" si="428"/>
        <v/>
      </c>
      <c r="AC4558" s="2" t="str">
        <f t="shared" si="429"/>
        <v/>
      </c>
      <c r="AH4558" s="2" t="str">
        <f t="shared" si="430"/>
        <v/>
      </c>
      <c r="AI4558" s="2" t="str">
        <f>IF(ISNUMBER(AH4558),SUMIFS($AH$1:AH4558,$A$1:A4558,A4558,C$1:$C4558,C4558,$G$1:G4558,G4558,$E$1:E4558,E4558),"")</f>
        <v/>
      </c>
      <c r="AJ4558">
        <f t="shared" si="431"/>
        <v>4</v>
      </c>
    </row>
    <row r="4559" spans="1:36" x14ac:dyDescent="0.25">
      <c r="A4559" s="14" t="s">
        <v>83</v>
      </c>
      <c r="B4559" t="s">
        <v>80</v>
      </c>
      <c r="C4559" t="s">
        <v>79</v>
      </c>
      <c r="D4559" s="13">
        <v>42325</v>
      </c>
      <c r="E4559">
        <v>1</v>
      </c>
      <c r="F4559">
        <v>200</v>
      </c>
      <c r="G4559" s="2" t="s">
        <v>87</v>
      </c>
      <c r="H4559" s="2" t="s">
        <v>11</v>
      </c>
      <c r="I4559">
        <v>9</v>
      </c>
      <c r="J4559" s="2" t="s">
        <v>77</v>
      </c>
      <c r="K4559" s="2">
        <v>180</v>
      </c>
      <c r="L4559" s="2"/>
      <c r="M4559" s="2" t="str">
        <f t="shared" si="426"/>
        <v/>
      </c>
      <c r="N4559">
        <v>1223.9788080000001</v>
      </c>
      <c r="O4559" s="2">
        <f t="shared" si="427"/>
        <v>122.39788080000001</v>
      </c>
      <c r="P4559" s="2">
        <f>IF(ISNUMBER(O4559),SUMIFS(O$1:$O4559,A$1:$A4559,A4559,C$1:$C4559,C4559,G$1:$G4559,G4559,E$1:$E4559,E4559),"")</f>
        <v>429.60054853333332</v>
      </c>
      <c r="U4559" t="str">
        <f t="shared" si="428"/>
        <v/>
      </c>
      <c r="AC4559" s="2" t="str">
        <f t="shared" si="429"/>
        <v/>
      </c>
      <c r="AH4559" s="2" t="str">
        <f t="shared" si="430"/>
        <v/>
      </c>
      <c r="AI4559" s="2" t="str">
        <f>IF(ISNUMBER(AH4559),SUMIFS($AH$1:AH4559,$A$1:A4559,A4559,C$1:$C4559,C4559,$G$1:G4559,G4559,$E$1:E4559,E4559),"")</f>
        <v/>
      </c>
      <c r="AJ4559">
        <f t="shared" si="431"/>
        <v>4</v>
      </c>
    </row>
    <row r="4560" spans="1:36" x14ac:dyDescent="0.25">
      <c r="A4560" s="14" t="s">
        <v>82</v>
      </c>
      <c r="B4560" t="s">
        <v>80</v>
      </c>
      <c r="C4560" t="s">
        <v>79</v>
      </c>
      <c r="D4560" s="13">
        <v>42325</v>
      </c>
      <c r="E4560">
        <v>1</v>
      </c>
      <c r="F4560">
        <v>350</v>
      </c>
      <c r="G4560" s="2" t="s">
        <v>87</v>
      </c>
      <c r="H4560" s="2" t="s">
        <v>11</v>
      </c>
      <c r="I4560">
        <v>9</v>
      </c>
      <c r="J4560" s="2" t="s">
        <v>77</v>
      </c>
      <c r="K4560" s="2">
        <v>315</v>
      </c>
      <c r="L4560" s="2"/>
      <c r="M4560" s="2" t="str">
        <f t="shared" si="426"/>
        <v/>
      </c>
      <c r="N4560">
        <v>1399.6025333333334</v>
      </c>
      <c r="O4560" s="2">
        <f t="shared" si="427"/>
        <v>139.96025333333336</v>
      </c>
      <c r="P4560" s="2">
        <f>IF(ISNUMBER(O4560),SUMIFS(O$1:$O4560,A$1:$A4560,A4560,C$1:$C4560,C4560,G$1:$G4560,G4560,E$1:$E4560,E4560),"")</f>
        <v>676.55712586666664</v>
      </c>
      <c r="U4560" t="str">
        <f t="shared" si="428"/>
        <v/>
      </c>
      <c r="AC4560" s="2" t="str">
        <f t="shared" si="429"/>
        <v/>
      </c>
      <c r="AH4560" s="2" t="str">
        <f t="shared" si="430"/>
        <v/>
      </c>
      <c r="AI4560" s="2" t="str">
        <f>IF(ISNUMBER(AH4560),SUMIFS($AH$1:AH4560,$A$1:A4560,A4560,C$1:$C4560,C4560,$G$1:G4560,G4560,$E$1:E4560,E4560),"")</f>
        <v/>
      </c>
      <c r="AJ4560">
        <f t="shared" si="431"/>
        <v>4</v>
      </c>
    </row>
    <row r="4561" spans="1:36" x14ac:dyDescent="0.25">
      <c r="A4561" s="14" t="s">
        <v>81</v>
      </c>
      <c r="B4561" t="s">
        <v>80</v>
      </c>
      <c r="C4561" t="s">
        <v>79</v>
      </c>
      <c r="D4561" s="13">
        <v>42325</v>
      </c>
      <c r="E4561">
        <v>1</v>
      </c>
      <c r="F4561">
        <v>500</v>
      </c>
      <c r="G4561" s="2" t="s">
        <v>87</v>
      </c>
      <c r="H4561" s="2" t="s">
        <v>11</v>
      </c>
      <c r="I4561">
        <v>9</v>
      </c>
      <c r="J4561" s="2" t="s">
        <v>77</v>
      </c>
      <c r="K4561" s="2">
        <v>450</v>
      </c>
      <c r="L4561" s="2"/>
      <c r="M4561" s="2" t="str">
        <f t="shared" si="426"/>
        <v/>
      </c>
      <c r="N4561">
        <v>904.8449466666666</v>
      </c>
      <c r="O4561" s="2">
        <f t="shared" si="427"/>
        <v>90.484494666666663</v>
      </c>
      <c r="P4561" s="2">
        <f>IF(ISNUMBER(O4561),SUMIFS(O$1:$O4561,A$1:$A4561,A4561,C$1:$C4561,C4561,G$1:$G4561,G4561,E$1:$E4561,E4561),"")</f>
        <v>769.67901306666658</v>
      </c>
      <c r="U4561" t="str">
        <f t="shared" si="428"/>
        <v/>
      </c>
      <c r="AC4561" s="2" t="str">
        <f t="shared" si="429"/>
        <v/>
      </c>
      <c r="AH4561" s="2" t="str">
        <f t="shared" si="430"/>
        <v/>
      </c>
      <c r="AI4561" s="2" t="str">
        <f>IF(ISNUMBER(AH4561),SUMIFS($AH$1:AH4561,$A$1:A4561,A4561,C$1:$C4561,C4561,$G$1:G4561,G4561,$E$1:E4561,E4561),"")</f>
        <v/>
      </c>
      <c r="AJ4561">
        <f t="shared" si="431"/>
        <v>4</v>
      </c>
    </row>
    <row r="4562" spans="1:36" x14ac:dyDescent="0.25">
      <c r="A4562" s="14" t="s">
        <v>86</v>
      </c>
      <c r="B4562" t="s">
        <v>80</v>
      </c>
      <c r="C4562" t="s">
        <v>79</v>
      </c>
      <c r="D4562" s="13">
        <v>42325</v>
      </c>
      <c r="E4562">
        <v>2</v>
      </c>
      <c r="F4562">
        <v>0</v>
      </c>
      <c r="G4562" s="2" t="s">
        <v>87</v>
      </c>
      <c r="H4562" s="2" t="s">
        <v>11</v>
      </c>
      <c r="I4562">
        <v>9</v>
      </c>
      <c r="J4562" s="2" t="s">
        <v>77</v>
      </c>
      <c r="K4562" s="2">
        <v>0</v>
      </c>
      <c r="L4562" s="2"/>
      <c r="M4562" s="2" t="str">
        <f t="shared" si="426"/>
        <v/>
      </c>
      <c r="N4562">
        <v>675.79615999999999</v>
      </c>
      <c r="O4562" s="2">
        <f t="shared" si="427"/>
        <v>67.579616000000001</v>
      </c>
      <c r="P4562" s="2">
        <f>IF(ISNUMBER(O4562),SUMIFS(O$1:$O4562,A$1:$A4562,A4562,C$1:$C4562,C4562,G$1:$G4562,G4562,E$1:$E4562,E4562),"")</f>
        <v>141.28612007333334</v>
      </c>
      <c r="U4562" t="str">
        <f t="shared" si="428"/>
        <v/>
      </c>
      <c r="AC4562" s="2" t="str">
        <f t="shared" si="429"/>
        <v/>
      </c>
      <c r="AH4562" s="2" t="str">
        <f t="shared" si="430"/>
        <v/>
      </c>
      <c r="AI4562" s="2" t="str">
        <f>IF(ISNUMBER(AH4562),SUMIFS($AH$1:AH4562,$A$1:A4562,A4562,C$1:$C4562,C4562,$G$1:G4562,G4562,$E$1:E4562,E4562),"")</f>
        <v/>
      </c>
      <c r="AJ4562">
        <f t="shared" si="431"/>
        <v>4</v>
      </c>
    </row>
    <row r="4563" spans="1:36" x14ac:dyDescent="0.25">
      <c r="A4563" s="14" t="s">
        <v>85</v>
      </c>
      <c r="B4563" t="s">
        <v>80</v>
      </c>
      <c r="C4563" t="s">
        <v>79</v>
      </c>
      <c r="D4563" s="13">
        <v>42325</v>
      </c>
      <c r="E4563">
        <v>2</v>
      </c>
      <c r="F4563">
        <v>50</v>
      </c>
      <c r="G4563" s="2" t="s">
        <v>87</v>
      </c>
      <c r="H4563" s="2" t="s">
        <v>11</v>
      </c>
      <c r="I4563">
        <v>9</v>
      </c>
      <c r="J4563" s="2" t="s">
        <v>77</v>
      </c>
      <c r="K4563" s="2">
        <v>45</v>
      </c>
      <c r="L4563" s="2"/>
      <c r="M4563" s="2" t="str">
        <f t="shared" si="426"/>
        <v/>
      </c>
      <c r="N4563">
        <v>653.65912000000003</v>
      </c>
      <c r="O4563" s="2">
        <f t="shared" si="427"/>
        <v>65.365912000000009</v>
      </c>
      <c r="P4563" s="2">
        <f>IF(ISNUMBER(O4563),SUMIFS(O$1:$O4563,A$1:$A4563,A4563,C$1:$C4563,C4563,G$1:$G4563,G4563,E$1:$E4563,E4563),"")</f>
        <v>135.45748223733335</v>
      </c>
      <c r="U4563" t="str">
        <f t="shared" si="428"/>
        <v/>
      </c>
      <c r="AC4563" s="2" t="str">
        <f t="shared" si="429"/>
        <v/>
      </c>
      <c r="AH4563" s="2" t="str">
        <f t="shared" si="430"/>
        <v/>
      </c>
      <c r="AI4563" s="2" t="str">
        <f>IF(ISNUMBER(AH4563),SUMIFS($AH$1:AH4563,$A$1:A4563,A4563,C$1:$C4563,C4563,$G$1:G4563,G4563,$E$1:E4563,E4563),"")</f>
        <v/>
      </c>
      <c r="AJ4563">
        <f t="shared" si="431"/>
        <v>4</v>
      </c>
    </row>
    <row r="4564" spans="1:36" x14ac:dyDescent="0.25">
      <c r="A4564" s="14" t="s">
        <v>84</v>
      </c>
      <c r="B4564" t="s">
        <v>80</v>
      </c>
      <c r="C4564" t="s">
        <v>79</v>
      </c>
      <c r="D4564" s="13">
        <v>42325</v>
      </c>
      <c r="E4564">
        <v>2</v>
      </c>
      <c r="F4564">
        <v>100</v>
      </c>
      <c r="G4564" s="2" t="s">
        <v>87</v>
      </c>
      <c r="H4564" s="2" t="s">
        <v>11</v>
      </c>
      <c r="I4564">
        <v>9</v>
      </c>
      <c r="J4564" s="2" t="s">
        <v>77</v>
      </c>
      <c r="K4564" s="2">
        <v>90</v>
      </c>
      <c r="L4564" s="2"/>
      <c r="M4564" s="2" t="str">
        <f t="shared" si="426"/>
        <v/>
      </c>
      <c r="N4564">
        <v>1050.9215733333333</v>
      </c>
      <c r="O4564" s="2">
        <f t="shared" si="427"/>
        <v>105.09215733333333</v>
      </c>
      <c r="P4564" s="2">
        <f>IF(ISNUMBER(O4564),SUMIFS(O$1:$O4564,A$1:$A4564,A4564,C$1:$C4564,C4564,G$1:$G4564,G4564,E$1:$E4564,E4564),"")</f>
        <v>327.04875479999998</v>
      </c>
      <c r="U4564" t="str">
        <f t="shared" si="428"/>
        <v/>
      </c>
      <c r="AC4564" s="2" t="str">
        <f t="shared" si="429"/>
        <v/>
      </c>
      <c r="AH4564" s="2" t="str">
        <f t="shared" si="430"/>
        <v/>
      </c>
      <c r="AI4564" s="2" t="str">
        <f>IF(ISNUMBER(AH4564),SUMIFS($AH$1:AH4564,$A$1:A4564,A4564,C$1:$C4564,C4564,$G$1:G4564,G4564,$E$1:E4564,E4564),"")</f>
        <v/>
      </c>
      <c r="AJ4564">
        <f t="shared" si="431"/>
        <v>4</v>
      </c>
    </row>
    <row r="4565" spans="1:36" x14ac:dyDescent="0.25">
      <c r="A4565" s="14" t="s">
        <v>83</v>
      </c>
      <c r="B4565" t="s">
        <v>80</v>
      </c>
      <c r="C4565" t="s">
        <v>79</v>
      </c>
      <c r="D4565" s="13">
        <v>42325</v>
      </c>
      <c r="E4565">
        <v>2</v>
      </c>
      <c r="F4565">
        <v>200</v>
      </c>
      <c r="G4565" s="2" t="s">
        <v>87</v>
      </c>
      <c r="H4565" s="2" t="s">
        <v>11</v>
      </c>
      <c r="I4565">
        <v>9</v>
      </c>
      <c r="J4565" s="2" t="s">
        <v>77</v>
      </c>
      <c r="K4565" s="2">
        <v>180</v>
      </c>
      <c r="L4565" s="2"/>
      <c r="M4565" s="2" t="str">
        <f t="shared" si="426"/>
        <v/>
      </c>
      <c r="N4565">
        <v>511.97433466666672</v>
      </c>
      <c r="O4565" s="2">
        <f t="shared" si="427"/>
        <v>51.197433466666673</v>
      </c>
      <c r="P4565" s="2">
        <f>IF(ISNUMBER(O4565),SUMIFS(O$1:$O4565,A$1:$A4565,A4565,C$1:$C4565,C4565,G$1:$G4565,G4565,E$1:$E4565,E4565),"")</f>
        <v>308.76376920000001</v>
      </c>
      <c r="U4565" t="str">
        <f t="shared" si="428"/>
        <v/>
      </c>
      <c r="AC4565" s="2" t="str">
        <f t="shared" si="429"/>
        <v/>
      </c>
      <c r="AH4565" s="2" t="str">
        <f t="shared" si="430"/>
        <v/>
      </c>
      <c r="AI4565" s="2" t="str">
        <f>IF(ISNUMBER(AH4565),SUMIFS($AH$1:AH4565,$A$1:A4565,A4565,C$1:$C4565,C4565,$G$1:G4565,G4565,$E$1:E4565,E4565),"")</f>
        <v/>
      </c>
      <c r="AJ4565">
        <f t="shared" si="431"/>
        <v>4</v>
      </c>
    </row>
    <row r="4566" spans="1:36" x14ac:dyDescent="0.25">
      <c r="A4566" s="14" t="s">
        <v>82</v>
      </c>
      <c r="B4566" t="s">
        <v>80</v>
      </c>
      <c r="C4566" t="s">
        <v>79</v>
      </c>
      <c r="D4566" s="13">
        <v>42325</v>
      </c>
      <c r="E4566">
        <v>2</v>
      </c>
      <c r="F4566">
        <v>350</v>
      </c>
      <c r="G4566" s="2" t="s">
        <v>87</v>
      </c>
      <c r="H4566" s="2" t="s">
        <v>11</v>
      </c>
      <c r="I4566">
        <v>9</v>
      </c>
      <c r="J4566" s="2" t="s">
        <v>77</v>
      </c>
      <c r="K4566" s="2">
        <v>315</v>
      </c>
      <c r="L4566" s="2"/>
      <c r="M4566" s="2" t="str">
        <f t="shared" si="426"/>
        <v/>
      </c>
      <c r="N4566">
        <v>1389.3848106666667</v>
      </c>
      <c r="O4566" s="2">
        <f t="shared" si="427"/>
        <v>138.93848106666667</v>
      </c>
      <c r="P4566" s="2">
        <f>IF(ISNUMBER(O4566),SUMIFS(O$1:$O4566,A$1:$A4566,A4566,C$1:$C4566,C4566,G$1:$G4566,G4566,E$1:$E4566,E4566),"")</f>
        <v>801.66478186666654</v>
      </c>
      <c r="U4566" t="str">
        <f t="shared" si="428"/>
        <v/>
      </c>
      <c r="AC4566" s="2" t="str">
        <f t="shared" si="429"/>
        <v/>
      </c>
      <c r="AH4566" s="2" t="str">
        <f t="shared" si="430"/>
        <v/>
      </c>
      <c r="AI4566" s="2" t="str">
        <f>IF(ISNUMBER(AH4566),SUMIFS($AH$1:AH4566,$A$1:A4566,A4566,C$1:$C4566,C4566,$G$1:G4566,G4566,$E$1:E4566,E4566),"")</f>
        <v/>
      </c>
      <c r="AJ4566">
        <f t="shared" si="431"/>
        <v>4</v>
      </c>
    </row>
    <row r="4567" spans="1:36" x14ac:dyDescent="0.25">
      <c r="A4567" s="14" t="s">
        <v>81</v>
      </c>
      <c r="B4567" t="s">
        <v>80</v>
      </c>
      <c r="C4567" t="s">
        <v>79</v>
      </c>
      <c r="D4567" s="13">
        <v>42325</v>
      </c>
      <c r="E4567">
        <v>2</v>
      </c>
      <c r="F4567">
        <v>500</v>
      </c>
      <c r="G4567" s="2" t="s">
        <v>87</v>
      </c>
      <c r="H4567" s="2" t="s">
        <v>11</v>
      </c>
      <c r="I4567">
        <v>9</v>
      </c>
      <c r="J4567" s="2" t="s">
        <v>77</v>
      </c>
      <c r="K4567" s="2">
        <v>450</v>
      </c>
      <c r="L4567" s="2"/>
      <c r="M4567" s="2" t="str">
        <f t="shared" si="426"/>
        <v/>
      </c>
      <c r="N4567">
        <v>1381.8417333333337</v>
      </c>
      <c r="O4567" s="2">
        <f t="shared" si="427"/>
        <v>138.18417333333338</v>
      </c>
      <c r="P4567" s="2">
        <f>IF(ISNUMBER(O4567),SUMIFS(O$1:$O4567,A$1:$A4567,A4567,C$1:$C4567,C4567,G$1:$G4567,G4567,E$1:$E4567,E4567),"")</f>
        <v>846.6535538666667</v>
      </c>
      <c r="U4567" t="str">
        <f t="shared" si="428"/>
        <v/>
      </c>
      <c r="AC4567" s="2" t="str">
        <f t="shared" si="429"/>
        <v/>
      </c>
      <c r="AH4567" s="2" t="str">
        <f t="shared" si="430"/>
        <v/>
      </c>
      <c r="AI4567" s="2" t="str">
        <f>IF(ISNUMBER(AH4567),SUMIFS($AH$1:AH4567,$A$1:A4567,A4567,C$1:$C4567,C4567,$G$1:G4567,G4567,$E$1:E4567,E4567),"")</f>
        <v/>
      </c>
      <c r="AJ4567">
        <f t="shared" si="431"/>
        <v>4</v>
      </c>
    </row>
    <row r="4568" spans="1:36" x14ac:dyDescent="0.25">
      <c r="A4568" s="14" t="s">
        <v>86</v>
      </c>
      <c r="B4568" t="s">
        <v>80</v>
      </c>
      <c r="C4568" t="s">
        <v>79</v>
      </c>
      <c r="D4568" s="13">
        <v>42325</v>
      </c>
      <c r="E4568">
        <v>3</v>
      </c>
      <c r="F4568">
        <v>0</v>
      </c>
      <c r="G4568" s="2" t="s">
        <v>87</v>
      </c>
      <c r="H4568" s="2" t="s">
        <v>11</v>
      </c>
      <c r="I4568">
        <v>9</v>
      </c>
      <c r="J4568" s="2" t="s">
        <v>77</v>
      </c>
      <c r="K4568" s="2">
        <v>0</v>
      </c>
      <c r="L4568" s="2"/>
      <c r="M4568" s="2" t="str">
        <f t="shared" si="426"/>
        <v/>
      </c>
      <c r="N4568">
        <v>1274.1226213333334</v>
      </c>
      <c r="O4568" s="2">
        <f t="shared" si="427"/>
        <v>127.41226213333334</v>
      </c>
      <c r="P4568" s="2">
        <f>IF(ISNUMBER(O4568),SUMIFS(O$1:$O4568,A$1:$A4568,A4568,C$1:$C4568,C4568,G$1:$G4568,G4568,E$1:$E4568,E4568),"")</f>
        <v>301.65294570612531</v>
      </c>
      <c r="U4568" t="str">
        <f t="shared" si="428"/>
        <v/>
      </c>
      <c r="AC4568" s="2" t="str">
        <f t="shared" si="429"/>
        <v/>
      </c>
      <c r="AH4568" s="2" t="str">
        <f t="shared" si="430"/>
        <v/>
      </c>
      <c r="AI4568" s="2" t="str">
        <f>IF(ISNUMBER(AH4568),SUMIFS($AH$1:AH4568,$A$1:A4568,A4568,C$1:$C4568,C4568,$G$1:G4568,G4568,$E$1:E4568,E4568),"")</f>
        <v/>
      </c>
      <c r="AJ4568">
        <f t="shared" si="431"/>
        <v>4</v>
      </c>
    </row>
    <row r="4569" spans="1:36" x14ac:dyDescent="0.25">
      <c r="A4569" s="14" t="s">
        <v>85</v>
      </c>
      <c r="B4569" t="s">
        <v>80</v>
      </c>
      <c r="C4569" t="s">
        <v>79</v>
      </c>
      <c r="D4569" s="13">
        <v>42325</v>
      </c>
      <c r="E4569">
        <v>3</v>
      </c>
      <c r="F4569">
        <v>50</v>
      </c>
      <c r="G4569" s="2" t="s">
        <v>87</v>
      </c>
      <c r="H4569" s="2" t="s">
        <v>11</v>
      </c>
      <c r="I4569">
        <v>9</v>
      </c>
      <c r="J4569" s="2" t="s">
        <v>77</v>
      </c>
      <c r="K4569" s="2">
        <v>45</v>
      </c>
      <c r="L4569" s="2"/>
      <c r="M4569" s="2" t="str">
        <f t="shared" si="426"/>
        <v/>
      </c>
      <c r="N4569">
        <v>1347.1779333333334</v>
      </c>
      <c r="O4569" s="2">
        <f t="shared" si="427"/>
        <v>134.71779333333333</v>
      </c>
      <c r="P4569" s="2">
        <f>IF(ISNUMBER(O4569),SUMIFS(O$1:$O4569,A$1:$A4569,A4569,C$1:$C4569,C4569,G$1:$G4569,G4569,E$1:$E4569,E4569),"")</f>
        <v>272.78494313493331</v>
      </c>
      <c r="U4569" t="str">
        <f t="shared" si="428"/>
        <v/>
      </c>
      <c r="AC4569" s="2" t="str">
        <f t="shared" si="429"/>
        <v/>
      </c>
      <c r="AH4569" s="2" t="str">
        <f t="shared" si="430"/>
        <v/>
      </c>
      <c r="AI4569" s="2" t="str">
        <f>IF(ISNUMBER(AH4569),SUMIFS($AH$1:AH4569,$A$1:A4569,A4569,C$1:$C4569,C4569,$G$1:G4569,G4569,$E$1:E4569,E4569),"")</f>
        <v/>
      </c>
      <c r="AJ4569">
        <f t="shared" si="431"/>
        <v>4</v>
      </c>
    </row>
    <row r="4570" spans="1:36" x14ac:dyDescent="0.25">
      <c r="A4570" s="14" t="s">
        <v>84</v>
      </c>
      <c r="B4570" t="s">
        <v>80</v>
      </c>
      <c r="C4570" t="s">
        <v>79</v>
      </c>
      <c r="D4570" s="13">
        <v>42325</v>
      </c>
      <c r="E4570">
        <v>3</v>
      </c>
      <c r="F4570">
        <v>100</v>
      </c>
      <c r="G4570" s="2" t="s">
        <v>87</v>
      </c>
      <c r="H4570" s="2" t="s">
        <v>11</v>
      </c>
      <c r="I4570">
        <v>9</v>
      </c>
      <c r="J4570" s="2" t="s">
        <v>77</v>
      </c>
      <c r="K4570" s="2">
        <v>90</v>
      </c>
      <c r="L4570" s="2"/>
      <c r="M4570" s="2" t="str">
        <f t="shared" si="426"/>
        <v/>
      </c>
      <c r="N4570">
        <v>1276.9422213333335</v>
      </c>
      <c r="O4570" s="2">
        <f t="shared" si="427"/>
        <v>127.69422213333334</v>
      </c>
      <c r="P4570" s="2">
        <f>IF(ISNUMBER(O4570),SUMIFS(O$1:$O4570,A$1:$A4570,A4570,C$1:$C4570,C4570,G$1:$G4570,G4570,E$1:$E4570,E4570),"")</f>
        <v>277.01178766374403</v>
      </c>
      <c r="U4570" t="str">
        <f t="shared" si="428"/>
        <v/>
      </c>
      <c r="AC4570" s="2" t="str">
        <f t="shared" si="429"/>
        <v/>
      </c>
      <c r="AH4570" s="2" t="str">
        <f t="shared" si="430"/>
        <v/>
      </c>
      <c r="AI4570" s="2" t="str">
        <f>IF(ISNUMBER(AH4570),SUMIFS($AH$1:AH4570,$A$1:A4570,A4570,C$1:$C4570,C4570,$G$1:G4570,G4570,$E$1:E4570,E4570),"")</f>
        <v/>
      </c>
      <c r="AJ4570">
        <f t="shared" si="431"/>
        <v>4</v>
      </c>
    </row>
    <row r="4571" spans="1:36" x14ac:dyDescent="0.25">
      <c r="A4571" s="14" t="s">
        <v>83</v>
      </c>
      <c r="B4571" t="s">
        <v>80</v>
      </c>
      <c r="C4571" t="s">
        <v>79</v>
      </c>
      <c r="D4571" s="13">
        <v>42325</v>
      </c>
      <c r="E4571">
        <v>3</v>
      </c>
      <c r="F4571">
        <v>200</v>
      </c>
      <c r="G4571" s="2" t="s">
        <v>87</v>
      </c>
      <c r="H4571" s="2" t="s">
        <v>11</v>
      </c>
      <c r="I4571">
        <v>9</v>
      </c>
      <c r="J4571" s="2" t="s">
        <v>77</v>
      </c>
      <c r="K4571" s="2">
        <v>180</v>
      </c>
      <c r="L4571" s="2"/>
      <c r="M4571" s="2" t="str">
        <f t="shared" si="426"/>
        <v/>
      </c>
      <c r="N4571">
        <v>1424.8356466666664</v>
      </c>
      <c r="O4571" s="2">
        <f t="shared" si="427"/>
        <v>142.48356466666664</v>
      </c>
      <c r="P4571" s="2">
        <f>IF(ISNUMBER(O4571),SUMIFS(O$1:$O4571,A$1:$A4571,A4571,C$1:$C4571,C4571,G$1:$G4571,G4571,E$1:$E4571,E4571),"")</f>
        <v>519.76190853333333</v>
      </c>
      <c r="U4571" t="str">
        <f t="shared" si="428"/>
        <v/>
      </c>
      <c r="AC4571" s="2" t="str">
        <f t="shared" si="429"/>
        <v/>
      </c>
      <c r="AH4571" s="2" t="str">
        <f t="shared" si="430"/>
        <v/>
      </c>
      <c r="AI4571" s="2" t="str">
        <f>IF(ISNUMBER(AH4571),SUMIFS($AH$1:AH4571,$A$1:A4571,A4571,C$1:$C4571,C4571,$G$1:G4571,G4571,$E$1:E4571,E4571),"")</f>
        <v/>
      </c>
      <c r="AJ4571">
        <f t="shared" si="431"/>
        <v>4</v>
      </c>
    </row>
    <row r="4572" spans="1:36" x14ac:dyDescent="0.25">
      <c r="A4572" s="14" t="s">
        <v>82</v>
      </c>
      <c r="B4572" t="s">
        <v>80</v>
      </c>
      <c r="C4572" t="s">
        <v>79</v>
      </c>
      <c r="D4572" s="13">
        <v>42325</v>
      </c>
      <c r="E4572">
        <v>3</v>
      </c>
      <c r="F4572">
        <v>350</v>
      </c>
      <c r="G4572" s="2" t="s">
        <v>87</v>
      </c>
      <c r="H4572" s="2" t="s">
        <v>11</v>
      </c>
      <c r="I4572">
        <v>9</v>
      </c>
      <c r="J4572" s="2" t="s">
        <v>77</v>
      </c>
      <c r="K4572" s="2">
        <v>315</v>
      </c>
      <c r="L4572" s="2"/>
      <c r="M4572" s="2" t="str">
        <f t="shared" si="426"/>
        <v/>
      </c>
      <c r="N4572">
        <v>958.56754000000001</v>
      </c>
      <c r="O4572" s="2">
        <f t="shared" si="427"/>
        <v>95.856753999999995</v>
      </c>
      <c r="P4572" s="2">
        <f>IF(ISNUMBER(O4572),SUMIFS(O$1:$O4572,A$1:$A4572,A4572,C$1:$C4572,C4572,G$1:$G4572,G4572,E$1:$E4572,E4572),"")</f>
        <v>775.59898320000002</v>
      </c>
      <c r="U4572" t="str">
        <f t="shared" si="428"/>
        <v/>
      </c>
      <c r="AC4572" s="2" t="str">
        <f t="shared" si="429"/>
        <v/>
      </c>
      <c r="AH4572" s="2" t="str">
        <f t="shared" si="430"/>
        <v/>
      </c>
      <c r="AI4572" s="2" t="str">
        <f>IF(ISNUMBER(AH4572),SUMIFS($AH$1:AH4572,$A$1:A4572,A4572,C$1:$C4572,C4572,$G$1:G4572,G4572,$E$1:E4572,E4572),"")</f>
        <v/>
      </c>
      <c r="AJ4572">
        <f t="shared" si="431"/>
        <v>4</v>
      </c>
    </row>
    <row r="4573" spans="1:36" x14ac:dyDescent="0.25">
      <c r="A4573" s="14" t="s">
        <v>81</v>
      </c>
      <c r="B4573" t="s">
        <v>80</v>
      </c>
      <c r="C4573" t="s">
        <v>79</v>
      </c>
      <c r="D4573" s="13">
        <v>42325</v>
      </c>
      <c r="E4573">
        <v>3</v>
      </c>
      <c r="F4573">
        <v>500</v>
      </c>
      <c r="G4573" s="2" t="s">
        <v>87</v>
      </c>
      <c r="H4573" s="2" t="s">
        <v>11</v>
      </c>
      <c r="I4573">
        <v>9</v>
      </c>
      <c r="J4573" s="2" t="s">
        <v>77</v>
      </c>
      <c r="K4573" s="2">
        <v>450</v>
      </c>
      <c r="L4573" s="2"/>
      <c r="M4573" s="2" t="str">
        <f t="shared" si="426"/>
        <v/>
      </c>
      <c r="N4573">
        <v>770.43221199999994</v>
      </c>
      <c r="O4573" s="2">
        <f t="shared" si="427"/>
        <v>77.043221199999991</v>
      </c>
      <c r="P4573" s="2">
        <f>IF(ISNUMBER(O4573),SUMIFS(O$1:$O4573,A$1:$A4573,A4573,C$1:$C4573,C4573,G$1:$G4573,G4573,E$1:$E4573,E4573),"")</f>
        <v>820.07527053333331</v>
      </c>
      <c r="U4573" t="str">
        <f t="shared" si="428"/>
        <v/>
      </c>
      <c r="AC4573" s="2" t="str">
        <f t="shared" si="429"/>
        <v/>
      </c>
      <c r="AH4573" s="2" t="str">
        <f t="shared" si="430"/>
        <v/>
      </c>
      <c r="AI4573" s="2" t="str">
        <f>IF(ISNUMBER(AH4573),SUMIFS($AH$1:AH4573,$A$1:A4573,A4573,C$1:$C4573,C4573,$G$1:G4573,G4573,$E$1:E4573,E4573),"")</f>
        <v/>
      </c>
      <c r="AJ4573">
        <f t="shared" si="431"/>
        <v>4</v>
      </c>
    </row>
    <row r="4574" spans="1:36" x14ac:dyDescent="0.25">
      <c r="A4574" s="14" t="s">
        <v>86</v>
      </c>
      <c r="B4574" t="s">
        <v>80</v>
      </c>
      <c r="C4574" t="s">
        <v>79</v>
      </c>
      <c r="D4574" s="13">
        <v>42333</v>
      </c>
      <c r="E4574">
        <v>1</v>
      </c>
      <c r="F4574">
        <v>0</v>
      </c>
      <c r="G4574" s="2" t="s">
        <v>87</v>
      </c>
      <c r="H4574" s="2" t="s">
        <v>11</v>
      </c>
      <c r="I4574">
        <v>10</v>
      </c>
      <c r="J4574" s="2" t="s">
        <v>88</v>
      </c>
      <c r="K4574" s="2">
        <v>0</v>
      </c>
      <c r="L4574" s="2">
        <v>2128</v>
      </c>
      <c r="M4574" s="2">
        <f t="shared" si="426"/>
        <v>212.8</v>
      </c>
      <c r="O4574" s="2" t="str">
        <f t="shared" si="427"/>
        <v/>
      </c>
      <c r="P4574" s="2" t="str">
        <f>IF(ISNUMBER(O4574),SUMIFS(O$1:$O4574,A$1:$A4574,A4574,C$1:$C4574,C4574,G$1:$G4574,G4574,E$1:$E4574,E4574),"")</f>
        <v/>
      </c>
      <c r="U4574" t="str">
        <f t="shared" si="428"/>
        <v/>
      </c>
      <c r="AC4574" s="2" t="str">
        <f t="shared" si="429"/>
        <v/>
      </c>
      <c r="AH4574" s="2" t="str">
        <f t="shared" si="430"/>
        <v/>
      </c>
      <c r="AI4574" s="2" t="str">
        <f>IF(ISNUMBER(AH4574),SUMIFS($AH$1:AH4574,$A$1:A4574,A4574,C$1:$C4574,C4574,$G$1:G4574,G4574,$E$1:E4574,E4574),"")</f>
        <v/>
      </c>
      <c r="AJ4574">
        <f t="shared" si="431"/>
        <v>3</v>
      </c>
    </row>
    <row r="4575" spans="1:36" x14ac:dyDescent="0.25">
      <c r="A4575" s="14" t="s">
        <v>85</v>
      </c>
      <c r="B4575" t="s">
        <v>80</v>
      </c>
      <c r="C4575" t="s">
        <v>79</v>
      </c>
      <c r="D4575" s="13">
        <v>42333</v>
      </c>
      <c r="E4575">
        <v>1</v>
      </c>
      <c r="F4575">
        <v>50</v>
      </c>
      <c r="G4575" s="2" t="s">
        <v>87</v>
      </c>
      <c r="H4575" s="2" t="s">
        <v>11</v>
      </c>
      <c r="I4575">
        <v>10</v>
      </c>
      <c r="J4575" s="2" t="s">
        <v>88</v>
      </c>
      <c r="K4575" s="2">
        <v>45</v>
      </c>
      <c r="L4575" s="2">
        <v>2224</v>
      </c>
      <c r="M4575" s="2">
        <f t="shared" si="426"/>
        <v>222.4</v>
      </c>
      <c r="O4575" s="2" t="str">
        <f t="shared" si="427"/>
        <v/>
      </c>
      <c r="P4575" s="2" t="str">
        <f>IF(ISNUMBER(O4575),SUMIFS(O$1:$O4575,A$1:$A4575,A4575,C$1:$C4575,C4575,G$1:$G4575,G4575,E$1:$E4575,E4575),"")</f>
        <v/>
      </c>
      <c r="U4575" t="str">
        <f t="shared" si="428"/>
        <v/>
      </c>
      <c r="AC4575" s="2" t="str">
        <f t="shared" si="429"/>
        <v/>
      </c>
      <c r="AH4575" s="2" t="str">
        <f t="shared" si="430"/>
        <v/>
      </c>
      <c r="AI4575" s="2" t="str">
        <f>IF(ISNUMBER(AH4575),SUMIFS($AH$1:AH4575,$A$1:A4575,A4575,C$1:$C4575,C4575,$G$1:G4575,G4575,$E$1:E4575,E4575),"")</f>
        <v/>
      </c>
      <c r="AJ4575">
        <f t="shared" si="431"/>
        <v>3</v>
      </c>
    </row>
    <row r="4576" spans="1:36" x14ac:dyDescent="0.25">
      <c r="A4576" s="14" t="s">
        <v>84</v>
      </c>
      <c r="B4576" t="s">
        <v>80</v>
      </c>
      <c r="C4576" t="s">
        <v>79</v>
      </c>
      <c r="D4576" s="13">
        <v>42333</v>
      </c>
      <c r="E4576">
        <v>1</v>
      </c>
      <c r="F4576">
        <v>100</v>
      </c>
      <c r="G4576" s="2" t="s">
        <v>87</v>
      </c>
      <c r="H4576" s="2" t="s">
        <v>11</v>
      </c>
      <c r="I4576">
        <v>10</v>
      </c>
      <c r="J4576" s="2" t="s">
        <v>88</v>
      </c>
      <c r="K4576" s="2">
        <v>90</v>
      </c>
      <c r="L4576" s="2">
        <v>2320</v>
      </c>
      <c r="M4576" s="2">
        <f t="shared" si="426"/>
        <v>232</v>
      </c>
      <c r="O4576" s="2" t="str">
        <f t="shared" si="427"/>
        <v/>
      </c>
      <c r="P4576" s="2" t="str">
        <f>IF(ISNUMBER(O4576),SUMIFS(O$1:$O4576,A$1:$A4576,A4576,C$1:$C4576,C4576,G$1:$G4576,G4576,E$1:$E4576,E4576),"")</f>
        <v/>
      </c>
      <c r="U4576" t="str">
        <f t="shared" si="428"/>
        <v/>
      </c>
      <c r="AC4576" s="2" t="str">
        <f t="shared" si="429"/>
        <v/>
      </c>
      <c r="AH4576" s="2" t="str">
        <f t="shared" si="430"/>
        <v/>
      </c>
      <c r="AI4576" s="2" t="str">
        <f>IF(ISNUMBER(AH4576),SUMIFS($AH$1:AH4576,$A$1:A4576,A4576,C$1:$C4576,C4576,$G$1:G4576,G4576,$E$1:E4576,E4576),"")</f>
        <v/>
      </c>
      <c r="AJ4576">
        <f t="shared" si="431"/>
        <v>3</v>
      </c>
    </row>
    <row r="4577" spans="1:36" x14ac:dyDescent="0.25">
      <c r="A4577" s="14" t="s">
        <v>83</v>
      </c>
      <c r="B4577" t="s">
        <v>80</v>
      </c>
      <c r="C4577" t="s">
        <v>79</v>
      </c>
      <c r="D4577" s="13">
        <v>42333</v>
      </c>
      <c r="E4577">
        <v>1</v>
      </c>
      <c r="F4577">
        <v>200</v>
      </c>
      <c r="G4577" s="2" t="s">
        <v>87</v>
      </c>
      <c r="H4577" s="2" t="s">
        <v>11</v>
      </c>
      <c r="I4577">
        <v>10</v>
      </c>
      <c r="J4577" s="2" t="s">
        <v>88</v>
      </c>
      <c r="K4577" s="2">
        <v>180</v>
      </c>
      <c r="L4577" s="2">
        <v>2512</v>
      </c>
      <c r="M4577" s="2">
        <f t="shared" si="426"/>
        <v>251.2</v>
      </c>
      <c r="O4577" s="2" t="str">
        <f t="shared" si="427"/>
        <v/>
      </c>
      <c r="P4577" s="2" t="str">
        <f>IF(ISNUMBER(O4577),SUMIFS(O$1:$O4577,A$1:$A4577,A4577,C$1:$C4577,C4577,G$1:$G4577,G4577,E$1:$E4577,E4577),"")</f>
        <v/>
      </c>
      <c r="U4577" t="str">
        <f t="shared" si="428"/>
        <v/>
      </c>
      <c r="AC4577" s="2" t="str">
        <f t="shared" si="429"/>
        <v/>
      </c>
      <c r="AH4577" s="2" t="str">
        <f t="shared" si="430"/>
        <v/>
      </c>
      <c r="AI4577" s="2" t="str">
        <f>IF(ISNUMBER(AH4577),SUMIFS($AH$1:AH4577,$A$1:A4577,A4577,C$1:$C4577,C4577,$G$1:G4577,G4577,$E$1:E4577,E4577),"")</f>
        <v/>
      </c>
      <c r="AJ4577">
        <f t="shared" si="431"/>
        <v>3</v>
      </c>
    </row>
    <row r="4578" spans="1:36" x14ac:dyDescent="0.25">
      <c r="A4578" s="14" t="s">
        <v>82</v>
      </c>
      <c r="B4578" t="s">
        <v>80</v>
      </c>
      <c r="C4578" t="s">
        <v>79</v>
      </c>
      <c r="D4578" s="13">
        <v>42333</v>
      </c>
      <c r="E4578">
        <v>1</v>
      </c>
      <c r="F4578">
        <v>350</v>
      </c>
      <c r="G4578" s="2" t="s">
        <v>87</v>
      </c>
      <c r="H4578" s="2" t="s">
        <v>11</v>
      </c>
      <c r="I4578">
        <v>10</v>
      </c>
      <c r="J4578" s="2" t="s">
        <v>88</v>
      </c>
      <c r="K4578" s="2">
        <v>315</v>
      </c>
      <c r="L4578" s="2">
        <v>2584</v>
      </c>
      <c r="M4578" s="2">
        <f t="shared" si="426"/>
        <v>258.39999999999998</v>
      </c>
      <c r="O4578" s="2" t="str">
        <f t="shared" si="427"/>
        <v/>
      </c>
      <c r="P4578" s="2" t="str">
        <f>IF(ISNUMBER(O4578),SUMIFS(O$1:$O4578,A$1:$A4578,A4578,C$1:$C4578,C4578,G$1:$G4578,G4578,E$1:$E4578,E4578),"")</f>
        <v/>
      </c>
      <c r="U4578" t="str">
        <f t="shared" si="428"/>
        <v/>
      </c>
      <c r="AC4578" s="2" t="str">
        <f t="shared" si="429"/>
        <v/>
      </c>
      <c r="AH4578" s="2" t="str">
        <f t="shared" si="430"/>
        <v/>
      </c>
      <c r="AI4578" s="2" t="str">
        <f>IF(ISNUMBER(AH4578),SUMIFS($AH$1:AH4578,$A$1:A4578,A4578,C$1:$C4578,C4578,$G$1:G4578,G4578,$E$1:E4578,E4578),"")</f>
        <v/>
      </c>
      <c r="AJ4578">
        <f t="shared" si="431"/>
        <v>3</v>
      </c>
    </row>
    <row r="4579" spans="1:36" x14ac:dyDescent="0.25">
      <c r="A4579" s="14" t="s">
        <v>81</v>
      </c>
      <c r="B4579" t="s">
        <v>80</v>
      </c>
      <c r="C4579" t="s">
        <v>79</v>
      </c>
      <c r="D4579" s="13">
        <v>42333</v>
      </c>
      <c r="E4579">
        <v>1</v>
      </c>
      <c r="F4579">
        <v>500</v>
      </c>
      <c r="G4579" s="2" t="s">
        <v>87</v>
      </c>
      <c r="H4579" s="2" t="s">
        <v>11</v>
      </c>
      <c r="I4579">
        <v>10</v>
      </c>
      <c r="J4579" s="2" t="s">
        <v>88</v>
      </c>
      <c r="K4579" s="2">
        <v>450</v>
      </c>
      <c r="L4579" s="2">
        <v>2392</v>
      </c>
      <c r="M4579" s="2">
        <f t="shared" si="426"/>
        <v>239.2</v>
      </c>
      <c r="O4579" s="2" t="str">
        <f t="shared" si="427"/>
        <v/>
      </c>
      <c r="P4579" s="2" t="str">
        <f>IF(ISNUMBER(O4579),SUMIFS(O$1:$O4579,A$1:$A4579,A4579,C$1:$C4579,C4579,G$1:$G4579,G4579,E$1:$E4579,E4579),"")</f>
        <v/>
      </c>
      <c r="U4579" t="str">
        <f t="shared" si="428"/>
        <v/>
      </c>
      <c r="AC4579" s="2" t="str">
        <f t="shared" si="429"/>
        <v/>
      </c>
      <c r="AH4579" s="2" t="str">
        <f t="shared" si="430"/>
        <v/>
      </c>
      <c r="AI4579" s="2" t="str">
        <f>IF(ISNUMBER(AH4579),SUMIFS($AH$1:AH4579,$A$1:A4579,A4579,C$1:$C4579,C4579,$G$1:G4579,G4579,$E$1:E4579,E4579),"")</f>
        <v/>
      </c>
      <c r="AJ4579">
        <f t="shared" si="431"/>
        <v>3</v>
      </c>
    </row>
    <row r="4580" spans="1:36" x14ac:dyDescent="0.25">
      <c r="A4580" s="14" t="s">
        <v>86</v>
      </c>
      <c r="B4580" t="s">
        <v>80</v>
      </c>
      <c r="C4580" t="s">
        <v>79</v>
      </c>
      <c r="D4580" s="13">
        <v>42333</v>
      </c>
      <c r="E4580">
        <v>2</v>
      </c>
      <c r="F4580">
        <v>0</v>
      </c>
      <c r="G4580" s="2" t="s">
        <v>87</v>
      </c>
      <c r="H4580" s="2" t="s">
        <v>11</v>
      </c>
      <c r="I4580">
        <v>10</v>
      </c>
      <c r="J4580" s="2" t="s">
        <v>88</v>
      </c>
      <c r="K4580" s="2">
        <v>0</v>
      </c>
      <c r="L4580" s="2">
        <v>2176</v>
      </c>
      <c r="M4580" s="2">
        <f t="shared" si="426"/>
        <v>217.6</v>
      </c>
      <c r="O4580" s="2" t="str">
        <f t="shared" si="427"/>
        <v/>
      </c>
      <c r="P4580" s="2" t="str">
        <f>IF(ISNUMBER(O4580),SUMIFS(O$1:$O4580,A$1:$A4580,A4580,C$1:$C4580,C4580,G$1:$G4580,G4580,E$1:$E4580,E4580),"")</f>
        <v/>
      </c>
      <c r="U4580" t="str">
        <f t="shared" si="428"/>
        <v/>
      </c>
      <c r="AC4580" s="2" t="str">
        <f t="shared" si="429"/>
        <v/>
      </c>
      <c r="AH4580" s="2" t="str">
        <f t="shared" si="430"/>
        <v/>
      </c>
      <c r="AI4580" s="2" t="str">
        <f>IF(ISNUMBER(AH4580),SUMIFS($AH$1:AH4580,$A$1:A4580,A4580,C$1:$C4580,C4580,$G$1:G4580,G4580,$E$1:E4580,E4580),"")</f>
        <v/>
      </c>
      <c r="AJ4580">
        <f t="shared" si="431"/>
        <v>3</v>
      </c>
    </row>
    <row r="4581" spans="1:36" x14ac:dyDescent="0.25">
      <c r="A4581" s="14" t="s">
        <v>85</v>
      </c>
      <c r="B4581" t="s">
        <v>80</v>
      </c>
      <c r="C4581" t="s">
        <v>79</v>
      </c>
      <c r="D4581" s="13">
        <v>42333</v>
      </c>
      <c r="E4581">
        <v>2</v>
      </c>
      <c r="F4581">
        <v>50</v>
      </c>
      <c r="G4581" s="2" t="s">
        <v>87</v>
      </c>
      <c r="H4581" s="2" t="s">
        <v>11</v>
      </c>
      <c r="I4581">
        <v>10</v>
      </c>
      <c r="J4581" s="2" t="s">
        <v>88</v>
      </c>
      <c r="K4581" s="2">
        <v>45</v>
      </c>
      <c r="L4581" s="2">
        <v>2200</v>
      </c>
      <c r="M4581" s="2">
        <f t="shared" si="426"/>
        <v>220</v>
      </c>
      <c r="O4581" s="2" t="str">
        <f t="shared" si="427"/>
        <v/>
      </c>
      <c r="P4581" s="2" t="str">
        <f>IF(ISNUMBER(O4581),SUMIFS(O$1:$O4581,A$1:$A4581,A4581,C$1:$C4581,C4581,G$1:$G4581,G4581,E$1:$E4581,E4581),"")</f>
        <v/>
      </c>
      <c r="U4581" t="str">
        <f t="shared" si="428"/>
        <v/>
      </c>
      <c r="AC4581" s="2" t="str">
        <f t="shared" si="429"/>
        <v/>
      </c>
      <c r="AH4581" s="2" t="str">
        <f t="shared" si="430"/>
        <v/>
      </c>
      <c r="AI4581" s="2" t="str">
        <f>IF(ISNUMBER(AH4581),SUMIFS($AH$1:AH4581,$A$1:A4581,A4581,C$1:$C4581,C4581,$G$1:G4581,G4581,$E$1:E4581,E4581),"")</f>
        <v/>
      </c>
      <c r="AJ4581">
        <f t="shared" si="431"/>
        <v>3</v>
      </c>
    </row>
    <row r="4582" spans="1:36" x14ac:dyDescent="0.25">
      <c r="A4582" s="14" t="s">
        <v>84</v>
      </c>
      <c r="B4582" t="s">
        <v>80</v>
      </c>
      <c r="C4582" t="s">
        <v>79</v>
      </c>
      <c r="D4582" s="13">
        <v>42333</v>
      </c>
      <c r="E4582">
        <v>2</v>
      </c>
      <c r="F4582">
        <v>100</v>
      </c>
      <c r="G4582" s="2" t="s">
        <v>87</v>
      </c>
      <c r="H4582" s="2" t="s">
        <v>11</v>
      </c>
      <c r="I4582">
        <v>10</v>
      </c>
      <c r="J4582" s="2" t="s">
        <v>88</v>
      </c>
      <c r="K4582" s="2">
        <v>90</v>
      </c>
      <c r="L4582" s="2">
        <v>2320</v>
      </c>
      <c r="M4582" s="2">
        <f t="shared" si="426"/>
        <v>232</v>
      </c>
      <c r="O4582" s="2" t="str">
        <f t="shared" si="427"/>
        <v/>
      </c>
      <c r="P4582" s="2" t="str">
        <f>IF(ISNUMBER(O4582),SUMIFS(O$1:$O4582,A$1:$A4582,A4582,C$1:$C4582,C4582,G$1:$G4582,G4582,E$1:$E4582,E4582),"")</f>
        <v/>
      </c>
      <c r="U4582" t="str">
        <f t="shared" si="428"/>
        <v/>
      </c>
      <c r="AC4582" s="2" t="str">
        <f t="shared" si="429"/>
        <v/>
      </c>
      <c r="AH4582" s="2" t="str">
        <f t="shared" si="430"/>
        <v/>
      </c>
      <c r="AI4582" s="2" t="str">
        <f>IF(ISNUMBER(AH4582),SUMIFS($AH$1:AH4582,$A$1:A4582,A4582,C$1:$C4582,C4582,$G$1:G4582,G4582,$E$1:E4582,E4582),"")</f>
        <v/>
      </c>
      <c r="AJ4582">
        <f t="shared" si="431"/>
        <v>3</v>
      </c>
    </row>
    <row r="4583" spans="1:36" x14ac:dyDescent="0.25">
      <c r="A4583" s="14" t="s">
        <v>83</v>
      </c>
      <c r="B4583" t="s">
        <v>80</v>
      </c>
      <c r="C4583" t="s">
        <v>79</v>
      </c>
      <c r="D4583" s="13">
        <v>42333</v>
      </c>
      <c r="E4583">
        <v>2</v>
      </c>
      <c r="F4583">
        <v>200</v>
      </c>
      <c r="G4583" s="2" t="s">
        <v>87</v>
      </c>
      <c r="H4583" s="2" t="s">
        <v>11</v>
      </c>
      <c r="I4583">
        <v>10</v>
      </c>
      <c r="J4583" s="2" t="s">
        <v>88</v>
      </c>
      <c r="K4583" s="2">
        <v>180</v>
      </c>
      <c r="L4583" s="2">
        <v>2296</v>
      </c>
      <c r="M4583" s="2">
        <f t="shared" si="426"/>
        <v>229.6</v>
      </c>
      <c r="O4583" s="2" t="str">
        <f t="shared" si="427"/>
        <v/>
      </c>
      <c r="P4583" s="2" t="str">
        <f>IF(ISNUMBER(O4583),SUMIFS(O$1:$O4583,A$1:$A4583,A4583,C$1:$C4583,C4583,G$1:$G4583,G4583,E$1:$E4583,E4583),"")</f>
        <v/>
      </c>
      <c r="U4583" t="str">
        <f t="shared" si="428"/>
        <v/>
      </c>
      <c r="AC4583" s="2" t="str">
        <f t="shared" si="429"/>
        <v/>
      </c>
      <c r="AH4583" s="2" t="str">
        <f t="shared" si="430"/>
        <v/>
      </c>
      <c r="AI4583" s="2" t="str">
        <f>IF(ISNUMBER(AH4583),SUMIFS($AH$1:AH4583,$A$1:A4583,A4583,C$1:$C4583,C4583,$G$1:G4583,G4583,$E$1:E4583,E4583),"")</f>
        <v/>
      </c>
      <c r="AJ4583">
        <f t="shared" si="431"/>
        <v>3</v>
      </c>
    </row>
    <row r="4584" spans="1:36" x14ac:dyDescent="0.25">
      <c r="A4584" s="14" t="s">
        <v>82</v>
      </c>
      <c r="B4584" t="s">
        <v>80</v>
      </c>
      <c r="C4584" t="s">
        <v>79</v>
      </c>
      <c r="D4584" s="13">
        <v>42333</v>
      </c>
      <c r="E4584">
        <v>2</v>
      </c>
      <c r="F4584">
        <v>350</v>
      </c>
      <c r="G4584" s="2" t="s">
        <v>87</v>
      </c>
      <c r="H4584" s="2" t="s">
        <v>11</v>
      </c>
      <c r="I4584">
        <v>10</v>
      </c>
      <c r="J4584" s="2" t="s">
        <v>88</v>
      </c>
      <c r="K4584" s="2">
        <v>315</v>
      </c>
      <c r="L4584" s="2">
        <v>2488</v>
      </c>
      <c r="M4584" s="2">
        <f t="shared" si="426"/>
        <v>248.8</v>
      </c>
      <c r="O4584" s="2" t="str">
        <f t="shared" si="427"/>
        <v/>
      </c>
      <c r="P4584" s="2" t="str">
        <f>IF(ISNUMBER(O4584),SUMIFS(O$1:$O4584,A$1:$A4584,A4584,C$1:$C4584,C4584,G$1:$G4584,G4584,E$1:$E4584,E4584),"")</f>
        <v/>
      </c>
      <c r="U4584" t="str">
        <f t="shared" si="428"/>
        <v/>
      </c>
      <c r="AC4584" s="2" t="str">
        <f t="shared" si="429"/>
        <v/>
      </c>
      <c r="AH4584" s="2" t="str">
        <f t="shared" si="430"/>
        <v/>
      </c>
      <c r="AI4584" s="2" t="str">
        <f>IF(ISNUMBER(AH4584),SUMIFS($AH$1:AH4584,$A$1:A4584,A4584,C$1:$C4584,C4584,$G$1:G4584,G4584,$E$1:E4584,E4584),"")</f>
        <v/>
      </c>
      <c r="AJ4584">
        <f t="shared" si="431"/>
        <v>3</v>
      </c>
    </row>
    <row r="4585" spans="1:36" x14ac:dyDescent="0.25">
      <c r="A4585" s="14" t="s">
        <v>81</v>
      </c>
      <c r="B4585" t="s">
        <v>80</v>
      </c>
      <c r="C4585" t="s">
        <v>79</v>
      </c>
      <c r="D4585" s="13">
        <v>42333</v>
      </c>
      <c r="E4585">
        <v>2</v>
      </c>
      <c r="F4585">
        <v>500</v>
      </c>
      <c r="G4585" s="2" t="s">
        <v>87</v>
      </c>
      <c r="H4585" s="2" t="s">
        <v>11</v>
      </c>
      <c r="I4585">
        <v>10</v>
      </c>
      <c r="J4585" s="2" t="s">
        <v>88</v>
      </c>
      <c r="K4585" s="2">
        <v>450</v>
      </c>
      <c r="L4585" s="2">
        <v>2416</v>
      </c>
      <c r="M4585" s="2">
        <f t="shared" si="426"/>
        <v>241.6</v>
      </c>
      <c r="O4585" s="2" t="str">
        <f t="shared" si="427"/>
        <v/>
      </c>
      <c r="P4585" s="2" t="str">
        <f>IF(ISNUMBER(O4585),SUMIFS(O$1:$O4585,A$1:$A4585,A4585,C$1:$C4585,C4585,G$1:$G4585,G4585,E$1:$E4585,E4585),"")</f>
        <v/>
      </c>
      <c r="U4585" t="str">
        <f t="shared" si="428"/>
        <v/>
      </c>
      <c r="AC4585" s="2" t="str">
        <f t="shared" si="429"/>
        <v/>
      </c>
      <c r="AH4585" s="2" t="str">
        <f t="shared" si="430"/>
        <v/>
      </c>
      <c r="AI4585" s="2" t="str">
        <f>IF(ISNUMBER(AH4585),SUMIFS($AH$1:AH4585,$A$1:A4585,A4585,C$1:$C4585,C4585,$G$1:G4585,G4585,$E$1:E4585,E4585),"")</f>
        <v/>
      </c>
      <c r="AJ4585">
        <f t="shared" si="431"/>
        <v>3</v>
      </c>
    </row>
    <row r="4586" spans="1:36" x14ac:dyDescent="0.25">
      <c r="A4586" s="14" t="s">
        <v>86</v>
      </c>
      <c r="B4586" t="s">
        <v>80</v>
      </c>
      <c r="C4586" t="s">
        <v>79</v>
      </c>
      <c r="D4586" s="13">
        <v>42333</v>
      </c>
      <c r="E4586">
        <v>3</v>
      </c>
      <c r="F4586">
        <v>0</v>
      </c>
      <c r="G4586" s="2" t="s">
        <v>87</v>
      </c>
      <c r="H4586" s="2" t="s">
        <v>11</v>
      </c>
      <c r="I4586">
        <v>10</v>
      </c>
      <c r="J4586" s="2" t="s">
        <v>88</v>
      </c>
      <c r="K4586" s="2">
        <v>0</v>
      </c>
      <c r="L4586" s="2">
        <v>2152</v>
      </c>
      <c r="M4586" s="2">
        <f t="shared" si="426"/>
        <v>215.2</v>
      </c>
      <c r="O4586" s="2" t="str">
        <f t="shared" si="427"/>
        <v/>
      </c>
      <c r="P4586" s="2" t="str">
        <f>IF(ISNUMBER(O4586),SUMIFS(O$1:$O4586,A$1:$A4586,A4586,C$1:$C4586,C4586,G$1:$G4586,G4586,E$1:$E4586,E4586),"")</f>
        <v/>
      </c>
      <c r="U4586" t="str">
        <f t="shared" si="428"/>
        <v/>
      </c>
      <c r="AC4586" s="2" t="str">
        <f t="shared" si="429"/>
        <v/>
      </c>
      <c r="AH4586" s="2" t="str">
        <f t="shared" si="430"/>
        <v/>
      </c>
      <c r="AI4586" s="2" t="str">
        <f>IF(ISNUMBER(AH4586),SUMIFS($AH$1:AH4586,$A$1:A4586,A4586,C$1:$C4586,C4586,$G$1:G4586,G4586,$E$1:E4586,E4586),"")</f>
        <v/>
      </c>
      <c r="AJ4586">
        <f t="shared" si="431"/>
        <v>3</v>
      </c>
    </row>
    <row r="4587" spans="1:36" x14ac:dyDescent="0.25">
      <c r="A4587" s="14" t="s">
        <v>85</v>
      </c>
      <c r="B4587" t="s">
        <v>80</v>
      </c>
      <c r="C4587" t="s">
        <v>79</v>
      </c>
      <c r="D4587" s="13">
        <v>42333</v>
      </c>
      <c r="E4587">
        <v>3</v>
      </c>
      <c r="F4587">
        <v>50</v>
      </c>
      <c r="G4587" s="2" t="s">
        <v>87</v>
      </c>
      <c r="H4587" s="2" t="s">
        <v>11</v>
      </c>
      <c r="I4587">
        <v>10</v>
      </c>
      <c r="J4587" s="2" t="s">
        <v>88</v>
      </c>
      <c r="K4587" s="2">
        <v>45</v>
      </c>
      <c r="L4587" s="2">
        <v>2128</v>
      </c>
      <c r="M4587" s="2">
        <f t="shared" si="426"/>
        <v>212.8</v>
      </c>
      <c r="O4587" s="2" t="str">
        <f t="shared" si="427"/>
        <v/>
      </c>
      <c r="P4587" s="2" t="str">
        <f>IF(ISNUMBER(O4587),SUMIFS(O$1:$O4587,A$1:$A4587,A4587,C$1:$C4587,C4587,G$1:$G4587,G4587,E$1:$E4587,E4587),"")</f>
        <v/>
      </c>
      <c r="U4587" t="str">
        <f t="shared" si="428"/>
        <v/>
      </c>
      <c r="AC4587" s="2" t="str">
        <f t="shared" si="429"/>
        <v/>
      </c>
      <c r="AH4587" s="2" t="str">
        <f t="shared" si="430"/>
        <v/>
      </c>
      <c r="AI4587" s="2" t="str">
        <f>IF(ISNUMBER(AH4587),SUMIFS($AH$1:AH4587,$A$1:A4587,A4587,C$1:$C4587,C4587,$G$1:G4587,G4587,$E$1:E4587,E4587),"")</f>
        <v/>
      </c>
      <c r="AJ4587">
        <f t="shared" si="431"/>
        <v>3</v>
      </c>
    </row>
    <row r="4588" spans="1:36" x14ac:dyDescent="0.25">
      <c r="A4588" s="14" t="s">
        <v>84</v>
      </c>
      <c r="B4588" t="s">
        <v>80</v>
      </c>
      <c r="C4588" t="s">
        <v>79</v>
      </c>
      <c r="D4588" s="13">
        <v>42333</v>
      </c>
      <c r="E4588">
        <v>3</v>
      </c>
      <c r="F4588">
        <v>100</v>
      </c>
      <c r="G4588" s="2" t="s">
        <v>87</v>
      </c>
      <c r="H4588" s="2" t="s">
        <v>11</v>
      </c>
      <c r="I4588">
        <v>10</v>
      </c>
      <c r="J4588" s="2" t="s">
        <v>88</v>
      </c>
      <c r="K4588" s="2">
        <v>90</v>
      </c>
      <c r="L4588" s="2">
        <v>2440</v>
      </c>
      <c r="M4588" s="2">
        <f t="shared" si="426"/>
        <v>244</v>
      </c>
      <c r="O4588" s="2" t="str">
        <f t="shared" si="427"/>
        <v/>
      </c>
      <c r="P4588" s="2" t="str">
        <f>IF(ISNUMBER(O4588),SUMIFS(O$1:$O4588,A$1:$A4588,A4588,C$1:$C4588,C4588,G$1:$G4588,G4588,E$1:$E4588,E4588),"")</f>
        <v/>
      </c>
      <c r="U4588" t="str">
        <f t="shared" si="428"/>
        <v/>
      </c>
      <c r="AC4588" s="2" t="str">
        <f t="shared" si="429"/>
        <v/>
      </c>
      <c r="AH4588" s="2" t="str">
        <f t="shared" si="430"/>
        <v/>
      </c>
      <c r="AI4588" s="2" t="str">
        <f>IF(ISNUMBER(AH4588),SUMIFS($AH$1:AH4588,$A$1:A4588,A4588,C$1:$C4588,C4588,$G$1:G4588,G4588,$E$1:E4588,E4588),"")</f>
        <v/>
      </c>
      <c r="AJ4588">
        <f t="shared" si="431"/>
        <v>3</v>
      </c>
    </row>
    <row r="4589" spans="1:36" x14ac:dyDescent="0.25">
      <c r="A4589" s="14" t="s">
        <v>83</v>
      </c>
      <c r="B4589" t="s">
        <v>80</v>
      </c>
      <c r="C4589" t="s">
        <v>79</v>
      </c>
      <c r="D4589" s="13">
        <v>42333</v>
      </c>
      <c r="E4589">
        <v>3</v>
      </c>
      <c r="F4589">
        <v>200</v>
      </c>
      <c r="G4589" s="2" t="s">
        <v>87</v>
      </c>
      <c r="H4589" s="2" t="s">
        <v>11</v>
      </c>
      <c r="I4589">
        <v>10</v>
      </c>
      <c r="J4589" s="2" t="s">
        <v>88</v>
      </c>
      <c r="K4589" s="2">
        <v>180</v>
      </c>
      <c r="L4589" s="2">
        <v>2296</v>
      </c>
      <c r="M4589" s="2">
        <f t="shared" si="426"/>
        <v>229.6</v>
      </c>
      <c r="O4589" s="2" t="str">
        <f t="shared" si="427"/>
        <v/>
      </c>
      <c r="P4589" s="2" t="str">
        <f>IF(ISNUMBER(O4589),SUMIFS(O$1:$O4589,A$1:$A4589,A4589,C$1:$C4589,C4589,G$1:$G4589,G4589,E$1:$E4589,E4589),"")</f>
        <v/>
      </c>
      <c r="U4589" t="str">
        <f t="shared" si="428"/>
        <v/>
      </c>
      <c r="AC4589" s="2" t="str">
        <f t="shared" si="429"/>
        <v/>
      </c>
      <c r="AH4589" s="2" t="str">
        <f t="shared" si="430"/>
        <v/>
      </c>
      <c r="AI4589" s="2" t="str">
        <f>IF(ISNUMBER(AH4589),SUMIFS($AH$1:AH4589,$A$1:A4589,A4589,C$1:$C4589,C4589,$G$1:G4589,G4589,$E$1:E4589,E4589),"")</f>
        <v/>
      </c>
      <c r="AJ4589">
        <f t="shared" si="431"/>
        <v>3</v>
      </c>
    </row>
    <row r="4590" spans="1:36" x14ac:dyDescent="0.25">
      <c r="A4590" s="14" t="s">
        <v>82</v>
      </c>
      <c r="B4590" t="s">
        <v>80</v>
      </c>
      <c r="C4590" t="s">
        <v>79</v>
      </c>
      <c r="D4590" s="13">
        <v>42333</v>
      </c>
      <c r="E4590">
        <v>3</v>
      </c>
      <c r="F4590">
        <v>350</v>
      </c>
      <c r="G4590" s="2" t="s">
        <v>87</v>
      </c>
      <c r="H4590" s="2" t="s">
        <v>11</v>
      </c>
      <c r="I4590">
        <v>10</v>
      </c>
      <c r="J4590" s="2" t="s">
        <v>88</v>
      </c>
      <c r="K4590" s="2">
        <v>315</v>
      </c>
      <c r="L4590" s="2">
        <v>2512</v>
      </c>
      <c r="M4590" s="2">
        <f t="shared" si="426"/>
        <v>251.2</v>
      </c>
      <c r="O4590" s="2" t="str">
        <f t="shared" si="427"/>
        <v/>
      </c>
      <c r="P4590" s="2" t="str">
        <f>IF(ISNUMBER(O4590),SUMIFS(O$1:$O4590,A$1:$A4590,A4590,C$1:$C4590,C4590,G$1:$G4590,G4590,E$1:$E4590,E4590),"")</f>
        <v/>
      </c>
      <c r="U4590" t="str">
        <f t="shared" si="428"/>
        <v/>
      </c>
      <c r="AC4590" s="2" t="str">
        <f t="shared" si="429"/>
        <v/>
      </c>
      <c r="AH4590" s="2" t="str">
        <f t="shared" si="430"/>
        <v/>
      </c>
      <c r="AI4590" s="2" t="str">
        <f>IF(ISNUMBER(AH4590),SUMIFS($AH$1:AH4590,$A$1:A4590,A4590,C$1:$C4590,C4590,$G$1:G4590,G4590,$E$1:E4590,E4590),"")</f>
        <v/>
      </c>
      <c r="AJ4590">
        <f t="shared" si="431"/>
        <v>3</v>
      </c>
    </row>
    <row r="4591" spans="1:36" x14ac:dyDescent="0.25">
      <c r="A4591" s="14" t="s">
        <v>81</v>
      </c>
      <c r="B4591" t="s">
        <v>80</v>
      </c>
      <c r="C4591" t="s">
        <v>79</v>
      </c>
      <c r="D4591" s="13">
        <v>42333</v>
      </c>
      <c r="E4591">
        <v>3</v>
      </c>
      <c r="F4591">
        <v>500</v>
      </c>
      <c r="G4591" s="2" t="s">
        <v>87</v>
      </c>
      <c r="H4591" s="2" t="s">
        <v>11</v>
      </c>
      <c r="I4591">
        <v>10</v>
      </c>
      <c r="J4591" s="2" t="s">
        <v>88</v>
      </c>
      <c r="K4591" s="2">
        <v>450</v>
      </c>
      <c r="L4591" s="2">
        <v>2416</v>
      </c>
      <c r="M4591" s="2">
        <f t="shared" si="426"/>
        <v>241.6</v>
      </c>
      <c r="O4591" s="2" t="str">
        <f t="shared" si="427"/>
        <v/>
      </c>
      <c r="P4591" s="2" t="str">
        <f>IF(ISNUMBER(O4591),SUMIFS(O$1:$O4591,A$1:$A4591,A4591,C$1:$C4591,C4591,G$1:$G4591,G4591,E$1:$E4591,E4591),"")</f>
        <v/>
      </c>
      <c r="U4591" t="str">
        <f t="shared" si="428"/>
        <v/>
      </c>
      <c r="AC4591" s="2" t="str">
        <f t="shared" si="429"/>
        <v/>
      </c>
      <c r="AH4591" s="2" t="str">
        <f t="shared" si="430"/>
        <v/>
      </c>
      <c r="AI4591" s="2" t="str">
        <f>IF(ISNUMBER(AH4591),SUMIFS($AH$1:AH4591,$A$1:A4591,A4591,C$1:$C4591,C4591,$G$1:G4591,G4591,$E$1:E4591,E4591),"")</f>
        <v/>
      </c>
      <c r="AJ4591">
        <f t="shared" si="431"/>
        <v>3</v>
      </c>
    </row>
    <row r="4592" spans="1:36" x14ac:dyDescent="0.25">
      <c r="A4592" s="14" t="s">
        <v>86</v>
      </c>
      <c r="B4592" t="s">
        <v>80</v>
      </c>
      <c r="C4592" t="s">
        <v>79</v>
      </c>
      <c r="D4592" s="13">
        <v>42339</v>
      </c>
      <c r="E4592">
        <v>1</v>
      </c>
      <c r="F4592">
        <v>0</v>
      </c>
      <c r="G4592" s="2" t="s">
        <v>87</v>
      </c>
      <c r="H4592" s="2" t="s">
        <v>12</v>
      </c>
      <c r="I4592">
        <v>10</v>
      </c>
      <c r="J4592" s="2" t="s">
        <v>88</v>
      </c>
      <c r="K4592" s="2">
        <v>0</v>
      </c>
      <c r="L4592" s="2">
        <v>2712</v>
      </c>
      <c r="M4592" s="2">
        <f t="shared" si="426"/>
        <v>271.2</v>
      </c>
      <c r="O4592" s="2" t="str">
        <f t="shared" si="427"/>
        <v/>
      </c>
      <c r="P4592" s="2" t="str">
        <f>IF(ISNUMBER(O4592),SUMIFS(O$1:$O4592,A$1:$A4592,A4592,C$1:$C4592,C4592,G$1:$G4592,G4592,E$1:$E4592,E4592),"")</f>
        <v/>
      </c>
      <c r="U4592" t="str">
        <f t="shared" si="428"/>
        <v/>
      </c>
      <c r="AC4592" s="2" t="str">
        <f t="shared" si="429"/>
        <v/>
      </c>
      <c r="AH4592" s="2" t="str">
        <f t="shared" si="430"/>
        <v/>
      </c>
      <c r="AI4592" s="2" t="str">
        <f>IF(ISNUMBER(AH4592),SUMIFS($AH$1:AH4592,$A$1:A4592,A4592,C$1:$C4592,C4592,$G$1:G4592,G4592,$E$1:E4592,E4592),"")</f>
        <v/>
      </c>
      <c r="AJ4592">
        <f t="shared" si="431"/>
        <v>3</v>
      </c>
    </row>
    <row r="4593" spans="1:36" x14ac:dyDescent="0.25">
      <c r="A4593" s="14" t="s">
        <v>85</v>
      </c>
      <c r="B4593" t="s">
        <v>80</v>
      </c>
      <c r="C4593" t="s">
        <v>79</v>
      </c>
      <c r="D4593" s="13">
        <v>42339</v>
      </c>
      <c r="E4593">
        <v>1</v>
      </c>
      <c r="F4593">
        <v>50</v>
      </c>
      <c r="G4593" s="2" t="s">
        <v>87</v>
      </c>
      <c r="H4593" s="2" t="s">
        <v>12</v>
      </c>
      <c r="I4593">
        <v>10</v>
      </c>
      <c r="J4593" s="2" t="s">
        <v>88</v>
      </c>
      <c r="K4593" s="2">
        <v>45</v>
      </c>
      <c r="L4593" s="2">
        <v>2796</v>
      </c>
      <c r="M4593" s="2">
        <f t="shared" si="426"/>
        <v>279.60000000000002</v>
      </c>
      <c r="O4593" s="2" t="str">
        <f t="shared" si="427"/>
        <v/>
      </c>
      <c r="P4593" s="2" t="str">
        <f>IF(ISNUMBER(O4593),SUMIFS(O$1:$O4593,A$1:$A4593,A4593,C$1:$C4593,C4593,G$1:$G4593,G4593,E$1:$E4593,E4593),"")</f>
        <v/>
      </c>
      <c r="U4593" t="str">
        <f t="shared" si="428"/>
        <v/>
      </c>
      <c r="AC4593" s="2" t="str">
        <f t="shared" si="429"/>
        <v/>
      </c>
      <c r="AH4593" s="2" t="str">
        <f t="shared" si="430"/>
        <v/>
      </c>
      <c r="AI4593" s="2" t="str">
        <f>IF(ISNUMBER(AH4593),SUMIFS($AH$1:AH4593,$A$1:A4593,A4593,C$1:$C4593,C4593,$G$1:G4593,G4593,$E$1:E4593,E4593),"")</f>
        <v/>
      </c>
      <c r="AJ4593">
        <f t="shared" si="431"/>
        <v>3</v>
      </c>
    </row>
    <row r="4594" spans="1:36" x14ac:dyDescent="0.25">
      <c r="A4594" s="14" t="s">
        <v>84</v>
      </c>
      <c r="B4594" t="s">
        <v>80</v>
      </c>
      <c r="C4594" t="s">
        <v>79</v>
      </c>
      <c r="D4594" s="13">
        <v>42339</v>
      </c>
      <c r="E4594">
        <v>1</v>
      </c>
      <c r="F4594">
        <v>100</v>
      </c>
      <c r="G4594" s="2" t="s">
        <v>87</v>
      </c>
      <c r="H4594" s="2" t="s">
        <v>12</v>
      </c>
      <c r="I4594">
        <v>10</v>
      </c>
      <c r="J4594" s="2" t="s">
        <v>88</v>
      </c>
      <c r="K4594" s="2">
        <v>90</v>
      </c>
      <c r="L4594" s="2">
        <v>3020</v>
      </c>
      <c r="M4594" s="2">
        <f t="shared" si="426"/>
        <v>302</v>
      </c>
      <c r="O4594" s="2" t="str">
        <f t="shared" si="427"/>
        <v/>
      </c>
      <c r="P4594" s="2" t="str">
        <f>IF(ISNUMBER(O4594),SUMIFS(O$1:$O4594,A$1:$A4594,A4594,C$1:$C4594,C4594,G$1:$G4594,G4594,E$1:$E4594,E4594),"")</f>
        <v/>
      </c>
      <c r="U4594" t="str">
        <f t="shared" si="428"/>
        <v/>
      </c>
      <c r="AC4594" s="2" t="str">
        <f t="shared" si="429"/>
        <v/>
      </c>
      <c r="AH4594" s="2" t="str">
        <f t="shared" si="430"/>
        <v/>
      </c>
      <c r="AI4594" s="2" t="str">
        <f>IF(ISNUMBER(AH4594),SUMIFS($AH$1:AH4594,$A$1:A4594,A4594,C$1:$C4594,C4594,$G$1:G4594,G4594,$E$1:E4594,E4594),"")</f>
        <v/>
      </c>
      <c r="AJ4594">
        <f t="shared" si="431"/>
        <v>3</v>
      </c>
    </row>
    <row r="4595" spans="1:36" x14ac:dyDescent="0.25">
      <c r="A4595" s="14" t="s">
        <v>83</v>
      </c>
      <c r="B4595" t="s">
        <v>80</v>
      </c>
      <c r="C4595" t="s">
        <v>79</v>
      </c>
      <c r="D4595" s="13">
        <v>42339</v>
      </c>
      <c r="E4595">
        <v>1</v>
      </c>
      <c r="F4595">
        <v>200</v>
      </c>
      <c r="G4595" s="2" t="s">
        <v>87</v>
      </c>
      <c r="H4595" s="2" t="s">
        <v>12</v>
      </c>
      <c r="I4595">
        <v>10</v>
      </c>
      <c r="J4595" s="2" t="s">
        <v>88</v>
      </c>
      <c r="K4595" s="2">
        <v>180</v>
      </c>
      <c r="L4595" s="2">
        <v>3104</v>
      </c>
      <c r="M4595" s="2">
        <f t="shared" si="426"/>
        <v>310.39999999999998</v>
      </c>
      <c r="O4595" s="2" t="str">
        <f t="shared" si="427"/>
        <v/>
      </c>
      <c r="P4595" s="2" t="str">
        <f>IF(ISNUMBER(O4595),SUMIFS(O$1:$O4595,A$1:$A4595,A4595,C$1:$C4595,C4595,G$1:$G4595,G4595,E$1:$E4595,E4595),"")</f>
        <v/>
      </c>
      <c r="U4595" t="str">
        <f t="shared" si="428"/>
        <v/>
      </c>
      <c r="AC4595" s="2" t="str">
        <f t="shared" si="429"/>
        <v/>
      </c>
      <c r="AH4595" s="2" t="str">
        <f t="shared" si="430"/>
        <v/>
      </c>
      <c r="AI4595" s="2" t="str">
        <f>IF(ISNUMBER(AH4595),SUMIFS($AH$1:AH4595,$A$1:A4595,A4595,C$1:$C4595,C4595,$G$1:G4595,G4595,$E$1:E4595,E4595),"")</f>
        <v/>
      </c>
      <c r="AJ4595">
        <f t="shared" si="431"/>
        <v>3</v>
      </c>
    </row>
    <row r="4596" spans="1:36" x14ac:dyDescent="0.25">
      <c r="A4596" s="14" t="s">
        <v>82</v>
      </c>
      <c r="B4596" t="s">
        <v>80</v>
      </c>
      <c r="C4596" t="s">
        <v>79</v>
      </c>
      <c r="D4596" s="13">
        <v>42339</v>
      </c>
      <c r="E4596">
        <v>1</v>
      </c>
      <c r="F4596">
        <v>350</v>
      </c>
      <c r="G4596" s="2" t="s">
        <v>87</v>
      </c>
      <c r="H4596" s="2" t="s">
        <v>12</v>
      </c>
      <c r="I4596">
        <v>10</v>
      </c>
      <c r="J4596" s="2" t="s">
        <v>88</v>
      </c>
      <c r="K4596" s="2">
        <v>315</v>
      </c>
      <c r="L4596" s="2">
        <v>3272</v>
      </c>
      <c r="M4596" s="2">
        <f t="shared" si="426"/>
        <v>327.2</v>
      </c>
      <c r="O4596" s="2" t="str">
        <f t="shared" si="427"/>
        <v/>
      </c>
      <c r="P4596" s="2" t="str">
        <f>IF(ISNUMBER(O4596),SUMIFS(O$1:$O4596,A$1:$A4596,A4596,C$1:$C4596,C4596,G$1:$G4596,G4596,E$1:$E4596,E4596),"")</f>
        <v/>
      </c>
      <c r="U4596" t="str">
        <f t="shared" si="428"/>
        <v/>
      </c>
      <c r="AC4596" s="2" t="str">
        <f t="shared" si="429"/>
        <v/>
      </c>
      <c r="AH4596" s="2" t="str">
        <f t="shared" si="430"/>
        <v/>
      </c>
      <c r="AI4596" s="2" t="str">
        <f>IF(ISNUMBER(AH4596),SUMIFS($AH$1:AH4596,$A$1:A4596,A4596,C$1:$C4596,C4596,$G$1:G4596,G4596,$E$1:E4596,E4596),"")</f>
        <v/>
      </c>
      <c r="AJ4596">
        <f t="shared" si="431"/>
        <v>3</v>
      </c>
    </row>
    <row r="4597" spans="1:36" x14ac:dyDescent="0.25">
      <c r="A4597" s="14" t="s">
        <v>81</v>
      </c>
      <c r="B4597" t="s">
        <v>80</v>
      </c>
      <c r="C4597" t="s">
        <v>79</v>
      </c>
      <c r="D4597" s="13">
        <v>42339</v>
      </c>
      <c r="E4597">
        <v>1</v>
      </c>
      <c r="F4597">
        <v>500</v>
      </c>
      <c r="G4597" s="2" t="s">
        <v>87</v>
      </c>
      <c r="H4597" s="2" t="s">
        <v>12</v>
      </c>
      <c r="I4597">
        <v>10</v>
      </c>
      <c r="J4597" s="2" t="s">
        <v>88</v>
      </c>
      <c r="K4597" s="2">
        <v>450</v>
      </c>
      <c r="L4597" s="2">
        <v>3468</v>
      </c>
      <c r="M4597" s="2">
        <f t="shared" si="426"/>
        <v>346.8</v>
      </c>
      <c r="O4597" s="2" t="str">
        <f t="shared" si="427"/>
        <v/>
      </c>
      <c r="P4597" s="2" t="str">
        <f>IF(ISNUMBER(O4597),SUMIFS(O$1:$O4597,A$1:$A4597,A4597,C$1:$C4597,C4597,G$1:$G4597,G4597,E$1:$E4597,E4597),"")</f>
        <v/>
      </c>
      <c r="U4597" t="str">
        <f t="shared" si="428"/>
        <v/>
      </c>
      <c r="AC4597" s="2" t="str">
        <f t="shared" si="429"/>
        <v/>
      </c>
      <c r="AH4597" s="2" t="str">
        <f t="shared" si="430"/>
        <v/>
      </c>
      <c r="AI4597" s="2" t="str">
        <f>IF(ISNUMBER(AH4597),SUMIFS($AH$1:AH4597,$A$1:A4597,A4597,C$1:$C4597,C4597,$G$1:G4597,G4597,$E$1:E4597,E4597),"")</f>
        <v/>
      </c>
      <c r="AJ4597">
        <f t="shared" si="431"/>
        <v>3</v>
      </c>
    </row>
    <row r="4598" spans="1:36" x14ac:dyDescent="0.25">
      <c r="A4598" s="14" t="s">
        <v>86</v>
      </c>
      <c r="B4598" t="s">
        <v>80</v>
      </c>
      <c r="C4598" t="s">
        <v>79</v>
      </c>
      <c r="D4598" s="13">
        <v>42339</v>
      </c>
      <c r="E4598">
        <v>2</v>
      </c>
      <c r="F4598">
        <v>0</v>
      </c>
      <c r="G4598" s="2" t="s">
        <v>87</v>
      </c>
      <c r="H4598" s="2" t="s">
        <v>12</v>
      </c>
      <c r="I4598">
        <v>10</v>
      </c>
      <c r="J4598" s="2" t="s">
        <v>88</v>
      </c>
      <c r="K4598" s="2">
        <v>0</v>
      </c>
      <c r="L4598" s="2">
        <v>2628</v>
      </c>
      <c r="M4598" s="2">
        <f t="shared" si="426"/>
        <v>262.8</v>
      </c>
      <c r="O4598" s="2" t="str">
        <f t="shared" si="427"/>
        <v/>
      </c>
      <c r="P4598" s="2" t="str">
        <f>IF(ISNUMBER(O4598),SUMIFS(O$1:$O4598,A$1:$A4598,A4598,C$1:$C4598,C4598,G$1:$G4598,G4598,E$1:$E4598,E4598),"")</f>
        <v/>
      </c>
      <c r="U4598" t="str">
        <f t="shared" si="428"/>
        <v/>
      </c>
      <c r="AC4598" s="2" t="str">
        <f t="shared" si="429"/>
        <v/>
      </c>
      <c r="AH4598" s="2" t="str">
        <f t="shared" si="430"/>
        <v/>
      </c>
      <c r="AI4598" s="2" t="str">
        <f>IF(ISNUMBER(AH4598),SUMIFS($AH$1:AH4598,$A$1:A4598,A4598,C$1:$C4598,C4598,$G$1:G4598,G4598,$E$1:E4598,E4598),"")</f>
        <v/>
      </c>
      <c r="AJ4598">
        <f t="shared" si="431"/>
        <v>3</v>
      </c>
    </row>
    <row r="4599" spans="1:36" x14ac:dyDescent="0.25">
      <c r="A4599" s="14" t="s">
        <v>85</v>
      </c>
      <c r="B4599" t="s">
        <v>80</v>
      </c>
      <c r="C4599" t="s">
        <v>79</v>
      </c>
      <c r="D4599" s="13">
        <v>42339</v>
      </c>
      <c r="E4599">
        <v>2</v>
      </c>
      <c r="F4599">
        <v>50</v>
      </c>
      <c r="G4599" s="2" t="s">
        <v>87</v>
      </c>
      <c r="H4599" s="2" t="s">
        <v>12</v>
      </c>
      <c r="I4599">
        <v>10</v>
      </c>
      <c r="J4599" s="2" t="s">
        <v>88</v>
      </c>
      <c r="K4599" s="2">
        <v>45</v>
      </c>
      <c r="L4599" s="2">
        <v>2572</v>
      </c>
      <c r="M4599" s="2">
        <f t="shared" si="426"/>
        <v>257.2</v>
      </c>
      <c r="O4599" s="2" t="str">
        <f t="shared" si="427"/>
        <v/>
      </c>
      <c r="P4599" s="2" t="str">
        <f>IF(ISNUMBER(O4599),SUMIFS(O$1:$O4599,A$1:$A4599,A4599,C$1:$C4599,C4599,G$1:$G4599,G4599,E$1:$E4599,E4599),"")</f>
        <v/>
      </c>
      <c r="U4599" t="str">
        <f t="shared" si="428"/>
        <v/>
      </c>
      <c r="AC4599" s="2" t="str">
        <f t="shared" si="429"/>
        <v/>
      </c>
      <c r="AH4599" s="2" t="str">
        <f t="shared" si="430"/>
        <v/>
      </c>
      <c r="AI4599" s="2" t="str">
        <f>IF(ISNUMBER(AH4599),SUMIFS($AH$1:AH4599,$A$1:A4599,A4599,C$1:$C4599,C4599,$G$1:G4599,G4599,$E$1:E4599,E4599),"")</f>
        <v/>
      </c>
      <c r="AJ4599">
        <f t="shared" si="431"/>
        <v>3</v>
      </c>
    </row>
    <row r="4600" spans="1:36" x14ac:dyDescent="0.25">
      <c r="A4600" s="14" t="s">
        <v>84</v>
      </c>
      <c r="B4600" t="s">
        <v>80</v>
      </c>
      <c r="C4600" t="s">
        <v>79</v>
      </c>
      <c r="D4600" s="13">
        <v>42339</v>
      </c>
      <c r="E4600">
        <v>2</v>
      </c>
      <c r="F4600">
        <v>100</v>
      </c>
      <c r="G4600" s="2" t="s">
        <v>87</v>
      </c>
      <c r="H4600" s="2" t="s">
        <v>12</v>
      </c>
      <c r="I4600">
        <v>10</v>
      </c>
      <c r="J4600" s="2" t="s">
        <v>88</v>
      </c>
      <c r="K4600" s="2">
        <v>90</v>
      </c>
      <c r="L4600" s="2">
        <v>2824</v>
      </c>
      <c r="M4600" s="2">
        <f t="shared" si="426"/>
        <v>282.39999999999998</v>
      </c>
      <c r="O4600" s="2" t="str">
        <f t="shared" si="427"/>
        <v/>
      </c>
      <c r="P4600" s="2" t="str">
        <f>IF(ISNUMBER(O4600),SUMIFS(O$1:$O4600,A$1:$A4600,A4600,C$1:$C4600,C4600,G$1:$G4600,G4600,E$1:$E4600,E4600),"")</f>
        <v/>
      </c>
      <c r="U4600" t="str">
        <f t="shared" si="428"/>
        <v/>
      </c>
      <c r="AC4600" s="2" t="str">
        <f t="shared" si="429"/>
        <v/>
      </c>
      <c r="AH4600" s="2" t="str">
        <f t="shared" si="430"/>
        <v/>
      </c>
      <c r="AI4600" s="2" t="str">
        <f>IF(ISNUMBER(AH4600),SUMIFS($AH$1:AH4600,$A$1:A4600,A4600,C$1:$C4600,C4600,$G$1:G4600,G4600,$E$1:E4600,E4600),"")</f>
        <v/>
      </c>
      <c r="AJ4600">
        <f t="shared" si="431"/>
        <v>3</v>
      </c>
    </row>
    <row r="4601" spans="1:36" x14ac:dyDescent="0.25">
      <c r="A4601" s="14" t="s">
        <v>83</v>
      </c>
      <c r="B4601" t="s">
        <v>80</v>
      </c>
      <c r="C4601" t="s">
        <v>79</v>
      </c>
      <c r="D4601" s="13">
        <v>42339</v>
      </c>
      <c r="E4601">
        <v>2</v>
      </c>
      <c r="F4601">
        <v>200</v>
      </c>
      <c r="G4601" s="2" t="s">
        <v>87</v>
      </c>
      <c r="H4601" s="2" t="s">
        <v>12</v>
      </c>
      <c r="I4601">
        <v>10</v>
      </c>
      <c r="J4601" s="2" t="s">
        <v>88</v>
      </c>
      <c r="K4601" s="2">
        <v>180</v>
      </c>
      <c r="L4601" s="2">
        <v>2852</v>
      </c>
      <c r="M4601" s="2">
        <f t="shared" si="426"/>
        <v>285.2</v>
      </c>
      <c r="O4601" s="2" t="str">
        <f t="shared" si="427"/>
        <v/>
      </c>
      <c r="P4601" s="2" t="str">
        <f>IF(ISNUMBER(O4601),SUMIFS(O$1:$O4601,A$1:$A4601,A4601,C$1:$C4601,C4601,G$1:$G4601,G4601,E$1:$E4601,E4601),"")</f>
        <v/>
      </c>
      <c r="U4601" t="str">
        <f t="shared" si="428"/>
        <v/>
      </c>
      <c r="AC4601" s="2" t="str">
        <f t="shared" si="429"/>
        <v/>
      </c>
      <c r="AH4601" s="2" t="str">
        <f t="shared" si="430"/>
        <v/>
      </c>
      <c r="AI4601" s="2" t="str">
        <f>IF(ISNUMBER(AH4601),SUMIFS($AH$1:AH4601,$A$1:A4601,A4601,C$1:$C4601,C4601,$G$1:G4601,G4601,$E$1:E4601,E4601),"")</f>
        <v/>
      </c>
      <c r="AJ4601">
        <f t="shared" si="431"/>
        <v>3</v>
      </c>
    </row>
    <row r="4602" spans="1:36" x14ac:dyDescent="0.25">
      <c r="A4602" s="14" t="s">
        <v>82</v>
      </c>
      <c r="B4602" t="s">
        <v>80</v>
      </c>
      <c r="C4602" t="s">
        <v>79</v>
      </c>
      <c r="D4602" s="13">
        <v>42339</v>
      </c>
      <c r="E4602">
        <v>2</v>
      </c>
      <c r="F4602">
        <v>350</v>
      </c>
      <c r="G4602" s="2" t="s">
        <v>87</v>
      </c>
      <c r="H4602" s="2" t="s">
        <v>12</v>
      </c>
      <c r="I4602">
        <v>10</v>
      </c>
      <c r="J4602" s="2" t="s">
        <v>88</v>
      </c>
      <c r="K4602" s="2">
        <v>315</v>
      </c>
      <c r="L4602" s="2">
        <v>2936</v>
      </c>
      <c r="M4602" s="2">
        <f t="shared" si="426"/>
        <v>293.60000000000002</v>
      </c>
      <c r="O4602" s="2" t="str">
        <f t="shared" si="427"/>
        <v/>
      </c>
      <c r="P4602" s="2" t="str">
        <f>IF(ISNUMBER(O4602),SUMIFS(O$1:$O4602,A$1:$A4602,A4602,C$1:$C4602,C4602,G$1:$G4602,G4602,E$1:$E4602,E4602),"")</f>
        <v/>
      </c>
      <c r="U4602" t="str">
        <f t="shared" si="428"/>
        <v/>
      </c>
      <c r="AC4602" s="2" t="str">
        <f t="shared" si="429"/>
        <v/>
      </c>
      <c r="AH4602" s="2" t="str">
        <f t="shared" si="430"/>
        <v/>
      </c>
      <c r="AI4602" s="2" t="str">
        <f>IF(ISNUMBER(AH4602),SUMIFS($AH$1:AH4602,$A$1:A4602,A4602,C$1:$C4602,C4602,$G$1:G4602,G4602,$E$1:E4602,E4602),"")</f>
        <v/>
      </c>
      <c r="AJ4602">
        <f t="shared" si="431"/>
        <v>3</v>
      </c>
    </row>
    <row r="4603" spans="1:36" x14ac:dyDescent="0.25">
      <c r="A4603" s="14" t="s">
        <v>81</v>
      </c>
      <c r="B4603" t="s">
        <v>80</v>
      </c>
      <c r="C4603" t="s">
        <v>79</v>
      </c>
      <c r="D4603" s="13">
        <v>42339</v>
      </c>
      <c r="E4603">
        <v>2</v>
      </c>
      <c r="F4603">
        <v>500</v>
      </c>
      <c r="G4603" s="2" t="s">
        <v>87</v>
      </c>
      <c r="H4603" s="2" t="s">
        <v>12</v>
      </c>
      <c r="I4603">
        <v>10</v>
      </c>
      <c r="J4603" s="2" t="s">
        <v>88</v>
      </c>
      <c r="K4603" s="2">
        <v>450</v>
      </c>
      <c r="L4603" s="2">
        <v>3048</v>
      </c>
      <c r="M4603" s="2">
        <f t="shared" si="426"/>
        <v>304.8</v>
      </c>
      <c r="O4603" s="2" t="str">
        <f t="shared" si="427"/>
        <v/>
      </c>
      <c r="P4603" s="2" t="str">
        <f>IF(ISNUMBER(O4603),SUMIFS(O$1:$O4603,A$1:$A4603,A4603,C$1:$C4603,C4603,G$1:$G4603,G4603,E$1:$E4603,E4603),"")</f>
        <v/>
      </c>
      <c r="U4603" t="str">
        <f t="shared" si="428"/>
        <v/>
      </c>
      <c r="AC4603" s="2" t="str">
        <f t="shared" si="429"/>
        <v/>
      </c>
      <c r="AH4603" s="2" t="str">
        <f t="shared" si="430"/>
        <v/>
      </c>
      <c r="AI4603" s="2" t="str">
        <f>IF(ISNUMBER(AH4603),SUMIFS($AH$1:AH4603,$A$1:A4603,A4603,C$1:$C4603,C4603,$G$1:G4603,G4603,$E$1:E4603,E4603),"")</f>
        <v/>
      </c>
      <c r="AJ4603">
        <f t="shared" si="431"/>
        <v>3</v>
      </c>
    </row>
    <row r="4604" spans="1:36" x14ac:dyDescent="0.25">
      <c r="A4604" s="14" t="s">
        <v>86</v>
      </c>
      <c r="B4604" t="s">
        <v>80</v>
      </c>
      <c r="C4604" t="s">
        <v>79</v>
      </c>
      <c r="D4604" s="13">
        <v>42339</v>
      </c>
      <c r="E4604">
        <v>3</v>
      </c>
      <c r="F4604">
        <v>0</v>
      </c>
      <c r="G4604" s="2" t="s">
        <v>87</v>
      </c>
      <c r="H4604" s="2" t="s">
        <v>12</v>
      </c>
      <c r="I4604">
        <v>10</v>
      </c>
      <c r="J4604" s="2" t="s">
        <v>88</v>
      </c>
      <c r="K4604" s="2">
        <v>0</v>
      </c>
      <c r="L4604" s="2">
        <v>2768</v>
      </c>
      <c r="M4604" s="2">
        <f t="shared" si="426"/>
        <v>276.8</v>
      </c>
      <c r="O4604" s="2" t="str">
        <f t="shared" si="427"/>
        <v/>
      </c>
      <c r="P4604" s="2" t="str">
        <f>IF(ISNUMBER(O4604),SUMIFS(O$1:$O4604,A$1:$A4604,A4604,C$1:$C4604,C4604,G$1:$G4604,G4604,E$1:$E4604,E4604),"")</f>
        <v/>
      </c>
      <c r="U4604" t="str">
        <f t="shared" si="428"/>
        <v/>
      </c>
      <c r="AC4604" s="2" t="str">
        <f t="shared" si="429"/>
        <v/>
      </c>
      <c r="AH4604" s="2" t="str">
        <f t="shared" si="430"/>
        <v/>
      </c>
      <c r="AI4604" s="2" t="str">
        <f>IF(ISNUMBER(AH4604),SUMIFS($AH$1:AH4604,$A$1:A4604,A4604,C$1:$C4604,C4604,$G$1:G4604,G4604,$E$1:E4604,E4604),"")</f>
        <v/>
      </c>
      <c r="AJ4604">
        <f t="shared" si="431"/>
        <v>3</v>
      </c>
    </row>
    <row r="4605" spans="1:36" x14ac:dyDescent="0.25">
      <c r="A4605" s="14" t="s">
        <v>85</v>
      </c>
      <c r="B4605" t="s">
        <v>80</v>
      </c>
      <c r="C4605" t="s">
        <v>79</v>
      </c>
      <c r="D4605" s="13">
        <v>42339</v>
      </c>
      <c r="E4605">
        <v>3</v>
      </c>
      <c r="F4605">
        <v>50</v>
      </c>
      <c r="G4605" s="2" t="s">
        <v>87</v>
      </c>
      <c r="H4605" s="2" t="s">
        <v>12</v>
      </c>
      <c r="I4605">
        <v>10</v>
      </c>
      <c r="J4605" s="2" t="s">
        <v>88</v>
      </c>
      <c r="K4605" s="2">
        <v>45</v>
      </c>
      <c r="L4605" s="2">
        <v>2740</v>
      </c>
      <c r="M4605" s="2">
        <f t="shared" si="426"/>
        <v>274</v>
      </c>
      <c r="O4605" s="2" t="str">
        <f t="shared" si="427"/>
        <v/>
      </c>
      <c r="P4605" s="2" t="str">
        <f>IF(ISNUMBER(O4605),SUMIFS(O$1:$O4605,A$1:$A4605,A4605,C$1:$C4605,C4605,G$1:$G4605,G4605,E$1:$E4605,E4605),"")</f>
        <v/>
      </c>
      <c r="U4605" t="str">
        <f t="shared" si="428"/>
        <v/>
      </c>
      <c r="AC4605" s="2" t="str">
        <f t="shared" si="429"/>
        <v/>
      </c>
      <c r="AH4605" s="2" t="str">
        <f t="shared" si="430"/>
        <v/>
      </c>
      <c r="AI4605" s="2" t="str">
        <f>IF(ISNUMBER(AH4605),SUMIFS($AH$1:AH4605,$A$1:A4605,A4605,C$1:$C4605,C4605,$G$1:G4605,G4605,$E$1:E4605,E4605),"")</f>
        <v/>
      </c>
      <c r="AJ4605">
        <f t="shared" si="431"/>
        <v>3</v>
      </c>
    </row>
    <row r="4606" spans="1:36" x14ac:dyDescent="0.25">
      <c r="A4606" s="14" t="s">
        <v>84</v>
      </c>
      <c r="B4606" t="s">
        <v>80</v>
      </c>
      <c r="C4606" t="s">
        <v>79</v>
      </c>
      <c r="D4606" s="13">
        <v>42339</v>
      </c>
      <c r="E4606">
        <v>3</v>
      </c>
      <c r="F4606">
        <v>100</v>
      </c>
      <c r="G4606" s="2" t="s">
        <v>87</v>
      </c>
      <c r="H4606" s="2" t="s">
        <v>12</v>
      </c>
      <c r="I4606">
        <v>10</v>
      </c>
      <c r="J4606" s="2" t="s">
        <v>88</v>
      </c>
      <c r="K4606" s="2">
        <v>90</v>
      </c>
      <c r="L4606" s="2">
        <v>3188</v>
      </c>
      <c r="M4606" s="2">
        <f t="shared" si="426"/>
        <v>318.8</v>
      </c>
      <c r="O4606" s="2" t="str">
        <f t="shared" si="427"/>
        <v/>
      </c>
      <c r="P4606" s="2" t="str">
        <f>IF(ISNUMBER(O4606),SUMIFS(O$1:$O4606,A$1:$A4606,A4606,C$1:$C4606,C4606,G$1:$G4606,G4606,E$1:$E4606,E4606),"")</f>
        <v/>
      </c>
      <c r="U4606" t="str">
        <f t="shared" si="428"/>
        <v/>
      </c>
      <c r="AC4606" s="2" t="str">
        <f t="shared" si="429"/>
        <v/>
      </c>
      <c r="AH4606" s="2" t="str">
        <f t="shared" si="430"/>
        <v/>
      </c>
      <c r="AI4606" s="2" t="str">
        <f>IF(ISNUMBER(AH4606),SUMIFS($AH$1:AH4606,$A$1:A4606,A4606,C$1:$C4606,C4606,$G$1:G4606,G4606,$E$1:E4606,E4606),"")</f>
        <v/>
      </c>
      <c r="AJ4606">
        <f t="shared" si="431"/>
        <v>3</v>
      </c>
    </row>
    <row r="4607" spans="1:36" x14ac:dyDescent="0.25">
      <c r="A4607" s="14" t="s">
        <v>83</v>
      </c>
      <c r="B4607" t="s">
        <v>80</v>
      </c>
      <c r="C4607" t="s">
        <v>79</v>
      </c>
      <c r="D4607" s="13">
        <v>42339</v>
      </c>
      <c r="E4607">
        <v>3</v>
      </c>
      <c r="F4607">
        <v>200</v>
      </c>
      <c r="G4607" s="2" t="s">
        <v>87</v>
      </c>
      <c r="H4607" s="2" t="s">
        <v>12</v>
      </c>
      <c r="I4607">
        <v>10</v>
      </c>
      <c r="J4607" s="2" t="s">
        <v>88</v>
      </c>
      <c r="K4607" s="2">
        <v>180</v>
      </c>
      <c r="L4607" s="2">
        <v>2796</v>
      </c>
      <c r="M4607" s="2">
        <f t="shared" si="426"/>
        <v>279.60000000000002</v>
      </c>
      <c r="O4607" s="2" t="str">
        <f t="shared" si="427"/>
        <v/>
      </c>
      <c r="P4607" s="2" t="str">
        <f>IF(ISNUMBER(O4607),SUMIFS(O$1:$O4607,A$1:$A4607,A4607,C$1:$C4607,C4607,G$1:$G4607,G4607,E$1:$E4607,E4607),"")</f>
        <v/>
      </c>
      <c r="U4607" t="str">
        <f t="shared" si="428"/>
        <v/>
      </c>
      <c r="AC4607" s="2" t="str">
        <f t="shared" si="429"/>
        <v/>
      </c>
      <c r="AH4607" s="2" t="str">
        <f t="shared" si="430"/>
        <v/>
      </c>
      <c r="AI4607" s="2" t="str">
        <f>IF(ISNUMBER(AH4607),SUMIFS($AH$1:AH4607,$A$1:A4607,A4607,C$1:$C4607,C4607,$G$1:G4607,G4607,$E$1:E4607,E4607),"")</f>
        <v/>
      </c>
      <c r="AJ4607">
        <f t="shared" si="431"/>
        <v>3</v>
      </c>
    </row>
    <row r="4608" spans="1:36" x14ac:dyDescent="0.25">
      <c r="A4608" s="14" t="s">
        <v>82</v>
      </c>
      <c r="B4608" t="s">
        <v>80</v>
      </c>
      <c r="C4608" t="s">
        <v>79</v>
      </c>
      <c r="D4608" s="13">
        <v>42339</v>
      </c>
      <c r="E4608">
        <v>3</v>
      </c>
      <c r="F4608">
        <v>350</v>
      </c>
      <c r="G4608" s="2" t="s">
        <v>87</v>
      </c>
      <c r="H4608" s="2" t="s">
        <v>12</v>
      </c>
      <c r="I4608">
        <v>10</v>
      </c>
      <c r="J4608" s="2" t="s">
        <v>88</v>
      </c>
      <c r="K4608" s="2">
        <v>315</v>
      </c>
      <c r="L4608" s="2">
        <v>3244</v>
      </c>
      <c r="M4608" s="2">
        <f t="shared" si="426"/>
        <v>324.39999999999998</v>
      </c>
      <c r="O4608" s="2" t="str">
        <f t="shared" si="427"/>
        <v/>
      </c>
      <c r="P4608" s="2" t="str">
        <f>IF(ISNUMBER(O4608),SUMIFS(O$1:$O4608,A$1:$A4608,A4608,C$1:$C4608,C4608,G$1:$G4608,G4608,E$1:$E4608,E4608),"")</f>
        <v/>
      </c>
      <c r="U4608" t="str">
        <f t="shared" si="428"/>
        <v/>
      </c>
      <c r="AC4608" s="2" t="str">
        <f t="shared" si="429"/>
        <v/>
      </c>
      <c r="AH4608" s="2" t="str">
        <f t="shared" si="430"/>
        <v/>
      </c>
      <c r="AI4608" s="2" t="str">
        <f>IF(ISNUMBER(AH4608),SUMIFS($AH$1:AH4608,$A$1:A4608,A4608,C$1:$C4608,C4608,$G$1:G4608,G4608,$E$1:E4608,E4608),"")</f>
        <v/>
      </c>
      <c r="AJ4608">
        <f t="shared" si="431"/>
        <v>3</v>
      </c>
    </row>
    <row r="4609" spans="1:36" x14ac:dyDescent="0.25">
      <c r="A4609" s="14" t="s">
        <v>81</v>
      </c>
      <c r="B4609" t="s">
        <v>80</v>
      </c>
      <c r="C4609" t="s">
        <v>79</v>
      </c>
      <c r="D4609" s="13">
        <v>42339</v>
      </c>
      <c r="E4609">
        <v>3</v>
      </c>
      <c r="F4609">
        <v>500</v>
      </c>
      <c r="G4609" s="2" t="s">
        <v>87</v>
      </c>
      <c r="H4609" s="2" t="s">
        <v>12</v>
      </c>
      <c r="I4609">
        <v>10</v>
      </c>
      <c r="J4609" s="2" t="s">
        <v>88</v>
      </c>
      <c r="K4609" s="2">
        <v>450</v>
      </c>
      <c r="L4609" s="2">
        <v>2992</v>
      </c>
      <c r="M4609" s="2">
        <f t="shared" si="426"/>
        <v>299.2</v>
      </c>
      <c r="O4609" s="2" t="str">
        <f t="shared" si="427"/>
        <v/>
      </c>
      <c r="P4609" s="2" t="str">
        <f>IF(ISNUMBER(O4609),SUMIFS(O$1:$O4609,A$1:$A4609,A4609,C$1:$C4609,C4609,G$1:$G4609,G4609,E$1:$E4609,E4609),"")</f>
        <v/>
      </c>
      <c r="U4609" t="str">
        <f t="shared" si="428"/>
        <v/>
      </c>
      <c r="AC4609" s="2" t="str">
        <f t="shared" si="429"/>
        <v/>
      </c>
      <c r="AH4609" s="2" t="str">
        <f t="shared" si="430"/>
        <v/>
      </c>
      <c r="AI4609" s="2" t="str">
        <f>IF(ISNUMBER(AH4609),SUMIFS($AH$1:AH4609,$A$1:A4609,A4609,C$1:$C4609,C4609,$G$1:G4609,G4609,$E$1:E4609,E4609),"")</f>
        <v/>
      </c>
      <c r="AJ4609">
        <f t="shared" si="431"/>
        <v>3</v>
      </c>
    </row>
    <row r="4610" spans="1:36" x14ac:dyDescent="0.25">
      <c r="A4610" s="14" t="s">
        <v>86</v>
      </c>
      <c r="B4610" t="s">
        <v>80</v>
      </c>
      <c r="C4610" t="s">
        <v>79</v>
      </c>
      <c r="D4610" s="13">
        <v>42346</v>
      </c>
      <c r="E4610">
        <v>1</v>
      </c>
      <c r="F4610">
        <v>0</v>
      </c>
      <c r="G4610" s="2" t="s">
        <v>87</v>
      </c>
      <c r="H4610" s="2" t="s">
        <v>12</v>
      </c>
      <c r="I4610">
        <v>10</v>
      </c>
      <c r="J4610" s="2" t="s">
        <v>88</v>
      </c>
      <c r="K4610" s="2">
        <v>0</v>
      </c>
      <c r="L4610" s="2">
        <v>2852</v>
      </c>
      <c r="M4610" s="2">
        <f t="shared" ref="M4610:M4673" si="432">IF(ISNUMBER(L4610),L4610/10,"")</f>
        <v>285.2</v>
      </c>
      <c r="O4610" s="2" t="str">
        <f t="shared" ref="O4610:O4673" si="433">IF(ISNUMBER(N4610),N4610/10,"")</f>
        <v/>
      </c>
      <c r="P4610" s="2" t="str">
        <f>IF(ISNUMBER(O4610),SUMIFS(O$1:$O4610,A$1:$A4610,A4610,C$1:$C4610,C4610,G$1:$G4610,G4610,E$1:$E4610,E4610),"")</f>
        <v/>
      </c>
      <c r="U4610" t="str">
        <f t="shared" ref="U4610:U4673" si="434">IF(ISNUMBER(R4610),R4610/100,"")</f>
        <v/>
      </c>
      <c r="AC4610" s="2" t="str">
        <f t="shared" ref="AC4610:AC4673" si="435">IF(ISNUMBER(AB4610),AB4610,"")</f>
        <v/>
      </c>
      <c r="AH4610" s="2" t="str">
        <f t="shared" ref="AH4610:AH4673" si="436">IF(AND(ISNUMBER(AB4610),ISNUMBER(O4610)),ROUND(O4610*AB4610,3),"")</f>
        <v/>
      </c>
      <c r="AI4610" s="2" t="str">
        <f>IF(ISNUMBER(AH4610),SUMIFS($AH$1:AH4610,$A$1:A4610,A4610,C$1:$C4610,C4610,$G$1:G4610,G4610,$E$1:E4610,E4610),"")</f>
        <v/>
      </c>
      <c r="AJ4610">
        <f t="shared" ref="AJ4610:AJ4673" si="437">COUNT(K4610:AI4610)</f>
        <v>3</v>
      </c>
    </row>
    <row r="4611" spans="1:36" x14ac:dyDescent="0.25">
      <c r="A4611" s="14" t="s">
        <v>85</v>
      </c>
      <c r="B4611" t="s">
        <v>80</v>
      </c>
      <c r="C4611" t="s">
        <v>79</v>
      </c>
      <c r="D4611" s="13">
        <v>42346</v>
      </c>
      <c r="E4611">
        <v>1</v>
      </c>
      <c r="F4611">
        <v>50</v>
      </c>
      <c r="G4611" s="2" t="s">
        <v>87</v>
      </c>
      <c r="H4611" s="2" t="s">
        <v>12</v>
      </c>
      <c r="I4611">
        <v>10</v>
      </c>
      <c r="J4611" s="2" t="s">
        <v>88</v>
      </c>
      <c r="K4611" s="2">
        <v>45</v>
      </c>
      <c r="L4611" s="2">
        <v>3048</v>
      </c>
      <c r="M4611" s="2">
        <f t="shared" si="432"/>
        <v>304.8</v>
      </c>
      <c r="O4611" s="2" t="str">
        <f t="shared" si="433"/>
        <v/>
      </c>
      <c r="P4611" s="2" t="str">
        <f>IF(ISNUMBER(O4611),SUMIFS(O$1:$O4611,A$1:$A4611,A4611,C$1:$C4611,C4611,G$1:$G4611,G4611,E$1:$E4611,E4611),"")</f>
        <v/>
      </c>
      <c r="U4611" t="str">
        <f t="shared" si="434"/>
        <v/>
      </c>
      <c r="AC4611" s="2" t="str">
        <f t="shared" si="435"/>
        <v/>
      </c>
      <c r="AH4611" s="2" t="str">
        <f t="shared" si="436"/>
        <v/>
      </c>
      <c r="AI4611" s="2" t="str">
        <f>IF(ISNUMBER(AH4611),SUMIFS($AH$1:AH4611,$A$1:A4611,A4611,C$1:$C4611,C4611,$G$1:G4611,G4611,$E$1:E4611,E4611),"")</f>
        <v/>
      </c>
      <c r="AJ4611">
        <f t="shared" si="437"/>
        <v>3</v>
      </c>
    </row>
    <row r="4612" spans="1:36" x14ac:dyDescent="0.25">
      <c r="A4612" s="14" t="s">
        <v>84</v>
      </c>
      <c r="B4612" t="s">
        <v>80</v>
      </c>
      <c r="C4612" t="s">
        <v>79</v>
      </c>
      <c r="D4612" s="13">
        <v>42346</v>
      </c>
      <c r="E4612">
        <v>1</v>
      </c>
      <c r="F4612">
        <v>100</v>
      </c>
      <c r="G4612" s="2" t="s">
        <v>87</v>
      </c>
      <c r="H4612" s="2" t="s">
        <v>12</v>
      </c>
      <c r="I4612">
        <v>10</v>
      </c>
      <c r="J4612" s="2" t="s">
        <v>88</v>
      </c>
      <c r="K4612" s="2">
        <v>90</v>
      </c>
      <c r="L4612" s="2">
        <v>2992</v>
      </c>
      <c r="M4612" s="2">
        <f t="shared" si="432"/>
        <v>299.2</v>
      </c>
      <c r="O4612" s="2" t="str">
        <f t="shared" si="433"/>
        <v/>
      </c>
      <c r="P4612" s="2" t="str">
        <f>IF(ISNUMBER(O4612),SUMIFS(O$1:$O4612,A$1:$A4612,A4612,C$1:$C4612,C4612,G$1:$G4612,G4612,E$1:$E4612,E4612),"")</f>
        <v/>
      </c>
      <c r="U4612" t="str">
        <f t="shared" si="434"/>
        <v/>
      </c>
      <c r="AC4612" s="2" t="str">
        <f t="shared" si="435"/>
        <v/>
      </c>
      <c r="AH4612" s="2" t="str">
        <f t="shared" si="436"/>
        <v/>
      </c>
      <c r="AI4612" s="2" t="str">
        <f>IF(ISNUMBER(AH4612),SUMIFS($AH$1:AH4612,$A$1:A4612,A4612,C$1:$C4612,C4612,$G$1:G4612,G4612,$E$1:E4612,E4612),"")</f>
        <v/>
      </c>
      <c r="AJ4612">
        <f t="shared" si="437"/>
        <v>3</v>
      </c>
    </row>
    <row r="4613" spans="1:36" x14ac:dyDescent="0.25">
      <c r="A4613" s="14" t="s">
        <v>83</v>
      </c>
      <c r="B4613" t="s">
        <v>80</v>
      </c>
      <c r="C4613" t="s">
        <v>79</v>
      </c>
      <c r="D4613" s="13">
        <v>42346</v>
      </c>
      <c r="E4613">
        <v>1</v>
      </c>
      <c r="F4613">
        <v>200</v>
      </c>
      <c r="G4613" s="2" t="s">
        <v>87</v>
      </c>
      <c r="H4613" s="2" t="s">
        <v>12</v>
      </c>
      <c r="I4613">
        <v>10</v>
      </c>
      <c r="J4613" s="2" t="s">
        <v>88</v>
      </c>
      <c r="K4613" s="2">
        <v>180</v>
      </c>
      <c r="L4613" s="2">
        <v>3216</v>
      </c>
      <c r="M4613" s="2">
        <f t="shared" si="432"/>
        <v>321.60000000000002</v>
      </c>
      <c r="O4613" s="2" t="str">
        <f t="shared" si="433"/>
        <v/>
      </c>
      <c r="P4613" s="2" t="str">
        <f>IF(ISNUMBER(O4613),SUMIFS(O$1:$O4613,A$1:$A4613,A4613,C$1:$C4613,C4613,G$1:$G4613,G4613,E$1:$E4613,E4613),"")</f>
        <v/>
      </c>
      <c r="U4613" t="str">
        <f t="shared" si="434"/>
        <v/>
      </c>
      <c r="AC4613" s="2" t="str">
        <f t="shared" si="435"/>
        <v/>
      </c>
      <c r="AH4613" s="2" t="str">
        <f t="shared" si="436"/>
        <v/>
      </c>
      <c r="AI4613" s="2" t="str">
        <f>IF(ISNUMBER(AH4613),SUMIFS($AH$1:AH4613,$A$1:A4613,A4613,C$1:$C4613,C4613,$G$1:G4613,G4613,$E$1:E4613,E4613),"")</f>
        <v/>
      </c>
      <c r="AJ4613">
        <f t="shared" si="437"/>
        <v>3</v>
      </c>
    </row>
    <row r="4614" spans="1:36" x14ac:dyDescent="0.25">
      <c r="A4614" s="14" t="s">
        <v>82</v>
      </c>
      <c r="B4614" t="s">
        <v>80</v>
      </c>
      <c r="C4614" t="s">
        <v>79</v>
      </c>
      <c r="D4614" s="13">
        <v>42346</v>
      </c>
      <c r="E4614">
        <v>1</v>
      </c>
      <c r="F4614">
        <v>350</v>
      </c>
      <c r="G4614" s="2" t="s">
        <v>87</v>
      </c>
      <c r="H4614" s="2" t="s">
        <v>12</v>
      </c>
      <c r="I4614">
        <v>10</v>
      </c>
      <c r="J4614" s="2" t="s">
        <v>88</v>
      </c>
      <c r="K4614" s="2">
        <v>315</v>
      </c>
      <c r="L4614" s="2">
        <v>3608</v>
      </c>
      <c r="M4614" s="2">
        <f t="shared" si="432"/>
        <v>360.8</v>
      </c>
      <c r="O4614" s="2" t="str">
        <f t="shared" si="433"/>
        <v/>
      </c>
      <c r="P4614" s="2" t="str">
        <f>IF(ISNUMBER(O4614),SUMIFS(O$1:$O4614,A$1:$A4614,A4614,C$1:$C4614,C4614,G$1:$G4614,G4614,E$1:$E4614,E4614),"")</f>
        <v/>
      </c>
      <c r="U4614" t="str">
        <f t="shared" si="434"/>
        <v/>
      </c>
      <c r="AC4614" s="2" t="str">
        <f t="shared" si="435"/>
        <v/>
      </c>
      <c r="AH4614" s="2" t="str">
        <f t="shared" si="436"/>
        <v/>
      </c>
      <c r="AI4614" s="2" t="str">
        <f>IF(ISNUMBER(AH4614),SUMIFS($AH$1:AH4614,$A$1:A4614,A4614,C$1:$C4614,C4614,$G$1:G4614,G4614,$E$1:E4614,E4614),"")</f>
        <v/>
      </c>
      <c r="AJ4614">
        <f t="shared" si="437"/>
        <v>3</v>
      </c>
    </row>
    <row r="4615" spans="1:36" x14ac:dyDescent="0.25">
      <c r="A4615" s="14" t="s">
        <v>81</v>
      </c>
      <c r="B4615" t="s">
        <v>80</v>
      </c>
      <c r="C4615" t="s">
        <v>79</v>
      </c>
      <c r="D4615" s="13">
        <v>42346</v>
      </c>
      <c r="E4615">
        <v>1</v>
      </c>
      <c r="F4615">
        <v>500</v>
      </c>
      <c r="G4615" s="2" t="s">
        <v>87</v>
      </c>
      <c r="H4615" s="2" t="s">
        <v>12</v>
      </c>
      <c r="I4615">
        <v>10</v>
      </c>
      <c r="J4615" s="2" t="s">
        <v>88</v>
      </c>
      <c r="K4615" s="2">
        <v>450</v>
      </c>
      <c r="L4615" s="2">
        <v>3762</v>
      </c>
      <c r="M4615" s="2">
        <f t="shared" si="432"/>
        <v>376.2</v>
      </c>
      <c r="O4615" s="2" t="str">
        <f t="shared" si="433"/>
        <v/>
      </c>
      <c r="P4615" s="2" t="str">
        <f>IF(ISNUMBER(O4615),SUMIFS(O$1:$O4615,A$1:$A4615,A4615,C$1:$C4615,C4615,G$1:$G4615,G4615,E$1:$E4615,E4615),"")</f>
        <v/>
      </c>
      <c r="U4615" t="str">
        <f t="shared" si="434"/>
        <v/>
      </c>
      <c r="AC4615" s="2" t="str">
        <f t="shared" si="435"/>
        <v/>
      </c>
      <c r="AH4615" s="2" t="str">
        <f t="shared" si="436"/>
        <v/>
      </c>
      <c r="AI4615" s="2" t="str">
        <f>IF(ISNUMBER(AH4615),SUMIFS($AH$1:AH4615,$A$1:A4615,A4615,C$1:$C4615,C4615,$G$1:G4615,G4615,$E$1:E4615,E4615),"")</f>
        <v/>
      </c>
      <c r="AJ4615">
        <f t="shared" si="437"/>
        <v>3</v>
      </c>
    </row>
    <row r="4616" spans="1:36" x14ac:dyDescent="0.25">
      <c r="A4616" s="14" t="s">
        <v>86</v>
      </c>
      <c r="B4616" t="s">
        <v>80</v>
      </c>
      <c r="C4616" t="s">
        <v>79</v>
      </c>
      <c r="D4616" s="13">
        <v>42346</v>
      </c>
      <c r="E4616">
        <v>2</v>
      </c>
      <c r="F4616">
        <v>0</v>
      </c>
      <c r="G4616" s="2" t="s">
        <v>87</v>
      </c>
      <c r="H4616" s="2" t="s">
        <v>12</v>
      </c>
      <c r="I4616">
        <v>10</v>
      </c>
      <c r="J4616" s="2" t="s">
        <v>88</v>
      </c>
      <c r="K4616" s="2">
        <v>0</v>
      </c>
      <c r="L4616" s="2">
        <v>2796</v>
      </c>
      <c r="M4616" s="2">
        <f t="shared" si="432"/>
        <v>279.60000000000002</v>
      </c>
      <c r="O4616" s="2" t="str">
        <f t="shared" si="433"/>
        <v/>
      </c>
      <c r="P4616" s="2" t="str">
        <f>IF(ISNUMBER(O4616),SUMIFS(O$1:$O4616,A$1:$A4616,A4616,C$1:$C4616,C4616,G$1:$G4616,G4616,E$1:$E4616,E4616),"")</f>
        <v/>
      </c>
      <c r="U4616" t="str">
        <f t="shared" si="434"/>
        <v/>
      </c>
      <c r="AC4616" s="2" t="str">
        <f t="shared" si="435"/>
        <v/>
      </c>
      <c r="AH4616" s="2" t="str">
        <f t="shared" si="436"/>
        <v/>
      </c>
      <c r="AI4616" s="2" t="str">
        <f>IF(ISNUMBER(AH4616),SUMIFS($AH$1:AH4616,$A$1:A4616,A4616,C$1:$C4616,C4616,$G$1:G4616,G4616,$E$1:E4616,E4616),"")</f>
        <v/>
      </c>
      <c r="AJ4616">
        <f t="shared" si="437"/>
        <v>3</v>
      </c>
    </row>
    <row r="4617" spans="1:36" x14ac:dyDescent="0.25">
      <c r="A4617" s="14" t="s">
        <v>85</v>
      </c>
      <c r="B4617" t="s">
        <v>80</v>
      </c>
      <c r="C4617" t="s">
        <v>79</v>
      </c>
      <c r="D4617" s="13">
        <v>42346</v>
      </c>
      <c r="E4617">
        <v>2</v>
      </c>
      <c r="F4617">
        <v>50</v>
      </c>
      <c r="G4617" s="2" t="s">
        <v>87</v>
      </c>
      <c r="H4617" s="2" t="s">
        <v>12</v>
      </c>
      <c r="I4617">
        <v>10</v>
      </c>
      <c r="J4617" s="2" t="s">
        <v>88</v>
      </c>
      <c r="K4617" s="2">
        <v>45</v>
      </c>
      <c r="L4617" s="2">
        <v>2936</v>
      </c>
      <c r="M4617" s="2">
        <f t="shared" si="432"/>
        <v>293.60000000000002</v>
      </c>
      <c r="O4617" s="2" t="str">
        <f t="shared" si="433"/>
        <v/>
      </c>
      <c r="P4617" s="2" t="str">
        <f>IF(ISNUMBER(O4617),SUMIFS(O$1:$O4617,A$1:$A4617,A4617,C$1:$C4617,C4617,G$1:$G4617,G4617,E$1:$E4617,E4617),"")</f>
        <v/>
      </c>
      <c r="U4617" t="str">
        <f t="shared" si="434"/>
        <v/>
      </c>
      <c r="AC4617" s="2" t="str">
        <f t="shared" si="435"/>
        <v/>
      </c>
      <c r="AH4617" s="2" t="str">
        <f t="shared" si="436"/>
        <v/>
      </c>
      <c r="AI4617" s="2" t="str">
        <f>IF(ISNUMBER(AH4617),SUMIFS($AH$1:AH4617,$A$1:A4617,A4617,C$1:$C4617,C4617,$G$1:G4617,G4617,$E$1:E4617,E4617),"")</f>
        <v/>
      </c>
      <c r="AJ4617">
        <f t="shared" si="437"/>
        <v>3</v>
      </c>
    </row>
    <row r="4618" spans="1:36" x14ac:dyDescent="0.25">
      <c r="A4618" s="14" t="s">
        <v>84</v>
      </c>
      <c r="B4618" t="s">
        <v>80</v>
      </c>
      <c r="C4618" t="s">
        <v>79</v>
      </c>
      <c r="D4618" s="13">
        <v>42346</v>
      </c>
      <c r="E4618">
        <v>2</v>
      </c>
      <c r="F4618">
        <v>100</v>
      </c>
      <c r="G4618" s="2" t="s">
        <v>87</v>
      </c>
      <c r="H4618" s="2" t="s">
        <v>12</v>
      </c>
      <c r="I4618">
        <v>10</v>
      </c>
      <c r="J4618" s="2" t="s">
        <v>88</v>
      </c>
      <c r="K4618" s="2">
        <v>90</v>
      </c>
      <c r="L4618" s="2">
        <v>3048</v>
      </c>
      <c r="M4618" s="2">
        <f t="shared" si="432"/>
        <v>304.8</v>
      </c>
      <c r="O4618" s="2" t="str">
        <f t="shared" si="433"/>
        <v/>
      </c>
      <c r="P4618" s="2" t="str">
        <f>IF(ISNUMBER(O4618),SUMIFS(O$1:$O4618,A$1:$A4618,A4618,C$1:$C4618,C4618,G$1:$G4618,G4618,E$1:$E4618,E4618),"")</f>
        <v/>
      </c>
      <c r="U4618" t="str">
        <f t="shared" si="434"/>
        <v/>
      </c>
      <c r="AC4618" s="2" t="str">
        <f t="shared" si="435"/>
        <v/>
      </c>
      <c r="AH4618" s="2" t="str">
        <f t="shared" si="436"/>
        <v/>
      </c>
      <c r="AI4618" s="2" t="str">
        <f>IF(ISNUMBER(AH4618),SUMIFS($AH$1:AH4618,$A$1:A4618,A4618,C$1:$C4618,C4618,$G$1:G4618,G4618,$E$1:E4618,E4618),"")</f>
        <v/>
      </c>
      <c r="AJ4618">
        <f t="shared" si="437"/>
        <v>3</v>
      </c>
    </row>
    <row r="4619" spans="1:36" x14ac:dyDescent="0.25">
      <c r="A4619" s="14" t="s">
        <v>83</v>
      </c>
      <c r="B4619" t="s">
        <v>80</v>
      </c>
      <c r="C4619" t="s">
        <v>79</v>
      </c>
      <c r="D4619" s="13">
        <v>42346</v>
      </c>
      <c r="E4619">
        <v>2</v>
      </c>
      <c r="F4619">
        <v>200</v>
      </c>
      <c r="G4619" s="2" t="s">
        <v>87</v>
      </c>
      <c r="H4619" s="2" t="s">
        <v>12</v>
      </c>
      <c r="I4619">
        <v>10</v>
      </c>
      <c r="J4619" s="2" t="s">
        <v>88</v>
      </c>
      <c r="K4619" s="2">
        <v>180</v>
      </c>
      <c r="L4619" s="2">
        <v>3216</v>
      </c>
      <c r="M4619" s="2">
        <f t="shared" si="432"/>
        <v>321.60000000000002</v>
      </c>
      <c r="O4619" s="2" t="str">
        <f t="shared" si="433"/>
        <v/>
      </c>
      <c r="P4619" s="2" t="str">
        <f>IF(ISNUMBER(O4619),SUMIFS(O$1:$O4619,A$1:$A4619,A4619,C$1:$C4619,C4619,G$1:$G4619,G4619,E$1:$E4619,E4619),"")</f>
        <v/>
      </c>
      <c r="U4619" t="str">
        <f t="shared" si="434"/>
        <v/>
      </c>
      <c r="AC4619" s="2" t="str">
        <f t="shared" si="435"/>
        <v/>
      </c>
      <c r="AH4619" s="2" t="str">
        <f t="shared" si="436"/>
        <v/>
      </c>
      <c r="AI4619" s="2" t="str">
        <f>IF(ISNUMBER(AH4619),SUMIFS($AH$1:AH4619,$A$1:A4619,A4619,C$1:$C4619,C4619,$G$1:G4619,G4619,$E$1:E4619,E4619),"")</f>
        <v/>
      </c>
      <c r="AJ4619">
        <f t="shared" si="437"/>
        <v>3</v>
      </c>
    </row>
    <row r="4620" spans="1:36" x14ac:dyDescent="0.25">
      <c r="A4620" s="14" t="s">
        <v>82</v>
      </c>
      <c r="B4620" t="s">
        <v>80</v>
      </c>
      <c r="C4620" t="s">
        <v>79</v>
      </c>
      <c r="D4620" s="13">
        <v>42346</v>
      </c>
      <c r="E4620">
        <v>2</v>
      </c>
      <c r="F4620">
        <v>350</v>
      </c>
      <c r="G4620" s="2" t="s">
        <v>87</v>
      </c>
      <c r="H4620" s="2" t="s">
        <v>12</v>
      </c>
      <c r="I4620">
        <v>10</v>
      </c>
      <c r="J4620" s="2" t="s">
        <v>88</v>
      </c>
      <c r="K4620" s="2">
        <v>315</v>
      </c>
      <c r="L4620" s="2">
        <v>3524</v>
      </c>
      <c r="M4620" s="2">
        <f t="shared" si="432"/>
        <v>352.4</v>
      </c>
      <c r="O4620" s="2" t="str">
        <f t="shared" si="433"/>
        <v/>
      </c>
      <c r="P4620" s="2" t="str">
        <f>IF(ISNUMBER(O4620),SUMIFS(O$1:$O4620,A$1:$A4620,A4620,C$1:$C4620,C4620,G$1:$G4620,G4620,E$1:$E4620,E4620),"")</f>
        <v/>
      </c>
      <c r="U4620" t="str">
        <f t="shared" si="434"/>
        <v/>
      </c>
      <c r="AC4620" s="2" t="str">
        <f t="shared" si="435"/>
        <v/>
      </c>
      <c r="AH4620" s="2" t="str">
        <f t="shared" si="436"/>
        <v/>
      </c>
      <c r="AI4620" s="2" t="str">
        <f>IF(ISNUMBER(AH4620),SUMIFS($AH$1:AH4620,$A$1:A4620,A4620,C$1:$C4620,C4620,$G$1:G4620,G4620,$E$1:E4620,E4620),"")</f>
        <v/>
      </c>
      <c r="AJ4620">
        <f t="shared" si="437"/>
        <v>3</v>
      </c>
    </row>
    <row r="4621" spans="1:36" x14ac:dyDescent="0.25">
      <c r="A4621" s="14" t="s">
        <v>81</v>
      </c>
      <c r="B4621" t="s">
        <v>80</v>
      </c>
      <c r="C4621" t="s">
        <v>79</v>
      </c>
      <c r="D4621" s="13">
        <v>42346</v>
      </c>
      <c r="E4621">
        <v>2</v>
      </c>
      <c r="F4621">
        <v>500</v>
      </c>
      <c r="G4621" s="2" t="s">
        <v>87</v>
      </c>
      <c r="H4621" s="2" t="s">
        <v>12</v>
      </c>
      <c r="I4621">
        <v>10</v>
      </c>
      <c r="J4621" s="2" t="s">
        <v>88</v>
      </c>
      <c r="K4621" s="2">
        <v>450</v>
      </c>
      <c r="L4621" s="2">
        <v>3580</v>
      </c>
      <c r="M4621" s="2">
        <f t="shared" si="432"/>
        <v>358</v>
      </c>
      <c r="O4621" s="2" t="str">
        <f t="shared" si="433"/>
        <v/>
      </c>
      <c r="P4621" s="2" t="str">
        <f>IF(ISNUMBER(O4621),SUMIFS(O$1:$O4621,A$1:$A4621,A4621,C$1:$C4621,C4621,G$1:$G4621,G4621,E$1:$E4621,E4621),"")</f>
        <v/>
      </c>
      <c r="U4621" t="str">
        <f t="shared" si="434"/>
        <v/>
      </c>
      <c r="AC4621" s="2" t="str">
        <f t="shared" si="435"/>
        <v/>
      </c>
      <c r="AH4621" s="2" t="str">
        <f t="shared" si="436"/>
        <v/>
      </c>
      <c r="AI4621" s="2" t="str">
        <f>IF(ISNUMBER(AH4621),SUMIFS($AH$1:AH4621,$A$1:A4621,A4621,C$1:$C4621,C4621,$G$1:G4621,G4621,$E$1:E4621,E4621),"")</f>
        <v/>
      </c>
      <c r="AJ4621">
        <f t="shared" si="437"/>
        <v>3</v>
      </c>
    </row>
    <row r="4622" spans="1:36" x14ac:dyDescent="0.25">
      <c r="A4622" s="14" t="s">
        <v>86</v>
      </c>
      <c r="B4622" t="s">
        <v>80</v>
      </c>
      <c r="C4622" t="s">
        <v>79</v>
      </c>
      <c r="D4622" s="13">
        <v>42346</v>
      </c>
      <c r="E4622">
        <v>3</v>
      </c>
      <c r="F4622">
        <v>0</v>
      </c>
      <c r="G4622" s="2" t="s">
        <v>87</v>
      </c>
      <c r="H4622" s="2" t="s">
        <v>12</v>
      </c>
      <c r="I4622">
        <v>10</v>
      </c>
      <c r="J4622" s="2" t="s">
        <v>88</v>
      </c>
      <c r="K4622" s="2">
        <v>0</v>
      </c>
      <c r="L4622" s="2">
        <v>2964</v>
      </c>
      <c r="M4622" s="2">
        <f t="shared" si="432"/>
        <v>296.39999999999998</v>
      </c>
      <c r="O4622" s="2" t="str">
        <f t="shared" si="433"/>
        <v/>
      </c>
      <c r="P4622" s="2" t="str">
        <f>IF(ISNUMBER(O4622),SUMIFS(O$1:$O4622,A$1:$A4622,A4622,C$1:$C4622,C4622,G$1:$G4622,G4622,E$1:$E4622,E4622),"")</f>
        <v/>
      </c>
      <c r="U4622" t="str">
        <f t="shared" si="434"/>
        <v/>
      </c>
      <c r="AC4622" s="2" t="str">
        <f t="shared" si="435"/>
        <v/>
      </c>
      <c r="AH4622" s="2" t="str">
        <f t="shared" si="436"/>
        <v/>
      </c>
      <c r="AI4622" s="2" t="str">
        <f>IF(ISNUMBER(AH4622),SUMIFS($AH$1:AH4622,$A$1:A4622,A4622,C$1:$C4622,C4622,$G$1:G4622,G4622,$E$1:E4622,E4622),"")</f>
        <v/>
      </c>
      <c r="AJ4622">
        <f t="shared" si="437"/>
        <v>3</v>
      </c>
    </row>
    <row r="4623" spans="1:36" x14ac:dyDescent="0.25">
      <c r="A4623" s="14" t="s">
        <v>85</v>
      </c>
      <c r="B4623" t="s">
        <v>80</v>
      </c>
      <c r="C4623" t="s">
        <v>79</v>
      </c>
      <c r="D4623" s="13">
        <v>42346</v>
      </c>
      <c r="E4623">
        <v>3</v>
      </c>
      <c r="F4623">
        <v>50</v>
      </c>
      <c r="G4623" s="2" t="s">
        <v>87</v>
      </c>
      <c r="H4623" s="2" t="s">
        <v>12</v>
      </c>
      <c r="I4623">
        <v>10</v>
      </c>
      <c r="J4623" s="2" t="s">
        <v>88</v>
      </c>
      <c r="K4623" s="2">
        <v>45</v>
      </c>
      <c r="L4623" s="2">
        <v>3160</v>
      </c>
      <c r="M4623" s="2">
        <f t="shared" si="432"/>
        <v>316</v>
      </c>
      <c r="O4623" s="2" t="str">
        <f t="shared" si="433"/>
        <v/>
      </c>
      <c r="P4623" s="2" t="str">
        <f>IF(ISNUMBER(O4623),SUMIFS(O$1:$O4623,A$1:$A4623,A4623,C$1:$C4623,C4623,G$1:$G4623,G4623,E$1:$E4623,E4623),"")</f>
        <v/>
      </c>
      <c r="U4623" t="str">
        <f t="shared" si="434"/>
        <v/>
      </c>
      <c r="AC4623" s="2" t="str">
        <f t="shared" si="435"/>
        <v/>
      </c>
      <c r="AH4623" s="2" t="str">
        <f t="shared" si="436"/>
        <v/>
      </c>
      <c r="AI4623" s="2" t="str">
        <f>IF(ISNUMBER(AH4623),SUMIFS($AH$1:AH4623,$A$1:A4623,A4623,C$1:$C4623,C4623,$G$1:G4623,G4623,$E$1:E4623,E4623),"")</f>
        <v/>
      </c>
      <c r="AJ4623">
        <f t="shared" si="437"/>
        <v>3</v>
      </c>
    </row>
    <row r="4624" spans="1:36" x14ac:dyDescent="0.25">
      <c r="A4624" s="14" t="s">
        <v>84</v>
      </c>
      <c r="B4624" t="s">
        <v>80</v>
      </c>
      <c r="C4624" t="s">
        <v>79</v>
      </c>
      <c r="D4624" s="13">
        <v>42346</v>
      </c>
      <c r="E4624">
        <v>3</v>
      </c>
      <c r="F4624">
        <v>100</v>
      </c>
      <c r="G4624" s="2" t="s">
        <v>87</v>
      </c>
      <c r="H4624" s="2" t="s">
        <v>12</v>
      </c>
      <c r="I4624">
        <v>10</v>
      </c>
      <c r="J4624" s="2" t="s">
        <v>88</v>
      </c>
      <c r="K4624" s="2">
        <v>90</v>
      </c>
      <c r="L4624" s="2">
        <v>3272</v>
      </c>
      <c r="M4624" s="2">
        <f t="shared" si="432"/>
        <v>327.2</v>
      </c>
      <c r="O4624" s="2" t="str">
        <f t="shared" si="433"/>
        <v/>
      </c>
      <c r="P4624" s="2" t="str">
        <f>IF(ISNUMBER(O4624),SUMIFS(O$1:$O4624,A$1:$A4624,A4624,C$1:$C4624,C4624,G$1:$G4624,G4624,E$1:$E4624,E4624),"")</f>
        <v/>
      </c>
      <c r="U4624" t="str">
        <f t="shared" si="434"/>
        <v/>
      </c>
      <c r="AC4624" s="2" t="str">
        <f t="shared" si="435"/>
        <v/>
      </c>
      <c r="AH4624" s="2" t="str">
        <f t="shared" si="436"/>
        <v/>
      </c>
      <c r="AI4624" s="2" t="str">
        <f>IF(ISNUMBER(AH4624),SUMIFS($AH$1:AH4624,$A$1:A4624,A4624,C$1:$C4624,C4624,$G$1:G4624,G4624,$E$1:E4624,E4624),"")</f>
        <v/>
      </c>
      <c r="AJ4624">
        <f t="shared" si="437"/>
        <v>3</v>
      </c>
    </row>
    <row r="4625" spans="1:36" x14ac:dyDescent="0.25">
      <c r="A4625" s="14" t="s">
        <v>83</v>
      </c>
      <c r="B4625" t="s">
        <v>80</v>
      </c>
      <c r="C4625" t="s">
        <v>79</v>
      </c>
      <c r="D4625" s="13">
        <v>42346</v>
      </c>
      <c r="E4625">
        <v>3</v>
      </c>
      <c r="F4625">
        <v>200</v>
      </c>
      <c r="G4625" s="2" t="s">
        <v>87</v>
      </c>
      <c r="H4625" s="2" t="s">
        <v>12</v>
      </c>
      <c r="I4625">
        <v>10</v>
      </c>
      <c r="J4625" s="2" t="s">
        <v>88</v>
      </c>
      <c r="K4625" s="2">
        <v>180</v>
      </c>
      <c r="L4625" s="2">
        <v>3356</v>
      </c>
      <c r="M4625" s="2">
        <f t="shared" si="432"/>
        <v>335.6</v>
      </c>
      <c r="O4625" s="2" t="str">
        <f t="shared" si="433"/>
        <v/>
      </c>
      <c r="P4625" s="2" t="str">
        <f>IF(ISNUMBER(O4625),SUMIFS(O$1:$O4625,A$1:$A4625,A4625,C$1:$C4625,C4625,G$1:$G4625,G4625,E$1:$E4625,E4625),"")</f>
        <v/>
      </c>
      <c r="U4625" t="str">
        <f t="shared" si="434"/>
        <v/>
      </c>
      <c r="AC4625" s="2" t="str">
        <f t="shared" si="435"/>
        <v/>
      </c>
      <c r="AH4625" s="2" t="str">
        <f t="shared" si="436"/>
        <v/>
      </c>
      <c r="AI4625" s="2" t="str">
        <f>IF(ISNUMBER(AH4625),SUMIFS($AH$1:AH4625,$A$1:A4625,A4625,C$1:$C4625,C4625,$G$1:G4625,G4625,$E$1:E4625,E4625),"")</f>
        <v/>
      </c>
      <c r="AJ4625">
        <f t="shared" si="437"/>
        <v>3</v>
      </c>
    </row>
    <row r="4626" spans="1:36" x14ac:dyDescent="0.25">
      <c r="A4626" s="14" t="s">
        <v>82</v>
      </c>
      <c r="B4626" t="s">
        <v>80</v>
      </c>
      <c r="C4626" t="s">
        <v>79</v>
      </c>
      <c r="D4626" s="13">
        <v>42346</v>
      </c>
      <c r="E4626">
        <v>3</v>
      </c>
      <c r="F4626">
        <v>350</v>
      </c>
      <c r="G4626" s="2" t="s">
        <v>87</v>
      </c>
      <c r="H4626" s="2" t="s">
        <v>12</v>
      </c>
      <c r="I4626">
        <v>10</v>
      </c>
      <c r="J4626" s="2" t="s">
        <v>88</v>
      </c>
      <c r="K4626" s="2">
        <v>315</v>
      </c>
      <c r="L4626" s="2">
        <v>3608</v>
      </c>
      <c r="M4626" s="2">
        <f t="shared" si="432"/>
        <v>360.8</v>
      </c>
      <c r="O4626" s="2" t="str">
        <f t="shared" si="433"/>
        <v/>
      </c>
      <c r="P4626" s="2" t="str">
        <f>IF(ISNUMBER(O4626),SUMIFS(O$1:$O4626,A$1:$A4626,A4626,C$1:$C4626,C4626,G$1:$G4626,G4626,E$1:$E4626,E4626),"")</f>
        <v/>
      </c>
      <c r="U4626" t="str">
        <f t="shared" si="434"/>
        <v/>
      </c>
      <c r="AC4626" s="2" t="str">
        <f t="shared" si="435"/>
        <v/>
      </c>
      <c r="AH4626" s="2" t="str">
        <f t="shared" si="436"/>
        <v/>
      </c>
      <c r="AI4626" s="2" t="str">
        <f>IF(ISNUMBER(AH4626),SUMIFS($AH$1:AH4626,$A$1:A4626,A4626,C$1:$C4626,C4626,$G$1:G4626,G4626,$E$1:E4626,E4626),"")</f>
        <v/>
      </c>
      <c r="AJ4626">
        <f t="shared" si="437"/>
        <v>3</v>
      </c>
    </row>
    <row r="4627" spans="1:36" x14ac:dyDescent="0.25">
      <c r="A4627" s="14" t="s">
        <v>81</v>
      </c>
      <c r="B4627" t="s">
        <v>80</v>
      </c>
      <c r="C4627" t="s">
        <v>79</v>
      </c>
      <c r="D4627" s="13">
        <v>42346</v>
      </c>
      <c r="E4627">
        <v>3</v>
      </c>
      <c r="F4627">
        <v>500</v>
      </c>
      <c r="G4627" s="2" t="s">
        <v>87</v>
      </c>
      <c r="H4627" s="2" t="s">
        <v>12</v>
      </c>
      <c r="I4627">
        <v>10</v>
      </c>
      <c r="J4627" s="2" t="s">
        <v>88</v>
      </c>
      <c r="K4627" s="2">
        <v>450</v>
      </c>
      <c r="L4627" s="2">
        <v>3496</v>
      </c>
      <c r="M4627" s="2">
        <f t="shared" si="432"/>
        <v>349.6</v>
      </c>
      <c r="O4627" s="2" t="str">
        <f t="shared" si="433"/>
        <v/>
      </c>
      <c r="P4627" s="2" t="str">
        <f>IF(ISNUMBER(O4627),SUMIFS(O$1:$O4627,A$1:$A4627,A4627,C$1:$C4627,C4627,G$1:$G4627,G4627,E$1:$E4627,E4627),"")</f>
        <v/>
      </c>
      <c r="U4627" t="str">
        <f t="shared" si="434"/>
        <v/>
      </c>
      <c r="AC4627" s="2" t="str">
        <f t="shared" si="435"/>
        <v/>
      </c>
      <c r="AH4627" s="2" t="str">
        <f t="shared" si="436"/>
        <v/>
      </c>
      <c r="AI4627" s="2" t="str">
        <f>IF(ISNUMBER(AH4627),SUMIFS($AH$1:AH4627,$A$1:A4627,A4627,C$1:$C4627,C4627,$G$1:G4627,G4627,$E$1:E4627,E4627),"")</f>
        <v/>
      </c>
      <c r="AJ4627">
        <f t="shared" si="437"/>
        <v>3</v>
      </c>
    </row>
    <row r="4628" spans="1:36" x14ac:dyDescent="0.25">
      <c r="A4628" s="14" t="s">
        <v>86</v>
      </c>
      <c r="B4628" t="s">
        <v>80</v>
      </c>
      <c r="C4628" t="s">
        <v>79</v>
      </c>
      <c r="D4628" s="13">
        <v>42353</v>
      </c>
      <c r="E4628">
        <v>1</v>
      </c>
      <c r="F4628">
        <v>0</v>
      </c>
      <c r="G4628" s="2" t="s">
        <v>87</v>
      </c>
      <c r="H4628" s="2" t="s">
        <v>12</v>
      </c>
      <c r="I4628">
        <v>10</v>
      </c>
      <c r="J4628" s="2" t="s">
        <v>88</v>
      </c>
      <c r="K4628" s="2">
        <v>0</v>
      </c>
      <c r="L4628" s="2">
        <v>3216</v>
      </c>
      <c r="M4628" s="2">
        <f t="shared" si="432"/>
        <v>321.60000000000002</v>
      </c>
      <c r="O4628" s="2" t="str">
        <f t="shared" si="433"/>
        <v/>
      </c>
      <c r="P4628" s="2" t="str">
        <f>IF(ISNUMBER(O4628),SUMIFS(O$1:$O4628,A$1:$A4628,A4628,C$1:$C4628,C4628,G$1:$G4628,G4628,E$1:$E4628,E4628),"")</f>
        <v/>
      </c>
      <c r="U4628" t="str">
        <f t="shared" si="434"/>
        <v/>
      </c>
      <c r="AC4628" s="2" t="str">
        <f t="shared" si="435"/>
        <v/>
      </c>
      <c r="AH4628" s="2" t="str">
        <f t="shared" si="436"/>
        <v/>
      </c>
      <c r="AI4628" s="2" t="str">
        <f>IF(ISNUMBER(AH4628),SUMIFS($AH$1:AH4628,$A$1:A4628,A4628,C$1:$C4628,C4628,$G$1:G4628,G4628,$E$1:E4628,E4628),"")</f>
        <v/>
      </c>
      <c r="AJ4628">
        <f t="shared" si="437"/>
        <v>3</v>
      </c>
    </row>
    <row r="4629" spans="1:36" x14ac:dyDescent="0.25">
      <c r="A4629" s="14" t="s">
        <v>85</v>
      </c>
      <c r="B4629" t="s">
        <v>80</v>
      </c>
      <c r="C4629" t="s">
        <v>79</v>
      </c>
      <c r="D4629" s="13">
        <v>42353</v>
      </c>
      <c r="E4629">
        <v>1</v>
      </c>
      <c r="F4629">
        <v>50</v>
      </c>
      <c r="G4629" s="2" t="s">
        <v>87</v>
      </c>
      <c r="H4629" s="2" t="s">
        <v>12</v>
      </c>
      <c r="I4629">
        <v>10</v>
      </c>
      <c r="J4629" s="2" t="s">
        <v>88</v>
      </c>
      <c r="K4629" s="2">
        <v>45</v>
      </c>
      <c r="L4629" s="2">
        <v>3076</v>
      </c>
      <c r="M4629" s="2">
        <f t="shared" si="432"/>
        <v>307.60000000000002</v>
      </c>
      <c r="O4629" s="2" t="str">
        <f t="shared" si="433"/>
        <v/>
      </c>
      <c r="P4629" s="2" t="str">
        <f>IF(ISNUMBER(O4629),SUMIFS(O$1:$O4629,A$1:$A4629,A4629,C$1:$C4629,C4629,G$1:$G4629,G4629,E$1:$E4629,E4629),"")</f>
        <v/>
      </c>
      <c r="U4629" t="str">
        <f t="shared" si="434"/>
        <v/>
      </c>
      <c r="AC4629" s="2" t="str">
        <f t="shared" si="435"/>
        <v/>
      </c>
      <c r="AH4629" s="2" t="str">
        <f t="shared" si="436"/>
        <v/>
      </c>
      <c r="AI4629" s="2" t="str">
        <f>IF(ISNUMBER(AH4629),SUMIFS($AH$1:AH4629,$A$1:A4629,A4629,C$1:$C4629,C4629,$G$1:G4629,G4629,$E$1:E4629,E4629),"")</f>
        <v/>
      </c>
      <c r="AJ4629">
        <f t="shared" si="437"/>
        <v>3</v>
      </c>
    </row>
    <row r="4630" spans="1:36" x14ac:dyDescent="0.25">
      <c r="A4630" s="14" t="s">
        <v>84</v>
      </c>
      <c r="B4630" t="s">
        <v>80</v>
      </c>
      <c r="C4630" t="s">
        <v>79</v>
      </c>
      <c r="D4630" s="13">
        <v>42353</v>
      </c>
      <c r="E4630">
        <v>1</v>
      </c>
      <c r="F4630">
        <v>100</v>
      </c>
      <c r="G4630" s="2" t="s">
        <v>87</v>
      </c>
      <c r="H4630" s="2" t="s">
        <v>12</v>
      </c>
      <c r="I4630">
        <v>10</v>
      </c>
      <c r="J4630" s="2" t="s">
        <v>88</v>
      </c>
      <c r="K4630" s="2">
        <v>90</v>
      </c>
      <c r="L4630" s="2">
        <v>3580</v>
      </c>
      <c r="M4630" s="2">
        <f t="shared" si="432"/>
        <v>358</v>
      </c>
      <c r="O4630" s="2" t="str">
        <f t="shared" si="433"/>
        <v/>
      </c>
      <c r="P4630" s="2" t="str">
        <f>IF(ISNUMBER(O4630),SUMIFS(O$1:$O4630,A$1:$A4630,A4630,C$1:$C4630,C4630,G$1:$G4630,G4630,E$1:$E4630,E4630),"")</f>
        <v/>
      </c>
      <c r="U4630" t="str">
        <f t="shared" si="434"/>
        <v/>
      </c>
      <c r="AC4630" s="2" t="str">
        <f t="shared" si="435"/>
        <v/>
      </c>
      <c r="AH4630" s="2" t="str">
        <f t="shared" si="436"/>
        <v/>
      </c>
      <c r="AI4630" s="2" t="str">
        <f>IF(ISNUMBER(AH4630),SUMIFS($AH$1:AH4630,$A$1:A4630,A4630,C$1:$C4630,C4630,$G$1:G4630,G4630,$E$1:E4630,E4630),"")</f>
        <v/>
      </c>
      <c r="AJ4630">
        <f t="shared" si="437"/>
        <v>3</v>
      </c>
    </row>
    <row r="4631" spans="1:36" x14ac:dyDescent="0.25">
      <c r="A4631" s="14" t="s">
        <v>83</v>
      </c>
      <c r="B4631" t="s">
        <v>80</v>
      </c>
      <c r="C4631" t="s">
        <v>79</v>
      </c>
      <c r="D4631" s="13">
        <v>42353</v>
      </c>
      <c r="E4631">
        <v>1</v>
      </c>
      <c r="F4631">
        <v>200</v>
      </c>
      <c r="G4631" s="2" t="s">
        <v>87</v>
      </c>
      <c r="H4631" s="2" t="s">
        <v>12</v>
      </c>
      <c r="I4631">
        <v>10</v>
      </c>
      <c r="J4631" s="2" t="s">
        <v>88</v>
      </c>
      <c r="K4631" s="2">
        <v>180</v>
      </c>
      <c r="L4631" s="2">
        <v>3692</v>
      </c>
      <c r="M4631" s="2">
        <f t="shared" si="432"/>
        <v>369.2</v>
      </c>
      <c r="O4631" s="2" t="str">
        <f t="shared" si="433"/>
        <v/>
      </c>
      <c r="P4631" s="2" t="str">
        <f>IF(ISNUMBER(O4631),SUMIFS(O$1:$O4631,A$1:$A4631,A4631,C$1:$C4631,C4631,G$1:$G4631,G4631,E$1:$E4631,E4631),"")</f>
        <v/>
      </c>
      <c r="U4631" t="str">
        <f t="shared" si="434"/>
        <v/>
      </c>
      <c r="AC4631" s="2" t="str">
        <f t="shared" si="435"/>
        <v/>
      </c>
      <c r="AH4631" s="2" t="str">
        <f t="shared" si="436"/>
        <v/>
      </c>
      <c r="AI4631" s="2" t="str">
        <f>IF(ISNUMBER(AH4631),SUMIFS($AH$1:AH4631,$A$1:A4631,A4631,C$1:$C4631,C4631,$G$1:G4631,G4631,$E$1:E4631,E4631),"")</f>
        <v/>
      </c>
      <c r="AJ4631">
        <f t="shared" si="437"/>
        <v>3</v>
      </c>
    </row>
    <row r="4632" spans="1:36" x14ac:dyDescent="0.25">
      <c r="A4632" s="14" t="s">
        <v>82</v>
      </c>
      <c r="B4632" t="s">
        <v>80</v>
      </c>
      <c r="C4632" t="s">
        <v>79</v>
      </c>
      <c r="D4632" s="13">
        <v>42353</v>
      </c>
      <c r="E4632">
        <v>1</v>
      </c>
      <c r="F4632">
        <v>350</v>
      </c>
      <c r="G4632" s="2" t="s">
        <v>87</v>
      </c>
      <c r="H4632" s="2" t="s">
        <v>12</v>
      </c>
      <c r="I4632">
        <v>10</v>
      </c>
      <c r="J4632" s="2" t="s">
        <v>88</v>
      </c>
      <c r="K4632" s="2">
        <v>315</v>
      </c>
      <c r="L4632" s="2">
        <v>4336</v>
      </c>
      <c r="M4632" s="2">
        <f t="shared" si="432"/>
        <v>433.6</v>
      </c>
      <c r="O4632" s="2" t="str">
        <f t="shared" si="433"/>
        <v/>
      </c>
      <c r="P4632" s="2" t="str">
        <f>IF(ISNUMBER(O4632),SUMIFS(O$1:$O4632,A$1:$A4632,A4632,C$1:$C4632,C4632,G$1:$G4632,G4632,E$1:$E4632,E4632),"")</f>
        <v/>
      </c>
      <c r="U4632" t="str">
        <f t="shared" si="434"/>
        <v/>
      </c>
      <c r="AC4632" s="2" t="str">
        <f t="shared" si="435"/>
        <v/>
      </c>
      <c r="AH4632" s="2" t="str">
        <f t="shared" si="436"/>
        <v/>
      </c>
      <c r="AI4632" s="2" t="str">
        <f>IF(ISNUMBER(AH4632),SUMIFS($AH$1:AH4632,$A$1:A4632,A4632,C$1:$C4632,C4632,$G$1:G4632,G4632,$E$1:E4632,E4632),"")</f>
        <v/>
      </c>
      <c r="AJ4632">
        <f t="shared" si="437"/>
        <v>3</v>
      </c>
    </row>
    <row r="4633" spans="1:36" x14ac:dyDescent="0.25">
      <c r="A4633" s="14" t="s">
        <v>81</v>
      </c>
      <c r="B4633" t="s">
        <v>80</v>
      </c>
      <c r="C4633" t="s">
        <v>79</v>
      </c>
      <c r="D4633" s="13">
        <v>42353</v>
      </c>
      <c r="E4633">
        <v>1</v>
      </c>
      <c r="F4633">
        <v>500</v>
      </c>
      <c r="G4633" s="2" t="s">
        <v>87</v>
      </c>
      <c r="H4633" s="2" t="s">
        <v>12</v>
      </c>
      <c r="I4633">
        <v>10</v>
      </c>
      <c r="J4633" s="2" t="s">
        <v>88</v>
      </c>
      <c r="K4633" s="2">
        <v>450</v>
      </c>
      <c r="L4633" s="2">
        <v>4672</v>
      </c>
      <c r="M4633" s="2">
        <f t="shared" si="432"/>
        <v>467.2</v>
      </c>
      <c r="O4633" s="2" t="str">
        <f t="shared" si="433"/>
        <v/>
      </c>
      <c r="P4633" s="2" t="str">
        <f>IF(ISNUMBER(O4633),SUMIFS(O$1:$O4633,A$1:$A4633,A4633,C$1:$C4633,C4633,G$1:$G4633,G4633,E$1:$E4633,E4633),"")</f>
        <v/>
      </c>
      <c r="U4633" t="str">
        <f t="shared" si="434"/>
        <v/>
      </c>
      <c r="AC4633" s="2" t="str">
        <f t="shared" si="435"/>
        <v/>
      </c>
      <c r="AH4633" s="2" t="str">
        <f t="shared" si="436"/>
        <v/>
      </c>
      <c r="AI4633" s="2" t="str">
        <f>IF(ISNUMBER(AH4633),SUMIFS($AH$1:AH4633,$A$1:A4633,A4633,C$1:$C4633,C4633,$G$1:G4633,G4633,$E$1:E4633,E4633),"")</f>
        <v/>
      </c>
      <c r="AJ4633">
        <f t="shared" si="437"/>
        <v>3</v>
      </c>
    </row>
    <row r="4634" spans="1:36" x14ac:dyDescent="0.25">
      <c r="A4634" s="14" t="s">
        <v>86</v>
      </c>
      <c r="B4634" t="s">
        <v>80</v>
      </c>
      <c r="C4634" t="s">
        <v>79</v>
      </c>
      <c r="D4634" s="13">
        <v>42353</v>
      </c>
      <c r="E4634">
        <v>2</v>
      </c>
      <c r="F4634">
        <v>0</v>
      </c>
      <c r="G4634" s="2" t="s">
        <v>87</v>
      </c>
      <c r="H4634" s="2" t="s">
        <v>12</v>
      </c>
      <c r="I4634">
        <v>10</v>
      </c>
      <c r="J4634" s="2" t="s">
        <v>88</v>
      </c>
      <c r="K4634" s="2">
        <v>0</v>
      </c>
      <c r="L4634" s="2">
        <v>3076</v>
      </c>
      <c r="M4634" s="2">
        <f t="shared" si="432"/>
        <v>307.60000000000002</v>
      </c>
      <c r="O4634" s="2" t="str">
        <f t="shared" si="433"/>
        <v/>
      </c>
      <c r="P4634" s="2" t="str">
        <f>IF(ISNUMBER(O4634),SUMIFS(O$1:$O4634,A$1:$A4634,A4634,C$1:$C4634,C4634,G$1:$G4634,G4634,E$1:$E4634,E4634),"")</f>
        <v/>
      </c>
      <c r="U4634" t="str">
        <f t="shared" si="434"/>
        <v/>
      </c>
      <c r="AC4634" s="2" t="str">
        <f t="shared" si="435"/>
        <v/>
      </c>
      <c r="AH4634" s="2" t="str">
        <f t="shared" si="436"/>
        <v/>
      </c>
      <c r="AI4634" s="2" t="str">
        <f>IF(ISNUMBER(AH4634),SUMIFS($AH$1:AH4634,$A$1:A4634,A4634,C$1:$C4634,C4634,$G$1:G4634,G4634,$E$1:E4634,E4634),"")</f>
        <v/>
      </c>
      <c r="AJ4634">
        <f t="shared" si="437"/>
        <v>3</v>
      </c>
    </row>
    <row r="4635" spans="1:36" x14ac:dyDescent="0.25">
      <c r="A4635" s="14" t="s">
        <v>85</v>
      </c>
      <c r="B4635" t="s">
        <v>80</v>
      </c>
      <c r="C4635" t="s">
        <v>79</v>
      </c>
      <c r="D4635" s="13">
        <v>42353</v>
      </c>
      <c r="E4635">
        <v>2</v>
      </c>
      <c r="F4635">
        <v>50</v>
      </c>
      <c r="G4635" s="2" t="s">
        <v>87</v>
      </c>
      <c r="H4635" s="2" t="s">
        <v>12</v>
      </c>
      <c r="I4635">
        <v>10</v>
      </c>
      <c r="J4635" s="2" t="s">
        <v>88</v>
      </c>
      <c r="K4635" s="2">
        <v>45</v>
      </c>
      <c r="L4635" s="2">
        <v>3160</v>
      </c>
      <c r="M4635" s="2">
        <f t="shared" si="432"/>
        <v>316</v>
      </c>
      <c r="O4635" s="2" t="str">
        <f t="shared" si="433"/>
        <v/>
      </c>
      <c r="P4635" s="2" t="str">
        <f>IF(ISNUMBER(O4635),SUMIFS(O$1:$O4635,A$1:$A4635,A4635,C$1:$C4635,C4635,G$1:$G4635,G4635,E$1:$E4635,E4635),"")</f>
        <v/>
      </c>
      <c r="U4635" t="str">
        <f t="shared" si="434"/>
        <v/>
      </c>
      <c r="AC4635" s="2" t="str">
        <f t="shared" si="435"/>
        <v/>
      </c>
      <c r="AH4635" s="2" t="str">
        <f t="shared" si="436"/>
        <v/>
      </c>
      <c r="AI4635" s="2" t="str">
        <f>IF(ISNUMBER(AH4635),SUMIFS($AH$1:AH4635,$A$1:A4635,A4635,C$1:$C4635,C4635,$G$1:G4635,G4635,$E$1:E4635,E4635),"")</f>
        <v/>
      </c>
      <c r="AJ4635">
        <f t="shared" si="437"/>
        <v>3</v>
      </c>
    </row>
    <row r="4636" spans="1:36" x14ac:dyDescent="0.25">
      <c r="A4636" s="14" t="s">
        <v>84</v>
      </c>
      <c r="B4636" t="s">
        <v>80</v>
      </c>
      <c r="C4636" t="s">
        <v>79</v>
      </c>
      <c r="D4636" s="13">
        <v>42353</v>
      </c>
      <c r="E4636">
        <v>2</v>
      </c>
      <c r="F4636">
        <v>100</v>
      </c>
      <c r="G4636" s="2" t="s">
        <v>87</v>
      </c>
      <c r="H4636" s="2" t="s">
        <v>12</v>
      </c>
      <c r="I4636">
        <v>10</v>
      </c>
      <c r="J4636" s="2" t="s">
        <v>88</v>
      </c>
      <c r="K4636" s="2">
        <v>90</v>
      </c>
      <c r="L4636" s="2">
        <v>3552</v>
      </c>
      <c r="M4636" s="2">
        <f t="shared" si="432"/>
        <v>355.2</v>
      </c>
      <c r="O4636" s="2" t="str">
        <f t="shared" si="433"/>
        <v/>
      </c>
      <c r="P4636" s="2" t="str">
        <f>IF(ISNUMBER(O4636),SUMIFS(O$1:$O4636,A$1:$A4636,A4636,C$1:$C4636,C4636,G$1:$G4636,G4636,E$1:$E4636,E4636),"")</f>
        <v/>
      </c>
      <c r="U4636" t="str">
        <f t="shared" si="434"/>
        <v/>
      </c>
      <c r="AC4636" s="2" t="str">
        <f t="shared" si="435"/>
        <v/>
      </c>
      <c r="AH4636" s="2" t="str">
        <f t="shared" si="436"/>
        <v/>
      </c>
      <c r="AI4636" s="2" t="str">
        <f>IF(ISNUMBER(AH4636),SUMIFS($AH$1:AH4636,$A$1:A4636,A4636,C$1:$C4636,C4636,$G$1:G4636,G4636,$E$1:E4636,E4636),"")</f>
        <v/>
      </c>
      <c r="AJ4636">
        <f t="shared" si="437"/>
        <v>3</v>
      </c>
    </row>
    <row r="4637" spans="1:36" x14ac:dyDescent="0.25">
      <c r="A4637" s="14" t="s">
        <v>83</v>
      </c>
      <c r="B4637" t="s">
        <v>80</v>
      </c>
      <c r="C4637" t="s">
        <v>79</v>
      </c>
      <c r="D4637" s="13">
        <v>42353</v>
      </c>
      <c r="E4637">
        <v>2</v>
      </c>
      <c r="F4637">
        <v>200</v>
      </c>
      <c r="G4637" s="2" t="s">
        <v>87</v>
      </c>
      <c r="H4637" s="2" t="s">
        <v>12</v>
      </c>
      <c r="I4637">
        <v>10</v>
      </c>
      <c r="J4637" s="2" t="s">
        <v>88</v>
      </c>
      <c r="K4637" s="2">
        <v>180</v>
      </c>
      <c r="L4637" s="2">
        <v>3440</v>
      </c>
      <c r="M4637" s="2">
        <f t="shared" si="432"/>
        <v>344</v>
      </c>
      <c r="O4637" s="2" t="str">
        <f t="shared" si="433"/>
        <v/>
      </c>
      <c r="P4637" s="2" t="str">
        <f>IF(ISNUMBER(O4637),SUMIFS(O$1:$O4637,A$1:$A4637,A4637,C$1:$C4637,C4637,G$1:$G4637,G4637,E$1:$E4637,E4637),"")</f>
        <v/>
      </c>
      <c r="U4637" t="str">
        <f t="shared" si="434"/>
        <v/>
      </c>
      <c r="AC4637" s="2" t="str">
        <f t="shared" si="435"/>
        <v/>
      </c>
      <c r="AH4637" s="2" t="str">
        <f t="shared" si="436"/>
        <v/>
      </c>
      <c r="AI4637" s="2" t="str">
        <f>IF(ISNUMBER(AH4637),SUMIFS($AH$1:AH4637,$A$1:A4637,A4637,C$1:$C4637,C4637,$G$1:G4637,G4637,$E$1:E4637,E4637),"")</f>
        <v/>
      </c>
      <c r="AJ4637">
        <f t="shared" si="437"/>
        <v>3</v>
      </c>
    </row>
    <row r="4638" spans="1:36" x14ac:dyDescent="0.25">
      <c r="A4638" s="14" t="s">
        <v>82</v>
      </c>
      <c r="B4638" t="s">
        <v>80</v>
      </c>
      <c r="C4638" t="s">
        <v>79</v>
      </c>
      <c r="D4638" s="13">
        <v>42353</v>
      </c>
      <c r="E4638">
        <v>2</v>
      </c>
      <c r="F4638">
        <v>350</v>
      </c>
      <c r="G4638" s="2" t="s">
        <v>87</v>
      </c>
      <c r="H4638" s="2" t="s">
        <v>12</v>
      </c>
      <c r="I4638">
        <v>10</v>
      </c>
      <c r="J4638" s="2" t="s">
        <v>88</v>
      </c>
      <c r="K4638" s="2">
        <v>315</v>
      </c>
      <c r="L4638" s="2">
        <v>3776</v>
      </c>
      <c r="M4638" s="2">
        <f t="shared" si="432"/>
        <v>377.6</v>
      </c>
      <c r="O4638" s="2" t="str">
        <f t="shared" si="433"/>
        <v/>
      </c>
      <c r="P4638" s="2" t="str">
        <f>IF(ISNUMBER(O4638),SUMIFS(O$1:$O4638,A$1:$A4638,A4638,C$1:$C4638,C4638,G$1:$G4638,G4638,E$1:$E4638,E4638),"")</f>
        <v/>
      </c>
      <c r="U4638" t="str">
        <f t="shared" si="434"/>
        <v/>
      </c>
      <c r="AC4638" s="2" t="str">
        <f t="shared" si="435"/>
        <v/>
      </c>
      <c r="AH4638" s="2" t="str">
        <f t="shared" si="436"/>
        <v/>
      </c>
      <c r="AI4638" s="2" t="str">
        <f>IF(ISNUMBER(AH4638),SUMIFS($AH$1:AH4638,$A$1:A4638,A4638,C$1:$C4638,C4638,$G$1:G4638,G4638,$E$1:E4638,E4638),"")</f>
        <v/>
      </c>
      <c r="AJ4638">
        <f t="shared" si="437"/>
        <v>3</v>
      </c>
    </row>
    <row r="4639" spans="1:36" x14ac:dyDescent="0.25">
      <c r="A4639" s="14" t="s">
        <v>81</v>
      </c>
      <c r="B4639" t="s">
        <v>80</v>
      </c>
      <c r="C4639" t="s">
        <v>79</v>
      </c>
      <c r="D4639" s="13">
        <v>42353</v>
      </c>
      <c r="E4639">
        <v>2</v>
      </c>
      <c r="F4639">
        <v>500</v>
      </c>
      <c r="G4639" s="2" t="s">
        <v>87</v>
      </c>
      <c r="H4639" s="2" t="s">
        <v>12</v>
      </c>
      <c r="I4639">
        <v>10</v>
      </c>
      <c r="J4639" s="2" t="s">
        <v>88</v>
      </c>
      <c r="K4639" s="2">
        <v>450</v>
      </c>
      <c r="L4639" s="2">
        <v>4280</v>
      </c>
      <c r="M4639" s="2">
        <f t="shared" si="432"/>
        <v>428</v>
      </c>
      <c r="O4639" s="2" t="str">
        <f t="shared" si="433"/>
        <v/>
      </c>
      <c r="P4639" s="2" t="str">
        <f>IF(ISNUMBER(O4639),SUMIFS(O$1:$O4639,A$1:$A4639,A4639,C$1:$C4639,C4639,G$1:$G4639,G4639,E$1:$E4639,E4639),"")</f>
        <v/>
      </c>
      <c r="U4639" t="str">
        <f t="shared" si="434"/>
        <v/>
      </c>
      <c r="AC4639" s="2" t="str">
        <f t="shared" si="435"/>
        <v/>
      </c>
      <c r="AH4639" s="2" t="str">
        <f t="shared" si="436"/>
        <v/>
      </c>
      <c r="AI4639" s="2" t="str">
        <f>IF(ISNUMBER(AH4639),SUMIFS($AH$1:AH4639,$A$1:A4639,A4639,C$1:$C4639,C4639,$G$1:G4639,G4639,$E$1:E4639,E4639),"")</f>
        <v/>
      </c>
      <c r="AJ4639">
        <f t="shared" si="437"/>
        <v>3</v>
      </c>
    </row>
    <row r="4640" spans="1:36" x14ac:dyDescent="0.25">
      <c r="A4640" s="14" t="s">
        <v>86</v>
      </c>
      <c r="B4640" t="s">
        <v>80</v>
      </c>
      <c r="C4640" t="s">
        <v>79</v>
      </c>
      <c r="D4640" s="13">
        <v>42353</v>
      </c>
      <c r="E4640">
        <v>3</v>
      </c>
      <c r="F4640">
        <v>0</v>
      </c>
      <c r="G4640" s="2" t="s">
        <v>87</v>
      </c>
      <c r="H4640" s="2" t="s">
        <v>12</v>
      </c>
      <c r="I4640">
        <v>10</v>
      </c>
      <c r="J4640" s="2" t="s">
        <v>88</v>
      </c>
      <c r="K4640" s="2">
        <v>0</v>
      </c>
      <c r="L4640" s="2">
        <v>4476</v>
      </c>
      <c r="M4640" s="2">
        <f t="shared" si="432"/>
        <v>447.6</v>
      </c>
      <c r="O4640" s="2" t="str">
        <f t="shared" si="433"/>
        <v/>
      </c>
      <c r="P4640" s="2" t="str">
        <f>IF(ISNUMBER(O4640),SUMIFS(O$1:$O4640,A$1:$A4640,A4640,C$1:$C4640,C4640,G$1:$G4640,G4640,E$1:$E4640,E4640),"")</f>
        <v/>
      </c>
      <c r="U4640" t="str">
        <f t="shared" si="434"/>
        <v/>
      </c>
      <c r="AC4640" s="2" t="str">
        <f t="shared" si="435"/>
        <v/>
      </c>
      <c r="AH4640" s="2" t="str">
        <f t="shared" si="436"/>
        <v/>
      </c>
      <c r="AI4640" s="2" t="str">
        <f>IF(ISNUMBER(AH4640),SUMIFS($AH$1:AH4640,$A$1:A4640,A4640,C$1:$C4640,C4640,$G$1:G4640,G4640,$E$1:E4640,E4640),"")</f>
        <v/>
      </c>
      <c r="AJ4640">
        <f t="shared" si="437"/>
        <v>3</v>
      </c>
    </row>
    <row r="4641" spans="1:36" x14ac:dyDescent="0.25">
      <c r="A4641" s="14" t="s">
        <v>85</v>
      </c>
      <c r="B4641" t="s">
        <v>80</v>
      </c>
      <c r="C4641" t="s">
        <v>79</v>
      </c>
      <c r="D4641" s="13">
        <v>42353</v>
      </c>
      <c r="E4641">
        <v>3</v>
      </c>
      <c r="F4641">
        <v>50</v>
      </c>
      <c r="G4641" s="2" t="s">
        <v>87</v>
      </c>
      <c r="H4641" s="2" t="s">
        <v>12</v>
      </c>
      <c r="I4641">
        <v>10</v>
      </c>
      <c r="J4641" s="2" t="s">
        <v>88</v>
      </c>
      <c r="K4641" s="2">
        <v>45</v>
      </c>
      <c r="L4641" s="2">
        <v>4588</v>
      </c>
      <c r="M4641" s="2">
        <f t="shared" si="432"/>
        <v>458.8</v>
      </c>
      <c r="O4641" s="2" t="str">
        <f t="shared" si="433"/>
        <v/>
      </c>
      <c r="P4641" s="2" t="str">
        <f>IF(ISNUMBER(O4641),SUMIFS(O$1:$O4641,A$1:$A4641,A4641,C$1:$C4641,C4641,G$1:$G4641,G4641,E$1:$E4641,E4641),"")</f>
        <v/>
      </c>
      <c r="U4641" t="str">
        <f t="shared" si="434"/>
        <v/>
      </c>
      <c r="AC4641" s="2" t="str">
        <f t="shared" si="435"/>
        <v/>
      </c>
      <c r="AH4641" s="2" t="str">
        <f t="shared" si="436"/>
        <v/>
      </c>
      <c r="AI4641" s="2" t="str">
        <f>IF(ISNUMBER(AH4641),SUMIFS($AH$1:AH4641,$A$1:A4641,A4641,C$1:$C4641,C4641,$G$1:G4641,G4641,$E$1:E4641,E4641),"")</f>
        <v/>
      </c>
      <c r="AJ4641">
        <f t="shared" si="437"/>
        <v>3</v>
      </c>
    </row>
    <row r="4642" spans="1:36" x14ac:dyDescent="0.25">
      <c r="A4642" s="14" t="s">
        <v>84</v>
      </c>
      <c r="B4642" t="s">
        <v>80</v>
      </c>
      <c r="C4642" t="s">
        <v>79</v>
      </c>
      <c r="D4642" s="13">
        <v>42353</v>
      </c>
      <c r="E4642">
        <v>3</v>
      </c>
      <c r="F4642">
        <v>100</v>
      </c>
      <c r="G4642" s="2" t="s">
        <v>87</v>
      </c>
      <c r="H4642" s="2" t="s">
        <v>12</v>
      </c>
      <c r="I4642">
        <v>10</v>
      </c>
      <c r="J4642" s="2" t="s">
        <v>88</v>
      </c>
      <c r="K4642" s="2">
        <v>90</v>
      </c>
      <c r="L4642" s="2">
        <v>4280</v>
      </c>
      <c r="M4642" s="2">
        <f t="shared" si="432"/>
        <v>428</v>
      </c>
      <c r="O4642" s="2" t="str">
        <f t="shared" si="433"/>
        <v/>
      </c>
      <c r="P4642" s="2" t="str">
        <f>IF(ISNUMBER(O4642),SUMIFS(O$1:$O4642,A$1:$A4642,A4642,C$1:$C4642,C4642,G$1:$G4642,G4642,E$1:$E4642,E4642),"")</f>
        <v/>
      </c>
      <c r="U4642" t="str">
        <f t="shared" si="434"/>
        <v/>
      </c>
      <c r="AC4642" s="2" t="str">
        <f t="shared" si="435"/>
        <v/>
      </c>
      <c r="AH4642" s="2" t="str">
        <f t="shared" si="436"/>
        <v/>
      </c>
      <c r="AI4642" s="2" t="str">
        <f>IF(ISNUMBER(AH4642),SUMIFS($AH$1:AH4642,$A$1:A4642,A4642,C$1:$C4642,C4642,$G$1:G4642,G4642,$E$1:E4642,E4642),"")</f>
        <v/>
      </c>
      <c r="AJ4642">
        <f t="shared" si="437"/>
        <v>3</v>
      </c>
    </row>
    <row r="4643" spans="1:36" x14ac:dyDescent="0.25">
      <c r="A4643" s="14" t="s">
        <v>83</v>
      </c>
      <c r="B4643" t="s">
        <v>80</v>
      </c>
      <c r="C4643" t="s">
        <v>79</v>
      </c>
      <c r="D4643" s="13">
        <v>42353</v>
      </c>
      <c r="E4643">
        <v>3</v>
      </c>
      <c r="F4643">
        <v>200</v>
      </c>
      <c r="G4643" s="2" t="s">
        <v>87</v>
      </c>
      <c r="H4643" s="2" t="s">
        <v>12</v>
      </c>
      <c r="I4643">
        <v>10</v>
      </c>
      <c r="J4643" s="2" t="s">
        <v>88</v>
      </c>
      <c r="K4643" s="2">
        <v>180</v>
      </c>
      <c r="L4643" s="2">
        <v>3468</v>
      </c>
      <c r="M4643" s="2">
        <f t="shared" si="432"/>
        <v>346.8</v>
      </c>
      <c r="O4643" s="2" t="str">
        <f t="shared" si="433"/>
        <v/>
      </c>
      <c r="P4643" s="2" t="str">
        <f>IF(ISNUMBER(O4643),SUMIFS(O$1:$O4643,A$1:$A4643,A4643,C$1:$C4643,C4643,G$1:$G4643,G4643,E$1:$E4643,E4643),"")</f>
        <v/>
      </c>
      <c r="U4643" t="str">
        <f t="shared" si="434"/>
        <v/>
      </c>
      <c r="AC4643" s="2" t="str">
        <f t="shared" si="435"/>
        <v/>
      </c>
      <c r="AH4643" s="2" t="str">
        <f t="shared" si="436"/>
        <v/>
      </c>
      <c r="AI4643" s="2" t="str">
        <f>IF(ISNUMBER(AH4643),SUMIFS($AH$1:AH4643,$A$1:A4643,A4643,C$1:$C4643,C4643,$G$1:G4643,G4643,$E$1:E4643,E4643),"")</f>
        <v/>
      </c>
      <c r="AJ4643">
        <f t="shared" si="437"/>
        <v>3</v>
      </c>
    </row>
    <row r="4644" spans="1:36" x14ac:dyDescent="0.25">
      <c r="A4644" s="14" t="s">
        <v>82</v>
      </c>
      <c r="B4644" t="s">
        <v>80</v>
      </c>
      <c r="C4644" t="s">
        <v>79</v>
      </c>
      <c r="D4644" s="13">
        <v>42353</v>
      </c>
      <c r="E4644">
        <v>3</v>
      </c>
      <c r="F4644">
        <v>350</v>
      </c>
      <c r="G4644" s="2" t="s">
        <v>87</v>
      </c>
      <c r="H4644" s="2" t="s">
        <v>12</v>
      </c>
      <c r="I4644">
        <v>10</v>
      </c>
      <c r="J4644" s="2" t="s">
        <v>88</v>
      </c>
      <c r="K4644" s="2">
        <v>315</v>
      </c>
      <c r="L4644" s="2">
        <v>4532</v>
      </c>
      <c r="M4644" s="2">
        <f t="shared" si="432"/>
        <v>453.2</v>
      </c>
      <c r="O4644" s="2" t="str">
        <f t="shared" si="433"/>
        <v/>
      </c>
      <c r="P4644" s="2" t="str">
        <f>IF(ISNUMBER(O4644),SUMIFS(O$1:$O4644,A$1:$A4644,A4644,C$1:$C4644,C4644,G$1:$G4644,G4644,E$1:$E4644,E4644),"")</f>
        <v/>
      </c>
      <c r="U4644" t="str">
        <f t="shared" si="434"/>
        <v/>
      </c>
      <c r="AC4644" s="2" t="str">
        <f t="shared" si="435"/>
        <v/>
      </c>
      <c r="AH4644" s="2" t="str">
        <f t="shared" si="436"/>
        <v/>
      </c>
      <c r="AI4644" s="2" t="str">
        <f>IF(ISNUMBER(AH4644),SUMIFS($AH$1:AH4644,$A$1:A4644,A4644,C$1:$C4644,C4644,$G$1:G4644,G4644,$E$1:E4644,E4644),"")</f>
        <v/>
      </c>
      <c r="AJ4644">
        <f t="shared" si="437"/>
        <v>3</v>
      </c>
    </row>
    <row r="4645" spans="1:36" x14ac:dyDescent="0.25">
      <c r="A4645" s="14" t="s">
        <v>81</v>
      </c>
      <c r="B4645" t="s">
        <v>80</v>
      </c>
      <c r="C4645" t="s">
        <v>79</v>
      </c>
      <c r="D4645" s="13">
        <v>42353</v>
      </c>
      <c r="E4645">
        <v>3</v>
      </c>
      <c r="F4645">
        <v>500</v>
      </c>
      <c r="G4645" s="2" t="s">
        <v>87</v>
      </c>
      <c r="H4645" s="2" t="s">
        <v>12</v>
      </c>
      <c r="I4645">
        <v>10</v>
      </c>
      <c r="J4645" s="2" t="s">
        <v>88</v>
      </c>
      <c r="K4645" s="2">
        <v>450</v>
      </c>
      <c r="L4645" s="2">
        <v>4840</v>
      </c>
      <c r="M4645" s="2">
        <f t="shared" si="432"/>
        <v>484</v>
      </c>
      <c r="O4645" s="2" t="str">
        <f t="shared" si="433"/>
        <v/>
      </c>
      <c r="P4645" s="2" t="str">
        <f>IF(ISNUMBER(O4645),SUMIFS(O$1:$O4645,A$1:$A4645,A4645,C$1:$C4645,C4645,G$1:$G4645,G4645,E$1:$E4645,E4645),"")</f>
        <v/>
      </c>
      <c r="U4645" t="str">
        <f t="shared" si="434"/>
        <v/>
      </c>
      <c r="AC4645" s="2" t="str">
        <f t="shared" si="435"/>
        <v/>
      </c>
      <c r="AH4645" s="2" t="str">
        <f t="shared" si="436"/>
        <v/>
      </c>
      <c r="AI4645" s="2" t="str">
        <f>IF(ISNUMBER(AH4645),SUMIFS($AH$1:AH4645,$A$1:A4645,A4645,C$1:$C4645,C4645,$G$1:G4645,G4645,$E$1:E4645,E4645),"")</f>
        <v/>
      </c>
      <c r="AJ4645">
        <f t="shared" si="437"/>
        <v>3</v>
      </c>
    </row>
    <row r="4646" spans="1:36" x14ac:dyDescent="0.25">
      <c r="A4646" s="14" t="s">
        <v>86</v>
      </c>
      <c r="B4646" t="s">
        <v>80</v>
      </c>
      <c r="C4646" t="s">
        <v>79</v>
      </c>
      <c r="D4646" s="13">
        <v>42354</v>
      </c>
      <c r="E4646">
        <v>1</v>
      </c>
      <c r="F4646">
        <v>0</v>
      </c>
      <c r="G4646" s="2" t="s">
        <v>87</v>
      </c>
      <c r="H4646" s="2" t="s">
        <v>12</v>
      </c>
      <c r="I4646">
        <v>10</v>
      </c>
      <c r="J4646" s="2" t="s">
        <v>77</v>
      </c>
      <c r="K4646" s="2">
        <v>0</v>
      </c>
      <c r="L4646" s="2"/>
      <c r="M4646" s="2" t="str">
        <f t="shared" si="432"/>
        <v/>
      </c>
      <c r="N4646">
        <v>1067.8028239999999</v>
      </c>
      <c r="O4646" s="2">
        <f t="shared" si="433"/>
        <v>106.78028239999999</v>
      </c>
      <c r="P4646" s="2">
        <f>IF(ISNUMBER(O4646),SUMIFS(O$1:$O4646,A$1:$A4646,A4646,C$1:$C4646,C4646,G$1:$G4646,G4646,E$1:$E4646,E4646),"")</f>
        <v>206.15234337466666</v>
      </c>
      <c r="U4646" t="str">
        <f t="shared" si="434"/>
        <v/>
      </c>
      <c r="AC4646" s="2" t="str">
        <f t="shared" si="435"/>
        <v/>
      </c>
      <c r="AH4646" s="2" t="str">
        <f t="shared" si="436"/>
        <v/>
      </c>
      <c r="AI4646" s="2" t="str">
        <f>IF(ISNUMBER(AH4646),SUMIFS($AH$1:AH4646,$A$1:A4646,A4646,C$1:$C4646,C4646,$G$1:G4646,G4646,$E$1:E4646,E4646),"")</f>
        <v/>
      </c>
      <c r="AJ4646">
        <f t="shared" si="437"/>
        <v>4</v>
      </c>
    </row>
    <row r="4647" spans="1:36" x14ac:dyDescent="0.25">
      <c r="A4647" s="14" t="s">
        <v>85</v>
      </c>
      <c r="B4647" t="s">
        <v>80</v>
      </c>
      <c r="C4647" t="s">
        <v>79</v>
      </c>
      <c r="D4647" s="13">
        <v>42354</v>
      </c>
      <c r="E4647">
        <v>1</v>
      </c>
      <c r="F4647">
        <v>50</v>
      </c>
      <c r="G4647" s="2" t="s">
        <v>87</v>
      </c>
      <c r="H4647" s="2" t="s">
        <v>12</v>
      </c>
      <c r="I4647">
        <v>10</v>
      </c>
      <c r="J4647" s="2" t="s">
        <v>77</v>
      </c>
      <c r="K4647" s="2">
        <v>45</v>
      </c>
      <c r="L4647" s="2"/>
      <c r="M4647" s="2" t="str">
        <f t="shared" si="432"/>
        <v/>
      </c>
      <c r="N4647">
        <v>1156.7302560000001</v>
      </c>
      <c r="O4647" s="2">
        <f t="shared" si="433"/>
        <v>115.6730256</v>
      </c>
      <c r="P4647" s="2">
        <f>IF(ISNUMBER(O4647),SUMIFS(O$1:$O4647,A$1:$A4647,A4647,C$1:$C4647,C4647,G$1:$G4647,G4647,E$1:$E4647,E4647),"")</f>
        <v>231.40560390933334</v>
      </c>
      <c r="U4647" t="str">
        <f t="shared" si="434"/>
        <v/>
      </c>
      <c r="AC4647" s="2" t="str">
        <f t="shared" si="435"/>
        <v/>
      </c>
      <c r="AH4647" s="2" t="str">
        <f t="shared" si="436"/>
        <v/>
      </c>
      <c r="AI4647" s="2" t="str">
        <f>IF(ISNUMBER(AH4647),SUMIFS($AH$1:AH4647,$A$1:A4647,A4647,C$1:$C4647,C4647,$G$1:G4647,G4647,$E$1:E4647,E4647),"")</f>
        <v/>
      </c>
      <c r="AJ4647">
        <f t="shared" si="437"/>
        <v>4</v>
      </c>
    </row>
    <row r="4648" spans="1:36" x14ac:dyDescent="0.25">
      <c r="A4648" s="14" t="s">
        <v>84</v>
      </c>
      <c r="B4648" t="s">
        <v>80</v>
      </c>
      <c r="C4648" t="s">
        <v>79</v>
      </c>
      <c r="D4648" s="13">
        <v>42354</v>
      </c>
      <c r="E4648">
        <v>1</v>
      </c>
      <c r="F4648">
        <v>100</v>
      </c>
      <c r="G4648" s="2" t="s">
        <v>87</v>
      </c>
      <c r="H4648" s="2" t="s">
        <v>12</v>
      </c>
      <c r="I4648">
        <v>10</v>
      </c>
      <c r="J4648" s="2" t="s">
        <v>77</v>
      </c>
      <c r="K4648" s="2">
        <v>90</v>
      </c>
      <c r="L4648" s="2"/>
      <c r="M4648" s="2" t="str">
        <f t="shared" si="432"/>
        <v/>
      </c>
      <c r="N4648">
        <v>1582.3982720000001</v>
      </c>
      <c r="O4648" s="2">
        <f t="shared" si="433"/>
        <v>158.23982720000001</v>
      </c>
      <c r="P4648" s="2">
        <f>IF(ISNUMBER(O4648),SUMIFS(O$1:$O4648,A$1:$A4648,A4648,C$1:$C4648,C4648,G$1:$G4648,G4648,E$1:$E4648,E4648),"")</f>
        <v>471.29073813333332</v>
      </c>
      <c r="U4648" t="str">
        <f t="shared" si="434"/>
        <v/>
      </c>
      <c r="AC4648" s="2" t="str">
        <f t="shared" si="435"/>
        <v/>
      </c>
      <c r="AH4648" s="2" t="str">
        <f t="shared" si="436"/>
        <v/>
      </c>
      <c r="AI4648" s="2" t="str">
        <f>IF(ISNUMBER(AH4648),SUMIFS($AH$1:AH4648,$A$1:A4648,A4648,C$1:$C4648,C4648,$G$1:G4648,G4648,$E$1:E4648,E4648),"")</f>
        <v/>
      </c>
      <c r="AJ4648">
        <f t="shared" si="437"/>
        <v>4</v>
      </c>
    </row>
    <row r="4649" spans="1:36" x14ac:dyDescent="0.25">
      <c r="A4649" s="14" t="s">
        <v>83</v>
      </c>
      <c r="B4649" t="s">
        <v>80</v>
      </c>
      <c r="C4649" t="s">
        <v>79</v>
      </c>
      <c r="D4649" s="13">
        <v>42354</v>
      </c>
      <c r="E4649">
        <v>1</v>
      </c>
      <c r="F4649">
        <v>200</v>
      </c>
      <c r="G4649" s="2" t="s">
        <v>87</v>
      </c>
      <c r="H4649" s="2" t="s">
        <v>12</v>
      </c>
      <c r="I4649">
        <v>10</v>
      </c>
      <c r="J4649" s="2" t="s">
        <v>77</v>
      </c>
      <c r="K4649" s="2">
        <v>180</v>
      </c>
      <c r="L4649" s="2"/>
      <c r="M4649" s="2" t="str">
        <f t="shared" si="432"/>
        <v/>
      </c>
      <c r="N4649">
        <v>1381.2646400000001</v>
      </c>
      <c r="O4649" s="2">
        <f t="shared" si="433"/>
        <v>138.126464</v>
      </c>
      <c r="P4649" s="2">
        <f>IF(ISNUMBER(O4649),SUMIFS(O$1:$O4649,A$1:$A4649,A4649,C$1:$C4649,C4649,G$1:$G4649,G4649,E$1:$E4649,E4649),"")</f>
        <v>567.72701253333332</v>
      </c>
      <c r="U4649" t="str">
        <f t="shared" si="434"/>
        <v/>
      </c>
      <c r="AC4649" s="2" t="str">
        <f t="shared" si="435"/>
        <v/>
      </c>
      <c r="AH4649" s="2" t="str">
        <f t="shared" si="436"/>
        <v/>
      </c>
      <c r="AI4649" s="2" t="str">
        <f>IF(ISNUMBER(AH4649),SUMIFS($AH$1:AH4649,$A$1:A4649,A4649,C$1:$C4649,C4649,$G$1:G4649,G4649,$E$1:E4649,E4649),"")</f>
        <v/>
      </c>
      <c r="AJ4649">
        <f t="shared" si="437"/>
        <v>4</v>
      </c>
    </row>
    <row r="4650" spans="1:36" x14ac:dyDescent="0.25">
      <c r="A4650" s="14" t="s">
        <v>82</v>
      </c>
      <c r="B4650" t="s">
        <v>80</v>
      </c>
      <c r="C4650" t="s">
        <v>79</v>
      </c>
      <c r="D4650" s="13">
        <v>42354</v>
      </c>
      <c r="E4650">
        <v>1</v>
      </c>
      <c r="F4650">
        <v>350</v>
      </c>
      <c r="G4650" s="2" t="s">
        <v>87</v>
      </c>
      <c r="H4650" s="2" t="s">
        <v>12</v>
      </c>
      <c r="I4650">
        <v>10</v>
      </c>
      <c r="J4650" s="2" t="s">
        <v>77</v>
      </c>
      <c r="K4650" s="2">
        <v>315</v>
      </c>
      <c r="L4650" s="2"/>
      <c r="M4650" s="2" t="str">
        <f t="shared" si="432"/>
        <v/>
      </c>
      <c r="N4650">
        <v>1916.2256506666668</v>
      </c>
      <c r="O4650" s="2">
        <f t="shared" si="433"/>
        <v>191.62256506666668</v>
      </c>
      <c r="P4650" s="2">
        <f>IF(ISNUMBER(O4650),SUMIFS(O$1:$O4650,A$1:$A4650,A4650,C$1:$C4650,C4650,G$1:$G4650,G4650,E$1:$E4650,E4650),"")</f>
        <v>868.17969093333329</v>
      </c>
      <c r="U4650" t="str">
        <f t="shared" si="434"/>
        <v/>
      </c>
      <c r="AC4650" s="2" t="str">
        <f t="shared" si="435"/>
        <v/>
      </c>
      <c r="AH4650" s="2" t="str">
        <f t="shared" si="436"/>
        <v/>
      </c>
      <c r="AI4650" s="2" t="str">
        <f>IF(ISNUMBER(AH4650),SUMIFS($AH$1:AH4650,$A$1:A4650,A4650,C$1:$C4650,C4650,$G$1:G4650,G4650,$E$1:E4650,E4650),"")</f>
        <v/>
      </c>
      <c r="AJ4650">
        <f t="shared" si="437"/>
        <v>4</v>
      </c>
    </row>
    <row r="4651" spans="1:36" x14ac:dyDescent="0.25">
      <c r="A4651" s="14" t="s">
        <v>81</v>
      </c>
      <c r="B4651" t="s">
        <v>80</v>
      </c>
      <c r="C4651" t="s">
        <v>79</v>
      </c>
      <c r="D4651" s="13">
        <v>42354</v>
      </c>
      <c r="E4651">
        <v>1</v>
      </c>
      <c r="F4651">
        <v>500</v>
      </c>
      <c r="G4651" s="2" t="s">
        <v>87</v>
      </c>
      <c r="H4651" s="2" t="s">
        <v>12</v>
      </c>
      <c r="I4651">
        <v>10</v>
      </c>
      <c r="J4651" s="2" t="s">
        <v>77</v>
      </c>
      <c r="K4651" s="2">
        <v>450</v>
      </c>
      <c r="L4651" s="2"/>
      <c r="M4651" s="2" t="str">
        <f t="shared" si="432"/>
        <v/>
      </c>
      <c r="N4651">
        <v>2685.050808</v>
      </c>
      <c r="O4651" s="2">
        <f t="shared" si="433"/>
        <v>268.50508079999997</v>
      </c>
      <c r="P4651" s="2">
        <f>IF(ISNUMBER(O4651),SUMIFS(O$1:$O4651,A$1:$A4651,A4651,C$1:$C4651,C4651,G$1:$G4651,G4651,E$1:$E4651,E4651),"")</f>
        <v>1038.1840938666664</v>
      </c>
      <c r="U4651" t="str">
        <f t="shared" si="434"/>
        <v/>
      </c>
      <c r="AC4651" s="2" t="str">
        <f t="shared" si="435"/>
        <v/>
      </c>
      <c r="AH4651" s="2" t="str">
        <f t="shared" si="436"/>
        <v/>
      </c>
      <c r="AI4651" s="2" t="str">
        <f>IF(ISNUMBER(AH4651),SUMIFS($AH$1:AH4651,$A$1:A4651,A4651,C$1:$C4651,C4651,$G$1:G4651,G4651,$E$1:E4651,E4651),"")</f>
        <v/>
      </c>
      <c r="AJ4651">
        <f t="shared" si="437"/>
        <v>4</v>
      </c>
    </row>
    <row r="4652" spans="1:36" x14ac:dyDescent="0.25">
      <c r="A4652" s="14" t="s">
        <v>86</v>
      </c>
      <c r="B4652" t="s">
        <v>80</v>
      </c>
      <c r="C4652" t="s">
        <v>79</v>
      </c>
      <c r="D4652" s="13">
        <v>42354</v>
      </c>
      <c r="E4652">
        <v>2</v>
      </c>
      <c r="F4652">
        <v>0</v>
      </c>
      <c r="G4652" s="2" t="s">
        <v>87</v>
      </c>
      <c r="H4652" s="2" t="s">
        <v>12</v>
      </c>
      <c r="I4652">
        <v>10</v>
      </c>
      <c r="J4652" s="2" t="s">
        <v>77</v>
      </c>
      <c r="K4652" s="2">
        <v>0</v>
      </c>
      <c r="L4652" s="2"/>
      <c r="M4652" s="2" t="str">
        <f t="shared" si="432"/>
        <v/>
      </c>
      <c r="N4652">
        <v>1400.3461746666667</v>
      </c>
      <c r="O4652" s="2">
        <f t="shared" si="433"/>
        <v>140.03461746666667</v>
      </c>
      <c r="P4652" s="2">
        <f>IF(ISNUMBER(O4652),SUMIFS(O$1:$O4652,A$1:$A4652,A4652,C$1:$C4652,C4652,G$1:$G4652,G4652,E$1:$E4652,E4652),"")</f>
        <v>281.32073753999998</v>
      </c>
      <c r="U4652" t="str">
        <f t="shared" si="434"/>
        <v/>
      </c>
      <c r="AC4652" s="2" t="str">
        <f t="shared" si="435"/>
        <v/>
      </c>
      <c r="AH4652" s="2" t="str">
        <f t="shared" si="436"/>
        <v/>
      </c>
      <c r="AI4652" s="2" t="str">
        <f>IF(ISNUMBER(AH4652),SUMIFS($AH$1:AH4652,$A$1:A4652,A4652,C$1:$C4652,C4652,$G$1:G4652,G4652,$E$1:E4652,E4652),"")</f>
        <v/>
      </c>
      <c r="AJ4652">
        <f t="shared" si="437"/>
        <v>4</v>
      </c>
    </row>
    <row r="4653" spans="1:36" x14ac:dyDescent="0.25">
      <c r="A4653" s="14" t="s">
        <v>85</v>
      </c>
      <c r="B4653" t="s">
        <v>80</v>
      </c>
      <c r="C4653" t="s">
        <v>79</v>
      </c>
      <c r="D4653" s="13">
        <v>42354</v>
      </c>
      <c r="E4653">
        <v>2</v>
      </c>
      <c r="F4653">
        <v>50</v>
      </c>
      <c r="G4653" s="2" t="s">
        <v>87</v>
      </c>
      <c r="H4653" s="2" t="s">
        <v>12</v>
      </c>
      <c r="I4653">
        <v>10</v>
      </c>
      <c r="J4653" s="2" t="s">
        <v>77</v>
      </c>
      <c r="K4653" s="2">
        <v>45</v>
      </c>
      <c r="L4653" s="2"/>
      <c r="M4653" s="2" t="str">
        <f t="shared" si="432"/>
        <v/>
      </c>
      <c r="N4653">
        <v>643.83144000000004</v>
      </c>
      <c r="O4653" s="2">
        <f t="shared" si="433"/>
        <v>64.383144000000001</v>
      </c>
      <c r="P4653" s="2">
        <f>IF(ISNUMBER(O4653),SUMIFS(O$1:$O4653,A$1:$A4653,A4653,C$1:$C4653,C4653,G$1:$G4653,G4653,E$1:$E4653,E4653),"")</f>
        <v>199.84062623733337</v>
      </c>
      <c r="U4653" t="str">
        <f t="shared" si="434"/>
        <v/>
      </c>
      <c r="AC4653" s="2" t="str">
        <f t="shared" si="435"/>
        <v/>
      </c>
      <c r="AH4653" s="2" t="str">
        <f t="shared" si="436"/>
        <v/>
      </c>
      <c r="AI4653" s="2" t="str">
        <f>IF(ISNUMBER(AH4653),SUMIFS($AH$1:AH4653,$A$1:A4653,A4653,C$1:$C4653,C4653,$G$1:G4653,G4653,$E$1:E4653,E4653),"")</f>
        <v/>
      </c>
      <c r="AJ4653">
        <f t="shared" si="437"/>
        <v>4</v>
      </c>
    </row>
    <row r="4654" spans="1:36" x14ac:dyDescent="0.25">
      <c r="A4654" s="14" t="s">
        <v>84</v>
      </c>
      <c r="B4654" t="s">
        <v>80</v>
      </c>
      <c r="C4654" t="s">
        <v>79</v>
      </c>
      <c r="D4654" s="13">
        <v>42354</v>
      </c>
      <c r="E4654">
        <v>2</v>
      </c>
      <c r="F4654">
        <v>100</v>
      </c>
      <c r="G4654" s="2" t="s">
        <v>87</v>
      </c>
      <c r="H4654" s="2" t="s">
        <v>12</v>
      </c>
      <c r="I4654">
        <v>10</v>
      </c>
      <c r="J4654" s="2" t="s">
        <v>77</v>
      </c>
      <c r="K4654" s="2">
        <v>90</v>
      </c>
      <c r="L4654" s="2"/>
      <c r="M4654" s="2" t="str">
        <f t="shared" si="432"/>
        <v/>
      </c>
      <c r="N4654">
        <v>1370.981888</v>
      </c>
      <c r="O4654" s="2">
        <f t="shared" si="433"/>
        <v>137.0981888</v>
      </c>
      <c r="P4654" s="2">
        <f>IF(ISNUMBER(O4654),SUMIFS(O$1:$O4654,A$1:$A4654,A4654,C$1:$C4654,C4654,G$1:$G4654,G4654,E$1:$E4654,E4654),"")</f>
        <v>464.14694359999999</v>
      </c>
      <c r="U4654" t="str">
        <f t="shared" si="434"/>
        <v/>
      </c>
      <c r="AC4654" s="2" t="str">
        <f t="shared" si="435"/>
        <v/>
      </c>
      <c r="AH4654" s="2" t="str">
        <f t="shared" si="436"/>
        <v/>
      </c>
      <c r="AI4654" s="2" t="str">
        <f>IF(ISNUMBER(AH4654),SUMIFS($AH$1:AH4654,$A$1:A4654,A4654,C$1:$C4654,C4654,$G$1:G4654,G4654,$E$1:E4654,E4654),"")</f>
        <v/>
      </c>
      <c r="AJ4654">
        <f t="shared" si="437"/>
        <v>4</v>
      </c>
    </row>
    <row r="4655" spans="1:36" x14ac:dyDescent="0.25">
      <c r="A4655" s="14" t="s">
        <v>83</v>
      </c>
      <c r="B4655" t="s">
        <v>80</v>
      </c>
      <c r="C4655" t="s">
        <v>79</v>
      </c>
      <c r="D4655" s="13">
        <v>42354</v>
      </c>
      <c r="E4655">
        <v>2</v>
      </c>
      <c r="F4655">
        <v>200</v>
      </c>
      <c r="G4655" s="2" t="s">
        <v>87</v>
      </c>
      <c r="H4655" s="2" t="s">
        <v>12</v>
      </c>
      <c r="I4655">
        <v>10</v>
      </c>
      <c r="J4655" s="2" t="s">
        <v>77</v>
      </c>
      <c r="K4655" s="2">
        <v>180</v>
      </c>
      <c r="L4655" s="2"/>
      <c r="M4655" s="2" t="str">
        <f t="shared" si="432"/>
        <v/>
      </c>
      <c r="N4655">
        <v>1290.1958173333333</v>
      </c>
      <c r="O4655" s="2">
        <f t="shared" si="433"/>
        <v>129.01958173333333</v>
      </c>
      <c r="P4655" s="2">
        <f>IF(ISNUMBER(O4655),SUMIFS(O$1:$O4655,A$1:$A4655,A4655,C$1:$C4655,C4655,G$1:$G4655,G4655,E$1:$E4655,E4655),"")</f>
        <v>437.78335093333334</v>
      </c>
      <c r="U4655" t="str">
        <f t="shared" si="434"/>
        <v/>
      </c>
      <c r="AC4655" s="2" t="str">
        <f t="shared" si="435"/>
        <v/>
      </c>
      <c r="AH4655" s="2" t="str">
        <f t="shared" si="436"/>
        <v/>
      </c>
      <c r="AI4655" s="2" t="str">
        <f>IF(ISNUMBER(AH4655),SUMIFS($AH$1:AH4655,$A$1:A4655,A4655,C$1:$C4655,C4655,$G$1:G4655,G4655,$E$1:E4655,E4655),"")</f>
        <v/>
      </c>
      <c r="AJ4655">
        <f t="shared" si="437"/>
        <v>4</v>
      </c>
    </row>
    <row r="4656" spans="1:36" x14ac:dyDescent="0.25">
      <c r="A4656" s="14" t="s">
        <v>82</v>
      </c>
      <c r="B4656" t="s">
        <v>80</v>
      </c>
      <c r="C4656" t="s">
        <v>79</v>
      </c>
      <c r="D4656" s="13">
        <v>42354</v>
      </c>
      <c r="E4656">
        <v>2</v>
      </c>
      <c r="F4656">
        <v>350</v>
      </c>
      <c r="G4656" s="2" t="s">
        <v>87</v>
      </c>
      <c r="H4656" s="2" t="s">
        <v>12</v>
      </c>
      <c r="I4656">
        <v>10</v>
      </c>
      <c r="J4656" s="2" t="s">
        <v>77</v>
      </c>
      <c r="K4656" s="2">
        <v>315</v>
      </c>
      <c r="L4656" s="2"/>
      <c r="M4656" s="2" t="str">
        <f t="shared" si="432"/>
        <v/>
      </c>
      <c r="N4656">
        <v>2625.6528639999997</v>
      </c>
      <c r="O4656" s="2">
        <f t="shared" si="433"/>
        <v>262.56528639999999</v>
      </c>
      <c r="P4656" s="2">
        <f>IF(ISNUMBER(O4656),SUMIFS(O$1:$O4656,A$1:$A4656,A4656,C$1:$C4656,C4656,G$1:$G4656,G4656,E$1:$E4656,E4656),"")</f>
        <v>1064.2300682666664</v>
      </c>
      <c r="U4656" t="str">
        <f t="shared" si="434"/>
        <v/>
      </c>
      <c r="AC4656" s="2" t="str">
        <f t="shared" si="435"/>
        <v/>
      </c>
      <c r="AH4656" s="2" t="str">
        <f t="shared" si="436"/>
        <v/>
      </c>
      <c r="AI4656" s="2" t="str">
        <f>IF(ISNUMBER(AH4656),SUMIFS($AH$1:AH4656,$A$1:A4656,A4656,C$1:$C4656,C4656,$G$1:G4656,G4656,$E$1:E4656,E4656),"")</f>
        <v/>
      </c>
      <c r="AJ4656">
        <f t="shared" si="437"/>
        <v>4</v>
      </c>
    </row>
    <row r="4657" spans="1:36" x14ac:dyDescent="0.25">
      <c r="A4657" s="14" t="s">
        <v>81</v>
      </c>
      <c r="B4657" t="s">
        <v>80</v>
      </c>
      <c r="C4657" t="s">
        <v>79</v>
      </c>
      <c r="D4657" s="13">
        <v>42354</v>
      </c>
      <c r="E4657">
        <v>2</v>
      </c>
      <c r="F4657">
        <v>500</v>
      </c>
      <c r="G4657" s="2" t="s">
        <v>87</v>
      </c>
      <c r="H4657" s="2" t="s">
        <v>12</v>
      </c>
      <c r="I4657">
        <v>10</v>
      </c>
      <c r="J4657" s="2" t="s">
        <v>77</v>
      </c>
      <c r="K4657" s="2">
        <v>450</v>
      </c>
      <c r="L4657" s="2"/>
      <c r="M4657" s="2" t="str">
        <f t="shared" si="432"/>
        <v/>
      </c>
      <c r="N4657">
        <v>2605.7639439999998</v>
      </c>
      <c r="O4657" s="2">
        <f t="shared" si="433"/>
        <v>260.57639439999997</v>
      </c>
      <c r="P4657" s="2">
        <f>IF(ISNUMBER(O4657),SUMIFS(O$1:$O4657,A$1:$A4657,A4657,C$1:$C4657,C4657,G$1:$G4657,G4657,E$1:$E4657,E4657),"")</f>
        <v>1107.2299482666667</v>
      </c>
      <c r="U4657" t="str">
        <f t="shared" si="434"/>
        <v/>
      </c>
      <c r="AC4657" s="2" t="str">
        <f t="shared" si="435"/>
        <v/>
      </c>
      <c r="AH4657" s="2" t="str">
        <f t="shared" si="436"/>
        <v/>
      </c>
      <c r="AI4657" s="2" t="str">
        <f>IF(ISNUMBER(AH4657),SUMIFS($AH$1:AH4657,$A$1:A4657,A4657,C$1:$C4657,C4657,$G$1:G4657,G4657,$E$1:E4657,E4657),"")</f>
        <v/>
      </c>
      <c r="AJ4657">
        <f t="shared" si="437"/>
        <v>4</v>
      </c>
    </row>
    <row r="4658" spans="1:36" x14ac:dyDescent="0.25">
      <c r="A4658" s="14" t="s">
        <v>86</v>
      </c>
      <c r="B4658" t="s">
        <v>80</v>
      </c>
      <c r="C4658" t="s">
        <v>79</v>
      </c>
      <c r="D4658" s="13">
        <v>42354</v>
      </c>
      <c r="E4658">
        <v>3</v>
      </c>
      <c r="F4658">
        <v>0</v>
      </c>
      <c r="G4658" s="2" t="s">
        <v>87</v>
      </c>
      <c r="H4658" s="2" t="s">
        <v>12</v>
      </c>
      <c r="I4658">
        <v>10</v>
      </c>
      <c r="J4658" s="2" t="s">
        <v>77</v>
      </c>
      <c r="K4658" s="2">
        <v>0</v>
      </c>
      <c r="L4658" s="2"/>
      <c r="M4658" s="2" t="str">
        <f t="shared" si="432"/>
        <v/>
      </c>
      <c r="N4658">
        <v>1604.0778613333334</v>
      </c>
      <c r="O4658" s="2">
        <f t="shared" si="433"/>
        <v>160.40778613333333</v>
      </c>
      <c r="P4658" s="2">
        <f>IF(ISNUMBER(O4658),SUMIFS(O$1:$O4658,A$1:$A4658,A4658,C$1:$C4658,C4658,G$1:$G4658,G4658,E$1:$E4658,E4658),"")</f>
        <v>462.06073183945864</v>
      </c>
      <c r="U4658" t="str">
        <f t="shared" si="434"/>
        <v/>
      </c>
      <c r="AC4658" s="2" t="str">
        <f t="shared" si="435"/>
        <v/>
      </c>
      <c r="AH4658" s="2" t="str">
        <f t="shared" si="436"/>
        <v/>
      </c>
      <c r="AI4658" s="2" t="str">
        <f>IF(ISNUMBER(AH4658),SUMIFS($AH$1:AH4658,$A$1:A4658,A4658,C$1:$C4658,C4658,$G$1:G4658,G4658,$E$1:E4658,E4658),"")</f>
        <v/>
      </c>
      <c r="AJ4658">
        <f t="shared" si="437"/>
        <v>4</v>
      </c>
    </row>
    <row r="4659" spans="1:36" x14ac:dyDescent="0.25">
      <c r="A4659" s="14" t="s">
        <v>85</v>
      </c>
      <c r="B4659" t="s">
        <v>80</v>
      </c>
      <c r="C4659" t="s">
        <v>79</v>
      </c>
      <c r="D4659" s="13">
        <v>42354</v>
      </c>
      <c r="E4659">
        <v>3</v>
      </c>
      <c r="F4659">
        <v>50</v>
      </c>
      <c r="G4659" s="2" t="s">
        <v>87</v>
      </c>
      <c r="H4659" s="2" t="s">
        <v>12</v>
      </c>
      <c r="I4659">
        <v>10</v>
      </c>
      <c r="J4659" s="2" t="s">
        <v>77</v>
      </c>
      <c r="K4659" s="2">
        <v>45</v>
      </c>
      <c r="L4659" s="2"/>
      <c r="M4659" s="2" t="str">
        <f t="shared" si="432"/>
        <v/>
      </c>
      <c r="N4659">
        <v>1292.1141600000003</v>
      </c>
      <c r="O4659" s="2">
        <f t="shared" si="433"/>
        <v>129.21141600000004</v>
      </c>
      <c r="P4659" s="2">
        <f>IF(ISNUMBER(O4659),SUMIFS(O$1:$O4659,A$1:$A4659,A4659,C$1:$C4659,C4659,G$1:$G4659,G4659,E$1:$E4659,E4659),"")</f>
        <v>401.99635913493336</v>
      </c>
      <c r="U4659" t="str">
        <f t="shared" si="434"/>
        <v/>
      </c>
      <c r="AC4659" s="2" t="str">
        <f t="shared" si="435"/>
        <v/>
      </c>
      <c r="AH4659" s="2" t="str">
        <f t="shared" si="436"/>
        <v/>
      </c>
      <c r="AI4659" s="2" t="str">
        <f>IF(ISNUMBER(AH4659),SUMIFS($AH$1:AH4659,$A$1:A4659,A4659,C$1:$C4659,C4659,$G$1:G4659,G4659,$E$1:E4659,E4659),"")</f>
        <v/>
      </c>
      <c r="AJ4659">
        <f t="shared" si="437"/>
        <v>4</v>
      </c>
    </row>
    <row r="4660" spans="1:36" x14ac:dyDescent="0.25">
      <c r="A4660" s="14" t="s">
        <v>84</v>
      </c>
      <c r="B4660" t="s">
        <v>80</v>
      </c>
      <c r="C4660" t="s">
        <v>79</v>
      </c>
      <c r="D4660" s="13">
        <v>42354</v>
      </c>
      <c r="E4660">
        <v>3</v>
      </c>
      <c r="F4660">
        <v>100</v>
      </c>
      <c r="G4660" s="2" t="s">
        <v>87</v>
      </c>
      <c r="H4660" s="2" t="s">
        <v>12</v>
      </c>
      <c r="I4660">
        <v>10</v>
      </c>
      <c r="J4660" s="2" t="s">
        <v>77</v>
      </c>
      <c r="K4660" s="2">
        <v>90</v>
      </c>
      <c r="L4660" s="2"/>
      <c r="M4660" s="2" t="str">
        <f t="shared" si="432"/>
        <v/>
      </c>
      <c r="N4660">
        <v>1149.5414906666665</v>
      </c>
      <c r="O4660" s="2">
        <f t="shared" si="433"/>
        <v>114.95414906666664</v>
      </c>
      <c r="P4660" s="2">
        <f>IF(ISNUMBER(O4660),SUMIFS(O$1:$O4660,A$1:$A4660,A4660,C$1:$C4660,C4660,G$1:$G4660,G4660,E$1:$E4660,E4660),"")</f>
        <v>391.9659367304107</v>
      </c>
      <c r="U4660" t="str">
        <f t="shared" si="434"/>
        <v/>
      </c>
      <c r="AC4660" s="2" t="str">
        <f t="shared" si="435"/>
        <v/>
      </c>
      <c r="AH4660" s="2" t="str">
        <f t="shared" si="436"/>
        <v/>
      </c>
      <c r="AI4660" s="2" t="str">
        <f>IF(ISNUMBER(AH4660),SUMIFS($AH$1:AH4660,$A$1:A4660,A4660,C$1:$C4660,C4660,$G$1:G4660,G4660,$E$1:E4660,E4660),"")</f>
        <v/>
      </c>
      <c r="AJ4660">
        <f t="shared" si="437"/>
        <v>4</v>
      </c>
    </row>
    <row r="4661" spans="1:36" x14ac:dyDescent="0.25">
      <c r="A4661" s="14" t="s">
        <v>83</v>
      </c>
      <c r="B4661" t="s">
        <v>80</v>
      </c>
      <c r="C4661" t="s">
        <v>79</v>
      </c>
      <c r="D4661" s="13">
        <v>42354</v>
      </c>
      <c r="E4661">
        <v>3</v>
      </c>
      <c r="F4661">
        <v>200</v>
      </c>
      <c r="G4661" s="2" t="s">
        <v>87</v>
      </c>
      <c r="H4661" s="2" t="s">
        <v>12</v>
      </c>
      <c r="I4661">
        <v>10</v>
      </c>
      <c r="J4661" s="2" t="s">
        <v>77</v>
      </c>
      <c r="K4661" s="2">
        <v>180</v>
      </c>
      <c r="L4661" s="2"/>
      <c r="M4661" s="2" t="str">
        <f t="shared" si="432"/>
        <v/>
      </c>
      <c r="N4661">
        <v>788.89042800000004</v>
      </c>
      <c r="O4661" s="2">
        <f t="shared" si="433"/>
        <v>78.889042799999999</v>
      </c>
      <c r="P4661" s="2">
        <f>IF(ISNUMBER(O4661),SUMIFS(O$1:$O4661,A$1:$A4661,A4661,C$1:$C4661,C4661,G$1:$G4661,G4661,E$1:$E4661,E4661),"")</f>
        <v>598.6509513333333</v>
      </c>
      <c r="U4661" t="str">
        <f t="shared" si="434"/>
        <v/>
      </c>
      <c r="AC4661" s="2" t="str">
        <f t="shared" si="435"/>
        <v/>
      </c>
      <c r="AH4661" s="2" t="str">
        <f t="shared" si="436"/>
        <v/>
      </c>
      <c r="AI4661" s="2" t="str">
        <f>IF(ISNUMBER(AH4661),SUMIFS($AH$1:AH4661,$A$1:A4661,A4661,C$1:$C4661,C4661,$G$1:G4661,G4661,$E$1:E4661,E4661),"")</f>
        <v/>
      </c>
      <c r="AJ4661">
        <f t="shared" si="437"/>
        <v>4</v>
      </c>
    </row>
    <row r="4662" spans="1:36" x14ac:dyDescent="0.25">
      <c r="A4662" s="14" t="s">
        <v>82</v>
      </c>
      <c r="B4662" t="s">
        <v>80</v>
      </c>
      <c r="C4662" t="s">
        <v>79</v>
      </c>
      <c r="D4662" s="13">
        <v>42354</v>
      </c>
      <c r="E4662">
        <v>3</v>
      </c>
      <c r="F4662">
        <v>350</v>
      </c>
      <c r="G4662" s="2" t="s">
        <v>87</v>
      </c>
      <c r="H4662" s="2" t="s">
        <v>12</v>
      </c>
      <c r="I4662">
        <v>10</v>
      </c>
      <c r="J4662" s="2" t="s">
        <v>77</v>
      </c>
      <c r="K4662" s="2">
        <v>315</v>
      </c>
      <c r="L4662" s="2"/>
      <c r="M4662" s="2" t="str">
        <f t="shared" si="432"/>
        <v/>
      </c>
      <c r="N4662">
        <v>2564.6941319999996</v>
      </c>
      <c r="O4662" s="2">
        <f t="shared" si="433"/>
        <v>256.46941319999996</v>
      </c>
      <c r="P4662" s="2">
        <f>IF(ISNUMBER(O4662),SUMIFS(O$1:$O4662,A$1:$A4662,A4662,C$1:$C4662,C4662,G$1:$G4662,G4662,E$1:$E4662,E4662),"")</f>
        <v>1032.0683964</v>
      </c>
      <c r="U4662" t="str">
        <f t="shared" si="434"/>
        <v/>
      </c>
      <c r="AC4662" s="2" t="str">
        <f t="shared" si="435"/>
        <v/>
      </c>
      <c r="AH4662" s="2" t="str">
        <f t="shared" si="436"/>
        <v/>
      </c>
      <c r="AI4662" s="2" t="str">
        <f>IF(ISNUMBER(AH4662),SUMIFS($AH$1:AH4662,$A$1:A4662,A4662,C$1:$C4662,C4662,$G$1:G4662,G4662,$E$1:E4662,E4662),"")</f>
        <v/>
      </c>
      <c r="AJ4662">
        <f t="shared" si="437"/>
        <v>4</v>
      </c>
    </row>
    <row r="4663" spans="1:36" x14ac:dyDescent="0.25">
      <c r="A4663" s="14" t="s">
        <v>81</v>
      </c>
      <c r="B4663" t="s">
        <v>80</v>
      </c>
      <c r="C4663" t="s">
        <v>79</v>
      </c>
      <c r="D4663" s="13">
        <v>42354</v>
      </c>
      <c r="E4663">
        <v>3</v>
      </c>
      <c r="F4663">
        <v>500</v>
      </c>
      <c r="G4663" s="2" t="s">
        <v>87</v>
      </c>
      <c r="H4663" s="2" t="s">
        <v>12</v>
      </c>
      <c r="I4663">
        <v>10</v>
      </c>
      <c r="J4663" s="2" t="s">
        <v>77</v>
      </c>
      <c r="K4663" s="2">
        <v>450</v>
      </c>
      <c r="L4663" s="2"/>
      <c r="M4663" s="2" t="str">
        <f t="shared" si="432"/>
        <v/>
      </c>
      <c r="N4663">
        <v>2701.5186986666668</v>
      </c>
      <c r="O4663" s="2">
        <f t="shared" si="433"/>
        <v>270.15186986666669</v>
      </c>
      <c r="P4663" s="2">
        <f>IF(ISNUMBER(O4663),SUMIFS(O$1:$O4663,A$1:$A4663,A4663,C$1:$C4663,C4663,G$1:$G4663,G4663,E$1:$E4663,E4663),"")</f>
        <v>1090.2271404000001</v>
      </c>
      <c r="U4663" t="str">
        <f t="shared" si="434"/>
        <v/>
      </c>
      <c r="AC4663" s="2" t="str">
        <f t="shared" si="435"/>
        <v/>
      </c>
      <c r="AH4663" s="2" t="str">
        <f t="shared" si="436"/>
        <v/>
      </c>
      <c r="AI4663" s="2" t="str">
        <f>IF(ISNUMBER(AH4663),SUMIFS($AH$1:AH4663,$A$1:A4663,A4663,C$1:$C4663,C4663,$G$1:G4663,G4663,$E$1:E4663,E4663),"")</f>
        <v/>
      </c>
      <c r="AJ4663">
        <f t="shared" si="437"/>
        <v>4</v>
      </c>
    </row>
    <row r="4664" spans="1:36" x14ac:dyDescent="0.25">
      <c r="A4664" s="14" t="s">
        <v>86</v>
      </c>
      <c r="B4664" t="s">
        <v>80</v>
      </c>
      <c r="C4664" t="s">
        <v>79</v>
      </c>
      <c r="D4664" s="13">
        <v>42393</v>
      </c>
      <c r="E4664">
        <v>1</v>
      </c>
      <c r="F4664">
        <v>0</v>
      </c>
      <c r="G4664" s="2" t="s">
        <v>87</v>
      </c>
      <c r="H4664" s="2" t="s">
        <v>12</v>
      </c>
      <c r="I4664">
        <v>11</v>
      </c>
      <c r="J4664" s="2" t="s">
        <v>88</v>
      </c>
      <c r="K4664" s="2">
        <v>0</v>
      </c>
      <c r="L4664" s="2">
        <v>3758</v>
      </c>
      <c r="M4664" s="2">
        <f t="shared" si="432"/>
        <v>375.8</v>
      </c>
      <c r="O4664" s="2" t="str">
        <f t="shared" si="433"/>
        <v/>
      </c>
      <c r="P4664" s="2" t="str">
        <f>IF(ISNUMBER(O4664),SUMIFS(O$1:$O4664,A$1:$A4664,A4664,C$1:$C4664,C4664,G$1:$G4664,G4664,E$1:$E4664,E4664),"")</f>
        <v/>
      </c>
      <c r="U4664" t="str">
        <f t="shared" si="434"/>
        <v/>
      </c>
      <c r="AC4664" s="2" t="str">
        <f t="shared" si="435"/>
        <v/>
      </c>
      <c r="AH4664" s="2" t="str">
        <f t="shared" si="436"/>
        <v/>
      </c>
      <c r="AI4664" s="2" t="str">
        <f>IF(ISNUMBER(AH4664),SUMIFS($AH$1:AH4664,$A$1:A4664,A4664,C$1:$C4664,C4664,$G$1:G4664,G4664,$E$1:E4664,E4664),"")</f>
        <v/>
      </c>
      <c r="AJ4664">
        <f t="shared" si="437"/>
        <v>3</v>
      </c>
    </row>
    <row r="4665" spans="1:36" x14ac:dyDescent="0.25">
      <c r="A4665" s="14" t="s">
        <v>85</v>
      </c>
      <c r="B4665" t="s">
        <v>80</v>
      </c>
      <c r="C4665" t="s">
        <v>79</v>
      </c>
      <c r="D4665" s="13">
        <v>42393</v>
      </c>
      <c r="E4665">
        <v>1</v>
      </c>
      <c r="F4665">
        <v>50</v>
      </c>
      <c r="G4665" s="2" t="s">
        <v>87</v>
      </c>
      <c r="H4665" s="2" t="s">
        <v>12</v>
      </c>
      <c r="I4665">
        <v>11</v>
      </c>
      <c r="J4665" s="2" t="s">
        <v>88</v>
      </c>
      <c r="K4665" s="2">
        <v>45</v>
      </c>
      <c r="L4665" s="2">
        <v>3197</v>
      </c>
      <c r="M4665" s="2">
        <f t="shared" si="432"/>
        <v>319.7</v>
      </c>
      <c r="O4665" s="2" t="str">
        <f t="shared" si="433"/>
        <v/>
      </c>
      <c r="P4665" s="2" t="str">
        <f>IF(ISNUMBER(O4665),SUMIFS(O$1:$O4665,A$1:$A4665,A4665,C$1:$C4665,C4665,G$1:$G4665,G4665,E$1:$E4665,E4665),"")</f>
        <v/>
      </c>
      <c r="U4665" t="str">
        <f t="shared" si="434"/>
        <v/>
      </c>
      <c r="AC4665" s="2" t="str">
        <f t="shared" si="435"/>
        <v/>
      </c>
      <c r="AH4665" s="2" t="str">
        <f t="shared" si="436"/>
        <v/>
      </c>
      <c r="AI4665" s="2" t="str">
        <f>IF(ISNUMBER(AH4665),SUMIFS($AH$1:AH4665,$A$1:A4665,A4665,C$1:$C4665,C4665,$G$1:G4665,G4665,$E$1:E4665,E4665),"")</f>
        <v/>
      </c>
      <c r="AJ4665">
        <f t="shared" si="437"/>
        <v>3</v>
      </c>
    </row>
    <row r="4666" spans="1:36" x14ac:dyDescent="0.25">
      <c r="A4666" s="14" t="s">
        <v>84</v>
      </c>
      <c r="B4666" t="s">
        <v>80</v>
      </c>
      <c r="C4666" t="s">
        <v>79</v>
      </c>
      <c r="D4666" s="13">
        <v>42393</v>
      </c>
      <c r="E4666">
        <v>1</v>
      </c>
      <c r="F4666">
        <v>100</v>
      </c>
      <c r="G4666" s="2" t="s">
        <v>87</v>
      </c>
      <c r="H4666" s="2" t="s">
        <v>12</v>
      </c>
      <c r="I4666">
        <v>11</v>
      </c>
      <c r="J4666" s="2" t="s">
        <v>88</v>
      </c>
      <c r="K4666" s="2">
        <v>90</v>
      </c>
      <c r="L4666" s="2">
        <v>3560</v>
      </c>
      <c r="M4666" s="2">
        <f t="shared" si="432"/>
        <v>356</v>
      </c>
      <c r="O4666" s="2" t="str">
        <f t="shared" si="433"/>
        <v/>
      </c>
      <c r="P4666" s="2" t="str">
        <f>IF(ISNUMBER(O4666),SUMIFS(O$1:$O4666,A$1:$A4666,A4666,C$1:$C4666,C4666,G$1:$G4666,G4666,E$1:$E4666,E4666),"")</f>
        <v/>
      </c>
      <c r="U4666" t="str">
        <f t="shared" si="434"/>
        <v/>
      </c>
      <c r="AC4666" s="2" t="str">
        <f t="shared" si="435"/>
        <v/>
      </c>
      <c r="AH4666" s="2" t="str">
        <f t="shared" si="436"/>
        <v/>
      </c>
      <c r="AI4666" s="2" t="str">
        <f>IF(ISNUMBER(AH4666),SUMIFS($AH$1:AH4666,$A$1:A4666,A4666,C$1:$C4666,C4666,$G$1:G4666,G4666,$E$1:E4666,E4666),"")</f>
        <v/>
      </c>
      <c r="AJ4666">
        <f t="shared" si="437"/>
        <v>3</v>
      </c>
    </row>
    <row r="4667" spans="1:36" x14ac:dyDescent="0.25">
      <c r="A4667" s="14" t="s">
        <v>83</v>
      </c>
      <c r="B4667" t="s">
        <v>80</v>
      </c>
      <c r="C4667" t="s">
        <v>79</v>
      </c>
      <c r="D4667" s="13">
        <v>42393</v>
      </c>
      <c r="E4667">
        <v>1</v>
      </c>
      <c r="F4667">
        <v>200</v>
      </c>
      <c r="G4667" s="2" t="s">
        <v>87</v>
      </c>
      <c r="H4667" s="2" t="s">
        <v>12</v>
      </c>
      <c r="I4667">
        <v>11</v>
      </c>
      <c r="J4667" s="2" t="s">
        <v>88</v>
      </c>
      <c r="K4667" s="2">
        <v>180</v>
      </c>
      <c r="L4667" s="2">
        <v>3329</v>
      </c>
      <c r="M4667" s="2">
        <f t="shared" si="432"/>
        <v>332.9</v>
      </c>
      <c r="O4667" s="2" t="str">
        <f t="shared" si="433"/>
        <v/>
      </c>
      <c r="P4667" s="2" t="str">
        <f>IF(ISNUMBER(O4667),SUMIFS(O$1:$O4667,A$1:$A4667,A4667,C$1:$C4667,C4667,G$1:$G4667,G4667,E$1:$E4667,E4667),"")</f>
        <v/>
      </c>
      <c r="U4667" t="str">
        <f t="shared" si="434"/>
        <v/>
      </c>
      <c r="AC4667" s="2" t="str">
        <f t="shared" si="435"/>
        <v/>
      </c>
      <c r="AH4667" s="2" t="str">
        <f t="shared" si="436"/>
        <v/>
      </c>
      <c r="AI4667" s="2" t="str">
        <f>IF(ISNUMBER(AH4667),SUMIFS($AH$1:AH4667,$A$1:A4667,A4667,C$1:$C4667,C4667,$G$1:G4667,G4667,$E$1:E4667,E4667),"")</f>
        <v/>
      </c>
      <c r="AJ4667">
        <f t="shared" si="437"/>
        <v>3</v>
      </c>
    </row>
    <row r="4668" spans="1:36" x14ac:dyDescent="0.25">
      <c r="A4668" s="14" t="s">
        <v>82</v>
      </c>
      <c r="B4668" t="s">
        <v>80</v>
      </c>
      <c r="C4668" t="s">
        <v>79</v>
      </c>
      <c r="D4668" s="13">
        <v>42393</v>
      </c>
      <c r="E4668">
        <v>1</v>
      </c>
      <c r="F4668">
        <v>350</v>
      </c>
      <c r="G4668" s="2" t="s">
        <v>87</v>
      </c>
      <c r="H4668" s="2" t="s">
        <v>12</v>
      </c>
      <c r="I4668">
        <v>11</v>
      </c>
      <c r="J4668" s="2" t="s">
        <v>88</v>
      </c>
      <c r="K4668" s="2">
        <v>315</v>
      </c>
      <c r="L4668" s="2">
        <v>3692</v>
      </c>
      <c r="M4668" s="2">
        <f t="shared" si="432"/>
        <v>369.2</v>
      </c>
      <c r="O4668" s="2" t="str">
        <f t="shared" si="433"/>
        <v/>
      </c>
      <c r="P4668" s="2" t="str">
        <f>IF(ISNUMBER(O4668),SUMIFS(O$1:$O4668,A$1:$A4668,A4668,C$1:$C4668,C4668,G$1:$G4668,G4668,E$1:$E4668,E4668),"")</f>
        <v/>
      </c>
      <c r="U4668" t="str">
        <f t="shared" si="434"/>
        <v/>
      </c>
      <c r="AC4668" s="2" t="str">
        <f t="shared" si="435"/>
        <v/>
      </c>
      <c r="AH4668" s="2" t="str">
        <f t="shared" si="436"/>
        <v/>
      </c>
      <c r="AI4668" s="2" t="str">
        <f>IF(ISNUMBER(AH4668),SUMIFS($AH$1:AH4668,$A$1:A4668,A4668,C$1:$C4668,C4668,$G$1:G4668,G4668,$E$1:E4668,E4668),"")</f>
        <v/>
      </c>
      <c r="AJ4668">
        <f t="shared" si="437"/>
        <v>3</v>
      </c>
    </row>
    <row r="4669" spans="1:36" x14ac:dyDescent="0.25">
      <c r="A4669" s="14" t="s">
        <v>81</v>
      </c>
      <c r="B4669" t="s">
        <v>80</v>
      </c>
      <c r="C4669" t="s">
        <v>79</v>
      </c>
      <c r="D4669" s="13">
        <v>42393</v>
      </c>
      <c r="E4669">
        <v>1</v>
      </c>
      <c r="F4669">
        <v>500</v>
      </c>
      <c r="G4669" s="2" t="s">
        <v>87</v>
      </c>
      <c r="H4669" s="2" t="s">
        <v>12</v>
      </c>
      <c r="I4669">
        <v>11</v>
      </c>
      <c r="J4669" s="2" t="s">
        <v>88</v>
      </c>
      <c r="K4669" s="2">
        <v>450</v>
      </c>
      <c r="L4669" s="2">
        <v>3461</v>
      </c>
      <c r="M4669" s="2">
        <f t="shared" si="432"/>
        <v>346.1</v>
      </c>
      <c r="O4669" s="2" t="str">
        <f t="shared" si="433"/>
        <v/>
      </c>
      <c r="P4669" s="2" t="str">
        <f>IF(ISNUMBER(O4669),SUMIFS(O$1:$O4669,A$1:$A4669,A4669,C$1:$C4669,C4669,G$1:$G4669,G4669,E$1:$E4669,E4669),"")</f>
        <v/>
      </c>
      <c r="U4669" t="str">
        <f t="shared" si="434"/>
        <v/>
      </c>
      <c r="AC4669" s="2" t="str">
        <f t="shared" si="435"/>
        <v/>
      </c>
      <c r="AH4669" s="2" t="str">
        <f t="shared" si="436"/>
        <v/>
      </c>
      <c r="AI4669" s="2" t="str">
        <f>IF(ISNUMBER(AH4669),SUMIFS($AH$1:AH4669,$A$1:A4669,A4669,C$1:$C4669,C4669,$G$1:G4669,G4669,$E$1:E4669,E4669),"")</f>
        <v/>
      </c>
      <c r="AJ4669">
        <f t="shared" si="437"/>
        <v>3</v>
      </c>
    </row>
    <row r="4670" spans="1:36" x14ac:dyDescent="0.25">
      <c r="A4670" s="14" t="s">
        <v>86</v>
      </c>
      <c r="B4670" t="s">
        <v>80</v>
      </c>
      <c r="C4670" t="s">
        <v>79</v>
      </c>
      <c r="D4670" s="13">
        <v>42393</v>
      </c>
      <c r="E4670">
        <v>2</v>
      </c>
      <c r="F4670">
        <v>0</v>
      </c>
      <c r="G4670" s="2" t="s">
        <v>87</v>
      </c>
      <c r="H4670" s="2" t="s">
        <v>12</v>
      </c>
      <c r="I4670">
        <v>11</v>
      </c>
      <c r="J4670" s="2" t="s">
        <v>88</v>
      </c>
      <c r="K4670" s="2">
        <v>0</v>
      </c>
      <c r="L4670" s="2">
        <v>3329</v>
      </c>
      <c r="M4670" s="2">
        <f t="shared" si="432"/>
        <v>332.9</v>
      </c>
      <c r="O4670" s="2" t="str">
        <f t="shared" si="433"/>
        <v/>
      </c>
      <c r="P4670" s="2" t="str">
        <f>IF(ISNUMBER(O4670),SUMIFS(O$1:$O4670,A$1:$A4670,A4670,C$1:$C4670,C4670,G$1:$G4670,G4670,E$1:$E4670,E4670),"")</f>
        <v/>
      </c>
      <c r="U4670" t="str">
        <f t="shared" si="434"/>
        <v/>
      </c>
      <c r="AC4670" s="2" t="str">
        <f t="shared" si="435"/>
        <v/>
      </c>
      <c r="AH4670" s="2" t="str">
        <f t="shared" si="436"/>
        <v/>
      </c>
      <c r="AI4670" s="2" t="str">
        <f>IF(ISNUMBER(AH4670),SUMIFS($AH$1:AH4670,$A$1:A4670,A4670,C$1:$C4670,C4670,$G$1:G4670,G4670,$E$1:E4670,E4670),"")</f>
        <v/>
      </c>
      <c r="AJ4670">
        <f t="shared" si="437"/>
        <v>3</v>
      </c>
    </row>
    <row r="4671" spans="1:36" x14ac:dyDescent="0.25">
      <c r="A4671" s="14" t="s">
        <v>85</v>
      </c>
      <c r="B4671" t="s">
        <v>80</v>
      </c>
      <c r="C4671" t="s">
        <v>79</v>
      </c>
      <c r="D4671" s="13">
        <v>42393</v>
      </c>
      <c r="E4671">
        <v>2</v>
      </c>
      <c r="F4671">
        <v>50</v>
      </c>
      <c r="G4671" s="2" t="s">
        <v>87</v>
      </c>
      <c r="H4671" s="2" t="s">
        <v>12</v>
      </c>
      <c r="I4671">
        <v>11</v>
      </c>
      <c r="J4671" s="2" t="s">
        <v>88</v>
      </c>
      <c r="K4671" s="2">
        <v>45</v>
      </c>
      <c r="L4671" s="2">
        <v>3098</v>
      </c>
      <c r="M4671" s="2">
        <f t="shared" si="432"/>
        <v>309.8</v>
      </c>
      <c r="O4671" s="2" t="str">
        <f t="shared" si="433"/>
        <v/>
      </c>
      <c r="P4671" s="2" t="str">
        <f>IF(ISNUMBER(O4671),SUMIFS(O$1:$O4671,A$1:$A4671,A4671,C$1:$C4671,C4671,G$1:$G4671,G4671,E$1:$E4671,E4671),"")</f>
        <v/>
      </c>
      <c r="U4671" t="str">
        <f t="shared" si="434"/>
        <v/>
      </c>
      <c r="AC4671" s="2" t="str">
        <f t="shared" si="435"/>
        <v/>
      </c>
      <c r="AH4671" s="2" t="str">
        <f t="shared" si="436"/>
        <v/>
      </c>
      <c r="AI4671" s="2" t="str">
        <f>IF(ISNUMBER(AH4671),SUMIFS($AH$1:AH4671,$A$1:A4671,A4671,C$1:$C4671,C4671,$G$1:G4671,G4671,$E$1:E4671,E4671),"")</f>
        <v/>
      </c>
      <c r="AJ4671">
        <f t="shared" si="437"/>
        <v>3</v>
      </c>
    </row>
    <row r="4672" spans="1:36" x14ac:dyDescent="0.25">
      <c r="A4672" s="14" t="s">
        <v>84</v>
      </c>
      <c r="B4672" t="s">
        <v>80</v>
      </c>
      <c r="C4672" t="s">
        <v>79</v>
      </c>
      <c r="D4672" s="13">
        <v>42393</v>
      </c>
      <c r="E4672">
        <v>2</v>
      </c>
      <c r="F4672">
        <v>100</v>
      </c>
      <c r="G4672" s="2" t="s">
        <v>87</v>
      </c>
      <c r="H4672" s="2" t="s">
        <v>12</v>
      </c>
      <c r="I4672">
        <v>11</v>
      </c>
      <c r="J4672" s="2" t="s">
        <v>88</v>
      </c>
      <c r="K4672" s="2">
        <v>90</v>
      </c>
      <c r="L4672" s="2">
        <v>3626</v>
      </c>
      <c r="M4672" s="2">
        <f t="shared" si="432"/>
        <v>362.6</v>
      </c>
      <c r="O4672" s="2" t="str">
        <f t="shared" si="433"/>
        <v/>
      </c>
      <c r="P4672" s="2" t="str">
        <f>IF(ISNUMBER(O4672),SUMIFS(O$1:$O4672,A$1:$A4672,A4672,C$1:$C4672,C4672,G$1:$G4672,G4672,E$1:$E4672,E4672),"")</f>
        <v/>
      </c>
      <c r="U4672" t="str">
        <f t="shared" si="434"/>
        <v/>
      </c>
      <c r="AC4672" s="2" t="str">
        <f t="shared" si="435"/>
        <v/>
      </c>
      <c r="AH4672" s="2" t="str">
        <f t="shared" si="436"/>
        <v/>
      </c>
      <c r="AI4672" s="2" t="str">
        <f>IF(ISNUMBER(AH4672),SUMIFS($AH$1:AH4672,$A$1:A4672,A4672,C$1:$C4672,C4672,$G$1:G4672,G4672,$E$1:E4672,E4672),"")</f>
        <v/>
      </c>
      <c r="AJ4672">
        <f t="shared" si="437"/>
        <v>3</v>
      </c>
    </row>
    <row r="4673" spans="1:36" x14ac:dyDescent="0.25">
      <c r="A4673" s="14" t="s">
        <v>83</v>
      </c>
      <c r="B4673" t="s">
        <v>80</v>
      </c>
      <c r="C4673" t="s">
        <v>79</v>
      </c>
      <c r="D4673" s="13">
        <v>42393</v>
      </c>
      <c r="E4673">
        <v>2</v>
      </c>
      <c r="F4673">
        <v>200</v>
      </c>
      <c r="G4673" s="2" t="s">
        <v>87</v>
      </c>
      <c r="H4673" s="2" t="s">
        <v>12</v>
      </c>
      <c r="I4673">
        <v>11</v>
      </c>
      <c r="J4673" s="2" t="s">
        <v>88</v>
      </c>
      <c r="K4673" s="2">
        <v>180</v>
      </c>
      <c r="L4673" s="2">
        <v>3197</v>
      </c>
      <c r="M4673" s="2">
        <f t="shared" si="432"/>
        <v>319.7</v>
      </c>
      <c r="O4673" s="2" t="str">
        <f t="shared" si="433"/>
        <v/>
      </c>
      <c r="P4673" s="2" t="str">
        <f>IF(ISNUMBER(O4673),SUMIFS(O$1:$O4673,A$1:$A4673,A4673,C$1:$C4673,C4673,G$1:$G4673,G4673,E$1:$E4673,E4673),"")</f>
        <v/>
      </c>
      <c r="U4673" t="str">
        <f t="shared" si="434"/>
        <v/>
      </c>
      <c r="AC4673" s="2" t="str">
        <f t="shared" si="435"/>
        <v/>
      </c>
      <c r="AH4673" s="2" t="str">
        <f t="shared" si="436"/>
        <v/>
      </c>
      <c r="AI4673" s="2" t="str">
        <f>IF(ISNUMBER(AH4673),SUMIFS($AH$1:AH4673,$A$1:A4673,A4673,C$1:$C4673,C4673,$G$1:G4673,G4673,$E$1:E4673,E4673),"")</f>
        <v/>
      </c>
      <c r="AJ4673">
        <f t="shared" si="437"/>
        <v>3</v>
      </c>
    </row>
    <row r="4674" spans="1:36" x14ac:dyDescent="0.25">
      <c r="A4674" s="14" t="s">
        <v>82</v>
      </c>
      <c r="B4674" t="s">
        <v>80</v>
      </c>
      <c r="C4674" t="s">
        <v>79</v>
      </c>
      <c r="D4674" s="13">
        <v>42393</v>
      </c>
      <c r="E4674">
        <v>2</v>
      </c>
      <c r="F4674">
        <v>350</v>
      </c>
      <c r="G4674" s="2" t="s">
        <v>87</v>
      </c>
      <c r="H4674" s="2" t="s">
        <v>12</v>
      </c>
      <c r="I4674">
        <v>11</v>
      </c>
      <c r="J4674" s="2" t="s">
        <v>88</v>
      </c>
      <c r="K4674" s="2">
        <v>315</v>
      </c>
      <c r="L4674" s="2">
        <v>3725</v>
      </c>
      <c r="M4674" s="2">
        <f t="shared" ref="M4674:M4737" si="438">IF(ISNUMBER(L4674),L4674/10,"")</f>
        <v>372.5</v>
      </c>
      <c r="O4674" s="2" t="str">
        <f t="shared" ref="O4674:O4737" si="439">IF(ISNUMBER(N4674),N4674/10,"")</f>
        <v/>
      </c>
      <c r="P4674" s="2" t="str">
        <f>IF(ISNUMBER(O4674),SUMIFS(O$1:$O4674,A$1:$A4674,A4674,C$1:$C4674,C4674,G$1:$G4674,G4674,E$1:$E4674,E4674),"")</f>
        <v/>
      </c>
      <c r="U4674" t="str">
        <f t="shared" ref="U4674:U4737" si="440">IF(ISNUMBER(R4674),R4674/100,"")</f>
        <v/>
      </c>
      <c r="AC4674" s="2" t="str">
        <f t="shared" ref="AC4674:AC4737" si="441">IF(ISNUMBER(AB4674),AB4674,"")</f>
        <v/>
      </c>
      <c r="AH4674" s="2" t="str">
        <f t="shared" ref="AH4674:AH4737" si="442">IF(AND(ISNUMBER(AB4674),ISNUMBER(O4674)),ROUND(O4674*AB4674,3),"")</f>
        <v/>
      </c>
      <c r="AI4674" s="2" t="str">
        <f>IF(ISNUMBER(AH4674),SUMIFS($AH$1:AH4674,$A$1:A4674,A4674,C$1:$C4674,C4674,$G$1:G4674,G4674,$E$1:E4674,E4674),"")</f>
        <v/>
      </c>
      <c r="AJ4674">
        <f t="shared" ref="AJ4674:AJ4737" si="443">COUNT(K4674:AI4674)</f>
        <v>3</v>
      </c>
    </row>
    <row r="4675" spans="1:36" x14ac:dyDescent="0.25">
      <c r="A4675" s="14" t="s">
        <v>81</v>
      </c>
      <c r="B4675" t="s">
        <v>80</v>
      </c>
      <c r="C4675" t="s">
        <v>79</v>
      </c>
      <c r="D4675" s="13">
        <v>42393</v>
      </c>
      <c r="E4675">
        <v>2</v>
      </c>
      <c r="F4675">
        <v>500</v>
      </c>
      <c r="G4675" s="2" t="s">
        <v>87</v>
      </c>
      <c r="H4675" s="2" t="s">
        <v>12</v>
      </c>
      <c r="I4675">
        <v>11</v>
      </c>
      <c r="J4675" s="2" t="s">
        <v>88</v>
      </c>
      <c r="K4675" s="2">
        <v>450</v>
      </c>
      <c r="L4675" s="2">
        <v>3626</v>
      </c>
      <c r="M4675" s="2">
        <f t="shared" si="438"/>
        <v>362.6</v>
      </c>
      <c r="O4675" s="2" t="str">
        <f t="shared" si="439"/>
        <v/>
      </c>
      <c r="P4675" s="2" t="str">
        <f>IF(ISNUMBER(O4675),SUMIFS(O$1:$O4675,A$1:$A4675,A4675,C$1:$C4675,C4675,G$1:$G4675,G4675,E$1:$E4675,E4675),"")</f>
        <v/>
      </c>
      <c r="U4675" t="str">
        <f t="shared" si="440"/>
        <v/>
      </c>
      <c r="AC4675" s="2" t="str">
        <f t="shared" si="441"/>
        <v/>
      </c>
      <c r="AH4675" s="2" t="str">
        <f t="shared" si="442"/>
        <v/>
      </c>
      <c r="AI4675" s="2" t="str">
        <f>IF(ISNUMBER(AH4675),SUMIFS($AH$1:AH4675,$A$1:A4675,A4675,C$1:$C4675,C4675,$G$1:G4675,G4675,$E$1:E4675,E4675),"")</f>
        <v/>
      </c>
      <c r="AJ4675">
        <f t="shared" si="443"/>
        <v>3</v>
      </c>
    </row>
    <row r="4676" spans="1:36" x14ac:dyDescent="0.25">
      <c r="A4676" s="14" t="s">
        <v>86</v>
      </c>
      <c r="B4676" t="s">
        <v>80</v>
      </c>
      <c r="C4676" t="s">
        <v>79</v>
      </c>
      <c r="D4676" s="13">
        <v>42393</v>
      </c>
      <c r="E4676">
        <v>3</v>
      </c>
      <c r="F4676">
        <v>0</v>
      </c>
      <c r="G4676" s="2" t="s">
        <v>87</v>
      </c>
      <c r="H4676" s="2" t="s">
        <v>12</v>
      </c>
      <c r="I4676">
        <v>11</v>
      </c>
      <c r="J4676" s="2" t="s">
        <v>88</v>
      </c>
      <c r="K4676" s="2">
        <v>0</v>
      </c>
      <c r="L4676" s="2">
        <v>5210</v>
      </c>
      <c r="M4676" s="2">
        <f t="shared" si="438"/>
        <v>521</v>
      </c>
      <c r="O4676" s="2" t="str">
        <f t="shared" si="439"/>
        <v/>
      </c>
      <c r="P4676" s="2" t="str">
        <f>IF(ISNUMBER(O4676),SUMIFS(O$1:$O4676,A$1:$A4676,A4676,C$1:$C4676,C4676,G$1:$G4676,G4676,E$1:$E4676,E4676),"")</f>
        <v/>
      </c>
      <c r="U4676" t="str">
        <f t="shared" si="440"/>
        <v/>
      </c>
      <c r="AC4676" s="2" t="str">
        <f t="shared" si="441"/>
        <v/>
      </c>
      <c r="AH4676" s="2" t="str">
        <f t="shared" si="442"/>
        <v/>
      </c>
      <c r="AI4676" s="2" t="str">
        <f>IF(ISNUMBER(AH4676),SUMIFS($AH$1:AH4676,$A$1:A4676,A4676,C$1:$C4676,C4676,$G$1:G4676,G4676,$E$1:E4676,E4676),"")</f>
        <v/>
      </c>
      <c r="AJ4676">
        <f t="shared" si="443"/>
        <v>3</v>
      </c>
    </row>
    <row r="4677" spans="1:36" x14ac:dyDescent="0.25">
      <c r="A4677" s="14" t="s">
        <v>85</v>
      </c>
      <c r="B4677" t="s">
        <v>80</v>
      </c>
      <c r="C4677" t="s">
        <v>79</v>
      </c>
      <c r="D4677" s="13">
        <v>42393</v>
      </c>
      <c r="E4677">
        <v>3</v>
      </c>
      <c r="F4677">
        <v>50</v>
      </c>
      <c r="G4677" s="2" t="s">
        <v>87</v>
      </c>
      <c r="H4677" s="2" t="s">
        <v>12</v>
      </c>
      <c r="I4677">
        <v>11</v>
      </c>
      <c r="J4677" s="2" t="s">
        <v>88</v>
      </c>
      <c r="K4677" s="2">
        <v>45</v>
      </c>
      <c r="L4677" s="2">
        <v>5210</v>
      </c>
      <c r="M4677" s="2">
        <f t="shared" si="438"/>
        <v>521</v>
      </c>
      <c r="O4677" s="2" t="str">
        <f t="shared" si="439"/>
        <v/>
      </c>
      <c r="P4677" s="2" t="str">
        <f>IF(ISNUMBER(O4677),SUMIFS(O$1:$O4677,A$1:$A4677,A4677,C$1:$C4677,C4677,G$1:$G4677,G4677,E$1:$E4677,E4677),"")</f>
        <v/>
      </c>
      <c r="U4677" t="str">
        <f t="shared" si="440"/>
        <v/>
      </c>
      <c r="AC4677" s="2" t="str">
        <f t="shared" si="441"/>
        <v/>
      </c>
      <c r="AH4677" s="2" t="str">
        <f t="shared" si="442"/>
        <v/>
      </c>
      <c r="AI4677" s="2" t="str">
        <f>IF(ISNUMBER(AH4677),SUMIFS($AH$1:AH4677,$A$1:A4677,A4677,C$1:$C4677,C4677,$G$1:G4677,G4677,$E$1:E4677,E4677),"")</f>
        <v/>
      </c>
      <c r="AJ4677">
        <f t="shared" si="443"/>
        <v>3</v>
      </c>
    </row>
    <row r="4678" spans="1:36" x14ac:dyDescent="0.25">
      <c r="A4678" s="14" t="s">
        <v>84</v>
      </c>
      <c r="B4678" t="s">
        <v>80</v>
      </c>
      <c r="C4678" t="s">
        <v>79</v>
      </c>
      <c r="D4678" s="13">
        <v>42393</v>
      </c>
      <c r="E4678">
        <v>3</v>
      </c>
      <c r="F4678">
        <v>100</v>
      </c>
      <c r="G4678" s="2" t="s">
        <v>87</v>
      </c>
      <c r="H4678" s="2" t="s">
        <v>12</v>
      </c>
      <c r="I4678">
        <v>11</v>
      </c>
      <c r="J4678" s="2" t="s">
        <v>88</v>
      </c>
      <c r="K4678" s="2">
        <v>90</v>
      </c>
      <c r="L4678" s="2">
        <v>4187</v>
      </c>
      <c r="M4678" s="2">
        <f t="shared" si="438"/>
        <v>418.7</v>
      </c>
      <c r="O4678" s="2" t="str">
        <f t="shared" si="439"/>
        <v/>
      </c>
      <c r="P4678" s="2" t="str">
        <f>IF(ISNUMBER(O4678),SUMIFS(O$1:$O4678,A$1:$A4678,A4678,C$1:$C4678,C4678,G$1:$G4678,G4678,E$1:$E4678,E4678),"")</f>
        <v/>
      </c>
      <c r="U4678" t="str">
        <f t="shared" si="440"/>
        <v/>
      </c>
      <c r="AC4678" s="2" t="str">
        <f t="shared" si="441"/>
        <v/>
      </c>
      <c r="AH4678" s="2" t="str">
        <f t="shared" si="442"/>
        <v/>
      </c>
      <c r="AI4678" s="2" t="str">
        <f>IF(ISNUMBER(AH4678),SUMIFS($AH$1:AH4678,$A$1:A4678,A4678,C$1:$C4678,C4678,$G$1:G4678,G4678,$E$1:E4678,E4678),"")</f>
        <v/>
      </c>
      <c r="AJ4678">
        <f t="shared" si="443"/>
        <v>3</v>
      </c>
    </row>
    <row r="4679" spans="1:36" x14ac:dyDescent="0.25">
      <c r="A4679" s="14" t="s">
        <v>83</v>
      </c>
      <c r="B4679" t="s">
        <v>80</v>
      </c>
      <c r="C4679" t="s">
        <v>79</v>
      </c>
      <c r="D4679" s="13">
        <v>42393</v>
      </c>
      <c r="E4679">
        <v>3</v>
      </c>
      <c r="F4679">
        <v>200</v>
      </c>
      <c r="G4679" s="2" t="s">
        <v>87</v>
      </c>
      <c r="H4679" s="2" t="s">
        <v>12</v>
      </c>
      <c r="I4679">
        <v>11</v>
      </c>
      <c r="J4679" s="2" t="s">
        <v>88</v>
      </c>
      <c r="K4679" s="2">
        <v>180</v>
      </c>
      <c r="L4679" s="2">
        <v>4253</v>
      </c>
      <c r="M4679" s="2">
        <f t="shared" si="438"/>
        <v>425.3</v>
      </c>
      <c r="O4679" s="2" t="str">
        <f t="shared" si="439"/>
        <v/>
      </c>
      <c r="P4679" s="2" t="str">
        <f>IF(ISNUMBER(O4679),SUMIFS(O$1:$O4679,A$1:$A4679,A4679,C$1:$C4679,C4679,G$1:$G4679,G4679,E$1:$E4679,E4679),"")</f>
        <v/>
      </c>
      <c r="U4679" t="str">
        <f t="shared" si="440"/>
        <v/>
      </c>
      <c r="AC4679" s="2" t="str">
        <f t="shared" si="441"/>
        <v/>
      </c>
      <c r="AH4679" s="2" t="str">
        <f t="shared" si="442"/>
        <v/>
      </c>
      <c r="AI4679" s="2" t="str">
        <f>IF(ISNUMBER(AH4679),SUMIFS($AH$1:AH4679,$A$1:A4679,A4679,C$1:$C4679,C4679,$G$1:G4679,G4679,$E$1:E4679,E4679),"")</f>
        <v/>
      </c>
      <c r="AJ4679">
        <f t="shared" si="443"/>
        <v>3</v>
      </c>
    </row>
    <row r="4680" spans="1:36" x14ac:dyDescent="0.25">
      <c r="A4680" s="14" t="s">
        <v>82</v>
      </c>
      <c r="B4680" t="s">
        <v>80</v>
      </c>
      <c r="C4680" t="s">
        <v>79</v>
      </c>
      <c r="D4680" s="13">
        <v>42393</v>
      </c>
      <c r="E4680">
        <v>3</v>
      </c>
      <c r="F4680">
        <v>350</v>
      </c>
      <c r="G4680" s="2" t="s">
        <v>87</v>
      </c>
      <c r="H4680" s="2" t="s">
        <v>12</v>
      </c>
      <c r="I4680">
        <v>11</v>
      </c>
      <c r="J4680" s="2" t="s">
        <v>88</v>
      </c>
      <c r="K4680" s="2">
        <v>315</v>
      </c>
      <c r="L4680" s="2">
        <v>4220</v>
      </c>
      <c r="M4680" s="2">
        <f t="shared" si="438"/>
        <v>422</v>
      </c>
      <c r="O4680" s="2" t="str">
        <f t="shared" si="439"/>
        <v/>
      </c>
      <c r="P4680" s="2" t="str">
        <f>IF(ISNUMBER(O4680),SUMIFS(O$1:$O4680,A$1:$A4680,A4680,C$1:$C4680,C4680,G$1:$G4680,G4680,E$1:$E4680,E4680),"")</f>
        <v/>
      </c>
      <c r="U4680" t="str">
        <f t="shared" si="440"/>
        <v/>
      </c>
      <c r="AC4680" s="2" t="str">
        <f t="shared" si="441"/>
        <v/>
      </c>
      <c r="AH4680" s="2" t="str">
        <f t="shared" si="442"/>
        <v/>
      </c>
      <c r="AI4680" s="2" t="str">
        <f>IF(ISNUMBER(AH4680),SUMIFS($AH$1:AH4680,$A$1:A4680,A4680,C$1:$C4680,C4680,$G$1:G4680,G4680,$E$1:E4680,E4680),"")</f>
        <v/>
      </c>
      <c r="AJ4680">
        <f t="shared" si="443"/>
        <v>3</v>
      </c>
    </row>
    <row r="4681" spans="1:36" x14ac:dyDescent="0.25">
      <c r="A4681" s="14" t="s">
        <v>81</v>
      </c>
      <c r="B4681" t="s">
        <v>80</v>
      </c>
      <c r="C4681" t="s">
        <v>79</v>
      </c>
      <c r="D4681" s="13">
        <v>42393</v>
      </c>
      <c r="E4681">
        <v>3</v>
      </c>
      <c r="F4681">
        <v>500</v>
      </c>
      <c r="G4681" s="2" t="s">
        <v>87</v>
      </c>
      <c r="H4681" s="2" t="s">
        <v>12</v>
      </c>
      <c r="I4681">
        <v>11</v>
      </c>
      <c r="J4681" s="2" t="s">
        <v>88</v>
      </c>
      <c r="K4681" s="2">
        <v>450</v>
      </c>
      <c r="L4681" s="2">
        <v>4715</v>
      </c>
      <c r="M4681" s="2">
        <f t="shared" si="438"/>
        <v>471.5</v>
      </c>
      <c r="O4681" s="2" t="str">
        <f t="shared" si="439"/>
        <v/>
      </c>
      <c r="P4681" s="2" t="str">
        <f>IF(ISNUMBER(O4681),SUMIFS(O$1:$O4681,A$1:$A4681,A4681,C$1:$C4681,C4681,G$1:$G4681,G4681,E$1:$E4681,E4681),"")</f>
        <v/>
      </c>
      <c r="U4681" t="str">
        <f t="shared" si="440"/>
        <v/>
      </c>
      <c r="AC4681" s="2" t="str">
        <f t="shared" si="441"/>
        <v/>
      </c>
      <c r="AH4681" s="2" t="str">
        <f t="shared" si="442"/>
        <v/>
      </c>
      <c r="AI4681" s="2" t="str">
        <f>IF(ISNUMBER(AH4681),SUMIFS($AH$1:AH4681,$A$1:A4681,A4681,C$1:$C4681,C4681,$G$1:G4681,G4681,$E$1:E4681,E4681),"")</f>
        <v/>
      </c>
      <c r="AJ4681">
        <f t="shared" si="443"/>
        <v>3</v>
      </c>
    </row>
    <row r="4682" spans="1:36" x14ac:dyDescent="0.25">
      <c r="A4682" s="14" t="s">
        <v>86</v>
      </c>
      <c r="B4682" t="s">
        <v>80</v>
      </c>
      <c r="C4682" t="s">
        <v>79</v>
      </c>
      <c r="D4682" s="13">
        <v>42394</v>
      </c>
      <c r="E4682">
        <v>1</v>
      </c>
      <c r="F4682">
        <v>0</v>
      </c>
      <c r="G4682" s="2" t="s">
        <v>87</v>
      </c>
      <c r="H4682" s="2" t="s">
        <v>12</v>
      </c>
      <c r="I4682">
        <v>11</v>
      </c>
      <c r="J4682" s="2" t="s">
        <v>77</v>
      </c>
      <c r="K4682" s="2">
        <v>0</v>
      </c>
      <c r="L4682" s="2"/>
      <c r="M4682" s="2" t="str">
        <f t="shared" si="438"/>
        <v/>
      </c>
      <c r="N4682">
        <v>633.08926799999995</v>
      </c>
      <c r="O4682" s="2">
        <f t="shared" si="439"/>
        <v>63.308926799999995</v>
      </c>
      <c r="P4682" s="2">
        <f>IF(ISNUMBER(O4682),SUMIFS(O$1:$O4682,A$1:$A4682,A4682,C$1:$C4682,C4682,G$1:$G4682,G4682,E$1:$E4682,E4682),"")</f>
        <v>269.46127017466665</v>
      </c>
      <c r="R4682">
        <v>4.0141676505312871</v>
      </c>
      <c r="S4682">
        <v>29.220779220779221</v>
      </c>
      <c r="T4682">
        <v>3.9551357733175911</v>
      </c>
      <c r="U4682">
        <f t="shared" si="440"/>
        <v>4.0141676505312869E-2</v>
      </c>
      <c r="AC4682" s="2" t="str">
        <f t="shared" si="441"/>
        <v/>
      </c>
      <c r="AH4682" s="2" t="str">
        <f t="shared" si="442"/>
        <v/>
      </c>
      <c r="AI4682" s="2" t="str">
        <f>IF(ISNUMBER(AH4682),SUMIFS($AH$1:AH4682,$A$1:A4682,A4682,C$1:$C4682,C4682,$G$1:G4682,G4682,$E$1:E4682,E4682),"")</f>
        <v/>
      </c>
      <c r="AJ4682">
        <f t="shared" si="443"/>
        <v>8</v>
      </c>
    </row>
    <row r="4683" spans="1:36" x14ac:dyDescent="0.25">
      <c r="A4683" s="14" t="s">
        <v>85</v>
      </c>
      <c r="B4683" t="s">
        <v>80</v>
      </c>
      <c r="C4683" t="s">
        <v>79</v>
      </c>
      <c r="D4683" s="13">
        <v>42394</v>
      </c>
      <c r="E4683">
        <v>1</v>
      </c>
      <c r="F4683">
        <v>50</v>
      </c>
      <c r="G4683" s="2" t="s">
        <v>87</v>
      </c>
      <c r="H4683" s="2" t="s">
        <v>12</v>
      </c>
      <c r="I4683">
        <v>11</v>
      </c>
      <c r="J4683" s="2" t="s">
        <v>77</v>
      </c>
      <c r="K4683" s="2">
        <v>45</v>
      </c>
      <c r="L4683" s="2"/>
      <c r="M4683" s="2" t="str">
        <f t="shared" si="438"/>
        <v/>
      </c>
      <c r="N4683">
        <v>1001.3751173333334</v>
      </c>
      <c r="O4683" s="2">
        <f t="shared" si="439"/>
        <v>100.13751173333334</v>
      </c>
      <c r="P4683" s="2">
        <f>IF(ISNUMBER(O4683),SUMIFS(O$1:$O4683,A$1:$A4683,A4683,C$1:$C4683,C4683,G$1:$G4683,G4683,E$1:$E4683,E4683),"")</f>
        <v>331.54311564266669</v>
      </c>
      <c r="R4683">
        <v>1.1705875667689511</v>
      </c>
      <c r="S4683">
        <v>42.573019661325148</v>
      </c>
      <c r="T4683">
        <v>4.7164450505739284</v>
      </c>
      <c r="U4683">
        <f t="shared" si="440"/>
        <v>1.1705875667689512E-2</v>
      </c>
      <c r="AC4683" s="2" t="str">
        <f t="shared" si="441"/>
        <v/>
      </c>
      <c r="AH4683" s="2" t="str">
        <f t="shared" si="442"/>
        <v/>
      </c>
      <c r="AI4683" s="2" t="str">
        <f>IF(ISNUMBER(AH4683),SUMIFS($AH$1:AH4683,$A$1:A4683,A4683,C$1:$C4683,C4683,$G$1:G4683,G4683,$E$1:E4683,E4683),"")</f>
        <v/>
      </c>
      <c r="AJ4683">
        <f t="shared" si="443"/>
        <v>8</v>
      </c>
    </row>
    <row r="4684" spans="1:36" x14ac:dyDescent="0.25">
      <c r="A4684" s="14" t="s">
        <v>84</v>
      </c>
      <c r="B4684" t="s">
        <v>80</v>
      </c>
      <c r="C4684" t="s">
        <v>79</v>
      </c>
      <c r="D4684" s="13">
        <v>42394</v>
      </c>
      <c r="E4684">
        <v>1</v>
      </c>
      <c r="F4684">
        <v>100</v>
      </c>
      <c r="G4684" s="2" t="s">
        <v>87</v>
      </c>
      <c r="H4684" s="2" t="s">
        <v>12</v>
      </c>
      <c r="I4684">
        <v>11</v>
      </c>
      <c r="J4684" s="2" t="s">
        <v>77</v>
      </c>
      <c r="K4684" s="2">
        <v>90</v>
      </c>
      <c r="L4684" s="2"/>
      <c r="M4684" s="2" t="str">
        <f t="shared" si="438"/>
        <v/>
      </c>
      <c r="N4684">
        <v>1701.17472</v>
      </c>
      <c r="O4684" s="2">
        <f t="shared" si="439"/>
        <v>170.11747199999999</v>
      </c>
      <c r="P4684" s="2">
        <f>IF(ISNUMBER(O4684),SUMIFS(O$1:$O4684,A$1:$A4684,A4684,C$1:$C4684,C4684,G$1:$G4684,G4684,E$1:$E4684,E4684),"")</f>
        <v>641.40821013333334</v>
      </c>
      <c r="R4684">
        <v>16.038867562380041</v>
      </c>
      <c r="S4684">
        <v>23.656429942418431</v>
      </c>
      <c r="T4684">
        <v>3.1309980806142041</v>
      </c>
      <c r="U4684">
        <f t="shared" si="440"/>
        <v>0.16038867562380041</v>
      </c>
      <c r="AC4684" s="2" t="str">
        <f t="shared" si="441"/>
        <v/>
      </c>
      <c r="AH4684" s="2" t="str">
        <f t="shared" si="442"/>
        <v/>
      </c>
      <c r="AI4684" s="2" t="str">
        <f>IF(ISNUMBER(AH4684),SUMIFS($AH$1:AH4684,$A$1:A4684,A4684,C$1:$C4684,C4684,$G$1:G4684,G4684,$E$1:E4684,E4684),"")</f>
        <v/>
      </c>
      <c r="AJ4684">
        <f t="shared" si="443"/>
        <v>8</v>
      </c>
    </row>
    <row r="4685" spans="1:36" x14ac:dyDescent="0.25">
      <c r="A4685" s="14" t="s">
        <v>83</v>
      </c>
      <c r="B4685" t="s">
        <v>80</v>
      </c>
      <c r="C4685" t="s">
        <v>79</v>
      </c>
      <c r="D4685" s="13">
        <v>42394</v>
      </c>
      <c r="E4685">
        <v>1</v>
      </c>
      <c r="F4685">
        <v>200</v>
      </c>
      <c r="G4685" s="2" t="s">
        <v>87</v>
      </c>
      <c r="H4685" s="2" t="s">
        <v>12</v>
      </c>
      <c r="I4685">
        <v>11</v>
      </c>
      <c r="J4685" s="2" t="s">
        <v>77</v>
      </c>
      <c r="K4685" s="2">
        <v>180</v>
      </c>
      <c r="L4685" s="2"/>
      <c r="M4685" s="2" t="str">
        <f t="shared" si="438"/>
        <v/>
      </c>
      <c r="N4685">
        <v>1116.3328213333334</v>
      </c>
      <c r="O4685" s="2">
        <f t="shared" si="439"/>
        <v>111.63328213333334</v>
      </c>
      <c r="P4685" s="2">
        <f>IF(ISNUMBER(O4685),SUMIFS(O$1:$O4685,A$1:$A4685,A4685,C$1:$C4685,C4685,G$1:$G4685,G4685,E$1:$E4685,E4685),"")</f>
        <v>679.36029466666662</v>
      </c>
      <c r="R4685">
        <v>5.5572644314569883</v>
      </c>
      <c r="S4685">
        <v>15.995078437403876</v>
      </c>
      <c r="T4685">
        <v>6.2442325438326662</v>
      </c>
      <c r="U4685">
        <f t="shared" si="440"/>
        <v>5.5572644314569881E-2</v>
      </c>
      <c r="AC4685" s="2" t="str">
        <f t="shared" si="441"/>
        <v/>
      </c>
      <c r="AH4685" s="2" t="str">
        <f t="shared" si="442"/>
        <v/>
      </c>
      <c r="AI4685" s="2" t="str">
        <f>IF(ISNUMBER(AH4685),SUMIFS($AH$1:AH4685,$A$1:A4685,A4685,C$1:$C4685,C4685,$G$1:G4685,G4685,$E$1:E4685,E4685),"")</f>
        <v/>
      </c>
      <c r="AJ4685">
        <f t="shared" si="443"/>
        <v>8</v>
      </c>
    </row>
    <row r="4686" spans="1:36" x14ac:dyDescent="0.25">
      <c r="A4686" s="14" t="s">
        <v>82</v>
      </c>
      <c r="B4686" t="s">
        <v>80</v>
      </c>
      <c r="C4686" t="s">
        <v>79</v>
      </c>
      <c r="D4686" s="13">
        <v>42394</v>
      </c>
      <c r="E4686">
        <v>1</v>
      </c>
      <c r="F4686">
        <v>350</v>
      </c>
      <c r="G4686" s="2" t="s">
        <v>87</v>
      </c>
      <c r="H4686" s="2" t="s">
        <v>12</v>
      </c>
      <c r="I4686">
        <v>11</v>
      </c>
      <c r="J4686" s="2" t="s">
        <v>77</v>
      </c>
      <c r="K4686" s="2">
        <v>315</v>
      </c>
      <c r="L4686" s="2"/>
      <c r="M4686" s="2" t="str">
        <f t="shared" si="438"/>
        <v/>
      </c>
      <c r="N4686">
        <v>1524.001968</v>
      </c>
      <c r="O4686" s="2">
        <f t="shared" si="439"/>
        <v>152.4001968</v>
      </c>
      <c r="P4686" s="2">
        <f>IF(ISNUMBER(O4686),SUMIFS(O$1:$O4686,A$1:$A4686,A4686,C$1:$C4686,C4686,G$1:$G4686,G4686,E$1:$E4686,E4686),"")</f>
        <v>1020.5798877333333</v>
      </c>
      <c r="R4686">
        <v>4.7103155911446072E-2</v>
      </c>
      <c r="S4686">
        <v>18.794159208666983</v>
      </c>
      <c r="T4686">
        <v>2.9910504003768259</v>
      </c>
      <c r="U4686">
        <f t="shared" si="440"/>
        <v>4.7103155911446074E-4</v>
      </c>
      <c r="AC4686" s="2" t="str">
        <f t="shared" si="441"/>
        <v/>
      </c>
      <c r="AH4686" s="2" t="str">
        <f t="shared" si="442"/>
        <v/>
      </c>
      <c r="AI4686" s="2" t="str">
        <f>IF(ISNUMBER(AH4686),SUMIFS($AH$1:AH4686,$A$1:A4686,A4686,C$1:$C4686,C4686,$G$1:G4686,G4686,$E$1:E4686,E4686),"")</f>
        <v/>
      </c>
      <c r="AJ4686">
        <f t="shared" si="443"/>
        <v>8</v>
      </c>
    </row>
    <row r="4687" spans="1:36" x14ac:dyDescent="0.25">
      <c r="A4687" s="14" t="s">
        <v>81</v>
      </c>
      <c r="B4687" t="s">
        <v>80</v>
      </c>
      <c r="C4687" t="s">
        <v>79</v>
      </c>
      <c r="D4687" s="13">
        <v>42394</v>
      </c>
      <c r="E4687">
        <v>1</v>
      </c>
      <c r="F4687">
        <v>500</v>
      </c>
      <c r="G4687" s="2" t="s">
        <v>87</v>
      </c>
      <c r="H4687" s="2" t="s">
        <v>12</v>
      </c>
      <c r="I4687">
        <v>11</v>
      </c>
      <c r="J4687" s="2" t="s">
        <v>77</v>
      </c>
      <c r="K4687" s="2">
        <v>450</v>
      </c>
      <c r="L4687" s="2"/>
      <c r="M4687" s="2" t="str">
        <f t="shared" si="438"/>
        <v/>
      </c>
      <c r="N4687">
        <v>660.21807999999999</v>
      </c>
      <c r="O4687" s="2">
        <f t="shared" si="439"/>
        <v>66.021807999999993</v>
      </c>
      <c r="P4687" s="2">
        <f>IF(ISNUMBER(O4687),SUMIFS(O$1:$O4687,A$1:$A4687,A4687,C$1:$C4687,C4687,G$1:$G4687,G4687,E$1:$E4687,E4687),"")</f>
        <v>1104.2059018666664</v>
      </c>
      <c r="R4687">
        <v>14.415584415584416</v>
      </c>
      <c r="S4687">
        <v>6.0684769775678857</v>
      </c>
      <c r="T4687">
        <v>2.4557260920897281</v>
      </c>
      <c r="U4687">
        <f t="shared" si="440"/>
        <v>0.14415584415584415</v>
      </c>
      <c r="AC4687" s="2" t="str">
        <f t="shared" si="441"/>
        <v/>
      </c>
      <c r="AH4687" s="2" t="str">
        <f t="shared" si="442"/>
        <v/>
      </c>
      <c r="AI4687" s="2" t="str">
        <f>IF(ISNUMBER(AH4687),SUMIFS($AH$1:AH4687,$A$1:A4687,A4687,C$1:$C4687,C4687,$G$1:G4687,G4687,$E$1:E4687,E4687),"")</f>
        <v/>
      </c>
      <c r="AJ4687">
        <f t="shared" si="443"/>
        <v>8</v>
      </c>
    </row>
    <row r="4688" spans="1:36" x14ac:dyDescent="0.25">
      <c r="A4688" s="14" t="s">
        <v>86</v>
      </c>
      <c r="B4688" t="s">
        <v>80</v>
      </c>
      <c r="C4688" t="s">
        <v>79</v>
      </c>
      <c r="D4688" s="13">
        <v>42394</v>
      </c>
      <c r="E4688">
        <v>2</v>
      </c>
      <c r="F4688">
        <v>0</v>
      </c>
      <c r="G4688" s="2" t="s">
        <v>87</v>
      </c>
      <c r="H4688" s="2" t="s">
        <v>12</v>
      </c>
      <c r="I4688">
        <v>11</v>
      </c>
      <c r="J4688" s="2" t="s">
        <v>77</v>
      </c>
      <c r="K4688" s="2">
        <v>0</v>
      </c>
      <c r="L4688" s="2"/>
      <c r="M4688" s="2" t="str">
        <f t="shared" si="438"/>
        <v/>
      </c>
      <c r="N4688">
        <v>772.65917866666678</v>
      </c>
      <c r="O4688" s="2">
        <f t="shared" si="439"/>
        <v>77.265917866666683</v>
      </c>
      <c r="P4688" s="2">
        <f>IF(ISNUMBER(O4688),SUMIFS(O$1:$O4688,A$1:$A4688,A4688,C$1:$C4688,C4688,G$1:$G4688,G4688,E$1:$E4688,E4688),"")</f>
        <v>358.58665540666664</v>
      </c>
      <c r="R4688">
        <v>66.780018761726083</v>
      </c>
      <c r="S4688">
        <v>15.325984990619135</v>
      </c>
      <c r="T4688">
        <v>2.8846153846153846</v>
      </c>
      <c r="U4688">
        <f t="shared" si="440"/>
        <v>0.66780018761726079</v>
      </c>
      <c r="AC4688" s="2" t="str">
        <f t="shared" si="441"/>
        <v/>
      </c>
      <c r="AH4688" s="2" t="str">
        <f t="shared" si="442"/>
        <v/>
      </c>
      <c r="AI4688" s="2" t="str">
        <f>IF(ISNUMBER(AH4688),SUMIFS($AH$1:AH4688,$A$1:A4688,A4688,C$1:$C4688,C4688,$G$1:G4688,G4688,$E$1:E4688,E4688),"")</f>
        <v/>
      </c>
      <c r="AJ4688">
        <f t="shared" si="443"/>
        <v>8</v>
      </c>
    </row>
    <row r="4689" spans="1:36" x14ac:dyDescent="0.25">
      <c r="A4689" s="14" t="s">
        <v>85</v>
      </c>
      <c r="B4689" t="s">
        <v>80</v>
      </c>
      <c r="C4689" t="s">
        <v>79</v>
      </c>
      <c r="D4689" s="13">
        <v>42394</v>
      </c>
      <c r="E4689">
        <v>2</v>
      </c>
      <c r="F4689">
        <v>50</v>
      </c>
      <c r="G4689" s="2" t="s">
        <v>87</v>
      </c>
      <c r="H4689" s="2" t="s">
        <v>12</v>
      </c>
      <c r="I4689">
        <v>11</v>
      </c>
      <c r="J4689" s="2" t="s">
        <v>77</v>
      </c>
      <c r="K4689" s="2">
        <v>45</v>
      </c>
      <c r="L4689" s="2"/>
      <c r="M4689" s="2" t="str">
        <f t="shared" si="438"/>
        <v/>
      </c>
      <c r="N4689">
        <v>926.54697199999998</v>
      </c>
      <c r="O4689" s="2">
        <f t="shared" si="439"/>
        <v>92.654697200000001</v>
      </c>
      <c r="P4689" s="2">
        <f>IF(ISNUMBER(O4689),SUMIFS(O$1:$O4689,A$1:$A4689,A4689,C$1:$C4689,C4689,G$1:$G4689,G4689,E$1:$E4689,E4689),"")</f>
        <v>292.49532343733335</v>
      </c>
      <c r="R4689">
        <v>4.7932960893854748</v>
      </c>
      <c r="S4689">
        <v>66.402234636871512</v>
      </c>
      <c r="T4689">
        <v>2.2011173184357546</v>
      </c>
      <c r="U4689">
        <f t="shared" si="440"/>
        <v>4.7932960893854751E-2</v>
      </c>
      <c r="AC4689" s="2" t="str">
        <f t="shared" si="441"/>
        <v/>
      </c>
      <c r="AH4689" s="2" t="str">
        <f t="shared" si="442"/>
        <v/>
      </c>
      <c r="AI4689" s="2" t="str">
        <f>IF(ISNUMBER(AH4689),SUMIFS($AH$1:AH4689,$A$1:A4689,A4689,C$1:$C4689,C4689,$G$1:G4689,G4689,$E$1:E4689,E4689),"")</f>
        <v/>
      </c>
      <c r="AJ4689">
        <f t="shared" si="443"/>
        <v>8</v>
      </c>
    </row>
    <row r="4690" spans="1:36" x14ac:dyDescent="0.25">
      <c r="A4690" s="14" t="s">
        <v>84</v>
      </c>
      <c r="B4690" t="s">
        <v>80</v>
      </c>
      <c r="C4690" t="s">
        <v>79</v>
      </c>
      <c r="D4690" s="13">
        <v>42394</v>
      </c>
      <c r="E4690">
        <v>2</v>
      </c>
      <c r="F4690">
        <v>100</v>
      </c>
      <c r="G4690" s="2" t="s">
        <v>87</v>
      </c>
      <c r="H4690" s="2" t="s">
        <v>12</v>
      </c>
      <c r="I4690">
        <v>11</v>
      </c>
      <c r="J4690" s="2" t="s">
        <v>77</v>
      </c>
      <c r="K4690" s="2">
        <v>90</v>
      </c>
      <c r="L4690" s="2"/>
      <c r="M4690" s="2" t="str">
        <f t="shared" si="438"/>
        <v/>
      </c>
      <c r="N4690">
        <v>2068.9066186666664</v>
      </c>
      <c r="O4690" s="2">
        <f t="shared" si="439"/>
        <v>206.89066186666665</v>
      </c>
      <c r="P4690" s="2">
        <f>IF(ISNUMBER(O4690),SUMIFS(O$1:$O4690,A$1:$A4690,A4690,C$1:$C4690,C4690,G$1:$G4690,G4690,E$1:$E4690,E4690),"")</f>
        <v>671.03760546666661</v>
      </c>
      <c r="R4690">
        <v>14.753751849503271</v>
      </c>
      <c r="S4690">
        <v>23.303741280913123</v>
      </c>
      <c r="T4690">
        <v>4.903825829634326</v>
      </c>
      <c r="U4690">
        <f t="shared" si="440"/>
        <v>0.14753751849503272</v>
      </c>
      <c r="AC4690" s="2" t="str">
        <f t="shared" si="441"/>
        <v/>
      </c>
      <c r="AH4690" s="2" t="str">
        <f t="shared" si="442"/>
        <v/>
      </c>
      <c r="AI4690" s="2" t="str">
        <f>IF(ISNUMBER(AH4690),SUMIFS($AH$1:AH4690,$A$1:A4690,A4690,C$1:$C4690,C4690,$G$1:G4690,G4690,$E$1:E4690,E4690),"")</f>
        <v/>
      </c>
      <c r="AJ4690">
        <f t="shared" si="443"/>
        <v>8</v>
      </c>
    </row>
    <row r="4691" spans="1:36" x14ac:dyDescent="0.25">
      <c r="A4691" s="14" t="s">
        <v>83</v>
      </c>
      <c r="B4691" t="s">
        <v>80</v>
      </c>
      <c r="C4691" t="s">
        <v>79</v>
      </c>
      <c r="D4691" s="13">
        <v>42394</v>
      </c>
      <c r="E4691">
        <v>2</v>
      </c>
      <c r="F4691">
        <v>200</v>
      </c>
      <c r="G4691" s="2" t="s">
        <v>87</v>
      </c>
      <c r="H4691" s="2" t="s">
        <v>12</v>
      </c>
      <c r="I4691">
        <v>11</v>
      </c>
      <c r="J4691" s="2" t="s">
        <v>77</v>
      </c>
      <c r="K4691" s="2">
        <v>180</v>
      </c>
      <c r="L4691" s="2"/>
      <c r="M4691" s="2" t="str">
        <f t="shared" si="438"/>
        <v/>
      </c>
      <c r="N4691">
        <v>687.15225333333342</v>
      </c>
      <c r="O4691" s="2">
        <f t="shared" si="439"/>
        <v>68.715225333333336</v>
      </c>
      <c r="P4691" s="2">
        <f>IF(ISNUMBER(O4691),SUMIFS(O$1:$O4691,A$1:$A4691,A4691,C$1:$C4691,C4691,G$1:$G4691,G4691,E$1:$E4691,E4691),"")</f>
        <v>506.49857626666665</v>
      </c>
      <c r="R4691">
        <v>8.1874495017506064</v>
      </c>
      <c r="S4691">
        <v>35.954753568542955</v>
      </c>
      <c r="T4691">
        <v>5.022892539725289</v>
      </c>
      <c r="U4691">
        <f t="shared" si="440"/>
        <v>8.1874495017506058E-2</v>
      </c>
      <c r="AC4691" s="2" t="str">
        <f t="shared" si="441"/>
        <v/>
      </c>
      <c r="AH4691" s="2" t="str">
        <f t="shared" si="442"/>
        <v/>
      </c>
      <c r="AI4691" s="2" t="str">
        <f>IF(ISNUMBER(AH4691),SUMIFS($AH$1:AH4691,$A$1:A4691,A4691,C$1:$C4691,C4691,$G$1:G4691,G4691,$E$1:E4691,E4691),"")</f>
        <v/>
      </c>
      <c r="AJ4691">
        <f t="shared" si="443"/>
        <v>8</v>
      </c>
    </row>
    <row r="4692" spans="1:36" x14ac:dyDescent="0.25">
      <c r="A4692" s="14" t="s">
        <v>82</v>
      </c>
      <c r="B4692" t="s">
        <v>80</v>
      </c>
      <c r="C4692" t="s">
        <v>79</v>
      </c>
      <c r="D4692" s="13">
        <v>42394</v>
      </c>
      <c r="E4692">
        <v>2</v>
      </c>
      <c r="F4692">
        <v>350</v>
      </c>
      <c r="G4692" s="2" t="s">
        <v>87</v>
      </c>
      <c r="H4692" s="2" t="s">
        <v>12</v>
      </c>
      <c r="I4692">
        <v>11</v>
      </c>
      <c r="J4692" s="2" t="s">
        <v>77</v>
      </c>
      <c r="K4692" s="2">
        <v>315</v>
      </c>
      <c r="L4692" s="2"/>
      <c r="M4692" s="2" t="str">
        <f t="shared" si="438"/>
        <v/>
      </c>
      <c r="N4692">
        <v>824.69436000000007</v>
      </c>
      <c r="O4692" s="2">
        <f t="shared" si="439"/>
        <v>82.469436000000002</v>
      </c>
      <c r="P4692" s="2">
        <f>IF(ISNUMBER(O4692),SUMIFS(O$1:$O4692,A$1:$A4692,A4692,C$1:$C4692,C4692,G$1:$G4692,G4692,E$1:$E4692,E4692),"")</f>
        <v>1146.6995042666665</v>
      </c>
      <c r="R4692">
        <v>15.434142752023547</v>
      </c>
      <c r="S4692">
        <v>24.696467991169978</v>
      </c>
      <c r="T4692">
        <v>5.2888153053715961</v>
      </c>
      <c r="U4692">
        <f t="shared" si="440"/>
        <v>0.15434142752023547</v>
      </c>
      <c r="AC4692" s="2" t="str">
        <f t="shared" si="441"/>
        <v/>
      </c>
      <c r="AH4692" s="2" t="str">
        <f t="shared" si="442"/>
        <v/>
      </c>
      <c r="AI4692" s="2" t="str">
        <f>IF(ISNUMBER(AH4692),SUMIFS($AH$1:AH4692,$A$1:A4692,A4692,C$1:$C4692,C4692,$G$1:G4692,G4692,$E$1:E4692,E4692),"")</f>
        <v/>
      </c>
      <c r="AJ4692">
        <f t="shared" si="443"/>
        <v>8</v>
      </c>
    </row>
    <row r="4693" spans="1:36" x14ac:dyDescent="0.25">
      <c r="A4693" s="14" t="s">
        <v>81</v>
      </c>
      <c r="B4693" t="s">
        <v>80</v>
      </c>
      <c r="C4693" t="s">
        <v>79</v>
      </c>
      <c r="D4693" s="13">
        <v>42394</v>
      </c>
      <c r="E4693">
        <v>2</v>
      </c>
      <c r="F4693">
        <v>500</v>
      </c>
      <c r="G4693" s="2" t="s">
        <v>87</v>
      </c>
      <c r="H4693" s="2" t="s">
        <v>12</v>
      </c>
      <c r="I4693">
        <v>11</v>
      </c>
      <c r="J4693" s="2" t="s">
        <v>77</v>
      </c>
      <c r="K4693" s="2">
        <v>450</v>
      </c>
      <c r="L4693" s="2"/>
      <c r="M4693" s="2" t="str">
        <f t="shared" si="438"/>
        <v/>
      </c>
      <c r="N4693">
        <v>2040.5214479999997</v>
      </c>
      <c r="O4693" s="2">
        <f t="shared" si="439"/>
        <v>204.05214479999998</v>
      </c>
      <c r="P4693" s="2">
        <f>IF(ISNUMBER(O4693),SUMIFS(O$1:$O4693,A$1:$A4693,A4693,C$1:$C4693,C4693,G$1:$G4693,G4693,E$1:$E4693,E4693),"")</f>
        <v>1311.2820930666667</v>
      </c>
      <c r="R4693">
        <v>1.9800806260374675</v>
      </c>
      <c r="S4693">
        <v>14.524543514346691</v>
      </c>
      <c r="T4693">
        <v>6.556793929333649</v>
      </c>
      <c r="U4693">
        <f t="shared" si="440"/>
        <v>1.9800806260374674E-2</v>
      </c>
      <c r="AC4693" s="2" t="str">
        <f t="shared" si="441"/>
        <v/>
      </c>
      <c r="AH4693" s="2" t="str">
        <f t="shared" si="442"/>
        <v/>
      </c>
      <c r="AI4693" s="2" t="str">
        <f>IF(ISNUMBER(AH4693),SUMIFS($AH$1:AH4693,$A$1:A4693,A4693,C$1:$C4693,C4693,$G$1:G4693,G4693,$E$1:E4693,E4693),"")</f>
        <v/>
      </c>
      <c r="AJ4693">
        <f t="shared" si="443"/>
        <v>8</v>
      </c>
    </row>
    <row r="4694" spans="1:36" x14ac:dyDescent="0.25">
      <c r="A4694" s="14" t="s">
        <v>86</v>
      </c>
      <c r="B4694" t="s">
        <v>80</v>
      </c>
      <c r="C4694" t="s">
        <v>79</v>
      </c>
      <c r="D4694" s="13">
        <v>42394</v>
      </c>
      <c r="E4694">
        <v>3</v>
      </c>
      <c r="F4694">
        <v>0</v>
      </c>
      <c r="G4694" s="2" t="s">
        <v>87</v>
      </c>
      <c r="H4694" s="2" t="s">
        <v>12</v>
      </c>
      <c r="I4694">
        <v>11</v>
      </c>
      <c r="J4694" s="2" t="s">
        <v>77</v>
      </c>
      <c r="K4694" s="2">
        <v>0</v>
      </c>
      <c r="L4694" s="2"/>
      <c r="M4694" s="2" t="str">
        <f t="shared" si="438"/>
        <v/>
      </c>
      <c r="N4694">
        <v>2226.3354320000003</v>
      </c>
      <c r="O4694" s="2">
        <f t="shared" si="439"/>
        <v>222.63354320000002</v>
      </c>
      <c r="P4694" s="2">
        <f>IF(ISNUMBER(O4694),SUMIFS(O$1:$O4694,A$1:$A4694,A4694,C$1:$C4694,C4694,G$1:$G4694,G4694,E$1:$E4694,E4694),"")</f>
        <v>684.69427503945872</v>
      </c>
      <c r="R4694">
        <v>29.662337662337663</v>
      </c>
      <c r="S4694">
        <v>66.825974025974034</v>
      </c>
      <c r="T4694">
        <v>1.4961038961038959</v>
      </c>
      <c r="U4694">
        <f t="shared" si="440"/>
        <v>0.29662337662337662</v>
      </c>
      <c r="AC4694" s="2" t="str">
        <f t="shared" si="441"/>
        <v/>
      </c>
      <c r="AH4694" s="2" t="str">
        <f t="shared" si="442"/>
        <v/>
      </c>
      <c r="AI4694" s="2" t="str">
        <f>IF(ISNUMBER(AH4694),SUMIFS($AH$1:AH4694,$A$1:A4694,A4694,C$1:$C4694,C4694,$G$1:G4694,G4694,$E$1:E4694,E4694),"")</f>
        <v/>
      </c>
      <c r="AJ4694">
        <f t="shared" si="443"/>
        <v>8</v>
      </c>
    </row>
    <row r="4695" spans="1:36" x14ac:dyDescent="0.25">
      <c r="A4695" s="14" t="s">
        <v>85</v>
      </c>
      <c r="B4695" t="s">
        <v>80</v>
      </c>
      <c r="C4695" t="s">
        <v>79</v>
      </c>
      <c r="D4695" s="13">
        <v>42394</v>
      </c>
      <c r="E4695">
        <v>3</v>
      </c>
      <c r="F4695">
        <v>50</v>
      </c>
      <c r="G4695" s="2" t="s">
        <v>87</v>
      </c>
      <c r="H4695" s="2" t="s">
        <v>12</v>
      </c>
      <c r="I4695">
        <v>11</v>
      </c>
      <c r="J4695" s="2" t="s">
        <v>77</v>
      </c>
      <c r="K4695" s="2">
        <v>45</v>
      </c>
      <c r="L4695" s="2"/>
      <c r="M4695" s="2" t="str">
        <f t="shared" si="438"/>
        <v/>
      </c>
      <c r="N4695">
        <v>1922.6942933333335</v>
      </c>
      <c r="O4695" s="2">
        <f t="shared" si="439"/>
        <v>192.26942933333333</v>
      </c>
      <c r="P4695" s="2">
        <f>IF(ISNUMBER(O4695),SUMIFS(O$1:$O4695,A$1:$A4695,A4695,C$1:$C4695,C4695,G$1:$G4695,G4695,E$1:$E4695,E4695),"")</f>
        <v>594.26578846826669</v>
      </c>
      <c r="R4695">
        <v>23.616018845700822</v>
      </c>
      <c r="S4695">
        <v>73.027090694935211</v>
      </c>
      <c r="T4695">
        <v>0.48292108362779745</v>
      </c>
      <c r="U4695">
        <f t="shared" si="440"/>
        <v>0.23616018845700823</v>
      </c>
      <c r="AC4695" s="2" t="str">
        <f t="shared" si="441"/>
        <v/>
      </c>
      <c r="AH4695" s="2" t="str">
        <f t="shared" si="442"/>
        <v/>
      </c>
      <c r="AI4695" s="2" t="str">
        <f>IF(ISNUMBER(AH4695),SUMIFS($AH$1:AH4695,$A$1:A4695,A4695,C$1:$C4695,C4695,$G$1:G4695,G4695,$E$1:E4695,E4695),"")</f>
        <v/>
      </c>
      <c r="AJ4695">
        <f t="shared" si="443"/>
        <v>8</v>
      </c>
    </row>
    <row r="4696" spans="1:36" x14ac:dyDescent="0.25">
      <c r="A4696" s="14" t="s">
        <v>84</v>
      </c>
      <c r="B4696" t="s">
        <v>80</v>
      </c>
      <c r="C4696" t="s">
        <v>79</v>
      </c>
      <c r="D4696" s="13">
        <v>42394</v>
      </c>
      <c r="E4696">
        <v>3</v>
      </c>
      <c r="F4696">
        <v>100</v>
      </c>
      <c r="G4696" s="2" t="s">
        <v>87</v>
      </c>
      <c r="H4696" s="2" t="s">
        <v>12</v>
      </c>
      <c r="I4696">
        <v>11</v>
      </c>
      <c r="J4696" s="2" t="s">
        <v>77</v>
      </c>
      <c r="K4696" s="2">
        <v>90</v>
      </c>
      <c r="L4696" s="2"/>
      <c r="M4696" s="2" t="str">
        <f t="shared" si="438"/>
        <v/>
      </c>
      <c r="N4696">
        <v>931.66621333333319</v>
      </c>
      <c r="O4696" s="2">
        <f t="shared" si="439"/>
        <v>93.166621333333325</v>
      </c>
      <c r="P4696" s="2">
        <f>IF(ISNUMBER(O4696),SUMIFS(O$1:$O4696,A$1:$A4696,A4696,C$1:$C4696,C4696,G$1:$G4696,G4696,E$1:$E4696,E4696),"")</f>
        <v>485.132558063744</v>
      </c>
      <c r="R4696">
        <v>14.746340926598439</v>
      </c>
      <c r="S4696">
        <v>73.412567403983715</v>
      </c>
      <c r="T4696">
        <v>2.7841972047980632</v>
      </c>
      <c r="U4696">
        <f t="shared" si="440"/>
        <v>0.14746340926598439</v>
      </c>
      <c r="AC4696" s="2" t="str">
        <f t="shared" si="441"/>
        <v/>
      </c>
      <c r="AH4696" s="2" t="str">
        <f t="shared" si="442"/>
        <v/>
      </c>
      <c r="AI4696" s="2" t="str">
        <f>IF(ISNUMBER(AH4696),SUMIFS($AH$1:AH4696,$A$1:A4696,A4696,C$1:$C4696,C4696,$G$1:G4696,G4696,$E$1:E4696,E4696),"")</f>
        <v/>
      </c>
      <c r="AJ4696">
        <f t="shared" si="443"/>
        <v>8</v>
      </c>
    </row>
    <row r="4697" spans="1:36" x14ac:dyDescent="0.25">
      <c r="A4697" s="14" t="s">
        <v>83</v>
      </c>
      <c r="B4697" t="s">
        <v>80</v>
      </c>
      <c r="C4697" t="s">
        <v>79</v>
      </c>
      <c r="D4697" s="13">
        <v>42394</v>
      </c>
      <c r="E4697">
        <v>3</v>
      </c>
      <c r="F4697">
        <v>200</v>
      </c>
      <c r="G4697" s="2" t="s">
        <v>87</v>
      </c>
      <c r="H4697" s="2" t="s">
        <v>12</v>
      </c>
      <c r="I4697">
        <v>11</v>
      </c>
      <c r="J4697" s="2" t="s">
        <v>77</v>
      </c>
      <c r="K4697" s="2">
        <v>180</v>
      </c>
      <c r="L4697" s="2"/>
      <c r="M4697" s="2" t="str">
        <f t="shared" si="438"/>
        <v/>
      </c>
      <c r="N4697">
        <v>1479.7800319999999</v>
      </c>
      <c r="O4697" s="2">
        <f t="shared" si="439"/>
        <v>147.97800319999999</v>
      </c>
      <c r="P4697" s="2">
        <f>IF(ISNUMBER(O4697),SUMIFS(O$1:$O4697,A$1:$A4697,A4697,C$1:$C4697,C4697,G$1:$G4697,G4697,E$1:$E4697,E4697),"")</f>
        <v>746.62895453333329</v>
      </c>
      <c r="R4697">
        <v>4.7364195879047362</v>
      </c>
      <c r="S4697">
        <v>83.047899384533039</v>
      </c>
      <c r="T4697">
        <v>2.9702970297029703</v>
      </c>
      <c r="U4697">
        <f t="shared" si="440"/>
        <v>4.7364195879047361E-2</v>
      </c>
      <c r="AC4697" s="2" t="str">
        <f t="shared" si="441"/>
        <v/>
      </c>
      <c r="AH4697" s="2" t="str">
        <f t="shared" si="442"/>
        <v/>
      </c>
      <c r="AI4697" s="2" t="str">
        <f>IF(ISNUMBER(AH4697),SUMIFS($AH$1:AH4697,$A$1:A4697,A4697,C$1:$C4697,C4697,$G$1:G4697,G4697,$E$1:E4697,E4697),"")</f>
        <v/>
      </c>
      <c r="AJ4697">
        <f t="shared" si="443"/>
        <v>8</v>
      </c>
    </row>
    <row r="4698" spans="1:36" x14ac:dyDescent="0.25">
      <c r="A4698" s="14" t="s">
        <v>82</v>
      </c>
      <c r="B4698" t="s">
        <v>80</v>
      </c>
      <c r="C4698" t="s">
        <v>79</v>
      </c>
      <c r="D4698" s="13">
        <v>42394</v>
      </c>
      <c r="E4698">
        <v>3</v>
      </c>
      <c r="F4698">
        <v>350</v>
      </c>
      <c r="G4698" s="2" t="s">
        <v>87</v>
      </c>
      <c r="H4698" s="2" t="s">
        <v>12</v>
      </c>
      <c r="I4698">
        <v>11</v>
      </c>
      <c r="J4698" s="2" t="s">
        <v>77</v>
      </c>
      <c r="K4698" s="2">
        <v>315</v>
      </c>
      <c r="L4698" s="2"/>
      <c r="M4698" s="2" t="str">
        <f t="shared" si="438"/>
        <v/>
      </c>
      <c r="N4698">
        <v>2457.6940799999998</v>
      </c>
      <c r="O4698" s="2">
        <f t="shared" si="439"/>
        <v>245.76940799999997</v>
      </c>
      <c r="P4698" s="2">
        <f>IF(ISNUMBER(O4698),SUMIFS(O$1:$O4698,A$1:$A4698,A4698,C$1:$C4698,C4698,G$1:$G4698,G4698,E$1:$E4698,E4698),"")</f>
        <v>1277.8378043999999</v>
      </c>
      <c r="R4698">
        <v>2.7272727272727275</v>
      </c>
      <c r="S4698">
        <v>56.987788331071918</v>
      </c>
      <c r="T4698">
        <v>1.7232021709633651</v>
      </c>
      <c r="U4698">
        <f t="shared" si="440"/>
        <v>2.7272727272727275E-2</v>
      </c>
      <c r="AC4698" s="2" t="str">
        <f t="shared" si="441"/>
        <v/>
      </c>
      <c r="AH4698" s="2" t="str">
        <f t="shared" si="442"/>
        <v/>
      </c>
      <c r="AI4698" s="2" t="str">
        <f>IF(ISNUMBER(AH4698),SUMIFS($AH$1:AH4698,$A$1:A4698,A4698,C$1:$C4698,C4698,$G$1:G4698,G4698,$E$1:E4698,E4698),"")</f>
        <v/>
      </c>
      <c r="AJ4698">
        <f t="shared" si="443"/>
        <v>8</v>
      </c>
    </row>
    <row r="4699" spans="1:36" x14ac:dyDescent="0.25">
      <c r="A4699" s="14" t="s">
        <v>81</v>
      </c>
      <c r="B4699" t="s">
        <v>80</v>
      </c>
      <c r="C4699" t="s">
        <v>79</v>
      </c>
      <c r="D4699" s="13">
        <v>42394</v>
      </c>
      <c r="E4699">
        <v>3</v>
      </c>
      <c r="F4699">
        <v>500</v>
      </c>
      <c r="G4699" s="2" t="s">
        <v>87</v>
      </c>
      <c r="H4699" s="2" t="s">
        <v>12</v>
      </c>
      <c r="I4699">
        <v>11</v>
      </c>
      <c r="J4699" s="2" t="s">
        <v>77</v>
      </c>
      <c r="K4699" s="2">
        <v>450</v>
      </c>
      <c r="L4699" s="2"/>
      <c r="M4699" s="2" t="str">
        <f t="shared" si="438"/>
        <v/>
      </c>
      <c r="N4699">
        <v>1900.7982026666664</v>
      </c>
      <c r="O4699" s="2">
        <f t="shared" si="439"/>
        <v>190.07982026666664</v>
      </c>
      <c r="P4699" s="2">
        <f>IF(ISNUMBER(O4699),SUMIFS(O$1:$O4699,A$1:$A4699,A4699,C$1:$C4699,C4699,G$1:$G4699,G4699,E$1:$E4699,E4699),"")</f>
        <v>1280.3069606666668</v>
      </c>
      <c r="R4699">
        <v>1.6847479259731974</v>
      </c>
      <c r="S4699">
        <v>57.077217613273781</v>
      </c>
      <c r="T4699">
        <v>2.9738353541799616</v>
      </c>
      <c r="U4699">
        <f t="shared" si="440"/>
        <v>1.6847479259731974E-2</v>
      </c>
      <c r="AC4699" s="2" t="str">
        <f t="shared" si="441"/>
        <v/>
      </c>
      <c r="AH4699" s="2" t="str">
        <f t="shared" si="442"/>
        <v/>
      </c>
      <c r="AI4699" s="2" t="str">
        <f>IF(ISNUMBER(AH4699),SUMIFS($AH$1:AH4699,$A$1:A4699,A4699,C$1:$C4699,C4699,$G$1:G4699,G4699,$E$1:E4699,E4699),"")</f>
        <v/>
      </c>
      <c r="AJ4699">
        <f t="shared" si="443"/>
        <v>8</v>
      </c>
    </row>
    <row r="4700" spans="1:36" x14ac:dyDescent="0.25">
      <c r="A4700" s="14" t="s">
        <v>86</v>
      </c>
      <c r="B4700" t="s">
        <v>80</v>
      </c>
      <c r="C4700" t="s">
        <v>79</v>
      </c>
      <c r="D4700" s="13">
        <v>42403</v>
      </c>
      <c r="E4700">
        <v>1</v>
      </c>
      <c r="F4700">
        <v>0</v>
      </c>
      <c r="G4700" s="2" t="s">
        <v>87</v>
      </c>
      <c r="H4700" s="2" t="s">
        <v>12</v>
      </c>
      <c r="I4700">
        <v>12</v>
      </c>
      <c r="J4700" s="2" t="s">
        <v>88</v>
      </c>
      <c r="K4700" s="2">
        <v>0</v>
      </c>
      <c r="L4700" s="2">
        <v>2754</v>
      </c>
      <c r="M4700" s="2">
        <f t="shared" si="438"/>
        <v>275.39999999999998</v>
      </c>
      <c r="O4700" s="2" t="str">
        <f t="shared" si="439"/>
        <v/>
      </c>
      <c r="P4700" s="2" t="str">
        <f>IF(ISNUMBER(O4700),SUMIFS(O$1:$O4700,A$1:$A4700,A4700,C$1:$C4700,C4700,G$1:$G4700,G4700,E$1:$E4700,E4700),"")</f>
        <v/>
      </c>
      <c r="U4700" t="str">
        <f t="shared" si="440"/>
        <v/>
      </c>
      <c r="AC4700" s="2" t="str">
        <f t="shared" si="441"/>
        <v/>
      </c>
      <c r="AH4700" s="2" t="str">
        <f t="shared" si="442"/>
        <v/>
      </c>
      <c r="AI4700" s="2" t="str">
        <f>IF(ISNUMBER(AH4700),SUMIFS($AH$1:AH4700,$A$1:A4700,A4700,C$1:$C4700,C4700,$G$1:G4700,G4700,$E$1:E4700,E4700),"")</f>
        <v/>
      </c>
      <c r="AJ4700">
        <f t="shared" si="443"/>
        <v>3</v>
      </c>
    </row>
    <row r="4701" spans="1:36" x14ac:dyDescent="0.25">
      <c r="A4701" s="14" t="s">
        <v>85</v>
      </c>
      <c r="B4701" t="s">
        <v>80</v>
      </c>
      <c r="C4701" t="s">
        <v>79</v>
      </c>
      <c r="D4701" s="13">
        <v>42403</v>
      </c>
      <c r="E4701">
        <v>1</v>
      </c>
      <c r="F4701">
        <v>50</v>
      </c>
      <c r="G4701" s="2" t="s">
        <v>87</v>
      </c>
      <c r="H4701" s="2" t="s">
        <v>12</v>
      </c>
      <c r="I4701">
        <v>12</v>
      </c>
      <c r="J4701" s="2" t="s">
        <v>88</v>
      </c>
      <c r="K4701" s="2">
        <v>45</v>
      </c>
      <c r="L4701" s="2">
        <v>2791</v>
      </c>
      <c r="M4701" s="2">
        <f t="shared" si="438"/>
        <v>279.10000000000002</v>
      </c>
      <c r="O4701" s="2" t="str">
        <f t="shared" si="439"/>
        <v/>
      </c>
      <c r="P4701" s="2" t="str">
        <f>IF(ISNUMBER(O4701),SUMIFS(O$1:$O4701,A$1:$A4701,A4701,C$1:$C4701,C4701,G$1:$G4701,G4701,E$1:$E4701,E4701),"")</f>
        <v/>
      </c>
      <c r="U4701" t="str">
        <f t="shared" si="440"/>
        <v/>
      </c>
      <c r="AC4701" s="2" t="str">
        <f t="shared" si="441"/>
        <v/>
      </c>
      <c r="AH4701" s="2" t="str">
        <f t="shared" si="442"/>
        <v/>
      </c>
      <c r="AI4701" s="2" t="str">
        <f>IF(ISNUMBER(AH4701),SUMIFS($AH$1:AH4701,$A$1:A4701,A4701,C$1:$C4701,C4701,$G$1:G4701,G4701,$E$1:E4701,E4701),"")</f>
        <v/>
      </c>
      <c r="AJ4701">
        <f t="shared" si="443"/>
        <v>3</v>
      </c>
    </row>
    <row r="4702" spans="1:36" x14ac:dyDescent="0.25">
      <c r="A4702" s="14" t="s">
        <v>84</v>
      </c>
      <c r="B4702" t="s">
        <v>80</v>
      </c>
      <c r="C4702" t="s">
        <v>79</v>
      </c>
      <c r="D4702" s="13">
        <v>42403</v>
      </c>
      <c r="E4702">
        <v>1</v>
      </c>
      <c r="F4702">
        <v>100</v>
      </c>
      <c r="G4702" s="2" t="s">
        <v>87</v>
      </c>
      <c r="H4702" s="2" t="s">
        <v>12</v>
      </c>
      <c r="I4702">
        <v>12</v>
      </c>
      <c r="J4702" s="2" t="s">
        <v>88</v>
      </c>
      <c r="K4702" s="2">
        <v>90</v>
      </c>
      <c r="L4702" s="2">
        <v>2828</v>
      </c>
      <c r="M4702" s="2">
        <f t="shared" si="438"/>
        <v>282.8</v>
      </c>
      <c r="O4702" s="2" t="str">
        <f t="shared" si="439"/>
        <v/>
      </c>
      <c r="P4702" s="2" t="str">
        <f>IF(ISNUMBER(O4702),SUMIFS(O$1:$O4702,A$1:$A4702,A4702,C$1:$C4702,C4702,G$1:$G4702,G4702,E$1:$E4702,E4702),"")</f>
        <v/>
      </c>
      <c r="U4702" t="str">
        <f t="shared" si="440"/>
        <v/>
      </c>
      <c r="AC4702" s="2" t="str">
        <f t="shared" si="441"/>
        <v/>
      </c>
      <c r="AH4702" s="2" t="str">
        <f t="shared" si="442"/>
        <v/>
      </c>
      <c r="AI4702" s="2" t="str">
        <f>IF(ISNUMBER(AH4702),SUMIFS($AH$1:AH4702,$A$1:A4702,A4702,C$1:$C4702,C4702,$G$1:G4702,G4702,$E$1:E4702,E4702),"")</f>
        <v/>
      </c>
      <c r="AJ4702">
        <f t="shared" si="443"/>
        <v>3</v>
      </c>
    </row>
    <row r="4703" spans="1:36" x14ac:dyDescent="0.25">
      <c r="A4703" s="14" t="s">
        <v>83</v>
      </c>
      <c r="B4703" t="s">
        <v>80</v>
      </c>
      <c r="C4703" t="s">
        <v>79</v>
      </c>
      <c r="D4703" s="13">
        <v>42403</v>
      </c>
      <c r="E4703">
        <v>1</v>
      </c>
      <c r="F4703">
        <v>200</v>
      </c>
      <c r="G4703" s="2" t="s">
        <v>87</v>
      </c>
      <c r="H4703" s="2" t="s">
        <v>12</v>
      </c>
      <c r="I4703">
        <v>12</v>
      </c>
      <c r="J4703" s="2" t="s">
        <v>88</v>
      </c>
      <c r="K4703" s="2">
        <v>180</v>
      </c>
      <c r="L4703" s="2">
        <v>2976</v>
      </c>
      <c r="M4703" s="2">
        <f t="shared" si="438"/>
        <v>297.60000000000002</v>
      </c>
      <c r="O4703" s="2" t="str">
        <f t="shared" si="439"/>
        <v/>
      </c>
      <c r="P4703" s="2" t="str">
        <f>IF(ISNUMBER(O4703),SUMIFS(O$1:$O4703,A$1:$A4703,A4703,C$1:$C4703,C4703,G$1:$G4703,G4703,E$1:$E4703,E4703),"")</f>
        <v/>
      </c>
      <c r="U4703" t="str">
        <f t="shared" si="440"/>
        <v/>
      </c>
      <c r="AC4703" s="2" t="str">
        <f t="shared" si="441"/>
        <v/>
      </c>
      <c r="AH4703" s="2" t="str">
        <f t="shared" si="442"/>
        <v/>
      </c>
      <c r="AI4703" s="2" t="str">
        <f>IF(ISNUMBER(AH4703),SUMIFS($AH$1:AH4703,$A$1:A4703,A4703,C$1:$C4703,C4703,$G$1:G4703,G4703,$E$1:E4703,E4703),"")</f>
        <v/>
      </c>
      <c r="AJ4703">
        <f t="shared" si="443"/>
        <v>3</v>
      </c>
    </row>
    <row r="4704" spans="1:36" x14ac:dyDescent="0.25">
      <c r="A4704" s="14" t="s">
        <v>82</v>
      </c>
      <c r="B4704" t="s">
        <v>80</v>
      </c>
      <c r="C4704" t="s">
        <v>79</v>
      </c>
      <c r="D4704" s="13">
        <v>42403</v>
      </c>
      <c r="E4704">
        <v>1</v>
      </c>
      <c r="F4704">
        <v>350</v>
      </c>
      <c r="G4704" s="2" t="s">
        <v>87</v>
      </c>
      <c r="H4704" s="2" t="s">
        <v>12</v>
      </c>
      <c r="I4704">
        <v>12</v>
      </c>
      <c r="J4704" s="2" t="s">
        <v>88</v>
      </c>
      <c r="K4704" s="2">
        <v>315</v>
      </c>
      <c r="L4704" s="2">
        <v>2902</v>
      </c>
      <c r="M4704" s="2">
        <f t="shared" si="438"/>
        <v>290.2</v>
      </c>
      <c r="O4704" s="2" t="str">
        <f t="shared" si="439"/>
        <v/>
      </c>
      <c r="P4704" s="2" t="str">
        <f>IF(ISNUMBER(O4704),SUMIFS(O$1:$O4704,A$1:$A4704,A4704,C$1:$C4704,C4704,G$1:$G4704,G4704,E$1:$E4704,E4704),"")</f>
        <v/>
      </c>
      <c r="U4704" t="str">
        <f t="shared" si="440"/>
        <v/>
      </c>
      <c r="AC4704" s="2" t="str">
        <f t="shared" si="441"/>
        <v/>
      </c>
      <c r="AH4704" s="2" t="str">
        <f t="shared" si="442"/>
        <v/>
      </c>
      <c r="AI4704" s="2" t="str">
        <f>IF(ISNUMBER(AH4704),SUMIFS($AH$1:AH4704,$A$1:A4704,A4704,C$1:$C4704,C4704,$G$1:G4704,G4704,$E$1:E4704,E4704),"")</f>
        <v/>
      </c>
      <c r="AJ4704">
        <f t="shared" si="443"/>
        <v>3</v>
      </c>
    </row>
    <row r="4705" spans="1:36" x14ac:dyDescent="0.25">
      <c r="A4705" s="14" t="s">
        <v>81</v>
      </c>
      <c r="B4705" t="s">
        <v>80</v>
      </c>
      <c r="C4705" t="s">
        <v>79</v>
      </c>
      <c r="D4705" s="13">
        <v>42403</v>
      </c>
      <c r="E4705">
        <v>1</v>
      </c>
      <c r="F4705">
        <v>500</v>
      </c>
      <c r="G4705" s="2" t="s">
        <v>87</v>
      </c>
      <c r="H4705" s="2" t="s">
        <v>12</v>
      </c>
      <c r="I4705">
        <v>12</v>
      </c>
      <c r="J4705" s="2" t="s">
        <v>88</v>
      </c>
      <c r="K4705" s="2">
        <v>450</v>
      </c>
      <c r="L4705" s="2">
        <v>2717</v>
      </c>
      <c r="M4705" s="2">
        <f t="shared" si="438"/>
        <v>271.7</v>
      </c>
      <c r="O4705" s="2" t="str">
        <f t="shared" si="439"/>
        <v/>
      </c>
      <c r="P4705" s="2" t="str">
        <f>IF(ISNUMBER(O4705),SUMIFS(O$1:$O4705,A$1:$A4705,A4705,C$1:$C4705,C4705,G$1:$G4705,G4705,E$1:$E4705,E4705),"")</f>
        <v/>
      </c>
      <c r="U4705" t="str">
        <f t="shared" si="440"/>
        <v/>
      </c>
      <c r="AC4705" s="2" t="str">
        <f t="shared" si="441"/>
        <v/>
      </c>
      <c r="AH4705" s="2" t="str">
        <f t="shared" si="442"/>
        <v/>
      </c>
      <c r="AI4705" s="2" t="str">
        <f>IF(ISNUMBER(AH4705),SUMIFS($AH$1:AH4705,$A$1:A4705,A4705,C$1:$C4705,C4705,$G$1:G4705,G4705,$E$1:E4705,E4705),"")</f>
        <v/>
      </c>
      <c r="AJ4705">
        <f t="shared" si="443"/>
        <v>3</v>
      </c>
    </row>
    <row r="4706" spans="1:36" x14ac:dyDescent="0.25">
      <c r="A4706" s="14" t="s">
        <v>86</v>
      </c>
      <c r="B4706" t="s">
        <v>80</v>
      </c>
      <c r="C4706" t="s">
        <v>79</v>
      </c>
      <c r="D4706" s="13">
        <v>42403</v>
      </c>
      <c r="E4706">
        <v>2</v>
      </c>
      <c r="F4706">
        <v>0</v>
      </c>
      <c r="G4706" s="2" t="s">
        <v>87</v>
      </c>
      <c r="H4706" s="2" t="s">
        <v>12</v>
      </c>
      <c r="I4706">
        <v>12</v>
      </c>
      <c r="J4706" s="2" t="s">
        <v>88</v>
      </c>
      <c r="K4706" s="2">
        <v>0</v>
      </c>
      <c r="L4706" s="2">
        <v>2717</v>
      </c>
      <c r="M4706" s="2">
        <f t="shared" si="438"/>
        <v>271.7</v>
      </c>
      <c r="O4706" s="2" t="str">
        <f t="shared" si="439"/>
        <v/>
      </c>
      <c r="P4706" s="2" t="str">
        <f>IF(ISNUMBER(O4706),SUMIFS(O$1:$O4706,A$1:$A4706,A4706,C$1:$C4706,C4706,G$1:$G4706,G4706,E$1:$E4706,E4706),"")</f>
        <v/>
      </c>
      <c r="U4706" t="str">
        <f t="shared" si="440"/>
        <v/>
      </c>
      <c r="AC4706" s="2" t="str">
        <f t="shared" si="441"/>
        <v/>
      </c>
      <c r="AH4706" s="2" t="str">
        <f t="shared" si="442"/>
        <v/>
      </c>
      <c r="AI4706" s="2" t="str">
        <f>IF(ISNUMBER(AH4706),SUMIFS($AH$1:AH4706,$A$1:A4706,A4706,C$1:$C4706,C4706,$G$1:G4706,G4706,$E$1:E4706,E4706),"")</f>
        <v/>
      </c>
      <c r="AJ4706">
        <f t="shared" si="443"/>
        <v>3</v>
      </c>
    </row>
    <row r="4707" spans="1:36" x14ac:dyDescent="0.25">
      <c r="A4707" s="14" t="s">
        <v>85</v>
      </c>
      <c r="B4707" t="s">
        <v>80</v>
      </c>
      <c r="C4707" t="s">
        <v>79</v>
      </c>
      <c r="D4707" s="13">
        <v>42403</v>
      </c>
      <c r="E4707">
        <v>2</v>
      </c>
      <c r="F4707">
        <v>50</v>
      </c>
      <c r="G4707" s="2" t="s">
        <v>87</v>
      </c>
      <c r="H4707" s="2" t="s">
        <v>12</v>
      </c>
      <c r="I4707">
        <v>12</v>
      </c>
      <c r="J4707" s="2" t="s">
        <v>88</v>
      </c>
      <c r="K4707" s="2">
        <v>45</v>
      </c>
      <c r="L4707" s="2">
        <v>2976</v>
      </c>
      <c r="M4707" s="2">
        <f t="shared" si="438"/>
        <v>297.60000000000002</v>
      </c>
      <c r="O4707" s="2" t="str">
        <f t="shared" si="439"/>
        <v/>
      </c>
      <c r="P4707" s="2" t="str">
        <f>IF(ISNUMBER(O4707),SUMIFS(O$1:$O4707,A$1:$A4707,A4707,C$1:$C4707,C4707,G$1:$G4707,G4707,E$1:$E4707,E4707),"")</f>
        <v/>
      </c>
      <c r="U4707" t="str">
        <f t="shared" si="440"/>
        <v/>
      </c>
      <c r="AC4707" s="2" t="str">
        <f t="shared" si="441"/>
        <v/>
      </c>
      <c r="AH4707" s="2" t="str">
        <f t="shared" si="442"/>
        <v/>
      </c>
      <c r="AI4707" s="2" t="str">
        <f>IF(ISNUMBER(AH4707),SUMIFS($AH$1:AH4707,$A$1:A4707,A4707,C$1:$C4707,C4707,$G$1:G4707,G4707,$E$1:E4707,E4707),"")</f>
        <v/>
      </c>
      <c r="AJ4707">
        <f t="shared" si="443"/>
        <v>3</v>
      </c>
    </row>
    <row r="4708" spans="1:36" x14ac:dyDescent="0.25">
      <c r="A4708" s="14" t="s">
        <v>84</v>
      </c>
      <c r="B4708" t="s">
        <v>80</v>
      </c>
      <c r="C4708" t="s">
        <v>79</v>
      </c>
      <c r="D4708" s="13">
        <v>42403</v>
      </c>
      <c r="E4708">
        <v>2</v>
      </c>
      <c r="F4708">
        <v>100</v>
      </c>
      <c r="G4708" s="2" t="s">
        <v>87</v>
      </c>
      <c r="H4708" s="2" t="s">
        <v>12</v>
      </c>
      <c r="I4708">
        <v>12</v>
      </c>
      <c r="J4708" s="2" t="s">
        <v>88</v>
      </c>
      <c r="K4708" s="2">
        <v>90</v>
      </c>
      <c r="L4708" s="2">
        <v>2902</v>
      </c>
      <c r="M4708" s="2">
        <f t="shared" si="438"/>
        <v>290.2</v>
      </c>
      <c r="O4708" s="2" t="str">
        <f t="shared" si="439"/>
        <v/>
      </c>
      <c r="P4708" s="2" t="str">
        <f>IF(ISNUMBER(O4708),SUMIFS(O$1:$O4708,A$1:$A4708,A4708,C$1:$C4708,C4708,G$1:$G4708,G4708,E$1:$E4708,E4708),"")</f>
        <v/>
      </c>
      <c r="U4708" t="str">
        <f t="shared" si="440"/>
        <v/>
      </c>
      <c r="AC4708" s="2" t="str">
        <f t="shared" si="441"/>
        <v/>
      </c>
      <c r="AH4708" s="2" t="str">
        <f t="shared" si="442"/>
        <v/>
      </c>
      <c r="AI4708" s="2" t="str">
        <f>IF(ISNUMBER(AH4708),SUMIFS($AH$1:AH4708,$A$1:A4708,A4708,C$1:$C4708,C4708,$G$1:G4708,G4708,$E$1:E4708,E4708),"")</f>
        <v/>
      </c>
      <c r="AJ4708">
        <f t="shared" si="443"/>
        <v>3</v>
      </c>
    </row>
    <row r="4709" spans="1:36" x14ac:dyDescent="0.25">
      <c r="A4709" s="14" t="s">
        <v>83</v>
      </c>
      <c r="B4709" t="s">
        <v>80</v>
      </c>
      <c r="C4709" t="s">
        <v>79</v>
      </c>
      <c r="D4709" s="13">
        <v>42403</v>
      </c>
      <c r="E4709">
        <v>2</v>
      </c>
      <c r="F4709">
        <v>200</v>
      </c>
      <c r="G4709" s="2" t="s">
        <v>87</v>
      </c>
      <c r="H4709" s="2" t="s">
        <v>12</v>
      </c>
      <c r="I4709">
        <v>12</v>
      </c>
      <c r="J4709" s="2" t="s">
        <v>88</v>
      </c>
      <c r="K4709" s="2">
        <v>180</v>
      </c>
      <c r="L4709" s="2">
        <v>2976</v>
      </c>
      <c r="M4709" s="2">
        <f t="shared" si="438"/>
        <v>297.60000000000002</v>
      </c>
      <c r="O4709" s="2" t="str">
        <f t="shared" si="439"/>
        <v/>
      </c>
      <c r="P4709" s="2" t="str">
        <f>IF(ISNUMBER(O4709),SUMIFS(O$1:$O4709,A$1:$A4709,A4709,C$1:$C4709,C4709,G$1:$G4709,G4709,E$1:$E4709,E4709),"")</f>
        <v/>
      </c>
      <c r="U4709" t="str">
        <f t="shared" si="440"/>
        <v/>
      </c>
      <c r="AC4709" s="2" t="str">
        <f t="shared" si="441"/>
        <v/>
      </c>
      <c r="AH4709" s="2" t="str">
        <f t="shared" si="442"/>
        <v/>
      </c>
      <c r="AI4709" s="2" t="str">
        <f>IF(ISNUMBER(AH4709),SUMIFS($AH$1:AH4709,$A$1:A4709,A4709,C$1:$C4709,C4709,$G$1:G4709,G4709,$E$1:E4709,E4709),"")</f>
        <v/>
      </c>
      <c r="AJ4709">
        <f t="shared" si="443"/>
        <v>3</v>
      </c>
    </row>
    <row r="4710" spans="1:36" x14ac:dyDescent="0.25">
      <c r="A4710" s="14" t="s">
        <v>82</v>
      </c>
      <c r="B4710" t="s">
        <v>80</v>
      </c>
      <c r="C4710" t="s">
        <v>79</v>
      </c>
      <c r="D4710" s="13">
        <v>42403</v>
      </c>
      <c r="E4710">
        <v>2</v>
      </c>
      <c r="F4710">
        <v>350</v>
      </c>
      <c r="G4710" s="2" t="s">
        <v>87</v>
      </c>
      <c r="H4710" s="2" t="s">
        <v>12</v>
      </c>
      <c r="I4710">
        <v>12</v>
      </c>
      <c r="J4710" s="2" t="s">
        <v>88</v>
      </c>
      <c r="K4710" s="2">
        <v>315</v>
      </c>
      <c r="L4710" s="2">
        <v>2902</v>
      </c>
      <c r="M4710" s="2">
        <f t="shared" si="438"/>
        <v>290.2</v>
      </c>
      <c r="O4710" s="2" t="str">
        <f t="shared" si="439"/>
        <v/>
      </c>
      <c r="P4710" s="2" t="str">
        <f>IF(ISNUMBER(O4710),SUMIFS(O$1:$O4710,A$1:$A4710,A4710,C$1:$C4710,C4710,G$1:$G4710,G4710,E$1:$E4710,E4710),"")</f>
        <v/>
      </c>
      <c r="U4710" t="str">
        <f t="shared" si="440"/>
        <v/>
      </c>
      <c r="AC4710" s="2" t="str">
        <f t="shared" si="441"/>
        <v/>
      </c>
      <c r="AH4710" s="2" t="str">
        <f t="shared" si="442"/>
        <v/>
      </c>
      <c r="AI4710" s="2" t="str">
        <f>IF(ISNUMBER(AH4710),SUMIFS($AH$1:AH4710,$A$1:A4710,A4710,C$1:$C4710,C4710,$G$1:G4710,G4710,$E$1:E4710,E4710),"")</f>
        <v/>
      </c>
      <c r="AJ4710">
        <f t="shared" si="443"/>
        <v>3</v>
      </c>
    </row>
    <row r="4711" spans="1:36" x14ac:dyDescent="0.25">
      <c r="A4711" s="14" t="s">
        <v>81</v>
      </c>
      <c r="B4711" t="s">
        <v>80</v>
      </c>
      <c r="C4711" t="s">
        <v>79</v>
      </c>
      <c r="D4711" s="13">
        <v>42403</v>
      </c>
      <c r="E4711">
        <v>2</v>
      </c>
      <c r="F4711">
        <v>500</v>
      </c>
      <c r="G4711" s="2" t="s">
        <v>87</v>
      </c>
      <c r="H4711" s="2" t="s">
        <v>12</v>
      </c>
      <c r="I4711">
        <v>12</v>
      </c>
      <c r="J4711" s="2" t="s">
        <v>88</v>
      </c>
      <c r="K4711" s="2">
        <v>450</v>
      </c>
      <c r="L4711" s="2">
        <v>2976</v>
      </c>
      <c r="M4711" s="2">
        <f t="shared" si="438"/>
        <v>297.60000000000002</v>
      </c>
      <c r="O4711" s="2" t="str">
        <f t="shared" si="439"/>
        <v/>
      </c>
      <c r="P4711" s="2" t="str">
        <f>IF(ISNUMBER(O4711),SUMIFS(O$1:$O4711,A$1:$A4711,A4711,C$1:$C4711,C4711,G$1:$G4711,G4711,E$1:$E4711,E4711),"")</f>
        <v/>
      </c>
      <c r="U4711" t="str">
        <f t="shared" si="440"/>
        <v/>
      </c>
      <c r="AC4711" s="2" t="str">
        <f t="shared" si="441"/>
        <v/>
      </c>
      <c r="AH4711" s="2" t="str">
        <f t="shared" si="442"/>
        <v/>
      </c>
      <c r="AI4711" s="2" t="str">
        <f>IF(ISNUMBER(AH4711),SUMIFS($AH$1:AH4711,$A$1:A4711,A4711,C$1:$C4711,C4711,$G$1:G4711,G4711,$E$1:E4711,E4711),"")</f>
        <v/>
      </c>
      <c r="AJ4711">
        <f t="shared" si="443"/>
        <v>3</v>
      </c>
    </row>
    <row r="4712" spans="1:36" x14ac:dyDescent="0.25">
      <c r="A4712" s="14" t="s">
        <v>86</v>
      </c>
      <c r="B4712" t="s">
        <v>80</v>
      </c>
      <c r="C4712" t="s">
        <v>79</v>
      </c>
      <c r="D4712" s="13">
        <v>42403</v>
      </c>
      <c r="E4712">
        <v>3</v>
      </c>
      <c r="F4712">
        <v>0</v>
      </c>
      <c r="G4712" s="2" t="s">
        <v>87</v>
      </c>
      <c r="H4712" s="2" t="s">
        <v>12</v>
      </c>
      <c r="I4712">
        <v>12</v>
      </c>
      <c r="J4712" s="2" t="s">
        <v>88</v>
      </c>
      <c r="K4712" s="2">
        <v>0</v>
      </c>
      <c r="L4712" s="2">
        <v>2162</v>
      </c>
      <c r="M4712" s="2">
        <f t="shared" si="438"/>
        <v>216.2</v>
      </c>
      <c r="O4712" s="2" t="str">
        <f t="shared" si="439"/>
        <v/>
      </c>
      <c r="P4712" s="2" t="str">
        <f>IF(ISNUMBER(O4712),SUMIFS(O$1:$O4712,A$1:$A4712,A4712,C$1:$C4712,C4712,G$1:$G4712,G4712,E$1:$E4712,E4712),"")</f>
        <v/>
      </c>
      <c r="U4712" t="str">
        <f t="shared" si="440"/>
        <v/>
      </c>
      <c r="AC4712" s="2" t="str">
        <f t="shared" si="441"/>
        <v/>
      </c>
      <c r="AH4712" s="2" t="str">
        <f t="shared" si="442"/>
        <v/>
      </c>
      <c r="AI4712" s="2" t="str">
        <f>IF(ISNUMBER(AH4712),SUMIFS($AH$1:AH4712,$A$1:A4712,A4712,C$1:$C4712,C4712,$G$1:G4712,G4712,$E$1:E4712,E4712),"")</f>
        <v/>
      </c>
      <c r="AJ4712">
        <f t="shared" si="443"/>
        <v>3</v>
      </c>
    </row>
    <row r="4713" spans="1:36" x14ac:dyDescent="0.25">
      <c r="A4713" s="14" t="s">
        <v>85</v>
      </c>
      <c r="B4713" t="s">
        <v>80</v>
      </c>
      <c r="C4713" t="s">
        <v>79</v>
      </c>
      <c r="D4713" s="13">
        <v>42403</v>
      </c>
      <c r="E4713">
        <v>3</v>
      </c>
      <c r="F4713">
        <v>50</v>
      </c>
      <c r="G4713" s="2" t="s">
        <v>87</v>
      </c>
      <c r="H4713" s="2" t="s">
        <v>12</v>
      </c>
      <c r="I4713">
        <v>12</v>
      </c>
      <c r="J4713" s="2" t="s">
        <v>88</v>
      </c>
      <c r="K4713" s="2">
        <v>45</v>
      </c>
      <c r="L4713" s="2">
        <v>2902</v>
      </c>
      <c r="M4713" s="2">
        <f t="shared" si="438"/>
        <v>290.2</v>
      </c>
      <c r="O4713" s="2" t="str">
        <f t="shared" si="439"/>
        <v/>
      </c>
      <c r="P4713" s="2" t="str">
        <f>IF(ISNUMBER(O4713),SUMIFS(O$1:$O4713,A$1:$A4713,A4713,C$1:$C4713,C4713,G$1:$G4713,G4713,E$1:$E4713,E4713),"")</f>
        <v/>
      </c>
      <c r="U4713" t="str">
        <f t="shared" si="440"/>
        <v/>
      </c>
      <c r="AC4713" s="2" t="str">
        <f t="shared" si="441"/>
        <v/>
      </c>
      <c r="AH4713" s="2" t="str">
        <f t="shared" si="442"/>
        <v/>
      </c>
      <c r="AI4713" s="2" t="str">
        <f>IF(ISNUMBER(AH4713),SUMIFS($AH$1:AH4713,$A$1:A4713,A4713,C$1:$C4713,C4713,$G$1:G4713,G4713,$E$1:E4713,E4713),"")</f>
        <v/>
      </c>
      <c r="AJ4713">
        <f t="shared" si="443"/>
        <v>3</v>
      </c>
    </row>
    <row r="4714" spans="1:36" x14ac:dyDescent="0.25">
      <c r="A4714" s="14" t="s">
        <v>84</v>
      </c>
      <c r="B4714" t="s">
        <v>80</v>
      </c>
      <c r="C4714" t="s">
        <v>79</v>
      </c>
      <c r="D4714" s="13">
        <v>42403</v>
      </c>
      <c r="E4714">
        <v>3</v>
      </c>
      <c r="F4714">
        <v>100</v>
      </c>
      <c r="G4714" s="2" t="s">
        <v>87</v>
      </c>
      <c r="H4714" s="2" t="s">
        <v>12</v>
      </c>
      <c r="I4714">
        <v>12</v>
      </c>
      <c r="J4714" s="2" t="s">
        <v>88</v>
      </c>
      <c r="K4714" s="2">
        <v>90</v>
      </c>
      <c r="L4714" s="2">
        <v>3161</v>
      </c>
      <c r="M4714" s="2">
        <f t="shared" si="438"/>
        <v>316.10000000000002</v>
      </c>
      <c r="O4714" s="2" t="str">
        <f t="shared" si="439"/>
        <v/>
      </c>
      <c r="P4714" s="2" t="str">
        <f>IF(ISNUMBER(O4714),SUMIFS(O$1:$O4714,A$1:$A4714,A4714,C$1:$C4714,C4714,G$1:$G4714,G4714,E$1:$E4714,E4714),"")</f>
        <v/>
      </c>
      <c r="U4714" t="str">
        <f t="shared" si="440"/>
        <v/>
      </c>
      <c r="AC4714" s="2" t="str">
        <f t="shared" si="441"/>
        <v/>
      </c>
      <c r="AH4714" s="2" t="str">
        <f t="shared" si="442"/>
        <v/>
      </c>
      <c r="AI4714" s="2" t="str">
        <f>IF(ISNUMBER(AH4714),SUMIFS($AH$1:AH4714,$A$1:A4714,A4714,C$1:$C4714,C4714,$G$1:G4714,G4714,$E$1:E4714,E4714),"")</f>
        <v/>
      </c>
      <c r="AJ4714">
        <f t="shared" si="443"/>
        <v>3</v>
      </c>
    </row>
    <row r="4715" spans="1:36" x14ac:dyDescent="0.25">
      <c r="A4715" s="14" t="s">
        <v>83</v>
      </c>
      <c r="B4715" t="s">
        <v>80</v>
      </c>
      <c r="C4715" t="s">
        <v>79</v>
      </c>
      <c r="D4715" s="13">
        <v>42403</v>
      </c>
      <c r="E4715">
        <v>3</v>
      </c>
      <c r="F4715">
        <v>200</v>
      </c>
      <c r="G4715" s="2" t="s">
        <v>87</v>
      </c>
      <c r="H4715" s="2" t="s">
        <v>12</v>
      </c>
      <c r="I4715">
        <v>12</v>
      </c>
      <c r="J4715" s="2" t="s">
        <v>88</v>
      </c>
      <c r="K4715" s="2">
        <v>180</v>
      </c>
      <c r="L4715" s="2">
        <v>3198</v>
      </c>
      <c r="M4715" s="2">
        <f t="shared" si="438"/>
        <v>319.8</v>
      </c>
      <c r="O4715" s="2" t="str">
        <f t="shared" si="439"/>
        <v/>
      </c>
      <c r="P4715" s="2" t="str">
        <f>IF(ISNUMBER(O4715),SUMIFS(O$1:$O4715,A$1:$A4715,A4715,C$1:$C4715,C4715,G$1:$G4715,G4715,E$1:$E4715,E4715),"")</f>
        <v/>
      </c>
      <c r="U4715" t="str">
        <f t="shared" si="440"/>
        <v/>
      </c>
      <c r="AC4715" s="2" t="str">
        <f t="shared" si="441"/>
        <v/>
      </c>
      <c r="AH4715" s="2" t="str">
        <f t="shared" si="442"/>
        <v/>
      </c>
      <c r="AI4715" s="2" t="str">
        <f>IF(ISNUMBER(AH4715),SUMIFS($AH$1:AH4715,$A$1:A4715,A4715,C$1:$C4715,C4715,$G$1:G4715,G4715,$E$1:E4715,E4715),"")</f>
        <v/>
      </c>
      <c r="AJ4715">
        <f t="shared" si="443"/>
        <v>3</v>
      </c>
    </row>
    <row r="4716" spans="1:36" x14ac:dyDescent="0.25">
      <c r="A4716" s="14" t="s">
        <v>82</v>
      </c>
      <c r="B4716" t="s">
        <v>80</v>
      </c>
      <c r="C4716" t="s">
        <v>79</v>
      </c>
      <c r="D4716" s="13">
        <v>42403</v>
      </c>
      <c r="E4716">
        <v>3</v>
      </c>
      <c r="F4716">
        <v>350</v>
      </c>
      <c r="G4716" s="2" t="s">
        <v>87</v>
      </c>
      <c r="H4716" s="2" t="s">
        <v>12</v>
      </c>
      <c r="I4716">
        <v>12</v>
      </c>
      <c r="J4716" s="2" t="s">
        <v>88</v>
      </c>
      <c r="K4716" s="2">
        <v>315</v>
      </c>
      <c r="L4716" s="2">
        <v>3013</v>
      </c>
      <c r="M4716" s="2">
        <f t="shared" si="438"/>
        <v>301.3</v>
      </c>
      <c r="O4716" s="2" t="str">
        <f t="shared" si="439"/>
        <v/>
      </c>
      <c r="P4716" s="2" t="str">
        <f>IF(ISNUMBER(O4716),SUMIFS(O$1:$O4716,A$1:$A4716,A4716,C$1:$C4716,C4716,G$1:$G4716,G4716,E$1:$E4716,E4716),"")</f>
        <v/>
      </c>
      <c r="U4716" t="str">
        <f t="shared" si="440"/>
        <v/>
      </c>
      <c r="AC4716" s="2" t="str">
        <f t="shared" si="441"/>
        <v/>
      </c>
      <c r="AH4716" s="2" t="str">
        <f t="shared" si="442"/>
        <v/>
      </c>
      <c r="AI4716" s="2" t="str">
        <f>IF(ISNUMBER(AH4716),SUMIFS($AH$1:AH4716,$A$1:A4716,A4716,C$1:$C4716,C4716,$G$1:G4716,G4716,$E$1:E4716,E4716),"")</f>
        <v/>
      </c>
      <c r="AJ4716">
        <f t="shared" si="443"/>
        <v>3</v>
      </c>
    </row>
    <row r="4717" spans="1:36" x14ac:dyDescent="0.25">
      <c r="A4717" s="14" t="s">
        <v>81</v>
      </c>
      <c r="B4717" t="s">
        <v>80</v>
      </c>
      <c r="C4717" t="s">
        <v>79</v>
      </c>
      <c r="D4717" s="13">
        <v>42403</v>
      </c>
      <c r="E4717">
        <v>3</v>
      </c>
      <c r="F4717">
        <v>500</v>
      </c>
      <c r="G4717" s="2" t="s">
        <v>87</v>
      </c>
      <c r="H4717" s="2" t="s">
        <v>12</v>
      </c>
      <c r="I4717">
        <v>12</v>
      </c>
      <c r="J4717" s="2" t="s">
        <v>88</v>
      </c>
      <c r="K4717" s="2">
        <v>450</v>
      </c>
      <c r="L4717" s="2">
        <v>2976</v>
      </c>
      <c r="M4717" s="2">
        <f t="shared" si="438"/>
        <v>297.60000000000002</v>
      </c>
      <c r="O4717" s="2" t="str">
        <f t="shared" si="439"/>
        <v/>
      </c>
      <c r="P4717" s="2" t="str">
        <f>IF(ISNUMBER(O4717),SUMIFS(O$1:$O4717,A$1:$A4717,A4717,C$1:$C4717,C4717,G$1:$G4717,G4717,E$1:$E4717,E4717),"")</f>
        <v/>
      </c>
      <c r="U4717" t="str">
        <f t="shared" si="440"/>
        <v/>
      </c>
      <c r="AC4717" s="2" t="str">
        <f t="shared" si="441"/>
        <v/>
      </c>
      <c r="AH4717" s="2" t="str">
        <f t="shared" si="442"/>
        <v/>
      </c>
      <c r="AI4717" s="2" t="str">
        <f>IF(ISNUMBER(AH4717),SUMIFS($AH$1:AH4717,$A$1:A4717,A4717,C$1:$C4717,C4717,$G$1:G4717,G4717,$E$1:E4717,E4717),"")</f>
        <v/>
      </c>
      <c r="AJ4717">
        <f t="shared" si="443"/>
        <v>3</v>
      </c>
    </row>
    <row r="4718" spans="1:36" x14ac:dyDescent="0.25">
      <c r="A4718" s="14" t="s">
        <v>86</v>
      </c>
      <c r="B4718" t="s">
        <v>80</v>
      </c>
      <c r="C4718" t="s">
        <v>79</v>
      </c>
      <c r="D4718" s="13">
        <v>42410</v>
      </c>
      <c r="E4718">
        <v>1</v>
      </c>
      <c r="F4718">
        <v>0</v>
      </c>
      <c r="G4718" s="2" t="s">
        <v>87</v>
      </c>
      <c r="H4718" s="2" t="s">
        <v>12</v>
      </c>
      <c r="I4718">
        <v>12</v>
      </c>
      <c r="J4718" s="2" t="s">
        <v>88</v>
      </c>
      <c r="K4718" s="2">
        <v>0</v>
      </c>
      <c r="L4718" s="2">
        <v>2828</v>
      </c>
      <c r="M4718" s="2">
        <f t="shared" si="438"/>
        <v>282.8</v>
      </c>
      <c r="O4718" s="2" t="str">
        <f t="shared" si="439"/>
        <v/>
      </c>
      <c r="P4718" s="2" t="str">
        <f>IF(ISNUMBER(O4718),SUMIFS(O$1:$O4718,A$1:$A4718,A4718,C$1:$C4718,C4718,G$1:$G4718,G4718,E$1:$E4718,E4718),"")</f>
        <v/>
      </c>
      <c r="U4718" t="str">
        <f t="shared" si="440"/>
        <v/>
      </c>
      <c r="AC4718" s="2" t="str">
        <f t="shared" si="441"/>
        <v/>
      </c>
      <c r="AH4718" s="2" t="str">
        <f t="shared" si="442"/>
        <v/>
      </c>
      <c r="AI4718" s="2" t="str">
        <f>IF(ISNUMBER(AH4718),SUMIFS($AH$1:AH4718,$A$1:A4718,A4718,C$1:$C4718,C4718,$G$1:G4718,G4718,$E$1:E4718,E4718),"")</f>
        <v/>
      </c>
      <c r="AJ4718">
        <f t="shared" si="443"/>
        <v>3</v>
      </c>
    </row>
    <row r="4719" spans="1:36" x14ac:dyDescent="0.25">
      <c r="A4719" s="14" t="s">
        <v>85</v>
      </c>
      <c r="B4719" t="s">
        <v>80</v>
      </c>
      <c r="C4719" t="s">
        <v>79</v>
      </c>
      <c r="D4719" s="13">
        <v>42410</v>
      </c>
      <c r="E4719">
        <v>1</v>
      </c>
      <c r="F4719">
        <v>50</v>
      </c>
      <c r="G4719" s="2" t="s">
        <v>87</v>
      </c>
      <c r="H4719" s="2" t="s">
        <v>12</v>
      </c>
      <c r="I4719">
        <v>12</v>
      </c>
      <c r="J4719" s="2" t="s">
        <v>88</v>
      </c>
      <c r="K4719" s="2">
        <v>45</v>
      </c>
      <c r="L4719" s="2">
        <v>2680</v>
      </c>
      <c r="M4719" s="2">
        <f t="shared" si="438"/>
        <v>268</v>
      </c>
      <c r="O4719" s="2" t="str">
        <f t="shared" si="439"/>
        <v/>
      </c>
      <c r="P4719" s="2" t="str">
        <f>IF(ISNUMBER(O4719),SUMIFS(O$1:$O4719,A$1:$A4719,A4719,C$1:$C4719,C4719,G$1:$G4719,G4719,E$1:$E4719,E4719),"")</f>
        <v/>
      </c>
      <c r="U4719" t="str">
        <f t="shared" si="440"/>
        <v/>
      </c>
      <c r="AC4719" s="2" t="str">
        <f t="shared" si="441"/>
        <v/>
      </c>
      <c r="AH4719" s="2" t="str">
        <f t="shared" si="442"/>
        <v/>
      </c>
      <c r="AI4719" s="2" t="str">
        <f>IF(ISNUMBER(AH4719),SUMIFS($AH$1:AH4719,$A$1:A4719,A4719,C$1:$C4719,C4719,$G$1:G4719,G4719,$E$1:E4719,E4719),"")</f>
        <v/>
      </c>
      <c r="AJ4719">
        <f t="shared" si="443"/>
        <v>3</v>
      </c>
    </row>
    <row r="4720" spans="1:36" x14ac:dyDescent="0.25">
      <c r="A4720" s="14" t="s">
        <v>84</v>
      </c>
      <c r="B4720" t="s">
        <v>80</v>
      </c>
      <c r="C4720" t="s">
        <v>79</v>
      </c>
      <c r="D4720" s="13">
        <v>42410</v>
      </c>
      <c r="E4720">
        <v>1</v>
      </c>
      <c r="F4720">
        <v>100</v>
      </c>
      <c r="G4720" s="2" t="s">
        <v>87</v>
      </c>
      <c r="H4720" s="2" t="s">
        <v>12</v>
      </c>
      <c r="I4720">
        <v>12</v>
      </c>
      <c r="J4720" s="2" t="s">
        <v>88</v>
      </c>
      <c r="K4720" s="2">
        <v>90</v>
      </c>
      <c r="L4720" s="2">
        <v>2717</v>
      </c>
      <c r="M4720" s="2">
        <f t="shared" si="438"/>
        <v>271.7</v>
      </c>
      <c r="O4720" s="2" t="str">
        <f t="shared" si="439"/>
        <v/>
      </c>
      <c r="P4720" s="2" t="str">
        <f>IF(ISNUMBER(O4720),SUMIFS(O$1:$O4720,A$1:$A4720,A4720,C$1:$C4720,C4720,G$1:$G4720,G4720,E$1:$E4720,E4720),"")</f>
        <v/>
      </c>
      <c r="U4720" t="str">
        <f t="shared" si="440"/>
        <v/>
      </c>
      <c r="AC4720" s="2" t="str">
        <f t="shared" si="441"/>
        <v/>
      </c>
      <c r="AH4720" s="2" t="str">
        <f t="shared" si="442"/>
        <v/>
      </c>
      <c r="AI4720" s="2" t="str">
        <f>IF(ISNUMBER(AH4720),SUMIFS($AH$1:AH4720,$A$1:A4720,A4720,C$1:$C4720,C4720,$G$1:G4720,G4720,$E$1:E4720,E4720),"")</f>
        <v/>
      </c>
      <c r="AJ4720">
        <f t="shared" si="443"/>
        <v>3</v>
      </c>
    </row>
    <row r="4721" spans="1:36" x14ac:dyDescent="0.25">
      <c r="A4721" s="14" t="s">
        <v>83</v>
      </c>
      <c r="B4721" t="s">
        <v>80</v>
      </c>
      <c r="C4721" t="s">
        <v>79</v>
      </c>
      <c r="D4721" s="13">
        <v>42410</v>
      </c>
      <c r="E4721">
        <v>1</v>
      </c>
      <c r="F4721">
        <v>200</v>
      </c>
      <c r="G4721" s="2" t="s">
        <v>87</v>
      </c>
      <c r="H4721" s="2" t="s">
        <v>12</v>
      </c>
      <c r="I4721">
        <v>12</v>
      </c>
      <c r="J4721" s="2" t="s">
        <v>88</v>
      </c>
      <c r="K4721" s="2">
        <v>180</v>
      </c>
      <c r="L4721" s="2">
        <v>2643</v>
      </c>
      <c r="M4721" s="2">
        <f t="shared" si="438"/>
        <v>264.3</v>
      </c>
      <c r="O4721" s="2" t="str">
        <f t="shared" si="439"/>
        <v/>
      </c>
      <c r="P4721" s="2" t="str">
        <f>IF(ISNUMBER(O4721),SUMIFS(O$1:$O4721,A$1:$A4721,A4721,C$1:$C4721,C4721,G$1:$G4721,G4721,E$1:$E4721,E4721),"")</f>
        <v/>
      </c>
      <c r="U4721" t="str">
        <f t="shared" si="440"/>
        <v/>
      </c>
      <c r="AC4721" s="2" t="str">
        <f t="shared" si="441"/>
        <v/>
      </c>
      <c r="AH4721" s="2" t="str">
        <f t="shared" si="442"/>
        <v/>
      </c>
      <c r="AI4721" s="2" t="str">
        <f>IF(ISNUMBER(AH4721),SUMIFS($AH$1:AH4721,$A$1:A4721,A4721,C$1:$C4721,C4721,$G$1:G4721,G4721,$E$1:E4721,E4721),"")</f>
        <v/>
      </c>
      <c r="AJ4721">
        <f t="shared" si="443"/>
        <v>3</v>
      </c>
    </row>
    <row r="4722" spans="1:36" x14ac:dyDescent="0.25">
      <c r="A4722" s="14" t="s">
        <v>82</v>
      </c>
      <c r="B4722" t="s">
        <v>80</v>
      </c>
      <c r="C4722" t="s">
        <v>79</v>
      </c>
      <c r="D4722" s="13">
        <v>42410</v>
      </c>
      <c r="E4722">
        <v>1</v>
      </c>
      <c r="F4722">
        <v>350</v>
      </c>
      <c r="G4722" s="2" t="s">
        <v>87</v>
      </c>
      <c r="H4722" s="2" t="s">
        <v>12</v>
      </c>
      <c r="I4722">
        <v>12</v>
      </c>
      <c r="J4722" s="2" t="s">
        <v>88</v>
      </c>
      <c r="K4722" s="2">
        <v>315</v>
      </c>
      <c r="L4722" s="2">
        <v>2902</v>
      </c>
      <c r="M4722" s="2">
        <f t="shared" si="438"/>
        <v>290.2</v>
      </c>
      <c r="O4722" s="2" t="str">
        <f t="shared" si="439"/>
        <v/>
      </c>
      <c r="P4722" s="2" t="str">
        <f>IF(ISNUMBER(O4722),SUMIFS(O$1:$O4722,A$1:$A4722,A4722,C$1:$C4722,C4722,G$1:$G4722,G4722,E$1:$E4722,E4722),"")</f>
        <v/>
      </c>
      <c r="U4722" t="str">
        <f t="shared" si="440"/>
        <v/>
      </c>
      <c r="AC4722" s="2" t="str">
        <f t="shared" si="441"/>
        <v/>
      </c>
      <c r="AH4722" s="2" t="str">
        <f t="shared" si="442"/>
        <v/>
      </c>
      <c r="AI4722" s="2" t="str">
        <f>IF(ISNUMBER(AH4722),SUMIFS($AH$1:AH4722,$A$1:A4722,A4722,C$1:$C4722,C4722,$G$1:G4722,G4722,$E$1:E4722,E4722),"")</f>
        <v/>
      </c>
      <c r="AJ4722">
        <f t="shared" si="443"/>
        <v>3</v>
      </c>
    </row>
    <row r="4723" spans="1:36" x14ac:dyDescent="0.25">
      <c r="A4723" s="14" t="s">
        <v>81</v>
      </c>
      <c r="B4723" t="s">
        <v>80</v>
      </c>
      <c r="C4723" t="s">
        <v>79</v>
      </c>
      <c r="D4723" s="13">
        <v>42410</v>
      </c>
      <c r="E4723">
        <v>1</v>
      </c>
      <c r="F4723">
        <v>500</v>
      </c>
      <c r="G4723" s="2" t="s">
        <v>87</v>
      </c>
      <c r="H4723" s="2" t="s">
        <v>12</v>
      </c>
      <c r="I4723">
        <v>12</v>
      </c>
      <c r="J4723" s="2" t="s">
        <v>88</v>
      </c>
      <c r="K4723" s="2">
        <v>450</v>
      </c>
      <c r="L4723" s="2">
        <v>2791</v>
      </c>
      <c r="M4723" s="2">
        <f t="shared" si="438"/>
        <v>279.10000000000002</v>
      </c>
      <c r="O4723" s="2" t="str">
        <f t="shared" si="439"/>
        <v/>
      </c>
      <c r="P4723" s="2" t="str">
        <f>IF(ISNUMBER(O4723),SUMIFS(O$1:$O4723,A$1:$A4723,A4723,C$1:$C4723,C4723,G$1:$G4723,G4723,E$1:$E4723,E4723),"")</f>
        <v/>
      </c>
      <c r="U4723" t="str">
        <f t="shared" si="440"/>
        <v/>
      </c>
      <c r="AC4723" s="2" t="str">
        <f t="shared" si="441"/>
        <v/>
      </c>
      <c r="AH4723" s="2" t="str">
        <f t="shared" si="442"/>
        <v/>
      </c>
      <c r="AI4723" s="2" t="str">
        <f>IF(ISNUMBER(AH4723),SUMIFS($AH$1:AH4723,$A$1:A4723,A4723,C$1:$C4723,C4723,$G$1:G4723,G4723,$E$1:E4723,E4723),"")</f>
        <v/>
      </c>
      <c r="AJ4723">
        <f t="shared" si="443"/>
        <v>3</v>
      </c>
    </row>
    <row r="4724" spans="1:36" x14ac:dyDescent="0.25">
      <c r="A4724" s="14" t="s">
        <v>86</v>
      </c>
      <c r="B4724" t="s">
        <v>80</v>
      </c>
      <c r="C4724" t="s">
        <v>79</v>
      </c>
      <c r="D4724" s="13">
        <v>42410</v>
      </c>
      <c r="E4724">
        <v>2</v>
      </c>
      <c r="F4724">
        <v>0</v>
      </c>
      <c r="G4724" s="2" t="s">
        <v>87</v>
      </c>
      <c r="H4724" s="2" t="s">
        <v>12</v>
      </c>
      <c r="I4724">
        <v>12</v>
      </c>
      <c r="J4724" s="2" t="s">
        <v>88</v>
      </c>
      <c r="K4724" s="2">
        <v>0</v>
      </c>
      <c r="L4724" s="2">
        <v>2643</v>
      </c>
      <c r="M4724" s="2">
        <f t="shared" si="438"/>
        <v>264.3</v>
      </c>
      <c r="O4724" s="2" t="str">
        <f t="shared" si="439"/>
        <v/>
      </c>
      <c r="P4724" s="2" t="str">
        <f>IF(ISNUMBER(O4724),SUMIFS(O$1:$O4724,A$1:$A4724,A4724,C$1:$C4724,C4724,G$1:$G4724,G4724,E$1:$E4724,E4724),"")</f>
        <v/>
      </c>
      <c r="U4724" t="str">
        <f t="shared" si="440"/>
        <v/>
      </c>
      <c r="AC4724" s="2" t="str">
        <f t="shared" si="441"/>
        <v/>
      </c>
      <c r="AH4724" s="2" t="str">
        <f t="shared" si="442"/>
        <v/>
      </c>
      <c r="AI4724" s="2" t="str">
        <f>IF(ISNUMBER(AH4724),SUMIFS($AH$1:AH4724,$A$1:A4724,A4724,C$1:$C4724,C4724,$G$1:G4724,G4724,$E$1:E4724,E4724),"")</f>
        <v/>
      </c>
      <c r="AJ4724">
        <f t="shared" si="443"/>
        <v>3</v>
      </c>
    </row>
    <row r="4725" spans="1:36" x14ac:dyDescent="0.25">
      <c r="A4725" s="14" t="s">
        <v>85</v>
      </c>
      <c r="B4725" t="s">
        <v>80</v>
      </c>
      <c r="C4725" t="s">
        <v>79</v>
      </c>
      <c r="D4725" s="13">
        <v>42410</v>
      </c>
      <c r="E4725">
        <v>2</v>
      </c>
      <c r="F4725">
        <v>50</v>
      </c>
      <c r="G4725" s="2" t="s">
        <v>87</v>
      </c>
      <c r="H4725" s="2" t="s">
        <v>12</v>
      </c>
      <c r="I4725">
        <v>12</v>
      </c>
      <c r="J4725" s="2" t="s">
        <v>88</v>
      </c>
      <c r="K4725" s="2">
        <v>45</v>
      </c>
      <c r="L4725" s="2">
        <v>2495</v>
      </c>
      <c r="M4725" s="2">
        <f t="shared" si="438"/>
        <v>249.5</v>
      </c>
      <c r="O4725" s="2" t="str">
        <f t="shared" si="439"/>
        <v/>
      </c>
      <c r="P4725" s="2" t="str">
        <f>IF(ISNUMBER(O4725),SUMIFS(O$1:$O4725,A$1:$A4725,A4725,C$1:$C4725,C4725,G$1:$G4725,G4725,E$1:$E4725,E4725),"")</f>
        <v/>
      </c>
      <c r="U4725" t="str">
        <f t="shared" si="440"/>
        <v/>
      </c>
      <c r="AC4725" s="2" t="str">
        <f t="shared" si="441"/>
        <v/>
      </c>
      <c r="AH4725" s="2" t="str">
        <f t="shared" si="442"/>
        <v/>
      </c>
      <c r="AI4725" s="2" t="str">
        <f>IF(ISNUMBER(AH4725),SUMIFS($AH$1:AH4725,$A$1:A4725,A4725,C$1:$C4725,C4725,$G$1:G4725,G4725,$E$1:E4725,E4725),"")</f>
        <v/>
      </c>
      <c r="AJ4725">
        <f t="shared" si="443"/>
        <v>3</v>
      </c>
    </row>
    <row r="4726" spans="1:36" x14ac:dyDescent="0.25">
      <c r="A4726" s="14" t="s">
        <v>84</v>
      </c>
      <c r="B4726" t="s">
        <v>80</v>
      </c>
      <c r="C4726" t="s">
        <v>79</v>
      </c>
      <c r="D4726" s="13">
        <v>42410</v>
      </c>
      <c r="E4726">
        <v>2</v>
      </c>
      <c r="F4726">
        <v>100</v>
      </c>
      <c r="G4726" s="2" t="s">
        <v>87</v>
      </c>
      <c r="H4726" s="2" t="s">
        <v>12</v>
      </c>
      <c r="I4726">
        <v>12</v>
      </c>
      <c r="J4726" s="2" t="s">
        <v>88</v>
      </c>
      <c r="K4726" s="2">
        <v>90</v>
      </c>
      <c r="L4726" s="2">
        <v>2865</v>
      </c>
      <c r="M4726" s="2">
        <f t="shared" si="438"/>
        <v>286.5</v>
      </c>
      <c r="O4726" s="2" t="str">
        <f t="shared" si="439"/>
        <v/>
      </c>
      <c r="P4726" s="2" t="str">
        <f>IF(ISNUMBER(O4726),SUMIFS(O$1:$O4726,A$1:$A4726,A4726,C$1:$C4726,C4726,G$1:$G4726,G4726,E$1:$E4726,E4726),"")</f>
        <v/>
      </c>
      <c r="U4726" t="str">
        <f t="shared" si="440"/>
        <v/>
      </c>
      <c r="AC4726" s="2" t="str">
        <f t="shared" si="441"/>
        <v/>
      </c>
      <c r="AH4726" s="2" t="str">
        <f t="shared" si="442"/>
        <v/>
      </c>
      <c r="AI4726" s="2" t="str">
        <f>IF(ISNUMBER(AH4726),SUMIFS($AH$1:AH4726,$A$1:A4726,A4726,C$1:$C4726,C4726,$G$1:G4726,G4726,$E$1:E4726,E4726),"")</f>
        <v/>
      </c>
      <c r="AJ4726">
        <f t="shared" si="443"/>
        <v>3</v>
      </c>
    </row>
    <row r="4727" spans="1:36" x14ac:dyDescent="0.25">
      <c r="A4727" s="14" t="s">
        <v>83</v>
      </c>
      <c r="B4727" t="s">
        <v>80</v>
      </c>
      <c r="C4727" t="s">
        <v>79</v>
      </c>
      <c r="D4727" s="13">
        <v>42410</v>
      </c>
      <c r="E4727">
        <v>2</v>
      </c>
      <c r="F4727">
        <v>200</v>
      </c>
      <c r="G4727" s="2" t="s">
        <v>87</v>
      </c>
      <c r="H4727" s="2" t="s">
        <v>12</v>
      </c>
      <c r="I4727">
        <v>12</v>
      </c>
      <c r="J4727" s="2" t="s">
        <v>88</v>
      </c>
      <c r="K4727" s="2">
        <v>180</v>
      </c>
      <c r="L4727" s="2">
        <v>2717</v>
      </c>
      <c r="M4727" s="2">
        <f t="shared" si="438"/>
        <v>271.7</v>
      </c>
      <c r="O4727" s="2" t="str">
        <f t="shared" si="439"/>
        <v/>
      </c>
      <c r="P4727" s="2" t="str">
        <f>IF(ISNUMBER(O4727),SUMIFS(O$1:$O4727,A$1:$A4727,A4727,C$1:$C4727,C4727,G$1:$G4727,G4727,E$1:$E4727,E4727),"")</f>
        <v/>
      </c>
      <c r="U4727" t="str">
        <f t="shared" si="440"/>
        <v/>
      </c>
      <c r="AC4727" s="2" t="str">
        <f t="shared" si="441"/>
        <v/>
      </c>
      <c r="AH4727" s="2" t="str">
        <f t="shared" si="442"/>
        <v/>
      </c>
      <c r="AI4727" s="2" t="str">
        <f>IF(ISNUMBER(AH4727),SUMIFS($AH$1:AH4727,$A$1:A4727,A4727,C$1:$C4727,C4727,$G$1:G4727,G4727,$E$1:E4727,E4727),"")</f>
        <v/>
      </c>
      <c r="AJ4727">
        <f t="shared" si="443"/>
        <v>3</v>
      </c>
    </row>
    <row r="4728" spans="1:36" x14ac:dyDescent="0.25">
      <c r="A4728" s="14" t="s">
        <v>82</v>
      </c>
      <c r="B4728" t="s">
        <v>80</v>
      </c>
      <c r="C4728" t="s">
        <v>79</v>
      </c>
      <c r="D4728" s="13">
        <v>42410</v>
      </c>
      <c r="E4728">
        <v>2</v>
      </c>
      <c r="F4728">
        <v>350</v>
      </c>
      <c r="G4728" s="2" t="s">
        <v>87</v>
      </c>
      <c r="H4728" s="2" t="s">
        <v>12</v>
      </c>
      <c r="I4728">
        <v>12</v>
      </c>
      <c r="J4728" s="2" t="s">
        <v>88</v>
      </c>
      <c r="K4728" s="2">
        <v>315</v>
      </c>
      <c r="L4728" s="2">
        <v>2976</v>
      </c>
      <c r="M4728" s="2">
        <f t="shared" si="438"/>
        <v>297.60000000000002</v>
      </c>
      <c r="O4728" s="2" t="str">
        <f t="shared" si="439"/>
        <v/>
      </c>
      <c r="P4728" s="2" t="str">
        <f>IF(ISNUMBER(O4728),SUMIFS(O$1:$O4728,A$1:$A4728,A4728,C$1:$C4728,C4728,G$1:$G4728,G4728,E$1:$E4728,E4728),"")</f>
        <v/>
      </c>
      <c r="U4728" t="str">
        <f t="shared" si="440"/>
        <v/>
      </c>
      <c r="AC4728" s="2" t="str">
        <f t="shared" si="441"/>
        <v/>
      </c>
      <c r="AH4728" s="2" t="str">
        <f t="shared" si="442"/>
        <v/>
      </c>
      <c r="AI4728" s="2" t="str">
        <f>IF(ISNUMBER(AH4728),SUMIFS($AH$1:AH4728,$A$1:A4728,A4728,C$1:$C4728,C4728,$G$1:G4728,G4728,$E$1:E4728,E4728),"")</f>
        <v/>
      </c>
      <c r="AJ4728">
        <f t="shared" si="443"/>
        <v>3</v>
      </c>
    </row>
    <row r="4729" spans="1:36" x14ac:dyDescent="0.25">
      <c r="A4729" s="14" t="s">
        <v>81</v>
      </c>
      <c r="B4729" t="s">
        <v>80</v>
      </c>
      <c r="C4729" t="s">
        <v>79</v>
      </c>
      <c r="D4729" s="13">
        <v>42410</v>
      </c>
      <c r="E4729">
        <v>2</v>
      </c>
      <c r="F4729">
        <v>500</v>
      </c>
      <c r="G4729" s="2" t="s">
        <v>87</v>
      </c>
      <c r="H4729" s="2" t="s">
        <v>12</v>
      </c>
      <c r="I4729">
        <v>12</v>
      </c>
      <c r="J4729" s="2" t="s">
        <v>88</v>
      </c>
      <c r="K4729" s="2">
        <v>450</v>
      </c>
      <c r="L4729" s="2">
        <v>2976</v>
      </c>
      <c r="M4729" s="2">
        <f t="shared" si="438"/>
        <v>297.60000000000002</v>
      </c>
      <c r="O4729" s="2" t="str">
        <f t="shared" si="439"/>
        <v/>
      </c>
      <c r="P4729" s="2" t="str">
        <f>IF(ISNUMBER(O4729),SUMIFS(O$1:$O4729,A$1:$A4729,A4729,C$1:$C4729,C4729,G$1:$G4729,G4729,E$1:$E4729,E4729),"")</f>
        <v/>
      </c>
      <c r="U4729" t="str">
        <f t="shared" si="440"/>
        <v/>
      </c>
      <c r="AC4729" s="2" t="str">
        <f t="shared" si="441"/>
        <v/>
      </c>
      <c r="AH4729" s="2" t="str">
        <f t="shared" si="442"/>
        <v/>
      </c>
      <c r="AI4729" s="2" t="str">
        <f>IF(ISNUMBER(AH4729),SUMIFS($AH$1:AH4729,$A$1:A4729,A4729,C$1:$C4729,C4729,$G$1:G4729,G4729,$E$1:E4729,E4729),"")</f>
        <v/>
      </c>
      <c r="AJ4729">
        <f t="shared" si="443"/>
        <v>3</v>
      </c>
    </row>
    <row r="4730" spans="1:36" x14ac:dyDescent="0.25">
      <c r="A4730" s="14" t="s">
        <v>86</v>
      </c>
      <c r="B4730" t="s">
        <v>80</v>
      </c>
      <c r="C4730" t="s">
        <v>79</v>
      </c>
      <c r="D4730" s="13">
        <v>42410</v>
      </c>
      <c r="E4730">
        <v>3</v>
      </c>
      <c r="F4730">
        <v>0</v>
      </c>
      <c r="G4730" s="2" t="s">
        <v>87</v>
      </c>
      <c r="H4730" s="2" t="s">
        <v>12</v>
      </c>
      <c r="I4730">
        <v>12</v>
      </c>
      <c r="J4730" s="2" t="s">
        <v>88</v>
      </c>
      <c r="K4730" s="2">
        <v>0</v>
      </c>
      <c r="L4730" s="2">
        <v>2532</v>
      </c>
      <c r="M4730" s="2">
        <f t="shared" si="438"/>
        <v>253.2</v>
      </c>
      <c r="O4730" s="2" t="str">
        <f t="shared" si="439"/>
        <v/>
      </c>
      <c r="P4730" s="2" t="str">
        <f>IF(ISNUMBER(O4730),SUMIFS(O$1:$O4730,A$1:$A4730,A4730,C$1:$C4730,C4730,G$1:$G4730,G4730,E$1:$E4730,E4730),"")</f>
        <v/>
      </c>
      <c r="U4730" t="str">
        <f t="shared" si="440"/>
        <v/>
      </c>
      <c r="AC4730" s="2" t="str">
        <f t="shared" si="441"/>
        <v/>
      </c>
      <c r="AH4730" s="2" t="str">
        <f t="shared" si="442"/>
        <v/>
      </c>
      <c r="AI4730" s="2" t="str">
        <f>IF(ISNUMBER(AH4730),SUMIFS($AH$1:AH4730,$A$1:A4730,A4730,C$1:$C4730,C4730,$G$1:G4730,G4730,$E$1:E4730,E4730),"")</f>
        <v/>
      </c>
      <c r="AJ4730">
        <f t="shared" si="443"/>
        <v>3</v>
      </c>
    </row>
    <row r="4731" spans="1:36" x14ac:dyDescent="0.25">
      <c r="A4731" s="14" t="s">
        <v>85</v>
      </c>
      <c r="B4731" t="s">
        <v>80</v>
      </c>
      <c r="C4731" t="s">
        <v>79</v>
      </c>
      <c r="D4731" s="13">
        <v>42410</v>
      </c>
      <c r="E4731">
        <v>3</v>
      </c>
      <c r="F4731">
        <v>50</v>
      </c>
      <c r="G4731" s="2" t="s">
        <v>87</v>
      </c>
      <c r="H4731" s="2" t="s">
        <v>12</v>
      </c>
      <c r="I4731">
        <v>12</v>
      </c>
      <c r="J4731" s="2" t="s">
        <v>88</v>
      </c>
      <c r="K4731" s="2">
        <v>45</v>
      </c>
      <c r="L4731" s="2">
        <v>2569</v>
      </c>
      <c r="M4731" s="2">
        <f t="shared" si="438"/>
        <v>256.89999999999998</v>
      </c>
      <c r="O4731" s="2" t="str">
        <f t="shared" si="439"/>
        <v/>
      </c>
      <c r="P4731" s="2" t="str">
        <f>IF(ISNUMBER(O4731),SUMIFS(O$1:$O4731,A$1:$A4731,A4731,C$1:$C4731,C4731,G$1:$G4731,G4731,E$1:$E4731,E4731),"")</f>
        <v/>
      </c>
      <c r="U4731" t="str">
        <f t="shared" si="440"/>
        <v/>
      </c>
      <c r="AC4731" s="2" t="str">
        <f t="shared" si="441"/>
        <v/>
      </c>
      <c r="AH4731" s="2" t="str">
        <f t="shared" si="442"/>
        <v/>
      </c>
      <c r="AI4731" s="2" t="str">
        <f>IF(ISNUMBER(AH4731),SUMIFS($AH$1:AH4731,$A$1:A4731,A4731,C$1:$C4731,C4731,$G$1:G4731,G4731,$E$1:E4731,E4731),"")</f>
        <v/>
      </c>
      <c r="AJ4731">
        <f t="shared" si="443"/>
        <v>3</v>
      </c>
    </row>
    <row r="4732" spans="1:36" x14ac:dyDescent="0.25">
      <c r="A4732" s="14" t="s">
        <v>84</v>
      </c>
      <c r="B4732" t="s">
        <v>80</v>
      </c>
      <c r="C4732" t="s">
        <v>79</v>
      </c>
      <c r="D4732" s="13">
        <v>42410</v>
      </c>
      <c r="E4732">
        <v>3</v>
      </c>
      <c r="F4732">
        <v>100</v>
      </c>
      <c r="G4732" s="2" t="s">
        <v>87</v>
      </c>
      <c r="H4732" s="2" t="s">
        <v>12</v>
      </c>
      <c r="I4732">
        <v>12</v>
      </c>
      <c r="J4732" s="2" t="s">
        <v>88</v>
      </c>
      <c r="K4732" s="2">
        <v>90</v>
      </c>
      <c r="L4732" s="2">
        <v>2902</v>
      </c>
      <c r="M4732" s="2">
        <f t="shared" si="438"/>
        <v>290.2</v>
      </c>
      <c r="O4732" s="2" t="str">
        <f t="shared" si="439"/>
        <v/>
      </c>
      <c r="P4732" s="2" t="str">
        <f>IF(ISNUMBER(O4732),SUMIFS(O$1:$O4732,A$1:$A4732,A4732,C$1:$C4732,C4732,G$1:$G4732,G4732,E$1:$E4732,E4732),"")</f>
        <v/>
      </c>
      <c r="U4732" t="str">
        <f t="shared" si="440"/>
        <v/>
      </c>
      <c r="AC4732" s="2" t="str">
        <f t="shared" si="441"/>
        <v/>
      </c>
      <c r="AH4732" s="2" t="str">
        <f t="shared" si="442"/>
        <v/>
      </c>
      <c r="AI4732" s="2" t="str">
        <f>IF(ISNUMBER(AH4732),SUMIFS($AH$1:AH4732,$A$1:A4732,A4732,C$1:$C4732,C4732,$G$1:G4732,G4732,$E$1:E4732,E4732),"")</f>
        <v/>
      </c>
      <c r="AJ4732">
        <f t="shared" si="443"/>
        <v>3</v>
      </c>
    </row>
    <row r="4733" spans="1:36" x14ac:dyDescent="0.25">
      <c r="A4733" s="14" t="s">
        <v>83</v>
      </c>
      <c r="B4733" t="s">
        <v>80</v>
      </c>
      <c r="C4733" t="s">
        <v>79</v>
      </c>
      <c r="D4733" s="13">
        <v>42410</v>
      </c>
      <c r="E4733">
        <v>3</v>
      </c>
      <c r="F4733">
        <v>200</v>
      </c>
      <c r="G4733" s="2" t="s">
        <v>87</v>
      </c>
      <c r="H4733" s="2" t="s">
        <v>12</v>
      </c>
      <c r="I4733">
        <v>12</v>
      </c>
      <c r="J4733" s="2" t="s">
        <v>88</v>
      </c>
      <c r="K4733" s="2">
        <v>180</v>
      </c>
      <c r="L4733" s="2">
        <v>2828</v>
      </c>
      <c r="M4733" s="2">
        <f t="shared" si="438"/>
        <v>282.8</v>
      </c>
      <c r="O4733" s="2" t="str">
        <f t="shared" si="439"/>
        <v/>
      </c>
      <c r="P4733" s="2" t="str">
        <f>IF(ISNUMBER(O4733),SUMIFS(O$1:$O4733,A$1:$A4733,A4733,C$1:$C4733,C4733,G$1:$G4733,G4733,E$1:$E4733,E4733),"")</f>
        <v/>
      </c>
      <c r="U4733" t="str">
        <f t="shared" si="440"/>
        <v/>
      </c>
      <c r="AC4733" s="2" t="str">
        <f t="shared" si="441"/>
        <v/>
      </c>
      <c r="AH4733" s="2" t="str">
        <f t="shared" si="442"/>
        <v/>
      </c>
      <c r="AI4733" s="2" t="str">
        <f>IF(ISNUMBER(AH4733),SUMIFS($AH$1:AH4733,$A$1:A4733,A4733,C$1:$C4733,C4733,$G$1:G4733,G4733,$E$1:E4733,E4733),"")</f>
        <v/>
      </c>
      <c r="AJ4733">
        <f t="shared" si="443"/>
        <v>3</v>
      </c>
    </row>
    <row r="4734" spans="1:36" x14ac:dyDescent="0.25">
      <c r="A4734" s="14" t="s">
        <v>82</v>
      </c>
      <c r="B4734" t="s">
        <v>80</v>
      </c>
      <c r="C4734" t="s">
        <v>79</v>
      </c>
      <c r="D4734" s="13">
        <v>42410</v>
      </c>
      <c r="E4734">
        <v>3</v>
      </c>
      <c r="F4734">
        <v>350</v>
      </c>
      <c r="G4734" s="2" t="s">
        <v>87</v>
      </c>
      <c r="H4734" s="2" t="s">
        <v>12</v>
      </c>
      <c r="I4734">
        <v>12</v>
      </c>
      <c r="J4734" s="2" t="s">
        <v>88</v>
      </c>
      <c r="K4734" s="2">
        <v>315</v>
      </c>
      <c r="L4734" s="2">
        <v>2828</v>
      </c>
      <c r="M4734" s="2">
        <f t="shared" si="438"/>
        <v>282.8</v>
      </c>
      <c r="O4734" s="2" t="str">
        <f t="shared" si="439"/>
        <v/>
      </c>
      <c r="P4734" s="2" t="str">
        <f>IF(ISNUMBER(O4734),SUMIFS(O$1:$O4734,A$1:$A4734,A4734,C$1:$C4734,C4734,G$1:$G4734,G4734,E$1:$E4734,E4734),"")</f>
        <v/>
      </c>
      <c r="U4734" t="str">
        <f t="shared" si="440"/>
        <v/>
      </c>
      <c r="AC4734" s="2" t="str">
        <f t="shared" si="441"/>
        <v/>
      </c>
      <c r="AH4734" s="2" t="str">
        <f t="shared" si="442"/>
        <v/>
      </c>
      <c r="AI4734" s="2" t="str">
        <f>IF(ISNUMBER(AH4734),SUMIFS($AH$1:AH4734,$A$1:A4734,A4734,C$1:$C4734,C4734,$G$1:G4734,G4734,$E$1:E4734,E4734),"")</f>
        <v/>
      </c>
      <c r="AJ4734">
        <f t="shared" si="443"/>
        <v>3</v>
      </c>
    </row>
    <row r="4735" spans="1:36" x14ac:dyDescent="0.25">
      <c r="A4735" s="14" t="s">
        <v>81</v>
      </c>
      <c r="B4735" t="s">
        <v>80</v>
      </c>
      <c r="C4735" t="s">
        <v>79</v>
      </c>
      <c r="D4735" s="13">
        <v>42410</v>
      </c>
      <c r="E4735">
        <v>3</v>
      </c>
      <c r="F4735">
        <v>500</v>
      </c>
      <c r="G4735" s="2" t="s">
        <v>87</v>
      </c>
      <c r="H4735" s="2" t="s">
        <v>12</v>
      </c>
      <c r="I4735">
        <v>12</v>
      </c>
      <c r="J4735" s="2" t="s">
        <v>88</v>
      </c>
      <c r="K4735" s="2">
        <v>450</v>
      </c>
      <c r="L4735" s="2">
        <v>2828</v>
      </c>
      <c r="M4735" s="2">
        <f t="shared" si="438"/>
        <v>282.8</v>
      </c>
      <c r="O4735" s="2" t="str">
        <f t="shared" si="439"/>
        <v/>
      </c>
      <c r="P4735" s="2" t="str">
        <f>IF(ISNUMBER(O4735),SUMIFS(O$1:$O4735,A$1:$A4735,A4735,C$1:$C4735,C4735,G$1:$G4735,G4735,E$1:$E4735,E4735),"")</f>
        <v/>
      </c>
      <c r="U4735" t="str">
        <f t="shared" si="440"/>
        <v/>
      </c>
      <c r="AC4735" s="2" t="str">
        <f t="shared" si="441"/>
        <v/>
      </c>
      <c r="AH4735" s="2" t="str">
        <f t="shared" si="442"/>
        <v/>
      </c>
      <c r="AI4735" s="2" t="str">
        <f>IF(ISNUMBER(AH4735),SUMIFS($AH$1:AH4735,$A$1:A4735,A4735,C$1:$C4735,C4735,$G$1:G4735,G4735,$E$1:E4735,E4735),"")</f>
        <v/>
      </c>
      <c r="AJ4735">
        <f t="shared" si="443"/>
        <v>3</v>
      </c>
    </row>
    <row r="4736" spans="1:36" x14ac:dyDescent="0.25">
      <c r="A4736" s="14" t="s">
        <v>86</v>
      </c>
      <c r="B4736" t="s">
        <v>80</v>
      </c>
      <c r="C4736" t="s">
        <v>79</v>
      </c>
      <c r="D4736" s="13">
        <v>42418</v>
      </c>
      <c r="E4736">
        <v>1</v>
      </c>
      <c r="F4736">
        <v>0</v>
      </c>
      <c r="G4736" s="2" t="s">
        <v>87</v>
      </c>
      <c r="H4736" s="2" t="s">
        <v>12</v>
      </c>
      <c r="I4736">
        <v>12</v>
      </c>
      <c r="J4736" s="2" t="s">
        <v>88</v>
      </c>
      <c r="K4736" s="2">
        <v>0</v>
      </c>
      <c r="L4736" s="2">
        <v>2643</v>
      </c>
      <c r="M4736" s="2">
        <f t="shared" si="438"/>
        <v>264.3</v>
      </c>
      <c r="O4736" s="2" t="str">
        <f t="shared" si="439"/>
        <v/>
      </c>
      <c r="P4736" s="2" t="str">
        <f>IF(ISNUMBER(O4736),SUMIFS(O$1:$O4736,A$1:$A4736,A4736,C$1:$C4736,C4736,G$1:$G4736,G4736,E$1:$E4736,E4736),"")</f>
        <v/>
      </c>
      <c r="U4736" t="str">
        <f t="shared" si="440"/>
        <v/>
      </c>
      <c r="AC4736" s="2" t="str">
        <f t="shared" si="441"/>
        <v/>
      </c>
      <c r="AH4736" s="2" t="str">
        <f t="shared" si="442"/>
        <v/>
      </c>
      <c r="AI4736" s="2" t="str">
        <f>IF(ISNUMBER(AH4736),SUMIFS($AH$1:AH4736,$A$1:A4736,A4736,C$1:$C4736,C4736,$G$1:G4736,G4736,$E$1:E4736,E4736),"")</f>
        <v/>
      </c>
      <c r="AJ4736">
        <f t="shared" si="443"/>
        <v>3</v>
      </c>
    </row>
    <row r="4737" spans="1:36" x14ac:dyDescent="0.25">
      <c r="A4737" s="14" t="s">
        <v>85</v>
      </c>
      <c r="B4737" t="s">
        <v>80</v>
      </c>
      <c r="C4737" t="s">
        <v>79</v>
      </c>
      <c r="D4737" s="13">
        <v>42418</v>
      </c>
      <c r="E4737">
        <v>1</v>
      </c>
      <c r="F4737">
        <v>50</v>
      </c>
      <c r="G4737" s="2" t="s">
        <v>87</v>
      </c>
      <c r="H4737" s="2" t="s">
        <v>12</v>
      </c>
      <c r="I4737">
        <v>12</v>
      </c>
      <c r="J4737" s="2" t="s">
        <v>88</v>
      </c>
      <c r="K4737" s="2">
        <v>45</v>
      </c>
      <c r="L4737" s="2">
        <v>2754</v>
      </c>
      <c r="M4737" s="2">
        <f t="shared" si="438"/>
        <v>275.39999999999998</v>
      </c>
      <c r="O4737" s="2" t="str">
        <f t="shared" si="439"/>
        <v/>
      </c>
      <c r="P4737" s="2" t="str">
        <f>IF(ISNUMBER(O4737),SUMIFS(O$1:$O4737,A$1:$A4737,A4737,C$1:$C4737,C4737,G$1:$G4737,G4737,E$1:$E4737,E4737),"")</f>
        <v/>
      </c>
      <c r="U4737" t="str">
        <f t="shared" si="440"/>
        <v/>
      </c>
      <c r="AC4737" s="2" t="str">
        <f t="shared" si="441"/>
        <v/>
      </c>
      <c r="AH4737" s="2" t="str">
        <f t="shared" si="442"/>
        <v/>
      </c>
      <c r="AI4737" s="2" t="str">
        <f>IF(ISNUMBER(AH4737),SUMIFS($AH$1:AH4737,$A$1:A4737,A4737,C$1:$C4737,C4737,$G$1:G4737,G4737,$E$1:E4737,E4737),"")</f>
        <v/>
      </c>
      <c r="AJ4737">
        <f t="shared" si="443"/>
        <v>3</v>
      </c>
    </row>
    <row r="4738" spans="1:36" x14ac:dyDescent="0.25">
      <c r="A4738" s="14" t="s">
        <v>84</v>
      </c>
      <c r="B4738" t="s">
        <v>80</v>
      </c>
      <c r="C4738" t="s">
        <v>79</v>
      </c>
      <c r="D4738" s="13">
        <v>42418</v>
      </c>
      <c r="E4738">
        <v>1</v>
      </c>
      <c r="F4738">
        <v>100</v>
      </c>
      <c r="G4738" s="2" t="s">
        <v>87</v>
      </c>
      <c r="H4738" s="2" t="s">
        <v>12</v>
      </c>
      <c r="I4738">
        <v>12</v>
      </c>
      <c r="J4738" s="2" t="s">
        <v>88</v>
      </c>
      <c r="K4738" s="2">
        <v>90</v>
      </c>
      <c r="L4738" s="2">
        <v>2865</v>
      </c>
      <c r="M4738" s="2">
        <f t="shared" ref="M4738:M4801" si="444">IF(ISNUMBER(L4738),L4738/10,"")</f>
        <v>286.5</v>
      </c>
      <c r="O4738" s="2" t="str">
        <f t="shared" ref="O4738:O4801" si="445">IF(ISNUMBER(N4738),N4738/10,"")</f>
        <v/>
      </c>
      <c r="P4738" s="2" t="str">
        <f>IF(ISNUMBER(O4738),SUMIFS(O$1:$O4738,A$1:$A4738,A4738,C$1:$C4738,C4738,G$1:$G4738,G4738,E$1:$E4738,E4738),"")</f>
        <v/>
      </c>
      <c r="U4738" t="str">
        <f t="shared" ref="U4738:U4801" si="446">IF(ISNUMBER(R4738),R4738/100,"")</f>
        <v/>
      </c>
      <c r="AC4738" s="2" t="str">
        <f t="shared" ref="AC4738:AC4801" si="447">IF(ISNUMBER(AB4738),AB4738,"")</f>
        <v/>
      </c>
      <c r="AH4738" s="2" t="str">
        <f t="shared" ref="AH4738:AH4801" si="448">IF(AND(ISNUMBER(AB4738),ISNUMBER(O4738)),ROUND(O4738*AB4738,3),"")</f>
        <v/>
      </c>
      <c r="AI4738" s="2" t="str">
        <f>IF(ISNUMBER(AH4738),SUMIFS($AH$1:AH4738,$A$1:A4738,A4738,C$1:$C4738,C4738,$G$1:G4738,G4738,$E$1:E4738,E4738),"")</f>
        <v/>
      </c>
      <c r="AJ4738">
        <f t="shared" ref="AJ4738:AJ4801" si="449">COUNT(K4738:AI4738)</f>
        <v>3</v>
      </c>
    </row>
    <row r="4739" spans="1:36" x14ac:dyDescent="0.25">
      <c r="A4739" s="14" t="s">
        <v>83</v>
      </c>
      <c r="B4739" t="s">
        <v>80</v>
      </c>
      <c r="C4739" t="s">
        <v>79</v>
      </c>
      <c r="D4739" s="13">
        <v>42418</v>
      </c>
      <c r="E4739">
        <v>1</v>
      </c>
      <c r="F4739">
        <v>200</v>
      </c>
      <c r="G4739" s="2" t="s">
        <v>87</v>
      </c>
      <c r="H4739" s="2" t="s">
        <v>12</v>
      </c>
      <c r="I4739">
        <v>12</v>
      </c>
      <c r="J4739" s="2" t="s">
        <v>88</v>
      </c>
      <c r="K4739" s="2">
        <v>180</v>
      </c>
      <c r="L4739" s="2">
        <v>2680</v>
      </c>
      <c r="M4739" s="2">
        <f t="shared" si="444"/>
        <v>268</v>
      </c>
      <c r="O4739" s="2" t="str">
        <f t="shared" si="445"/>
        <v/>
      </c>
      <c r="P4739" s="2" t="str">
        <f>IF(ISNUMBER(O4739),SUMIFS(O$1:$O4739,A$1:$A4739,A4739,C$1:$C4739,C4739,G$1:$G4739,G4739,E$1:$E4739,E4739),"")</f>
        <v/>
      </c>
      <c r="U4739" t="str">
        <f t="shared" si="446"/>
        <v/>
      </c>
      <c r="AC4739" s="2" t="str">
        <f t="shared" si="447"/>
        <v/>
      </c>
      <c r="AH4739" s="2" t="str">
        <f t="shared" si="448"/>
        <v/>
      </c>
      <c r="AI4739" s="2" t="str">
        <f>IF(ISNUMBER(AH4739),SUMIFS($AH$1:AH4739,$A$1:A4739,A4739,C$1:$C4739,C4739,$G$1:G4739,G4739,$E$1:E4739,E4739),"")</f>
        <v/>
      </c>
      <c r="AJ4739">
        <f t="shared" si="449"/>
        <v>3</v>
      </c>
    </row>
    <row r="4740" spans="1:36" x14ac:dyDescent="0.25">
      <c r="A4740" s="14" t="s">
        <v>82</v>
      </c>
      <c r="B4740" t="s">
        <v>80</v>
      </c>
      <c r="C4740" t="s">
        <v>79</v>
      </c>
      <c r="D4740" s="13">
        <v>42418</v>
      </c>
      <c r="E4740">
        <v>1</v>
      </c>
      <c r="F4740">
        <v>350</v>
      </c>
      <c r="G4740" s="2" t="s">
        <v>87</v>
      </c>
      <c r="H4740" s="2" t="s">
        <v>12</v>
      </c>
      <c r="I4740">
        <v>12</v>
      </c>
      <c r="J4740" s="2" t="s">
        <v>88</v>
      </c>
      <c r="K4740" s="2">
        <v>315</v>
      </c>
      <c r="L4740" s="2">
        <v>2865</v>
      </c>
      <c r="M4740" s="2">
        <f t="shared" si="444"/>
        <v>286.5</v>
      </c>
      <c r="O4740" s="2" t="str">
        <f t="shared" si="445"/>
        <v/>
      </c>
      <c r="P4740" s="2" t="str">
        <f>IF(ISNUMBER(O4740),SUMIFS(O$1:$O4740,A$1:$A4740,A4740,C$1:$C4740,C4740,G$1:$G4740,G4740,E$1:$E4740,E4740),"")</f>
        <v/>
      </c>
      <c r="U4740" t="str">
        <f t="shared" si="446"/>
        <v/>
      </c>
      <c r="AC4740" s="2" t="str">
        <f t="shared" si="447"/>
        <v/>
      </c>
      <c r="AH4740" s="2" t="str">
        <f t="shared" si="448"/>
        <v/>
      </c>
      <c r="AI4740" s="2" t="str">
        <f>IF(ISNUMBER(AH4740),SUMIFS($AH$1:AH4740,$A$1:A4740,A4740,C$1:$C4740,C4740,$G$1:G4740,G4740,$E$1:E4740,E4740),"")</f>
        <v/>
      </c>
      <c r="AJ4740">
        <f t="shared" si="449"/>
        <v>3</v>
      </c>
    </row>
    <row r="4741" spans="1:36" x14ac:dyDescent="0.25">
      <c r="A4741" s="14" t="s">
        <v>81</v>
      </c>
      <c r="B4741" t="s">
        <v>80</v>
      </c>
      <c r="C4741" t="s">
        <v>79</v>
      </c>
      <c r="D4741" s="13">
        <v>42418</v>
      </c>
      <c r="E4741">
        <v>1</v>
      </c>
      <c r="F4741">
        <v>500</v>
      </c>
      <c r="G4741" s="2" t="s">
        <v>87</v>
      </c>
      <c r="H4741" s="2" t="s">
        <v>12</v>
      </c>
      <c r="I4741">
        <v>12</v>
      </c>
      <c r="J4741" s="2" t="s">
        <v>88</v>
      </c>
      <c r="K4741" s="2">
        <v>450</v>
      </c>
      <c r="L4741" s="2">
        <v>2754</v>
      </c>
      <c r="M4741" s="2">
        <f t="shared" si="444"/>
        <v>275.39999999999998</v>
      </c>
      <c r="O4741" s="2" t="str">
        <f t="shared" si="445"/>
        <v/>
      </c>
      <c r="P4741" s="2" t="str">
        <f>IF(ISNUMBER(O4741),SUMIFS(O$1:$O4741,A$1:$A4741,A4741,C$1:$C4741,C4741,G$1:$G4741,G4741,E$1:$E4741,E4741),"")</f>
        <v/>
      </c>
      <c r="U4741" t="str">
        <f t="shared" si="446"/>
        <v/>
      </c>
      <c r="AC4741" s="2" t="str">
        <f t="shared" si="447"/>
        <v/>
      </c>
      <c r="AH4741" s="2" t="str">
        <f t="shared" si="448"/>
        <v/>
      </c>
      <c r="AI4741" s="2" t="str">
        <f>IF(ISNUMBER(AH4741),SUMIFS($AH$1:AH4741,$A$1:A4741,A4741,C$1:$C4741,C4741,$G$1:G4741,G4741,$E$1:E4741,E4741),"")</f>
        <v/>
      </c>
      <c r="AJ4741">
        <f t="shared" si="449"/>
        <v>3</v>
      </c>
    </row>
    <row r="4742" spans="1:36" x14ac:dyDescent="0.25">
      <c r="A4742" s="14" t="s">
        <v>86</v>
      </c>
      <c r="B4742" t="s">
        <v>80</v>
      </c>
      <c r="C4742" t="s">
        <v>79</v>
      </c>
      <c r="D4742" s="13">
        <v>42418</v>
      </c>
      <c r="E4742">
        <v>2</v>
      </c>
      <c r="F4742">
        <v>0</v>
      </c>
      <c r="G4742" s="2" t="s">
        <v>87</v>
      </c>
      <c r="H4742" s="2" t="s">
        <v>12</v>
      </c>
      <c r="I4742">
        <v>12</v>
      </c>
      <c r="J4742" s="2" t="s">
        <v>88</v>
      </c>
      <c r="K4742" s="2">
        <v>0</v>
      </c>
      <c r="L4742" s="2">
        <v>2569</v>
      </c>
      <c r="M4742" s="2">
        <f t="shared" si="444"/>
        <v>256.89999999999998</v>
      </c>
      <c r="O4742" s="2" t="str">
        <f t="shared" si="445"/>
        <v/>
      </c>
      <c r="P4742" s="2" t="str">
        <f>IF(ISNUMBER(O4742),SUMIFS(O$1:$O4742,A$1:$A4742,A4742,C$1:$C4742,C4742,G$1:$G4742,G4742,E$1:$E4742,E4742),"")</f>
        <v/>
      </c>
      <c r="U4742" t="str">
        <f t="shared" si="446"/>
        <v/>
      </c>
      <c r="AC4742" s="2" t="str">
        <f t="shared" si="447"/>
        <v/>
      </c>
      <c r="AH4742" s="2" t="str">
        <f t="shared" si="448"/>
        <v/>
      </c>
      <c r="AI4742" s="2" t="str">
        <f>IF(ISNUMBER(AH4742),SUMIFS($AH$1:AH4742,$A$1:A4742,A4742,C$1:$C4742,C4742,$G$1:G4742,G4742,$E$1:E4742,E4742),"")</f>
        <v/>
      </c>
      <c r="AJ4742">
        <f t="shared" si="449"/>
        <v>3</v>
      </c>
    </row>
    <row r="4743" spans="1:36" x14ac:dyDescent="0.25">
      <c r="A4743" s="14" t="s">
        <v>85</v>
      </c>
      <c r="B4743" t="s">
        <v>80</v>
      </c>
      <c r="C4743" t="s">
        <v>79</v>
      </c>
      <c r="D4743" s="13">
        <v>42418</v>
      </c>
      <c r="E4743">
        <v>2</v>
      </c>
      <c r="F4743">
        <v>50</v>
      </c>
      <c r="G4743" s="2" t="s">
        <v>87</v>
      </c>
      <c r="H4743" s="2" t="s">
        <v>12</v>
      </c>
      <c r="I4743">
        <v>12</v>
      </c>
      <c r="J4743" s="2" t="s">
        <v>88</v>
      </c>
      <c r="K4743" s="2">
        <v>45</v>
      </c>
      <c r="L4743" s="2">
        <v>2754</v>
      </c>
      <c r="M4743" s="2">
        <f t="shared" si="444"/>
        <v>275.39999999999998</v>
      </c>
      <c r="O4743" s="2" t="str">
        <f t="shared" si="445"/>
        <v/>
      </c>
      <c r="P4743" s="2" t="str">
        <f>IF(ISNUMBER(O4743),SUMIFS(O$1:$O4743,A$1:$A4743,A4743,C$1:$C4743,C4743,G$1:$G4743,G4743,E$1:$E4743,E4743),"")</f>
        <v/>
      </c>
      <c r="U4743" t="str">
        <f t="shared" si="446"/>
        <v/>
      </c>
      <c r="AC4743" s="2" t="str">
        <f t="shared" si="447"/>
        <v/>
      </c>
      <c r="AH4743" s="2" t="str">
        <f t="shared" si="448"/>
        <v/>
      </c>
      <c r="AI4743" s="2" t="str">
        <f>IF(ISNUMBER(AH4743),SUMIFS($AH$1:AH4743,$A$1:A4743,A4743,C$1:$C4743,C4743,$G$1:G4743,G4743,$E$1:E4743,E4743),"")</f>
        <v/>
      </c>
      <c r="AJ4743">
        <f t="shared" si="449"/>
        <v>3</v>
      </c>
    </row>
    <row r="4744" spans="1:36" x14ac:dyDescent="0.25">
      <c r="A4744" s="14" t="s">
        <v>84</v>
      </c>
      <c r="B4744" t="s">
        <v>80</v>
      </c>
      <c r="C4744" t="s">
        <v>79</v>
      </c>
      <c r="D4744" s="13">
        <v>42418</v>
      </c>
      <c r="E4744">
        <v>2</v>
      </c>
      <c r="F4744">
        <v>100</v>
      </c>
      <c r="G4744" s="2" t="s">
        <v>87</v>
      </c>
      <c r="H4744" s="2" t="s">
        <v>12</v>
      </c>
      <c r="I4744">
        <v>12</v>
      </c>
      <c r="J4744" s="2" t="s">
        <v>88</v>
      </c>
      <c r="K4744" s="2">
        <v>90</v>
      </c>
      <c r="L4744" s="2">
        <v>2939</v>
      </c>
      <c r="M4744" s="2">
        <f t="shared" si="444"/>
        <v>293.89999999999998</v>
      </c>
      <c r="O4744" s="2" t="str">
        <f t="shared" si="445"/>
        <v/>
      </c>
      <c r="P4744" s="2" t="str">
        <f>IF(ISNUMBER(O4744),SUMIFS(O$1:$O4744,A$1:$A4744,A4744,C$1:$C4744,C4744,G$1:$G4744,G4744,E$1:$E4744,E4744),"")</f>
        <v/>
      </c>
      <c r="U4744" t="str">
        <f t="shared" si="446"/>
        <v/>
      </c>
      <c r="AC4744" s="2" t="str">
        <f t="shared" si="447"/>
        <v/>
      </c>
      <c r="AH4744" s="2" t="str">
        <f t="shared" si="448"/>
        <v/>
      </c>
      <c r="AI4744" s="2" t="str">
        <f>IF(ISNUMBER(AH4744),SUMIFS($AH$1:AH4744,$A$1:A4744,A4744,C$1:$C4744,C4744,$G$1:G4744,G4744,$E$1:E4744,E4744),"")</f>
        <v/>
      </c>
      <c r="AJ4744">
        <f t="shared" si="449"/>
        <v>3</v>
      </c>
    </row>
    <row r="4745" spans="1:36" x14ac:dyDescent="0.25">
      <c r="A4745" s="14" t="s">
        <v>83</v>
      </c>
      <c r="B4745" t="s">
        <v>80</v>
      </c>
      <c r="C4745" t="s">
        <v>79</v>
      </c>
      <c r="D4745" s="13">
        <v>42418</v>
      </c>
      <c r="E4745">
        <v>2</v>
      </c>
      <c r="F4745">
        <v>200</v>
      </c>
      <c r="G4745" s="2" t="s">
        <v>87</v>
      </c>
      <c r="H4745" s="2" t="s">
        <v>12</v>
      </c>
      <c r="I4745">
        <v>12</v>
      </c>
      <c r="J4745" s="2" t="s">
        <v>88</v>
      </c>
      <c r="K4745" s="2">
        <v>180</v>
      </c>
      <c r="L4745" s="2">
        <v>2865</v>
      </c>
      <c r="M4745" s="2">
        <f t="shared" si="444"/>
        <v>286.5</v>
      </c>
      <c r="O4745" s="2" t="str">
        <f t="shared" si="445"/>
        <v/>
      </c>
      <c r="P4745" s="2" t="str">
        <f>IF(ISNUMBER(O4745),SUMIFS(O$1:$O4745,A$1:$A4745,A4745,C$1:$C4745,C4745,G$1:$G4745,G4745,E$1:$E4745,E4745),"")</f>
        <v/>
      </c>
      <c r="U4745" t="str">
        <f t="shared" si="446"/>
        <v/>
      </c>
      <c r="AC4745" s="2" t="str">
        <f t="shared" si="447"/>
        <v/>
      </c>
      <c r="AH4745" s="2" t="str">
        <f t="shared" si="448"/>
        <v/>
      </c>
      <c r="AI4745" s="2" t="str">
        <f>IF(ISNUMBER(AH4745),SUMIFS($AH$1:AH4745,$A$1:A4745,A4745,C$1:$C4745,C4745,$G$1:G4745,G4745,$E$1:E4745,E4745),"")</f>
        <v/>
      </c>
      <c r="AJ4745">
        <f t="shared" si="449"/>
        <v>3</v>
      </c>
    </row>
    <row r="4746" spans="1:36" x14ac:dyDescent="0.25">
      <c r="A4746" s="14" t="s">
        <v>82</v>
      </c>
      <c r="B4746" t="s">
        <v>80</v>
      </c>
      <c r="C4746" t="s">
        <v>79</v>
      </c>
      <c r="D4746" s="13">
        <v>42418</v>
      </c>
      <c r="E4746">
        <v>2</v>
      </c>
      <c r="F4746">
        <v>350</v>
      </c>
      <c r="G4746" s="2" t="s">
        <v>87</v>
      </c>
      <c r="H4746" s="2" t="s">
        <v>12</v>
      </c>
      <c r="I4746">
        <v>12</v>
      </c>
      <c r="J4746" s="2" t="s">
        <v>88</v>
      </c>
      <c r="K4746" s="2">
        <v>315</v>
      </c>
      <c r="L4746" s="2">
        <v>2828</v>
      </c>
      <c r="M4746" s="2">
        <f t="shared" si="444"/>
        <v>282.8</v>
      </c>
      <c r="O4746" s="2" t="str">
        <f t="shared" si="445"/>
        <v/>
      </c>
      <c r="P4746" s="2" t="str">
        <f>IF(ISNUMBER(O4746),SUMIFS(O$1:$O4746,A$1:$A4746,A4746,C$1:$C4746,C4746,G$1:$G4746,G4746,E$1:$E4746,E4746),"")</f>
        <v/>
      </c>
      <c r="U4746" t="str">
        <f t="shared" si="446"/>
        <v/>
      </c>
      <c r="AC4746" s="2" t="str">
        <f t="shared" si="447"/>
        <v/>
      </c>
      <c r="AH4746" s="2" t="str">
        <f t="shared" si="448"/>
        <v/>
      </c>
      <c r="AI4746" s="2" t="str">
        <f>IF(ISNUMBER(AH4746),SUMIFS($AH$1:AH4746,$A$1:A4746,A4746,C$1:$C4746,C4746,$G$1:G4746,G4746,$E$1:E4746,E4746),"")</f>
        <v/>
      </c>
      <c r="AJ4746">
        <f t="shared" si="449"/>
        <v>3</v>
      </c>
    </row>
    <row r="4747" spans="1:36" x14ac:dyDescent="0.25">
      <c r="A4747" s="14" t="s">
        <v>81</v>
      </c>
      <c r="B4747" t="s">
        <v>80</v>
      </c>
      <c r="C4747" t="s">
        <v>79</v>
      </c>
      <c r="D4747" s="13">
        <v>42418</v>
      </c>
      <c r="E4747">
        <v>2</v>
      </c>
      <c r="F4747">
        <v>500</v>
      </c>
      <c r="G4747" s="2" t="s">
        <v>87</v>
      </c>
      <c r="H4747" s="2" t="s">
        <v>12</v>
      </c>
      <c r="I4747">
        <v>12</v>
      </c>
      <c r="J4747" s="2" t="s">
        <v>88</v>
      </c>
      <c r="K4747" s="2">
        <v>450</v>
      </c>
      <c r="L4747" s="2">
        <v>2791</v>
      </c>
      <c r="M4747" s="2">
        <f t="shared" si="444"/>
        <v>279.10000000000002</v>
      </c>
      <c r="O4747" s="2" t="str">
        <f t="shared" si="445"/>
        <v/>
      </c>
      <c r="P4747" s="2" t="str">
        <f>IF(ISNUMBER(O4747),SUMIFS(O$1:$O4747,A$1:$A4747,A4747,C$1:$C4747,C4747,G$1:$G4747,G4747,E$1:$E4747,E4747),"")</f>
        <v/>
      </c>
      <c r="U4747" t="str">
        <f t="shared" si="446"/>
        <v/>
      </c>
      <c r="AC4747" s="2" t="str">
        <f t="shared" si="447"/>
        <v/>
      </c>
      <c r="AH4747" s="2" t="str">
        <f t="shared" si="448"/>
        <v/>
      </c>
      <c r="AI4747" s="2" t="str">
        <f>IF(ISNUMBER(AH4747),SUMIFS($AH$1:AH4747,$A$1:A4747,A4747,C$1:$C4747,C4747,$G$1:G4747,G4747,$E$1:E4747,E4747),"")</f>
        <v/>
      </c>
      <c r="AJ4747">
        <f t="shared" si="449"/>
        <v>3</v>
      </c>
    </row>
    <row r="4748" spans="1:36" x14ac:dyDescent="0.25">
      <c r="A4748" s="14" t="s">
        <v>86</v>
      </c>
      <c r="B4748" t="s">
        <v>80</v>
      </c>
      <c r="C4748" t="s">
        <v>79</v>
      </c>
      <c r="D4748" s="13">
        <v>42418</v>
      </c>
      <c r="E4748">
        <v>3</v>
      </c>
      <c r="F4748">
        <v>0</v>
      </c>
      <c r="G4748" s="2" t="s">
        <v>87</v>
      </c>
      <c r="H4748" s="2" t="s">
        <v>12</v>
      </c>
      <c r="I4748">
        <v>12</v>
      </c>
      <c r="J4748" s="2" t="s">
        <v>88</v>
      </c>
      <c r="K4748" s="2">
        <v>0</v>
      </c>
      <c r="L4748" s="2">
        <v>2754</v>
      </c>
      <c r="M4748" s="2">
        <f t="shared" si="444"/>
        <v>275.39999999999998</v>
      </c>
      <c r="O4748" s="2" t="str">
        <f t="shared" si="445"/>
        <v/>
      </c>
      <c r="P4748" s="2" t="str">
        <f>IF(ISNUMBER(O4748),SUMIFS(O$1:$O4748,A$1:$A4748,A4748,C$1:$C4748,C4748,G$1:$G4748,G4748,E$1:$E4748,E4748),"")</f>
        <v/>
      </c>
      <c r="U4748" t="str">
        <f t="shared" si="446"/>
        <v/>
      </c>
      <c r="AC4748" s="2" t="str">
        <f t="shared" si="447"/>
        <v/>
      </c>
      <c r="AH4748" s="2" t="str">
        <f t="shared" si="448"/>
        <v/>
      </c>
      <c r="AI4748" s="2" t="str">
        <f>IF(ISNUMBER(AH4748),SUMIFS($AH$1:AH4748,$A$1:A4748,A4748,C$1:$C4748,C4748,$G$1:G4748,G4748,$E$1:E4748,E4748),"")</f>
        <v/>
      </c>
      <c r="AJ4748">
        <f t="shared" si="449"/>
        <v>3</v>
      </c>
    </row>
    <row r="4749" spans="1:36" x14ac:dyDescent="0.25">
      <c r="A4749" s="14" t="s">
        <v>85</v>
      </c>
      <c r="B4749" t="s">
        <v>80</v>
      </c>
      <c r="C4749" t="s">
        <v>79</v>
      </c>
      <c r="D4749" s="13">
        <v>42418</v>
      </c>
      <c r="E4749">
        <v>3</v>
      </c>
      <c r="F4749">
        <v>50</v>
      </c>
      <c r="G4749" s="2" t="s">
        <v>87</v>
      </c>
      <c r="H4749" s="2" t="s">
        <v>12</v>
      </c>
      <c r="I4749">
        <v>12</v>
      </c>
      <c r="J4749" s="2" t="s">
        <v>88</v>
      </c>
      <c r="K4749" s="2">
        <v>45</v>
      </c>
      <c r="L4749" s="2">
        <v>2902</v>
      </c>
      <c r="M4749" s="2">
        <f t="shared" si="444"/>
        <v>290.2</v>
      </c>
      <c r="O4749" s="2" t="str">
        <f t="shared" si="445"/>
        <v/>
      </c>
      <c r="P4749" s="2" t="str">
        <f>IF(ISNUMBER(O4749),SUMIFS(O$1:$O4749,A$1:$A4749,A4749,C$1:$C4749,C4749,G$1:$G4749,G4749,E$1:$E4749,E4749),"")</f>
        <v/>
      </c>
      <c r="U4749" t="str">
        <f t="shared" si="446"/>
        <v/>
      </c>
      <c r="AC4749" s="2" t="str">
        <f t="shared" si="447"/>
        <v/>
      </c>
      <c r="AH4749" s="2" t="str">
        <f t="shared" si="448"/>
        <v/>
      </c>
      <c r="AI4749" s="2" t="str">
        <f>IF(ISNUMBER(AH4749),SUMIFS($AH$1:AH4749,$A$1:A4749,A4749,C$1:$C4749,C4749,$G$1:G4749,G4749,$E$1:E4749,E4749),"")</f>
        <v/>
      </c>
      <c r="AJ4749">
        <f t="shared" si="449"/>
        <v>3</v>
      </c>
    </row>
    <row r="4750" spans="1:36" x14ac:dyDescent="0.25">
      <c r="A4750" s="14" t="s">
        <v>84</v>
      </c>
      <c r="B4750" t="s">
        <v>80</v>
      </c>
      <c r="C4750" t="s">
        <v>79</v>
      </c>
      <c r="D4750" s="13">
        <v>42418</v>
      </c>
      <c r="E4750">
        <v>3</v>
      </c>
      <c r="F4750">
        <v>100</v>
      </c>
      <c r="G4750" s="2" t="s">
        <v>87</v>
      </c>
      <c r="H4750" s="2" t="s">
        <v>12</v>
      </c>
      <c r="I4750">
        <v>12</v>
      </c>
      <c r="J4750" s="2" t="s">
        <v>88</v>
      </c>
      <c r="K4750" s="2">
        <v>90</v>
      </c>
      <c r="L4750" s="2">
        <v>2791</v>
      </c>
      <c r="M4750" s="2">
        <f t="shared" si="444"/>
        <v>279.10000000000002</v>
      </c>
      <c r="O4750" s="2" t="str">
        <f t="shared" si="445"/>
        <v/>
      </c>
      <c r="P4750" s="2" t="str">
        <f>IF(ISNUMBER(O4750),SUMIFS(O$1:$O4750,A$1:$A4750,A4750,C$1:$C4750,C4750,G$1:$G4750,G4750,E$1:$E4750,E4750),"")</f>
        <v/>
      </c>
      <c r="U4750" t="str">
        <f t="shared" si="446"/>
        <v/>
      </c>
      <c r="AC4750" s="2" t="str">
        <f t="shared" si="447"/>
        <v/>
      </c>
      <c r="AH4750" s="2" t="str">
        <f t="shared" si="448"/>
        <v/>
      </c>
      <c r="AI4750" s="2" t="str">
        <f>IF(ISNUMBER(AH4750),SUMIFS($AH$1:AH4750,$A$1:A4750,A4750,C$1:$C4750,C4750,$G$1:G4750,G4750,$E$1:E4750,E4750),"")</f>
        <v/>
      </c>
      <c r="AJ4750">
        <f t="shared" si="449"/>
        <v>3</v>
      </c>
    </row>
    <row r="4751" spans="1:36" x14ac:dyDescent="0.25">
      <c r="A4751" s="14" t="s">
        <v>83</v>
      </c>
      <c r="B4751" t="s">
        <v>80</v>
      </c>
      <c r="C4751" t="s">
        <v>79</v>
      </c>
      <c r="D4751" s="13">
        <v>42418</v>
      </c>
      <c r="E4751">
        <v>3</v>
      </c>
      <c r="F4751">
        <v>200</v>
      </c>
      <c r="G4751" s="2" t="s">
        <v>87</v>
      </c>
      <c r="H4751" s="2" t="s">
        <v>12</v>
      </c>
      <c r="I4751">
        <v>12</v>
      </c>
      <c r="J4751" s="2" t="s">
        <v>88</v>
      </c>
      <c r="K4751" s="2">
        <v>180</v>
      </c>
      <c r="L4751" s="2">
        <v>2939</v>
      </c>
      <c r="M4751" s="2">
        <f t="shared" si="444"/>
        <v>293.89999999999998</v>
      </c>
      <c r="O4751" s="2" t="str">
        <f t="shared" si="445"/>
        <v/>
      </c>
      <c r="P4751" s="2" t="str">
        <f>IF(ISNUMBER(O4751),SUMIFS(O$1:$O4751,A$1:$A4751,A4751,C$1:$C4751,C4751,G$1:$G4751,G4751,E$1:$E4751,E4751),"")</f>
        <v/>
      </c>
      <c r="U4751" t="str">
        <f t="shared" si="446"/>
        <v/>
      </c>
      <c r="AC4751" s="2" t="str">
        <f t="shared" si="447"/>
        <v/>
      </c>
      <c r="AH4751" s="2" t="str">
        <f t="shared" si="448"/>
        <v/>
      </c>
      <c r="AI4751" s="2" t="str">
        <f>IF(ISNUMBER(AH4751),SUMIFS($AH$1:AH4751,$A$1:A4751,A4751,C$1:$C4751,C4751,$G$1:G4751,G4751,$E$1:E4751,E4751),"")</f>
        <v/>
      </c>
      <c r="AJ4751">
        <f t="shared" si="449"/>
        <v>3</v>
      </c>
    </row>
    <row r="4752" spans="1:36" x14ac:dyDescent="0.25">
      <c r="A4752" s="14" t="s">
        <v>82</v>
      </c>
      <c r="B4752" t="s">
        <v>80</v>
      </c>
      <c r="C4752" t="s">
        <v>79</v>
      </c>
      <c r="D4752" s="13">
        <v>42418</v>
      </c>
      <c r="E4752">
        <v>3</v>
      </c>
      <c r="F4752">
        <v>350</v>
      </c>
      <c r="G4752" s="2" t="s">
        <v>87</v>
      </c>
      <c r="H4752" s="2" t="s">
        <v>12</v>
      </c>
      <c r="I4752">
        <v>12</v>
      </c>
      <c r="J4752" s="2" t="s">
        <v>88</v>
      </c>
      <c r="K4752" s="2">
        <v>315</v>
      </c>
      <c r="L4752" s="2">
        <v>2754</v>
      </c>
      <c r="M4752" s="2">
        <f t="shared" si="444"/>
        <v>275.39999999999998</v>
      </c>
      <c r="O4752" s="2" t="str">
        <f t="shared" si="445"/>
        <v/>
      </c>
      <c r="P4752" s="2" t="str">
        <f>IF(ISNUMBER(O4752),SUMIFS(O$1:$O4752,A$1:$A4752,A4752,C$1:$C4752,C4752,G$1:$G4752,G4752,E$1:$E4752,E4752),"")</f>
        <v/>
      </c>
      <c r="U4752" t="str">
        <f t="shared" si="446"/>
        <v/>
      </c>
      <c r="AC4752" s="2" t="str">
        <f t="shared" si="447"/>
        <v/>
      </c>
      <c r="AH4752" s="2" t="str">
        <f t="shared" si="448"/>
        <v/>
      </c>
      <c r="AI4752" s="2" t="str">
        <f>IF(ISNUMBER(AH4752),SUMIFS($AH$1:AH4752,$A$1:A4752,A4752,C$1:$C4752,C4752,$G$1:G4752,G4752,$E$1:E4752,E4752),"")</f>
        <v/>
      </c>
      <c r="AJ4752">
        <f t="shared" si="449"/>
        <v>3</v>
      </c>
    </row>
    <row r="4753" spans="1:36" x14ac:dyDescent="0.25">
      <c r="A4753" s="14" t="s">
        <v>81</v>
      </c>
      <c r="B4753" t="s">
        <v>80</v>
      </c>
      <c r="C4753" t="s">
        <v>79</v>
      </c>
      <c r="D4753" s="13">
        <v>42418</v>
      </c>
      <c r="E4753">
        <v>3</v>
      </c>
      <c r="F4753">
        <v>500</v>
      </c>
      <c r="G4753" s="2" t="s">
        <v>87</v>
      </c>
      <c r="H4753" s="2" t="s">
        <v>12</v>
      </c>
      <c r="I4753">
        <v>12</v>
      </c>
      <c r="J4753" s="2" t="s">
        <v>88</v>
      </c>
      <c r="K4753" s="2">
        <v>450</v>
      </c>
      <c r="L4753" s="2">
        <v>3013</v>
      </c>
      <c r="M4753" s="2">
        <f t="shared" si="444"/>
        <v>301.3</v>
      </c>
      <c r="O4753" s="2" t="str">
        <f t="shared" si="445"/>
        <v/>
      </c>
      <c r="P4753" s="2" t="str">
        <f>IF(ISNUMBER(O4753),SUMIFS(O$1:$O4753,A$1:$A4753,A4753,C$1:$C4753,C4753,G$1:$G4753,G4753,E$1:$E4753,E4753),"")</f>
        <v/>
      </c>
      <c r="U4753" t="str">
        <f t="shared" si="446"/>
        <v/>
      </c>
      <c r="AC4753" s="2" t="str">
        <f t="shared" si="447"/>
        <v/>
      </c>
      <c r="AH4753" s="2" t="str">
        <f t="shared" si="448"/>
        <v/>
      </c>
      <c r="AI4753" s="2" t="str">
        <f>IF(ISNUMBER(AH4753),SUMIFS($AH$1:AH4753,$A$1:A4753,A4753,C$1:$C4753,C4753,$G$1:G4753,G4753,$E$1:E4753,E4753),"")</f>
        <v/>
      </c>
      <c r="AJ4753">
        <f t="shared" si="449"/>
        <v>3</v>
      </c>
    </row>
    <row r="4754" spans="1:36" x14ac:dyDescent="0.25">
      <c r="A4754" s="14" t="s">
        <v>86</v>
      </c>
      <c r="B4754" t="s">
        <v>80</v>
      </c>
      <c r="C4754" t="s">
        <v>79</v>
      </c>
      <c r="D4754" s="13">
        <v>42436</v>
      </c>
      <c r="E4754">
        <v>1</v>
      </c>
      <c r="F4754">
        <v>0</v>
      </c>
      <c r="G4754" s="2" t="s">
        <v>87</v>
      </c>
      <c r="H4754" s="2" t="s">
        <v>13</v>
      </c>
      <c r="I4754">
        <v>12</v>
      </c>
      <c r="J4754" s="2" t="s">
        <v>88</v>
      </c>
      <c r="K4754" s="2">
        <v>0</v>
      </c>
      <c r="L4754" s="2">
        <v>3038</v>
      </c>
      <c r="M4754" s="2">
        <f t="shared" si="444"/>
        <v>303.8</v>
      </c>
      <c r="O4754" s="2" t="str">
        <f t="shared" si="445"/>
        <v/>
      </c>
      <c r="P4754" s="2" t="str">
        <f>IF(ISNUMBER(O4754),SUMIFS(O$1:$O4754,A$1:$A4754,A4754,C$1:$C4754,C4754,G$1:$G4754,G4754,E$1:$E4754,E4754),"")</f>
        <v/>
      </c>
      <c r="U4754" t="str">
        <f t="shared" si="446"/>
        <v/>
      </c>
      <c r="AC4754" s="2" t="str">
        <f t="shared" si="447"/>
        <v/>
      </c>
      <c r="AH4754" s="2" t="str">
        <f t="shared" si="448"/>
        <v/>
      </c>
      <c r="AI4754" s="2" t="str">
        <f>IF(ISNUMBER(AH4754),SUMIFS($AH$1:AH4754,$A$1:A4754,A4754,C$1:$C4754,C4754,$G$1:G4754,G4754,$E$1:E4754,E4754),"")</f>
        <v/>
      </c>
      <c r="AJ4754">
        <f t="shared" si="449"/>
        <v>3</v>
      </c>
    </row>
    <row r="4755" spans="1:36" x14ac:dyDescent="0.25">
      <c r="A4755" s="14" t="s">
        <v>85</v>
      </c>
      <c r="B4755" t="s">
        <v>80</v>
      </c>
      <c r="C4755" t="s">
        <v>79</v>
      </c>
      <c r="D4755" s="13">
        <v>42436</v>
      </c>
      <c r="E4755">
        <v>1</v>
      </c>
      <c r="F4755">
        <v>50</v>
      </c>
      <c r="G4755" s="2" t="s">
        <v>87</v>
      </c>
      <c r="H4755" s="2" t="s">
        <v>13</v>
      </c>
      <c r="I4755">
        <v>12</v>
      </c>
      <c r="J4755" s="2" t="s">
        <v>88</v>
      </c>
      <c r="K4755" s="2">
        <v>45</v>
      </c>
      <c r="L4755" s="2">
        <v>3004</v>
      </c>
      <c r="M4755" s="2">
        <f t="shared" si="444"/>
        <v>300.39999999999998</v>
      </c>
      <c r="O4755" s="2" t="str">
        <f t="shared" si="445"/>
        <v/>
      </c>
      <c r="P4755" s="2" t="str">
        <f>IF(ISNUMBER(O4755),SUMIFS(O$1:$O4755,A$1:$A4755,A4755,C$1:$C4755,C4755,G$1:$G4755,G4755,E$1:$E4755,E4755),"")</f>
        <v/>
      </c>
      <c r="U4755" t="str">
        <f t="shared" si="446"/>
        <v/>
      </c>
      <c r="AC4755" s="2" t="str">
        <f t="shared" si="447"/>
        <v/>
      </c>
      <c r="AH4755" s="2" t="str">
        <f t="shared" si="448"/>
        <v/>
      </c>
      <c r="AI4755" s="2" t="str">
        <f>IF(ISNUMBER(AH4755),SUMIFS($AH$1:AH4755,$A$1:A4755,A4755,C$1:$C4755,C4755,$G$1:G4755,G4755,$E$1:E4755,E4755),"")</f>
        <v/>
      </c>
      <c r="AJ4755">
        <f t="shared" si="449"/>
        <v>3</v>
      </c>
    </row>
    <row r="4756" spans="1:36" x14ac:dyDescent="0.25">
      <c r="A4756" s="14" t="s">
        <v>84</v>
      </c>
      <c r="B4756" t="s">
        <v>80</v>
      </c>
      <c r="C4756" t="s">
        <v>79</v>
      </c>
      <c r="D4756" s="13">
        <v>42436</v>
      </c>
      <c r="E4756">
        <v>1</v>
      </c>
      <c r="F4756">
        <v>100</v>
      </c>
      <c r="G4756" s="2" t="s">
        <v>87</v>
      </c>
      <c r="H4756" s="2" t="s">
        <v>13</v>
      </c>
      <c r="I4756">
        <v>12</v>
      </c>
      <c r="J4756" s="2" t="s">
        <v>88</v>
      </c>
      <c r="K4756" s="2">
        <v>90</v>
      </c>
      <c r="L4756" s="2">
        <v>3242</v>
      </c>
      <c r="M4756" s="2">
        <f t="shared" si="444"/>
        <v>324.2</v>
      </c>
      <c r="O4756" s="2" t="str">
        <f t="shared" si="445"/>
        <v/>
      </c>
      <c r="P4756" s="2" t="str">
        <f>IF(ISNUMBER(O4756),SUMIFS(O$1:$O4756,A$1:$A4756,A4756,C$1:$C4756,C4756,G$1:$G4756,G4756,E$1:$E4756,E4756),"")</f>
        <v/>
      </c>
      <c r="U4756" t="str">
        <f t="shared" si="446"/>
        <v/>
      </c>
      <c r="AC4756" s="2" t="str">
        <f t="shared" si="447"/>
        <v/>
      </c>
      <c r="AH4756" s="2" t="str">
        <f t="shared" si="448"/>
        <v/>
      </c>
      <c r="AI4756" s="2" t="str">
        <f>IF(ISNUMBER(AH4756),SUMIFS($AH$1:AH4756,$A$1:A4756,A4756,C$1:$C4756,C4756,$G$1:G4756,G4756,$E$1:E4756,E4756),"")</f>
        <v/>
      </c>
      <c r="AJ4756">
        <f t="shared" si="449"/>
        <v>3</v>
      </c>
    </row>
    <row r="4757" spans="1:36" x14ac:dyDescent="0.25">
      <c r="A4757" s="14" t="s">
        <v>83</v>
      </c>
      <c r="B4757" t="s">
        <v>80</v>
      </c>
      <c r="C4757" t="s">
        <v>79</v>
      </c>
      <c r="D4757" s="13">
        <v>42436</v>
      </c>
      <c r="E4757">
        <v>1</v>
      </c>
      <c r="F4757">
        <v>200</v>
      </c>
      <c r="G4757" s="2" t="s">
        <v>87</v>
      </c>
      <c r="H4757" s="2" t="s">
        <v>13</v>
      </c>
      <c r="I4757">
        <v>12</v>
      </c>
      <c r="J4757" s="2" t="s">
        <v>88</v>
      </c>
      <c r="K4757" s="2">
        <v>180</v>
      </c>
      <c r="L4757" s="2">
        <v>3072</v>
      </c>
      <c r="M4757" s="2">
        <f t="shared" si="444"/>
        <v>307.2</v>
      </c>
      <c r="O4757" s="2" t="str">
        <f t="shared" si="445"/>
        <v/>
      </c>
      <c r="P4757" s="2" t="str">
        <f>IF(ISNUMBER(O4757),SUMIFS(O$1:$O4757,A$1:$A4757,A4757,C$1:$C4757,C4757,G$1:$G4757,G4757,E$1:$E4757,E4757),"")</f>
        <v/>
      </c>
      <c r="U4757" t="str">
        <f t="shared" si="446"/>
        <v/>
      </c>
      <c r="AC4757" s="2" t="str">
        <f t="shared" si="447"/>
        <v/>
      </c>
      <c r="AH4757" s="2" t="str">
        <f t="shared" si="448"/>
        <v/>
      </c>
      <c r="AI4757" s="2" t="str">
        <f>IF(ISNUMBER(AH4757),SUMIFS($AH$1:AH4757,$A$1:A4757,A4757,C$1:$C4757,C4757,$G$1:G4757,G4757,$E$1:E4757,E4757),"")</f>
        <v/>
      </c>
      <c r="AJ4757">
        <f t="shared" si="449"/>
        <v>3</v>
      </c>
    </row>
    <row r="4758" spans="1:36" x14ac:dyDescent="0.25">
      <c r="A4758" s="14" t="s">
        <v>82</v>
      </c>
      <c r="B4758" t="s">
        <v>80</v>
      </c>
      <c r="C4758" t="s">
        <v>79</v>
      </c>
      <c r="D4758" s="13">
        <v>42436</v>
      </c>
      <c r="E4758">
        <v>1</v>
      </c>
      <c r="F4758">
        <v>350</v>
      </c>
      <c r="G4758" s="2" t="s">
        <v>87</v>
      </c>
      <c r="H4758" s="2" t="s">
        <v>13</v>
      </c>
      <c r="I4758">
        <v>12</v>
      </c>
      <c r="J4758" s="2" t="s">
        <v>88</v>
      </c>
      <c r="K4758" s="2">
        <v>315</v>
      </c>
      <c r="L4758" s="2">
        <v>3208</v>
      </c>
      <c r="M4758" s="2">
        <f t="shared" si="444"/>
        <v>320.8</v>
      </c>
      <c r="O4758" s="2" t="str">
        <f t="shared" si="445"/>
        <v/>
      </c>
      <c r="P4758" s="2" t="str">
        <f>IF(ISNUMBER(O4758),SUMIFS(O$1:$O4758,A$1:$A4758,A4758,C$1:$C4758,C4758,G$1:$G4758,G4758,E$1:$E4758,E4758),"")</f>
        <v/>
      </c>
      <c r="U4758" t="str">
        <f t="shared" si="446"/>
        <v/>
      </c>
      <c r="AC4758" s="2" t="str">
        <f t="shared" si="447"/>
        <v/>
      </c>
      <c r="AH4758" s="2" t="str">
        <f t="shared" si="448"/>
        <v/>
      </c>
      <c r="AI4758" s="2" t="str">
        <f>IF(ISNUMBER(AH4758),SUMIFS($AH$1:AH4758,$A$1:A4758,A4758,C$1:$C4758,C4758,$G$1:G4758,G4758,$E$1:E4758,E4758),"")</f>
        <v/>
      </c>
      <c r="AJ4758">
        <f t="shared" si="449"/>
        <v>3</v>
      </c>
    </row>
    <row r="4759" spans="1:36" x14ac:dyDescent="0.25">
      <c r="A4759" s="14" t="s">
        <v>81</v>
      </c>
      <c r="B4759" t="s">
        <v>80</v>
      </c>
      <c r="C4759" t="s">
        <v>79</v>
      </c>
      <c r="D4759" s="13">
        <v>42436</v>
      </c>
      <c r="E4759">
        <v>1</v>
      </c>
      <c r="F4759">
        <v>500</v>
      </c>
      <c r="G4759" s="2" t="s">
        <v>87</v>
      </c>
      <c r="H4759" s="2" t="s">
        <v>13</v>
      </c>
      <c r="I4759">
        <v>12</v>
      </c>
      <c r="J4759" s="2" t="s">
        <v>88</v>
      </c>
      <c r="K4759" s="2">
        <v>450</v>
      </c>
      <c r="L4759" s="2">
        <v>3378</v>
      </c>
      <c r="M4759" s="2">
        <f t="shared" si="444"/>
        <v>337.8</v>
      </c>
      <c r="O4759" s="2" t="str">
        <f t="shared" si="445"/>
        <v/>
      </c>
      <c r="P4759" s="2" t="str">
        <f>IF(ISNUMBER(O4759),SUMIFS(O$1:$O4759,A$1:$A4759,A4759,C$1:$C4759,C4759,G$1:$G4759,G4759,E$1:$E4759,E4759),"")</f>
        <v/>
      </c>
      <c r="U4759" t="str">
        <f t="shared" si="446"/>
        <v/>
      </c>
      <c r="AC4759" s="2" t="str">
        <f t="shared" si="447"/>
        <v/>
      </c>
      <c r="AH4759" s="2" t="str">
        <f t="shared" si="448"/>
        <v/>
      </c>
      <c r="AI4759" s="2" t="str">
        <f>IF(ISNUMBER(AH4759),SUMIFS($AH$1:AH4759,$A$1:A4759,A4759,C$1:$C4759,C4759,$G$1:G4759,G4759,$E$1:E4759,E4759),"")</f>
        <v/>
      </c>
      <c r="AJ4759">
        <f t="shared" si="449"/>
        <v>3</v>
      </c>
    </row>
    <row r="4760" spans="1:36" x14ac:dyDescent="0.25">
      <c r="A4760" s="14" t="s">
        <v>86</v>
      </c>
      <c r="B4760" t="s">
        <v>80</v>
      </c>
      <c r="C4760" t="s">
        <v>79</v>
      </c>
      <c r="D4760" s="13">
        <v>42436</v>
      </c>
      <c r="E4760">
        <v>2</v>
      </c>
      <c r="F4760">
        <v>0</v>
      </c>
      <c r="G4760" s="2" t="s">
        <v>87</v>
      </c>
      <c r="H4760" s="2" t="s">
        <v>13</v>
      </c>
      <c r="I4760">
        <v>12</v>
      </c>
      <c r="J4760" s="2" t="s">
        <v>88</v>
      </c>
      <c r="K4760" s="2">
        <v>0</v>
      </c>
      <c r="L4760" s="2">
        <v>3004</v>
      </c>
      <c r="M4760" s="2">
        <f t="shared" si="444"/>
        <v>300.39999999999998</v>
      </c>
      <c r="O4760" s="2" t="str">
        <f t="shared" si="445"/>
        <v/>
      </c>
      <c r="P4760" s="2" t="str">
        <f>IF(ISNUMBER(O4760),SUMIFS(O$1:$O4760,A$1:$A4760,A4760,C$1:$C4760,C4760,G$1:$G4760,G4760,E$1:$E4760,E4760),"")</f>
        <v/>
      </c>
      <c r="U4760" t="str">
        <f t="shared" si="446"/>
        <v/>
      </c>
      <c r="AC4760" s="2" t="str">
        <f t="shared" si="447"/>
        <v/>
      </c>
      <c r="AH4760" s="2" t="str">
        <f t="shared" si="448"/>
        <v/>
      </c>
      <c r="AI4760" s="2" t="str">
        <f>IF(ISNUMBER(AH4760),SUMIFS($AH$1:AH4760,$A$1:A4760,A4760,C$1:$C4760,C4760,$G$1:G4760,G4760,$E$1:E4760,E4760),"")</f>
        <v/>
      </c>
      <c r="AJ4760">
        <f t="shared" si="449"/>
        <v>3</v>
      </c>
    </row>
    <row r="4761" spans="1:36" x14ac:dyDescent="0.25">
      <c r="A4761" s="14" t="s">
        <v>85</v>
      </c>
      <c r="B4761" t="s">
        <v>80</v>
      </c>
      <c r="C4761" t="s">
        <v>79</v>
      </c>
      <c r="D4761" s="13">
        <v>42436</v>
      </c>
      <c r="E4761">
        <v>2</v>
      </c>
      <c r="F4761">
        <v>50</v>
      </c>
      <c r="G4761" s="2" t="s">
        <v>87</v>
      </c>
      <c r="H4761" s="2" t="s">
        <v>13</v>
      </c>
      <c r="I4761">
        <v>12</v>
      </c>
      <c r="J4761" s="2" t="s">
        <v>88</v>
      </c>
      <c r="K4761" s="2">
        <v>45</v>
      </c>
      <c r="L4761" s="2">
        <v>3004</v>
      </c>
      <c r="M4761" s="2">
        <f t="shared" si="444"/>
        <v>300.39999999999998</v>
      </c>
      <c r="O4761" s="2" t="str">
        <f t="shared" si="445"/>
        <v/>
      </c>
      <c r="P4761" s="2" t="str">
        <f>IF(ISNUMBER(O4761),SUMIFS(O$1:$O4761,A$1:$A4761,A4761,C$1:$C4761,C4761,G$1:$G4761,G4761,E$1:$E4761,E4761),"")</f>
        <v/>
      </c>
      <c r="U4761" t="str">
        <f t="shared" si="446"/>
        <v/>
      </c>
      <c r="AC4761" s="2" t="str">
        <f t="shared" si="447"/>
        <v/>
      </c>
      <c r="AH4761" s="2" t="str">
        <f t="shared" si="448"/>
        <v/>
      </c>
      <c r="AI4761" s="2" t="str">
        <f>IF(ISNUMBER(AH4761),SUMIFS($AH$1:AH4761,$A$1:A4761,A4761,C$1:$C4761,C4761,$G$1:G4761,G4761,$E$1:E4761,E4761),"")</f>
        <v/>
      </c>
      <c r="AJ4761">
        <f t="shared" si="449"/>
        <v>3</v>
      </c>
    </row>
    <row r="4762" spans="1:36" x14ac:dyDescent="0.25">
      <c r="A4762" s="14" t="s">
        <v>84</v>
      </c>
      <c r="B4762" t="s">
        <v>80</v>
      </c>
      <c r="C4762" t="s">
        <v>79</v>
      </c>
      <c r="D4762" s="13">
        <v>42436</v>
      </c>
      <c r="E4762">
        <v>2</v>
      </c>
      <c r="F4762">
        <v>100</v>
      </c>
      <c r="G4762" s="2" t="s">
        <v>87</v>
      </c>
      <c r="H4762" s="2" t="s">
        <v>13</v>
      </c>
      <c r="I4762">
        <v>12</v>
      </c>
      <c r="J4762" s="2" t="s">
        <v>88</v>
      </c>
      <c r="K4762" s="2">
        <v>90</v>
      </c>
      <c r="L4762" s="2">
        <v>3480</v>
      </c>
      <c r="M4762" s="2">
        <f t="shared" si="444"/>
        <v>348</v>
      </c>
      <c r="O4762" s="2" t="str">
        <f t="shared" si="445"/>
        <v/>
      </c>
      <c r="P4762" s="2" t="str">
        <f>IF(ISNUMBER(O4762),SUMIFS(O$1:$O4762,A$1:$A4762,A4762,C$1:$C4762,C4762,G$1:$G4762,G4762,E$1:$E4762,E4762),"")</f>
        <v/>
      </c>
      <c r="U4762" t="str">
        <f t="shared" si="446"/>
        <v/>
      </c>
      <c r="AC4762" s="2" t="str">
        <f t="shared" si="447"/>
        <v/>
      </c>
      <c r="AH4762" s="2" t="str">
        <f t="shared" si="448"/>
        <v/>
      </c>
      <c r="AI4762" s="2" t="str">
        <f>IF(ISNUMBER(AH4762),SUMIFS($AH$1:AH4762,$A$1:A4762,A4762,C$1:$C4762,C4762,$G$1:G4762,G4762,$E$1:E4762,E4762),"")</f>
        <v/>
      </c>
      <c r="AJ4762">
        <f t="shared" si="449"/>
        <v>3</v>
      </c>
    </row>
    <row r="4763" spans="1:36" x14ac:dyDescent="0.25">
      <c r="A4763" s="14" t="s">
        <v>83</v>
      </c>
      <c r="B4763" t="s">
        <v>80</v>
      </c>
      <c r="C4763" t="s">
        <v>79</v>
      </c>
      <c r="D4763" s="13">
        <v>42436</v>
      </c>
      <c r="E4763">
        <v>2</v>
      </c>
      <c r="F4763">
        <v>200</v>
      </c>
      <c r="G4763" s="2" t="s">
        <v>87</v>
      </c>
      <c r="H4763" s="2" t="s">
        <v>13</v>
      </c>
      <c r="I4763">
        <v>12</v>
      </c>
      <c r="J4763" s="2" t="s">
        <v>88</v>
      </c>
      <c r="K4763" s="2">
        <v>180</v>
      </c>
      <c r="L4763" s="2">
        <v>3412</v>
      </c>
      <c r="M4763" s="2">
        <f t="shared" si="444"/>
        <v>341.2</v>
      </c>
      <c r="O4763" s="2" t="str">
        <f t="shared" si="445"/>
        <v/>
      </c>
      <c r="P4763" s="2" t="str">
        <f>IF(ISNUMBER(O4763),SUMIFS(O$1:$O4763,A$1:$A4763,A4763,C$1:$C4763,C4763,G$1:$G4763,G4763,E$1:$E4763,E4763),"")</f>
        <v/>
      </c>
      <c r="U4763" t="str">
        <f t="shared" si="446"/>
        <v/>
      </c>
      <c r="AC4763" s="2" t="str">
        <f t="shared" si="447"/>
        <v/>
      </c>
      <c r="AH4763" s="2" t="str">
        <f t="shared" si="448"/>
        <v/>
      </c>
      <c r="AI4763" s="2" t="str">
        <f>IF(ISNUMBER(AH4763),SUMIFS($AH$1:AH4763,$A$1:A4763,A4763,C$1:$C4763,C4763,$G$1:G4763,G4763,$E$1:E4763,E4763),"")</f>
        <v/>
      </c>
      <c r="AJ4763">
        <f t="shared" si="449"/>
        <v>3</v>
      </c>
    </row>
    <row r="4764" spans="1:36" x14ac:dyDescent="0.25">
      <c r="A4764" s="14" t="s">
        <v>82</v>
      </c>
      <c r="B4764" t="s">
        <v>80</v>
      </c>
      <c r="C4764" t="s">
        <v>79</v>
      </c>
      <c r="D4764" s="13">
        <v>42436</v>
      </c>
      <c r="E4764">
        <v>2</v>
      </c>
      <c r="F4764">
        <v>350</v>
      </c>
      <c r="G4764" s="2" t="s">
        <v>87</v>
      </c>
      <c r="H4764" s="2" t="s">
        <v>13</v>
      </c>
      <c r="I4764">
        <v>12</v>
      </c>
      <c r="J4764" s="2" t="s">
        <v>88</v>
      </c>
      <c r="K4764" s="2">
        <v>315</v>
      </c>
      <c r="L4764" s="2">
        <v>3412</v>
      </c>
      <c r="M4764" s="2">
        <f t="shared" si="444"/>
        <v>341.2</v>
      </c>
      <c r="O4764" s="2" t="str">
        <f t="shared" si="445"/>
        <v/>
      </c>
      <c r="P4764" s="2" t="str">
        <f>IF(ISNUMBER(O4764),SUMIFS(O$1:$O4764,A$1:$A4764,A4764,C$1:$C4764,C4764,G$1:$G4764,G4764,E$1:$E4764,E4764),"")</f>
        <v/>
      </c>
      <c r="U4764" t="str">
        <f t="shared" si="446"/>
        <v/>
      </c>
      <c r="AC4764" s="2" t="str">
        <f t="shared" si="447"/>
        <v/>
      </c>
      <c r="AH4764" s="2" t="str">
        <f t="shared" si="448"/>
        <v/>
      </c>
      <c r="AI4764" s="2" t="str">
        <f>IF(ISNUMBER(AH4764),SUMIFS($AH$1:AH4764,$A$1:A4764,A4764,C$1:$C4764,C4764,$G$1:G4764,G4764,$E$1:E4764,E4764),"")</f>
        <v/>
      </c>
      <c r="AJ4764">
        <f t="shared" si="449"/>
        <v>3</v>
      </c>
    </row>
    <row r="4765" spans="1:36" x14ac:dyDescent="0.25">
      <c r="A4765" s="14" t="s">
        <v>81</v>
      </c>
      <c r="B4765" t="s">
        <v>80</v>
      </c>
      <c r="C4765" t="s">
        <v>79</v>
      </c>
      <c r="D4765" s="13">
        <v>42436</v>
      </c>
      <c r="E4765">
        <v>2</v>
      </c>
      <c r="F4765">
        <v>500</v>
      </c>
      <c r="G4765" s="2" t="s">
        <v>87</v>
      </c>
      <c r="H4765" s="2" t="s">
        <v>13</v>
      </c>
      <c r="I4765">
        <v>12</v>
      </c>
      <c r="J4765" s="2" t="s">
        <v>88</v>
      </c>
      <c r="K4765" s="2">
        <v>450</v>
      </c>
      <c r="L4765" s="2">
        <v>3650</v>
      </c>
      <c r="M4765" s="2">
        <f t="shared" si="444"/>
        <v>365</v>
      </c>
      <c r="O4765" s="2" t="str">
        <f t="shared" si="445"/>
        <v/>
      </c>
      <c r="P4765" s="2" t="str">
        <f>IF(ISNUMBER(O4765),SUMIFS(O$1:$O4765,A$1:$A4765,A4765,C$1:$C4765,C4765,G$1:$G4765,G4765,E$1:$E4765,E4765),"")</f>
        <v/>
      </c>
      <c r="U4765" t="str">
        <f t="shared" si="446"/>
        <v/>
      </c>
      <c r="AC4765" s="2" t="str">
        <f t="shared" si="447"/>
        <v/>
      </c>
      <c r="AH4765" s="2" t="str">
        <f t="shared" si="448"/>
        <v/>
      </c>
      <c r="AI4765" s="2" t="str">
        <f>IF(ISNUMBER(AH4765),SUMIFS($AH$1:AH4765,$A$1:A4765,A4765,C$1:$C4765,C4765,$G$1:G4765,G4765,$E$1:E4765,E4765),"")</f>
        <v/>
      </c>
      <c r="AJ4765">
        <f t="shared" si="449"/>
        <v>3</v>
      </c>
    </row>
    <row r="4766" spans="1:36" x14ac:dyDescent="0.25">
      <c r="A4766" s="14" t="s">
        <v>86</v>
      </c>
      <c r="B4766" t="s">
        <v>80</v>
      </c>
      <c r="C4766" t="s">
        <v>79</v>
      </c>
      <c r="D4766" s="13">
        <v>42436</v>
      </c>
      <c r="E4766">
        <v>3</v>
      </c>
      <c r="F4766">
        <v>0</v>
      </c>
      <c r="G4766" s="2" t="s">
        <v>87</v>
      </c>
      <c r="H4766" s="2" t="s">
        <v>13</v>
      </c>
      <c r="I4766">
        <v>12</v>
      </c>
      <c r="J4766" s="2" t="s">
        <v>88</v>
      </c>
      <c r="K4766" s="2">
        <v>0</v>
      </c>
      <c r="L4766" s="2">
        <v>4330</v>
      </c>
      <c r="M4766" s="2">
        <f t="shared" si="444"/>
        <v>433</v>
      </c>
      <c r="O4766" s="2" t="str">
        <f t="shared" si="445"/>
        <v/>
      </c>
      <c r="P4766" s="2" t="str">
        <f>IF(ISNUMBER(O4766),SUMIFS(O$1:$O4766,A$1:$A4766,A4766,C$1:$C4766,C4766,G$1:$G4766,G4766,E$1:$E4766,E4766),"")</f>
        <v/>
      </c>
      <c r="U4766" t="str">
        <f t="shared" si="446"/>
        <v/>
      </c>
      <c r="AC4766" s="2" t="str">
        <f t="shared" si="447"/>
        <v/>
      </c>
      <c r="AH4766" s="2" t="str">
        <f t="shared" si="448"/>
        <v/>
      </c>
      <c r="AI4766" s="2" t="str">
        <f>IF(ISNUMBER(AH4766),SUMIFS($AH$1:AH4766,$A$1:A4766,A4766,C$1:$C4766,C4766,$G$1:G4766,G4766,$E$1:E4766,E4766),"")</f>
        <v/>
      </c>
      <c r="AJ4766">
        <f t="shared" si="449"/>
        <v>3</v>
      </c>
    </row>
    <row r="4767" spans="1:36" x14ac:dyDescent="0.25">
      <c r="A4767" s="14" t="s">
        <v>85</v>
      </c>
      <c r="B4767" t="s">
        <v>80</v>
      </c>
      <c r="C4767" t="s">
        <v>79</v>
      </c>
      <c r="D4767" s="13">
        <v>42436</v>
      </c>
      <c r="E4767">
        <v>3</v>
      </c>
      <c r="F4767">
        <v>50</v>
      </c>
      <c r="G4767" s="2" t="s">
        <v>87</v>
      </c>
      <c r="H4767" s="2" t="s">
        <v>13</v>
      </c>
      <c r="I4767">
        <v>12</v>
      </c>
      <c r="J4767" s="2" t="s">
        <v>88</v>
      </c>
      <c r="K4767" s="2">
        <v>45</v>
      </c>
      <c r="L4767" s="2">
        <v>4636</v>
      </c>
      <c r="M4767" s="2">
        <f t="shared" si="444"/>
        <v>463.6</v>
      </c>
      <c r="O4767" s="2" t="str">
        <f t="shared" si="445"/>
        <v/>
      </c>
      <c r="P4767" s="2" t="str">
        <f>IF(ISNUMBER(O4767),SUMIFS(O$1:$O4767,A$1:$A4767,A4767,C$1:$C4767,C4767,G$1:$G4767,G4767,E$1:$E4767,E4767),"")</f>
        <v/>
      </c>
      <c r="U4767" t="str">
        <f t="shared" si="446"/>
        <v/>
      </c>
      <c r="AC4767" s="2" t="str">
        <f t="shared" si="447"/>
        <v/>
      </c>
      <c r="AH4767" s="2" t="str">
        <f t="shared" si="448"/>
        <v/>
      </c>
      <c r="AI4767" s="2" t="str">
        <f>IF(ISNUMBER(AH4767),SUMIFS($AH$1:AH4767,$A$1:A4767,A4767,C$1:$C4767,C4767,$G$1:G4767,G4767,$E$1:E4767,E4767),"")</f>
        <v/>
      </c>
      <c r="AJ4767">
        <f t="shared" si="449"/>
        <v>3</v>
      </c>
    </row>
    <row r="4768" spans="1:36" x14ac:dyDescent="0.25">
      <c r="A4768" s="14" t="s">
        <v>84</v>
      </c>
      <c r="B4768" t="s">
        <v>80</v>
      </c>
      <c r="C4768" t="s">
        <v>79</v>
      </c>
      <c r="D4768" s="13">
        <v>42436</v>
      </c>
      <c r="E4768">
        <v>3</v>
      </c>
      <c r="F4768">
        <v>100</v>
      </c>
      <c r="G4768" s="2" t="s">
        <v>87</v>
      </c>
      <c r="H4768" s="2" t="s">
        <v>13</v>
      </c>
      <c r="I4768">
        <v>12</v>
      </c>
      <c r="J4768" s="2" t="s">
        <v>88</v>
      </c>
      <c r="K4768" s="2">
        <v>90</v>
      </c>
      <c r="L4768" s="2">
        <v>4092.0000000000005</v>
      </c>
      <c r="M4768" s="2">
        <f t="shared" si="444"/>
        <v>409.20000000000005</v>
      </c>
      <c r="O4768" s="2" t="str">
        <f t="shared" si="445"/>
        <v/>
      </c>
      <c r="P4768" s="2" t="str">
        <f>IF(ISNUMBER(O4768),SUMIFS(O$1:$O4768,A$1:$A4768,A4768,C$1:$C4768,C4768,G$1:$G4768,G4768,E$1:$E4768,E4768),"")</f>
        <v/>
      </c>
      <c r="U4768" t="str">
        <f t="shared" si="446"/>
        <v/>
      </c>
      <c r="AC4768" s="2" t="str">
        <f t="shared" si="447"/>
        <v/>
      </c>
      <c r="AH4768" s="2" t="str">
        <f t="shared" si="448"/>
        <v/>
      </c>
      <c r="AI4768" s="2" t="str">
        <f>IF(ISNUMBER(AH4768),SUMIFS($AH$1:AH4768,$A$1:A4768,A4768,C$1:$C4768,C4768,$G$1:G4768,G4768,$E$1:E4768,E4768),"")</f>
        <v/>
      </c>
      <c r="AJ4768">
        <f t="shared" si="449"/>
        <v>3</v>
      </c>
    </row>
    <row r="4769" spans="1:36" x14ac:dyDescent="0.25">
      <c r="A4769" s="14" t="s">
        <v>83</v>
      </c>
      <c r="B4769" t="s">
        <v>80</v>
      </c>
      <c r="C4769" t="s">
        <v>79</v>
      </c>
      <c r="D4769" s="13">
        <v>42436</v>
      </c>
      <c r="E4769">
        <v>3</v>
      </c>
      <c r="F4769">
        <v>200</v>
      </c>
      <c r="G4769" s="2" t="s">
        <v>87</v>
      </c>
      <c r="H4769" s="2" t="s">
        <v>13</v>
      </c>
      <c r="I4769">
        <v>12</v>
      </c>
      <c r="J4769" s="2" t="s">
        <v>88</v>
      </c>
      <c r="K4769" s="2">
        <v>180</v>
      </c>
      <c r="L4769" s="2">
        <v>4398</v>
      </c>
      <c r="M4769" s="2">
        <f t="shared" si="444"/>
        <v>439.8</v>
      </c>
      <c r="O4769" s="2" t="str">
        <f t="shared" si="445"/>
        <v/>
      </c>
      <c r="P4769" s="2" t="str">
        <f>IF(ISNUMBER(O4769),SUMIFS(O$1:$O4769,A$1:$A4769,A4769,C$1:$C4769,C4769,G$1:$G4769,G4769,E$1:$E4769,E4769),"")</f>
        <v/>
      </c>
      <c r="U4769" t="str">
        <f t="shared" si="446"/>
        <v/>
      </c>
      <c r="AC4769" s="2" t="str">
        <f t="shared" si="447"/>
        <v/>
      </c>
      <c r="AH4769" s="2" t="str">
        <f t="shared" si="448"/>
        <v/>
      </c>
      <c r="AI4769" s="2" t="str">
        <f>IF(ISNUMBER(AH4769),SUMIFS($AH$1:AH4769,$A$1:A4769,A4769,C$1:$C4769,C4769,$G$1:G4769,G4769,$E$1:E4769,E4769),"")</f>
        <v/>
      </c>
      <c r="AJ4769">
        <f t="shared" si="449"/>
        <v>3</v>
      </c>
    </row>
    <row r="4770" spans="1:36" x14ac:dyDescent="0.25">
      <c r="A4770" s="14" t="s">
        <v>82</v>
      </c>
      <c r="B4770" t="s">
        <v>80</v>
      </c>
      <c r="C4770" t="s">
        <v>79</v>
      </c>
      <c r="D4770" s="13">
        <v>42436</v>
      </c>
      <c r="E4770">
        <v>3</v>
      </c>
      <c r="F4770">
        <v>350</v>
      </c>
      <c r="G4770" s="2" t="s">
        <v>87</v>
      </c>
      <c r="H4770" s="2" t="s">
        <v>13</v>
      </c>
      <c r="I4770">
        <v>12</v>
      </c>
      <c r="J4770" s="2" t="s">
        <v>88</v>
      </c>
      <c r="K4770" s="2">
        <v>315</v>
      </c>
      <c r="L4770" s="2">
        <v>4806</v>
      </c>
      <c r="M4770" s="2">
        <f t="shared" si="444"/>
        <v>480.6</v>
      </c>
      <c r="O4770" s="2" t="str">
        <f t="shared" si="445"/>
        <v/>
      </c>
      <c r="P4770" s="2" t="str">
        <f>IF(ISNUMBER(O4770),SUMIFS(O$1:$O4770,A$1:$A4770,A4770,C$1:$C4770,C4770,G$1:$G4770,G4770,E$1:$E4770,E4770),"")</f>
        <v/>
      </c>
      <c r="U4770" t="str">
        <f t="shared" si="446"/>
        <v/>
      </c>
      <c r="AC4770" s="2" t="str">
        <f t="shared" si="447"/>
        <v/>
      </c>
      <c r="AH4770" s="2" t="str">
        <f t="shared" si="448"/>
        <v/>
      </c>
      <c r="AI4770" s="2" t="str">
        <f>IF(ISNUMBER(AH4770),SUMIFS($AH$1:AH4770,$A$1:A4770,A4770,C$1:$C4770,C4770,$G$1:G4770,G4770,$E$1:E4770,E4770),"")</f>
        <v/>
      </c>
      <c r="AJ4770">
        <f t="shared" si="449"/>
        <v>3</v>
      </c>
    </row>
    <row r="4771" spans="1:36" x14ac:dyDescent="0.25">
      <c r="A4771" s="14" t="s">
        <v>81</v>
      </c>
      <c r="B4771" t="s">
        <v>80</v>
      </c>
      <c r="C4771" t="s">
        <v>79</v>
      </c>
      <c r="D4771" s="13">
        <v>42436</v>
      </c>
      <c r="E4771">
        <v>3</v>
      </c>
      <c r="F4771">
        <v>500</v>
      </c>
      <c r="G4771" s="2" t="s">
        <v>87</v>
      </c>
      <c r="H4771" s="2" t="s">
        <v>13</v>
      </c>
      <c r="I4771">
        <v>12</v>
      </c>
      <c r="J4771" s="2" t="s">
        <v>88</v>
      </c>
      <c r="K4771" s="2">
        <v>450</v>
      </c>
      <c r="L4771" s="2">
        <v>5316</v>
      </c>
      <c r="M4771" s="2">
        <f t="shared" si="444"/>
        <v>531.6</v>
      </c>
      <c r="O4771" s="2" t="str">
        <f t="shared" si="445"/>
        <v/>
      </c>
      <c r="P4771" s="2" t="str">
        <f>IF(ISNUMBER(O4771),SUMIFS(O$1:$O4771,A$1:$A4771,A4771,C$1:$C4771,C4771,G$1:$G4771,G4771,E$1:$E4771,E4771),"")</f>
        <v/>
      </c>
      <c r="U4771" t="str">
        <f t="shared" si="446"/>
        <v/>
      </c>
      <c r="AC4771" s="2" t="str">
        <f t="shared" si="447"/>
        <v/>
      </c>
      <c r="AH4771" s="2" t="str">
        <f t="shared" si="448"/>
        <v/>
      </c>
      <c r="AI4771" s="2" t="str">
        <f>IF(ISNUMBER(AH4771),SUMIFS($AH$1:AH4771,$A$1:A4771,A4771,C$1:$C4771,C4771,$G$1:G4771,G4771,$E$1:E4771,E4771),"")</f>
        <v/>
      </c>
      <c r="AJ4771">
        <f t="shared" si="449"/>
        <v>3</v>
      </c>
    </row>
    <row r="4772" spans="1:36" x14ac:dyDescent="0.25">
      <c r="A4772" s="14" t="s">
        <v>86</v>
      </c>
      <c r="B4772" t="s">
        <v>80</v>
      </c>
      <c r="C4772" t="s">
        <v>79</v>
      </c>
      <c r="D4772" s="13">
        <v>42437</v>
      </c>
      <c r="E4772">
        <v>1</v>
      </c>
      <c r="F4772">
        <v>0</v>
      </c>
      <c r="G4772" s="2" t="s">
        <v>87</v>
      </c>
      <c r="H4772" s="2" t="s">
        <v>13</v>
      </c>
      <c r="I4772">
        <v>12</v>
      </c>
      <c r="J4772" s="2" t="s">
        <v>77</v>
      </c>
      <c r="K4772" s="2">
        <v>0</v>
      </c>
      <c r="L4772" s="2"/>
      <c r="M4772" s="2" t="str">
        <f t="shared" si="444"/>
        <v/>
      </c>
      <c r="N4772">
        <v>646.29118400000004</v>
      </c>
      <c r="O4772" s="2">
        <f t="shared" si="445"/>
        <v>64.62911840000001</v>
      </c>
      <c r="P4772" s="2">
        <f>IF(ISNUMBER(O4772),SUMIFS(O$1:$O4772,A$1:$A4772,A4772,C$1:$C4772,C4772,G$1:$G4772,G4772,E$1:$E4772,E4772),"")</f>
        <v>334.09038857466669</v>
      </c>
      <c r="U4772" t="str">
        <f t="shared" si="446"/>
        <v/>
      </c>
      <c r="AC4772" s="2" t="str">
        <f t="shared" si="447"/>
        <v/>
      </c>
      <c r="AH4772" s="2" t="str">
        <f t="shared" si="448"/>
        <v/>
      </c>
      <c r="AI4772" s="2" t="str">
        <f>IF(ISNUMBER(AH4772),SUMIFS($AH$1:AH4772,$A$1:A4772,A4772,C$1:$C4772,C4772,$G$1:G4772,G4772,$E$1:E4772,E4772),"")</f>
        <v/>
      </c>
      <c r="AJ4772">
        <f t="shared" si="449"/>
        <v>4</v>
      </c>
    </row>
    <row r="4773" spans="1:36" x14ac:dyDescent="0.25">
      <c r="A4773" s="14" t="s">
        <v>85</v>
      </c>
      <c r="B4773" t="s">
        <v>80</v>
      </c>
      <c r="C4773" t="s">
        <v>79</v>
      </c>
      <c r="D4773" s="13">
        <v>42437</v>
      </c>
      <c r="E4773">
        <v>1</v>
      </c>
      <c r="F4773">
        <v>50</v>
      </c>
      <c r="G4773" s="2" t="s">
        <v>87</v>
      </c>
      <c r="H4773" s="2" t="s">
        <v>13</v>
      </c>
      <c r="I4773">
        <v>12</v>
      </c>
      <c r="J4773" s="2" t="s">
        <v>77</v>
      </c>
      <c r="K4773" s="2">
        <v>45</v>
      </c>
      <c r="L4773" s="2"/>
      <c r="M4773" s="2" t="str">
        <f t="shared" si="444"/>
        <v/>
      </c>
      <c r="N4773">
        <v>557.42277600000011</v>
      </c>
      <c r="O4773" s="2">
        <f t="shared" si="445"/>
        <v>55.742277600000008</v>
      </c>
      <c r="P4773" s="2">
        <f>IF(ISNUMBER(O4773),SUMIFS(O$1:$O4773,A$1:$A4773,A4773,C$1:$C4773,C4773,G$1:$G4773,G4773,E$1:$E4773,E4773),"")</f>
        <v>387.28539324266671</v>
      </c>
      <c r="U4773" t="str">
        <f t="shared" si="446"/>
        <v/>
      </c>
      <c r="AC4773" s="2" t="str">
        <f t="shared" si="447"/>
        <v/>
      </c>
      <c r="AH4773" s="2" t="str">
        <f t="shared" si="448"/>
        <v/>
      </c>
      <c r="AI4773" s="2" t="str">
        <f>IF(ISNUMBER(AH4773),SUMIFS($AH$1:AH4773,$A$1:A4773,A4773,C$1:$C4773,C4773,$G$1:G4773,G4773,$E$1:E4773,E4773),"")</f>
        <v/>
      </c>
      <c r="AJ4773">
        <f t="shared" si="449"/>
        <v>4</v>
      </c>
    </row>
    <row r="4774" spans="1:36" x14ac:dyDescent="0.25">
      <c r="A4774" s="14" t="s">
        <v>84</v>
      </c>
      <c r="B4774" t="s">
        <v>80</v>
      </c>
      <c r="C4774" t="s">
        <v>79</v>
      </c>
      <c r="D4774" s="13">
        <v>42437</v>
      </c>
      <c r="E4774">
        <v>1</v>
      </c>
      <c r="F4774">
        <v>100</v>
      </c>
      <c r="G4774" s="2" t="s">
        <v>87</v>
      </c>
      <c r="H4774" s="2" t="s">
        <v>13</v>
      </c>
      <c r="I4774">
        <v>12</v>
      </c>
      <c r="J4774" s="2" t="s">
        <v>77</v>
      </c>
      <c r="K4774" s="2">
        <v>90</v>
      </c>
      <c r="L4774" s="2"/>
      <c r="M4774" s="2" t="str">
        <f t="shared" si="444"/>
        <v/>
      </c>
      <c r="N4774">
        <v>1123.0066560000002</v>
      </c>
      <c r="O4774" s="2">
        <f t="shared" si="445"/>
        <v>112.30066560000003</v>
      </c>
      <c r="P4774" s="2">
        <f>IF(ISNUMBER(O4774),SUMIFS(O$1:$O4774,A$1:$A4774,A4774,C$1:$C4774,C4774,G$1:$G4774,G4774,E$1:$E4774,E4774),"")</f>
        <v>753.70887573333334</v>
      </c>
      <c r="U4774" t="str">
        <f t="shared" si="446"/>
        <v/>
      </c>
      <c r="AC4774" s="2" t="str">
        <f t="shared" si="447"/>
        <v/>
      </c>
      <c r="AH4774" s="2" t="str">
        <f t="shared" si="448"/>
        <v/>
      </c>
      <c r="AI4774" s="2" t="str">
        <f>IF(ISNUMBER(AH4774),SUMIFS($AH$1:AH4774,$A$1:A4774,A4774,C$1:$C4774,C4774,$G$1:G4774,G4774,$E$1:E4774,E4774),"")</f>
        <v/>
      </c>
      <c r="AJ4774">
        <f t="shared" si="449"/>
        <v>4</v>
      </c>
    </row>
    <row r="4775" spans="1:36" x14ac:dyDescent="0.25">
      <c r="A4775" s="14" t="s">
        <v>83</v>
      </c>
      <c r="B4775" t="s">
        <v>80</v>
      </c>
      <c r="C4775" t="s">
        <v>79</v>
      </c>
      <c r="D4775" s="13">
        <v>42437</v>
      </c>
      <c r="E4775">
        <v>1</v>
      </c>
      <c r="F4775">
        <v>200</v>
      </c>
      <c r="G4775" s="2" t="s">
        <v>87</v>
      </c>
      <c r="H4775" s="2" t="s">
        <v>13</v>
      </c>
      <c r="I4775">
        <v>12</v>
      </c>
      <c r="J4775" s="2" t="s">
        <v>77</v>
      </c>
      <c r="K4775" s="2">
        <v>180</v>
      </c>
      <c r="L4775" s="2"/>
      <c r="M4775" s="2" t="str">
        <f t="shared" si="444"/>
        <v/>
      </c>
      <c r="N4775">
        <v>1059.7779733333334</v>
      </c>
      <c r="O4775" s="2">
        <f t="shared" si="445"/>
        <v>105.97779733333334</v>
      </c>
      <c r="P4775" s="2">
        <f>IF(ISNUMBER(O4775),SUMIFS(O$1:$O4775,A$1:$A4775,A4775,C$1:$C4775,C4775,G$1:$G4775,G4775,E$1:$E4775,E4775),"")</f>
        <v>785.33809199999996</v>
      </c>
      <c r="U4775" t="str">
        <f t="shared" si="446"/>
        <v/>
      </c>
      <c r="AC4775" s="2" t="str">
        <f t="shared" si="447"/>
        <v/>
      </c>
      <c r="AH4775" s="2" t="str">
        <f t="shared" si="448"/>
        <v/>
      </c>
      <c r="AI4775" s="2" t="str">
        <f>IF(ISNUMBER(AH4775),SUMIFS($AH$1:AH4775,$A$1:A4775,A4775,C$1:$C4775,C4775,$G$1:G4775,G4775,$E$1:E4775,E4775),"")</f>
        <v/>
      </c>
      <c r="AJ4775">
        <f t="shared" si="449"/>
        <v>4</v>
      </c>
    </row>
    <row r="4776" spans="1:36" x14ac:dyDescent="0.25">
      <c r="A4776" s="14" t="s">
        <v>82</v>
      </c>
      <c r="B4776" t="s">
        <v>80</v>
      </c>
      <c r="C4776" t="s">
        <v>79</v>
      </c>
      <c r="D4776" s="13">
        <v>42437</v>
      </c>
      <c r="E4776">
        <v>1</v>
      </c>
      <c r="F4776">
        <v>350</v>
      </c>
      <c r="G4776" s="2" t="s">
        <v>87</v>
      </c>
      <c r="H4776" s="2" t="s">
        <v>13</v>
      </c>
      <c r="I4776">
        <v>12</v>
      </c>
      <c r="J4776" s="2" t="s">
        <v>77</v>
      </c>
      <c r="K4776" s="2">
        <v>315</v>
      </c>
      <c r="L4776" s="2"/>
      <c r="M4776" s="2" t="str">
        <f t="shared" si="444"/>
        <v/>
      </c>
      <c r="N4776">
        <v>1083.55008</v>
      </c>
      <c r="O4776" s="2">
        <f t="shared" si="445"/>
        <v>108.355008</v>
      </c>
      <c r="P4776" s="2">
        <f>IF(ISNUMBER(O4776),SUMIFS(O$1:$O4776,A$1:$A4776,A4776,C$1:$C4776,C4776,G$1:$G4776,G4776,E$1:$E4776,E4776),"")</f>
        <v>1128.9348957333332</v>
      </c>
      <c r="U4776" t="str">
        <f t="shared" si="446"/>
        <v/>
      </c>
      <c r="AC4776" s="2" t="str">
        <f t="shared" si="447"/>
        <v/>
      </c>
      <c r="AH4776" s="2" t="str">
        <f t="shared" si="448"/>
        <v/>
      </c>
      <c r="AI4776" s="2" t="str">
        <f>IF(ISNUMBER(AH4776),SUMIFS($AH$1:AH4776,$A$1:A4776,A4776,C$1:$C4776,C4776,$G$1:G4776,G4776,$E$1:E4776,E4776),"")</f>
        <v/>
      </c>
      <c r="AJ4776">
        <f t="shared" si="449"/>
        <v>4</v>
      </c>
    </row>
    <row r="4777" spans="1:36" x14ac:dyDescent="0.25">
      <c r="A4777" s="14" t="s">
        <v>81</v>
      </c>
      <c r="B4777" t="s">
        <v>80</v>
      </c>
      <c r="C4777" t="s">
        <v>79</v>
      </c>
      <c r="D4777" s="13">
        <v>42437</v>
      </c>
      <c r="E4777">
        <v>1</v>
      </c>
      <c r="F4777">
        <v>500</v>
      </c>
      <c r="G4777" s="2" t="s">
        <v>87</v>
      </c>
      <c r="H4777" s="2" t="s">
        <v>13</v>
      </c>
      <c r="I4777">
        <v>12</v>
      </c>
      <c r="J4777" s="2" t="s">
        <v>77</v>
      </c>
      <c r="K4777" s="2">
        <v>450</v>
      </c>
      <c r="L4777" s="2"/>
      <c r="M4777" s="2" t="str">
        <f t="shared" si="444"/>
        <v/>
      </c>
      <c r="N4777">
        <v>1058.9506839999999</v>
      </c>
      <c r="O4777" s="2">
        <f t="shared" si="445"/>
        <v>105.89506839999999</v>
      </c>
      <c r="P4777" s="2">
        <f>IF(ISNUMBER(O4777),SUMIFS(O$1:$O4777,A$1:$A4777,A4777,C$1:$C4777,C4777,G$1:$G4777,G4777,E$1:$E4777,E4777),"")</f>
        <v>1210.1009702666663</v>
      </c>
      <c r="U4777" t="str">
        <f t="shared" si="446"/>
        <v/>
      </c>
      <c r="AC4777" s="2" t="str">
        <f t="shared" si="447"/>
        <v/>
      </c>
      <c r="AH4777" s="2" t="str">
        <f t="shared" si="448"/>
        <v/>
      </c>
      <c r="AI4777" s="2" t="str">
        <f>IF(ISNUMBER(AH4777),SUMIFS($AH$1:AH4777,$A$1:A4777,A4777,C$1:$C4777,C4777,$G$1:G4777,G4777,$E$1:E4777,E4777),"")</f>
        <v/>
      </c>
      <c r="AJ4777">
        <f t="shared" si="449"/>
        <v>4</v>
      </c>
    </row>
    <row r="4778" spans="1:36" x14ac:dyDescent="0.25">
      <c r="A4778" s="14" t="s">
        <v>86</v>
      </c>
      <c r="B4778" t="s">
        <v>80</v>
      </c>
      <c r="C4778" t="s">
        <v>79</v>
      </c>
      <c r="D4778" s="13">
        <v>42437</v>
      </c>
      <c r="E4778">
        <v>2</v>
      </c>
      <c r="F4778">
        <v>0</v>
      </c>
      <c r="G4778" s="2" t="s">
        <v>87</v>
      </c>
      <c r="H4778" s="2" t="s">
        <v>13</v>
      </c>
      <c r="I4778">
        <v>12</v>
      </c>
      <c r="J4778" s="2" t="s">
        <v>77</v>
      </c>
      <c r="K4778" s="2">
        <v>0</v>
      </c>
      <c r="L4778" s="2"/>
      <c r="M4778" s="2" t="str">
        <f t="shared" si="444"/>
        <v/>
      </c>
      <c r="N4778">
        <v>684.75850666666668</v>
      </c>
      <c r="O4778" s="2">
        <f t="shared" si="445"/>
        <v>68.475850666666673</v>
      </c>
      <c r="P4778" s="2">
        <f>IF(ISNUMBER(O4778),SUMIFS(O$1:$O4778,A$1:$A4778,A4778,C$1:$C4778,C4778,G$1:$G4778,G4778,E$1:$E4778,E4778),"")</f>
        <v>427.06250607333334</v>
      </c>
      <c r="U4778" t="str">
        <f t="shared" si="446"/>
        <v/>
      </c>
      <c r="AC4778" s="2" t="str">
        <f t="shared" si="447"/>
        <v/>
      </c>
      <c r="AH4778" s="2" t="str">
        <f t="shared" si="448"/>
        <v/>
      </c>
      <c r="AI4778" s="2" t="str">
        <f>IF(ISNUMBER(AH4778),SUMIFS($AH$1:AH4778,$A$1:A4778,A4778,C$1:$C4778,C4778,$G$1:G4778,G4778,$E$1:E4778,E4778),"")</f>
        <v/>
      </c>
      <c r="AJ4778">
        <f t="shared" si="449"/>
        <v>4</v>
      </c>
    </row>
    <row r="4779" spans="1:36" x14ac:dyDescent="0.25">
      <c r="A4779" s="14" t="s">
        <v>85</v>
      </c>
      <c r="B4779" t="s">
        <v>80</v>
      </c>
      <c r="C4779" t="s">
        <v>79</v>
      </c>
      <c r="D4779" s="13">
        <v>42437</v>
      </c>
      <c r="E4779">
        <v>2</v>
      </c>
      <c r="F4779">
        <v>50</v>
      </c>
      <c r="G4779" s="2" t="s">
        <v>87</v>
      </c>
      <c r="H4779" s="2" t="s">
        <v>13</v>
      </c>
      <c r="I4779">
        <v>12</v>
      </c>
      <c r="J4779" s="2" t="s">
        <v>77</v>
      </c>
      <c r="K4779" s="2">
        <v>45</v>
      </c>
      <c r="L4779" s="2"/>
      <c r="M4779" s="2" t="str">
        <f t="shared" si="444"/>
        <v/>
      </c>
      <c r="N4779">
        <v>449.91305599999998</v>
      </c>
      <c r="O4779" s="2">
        <f t="shared" si="445"/>
        <v>44.991305599999997</v>
      </c>
      <c r="P4779" s="2">
        <f>IF(ISNUMBER(O4779),SUMIFS(O$1:$O4779,A$1:$A4779,A4779,C$1:$C4779,C4779,G$1:$G4779,G4779,E$1:$E4779,E4779),"")</f>
        <v>337.48662903733333</v>
      </c>
      <c r="U4779" t="str">
        <f t="shared" si="446"/>
        <v/>
      </c>
      <c r="AC4779" s="2" t="str">
        <f t="shared" si="447"/>
        <v/>
      </c>
      <c r="AH4779" s="2" t="str">
        <f t="shared" si="448"/>
        <v/>
      </c>
      <c r="AI4779" s="2" t="str">
        <f>IF(ISNUMBER(AH4779),SUMIFS($AH$1:AH4779,$A$1:A4779,A4779,C$1:$C4779,C4779,$G$1:G4779,G4779,$E$1:E4779,E4779),"")</f>
        <v/>
      </c>
      <c r="AJ4779">
        <f t="shared" si="449"/>
        <v>4</v>
      </c>
    </row>
    <row r="4780" spans="1:36" x14ac:dyDescent="0.25">
      <c r="A4780" s="14" t="s">
        <v>84</v>
      </c>
      <c r="B4780" t="s">
        <v>80</v>
      </c>
      <c r="C4780" t="s">
        <v>79</v>
      </c>
      <c r="D4780" s="13">
        <v>42437</v>
      </c>
      <c r="E4780">
        <v>2</v>
      </c>
      <c r="F4780">
        <v>100</v>
      </c>
      <c r="G4780" s="2" t="s">
        <v>87</v>
      </c>
      <c r="H4780" s="2" t="s">
        <v>13</v>
      </c>
      <c r="I4780">
        <v>12</v>
      </c>
      <c r="J4780" s="2" t="s">
        <v>77</v>
      </c>
      <c r="K4780" s="2">
        <v>90</v>
      </c>
      <c r="L4780" s="2"/>
      <c r="M4780" s="2" t="str">
        <f t="shared" si="444"/>
        <v/>
      </c>
      <c r="N4780">
        <v>1380.2615013333329</v>
      </c>
      <c r="O4780" s="2">
        <f t="shared" si="445"/>
        <v>138.02615013333329</v>
      </c>
      <c r="P4780" s="2">
        <f>IF(ISNUMBER(O4780),SUMIFS(O$1:$O4780,A$1:$A4780,A4780,C$1:$C4780,C4780,G$1:$G4780,G4780,E$1:$E4780,E4780),"")</f>
        <v>809.06375559999992</v>
      </c>
      <c r="U4780" t="str">
        <f t="shared" si="446"/>
        <v/>
      </c>
      <c r="AC4780" s="2" t="str">
        <f t="shared" si="447"/>
        <v/>
      </c>
      <c r="AH4780" s="2" t="str">
        <f t="shared" si="448"/>
        <v/>
      </c>
      <c r="AI4780" s="2" t="str">
        <f>IF(ISNUMBER(AH4780),SUMIFS($AH$1:AH4780,$A$1:A4780,A4780,C$1:$C4780,C4780,$G$1:G4780,G4780,$E$1:E4780,E4780),"")</f>
        <v/>
      </c>
      <c r="AJ4780">
        <f t="shared" si="449"/>
        <v>4</v>
      </c>
    </row>
    <row r="4781" spans="1:36" x14ac:dyDescent="0.25">
      <c r="A4781" s="14" t="s">
        <v>83</v>
      </c>
      <c r="B4781" t="s">
        <v>80</v>
      </c>
      <c r="C4781" t="s">
        <v>79</v>
      </c>
      <c r="D4781" s="13">
        <v>42437</v>
      </c>
      <c r="E4781">
        <v>2</v>
      </c>
      <c r="F4781">
        <v>200</v>
      </c>
      <c r="G4781" s="2" t="s">
        <v>87</v>
      </c>
      <c r="H4781" s="2" t="s">
        <v>13</v>
      </c>
      <c r="I4781">
        <v>12</v>
      </c>
      <c r="J4781" s="2" t="s">
        <v>77</v>
      </c>
      <c r="K4781" s="2">
        <v>180</v>
      </c>
      <c r="L4781" s="2"/>
      <c r="M4781" s="2" t="str">
        <f t="shared" si="444"/>
        <v/>
      </c>
      <c r="N4781">
        <v>1066.0642053333331</v>
      </c>
      <c r="O4781" s="2">
        <f t="shared" si="445"/>
        <v>106.60642053333331</v>
      </c>
      <c r="P4781" s="2">
        <f>IF(ISNUMBER(O4781),SUMIFS(O$1:$O4781,A$1:$A4781,A4781,C$1:$C4781,C4781,G$1:$G4781,G4781,E$1:$E4781,E4781),"")</f>
        <v>613.10499679999998</v>
      </c>
      <c r="U4781" t="str">
        <f t="shared" si="446"/>
        <v/>
      </c>
      <c r="AC4781" s="2" t="str">
        <f t="shared" si="447"/>
        <v/>
      </c>
      <c r="AH4781" s="2" t="str">
        <f t="shared" si="448"/>
        <v/>
      </c>
      <c r="AI4781" s="2" t="str">
        <f>IF(ISNUMBER(AH4781),SUMIFS($AH$1:AH4781,$A$1:A4781,A4781,C$1:$C4781,C4781,$G$1:G4781,G4781,$E$1:E4781,E4781),"")</f>
        <v/>
      </c>
      <c r="AJ4781">
        <f t="shared" si="449"/>
        <v>4</v>
      </c>
    </row>
    <row r="4782" spans="1:36" x14ac:dyDescent="0.25">
      <c r="A4782" s="14" t="s">
        <v>82</v>
      </c>
      <c r="B4782" t="s">
        <v>80</v>
      </c>
      <c r="C4782" t="s">
        <v>79</v>
      </c>
      <c r="D4782" s="13">
        <v>42437</v>
      </c>
      <c r="E4782">
        <v>2</v>
      </c>
      <c r="F4782">
        <v>350</v>
      </c>
      <c r="G4782" s="2" t="s">
        <v>87</v>
      </c>
      <c r="H4782" s="2" t="s">
        <v>13</v>
      </c>
      <c r="I4782">
        <v>12</v>
      </c>
      <c r="J4782" s="2" t="s">
        <v>77</v>
      </c>
      <c r="K4782" s="2">
        <v>315</v>
      </c>
      <c r="L4782" s="2"/>
      <c r="M4782" s="2" t="str">
        <f t="shared" si="444"/>
        <v/>
      </c>
      <c r="N4782">
        <v>1627.8992599999997</v>
      </c>
      <c r="O4782" s="2">
        <f t="shared" si="445"/>
        <v>162.78992599999998</v>
      </c>
      <c r="P4782" s="2">
        <f>IF(ISNUMBER(O4782),SUMIFS(O$1:$O4782,A$1:$A4782,A4782,C$1:$C4782,C4782,G$1:$G4782,G4782,E$1:$E4782,E4782),"")</f>
        <v>1309.4894302666664</v>
      </c>
      <c r="U4782" t="str">
        <f t="shared" si="446"/>
        <v/>
      </c>
      <c r="AC4782" s="2" t="str">
        <f t="shared" si="447"/>
        <v/>
      </c>
      <c r="AH4782" s="2" t="str">
        <f t="shared" si="448"/>
        <v/>
      </c>
      <c r="AI4782" s="2" t="str">
        <f>IF(ISNUMBER(AH4782),SUMIFS($AH$1:AH4782,$A$1:A4782,A4782,C$1:$C4782,C4782,$G$1:G4782,G4782,$E$1:E4782,E4782),"")</f>
        <v/>
      </c>
      <c r="AJ4782">
        <f t="shared" si="449"/>
        <v>4</v>
      </c>
    </row>
    <row r="4783" spans="1:36" x14ac:dyDescent="0.25">
      <c r="A4783" s="14" t="s">
        <v>81</v>
      </c>
      <c r="B4783" t="s">
        <v>80</v>
      </c>
      <c r="C4783" t="s">
        <v>79</v>
      </c>
      <c r="D4783" s="13">
        <v>42437</v>
      </c>
      <c r="E4783">
        <v>2</v>
      </c>
      <c r="F4783">
        <v>500</v>
      </c>
      <c r="G4783" s="2" t="s">
        <v>87</v>
      </c>
      <c r="H4783" s="2" t="s">
        <v>13</v>
      </c>
      <c r="I4783">
        <v>12</v>
      </c>
      <c r="J4783" s="2" t="s">
        <v>77</v>
      </c>
      <c r="K4783" s="2">
        <v>450</v>
      </c>
      <c r="L4783" s="2"/>
      <c r="M4783" s="2" t="str">
        <f t="shared" si="444"/>
        <v/>
      </c>
      <c r="N4783">
        <v>1555.4110000000001</v>
      </c>
      <c r="O4783" s="2">
        <f t="shared" si="445"/>
        <v>155.5411</v>
      </c>
      <c r="P4783" s="2">
        <f>IF(ISNUMBER(O4783),SUMIFS(O$1:$O4783,A$1:$A4783,A4783,C$1:$C4783,C4783,G$1:$G4783,G4783,E$1:$E4783,E4783),"")</f>
        <v>1466.8231930666666</v>
      </c>
      <c r="U4783" t="str">
        <f t="shared" si="446"/>
        <v/>
      </c>
      <c r="AC4783" s="2" t="str">
        <f t="shared" si="447"/>
        <v/>
      </c>
      <c r="AH4783" s="2" t="str">
        <f t="shared" si="448"/>
        <v/>
      </c>
      <c r="AI4783" s="2" t="str">
        <f>IF(ISNUMBER(AH4783),SUMIFS($AH$1:AH4783,$A$1:A4783,A4783,C$1:$C4783,C4783,$G$1:G4783,G4783,$E$1:E4783,E4783),"")</f>
        <v/>
      </c>
      <c r="AJ4783">
        <f t="shared" si="449"/>
        <v>4</v>
      </c>
    </row>
    <row r="4784" spans="1:36" x14ac:dyDescent="0.25">
      <c r="A4784" s="14" t="s">
        <v>86</v>
      </c>
      <c r="B4784" t="s">
        <v>80</v>
      </c>
      <c r="C4784" t="s">
        <v>79</v>
      </c>
      <c r="D4784" s="13">
        <v>42437</v>
      </c>
      <c r="E4784">
        <v>3</v>
      </c>
      <c r="F4784">
        <v>0</v>
      </c>
      <c r="G4784" s="2" t="s">
        <v>87</v>
      </c>
      <c r="H4784" s="2" t="s">
        <v>13</v>
      </c>
      <c r="I4784">
        <v>12</v>
      </c>
      <c r="J4784" s="2" t="s">
        <v>77</v>
      </c>
      <c r="K4784" s="2">
        <v>0</v>
      </c>
      <c r="L4784" s="2"/>
      <c r="M4784" s="2" t="str">
        <f t="shared" si="444"/>
        <v/>
      </c>
      <c r="N4784">
        <v>2172.4990560000001</v>
      </c>
      <c r="O4784" s="2">
        <f t="shared" si="445"/>
        <v>217.24990560000001</v>
      </c>
      <c r="P4784" s="2">
        <f>IF(ISNUMBER(O4784),SUMIFS(O$1:$O4784,A$1:$A4784,A4784,C$1:$C4784,C4784,G$1:$G4784,G4784,E$1:$E4784,E4784),"")</f>
        <v>901.94418063945875</v>
      </c>
      <c r="U4784" t="str">
        <f t="shared" si="446"/>
        <v/>
      </c>
      <c r="AC4784" s="2" t="str">
        <f t="shared" si="447"/>
        <v/>
      </c>
      <c r="AH4784" s="2" t="str">
        <f t="shared" si="448"/>
        <v/>
      </c>
      <c r="AI4784" s="2" t="str">
        <f>IF(ISNUMBER(AH4784),SUMIFS($AH$1:AH4784,$A$1:A4784,A4784,C$1:$C4784,C4784,$G$1:G4784,G4784,$E$1:E4784,E4784),"")</f>
        <v/>
      </c>
      <c r="AJ4784">
        <f t="shared" si="449"/>
        <v>4</v>
      </c>
    </row>
    <row r="4785" spans="1:36" x14ac:dyDescent="0.25">
      <c r="A4785" s="14" t="s">
        <v>85</v>
      </c>
      <c r="B4785" t="s">
        <v>80</v>
      </c>
      <c r="C4785" t="s">
        <v>79</v>
      </c>
      <c r="D4785" s="13">
        <v>42437</v>
      </c>
      <c r="E4785">
        <v>3</v>
      </c>
      <c r="F4785">
        <v>50</v>
      </c>
      <c r="G4785" s="2" t="s">
        <v>87</v>
      </c>
      <c r="H4785" s="2" t="s">
        <v>13</v>
      </c>
      <c r="I4785">
        <v>12</v>
      </c>
      <c r="J4785" s="2" t="s">
        <v>77</v>
      </c>
      <c r="K4785" s="2">
        <v>45</v>
      </c>
      <c r="L4785" s="2"/>
      <c r="M4785" s="2" t="str">
        <f t="shared" si="444"/>
        <v/>
      </c>
      <c r="N4785">
        <v>1985.4221</v>
      </c>
      <c r="O4785" s="2">
        <f t="shared" si="445"/>
        <v>198.54221000000001</v>
      </c>
      <c r="P4785" s="2">
        <f>IF(ISNUMBER(O4785),SUMIFS(O$1:$O4785,A$1:$A4785,A4785,C$1:$C4785,C4785,G$1:$G4785,G4785,E$1:$E4785,E4785),"")</f>
        <v>792.80799846826676</v>
      </c>
      <c r="U4785" t="str">
        <f t="shared" si="446"/>
        <v/>
      </c>
      <c r="AC4785" s="2" t="str">
        <f t="shared" si="447"/>
        <v/>
      </c>
      <c r="AH4785" s="2" t="str">
        <f t="shared" si="448"/>
        <v/>
      </c>
      <c r="AI4785" s="2" t="str">
        <f>IF(ISNUMBER(AH4785),SUMIFS($AH$1:AH4785,$A$1:A4785,A4785,C$1:$C4785,C4785,$G$1:G4785,G4785,$E$1:E4785,E4785),"")</f>
        <v/>
      </c>
      <c r="AJ4785">
        <f t="shared" si="449"/>
        <v>4</v>
      </c>
    </row>
    <row r="4786" spans="1:36" x14ac:dyDescent="0.25">
      <c r="A4786" s="14" t="s">
        <v>84</v>
      </c>
      <c r="B4786" t="s">
        <v>80</v>
      </c>
      <c r="C4786" t="s">
        <v>79</v>
      </c>
      <c r="D4786" s="13">
        <v>42437</v>
      </c>
      <c r="E4786">
        <v>3</v>
      </c>
      <c r="F4786">
        <v>100</v>
      </c>
      <c r="G4786" s="2" t="s">
        <v>87</v>
      </c>
      <c r="H4786" s="2" t="s">
        <v>13</v>
      </c>
      <c r="I4786">
        <v>12</v>
      </c>
      <c r="J4786" s="2" t="s">
        <v>77</v>
      </c>
      <c r="K4786" s="2">
        <v>90</v>
      </c>
      <c r="L4786" s="2"/>
      <c r="M4786" s="2" t="str">
        <f t="shared" si="444"/>
        <v/>
      </c>
      <c r="N4786">
        <v>1600.1293586666661</v>
      </c>
      <c r="O4786" s="2">
        <f t="shared" si="445"/>
        <v>160.01293586666662</v>
      </c>
      <c r="P4786" s="2">
        <f>IF(ISNUMBER(O4786),SUMIFS(O$1:$O4786,A$1:$A4786,A4786,C$1:$C4786,C4786,G$1:$G4786,G4786,E$1:$E4786,E4786),"")</f>
        <v>645.14549393041057</v>
      </c>
      <c r="U4786" t="str">
        <f t="shared" si="446"/>
        <v/>
      </c>
      <c r="AC4786" s="2" t="str">
        <f t="shared" si="447"/>
        <v/>
      </c>
      <c r="AH4786" s="2" t="str">
        <f t="shared" si="448"/>
        <v/>
      </c>
      <c r="AI4786" s="2" t="str">
        <f>IF(ISNUMBER(AH4786),SUMIFS($AH$1:AH4786,$A$1:A4786,A4786,C$1:$C4786,C4786,$G$1:G4786,G4786,$E$1:E4786,E4786),"")</f>
        <v/>
      </c>
      <c r="AJ4786">
        <f t="shared" si="449"/>
        <v>4</v>
      </c>
    </row>
    <row r="4787" spans="1:36" x14ac:dyDescent="0.25">
      <c r="A4787" s="14" t="s">
        <v>83</v>
      </c>
      <c r="B4787" t="s">
        <v>80</v>
      </c>
      <c r="C4787" t="s">
        <v>79</v>
      </c>
      <c r="D4787" s="13">
        <v>42437</v>
      </c>
      <c r="E4787">
        <v>3</v>
      </c>
      <c r="F4787">
        <v>200</v>
      </c>
      <c r="G4787" s="2" t="s">
        <v>87</v>
      </c>
      <c r="H4787" s="2" t="s">
        <v>13</v>
      </c>
      <c r="I4787">
        <v>12</v>
      </c>
      <c r="J4787" s="2" t="s">
        <v>77</v>
      </c>
      <c r="K4787" s="2">
        <v>180</v>
      </c>
      <c r="L4787" s="2"/>
      <c r="M4787" s="2" t="str">
        <f t="shared" si="444"/>
        <v/>
      </c>
      <c r="N4787">
        <v>2154.3990813333335</v>
      </c>
      <c r="O4787" s="2">
        <f t="shared" si="445"/>
        <v>215.43990813333335</v>
      </c>
      <c r="P4787" s="2">
        <f>IF(ISNUMBER(O4787),SUMIFS(O$1:$O4787,A$1:$A4787,A4787,C$1:$C4787,C4787,G$1:$G4787,G4787,E$1:$E4787,E4787),"")</f>
        <v>962.06886266666663</v>
      </c>
      <c r="U4787" t="str">
        <f t="shared" si="446"/>
        <v/>
      </c>
      <c r="AC4787" s="2" t="str">
        <f t="shared" si="447"/>
        <v/>
      </c>
      <c r="AH4787" s="2" t="str">
        <f t="shared" si="448"/>
        <v/>
      </c>
      <c r="AI4787" s="2" t="str">
        <f>IF(ISNUMBER(AH4787),SUMIFS($AH$1:AH4787,$A$1:A4787,A4787,C$1:$C4787,C4787,$G$1:G4787,G4787,$E$1:E4787,E4787),"")</f>
        <v/>
      </c>
      <c r="AJ4787">
        <f t="shared" si="449"/>
        <v>4</v>
      </c>
    </row>
    <row r="4788" spans="1:36" x14ac:dyDescent="0.25">
      <c r="A4788" s="14" t="s">
        <v>82</v>
      </c>
      <c r="B4788" t="s">
        <v>80</v>
      </c>
      <c r="C4788" t="s">
        <v>79</v>
      </c>
      <c r="D4788" s="13">
        <v>42437</v>
      </c>
      <c r="E4788">
        <v>3</v>
      </c>
      <c r="F4788">
        <v>350</v>
      </c>
      <c r="G4788" s="2" t="s">
        <v>87</v>
      </c>
      <c r="H4788" s="2" t="s">
        <v>13</v>
      </c>
      <c r="I4788">
        <v>12</v>
      </c>
      <c r="J4788" s="2" t="s">
        <v>77</v>
      </c>
      <c r="K4788" s="2">
        <v>315</v>
      </c>
      <c r="L4788" s="2"/>
      <c r="M4788" s="2" t="str">
        <f t="shared" si="444"/>
        <v/>
      </c>
      <c r="N4788">
        <v>3118.3690159999992</v>
      </c>
      <c r="O4788" s="2">
        <f t="shared" si="445"/>
        <v>311.83690159999992</v>
      </c>
      <c r="P4788" s="2">
        <f>IF(ISNUMBER(O4788),SUMIFS(O$1:$O4788,A$1:$A4788,A4788,C$1:$C4788,C4788,G$1:$G4788,G4788,E$1:$E4788,E4788),"")</f>
        <v>1589.6747059999998</v>
      </c>
      <c r="U4788" t="str">
        <f t="shared" si="446"/>
        <v/>
      </c>
      <c r="AC4788" s="2" t="str">
        <f t="shared" si="447"/>
        <v/>
      </c>
      <c r="AH4788" s="2" t="str">
        <f t="shared" si="448"/>
        <v/>
      </c>
      <c r="AI4788" s="2" t="str">
        <f>IF(ISNUMBER(AH4788),SUMIFS($AH$1:AH4788,$A$1:A4788,A4788,C$1:$C4788,C4788,$G$1:G4788,G4788,$E$1:E4788,E4788),"")</f>
        <v/>
      </c>
      <c r="AJ4788">
        <f t="shared" si="449"/>
        <v>4</v>
      </c>
    </row>
    <row r="4789" spans="1:36" x14ac:dyDescent="0.25">
      <c r="A4789" s="14" t="s">
        <v>81</v>
      </c>
      <c r="B4789" t="s">
        <v>80</v>
      </c>
      <c r="C4789" t="s">
        <v>79</v>
      </c>
      <c r="D4789" s="13">
        <v>42437</v>
      </c>
      <c r="E4789">
        <v>3</v>
      </c>
      <c r="F4789">
        <v>500</v>
      </c>
      <c r="G4789" s="2" t="s">
        <v>87</v>
      </c>
      <c r="H4789" s="2" t="s">
        <v>13</v>
      </c>
      <c r="I4789">
        <v>12</v>
      </c>
      <c r="J4789" s="2" t="s">
        <v>77</v>
      </c>
      <c r="K4789" s="2">
        <v>450</v>
      </c>
      <c r="L4789" s="2"/>
      <c r="M4789" s="2" t="str">
        <f t="shared" si="444"/>
        <v/>
      </c>
      <c r="N4789">
        <v>2575.188357333333</v>
      </c>
      <c r="O4789" s="2">
        <f t="shared" si="445"/>
        <v>257.51883573333328</v>
      </c>
      <c r="P4789" s="2">
        <f>IF(ISNUMBER(O4789),SUMIFS(O$1:$O4789,A$1:$A4789,A4789,C$1:$C4789,C4789,G$1:$G4789,G4789,E$1:$E4789,E4789),"")</f>
        <v>1537.8257963999999</v>
      </c>
      <c r="U4789" t="str">
        <f t="shared" si="446"/>
        <v/>
      </c>
      <c r="AC4789" s="2" t="str">
        <f t="shared" si="447"/>
        <v/>
      </c>
      <c r="AH4789" s="2" t="str">
        <f t="shared" si="448"/>
        <v/>
      </c>
      <c r="AI4789" s="2" t="str">
        <f>IF(ISNUMBER(AH4789),SUMIFS($AH$1:AH4789,$A$1:A4789,A4789,C$1:$C4789,C4789,$G$1:G4789,G4789,$E$1:E4789,E4789),"")</f>
        <v/>
      </c>
      <c r="AJ4789">
        <f t="shared" si="449"/>
        <v>4</v>
      </c>
    </row>
    <row r="4790" spans="1:36" x14ac:dyDescent="0.25">
      <c r="A4790" s="14" t="s">
        <v>86</v>
      </c>
      <c r="B4790" t="s">
        <v>80</v>
      </c>
      <c r="C4790" t="s">
        <v>79</v>
      </c>
      <c r="D4790" s="13">
        <v>42446</v>
      </c>
      <c r="E4790">
        <v>1</v>
      </c>
      <c r="F4790">
        <v>0</v>
      </c>
      <c r="G4790" s="2" t="s">
        <v>87</v>
      </c>
      <c r="H4790" s="2" t="s">
        <v>13</v>
      </c>
      <c r="I4790">
        <v>13</v>
      </c>
      <c r="J4790" s="2" t="s">
        <v>88</v>
      </c>
      <c r="K4790" s="2">
        <v>0</v>
      </c>
      <c r="L4790" s="2">
        <v>2392</v>
      </c>
      <c r="M4790" s="2">
        <f t="shared" si="444"/>
        <v>239.2</v>
      </c>
      <c r="O4790" s="2" t="str">
        <f t="shared" si="445"/>
        <v/>
      </c>
      <c r="P4790" s="2" t="str">
        <f>IF(ISNUMBER(O4790),SUMIFS(O$1:$O4790,A$1:$A4790,A4790,C$1:$C4790,C4790,G$1:$G4790,G4790,E$1:$E4790,E4790),"")</f>
        <v/>
      </c>
      <c r="U4790" t="str">
        <f t="shared" si="446"/>
        <v/>
      </c>
      <c r="AC4790" s="2" t="str">
        <f t="shared" si="447"/>
        <v/>
      </c>
      <c r="AH4790" s="2" t="str">
        <f t="shared" si="448"/>
        <v/>
      </c>
      <c r="AI4790" s="2" t="str">
        <f>IF(ISNUMBER(AH4790),SUMIFS($AH$1:AH4790,$A$1:A4790,A4790,C$1:$C4790,C4790,$G$1:G4790,G4790,$E$1:E4790,E4790),"")</f>
        <v/>
      </c>
      <c r="AJ4790">
        <f t="shared" si="449"/>
        <v>3</v>
      </c>
    </row>
    <row r="4791" spans="1:36" x14ac:dyDescent="0.25">
      <c r="A4791" s="14" t="s">
        <v>85</v>
      </c>
      <c r="B4791" t="s">
        <v>80</v>
      </c>
      <c r="C4791" t="s">
        <v>79</v>
      </c>
      <c r="D4791" s="13">
        <v>42446</v>
      </c>
      <c r="E4791">
        <v>1</v>
      </c>
      <c r="F4791">
        <v>50</v>
      </c>
      <c r="G4791" s="2" t="s">
        <v>87</v>
      </c>
      <c r="H4791" s="2" t="s">
        <v>13</v>
      </c>
      <c r="I4791">
        <v>13</v>
      </c>
      <c r="J4791" s="2" t="s">
        <v>88</v>
      </c>
      <c r="K4791" s="2">
        <v>45</v>
      </c>
      <c r="L4791" s="2">
        <v>2324</v>
      </c>
      <c r="M4791" s="2">
        <f t="shared" si="444"/>
        <v>232.4</v>
      </c>
      <c r="O4791" s="2" t="str">
        <f t="shared" si="445"/>
        <v/>
      </c>
      <c r="P4791" s="2" t="str">
        <f>IF(ISNUMBER(O4791),SUMIFS(O$1:$O4791,A$1:$A4791,A4791,C$1:$C4791,C4791,G$1:$G4791,G4791,E$1:$E4791,E4791),"")</f>
        <v/>
      </c>
      <c r="U4791" t="str">
        <f t="shared" si="446"/>
        <v/>
      </c>
      <c r="AC4791" s="2" t="str">
        <f t="shared" si="447"/>
        <v/>
      </c>
      <c r="AH4791" s="2" t="str">
        <f t="shared" si="448"/>
        <v/>
      </c>
      <c r="AI4791" s="2" t="str">
        <f>IF(ISNUMBER(AH4791),SUMIFS($AH$1:AH4791,$A$1:A4791,A4791,C$1:$C4791,C4791,$G$1:G4791,G4791,$E$1:E4791,E4791),"")</f>
        <v/>
      </c>
      <c r="AJ4791">
        <f t="shared" si="449"/>
        <v>3</v>
      </c>
    </row>
    <row r="4792" spans="1:36" x14ac:dyDescent="0.25">
      <c r="A4792" s="14" t="s">
        <v>84</v>
      </c>
      <c r="B4792" t="s">
        <v>80</v>
      </c>
      <c r="C4792" t="s">
        <v>79</v>
      </c>
      <c r="D4792" s="13">
        <v>42446</v>
      </c>
      <c r="E4792">
        <v>1</v>
      </c>
      <c r="F4792">
        <v>100</v>
      </c>
      <c r="G4792" s="2" t="s">
        <v>87</v>
      </c>
      <c r="H4792" s="2" t="s">
        <v>13</v>
      </c>
      <c r="I4792">
        <v>13</v>
      </c>
      <c r="J4792" s="2" t="s">
        <v>88</v>
      </c>
      <c r="K4792" s="2">
        <v>90</v>
      </c>
      <c r="L4792" s="2">
        <v>2562</v>
      </c>
      <c r="M4792" s="2">
        <f t="shared" si="444"/>
        <v>256.2</v>
      </c>
      <c r="O4792" s="2" t="str">
        <f t="shared" si="445"/>
        <v/>
      </c>
      <c r="P4792" s="2" t="str">
        <f>IF(ISNUMBER(O4792),SUMIFS(O$1:$O4792,A$1:$A4792,A4792,C$1:$C4792,C4792,G$1:$G4792,G4792,E$1:$E4792,E4792),"")</f>
        <v/>
      </c>
      <c r="U4792" t="str">
        <f t="shared" si="446"/>
        <v/>
      </c>
      <c r="AC4792" s="2" t="str">
        <f t="shared" si="447"/>
        <v/>
      </c>
      <c r="AH4792" s="2" t="str">
        <f t="shared" si="448"/>
        <v/>
      </c>
      <c r="AI4792" s="2" t="str">
        <f>IF(ISNUMBER(AH4792),SUMIFS($AH$1:AH4792,$A$1:A4792,A4792,C$1:$C4792,C4792,$G$1:G4792,G4792,$E$1:E4792,E4792),"")</f>
        <v/>
      </c>
      <c r="AJ4792">
        <f t="shared" si="449"/>
        <v>3</v>
      </c>
    </row>
    <row r="4793" spans="1:36" x14ac:dyDescent="0.25">
      <c r="A4793" s="14" t="s">
        <v>83</v>
      </c>
      <c r="B4793" t="s">
        <v>80</v>
      </c>
      <c r="C4793" t="s">
        <v>79</v>
      </c>
      <c r="D4793" s="13">
        <v>42446</v>
      </c>
      <c r="E4793">
        <v>1</v>
      </c>
      <c r="F4793">
        <v>200</v>
      </c>
      <c r="G4793" s="2" t="s">
        <v>87</v>
      </c>
      <c r="H4793" s="2" t="s">
        <v>13</v>
      </c>
      <c r="I4793">
        <v>13</v>
      </c>
      <c r="J4793" s="2" t="s">
        <v>88</v>
      </c>
      <c r="K4793" s="2">
        <v>180</v>
      </c>
      <c r="L4793" s="2">
        <v>2460</v>
      </c>
      <c r="M4793" s="2">
        <f t="shared" si="444"/>
        <v>246</v>
      </c>
      <c r="O4793" s="2" t="str">
        <f t="shared" si="445"/>
        <v/>
      </c>
      <c r="P4793" s="2" t="str">
        <f>IF(ISNUMBER(O4793),SUMIFS(O$1:$O4793,A$1:$A4793,A4793,C$1:$C4793,C4793,G$1:$G4793,G4793,E$1:$E4793,E4793),"")</f>
        <v/>
      </c>
      <c r="U4793" t="str">
        <f t="shared" si="446"/>
        <v/>
      </c>
      <c r="AC4793" s="2" t="str">
        <f t="shared" si="447"/>
        <v/>
      </c>
      <c r="AH4793" s="2" t="str">
        <f t="shared" si="448"/>
        <v/>
      </c>
      <c r="AI4793" s="2" t="str">
        <f>IF(ISNUMBER(AH4793),SUMIFS($AH$1:AH4793,$A$1:A4793,A4793,C$1:$C4793,C4793,$G$1:G4793,G4793,$E$1:E4793,E4793),"")</f>
        <v/>
      </c>
      <c r="AJ4793">
        <f t="shared" si="449"/>
        <v>3</v>
      </c>
    </row>
    <row r="4794" spans="1:36" x14ac:dyDescent="0.25">
      <c r="A4794" s="14" t="s">
        <v>82</v>
      </c>
      <c r="B4794" t="s">
        <v>80</v>
      </c>
      <c r="C4794" t="s">
        <v>79</v>
      </c>
      <c r="D4794" s="13">
        <v>42446</v>
      </c>
      <c r="E4794">
        <v>1</v>
      </c>
      <c r="F4794">
        <v>350</v>
      </c>
      <c r="G4794" s="2" t="s">
        <v>87</v>
      </c>
      <c r="H4794" s="2" t="s">
        <v>13</v>
      </c>
      <c r="I4794">
        <v>13</v>
      </c>
      <c r="J4794" s="2" t="s">
        <v>88</v>
      </c>
      <c r="K4794" s="2">
        <v>315</v>
      </c>
      <c r="L4794" s="2">
        <v>2426</v>
      </c>
      <c r="M4794" s="2">
        <f t="shared" si="444"/>
        <v>242.6</v>
      </c>
      <c r="O4794" s="2" t="str">
        <f t="shared" si="445"/>
        <v/>
      </c>
      <c r="P4794" s="2" t="str">
        <f>IF(ISNUMBER(O4794),SUMIFS(O$1:$O4794,A$1:$A4794,A4794,C$1:$C4794,C4794,G$1:$G4794,G4794,E$1:$E4794,E4794),"")</f>
        <v/>
      </c>
      <c r="U4794" t="str">
        <f t="shared" si="446"/>
        <v/>
      </c>
      <c r="AC4794" s="2" t="str">
        <f t="shared" si="447"/>
        <v/>
      </c>
      <c r="AH4794" s="2" t="str">
        <f t="shared" si="448"/>
        <v/>
      </c>
      <c r="AI4794" s="2" t="str">
        <f>IF(ISNUMBER(AH4794),SUMIFS($AH$1:AH4794,$A$1:A4794,A4794,C$1:$C4794,C4794,$G$1:G4794,G4794,$E$1:E4794,E4794),"")</f>
        <v/>
      </c>
      <c r="AJ4794">
        <f t="shared" si="449"/>
        <v>3</v>
      </c>
    </row>
    <row r="4795" spans="1:36" x14ac:dyDescent="0.25">
      <c r="A4795" s="14" t="s">
        <v>81</v>
      </c>
      <c r="B4795" t="s">
        <v>80</v>
      </c>
      <c r="C4795" t="s">
        <v>79</v>
      </c>
      <c r="D4795" s="13">
        <v>42446</v>
      </c>
      <c r="E4795">
        <v>1</v>
      </c>
      <c r="F4795">
        <v>500</v>
      </c>
      <c r="G4795" s="2" t="s">
        <v>87</v>
      </c>
      <c r="H4795" s="2" t="s">
        <v>13</v>
      </c>
      <c r="I4795">
        <v>13</v>
      </c>
      <c r="J4795" s="2" t="s">
        <v>88</v>
      </c>
      <c r="K4795" s="2">
        <v>450</v>
      </c>
      <c r="L4795" s="2">
        <v>2290</v>
      </c>
      <c r="M4795" s="2">
        <f t="shared" si="444"/>
        <v>229</v>
      </c>
      <c r="O4795" s="2" t="str">
        <f t="shared" si="445"/>
        <v/>
      </c>
      <c r="P4795" s="2" t="str">
        <f>IF(ISNUMBER(O4795),SUMIFS(O$1:$O4795,A$1:$A4795,A4795,C$1:$C4795,C4795,G$1:$G4795,G4795,E$1:$E4795,E4795),"")</f>
        <v/>
      </c>
      <c r="U4795" t="str">
        <f t="shared" si="446"/>
        <v/>
      </c>
      <c r="AC4795" s="2" t="str">
        <f t="shared" si="447"/>
        <v/>
      </c>
      <c r="AH4795" s="2" t="str">
        <f t="shared" si="448"/>
        <v/>
      </c>
      <c r="AI4795" s="2" t="str">
        <f>IF(ISNUMBER(AH4795),SUMIFS($AH$1:AH4795,$A$1:A4795,A4795,C$1:$C4795,C4795,$G$1:G4795,G4795,$E$1:E4795,E4795),"")</f>
        <v/>
      </c>
      <c r="AJ4795">
        <f t="shared" si="449"/>
        <v>3</v>
      </c>
    </row>
    <row r="4796" spans="1:36" x14ac:dyDescent="0.25">
      <c r="A4796" s="14" t="s">
        <v>86</v>
      </c>
      <c r="B4796" t="s">
        <v>80</v>
      </c>
      <c r="C4796" t="s">
        <v>79</v>
      </c>
      <c r="D4796" s="13">
        <v>42446</v>
      </c>
      <c r="E4796">
        <v>2</v>
      </c>
      <c r="F4796">
        <v>0</v>
      </c>
      <c r="G4796" s="2" t="s">
        <v>87</v>
      </c>
      <c r="H4796" s="2" t="s">
        <v>13</v>
      </c>
      <c r="I4796">
        <v>13</v>
      </c>
      <c r="J4796" s="2" t="s">
        <v>88</v>
      </c>
      <c r="K4796" s="2">
        <v>0</v>
      </c>
      <c r="L4796" s="2">
        <v>2222</v>
      </c>
      <c r="M4796" s="2">
        <f t="shared" si="444"/>
        <v>222.2</v>
      </c>
      <c r="O4796" s="2" t="str">
        <f t="shared" si="445"/>
        <v/>
      </c>
      <c r="P4796" s="2" t="str">
        <f>IF(ISNUMBER(O4796),SUMIFS(O$1:$O4796,A$1:$A4796,A4796,C$1:$C4796,C4796,G$1:$G4796,G4796,E$1:$E4796,E4796),"")</f>
        <v/>
      </c>
      <c r="U4796" t="str">
        <f t="shared" si="446"/>
        <v/>
      </c>
      <c r="AC4796" s="2" t="str">
        <f t="shared" si="447"/>
        <v/>
      </c>
      <c r="AH4796" s="2" t="str">
        <f t="shared" si="448"/>
        <v/>
      </c>
      <c r="AI4796" s="2" t="str">
        <f>IF(ISNUMBER(AH4796),SUMIFS($AH$1:AH4796,$A$1:A4796,A4796,C$1:$C4796,C4796,$G$1:G4796,G4796,$E$1:E4796,E4796),"")</f>
        <v/>
      </c>
      <c r="AJ4796">
        <f t="shared" si="449"/>
        <v>3</v>
      </c>
    </row>
    <row r="4797" spans="1:36" x14ac:dyDescent="0.25">
      <c r="A4797" s="14" t="s">
        <v>85</v>
      </c>
      <c r="B4797" t="s">
        <v>80</v>
      </c>
      <c r="C4797" t="s">
        <v>79</v>
      </c>
      <c r="D4797" s="13">
        <v>42446</v>
      </c>
      <c r="E4797">
        <v>2</v>
      </c>
      <c r="F4797">
        <v>50</v>
      </c>
      <c r="G4797" s="2" t="s">
        <v>87</v>
      </c>
      <c r="H4797" s="2" t="s">
        <v>13</v>
      </c>
      <c r="I4797">
        <v>13</v>
      </c>
      <c r="J4797" s="2" t="s">
        <v>88</v>
      </c>
      <c r="K4797" s="2">
        <v>45</v>
      </c>
      <c r="L4797" s="2">
        <v>2392</v>
      </c>
      <c r="M4797" s="2">
        <f t="shared" si="444"/>
        <v>239.2</v>
      </c>
      <c r="O4797" s="2" t="str">
        <f t="shared" si="445"/>
        <v/>
      </c>
      <c r="P4797" s="2" t="str">
        <f>IF(ISNUMBER(O4797),SUMIFS(O$1:$O4797,A$1:$A4797,A4797,C$1:$C4797,C4797,G$1:$G4797,G4797,E$1:$E4797,E4797),"")</f>
        <v/>
      </c>
      <c r="U4797" t="str">
        <f t="shared" si="446"/>
        <v/>
      </c>
      <c r="AC4797" s="2" t="str">
        <f t="shared" si="447"/>
        <v/>
      </c>
      <c r="AH4797" s="2" t="str">
        <f t="shared" si="448"/>
        <v/>
      </c>
      <c r="AI4797" s="2" t="str">
        <f>IF(ISNUMBER(AH4797),SUMIFS($AH$1:AH4797,$A$1:A4797,A4797,C$1:$C4797,C4797,$G$1:G4797,G4797,$E$1:E4797,E4797),"")</f>
        <v/>
      </c>
      <c r="AJ4797">
        <f t="shared" si="449"/>
        <v>3</v>
      </c>
    </row>
    <row r="4798" spans="1:36" x14ac:dyDescent="0.25">
      <c r="A4798" s="14" t="s">
        <v>84</v>
      </c>
      <c r="B4798" t="s">
        <v>80</v>
      </c>
      <c r="C4798" t="s">
        <v>79</v>
      </c>
      <c r="D4798" s="13">
        <v>42446</v>
      </c>
      <c r="E4798">
        <v>2</v>
      </c>
      <c r="F4798">
        <v>100</v>
      </c>
      <c r="G4798" s="2" t="s">
        <v>87</v>
      </c>
      <c r="H4798" s="2" t="s">
        <v>13</v>
      </c>
      <c r="I4798">
        <v>13</v>
      </c>
      <c r="J4798" s="2" t="s">
        <v>88</v>
      </c>
      <c r="K4798" s="2">
        <v>90</v>
      </c>
      <c r="L4798" s="2">
        <v>2426</v>
      </c>
      <c r="M4798" s="2">
        <f t="shared" si="444"/>
        <v>242.6</v>
      </c>
      <c r="O4798" s="2" t="str">
        <f t="shared" si="445"/>
        <v/>
      </c>
      <c r="P4798" s="2" t="str">
        <f>IF(ISNUMBER(O4798),SUMIFS(O$1:$O4798,A$1:$A4798,A4798,C$1:$C4798,C4798,G$1:$G4798,G4798,E$1:$E4798,E4798),"")</f>
        <v/>
      </c>
      <c r="U4798" t="str">
        <f t="shared" si="446"/>
        <v/>
      </c>
      <c r="AC4798" s="2" t="str">
        <f t="shared" si="447"/>
        <v/>
      </c>
      <c r="AH4798" s="2" t="str">
        <f t="shared" si="448"/>
        <v/>
      </c>
      <c r="AI4798" s="2" t="str">
        <f>IF(ISNUMBER(AH4798),SUMIFS($AH$1:AH4798,$A$1:A4798,A4798,C$1:$C4798,C4798,$G$1:G4798,G4798,$E$1:E4798,E4798),"")</f>
        <v/>
      </c>
      <c r="AJ4798">
        <f t="shared" si="449"/>
        <v>3</v>
      </c>
    </row>
    <row r="4799" spans="1:36" x14ac:dyDescent="0.25">
      <c r="A4799" s="14" t="s">
        <v>83</v>
      </c>
      <c r="B4799" t="s">
        <v>80</v>
      </c>
      <c r="C4799" t="s">
        <v>79</v>
      </c>
      <c r="D4799" s="13">
        <v>42446</v>
      </c>
      <c r="E4799">
        <v>2</v>
      </c>
      <c r="F4799">
        <v>200</v>
      </c>
      <c r="G4799" s="2" t="s">
        <v>87</v>
      </c>
      <c r="H4799" s="2" t="s">
        <v>13</v>
      </c>
      <c r="I4799">
        <v>13</v>
      </c>
      <c r="J4799" s="2" t="s">
        <v>88</v>
      </c>
      <c r="K4799" s="2">
        <v>180</v>
      </c>
      <c r="L4799" s="2">
        <v>2392</v>
      </c>
      <c r="M4799" s="2">
        <f t="shared" si="444"/>
        <v>239.2</v>
      </c>
      <c r="O4799" s="2" t="str">
        <f t="shared" si="445"/>
        <v/>
      </c>
      <c r="P4799" s="2" t="str">
        <f>IF(ISNUMBER(O4799),SUMIFS(O$1:$O4799,A$1:$A4799,A4799,C$1:$C4799,C4799,G$1:$G4799,G4799,E$1:$E4799,E4799),"")</f>
        <v/>
      </c>
      <c r="U4799" t="str">
        <f t="shared" si="446"/>
        <v/>
      </c>
      <c r="AC4799" s="2" t="str">
        <f t="shared" si="447"/>
        <v/>
      </c>
      <c r="AH4799" s="2" t="str">
        <f t="shared" si="448"/>
        <v/>
      </c>
      <c r="AI4799" s="2" t="str">
        <f>IF(ISNUMBER(AH4799),SUMIFS($AH$1:AH4799,$A$1:A4799,A4799,C$1:$C4799,C4799,$G$1:G4799,G4799,$E$1:E4799,E4799),"")</f>
        <v/>
      </c>
      <c r="AJ4799">
        <f t="shared" si="449"/>
        <v>3</v>
      </c>
    </row>
    <row r="4800" spans="1:36" x14ac:dyDescent="0.25">
      <c r="A4800" s="14" t="s">
        <v>82</v>
      </c>
      <c r="B4800" t="s">
        <v>80</v>
      </c>
      <c r="C4800" t="s">
        <v>79</v>
      </c>
      <c r="D4800" s="13">
        <v>42446</v>
      </c>
      <c r="E4800">
        <v>2</v>
      </c>
      <c r="F4800">
        <v>350</v>
      </c>
      <c r="G4800" s="2" t="s">
        <v>87</v>
      </c>
      <c r="H4800" s="2" t="s">
        <v>13</v>
      </c>
      <c r="I4800">
        <v>13</v>
      </c>
      <c r="J4800" s="2" t="s">
        <v>88</v>
      </c>
      <c r="K4800" s="2">
        <v>315</v>
      </c>
      <c r="L4800" s="2">
        <v>2426</v>
      </c>
      <c r="M4800" s="2">
        <f t="shared" si="444"/>
        <v>242.6</v>
      </c>
      <c r="O4800" s="2" t="str">
        <f t="shared" si="445"/>
        <v/>
      </c>
      <c r="P4800" s="2" t="str">
        <f>IF(ISNUMBER(O4800),SUMIFS(O$1:$O4800,A$1:$A4800,A4800,C$1:$C4800,C4800,G$1:$G4800,G4800,E$1:$E4800,E4800),"")</f>
        <v/>
      </c>
      <c r="U4800" t="str">
        <f t="shared" si="446"/>
        <v/>
      </c>
      <c r="AC4800" s="2" t="str">
        <f t="shared" si="447"/>
        <v/>
      </c>
      <c r="AH4800" s="2" t="str">
        <f t="shared" si="448"/>
        <v/>
      </c>
      <c r="AI4800" s="2" t="str">
        <f>IF(ISNUMBER(AH4800),SUMIFS($AH$1:AH4800,$A$1:A4800,A4800,C$1:$C4800,C4800,$G$1:G4800,G4800,$E$1:E4800,E4800),"")</f>
        <v/>
      </c>
      <c r="AJ4800">
        <f t="shared" si="449"/>
        <v>3</v>
      </c>
    </row>
    <row r="4801" spans="1:36" x14ac:dyDescent="0.25">
      <c r="A4801" s="14" t="s">
        <v>81</v>
      </c>
      <c r="B4801" t="s">
        <v>80</v>
      </c>
      <c r="C4801" t="s">
        <v>79</v>
      </c>
      <c r="D4801" s="13">
        <v>42446</v>
      </c>
      <c r="E4801">
        <v>2</v>
      </c>
      <c r="F4801">
        <v>500</v>
      </c>
      <c r="G4801" s="2" t="s">
        <v>87</v>
      </c>
      <c r="H4801" s="2" t="s">
        <v>13</v>
      </c>
      <c r="I4801">
        <v>13</v>
      </c>
      <c r="J4801" s="2" t="s">
        <v>88</v>
      </c>
      <c r="K4801" s="2">
        <v>450</v>
      </c>
      <c r="L4801" s="2">
        <v>2664</v>
      </c>
      <c r="M4801" s="2">
        <f t="shared" si="444"/>
        <v>266.39999999999998</v>
      </c>
      <c r="O4801" s="2" t="str">
        <f t="shared" si="445"/>
        <v/>
      </c>
      <c r="P4801" s="2" t="str">
        <f>IF(ISNUMBER(O4801),SUMIFS(O$1:$O4801,A$1:$A4801,A4801,C$1:$C4801,C4801,G$1:$G4801,G4801,E$1:$E4801,E4801),"")</f>
        <v/>
      </c>
      <c r="U4801" t="str">
        <f t="shared" si="446"/>
        <v/>
      </c>
      <c r="AC4801" s="2" t="str">
        <f t="shared" si="447"/>
        <v/>
      </c>
      <c r="AH4801" s="2" t="str">
        <f t="shared" si="448"/>
        <v/>
      </c>
      <c r="AI4801" s="2" t="str">
        <f>IF(ISNUMBER(AH4801),SUMIFS($AH$1:AH4801,$A$1:A4801,A4801,C$1:$C4801,C4801,$G$1:G4801,G4801,$E$1:E4801,E4801),"")</f>
        <v/>
      </c>
      <c r="AJ4801">
        <f t="shared" si="449"/>
        <v>3</v>
      </c>
    </row>
    <row r="4802" spans="1:36" x14ac:dyDescent="0.25">
      <c r="A4802" s="14" t="s">
        <v>86</v>
      </c>
      <c r="B4802" t="s">
        <v>80</v>
      </c>
      <c r="C4802" t="s">
        <v>79</v>
      </c>
      <c r="D4802" s="13">
        <v>42446</v>
      </c>
      <c r="E4802">
        <v>3</v>
      </c>
      <c r="F4802">
        <v>0</v>
      </c>
      <c r="G4802" s="2" t="s">
        <v>87</v>
      </c>
      <c r="H4802" s="2" t="s">
        <v>13</v>
      </c>
      <c r="I4802">
        <v>13</v>
      </c>
      <c r="J4802" s="2" t="s">
        <v>88</v>
      </c>
      <c r="K4802" s="2">
        <v>0</v>
      </c>
      <c r="L4802" s="2">
        <v>2460</v>
      </c>
      <c r="M4802" s="2">
        <f t="shared" ref="M4802:M4865" si="450">IF(ISNUMBER(L4802),L4802/10,"")</f>
        <v>246</v>
      </c>
      <c r="O4802" s="2" t="str">
        <f t="shared" ref="O4802:O4865" si="451">IF(ISNUMBER(N4802),N4802/10,"")</f>
        <v/>
      </c>
      <c r="P4802" s="2" t="str">
        <f>IF(ISNUMBER(O4802),SUMIFS(O$1:$O4802,A$1:$A4802,A4802,C$1:$C4802,C4802,G$1:$G4802,G4802,E$1:$E4802,E4802),"")</f>
        <v/>
      </c>
      <c r="U4802" t="str">
        <f t="shared" ref="U4802:U4865" si="452">IF(ISNUMBER(R4802),R4802/100,"")</f>
        <v/>
      </c>
      <c r="AC4802" s="2" t="str">
        <f t="shared" ref="AC4802:AC4865" si="453">IF(ISNUMBER(AB4802),AB4802,"")</f>
        <v/>
      </c>
      <c r="AH4802" s="2" t="str">
        <f t="shared" ref="AH4802:AH4865" si="454">IF(AND(ISNUMBER(AB4802),ISNUMBER(O4802)),ROUND(O4802*AB4802,3),"")</f>
        <v/>
      </c>
      <c r="AI4802" s="2" t="str">
        <f>IF(ISNUMBER(AH4802),SUMIFS($AH$1:AH4802,$A$1:A4802,A4802,C$1:$C4802,C4802,$G$1:G4802,G4802,$E$1:E4802,E4802),"")</f>
        <v/>
      </c>
      <c r="AJ4802">
        <f t="shared" ref="AJ4802:AJ4865" si="455">COUNT(K4802:AI4802)</f>
        <v>3</v>
      </c>
    </row>
    <row r="4803" spans="1:36" x14ac:dyDescent="0.25">
      <c r="A4803" s="14" t="s">
        <v>85</v>
      </c>
      <c r="B4803" t="s">
        <v>80</v>
      </c>
      <c r="C4803" t="s">
        <v>79</v>
      </c>
      <c r="D4803" s="13">
        <v>42446</v>
      </c>
      <c r="E4803">
        <v>3</v>
      </c>
      <c r="F4803">
        <v>50</v>
      </c>
      <c r="G4803" s="2" t="s">
        <v>87</v>
      </c>
      <c r="H4803" s="2" t="s">
        <v>13</v>
      </c>
      <c r="I4803">
        <v>13</v>
      </c>
      <c r="J4803" s="2" t="s">
        <v>88</v>
      </c>
      <c r="K4803" s="2">
        <v>45</v>
      </c>
      <c r="L4803" s="2">
        <v>2630</v>
      </c>
      <c r="M4803" s="2">
        <f t="shared" si="450"/>
        <v>263</v>
      </c>
      <c r="O4803" s="2" t="str">
        <f t="shared" si="451"/>
        <v/>
      </c>
      <c r="P4803" s="2" t="str">
        <f>IF(ISNUMBER(O4803),SUMIFS(O$1:$O4803,A$1:$A4803,A4803,C$1:$C4803,C4803,G$1:$G4803,G4803,E$1:$E4803,E4803),"")</f>
        <v/>
      </c>
      <c r="U4803" t="str">
        <f t="shared" si="452"/>
        <v/>
      </c>
      <c r="AC4803" s="2" t="str">
        <f t="shared" si="453"/>
        <v/>
      </c>
      <c r="AH4803" s="2" t="str">
        <f t="shared" si="454"/>
        <v/>
      </c>
      <c r="AI4803" s="2" t="str">
        <f>IF(ISNUMBER(AH4803),SUMIFS($AH$1:AH4803,$A$1:A4803,A4803,C$1:$C4803,C4803,$G$1:G4803,G4803,$E$1:E4803,E4803),"")</f>
        <v/>
      </c>
      <c r="AJ4803">
        <f t="shared" si="455"/>
        <v>3</v>
      </c>
    </row>
    <row r="4804" spans="1:36" x14ac:dyDescent="0.25">
      <c r="A4804" s="14" t="s">
        <v>84</v>
      </c>
      <c r="B4804" t="s">
        <v>80</v>
      </c>
      <c r="C4804" t="s">
        <v>79</v>
      </c>
      <c r="D4804" s="13">
        <v>42446</v>
      </c>
      <c r="E4804">
        <v>3</v>
      </c>
      <c r="F4804">
        <v>100</v>
      </c>
      <c r="G4804" s="2" t="s">
        <v>87</v>
      </c>
      <c r="H4804" s="2" t="s">
        <v>13</v>
      </c>
      <c r="I4804">
        <v>13</v>
      </c>
      <c r="J4804" s="2" t="s">
        <v>88</v>
      </c>
      <c r="K4804" s="2">
        <v>90</v>
      </c>
      <c r="L4804" s="2">
        <v>2460</v>
      </c>
      <c r="M4804" s="2">
        <f t="shared" si="450"/>
        <v>246</v>
      </c>
      <c r="O4804" s="2" t="str">
        <f t="shared" si="451"/>
        <v/>
      </c>
      <c r="P4804" s="2" t="str">
        <f>IF(ISNUMBER(O4804),SUMIFS(O$1:$O4804,A$1:$A4804,A4804,C$1:$C4804,C4804,G$1:$G4804,G4804,E$1:$E4804,E4804),"")</f>
        <v/>
      </c>
      <c r="U4804" t="str">
        <f t="shared" si="452"/>
        <v/>
      </c>
      <c r="AC4804" s="2" t="str">
        <f t="shared" si="453"/>
        <v/>
      </c>
      <c r="AH4804" s="2" t="str">
        <f t="shared" si="454"/>
        <v/>
      </c>
      <c r="AI4804" s="2" t="str">
        <f>IF(ISNUMBER(AH4804),SUMIFS($AH$1:AH4804,$A$1:A4804,A4804,C$1:$C4804,C4804,$G$1:G4804,G4804,$E$1:E4804,E4804),"")</f>
        <v/>
      </c>
      <c r="AJ4804">
        <f t="shared" si="455"/>
        <v>3</v>
      </c>
    </row>
    <row r="4805" spans="1:36" x14ac:dyDescent="0.25">
      <c r="A4805" s="14" t="s">
        <v>83</v>
      </c>
      <c r="B4805" t="s">
        <v>80</v>
      </c>
      <c r="C4805" t="s">
        <v>79</v>
      </c>
      <c r="D4805" s="13">
        <v>42446</v>
      </c>
      <c r="E4805">
        <v>3</v>
      </c>
      <c r="F4805">
        <v>200</v>
      </c>
      <c r="G4805" s="2" t="s">
        <v>87</v>
      </c>
      <c r="H4805" s="2" t="s">
        <v>13</v>
      </c>
      <c r="I4805">
        <v>13</v>
      </c>
      <c r="J4805" s="2" t="s">
        <v>88</v>
      </c>
      <c r="K4805" s="2">
        <v>180</v>
      </c>
      <c r="L4805" s="2">
        <v>2664</v>
      </c>
      <c r="M4805" s="2">
        <f t="shared" si="450"/>
        <v>266.39999999999998</v>
      </c>
      <c r="O4805" s="2" t="str">
        <f t="shared" si="451"/>
        <v/>
      </c>
      <c r="P4805" s="2" t="str">
        <f>IF(ISNUMBER(O4805),SUMIFS(O$1:$O4805,A$1:$A4805,A4805,C$1:$C4805,C4805,G$1:$G4805,G4805,E$1:$E4805,E4805),"")</f>
        <v/>
      </c>
      <c r="U4805" t="str">
        <f t="shared" si="452"/>
        <v/>
      </c>
      <c r="AC4805" s="2" t="str">
        <f t="shared" si="453"/>
        <v/>
      </c>
      <c r="AH4805" s="2" t="str">
        <f t="shared" si="454"/>
        <v/>
      </c>
      <c r="AI4805" s="2" t="str">
        <f>IF(ISNUMBER(AH4805),SUMIFS($AH$1:AH4805,$A$1:A4805,A4805,C$1:$C4805,C4805,$G$1:G4805,G4805,$E$1:E4805,E4805),"")</f>
        <v/>
      </c>
      <c r="AJ4805">
        <f t="shared" si="455"/>
        <v>3</v>
      </c>
    </row>
    <row r="4806" spans="1:36" x14ac:dyDescent="0.25">
      <c r="A4806" s="14" t="s">
        <v>82</v>
      </c>
      <c r="B4806" t="s">
        <v>80</v>
      </c>
      <c r="C4806" t="s">
        <v>79</v>
      </c>
      <c r="D4806" s="13">
        <v>42446</v>
      </c>
      <c r="E4806">
        <v>3</v>
      </c>
      <c r="F4806">
        <v>350</v>
      </c>
      <c r="G4806" s="2" t="s">
        <v>87</v>
      </c>
      <c r="H4806" s="2" t="s">
        <v>13</v>
      </c>
      <c r="I4806">
        <v>13</v>
      </c>
      <c r="J4806" s="2" t="s">
        <v>88</v>
      </c>
      <c r="K4806" s="2">
        <v>315</v>
      </c>
      <c r="L4806" s="2">
        <v>2460</v>
      </c>
      <c r="M4806" s="2">
        <f t="shared" si="450"/>
        <v>246</v>
      </c>
      <c r="O4806" s="2" t="str">
        <f t="shared" si="451"/>
        <v/>
      </c>
      <c r="P4806" s="2" t="str">
        <f>IF(ISNUMBER(O4806),SUMIFS(O$1:$O4806,A$1:$A4806,A4806,C$1:$C4806,C4806,G$1:$G4806,G4806,E$1:$E4806,E4806),"")</f>
        <v/>
      </c>
      <c r="U4806" t="str">
        <f t="shared" si="452"/>
        <v/>
      </c>
      <c r="AC4806" s="2" t="str">
        <f t="shared" si="453"/>
        <v/>
      </c>
      <c r="AH4806" s="2" t="str">
        <f t="shared" si="454"/>
        <v/>
      </c>
      <c r="AI4806" s="2" t="str">
        <f>IF(ISNUMBER(AH4806),SUMIFS($AH$1:AH4806,$A$1:A4806,A4806,C$1:$C4806,C4806,$G$1:G4806,G4806,$E$1:E4806,E4806),"")</f>
        <v/>
      </c>
      <c r="AJ4806">
        <f t="shared" si="455"/>
        <v>3</v>
      </c>
    </row>
    <row r="4807" spans="1:36" x14ac:dyDescent="0.25">
      <c r="A4807" s="14" t="s">
        <v>81</v>
      </c>
      <c r="B4807" t="s">
        <v>80</v>
      </c>
      <c r="C4807" t="s">
        <v>79</v>
      </c>
      <c r="D4807" s="13">
        <v>42446</v>
      </c>
      <c r="E4807">
        <v>3</v>
      </c>
      <c r="F4807">
        <v>500</v>
      </c>
      <c r="G4807" s="2" t="s">
        <v>87</v>
      </c>
      <c r="H4807" s="2" t="s">
        <v>13</v>
      </c>
      <c r="I4807">
        <v>13</v>
      </c>
      <c r="J4807" s="2" t="s">
        <v>88</v>
      </c>
      <c r="K4807" s="2">
        <v>450</v>
      </c>
      <c r="L4807" s="2">
        <v>2494</v>
      </c>
      <c r="M4807" s="2">
        <f t="shared" si="450"/>
        <v>249.4</v>
      </c>
      <c r="O4807" s="2" t="str">
        <f t="shared" si="451"/>
        <v/>
      </c>
      <c r="P4807" s="2" t="str">
        <f>IF(ISNUMBER(O4807),SUMIFS(O$1:$O4807,A$1:$A4807,A4807,C$1:$C4807,C4807,G$1:$G4807,G4807,E$1:$E4807,E4807),"")</f>
        <v/>
      </c>
      <c r="U4807" t="str">
        <f t="shared" si="452"/>
        <v/>
      </c>
      <c r="AC4807" s="2" t="str">
        <f t="shared" si="453"/>
        <v/>
      </c>
      <c r="AH4807" s="2" t="str">
        <f t="shared" si="454"/>
        <v/>
      </c>
      <c r="AI4807" s="2" t="str">
        <f>IF(ISNUMBER(AH4807),SUMIFS($AH$1:AH4807,$A$1:A4807,A4807,C$1:$C4807,C4807,$G$1:G4807,G4807,$E$1:E4807,E4807),"")</f>
        <v/>
      </c>
      <c r="AJ4807">
        <f t="shared" si="455"/>
        <v>3</v>
      </c>
    </row>
    <row r="4808" spans="1:36" x14ac:dyDescent="0.25">
      <c r="A4808" s="14" t="s">
        <v>86</v>
      </c>
      <c r="B4808" t="s">
        <v>80</v>
      </c>
      <c r="C4808" t="s">
        <v>79</v>
      </c>
      <c r="D4808" s="13">
        <v>42458</v>
      </c>
      <c r="E4808">
        <v>1</v>
      </c>
      <c r="F4808">
        <v>0</v>
      </c>
      <c r="G4808" s="2" t="s">
        <v>87</v>
      </c>
      <c r="H4808" s="2" t="s">
        <v>13</v>
      </c>
      <c r="I4808">
        <v>13</v>
      </c>
      <c r="J4808" s="2" t="s">
        <v>88</v>
      </c>
      <c r="K4808" s="2">
        <v>0</v>
      </c>
      <c r="L4808" s="2">
        <v>2494</v>
      </c>
      <c r="M4808" s="2">
        <f t="shared" si="450"/>
        <v>249.4</v>
      </c>
      <c r="O4808" s="2" t="str">
        <f t="shared" si="451"/>
        <v/>
      </c>
      <c r="P4808" s="2" t="str">
        <f>IF(ISNUMBER(O4808),SUMIFS(O$1:$O4808,A$1:$A4808,A4808,C$1:$C4808,C4808,G$1:$G4808,G4808,E$1:$E4808,E4808),"")</f>
        <v/>
      </c>
      <c r="U4808" t="str">
        <f t="shared" si="452"/>
        <v/>
      </c>
      <c r="AC4808" s="2" t="str">
        <f t="shared" si="453"/>
        <v/>
      </c>
      <c r="AH4808" s="2" t="str">
        <f t="shared" si="454"/>
        <v/>
      </c>
      <c r="AI4808" s="2" t="str">
        <f>IF(ISNUMBER(AH4808),SUMIFS($AH$1:AH4808,$A$1:A4808,A4808,C$1:$C4808,C4808,$G$1:G4808,G4808,$E$1:E4808,E4808),"")</f>
        <v/>
      </c>
      <c r="AJ4808">
        <f t="shared" si="455"/>
        <v>3</v>
      </c>
    </row>
    <row r="4809" spans="1:36" x14ac:dyDescent="0.25">
      <c r="A4809" s="14" t="s">
        <v>85</v>
      </c>
      <c r="B4809" t="s">
        <v>80</v>
      </c>
      <c r="C4809" t="s">
        <v>79</v>
      </c>
      <c r="D4809" s="13">
        <v>42458</v>
      </c>
      <c r="E4809">
        <v>1</v>
      </c>
      <c r="F4809">
        <v>50</v>
      </c>
      <c r="G4809" s="2" t="s">
        <v>87</v>
      </c>
      <c r="H4809" s="2" t="s">
        <v>13</v>
      </c>
      <c r="I4809">
        <v>13</v>
      </c>
      <c r="J4809" s="2" t="s">
        <v>88</v>
      </c>
      <c r="K4809" s="2">
        <v>45</v>
      </c>
      <c r="L4809" s="2">
        <v>2324</v>
      </c>
      <c r="M4809" s="2">
        <f t="shared" si="450"/>
        <v>232.4</v>
      </c>
      <c r="O4809" s="2" t="str">
        <f t="shared" si="451"/>
        <v/>
      </c>
      <c r="P4809" s="2" t="str">
        <f>IF(ISNUMBER(O4809),SUMIFS(O$1:$O4809,A$1:$A4809,A4809,C$1:$C4809,C4809,G$1:$G4809,G4809,E$1:$E4809,E4809),"")</f>
        <v/>
      </c>
      <c r="U4809" t="str">
        <f t="shared" si="452"/>
        <v/>
      </c>
      <c r="AC4809" s="2" t="str">
        <f t="shared" si="453"/>
        <v/>
      </c>
      <c r="AH4809" s="2" t="str">
        <f t="shared" si="454"/>
        <v/>
      </c>
      <c r="AI4809" s="2" t="str">
        <f>IF(ISNUMBER(AH4809),SUMIFS($AH$1:AH4809,$A$1:A4809,A4809,C$1:$C4809,C4809,$G$1:G4809,G4809,$E$1:E4809,E4809),"")</f>
        <v/>
      </c>
      <c r="AJ4809">
        <f t="shared" si="455"/>
        <v>3</v>
      </c>
    </row>
    <row r="4810" spans="1:36" x14ac:dyDescent="0.25">
      <c r="A4810" s="14" t="s">
        <v>84</v>
      </c>
      <c r="B4810" t="s">
        <v>80</v>
      </c>
      <c r="C4810" t="s">
        <v>79</v>
      </c>
      <c r="D4810" s="13">
        <v>42458</v>
      </c>
      <c r="E4810">
        <v>1</v>
      </c>
      <c r="F4810">
        <v>100</v>
      </c>
      <c r="G4810" s="2" t="s">
        <v>87</v>
      </c>
      <c r="H4810" s="2" t="s">
        <v>13</v>
      </c>
      <c r="I4810">
        <v>13</v>
      </c>
      <c r="J4810" s="2" t="s">
        <v>88</v>
      </c>
      <c r="K4810" s="2">
        <v>90</v>
      </c>
      <c r="L4810" s="2">
        <v>2562</v>
      </c>
      <c r="M4810" s="2">
        <f t="shared" si="450"/>
        <v>256.2</v>
      </c>
      <c r="O4810" s="2" t="str">
        <f t="shared" si="451"/>
        <v/>
      </c>
      <c r="P4810" s="2" t="str">
        <f>IF(ISNUMBER(O4810),SUMIFS(O$1:$O4810,A$1:$A4810,A4810,C$1:$C4810,C4810,G$1:$G4810,G4810,E$1:$E4810,E4810),"")</f>
        <v/>
      </c>
      <c r="U4810" t="str">
        <f t="shared" si="452"/>
        <v/>
      </c>
      <c r="AC4810" s="2" t="str">
        <f t="shared" si="453"/>
        <v/>
      </c>
      <c r="AH4810" s="2" t="str">
        <f t="shared" si="454"/>
        <v/>
      </c>
      <c r="AI4810" s="2" t="str">
        <f>IF(ISNUMBER(AH4810),SUMIFS($AH$1:AH4810,$A$1:A4810,A4810,C$1:$C4810,C4810,$G$1:G4810,G4810,$E$1:E4810,E4810),"")</f>
        <v/>
      </c>
      <c r="AJ4810">
        <f t="shared" si="455"/>
        <v>3</v>
      </c>
    </row>
    <row r="4811" spans="1:36" x14ac:dyDescent="0.25">
      <c r="A4811" s="14" t="s">
        <v>83</v>
      </c>
      <c r="B4811" t="s">
        <v>80</v>
      </c>
      <c r="C4811" t="s">
        <v>79</v>
      </c>
      <c r="D4811" s="13">
        <v>42458</v>
      </c>
      <c r="E4811">
        <v>1</v>
      </c>
      <c r="F4811">
        <v>200</v>
      </c>
      <c r="G4811" s="2" t="s">
        <v>87</v>
      </c>
      <c r="H4811" s="2" t="s">
        <v>13</v>
      </c>
      <c r="I4811">
        <v>13</v>
      </c>
      <c r="J4811" s="2" t="s">
        <v>88</v>
      </c>
      <c r="K4811" s="2">
        <v>180</v>
      </c>
      <c r="L4811" s="2">
        <v>2528</v>
      </c>
      <c r="M4811" s="2">
        <f t="shared" si="450"/>
        <v>252.8</v>
      </c>
      <c r="O4811" s="2" t="str">
        <f t="shared" si="451"/>
        <v/>
      </c>
      <c r="P4811" s="2" t="str">
        <f>IF(ISNUMBER(O4811),SUMIFS(O$1:$O4811,A$1:$A4811,A4811,C$1:$C4811,C4811,G$1:$G4811,G4811,E$1:$E4811,E4811),"")</f>
        <v/>
      </c>
      <c r="U4811" t="str">
        <f t="shared" si="452"/>
        <v/>
      </c>
      <c r="AC4811" s="2" t="str">
        <f t="shared" si="453"/>
        <v/>
      </c>
      <c r="AH4811" s="2" t="str">
        <f t="shared" si="454"/>
        <v/>
      </c>
      <c r="AI4811" s="2" t="str">
        <f>IF(ISNUMBER(AH4811),SUMIFS($AH$1:AH4811,$A$1:A4811,A4811,C$1:$C4811,C4811,$G$1:G4811,G4811,$E$1:E4811,E4811),"")</f>
        <v/>
      </c>
      <c r="AJ4811">
        <f t="shared" si="455"/>
        <v>3</v>
      </c>
    </row>
    <row r="4812" spans="1:36" x14ac:dyDescent="0.25">
      <c r="A4812" s="14" t="s">
        <v>82</v>
      </c>
      <c r="B4812" t="s">
        <v>80</v>
      </c>
      <c r="C4812" t="s">
        <v>79</v>
      </c>
      <c r="D4812" s="13">
        <v>42458</v>
      </c>
      <c r="E4812">
        <v>1</v>
      </c>
      <c r="F4812">
        <v>350</v>
      </c>
      <c r="G4812" s="2" t="s">
        <v>87</v>
      </c>
      <c r="H4812" s="2" t="s">
        <v>13</v>
      </c>
      <c r="I4812">
        <v>13</v>
      </c>
      <c r="J4812" s="2" t="s">
        <v>88</v>
      </c>
      <c r="K4812" s="2">
        <v>315</v>
      </c>
      <c r="L4812" s="2">
        <v>2596</v>
      </c>
      <c r="M4812" s="2">
        <f t="shared" si="450"/>
        <v>259.60000000000002</v>
      </c>
      <c r="O4812" s="2" t="str">
        <f t="shared" si="451"/>
        <v/>
      </c>
      <c r="P4812" s="2" t="str">
        <f>IF(ISNUMBER(O4812),SUMIFS(O$1:$O4812,A$1:$A4812,A4812,C$1:$C4812,C4812,G$1:$G4812,G4812,E$1:$E4812,E4812),"")</f>
        <v/>
      </c>
      <c r="U4812" t="str">
        <f t="shared" si="452"/>
        <v/>
      </c>
      <c r="AC4812" s="2" t="str">
        <f t="shared" si="453"/>
        <v/>
      </c>
      <c r="AH4812" s="2" t="str">
        <f t="shared" si="454"/>
        <v/>
      </c>
      <c r="AI4812" s="2" t="str">
        <f>IF(ISNUMBER(AH4812),SUMIFS($AH$1:AH4812,$A$1:A4812,A4812,C$1:$C4812,C4812,$G$1:G4812,G4812,$E$1:E4812,E4812),"")</f>
        <v/>
      </c>
      <c r="AJ4812">
        <f t="shared" si="455"/>
        <v>3</v>
      </c>
    </row>
    <row r="4813" spans="1:36" x14ac:dyDescent="0.25">
      <c r="A4813" s="14" t="s">
        <v>81</v>
      </c>
      <c r="B4813" t="s">
        <v>80</v>
      </c>
      <c r="C4813" t="s">
        <v>79</v>
      </c>
      <c r="D4813" s="13">
        <v>42458</v>
      </c>
      <c r="E4813">
        <v>1</v>
      </c>
      <c r="F4813">
        <v>500</v>
      </c>
      <c r="G4813" s="2" t="s">
        <v>87</v>
      </c>
      <c r="H4813" s="2" t="s">
        <v>13</v>
      </c>
      <c r="I4813">
        <v>13</v>
      </c>
      <c r="J4813" s="2" t="s">
        <v>88</v>
      </c>
      <c r="K4813" s="2">
        <v>450</v>
      </c>
      <c r="L4813" s="2">
        <v>2290</v>
      </c>
      <c r="M4813" s="2">
        <f t="shared" si="450"/>
        <v>229</v>
      </c>
      <c r="O4813" s="2" t="str">
        <f t="shared" si="451"/>
        <v/>
      </c>
      <c r="P4813" s="2" t="str">
        <f>IF(ISNUMBER(O4813),SUMIFS(O$1:$O4813,A$1:$A4813,A4813,C$1:$C4813,C4813,G$1:$G4813,G4813,E$1:$E4813,E4813),"")</f>
        <v/>
      </c>
      <c r="U4813" t="str">
        <f t="shared" si="452"/>
        <v/>
      </c>
      <c r="AC4813" s="2" t="str">
        <f t="shared" si="453"/>
        <v/>
      </c>
      <c r="AH4813" s="2" t="str">
        <f t="shared" si="454"/>
        <v/>
      </c>
      <c r="AI4813" s="2" t="str">
        <f>IF(ISNUMBER(AH4813),SUMIFS($AH$1:AH4813,$A$1:A4813,A4813,C$1:$C4813,C4813,$G$1:G4813,G4813,$E$1:E4813,E4813),"")</f>
        <v/>
      </c>
      <c r="AJ4813">
        <f t="shared" si="455"/>
        <v>3</v>
      </c>
    </row>
    <row r="4814" spans="1:36" x14ac:dyDescent="0.25">
      <c r="A4814" s="14" t="s">
        <v>86</v>
      </c>
      <c r="B4814" t="s">
        <v>80</v>
      </c>
      <c r="C4814" t="s">
        <v>79</v>
      </c>
      <c r="D4814" s="13">
        <v>42458</v>
      </c>
      <c r="E4814">
        <v>2</v>
      </c>
      <c r="F4814">
        <v>0</v>
      </c>
      <c r="G4814" s="2" t="s">
        <v>87</v>
      </c>
      <c r="H4814" s="2" t="s">
        <v>13</v>
      </c>
      <c r="I4814">
        <v>13</v>
      </c>
      <c r="J4814" s="2" t="s">
        <v>88</v>
      </c>
      <c r="K4814" s="2">
        <v>0</v>
      </c>
      <c r="L4814" s="2">
        <v>2290</v>
      </c>
      <c r="M4814" s="2">
        <f t="shared" si="450"/>
        <v>229</v>
      </c>
      <c r="O4814" s="2" t="str">
        <f t="shared" si="451"/>
        <v/>
      </c>
      <c r="P4814" s="2" t="str">
        <f>IF(ISNUMBER(O4814),SUMIFS(O$1:$O4814,A$1:$A4814,A4814,C$1:$C4814,C4814,G$1:$G4814,G4814,E$1:$E4814,E4814),"")</f>
        <v/>
      </c>
      <c r="U4814" t="str">
        <f t="shared" si="452"/>
        <v/>
      </c>
      <c r="AC4814" s="2" t="str">
        <f t="shared" si="453"/>
        <v/>
      </c>
      <c r="AH4814" s="2" t="str">
        <f t="shared" si="454"/>
        <v/>
      </c>
      <c r="AI4814" s="2" t="str">
        <f>IF(ISNUMBER(AH4814),SUMIFS($AH$1:AH4814,$A$1:A4814,A4814,C$1:$C4814,C4814,$G$1:G4814,G4814,$E$1:E4814,E4814),"")</f>
        <v/>
      </c>
      <c r="AJ4814">
        <f t="shared" si="455"/>
        <v>3</v>
      </c>
    </row>
    <row r="4815" spans="1:36" x14ac:dyDescent="0.25">
      <c r="A4815" s="14" t="s">
        <v>85</v>
      </c>
      <c r="B4815" t="s">
        <v>80</v>
      </c>
      <c r="C4815" t="s">
        <v>79</v>
      </c>
      <c r="D4815" s="13">
        <v>42458</v>
      </c>
      <c r="E4815">
        <v>2</v>
      </c>
      <c r="F4815">
        <v>50</v>
      </c>
      <c r="G4815" s="2" t="s">
        <v>87</v>
      </c>
      <c r="H4815" s="2" t="s">
        <v>13</v>
      </c>
      <c r="I4815">
        <v>13</v>
      </c>
      <c r="J4815" s="2" t="s">
        <v>88</v>
      </c>
      <c r="K4815" s="2">
        <v>45</v>
      </c>
      <c r="L4815" s="2">
        <v>2358</v>
      </c>
      <c r="M4815" s="2">
        <f t="shared" si="450"/>
        <v>235.8</v>
      </c>
      <c r="O4815" s="2" t="str">
        <f t="shared" si="451"/>
        <v/>
      </c>
      <c r="P4815" s="2" t="str">
        <f>IF(ISNUMBER(O4815),SUMIFS(O$1:$O4815,A$1:$A4815,A4815,C$1:$C4815,C4815,G$1:$G4815,G4815,E$1:$E4815,E4815),"")</f>
        <v/>
      </c>
      <c r="U4815" t="str">
        <f t="shared" si="452"/>
        <v/>
      </c>
      <c r="AC4815" s="2" t="str">
        <f t="shared" si="453"/>
        <v/>
      </c>
      <c r="AH4815" s="2" t="str">
        <f t="shared" si="454"/>
        <v/>
      </c>
      <c r="AI4815" s="2" t="str">
        <f>IF(ISNUMBER(AH4815),SUMIFS($AH$1:AH4815,$A$1:A4815,A4815,C$1:$C4815,C4815,$G$1:G4815,G4815,$E$1:E4815,E4815),"")</f>
        <v/>
      </c>
      <c r="AJ4815">
        <f t="shared" si="455"/>
        <v>3</v>
      </c>
    </row>
    <row r="4816" spans="1:36" x14ac:dyDescent="0.25">
      <c r="A4816" s="14" t="s">
        <v>84</v>
      </c>
      <c r="B4816" t="s">
        <v>80</v>
      </c>
      <c r="C4816" t="s">
        <v>79</v>
      </c>
      <c r="D4816" s="13">
        <v>42458</v>
      </c>
      <c r="E4816">
        <v>2</v>
      </c>
      <c r="F4816">
        <v>100</v>
      </c>
      <c r="G4816" s="2" t="s">
        <v>87</v>
      </c>
      <c r="H4816" s="2" t="s">
        <v>13</v>
      </c>
      <c r="I4816">
        <v>13</v>
      </c>
      <c r="J4816" s="2" t="s">
        <v>88</v>
      </c>
      <c r="K4816" s="2">
        <v>90</v>
      </c>
      <c r="L4816" s="2">
        <v>2426</v>
      </c>
      <c r="M4816" s="2">
        <f t="shared" si="450"/>
        <v>242.6</v>
      </c>
      <c r="O4816" s="2" t="str">
        <f t="shared" si="451"/>
        <v/>
      </c>
      <c r="P4816" s="2" t="str">
        <f>IF(ISNUMBER(O4816),SUMIFS(O$1:$O4816,A$1:$A4816,A4816,C$1:$C4816,C4816,G$1:$G4816,G4816,E$1:$E4816,E4816),"")</f>
        <v/>
      </c>
      <c r="U4816" t="str">
        <f t="shared" si="452"/>
        <v/>
      </c>
      <c r="AC4816" s="2" t="str">
        <f t="shared" si="453"/>
        <v/>
      </c>
      <c r="AH4816" s="2" t="str">
        <f t="shared" si="454"/>
        <v/>
      </c>
      <c r="AI4816" s="2" t="str">
        <f>IF(ISNUMBER(AH4816),SUMIFS($AH$1:AH4816,$A$1:A4816,A4816,C$1:$C4816,C4816,$G$1:G4816,G4816,$E$1:E4816,E4816),"")</f>
        <v/>
      </c>
      <c r="AJ4816">
        <f t="shared" si="455"/>
        <v>3</v>
      </c>
    </row>
    <row r="4817" spans="1:36" x14ac:dyDescent="0.25">
      <c r="A4817" s="14" t="s">
        <v>83</v>
      </c>
      <c r="B4817" t="s">
        <v>80</v>
      </c>
      <c r="C4817" t="s">
        <v>79</v>
      </c>
      <c r="D4817" s="13">
        <v>42458</v>
      </c>
      <c r="E4817">
        <v>2</v>
      </c>
      <c r="F4817">
        <v>200</v>
      </c>
      <c r="G4817" s="2" t="s">
        <v>87</v>
      </c>
      <c r="H4817" s="2" t="s">
        <v>13</v>
      </c>
      <c r="I4817">
        <v>13</v>
      </c>
      <c r="J4817" s="2" t="s">
        <v>88</v>
      </c>
      <c r="K4817" s="2">
        <v>180</v>
      </c>
      <c r="L4817" s="2">
        <v>2494</v>
      </c>
      <c r="M4817" s="2">
        <f t="shared" si="450"/>
        <v>249.4</v>
      </c>
      <c r="O4817" s="2" t="str">
        <f t="shared" si="451"/>
        <v/>
      </c>
      <c r="P4817" s="2" t="str">
        <f>IF(ISNUMBER(O4817),SUMIFS(O$1:$O4817,A$1:$A4817,A4817,C$1:$C4817,C4817,G$1:$G4817,G4817,E$1:$E4817,E4817),"")</f>
        <v/>
      </c>
      <c r="U4817" t="str">
        <f t="shared" si="452"/>
        <v/>
      </c>
      <c r="AC4817" s="2" t="str">
        <f t="shared" si="453"/>
        <v/>
      </c>
      <c r="AH4817" s="2" t="str">
        <f t="shared" si="454"/>
        <v/>
      </c>
      <c r="AI4817" s="2" t="str">
        <f>IF(ISNUMBER(AH4817),SUMIFS($AH$1:AH4817,$A$1:A4817,A4817,C$1:$C4817,C4817,$G$1:G4817,G4817,$E$1:E4817,E4817),"")</f>
        <v/>
      </c>
      <c r="AJ4817">
        <f t="shared" si="455"/>
        <v>3</v>
      </c>
    </row>
    <row r="4818" spans="1:36" x14ac:dyDescent="0.25">
      <c r="A4818" s="14" t="s">
        <v>82</v>
      </c>
      <c r="B4818" t="s">
        <v>80</v>
      </c>
      <c r="C4818" t="s">
        <v>79</v>
      </c>
      <c r="D4818" s="13">
        <v>42458</v>
      </c>
      <c r="E4818">
        <v>2</v>
      </c>
      <c r="F4818">
        <v>350</v>
      </c>
      <c r="G4818" s="2" t="s">
        <v>87</v>
      </c>
      <c r="H4818" s="2" t="s">
        <v>13</v>
      </c>
      <c r="I4818">
        <v>13</v>
      </c>
      <c r="J4818" s="2" t="s">
        <v>88</v>
      </c>
      <c r="K4818" s="2">
        <v>315</v>
      </c>
      <c r="L4818" s="2">
        <v>2460</v>
      </c>
      <c r="M4818" s="2">
        <f t="shared" si="450"/>
        <v>246</v>
      </c>
      <c r="O4818" s="2" t="str">
        <f t="shared" si="451"/>
        <v/>
      </c>
      <c r="P4818" s="2" t="str">
        <f>IF(ISNUMBER(O4818),SUMIFS(O$1:$O4818,A$1:$A4818,A4818,C$1:$C4818,C4818,G$1:$G4818,G4818,E$1:$E4818,E4818),"")</f>
        <v/>
      </c>
      <c r="U4818" t="str">
        <f t="shared" si="452"/>
        <v/>
      </c>
      <c r="AC4818" s="2" t="str">
        <f t="shared" si="453"/>
        <v/>
      </c>
      <c r="AH4818" s="2" t="str">
        <f t="shared" si="454"/>
        <v/>
      </c>
      <c r="AI4818" s="2" t="str">
        <f>IF(ISNUMBER(AH4818),SUMIFS($AH$1:AH4818,$A$1:A4818,A4818,C$1:$C4818,C4818,$G$1:G4818,G4818,$E$1:E4818,E4818),"")</f>
        <v/>
      </c>
      <c r="AJ4818">
        <f t="shared" si="455"/>
        <v>3</v>
      </c>
    </row>
    <row r="4819" spans="1:36" x14ac:dyDescent="0.25">
      <c r="A4819" s="14" t="s">
        <v>81</v>
      </c>
      <c r="B4819" t="s">
        <v>80</v>
      </c>
      <c r="C4819" t="s">
        <v>79</v>
      </c>
      <c r="D4819" s="13">
        <v>42458</v>
      </c>
      <c r="E4819">
        <v>2</v>
      </c>
      <c r="F4819">
        <v>500</v>
      </c>
      <c r="G4819" s="2" t="s">
        <v>87</v>
      </c>
      <c r="H4819" s="2" t="s">
        <v>13</v>
      </c>
      <c r="I4819">
        <v>13</v>
      </c>
      <c r="J4819" s="2" t="s">
        <v>88</v>
      </c>
      <c r="K4819" s="2">
        <v>450</v>
      </c>
      <c r="L4819" s="2">
        <v>2392</v>
      </c>
      <c r="M4819" s="2">
        <f t="shared" si="450"/>
        <v>239.2</v>
      </c>
      <c r="O4819" s="2" t="str">
        <f t="shared" si="451"/>
        <v/>
      </c>
      <c r="P4819" s="2" t="str">
        <f>IF(ISNUMBER(O4819),SUMIFS(O$1:$O4819,A$1:$A4819,A4819,C$1:$C4819,C4819,G$1:$G4819,G4819,E$1:$E4819,E4819),"")</f>
        <v/>
      </c>
      <c r="U4819" t="str">
        <f t="shared" si="452"/>
        <v/>
      </c>
      <c r="AC4819" s="2" t="str">
        <f t="shared" si="453"/>
        <v/>
      </c>
      <c r="AH4819" s="2" t="str">
        <f t="shared" si="454"/>
        <v/>
      </c>
      <c r="AI4819" s="2" t="str">
        <f>IF(ISNUMBER(AH4819),SUMIFS($AH$1:AH4819,$A$1:A4819,A4819,C$1:$C4819,C4819,$G$1:G4819,G4819,$E$1:E4819,E4819),"")</f>
        <v/>
      </c>
      <c r="AJ4819">
        <f t="shared" si="455"/>
        <v>3</v>
      </c>
    </row>
    <row r="4820" spans="1:36" x14ac:dyDescent="0.25">
      <c r="A4820" s="14" t="s">
        <v>86</v>
      </c>
      <c r="B4820" t="s">
        <v>80</v>
      </c>
      <c r="C4820" t="s">
        <v>79</v>
      </c>
      <c r="D4820" s="13">
        <v>42458</v>
      </c>
      <c r="E4820">
        <v>3</v>
      </c>
      <c r="F4820">
        <v>0</v>
      </c>
      <c r="G4820" s="2" t="s">
        <v>87</v>
      </c>
      <c r="H4820" s="2" t="s">
        <v>13</v>
      </c>
      <c r="I4820">
        <v>13</v>
      </c>
      <c r="J4820" s="2" t="s">
        <v>88</v>
      </c>
      <c r="K4820" s="2">
        <v>0</v>
      </c>
      <c r="L4820" s="2">
        <v>2392</v>
      </c>
      <c r="M4820" s="2">
        <f t="shared" si="450"/>
        <v>239.2</v>
      </c>
      <c r="O4820" s="2" t="str">
        <f t="shared" si="451"/>
        <v/>
      </c>
      <c r="P4820" s="2" t="str">
        <f>IF(ISNUMBER(O4820),SUMIFS(O$1:$O4820,A$1:$A4820,A4820,C$1:$C4820,C4820,G$1:$G4820,G4820,E$1:$E4820,E4820),"")</f>
        <v/>
      </c>
      <c r="U4820" t="str">
        <f t="shared" si="452"/>
        <v/>
      </c>
      <c r="AC4820" s="2" t="str">
        <f t="shared" si="453"/>
        <v/>
      </c>
      <c r="AH4820" s="2" t="str">
        <f t="shared" si="454"/>
        <v/>
      </c>
      <c r="AI4820" s="2" t="str">
        <f>IF(ISNUMBER(AH4820),SUMIFS($AH$1:AH4820,$A$1:A4820,A4820,C$1:$C4820,C4820,$G$1:G4820,G4820,$E$1:E4820,E4820),"")</f>
        <v/>
      </c>
      <c r="AJ4820">
        <f t="shared" si="455"/>
        <v>3</v>
      </c>
    </row>
    <row r="4821" spans="1:36" x14ac:dyDescent="0.25">
      <c r="A4821" s="14" t="s">
        <v>85</v>
      </c>
      <c r="B4821" t="s">
        <v>80</v>
      </c>
      <c r="C4821" t="s">
        <v>79</v>
      </c>
      <c r="D4821" s="13">
        <v>42458</v>
      </c>
      <c r="E4821">
        <v>3</v>
      </c>
      <c r="F4821">
        <v>50</v>
      </c>
      <c r="G4821" s="2" t="s">
        <v>87</v>
      </c>
      <c r="H4821" s="2" t="s">
        <v>13</v>
      </c>
      <c r="I4821">
        <v>13</v>
      </c>
      <c r="J4821" s="2" t="s">
        <v>88</v>
      </c>
      <c r="K4821" s="2">
        <v>45</v>
      </c>
      <c r="L4821" s="2">
        <v>2562</v>
      </c>
      <c r="M4821" s="2">
        <f t="shared" si="450"/>
        <v>256.2</v>
      </c>
      <c r="O4821" s="2" t="str">
        <f t="shared" si="451"/>
        <v/>
      </c>
      <c r="P4821" s="2" t="str">
        <f>IF(ISNUMBER(O4821),SUMIFS(O$1:$O4821,A$1:$A4821,A4821,C$1:$C4821,C4821,G$1:$G4821,G4821,E$1:$E4821,E4821),"")</f>
        <v/>
      </c>
      <c r="U4821" t="str">
        <f t="shared" si="452"/>
        <v/>
      </c>
      <c r="AC4821" s="2" t="str">
        <f t="shared" si="453"/>
        <v/>
      </c>
      <c r="AH4821" s="2" t="str">
        <f t="shared" si="454"/>
        <v/>
      </c>
      <c r="AI4821" s="2" t="str">
        <f>IF(ISNUMBER(AH4821),SUMIFS($AH$1:AH4821,$A$1:A4821,A4821,C$1:$C4821,C4821,$G$1:G4821,G4821,$E$1:E4821,E4821),"")</f>
        <v/>
      </c>
      <c r="AJ4821">
        <f t="shared" si="455"/>
        <v>3</v>
      </c>
    </row>
    <row r="4822" spans="1:36" x14ac:dyDescent="0.25">
      <c r="A4822" s="14" t="s">
        <v>84</v>
      </c>
      <c r="B4822" t="s">
        <v>80</v>
      </c>
      <c r="C4822" t="s">
        <v>79</v>
      </c>
      <c r="D4822" s="13">
        <v>42458</v>
      </c>
      <c r="E4822">
        <v>3</v>
      </c>
      <c r="F4822">
        <v>100</v>
      </c>
      <c r="G4822" s="2" t="s">
        <v>87</v>
      </c>
      <c r="H4822" s="2" t="s">
        <v>13</v>
      </c>
      <c r="I4822">
        <v>13</v>
      </c>
      <c r="J4822" s="2" t="s">
        <v>88</v>
      </c>
      <c r="K4822" s="2">
        <v>90</v>
      </c>
      <c r="L4822" s="2">
        <v>2732</v>
      </c>
      <c r="M4822" s="2">
        <f t="shared" si="450"/>
        <v>273.2</v>
      </c>
      <c r="O4822" s="2" t="str">
        <f t="shared" si="451"/>
        <v/>
      </c>
      <c r="P4822" s="2" t="str">
        <f>IF(ISNUMBER(O4822),SUMIFS(O$1:$O4822,A$1:$A4822,A4822,C$1:$C4822,C4822,G$1:$G4822,G4822,E$1:$E4822,E4822),"")</f>
        <v/>
      </c>
      <c r="U4822" t="str">
        <f t="shared" si="452"/>
        <v/>
      </c>
      <c r="AC4822" s="2" t="str">
        <f t="shared" si="453"/>
        <v/>
      </c>
      <c r="AH4822" s="2" t="str">
        <f t="shared" si="454"/>
        <v/>
      </c>
      <c r="AI4822" s="2" t="str">
        <f>IF(ISNUMBER(AH4822),SUMIFS($AH$1:AH4822,$A$1:A4822,A4822,C$1:$C4822,C4822,$G$1:G4822,G4822,$E$1:E4822,E4822),"")</f>
        <v/>
      </c>
      <c r="AJ4822">
        <f t="shared" si="455"/>
        <v>3</v>
      </c>
    </row>
    <row r="4823" spans="1:36" x14ac:dyDescent="0.25">
      <c r="A4823" s="14" t="s">
        <v>83</v>
      </c>
      <c r="B4823" t="s">
        <v>80</v>
      </c>
      <c r="C4823" t="s">
        <v>79</v>
      </c>
      <c r="D4823" s="13">
        <v>42458</v>
      </c>
      <c r="E4823">
        <v>3</v>
      </c>
      <c r="F4823">
        <v>200</v>
      </c>
      <c r="G4823" s="2" t="s">
        <v>87</v>
      </c>
      <c r="H4823" s="2" t="s">
        <v>13</v>
      </c>
      <c r="I4823">
        <v>13</v>
      </c>
      <c r="J4823" s="2" t="s">
        <v>88</v>
      </c>
      <c r="K4823" s="2">
        <v>180</v>
      </c>
      <c r="L4823" s="2">
        <v>2358</v>
      </c>
      <c r="M4823" s="2">
        <f t="shared" si="450"/>
        <v>235.8</v>
      </c>
      <c r="O4823" s="2" t="str">
        <f t="shared" si="451"/>
        <v/>
      </c>
      <c r="P4823" s="2" t="str">
        <f>IF(ISNUMBER(O4823),SUMIFS(O$1:$O4823,A$1:$A4823,A4823,C$1:$C4823,C4823,G$1:$G4823,G4823,E$1:$E4823,E4823),"")</f>
        <v/>
      </c>
      <c r="U4823" t="str">
        <f t="shared" si="452"/>
        <v/>
      </c>
      <c r="AC4823" s="2" t="str">
        <f t="shared" si="453"/>
        <v/>
      </c>
      <c r="AH4823" s="2" t="str">
        <f t="shared" si="454"/>
        <v/>
      </c>
      <c r="AI4823" s="2" t="str">
        <f>IF(ISNUMBER(AH4823),SUMIFS($AH$1:AH4823,$A$1:A4823,A4823,C$1:$C4823,C4823,$G$1:G4823,G4823,$E$1:E4823,E4823),"")</f>
        <v/>
      </c>
      <c r="AJ4823">
        <f t="shared" si="455"/>
        <v>3</v>
      </c>
    </row>
    <row r="4824" spans="1:36" x14ac:dyDescent="0.25">
      <c r="A4824" s="14" t="s">
        <v>82</v>
      </c>
      <c r="B4824" t="s">
        <v>80</v>
      </c>
      <c r="C4824" t="s">
        <v>79</v>
      </c>
      <c r="D4824" s="13">
        <v>42458</v>
      </c>
      <c r="E4824">
        <v>3</v>
      </c>
      <c r="F4824">
        <v>350</v>
      </c>
      <c r="G4824" s="2" t="s">
        <v>87</v>
      </c>
      <c r="H4824" s="2" t="s">
        <v>13</v>
      </c>
      <c r="I4824">
        <v>13</v>
      </c>
      <c r="J4824" s="2" t="s">
        <v>88</v>
      </c>
      <c r="K4824" s="2">
        <v>315</v>
      </c>
      <c r="L4824" s="2">
        <v>2392</v>
      </c>
      <c r="M4824" s="2">
        <f t="shared" si="450"/>
        <v>239.2</v>
      </c>
      <c r="O4824" s="2" t="str">
        <f t="shared" si="451"/>
        <v/>
      </c>
      <c r="P4824" s="2" t="str">
        <f>IF(ISNUMBER(O4824),SUMIFS(O$1:$O4824,A$1:$A4824,A4824,C$1:$C4824,C4824,G$1:$G4824,G4824,E$1:$E4824,E4824),"")</f>
        <v/>
      </c>
      <c r="U4824" t="str">
        <f t="shared" si="452"/>
        <v/>
      </c>
      <c r="AC4824" s="2" t="str">
        <f t="shared" si="453"/>
        <v/>
      </c>
      <c r="AH4824" s="2" t="str">
        <f t="shared" si="454"/>
        <v/>
      </c>
      <c r="AI4824" s="2" t="str">
        <f>IF(ISNUMBER(AH4824),SUMIFS($AH$1:AH4824,$A$1:A4824,A4824,C$1:$C4824,C4824,$G$1:G4824,G4824,$E$1:E4824,E4824),"")</f>
        <v/>
      </c>
      <c r="AJ4824">
        <f t="shared" si="455"/>
        <v>3</v>
      </c>
    </row>
    <row r="4825" spans="1:36" x14ac:dyDescent="0.25">
      <c r="A4825" s="14" t="s">
        <v>81</v>
      </c>
      <c r="B4825" t="s">
        <v>80</v>
      </c>
      <c r="C4825" t="s">
        <v>79</v>
      </c>
      <c r="D4825" s="13">
        <v>42458</v>
      </c>
      <c r="E4825">
        <v>3</v>
      </c>
      <c r="F4825">
        <v>500</v>
      </c>
      <c r="G4825" s="2" t="s">
        <v>87</v>
      </c>
      <c r="H4825" s="2" t="s">
        <v>13</v>
      </c>
      <c r="I4825">
        <v>13</v>
      </c>
      <c r="J4825" s="2" t="s">
        <v>88</v>
      </c>
      <c r="K4825" s="2">
        <v>450</v>
      </c>
      <c r="L4825" s="2">
        <v>2528</v>
      </c>
      <c r="M4825" s="2">
        <f t="shared" si="450"/>
        <v>252.8</v>
      </c>
      <c r="O4825" s="2" t="str">
        <f t="shared" si="451"/>
        <v/>
      </c>
      <c r="P4825" s="2" t="str">
        <f>IF(ISNUMBER(O4825),SUMIFS(O$1:$O4825,A$1:$A4825,A4825,C$1:$C4825,C4825,G$1:$G4825,G4825,E$1:$E4825,E4825),"")</f>
        <v/>
      </c>
      <c r="U4825" t="str">
        <f t="shared" si="452"/>
        <v/>
      </c>
      <c r="AC4825" s="2" t="str">
        <f t="shared" si="453"/>
        <v/>
      </c>
      <c r="AH4825" s="2" t="str">
        <f t="shared" si="454"/>
        <v/>
      </c>
      <c r="AI4825" s="2" t="str">
        <f>IF(ISNUMBER(AH4825),SUMIFS($AH$1:AH4825,$A$1:A4825,A4825,C$1:$C4825,C4825,$G$1:G4825,G4825,$E$1:E4825,E4825),"")</f>
        <v/>
      </c>
      <c r="AJ4825">
        <f t="shared" si="455"/>
        <v>3</v>
      </c>
    </row>
    <row r="4826" spans="1:36" x14ac:dyDescent="0.25">
      <c r="A4826" s="14" t="s">
        <v>86</v>
      </c>
      <c r="B4826" t="s">
        <v>80</v>
      </c>
      <c r="C4826" t="s">
        <v>79</v>
      </c>
      <c r="D4826" s="13">
        <v>42464</v>
      </c>
      <c r="E4826">
        <v>1</v>
      </c>
      <c r="F4826">
        <v>0</v>
      </c>
      <c r="G4826" s="2" t="s">
        <v>87</v>
      </c>
      <c r="H4826" s="2" t="s">
        <v>13</v>
      </c>
      <c r="I4826">
        <v>13</v>
      </c>
      <c r="J4826" s="2" t="s">
        <v>88</v>
      </c>
      <c r="K4826" s="2">
        <v>0</v>
      </c>
      <c r="L4826" s="2">
        <v>1978</v>
      </c>
      <c r="M4826" s="2">
        <f t="shared" si="450"/>
        <v>197.8</v>
      </c>
      <c r="O4826" s="2" t="str">
        <f t="shared" si="451"/>
        <v/>
      </c>
      <c r="P4826" s="2" t="str">
        <f>IF(ISNUMBER(O4826),SUMIFS(O$1:$O4826,A$1:$A4826,A4826,C$1:$C4826,C4826,G$1:$G4826,G4826,E$1:$E4826,E4826),"")</f>
        <v/>
      </c>
      <c r="U4826" t="str">
        <f t="shared" si="452"/>
        <v/>
      </c>
      <c r="AC4826" s="2" t="str">
        <f t="shared" si="453"/>
        <v/>
      </c>
      <c r="AH4826" s="2" t="str">
        <f t="shared" si="454"/>
        <v/>
      </c>
      <c r="AI4826" s="2" t="str">
        <f>IF(ISNUMBER(AH4826),SUMIFS($AH$1:AH4826,$A$1:A4826,A4826,C$1:$C4826,C4826,$G$1:G4826,G4826,$E$1:E4826,E4826),"")</f>
        <v/>
      </c>
      <c r="AJ4826">
        <f t="shared" si="455"/>
        <v>3</v>
      </c>
    </row>
    <row r="4827" spans="1:36" x14ac:dyDescent="0.25">
      <c r="A4827" s="14" t="s">
        <v>85</v>
      </c>
      <c r="B4827" t="s">
        <v>80</v>
      </c>
      <c r="C4827" t="s">
        <v>79</v>
      </c>
      <c r="D4827" s="13">
        <v>42464</v>
      </c>
      <c r="E4827">
        <v>1</v>
      </c>
      <c r="F4827">
        <v>50</v>
      </c>
      <c r="G4827" s="2" t="s">
        <v>87</v>
      </c>
      <c r="H4827" s="2" t="s">
        <v>13</v>
      </c>
      <c r="I4827">
        <v>13</v>
      </c>
      <c r="J4827" s="2" t="s">
        <v>88</v>
      </c>
      <c r="K4827" s="2">
        <v>45</v>
      </c>
      <c r="L4827" s="2">
        <v>2071</v>
      </c>
      <c r="M4827" s="2">
        <f t="shared" si="450"/>
        <v>207.1</v>
      </c>
      <c r="O4827" s="2" t="str">
        <f t="shared" si="451"/>
        <v/>
      </c>
      <c r="P4827" s="2" t="str">
        <f>IF(ISNUMBER(O4827),SUMIFS(O$1:$O4827,A$1:$A4827,A4827,C$1:$C4827,C4827,G$1:$G4827,G4827,E$1:$E4827,E4827),"")</f>
        <v/>
      </c>
      <c r="U4827" t="str">
        <f t="shared" si="452"/>
        <v/>
      </c>
      <c r="AC4827" s="2" t="str">
        <f t="shared" si="453"/>
        <v/>
      </c>
      <c r="AH4827" s="2" t="str">
        <f t="shared" si="454"/>
        <v/>
      </c>
      <c r="AI4827" s="2" t="str">
        <f>IF(ISNUMBER(AH4827),SUMIFS($AH$1:AH4827,$A$1:A4827,A4827,C$1:$C4827,C4827,$G$1:G4827,G4827,$E$1:E4827,E4827),"")</f>
        <v/>
      </c>
      <c r="AJ4827">
        <f t="shared" si="455"/>
        <v>3</v>
      </c>
    </row>
    <row r="4828" spans="1:36" x14ac:dyDescent="0.25">
      <c r="A4828" s="14" t="s">
        <v>84</v>
      </c>
      <c r="B4828" t="s">
        <v>80</v>
      </c>
      <c r="C4828" t="s">
        <v>79</v>
      </c>
      <c r="D4828" s="13">
        <v>42464</v>
      </c>
      <c r="E4828">
        <v>1</v>
      </c>
      <c r="F4828">
        <v>100</v>
      </c>
      <c r="G4828" s="2" t="s">
        <v>87</v>
      </c>
      <c r="H4828" s="2" t="s">
        <v>13</v>
      </c>
      <c r="I4828">
        <v>13</v>
      </c>
      <c r="J4828" s="2" t="s">
        <v>88</v>
      </c>
      <c r="K4828" s="2">
        <v>90</v>
      </c>
      <c r="L4828" s="2">
        <v>2257</v>
      </c>
      <c r="M4828" s="2">
        <f t="shared" si="450"/>
        <v>225.7</v>
      </c>
      <c r="O4828" s="2" t="str">
        <f t="shared" si="451"/>
        <v/>
      </c>
      <c r="P4828" s="2" t="str">
        <f>IF(ISNUMBER(O4828),SUMIFS(O$1:$O4828,A$1:$A4828,A4828,C$1:$C4828,C4828,G$1:$G4828,G4828,E$1:$E4828,E4828),"")</f>
        <v/>
      </c>
      <c r="U4828" t="str">
        <f t="shared" si="452"/>
        <v/>
      </c>
      <c r="AC4828" s="2" t="str">
        <f t="shared" si="453"/>
        <v/>
      </c>
      <c r="AH4828" s="2" t="str">
        <f t="shared" si="454"/>
        <v/>
      </c>
      <c r="AI4828" s="2" t="str">
        <f>IF(ISNUMBER(AH4828),SUMIFS($AH$1:AH4828,$A$1:A4828,A4828,C$1:$C4828,C4828,$G$1:G4828,G4828,$E$1:E4828,E4828),"")</f>
        <v/>
      </c>
      <c r="AJ4828">
        <f t="shared" si="455"/>
        <v>3</v>
      </c>
    </row>
    <row r="4829" spans="1:36" x14ac:dyDescent="0.25">
      <c r="A4829" s="14" t="s">
        <v>83</v>
      </c>
      <c r="B4829" t="s">
        <v>80</v>
      </c>
      <c r="C4829" t="s">
        <v>79</v>
      </c>
      <c r="D4829" s="13">
        <v>42464</v>
      </c>
      <c r="E4829">
        <v>1</v>
      </c>
      <c r="F4829">
        <v>200</v>
      </c>
      <c r="G4829" s="2" t="s">
        <v>87</v>
      </c>
      <c r="H4829" s="2" t="s">
        <v>13</v>
      </c>
      <c r="I4829">
        <v>13</v>
      </c>
      <c r="J4829" s="2" t="s">
        <v>88</v>
      </c>
      <c r="K4829" s="2">
        <v>180</v>
      </c>
      <c r="L4829" s="2">
        <v>2288</v>
      </c>
      <c r="M4829" s="2">
        <f t="shared" si="450"/>
        <v>228.8</v>
      </c>
      <c r="O4829" s="2" t="str">
        <f t="shared" si="451"/>
        <v/>
      </c>
      <c r="P4829" s="2" t="str">
        <f>IF(ISNUMBER(O4829),SUMIFS(O$1:$O4829,A$1:$A4829,A4829,C$1:$C4829,C4829,G$1:$G4829,G4829,E$1:$E4829,E4829),"")</f>
        <v/>
      </c>
      <c r="U4829" t="str">
        <f t="shared" si="452"/>
        <v/>
      </c>
      <c r="AC4829" s="2" t="str">
        <f t="shared" si="453"/>
        <v/>
      </c>
      <c r="AH4829" s="2" t="str">
        <f t="shared" si="454"/>
        <v/>
      </c>
      <c r="AI4829" s="2" t="str">
        <f>IF(ISNUMBER(AH4829),SUMIFS($AH$1:AH4829,$A$1:A4829,A4829,C$1:$C4829,C4829,$G$1:G4829,G4829,$E$1:E4829,E4829),"")</f>
        <v/>
      </c>
      <c r="AJ4829">
        <f t="shared" si="455"/>
        <v>3</v>
      </c>
    </row>
    <row r="4830" spans="1:36" x14ac:dyDescent="0.25">
      <c r="A4830" s="14" t="s">
        <v>82</v>
      </c>
      <c r="B4830" t="s">
        <v>80</v>
      </c>
      <c r="C4830" t="s">
        <v>79</v>
      </c>
      <c r="D4830" s="13">
        <v>42464</v>
      </c>
      <c r="E4830">
        <v>1</v>
      </c>
      <c r="F4830">
        <v>350</v>
      </c>
      <c r="G4830" s="2" t="s">
        <v>87</v>
      </c>
      <c r="H4830" s="2" t="s">
        <v>13</v>
      </c>
      <c r="I4830">
        <v>13</v>
      </c>
      <c r="J4830" s="2" t="s">
        <v>88</v>
      </c>
      <c r="K4830" s="2">
        <v>315</v>
      </c>
      <c r="L4830" s="2">
        <v>2164</v>
      </c>
      <c r="M4830" s="2">
        <f t="shared" si="450"/>
        <v>216.4</v>
      </c>
      <c r="O4830" s="2" t="str">
        <f t="shared" si="451"/>
        <v/>
      </c>
      <c r="P4830" s="2" t="str">
        <f>IF(ISNUMBER(O4830),SUMIFS(O$1:$O4830,A$1:$A4830,A4830,C$1:$C4830,C4830,G$1:$G4830,G4830,E$1:$E4830,E4830),"")</f>
        <v/>
      </c>
      <c r="U4830" t="str">
        <f t="shared" si="452"/>
        <v/>
      </c>
      <c r="AC4830" s="2" t="str">
        <f t="shared" si="453"/>
        <v/>
      </c>
      <c r="AH4830" s="2" t="str">
        <f t="shared" si="454"/>
        <v/>
      </c>
      <c r="AI4830" s="2" t="str">
        <f>IF(ISNUMBER(AH4830),SUMIFS($AH$1:AH4830,$A$1:A4830,A4830,C$1:$C4830,C4830,$G$1:G4830,G4830,$E$1:E4830,E4830),"")</f>
        <v/>
      </c>
      <c r="AJ4830">
        <f t="shared" si="455"/>
        <v>3</v>
      </c>
    </row>
    <row r="4831" spans="1:36" x14ac:dyDescent="0.25">
      <c r="A4831" s="14" t="s">
        <v>81</v>
      </c>
      <c r="B4831" t="s">
        <v>80</v>
      </c>
      <c r="C4831" t="s">
        <v>79</v>
      </c>
      <c r="D4831" s="13">
        <v>42464</v>
      </c>
      <c r="E4831">
        <v>1</v>
      </c>
      <c r="F4831">
        <v>500</v>
      </c>
      <c r="G4831" s="2" t="s">
        <v>87</v>
      </c>
      <c r="H4831" s="2" t="s">
        <v>13</v>
      </c>
      <c r="I4831">
        <v>13</v>
      </c>
      <c r="J4831" s="2" t="s">
        <v>88</v>
      </c>
      <c r="K4831" s="2">
        <v>450</v>
      </c>
      <c r="L4831" s="2">
        <v>1978</v>
      </c>
      <c r="M4831" s="2">
        <f t="shared" si="450"/>
        <v>197.8</v>
      </c>
      <c r="O4831" s="2" t="str">
        <f t="shared" si="451"/>
        <v/>
      </c>
      <c r="P4831" s="2" t="str">
        <f>IF(ISNUMBER(O4831),SUMIFS(O$1:$O4831,A$1:$A4831,A4831,C$1:$C4831,C4831,G$1:$G4831,G4831,E$1:$E4831,E4831),"")</f>
        <v/>
      </c>
      <c r="U4831" t="str">
        <f t="shared" si="452"/>
        <v/>
      </c>
      <c r="AC4831" s="2" t="str">
        <f t="shared" si="453"/>
        <v/>
      </c>
      <c r="AH4831" s="2" t="str">
        <f t="shared" si="454"/>
        <v/>
      </c>
      <c r="AI4831" s="2" t="str">
        <f>IF(ISNUMBER(AH4831),SUMIFS($AH$1:AH4831,$A$1:A4831,A4831,C$1:$C4831,C4831,$G$1:G4831,G4831,$E$1:E4831,E4831),"")</f>
        <v/>
      </c>
      <c r="AJ4831">
        <f t="shared" si="455"/>
        <v>3</v>
      </c>
    </row>
    <row r="4832" spans="1:36" x14ac:dyDescent="0.25">
      <c r="A4832" s="14" t="s">
        <v>86</v>
      </c>
      <c r="B4832" t="s">
        <v>80</v>
      </c>
      <c r="C4832" t="s">
        <v>79</v>
      </c>
      <c r="D4832" s="13">
        <v>42464</v>
      </c>
      <c r="E4832">
        <v>2</v>
      </c>
      <c r="F4832">
        <v>0</v>
      </c>
      <c r="G4832" s="2" t="s">
        <v>87</v>
      </c>
      <c r="H4832" s="2" t="s">
        <v>13</v>
      </c>
      <c r="I4832">
        <v>13</v>
      </c>
      <c r="J4832" s="2" t="s">
        <v>88</v>
      </c>
      <c r="K4832" s="2">
        <v>0</v>
      </c>
      <c r="L4832" s="2">
        <v>1916</v>
      </c>
      <c r="M4832" s="2">
        <f t="shared" si="450"/>
        <v>191.6</v>
      </c>
      <c r="O4832" s="2" t="str">
        <f t="shared" si="451"/>
        <v/>
      </c>
      <c r="P4832" s="2" t="str">
        <f>IF(ISNUMBER(O4832),SUMIFS(O$1:$O4832,A$1:$A4832,A4832,C$1:$C4832,C4832,G$1:$G4832,G4832,E$1:$E4832,E4832),"")</f>
        <v/>
      </c>
      <c r="U4832" t="str">
        <f t="shared" si="452"/>
        <v/>
      </c>
      <c r="AC4832" s="2" t="str">
        <f t="shared" si="453"/>
        <v/>
      </c>
      <c r="AH4832" s="2" t="str">
        <f t="shared" si="454"/>
        <v/>
      </c>
      <c r="AI4832" s="2" t="str">
        <f>IF(ISNUMBER(AH4832),SUMIFS($AH$1:AH4832,$A$1:A4832,A4832,C$1:$C4832,C4832,$G$1:G4832,G4832,$E$1:E4832,E4832),"")</f>
        <v/>
      </c>
      <c r="AJ4832">
        <f t="shared" si="455"/>
        <v>3</v>
      </c>
    </row>
    <row r="4833" spans="1:36" x14ac:dyDescent="0.25">
      <c r="A4833" s="14" t="s">
        <v>85</v>
      </c>
      <c r="B4833" t="s">
        <v>80</v>
      </c>
      <c r="C4833" t="s">
        <v>79</v>
      </c>
      <c r="D4833" s="13">
        <v>42464</v>
      </c>
      <c r="E4833">
        <v>2</v>
      </c>
      <c r="F4833">
        <v>50</v>
      </c>
      <c r="G4833" s="2" t="s">
        <v>87</v>
      </c>
      <c r="H4833" s="2" t="s">
        <v>13</v>
      </c>
      <c r="I4833">
        <v>13</v>
      </c>
      <c r="J4833" s="2" t="s">
        <v>88</v>
      </c>
      <c r="K4833" s="2">
        <v>45</v>
      </c>
      <c r="L4833" s="2">
        <v>2102</v>
      </c>
      <c r="M4833" s="2">
        <f t="shared" si="450"/>
        <v>210.2</v>
      </c>
      <c r="O4833" s="2" t="str">
        <f t="shared" si="451"/>
        <v/>
      </c>
      <c r="P4833" s="2" t="str">
        <f>IF(ISNUMBER(O4833),SUMIFS(O$1:$O4833,A$1:$A4833,A4833,C$1:$C4833,C4833,G$1:$G4833,G4833,E$1:$E4833,E4833),"")</f>
        <v/>
      </c>
      <c r="U4833" t="str">
        <f t="shared" si="452"/>
        <v/>
      </c>
      <c r="AC4833" s="2" t="str">
        <f t="shared" si="453"/>
        <v/>
      </c>
      <c r="AH4833" s="2" t="str">
        <f t="shared" si="454"/>
        <v/>
      </c>
      <c r="AI4833" s="2" t="str">
        <f>IF(ISNUMBER(AH4833),SUMIFS($AH$1:AH4833,$A$1:A4833,A4833,C$1:$C4833,C4833,$G$1:G4833,G4833,$E$1:E4833,E4833),"")</f>
        <v/>
      </c>
      <c r="AJ4833">
        <f t="shared" si="455"/>
        <v>3</v>
      </c>
    </row>
    <row r="4834" spans="1:36" x14ac:dyDescent="0.25">
      <c r="A4834" s="14" t="s">
        <v>84</v>
      </c>
      <c r="B4834" t="s">
        <v>80</v>
      </c>
      <c r="C4834" t="s">
        <v>79</v>
      </c>
      <c r="D4834" s="13">
        <v>42464</v>
      </c>
      <c r="E4834">
        <v>2</v>
      </c>
      <c r="F4834">
        <v>100</v>
      </c>
      <c r="G4834" s="2" t="s">
        <v>87</v>
      </c>
      <c r="H4834" s="2" t="s">
        <v>13</v>
      </c>
      <c r="I4834">
        <v>13</v>
      </c>
      <c r="J4834" s="2" t="s">
        <v>88</v>
      </c>
      <c r="K4834" s="2">
        <v>90</v>
      </c>
      <c r="L4834" s="2">
        <v>2133</v>
      </c>
      <c r="M4834" s="2">
        <f t="shared" si="450"/>
        <v>213.3</v>
      </c>
      <c r="O4834" s="2" t="str">
        <f t="shared" si="451"/>
        <v/>
      </c>
      <c r="P4834" s="2" t="str">
        <f>IF(ISNUMBER(O4834),SUMIFS(O$1:$O4834,A$1:$A4834,A4834,C$1:$C4834,C4834,G$1:$G4834,G4834,E$1:$E4834,E4834),"")</f>
        <v/>
      </c>
      <c r="U4834" t="str">
        <f t="shared" si="452"/>
        <v/>
      </c>
      <c r="AC4834" s="2" t="str">
        <f t="shared" si="453"/>
        <v/>
      </c>
      <c r="AH4834" s="2" t="str">
        <f t="shared" si="454"/>
        <v/>
      </c>
      <c r="AI4834" s="2" t="str">
        <f>IF(ISNUMBER(AH4834),SUMIFS($AH$1:AH4834,$A$1:A4834,A4834,C$1:$C4834,C4834,$G$1:G4834,G4834,$E$1:E4834,E4834),"")</f>
        <v/>
      </c>
      <c r="AJ4834">
        <f t="shared" si="455"/>
        <v>3</v>
      </c>
    </row>
    <row r="4835" spans="1:36" x14ac:dyDescent="0.25">
      <c r="A4835" s="14" t="s">
        <v>83</v>
      </c>
      <c r="B4835" t="s">
        <v>80</v>
      </c>
      <c r="C4835" t="s">
        <v>79</v>
      </c>
      <c r="D4835" s="13">
        <v>42464</v>
      </c>
      <c r="E4835">
        <v>2</v>
      </c>
      <c r="F4835">
        <v>200</v>
      </c>
      <c r="G4835" s="2" t="s">
        <v>87</v>
      </c>
      <c r="H4835" s="2" t="s">
        <v>13</v>
      </c>
      <c r="I4835">
        <v>13</v>
      </c>
      <c r="J4835" s="2" t="s">
        <v>88</v>
      </c>
      <c r="K4835" s="2">
        <v>180</v>
      </c>
      <c r="L4835" s="2">
        <v>2071</v>
      </c>
      <c r="M4835" s="2">
        <f t="shared" si="450"/>
        <v>207.1</v>
      </c>
      <c r="O4835" s="2" t="str">
        <f t="shared" si="451"/>
        <v/>
      </c>
      <c r="P4835" s="2" t="str">
        <f>IF(ISNUMBER(O4835),SUMIFS(O$1:$O4835,A$1:$A4835,A4835,C$1:$C4835,C4835,G$1:$G4835,G4835,E$1:$E4835,E4835),"")</f>
        <v/>
      </c>
      <c r="U4835" t="str">
        <f t="shared" si="452"/>
        <v/>
      </c>
      <c r="AC4835" s="2" t="str">
        <f t="shared" si="453"/>
        <v/>
      </c>
      <c r="AH4835" s="2" t="str">
        <f t="shared" si="454"/>
        <v/>
      </c>
      <c r="AI4835" s="2" t="str">
        <f>IF(ISNUMBER(AH4835),SUMIFS($AH$1:AH4835,$A$1:A4835,A4835,C$1:$C4835,C4835,$G$1:G4835,G4835,$E$1:E4835,E4835),"")</f>
        <v/>
      </c>
      <c r="AJ4835">
        <f t="shared" si="455"/>
        <v>3</v>
      </c>
    </row>
    <row r="4836" spans="1:36" x14ac:dyDescent="0.25">
      <c r="A4836" s="14" t="s">
        <v>82</v>
      </c>
      <c r="B4836" t="s">
        <v>80</v>
      </c>
      <c r="C4836" t="s">
        <v>79</v>
      </c>
      <c r="D4836" s="13">
        <v>42464</v>
      </c>
      <c r="E4836">
        <v>2</v>
      </c>
      <c r="F4836">
        <v>350</v>
      </c>
      <c r="G4836" s="2" t="s">
        <v>87</v>
      </c>
      <c r="H4836" s="2" t="s">
        <v>13</v>
      </c>
      <c r="I4836">
        <v>13</v>
      </c>
      <c r="J4836" s="2" t="s">
        <v>88</v>
      </c>
      <c r="K4836" s="2">
        <v>315</v>
      </c>
      <c r="L4836" s="2">
        <v>2133</v>
      </c>
      <c r="M4836" s="2">
        <f t="shared" si="450"/>
        <v>213.3</v>
      </c>
      <c r="O4836" s="2" t="str">
        <f t="shared" si="451"/>
        <v/>
      </c>
      <c r="P4836" s="2" t="str">
        <f>IF(ISNUMBER(O4836),SUMIFS(O$1:$O4836,A$1:$A4836,A4836,C$1:$C4836,C4836,G$1:$G4836,G4836,E$1:$E4836,E4836),"")</f>
        <v/>
      </c>
      <c r="U4836" t="str">
        <f t="shared" si="452"/>
        <v/>
      </c>
      <c r="AC4836" s="2" t="str">
        <f t="shared" si="453"/>
        <v/>
      </c>
      <c r="AH4836" s="2" t="str">
        <f t="shared" si="454"/>
        <v/>
      </c>
      <c r="AI4836" s="2" t="str">
        <f>IF(ISNUMBER(AH4836),SUMIFS($AH$1:AH4836,$A$1:A4836,A4836,C$1:$C4836,C4836,$G$1:G4836,G4836,$E$1:E4836,E4836),"")</f>
        <v/>
      </c>
      <c r="AJ4836">
        <f t="shared" si="455"/>
        <v>3</v>
      </c>
    </row>
    <row r="4837" spans="1:36" x14ac:dyDescent="0.25">
      <c r="A4837" s="14" t="s">
        <v>81</v>
      </c>
      <c r="B4837" t="s">
        <v>80</v>
      </c>
      <c r="C4837" t="s">
        <v>79</v>
      </c>
      <c r="D4837" s="13">
        <v>42464</v>
      </c>
      <c r="E4837">
        <v>2</v>
      </c>
      <c r="F4837">
        <v>500</v>
      </c>
      <c r="G4837" s="2" t="s">
        <v>87</v>
      </c>
      <c r="H4837" s="2" t="s">
        <v>13</v>
      </c>
      <c r="I4837">
        <v>13</v>
      </c>
      <c r="J4837" s="2" t="s">
        <v>88</v>
      </c>
      <c r="K4837" s="2">
        <v>450</v>
      </c>
      <c r="L4837" s="2">
        <v>2195</v>
      </c>
      <c r="M4837" s="2">
        <f t="shared" si="450"/>
        <v>219.5</v>
      </c>
      <c r="O4837" s="2" t="str">
        <f t="shared" si="451"/>
        <v/>
      </c>
      <c r="P4837" s="2" t="str">
        <f>IF(ISNUMBER(O4837),SUMIFS(O$1:$O4837,A$1:$A4837,A4837,C$1:$C4837,C4837,G$1:$G4837,G4837,E$1:$E4837,E4837),"")</f>
        <v/>
      </c>
      <c r="U4837" t="str">
        <f t="shared" si="452"/>
        <v/>
      </c>
      <c r="AC4837" s="2" t="str">
        <f t="shared" si="453"/>
        <v/>
      </c>
      <c r="AH4837" s="2" t="str">
        <f t="shared" si="454"/>
        <v/>
      </c>
      <c r="AI4837" s="2" t="str">
        <f>IF(ISNUMBER(AH4837),SUMIFS($AH$1:AH4837,$A$1:A4837,A4837,C$1:$C4837,C4837,$G$1:G4837,G4837,$E$1:E4837,E4837),"")</f>
        <v/>
      </c>
      <c r="AJ4837">
        <f t="shared" si="455"/>
        <v>3</v>
      </c>
    </row>
    <row r="4838" spans="1:36" x14ac:dyDescent="0.25">
      <c r="A4838" s="14" t="s">
        <v>86</v>
      </c>
      <c r="B4838" t="s">
        <v>80</v>
      </c>
      <c r="C4838" t="s">
        <v>79</v>
      </c>
      <c r="D4838" s="13">
        <v>42464</v>
      </c>
      <c r="E4838">
        <v>3</v>
      </c>
      <c r="F4838">
        <v>0</v>
      </c>
      <c r="G4838" s="2" t="s">
        <v>87</v>
      </c>
      <c r="H4838" s="2" t="s">
        <v>13</v>
      </c>
      <c r="I4838">
        <v>13</v>
      </c>
      <c r="J4838" s="2" t="s">
        <v>88</v>
      </c>
      <c r="K4838" s="2">
        <v>0</v>
      </c>
      <c r="L4838" s="2">
        <v>2133</v>
      </c>
      <c r="M4838" s="2">
        <f t="shared" si="450"/>
        <v>213.3</v>
      </c>
      <c r="O4838" s="2" t="str">
        <f t="shared" si="451"/>
        <v/>
      </c>
      <c r="P4838" s="2" t="str">
        <f>IF(ISNUMBER(O4838),SUMIFS(O$1:$O4838,A$1:$A4838,A4838,C$1:$C4838,C4838,G$1:$G4838,G4838,E$1:$E4838,E4838),"")</f>
        <v/>
      </c>
      <c r="U4838" t="str">
        <f t="shared" si="452"/>
        <v/>
      </c>
      <c r="AC4838" s="2" t="str">
        <f t="shared" si="453"/>
        <v/>
      </c>
      <c r="AH4838" s="2" t="str">
        <f t="shared" si="454"/>
        <v/>
      </c>
      <c r="AI4838" s="2" t="str">
        <f>IF(ISNUMBER(AH4838),SUMIFS($AH$1:AH4838,$A$1:A4838,A4838,C$1:$C4838,C4838,$G$1:G4838,G4838,$E$1:E4838,E4838),"")</f>
        <v/>
      </c>
      <c r="AJ4838">
        <f t="shared" si="455"/>
        <v>3</v>
      </c>
    </row>
    <row r="4839" spans="1:36" x14ac:dyDescent="0.25">
      <c r="A4839" s="14" t="s">
        <v>85</v>
      </c>
      <c r="B4839" t="s">
        <v>80</v>
      </c>
      <c r="C4839" t="s">
        <v>79</v>
      </c>
      <c r="D4839" s="13">
        <v>42464</v>
      </c>
      <c r="E4839">
        <v>3</v>
      </c>
      <c r="F4839">
        <v>50</v>
      </c>
      <c r="G4839" s="2" t="s">
        <v>87</v>
      </c>
      <c r="H4839" s="2" t="s">
        <v>13</v>
      </c>
      <c r="I4839">
        <v>13</v>
      </c>
      <c r="J4839" s="2" t="s">
        <v>88</v>
      </c>
      <c r="K4839" s="2">
        <v>45</v>
      </c>
      <c r="L4839" s="2">
        <v>2474</v>
      </c>
      <c r="M4839" s="2">
        <f t="shared" si="450"/>
        <v>247.4</v>
      </c>
      <c r="O4839" s="2" t="str">
        <f t="shared" si="451"/>
        <v/>
      </c>
      <c r="P4839" s="2" t="str">
        <f>IF(ISNUMBER(O4839),SUMIFS(O$1:$O4839,A$1:$A4839,A4839,C$1:$C4839,C4839,G$1:$G4839,G4839,E$1:$E4839,E4839),"")</f>
        <v/>
      </c>
      <c r="U4839" t="str">
        <f t="shared" si="452"/>
        <v/>
      </c>
      <c r="AC4839" s="2" t="str">
        <f t="shared" si="453"/>
        <v/>
      </c>
      <c r="AH4839" s="2" t="str">
        <f t="shared" si="454"/>
        <v/>
      </c>
      <c r="AI4839" s="2" t="str">
        <f>IF(ISNUMBER(AH4839),SUMIFS($AH$1:AH4839,$A$1:A4839,A4839,C$1:$C4839,C4839,$G$1:G4839,G4839,$E$1:E4839,E4839),"")</f>
        <v/>
      </c>
      <c r="AJ4839">
        <f t="shared" si="455"/>
        <v>3</v>
      </c>
    </row>
    <row r="4840" spans="1:36" x14ac:dyDescent="0.25">
      <c r="A4840" s="14" t="s">
        <v>84</v>
      </c>
      <c r="B4840" t="s">
        <v>80</v>
      </c>
      <c r="C4840" t="s">
        <v>79</v>
      </c>
      <c r="D4840" s="13">
        <v>42464</v>
      </c>
      <c r="E4840">
        <v>3</v>
      </c>
      <c r="F4840">
        <v>100</v>
      </c>
      <c r="G4840" s="2" t="s">
        <v>87</v>
      </c>
      <c r="H4840" s="2" t="s">
        <v>13</v>
      </c>
      <c r="I4840">
        <v>13</v>
      </c>
      <c r="J4840" s="2" t="s">
        <v>88</v>
      </c>
      <c r="K4840" s="2">
        <v>90</v>
      </c>
      <c r="L4840" s="2">
        <v>2133</v>
      </c>
      <c r="M4840" s="2">
        <f t="shared" si="450"/>
        <v>213.3</v>
      </c>
      <c r="O4840" s="2" t="str">
        <f t="shared" si="451"/>
        <v/>
      </c>
      <c r="P4840" s="2" t="str">
        <f>IF(ISNUMBER(O4840),SUMIFS(O$1:$O4840,A$1:$A4840,A4840,C$1:$C4840,C4840,G$1:$G4840,G4840,E$1:$E4840,E4840),"")</f>
        <v/>
      </c>
      <c r="U4840" t="str">
        <f t="shared" si="452"/>
        <v/>
      </c>
      <c r="AC4840" s="2" t="str">
        <f t="shared" si="453"/>
        <v/>
      </c>
      <c r="AH4840" s="2" t="str">
        <f t="shared" si="454"/>
        <v/>
      </c>
      <c r="AI4840" s="2" t="str">
        <f>IF(ISNUMBER(AH4840),SUMIFS($AH$1:AH4840,$A$1:A4840,A4840,C$1:$C4840,C4840,$G$1:G4840,G4840,$E$1:E4840,E4840),"")</f>
        <v/>
      </c>
      <c r="AJ4840">
        <f t="shared" si="455"/>
        <v>3</v>
      </c>
    </row>
    <row r="4841" spans="1:36" x14ac:dyDescent="0.25">
      <c r="A4841" s="14" t="s">
        <v>83</v>
      </c>
      <c r="B4841" t="s">
        <v>80</v>
      </c>
      <c r="C4841" t="s">
        <v>79</v>
      </c>
      <c r="D4841" s="13">
        <v>42464</v>
      </c>
      <c r="E4841">
        <v>3</v>
      </c>
      <c r="F4841">
        <v>200</v>
      </c>
      <c r="G4841" s="2" t="s">
        <v>87</v>
      </c>
      <c r="H4841" s="2" t="s">
        <v>13</v>
      </c>
      <c r="I4841">
        <v>13</v>
      </c>
      <c r="J4841" s="2" t="s">
        <v>88</v>
      </c>
      <c r="K4841" s="2">
        <v>180</v>
      </c>
      <c r="L4841" s="2">
        <v>2226</v>
      </c>
      <c r="M4841" s="2">
        <f t="shared" si="450"/>
        <v>222.6</v>
      </c>
      <c r="O4841" s="2" t="str">
        <f t="shared" si="451"/>
        <v/>
      </c>
      <c r="P4841" s="2" t="str">
        <f>IF(ISNUMBER(O4841),SUMIFS(O$1:$O4841,A$1:$A4841,A4841,C$1:$C4841,C4841,G$1:$G4841,G4841,E$1:$E4841,E4841),"")</f>
        <v/>
      </c>
      <c r="U4841" t="str">
        <f t="shared" si="452"/>
        <v/>
      </c>
      <c r="AC4841" s="2" t="str">
        <f t="shared" si="453"/>
        <v/>
      </c>
      <c r="AH4841" s="2" t="str">
        <f t="shared" si="454"/>
        <v/>
      </c>
      <c r="AI4841" s="2" t="str">
        <f>IF(ISNUMBER(AH4841),SUMIFS($AH$1:AH4841,$A$1:A4841,A4841,C$1:$C4841,C4841,$G$1:G4841,G4841,$E$1:E4841,E4841),"")</f>
        <v/>
      </c>
      <c r="AJ4841">
        <f t="shared" si="455"/>
        <v>3</v>
      </c>
    </row>
    <row r="4842" spans="1:36" x14ac:dyDescent="0.25">
      <c r="A4842" s="14" t="s">
        <v>82</v>
      </c>
      <c r="B4842" t="s">
        <v>80</v>
      </c>
      <c r="C4842" t="s">
        <v>79</v>
      </c>
      <c r="D4842" s="13">
        <v>42464</v>
      </c>
      <c r="E4842">
        <v>3</v>
      </c>
      <c r="F4842">
        <v>350</v>
      </c>
      <c r="G4842" s="2" t="s">
        <v>87</v>
      </c>
      <c r="H4842" s="2" t="s">
        <v>13</v>
      </c>
      <c r="I4842">
        <v>13</v>
      </c>
      <c r="J4842" s="2" t="s">
        <v>88</v>
      </c>
      <c r="K4842" s="2">
        <v>315</v>
      </c>
      <c r="L4842" s="2">
        <v>2102</v>
      </c>
      <c r="M4842" s="2">
        <f t="shared" si="450"/>
        <v>210.2</v>
      </c>
      <c r="O4842" s="2" t="str">
        <f t="shared" si="451"/>
        <v/>
      </c>
      <c r="P4842" s="2" t="str">
        <f>IF(ISNUMBER(O4842),SUMIFS(O$1:$O4842,A$1:$A4842,A4842,C$1:$C4842,C4842,G$1:$G4842,G4842,E$1:$E4842,E4842),"")</f>
        <v/>
      </c>
      <c r="U4842" t="str">
        <f t="shared" si="452"/>
        <v/>
      </c>
      <c r="AC4842" s="2" t="str">
        <f t="shared" si="453"/>
        <v/>
      </c>
      <c r="AH4842" s="2" t="str">
        <f t="shared" si="454"/>
        <v/>
      </c>
      <c r="AI4842" s="2" t="str">
        <f>IF(ISNUMBER(AH4842),SUMIFS($AH$1:AH4842,$A$1:A4842,A4842,C$1:$C4842,C4842,$G$1:G4842,G4842,$E$1:E4842,E4842),"")</f>
        <v/>
      </c>
      <c r="AJ4842">
        <f t="shared" si="455"/>
        <v>3</v>
      </c>
    </row>
    <row r="4843" spans="1:36" x14ac:dyDescent="0.25">
      <c r="A4843" s="14" t="s">
        <v>81</v>
      </c>
      <c r="B4843" t="s">
        <v>80</v>
      </c>
      <c r="C4843" t="s">
        <v>79</v>
      </c>
      <c r="D4843" s="13">
        <v>42464</v>
      </c>
      <c r="E4843">
        <v>3</v>
      </c>
      <c r="F4843">
        <v>500</v>
      </c>
      <c r="G4843" s="2" t="s">
        <v>87</v>
      </c>
      <c r="H4843" s="2" t="s">
        <v>13</v>
      </c>
      <c r="I4843">
        <v>13</v>
      </c>
      <c r="J4843" s="2" t="s">
        <v>88</v>
      </c>
      <c r="K4843" s="2">
        <v>450</v>
      </c>
      <c r="L4843" s="2">
        <v>2102</v>
      </c>
      <c r="M4843" s="2">
        <f t="shared" si="450"/>
        <v>210.2</v>
      </c>
      <c r="O4843" s="2" t="str">
        <f t="shared" si="451"/>
        <v/>
      </c>
      <c r="P4843" s="2" t="str">
        <f>IF(ISNUMBER(O4843),SUMIFS(O$1:$O4843,A$1:$A4843,A4843,C$1:$C4843,C4843,G$1:$G4843,G4843,E$1:$E4843,E4843),"")</f>
        <v/>
      </c>
      <c r="U4843" t="str">
        <f t="shared" si="452"/>
        <v/>
      </c>
      <c r="AC4843" s="2" t="str">
        <f t="shared" si="453"/>
        <v/>
      </c>
      <c r="AH4843" s="2" t="str">
        <f t="shared" si="454"/>
        <v/>
      </c>
      <c r="AI4843" s="2" t="str">
        <f>IF(ISNUMBER(AH4843),SUMIFS($AH$1:AH4843,$A$1:A4843,A4843,C$1:$C4843,C4843,$G$1:G4843,G4843,$E$1:E4843,E4843),"")</f>
        <v/>
      </c>
      <c r="AJ4843">
        <f t="shared" si="455"/>
        <v>3</v>
      </c>
    </row>
    <row r="4844" spans="1:36" x14ac:dyDescent="0.25">
      <c r="A4844" s="14" t="s">
        <v>86</v>
      </c>
      <c r="B4844" t="s">
        <v>80</v>
      </c>
      <c r="C4844" t="s">
        <v>79</v>
      </c>
      <c r="D4844" s="13">
        <v>42478</v>
      </c>
      <c r="E4844">
        <v>1</v>
      </c>
      <c r="F4844">
        <v>0</v>
      </c>
      <c r="G4844" s="2" t="s">
        <v>87</v>
      </c>
      <c r="H4844" s="2" t="s">
        <v>13</v>
      </c>
      <c r="I4844">
        <v>13</v>
      </c>
      <c r="J4844" s="2" t="s">
        <v>88</v>
      </c>
      <c r="K4844" s="2">
        <v>0</v>
      </c>
      <c r="L4844" s="2">
        <v>2040</v>
      </c>
      <c r="M4844" s="2">
        <f t="shared" si="450"/>
        <v>204</v>
      </c>
      <c r="O4844" s="2" t="str">
        <f t="shared" si="451"/>
        <v/>
      </c>
      <c r="P4844" s="2" t="str">
        <f>IF(ISNUMBER(O4844),SUMIFS(O$1:$O4844,A$1:$A4844,A4844,C$1:$C4844,C4844,G$1:$G4844,G4844,E$1:$E4844,E4844),"")</f>
        <v/>
      </c>
      <c r="U4844" t="str">
        <f t="shared" si="452"/>
        <v/>
      </c>
      <c r="AC4844" s="2" t="str">
        <f t="shared" si="453"/>
        <v/>
      </c>
      <c r="AH4844" s="2" t="str">
        <f t="shared" si="454"/>
        <v/>
      </c>
      <c r="AI4844" s="2" t="str">
        <f>IF(ISNUMBER(AH4844),SUMIFS($AH$1:AH4844,$A$1:A4844,A4844,C$1:$C4844,C4844,$G$1:G4844,G4844,$E$1:E4844,E4844),"")</f>
        <v/>
      </c>
      <c r="AJ4844">
        <f t="shared" si="455"/>
        <v>3</v>
      </c>
    </row>
    <row r="4845" spans="1:36" x14ac:dyDescent="0.25">
      <c r="A4845" s="14" t="s">
        <v>85</v>
      </c>
      <c r="B4845" t="s">
        <v>80</v>
      </c>
      <c r="C4845" t="s">
        <v>79</v>
      </c>
      <c r="D4845" s="13">
        <v>42478</v>
      </c>
      <c r="E4845">
        <v>1</v>
      </c>
      <c r="F4845">
        <v>50</v>
      </c>
      <c r="G4845" s="2" t="s">
        <v>87</v>
      </c>
      <c r="H4845" s="2" t="s">
        <v>13</v>
      </c>
      <c r="I4845">
        <v>13</v>
      </c>
      <c r="J4845" s="2" t="s">
        <v>88</v>
      </c>
      <c r="K4845" s="2">
        <v>45</v>
      </c>
      <c r="L4845" s="2">
        <v>2009</v>
      </c>
      <c r="M4845" s="2">
        <f t="shared" si="450"/>
        <v>200.9</v>
      </c>
      <c r="O4845" s="2" t="str">
        <f t="shared" si="451"/>
        <v/>
      </c>
      <c r="P4845" s="2" t="str">
        <f>IF(ISNUMBER(O4845),SUMIFS(O$1:$O4845,A$1:$A4845,A4845,C$1:$C4845,C4845,G$1:$G4845,G4845,E$1:$E4845,E4845),"")</f>
        <v/>
      </c>
      <c r="U4845" t="str">
        <f t="shared" si="452"/>
        <v/>
      </c>
      <c r="AC4845" s="2" t="str">
        <f t="shared" si="453"/>
        <v/>
      </c>
      <c r="AH4845" s="2" t="str">
        <f t="shared" si="454"/>
        <v/>
      </c>
      <c r="AI4845" s="2" t="str">
        <f>IF(ISNUMBER(AH4845),SUMIFS($AH$1:AH4845,$A$1:A4845,A4845,C$1:$C4845,C4845,$G$1:G4845,G4845,$E$1:E4845,E4845),"")</f>
        <v/>
      </c>
      <c r="AJ4845">
        <f t="shared" si="455"/>
        <v>3</v>
      </c>
    </row>
    <row r="4846" spans="1:36" x14ac:dyDescent="0.25">
      <c r="A4846" s="14" t="s">
        <v>84</v>
      </c>
      <c r="B4846" t="s">
        <v>80</v>
      </c>
      <c r="C4846" t="s">
        <v>79</v>
      </c>
      <c r="D4846" s="13">
        <v>42478</v>
      </c>
      <c r="E4846">
        <v>1</v>
      </c>
      <c r="F4846">
        <v>100</v>
      </c>
      <c r="G4846" s="2" t="s">
        <v>87</v>
      </c>
      <c r="H4846" s="2" t="s">
        <v>13</v>
      </c>
      <c r="I4846">
        <v>13</v>
      </c>
      <c r="J4846" s="2" t="s">
        <v>88</v>
      </c>
      <c r="K4846" s="2">
        <v>90</v>
      </c>
      <c r="L4846" s="2">
        <v>2288</v>
      </c>
      <c r="M4846" s="2">
        <f t="shared" si="450"/>
        <v>228.8</v>
      </c>
      <c r="O4846" s="2" t="str">
        <f t="shared" si="451"/>
        <v/>
      </c>
      <c r="P4846" s="2" t="str">
        <f>IF(ISNUMBER(O4846),SUMIFS(O$1:$O4846,A$1:$A4846,A4846,C$1:$C4846,C4846,G$1:$G4846,G4846,E$1:$E4846,E4846),"")</f>
        <v/>
      </c>
      <c r="U4846" t="str">
        <f t="shared" si="452"/>
        <v/>
      </c>
      <c r="AC4846" s="2" t="str">
        <f t="shared" si="453"/>
        <v/>
      </c>
      <c r="AH4846" s="2" t="str">
        <f t="shared" si="454"/>
        <v/>
      </c>
      <c r="AI4846" s="2" t="str">
        <f>IF(ISNUMBER(AH4846),SUMIFS($AH$1:AH4846,$A$1:A4846,A4846,C$1:$C4846,C4846,$G$1:G4846,G4846,$E$1:E4846,E4846),"")</f>
        <v/>
      </c>
      <c r="AJ4846">
        <f t="shared" si="455"/>
        <v>3</v>
      </c>
    </row>
    <row r="4847" spans="1:36" x14ac:dyDescent="0.25">
      <c r="A4847" s="14" t="s">
        <v>83</v>
      </c>
      <c r="B4847" t="s">
        <v>80</v>
      </c>
      <c r="C4847" t="s">
        <v>79</v>
      </c>
      <c r="D4847" s="13">
        <v>42478</v>
      </c>
      <c r="E4847">
        <v>1</v>
      </c>
      <c r="F4847">
        <v>200</v>
      </c>
      <c r="G4847" s="2" t="s">
        <v>87</v>
      </c>
      <c r="H4847" s="2" t="s">
        <v>13</v>
      </c>
      <c r="I4847">
        <v>13</v>
      </c>
      <c r="J4847" s="2" t="s">
        <v>88</v>
      </c>
      <c r="K4847" s="2">
        <v>180</v>
      </c>
      <c r="L4847" s="2">
        <v>2226</v>
      </c>
      <c r="M4847" s="2">
        <f t="shared" si="450"/>
        <v>222.6</v>
      </c>
      <c r="O4847" s="2" t="str">
        <f t="shared" si="451"/>
        <v/>
      </c>
      <c r="P4847" s="2" t="str">
        <f>IF(ISNUMBER(O4847),SUMIFS(O$1:$O4847,A$1:$A4847,A4847,C$1:$C4847,C4847,G$1:$G4847,G4847,E$1:$E4847,E4847),"")</f>
        <v/>
      </c>
      <c r="U4847" t="str">
        <f t="shared" si="452"/>
        <v/>
      </c>
      <c r="AC4847" s="2" t="str">
        <f t="shared" si="453"/>
        <v/>
      </c>
      <c r="AH4847" s="2" t="str">
        <f t="shared" si="454"/>
        <v/>
      </c>
      <c r="AI4847" s="2" t="str">
        <f>IF(ISNUMBER(AH4847),SUMIFS($AH$1:AH4847,$A$1:A4847,A4847,C$1:$C4847,C4847,$G$1:G4847,G4847,$E$1:E4847,E4847),"")</f>
        <v/>
      </c>
      <c r="AJ4847">
        <f t="shared" si="455"/>
        <v>3</v>
      </c>
    </row>
    <row r="4848" spans="1:36" x14ac:dyDescent="0.25">
      <c r="A4848" s="14" t="s">
        <v>82</v>
      </c>
      <c r="B4848" t="s">
        <v>80</v>
      </c>
      <c r="C4848" t="s">
        <v>79</v>
      </c>
      <c r="D4848" s="13">
        <v>42478</v>
      </c>
      <c r="E4848">
        <v>1</v>
      </c>
      <c r="F4848">
        <v>350</v>
      </c>
      <c r="G4848" s="2" t="s">
        <v>87</v>
      </c>
      <c r="H4848" s="2" t="s">
        <v>13</v>
      </c>
      <c r="I4848">
        <v>13</v>
      </c>
      <c r="J4848" s="2" t="s">
        <v>88</v>
      </c>
      <c r="K4848" s="2">
        <v>315</v>
      </c>
      <c r="L4848" s="2">
        <v>2350</v>
      </c>
      <c r="M4848" s="2">
        <f t="shared" si="450"/>
        <v>235</v>
      </c>
      <c r="O4848" s="2" t="str">
        <f t="shared" si="451"/>
        <v/>
      </c>
      <c r="P4848" s="2" t="str">
        <f>IF(ISNUMBER(O4848),SUMIFS(O$1:$O4848,A$1:$A4848,A4848,C$1:$C4848,C4848,G$1:$G4848,G4848,E$1:$E4848,E4848),"")</f>
        <v/>
      </c>
      <c r="U4848" t="str">
        <f t="shared" si="452"/>
        <v/>
      </c>
      <c r="AC4848" s="2" t="str">
        <f t="shared" si="453"/>
        <v/>
      </c>
      <c r="AH4848" s="2" t="str">
        <f t="shared" si="454"/>
        <v/>
      </c>
      <c r="AI4848" s="2" t="str">
        <f>IF(ISNUMBER(AH4848),SUMIFS($AH$1:AH4848,$A$1:A4848,A4848,C$1:$C4848,C4848,$G$1:G4848,G4848,$E$1:E4848,E4848),"")</f>
        <v/>
      </c>
      <c r="AJ4848">
        <f t="shared" si="455"/>
        <v>3</v>
      </c>
    </row>
    <row r="4849" spans="1:36" x14ac:dyDescent="0.25">
      <c r="A4849" s="14" t="s">
        <v>81</v>
      </c>
      <c r="B4849" t="s">
        <v>80</v>
      </c>
      <c r="C4849" t="s">
        <v>79</v>
      </c>
      <c r="D4849" s="13">
        <v>42478</v>
      </c>
      <c r="E4849">
        <v>1</v>
      </c>
      <c r="F4849">
        <v>500</v>
      </c>
      <c r="G4849" s="2" t="s">
        <v>87</v>
      </c>
      <c r="H4849" s="2" t="s">
        <v>13</v>
      </c>
      <c r="I4849">
        <v>13</v>
      </c>
      <c r="J4849" s="2" t="s">
        <v>88</v>
      </c>
      <c r="K4849" s="2">
        <v>450</v>
      </c>
      <c r="L4849" s="2">
        <v>2319</v>
      </c>
      <c r="M4849" s="2">
        <f t="shared" si="450"/>
        <v>231.9</v>
      </c>
      <c r="O4849" s="2" t="str">
        <f t="shared" si="451"/>
        <v/>
      </c>
      <c r="P4849" s="2" t="str">
        <f>IF(ISNUMBER(O4849),SUMIFS(O$1:$O4849,A$1:$A4849,A4849,C$1:$C4849,C4849,G$1:$G4849,G4849,E$1:$E4849,E4849),"")</f>
        <v/>
      </c>
      <c r="U4849" t="str">
        <f t="shared" si="452"/>
        <v/>
      </c>
      <c r="AC4849" s="2" t="str">
        <f t="shared" si="453"/>
        <v/>
      </c>
      <c r="AH4849" s="2" t="str">
        <f t="shared" si="454"/>
        <v/>
      </c>
      <c r="AI4849" s="2" t="str">
        <f>IF(ISNUMBER(AH4849),SUMIFS($AH$1:AH4849,$A$1:A4849,A4849,C$1:$C4849,C4849,$G$1:G4849,G4849,$E$1:E4849,E4849),"")</f>
        <v/>
      </c>
      <c r="AJ4849">
        <f t="shared" si="455"/>
        <v>3</v>
      </c>
    </row>
    <row r="4850" spans="1:36" x14ac:dyDescent="0.25">
      <c r="A4850" s="14" t="s">
        <v>86</v>
      </c>
      <c r="B4850" t="s">
        <v>80</v>
      </c>
      <c r="C4850" t="s">
        <v>79</v>
      </c>
      <c r="D4850" s="13">
        <v>42478</v>
      </c>
      <c r="E4850">
        <v>2</v>
      </c>
      <c r="F4850">
        <v>0</v>
      </c>
      <c r="G4850" s="2" t="s">
        <v>87</v>
      </c>
      <c r="H4850" s="2" t="s">
        <v>13</v>
      </c>
      <c r="I4850">
        <v>13</v>
      </c>
      <c r="J4850" s="2" t="s">
        <v>88</v>
      </c>
      <c r="K4850" s="2">
        <v>0</v>
      </c>
      <c r="L4850" s="2">
        <v>1792</v>
      </c>
      <c r="M4850" s="2">
        <f t="shared" si="450"/>
        <v>179.2</v>
      </c>
      <c r="O4850" s="2" t="str">
        <f t="shared" si="451"/>
        <v/>
      </c>
      <c r="P4850" s="2" t="str">
        <f>IF(ISNUMBER(O4850),SUMIFS(O$1:$O4850,A$1:$A4850,A4850,C$1:$C4850,C4850,G$1:$G4850,G4850,E$1:$E4850,E4850),"")</f>
        <v/>
      </c>
      <c r="U4850" t="str">
        <f t="shared" si="452"/>
        <v/>
      </c>
      <c r="AC4850" s="2" t="str">
        <f t="shared" si="453"/>
        <v/>
      </c>
      <c r="AH4850" s="2" t="str">
        <f t="shared" si="454"/>
        <v/>
      </c>
      <c r="AI4850" s="2" t="str">
        <f>IF(ISNUMBER(AH4850),SUMIFS($AH$1:AH4850,$A$1:A4850,A4850,C$1:$C4850,C4850,$G$1:G4850,G4850,$E$1:E4850,E4850),"")</f>
        <v/>
      </c>
      <c r="AJ4850">
        <f t="shared" si="455"/>
        <v>3</v>
      </c>
    </row>
    <row r="4851" spans="1:36" x14ac:dyDescent="0.25">
      <c r="A4851" s="14" t="s">
        <v>85</v>
      </c>
      <c r="B4851" t="s">
        <v>80</v>
      </c>
      <c r="C4851" t="s">
        <v>79</v>
      </c>
      <c r="D4851" s="13">
        <v>42478</v>
      </c>
      <c r="E4851">
        <v>2</v>
      </c>
      <c r="F4851">
        <v>50</v>
      </c>
      <c r="G4851" s="2" t="s">
        <v>87</v>
      </c>
      <c r="H4851" s="2" t="s">
        <v>13</v>
      </c>
      <c r="I4851">
        <v>13</v>
      </c>
      <c r="J4851" s="2" t="s">
        <v>88</v>
      </c>
      <c r="K4851" s="2">
        <v>45</v>
      </c>
      <c r="L4851" s="2">
        <v>1947</v>
      </c>
      <c r="M4851" s="2">
        <f t="shared" si="450"/>
        <v>194.7</v>
      </c>
      <c r="O4851" s="2" t="str">
        <f t="shared" si="451"/>
        <v/>
      </c>
      <c r="P4851" s="2" t="str">
        <f>IF(ISNUMBER(O4851),SUMIFS(O$1:$O4851,A$1:$A4851,A4851,C$1:$C4851,C4851,G$1:$G4851,G4851,E$1:$E4851,E4851),"")</f>
        <v/>
      </c>
      <c r="U4851" t="str">
        <f t="shared" si="452"/>
        <v/>
      </c>
      <c r="AC4851" s="2" t="str">
        <f t="shared" si="453"/>
        <v/>
      </c>
      <c r="AH4851" s="2" t="str">
        <f t="shared" si="454"/>
        <v/>
      </c>
      <c r="AI4851" s="2" t="str">
        <f>IF(ISNUMBER(AH4851),SUMIFS($AH$1:AH4851,$A$1:A4851,A4851,C$1:$C4851,C4851,$G$1:G4851,G4851,$E$1:E4851,E4851),"")</f>
        <v/>
      </c>
      <c r="AJ4851">
        <f t="shared" si="455"/>
        <v>3</v>
      </c>
    </row>
    <row r="4852" spans="1:36" x14ac:dyDescent="0.25">
      <c r="A4852" s="14" t="s">
        <v>84</v>
      </c>
      <c r="B4852" t="s">
        <v>80</v>
      </c>
      <c r="C4852" t="s">
        <v>79</v>
      </c>
      <c r="D4852" s="13">
        <v>42478</v>
      </c>
      <c r="E4852">
        <v>2</v>
      </c>
      <c r="F4852">
        <v>100</v>
      </c>
      <c r="G4852" s="2" t="s">
        <v>87</v>
      </c>
      <c r="H4852" s="2" t="s">
        <v>13</v>
      </c>
      <c r="I4852">
        <v>13</v>
      </c>
      <c r="J4852" s="2" t="s">
        <v>88</v>
      </c>
      <c r="K4852" s="2">
        <v>90</v>
      </c>
      <c r="L4852" s="2">
        <v>2009</v>
      </c>
      <c r="M4852" s="2">
        <f t="shared" si="450"/>
        <v>200.9</v>
      </c>
      <c r="O4852" s="2" t="str">
        <f t="shared" si="451"/>
        <v/>
      </c>
      <c r="P4852" s="2" t="str">
        <f>IF(ISNUMBER(O4852),SUMIFS(O$1:$O4852,A$1:$A4852,A4852,C$1:$C4852,C4852,G$1:$G4852,G4852,E$1:$E4852,E4852),"")</f>
        <v/>
      </c>
      <c r="U4852" t="str">
        <f t="shared" si="452"/>
        <v/>
      </c>
      <c r="AC4852" s="2" t="str">
        <f t="shared" si="453"/>
        <v/>
      </c>
      <c r="AH4852" s="2" t="str">
        <f t="shared" si="454"/>
        <v/>
      </c>
      <c r="AI4852" s="2" t="str">
        <f>IF(ISNUMBER(AH4852),SUMIFS($AH$1:AH4852,$A$1:A4852,A4852,C$1:$C4852,C4852,$G$1:G4852,G4852,$E$1:E4852,E4852),"")</f>
        <v/>
      </c>
      <c r="AJ4852">
        <f t="shared" si="455"/>
        <v>3</v>
      </c>
    </row>
    <row r="4853" spans="1:36" x14ac:dyDescent="0.25">
      <c r="A4853" s="14" t="s">
        <v>83</v>
      </c>
      <c r="B4853" t="s">
        <v>80</v>
      </c>
      <c r="C4853" t="s">
        <v>79</v>
      </c>
      <c r="D4853" s="13">
        <v>42478</v>
      </c>
      <c r="E4853">
        <v>2</v>
      </c>
      <c r="F4853">
        <v>200</v>
      </c>
      <c r="G4853" s="2" t="s">
        <v>87</v>
      </c>
      <c r="H4853" s="2" t="s">
        <v>13</v>
      </c>
      <c r="I4853">
        <v>13</v>
      </c>
      <c r="J4853" s="2" t="s">
        <v>88</v>
      </c>
      <c r="K4853" s="2">
        <v>180</v>
      </c>
      <c r="L4853" s="2">
        <v>1978</v>
      </c>
      <c r="M4853" s="2">
        <f t="shared" si="450"/>
        <v>197.8</v>
      </c>
      <c r="O4853" s="2" t="str">
        <f t="shared" si="451"/>
        <v/>
      </c>
      <c r="P4853" s="2" t="str">
        <f>IF(ISNUMBER(O4853),SUMIFS(O$1:$O4853,A$1:$A4853,A4853,C$1:$C4853,C4853,G$1:$G4853,G4853,E$1:$E4853,E4853),"")</f>
        <v/>
      </c>
      <c r="U4853" t="str">
        <f t="shared" si="452"/>
        <v/>
      </c>
      <c r="AC4853" s="2" t="str">
        <f t="shared" si="453"/>
        <v/>
      </c>
      <c r="AH4853" s="2" t="str">
        <f t="shared" si="454"/>
        <v/>
      </c>
      <c r="AI4853" s="2" t="str">
        <f>IF(ISNUMBER(AH4853),SUMIFS($AH$1:AH4853,$A$1:A4853,A4853,C$1:$C4853,C4853,$G$1:G4853,G4853,$E$1:E4853,E4853),"")</f>
        <v/>
      </c>
      <c r="AJ4853">
        <f t="shared" si="455"/>
        <v>3</v>
      </c>
    </row>
    <row r="4854" spans="1:36" x14ac:dyDescent="0.25">
      <c r="A4854" s="14" t="s">
        <v>82</v>
      </c>
      <c r="B4854" t="s">
        <v>80</v>
      </c>
      <c r="C4854" t="s">
        <v>79</v>
      </c>
      <c r="D4854" s="13">
        <v>42478</v>
      </c>
      <c r="E4854">
        <v>2</v>
      </c>
      <c r="F4854">
        <v>350</v>
      </c>
      <c r="G4854" s="2" t="s">
        <v>87</v>
      </c>
      <c r="H4854" s="2" t="s">
        <v>13</v>
      </c>
      <c r="I4854">
        <v>13</v>
      </c>
      <c r="J4854" s="2" t="s">
        <v>88</v>
      </c>
      <c r="K4854" s="2">
        <v>315</v>
      </c>
      <c r="L4854" s="2">
        <v>2195</v>
      </c>
      <c r="M4854" s="2">
        <f t="shared" si="450"/>
        <v>219.5</v>
      </c>
      <c r="O4854" s="2" t="str">
        <f t="shared" si="451"/>
        <v/>
      </c>
      <c r="P4854" s="2" t="str">
        <f>IF(ISNUMBER(O4854),SUMIFS(O$1:$O4854,A$1:$A4854,A4854,C$1:$C4854,C4854,G$1:$G4854,G4854,E$1:$E4854,E4854),"")</f>
        <v/>
      </c>
      <c r="U4854" t="str">
        <f t="shared" si="452"/>
        <v/>
      </c>
      <c r="AC4854" s="2" t="str">
        <f t="shared" si="453"/>
        <v/>
      </c>
      <c r="AH4854" s="2" t="str">
        <f t="shared" si="454"/>
        <v/>
      </c>
      <c r="AI4854" s="2" t="str">
        <f>IF(ISNUMBER(AH4854),SUMIFS($AH$1:AH4854,$A$1:A4854,A4854,C$1:$C4854,C4854,$G$1:G4854,G4854,$E$1:E4854,E4854),"")</f>
        <v/>
      </c>
      <c r="AJ4854">
        <f t="shared" si="455"/>
        <v>3</v>
      </c>
    </row>
    <row r="4855" spans="1:36" x14ac:dyDescent="0.25">
      <c r="A4855" s="14" t="s">
        <v>81</v>
      </c>
      <c r="B4855" t="s">
        <v>80</v>
      </c>
      <c r="C4855" t="s">
        <v>79</v>
      </c>
      <c r="D4855" s="13">
        <v>42478</v>
      </c>
      <c r="E4855">
        <v>2</v>
      </c>
      <c r="F4855">
        <v>500</v>
      </c>
      <c r="G4855" s="2" t="s">
        <v>87</v>
      </c>
      <c r="H4855" s="2" t="s">
        <v>13</v>
      </c>
      <c r="I4855">
        <v>13</v>
      </c>
      <c r="J4855" s="2" t="s">
        <v>88</v>
      </c>
      <c r="K4855" s="2">
        <v>450</v>
      </c>
      <c r="L4855" s="2">
        <v>2381</v>
      </c>
      <c r="M4855" s="2">
        <f t="shared" si="450"/>
        <v>238.1</v>
      </c>
      <c r="O4855" s="2" t="str">
        <f t="shared" si="451"/>
        <v/>
      </c>
      <c r="P4855" s="2" t="str">
        <f>IF(ISNUMBER(O4855),SUMIFS(O$1:$O4855,A$1:$A4855,A4855,C$1:$C4855,C4855,G$1:$G4855,G4855,E$1:$E4855,E4855),"")</f>
        <v/>
      </c>
      <c r="U4855" t="str">
        <f t="shared" si="452"/>
        <v/>
      </c>
      <c r="AC4855" s="2" t="str">
        <f t="shared" si="453"/>
        <v/>
      </c>
      <c r="AH4855" s="2" t="str">
        <f t="shared" si="454"/>
        <v/>
      </c>
      <c r="AI4855" s="2" t="str">
        <f>IF(ISNUMBER(AH4855),SUMIFS($AH$1:AH4855,$A$1:A4855,A4855,C$1:$C4855,C4855,$G$1:G4855,G4855,$E$1:E4855,E4855),"")</f>
        <v/>
      </c>
      <c r="AJ4855">
        <f t="shared" si="455"/>
        <v>3</v>
      </c>
    </row>
    <row r="4856" spans="1:36" x14ac:dyDescent="0.25">
      <c r="A4856" s="14" t="s">
        <v>86</v>
      </c>
      <c r="B4856" t="s">
        <v>80</v>
      </c>
      <c r="C4856" t="s">
        <v>79</v>
      </c>
      <c r="D4856" s="13">
        <v>42478</v>
      </c>
      <c r="E4856">
        <v>3</v>
      </c>
      <c r="F4856">
        <v>0</v>
      </c>
      <c r="G4856" s="2" t="s">
        <v>87</v>
      </c>
      <c r="H4856" s="2" t="s">
        <v>13</v>
      </c>
      <c r="I4856">
        <v>13</v>
      </c>
      <c r="J4856" s="2" t="s">
        <v>88</v>
      </c>
      <c r="K4856" s="2">
        <v>0</v>
      </c>
      <c r="L4856" s="2">
        <v>2102</v>
      </c>
      <c r="M4856" s="2">
        <f t="shared" si="450"/>
        <v>210.2</v>
      </c>
      <c r="O4856" s="2" t="str">
        <f t="shared" si="451"/>
        <v/>
      </c>
      <c r="P4856" s="2" t="str">
        <f>IF(ISNUMBER(O4856),SUMIFS(O$1:$O4856,A$1:$A4856,A4856,C$1:$C4856,C4856,G$1:$G4856,G4856,E$1:$E4856,E4856),"")</f>
        <v/>
      </c>
      <c r="U4856" t="str">
        <f t="shared" si="452"/>
        <v/>
      </c>
      <c r="AC4856" s="2" t="str">
        <f t="shared" si="453"/>
        <v/>
      </c>
      <c r="AH4856" s="2" t="str">
        <f t="shared" si="454"/>
        <v/>
      </c>
      <c r="AI4856" s="2" t="str">
        <f>IF(ISNUMBER(AH4856),SUMIFS($AH$1:AH4856,$A$1:A4856,A4856,C$1:$C4856,C4856,$G$1:G4856,G4856,$E$1:E4856,E4856),"")</f>
        <v/>
      </c>
      <c r="AJ4856">
        <f t="shared" si="455"/>
        <v>3</v>
      </c>
    </row>
    <row r="4857" spans="1:36" x14ac:dyDescent="0.25">
      <c r="A4857" s="14" t="s">
        <v>85</v>
      </c>
      <c r="B4857" t="s">
        <v>80</v>
      </c>
      <c r="C4857" t="s">
        <v>79</v>
      </c>
      <c r="D4857" s="13">
        <v>42478</v>
      </c>
      <c r="E4857">
        <v>3</v>
      </c>
      <c r="F4857">
        <v>50</v>
      </c>
      <c r="G4857" s="2" t="s">
        <v>87</v>
      </c>
      <c r="H4857" s="2" t="s">
        <v>13</v>
      </c>
      <c r="I4857">
        <v>13</v>
      </c>
      <c r="J4857" s="2" t="s">
        <v>88</v>
      </c>
      <c r="K4857" s="2">
        <v>45</v>
      </c>
      <c r="L4857" s="2">
        <v>2288</v>
      </c>
      <c r="M4857" s="2">
        <f t="shared" si="450"/>
        <v>228.8</v>
      </c>
      <c r="O4857" s="2" t="str">
        <f t="shared" si="451"/>
        <v/>
      </c>
      <c r="P4857" s="2" t="str">
        <f>IF(ISNUMBER(O4857),SUMIFS(O$1:$O4857,A$1:$A4857,A4857,C$1:$C4857,C4857,G$1:$G4857,G4857,E$1:$E4857,E4857),"")</f>
        <v/>
      </c>
      <c r="U4857" t="str">
        <f t="shared" si="452"/>
        <v/>
      </c>
      <c r="AC4857" s="2" t="str">
        <f t="shared" si="453"/>
        <v/>
      </c>
      <c r="AH4857" s="2" t="str">
        <f t="shared" si="454"/>
        <v/>
      </c>
      <c r="AI4857" s="2" t="str">
        <f>IF(ISNUMBER(AH4857),SUMIFS($AH$1:AH4857,$A$1:A4857,A4857,C$1:$C4857,C4857,$G$1:G4857,G4857,$E$1:E4857,E4857),"")</f>
        <v/>
      </c>
      <c r="AJ4857">
        <f t="shared" si="455"/>
        <v>3</v>
      </c>
    </row>
    <row r="4858" spans="1:36" x14ac:dyDescent="0.25">
      <c r="A4858" s="14" t="s">
        <v>84</v>
      </c>
      <c r="B4858" t="s">
        <v>80</v>
      </c>
      <c r="C4858" t="s">
        <v>79</v>
      </c>
      <c r="D4858" s="13">
        <v>42478</v>
      </c>
      <c r="E4858">
        <v>3</v>
      </c>
      <c r="F4858">
        <v>100</v>
      </c>
      <c r="G4858" s="2" t="s">
        <v>87</v>
      </c>
      <c r="H4858" s="2" t="s">
        <v>13</v>
      </c>
      <c r="I4858">
        <v>13</v>
      </c>
      <c r="J4858" s="2" t="s">
        <v>88</v>
      </c>
      <c r="K4858" s="2">
        <v>90</v>
      </c>
      <c r="L4858" s="2">
        <v>2009</v>
      </c>
      <c r="M4858" s="2">
        <f t="shared" si="450"/>
        <v>200.9</v>
      </c>
      <c r="O4858" s="2" t="str">
        <f t="shared" si="451"/>
        <v/>
      </c>
      <c r="P4858" s="2" t="str">
        <f>IF(ISNUMBER(O4858),SUMIFS(O$1:$O4858,A$1:$A4858,A4858,C$1:$C4858,C4858,G$1:$G4858,G4858,E$1:$E4858,E4858),"")</f>
        <v/>
      </c>
      <c r="U4858" t="str">
        <f t="shared" si="452"/>
        <v/>
      </c>
      <c r="AC4858" s="2" t="str">
        <f t="shared" si="453"/>
        <v/>
      </c>
      <c r="AH4858" s="2" t="str">
        <f t="shared" si="454"/>
        <v/>
      </c>
      <c r="AI4858" s="2" t="str">
        <f>IF(ISNUMBER(AH4858),SUMIFS($AH$1:AH4858,$A$1:A4858,A4858,C$1:$C4858,C4858,$G$1:G4858,G4858,$E$1:E4858,E4858),"")</f>
        <v/>
      </c>
      <c r="AJ4858">
        <f t="shared" si="455"/>
        <v>3</v>
      </c>
    </row>
    <row r="4859" spans="1:36" x14ac:dyDescent="0.25">
      <c r="A4859" s="14" t="s">
        <v>83</v>
      </c>
      <c r="B4859" t="s">
        <v>80</v>
      </c>
      <c r="C4859" t="s">
        <v>79</v>
      </c>
      <c r="D4859" s="13">
        <v>42478</v>
      </c>
      <c r="E4859">
        <v>3</v>
      </c>
      <c r="F4859">
        <v>200</v>
      </c>
      <c r="G4859" s="2" t="s">
        <v>87</v>
      </c>
      <c r="H4859" s="2" t="s">
        <v>13</v>
      </c>
      <c r="I4859">
        <v>13</v>
      </c>
      <c r="J4859" s="2" t="s">
        <v>88</v>
      </c>
      <c r="K4859" s="2">
        <v>180</v>
      </c>
      <c r="L4859" s="2">
        <v>2226</v>
      </c>
      <c r="M4859" s="2">
        <f t="shared" si="450"/>
        <v>222.6</v>
      </c>
      <c r="O4859" s="2" t="str">
        <f t="shared" si="451"/>
        <v/>
      </c>
      <c r="P4859" s="2" t="str">
        <f>IF(ISNUMBER(O4859),SUMIFS(O$1:$O4859,A$1:$A4859,A4859,C$1:$C4859,C4859,G$1:$G4859,G4859,E$1:$E4859,E4859),"")</f>
        <v/>
      </c>
      <c r="U4859" t="str">
        <f t="shared" si="452"/>
        <v/>
      </c>
      <c r="AC4859" s="2" t="str">
        <f t="shared" si="453"/>
        <v/>
      </c>
      <c r="AH4859" s="2" t="str">
        <f t="shared" si="454"/>
        <v/>
      </c>
      <c r="AI4859" s="2" t="str">
        <f>IF(ISNUMBER(AH4859),SUMIFS($AH$1:AH4859,$A$1:A4859,A4859,C$1:$C4859,C4859,$G$1:G4859,G4859,$E$1:E4859,E4859),"")</f>
        <v/>
      </c>
      <c r="AJ4859">
        <f t="shared" si="455"/>
        <v>3</v>
      </c>
    </row>
    <row r="4860" spans="1:36" x14ac:dyDescent="0.25">
      <c r="A4860" s="14" t="s">
        <v>82</v>
      </c>
      <c r="B4860" t="s">
        <v>80</v>
      </c>
      <c r="C4860" t="s">
        <v>79</v>
      </c>
      <c r="D4860" s="13">
        <v>42478</v>
      </c>
      <c r="E4860">
        <v>3</v>
      </c>
      <c r="F4860">
        <v>350</v>
      </c>
      <c r="G4860" s="2" t="s">
        <v>87</v>
      </c>
      <c r="H4860" s="2" t="s">
        <v>13</v>
      </c>
      <c r="I4860">
        <v>13</v>
      </c>
      <c r="J4860" s="2" t="s">
        <v>88</v>
      </c>
      <c r="K4860" s="2">
        <v>315</v>
      </c>
      <c r="L4860" s="2">
        <v>2257</v>
      </c>
      <c r="M4860" s="2">
        <f t="shared" si="450"/>
        <v>225.7</v>
      </c>
      <c r="O4860" s="2" t="str">
        <f t="shared" si="451"/>
        <v/>
      </c>
      <c r="P4860" s="2" t="str">
        <f>IF(ISNUMBER(O4860),SUMIFS(O$1:$O4860,A$1:$A4860,A4860,C$1:$C4860,C4860,G$1:$G4860,G4860,E$1:$E4860,E4860),"")</f>
        <v/>
      </c>
      <c r="U4860" t="str">
        <f t="shared" si="452"/>
        <v/>
      </c>
      <c r="AC4860" s="2" t="str">
        <f t="shared" si="453"/>
        <v/>
      </c>
      <c r="AH4860" s="2" t="str">
        <f t="shared" si="454"/>
        <v/>
      </c>
      <c r="AI4860" s="2" t="str">
        <f>IF(ISNUMBER(AH4860),SUMIFS($AH$1:AH4860,$A$1:A4860,A4860,C$1:$C4860,C4860,$G$1:G4860,G4860,$E$1:E4860,E4860),"")</f>
        <v/>
      </c>
      <c r="AJ4860">
        <f t="shared" si="455"/>
        <v>3</v>
      </c>
    </row>
    <row r="4861" spans="1:36" x14ac:dyDescent="0.25">
      <c r="A4861" s="14" t="s">
        <v>81</v>
      </c>
      <c r="B4861" t="s">
        <v>80</v>
      </c>
      <c r="C4861" t="s">
        <v>79</v>
      </c>
      <c r="D4861" s="13">
        <v>42478</v>
      </c>
      <c r="E4861">
        <v>3</v>
      </c>
      <c r="F4861">
        <v>500</v>
      </c>
      <c r="G4861" s="2" t="s">
        <v>87</v>
      </c>
      <c r="H4861" s="2" t="s">
        <v>13</v>
      </c>
      <c r="I4861">
        <v>13</v>
      </c>
      <c r="J4861" s="2" t="s">
        <v>88</v>
      </c>
      <c r="K4861" s="2">
        <v>450</v>
      </c>
      <c r="L4861" s="2">
        <v>2009</v>
      </c>
      <c r="M4861" s="2">
        <f t="shared" si="450"/>
        <v>200.9</v>
      </c>
      <c r="O4861" s="2" t="str">
        <f t="shared" si="451"/>
        <v/>
      </c>
      <c r="P4861" s="2" t="str">
        <f>IF(ISNUMBER(O4861),SUMIFS(O$1:$O4861,A$1:$A4861,A4861,C$1:$C4861,C4861,G$1:$G4861,G4861,E$1:$E4861,E4861),"")</f>
        <v/>
      </c>
      <c r="U4861" t="str">
        <f t="shared" si="452"/>
        <v/>
      </c>
      <c r="AC4861" s="2" t="str">
        <f t="shared" si="453"/>
        <v/>
      </c>
      <c r="AH4861" s="2" t="str">
        <f t="shared" si="454"/>
        <v/>
      </c>
      <c r="AI4861" s="2" t="str">
        <f>IF(ISNUMBER(AH4861),SUMIFS($AH$1:AH4861,$A$1:A4861,A4861,C$1:$C4861,C4861,$G$1:G4861,G4861,$E$1:E4861,E4861),"")</f>
        <v/>
      </c>
      <c r="AJ4861">
        <f t="shared" si="455"/>
        <v>3</v>
      </c>
    </row>
    <row r="4862" spans="1:36" x14ac:dyDescent="0.25">
      <c r="A4862" s="14" t="s">
        <v>86</v>
      </c>
      <c r="B4862" t="s">
        <v>80</v>
      </c>
      <c r="C4862" t="s">
        <v>79</v>
      </c>
      <c r="D4862" s="13">
        <v>42479</v>
      </c>
      <c r="E4862">
        <v>1</v>
      </c>
      <c r="F4862">
        <v>0</v>
      </c>
      <c r="G4862" s="2" t="s">
        <v>87</v>
      </c>
      <c r="H4862" s="2" t="s">
        <v>13</v>
      </c>
      <c r="I4862">
        <v>13</v>
      </c>
      <c r="J4862" s="2" t="s">
        <v>77</v>
      </c>
      <c r="K4862" s="2">
        <v>0</v>
      </c>
      <c r="L4862" s="2"/>
      <c r="M4862" s="2" t="str">
        <f t="shared" si="450"/>
        <v/>
      </c>
      <c r="N4862">
        <v>254.29152864</v>
      </c>
      <c r="O4862" s="2">
        <f t="shared" si="451"/>
        <v>25.429152863999999</v>
      </c>
      <c r="P4862" s="2">
        <f>IF(ISNUMBER(O4862),SUMIFS(O$1:$O4862,A$1:$A4862,A4862,C$1:$C4862,C4862,G$1:$G4862,G4862,E$1:$E4862,E4862),"")</f>
        <v>359.51954143866669</v>
      </c>
      <c r="R4862">
        <v>1.8725099601593624</v>
      </c>
      <c r="S4862">
        <v>28.645418326693228</v>
      </c>
      <c r="T4862">
        <v>8.8313413014608244</v>
      </c>
      <c r="U4862">
        <f t="shared" si="452"/>
        <v>1.8725099601593624E-2</v>
      </c>
      <c r="AC4862" s="2" t="str">
        <f t="shared" si="453"/>
        <v/>
      </c>
      <c r="AH4862" s="2" t="str">
        <f t="shared" si="454"/>
        <v/>
      </c>
      <c r="AI4862" s="2" t="str">
        <f>IF(ISNUMBER(AH4862),SUMIFS($AH$1:AH4862,$A$1:A4862,A4862,C$1:$C4862,C4862,$G$1:G4862,G4862,$E$1:E4862,E4862),"")</f>
        <v/>
      </c>
      <c r="AJ4862">
        <f t="shared" si="455"/>
        <v>8</v>
      </c>
    </row>
    <row r="4863" spans="1:36" x14ac:dyDescent="0.25">
      <c r="A4863" s="14" t="s">
        <v>85</v>
      </c>
      <c r="B4863" t="s">
        <v>80</v>
      </c>
      <c r="C4863" t="s">
        <v>79</v>
      </c>
      <c r="D4863" s="13">
        <v>42479</v>
      </c>
      <c r="E4863">
        <v>1</v>
      </c>
      <c r="F4863">
        <v>50</v>
      </c>
      <c r="G4863" s="2" t="s">
        <v>87</v>
      </c>
      <c r="H4863" s="2" t="s">
        <v>13</v>
      </c>
      <c r="I4863">
        <v>13</v>
      </c>
      <c r="J4863" s="2" t="s">
        <v>77</v>
      </c>
      <c r="K4863" s="2">
        <v>45</v>
      </c>
      <c r="L4863" s="2"/>
      <c r="M4863" s="2" t="str">
        <f t="shared" si="450"/>
        <v/>
      </c>
      <c r="N4863">
        <v>258.53964592</v>
      </c>
      <c r="O4863" s="2">
        <f t="shared" si="451"/>
        <v>25.853964592000001</v>
      </c>
      <c r="P4863" s="2">
        <f>IF(ISNUMBER(O4863),SUMIFS(O$1:$O4863,A$1:$A4863,A4863,C$1:$C4863,C4863,G$1:$G4863,G4863,E$1:$E4863,E4863),"")</f>
        <v>413.13935783466673</v>
      </c>
      <c r="R4863">
        <v>2.6319010894846366</v>
      </c>
      <c r="S4863">
        <v>33.321091932917128</v>
      </c>
      <c r="T4863">
        <v>10.111396743787489</v>
      </c>
      <c r="U4863">
        <f t="shared" si="452"/>
        <v>2.6319010894846367E-2</v>
      </c>
      <c r="AC4863" s="2" t="str">
        <f t="shared" si="453"/>
        <v/>
      </c>
      <c r="AH4863" s="2" t="str">
        <f t="shared" si="454"/>
        <v/>
      </c>
      <c r="AI4863" s="2" t="str">
        <f>IF(ISNUMBER(AH4863),SUMIFS($AH$1:AH4863,$A$1:A4863,A4863,C$1:$C4863,C4863,$G$1:G4863,G4863,$E$1:E4863,E4863),"")</f>
        <v/>
      </c>
      <c r="AJ4863">
        <f t="shared" si="455"/>
        <v>8</v>
      </c>
    </row>
    <row r="4864" spans="1:36" x14ac:dyDescent="0.25">
      <c r="A4864" s="14" t="s">
        <v>84</v>
      </c>
      <c r="B4864" t="s">
        <v>80</v>
      </c>
      <c r="C4864" t="s">
        <v>79</v>
      </c>
      <c r="D4864" s="13">
        <v>42479</v>
      </c>
      <c r="E4864">
        <v>1</v>
      </c>
      <c r="F4864">
        <v>100</v>
      </c>
      <c r="G4864" s="2" t="s">
        <v>87</v>
      </c>
      <c r="H4864" s="2" t="s">
        <v>13</v>
      </c>
      <c r="I4864">
        <v>13</v>
      </c>
      <c r="J4864" s="2" t="s">
        <v>77</v>
      </c>
      <c r="K4864" s="2">
        <v>90</v>
      </c>
      <c r="L4864" s="2"/>
      <c r="M4864" s="2" t="str">
        <f t="shared" si="450"/>
        <v/>
      </c>
      <c r="N4864">
        <v>456.07605999999993</v>
      </c>
      <c r="O4864" s="2">
        <f t="shared" si="451"/>
        <v>45.60760599999999</v>
      </c>
      <c r="P4864" s="2">
        <f>IF(ISNUMBER(O4864),SUMIFS(O$1:$O4864,A$1:$A4864,A4864,C$1:$C4864,C4864,G$1:$G4864,G4864,E$1:$E4864,E4864),"")</f>
        <v>799.31648173333338</v>
      </c>
      <c r="R4864">
        <v>10.150007009673351</v>
      </c>
      <c r="S4864">
        <v>12.210850974344597</v>
      </c>
      <c r="T4864">
        <v>8.6359175662414156</v>
      </c>
      <c r="U4864">
        <f t="shared" si="452"/>
        <v>0.10150007009673351</v>
      </c>
      <c r="AC4864" s="2" t="str">
        <f t="shared" si="453"/>
        <v/>
      </c>
      <c r="AH4864" s="2" t="str">
        <f t="shared" si="454"/>
        <v/>
      </c>
      <c r="AI4864" s="2" t="str">
        <f>IF(ISNUMBER(AH4864),SUMIFS($AH$1:AH4864,$A$1:A4864,A4864,C$1:$C4864,C4864,$G$1:G4864,G4864,$E$1:E4864,E4864),"")</f>
        <v/>
      </c>
      <c r="AJ4864">
        <f t="shared" si="455"/>
        <v>8</v>
      </c>
    </row>
    <row r="4865" spans="1:36" x14ac:dyDescent="0.25">
      <c r="A4865" s="14" t="s">
        <v>83</v>
      </c>
      <c r="B4865" t="s">
        <v>80</v>
      </c>
      <c r="C4865" t="s">
        <v>79</v>
      </c>
      <c r="D4865" s="13">
        <v>42479</v>
      </c>
      <c r="E4865">
        <v>1</v>
      </c>
      <c r="F4865">
        <v>200</v>
      </c>
      <c r="G4865" s="2" t="s">
        <v>87</v>
      </c>
      <c r="H4865" s="2" t="s">
        <v>13</v>
      </c>
      <c r="I4865">
        <v>13</v>
      </c>
      <c r="J4865" s="2" t="s">
        <v>77</v>
      </c>
      <c r="K4865" s="2">
        <v>180</v>
      </c>
      <c r="L4865" s="2"/>
      <c r="M4865" s="2" t="str">
        <f t="shared" si="450"/>
        <v/>
      </c>
      <c r="N4865">
        <v>525.30936133333341</v>
      </c>
      <c r="O4865" s="2">
        <f t="shared" si="451"/>
        <v>52.530936133333341</v>
      </c>
      <c r="P4865" s="2">
        <f>IF(ISNUMBER(O4865),SUMIFS(O$1:$O4865,A$1:$A4865,A4865,C$1:$C4865,C4865,G$1:$G4865,G4865,E$1:$E4865,E4865),"")</f>
        <v>837.86902813333336</v>
      </c>
      <c r="R4865">
        <v>0.28878970858493042</v>
      </c>
      <c r="S4865">
        <v>11.932265686531899</v>
      </c>
      <c r="T4865">
        <v>6.7734313468101863</v>
      </c>
      <c r="U4865">
        <f t="shared" si="452"/>
        <v>2.8878970858493042E-3</v>
      </c>
      <c r="AC4865" s="2" t="str">
        <f t="shared" si="453"/>
        <v/>
      </c>
      <c r="AH4865" s="2" t="str">
        <f t="shared" si="454"/>
        <v/>
      </c>
      <c r="AI4865" s="2" t="str">
        <f>IF(ISNUMBER(AH4865),SUMIFS($AH$1:AH4865,$A$1:A4865,A4865,C$1:$C4865,C4865,$G$1:G4865,G4865,$E$1:E4865,E4865),"")</f>
        <v/>
      </c>
      <c r="AJ4865">
        <f t="shared" si="455"/>
        <v>8</v>
      </c>
    </row>
    <row r="4866" spans="1:36" x14ac:dyDescent="0.25">
      <c r="A4866" s="14" t="s">
        <v>82</v>
      </c>
      <c r="B4866" t="s">
        <v>80</v>
      </c>
      <c r="C4866" t="s">
        <v>79</v>
      </c>
      <c r="D4866" s="13">
        <v>42479</v>
      </c>
      <c r="E4866">
        <v>1</v>
      </c>
      <c r="F4866">
        <v>350</v>
      </c>
      <c r="G4866" s="2" t="s">
        <v>87</v>
      </c>
      <c r="H4866" s="2" t="s">
        <v>13</v>
      </c>
      <c r="I4866">
        <v>13</v>
      </c>
      <c r="J4866" s="2" t="s">
        <v>77</v>
      </c>
      <c r="K4866" s="2">
        <v>315</v>
      </c>
      <c r="L4866" s="2"/>
      <c r="M4866" s="2" t="str">
        <f t="shared" ref="M4866:M4929" si="456">IF(ISNUMBER(L4866),L4866/10,"")</f>
        <v/>
      </c>
      <c r="N4866">
        <v>388.37529466666666</v>
      </c>
      <c r="O4866" s="2">
        <f t="shared" ref="O4866:O4929" si="457">IF(ISNUMBER(N4866),N4866/10,"")</f>
        <v>38.837529466666666</v>
      </c>
      <c r="P4866" s="2">
        <f>IF(ISNUMBER(O4866),SUMIFS(O$1:$O4866,A$1:$A4866,A4866,C$1:$C4866,C4866,G$1:$G4866,G4866,E$1:$E4866,E4866),"")</f>
        <v>1167.7724251999998</v>
      </c>
      <c r="R4866">
        <v>0</v>
      </c>
      <c r="S4866">
        <v>7.4006459766886676</v>
      </c>
      <c r="T4866">
        <v>4.5639657351495577</v>
      </c>
      <c r="U4866">
        <f t="shared" ref="U4866:U4929" si="458">IF(ISNUMBER(R4866),R4866/100,"")</f>
        <v>0</v>
      </c>
      <c r="AC4866" s="2" t="str">
        <f t="shared" ref="AC4866:AC4929" si="459">IF(ISNUMBER(AB4866),AB4866,"")</f>
        <v/>
      </c>
      <c r="AH4866" s="2" t="str">
        <f t="shared" ref="AH4866:AH4929" si="460">IF(AND(ISNUMBER(AB4866),ISNUMBER(O4866)),ROUND(O4866*AB4866,3),"")</f>
        <v/>
      </c>
      <c r="AI4866" s="2" t="str">
        <f>IF(ISNUMBER(AH4866),SUMIFS($AH$1:AH4866,$A$1:A4866,A4866,C$1:$C4866,C4866,$G$1:G4866,G4866,$E$1:E4866,E4866),"")</f>
        <v/>
      </c>
      <c r="AJ4866">
        <f t="shared" ref="AJ4866:AJ4929" si="461">COUNT(K4866:AI4866)</f>
        <v>8</v>
      </c>
    </row>
    <row r="4867" spans="1:36" x14ac:dyDescent="0.25">
      <c r="A4867" s="14" t="s">
        <v>81</v>
      </c>
      <c r="B4867" t="s">
        <v>80</v>
      </c>
      <c r="C4867" t="s">
        <v>79</v>
      </c>
      <c r="D4867" s="13">
        <v>42479</v>
      </c>
      <c r="E4867">
        <v>1</v>
      </c>
      <c r="F4867">
        <v>500</v>
      </c>
      <c r="G4867" s="2" t="s">
        <v>87</v>
      </c>
      <c r="H4867" s="2" t="s">
        <v>13</v>
      </c>
      <c r="I4867">
        <v>13</v>
      </c>
      <c r="J4867" s="2" t="s">
        <v>77</v>
      </c>
      <c r="K4867" s="2">
        <v>450</v>
      </c>
      <c r="L4867" s="2"/>
      <c r="M4867" s="2" t="str">
        <f t="shared" si="456"/>
        <v/>
      </c>
      <c r="N4867">
        <v>499.85285866666658</v>
      </c>
      <c r="O4867" s="2">
        <f t="shared" si="457"/>
        <v>49.985285866666658</v>
      </c>
      <c r="P4867" s="2">
        <f>IF(ISNUMBER(O4867),SUMIFS(O$1:$O4867,A$1:$A4867,A4867,C$1:$C4867,C4867,G$1:$G4867,G4867,E$1:$E4867,E4867),"")</f>
        <v>1260.0862561333329</v>
      </c>
      <c r="R4867">
        <v>5.6813138038171322</v>
      </c>
      <c r="S4867">
        <v>7.4271341914484381</v>
      </c>
      <c r="T4867">
        <v>3.9946737683089215</v>
      </c>
      <c r="U4867">
        <f t="shared" si="458"/>
        <v>5.6813138038171319E-2</v>
      </c>
      <c r="AC4867" s="2" t="str">
        <f t="shared" si="459"/>
        <v/>
      </c>
      <c r="AH4867" s="2" t="str">
        <f t="shared" si="460"/>
        <v/>
      </c>
      <c r="AI4867" s="2" t="str">
        <f>IF(ISNUMBER(AH4867),SUMIFS($AH$1:AH4867,$A$1:A4867,A4867,C$1:$C4867,C4867,$G$1:G4867,G4867,$E$1:E4867,E4867),"")</f>
        <v/>
      </c>
      <c r="AJ4867">
        <f t="shared" si="461"/>
        <v>8</v>
      </c>
    </row>
    <row r="4868" spans="1:36" x14ac:dyDescent="0.25">
      <c r="A4868" s="14" t="s">
        <v>86</v>
      </c>
      <c r="B4868" t="s">
        <v>80</v>
      </c>
      <c r="C4868" t="s">
        <v>79</v>
      </c>
      <c r="D4868" s="13">
        <v>42479</v>
      </c>
      <c r="E4868">
        <v>2</v>
      </c>
      <c r="F4868">
        <v>0</v>
      </c>
      <c r="G4868" s="2" t="s">
        <v>87</v>
      </c>
      <c r="H4868" s="2" t="s">
        <v>13</v>
      </c>
      <c r="I4868">
        <v>13</v>
      </c>
      <c r="J4868" s="2" t="s">
        <v>77</v>
      </c>
      <c r="K4868" s="2">
        <v>0</v>
      </c>
      <c r="L4868" s="2"/>
      <c r="M4868" s="2" t="str">
        <f t="shared" si="456"/>
        <v/>
      </c>
      <c r="N4868">
        <v>95.065913733333332</v>
      </c>
      <c r="O4868" s="2">
        <f t="shared" si="457"/>
        <v>9.5065913733333325</v>
      </c>
      <c r="P4868" s="2">
        <f>IF(ISNUMBER(O4868),SUMIFS(O$1:$O4868,A$1:$A4868,A4868,C$1:$C4868,C4868,G$1:$G4868,G4868,E$1:$E4868,E4868),"")</f>
        <v>436.56909744666666</v>
      </c>
      <c r="R4868">
        <v>36.104918032786884</v>
      </c>
      <c r="S4868">
        <v>23.921311475409837</v>
      </c>
      <c r="T4868">
        <v>2.2032786885245903</v>
      </c>
      <c r="U4868">
        <f t="shared" si="458"/>
        <v>0.36104918032786881</v>
      </c>
      <c r="AC4868" s="2" t="str">
        <f t="shared" si="459"/>
        <v/>
      </c>
      <c r="AH4868" s="2" t="str">
        <f t="shared" si="460"/>
        <v/>
      </c>
      <c r="AI4868" s="2" t="str">
        <f>IF(ISNUMBER(AH4868),SUMIFS($AH$1:AH4868,$A$1:A4868,A4868,C$1:$C4868,C4868,$G$1:G4868,G4868,$E$1:E4868,E4868),"")</f>
        <v/>
      </c>
      <c r="AJ4868">
        <f t="shared" si="461"/>
        <v>8</v>
      </c>
    </row>
    <row r="4869" spans="1:36" x14ac:dyDescent="0.25">
      <c r="A4869" s="14" t="s">
        <v>85</v>
      </c>
      <c r="B4869" t="s">
        <v>80</v>
      </c>
      <c r="C4869" t="s">
        <v>79</v>
      </c>
      <c r="D4869" s="13">
        <v>42479</v>
      </c>
      <c r="E4869">
        <v>2</v>
      </c>
      <c r="F4869">
        <v>50</v>
      </c>
      <c r="G4869" s="2" t="s">
        <v>87</v>
      </c>
      <c r="H4869" s="2" t="s">
        <v>13</v>
      </c>
      <c r="I4869">
        <v>13</v>
      </c>
      <c r="J4869" s="2" t="s">
        <v>77</v>
      </c>
      <c r="K4869" s="2">
        <v>45</v>
      </c>
      <c r="L4869" s="2"/>
      <c r="M4869" s="2" t="str">
        <f t="shared" si="456"/>
        <v/>
      </c>
      <c r="N4869">
        <v>216.81987808</v>
      </c>
      <c r="O4869" s="2">
        <f t="shared" si="457"/>
        <v>21.681987807999999</v>
      </c>
      <c r="P4869" s="2">
        <f>IF(ISNUMBER(O4869),SUMIFS(O$1:$O4869,A$1:$A4869,A4869,C$1:$C4869,C4869,G$1:$G4869,G4869,E$1:$E4869,E4869),"")</f>
        <v>359.1686168453333</v>
      </c>
      <c r="R4869">
        <v>14.048729911871439</v>
      </c>
      <c r="S4869">
        <v>22.706065318818041</v>
      </c>
      <c r="T4869">
        <v>10.666148263348886</v>
      </c>
      <c r="U4869">
        <f t="shared" si="458"/>
        <v>0.14048729911871438</v>
      </c>
      <c r="AC4869" s="2" t="str">
        <f t="shared" si="459"/>
        <v/>
      </c>
      <c r="AH4869" s="2" t="str">
        <f t="shared" si="460"/>
        <v/>
      </c>
      <c r="AI4869" s="2" t="str">
        <f>IF(ISNUMBER(AH4869),SUMIFS($AH$1:AH4869,$A$1:A4869,A4869,C$1:$C4869,C4869,$G$1:G4869,G4869,$E$1:E4869,E4869),"")</f>
        <v/>
      </c>
      <c r="AJ4869">
        <f t="shared" si="461"/>
        <v>8</v>
      </c>
    </row>
    <row r="4870" spans="1:36" x14ac:dyDescent="0.25">
      <c r="A4870" s="14" t="s">
        <v>84</v>
      </c>
      <c r="B4870" t="s">
        <v>80</v>
      </c>
      <c r="C4870" t="s">
        <v>79</v>
      </c>
      <c r="D4870" s="13">
        <v>42479</v>
      </c>
      <c r="E4870">
        <v>2</v>
      </c>
      <c r="F4870">
        <v>100</v>
      </c>
      <c r="G4870" s="2" t="s">
        <v>87</v>
      </c>
      <c r="H4870" s="2" t="s">
        <v>13</v>
      </c>
      <c r="I4870">
        <v>13</v>
      </c>
      <c r="J4870" s="2" t="s">
        <v>77</v>
      </c>
      <c r="K4870" s="2">
        <v>90</v>
      </c>
      <c r="L4870" s="2"/>
      <c r="M4870" s="2" t="str">
        <f t="shared" si="456"/>
        <v/>
      </c>
      <c r="N4870">
        <v>284.76501195999998</v>
      </c>
      <c r="O4870" s="2">
        <f t="shared" si="457"/>
        <v>28.476501195999997</v>
      </c>
      <c r="P4870" s="2">
        <f>IF(ISNUMBER(O4870),SUMIFS(O$1:$O4870,A$1:$A4870,A4870,C$1:$C4870,C4870,G$1:$G4870,G4870,E$1:$E4870,E4870),"")</f>
        <v>837.54025679599988</v>
      </c>
      <c r="R4870">
        <v>9.1512999656396747</v>
      </c>
      <c r="S4870">
        <v>35.322414385522848</v>
      </c>
      <c r="T4870">
        <v>9.6896117283243619</v>
      </c>
      <c r="U4870">
        <f t="shared" si="458"/>
        <v>9.1512999656396754E-2</v>
      </c>
      <c r="AC4870" s="2" t="str">
        <f t="shared" si="459"/>
        <v/>
      </c>
      <c r="AH4870" s="2" t="str">
        <f t="shared" si="460"/>
        <v/>
      </c>
      <c r="AI4870" s="2" t="str">
        <f>IF(ISNUMBER(AH4870),SUMIFS($AH$1:AH4870,$A$1:A4870,A4870,C$1:$C4870,C4870,$G$1:G4870,G4870,$E$1:E4870,E4870),"")</f>
        <v/>
      </c>
      <c r="AJ4870">
        <f t="shared" si="461"/>
        <v>8</v>
      </c>
    </row>
    <row r="4871" spans="1:36" x14ac:dyDescent="0.25">
      <c r="A4871" s="14" t="s">
        <v>83</v>
      </c>
      <c r="B4871" t="s">
        <v>80</v>
      </c>
      <c r="C4871" t="s">
        <v>79</v>
      </c>
      <c r="D4871" s="13">
        <v>42479</v>
      </c>
      <c r="E4871">
        <v>2</v>
      </c>
      <c r="F4871">
        <v>200</v>
      </c>
      <c r="G4871" s="2" t="s">
        <v>87</v>
      </c>
      <c r="H4871" s="2" t="s">
        <v>13</v>
      </c>
      <c r="I4871">
        <v>13</v>
      </c>
      <c r="J4871" s="2" t="s">
        <v>77</v>
      </c>
      <c r="K4871" s="2">
        <v>180</v>
      </c>
      <c r="L4871" s="2"/>
      <c r="M4871" s="2" t="str">
        <f t="shared" si="456"/>
        <v/>
      </c>
      <c r="N4871">
        <v>270.48434133333336</v>
      </c>
      <c r="O4871" s="2">
        <f t="shared" si="457"/>
        <v>27.048434133333338</v>
      </c>
      <c r="P4871" s="2">
        <f>IF(ISNUMBER(O4871),SUMIFS(O$1:$O4871,A$1:$A4871,A4871,C$1:$C4871,C4871,G$1:$G4871,G4871,E$1:$E4871,E4871),"")</f>
        <v>640.15343093333331</v>
      </c>
      <c r="R4871">
        <v>0.80143540669856461</v>
      </c>
      <c r="S4871">
        <v>22.284688995215308</v>
      </c>
      <c r="T4871">
        <v>6.5789473684210522</v>
      </c>
      <c r="U4871">
        <f t="shared" si="458"/>
        <v>8.0143540669856458E-3</v>
      </c>
      <c r="AC4871" s="2" t="str">
        <f t="shared" si="459"/>
        <v/>
      </c>
      <c r="AH4871" s="2" t="str">
        <f t="shared" si="460"/>
        <v/>
      </c>
      <c r="AI4871" s="2" t="str">
        <f>IF(ISNUMBER(AH4871),SUMIFS($AH$1:AH4871,$A$1:A4871,A4871,C$1:$C4871,C4871,$G$1:G4871,G4871,$E$1:E4871,E4871),"")</f>
        <v/>
      </c>
      <c r="AJ4871">
        <f t="shared" si="461"/>
        <v>8</v>
      </c>
    </row>
    <row r="4872" spans="1:36" x14ac:dyDescent="0.25">
      <c r="A4872" s="14" t="s">
        <v>82</v>
      </c>
      <c r="B4872" t="s">
        <v>80</v>
      </c>
      <c r="C4872" t="s">
        <v>79</v>
      </c>
      <c r="D4872" s="13">
        <v>42479</v>
      </c>
      <c r="E4872">
        <v>2</v>
      </c>
      <c r="F4872">
        <v>350</v>
      </c>
      <c r="G4872" s="2" t="s">
        <v>87</v>
      </c>
      <c r="H4872" s="2" t="s">
        <v>13</v>
      </c>
      <c r="I4872">
        <v>13</v>
      </c>
      <c r="J4872" s="2" t="s">
        <v>77</v>
      </c>
      <c r="K4872" s="2">
        <v>315</v>
      </c>
      <c r="L4872" s="2"/>
      <c r="M4872" s="2" t="str">
        <f t="shared" si="456"/>
        <v/>
      </c>
      <c r="N4872">
        <v>647.11413066666671</v>
      </c>
      <c r="O4872" s="2">
        <f t="shared" si="457"/>
        <v>64.711413066666665</v>
      </c>
      <c r="P4872" s="2">
        <f>IF(ISNUMBER(O4872),SUMIFS(O$1:$O4872,A$1:$A4872,A4872,C$1:$C4872,C4872,G$1:$G4872,G4872,E$1:$E4872,E4872),"")</f>
        <v>1374.2008433333331</v>
      </c>
      <c r="R4872">
        <v>9.7160970231532513</v>
      </c>
      <c r="S4872">
        <v>14.084895259095919</v>
      </c>
      <c r="T4872">
        <v>3.7210584343991182</v>
      </c>
      <c r="U4872">
        <f t="shared" si="458"/>
        <v>9.7160970231532515E-2</v>
      </c>
      <c r="AC4872" s="2" t="str">
        <f t="shared" si="459"/>
        <v/>
      </c>
      <c r="AH4872" s="2" t="str">
        <f t="shared" si="460"/>
        <v/>
      </c>
      <c r="AI4872" s="2" t="str">
        <f>IF(ISNUMBER(AH4872),SUMIFS($AH$1:AH4872,$A$1:A4872,A4872,C$1:$C4872,C4872,$G$1:G4872,G4872,$E$1:E4872,E4872),"")</f>
        <v/>
      </c>
      <c r="AJ4872">
        <f t="shared" si="461"/>
        <v>8</v>
      </c>
    </row>
    <row r="4873" spans="1:36" x14ac:dyDescent="0.25">
      <c r="A4873" s="14" t="s">
        <v>81</v>
      </c>
      <c r="B4873" t="s">
        <v>80</v>
      </c>
      <c r="C4873" t="s">
        <v>79</v>
      </c>
      <c r="D4873" s="13">
        <v>42479</v>
      </c>
      <c r="E4873">
        <v>2</v>
      </c>
      <c r="F4873">
        <v>500</v>
      </c>
      <c r="G4873" s="2" t="s">
        <v>87</v>
      </c>
      <c r="H4873" s="2" t="s">
        <v>13</v>
      </c>
      <c r="I4873">
        <v>13</v>
      </c>
      <c r="J4873" s="2" t="s">
        <v>77</v>
      </c>
      <c r="K4873" s="2">
        <v>450</v>
      </c>
      <c r="L4873" s="2"/>
      <c r="M4873" s="2" t="str">
        <f t="shared" si="456"/>
        <v/>
      </c>
      <c r="N4873">
        <v>802.2507733333332</v>
      </c>
      <c r="O4873" s="2">
        <f t="shared" si="457"/>
        <v>80.225077333333317</v>
      </c>
      <c r="P4873" s="2">
        <f>IF(ISNUMBER(O4873),SUMIFS(O$1:$O4873,A$1:$A4873,A4873,C$1:$C4873,C4873,G$1:$G4873,G4873,E$1:$E4873,E4873),"")</f>
        <v>1547.0482703999999</v>
      </c>
      <c r="R4873">
        <v>6.1806411837237976</v>
      </c>
      <c r="S4873">
        <v>5.7953144266337855</v>
      </c>
      <c r="T4873">
        <v>5.7799013563501846</v>
      </c>
      <c r="U4873">
        <f t="shared" si="458"/>
        <v>6.1806411837237979E-2</v>
      </c>
      <c r="AC4873" s="2" t="str">
        <f t="shared" si="459"/>
        <v/>
      </c>
      <c r="AH4873" s="2" t="str">
        <f t="shared" si="460"/>
        <v/>
      </c>
      <c r="AI4873" s="2" t="str">
        <f>IF(ISNUMBER(AH4873),SUMIFS($AH$1:AH4873,$A$1:A4873,A4873,C$1:$C4873,C4873,$G$1:G4873,G4873,$E$1:E4873,E4873),"")</f>
        <v/>
      </c>
      <c r="AJ4873">
        <f t="shared" si="461"/>
        <v>8</v>
      </c>
    </row>
    <row r="4874" spans="1:36" x14ac:dyDescent="0.25">
      <c r="A4874" s="14" t="s">
        <v>86</v>
      </c>
      <c r="B4874" t="s">
        <v>80</v>
      </c>
      <c r="C4874" t="s">
        <v>79</v>
      </c>
      <c r="D4874" s="13">
        <v>42479</v>
      </c>
      <c r="E4874">
        <v>3</v>
      </c>
      <c r="F4874">
        <v>0</v>
      </c>
      <c r="G4874" s="2" t="s">
        <v>87</v>
      </c>
      <c r="H4874" s="2" t="s">
        <v>13</v>
      </c>
      <c r="I4874">
        <v>13</v>
      </c>
      <c r="J4874" s="2" t="s">
        <v>77</v>
      </c>
      <c r="K4874" s="2">
        <v>0</v>
      </c>
      <c r="L4874" s="2"/>
      <c r="M4874" s="2" t="str">
        <f t="shared" si="456"/>
        <v/>
      </c>
      <c r="N4874">
        <v>498.9633786666667</v>
      </c>
      <c r="O4874" s="2">
        <f t="shared" si="457"/>
        <v>49.89633786666667</v>
      </c>
      <c r="P4874" s="2">
        <f>IF(ISNUMBER(O4874),SUMIFS(O$1:$O4874,A$1:$A4874,A4874,C$1:$C4874,C4874,G$1:$G4874,G4874,E$1:$E4874,E4874),"")</f>
        <v>951.84051850612536</v>
      </c>
      <c r="R4874">
        <v>29.045108377270061</v>
      </c>
      <c r="S4874">
        <v>66.127709431751612</v>
      </c>
      <c r="T4874">
        <v>3.8898652606912711</v>
      </c>
      <c r="U4874">
        <f t="shared" si="458"/>
        <v>0.29045108377270062</v>
      </c>
      <c r="AC4874" s="2" t="str">
        <f t="shared" si="459"/>
        <v/>
      </c>
      <c r="AH4874" s="2" t="str">
        <f t="shared" si="460"/>
        <v/>
      </c>
      <c r="AI4874" s="2" t="str">
        <f>IF(ISNUMBER(AH4874),SUMIFS($AH$1:AH4874,$A$1:A4874,A4874,C$1:$C4874,C4874,$G$1:G4874,G4874,$E$1:E4874,E4874),"")</f>
        <v/>
      </c>
      <c r="AJ4874">
        <f t="shared" si="461"/>
        <v>8</v>
      </c>
    </row>
    <row r="4875" spans="1:36" x14ac:dyDescent="0.25">
      <c r="A4875" s="14" t="s">
        <v>85</v>
      </c>
      <c r="B4875" t="s">
        <v>80</v>
      </c>
      <c r="C4875" t="s">
        <v>79</v>
      </c>
      <c r="D4875" s="13">
        <v>42479</v>
      </c>
      <c r="E4875">
        <v>3</v>
      </c>
      <c r="F4875">
        <v>50</v>
      </c>
      <c r="G4875" s="2" t="s">
        <v>87</v>
      </c>
      <c r="H4875" s="2" t="s">
        <v>13</v>
      </c>
      <c r="I4875">
        <v>13</v>
      </c>
      <c r="J4875" s="2" t="s">
        <v>77</v>
      </c>
      <c r="K4875" s="2">
        <v>45</v>
      </c>
      <c r="L4875" s="2"/>
      <c r="M4875" s="2" t="str">
        <f t="shared" si="456"/>
        <v/>
      </c>
      <c r="N4875">
        <v>358.5077849999999</v>
      </c>
      <c r="O4875" s="2">
        <f t="shared" si="457"/>
        <v>35.85077849999999</v>
      </c>
      <c r="P4875" s="2">
        <f>IF(ISNUMBER(O4875),SUMIFS(O$1:$O4875,A$1:$A4875,A4875,C$1:$C4875,C4875,G$1:$G4875,G4875,E$1:$E4875,E4875),"")</f>
        <v>828.65877696826669</v>
      </c>
      <c r="R4875">
        <v>40.438919582565994</v>
      </c>
      <c r="S4875">
        <v>56.829343155310006</v>
      </c>
      <c r="T4875">
        <v>0.90546347452424814</v>
      </c>
      <c r="U4875">
        <f t="shared" si="458"/>
        <v>0.40438919582565996</v>
      </c>
      <c r="AC4875" s="2" t="str">
        <f t="shared" si="459"/>
        <v/>
      </c>
      <c r="AH4875" s="2" t="str">
        <f t="shared" si="460"/>
        <v/>
      </c>
      <c r="AI4875" s="2" t="str">
        <f>IF(ISNUMBER(AH4875),SUMIFS($AH$1:AH4875,$A$1:A4875,A4875,C$1:$C4875,C4875,$G$1:G4875,G4875,$E$1:E4875,E4875),"")</f>
        <v/>
      </c>
      <c r="AJ4875">
        <f t="shared" si="461"/>
        <v>8</v>
      </c>
    </row>
    <row r="4876" spans="1:36" x14ac:dyDescent="0.25">
      <c r="A4876" s="14" t="s">
        <v>84</v>
      </c>
      <c r="B4876" t="s">
        <v>80</v>
      </c>
      <c r="C4876" t="s">
        <v>79</v>
      </c>
      <c r="D4876" s="13">
        <v>42479</v>
      </c>
      <c r="E4876">
        <v>3</v>
      </c>
      <c r="F4876">
        <v>100</v>
      </c>
      <c r="G4876" s="2" t="s">
        <v>87</v>
      </c>
      <c r="H4876" s="2" t="s">
        <v>13</v>
      </c>
      <c r="I4876">
        <v>13</v>
      </c>
      <c r="J4876" s="2" t="s">
        <v>77</v>
      </c>
      <c r="K4876" s="2">
        <v>90</v>
      </c>
      <c r="L4876" s="2"/>
      <c r="M4876" s="2" t="str">
        <f t="shared" si="456"/>
        <v/>
      </c>
      <c r="N4876">
        <v>159.11862250666667</v>
      </c>
      <c r="O4876" s="2">
        <f t="shared" si="457"/>
        <v>15.911862250666667</v>
      </c>
      <c r="P4876" s="2">
        <f>IF(ISNUMBER(O4876),SUMIFS(O$1:$O4876,A$1:$A4876,A4876,C$1:$C4876,C4876,G$1:$G4876,G4876,E$1:$E4876,E4876),"")</f>
        <v>661.05735618107724</v>
      </c>
      <c r="R4876">
        <v>8.2254747792427736</v>
      </c>
      <c r="S4876">
        <v>78.843595016329985</v>
      </c>
      <c r="T4876">
        <v>3.4837304947381154</v>
      </c>
      <c r="U4876">
        <f t="shared" si="458"/>
        <v>8.2254747792427738E-2</v>
      </c>
      <c r="AC4876" s="2" t="str">
        <f t="shared" si="459"/>
        <v/>
      </c>
      <c r="AH4876" s="2" t="str">
        <f t="shared" si="460"/>
        <v/>
      </c>
      <c r="AI4876" s="2" t="str">
        <f>IF(ISNUMBER(AH4876),SUMIFS($AH$1:AH4876,$A$1:A4876,A4876,C$1:$C4876,C4876,$G$1:G4876,G4876,$E$1:E4876,E4876),"")</f>
        <v/>
      </c>
      <c r="AJ4876">
        <f t="shared" si="461"/>
        <v>8</v>
      </c>
    </row>
    <row r="4877" spans="1:36" x14ac:dyDescent="0.25">
      <c r="A4877" s="14" t="s">
        <v>83</v>
      </c>
      <c r="B4877" t="s">
        <v>80</v>
      </c>
      <c r="C4877" t="s">
        <v>79</v>
      </c>
      <c r="D4877" s="13">
        <v>42479</v>
      </c>
      <c r="E4877">
        <v>3</v>
      </c>
      <c r="F4877">
        <v>200</v>
      </c>
      <c r="G4877" s="2" t="s">
        <v>87</v>
      </c>
      <c r="H4877" s="2" t="s">
        <v>13</v>
      </c>
      <c r="I4877">
        <v>13</v>
      </c>
      <c r="J4877" s="2" t="s">
        <v>77</v>
      </c>
      <c r="K4877" s="2">
        <v>180</v>
      </c>
      <c r="L4877" s="2"/>
      <c r="M4877" s="2" t="str">
        <f t="shared" si="456"/>
        <v/>
      </c>
      <c r="N4877">
        <v>236.44062144</v>
      </c>
      <c r="O4877" s="2">
        <f t="shared" si="457"/>
        <v>23.644062143999999</v>
      </c>
      <c r="P4877" s="2">
        <f>IF(ISNUMBER(O4877),SUMIFS(O$1:$O4877,A$1:$A4877,A4877,C$1:$C4877,C4877,G$1:$G4877,G4877,E$1:$E4877,E4877),"")</f>
        <v>985.71292481066666</v>
      </c>
      <c r="R4877">
        <v>3.4162062615101281</v>
      </c>
      <c r="S4877">
        <v>76.721915285451189</v>
      </c>
      <c r="T4877">
        <v>3.3333333333333326</v>
      </c>
      <c r="U4877">
        <f t="shared" si="458"/>
        <v>3.4162062615101282E-2</v>
      </c>
      <c r="AC4877" s="2" t="str">
        <f t="shared" si="459"/>
        <v/>
      </c>
      <c r="AH4877" s="2" t="str">
        <f t="shared" si="460"/>
        <v/>
      </c>
      <c r="AI4877" s="2" t="str">
        <f>IF(ISNUMBER(AH4877),SUMIFS($AH$1:AH4877,$A$1:A4877,A4877,C$1:$C4877,C4877,$G$1:G4877,G4877,$E$1:E4877,E4877),"")</f>
        <v/>
      </c>
      <c r="AJ4877">
        <f t="shared" si="461"/>
        <v>8</v>
      </c>
    </row>
    <row r="4878" spans="1:36" x14ac:dyDescent="0.25">
      <c r="A4878" s="14" t="s">
        <v>82</v>
      </c>
      <c r="B4878" t="s">
        <v>80</v>
      </c>
      <c r="C4878" t="s">
        <v>79</v>
      </c>
      <c r="D4878" s="13">
        <v>42479</v>
      </c>
      <c r="E4878">
        <v>3</v>
      </c>
      <c r="F4878">
        <v>350</v>
      </c>
      <c r="G4878" s="2" t="s">
        <v>87</v>
      </c>
      <c r="H4878" s="2" t="s">
        <v>13</v>
      </c>
      <c r="I4878">
        <v>13</v>
      </c>
      <c r="J4878" s="2" t="s">
        <v>77</v>
      </c>
      <c r="K4878" s="2">
        <v>315</v>
      </c>
      <c r="L4878" s="2"/>
      <c r="M4878" s="2" t="str">
        <f t="shared" si="456"/>
        <v/>
      </c>
      <c r="N4878">
        <v>334.15048392000006</v>
      </c>
      <c r="O4878" s="2">
        <f t="shared" si="457"/>
        <v>33.415048392000003</v>
      </c>
      <c r="P4878" s="2">
        <f>IF(ISNUMBER(O4878),SUMIFS(O$1:$O4878,A$1:$A4878,A4878,C$1:$C4878,C4878,G$1:$G4878,G4878,E$1:$E4878,E4878),"")</f>
        <v>1623.0897543919998</v>
      </c>
      <c r="R4878">
        <v>2.3829481499221652</v>
      </c>
      <c r="S4878">
        <v>67.572745778948629</v>
      </c>
      <c r="T4878">
        <v>1.5686744102502697</v>
      </c>
      <c r="U4878">
        <f t="shared" si="458"/>
        <v>2.3829481499221653E-2</v>
      </c>
      <c r="AC4878" s="2" t="str">
        <f t="shared" si="459"/>
        <v/>
      </c>
      <c r="AH4878" s="2" t="str">
        <f t="shared" si="460"/>
        <v/>
      </c>
      <c r="AI4878" s="2" t="str">
        <f>IF(ISNUMBER(AH4878),SUMIFS($AH$1:AH4878,$A$1:A4878,A4878,C$1:$C4878,C4878,$G$1:G4878,G4878,$E$1:E4878,E4878),"")</f>
        <v/>
      </c>
      <c r="AJ4878">
        <f t="shared" si="461"/>
        <v>8</v>
      </c>
    </row>
    <row r="4879" spans="1:36" x14ac:dyDescent="0.25">
      <c r="A4879" s="14" t="s">
        <v>81</v>
      </c>
      <c r="B4879" t="s">
        <v>80</v>
      </c>
      <c r="C4879" t="s">
        <v>79</v>
      </c>
      <c r="D4879" s="13">
        <v>42479</v>
      </c>
      <c r="E4879">
        <v>3</v>
      </c>
      <c r="F4879">
        <v>500</v>
      </c>
      <c r="G4879" s="2" t="s">
        <v>87</v>
      </c>
      <c r="H4879" s="2" t="s">
        <v>13</v>
      </c>
      <c r="I4879">
        <v>13</v>
      </c>
      <c r="J4879" s="2" t="s">
        <v>77</v>
      </c>
      <c r="K4879" s="2">
        <v>450</v>
      </c>
      <c r="L4879" s="2"/>
      <c r="M4879" s="2" t="str">
        <f t="shared" si="456"/>
        <v/>
      </c>
      <c r="N4879">
        <v>280.32237183999996</v>
      </c>
      <c r="O4879" s="2">
        <f t="shared" si="457"/>
        <v>28.032237183999996</v>
      </c>
      <c r="P4879" s="2">
        <f>IF(ISNUMBER(O4879),SUMIFS(O$1:$O4879,A$1:$A4879,A4879,C$1:$C4879,C4879,G$1:$G4879,G4879,E$1:$E4879,E4879),"")</f>
        <v>1565.8580335839999</v>
      </c>
      <c r="R4879">
        <v>3.8975926633549864</v>
      </c>
      <c r="S4879">
        <v>45.35727932747421</v>
      </c>
      <c r="T4879">
        <v>3.5664246592790732</v>
      </c>
      <c r="U4879">
        <f t="shared" si="458"/>
        <v>3.8975926633549866E-2</v>
      </c>
      <c r="AC4879" s="2" t="str">
        <f t="shared" si="459"/>
        <v/>
      </c>
      <c r="AH4879" s="2" t="str">
        <f t="shared" si="460"/>
        <v/>
      </c>
      <c r="AI4879" s="2" t="str">
        <f>IF(ISNUMBER(AH4879),SUMIFS($AH$1:AH4879,$A$1:A4879,A4879,C$1:$C4879,C4879,$G$1:G4879,G4879,$E$1:E4879,E4879),"")</f>
        <v/>
      </c>
      <c r="AJ4879">
        <f t="shared" si="461"/>
        <v>8</v>
      </c>
    </row>
    <row r="4880" spans="1:36" x14ac:dyDescent="0.25">
      <c r="A4880" s="14" t="s">
        <v>86</v>
      </c>
      <c r="B4880" t="s">
        <v>80</v>
      </c>
      <c r="C4880" t="s">
        <v>79</v>
      </c>
      <c r="D4880" s="13">
        <v>42496</v>
      </c>
      <c r="E4880">
        <v>1</v>
      </c>
      <c r="F4880">
        <v>0</v>
      </c>
      <c r="G4880" s="2" t="s">
        <v>87</v>
      </c>
      <c r="H4880" s="2" t="s">
        <v>13</v>
      </c>
      <c r="I4880">
        <v>14</v>
      </c>
      <c r="J4880" s="2" t="s">
        <v>88</v>
      </c>
      <c r="K4880" s="2">
        <v>0</v>
      </c>
      <c r="L4880" s="2">
        <v>1620</v>
      </c>
      <c r="M4880" s="2">
        <f t="shared" si="456"/>
        <v>162</v>
      </c>
      <c r="O4880" s="2" t="str">
        <f t="shared" si="457"/>
        <v/>
      </c>
      <c r="P4880" s="2" t="str">
        <f>IF(ISNUMBER(O4880),SUMIFS(O$1:$O4880,A$1:$A4880,A4880,C$1:$C4880,C4880,G$1:$G4880,G4880,E$1:$E4880,E4880),"")</f>
        <v/>
      </c>
      <c r="U4880" t="str">
        <f t="shared" si="458"/>
        <v/>
      </c>
      <c r="AC4880" s="2" t="str">
        <f t="shared" si="459"/>
        <v/>
      </c>
      <c r="AH4880" s="2" t="str">
        <f t="shared" si="460"/>
        <v/>
      </c>
      <c r="AI4880" s="2" t="str">
        <f>IF(ISNUMBER(AH4880),SUMIFS($AH$1:AH4880,$A$1:A4880,A4880,C$1:$C4880,C4880,$G$1:G4880,G4880,$E$1:E4880,E4880),"")</f>
        <v/>
      </c>
      <c r="AJ4880">
        <f t="shared" si="461"/>
        <v>3</v>
      </c>
    </row>
    <row r="4881" spans="1:36" x14ac:dyDescent="0.25">
      <c r="A4881" s="14" t="s">
        <v>85</v>
      </c>
      <c r="B4881" t="s">
        <v>80</v>
      </c>
      <c r="C4881" t="s">
        <v>79</v>
      </c>
      <c r="D4881" s="13">
        <v>42496</v>
      </c>
      <c r="E4881">
        <v>1</v>
      </c>
      <c r="F4881">
        <v>50</v>
      </c>
      <c r="G4881" s="2" t="s">
        <v>87</v>
      </c>
      <c r="H4881" s="2" t="s">
        <v>13</v>
      </c>
      <c r="I4881">
        <v>14</v>
      </c>
      <c r="J4881" s="2" t="s">
        <v>88</v>
      </c>
      <c r="K4881" s="2">
        <v>45</v>
      </c>
      <c r="L4881" s="2">
        <v>1564</v>
      </c>
      <c r="M4881" s="2">
        <f t="shared" si="456"/>
        <v>156.4</v>
      </c>
      <c r="O4881" s="2" t="str">
        <f t="shared" si="457"/>
        <v/>
      </c>
      <c r="P4881" s="2" t="str">
        <f>IF(ISNUMBER(O4881),SUMIFS(O$1:$O4881,A$1:$A4881,A4881,C$1:$C4881,C4881,G$1:$G4881,G4881,E$1:$E4881,E4881),"")</f>
        <v/>
      </c>
      <c r="U4881" t="str">
        <f t="shared" si="458"/>
        <v/>
      </c>
      <c r="AC4881" s="2" t="str">
        <f t="shared" si="459"/>
        <v/>
      </c>
      <c r="AH4881" s="2" t="str">
        <f t="shared" si="460"/>
        <v/>
      </c>
      <c r="AI4881" s="2" t="str">
        <f>IF(ISNUMBER(AH4881),SUMIFS($AH$1:AH4881,$A$1:A4881,A4881,C$1:$C4881,C4881,$G$1:G4881,G4881,$E$1:E4881,E4881),"")</f>
        <v/>
      </c>
      <c r="AJ4881">
        <f t="shared" si="461"/>
        <v>3</v>
      </c>
    </row>
    <row r="4882" spans="1:36" x14ac:dyDescent="0.25">
      <c r="A4882" s="14" t="s">
        <v>84</v>
      </c>
      <c r="B4882" t="s">
        <v>80</v>
      </c>
      <c r="C4882" t="s">
        <v>79</v>
      </c>
      <c r="D4882" s="13">
        <v>42496</v>
      </c>
      <c r="E4882">
        <v>1</v>
      </c>
      <c r="F4882">
        <v>100</v>
      </c>
      <c r="G4882" s="2" t="s">
        <v>87</v>
      </c>
      <c r="H4882" s="2" t="s">
        <v>13</v>
      </c>
      <c r="I4882">
        <v>14</v>
      </c>
      <c r="J4882" s="2" t="s">
        <v>88</v>
      </c>
      <c r="K4882" s="2">
        <v>90</v>
      </c>
      <c r="L4882" s="2">
        <v>1704</v>
      </c>
      <c r="M4882" s="2">
        <f t="shared" si="456"/>
        <v>170.4</v>
      </c>
      <c r="O4882" s="2" t="str">
        <f t="shared" si="457"/>
        <v/>
      </c>
      <c r="P4882" s="2" t="str">
        <f>IF(ISNUMBER(O4882),SUMIFS(O$1:$O4882,A$1:$A4882,A4882,C$1:$C4882,C4882,G$1:$G4882,G4882,E$1:$E4882,E4882),"")</f>
        <v/>
      </c>
      <c r="U4882" t="str">
        <f t="shared" si="458"/>
        <v/>
      </c>
      <c r="AC4882" s="2" t="str">
        <f t="shared" si="459"/>
        <v/>
      </c>
      <c r="AH4882" s="2" t="str">
        <f t="shared" si="460"/>
        <v/>
      </c>
      <c r="AI4882" s="2" t="str">
        <f>IF(ISNUMBER(AH4882),SUMIFS($AH$1:AH4882,$A$1:A4882,A4882,C$1:$C4882,C4882,$G$1:G4882,G4882,$E$1:E4882,E4882),"")</f>
        <v/>
      </c>
      <c r="AJ4882">
        <f t="shared" si="461"/>
        <v>3</v>
      </c>
    </row>
    <row r="4883" spans="1:36" x14ac:dyDescent="0.25">
      <c r="A4883" s="14" t="s">
        <v>83</v>
      </c>
      <c r="B4883" t="s">
        <v>80</v>
      </c>
      <c r="C4883" t="s">
        <v>79</v>
      </c>
      <c r="D4883" s="13">
        <v>42496</v>
      </c>
      <c r="E4883">
        <v>1</v>
      </c>
      <c r="F4883">
        <v>200</v>
      </c>
      <c r="G4883" s="2" t="s">
        <v>87</v>
      </c>
      <c r="H4883" s="2" t="s">
        <v>13</v>
      </c>
      <c r="I4883">
        <v>14</v>
      </c>
      <c r="J4883" s="2" t="s">
        <v>88</v>
      </c>
      <c r="K4883" s="2">
        <v>180</v>
      </c>
      <c r="L4883" s="2">
        <v>1648</v>
      </c>
      <c r="M4883" s="2">
        <f t="shared" si="456"/>
        <v>164.8</v>
      </c>
      <c r="O4883" s="2" t="str">
        <f t="shared" si="457"/>
        <v/>
      </c>
      <c r="P4883" s="2" t="str">
        <f>IF(ISNUMBER(O4883),SUMIFS(O$1:$O4883,A$1:$A4883,A4883,C$1:$C4883,C4883,G$1:$G4883,G4883,E$1:$E4883,E4883),"")</f>
        <v/>
      </c>
      <c r="U4883" t="str">
        <f t="shared" si="458"/>
        <v/>
      </c>
      <c r="AC4883" s="2" t="str">
        <f t="shared" si="459"/>
        <v/>
      </c>
      <c r="AH4883" s="2" t="str">
        <f t="shared" si="460"/>
        <v/>
      </c>
      <c r="AI4883" s="2" t="str">
        <f>IF(ISNUMBER(AH4883),SUMIFS($AH$1:AH4883,$A$1:A4883,A4883,C$1:$C4883,C4883,$G$1:G4883,G4883,$E$1:E4883,E4883),"")</f>
        <v/>
      </c>
      <c r="AJ4883">
        <f t="shared" si="461"/>
        <v>3</v>
      </c>
    </row>
    <row r="4884" spans="1:36" x14ac:dyDescent="0.25">
      <c r="A4884" s="14" t="s">
        <v>82</v>
      </c>
      <c r="B4884" t="s">
        <v>80</v>
      </c>
      <c r="C4884" t="s">
        <v>79</v>
      </c>
      <c r="D4884" s="13">
        <v>42496</v>
      </c>
      <c r="E4884">
        <v>1</v>
      </c>
      <c r="F4884">
        <v>350</v>
      </c>
      <c r="G4884" s="2" t="s">
        <v>87</v>
      </c>
      <c r="H4884" s="2" t="s">
        <v>13</v>
      </c>
      <c r="I4884">
        <v>14</v>
      </c>
      <c r="J4884" s="2" t="s">
        <v>88</v>
      </c>
      <c r="K4884" s="2">
        <v>315</v>
      </c>
      <c r="L4884" s="2">
        <v>1592</v>
      </c>
      <c r="M4884" s="2">
        <f t="shared" si="456"/>
        <v>159.19999999999999</v>
      </c>
      <c r="O4884" s="2" t="str">
        <f t="shared" si="457"/>
        <v/>
      </c>
      <c r="P4884" s="2" t="str">
        <f>IF(ISNUMBER(O4884),SUMIFS(O$1:$O4884,A$1:$A4884,A4884,C$1:$C4884,C4884,G$1:$G4884,G4884,E$1:$E4884,E4884),"")</f>
        <v/>
      </c>
      <c r="U4884" t="str">
        <f t="shared" si="458"/>
        <v/>
      </c>
      <c r="AC4884" s="2" t="str">
        <f t="shared" si="459"/>
        <v/>
      </c>
      <c r="AH4884" s="2" t="str">
        <f t="shared" si="460"/>
        <v/>
      </c>
      <c r="AI4884" s="2" t="str">
        <f>IF(ISNUMBER(AH4884),SUMIFS($AH$1:AH4884,$A$1:A4884,A4884,C$1:$C4884,C4884,$G$1:G4884,G4884,$E$1:E4884,E4884),"")</f>
        <v/>
      </c>
      <c r="AJ4884">
        <f t="shared" si="461"/>
        <v>3</v>
      </c>
    </row>
    <row r="4885" spans="1:36" x14ac:dyDescent="0.25">
      <c r="A4885" s="14" t="s">
        <v>81</v>
      </c>
      <c r="B4885" t="s">
        <v>80</v>
      </c>
      <c r="C4885" t="s">
        <v>79</v>
      </c>
      <c r="D4885" s="13">
        <v>42496</v>
      </c>
      <c r="E4885">
        <v>1</v>
      </c>
      <c r="F4885">
        <v>500</v>
      </c>
      <c r="G4885" s="2" t="s">
        <v>87</v>
      </c>
      <c r="H4885" s="2" t="s">
        <v>13</v>
      </c>
      <c r="I4885">
        <v>14</v>
      </c>
      <c r="J4885" s="2" t="s">
        <v>88</v>
      </c>
      <c r="K4885" s="2">
        <v>450</v>
      </c>
      <c r="L4885" s="2">
        <v>1620</v>
      </c>
      <c r="M4885" s="2">
        <f t="shared" si="456"/>
        <v>162</v>
      </c>
      <c r="O4885" s="2" t="str">
        <f t="shared" si="457"/>
        <v/>
      </c>
      <c r="P4885" s="2" t="str">
        <f>IF(ISNUMBER(O4885),SUMIFS(O$1:$O4885,A$1:$A4885,A4885,C$1:$C4885,C4885,G$1:$G4885,G4885,E$1:$E4885,E4885),"")</f>
        <v/>
      </c>
      <c r="U4885" t="str">
        <f t="shared" si="458"/>
        <v/>
      </c>
      <c r="AC4885" s="2" t="str">
        <f t="shared" si="459"/>
        <v/>
      </c>
      <c r="AH4885" s="2" t="str">
        <f t="shared" si="460"/>
        <v/>
      </c>
      <c r="AI4885" s="2" t="str">
        <f>IF(ISNUMBER(AH4885),SUMIFS($AH$1:AH4885,$A$1:A4885,A4885,C$1:$C4885,C4885,$G$1:G4885,G4885,$E$1:E4885,E4885),"")</f>
        <v/>
      </c>
      <c r="AJ4885">
        <f t="shared" si="461"/>
        <v>3</v>
      </c>
    </row>
    <row r="4886" spans="1:36" x14ac:dyDescent="0.25">
      <c r="A4886" s="14" t="s">
        <v>86</v>
      </c>
      <c r="B4886" t="s">
        <v>80</v>
      </c>
      <c r="C4886" t="s">
        <v>79</v>
      </c>
      <c r="D4886" s="13">
        <v>42496</v>
      </c>
      <c r="E4886">
        <v>2</v>
      </c>
      <c r="F4886">
        <v>0</v>
      </c>
      <c r="G4886" s="2" t="s">
        <v>87</v>
      </c>
      <c r="H4886" s="2" t="s">
        <v>13</v>
      </c>
      <c r="I4886">
        <v>14</v>
      </c>
      <c r="J4886" s="2" t="s">
        <v>88</v>
      </c>
      <c r="K4886" s="2">
        <v>0</v>
      </c>
      <c r="L4886" s="2">
        <v>1340</v>
      </c>
      <c r="M4886" s="2">
        <f t="shared" si="456"/>
        <v>134</v>
      </c>
      <c r="O4886" s="2" t="str">
        <f t="shared" si="457"/>
        <v/>
      </c>
      <c r="P4886" s="2" t="str">
        <f>IF(ISNUMBER(O4886),SUMIFS(O$1:$O4886,A$1:$A4886,A4886,C$1:$C4886,C4886,G$1:$G4886,G4886,E$1:$E4886,E4886),"")</f>
        <v/>
      </c>
      <c r="U4886" t="str">
        <f t="shared" si="458"/>
        <v/>
      </c>
      <c r="AC4886" s="2" t="str">
        <f t="shared" si="459"/>
        <v/>
      </c>
      <c r="AH4886" s="2" t="str">
        <f t="shared" si="460"/>
        <v/>
      </c>
      <c r="AI4886" s="2" t="str">
        <f>IF(ISNUMBER(AH4886),SUMIFS($AH$1:AH4886,$A$1:A4886,A4886,C$1:$C4886,C4886,$G$1:G4886,G4886,$E$1:E4886,E4886),"")</f>
        <v/>
      </c>
      <c r="AJ4886">
        <f t="shared" si="461"/>
        <v>3</v>
      </c>
    </row>
    <row r="4887" spans="1:36" x14ac:dyDescent="0.25">
      <c r="A4887" s="14" t="s">
        <v>85</v>
      </c>
      <c r="B4887" t="s">
        <v>80</v>
      </c>
      <c r="C4887" t="s">
        <v>79</v>
      </c>
      <c r="D4887" s="13">
        <v>42496</v>
      </c>
      <c r="E4887">
        <v>2</v>
      </c>
      <c r="F4887">
        <v>50</v>
      </c>
      <c r="G4887" s="2" t="s">
        <v>87</v>
      </c>
      <c r="H4887" s="2" t="s">
        <v>13</v>
      </c>
      <c r="I4887">
        <v>14</v>
      </c>
      <c r="J4887" s="2" t="s">
        <v>88</v>
      </c>
      <c r="K4887" s="2">
        <v>45</v>
      </c>
      <c r="L4887" s="2">
        <v>1508</v>
      </c>
      <c r="M4887" s="2">
        <f t="shared" si="456"/>
        <v>150.80000000000001</v>
      </c>
      <c r="O4887" s="2" t="str">
        <f t="shared" si="457"/>
        <v/>
      </c>
      <c r="P4887" s="2" t="str">
        <f>IF(ISNUMBER(O4887),SUMIFS(O$1:$O4887,A$1:$A4887,A4887,C$1:$C4887,C4887,G$1:$G4887,G4887,E$1:$E4887,E4887),"")</f>
        <v/>
      </c>
      <c r="U4887" t="str">
        <f t="shared" si="458"/>
        <v/>
      </c>
      <c r="AC4887" s="2" t="str">
        <f t="shared" si="459"/>
        <v/>
      </c>
      <c r="AH4887" s="2" t="str">
        <f t="shared" si="460"/>
        <v/>
      </c>
      <c r="AI4887" s="2" t="str">
        <f>IF(ISNUMBER(AH4887),SUMIFS($AH$1:AH4887,$A$1:A4887,A4887,C$1:$C4887,C4887,$G$1:G4887,G4887,$E$1:E4887,E4887),"")</f>
        <v/>
      </c>
      <c r="AJ4887">
        <f t="shared" si="461"/>
        <v>3</v>
      </c>
    </row>
    <row r="4888" spans="1:36" x14ac:dyDescent="0.25">
      <c r="A4888" s="14" t="s">
        <v>84</v>
      </c>
      <c r="B4888" t="s">
        <v>80</v>
      </c>
      <c r="C4888" t="s">
        <v>79</v>
      </c>
      <c r="D4888" s="13">
        <v>42496</v>
      </c>
      <c r="E4888">
        <v>2</v>
      </c>
      <c r="F4888">
        <v>100</v>
      </c>
      <c r="G4888" s="2" t="s">
        <v>87</v>
      </c>
      <c r="H4888" s="2" t="s">
        <v>13</v>
      </c>
      <c r="I4888">
        <v>14</v>
      </c>
      <c r="J4888" s="2" t="s">
        <v>88</v>
      </c>
      <c r="K4888" s="2">
        <v>90</v>
      </c>
      <c r="L4888" s="2">
        <v>1592</v>
      </c>
      <c r="M4888" s="2">
        <f t="shared" si="456"/>
        <v>159.19999999999999</v>
      </c>
      <c r="O4888" s="2" t="str">
        <f t="shared" si="457"/>
        <v/>
      </c>
      <c r="P4888" s="2" t="str">
        <f>IF(ISNUMBER(O4888),SUMIFS(O$1:$O4888,A$1:$A4888,A4888,C$1:$C4888,C4888,G$1:$G4888,G4888,E$1:$E4888,E4888),"")</f>
        <v/>
      </c>
      <c r="U4888" t="str">
        <f t="shared" si="458"/>
        <v/>
      </c>
      <c r="AC4888" s="2" t="str">
        <f t="shared" si="459"/>
        <v/>
      </c>
      <c r="AH4888" s="2" t="str">
        <f t="shared" si="460"/>
        <v/>
      </c>
      <c r="AI4888" s="2" t="str">
        <f>IF(ISNUMBER(AH4888),SUMIFS($AH$1:AH4888,$A$1:A4888,A4888,C$1:$C4888,C4888,$G$1:G4888,G4888,$E$1:E4888,E4888),"")</f>
        <v/>
      </c>
      <c r="AJ4888">
        <f t="shared" si="461"/>
        <v>3</v>
      </c>
    </row>
    <row r="4889" spans="1:36" x14ac:dyDescent="0.25">
      <c r="A4889" s="14" t="s">
        <v>83</v>
      </c>
      <c r="B4889" t="s">
        <v>80</v>
      </c>
      <c r="C4889" t="s">
        <v>79</v>
      </c>
      <c r="D4889" s="13">
        <v>42496</v>
      </c>
      <c r="E4889">
        <v>2</v>
      </c>
      <c r="F4889">
        <v>200</v>
      </c>
      <c r="G4889" s="2" t="s">
        <v>87</v>
      </c>
      <c r="H4889" s="2" t="s">
        <v>13</v>
      </c>
      <c r="I4889">
        <v>14</v>
      </c>
      <c r="J4889" s="2" t="s">
        <v>88</v>
      </c>
      <c r="K4889" s="2">
        <v>180</v>
      </c>
      <c r="L4889" s="2">
        <v>1536</v>
      </c>
      <c r="M4889" s="2">
        <f t="shared" si="456"/>
        <v>153.6</v>
      </c>
      <c r="O4889" s="2" t="str">
        <f t="shared" si="457"/>
        <v/>
      </c>
      <c r="P4889" s="2" t="str">
        <f>IF(ISNUMBER(O4889),SUMIFS(O$1:$O4889,A$1:$A4889,A4889,C$1:$C4889,C4889,G$1:$G4889,G4889,E$1:$E4889,E4889),"")</f>
        <v/>
      </c>
      <c r="U4889" t="str">
        <f t="shared" si="458"/>
        <v/>
      </c>
      <c r="AC4889" s="2" t="str">
        <f t="shared" si="459"/>
        <v/>
      </c>
      <c r="AH4889" s="2" t="str">
        <f t="shared" si="460"/>
        <v/>
      </c>
      <c r="AI4889" s="2" t="str">
        <f>IF(ISNUMBER(AH4889),SUMIFS($AH$1:AH4889,$A$1:A4889,A4889,C$1:$C4889,C4889,$G$1:G4889,G4889,$E$1:E4889,E4889),"")</f>
        <v/>
      </c>
      <c r="AJ4889">
        <f t="shared" si="461"/>
        <v>3</v>
      </c>
    </row>
    <row r="4890" spans="1:36" x14ac:dyDescent="0.25">
      <c r="A4890" s="14" t="s">
        <v>82</v>
      </c>
      <c r="B4890" t="s">
        <v>80</v>
      </c>
      <c r="C4890" t="s">
        <v>79</v>
      </c>
      <c r="D4890" s="13">
        <v>42496</v>
      </c>
      <c r="E4890">
        <v>2</v>
      </c>
      <c r="F4890">
        <v>350</v>
      </c>
      <c r="G4890" s="2" t="s">
        <v>87</v>
      </c>
      <c r="H4890" s="2" t="s">
        <v>13</v>
      </c>
      <c r="I4890">
        <v>14</v>
      </c>
      <c r="J4890" s="2" t="s">
        <v>88</v>
      </c>
      <c r="K4890" s="2">
        <v>315</v>
      </c>
      <c r="L4890" s="2">
        <v>1732</v>
      </c>
      <c r="M4890" s="2">
        <f t="shared" si="456"/>
        <v>173.2</v>
      </c>
      <c r="O4890" s="2" t="str">
        <f t="shared" si="457"/>
        <v/>
      </c>
      <c r="P4890" s="2" t="str">
        <f>IF(ISNUMBER(O4890),SUMIFS(O$1:$O4890,A$1:$A4890,A4890,C$1:$C4890,C4890,G$1:$G4890,G4890,E$1:$E4890,E4890),"")</f>
        <v/>
      </c>
      <c r="U4890" t="str">
        <f t="shared" si="458"/>
        <v/>
      </c>
      <c r="AC4890" s="2" t="str">
        <f t="shared" si="459"/>
        <v/>
      </c>
      <c r="AH4890" s="2" t="str">
        <f t="shared" si="460"/>
        <v/>
      </c>
      <c r="AI4890" s="2" t="str">
        <f>IF(ISNUMBER(AH4890),SUMIFS($AH$1:AH4890,$A$1:A4890,A4890,C$1:$C4890,C4890,$G$1:G4890,G4890,$E$1:E4890,E4890),"")</f>
        <v/>
      </c>
      <c r="AJ4890">
        <f t="shared" si="461"/>
        <v>3</v>
      </c>
    </row>
    <row r="4891" spans="1:36" x14ac:dyDescent="0.25">
      <c r="A4891" s="14" t="s">
        <v>81</v>
      </c>
      <c r="B4891" t="s">
        <v>80</v>
      </c>
      <c r="C4891" t="s">
        <v>79</v>
      </c>
      <c r="D4891" s="13">
        <v>42496</v>
      </c>
      <c r="E4891">
        <v>2</v>
      </c>
      <c r="F4891">
        <v>500</v>
      </c>
      <c r="G4891" s="2" t="s">
        <v>87</v>
      </c>
      <c r="H4891" s="2" t="s">
        <v>13</v>
      </c>
      <c r="I4891">
        <v>14</v>
      </c>
      <c r="J4891" s="2" t="s">
        <v>88</v>
      </c>
      <c r="K4891" s="2">
        <v>450</v>
      </c>
      <c r="L4891" s="2">
        <v>1536</v>
      </c>
      <c r="M4891" s="2">
        <f t="shared" si="456"/>
        <v>153.6</v>
      </c>
      <c r="O4891" s="2" t="str">
        <f t="shared" si="457"/>
        <v/>
      </c>
      <c r="P4891" s="2" t="str">
        <f>IF(ISNUMBER(O4891),SUMIFS(O$1:$O4891,A$1:$A4891,A4891,C$1:$C4891,C4891,G$1:$G4891,G4891,E$1:$E4891,E4891),"")</f>
        <v/>
      </c>
      <c r="U4891" t="str">
        <f t="shared" si="458"/>
        <v/>
      </c>
      <c r="AC4891" s="2" t="str">
        <f t="shared" si="459"/>
        <v/>
      </c>
      <c r="AH4891" s="2" t="str">
        <f t="shared" si="460"/>
        <v/>
      </c>
      <c r="AI4891" s="2" t="str">
        <f>IF(ISNUMBER(AH4891),SUMIFS($AH$1:AH4891,$A$1:A4891,A4891,C$1:$C4891,C4891,$G$1:G4891,G4891,$E$1:E4891,E4891),"")</f>
        <v/>
      </c>
      <c r="AJ4891">
        <f t="shared" si="461"/>
        <v>3</v>
      </c>
    </row>
    <row r="4892" spans="1:36" x14ac:dyDescent="0.25">
      <c r="A4892" s="14" t="s">
        <v>86</v>
      </c>
      <c r="B4892" t="s">
        <v>80</v>
      </c>
      <c r="C4892" t="s">
        <v>79</v>
      </c>
      <c r="D4892" s="13">
        <v>42496</v>
      </c>
      <c r="E4892">
        <v>3</v>
      </c>
      <c r="F4892">
        <v>0</v>
      </c>
      <c r="G4892" s="2" t="s">
        <v>87</v>
      </c>
      <c r="H4892" s="2" t="s">
        <v>13</v>
      </c>
      <c r="I4892">
        <v>14</v>
      </c>
      <c r="J4892" s="2" t="s">
        <v>88</v>
      </c>
      <c r="K4892" s="2">
        <v>0</v>
      </c>
      <c r="L4892" s="2">
        <v>1536</v>
      </c>
      <c r="M4892" s="2">
        <f t="shared" si="456"/>
        <v>153.6</v>
      </c>
      <c r="O4892" s="2" t="str">
        <f t="shared" si="457"/>
        <v/>
      </c>
      <c r="P4892" s="2" t="str">
        <f>IF(ISNUMBER(O4892),SUMIFS(O$1:$O4892,A$1:$A4892,A4892,C$1:$C4892,C4892,G$1:$G4892,G4892,E$1:$E4892,E4892),"")</f>
        <v/>
      </c>
      <c r="U4892" t="str">
        <f t="shared" si="458"/>
        <v/>
      </c>
      <c r="AC4892" s="2" t="str">
        <f t="shared" si="459"/>
        <v/>
      </c>
      <c r="AH4892" s="2" t="str">
        <f t="shared" si="460"/>
        <v/>
      </c>
      <c r="AI4892" s="2" t="str">
        <f>IF(ISNUMBER(AH4892),SUMIFS($AH$1:AH4892,$A$1:A4892,A4892,C$1:$C4892,C4892,$G$1:G4892,G4892,$E$1:E4892,E4892),"")</f>
        <v/>
      </c>
      <c r="AJ4892">
        <f t="shared" si="461"/>
        <v>3</v>
      </c>
    </row>
    <row r="4893" spans="1:36" x14ac:dyDescent="0.25">
      <c r="A4893" s="14" t="s">
        <v>85</v>
      </c>
      <c r="B4893" t="s">
        <v>80</v>
      </c>
      <c r="C4893" t="s">
        <v>79</v>
      </c>
      <c r="D4893" s="13">
        <v>42496</v>
      </c>
      <c r="E4893">
        <v>3</v>
      </c>
      <c r="F4893">
        <v>50</v>
      </c>
      <c r="G4893" s="2" t="s">
        <v>87</v>
      </c>
      <c r="H4893" s="2" t="s">
        <v>13</v>
      </c>
      <c r="I4893">
        <v>14</v>
      </c>
      <c r="J4893" s="2" t="s">
        <v>88</v>
      </c>
      <c r="K4893" s="2">
        <v>45</v>
      </c>
      <c r="L4893" s="2">
        <v>1760</v>
      </c>
      <c r="M4893" s="2">
        <f t="shared" si="456"/>
        <v>176</v>
      </c>
      <c r="O4893" s="2" t="str">
        <f t="shared" si="457"/>
        <v/>
      </c>
      <c r="P4893" s="2" t="str">
        <f>IF(ISNUMBER(O4893),SUMIFS(O$1:$O4893,A$1:$A4893,A4893,C$1:$C4893,C4893,G$1:$G4893,G4893,E$1:$E4893,E4893),"")</f>
        <v/>
      </c>
      <c r="U4893" t="str">
        <f t="shared" si="458"/>
        <v/>
      </c>
      <c r="AC4893" s="2" t="str">
        <f t="shared" si="459"/>
        <v/>
      </c>
      <c r="AH4893" s="2" t="str">
        <f t="shared" si="460"/>
        <v/>
      </c>
      <c r="AI4893" s="2" t="str">
        <f>IF(ISNUMBER(AH4893),SUMIFS($AH$1:AH4893,$A$1:A4893,A4893,C$1:$C4893,C4893,$G$1:G4893,G4893,$E$1:E4893,E4893),"")</f>
        <v/>
      </c>
      <c r="AJ4893">
        <f t="shared" si="461"/>
        <v>3</v>
      </c>
    </row>
    <row r="4894" spans="1:36" x14ac:dyDescent="0.25">
      <c r="A4894" s="14" t="s">
        <v>84</v>
      </c>
      <c r="B4894" t="s">
        <v>80</v>
      </c>
      <c r="C4894" t="s">
        <v>79</v>
      </c>
      <c r="D4894" s="13">
        <v>42496</v>
      </c>
      <c r="E4894">
        <v>3</v>
      </c>
      <c r="F4894">
        <v>100</v>
      </c>
      <c r="G4894" s="2" t="s">
        <v>87</v>
      </c>
      <c r="H4894" s="2" t="s">
        <v>13</v>
      </c>
      <c r="I4894">
        <v>14</v>
      </c>
      <c r="J4894" s="2" t="s">
        <v>88</v>
      </c>
      <c r="K4894" s="2">
        <v>90</v>
      </c>
      <c r="L4894" s="2">
        <v>1592</v>
      </c>
      <c r="M4894" s="2">
        <f t="shared" si="456"/>
        <v>159.19999999999999</v>
      </c>
      <c r="O4894" s="2" t="str">
        <f t="shared" si="457"/>
        <v/>
      </c>
      <c r="P4894" s="2" t="str">
        <f>IF(ISNUMBER(O4894),SUMIFS(O$1:$O4894,A$1:$A4894,A4894,C$1:$C4894,C4894,G$1:$G4894,G4894,E$1:$E4894,E4894),"")</f>
        <v/>
      </c>
      <c r="U4894" t="str">
        <f t="shared" si="458"/>
        <v/>
      </c>
      <c r="AC4894" s="2" t="str">
        <f t="shared" si="459"/>
        <v/>
      </c>
      <c r="AH4894" s="2" t="str">
        <f t="shared" si="460"/>
        <v/>
      </c>
      <c r="AI4894" s="2" t="str">
        <f>IF(ISNUMBER(AH4894),SUMIFS($AH$1:AH4894,$A$1:A4894,A4894,C$1:$C4894,C4894,$G$1:G4894,G4894,$E$1:E4894,E4894),"")</f>
        <v/>
      </c>
      <c r="AJ4894">
        <f t="shared" si="461"/>
        <v>3</v>
      </c>
    </row>
    <row r="4895" spans="1:36" x14ac:dyDescent="0.25">
      <c r="A4895" s="14" t="s">
        <v>83</v>
      </c>
      <c r="B4895" t="s">
        <v>80</v>
      </c>
      <c r="C4895" t="s">
        <v>79</v>
      </c>
      <c r="D4895" s="13">
        <v>42496</v>
      </c>
      <c r="E4895">
        <v>3</v>
      </c>
      <c r="F4895">
        <v>200</v>
      </c>
      <c r="G4895" s="2" t="s">
        <v>87</v>
      </c>
      <c r="H4895" s="2" t="s">
        <v>13</v>
      </c>
      <c r="I4895">
        <v>14</v>
      </c>
      <c r="J4895" s="2" t="s">
        <v>88</v>
      </c>
      <c r="K4895" s="2">
        <v>180</v>
      </c>
      <c r="L4895" s="2">
        <v>1592</v>
      </c>
      <c r="M4895" s="2">
        <f t="shared" si="456"/>
        <v>159.19999999999999</v>
      </c>
      <c r="O4895" s="2" t="str">
        <f t="shared" si="457"/>
        <v/>
      </c>
      <c r="P4895" s="2" t="str">
        <f>IF(ISNUMBER(O4895),SUMIFS(O$1:$O4895,A$1:$A4895,A4895,C$1:$C4895,C4895,G$1:$G4895,G4895,E$1:$E4895,E4895),"")</f>
        <v/>
      </c>
      <c r="U4895" t="str">
        <f t="shared" si="458"/>
        <v/>
      </c>
      <c r="AC4895" s="2" t="str">
        <f t="shared" si="459"/>
        <v/>
      </c>
      <c r="AH4895" s="2" t="str">
        <f t="shared" si="460"/>
        <v/>
      </c>
      <c r="AI4895" s="2" t="str">
        <f>IF(ISNUMBER(AH4895),SUMIFS($AH$1:AH4895,$A$1:A4895,A4895,C$1:$C4895,C4895,$G$1:G4895,G4895,$E$1:E4895,E4895),"")</f>
        <v/>
      </c>
      <c r="AJ4895">
        <f t="shared" si="461"/>
        <v>3</v>
      </c>
    </row>
    <row r="4896" spans="1:36" x14ac:dyDescent="0.25">
      <c r="A4896" s="14" t="s">
        <v>82</v>
      </c>
      <c r="B4896" t="s">
        <v>80</v>
      </c>
      <c r="C4896" t="s">
        <v>79</v>
      </c>
      <c r="D4896" s="13">
        <v>42496</v>
      </c>
      <c r="E4896">
        <v>3</v>
      </c>
      <c r="F4896">
        <v>350</v>
      </c>
      <c r="G4896" s="2" t="s">
        <v>87</v>
      </c>
      <c r="H4896" s="2" t="s">
        <v>13</v>
      </c>
      <c r="I4896">
        <v>14</v>
      </c>
      <c r="J4896" s="2" t="s">
        <v>88</v>
      </c>
      <c r="K4896" s="2">
        <v>315</v>
      </c>
      <c r="L4896" s="2">
        <v>1564</v>
      </c>
      <c r="M4896" s="2">
        <f t="shared" si="456"/>
        <v>156.4</v>
      </c>
      <c r="O4896" s="2" t="str">
        <f t="shared" si="457"/>
        <v/>
      </c>
      <c r="P4896" s="2" t="str">
        <f>IF(ISNUMBER(O4896),SUMIFS(O$1:$O4896,A$1:$A4896,A4896,C$1:$C4896,C4896,G$1:$G4896,G4896,E$1:$E4896,E4896),"")</f>
        <v/>
      </c>
      <c r="U4896" t="str">
        <f t="shared" si="458"/>
        <v/>
      </c>
      <c r="AC4896" s="2" t="str">
        <f t="shared" si="459"/>
        <v/>
      </c>
      <c r="AH4896" s="2" t="str">
        <f t="shared" si="460"/>
        <v/>
      </c>
      <c r="AI4896" s="2" t="str">
        <f>IF(ISNUMBER(AH4896),SUMIFS($AH$1:AH4896,$A$1:A4896,A4896,C$1:$C4896,C4896,$G$1:G4896,G4896,$E$1:E4896,E4896),"")</f>
        <v/>
      </c>
      <c r="AJ4896">
        <f t="shared" si="461"/>
        <v>3</v>
      </c>
    </row>
    <row r="4897" spans="1:36" x14ac:dyDescent="0.25">
      <c r="A4897" s="14" t="s">
        <v>81</v>
      </c>
      <c r="B4897" t="s">
        <v>80</v>
      </c>
      <c r="C4897" t="s">
        <v>79</v>
      </c>
      <c r="D4897" s="13">
        <v>42496</v>
      </c>
      <c r="E4897">
        <v>3</v>
      </c>
      <c r="F4897">
        <v>500</v>
      </c>
      <c r="G4897" s="2" t="s">
        <v>87</v>
      </c>
      <c r="H4897" s="2" t="s">
        <v>13</v>
      </c>
      <c r="I4897">
        <v>14</v>
      </c>
      <c r="J4897" s="2" t="s">
        <v>88</v>
      </c>
      <c r="K4897" s="2">
        <v>450</v>
      </c>
      <c r="L4897" s="2">
        <v>1424</v>
      </c>
      <c r="M4897" s="2">
        <f t="shared" si="456"/>
        <v>142.4</v>
      </c>
      <c r="O4897" s="2" t="str">
        <f t="shared" si="457"/>
        <v/>
      </c>
      <c r="P4897" s="2" t="str">
        <f>IF(ISNUMBER(O4897),SUMIFS(O$1:$O4897,A$1:$A4897,A4897,C$1:$C4897,C4897,G$1:$G4897,G4897,E$1:$E4897,E4897),"")</f>
        <v/>
      </c>
      <c r="U4897" t="str">
        <f t="shared" si="458"/>
        <v/>
      </c>
      <c r="AC4897" s="2" t="str">
        <f t="shared" si="459"/>
        <v/>
      </c>
      <c r="AH4897" s="2" t="str">
        <f t="shared" si="460"/>
        <v/>
      </c>
      <c r="AI4897" s="2" t="str">
        <f>IF(ISNUMBER(AH4897),SUMIFS($AH$1:AH4897,$A$1:A4897,A4897,C$1:$C4897,C4897,$G$1:G4897,G4897,$E$1:E4897,E4897),"")</f>
        <v/>
      </c>
      <c r="AJ4897">
        <f t="shared" si="461"/>
        <v>3</v>
      </c>
    </row>
    <row r="4898" spans="1:36" x14ac:dyDescent="0.25">
      <c r="A4898" s="14" t="s">
        <v>86</v>
      </c>
      <c r="B4898" t="s">
        <v>80</v>
      </c>
      <c r="C4898" t="s">
        <v>79</v>
      </c>
      <c r="D4898" s="13">
        <v>42510</v>
      </c>
      <c r="E4898">
        <v>1</v>
      </c>
      <c r="F4898">
        <v>0</v>
      </c>
      <c r="G4898" s="2" t="s">
        <v>87</v>
      </c>
      <c r="H4898" s="2" t="s">
        <v>13</v>
      </c>
      <c r="I4898">
        <v>14</v>
      </c>
      <c r="J4898" s="2" t="s">
        <v>88</v>
      </c>
      <c r="K4898" s="2">
        <v>0</v>
      </c>
      <c r="L4898" s="2">
        <v>1564</v>
      </c>
      <c r="M4898" s="2">
        <f t="shared" si="456"/>
        <v>156.4</v>
      </c>
      <c r="O4898" s="2" t="str">
        <f t="shared" si="457"/>
        <v/>
      </c>
      <c r="P4898" s="2" t="str">
        <f>IF(ISNUMBER(O4898),SUMIFS(O$1:$O4898,A$1:$A4898,A4898,C$1:$C4898,C4898,G$1:$G4898,G4898,E$1:$E4898,E4898),"")</f>
        <v/>
      </c>
      <c r="U4898" t="str">
        <f t="shared" si="458"/>
        <v/>
      </c>
      <c r="AC4898" s="2" t="str">
        <f t="shared" si="459"/>
        <v/>
      </c>
      <c r="AH4898" s="2" t="str">
        <f t="shared" si="460"/>
        <v/>
      </c>
      <c r="AI4898" s="2" t="str">
        <f>IF(ISNUMBER(AH4898),SUMIFS($AH$1:AH4898,$A$1:A4898,A4898,C$1:$C4898,C4898,$G$1:G4898,G4898,$E$1:E4898,E4898),"")</f>
        <v/>
      </c>
      <c r="AJ4898">
        <f t="shared" si="461"/>
        <v>3</v>
      </c>
    </row>
    <row r="4899" spans="1:36" x14ac:dyDescent="0.25">
      <c r="A4899" s="14" t="s">
        <v>85</v>
      </c>
      <c r="B4899" t="s">
        <v>80</v>
      </c>
      <c r="C4899" t="s">
        <v>79</v>
      </c>
      <c r="D4899" s="13">
        <v>42510</v>
      </c>
      <c r="E4899">
        <v>1</v>
      </c>
      <c r="F4899">
        <v>50</v>
      </c>
      <c r="G4899" s="2" t="s">
        <v>87</v>
      </c>
      <c r="H4899" s="2" t="s">
        <v>13</v>
      </c>
      <c r="I4899">
        <v>14</v>
      </c>
      <c r="J4899" s="2" t="s">
        <v>88</v>
      </c>
      <c r="K4899" s="2">
        <v>45</v>
      </c>
      <c r="L4899" s="2">
        <v>1732</v>
      </c>
      <c r="M4899" s="2">
        <f t="shared" si="456"/>
        <v>173.2</v>
      </c>
      <c r="O4899" s="2" t="str">
        <f t="shared" si="457"/>
        <v/>
      </c>
      <c r="P4899" s="2" t="str">
        <f>IF(ISNUMBER(O4899),SUMIFS(O$1:$O4899,A$1:$A4899,A4899,C$1:$C4899,C4899,G$1:$G4899,G4899,E$1:$E4899,E4899),"")</f>
        <v/>
      </c>
      <c r="U4899" t="str">
        <f t="shared" si="458"/>
        <v/>
      </c>
      <c r="AC4899" s="2" t="str">
        <f t="shared" si="459"/>
        <v/>
      </c>
      <c r="AH4899" s="2" t="str">
        <f t="shared" si="460"/>
        <v/>
      </c>
      <c r="AI4899" s="2" t="str">
        <f>IF(ISNUMBER(AH4899),SUMIFS($AH$1:AH4899,$A$1:A4899,A4899,C$1:$C4899,C4899,$G$1:G4899,G4899,$E$1:E4899,E4899),"")</f>
        <v/>
      </c>
      <c r="AJ4899">
        <f t="shared" si="461"/>
        <v>3</v>
      </c>
    </row>
    <row r="4900" spans="1:36" x14ac:dyDescent="0.25">
      <c r="A4900" s="14" t="s">
        <v>84</v>
      </c>
      <c r="B4900" t="s">
        <v>80</v>
      </c>
      <c r="C4900" t="s">
        <v>79</v>
      </c>
      <c r="D4900" s="13">
        <v>42510</v>
      </c>
      <c r="E4900">
        <v>1</v>
      </c>
      <c r="F4900">
        <v>100</v>
      </c>
      <c r="G4900" s="2" t="s">
        <v>87</v>
      </c>
      <c r="H4900" s="2" t="s">
        <v>13</v>
      </c>
      <c r="I4900">
        <v>14</v>
      </c>
      <c r="J4900" s="2" t="s">
        <v>88</v>
      </c>
      <c r="K4900" s="2">
        <v>90</v>
      </c>
      <c r="L4900" s="2">
        <v>1844</v>
      </c>
      <c r="M4900" s="2">
        <f t="shared" si="456"/>
        <v>184.4</v>
      </c>
      <c r="O4900" s="2" t="str">
        <f t="shared" si="457"/>
        <v/>
      </c>
      <c r="P4900" s="2" t="str">
        <f>IF(ISNUMBER(O4900),SUMIFS(O$1:$O4900,A$1:$A4900,A4900,C$1:$C4900,C4900,G$1:$G4900,G4900,E$1:$E4900,E4900),"")</f>
        <v/>
      </c>
      <c r="U4900" t="str">
        <f t="shared" si="458"/>
        <v/>
      </c>
      <c r="AC4900" s="2" t="str">
        <f t="shared" si="459"/>
        <v/>
      </c>
      <c r="AH4900" s="2" t="str">
        <f t="shared" si="460"/>
        <v/>
      </c>
      <c r="AI4900" s="2" t="str">
        <f>IF(ISNUMBER(AH4900),SUMIFS($AH$1:AH4900,$A$1:A4900,A4900,C$1:$C4900,C4900,$G$1:G4900,G4900,$E$1:E4900,E4900),"")</f>
        <v/>
      </c>
      <c r="AJ4900">
        <f t="shared" si="461"/>
        <v>3</v>
      </c>
    </row>
    <row r="4901" spans="1:36" x14ac:dyDescent="0.25">
      <c r="A4901" s="14" t="s">
        <v>83</v>
      </c>
      <c r="B4901" t="s">
        <v>80</v>
      </c>
      <c r="C4901" t="s">
        <v>79</v>
      </c>
      <c r="D4901" s="13">
        <v>42510</v>
      </c>
      <c r="E4901">
        <v>1</v>
      </c>
      <c r="F4901">
        <v>200</v>
      </c>
      <c r="G4901" s="2" t="s">
        <v>87</v>
      </c>
      <c r="H4901" s="2" t="s">
        <v>13</v>
      </c>
      <c r="I4901">
        <v>14</v>
      </c>
      <c r="J4901" s="2" t="s">
        <v>88</v>
      </c>
      <c r="K4901" s="2">
        <v>180</v>
      </c>
      <c r="L4901" s="2">
        <v>1956</v>
      </c>
      <c r="M4901" s="2">
        <f t="shared" si="456"/>
        <v>195.6</v>
      </c>
      <c r="O4901" s="2" t="str">
        <f t="shared" si="457"/>
        <v/>
      </c>
      <c r="P4901" s="2" t="str">
        <f>IF(ISNUMBER(O4901),SUMIFS(O$1:$O4901,A$1:$A4901,A4901,C$1:$C4901,C4901,G$1:$G4901,G4901,E$1:$E4901,E4901),"")</f>
        <v/>
      </c>
      <c r="U4901" t="str">
        <f t="shared" si="458"/>
        <v/>
      </c>
      <c r="AC4901" s="2" t="str">
        <f t="shared" si="459"/>
        <v/>
      </c>
      <c r="AH4901" s="2" t="str">
        <f t="shared" si="460"/>
        <v/>
      </c>
      <c r="AI4901" s="2" t="str">
        <f>IF(ISNUMBER(AH4901),SUMIFS($AH$1:AH4901,$A$1:A4901,A4901,C$1:$C4901,C4901,$G$1:G4901,G4901,$E$1:E4901,E4901),"")</f>
        <v/>
      </c>
      <c r="AJ4901">
        <f t="shared" si="461"/>
        <v>3</v>
      </c>
    </row>
    <row r="4902" spans="1:36" x14ac:dyDescent="0.25">
      <c r="A4902" s="14" t="s">
        <v>82</v>
      </c>
      <c r="B4902" t="s">
        <v>80</v>
      </c>
      <c r="C4902" t="s">
        <v>79</v>
      </c>
      <c r="D4902" s="13">
        <v>42510</v>
      </c>
      <c r="E4902">
        <v>1</v>
      </c>
      <c r="F4902">
        <v>350</v>
      </c>
      <c r="G4902" s="2" t="s">
        <v>87</v>
      </c>
      <c r="H4902" s="2" t="s">
        <v>13</v>
      </c>
      <c r="I4902">
        <v>14</v>
      </c>
      <c r="J4902" s="2" t="s">
        <v>88</v>
      </c>
      <c r="K4902" s="2">
        <v>315</v>
      </c>
      <c r="L4902" s="2">
        <v>1984</v>
      </c>
      <c r="M4902" s="2">
        <f t="shared" si="456"/>
        <v>198.4</v>
      </c>
      <c r="O4902" s="2" t="str">
        <f t="shared" si="457"/>
        <v/>
      </c>
      <c r="P4902" s="2" t="str">
        <f>IF(ISNUMBER(O4902),SUMIFS(O$1:$O4902,A$1:$A4902,A4902,C$1:$C4902,C4902,G$1:$G4902,G4902,E$1:$E4902,E4902),"")</f>
        <v/>
      </c>
      <c r="U4902" t="str">
        <f t="shared" si="458"/>
        <v/>
      </c>
      <c r="AC4902" s="2" t="str">
        <f t="shared" si="459"/>
        <v/>
      </c>
      <c r="AH4902" s="2" t="str">
        <f t="shared" si="460"/>
        <v/>
      </c>
      <c r="AI4902" s="2" t="str">
        <f>IF(ISNUMBER(AH4902),SUMIFS($AH$1:AH4902,$A$1:A4902,A4902,C$1:$C4902,C4902,$G$1:G4902,G4902,$E$1:E4902,E4902),"")</f>
        <v/>
      </c>
      <c r="AJ4902">
        <f t="shared" si="461"/>
        <v>3</v>
      </c>
    </row>
    <row r="4903" spans="1:36" x14ac:dyDescent="0.25">
      <c r="A4903" s="14" t="s">
        <v>81</v>
      </c>
      <c r="B4903" t="s">
        <v>80</v>
      </c>
      <c r="C4903" t="s">
        <v>79</v>
      </c>
      <c r="D4903" s="13">
        <v>42510</v>
      </c>
      <c r="E4903">
        <v>1</v>
      </c>
      <c r="F4903">
        <v>500</v>
      </c>
      <c r="G4903" s="2" t="s">
        <v>87</v>
      </c>
      <c r="H4903" s="2" t="s">
        <v>13</v>
      </c>
      <c r="I4903">
        <v>14</v>
      </c>
      <c r="J4903" s="2" t="s">
        <v>88</v>
      </c>
      <c r="K4903" s="2">
        <v>450</v>
      </c>
      <c r="L4903" s="2">
        <v>1844</v>
      </c>
      <c r="M4903" s="2">
        <f t="shared" si="456"/>
        <v>184.4</v>
      </c>
      <c r="O4903" s="2" t="str">
        <f t="shared" si="457"/>
        <v/>
      </c>
      <c r="P4903" s="2" t="str">
        <f>IF(ISNUMBER(O4903),SUMIFS(O$1:$O4903,A$1:$A4903,A4903,C$1:$C4903,C4903,G$1:$G4903,G4903,E$1:$E4903,E4903),"")</f>
        <v/>
      </c>
      <c r="U4903" t="str">
        <f t="shared" si="458"/>
        <v/>
      </c>
      <c r="AC4903" s="2" t="str">
        <f t="shared" si="459"/>
        <v/>
      </c>
      <c r="AH4903" s="2" t="str">
        <f t="shared" si="460"/>
        <v/>
      </c>
      <c r="AI4903" s="2" t="str">
        <f>IF(ISNUMBER(AH4903),SUMIFS($AH$1:AH4903,$A$1:A4903,A4903,C$1:$C4903,C4903,$G$1:G4903,G4903,$E$1:E4903,E4903),"")</f>
        <v/>
      </c>
      <c r="AJ4903">
        <f t="shared" si="461"/>
        <v>3</v>
      </c>
    </row>
    <row r="4904" spans="1:36" x14ac:dyDescent="0.25">
      <c r="A4904" s="14" t="s">
        <v>86</v>
      </c>
      <c r="B4904" t="s">
        <v>80</v>
      </c>
      <c r="C4904" t="s">
        <v>79</v>
      </c>
      <c r="D4904" s="13">
        <v>42510</v>
      </c>
      <c r="E4904">
        <v>2</v>
      </c>
      <c r="F4904">
        <v>0</v>
      </c>
      <c r="G4904" s="2" t="s">
        <v>87</v>
      </c>
      <c r="H4904" s="2" t="s">
        <v>13</v>
      </c>
      <c r="I4904">
        <v>14</v>
      </c>
      <c r="J4904" s="2" t="s">
        <v>88</v>
      </c>
      <c r="K4904" s="2">
        <v>0</v>
      </c>
      <c r="L4904" s="2">
        <v>1620</v>
      </c>
      <c r="M4904" s="2">
        <f t="shared" si="456"/>
        <v>162</v>
      </c>
      <c r="O4904" s="2" t="str">
        <f t="shared" si="457"/>
        <v/>
      </c>
      <c r="P4904" s="2" t="str">
        <f>IF(ISNUMBER(O4904),SUMIFS(O$1:$O4904,A$1:$A4904,A4904,C$1:$C4904,C4904,G$1:$G4904,G4904,E$1:$E4904,E4904),"")</f>
        <v/>
      </c>
      <c r="U4904" t="str">
        <f t="shared" si="458"/>
        <v/>
      </c>
      <c r="AC4904" s="2" t="str">
        <f t="shared" si="459"/>
        <v/>
      </c>
      <c r="AH4904" s="2" t="str">
        <f t="shared" si="460"/>
        <v/>
      </c>
      <c r="AI4904" s="2" t="str">
        <f>IF(ISNUMBER(AH4904),SUMIFS($AH$1:AH4904,$A$1:A4904,A4904,C$1:$C4904,C4904,$G$1:G4904,G4904,$E$1:E4904,E4904),"")</f>
        <v/>
      </c>
      <c r="AJ4904">
        <f t="shared" si="461"/>
        <v>3</v>
      </c>
    </row>
    <row r="4905" spans="1:36" x14ac:dyDescent="0.25">
      <c r="A4905" s="14" t="s">
        <v>85</v>
      </c>
      <c r="B4905" t="s">
        <v>80</v>
      </c>
      <c r="C4905" t="s">
        <v>79</v>
      </c>
      <c r="D4905" s="13">
        <v>42510</v>
      </c>
      <c r="E4905">
        <v>2</v>
      </c>
      <c r="F4905">
        <v>50</v>
      </c>
      <c r="G4905" s="2" t="s">
        <v>87</v>
      </c>
      <c r="H4905" s="2" t="s">
        <v>13</v>
      </c>
      <c r="I4905">
        <v>14</v>
      </c>
      <c r="J4905" s="2" t="s">
        <v>88</v>
      </c>
      <c r="K4905" s="2">
        <v>45</v>
      </c>
      <c r="L4905" s="2">
        <v>1732</v>
      </c>
      <c r="M4905" s="2">
        <f t="shared" si="456"/>
        <v>173.2</v>
      </c>
      <c r="O4905" s="2" t="str">
        <f t="shared" si="457"/>
        <v/>
      </c>
      <c r="P4905" s="2" t="str">
        <f>IF(ISNUMBER(O4905),SUMIFS(O$1:$O4905,A$1:$A4905,A4905,C$1:$C4905,C4905,G$1:$G4905,G4905,E$1:$E4905,E4905),"")</f>
        <v/>
      </c>
      <c r="U4905" t="str">
        <f t="shared" si="458"/>
        <v/>
      </c>
      <c r="AC4905" s="2" t="str">
        <f t="shared" si="459"/>
        <v/>
      </c>
      <c r="AH4905" s="2" t="str">
        <f t="shared" si="460"/>
        <v/>
      </c>
      <c r="AI4905" s="2" t="str">
        <f>IF(ISNUMBER(AH4905),SUMIFS($AH$1:AH4905,$A$1:A4905,A4905,C$1:$C4905,C4905,$G$1:G4905,G4905,$E$1:E4905,E4905),"")</f>
        <v/>
      </c>
      <c r="AJ4905">
        <f t="shared" si="461"/>
        <v>3</v>
      </c>
    </row>
    <row r="4906" spans="1:36" x14ac:dyDescent="0.25">
      <c r="A4906" s="14" t="s">
        <v>84</v>
      </c>
      <c r="B4906" t="s">
        <v>80</v>
      </c>
      <c r="C4906" t="s">
        <v>79</v>
      </c>
      <c r="D4906" s="13">
        <v>42510</v>
      </c>
      <c r="E4906">
        <v>2</v>
      </c>
      <c r="F4906">
        <v>100</v>
      </c>
      <c r="G4906" s="2" t="s">
        <v>87</v>
      </c>
      <c r="H4906" s="2" t="s">
        <v>13</v>
      </c>
      <c r="I4906">
        <v>14</v>
      </c>
      <c r="J4906" s="2" t="s">
        <v>88</v>
      </c>
      <c r="K4906" s="2">
        <v>90</v>
      </c>
      <c r="L4906" s="2">
        <v>1816</v>
      </c>
      <c r="M4906" s="2">
        <f t="shared" si="456"/>
        <v>181.6</v>
      </c>
      <c r="O4906" s="2" t="str">
        <f t="shared" si="457"/>
        <v/>
      </c>
      <c r="P4906" s="2" t="str">
        <f>IF(ISNUMBER(O4906),SUMIFS(O$1:$O4906,A$1:$A4906,A4906,C$1:$C4906,C4906,G$1:$G4906,G4906,E$1:$E4906,E4906),"")</f>
        <v/>
      </c>
      <c r="U4906" t="str">
        <f t="shared" si="458"/>
        <v/>
      </c>
      <c r="AC4906" s="2" t="str">
        <f t="shared" si="459"/>
        <v/>
      </c>
      <c r="AH4906" s="2" t="str">
        <f t="shared" si="460"/>
        <v/>
      </c>
      <c r="AI4906" s="2" t="str">
        <f>IF(ISNUMBER(AH4906),SUMIFS($AH$1:AH4906,$A$1:A4906,A4906,C$1:$C4906,C4906,$G$1:G4906,G4906,$E$1:E4906,E4906),"")</f>
        <v/>
      </c>
      <c r="AJ4906">
        <f t="shared" si="461"/>
        <v>3</v>
      </c>
    </row>
    <row r="4907" spans="1:36" x14ac:dyDescent="0.25">
      <c r="A4907" s="14" t="s">
        <v>83</v>
      </c>
      <c r="B4907" t="s">
        <v>80</v>
      </c>
      <c r="C4907" t="s">
        <v>79</v>
      </c>
      <c r="D4907" s="13">
        <v>42510</v>
      </c>
      <c r="E4907">
        <v>2</v>
      </c>
      <c r="F4907">
        <v>200</v>
      </c>
      <c r="G4907" s="2" t="s">
        <v>87</v>
      </c>
      <c r="H4907" s="2" t="s">
        <v>13</v>
      </c>
      <c r="I4907">
        <v>14</v>
      </c>
      <c r="J4907" s="2" t="s">
        <v>88</v>
      </c>
      <c r="K4907" s="2">
        <v>180</v>
      </c>
      <c r="L4907" s="2">
        <v>1872</v>
      </c>
      <c r="M4907" s="2">
        <f t="shared" si="456"/>
        <v>187.2</v>
      </c>
      <c r="O4907" s="2" t="str">
        <f t="shared" si="457"/>
        <v/>
      </c>
      <c r="P4907" s="2" t="str">
        <f>IF(ISNUMBER(O4907),SUMIFS(O$1:$O4907,A$1:$A4907,A4907,C$1:$C4907,C4907,G$1:$G4907,G4907,E$1:$E4907,E4907),"")</f>
        <v/>
      </c>
      <c r="U4907" t="str">
        <f t="shared" si="458"/>
        <v/>
      </c>
      <c r="AC4907" s="2" t="str">
        <f t="shared" si="459"/>
        <v/>
      </c>
      <c r="AH4907" s="2" t="str">
        <f t="shared" si="460"/>
        <v/>
      </c>
      <c r="AI4907" s="2" t="str">
        <f>IF(ISNUMBER(AH4907),SUMIFS($AH$1:AH4907,$A$1:A4907,A4907,C$1:$C4907,C4907,$G$1:G4907,G4907,$E$1:E4907,E4907),"")</f>
        <v/>
      </c>
      <c r="AJ4907">
        <f t="shared" si="461"/>
        <v>3</v>
      </c>
    </row>
    <row r="4908" spans="1:36" x14ac:dyDescent="0.25">
      <c r="A4908" s="14" t="s">
        <v>82</v>
      </c>
      <c r="B4908" t="s">
        <v>80</v>
      </c>
      <c r="C4908" t="s">
        <v>79</v>
      </c>
      <c r="D4908" s="13">
        <v>42510</v>
      </c>
      <c r="E4908">
        <v>2</v>
      </c>
      <c r="F4908">
        <v>350</v>
      </c>
      <c r="G4908" s="2" t="s">
        <v>87</v>
      </c>
      <c r="H4908" s="2" t="s">
        <v>13</v>
      </c>
      <c r="I4908">
        <v>14</v>
      </c>
      <c r="J4908" s="2" t="s">
        <v>88</v>
      </c>
      <c r="K4908" s="2">
        <v>315</v>
      </c>
      <c r="L4908" s="2">
        <v>1900</v>
      </c>
      <c r="M4908" s="2">
        <f t="shared" si="456"/>
        <v>190</v>
      </c>
      <c r="O4908" s="2" t="str">
        <f t="shared" si="457"/>
        <v/>
      </c>
      <c r="P4908" s="2" t="str">
        <f>IF(ISNUMBER(O4908),SUMIFS(O$1:$O4908,A$1:$A4908,A4908,C$1:$C4908,C4908,G$1:$G4908,G4908,E$1:$E4908,E4908),"")</f>
        <v/>
      </c>
      <c r="U4908" t="str">
        <f t="shared" si="458"/>
        <v/>
      </c>
      <c r="AC4908" s="2" t="str">
        <f t="shared" si="459"/>
        <v/>
      </c>
      <c r="AH4908" s="2" t="str">
        <f t="shared" si="460"/>
        <v/>
      </c>
      <c r="AI4908" s="2" t="str">
        <f>IF(ISNUMBER(AH4908),SUMIFS($AH$1:AH4908,$A$1:A4908,A4908,C$1:$C4908,C4908,$G$1:G4908,G4908,$E$1:E4908,E4908),"")</f>
        <v/>
      </c>
      <c r="AJ4908">
        <f t="shared" si="461"/>
        <v>3</v>
      </c>
    </row>
    <row r="4909" spans="1:36" x14ac:dyDescent="0.25">
      <c r="A4909" s="14" t="s">
        <v>81</v>
      </c>
      <c r="B4909" t="s">
        <v>80</v>
      </c>
      <c r="C4909" t="s">
        <v>79</v>
      </c>
      <c r="D4909" s="13">
        <v>42510</v>
      </c>
      <c r="E4909">
        <v>2</v>
      </c>
      <c r="F4909">
        <v>500</v>
      </c>
      <c r="G4909" s="2" t="s">
        <v>87</v>
      </c>
      <c r="H4909" s="2" t="s">
        <v>13</v>
      </c>
      <c r="I4909">
        <v>14</v>
      </c>
      <c r="J4909" s="2" t="s">
        <v>88</v>
      </c>
      <c r="K4909" s="2">
        <v>450</v>
      </c>
      <c r="L4909" s="2">
        <v>1872</v>
      </c>
      <c r="M4909" s="2">
        <f t="shared" si="456"/>
        <v>187.2</v>
      </c>
      <c r="O4909" s="2" t="str">
        <f t="shared" si="457"/>
        <v/>
      </c>
      <c r="P4909" s="2" t="str">
        <f>IF(ISNUMBER(O4909),SUMIFS(O$1:$O4909,A$1:$A4909,A4909,C$1:$C4909,C4909,G$1:$G4909,G4909,E$1:$E4909,E4909),"")</f>
        <v/>
      </c>
      <c r="U4909" t="str">
        <f t="shared" si="458"/>
        <v/>
      </c>
      <c r="AC4909" s="2" t="str">
        <f t="shared" si="459"/>
        <v/>
      </c>
      <c r="AH4909" s="2" t="str">
        <f t="shared" si="460"/>
        <v/>
      </c>
      <c r="AI4909" s="2" t="str">
        <f>IF(ISNUMBER(AH4909),SUMIFS($AH$1:AH4909,$A$1:A4909,A4909,C$1:$C4909,C4909,$G$1:G4909,G4909,$E$1:E4909,E4909),"")</f>
        <v/>
      </c>
      <c r="AJ4909">
        <f t="shared" si="461"/>
        <v>3</v>
      </c>
    </row>
    <row r="4910" spans="1:36" x14ac:dyDescent="0.25">
      <c r="A4910" s="14" t="s">
        <v>86</v>
      </c>
      <c r="B4910" t="s">
        <v>80</v>
      </c>
      <c r="C4910" t="s">
        <v>79</v>
      </c>
      <c r="D4910" s="13">
        <v>42510</v>
      </c>
      <c r="E4910">
        <v>3</v>
      </c>
      <c r="F4910">
        <v>0</v>
      </c>
      <c r="G4910" s="2" t="s">
        <v>87</v>
      </c>
      <c r="H4910" s="2" t="s">
        <v>13</v>
      </c>
      <c r="I4910">
        <v>14</v>
      </c>
      <c r="J4910" s="2" t="s">
        <v>88</v>
      </c>
      <c r="K4910" s="2">
        <v>0</v>
      </c>
      <c r="L4910" s="2">
        <v>1648</v>
      </c>
      <c r="M4910" s="2">
        <f t="shared" si="456"/>
        <v>164.8</v>
      </c>
      <c r="O4910" s="2" t="str">
        <f t="shared" si="457"/>
        <v/>
      </c>
      <c r="P4910" s="2" t="str">
        <f>IF(ISNUMBER(O4910),SUMIFS(O$1:$O4910,A$1:$A4910,A4910,C$1:$C4910,C4910,G$1:$G4910,G4910,E$1:$E4910,E4910),"")</f>
        <v/>
      </c>
      <c r="U4910" t="str">
        <f t="shared" si="458"/>
        <v/>
      </c>
      <c r="AC4910" s="2" t="str">
        <f t="shared" si="459"/>
        <v/>
      </c>
      <c r="AH4910" s="2" t="str">
        <f t="shared" si="460"/>
        <v/>
      </c>
      <c r="AI4910" s="2" t="str">
        <f>IF(ISNUMBER(AH4910),SUMIFS($AH$1:AH4910,$A$1:A4910,A4910,C$1:$C4910,C4910,$G$1:G4910,G4910,$E$1:E4910,E4910),"")</f>
        <v/>
      </c>
      <c r="AJ4910">
        <f t="shared" si="461"/>
        <v>3</v>
      </c>
    </row>
    <row r="4911" spans="1:36" x14ac:dyDescent="0.25">
      <c r="A4911" s="14" t="s">
        <v>85</v>
      </c>
      <c r="B4911" t="s">
        <v>80</v>
      </c>
      <c r="C4911" t="s">
        <v>79</v>
      </c>
      <c r="D4911" s="13">
        <v>42510</v>
      </c>
      <c r="E4911">
        <v>3</v>
      </c>
      <c r="F4911">
        <v>50</v>
      </c>
      <c r="G4911" s="2" t="s">
        <v>87</v>
      </c>
      <c r="H4911" s="2" t="s">
        <v>13</v>
      </c>
      <c r="I4911">
        <v>14</v>
      </c>
      <c r="J4911" s="2" t="s">
        <v>88</v>
      </c>
      <c r="K4911" s="2">
        <v>45</v>
      </c>
      <c r="L4911" s="2">
        <v>1564</v>
      </c>
      <c r="M4911" s="2">
        <f t="shared" si="456"/>
        <v>156.4</v>
      </c>
      <c r="O4911" s="2" t="str">
        <f t="shared" si="457"/>
        <v/>
      </c>
      <c r="P4911" s="2" t="str">
        <f>IF(ISNUMBER(O4911),SUMIFS(O$1:$O4911,A$1:$A4911,A4911,C$1:$C4911,C4911,G$1:$G4911,G4911,E$1:$E4911,E4911),"")</f>
        <v/>
      </c>
      <c r="U4911" t="str">
        <f t="shared" si="458"/>
        <v/>
      </c>
      <c r="AC4911" s="2" t="str">
        <f t="shared" si="459"/>
        <v/>
      </c>
      <c r="AH4911" s="2" t="str">
        <f t="shared" si="460"/>
        <v/>
      </c>
      <c r="AI4911" s="2" t="str">
        <f>IF(ISNUMBER(AH4911),SUMIFS($AH$1:AH4911,$A$1:A4911,A4911,C$1:$C4911,C4911,$G$1:G4911,G4911,$E$1:E4911,E4911),"")</f>
        <v/>
      </c>
      <c r="AJ4911">
        <f t="shared" si="461"/>
        <v>3</v>
      </c>
    </row>
    <row r="4912" spans="1:36" x14ac:dyDescent="0.25">
      <c r="A4912" s="14" t="s">
        <v>84</v>
      </c>
      <c r="B4912" t="s">
        <v>80</v>
      </c>
      <c r="C4912" t="s">
        <v>79</v>
      </c>
      <c r="D4912" s="13">
        <v>42510</v>
      </c>
      <c r="E4912">
        <v>3</v>
      </c>
      <c r="F4912">
        <v>100</v>
      </c>
      <c r="G4912" s="2" t="s">
        <v>87</v>
      </c>
      <c r="H4912" s="2" t="s">
        <v>13</v>
      </c>
      <c r="I4912">
        <v>14</v>
      </c>
      <c r="J4912" s="2" t="s">
        <v>88</v>
      </c>
      <c r="K4912" s="2">
        <v>90</v>
      </c>
      <c r="L4912" s="2">
        <v>1620</v>
      </c>
      <c r="M4912" s="2">
        <f t="shared" si="456"/>
        <v>162</v>
      </c>
      <c r="O4912" s="2" t="str">
        <f t="shared" si="457"/>
        <v/>
      </c>
      <c r="P4912" s="2" t="str">
        <f>IF(ISNUMBER(O4912),SUMIFS(O$1:$O4912,A$1:$A4912,A4912,C$1:$C4912,C4912,G$1:$G4912,G4912,E$1:$E4912,E4912),"")</f>
        <v/>
      </c>
      <c r="U4912" t="str">
        <f t="shared" si="458"/>
        <v/>
      </c>
      <c r="AC4912" s="2" t="str">
        <f t="shared" si="459"/>
        <v/>
      </c>
      <c r="AH4912" s="2" t="str">
        <f t="shared" si="460"/>
        <v/>
      </c>
      <c r="AI4912" s="2" t="str">
        <f>IF(ISNUMBER(AH4912),SUMIFS($AH$1:AH4912,$A$1:A4912,A4912,C$1:$C4912,C4912,$G$1:G4912,G4912,$E$1:E4912,E4912),"")</f>
        <v/>
      </c>
      <c r="AJ4912">
        <f t="shared" si="461"/>
        <v>3</v>
      </c>
    </row>
    <row r="4913" spans="1:36" x14ac:dyDescent="0.25">
      <c r="A4913" s="14" t="s">
        <v>83</v>
      </c>
      <c r="B4913" t="s">
        <v>80</v>
      </c>
      <c r="C4913" t="s">
        <v>79</v>
      </c>
      <c r="D4913" s="13">
        <v>42510</v>
      </c>
      <c r="E4913">
        <v>3</v>
      </c>
      <c r="F4913">
        <v>200</v>
      </c>
      <c r="G4913" s="2" t="s">
        <v>87</v>
      </c>
      <c r="H4913" s="2" t="s">
        <v>13</v>
      </c>
      <c r="I4913">
        <v>14</v>
      </c>
      <c r="J4913" s="2" t="s">
        <v>88</v>
      </c>
      <c r="K4913" s="2">
        <v>180</v>
      </c>
      <c r="L4913" s="2">
        <v>1564</v>
      </c>
      <c r="M4913" s="2">
        <f t="shared" si="456"/>
        <v>156.4</v>
      </c>
      <c r="O4913" s="2" t="str">
        <f t="shared" si="457"/>
        <v/>
      </c>
      <c r="P4913" s="2" t="str">
        <f>IF(ISNUMBER(O4913),SUMIFS(O$1:$O4913,A$1:$A4913,A4913,C$1:$C4913,C4913,G$1:$G4913,G4913,E$1:$E4913,E4913),"")</f>
        <v/>
      </c>
      <c r="U4913" t="str">
        <f t="shared" si="458"/>
        <v/>
      </c>
      <c r="AC4913" s="2" t="str">
        <f t="shared" si="459"/>
        <v/>
      </c>
      <c r="AH4913" s="2" t="str">
        <f t="shared" si="460"/>
        <v/>
      </c>
      <c r="AI4913" s="2" t="str">
        <f>IF(ISNUMBER(AH4913),SUMIFS($AH$1:AH4913,$A$1:A4913,A4913,C$1:$C4913,C4913,$G$1:G4913,G4913,$E$1:E4913,E4913),"")</f>
        <v/>
      </c>
      <c r="AJ4913">
        <f t="shared" si="461"/>
        <v>3</v>
      </c>
    </row>
    <row r="4914" spans="1:36" x14ac:dyDescent="0.25">
      <c r="A4914" s="14" t="s">
        <v>82</v>
      </c>
      <c r="B4914" t="s">
        <v>80</v>
      </c>
      <c r="C4914" t="s">
        <v>79</v>
      </c>
      <c r="D4914" s="13">
        <v>42510</v>
      </c>
      <c r="E4914">
        <v>3</v>
      </c>
      <c r="F4914">
        <v>350</v>
      </c>
      <c r="G4914" s="2" t="s">
        <v>87</v>
      </c>
      <c r="H4914" s="2" t="s">
        <v>13</v>
      </c>
      <c r="I4914">
        <v>14</v>
      </c>
      <c r="J4914" s="2" t="s">
        <v>88</v>
      </c>
      <c r="K4914" s="2">
        <v>315</v>
      </c>
      <c r="L4914" s="2">
        <v>1592</v>
      </c>
      <c r="M4914" s="2">
        <f t="shared" si="456"/>
        <v>159.19999999999999</v>
      </c>
      <c r="O4914" s="2" t="str">
        <f t="shared" si="457"/>
        <v/>
      </c>
      <c r="P4914" s="2" t="str">
        <f>IF(ISNUMBER(O4914),SUMIFS(O$1:$O4914,A$1:$A4914,A4914,C$1:$C4914,C4914,G$1:$G4914,G4914,E$1:$E4914,E4914),"")</f>
        <v/>
      </c>
      <c r="U4914" t="str">
        <f t="shared" si="458"/>
        <v/>
      </c>
      <c r="AC4914" s="2" t="str">
        <f t="shared" si="459"/>
        <v/>
      </c>
      <c r="AH4914" s="2" t="str">
        <f t="shared" si="460"/>
        <v/>
      </c>
      <c r="AI4914" s="2" t="str">
        <f>IF(ISNUMBER(AH4914),SUMIFS($AH$1:AH4914,$A$1:A4914,A4914,C$1:$C4914,C4914,$G$1:G4914,G4914,$E$1:E4914,E4914),"")</f>
        <v/>
      </c>
      <c r="AJ4914">
        <f t="shared" si="461"/>
        <v>3</v>
      </c>
    </row>
    <row r="4915" spans="1:36" x14ac:dyDescent="0.25">
      <c r="A4915" s="14" t="s">
        <v>81</v>
      </c>
      <c r="B4915" t="s">
        <v>80</v>
      </c>
      <c r="C4915" t="s">
        <v>79</v>
      </c>
      <c r="D4915" s="13">
        <v>42510</v>
      </c>
      <c r="E4915">
        <v>3</v>
      </c>
      <c r="F4915">
        <v>500</v>
      </c>
      <c r="G4915" s="2" t="s">
        <v>87</v>
      </c>
      <c r="H4915" s="2" t="s">
        <v>13</v>
      </c>
      <c r="I4915">
        <v>14</v>
      </c>
      <c r="J4915" s="2" t="s">
        <v>88</v>
      </c>
      <c r="K4915" s="2">
        <v>450</v>
      </c>
      <c r="L4915" s="2">
        <v>1508</v>
      </c>
      <c r="M4915" s="2">
        <f t="shared" si="456"/>
        <v>150.80000000000001</v>
      </c>
      <c r="O4915" s="2" t="str">
        <f t="shared" si="457"/>
        <v/>
      </c>
      <c r="P4915" s="2" t="str">
        <f>IF(ISNUMBER(O4915),SUMIFS(O$1:$O4915,A$1:$A4915,A4915,C$1:$C4915,C4915,G$1:$G4915,G4915,E$1:$E4915,E4915),"")</f>
        <v/>
      </c>
      <c r="U4915" t="str">
        <f t="shared" si="458"/>
        <v/>
      </c>
      <c r="AC4915" s="2" t="str">
        <f t="shared" si="459"/>
        <v/>
      </c>
      <c r="AH4915" s="2" t="str">
        <f t="shared" si="460"/>
        <v/>
      </c>
      <c r="AI4915" s="2" t="str">
        <f>IF(ISNUMBER(AH4915),SUMIFS($AH$1:AH4915,$A$1:A4915,A4915,C$1:$C4915,C4915,$G$1:G4915,G4915,$E$1:E4915,E4915),"")</f>
        <v/>
      </c>
      <c r="AJ4915">
        <f t="shared" si="461"/>
        <v>3</v>
      </c>
    </row>
    <row r="4916" spans="1:36" x14ac:dyDescent="0.25">
      <c r="A4916" s="14" t="s">
        <v>86</v>
      </c>
      <c r="B4916" t="s">
        <v>80</v>
      </c>
      <c r="C4916" t="s">
        <v>79</v>
      </c>
      <c r="D4916" s="13">
        <v>42534</v>
      </c>
      <c r="E4916">
        <v>1</v>
      </c>
      <c r="F4916">
        <v>0</v>
      </c>
      <c r="G4916" s="2" t="s">
        <v>87</v>
      </c>
      <c r="H4916" s="2" t="s">
        <v>10</v>
      </c>
      <c r="I4916">
        <v>14</v>
      </c>
      <c r="J4916" s="2" t="s">
        <v>77</v>
      </c>
      <c r="K4916" s="2">
        <v>0</v>
      </c>
      <c r="L4916" s="2"/>
      <c r="M4916" s="2" t="str">
        <f t="shared" si="456"/>
        <v/>
      </c>
      <c r="N4916">
        <v>166.50623488000002</v>
      </c>
      <c r="O4916" s="2">
        <f t="shared" si="457"/>
        <v>16.650623488000001</v>
      </c>
      <c r="P4916" s="2">
        <f>IF(ISNUMBER(O4916),SUMIFS(O$1:$O4916,A$1:$A4916,A4916,C$1:$C4916,C4916,G$1:$G4916,G4916,E$1:$E4916,E4916),"")</f>
        <v>376.1701649266667</v>
      </c>
      <c r="U4916" t="str">
        <f t="shared" si="458"/>
        <v/>
      </c>
      <c r="AC4916" s="2" t="str">
        <f t="shared" si="459"/>
        <v/>
      </c>
      <c r="AH4916" s="2" t="str">
        <f t="shared" si="460"/>
        <v/>
      </c>
      <c r="AI4916" s="2" t="str">
        <f>IF(ISNUMBER(AH4916),SUMIFS($AH$1:AH4916,$A$1:A4916,A4916,C$1:$C4916,C4916,$G$1:G4916,G4916,$E$1:E4916,E4916),"")</f>
        <v/>
      </c>
      <c r="AJ4916">
        <f t="shared" si="461"/>
        <v>4</v>
      </c>
    </row>
    <row r="4917" spans="1:36" x14ac:dyDescent="0.25">
      <c r="A4917" s="14" t="s">
        <v>85</v>
      </c>
      <c r="B4917" t="s">
        <v>80</v>
      </c>
      <c r="C4917" t="s">
        <v>79</v>
      </c>
      <c r="D4917" s="13">
        <v>42534</v>
      </c>
      <c r="E4917">
        <v>1</v>
      </c>
      <c r="F4917">
        <v>50</v>
      </c>
      <c r="G4917" s="2" t="s">
        <v>87</v>
      </c>
      <c r="H4917" s="2" t="s">
        <v>10</v>
      </c>
      <c r="I4917">
        <v>14</v>
      </c>
      <c r="J4917" s="2" t="s">
        <v>77</v>
      </c>
      <c r="K4917" s="2">
        <v>45</v>
      </c>
      <c r="L4917" s="2"/>
      <c r="M4917" s="2" t="str">
        <f t="shared" si="456"/>
        <v/>
      </c>
      <c r="N4917">
        <v>259.24009333333333</v>
      </c>
      <c r="O4917" s="2">
        <f t="shared" si="457"/>
        <v>25.924009333333334</v>
      </c>
      <c r="P4917" s="2">
        <f>IF(ISNUMBER(O4917),SUMIFS(O$1:$O4917,A$1:$A4917,A4917,C$1:$C4917,C4917,G$1:$G4917,G4917,E$1:$E4917,E4917),"")</f>
        <v>439.06336716800007</v>
      </c>
      <c r="U4917" t="str">
        <f t="shared" si="458"/>
        <v/>
      </c>
      <c r="AC4917" s="2" t="str">
        <f t="shared" si="459"/>
        <v/>
      </c>
      <c r="AH4917" s="2" t="str">
        <f t="shared" si="460"/>
        <v/>
      </c>
      <c r="AI4917" s="2" t="str">
        <f>IF(ISNUMBER(AH4917),SUMIFS($AH$1:AH4917,$A$1:A4917,A4917,C$1:$C4917,C4917,$G$1:G4917,G4917,$E$1:E4917,E4917),"")</f>
        <v/>
      </c>
      <c r="AJ4917">
        <f t="shared" si="461"/>
        <v>4</v>
      </c>
    </row>
    <row r="4918" spans="1:36" x14ac:dyDescent="0.25">
      <c r="A4918" s="14" t="s">
        <v>84</v>
      </c>
      <c r="B4918" t="s">
        <v>80</v>
      </c>
      <c r="C4918" t="s">
        <v>79</v>
      </c>
      <c r="D4918" s="13">
        <v>42534</v>
      </c>
      <c r="E4918">
        <v>1</v>
      </c>
      <c r="F4918">
        <v>100</v>
      </c>
      <c r="G4918" s="2" t="s">
        <v>87</v>
      </c>
      <c r="H4918" s="2" t="s">
        <v>10</v>
      </c>
      <c r="I4918">
        <v>14</v>
      </c>
      <c r="J4918" s="2" t="s">
        <v>77</v>
      </c>
      <c r="K4918" s="2">
        <v>90</v>
      </c>
      <c r="L4918" s="2"/>
      <c r="M4918" s="2" t="str">
        <f t="shared" si="456"/>
        <v/>
      </c>
      <c r="N4918">
        <v>430.07493600000009</v>
      </c>
      <c r="O4918" s="2">
        <f t="shared" si="457"/>
        <v>43.007493600000011</v>
      </c>
      <c r="P4918" s="2">
        <f>IF(ISNUMBER(O4918),SUMIFS(O$1:$O4918,A$1:$A4918,A4918,C$1:$C4918,C4918,G$1:$G4918,G4918,E$1:$E4918,E4918),"")</f>
        <v>842.32397533333335</v>
      </c>
      <c r="U4918" t="str">
        <f t="shared" si="458"/>
        <v/>
      </c>
      <c r="AC4918" s="2" t="str">
        <f t="shared" si="459"/>
        <v/>
      </c>
      <c r="AH4918" s="2" t="str">
        <f t="shared" si="460"/>
        <v/>
      </c>
      <c r="AI4918" s="2" t="str">
        <f>IF(ISNUMBER(AH4918),SUMIFS($AH$1:AH4918,$A$1:A4918,A4918,C$1:$C4918,C4918,$G$1:G4918,G4918,$E$1:E4918,E4918),"")</f>
        <v/>
      </c>
      <c r="AJ4918">
        <f t="shared" si="461"/>
        <v>4</v>
      </c>
    </row>
    <row r="4919" spans="1:36" x14ac:dyDescent="0.25">
      <c r="A4919" s="14" t="s">
        <v>83</v>
      </c>
      <c r="B4919" t="s">
        <v>80</v>
      </c>
      <c r="C4919" t="s">
        <v>79</v>
      </c>
      <c r="D4919" s="13">
        <v>42534</v>
      </c>
      <c r="E4919">
        <v>1</v>
      </c>
      <c r="F4919">
        <v>200</v>
      </c>
      <c r="G4919" s="2" t="s">
        <v>87</v>
      </c>
      <c r="H4919" s="2" t="s">
        <v>10</v>
      </c>
      <c r="I4919">
        <v>14</v>
      </c>
      <c r="J4919" s="2" t="s">
        <v>77</v>
      </c>
      <c r="K4919" s="2">
        <v>180</v>
      </c>
      <c r="L4919" s="2"/>
      <c r="M4919" s="2" t="str">
        <f t="shared" si="456"/>
        <v/>
      </c>
      <c r="N4919">
        <v>647.83824000000004</v>
      </c>
      <c r="O4919" s="2">
        <f t="shared" si="457"/>
        <v>64.78382400000001</v>
      </c>
      <c r="P4919" s="2">
        <f>IF(ISNUMBER(O4919),SUMIFS(O$1:$O4919,A$1:$A4919,A4919,C$1:$C4919,C4919,G$1:$G4919,G4919,E$1:$E4919,E4919),"")</f>
        <v>902.65285213333334</v>
      </c>
      <c r="U4919" t="str">
        <f t="shared" si="458"/>
        <v/>
      </c>
      <c r="AC4919" s="2" t="str">
        <f t="shared" si="459"/>
        <v/>
      </c>
      <c r="AH4919" s="2" t="str">
        <f t="shared" si="460"/>
        <v/>
      </c>
      <c r="AI4919" s="2" t="str">
        <f>IF(ISNUMBER(AH4919),SUMIFS($AH$1:AH4919,$A$1:A4919,A4919,C$1:$C4919,C4919,$G$1:G4919,G4919,$E$1:E4919,E4919),"")</f>
        <v/>
      </c>
      <c r="AJ4919">
        <f t="shared" si="461"/>
        <v>4</v>
      </c>
    </row>
    <row r="4920" spans="1:36" x14ac:dyDescent="0.25">
      <c r="A4920" s="14" t="s">
        <v>82</v>
      </c>
      <c r="B4920" t="s">
        <v>80</v>
      </c>
      <c r="C4920" t="s">
        <v>79</v>
      </c>
      <c r="D4920" s="13">
        <v>42534</v>
      </c>
      <c r="E4920">
        <v>1</v>
      </c>
      <c r="F4920">
        <v>350</v>
      </c>
      <c r="G4920" s="2" t="s">
        <v>87</v>
      </c>
      <c r="H4920" s="2" t="s">
        <v>10</v>
      </c>
      <c r="I4920">
        <v>14</v>
      </c>
      <c r="J4920" s="2" t="s">
        <v>77</v>
      </c>
      <c r="K4920" s="2">
        <v>315</v>
      </c>
      <c r="L4920" s="2"/>
      <c r="M4920" s="2" t="str">
        <f t="shared" si="456"/>
        <v/>
      </c>
      <c r="N4920">
        <v>1271.8672560000002</v>
      </c>
      <c r="O4920" s="2">
        <f t="shared" si="457"/>
        <v>127.18672560000002</v>
      </c>
      <c r="P4920" s="2">
        <f>IF(ISNUMBER(O4920),SUMIFS(O$1:$O4920,A$1:$A4920,A4920,C$1:$C4920,C4920,G$1:$G4920,G4920,E$1:$E4920,E4920),"")</f>
        <v>1294.9591507999999</v>
      </c>
      <c r="U4920" t="str">
        <f t="shared" si="458"/>
        <v/>
      </c>
      <c r="AC4920" s="2" t="str">
        <f t="shared" si="459"/>
        <v/>
      </c>
      <c r="AH4920" s="2" t="str">
        <f t="shared" si="460"/>
        <v/>
      </c>
      <c r="AI4920" s="2" t="str">
        <f>IF(ISNUMBER(AH4920),SUMIFS($AH$1:AH4920,$A$1:A4920,A4920,C$1:$C4920,C4920,$G$1:G4920,G4920,$E$1:E4920,E4920),"")</f>
        <v/>
      </c>
      <c r="AJ4920">
        <f t="shared" si="461"/>
        <v>4</v>
      </c>
    </row>
    <row r="4921" spans="1:36" x14ac:dyDescent="0.25">
      <c r="A4921" s="14" t="s">
        <v>81</v>
      </c>
      <c r="B4921" t="s">
        <v>80</v>
      </c>
      <c r="C4921" t="s">
        <v>79</v>
      </c>
      <c r="D4921" s="13">
        <v>42534</v>
      </c>
      <c r="E4921">
        <v>1</v>
      </c>
      <c r="F4921">
        <v>500</v>
      </c>
      <c r="G4921" s="2" t="s">
        <v>87</v>
      </c>
      <c r="H4921" s="2" t="s">
        <v>10</v>
      </c>
      <c r="I4921">
        <v>14</v>
      </c>
      <c r="J4921" s="2" t="s">
        <v>77</v>
      </c>
      <c r="K4921" s="2">
        <v>450</v>
      </c>
      <c r="L4921" s="2"/>
      <c r="M4921" s="2" t="str">
        <f t="shared" si="456"/>
        <v/>
      </c>
      <c r="N4921">
        <v>1063.3920000000001</v>
      </c>
      <c r="O4921" s="2">
        <f t="shared" si="457"/>
        <v>106.33920000000001</v>
      </c>
      <c r="P4921" s="2">
        <f>IF(ISNUMBER(O4921),SUMIFS(O$1:$O4921,A$1:$A4921,A4921,C$1:$C4921,C4921,G$1:$G4921,G4921,E$1:$E4921,E4921),"")</f>
        <v>1366.4254561333328</v>
      </c>
      <c r="U4921" t="str">
        <f t="shared" si="458"/>
        <v/>
      </c>
      <c r="AC4921" s="2" t="str">
        <f t="shared" si="459"/>
        <v/>
      </c>
      <c r="AH4921" s="2" t="str">
        <f t="shared" si="460"/>
        <v/>
      </c>
      <c r="AI4921" s="2" t="str">
        <f>IF(ISNUMBER(AH4921),SUMIFS($AH$1:AH4921,$A$1:A4921,A4921,C$1:$C4921,C4921,$G$1:G4921,G4921,$E$1:E4921,E4921),"")</f>
        <v/>
      </c>
      <c r="AJ4921">
        <f t="shared" si="461"/>
        <v>4</v>
      </c>
    </row>
    <row r="4922" spans="1:36" x14ac:dyDescent="0.25">
      <c r="A4922" s="14" t="s">
        <v>86</v>
      </c>
      <c r="B4922" t="s">
        <v>80</v>
      </c>
      <c r="C4922" t="s">
        <v>79</v>
      </c>
      <c r="D4922" s="13">
        <v>42534</v>
      </c>
      <c r="E4922">
        <v>2</v>
      </c>
      <c r="F4922">
        <v>0</v>
      </c>
      <c r="G4922" s="2" t="s">
        <v>87</v>
      </c>
      <c r="H4922" s="2" t="s">
        <v>10</v>
      </c>
      <c r="I4922">
        <v>14</v>
      </c>
      <c r="J4922" s="2" t="s">
        <v>77</v>
      </c>
      <c r="K4922" s="2">
        <v>0</v>
      </c>
      <c r="L4922" s="2"/>
      <c r="M4922" s="2" t="str">
        <f t="shared" si="456"/>
        <v/>
      </c>
      <c r="N4922">
        <v>390.6382293333333</v>
      </c>
      <c r="O4922" s="2">
        <f t="shared" si="457"/>
        <v>39.063822933333327</v>
      </c>
      <c r="P4922" s="2">
        <f>IF(ISNUMBER(O4922),SUMIFS(O$1:$O4922,A$1:$A4922,A4922,C$1:$C4922,C4922,G$1:$G4922,G4922,E$1:$E4922,E4922),"")</f>
        <v>475.63292037999997</v>
      </c>
      <c r="U4922" t="str">
        <f t="shared" si="458"/>
        <v/>
      </c>
      <c r="AC4922" s="2" t="str">
        <f t="shared" si="459"/>
        <v/>
      </c>
      <c r="AH4922" s="2" t="str">
        <f t="shared" si="460"/>
        <v/>
      </c>
      <c r="AI4922" s="2" t="str">
        <f>IF(ISNUMBER(AH4922),SUMIFS($AH$1:AH4922,$A$1:A4922,A4922,C$1:$C4922,C4922,$G$1:G4922,G4922,$E$1:E4922,E4922),"")</f>
        <v/>
      </c>
      <c r="AJ4922">
        <f t="shared" si="461"/>
        <v>4</v>
      </c>
    </row>
    <row r="4923" spans="1:36" x14ac:dyDescent="0.25">
      <c r="A4923" s="14" t="s">
        <v>85</v>
      </c>
      <c r="B4923" t="s">
        <v>80</v>
      </c>
      <c r="C4923" t="s">
        <v>79</v>
      </c>
      <c r="D4923" s="13">
        <v>42534</v>
      </c>
      <c r="E4923">
        <v>2</v>
      </c>
      <c r="F4923">
        <v>50</v>
      </c>
      <c r="G4923" s="2" t="s">
        <v>87</v>
      </c>
      <c r="H4923" s="2" t="s">
        <v>10</v>
      </c>
      <c r="I4923">
        <v>14</v>
      </c>
      <c r="J4923" s="2" t="s">
        <v>77</v>
      </c>
      <c r="K4923" s="2">
        <v>45</v>
      </c>
      <c r="L4923" s="2"/>
      <c r="M4923" s="2" t="str">
        <f t="shared" si="456"/>
        <v/>
      </c>
      <c r="N4923">
        <v>360.60201999999998</v>
      </c>
      <c r="O4923" s="2">
        <f t="shared" si="457"/>
        <v>36.060201999999997</v>
      </c>
      <c r="P4923" s="2">
        <f>IF(ISNUMBER(O4923),SUMIFS(O$1:$O4923,A$1:$A4923,A4923,C$1:$C4923,C4923,G$1:$G4923,G4923,E$1:$E4923,E4923),"")</f>
        <v>395.22881884533331</v>
      </c>
      <c r="U4923" t="str">
        <f t="shared" si="458"/>
        <v/>
      </c>
      <c r="AC4923" s="2" t="str">
        <f t="shared" si="459"/>
        <v/>
      </c>
      <c r="AH4923" s="2" t="str">
        <f t="shared" si="460"/>
        <v/>
      </c>
      <c r="AI4923" s="2" t="str">
        <f>IF(ISNUMBER(AH4923),SUMIFS($AH$1:AH4923,$A$1:A4923,A4923,C$1:$C4923,C4923,$G$1:G4923,G4923,$E$1:E4923,E4923),"")</f>
        <v/>
      </c>
      <c r="AJ4923">
        <f t="shared" si="461"/>
        <v>4</v>
      </c>
    </row>
    <row r="4924" spans="1:36" x14ac:dyDescent="0.25">
      <c r="A4924" s="14" t="s">
        <v>84</v>
      </c>
      <c r="B4924" t="s">
        <v>80</v>
      </c>
      <c r="C4924" t="s">
        <v>79</v>
      </c>
      <c r="D4924" s="13">
        <v>42534</v>
      </c>
      <c r="E4924">
        <v>2</v>
      </c>
      <c r="F4924">
        <v>100</v>
      </c>
      <c r="G4924" s="2" t="s">
        <v>87</v>
      </c>
      <c r="H4924" s="2" t="s">
        <v>10</v>
      </c>
      <c r="I4924">
        <v>14</v>
      </c>
      <c r="J4924" s="2" t="s">
        <v>77</v>
      </c>
      <c r="K4924" s="2">
        <v>90</v>
      </c>
      <c r="L4924" s="2"/>
      <c r="M4924" s="2" t="str">
        <f t="shared" si="456"/>
        <v/>
      </c>
      <c r="N4924">
        <v>752.84215599999993</v>
      </c>
      <c r="O4924" s="2">
        <f t="shared" si="457"/>
        <v>75.284215599999996</v>
      </c>
      <c r="P4924" s="2">
        <f>IF(ISNUMBER(O4924),SUMIFS(O$1:$O4924,A$1:$A4924,A4924,C$1:$C4924,C4924,G$1:$G4924,G4924,E$1:$E4924,E4924),"")</f>
        <v>912.82447239599992</v>
      </c>
      <c r="U4924" t="str">
        <f t="shared" si="458"/>
        <v/>
      </c>
      <c r="AC4924" s="2" t="str">
        <f t="shared" si="459"/>
        <v/>
      </c>
      <c r="AH4924" s="2" t="str">
        <f t="shared" si="460"/>
        <v/>
      </c>
      <c r="AI4924" s="2" t="str">
        <f>IF(ISNUMBER(AH4924),SUMIFS($AH$1:AH4924,$A$1:A4924,A4924,C$1:$C4924,C4924,$G$1:G4924,G4924,$E$1:E4924,E4924),"")</f>
        <v/>
      </c>
      <c r="AJ4924">
        <f t="shared" si="461"/>
        <v>4</v>
      </c>
    </row>
    <row r="4925" spans="1:36" x14ac:dyDescent="0.25">
      <c r="A4925" s="14" t="s">
        <v>83</v>
      </c>
      <c r="B4925" t="s">
        <v>80</v>
      </c>
      <c r="C4925" t="s">
        <v>79</v>
      </c>
      <c r="D4925" s="13">
        <v>42534</v>
      </c>
      <c r="E4925">
        <v>2</v>
      </c>
      <c r="F4925">
        <v>200</v>
      </c>
      <c r="G4925" s="2" t="s">
        <v>87</v>
      </c>
      <c r="H4925" s="2" t="s">
        <v>10</v>
      </c>
      <c r="I4925">
        <v>14</v>
      </c>
      <c r="J4925" s="2" t="s">
        <v>77</v>
      </c>
      <c r="K4925" s="2">
        <v>180</v>
      </c>
      <c r="L4925" s="2"/>
      <c r="M4925" s="2" t="str">
        <f t="shared" si="456"/>
        <v/>
      </c>
      <c r="N4925">
        <v>738.47593599999993</v>
      </c>
      <c r="O4925" s="2">
        <f t="shared" si="457"/>
        <v>73.847593599999996</v>
      </c>
      <c r="P4925" s="2">
        <f>IF(ISNUMBER(O4925),SUMIFS(O$1:$O4925,A$1:$A4925,A4925,C$1:$C4925,C4925,G$1:$G4925,G4925,E$1:$E4925,E4925),"")</f>
        <v>714.00102453333329</v>
      </c>
      <c r="U4925" t="str">
        <f t="shared" si="458"/>
        <v/>
      </c>
      <c r="AC4925" s="2" t="str">
        <f t="shared" si="459"/>
        <v/>
      </c>
      <c r="AH4925" s="2" t="str">
        <f t="shared" si="460"/>
        <v/>
      </c>
      <c r="AI4925" s="2" t="str">
        <f>IF(ISNUMBER(AH4925),SUMIFS($AH$1:AH4925,$A$1:A4925,A4925,C$1:$C4925,C4925,$G$1:G4925,G4925,$E$1:E4925,E4925),"")</f>
        <v/>
      </c>
      <c r="AJ4925">
        <f t="shared" si="461"/>
        <v>4</v>
      </c>
    </row>
    <row r="4926" spans="1:36" x14ac:dyDescent="0.25">
      <c r="A4926" s="14" t="s">
        <v>82</v>
      </c>
      <c r="B4926" t="s">
        <v>80</v>
      </c>
      <c r="C4926" t="s">
        <v>79</v>
      </c>
      <c r="D4926" s="13">
        <v>42534</v>
      </c>
      <c r="E4926">
        <v>2</v>
      </c>
      <c r="F4926">
        <v>350</v>
      </c>
      <c r="G4926" s="2" t="s">
        <v>87</v>
      </c>
      <c r="H4926" s="2" t="s">
        <v>10</v>
      </c>
      <c r="I4926">
        <v>14</v>
      </c>
      <c r="J4926" s="2" t="s">
        <v>77</v>
      </c>
      <c r="K4926" s="2">
        <v>315</v>
      </c>
      <c r="L4926" s="2"/>
      <c r="M4926" s="2" t="str">
        <f t="shared" si="456"/>
        <v/>
      </c>
      <c r="N4926">
        <v>1396.5069519999997</v>
      </c>
      <c r="O4926" s="2">
        <f t="shared" si="457"/>
        <v>139.65069519999997</v>
      </c>
      <c r="P4926" s="2">
        <f>IF(ISNUMBER(O4926),SUMIFS(O$1:$O4926,A$1:$A4926,A4926,C$1:$C4926,C4926,G$1:$G4926,G4926,E$1:$E4926,E4926),"")</f>
        <v>1513.851538533333</v>
      </c>
      <c r="U4926" t="str">
        <f t="shared" si="458"/>
        <v/>
      </c>
      <c r="AC4926" s="2" t="str">
        <f t="shared" si="459"/>
        <v/>
      </c>
      <c r="AH4926" s="2" t="str">
        <f t="shared" si="460"/>
        <v/>
      </c>
      <c r="AI4926" s="2" t="str">
        <f>IF(ISNUMBER(AH4926),SUMIFS($AH$1:AH4926,$A$1:A4926,A4926,C$1:$C4926,C4926,$G$1:G4926,G4926,$E$1:E4926,E4926),"")</f>
        <v/>
      </c>
      <c r="AJ4926">
        <f t="shared" si="461"/>
        <v>4</v>
      </c>
    </row>
    <row r="4927" spans="1:36" x14ac:dyDescent="0.25">
      <c r="A4927" s="14" t="s">
        <v>81</v>
      </c>
      <c r="B4927" t="s">
        <v>80</v>
      </c>
      <c r="C4927" t="s">
        <v>79</v>
      </c>
      <c r="D4927" s="13">
        <v>42534</v>
      </c>
      <c r="E4927">
        <v>2</v>
      </c>
      <c r="F4927">
        <v>500</v>
      </c>
      <c r="G4927" s="2" t="s">
        <v>87</v>
      </c>
      <c r="H4927" s="2" t="s">
        <v>10</v>
      </c>
      <c r="I4927">
        <v>14</v>
      </c>
      <c r="J4927" s="2" t="s">
        <v>77</v>
      </c>
      <c r="K4927" s="2">
        <v>450</v>
      </c>
      <c r="L4927" s="2"/>
      <c r="M4927" s="2" t="str">
        <f t="shared" si="456"/>
        <v/>
      </c>
      <c r="N4927">
        <v>1515.1514999999999</v>
      </c>
      <c r="O4927" s="2">
        <f t="shared" si="457"/>
        <v>151.51515000000001</v>
      </c>
      <c r="P4927" s="2">
        <f>IF(ISNUMBER(O4927),SUMIFS(O$1:$O4927,A$1:$A4927,A4927,C$1:$C4927,C4927,G$1:$G4927,G4927,E$1:$E4927,E4927),"")</f>
        <v>1698.5634203999998</v>
      </c>
      <c r="U4927" t="str">
        <f t="shared" si="458"/>
        <v/>
      </c>
      <c r="AC4927" s="2" t="str">
        <f t="shared" si="459"/>
        <v/>
      </c>
      <c r="AH4927" s="2" t="str">
        <f t="shared" si="460"/>
        <v/>
      </c>
      <c r="AI4927" s="2" t="str">
        <f>IF(ISNUMBER(AH4927),SUMIFS($AH$1:AH4927,$A$1:A4927,A4927,C$1:$C4927,C4927,$G$1:G4927,G4927,$E$1:E4927,E4927),"")</f>
        <v/>
      </c>
      <c r="AJ4927">
        <f t="shared" si="461"/>
        <v>4</v>
      </c>
    </row>
    <row r="4928" spans="1:36" x14ac:dyDescent="0.25">
      <c r="A4928" s="14" t="s">
        <v>86</v>
      </c>
      <c r="B4928" t="s">
        <v>80</v>
      </c>
      <c r="C4928" t="s">
        <v>79</v>
      </c>
      <c r="D4928" s="13">
        <v>42534</v>
      </c>
      <c r="E4928">
        <v>3</v>
      </c>
      <c r="F4928">
        <v>0</v>
      </c>
      <c r="G4928" s="2" t="s">
        <v>87</v>
      </c>
      <c r="H4928" s="2" t="s">
        <v>10</v>
      </c>
      <c r="I4928">
        <v>14</v>
      </c>
      <c r="J4928" s="2" t="s">
        <v>77</v>
      </c>
      <c r="K4928" s="2">
        <v>0</v>
      </c>
      <c r="L4928" s="2"/>
      <c r="M4928" s="2" t="str">
        <f t="shared" si="456"/>
        <v/>
      </c>
      <c r="N4928">
        <v>180.29524320000002</v>
      </c>
      <c r="O4928" s="2">
        <f t="shared" si="457"/>
        <v>18.02952432</v>
      </c>
      <c r="P4928" s="2">
        <f>IF(ISNUMBER(O4928),SUMIFS(O$1:$O4928,A$1:$A4928,A4928,C$1:$C4928,C4928,G$1:$G4928,G4928,E$1:$E4928,E4928),"")</f>
        <v>969.87004282612531</v>
      </c>
      <c r="U4928" t="str">
        <f t="shared" si="458"/>
        <v/>
      </c>
      <c r="AC4928" s="2" t="str">
        <f t="shared" si="459"/>
        <v/>
      </c>
      <c r="AH4928" s="2" t="str">
        <f t="shared" si="460"/>
        <v/>
      </c>
      <c r="AI4928" s="2" t="str">
        <f>IF(ISNUMBER(AH4928),SUMIFS($AH$1:AH4928,$A$1:A4928,A4928,C$1:$C4928,C4928,$G$1:G4928,G4928,$E$1:E4928,E4928),"")</f>
        <v/>
      </c>
      <c r="AJ4928">
        <f t="shared" si="461"/>
        <v>4</v>
      </c>
    </row>
    <row r="4929" spans="1:36" x14ac:dyDescent="0.25">
      <c r="A4929" s="14" t="s">
        <v>85</v>
      </c>
      <c r="B4929" t="s">
        <v>80</v>
      </c>
      <c r="C4929" t="s">
        <v>79</v>
      </c>
      <c r="D4929" s="13">
        <v>42534</v>
      </c>
      <c r="E4929">
        <v>3</v>
      </c>
      <c r="F4929">
        <v>50</v>
      </c>
      <c r="G4929" s="2" t="s">
        <v>87</v>
      </c>
      <c r="H4929" s="2" t="s">
        <v>10</v>
      </c>
      <c r="I4929">
        <v>14</v>
      </c>
      <c r="J4929" s="2" t="s">
        <v>77</v>
      </c>
      <c r="K4929" s="2">
        <v>45</v>
      </c>
      <c r="L4929" s="2"/>
      <c r="M4929" s="2" t="str">
        <f t="shared" si="456"/>
        <v/>
      </c>
      <c r="N4929">
        <v>298.40899199999996</v>
      </c>
      <c r="O4929" s="2">
        <f t="shared" si="457"/>
        <v>29.840899199999996</v>
      </c>
      <c r="P4929" s="2">
        <f>IF(ISNUMBER(O4929),SUMIFS(O$1:$O4929,A$1:$A4929,A4929,C$1:$C4929,C4929,G$1:$G4929,G4929,E$1:$E4929,E4929),"")</f>
        <v>858.49967616826666</v>
      </c>
      <c r="U4929" t="str">
        <f t="shared" si="458"/>
        <v/>
      </c>
      <c r="AC4929" s="2" t="str">
        <f t="shared" si="459"/>
        <v/>
      </c>
      <c r="AH4929" s="2" t="str">
        <f t="shared" si="460"/>
        <v/>
      </c>
      <c r="AI4929" s="2" t="str">
        <f>IF(ISNUMBER(AH4929),SUMIFS($AH$1:AH4929,$A$1:A4929,A4929,C$1:$C4929,C4929,$G$1:G4929,G4929,$E$1:E4929,E4929),"")</f>
        <v/>
      </c>
      <c r="AJ4929">
        <f t="shared" si="461"/>
        <v>4</v>
      </c>
    </row>
    <row r="4930" spans="1:36" x14ac:dyDescent="0.25">
      <c r="A4930" s="14" t="s">
        <v>84</v>
      </c>
      <c r="B4930" t="s">
        <v>80</v>
      </c>
      <c r="C4930" t="s">
        <v>79</v>
      </c>
      <c r="D4930" s="13">
        <v>42534</v>
      </c>
      <c r="E4930">
        <v>3</v>
      </c>
      <c r="F4930">
        <v>100</v>
      </c>
      <c r="G4930" s="2" t="s">
        <v>87</v>
      </c>
      <c r="H4930" s="2" t="s">
        <v>10</v>
      </c>
      <c r="I4930">
        <v>14</v>
      </c>
      <c r="J4930" s="2" t="s">
        <v>77</v>
      </c>
      <c r="K4930" s="2">
        <v>90</v>
      </c>
      <c r="L4930" s="2"/>
      <c r="M4930" s="2" t="str">
        <f t="shared" ref="M4930:M4951" si="462">IF(ISNUMBER(L4930),L4930/10,"")</f>
        <v/>
      </c>
      <c r="N4930">
        <v>17.45661424</v>
      </c>
      <c r="O4930" s="2">
        <f t="shared" ref="O4930:O4951" si="463">IF(ISNUMBER(N4930),N4930/10,"")</f>
        <v>1.7456614240000001</v>
      </c>
      <c r="P4930" s="2">
        <f>IF(ISNUMBER(O4930),SUMIFS(O$1:$O4930,A$1:$A4930,A4930,C$1:$C4930,C4930,G$1:$G4930,G4930,E$1:$E4930,E4930),"")</f>
        <v>662.80301760507723</v>
      </c>
      <c r="U4930" t="str">
        <f t="shared" ref="U4930:U4951" si="464">IF(ISNUMBER(R4930),R4930/100,"")</f>
        <v/>
      </c>
      <c r="AC4930" s="2" t="str">
        <f t="shared" ref="AC4930:AC4951" si="465">IF(ISNUMBER(AB4930),AB4930,"")</f>
        <v/>
      </c>
      <c r="AH4930" s="2" t="str">
        <f t="shared" ref="AH4930:AH4951" si="466">IF(AND(ISNUMBER(AB4930),ISNUMBER(O4930)),ROUND(O4930*AB4930,3),"")</f>
        <v/>
      </c>
      <c r="AI4930" s="2" t="str">
        <f>IF(ISNUMBER(AH4930),SUMIFS($AH$1:AH4930,$A$1:A4930,A4930,C$1:$C4930,C4930,$G$1:G4930,G4930,$E$1:E4930,E4930),"")</f>
        <v/>
      </c>
      <c r="AJ4930">
        <f t="shared" ref="AJ4930:AJ4951" si="467">COUNT(K4930:AI4930)</f>
        <v>4</v>
      </c>
    </row>
    <row r="4931" spans="1:36" x14ac:dyDescent="0.25">
      <c r="A4931" s="14" t="s">
        <v>83</v>
      </c>
      <c r="B4931" t="s">
        <v>80</v>
      </c>
      <c r="C4931" t="s">
        <v>79</v>
      </c>
      <c r="D4931" s="13">
        <v>42534</v>
      </c>
      <c r="E4931">
        <v>3</v>
      </c>
      <c r="F4931">
        <v>200</v>
      </c>
      <c r="G4931" s="2" t="s">
        <v>87</v>
      </c>
      <c r="H4931" s="2" t="s">
        <v>10</v>
      </c>
      <c r="I4931">
        <v>14</v>
      </c>
      <c r="J4931" s="2" t="s">
        <v>77</v>
      </c>
      <c r="K4931" s="2">
        <v>180</v>
      </c>
      <c r="L4931" s="2"/>
      <c r="M4931" s="2" t="str">
        <f t="shared" si="462"/>
        <v/>
      </c>
      <c r="N4931">
        <v>200.32176546666665</v>
      </c>
      <c r="O4931" s="2">
        <f t="shared" si="463"/>
        <v>20.032176546666665</v>
      </c>
      <c r="P4931" s="2">
        <f>IF(ISNUMBER(O4931),SUMIFS(O$1:$O4931,A$1:$A4931,A4931,C$1:$C4931,C4931,G$1:$G4931,G4931,E$1:$E4931,E4931),"")</f>
        <v>1005.7451013573333</v>
      </c>
      <c r="U4931" t="str">
        <f t="shared" si="464"/>
        <v/>
      </c>
      <c r="AC4931" s="2" t="str">
        <f t="shared" si="465"/>
        <v/>
      </c>
      <c r="AH4931" s="2" t="str">
        <f t="shared" si="466"/>
        <v/>
      </c>
      <c r="AI4931" s="2" t="str">
        <f>IF(ISNUMBER(AH4931),SUMIFS($AH$1:AH4931,$A$1:A4931,A4931,C$1:$C4931,C4931,$G$1:G4931,G4931,$E$1:E4931,E4931),"")</f>
        <v/>
      </c>
      <c r="AJ4931">
        <f t="shared" si="467"/>
        <v>4</v>
      </c>
    </row>
    <row r="4932" spans="1:36" x14ac:dyDescent="0.25">
      <c r="A4932" s="14" t="s">
        <v>82</v>
      </c>
      <c r="B4932" t="s">
        <v>80</v>
      </c>
      <c r="C4932" t="s">
        <v>79</v>
      </c>
      <c r="D4932" s="13">
        <v>42534</v>
      </c>
      <c r="E4932">
        <v>3</v>
      </c>
      <c r="F4932">
        <v>350</v>
      </c>
      <c r="G4932" s="2" t="s">
        <v>87</v>
      </c>
      <c r="H4932" s="2" t="s">
        <v>10</v>
      </c>
      <c r="I4932">
        <v>14</v>
      </c>
      <c r="J4932" s="2" t="s">
        <v>77</v>
      </c>
      <c r="K4932" s="2">
        <v>315</v>
      </c>
      <c r="L4932" s="2"/>
      <c r="M4932" s="2" t="str">
        <f t="shared" si="462"/>
        <v/>
      </c>
      <c r="N4932">
        <v>807.29304000000013</v>
      </c>
      <c r="O4932" s="2">
        <f t="shared" si="463"/>
        <v>80.729304000000013</v>
      </c>
      <c r="P4932" s="2">
        <f>IF(ISNUMBER(O4932),SUMIFS(O$1:$O4932,A$1:$A4932,A4932,C$1:$C4932,C4932,G$1:$G4932,G4932,E$1:$E4932,E4932),"")</f>
        <v>1703.8190583919998</v>
      </c>
      <c r="U4932" t="str">
        <f t="shared" si="464"/>
        <v/>
      </c>
      <c r="AC4932" s="2" t="str">
        <f t="shared" si="465"/>
        <v/>
      </c>
      <c r="AH4932" s="2" t="str">
        <f t="shared" si="466"/>
        <v/>
      </c>
      <c r="AI4932" s="2" t="str">
        <f>IF(ISNUMBER(AH4932),SUMIFS($AH$1:AH4932,$A$1:A4932,A4932,C$1:$C4932,C4932,$G$1:G4932,G4932,$E$1:E4932,E4932),"")</f>
        <v/>
      </c>
      <c r="AJ4932">
        <f t="shared" si="467"/>
        <v>4</v>
      </c>
    </row>
    <row r="4933" spans="1:36" x14ac:dyDescent="0.25">
      <c r="A4933" s="14" t="s">
        <v>81</v>
      </c>
      <c r="B4933" t="s">
        <v>80</v>
      </c>
      <c r="C4933" t="s">
        <v>79</v>
      </c>
      <c r="D4933" s="13">
        <v>42534</v>
      </c>
      <c r="E4933">
        <v>3</v>
      </c>
      <c r="F4933">
        <v>500</v>
      </c>
      <c r="G4933" s="2" t="s">
        <v>87</v>
      </c>
      <c r="H4933" s="2" t="s">
        <v>10</v>
      </c>
      <c r="I4933">
        <v>14</v>
      </c>
      <c r="J4933" s="2" t="s">
        <v>77</v>
      </c>
      <c r="K4933" s="2">
        <v>450</v>
      </c>
      <c r="L4933" s="2"/>
      <c r="M4933" s="2" t="str">
        <f t="shared" si="462"/>
        <v/>
      </c>
      <c r="N4933">
        <v>1153.000728</v>
      </c>
      <c r="O4933" s="2">
        <f t="shared" si="463"/>
        <v>115.3000728</v>
      </c>
      <c r="P4933" s="2">
        <f>IF(ISNUMBER(O4933),SUMIFS(O$1:$O4933,A$1:$A4933,A4933,C$1:$C4933,C4933,G$1:$G4933,G4933,E$1:$E4933,E4933),"")</f>
        <v>1681.1581063839999</v>
      </c>
      <c r="U4933" t="str">
        <f t="shared" si="464"/>
        <v/>
      </c>
      <c r="AC4933" s="2" t="str">
        <f t="shared" si="465"/>
        <v/>
      </c>
      <c r="AH4933" s="2" t="str">
        <f t="shared" si="466"/>
        <v/>
      </c>
      <c r="AI4933" s="2" t="str">
        <f>IF(ISNUMBER(AH4933),SUMIFS($AH$1:AH4933,$A$1:A4933,A4933,C$1:$C4933,C4933,$G$1:G4933,G4933,$E$1:E4933,E4933),"")</f>
        <v/>
      </c>
      <c r="AJ4933">
        <f t="shared" si="467"/>
        <v>4</v>
      </c>
    </row>
    <row r="4934" spans="1:36" x14ac:dyDescent="0.25">
      <c r="A4934" s="14" t="s">
        <v>86</v>
      </c>
      <c r="B4934" t="s">
        <v>80</v>
      </c>
      <c r="C4934" t="s">
        <v>79</v>
      </c>
      <c r="D4934" s="13">
        <v>42605</v>
      </c>
      <c r="E4934">
        <v>1</v>
      </c>
      <c r="F4934">
        <v>0</v>
      </c>
      <c r="G4934" s="2" t="s">
        <v>78</v>
      </c>
      <c r="H4934" s="2" t="s">
        <v>10</v>
      </c>
      <c r="I4934">
        <v>15</v>
      </c>
      <c r="J4934" s="2" t="s">
        <v>77</v>
      </c>
      <c r="K4934" s="2">
        <v>0</v>
      </c>
      <c r="L4934" s="2"/>
      <c r="M4934" s="2" t="str">
        <f t="shared" si="462"/>
        <v/>
      </c>
      <c r="N4934">
        <v>229.55287067999998</v>
      </c>
      <c r="O4934" s="2">
        <f t="shared" si="463"/>
        <v>22.955287067999997</v>
      </c>
      <c r="P4934" s="2">
        <f>IF(ISNUMBER(O4934),SUMIFS(O$1:$O4934,A$1:$A4934,A4934,C$1:$C4934,C4934,G$1:$G4934,G4934,E$1:$E4934,E4934),"")</f>
        <v>22.955287067999997</v>
      </c>
      <c r="R4934">
        <v>29.816753926701566</v>
      </c>
      <c r="S4934">
        <v>0.41884816753926696</v>
      </c>
      <c r="T4934">
        <v>2.5523560209424083</v>
      </c>
      <c r="U4934">
        <f t="shared" si="464"/>
        <v>0.29816753926701567</v>
      </c>
      <c r="AC4934" s="2" t="str">
        <f t="shared" si="465"/>
        <v/>
      </c>
      <c r="AH4934" s="2" t="str">
        <f t="shared" si="466"/>
        <v/>
      </c>
      <c r="AI4934" s="2" t="str">
        <f>IF(ISNUMBER(AH4934),SUMIFS($AH$1:AH4934,$A$1:A4934,A4934,C$1:$C4934,C4934,$G$1:G4934,G4934,$E$1:E4934,E4934),"")</f>
        <v/>
      </c>
      <c r="AJ4934">
        <f t="shared" si="467"/>
        <v>8</v>
      </c>
    </row>
    <row r="4935" spans="1:36" x14ac:dyDescent="0.25">
      <c r="A4935" s="14" t="s">
        <v>85</v>
      </c>
      <c r="B4935" t="s">
        <v>80</v>
      </c>
      <c r="C4935" t="s">
        <v>79</v>
      </c>
      <c r="D4935" s="13">
        <v>42605</v>
      </c>
      <c r="E4935">
        <v>1</v>
      </c>
      <c r="F4935">
        <v>50</v>
      </c>
      <c r="G4935" s="2" t="s">
        <v>78</v>
      </c>
      <c r="H4935" s="2" t="s">
        <v>10</v>
      </c>
      <c r="I4935">
        <v>15</v>
      </c>
      <c r="J4935" s="2" t="s">
        <v>77</v>
      </c>
      <c r="K4935" s="2">
        <v>45</v>
      </c>
      <c r="L4935" s="2"/>
      <c r="M4935" s="2" t="str">
        <f t="shared" si="462"/>
        <v/>
      </c>
      <c r="N4935">
        <v>207.71833413333331</v>
      </c>
      <c r="O4935" s="2">
        <f t="shared" si="463"/>
        <v>20.771833413333333</v>
      </c>
      <c r="P4935" s="2">
        <f>IF(ISNUMBER(O4935),SUMIFS(O$1:$O4935,A$1:$A4935,A4935,C$1:$C4935,C4935,G$1:$G4935,G4935,E$1:$E4935,E4935),"")</f>
        <v>20.771833413333333</v>
      </c>
      <c r="R4935">
        <v>8.9497716894977177</v>
      </c>
      <c r="S4935">
        <v>1.8264840182648405</v>
      </c>
      <c r="T4935">
        <v>4.5792563600782783</v>
      </c>
      <c r="U4935">
        <f t="shared" si="464"/>
        <v>8.9497716894977181E-2</v>
      </c>
      <c r="AC4935" s="2" t="str">
        <f t="shared" si="465"/>
        <v/>
      </c>
      <c r="AH4935" s="2" t="str">
        <f t="shared" si="466"/>
        <v/>
      </c>
      <c r="AI4935" s="2" t="str">
        <f>IF(ISNUMBER(AH4935),SUMIFS($AH$1:AH4935,$A$1:A4935,A4935,C$1:$C4935,C4935,$G$1:G4935,G4935,$E$1:E4935,E4935),"")</f>
        <v/>
      </c>
      <c r="AJ4935">
        <f t="shared" si="467"/>
        <v>8</v>
      </c>
    </row>
    <row r="4936" spans="1:36" x14ac:dyDescent="0.25">
      <c r="A4936" s="14" t="s">
        <v>84</v>
      </c>
      <c r="B4936" t="s">
        <v>80</v>
      </c>
      <c r="C4936" t="s">
        <v>79</v>
      </c>
      <c r="D4936" s="13">
        <v>42605</v>
      </c>
      <c r="E4936">
        <v>1</v>
      </c>
      <c r="F4936">
        <v>100</v>
      </c>
      <c r="G4936" s="2" t="s">
        <v>78</v>
      </c>
      <c r="H4936" s="2" t="s">
        <v>10</v>
      </c>
      <c r="I4936">
        <v>15</v>
      </c>
      <c r="J4936" s="2" t="s">
        <v>77</v>
      </c>
      <c r="K4936" s="2">
        <v>90</v>
      </c>
      <c r="L4936" s="2"/>
      <c r="M4936" s="2" t="str">
        <f t="shared" si="462"/>
        <v/>
      </c>
      <c r="N4936">
        <v>637.55353200000002</v>
      </c>
      <c r="O4936" s="2">
        <f t="shared" si="463"/>
        <v>63.755353200000002</v>
      </c>
      <c r="P4936" s="2">
        <f>IF(ISNUMBER(O4936),SUMIFS(O$1:$O4936,A$1:$A4936,A4936,C$1:$C4936,C4936,G$1:$G4936,G4936,E$1:$E4936,E4936),"")</f>
        <v>63.755353200000002</v>
      </c>
      <c r="R4936">
        <v>9.7811630999879107</v>
      </c>
      <c r="S4936">
        <v>0.4715270221254988</v>
      </c>
      <c r="T4936">
        <v>5.0900737516624357</v>
      </c>
      <c r="U4936">
        <f t="shared" si="464"/>
        <v>9.7811630999879107E-2</v>
      </c>
      <c r="AC4936" s="2" t="str">
        <f t="shared" si="465"/>
        <v/>
      </c>
      <c r="AH4936" s="2" t="str">
        <f t="shared" si="466"/>
        <v/>
      </c>
      <c r="AI4936" s="2" t="str">
        <f>IF(ISNUMBER(AH4936),SUMIFS($AH$1:AH4936,$A$1:A4936,A4936,C$1:$C4936,C4936,$G$1:G4936,G4936,$E$1:E4936,E4936),"")</f>
        <v/>
      </c>
      <c r="AJ4936">
        <f t="shared" si="467"/>
        <v>8</v>
      </c>
    </row>
    <row r="4937" spans="1:36" x14ac:dyDescent="0.25">
      <c r="A4937" s="14" t="s">
        <v>83</v>
      </c>
      <c r="B4937" t="s">
        <v>80</v>
      </c>
      <c r="C4937" t="s">
        <v>79</v>
      </c>
      <c r="D4937" s="13">
        <v>42605</v>
      </c>
      <c r="E4937">
        <v>1</v>
      </c>
      <c r="F4937">
        <v>200</v>
      </c>
      <c r="G4937" s="2" t="s">
        <v>78</v>
      </c>
      <c r="H4937" s="2" t="s">
        <v>10</v>
      </c>
      <c r="I4937">
        <v>15</v>
      </c>
      <c r="J4937" s="2" t="s">
        <v>77</v>
      </c>
      <c r="K4937" s="2">
        <v>180</v>
      </c>
      <c r="L4937" s="2"/>
      <c r="M4937" s="2" t="str">
        <f t="shared" si="462"/>
        <v/>
      </c>
      <c r="N4937">
        <v>1121.6589706666666</v>
      </c>
      <c r="O4937" s="2">
        <f t="shared" si="463"/>
        <v>112.16589706666666</v>
      </c>
      <c r="P4937" s="2">
        <f>IF(ISNUMBER(O4937),SUMIFS(O$1:$O4937,A$1:$A4937,A4937,C$1:$C4937,C4937,G$1:$G4937,G4937,E$1:$E4937,E4937),"")</f>
        <v>112.16589706666666</v>
      </c>
      <c r="R4937">
        <v>0.83441981747066496</v>
      </c>
      <c r="S4937">
        <v>0</v>
      </c>
      <c r="T4937">
        <v>5.6584093872229468</v>
      </c>
      <c r="U4937">
        <f t="shared" si="464"/>
        <v>8.344198174706649E-3</v>
      </c>
      <c r="AC4937" s="2" t="str">
        <f t="shared" si="465"/>
        <v/>
      </c>
      <c r="AH4937" s="2" t="str">
        <f t="shared" si="466"/>
        <v/>
      </c>
      <c r="AI4937" s="2" t="str">
        <f>IF(ISNUMBER(AH4937),SUMIFS($AH$1:AH4937,$A$1:A4937,A4937,C$1:$C4937,C4937,$G$1:G4937,G4937,$E$1:E4937,E4937),"")</f>
        <v/>
      </c>
      <c r="AJ4937">
        <f t="shared" si="467"/>
        <v>8</v>
      </c>
    </row>
    <row r="4938" spans="1:36" x14ac:dyDescent="0.25">
      <c r="A4938" s="14" t="s">
        <v>82</v>
      </c>
      <c r="B4938" t="s">
        <v>80</v>
      </c>
      <c r="C4938" t="s">
        <v>79</v>
      </c>
      <c r="D4938" s="13">
        <v>42605</v>
      </c>
      <c r="E4938">
        <v>1</v>
      </c>
      <c r="F4938">
        <v>350</v>
      </c>
      <c r="G4938" s="2" t="s">
        <v>78</v>
      </c>
      <c r="H4938" s="2" t="s">
        <v>10</v>
      </c>
      <c r="I4938">
        <v>15</v>
      </c>
      <c r="J4938" s="2" t="s">
        <v>77</v>
      </c>
      <c r="K4938" s="2">
        <v>315</v>
      </c>
      <c r="L4938" s="2"/>
      <c r="M4938" s="2" t="str">
        <f t="shared" si="462"/>
        <v/>
      </c>
      <c r="N4938">
        <v>1748.5021013333337</v>
      </c>
      <c r="O4938" s="2">
        <f t="shared" si="463"/>
        <v>174.85021013333338</v>
      </c>
      <c r="P4938" s="2">
        <f>IF(ISNUMBER(O4938),SUMIFS(O$1:$O4938,A$1:$A4938,A4938,C$1:$C4938,C4938,G$1:$G4938,G4938,E$1:$E4938,E4938),"")</f>
        <v>174.85021013333338</v>
      </c>
      <c r="R4938">
        <v>0</v>
      </c>
      <c r="S4938">
        <v>0</v>
      </c>
      <c r="T4938">
        <v>4.1072925398155906</v>
      </c>
      <c r="U4938">
        <f t="shared" si="464"/>
        <v>0</v>
      </c>
      <c r="AC4938" s="2" t="str">
        <f t="shared" si="465"/>
        <v/>
      </c>
      <c r="AH4938" s="2" t="str">
        <f t="shared" si="466"/>
        <v/>
      </c>
      <c r="AI4938" s="2" t="str">
        <f>IF(ISNUMBER(AH4938),SUMIFS($AH$1:AH4938,$A$1:A4938,A4938,C$1:$C4938,C4938,$G$1:G4938,G4938,$E$1:E4938,E4938),"")</f>
        <v/>
      </c>
      <c r="AJ4938">
        <f t="shared" si="467"/>
        <v>8</v>
      </c>
    </row>
    <row r="4939" spans="1:36" x14ac:dyDescent="0.25">
      <c r="A4939" s="14" t="s">
        <v>81</v>
      </c>
      <c r="B4939" t="s">
        <v>80</v>
      </c>
      <c r="C4939" t="s">
        <v>79</v>
      </c>
      <c r="D4939" s="13">
        <v>42605</v>
      </c>
      <c r="E4939">
        <v>1</v>
      </c>
      <c r="F4939">
        <v>500</v>
      </c>
      <c r="G4939" s="2" t="s">
        <v>78</v>
      </c>
      <c r="H4939" s="2" t="s">
        <v>10</v>
      </c>
      <c r="I4939">
        <v>15</v>
      </c>
      <c r="J4939" s="2" t="s">
        <v>77</v>
      </c>
      <c r="K4939" s="2">
        <v>450</v>
      </c>
      <c r="L4939" s="2"/>
      <c r="M4939" s="2" t="str">
        <f t="shared" si="462"/>
        <v/>
      </c>
      <c r="N4939">
        <v>1848.3817919999999</v>
      </c>
      <c r="O4939" s="2">
        <f t="shared" si="463"/>
        <v>184.83817919999998</v>
      </c>
      <c r="P4939" s="2">
        <f>IF(ISNUMBER(O4939),SUMIFS(O$1:$O4939,A$1:$A4939,A4939,C$1:$C4939,C4939,G$1:$G4939,G4939,E$1:$E4939,E4939),"")</f>
        <v>184.83817919999998</v>
      </c>
      <c r="R4939">
        <v>5.3756964312603523</v>
      </c>
      <c r="S4939">
        <v>2.7254931486221956</v>
      </c>
      <c r="T4939">
        <v>3.674145460021081</v>
      </c>
      <c r="U4939">
        <f t="shared" si="464"/>
        <v>5.3756964312603524E-2</v>
      </c>
      <c r="AC4939" s="2" t="str">
        <f t="shared" si="465"/>
        <v/>
      </c>
      <c r="AH4939" s="2" t="str">
        <f t="shared" si="466"/>
        <v/>
      </c>
      <c r="AI4939" s="2" t="str">
        <f>IF(ISNUMBER(AH4939),SUMIFS($AH$1:AH4939,$A$1:A4939,A4939,C$1:$C4939,C4939,$G$1:G4939,G4939,$E$1:E4939,E4939),"")</f>
        <v/>
      </c>
      <c r="AJ4939">
        <f t="shared" si="467"/>
        <v>8</v>
      </c>
    </row>
    <row r="4940" spans="1:36" x14ac:dyDescent="0.25">
      <c r="A4940" s="14" t="s">
        <v>86</v>
      </c>
      <c r="B4940" t="s">
        <v>80</v>
      </c>
      <c r="C4940" t="s">
        <v>79</v>
      </c>
      <c r="D4940" s="13">
        <v>42605</v>
      </c>
      <c r="E4940">
        <v>2</v>
      </c>
      <c r="F4940">
        <v>0</v>
      </c>
      <c r="G4940" s="2" t="s">
        <v>78</v>
      </c>
      <c r="H4940" s="2" t="s">
        <v>10</v>
      </c>
      <c r="I4940">
        <v>15</v>
      </c>
      <c r="J4940" s="2" t="s">
        <v>77</v>
      </c>
      <c r="K4940" s="2">
        <v>0</v>
      </c>
      <c r="L4940" s="2"/>
      <c r="M4940" s="2" t="str">
        <f t="shared" si="462"/>
        <v/>
      </c>
      <c r="N4940">
        <v>373.48977466666668</v>
      </c>
      <c r="O4940" s="2">
        <f t="shared" si="463"/>
        <v>37.348977466666668</v>
      </c>
      <c r="P4940" s="2">
        <f>IF(ISNUMBER(O4940),SUMIFS(O$1:$O4940,A$1:$A4940,A4940,C$1:$C4940,C4940,G$1:$G4940,G4940,E$1:$E4940,E4940),"")</f>
        <v>37.348977466666668</v>
      </c>
      <c r="R4940">
        <v>28.465932841019924</v>
      </c>
      <c r="S4940">
        <v>8.3600390135153968E-2</v>
      </c>
      <c r="T4940">
        <v>0.73847011286052655</v>
      </c>
      <c r="U4940">
        <f t="shared" si="464"/>
        <v>0.28465932841019925</v>
      </c>
      <c r="AC4940" s="2" t="str">
        <f t="shared" si="465"/>
        <v/>
      </c>
      <c r="AH4940" s="2" t="str">
        <f t="shared" si="466"/>
        <v/>
      </c>
      <c r="AI4940" s="2" t="str">
        <f>IF(ISNUMBER(AH4940),SUMIFS($AH$1:AH4940,$A$1:A4940,A4940,C$1:$C4940,C4940,$G$1:G4940,G4940,$E$1:E4940,E4940),"")</f>
        <v/>
      </c>
      <c r="AJ4940">
        <f t="shared" si="467"/>
        <v>8</v>
      </c>
    </row>
    <row r="4941" spans="1:36" x14ac:dyDescent="0.25">
      <c r="A4941" s="14" t="s">
        <v>85</v>
      </c>
      <c r="B4941" t="s">
        <v>80</v>
      </c>
      <c r="C4941" t="s">
        <v>79</v>
      </c>
      <c r="D4941" s="13">
        <v>42605</v>
      </c>
      <c r="E4941">
        <v>2</v>
      </c>
      <c r="F4941">
        <v>50</v>
      </c>
      <c r="G4941" s="2" t="s">
        <v>78</v>
      </c>
      <c r="H4941" s="2" t="s">
        <v>10</v>
      </c>
      <c r="I4941">
        <v>15</v>
      </c>
      <c r="J4941" s="2" t="s">
        <v>77</v>
      </c>
      <c r="K4941" s="2">
        <v>45</v>
      </c>
      <c r="L4941" s="2"/>
      <c r="M4941" s="2" t="str">
        <f t="shared" si="462"/>
        <v/>
      </c>
      <c r="N4941">
        <v>543.94106399999998</v>
      </c>
      <c r="O4941" s="2">
        <f t="shared" si="463"/>
        <v>54.394106399999998</v>
      </c>
      <c r="P4941" s="2">
        <f>IF(ISNUMBER(O4941),SUMIFS(O$1:$O4941,A$1:$A4941,A4941,C$1:$C4941,C4941,G$1:$G4941,G4941,E$1:$E4941,E4941),"")</f>
        <v>54.394106399999998</v>
      </c>
      <c r="R4941">
        <v>10.445699937225362</v>
      </c>
      <c r="S4941">
        <v>0.10043942247332077</v>
      </c>
      <c r="T4941">
        <v>6.1770244821092284</v>
      </c>
      <c r="U4941">
        <f t="shared" si="464"/>
        <v>0.10445699937225361</v>
      </c>
      <c r="AC4941" s="2" t="str">
        <f t="shared" si="465"/>
        <v/>
      </c>
      <c r="AH4941" s="2" t="str">
        <f t="shared" si="466"/>
        <v/>
      </c>
      <c r="AI4941" s="2" t="str">
        <f>IF(ISNUMBER(AH4941),SUMIFS($AH$1:AH4941,$A$1:A4941,A4941,C$1:$C4941,C4941,$G$1:G4941,G4941,$E$1:E4941,E4941),"")</f>
        <v/>
      </c>
      <c r="AJ4941">
        <f t="shared" si="467"/>
        <v>8</v>
      </c>
    </row>
    <row r="4942" spans="1:36" x14ac:dyDescent="0.25">
      <c r="A4942" s="14" t="s">
        <v>84</v>
      </c>
      <c r="B4942" t="s">
        <v>80</v>
      </c>
      <c r="C4942" t="s">
        <v>79</v>
      </c>
      <c r="D4942" s="13">
        <v>42605</v>
      </c>
      <c r="E4942">
        <v>2</v>
      </c>
      <c r="F4942">
        <v>100</v>
      </c>
      <c r="G4942" s="2" t="s">
        <v>78</v>
      </c>
      <c r="H4942" s="2" t="s">
        <v>10</v>
      </c>
      <c r="I4942">
        <v>15</v>
      </c>
      <c r="J4942" s="2" t="s">
        <v>77</v>
      </c>
      <c r="K4942" s="2">
        <v>90</v>
      </c>
      <c r="L4942" s="2"/>
      <c r="M4942" s="2" t="str">
        <f t="shared" si="462"/>
        <v/>
      </c>
      <c r="N4942">
        <v>713.87817600000005</v>
      </c>
      <c r="O4942" s="2">
        <f t="shared" si="463"/>
        <v>71.387817600000005</v>
      </c>
      <c r="P4942" s="2">
        <f>IF(ISNUMBER(O4942),SUMIFS(O$1:$O4942,A$1:$A4942,A4942,C$1:$C4942,C4942,G$1:$G4942,G4942,E$1:$E4942,E4942),"")</f>
        <v>71.387817600000005</v>
      </c>
      <c r="R4942">
        <v>7.7399380804953566</v>
      </c>
      <c r="S4942">
        <v>0.2692152375824472</v>
      </c>
      <c r="T4942">
        <v>4.4016691344730114</v>
      </c>
      <c r="U4942">
        <f t="shared" si="464"/>
        <v>7.7399380804953566E-2</v>
      </c>
      <c r="AC4942" s="2" t="str">
        <f t="shared" si="465"/>
        <v/>
      </c>
      <c r="AH4942" s="2" t="str">
        <f t="shared" si="466"/>
        <v/>
      </c>
      <c r="AI4942" s="2" t="str">
        <f>IF(ISNUMBER(AH4942),SUMIFS($AH$1:AH4942,$A$1:A4942,A4942,C$1:$C4942,C4942,$G$1:G4942,G4942,$E$1:E4942,E4942),"")</f>
        <v/>
      </c>
      <c r="AJ4942">
        <f t="shared" si="467"/>
        <v>8</v>
      </c>
    </row>
    <row r="4943" spans="1:36" x14ac:dyDescent="0.25">
      <c r="A4943" s="14" t="s">
        <v>83</v>
      </c>
      <c r="B4943" t="s">
        <v>80</v>
      </c>
      <c r="C4943" t="s">
        <v>79</v>
      </c>
      <c r="D4943" s="13">
        <v>42605</v>
      </c>
      <c r="E4943">
        <v>2</v>
      </c>
      <c r="F4943">
        <v>200</v>
      </c>
      <c r="G4943" s="2" t="s">
        <v>78</v>
      </c>
      <c r="H4943" s="2" t="s">
        <v>10</v>
      </c>
      <c r="I4943">
        <v>15</v>
      </c>
      <c r="J4943" s="2" t="s">
        <v>77</v>
      </c>
      <c r="K4943" s="2">
        <v>180</v>
      </c>
      <c r="L4943" s="2"/>
      <c r="M4943" s="2" t="str">
        <f t="shared" si="462"/>
        <v/>
      </c>
      <c r="N4943">
        <v>1228.233424</v>
      </c>
      <c r="O4943" s="2">
        <f t="shared" si="463"/>
        <v>122.8233424</v>
      </c>
      <c r="P4943" s="2">
        <f>IF(ISNUMBER(O4943),SUMIFS(O$1:$O4943,A$1:$A4943,A4943,C$1:$C4943,C4943,G$1:$G4943,G4943,E$1:$E4943,E4943),"")</f>
        <v>122.8233424</v>
      </c>
      <c r="R4943">
        <v>2.3612087139845399</v>
      </c>
      <c r="S4943">
        <v>0</v>
      </c>
      <c r="T4943">
        <v>7.0695713281799009</v>
      </c>
      <c r="U4943">
        <f t="shared" si="464"/>
        <v>2.36120871398454E-2</v>
      </c>
      <c r="AC4943" s="2" t="str">
        <f t="shared" si="465"/>
        <v/>
      </c>
      <c r="AH4943" s="2" t="str">
        <f t="shared" si="466"/>
        <v/>
      </c>
      <c r="AI4943" s="2" t="str">
        <f>IF(ISNUMBER(AH4943),SUMIFS($AH$1:AH4943,$A$1:A4943,A4943,C$1:$C4943,C4943,$G$1:G4943,G4943,$E$1:E4943,E4943),"")</f>
        <v/>
      </c>
      <c r="AJ4943">
        <f t="shared" si="467"/>
        <v>8</v>
      </c>
    </row>
    <row r="4944" spans="1:36" x14ac:dyDescent="0.25">
      <c r="A4944" s="14" t="s">
        <v>82</v>
      </c>
      <c r="B4944" t="s">
        <v>80</v>
      </c>
      <c r="C4944" t="s">
        <v>79</v>
      </c>
      <c r="D4944" s="13">
        <v>42605</v>
      </c>
      <c r="E4944">
        <v>2</v>
      </c>
      <c r="F4944">
        <v>350</v>
      </c>
      <c r="G4944" s="2" t="s">
        <v>78</v>
      </c>
      <c r="H4944" s="2" t="s">
        <v>10</v>
      </c>
      <c r="I4944">
        <v>15</v>
      </c>
      <c r="J4944" s="2" t="s">
        <v>77</v>
      </c>
      <c r="K4944" s="2">
        <v>315</v>
      </c>
      <c r="L4944" s="2"/>
      <c r="M4944" s="2" t="str">
        <f t="shared" si="462"/>
        <v/>
      </c>
      <c r="N4944">
        <v>1785.3214079999996</v>
      </c>
      <c r="O4944" s="2">
        <f t="shared" si="463"/>
        <v>178.53214079999995</v>
      </c>
      <c r="P4944" s="2">
        <f>IF(ISNUMBER(O4944),SUMIFS(O$1:$O4944,A$1:$A4944,A4944,C$1:$C4944,C4944,G$1:$G4944,G4944,E$1:$E4944,E4944),"")</f>
        <v>178.53214079999995</v>
      </c>
      <c r="R4944">
        <v>1.3682506988377225</v>
      </c>
      <c r="S4944">
        <v>3.9870531116669121</v>
      </c>
      <c r="T4944">
        <v>5.6495512726202737</v>
      </c>
      <c r="U4944">
        <f t="shared" si="464"/>
        <v>1.3682506988377226E-2</v>
      </c>
      <c r="AC4944" s="2" t="str">
        <f t="shared" si="465"/>
        <v/>
      </c>
      <c r="AH4944" s="2" t="str">
        <f t="shared" si="466"/>
        <v/>
      </c>
      <c r="AI4944" s="2" t="str">
        <f>IF(ISNUMBER(AH4944),SUMIFS($AH$1:AH4944,$A$1:A4944,A4944,C$1:$C4944,C4944,$G$1:G4944,G4944,$E$1:E4944,E4944),"")</f>
        <v/>
      </c>
      <c r="AJ4944">
        <f t="shared" si="467"/>
        <v>8</v>
      </c>
    </row>
    <row r="4945" spans="1:36" x14ac:dyDescent="0.25">
      <c r="A4945" s="14" t="s">
        <v>81</v>
      </c>
      <c r="B4945" t="s">
        <v>80</v>
      </c>
      <c r="C4945" t="s">
        <v>79</v>
      </c>
      <c r="D4945" s="13">
        <v>42605</v>
      </c>
      <c r="E4945">
        <v>2</v>
      </c>
      <c r="F4945">
        <v>500</v>
      </c>
      <c r="G4945" s="2" t="s">
        <v>78</v>
      </c>
      <c r="H4945" s="2" t="s">
        <v>10</v>
      </c>
      <c r="I4945">
        <v>15</v>
      </c>
      <c r="J4945" s="2" t="s">
        <v>77</v>
      </c>
      <c r="K4945" s="2">
        <v>450</v>
      </c>
      <c r="L4945" s="2"/>
      <c r="M4945" s="2" t="str">
        <f t="shared" si="462"/>
        <v/>
      </c>
      <c r="N4945">
        <v>2052.3199333333332</v>
      </c>
      <c r="O4945" s="2">
        <f t="shared" si="463"/>
        <v>205.23199333333332</v>
      </c>
      <c r="P4945" s="2">
        <f>IF(ISNUMBER(O4945),SUMIFS(O$1:$O4945,A$1:$A4945,A4945,C$1:$C4945,C4945,G$1:$G4945,G4945,E$1:$E4945,E4945),"")</f>
        <v>205.23199333333332</v>
      </c>
      <c r="R4945">
        <v>0.54960948799537179</v>
      </c>
      <c r="S4945">
        <v>0</v>
      </c>
      <c r="T4945">
        <v>4.4113393115417994</v>
      </c>
      <c r="U4945">
        <f t="shared" si="464"/>
        <v>5.4960948799537175E-3</v>
      </c>
      <c r="AC4945" s="2" t="str">
        <f t="shared" si="465"/>
        <v/>
      </c>
      <c r="AH4945" s="2" t="str">
        <f t="shared" si="466"/>
        <v/>
      </c>
      <c r="AI4945" s="2" t="str">
        <f>IF(ISNUMBER(AH4945),SUMIFS($AH$1:AH4945,$A$1:A4945,A4945,C$1:$C4945,C4945,$G$1:G4945,G4945,$E$1:E4945,E4945),"")</f>
        <v/>
      </c>
      <c r="AJ4945">
        <f t="shared" si="467"/>
        <v>8</v>
      </c>
    </row>
    <row r="4946" spans="1:36" x14ac:dyDescent="0.25">
      <c r="A4946" s="14" t="s">
        <v>86</v>
      </c>
      <c r="B4946" t="s">
        <v>80</v>
      </c>
      <c r="C4946" t="s">
        <v>79</v>
      </c>
      <c r="D4946" s="13">
        <v>42605</v>
      </c>
      <c r="E4946">
        <v>3</v>
      </c>
      <c r="F4946">
        <v>0</v>
      </c>
      <c r="G4946" s="2" t="s">
        <v>78</v>
      </c>
      <c r="H4946" s="2" t="s">
        <v>10</v>
      </c>
      <c r="I4946">
        <v>15</v>
      </c>
      <c r="J4946" s="2" t="s">
        <v>77</v>
      </c>
      <c r="K4946" s="2">
        <v>0</v>
      </c>
      <c r="L4946" s="2"/>
      <c r="M4946" s="2" t="str">
        <f t="shared" si="462"/>
        <v/>
      </c>
      <c r="N4946">
        <v>241.37292261333332</v>
      </c>
      <c r="O4946" s="2">
        <f t="shared" si="463"/>
        <v>24.137292261333332</v>
      </c>
      <c r="P4946" s="2">
        <f>IF(ISNUMBER(O4946),SUMIFS(O$1:$O4946,A$1:$A4946,A4946,C$1:$C4946,C4946,G$1:$G4946,G4946,E$1:$E4946,E4946),"")</f>
        <v>24.137292261333332</v>
      </c>
      <c r="R4946">
        <v>71.159107271418293</v>
      </c>
      <c r="S4946">
        <v>1.8862491000719943</v>
      </c>
      <c r="T4946">
        <v>1.2814974802015837</v>
      </c>
      <c r="U4946">
        <f t="shared" si="464"/>
        <v>0.71159107271418298</v>
      </c>
      <c r="AC4946" s="2" t="str">
        <f t="shared" si="465"/>
        <v/>
      </c>
      <c r="AH4946" s="2" t="str">
        <f t="shared" si="466"/>
        <v/>
      </c>
      <c r="AI4946" s="2" t="str">
        <f>IF(ISNUMBER(AH4946),SUMIFS($AH$1:AH4946,$A$1:A4946,A4946,C$1:$C4946,C4946,$G$1:G4946,G4946,$E$1:E4946,E4946),"")</f>
        <v/>
      </c>
      <c r="AJ4946">
        <f t="shared" si="467"/>
        <v>8</v>
      </c>
    </row>
    <row r="4947" spans="1:36" x14ac:dyDescent="0.25">
      <c r="A4947" s="14" t="s">
        <v>85</v>
      </c>
      <c r="B4947" t="s">
        <v>80</v>
      </c>
      <c r="C4947" t="s">
        <v>79</v>
      </c>
      <c r="D4947" s="13">
        <v>42605</v>
      </c>
      <c r="E4947">
        <v>3</v>
      </c>
      <c r="F4947">
        <v>50</v>
      </c>
      <c r="G4947" s="2" t="s">
        <v>78</v>
      </c>
      <c r="H4947" s="2" t="s">
        <v>10</v>
      </c>
      <c r="I4947">
        <v>15</v>
      </c>
      <c r="J4947" s="2" t="s">
        <v>77</v>
      </c>
      <c r="K4947" s="2">
        <v>45</v>
      </c>
      <c r="L4947" s="2"/>
      <c r="M4947" s="2" t="str">
        <f t="shared" si="462"/>
        <v/>
      </c>
      <c r="N4947">
        <v>333.77434133333333</v>
      </c>
      <c r="O4947" s="2">
        <f t="shared" si="463"/>
        <v>33.377434133333331</v>
      </c>
      <c r="P4947" s="2">
        <f>IF(ISNUMBER(O4947),SUMIFS(O$1:$O4947,A$1:$A4947,A4947,C$1:$C4947,C4947,G$1:$G4947,G4947,E$1:$E4947,E4947),"")</f>
        <v>33.377434133333331</v>
      </c>
      <c r="R4947">
        <v>58.881626724763983</v>
      </c>
      <c r="S4947">
        <v>0.26143790849673199</v>
      </c>
      <c r="T4947">
        <v>2.2367465504720405</v>
      </c>
      <c r="U4947">
        <f t="shared" si="464"/>
        <v>0.5888162672476398</v>
      </c>
      <c r="AC4947" s="2" t="str">
        <f t="shared" si="465"/>
        <v/>
      </c>
      <c r="AH4947" s="2" t="str">
        <f t="shared" si="466"/>
        <v/>
      </c>
      <c r="AI4947" s="2" t="str">
        <f>IF(ISNUMBER(AH4947),SUMIFS($AH$1:AH4947,$A$1:A4947,A4947,C$1:$C4947,C4947,$G$1:G4947,G4947,$E$1:E4947,E4947),"")</f>
        <v/>
      </c>
      <c r="AJ4947">
        <f t="shared" si="467"/>
        <v>8</v>
      </c>
    </row>
    <row r="4948" spans="1:36" x14ac:dyDescent="0.25">
      <c r="A4948" s="14" t="s">
        <v>84</v>
      </c>
      <c r="B4948" t="s">
        <v>80</v>
      </c>
      <c r="C4948" t="s">
        <v>79</v>
      </c>
      <c r="D4948" s="13">
        <v>42605</v>
      </c>
      <c r="E4948">
        <v>3</v>
      </c>
      <c r="F4948">
        <v>100</v>
      </c>
      <c r="G4948" s="2" t="s">
        <v>78</v>
      </c>
      <c r="H4948" s="2" t="s">
        <v>10</v>
      </c>
      <c r="I4948">
        <v>15</v>
      </c>
      <c r="J4948" s="2" t="s">
        <v>77</v>
      </c>
      <c r="K4948" s="2">
        <v>90</v>
      </c>
      <c r="L4948" s="2"/>
      <c r="M4948" s="2" t="str">
        <f t="shared" si="462"/>
        <v/>
      </c>
      <c r="N4948">
        <v>14.799641759999998</v>
      </c>
      <c r="O4948" s="2">
        <f t="shared" si="463"/>
        <v>1.4799641759999997</v>
      </c>
      <c r="P4948" s="2">
        <f>IF(ISNUMBER(O4948),SUMIFS(O$1:$O4948,A$1:$A4948,A4948,C$1:$C4948,C4948,G$1:$G4948,G4948,E$1:$E4948,E4948),"")</f>
        <v>1.4799641759999997</v>
      </c>
      <c r="R4948">
        <v>32.657743785850855</v>
      </c>
      <c r="S4948">
        <v>1.0452517527087317</v>
      </c>
      <c r="T4948">
        <v>2.3199490121096242</v>
      </c>
      <c r="U4948">
        <f t="shared" si="464"/>
        <v>0.32657743785850857</v>
      </c>
      <c r="AC4948" s="2" t="str">
        <f t="shared" si="465"/>
        <v/>
      </c>
      <c r="AH4948" s="2" t="str">
        <f t="shared" si="466"/>
        <v/>
      </c>
      <c r="AI4948" s="2" t="str">
        <f>IF(ISNUMBER(AH4948),SUMIFS($AH$1:AH4948,$A$1:A4948,A4948,C$1:$C4948,C4948,$G$1:G4948,G4948,$E$1:E4948,E4948),"")</f>
        <v/>
      </c>
      <c r="AJ4948">
        <f t="shared" si="467"/>
        <v>8</v>
      </c>
    </row>
    <row r="4949" spans="1:36" x14ac:dyDescent="0.25">
      <c r="A4949" s="14" t="s">
        <v>83</v>
      </c>
      <c r="B4949" t="s">
        <v>80</v>
      </c>
      <c r="C4949" t="s">
        <v>79</v>
      </c>
      <c r="D4949" s="13">
        <v>42605</v>
      </c>
      <c r="E4949">
        <v>3</v>
      </c>
      <c r="F4949">
        <v>200</v>
      </c>
      <c r="G4949" s="2" t="s">
        <v>78</v>
      </c>
      <c r="H4949" s="2" t="s">
        <v>10</v>
      </c>
      <c r="I4949">
        <v>15</v>
      </c>
      <c r="J4949" s="2" t="s">
        <v>77</v>
      </c>
      <c r="K4949" s="2">
        <v>180</v>
      </c>
      <c r="L4949" s="2"/>
      <c r="M4949" s="2" t="str">
        <f t="shared" si="462"/>
        <v/>
      </c>
      <c r="N4949">
        <v>177.56073492000002</v>
      </c>
      <c r="O4949" s="2">
        <f t="shared" si="463"/>
        <v>17.756073492000002</v>
      </c>
      <c r="P4949" s="2">
        <f>IF(ISNUMBER(O4949),SUMIFS(O$1:$O4949,A$1:$A4949,A4949,C$1:$C4949,C4949,G$1:$G4949,G4949,E$1:$E4949,E4949),"")</f>
        <v>17.756073492000002</v>
      </c>
      <c r="R4949">
        <v>17.785912648321133</v>
      </c>
      <c r="S4949">
        <v>0.55541529916687715</v>
      </c>
      <c r="T4949">
        <v>5.8697298661954065</v>
      </c>
      <c r="U4949">
        <f t="shared" si="464"/>
        <v>0.17785912648321134</v>
      </c>
      <c r="AC4949" s="2" t="str">
        <f t="shared" si="465"/>
        <v/>
      </c>
      <c r="AH4949" s="2" t="str">
        <f t="shared" si="466"/>
        <v/>
      </c>
      <c r="AI4949" s="2" t="str">
        <f>IF(ISNUMBER(AH4949),SUMIFS($AH$1:AH4949,$A$1:A4949,A4949,C$1:$C4949,C4949,$G$1:G4949,G4949,$E$1:E4949,E4949),"")</f>
        <v/>
      </c>
      <c r="AJ4949">
        <f t="shared" si="467"/>
        <v>8</v>
      </c>
    </row>
    <row r="4950" spans="1:36" x14ac:dyDescent="0.25">
      <c r="A4950" s="14" t="s">
        <v>82</v>
      </c>
      <c r="B4950" t="s">
        <v>80</v>
      </c>
      <c r="C4950" t="s">
        <v>79</v>
      </c>
      <c r="D4950" s="13">
        <v>42605</v>
      </c>
      <c r="E4950">
        <v>3</v>
      </c>
      <c r="F4950">
        <v>350</v>
      </c>
      <c r="G4950" s="2" t="s">
        <v>78</v>
      </c>
      <c r="H4950" s="2" t="s">
        <v>10</v>
      </c>
      <c r="I4950">
        <v>15</v>
      </c>
      <c r="J4950" s="2" t="s">
        <v>77</v>
      </c>
      <c r="K4950" s="2">
        <v>315</v>
      </c>
      <c r="L4950" s="2"/>
      <c r="M4950" s="2" t="str">
        <f t="shared" si="462"/>
        <v/>
      </c>
      <c r="N4950">
        <v>1802.1556000000003</v>
      </c>
      <c r="O4950" s="2">
        <f t="shared" si="463"/>
        <v>180.21556000000004</v>
      </c>
      <c r="P4950" s="2">
        <f>IF(ISNUMBER(O4950),SUMIFS(O$1:$O4950,A$1:$A4950,A4950,C$1:$C4950,C4950,G$1:$G4950,G4950,E$1:$E4950,E4950),"")</f>
        <v>180.21556000000004</v>
      </c>
      <c r="R4950">
        <v>2.1368755414380591</v>
      </c>
      <c r="S4950">
        <v>17.903551833670228</v>
      </c>
      <c r="T4950">
        <v>3.9127923765521224</v>
      </c>
      <c r="U4950">
        <f t="shared" si="464"/>
        <v>2.1368755414380592E-2</v>
      </c>
      <c r="AC4950" s="2" t="str">
        <f t="shared" si="465"/>
        <v/>
      </c>
      <c r="AH4950" s="2" t="str">
        <f t="shared" si="466"/>
        <v/>
      </c>
      <c r="AI4950" s="2" t="str">
        <f>IF(ISNUMBER(AH4950),SUMIFS($AH$1:AH4950,$A$1:A4950,A4950,C$1:$C4950,C4950,$G$1:G4950,G4950,$E$1:E4950,E4950),"")</f>
        <v/>
      </c>
      <c r="AJ4950">
        <f t="shared" si="467"/>
        <v>8</v>
      </c>
    </row>
    <row r="4951" spans="1:36" x14ac:dyDescent="0.25">
      <c r="A4951" s="14" t="s">
        <v>81</v>
      </c>
      <c r="B4951" t="s">
        <v>80</v>
      </c>
      <c r="C4951" t="s">
        <v>79</v>
      </c>
      <c r="D4951" s="13">
        <v>42605</v>
      </c>
      <c r="E4951">
        <v>3</v>
      </c>
      <c r="F4951">
        <v>500</v>
      </c>
      <c r="G4951" s="2" t="s">
        <v>78</v>
      </c>
      <c r="H4951" s="2" t="s">
        <v>10</v>
      </c>
      <c r="I4951">
        <v>15</v>
      </c>
      <c r="J4951" s="2" t="s">
        <v>77</v>
      </c>
      <c r="K4951" s="2">
        <v>450</v>
      </c>
      <c r="L4951" s="2"/>
      <c r="M4951" s="2" t="str">
        <f t="shared" si="462"/>
        <v/>
      </c>
      <c r="N4951">
        <v>1560.3855999999996</v>
      </c>
      <c r="O4951" s="2">
        <f t="shared" si="463"/>
        <v>156.03855999999996</v>
      </c>
      <c r="P4951" s="2">
        <f>IF(ISNUMBER(O4951),SUMIFS(O$1:$O4951,A$1:$A4951,A4951,C$1:$C4951,C4951,G$1:$G4951,G4951,E$1:$E4951,E4951),"")</f>
        <v>156.03855999999996</v>
      </c>
      <c r="R4951">
        <v>3.3116178067318134</v>
      </c>
      <c r="S4951">
        <v>0.2714440825190011</v>
      </c>
      <c r="T4951">
        <v>3.2573289902280131</v>
      </c>
      <c r="U4951">
        <f t="shared" si="464"/>
        <v>3.3116178067318133E-2</v>
      </c>
      <c r="AC4951" s="2" t="str">
        <f t="shared" si="465"/>
        <v/>
      </c>
      <c r="AH4951" s="2" t="str">
        <f t="shared" si="466"/>
        <v/>
      </c>
      <c r="AI4951" s="2" t="str">
        <f>IF(ISNUMBER(AH4951),SUMIFS($AH$1:AH4951,$A$1:A4951,A4951,C$1:$C4951,C4951,$G$1:G4951,G4951,$E$1:E4951,E4951),"")</f>
        <v/>
      </c>
      <c r="AJ4951">
        <f t="shared" si="467"/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525"/>
  <sheetViews>
    <sheetView zoomScale="85" zoomScaleNormal="85" workbookViewId="0">
      <pane xSplit="6" ySplit="1" topLeftCell="G2" activePane="bottomRight" state="frozen"/>
      <selection activeCell="C4939" sqref="C4939"/>
      <selection pane="topRight" activeCell="C4939" sqref="C4939"/>
      <selection pane="bottomLeft" activeCell="C4939" sqref="C4939"/>
      <selection pane="bottomRight" activeCell="G2" sqref="G2"/>
    </sheetView>
  </sheetViews>
  <sheetFormatPr defaultRowHeight="15" x14ac:dyDescent="0.25"/>
  <cols>
    <col min="1" max="1" width="32" customWidth="1"/>
    <col min="2" max="2" width="14.140625" customWidth="1"/>
    <col min="3" max="3" width="15.28515625" customWidth="1"/>
    <col min="4" max="4" width="10.5703125" bestFit="1" customWidth="1"/>
    <col min="5" max="5" width="4.42578125" bestFit="1" customWidth="1"/>
    <col min="6" max="6" width="6.42578125" bestFit="1" customWidth="1"/>
    <col min="7" max="7" width="14.140625" bestFit="1" customWidth="1"/>
    <col min="8" max="8" width="10.140625" customWidth="1"/>
    <col min="9" max="9" width="17.42578125" bestFit="1" customWidth="1"/>
    <col min="10" max="11" width="11.42578125" customWidth="1"/>
    <col min="12" max="12" width="23.42578125" bestFit="1" customWidth="1"/>
    <col min="13" max="13" width="15.85546875" bestFit="1" customWidth="1"/>
    <col min="14" max="15" width="12.7109375" customWidth="1"/>
    <col min="16" max="16" width="16.7109375" customWidth="1"/>
    <col min="17" max="20" width="9.140625" customWidth="1"/>
    <col min="21" max="21" width="14" bestFit="1" customWidth="1"/>
    <col min="23" max="26" width="9.140625" customWidth="1"/>
    <col min="30" max="30" width="11" customWidth="1"/>
    <col min="31" max="33" width="9.140625" customWidth="1"/>
    <col min="34" max="34" width="11.85546875" bestFit="1" customWidth="1"/>
    <col min="35" max="35" width="11" customWidth="1"/>
  </cols>
  <sheetData>
    <row r="1" spans="1:37" x14ac:dyDescent="0.25">
      <c r="A1" s="22" t="s">
        <v>1</v>
      </c>
      <c r="B1" s="22" t="s">
        <v>154</v>
      </c>
      <c r="C1" s="22" t="s">
        <v>153</v>
      </c>
      <c r="D1" s="21" t="s">
        <v>0</v>
      </c>
      <c r="E1" s="21" t="s">
        <v>152</v>
      </c>
      <c r="F1" s="20" t="s">
        <v>151</v>
      </c>
      <c r="G1" s="15" t="s">
        <v>150</v>
      </c>
      <c r="H1" s="15" t="s">
        <v>9</v>
      </c>
      <c r="I1" s="15" t="s">
        <v>149</v>
      </c>
      <c r="J1" s="15" t="s">
        <v>148</v>
      </c>
      <c r="K1" s="17" t="s">
        <v>147</v>
      </c>
      <c r="L1" s="17" t="s">
        <v>146</v>
      </c>
      <c r="M1" s="16" t="s">
        <v>145</v>
      </c>
      <c r="N1" s="17" t="s">
        <v>144</v>
      </c>
      <c r="O1" s="16" t="s">
        <v>65</v>
      </c>
      <c r="P1" s="16" t="s">
        <v>66</v>
      </c>
      <c r="Q1" s="17" t="s">
        <v>157</v>
      </c>
      <c r="R1" s="17" t="s">
        <v>142</v>
      </c>
      <c r="S1" s="17" t="s">
        <v>141</v>
      </c>
      <c r="T1" s="17" t="s">
        <v>140</v>
      </c>
      <c r="U1" s="16" t="s">
        <v>139</v>
      </c>
      <c r="V1" s="19" t="s">
        <v>138</v>
      </c>
      <c r="W1" s="19" t="s">
        <v>137</v>
      </c>
      <c r="X1" s="19" t="s">
        <v>136</v>
      </c>
      <c r="Y1" s="19" t="s">
        <v>135</v>
      </c>
      <c r="Z1" s="19" t="s">
        <v>134</v>
      </c>
      <c r="AA1" s="19" t="s">
        <v>133</v>
      </c>
      <c r="AB1" s="19" t="s">
        <v>132</v>
      </c>
      <c r="AC1" s="16" t="s">
        <v>131</v>
      </c>
      <c r="AD1" s="19" t="s">
        <v>130</v>
      </c>
      <c r="AE1" s="18" t="s">
        <v>156</v>
      </c>
      <c r="AF1" s="17" t="s">
        <v>128</v>
      </c>
      <c r="AG1" s="17" t="s">
        <v>127</v>
      </c>
      <c r="AH1" s="16" t="s">
        <v>126</v>
      </c>
      <c r="AI1" s="16" t="s">
        <v>125</v>
      </c>
      <c r="AJ1" s="27" t="s">
        <v>155</v>
      </c>
      <c r="AK1" s="15" t="s">
        <v>124</v>
      </c>
    </row>
    <row r="2" spans="1:37" x14ac:dyDescent="0.25">
      <c r="A2" s="14" t="s">
        <v>118</v>
      </c>
      <c r="B2" t="s">
        <v>98</v>
      </c>
      <c r="C2" t="s">
        <v>106</v>
      </c>
      <c r="D2" s="13">
        <v>41935</v>
      </c>
      <c r="E2">
        <v>1</v>
      </c>
      <c r="F2">
        <v>0</v>
      </c>
      <c r="G2" s="2" t="s">
        <v>89</v>
      </c>
      <c r="H2" s="2" t="s">
        <v>11</v>
      </c>
      <c r="I2">
        <v>1</v>
      </c>
      <c r="J2" s="2" t="s">
        <v>77</v>
      </c>
      <c r="K2" s="2">
        <f>IF(ISNUMBER(AVERAGEIFS(ObservedSpeciesData!K$2:K$4955,ObservedSpeciesData!$A$2:$A$4955,$A2,ObservedSpeciesData!$D$2:$D$4955,$D2)),AVERAGEIFS(ObservedSpeciesData!K$2:K$4955,ObservedSpeciesData!$A$2:$A$4955,$A2,ObservedSpeciesData!$D$2:$D$4955,$D2),"")</f>
        <v>0</v>
      </c>
      <c r="L2" s="26" t="str">
        <f>IF(ISNUMBER(AVERAGEIFS(ObservedSpeciesData!L$2:L$4955,ObservedSpeciesData!$A$2:$A$4955,$A2,ObservedSpeciesData!$D$2:$D$4955,$D2)),AVERAGEIFS(ObservedSpeciesData!L$2:L$4955,ObservedSpeciesData!$A$2:$A$4955,$A2,ObservedSpeciesData!$D$2:$D$4955,$D2),"")</f>
        <v/>
      </c>
      <c r="M2" s="23" t="str">
        <f>IF(ISNUMBER(AVERAGEIFS(ObservedSpeciesData!M$2:M$4955,ObservedSpeciesData!$A$2:$A$4955,$A2,ObservedSpeciesData!$D$2:$D$4955,$D2)),AVERAGEIFS(ObservedSpeciesData!M$2:M$4955,ObservedSpeciesData!$A$2:$A$4955,$A2,ObservedSpeciesData!$D$2:$D$4955,$D2),"")</f>
        <v/>
      </c>
      <c r="N2" s="23">
        <f>IF(ISNUMBER(AVERAGEIFS(ObservedSpeciesData!N$2:N$4955,ObservedSpeciesData!$A$2:$A$4955,$A2,ObservedSpeciesData!$D$2:$D$4955,$D2)),AVERAGEIFS(ObservedSpeciesData!N$2:N$4955,ObservedSpeciesData!$A$2:$A$4955,$A2,ObservedSpeciesData!$D$2:$D$4955,$D2),"")</f>
        <v>2003.8844383617939</v>
      </c>
      <c r="O2" s="23">
        <f>IF(ISNUMBER(AVERAGEIFS(ObservedSpeciesData!O$2:O$4955,ObservedSpeciesData!$A$2:$A$4955,$A2,ObservedSpeciesData!$D$2:$D$4955,$D2)),AVERAGEIFS(ObservedSpeciesData!O$2:O$4955,ObservedSpeciesData!$A$2:$A$4955,$A2,ObservedSpeciesData!$D$2:$D$4955,$D2),"")</f>
        <v>200.38844383617939</v>
      </c>
      <c r="P2" s="23">
        <f>IF(ISNUMBER(AVERAGEIFS(ObservedSpeciesData!P$2:P$4955,ObservedSpeciesData!$A$2:$A$4955,$A2,ObservedSpeciesData!$C$2:$C$4955,$C2,ObservedSpeciesData!$D$2:$D$4955,$D2)),AVERAGEIFS(ObservedSpeciesData!P$2:P$4955,ObservedSpeciesData!$A$2:$A$4955,$A2,ObservedSpeciesData!$C$2:$C$4955,$C2,ObservedSpeciesData!$D$2:$D$4955,$D2),"")</f>
        <v>200.38844383617939</v>
      </c>
      <c r="Q2" s="23"/>
      <c r="R2" s="25" t="str">
        <f>IF(ISNUMBER(AVERAGEIFS(ObservedSpeciesData!R$2:R$4955,ObservedSpeciesData!$A$2:$A$4955,$A2,ObservedSpeciesData!$D$2:$D$4955,$D2)),AVERAGEIFS(ObservedSpeciesData!R$2:R$4955,ObservedSpeciesData!$A$2:$A$4955,$A2,ObservedSpeciesData!$D$2:$D$4955,$D2),"")</f>
        <v/>
      </c>
      <c r="S2" s="25" t="str">
        <f>IF(ISNUMBER(AVERAGEIFS(ObservedSpeciesData!S$2:S$4955,ObservedSpeciesData!$A$2:$A$4955,$A2,ObservedSpeciesData!$D$2:$D$4955,$D2)),AVERAGEIFS(ObservedSpeciesData!S$2:S$4955,ObservedSpeciesData!$A$2:$A$4955,$A2,ObservedSpeciesData!$D$2:$D$4955,$D2),"")</f>
        <v/>
      </c>
      <c r="T2" s="23" t="str">
        <f>IF(ISNUMBER(AVERAGEIFS(ObservedSpeciesData!T$2:T$4955,ObservedSpeciesData!$A$2:$A$4955,$A2,ObservedSpeciesData!$D$2:$D$4955,$D2)),AVERAGEIFS(ObservedSpeciesData!T$2:T$4955,ObservedSpeciesData!$A$2:$A$4955,$A2,ObservedSpeciesData!$D$2:$D$4955,$D2),"")</f>
        <v/>
      </c>
      <c r="U2" s="24" t="str">
        <f>IF(ISNUMBER(AVERAGEIFS(ObservedSpeciesData!U$2:U$4955,ObservedSpeciesData!$A$2:$A$4955,$A2,ObservedSpeciesData!$C$2:$C$4955,$C2,ObservedSpeciesData!$D$2:$D$4955,$D2)),AVERAGEIFS(ObservedSpeciesData!U$2:U$4955,ObservedSpeciesData!$A$2:$A$4955,$A2,ObservedSpeciesData!$C$2:$C$4955,$C2,ObservedSpeciesData!$D$2:$D$4955,$D2),"")</f>
        <v/>
      </c>
      <c r="V2" s="23">
        <f>IF(ISNUMBER(AVERAGEIFS(ObservedSpeciesData!V$2:V$4955,ObservedSpeciesData!$A$2:$A$4955,$A2,ObservedSpeciesData!$D$2:$D$4955,$D2)),AVERAGEIFS(ObservedSpeciesData!V$2:V$4955,ObservedSpeciesData!$A$2:$A$4955,$A2,ObservedSpeciesData!$D$2:$D$4955,$D2),"")</f>
        <v>20.139729261398315</v>
      </c>
      <c r="W2" s="23">
        <f>IF(ISNUMBER(AVERAGEIFS(ObservedSpeciesData!W$2:W$4955,ObservedSpeciesData!$A$2:$A$4955,$A2,ObservedSpeciesData!$D$2:$D$4955,$D2)),AVERAGEIFS(ObservedSpeciesData!W$2:W$4955,ObservedSpeciesData!$A$2:$A$4955,$A2,ObservedSpeciesData!$D$2:$D$4955,$D2),"")</f>
        <v>14.024067878723145</v>
      </c>
      <c r="X2" s="23">
        <f>IF(ISNUMBER(AVERAGEIFS(ObservedSpeciesData!X$2:X$4955,ObservedSpeciesData!$A$2:$A$4955,$A2,ObservedSpeciesData!$D$2:$D$4955,$D2)),AVERAGEIFS(ObservedSpeciesData!X$2:X$4955,ObservedSpeciesData!$A$2:$A$4955,$A2,ObservedSpeciesData!$D$2:$D$4955,$D2),"")</f>
        <v>76.616492656131044</v>
      </c>
      <c r="Y2" s="23">
        <f>IF(ISNUMBER(AVERAGEIFS(ObservedSpeciesData!Y$2:Y$4955,ObservedSpeciesData!$A$2:$A$4955,$A2,ObservedSpeciesData!$D$2:$D$4955,$D2)),AVERAGEIFS(ObservedSpeciesData!Y$2:Y$4955,ObservedSpeciesData!$A$2:$A$4955,$A2,ObservedSpeciesData!$D$2:$D$4955,$D2),"")</f>
        <v>26.252034669723525</v>
      </c>
      <c r="Z2" s="23">
        <f>IF(ISNUMBER(AVERAGEIFS(ObservedSpeciesData!Z$2:Z$4955,ObservedSpeciesData!$A$2:$A$4955,$A2,ObservedSpeciesData!$D$2:$D$4955,$D2)),AVERAGEIFS(ObservedSpeciesData!Z$2:Z$4955,ObservedSpeciesData!$A$2:$A$4955,$A2,ObservedSpeciesData!$D$2:$D$4955,$D2),"")</f>
        <v>88.393573649265505</v>
      </c>
      <c r="AA2" s="23">
        <f>IF(ISNUMBER(AVERAGEIFS(ObservedSpeciesData!AA$2:AA$4955,ObservedSpeciesData!$A$2:$A$4955,$A2,ObservedSpeciesData!$D$2:$D$4955,$D2)),AVERAGEIFS(ObservedSpeciesData!AA$2:AA$4955,ObservedSpeciesData!$A$2:$A$4955,$A2,ObservedSpeciesData!$D$2:$D$4955,$D2),"")</f>
        <v>25.426989783722718</v>
      </c>
      <c r="AB2" s="24">
        <f>IF(ISNUMBER(AVERAGEIFS(ObservedSpeciesData!AB$2:AB$4955,ObservedSpeciesData!$A$2:$A$4955,$A2,ObservedSpeciesData!$D$2:$D$4955,$D2)),AVERAGEIFS(ObservedSpeciesData!AB$2:AB$4955,ObservedSpeciesData!$A$2:$A$4955,$A2,ObservedSpeciesData!$D$2:$D$4955,$D2),"")</f>
        <v>4.0683183653956345E-2</v>
      </c>
      <c r="AC2" s="24">
        <f>IF(ISNUMBER(AVERAGEIFS(ObservedSpeciesData!AC$2:AC$4955,ObservedSpeciesData!$A$2:$A$4955,$A2,ObservedSpeciesData!$D$2:$D$4955,$D2)),AVERAGEIFS(ObservedSpeciesData!AC$2:AC$4955,ObservedSpeciesData!$A$2:$A$4955,$A2,ObservedSpeciesData!$D$2:$D$4955,$D2),"")</f>
        <v>4.0683183653956345E-2</v>
      </c>
      <c r="AD2" s="23">
        <f>IF(ISNUMBER(AVERAGEIFS(ObservedSpeciesData!AD$2:AD$4955,ObservedSpeciesData!$A$2:$A$4955,$A2,ObservedSpeciesData!$D$2:$D$4955,$D2)),AVERAGEIFS(ObservedSpeciesData!AD$2:AD$4955,ObservedSpeciesData!$A$2:$A$4955,$A2,ObservedSpeciesData!$D$2:$D$4955,$D2),"")</f>
        <v>12.258638824980968</v>
      </c>
      <c r="AE2" s="24">
        <f>IF(ISNUMBER(AVERAGEIFS(ObservedSpeciesData!AE$2:AE$4955,ObservedSpeciesData!$A$2:$A$4955,$A2,ObservedSpeciesData!$D$2:$D$4955,$D2)),AVERAGEIFS(ObservedSpeciesData!AE$2:AE$4955,ObservedSpeciesData!$A$2:$A$4955,$A2,ObservedSpeciesData!$D$2:$D$4955,$D2),"")</f>
        <v>20.946009436281962</v>
      </c>
      <c r="AF2" s="23"/>
      <c r="AG2" s="24"/>
      <c r="AH2" s="23">
        <f>IF(ISNUMBER(AVERAGEIFS(ObservedSpeciesData!AH$2:AH$4955,ObservedSpeciesData!$A$2:$A$4955,$A2,ObservedSpeciesData!$D$2:$D$4955,$D2)),AVERAGEIFS(ObservedSpeciesData!AH$2:AH$4955,ObservedSpeciesData!$A$2:$A$4955,$A2,ObservedSpeciesData!$D$2:$D$4955,$D2),"")</f>
        <v>7.9740000000000002</v>
      </c>
      <c r="AI2" s="23">
        <f>IF(ISNUMBER(AVERAGEIFS(ObservedSpeciesData!AI$2:AI$4955,ObservedSpeciesData!$A$2:$A$4955,$A2,ObservedSpeciesData!$C$2:$C$4955,$C2,ObservedSpeciesData!$D$2:$D$4955,$D2)),AVERAGEIFS(ObservedSpeciesData!AI$2:AI$4955,ObservedSpeciesData!$A$2:$A$4955,$A2,ObservedSpeciesData!$C$2:$C$4955,$C2,ObservedSpeciesData!$D$2:$D$4955,$D2),"")</f>
        <v>7.9740000000000002</v>
      </c>
      <c r="AJ2" s="2">
        <f>COUNTIFS(ObservedSpeciesData!$A$2:$A$828,$A2,ObservedSpeciesData!$D$2:$D$828,$D2)</f>
        <v>4</v>
      </c>
      <c r="AK2" s="2">
        <f t="shared" ref="AK2:AK65" si="0">COUNT(M2:AI2)</f>
        <v>15</v>
      </c>
    </row>
    <row r="3" spans="1:37" x14ac:dyDescent="0.25">
      <c r="A3" s="14" t="s">
        <v>117</v>
      </c>
      <c r="B3" t="s">
        <v>98</v>
      </c>
      <c r="C3" t="s">
        <v>106</v>
      </c>
      <c r="D3" s="13">
        <v>41935</v>
      </c>
      <c r="E3">
        <v>1</v>
      </c>
      <c r="F3">
        <v>50</v>
      </c>
      <c r="G3" s="2" t="s">
        <v>89</v>
      </c>
      <c r="H3" s="2" t="s">
        <v>11</v>
      </c>
      <c r="I3">
        <v>1</v>
      </c>
      <c r="J3" s="2" t="s">
        <v>77</v>
      </c>
      <c r="K3" s="2">
        <f>IF(ISNUMBER(AVERAGEIFS(ObservedSpeciesData!K$2:K$4955,ObservedSpeciesData!$A$2:$A$4955,$A3,ObservedSpeciesData!$D$2:$D$4955,$D3)),AVERAGEIFS(ObservedSpeciesData!K$2:K$4955,ObservedSpeciesData!$A$2:$A$4955,$A3,ObservedSpeciesData!$D$2:$D$4955,$D3),"")</f>
        <v>67.2</v>
      </c>
      <c r="L3" s="26" t="str">
        <f>IF(ISNUMBER(AVERAGEIFS(ObservedSpeciesData!L$2:L$4955,ObservedSpeciesData!$A$2:$A$4955,$A3,ObservedSpeciesData!$D$2:$D$4955,$D3)),AVERAGEIFS(ObservedSpeciesData!L$2:L$4955,ObservedSpeciesData!$A$2:$A$4955,$A3,ObservedSpeciesData!$D$2:$D$4955,$D3),"")</f>
        <v/>
      </c>
      <c r="M3" s="23" t="str">
        <f>IF(ISNUMBER(AVERAGEIFS(ObservedSpeciesData!M$2:M$4955,ObservedSpeciesData!$A$2:$A$4955,$A3,ObservedSpeciesData!$D$2:$D$4955,$D3)),AVERAGEIFS(ObservedSpeciesData!M$2:M$4955,ObservedSpeciesData!$A$2:$A$4955,$A3,ObservedSpeciesData!$D$2:$D$4955,$D3),"")</f>
        <v/>
      </c>
      <c r="N3" s="23">
        <f>IF(ISNUMBER(AVERAGEIFS(ObservedSpeciesData!N$2:N$4955,ObservedSpeciesData!$A$2:$A$4955,$A3,ObservedSpeciesData!$D$2:$D$4955,$D3)),AVERAGEIFS(ObservedSpeciesData!N$2:N$4955,ObservedSpeciesData!$A$2:$A$4955,$A3,ObservedSpeciesData!$D$2:$D$4955,$D3),"")</f>
        <v>2237.4425271346104</v>
      </c>
      <c r="O3" s="23">
        <f>IF(ISNUMBER(AVERAGEIFS(ObservedSpeciesData!O$2:O$4955,ObservedSpeciesData!$A$2:$A$4955,$A3,ObservedSpeciesData!$D$2:$D$4955,$D3)),AVERAGEIFS(ObservedSpeciesData!O$2:O$4955,ObservedSpeciesData!$A$2:$A$4955,$A3,ObservedSpeciesData!$D$2:$D$4955,$D3),"")</f>
        <v>223.74425271346098</v>
      </c>
      <c r="P3" s="23">
        <f>IF(ISNUMBER(AVERAGEIFS(ObservedSpeciesData!P$2:P$4955,ObservedSpeciesData!$A$2:$A$4955,$A3,ObservedSpeciesData!$C$2:$C$4955,$C3,ObservedSpeciesData!$D$2:$D$4955,$D3)),AVERAGEIFS(ObservedSpeciesData!P$2:P$4955,ObservedSpeciesData!$A$2:$A$4955,$A3,ObservedSpeciesData!$C$2:$C$4955,$C3,ObservedSpeciesData!$D$2:$D$4955,$D3),"")</f>
        <v>246.6780782013625</v>
      </c>
      <c r="Q3" s="23"/>
      <c r="R3" s="25" t="str">
        <f>IF(ISNUMBER(AVERAGEIFS(ObservedSpeciesData!R$2:R$4955,ObservedSpeciesData!$A$2:$A$4955,$A3,ObservedSpeciesData!$D$2:$D$4955,$D3)),AVERAGEIFS(ObservedSpeciesData!R$2:R$4955,ObservedSpeciesData!$A$2:$A$4955,$A3,ObservedSpeciesData!$D$2:$D$4955,$D3),"")</f>
        <v/>
      </c>
      <c r="S3" s="25" t="str">
        <f>IF(ISNUMBER(AVERAGEIFS(ObservedSpeciesData!S$2:S$4955,ObservedSpeciesData!$A$2:$A$4955,$A3,ObservedSpeciesData!$D$2:$D$4955,$D3)),AVERAGEIFS(ObservedSpeciesData!S$2:S$4955,ObservedSpeciesData!$A$2:$A$4955,$A3,ObservedSpeciesData!$D$2:$D$4955,$D3),"")</f>
        <v/>
      </c>
      <c r="T3" s="23" t="str">
        <f>IF(ISNUMBER(AVERAGEIFS(ObservedSpeciesData!T$2:T$4955,ObservedSpeciesData!$A$2:$A$4955,$A3,ObservedSpeciesData!$D$2:$D$4955,$D3)),AVERAGEIFS(ObservedSpeciesData!T$2:T$4955,ObservedSpeciesData!$A$2:$A$4955,$A3,ObservedSpeciesData!$D$2:$D$4955,$D3),"")</f>
        <v/>
      </c>
      <c r="U3" s="24" t="str">
        <f>IF(ISNUMBER(AVERAGEIFS(ObservedSpeciesData!U$2:U$4955,ObservedSpeciesData!$A$2:$A$4955,$A3,ObservedSpeciesData!$C$2:$C$4955,$C3,ObservedSpeciesData!$D$2:$D$4955,$D3)),AVERAGEIFS(ObservedSpeciesData!U$2:U$4955,ObservedSpeciesData!$A$2:$A$4955,$A3,ObservedSpeciesData!$C$2:$C$4955,$C3,ObservedSpeciesData!$D$2:$D$4955,$D3),"")</f>
        <v/>
      </c>
      <c r="V3" s="23">
        <f>IF(ISNUMBER(AVERAGEIFS(ObservedSpeciesData!V$2:V$4955,ObservedSpeciesData!$A$2:$A$4955,$A3,ObservedSpeciesData!$D$2:$D$4955,$D3)),AVERAGEIFS(ObservedSpeciesData!V$2:V$4955,ObservedSpeciesData!$A$2:$A$4955,$A3,ObservedSpeciesData!$D$2:$D$4955,$D3),"")</f>
        <v>19.113777732849123</v>
      </c>
      <c r="W3" s="23">
        <f>IF(ISNUMBER(AVERAGEIFS(ObservedSpeciesData!W$2:W$4955,ObservedSpeciesData!$A$2:$A$4955,$A3,ObservedSpeciesData!$D$2:$D$4955,$D3)),AVERAGEIFS(ObservedSpeciesData!W$2:W$4955,ObservedSpeciesData!$A$2:$A$4955,$A3,ObservedSpeciesData!$D$2:$D$4955,$D3),"")</f>
        <v>14.048835182189942</v>
      </c>
      <c r="X3" s="23">
        <f>IF(ISNUMBER(AVERAGEIFS(ObservedSpeciesData!X$2:X$4955,ObservedSpeciesData!$A$2:$A$4955,$A3,ObservedSpeciesData!$D$2:$D$4955,$D3)),AVERAGEIFS(ObservedSpeciesData!X$2:X$4955,ObservedSpeciesData!$A$2:$A$4955,$A3,ObservedSpeciesData!$D$2:$D$4955,$D3),"")</f>
        <v>78.241887320443567</v>
      </c>
      <c r="Y3" s="23">
        <f>IF(ISNUMBER(AVERAGEIFS(ObservedSpeciesData!Y$2:Y$4955,ObservedSpeciesData!$A$2:$A$4955,$A3,ObservedSpeciesData!$D$2:$D$4955,$D3)),AVERAGEIFS(ObservedSpeciesData!Y$2:Y$4955,ObservedSpeciesData!$A$2:$A$4955,$A3,ObservedSpeciesData!$D$2:$D$4955,$D3),"")</f>
        <v>24.470588142036913</v>
      </c>
      <c r="Z3" s="23">
        <f>IF(ISNUMBER(AVERAGEIFS(ObservedSpeciesData!Z$2:Z$4955,ObservedSpeciesData!$A$2:$A$4955,$A3,ObservedSpeciesData!$D$2:$D$4955,$D3)),AVERAGEIFS(ObservedSpeciesData!Z$2:Z$4955,ObservedSpeciesData!$A$2:$A$4955,$A3,ObservedSpeciesData!$D$2:$D$4955,$D3),"")</f>
        <v>88.290534395282265</v>
      </c>
      <c r="AA3" s="23">
        <f>IF(ISNUMBER(AVERAGEIFS(ObservedSpeciesData!AA$2:AA$4955,ObservedSpeciesData!$A$2:$A$4955,$A3,ObservedSpeciesData!$D$2:$D$4955,$D3)),AVERAGEIFS(ObservedSpeciesData!AA$2:AA$4955,ObservedSpeciesData!$A$2:$A$4955,$A3,ObservedSpeciesData!$D$2:$D$4955,$D3),"")</f>
        <v>26.126590468831445</v>
      </c>
      <c r="AB3" s="24">
        <f>IF(ISNUMBER(AVERAGEIFS(ObservedSpeciesData!AB$2:AB$4955,ObservedSpeciesData!$A$2:$A$4955,$A3,ObservedSpeciesData!$D$2:$D$4955,$D3)),AVERAGEIFS(ObservedSpeciesData!AB$2:AB$4955,ObservedSpeciesData!$A$2:$A$4955,$A3,ObservedSpeciesData!$D$2:$D$4955,$D3),"")</f>
        <v>4.1802544750130316E-2</v>
      </c>
      <c r="AC3" s="24">
        <f>IF(ISNUMBER(AVERAGEIFS(ObservedSpeciesData!AC$2:AC$4955,ObservedSpeciesData!$A$2:$A$4955,$A3,ObservedSpeciesData!$D$2:$D$4955,$D3)),AVERAGEIFS(ObservedSpeciesData!AC$2:AC$4955,ObservedSpeciesData!$A$2:$A$4955,$A3,ObservedSpeciesData!$D$2:$D$4955,$D3),"")</f>
        <v>4.1802544750130316E-2</v>
      </c>
      <c r="AD3" s="23">
        <f>IF(ISNUMBER(AVERAGEIFS(ObservedSpeciesData!AD$2:AD$4955,ObservedSpeciesData!$A$2:$A$4955,$A3,ObservedSpeciesData!$D$2:$D$4955,$D3)),AVERAGEIFS(ObservedSpeciesData!AD$2:AD$4955,ObservedSpeciesData!$A$2:$A$4955,$A3,ObservedSpeciesData!$D$2:$D$4955,$D3),"")</f>
        <v>12.51870197127097</v>
      </c>
      <c r="AE3" s="24">
        <f>IF(ISNUMBER(AVERAGEIFS(ObservedSpeciesData!AE$2:AE$4955,ObservedSpeciesData!$A$2:$A$4955,$A3,ObservedSpeciesData!$D$2:$D$4955,$D3)),AVERAGEIFS(ObservedSpeciesData!AE$2:AE$4955,ObservedSpeciesData!$A$2:$A$4955,$A3,ObservedSpeciesData!$D$2:$D$4955,$D3),"")</f>
        <v>19.487120827702352</v>
      </c>
      <c r="AF3" s="23"/>
      <c r="AG3" s="24"/>
      <c r="AH3" s="23">
        <f>IF(ISNUMBER(AVERAGEIFS(ObservedSpeciesData!AH$2:AH$4955,ObservedSpeciesData!$A$2:$A$4955,$A3,ObservedSpeciesData!$D$2:$D$4955,$D3)),AVERAGEIFS(ObservedSpeciesData!AH$2:AH$4955,ObservedSpeciesData!$A$2:$A$4955,$A3,ObservedSpeciesData!$D$2:$D$4955,$D3),"")</f>
        <v>9.2314000000000007</v>
      </c>
      <c r="AI3" s="23">
        <f>IF(ISNUMBER(AVERAGEIFS(ObservedSpeciesData!AI$2:AI$4955,ObservedSpeciesData!$A$2:$A$4955,$A3,ObservedSpeciesData!$C$2:$C$4955,$C3,ObservedSpeciesData!$D$2:$D$4955,$D3)),AVERAGEIFS(ObservedSpeciesData!AI$2:AI$4955,ObservedSpeciesData!$A$2:$A$4955,$A3,ObservedSpeciesData!$C$2:$C$4955,$C3,ObservedSpeciesData!$D$2:$D$4955,$D3),"")</f>
        <v>10.2964</v>
      </c>
      <c r="AJ3" s="2">
        <f>COUNTIFS(ObservedSpeciesData!$A$2:$A$828,$A3,ObservedSpeciesData!$D$2:$D$828,$D3)</f>
        <v>5</v>
      </c>
      <c r="AK3" s="2">
        <f t="shared" si="0"/>
        <v>15</v>
      </c>
    </row>
    <row r="4" spans="1:37" x14ac:dyDescent="0.25">
      <c r="A4" s="14" t="s">
        <v>116</v>
      </c>
      <c r="B4" t="s">
        <v>98</v>
      </c>
      <c r="C4" t="s">
        <v>106</v>
      </c>
      <c r="D4" s="13">
        <v>41935</v>
      </c>
      <c r="E4">
        <v>1</v>
      </c>
      <c r="F4">
        <v>100</v>
      </c>
      <c r="G4" s="2" t="s">
        <v>89</v>
      </c>
      <c r="H4" s="2" t="s">
        <v>11</v>
      </c>
      <c r="I4">
        <v>1</v>
      </c>
      <c r="J4" s="2" t="s">
        <v>77</v>
      </c>
      <c r="K4" s="2">
        <f>IF(ISNUMBER(AVERAGEIFS(ObservedSpeciesData!K$2:K$4955,ObservedSpeciesData!$A$2:$A$4955,$A4,ObservedSpeciesData!$D$2:$D$4955,$D4)),AVERAGEIFS(ObservedSpeciesData!K$2:K$4955,ObservedSpeciesData!$A$2:$A$4955,$A4,ObservedSpeciesData!$D$2:$D$4955,$D4),"")</f>
        <v>78</v>
      </c>
      <c r="L4" s="26" t="str">
        <f>IF(ISNUMBER(AVERAGEIFS(ObservedSpeciesData!L$2:L$4955,ObservedSpeciesData!$A$2:$A$4955,$A4,ObservedSpeciesData!$D$2:$D$4955,$D4)),AVERAGEIFS(ObservedSpeciesData!L$2:L$4955,ObservedSpeciesData!$A$2:$A$4955,$A4,ObservedSpeciesData!$D$2:$D$4955,$D4),"")</f>
        <v/>
      </c>
      <c r="M4" s="23" t="str">
        <f>IF(ISNUMBER(AVERAGEIFS(ObservedSpeciesData!M$2:M$4955,ObservedSpeciesData!$A$2:$A$4955,$A4,ObservedSpeciesData!$D$2:$D$4955,$D4)),AVERAGEIFS(ObservedSpeciesData!M$2:M$4955,ObservedSpeciesData!$A$2:$A$4955,$A4,ObservedSpeciesData!$D$2:$D$4955,$D4),"")</f>
        <v/>
      </c>
      <c r="N4" s="23">
        <f>IF(ISNUMBER(AVERAGEIFS(ObservedSpeciesData!N$2:N$4955,ObservedSpeciesData!$A$2:$A$4955,$A4,ObservedSpeciesData!$D$2:$D$4955,$D4)),AVERAGEIFS(ObservedSpeciesData!N$2:N$4955,ObservedSpeciesData!$A$2:$A$4955,$A4,ObservedSpeciesData!$D$2:$D$4955,$D4),"")</f>
        <v>2548.3332505206404</v>
      </c>
      <c r="O4" s="23">
        <f>IF(ISNUMBER(AVERAGEIFS(ObservedSpeciesData!O$2:O$4955,ObservedSpeciesData!$A$2:$A$4955,$A4,ObservedSpeciesData!$D$2:$D$4955,$D4)),AVERAGEIFS(ObservedSpeciesData!O$2:O$4955,ObservedSpeciesData!$A$2:$A$4955,$A4,ObservedSpeciesData!$D$2:$D$4955,$D4),"")</f>
        <v>254.83332505206403</v>
      </c>
      <c r="P4" s="23">
        <f>IF(ISNUMBER(AVERAGEIFS(ObservedSpeciesData!P$2:P$4955,ObservedSpeciesData!$A$2:$A$4955,$A4,ObservedSpeciesData!$C$2:$C$4955,$C4,ObservedSpeciesData!$D$2:$D$4955,$D4)),AVERAGEIFS(ObservedSpeciesData!P$2:P$4955,ObservedSpeciesData!$A$2:$A$4955,$A4,ObservedSpeciesData!$C$2:$C$4955,$C4,ObservedSpeciesData!$D$2:$D$4955,$D4),"")</f>
        <v>254.83332505206403</v>
      </c>
      <c r="Q4" s="23"/>
      <c r="R4" s="25" t="str">
        <f>IF(ISNUMBER(AVERAGEIFS(ObservedSpeciesData!R$2:R$4955,ObservedSpeciesData!$A$2:$A$4955,$A4,ObservedSpeciesData!$D$2:$D$4955,$D4)),AVERAGEIFS(ObservedSpeciesData!R$2:R$4955,ObservedSpeciesData!$A$2:$A$4955,$A4,ObservedSpeciesData!$D$2:$D$4955,$D4),"")</f>
        <v/>
      </c>
      <c r="S4" s="25" t="str">
        <f>IF(ISNUMBER(AVERAGEIFS(ObservedSpeciesData!S$2:S$4955,ObservedSpeciesData!$A$2:$A$4955,$A4,ObservedSpeciesData!$D$2:$D$4955,$D4)),AVERAGEIFS(ObservedSpeciesData!S$2:S$4955,ObservedSpeciesData!$A$2:$A$4955,$A4,ObservedSpeciesData!$D$2:$D$4955,$D4),"")</f>
        <v/>
      </c>
      <c r="T4" s="23" t="str">
        <f>IF(ISNUMBER(AVERAGEIFS(ObservedSpeciesData!T$2:T$4955,ObservedSpeciesData!$A$2:$A$4955,$A4,ObservedSpeciesData!$D$2:$D$4955,$D4)),AVERAGEIFS(ObservedSpeciesData!T$2:T$4955,ObservedSpeciesData!$A$2:$A$4955,$A4,ObservedSpeciesData!$D$2:$D$4955,$D4),"")</f>
        <v/>
      </c>
      <c r="U4" s="24" t="str">
        <f>IF(ISNUMBER(AVERAGEIFS(ObservedSpeciesData!U$2:U$4955,ObservedSpeciesData!$A$2:$A$4955,$A4,ObservedSpeciesData!$C$2:$C$4955,$C4,ObservedSpeciesData!$D$2:$D$4955,$D4)),AVERAGEIFS(ObservedSpeciesData!U$2:U$4955,ObservedSpeciesData!$A$2:$A$4955,$A4,ObservedSpeciesData!$C$2:$C$4955,$C4,ObservedSpeciesData!$D$2:$D$4955,$D4),"")</f>
        <v/>
      </c>
      <c r="V4" s="23">
        <f>IF(ISNUMBER(AVERAGEIFS(ObservedSpeciesData!V$2:V$4955,ObservedSpeciesData!$A$2:$A$4955,$A4,ObservedSpeciesData!$D$2:$D$4955,$D4)),AVERAGEIFS(ObservedSpeciesData!V$2:V$4955,ObservedSpeciesData!$A$2:$A$4955,$A4,ObservedSpeciesData!$D$2:$D$4955,$D4),"")</f>
        <v>19.042277097702026</v>
      </c>
      <c r="W4" s="23">
        <f>IF(ISNUMBER(AVERAGEIFS(ObservedSpeciesData!W$2:W$4955,ObservedSpeciesData!$A$2:$A$4955,$A4,ObservedSpeciesData!$D$2:$D$4955,$D4)),AVERAGEIFS(ObservedSpeciesData!W$2:W$4955,ObservedSpeciesData!$A$2:$A$4955,$A4,ObservedSpeciesData!$D$2:$D$4955,$D4),"")</f>
        <v>13.402442097663879</v>
      </c>
      <c r="X4" s="23">
        <f>IF(ISNUMBER(AVERAGEIFS(ObservedSpeciesData!X$2:X$4955,ObservedSpeciesData!$A$2:$A$4955,$A4,ObservedSpeciesData!$D$2:$D$4955,$D4)),AVERAGEIFS(ObservedSpeciesData!X$2:X$4955,ObservedSpeciesData!$A$2:$A$4955,$A4,ObservedSpeciesData!$D$2:$D$4955,$D4),"")</f>
        <v>77.466470938484804</v>
      </c>
      <c r="Y4" s="23">
        <f>IF(ISNUMBER(AVERAGEIFS(ObservedSpeciesData!Y$2:Y$4955,ObservedSpeciesData!$A$2:$A$4955,$A4,ObservedSpeciesData!$D$2:$D$4955,$D4)),AVERAGEIFS(ObservedSpeciesData!Y$2:Y$4955,ObservedSpeciesData!$A$2:$A$4955,$A4,ObservedSpeciesData!$D$2:$D$4955,$D4),"")</f>
        <v>24.484552383422852</v>
      </c>
      <c r="Z4" s="23">
        <f>IF(ISNUMBER(AVERAGEIFS(ObservedSpeciesData!Z$2:Z$4955,ObservedSpeciesData!$A$2:$A$4955,$A4,ObservedSpeciesData!$D$2:$D$4955,$D4)),AVERAGEIFS(ObservedSpeciesData!Z$2:Z$4955,ObservedSpeciesData!$A$2:$A$4955,$A4,ObservedSpeciesData!$D$2:$D$4955,$D4),"")</f>
        <v>87.936332332971872</v>
      </c>
      <c r="AA4" s="23">
        <f>IF(ISNUMBER(AVERAGEIFS(ObservedSpeciesData!AA$2:AA$4955,ObservedSpeciesData!$A$2:$A$4955,$A4,ObservedSpeciesData!$D$2:$D$4955,$D4)),AVERAGEIFS(ObservedSpeciesData!AA$2:AA$4955,ObservedSpeciesData!$A$2:$A$4955,$A4,ObservedSpeciesData!$D$2:$D$4955,$D4),"")</f>
        <v>25.692169832352572</v>
      </c>
      <c r="AB4" s="24">
        <f>IF(ISNUMBER(AVERAGEIFS(ObservedSpeciesData!AB$2:AB$4955,ObservedSpeciesData!$A$2:$A$4955,$A4,ObservedSpeciesData!$D$2:$D$4955,$D4)),AVERAGEIFS(ObservedSpeciesData!AB$2:AB$4955,ObservedSpeciesData!$A$2:$A$4955,$A4,ObservedSpeciesData!$D$2:$D$4955,$D4),"")</f>
        <v>4.1107471731764114E-2</v>
      </c>
      <c r="AC4" s="24">
        <f>IF(ISNUMBER(AVERAGEIFS(ObservedSpeciesData!AC$2:AC$4955,ObservedSpeciesData!$A$2:$A$4955,$A4,ObservedSpeciesData!$D$2:$D$4955,$D4)),AVERAGEIFS(ObservedSpeciesData!AC$2:AC$4955,ObservedSpeciesData!$A$2:$A$4955,$A4,ObservedSpeciesData!$D$2:$D$4955,$D4),"")</f>
        <v>4.1107471731764114E-2</v>
      </c>
      <c r="AD4" s="23">
        <f>IF(ISNUMBER(AVERAGEIFS(ObservedSpeciesData!AD$2:AD$4955,ObservedSpeciesData!$A$2:$A$4955,$A4,ObservedSpeciesData!$D$2:$D$4955,$D4)),AVERAGEIFS(ObservedSpeciesData!AD$2:AD$4955,ObservedSpeciesData!$A$2:$A$4955,$A4,ObservedSpeciesData!$D$2:$D$4955,$D4),"")</f>
        <v>12.39463535015757</v>
      </c>
      <c r="AE4" s="24">
        <f>IF(ISNUMBER(AVERAGEIFS(ObservedSpeciesData!AE$2:AE$4955,ObservedSpeciesData!$A$2:$A$4955,$A4,ObservedSpeciesData!$D$2:$D$4955,$D4)),AVERAGEIFS(ObservedSpeciesData!AE$2:AE$4955,ObservedSpeciesData!$A$2:$A$4955,$A4,ObservedSpeciesData!$D$2:$D$4955,$D4),"")</f>
        <v>19.276489079970759</v>
      </c>
      <c r="AF4" s="23"/>
      <c r="AG4" s="24"/>
      <c r="AH4" s="23">
        <f>IF(ISNUMBER(AVERAGEIFS(ObservedSpeciesData!AH$2:AH$4955,ObservedSpeciesData!$A$2:$A$4955,$A4,ObservedSpeciesData!$D$2:$D$4955,$D4)),AVERAGEIFS(ObservedSpeciesData!AH$2:AH$4955,ObservedSpeciesData!$A$2:$A$4955,$A4,ObservedSpeciesData!$D$2:$D$4955,$D4),"")</f>
        <v>10.41375</v>
      </c>
      <c r="AI4" s="23">
        <f>IF(ISNUMBER(AVERAGEIFS(ObservedSpeciesData!AI$2:AI$4955,ObservedSpeciesData!$A$2:$A$4955,$A4,ObservedSpeciesData!$C$2:$C$4955,$C4,ObservedSpeciesData!$D$2:$D$4955,$D4)),AVERAGEIFS(ObservedSpeciesData!AI$2:AI$4955,ObservedSpeciesData!$A$2:$A$4955,$A4,ObservedSpeciesData!$C$2:$C$4955,$C4,ObservedSpeciesData!$D$2:$D$4955,$D4),"")</f>
        <v>10.41375</v>
      </c>
      <c r="AJ4" s="2">
        <f>COUNTIFS(ObservedSpeciesData!$A$2:$A$828,$A4,ObservedSpeciesData!$D$2:$D$828,$D4)</f>
        <v>4</v>
      </c>
      <c r="AK4" s="2">
        <f t="shared" si="0"/>
        <v>15</v>
      </c>
    </row>
    <row r="5" spans="1:37" x14ac:dyDescent="0.25">
      <c r="A5" s="14" t="s">
        <v>115</v>
      </c>
      <c r="B5" t="s">
        <v>98</v>
      </c>
      <c r="C5" t="s">
        <v>106</v>
      </c>
      <c r="D5" s="13">
        <v>41935</v>
      </c>
      <c r="E5">
        <v>1</v>
      </c>
      <c r="F5">
        <v>200</v>
      </c>
      <c r="G5" s="2" t="s">
        <v>89</v>
      </c>
      <c r="H5" s="2" t="s">
        <v>11</v>
      </c>
      <c r="I5">
        <v>1</v>
      </c>
      <c r="J5" s="2" t="s">
        <v>77</v>
      </c>
      <c r="K5" s="2">
        <f>IF(ISNUMBER(AVERAGEIFS(ObservedSpeciesData!K$2:K$4955,ObservedSpeciesData!$A$2:$A$4955,$A5,ObservedSpeciesData!$D$2:$D$4955,$D5)),AVERAGEIFS(ObservedSpeciesData!K$2:K$4955,ObservedSpeciesData!$A$2:$A$4955,$A5,ObservedSpeciesData!$D$2:$D$4955,$D5),"")</f>
        <v>156</v>
      </c>
      <c r="L5" s="26" t="str">
        <f>IF(ISNUMBER(AVERAGEIFS(ObservedSpeciesData!L$2:L$4955,ObservedSpeciesData!$A$2:$A$4955,$A5,ObservedSpeciesData!$D$2:$D$4955,$D5)),AVERAGEIFS(ObservedSpeciesData!L$2:L$4955,ObservedSpeciesData!$A$2:$A$4955,$A5,ObservedSpeciesData!$D$2:$D$4955,$D5),"")</f>
        <v/>
      </c>
      <c r="M5" s="23" t="str">
        <f>IF(ISNUMBER(AVERAGEIFS(ObservedSpeciesData!M$2:M$4955,ObservedSpeciesData!$A$2:$A$4955,$A5,ObservedSpeciesData!$D$2:$D$4955,$D5)),AVERAGEIFS(ObservedSpeciesData!M$2:M$4955,ObservedSpeciesData!$A$2:$A$4955,$A5,ObservedSpeciesData!$D$2:$D$4955,$D5),"")</f>
        <v/>
      </c>
      <c r="N5" s="23">
        <f>IF(ISNUMBER(AVERAGEIFS(ObservedSpeciesData!N$2:N$4955,ObservedSpeciesData!$A$2:$A$4955,$A5,ObservedSpeciesData!$D$2:$D$4955,$D5)),AVERAGEIFS(ObservedSpeciesData!N$2:N$4955,ObservedSpeciesData!$A$2:$A$4955,$A5,ObservedSpeciesData!$D$2:$D$4955,$D5),"")</f>
        <v>2366.0060213607198</v>
      </c>
      <c r="O5" s="23">
        <f>IF(ISNUMBER(AVERAGEIFS(ObservedSpeciesData!O$2:O$4955,ObservedSpeciesData!$A$2:$A$4955,$A5,ObservedSpeciesData!$D$2:$D$4955,$D5)),AVERAGEIFS(ObservedSpeciesData!O$2:O$4955,ObservedSpeciesData!$A$2:$A$4955,$A5,ObservedSpeciesData!$D$2:$D$4955,$D5),"")</f>
        <v>236.60060213607198</v>
      </c>
      <c r="P5" s="23">
        <f>IF(ISNUMBER(AVERAGEIFS(ObservedSpeciesData!P$2:P$4955,ObservedSpeciesData!$A$2:$A$4955,$A5,ObservedSpeciesData!$C$2:$C$4955,$C5,ObservedSpeciesData!$D$2:$D$4955,$D5)),AVERAGEIFS(ObservedSpeciesData!P$2:P$4955,ObservedSpeciesData!$A$2:$A$4955,$A5,ObservedSpeciesData!$C$2:$C$4955,$C5,ObservedSpeciesData!$D$2:$D$4955,$D5),"")</f>
        <v>236.60060213607198</v>
      </c>
      <c r="Q5" s="23"/>
      <c r="R5" s="25" t="str">
        <f>IF(ISNUMBER(AVERAGEIFS(ObservedSpeciesData!R$2:R$4955,ObservedSpeciesData!$A$2:$A$4955,$A5,ObservedSpeciesData!$D$2:$D$4955,$D5)),AVERAGEIFS(ObservedSpeciesData!R$2:R$4955,ObservedSpeciesData!$A$2:$A$4955,$A5,ObservedSpeciesData!$D$2:$D$4955,$D5),"")</f>
        <v/>
      </c>
      <c r="S5" s="25" t="str">
        <f>IF(ISNUMBER(AVERAGEIFS(ObservedSpeciesData!S$2:S$4955,ObservedSpeciesData!$A$2:$A$4955,$A5,ObservedSpeciesData!$D$2:$D$4955,$D5)),AVERAGEIFS(ObservedSpeciesData!S$2:S$4955,ObservedSpeciesData!$A$2:$A$4955,$A5,ObservedSpeciesData!$D$2:$D$4955,$D5),"")</f>
        <v/>
      </c>
      <c r="T5" s="23" t="str">
        <f>IF(ISNUMBER(AVERAGEIFS(ObservedSpeciesData!T$2:T$4955,ObservedSpeciesData!$A$2:$A$4955,$A5,ObservedSpeciesData!$D$2:$D$4955,$D5)),AVERAGEIFS(ObservedSpeciesData!T$2:T$4955,ObservedSpeciesData!$A$2:$A$4955,$A5,ObservedSpeciesData!$D$2:$D$4955,$D5),"")</f>
        <v/>
      </c>
      <c r="U5" s="24" t="str">
        <f>IF(ISNUMBER(AVERAGEIFS(ObservedSpeciesData!U$2:U$4955,ObservedSpeciesData!$A$2:$A$4955,$A5,ObservedSpeciesData!$C$2:$C$4955,$C5,ObservedSpeciesData!$D$2:$D$4955,$D5)),AVERAGEIFS(ObservedSpeciesData!U$2:U$4955,ObservedSpeciesData!$A$2:$A$4955,$A5,ObservedSpeciesData!$C$2:$C$4955,$C5,ObservedSpeciesData!$D$2:$D$4955,$D5),"")</f>
        <v/>
      </c>
      <c r="V5" s="23">
        <f>IF(ISNUMBER(AVERAGEIFS(ObservedSpeciesData!V$2:V$4955,ObservedSpeciesData!$A$2:$A$4955,$A5,ObservedSpeciesData!$D$2:$D$4955,$D5)),AVERAGEIFS(ObservedSpeciesData!V$2:V$4955,ObservedSpeciesData!$A$2:$A$4955,$A5,ObservedSpeciesData!$D$2:$D$4955,$D5),"")</f>
        <v>19.348750114440918</v>
      </c>
      <c r="W5" s="23">
        <f>IF(ISNUMBER(AVERAGEIFS(ObservedSpeciesData!W$2:W$4955,ObservedSpeciesData!$A$2:$A$4955,$A5,ObservedSpeciesData!$D$2:$D$4955,$D5)),AVERAGEIFS(ObservedSpeciesData!W$2:W$4955,ObservedSpeciesData!$A$2:$A$4955,$A5,ObservedSpeciesData!$D$2:$D$4955,$D5),"")</f>
        <v>13.226187229156494</v>
      </c>
      <c r="X5" s="23">
        <f>IF(ISNUMBER(AVERAGEIFS(ObservedSpeciesData!X$2:X$4955,ObservedSpeciesData!$A$2:$A$4955,$A5,ObservedSpeciesData!$D$2:$D$4955,$D5)),AVERAGEIFS(ObservedSpeciesData!X$2:X$4955,ObservedSpeciesData!$A$2:$A$4955,$A5,ObservedSpeciesData!$D$2:$D$4955,$D5),"")</f>
        <v>76.045074462890625</v>
      </c>
      <c r="Y5" s="23">
        <f>IF(ISNUMBER(AVERAGEIFS(ObservedSpeciesData!Y$2:Y$4955,ObservedSpeciesData!$A$2:$A$4955,$A5,ObservedSpeciesData!$D$2:$D$4955,$D5)),AVERAGEIFS(ObservedSpeciesData!Y$2:Y$4955,ObservedSpeciesData!$A$2:$A$4955,$A5,ObservedSpeciesData!$D$2:$D$4955,$D5),"")</f>
        <v>26.175764083862305</v>
      </c>
      <c r="Z5" s="23">
        <f>IF(ISNUMBER(AVERAGEIFS(ObservedSpeciesData!Z$2:Z$4955,ObservedSpeciesData!$A$2:$A$4955,$A5,ObservedSpeciesData!$D$2:$D$4955,$D5)),AVERAGEIFS(ObservedSpeciesData!Z$2:Z$4955,ObservedSpeciesData!$A$2:$A$4955,$A5,ObservedSpeciesData!$D$2:$D$4955,$D5),"")</f>
        <v>87.664403279622391</v>
      </c>
      <c r="AA5" s="23">
        <f>IF(ISNUMBER(AVERAGEIFS(ObservedSpeciesData!AA$2:AA$4955,ObservedSpeciesData!$A$2:$A$4955,$A5,ObservedSpeciesData!$D$2:$D$4955,$D5)),AVERAGEIFS(ObservedSpeciesData!AA$2:AA$4955,ObservedSpeciesData!$A$2:$A$4955,$A5,ObservedSpeciesData!$D$2:$D$4955,$D5),"")</f>
        <v>24.123561859130859</v>
      </c>
      <c r="AB5" s="24">
        <f>IF(ISNUMBER(AVERAGEIFS(ObservedSpeciesData!AB$2:AB$4955,ObservedSpeciesData!$A$2:$A$4955,$A5,ObservedSpeciesData!$D$2:$D$4955,$D5)),AVERAGEIFS(ObservedSpeciesData!AB$2:AB$4955,ObservedSpeciesData!$A$2:$A$4955,$A5,ObservedSpeciesData!$D$2:$D$4955,$D5),"")</f>
        <v>3.8597698974609372E-2</v>
      </c>
      <c r="AC5" s="24">
        <f>IF(ISNUMBER(AVERAGEIFS(ObservedSpeciesData!AC$2:AC$4955,ObservedSpeciesData!$A$2:$A$4955,$A5,ObservedSpeciesData!$D$2:$D$4955,$D5)),AVERAGEIFS(ObservedSpeciesData!AC$2:AC$4955,ObservedSpeciesData!$A$2:$A$4955,$A5,ObservedSpeciesData!$D$2:$D$4955,$D5),"")</f>
        <v>3.8597698974609372E-2</v>
      </c>
      <c r="AD5" s="23">
        <f>IF(ISNUMBER(AVERAGEIFS(ObservedSpeciesData!AD$2:AD$4955,ObservedSpeciesData!$A$2:$A$4955,$A5,ObservedSpeciesData!$D$2:$D$4955,$D5)),AVERAGEIFS(ObservedSpeciesData!AD$2:AD$4955,ObservedSpeciesData!$A$2:$A$4955,$A5,ObservedSpeciesData!$D$2:$D$4955,$D5),"")</f>
        <v>12.1672119140625</v>
      </c>
      <c r="AE5" s="24">
        <f>IF(ISNUMBER(AVERAGEIFS(ObservedSpeciesData!AE$2:AE$4955,ObservedSpeciesData!$A$2:$A$4955,$A5,ObservedSpeciesData!$D$2:$D$4955,$D5)),AVERAGEIFS(ObservedSpeciesData!AE$2:AE$4955,ObservedSpeciesData!$A$2:$A$4955,$A5,ObservedSpeciesData!$D$2:$D$4955,$D5),"")</f>
        <v>21.158991142924496</v>
      </c>
      <c r="AF5" s="23"/>
      <c r="AG5" s="24"/>
      <c r="AH5" s="23">
        <f>IF(ISNUMBER(AVERAGEIFS(ObservedSpeciesData!AH$2:AH$4955,ObservedSpeciesData!$A$2:$A$4955,$A5,ObservedSpeciesData!$D$2:$D$4955,$D5)),AVERAGEIFS(ObservedSpeciesData!AH$2:AH$4955,ObservedSpeciesData!$A$2:$A$4955,$A5,ObservedSpeciesData!$D$2:$D$4955,$D5),"")</f>
        <v>9.088000000000001</v>
      </c>
      <c r="AI5" s="23">
        <f>IF(ISNUMBER(AVERAGEIFS(ObservedSpeciesData!AI$2:AI$4955,ObservedSpeciesData!$A$2:$A$4955,$A5,ObservedSpeciesData!$C$2:$C$4955,$C5,ObservedSpeciesData!$D$2:$D$4955,$D5)),AVERAGEIFS(ObservedSpeciesData!AI$2:AI$4955,ObservedSpeciesData!$A$2:$A$4955,$A5,ObservedSpeciesData!$C$2:$C$4955,$C5,ObservedSpeciesData!$D$2:$D$4955,$D5),"")</f>
        <v>9.088000000000001</v>
      </c>
      <c r="AJ5" s="2">
        <f>COUNTIFS(ObservedSpeciesData!$A$2:$A$828,$A5,ObservedSpeciesData!$D$2:$D$828,$D5)</f>
        <v>3</v>
      </c>
      <c r="AK5" s="2">
        <f t="shared" si="0"/>
        <v>15</v>
      </c>
    </row>
    <row r="6" spans="1:37" x14ac:dyDescent="0.25">
      <c r="A6" s="14" t="s">
        <v>114</v>
      </c>
      <c r="B6" t="s">
        <v>98</v>
      </c>
      <c r="C6" t="s">
        <v>106</v>
      </c>
      <c r="D6" s="13">
        <v>41935</v>
      </c>
      <c r="E6">
        <v>1</v>
      </c>
      <c r="F6">
        <v>350</v>
      </c>
      <c r="G6" s="2" t="s">
        <v>89</v>
      </c>
      <c r="H6" s="2" t="s">
        <v>11</v>
      </c>
      <c r="I6">
        <v>1</v>
      </c>
      <c r="J6" s="2" t="s">
        <v>77</v>
      </c>
      <c r="K6" s="2">
        <f>IF(ISNUMBER(AVERAGEIFS(ObservedSpeciesData!K$2:K$4955,ObservedSpeciesData!$A$2:$A$4955,$A6,ObservedSpeciesData!$D$2:$D$4955,$D6)),AVERAGEIFS(ObservedSpeciesData!K$2:K$4955,ObservedSpeciesData!$A$2:$A$4955,$A6,ObservedSpeciesData!$D$2:$D$4955,$D6),"")</f>
        <v>272</v>
      </c>
      <c r="L6" s="26" t="str">
        <f>IF(ISNUMBER(AVERAGEIFS(ObservedSpeciesData!L$2:L$4955,ObservedSpeciesData!$A$2:$A$4955,$A6,ObservedSpeciesData!$D$2:$D$4955,$D6)),AVERAGEIFS(ObservedSpeciesData!L$2:L$4955,ObservedSpeciesData!$A$2:$A$4955,$A6,ObservedSpeciesData!$D$2:$D$4955,$D6),"")</f>
        <v/>
      </c>
      <c r="M6" s="23" t="str">
        <f>IF(ISNUMBER(AVERAGEIFS(ObservedSpeciesData!M$2:M$4955,ObservedSpeciesData!$A$2:$A$4955,$A6,ObservedSpeciesData!$D$2:$D$4955,$D6)),AVERAGEIFS(ObservedSpeciesData!M$2:M$4955,ObservedSpeciesData!$A$2:$A$4955,$A6,ObservedSpeciesData!$D$2:$D$4955,$D6),"")</f>
        <v/>
      </c>
      <c r="N6" s="23">
        <f>IF(ISNUMBER(AVERAGEIFS(ObservedSpeciesData!N$2:N$4955,ObservedSpeciesData!$A$2:$A$4955,$A6,ObservedSpeciesData!$D$2:$D$4955,$D6)),AVERAGEIFS(ObservedSpeciesData!N$2:N$4955,ObservedSpeciesData!$A$2:$A$4955,$A6,ObservedSpeciesData!$D$2:$D$4955,$D6),"")</f>
        <v>2289.2174620334085</v>
      </c>
      <c r="O6" s="23">
        <f>IF(ISNUMBER(AVERAGEIFS(ObservedSpeciesData!O$2:O$4955,ObservedSpeciesData!$A$2:$A$4955,$A6,ObservedSpeciesData!$D$2:$D$4955,$D6)),AVERAGEIFS(ObservedSpeciesData!O$2:O$4955,ObservedSpeciesData!$A$2:$A$4955,$A6,ObservedSpeciesData!$D$2:$D$4955,$D6),"")</f>
        <v>228.92174620334089</v>
      </c>
      <c r="P6" s="23">
        <f>IF(ISNUMBER(AVERAGEIFS(ObservedSpeciesData!P$2:P$4955,ObservedSpeciesData!$A$2:$A$4955,$A6,ObservedSpeciesData!$C$2:$C$4955,$C6,ObservedSpeciesData!$D$2:$D$4955,$D6)),AVERAGEIFS(ObservedSpeciesData!P$2:P$4955,ObservedSpeciesData!$A$2:$A$4955,$A6,ObservedSpeciesData!$C$2:$C$4955,$C6,ObservedSpeciesData!$D$2:$D$4955,$D6),"")</f>
        <v>228.92174620334089</v>
      </c>
      <c r="Q6" s="23"/>
      <c r="R6" s="25" t="str">
        <f>IF(ISNUMBER(AVERAGEIFS(ObservedSpeciesData!R$2:R$4955,ObservedSpeciesData!$A$2:$A$4955,$A6,ObservedSpeciesData!$D$2:$D$4955,$D6)),AVERAGEIFS(ObservedSpeciesData!R$2:R$4955,ObservedSpeciesData!$A$2:$A$4955,$A6,ObservedSpeciesData!$D$2:$D$4955,$D6),"")</f>
        <v/>
      </c>
      <c r="S6" s="25" t="str">
        <f>IF(ISNUMBER(AVERAGEIFS(ObservedSpeciesData!S$2:S$4955,ObservedSpeciesData!$A$2:$A$4955,$A6,ObservedSpeciesData!$D$2:$D$4955,$D6)),AVERAGEIFS(ObservedSpeciesData!S$2:S$4955,ObservedSpeciesData!$A$2:$A$4955,$A6,ObservedSpeciesData!$D$2:$D$4955,$D6),"")</f>
        <v/>
      </c>
      <c r="T6" s="23" t="str">
        <f>IF(ISNUMBER(AVERAGEIFS(ObservedSpeciesData!T$2:T$4955,ObservedSpeciesData!$A$2:$A$4955,$A6,ObservedSpeciesData!$D$2:$D$4955,$D6)),AVERAGEIFS(ObservedSpeciesData!T$2:T$4955,ObservedSpeciesData!$A$2:$A$4955,$A6,ObservedSpeciesData!$D$2:$D$4955,$D6),"")</f>
        <v/>
      </c>
      <c r="U6" s="24" t="str">
        <f>IF(ISNUMBER(AVERAGEIFS(ObservedSpeciesData!U$2:U$4955,ObservedSpeciesData!$A$2:$A$4955,$A6,ObservedSpeciesData!$C$2:$C$4955,$C6,ObservedSpeciesData!$D$2:$D$4955,$D6)),AVERAGEIFS(ObservedSpeciesData!U$2:U$4955,ObservedSpeciesData!$A$2:$A$4955,$A6,ObservedSpeciesData!$C$2:$C$4955,$C6,ObservedSpeciesData!$D$2:$D$4955,$D6),"")</f>
        <v/>
      </c>
      <c r="V6" s="23">
        <f>IF(ISNUMBER(AVERAGEIFS(ObservedSpeciesData!V$2:V$4955,ObservedSpeciesData!$A$2:$A$4955,$A6,ObservedSpeciesData!$D$2:$D$4955,$D6)),AVERAGEIFS(ObservedSpeciesData!V$2:V$4955,ObservedSpeciesData!$A$2:$A$4955,$A6,ObservedSpeciesData!$D$2:$D$4955,$D6),"")</f>
        <v>18.914968729019165</v>
      </c>
      <c r="W6" s="23">
        <f>IF(ISNUMBER(AVERAGEIFS(ObservedSpeciesData!W$2:W$4955,ObservedSpeciesData!$A$2:$A$4955,$A6,ObservedSpeciesData!$D$2:$D$4955,$D6)),AVERAGEIFS(ObservedSpeciesData!W$2:W$4955,ObservedSpeciesData!$A$2:$A$4955,$A6,ObservedSpeciesData!$D$2:$D$4955,$D6),"")</f>
        <v>12.785556197166443</v>
      </c>
      <c r="X6" s="23">
        <f>IF(ISNUMBER(AVERAGEIFS(ObservedSpeciesData!X$2:X$4955,ObservedSpeciesData!$A$2:$A$4955,$A6,ObservedSpeciesData!$D$2:$D$4955,$D6)),AVERAGEIFS(ObservedSpeciesData!X$2:X$4955,ObservedSpeciesData!$A$2:$A$4955,$A6,ObservedSpeciesData!$D$2:$D$4955,$D6),"")</f>
        <v>76.073899976366491</v>
      </c>
      <c r="Y6" s="23">
        <f>IF(ISNUMBER(AVERAGEIFS(ObservedSpeciesData!Y$2:Y$4955,ObservedSpeciesData!$A$2:$A$4955,$A6,ObservedSpeciesData!$D$2:$D$4955,$D6)),AVERAGEIFS(ObservedSpeciesData!Y$2:Y$4955,ObservedSpeciesData!$A$2:$A$4955,$A6,ObservedSpeciesData!$D$2:$D$4955,$D6),"")</f>
        <v>24.426642035160047</v>
      </c>
      <c r="Z6" s="23">
        <f>IF(ISNUMBER(AVERAGEIFS(ObservedSpeciesData!Z$2:Z$4955,ObservedSpeciesData!$A$2:$A$4955,$A6,ObservedSpeciesData!$D$2:$D$4955,$D6)),AVERAGEIFS(ObservedSpeciesData!Z$2:Z$4955,ObservedSpeciesData!$A$2:$A$4955,$A6,ObservedSpeciesData!$D$2:$D$4955,$D6),"")</f>
        <v>87.810451013570855</v>
      </c>
      <c r="AA6" s="23">
        <f>IF(ISNUMBER(AVERAGEIFS(ObservedSpeciesData!AA$2:AA$4955,ObservedSpeciesData!$A$2:$A$4955,$A6,ObservedSpeciesData!$D$2:$D$4955,$D6)),AVERAGEIFS(ObservedSpeciesData!AA$2:AA$4955,ObservedSpeciesData!$A$2:$A$4955,$A6,ObservedSpeciesData!$D$2:$D$4955,$D6),"")</f>
        <v>26.236168780383554</v>
      </c>
      <c r="AB6" s="24">
        <f>IF(ISNUMBER(AVERAGEIFS(ObservedSpeciesData!AB$2:AB$4955,ObservedSpeciesData!$A$2:$A$4955,$A6,ObservedSpeciesData!$D$2:$D$4955,$D6)),AVERAGEIFS(ObservedSpeciesData!AB$2:AB$4955,ObservedSpeciesData!$A$2:$A$4955,$A6,ObservedSpeciesData!$D$2:$D$4955,$D6),"")</f>
        <v>4.197787004861369E-2</v>
      </c>
      <c r="AC6" s="24">
        <f>IF(ISNUMBER(AVERAGEIFS(ObservedSpeciesData!AC$2:AC$4955,ObservedSpeciesData!$A$2:$A$4955,$A6,ObservedSpeciesData!$D$2:$D$4955,$D6)),AVERAGEIFS(ObservedSpeciesData!AC$2:AC$4955,ObservedSpeciesData!$A$2:$A$4955,$A6,ObservedSpeciesData!$D$2:$D$4955,$D6),"")</f>
        <v>4.197787004861369E-2</v>
      </c>
      <c r="AD6" s="23">
        <f>IF(ISNUMBER(AVERAGEIFS(ObservedSpeciesData!AD$2:AD$4955,ObservedSpeciesData!$A$2:$A$4955,$A6,ObservedSpeciesData!$D$2:$D$4955,$D6)),AVERAGEIFS(ObservedSpeciesData!AD$2:AD$4955,ObservedSpeciesData!$A$2:$A$4955,$A6,ObservedSpeciesData!$D$2:$D$4955,$D6),"")</f>
        <v>12.171823996218638</v>
      </c>
      <c r="AE6" s="24">
        <f>IF(ISNUMBER(AVERAGEIFS(ObservedSpeciesData!AE$2:AE$4955,ObservedSpeciesData!$A$2:$A$4955,$A6,ObservedSpeciesData!$D$2:$D$4955,$D6)),AVERAGEIFS(ObservedSpeciesData!AE$2:AE$4955,ObservedSpeciesData!$A$2:$A$4955,$A6,ObservedSpeciesData!$D$2:$D$4955,$D6),"")</f>
        <v>19.737787042206858</v>
      </c>
      <c r="AF6" s="23"/>
      <c r="AG6" s="24"/>
      <c r="AH6" s="23">
        <f>IF(ISNUMBER(AVERAGEIFS(ObservedSpeciesData!AH$2:AH$4955,ObservedSpeciesData!$A$2:$A$4955,$A6,ObservedSpeciesData!$D$2:$D$4955,$D6)),AVERAGEIFS(ObservedSpeciesData!AH$2:AH$4955,ObservedSpeciesData!$A$2:$A$4955,$A6,ObservedSpeciesData!$D$2:$D$4955,$D6),"")</f>
        <v>9.660499999999999</v>
      </c>
      <c r="AI6" s="23">
        <f>IF(ISNUMBER(AVERAGEIFS(ObservedSpeciesData!AI$2:AI$4955,ObservedSpeciesData!$A$2:$A$4955,$A6,ObservedSpeciesData!$C$2:$C$4955,$C6,ObservedSpeciesData!$D$2:$D$4955,$D6)),AVERAGEIFS(ObservedSpeciesData!AI$2:AI$4955,ObservedSpeciesData!$A$2:$A$4955,$A6,ObservedSpeciesData!$C$2:$C$4955,$C6,ObservedSpeciesData!$D$2:$D$4955,$D6),"")</f>
        <v>9.660499999999999</v>
      </c>
      <c r="AJ6" s="2">
        <f>COUNTIFS(ObservedSpeciesData!$A$2:$A$828,$A6,ObservedSpeciesData!$D$2:$D$828,$D6)</f>
        <v>4</v>
      </c>
      <c r="AK6" s="2">
        <f t="shared" si="0"/>
        <v>15</v>
      </c>
    </row>
    <row r="7" spans="1:37" x14ac:dyDescent="0.25">
      <c r="A7" s="14" t="s">
        <v>113</v>
      </c>
      <c r="B7" t="s">
        <v>98</v>
      </c>
      <c r="C7" t="s">
        <v>106</v>
      </c>
      <c r="D7" s="13">
        <v>41935</v>
      </c>
      <c r="E7">
        <v>1</v>
      </c>
      <c r="F7">
        <v>500</v>
      </c>
      <c r="G7" s="2" t="s">
        <v>89</v>
      </c>
      <c r="H7" s="2" t="s">
        <v>11</v>
      </c>
      <c r="I7">
        <v>1</v>
      </c>
      <c r="J7" s="2" t="s">
        <v>77</v>
      </c>
      <c r="K7" s="2">
        <f>IF(ISNUMBER(AVERAGEIFS(ObservedSpeciesData!K$2:K$4955,ObservedSpeciesData!$A$2:$A$4955,$A7,ObservedSpeciesData!$D$2:$D$4955,$D7)),AVERAGEIFS(ObservedSpeciesData!K$2:K$4955,ObservedSpeciesData!$A$2:$A$4955,$A7,ObservedSpeciesData!$D$2:$D$4955,$D7),"")</f>
        <v>389</v>
      </c>
      <c r="L7" s="26" t="str">
        <f>IF(ISNUMBER(AVERAGEIFS(ObservedSpeciesData!L$2:L$4955,ObservedSpeciesData!$A$2:$A$4955,$A7,ObservedSpeciesData!$D$2:$D$4955,$D7)),AVERAGEIFS(ObservedSpeciesData!L$2:L$4955,ObservedSpeciesData!$A$2:$A$4955,$A7,ObservedSpeciesData!$D$2:$D$4955,$D7),"")</f>
        <v/>
      </c>
      <c r="M7" s="23" t="str">
        <f>IF(ISNUMBER(AVERAGEIFS(ObservedSpeciesData!M$2:M$4955,ObservedSpeciesData!$A$2:$A$4955,$A7,ObservedSpeciesData!$D$2:$D$4955,$D7)),AVERAGEIFS(ObservedSpeciesData!M$2:M$4955,ObservedSpeciesData!$A$2:$A$4955,$A7,ObservedSpeciesData!$D$2:$D$4955,$D7),"")</f>
        <v/>
      </c>
      <c r="N7" s="23">
        <f>IF(ISNUMBER(AVERAGEIFS(ObservedSpeciesData!N$2:N$4955,ObservedSpeciesData!$A$2:$A$4955,$A7,ObservedSpeciesData!$D$2:$D$4955,$D7)),AVERAGEIFS(ObservedSpeciesData!N$2:N$4955,ObservedSpeciesData!$A$2:$A$4955,$A7,ObservedSpeciesData!$D$2:$D$4955,$D7),"")</f>
        <v>2003.5692830926855</v>
      </c>
      <c r="O7" s="23">
        <f>IF(ISNUMBER(AVERAGEIFS(ObservedSpeciesData!O$2:O$4955,ObservedSpeciesData!$A$2:$A$4955,$A7,ObservedSpeciesData!$D$2:$D$4955,$D7)),AVERAGEIFS(ObservedSpeciesData!O$2:O$4955,ObservedSpeciesData!$A$2:$A$4955,$A7,ObservedSpeciesData!$D$2:$D$4955,$D7),"")</f>
        <v>200.35692830926854</v>
      </c>
      <c r="P7" s="23">
        <f>IF(ISNUMBER(AVERAGEIFS(ObservedSpeciesData!P$2:P$4955,ObservedSpeciesData!$A$2:$A$4955,$A7,ObservedSpeciesData!$C$2:$C$4955,$C7,ObservedSpeciesData!$D$2:$D$4955,$D7)),AVERAGEIFS(ObservedSpeciesData!P$2:P$4955,ObservedSpeciesData!$A$2:$A$4955,$A7,ObservedSpeciesData!$C$2:$C$4955,$C7,ObservedSpeciesData!$D$2:$D$4955,$D7),"")</f>
        <v>200.35692830926854</v>
      </c>
      <c r="Q7" s="23"/>
      <c r="R7" s="25" t="str">
        <f>IF(ISNUMBER(AVERAGEIFS(ObservedSpeciesData!R$2:R$4955,ObservedSpeciesData!$A$2:$A$4955,$A7,ObservedSpeciesData!$D$2:$D$4955,$D7)),AVERAGEIFS(ObservedSpeciesData!R$2:R$4955,ObservedSpeciesData!$A$2:$A$4955,$A7,ObservedSpeciesData!$D$2:$D$4955,$D7),"")</f>
        <v/>
      </c>
      <c r="S7" s="25" t="str">
        <f>IF(ISNUMBER(AVERAGEIFS(ObservedSpeciesData!S$2:S$4955,ObservedSpeciesData!$A$2:$A$4955,$A7,ObservedSpeciesData!$D$2:$D$4955,$D7)),AVERAGEIFS(ObservedSpeciesData!S$2:S$4955,ObservedSpeciesData!$A$2:$A$4955,$A7,ObservedSpeciesData!$D$2:$D$4955,$D7),"")</f>
        <v/>
      </c>
      <c r="T7" s="23" t="str">
        <f>IF(ISNUMBER(AVERAGEIFS(ObservedSpeciesData!T$2:T$4955,ObservedSpeciesData!$A$2:$A$4955,$A7,ObservedSpeciesData!$D$2:$D$4955,$D7)),AVERAGEIFS(ObservedSpeciesData!T$2:T$4955,ObservedSpeciesData!$A$2:$A$4955,$A7,ObservedSpeciesData!$D$2:$D$4955,$D7),"")</f>
        <v/>
      </c>
      <c r="U7" s="24" t="str">
        <f>IF(ISNUMBER(AVERAGEIFS(ObservedSpeciesData!U$2:U$4955,ObservedSpeciesData!$A$2:$A$4955,$A7,ObservedSpeciesData!$C$2:$C$4955,$C7,ObservedSpeciesData!$D$2:$D$4955,$D7)),AVERAGEIFS(ObservedSpeciesData!U$2:U$4955,ObservedSpeciesData!$A$2:$A$4955,$A7,ObservedSpeciesData!$C$2:$C$4955,$C7,ObservedSpeciesData!$D$2:$D$4955,$D7),"")</f>
        <v/>
      </c>
      <c r="V7" s="23">
        <f>IF(ISNUMBER(AVERAGEIFS(ObservedSpeciesData!V$2:V$4955,ObservedSpeciesData!$A$2:$A$4955,$A7,ObservedSpeciesData!$D$2:$D$4955,$D7)),AVERAGEIFS(ObservedSpeciesData!V$2:V$4955,ObservedSpeciesData!$A$2:$A$4955,$A7,ObservedSpeciesData!$D$2:$D$4955,$D7),"")</f>
        <v>18.814735412597656</v>
      </c>
      <c r="W7" s="23">
        <f>IF(ISNUMBER(AVERAGEIFS(ObservedSpeciesData!W$2:W$4955,ObservedSpeciesData!$A$2:$A$4955,$A7,ObservedSpeciesData!$D$2:$D$4955,$D7)),AVERAGEIFS(ObservedSpeciesData!W$2:W$4955,ObservedSpeciesData!$A$2:$A$4955,$A7,ObservedSpeciesData!$D$2:$D$4955,$D7),"")</f>
        <v>13.408340692520142</v>
      </c>
      <c r="X7" s="23">
        <f>IF(ISNUMBER(AVERAGEIFS(ObservedSpeciesData!X$2:X$4955,ObservedSpeciesData!$A$2:$A$4955,$A7,ObservedSpeciesData!$D$2:$D$4955,$D7)),AVERAGEIFS(ObservedSpeciesData!X$2:X$4955,ObservedSpeciesData!$A$2:$A$4955,$A7,ObservedSpeciesData!$D$2:$D$4955,$D7),"")</f>
        <v>75.604249000549316</v>
      </c>
      <c r="Y7" s="23">
        <f>IF(ISNUMBER(AVERAGEIFS(ObservedSpeciesData!Y$2:Y$4955,ObservedSpeciesData!$A$2:$A$4955,$A7,ObservedSpeciesData!$D$2:$D$4955,$D7)),AVERAGEIFS(ObservedSpeciesData!Y$2:Y$4955,ObservedSpeciesData!$A$2:$A$4955,$A7,ObservedSpeciesData!$D$2:$D$4955,$D7),"")</f>
        <v>24.121681690216064</v>
      </c>
      <c r="Z7" s="23">
        <f>IF(ISNUMBER(AVERAGEIFS(ObservedSpeciesData!Z$2:Z$4955,ObservedSpeciesData!$A$2:$A$4955,$A7,ObservedSpeciesData!$D$2:$D$4955,$D7)),AVERAGEIFS(ObservedSpeciesData!Z$2:Z$4955,ObservedSpeciesData!$A$2:$A$4955,$A7,ObservedSpeciesData!$D$2:$D$4955,$D7),"")</f>
        <v>86.423856735229492</v>
      </c>
      <c r="AA7" s="23">
        <f>IF(ISNUMBER(AVERAGEIFS(ObservedSpeciesData!AA$2:AA$4955,ObservedSpeciesData!$A$2:$A$4955,$A7,ObservedSpeciesData!$D$2:$D$4955,$D7)),AVERAGEIFS(ObservedSpeciesData!AA$2:AA$4955,ObservedSpeciesData!$A$2:$A$4955,$A7,ObservedSpeciesData!$D$2:$D$4955,$D7),"")</f>
        <v>25.434288024902344</v>
      </c>
      <c r="AB7" s="24">
        <f>IF(ISNUMBER(AVERAGEIFS(ObservedSpeciesData!AB$2:AB$4955,ObservedSpeciesData!$A$2:$A$4955,$A7,ObservedSpeciesData!$D$2:$D$4955,$D7)),AVERAGEIFS(ObservedSpeciesData!AB$2:AB$4955,ObservedSpeciesData!$A$2:$A$4955,$A7,ObservedSpeciesData!$D$2:$D$4955,$D7),"")</f>
        <v>4.1773854910697003E-2</v>
      </c>
      <c r="AC7" s="24">
        <f>IF(ISNUMBER(AVERAGEIFS(ObservedSpeciesData!AC$2:AC$4955,ObservedSpeciesData!$A$2:$A$4955,$A7,ObservedSpeciesData!$D$2:$D$4955,$D7)),AVERAGEIFS(ObservedSpeciesData!AC$2:AC$4955,ObservedSpeciesData!$A$2:$A$4955,$A7,ObservedSpeciesData!$D$2:$D$4955,$D7),"")</f>
        <v>4.1773854910697003E-2</v>
      </c>
      <c r="AD7" s="23">
        <f>IF(ISNUMBER(AVERAGEIFS(ObservedSpeciesData!AD$2:AD$4955,ObservedSpeciesData!$A$2:$A$4955,$A7,ObservedSpeciesData!$D$2:$D$4955,$D7)),AVERAGEIFS(ObservedSpeciesData!AD$2:AD$4955,ObservedSpeciesData!$A$2:$A$4955,$A7,ObservedSpeciesData!$D$2:$D$4955,$D7),"")</f>
        <v>12.096679840087891</v>
      </c>
      <c r="AE7" s="24">
        <f>IF(ISNUMBER(AVERAGEIFS(ObservedSpeciesData!AE$2:AE$4955,ObservedSpeciesData!$A$2:$A$4955,$A7,ObservedSpeciesData!$D$2:$D$4955,$D7)),AVERAGEIFS(ObservedSpeciesData!AE$2:AE$4955,ObservedSpeciesData!$A$2:$A$4955,$A7,ObservedSpeciesData!$D$2:$D$4955,$D7),"")</f>
        <v>20.311289777928803</v>
      </c>
      <c r="AF7" s="23"/>
      <c r="AG7" s="24"/>
      <c r="AH7" s="23">
        <f>IF(ISNUMBER(AVERAGEIFS(ObservedSpeciesData!AH$2:AH$4955,ObservedSpeciesData!$A$2:$A$4955,$A7,ObservedSpeciesData!$D$2:$D$4955,$D7)),AVERAGEIFS(ObservedSpeciesData!AH$2:AH$4955,ObservedSpeciesData!$A$2:$A$4955,$A7,ObservedSpeciesData!$D$2:$D$4955,$D7),"")</f>
        <v>8.3562499999999993</v>
      </c>
      <c r="AI7" s="23">
        <f>IF(ISNUMBER(AVERAGEIFS(ObservedSpeciesData!AI$2:AI$4955,ObservedSpeciesData!$A$2:$A$4955,$A7,ObservedSpeciesData!$C$2:$C$4955,$C7,ObservedSpeciesData!$D$2:$D$4955,$D7)),AVERAGEIFS(ObservedSpeciesData!AI$2:AI$4955,ObservedSpeciesData!$A$2:$A$4955,$A7,ObservedSpeciesData!$C$2:$C$4955,$C7,ObservedSpeciesData!$D$2:$D$4955,$D7),"")</f>
        <v>8.3562499999999993</v>
      </c>
      <c r="AJ7" s="2">
        <f>COUNTIFS(ObservedSpeciesData!$A$2:$A$828,$A7,ObservedSpeciesData!$D$2:$D$828,$D7)</f>
        <v>4</v>
      </c>
      <c r="AK7" s="2">
        <f t="shared" si="0"/>
        <v>15</v>
      </c>
    </row>
    <row r="8" spans="1:37" x14ac:dyDescent="0.25">
      <c r="A8" s="14" t="s">
        <v>118</v>
      </c>
      <c r="B8" t="s">
        <v>98</v>
      </c>
      <c r="C8" t="s">
        <v>106</v>
      </c>
      <c r="D8" s="13">
        <v>41968</v>
      </c>
      <c r="E8">
        <v>1</v>
      </c>
      <c r="F8">
        <v>0</v>
      </c>
      <c r="G8" s="2" t="s">
        <v>89</v>
      </c>
      <c r="H8" s="2" t="s">
        <v>11</v>
      </c>
      <c r="I8">
        <v>2</v>
      </c>
      <c r="J8" s="2" t="s">
        <v>77</v>
      </c>
      <c r="K8" s="2">
        <f>IF(ISNUMBER(AVERAGEIFS(ObservedSpeciesData!K$2:K$4955,ObservedSpeciesData!$A$2:$A$4955,$A8,ObservedSpeciesData!$D$2:$D$4955,$D8)),AVERAGEIFS(ObservedSpeciesData!K$2:K$4955,ObservedSpeciesData!$A$2:$A$4955,$A8,ObservedSpeciesData!$D$2:$D$4955,$D8),"")</f>
        <v>0</v>
      </c>
      <c r="L8" s="26" t="str">
        <f>IF(ISNUMBER(AVERAGEIFS(ObservedSpeciesData!L$2:L$4955,ObservedSpeciesData!$A$2:$A$4955,$A8,ObservedSpeciesData!$D$2:$D$4955,$D8)),AVERAGEIFS(ObservedSpeciesData!L$2:L$4955,ObservedSpeciesData!$A$2:$A$4955,$A8,ObservedSpeciesData!$D$2:$D$4955,$D8),"")</f>
        <v/>
      </c>
      <c r="M8" s="23" t="str">
        <f>IF(ISNUMBER(AVERAGEIFS(ObservedSpeciesData!M$2:M$4955,ObservedSpeciesData!$A$2:$A$4955,$A8,ObservedSpeciesData!$D$2:$D$4955,$D8)),AVERAGEIFS(ObservedSpeciesData!M$2:M$4955,ObservedSpeciesData!$A$2:$A$4955,$A8,ObservedSpeciesData!$D$2:$D$4955,$D8),"")</f>
        <v/>
      </c>
      <c r="N8" s="23">
        <f>IF(ISNUMBER(AVERAGEIFS(ObservedSpeciesData!N$2:N$4955,ObservedSpeciesData!$A$2:$A$4955,$A8,ObservedSpeciesData!$D$2:$D$4955,$D8)),AVERAGEIFS(ObservedSpeciesData!N$2:N$4955,ObservedSpeciesData!$A$2:$A$4955,$A8,ObservedSpeciesData!$D$2:$D$4955,$D8),"")</f>
        <v>1450.1838604898815</v>
      </c>
      <c r="O8" s="23">
        <f>IF(ISNUMBER(AVERAGEIFS(ObservedSpeciesData!O$2:O$4955,ObservedSpeciesData!$A$2:$A$4955,$A8,ObservedSpeciesData!$D$2:$D$4955,$D8)),AVERAGEIFS(ObservedSpeciesData!O$2:O$4955,ObservedSpeciesData!$A$2:$A$4955,$A8,ObservedSpeciesData!$D$2:$D$4955,$D8),"")</f>
        <v>145.01838604898816</v>
      </c>
      <c r="P8" s="23">
        <f>IF(ISNUMBER(AVERAGEIFS(ObservedSpeciesData!P$2:P$4955,ObservedSpeciesData!$A$2:$A$4955,$A8,ObservedSpeciesData!$C$2:$C$4955,$C8,ObservedSpeciesData!$D$2:$D$4955,$D8)),AVERAGEIFS(ObservedSpeciesData!P$2:P$4955,ObservedSpeciesData!$A$2:$A$4955,$A8,ObservedSpeciesData!$C$2:$C$4955,$C8,ObservedSpeciesData!$D$2:$D$4955,$D8),"")</f>
        <v>345.4068298851675</v>
      </c>
      <c r="Q8" s="23"/>
      <c r="R8" s="25" t="str">
        <f>IF(ISNUMBER(AVERAGEIFS(ObservedSpeciesData!R$2:R$4955,ObservedSpeciesData!$A$2:$A$4955,$A8,ObservedSpeciesData!$D$2:$D$4955,$D8)),AVERAGEIFS(ObservedSpeciesData!R$2:R$4955,ObservedSpeciesData!$A$2:$A$4955,$A8,ObservedSpeciesData!$D$2:$D$4955,$D8),"")</f>
        <v/>
      </c>
      <c r="S8" s="25" t="str">
        <f>IF(ISNUMBER(AVERAGEIFS(ObservedSpeciesData!S$2:S$4955,ObservedSpeciesData!$A$2:$A$4955,$A8,ObservedSpeciesData!$D$2:$D$4955,$D8)),AVERAGEIFS(ObservedSpeciesData!S$2:S$4955,ObservedSpeciesData!$A$2:$A$4955,$A8,ObservedSpeciesData!$D$2:$D$4955,$D8),"")</f>
        <v/>
      </c>
      <c r="T8" s="23" t="str">
        <f>IF(ISNUMBER(AVERAGEIFS(ObservedSpeciesData!T$2:T$4955,ObservedSpeciesData!$A$2:$A$4955,$A8,ObservedSpeciesData!$D$2:$D$4955,$D8)),AVERAGEIFS(ObservedSpeciesData!T$2:T$4955,ObservedSpeciesData!$A$2:$A$4955,$A8,ObservedSpeciesData!$D$2:$D$4955,$D8),"")</f>
        <v/>
      </c>
      <c r="U8" s="24" t="str">
        <f>IF(ISNUMBER(AVERAGEIFS(ObservedSpeciesData!U$2:U$4955,ObservedSpeciesData!$A$2:$A$4955,$A8,ObservedSpeciesData!$C$2:$C$4955,$C8,ObservedSpeciesData!$D$2:$D$4955,$D8)),AVERAGEIFS(ObservedSpeciesData!U$2:U$4955,ObservedSpeciesData!$A$2:$A$4955,$A8,ObservedSpeciesData!$C$2:$C$4955,$C8,ObservedSpeciesData!$D$2:$D$4955,$D8),"")</f>
        <v/>
      </c>
      <c r="V8" s="23">
        <f>IF(ISNUMBER(AVERAGEIFS(ObservedSpeciesData!V$2:V$4955,ObservedSpeciesData!$A$2:$A$4955,$A8,ObservedSpeciesData!$D$2:$D$4955,$D8)),AVERAGEIFS(ObservedSpeciesData!V$2:V$4955,ObservedSpeciesData!$A$2:$A$4955,$A8,ObservedSpeciesData!$D$2:$D$4955,$D8),"")</f>
        <v>18.979315996170044</v>
      </c>
      <c r="W8" s="23">
        <f>IF(ISNUMBER(AVERAGEIFS(ObservedSpeciesData!W$2:W$4955,ObservedSpeciesData!$A$2:$A$4955,$A8,ObservedSpeciesData!$D$2:$D$4955,$D8)),AVERAGEIFS(ObservedSpeciesData!W$2:W$4955,ObservedSpeciesData!$A$2:$A$4955,$A8,ObservedSpeciesData!$D$2:$D$4955,$D8),"")</f>
        <v>12.757029891014099</v>
      </c>
      <c r="X8" s="23">
        <f>IF(ISNUMBER(AVERAGEIFS(ObservedSpeciesData!X$2:X$4955,ObservedSpeciesData!$A$2:$A$4955,$A8,ObservedSpeciesData!$D$2:$D$4955,$D8)),AVERAGEIFS(ObservedSpeciesData!X$2:X$4955,ObservedSpeciesData!$A$2:$A$4955,$A8,ObservedSpeciesData!$D$2:$D$4955,$D8),"")</f>
        <v>77.252243041992188</v>
      </c>
      <c r="Y8" s="23">
        <f>IF(ISNUMBER(AVERAGEIFS(ObservedSpeciesData!Y$2:Y$4955,ObservedSpeciesData!$A$2:$A$4955,$A8,ObservedSpeciesData!$D$2:$D$4955,$D8)),AVERAGEIFS(ObservedSpeciesData!Y$2:Y$4955,ObservedSpeciesData!$A$2:$A$4955,$A8,ObservedSpeciesData!$D$2:$D$4955,$D8),"")</f>
        <v>24.53789210319519</v>
      </c>
      <c r="Z8" s="23">
        <f>IF(ISNUMBER(AVERAGEIFS(ObservedSpeciesData!Z$2:Z$4955,ObservedSpeciesData!$A$2:$A$4955,$A8,ObservedSpeciesData!$D$2:$D$4955,$D8)),AVERAGEIFS(ObservedSpeciesData!Z$2:Z$4955,ObservedSpeciesData!$A$2:$A$4955,$A8,ObservedSpeciesData!$D$2:$D$4955,$D8),"")</f>
        <v>89.364627838134766</v>
      </c>
      <c r="AA8" s="23">
        <f>IF(ISNUMBER(AVERAGEIFS(ObservedSpeciesData!AA$2:AA$4955,ObservedSpeciesData!$A$2:$A$4955,$A8,ObservedSpeciesData!$D$2:$D$4955,$D8)),AVERAGEIFS(ObservedSpeciesData!AA$2:AA$4955,ObservedSpeciesData!$A$2:$A$4955,$A8,ObservedSpeciesData!$D$2:$D$4955,$D8),"")</f>
        <v>26.283805479674214</v>
      </c>
      <c r="AB8" s="24">
        <f>IF(ISNUMBER(AVERAGEIFS(ObservedSpeciesData!AB$2:AB$4955,ObservedSpeciesData!$A$2:$A$4955,$A8,ObservedSpeciesData!$D$2:$D$4955,$D8)),AVERAGEIFS(ObservedSpeciesData!AB$2:AB$4955,ObservedSpeciesData!$A$2:$A$4955,$A8,ObservedSpeciesData!$D$2:$D$4955,$D8),"")</f>
        <v>4.2054088767478737E-2</v>
      </c>
      <c r="AC8" s="24">
        <f>IF(ISNUMBER(AVERAGEIFS(ObservedSpeciesData!AC$2:AC$4955,ObservedSpeciesData!$A$2:$A$4955,$A8,ObservedSpeciesData!$D$2:$D$4955,$D8)),AVERAGEIFS(ObservedSpeciesData!AC$2:AC$4955,ObservedSpeciesData!$A$2:$A$4955,$A8,ObservedSpeciesData!$D$2:$D$4955,$D8),"")</f>
        <v>4.2054088767478737E-2</v>
      </c>
      <c r="AD8" s="23">
        <f>IF(ISNUMBER(AVERAGEIFS(ObservedSpeciesData!AD$2:AD$4955,ObservedSpeciesData!$A$2:$A$4955,$A8,ObservedSpeciesData!$D$2:$D$4955,$D8)),AVERAGEIFS(ObservedSpeciesData!AD$2:AD$4955,ObservedSpeciesData!$A$2:$A$4955,$A8,ObservedSpeciesData!$D$2:$D$4955,$D8),"")</f>
        <v>12.36035888671875</v>
      </c>
      <c r="AE8" s="24">
        <f>IF(ISNUMBER(AVERAGEIFS(ObservedSpeciesData!AE$2:AE$4955,ObservedSpeciesData!$A$2:$A$4955,$A8,ObservedSpeciesData!$D$2:$D$4955,$D8)),AVERAGEIFS(ObservedSpeciesData!AE$2:AE$4955,ObservedSpeciesData!$A$2:$A$4955,$A8,ObservedSpeciesData!$D$2:$D$4955,$D8),"")</f>
        <v>19.439136872468897</v>
      </c>
      <c r="AF8" s="23"/>
      <c r="AG8" s="24"/>
      <c r="AH8" s="23">
        <f>IF(ISNUMBER(AVERAGEIFS(ObservedSpeciesData!AH$2:AH$4955,ObservedSpeciesData!$A$2:$A$4955,$A8,ObservedSpeciesData!$D$2:$D$4955,$D8)),AVERAGEIFS(ObservedSpeciesData!AH$2:AH$4955,ObservedSpeciesData!$A$2:$A$4955,$A8,ObservedSpeciesData!$D$2:$D$4955,$D8),"")</f>
        <v>6.1695000000000002</v>
      </c>
      <c r="AI8" s="23">
        <f>IF(ISNUMBER(AVERAGEIFS(ObservedSpeciesData!AI$2:AI$4955,ObservedSpeciesData!$A$2:$A$4955,$A8,ObservedSpeciesData!$C$2:$C$4955,$C8,ObservedSpeciesData!$D$2:$D$4955,$D8)),AVERAGEIFS(ObservedSpeciesData!AI$2:AI$4955,ObservedSpeciesData!$A$2:$A$4955,$A8,ObservedSpeciesData!$C$2:$C$4955,$C8,ObservedSpeciesData!$D$2:$D$4955,$D8),"")</f>
        <v>14.1435</v>
      </c>
      <c r="AJ8" s="2">
        <f>COUNTIFS(ObservedSpeciesData!$A$2:$A$828,$A8,ObservedSpeciesData!$D$2:$D$828,$D8)</f>
        <v>4</v>
      </c>
      <c r="AK8" s="2">
        <f t="shared" si="0"/>
        <v>15</v>
      </c>
    </row>
    <row r="9" spans="1:37" x14ac:dyDescent="0.25">
      <c r="A9" s="14" t="s">
        <v>117</v>
      </c>
      <c r="B9" t="s">
        <v>98</v>
      </c>
      <c r="C9" t="s">
        <v>106</v>
      </c>
      <c r="D9" s="13">
        <v>41968</v>
      </c>
      <c r="E9">
        <v>1</v>
      </c>
      <c r="F9">
        <v>50</v>
      </c>
      <c r="G9" s="2" t="s">
        <v>89</v>
      </c>
      <c r="H9" s="2" t="s">
        <v>11</v>
      </c>
      <c r="I9">
        <v>2</v>
      </c>
      <c r="J9" s="2" t="s">
        <v>77</v>
      </c>
      <c r="K9" s="2">
        <f>IF(ISNUMBER(AVERAGEIFS(ObservedSpeciesData!K$2:K$4955,ObservedSpeciesData!$A$2:$A$4955,$A9,ObservedSpeciesData!$D$2:$D$4955,$D9)),AVERAGEIFS(ObservedSpeciesData!K$2:K$4955,ObservedSpeciesData!$A$2:$A$4955,$A9,ObservedSpeciesData!$D$2:$D$4955,$D9),"")</f>
        <v>45</v>
      </c>
      <c r="L9" s="26" t="str">
        <f>IF(ISNUMBER(AVERAGEIFS(ObservedSpeciesData!L$2:L$4955,ObservedSpeciesData!$A$2:$A$4955,$A9,ObservedSpeciesData!$D$2:$D$4955,$D9)),AVERAGEIFS(ObservedSpeciesData!L$2:L$4955,ObservedSpeciesData!$A$2:$A$4955,$A9,ObservedSpeciesData!$D$2:$D$4955,$D9),"")</f>
        <v/>
      </c>
      <c r="M9" s="23" t="str">
        <f>IF(ISNUMBER(AVERAGEIFS(ObservedSpeciesData!M$2:M$4955,ObservedSpeciesData!$A$2:$A$4955,$A9,ObservedSpeciesData!$D$2:$D$4955,$D9)),AVERAGEIFS(ObservedSpeciesData!M$2:M$4955,ObservedSpeciesData!$A$2:$A$4955,$A9,ObservedSpeciesData!$D$2:$D$4955,$D9),"")</f>
        <v/>
      </c>
      <c r="N9" s="23">
        <f>IF(ISNUMBER(AVERAGEIFS(ObservedSpeciesData!N$2:N$4955,ObservedSpeciesData!$A$2:$A$4955,$A9,ObservedSpeciesData!$D$2:$D$4955,$D9)),AVERAGEIFS(ObservedSpeciesData!N$2:N$4955,ObservedSpeciesData!$A$2:$A$4955,$A9,ObservedSpeciesData!$D$2:$D$4955,$D9),"")</f>
        <v>1397.204877788977</v>
      </c>
      <c r="O9" s="23">
        <f>IF(ISNUMBER(AVERAGEIFS(ObservedSpeciesData!O$2:O$4955,ObservedSpeciesData!$A$2:$A$4955,$A9,ObservedSpeciesData!$D$2:$D$4955,$D9)),AVERAGEIFS(ObservedSpeciesData!O$2:O$4955,ObservedSpeciesData!$A$2:$A$4955,$A9,ObservedSpeciesData!$D$2:$D$4955,$D9),"")</f>
        <v>139.72048777889773</v>
      </c>
      <c r="P9" s="23">
        <f>IF(ISNUMBER(AVERAGEIFS(ObservedSpeciesData!P$2:P$4955,ObservedSpeciesData!$A$2:$A$4955,$A9,ObservedSpeciesData!$C$2:$C$4955,$C9,ObservedSpeciesData!$D$2:$D$4955,$D9)),AVERAGEIFS(ObservedSpeciesData!P$2:P$4955,ObservedSpeciesData!$A$2:$A$4955,$A9,ObservedSpeciesData!$C$2:$C$4955,$C9,ObservedSpeciesData!$D$2:$D$4955,$D9),"")</f>
        <v>419.40080367072397</v>
      </c>
      <c r="Q9" s="23"/>
      <c r="R9" s="25" t="str">
        <f>IF(ISNUMBER(AVERAGEIFS(ObservedSpeciesData!R$2:R$4955,ObservedSpeciesData!$A$2:$A$4955,$A9,ObservedSpeciesData!$D$2:$D$4955,$D9)),AVERAGEIFS(ObservedSpeciesData!R$2:R$4955,ObservedSpeciesData!$A$2:$A$4955,$A9,ObservedSpeciesData!$D$2:$D$4955,$D9),"")</f>
        <v/>
      </c>
      <c r="S9" s="25" t="str">
        <f>IF(ISNUMBER(AVERAGEIFS(ObservedSpeciesData!S$2:S$4955,ObservedSpeciesData!$A$2:$A$4955,$A9,ObservedSpeciesData!$D$2:$D$4955,$D9)),AVERAGEIFS(ObservedSpeciesData!S$2:S$4955,ObservedSpeciesData!$A$2:$A$4955,$A9,ObservedSpeciesData!$D$2:$D$4955,$D9),"")</f>
        <v/>
      </c>
      <c r="T9" s="23" t="str">
        <f>IF(ISNUMBER(AVERAGEIFS(ObservedSpeciesData!T$2:T$4955,ObservedSpeciesData!$A$2:$A$4955,$A9,ObservedSpeciesData!$D$2:$D$4955,$D9)),AVERAGEIFS(ObservedSpeciesData!T$2:T$4955,ObservedSpeciesData!$A$2:$A$4955,$A9,ObservedSpeciesData!$D$2:$D$4955,$D9),"")</f>
        <v/>
      </c>
      <c r="U9" s="24" t="str">
        <f>IF(ISNUMBER(AVERAGEIFS(ObservedSpeciesData!U$2:U$4955,ObservedSpeciesData!$A$2:$A$4955,$A9,ObservedSpeciesData!$C$2:$C$4955,$C9,ObservedSpeciesData!$D$2:$D$4955,$D9)),AVERAGEIFS(ObservedSpeciesData!U$2:U$4955,ObservedSpeciesData!$A$2:$A$4955,$A9,ObservedSpeciesData!$C$2:$C$4955,$C9,ObservedSpeciesData!$D$2:$D$4955,$D9),"")</f>
        <v/>
      </c>
      <c r="V9" s="23">
        <f>IF(ISNUMBER(AVERAGEIFS(ObservedSpeciesData!V$2:V$4955,ObservedSpeciesData!$A$2:$A$4955,$A9,ObservedSpeciesData!$D$2:$D$4955,$D9)),AVERAGEIFS(ObservedSpeciesData!V$2:V$4955,ObservedSpeciesData!$A$2:$A$4955,$A9,ObservedSpeciesData!$D$2:$D$4955,$D9),"")</f>
        <v>18.243539094924927</v>
      </c>
      <c r="W9" s="23">
        <f>IF(ISNUMBER(AVERAGEIFS(ObservedSpeciesData!W$2:W$4955,ObservedSpeciesData!$A$2:$A$4955,$A9,ObservedSpeciesData!$D$2:$D$4955,$D9)),AVERAGEIFS(ObservedSpeciesData!W$2:W$4955,ObservedSpeciesData!$A$2:$A$4955,$A9,ObservedSpeciesData!$D$2:$D$4955,$D9),"")</f>
        <v>12.501243352890015</v>
      </c>
      <c r="X9" s="23">
        <f>IF(ISNUMBER(AVERAGEIFS(ObservedSpeciesData!X$2:X$4955,ObservedSpeciesData!$A$2:$A$4955,$A9,ObservedSpeciesData!$D$2:$D$4955,$D9)),AVERAGEIFS(ObservedSpeciesData!X$2:X$4955,ObservedSpeciesData!$A$2:$A$4955,$A9,ObservedSpeciesData!$D$2:$D$4955,$D9),"")</f>
        <v>77.354177474975586</v>
      </c>
      <c r="Y9" s="23">
        <f>IF(ISNUMBER(AVERAGEIFS(ObservedSpeciesData!Y$2:Y$4955,ObservedSpeciesData!$A$2:$A$4955,$A9,ObservedSpeciesData!$D$2:$D$4955,$D9)),AVERAGEIFS(ObservedSpeciesData!Y$2:Y$4955,ObservedSpeciesData!$A$2:$A$4955,$A9,ObservedSpeciesData!$D$2:$D$4955,$D9),"")</f>
        <v>23.088369131088257</v>
      </c>
      <c r="Z9" s="23">
        <f>IF(ISNUMBER(AVERAGEIFS(ObservedSpeciesData!Z$2:Z$4955,ObservedSpeciesData!$A$2:$A$4955,$A9,ObservedSpeciesData!$D$2:$D$4955,$D9)),AVERAGEIFS(ObservedSpeciesData!Z$2:Z$4955,ObservedSpeciesData!$A$2:$A$4955,$A9,ObservedSpeciesData!$D$2:$D$4955,$D9),"")</f>
        <v>88.683380126953125</v>
      </c>
      <c r="AA9" s="23">
        <f>IF(ISNUMBER(AVERAGEIFS(ObservedSpeciesData!AA$2:AA$4955,ObservedSpeciesData!$A$2:$A$4955,$A9,ObservedSpeciesData!$D$2:$D$4955,$D9)),AVERAGEIFS(ObservedSpeciesData!AA$2:AA$4955,ObservedSpeciesData!$A$2:$A$4955,$A9,ObservedSpeciesData!$D$2:$D$4955,$D9),"")</f>
        <v>27.559042332812226</v>
      </c>
      <c r="AB9" s="24">
        <f>IF(ISNUMBER(AVERAGEIFS(ObservedSpeciesData!AB$2:AB$4955,ObservedSpeciesData!$A$2:$A$4955,$A9,ObservedSpeciesData!$D$2:$D$4955,$D9)),AVERAGEIFS(ObservedSpeciesData!AB$2:AB$4955,ObservedSpeciesData!$A$2:$A$4955,$A9,ObservedSpeciesData!$D$2:$D$4955,$D9),"")</f>
        <v>4.4094467732499566E-2</v>
      </c>
      <c r="AC9" s="24">
        <f>IF(ISNUMBER(AVERAGEIFS(ObservedSpeciesData!AC$2:AC$4955,ObservedSpeciesData!$A$2:$A$4955,$A9,ObservedSpeciesData!$D$2:$D$4955,$D9)),AVERAGEIFS(ObservedSpeciesData!AC$2:AC$4955,ObservedSpeciesData!$A$2:$A$4955,$A9,ObservedSpeciesData!$D$2:$D$4955,$D9),"")</f>
        <v>4.4094467732499566E-2</v>
      </c>
      <c r="AD9" s="23">
        <f>IF(ISNUMBER(AVERAGEIFS(ObservedSpeciesData!AD$2:AD$4955,ObservedSpeciesData!$A$2:$A$4955,$A9,ObservedSpeciesData!$D$2:$D$4955,$D9)),AVERAGEIFS(ObservedSpeciesData!AD$2:AD$4955,ObservedSpeciesData!$A$2:$A$4955,$A9,ObservedSpeciesData!$D$2:$D$4955,$D9),"")</f>
        <v>12.376668395996093</v>
      </c>
      <c r="AE9" s="24">
        <f>IF(ISNUMBER(AVERAGEIFS(ObservedSpeciesData!AE$2:AE$4955,ObservedSpeciesData!$A$2:$A$4955,$A9,ObservedSpeciesData!$D$2:$D$4955,$D9)),AVERAGEIFS(ObservedSpeciesData!AE$2:AE$4955,ObservedSpeciesData!$A$2:$A$4955,$A9,ObservedSpeciesData!$D$2:$D$4955,$D9),"")</f>
        <v>19.418594784348706</v>
      </c>
      <c r="AF9" s="23"/>
      <c r="AG9" s="24"/>
      <c r="AH9" s="23">
        <f>IF(ISNUMBER(AVERAGEIFS(ObservedSpeciesData!AH$2:AH$4955,ObservedSpeciesData!$A$2:$A$4955,$A9,ObservedSpeciesData!$D$2:$D$4955,$D9)),AVERAGEIFS(ObservedSpeciesData!AH$2:AH$4955,ObservedSpeciesData!$A$2:$A$4955,$A9,ObservedSpeciesData!$D$2:$D$4955,$D9),"")</f>
        <v>6.02475</v>
      </c>
      <c r="AI9" s="23">
        <f>IF(ISNUMBER(AVERAGEIFS(ObservedSpeciesData!AI$2:AI$4955,ObservedSpeciesData!$A$2:$A$4955,$A9,ObservedSpeciesData!$C$2:$C$4955,$C9,ObservedSpeciesData!$D$2:$D$4955,$D9)),AVERAGEIFS(ObservedSpeciesData!AI$2:AI$4955,ObservedSpeciesData!$A$2:$A$4955,$A9,ObservedSpeciesData!$C$2:$C$4955,$C9,ObservedSpeciesData!$D$2:$D$4955,$D9),"")</f>
        <v>17.564</v>
      </c>
      <c r="AJ9" s="2">
        <f>COUNTIFS(ObservedSpeciesData!$A$2:$A$828,$A9,ObservedSpeciesData!$D$2:$D$828,$D9)</f>
        <v>4</v>
      </c>
      <c r="AK9" s="2">
        <f t="shared" si="0"/>
        <v>15</v>
      </c>
    </row>
    <row r="10" spans="1:37" x14ac:dyDescent="0.25">
      <c r="A10" s="14" t="s">
        <v>116</v>
      </c>
      <c r="B10" t="s">
        <v>98</v>
      </c>
      <c r="C10" t="s">
        <v>106</v>
      </c>
      <c r="D10" s="13">
        <v>41968</v>
      </c>
      <c r="E10">
        <v>1</v>
      </c>
      <c r="F10">
        <v>100</v>
      </c>
      <c r="G10" s="2" t="s">
        <v>89</v>
      </c>
      <c r="H10" s="2" t="s">
        <v>11</v>
      </c>
      <c r="I10">
        <v>2</v>
      </c>
      <c r="J10" s="2" t="s">
        <v>77</v>
      </c>
      <c r="K10" s="2">
        <f>IF(ISNUMBER(AVERAGEIFS(ObservedSpeciesData!K$2:K$4955,ObservedSpeciesData!$A$2:$A$4955,$A10,ObservedSpeciesData!$D$2:$D$4955,$D10)),AVERAGEIFS(ObservedSpeciesData!K$2:K$4955,ObservedSpeciesData!$A$2:$A$4955,$A10,ObservedSpeciesData!$D$2:$D$4955,$D10),"")</f>
        <v>78</v>
      </c>
      <c r="L10" s="26" t="str">
        <f>IF(ISNUMBER(AVERAGEIFS(ObservedSpeciesData!L$2:L$4955,ObservedSpeciesData!$A$2:$A$4955,$A10,ObservedSpeciesData!$D$2:$D$4955,$D10)),AVERAGEIFS(ObservedSpeciesData!L$2:L$4955,ObservedSpeciesData!$A$2:$A$4955,$A10,ObservedSpeciesData!$D$2:$D$4955,$D10),"")</f>
        <v/>
      </c>
      <c r="M10" s="23" t="str">
        <f>IF(ISNUMBER(AVERAGEIFS(ObservedSpeciesData!M$2:M$4955,ObservedSpeciesData!$A$2:$A$4955,$A10,ObservedSpeciesData!$D$2:$D$4955,$D10)),AVERAGEIFS(ObservedSpeciesData!M$2:M$4955,ObservedSpeciesData!$A$2:$A$4955,$A10,ObservedSpeciesData!$D$2:$D$4955,$D10),"")</f>
        <v/>
      </c>
      <c r="N10" s="23">
        <f>IF(ISNUMBER(AVERAGEIFS(ObservedSpeciesData!N$2:N$4955,ObservedSpeciesData!$A$2:$A$4955,$A10,ObservedSpeciesData!$D$2:$D$4955,$D10)),AVERAGEIFS(ObservedSpeciesData!N$2:N$4955,ObservedSpeciesData!$A$2:$A$4955,$A10,ObservedSpeciesData!$D$2:$D$4955,$D10),"")</f>
        <v>1906.3225455261761</v>
      </c>
      <c r="O10" s="23">
        <f>IF(ISNUMBER(AVERAGEIFS(ObservedSpeciesData!O$2:O$4955,ObservedSpeciesData!$A$2:$A$4955,$A10,ObservedSpeciesData!$D$2:$D$4955,$D10)),AVERAGEIFS(ObservedSpeciesData!O$2:O$4955,ObservedSpeciesData!$A$2:$A$4955,$A10,ObservedSpeciesData!$D$2:$D$4955,$D10),"")</f>
        <v>190.63225455261761</v>
      </c>
      <c r="P10" s="23">
        <f>IF(ISNUMBER(AVERAGEIFS(ObservedSpeciesData!P$2:P$4955,ObservedSpeciesData!$A$2:$A$4955,$A10,ObservedSpeciesData!$C$2:$C$4955,$C10,ObservedSpeciesData!$D$2:$D$4955,$D10)),AVERAGEIFS(ObservedSpeciesData!P$2:P$4955,ObservedSpeciesData!$A$2:$A$4955,$A10,ObservedSpeciesData!$C$2:$C$4955,$C10,ObservedSpeciesData!$D$2:$D$4955,$D10),"")</f>
        <v>445.46557960468164</v>
      </c>
      <c r="Q10" s="23"/>
      <c r="R10" s="25" t="str">
        <f>IF(ISNUMBER(AVERAGEIFS(ObservedSpeciesData!R$2:R$4955,ObservedSpeciesData!$A$2:$A$4955,$A10,ObservedSpeciesData!$D$2:$D$4955,$D10)),AVERAGEIFS(ObservedSpeciesData!R$2:R$4955,ObservedSpeciesData!$A$2:$A$4955,$A10,ObservedSpeciesData!$D$2:$D$4955,$D10),"")</f>
        <v/>
      </c>
      <c r="S10" s="25" t="str">
        <f>IF(ISNUMBER(AVERAGEIFS(ObservedSpeciesData!S$2:S$4955,ObservedSpeciesData!$A$2:$A$4955,$A10,ObservedSpeciesData!$D$2:$D$4955,$D10)),AVERAGEIFS(ObservedSpeciesData!S$2:S$4955,ObservedSpeciesData!$A$2:$A$4955,$A10,ObservedSpeciesData!$D$2:$D$4955,$D10),"")</f>
        <v/>
      </c>
      <c r="T10" s="23" t="str">
        <f>IF(ISNUMBER(AVERAGEIFS(ObservedSpeciesData!T$2:T$4955,ObservedSpeciesData!$A$2:$A$4955,$A10,ObservedSpeciesData!$D$2:$D$4955,$D10)),AVERAGEIFS(ObservedSpeciesData!T$2:T$4955,ObservedSpeciesData!$A$2:$A$4955,$A10,ObservedSpeciesData!$D$2:$D$4955,$D10),"")</f>
        <v/>
      </c>
      <c r="U10" s="24" t="str">
        <f>IF(ISNUMBER(AVERAGEIFS(ObservedSpeciesData!U$2:U$4955,ObservedSpeciesData!$A$2:$A$4955,$A10,ObservedSpeciesData!$C$2:$C$4955,$C10,ObservedSpeciesData!$D$2:$D$4955,$D10)),AVERAGEIFS(ObservedSpeciesData!U$2:U$4955,ObservedSpeciesData!$A$2:$A$4955,$A10,ObservedSpeciesData!$C$2:$C$4955,$C10,ObservedSpeciesData!$D$2:$D$4955,$D10),"")</f>
        <v/>
      </c>
      <c r="V10" s="23">
        <f>IF(ISNUMBER(AVERAGEIFS(ObservedSpeciesData!V$2:V$4955,ObservedSpeciesData!$A$2:$A$4955,$A10,ObservedSpeciesData!$D$2:$D$4955,$D10)),AVERAGEIFS(ObservedSpeciesData!V$2:V$4955,ObservedSpeciesData!$A$2:$A$4955,$A10,ObservedSpeciesData!$D$2:$D$4955,$D10),"")</f>
        <v>19.249855756759644</v>
      </c>
      <c r="W10" s="23">
        <f>IF(ISNUMBER(AVERAGEIFS(ObservedSpeciesData!W$2:W$4955,ObservedSpeciesData!$A$2:$A$4955,$A10,ObservedSpeciesData!$D$2:$D$4955,$D10)),AVERAGEIFS(ObservedSpeciesData!W$2:W$4955,ObservedSpeciesData!$A$2:$A$4955,$A10,ObservedSpeciesData!$D$2:$D$4955,$D10),"")</f>
        <v>12.915771007537842</v>
      </c>
      <c r="X10" s="23">
        <f>IF(ISNUMBER(AVERAGEIFS(ObservedSpeciesData!X$2:X$4955,ObservedSpeciesData!$A$2:$A$4955,$A10,ObservedSpeciesData!$D$2:$D$4955,$D10)),AVERAGEIFS(ObservedSpeciesData!X$2:X$4955,ObservedSpeciesData!$A$2:$A$4955,$A10,ObservedSpeciesData!$D$2:$D$4955,$D10),"")</f>
        <v>77.77637767791748</v>
      </c>
      <c r="Y10" s="23">
        <f>IF(ISNUMBER(AVERAGEIFS(ObservedSpeciesData!Y$2:Y$4955,ObservedSpeciesData!$A$2:$A$4955,$A10,ObservedSpeciesData!$D$2:$D$4955,$D10)),AVERAGEIFS(ObservedSpeciesData!Y$2:Y$4955,ObservedSpeciesData!$A$2:$A$4955,$A10,ObservedSpeciesData!$D$2:$D$4955,$D10),"")</f>
        <v>24.325348377227783</v>
      </c>
      <c r="Z10" s="23">
        <f>IF(ISNUMBER(AVERAGEIFS(ObservedSpeciesData!Z$2:Z$4955,ObservedSpeciesData!$A$2:$A$4955,$A10,ObservedSpeciesData!$D$2:$D$4955,$D10)),AVERAGEIFS(ObservedSpeciesData!Z$2:Z$4955,ObservedSpeciesData!$A$2:$A$4955,$A10,ObservedSpeciesData!$D$2:$D$4955,$D10),"")</f>
        <v>89.975061416625977</v>
      </c>
      <c r="AA10" s="23">
        <f>IF(ISNUMBER(AVERAGEIFS(ObservedSpeciesData!AA$2:AA$4955,ObservedSpeciesData!$A$2:$A$4955,$A10,ObservedSpeciesData!$D$2:$D$4955,$D10)),AVERAGEIFS(ObservedSpeciesData!AA$2:AA$4955,ObservedSpeciesData!$A$2:$A$4955,$A10,ObservedSpeciesData!$D$2:$D$4955,$D10),"")</f>
        <v>25.989908933639526</v>
      </c>
      <c r="AB10" s="24">
        <f>IF(ISNUMBER(AVERAGEIFS(ObservedSpeciesData!AB$2:AB$4955,ObservedSpeciesData!$A$2:$A$4955,$A10,ObservedSpeciesData!$D$2:$D$4955,$D10)),AVERAGEIFS(ObservedSpeciesData!AB$2:AB$4955,ObservedSpeciesData!$A$2:$A$4955,$A10,ObservedSpeciesData!$D$2:$D$4955,$D10),"")</f>
        <v>4.158385429382324E-2</v>
      </c>
      <c r="AC10" s="24">
        <f>IF(ISNUMBER(AVERAGEIFS(ObservedSpeciesData!AC$2:AC$4955,ObservedSpeciesData!$A$2:$A$4955,$A10,ObservedSpeciesData!$D$2:$D$4955,$D10)),AVERAGEIFS(ObservedSpeciesData!AC$2:AC$4955,ObservedSpeciesData!$A$2:$A$4955,$A10,ObservedSpeciesData!$D$2:$D$4955,$D10),"")</f>
        <v>4.158385429382324E-2</v>
      </c>
      <c r="AD10" s="23">
        <f>IF(ISNUMBER(AVERAGEIFS(ObservedSpeciesData!AD$2:AD$4955,ObservedSpeciesData!$A$2:$A$4955,$A10,ObservedSpeciesData!$D$2:$D$4955,$D10)),AVERAGEIFS(ObservedSpeciesData!AD$2:AD$4955,ObservedSpeciesData!$A$2:$A$4955,$A10,ObservedSpeciesData!$D$2:$D$4955,$D10),"")</f>
        <v>12.444220428466798</v>
      </c>
      <c r="AE10" s="24">
        <f>IF(ISNUMBER(AVERAGEIFS(ObservedSpeciesData!AE$2:AE$4955,ObservedSpeciesData!$A$2:$A$4955,$A10,ObservedSpeciesData!$D$2:$D$4955,$D10)),AVERAGEIFS(ObservedSpeciesData!AE$2:AE$4955,ObservedSpeciesData!$A$2:$A$4955,$A10,ObservedSpeciesData!$D$2:$D$4955,$D10),"")</f>
        <v>19.586427582872616</v>
      </c>
      <c r="AF10" s="23"/>
      <c r="AG10" s="24"/>
      <c r="AH10" s="23">
        <f>IF(ISNUMBER(AVERAGEIFS(ObservedSpeciesData!AH$2:AH$4955,ObservedSpeciesData!$A$2:$A$4955,$A10,ObservedSpeciesData!$D$2:$D$4955,$D10)),AVERAGEIFS(ObservedSpeciesData!AH$2:AH$4955,ObservedSpeciesData!$A$2:$A$4955,$A10,ObservedSpeciesData!$D$2:$D$4955,$D10),"")</f>
        <v>7.92875</v>
      </c>
      <c r="AI10" s="23">
        <f>IF(ISNUMBER(AVERAGEIFS(ObservedSpeciesData!AI$2:AI$4955,ObservedSpeciesData!$A$2:$A$4955,$A10,ObservedSpeciesData!$C$2:$C$4955,$C10,ObservedSpeciesData!$D$2:$D$4955,$D10)),AVERAGEIFS(ObservedSpeciesData!AI$2:AI$4955,ObservedSpeciesData!$A$2:$A$4955,$A10,ObservedSpeciesData!$C$2:$C$4955,$C10,ObservedSpeciesData!$D$2:$D$4955,$D10),"")</f>
        <v>18.342500000000001</v>
      </c>
      <c r="AJ10" s="2">
        <f>COUNTIFS(ObservedSpeciesData!$A$2:$A$828,$A10,ObservedSpeciesData!$D$2:$D$828,$D10)</f>
        <v>4</v>
      </c>
      <c r="AK10" s="2">
        <f t="shared" si="0"/>
        <v>15</v>
      </c>
    </row>
    <row r="11" spans="1:37" x14ac:dyDescent="0.25">
      <c r="A11" s="14" t="s">
        <v>115</v>
      </c>
      <c r="B11" t="s">
        <v>98</v>
      </c>
      <c r="C11" t="s">
        <v>106</v>
      </c>
      <c r="D11" s="13">
        <v>41968</v>
      </c>
      <c r="E11">
        <v>1</v>
      </c>
      <c r="F11">
        <v>200</v>
      </c>
      <c r="G11" s="2" t="s">
        <v>89</v>
      </c>
      <c r="H11" s="2" t="s">
        <v>11</v>
      </c>
      <c r="I11">
        <v>2</v>
      </c>
      <c r="J11" s="2" t="s">
        <v>77</v>
      </c>
      <c r="K11" s="2">
        <f>IF(ISNUMBER(AVERAGEIFS(ObservedSpeciesData!K$2:K$4955,ObservedSpeciesData!$A$2:$A$4955,$A11,ObservedSpeciesData!$D$2:$D$4955,$D11)),AVERAGEIFS(ObservedSpeciesData!K$2:K$4955,ObservedSpeciesData!$A$2:$A$4955,$A11,ObservedSpeciesData!$D$2:$D$4955,$D11),"")</f>
        <v>156</v>
      </c>
      <c r="L11" s="26" t="str">
        <f>IF(ISNUMBER(AVERAGEIFS(ObservedSpeciesData!L$2:L$4955,ObservedSpeciesData!$A$2:$A$4955,$A11,ObservedSpeciesData!$D$2:$D$4955,$D11)),AVERAGEIFS(ObservedSpeciesData!L$2:L$4955,ObservedSpeciesData!$A$2:$A$4955,$A11,ObservedSpeciesData!$D$2:$D$4955,$D11),"")</f>
        <v/>
      </c>
      <c r="M11" s="23" t="str">
        <f>IF(ISNUMBER(AVERAGEIFS(ObservedSpeciesData!M$2:M$4955,ObservedSpeciesData!$A$2:$A$4955,$A11,ObservedSpeciesData!$D$2:$D$4955,$D11)),AVERAGEIFS(ObservedSpeciesData!M$2:M$4955,ObservedSpeciesData!$A$2:$A$4955,$A11,ObservedSpeciesData!$D$2:$D$4955,$D11),"")</f>
        <v/>
      </c>
      <c r="N11" s="23">
        <f>IF(ISNUMBER(AVERAGEIFS(ObservedSpeciesData!N$2:N$4955,ObservedSpeciesData!$A$2:$A$4955,$A11,ObservedSpeciesData!$D$2:$D$4955,$D11)),AVERAGEIFS(ObservedSpeciesData!N$2:N$4955,ObservedSpeciesData!$A$2:$A$4955,$A11,ObservedSpeciesData!$D$2:$D$4955,$D11),"")</f>
        <v>1976.0037662347438</v>
      </c>
      <c r="O11" s="23">
        <f>IF(ISNUMBER(AVERAGEIFS(ObservedSpeciesData!O$2:O$4955,ObservedSpeciesData!$A$2:$A$4955,$A11,ObservedSpeciesData!$D$2:$D$4955,$D11)),AVERAGEIFS(ObservedSpeciesData!O$2:O$4955,ObservedSpeciesData!$A$2:$A$4955,$A11,ObservedSpeciesData!$D$2:$D$4955,$D11),"")</f>
        <v>197.6003766234744</v>
      </c>
      <c r="P11" s="23">
        <f>IF(ISNUMBER(AVERAGEIFS(ObservedSpeciesData!P$2:P$4955,ObservedSpeciesData!$A$2:$A$4955,$A11,ObservedSpeciesData!$C$2:$C$4955,$C11,ObservedSpeciesData!$D$2:$D$4955,$D11)),AVERAGEIFS(ObservedSpeciesData!P$2:P$4955,ObservedSpeciesData!$A$2:$A$4955,$A11,ObservedSpeciesData!$C$2:$C$4955,$C11,ObservedSpeciesData!$D$2:$D$4955,$D11),"")</f>
        <v>375.05082822552839</v>
      </c>
      <c r="Q11" s="23"/>
      <c r="R11" s="25" t="str">
        <f>IF(ISNUMBER(AVERAGEIFS(ObservedSpeciesData!R$2:R$4955,ObservedSpeciesData!$A$2:$A$4955,$A11,ObservedSpeciesData!$D$2:$D$4955,$D11)),AVERAGEIFS(ObservedSpeciesData!R$2:R$4955,ObservedSpeciesData!$A$2:$A$4955,$A11,ObservedSpeciesData!$D$2:$D$4955,$D11),"")</f>
        <v/>
      </c>
      <c r="S11" s="25" t="str">
        <f>IF(ISNUMBER(AVERAGEIFS(ObservedSpeciesData!S$2:S$4955,ObservedSpeciesData!$A$2:$A$4955,$A11,ObservedSpeciesData!$D$2:$D$4955,$D11)),AVERAGEIFS(ObservedSpeciesData!S$2:S$4955,ObservedSpeciesData!$A$2:$A$4955,$A11,ObservedSpeciesData!$D$2:$D$4955,$D11),"")</f>
        <v/>
      </c>
      <c r="T11" s="23" t="str">
        <f>IF(ISNUMBER(AVERAGEIFS(ObservedSpeciesData!T$2:T$4955,ObservedSpeciesData!$A$2:$A$4955,$A11,ObservedSpeciesData!$D$2:$D$4955,$D11)),AVERAGEIFS(ObservedSpeciesData!T$2:T$4955,ObservedSpeciesData!$A$2:$A$4955,$A11,ObservedSpeciesData!$D$2:$D$4955,$D11),"")</f>
        <v/>
      </c>
      <c r="U11" s="24" t="str">
        <f>IF(ISNUMBER(AVERAGEIFS(ObservedSpeciesData!U$2:U$4955,ObservedSpeciesData!$A$2:$A$4955,$A11,ObservedSpeciesData!$C$2:$C$4955,$C11,ObservedSpeciesData!$D$2:$D$4955,$D11)),AVERAGEIFS(ObservedSpeciesData!U$2:U$4955,ObservedSpeciesData!$A$2:$A$4955,$A11,ObservedSpeciesData!$C$2:$C$4955,$C11,ObservedSpeciesData!$D$2:$D$4955,$D11),"")</f>
        <v/>
      </c>
      <c r="V11" s="23">
        <f>IF(ISNUMBER(AVERAGEIFS(ObservedSpeciesData!V$2:V$4955,ObservedSpeciesData!$A$2:$A$4955,$A11,ObservedSpeciesData!$D$2:$D$4955,$D11)),AVERAGEIFS(ObservedSpeciesData!V$2:V$4955,ObservedSpeciesData!$A$2:$A$4955,$A11,ObservedSpeciesData!$D$2:$D$4955,$D11),"")</f>
        <v>18.581113576889038</v>
      </c>
      <c r="W11" s="23">
        <f>IF(ISNUMBER(AVERAGEIFS(ObservedSpeciesData!W$2:W$4955,ObservedSpeciesData!$A$2:$A$4955,$A11,ObservedSpeciesData!$D$2:$D$4955,$D11)),AVERAGEIFS(ObservedSpeciesData!W$2:W$4955,ObservedSpeciesData!$A$2:$A$4955,$A11,ObservedSpeciesData!$D$2:$D$4955,$D11),"")</f>
        <v>12.924397587776184</v>
      </c>
      <c r="X11" s="23">
        <f>IF(ISNUMBER(AVERAGEIFS(ObservedSpeciesData!X$2:X$4955,ObservedSpeciesData!$A$2:$A$4955,$A11,ObservedSpeciesData!$D$2:$D$4955,$D11)),AVERAGEIFS(ObservedSpeciesData!X$2:X$4955,ObservedSpeciesData!$A$2:$A$4955,$A11,ObservedSpeciesData!$D$2:$D$4955,$D11),"")</f>
        <v>78.412637710571289</v>
      </c>
      <c r="Y11" s="23">
        <f>IF(ISNUMBER(AVERAGEIFS(ObservedSpeciesData!Y$2:Y$4955,ObservedSpeciesData!$A$2:$A$4955,$A11,ObservedSpeciesData!$D$2:$D$4955,$D11)),AVERAGEIFS(ObservedSpeciesData!Y$2:Y$4955,ObservedSpeciesData!$A$2:$A$4955,$A11,ObservedSpeciesData!$D$2:$D$4955,$D11),"")</f>
        <v>23.484262466430664</v>
      </c>
      <c r="Z11" s="23">
        <f>IF(ISNUMBER(AVERAGEIFS(ObservedSpeciesData!Z$2:Z$4955,ObservedSpeciesData!$A$2:$A$4955,$A11,ObservedSpeciesData!$D$2:$D$4955,$D11)),AVERAGEIFS(ObservedSpeciesData!Z$2:Z$4955,ObservedSpeciesData!$A$2:$A$4955,$A11,ObservedSpeciesData!$D$2:$D$4955,$D11),"")</f>
        <v>89.562508583068848</v>
      </c>
      <c r="AA11" s="23">
        <f>IF(ISNUMBER(AVERAGEIFS(ObservedSpeciesData!AA$2:AA$4955,ObservedSpeciesData!$A$2:$A$4955,$A11,ObservedSpeciesData!$D$2:$D$4955,$D11)),AVERAGEIFS(ObservedSpeciesData!AA$2:AA$4955,ObservedSpeciesData!$A$2:$A$4955,$A11,ObservedSpeciesData!$D$2:$D$4955,$D11),"")</f>
        <v>27.10320258140564</v>
      </c>
      <c r="AB11" s="24">
        <f>IF(ISNUMBER(AVERAGEIFS(ObservedSpeciesData!AB$2:AB$4955,ObservedSpeciesData!$A$2:$A$4955,$A11,ObservedSpeciesData!$D$2:$D$4955,$D11)),AVERAGEIFS(ObservedSpeciesData!AB$2:AB$4955,ObservedSpeciesData!$A$2:$A$4955,$A11,ObservedSpeciesData!$D$2:$D$4955,$D11),"")</f>
        <v>4.3365124130249025E-2</v>
      </c>
      <c r="AC11" s="24">
        <f>IF(ISNUMBER(AVERAGEIFS(ObservedSpeciesData!AC$2:AC$4955,ObservedSpeciesData!$A$2:$A$4955,$A11,ObservedSpeciesData!$D$2:$D$4955,$D11)),AVERAGEIFS(ObservedSpeciesData!AC$2:AC$4955,ObservedSpeciesData!$A$2:$A$4955,$A11,ObservedSpeciesData!$D$2:$D$4955,$D11),"")</f>
        <v>4.3365124130249025E-2</v>
      </c>
      <c r="AD11" s="23">
        <f>IF(ISNUMBER(AVERAGEIFS(ObservedSpeciesData!AD$2:AD$4955,ObservedSpeciesData!$A$2:$A$4955,$A11,ObservedSpeciesData!$D$2:$D$4955,$D11)),AVERAGEIFS(ObservedSpeciesData!AD$2:AD$4955,ObservedSpeciesData!$A$2:$A$4955,$A11,ObservedSpeciesData!$D$2:$D$4955,$D11),"")</f>
        <v>12.546022033691408</v>
      </c>
      <c r="AE11" s="24">
        <f>IF(ISNUMBER(AVERAGEIFS(ObservedSpeciesData!AE$2:AE$4955,ObservedSpeciesData!$A$2:$A$4955,$A11,ObservedSpeciesData!$D$2:$D$4955,$D11)),AVERAGEIFS(ObservedSpeciesData!AE$2:AE$4955,ObservedSpeciesData!$A$2:$A$4955,$A11,ObservedSpeciesData!$D$2:$D$4955,$D11),"")</f>
        <v>18.39289384129242</v>
      </c>
      <c r="AF11" s="23"/>
      <c r="AG11" s="24"/>
      <c r="AH11" s="23">
        <f>IF(ISNUMBER(AVERAGEIFS(ObservedSpeciesData!AH$2:AH$4955,ObservedSpeciesData!$A$2:$A$4955,$A11,ObservedSpeciesData!$D$2:$D$4955,$D11)),AVERAGEIFS(ObservedSpeciesData!AH$2:AH$4955,ObservedSpeciesData!$A$2:$A$4955,$A11,ObservedSpeciesData!$D$2:$D$4955,$D11),"")</f>
        <v>8.6132500000000007</v>
      </c>
      <c r="AI11" s="23">
        <f>IF(ISNUMBER(AVERAGEIFS(ObservedSpeciesData!AI$2:AI$4955,ObservedSpeciesData!$A$2:$A$4955,$A11,ObservedSpeciesData!$C$2:$C$4955,$C11,ObservedSpeciesData!$D$2:$D$4955,$D11)),AVERAGEIFS(ObservedSpeciesData!AI$2:AI$4955,ObservedSpeciesData!$A$2:$A$4955,$A11,ObservedSpeciesData!$C$2:$C$4955,$C11,ObservedSpeciesData!$D$2:$D$4955,$D11),"")</f>
        <v>15.42925</v>
      </c>
      <c r="AJ11" s="2">
        <f>COUNTIFS(ObservedSpeciesData!$A$2:$A$828,$A11,ObservedSpeciesData!$D$2:$D$828,$D11)</f>
        <v>4</v>
      </c>
      <c r="AK11" s="2">
        <f t="shared" si="0"/>
        <v>15</v>
      </c>
    </row>
    <row r="12" spans="1:37" x14ac:dyDescent="0.25">
      <c r="A12" s="14" t="s">
        <v>114</v>
      </c>
      <c r="B12" t="s">
        <v>98</v>
      </c>
      <c r="C12" t="s">
        <v>106</v>
      </c>
      <c r="D12" s="13">
        <v>41968</v>
      </c>
      <c r="E12">
        <v>1</v>
      </c>
      <c r="F12">
        <v>350</v>
      </c>
      <c r="G12" s="2" t="s">
        <v>89</v>
      </c>
      <c r="H12" s="2" t="s">
        <v>11</v>
      </c>
      <c r="I12">
        <v>2</v>
      </c>
      <c r="J12" s="2" t="s">
        <v>77</v>
      </c>
      <c r="K12" s="2">
        <f>IF(ISNUMBER(AVERAGEIFS(ObservedSpeciesData!K$2:K$4955,ObservedSpeciesData!$A$2:$A$4955,$A12,ObservedSpeciesData!$D$2:$D$4955,$D12)),AVERAGEIFS(ObservedSpeciesData!K$2:K$4955,ObservedSpeciesData!$A$2:$A$4955,$A12,ObservedSpeciesData!$D$2:$D$4955,$D12),"")</f>
        <v>272</v>
      </c>
      <c r="L12" s="26" t="str">
        <f>IF(ISNUMBER(AVERAGEIFS(ObservedSpeciesData!L$2:L$4955,ObservedSpeciesData!$A$2:$A$4955,$A12,ObservedSpeciesData!$D$2:$D$4955,$D12)),AVERAGEIFS(ObservedSpeciesData!L$2:L$4955,ObservedSpeciesData!$A$2:$A$4955,$A12,ObservedSpeciesData!$D$2:$D$4955,$D12),"")</f>
        <v/>
      </c>
      <c r="M12" s="23" t="str">
        <f>IF(ISNUMBER(AVERAGEIFS(ObservedSpeciesData!M$2:M$4955,ObservedSpeciesData!$A$2:$A$4955,$A12,ObservedSpeciesData!$D$2:$D$4955,$D12)),AVERAGEIFS(ObservedSpeciesData!M$2:M$4955,ObservedSpeciesData!$A$2:$A$4955,$A12,ObservedSpeciesData!$D$2:$D$4955,$D12),"")</f>
        <v/>
      </c>
      <c r="N12" s="23">
        <f>IF(ISNUMBER(AVERAGEIFS(ObservedSpeciesData!N$2:N$4955,ObservedSpeciesData!$A$2:$A$4955,$A12,ObservedSpeciesData!$D$2:$D$4955,$D12)),AVERAGEIFS(ObservedSpeciesData!N$2:N$4955,ObservedSpeciesData!$A$2:$A$4955,$A12,ObservedSpeciesData!$D$2:$D$4955,$D12),"")</f>
        <v>1771.7898858862818</v>
      </c>
      <c r="O12" s="23">
        <f>IF(ISNUMBER(AVERAGEIFS(ObservedSpeciesData!O$2:O$4955,ObservedSpeciesData!$A$2:$A$4955,$A12,ObservedSpeciesData!$D$2:$D$4955,$D12)),AVERAGEIFS(ObservedSpeciesData!O$2:O$4955,ObservedSpeciesData!$A$2:$A$4955,$A12,ObservedSpeciesData!$D$2:$D$4955,$D12),"")</f>
        <v>177.17898858862821</v>
      </c>
      <c r="P12" s="23">
        <f>IF(ISNUMBER(AVERAGEIFS(ObservedSpeciesData!P$2:P$4955,ObservedSpeciesData!$A$2:$A$4955,$A12,ObservedSpeciesData!$C$2:$C$4955,$C12,ObservedSpeciesData!$D$2:$D$4955,$D12)),AVERAGEIFS(ObservedSpeciesData!P$2:P$4955,ObservedSpeciesData!$A$2:$A$4955,$A12,ObservedSpeciesData!$C$2:$C$4955,$C12,ObservedSpeciesData!$D$2:$D$4955,$D12),"")</f>
        <v>406.1007347919691</v>
      </c>
      <c r="Q12" s="23"/>
      <c r="R12" s="25" t="str">
        <f>IF(ISNUMBER(AVERAGEIFS(ObservedSpeciesData!R$2:R$4955,ObservedSpeciesData!$A$2:$A$4955,$A12,ObservedSpeciesData!$D$2:$D$4955,$D12)),AVERAGEIFS(ObservedSpeciesData!R$2:R$4955,ObservedSpeciesData!$A$2:$A$4955,$A12,ObservedSpeciesData!$D$2:$D$4955,$D12),"")</f>
        <v/>
      </c>
      <c r="S12" s="25" t="str">
        <f>IF(ISNUMBER(AVERAGEIFS(ObservedSpeciesData!S$2:S$4955,ObservedSpeciesData!$A$2:$A$4955,$A12,ObservedSpeciesData!$D$2:$D$4955,$D12)),AVERAGEIFS(ObservedSpeciesData!S$2:S$4955,ObservedSpeciesData!$A$2:$A$4955,$A12,ObservedSpeciesData!$D$2:$D$4955,$D12),"")</f>
        <v/>
      </c>
      <c r="T12" s="23" t="str">
        <f>IF(ISNUMBER(AVERAGEIFS(ObservedSpeciesData!T$2:T$4955,ObservedSpeciesData!$A$2:$A$4955,$A12,ObservedSpeciesData!$D$2:$D$4955,$D12)),AVERAGEIFS(ObservedSpeciesData!T$2:T$4955,ObservedSpeciesData!$A$2:$A$4955,$A12,ObservedSpeciesData!$D$2:$D$4955,$D12),"")</f>
        <v/>
      </c>
      <c r="U12" s="24" t="str">
        <f>IF(ISNUMBER(AVERAGEIFS(ObservedSpeciesData!U$2:U$4955,ObservedSpeciesData!$A$2:$A$4955,$A12,ObservedSpeciesData!$C$2:$C$4955,$C12,ObservedSpeciesData!$D$2:$D$4955,$D12)),AVERAGEIFS(ObservedSpeciesData!U$2:U$4955,ObservedSpeciesData!$A$2:$A$4955,$A12,ObservedSpeciesData!$C$2:$C$4955,$C12,ObservedSpeciesData!$D$2:$D$4955,$D12),"")</f>
        <v/>
      </c>
      <c r="V12" s="23">
        <f>IF(ISNUMBER(AVERAGEIFS(ObservedSpeciesData!V$2:V$4955,ObservedSpeciesData!$A$2:$A$4955,$A12,ObservedSpeciesData!$D$2:$D$4955,$D12)),AVERAGEIFS(ObservedSpeciesData!V$2:V$4955,ObservedSpeciesData!$A$2:$A$4955,$A12,ObservedSpeciesData!$D$2:$D$4955,$D12),"")</f>
        <v>19.487523794174194</v>
      </c>
      <c r="W12" s="23">
        <f>IF(ISNUMBER(AVERAGEIFS(ObservedSpeciesData!W$2:W$4955,ObservedSpeciesData!$A$2:$A$4955,$A12,ObservedSpeciesData!$D$2:$D$4955,$D12)),AVERAGEIFS(ObservedSpeciesData!W$2:W$4955,ObservedSpeciesData!$A$2:$A$4955,$A12,ObservedSpeciesData!$D$2:$D$4955,$D12),"")</f>
        <v>12.302881479263306</v>
      </c>
      <c r="X12" s="23">
        <f>IF(ISNUMBER(AVERAGEIFS(ObservedSpeciesData!X$2:X$4955,ObservedSpeciesData!$A$2:$A$4955,$A12,ObservedSpeciesData!$D$2:$D$4955,$D12)),AVERAGEIFS(ObservedSpeciesData!X$2:X$4955,ObservedSpeciesData!$A$2:$A$4955,$A12,ObservedSpeciesData!$D$2:$D$4955,$D12),"")</f>
        <v>77.800703048706055</v>
      </c>
      <c r="Y12" s="23">
        <f>IF(ISNUMBER(AVERAGEIFS(ObservedSpeciesData!Y$2:Y$4955,ObservedSpeciesData!$A$2:$A$4955,$A12,ObservedSpeciesData!$D$2:$D$4955,$D12)),AVERAGEIFS(ObservedSpeciesData!Y$2:Y$4955,ObservedSpeciesData!$A$2:$A$4955,$A12,ObservedSpeciesData!$D$2:$D$4955,$D12),"")</f>
        <v>24.975970983505249</v>
      </c>
      <c r="Z12" s="23">
        <f>IF(ISNUMBER(AVERAGEIFS(ObservedSpeciesData!Z$2:Z$4955,ObservedSpeciesData!$A$2:$A$4955,$A12,ObservedSpeciesData!$D$2:$D$4955,$D12)),AVERAGEIFS(ObservedSpeciesData!Z$2:Z$4955,ObservedSpeciesData!$A$2:$A$4955,$A12,ObservedSpeciesData!$D$2:$D$4955,$D12),"")</f>
        <v>89.403547286987305</v>
      </c>
      <c r="AA12" s="23">
        <f>IF(ISNUMBER(AVERAGEIFS(ObservedSpeciesData!AA$2:AA$4955,ObservedSpeciesData!$A$2:$A$4955,$A12,ObservedSpeciesData!$D$2:$D$4955,$D12)),AVERAGEIFS(ObservedSpeciesData!AA$2:AA$4955,ObservedSpeciesData!$A$2:$A$4955,$A12,ObservedSpeciesData!$D$2:$D$4955,$D12),"")</f>
        <v>27.938973615925764</v>
      </c>
      <c r="AB12" s="24">
        <f>IF(ISNUMBER(AVERAGEIFS(ObservedSpeciesData!AB$2:AB$4955,ObservedSpeciesData!$A$2:$A$4955,$A12,ObservedSpeciesData!$D$2:$D$4955,$D12)),AVERAGEIFS(ObservedSpeciesData!AB$2:AB$4955,ObservedSpeciesData!$A$2:$A$4955,$A12,ObservedSpeciesData!$D$2:$D$4955,$D12),"")</f>
        <v>4.4702357785481227E-2</v>
      </c>
      <c r="AC12" s="24">
        <f>IF(ISNUMBER(AVERAGEIFS(ObservedSpeciesData!AC$2:AC$4955,ObservedSpeciesData!$A$2:$A$4955,$A12,ObservedSpeciesData!$D$2:$D$4955,$D12)),AVERAGEIFS(ObservedSpeciesData!AC$2:AC$4955,ObservedSpeciesData!$A$2:$A$4955,$A12,ObservedSpeciesData!$D$2:$D$4955,$D12),"")</f>
        <v>4.4702357785481227E-2</v>
      </c>
      <c r="AD12" s="23">
        <f>IF(ISNUMBER(AVERAGEIFS(ObservedSpeciesData!AD$2:AD$4955,ObservedSpeciesData!$A$2:$A$4955,$A12,ObservedSpeciesData!$D$2:$D$4955,$D12)),AVERAGEIFS(ObservedSpeciesData!AD$2:AD$4955,ObservedSpeciesData!$A$2:$A$4955,$A12,ObservedSpeciesData!$D$2:$D$4955,$D12),"")</f>
        <v>12.448112487792969</v>
      </c>
      <c r="AE12" s="24">
        <f>IF(ISNUMBER(AVERAGEIFS(ObservedSpeciesData!AE$2:AE$4955,ObservedSpeciesData!$A$2:$A$4955,$A12,ObservedSpeciesData!$D$2:$D$4955,$D12)),AVERAGEIFS(ObservedSpeciesData!AE$2:AE$4955,ObservedSpeciesData!$A$2:$A$4955,$A12,ObservedSpeciesData!$D$2:$D$4955,$D12),"")</f>
        <v>18.280189640503128</v>
      </c>
      <c r="AF12" s="23"/>
      <c r="AG12" s="24"/>
      <c r="AH12" s="23">
        <f>IF(ISNUMBER(AVERAGEIFS(ObservedSpeciesData!AH$2:AH$4955,ObservedSpeciesData!$A$2:$A$4955,$A12,ObservedSpeciesData!$D$2:$D$4955,$D12)),AVERAGEIFS(ObservedSpeciesData!AH$2:AH$4955,ObservedSpeciesData!$A$2:$A$4955,$A12,ObservedSpeciesData!$D$2:$D$4955,$D12),"")</f>
        <v>7.9279999999999999</v>
      </c>
      <c r="AI12" s="23">
        <f>IF(ISNUMBER(AVERAGEIFS(ObservedSpeciesData!AI$2:AI$4955,ObservedSpeciesData!$A$2:$A$4955,$A12,ObservedSpeciesData!$C$2:$C$4955,$C12,ObservedSpeciesData!$D$2:$D$4955,$D12)),AVERAGEIFS(ObservedSpeciesData!AI$2:AI$4955,ObservedSpeciesData!$A$2:$A$4955,$A12,ObservedSpeciesData!$C$2:$C$4955,$C12,ObservedSpeciesData!$D$2:$D$4955,$D12),"")</f>
        <v>17.5885</v>
      </c>
      <c r="AJ12" s="2">
        <f>COUNTIFS(ObservedSpeciesData!$A$2:$A$828,$A12,ObservedSpeciesData!$D$2:$D$828,$D12)</f>
        <v>4</v>
      </c>
      <c r="AK12" s="2">
        <f t="shared" si="0"/>
        <v>15</v>
      </c>
    </row>
    <row r="13" spans="1:37" x14ac:dyDescent="0.25">
      <c r="A13" s="14" t="s">
        <v>113</v>
      </c>
      <c r="B13" t="s">
        <v>98</v>
      </c>
      <c r="C13" t="s">
        <v>106</v>
      </c>
      <c r="D13" s="13">
        <v>41968</v>
      </c>
      <c r="E13">
        <v>1</v>
      </c>
      <c r="F13">
        <v>500</v>
      </c>
      <c r="G13" s="2" t="s">
        <v>89</v>
      </c>
      <c r="H13" s="2" t="s">
        <v>11</v>
      </c>
      <c r="I13">
        <v>2</v>
      </c>
      <c r="J13" s="2" t="s">
        <v>77</v>
      </c>
      <c r="K13" s="2">
        <f>IF(ISNUMBER(AVERAGEIFS(ObservedSpeciesData!K$2:K$4955,ObservedSpeciesData!$A$2:$A$4955,$A13,ObservedSpeciesData!$D$2:$D$4955,$D13)),AVERAGEIFS(ObservedSpeciesData!K$2:K$4955,ObservedSpeciesData!$A$2:$A$4955,$A13,ObservedSpeciesData!$D$2:$D$4955,$D13),"")</f>
        <v>389</v>
      </c>
      <c r="L13" s="26" t="str">
        <f>IF(ISNUMBER(AVERAGEIFS(ObservedSpeciesData!L$2:L$4955,ObservedSpeciesData!$A$2:$A$4955,$A13,ObservedSpeciesData!$D$2:$D$4955,$D13)),AVERAGEIFS(ObservedSpeciesData!L$2:L$4955,ObservedSpeciesData!$A$2:$A$4955,$A13,ObservedSpeciesData!$D$2:$D$4955,$D13),"")</f>
        <v/>
      </c>
      <c r="M13" s="23" t="str">
        <f>IF(ISNUMBER(AVERAGEIFS(ObservedSpeciesData!M$2:M$4955,ObservedSpeciesData!$A$2:$A$4955,$A13,ObservedSpeciesData!$D$2:$D$4955,$D13)),AVERAGEIFS(ObservedSpeciesData!M$2:M$4955,ObservedSpeciesData!$A$2:$A$4955,$A13,ObservedSpeciesData!$D$2:$D$4955,$D13),"")</f>
        <v/>
      </c>
      <c r="N13" s="23">
        <f>IF(ISNUMBER(AVERAGEIFS(ObservedSpeciesData!N$2:N$4955,ObservedSpeciesData!$A$2:$A$4955,$A13,ObservedSpeciesData!$D$2:$D$4955,$D13)),AVERAGEIFS(ObservedSpeciesData!N$2:N$4955,ObservedSpeciesData!$A$2:$A$4955,$A13,ObservedSpeciesData!$D$2:$D$4955,$D13),"")</f>
        <v>1745.7786634391923</v>
      </c>
      <c r="O13" s="23">
        <f>IF(ISNUMBER(AVERAGEIFS(ObservedSpeciesData!O$2:O$4955,ObservedSpeciesData!$A$2:$A$4955,$A13,ObservedSpeciesData!$D$2:$D$4955,$D13)),AVERAGEIFS(ObservedSpeciesData!O$2:O$4955,ObservedSpeciesData!$A$2:$A$4955,$A13,ObservedSpeciesData!$D$2:$D$4955,$D13),"")</f>
        <v>174.5778663439192</v>
      </c>
      <c r="P13" s="23">
        <f>IF(ISNUMBER(AVERAGEIFS(ObservedSpeciesData!P$2:P$4955,ObservedSpeciesData!$A$2:$A$4955,$A13,ObservedSpeciesData!$C$2:$C$4955,$C13,ObservedSpeciesData!$D$2:$D$4955,$D13)),AVERAGEIFS(ObservedSpeciesData!P$2:P$4955,ObservedSpeciesData!$A$2:$A$4955,$A13,ObservedSpeciesData!$C$2:$C$4955,$C13,ObservedSpeciesData!$D$2:$D$4955,$D13),"")</f>
        <v>374.93479465318779</v>
      </c>
      <c r="Q13" s="23"/>
      <c r="R13" s="25" t="str">
        <f>IF(ISNUMBER(AVERAGEIFS(ObservedSpeciesData!R$2:R$4955,ObservedSpeciesData!$A$2:$A$4955,$A13,ObservedSpeciesData!$D$2:$D$4955,$D13)),AVERAGEIFS(ObservedSpeciesData!R$2:R$4955,ObservedSpeciesData!$A$2:$A$4955,$A13,ObservedSpeciesData!$D$2:$D$4955,$D13),"")</f>
        <v/>
      </c>
      <c r="S13" s="25" t="str">
        <f>IF(ISNUMBER(AVERAGEIFS(ObservedSpeciesData!S$2:S$4955,ObservedSpeciesData!$A$2:$A$4955,$A13,ObservedSpeciesData!$D$2:$D$4955,$D13)),AVERAGEIFS(ObservedSpeciesData!S$2:S$4955,ObservedSpeciesData!$A$2:$A$4955,$A13,ObservedSpeciesData!$D$2:$D$4955,$D13),"")</f>
        <v/>
      </c>
      <c r="T13" s="23" t="str">
        <f>IF(ISNUMBER(AVERAGEIFS(ObservedSpeciesData!T$2:T$4955,ObservedSpeciesData!$A$2:$A$4955,$A13,ObservedSpeciesData!$D$2:$D$4955,$D13)),AVERAGEIFS(ObservedSpeciesData!T$2:T$4955,ObservedSpeciesData!$A$2:$A$4955,$A13,ObservedSpeciesData!$D$2:$D$4955,$D13),"")</f>
        <v/>
      </c>
      <c r="U13" s="24" t="str">
        <f>IF(ISNUMBER(AVERAGEIFS(ObservedSpeciesData!U$2:U$4955,ObservedSpeciesData!$A$2:$A$4955,$A13,ObservedSpeciesData!$C$2:$C$4955,$C13,ObservedSpeciesData!$D$2:$D$4955,$D13)),AVERAGEIFS(ObservedSpeciesData!U$2:U$4955,ObservedSpeciesData!$A$2:$A$4955,$A13,ObservedSpeciesData!$C$2:$C$4955,$C13,ObservedSpeciesData!$D$2:$D$4955,$D13),"")</f>
        <v/>
      </c>
      <c r="V13" s="23">
        <f>IF(ISNUMBER(AVERAGEIFS(ObservedSpeciesData!V$2:V$4955,ObservedSpeciesData!$A$2:$A$4955,$A13,ObservedSpeciesData!$D$2:$D$4955,$D13)),AVERAGEIFS(ObservedSpeciesData!V$2:V$4955,ObservedSpeciesData!$A$2:$A$4955,$A13,ObservedSpeciesData!$D$2:$D$4955,$D13),"")</f>
        <v>18.68502140045166</v>
      </c>
      <c r="W13" s="23">
        <f>IF(ISNUMBER(AVERAGEIFS(ObservedSpeciesData!W$2:W$4955,ObservedSpeciesData!$A$2:$A$4955,$A13,ObservedSpeciesData!$D$2:$D$4955,$D13)),AVERAGEIFS(ObservedSpeciesData!W$2:W$4955,ObservedSpeciesData!$A$2:$A$4955,$A13,ObservedSpeciesData!$D$2:$D$4955,$D13),"")</f>
        <v>11.789856314659119</v>
      </c>
      <c r="X13" s="23">
        <f>IF(ISNUMBER(AVERAGEIFS(ObservedSpeciesData!X$2:X$4955,ObservedSpeciesData!$A$2:$A$4955,$A13,ObservedSpeciesData!$D$2:$D$4955,$D13)),AVERAGEIFS(ObservedSpeciesData!X$2:X$4955,ObservedSpeciesData!$A$2:$A$4955,$A13,ObservedSpeciesData!$D$2:$D$4955,$D13),"")</f>
        <v>76.559362411499023</v>
      </c>
      <c r="Y13" s="23">
        <f>IF(ISNUMBER(AVERAGEIFS(ObservedSpeciesData!Y$2:Y$4955,ObservedSpeciesData!$A$2:$A$4955,$A13,ObservedSpeciesData!$D$2:$D$4955,$D13)),AVERAGEIFS(ObservedSpeciesData!Y$2:Y$4955,ObservedSpeciesData!$A$2:$A$4955,$A13,ObservedSpeciesData!$D$2:$D$4955,$D13),"")</f>
        <v>23.681861162185669</v>
      </c>
      <c r="Z13" s="23">
        <f>IF(ISNUMBER(AVERAGEIFS(ObservedSpeciesData!Z$2:Z$4955,ObservedSpeciesData!$A$2:$A$4955,$A13,ObservedSpeciesData!$D$2:$D$4955,$D13)),AVERAGEIFS(ObservedSpeciesData!Z$2:Z$4955,ObservedSpeciesData!$A$2:$A$4955,$A13,ObservedSpeciesData!$D$2:$D$4955,$D13),"")</f>
        <v>88.619475364685059</v>
      </c>
      <c r="AA13" s="23">
        <f>IF(ISNUMBER(AVERAGEIFS(ObservedSpeciesData!AA$2:AA$4955,ObservedSpeciesData!$A$2:$A$4955,$A13,ObservedSpeciesData!$D$2:$D$4955,$D13)),AVERAGEIFS(ObservedSpeciesData!AA$2:AA$4955,ObservedSpeciesData!$A$2:$A$4955,$A13,ObservedSpeciesData!$D$2:$D$4955,$D13),"")</f>
        <v>26.615772247314453</v>
      </c>
      <c r="AB13" s="24">
        <f>IF(ISNUMBER(AVERAGEIFS(ObservedSpeciesData!AB$2:AB$4955,ObservedSpeciesData!$A$2:$A$4955,$A13,ObservedSpeciesData!$D$2:$D$4955,$D13)),AVERAGEIFS(ObservedSpeciesData!AB$2:AB$4955,ObservedSpeciesData!$A$2:$A$4955,$A13,ObservedSpeciesData!$D$2:$D$4955,$D13),"")</f>
        <v>4.2585235595703125E-2</v>
      </c>
      <c r="AC13" s="24">
        <f>IF(ISNUMBER(AVERAGEIFS(ObservedSpeciesData!AC$2:AC$4955,ObservedSpeciesData!$A$2:$A$4955,$A13,ObservedSpeciesData!$D$2:$D$4955,$D13)),AVERAGEIFS(ObservedSpeciesData!AC$2:AC$4955,ObservedSpeciesData!$A$2:$A$4955,$A13,ObservedSpeciesData!$D$2:$D$4955,$D13),"")</f>
        <v>4.2585235595703125E-2</v>
      </c>
      <c r="AD13" s="23">
        <f>IF(ISNUMBER(AVERAGEIFS(ObservedSpeciesData!AD$2:AD$4955,ObservedSpeciesData!$A$2:$A$4955,$A13,ObservedSpeciesData!$D$2:$D$4955,$D13)),AVERAGEIFS(ObservedSpeciesData!AD$2:AD$4955,ObservedSpeciesData!$A$2:$A$4955,$A13,ObservedSpeciesData!$D$2:$D$4955,$D13),"")</f>
        <v>12.249497985839843</v>
      </c>
      <c r="AE13" s="24">
        <f>IF(ISNUMBER(AVERAGEIFS(ObservedSpeciesData!AE$2:AE$4955,ObservedSpeciesData!$A$2:$A$4955,$A13,ObservedSpeciesData!$D$2:$D$4955,$D13)),AVERAGEIFS(ObservedSpeciesData!AE$2:AE$4955,ObservedSpeciesData!$A$2:$A$4955,$A13,ObservedSpeciesData!$D$2:$D$4955,$D13),"")</f>
        <v>20.025757409979271</v>
      </c>
      <c r="AF13" s="23"/>
      <c r="AG13" s="24"/>
      <c r="AH13" s="23">
        <f>IF(ISNUMBER(AVERAGEIFS(ObservedSpeciesData!AH$2:AH$4955,ObservedSpeciesData!$A$2:$A$4955,$A13,ObservedSpeciesData!$D$2:$D$4955,$D13)),AVERAGEIFS(ObservedSpeciesData!AH$2:AH$4955,ObservedSpeciesData!$A$2:$A$4955,$A13,ObservedSpeciesData!$D$2:$D$4955,$D13),"")</f>
        <v>7.509500000000001</v>
      </c>
      <c r="AI13" s="23">
        <f>IF(ISNUMBER(AVERAGEIFS(ObservedSpeciesData!AI$2:AI$4955,ObservedSpeciesData!$A$2:$A$4955,$A13,ObservedSpeciesData!$C$2:$C$4955,$C13,ObservedSpeciesData!$D$2:$D$4955,$D13)),AVERAGEIFS(ObservedSpeciesData!AI$2:AI$4955,ObservedSpeciesData!$A$2:$A$4955,$A13,ObservedSpeciesData!$C$2:$C$4955,$C13,ObservedSpeciesData!$D$2:$D$4955,$D13),"")</f>
        <v>15.86575</v>
      </c>
      <c r="AJ13" s="2">
        <f>COUNTIFS(ObservedSpeciesData!$A$2:$A$828,$A13,ObservedSpeciesData!$D$2:$D$828,$D13)</f>
        <v>4</v>
      </c>
      <c r="AK13" s="2">
        <f t="shared" si="0"/>
        <v>15</v>
      </c>
    </row>
    <row r="14" spans="1:37" x14ac:dyDescent="0.25">
      <c r="A14" s="14" t="s">
        <v>118</v>
      </c>
      <c r="B14" t="s">
        <v>98</v>
      </c>
      <c r="C14" t="s">
        <v>106</v>
      </c>
      <c r="D14" s="13">
        <v>42003</v>
      </c>
      <c r="E14">
        <v>1</v>
      </c>
      <c r="F14">
        <v>0</v>
      </c>
      <c r="G14" s="2" t="s">
        <v>89</v>
      </c>
      <c r="H14" s="2" t="s">
        <v>12</v>
      </c>
      <c r="I14">
        <v>3</v>
      </c>
      <c r="J14" s="2" t="s">
        <v>77</v>
      </c>
      <c r="K14" s="2">
        <f>IF(ISNUMBER(AVERAGEIFS(ObservedSpeciesData!K$2:K$4955,ObservedSpeciesData!$A$2:$A$4955,$A14,ObservedSpeciesData!$D$2:$D$4955,$D14)),AVERAGEIFS(ObservedSpeciesData!K$2:K$4955,ObservedSpeciesData!$A$2:$A$4955,$A14,ObservedSpeciesData!$D$2:$D$4955,$D14),"")</f>
        <v>0</v>
      </c>
      <c r="L14" s="26" t="str">
        <f>IF(ISNUMBER(AVERAGEIFS(ObservedSpeciesData!L$2:L$4955,ObservedSpeciesData!$A$2:$A$4955,$A14,ObservedSpeciesData!$D$2:$D$4955,$D14)),AVERAGEIFS(ObservedSpeciesData!L$2:L$4955,ObservedSpeciesData!$A$2:$A$4955,$A14,ObservedSpeciesData!$D$2:$D$4955,$D14),"")</f>
        <v/>
      </c>
      <c r="M14" s="23" t="str">
        <f>IF(ISNUMBER(AVERAGEIFS(ObservedSpeciesData!M$2:M$4955,ObservedSpeciesData!$A$2:$A$4955,$A14,ObservedSpeciesData!$D$2:$D$4955,$D14)),AVERAGEIFS(ObservedSpeciesData!M$2:M$4955,ObservedSpeciesData!$A$2:$A$4955,$A14,ObservedSpeciesData!$D$2:$D$4955,$D14),"")</f>
        <v/>
      </c>
      <c r="N14" s="23">
        <f>IF(ISNUMBER(AVERAGEIFS(ObservedSpeciesData!N$2:N$4955,ObservedSpeciesData!$A$2:$A$4955,$A14,ObservedSpeciesData!$D$2:$D$4955,$D14)),AVERAGEIFS(ObservedSpeciesData!N$2:N$4955,ObservedSpeciesData!$A$2:$A$4955,$A14,ObservedSpeciesData!$D$2:$D$4955,$D14),"")</f>
        <v>2545.2911332617655</v>
      </c>
      <c r="O14" s="23">
        <f>IF(ISNUMBER(AVERAGEIFS(ObservedSpeciesData!O$2:O$4955,ObservedSpeciesData!$A$2:$A$4955,$A14,ObservedSpeciesData!$D$2:$D$4955,$D14)),AVERAGEIFS(ObservedSpeciesData!O$2:O$4955,ObservedSpeciesData!$A$2:$A$4955,$A14,ObservedSpeciesData!$D$2:$D$4955,$D14),"")</f>
        <v>254.52911332617657</v>
      </c>
      <c r="P14" s="23">
        <f>IF(ISNUMBER(AVERAGEIFS(ObservedSpeciesData!P$2:P$4955,ObservedSpeciesData!$A$2:$A$4955,$A14,ObservedSpeciesData!$C$2:$C$4955,$C14,ObservedSpeciesData!$D$2:$D$4955,$D14)),AVERAGEIFS(ObservedSpeciesData!P$2:P$4955,ObservedSpeciesData!$A$2:$A$4955,$A14,ObservedSpeciesData!$C$2:$C$4955,$C14,ObservedSpeciesData!$D$2:$D$4955,$D14),"")</f>
        <v>599.93594321134424</v>
      </c>
      <c r="Q14" s="23"/>
      <c r="R14" s="25" t="str">
        <f>IF(ISNUMBER(AVERAGEIFS(ObservedSpeciesData!R$2:R$4955,ObservedSpeciesData!$A$2:$A$4955,$A14,ObservedSpeciesData!$D$2:$D$4955,$D14)),AVERAGEIFS(ObservedSpeciesData!R$2:R$4955,ObservedSpeciesData!$A$2:$A$4955,$A14,ObservedSpeciesData!$D$2:$D$4955,$D14),"")</f>
        <v/>
      </c>
      <c r="S14" s="25" t="str">
        <f>IF(ISNUMBER(AVERAGEIFS(ObservedSpeciesData!S$2:S$4955,ObservedSpeciesData!$A$2:$A$4955,$A14,ObservedSpeciesData!$D$2:$D$4955,$D14)),AVERAGEIFS(ObservedSpeciesData!S$2:S$4955,ObservedSpeciesData!$A$2:$A$4955,$A14,ObservedSpeciesData!$D$2:$D$4955,$D14),"")</f>
        <v/>
      </c>
      <c r="T14" s="23" t="str">
        <f>IF(ISNUMBER(AVERAGEIFS(ObservedSpeciesData!T$2:T$4955,ObservedSpeciesData!$A$2:$A$4955,$A14,ObservedSpeciesData!$D$2:$D$4955,$D14)),AVERAGEIFS(ObservedSpeciesData!T$2:T$4955,ObservedSpeciesData!$A$2:$A$4955,$A14,ObservedSpeciesData!$D$2:$D$4955,$D14),"")</f>
        <v/>
      </c>
      <c r="U14" s="24" t="str">
        <f>IF(ISNUMBER(AVERAGEIFS(ObservedSpeciesData!U$2:U$4955,ObservedSpeciesData!$A$2:$A$4955,$A14,ObservedSpeciesData!$C$2:$C$4955,$C14,ObservedSpeciesData!$D$2:$D$4955,$D14)),AVERAGEIFS(ObservedSpeciesData!U$2:U$4955,ObservedSpeciesData!$A$2:$A$4955,$A14,ObservedSpeciesData!$C$2:$C$4955,$C14,ObservedSpeciesData!$D$2:$D$4955,$D14),"")</f>
        <v/>
      </c>
      <c r="V14" s="23">
        <f>IF(ISNUMBER(AVERAGEIFS(ObservedSpeciesData!V$2:V$4955,ObservedSpeciesData!$A$2:$A$4955,$A14,ObservedSpeciesData!$D$2:$D$4955,$D14)),AVERAGEIFS(ObservedSpeciesData!V$2:V$4955,ObservedSpeciesData!$A$2:$A$4955,$A14,ObservedSpeciesData!$D$2:$D$4955,$D14),"")</f>
        <v>22.579687595367432</v>
      </c>
      <c r="W14" s="23">
        <f>IF(ISNUMBER(AVERAGEIFS(ObservedSpeciesData!W$2:W$4955,ObservedSpeciesData!$A$2:$A$4955,$A14,ObservedSpeciesData!$D$2:$D$4955,$D14)),AVERAGEIFS(ObservedSpeciesData!W$2:W$4955,ObservedSpeciesData!$A$2:$A$4955,$A14,ObservedSpeciesData!$D$2:$D$4955,$D14),"")</f>
        <v>12.611931085586548</v>
      </c>
      <c r="X14" s="23">
        <f>IF(ISNUMBER(AVERAGEIFS(ObservedSpeciesData!X$2:X$4955,ObservedSpeciesData!$A$2:$A$4955,$A14,ObservedSpeciesData!$D$2:$D$4955,$D14)),AVERAGEIFS(ObservedSpeciesData!X$2:X$4955,ObservedSpeciesData!$A$2:$A$4955,$A14,ObservedSpeciesData!$D$2:$D$4955,$D14),"")</f>
        <v>73.807075500488281</v>
      </c>
      <c r="Y14" s="23">
        <f>IF(ISNUMBER(AVERAGEIFS(ObservedSpeciesData!Y$2:Y$4955,ObservedSpeciesData!$A$2:$A$4955,$A14,ObservedSpeciesData!$D$2:$D$4955,$D14)),AVERAGEIFS(ObservedSpeciesData!Y$2:Y$4955,ObservedSpeciesData!$A$2:$A$4955,$A14,ObservedSpeciesData!$D$2:$D$4955,$D14),"")</f>
        <v>28.963620662689209</v>
      </c>
      <c r="Z14" s="23">
        <f>IF(ISNUMBER(AVERAGEIFS(ObservedSpeciesData!Z$2:Z$4955,ObservedSpeciesData!$A$2:$A$4955,$A14,ObservedSpeciesData!$D$2:$D$4955,$D14)),AVERAGEIFS(ObservedSpeciesData!Z$2:Z$4955,ObservedSpeciesData!$A$2:$A$4955,$A14,ObservedSpeciesData!$D$2:$D$4955,$D14),"")</f>
        <v>89.85629940032959</v>
      </c>
      <c r="AA14" s="23">
        <f>IF(ISNUMBER(AVERAGEIFS(ObservedSpeciesData!AA$2:AA$4955,ObservedSpeciesData!$A$2:$A$4955,$A14,ObservedSpeciesData!$D$2:$D$4955,$D14)),AVERAGEIFS(ObservedSpeciesData!AA$2:AA$4955,ObservedSpeciesData!$A$2:$A$4955,$A14,ObservedSpeciesData!$D$2:$D$4955,$D14),"")</f>
        <v>24.650760889053345</v>
      </c>
      <c r="AB14" s="24">
        <f>IF(ISNUMBER(AVERAGEIFS(ObservedSpeciesData!AB$2:AB$4955,ObservedSpeciesData!$A$2:$A$4955,$A14,ObservedSpeciesData!$D$2:$D$4955,$D14)),AVERAGEIFS(ObservedSpeciesData!AB$2:AB$4955,ObservedSpeciesData!$A$2:$A$4955,$A14,ObservedSpeciesData!$D$2:$D$4955,$D14),"")</f>
        <v>3.9441217422485353E-2</v>
      </c>
      <c r="AC14" s="24">
        <f>IF(ISNUMBER(AVERAGEIFS(ObservedSpeciesData!AC$2:AC$4955,ObservedSpeciesData!$A$2:$A$4955,$A14,ObservedSpeciesData!$D$2:$D$4955,$D14)),AVERAGEIFS(ObservedSpeciesData!AC$2:AC$4955,ObservedSpeciesData!$A$2:$A$4955,$A14,ObservedSpeciesData!$D$2:$D$4955,$D14),"")</f>
        <v>3.9441217422485353E-2</v>
      </c>
      <c r="AD14" s="23">
        <f>IF(ISNUMBER(AVERAGEIFS(ObservedSpeciesData!AD$2:AD$4955,ObservedSpeciesData!$A$2:$A$4955,$A14,ObservedSpeciesData!$D$2:$D$4955,$D14)),AVERAGEIFS(ObservedSpeciesData!AD$2:AD$4955,ObservedSpeciesData!$A$2:$A$4955,$A14,ObservedSpeciesData!$D$2:$D$4955,$D14),"")</f>
        <v>11.809132080078125</v>
      </c>
      <c r="AE14" s="24">
        <f>IF(ISNUMBER(AVERAGEIFS(ObservedSpeciesData!AE$2:AE$4955,ObservedSpeciesData!$A$2:$A$4955,$A14,ObservedSpeciesData!$D$2:$D$4955,$D14)),AVERAGEIFS(ObservedSpeciesData!AE$2:AE$4955,ObservedSpeciesData!$A$2:$A$4955,$A14,ObservedSpeciesData!$D$2:$D$4955,$D14),"")</f>
        <v>13.535319582213427</v>
      </c>
      <c r="AF14" s="23"/>
      <c r="AG14" s="24"/>
      <c r="AH14" s="23">
        <f>IF(ISNUMBER(AVERAGEIFS(ObservedSpeciesData!AH$2:AH$4955,ObservedSpeciesData!$A$2:$A$4955,$A14,ObservedSpeciesData!$D$2:$D$4955,$D14)),AVERAGEIFS(ObservedSpeciesData!AH$2:AH$4955,ObservedSpeciesData!$A$2:$A$4955,$A14,ObservedSpeciesData!$D$2:$D$4955,$D14),"")</f>
        <v>9.9964999999999993</v>
      </c>
      <c r="AI14" s="23">
        <f>IF(ISNUMBER(AVERAGEIFS(ObservedSpeciesData!AI$2:AI$4955,ObservedSpeciesData!$A$2:$A$4955,$A14,ObservedSpeciesData!$C$2:$C$4955,$C14,ObservedSpeciesData!$D$2:$D$4955,$D14)),AVERAGEIFS(ObservedSpeciesData!AI$2:AI$4955,ObservedSpeciesData!$A$2:$A$4955,$A14,ObservedSpeciesData!$C$2:$C$4955,$C14,ObservedSpeciesData!$D$2:$D$4955,$D14),"")</f>
        <v>24.139999999999997</v>
      </c>
      <c r="AJ14" s="2">
        <f>COUNTIFS(ObservedSpeciesData!$A$2:$A$828,$A14,ObservedSpeciesData!$D$2:$D$828,$D14)</f>
        <v>4</v>
      </c>
      <c r="AK14" s="2">
        <f t="shared" si="0"/>
        <v>15</v>
      </c>
    </row>
    <row r="15" spans="1:37" x14ac:dyDescent="0.25">
      <c r="A15" s="14" t="s">
        <v>117</v>
      </c>
      <c r="B15" t="s">
        <v>98</v>
      </c>
      <c r="C15" t="s">
        <v>106</v>
      </c>
      <c r="D15" s="13">
        <v>42003</v>
      </c>
      <c r="E15">
        <v>1</v>
      </c>
      <c r="F15">
        <v>50</v>
      </c>
      <c r="G15" s="2" t="s">
        <v>89</v>
      </c>
      <c r="H15" s="2" t="s">
        <v>12</v>
      </c>
      <c r="I15">
        <v>3</v>
      </c>
      <c r="J15" s="2" t="s">
        <v>77</v>
      </c>
      <c r="K15" s="2">
        <f>IF(ISNUMBER(AVERAGEIFS(ObservedSpeciesData!K$2:K$4955,ObservedSpeciesData!$A$2:$A$4955,$A15,ObservedSpeciesData!$D$2:$D$4955,$D15)),AVERAGEIFS(ObservedSpeciesData!K$2:K$4955,ObservedSpeciesData!$A$2:$A$4955,$A15,ObservedSpeciesData!$D$2:$D$4955,$D15),"")</f>
        <v>45</v>
      </c>
      <c r="L15" s="26" t="str">
        <f>IF(ISNUMBER(AVERAGEIFS(ObservedSpeciesData!L$2:L$4955,ObservedSpeciesData!$A$2:$A$4955,$A15,ObservedSpeciesData!$D$2:$D$4955,$D15)),AVERAGEIFS(ObservedSpeciesData!L$2:L$4955,ObservedSpeciesData!$A$2:$A$4955,$A15,ObservedSpeciesData!$D$2:$D$4955,$D15),"")</f>
        <v/>
      </c>
      <c r="M15" s="23" t="str">
        <f>IF(ISNUMBER(AVERAGEIFS(ObservedSpeciesData!M$2:M$4955,ObservedSpeciesData!$A$2:$A$4955,$A15,ObservedSpeciesData!$D$2:$D$4955,$D15)),AVERAGEIFS(ObservedSpeciesData!M$2:M$4955,ObservedSpeciesData!$A$2:$A$4955,$A15,ObservedSpeciesData!$D$2:$D$4955,$D15),"")</f>
        <v/>
      </c>
      <c r="N15" s="23">
        <f>IF(ISNUMBER(AVERAGEIFS(ObservedSpeciesData!N$2:N$4955,ObservedSpeciesData!$A$2:$A$4955,$A15,ObservedSpeciesData!$D$2:$D$4955,$D15)),AVERAGEIFS(ObservedSpeciesData!N$2:N$4955,ObservedSpeciesData!$A$2:$A$4955,$A15,ObservedSpeciesData!$D$2:$D$4955,$D15),"")</f>
        <v>2458.7196591834977</v>
      </c>
      <c r="O15" s="23">
        <f>IF(ISNUMBER(AVERAGEIFS(ObservedSpeciesData!O$2:O$4955,ObservedSpeciesData!$A$2:$A$4955,$A15,ObservedSpeciesData!$D$2:$D$4955,$D15)),AVERAGEIFS(ObservedSpeciesData!O$2:O$4955,ObservedSpeciesData!$A$2:$A$4955,$A15,ObservedSpeciesData!$D$2:$D$4955,$D15),"")</f>
        <v>245.87196591834982</v>
      </c>
      <c r="P15" s="23">
        <f>IF(ISNUMBER(AVERAGEIFS(ObservedSpeciesData!P$2:P$4955,ObservedSpeciesData!$A$2:$A$4955,$A15,ObservedSpeciesData!$C$2:$C$4955,$C15,ObservedSpeciesData!$D$2:$D$4955,$D15)),AVERAGEIFS(ObservedSpeciesData!P$2:P$4955,ObservedSpeciesData!$A$2:$A$4955,$A15,ObservedSpeciesData!$C$2:$C$4955,$C15,ObservedSpeciesData!$D$2:$D$4955,$D15),"")</f>
        <v>665.27276958907396</v>
      </c>
      <c r="Q15" s="23"/>
      <c r="R15" s="25" t="str">
        <f>IF(ISNUMBER(AVERAGEIFS(ObservedSpeciesData!R$2:R$4955,ObservedSpeciesData!$A$2:$A$4955,$A15,ObservedSpeciesData!$D$2:$D$4955,$D15)),AVERAGEIFS(ObservedSpeciesData!R$2:R$4955,ObservedSpeciesData!$A$2:$A$4955,$A15,ObservedSpeciesData!$D$2:$D$4955,$D15),"")</f>
        <v/>
      </c>
      <c r="S15" s="25" t="str">
        <f>IF(ISNUMBER(AVERAGEIFS(ObservedSpeciesData!S$2:S$4955,ObservedSpeciesData!$A$2:$A$4955,$A15,ObservedSpeciesData!$D$2:$D$4955,$D15)),AVERAGEIFS(ObservedSpeciesData!S$2:S$4955,ObservedSpeciesData!$A$2:$A$4955,$A15,ObservedSpeciesData!$D$2:$D$4955,$D15),"")</f>
        <v/>
      </c>
      <c r="T15" s="23" t="str">
        <f>IF(ISNUMBER(AVERAGEIFS(ObservedSpeciesData!T$2:T$4955,ObservedSpeciesData!$A$2:$A$4955,$A15,ObservedSpeciesData!$D$2:$D$4955,$D15)),AVERAGEIFS(ObservedSpeciesData!T$2:T$4955,ObservedSpeciesData!$A$2:$A$4955,$A15,ObservedSpeciesData!$D$2:$D$4955,$D15),"")</f>
        <v/>
      </c>
      <c r="U15" s="24" t="str">
        <f>IF(ISNUMBER(AVERAGEIFS(ObservedSpeciesData!U$2:U$4955,ObservedSpeciesData!$A$2:$A$4955,$A15,ObservedSpeciesData!$C$2:$C$4955,$C15,ObservedSpeciesData!$D$2:$D$4955,$D15)),AVERAGEIFS(ObservedSpeciesData!U$2:U$4955,ObservedSpeciesData!$A$2:$A$4955,$A15,ObservedSpeciesData!$C$2:$C$4955,$C15,ObservedSpeciesData!$D$2:$D$4955,$D15),"")</f>
        <v/>
      </c>
      <c r="V15" s="23">
        <f>IF(ISNUMBER(AVERAGEIFS(ObservedSpeciesData!V$2:V$4955,ObservedSpeciesData!$A$2:$A$4955,$A15,ObservedSpeciesData!$D$2:$D$4955,$D15)),AVERAGEIFS(ObservedSpeciesData!V$2:V$4955,ObservedSpeciesData!$A$2:$A$4955,$A15,ObservedSpeciesData!$D$2:$D$4955,$D15),"")</f>
        <v>22.299214363098145</v>
      </c>
      <c r="W15" s="23">
        <f>IF(ISNUMBER(AVERAGEIFS(ObservedSpeciesData!W$2:W$4955,ObservedSpeciesData!$A$2:$A$4955,$A15,ObservedSpeciesData!$D$2:$D$4955,$D15)),AVERAGEIFS(ObservedSpeciesData!W$2:W$4955,ObservedSpeciesData!$A$2:$A$4955,$A15,ObservedSpeciesData!$D$2:$D$4955,$D15),"")</f>
        <v>12.972291588783264</v>
      </c>
      <c r="X15" s="23">
        <f>IF(ISNUMBER(AVERAGEIFS(ObservedSpeciesData!X$2:X$4955,ObservedSpeciesData!$A$2:$A$4955,$A15,ObservedSpeciesData!$D$2:$D$4955,$D15)),AVERAGEIFS(ObservedSpeciesData!X$2:X$4955,ObservedSpeciesData!$A$2:$A$4955,$A15,ObservedSpeciesData!$D$2:$D$4955,$D15),"")</f>
        <v>73.96653938293457</v>
      </c>
      <c r="Y15" s="23">
        <f>IF(ISNUMBER(AVERAGEIFS(ObservedSpeciesData!Y$2:Y$4955,ObservedSpeciesData!$A$2:$A$4955,$A15,ObservedSpeciesData!$D$2:$D$4955,$D15)),AVERAGEIFS(ObservedSpeciesData!Y$2:Y$4955,ObservedSpeciesData!$A$2:$A$4955,$A15,ObservedSpeciesData!$D$2:$D$4955,$D15),"")</f>
        <v>27.701611995697021</v>
      </c>
      <c r="Z15" s="23">
        <f>IF(ISNUMBER(AVERAGEIFS(ObservedSpeciesData!Z$2:Z$4955,ObservedSpeciesData!$A$2:$A$4955,$A15,ObservedSpeciesData!$D$2:$D$4955,$D15)),AVERAGEIFS(ObservedSpeciesData!Z$2:Z$4955,ObservedSpeciesData!$A$2:$A$4955,$A15,ObservedSpeciesData!$D$2:$D$4955,$D15),"")</f>
        <v>89.682441711425781</v>
      </c>
      <c r="AA15" s="23">
        <f>IF(ISNUMBER(AVERAGEIFS(ObservedSpeciesData!AA$2:AA$4955,ObservedSpeciesData!$A$2:$A$4955,$A15,ObservedSpeciesData!$D$2:$D$4955,$D15)),AVERAGEIFS(ObservedSpeciesData!AA$2:AA$4955,ObservedSpeciesData!$A$2:$A$4955,$A15,ObservedSpeciesData!$D$2:$D$4955,$D15),"")</f>
        <v>24.746368885040283</v>
      </c>
      <c r="AB15" s="24">
        <f>IF(ISNUMBER(AVERAGEIFS(ObservedSpeciesData!AB$2:AB$4955,ObservedSpeciesData!$A$2:$A$4955,$A15,ObservedSpeciesData!$D$2:$D$4955,$D15)),AVERAGEIFS(ObservedSpeciesData!AB$2:AB$4955,ObservedSpeciesData!$A$2:$A$4955,$A15,ObservedSpeciesData!$D$2:$D$4955,$D15),"")</f>
        <v>3.9594190216064452E-2</v>
      </c>
      <c r="AC15" s="24">
        <f>IF(ISNUMBER(AVERAGEIFS(ObservedSpeciesData!AC$2:AC$4955,ObservedSpeciesData!$A$2:$A$4955,$A15,ObservedSpeciesData!$D$2:$D$4955,$D15)),AVERAGEIFS(ObservedSpeciesData!AC$2:AC$4955,ObservedSpeciesData!$A$2:$A$4955,$A15,ObservedSpeciesData!$D$2:$D$4955,$D15),"")</f>
        <v>3.9594190216064452E-2</v>
      </c>
      <c r="AD15" s="23">
        <f>IF(ISNUMBER(AVERAGEIFS(ObservedSpeciesData!AD$2:AD$4955,ObservedSpeciesData!$A$2:$A$4955,$A15,ObservedSpeciesData!$D$2:$D$4955,$D15)),AVERAGEIFS(ObservedSpeciesData!AD$2:AD$4955,ObservedSpeciesData!$A$2:$A$4955,$A15,ObservedSpeciesData!$D$2:$D$4955,$D15),"")</f>
        <v>11.834646301269531</v>
      </c>
      <c r="AE15" s="24">
        <f>IF(ISNUMBER(AVERAGEIFS(ObservedSpeciesData!AE$2:AE$4955,ObservedSpeciesData!$A$2:$A$4955,$A15,ObservedSpeciesData!$D$2:$D$4955,$D15)),AVERAGEIFS(ObservedSpeciesData!AE$2:AE$4955,ObservedSpeciesData!$A$2:$A$4955,$A15,ObservedSpeciesData!$D$2:$D$4955,$D15),"")</f>
        <v>14.38106810559038</v>
      </c>
      <c r="AF15" s="23"/>
      <c r="AG15" s="24"/>
      <c r="AH15" s="23">
        <f>IF(ISNUMBER(AVERAGEIFS(ObservedSpeciesData!AH$2:AH$4955,ObservedSpeciesData!$A$2:$A$4955,$A15,ObservedSpeciesData!$D$2:$D$4955,$D15)),AVERAGEIFS(ObservedSpeciesData!AH$2:AH$4955,ObservedSpeciesData!$A$2:$A$4955,$A15,ObservedSpeciesData!$D$2:$D$4955,$D15),"")</f>
        <v>9.7569999999999997</v>
      </c>
      <c r="AI15" s="23">
        <f>IF(ISNUMBER(AVERAGEIFS(ObservedSpeciesData!AI$2:AI$4955,ObservedSpeciesData!$A$2:$A$4955,$A15,ObservedSpeciesData!$C$2:$C$4955,$C15,ObservedSpeciesData!$D$2:$D$4955,$D15)),AVERAGEIFS(ObservedSpeciesData!AI$2:AI$4955,ObservedSpeciesData!$A$2:$A$4955,$A15,ObservedSpeciesData!$C$2:$C$4955,$C15,ObservedSpeciesData!$D$2:$D$4955,$D15),"")</f>
        <v>27.320999999999998</v>
      </c>
      <c r="AJ15" s="2">
        <f>COUNTIFS(ObservedSpeciesData!$A$2:$A$828,$A15,ObservedSpeciesData!$D$2:$D$828,$D15)</f>
        <v>4</v>
      </c>
      <c r="AK15" s="2">
        <f t="shared" si="0"/>
        <v>15</v>
      </c>
    </row>
    <row r="16" spans="1:37" x14ac:dyDescent="0.25">
      <c r="A16" s="14" t="s">
        <v>116</v>
      </c>
      <c r="B16" t="s">
        <v>98</v>
      </c>
      <c r="C16" t="s">
        <v>106</v>
      </c>
      <c r="D16" s="13">
        <v>42003</v>
      </c>
      <c r="E16">
        <v>1</v>
      </c>
      <c r="F16">
        <v>100</v>
      </c>
      <c r="G16" s="2" t="s">
        <v>89</v>
      </c>
      <c r="H16" s="2" t="s">
        <v>12</v>
      </c>
      <c r="I16">
        <v>3</v>
      </c>
      <c r="J16" s="2" t="s">
        <v>77</v>
      </c>
      <c r="K16" s="2">
        <f>IF(ISNUMBER(AVERAGEIFS(ObservedSpeciesData!K$2:K$4955,ObservedSpeciesData!$A$2:$A$4955,$A16,ObservedSpeciesData!$D$2:$D$4955,$D16)),AVERAGEIFS(ObservedSpeciesData!K$2:K$4955,ObservedSpeciesData!$A$2:$A$4955,$A16,ObservedSpeciesData!$D$2:$D$4955,$D16),"")</f>
        <v>78</v>
      </c>
      <c r="L16" s="26" t="str">
        <f>IF(ISNUMBER(AVERAGEIFS(ObservedSpeciesData!L$2:L$4955,ObservedSpeciesData!$A$2:$A$4955,$A16,ObservedSpeciesData!$D$2:$D$4955,$D16)),AVERAGEIFS(ObservedSpeciesData!L$2:L$4955,ObservedSpeciesData!$A$2:$A$4955,$A16,ObservedSpeciesData!$D$2:$D$4955,$D16),"")</f>
        <v/>
      </c>
      <c r="M16" s="23" t="str">
        <f>IF(ISNUMBER(AVERAGEIFS(ObservedSpeciesData!M$2:M$4955,ObservedSpeciesData!$A$2:$A$4955,$A16,ObservedSpeciesData!$D$2:$D$4955,$D16)),AVERAGEIFS(ObservedSpeciesData!M$2:M$4955,ObservedSpeciesData!$A$2:$A$4955,$A16,ObservedSpeciesData!$D$2:$D$4955,$D16),"")</f>
        <v/>
      </c>
      <c r="N16" s="23">
        <f>IF(ISNUMBER(AVERAGEIFS(ObservedSpeciesData!N$2:N$4955,ObservedSpeciesData!$A$2:$A$4955,$A16,ObservedSpeciesData!$D$2:$D$4955,$D16)),AVERAGEIFS(ObservedSpeciesData!N$2:N$4955,ObservedSpeciesData!$A$2:$A$4955,$A16,ObservedSpeciesData!$D$2:$D$4955,$D16),"")</f>
        <v>2785.9526463384263</v>
      </c>
      <c r="O16" s="23">
        <f>IF(ISNUMBER(AVERAGEIFS(ObservedSpeciesData!O$2:O$4955,ObservedSpeciesData!$A$2:$A$4955,$A16,ObservedSpeciesData!$D$2:$D$4955,$D16)),AVERAGEIFS(ObservedSpeciesData!O$2:O$4955,ObservedSpeciesData!$A$2:$A$4955,$A16,ObservedSpeciesData!$D$2:$D$4955,$D16),"")</f>
        <v>278.59526463384265</v>
      </c>
      <c r="P16" s="23">
        <f>IF(ISNUMBER(AVERAGEIFS(ObservedSpeciesData!P$2:P$4955,ObservedSpeciesData!$A$2:$A$4955,$A16,ObservedSpeciesData!$C$2:$C$4955,$C16,ObservedSpeciesData!$D$2:$D$4955,$D16)),AVERAGEIFS(ObservedSpeciesData!P$2:P$4955,ObservedSpeciesData!$A$2:$A$4955,$A16,ObservedSpeciesData!$C$2:$C$4955,$C16,ObservedSpeciesData!$D$2:$D$4955,$D16),"")</f>
        <v>724.06084423852428</v>
      </c>
      <c r="Q16" s="23"/>
      <c r="R16" s="25" t="str">
        <f>IF(ISNUMBER(AVERAGEIFS(ObservedSpeciesData!R$2:R$4955,ObservedSpeciesData!$A$2:$A$4955,$A16,ObservedSpeciesData!$D$2:$D$4955,$D16)),AVERAGEIFS(ObservedSpeciesData!R$2:R$4955,ObservedSpeciesData!$A$2:$A$4955,$A16,ObservedSpeciesData!$D$2:$D$4955,$D16),"")</f>
        <v/>
      </c>
      <c r="S16" s="25" t="str">
        <f>IF(ISNUMBER(AVERAGEIFS(ObservedSpeciesData!S$2:S$4955,ObservedSpeciesData!$A$2:$A$4955,$A16,ObservedSpeciesData!$D$2:$D$4955,$D16)),AVERAGEIFS(ObservedSpeciesData!S$2:S$4955,ObservedSpeciesData!$A$2:$A$4955,$A16,ObservedSpeciesData!$D$2:$D$4955,$D16),"")</f>
        <v/>
      </c>
      <c r="T16" s="23" t="str">
        <f>IF(ISNUMBER(AVERAGEIFS(ObservedSpeciesData!T$2:T$4955,ObservedSpeciesData!$A$2:$A$4955,$A16,ObservedSpeciesData!$D$2:$D$4955,$D16)),AVERAGEIFS(ObservedSpeciesData!T$2:T$4955,ObservedSpeciesData!$A$2:$A$4955,$A16,ObservedSpeciesData!$D$2:$D$4955,$D16),"")</f>
        <v/>
      </c>
      <c r="U16" s="24" t="str">
        <f>IF(ISNUMBER(AVERAGEIFS(ObservedSpeciesData!U$2:U$4955,ObservedSpeciesData!$A$2:$A$4955,$A16,ObservedSpeciesData!$C$2:$C$4955,$C16,ObservedSpeciesData!$D$2:$D$4955,$D16)),AVERAGEIFS(ObservedSpeciesData!U$2:U$4955,ObservedSpeciesData!$A$2:$A$4955,$A16,ObservedSpeciesData!$C$2:$C$4955,$C16,ObservedSpeciesData!$D$2:$D$4955,$D16),"")</f>
        <v/>
      </c>
      <c r="V16" s="23">
        <f>IF(ISNUMBER(AVERAGEIFS(ObservedSpeciesData!V$2:V$4955,ObservedSpeciesData!$A$2:$A$4955,$A16,ObservedSpeciesData!$D$2:$D$4955,$D16)),AVERAGEIFS(ObservedSpeciesData!V$2:V$4955,ObservedSpeciesData!$A$2:$A$4955,$A16,ObservedSpeciesData!$D$2:$D$4955,$D16),"")</f>
        <v>22.735995292663574</v>
      </c>
      <c r="W16" s="23">
        <f>IF(ISNUMBER(AVERAGEIFS(ObservedSpeciesData!W$2:W$4955,ObservedSpeciesData!$A$2:$A$4955,$A16,ObservedSpeciesData!$D$2:$D$4955,$D16)),AVERAGEIFS(ObservedSpeciesData!W$2:W$4955,ObservedSpeciesData!$A$2:$A$4955,$A16,ObservedSpeciesData!$D$2:$D$4955,$D16),"")</f>
        <v>11.852434039115906</v>
      </c>
      <c r="X16" s="23">
        <f>IF(ISNUMBER(AVERAGEIFS(ObservedSpeciesData!X$2:X$4955,ObservedSpeciesData!$A$2:$A$4955,$A16,ObservedSpeciesData!$D$2:$D$4955,$D16)),AVERAGEIFS(ObservedSpeciesData!X$2:X$4955,ObservedSpeciesData!$A$2:$A$4955,$A16,ObservedSpeciesData!$D$2:$D$4955,$D16),"")</f>
        <v>72.255392074584961</v>
      </c>
      <c r="Y16" s="23">
        <f>IF(ISNUMBER(AVERAGEIFS(ObservedSpeciesData!Y$2:Y$4955,ObservedSpeciesData!$A$2:$A$4955,$A16,ObservedSpeciesData!$D$2:$D$4955,$D16)),AVERAGEIFS(ObservedSpeciesData!Y$2:Y$4955,ObservedSpeciesData!$A$2:$A$4955,$A16,ObservedSpeciesData!$D$2:$D$4955,$D16),"")</f>
        <v>29.961037158966064</v>
      </c>
      <c r="Z16" s="23">
        <f>IF(ISNUMBER(AVERAGEIFS(ObservedSpeciesData!Z$2:Z$4955,ObservedSpeciesData!$A$2:$A$4955,$A16,ObservedSpeciesData!$D$2:$D$4955,$D16)),AVERAGEIFS(ObservedSpeciesData!Z$2:Z$4955,ObservedSpeciesData!$A$2:$A$4955,$A16,ObservedSpeciesData!$D$2:$D$4955,$D16),"")</f>
        <v>89.461663246154785</v>
      </c>
      <c r="AA16" s="23">
        <f>IF(ISNUMBER(AVERAGEIFS(ObservedSpeciesData!AA$2:AA$4955,ObservedSpeciesData!$A$2:$A$4955,$A16,ObservedSpeciesData!$D$2:$D$4955,$D16)),AVERAGEIFS(ObservedSpeciesData!AA$2:AA$4955,ObservedSpeciesData!$A$2:$A$4955,$A16,ObservedSpeciesData!$D$2:$D$4955,$D16),"")</f>
        <v>24.704240560531616</v>
      </c>
      <c r="AB16" s="24">
        <f>IF(ISNUMBER(AVERAGEIFS(ObservedSpeciesData!AB$2:AB$4955,ObservedSpeciesData!$A$2:$A$4955,$A16,ObservedSpeciesData!$D$2:$D$4955,$D16)),AVERAGEIFS(ObservedSpeciesData!AB$2:AB$4955,ObservedSpeciesData!$A$2:$A$4955,$A16,ObservedSpeciesData!$D$2:$D$4955,$D16),"")</f>
        <v>3.9526784896850589E-2</v>
      </c>
      <c r="AC16" s="24">
        <f>IF(ISNUMBER(AVERAGEIFS(ObservedSpeciesData!AC$2:AC$4955,ObservedSpeciesData!$A$2:$A$4955,$A16,ObservedSpeciesData!$D$2:$D$4955,$D16)),AVERAGEIFS(ObservedSpeciesData!AC$2:AC$4955,ObservedSpeciesData!$A$2:$A$4955,$A16,ObservedSpeciesData!$D$2:$D$4955,$D16),"")</f>
        <v>3.9526784896850589E-2</v>
      </c>
      <c r="AD16" s="23">
        <f>IF(ISNUMBER(AVERAGEIFS(ObservedSpeciesData!AD$2:AD$4955,ObservedSpeciesData!$A$2:$A$4955,$A16,ObservedSpeciesData!$D$2:$D$4955,$D16)),AVERAGEIFS(ObservedSpeciesData!AD$2:AD$4955,ObservedSpeciesData!$A$2:$A$4955,$A16,ObservedSpeciesData!$D$2:$D$4955,$D16),"")</f>
        <v>11.560862731933593</v>
      </c>
      <c r="AE16" s="24">
        <f>IF(ISNUMBER(AVERAGEIFS(ObservedSpeciesData!AE$2:AE$4955,ObservedSpeciesData!$A$2:$A$4955,$A16,ObservedSpeciesData!$D$2:$D$4955,$D16)),AVERAGEIFS(ObservedSpeciesData!AE$2:AE$4955,ObservedSpeciesData!$A$2:$A$4955,$A16,ObservedSpeciesData!$D$2:$D$4955,$D16),"")</f>
        <v>14.413235423279575</v>
      </c>
      <c r="AF16" s="23"/>
      <c r="AG16" s="24"/>
      <c r="AH16" s="23">
        <f>IF(ISNUMBER(AVERAGEIFS(ObservedSpeciesData!AH$2:AH$4955,ObservedSpeciesData!$A$2:$A$4955,$A16,ObservedSpeciesData!$D$2:$D$4955,$D16)),AVERAGEIFS(ObservedSpeciesData!AH$2:AH$4955,ObservedSpeciesData!$A$2:$A$4955,$A16,ObservedSpeciesData!$D$2:$D$4955,$D16),"")</f>
        <v>11.055499999999999</v>
      </c>
      <c r="AI16" s="23">
        <f>IF(ISNUMBER(AVERAGEIFS(ObservedSpeciesData!AI$2:AI$4955,ObservedSpeciesData!$A$2:$A$4955,$A16,ObservedSpeciesData!$C$2:$C$4955,$C16,ObservedSpeciesData!$D$2:$D$4955,$D16)),AVERAGEIFS(ObservedSpeciesData!AI$2:AI$4955,ObservedSpeciesData!$A$2:$A$4955,$A16,ObservedSpeciesData!$C$2:$C$4955,$C16,ObservedSpeciesData!$D$2:$D$4955,$D16),"")</f>
        <v>29.398</v>
      </c>
      <c r="AJ16" s="2">
        <f>COUNTIFS(ObservedSpeciesData!$A$2:$A$828,$A16,ObservedSpeciesData!$D$2:$D$828,$D16)</f>
        <v>4</v>
      </c>
      <c r="AK16" s="2">
        <f t="shared" si="0"/>
        <v>15</v>
      </c>
    </row>
    <row r="17" spans="1:37" x14ac:dyDescent="0.25">
      <c r="A17" s="14" t="s">
        <v>115</v>
      </c>
      <c r="B17" t="s">
        <v>98</v>
      </c>
      <c r="C17" t="s">
        <v>106</v>
      </c>
      <c r="D17" s="13">
        <v>42003</v>
      </c>
      <c r="E17">
        <v>1</v>
      </c>
      <c r="F17">
        <v>200</v>
      </c>
      <c r="G17" s="2" t="s">
        <v>89</v>
      </c>
      <c r="H17" s="2" t="s">
        <v>12</v>
      </c>
      <c r="I17">
        <v>3</v>
      </c>
      <c r="J17" s="2" t="s">
        <v>77</v>
      </c>
      <c r="K17" s="2">
        <f>IF(ISNUMBER(AVERAGEIFS(ObservedSpeciesData!K$2:K$4955,ObservedSpeciesData!$A$2:$A$4955,$A17,ObservedSpeciesData!$D$2:$D$4955,$D17)),AVERAGEIFS(ObservedSpeciesData!K$2:K$4955,ObservedSpeciesData!$A$2:$A$4955,$A17,ObservedSpeciesData!$D$2:$D$4955,$D17),"")</f>
        <v>156</v>
      </c>
      <c r="L17" s="26" t="str">
        <f>IF(ISNUMBER(AVERAGEIFS(ObservedSpeciesData!L$2:L$4955,ObservedSpeciesData!$A$2:$A$4955,$A17,ObservedSpeciesData!$D$2:$D$4955,$D17)),AVERAGEIFS(ObservedSpeciesData!L$2:L$4955,ObservedSpeciesData!$A$2:$A$4955,$A17,ObservedSpeciesData!$D$2:$D$4955,$D17),"")</f>
        <v/>
      </c>
      <c r="M17" s="23" t="str">
        <f>IF(ISNUMBER(AVERAGEIFS(ObservedSpeciesData!M$2:M$4955,ObservedSpeciesData!$A$2:$A$4955,$A17,ObservedSpeciesData!$D$2:$D$4955,$D17)),AVERAGEIFS(ObservedSpeciesData!M$2:M$4955,ObservedSpeciesData!$A$2:$A$4955,$A17,ObservedSpeciesData!$D$2:$D$4955,$D17),"")</f>
        <v/>
      </c>
      <c r="N17" s="23">
        <f>IF(ISNUMBER(AVERAGEIFS(ObservedSpeciesData!N$2:N$4955,ObservedSpeciesData!$A$2:$A$4955,$A17,ObservedSpeciesData!$D$2:$D$4955,$D17)),AVERAGEIFS(ObservedSpeciesData!N$2:N$4955,ObservedSpeciesData!$A$2:$A$4955,$A17,ObservedSpeciesData!$D$2:$D$4955,$D17),"")</f>
        <v>3005.4388982698629</v>
      </c>
      <c r="O17" s="23">
        <f>IF(ISNUMBER(AVERAGEIFS(ObservedSpeciesData!O$2:O$4955,ObservedSpeciesData!$A$2:$A$4955,$A17,ObservedSpeciesData!$D$2:$D$4955,$D17)),AVERAGEIFS(ObservedSpeciesData!O$2:O$4955,ObservedSpeciesData!$A$2:$A$4955,$A17,ObservedSpeciesData!$D$2:$D$4955,$D17),"")</f>
        <v>300.54388982698629</v>
      </c>
      <c r="P17" s="23">
        <f>IF(ISNUMBER(AVERAGEIFS(ObservedSpeciesData!P$2:P$4955,ObservedSpeciesData!$A$2:$A$4955,$A17,ObservedSpeciesData!$C$2:$C$4955,$C17,ObservedSpeciesData!$D$2:$D$4955,$D17)),AVERAGEIFS(ObservedSpeciesData!P$2:P$4955,ObservedSpeciesData!$A$2:$A$4955,$A17,ObservedSpeciesData!$C$2:$C$4955,$C17,ObservedSpeciesData!$D$2:$D$4955,$D17),"")</f>
        <v>675.59471805251462</v>
      </c>
      <c r="Q17" s="23"/>
      <c r="R17" s="25" t="str">
        <f>IF(ISNUMBER(AVERAGEIFS(ObservedSpeciesData!R$2:R$4955,ObservedSpeciesData!$A$2:$A$4955,$A17,ObservedSpeciesData!$D$2:$D$4955,$D17)),AVERAGEIFS(ObservedSpeciesData!R$2:R$4955,ObservedSpeciesData!$A$2:$A$4955,$A17,ObservedSpeciesData!$D$2:$D$4955,$D17),"")</f>
        <v/>
      </c>
      <c r="S17" s="25" t="str">
        <f>IF(ISNUMBER(AVERAGEIFS(ObservedSpeciesData!S$2:S$4955,ObservedSpeciesData!$A$2:$A$4955,$A17,ObservedSpeciesData!$D$2:$D$4955,$D17)),AVERAGEIFS(ObservedSpeciesData!S$2:S$4955,ObservedSpeciesData!$A$2:$A$4955,$A17,ObservedSpeciesData!$D$2:$D$4955,$D17),"")</f>
        <v/>
      </c>
      <c r="T17" s="23" t="str">
        <f>IF(ISNUMBER(AVERAGEIFS(ObservedSpeciesData!T$2:T$4955,ObservedSpeciesData!$A$2:$A$4955,$A17,ObservedSpeciesData!$D$2:$D$4955,$D17)),AVERAGEIFS(ObservedSpeciesData!T$2:T$4955,ObservedSpeciesData!$A$2:$A$4955,$A17,ObservedSpeciesData!$D$2:$D$4955,$D17),"")</f>
        <v/>
      </c>
      <c r="U17" s="24" t="str">
        <f>IF(ISNUMBER(AVERAGEIFS(ObservedSpeciesData!U$2:U$4955,ObservedSpeciesData!$A$2:$A$4955,$A17,ObservedSpeciesData!$C$2:$C$4955,$C17,ObservedSpeciesData!$D$2:$D$4955,$D17)),AVERAGEIFS(ObservedSpeciesData!U$2:U$4955,ObservedSpeciesData!$A$2:$A$4955,$A17,ObservedSpeciesData!$C$2:$C$4955,$C17,ObservedSpeciesData!$D$2:$D$4955,$D17),"")</f>
        <v/>
      </c>
      <c r="V17" s="23">
        <f>IF(ISNUMBER(AVERAGEIFS(ObservedSpeciesData!V$2:V$4955,ObservedSpeciesData!$A$2:$A$4955,$A17,ObservedSpeciesData!$D$2:$D$4955,$D17)),AVERAGEIFS(ObservedSpeciesData!V$2:V$4955,ObservedSpeciesData!$A$2:$A$4955,$A17,ObservedSpeciesData!$D$2:$D$4955,$D17),"")</f>
        <v>22.310485601425171</v>
      </c>
      <c r="W17" s="23">
        <f>IF(ISNUMBER(AVERAGEIFS(ObservedSpeciesData!W$2:W$4955,ObservedSpeciesData!$A$2:$A$4955,$A17,ObservedSpeciesData!$D$2:$D$4955,$D17)),AVERAGEIFS(ObservedSpeciesData!W$2:W$4955,ObservedSpeciesData!$A$2:$A$4955,$A17,ObservedSpeciesData!$D$2:$D$4955,$D17),"")</f>
        <v>12.566341042518616</v>
      </c>
      <c r="X17" s="23">
        <f>IF(ISNUMBER(AVERAGEIFS(ObservedSpeciesData!X$2:X$4955,ObservedSpeciesData!$A$2:$A$4955,$A17,ObservedSpeciesData!$D$2:$D$4955,$D17)),AVERAGEIFS(ObservedSpeciesData!X$2:X$4955,ObservedSpeciesData!$A$2:$A$4955,$A17,ObservedSpeciesData!$D$2:$D$4955,$D17),"")</f>
        <v>73.506052017211914</v>
      </c>
      <c r="Y17" s="23">
        <f>IF(ISNUMBER(AVERAGEIFS(ObservedSpeciesData!Y$2:Y$4955,ObservedSpeciesData!$A$2:$A$4955,$A17,ObservedSpeciesData!$D$2:$D$4955,$D17)),AVERAGEIFS(ObservedSpeciesData!Y$2:Y$4955,ObservedSpeciesData!$A$2:$A$4955,$A17,ObservedSpeciesData!$D$2:$D$4955,$D17),"")</f>
        <v>28.120212554931641</v>
      </c>
      <c r="Z17" s="23">
        <f>IF(ISNUMBER(AVERAGEIFS(ObservedSpeciesData!Z$2:Z$4955,ObservedSpeciesData!$A$2:$A$4955,$A17,ObservedSpeciesData!$D$2:$D$4955,$D17)),AVERAGEIFS(ObservedSpeciesData!Z$2:Z$4955,ObservedSpeciesData!$A$2:$A$4955,$A17,ObservedSpeciesData!$D$2:$D$4955,$D17),"")</f>
        <v>89.545803070068359</v>
      </c>
      <c r="AA17" s="23">
        <f>IF(ISNUMBER(AVERAGEIFS(ObservedSpeciesData!AA$2:AA$4955,ObservedSpeciesData!$A$2:$A$4955,$A17,ObservedSpeciesData!$D$2:$D$4955,$D17)),AVERAGEIFS(ObservedSpeciesData!AA$2:AA$4955,ObservedSpeciesData!$A$2:$A$4955,$A17,ObservedSpeciesData!$D$2:$D$4955,$D17),"")</f>
        <v>25.30759596824646</v>
      </c>
      <c r="AB17" s="24">
        <f>IF(ISNUMBER(AVERAGEIFS(ObservedSpeciesData!AB$2:AB$4955,ObservedSpeciesData!$A$2:$A$4955,$A17,ObservedSpeciesData!$D$2:$D$4955,$D17)),AVERAGEIFS(ObservedSpeciesData!AB$2:AB$4955,ObservedSpeciesData!$A$2:$A$4955,$A17,ObservedSpeciesData!$D$2:$D$4955,$D17),"")</f>
        <v>4.0492153549194339E-2</v>
      </c>
      <c r="AC17" s="24">
        <f>IF(ISNUMBER(AVERAGEIFS(ObservedSpeciesData!AC$2:AC$4955,ObservedSpeciesData!$A$2:$A$4955,$A17,ObservedSpeciesData!$D$2:$D$4955,$D17)),AVERAGEIFS(ObservedSpeciesData!AC$2:AC$4955,ObservedSpeciesData!$A$2:$A$4955,$A17,ObservedSpeciesData!$D$2:$D$4955,$D17),"")</f>
        <v>4.0492153549194339E-2</v>
      </c>
      <c r="AD17" s="23">
        <f>IF(ISNUMBER(AVERAGEIFS(ObservedSpeciesData!AD$2:AD$4955,ObservedSpeciesData!$A$2:$A$4955,$A17,ObservedSpeciesData!$D$2:$D$4955,$D17)),AVERAGEIFS(ObservedSpeciesData!AD$2:AD$4955,ObservedSpeciesData!$A$2:$A$4955,$A17,ObservedSpeciesData!$D$2:$D$4955,$D17),"")</f>
        <v>11.760968322753905</v>
      </c>
      <c r="AE17" s="24">
        <f>IF(ISNUMBER(AVERAGEIFS(ObservedSpeciesData!AE$2:AE$4955,ObservedSpeciesData!$A$2:$A$4955,$A17,ObservedSpeciesData!$D$2:$D$4955,$D17)),AVERAGEIFS(ObservedSpeciesData!AE$2:AE$4955,ObservedSpeciesData!$A$2:$A$4955,$A17,ObservedSpeciesData!$D$2:$D$4955,$D17),"")</f>
        <v>13.350160158851516</v>
      </c>
      <c r="AF17" s="23"/>
      <c r="AG17" s="24"/>
      <c r="AH17" s="23">
        <f>IF(ISNUMBER(AVERAGEIFS(ObservedSpeciesData!AH$2:AH$4955,ObservedSpeciesData!$A$2:$A$4955,$A17,ObservedSpeciesData!$D$2:$D$4955,$D17)),AVERAGEIFS(ObservedSpeciesData!AH$2:AH$4955,ObservedSpeciesData!$A$2:$A$4955,$A17,ObservedSpeciesData!$D$2:$D$4955,$D17),"")</f>
        <v>12.141500000000001</v>
      </c>
      <c r="AI17" s="23">
        <f>IF(ISNUMBER(AVERAGEIFS(ObservedSpeciesData!AI$2:AI$4955,ObservedSpeciesData!$A$2:$A$4955,$A17,ObservedSpeciesData!$C$2:$C$4955,$C17,ObservedSpeciesData!$D$2:$D$4955,$D17)),AVERAGEIFS(ObservedSpeciesData!AI$2:AI$4955,ObservedSpeciesData!$A$2:$A$4955,$A17,ObservedSpeciesData!$C$2:$C$4955,$C17,ObservedSpeciesData!$D$2:$D$4955,$D17),"")</f>
        <v>27.570749999999997</v>
      </c>
      <c r="AJ17" s="2">
        <f>COUNTIFS(ObservedSpeciesData!$A$2:$A$828,$A17,ObservedSpeciesData!$D$2:$D$828,$D17)</f>
        <v>4</v>
      </c>
      <c r="AK17" s="2">
        <f t="shared" si="0"/>
        <v>15</v>
      </c>
    </row>
    <row r="18" spans="1:37" x14ac:dyDescent="0.25">
      <c r="A18" s="14" t="s">
        <v>114</v>
      </c>
      <c r="B18" t="s">
        <v>98</v>
      </c>
      <c r="C18" t="s">
        <v>106</v>
      </c>
      <c r="D18" s="13">
        <v>42003</v>
      </c>
      <c r="E18">
        <v>1</v>
      </c>
      <c r="F18">
        <v>350</v>
      </c>
      <c r="G18" s="2" t="s">
        <v>89</v>
      </c>
      <c r="H18" s="2" t="s">
        <v>12</v>
      </c>
      <c r="I18">
        <v>3</v>
      </c>
      <c r="J18" s="2" t="s">
        <v>77</v>
      </c>
      <c r="K18" s="2">
        <f>IF(ISNUMBER(AVERAGEIFS(ObservedSpeciesData!K$2:K$4955,ObservedSpeciesData!$A$2:$A$4955,$A18,ObservedSpeciesData!$D$2:$D$4955,$D18)),AVERAGEIFS(ObservedSpeciesData!K$2:K$4955,ObservedSpeciesData!$A$2:$A$4955,$A18,ObservedSpeciesData!$D$2:$D$4955,$D18),"")</f>
        <v>272</v>
      </c>
      <c r="L18" s="26" t="str">
        <f>IF(ISNUMBER(AVERAGEIFS(ObservedSpeciesData!L$2:L$4955,ObservedSpeciesData!$A$2:$A$4955,$A18,ObservedSpeciesData!$D$2:$D$4955,$D18)),AVERAGEIFS(ObservedSpeciesData!L$2:L$4955,ObservedSpeciesData!$A$2:$A$4955,$A18,ObservedSpeciesData!$D$2:$D$4955,$D18),"")</f>
        <v/>
      </c>
      <c r="M18" s="23" t="str">
        <f>IF(ISNUMBER(AVERAGEIFS(ObservedSpeciesData!M$2:M$4955,ObservedSpeciesData!$A$2:$A$4955,$A18,ObservedSpeciesData!$D$2:$D$4955,$D18)),AVERAGEIFS(ObservedSpeciesData!M$2:M$4955,ObservedSpeciesData!$A$2:$A$4955,$A18,ObservedSpeciesData!$D$2:$D$4955,$D18),"")</f>
        <v/>
      </c>
      <c r="N18" s="23">
        <f>IF(ISNUMBER(AVERAGEIFS(ObservedSpeciesData!N$2:N$4955,ObservedSpeciesData!$A$2:$A$4955,$A18,ObservedSpeciesData!$D$2:$D$4955,$D18)),AVERAGEIFS(ObservedSpeciesData!N$2:N$4955,ObservedSpeciesData!$A$2:$A$4955,$A18,ObservedSpeciesData!$D$2:$D$4955,$D18),"")</f>
        <v>2949.8881178872375</v>
      </c>
      <c r="O18" s="23">
        <f>IF(ISNUMBER(AVERAGEIFS(ObservedSpeciesData!O$2:O$4955,ObservedSpeciesData!$A$2:$A$4955,$A18,ObservedSpeciesData!$D$2:$D$4955,$D18)),AVERAGEIFS(ObservedSpeciesData!O$2:O$4955,ObservedSpeciesData!$A$2:$A$4955,$A18,ObservedSpeciesData!$D$2:$D$4955,$D18),"")</f>
        <v>294.98881178872375</v>
      </c>
      <c r="P18" s="23">
        <f>IF(ISNUMBER(AVERAGEIFS(ObservedSpeciesData!P$2:P$4955,ObservedSpeciesData!$A$2:$A$4955,$A18,ObservedSpeciesData!$C$2:$C$4955,$C18,ObservedSpeciesData!$D$2:$D$4955,$D18)),AVERAGEIFS(ObservedSpeciesData!P$2:P$4955,ObservedSpeciesData!$A$2:$A$4955,$A18,ObservedSpeciesData!$C$2:$C$4955,$C18,ObservedSpeciesData!$D$2:$D$4955,$D18),"")</f>
        <v>701.08954658069285</v>
      </c>
      <c r="Q18" s="23"/>
      <c r="R18" s="25" t="str">
        <f>IF(ISNUMBER(AVERAGEIFS(ObservedSpeciesData!R$2:R$4955,ObservedSpeciesData!$A$2:$A$4955,$A18,ObservedSpeciesData!$D$2:$D$4955,$D18)),AVERAGEIFS(ObservedSpeciesData!R$2:R$4955,ObservedSpeciesData!$A$2:$A$4955,$A18,ObservedSpeciesData!$D$2:$D$4955,$D18),"")</f>
        <v/>
      </c>
      <c r="S18" s="25" t="str">
        <f>IF(ISNUMBER(AVERAGEIFS(ObservedSpeciesData!S$2:S$4955,ObservedSpeciesData!$A$2:$A$4955,$A18,ObservedSpeciesData!$D$2:$D$4955,$D18)),AVERAGEIFS(ObservedSpeciesData!S$2:S$4955,ObservedSpeciesData!$A$2:$A$4955,$A18,ObservedSpeciesData!$D$2:$D$4955,$D18),"")</f>
        <v/>
      </c>
      <c r="T18" s="23" t="str">
        <f>IF(ISNUMBER(AVERAGEIFS(ObservedSpeciesData!T$2:T$4955,ObservedSpeciesData!$A$2:$A$4955,$A18,ObservedSpeciesData!$D$2:$D$4955,$D18)),AVERAGEIFS(ObservedSpeciesData!T$2:T$4955,ObservedSpeciesData!$A$2:$A$4955,$A18,ObservedSpeciesData!$D$2:$D$4955,$D18),"")</f>
        <v/>
      </c>
      <c r="U18" s="24" t="str">
        <f>IF(ISNUMBER(AVERAGEIFS(ObservedSpeciesData!U$2:U$4955,ObservedSpeciesData!$A$2:$A$4955,$A18,ObservedSpeciesData!$C$2:$C$4955,$C18,ObservedSpeciesData!$D$2:$D$4955,$D18)),AVERAGEIFS(ObservedSpeciesData!U$2:U$4955,ObservedSpeciesData!$A$2:$A$4955,$A18,ObservedSpeciesData!$C$2:$C$4955,$C18,ObservedSpeciesData!$D$2:$D$4955,$D18),"")</f>
        <v/>
      </c>
      <c r="V18" s="23">
        <f>IF(ISNUMBER(AVERAGEIFS(ObservedSpeciesData!V$2:V$4955,ObservedSpeciesData!$A$2:$A$4955,$A18,ObservedSpeciesData!$D$2:$D$4955,$D18)),AVERAGEIFS(ObservedSpeciesData!V$2:V$4955,ObservedSpeciesData!$A$2:$A$4955,$A18,ObservedSpeciesData!$D$2:$D$4955,$D18),"")</f>
        <v>22.29066276550293</v>
      </c>
      <c r="W18" s="23">
        <f>IF(ISNUMBER(AVERAGEIFS(ObservedSpeciesData!W$2:W$4955,ObservedSpeciesData!$A$2:$A$4955,$A18,ObservedSpeciesData!$D$2:$D$4955,$D18)),AVERAGEIFS(ObservedSpeciesData!W$2:W$4955,ObservedSpeciesData!$A$2:$A$4955,$A18,ObservedSpeciesData!$D$2:$D$4955,$D18),"")</f>
        <v>11.992509603500366</v>
      </c>
      <c r="X18" s="23">
        <f>IF(ISNUMBER(AVERAGEIFS(ObservedSpeciesData!X$2:X$4955,ObservedSpeciesData!$A$2:$A$4955,$A18,ObservedSpeciesData!$D$2:$D$4955,$D18)),AVERAGEIFS(ObservedSpeciesData!X$2:X$4955,ObservedSpeciesData!$A$2:$A$4955,$A18,ObservedSpeciesData!$D$2:$D$4955,$D18),"")</f>
        <v>74.051593780517578</v>
      </c>
      <c r="Y18" s="23">
        <f>IF(ISNUMBER(AVERAGEIFS(ObservedSpeciesData!Y$2:Y$4955,ObservedSpeciesData!$A$2:$A$4955,$A18,ObservedSpeciesData!$D$2:$D$4955,$D18)),AVERAGEIFS(ObservedSpeciesData!Y$2:Y$4955,ObservedSpeciesData!$A$2:$A$4955,$A18,ObservedSpeciesData!$D$2:$D$4955,$D18),"")</f>
        <v>28.220062732696533</v>
      </c>
      <c r="Z18" s="23">
        <f>IF(ISNUMBER(AVERAGEIFS(ObservedSpeciesData!Z$2:Z$4955,ObservedSpeciesData!$A$2:$A$4955,$A18,ObservedSpeciesData!$D$2:$D$4955,$D18)),AVERAGEIFS(ObservedSpeciesData!Z$2:Z$4955,ObservedSpeciesData!$A$2:$A$4955,$A18,ObservedSpeciesData!$D$2:$D$4955,$D18),"")</f>
        <v>90.03056526184082</v>
      </c>
      <c r="AA18" s="23">
        <f>IF(ISNUMBER(AVERAGEIFS(ObservedSpeciesData!AA$2:AA$4955,ObservedSpeciesData!$A$2:$A$4955,$A18,ObservedSpeciesData!$D$2:$D$4955,$D18)),AVERAGEIFS(ObservedSpeciesData!AA$2:AA$4955,ObservedSpeciesData!$A$2:$A$4955,$A18,ObservedSpeciesData!$D$2:$D$4955,$D18),"")</f>
        <v>25.260269403457642</v>
      </c>
      <c r="AB18" s="24">
        <f>IF(ISNUMBER(AVERAGEIFS(ObservedSpeciesData!AB$2:AB$4955,ObservedSpeciesData!$A$2:$A$4955,$A18,ObservedSpeciesData!$D$2:$D$4955,$D18)),AVERAGEIFS(ObservedSpeciesData!AB$2:AB$4955,ObservedSpeciesData!$A$2:$A$4955,$A18,ObservedSpeciesData!$D$2:$D$4955,$D18),"")</f>
        <v>4.0416431045532226E-2</v>
      </c>
      <c r="AC18" s="24">
        <f>IF(ISNUMBER(AVERAGEIFS(ObservedSpeciesData!AC$2:AC$4955,ObservedSpeciesData!$A$2:$A$4955,$A18,ObservedSpeciesData!$D$2:$D$4955,$D18)),AVERAGEIFS(ObservedSpeciesData!AC$2:AC$4955,ObservedSpeciesData!$A$2:$A$4955,$A18,ObservedSpeciesData!$D$2:$D$4955,$D18),"")</f>
        <v>4.0416431045532226E-2</v>
      </c>
      <c r="AD18" s="23">
        <f>IF(ISNUMBER(AVERAGEIFS(ObservedSpeciesData!AD$2:AD$4955,ObservedSpeciesData!$A$2:$A$4955,$A18,ObservedSpeciesData!$D$2:$D$4955,$D18)),AVERAGEIFS(ObservedSpeciesData!AD$2:AD$4955,ObservedSpeciesData!$A$2:$A$4955,$A18,ObservedSpeciesData!$D$2:$D$4955,$D18),"")</f>
        <v>11.848255004882812</v>
      </c>
      <c r="AE18" s="24">
        <f>IF(ISNUMBER(AVERAGEIFS(ObservedSpeciesData!AE$2:AE$4955,ObservedSpeciesData!$A$2:$A$4955,$A18,ObservedSpeciesData!$D$2:$D$4955,$D18)),AVERAGEIFS(ObservedSpeciesData!AE$2:AE$4955,ObservedSpeciesData!$A$2:$A$4955,$A18,ObservedSpeciesData!$D$2:$D$4955,$D18),"")</f>
        <v>13.10251490267696</v>
      </c>
      <c r="AF18" s="23"/>
      <c r="AG18" s="24"/>
      <c r="AH18" s="23">
        <f>IF(ISNUMBER(AVERAGEIFS(ObservedSpeciesData!AH$2:AH$4955,ObservedSpeciesData!$A$2:$A$4955,$A18,ObservedSpeciesData!$D$2:$D$4955,$D18)),AVERAGEIFS(ObservedSpeciesData!AH$2:AH$4955,ObservedSpeciesData!$A$2:$A$4955,$A18,ObservedSpeciesData!$D$2:$D$4955,$D18),"")</f>
        <v>11.9095</v>
      </c>
      <c r="AI18" s="23">
        <f>IF(ISNUMBER(AVERAGEIFS(ObservedSpeciesData!AI$2:AI$4955,ObservedSpeciesData!$A$2:$A$4955,$A18,ObservedSpeciesData!$C$2:$C$4955,$C18,ObservedSpeciesData!$D$2:$D$4955,$D18)),AVERAGEIFS(ObservedSpeciesData!AI$2:AI$4955,ObservedSpeciesData!$A$2:$A$4955,$A18,ObservedSpeciesData!$C$2:$C$4955,$C18,ObservedSpeciesData!$D$2:$D$4955,$D18),"")</f>
        <v>29.497999999999998</v>
      </c>
      <c r="AJ18" s="2">
        <f>COUNTIFS(ObservedSpeciesData!$A$2:$A$828,$A18,ObservedSpeciesData!$D$2:$D$828,$D18)</f>
        <v>4</v>
      </c>
      <c r="AK18" s="2">
        <f t="shared" si="0"/>
        <v>15</v>
      </c>
    </row>
    <row r="19" spans="1:37" x14ac:dyDescent="0.25">
      <c r="A19" s="14" t="s">
        <v>113</v>
      </c>
      <c r="B19" t="s">
        <v>98</v>
      </c>
      <c r="C19" t="s">
        <v>106</v>
      </c>
      <c r="D19" s="13">
        <v>42003</v>
      </c>
      <c r="E19">
        <v>1</v>
      </c>
      <c r="F19">
        <v>500</v>
      </c>
      <c r="G19" s="2" t="s">
        <v>89</v>
      </c>
      <c r="H19" s="2" t="s">
        <v>12</v>
      </c>
      <c r="I19">
        <v>3</v>
      </c>
      <c r="J19" s="2" t="s">
        <v>77</v>
      </c>
      <c r="K19" s="2">
        <f>IF(ISNUMBER(AVERAGEIFS(ObservedSpeciesData!K$2:K$4955,ObservedSpeciesData!$A$2:$A$4955,$A19,ObservedSpeciesData!$D$2:$D$4955,$D19)),AVERAGEIFS(ObservedSpeciesData!K$2:K$4955,ObservedSpeciesData!$A$2:$A$4955,$A19,ObservedSpeciesData!$D$2:$D$4955,$D19),"")</f>
        <v>389</v>
      </c>
      <c r="L19" s="26" t="str">
        <f>IF(ISNUMBER(AVERAGEIFS(ObservedSpeciesData!L$2:L$4955,ObservedSpeciesData!$A$2:$A$4955,$A19,ObservedSpeciesData!$D$2:$D$4955,$D19)),AVERAGEIFS(ObservedSpeciesData!L$2:L$4955,ObservedSpeciesData!$A$2:$A$4955,$A19,ObservedSpeciesData!$D$2:$D$4955,$D19),"")</f>
        <v/>
      </c>
      <c r="M19" s="23" t="str">
        <f>IF(ISNUMBER(AVERAGEIFS(ObservedSpeciesData!M$2:M$4955,ObservedSpeciesData!$A$2:$A$4955,$A19,ObservedSpeciesData!$D$2:$D$4955,$D19)),AVERAGEIFS(ObservedSpeciesData!M$2:M$4955,ObservedSpeciesData!$A$2:$A$4955,$A19,ObservedSpeciesData!$D$2:$D$4955,$D19),"")</f>
        <v/>
      </c>
      <c r="N19" s="23">
        <f>IF(ISNUMBER(AVERAGEIFS(ObservedSpeciesData!N$2:N$4955,ObservedSpeciesData!$A$2:$A$4955,$A19,ObservedSpeciesData!$D$2:$D$4955,$D19)),AVERAGEIFS(ObservedSpeciesData!N$2:N$4955,ObservedSpeciesData!$A$2:$A$4955,$A19,ObservedSpeciesData!$D$2:$D$4955,$D19),"")</f>
        <v>2855.7064805117661</v>
      </c>
      <c r="O19" s="23">
        <f>IF(ISNUMBER(AVERAGEIFS(ObservedSpeciesData!O$2:O$4955,ObservedSpeciesData!$A$2:$A$4955,$A19,ObservedSpeciesData!$D$2:$D$4955,$D19)),AVERAGEIFS(ObservedSpeciesData!O$2:O$4955,ObservedSpeciesData!$A$2:$A$4955,$A19,ObservedSpeciesData!$D$2:$D$4955,$D19),"")</f>
        <v>285.57064805117665</v>
      </c>
      <c r="P19" s="23">
        <f>IF(ISNUMBER(AVERAGEIFS(ObservedSpeciesData!P$2:P$4955,ObservedSpeciesData!$A$2:$A$4955,$A19,ObservedSpeciesData!$C$2:$C$4955,$C19,ObservedSpeciesData!$D$2:$D$4955,$D19)),AVERAGEIFS(ObservedSpeciesData!P$2:P$4955,ObservedSpeciesData!$A$2:$A$4955,$A19,ObservedSpeciesData!$C$2:$C$4955,$C19,ObservedSpeciesData!$D$2:$D$4955,$D19),"")</f>
        <v>660.50544270436444</v>
      </c>
      <c r="Q19" s="23"/>
      <c r="R19" s="25" t="str">
        <f>IF(ISNUMBER(AVERAGEIFS(ObservedSpeciesData!R$2:R$4955,ObservedSpeciesData!$A$2:$A$4955,$A19,ObservedSpeciesData!$D$2:$D$4955,$D19)),AVERAGEIFS(ObservedSpeciesData!R$2:R$4955,ObservedSpeciesData!$A$2:$A$4955,$A19,ObservedSpeciesData!$D$2:$D$4955,$D19),"")</f>
        <v/>
      </c>
      <c r="S19" s="25" t="str">
        <f>IF(ISNUMBER(AVERAGEIFS(ObservedSpeciesData!S$2:S$4955,ObservedSpeciesData!$A$2:$A$4955,$A19,ObservedSpeciesData!$D$2:$D$4955,$D19)),AVERAGEIFS(ObservedSpeciesData!S$2:S$4955,ObservedSpeciesData!$A$2:$A$4955,$A19,ObservedSpeciesData!$D$2:$D$4955,$D19),"")</f>
        <v/>
      </c>
      <c r="T19" s="23" t="str">
        <f>IF(ISNUMBER(AVERAGEIFS(ObservedSpeciesData!T$2:T$4955,ObservedSpeciesData!$A$2:$A$4955,$A19,ObservedSpeciesData!$D$2:$D$4955,$D19)),AVERAGEIFS(ObservedSpeciesData!T$2:T$4955,ObservedSpeciesData!$A$2:$A$4955,$A19,ObservedSpeciesData!$D$2:$D$4955,$D19),"")</f>
        <v/>
      </c>
      <c r="U19" s="24" t="str">
        <f>IF(ISNUMBER(AVERAGEIFS(ObservedSpeciesData!U$2:U$4955,ObservedSpeciesData!$A$2:$A$4955,$A19,ObservedSpeciesData!$C$2:$C$4955,$C19,ObservedSpeciesData!$D$2:$D$4955,$D19)),AVERAGEIFS(ObservedSpeciesData!U$2:U$4955,ObservedSpeciesData!$A$2:$A$4955,$A19,ObservedSpeciesData!$C$2:$C$4955,$C19,ObservedSpeciesData!$D$2:$D$4955,$D19),"")</f>
        <v/>
      </c>
      <c r="V19" s="23">
        <f>IF(ISNUMBER(AVERAGEIFS(ObservedSpeciesData!V$2:V$4955,ObservedSpeciesData!$A$2:$A$4955,$A19,ObservedSpeciesData!$D$2:$D$4955,$D19)),AVERAGEIFS(ObservedSpeciesData!V$2:V$4955,ObservedSpeciesData!$A$2:$A$4955,$A19,ObservedSpeciesData!$D$2:$D$4955,$D19),"")</f>
        <v>23.148311138153076</v>
      </c>
      <c r="W19" s="23">
        <f>IF(ISNUMBER(AVERAGEIFS(ObservedSpeciesData!W$2:W$4955,ObservedSpeciesData!$A$2:$A$4955,$A19,ObservedSpeciesData!$D$2:$D$4955,$D19)),AVERAGEIFS(ObservedSpeciesData!W$2:W$4955,ObservedSpeciesData!$A$2:$A$4955,$A19,ObservedSpeciesData!$D$2:$D$4955,$D19),"")</f>
        <v>12.722779631614685</v>
      </c>
      <c r="X19" s="23">
        <f>IF(ISNUMBER(AVERAGEIFS(ObservedSpeciesData!X$2:X$4955,ObservedSpeciesData!$A$2:$A$4955,$A19,ObservedSpeciesData!$D$2:$D$4955,$D19)),AVERAGEIFS(ObservedSpeciesData!X$2:X$4955,ObservedSpeciesData!$A$2:$A$4955,$A19,ObservedSpeciesData!$D$2:$D$4955,$D19),"")</f>
        <v>72.149893760681152</v>
      </c>
      <c r="Y19" s="23">
        <f>IF(ISNUMBER(AVERAGEIFS(ObservedSpeciesData!Y$2:Y$4955,ObservedSpeciesData!$A$2:$A$4955,$A19,ObservedSpeciesData!$D$2:$D$4955,$D19)),AVERAGEIFS(ObservedSpeciesData!Y$2:Y$4955,ObservedSpeciesData!$A$2:$A$4955,$A19,ObservedSpeciesData!$D$2:$D$4955,$D19),"")</f>
        <v>28.928910732269287</v>
      </c>
      <c r="Z19" s="23">
        <f>IF(ISNUMBER(AVERAGEIFS(ObservedSpeciesData!Z$2:Z$4955,ObservedSpeciesData!$A$2:$A$4955,$A19,ObservedSpeciesData!$D$2:$D$4955,$D19)),AVERAGEIFS(ObservedSpeciesData!Z$2:Z$4955,ObservedSpeciesData!$A$2:$A$4955,$A19,ObservedSpeciesData!$D$2:$D$4955,$D19),"")</f>
        <v>89.508707046508789</v>
      </c>
      <c r="AA19" s="23">
        <f>IF(ISNUMBER(AVERAGEIFS(ObservedSpeciesData!AA$2:AA$4955,ObservedSpeciesData!$A$2:$A$4955,$A19,ObservedSpeciesData!$D$2:$D$4955,$D19)),AVERAGEIFS(ObservedSpeciesData!AA$2:AA$4955,ObservedSpeciesData!$A$2:$A$4955,$A19,ObservedSpeciesData!$D$2:$D$4955,$D19),"")</f>
        <v>24.45913028717041</v>
      </c>
      <c r="AB19" s="24">
        <f>IF(ISNUMBER(AVERAGEIFS(ObservedSpeciesData!AB$2:AB$4955,ObservedSpeciesData!$A$2:$A$4955,$A19,ObservedSpeciesData!$D$2:$D$4955,$D19)),AVERAGEIFS(ObservedSpeciesData!AB$2:AB$4955,ObservedSpeciesData!$A$2:$A$4955,$A19,ObservedSpeciesData!$D$2:$D$4955,$D19),"")</f>
        <v>3.9134608459472656E-2</v>
      </c>
      <c r="AC19" s="24">
        <f>IF(ISNUMBER(AVERAGEIFS(ObservedSpeciesData!AC$2:AC$4955,ObservedSpeciesData!$A$2:$A$4955,$A19,ObservedSpeciesData!$D$2:$D$4955,$D19)),AVERAGEIFS(ObservedSpeciesData!AC$2:AC$4955,ObservedSpeciesData!$A$2:$A$4955,$A19,ObservedSpeciesData!$D$2:$D$4955,$D19),"")</f>
        <v>3.9134608459472656E-2</v>
      </c>
      <c r="AD19" s="23">
        <f>IF(ISNUMBER(AVERAGEIFS(ObservedSpeciesData!AD$2:AD$4955,ObservedSpeciesData!$A$2:$A$4955,$A19,ObservedSpeciesData!$D$2:$D$4955,$D19)),AVERAGEIFS(ObservedSpeciesData!AD$2:AD$4955,ObservedSpeciesData!$A$2:$A$4955,$A19,ObservedSpeciesData!$D$2:$D$4955,$D19),"")</f>
        <v>11.543983001708984</v>
      </c>
      <c r="AE19" s="24">
        <f>IF(ISNUMBER(AVERAGEIFS(ObservedSpeciesData!AE$2:AE$4955,ObservedSpeciesData!$A$2:$A$4955,$A19,ObservedSpeciesData!$D$2:$D$4955,$D19)),AVERAGEIFS(ObservedSpeciesData!AE$2:AE$4955,ObservedSpeciesData!$A$2:$A$4955,$A19,ObservedSpeciesData!$D$2:$D$4955,$D19),"")</f>
        <v>12.647282967970845</v>
      </c>
      <c r="AF19" s="23"/>
      <c r="AG19" s="24"/>
      <c r="AH19" s="23">
        <f>IF(ISNUMBER(AVERAGEIFS(ObservedSpeciesData!AH$2:AH$4955,ObservedSpeciesData!$A$2:$A$4955,$A19,ObservedSpeciesData!$D$2:$D$4955,$D19)),AVERAGEIFS(ObservedSpeciesData!AH$2:AH$4955,ObservedSpeciesData!$A$2:$A$4955,$A19,ObservedSpeciesData!$D$2:$D$4955,$D19),"")</f>
        <v>11.14925</v>
      </c>
      <c r="AI19" s="23">
        <f>IF(ISNUMBER(AVERAGEIFS(ObservedSpeciesData!AI$2:AI$4955,ObservedSpeciesData!$A$2:$A$4955,$A19,ObservedSpeciesData!$C$2:$C$4955,$C19,ObservedSpeciesData!$D$2:$D$4955,$D19)),AVERAGEIFS(ObservedSpeciesData!AI$2:AI$4955,ObservedSpeciesData!$A$2:$A$4955,$A19,ObservedSpeciesData!$C$2:$C$4955,$C19,ObservedSpeciesData!$D$2:$D$4955,$D19),"")</f>
        <v>27.015000000000001</v>
      </c>
      <c r="AJ19" s="2">
        <f>COUNTIFS(ObservedSpeciesData!$A$2:$A$828,$A19,ObservedSpeciesData!$D$2:$D$828,$D19)</f>
        <v>4</v>
      </c>
      <c r="AK19" s="2">
        <f t="shared" si="0"/>
        <v>15</v>
      </c>
    </row>
    <row r="20" spans="1:37" x14ac:dyDescent="0.25">
      <c r="A20" s="14" t="s">
        <v>118</v>
      </c>
      <c r="B20" t="s">
        <v>98</v>
      </c>
      <c r="C20" t="s">
        <v>106</v>
      </c>
      <c r="D20" s="13">
        <v>42039</v>
      </c>
      <c r="E20">
        <v>1</v>
      </c>
      <c r="F20">
        <v>0</v>
      </c>
      <c r="G20" s="2" t="s">
        <v>89</v>
      </c>
      <c r="H20" s="2" t="s">
        <v>12</v>
      </c>
      <c r="I20">
        <v>4</v>
      </c>
      <c r="J20" s="2" t="s">
        <v>77</v>
      </c>
      <c r="K20" s="2">
        <f>IF(ISNUMBER(AVERAGEIFS(ObservedSpeciesData!K$2:K$4955,ObservedSpeciesData!$A$2:$A$4955,$A20,ObservedSpeciesData!$D$2:$D$4955,$D20)),AVERAGEIFS(ObservedSpeciesData!K$2:K$4955,ObservedSpeciesData!$A$2:$A$4955,$A20,ObservedSpeciesData!$D$2:$D$4955,$D20),"")</f>
        <v>0</v>
      </c>
      <c r="L20" s="26" t="str">
        <f>IF(ISNUMBER(AVERAGEIFS(ObservedSpeciesData!L$2:L$4955,ObservedSpeciesData!$A$2:$A$4955,$A20,ObservedSpeciesData!$D$2:$D$4955,$D20)),AVERAGEIFS(ObservedSpeciesData!L$2:L$4955,ObservedSpeciesData!$A$2:$A$4955,$A20,ObservedSpeciesData!$D$2:$D$4955,$D20),"")</f>
        <v/>
      </c>
      <c r="M20" s="23" t="str">
        <f>IF(ISNUMBER(AVERAGEIFS(ObservedSpeciesData!M$2:M$4955,ObservedSpeciesData!$A$2:$A$4955,$A20,ObservedSpeciesData!$D$2:$D$4955,$D20)),AVERAGEIFS(ObservedSpeciesData!M$2:M$4955,ObservedSpeciesData!$A$2:$A$4955,$A20,ObservedSpeciesData!$D$2:$D$4955,$D20),"")</f>
        <v/>
      </c>
      <c r="N20" s="23">
        <f>IF(ISNUMBER(AVERAGEIFS(ObservedSpeciesData!N$2:N$4955,ObservedSpeciesData!$A$2:$A$4955,$A20,ObservedSpeciesData!$D$2:$D$4955,$D20)),AVERAGEIFS(ObservedSpeciesData!N$2:N$4955,ObservedSpeciesData!$A$2:$A$4955,$A20,ObservedSpeciesData!$D$2:$D$4955,$D20),"")</f>
        <v>2230.8475536161172</v>
      </c>
      <c r="O20" s="23">
        <f>IF(ISNUMBER(AVERAGEIFS(ObservedSpeciesData!O$2:O$4955,ObservedSpeciesData!$A$2:$A$4955,$A20,ObservedSpeciesData!$D$2:$D$4955,$D20)),AVERAGEIFS(ObservedSpeciesData!O$2:O$4955,ObservedSpeciesData!$A$2:$A$4955,$A20,ObservedSpeciesData!$D$2:$D$4955,$D20),"")</f>
        <v>223.08475536161174</v>
      </c>
      <c r="P20" s="23">
        <f>IF(ISNUMBER(AVERAGEIFS(ObservedSpeciesData!P$2:P$4955,ObservedSpeciesData!$A$2:$A$4955,$A20,ObservedSpeciesData!$C$2:$C$4955,$C20,ObservedSpeciesData!$D$2:$D$4955,$D20)),AVERAGEIFS(ObservedSpeciesData!P$2:P$4955,ObservedSpeciesData!$A$2:$A$4955,$A20,ObservedSpeciesData!$C$2:$C$4955,$C20,ObservedSpeciesData!$D$2:$D$4955,$D20),"")</f>
        <v>823.02069857295578</v>
      </c>
      <c r="Q20" s="23"/>
      <c r="R20" s="25" t="str">
        <f>IF(ISNUMBER(AVERAGEIFS(ObservedSpeciesData!R$2:R$4955,ObservedSpeciesData!$A$2:$A$4955,$A20,ObservedSpeciesData!$D$2:$D$4955,$D20)),AVERAGEIFS(ObservedSpeciesData!R$2:R$4955,ObservedSpeciesData!$A$2:$A$4955,$A20,ObservedSpeciesData!$D$2:$D$4955,$D20),"")</f>
        <v/>
      </c>
      <c r="S20" s="25" t="str">
        <f>IF(ISNUMBER(AVERAGEIFS(ObservedSpeciesData!S$2:S$4955,ObservedSpeciesData!$A$2:$A$4955,$A20,ObservedSpeciesData!$D$2:$D$4955,$D20)),AVERAGEIFS(ObservedSpeciesData!S$2:S$4955,ObservedSpeciesData!$A$2:$A$4955,$A20,ObservedSpeciesData!$D$2:$D$4955,$D20),"")</f>
        <v/>
      </c>
      <c r="T20" s="23" t="str">
        <f>IF(ISNUMBER(AVERAGEIFS(ObservedSpeciesData!T$2:T$4955,ObservedSpeciesData!$A$2:$A$4955,$A20,ObservedSpeciesData!$D$2:$D$4955,$D20)),AVERAGEIFS(ObservedSpeciesData!T$2:T$4955,ObservedSpeciesData!$A$2:$A$4955,$A20,ObservedSpeciesData!$D$2:$D$4955,$D20),"")</f>
        <v/>
      </c>
      <c r="U20" s="24" t="str">
        <f>IF(ISNUMBER(AVERAGEIFS(ObservedSpeciesData!U$2:U$4955,ObservedSpeciesData!$A$2:$A$4955,$A20,ObservedSpeciesData!$C$2:$C$4955,$C20,ObservedSpeciesData!$D$2:$D$4955,$D20)),AVERAGEIFS(ObservedSpeciesData!U$2:U$4955,ObservedSpeciesData!$A$2:$A$4955,$A20,ObservedSpeciesData!$C$2:$C$4955,$C20,ObservedSpeciesData!$D$2:$D$4955,$D20),"")</f>
        <v/>
      </c>
      <c r="V20" s="23">
        <f>IF(ISNUMBER(AVERAGEIFS(ObservedSpeciesData!V$2:V$4955,ObservedSpeciesData!$A$2:$A$4955,$A20,ObservedSpeciesData!$D$2:$D$4955,$D20)),AVERAGEIFS(ObservedSpeciesData!V$2:V$4955,ObservedSpeciesData!$A$2:$A$4955,$A20,ObservedSpeciesData!$D$2:$D$4955,$D20),"")</f>
        <v>22.795424699783325</v>
      </c>
      <c r="W20" s="23">
        <f>IF(ISNUMBER(AVERAGEIFS(ObservedSpeciesData!W$2:W$4955,ObservedSpeciesData!$A$2:$A$4955,$A20,ObservedSpeciesData!$D$2:$D$4955,$D20)),AVERAGEIFS(ObservedSpeciesData!W$2:W$4955,ObservedSpeciesData!$A$2:$A$4955,$A20,ObservedSpeciesData!$D$2:$D$4955,$D20),"")</f>
        <v>11.959888100624084</v>
      </c>
      <c r="X20" s="23">
        <f>IF(ISNUMBER(AVERAGEIFS(ObservedSpeciesData!X$2:X$4955,ObservedSpeciesData!$A$2:$A$4955,$A20,ObservedSpeciesData!$D$2:$D$4955,$D20)),AVERAGEIFS(ObservedSpeciesData!X$2:X$4955,ObservedSpeciesData!$A$2:$A$4955,$A20,ObservedSpeciesData!$D$2:$D$4955,$D20),"")</f>
        <v>73.8426513671875</v>
      </c>
      <c r="Y20" s="23">
        <f>IF(ISNUMBER(AVERAGEIFS(ObservedSpeciesData!Y$2:Y$4955,ObservedSpeciesData!$A$2:$A$4955,$A20,ObservedSpeciesData!$D$2:$D$4955,$D20)),AVERAGEIFS(ObservedSpeciesData!Y$2:Y$4955,ObservedSpeciesData!$A$2:$A$4955,$A20,ObservedSpeciesData!$D$2:$D$4955,$D20),"")</f>
        <v>29.129746913909912</v>
      </c>
      <c r="Z20" s="23">
        <f>IF(ISNUMBER(AVERAGEIFS(ObservedSpeciesData!Z$2:Z$4955,ObservedSpeciesData!$A$2:$A$4955,$A20,ObservedSpeciesData!$D$2:$D$4955,$D20)),AVERAGEIFS(ObservedSpeciesData!Z$2:Z$4955,ObservedSpeciesData!$A$2:$A$4955,$A20,ObservedSpeciesData!$D$2:$D$4955,$D20),"")</f>
        <v>90.587801933288574</v>
      </c>
      <c r="AA20" s="23">
        <f>IF(ISNUMBER(AVERAGEIFS(ObservedSpeciesData!AA$2:AA$4955,ObservedSpeciesData!$A$2:$A$4955,$A20,ObservedSpeciesData!$D$2:$D$4955,$D20)),AVERAGEIFS(ObservedSpeciesData!AA$2:AA$4955,ObservedSpeciesData!$A$2:$A$4955,$A20,ObservedSpeciesData!$D$2:$D$4955,$D20),"")</f>
        <v>24.602162599563599</v>
      </c>
      <c r="AB20" s="24">
        <f>IF(ISNUMBER(AVERAGEIFS(ObservedSpeciesData!AB$2:AB$4955,ObservedSpeciesData!$A$2:$A$4955,$A20,ObservedSpeciesData!$D$2:$D$4955,$D20)),AVERAGEIFS(ObservedSpeciesData!AB$2:AB$4955,ObservedSpeciesData!$A$2:$A$4955,$A20,ObservedSpeciesData!$D$2:$D$4955,$D20),"")</f>
        <v>3.9363460159301755E-2</v>
      </c>
      <c r="AC20" s="24">
        <f>IF(ISNUMBER(AVERAGEIFS(ObservedSpeciesData!AC$2:AC$4955,ObservedSpeciesData!$A$2:$A$4955,$A20,ObservedSpeciesData!$D$2:$D$4955,$D20)),AVERAGEIFS(ObservedSpeciesData!AC$2:AC$4955,ObservedSpeciesData!$A$2:$A$4955,$A20,ObservedSpeciesData!$D$2:$D$4955,$D20),"")</f>
        <v>3.9363460159301755E-2</v>
      </c>
      <c r="AD20" s="23">
        <f>IF(ISNUMBER(AVERAGEIFS(ObservedSpeciesData!AD$2:AD$4955,ObservedSpeciesData!$A$2:$A$4955,$A20,ObservedSpeciesData!$D$2:$D$4955,$D20)),AVERAGEIFS(ObservedSpeciesData!AD$2:AD$4955,ObservedSpeciesData!$A$2:$A$4955,$A20,ObservedSpeciesData!$D$2:$D$4955,$D20),"")</f>
        <v>11.814824218749999</v>
      </c>
      <c r="AE20" s="24">
        <f>IF(ISNUMBER(AVERAGEIFS(ObservedSpeciesData!AE$2:AE$4955,ObservedSpeciesData!$A$2:$A$4955,$A20,ObservedSpeciesData!$D$2:$D$4955,$D20)),AVERAGEIFS(ObservedSpeciesData!AE$2:AE$4955,ObservedSpeciesData!$A$2:$A$4955,$A20,ObservedSpeciesData!$D$2:$D$4955,$D20),"")</f>
        <v>15.484939992984284</v>
      </c>
      <c r="AF20" s="23"/>
      <c r="AG20" s="24"/>
      <c r="AH20" s="23">
        <f>IF(ISNUMBER(AVERAGEIFS(ObservedSpeciesData!AH$2:AH$4955,ObservedSpeciesData!$A$2:$A$4955,$A20,ObservedSpeciesData!$D$2:$D$4955,$D20)),AVERAGEIFS(ObservedSpeciesData!AH$2:AH$4955,ObservedSpeciesData!$A$2:$A$4955,$A20,ObservedSpeciesData!$D$2:$D$4955,$D20),"")</f>
        <v>8.8070000000000004</v>
      </c>
      <c r="AI20" s="23">
        <f>IF(ISNUMBER(AVERAGEIFS(ObservedSpeciesData!AI$2:AI$4955,ObservedSpeciesData!$A$2:$A$4955,$A20,ObservedSpeciesData!$C$2:$C$4955,$C20,ObservedSpeciesData!$D$2:$D$4955,$D20)),AVERAGEIFS(ObservedSpeciesData!AI$2:AI$4955,ObservedSpeciesData!$A$2:$A$4955,$A20,ObservedSpeciesData!$C$2:$C$4955,$C20,ObservedSpeciesData!$D$2:$D$4955,$D20),"")</f>
        <v>32.946999999999996</v>
      </c>
      <c r="AJ20" s="2">
        <f>COUNTIFS(ObservedSpeciesData!$A$2:$A$828,$A20,ObservedSpeciesData!$D$2:$D$828,$D20)</f>
        <v>4</v>
      </c>
      <c r="AK20" s="2">
        <f t="shared" si="0"/>
        <v>15</v>
      </c>
    </row>
    <row r="21" spans="1:37" x14ac:dyDescent="0.25">
      <c r="A21" s="14" t="s">
        <v>117</v>
      </c>
      <c r="B21" t="s">
        <v>98</v>
      </c>
      <c r="C21" t="s">
        <v>106</v>
      </c>
      <c r="D21" s="13">
        <v>42039</v>
      </c>
      <c r="E21">
        <v>1</v>
      </c>
      <c r="F21">
        <v>50</v>
      </c>
      <c r="G21" s="2" t="s">
        <v>89</v>
      </c>
      <c r="H21" s="2" t="s">
        <v>12</v>
      </c>
      <c r="I21">
        <v>4</v>
      </c>
      <c r="J21" s="2" t="s">
        <v>77</v>
      </c>
      <c r="K21" s="2">
        <f>IF(ISNUMBER(AVERAGEIFS(ObservedSpeciesData!K$2:K$4955,ObservedSpeciesData!$A$2:$A$4955,$A21,ObservedSpeciesData!$D$2:$D$4955,$D21)),AVERAGEIFS(ObservedSpeciesData!K$2:K$4955,ObservedSpeciesData!$A$2:$A$4955,$A21,ObservedSpeciesData!$D$2:$D$4955,$D21),"")</f>
        <v>45</v>
      </c>
      <c r="L21" s="26" t="str">
        <f>IF(ISNUMBER(AVERAGEIFS(ObservedSpeciesData!L$2:L$4955,ObservedSpeciesData!$A$2:$A$4955,$A21,ObservedSpeciesData!$D$2:$D$4955,$D21)),AVERAGEIFS(ObservedSpeciesData!L$2:L$4955,ObservedSpeciesData!$A$2:$A$4955,$A21,ObservedSpeciesData!$D$2:$D$4955,$D21),"")</f>
        <v/>
      </c>
      <c r="M21" s="23" t="str">
        <f>IF(ISNUMBER(AVERAGEIFS(ObservedSpeciesData!M$2:M$4955,ObservedSpeciesData!$A$2:$A$4955,$A21,ObservedSpeciesData!$D$2:$D$4955,$D21)),AVERAGEIFS(ObservedSpeciesData!M$2:M$4955,ObservedSpeciesData!$A$2:$A$4955,$A21,ObservedSpeciesData!$D$2:$D$4955,$D21),"")</f>
        <v/>
      </c>
      <c r="N21" s="23">
        <f>IF(ISNUMBER(AVERAGEIFS(ObservedSpeciesData!N$2:N$4955,ObservedSpeciesData!$A$2:$A$4955,$A21,ObservedSpeciesData!$D$2:$D$4955,$D21)),AVERAGEIFS(ObservedSpeciesData!N$2:N$4955,ObservedSpeciesData!$A$2:$A$4955,$A21,ObservedSpeciesData!$D$2:$D$4955,$D21),"")</f>
        <v>2064.3376888017183</v>
      </c>
      <c r="O21" s="23">
        <f>IF(ISNUMBER(AVERAGEIFS(ObservedSpeciesData!O$2:O$4955,ObservedSpeciesData!$A$2:$A$4955,$A21,ObservedSpeciesData!$D$2:$D$4955,$D21)),AVERAGEIFS(ObservedSpeciesData!O$2:O$4955,ObservedSpeciesData!$A$2:$A$4955,$A21,ObservedSpeciesData!$D$2:$D$4955,$D21),"")</f>
        <v>206.43376888017178</v>
      </c>
      <c r="P21" s="23">
        <f>IF(ISNUMBER(AVERAGEIFS(ObservedSpeciesData!P$2:P$4955,ObservedSpeciesData!$A$2:$A$4955,$A21,ObservedSpeciesData!$C$2:$C$4955,$C21,ObservedSpeciesData!$D$2:$D$4955,$D21)),AVERAGEIFS(ObservedSpeciesData!P$2:P$4955,ObservedSpeciesData!$A$2:$A$4955,$A21,ObservedSpeciesData!$C$2:$C$4955,$C21,ObservedSpeciesData!$D$2:$D$4955,$D21),"")</f>
        <v>871.70653846924563</v>
      </c>
      <c r="Q21" s="23"/>
      <c r="R21" s="25" t="str">
        <f>IF(ISNUMBER(AVERAGEIFS(ObservedSpeciesData!R$2:R$4955,ObservedSpeciesData!$A$2:$A$4955,$A21,ObservedSpeciesData!$D$2:$D$4955,$D21)),AVERAGEIFS(ObservedSpeciesData!R$2:R$4955,ObservedSpeciesData!$A$2:$A$4955,$A21,ObservedSpeciesData!$D$2:$D$4955,$D21),"")</f>
        <v/>
      </c>
      <c r="S21" s="25" t="str">
        <f>IF(ISNUMBER(AVERAGEIFS(ObservedSpeciesData!S$2:S$4955,ObservedSpeciesData!$A$2:$A$4955,$A21,ObservedSpeciesData!$D$2:$D$4955,$D21)),AVERAGEIFS(ObservedSpeciesData!S$2:S$4955,ObservedSpeciesData!$A$2:$A$4955,$A21,ObservedSpeciesData!$D$2:$D$4955,$D21),"")</f>
        <v/>
      </c>
      <c r="T21" s="23" t="str">
        <f>IF(ISNUMBER(AVERAGEIFS(ObservedSpeciesData!T$2:T$4955,ObservedSpeciesData!$A$2:$A$4955,$A21,ObservedSpeciesData!$D$2:$D$4955,$D21)),AVERAGEIFS(ObservedSpeciesData!T$2:T$4955,ObservedSpeciesData!$A$2:$A$4955,$A21,ObservedSpeciesData!$D$2:$D$4955,$D21),"")</f>
        <v/>
      </c>
      <c r="U21" s="24" t="str">
        <f>IF(ISNUMBER(AVERAGEIFS(ObservedSpeciesData!U$2:U$4955,ObservedSpeciesData!$A$2:$A$4955,$A21,ObservedSpeciesData!$C$2:$C$4955,$C21,ObservedSpeciesData!$D$2:$D$4955,$D21)),AVERAGEIFS(ObservedSpeciesData!U$2:U$4955,ObservedSpeciesData!$A$2:$A$4955,$A21,ObservedSpeciesData!$C$2:$C$4955,$C21,ObservedSpeciesData!$D$2:$D$4955,$D21),"")</f>
        <v/>
      </c>
      <c r="V21" s="23">
        <f>IF(ISNUMBER(AVERAGEIFS(ObservedSpeciesData!V$2:V$4955,ObservedSpeciesData!$A$2:$A$4955,$A21,ObservedSpeciesData!$D$2:$D$4955,$D21)),AVERAGEIFS(ObservedSpeciesData!V$2:V$4955,ObservedSpeciesData!$A$2:$A$4955,$A21,ObservedSpeciesData!$D$2:$D$4955,$D21),"")</f>
        <v>22.517091035842896</v>
      </c>
      <c r="W21" s="23">
        <f>IF(ISNUMBER(AVERAGEIFS(ObservedSpeciesData!W$2:W$4955,ObservedSpeciesData!$A$2:$A$4955,$A21,ObservedSpeciesData!$D$2:$D$4955,$D21)),AVERAGEIFS(ObservedSpeciesData!W$2:W$4955,ObservedSpeciesData!$A$2:$A$4955,$A21,ObservedSpeciesData!$D$2:$D$4955,$D21),"")</f>
        <v>12.405598282814026</v>
      </c>
      <c r="X21" s="23">
        <f>IF(ISNUMBER(AVERAGEIFS(ObservedSpeciesData!X$2:X$4955,ObservedSpeciesData!$A$2:$A$4955,$A21,ObservedSpeciesData!$D$2:$D$4955,$D21)),AVERAGEIFS(ObservedSpeciesData!X$2:X$4955,ObservedSpeciesData!$A$2:$A$4955,$A21,ObservedSpeciesData!$D$2:$D$4955,$D21),"")</f>
        <v>74.244087219238281</v>
      </c>
      <c r="Y21" s="23">
        <f>IF(ISNUMBER(AVERAGEIFS(ObservedSpeciesData!Y$2:Y$4955,ObservedSpeciesData!$A$2:$A$4955,$A21,ObservedSpeciesData!$D$2:$D$4955,$D21)),AVERAGEIFS(ObservedSpeciesData!Y$2:Y$4955,ObservedSpeciesData!$A$2:$A$4955,$A21,ObservedSpeciesData!$D$2:$D$4955,$D21),"")</f>
        <v>28.573379993438721</v>
      </c>
      <c r="Z21" s="23">
        <f>IF(ISNUMBER(AVERAGEIFS(ObservedSpeciesData!Z$2:Z$4955,ObservedSpeciesData!$A$2:$A$4955,$A21,ObservedSpeciesData!$D$2:$D$4955,$D21)),AVERAGEIFS(ObservedSpeciesData!Z$2:Z$4955,ObservedSpeciesData!$A$2:$A$4955,$A21,ObservedSpeciesData!$D$2:$D$4955,$D21),"")</f>
        <v>90.578312873840332</v>
      </c>
      <c r="AA21" s="23">
        <f>IF(ISNUMBER(AVERAGEIFS(ObservedSpeciesData!AA$2:AA$4955,ObservedSpeciesData!$A$2:$A$4955,$A21,ObservedSpeciesData!$D$2:$D$4955,$D21)),AVERAGEIFS(ObservedSpeciesData!AA$2:AA$4955,ObservedSpeciesData!$A$2:$A$4955,$A21,ObservedSpeciesData!$D$2:$D$4955,$D21),"")</f>
        <v>24.219089984893799</v>
      </c>
      <c r="AB21" s="24">
        <f>IF(ISNUMBER(AVERAGEIFS(ObservedSpeciesData!AB$2:AB$4955,ObservedSpeciesData!$A$2:$A$4955,$A21,ObservedSpeciesData!$D$2:$D$4955,$D21)),AVERAGEIFS(ObservedSpeciesData!AB$2:AB$4955,ObservedSpeciesData!$A$2:$A$4955,$A21,ObservedSpeciesData!$D$2:$D$4955,$D21),"")</f>
        <v>3.8750543975830075E-2</v>
      </c>
      <c r="AC21" s="24">
        <f>IF(ISNUMBER(AVERAGEIFS(ObservedSpeciesData!AC$2:AC$4955,ObservedSpeciesData!$A$2:$A$4955,$A21,ObservedSpeciesData!$D$2:$D$4955,$D21)),AVERAGEIFS(ObservedSpeciesData!AC$2:AC$4955,ObservedSpeciesData!$A$2:$A$4955,$A21,ObservedSpeciesData!$D$2:$D$4955,$D21),"")</f>
        <v>3.8750543975830075E-2</v>
      </c>
      <c r="AD21" s="23">
        <f>IF(ISNUMBER(AVERAGEIFS(ObservedSpeciesData!AD$2:AD$4955,ObservedSpeciesData!$A$2:$A$4955,$A21,ObservedSpeciesData!$D$2:$D$4955,$D21)),AVERAGEIFS(ObservedSpeciesData!AD$2:AD$4955,ObservedSpeciesData!$A$2:$A$4955,$A21,ObservedSpeciesData!$D$2:$D$4955,$D21),"")</f>
        <v>11.879053955078124</v>
      </c>
      <c r="AE21" s="24">
        <f>IF(ISNUMBER(AVERAGEIFS(ObservedSpeciesData!AE$2:AE$4955,ObservedSpeciesData!$A$2:$A$4955,$A21,ObservedSpeciesData!$D$2:$D$4955,$D21)),AVERAGEIFS(ObservedSpeciesData!AE$2:AE$4955,ObservedSpeciesData!$A$2:$A$4955,$A21,ObservedSpeciesData!$D$2:$D$4955,$D21),"")</f>
        <v>17.136851409873834</v>
      </c>
      <c r="AF21" s="23"/>
      <c r="AG21" s="24"/>
      <c r="AH21" s="23">
        <f>IF(ISNUMBER(AVERAGEIFS(ObservedSpeciesData!AH$2:AH$4955,ObservedSpeciesData!$A$2:$A$4955,$A21,ObservedSpeciesData!$D$2:$D$4955,$D21)),AVERAGEIFS(ObservedSpeciesData!AH$2:AH$4955,ObservedSpeciesData!$A$2:$A$4955,$A21,ObservedSpeciesData!$D$2:$D$4955,$D21),"")</f>
        <v>8.0265000000000004</v>
      </c>
      <c r="AI21" s="23">
        <f>IF(ISNUMBER(AVERAGEIFS(ObservedSpeciesData!AI$2:AI$4955,ObservedSpeciesData!$A$2:$A$4955,$A21,ObservedSpeciesData!$C$2:$C$4955,$C21,ObservedSpeciesData!$D$2:$D$4955,$D21)),AVERAGEIFS(ObservedSpeciesData!AI$2:AI$4955,ObservedSpeciesData!$A$2:$A$4955,$A21,ObservedSpeciesData!$C$2:$C$4955,$C21,ObservedSpeciesData!$D$2:$D$4955,$D21),"")</f>
        <v>35.347500000000004</v>
      </c>
      <c r="AJ21" s="2">
        <f>COUNTIFS(ObservedSpeciesData!$A$2:$A$828,$A21,ObservedSpeciesData!$D$2:$D$828,$D21)</f>
        <v>4</v>
      </c>
      <c r="AK21" s="2">
        <f t="shared" si="0"/>
        <v>15</v>
      </c>
    </row>
    <row r="22" spans="1:37" x14ac:dyDescent="0.25">
      <c r="A22" s="14" t="s">
        <v>116</v>
      </c>
      <c r="B22" t="s">
        <v>98</v>
      </c>
      <c r="C22" t="s">
        <v>106</v>
      </c>
      <c r="D22" s="13">
        <v>42039</v>
      </c>
      <c r="E22">
        <v>1</v>
      </c>
      <c r="F22">
        <v>100</v>
      </c>
      <c r="G22" s="2" t="s">
        <v>89</v>
      </c>
      <c r="H22" s="2" t="s">
        <v>12</v>
      </c>
      <c r="I22">
        <v>4</v>
      </c>
      <c r="J22" s="2" t="s">
        <v>77</v>
      </c>
      <c r="K22" s="2">
        <f>IF(ISNUMBER(AVERAGEIFS(ObservedSpeciesData!K$2:K$4955,ObservedSpeciesData!$A$2:$A$4955,$A22,ObservedSpeciesData!$D$2:$D$4955,$D22)),AVERAGEIFS(ObservedSpeciesData!K$2:K$4955,ObservedSpeciesData!$A$2:$A$4955,$A22,ObservedSpeciesData!$D$2:$D$4955,$D22),"")</f>
        <v>78</v>
      </c>
      <c r="L22" s="26" t="str">
        <f>IF(ISNUMBER(AVERAGEIFS(ObservedSpeciesData!L$2:L$4955,ObservedSpeciesData!$A$2:$A$4955,$A22,ObservedSpeciesData!$D$2:$D$4955,$D22)),AVERAGEIFS(ObservedSpeciesData!L$2:L$4955,ObservedSpeciesData!$A$2:$A$4955,$A22,ObservedSpeciesData!$D$2:$D$4955,$D22),"")</f>
        <v/>
      </c>
      <c r="M22" s="23" t="str">
        <f>IF(ISNUMBER(AVERAGEIFS(ObservedSpeciesData!M$2:M$4955,ObservedSpeciesData!$A$2:$A$4955,$A22,ObservedSpeciesData!$D$2:$D$4955,$D22)),AVERAGEIFS(ObservedSpeciesData!M$2:M$4955,ObservedSpeciesData!$A$2:$A$4955,$A22,ObservedSpeciesData!$D$2:$D$4955,$D22),"")</f>
        <v/>
      </c>
      <c r="N22" s="23">
        <f>IF(ISNUMBER(AVERAGEIFS(ObservedSpeciesData!N$2:N$4955,ObservedSpeciesData!$A$2:$A$4955,$A22,ObservedSpeciesData!$D$2:$D$4955,$D22)),AVERAGEIFS(ObservedSpeciesData!N$2:N$4955,ObservedSpeciesData!$A$2:$A$4955,$A22,ObservedSpeciesData!$D$2:$D$4955,$D22),"")</f>
        <v>2252.2391863989819</v>
      </c>
      <c r="O22" s="23">
        <f>IF(ISNUMBER(AVERAGEIFS(ObservedSpeciesData!O$2:O$4955,ObservedSpeciesData!$A$2:$A$4955,$A22,ObservedSpeciesData!$D$2:$D$4955,$D22)),AVERAGEIFS(ObservedSpeciesData!O$2:O$4955,ObservedSpeciesData!$A$2:$A$4955,$A22,ObservedSpeciesData!$D$2:$D$4955,$D22),"")</f>
        <v>225.22391863989822</v>
      </c>
      <c r="P22" s="23">
        <f>IF(ISNUMBER(AVERAGEIFS(ObservedSpeciesData!P$2:P$4955,ObservedSpeciesData!$A$2:$A$4955,$A22,ObservedSpeciesData!$C$2:$C$4955,$C22,ObservedSpeciesData!$D$2:$D$4955,$D22)),AVERAGEIFS(ObservedSpeciesData!P$2:P$4955,ObservedSpeciesData!$A$2:$A$4955,$A22,ObservedSpeciesData!$C$2:$C$4955,$C22,ObservedSpeciesData!$D$2:$D$4955,$D22),"")</f>
        <v>949.28476287842273</v>
      </c>
      <c r="Q22" s="23"/>
      <c r="R22" s="25" t="str">
        <f>IF(ISNUMBER(AVERAGEIFS(ObservedSpeciesData!R$2:R$4955,ObservedSpeciesData!$A$2:$A$4955,$A22,ObservedSpeciesData!$D$2:$D$4955,$D22)),AVERAGEIFS(ObservedSpeciesData!R$2:R$4955,ObservedSpeciesData!$A$2:$A$4955,$A22,ObservedSpeciesData!$D$2:$D$4955,$D22),"")</f>
        <v/>
      </c>
      <c r="S22" s="25" t="str">
        <f>IF(ISNUMBER(AVERAGEIFS(ObservedSpeciesData!S$2:S$4955,ObservedSpeciesData!$A$2:$A$4955,$A22,ObservedSpeciesData!$D$2:$D$4955,$D22)),AVERAGEIFS(ObservedSpeciesData!S$2:S$4955,ObservedSpeciesData!$A$2:$A$4955,$A22,ObservedSpeciesData!$D$2:$D$4955,$D22),"")</f>
        <v/>
      </c>
      <c r="T22" s="23" t="str">
        <f>IF(ISNUMBER(AVERAGEIFS(ObservedSpeciesData!T$2:T$4955,ObservedSpeciesData!$A$2:$A$4955,$A22,ObservedSpeciesData!$D$2:$D$4955,$D22)),AVERAGEIFS(ObservedSpeciesData!T$2:T$4955,ObservedSpeciesData!$A$2:$A$4955,$A22,ObservedSpeciesData!$D$2:$D$4955,$D22),"")</f>
        <v/>
      </c>
      <c r="U22" s="24" t="str">
        <f>IF(ISNUMBER(AVERAGEIFS(ObservedSpeciesData!U$2:U$4955,ObservedSpeciesData!$A$2:$A$4955,$A22,ObservedSpeciesData!$C$2:$C$4955,$C22,ObservedSpeciesData!$D$2:$D$4955,$D22)),AVERAGEIFS(ObservedSpeciesData!U$2:U$4955,ObservedSpeciesData!$A$2:$A$4955,$A22,ObservedSpeciesData!$C$2:$C$4955,$C22,ObservedSpeciesData!$D$2:$D$4955,$D22),"")</f>
        <v/>
      </c>
      <c r="V22" s="23">
        <f>IF(ISNUMBER(AVERAGEIFS(ObservedSpeciesData!V$2:V$4955,ObservedSpeciesData!$A$2:$A$4955,$A22,ObservedSpeciesData!$D$2:$D$4955,$D22)),AVERAGEIFS(ObservedSpeciesData!V$2:V$4955,ObservedSpeciesData!$A$2:$A$4955,$A22,ObservedSpeciesData!$D$2:$D$4955,$D22),"")</f>
        <v>23.219914674758911</v>
      </c>
      <c r="W22" s="23">
        <f>IF(ISNUMBER(AVERAGEIFS(ObservedSpeciesData!W$2:W$4955,ObservedSpeciesData!$A$2:$A$4955,$A22,ObservedSpeciesData!$D$2:$D$4955,$D22)),AVERAGEIFS(ObservedSpeciesData!W$2:W$4955,ObservedSpeciesData!$A$2:$A$4955,$A22,ObservedSpeciesData!$D$2:$D$4955,$D22),"")</f>
        <v>11.743644833564758</v>
      </c>
      <c r="X22" s="23">
        <f>IF(ISNUMBER(AVERAGEIFS(ObservedSpeciesData!X$2:X$4955,ObservedSpeciesData!$A$2:$A$4955,$A22,ObservedSpeciesData!$D$2:$D$4955,$D22)),AVERAGEIFS(ObservedSpeciesData!X$2:X$4955,ObservedSpeciesData!$A$2:$A$4955,$A22,ObservedSpeciesData!$D$2:$D$4955,$D22),"")</f>
        <v>72.416662216186523</v>
      </c>
      <c r="Y22" s="23">
        <f>IF(ISNUMBER(AVERAGEIFS(ObservedSpeciesData!Y$2:Y$4955,ObservedSpeciesData!$A$2:$A$4955,$A22,ObservedSpeciesData!$D$2:$D$4955,$D22)),AVERAGEIFS(ObservedSpeciesData!Y$2:Y$4955,ObservedSpeciesData!$A$2:$A$4955,$A22,ObservedSpeciesData!$D$2:$D$4955,$D22),"")</f>
        <v>29.251191139221191</v>
      </c>
      <c r="Z22" s="23">
        <f>IF(ISNUMBER(AVERAGEIFS(ObservedSpeciesData!Z$2:Z$4955,ObservedSpeciesData!$A$2:$A$4955,$A22,ObservedSpeciesData!$D$2:$D$4955,$D22)),AVERAGEIFS(ObservedSpeciesData!Z$2:Z$4955,ObservedSpeciesData!$A$2:$A$4955,$A22,ObservedSpeciesData!$D$2:$D$4955,$D22),"")</f>
        <v>90.444709777832031</v>
      </c>
      <c r="AA22" s="23">
        <f>IF(ISNUMBER(AVERAGEIFS(ObservedSpeciesData!AA$2:AA$4955,ObservedSpeciesData!$A$2:$A$4955,$A22,ObservedSpeciesData!$D$2:$D$4955,$D22)),AVERAGEIFS(ObservedSpeciesData!AA$2:AA$4955,ObservedSpeciesData!$A$2:$A$4955,$A22,ObservedSpeciesData!$D$2:$D$4955,$D22),"")</f>
        <v>22.966023683547974</v>
      </c>
      <c r="AB22" s="24">
        <f>IF(ISNUMBER(AVERAGEIFS(ObservedSpeciesData!AB$2:AB$4955,ObservedSpeciesData!$A$2:$A$4955,$A22,ObservedSpeciesData!$D$2:$D$4955,$D22)),AVERAGEIFS(ObservedSpeciesData!AB$2:AB$4955,ObservedSpeciesData!$A$2:$A$4955,$A22,ObservedSpeciesData!$D$2:$D$4955,$D22),"")</f>
        <v>3.6745637893676755E-2</v>
      </c>
      <c r="AC22" s="24">
        <f>IF(ISNUMBER(AVERAGEIFS(ObservedSpeciesData!AC$2:AC$4955,ObservedSpeciesData!$A$2:$A$4955,$A22,ObservedSpeciesData!$D$2:$D$4955,$D22)),AVERAGEIFS(ObservedSpeciesData!AC$2:AC$4955,ObservedSpeciesData!$A$2:$A$4955,$A22,ObservedSpeciesData!$D$2:$D$4955,$D22),"")</f>
        <v>3.6745637893676755E-2</v>
      </c>
      <c r="AD22" s="23">
        <f>IF(ISNUMBER(AVERAGEIFS(ObservedSpeciesData!AD$2:AD$4955,ObservedSpeciesData!$A$2:$A$4955,$A22,ObservedSpeciesData!$D$2:$D$4955,$D22)),AVERAGEIFS(ObservedSpeciesData!AD$2:AD$4955,ObservedSpeciesData!$A$2:$A$4955,$A22,ObservedSpeciesData!$D$2:$D$4955,$D22),"")</f>
        <v>11.586665954589844</v>
      </c>
      <c r="AE22" s="24">
        <f>IF(ISNUMBER(AVERAGEIFS(ObservedSpeciesData!AE$2:AE$4955,ObservedSpeciesData!$A$2:$A$4955,$A22,ObservedSpeciesData!$D$2:$D$4955,$D22)),AVERAGEIFS(ObservedSpeciesData!AE$2:AE$4955,ObservedSpeciesData!$A$2:$A$4955,$A22,ObservedSpeciesData!$D$2:$D$4955,$D22),"")</f>
        <v>17.570275072688379</v>
      </c>
      <c r="AF22" s="23"/>
      <c r="AG22" s="24"/>
      <c r="AH22" s="23">
        <f>IF(ISNUMBER(AVERAGEIFS(ObservedSpeciesData!AH$2:AH$4955,ObservedSpeciesData!$A$2:$A$4955,$A22,ObservedSpeciesData!$D$2:$D$4955,$D22)),AVERAGEIFS(ObservedSpeciesData!AH$2:AH$4955,ObservedSpeciesData!$A$2:$A$4955,$A22,ObservedSpeciesData!$D$2:$D$4955,$D22),"")</f>
        <v>8.290750000000001</v>
      </c>
      <c r="AI22" s="23">
        <f>IF(ISNUMBER(AVERAGEIFS(ObservedSpeciesData!AI$2:AI$4955,ObservedSpeciesData!$A$2:$A$4955,$A22,ObservedSpeciesData!$C$2:$C$4955,$C22,ObservedSpeciesData!$D$2:$D$4955,$D22)),AVERAGEIFS(ObservedSpeciesData!AI$2:AI$4955,ObservedSpeciesData!$A$2:$A$4955,$A22,ObservedSpeciesData!$C$2:$C$4955,$C22,ObservedSpeciesData!$D$2:$D$4955,$D22),"")</f>
        <v>37.688749999999999</v>
      </c>
      <c r="AJ22" s="2">
        <f>COUNTIFS(ObservedSpeciesData!$A$2:$A$828,$A22,ObservedSpeciesData!$D$2:$D$828,$D22)</f>
        <v>4</v>
      </c>
      <c r="AK22" s="2">
        <f t="shared" si="0"/>
        <v>15</v>
      </c>
    </row>
    <row r="23" spans="1:37" x14ac:dyDescent="0.25">
      <c r="A23" s="14" t="s">
        <v>115</v>
      </c>
      <c r="B23" t="s">
        <v>98</v>
      </c>
      <c r="C23" t="s">
        <v>106</v>
      </c>
      <c r="D23" s="13">
        <v>42039</v>
      </c>
      <c r="E23">
        <v>1</v>
      </c>
      <c r="F23">
        <v>200</v>
      </c>
      <c r="G23" s="2" t="s">
        <v>89</v>
      </c>
      <c r="H23" s="2" t="s">
        <v>12</v>
      </c>
      <c r="I23">
        <v>4</v>
      </c>
      <c r="J23" s="2" t="s">
        <v>77</v>
      </c>
      <c r="K23" s="2">
        <f>IF(ISNUMBER(AVERAGEIFS(ObservedSpeciesData!K$2:K$4955,ObservedSpeciesData!$A$2:$A$4955,$A23,ObservedSpeciesData!$D$2:$D$4955,$D23)),AVERAGEIFS(ObservedSpeciesData!K$2:K$4955,ObservedSpeciesData!$A$2:$A$4955,$A23,ObservedSpeciesData!$D$2:$D$4955,$D23),"")</f>
        <v>156</v>
      </c>
      <c r="L23" s="26" t="str">
        <f>IF(ISNUMBER(AVERAGEIFS(ObservedSpeciesData!L$2:L$4955,ObservedSpeciesData!$A$2:$A$4955,$A23,ObservedSpeciesData!$D$2:$D$4955,$D23)),AVERAGEIFS(ObservedSpeciesData!L$2:L$4955,ObservedSpeciesData!$A$2:$A$4955,$A23,ObservedSpeciesData!$D$2:$D$4955,$D23),"")</f>
        <v/>
      </c>
      <c r="M23" s="23" t="str">
        <f>IF(ISNUMBER(AVERAGEIFS(ObservedSpeciesData!M$2:M$4955,ObservedSpeciesData!$A$2:$A$4955,$A23,ObservedSpeciesData!$D$2:$D$4955,$D23)),AVERAGEIFS(ObservedSpeciesData!M$2:M$4955,ObservedSpeciesData!$A$2:$A$4955,$A23,ObservedSpeciesData!$D$2:$D$4955,$D23),"")</f>
        <v/>
      </c>
      <c r="N23" s="23">
        <f>IF(ISNUMBER(AVERAGEIFS(ObservedSpeciesData!N$2:N$4955,ObservedSpeciesData!$A$2:$A$4955,$A23,ObservedSpeciesData!$D$2:$D$4955,$D23)),AVERAGEIFS(ObservedSpeciesData!N$2:N$4955,ObservedSpeciesData!$A$2:$A$4955,$A23,ObservedSpeciesData!$D$2:$D$4955,$D23),"")</f>
        <v>2295.9614809908207</v>
      </c>
      <c r="O23" s="23">
        <f>IF(ISNUMBER(AVERAGEIFS(ObservedSpeciesData!O$2:O$4955,ObservedSpeciesData!$A$2:$A$4955,$A23,ObservedSpeciesData!$D$2:$D$4955,$D23)),AVERAGEIFS(ObservedSpeciesData!O$2:O$4955,ObservedSpeciesData!$A$2:$A$4955,$A23,ObservedSpeciesData!$D$2:$D$4955,$D23),"")</f>
        <v>229.59614809908209</v>
      </c>
      <c r="P23" s="23">
        <f>IF(ISNUMBER(AVERAGEIFS(ObservedSpeciesData!P$2:P$4955,ObservedSpeciesData!$A$2:$A$4955,$A23,ObservedSpeciesData!$C$2:$C$4955,$C23,ObservedSpeciesData!$D$2:$D$4955,$D23)),AVERAGEIFS(ObservedSpeciesData!P$2:P$4955,ObservedSpeciesData!$A$2:$A$4955,$A23,ObservedSpeciesData!$C$2:$C$4955,$C23,ObservedSpeciesData!$D$2:$D$4955,$D23),"")</f>
        <v>905.19086615159665</v>
      </c>
      <c r="Q23" s="23"/>
      <c r="R23" s="25" t="str">
        <f>IF(ISNUMBER(AVERAGEIFS(ObservedSpeciesData!R$2:R$4955,ObservedSpeciesData!$A$2:$A$4955,$A23,ObservedSpeciesData!$D$2:$D$4955,$D23)),AVERAGEIFS(ObservedSpeciesData!R$2:R$4955,ObservedSpeciesData!$A$2:$A$4955,$A23,ObservedSpeciesData!$D$2:$D$4955,$D23),"")</f>
        <v/>
      </c>
      <c r="S23" s="25" t="str">
        <f>IF(ISNUMBER(AVERAGEIFS(ObservedSpeciesData!S$2:S$4955,ObservedSpeciesData!$A$2:$A$4955,$A23,ObservedSpeciesData!$D$2:$D$4955,$D23)),AVERAGEIFS(ObservedSpeciesData!S$2:S$4955,ObservedSpeciesData!$A$2:$A$4955,$A23,ObservedSpeciesData!$D$2:$D$4955,$D23),"")</f>
        <v/>
      </c>
      <c r="T23" s="23" t="str">
        <f>IF(ISNUMBER(AVERAGEIFS(ObservedSpeciesData!T$2:T$4955,ObservedSpeciesData!$A$2:$A$4955,$A23,ObservedSpeciesData!$D$2:$D$4955,$D23)),AVERAGEIFS(ObservedSpeciesData!T$2:T$4955,ObservedSpeciesData!$A$2:$A$4955,$A23,ObservedSpeciesData!$D$2:$D$4955,$D23),"")</f>
        <v/>
      </c>
      <c r="U23" s="24" t="str">
        <f>IF(ISNUMBER(AVERAGEIFS(ObservedSpeciesData!U$2:U$4955,ObservedSpeciesData!$A$2:$A$4955,$A23,ObservedSpeciesData!$C$2:$C$4955,$C23,ObservedSpeciesData!$D$2:$D$4955,$D23)),AVERAGEIFS(ObservedSpeciesData!U$2:U$4955,ObservedSpeciesData!$A$2:$A$4955,$A23,ObservedSpeciesData!$C$2:$C$4955,$C23,ObservedSpeciesData!$D$2:$D$4955,$D23),"")</f>
        <v/>
      </c>
      <c r="V23" s="23">
        <f>IF(ISNUMBER(AVERAGEIFS(ObservedSpeciesData!V$2:V$4955,ObservedSpeciesData!$A$2:$A$4955,$A23,ObservedSpeciesData!$D$2:$D$4955,$D23)),AVERAGEIFS(ObservedSpeciesData!V$2:V$4955,ObservedSpeciesData!$A$2:$A$4955,$A23,ObservedSpeciesData!$D$2:$D$4955,$D23),"")</f>
        <v>22.767716884613037</v>
      </c>
      <c r="W23" s="23">
        <f>IF(ISNUMBER(AVERAGEIFS(ObservedSpeciesData!W$2:W$4955,ObservedSpeciesData!$A$2:$A$4955,$A23,ObservedSpeciesData!$D$2:$D$4955,$D23)),AVERAGEIFS(ObservedSpeciesData!W$2:W$4955,ObservedSpeciesData!$A$2:$A$4955,$A23,ObservedSpeciesData!$D$2:$D$4955,$D23),"")</f>
        <v>12.65689742565155</v>
      </c>
      <c r="X23" s="23">
        <f>IF(ISNUMBER(AVERAGEIFS(ObservedSpeciesData!X$2:X$4955,ObservedSpeciesData!$A$2:$A$4955,$A23,ObservedSpeciesData!$D$2:$D$4955,$D23)),AVERAGEIFS(ObservedSpeciesData!X$2:X$4955,ObservedSpeciesData!$A$2:$A$4955,$A23,ObservedSpeciesData!$D$2:$D$4955,$D23),"")</f>
        <v>74.331620216369629</v>
      </c>
      <c r="Y23" s="23">
        <f>IF(ISNUMBER(AVERAGEIFS(ObservedSpeciesData!Y$2:Y$4955,ObservedSpeciesData!$A$2:$A$4955,$A23,ObservedSpeciesData!$D$2:$D$4955,$D23)),AVERAGEIFS(ObservedSpeciesData!Y$2:Y$4955,ObservedSpeciesData!$A$2:$A$4955,$A23,ObservedSpeciesData!$D$2:$D$4955,$D23),"")</f>
        <v>29.483447551727295</v>
      </c>
      <c r="Z23" s="23">
        <f>IF(ISNUMBER(AVERAGEIFS(ObservedSpeciesData!Z$2:Z$4955,ObservedSpeciesData!$A$2:$A$4955,$A23,ObservedSpeciesData!$D$2:$D$4955,$D23)),AVERAGEIFS(ObservedSpeciesData!Z$2:Z$4955,ObservedSpeciesData!$A$2:$A$4955,$A23,ObservedSpeciesData!$D$2:$D$4955,$D23),"")</f>
        <v>90.761232376098633</v>
      </c>
      <c r="AA23" s="23">
        <f>IF(ISNUMBER(AVERAGEIFS(ObservedSpeciesData!AA$2:AA$4955,ObservedSpeciesData!$A$2:$A$4955,$A23,ObservedSpeciesData!$D$2:$D$4955,$D23)),AVERAGEIFS(ObservedSpeciesData!AA$2:AA$4955,ObservedSpeciesData!$A$2:$A$4955,$A23,ObservedSpeciesData!$D$2:$D$4955,$D23),"")</f>
        <v>24.011740446090698</v>
      </c>
      <c r="AB23" s="24">
        <f>IF(ISNUMBER(AVERAGEIFS(ObservedSpeciesData!AB$2:AB$4955,ObservedSpeciesData!$A$2:$A$4955,$A23,ObservedSpeciesData!$D$2:$D$4955,$D23)),AVERAGEIFS(ObservedSpeciesData!AB$2:AB$4955,ObservedSpeciesData!$A$2:$A$4955,$A23,ObservedSpeciesData!$D$2:$D$4955,$D23),"")</f>
        <v>3.8418784713745116E-2</v>
      </c>
      <c r="AC23" s="24">
        <f>IF(ISNUMBER(AVERAGEIFS(ObservedSpeciesData!AC$2:AC$4955,ObservedSpeciesData!$A$2:$A$4955,$A23,ObservedSpeciesData!$D$2:$D$4955,$D23)),AVERAGEIFS(ObservedSpeciesData!AC$2:AC$4955,ObservedSpeciesData!$A$2:$A$4955,$A23,ObservedSpeciesData!$D$2:$D$4955,$D23),"")</f>
        <v>3.8418784713745116E-2</v>
      </c>
      <c r="AD23" s="23">
        <f>IF(ISNUMBER(AVERAGEIFS(ObservedSpeciesData!AD$2:AD$4955,ObservedSpeciesData!$A$2:$A$4955,$A23,ObservedSpeciesData!$D$2:$D$4955,$D23)),AVERAGEIFS(ObservedSpeciesData!AD$2:AD$4955,ObservedSpeciesData!$A$2:$A$4955,$A23,ObservedSpeciesData!$D$2:$D$4955,$D23),"")</f>
        <v>11.893059234619141</v>
      </c>
      <c r="AE23" s="24">
        <f>IF(ISNUMBER(AVERAGEIFS(ObservedSpeciesData!AE$2:AE$4955,ObservedSpeciesData!$A$2:$A$4955,$A23,ObservedSpeciesData!$D$2:$D$4955,$D23)),AVERAGEIFS(ObservedSpeciesData!AE$2:AE$4955,ObservedSpeciesData!$A$2:$A$4955,$A23,ObservedSpeciesData!$D$2:$D$4955,$D23),"")</f>
        <v>14.872015666520717</v>
      </c>
      <c r="AF23" s="23"/>
      <c r="AG23" s="24"/>
      <c r="AH23" s="23">
        <f>IF(ISNUMBER(AVERAGEIFS(ObservedSpeciesData!AH$2:AH$4955,ObservedSpeciesData!$A$2:$A$4955,$A23,ObservedSpeciesData!$D$2:$D$4955,$D23)),AVERAGEIFS(ObservedSpeciesData!AH$2:AH$4955,ObservedSpeciesData!$A$2:$A$4955,$A23,ObservedSpeciesData!$D$2:$D$4955,$D23),"")</f>
        <v>8.8142500000000013</v>
      </c>
      <c r="AI23" s="23">
        <f>IF(ISNUMBER(AVERAGEIFS(ObservedSpeciesData!AI$2:AI$4955,ObservedSpeciesData!$A$2:$A$4955,$A23,ObservedSpeciesData!$C$2:$C$4955,$C23,ObservedSpeciesData!$D$2:$D$4955,$D23)),AVERAGEIFS(ObservedSpeciesData!AI$2:AI$4955,ObservedSpeciesData!$A$2:$A$4955,$A23,ObservedSpeciesData!$C$2:$C$4955,$C23,ObservedSpeciesData!$D$2:$D$4955,$D23),"")</f>
        <v>36.384999999999998</v>
      </c>
      <c r="AJ23" s="2">
        <f>COUNTIFS(ObservedSpeciesData!$A$2:$A$828,$A23,ObservedSpeciesData!$D$2:$D$828,$D23)</f>
        <v>4</v>
      </c>
      <c r="AK23" s="2">
        <f t="shared" si="0"/>
        <v>15</v>
      </c>
    </row>
    <row r="24" spans="1:37" x14ac:dyDescent="0.25">
      <c r="A24" s="14" t="s">
        <v>114</v>
      </c>
      <c r="B24" t="s">
        <v>98</v>
      </c>
      <c r="C24" t="s">
        <v>106</v>
      </c>
      <c r="D24" s="13">
        <v>42039</v>
      </c>
      <c r="E24">
        <v>1</v>
      </c>
      <c r="F24">
        <v>350</v>
      </c>
      <c r="G24" s="2" t="s">
        <v>89</v>
      </c>
      <c r="H24" s="2" t="s">
        <v>12</v>
      </c>
      <c r="I24">
        <v>4</v>
      </c>
      <c r="J24" s="2" t="s">
        <v>77</v>
      </c>
      <c r="K24" s="2">
        <f>IF(ISNUMBER(AVERAGEIFS(ObservedSpeciesData!K$2:K$4955,ObservedSpeciesData!$A$2:$A$4955,$A24,ObservedSpeciesData!$D$2:$D$4955,$D24)),AVERAGEIFS(ObservedSpeciesData!K$2:K$4955,ObservedSpeciesData!$A$2:$A$4955,$A24,ObservedSpeciesData!$D$2:$D$4955,$D24),"")</f>
        <v>272</v>
      </c>
      <c r="L24" s="26" t="str">
        <f>IF(ISNUMBER(AVERAGEIFS(ObservedSpeciesData!L$2:L$4955,ObservedSpeciesData!$A$2:$A$4955,$A24,ObservedSpeciesData!$D$2:$D$4955,$D24)),AVERAGEIFS(ObservedSpeciesData!L$2:L$4955,ObservedSpeciesData!$A$2:$A$4955,$A24,ObservedSpeciesData!$D$2:$D$4955,$D24),"")</f>
        <v/>
      </c>
      <c r="M24" s="23" t="str">
        <f>IF(ISNUMBER(AVERAGEIFS(ObservedSpeciesData!M$2:M$4955,ObservedSpeciesData!$A$2:$A$4955,$A24,ObservedSpeciesData!$D$2:$D$4955,$D24)),AVERAGEIFS(ObservedSpeciesData!M$2:M$4955,ObservedSpeciesData!$A$2:$A$4955,$A24,ObservedSpeciesData!$D$2:$D$4955,$D24),"")</f>
        <v/>
      </c>
      <c r="N24" s="23">
        <f>IF(ISNUMBER(AVERAGEIFS(ObservedSpeciesData!N$2:N$4955,ObservedSpeciesData!$A$2:$A$4955,$A24,ObservedSpeciesData!$D$2:$D$4955,$D24)),AVERAGEIFS(ObservedSpeciesData!N$2:N$4955,ObservedSpeciesData!$A$2:$A$4955,$A24,ObservedSpeciesData!$D$2:$D$4955,$D24),"")</f>
        <v>2363.7435113986503</v>
      </c>
      <c r="O24" s="23">
        <f>IF(ISNUMBER(AVERAGEIFS(ObservedSpeciesData!O$2:O$4955,ObservedSpeciesData!$A$2:$A$4955,$A24,ObservedSpeciesData!$D$2:$D$4955,$D24)),AVERAGEIFS(ObservedSpeciesData!O$2:O$4955,ObservedSpeciesData!$A$2:$A$4955,$A24,ObservedSpeciesData!$D$2:$D$4955,$D24),"")</f>
        <v>236.3743511398651</v>
      </c>
      <c r="P24" s="23">
        <f>IF(ISNUMBER(AVERAGEIFS(ObservedSpeciesData!P$2:P$4955,ObservedSpeciesData!$A$2:$A$4955,$A24,ObservedSpeciesData!$C$2:$C$4955,$C24,ObservedSpeciesData!$D$2:$D$4955,$D24)),AVERAGEIFS(ObservedSpeciesData!P$2:P$4955,ObservedSpeciesData!$A$2:$A$4955,$A24,ObservedSpeciesData!$C$2:$C$4955,$C24,ObservedSpeciesData!$D$2:$D$4955,$D24),"")</f>
        <v>937.46389772055795</v>
      </c>
      <c r="Q24" s="23"/>
      <c r="R24" s="25" t="str">
        <f>IF(ISNUMBER(AVERAGEIFS(ObservedSpeciesData!R$2:R$4955,ObservedSpeciesData!$A$2:$A$4955,$A24,ObservedSpeciesData!$D$2:$D$4955,$D24)),AVERAGEIFS(ObservedSpeciesData!R$2:R$4955,ObservedSpeciesData!$A$2:$A$4955,$A24,ObservedSpeciesData!$D$2:$D$4955,$D24),"")</f>
        <v/>
      </c>
      <c r="S24" s="25" t="str">
        <f>IF(ISNUMBER(AVERAGEIFS(ObservedSpeciesData!S$2:S$4955,ObservedSpeciesData!$A$2:$A$4955,$A24,ObservedSpeciesData!$D$2:$D$4955,$D24)),AVERAGEIFS(ObservedSpeciesData!S$2:S$4955,ObservedSpeciesData!$A$2:$A$4955,$A24,ObservedSpeciesData!$D$2:$D$4955,$D24),"")</f>
        <v/>
      </c>
      <c r="T24" s="23" t="str">
        <f>IF(ISNUMBER(AVERAGEIFS(ObservedSpeciesData!T$2:T$4955,ObservedSpeciesData!$A$2:$A$4955,$A24,ObservedSpeciesData!$D$2:$D$4955,$D24)),AVERAGEIFS(ObservedSpeciesData!T$2:T$4955,ObservedSpeciesData!$A$2:$A$4955,$A24,ObservedSpeciesData!$D$2:$D$4955,$D24),"")</f>
        <v/>
      </c>
      <c r="U24" s="24" t="str">
        <f>IF(ISNUMBER(AVERAGEIFS(ObservedSpeciesData!U$2:U$4955,ObservedSpeciesData!$A$2:$A$4955,$A24,ObservedSpeciesData!$C$2:$C$4955,$C24,ObservedSpeciesData!$D$2:$D$4955,$D24)),AVERAGEIFS(ObservedSpeciesData!U$2:U$4955,ObservedSpeciesData!$A$2:$A$4955,$A24,ObservedSpeciesData!$C$2:$C$4955,$C24,ObservedSpeciesData!$D$2:$D$4955,$D24),"")</f>
        <v/>
      </c>
      <c r="V24" s="23">
        <f>IF(ISNUMBER(AVERAGEIFS(ObservedSpeciesData!V$2:V$4955,ObservedSpeciesData!$A$2:$A$4955,$A24,ObservedSpeciesData!$D$2:$D$4955,$D24)),AVERAGEIFS(ObservedSpeciesData!V$2:V$4955,ObservedSpeciesData!$A$2:$A$4955,$A24,ObservedSpeciesData!$D$2:$D$4955,$D24),"")</f>
        <v>22.287347078323364</v>
      </c>
      <c r="W24" s="23">
        <f>IF(ISNUMBER(AVERAGEIFS(ObservedSpeciesData!W$2:W$4955,ObservedSpeciesData!$A$2:$A$4955,$A24,ObservedSpeciesData!$D$2:$D$4955,$D24)),AVERAGEIFS(ObservedSpeciesData!W$2:W$4955,ObservedSpeciesData!$A$2:$A$4955,$A24,ObservedSpeciesData!$D$2:$D$4955,$D24),"")</f>
        <v>12.635480403900146</v>
      </c>
      <c r="X24" s="23">
        <f>IF(ISNUMBER(AVERAGEIFS(ObservedSpeciesData!X$2:X$4955,ObservedSpeciesData!$A$2:$A$4955,$A24,ObservedSpeciesData!$D$2:$D$4955,$D24)),AVERAGEIFS(ObservedSpeciesData!X$2:X$4955,ObservedSpeciesData!$A$2:$A$4955,$A24,ObservedSpeciesData!$D$2:$D$4955,$D24),"")</f>
        <v>74.505208015441895</v>
      </c>
      <c r="Y24" s="23">
        <f>IF(ISNUMBER(AVERAGEIFS(ObservedSpeciesData!Y$2:Y$4955,ObservedSpeciesData!$A$2:$A$4955,$A24,ObservedSpeciesData!$D$2:$D$4955,$D24)),AVERAGEIFS(ObservedSpeciesData!Y$2:Y$4955,ObservedSpeciesData!$A$2:$A$4955,$A24,ObservedSpeciesData!$D$2:$D$4955,$D24),"")</f>
        <v>28.086765766143799</v>
      </c>
      <c r="Z24" s="23">
        <f>IF(ISNUMBER(AVERAGEIFS(ObservedSpeciesData!Z$2:Z$4955,ObservedSpeciesData!$A$2:$A$4955,$A24,ObservedSpeciesData!$D$2:$D$4955,$D24)),AVERAGEIFS(ObservedSpeciesData!Z$2:Z$4955,ObservedSpeciesData!$A$2:$A$4955,$A24,ObservedSpeciesData!$D$2:$D$4955,$D24),"")</f>
        <v>90.16728401184082</v>
      </c>
      <c r="AA24" s="23">
        <f>IF(ISNUMBER(AVERAGEIFS(ObservedSpeciesData!AA$2:AA$4955,ObservedSpeciesData!$A$2:$A$4955,$A24,ObservedSpeciesData!$D$2:$D$4955,$D24)),AVERAGEIFS(ObservedSpeciesData!AA$2:AA$4955,ObservedSpeciesData!$A$2:$A$4955,$A24,ObservedSpeciesData!$D$2:$D$4955,$D24),"")</f>
        <v>25.3016197681427</v>
      </c>
      <c r="AB24" s="24">
        <f>IF(ISNUMBER(AVERAGEIFS(ObservedSpeciesData!AB$2:AB$4955,ObservedSpeciesData!$A$2:$A$4955,$A24,ObservedSpeciesData!$D$2:$D$4955,$D24)),AVERAGEIFS(ObservedSpeciesData!AB$2:AB$4955,ObservedSpeciesData!$A$2:$A$4955,$A24,ObservedSpeciesData!$D$2:$D$4955,$D24),"")</f>
        <v>4.0482591629028321E-2</v>
      </c>
      <c r="AC24" s="24">
        <f>IF(ISNUMBER(AVERAGEIFS(ObservedSpeciesData!AC$2:AC$4955,ObservedSpeciesData!$A$2:$A$4955,$A24,ObservedSpeciesData!$D$2:$D$4955,$D24)),AVERAGEIFS(ObservedSpeciesData!AC$2:AC$4955,ObservedSpeciesData!$A$2:$A$4955,$A24,ObservedSpeciesData!$D$2:$D$4955,$D24),"")</f>
        <v>4.0482591629028321E-2</v>
      </c>
      <c r="AD24" s="23">
        <f>IF(ISNUMBER(AVERAGEIFS(ObservedSpeciesData!AD$2:AD$4955,ObservedSpeciesData!$A$2:$A$4955,$A24,ObservedSpeciesData!$D$2:$D$4955,$D24)),AVERAGEIFS(ObservedSpeciesData!AD$2:AD$4955,ObservedSpeciesData!$A$2:$A$4955,$A24,ObservedSpeciesData!$D$2:$D$4955,$D24),"")</f>
        <v>11.920833282470703</v>
      </c>
      <c r="AE24" s="24">
        <f>IF(ISNUMBER(AVERAGEIFS(ObservedSpeciesData!AE$2:AE$4955,ObservedSpeciesData!$A$2:$A$4955,$A24,ObservedSpeciesData!$D$2:$D$4955,$D24)),AVERAGEIFS(ObservedSpeciesData!AE$2:AE$4955,ObservedSpeciesData!$A$2:$A$4955,$A24,ObservedSpeciesData!$D$2:$D$4955,$D24),"")</f>
        <v>13.913021158916326</v>
      </c>
      <c r="AF24" s="23"/>
      <c r="AG24" s="24"/>
      <c r="AH24" s="23">
        <f>IF(ISNUMBER(AVERAGEIFS(ObservedSpeciesData!AH$2:AH$4955,ObservedSpeciesData!$A$2:$A$4955,$A24,ObservedSpeciesData!$D$2:$D$4955,$D24)),AVERAGEIFS(ObservedSpeciesData!AH$2:AH$4955,ObservedSpeciesData!$A$2:$A$4955,$A24,ObservedSpeciesData!$D$2:$D$4955,$D24),"")</f>
        <v>9.53125</v>
      </c>
      <c r="AI24" s="23">
        <f>IF(ISNUMBER(AVERAGEIFS(ObservedSpeciesData!AI$2:AI$4955,ObservedSpeciesData!$A$2:$A$4955,$A24,ObservedSpeciesData!$C$2:$C$4955,$C24,ObservedSpeciesData!$D$2:$D$4955,$D24)),AVERAGEIFS(ObservedSpeciesData!AI$2:AI$4955,ObservedSpeciesData!$A$2:$A$4955,$A24,ObservedSpeciesData!$C$2:$C$4955,$C24,ObservedSpeciesData!$D$2:$D$4955,$D24),"")</f>
        <v>39.029249999999998</v>
      </c>
      <c r="AJ24" s="2">
        <f>COUNTIFS(ObservedSpeciesData!$A$2:$A$828,$A24,ObservedSpeciesData!$D$2:$D$828,$D24)</f>
        <v>4</v>
      </c>
      <c r="AK24" s="2">
        <f t="shared" si="0"/>
        <v>15</v>
      </c>
    </row>
    <row r="25" spans="1:37" x14ac:dyDescent="0.25">
      <c r="A25" s="14" t="s">
        <v>113</v>
      </c>
      <c r="B25" t="s">
        <v>98</v>
      </c>
      <c r="C25" t="s">
        <v>106</v>
      </c>
      <c r="D25" s="13">
        <v>42039</v>
      </c>
      <c r="E25">
        <v>1</v>
      </c>
      <c r="F25">
        <v>500</v>
      </c>
      <c r="G25" s="2" t="s">
        <v>89</v>
      </c>
      <c r="H25" s="2" t="s">
        <v>12</v>
      </c>
      <c r="I25">
        <v>4</v>
      </c>
      <c r="J25" s="2" t="s">
        <v>77</v>
      </c>
      <c r="K25" s="2">
        <f>IF(ISNUMBER(AVERAGEIFS(ObservedSpeciesData!K$2:K$4955,ObservedSpeciesData!$A$2:$A$4955,$A25,ObservedSpeciesData!$D$2:$D$4955,$D25)),AVERAGEIFS(ObservedSpeciesData!K$2:K$4955,ObservedSpeciesData!$A$2:$A$4955,$A25,ObservedSpeciesData!$D$2:$D$4955,$D25),"")</f>
        <v>389</v>
      </c>
      <c r="L25" s="26" t="str">
        <f>IF(ISNUMBER(AVERAGEIFS(ObservedSpeciesData!L$2:L$4955,ObservedSpeciesData!$A$2:$A$4955,$A25,ObservedSpeciesData!$D$2:$D$4955,$D25)),AVERAGEIFS(ObservedSpeciesData!L$2:L$4955,ObservedSpeciesData!$A$2:$A$4955,$A25,ObservedSpeciesData!$D$2:$D$4955,$D25),"")</f>
        <v/>
      </c>
      <c r="M25" s="23" t="str">
        <f>IF(ISNUMBER(AVERAGEIFS(ObservedSpeciesData!M$2:M$4955,ObservedSpeciesData!$A$2:$A$4955,$A25,ObservedSpeciesData!$D$2:$D$4955,$D25)),AVERAGEIFS(ObservedSpeciesData!M$2:M$4955,ObservedSpeciesData!$A$2:$A$4955,$A25,ObservedSpeciesData!$D$2:$D$4955,$D25),"")</f>
        <v/>
      </c>
      <c r="N25" s="23">
        <f>IF(ISNUMBER(AVERAGEIFS(ObservedSpeciesData!N$2:N$4955,ObservedSpeciesData!$A$2:$A$4955,$A25,ObservedSpeciesData!$D$2:$D$4955,$D25)),AVERAGEIFS(ObservedSpeciesData!N$2:N$4955,ObservedSpeciesData!$A$2:$A$4955,$A25,ObservedSpeciesData!$D$2:$D$4955,$D25),"")</f>
        <v>2251.6181461406941</v>
      </c>
      <c r="O25" s="23">
        <f>IF(ISNUMBER(AVERAGEIFS(ObservedSpeciesData!O$2:O$4955,ObservedSpeciesData!$A$2:$A$4955,$A25,ObservedSpeciesData!$D$2:$D$4955,$D25)),AVERAGEIFS(ObservedSpeciesData!O$2:O$4955,ObservedSpeciesData!$A$2:$A$4955,$A25,ObservedSpeciesData!$D$2:$D$4955,$D25),"")</f>
        <v>225.16181461406941</v>
      </c>
      <c r="P25" s="23">
        <f>IF(ISNUMBER(AVERAGEIFS(ObservedSpeciesData!P$2:P$4955,ObservedSpeciesData!$A$2:$A$4955,$A25,ObservedSpeciesData!$C$2:$C$4955,$C25,ObservedSpeciesData!$D$2:$D$4955,$D25)),AVERAGEIFS(ObservedSpeciesData!P$2:P$4955,ObservedSpeciesData!$A$2:$A$4955,$A25,ObservedSpeciesData!$C$2:$C$4955,$C25,ObservedSpeciesData!$D$2:$D$4955,$D25),"")</f>
        <v>885.66725731843371</v>
      </c>
      <c r="Q25" s="23"/>
      <c r="R25" s="25" t="str">
        <f>IF(ISNUMBER(AVERAGEIFS(ObservedSpeciesData!R$2:R$4955,ObservedSpeciesData!$A$2:$A$4955,$A25,ObservedSpeciesData!$D$2:$D$4955,$D25)),AVERAGEIFS(ObservedSpeciesData!R$2:R$4955,ObservedSpeciesData!$A$2:$A$4955,$A25,ObservedSpeciesData!$D$2:$D$4955,$D25),"")</f>
        <v/>
      </c>
      <c r="S25" s="25" t="str">
        <f>IF(ISNUMBER(AVERAGEIFS(ObservedSpeciesData!S$2:S$4955,ObservedSpeciesData!$A$2:$A$4955,$A25,ObservedSpeciesData!$D$2:$D$4955,$D25)),AVERAGEIFS(ObservedSpeciesData!S$2:S$4955,ObservedSpeciesData!$A$2:$A$4955,$A25,ObservedSpeciesData!$D$2:$D$4955,$D25),"")</f>
        <v/>
      </c>
      <c r="T25" s="23" t="str">
        <f>IF(ISNUMBER(AVERAGEIFS(ObservedSpeciesData!T$2:T$4955,ObservedSpeciesData!$A$2:$A$4955,$A25,ObservedSpeciesData!$D$2:$D$4955,$D25)),AVERAGEIFS(ObservedSpeciesData!T$2:T$4955,ObservedSpeciesData!$A$2:$A$4955,$A25,ObservedSpeciesData!$D$2:$D$4955,$D25),"")</f>
        <v/>
      </c>
      <c r="U25" s="24" t="str">
        <f>IF(ISNUMBER(AVERAGEIFS(ObservedSpeciesData!U$2:U$4955,ObservedSpeciesData!$A$2:$A$4955,$A25,ObservedSpeciesData!$C$2:$C$4955,$C25,ObservedSpeciesData!$D$2:$D$4955,$D25)),AVERAGEIFS(ObservedSpeciesData!U$2:U$4955,ObservedSpeciesData!$A$2:$A$4955,$A25,ObservedSpeciesData!$C$2:$C$4955,$C25,ObservedSpeciesData!$D$2:$D$4955,$D25),"")</f>
        <v/>
      </c>
      <c r="V25" s="23">
        <f>IF(ISNUMBER(AVERAGEIFS(ObservedSpeciesData!V$2:V$4955,ObservedSpeciesData!$A$2:$A$4955,$A25,ObservedSpeciesData!$D$2:$D$4955,$D25)),AVERAGEIFS(ObservedSpeciesData!V$2:V$4955,ObservedSpeciesData!$A$2:$A$4955,$A25,ObservedSpeciesData!$D$2:$D$4955,$D25),"")</f>
        <v>22.787592172622681</v>
      </c>
      <c r="W25" s="23">
        <f>IF(ISNUMBER(AVERAGEIFS(ObservedSpeciesData!W$2:W$4955,ObservedSpeciesData!$A$2:$A$4955,$A25,ObservedSpeciesData!$D$2:$D$4955,$D25)),AVERAGEIFS(ObservedSpeciesData!W$2:W$4955,ObservedSpeciesData!$A$2:$A$4955,$A25,ObservedSpeciesData!$D$2:$D$4955,$D25),"")</f>
        <v>12.018314957618713</v>
      </c>
      <c r="X25" s="23">
        <f>IF(ISNUMBER(AVERAGEIFS(ObservedSpeciesData!X$2:X$4955,ObservedSpeciesData!$A$2:$A$4955,$A25,ObservedSpeciesData!$D$2:$D$4955,$D25)),AVERAGEIFS(ObservedSpeciesData!X$2:X$4955,ObservedSpeciesData!$A$2:$A$4955,$A25,ObservedSpeciesData!$D$2:$D$4955,$D25),"")</f>
        <v>73.01242733001709</v>
      </c>
      <c r="Y25" s="23">
        <f>IF(ISNUMBER(AVERAGEIFS(ObservedSpeciesData!Y$2:Y$4955,ObservedSpeciesData!$A$2:$A$4955,$A25,ObservedSpeciesData!$D$2:$D$4955,$D25)),AVERAGEIFS(ObservedSpeciesData!Y$2:Y$4955,ObservedSpeciesData!$A$2:$A$4955,$A25,ObservedSpeciesData!$D$2:$D$4955,$D25),"")</f>
        <v>29.035082340240479</v>
      </c>
      <c r="Z25" s="23">
        <f>IF(ISNUMBER(AVERAGEIFS(ObservedSpeciesData!Z$2:Z$4955,ObservedSpeciesData!$A$2:$A$4955,$A25,ObservedSpeciesData!$D$2:$D$4955,$D25)),AVERAGEIFS(ObservedSpeciesData!Z$2:Z$4955,ObservedSpeciesData!$A$2:$A$4955,$A25,ObservedSpeciesData!$D$2:$D$4955,$D25),"")</f>
        <v>90.477094650268555</v>
      </c>
      <c r="AA25" s="23">
        <f>IF(ISNUMBER(AVERAGEIFS(ObservedSpeciesData!AA$2:AA$4955,ObservedSpeciesData!$A$2:$A$4955,$A25,ObservedSpeciesData!$D$2:$D$4955,$D25)),AVERAGEIFS(ObservedSpeciesData!AA$2:AA$4955,ObservedSpeciesData!$A$2:$A$4955,$A25,ObservedSpeciesData!$D$2:$D$4955,$D25),"")</f>
        <v>23.920859575271606</v>
      </c>
      <c r="AB25" s="24">
        <f>IF(ISNUMBER(AVERAGEIFS(ObservedSpeciesData!AB$2:AB$4955,ObservedSpeciesData!$A$2:$A$4955,$A25,ObservedSpeciesData!$D$2:$D$4955,$D25)),AVERAGEIFS(ObservedSpeciesData!AB$2:AB$4955,ObservedSpeciesData!$A$2:$A$4955,$A25,ObservedSpeciesData!$D$2:$D$4955,$D25),"")</f>
        <v>3.8273375320434573E-2</v>
      </c>
      <c r="AC25" s="24">
        <f>IF(ISNUMBER(AVERAGEIFS(ObservedSpeciesData!AC$2:AC$4955,ObservedSpeciesData!$A$2:$A$4955,$A25,ObservedSpeciesData!$D$2:$D$4955,$D25)),AVERAGEIFS(ObservedSpeciesData!AC$2:AC$4955,ObservedSpeciesData!$A$2:$A$4955,$A25,ObservedSpeciesData!$D$2:$D$4955,$D25),"")</f>
        <v>3.8273375320434573E-2</v>
      </c>
      <c r="AD25" s="23">
        <f>IF(ISNUMBER(AVERAGEIFS(ObservedSpeciesData!AD$2:AD$4955,ObservedSpeciesData!$A$2:$A$4955,$A25,ObservedSpeciesData!$D$2:$D$4955,$D25)),AVERAGEIFS(ObservedSpeciesData!AD$2:AD$4955,ObservedSpeciesData!$A$2:$A$4955,$A25,ObservedSpeciesData!$D$2:$D$4955,$D25),"")</f>
        <v>11.681988372802735</v>
      </c>
      <c r="AE25" s="24">
        <f>IF(ISNUMBER(AVERAGEIFS(ObservedSpeciesData!AE$2:AE$4955,ObservedSpeciesData!$A$2:$A$4955,$A25,ObservedSpeciesData!$D$2:$D$4955,$D25)),AVERAGEIFS(ObservedSpeciesData!AE$2:AE$4955,ObservedSpeciesData!$A$2:$A$4955,$A25,ObservedSpeciesData!$D$2:$D$4955,$D25),"")</f>
        <v>17.184173441290163</v>
      </c>
      <c r="AF25" s="23"/>
      <c r="AG25" s="24"/>
      <c r="AH25" s="23">
        <f>IF(ISNUMBER(AVERAGEIFS(ObservedSpeciesData!AH$2:AH$4955,ObservedSpeciesData!$A$2:$A$4955,$A25,ObservedSpeciesData!$D$2:$D$4955,$D25)),AVERAGEIFS(ObservedSpeciesData!AH$2:AH$4955,ObservedSpeciesData!$A$2:$A$4955,$A25,ObservedSpeciesData!$D$2:$D$4955,$D25),"")</f>
        <v>8.6265000000000001</v>
      </c>
      <c r="AI25" s="23">
        <f>IF(ISNUMBER(AVERAGEIFS(ObservedSpeciesData!AI$2:AI$4955,ObservedSpeciesData!$A$2:$A$4955,$A25,ObservedSpeciesData!$C$2:$C$4955,$C25,ObservedSpeciesData!$D$2:$D$4955,$D25)),AVERAGEIFS(ObservedSpeciesData!AI$2:AI$4955,ObservedSpeciesData!$A$2:$A$4955,$A25,ObservedSpeciesData!$C$2:$C$4955,$C25,ObservedSpeciesData!$D$2:$D$4955,$D25),"")</f>
        <v>35.641500000000008</v>
      </c>
      <c r="AJ25" s="2">
        <f>COUNTIFS(ObservedSpeciesData!$A$2:$A$828,$A25,ObservedSpeciesData!$D$2:$D$828,$D25)</f>
        <v>4</v>
      </c>
      <c r="AK25" s="2">
        <f t="shared" si="0"/>
        <v>15</v>
      </c>
    </row>
    <row r="26" spans="1:37" x14ac:dyDescent="0.25">
      <c r="A26" s="14" t="s">
        <v>118</v>
      </c>
      <c r="B26" t="s">
        <v>98</v>
      </c>
      <c r="C26" t="s">
        <v>106</v>
      </c>
      <c r="D26" s="13">
        <v>42073</v>
      </c>
      <c r="E26">
        <v>1</v>
      </c>
      <c r="F26">
        <v>0</v>
      </c>
      <c r="G26" s="2" t="s">
        <v>89</v>
      </c>
      <c r="H26" s="2" t="s">
        <v>13</v>
      </c>
      <c r="I26">
        <v>5</v>
      </c>
      <c r="J26" s="2" t="s">
        <v>77</v>
      </c>
      <c r="K26" s="2">
        <f>IF(ISNUMBER(AVERAGEIFS(ObservedSpeciesData!K$2:K$4955,ObservedSpeciesData!$A$2:$A$4955,$A26,ObservedSpeciesData!$D$2:$D$4955,$D26)),AVERAGEIFS(ObservedSpeciesData!K$2:K$4955,ObservedSpeciesData!$A$2:$A$4955,$A26,ObservedSpeciesData!$D$2:$D$4955,$D26),"")</f>
        <v>0</v>
      </c>
      <c r="L26" s="26" t="str">
        <f>IF(ISNUMBER(AVERAGEIFS(ObservedSpeciesData!L$2:L$4955,ObservedSpeciesData!$A$2:$A$4955,$A26,ObservedSpeciesData!$D$2:$D$4955,$D26)),AVERAGEIFS(ObservedSpeciesData!L$2:L$4955,ObservedSpeciesData!$A$2:$A$4955,$A26,ObservedSpeciesData!$D$2:$D$4955,$D26),"")</f>
        <v/>
      </c>
      <c r="M26" s="23" t="str">
        <f>IF(ISNUMBER(AVERAGEIFS(ObservedSpeciesData!M$2:M$4955,ObservedSpeciesData!$A$2:$A$4955,$A26,ObservedSpeciesData!$D$2:$D$4955,$D26)),AVERAGEIFS(ObservedSpeciesData!M$2:M$4955,ObservedSpeciesData!$A$2:$A$4955,$A26,ObservedSpeciesData!$D$2:$D$4955,$D26),"")</f>
        <v/>
      </c>
      <c r="N26" s="23">
        <f>IF(ISNUMBER(AVERAGEIFS(ObservedSpeciesData!N$2:N$4955,ObservedSpeciesData!$A$2:$A$4955,$A26,ObservedSpeciesData!$D$2:$D$4955,$D26)),AVERAGEIFS(ObservedSpeciesData!N$2:N$4955,ObservedSpeciesData!$A$2:$A$4955,$A26,ObservedSpeciesData!$D$2:$D$4955,$D26),"")</f>
        <v>1429.503848008065</v>
      </c>
      <c r="O26" s="23">
        <f>IF(ISNUMBER(AVERAGEIFS(ObservedSpeciesData!O$2:O$4955,ObservedSpeciesData!$A$2:$A$4955,$A26,ObservedSpeciesData!$D$2:$D$4955,$D26)),AVERAGEIFS(ObservedSpeciesData!O$2:O$4955,ObservedSpeciesData!$A$2:$A$4955,$A26,ObservedSpeciesData!$D$2:$D$4955,$D26),"")</f>
        <v>142.95038480080652</v>
      </c>
      <c r="P26" s="23">
        <f>IF(ISNUMBER(AVERAGEIFS(ObservedSpeciesData!P$2:P$4955,ObservedSpeciesData!$A$2:$A$4955,$A26,ObservedSpeciesData!$C$2:$C$4955,$C26,ObservedSpeciesData!$D$2:$D$4955,$D26)),AVERAGEIFS(ObservedSpeciesData!P$2:P$4955,ObservedSpeciesData!$A$2:$A$4955,$A26,ObservedSpeciesData!$C$2:$C$4955,$C26,ObservedSpeciesData!$D$2:$D$4955,$D26),"")</f>
        <v>965.97108337376233</v>
      </c>
      <c r="Q26" s="23"/>
      <c r="R26" s="25" t="str">
        <f>IF(ISNUMBER(AVERAGEIFS(ObservedSpeciesData!R$2:R$4955,ObservedSpeciesData!$A$2:$A$4955,$A26,ObservedSpeciesData!$D$2:$D$4955,$D26)),AVERAGEIFS(ObservedSpeciesData!R$2:R$4955,ObservedSpeciesData!$A$2:$A$4955,$A26,ObservedSpeciesData!$D$2:$D$4955,$D26),"")</f>
        <v/>
      </c>
      <c r="S26" s="25" t="str">
        <f>IF(ISNUMBER(AVERAGEIFS(ObservedSpeciesData!S$2:S$4955,ObservedSpeciesData!$A$2:$A$4955,$A26,ObservedSpeciesData!$D$2:$D$4955,$D26)),AVERAGEIFS(ObservedSpeciesData!S$2:S$4955,ObservedSpeciesData!$A$2:$A$4955,$A26,ObservedSpeciesData!$D$2:$D$4955,$D26),"")</f>
        <v/>
      </c>
      <c r="T26" s="23" t="str">
        <f>IF(ISNUMBER(AVERAGEIFS(ObservedSpeciesData!T$2:T$4955,ObservedSpeciesData!$A$2:$A$4955,$A26,ObservedSpeciesData!$D$2:$D$4955,$D26)),AVERAGEIFS(ObservedSpeciesData!T$2:T$4955,ObservedSpeciesData!$A$2:$A$4955,$A26,ObservedSpeciesData!$D$2:$D$4955,$D26),"")</f>
        <v/>
      </c>
      <c r="U26" s="24" t="str">
        <f>IF(ISNUMBER(AVERAGEIFS(ObservedSpeciesData!U$2:U$4955,ObservedSpeciesData!$A$2:$A$4955,$A26,ObservedSpeciesData!$C$2:$C$4955,$C26,ObservedSpeciesData!$D$2:$D$4955,$D26)),AVERAGEIFS(ObservedSpeciesData!U$2:U$4955,ObservedSpeciesData!$A$2:$A$4955,$A26,ObservedSpeciesData!$C$2:$C$4955,$C26,ObservedSpeciesData!$D$2:$D$4955,$D26),"")</f>
        <v/>
      </c>
      <c r="V26" s="23">
        <f>IF(ISNUMBER(AVERAGEIFS(ObservedSpeciesData!V$2:V$4955,ObservedSpeciesData!$A$2:$A$4955,$A26,ObservedSpeciesData!$D$2:$D$4955,$D26)),AVERAGEIFS(ObservedSpeciesData!V$2:V$4955,ObservedSpeciesData!$A$2:$A$4955,$A26,ObservedSpeciesData!$D$2:$D$4955,$D26),"")</f>
        <v>20.06670069694519</v>
      </c>
      <c r="W26" s="23">
        <f>IF(ISNUMBER(AVERAGEIFS(ObservedSpeciesData!W$2:W$4955,ObservedSpeciesData!$A$2:$A$4955,$A26,ObservedSpeciesData!$D$2:$D$4955,$D26)),AVERAGEIFS(ObservedSpeciesData!W$2:W$4955,ObservedSpeciesData!$A$2:$A$4955,$A26,ObservedSpeciesData!$D$2:$D$4955,$D26),"")</f>
        <v>10.767494559288025</v>
      </c>
      <c r="X26" s="23">
        <f>IF(ISNUMBER(AVERAGEIFS(ObservedSpeciesData!X$2:X$4955,ObservedSpeciesData!$A$2:$A$4955,$A26,ObservedSpeciesData!$D$2:$D$4955,$D26)),AVERAGEIFS(ObservedSpeciesData!X$2:X$4955,ObservedSpeciesData!$A$2:$A$4955,$A26,ObservedSpeciesData!$D$2:$D$4955,$D26),"")</f>
        <v>75.922297477722168</v>
      </c>
      <c r="Y26" s="23">
        <f>IF(ISNUMBER(AVERAGEIFS(ObservedSpeciesData!Y$2:Y$4955,ObservedSpeciesData!$A$2:$A$4955,$A26,ObservedSpeciesData!$D$2:$D$4955,$D26)),AVERAGEIFS(ObservedSpeciesData!Y$2:Y$4955,ObservedSpeciesData!$A$2:$A$4955,$A26,ObservedSpeciesData!$D$2:$D$4955,$D26),"")</f>
        <v>26.900869369506836</v>
      </c>
      <c r="Z26" s="23">
        <f>IF(ISNUMBER(AVERAGEIFS(ObservedSpeciesData!Z$2:Z$4955,ObservedSpeciesData!$A$2:$A$4955,$A26,ObservedSpeciesData!$D$2:$D$4955,$D26)),AVERAGEIFS(ObservedSpeciesData!Z$2:Z$4955,ObservedSpeciesData!$A$2:$A$4955,$A26,ObservedSpeciesData!$D$2:$D$4955,$D26),"")</f>
        <v>89.658658981323242</v>
      </c>
      <c r="AA26" s="23">
        <f>IF(ISNUMBER(AVERAGEIFS(ObservedSpeciesData!AA$2:AA$4955,ObservedSpeciesData!$A$2:$A$4955,$A26,ObservedSpeciesData!$D$2:$D$4955,$D26)),AVERAGEIFS(ObservedSpeciesData!AA$2:AA$4955,ObservedSpeciesData!$A$2:$A$4955,$A26,ObservedSpeciesData!$D$2:$D$4955,$D26),"")</f>
        <v>29.637832641601563</v>
      </c>
      <c r="AB26" s="24">
        <f>IF(ISNUMBER(AVERAGEIFS(ObservedSpeciesData!AB$2:AB$4955,ObservedSpeciesData!$A$2:$A$4955,$A26,ObservedSpeciesData!$D$2:$D$4955,$D26)),AVERAGEIFS(ObservedSpeciesData!AB$2:AB$4955,ObservedSpeciesData!$A$2:$A$4955,$A26,ObservedSpeciesData!$D$2:$D$4955,$D26),"")</f>
        <v>4.7420532226562499E-2</v>
      </c>
      <c r="AC26" s="24">
        <f>IF(ISNUMBER(AVERAGEIFS(ObservedSpeciesData!AC$2:AC$4955,ObservedSpeciesData!$A$2:$A$4955,$A26,ObservedSpeciesData!$D$2:$D$4955,$D26)),AVERAGEIFS(ObservedSpeciesData!AC$2:AC$4955,ObservedSpeciesData!$A$2:$A$4955,$A26,ObservedSpeciesData!$D$2:$D$4955,$D26),"")</f>
        <v>4.7420532226562499E-2</v>
      </c>
      <c r="AD26" s="23">
        <f>IF(ISNUMBER(AVERAGEIFS(ObservedSpeciesData!AD$2:AD$4955,ObservedSpeciesData!$A$2:$A$4955,$A26,ObservedSpeciesData!$D$2:$D$4955,$D26)),AVERAGEIFS(ObservedSpeciesData!AD$2:AD$4955,ObservedSpeciesData!$A$2:$A$4955,$A26,ObservedSpeciesData!$D$2:$D$4955,$D26),"")</f>
        <v>12.147567596435547</v>
      </c>
      <c r="AE26" s="24">
        <f>IF(ISNUMBER(AVERAGEIFS(ObservedSpeciesData!AE$2:AE$4955,ObservedSpeciesData!$A$2:$A$4955,$A26,ObservedSpeciesData!$D$2:$D$4955,$D26)),AVERAGEIFS(ObservedSpeciesData!AE$2:AE$4955,ObservedSpeciesData!$A$2:$A$4955,$A26,ObservedSpeciesData!$D$2:$D$4955,$D26),"")</f>
        <v>10.086094093173546</v>
      </c>
      <c r="AF26" s="23"/>
      <c r="AG26" s="24"/>
      <c r="AH26" s="23">
        <f>IF(ISNUMBER(AVERAGEIFS(ObservedSpeciesData!AH$2:AH$4955,ObservedSpeciesData!$A$2:$A$4955,$A26,ObservedSpeciesData!$D$2:$D$4955,$D26)),AVERAGEIFS(ObservedSpeciesData!AH$2:AH$4955,ObservedSpeciesData!$A$2:$A$4955,$A26,ObservedSpeciesData!$D$2:$D$4955,$D26),"")</f>
        <v>6.7447499999999998</v>
      </c>
      <c r="AI26" s="23">
        <f>IF(ISNUMBER(AVERAGEIFS(ObservedSpeciesData!AI$2:AI$4955,ObservedSpeciesData!$A$2:$A$4955,$A26,ObservedSpeciesData!$C$2:$C$4955,$C26,ObservedSpeciesData!$D$2:$D$4955,$D26)),AVERAGEIFS(ObservedSpeciesData!AI$2:AI$4955,ObservedSpeciesData!$A$2:$A$4955,$A26,ObservedSpeciesData!$C$2:$C$4955,$C26,ObservedSpeciesData!$D$2:$D$4955,$D26),"")</f>
        <v>39.691749999999999</v>
      </c>
      <c r="AJ26" s="2">
        <f>COUNTIFS(ObservedSpeciesData!$A$2:$A$828,$A26,ObservedSpeciesData!$D$2:$D$828,$D26)</f>
        <v>4</v>
      </c>
      <c r="AK26" s="2">
        <f t="shared" si="0"/>
        <v>15</v>
      </c>
    </row>
    <row r="27" spans="1:37" x14ac:dyDescent="0.25">
      <c r="A27" s="14" t="s">
        <v>117</v>
      </c>
      <c r="B27" t="s">
        <v>98</v>
      </c>
      <c r="C27" t="s">
        <v>106</v>
      </c>
      <c r="D27" s="13">
        <v>42073</v>
      </c>
      <c r="E27">
        <v>1</v>
      </c>
      <c r="F27">
        <v>50</v>
      </c>
      <c r="G27" s="2" t="s">
        <v>89</v>
      </c>
      <c r="H27" s="2" t="s">
        <v>13</v>
      </c>
      <c r="I27">
        <v>5</v>
      </c>
      <c r="J27" s="2" t="s">
        <v>77</v>
      </c>
      <c r="K27" s="2">
        <f>IF(ISNUMBER(AVERAGEIFS(ObservedSpeciesData!K$2:K$4955,ObservedSpeciesData!$A$2:$A$4955,$A27,ObservedSpeciesData!$D$2:$D$4955,$D27)),AVERAGEIFS(ObservedSpeciesData!K$2:K$4955,ObservedSpeciesData!$A$2:$A$4955,$A27,ObservedSpeciesData!$D$2:$D$4955,$D27),"")</f>
        <v>45</v>
      </c>
      <c r="L27" s="26" t="str">
        <f>IF(ISNUMBER(AVERAGEIFS(ObservedSpeciesData!L$2:L$4955,ObservedSpeciesData!$A$2:$A$4955,$A27,ObservedSpeciesData!$D$2:$D$4955,$D27)),AVERAGEIFS(ObservedSpeciesData!L$2:L$4955,ObservedSpeciesData!$A$2:$A$4955,$A27,ObservedSpeciesData!$D$2:$D$4955,$D27),"")</f>
        <v/>
      </c>
      <c r="M27" s="23" t="str">
        <f>IF(ISNUMBER(AVERAGEIFS(ObservedSpeciesData!M$2:M$4955,ObservedSpeciesData!$A$2:$A$4955,$A27,ObservedSpeciesData!$D$2:$D$4955,$D27)),AVERAGEIFS(ObservedSpeciesData!M$2:M$4955,ObservedSpeciesData!$A$2:$A$4955,$A27,ObservedSpeciesData!$D$2:$D$4955,$D27),"")</f>
        <v/>
      </c>
      <c r="N27" s="23">
        <f>IF(ISNUMBER(AVERAGEIFS(ObservedSpeciesData!N$2:N$4955,ObservedSpeciesData!$A$2:$A$4955,$A27,ObservedSpeciesData!$D$2:$D$4955,$D27)),AVERAGEIFS(ObservedSpeciesData!N$2:N$4955,ObservedSpeciesData!$A$2:$A$4955,$A27,ObservedSpeciesData!$D$2:$D$4955,$D27),"")</f>
        <v>1318.9109103803448</v>
      </c>
      <c r="O27" s="23">
        <f>IF(ISNUMBER(AVERAGEIFS(ObservedSpeciesData!O$2:O$4955,ObservedSpeciesData!$A$2:$A$4955,$A27,ObservedSpeciesData!$D$2:$D$4955,$D27)),AVERAGEIFS(ObservedSpeciesData!O$2:O$4955,ObservedSpeciesData!$A$2:$A$4955,$A27,ObservedSpeciesData!$D$2:$D$4955,$D27),"")</f>
        <v>131.89109103803446</v>
      </c>
      <c r="P27" s="23">
        <f>IF(ISNUMBER(AVERAGEIFS(ObservedSpeciesData!P$2:P$4955,ObservedSpeciesData!$A$2:$A$4955,$A27,ObservedSpeciesData!$C$2:$C$4955,$C27,ObservedSpeciesData!$D$2:$D$4955,$D27)),AVERAGEIFS(ObservedSpeciesData!P$2:P$4955,ObservedSpeciesData!$A$2:$A$4955,$A27,ObservedSpeciesData!$C$2:$C$4955,$C27,ObservedSpeciesData!$D$2:$D$4955,$D27),"")</f>
        <v>1003.5976295072801</v>
      </c>
      <c r="Q27" s="23"/>
      <c r="R27" s="25" t="str">
        <f>IF(ISNUMBER(AVERAGEIFS(ObservedSpeciesData!R$2:R$4955,ObservedSpeciesData!$A$2:$A$4955,$A27,ObservedSpeciesData!$D$2:$D$4955,$D27)),AVERAGEIFS(ObservedSpeciesData!R$2:R$4955,ObservedSpeciesData!$A$2:$A$4955,$A27,ObservedSpeciesData!$D$2:$D$4955,$D27),"")</f>
        <v/>
      </c>
      <c r="S27" s="25" t="str">
        <f>IF(ISNUMBER(AVERAGEIFS(ObservedSpeciesData!S$2:S$4955,ObservedSpeciesData!$A$2:$A$4955,$A27,ObservedSpeciesData!$D$2:$D$4955,$D27)),AVERAGEIFS(ObservedSpeciesData!S$2:S$4955,ObservedSpeciesData!$A$2:$A$4955,$A27,ObservedSpeciesData!$D$2:$D$4955,$D27),"")</f>
        <v/>
      </c>
      <c r="T27" s="23" t="str">
        <f>IF(ISNUMBER(AVERAGEIFS(ObservedSpeciesData!T$2:T$4955,ObservedSpeciesData!$A$2:$A$4955,$A27,ObservedSpeciesData!$D$2:$D$4955,$D27)),AVERAGEIFS(ObservedSpeciesData!T$2:T$4955,ObservedSpeciesData!$A$2:$A$4955,$A27,ObservedSpeciesData!$D$2:$D$4955,$D27),"")</f>
        <v/>
      </c>
      <c r="U27" s="24" t="str">
        <f>IF(ISNUMBER(AVERAGEIFS(ObservedSpeciesData!U$2:U$4955,ObservedSpeciesData!$A$2:$A$4955,$A27,ObservedSpeciesData!$C$2:$C$4955,$C27,ObservedSpeciesData!$D$2:$D$4955,$D27)),AVERAGEIFS(ObservedSpeciesData!U$2:U$4955,ObservedSpeciesData!$A$2:$A$4955,$A27,ObservedSpeciesData!$C$2:$C$4955,$C27,ObservedSpeciesData!$D$2:$D$4955,$D27),"")</f>
        <v/>
      </c>
      <c r="V27" s="23">
        <f>IF(ISNUMBER(AVERAGEIFS(ObservedSpeciesData!V$2:V$4955,ObservedSpeciesData!$A$2:$A$4955,$A27,ObservedSpeciesData!$D$2:$D$4955,$D27)),AVERAGEIFS(ObservedSpeciesData!V$2:V$4955,ObservedSpeciesData!$A$2:$A$4955,$A27,ObservedSpeciesData!$D$2:$D$4955,$D27),"")</f>
        <v>20.72862982749939</v>
      </c>
      <c r="W27" s="23">
        <f>IF(ISNUMBER(AVERAGEIFS(ObservedSpeciesData!W$2:W$4955,ObservedSpeciesData!$A$2:$A$4955,$A27,ObservedSpeciesData!$D$2:$D$4955,$D27)),AVERAGEIFS(ObservedSpeciesData!W$2:W$4955,ObservedSpeciesData!$A$2:$A$4955,$A27,ObservedSpeciesData!$D$2:$D$4955,$D27),"")</f>
        <v>11.715181827545166</v>
      </c>
      <c r="X27" s="23">
        <f>IF(ISNUMBER(AVERAGEIFS(ObservedSpeciesData!X$2:X$4955,ObservedSpeciesData!$A$2:$A$4955,$A27,ObservedSpeciesData!$D$2:$D$4955,$D27)),AVERAGEIFS(ObservedSpeciesData!X$2:X$4955,ObservedSpeciesData!$A$2:$A$4955,$A27,ObservedSpeciesData!$D$2:$D$4955,$D27),"")</f>
        <v>76.42799186706543</v>
      </c>
      <c r="Y27" s="23">
        <f>IF(ISNUMBER(AVERAGEIFS(ObservedSpeciesData!Y$2:Y$4955,ObservedSpeciesData!$A$2:$A$4955,$A27,ObservedSpeciesData!$D$2:$D$4955,$D27)),AVERAGEIFS(ObservedSpeciesData!Y$2:Y$4955,ObservedSpeciesData!$A$2:$A$4955,$A27,ObservedSpeciesData!$D$2:$D$4955,$D27),"")</f>
        <v>26.085338592529297</v>
      </c>
      <c r="Z27" s="23">
        <f>IF(ISNUMBER(AVERAGEIFS(ObservedSpeciesData!Z$2:Z$4955,ObservedSpeciesData!$A$2:$A$4955,$A27,ObservedSpeciesData!$D$2:$D$4955,$D27)),AVERAGEIFS(ObservedSpeciesData!Z$2:Z$4955,ObservedSpeciesData!$A$2:$A$4955,$A27,ObservedSpeciesData!$D$2:$D$4955,$D27),"")</f>
        <v>90.157505035400391</v>
      </c>
      <c r="AA27" s="23">
        <f>IF(ISNUMBER(AVERAGEIFS(ObservedSpeciesData!AA$2:AA$4955,ObservedSpeciesData!$A$2:$A$4955,$A27,ObservedSpeciesData!$D$2:$D$4955,$D27)),AVERAGEIFS(ObservedSpeciesData!AA$2:AA$4955,ObservedSpeciesData!$A$2:$A$4955,$A27,ObservedSpeciesData!$D$2:$D$4955,$D27),"")</f>
        <v>27.493086338043213</v>
      </c>
      <c r="AB27" s="24">
        <f>IF(ISNUMBER(AVERAGEIFS(ObservedSpeciesData!AB$2:AB$4955,ObservedSpeciesData!$A$2:$A$4955,$A27,ObservedSpeciesData!$D$2:$D$4955,$D27)),AVERAGEIFS(ObservedSpeciesData!AB$2:AB$4955,ObservedSpeciesData!$A$2:$A$4955,$A27,ObservedSpeciesData!$D$2:$D$4955,$D27),"")</f>
        <v>4.3988938140869141E-2</v>
      </c>
      <c r="AC27" s="24">
        <f>IF(ISNUMBER(AVERAGEIFS(ObservedSpeciesData!AC$2:AC$4955,ObservedSpeciesData!$A$2:$A$4955,$A27,ObservedSpeciesData!$D$2:$D$4955,$D27)),AVERAGEIFS(ObservedSpeciesData!AC$2:AC$4955,ObservedSpeciesData!$A$2:$A$4955,$A27,ObservedSpeciesData!$D$2:$D$4955,$D27),"")</f>
        <v>4.3988938140869141E-2</v>
      </c>
      <c r="AD27" s="23">
        <f>IF(ISNUMBER(AVERAGEIFS(ObservedSpeciesData!AD$2:AD$4955,ObservedSpeciesData!$A$2:$A$4955,$A27,ObservedSpeciesData!$D$2:$D$4955,$D27)),AVERAGEIFS(ObservedSpeciesData!AD$2:AD$4955,ObservedSpeciesData!$A$2:$A$4955,$A27,ObservedSpeciesData!$D$2:$D$4955,$D27),"")</f>
        <v>12.228478698730468</v>
      </c>
      <c r="AE27" s="24">
        <f>IF(ISNUMBER(AVERAGEIFS(ObservedSpeciesData!AE$2:AE$4955,ObservedSpeciesData!$A$2:$A$4955,$A27,ObservedSpeciesData!$D$2:$D$4955,$D27)),AVERAGEIFS(ObservedSpeciesData!AE$2:AE$4955,ObservedSpeciesData!$A$2:$A$4955,$A27,ObservedSpeciesData!$D$2:$D$4955,$D27),"")</f>
        <v>10.9662578947902</v>
      </c>
      <c r="AF27" s="23"/>
      <c r="AG27" s="24"/>
      <c r="AH27" s="23">
        <f>IF(ISNUMBER(AVERAGEIFS(ObservedSpeciesData!AH$2:AH$4955,ObservedSpeciesData!$A$2:$A$4955,$A27,ObservedSpeciesData!$D$2:$D$4955,$D27)),AVERAGEIFS(ObservedSpeciesData!AH$2:AH$4955,ObservedSpeciesData!$A$2:$A$4955,$A27,ObservedSpeciesData!$D$2:$D$4955,$D27),"")</f>
        <v>5.8174999999999999</v>
      </c>
      <c r="AI27" s="23">
        <f>IF(ISNUMBER(AVERAGEIFS(ObservedSpeciesData!AI$2:AI$4955,ObservedSpeciesData!$A$2:$A$4955,$A27,ObservedSpeciesData!$C$2:$C$4955,$C27,ObservedSpeciesData!$D$2:$D$4955,$D27)),AVERAGEIFS(ObservedSpeciesData!AI$2:AI$4955,ObservedSpeciesData!$A$2:$A$4955,$A27,ObservedSpeciesData!$C$2:$C$4955,$C27,ObservedSpeciesData!$D$2:$D$4955,$D27),"")</f>
        <v>41.164999999999999</v>
      </c>
      <c r="AJ27" s="2">
        <f>COUNTIFS(ObservedSpeciesData!$A$2:$A$828,$A27,ObservedSpeciesData!$D$2:$D$828,$D27)</f>
        <v>4</v>
      </c>
      <c r="AK27" s="2">
        <f t="shared" si="0"/>
        <v>15</v>
      </c>
    </row>
    <row r="28" spans="1:37" x14ac:dyDescent="0.25">
      <c r="A28" s="14" t="s">
        <v>116</v>
      </c>
      <c r="B28" t="s">
        <v>98</v>
      </c>
      <c r="C28" t="s">
        <v>106</v>
      </c>
      <c r="D28" s="13">
        <v>42073</v>
      </c>
      <c r="E28">
        <v>1</v>
      </c>
      <c r="F28">
        <v>100</v>
      </c>
      <c r="G28" s="2" t="s">
        <v>89</v>
      </c>
      <c r="H28" s="2" t="s">
        <v>13</v>
      </c>
      <c r="I28">
        <v>5</v>
      </c>
      <c r="J28" s="2" t="s">
        <v>77</v>
      </c>
      <c r="K28" s="2">
        <f>IF(ISNUMBER(AVERAGEIFS(ObservedSpeciesData!K$2:K$4955,ObservedSpeciesData!$A$2:$A$4955,$A28,ObservedSpeciesData!$D$2:$D$4955,$D28)),AVERAGEIFS(ObservedSpeciesData!K$2:K$4955,ObservedSpeciesData!$A$2:$A$4955,$A28,ObservedSpeciesData!$D$2:$D$4955,$D28),"")</f>
        <v>78</v>
      </c>
      <c r="L28" s="26" t="str">
        <f>IF(ISNUMBER(AVERAGEIFS(ObservedSpeciesData!L$2:L$4955,ObservedSpeciesData!$A$2:$A$4955,$A28,ObservedSpeciesData!$D$2:$D$4955,$D28)),AVERAGEIFS(ObservedSpeciesData!L$2:L$4955,ObservedSpeciesData!$A$2:$A$4955,$A28,ObservedSpeciesData!$D$2:$D$4955,$D28),"")</f>
        <v/>
      </c>
      <c r="M28" s="23" t="str">
        <f>IF(ISNUMBER(AVERAGEIFS(ObservedSpeciesData!M$2:M$4955,ObservedSpeciesData!$A$2:$A$4955,$A28,ObservedSpeciesData!$D$2:$D$4955,$D28)),AVERAGEIFS(ObservedSpeciesData!M$2:M$4955,ObservedSpeciesData!$A$2:$A$4955,$A28,ObservedSpeciesData!$D$2:$D$4955,$D28),"")</f>
        <v/>
      </c>
      <c r="N28" s="23">
        <f>IF(ISNUMBER(AVERAGEIFS(ObservedSpeciesData!N$2:N$4955,ObservedSpeciesData!$A$2:$A$4955,$A28,ObservedSpeciesData!$D$2:$D$4955,$D28)),AVERAGEIFS(ObservedSpeciesData!N$2:N$4955,ObservedSpeciesData!$A$2:$A$4955,$A28,ObservedSpeciesData!$D$2:$D$4955,$D28),"")</f>
        <v>1249.6103656042449</v>
      </c>
      <c r="O28" s="23">
        <f>IF(ISNUMBER(AVERAGEIFS(ObservedSpeciesData!O$2:O$4955,ObservedSpeciesData!$A$2:$A$4955,$A28,ObservedSpeciesData!$D$2:$D$4955,$D28)),AVERAGEIFS(ObservedSpeciesData!O$2:O$4955,ObservedSpeciesData!$A$2:$A$4955,$A28,ObservedSpeciesData!$D$2:$D$4955,$D28),"")</f>
        <v>124.96103656042449</v>
      </c>
      <c r="P28" s="23">
        <f>IF(ISNUMBER(AVERAGEIFS(ObservedSpeciesData!P$2:P$4955,ObservedSpeciesData!$A$2:$A$4955,$A28,ObservedSpeciesData!$C$2:$C$4955,$C28,ObservedSpeciesData!$D$2:$D$4955,$D28)),AVERAGEIFS(ObservedSpeciesData!P$2:P$4955,ObservedSpeciesData!$A$2:$A$4955,$A28,ObservedSpeciesData!$C$2:$C$4955,$C28,ObservedSpeciesData!$D$2:$D$4955,$D28),"")</f>
        <v>1074.2457994388471</v>
      </c>
      <c r="Q28" s="23"/>
      <c r="R28" s="25" t="str">
        <f>IF(ISNUMBER(AVERAGEIFS(ObservedSpeciesData!R$2:R$4955,ObservedSpeciesData!$A$2:$A$4955,$A28,ObservedSpeciesData!$D$2:$D$4955,$D28)),AVERAGEIFS(ObservedSpeciesData!R$2:R$4955,ObservedSpeciesData!$A$2:$A$4955,$A28,ObservedSpeciesData!$D$2:$D$4955,$D28),"")</f>
        <v/>
      </c>
      <c r="S28" s="25" t="str">
        <f>IF(ISNUMBER(AVERAGEIFS(ObservedSpeciesData!S$2:S$4955,ObservedSpeciesData!$A$2:$A$4955,$A28,ObservedSpeciesData!$D$2:$D$4955,$D28)),AVERAGEIFS(ObservedSpeciesData!S$2:S$4955,ObservedSpeciesData!$A$2:$A$4955,$A28,ObservedSpeciesData!$D$2:$D$4955,$D28),"")</f>
        <v/>
      </c>
      <c r="T28" s="23" t="str">
        <f>IF(ISNUMBER(AVERAGEIFS(ObservedSpeciesData!T$2:T$4955,ObservedSpeciesData!$A$2:$A$4955,$A28,ObservedSpeciesData!$D$2:$D$4955,$D28)),AVERAGEIFS(ObservedSpeciesData!T$2:T$4955,ObservedSpeciesData!$A$2:$A$4955,$A28,ObservedSpeciesData!$D$2:$D$4955,$D28),"")</f>
        <v/>
      </c>
      <c r="U28" s="24" t="str">
        <f>IF(ISNUMBER(AVERAGEIFS(ObservedSpeciesData!U$2:U$4955,ObservedSpeciesData!$A$2:$A$4955,$A28,ObservedSpeciesData!$C$2:$C$4955,$C28,ObservedSpeciesData!$D$2:$D$4955,$D28)),AVERAGEIFS(ObservedSpeciesData!U$2:U$4955,ObservedSpeciesData!$A$2:$A$4955,$A28,ObservedSpeciesData!$C$2:$C$4955,$C28,ObservedSpeciesData!$D$2:$D$4955,$D28),"")</f>
        <v/>
      </c>
      <c r="V28" s="23">
        <f>IF(ISNUMBER(AVERAGEIFS(ObservedSpeciesData!V$2:V$4955,ObservedSpeciesData!$A$2:$A$4955,$A28,ObservedSpeciesData!$D$2:$D$4955,$D28)),AVERAGEIFS(ObservedSpeciesData!V$2:V$4955,ObservedSpeciesData!$A$2:$A$4955,$A28,ObservedSpeciesData!$D$2:$D$4955,$D28),"")</f>
        <v>19.900932550430298</v>
      </c>
      <c r="W28" s="23">
        <f>IF(ISNUMBER(AVERAGEIFS(ObservedSpeciesData!W$2:W$4955,ObservedSpeciesData!$A$2:$A$4955,$A28,ObservedSpeciesData!$D$2:$D$4955,$D28)),AVERAGEIFS(ObservedSpeciesData!W$2:W$4955,ObservedSpeciesData!$A$2:$A$4955,$A28,ObservedSpeciesData!$D$2:$D$4955,$D28),"")</f>
        <v>10.863728642463684</v>
      </c>
      <c r="X28" s="23">
        <f>IF(ISNUMBER(AVERAGEIFS(ObservedSpeciesData!X$2:X$4955,ObservedSpeciesData!$A$2:$A$4955,$A28,ObservedSpeciesData!$D$2:$D$4955,$D28)),AVERAGEIFS(ObservedSpeciesData!X$2:X$4955,ObservedSpeciesData!$A$2:$A$4955,$A28,ObservedSpeciesData!$D$2:$D$4955,$D28),"")</f>
        <v>75.830448150634766</v>
      </c>
      <c r="Y28" s="23">
        <f>IF(ISNUMBER(AVERAGEIFS(ObservedSpeciesData!Y$2:Y$4955,ObservedSpeciesData!$A$2:$A$4955,$A28,ObservedSpeciesData!$D$2:$D$4955,$D28)),AVERAGEIFS(ObservedSpeciesData!Y$2:Y$4955,ObservedSpeciesData!$A$2:$A$4955,$A28,ObservedSpeciesData!$D$2:$D$4955,$D28),"")</f>
        <v>25.385438442230225</v>
      </c>
      <c r="Z28" s="23">
        <f>IF(ISNUMBER(AVERAGEIFS(ObservedSpeciesData!Z$2:Z$4955,ObservedSpeciesData!$A$2:$A$4955,$A28,ObservedSpeciesData!$D$2:$D$4955,$D28)),AVERAGEIFS(ObservedSpeciesData!Z$2:Z$4955,ObservedSpeciesData!$A$2:$A$4955,$A28,ObservedSpeciesData!$D$2:$D$4955,$D28),"")</f>
        <v>90.170001029968262</v>
      </c>
      <c r="AA28" s="23">
        <f>IF(ISNUMBER(AVERAGEIFS(ObservedSpeciesData!AA$2:AA$4955,ObservedSpeciesData!$A$2:$A$4955,$A28,ObservedSpeciesData!$D$2:$D$4955,$D28)),AVERAGEIFS(ObservedSpeciesData!AA$2:AA$4955,ObservedSpeciesData!$A$2:$A$4955,$A28,ObservedSpeciesData!$D$2:$D$4955,$D28),"")</f>
        <v>28.230191469192505</v>
      </c>
      <c r="AB28" s="24">
        <f>IF(ISNUMBER(AVERAGEIFS(ObservedSpeciesData!AB$2:AB$4955,ObservedSpeciesData!$A$2:$A$4955,$A28,ObservedSpeciesData!$D$2:$D$4955,$D28)),AVERAGEIFS(ObservedSpeciesData!AB$2:AB$4955,ObservedSpeciesData!$A$2:$A$4955,$A28,ObservedSpeciesData!$D$2:$D$4955,$D28),"")</f>
        <v>4.516830635070801E-2</v>
      </c>
      <c r="AC28" s="24">
        <f>IF(ISNUMBER(AVERAGEIFS(ObservedSpeciesData!AC$2:AC$4955,ObservedSpeciesData!$A$2:$A$4955,$A28,ObservedSpeciesData!$D$2:$D$4955,$D28)),AVERAGEIFS(ObservedSpeciesData!AC$2:AC$4955,ObservedSpeciesData!$A$2:$A$4955,$A28,ObservedSpeciesData!$D$2:$D$4955,$D28),"")</f>
        <v>4.516830635070801E-2</v>
      </c>
      <c r="AD28" s="23">
        <f>IF(ISNUMBER(AVERAGEIFS(ObservedSpeciesData!AD$2:AD$4955,ObservedSpeciesData!$A$2:$A$4955,$A28,ObservedSpeciesData!$D$2:$D$4955,$D28)),AVERAGEIFS(ObservedSpeciesData!AD$2:AD$4955,ObservedSpeciesData!$A$2:$A$4955,$A28,ObservedSpeciesData!$D$2:$D$4955,$D28),"")</f>
        <v>12.132871704101563</v>
      </c>
      <c r="AE28" s="24">
        <f>IF(ISNUMBER(AVERAGEIFS(ObservedSpeciesData!AE$2:AE$4955,ObservedSpeciesData!$A$2:$A$4955,$A28,ObservedSpeciesData!$D$2:$D$4955,$D28)),AVERAGEIFS(ObservedSpeciesData!AE$2:AE$4955,ObservedSpeciesData!$A$2:$A$4955,$A28,ObservedSpeciesData!$D$2:$D$4955,$D28),"")</f>
        <v>11.074920507263652</v>
      </c>
      <c r="AF28" s="23"/>
      <c r="AG28" s="24"/>
      <c r="AH28" s="23">
        <f>IF(ISNUMBER(AVERAGEIFS(ObservedSpeciesData!AH$2:AH$4955,ObservedSpeciesData!$A$2:$A$4955,$A28,ObservedSpeciesData!$D$2:$D$4955,$D28)),AVERAGEIFS(ObservedSpeciesData!AH$2:AH$4955,ObservedSpeciesData!$A$2:$A$4955,$A28,ObservedSpeciesData!$D$2:$D$4955,$D28),"")</f>
        <v>5.6277500000000007</v>
      </c>
      <c r="AI28" s="23">
        <f>IF(ISNUMBER(AVERAGEIFS(ObservedSpeciesData!AI$2:AI$4955,ObservedSpeciesData!$A$2:$A$4955,$A28,ObservedSpeciesData!$C$2:$C$4955,$C28,ObservedSpeciesData!$D$2:$D$4955,$D28)),AVERAGEIFS(ObservedSpeciesData!AI$2:AI$4955,ObservedSpeciesData!$A$2:$A$4955,$A28,ObservedSpeciesData!$C$2:$C$4955,$C28,ObservedSpeciesData!$D$2:$D$4955,$D28),"")</f>
        <v>43.316500000000005</v>
      </c>
      <c r="AJ28" s="2">
        <f>COUNTIFS(ObservedSpeciesData!$A$2:$A$828,$A28,ObservedSpeciesData!$D$2:$D$828,$D28)</f>
        <v>4</v>
      </c>
      <c r="AK28" s="2">
        <f t="shared" si="0"/>
        <v>15</v>
      </c>
    </row>
    <row r="29" spans="1:37" x14ac:dyDescent="0.25">
      <c r="A29" s="14" t="s">
        <v>115</v>
      </c>
      <c r="B29" t="s">
        <v>98</v>
      </c>
      <c r="C29" t="s">
        <v>106</v>
      </c>
      <c r="D29" s="13">
        <v>42073</v>
      </c>
      <c r="E29">
        <v>1</v>
      </c>
      <c r="F29">
        <v>200</v>
      </c>
      <c r="G29" s="2" t="s">
        <v>89</v>
      </c>
      <c r="H29" s="2" t="s">
        <v>13</v>
      </c>
      <c r="I29">
        <v>5</v>
      </c>
      <c r="J29" s="2" t="s">
        <v>77</v>
      </c>
      <c r="K29" s="2">
        <f>IF(ISNUMBER(AVERAGEIFS(ObservedSpeciesData!K$2:K$4955,ObservedSpeciesData!$A$2:$A$4955,$A29,ObservedSpeciesData!$D$2:$D$4955,$D29)),AVERAGEIFS(ObservedSpeciesData!K$2:K$4955,ObservedSpeciesData!$A$2:$A$4955,$A29,ObservedSpeciesData!$D$2:$D$4955,$D29),"")</f>
        <v>156</v>
      </c>
      <c r="L29" s="26" t="str">
        <f>IF(ISNUMBER(AVERAGEIFS(ObservedSpeciesData!L$2:L$4955,ObservedSpeciesData!$A$2:$A$4955,$A29,ObservedSpeciesData!$D$2:$D$4955,$D29)),AVERAGEIFS(ObservedSpeciesData!L$2:L$4955,ObservedSpeciesData!$A$2:$A$4955,$A29,ObservedSpeciesData!$D$2:$D$4955,$D29),"")</f>
        <v/>
      </c>
      <c r="M29" s="23" t="str">
        <f>IF(ISNUMBER(AVERAGEIFS(ObservedSpeciesData!M$2:M$4955,ObservedSpeciesData!$A$2:$A$4955,$A29,ObservedSpeciesData!$D$2:$D$4955,$D29)),AVERAGEIFS(ObservedSpeciesData!M$2:M$4955,ObservedSpeciesData!$A$2:$A$4955,$A29,ObservedSpeciesData!$D$2:$D$4955,$D29),"")</f>
        <v/>
      </c>
      <c r="N29" s="23">
        <f>IF(ISNUMBER(AVERAGEIFS(ObservedSpeciesData!N$2:N$4955,ObservedSpeciesData!$A$2:$A$4955,$A29,ObservedSpeciesData!$D$2:$D$4955,$D29)),AVERAGEIFS(ObservedSpeciesData!N$2:N$4955,ObservedSpeciesData!$A$2:$A$4955,$A29,ObservedSpeciesData!$D$2:$D$4955,$D29),"")</f>
        <v>1394.6506750919445</v>
      </c>
      <c r="O29" s="23">
        <f>IF(ISNUMBER(AVERAGEIFS(ObservedSpeciesData!O$2:O$4955,ObservedSpeciesData!$A$2:$A$4955,$A29,ObservedSpeciesData!$D$2:$D$4955,$D29)),AVERAGEIFS(ObservedSpeciesData!O$2:O$4955,ObservedSpeciesData!$A$2:$A$4955,$A29,ObservedSpeciesData!$D$2:$D$4955,$D29),"")</f>
        <v>139.46506750919445</v>
      </c>
      <c r="P29" s="23">
        <f>IF(ISNUMBER(AVERAGEIFS(ObservedSpeciesData!P$2:P$4955,ObservedSpeciesData!$A$2:$A$4955,$A29,ObservedSpeciesData!$C$2:$C$4955,$C29,ObservedSpeciesData!$D$2:$D$4955,$D29)),AVERAGEIFS(ObservedSpeciesData!P$2:P$4955,ObservedSpeciesData!$A$2:$A$4955,$A29,ObservedSpeciesData!$C$2:$C$4955,$C29,ObservedSpeciesData!$D$2:$D$4955,$D29),"")</f>
        <v>1044.6559336607911</v>
      </c>
      <c r="Q29" s="23"/>
      <c r="R29" s="25" t="str">
        <f>IF(ISNUMBER(AVERAGEIFS(ObservedSpeciesData!R$2:R$4955,ObservedSpeciesData!$A$2:$A$4955,$A29,ObservedSpeciesData!$D$2:$D$4955,$D29)),AVERAGEIFS(ObservedSpeciesData!R$2:R$4955,ObservedSpeciesData!$A$2:$A$4955,$A29,ObservedSpeciesData!$D$2:$D$4955,$D29),"")</f>
        <v/>
      </c>
      <c r="S29" s="25" t="str">
        <f>IF(ISNUMBER(AVERAGEIFS(ObservedSpeciesData!S$2:S$4955,ObservedSpeciesData!$A$2:$A$4955,$A29,ObservedSpeciesData!$D$2:$D$4955,$D29)),AVERAGEIFS(ObservedSpeciesData!S$2:S$4955,ObservedSpeciesData!$A$2:$A$4955,$A29,ObservedSpeciesData!$D$2:$D$4955,$D29),"")</f>
        <v/>
      </c>
      <c r="T29" s="23" t="str">
        <f>IF(ISNUMBER(AVERAGEIFS(ObservedSpeciesData!T$2:T$4955,ObservedSpeciesData!$A$2:$A$4955,$A29,ObservedSpeciesData!$D$2:$D$4955,$D29)),AVERAGEIFS(ObservedSpeciesData!T$2:T$4955,ObservedSpeciesData!$A$2:$A$4955,$A29,ObservedSpeciesData!$D$2:$D$4955,$D29),"")</f>
        <v/>
      </c>
      <c r="U29" s="24" t="str">
        <f>IF(ISNUMBER(AVERAGEIFS(ObservedSpeciesData!U$2:U$4955,ObservedSpeciesData!$A$2:$A$4955,$A29,ObservedSpeciesData!$C$2:$C$4955,$C29,ObservedSpeciesData!$D$2:$D$4955,$D29)),AVERAGEIFS(ObservedSpeciesData!U$2:U$4955,ObservedSpeciesData!$A$2:$A$4955,$A29,ObservedSpeciesData!$C$2:$C$4955,$C29,ObservedSpeciesData!$D$2:$D$4955,$D29),"")</f>
        <v/>
      </c>
      <c r="V29" s="23">
        <f>IF(ISNUMBER(AVERAGEIFS(ObservedSpeciesData!V$2:V$4955,ObservedSpeciesData!$A$2:$A$4955,$A29,ObservedSpeciesData!$D$2:$D$4955,$D29)),AVERAGEIFS(ObservedSpeciesData!V$2:V$4955,ObservedSpeciesData!$A$2:$A$4955,$A29,ObservedSpeciesData!$D$2:$D$4955,$D29),"")</f>
        <v>19.965271234512329</v>
      </c>
      <c r="W29" s="23">
        <f>IF(ISNUMBER(AVERAGEIFS(ObservedSpeciesData!W$2:W$4955,ObservedSpeciesData!$A$2:$A$4955,$A29,ObservedSpeciesData!$D$2:$D$4955,$D29)),AVERAGEIFS(ObservedSpeciesData!W$2:W$4955,ObservedSpeciesData!$A$2:$A$4955,$A29,ObservedSpeciesData!$D$2:$D$4955,$D29),"")</f>
        <v>11.592111110687256</v>
      </c>
      <c r="X29" s="23">
        <f>IF(ISNUMBER(AVERAGEIFS(ObservedSpeciesData!X$2:X$4955,ObservedSpeciesData!$A$2:$A$4955,$A29,ObservedSpeciesData!$D$2:$D$4955,$D29)),AVERAGEIFS(ObservedSpeciesData!X$2:X$4955,ObservedSpeciesData!$A$2:$A$4955,$A29,ObservedSpeciesData!$D$2:$D$4955,$D29),"")</f>
        <v>77.335124969482422</v>
      </c>
      <c r="Y29" s="23">
        <f>IF(ISNUMBER(AVERAGEIFS(ObservedSpeciesData!Y$2:Y$4955,ObservedSpeciesData!$A$2:$A$4955,$A29,ObservedSpeciesData!$D$2:$D$4955,$D29)),AVERAGEIFS(ObservedSpeciesData!Y$2:Y$4955,ObservedSpeciesData!$A$2:$A$4955,$A29,ObservedSpeciesData!$D$2:$D$4955,$D29),"")</f>
        <v>24.396052122116089</v>
      </c>
      <c r="Z29" s="23">
        <f>IF(ISNUMBER(AVERAGEIFS(ObservedSpeciesData!Z$2:Z$4955,ObservedSpeciesData!$A$2:$A$4955,$A29,ObservedSpeciesData!$D$2:$D$4955,$D29)),AVERAGEIFS(ObservedSpeciesData!Z$2:Z$4955,ObservedSpeciesData!$A$2:$A$4955,$A29,ObservedSpeciesData!$D$2:$D$4955,$D29),"")</f>
        <v>89.468381881713867</v>
      </c>
      <c r="AA29" s="23">
        <f>IF(ISNUMBER(AVERAGEIFS(ObservedSpeciesData!AA$2:AA$4955,ObservedSpeciesData!$A$2:$A$4955,$A29,ObservedSpeciesData!$D$2:$D$4955,$D29)),AVERAGEIFS(ObservedSpeciesData!AA$2:AA$4955,ObservedSpeciesData!$A$2:$A$4955,$A29,ObservedSpeciesData!$D$2:$D$4955,$D29),"")</f>
        <v>28.911843061447144</v>
      </c>
      <c r="AB29" s="24">
        <f>IF(ISNUMBER(AVERAGEIFS(ObservedSpeciesData!AB$2:AB$4955,ObservedSpeciesData!$A$2:$A$4955,$A29,ObservedSpeciesData!$D$2:$D$4955,$D29)),AVERAGEIFS(ObservedSpeciesData!AB$2:AB$4955,ObservedSpeciesData!$A$2:$A$4955,$A29,ObservedSpeciesData!$D$2:$D$4955,$D29),"")</f>
        <v>4.6258948898315437E-2</v>
      </c>
      <c r="AC29" s="24">
        <f>IF(ISNUMBER(AVERAGEIFS(ObservedSpeciesData!AC$2:AC$4955,ObservedSpeciesData!$A$2:$A$4955,$A29,ObservedSpeciesData!$D$2:$D$4955,$D29)),AVERAGEIFS(ObservedSpeciesData!AC$2:AC$4955,ObservedSpeciesData!$A$2:$A$4955,$A29,ObservedSpeciesData!$D$2:$D$4955,$D29),"")</f>
        <v>4.6258948898315437E-2</v>
      </c>
      <c r="AD29" s="23">
        <f>IF(ISNUMBER(AVERAGEIFS(ObservedSpeciesData!AD$2:AD$4955,ObservedSpeciesData!$A$2:$A$4955,$A29,ObservedSpeciesData!$D$2:$D$4955,$D29)),AVERAGEIFS(ObservedSpeciesData!AD$2:AD$4955,ObservedSpeciesData!$A$2:$A$4955,$A29,ObservedSpeciesData!$D$2:$D$4955,$D29),"")</f>
        <v>12.373619995117188</v>
      </c>
      <c r="AE29" s="24">
        <f>IF(ISNUMBER(AVERAGEIFS(ObservedSpeciesData!AE$2:AE$4955,ObservedSpeciesData!$A$2:$A$4955,$A29,ObservedSpeciesData!$D$2:$D$4955,$D29)),AVERAGEIFS(ObservedSpeciesData!AE$2:AE$4955,ObservedSpeciesData!$A$2:$A$4955,$A29,ObservedSpeciesData!$D$2:$D$4955,$D29),"")</f>
        <v>10.408352840724403</v>
      </c>
      <c r="AF29" s="23"/>
      <c r="AG29" s="24"/>
      <c r="AH29" s="23">
        <f>IF(ISNUMBER(AVERAGEIFS(ObservedSpeciesData!AH$2:AH$4955,ObservedSpeciesData!$A$2:$A$4955,$A29,ObservedSpeciesData!$D$2:$D$4955,$D29)),AVERAGEIFS(ObservedSpeciesData!AH$2:AH$4955,ObservedSpeciesData!$A$2:$A$4955,$A29,ObservedSpeciesData!$D$2:$D$4955,$D29),"")</f>
        <v>6.4644999999999992</v>
      </c>
      <c r="AI29" s="23">
        <f>IF(ISNUMBER(AVERAGEIFS(ObservedSpeciesData!AI$2:AI$4955,ObservedSpeciesData!$A$2:$A$4955,$A29,ObservedSpeciesData!$C$2:$C$4955,$C29,ObservedSpeciesData!$D$2:$D$4955,$D29)),AVERAGEIFS(ObservedSpeciesData!AI$2:AI$4955,ObservedSpeciesData!$A$2:$A$4955,$A29,ObservedSpeciesData!$C$2:$C$4955,$C29,ObservedSpeciesData!$D$2:$D$4955,$D29),"")</f>
        <v>42.849499999999999</v>
      </c>
      <c r="AJ29" s="2">
        <f>COUNTIFS(ObservedSpeciesData!$A$2:$A$828,$A29,ObservedSpeciesData!$D$2:$D$828,$D29)</f>
        <v>4</v>
      </c>
      <c r="AK29" s="2">
        <f t="shared" si="0"/>
        <v>15</v>
      </c>
    </row>
    <row r="30" spans="1:37" x14ac:dyDescent="0.25">
      <c r="A30" s="14" t="s">
        <v>114</v>
      </c>
      <c r="B30" t="s">
        <v>98</v>
      </c>
      <c r="C30" t="s">
        <v>106</v>
      </c>
      <c r="D30" s="13">
        <v>42073</v>
      </c>
      <c r="E30">
        <v>1</v>
      </c>
      <c r="F30">
        <v>350</v>
      </c>
      <c r="G30" s="2" t="s">
        <v>89</v>
      </c>
      <c r="H30" s="2" t="s">
        <v>13</v>
      </c>
      <c r="I30">
        <v>5</v>
      </c>
      <c r="J30" s="2" t="s">
        <v>77</v>
      </c>
      <c r="K30" s="2">
        <f>IF(ISNUMBER(AVERAGEIFS(ObservedSpeciesData!K$2:K$4955,ObservedSpeciesData!$A$2:$A$4955,$A30,ObservedSpeciesData!$D$2:$D$4955,$D30)),AVERAGEIFS(ObservedSpeciesData!K$2:K$4955,ObservedSpeciesData!$A$2:$A$4955,$A30,ObservedSpeciesData!$D$2:$D$4955,$D30),"")</f>
        <v>272</v>
      </c>
      <c r="L30" s="26" t="str">
        <f>IF(ISNUMBER(AVERAGEIFS(ObservedSpeciesData!L$2:L$4955,ObservedSpeciesData!$A$2:$A$4955,$A30,ObservedSpeciesData!$D$2:$D$4955,$D30)),AVERAGEIFS(ObservedSpeciesData!L$2:L$4955,ObservedSpeciesData!$A$2:$A$4955,$A30,ObservedSpeciesData!$D$2:$D$4955,$D30),"")</f>
        <v/>
      </c>
      <c r="M30" s="23" t="str">
        <f>IF(ISNUMBER(AVERAGEIFS(ObservedSpeciesData!M$2:M$4955,ObservedSpeciesData!$A$2:$A$4955,$A30,ObservedSpeciesData!$D$2:$D$4955,$D30)),AVERAGEIFS(ObservedSpeciesData!M$2:M$4955,ObservedSpeciesData!$A$2:$A$4955,$A30,ObservedSpeciesData!$D$2:$D$4955,$D30),"")</f>
        <v/>
      </c>
      <c r="N30" s="23">
        <f>IF(ISNUMBER(AVERAGEIFS(ObservedSpeciesData!N$2:N$4955,ObservedSpeciesData!$A$2:$A$4955,$A30,ObservedSpeciesData!$D$2:$D$4955,$D30)),AVERAGEIFS(ObservedSpeciesData!N$2:N$4955,ObservedSpeciesData!$A$2:$A$4955,$A30,ObservedSpeciesData!$D$2:$D$4955,$D30),"")</f>
        <v>1415.2086051323129</v>
      </c>
      <c r="O30" s="23">
        <f>IF(ISNUMBER(AVERAGEIFS(ObservedSpeciesData!O$2:O$4955,ObservedSpeciesData!$A$2:$A$4955,$A30,ObservedSpeciesData!$D$2:$D$4955,$D30)),AVERAGEIFS(ObservedSpeciesData!O$2:O$4955,ObservedSpeciesData!$A$2:$A$4955,$A30,ObservedSpeciesData!$D$2:$D$4955,$D30),"")</f>
        <v>141.52086051323127</v>
      </c>
      <c r="P30" s="23">
        <f>IF(ISNUMBER(AVERAGEIFS(ObservedSpeciesData!P$2:P$4955,ObservedSpeciesData!$A$2:$A$4955,$A30,ObservedSpeciesData!$C$2:$C$4955,$C30,ObservedSpeciesData!$D$2:$D$4955,$D30)),AVERAGEIFS(ObservedSpeciesData!P$2:P$4955,ObservedSpeciesData!$A$2:$A$4955,$A30,ObservedSpeciesData!$C$2:$C$4955,$C30,ObservedSpeciesData!$D$2:$D$4955,$D30),"")</f>
        <v>1078.9847582337893</v>
      </c>
      <c r="Q30" s="23"/>
      <c r="R30" s="25" t="str">
        <f>IF(ISNUMBER(AVERAGEIFS(ObservedSpeciesData!R$2:R$4955,ObservedSpeciesData!$A$2:$A$4955,$A30,ObservedSpeciesData!$D$2:$D$4955,$D30)),AVERAGEIFS(ObservedSpeciesData!R$2:R$4955,ObservedSpeciesData!$A$2:$A$4955,$A30,ObservedSpeciesData!$D$2:$D$4955,$D30),"")</f>
        <v/>
      </c>
      <c r="S30" s="25" t="str">
        <f>IF(ISNUMBER(AVERAGEIFS(ObservedSpeciesData!S$2:S$4955,ObservedSpeciesData!$A$2:$A$4955,$A30,ObservedSpeciesData!$D$2:$D$4955,$D30)),AVERAGEIFS(ObservedSpeciesData!S$2:S$4955,ObservedSpeciesData!$A$2:$A$4955,$A30,ObservedSpeciesData!$D$2:$D$4955,$D30),"")</f>
        <v/>
      </c>
      <c r="T30" s="23" t="str">
        <f>IF(ISNUMBER(AVERAGEIFS(ObservedSpeciesData!T$2:T$4955,ObservedSpeciesData!$A$2:$A$4955,$A30,ObservedSpeciesData!$D$2:$D$4955,$D30)),AVERAGEIFS(ObservedSpeciesData!T$2:T$4955,ObservedSpeciesData!$A$2:$A$4955,$A30,ObservedSpeciesData!$D$2:$D$4955,$D30),"")</f>
        <v/>
      </c>
      <c r="U30" s="24" t="str">
        <f>IF(ISNUMBER(AVERAGEIFS(ObservedSpeciesData!U$2:U$4955,ObservedSpeciesData!$A$2:$A$4955,$A30,ObservedSpeciesData!$C$2:$C$4955,$C30,ObservedSpeciesData!$D$2:$D$4955,$D30)),AVERAGEIFS(ObservedSpeciesData!U$2:U$4955,ObservedSpeciesData!$A$2:$A$4955,$A30,ObservedSpeciesData!$C$2:$C$4955,$C30,ObservedSpeciesData!$D$2:$D$4955,$D30),"")</f>
        <v/>
      </c>
      <c r="V30" s="23">
        <f>IF(ISNUMBER(AVERAGEIFS(ObservedSpeciesData!V$2:V$4955,ObservedSpeciesData!$A$2:$A$4955,$A30,ObservedSpeciesData!$D$2:$D$4955,$D30)),AVERAGEIFS(ObservedSpeciesData!V$2:V$4955,ObservedSpeciesData!$A$2:$A$4955,$A30,ObservedSpeciesData!$D$2:$D$4955,$D30),"")</f>
        <v>20.063759088516235</v>
      </c>
      <c r="W30" s="23">
        <f>IF(ISNUMBER(AVERAGEIFS(ObservedSpeciesData!W$2:W$4955,ObservedSpeciesData!$A$2:$A$4955,$A30,ObservedSpeciesData!$D$2:$D$4955,$D30)),AVERAGEIFS(ObservedSpeciesData!W$2:W$4955,ObservedSpeciesData!$A$2:$A$4955,$A30,ObservedSpeciesData!$D$2:$D$4955,$D30),"")</f>
        <v>11.503223776817322</v>
      </c>
      <c r="X30" s="23">
        <f>IF(ISNUMBER(AVERAGEIFS(ObservedSpeciesData!X$2:X$4955,ObservedSpeciesData!$A$2:$A$4955,$A30,ObservedSpeciesData!$D$2:$D$4955,$D30)),AVERAGEIFS(ObservedSpeciesData!X$2:X$4955,ObservedSpeciesData!$A$2:$A$4955,$A30,ObservedSpeciesData!$D$2:$D$4955,$D30),"")</f>
        <v>76.990754127502441</v>
      </c>
      <c r="Y30" s="23">
        <f>IF(ISNUMBER(AVERAGEIFS(ObservedSpeciesData!Y$2:Y$4955,ObservedSpeciesData!$A$2:$A$4955,$A30,ObservedSpeciesData!$D$2:$D$4955,$D30)),AVERAGEIFS(ObservedSpeciesData!Y$2:Y$4955,ObservedSpeciesData!$A$2:$A$4955,$A30,ObservedSpeciesData!$D$2:$D$4955,$D30),"")</f>
        <v>25.60504150390625</v>
      </c>
      <c r="Z30" s="23">
        <f>IF(ISNUMBER(AVERAGEIFS(ObservedSpeciesData!Z$2:Z$4955,ObservedSpeciesData!$A$2:$A$4955,$A30,ObservedSpeciesData!$D$2:$D$4955,$D30)),AVERAGEIFS(ObservedSpeciesData!Z$2:Z$4955,ObservedSpeciesData!$A$2:$A$4955,$A30,ObservedSpeciesData!$D$2:$D$4955,$D30),"")</f>
        <v>89.697196960449219</v>
      </c>
      <c r="AA30" s="23">
        <f>IF(ISNUMBER(AVERAGEIFS(ObservedSpeciesData!AA$2:AA$4955,ObservedSpeciesData!$A$2:$A$4955,$A30,ObservedSpeciesData!$D$2:$D$4955,$D30)),AVERAGEIFS(ObservedSpeciesData!AA$2:AA$4955,ObservedSpeciesData!$A$2:$A$4955,$A30,ObservedSpeciesData!$D$2:$D$4955,$D30),"")</f>
        <v>29.064207553863525</v>
      </c>
      <c r="AB30" s="24">
        <f>IF(ISNUMBER(AVERAGEIFS(ObservedSpeciesData!AB$2:AB$4955,ObservedSpeciesData!$A$2:$A$4955,$A30,ObservedSpeciesData!$D$2:$D$4955,$D30)),AVERAGEIFS(ObservedSpeciesData!AB$2:AB$4955,ObservedSpeciesData!$A$2:$A$4955,$A30,ObservedSpeciesData!$D$2:$D$4955,$D30),"")</f>
        <v>4.6502732086181636E-2</v>
      </c>
      <c r="AC30" s="24">
        <f>IF(ISNUMBER(AVERAGEIFS(ObservedSpeciesData!AC$2:AC$4955,ObservedSpeciesData!$A$2:$A$4955,$A30,ObservedSpeciesData!$D$2:$D$4955,$D30)),AVERAGEIFS(ObservedSpeciesData!AC$2:AC$4955,ObservedSpeciesData!$A$2:$A$4955,$A30,ObservedSpeciesData!$D$2:$D$4955,$D30),"")</f>
        <v>4.6502732086181636E-2</v>
      </c>
      <c r="AD30" s="23">
        <f>IF(ISNUMBER(AVERAGEIFS(ObservedSpeciesData!AD$2:AD$4955,ObservedSpeciesData!$A$2:$A$4955,$A30,ObservedSpeciesData!$D$2:$D$4955,$D30)),AVERAGEIFS(ObservedSpeciesData!AD$2:AD$4955,ObservedSpeciesData!$A$2:$A$4955,$A30,ObservedSpeciesData!$D$2:$D$4955,$D30),"")</f>
        <v>12.318520660400392</v>
      </c>
      <c r="AE30" s="24">
        <f>IF(ISNUMBER(AVERAGEIFS(ObservedSpeciesData!AE$2:AE$4955,ObservedSpeciesData!$A$2:$A$4955,$A30,ObservedSpeciesData!$D$2:$D$4955,$D30)),AVERAGEIFS(ObservedSpeciesData!AE$2:AE$4955,ObservedSpeciesData!$A$2:$A$4955,$A30,ObservedSpeciesData!$D$2:$D$4955,$D30),"")</f>
        <v>9.9349315631017525</v>
      </c>
      <c r="AF30" s="23"/>
      <c r="AG30" s="24"/>
      <c r="AH30" s="23">
        <f>IF(ISNUMBER(AVERAGEIFS(ObservedSpeciesData!AH$2:AH$4955,ObservedSpeciesData!$A$2:$A$4955,$A30,ObservedSpeciesData!$D$2:$D$4955,$D30)),AVERAGEIFS(ObservedSpeciesData!AH$2:AH$4955,ObservedSpeciesData!$A$2:$A$4955,$A30,ObservedSpeciesData!$D$2:$D$4955,$D30),"")</f>
        <v>6.5817500000000004</v>
      </c>
      <c r="AI30" s="23">
        <f>IF(ISNUMBER(AVERAGEIFS(ObservedSpeciesData!AI$2:AI$4955,ObservedSpeciesData!$A$2:$A$4955,$A30,ObservedSpeciesData!$C$2:$C$4955,$C30,ObservedSpeciesData!$D$2:$D$4955,$D30)),AVERAGEIFS(ObservedSpeciesData!AI$2:AI$4955,ObservedSpeciesData!$A$2:$A$4955,$A30,ObservedSpeciesData!$C$2:$C$4955,$C30,ObservedSpeciesData!$D$2:$D$4955,$D30),"")</f>
        <v>45.610999999999997</v>
      </c>
      <c r="AJ30" s="2">
        <f>COUNTIFS(ObservedSpeciesData!$A$2:$A$828,$A30,ObservedSpeciesData!$D$2:$D$828,$D30)</f>
        <v>4</v>
      </c>
      <c r="AK30" s="2">
        <f t="shared" si="0"/>
        <v>15</v>
      </c>
    </row>
    <row r="31" spans="1:37" x14ac:dyDescent="0.25">
      <c r="A31" s="14" t="s">
        <v>113</v>
      </c>
      <c r="B31" t="s">
        <v>98</v>
      </c>
      <c r="C31" t="s">
        <v>106</v>
      </c>
      <c r="D31" s="13">
        <v>42073</v>
      </c>
      <c r="E31">
        <v>1</v>
      </c>
      <c r="F31">
        <v>500</v>
      </c>
      <c r="G31" s="2" t="s">
        <v>89</v>
      </c>
      <c r="H31" s="2" t="s">
        <v>13</v>
      </c>
      <c r="I31">
        <v>5</v>
      </c>
      <c r="J31" s="2" t="s">
        <v>77</v>
      </c>
      <c r="K31" s="2">
        <f>IF(ISNUMBER(AVERAGEIFS(ObservedSpeciesData!K$2:K$4955,ObservedSpeciesData!$A$2:$A$4955,$A31,ObservedSpeciesData!$D$2:$D$4955,$D31)),AVERAGEIFS(ObservedSpeciesData!K$2:K$4955,ObservedSpeciesData!$A$2:$A$4955,$A31,ObservedSpeciesData!$D$2:$D$4955,$D31),"")</f>
        <v>389</v>
      </c>
      <c r="L31" s="26" t="str">
        <f>IF(ISNUMBER(AVERAGEIFS(ObservedSpeciesData!L$2:L$4955,ObservedSpeciesData!$A$2:$A$4955,$A31,ObservedSpeciesData!$D$2:$D$4955,$D31)),AVERAGEIFS(ObservedSpeciesData!L$2:L$4955,ObservedSpeciesData!$A$2:$A$4955,$A31,ObservedSpeciesData!$D$2:$D$4955,$D31),"")</f>
        <v/>
      </c>
      <c r="M31" s="23" t="str">
        <f>IF(ISNUMBER(AVERAGEIFS(ObservedSpeciesData!M$2:M$4955,ObservedSpeciesData!$A$2:$A$4955,$A31,ObservedSpeciesData!$D$2:$D$4955,$D31)),AVERAGEIFS(ObservedSpeciesData!M$2:M$4955,ObservedSpeciesData!$A$2:$A$4955,$A31,ObservedSpeciesData!$D$2:$D$4955,$D31),"")</f>
        <v/>
      </c>
      <c r="N31" s="23">
        <f>IF(ISNUMBER(AVERAGEIFS(ObservedSpeciesData!N$2:N$4955,ObservedSpeciesData!$A$2:$A$4955,$A31,ObservedSpeciesData!$D$2:$D$4955,$D31)),AVERAGEIFS(ObservedSpeciesData!N$2:N$4955,ObservedSpeciesData!$A$2:$A$4955,$A31,ObservedSpeciesData!$D$2:$D$4955,$D31),"")</f>
        <v>1110.6868994693648</v>
      </c>
      <c r="O31" s="23">
        <f>IF(ISNUMBER(AVERAGEIFS(ObservedSpeciesData!O$2:O$4955,ObservedSpeciesData!$A$2:$A$4955,$A31,ObservedSpeciesData!$D$2:$D$4955,$D31)),AVERAGEIFS(ObservedSpeciesData!O$2:O$4955,ObservedSpeciesData!$A$2:$A$4955,$A31,ObservedSpeciesData!$D$2:$D$4955,$D31),"")</f>
        <v>111.06868994693647</v>
      </c>
      <c r="P31" s="23">
        <f>IF(ISNUMBER(AVERAGEIFS(ObservedSpeciesData!P$2:P$4955,ObservedSpeciesData!$A$2:$A$4955,$A31,ObservedSpeciesData!$C$2:$C$4955,$C31,ObservedSpeciesData!$D$2:$D$4955,$D31)),AVERAGEIFS(ObservedSpeciesData!P$2:P$4955,ObservedSpeciesData!$A$2:$A$4955,$A31,ObservedSpeciesData!$C$2:$C$4955,$C31,ObservedSpeciesData!$D$2:$D$4955,$D31),"")</f>
        <v>996.73594726537021</v>
      </c>
      <c r="Q31" s="23"/>
      <c r="R31" s="25" t="str">
        <f>IF(ISNUMBER(AVERAGEIFS(ObservedSpeciesData!R$2:R$4955,ObservedSpeciesData!$A$2:$A$4955,$A31,ObservedSpeciesData!$D$2:$D$4955,$D31)),AVERAGEIFS(ObservedSpeciesData!R$2:R$4955,ObservedSpeciesData!$A$2:$A$4955,$A31,ObservedSpeciesData!$D$2:$D$4955,$D31),"")</f>
        <v/>
      </c>
      <c r="S31" s="25" t="str">
        <f>IF(ISNUMBER(AVERAGEIFS(ObservedSpeciesData!S$2:S$4955,ObservedSpeciesData!$A$2:$A$4955,$A31,ObservedSpeciesData!$D$2:$D$4955,$D31)),AVERAGEIFS(ObservedSpeciesData!S$2:S$4955,ObservedSpeciesData!$A$2:$A$4955,$A31,ObservedSpeciesData!$D$2:$D$4955,$D31),"")</f>
        <v/>
      </c>
      <c r="T31" s="23" t="str">
        <f>IF(ISNUMBER(AVERAGEIFS(ObservedSpeciesData!T$2:T$4955,ObservedSpeciesData!$A$2:$A$4955,$A31,ObservedSpeciesData!$D$2:$D$4955,$D31)),AVERAGEIFS(ObservedSpeciesData!T$2:T$4955,ObservedSpeciesData!$A$2:$A$4955,$A31,ObservedSpeciesData!$D$2:$D$4955,$D31),"")</f>
        <v/>
      </c>
      <c r="U31" s="24" t="str">
        <f>IF(ISNUMBER(AVERAGEIFS(ObservedSpeciesData!U$2:U$4955,ObservedSpeciesData!$A$2:$A$4955,$A31,ObservedSpeciesData!$C$2:$C$4955,$C31,ObservedSpeciesData!$D$2:$D$4955,$D31)),AVERAGEIFS(ObservedSpeciesData!U$2:U$4955,ObservedSpeciesData!$A$2:$A$4955,$A31,ObservedSpeciesData!$C$2:$C$4955,$C31,ObservedSpeciesData!$D$2:$D$4955,$D31),"")</f>
        <v/>
      </c>
      <c r="V31" s="23">
        <f>IF(ISNUMBER(AVERAGEIFS(ObservedSpeciesData!V$2:V$4955,ObservedSpeciesData!$A$2:$A$4955,$A31,ObservedSpeciesData!$D$2:$D$4955,$D31)),AVERAGEIFS(ObservedSpeciesData!V$2:V$4955,ObservedSpeciesData!$A$2:$A$4955,$A31,ObservedSpeciesData!$D$2:$D$4955,$D31),"")</f>
        <v>19.849901437759399</v>
      </c>
      <c r="W31" s="23">
        <f>IF(ISNUMBER(AVERAGEIFS(ObservedSpeciesData!W$2:W$4955,ObservedSpeciesData!$A$2:$A$4955,$A31,ObservedSpeciesData!$D$2:$D$4955,$D31)),AVERAGEIFS(ObservedSpeciesData!W$2:W$4955,ObservedSpeciesData!$A$2:$A$4955,$A31,ObservedSpeciesData!$D$2:$D$4955,$D31),"")</f>
        <v>11.687479972839355</v>
      </c>
      <c r="X31" s="23">
        <f>IF(ISNUMBER(AVERAGEIFS(ObservedSpeciesData!X$2:X$4955,ObservedSpeciesData!$A$2:$A$4955,$A31,ObservedSpeciesData!$D$2:$D$4955,$D31)),AVERAGEIFS(ObservedSpeciesData!X$2:X$4955,ObservedSpeciesData!$A$2:$A$4955,$A31,ObservedSpeciesData!$D$2:$D$4955,$D31),"")</f>
        <v>77.805389404296875</v>
      </c>
      <c r="Y31" s="23">
        <f>IF(ISNUMBER(AVERAGEIFS(ObservedSpeciesData!Y$2:Y$4955,ObservedSpeciesData!$A$2:$A$4955,$A31,ObservedSpeciesData!$D$2:$D$4955,$D31)),AVERAGEIFS(ObservedSpeciesData!Y$2:Y$4955,ObservedSpeciesData!$A$2:$A$4955,$A31,ObservedSpeciesData!$D$2:$D$4955,$D31),"")</f>
        <v>25.620365142822266</v>
      </c>
      <c r="Z31" s="23">
        <f>IF(ISNUMBER(AVERAGEIFS(ObservedSpeciesData!Z$2:Z$4955,ObservedSpeciesData!$A$2:$A$4955,$A31,ObservedSpeciesData!$D$2:$D$4955,$D31)),AVERAGEIFS(ObservedSpeciesData!Z$2:Z$4955,ObservedSpeciesData!$A$2:$A$4955,$A31,ObservedSpeciesData!$D$2:$D$4955,$D31),"")</f>
        <v>90.395730972290039</v>
      </c>
      <c r="AA31" s="23">
        <f>IF(ISNUMBER(AVERAGEIFS(ObservedSpeciesData!AA$2:AA$4955,ObservedSpeciesData!$A$2:$A$4955,$A31,ObservedSpeciesData!$D$2:$D$4955,$D31)),AVERAGEIFS(ObservedSpeciesData!AA$2:AA$4955,ObservedSpeciesData!$A$2:$A$4955,$A31,ObservedSpeciesData!$D$2:$D$4955,$D31),"")</f>
        <v>29.36650824546814</v>
      </c>
      <c r="AB31" s="24">
        <f>IF(ISNUMBER(AVERAGEIFS(ObservedSpeciesData!AB$2:AB$4955,ObservedSpeciesData!$A$2:$A$4955,$A31,ObservedSpeciesData!$D$2:$D$4955,$D31)),AVERAGEIFS(ObservedSpeciesData!AB$2:AB$4955,ObservedSpeciesData!$A$2:$A$4955,$A31,ObservedSpeciesData!$D$2:$D$4955,$D31),"")</f>
        <v>4.698641319274903E-2</v>
      </c>
      <c r="AC31" s="24">
        <f>IF(ISNUMBER(AVERAGEIFS(ObservedSpeciesData!AC$2:AC$4955,ObservedSpeciesData!$A$2:$A$4955,$A31,ObservedSpeciesData!$D$2:$D$4955,$D31)),AVERAGEIFS(ObservedSpeciesData!AC$2:AC$4955,ObservedSpeciesData!$A$2:$A$4955,$A31,ObservedSpeciesData!$D$2:$D$4955,$D31),"")</f>
        <v>4.698641319274903E-2</v>
      </c>
      <c r="AD31" s="23">
        <f>IF(ISNUMBER(AVERAGEIFS(ObservedSpeciesData!AD$2:AD$4955,ObservedSpeciesData!$A$2:$A$4955,$A31,ObservedSpeciesData!$D$2:$D$4955,$D31)),AVERAGEIFS(ObservedSpeciesData!AD$2:AD$4955,ObservedSpeciesData!$A$2:$A$4955,$A31,ObservedSpeciesData!$D$2:$D$4955,$D31),"")</f>
        <v>12.4488623046875</v>
      </c>
      <c r="AE31" s="24">
        <f>IF(ISNUMBER(AVERAGEIFS(ObservedSpeciesData!AE$2:AE$4955,ObservedSpeciesData!$A$2:$A$4955,$A31,ObservedSpeciesData!$D$2:$D$4955,$D31)),AVERAGEIFS(ObservedSpeciesData!AE$2:AE$4955,ObservedSpeciesData!$A$2:$A$4955,$A31,ObservedSpeciesData!$D$2:$D$4955,$D31),"")</f>
        <v>11.639563072262167</v>
      </c>
      <c r="AF31" s="23"/>
      <c r="AG31" s="24"/>
      <c r="AH31" s="23">
        <f>IF(ISNUMBER(AVERAGEIFS(ObservedSpeciesData!AH$2:AH$4955,ObservedSpeciesData!$A$2:$A$4955,$A31,ObservedSpeciesData!$D$2:$D$4955,$D31)),AVERAGEIFS(ObservedSpeciesData!AH$2:AH$4955,ObservedSpeciesData!$A$2:$A$4955,$A31,ObservedSpeciesData!$D$2:$D$4955,$D31),"")</f>
        <v>5.2127500000000007</v>
      </c>
      <c r="AI31" s="23">
        <f>IF(ISNUMBER(AVERAGEIFS(ObservedSpeciesData!AI$2:AI$4955,ObservedSpeciesData!$A$2:$A$4955,$A31,ObservedSpeciesData!$C$2:$C$4955,$C31,ObservedSpeciesData!$D$2:$D$4955,$D31)),AVERAGEIFS(ObservedSpeciesData!AI$2:AI$4955,ObservedSpeciesData!$A$2:$A$4955,$A31,ObservedSpeciesData!$C$2:$C$4955,$C31,ObservedSpeciesData!$D$2:$D$4955,$D31),"")</f>
        <v>40.85425</v>
      </c>
      <c r="AJ31" s="2">
        <f>COUNTIFS(ObservedSpeciesData!$A$2:$A$828,$A31,ObservedSpeciesData!$D$2:$D$828,$D31)</f>
        <v>4</v>
      </c>
      <c r="AK31" s="2">
        <f t="shared" si="0"/>
        <v>15</v>
      </c>
    </row>
    <row r="32" spans="1:37" x14ac:dyDescent="0.25">
      <c r="A32" s="14" t="s">
        <v>118</v>
      </c>
      <c r="B32" t="s">
        <v>98</v>
      </c>
      <c r="C32" t="s">
        <v>106</v>
      </c>
      <c r="D32" s="13">
        <v>42080</v>
      </c>
      <c r="E32">
        <v>1</v>
      </c>
      <c r="F32">
        <v>0</v>
      </c>
      <c r="G32" s="2" t="s">
        <v>89</v>
      </c>
      <c r="H32" s="2" t="s">
        <v>13</v>
      </c>
      <c r="I32">
        <v>6</v>
      </c>
      <c r="J32" s="2" t="s">
        <v>123</v>
      </c>
      <c r="K32" s="2">
        <f>IF(ISNUMBER(AVERAGEIFS(ObservedSpeciesData!K$2:K$4955,ObservedSpeciesData!$A$2:$A$4955,$A32,ObservedSpeciesData!$D$2:$D$4955,$D32)),AVERAGEIFS(ObservedSpeciesData!K$2:K$4955,ObservedSpeciesData!$A$2:$A$4955,$A32,ObservedSpeciesData!$D$2:$D$4955,$D32),"")</f>
        <v>0</v>
      </c>
      <c r="L32" s="26">
        <f>IF(ISNUMBER(AVERAGEIFS(ObservedSpeciesData!L$2:L$4955,ObservedSpeciesData!$A$2:$A$4955,$A32,ObservedSpeciesData!$D$2:$D$4955,$D32)),AVERAGEIFS(ObservedSpeciesData!L$2:L$4955,ObservedSpeciesData!$A$2:$A$4955,$A32,ObservedSpeciesData!$D$2:$D$4955,$D32),"")</f>
        <v>540.58333333333337</v>
      </c>
      <c r="M32" s="23">
        <f>IF(ISNUMBER(AVERAGEIFS(ObservedSpeciesData!M$2:M$4955,ObservedSpeciesData!$A$2:$A$4955,$A32,ObservedSpeciesData!$D$2:$D$4955,$D32)),AVERAGEIFS(ObservedSpeciesData!M$2:M$4955,ObservedSpeciesData!$A$2:$A$4955,$A32,ObservedSpeciesData!$D$2:$D$4955,$D32),"")</f>
        <v>54.058333333333337</v>
      </c>
      <c r="N32" s="23" t="str">
        <f>IF(ISNUMBER(AVERAGEIFS(ObservedSpeciesData!N$2:N$4955,ObservedSpeciesData!$A$2:$A$4955,$A32,ObservedSpeciesData!$D$2:$D$4955,$D32)),AVERAGEIFS(ObservedSpeciesData!N$2:N$4955,ObservedSpeciesData!$A$2:$A$4955,$A32,ObservedSpeciesData!$D$2:$D$4955,$D32),"")</f>
        <v/>
      </c>
      <c r="O32" s="23" t="str">
        <f>IF(ISNUMBER(AVERAGEIFS(ObservedSpeciesData!O$2:O$4955,ObservedSpeciesData!$A$2:$A$4955,$A32,ObservedSpeciesData!$D$2:$D$4955,$D32)),AVERAGEIFS(ObservedSpeciesData!O$2:O$4955,ObservedSpeciesData!$A$2:$A$4955,$A32,ObservedSpeciesData!$D$2:$D$4955,$D32),"")</f>
        <v/>
      </c>
      <c r="P32" s="23" t="str">
        <f>IF(ISNUMBER(AVERAGEIFS(ObservedSpeciesData!P$2:P$4955,ObservedSpeciesData!$A$2:$A$4955,$A32,ObservedSpeciesData!$C$2:$C$4955,$C32,ObservedSpeciesData!$D$2:$D$4955,$D32)),AVERAGEIFS(ObservedSpeciesData!P$2:P$4955,ObservedSpeciesData!$A$2:$A$4955,$A32,ObservedSpeciesData!$C$2:$C$4955,$C32,ObservedSpeciesData!$D$2:$D$4955,$D32),"")</f>
        <v/>
      </c>
      <c r="Q32" s="23"/>
      <c r="R32" s="25" t="str">
        <f>IF(ISNUMBER(AVERAGEIFS(ObservedSpeciesData!R$2:R$4955,ObservedSpeciesData!$A$2:$A$4955,$A32,ObservedSpeciesData!$D$2:$D$4955,$D32)),AVERAGEIFS(ObservedSpeciesData!R$2:R$4955,ObservedSpeciesData!$A$2:$A$4955,$A32,ObservedSpeciesData!$D$2:$D$4955,$D32),"")</f>
        <v/>
      </c>
      <c r="S32" s="25" t="str">
        <f>IF(ISNUMBER(AVERAGEIFS(ObservedSpeciesData!S$2:S$4955,ObservedSpeciesData!$A$2:$A$4955,$A32,ObservedSpeciesData!$D$2:$D$4955,$D32)),AVERAGEIFS(ObservedSpeciesData!S$2:S$4955,ObservedSpeciesData!$A$2:$A$4955,$A32,ObservedSpeciesData!$D$2:$D$4955,$D32),"")</f>
        <v/>
      </c>
      <c r="T32" s="23" t="str">
        <f>IF(ISNUMBER(AVERAGEIFS(ObservedSpeciesData!T$2:T$4955,ObservedSpeciesData!$A$2:$A$4955,$A32,ObservedSpeciesData!$D$2:$D$4955,$D32)),AVERAGEIFS(ObservedSpeciesData!T$2:T$4955,ObservedSpeciesData!$A$2:$A$4955,$A32,ObservedSpeciesData!$D$2:$D$4955,$D32),"")</f>
        <v/>
      </c>
      <c r="U32" s="24" t="str">
        <f>IF(ISNUMBER(AVERAGEIFS(ObservedSpeciesData!U$2:U$4955,ObservedSpeciesData!$A$2:$A$4955,$A32,ObservedSpeciesData!$C$2:$C$4955,$C32,ObservedSpeciesData!$D$2:$D$4955,$D32)),AVERAGEIFS(ObservedSpeciesData!U$2:U$4955,ObservedSpeciesData!$A$2:$A$4955,$A32,ObservedSpeciesData!$C$2:$C$4955,$C32,ObservedSpeciesData!$D$2:$D$4955,$D32),"")</f>
        <v/>
      </c>
      <c r="V32" s="23">
        <f>IF(ISNUMBER(AVERAGEIFS(ObservedSpeciesData!V$2:V$4955,ObservedSpeciesData!$A$2:$A$4955,$A32,ObservedSpeciesData!$D$2:$D$4955,$D32)),AVERAGEIFS(ObservedSpeciesData!V$2:V$4955,ObservedSpeciesData!$A$2:$A$4955,$A32,ObservedSpeciesData!$D$2:$D$4955,$D32),"")</f>
        <v>19.07571570078532</v>
      </c>
      <c r="W32" s="23">
        <f>IF(ISNUMBER(AVERAGEIFS(ObservedSpeciesData!W$2:W$4955,ObservedSpeciesData!$A$2:$A$4955,$A32,ObservedSpeciesData!$D$2:$D$4955,$D32)),AVERAGEIFS(ObservedSpeciesData!W$2:W$4955,ObservedSpeciesData!$A$2:$A$4955,$A32,ObservedSpeciesData!$D$2:$D$4955,$D32),"")</f>
        <v>9.0899175802866612</v>
      </c>
      <c r="X32" s="23">
        <f>IF(ISNUMBER(AVERAGEIFS(ObservedSpeciesData!X$2:X$4955,ObservedSpeciesData!$A$2:$A$4955,$A32,ObservedSpeciesData!$D$2:$D$4955,$D32)),AVERAGEIFS(ObservedSpeciesData!X$2:X$4955,ObservedSpeciesData!$A$2:$A$4955,$A32,ObservedSpeciesData!$D$2:$D$4955,$D32),"")</f>
        <v>77.832326253255204</v>
      </c>
      <c r="Y32" s="23">
        <f>IF(ISNUMBER(AVERAGEIFS(ObservedSpeciesData!Y$2:Y$4955,ObservedSpeciesData!$A$2:$A$4955,$A32,ObservedSpeciesData!$D$2:$D$4955,$D32)),AVERAGEIFS(ObservedSpeciesData!Y$2:Y$4955,ObservedSpeciesData!$A$2:$A$4955,$A32,ObservedSpeciesData!$D$2:$D$4955,$D32),"")</f>
        <v>25.939914703369141</v>
      </c>
      <c r="Z32" s="23">
        <f>IF(ISNUMBER(AVERAGEIFS(ObservedSpeciesData!Z$2:Z$4955,ObservedSpeciesData!$A$2:$A$4955,$A32,ObservedSpeciesData!$D$2:$D$4955,$D32)),AVERAGEIFS(ObservedSpeciesData!Z$2:Z$4955,ObservedSpeciesData!$A$2:$A$4955,$A32,ObservedSpeciesData!$D$2:$D$4955,$D32),"")</f>
        <v>89.819966634114579</v>
      </c>
      <c r="AA32" s="23">
        <f>IF(ISNUMBER(AVERAGEIFS(ObservedSpeciesData!AA$2:AA$4955,ObservedSpeciesData!$A$2:$A$4955,$A32,ObservedSpeciesData!$D$2:$D$4955,$D32)),AVERAGEIFS(ObservedSpeciesData!AA$2:AA$4955,ObservedSpeciesData!$A$2:$A$4955,$A32,ObservedSpeciesData!$D$2:$D$4955,$D32),"")</f>
        <v>29.407202402750652</v>
      </c>
      <c r="AB32" s="24">
        <f>IF(ISNUMBER(AVERAGEIFS(ObservedSpeciesData!AB$2:AB$4955,ObservedSpeciesData!$A$2:$A$4955,$A32,ObservedSpeciesData!$D$2:$D$4955,$D32)),AVERAGEIFS(ObservedSpeciesData!AB$2:AB$4955,ObservedSpeciesData!$A$2:$A$4955,$A32,ObservedSpeciesData!$D$2:$D$4955,$D32),"")</f>
        <v>4.705152384440104E-2</v>
      </c>
      <c r="AC32" s="24">
        <f>IF(ISNUMBER(AVERAGEIFS(ObservedSpeciesData!AC$2:AC$4955,ObservedSpeciesData!$A$2:$A$4955,$A32,ObservedSpeciesData!$D$2:$D$4955,$D32)),AVERAGEIFS(ObservedSpeciesData!AC$2:AC$4955,ObservedSpeciesData!$A$2:$A$4955,$A32,ObservedSpeciesData!$D$2:$D$4955,$D32),"")</f>
        <v>4.705152384440104E-2</v>
      </c>
      <c r="AD32" s="23">
        <f>IF(ISNUMBER(AVERAGEIFS(ObservedSpeciesData!AD$2:AD$4955,ObservedSpeciesData!$A$2:$A$4955,$A32,ObservedSpeciesData!$D$2:$D$4955,$D32)),AVERAGEIFS(ObservedSpeciesData!AD$2:AD$4955,ObservedSpeciesData!$A$2:$A$4955,$A32,ObservedSpeciesData!$D$2:$D$4955,$D32),"")</f>
        <v>12.453172200520834</v>
      </c>
      <c r="AE32" s="24">
        <f>IF(ISNUMBER(AVERAGEIFS(ObservedSpeciesData!AE$2:AE$4955,ObservedSpeciesData!$A$2:$A$4955,$A32,ObservedSpeciesData!$D$2:$D$4955,$D32)),AVERAGEIFS(ObservedSpeciesData!AE$2:AE$4955,ObservedSpeciesData!$A$2:$A$4955,$A32,ObservedSpeciesData!$D$2:$D$4955,$D32),"")</f>
        <v>15.634519099612191</v>
      </c>
      <c r="AF32" s="23"/>
      <c r="AG32" s="24"/>
      <c r="AH32" s="23" t="str">
        <f>IF(ISNUMBER(AVERAGEIFS(ObservedSpeciesData!AH$2:AH$4955,ObservedSpeciesData!$A$2:$A$4955,$A32,ObservedSpeciesData!$D$2:$D$4955,$D32)),AVERAGEIFS(ObservedSpeciesData!AH$2:AH$4955,ObservedSpeciesData!$A$2:$A$4955,$A32,ObservedSpeciesData!$D$2:$D$4955,$D32),"")</f>
        <v/>
      </c>
      <c r="AI32" s="23" t="str">
        <f>IF(ISNUMBER(AVERAGEIFS(ObservedSpeciesData!AI$2:AI$4955,ObservedSpeciesData!$A$2:$A$4955,$A32,ObservedSpeciesData!$C$2:$C$4955,$C32,ObservedSpeciesData!$D$2:$D$4955,$D32)),AVERAGEIFS(ObservedSpeciesData!AI$2:AI$4955,ObservedSpeciesData!$A$2:$A$4955,$A32,ObservedSpeciesData!$C$2:$C$4955,$C32,ObservedSpeciesData!$D$2:$D$4955,$D32),"")</f>
        <v/>
      </c>
      <c r="AJ32" s="2">
        <f>COUNTIFS(ObservedSpeciesData!$A$2:$A$828,$A32,ObservedSpeciesData!$D$2:$D$828,$D32)</f>
        <v>3</v>
      </c>
      <c r="AK32" s="2">
        <f t="shared" si="0"/>
        <v>11</v>
      </c>
    </row>
    <row r="33" spans="1:37" x14ac:dyDescent="0.25">
      <c r="A33" s="14" t="s">
        <v>117</v>
      </c>
      <c r="B33" t="s">
        <v>98</v>
      </c>
      <c r="C33" t="s">
        <v>106</v>
      </c>
      <c r="D33" s="13">
        <v>42080</v>
      </c>
      <c r="E33">
        <v>1</v>
      </c>
      <c r="F33">
        <v>50</v>
      </c>
      <c r="G33" s="2" t="s">
        <v>89</v>
      </c>
      <c r="H33" s="2" t="s">
        <v>13</v>
      </c>
      <c r="I33">
        <v>6</v>
      </c>
      <c r="J33" s="2" t="s">
        <v>123</v>
      </c>
      <c r="K33" s="2">
        <f>IF(ISNUMBER(AVERAGEIFS(ObservedSpeciesData!K$2:K$4955,ObservedSpeciesData!$A$2:$A$4955,$A33,ObservedSpeciesData!$D$2:$D$4955,$D33)),AVERAGEIFS(ObservedSpeciesData!K$2:K$4955,ObservedSpeciesData!$A$2:$A$4955,$A33,ObservedSpeciesData!$D$2:$D$4955,$D33),"")</f>
        <v>45</v>
      </c>
      <c r="L33" s="26">
        <f>IF(ISNUMBER(AVERAGEIFS(ObservedSpeciesData!L$2:L$4955,ObservedSpeciesData!$A$2:$A$4955,$A33,ObservedSpeciesData!$D$2:$D$4955,$D33)),AVERAGEIFS(ObservedSpeciesData!L$2:L$4955,ObservedSpeciesData!$A$2:$A$4955,$A33,ObservedSpeciesData!$D$2:$D$4955,$D33),"")</f>
        <v>555.08333333333337</v>
      </c>
      <c r="M33" s="23">
        <f>IF(ISNUMBER(AVERAGEIFS(ObservedSpeciesData!M$2:M$4955,ObservedSpeciesData!$A$2:$A$4955,$A33,ObservedSpeciesData!$D$2:$D$4955,$D33)),AVERAGEIFS(ObservedSpeciesData!M$2:M$4955,ObservedSpeciesData!$A$2:$A$4955,$A33,ObservedSpeciesData!$D$2:$D$4955,$D33),"")</f>
        <v>55.508333333333333</v>
      </c>
      <c r="N33" s="23" t="str">
        <f>IF(ISNUMBER(AVERAGEIFS(ObservedSpeciesData!N$2:N$4955,ObservedSpeciesData!$A$2:$A$4955,$A33,ObservedSpeciesData!$D$2:$D$4955,$D33)),AVERAGEIFS(ObservedSpeciesData!N$2:N$4955,ObservedSpeciesData!$A$2:$A$4955,$A33,ObservedSpeciesData!$D$2:$D$4955,$D33),"")</f>
        <v/>
      </c>
      <c r="O33" s="23" t="str">
        <f>IF(ISNUMBER(AVERAGEIFS(ObservedSpeciesData!O$2:O$4955,ObservedSpeciesData!$A$2:$A$4955,$A33,ObservedSpeciesData!$D$2:$D$4955,$D33)),AVERAGEIFS(ObservedSpeciesData!O$2:O$4955,ObservedSpeciesData!$A$2:$A$4955,$A33,ObservedSpeciesData!$D$2:$D$4955,$D33),"")</f>
        <v/>
      </c>
      <c r="P33" s="23" t="str">
        <f>IF(ISNUMBER(AVERAGEIFS(ObservedSpeciesData!P$2:P$4955,ObservedSpeciesData!$A$2:$A$4955,$A33,ObservedSpeciesData!$C$2:$C$4955,$C33,ObservedSpeciesData!$D$2:$D$4955,$D33)),AVERAGEIFS(ObservedSpeciesData!P$2:P$4955,ObservedSpeciesData!$A$2:$A$4955,$A33,ObservedSpeciesData!$C$2:$C$4955,$C33,ObservedSpeciesData!$D$2:$D$4955,$D33),"")</f>
        <v/>
      </c>
      <c r="Q33" s="23"/>
      <c r="R33" s="25" t="str">
        <f>IF(ISNUMBER(AVERAGEIFS(ObservedSpeciesData!R$2:R$4955,ObservedSpeciesData!$A$2:$A$4955,$A33,ObservedSpeciesData!$D$2:$D$4955,$D33)),AVERAGEIFS(ObservedSpeciesData!R$2:R$4955,ObservedSpeciesData!$A$2:$A$4955,$A33,ObservedSpeciesData!$D$2:$D$4955,$D33),"")</f>
        <v/>
      </c>
      <c r="S33" s="25" t="str">
        <f>IF(ISNUMBER(AVERAGEIFS(ObservedSpeciesData!S$2:S$4955,ObservedSpeciesData!$A$2:$A$4955,$A33,ObservedSpeciesData!$D$2:$D$4955,$D33)),AVERAGEIFS(ObservedSpeciesData!S$2:S$4955,ObservedSpeciesData!$A$2:$A$4955,$A33,ObservedSpeciesData!$D$2:$D$4955,$D33),"")</f>
        <v/>
      </c>
      <c r="T33" s="23" t="str">
        <f>IF(ISNUMBER(AVERAGEIFS(ObservedSpeciesData!T$2:T$4955,ObservedSpeciesData!$A$2:$A$4955,$A33,ObservedSpeciesData!$D$2:$D$4955,$D33)),AVERAGEIFS(ObservedSpeciesData!T$2:T$4955,ObservedSpeciesData!$A$2:$A$4955,$A33,ObservedSpeciesData!$D$2:$D$4955,$D33),"")</f>
        <v/>
      </c>
      <c r="U33" s="24" t="str">
        <f>IF(ISNUMBER(AVERAGEIFS(ObservedSpeciesData!U$2:U$4955,ObservedSpeciesData!$A$2:$A$4955,$A33,ObservedSpeciesData!$C$2:$C$4955,$C33,ObservedSpeciesData!$D$2:$D$4955,$D33)),AVERAGEIFS(ObservedSpeciesData!U$2:U$4955,ObservedSpeciesData!$A$2:$A$4955,$A33,ObservedSpeciesData!$C$2:$C$4955,$C33,ObservedSpeciesData!$D$2:$D$4955,$D33),"")</f>
        <v/>
      </c>
      <c r="V33" s="23">
        <f>IF(ISNUMBER(AVERAGEIFS(ObservedSpeciesData!V$2:V$4955,ObservedSpeciesData!$A$2:$A$4955,$A33,ObservedSpeciesData!$D$2:$D$4955,$D33)),AVERAGEIFS(ObservedSpeciesData!V$2:V$4955,ObservedSpeciesData!$A$2:$A$4955,$A33,ObservedSpeciesData!$D$2:$D$4955,$D33),"")</f>
        <v>19.305421511332195</v>
      </c>
      <c r="W33" s="23">
        <f>IF(ISNUMBER(AVERAGEIFS(ObservedSpeciesData!W$2:W$4955,ObservedSpeciesData!$A$2:$A$4955,$A33,ObservedSpeciesData!$D$2:$D$4955,$D33)),AVERAGEIFS(ObservedSpeciesData!W$2:W$4955,ObservedSpeciesData!$A$2:$A$4955,$A33,ObservedSpeciesData!$D$2:$D$4955,$D33),"")</f>
        <v>11.758339881896973</v>
      </c>
      <c r="X33" s="23">
        <f>IF(ISNUMBER(AVERAGEIFS(ObservedSpeciesData!X$2:X$4955,ObservedSpeciesData!$A$2:$A$4955,$A33,ObservedSpeciesData!$D$2:$D$4955,$D33)),AVERAGEIFS(ObservedSpeciesData!X$2:X$4955,ObservedSpeciesData!$A$2:$A$4955,$A33,ObservedSpeciesData!$D$2:$D$4955,$D33),"")</f>
        <v>77.480060577392578</v>
      </c>
      <c r="Y33" s="23">
        <f>IF(ISNUMBER(AVERAGEIFS(ObservedSpeciesData!Y$2:Y$4955,ObservedSpeciesData!$A$2:$A$4955,$A33,ObservedSpeciesData!$D$2:$D$4955,$D33)),AVERAGEIFS(ObservedSpeciesData!Y$2:Y$4955,ObservedSpeciesData!$A$2:$A$4955,$A33,ObservedSpeciesData!$D$2:$D$4955,$D33),"")</f>
        <v>24.820866266886394</v>
      </c>
      <c r="Z33" s="23">
        <f>IF(ISNUMBER(AVERAGEIFS(ObservedSpeciesData!Z$2:Z$4955,ObservedSpeciesData!$A$2:$A$4955,$A33,ObservedSpeciesData!$D$2:$D$4955,$D33)),AVERAGEIFS(ObservedSpeciesData!Z$2:Z$4955,ObservedSpeciesData!$A$2:$A$4955,$A33,ObservedSpeciesData!$D$2:$D$4955,$D33),"")</f>
        <v>89.635128021240234</v>
      </c>
      <c r="AA33" s="23">
        <f>IF(ISNUMBER(AVERAGEIFS(ObservedSpeciesData!AA$2:AA$4955,ObservedSpeciesData!$A$2:$A$4955,$A33,ObservedSpeciesData!$D$2:$D$4955,$D33)),AVERAGEIFS(ObservedSpeciesData!AA$2:AA$4955,ObservedSpeciesData!$A$2:$A$4955,$A33,ObservedSpeciesData!$D$2:$D$4955,$D33),"")</f>
        <v>28.348140398661297</v>
      </c>
      <c r="AB33" s="24">
        <f>IF(ISNUMBER(AVERAGEIFS(ObservedSpeciesData!AB$2:AB$4955,ObservedSpeciesData!$A$2:$A$4955,$A33,ObservedSpeciesData!$D$2:$D$4955,$D33)),AVERAGEIFS(ObservedSpeciesData!AB$2:AB$4955,ObservedSpeciesData!$A$2:$A$4955,$A33,ObservedSpeciesData!$D$2:$D$4955,$D33),"")</f>
        <v>4.5357024637858068E-2</v>
      </c>
      <c r="AC33" s="24">
        <f>IF(ISNUMBER(AVERAGEIFS(ObservedSpeciesData!AC$2:AC$4955,ObservedSpeciesData!$A$2:$A$4955,$A33,ObservedSpeciesData!$D$2:$D$4955,$D33)),AVERAGEIFS(ObservedSpeciesData!AC$2:AC$4955,ObservedSpeciesData!$A$2:$A$4955,$A33,ObservedSpeciesData!$D$2:$D$4955,$D33),"")</f>
        <v>4.5357024637858068E-2</v>
      </c>
      <c r="AD33" s="23">
        <f>IF(ISNUMBER(AVERAGEIFS(ObservedSpeciesData!AD$2:AD$4955,ObservedSpeciesData!$A$2:$A$4955,$A33,ObservedSpeciesData!$D$2:$D$4955,$D33)),AVERAGEIFS(ObservedSpeciesData!AD$2:AD$4955,ObservedSpeciesData!$A$2:$A$4955,$A33,ObservedSpeciesData!$D$2:$D$4955,$D33),"")</f>
        <v>12.396809692382812</v>
      </c>
      <c r="AE33" s="24">
        <f>IF(ISNUMBER(AVERAGEIFS(ObservedSpeciesData!AE$2:AE$4955,ObservedSpeciesData!$A$2:$A$4955,$A33,ObservedSpeciesData!$D$2:$D$4955,$D33)),AVERAGEIFS(ObservedSpeciesData!AE$2:AE$4955,ObservedSpeciesData!$A$2:$A$4955,$A33,ObservedSpeciesData!$D$2:$D$4955,$D33),"")</f>
        <v>14.145097234932933</v>
      </c>
      <c r="AF33" s="23"/>
      <c r="AG33" s="24"/>
      <c r="AH33" s="23" t="str">
        <f>IF(ISNUMBER(AVERAGEIFS(ObservedSpeciesData!AH$2:AH$4955,ObservedSpeciesData!$A$2:$A$4955,$A33,ObservedSpeciesData!$D$2:$D$4955,$D33)),AVERAGEIFS(ObservedSpeciesData!AH$2:AH$4955,ObservedSpeciesData!$A$2:$A$4955,$A33,ObservedSpeciesData!$D$2:$D$4955,$D33),"")</f>
        <v/>
      </c>
      <c r="AI33" s="23" t="str">
        <f>IF(ISNUMBER(AVERAGEIFS(ObservedSpeciesData!AI$2:AI$4955,ObservedSpeciesData!$A$2:$A$4955,$A33,ObservedSpeciesData!$C$2:$C$4955,$C33,ObservedSpeciesData!$D$2:$D$4955,$D33)),AVERAGEIFS(ObservedSpeciesData!AI$2:AI$4955,ObservedSpeciesData!$A$2:$A$4955,$A33,ObservedSpeciesData!$C$2:$C$4955,$C33,ObservedSpeciesData!$D$2:$D$4955,$D33),"")</f>
        <v/>
      </c>
      <c r="AJ33" s="2">
        <f>COUNTIFS(ObservedSpeciesData!$A$2:$A$828,$A33,ObservedSpeciesData!$D$2:$D$828,$D33)</f>
        <v>3</v>
      </c>
      <c r="AK33" s="2">
        <f t="shared" si="0"/>
        <v>11</v>
      </c>
    </row>
    <row r="34" spans="1:37" x14ac:dyDescent="0.25">
      <c r="A34" s="14" t="s">
        <v>116</v>
      </c>
      <c r="B34" t="s">
        <v>98</v>
      </c>
      <c r="C34" t="s">
        <v>106</v>
      </c>
      <c r="D34" s="13">
        <v>42080</v>
      </c>
      <c r="E34">
        <v>1</v>
      </c>
      <c r="F34">
        <v>100</v>
      </c>
      <c r="G34" s="2" t="s">
        <v>89</v>
      </c>
      <c r="H34" s="2" t="s">
        <v>13</v>
      </c>
      <c r="I34">
        <v>6</v>
      </c>
      <c r="J34" s="2" t="s">
        <v>123</v>
      </c>
      <c r="K34" s="2">
        <f>IF(ISNUMBER(AVERAGEIFS(ObservedSpeciesData!K$2:K$4955,ObservedSpeciesData!$A$2:$A$4955,$A34,ObservedSpeciesData!$D$2:$D$4955,$D34)),AVERAGEIFS(ObservedSpeciesData!K$2:K$4955,ObservedSpeciesData!$A$2:$A$4955,$A34,ObservedSpeciesData!$D$2:$D$4955,$D34),"")</f>
        <v>78</v>
      </c>
      <c r="L34" s="26">
        <f>IF(ISNUMBER(AVERAGEIFS(ObservedSpeciesData!L$2:L$4955,ObservedSpeciesData!$A$2:$A$4955,$A34,ObservedSpeciesData!$D$2:$D$4955,$D34)),AVERAGEIFS(ObservedSpeciesData!L$2:L$4955,ObservedSpeciesData!$A$2:$A$4955,$A34,ObservedSpeciesData!$D$2:$D$4955,$D34),"")</f>
        <v>566.66666666666663</v>
      </c>
      <c r="M34" s="23">
        <f>IF(ISNUMBER(AVERAGEIFS(ObservedSpeciesData!M$2:M$4955,ObservedSpeciesData!$A$2:$A$4955,$A34,ObservedSpeciesData!$D$2:$D$4955,$D34)),AVERAGEIFS(ObservedSpeciesData!M$2:M$4955,ObservedSpeciesData!$A$2:$A$4955,$A34,ObservedSpeciesData!$D$2:$D$4955,$D34),"")</f>
        <v>56.666666666666664</v>
      </c>
      <c r="N34" s="23" t="str">
        <f>IF(ISNUMBER(AVERAGEIFS(ObservedSpeciesData!N$2:N$4955,ObservedSpeciesData!$A$2:$A$4955,$A34,ObservedSpeciesData!$D$2:$D$4955,$D34)),AVERAGEIFS(ObservedSpeciesData!N$2:N$4955,ObservedSpeciesData!$A$2:$A$4955,$A34,ObservedSpeciesData!$D$2:$D$4955,$D34),"")</f>
        <v/>
      </c>
      <c r="O34" s="23" t="str">
        <f>IF(ISNUMBER(AVERAGEIFS(ObservedSpeciesData!O$2:O$4955,ObservedSpeciesData!$A$2:$A$4955,$A34,ObservedSpeciesData!$D$2:$D$4955,$D34)),AVERAGEIFS(ObservedSpeciesData!O$2:O$4955,ObservedSpeciesData!$A$2:$A$4955,$A34,ObservedSpeciesData!$D$2:$D$4955,$D34),"")</f>
        <v/>
      </c>
      <c r="P34" s="23" t="str">
        <f>IF(ISNUMBER(AVERAGEIFS(ObservedSpeciesData!P$2:P$4955,ObservedSpeciesData!$A$2:$A$4955,$A34,ObservedSpeciesData!$C$2:$C$4955,$C34,ObservedSpeciesData!$D$2:$D$4955,$D34)),AVERAGEIFS(ObservedSpeciesData!P$2:P$4955,ObservedSpeciesData!$A$2:$A$4955,$A34,ObservedSpeciesData!$C$2:$C$4955,$C34,ObservedSpeciesData!$D$2:$D$4955,$D34),"")</f>
        <v/>
      </c>
      <c r="Q34" s="23"/>
      <c r="R34" s="25" t="str">
        <f>IF(ISNUMBER(AVERAGEIFS(ObservedSpeciesData!R$2:R$4955,ObservedSpeciesData!$A$2:$A$4955,$A34,ObservedSpeciesData!$D$2:$D$4955,$D34)),AVERAGEIFS(ObservedSpeciesData!R$2:R$4955,ObservedSpeciesData!$A$2:$A$4955,$A34,ObservedSpeciesData!$D$2:$D$4955,$D34),"")</f>
        <v/>
      </c>
      <c r="S34" s="25" t="str">
        <f>IF(ISNUMBER(AVERAGEIFS(ObservedSpeciesData!S$2:S$4955,ObservedSpeciesData!$A$2:$A$4955,$A34,ObservedSpeciesData!$D$2:$D$4955,$D34)),AVERAGEIFS(ObservedSpeciesData!S$2:S$4955,ObservedSpeciesData!$A$2:$A$4955,$A34,ObservedSpeciesData!$D$2:$D$4955,$D34),"")</f>
        <v/>
      </c>
      <c r="T34" s="23" t="str">
        <f>IF(ISNUMBER(AVERAGEIFS(ObservedSpeciesData!T$2:T$4955,ObservedSpeciesData!$A$2:$A$4955,$A34,ObservedSpeciesData!$D$2:$D$4955,$D34)),AVERAGEIFS(ObservedSpeciesData!T$2:T$4955,ObservedSpeciesData!$A$2:$A$4955,$A34,ObservedSpeciesData!$D$2:$D$4955,$D34),"")</f>
        <v/>
      </c>
      <c r="U34" s="24" t="str">
        <f>IF(ISNUMBER(AVERAGEIFS(ObservedSpeciesData!U$2:U$4955,ObservedSpeciesData!$A$2:$A$4955,$A34,ObservedSpeciesData!$C$2:$C$4955,$C34,ObservedSpeciesData!$D$2:$D$4955,$D34)),AVERAGEIFS(ObservedSpeciesData!U$2:U$4955,ObservedSpeciesData!$A$2:$A$4955,$A34,ObservedSpeciesData!$C$2:$C$4955,$C34,ObservedSpeciesData!$D$2:$D$4955,$D34),"")</f>
        <v/>
      </c>
      <c r="V34" s="23">
        <f>IF(ISNUMBER(AVERAGEIFS(ObservedSpeciesData!V$2:V$4955,ObservedSpeciesData!$A$2:$A$4955,$A34,ObservedSpeciesData!$D$2:$D$4955,$D34)),AVERAGEIFS(ObservedSpeciesData!V$2:V$4955,ObservedSpeciesData!$A$2:$A$4955,$A34,ObservedSpeciesData!$D$2:$D$4955,$D34),"")</f>
        <v>19.553047498067219</v>
      </c>
      <c r="W34" s="23">
        <f>IF(ISNUMBER(AVERAGEIFS(ObservedSpeciesData!W$2:W$4955,ObservedSpeciesData!$A$2:$A$4955,$A34,ObservedSpeciesData!$D$2:$D$4955,$D34)),AVERAGEIFS(ObservedSpeciesData!W$2:W$4955,ObservedSpeciesData!$A$2:$A$4955,$A34,ObservedSpeciesData!$D$2:$D$4955,$D34),"")</f>
        <v>10.95598292350769</v>
      </c>
      <c r="X34" s="23">
        <f>IF(ISNUMBER(AVERAGEIFS(ObservedSpeciesData!X$2:X$4955,ObservedSpeciesData!$A$2:$A$4955,$A34,ObservedSpeciesData!$D$2:$D$4955,$D34)),AVERAGEIFS(ObservedSpeciesData!X$2:X$4955,ObservedSpeciesData!$A$2:$A$4955,$A34,ObservedSpeciesData!$D$2:$D$4955,$D34),"")</f>
        <v>78.342549641927079</v>
      </c>
      <c r="Y34" s="23">
        <f>IF(ISNUMBER(AVERAGEIFS(ObservedSpeciesData!Y$2:Y$4955,ObservedSpeciesData!$A$2:$A$4955,$A34,ObservedSpeciesData!$D$2:$D$4955,$D34)),AVERAGEIFS(ObservedSpeciesData!Y$2:Y$4955,ObservedSpeciesData!$A$2:$A$4955,$A34,ObservedSpeciesData!$D$2:$D$4955,$D34),"")</f>
        <v>25.958603541056316</v>
      </c>
      <c r="Z34" s="23">
        <f>IF(ISNUMBER(AVERAGEIFS(ObservedSpeciesData!Z$2:Z$4955,ObservedSpeciesData!$A$2:$A$4955,$A34,ObservedSpeciesData!$D$2:$D$4955,$D34)),AVERAGEIFS(ObservedSpeciesData!Z$2:Z$4955,ObservedSpeciesData!$A$2:$A$4955,$A34,ObservedSpeciesData!$D$2:$D$4955,$D34),"")</f>
        <v>90.027458190917969</v>
      </c>
      <c r="AA34" s="23">
        <f>IF(ISNUMBER(AVERAGEIFS(ObservedSpeciesData!AA$2:AA$4955,ObservedSpeciesData!$A$2:$A$4955,$A34,ObservedSpeciesData!$D$2:$D$4955,$D34)),AVERAGEIFS(ObservedSpeciesData!AA$2:AA$4955,ObservedSpeciesData!$A$2:$A$4955,$A34,ObservedSpeciesData!$D$2:$D$4955,$D34),"")</f>
        <v>28.889832178751629</v>
      </c>
      <c r="AB34" s="24">
        <f>IF(ISNUMBER(AVERAGEIFS(ObservedSpeciesData!AB$2:AB$4955,ObservedSpeciesData!$A$2:$A$4955,$A34,ObservedSpeciesData!$D$2:$D$4955,$D34)),AVERAGEIFS(ObservedSpeciesData!AB$2:AB$4955,ObservedSpeciesData!$A$2:$A$4955,$A34,ObservedSpeciesData!$D$2:$D$4955,$D34),"")</f>
        <v>4.622373148600261E-2</v>
      </c>
      <c r="AC34" s="24">
        <f>IF(ISNUMBER(AVERAGEIFS(ObservedSpeciesData!AC$2:AC$4955,ObservedSpeciesData!$A$2:$A$4955,$A34,ObservedSpeciesData!$D$2:$D$4955,$D34)),AVERAGEIFS(ObservedSpeciesData!AC$2:AC$4955,ObservedSpeciesData!$A$2:$A$4955,$A34,ObservedSpeciesData!$D$2:$D$4955,$D34),"")</f>
        <v>4.622373148600261E-2</v>
      </c>
      <c r="AD34" s="23">
        <f>IF(ISNUMBER(AVERAGEIFS(ObservedSpeciesData!AD$2:AD$4955,ObservedSpeciesData!$A$2:$A$4955,$A34,ObservedSpeciesData!$D$2:$D$4955,$D34)),AVERAGEIFS(ObservedSpeciesData!AD$2:AD$4955,ObservedSpeciesData!$A$2:$A$4955,$A34,ObservedSpeciesData!$D$2:$D$4955,$D34),"")</f>
        <v>12.534807942708333</v>
      </c>
      <c r="AE34" s="24">
        <f>IF(ISNUMBER(AVERAGEIFS(ObservedSpeciesData!AE$2:AE$4955,ObservedSpeciesData!$A$2:$A$4955,$A34,ObservedSpeciesData!$D$2:$D$4955,$D34)),AVERAGEIFS(ObservedSpeciesData!AE$2:AE$4955,ObservedSpeciesData!$A$2:$A$4955,$A34,ObservedSpeciesData!$D$2:$D$4955,$D34),"")</f>
        <v>15.378075694056959</v>
      </c>
      <c r="AF34" s="23"/>
      <c r="AG34" s="24"/>
      <c r="AH34" s="23" t="str">
        <f>IF(ISNUMBER(AVERAGEIFS(ObservedSpeciesData!AH$2:AH$4955,ObservedSpeciesData!$A$2:$A$4955,$A34,ObservedSpeciesData!$D$2:$D$4955,$D34)),AVERAGEIFS(ObservedSpeciesData!AH$2:AH$4955,ObservedSpeciesData!$A$2:$A$4955,$A34,ObservedSpeciesData!$D$2:$D$4955,$D34),"")</f>
        <v/>
      </c>
      <c r="AI34" s="23" t="str">
        <f>IF(ISNUMBER(AVERAGEIFS(ObservedSpeciesData!AI$2:AI$4955,ObservedSpeciesData!$A$2:$A$4955,$A34,ObservedSpeciesData!$C$2:$C$4955,$C34,ObservedSpeciesData!$D$2:$D$4955,$D34)),AVERAGEIFS(ObservedSpeciesData!AI$2:AI$4955,ObservedSpeciesData!$A$2:$A$4955,$A34,ObservedSpeciesData!$C$2:$C$4955,$C34,ObservedSpeciesData!$D$2:$D$4955,$D34),"")</f>
        <v/>
      </c>
      <c r="AJ34" s="2">
        <f>COUNTIFS(ObservedSpeciesData!$A$2:$A$828,$A34,ObservedSpeciesData!$D$2:$D$828,$D34)</f>
        <v>3</v>
      </c>
      <c r="AK34" s="2">
        <f t="shared" si="0"/>
        <v>11</v>
      </c>
    </row>
    <row r="35" spans="1:37" x14ac:dyDescent="0.25">
      <c r="A35" s="14" t="s">
        <v>115</v>
      </c>
      <c r="B35" t="s">
        <v>98</v>
      </c>
      <c r="C35" t="s">
        <v>106</v>
      </c>
      <c r="D35" s="13">
        <v>42080</v>
      </c>
      <c r="E35">
        <v>1</v>
      </c>
      <c r="F35">
        <v>200</v>
      </c>
      <c r="G35" s="2" t="s">
        <v>89</v>
      </c>
      <c r="H35" s="2" t="s">
        <v>13</v>
      </c>
      <c r="I35">
        <v>6</v>
      </c>
      <c r="J35" s="2" t="s">
        <v>123</v>
      </c>
      <c r="K35" s="2">
        <f>IF(ISNUMBER(AVERAGEIFS(ObservedSpeciesData!K$2:K$4955,ObservedSpeciesData!$A$2:$A$4955,$A35,ObservedSpeciesData!$D$2:$D$4955,$D35)),AVERAGEIFS(ObservedSpeciesData!K$2:K$4955,ObservedSpeciesData!$A$2:$A$4955,$A35,ObservedSpeciesData!$D$2:$D$4955,$D35),"")</f>
        <v>156</v>
      </c>
      <c r="L35" s="26">
        <f>IF(ISNUMBER(AVERAGEIFS(ObservedSpeciesData!L$2:L$4955,ObservedSpeciesData!$A$2:$A$4955,$A35,ObservedSpeciesData!$D$2:$D$4955,$D35)),AVERAGEIFS(ObservedSpeciesData!L$2:L$4955,ObservedSpeciesData!$A$2:$A$4955,$A35,ObservedSpeciesData!$D$2:$D$4955,$D35),"")</f>
        <v>563.91666666666663</v>
      </c>
      <c r="M35" s="23">
        <f>IF(ISNUMBER(AVERAGEIFS(ObservedSpeciesData!M$2:M$4955,ObservedSpeciesData!$A$2:$A$4955,$A35,ObservedSpeciesData!$D$2:$D$4955,$D35)),AVERAGEIFS(ObservedSpeciesData!M$2:M$4955,ObservedSpeciesData!$A$2:$A$4955,$A35,ObservedSpeciesData!$D$2:$D$4955,$D35),"")</f>
        <v>56.391666666666673</v>
      </c>
      <c r="N35" s="23" t="str">
        <f>IF(ISNUMBER(AVERAGEIFS(ObservedSpeciesData!N$2:N$4955,ObservedSpeciesData!$A$2:$A$4955,$A35,ObservedSpeciesData!$D$2:$D$4955,$D35)),AVERAGEIFS(ObservedSpeciesData!N$2:N$4955,ObservedSpeciesData!$A$2:$A$4955,$A35,ObservedSpeciesData!$D$2:$D$4955,$D35),"")</f>
        <v/>
      </c>
      <c r="O35" s="23" t="str">
        <f>IF(ISNUMBER(AVERAGEIFS(ObservedSpeciesData!O$2:O$4955,ObservedSpeciesData!$A$2:$A$4955,$A35,ObservedSpeciesData!$D$2:$D$4955,$D35)),AVERAGEIFS(ObservedSpeciesData!O$2:O$4955,ObservedSpeciesData!$A$2:$A$4955,$A35,ObservedSpeciesData!$D$2:$D$4955,$D35),"")</f>
        <v/>
      </c>
      <c r="P35" s="23" t="str">
        <f>IF(ISNUMBER(AVERAGEIFS(ObservedSpeciesData!P$2:P$4955,ObservedSpeciesData!$A$2:$A$4955,$A35,ObservedSpeciesData!$C$2:$C$4955,$C35,ObservedSpeciesData!$D$2:$D$4955,$D35)),AVERAGEIFS(ObservedSpeciesData!P$2:P$4955,ObservedSpeciesData!$A$2:$A$4955,$A35,ObservedSpeciesData!$C$2:$C$4955,$C35,ObservedSpeciesData!$D$2:$D$4955,$D35),"")</f>
        <v/>
      </c>
      <c r="Q35" s="23"/>
      <c r="R35" s="25" t="str">
        <f>IF(ISNUMBER(AVERAGEIFS(ObservedSpeciesData!R$2:R$4955,ObservedSpeciesData!$A$2:$A$4955,$A35,ObservedSpeciesData!$D$2:$D$4955,$D35)),AVERAGEIFS(ObservedSpeciesData!R$2:R$4955,ObservedSpeciesData!$A$2:$A$4955,$A35,ObservedSpeciesData!$D$2:$D$4955,$D35),"")</f>
        <v/>
      </c>
      <c r="S35" s="25" t="str">
        <f>IF(ISNUMBER(AVERAGEIFS(ObservedSpeciesData!S$2:S$4955,ObservedSpeciesData!$A$2:$A$4955,$A35,ObservedSpeciesData!$D$2:$D$4955,$D35)),AVERAGEIFS(ObservedSpeciesData!S$2:S$4955,ObservedSpeciesData!$A$2:$A$4955,$A35,ObservedSpeciesData!$D$2:$D$4955,$D35),"")</f>
        <v/>
      </c>
      <c r="T35" s="23" t="str">
        <f>IF(ISNUMBER(AVERAGEIFS(ObservedSpeciesData!T$2:T$4955,ObservedSpeciesData!$A$2:$A$4955,$A35,ObservedSpeciesData!$D$2:$D$4955,$D35)),AVERAGEIFS(ObservedSpeciesData!T$2:T$4955,ObservedSpeciesData!$A$2:$A$4955,$A35,ObservedSpeciesData!$D$2:$D$4955,$D35),"")</f>
        <v/>
      </c>
      <c r="U35" s="24" t="str">
        <f>IF(ISNUMBER(AVERAGEIFS(ObservedSpeciesData!U$2:U$4955,ObservedSpeciesData!$A$2:$A$4955,$A35,ObservedSpeciesData!$C$2:$C$4955,$C35,ObservedSpeciesData!$D$2:$D$4955,$D35)),AVERAGEIFS(ObservedSpeciesData!U$2:U$4955,ObservedSpeciesData!$A$2:$A$4955,$A35,ObservedSpeciesData!$C$2:$C$4955,$C35,ObservedSpeciesData!$D$2:$D$4955,$D35),"")</f>
        <v/>
      </c>
      <c r="V35" s="23">
        <f>IF(ISNUMBER(AVERAGEIFS(ObservedSpeciesData!V$2:V$4955,ObservedSpeciesData!$A$2:$A$4955,$A35,ObservedSpeciesData!$D$2:$D$4955,$D35)),AVERAGEIFS(ObservedSpeciesData!V$2:V$4955,ObservedSpeciesData!$A$2:$A$4955,$A35,ObservedSpeciesData!$D$2:$D$4955,$D35),"")</f>
        <v>18.271928469340008</v>
      </c>
      <c r="W35" s="23">
        <f>IF(ISNUMBER(AVERAGEIFS(ObservedSpeciesData!W$2:W$4955,ObservedSpeciesData!$A$2:$A$4955,$A35,ObservedSpeciesData!$D$2:$D$4955,$D35)),AVERAGEIFS(ObservedSpeciesData!W$2:W$4955,ObservedSpeciesData!$A$2:$A$4955,$A35,ObservedSpeciesData!$D$2:$D$4955,$D35),"")</f>
        <v>10.88918431599935</v>
      </c>
      <c r="X35" s="23">
        <f>IF(ISNUMBER(AVERAGEIFS(ObservedSpeciesData!X$2:X$4955,ObservedSpeciesData!$A$2:$A$4955,$A35,ObservedSpeciesData!$D$2:$D$4955,$D35)),AVERAGEIFS(ObservedSpeciesData!X$2:X$4955,ObservedSpeciesData!$A$2:$A$4955,$A35,ObservedSpeciesData!$D$2:$D$4955,$D35),"")</f>
        <v>79.467695871988937</v>
      </c>
      <c r="Y35" s="23">
        <f>IF(ISNUMBER(AVERAGEIFS(ObservedSpeciesData!Y$2:Y$4955,ObservedSpeciesData!$A$2:$A$4955,$A35,ObservedSpeciesData!$D$2:$D$4955,$D35)),AVERAGEIFS(ObservedSpeciesData!Y$2:Y$4955,ObservedSpeciesData!$A$2:$A$4955,$A35,ObservedSpeciesData!$D$2:$D$4955,$D35),"")</f>
        <v>24.892033259073894</v>
      </c>
      <c r="Z35" s="23">
        <f>IF(ISNUMBER(AVERAGEIFS(ObservedSpeciesData!Z$2:Z$4955,ObservedSpeciesData!$A$2:$A$4955,$A35,ObservedSpeciesData!$D$2:$D$4955,$D35)),AVERAGEIFS(ObservedSpeciesData!Z$2:Z$4955,ObservedSpeciesData!$A$2:$A$4955,$A35,ObservedSpeciesData!$D$2:$D$4955,$D35),"")</f>
        <v>89.916543324788407</v>
      </c>
      <c r="AA35" s="23">
        <f>IF(ISNUMBER(AVERAGEIFS(ObservedSpeciesData!AA$2:AA$4955,ObservedSpeciesData!$A$2:$A$4955,$A35,ObservedSpeciesData!$D$2:$D$4955,$D35)),AVERAGEIFS(ObservedSpeciesData!AA$2:AA$4955,ObservedSpeciesData!$A$2:$A$4955,$A35,ObservedSpeciesData!$D$2:$D$4955,$D35),"")</f>
        <v>30.83965841929118</v>
      </c>
      <c r="AB35" s="24">
        <f>IF(ISNUMBER(AVERAGEIFS(ObservedSpeciesData!AB$2:AB$4955,ObservedSpeciesData!$A$2:$A$4955,$A35,ObservedSpeciesData!$D$2:$D$4955,$D35)),AVERAGEIFS(ObservedSpeciesData!AB$2:AB$4955,ObservedSpeciesData!$A$2:$A$4955,$A35,ObservedSpeciesData!$D$2:$D$4955,$D35),"")</f>
        <v>4.9343453470865883E-2</v>
      </c>
      <c r="AC35" s="24">
        <f>IF(ISNUMBER(AVERAGEIFS(ObservedSpeciesData!AC$2:AC$4955,ObservedSpeciesData!$A$2:$A$4955,$A35,ObservedSpeciesData!$D$2:$D$4955,$D35)),AVERAGEIFS(ObservedSpeciesData!AC$2:AC$4955,ObservedSpeciesData!$A$2:$A$4955,$A35,ObservedSpeciesData!$D$2:$D$4955,$D35),"")</f>
        <v>4.9343453470865883E-2</v>
      </c>
      <c r="AD35" s="23">
        <f>IF(ISNUMBER(AVERAGEIFS(ObservedSpeciesData!AD$2:AD$4955,ObservedSpeciesData!$A$2:$A$4955,$A35,ObservedSpeciesData!$D$2:$D$4955,$D35)),AVERAGEIFS(ObservedSpeciesData!AD$2:AD$4955,ObservedSpeciesData!$A$2:$A$4955,$A35,ObservedSpeciesData!$D$2:$D$4955,$D35),"")</f>
        <v>12.714831339518227</v>
      </c>
      <c r="AE35" s="24">
        <f>IF(ISNUMBER(AVERAGEIFS(ObservedSpeciesData!AE$2:AE$4955,ObservedSpeciesData!$A$2:$A$4955,$A35,ObservedSpeciesData!$D$2:$D$4955,$D35)),AVERAGEIFS(ObservedSpeciesData!AE$2:AE$4955,ObservedSpeciesData!$A$2:$A$4955,$A35,ObservedSpeciesData!$D$2:$D$4955,$D35),"")</f>
        <v>16.265568395429185</v>
      </c>
      <c r="AF35" s="23"/>
      <c r="AG35" s="24"/>
      <c r="AH35" s="23" t="str">
        <f>IF(ISNUMBER(AVERAGEIFS(ObservedSpeciesData!AH$2:AH$4955,ObservedSpeciesData!$A$2:$A$4955,$A35,ObservedSpeciesData!$D$2:$D$4955,$D35)),AVERAGEIFS(ObservedSpeciesData!AH$2:AH$4955,ObservedSpeciesData!$A$2:$A$4955,$A35,ObservedSpeciesData!$D$2:$D$4955,$D35),"")</f>
        <v/>
      </c>
      <c r="AI35" s="23" t="str">
        <f>IF(ISNUMBER(AVERAGEIFS(ObservedSpeciesData!AI$2:AI$4955,ObservedSpeciesData!$A$2:$A$4955,$A35,ObservedSpeciesData!$C$2:$C$4955,$C35,ObservedSpeciesData!$D$2:$D$4955,$D35)),AVERAGEIFS(ObservedSpeciesData!AI$2:AI$4955,ObservedSpeciesData!$A$2:$A$4955,$A35,ObservedSpeciesData!$C$2:$C$4955,$C35,ObservedSpeciesData!$D$2:$D$4955,$D35),"")</f>
        <v/>
      </c>
      <c r="AJ35" s="2">
        <f>COUNTIFS(ObservedSpeciesData!$A$2:$A$828,$A35,ObservedSpeciesData!$D$2:$D$828,$D35)</f>
        <v>3</v>
      </c>
      <c r="AK35" s="2">
        <f t="shared" si="0"/>
        <v>11</v>
      </c>
    </row>
    <row r="36" spans="1:37" x14ac:dyDescent="0.25">
      <c r="A36" s="14" t="s">
        <v>114</v>
      </c>
      <c r="B36" t="s">
        <v>98</v>
      </c>
      <c r="C36" t="s">
        <v>106</v>
      </c>
      <c r="D36" s="13">
        <v>42080</v>
      </c>
      <c r="E36">
        <v>1</v>
      </c>
      <c r="F36">
        <v>350</v>
      </c>
      <c r="G36" s="2" t="s">
        <v>89</v>
      </c>
      <c r="H36" s="2" t="s">
        <v>13</v>
      </c>
      <c r="I36">
        <v>6</v>
      </c>
      <c r="J36" s="2" t="s">
        <v>123</v>
      </c>
      <c r="K36" s="2">
        <f>IF(ISNUMBER(AVERAGEIFS(ObservedSpeciesData!K$2:K$4955,ObservedSpeciesData!$A$2:$A$4955,$A36,ObservedSpeciesData!$D$2:$D$4955,$D36)),AVERAGEIFS(ObservedSpeciesData!K$2:K$4955,ObservedSpeciesData!$A$2:$A$4955,$A36,ObservedSpeciesData!$D$2:$D$4955,$D36),"")</f>
        <v>272</v>
      </c>
      <c r="L36" s="26">
        <f>IF(ISNUMBER(AVERAGEIFS(ObservedSpeciesData!L$2:L$4955,ObservedSpeciesData!$A$2:$A$4955,$A36,ObservedSpeciesData!$D$2:$D$4955,$D36)),AVERAGEIFS(ObservedSpeciesData!L$2:L$4955,ObservedSpeciesData!$A$2:$A$4955,$A36,ObservedSpeciesData!$D$2:$D$4955,$D36),"")</f>
        <v>538.16666666666663</v>
      </c>
      <c r="M36" s="23">
        <f>IF(ISNUMBER(AVERAGEIFS(ObservedSpeciesData!M$2:M$4955,ObservedSpeciesData!$A$2:$A$4955,$A36,ObservedSpeciesData!$D$2:$D$4955,$D36)),AVERAGEIFS(ObservedSpeciesData!M$2:M$4955,ObservedSpeciesData!$A$2:$A$4955,$A36,ObservedSpeciesData!$D$2:$D$4955,$D36),"")</f>
        <v>53.816666666666663</v>
      </c>
      <c r="N36" s="23" t="str">
        <f>IF(ISNUMBER(AVERAGEIFS(ObservedSpeciesData!N$2:N$4955,ObservedSpeciesData!$A$2:$A$4955,$A36,ObservedSpeciesData!$D$2:$D$4955,$D36)),AVERAGEIFS(ObservedSpeciesData!N$2:N$4955,ObservedSpeciesData!$A$2:$A$4955,$A36,ObservedSpeciesData!$D$2:$D$4955,$D36),"")</f>
        <v/>
      </c>
      <c r="O36" s="23" t="str">
        <f>IF(ISNUMBER(AVERAGEIFS(ObservedSpeciesData!O$2:O$4955,ObservedSpeciesData!$A$2:$A$4955,$A36,ObservedSpeciesData!$D$2:$D$4955,$D36)),AVERAGEIFS(ObservedSpeciesData!O$2:O$4955,ObservedSpeciesData!$A$2:$A$4955,$A36,ObservedSpeciesData!$D$2:$D$4955,$D36),"")</f>
        <v/>
      </c>
      <c r="P36" s="23" t="str">
        <f>IF(ISNUMBER(AVERAGEIFS(ObservedSpeciesData!P$2:P$4955,ObservedSpeciesData!$A$2:$A$4955,$A36,ObservedSpeciesData!$C$2:$C$4955,$C36,ObservedSpeciesData!$D$2:$D$4955,$D36)),AVERAGEIFS(ObservedSpeciesData!P$2:P$4955,ObservedSpeciesData!$A$2:$A$4955,$A36,ObservedSpeciesData!$C$2:$C$4955,$C36,ObservedSpeciesData!$D$2:$D$4955,$D36),"")</f>
        <v/>
      </c>
      <c r="Q36" s="23"/>
      <c r="R36" s="25" t="str">
        <f>IF(ISNUMBER(AVERAGEIFS(ObservedSpeciesData!R$2:R$4955,ObservedSpeciesData!$A$2:$A$4955,$A36,ObservedSpeciesData!$D$2:$D$4955,$D36)),AVERAGEIFS(ObservedSpeciesData!R$2:R$4955,ObservedSpeciesData!$A$2:$A$4955,$A36,ObservedSpeciesData!$D$2:$D$4955,$D36),"")</f>
        <v/>
      </c>
      <c r="S36" s="25" t="str">
        <f>IF(ISNUMBER(AVERAGEIFS(ObservedSpeciesData!S$2:S$4955,ObservedSpeciesData!$A$2:$A$4955,$A36,ObservedSpeciesData!$D$2:$D$4955,$D36)),AVERAGEIFS(ObservedSpeciesData!S$2:S$4955,ObservedSpeciesData!$A$2:$A$4955,$A36,ObservedSpeciesData!$D$2:$D$4955,$D36),"")</f>
        <v/>
      </c>
      <c r="T36" s="23" t="str">
        <f>IF(ISNUMBER(AVERAGEIFS(ObservedSpeciesData!T$2:T$4955,ObservedSpeciesData!$A$2:$A$4955,$A36,ObservedSpeciesData!$D$2:$D$4955,$D36)),AVERAGEIFS(ObservedSpeciesData!T$2:T$4955,ObservedSpeciesData!$A$2:$A$4955,$A36,ObservedSpeciesData!$D$2:$D$4955,$D36),"")</f>
        <v/>
      </c>
      <c r="U36" s="24" t="str">
        <f>IF(ISNUMBER(AVERAGEIFS(ObservedSpeciesData!U$2:U$4955,ObservedSpeciesData!$A$2:$A$4955,$A36,ObservedSpeciesData!$C$2:$C$4955,$C36,ObservedSpeciesData!$D$2:$D$4955,$D36)),AVERAGEIFS(ObservedSpeciesData!U$2:U$4955,ObservedSpeciesData!$A$2:$A$4955,$A36,ObservedSpeciesData!$C$2:$C$4955,$C36,ObservedSpeciesData!$D$2:$D$4955,$D36),"")</f>
        <v/>
      </c>
      <c r="V36" s="23">
        <f>IF(ISNUMBER(AVERAGEIFS(ObservedSpeciesData!V$2:V$4955,ObservedSpeciesData!$A$2:$A$4955,$A36,ObservedSpeciesData!$D$2:$D$4955,$D36)),AVERAGEIFS(ObservedSpeciesData!V$2:V$4955,ObservedSpeciesData!$A$2:$A$4955,$A36,ObservedSpeciesData!$D$2:$D$4955,$D36),"")</f>
        <v>18.908405621846516</v>
      </c>
      <c r="W36" s="23">
        <f>IF(ISNUMBER(AVERAGEIFS(ObservedSpeciesData!W$2:W$4955,ObservedSpeciesData!$A$2:$A$4955,$A36,ObservedSpeciesData!$D$2:$D$4955,$D36)),AVERAGEIFS(ObservedSpeciesData!W$2:W$4955,ObservedSpeciesData!$A$2:$A$4955,$A36,ObservedSpeciesData!$D$2:$D$4955,$D36),"")</f>
        <v>12.082866986592611</v>
      </c>
      <c r="X36" s="23">
        <f>IF(ISNUMBER(AVERAGEIFS(ObservedSpeciesData!X$2:X$4955,ObservedSpeciesData!$A$2:$A$4955,$A36,ObservedSpeciesData!$D$2:$D$4955,$D36)),AVERAGEIFS(ObservedSpeciesData!X$2:X$4955,ObservedSpeciesData!$A$2:$A$4955,$A36,ObservedSpeciesData!$D$2:$D$4955,$D36),"")</f>
        <v>78.250401814778641</v>
      </c>
      <c r="Y36" s="23">
        <f>IF(ISNUMBER(AVERAGEIFS(ObservedSpeciesData!Y$2:Y$4955,ObservedSpeciesData!$A$2:$A$4955,$A36,ObservedSpeciesData!$D$2:$D$4955,$D36)),AVERAGEIFS(ObservedSpeciesData!Y$2:Y$4955,ObservedSpeciesData!$A$2:$A$4955,$A36,ObservedSpeciesData!$D$2:$D$4955,$D36),"")</f>
        <v>24.605355898539226</v>
      </c>
      <c r="Z36" s="23">
        <f>IF(ISNUMBER(AVERAGEIFS(ObservedSpeciesData!Z$2:Z$4955,ObservedSpeciesData!$A$2:$A$4955,$A36,ObservedSpeciesData!$D$2:$D$4955,$D36)),AVERAGEIFS(ObservedSpeciesData!Z$2:Z$4955,ObservedSpeciesData!$A$2:$A$4955,$A36,ObservedSpeciesData!$D$2:$D$4955,$D36),"")</f>
        <v>89.60183970133464</v>
      </c>
      <c r="AA36" s="23">
        <f>IF(ISNUMBER(AVERAGEIFS(ObservedSpeciesData!AA$2:AA$4955,ObservedSpeciesData!$A$2:$A$4955,$A36,ObservedSpeciesData!$D$2:$D$4955,$D36)),AVERAGEIFS(ObservedSpeciesData!AA$2:AA$4955,ObservedSpeciesData!$A$2:$A$4955,$A36,ObservedSpeciesData!$D$2:$D$4955,$D36),"")</f>
        <v>30.155941009521484</v>
      </c>
      <c r="AB36" s="24">
        <f>IF(ISNUMBER(AVERAGEIFS(ObservedSpeciesData!AB$2:AB$4955,ObservedSpeciesData!$A$2:$A$4955,$A36,ObservedSpeciesData!$D$2:$D$4955,$D36)),AVERAGEIFS(ObservedSpeciesData!AB$2:AB$4955,ObservedSpeciesData!$A$2:$A$4955,$A36,ObservedSpeciesData!$D$2:$D$4955,$D36),"")</f>
        <v>4.8249505615234382E-2</v>
      </c>
      <c r="AC36" s="24">
        <f>IF(ISNUMBER(AVERAGEIFS(ObservedSpeciesData!AC$2:AC$4955,ObservedSpeciesData!$A$2:$A$4955,$A36,ObservedSpeciesData!$D$2:$D$4955,$D36)),AVERAGEIFS(ObservedSpeciesData!AC$2:AC$4955,ObservedSpeciesData!$A$2:$A$4955,$A36,ObservedSpeciesData!$D$2:$D$4955,$D36),"")</f>
        <v>4.8249505615234382E-2</v>
      </c>
      <c r="AD36" s="23">
        <f>IF(ISNUMBER(AVERAGEIFS(ObservedSpeciesData!AD$2:AD$4955,ObservedSpeciesData!$A$2:$A$4955,$A36,ObservedSpeciesData!$D$2:$D$4955,$D36)),AVERAGEIFS(ObservedSpeciesData!AD$2:AD$4955,ObservedSpeciesData!$A$2:$A$4955,$A36,ObservedSpeciesData!$D$2:$D$4955,$D36),"")</f>
        <v>12.520064290364585</v>
      </c>
      <c r="AE36" s="24">
        <f>IF(ISNUMBER(AVERAGEIFS(ObservedSpeciesData!AE$2:AE$4955,ObservedSpeciesData!$A$2:$A$4955,$A36,ObservedSpeciesData!$D$2:$D$4955,$D36)),AVERAGEIFS(ObservedSpeciesData!AE$2:AE$4955,ObservedSpeciesData!$A$2:$A$4955,$A36,ObservedSpeciesData!$D$2:$D$4955,$D36),"")</f>
        <v>15.574686740288735</v>
      </c>
      <c r="AF36" s="23"/>
      <c r="AG36" s="24"/>
      <c r="AH36" s="23" t="str">
        <f>IF(ISNUMBER(AVERAGEIFS(ObservedSpeciesData!AH$2:AH$4955,ObservedSpeciesData!$A$2:$A$4955,$A36,ObservedSpeciesData!$D$2:$D$4955,$D36)),AVERAGEIFS(ObservedSpeciesData!AH$2:AH$4955,ObservedSpeciesData!$A$2:$A$4955,$A36,ObservedSpeciesData!$D$2:$D$4955,$D36),"")</f>
        <v/>
      </c>
      <c r="AI36" s="23" t="str">
        <f>IF(ISNUMBER(AVERAGEIFS(ObservedSpeciesData!AI$2:AI$4955,ObservedSpeciesData!$A$2:$A$4955,$A36,ObservedSpeciesData!$C$2:$C$4955,$C36,ObservedSpeciesData!$D$2:$D$4955,$D36)),AVERAGEIFS(ObservedSpeciesData!AI$2:AI$4955,ObservedSpeciesData!$A$2:$A$4955,$A36,ObservedSpeciesData!$C$2:$C$4955,$C36,ObservedSpeciesData!$D$2:$D$4955,$D36),"")</f>
        <v/>
      </c>
      <c r="AJ36" s="2">
        <f>COUNTIFS(ObservedSpeciesData!$A$2:$A$828,$A36,ObservedSpeciesData!$D$2:$D$828,$D36)</f>
        <v>3</v>
      </c>
      <c r="AK36" s="2">
        <f t="shared" si="0"/>
        <v>11</v>
      </c>
    </row>
    <row r="37" spans="1:37" x14ac:dyDescent="0.25">
      <c r="A37" s="14" t="s">
        <v>113</v>
      </c>
      <c r="B37" t="s">
        <v>98</v>
      </c>
      <c r="C37" t="s">
        <v>106</v>
      </c>
      <c r="D37" s="13">
        <v>42080</v>
      </c>
      <c r="E37">
        <v>1</v>
      </c>
      <c r="F37">
        <v>500</v>
      </c>
      <c r="G37" s="2" t="s">
        <v>89</v>
      </c>
      <c r="H37" s="2" t="s">
        <v>13</v>
      </c>
      <c r="I37">
        <v>6</v>
      </c>
      <c r="J37" s="2" t="s">
        <v>123</v>
      </c>
      <c r="K37" s="2">
        <f>IF(ISNUMBER(AVERAGEIFS(ObservedSpeciesData!K$2:K$4955,ObservedSpeciesData!$A$2:$A$4955,$A37,ObservedSpeciesData!$D$2:$D$4955,$D37)),AVERAGEIFS(ObservedSpeciesData!K$2:K$4955,ObservedSpeciesData!$A$2:$A$4955,$A37,ObservedSpeciesData!$D$2:$D$4955,$D37),"")</f>
        <v>389</v>
      </c>
      <c r="L37" s="26">
        <f>IF(ISNUMBER(AVERAGEIFS(ObservedSpeciesData!L$2:L$4955,ObservedSpeciesData!$A$2:$A$4955,$A37,ObservedSpeciesData!$D$2:$D$4955,$D37)),AVERAGEIFS(ObservedSpeciesData!L$2:L$4955,ObservedSpeciesData!$A$2:$A$4955,$A37,ObservedSpeciesData!$D$2:$D$4955,$D37),"")</f>
        <v>579.41666666666663</v>
      </c>
      <c r="M37" s="23">
        <f>IF(ISNUMBER(AVERAGEIFS(ObservedSpeciesData!M$2:M$4955,ObservedSpeciesData!$A$2:$A$4955,$A37,ObservedSpeciesData!$D$2:$D$4955,$D37)),AVERAGEIFS(ObservedSpeciesData!M$2:M$4955,ObservedSpeciesData!$A$2:$A$4955,$A37,ObservedSpeciesData!$D$2:$D$4955,$D37),"")</f>
        <v>57.941666666666663</v>
      </c>
      <c r="N37" s="23" t="str">
        <f>IF(ISNUMBER(AVERAGEIFS(ObservedSpeciesData!N$2:N$4955,ObservedSpeciesData!$A$2:$A$4955,$A37,ObservedSpeciesData!$D$2:$D$4955,$D37)),AVERAGEIFS(ObservedSpeciesData!N$2:N$4955,ObservedSpeciesData!$A$2:$A$4955,$A37,ObservedSpeciesData!$D$2:$D$4955,$D37),"")</f>
        <v/>
      </c>
      <c r="O37" s="23" t="str">
        <f>IF(ISNUMBER(AVERAGEIFS(ObservedSpeciesData!O$2:O$4955,ObservedSpeciesData!$A$2:$A$4955,$A37,ObservedSpeciesData!$D$2:$D$4955,$D37)),AVERAGEIFS(ObservedSpeciesData!O$2:O$4955,ObservedSpeciesData!$A$2:$A$4955,$A37,ObservedSpeciesData!$D$2:$D$4955,$D37),"")</f>
        <v/>
      </c>
      <c r="P37" s="23" t="str">
        <f>IF(ISNUMBER(AVERAGEIFS(ObservedSpeciesData!P$2:P$4955,ObservedSpeciesData!$A$2:$A$4955,$A37,ObservedSpeciesData!$C$2:$C$4955,$C37,ObservedSpeciesData!$D$2:$D$4955,$D37)),AVERAGEIFS(ObservedSpeciesData!P$2:P$4955,ObservedSpeciesData!$A$2:$A$4955,$A37,ObservedSpeciesData!$C$2:$C$4955,$C37,ObservedSpeciesData!$D$2:$D$4955,$D37),"")</f>
        <v/>
      </c>
      <c r="Q37" s="23"/>
      <c r="R37" s="25" t="str">
        <f>IF(ISNUMBER(AVERAGEIFS(ObservedSpeciesData!R$2:R$4955,ObservedSpeciesData!$A$2:$A$4955,$A37,ObservedSpeciesData!$D$2:$D$4955,$D37)),AVERAGEIFS(ObservedSpeciesData!R$2:R$4955,ObservedSpeciesData!$A$2:$A$4955,$A37,ObservedSpeciesData!$D$2:$D$4955,$D37),"")</f>
        <v/>
      </c>
      <c r="S37" s="25" t="str">
        <f>IF(ISNUMBER(AVERAGEIFS(ObservedSpeciesData!S$2:S$4955,ObservedSpeciesData!$A$2:$A$4955,$A37,ObservedSpeciesData!$D$2:$D$4955,$D37)),AVERAGEIFS(ObservedSpeciesData!S$2:S$4955,ObservedSpeciesData!$A$2:$A$4955,$A37,ObservedSpeciesData!$D$2:$D$4955,$D37),"")</f>
        <v/>
      </c>
      <c r="T37" s="23" t="str">
        <f>IF(ISNUMBER(AVERAGEIFS(ObservedSpeciesData!T$2:T$4955,ObservedSpeciesData!$A$2:$A$4955,$A37,ObservedSpeciesData!$D$2:$D$4955,$D37)),AVERAGEIFS(ObservedSpeciesData!T$2:T$4955,ObservedSpeciesData!$A$2:$A$4955,$A37,ObservedSpeciesData!$D$2:$D$4955,$D37),"")</f>
        <v/>
      </c>
      <c r="U37" s="24" t="str">
        <f>IF(ISNUMBER(AVERAGEIFS(ObservedSpeciesData!U$2:U$4955,ObservedSpeciesData!$A$2:$A$4955,$A37,ObservedSpeciesData!$C$2:$C$4955,$C37,ObservedSpeciesData!$D$2:$D$4955,$D37)),AVERAGEIFS(ObservedSpeciesData!U$2:U$4955,ObservedSpeciesData!$A$2:$A$4955,$A37,ObservedSpeciesData!$C$2:$C$4955,$C37,ObservedSpeciesData!$D$2:$D$4955,$D37),"")</f>
        <v/>
      </c>
      <c r="V37" s="23">
        <f>IF(ISNUMBER(AVERAGEIFS(ObservedSpeciesData!V$2:V$4955,ObservedSpeciesData!$A$2:$A$4955,$A37,ObservedSpeciesData!$D$2:$D$4955,$D37)),AVERAGEIFS(ObservedSpeciesData!V$2:V$4955,ObservedSpeciesData!$A$2:$A$4955,$A37,ObservedSpeciesData!$D$2:$D$4955,$D37),"")</f>
        <v>18.920502344767254</v>
      </c>
      <c r="W37" s="23">
        <f>IF(ISNUMBER(AVERAGEIFS(ObservedSpeciesData!W$2:W$4955,ObservedSpeciesData!$A$2:$A$4955,$A37,ObservedSpeciesData!$D$2:$D$4955,$D37)),AVERAGEIFS(ObservedSpeciesData!W$2:W$4955,ObservedSpeciesData!$A$2:$A$4955,$A37,ObservedSpeciesData!$D$2:$D$4955,$D37),"")</f>
        <v>11.894408702850342</v>
      </c>
      <c r="X37" s="23">
        <f>IF(ISNUMBER(AVERAGEIFS(ObservedSpeciesData!X$2:X$4955,ObservedSpeciesData!$A$2:$A$4955,$A37,ObservedSpeciesData!$D$2:$D$4955,$D37)),AVERAGEIFS(ObservedSpeciesData!X$2:X$4955,ObservedSpeciesData!$A$2:$A$4955,$A37,ObservedSpeciesData!$D$2:$D$4955,$D37),"")</f>
        <v>76.131389617919922</v>
      </c>
      <c r="Y37" s="23">
        <f>IF(ISNUMBER(AVERAGEIFS(ObservedSpeciesData!Y$2:Y$4955,ObservedSpeciesData!$A$2:$A$4955,$A37,ObservedSpeciesData!$D$2:$D$4955,$D37)),AVERAGEIFS(ObservedSpeciesData!Y$2:Y$4955,ObservedSpeciesData!$A$2:$A$4955,$A37,ObservedSpeciesData!$D$2:$D$4955,$D37),"")</f>
        <v>24.72099272410075</v>
      </c>
      <c r="Z37" s="23">
        <f>IF(ISNUMBER(AVERAGEIFS(ObservedSpeciesData!Z$2:Z$4955,ObservedSpeciesData!$A$2:$A$4955,$A37,ObservedSpeciesData!$D$2:$D$4955,$D37)),AVERAGEIFS(ObservedSpeciesData!Z$2:Z$4955,ObservedSpeciesData!$A$2:$A$4955,$A37,ObservedSpeciesData!$D$2:$D$4955,$D37),"")</f>
        <v>88.660879770914718</v>
      </c>
      <c r="AA37" s="23">
        <f>IF(ISNUMBER(AVERAGEIFS(ObservedSpeciesData!AA$2:AA$4955,ObservedSpeciesData!$A$2:$A$4955,$A37,ObservedSpeciesData!$D$2:$D$4955,$D37)),AVERAGEIFS(ObservedSpeciesData!AA$2:AA$4955,ObservedSpeciesData!$A$2:$A$4955,$A37,ObservedSpeciesData!$D$2:$D$4955,$D37),"")</f>
        <v>28.843800226847332</v>
      </c>
      <c r="AB37" s="24">
        <f>IF(ISNUMBER(AVERAGEIFS(ObservedSpeciesData!AB$2:AB$4955,ObservedSpeciesData!$A$2:$A$4955,$A37,ObservedSpeciesData!$D$2:$D$4955,$D37)),AVERAGEIFS(ObservedSpeciesData!AB$2:AB$4955,ObservedSpeciesData!$A$2:$A$4955,$A37,ObservedSpeciesData!$D$2:$D$4955,$D37),"")</f>
        <v>4.6150080362955724E-2</v>
      </c>
      <c r="AC37" s="24">
        <f>IF(ISNUMBER(AVERAGEIFS(ObservedSpeciesData!AC$2:AC$4955,ObservedSpeciesData!$A$2:$A$4955,$A37,ObservedSpeciesData!$D$2:$D$4955,$D37)),AVERAGEIFS(ObservedSpeciesData!AC$2:AC$4955,ObservedSpeciesData!$A$2:$A$4955,$A37,ObservedSpeciesData!$D$2:$D$4955,$D37),"")</f>
        <v>4.6150080362955724E-2</v>
      </c>
      <c r="AD37" s="23">
        <f>IF(ISNUMBER(AVERAGEIFS(ObservedSpeciesData!AD$2:AD$4955,ObservedSpeciesData!$A$2:$A$4955,$A37,ObservedSpeciesData!$D$2:$D$4955,$D37)),AVERAGEIFS(ObservedSpeciesData!AD$2:AD$4955,ObservedSpeciesData!$A$2:$A$4955,$A37,ObservedSpeciesData!$D$2:$D$4955,$D37),"")</f>
        <v>12.181022338867189</v>
      </c>
      <c r="AE37" s="24">
        <f>IF(ISNUMBER(AVERAGEIFS(ObservedSpeciesData!AE$2:AE$4955,ObservedSpeciesData!$A$2:$A$4955,$A37,ObservedSpeciesData!$D$2:$D$4955,$D37)),AVERAGEIFS(ObservedSpeciesData!AE$2:AE$4955,ObservedSpeciesData!$A$2:$A$4955,$A37,ObservedSpeciesData!$D$2:$D$4955,$D37),"")</f>
        <v>15.869547796662525</v>
      </c>
      <c r="AF37" s="23"/>
      <c r="AG37" s="24"/>
      <c r="AH37" s="23" t="str">
        <f>IF(ISNUMBER(AVERAGEIFS(ObservedSpeciesData!AH$2:AH$4955,ObservedSpeciesData!$A$2:$A$4955,$A37,ObservedSpeciesData!$D$2:$D$4955,$D37)),AVERAGEIFS(ObservedSpeciesData!AH$2:AH$4955,ObservedSpeciesData!$A$2:$A$4955,$A37,ObservedSpeciesData!$D$2:$D$4955,$D37),"")</f>
        <v/>
      </c>
      <c r="AI37" s="23" t="str">
        <f>IF(ISNUMBER(AVERAGEIFS(ObservedSpeciesData!AI$2:AI$4955,ObservedSpeciesData!$A$2:$A$4955,$A37,ObservedSpeciesData!$C$2:$C$4955,$C37,ObservedSpeciesData!$D$2:$D$4955,$D37)),AVERAGEIFS(ObservedSpeciesData!AI$2:AI$4955,ObservedSpeciesData!$A$2:$A$4955,$A37,ObservedSpeciesData!$C$2:$C$4955,$C37,ObservedSpeciesData!$D$2:$D$4955,$D37),"")</f>
        <v/>
      </c>
      <c r="AJ37" s="2">
        <f>COUNTIFS(ObservedSpeciesData!$A$2:$A$828,$A37,ObservedSpeciesData!$D$2:$D$828,$D37)</f>
        <v>3</v>
      </c>
      <c r="AK37" s="2">
        <f t="shared" si="0"/>
        <v>11</v>
      </c>
    </row>
    <row r="38" spans="1:37" x14ac:dyDescent="0.25">
      <c r="A38" s="14" t="s">
        <v>118</v>
      </c>
      <c r="B38" t="s">
        <v>98</v>
      </c>
      <c r="C38" t="s">
        <v>106</v>
      </c>
      <c r="D38" s="13">
        <v>42087</v>
      </c>
      <c r="E38">
        <v>1</v>
      </c>
      <c r="F38">
        <v>0</v>
      </c>
      <c r="G38" s="2" t="s">
        <v>89</v>
      </c>
      <c r="H38" s="2" t="s">
        <v>13</v>
      </c>
      <c r="I38">
        <v>6</v>
      </c>
      <c r="J38" s="2" t="s">
        <v>121</v>
      </c>
      <c r="K38" s="2">
        <f>IF(ISNUMBER(AVERAGEIFS(ObservedSpeciesData!K$2:K$4955,ObservedSpeciesData!$A$2:$A$4955,$A38,ObservedSpeciesData!$D$2:$D$4955,$D38)),AVERAGEIFS(ObservedSpeciesData!K$2:K$4955,ObservedSpeciesData!$A$2:$A$4955,$A38,ObservedSpeciesData!$D$2:$D$4955,$D38),"")</f>
        <v>0</v>
      </c>
      <c r="L38" s="26">
        <f>IF(ISNUMBER(AVERAGEIFS(ObservedSpeciesData!L$2:L$4955,ObservedSpeciesData!$A$2:$A$4955,$A38,ObservedSpeciesData!$D$2:$D$4955,$D38)),AVERAGEIFS(ObservedSpeciesData!L$2:L$4955,ObservedSpeciesData!$A$2:$A$4955,$A38,ObservedSpeciesData!$D$2:$D$4955,$D38),"")</f>
        <v>684.41666666666663</v>
      </c>
      <c r="M38" s="23">
        <f>IF(ISNUMBER(AVERAGEIFS(ObservedSpeciesData!M$2:M$4955,ObservedSpeciesData!$A$2:$A$4955,$A38,ObservedSpeciesData!$D$2:$D$4955,$D38)),AVERAGEIFS(ObservedSpeciesData!M$2:M$4955,ObservedSpeciesData!$A$2:$A$4955,$A38,ObservedSpeciesData!$D$2:$D$4955,$D38),"")</f>
        <v>68.441666666666663</v>
      </c>
      <c r="N38" s="23" t="str">
        <f>IF(ISNUMBER(AVERAGEIFS(ObservedSpeciesData!N$2:N$4955,ObservedSpeciesData!$A$2:$A$4955,$A38,ObservedSpeciesData!$D$2:$D$4955,$D38)),AVERAGEIFS(ObservedSpeciesData!N$2:N$4955,ObservedSpeciesData!$A$2:$A$4955,$A38,ObservedSpeciesData!$D$2:$D$4955,$D38),"")</f>
        <v/>
      </c>
      <c r="O38" s="23" t="str">
        <f>IF(ISNUMBER(AVERAGEIFS(ObservedSpeciesData!O$2:O$4955,ObservedSpeciesData!$A$2:$A$4955,$A38,ObservedSpeciesData!$D$2:$D$4955,$D38)),AVERAGEIFS(ObservedSpeciesData!O$2:O$4955,ObservedSpeciesData!$A$2:$A$4955,$A38,ObservedSpeciesData!$D$2:$D$4955,$D38),"")</f>
        <v/>
      </c>
      <c r="P38" s="23" t="str">
        <f>IF(ISNUMBER(AVERAGEIFS(ObservedSpeciesData!P$2:P$4955,ObservedSpeciesData!$A$2:$A$4955,$A38,ObservedSpeciesData!$C$2:$C$4955,$C38,ObservedSpeciesData!$D$2:$D$4955,$D38)),AVERAGEIFS(ObservedSpeciesData!P$2:P$4955,ObservedSpeciesData!$A$2:$A$4955,$A38,ObservedSpeciesData!$C$2:$C$4955,$C38,ObservedSpeciesData!$D$2:$D$4955,$D38),"")</f>
        <v/>
      </c>
      <c r="Q38" s="23"/>
      <c r="R38" s="25" t="str">
        <f>IF(ISNUMBER(AVERAGEIFS(ObservedSpeciesData!R$2:R$4955,ObservedSpeciesData!$A$2:$A$4955,$A38,ObservedSpeciesData!$D$2:$D$4955,$D38)),AVERAGEIFS(ObservedSpeciesData!R$2:R$4955,ObservedSpeciesData!$A$2:$A$4955,$A38,ObservedSpeciesData!$D$2:$D$4955,$D38),"")</f>
        <v/>
      </c>
      <c r="S38" s="25" t="str">
        <f>IF(ISNUMBER(AVERAGEIFS(ObservedSpeciesData!S$2:S$4955,ObservedSpeciesData!$A$2:$A$4955,$A38,ObservedSpeciesData!$D$2:$D$4955,$D38)),AVERAGEIFS(ObservedSpeciesData!S$2:S$4955,ObservedSpeciesData!$A$2:$A$4955,$A38,ObservedSpeciesData!$D$2:$D$4955,$D38),"")</f>
        <v/>
      </c>
      <c r="T38" s="23" t="str">
        <f>IF(ISNUMBER(AVERAGEIFS(ObservedSpeciesData!T$2:T$4955,ObservedSpeciesData!$A$2:$A$4955,$A38,ObservedSpeciesData!$D$2:$D$4955,$D38)),AVERAGEIFS(ObservedSpeciesData!T$2:T$4955,ObservedSpeciesData!$A$2:$A$4955,$A38,ObservedSpeciesData!$D$2:$D$4955,$D38),"")</f>
        <v/>
      </c>
      <c r="U38" s="24" t="str">
        <f>IF(ISNUMBER(AVERAGEIFS(ObservedSpeciesData!U$2:U$4955,ObservedSpeciesData!$A$2:$A$4955,$A38,ObservedSpeciesData!$C$2:$C$4955,$C38,ObservedSpeciesData!$D$2:$D$4955,$D38)),AVERAGEIFS(ObservedSpeciesData!U$2:U$4955,ObservedSpeciesData!$A$2:$A$4955,$A38,ObservedSpeciesData!$C$2:$C$4955,$C38,ObservedSpeciesData!$D$2:$D$4955,$D38),"")</f>
        <v/>
      </c>
      <c r="V38" s="23">
        <f>IF(ISNUMBER(AVERAGEIFS(ObservedSpeciesData!V$2:V$4955,ObservedSpeciesData!$A$2:$A$4955,$A38,ObservedSpeciesData!$D$2:$D$4955,$D38)),AVERAGEIFS(ObservedSpeciesData!V$2:V$4955,ObservedSpeciesData!$A$2:$A$4955,$A38,ObservedSpeciesData!$D$2:$D$4955,$D38),"")</f>
        <v>16.793419996897381</v>
      </c>
      <c r="W38" s="23">
        <f>IF(ISNUMBER(AVERAGEIFS(ObservedSpeciesData!W$2:W$4955,ObservedSpeciesData!$A$2:$A$4955,$A38,ObservedSpeciesData!$D$2:$D$4955,$D38)),AVERAGEIFS(ObservedSpeciesData!W$2:W$4955,ObservedSpeciesData!$A$2:$A$4955,$A38,ObservedSpeciesData!$D$2:$D$4955,$D38),"")</f>
        <v>14.448734442392984</v>
      </c>
      <c r="X38" s="23">
        <f>IF(ISNUMBER(AVERAGEIFS(ObservedSpeciesData!X$2:X$4955,ObservedSpeciesData!$A$2:$A$4955,$A38,ObservedSpeciesData!$D$2:$D$4955,$D38)),AVERAGEIFS(ObservedSpeciesData!X$2:X$4955,ObservedSpeciesData!$A$2:$A$4955,$A38,ObservedSpeciesData!$D$2:$D$4955,$D38),"")</f>
        <v>80.34792836507161</v>
      </c>
      <c r="Y38" s="23">
        <f>IF(ISNUMBER(AVERAGEIFS(ObservedSpeciesData!Y$2:Y$4955,ObservedSpeciesData!$A$2:$A$4955,$A38,ObservedSpeciesData!$D$2:$D$4955,$D38)),AVERAGEIFS(ObservedSpeciesData!Y$2:Y$4955,ObservedSpeciesData!$A$2:$A$4955,$A38,ObservedSpeciesData!$D$2:$D$4955,$D38),"")</f>
        <v>21.848945617675781</v>
      </c>
      <c r="Z38" s="23">
        <f>IF(ISNUMBER(AVERAGEIFS(ObservedSpeciesData!Z$2:Z$4955,ObservedSpeciesData!$A$2:$A$4955,$A38,ObservedSpeciesData!$D$2:$D$4955,$D38)),AVERAGEIFS(ObservedSpeciesData!Z$2:Z$4955,ObservedSpeciesData!$A$2:$A$4955,$A38,ObservedSpeciesData!$D$2:$D$4955,$D38),"")</f>
        <v>89.957513173421219</v>
      </c>
      <c r="AA38" s="23">
        <f>IF(ISNUMBER(AVERAGEIFS(ObservedSpeciesData!AA$2:AA$4955,ObservedSpeciesData!$A$2:$A$4955,$A38,ObservedSpeciesData!$D$2:$D$4955,$D38)),AVERAGEIFS(ObservedSpeciesData!AA$2:AA$4955,ObservedSpeciesData!$A$2:$A$4955,$A38,ObservedSpeciesData!$D$2:$D$4955,$D38),"")</f>
        <v>31.095779418945313</v>
      </c>
      <c r="AB38" s="24">
        <f>IF(ISNUMBER(AVERAGEIFS(ObservedSpeciesData!AB$2:AB$4955,ObservedSpeciesData!$A$2:$A$4955,$A38,ObservedSpeciesData!$D$2:$D$4955,$D38)),AVERAGEIFS(ObservedSpeciesData!AB$2:AB$4955,ObservedSpeciesData!$A$2:$A$4955,$A38,ObservedSpeciesData!$D$2:$D$4955,$D38),"")</f>
        <v>4.9753247070312506E-2</v>
      </c>
      <c r="AC38" s="24">
        <f>IF(ISNUMBER(AVERAGEIFS(ObservedSpeciesData!AC$2:AC$4955,ObservedSpeciesData!$A$2:$A$4955,$A38,ObservedSpeciesData!$D$2:$D$4955,$D38)),AVERAGEIFS(ObservedSpeciesData!AC$2:AC$4955,ObservedSpeciesData!$A$2:$A$4955,$A38,ObservedSpeciesData!$D$2:$D$4955,$D38),"")</f>
        <v>4.9753247070312506E-2</v>
      </c>
      <c r="AD38" s="23">
        <f>IF(ISNUMBER(AVERAGEIFS(ObservedSpeciesData!AD$2:AD$4955,ObservedSpeciesData!$A$2:$A$4955,$A38,ObservedSpeciesData!$D$2:$D$4955,$D38)),AVERAGEIFS(ObservedSpeciesData!AD$2:AD$4955,ObservedSpeciesData!$A$2:$A$4955,$A38,ObservedSpeciesData!$D$2:$D$4955,$D38),"")</f>
        <v>12.855668538411459</v>
      </c>
      <c r="AE38" s="24">
        <f>IF(ISNUMBER(AVERAGEIFS(ObservedSpeciesData!AE$2:AE$4955,ObservedSpeciesData!$A$2:$A$4955,$A38,ObservedSpeciesData!$D$2:$D$4955,$D38)),AVERAGEIFS(ObservedSpeciesData!AE$2:AE$4955,ObservedSpeciesData!$A$2:$A$4955,$A38,ObservedSpeciesData!$D$2:$D$4955,$D38),"")</f>
        <v>15.684056014011775</v>
      </c>
      <c r="AF38" s="23"/>
      <c r="AG38" s="24"/>
      <c r="AH38" s="23" t="str">
        <f>IF(ISNUMBER(AVERAGEIFS(ObservedSpeciesData!AH$2:AH$4955,ObservedSpeciesData!$A$2:$A$4955,$A38,ObservedSpeciesData!$D$2:$D$4955,$D38)),AVERAGEIFS(ObservedSpeciesData!AH$2:AH$4955,ObservedSpeciesData!$A$2:$A$4955,$A38,ObservedSpeciesData!$D$2:$D$4955,$D38),"")</f>
        <v/>
      </c>
      <c r="AI38" s="23" t="str">
        <f>IF(ISNUMBER(AVERAGEIFS(ObservedSpeciesData!AI$2:AI$4955,ObservedSpeciesData!$A$2:$A$4955,$A38,ObservedSpeciesData!$C$2:$C$4955,$C38,ObservedSpeciesData!$D$2:$D$4955,$D38)),AVERAGEIFS(ObservedSpeciesData!AI$2:AI$4955,ObservedSpeciesData!$A$2:$A$4955,$A38,ObservedSpeciesData!$C$2:$C$4955,$C38,ObservedSpeciesData!$D$2:$D$4955,$D38),"")</f>
        <v/>
      </c>
      <c r="AJ38" s="2">
        <f>COUNTIFS(ObservedSpeciesData!$A$2:$A$828,$A38,ObservedSpeciesData!$D$2:$D$828,$D38)</f>
        <v>3</v>
      </c>
      <c r="AK38" s="2">
        <f t="shared" si="0"/>
        <v>11</v>
      </c>
    </row>
    <row r="39" spans="1:37" x14ac:dyDescent="0.25">
      <c r="A39" s="14" t="s">
        <v>117</v>
      </c>
      <c r="B39" t="s">
        <v>98</v>
      </c>
      <c r="C39" t="s">
        <v>106</v>
      </c>
      <c r="D39" s="13">
        <v>42087</v>
      </c>
      <c r="E39">
        <v>1</v>
      </c>
      <c r="F39">
        <v>50</v>
      </c>
      <c r="G39" s="2" t="s">
        <v>89</v>
      </c>
      <c r="H39" s="2" t="s">
        <v>13</v>
      </c>
      <c r="I39">
        <v>6</v>
      </c>
      <c r="J39" s="2" t="s">
        <v>121</v>
      </c>
      <c r="K39" s="2">
        <f>IF(ISNUMBER(AVERAGEIFS(ObservedSpeciesData!K$2:K$4955,ObservedSpeciesData!$A$2:$A$4955,$A39,ObservedSpeciesData!$D$2:$D$4955,$D39)),AVERAGEIFS(ObservedSpeciesData!K$2:K$4955,ObservedSpeciesData!$A$2:$A$4955,$A39,ObservedSpeciesData!$D$2:$D$4955,$D39),"")</f>
        <v>45</v>
      </c>
      <c r="L39" s="26">
        <f>IF(ISNUMBER(AVERAGEIFS(ObservedSpeciesData!L$2:L$4955,ObservedSpeciesData!$A$2:$A$4955,$A39,ObservedSpeciesData!$D$2:$D$4955,$D39)),AVERAGEIFS(ObservedSpeciesData!L$2:L$4955,ObservedSpeciesData!$A$2:$A$4955,$A39,ObservedSpeciesData!$D$2:$D$4955,$D39),"")</f>
        <v>713.5</v>
      </c>
      <c r="M39" s="23">
        <f>IF(ISNUMBER(AVERAGEIFS(ObservedSpeciesData!M$2:M$4955,ObservedSpeciesData!$A$2:$A$4955,$A39,ObservedSpeciesData!$D$2:$D$4955,$D39)),AVERAGEIFS(ObservedSpeciesData!M$2:M$4955,ObservedSpeciesData!$A$2:$A$4955,$A39,ObservedSpeciesData!$D$2:$D$4955,$D39),"")</f>
        <v>71.350000000000009</v>
      </c>
      <c r="N39" s="23" t="str">
        <f>IF(ISNUMBER(AVERAGEIFS(ObservedSpeciesData!N$2:N$4955,ObservedSpeciesData!$A$2:$A$4955,$A39,ObservedSpeciesData!$D$2:$D$4955,$D39)),AVERAGEIFS(ObservedSpeciesData!N$2:N$4955,ObservedSpeciesData!$A$2:$A$4955,$A39,ObservedSpeciesData!$D$2:$D$4955,$D39),"")</f>
        <v/>
      </c>
      <c r="O39" s="23" t="str">
        <f>IF(ISNUMBER(AVERAGEIFS(ObservedSpeciesData!O$2:O$4955,ObservedSpeciesData!$A$2:$A$4955,$A39,ObservedSpeciesData!$D$2:$D$4955,$D39)),AVERAGEIFS(ObservedSpeciesData!O$2:O$4955,ObservedSpeciesData!$A$2:$A$4955,$A39,ObservedSpeciesData!$D$2:$D$4955,$D39),"")</f>
        <v/>
      </c>
      <c r="P39" s="23" t="str">
        <f>IF(ISNUMBER(AVERAGEIFS(ObservedSpeciesData!P$2:P$4955,ObservedSpeciesData!$A$2:$A$4955,$A39,ObservedSpeciesData!$C$2:$C$4955,$C39,ObservedSpeciesData!$D$2:$D$4955,$D39)),AVERAGEIFS(ObservedSpeciesData!P$2:P$4955,ObservedSpeciesData!$A$2:$A$4955,$A39,ObservedSpeciesData!$C$2:$C$4955,$C39,ObservedSpeciesData!$D$2:$D$4955,$D39),"")</f>
        <v/>
      </c>
      <c r="Q39" s="23"/>
      <c r="R39" s="25" t="str">
        <f>IF(ISNUMBER(AVERAGEIFS(ObservedSpeciesData!R$2:R$4955,ObservedSpeciesData!$A$2:$A$4955,$A39,ObservedSpeciesData!$D$2:$D$4955,$D39)),AVERAGEIFS(ObservedSpeciesData!R$2:R$4955,ObservedSpeciesData!$A$2:$A$4955,$A39,ObservedSpeciesData!$D$2:$D$4955,$D39),"")</f>
        <v/>
      </c>
      <c r="S39" s="25" t="str">
        <f>IF(ISNUMBER(AVERAGEIFS(ObservedSpeciesData!S$2:S$4955,ObservedSpeciesData!$A$2:$A$4955,$A39,ObservedSpeciesData!$D$2:$D$4955,$D39)),AVERAGEIFS(ObservedSpeciesData!S$2:S$4955,ObservedSpeciesData!$A$2:$A$4955,$A39,ObservedSpeciesData!$D$2:$D$4955,$D39),"")</f>
        <v/>
      </c>
      <c r="T39" s="23" t="str">
        <f>IF(ISNUMBER(AVERAGEIFS(ObservedSpeciesData!T$2:T$4955,ObservedSpeciesData!$A$2:$A$4955,$A39,ObservedSpeciesData!$D$2:$D$4955,$D39)),AVERAGEIFS(ObservedSpeciesData!T$2:T$4955,ObservedSpeciesData!$A$2:$A$4955,$A39,ObservedSpeciesData!$D$2:$D$4955,$D39),"")</f>
        <v/>
      </c>
      <c r="U39" s="24" t="str">
        <f>IF(ISNUMBER(AVERAGEIFS(ObservedSpeciesData!U$2:U$4955,ObservedSpeciesData!$A$2:$A$4955,$A39,ObservedSpeciesData!$C$2:$C$4955,$C39,ObservedSpeciesData!$D$2:$D$4955,$D39)),AVERAGEIFS(ObservedSpeciesData!U$2:U$4955,ObservedSpeciesData!$A$2:$A$4955,$A39,ObservedSpeciesData!$C$2:$C$4955,$C39,ObservedSpeciesData!$D$2:$D$4955,$D39),"")</f>
        <v/>
      </c>
      <c r="V39" s="23">
        <f>IF(ISNUMBER(AVERAGEIFS(ObservedSpeciesData!V$2:V$4955,ObservedSpeciesData!$A$2:$A$4955,$A39,ObservedSpeciesData!$D$2:$D$4955,$D39)),AVERAGEIFS(ObservedSpeciesData!V$2:V$4955,ObservedSpeciesData!$A$2:$A$4955,$A39,ObservedSpeciesData!$D$2:$D$4955,$D39),"")</f>
        <v>16.565452257792156</v>
      </c>
      <c r="W39" s="23">
        <f>IF(ISNUMBER(AVERAGEIFS(ObservedSpeciesData!W$2:W$4955,ObservedSpeciesData!$A$2:$A$4955,$A39,ObservedSpeciesData!$D$2:$D$4955,$D39)),AVERAGEIFS(ObservedSpeciesData!W$2:W$4955,ObservedSpeciesData!$A$2:$A$4955,$A39,ObservedSpeciesData!$D$2:$D$4955,$D39),"")</f>
        <v>14.559550444285074</v>
      </c>
      <c r="X39" s="23">
        <f>IF(ISNUMBER(AVERAGEIFS(ObservedSpeciesData!X$2:X$4955,ObservedSpeciesData!$A$2:$A$4955,$A39,ObservedSpeciesData!$D$2:$D$4955,$D39)),AVERAGEIFS(ObservedSpeciesData!X$2:X$4955,ObservedSpeciesData!$A$2:$A$4955,$A39,ObservedSpeciesData!$D$2:$D$4955,$D39),"")</f>
        <v>79.996500651041671</v>
      </c>
      <c r="Y39" s="23">
        <f>IF(ISNUMBER(AVERAGEIFS(ObservedSpeciesData!Y$2:Y$4955,ObservedSpeciesData!$A$2:$A$4955,$A39,ObservedSpeciesData!$D$2:$D$4955,$D39)),AVERAGEIFS(ObservedSpeciesData!Y$2:Y$4955,ObservedSpeciesData!$A$2:$A$4955,$A39,ObservedSpeciesData!$D$2:$D$4955,$D39),"")</f>
        <v>20.938501040140789</v>
      </c>
      <c r="Z39" s="23">
        <f>IF(ISNUMBER(AVERAGEIFS(ObservedSpeciesData!Z$2:Z$4955,ObservedSpeciesData!$A$2:$A$4955,$A39,ObservedSpeciesData!$D$2:$D$4955,$D39)),AVERAGEIFS(ObservedSpeciesData!Z$2:Z$4955,ObservedSpeciesData!$A$2:$A$4955,$A39,ObservedSpeciesData!$D$2:$D$4955,$D39),"")</f>
        <v>89.297481536865234</v>
      </c>
      <c r="AA39" s="23">
        <f>IF(ISNUMBER(AVERAGEIFS(ObservedSpeciesData!AA$2:AA$4955,ObservedSpeciesData!$A$2:$A$4955,$A39,ObservedSpeciesData!$D$2:$D$4955,$D39)),AVERAGEIFS(ObservedSpeciesData!AA$2:AA$4955,ObservedSpeciesData!$A$2:$A$4955,$A39,ObservedSpeciesData!$D$2:$D$4955,$D39),"")</f>
        <v>30.631263732910156</v>
      </c>
      <c r="AB39" s="24">
        <f>IF(ISNUMBER(AVERAGEIFS(ObservedSpeciesData!AB$2:AB$4955,ObservedSpeciesData!$A$2:$A$4955,$A39,ObservedSpeciesData!$D$2:$D$4955,$D39)),AVERAGEIFS(ObservedSpeciesData!AB$2:AB$4955,ObservedSpeciesData!$A$2:$A$4955,$A39,ObservedSpeciesData!$D$2:$D$4955,$D39),"")</f>
        <v>4.9010021972656248E-2</v>
      </c>
      <c r="AC39" s="24">
        <f>IF(ISNUMBER(AVERAGEIFS(ObservedSpeciesData!AC$2:AC$4955,ObservedSpeciesData!$A$2:$A$4955,$A39,ObservedSpeciesData!$D$2:$D$4955,$D39)),AVERAGEIFS(ObservedSpeciesData!AC$2:AC$4955,ObservedSpeciesData!$A$2:$A$4955,$A39,ObservedSpeciesData!$D$2:$D$4955,$D39),"")</f>
        <v>4.9010021972656248E-2</v>
      </c>
      <c r="AD39" s="23">
        <f>IF(ISNUMBER(AVERAGEIFS(ObservedSpeciesData!AD$2:AD$4955,ObservedSpeciesData!$A$2:$A$4955,$A39,ObservedSpeciesData!$D$2:$D$4955,$D39)),AVERAGEIFS(ObservedSpeciesData!AD$2:AD$4955,ObservedSpeciesData!$A$2:$A$4955,$A39,ObservedSpeciesData!$D$2:$D$4955,$D39),"")</f>
        <v>12.799440104166669</v>
      </c>
      <c r="AE39" s="24">
        <f>IF(ISNUMBER(AVERAGEIFS(ObservedSpeciesData!AE$2:AE$4955,ObservedSpeciesData!$A$2:$A$4955,$A39,ObservedSpeciesData!$D$2:$D$4955,$D39)),AVERAGEIFS(ObservedSpeciesData!AE$2:AE$4955,ObservedSpeciesData!$A$2:$A$4955,$A39,ObservedSpeciesData!$D$2:$D$4955,$D39),"")</f>
        <v>15.61847344013775</v>
      </c>
      <c r="AF39" s="23"/>
      <c r="AG39" s="24"/>
      <c r="AH39" s="23" t="str">
        <f>IF(ISNUMBER(AVERAGEIFS(ObservedSpeciesData!AH$2:AH$4955,ObservedSpeciesData!$A$2:$A$4955,$A39,ObservedSpeciesData!$D$2:$D$4955,$D39)),AVERAGEIFS(ObservedSpeciesData!AH$2:AH$4955,ObservedSpeciesData!$A$2:$A$4955,$A39,ObservedSpeciesData!$D$2:$D$4955,$D39),"")</f>
        <v/>
      </c>
      <c r="AI39" s="23" t="str">
        <f>IF(ISNUMBER(AVERAGEIFS(ObservedSpeciesData!AI$2:AI$4955,ObservedSpeciesData!$A$2:$A$4955,$A39,ObservedSpeciesData!$C$2:$C$4955,$C39,ObservedSpeciesData!$D$2:$D$4955,$D39)),AVERAGEIFS(ObservedSpeciesData!AI$2:AI$4955,ObservedSpeciesData!$A$2:$A$4955,$A39,ObservedSpeciesData!$C$2:$C$4955,$C39,ObservedSpeciesData!$D$2:$D$4955,$D39),"")</f>
        <v/>
      </c>
      <c r="AJ39" s="2">
        <f>COUNTIFS(ObservedSpeciesData!$A$2:$A$828,$A39,ObservedSpeciesData!$D$2:$D$828,$D39)</f>
        <v>3</v>
      </c>
      <c r="AK39" s="2">
        <f t="shared" si="0"/>
        <v>11</v>
      </c>
    </row>
    <row r="40" spans="1:37" x14ac:dyDescent="0.25">
      <c r="A40" s="14" t="s">
        <v>116</v>
      </c>
      <c r="B40" t="s">
        <v>98</v>
      </c>
      <c r="C40" t="s">
        <v>106</v>
      </c>
      <c r="D40" s="13">
        <v>42087</v>
      </c>
      <c r="E40">
        <v>1</v>
      </c>
      <c r="F40">
        <v>100</v>
      </c>
      <c r="G40" s="2" t="s">
        <v>89</v>
      </c>
      <c r="H40" s="2" t="s">
        <v>13</v>
      </c>
      <c r="I40">
        <v>6</v>
      </c>
      <c r="J40" s="2" t="s">
        <v>121</v>
      </c>
      <c r="K40" s="2">
        <f>IF(ISNUMBER(AVERAGEIFS(ObservedSpeciesData!K$2:K$4955,ObservedSpeciesData!$A$2:$A$4955,$A40,ObservedSpeciesData!$D$2:$D$4955,$D40)),AVERAGEIFS(ObservedSpeciesData!K$2:K$4955,ObservedSpeciesData!$A$2:$A$4955,$A40,ObservedSpeciesData!$D$2:$D$4955,$D40),"")</f>
        <v>78</v>
      </c>
      <c r="L40" s="26">
        <f>IF(ISNUMBER(AVERAGEIFS(ObservedSpeciesData!L$2:L$4955,ObservedSpeciesData!$A$2:$A$4955,$A40,ObservedSpeciesData!$D$2:$D$4955,$D40)),AVERAGEIFS(ObservedSpeciesData!L$2:L$4955,ObservedSpeciesData!$A$2:$A$4955,$A40,ObservedSpeciesData!$D$2:$D$4955,$D40),"")</f>
        <v>699.33333333333337</v>
      </c>
      <c r="M40" s="23">
        <f>IF(ISNUMBER(AVERAGEIFS(ObservedSpeciesData!M$2:M$4955,ObservedSpeciesData!$A$2:$A$4955,$A40,ObservedSpeciesData!$D$2:$D$4955,$D40)),AVERAGEIFS(ObservedSpeciesData!M$2:M$4955,ObservedSpeciesData!$A$2:$A$4955,$A40,ObservedSpeciesData!$D$2:$D$4955,$D40),"")</f>
        <v>69.933333333333337</v>
      </c>
      <c r="N40" s="23" t="str">
        <f>IF(ISNUMBER(AVERAGEIFS(ObservedSpeciesData!N$2:N$4955,ObservedSpeciesData!$A$2:$A$4955,$A40,ObservedSpeciesData!$D$2:$D$4955,$D40)),AVERAGEIFS(ObservedSpeciesData!N$2:N$4955,ObservedSpeciesData!$A$2:$A$4955,$A40,ObservedSpeciesData!$D$2:$D$4955,$D40),"")</f>
        <v/>
      </c>
      <c r="O40" s="23" t="str">
        <f>IF(ISNUMBER(AVERAGEIFS(ObservedSpeciesData!O$2:O$4955,ObservedSpeciesData!$A$2:$A$4955,$A40,ObservedSpeciesData!$D$2:$D$4955,$D40)),AVERAGEIFS(ObservedSpeciesData!O$2:O$4955,ObservedSpeciesData!$A$2:$A$4955,$A40,ObservedSpeciesData!$D$2:$D$4955,$D40),"")</f>
        <v/>
      </c>
      <c r="P40" s="23" t="str">
        <f>IF(ISNUMBER(AVERAGEIFS(ObservedSpeciesData!P$2:P$4955,ObservedSpeciesData!$A$2:$A$4955,$A40,ObservedSpeciesData!$C$2:$C$4955,$C40,ObservedSpeciesData!$D$2:$D$4955,$D40)),AVERAGEIFS(ObservedSpeciesData!P$2:P$4955,ObservedSpeciesData!$A$2:$A$4955,$A40,ObservedSpeciesData!$C$2:$C$4955,$C40,ObservedSpeciesData!$D$2:$D$4955,$D40),"")</f>
        <v/>
      </c>
      <c r="Q40" s="23"/>
      <c r="R40" s="25" t="str">
        <f>IF(ISNUMBER(AVERAGEIFS(ObservedSpeciesData!R$2:R$4955,ObservedSpeciesData!$A$2:$A$4955,$A40,ObservedSpeciesData!$D$2:$D$4955,$D40)),AVERAGEIFS(ObservedSpeciesData!R$2:R$4955,ObservedSpeciesData!$A$2:$A$4955,$A40,ObservedSpeciesData!$D$2:$D$4955,$D40),"")</f>
        <v/>
      </c>
      <c r="S40" s="25" t="str">
        <f>IF(ISNUMBER(AVERAGEIFS(ObservedSpeciesData!S$2:S$4955,ObservedSpeciesData!$A$2:$A$4955,$A40,ObservedSpeciesData!$D$2:$D$4955,$D40)),AVERAGEIFS(ObservedSpeciesData!S$2:S$4955,ObservedSpeciesData!$A$2:$A$4955,$A40,ObservedSpeciesData!$D$2:$D$4955,$D40),"")</f>
        <v/>
      </c>
      <c r="T40" s="23" t="str">
        <f>IF(ISNUMBER(AVERAGEIFS(ObservedSpeciesData!T$2:T$4955,ObservedSpeciesData!$A$2:$A$4955,$A40,ObservedSpeciesData!$D$2:$D$4955,$D40)),AVERAGEIFS(ObservedSpeciesData!T$2:T$4955,ObservedSpeciesData!$A$2:$A$4955,$A40,ObservedSpeciesData!$D$2:$D$4955,$D40),"")</f>
        <v/>
      </c>
      <c r="U40" s="24" t="str">
        <f>IF(ISNUMBER(AVERAGEIFS(ObservedSpeciesData!U$2:U$4955,ObservedSpeciesData!$A$2:$A$4955,$A40,ObservedSpeciesData!$C$2:$C$4955,$C40,ObservedSpeciesData!$D$2:$D$4955,$D40)),AVERAGEIFS(ObservedSpeciesData!U$2:U$4955,ObservedSpeciesData!$A$2:$A$4955,$A40,ObservedSpeciesData!$C$2:$C$4955,$C40,ObservedSpeciesData!$D$2:$D$4955,$D40),"")</f>
        <v/>
      </c>
      <c r="V40" s="23">
        <f>IF(ISNUMBER(AVERAGEIFS(ObservedSpeciesData!V$2:V$4955,ObservedSpeciesData!$A$2:$A$4955,$A40,ObservedSpeciesData!$D$2:$D$4955,$D40)),AVERAGEIFS(ObservedSpeciesData!V$2:V$4955,ObservedSpeciesData!$A$2:$A$4955,$A40,ObservedSpeciesData!$D$2:$D$4955,$D40),"")</f>
        <v>16.844882329305012</v>
      </c>
      <c r="W40" s="23">
        <f>IF(ISNUMBER(AVERAGEIFS(ObservedSpeciesData!W$2:W$4955,ObservedSpeciesData!$A$2:$A$4955,$A40,ObservedSpeciesData!$D$2:$D$4955,$D40)),AVERAGEIFS(ObservedSpeciesData!W$2:W$4955,ObservedSpeciesData!$A$2:$A$4955,$A40,ObservedSpeciesData!$D$2:$D$4955,$D40),"")</f>
        <v>14.675741831461588</v>
      </c>
      <c r="X40" s="23">
        <f>IF(ISNUMBER(AVERAGEIFS(ObservedSpeciesData!X$2:X$4955,ObservedSpeciesData!$A$2:$A$4955,$A40,ObservedSpeciesData!$D$2:$D$4955,$D40)),AVERAGEIFS(ObservedSpeciesData!X$2:X$4955,ObservedSpeciesData!$A$2:$A$4955,$A40,ObservedSpeciesData!$D$2:$D$4955,$D40),"")</f>
        <v>80.151747385660812</v>
      </c>
      <c r="Y40" s="23">
        <f>IF(ISNUMBER(AVERAGEIFS(ObservedSpeciesData!Y$2:Y$4955,ObservedSpeciesData!$A$2:$A$4955,$A40,ObservedSpeciesData!$D$2:$D$4955,$D40)),AVERAGEIFS(ObservedSpeciesData!Y$2:Y$4955,ObservedSpeciesData!$A$2:$A$4955,$A40,ObservedSpeciesData!$D$2:$D$4955,$D40),"")</f>
        <v>22.640994389851887</v>
      </c>
      <c r="Z40" s="23">
        <f>IF(ISNUMBER(AVERAGEIFS(ObservedSpeciesData!Z$2:Z$4955,ObservedSpeciesData!$A$2:$A$4955,$A40,ObservedSpeciesData!$D$2:$D$4955,$D40)),AVERAGEIFS(ObservedSpeciesData!Z$2:Z$4955,ObservedSpeciesData!$A$2:$A$4955,$A40,ObservedSpeciesData!$D$2:$D$4955,$D40),"")</f>
        <v>90.630224863688156</v>
      </c>
      <c r="AA40" s="23">
        <f>IF(ISNUMBER(AVERAGEIFS(ObservedSpeciesData!AA$2:AA$4955,ObservedSpeciesData!$A$2:$A$4955,$A40,ObservedSpeciesData!$D$2:$D$4955,$D40)),AVERAGEIFS(ObservedSpeciesData!AA$2:AA$4955,ObservedSpeciesData!$A$2:$A$4955,$A40,ObservedSpeciesData!$D$2:$D$4955,$D40),"")</f>
        <v>30.623976389567058</v>
      </c>
      <c r="AB40" s="24">
        <f>IF(ISNUMBER(AVERAGEIFS(ObservedSpeciesData!AB$2:AB$4955,ObservedSpeciesData!$A$2:$A$4955,$A40,ObservedSpeciesData!$D$2:$D$4955,$D40)),AVERAGEIFS(ObservedSpeciesData!AB$2:AB$4955,ObservedSpeciesData!$A$2:$A$4955,$A40,ObservedSpeciesData!$D$2:$D$4955,$D40),"")</f>
        <v>4.8998362223307286E-2</v>
      </c>
      <c r="AC40" s="24">
        <f>IF(ISNUMBER(AVERAGEIFS(ObservedSpeciesData!AC$2:AC$4955,ObservedSpeciesData!$A$2:$A$4955,$A40,ObservedSpeciesData!$D$2:$D$4955,$D40)),AVERAGEIFS(ObservedSpeciesData!AC$2:AC$4955,ObservedSpeciesData!$A$2:$A$4955,$A40,ObservedSpeciesData!$D$2:$D$4955,$D40),"")</f>
        <v>4.8998362223307286E-2</v>
      </c>
      <c r="AD40" s="23">
        <f>IF(ISNUMBER(AVERAGEIFS(ObservedSpeciesData!AD$2:AD$4955,ObservedSpeciesData!$A$2:$A$4955,$A40,ObservedSpeciesData!$D$2:$D$4955,$D40)),AVERAGEIFS(ObservedSpeciesData!AD$2:AD$4955,ObservedSpeciesData!$A$2:$A$4955,$A40,ObservedSpeciesData!$D$2:$D$4955,$D40),"")</f>
        <v>12.82427958170573</v>
      </c>
      <c r="AE40" s="24">
        <f>IF(ISNUMBER(AVERAGEIFS(ObservedSpeciesData!AE$2:AE$4955,ObservedSpeciesData!$A$2:$A$4955,$A40,ObservedSpeciesData!$D$2:$D$4955,$D40)),AVERAGEIFS(ObservedSpeciesData!AE$2:AE$4955,ObservedSpeciesData!$A$2:$A$4955,$A40,ObservedSpeciesData!$D$2:$D$4955,$D40),"")</f>
        <v>15.394814965180929</v>
      </c>
      <c r="AF40" s="23"/>
      <c r="AG40" s="24"/>
      <c r="AH40" s="23" t="str">
        <f>IF(ISNUMBER(AVERAGEIFS(ObservedSpeciesData!AH$2:AH$4955,ObservedSpeciesData!$A$2:$A$4955,$A40,ObservedSpeciesData!$D$2:$D$4955,$D40)),AVERAGEIFS(ObservedSpeciesData!AH$2:AH$4955,ObservedSpeciesData!$A$2:$A$4955,$A40,ObservedSpeciesData!$D$2:$D$4955,$D40),"")</f>
        <v/>
      </c>
      <c r="AI40" s="23" t="str">
        <f>IF(ISNUMBER(AVERAGEIFS(ObservedSpeciesData!AI$2:AI$4955,ObservedSpeciesData!$A$2:$A$4955,$A40,ObservedSpeciesData!$C$2:$C$4955,$C40,ObservedSpeciesData!$D$2:$D$4955,$D40)),AVERAGEIFS(ObservedSpeciesData!AI$2:AI$4955,ObservedSpeciesData!$A$2:$A$4955,$A40,ObservedSpeciesData!$C$2:$C$4955,$C40,ObservedSpeciesData!$D$2:$D$4955,$D40),"")</f>
        <v/>
      </c>
      <c r="AJ40" s="2">
        <f>COUNTIFS(ObservedSpeciesData!$A$2:$A$828,$A40,ObservedSpeciesData!$D$2:$D$828,$D40)</f>
        <v>3</v>
      </c>
      <c r="AK40" s="2">
        <f t="shared" si="0"/>
        <v>11</v>
      </c>
    </row>
    <row r="41" spans="1:37" x14ac:dyDescent="0.25">
      <c r="A41" s="14" t="s">
        <v>115</v>
      </c>
      <c r="B41" t="s">
        <v>98</v>
      </c>
      <c r="C41" t="s">
        <v>106</v>
      </c>
      <c r="D41" s="13">
        <v>42087</v>
      </c>
      <c r="E41">
        <v>1</v>
      </c>
      <c r="F41">
        <v>200</v>
      </c>
      <c r="G41" s="2" t="s">
        <v>89</v>
      </c>
      <c r="H41" s="2" t="s">
        <v>13</v>
      </c>
      <c r="I41">
        <v>6</v>
      </c>
      <c r="J41" s="2" t="s">
        <v>121</v>
      </c>
      <c r="K41" s="2">
        <f>IF(ISNUMBER(AVERAGEIFS(ObservedSpeciesData!K$2:K$4955,ObservedSpeciesData!$A$2:$A$4955,$A41,ObservedSpeciesData!$D$2:$D$4955,$D41)),AVERAGEIFS(ObservedSpeciesData!K$2:K$4955,ObservedSpeciesData!$A$2:$A$4955,$A41,ObservedSpeciesData!$D$2:$D$4955,$D41),"")</f>
        <v>156</v>
      </c>
      <c r="L41" s="26">
        <f>IF(ISNUMBER(AVERAGEIFS(ObservedSpeciesData!L$2:L$4955,ObservedSpeciesData!$A$2:$A$4955,$A41,ObservedSpeciesData!$D$2:$D$4955,$D41)),AVERAGEIFS(ObservedSpeciesData!L$2:L$4955,ObservedSpeciesData!$A$2:$A$4955,$A41,ObservedSpeciesData!$D$2:$D$4955,$D41),"")</f>
        <v>706.08333333333337</v>
      </c>
      <c r="M41" s="23">
        <f>IF(ISNUMBER(AVERAGEIFS(ObservedSpeciesData!M$2:M$4955,ObservedSpeciesData!$A$2:$A$4955,$A41,ObservedSpeciesData!$D$2:$D$4955,$D41)),AVERAGEIFS(ObservedSpeciesData!M$2:M$4955,ObservedSpeciesData!$A$2:$A$4955,$A41,ObservedSpeciesData!$D$2:$D$4955,$D41),"")</f>
        <v>70.608333333333334</v>
      </c>
      <c r="N41" s="23" t="str">
        <f>IF(ISNUMBER(AVERAGEIFS(ObservedSpeciesData!N$2:N$4955,ObservedSpeciesData!$A$2:$A$4955,$A41,ObservedSpeciesData!$D$2:$D$4955,$D41)),AVERAGEIFS(ObservedSpeciesData!N$2:N$4955,ObservedSpeciesData!$A$2:$A$4955,$A41,ObservedSpeciesData!$D$2:$D$4955,$D41),"")</f>
        <v/>
      </c>
      <c r="O41" s="23" t="str">
        <f>IF(ISNUMBER(AVERAGEIFS(ObservedSpeciesData!O$2:O$4955,ObservedSpeciesData!$A$2:$A$4955,$A41,ObservedSpeciesData!$D$2:$D$4955,$D41)),AVERAGEIFS(ObservedSpeciesData!O$2:O$4955,ObservedSpeciesData!$A$2:$A$4955,$A41,ObservedSpeciesData!$D$2:$D$4955,$D41),"")</f>
        <v/>
      </c>
      <c r="P41" s="23" t="str">
        <f>IF(ISNUMBER(AVERAGEIFS(ObservedSpeciesData!P$2:P$4955,ObservedSpeciesData!$A$2:$A$4955,$A41,ObservedSpeciesData!$C$2:$C$4955,$C41,ObservedSpeciesData!$D$2:$D$4955,$D41)),AVERAGEIFS(ObservedSpeciesData!P$2:P$4955,ObservedSpeciesData!$A$2:$A$4955,$A41,ObservedSpeciesData!$C$2:$C$4955,$C41,ObservedSpeciesData!$D$2:$D$4955,$D41),"")</f>
        <v/>
      </c>
      <c r="Q41" s="23"/>
      <c r="R41" s="25" t="str">
        <f>IF(ISNUMBER(AVERAGEIFS(ObservedSpeciesData!R$2:R$4955,ObservedSpeciesData!$A$2:$A$4955,$A41,ObservedSpeciesData!$D$2:$D$4955,$D41)),AVERAGEIFS(ObservedSpeciesData!R$2:R$4955,ObservedSpeciesData!$A$2:$A$4955,$A41,ObservedSpeciesData!$D$2:$D$4955,$D41),"")</f>
        <v/>
      </c>
      <c r="S41" s="25" t="str">
        <f>IF(ISNUMBER(AVERAGEIFS(ObservedSpeciesData!S$2:S$4955,ObservedSpeciesData!$A$2:$A$4955,$A41,ObservedSpeciesData!$D$2:$D$4955,$D41)),AVERAGEIFS(ObservedSpeciesData!S$2:S$4955,ObservedSpeciesData!$A$2:$A$4955,$A41,ObservedSpeciesData!$D$2:$D$4955,$D41),"")</f>
        <v/>
      </c>
      <c r="T41" s="23" t="str">
        <f>IF(ISNUMBER(AVERAGEIFS(ObservedSpeciesData!T$2:T$4955,ObservedSpeciesData!$A$2:$A$4955,$A41,ObservedSpeciesData!$D$2:$D$4955,$D41)),AVERAGEIFS(ObservedSpeciesData!T$2:T$4955,ObservedSpeciesData!$A$2:$A$4955,$A41,ObservedSpeciesData!$D$2:$D$4955,$D41),"")</f>
        <v/>
      </c>
      <c r="U41" s="24" t="str">
        <f>IF(ISNUMBER(AVERAGEIFS(ObservedSpeciesData!U$2:U$4955,ObservedSpeciesData!$A$2:$A$4955,$A41,ObservedSpeciesData!$C$2:$C$4955,$C41,ObservedSpeciesData!$D$2:$D$4955,$D41)),AVERAGEIFS(ObservedSpeciesData!U$2:U$4955,ObservedSpeciesData!$A$2:$A$4955,$A41,ObservedSpeciesData!$C$2:$C$4955,$C41,ObservedSpeciesData!$D$2:$D$4955,$D41),"")</f>
        <v/>
      </c>
      <c r="V41" s="23">
        <f>IF(ISNUMBER(AVERAGEIFS(ObservedSpeciesData!V$2:V$4955,ObservedSpeciesData!$A$2:$A$4955,$A41,ObservedSpeciesData!$D$2:$D$4955,$D41)),AVERAGEIFS(ObservedSpeciesData!V$2:V$4955,ObservedSpeciesData!$A$2:$A$4955,$A41,ObservedSpeciesData!$D$2:$D$4955,$D41),"")</f>
        <v>16.209845860799152</v>
      </c>
      <c r="W41" s="23">
        <f>IF(ISNUMBER(AVERAGEIFS(ObservedSpeciesData!W$2:W$4955,ObservedSpeciesData!$A$2:$A$4955,$A41,ObservedSpeciesData!$D$2:$D$4955,$D41)),AVERAGEIFS(ObservedSpeciesData!W$2:W$4955,ObservedSpeciesData!$A$2:$A$4955,$A41,ObservedSpeciesData!$D$2:$D$4955,$D41),"")</f>
        <v>14.629750410715738</v>
      </c>
      <c r="X41" s="23">
        <f>IF(ISNUMBER(AVERAGEIFS(ObservedSpeciesData!X$2:X$4955,ObservedSpeciesData!$A$2:$A$4955,$A41,ObservedSpeciesData!$D$2:$D$4955,$D41)),AVERAGEIFS(ObservedSpeciesData!X$2:X$4955,ObservedSpeciesData!$A$2:$A$4955,$A41,ObservedSpeciesData!$D$2:$D$4955,$D41),"")</f>
        <v>81.389680226643875</v>
      </c>
      <c r="Y41" s="23">
        <f>IF(ISNUMBER(AVERAGEIFS(ObservedSpeciesData!Y$2:Y$4955,ObservedSpeciesData!$A$2:$A$4955,$A41,ObservedSpeciesData!$D$2:$D$4955,$D41)),AVERAGEIFS(ObservedSpeciesData!Y$2:Y$4955,ObservedSpeciesData!$A$2:$A$4955,$A41,ObservedSpeciesData!$D$2:$D$4955,$D41),"")</f>
        <v>20.965796152750652</v>
      </c>
      <c r="Z41" s="23">
        <f>IF(ISNUMBER(AVERAGEIFS(ObservedSpeciesData!Z$2:Z$4955,ObservedSpeciesData!$A$2:$A$4955,$A41,ObservedSpeciesData!$D$2:$D$4955,$D41)),AVERAGEIFS(ObservedSpeciesData!Z$2:Z$4955,ObservedSpeciesData!$A$2:$A$4955,$A41,ObservedSpeciesData!$D$2:$D$4955,$D41),"")</f>
        <v>90.028390248616532</v>
      </c>
      <c r="AA41" s="23">
        <f>IF(ISNUMBER(AVERAGEIFS(ObservedSpeciesData!AA$2:AA$4955,ObservedSpeciesData!$A$2:$A$4955,$A41,ObservedSpeciesData!$D$2:$D$4955,$D41)),AVERAGEIFS(ObservedSpeciesData!AA$2:AA$4955,ObservedSpeciesData!$A$2:$A$4955,$A41,ObservedSpeciesData!$D$2:$D$4955,$D41),"")</f>
        <v>31.572160720825195</v>
      </c>
      <c r="AB41" s="24">
        <f>IF(ISNUMBER(AVERAGEIFS(ObservedSpeciesData!AB$2:AB$4955,ObservedSpeciesData!$A$2:$A$4955,$A41,ObservedSpeciesData!$D$2:$D$4955,$D41)),AVERAGEIFS(ObservedSpeciesData!AB$2:AB$4955,ObservedSpeciesData!$A$2:$A$4955,$A41,ObservedSpeciesData!$D$2:$D$4955,$D41),"")</f>
        <v>5.0515457153320314E-2</v>
      </c>
      <c r="AC41" s="24">
        <f>IF(ISNUMBER(AVERAGEIFS(ObservedSpeciesData!AC$2:AC$4955,ObservedSpeciesData!$A$2:$A$4955,$A41,ObservedSpeciesData!$D$2:$D$4955,$D41)),AVERAGEIFS(ObservedSpeciesData!AC$2:AC$4955,ObservedSpeciesData!$A$2:$A$4955,$A41,ObservedSpeciesData!$D$2:$D$4955,$D41),"")</f>
        <v>5.0515457153320314E-2</v>
      </c>
      <c r="AD41" s="23">
        <f>IF(ISNUMBER(AVERAGEIFS(ObservedSpeciesData!AD$2:AD$4955,ObservedSpeciesData!$A$2:$A$4955,$A41,ObservedSpeciesData!$D$2:$D$4955,$D41)),AVERAGEIFS(ObservedSpeciesData!AD$2:AD$4955,ObservedSpeciesData!$A$2:$A$4955,$A41,ObservedSpeciesData!$D$2:$D$4955,$D41),"")</f>
        <v>13.022348836263021</v>
      </c>
      <c r="AE41" s="24">
        <f>IF(ISNUMBER(AVERAGEIFS(ObservedSpeciesData!AE$2:AE$4955,ObservedSpeciesData!$A$2:$A$4955,$A41,ObservedSpeciesData!$D$2:$D$4955,$D41)),AVERAGEIFS(ObservedSpeciesData!AE$2:AE$4955,ObservedSpeciesData!$A$2:$A$4955,$A41,ObservedSpeciesData!$D$2:$D$4955,$D41),"")</f>
        <v>15.080963112209851</v>
      </c>
      <c r="AF41" s="23"/>
      <c r="AG41" s="24"/>
      <c r="AH41" s="23" t="str">
        <f>IF(ISNUMBER(AVERAGEIFS(ObservedSpeciesData!AH$2:AH$4955,ObservedSpeciesData!$A$2:$A$4955,$A41,ObservedSpeciesData!$D$2:$D$4955,$D41)),AVERAGEIFS(ObservedSpeciesData!AH$2:AH$4955,ObservedSpeciesData!$A$2:$A$4955,$A41,ObservedSpeciesData!$D$2:$D$4955,$D41),"")</f>
        <v/>
      </c>
      <c r="AI41" s="23" t="str">
        <f>IF(ISNUMBER(AVERAGEIFS(ObservedSpeciesData!AI$2:AI$4955,ObservedSpeciesData!$A$2:$A$4955,$A41,ObservedSpeciesData!$C$2:$C$4955,$C41,ObservedSpeciesData!$D$2:$D$4955,$D41)),AVERAGEIFS(ObservedSpeciesData!AI$2:AI$4955,ObservedSpeciesData!$A$2:$A$4955,$A41,ObservedSpeciesData!$C$2:$C$4955,$C41,ObservedSpeciesData!$D$2:$D$4955,$D41),"")</f>
        <v/>
      </c>
      <c r="AJ41" s="2">
        <f>COUNTIFS(ObservedSpeciesData!$A$2:$A$828,$A41,ObservedSpeciesData!$D$2:$D$828,$D41)</f>
        <v>3</v>
      </c>
      <c r="AK41" s="2">
        <f t="shared" si="0"/>
        <v>11</v>
      </c>
    </row>
    <row r="42" spans="1:37" x14ac:dyDescent="0.25">
      <c r="A42" s="14" t="s">
        <v>114</v>
      </c>
      <c r="B42" t="s">
        <v>98</v>
      </c>
      <c r="C42" t="s">
        <v>106</v>
      </c>
      <c r="D42" s="13">
        <v>42087</v>
      </c>
      <c r="E42">
        <v>1</v>
      </c>
      <c r="F42">
        <v>350</v>
      </c>
      <c r="G42" s="2" t="s">
        <v>89</v>
      </c>
      <c r="H42" s="2" t="s">
        <v>13</v>
      </c>
      <c r="I42">
        <v>6</v>
      </c>
      <c r="J42" s="2" t="s">
        <v>121</v>
      </c>
      <c r="K42" s="2">
        <f>IF(ISNUMBER(AVERAGEIFS(ObservedSpeciesData!K$2:K$4955,ObservedSpeciesData!$A$2:$A$4955,$A42,ObservedSpeciesData!$D$2:$D$4955,$D42)),AVERAGEIFS(ObservedSpeciesData!K$2:K$4955,ObservedSpeciesData!$A$2:$A$4955,$A42,ObservedSpeciesData!$D$2:$D$4955,$D42),"")</f>
        <v>272</v>
      </c>
      <c r="L42" s="26">
        <f>IF(ISNUMBER(AVERAGEIFS(ObservedSpeciesData!L$2:L$4955,ObservedSpeciesData!$A$2:$A$4955,$A42,ObservedSpeciesData!$D$2:$D$4955,$D42)),AVERAGEIFS(ObservedSpeciesData!L$2:L$4955,ObservedSpeciesData!$A$2:$A$4955,$A42,ObservedSpeciesData!$D$2:$D$4955,$D42),"")</f>
        <v>695.83333333333337</v>
      </c>
      <c r="M42" s="23">
        <f>IF(ISNUMBER(AVERAGEIFS(ObservedSpeciesData!M$2:M$4955,ObservedSpeciesData!$A$2:$A$4955,$A42,ObservedSpeciesData!$D$2:$D$4955,$D42)),AVERAGEIFS(ObservedSpeciesData!M$2:M$4955,ObservedSpeciesData!$A$2:$A$4955,$A42,ObservedSpeciesData!$D$2:$D$4955,$D42),"")</f>
        <v>69.583333333333329</v>
      </c>
      <c r="N42" s="23" t="str">
        <f>IF(ISNUMBER(AVERAGEIFS(ObservedSpeciesData!N$2:N$4955,ObservedSpeciesData!$A$2:$A$4955,$A42,ObservedSpeciesData!$D$2:$D$4955,$D42)),AVERAGEIFS(ObservedSpeciesData!N$2:N$4955,ObservedSpeciesData!$A$2:$A$4955,$A42,ObservedSpeciesData!$D$2:$D$4955,$D42),"")</f>
        <v/>
      </c>
      <c r="O42" s="23" t="str">
        <f>IF(ISNUMBER(AVERAGEIFS(ObservedSpeciesData!O$2:O$4955,ObservedSpeciesData!$A$2:$A$4955,$A42,ObservedSpeciesData!$D$2:$D$4955,$D42)),AVERAGEIFS(ObservedSpeciesData!O$2:O$4955,ObservedSpeciesData!$A$2:$A$4955,$A42,ObservedSpeciesData!$D$2:$D$4955,$D42),"")</f>
        <v/>
      </c>
      <c r="P42" s="23" t="str">
        <f>IF(ISNUMBER(AVERAGEIFS(ObservedSpeciesData!P$2:P$4955,ObservedSpeciesData!$A$2:$A$4955,$A42,ObservedSpeciesData!$C$2:$C$4955,$C42,ObservedSpeciesData!$D$2:$D$4955,$D42)),AVERAGEIFS(ObservedSpeciesData!P$2:P$4955,ObservedSpeciesData!$A$2:$A$4955,$A42,ObservedSpeciesData!$C$2:$C$4955,$C42,ObservedSpeciesData!$D$2:$D$4955,$D42),"")</f>
        <v/>
      </c>
      <c r="Q42" s="23"/>
      <c r="R42" s="25" t="str">
        <f>IF(ISNUMBER(AVERAGEIFS(ObservedSpeciesData!R$2:R$4955,ObservedSpeciesData!$A$2:$A$4955,$A42,ObservedSpeciesData!$D$2:$D$4955,$D42)),AVERAGEIFS(ObservedSpeciesData!R$2:R$4955,ObservedSpeciesData!$A$2:$A$4955,$A42,ObservedSpeciesData!$D$2:$D$4955,$D42),"")</f>
        <v/>
      </c>
      <c r="S42" s="25" t="str">
        <f>IF(ISNUMBER(AVERAGEIFS(ObservedSpeciesData!S$2:S$4955,ObservedSpeciesData!$A$2:$A$4955,$A42,ObservedSpeciesData!$D$2:$D$4955,$D42)),AVERAGEIFS(ObservedSpeciesData!S$2:S$4955,ObservedSpeciesData!$A$2:$A$4955,$A42,ObservedSpeciesData!$D$2:$D$4955,$D42),"")</f>
        <v/>
      </c>
      <c r="T42" s="23" t="str">
        <f>IF(ISNUMBER(AVERAGEIFS(ObservedSpeciesData!T$2:T$4955,ObservedSpeciesData!$A$2:$A$4955,$A42,ObservedSpeciesData!$D$2:$D$4955,$D42)),AVERAGEIFS(ObservedSpeciesData!T$2:T$4955,ObservedSpeciesData!$A$2:$A$4955,$A42,ObservedSpeciesData!$D$2:$D$4955,$D42),"")</f>
        <v/>
      </c>
      <c r="U42" s="24" t="str">
        <f>IF(ISNUMBER(AVERAGEIFS(ObservedSpeciesData!U$2:U$4955,ObservedSpeciesData!$A$2:$A$4955,$A42,ObservedSpeciesData!$C$2:$C$4955,$C42,ObservedSpeciesData!$D$2:$D$4955,$D42)),AVERAGEIFS(ObservedSpeciesData!U$2:U$4955,ObservedSpeciesData!$A$2:$A$4955,$A42,ObservedSpeciesData!$C$2:$C$4955,$C42,ObservedSpeciesData!$D$2:$D$4955,$D42),"")</f>
        <v/>
      </c>
      <c r="V42" s="23">
        <f>IF(ISNUMBER(AVERAGEIFS(ObservedSpeciesData!V$2:V$4955,ObservedSpeciesData!$A$2:$A$4955,$A42,ObservedSpeciesData!$D$2:$D$4955,$D42)),AVERAGEIFS(ObservedSpeciesData!V$2:V$4955,ObservedSpeciesData!$A$2:$A$4955,$A42,ObservedSpeciesData!$D$2:$D$4955,$D42),"")</f>
        <v>15.943234284718832</v>
      </c>
      <c r="W42" s="23">
        <f>IF(ISNUMBER(AVERAGEIFS(ObservedSpeciesData!W$2:W$4955,ObservedSpeciesData!$A$2:$A$4955,$A42,ObservedSpeciesData!$D$2:$D$4955,$D42)),AVERAGEIFS(ObservedSpeciesData!W$2:W$4955,ObservedSpeciesData!$A$2:$A$4955,$A42,ObservedSpeciesData!$D$2:$D$4955,$D42),"")</f>
        <v>14.93623940149943</v>
      </c>
      <c r="X42" s="23">
        <f>IF(ISNUMBER(AVERAGEIFS(ObservedSpeciesData!X$2:X$4955,ObservedSpeciesData!$A$2:$A$4955,$A42,ObservedSpeciesData!$D$2:$D$4955,$D42)),AVERAGEIFS(ObservedSpeciesData!X$2:X$4955,ObservedSpeciesData!$A$2:$A$4955,$A42,ObservedSpeciesData!$D$2:$D$4955,$D42),"")</f>
        <v>81.005528767903641</v>
      </c>
      <c r="Y42" s="23">
        <f>IF(ISNUMBER(AVERAGEIFS(ObservedSpeciesData!Y$2:Y$4955,ObservedSpeciesData!$A$2:$A$4955,$A42,ObservedSpeciesData!$D$2:$D$4955,$D42)),AVERAGEIFS(ObservedSpeciesData!Y$2:Y$4955,ObservedSpeciesData!$A$2:$A$4955,$A42,ObservedSpeciesData!$D$2:$D$4955,$D42),"")</f>
        <v>20.537130037943523</v>
      </c>
      <c r="Z42" s="23">
        <f>IF(ISNUMBER(AVERAGEIFS(ObservedSpeciesData!Z$2:Z$4955,ObservedSpeciesData!$A$2:$A$4955,$A42,ObservedSpeciesData!$D$2:$D$4955,$D42)),AVERAGEIFS(ObservedSpeciesData!Z$2:Z$4955,ObservedSpeciesData!$A$2:$A$4955,$A42,ObservedSpeciesData!$D$2:$D$4955,$D42),"")</f>
        <v>89.620342254638672</v>
      </c>
      <c r="AA42" s="23">
        <f>IF(ISNUMBER(AVERAGEIFS(ObservedSpeciesData!AA$2:AA$4955,ObservedSpeciesData!$A$2:$A$4955,$A42,ObservedSpeciesData!$D$2:$D$4955,$D42)),AVERAGEIFS(ObservedSpeciesData!AA$2:AA$4955,ObservedSpeciesData!$A$2:$A$4955,$A42,ObservedSpeciesData!$D$2:$D$4955,$D42),"")</f>
        <v>31.428636233011883</v>
      </c>
      <c r="AB42" s="24">
        <f>IF(ISNUMBER(AVERAGEIFS(ObservedSpeciesData!AB$2:AB$4955,ObservedSpeciesData!$A$2:$A$4955,$A42,ObservedSpeciesData!$D$2:$D$4955,$D42)),AVERAGEIFS(ObservedSpeciesData!AB$2:AB$4955,ObservedSpeciesData!$A$2:$A$4955,$A42,ObservedSpeciesData!$D$2:$D$4955,$D42),"")</f>
        <v>5.0285817972819009E-2</v>
      </c>
      <c r="AC42" s="24">
        <f>IF(ISNUMBER(AVERAGEIFS(ObservedSpeciesData!AC$2:AC$4955,ObservedSpeciesData!$A$2:$A$4955,$A42,ObservedSpeciesData!$D$2:$D$4955,$D42)),AVERAGEIFS(ObservedSpeciesData!AC$2:AC$4955,ObservedSpeciesData!$A$2:$A$4955,$A42,ObservedSpeciesData!$D$2:$D$4955,$D42),"")</f>
        <v>5.0285817972819009E-2</v>
      </c>
      <c r="AD42" s="23">
        <f>IF(ISNUMBER(AVERAGEIFS(ObservedSpeciesData!AD$2:AD$4955,ObservedSpeciesData!$A$2:$A$4955,$A42,ObservedSpeciesData!$D$2:$D$4955,$D42)),AVERAGEIFS(ObservedSpeciesData!AD$2:AD$4955,ObservedSpeciesData!$A$2:$A$4955,$A42,ObservedSpeciesData!$D$2:$D$4955,$D42),"")</f>
        <v>12.960884602864583</v>
      </c>
      <c r="AE42" s="24">
        <f>IF(ISNUMBER(AVERAGEIFS(ObservedSpeciesData!AE$2:AE$4955,ObservedSpeciesData!$A$2:$A$4955,$A42,ObservedSpeciesData!$D$2:$D$4955,$D42)),AVERAGEIFS(ObservedSpeciesData!AE$2:AE$4955,ObservedSpeciesData!$A$2:$A$4955,$A42,ObservedSpeciesData!$D$2:$D$4955,$D42),"")</f>
        <v>16.066971955107576</v>
      </c>
      <c r="AF42" s="23"/>
      <c r="AG42" s="24"/>
      <c r="AH42" s="23" t="str">
        <f>IF(ISNUMBER(AVERAGEIFS(ObservedSpeciesData!AH$2:AH$4955,ObservedSpeciesData!$A$2:$A$4955,$A42,ObservedSpeciesData!$D$2:$D$4955,$D42)),AVERAGEIFS(ObservedSpeciesData!AH$2:AH$4955,ObservedSpeciesData!$A$2:$A$4955,$A42,ObservedSpeciesData!$D$2:$D$4955,$D42),"")</f>
        <v/>
      </c>
      <c r="AI42" s="23" t="str">
        <f>IF(ISNUMBER(AVERAGEIFS(ObservedSpeciesData!AI$2:AI$4955,ObservedSpeciesData!$A$2:$A$4955,$A42,ObservedSpeciesData!$C$2:$C$4955,$C42,ObservedSpeciesData!$D$2:$D$4955,$D42)),AVERAGEIFS(ObservedSpeciesData!AI$2:AI$4955,ObservedSpeciesData!$A$2:$A$4955,$A42,ObservedSpeciesData!$C$2:$C$4955,$C42,ObservedSpeciesData!$D$2:$D$4955,$D42),"")</f>
        <v/>
      </c>
      <c r="AJ42" s="2">
        <f>COUNTIFS(ObservedSpeciesData!$A$2:$A$828,$A42,ObservedSpeciesData!$D$2:$D$828,$D42)</f>
        <v>3</v>
      </c>
      <c r="AK42" s="2">
        <f t="shared" si="0"/>
        <v>11</v>
      </c>
    </row>
    <row r="43" spans="1:37" x14ac:dyDescent="0.25">
      <c r="A43" s="14" t="s">
        <v>113</v>
      </c>
      <c r="B43" t="s">
        <v>98</v>
      </c>
      <c r="C43" t="s">
        <v>106</v>
      </c>
      <c r="D43" s="13">
        <v>42087</v>
      </c>
      <c r="E43">
        <v>1</v>
      </c>
      <c r="F43">
        <v>500</v>
      </c>
      <c r="G43" s="2" t="s">
        <v>89</v>
      </c>
      <c r="H43" s="2" t="s">
        <v>13</v>
      </c>
      <c r="I43">
        <v>6</v>
      </c>
      <c r="J43" s="2" t="s">
        <v>121</v>
      </c>
      <c r="K43" s="2">
        <f>IF(ISNUMBER(AVERAGEIFS(ObservedSpeciesData!K$2:K$4955,ObservedSpeciesData!$A$2:$A$4955,$A43,ObservedSpeciesData!$D$2:$D$4955,$D43)),AVERAGEIFS(ObservedSpeciesData!K$2:K$4955,ObservedSpeciesData!$A$2:$A$4955,$A43,ObservedSpeciesData!$D$2:$D$4955,$D43),"")</f>
        <v>389</v>
      </c>
      <c r="L43" s="26">
        <f>IF(ISNUMBER(AVERAGEIFS(ObservedSpeciesData!L$2:L$4955,ObservedSpeciesData!$A$2:$A$4955,$A43,ObservedSpeciesData!$D$2:$D$4955,$D43)),AVERAGEIFS(ObservedSpeciesData!L$2:L$4955,ObservedSpeciesData!$A$2:$A$4955,$A43,ObservedSpeciesData!$D$2:$D$4955,$D43),"")</f>
        <v>753.41666666666663</v>
      </c>
      <c r="M43" s="23">
        <f>IF(ISNUMBER(AVERAGEIFS(ObservedSpeciesData!M$2:M$4955,ObservedSpeciesData!$A$2:$A$4955,$A43,ObservedSpeciesData!$D$2:$D$4955,$D43)),AVERAGEIFS(ObservedSpeciesData!M$2:M$4955,ObservedSpeciesData!$A$2:$A$4955,$A43,ObservedSpeciesData!$D$2:$D$4955,$D43),"")</f>
        <v>75.341666666666654</v>
      </c>
      <c r="N43" s="23" t="str">
        <f>IF(ISNUMBER(AVERAGEIFS(ObservedSpeciesData!N$2:N$4955,ObservedSpeciesData!$A$2:$A$4955,$A43,ObservedSpeciesData!$D$2:$D$4955,$D43)),AVERAGEIFS(ObservedSpeciesData!N$2:N$4955,ObservedSpeciesData!$A$2:$A$4955,$A43,ObservedSpeciesData!$D$2:$D$4955,$D43),"")</f>
        <v/>
      </c>
      <c r="O43" s="23" t="str">
        <f>IF(ISNUMBER(AVERAGEIFS(ObservedSpeciesData!O$2:O$4955,ObservedSpeciesData!$A$2:$A$4955,$A43,ObservedSpeciesData!$D$2:$D$4955,$D43)),AVERAGEIFS(ObservedSpeciesData!O$2:O$4955,ObservedSpeciesData!$A$2:$A$4955,$A43,ObservedSpeciesData!$D$2:$D$4955,$D43),"")</f>
        <v/>
      </c>
      <c r="P43" s="23" t="str">
        <f>IF(ISNUMBER(AVERAGEIFS(ObservedSpeciesData!P$2:P$4955,ObservedSpeciesData!$A$2:$A$4955,$A43,ObservedSpeciesData!$C$2:$C$4955,$C43,ObservedSpeciesData!$D$2:$D$4955,$D43)),AVERAGEIFS(ObservedSpeciesData!P$2:P$4955,ObservedSpeciesData!$A$2:$A$4955,$A43,ObservedSpeciesData!$C$2:$C$4955,$C43,ObservedSpeciesData!$D$2:$D$4955,$D43),"")</f>
        <v/>
      </c>
      <c r="Q43" s="23"/>
      <c r="R43" s="25" t="str">
        <f>IF(ISNUMBER(AVERAGEIFS(ObservedSpeciesData!R$2:R$4955,ObservedSpeciesData!$A$2:$A$4955,$A43,ObservedSpeciesData!$D$2:$D$4955,$D43)),AVERAGEIFS(ObservedSpeciesData!R$2:R$4955,ObservedSpeciesData!$A$2:$A$4955,$A43,ObservedSpeciesData!$D$2:$D$4955,$D43),"")</f>
        <v/>
      </c>
      <c r="S43" s="25" t="str">
        <f>IF(ISNUMBER(AVERAGEIFS(ObservedSpeciesData!S$2:S$4955,ObservedSpeciesData!$A$2:$A$4955,$A43,ObservedSpeciesData!$D$2:$D$4955,$D43)),AVERAGEIFS(ObservedSpeciesData!S$2:S$4955,ObservedSpeciesData!$A$2:$A$4955,$A43,ObservedSpeciesData!$D$2:$D$4955,$D43),"")</f>
        <v/>
      </c>
      <c r="T43" s="23" t="str">
        <f>IF(ISNUMBER(AVERAGEIFS(ObservedSpeciesData!T$2:T$4955,ObservedSpeciesData!$A$2:$A$4955,$A43,ObservedSpeciesData!$D$2:$D$4955,$D43)),AVERAGEIFS(ObservedSpeciesData!T$2:T$4955,ObservedSpeciesData!$A$2:$A$4955,$A43,ObservedSpeciesData!$D$2:$D$4955,$D43),"")</f>
        <v/>
      </c>
      <c r="U43" s="24" t="str">
        <f>IF(ISNUMBER(AVERAGEIFS(ObservedSpeciesData!U$2:U$4955,ObservedSpeciesData!$A$2:$A$4955,$A43,ObservedSpeciesData!$C$2:$C$4955,$C43,ObservedSpeciesData!$D$2:$D$4955,$D43)),AVERAGEIFS(ObservedSpeciesData!U$2:U$4955,ObservedSpeciesData!$A$2:$A$4955,$A43,ObservedSpeciesData!$C$2:$C$4955,$C43,ObservedSpeciesData!$D$2:$D$4955,$D43),"")</f>
        <v/>
      </c>
      <c r="V43" s="23">
        <f>IF(ISNUMBER(AVERAGEIFS(ObservedSpeciesData!V$2:V$4955,ObservedSpeciesData!$A$2:$A$4955,$A43,ObservedSpeciesData!$D$2:$D$4955,$D43)),AVERAGEIFS(ObservedSpeciesData!V$2:V$4955,ObservedSpeciesData!$A$2:$A$4955,$A43,ObservedSpeciesData!$D$2:$D$4955,$D43),"")</f>
        <v>16.509006500244141</v>
      </c>
      <c r="W43" s="23">
        <f>IF(ISNUMBER(AVERAGEIFS(ObservedSpeciesData!W$2:W$4955,ObservedSpeciesData!$A$2:$A$4955,$A43,ObservedSpeciesData!$D$2:$D$4955,$D43)),AVERAGEIFS(ObservedSpeciesData!W$2:W$4955,ObservedSpeciesData!$A$2:$A$4955,$A43,ObservedSpeciesData!$D$2:$D$4955,$D43),"")</f>
        <v>14.680020491282145</v>
      </c>
      <c r="X43" s="23">
        <f>IF(ISNUMBER(AVERAGEIFS(ObservedSpeciesData!X$2:X$4955,ObservedSpeciesData!$A$2:$A$4955,$A43,ObservedSpeciesData!$D$2:$D$4955,$D43)),AVERAGEIFS(ObservedSpeciesData!X$2:X$4955,ObservedSpeciesData!$A$2:$A$4955,$A43,ObservedSpeciesData!$D$2:$D$4955,$D43),"")</f>
        <v>81.654735565185547</v>
      </c>
      <c r="Y43" s="23">
        <f>IF(ISNUMBER(AVERAGEIFS(ObservedSpeciesData!Y$2:Y$4955,ObservedSpeciesData!$A$2:$A$4955,$A43,ObservedSpeciesData!$D$2:$D$4955,$D43)),AVERAGEIFS(ObservedSpeciesData!Y$2:Y$4955,ObservedSpeciesData!$A$2:$A$4955,$A43,ObservedSpeciesData!$D$2:$D$4955,$D43),"")</f>
        <v>21.255755106608074</v>
      </c>
      <c r="Z43" s="23">
        <f>IF(ISNUMBER(AVERAGEIFS(ObservedSpeciesData!Z$2:Z$4955,ObservedSpeciesData!$A$2:$A$4955,$A43,ObservedSpeciesData!$D$2:$D$4955,$D43)),AVERAGEIFS(ObservedSpeciesData!Z$2:Z$4955,ObservedSpeciesData!$A$2:$A$4955,$A43,ObservedSpeciesData!$D$2:$D$4955,$D43),"")</f>
        <v>90.267725626627609</v>
      </c>
      <c r="AA43" s="23">
        <f>IF(ISNUMBER(AVERAGEIFS(ObservedSpeciesData!AA$2:AA$4955,ObservedSpeciesData!$A$2:$A$4955,$A43,ObservedSpeciesData!$D$2:$D$4955,$D43)),AVERAGEIFS(ObservedSpeciesData!AA$2:AA$4955,ObservedSpeciesData!$A$2:$A$4955,$A43,ObservedSpeciesData!$D$2:$D$4955,$D43),"")</f>
        <v>29.97461986541748</v>
      </c>
      <c r="AB43" s="24">
        <f>IF(ISNUMBER(AVERAGEIFS(ObservedSpeciesData!AB$2:AB$4955,ObservedSpeciesData!$A$2:$A$4955,$A43,ObservedSpeciesData!$D$2:$D$4955,$D43)),AVERAGEIFS(ObservedSpeciesData!AB$2:AB$4955,ObservedSpeciesData!$A$2:$A$4955,$A43,ObservedSpeciesData!$D$2:$D$4955,$D43),"")</f>
        <v>4.7959391784667967E-2</v>
      </c>
      <c r="AC43" s="24">
        <f>IF(ISNUMBER(AVERAGEIFS(ObservedSpeciesData!AC$2:AC$4955,ObservedSpeciesData!$A$2:$A$4955,$A43,ObservedSpeciesData!$D$2:$D$4955,$D43)),AVERAGEIFS(ObservedSpeciesData!AC$2:AC$4955,ObservedSpeciesData!$A$2:$A$4955,$A43,ObservedSpeciesData!$D$2:$D$4955,$D43),"")</f>
        <v>4.7959391784667967E-2</v>
      </c>
      <c r="AD43" s="23">
        <f>IF(ISNUMBER(AVERAGEIFS(ObservedSpeciesData!AD$2:AD$4955,ObservedSpeciesData!$A$2:$A$4955,$A43,ObservedSpeciesData!$D$2:$D$4955,$D43)),AVERAGEIFS(ObservedSpeciesData!AD$2:AD$4955,ObservedSpeciesData!$A$2:$A$4955,$A43,ObservedSpeciesData!$D$2:$D$4955,$D43),"")</f>
        <v>13.064757690429687</v>
      </c>
      <c r="AE43" s="24">
        <f>IF(ISNUMBER(AVERAGEIFS(ObservedSpeciesData!AE$2:AE$4955,ObservedSpeciesData!$A$2:$A$4955,$A43,ObservedSpeciesData!$D$2:$D$4955,$D43)),AVERAGEIFS(ObservedSpeciesData!AE$2:AE$4955,ObservedSpeciesData!$A$2:$A$4955,$A43,ObservedSpeciesData!$D$2:$D$4955,$D43),"")</f>
        <v>15.397301879641214</v>
      </c>
      <c r="AF43" s="23"/>
      <c r="AG43" s="24"/>
      <c r="AH43" s="23" t="str">
        <f>IF(ISNUMBER(AVERAGEIFS(ObservedSpeciesData!AH$2:AH$4955,ObservedSpeciesData!$A$2:$A$4955,$A43,ObservedSpeciesData!$D$2:$D$4955,$D43)),AVERAGEIFS(ObservedSpeciesData!AH$2:AH$4955,ObservedSpeciesData!$A$2:$A$4955,$A43,ObservedSpeciesData!$D$2:$D$4955,$D43),"")</f>
        <v/>
      </c>
      <c r="AI43" s="23" t="str">
        <f>IF(ISNUMBER(AVERAGEIFS(ObservedSpeciesData!AI$2:AI$4955,ObservedSpeciesData!$A$2:$A$4955,$A43,ObservedSpeciesData!$C$2:$C$4955,$C43,ObservedSpeciesData!$D$2:$D$4955,$D43)),AVERAGEIFS(ObservedSpeciesData!AI$2:AI$4955,ObservedSpeciesData!$A$2:$A$4955,$A43,ObservedSpeciesData!$C$2:$C$4955,$C43,ObservedSpeciesData!$D$2:$D$4955,$D43),"")</f>
        <v/>
      </c>
      <c r="AJ43" s="2">
        <f>COUNTIFS(ObservedSpeciesData!$A$2:$A$828,$A43,ObservedSpeciesData!$D$2:$D$828,$D43)</f>
        <v>3</v>
      </c>
      <c r="AK43" s="2">
        <f t="shared" si="0"/>
        <v>11</v>
      </c>
    </row>
    <row r="44" spans="1:37" x14ac:dyDescent="0.25">
      <c r="A44" s="14" t="s">
        <v>118</v>
      </c>
      <c r="B44" t="s">
        <v>98</v>
      </c>
      <c r="C44" t="s">
        <v>106</v>
      </c>
      <c r="D44" s="13">
        <v>42101</v>
      </c>
      <c r="E44">
        <v>1</v>
      </c>
      <c r="F44">
        <v>0</v>
      </c>
      <c r="G44" s="2" t="s">
        <v>89</v>
      </c>
      <c r="H44" s="2" t="s">
        <v>13</v>
      </c>
      <c r="I44">
        <v>6</v>
      </c>
      <c r="J44" s="2" t="s">
        <v>120</v>
      </c>
      <c r="K44" s="2">
        <f>IF(ISNUMBER(AVERAGEIFS(ObservedSpeciesData!K$2:K$4955,ObservedSpeciesData!$A$2:$A$4955,$A44,ObservedSpeciesData!$D$2:$D$4955,$D44)),AVERAGEIFS(ObservedSpeciesData!K$2:K$4955,ObservedSpeciesData!$A$2:$A$4955,$A44,ObservedSpeciesData!$D$2:$D$4955,$D44),"")</f>
        <v>0</v>
      </c>
      <c r="L44" s="26">
        <f>IF(ISNUMBER(AVERAGEIFS(ObservedSpeciesData!L$2:L$4955,ObservedSpeciesData!$A$2:$A$4955,$A44,ObservedSpeciesData!$D$2:$D$4955,$D44)),AVERAGEIFS(ObservedSpeciesData!L$2:L$4955,ObservedSpeciesData!$A$2:$A$4955,$A44,ObservedSpeciesData!$D$2:$D$4955,$D44),"")</f>
        <v>1209.1666666666667</v>
      </c>
      <c r="M44" s="23">
        <f>IF(ISNUMBER(AVERAGEIFS(ObservedSpeciesData!M$2:M$4955,ObservedSpeciesData!$A$2:$A$4955,$A44,ObservedSpeciesData!$D$2:$D$4955,$D44)),AVERAGEIFS(ObservedSpeciesData!M$2:M$4955,ObservedSpeciesData!$A$2:$A$4955,$A44,ObservedSpeciesData!$D$2:$D$4955,$D44),"")</f>
        <v>120.91666666666667</v>
      </c>
      <c r="N44" s="23" t="str">
        <f>IF(ISNUMBER(AVERAGEIFS(ObservedSpeciesData!N$2:N$4955,ObservedSpeciesData!$A$2:$A$4955,$A44,ObservedSpeciesData!$D$2:$D$4955,$D44)),AVERAGEIFS(ObservedSpeciesData!N$2:N$4955,ObservedSpeciesData!$A$2:$A$4955,$A44,ObservedSpeciesData!$D$2:$D$4955,$D44),"")</f>
        <v/>
      </c>
      <c r="O44" s="23" t="str">
        <f>IF(ISNUMBER(AVERAGEIFS(ObservedSpeciesData!O$2:O$4955,ObservedSpeciesData!$A$2:$A$4955,$A44,ObservedSpeciesData!$D$2:$D$4955,$D44)),AVERAGEIFS(ObservedSpeciesData!O$2:O$4955,ObservedSpeciesData!$A$2:$A$4955,$A44,ObservedSpeciesData!$D$2:$D$4955,$D44),"")</f>
        <v/>
      </c>
      <c r="P44" s="23" t="str">
        <f>IF(ISNUMBER(AVERAGEIFS(ObservedSpeciesData!P$2:P$4955,ObservedSpeciesData!$A$2:$A$4955,$A44,ObservedSpeciesData!$C$2:$C$4955,$C44,ObservedSpeciesData!$D$2:$D$4955,$D44)),AVERAGEIFS(ObservedSpeciesData!P$2:P$4955,ObservedSpeciesData!$A$2:$A$4955,$A44,ObservedSpeciesData!$C$2:$C$4955,$C44,ObservedSpeciesData!$D$2:$D$4955,$D44),"")</f>
        <v/>
      </c>
      <c r="Q44" s="23"/>
      <c r="R44" s="25" t="str">
        <f>IF(ISNUMBER(AVERAGEIFS(ObservedSpeciesData!R$2:R$4955,ObservedSpeciesData!$A$2:$A$4955,$A44,ObservedSpeciesData!$D$2:$D$4955,$D44)),AVERAGEIFS(ObservedSpeciesData!R$2:R$4955,ObservedSpeciesData!$A$2:$A$4955,$A44,ObservedSpeciesData!$D$2:$D$4955,$D44),"")</f>
        <v/>
      </c>
      <c r="S44" s="25" t="str">
        <f>IF(ISNUMBER(AVERAGEIFS(ObservedSpeciesData!S$2:S$4955,ObservedSpeciesData!$A$2:$A$4955,$A44,ObservedSpeciesData!$D$2:$D$4955,$D44)),AVERAGEIFS(ObservedSpeciesData!S$2:S$4955,ObservedSpeciesData!$A$2:$A$4955,$A44,ObservedSpeciesData!$D$2:$D$4955,$D44),"")</f>
        <v/>
      </c>
      <c r="T44" s="23" t="str">
        <f>IF(ISNUMBER(AVERAGEIFS(ObservedSpeciesData!T$2:T$4955,ObservedSpeciesData!$A$2:$A$4955,$A44,ObservedSpeciesData!$D$2:$D$4955,$D44)),AVERAGEIFS(ObservedSpeciesData!T$2:T$4955,ObservedSpeciesData!$A$2:$A$4955,$A44,ObservedSpeciesData!$D$2:$D$4955,$D44),"")</f>
        <v/>
      </c>
      <c r="U44" s="24" t="str">
        <f>IF(ISNUMBER(AVERAGEIFS(ObservedSpeciesData!U$2:U$4955,ObservedSpeciesData!$A$2:$A$4955,$A44,ObservedSpeciesData!$C$2:$C$4955,$C44,ObservedSpeciesData!$D$2:$D$4955,$D44)),AVERAGEIFS(ObservedSpeciesData!U$2:U$4955,ObservedSpeciesData!$A$2:$A$4955,$A44,ObservedSpeciesData!$C$2:$C$4955,$C44,ObservedSpeciesData!$D$2:$D$4955,$D44),"")</f>
        <v/>
      </c>
      <c r="V44" s="23">
        <f>IF(ISNUMBER(AVERAGEIFS(ObservedSpeciesData!V$2:V$4955,ObservedSpeciesData!$A$2:$A$4955,$A44,ObservedSpeciesData!$D$2:$D$4955,$D44)),AVERAGEIFS(ObservedSpeciesData!V$2:V$4955,ObservedSpeciesData!$A$2:$A$4955,$A44,ObservedSpeciesData!$D$2:$D$4955,$D44),"")</f>
        <v>18.084850311279297</v>
      </c>
      <c r="W44" s="23">
        <f>IF(ISNUMBER(AVERAGEIFS(ObservedSpeciesData!W$2:W$4955,ObservedSpeciesData!$A$2:$A$4955,$A44,ObservedSpeciesData!$D$2:$D$4955,$D44)),AVERAGEIFS(ObservedSpeciesData!W$2:W$4955,ObservedSpeciesData!$A$2:$A$4955,$A44,ObservedSpeciesData!$D$2:$D$4955,$D44),"")</f>
        <v>15.062824090321859</v>
      </c>
      <c r="X44" s="23">
        <f>IF(ISNUMBER(AVERAGEIFS(ObservedSpeciesData!X$2:X$4955,ObservedSpeciesData!$A$2:$A$4955,$A44,ObservedSpeciesData!$D$2:$D$4955,$D44)),AVERAGEIFS(ObservedSpeciesData!X$2:X$4955,ObservedSpeciesData!$A$2:$A$4955,$A44,ObservedSpeciesData!$D$2:$D$4955,$D44),"")</f>
        <v>80.981633504231766</v>
      </c>
      <c r="Y44" s="23">
        <f>IF(ISNUMBER(AVERAGEIFS(ObservedSpeciesData!Y$2:Y$4955,ObservedSpeciesData!$A$2:$A$4955,$A44,ObservedSpeciesData!$D$2:$D$4955,$D44)),AVERAGEIFS(ObservedSpeciesData!Y$2:Y$4955,ObservedSpeciesData!$A$2:$A$4955,$A44,ObservedSpeciesData!$D$2:$D$4955,$D44),"")</f>
        <v>22.38826624552409</v>
      </c>
      <c r="Z44" s="23">
        <f>IF(ISNUMBER(AVERAGEIFS(ObservedSpeciesData!Z$2:Z$4955,ObservedSpeciesData!$A$2:$A$4955,$A44,ObservedSpeciesData!$D$2:$D$4955,$D44)),AVERAGEIFS(ObservedSpeciesData!Z$2:Z$4955,ObservedSpeciesData!$A$2:$A$4955,$A44,ObservedSpeciesData!$D$2:$D$4955,$D44),"")</f>
        <v>90.785077412923172</v>
      </c>
      <c r="AA44" s="23">
        <f>IF(ISNUMBER(AVERAGEIFS(ObservedSpeciesData!AA$2:AA$4955,ObservedSpeciesData!$A$2:$A$4955,$A44,ObservedSpeciesData!$D$2:$D$4955,$D44)),AVERAGEIFS(ObservedSpeciesData!AA$2:AA$4955,ObservedSpeciesData!$A$2:$A$4955,$A44,ObservedSpeciesData!$D$2:$D$4955,$D44),"")</f>
        <v>29.53436787923177</v>
      </c>
      <c r="AB44" s="24">
        <f>IF(ISNUMBER(AVERAGEIFS(ObservedSpeciesData!AB$2:AB$4955,ObservedSpeciesData!$A$2:$A$4955,$A44,ObservedSpeciesData!$D$2:$D$4955,$D44)),AVERAGEIFS(ObservedSpeciesData!AB$2:AB$4955,ObservedSpeciesData!$A$2:$A$4955,$A44,ObservedSpeciesData!$D$2:$D$4955,$D44),"")</f>
        <v>4.7254988606770833E-2</v>
      </c>
      <c r="AC44" s="24">
        <f>IF(ISNUMBER(AVERAGEIFS(ObservedSpeciesData!AC$2:AC$4955,ObservedSpeciesData!$A$2:$A$4955,$A44,ObservedSpeciesData!$D$2:$D$4955,$D44)),AVERAGEIFS(ObservedSpeciesData!AC$2:AC$4955,ObservedSpeciesData!$A$2:$A$4955,$A44,ObservedSpeciesData!$D$2:$D$4955,$D44),"")</f>
        <v>4.7254988606770833E-2</v>
      </c>
      <c r="AD44" s="23">
        <f>IF(ISNUMBER(AVERAGEIFS(ObservedSpeciesData!AD$2:AD$4955,ObservedSpeciesData!$A$2:$A$4955,$A44,ObservedSpeciesData!$D$2:$D$4955,$D44)),AVERAGEIFS(ObservedSpeciesData!AD$2:AD$4955,ObservedSpeciesData!$A$2:$A$4955,$A44,ObservedSpeciesData!$D$2:$D$4955,$D44),"")</f>
        <v>12.957061360677082</v>
      </c>
      <c r="AE44" s="24">
        <f>IF(ISNUMBER(AVERAGEIFS(ObservedSpeciesData!AE$2:AE$4955,ObservedSpeciesData!$A$2:$A$4955,$A44,ObservedSpeciesData!$D$2:$D$4955,$D44)),AVERAGEIFS(ObservedSpeciesData!AE$2:AE$4955,ObservedSpeciesData!$A$2:$A$4955,$A44,ObservedSpeciesData!$D$2:$D$4955,$D44),"")</f>
        <v>13.550155811494927</v>
      </c>
      <c r="AF44" s="23"/>
      <c r="AG44" s="24"/>
      <c r="AH44" s="23" t="str">
        <f>IF(ISNUMBER(AVERAGEIFS(ObservedSpeciesData!AH$2:AH$4955,ObservedSpeciesData!$A$2:$A$4955,$A44,ObservedSpeciesData!$D$2:$D$4955,$D44)),AVERAGEIFS(ObservedSpeciesData!AH$2:AH$4955,ObservedSpeciesData!$A$2:$A$4955,$A44,ObservedSpeciesData!$D$2:$D$4955,$D44),"")</f>
        <v/>
      </c>
      <c r="AI44" s="23" t="str">
        <f>IF(ISNUMBER(AVERAGEIFS(ObservedSpeciesData!AI$2:AI$4955,ObservedSpeciesData!$A$2:$A$4955,$A44,ObservedSpeciesData!$C$2:$C$4955,$C44,ObservedSpeciesData!$D$2:$D$4955,$D44)),AVERAGEIFS(ObservedSpeciesData!AI$2:AI$4955,ObservedSpeciesData!$A$2:$A$4955,$A44,ObservedSpeciesData!$C$2:$C$4955,$C44,ObservedSpeciesData!$D$2:$D$4955,$D44),"")</f>
        <v/>
      </c>
      <c r="AJ44" s="2">
        <f>COUNTIFS(ObservedSpeciesData!$A$2:$A$828,$A44,ObservedSpeciesData!$D$2:$D$828,$D44)</f>
        <v>3</v>
      </c>
      <c r="AK44" s="2">
        <f t="shared" si="0"/>
        <v>11</v>
      </c>
    </row>
    <row r="45" spans="1:37" x14ac:dyDescent="0.25">
      <c r="A45" s="14" t="s">
        <v>117</v>
      </c>
      <c r="B45" t="s">
        <v>98</v>
      </c>
      <c r="C45" t="s">
        <v>106</v>
      </c>
      <c r="D45" s="13">
        <v>42101</v>
      </c>
      <c r="E45">
        <v>1</v>
      </c>
      <c r="F45">
        <v>50</v>
      </c>
      <c r="G45" s="2" t="s">
        <v>89</v>
      </c>
      <c r="H45" s="2" t="s">
        <v>13</v>
      </c>
      <c r="I45">
        <v>6</v>
      </c>
      <c r="J45" s="2" t="s">
        <v>120</v>
      </c>
      <c r="K45" s="2">
        <f>IF(ISNUMBER(AVERAGEIFS(ObservedSpeciesData!K$2:K$4955,ObservedSpeciesData!$A$2:$A$4955,$A45,ObservedSpeciesData!$D$2:$D$4955,$D45)),AVERAGEIFS(ObservedSpeciesData!K$2:K$4955,ObservedSpeciesData!$A$2:$A$4955,$A45,ObservedSpeciesData!$D$2:$D$4955,$D45),"")</f>
        <v>45</v>
      </c>
      <c r="L45" s="26">
        <f>IF(ISNUMBER(AVERAGEIFS(ObservedSpeciesData!L$2:L$4955,ObservedSpeciesData!$A$2:$A$4955,$A45,ObservedSpeciesData!$D$2:$D$4955,$D45)),AVERAGEIFS(ObservedSpeciesData!L$2:L$4955,ObservedSpeciesData!$A$2:$A$4955,$A45,ObservedSpeciesData!$D$2:$D$4955,$D45),"")</f>
        <v>1144.0833333333333</v>
      </c>
      <c r="M45" s="23">
        <f>IF(ISNUMBER(AVERAGEIFS(ObservedSpeciesData!M$2:M$4955,ObservedSpeciesData!$A$2:$A$4955,$A45,ObservedSpeciesData!$D$2:$D$4955,$D45)),AVERAGEIFS(ObservedSpeciesData!M$2:M$4955,ObservedSpeciesData!$A$2:$A$4955,$A45,ObservedSpeciesData!$D$2:$D$4955,$D45),"")</f>
        <v>114.40833333333335</v>
      </c>
      <c r="N45" s="23" t="str">
        <f>IF(ISNUMBER(AVERAGEIFS(ObservedSpeciesData!N$2:N$4955,ObservedSpeciesData!$A$2:$A$4955,$A45,ObservedSpeciesData!$D$2:$D$4955,$D45)),AVERAGEIFS(ObservedSpeciesData!N$2:N$4955,ObservedSpeciesData!$A$2:$A$4955,$A45,ObservedSpeciesData!$D$2:$D$4955,$D45),"")</f>
        <v/>
      </c>
      <c r="O45" s="23" t="str">
        <f>IF(ISNUMBER(AVERAGEIFS(ObservedSpeciesData!O$2:O$4955,ObservedSpeciesData!$A$2:$A$4955,$A45,ObservedSpeciesData!$D$2:$D$4955,$D45)),AVERAGEIFS(ObservedSpeciesData!O$2:O$4955,ObservedSpeciesData!$A$2:$A$4955,$A45,ObservedSpeciesData!$D$2:$D$4955,$D45),"")</f>
        <v/>
      </c>
      <c r="P45" s="23" t="str">
        <f>IF(ISNUMBER(AVERAGEIFS(ObservedSpeciesData!P$2:P$4955,ObservedSpeciesData!$A$2:$A$4955,$A45,ObservedSpeciesData!$C$2:$C$4955,$C45,ObservedSpeciesData!$D$2:$D$4955,$D45)),AVERAGEIFS(ObservedSpeciesData!P$2:P$4955,ObservedSpeciesData!$A$2:$A$4955,$A45,ObservedSpeciesData!$C$2:$C$4955,$C45,ObservedSpeciesData!$D$2:$D$4955,$D45),"")</f>
        <v/>
      </c>
      <c r="Q45" s="23"/>
      <c r="R45" s="25" t="str">
        <f>IF(ISNUMBER(AVERAGEIFS(ObservedSpeciesData!R$2:R$4955,ObservedSpeciesData!$A$2:$A$4955,$A45,ObservedSpeciesData!$D$2:$D$4955,$D45)),AVERAGEIFS(ObservedSpeciesData!R$2:R$4955,ObservedSpeciesData!$A$2:$A$4955,$A45,ObservedSpeciesData!$D$2:$D$4955,$D45),"")</f>
        <v/>
      </c>
      <c r="S45" s="25" t="str">
        <f>IF(ISNUMBER(AVERAGEIFS(ObservedSpeciesData!S$2:S$4955,ObservedSpeciesData!$A$2:$A$4955,$A45,ObservedSpeciesData!$D$2:$D$4955,$D45)),AVERAGEIFS(ObservedSpeciesData!S$2:S$4955,ObservedSpeciesData!$A$2:$A$4955,$A45,ObservedSpeciesData!$D$2:$D$4955,$D45),"")</f>
        <v/>
      </c>
      <c r="T45" s="23" t="str">
        <f>IF(ISNUMBER(AVERAGEIFS(ObservedSpeciesData!T$2:T$4955,ObservedSpeciesData!$A$2:$A$4955,$A45,ObservedSpeciesData!$D$2:$D$4955,$D45)),AVERAGEIFS(ObservedSpeciesData!T$2:T$4955,ObservedSpeciesData!$A$2:$A$4955,$A45,ObservedSpeciesData!$D$2:$D$4955,$D45),"")</f>
        <v/>
      </c>
      <c r="U45" s="24" t="str">
        <f>IF(ISNUMBER(AVERAGEIFS(ObservedSpeciesData!U$2:U$4955,ObservedSpeciesData!$A$2:$A$4955,$A45,ObservedSpeciesData!$C$2:$C$4955,$C45,ObservedSpeciesData!$D$2:$D$4955,$D45)),AVERAGEIFS(ObservedSpeciesData!U$2:U$4955,ObservedSpeciesData!$A$2:$A$4955,$A45,ObservedSpeciesData!$C$2:$C$4955,$C45,ObservedSpeciesData!$D$2:$D$4955,$D45),"")</f>
        <v/>
      </c>
      <c r="V45" s="23">
        <f>IF(ISNUMBER(AVERAGEIFS(ObservedSpeciesData!V$2:V$4955,ObservedSpeciesData!$A$2:$A$4955,$A45,ObservedSpeciesData!$D$2:$D$4955,$D45)),AVERAGEIFS(ObservedSpeciesData!V$2:V$4955,ObservedSpeciesData!$A$2:$A$4955,$A45,ObservedSpeciesData!$D$2:$D$4955,$D45),"")</f>
        <v>18.317633310953777</v>
      </c>
      <c r="W45" s="23">
        <f>IF(ISNUMBER(AVERAGEIFS(ObservedSpeciesData!W$2:W$4955,ObservedSpeciesData!$A$2:$A$4955,$A45,ObservedSpeciesData!$D$2:$D$4955,$D45)),AVERAGEIFS(ObservedSpeciesData!W$2:W$4955,ObservedSpeciesData!$A$2:$A$4955,$A45,ObservedSpeciesData!$D$2:$D$4955,$D45),"")</f>
        <v>14.965160051981607</v>
      </c>
      <c r="X45" s="23">
        <f>IF(ISNUMBER(AVERAGEIFS(ObservedSpeciesData!X$2:X$4955,ObservedSpeciesData!$A$2:$A$4955,$A45,ObservedSpeciesData!$D$2:$D$4955,$D45)),AVERAGEIFS(ObservedSpeciesData!X$2:X$4955,ObservedSpeciesData!$A$2:$A$4955,$A45,ObservedSpeciesData!$D$2:$D$4955,$D45),"")</f>
        <v>81.20050048828125</v>
      </c>
      <c r="Y45" s="23">
        <f>IF(ISNUMBER(AVERAGEIFS(ObservedSpeciesData!Y$2:Y$4955,ObservedSpeciesData!$A$2:$A$4955,$A45,ObservedSpeciesData!$D$2:$D$4955,$D45)),AVERAGEIFS(ObservedSpeciesData!Y$2:Y$4955,ObservedSpeciesData!$A$2:$A$4955,$A45,ObservedSpeciesData!$D$2:$D$4955,$D45),"")</f>
        <v>24.140773137410481</v>
      </c>
      <c r="Z45" s="23">
        <f>IF(ISNUMBER(AVERAGEIFS(ObservedSpeciesData!Z$2:Z$4955,ObservedSpeciesData!$A$2:$A$4955,$A45,ObservedSpeciesData!$D$2:$D$4955,$D45)),AVERAGEIFS(ObservedSpeciesData!Z$2:Z$4955,ObservedSpeciesData!$A$2:$A$4955,$A45,ObservedSpeciesData!$D$2:$D$4955,$D45),"")</f>
        <v>91.362803141276046</v>
      </c>
      <c r="AA45" s="23">
        <f>IF(ISNUMBER(AVERAGEIFS(ObservedSpeciesData!AA$2:AA$4955,ObservedSpeciesData!$A$2:$A$4955,$A45,ObservedSpeciesData!$D$2:$D$4955,$D45)),AVERAGEIFS(ObservedSpeciesData!AA$2:AA$4955,ObservedSpeciesData!$A$2:$A$4955,$A45,ObservedSpeciesData!$D$2:$D$4955,$D45),"")</f>
        <v>28.513154347737629</v>
      </c>
      <c r="AB45" s="24">
        <f>IF(ISNUMBER(AVERAGEIFS(ObservedSpeciesData!AB$2:AB$4955,ObservedSpeciesData!$A$2:$A$4955,$A45,ObservedSpeciesData!$D$2:$D$4955,$D45)),AVERAGEIFS(ObservedSpeciesData!AB$2:AB$4955,ObservedSpeciesData!$A$2:$A$4955,$A45,ObservedSpeciesData!$D$2:$D$4955,$D45),"")</f>
        <v>4.5621046956380203E-2</v>
      </c>
      <c r="AC45" s="24">
        <f>IF(ISNUMBER(AVERAGEIFS(ObservedSpeciesData!AC$2:AC$4955,ObservedSpeciesData!$A$2:$A$4955,$A45,ObservedSpeciesData!$D$2:$D$4955,$D45)),AVERAGEIFS(ObservedSpeciesData!AC$2:AC$4955,ObservedSpeciesData!$A$2:$A$4955,$A45,ObservedSpeciesData!$D$2:$D$4955,$D45),"")</f>
        <v>4.5621046956380203E-2</v>
      </c>
      <c r="AD45" s="23">
        <f>IF(ISNUMBER(AVERAGEIFS(ObservedSpeciesData!AD$2:AD$4955,ObservedSpeciesData!$A$2:$A$4955,$A45,ObservedSpeciesData!$D$2:$D$4955,$D45)),AVERAGEIFS(ObservedSpeciesData!AD$2:AD$4955,ObservedSpeciesData!$A$2:$A$4955,$A45,ObservedSpeciesData!$D$2:$D$4955,$D45),"")</f>
        <v>12.992080078125001</v>
      </c>
      <c r="AE45" s="24">
        <f>IF(ISNUMBER(AVERAGEIFS(ObservedSpeciesData!AE$2:AE$4955,ObservedSpeciesData!$A$2:$A$4955,$A45,ObservedSpeciesData!$D$2:$D$4955,$D45)),AVERAGEIFS(ObservedSpeciesData!AE$2:AE$4955,ObservedSpeciesData!$A$2:$A$4955,$A45,ObservedSpeciesData!$D$2:$D$4955,$D45),"")</f>
        <v>14.377914640157343</v>
      </c>
      <c r="AF45" s="23"/>
      <c r="AG45" s="24"/>
      <c r="AH45" s="23" t="str">
        <f>IF(ISNUMBER(AVERAGEIFS(ObservedSpeciesData!AH$2:AH$4955,ObservedSpeciesData!$A$2:$A$4955,$A45,ObservedSpeciesData!$D$2:$D$4955,$D45)),AVERAGEIFS(ObservedSpeciesData!AH$2:AH$4955,ObservedSpeciesData!$A$2:$A$4955,$A45,ObservedSpeciesData!$D$2:$D$4955,$D45),"")</f>
        <v/>
      </c>
      <c r="AI45" s="23" t="str">
        <f>IF(ISNUMBER(AVERAGEIFS(ObservedSpeciesData!AI$2:AI$4955,ObservedSpeciesData!$A$2:$A$4955,$A45,ObservedSpeciesData!$C$2:$C$4955,$C45,ObservedSpeciesData!$D$2:$D$4955,$D45)),AVERAGEIFS(ObservedSpeciesData!AI$2:AI$4955,ObservedSpeciesData!$A$2:$A$4955,$A45,ObservedSpeciesData!$C$2:$C$4955,$C45,ObservedSpeciesData!$D$2:$D$4955,$D45),"")</f>
        <v/>
      </c>
      <c r="AJ45" s="2">
        <f>COUNTIFS(ObservedSpeciesData!$A$2:$A$828,$A45,ObservedSpeciesData!$D$2:$D$828,$D45)</f>
        <v>3</v>
      </c>
      <c r="AK45" s="2">
        <f t="shared" si="0"/>
        <v>11</v>
      </c>
    </row>
    <row r="46" spans="1:37" x14ac:dyDescent="0.25">
      <c r="A46" s="14" t="s">
        <v>116</v>
      </c>
      <c r="B46" t="s">
        <v>98</v>
      </c>
      <c r="C46" t="s">
        <v>106</v>
      </c>
      <c r="D46" s="13">
        <v>42101</v>
      </c>
      <c r="E46">
        <v>1</v>
      </c>
      <c r="F46">
        <v>100</v>
      </c>
      <c r="G46" s="2" t="s">
        <v>89</v>
      </c>
      <c r="H46" s="2" t="s">
        <v>13</v>
      </c>
      <c r="I46">
        <v>6</v>
      </c>
      <c r="J46" s="2" t="s">
        <v>120</v>
      </c>
      <c r="K46" s="2">
        <f>IF(ISNUMBER(AVERAGEIFS(ObservedSpeciesData!K$2:K$4955,ObservedSpeciesData!$A$2:$A$4955,$A46,ObservedSpeciesData!$D$2:$D$4955,$D46)),AVERAGEIFS(ObservedSpeciesData!K$2:K$4955,ObservedSpeciesData!$A$2:$A$4955,$A46,ObservedSpeciesData!$D$2:$D$4955,$D46),"")</f>
        <v>78</v>
      </c>
      <c r="L46" s="26">
        <f>IF(ISNUMBER(AVERAGEIFS(ObservedSpeciesData!L$2:L$4955,ObservedSpeciesData!$A$2:$A$4955,$A46,ObservedSpeciesData!$D$2:$D$4955,$D46)),AVERAGEIFS(ObservedSpeciesData!L$2:L$4955,ObservedSpeciesData!$A$2:$A$4955,$A46,ObservedSpeciesData!$D$2:$D$4955,$D46),"")</f>
        <v>1069.4166666666667</v>
      </c>
      <c r="M46" s="23">
        <f>IF(ISNUMBER(AVERAGEIFS(ObservedSpeciesData!M$2:M$4955,ObservedSpeciesData!$A$2:$A$4955,$A46,ObservedSpeciesData!$D$2:$D$4955,$D46)),AVERAGEIFS(ObservedSpeciesData!M$2:M$4955,ObservedSpeciesData!$A$2:$A$4955,$A46,ObservedSpeciesData!$D$2:$D$4955,$D46),"")</f>
        <v>106.94166666666668</v>
      </c>
      <c r="N46" s="23" t="str">
        <f>IF(ISNUMBER(AVERAGEIFS(ObservedSpeciesData!N$2:N$4955,ObservedSpeciesData!$A$2:$A$4955,$A46,ObservedSpeciesData!$D$2:$D$4955,$D46)),AVERAGEIFS(ObservedSpeciesData!N$2:N$4955,ObservedSpeciesData!$A$2:$A$4955,$A46,ObservedSpeciesData!$D$2:$D$4955,$D46),"")</f>
        <v/>
      </c>
      <c r="O46" s="23" t="str">
        <f>IF(ISNUMBER(AVERAGEIFS(ObservedSpeciesData!O$2:O$4955,ObservedSpeciesData!$A$2:$A$4955,$A46,ObservedSpeciesData!$D$2:$D$4955,$D46)),AVERAGEIFS(ObservedSpeciesData!O$2:O$4955,ObservedSpeciesData!$A$2:$A$4955,$A46,ObservedSpeciesData!$D$2:$D$4955,$D46),"")</f>
        <v/>
      </c>
      <c r="P46" s="23" t="str">
        <f>IF(ISNUMBER(AVERAGEIFS(ObservedSpeciesData!P$2:P$4955,ObservedSpeciesData!$A$2:$A$4955,$A46,ObservedSpeciesData!$C$2:$C$4955,$C46,ObservedSpeciesData!$D$2:$D$4955,$D46)),AVERAGEIFS(ObservedSpeciesData!P$2:P$4955,ObservedSpeciesData!$A$2:$A$4955,$A46,ObservedSpeciesData!$C$2:$C$4955,$C46,ObservedSpeciesData!$D$2:$D$4955,$D46),"")</f>
        <v/>
      </c>
      <c r="Q46" s="23"/>
      <c r="R46" s="25" t="str">
        <f>IF(ISNUMBER(AVERAGEIFS(ObservedSpeciesData!R$2:R$4955,ObservedSpeciesData!$A$2:$A$4955,$A46,ObservedSpeciesData!$D$2:$D$4955,$D46)),AVERAGEIFS(ObservedSpeciesData!R$2:R$4955,ObservedSpeciesData!$A$2:$A$4955,$A46,ObservedSpeciesData!$D$2:$D$4955,$D46),"")</f>
        <v/>
      </c>
      <c r="S46" s="25" t="str">
        <f>IF(ISNUMBER(AVERAGEIFS(ObservedSpeciesData!S$2:S$4955,ObservedSpeciesData!$A$2:$A$4955,$A46,ObservedSpeciesData!$D$2:$D$4955,$D46)),AVERAGEIFS(ObservedSpeciesData!S$2:S$4955,ObservedSpeciesData!$A$2:$A$4955,$A46,ObservedSpeciesData!$D$2:$D$4955,$D46),"")</f>
        <v/>
      </c>
      <c r="T46" s="23" t="str">
        <f>IF(ISNUMBER(AVERAGEIFS(ObservedSpeciesData!T$2:T$4955,ObservedSpeciesData!$A$2:$A$4955,$A46,ObservedSpeciesData!$D$2:$D$4955,$D46)),AVERAGEIFS(ObservedSpeciesData!T$2:T$4955,ObservedSpeciesData!$A$2:$A$4955,$A46,ObservedSpeciesData!$D$2:$D$4955,$D46),"")</f>
        <v/>
      </c>
      <c r="U46" s="24" t="str">
        <f>IF(ISNUMBER(AVERAGEIFS(ObservedSpeciesData!U$2:U$4955,ObservedSpeciesData!$A$2:$A$4955,$A46,ObservedSpeciesData!$C$2:$C$4955,$C46,ObservedSpeciesData!$D$2:$D$4955,$D46)),AVERAGEIFS(ObservedSpeciesData!U$2:U$4955,ObservedSpeciesData!$A$2:$A$4955,$A46,ObservedSpeciesData!$C$2:$C$4955,$C46,ObservedSpeciesData!$D$2:$D$4955,$D46),"")</f>
        <v/>
      </c>
      <c r="V46" s="23">
        <f>IF(ISNUMBER(AVERAGEIFS(ObservedSpeciesData!V$2:V$4955,ObservedSpeciesData!$A$2:$A$4955,$A46,ObservedSpeciesData!$D$2:$D$4955,$D46)),AVERAGEIFS(ObservedSpeciesData!V$2:V$4955,ObservedSpeciesData!$A$2:$A$4955,$A46,ObservedSpeciesData!$D$2:$D$4955,$D46),"")</f>
        <v>17.683039983113606</v>
      </c>
      <c r="W46" s="23">
        <f>IF(ISNUMBER(AVERAGEIFS(ObservedSpeciesData!W$2:W$4955,ObservedSpeciesData!$A$2:$A$4955,$A46,ObservedSpeciesData!$D$2:$D$4955,$D46)),AVERAGEIFS(ObservedSpeciesData!W$2:W$4955,ObservedSpeciesData!$A$2:$A$4955,$A46,ObservedSpeciesData!$D$2:$D$4955,$D46),"")</f>
        <v>16.187222480773926</v>
      </c>
      <c r="X46" s="23">
        <f>IF(ISNUMBER(AVERAGEIFS(ObservedSpeciesData!X$2:X$4955,ObservedSpeciesData!$A$2:$A$4955,$A46,ObservedSpeciesData!$D$2:$D$4955,$D46)),AVERAGEIFS(ObservedSpeciesData!X$2:X$4955,ObservedSpeciesData!$A$2:$A$4955,$A46,ObservedSpeciesData!$D$2:$D$4955,$D46),"")</f>
        <v>81.048213958740234</v>
      </c>
      <c r="Y46" s="23">
        <f>IF(ISNUMBER(AVERAGEIFS(ObservedSpeciesData!Y$2:Y$4955,ObservedSpeciesData!$A$2:$A$4955,$A46,ObservedSpeciesData!$D$2:$D$4955,$D46)),AVERAGEIFS(ObservedSpeciesData!Y$2:Y$4955,ObservedSpeciesData!$A$2:$A$4955,$A46,ObservedSpeciesData!$D$2:$D$4955,$D46),"")</f>
        <v>21.835022290547688</v>
      </c>
      <c r="Z46" s="23">
        <f>IF(ISNUMBER(AVERAGEIFS(ObservedSpeciesData!Z$2:Z$4955,ObservedSpeciesData!$A$2:$A$4955,$A46,ObservedSpeciesData!$D$2:$D$4955,$D46)),AVERAGEIFS(ObservedSpeciesData!Z$2:Z$4955,ObservedSpeciesData!$A$2:$A$4955,$A46,ObservedSpeciesData!$D$2:$D$4955,$D46),"")</f>
        <v>90.857201894124344</v>
      </c>
      <c r="AA46" s="23">
        <f>IF(ISNUMBER(AVERAGEIFS(ObservedSpeciesData!AA$2:AA$4955,ObservedSpeciesData!$A$2:$A$4955,$A46,ObservedSpeciesData!$D$2:$D$4955,$D46)),AVERAGEIFS(ObservedSpeciesData!AA$2:AA$4955,ObservedSpeciesData!$A$2:$A$4955,$A46,ObservedSpeciesData!$D$2:$D$4955,$D46),"")</f>
        <v>28.686546643575031</v>
      </c>
      <c r="AB46" s="24">
        <f>IF(ISNUMBER(AVERAGEIFS(ObservedSpeciesData!AB$2:AB$4955,ObservedSpeciesData!$A$2:$A$4955,$A46,ObservedSpeciesData!$D$2:$D$4955,$D46)),AVERAGEIFS(ObservedSpeciesData!AB$2:AB$4955,ObservedSpeciesData!$A$2:$A$4955,$A46,ObservedSpeciesData!$D$2:$D$4955,$D46),"")</f>
        <v>4.5898474629720055E-2</v>
      </c>
      <c r="AC46" s="24">
        <f>IF(ISNUMBER(AVERAGEIFS(ObservedSpeciesData!AC$2:AC$4955,ObservedSpeciesData!$A$2:$A$4955,$A46,ObservedSpeciesData!$D$2:$D$4955,$D46)),AVERAGEIFS(ObservedSpeciesData!AC$2:AC$4955,ObservedSpeciesData!$A$2:$A$4955,$A46,ObservedSpeciesData!$D$2:$D$4955,$D46),"")</f>
        <v>4.5898474629720055E-2</v>
      </c>
      <c r="AD46" s="23">
        <f>IF(ISNUMBER(AVERAGEIFS(ObservedSpeciesData!AD$2:AD$4955,ObservedSpeciesData!$A$2:$A$4955,$A46,ObservedSpeciesData!$D$2:$D$4955,$D46)),AVERAGEIFS(ObservedSpeciesData!AD$2:AD$4955,ObservedSpeciesData!$A$2:$A$4955,$A46,ObservedSpeciesData!$D$2:$D$4955,$D46),"")</f>
        <v>12.967714233398439</v>
      </c>
      <c r="AE46" s="24">
        <f>IF(ISNUMBER(AVERAGEIFS(ObservedSpeciesData!AE$2:AE$4955,ObservedSpeciesData!$A$2:$A$4955,$A46,ObservedSpeciesData!$D$2:$D$4955,$D46)),AVERAGEIFS(ObservedSpeciesData!AE$2:AE$4955,ObservedSpeciesData!$A$2:$A$4955,$A46,ObservedSpeciesData!$D$2:$D$4955,$D46),"")</f>
        <v>14.97936835863341</v>
      </c>
      <c r="AF46" s="23"/>
      <c r="AG46" s="24"/>
      <c r="AH46" s="23" t="str">
        <f>IF(ISNUMBER(AVERAGEIFS(ObservedSpeciesData!AH$2:AH$4955,ObservedSpeciesData!$A$2:$A$4955,$A46,ObservedSpeciesData!$D$2:$D$4955,$D46)),AVERAGEIFS(ObservedSpeciesData!AH$2:AH$4955,ObservedSpeciesData!$A$2:$A$4955,$A46,ObservedSpeciesData!$D$2:$D$4955,$D46),"")</f>
        <v/>
      </c>
      <c r="AI46" s="23" t="str">
        <f>IF(ISNUMBER(AVERAGEIFS(ObservedSpeciesData!AI$2:AI$4955,ObservedSpeciesData!$A$2:$A$4955,$A46,ObservedSpeciesData!$C$2:$C$4955,$C46,ObservedSpeciesData!$D$2:$D$4955,$D46)),AVERAGEIFS(ObservedSpeciesData!AI$2:AI$4955,ObservedSpeciesData!$A$2:$A$4955,$A46,ObservedSpeciesData!$C$2:$C$4955,$C46,ObservedSpeciesData!$D$2:$D$4955,$D46),"")</f>
        <v/>
      </c>
      <c r="AJ46" s="2">
        <f>COUNTIFS(ObservedSpeciesData!$A$2:$A$828,$A46,ObservedSpeciesData!$D$2:$D$828,$D46)</f>
        <v>3</v>
      </c>
      <c r="AK46" s="2">
        <f t="shared" si="0"/>
        <v>11</v>
      </c>
    </row>
    <row r="47" spans="1:37" x14ac:dyDescent="0.25">
      <c r="A47" s="14" t="s">
        <v>115</v>
      </c>
      <c r="B47" t="s">
        <v>98</v>
      </c>
      <c r="C47" t="s">
        <v>106</v>
      </c>
      <c r="D47" s="13">
        <v>42101</v>
      </c>
      <c r="E47">
        <v>1</v>
      </c>
      <c r="F47">
        <v>200</v>
      </c>
      <c r="G47" s="2" t="s">
        <v>89</v>
      </c>
      <c r="H47" s="2" t="s">
        <v>13</v>
      </c>
      <c r="I47">
        <v>6</v>
      </c>
      <c r="J47" s="2" t="s">
        <v>120</v>
      </c>
      <c r="K47" s="2">
        <f>IF(ISNUMBER(AVERAGEIFS(ObservedSpeciesData!K$2:K$4955,ObservedSpeciesData!$A$2:$A$4955,$A47,ObservedSpeciesData!$D$2:$D$4955,$D47)),AVERAGEIFS(ObservedSpeciesData!K$2:K$4955,ObservedSpeciesData!$A$2:$A$4955,$A47,ObservedSpeciesData!$D$2:$D$4955,$D47),"")</f>
        <v>156</v>
      </c>
      <c r="L47" s="26">
        <f>IF(ISNUMBER(AVERAGEIFS(ObservedSpeciesData!L$2:L$4955,ObservedSpeciesData!$A$2:$A$4955,$A47,ObservedSpeciesData!$D$2:$D$4955,$D47)),AVERAGEIFS(ObservedSpeciesData!L$2:L$4955,ObservedSpeciesData!$A$2:$A$4955,$A47,ObservedSpeciesData!$D$2:$D$4955,$D47),"")</f>
        <v>1264.25</v>
      </c>
      <c r="M47" s="23">
        <f>IF(ISNUMBER(AVERAGEIFS(ObservedSpeciesData!M$2:M$4955,ObservedSpeciesData!$A$2:$A$4955,$A47,ObservedSpeciesData!$D$2:$D$4955,$D47)),AVERAGEIFS(ObservedSpeciesData!M$2:M$4955,ObservedSpeciesData!$A$2:$A$4955,$A47,ObservedSpeciesData!$D$2:$D$4955,$D47),"")</f>
        <v>126.425</v>
      </c>
      <c r="N47" s="23" t="str">
        <f>IF(ISNUMBER(AVERAGEIFS(ObservedSpeciesData!N$2:N$4955,ObservedSpeciesData!$A$2:$A$4955,$A47,ObservedSpeciesData!$D$2:$D$4955,$D47)),AVERAGEIFS(ObservedSpeciesData!N$2:N$4955,ObservedSpeciesData!$A$2:$A$4955,$A47,ObservedSpeciesData!$D$2:$D$4955,$D47),"")</f>
        <v/>
      </c>
      <c r="O47" s="23" t="str">
        <f>IF(ISNUMBER(AVERAGEIFS(ObservedSpeciesData!O$2:O$4955,ObservedSpeciesData!$A$2:$A$4955,$A47,ObservedSpeciesData!$D$2:$D$4955,$D47)),AVERAGEIFS(ObservedSpeciesData!O$2:O$4955,ObservedSpeciesData!$A$2:$A$4955,$A47,ObservedSpeciesData!$D$2:$D$4955,$D47),"")</f>
        <v/>
      </c>
      <c r="P47" s="23" t="str">
        <f>IF(ISNUMBER(AVERAGEIFS(ObservedSpeciesData!P$2:P$4955,ObservedSpeciesData!$A$2:$A$4955,$A47,ObservedSpeciesData!$C$2:$C$4955,$C47,ObservedSpeciesData!$D$2:$D$4955,$D47)),AVERAGEIFS(ObservedSpeciesData!P$2:P$4955,ObservedSpeciesData!$A$2:$A$4955,$A47,ObservedSpeciesData!$C$2:$C$4955,$C47,ObservedSpeciesData!$D$2:$D$4955,$D47),"")</f>
        <v/>
      </c>
      <c r="Q47" s="23"/>
      <c r="R47" s="25" t="str">
        <f>IF(ISNUMBER(AVERAGEIFS(ObservedSpeciesData!R$2:R$4955,ObservedSpeciesData!$A$2:$A$4955,$A47,ObservedSpeciesData!$D$2:$D$4955,$D47)),AVERAGEIFS(ObservedSpeciesData!R$2:R$4955,ObservedSpeciesData!$A$2:$A$4955,$A47,ObservedSpeciesData!$D$2:$D$4955,$D47),"")</f>
        <v/>
      </c>
      <c r="S47" s="25" t="str">
        <f>IF(ISNUMBER(AVERAGEIFS(ObservedSpeciesData!S$2:S$4955,ObservedSpeciesData!$A$2:$A$4955,$A47,ObservedSpeciesData!$D$2:$D$4955,$D47)),AVERAGEIFS(ObservedSpeciesData!S$2:S$4955,ObservedSpeciesData!$A$2:$A$4955,$A47,ObservedSpeciesData!$D$2:$D$4955,$D47),"")</f>
        <v/>
      </c>
      <c r="T47" s="23" t="str">
        <f>IF(ISNUMBER(AVERAGEIFS(ObservedSpeciesData!T$2:T$4955,ObservedSpeciesData!$A$2:$A$4955,$A47,ObservedSpeciesData!$D$2:$D$4955,$D47)),AVERAGEIFS(ObservedSpeciesData!T$2:T$4955,ObservedSpeciesData!$A$2:$A$4955,$A47,ObservedSpeciesData!$D$2:$D$4955,$D47),"")</f>
        <v/>
      </c>
      <c r="U47" s="24" t="str">
        <f>IF(ISNUMBER(AVERAGEIFS(ObservedSpeciesData!U$2:U$4955,ObservedSpeciesData!$A$2:$A$4955,$A47,ObservedSpeciesData!$C$2:$C$4955,$C47,ObservedSpeciesData!$D$2:$D$4955,$D47)),AVERAGEIFS(ObservedSpeciesData!U$2:U$4955,ObservedSpeciesData!$A$2:$A$4955,$A47,ObservedSpeciesData!$C$2:$C$4955,$C47,ObservedSpeciesData!$D$2:$D$4955,$D47),"")</f>
        <v/>
      </c>
      <c r="V47" s="23">
        <f>IF(ISNUMBER(AVERAGEIFS(ObservedSpeciesData!V$2:V$4955,ObservedSpeciesData!$A$2:$A$4955,$A47,ObservedSpeciesData!$D$2:$D$4955,$D47)),AVERAGEIFS(ObservedSpeciesData!V$2:V$4955,ObservedSpeciesData!$A$2:$A$4955,$A47,ObservedSpeciesData!$D$2:$D$4955,$D47),"")</f>
        <v>17.168190956115723</v>
      </c>
      <c r="W47" s="23">
        <f>IF(ISNUMBER(AVERAGEIFS(ObservedSpeciesData!W$2:W$4955,ObservedSpeciesData!$A$2:$A$4955,$A47,ObservedSpeciesData!$D$2:$D$4955,$D47)),AVERAGEIFS(ObservedSpeciesData!W$2:W$4955,ObservedSpeciesData!$A$2:$A$4955,$A47,ObservedSpeciesData!$D$2:$D$4955,$D47),"")</f>
        <v>15.296184539794922</v>
      </c>
      <c r="X47" s="23">
        <f>IF(ISNUMBER(AVERAGEIFS(ObservedSpeciesData!X$2:X$4955,ObservedSpeciesData!$A$2:$A$4955,$A47,ObservedSpeciesData!$D$2:$D$4955,$D47)),AVERAGEIFS(ObservedSpeciesData!X$2:X$4955,ObservedSpeciesData!$A$2:$A$4955,$A47,ObservedSpeciesData!$D$2:$D$4955,$D47),"")</f>
        <v>82.478321075439453</v>
      </c>
      <c r="Y47" s="23">
        <f>IF(ISNUMBER(AVERAGEIFS(ObservedSpeciesData!Y$2:Y$4955,ObservedSpeciesData!$A$2:$A$4955,$A47,ObservedSpeciesData!$D$2:$D$4955,$D47)),AVERAGEIFS(ObservedSpeciesData!Y$2:Y$4955,ObservedSpeciesData!$A$2:$A$4955,$A47,ObservedSpeciesData!$D$2:$D$4955,$D47),"")</f>
        <v>22.624646504720051</v>
      </c>
      <c r="Z47" s="23">
        <f>IF(ISNUMBER(AVERAGEIFS(ObservedSpeciesData!Z$2:Z$4955,ObservedSpeciesData!$A$2:$A$4955,$A47,ObservedSpeciesData!$D$2:$D$4955,$D47)),AVERAGEIFS(ObservedSpeciesData!Z$2:Z$4955,ObservedSpeciesData!$A$2:$A$4955,$A47,ObservedSpeciesData!$D$2:$D$4955,$D47),"")</f>
        <v>91.229084014892578</v>
      </c>
      <c r="AA47" s="23">
        <f>IF(ISNUMBER(AVERAGEIFS(ObservedSpeciesData!AA$2:AA$4955,ObservedSpeciesData!$A$2:$A$4955,$A47,ObservedSpeciesData!$D$2:$D$4955,$D47)),AVERAGEIFS(ObservedSpeciesData!AA$2:AA$4955,ObservedSpeciesData!$A$2:$A$4955,$A47,ObservedSpeciesData!$D$2:$D$4955,$D47),"")</f>
        <v>30.972352981567383</v>
      </c>
      <c r="AB47" s="24">
        <f>IF(ISNUMBER(AVERAGEIFS(ObservedSpeciesData!AB$2:AB$4955,ObservedSpeciesData!$A$2:$A$4955,$A47,ObservedSpeciesData!$D$2:$D$4955,$D47)),AVERAGEIFS(ObservedSpeciesData!AB$2:AB$4955,ObservedSpeciesData!$A$2:$A$4955,$A47,ObservedSpeciesData!$D$2:$D$4955,$D47),"")</f>
        <v>4.9555764770507819E-2</v>
      </c>
      <c r="AC47" s="24">
        <f>IF(ISNUMBER(AVERAGEIFS(ObservedSpeciesData!AC$2:AC$4955,ObservedSpeciesData!$A$2:$A$4955,$A47,ObservedSpeciesData!$D$2:$D$4955,$D47)),AVERAGEIFS(ObservedSpeciesData!AC$2:AC$4955,ObservedSpeciesData!$A$2:$A$4955,$A47,ObservedSpeciesData!$D$2:$D$4955,$D47),"")</f>
        <v>4.9555764770507819E-2</v>
      </c>
      <c r="AD47" s="23">
        <f>IF(ISNUMBER(AVERAGEIFS(ObservedSpeciesData!AD$2:AD$4955,ObservedSpeciesData!$A$2:$A$4955,$A47,ObservedSpeciesData!$D$2:$D$4955,$D47)),AVERAGEIFS(ObservedSpeciesData!AD$2:AD$4955,ObservedSpeciesData!$A$2:$A$4955,$A47,ObservedSpeciesData!$D$2:$D$4955,$D47),"")</f>
        <v>13.196531372070313</v>
      </c>
      <c r="AE47" s="24">
        <f>IF(ISNUMBER(AVERAGEIFS(ObservedSpeciesData!AE$2:AE$4955,ObservedSpeciesData!$A$2:$A$4955,$A47,ObservedSpeciesData!$D$2:$D$4955,$D47)),AVERAGEIFS(ObservedSpeciesData!AE$2:AE$4955,ObservedSpeciesData!$A$2:$A$4955,$A47,ObservedSpeciesData!$D$2:$D$4955,$D47),"")</f>
        <v>12.778878121007949</v>
      </c>
      <c r="AF47" s="23"/>
      <c r="AG47" s="24"/>
      <c r="AH47" s="23" t="str">
        <f>IF(ISNUMBER(AVERAGEIFS(ObservedSpeciesData!AH$2:AH$4955,ObservedSpeciesData!$A$2:$A$4955,$A47,ObservedSpeciesData!$D$2:$D$4955,$D47)),AVERAGEIFS(ObservedSpeciesData!AH$2:AH$4955,ObservedSpeciesData!$A$2:$A$4955,$A47,ObservedSpeciesData!$D$2:$D$4955,$D47),"")</f>
        <v/>
      </c>
      <c r="AI47" s="23" t="str">
        <f>IF(ISNUMBER(AVERAGEIFS(ObservedSpeciesData!AI$2:AI$4955,ObservedSpeciesData!$A$2:$A$4955,$A47,ObservedSpeciesData!$C$2:$C$4955,$C47,ObservedSpeciesData!$D$2:$D$4955,$D47)),AVERAGEIFS(ObservedSpeciesData!AI$2:AI$4955,ObservedSpeciesData!$A$2:$A$4955,$A47,ObservedSpeciesData!$C$2:$C$4955,$C47,ObservedSpeciesData!$D$2:$D$4955,$D47),"")</f>
        <v/>
      </c>
      <c r="AJ47" s="2">
        <f>COUNTIFS(ObservedSpeciesData!$A$2:$A$828,$A47,ObservedSpeciesData!$D$2:$D$828,$D47)</f>
        <v>3</v>
      </c>
      <c r="AK47" s="2">
        <f t="shared" si="0"/>
        <v>11</v>
      </c>
    </row>
    <row r="48" spans="1:37" x14ac:dyDescent="0.25">
      <c r="A48" s="14" t="s">
        <v>114</v>
      </c>
      <c r="B48" t="s">
        <v>98</v>
      </c>
      <c r="C48" t="s">
        <v>106</v>
      </c>
      <c r="D48" s="13">
        <v>42101</v>
      </c>
      <c r="E48">
        <v>1</v>
      </c>
      <c r="F48">
        <v>350</v>
      </c>
      <c r="G48" s="2" t="s">
        <v>89</v>
      </c>
      <c r="H48" s="2" t="s">
        <v>13</v>
      </c>
      <c r="I48">
        <v>6</v>
      </c>
      <c r="J48" s="2" t="s">
        <v>120</v>
      </c>
      <c r="K48" s="2">
        <f>IF(ISNUMBER(AVERAGEIFS(ObservedSpeciesData!K$2:K$4955,ObservedSpeciesData!$A$2:$A$4955,$A48,ObservedSpeciesData!$D$2:$D$4955,$D48)),AVERAGEIFS(ObservedSpeciesData!K$2:K$4955,ObservedSpeciesData!$A$2:$A$4955,$A48,ObservedSpeciesData!$D$2:$D$4955,$D48),"")</f>
        <v>272</v>
      </c>
      <c r="L48" s="26">
        <f>IF(ISNUMBER(AVERAGEIFS(ObservedSpeciesData!L$2:L$4955,ObservedSpeciesData!$A$2:$A$4955,$A48,ObservedSpeciesData!$D$2:$D$4955,$D48)),AVERAGEIFS(ObservedSpeciesData!L$2:L$4955,ObservedSpeciesData!$A$2:$A$4955,$A48,ObservedSpeciesData!$D$2:$D$4955,$D48),"")</f>
        <v>1166.9166666666667</v>
      </c>
      <c r="M48" s="23">
        <f>IF(ISNUMBER(AVERAGEIFS(ObservedSpeciesData!M$2:M$4955,ObservedSpeciesData!$A$2:$A$4955,$A48,ObservedSpeciesData!$D$2:$D$4955,$D48)),AVERAGEIFS(ObservedSpeciesData!M$2:M$4955,ObservedSpeciesData!$A$2:$A$4955,$A48,ObservedSpeciesData!$D$2:$D$4955,$D48),"")</f>
        <v>116.69166666666666</v>
      </c>
      <c r="N48" s="23" t="str">
        <f>IF(ISNUMBER(AVERAGEIFS(ObservedSpeciesData!N$2:N$4955,ObservedSpeciesData!$A$2:$A$4955,$A48,ObservedSpeciesData!$D$2:$D$4955,$D48)),AVERAGEIFS(ObservedSpeciesData!N$2:N$4955,ObservedSpeciesData!$A$2:$A$4955,$A48,ObservedSpeciesData!$D$2:$D$4955,$D48),"")</f>
        <v/>
      </c>
      <c r="O48" s="23" t="str">
        <f>IF(ISNUMBER(AVERAGEIFS(ObservedSpeciesData!O$2:O$4955,ObservedSpeciesData!$A$2:$A$4955,$A48,ObservedSpeciesData!$D$2:$D$4955,$D48)),AVERAGEIFS(ObservedSpeciesData!O$2:O$4955,ObservedSpeciesData!$A$2:$A$4955,$A48,ObservedSpeciesData!$D$2:$D$4955,$D48),"")</f>
        <v/>
      </c>
      <c r="P48" s="23" t="str">
        <f>IF(ISNUMBER(AVERAGEIFS(ObservedSpeciesData!P$2:P$4955,ObservedSpeciesData!$A$2:$A$4955,$A48,ObservedSpeciesData!$C$2:$C$4955,$C48,ObservedSpeciesData!$D$2:$D$4955,$D48)),AVERAGEIFS(ObservedSpeciesData!P$2:P$4955,ObservedSpeciesData!$A$2:$A$4955,$A48,ObservedSpeciesData!$C$2:$C$4955,$C48,ObservedSpeciesData!$D$2:$D$4955,$D48),"")</f>
        <v/>
      </c>
      <c r="Q48" s="23"/>
      <c r="R48" s="25" t="str">
        <f>IF(ISNUMBER(AVERAGEIFS(ObservedSpeciesData!R$2:R$4955,ObservedSpeciesData!$A$2:$A$4955,$A48,ObservedSpeciesData!$D$2:$D$4955,$D48)),AVERAGEIFS(ObservedSpeciesData!R$2:R$4955,ObservedSpeciesData!$A$2:$A$4955,$A48,ObservedSpeciesData!$D$2:$D$4955,$D48),"")</f>
        <v/>
      </c>
      <c r="S48" s="25" t="str">
        <f>IF(ISNUMBER(AVERAGEIFS(ObservedSpeciesData!S$2:S$4955,ObservedSpeciesData!$A$2:$A$4955,$A48,ObservedSpeciesData!$D$2:$D$4955,$D48)),AVERAGEIFS(ObservedSpeciesData!S$2:S$4955,ObservedSpeciesData!$A$2:$A$4955,$A48,ObservedSpeciesData!$D$2:$D$4955,$D48),"")</f>
        <v/>
      </c>
      <c r="T48" s="23" t="str">
        <f>IF(ISNUMBER(AVERAGEIFS(ObservedSpeciesData!T$2:T$4955,ObservedSpeciesData!$A$2:$A$4955,$A48,ObservedSpeciesData!$D$2:$D$4955,$D48)),AVERAGEIFS(ObservedSpeciesData!T$2:T$4955,ObservedSpeciesData!$A$2:$A$4955,$A48,ObservedSpeciesData!$D$2:$D$4955,$D48),"")</f>
        <v/>
      </c>
      <c r="U48" s="24" t="str">
        <f>IF(ISNUMBER(AVERAGEIFS(ObservedSpeciesData!U$2:U$4955,ObservedSpeciesData!$A$2:$A$4955,$A48,ObservedSpeciesData!$C$2:$C$4955,$C48,ObservedSpeciesData!$D$2:$D$4955,$D48)),AVERAGEIFS(ObservedSpeciesData!U$2:U$4955,ObservedSpeciesData!$A$2:$A$4955,$A48,ObservedSpeciesData!$C$2:$C$4955,$C48,ObservedSpeciesData!$D$2:$D$4955,$D48),"")</f>
        <v/>
      </c>
      <c r="V48" s="23">
        <f>IF(ISNUMBER(AVERAGEIFS(ObservedSpeciesData!V$2:V$4955,ObservedSpeciesData!$A$2:$A$4955,$A48,ObservedSpeciesData!$D$2:$D$4955,$D48)),AVERAGEIFS(ObservedSpeciesData!V$2:V$4955,ObservedSpeciesData!$A$2:$A$4955,$A48,ObservedSpeciesData!$D$2:$D$4955,$D48),"")</f>
        <v>17.741918563842773</v>
      </c>
      <c r="W48" s="23">
        <f>IF(ISNUMBER(AVERAGEIFS(ObservedSpeciesData!W$2:W$4955,ObservedSpeciesData!$A$2:$A$4955,$A48,ObservedSpeciesData!$D$2:$D$4955,$D48)),AVERAGEIFS(ObservedSpeciesData!W$2:W$4955,ObservedSpeciesData!$A$2:$A$4955,$A48,ObservedSpeciesData!$D$2:$D$4955,$D48),"")</f>
        <v>16.132530530293781</v>
      </c>
      <c r="X48" s="23">
        <f>IF(ISNUMBER(AVERAGEIFS(ObservedSpeciesData!X$2:X$4955,ObservedSpeciesData!$A$2:$A$4955,$A48,ObservedSpeciesData!$D$2:$D$4955,$D48)),AVERAGEIFS(ObservedSpeciesData!X$2:X$4955,ObservedSpeciesData!$A$2:$A$4955,$A48,ObservedSpeciesData!$D$2:$D$4955,$D48),"")</f>
        <v>81.60196177164714</v>
      </c>
      <c r="Y48" s="23">
        <f>IF(ISNUMBER(AVERAGEIFS(ObservedSpeciesData!Y$2:Y$4955,ObservedSpeciesData!$A$2:$A$4955,$A48,ObservedSpeciesData!$D$2:$D$4955,$D48)),AVERAGEIFS(ObservedSpeciesData!Y$2:Y$4955,ObservedSpeciesData!$A$2:$A$4955,$A48,ObservedSpeciesData!$D$2:$D$4955,$D48),"")</f>
        <v>22.993146260579426</v>
      </c>
      <c r="Z48" s="23">
        <f>IF(ISNUMBER(AVERAGEIFS(ObservedSpeciesData!Z$2:Z$4955,ObservedSpeciesData!$A$2:$A$4955,$A48,ObservedSpeciesData!$D$2:$D$4955,$D48)),AVERAGEIFS(ObservedSpeciesData!Z$2:Z$4955,ObservedSpeciesData!$A$2:$A$4955,$A48,ObservedSpeciesData!$D$2:$D$4955,$D48),"")</f>
        <v>91.403671264648438</v>
      </c>
      <c r="AA48" s="23">
        <f>IF(ISNUMBER(AVERAGEIFS(ObservedSpeciesData!AA$2:AA$4955,ObservedSpeciesData!$A$2:$A$4955,$A48,ObservedSpeciesData!$D$2:$D$4955,$D48)),AVERAGEIFS(ObservedSpeciesData!AA$2:AA$4955,ObservedSpeciesData!$A$2:$A$4955,$A48,ObservedSpeciesData!$D$2:$D$4955,$D48),"")</f>
        <v>30.133933067321777</v>
      </c>
      <c r="AB48" s="24">
        <f>IF(ISNUMBER(AVERAGEIFS(ObservedSpeciesData!AB$2:AB$4955,ObservedSpeciesData!$A$2:$A$4955,$A48,ObservedSpeciesData!$D$2:$D$4955,$D48)),AVERAGEIFS(ObservedSpeciesData!AB$2:AB$4955,ObservedSpeciesData!$A$2:$A$4955,$A48,ObservedSpeciesData!$D$2:$D$4955,$D48),"")</f>
        <v>4.821429290771484E-2</v>
      </c>
      <c r="AC48" s="24">
        <f>IF(ISNUMBER(AVERAGEIFS(ObservedSpeciesData!AC$2:AC$4955,ObservedSpeciesData!$A$2:$A$4955,$A48,ObservedSpeciesData!$D$2:$D$4955,$D48)),AVERAGEIFS(ObservedSpeciesData!AC$2:AC$4955,ObservedSpeciesData!$A$2:$A$4955,$A48,ObservedSpeciesData!$D$2:$D$4955,$D48),"")</f>
        <v>4.821429290771484E-2</v>
      </c>
      <c r="AD48" s="23">
        <f>IF(ISNUMBER(AVERAGEIFS(ObservedSpeciesData!AD$2:AD$4955,ObservedSpeciesData!$A$2:$A$4955,$A48,ObservedSpeciesData!$D$2:$D$4955,$D48)),AVERAGEIFS(ObservedSpeciesData!AD$2:AD$4955,ObservedSpeciesData!$A$2:$A$4955,$A48,ObservedSpeciesData!$D$2:$D$4955,$D48),"")</f>
        <v>13.05631388346354</v>
      </c>
      <c r="AE48" s="24">
        <f>IF(ISNUMBER(AVERAGEIFS(ObservedSpeciesData!AE$2:AE$4955,ObservedSpeciesData!$A$2:$A$4955,$A48,ObservedSpeciesData!$D$2:$D$4955,$D48)),AVERAGEIFS(ObservedSpeciesData!AE$2:AE$4955,ObservedSpeciesData!$A$2:$A$4955,$A48,ObservedSpeciesData!$D$2:$D$4955,$D48),"")</f>
        <v>13.453129855109113</v>
      </c>
      <c r="AF48" s="23"/>
      <c r="AG48" s="24"/>
      <c r="AH48" s="23" t="str">
        <f>IF(ISNUMBER(AVERAGEIFS(ObservedSpeciesData!AH$2:AH$4955,ObservedSpeciesData!$A$2:$A$4955,$A48,ObservedSpeciesData!$D$2:$D$4955,$D48)),AVERAGEIFS(ObservedSpeciesData!AH$2:AH$4955,ObservedSpeciesData!$A$2:$A$4955,$A48,ObservedSpeciesData!$D$2:$D$4955,$D48),"")</f>
        <v/>
      </c>
      <c r="AI48" s="23" t="str">
        <f>IF(ISNUMBER(AVERAGEIFS(ObservedSpeciesData!AI$2:AI$4955,ObservedSpeciesData!$A$2:$A$4955,$A48,ObservedSpeciesData!$C$2:$C$4955,$C48,ObservedSpeciesData!$D$2:$D$4955,$D48)),AVERAGEIFS(ObservedSpeciesData!AI$2:AI$4955,ObservedSpeciesData!$A$2:$A$4955,$A48,ObservedSpeciesData!$C$2:$C$4955,$C48,ObservedSpeciesData!$D$2:$D$4955,$D48),"")</f>
        <v/>
      </c>
      <c r="AJ48" s="2">
        <f>COUNTIFS(ObservedSpeciesData!$A$2:$A$828,$A48,ObservedSpeciesData!$D$2:$D$828,$D48)</f>
        <v>3</v>
      </c>
      <c r="AK48" s="2">
        <f t="shared" si="0"/>
        <v>11</v>
      </c>
    </row>
    <row r="49" spans="1:37" x14ac:dyDescent="0.25">
      <c r="A49" s="14" t="s">
        <v>113</v>
      </c>
      <c r="B49" t="s">
        <v>98</v>
      </c>
      <c r="C49" t="s">
        <v>106</v>
      </c>
      <c r="D49" s="13">
        <v>42101</v>
      </c>
      <c r="E49">
        <v>1</v>
      </c>
      <c r="F49">
        <v>500</v>
      </c>
      <c r="G49" s="2" t="s">
        <v>89</v>
      </c>
      <c r="H49" s="2" t="s">
        <v>13</v>
      </c>
      <c r="I49">
        <v>6</v>
      </c>
      <c r="J49" s="2" t="s">
        <v>120</v>
      </c>
      <c r="K49" s="2">
        <f>IF(ISNUMBER(AVERAGEIFS(ObservedSpeciesData!K$2:K$4955,ObservedSpeciesData!$A$2:$A$4955,$A49,ObservedSpeciesData!$D$2:$D$4955,$D49)),AVERAGEIFS(ObservedSpeciesData!K$2:K$4955,ObservedSpeciesData!$A$2:$A$4955,$A49,ObservedSpeciesData!$D$2:$D$4955,$D49),"")</f>
        <v>389</v>
      </c>
      <c r="L49" s="26">
        <f>IF(ISNUMBER(AVERAGEIFS(ObservedSpeciesData!L$2:L$4955,ObservedSpeciesData!$A$2:$A$4955,$A49,ObservedSpeciesData!$D$2:$D$4955,$D49)),AVERAGEIFS(ObservedSpeciesData!L$2:L$4955,ObservedSpeciesData!$A$2:$A$4955,$A49,ObservedSpeciesData!$D$2:$D$4955,$D49),"")</f>
        <v>1156.4166666666667</v>
      </c>
      <c r="M49" s="23">
        <f>IF(ISNUMBER(AVERAGEIFS(ObservedSpeciesData!M$2:M$4955,ObservedSpeciesData!$A$2:$A$4955,$A49,ObservedSpeciesData!$D$2:$D$4955,$D49)),AVERAGEIFS(ObservedSpeciesData!M$2:M$4955,ObservedSpeciesData!$A$2:$A$4955,$A49,ObservedSpeciesData!$D$2:$D$4955,$D49),"")</f>
        <v>115.64166666666665</v>
      </c>
      <c r="N49" s="23" t="str">
        <f>IF(ISNUMBER(AVERAGEIFS(ObservedSpeciesData!N$2:N$4955,ObservedSpeciesData!$A$2:$A$4955,$A49,ObservedSpeciesData!$D$2:$D$4955,$D49)),AVERAGEIFS(ObservedSpeciesData!N$2:N$4955,ObservedSpeciesData!$A$2:$A$4955,$A49,ObservedSpeciesData!$D$2:$D$4955,$D49),"")</f>
        <v/>
      </c>
      <c r="O49" s="23" t="str">
        <f>IF(ISNUMBER(AVERAGEIFS(ObservedSpeciesData!O$2:O$4955,ObservedSpeciesData!$A$2:$A$4955,$A49,ObservedSpeciesData!$D$2:$D$4955,$D49)),AVERAGEIFS(ObservedSpeciesData!O$2:O$4955,ObservedSpeciesData!$A$2:$A$4955,$A49,ObservedSpeciesData!$D$2:$D$4955,$D49),"")</f>
        <v/>
      </c>
      <c r="P49" s="23" t="str">
        <f>IF(ISNUMBER(AVERAGEIFS(ObservedSpeciesData!P$2:P$4955,ObservedSpeciesData!$A$2:$A$4955,$A49,ObservedSpeciesData!$C$2:$C$4955,$C49,ObservedSpeciesData!$D$2:$D$4955,$D49)),AVERAGEIFS(ObservedSpeciesData!P$2:P$4955,ObservedSpeciesData!$A$2:$A$4955,$A49,ObservedSpeciesData!$C$2:$C$4955,$C49,ObservedSpeciesData!$D$2:$D$4955,$D49),"")</f>
        <v/>
      </c>
      <c r="Q49" s="23"/>
      <c r="R49" s="25" t="str">
        <f>IF(ISNUMBER(AVERAGEIFS(ObservedSpeciesData!R$2:R$4955,ObservedSpeciesData!$A$2:$A$4955,$A49,ObservedSpeciesData!$D$2:$D$4955,$D49)),AVERAGEIFS(ObservedSpeciesData!R$2:R$4955,ObservedSpeciesData!$A$2:$A$4955,$A49,ObservedSpeciesData!$D$2:$D$4955,$D49),"")</f>
        <v/>
      </c>
      <c r="S49" s="25" t="str">
        <f>IF(ISNUMBER(AVERAGEIFS(ObservedSpeciesData!S$2:S$4955,ObservedSpeciesData!$A$2:$A$4955,$A49,ObservedSpeciesData!$D$2:$D$4955,$D49)),AVERAGEIFS(ObservedSpeciesData!S$2:S$4955,ObservedSpeciesData!$A$2:$A$4955,$A49,ObservedSpeciesData!$D$2:$D$4955,$D49),"")</f>
        <v/>
      </c>
      <c r="T49" s="23" t="str">
        <f>IF(ISNUMBER(AVERAGEIFS(ObservedSpeciesData!T$2:T$4955,ObservedSpeciesData!$A$2:$A$4955,$A49,ObservedSpeciesData!$D$2:$D$4955,$D49)),AVERAGEIFS(ObservedSpeciesData!T$2:T$4955,ObservedSpeciesData!$A$2:$A$4955,$A49,ObservedSpeciesData!$D$2:$D$4955,$D49),"")</f>
        <v/>
      </c>
      <c r="U49" s="24" t="str">
        <f>IF(ISNUMBER(AVERAGEIFS(ObservedSpeciesData!U$2:U$4955,ObservedSpeciesData!$A$2:$A$4955,$A49,ObservedSpeciesData!$C$2:$C$4955,$C49,ObservedSpeciesData!$D$2:$D$4955,$D49)),AVERAGEIFS(ObservedSpeciesData!U$2:U$4955,ObservedSpeciesData!$A$2:$A$4955,$A49,ObservedSpeciesData!$C$2:$C$4955,$C49,ObservedSpeciesData!$D$2:$D$4955,$D49),"")</f>
        <v/>
      </c>
      <c r="V49" s="23">
        <f>IF(ISNUMBER(AVERAGEIFS(ObservedSpeciesData!V$2:V$4955,ObservedSpeciesData!$A$2:$A$4955,$A49,ObservedSpeciesData!$D$2:$D$4955,$D49)),AVERAGEIFS(ObservedSpeciesData!V$2:V$4955,ObservedSpeciesData!$A$2:$A$4955,$A49,ObservedSpeciesData!$D$2:$D$4955,$D49),"")</f>
        <v>17.188540776570637</v>
      </c>
      <c r="W49" s="23">
        <f>IF(ISNUMBER(AVERAGEIFS(ObservedSpeciesData!W$2:W$4955,ObservedSpeciesData!$A$2:$A$4955,$A49,ObservedSpeciesData!$D$2:$D$4955,$D49)),AVERAGEIFS(ObservedSpeciesData!W$2:W$4955,ObservedSpeciesData!$A$2:$A$4955,$A49,ObservedSpeciesData!$D$2:$D$4955,$D49),"")</f>
        <v>14.91609255472819</v>
      </c>
      <c r="X49" s="23">
        <f>IF(ISNUMBER(AVERAGEIFS(ObservedSpeciesData!X$2:X$4955,ObservedSpeciesData!$A$2:$A$4955,$A49,ObservedSpeciesData!$D$2:$D$4955,$D49)),AVERAGEIFS(ObservedSpeciesData!X$2:X$4955,ObservedSpeciesData!$A$2:$A$4955,$A49,ObservedSpeciesData!$D$2:$D$4955,$D49),"")</f>
        <v>81.62637074788411</v>
      </c>
      <c r="Y49" s="23">
        <f>IF(ISNUMBER(AVERAGEIFS(ObservedSpeciesData!Y$2:Y$4955,ObservedSpeciesData!$A$2:$A$4955,$A49,ObservedSpeciesData!$D$2:$D$4955,$D49)),AVERAGEIFS(ObservedSpeciesData!Y$2:Y$4955,ObservedSpeciesData!$A$2:$A$4955,$A49,ObservedSpeciesData!$D$2:$D$4955,$D49),"")</f>
        <v>22.858861605326336</v>
      </c>
      <c r="Z49" s="23">
        <f>IF(ISNUMBER(AVERAGEIFS(ObservedSpeciesData!Z$2:Z$4955,ObservedSpeciesData!$A$2:$A$4955,$A49,ObservedSpeciesData!$D$2:$D$4955,$D49)),AVERAGEIFS(ObservedSpeciesData!Z$2:Z$4955,ObservedSpeciesData!$A$2:$A$4955,$A49,ObservedSpeciesData!$D$2:$D$4955,$D49),"")</f>
        <v>91.382342020670578</v>
      </c>
      <c r="AA49" s="23">
        <f>IF(ISNUMBER(AVERAGEIFS(ObservedSpeciesData!AA$2:AA$4955,ObservedSpeciesData!$A$2:$A$4955,$A49,ObservedSpeciesData!$D$2:$D$4955,$D49)),AVERAGEIFS(ObservedSpeciesData!AA$2:AA$4955,ObservedSpeciesData!$A$2:$A$4955,$A49,ObservedSpeciesData!$D$2:$D$4955,$D49),"")</f>
        <v>29.695245742797852</v>
      </c>
      <c r="AB49" s="24">
        <f>IF(ISNUMBER(AVERAGEIFS(ObservedSpeciesData!AB$2:AB$4955,ObservedSpeciesData!$A$2:$A$4955,$A49,ObservedSpeciesData!$D$2:$D$4955,$D49)),AVERAGEIFS(ObservedSpeciesData!AB$2:AB$4955,ObservedSpeciesData!$A$2:$A$4955,$A49,ObservedSpeciesData!$D$2:$D$4955,$D49),"")</f>
        <v>4.7512393188476554E-2</v>
      </c>
      <c r="AC49" s="24">
        <f>IF(ISNUMBER(AVERAGEIFS(ObservedSpeciesData!AC$2:AC$4955,ObservedSpeciesData!$A$2:$A$4955,$A49,ObservedSpeciesData!$D$2:$D$4955,$D49)),AVERAGEIFS(ObservedSpeciesData!AC$2:AC$4955,ObservedSpeciesData!$A$2:$A$4955,$A49,ObservedSpeciesData!$D$2:$D$4955,$D49),"")</f>
        <v>4.7512393188476554E-2</v>
      </c>
      <c r="AD49" s="23">
        <f>IF(ISNUMBER(AVERAGEIFS(ObservedSpeciesData!AD$2:AD$4955,ObservedSpeciesData!$A$2:$A$4955,$A49,ObservedSpeciesData!$D$2:$D$4955,$D49)),AVERAGEIFS(ObservedSpeciesData!AD$2:AD$4955,ObservedSpeciesData!$A$2:$A$4955,$A49,ObservedSpeciesData!$D$2:$D$4955,$D49),"")</f>
        <v>13.060219319661458</v>
      </c>
      <c r="AE49" s="24">
        <f>IF(ISNUMBER(AVERAGEIFS(ObservedSpeciesData!AE$2:AE$4955,ObservedSpeciesData!$A$2:$A$4955,$A49,ObservedSpeciesData!$D$2:$D$4955,$D49)),AVERAGEIFS(ObservedSpeciesData!AE$2:AE$4955,ObservedSpeciesData!$A$2:$A$4955,$A49,ObservedSpeciesData!$D$2:$D$4955,$D49),"")</f>
        <v>13.633885458371109</v>
      </c>
      <c r="AF49" s="23"/>
      <c r="AG49" s="24"/>
      <c r="AH49" s="23" t="str">
        <f>IF(ISNUMBER(AVERAGEIFS(ObservedSpeciesData!AH$2:AH$4955,ObservedSpeciesData!$A$2:$A$4955,$A49,ObservedSpeciesData!$D$2:$D$4955,$D49)),AVERAGEIFS(ObservedSpeciesData!AH$2:AH$4955,ObservedSpeciesData!$A$2:$A$4955,$A49,ObservedSpeciesData!$D$2:$D$4955,$D49),"")</f>
        <v/>
      </c>
      <c r="AI49" s="23" t="str">
        <f>IF(ISNUMBER(AVERAGEIFS(ObservedSpeciesData!AI$2:AI$4955,ObservedSpeciesData!$A$2:$A$4955,$A49,ObservedSpeciesData!$C$2:$C$4955,$C49,ObservedSpeciesData!$D$2:$D$4955,$D49)),AVERAGEIFS(ObservedSpeciesData!AI$2:AI$4955,ObservedSpeciesData!$A$2:$A$4955,$A49,ObservedSpeciesData!$C$2:$C$4955,$C49,ObservedSpeciesData!$D$2:$D$4955,$D49),"")</f>
        <v/>
      </c>
      <c r="AJ49" s="2">
        <f>COUNTIFS(ObservedSpeciesData!$A$2:$A$828,$A49,ObservedSpeciesData!$D$2:$D$828,$D49)</f>
        <v>3</v>
      </c>
      <c r="AK49" s="2">
        <f t="shared" si="0"/>
        <v>11</v>
      </c>
    </row>
    <row r="50" spans="1:37" x14ac:dyDescent="0.25">
      <c r="A50" s="14" t="s">
        <v>118</v>
      </c>
      <c r="B50" t="s">
        <v>98</v>
      </c>
      <c r="C50" t="s">
        <v>106</v>
      </c>
      <c r="D50" s="13">
        <v>42110</v>
      </c>
      <c r="E50">
        <v>1</v>
      </c>
      <c r="F50">
        <v>0</v>
      </c>
      <c r="G50" s="2" t="s">
        <v>89</v>
      </c>
      <c r="H50" s="2" t="s">
        <v>13</v>
      </c>
      <c r="I50">
        <v>6</v>
      </c>
      <c r="J50" s="2" t="s">
        <v>77</v>
      </c>
      <c r="K50" s="2">
        <f>IF(ISNUMBER(AVERAGEIFS(ObservedSpeciesData!K$2:K$4955,ObservedSpeciesData!$A$2:$A$4955,$A50,ObservedSpeciesData!$D$2:$D$4955,$D50)),AVERAGEIFS(ObservedSpeciesData!K$2:K$4955,ObservedSpeciesData!$A$2:$A$4955,$A50,ObservedSpeciesData!$D$2:$D$4955,$D50),"")</f>
        <v>0</v>
      </c>
      <c r="L50" s="26" t="str">
        <f>IF(ISNUMBER(AVERAGEIFS(ObservedSpeciesData!L$2:L$4955,ObservedSpeciesData!$A$2:$A$4955,$A50,ObservedSpeciesData!$D$2:$D$4955,$D50)),AVERAGEIFS(ObservedSpeciesData!L$2:L$4955,ObservedSpeciesData!$A$2:$A$4955,$A50,ObservedSpeciesData!$D$2:$D$4955,$D50),"")</f>
        <v/>
      </c>
      <c r="M50" s="23" t="str">
        <f>IF(ISNUMBER(AVERAGEIFS(ObservedSpeciesData!M$2:M$4955,ObservedSpeciesData!$A$2:$A$4955,$A50,ObservedSpeciesData!$D$2:$D$4955,$D50)),AVERAGEIFS(ObservedSpeciesData!M$2:M$4955,ObservedSpeciesData!$A$2:$A$4955,$A50,ObservedSpeciesData!$D$2:$D$4955,$D50),"")</f>
        <v/>
      </c>
      <c r="N50" s="23">
        <f>IF(ISNUMBER(AVERAGEIFS(ObservedSpeciesData!N$2:N$4955,ObservedSpeciesData!$A$2:$A$4955,$A50,ObservedSpeciesData!$D$2:$D$4955,$D50)),AVERAGEIFS(ObservedSpeciesData!N$2:N$4955,ObservedSpeciesData!$A$2:$A$4955,$A50,ObservedSpeciesData!$D$2:$D$4955,$D50),"")</f>
        <v>1009.2379010101831</v>
      </c>
      <c r="O50" s="23">
        <f>IF(ISNUMBER(AVERAGEIFS(ObservedSpeciesData!O$2:O$4955,ObservedSpeciesData!$A$2:$A$4955,$A50,ObservedSpeciesData!$D$2:$D$4955,$D50)),AVERAGEIFS(ObservedSpeciesData!O$2:O$4955,ObservedSpeciesData!$A$2:$A$4955,$A50,ObservedSpeciesData!$D$2:$D$4955,$D50),"")</f>
        <v>100.92379010101831</v>
      </c>
      <c r="P50" s="23">
        <f>IF(ISNUMBER(AVERAGEIFS(ObservedSpeciesData!P$2:P$4955,ObservedSpeciesData!$A$2:$A$4955,$A50,ObservedSpeciesData!$C$2:$C$4955,$C50,ObservedSpeciesData!$D$2:$D$4955,$D50)),AVERAGEIFS(ObservedSpeciesData!P$2:P$4955,ObservedSpeciesData!$A$2:$A$4955,$A50,ObservedSpeciesData!$C$2:$C$4955,$C50,ObservedSpeciesData!$D$2:$D$4955,$D50),"")</f>
        <v>1066.8948734747805</v>
      </c>
      <c r="Q50" s="23"/>
      <c r="R50" s="25" t="str">
        <f>IF(ISNUMBER(AVERAGEIFS(ObservedSpeciesData!R$2:R$4955,ObservedSpeciesData!$A$2:$A$4955,$A50,ObservedSpeciesData!$D$2:$D$4955,$D50)),AVERAGEIFS(ObservedSpeciesData!R$2:R$4955,ObservedSpeciesData!$A$2:$A$4955,$A50,ObservedSpeciesData!$D$2:$D$4955,$D50),"")</f>
        <v/>
      </c>
      <c r="S50" s="25" t="str">
        <f>IF(ISNUMBER(AVERAGEIFS(ObservedSpeciesData!S$2:S$4955,ObservedSpeciesData!$A$2:$A$4955,$A50,ObservedSpeciesData!$D$2:$D$4955,$D50)),AVERAGEIFS(ObservedSpeciesData!S$2:S$4955,ObservedSpeciesData!$A$2:$A$4955,$A50,ObservedSpeciesData!$D$2:$D$4955,$D50),"")</f>
        <v/>
      </c>
      <c r="T50" s="23" t="str">
        <f>IF(ISNUMBER(AVERAGEIFS(ObservedSpeciesData!T$2:T$4955,ObservedSpeciesData!$A$2:$A$4955,$A50,ObservedSpeciesData!$D$2:$D$4955,$D50)),AVERAGEIFS(ObservedSpeciesData!T$2:T$4955,ObservedSpeciesData!$A$2:$A$4955,$A50,ObservedSpeciesData!$D$2:$D$4955,$D50),"")</f>
        <v/>
      </c>
      <c r="U50" s="24" t="str">
        <f>IF(ISNUMBER(AVERAGEIFS(ObservedSpeciesData!U$2:U$4955,ObservedSpeciesData!$A$2:$A$4955,$A50,ObservedSpeciesData!$C$2:$C$4955,$C50,ObservedSpeciesData!$D$2:$D$4955,$D50)),AVERAGEIFS(ObservedSpeciesData!U$2:U$4955,ObservedSpeciesData!$A$2:$A$4955,$A50,ObservedSpeciesData!$C$2:$C$4955,$C50,ObservedSpeciesData!$D$2:$D$4955,$D50),"")</f>
        <v/>
      </c>
      <c r="V50" s="23">
        <f>IF(ISNUMBER(AVERAGEIFS(ObservedSpeciesData!V$2:V$4955,ObservedSpeciesData!$A$2:$A$4955,$A50,ObservedSpeciesData!$D$2:$D$4955,$D50)),AVERAGEIFS(ObservedSpeciesData!V$2:V$4955,ObservedSpeciesData!$A$2:$A$4955,$A50,ObservedSpeciesData!$D$2:$D$4955,$D50),"")</f>
        <v>18.751217126846313</v>
      </c>
      <c r="W50" s="23">
        <f>IF(ISNUMBER(AVERAGEIFS(ObservedSpeciesData!W$2:W$4955,ObservedSpeciesData!$A$2:$A$4955,$A50,ObservedSpeciesData!$D$2:$D$4955,$D50)),AVERAGEIFS(ObservedSpeciesData!W$2:W$4955,ObservedSpeciesData!$A$2:$A$4955,$A50,ObservedSpeciesData!$D$2:$D$4955,$D50),"")</f>
        <v>11.86725914478302</v>
      </c>
      <c r="X50" s="23">
        <f>IF(ISNUMBER(AVERAGEIFS(ObservedSpeciesData!X$2:X$4955,ObservedSpeciesData!$A$2:$A$4955,$A50,ObservedSpeciesData!$D$2:$D$4955,$D50)),AVERAGEIFS(ObservedSpeciesData!X$2:X$4955,ObservedSpeciesData!$A$2:$A$4955,$A50,ObservedSpeciesData!$D$2:$D$4955,$D50),"")</f>
        <v>78.095821380615234</v>
      </c>
      <c r="Y50" s="23">
        <f>IF(ISNUMBER(AVERAGEIFS(ObservedSpeciesData!Y$2:Y$4955,ObservedSpeciesData!$A$2:$A$4955,$A50,ObservedSpeciesData!$D$2:$D$4955,$D50)),AVERAGEIFS(ObservedSpeciesData!Y$2:Y$4955,ObservedSpeciesData!$A$2:$A$4955,$A50,ObservedSpeciesData!$D$2:$D$4955,$D50),"")</f>
        <v>24.329859495162964</v>
      </c>
      <c r="Z50" s="23">
        <f>IF(ISNUMBER(AVERAGEIFS(ObservedSpeciesData!Z$2:Z$4955,ObservedSpeciesData!$A$2:$A$4955,$A50,ObservedSpeciesData!$D$2:$D$4955,$D50)),AVERAGEIFS(ObservedSpeciesData!Z$2:Z$4955,ObservedSpeciesData!$A$2:$A$4955,$A50,ObservedSpeciesData!$D$2:$D$4955,$D50),"")</f>
        <v>89.94422721862793</v>
      </c>
      <c r="AA50" s="23">
        <f>IF(ISNUMBER(AVERAGEIFS(ObservedSpeciesData!AA$2:AA$4955,ObservedSpeciesData!$A$2:$A$4955,$A50,ObservedSpeciesData!$D$2:$D$4955,$D50)),AVERAGEIFS(ObservedSpeciesData!AA$2:AA$4955,ObservedSpeciesData!$A$2:$A$4955,$A50,ObservedSpeciesData!$D$2:$D$4955,$D50),"")</f>
        <v>30.423563241958618</v>
      </c>
      <c r="AB50" s="24">
        <f>IF(ISNUMBER(AVERAGEIFS(ObservedSpeciesData!AB$2:AB$4955,ObservedSpeciesData!$A$2:$A$4955,$A50,ObservedSpeciesData!$D$2:$D$4955,$D50)),AVERAGEIFS(ObservedSpeciesData!AB$2:AB$4955,ObservedSpeciesData!$A$2:$A$4955,$A50,ObservedSpeciesData!$D$2:$D$4955,$D50),"")</f>
        <v>4.8677701187133791E-2</v>
      </c>
      <c r="AC50" s="24">
        <f>IF(ISNUMBER(AVERAGEIFS(ObservedSpeciesData!AC$2:AC$4955,ObservedSpeciesData!$A$2:$A$4955,$A50,ObservedSpeciesData!$D$2:$D$4955,$D50)),AVERAGEIFS(ObservedSpeciesData!AC$2:AC$4955,ObservedSpeciesData!$A$2:$A$4955,$A50,ObservedSpeciesData!$D$2:$D$4955,$D50),"")</f>
        <v>4.8677701187133791E-2</v>
      </c>
      <c r="AD50" s="23">
        <f>IF(ISNUMBER(AVERAGEIFS(ObservedSpeciesData!AD$2:AD$4955,ObservedSpeciesData!$A$2:$A$4955,$A50,ObservedSpeciesData!$D$2:$D$4955,$D50)),AVERAGEIFS(ObservedSpeciesData!AD$2:AD$4955,ObservedSpeciesData!$A$2:$A$4955,$A50,ObservedSpeciesData!$D$2:$D$4955,$D50),"")</f>
        <v>12.495331420898438</v>
      </c>
      <c r="AE50" s="24">
        <f>IF(ISNUMBER(AVERAGEIFS(ObservedSpeciesData!AE$2:AE$4955,ObservedSpeciesData!$A$2:$A$4955,$A50,ObservedSpeciesData!$D$2:$D$4955,$D50)),AVERAGEIFS(ObservedSpeciesData!AE$2:AE$4955,ObservedSpeciesData!$A$2:$A$4955,$A50,ObservedSpeciesData!$D$2:$D$4955,$D50),"")</f>
        <v>11.4947597222344</v>
      </c>
      <c r="AF50" s="23"/>
      <c r="AG50" s="24"/>
      <c r="AH50" s="23">
        <f>IF(ISNUMBER(AVERAGEIFS(ObservedSpeciesData!AH$2:AH$4955,ObservedSpeciesData!$A$2:$A$4955,$A50,ObservedSpeciesData!$D$2:$D$4955,$D50)),AVERAGEIFS(ObservedSpeciesData!AH$2:AH$4955,ObservedSpeciesData!$A$2:$A$4955,$A50,ObservedSpeciesData!$D$2:$D$4955,$D50),"")</f>
        <v>4.8887499999999999</v>
      </c>
      <c r="AI50" s="23">
        <f>IF(ISNUMBER(AVERAGEIFS(ObservedSpeciesData!AI$2:AI$4955,ObservedSpeciesData!$A$2:$A$4955,$A50,ObservedSpeciesData!$C$2:$C$4955,$C50,ObservedSpeciesData!$D$2:$D$4955,$D50)),AVERAGEIFS(ObservedSpeciesData!AI$2:AI$4955,ObservedSpeciesData!$A$2:$A$4955,$A50,ObservedSpeciesData!$C$2:$C$4955,$C50,ObservedSpeciesData!$D$2:$D$4955,$D50),"")</f>
        <v>44.580500000000001</v>
      </c>
      <c r="AJ50" s="2">
        <f>COUNTIFS(ObservedSpeciesData!$A$2:$A$828,$A50,ObservedSpeciesData!$D$2:$D$828,$D50)</f>
        <v>4</v>
      </c>
      <c r="AK50" s="2">
        <f t="shared" si="0"/>
        <v>15</v>
      </c>
    </row>
    <row r="51" spans="1:37" x14ac:dyDescent="0.25">
      <c r="A51" s="14" t="s">
        <v>117</v>
      </c>
      <c r="B51" t="s">
        <v>98</v>
      </c>
      <c r="C51" t="s">
        <v>106</v>
      </c>
      <c r="D51" s="13">
        <v>42110</v>
      </c>
      <c r="E51">
        <v>1</v>
      </c>
      <c r="F51">
        <v>50</v>
      </c>
      <c r="G51" s="2" t="s">
        <v>89</v>
      </c>
      <c r="H51" s="2" t="s">
        <v>13</v>
      </c>
      <c r="I51">
        <v>6</v>
      </c>
      <c r="J51" s="2" t="s">
        <v>77</v>
      </c>
      <c r="K51" s="2">
        <f>IF(ISNUMBER(AVERAGEIFS(ObservedSpeciesData!K$2:K$4955,ObservedSpeciesData!$A$2:$A$4955,$A51,ObservedSpeciesData!$D$2:$D$4955,$D51)),AVERAGEIFS(ObservedSpeciesData!K$2:K$4955,ObservedSpeciesData!$A$2:$A$4955,$A51,ObservedSpeciesData!$D$2:$D$4955,$D51),"")</f>
        <v>45</v>
      </c>
      <c r="L51" s="26" t="str">
        <f>IF(ISNUMBER(AVERAGEIFS(ObservedSpeciesData!L$2:L$4955,ObservedSpeciesData!$A$2:$A$4955,$A51,ObservedSpeciesData!$D$2:$D$4955,$D51)),AVERAGEIFS(ObservedSpeciesData!L$2:L$4955,ObservedSpeciesData!$A$2:$A$4955,$A51,ObservedSpeciesData!$D$2:$D$4955,$D51),"")</f>
        <v/>
      </c>
      <c r="M51" s="23" t="str">
        <f>IF(ISNUMBER(AVERAGEIFS(ObservedSpeciesData!M$2:M$4955,ObservedSpeciesData!$A$2:$A$4955,$A51,ObservedSpeciesData!$D$2:$D$4955,$D51)),AVERAGEIFS(ObservedSpeciesData!M$2:M$4955,ObservedSpeciesData!$A$2:$A$4955,$A51,ObservedSpeciesData!$D$2:$D$4955,$D51),"")</f>
        <v/>
      </c>
      <c r="N51" s="23">
        <f>IF(ISNUMBER(AVERAGEIFS(ObservedSpeciesData!N$2:N$4955,ObservedSpeciesData!$A$2:$A$4955,$A51,ObservedSpeciesData!$D$2:$D$4955,$D51)),AVERAGEIFS(ObservedSpeciesData!N$2:N$4955,ObservedSpeciesData!$A$2:$A$4955,$A51,ObservedSpeciesData!$D$2:$D$4955,$D51),"")</f>
        <v>954.3296595649058</v>
      </c>
      <c r="O51" s="23">
        <f>IF(ISNUMBER(AVERAGEIFS(ObservedSpeciesData!O$2:O$4955,ObservedSpeciesData!$A$2:$A$4955,$A51,ObservedSpeciesData!$D$2:$D$4955,$D51)),AVERAGEIFS(ObservedSpeciesData!O$2:O$4955,ObservedSpeciesData!$A$2:$A$4955,$A51,ObservedSpeciesData!$D$2:$D$4955,$D51),"")</f>
        <v>95.432965956490577</v>
      </c>
      <c r="P51" s="23">
        <f>IF(ISNUMBER(AVERAGEIFS(ObservedSpeciesData!P$2:P$4955,ObservedSpeciesData!$A$2:$A$4955,$A51,ObservedSpeciesData!$C$2:$C$4955,$C51,ObservedSpeciesData!$D$2:$D$4955,$D51)),AVERAGEIFS(ObservedSpeciesData!P$2:P$4955,ObservedSpeciesData!$A$2:$A$4955,$A51,ObservedSpeciesData!$C$2:$C$4955,$C51,ObservedSpeciesData!$D$2:$D$4955,$D51),"")</f>
        <v>1099.0305954637706</v>
      </c>
      <c r="Q51" s="23"/>
      <c r="R51" s="25" t="str">
        <f>IF(ISNUMBER(AVERAGEIFS(ObservedSpeciesData!R$2:R$4955,ObservedSpeciesData!$A$2:$A$4955,$A51,ObservedSpeciesData!$D$2:$D$4955,$D51)),AVERAGEIFS(ObservedSpeciesData!R$2:R$4955,ObservedSpeciesData!$A$2:$A$4955,$A51,ObservedSpeciesData!$D$2:$D$4955,$D51),"")</f>
        <v/>
      </c>
      <c r="S51" s="25" t="str">
        <f>IF(ISNUMBER(AVERAGEIFS(ObservedSpeciesData!S$2:S$4955,ObservedSpeciesData!$A$2:$A$4955,$A51,ObservedSpeciesData!$D$2:$D$4955,$D51)),AVERAGEIFS(ObservedSpeciesData!S$2:S$4955,ObservedSpeciesData!$A$2:$A$4955,$A51,ObservedSpeciesData!$D$2:$D$4955,$D51),"")</f>
        <v/>
      </c>
      <c r="T51" s="23" t="str">
        <f>IF(ISNUMBER(AVERAGEIFS(ObservedSpeciesData!T$2:T$4955,ObservedSpeciesData!$A$2:$A$4955,$A51,ObservedSpeciesData!$D$2:$D$4955,$D51)),AVERAGEIFS(ObservedSpeciesData!T$2:T$4955,ObservedSpeciesData!$A$2:$A$4955,$A51,ObservedSpeciesData!$D$2:$D$4955,$D51),"")</f>
        <v/>
      </c>
      <c r="U51" s="24" t="str">
        <f>IF(ISNUMBER(AVERAGEIFS(ObservedSpeciesData!U$2:U$4955,ObservedSpeciesData!$A$2:$A$4955,$A51,ObservedSpeciesData!$C$2:$C$4955,$C51,ObservedSpeciesData!$D$2:$D$4955,$D51)),AVERAGEIFS(ObservedSpeciesData!U$2:U$4955,ObservedSpeciesData!$A$2:$A$4955,$A51,ObservedSpeciesData!$C$2:$C$4955,$C51,ObservedSpeciesData!$D$2:$D$4955,$D51),"")</f>
        <v/>
      </c>
      <c r="V51" s="23">
        <f>IF(ISNUMBER(AVERAGEIFS(ObservedSpeciesData!V$2:V$4955,ObservedSpeciesData!$A$2:$A$4955,$A51,ObservedSpeciesData!$D$2:$D$4955,$D51)),AVERAGEIFS(ObservedSpeciesData!V$2:V$4955,ObservedSpeciesData!$A$2:$A$4955,$A51,ObservedSpeciesData!$D$2:$D$4955,$D51),"")</f>
        <v>18.350701570510864</v>
      </c>
      <c r="W51" s="23">
        <f>IF(ISNUMBER(AVERAGEIFS(ObservedSpeciesData!W$2:W$4955,ObservedSpeciesData!$A$2:$A$4955,$A51,ObservedSpeciesData!$D$2:$D$4955,$D51)),AVERAGEIFS(ObservedSpeciesData!W$2:W$4955,ObservedSpeciesData!$A$2:$A$4955,$A51,ObservedSpeciesData!$D$2:$D$4955,$D51),"")</f>
        <v>12.303373456001282</v>
      </c>
      <c r="X51" s="23">
        <f>IF(ISNUMBER(AVERAGEIFS(ObservedSpeciesData!X$2:X$4955,ObservedSpeciesData!$A$2:$A$4955,$A51,ObservedSpeciesData!$D$2:$D$4955,$D51)),AVERAGEIFS(ObservedSpeciesData!X$2:X$4955,ObservedSpeciesData!$A$2:$A$4955,$A51,ObservedSpeciesData!$D$2:$D$4955,$D51),"")</f>
        <v>79.91387939453125</v>
      </c>
      <c r="Y51" s="23">
        <f>IF(ISNUMBER(AVERAGEIFS(ObservedSpeciesData!Y$2:Y$4955,ObservedSpeciesData!$A$2:$A$4955,$A51,ObservedSpeciesData!$D$2:$D$4955,$D51)),AVERAGEIFS(ObservedSpeciesData!Y$2:Y$4955,ObservedSpeciesData!$A$2:$A$4955,$A51,ObservedSpeciesData!$D$2:$D$4955,$D51),"")</f>
        <v>24.474847793579102</v>
      </c>
      <c r="Z51" s="23">
        <f>IF(ISNUMBER(AVERAGEIFS(ObservedSpeciesData!Z$2:Z$4955,ObservedSpeciesData!$A$2:$A$4955,$A51,ObservedSpeciesData!$D$2:$D$4955,$D51)),AVERAGEIFS(ObservedSpeciesData!Z$2:Z$4955,ObservedSpeciesData!$A$2:$A$4955,$A51,ObservedSpeciesData!$D$2:$D$4955,$D51),"")</f>
        <v>90.815150260925293</v>
      </c>
      <c r="AA51" s="23">
        <f>IF(ISNUMBER(AVERAGEIFS(ObservedSpeciesData!AA$2:AA$4955,ObservedSpeciesData!$A$2:$A$4955,$A51,ObservedSpeciesData!$D$2:$D$4955,$D51)),AVERAGEIFS(ObservedSpeciesData!AA$2:AA$4955,ObservedSpeciesData!$A$2:$A$4955,$A51,ObservedSpeciesData!$D$2:$D$4955,$D51),"")</f>
        <v>30.676638603210449</v>
      </c>
      <c r="AB51" s="24">
        <f>IF(ISNUMBER(AVERAGEIFS(ObservedSpeciesData!AB$2:AB$4955,ObservedSpeciesData!$A$2:$A$4955,$A51,ObservedSpeciesData!$D$2:$D$4955,$D51)),AVERAGEIFS(ObservedSpeciesData!AB$2:AB$4955,ObservedSpeciesData!$A$2:$A$4955,$A51,ObservedSpeciesData!$D$2:$D$4955,$D51),"")</f>
        <v>4.9082621765136718E-2</v>
      </c>
      <c r="AC51" s="24">
        <f>IF(ISNUMBER(AVERAGEIFS(ObservedSpeciesData!AC$2:AC$4955,ObservedSpeciesData!$A$2:$A$4955,$A51,ObservedSpeciesData!$D$2:$D$4955,$D51)),AVERAGEIFS(ObservedSpeciesData!AC$2:AC$4955,ObservedSpeciesData!$A$2:$A$4955,$A51,ObservedSpeciesData!$D$2:$D$4955,$D51),"")</f>
        <v>4.9082621765136718E-2</v>
      </c>
      <c r="AD51" s="23">
        <f>IF(ISNUMBER(AVERAGEIFS(ObservedSpeciesData!AD$2:AD$4955,ObservedSpeciesData!$A$2:$A$4955,$A51,ObservedSpeciesData!$D$2:$D$4955,$D51)),AVERAGEIFS(ObservedSpeciesData!AD$2:AD$4955,ObservedSpeciesData!$A$2:$A$4955,$A51,ObservedSpeciesData!$D$2:$D$4955,$D51),"")</f>
        <v>12.786220703125</v>
      </c>
      <c r="AE51" s="24">
        <f>IF(ISNUMBER(AVERAGEIFS(ObservedSpeciesData!AE$2:AE$4955,ObservedSpeciesData!$A$2:$A$4955,$A51,ObservedSpeciesData!$D$2:$D$4955,$D51)),AVERAGEIFS(ObservedSpeciesData!AE$2:AE$4955,ObservedSpeciesData!$A$2:$A$4955,$A51,ObservedSpeciesData!$D$2:$D$4955,$D51),"")</f>
        <v>12.195665767059044</v>
      </c>
      <c r="AF51" s="23"/>
      <c r="AG51" s="24"/>
      <c r="AH51" s="23">
        <f>IF(ISNUMBER(AVERAGEIFS(ObservedSpeciesData!AH$2:AH$4955,ObservedSpeciesData!$A$2:$A$4955,$A51,ObservedSpeciesData!$D$2:$D$4955,$D51)),AVERAGEIFS(ObservedSpeciesData!AH$2:AH$4955,ObservedSpeciesData!$A$2:$A$4955,$A51,ObservedSpeciesData!$D$2:$D$4955,$D51),"")</f>
        <v>4.7024999999999997</v>
      </c>
      <c r="AI51" s="23">
        <f>IF(ISNUMBER(AVERAGEIFS(ObservedSpeciesData!AI$2:AI$4955,ObservedSpeciesData!$A$2:$A$4955,$A51,ObservedSpeciesData!$C$2:$C$4955,$C51,ObservedSpeciesData!$D$2:$D$4955,$D51)),AVERAGEIFS(ObservedSpeciesData!AI$2:AI$4955,ObservedSpeciesData!$A$2:$A$4955,$A51,ObservedSpeciesData!$C$2:$C$4955,$C51,ObservedSpeciesData!$D$2:$D$4955,$D51),"")</f>
        <v>45.8675</v>
      </c>
      <c r="AJ51" s="2">
        <f>COUNTIFS(ObservedSpeciesData!$A$2:$A$828,$A51,ObservedSpeciesData!$D$2:$D$828,$D51)</f>
        <v>4</v>
      </c>
      <c r="AK51" s="2">
        <f t="shared" si="0"/>
        <v>15</v>
      </c>
    </row>
    <row r="52" spans="1:37" x14ac:dyDescent="0.25">
      <c r="A52" s="14" t="s">
        <v>116</v>
      </c>
      <c r="B52" t="s">
        <v>98</v>
      </c>
      <c r="C52" t="s">
        <v>106</v>
      </c>
      <c r="D52" s="13">
        <v>42110</v>
      </c>
      <c r="E52">
        <v>1</v>
      </c>
      <c r="F52">
        <v>100</v>
      </c>
      <c r="G52" s="2" t="s">
        <v>89</v>
      </c>
      <c r="H52" s="2" t="s">
        <v>13</v>
      </c>
      <c r="I52">
        <v>6</v>
      </c>
      <c r="J52" s="2" t="s">
        <v>77</v>
      </c>
      <c r="K52" s="2">
        <f>IF(ISNUMBER(AVERAGEIFS(ObservedSpeciesData!K$2:K$4955,ObservedSpeciesData!$A$2:$A$4955,$A52,ObservedSpeciesData!$D$2:$D$4955,$D52)),AVERAGEIFS(ObservedSpeciesData!K$2:K$4955,ObservedSpeciesData!$A$2:$A$4955,$A52,ObservedSpeciesData!$D$2:$D$4955,$D52),"")</f>
        <v>78</v>
      </c>
      <c r="L52" s="26" t="str">
        <f>IF(ISNUMBER(AVERAGEIFS(ObservedSpeciesData!L$2:L$4955,ObservedSpeciesData!$A$2:$A$4955,$A52,ObservedSpeciesData!$D$2:$D$4955,$D52)),AVERAGEIFS(ObservedSpeciesData!L$2:L$4955,ObservedSpeciesData!$A$2:$A$4955,$A52,ObservedSpeciesData!$D$2:$D$4955,$D52),"")</f>
        <v/>
      </c>
      <c r="M52" s="23" t="str">
        <f>IF(ISNUMBER(AVERAGEIFS(ObservedSpeciesData!M$2:M$4955,ObservedSpeciesData!$A$2:$A$4955,$A52,ObservedSpeciesData!$D$2:$D$4955,$D52)),AVERAGEIFS(ObservedSpeciesData!M$2:M$4955,ObservedSpeciesData!$A$2:$A$4955,$A52,ObservedSpeciesData!$D$2:$D$4955,$D52),"")</f>
        <v/>
      </c>
      <c r="N52" s="23">
        <f>IF(ISNUMBER(AVERAGEIFS(ObservedSpeciesData!N$2:N$4955,ObservedSpeciesData!$A$2:$A$4955,$A52,ObservedSpeciesData!$D$2:$D$4955,$D52)),AVERAGEIFS(ObservedSpeciesData!N$2:N$4955,ObservedSpeciesData!$A$2:$A$4955,$A52,ObservedSpeciesData!$D$2:$D$4955,$D52),"")</f>
        <v>980.36575217856102</v>
      </c>
      <c r="O52" s="23">
        <f>IF(ISNUMBER(AVERAGEIFS(ObservedSpeciesData!O$2:O$4955,ObservedSpeciesData!$A$2:$A$4955,$A52,ObservedSpeciesData!$D$2:$D$4955,$D52)),AVERAGEIFS(ObservedSpeciesData!O$2:O$4955,ObservedSpeciesData!$A$2:$A$4955,$A52,ObservedSpeciesData!$D$2:$D$4955,$D52),"")</f>
        <v>98.036575217856097</v>
      </c>
      <c r="P52" s="23">
        <f>IF(ISNUMBER(AVERAGEIFS(ObservedSpeciesData!P$2:P$4955,ObservedSpeciesData!$A$2:$A$4955,$A52,ObservedSpeciesData!$C$2:$C$4955,$C52,ObservedSpeciesData!$D$2:$D$4955,$D52)),AVERAGEIFS(ObservedSpeciesData!P$2:P$4955,ObservedSpeciesData!$A$2:$A$4955,$A52,ObservedSpeciesData!$C$2:$C$4955,$C52,ObservedSpeciesData!$D$2:$D$4955,$D52),"")</f>
        <v>1172.2823746567033</v>
      </c>
      <c r="Q52" s="23"/>
      <c r="R52" s="25" t="str">
        <f>IF(ISNUMBER(AVERAGEIFS(ObservedSpeciesData!R$2:R$4955,ObservedSpeciesData!$A$2:$A$4955,$A52,ObservedSpeciesData!$D$2:$D$4955,$D52)),AVERAGEIFS(ObservedSpeciesData!R$2:R$4955,ObservedSpeciesData!$A$2:$A$4955,$A52,ObservedSpeciesData!$D$2:$D$4955,$D52),"")</f>
        <v/>
      </c>
      <c r="S52" s="25" t="str">
        <f>IF(ISNUMBER(AVERAGEIFS(ObservedSpeciesData!S$2:S$4955,ObservedSpeciesData!$A$2:$A$4955,$A52,ObservedSpeciesData!$D$2:$D$4955,$D52)),AVERAGEIFS(ObservedSpeciesData!S$2:S$4955,ObservedSpeciesData!$A$2:$A$4955,$A52,ObservedSpeciesData!$D$2:$D$4955,$D52),"")</f>
        <v/>
      </c>
      <c r="T52" s="23" t="str">
        <f>IF(ISNUMBER(AVERAGEIFS(ObservedSpeciesData!T$2:T$4955,ObservedSpeciesData!$A$2:$A$4955,$A52,ObservedSpeciesData!$D$2:$D$4955,$D52)),AVERAGEIFS(ObservedSpeciesData!T$2:T$4955,ObservedSpeciesData!$A$2:$A$4955,$A52,ObservedSpeciesData!$D$2:$D$4955,$D52),"")</f>
        <v/>
      </c>
      <c r="U52" s="24" t="str">
        <f>IF(ISNUMBER(AVERAGEIFS(ObservedSpeciesData!U$2:U$4955,ObservedSpeciesData!$A$2:$A$4955,$A52,ObservedSpeciesData!$C$2:$C$4955,$C52,ObservedSpeciesData!$D$2:$D$4955,$D52)),AVERAGEIFS(ObservedSpeciesData!U$2:U$4955,ObservedSpeciesData!$A$2:$A$4955,$A52,ObservedSpeciesData!$C$2:$C$4955,$C52,ObservedSpeciesData!$D$2:$D$4955,$D52),"")</f>
        <v/>
      </c>
      <c r="V52" s="23">
        <f>IF(ISNUMBER(AVERAGEIFS(ObservedSpeciesData!V$2:V$4955,ObservedSpeciesData!$A$2:$A$4955,$A52,ObservedSpeciesData!$D$2:$D$4955,$D52)),AVERAGEIFS(ObservedSpeciesData!V$2:V$4955,ObservedSpeciesData!$A$2:$A$4955,$A52,ObservedSpeciesData!$D$2:$D$4955,$D52),"")</f>
        <v>18.676989555358887</v>
      </c>
      <c r="W52" s="23">
        <f>IF(ISNUMBER(AVERAGEIFS(ObservedSpeciesData!W$2:W$4955,ObservedSpeciesData!$A$2:$A$4955,$A52,ObservedSpeciesData!$D$2:$D$4955,$D52)),AVERAGEIFS(ObservedSpeciesData!W$2:W$4955,ObservedSpeciesData!$A$2:$A$4955,$A52,ObservedSpeciesData!$D$2:$D$4955,$D52),"")</f>
        <v>12.343018054962158</v>
      </c>
      <c r="X52" s="23">
        <f>IF(ISNUMBER(AVERAGEIFS(ObservedSpeciesData!X$2:X$4955,ObservedSpeciesData!$A$2:$A$4955,$A52,ObservedSpeciesData!$D$2:$D$4955,$D52)),AVERAGEIFS(ObservedSpeciesData!X$2:X$4955,ObservedSpeciesData!$A$2:$A$4955,$A52,ObservedSpeciesData!$D$2:$D$4955,$D52),"")</f>
        <v>79.148284912109375</v>
      </c>
      <c r="Y52" s="23">
        <f>IF(ISNUMBER(AVERAGEIFS(ObservedSpeciesData!Y$2:Y$4955,ObservedSpeciesData!$A$2:$A$4955,$A52,ObservedSpeciesData!$D$2:$D$4955,$D52)),AVERAGEIFS(ObservedSpeciesData!Y$2:Y$4955,ObservedSpeciesData!$A$2:$A$4955,$A52,ObservedSpeciesData!$D$2:$D$4955,$D52),"")</f>
        <v>24.564957618713379</v>
      </c>
      <c r="Z52" s="23">
        <f>IF(ISNUMBER(AVERAGEIFS(ObservedSpeciesData!Z$2:Z$4955,ObservedSpeciesData!$A$2:$A$4955,$A52,ObservedSpeciesData!$D$2:$D$4955,$D52)),AVERAGEIFS(ObservedSpeciesData!Z$2:Z$4955,ObservedSpeciesData!$A$2:$A$4955,$A52,ObservedSpeciesData!$D$2:$D$4955,$D52),"")</f>
        <v>90.771924018859863</v>
      </c>
      <c r="AA52" s="23">
        <f>IF(ISNUMBER(AVERAGEIFS(ObservedSpeciesData!AA$2:AA$4955,ObservedSpeciesData!$A$2:$A$4955,$A52,ObservedSpeciesData!$D$2:$D$4955,$D52)),AVERAGEIFS(ObservedSpeciesData!AA$2:AA$4955,ObservedSpeciesData!$A$2:$A$4955,$A52,ObservedSpeciesData!$D$2:$D$4955,$D52),"")</f>
        <v>29.902963161468506</v>
      </c>
      <c r="AB52" s="24">
        <f>IF(ISNUMBER(AVERAGEIFS(ObservedSpeciesData!AB$2:AB$4955,ObservedSpeciesData!$A$2:$A$4955,$A52,ObservedSpeciesData!$D$2:$D$4955,$D52)),AVERAGEIFS(ObservedSpeciesData!AB$2:AB$4955,ObservedSpeciesData!$A$2:$A$4955,$A52,ObservedSpeciesData!$D$2:$D$4955,$D52),"")</f>
        <v>4.7844741058349606E-2</v>
      </c>
      <c r="AC52" s="24">
        <f>IF(ISNUMBER(AVERAGEIFS(ObservedSpeciesData!AC$2:AC$4955,ObservedSpeciesData!$A$2:$A$4955,$A52,ObservedSpeciesData!$D$2:$D$4955,$D52)),AVERAGEIFS(ObservedSpeciesData!AC$2:AC$4955,ObservedSpeciesData!$A$2:$A$4955,$A52,ObservedSpeciesData!$D$2:$D$4955,$D52),"")</f>
        <v>4.7844741058349606E-2</v>
      </c>
      <c r="AD52" s="23">
        <f>IF(ISNUMBER(AVERAGEIFS(ObservedSpeciesData!AD$2:AD$4955,ObservedSpeciesData!$A$2:$A$4955,$A52,ObservedSpeciesData!$D$2:$D$4955,$D52)),AVERAGEIFS(ObservedSpeciesData!AD$2:AD$4955,ObservedSpeciesData!$A$2:$A$4955,$A52,ObservedSpeciesData!$D$2:$D$4955,$D52),"")</f>
        <v>12.663725585937501</v>
      </c>
      <c r="AE52" s="24">
        <f>IF(ISNUMBER(AVERAGEIFS(ObservedSpeciesData!AE$2:AE$4955,ObservedSpeciesData!$A$2:$A$4955,$A52,ObservedSpeciesData!$D$2:$D$4955,$D52)),AVERAGEIFS(ObservedSpeciesData!AE$2:AE$4955,ObservedSpeciesData!$A$2:$A$4955,$A52,ObservedSpeciesData!$D$2:$D$4955,$D52),"")</f>
        <v>12.542062925025327</v>
      </c>
      <c r="AF52" s="23"/>
      <c r="AG52" s="24"/>
      <c r="AH52" s="23">
        <f>IF(ISNUMBER(AVERAGEIFS(ObservedSpeciesData!AH$2:AH$4955,ObservedSpeciesData!$A$2:$A$4955,$A52,ObservedSpeciesData!$D$2:$D$4955,$D52)),AVERAGEIFS(ObservedSpeciesData!AH$2:AH$4955,ObservedSpeciesData!$A$2:$A$4955,$A52,ObservedSpeciesData!$D$2:$D$4955,$D52),"")</f>
        <v>4.702</v>
      </c>
      <c r="AI52" s="23">
        <f>IF(ISNUMBER(AVERAGEIFS(ObservedSpeciesData!AI$2:AI$4955,ObservedSpeciesData!$A$2:$A$4955,$A52,ObservedSpeciesData!$C$2:$C$4955,$C52,ObservedSpeciesData!$D$2:$D$4955,$D52)),AVERAGEIFS(ObservedSpeciesData!AI$2:AI$4955,ObservedSpeciesData!$A$2:$A$4955,$A52,ObservedSpeciesData!$C$2:$C$4955,$C52,ObservedSpeciesData!$D$2:$D$4955,$D52),"")</f>
        <v>48.01850000000001</v>
      </c>
      <c r="AJ52" s="2">
        <f>COUNTIFS(ObservedSpeciesData!$A$2:$A$828,$A52,ObservedSpeciesData!$D$2:$D$828,$D52)</f>
        <v>4</v>
      </c>
      <c r="AK52" s="2">
        <f t="shared" si="0"/>
        <v>15</v>
      </c>
    </row>
    <row r="53" spans="1:37" x14ac:dyDescent="0.25">
      <c r="A53" s="14" t="s">
        <v>115</v>
      </c>
      <c r="B53" t="s">
        <v>98</v>
      </c>
      <c r="C53" t="s">
        <v>106</v>
      </c>
      <c r="D53" s="13">
        <v>42110</v>
      </c>
      <c r="E53">
        <v>1</v>
      </c>
      <c r="F53">
        <v>200</v>
      </c>
      <c r="G53" s="2" t="s">
        <v>89</v>
      </c>
      <c r="H53" s="2" t="s">
        <v>13</v>
      </c>
      <c r="I53">
        <v>6</v>
      </c>
      <c r="J53" s="2" t="s">
        <v>77</v>
      </c>
      <c r="K53" s="2">
        <f>IF(ISNUMBER(AVERAGEIFS(ObservedSpeciesData!K$2:K$4955,ObservedSpeciesData!$A$2:$A$4955,$A53,ObservedSpeciesData!$D$2:$D$4955,$D53)),AVERAGEIFS(ObservedSpeciesData!K$2:K$4955,ObservedSpeciesData!$A$2:$A$4955,$A53,ObservedSpeciesData!$D$2:$D$4955,$D53),"")</f>
        <v>156</v>
      </c>
      <c r="L53" s="26" t="str">
        <f>IF(ISNUMBER(AVERAGEIFS(ObservedSpeciesData!L$2:L$4955,ObservedSpeciesData!$A$2:$A$4955,$A53,ObservedSpeciesData!$D$2:$D$4955,$D53)),AVERAGEIFS(ObservedSpeciesData!L$2:L$4955,ObservedSpeciesData!$A$2:$A$4955,$A53,ObservedSpeciesData!$D$2:$D$4955,$D53),"")</f>
        <v/>
      </c>
      <c r="M53" s="23" t="str">
        <f>IF(ISNUMBER(AVERAGEIFS(ObservedSpeciesData!M$2:M$4955,ObservedSpeciesData!$A$2:$A$4955,$A53,ObservedSpeciesData!$D$2:$D$4955,$D53)),AVERAGEIFS(ObservedSpeciesData!M$2:M$4955,ObservedSpeciesData!$A$2:$A$4955,$A53,ObservedSpeciesData!$D$2:$D$4955,$D53),"")</f>
        <v/>
      </c>
      <c r="N53" s="23">
        <f>IF(ISNUMBER(AVERAGEIFS(ObservedSpeciesData!N$2:N$4955,ObservedSpeciesData!$A$2:$A$4955,$A53,ObservedSpeciesData!$D$2:$D$4955,$D53)),AVERAGEIFS(ObservedSpeciesData!N$2:N$4955,ObservedSpeciesData!$A$2:$A$4955,$A53,ObservedSpeciesData!$D$2:$D$4955,$D53),"")</f>
        <v>1022.0783461578937</v>
      </c>
      <c r="O53" s="23">
        <f>IF(ISNUMBER(AVERAGEIFS(ObservedSpeciesData!O$2:O$4955,ObservedSpeciesData!$A$2:$A$4955,$A53,ObservedSpeciesData!$D$2:$D$4955,$D53)),AVERAGEIFS(ObservedSpeciesData!O$2:O$4955,ObservedSpeciesData!$A$2:$A$4955,$A53,ObservedSpeciesData!$D$2:$D$4955,$D53),"")</f>
        <v>102.20783461578938</v>
      </c>
      <c r="P53" s="23">
        <f>IF(ISNUMBER(AVERAGEIFS(ObservedSpeciesData!P$2:P$4955,ObservedSpeciesData!$A$2:$A$4955,$A53,ObservedSpeciesData!$C$2:$C$4955,$C53,ObservedSpeciesData!$D$2:$D$4955,$D53)),AVERAGEIFS(ObservedSpeciesData!P$2:P$4955,ObservedSpeciesData!$A$2:$A$4955,$A53,ObservedSpeciesData!$C$2:$C$4955,$C53,ObservedSpeciesData!$D$2:$D$4955,$D53),"")</f>
        <v>1146.8637682765805</v>
      </c>
      <c r="Q53" s="23"/>
      <c r="R53" s="25" t="str">
        <f>IF(ISNUMBER(AVERAGEIFS(ObservedSpeciesData!R$2:R$4955,ObservedSpeciesData!$A$2:$A$4955,$A53,ObservedSpeciesData!$D$2:$D$4955,$D53)),AVERAGEIFS(ObservedSpeciesData!R$2:R$4955,ObservedSpeciesData!$A$2:$A$4955,$A53,ObservedSpeciesData!$D$2:$D$4955,$D53),"")</f>
        <v/>
      </c>
      <c r="S53" s="25" t="str">
        <f>IF(ISNUMBER(AVERAGEIFS(ObservedSpeciesData!S$2:S$4955,ObservedSpeciesData!$A$2:$A$4955,$A53,ObservedSpeciesData!$D$2:$D$4955,$D53)),AVERAGEIFS(ObservedSpeciesData!S$2:S$4955,ObservedSpeciesData!$A$2:$A$4955,$A53,ObservedSpeciesData!$D$2:$D$4955,$D53),"")</f>
        <v/>
      </c>
      <c r="T53" s="23" t="str">
        <f>IF(ISNUMBER(AVERAGEIFS(ObservedSpeciesData!T$2:T$4955,ObservedSpeciesData!$A$2:$A$4955,$A53,ObservedSpeciesData!$D$2:$D$4955,$D53)),AVERAGEIFS(ObservedSpeciesData!T$2:T$4955,ObservedSpeciesData!$A$2:$A$4955,$A53,ObservedSpeciesData!$D$2:$D$4955,$D53),"")</f>
        <v/>
      </c>
      <c r="U53" s="24" t="str">
        <f>IF(ISNUMBER(AVERAGEIFS(ObservedSpeciesData!U$2:U$4955,ObservedSpeciesData!$A$2:$A$4955,$A53,ObservedSpeciesData!$C$2:$C$4955,$C53,ObservedSpeciesData!$D$2:$D$4955,$D53)),AVERAGEIFS(ObservedSpeciesData!U$2:U$4955,ObservedSpeciesData!$A$2:$A$4955,$A53,ObservedSpeciesData!$C$2:$C$4955,$C53,ObservedSpeciesData!$D$2:$D$4955,$D53),"")</f>
        <v/>
      </c>
      <c r="V53" s="23">
        <f>IF(ISNUMBER(AVERAGEIFS(ObservedSpeciesData!V$2:V$4955,ObservedSpeciesData!$A$2:$A$4955,$A53,ObservedSpeciesData!$D$2:$D$4955,$D53)),AVERAGEIFS(ObservedSpeciesData!V$2:V$4955,ObservedSpeciesData!$A$2:$A$4955,$A53,ObservedSpeciesData!$D$2:$D$4955,$D53),"")</f>
        <v>18.222483396530151</v>
      </c>
      <c r="W53" s="23">
        <f>IF(ISNUMBER(AVERAGEIFS(ObservedSpeciesData!W$2:W$4955,ObservedSpeciesData!$A$2:$A$4955,$A53,ObservedSpeciesData!$D$2:$D$4955,$D53)),AVERAGEIFS(ObservedSpeciesData!W$2:W$4955,ObservedSpeciesData!$A$2:$A$4955,$A53,ObservedSpeciesData!$D$2:$D$4955,$D53),"")</f>
        <v>12.274295806884766</v>
      </c>
      <c r="X53" s="23">
        <f>IF(ISNUMBER(AVERAGEIFS(ObservedSpeciesData!X$2:X$4955,ObservedSpeciesData!$A$2:$A$4955,$A53,ObservedSpeciesData!$D$2:$D$4955,$D53)),AVERAGEIFS(ObservedSpeciesData!X$2:X$4955,ObservedSpeciesData!$A$2:$A$4955,$A53,ObservedSpeciesData!$D$2:$D$4955,$D53),"")</f>
        <v>79.917630195617676</v>
      </c>
      <c r="Y53" s="23">
        <f>IF(ISNUMBER(AVERAGEIFS(ObservedSpeciesData!Y$2:Y$4955,ObservedSpeciesData!$A$2:$A$4955,$A53,ObservedSpeciesData!$D$2:$D$4955,$D53)),AVERAGEIFS(ObservedSpeciesData!Y$2:Y$4955,ObservedSpeciesData!$A$2:$A$4955,$A53,ObservedSpeciesData!$D$2:$D$4955,$D53),"")</f>
        <v>24.149375915527344</v>
      </c>
      <c r="Z53" s="23">
        <f>IF(ISNUMBER(AVERAGEIFS(ObservedSpeciesData!Z$2:Z$4955,ObservedSpeciesData!$A$2:$A$4955,$A53,ObservedSpeciesData!$D$2:$D$4955,$D53)),AVERAGEIFS(ObservedSpeciesData!Z$2:Z$4955,ObservedSpeciesData!$A$2:$A$4955,$A53,ObservedSpeciesData!$D$2:$D$4955,$D53),"")</f>
        <v>90.34908390045166</v>
      </c>
      <c r="AA53" s="23">
        <f>IF(ISNUMBER(AVERAGEIFS(ObservedSpeciesData!AA$2:AA$4955,ObservedSpeciesData!$A$2:$A$4955,$A53,ObservedSpeciesData!$D$2:$D$4955,$D53)),AVERAGEIFS(ObservedSpeciesData!AA$2:AA$4955,ObservedSpeciesData!$A$2:$A$4955,$A53,ObservedSpeciesData!$D$2:$D$4955,$D53),"")</f>
        <v>30.720238208770752</v>
      </c>
      <c r="AB53" s="24">
        <f>IF(ISNUMBER(AVERAGEIFS(ObservedSpeciesData!AB$2:AB$4955,ObservedSpeciesData!$A$2:$A$4955,$A53,ObservedSpeciesData!$D$2:$D$4955,$D53)),AVERAGEIFS(ObservedSpeciesData!AB$2:AB$4955,ObservedSpeciesData!$A$2:$A$4955,$A53,ObservedSpeciesData!$D$2:$D$4955,$D53),"")</f>
        <v>4.9152381134033203E-2</v>
      </c>
      <c r="AC53" s="24">
        <f>IF(ISNUMBER(AVERAGEIFS(ObservedSpeciesData!AC$2:AC$4955,ObservedSpeciesData!$A$2:$A$4955,$A53,ObservedSpeciesData!$D$2:$D$4955,$D53)),AVERAGEIFS(ObservedSpeciesData!AC$2:AC$4955,ObservedSpeciesData!$A$2:$A$4955,$A53,ObservedSpeciesData!$D$2:$D$4955,$D53),"")</f>
        <v>4.9152381134033203E-2</v>
      </c>
      <c r="AD53" s="23">
        <f>IF(ISNUMBER(AVERAGEIFS(ObservedSpeciesData!AD$2:AD$4955,ObservedSpeciesData!$A$2:$A$4955,$A53,ObservedSpeciesData!$D$2:$D$4955,$D53)),AVERAGEIFS(ObservedSpeciesData!AD$2:AD$4955,ObservedSpeciesData!$A$2:$A$4955,$A53,ObservedSpeciesData!$D$2:$D$4955,$D53),"")</f>
        <v>12.786820831298828</v>
      </c>
      <c r="AE53" s="24">
        <f>IF(ISNUMBER(AVERAGEIFS(ObservedSpeciesData!AE$2:AE$4955,ObservedSpeciesData!$A$2:$A$4955,$A53,ObservedSpeciesData!$D$2:$D$4955,$D53)),AVERAGEIFS(ObservedSpeciesData!AE$2:AE$4955,ObservedSpeciesData!$A$2:$A$4955,$A53,ObservedSpeciesData!$D$2:$D$4955,$D53),"")</f>
        <v>11.958207165082795</v>
      </c>
      <c r="AF53" s="23"/>
      <c r="AG53" s="24"/>
      <c r="AH53" s="23">
        <f>IF(ISNUMBER(AVERAGEIFS(ObservedSpeciesData!AH$2:AH$4955,ObservedSpeciesData!$A$2:$A$4955,$A53,ObservedSpeciesData!$D$2:$D$4955,$D53)),AVERAGEIFS(ObservedSpeciesData!AH$2:AH$4955,ObservedSpeciesData!$A$2:$A$4955,$A53,ObservedSpeciesData!$D$2:$D$4955,$D53),"")</f>
        <v>5.0325000000000006</v>
      </c>
      <c r="AI53" s="23">
        <f>IF(ISNUMBER(AVERAGEIFS(ObservedSpeciesData!AI$2:AI$4955,ObservedSpeciesData!$A$2:$A$4955,$A53,ObservedSpeciesData!$C$2:$C$4955,$C53,ObservedSpeciesData!$D$2:$D$4955,$D53)),AVERAGEIFS(ObservedSpeciesData!AI$2:AI$4955,ObservedSpeciesData!$A$2:$A$4955,$A53,ObservedSpeciesData!$C$2:$C$4955,$C53,ObservedSpeciesData!$D$2:$D$4955,$D53),"")</f>
        <v>47.881999999999998</v>
      </c>
      <c r="AJ53" s="2">
        <f>COUNTIFS(ObservedSpeciesData!$A$2:$A$828,$A53,ObservedSpeciesData!$D$2:$D$828,$D53)</f>
        <v>4</v>
      </c>
      <c r="AK53" s="2">
        <f t="shared" si="0"/>
        <v>15</v>
      </c>
    </row>
    <row r="54" spans="1:37" x14ac:dyDescent="0.25">
      <c r="A54" s="14" t="s">
        <v>114</v>
      </c>
      <c r="B54" t="s">
        <v>98</v>
      </c>
      <c r="C54" t="s">
        <v>106</v>
      </c>
      <c r="D54" s="13">
        <v>42110</v>
      </c>
      <c r="E54">
        <v>1</v>
      </c>
      <c r="F54">
        <v>350</v>
      </c>
      <c r="G54" s="2" t="s">
        <v>89</v>
      </c>
      <c r="H54" s="2" t="s">
        <v>13</v>
      </c>
      <c r="I54">
        <v>6</v>
      </c>
      <c r="J54" s="2" t="s">
        <v>77</v>
      </c>
      <c r="K54" s="2">
        <f>IF(ISNUMBER(AVERAGEIFS(ObservedSpeciesData!K$2:K$4955,ObservedSpeciesData!$A$2:$A$4955,$A54,ObservedSpeciesData!$D$2:$D$4955,$D54)),AVERAGEIFS(ObservedSpeciesData!K$2:K$4955,ObservedSpeciesData!$A$2:$A$4955,$A54,ObservedSpeciesData!$D$2:$D$4955,$D54),"")</f>
        <v>272</v>
      </c>
      <c r="L54" s="26" t="str">
        <f>IF(ISNUMBER(AVERAGEIFS(ObservedSpeciesData!L$2:L$4955,ObservedSpeciesData!$A$2:$A$4955,$A54,ObservedSpeciesData!$D$2:$D$4955,$D54)),AVERAGEIFS(ObservedSpeciesData!L$2:L$4955,ObservedSpeciesData!$A$2:$A$4955,$A54,ObservedSpeciesData!$D$2:$D$4955,$D54),"")</f>
        <v/>
      </c>
      <c r="M54" s="23" t="str">
        <f>IF(ISNUMBER(AVERAGEIFS(ObservedSpeciesData!M$2:M$4955,ObservedSpeciesData!$A$2:$A$4955,$A54,ObservedSpeciesData!$D$2:$D$4955,$D54)),AVERAGEIFS(ObservedSpeciesData!M$2:M$4955,ObservedSpeciesData!$A$2:$A$4955,$A54,ObservedSpeciesData!$D$2:$D$4955,$D54),"")</f>
        <v/>
      </c>
      <c r="N54" s="23">
        <f>IF(ISNUMBER(AVERAGEIFS(ObservedSpeciesData!N$2:N$4955,ObservedSpeciesData!$A$2:$A$4955,$A54,ObservedSpeciesData!$D$2:$D$4955,$D54)),AVERAGEIFS(ObservedSpeciesData!N$2:N$4955,ObservedSpeciesData!$A$2:$A$4955,$A54,ObservedSpeciesData!$D$2:$D$4955,$D54),"")</f>
        <v>997.93021943753183</v>
      </c>
      <c r="O54" s="23">
        <f>IF(ISNUMBER(AVERAGEIFS(ObservedSpeciesData!O$2:O$4955,ObservedSpeciesData!$A$2:$A$4955,$A54,ObservedSpeciesData!$D$2:$D$4955,$D54)),AVERAGEIFS(ObservedSpeciesData!O$2:O$4955,ObservedSpeciesData!$A$2:$A$4955,$A54,ObservedSpeciesData!$D$2:$D$4955,$D54),"")</f>
        <v>99.793021943753189</v>
      </c>
      <c r="P54" s="23">
        <f>IF(ISNUMBER(AVERAGEIFS(ObservedSpeciesData!P$2:P$4955,ObservedSpeciesData!$A$2:$A$4955,$A54,ObservedSpeciesData!$C$2:$C$4955,$C54,ObservedSpeciesData!$D$2:$D$4955,$D54)),AVERAGEIFS(ObservedSpeciesData!P$2:P$4955,ObservedSpeciesData!$A$2:$A$4955,$A54,ObservedSpeciesData!$C$2:$C$4955,$C54,ObservedSpeciesData!$D$2:$D$4955,$D54),"")</f>
        <v>1178.7777801775426</v>
      </c>
      <c r="Q54" s="23"/>
      <c r="R54" s="25" t="str">
        <f>IF(ISNUMBER(AVERAGEIFS(ObservedSpeciesData!R$2:R$4955,ObservedSpeciesData!$A$2:$A$4955,$A54,ObservedSpeciesData!$D$2:$D$4955,$D54)),AVERAGEIFS(ObservedSpeciesData!R$2:R$4955,ObservedSpeciesData!$A$2:$A$4955,$A54,ObservedSpeciesData!$D$2:$D$4955,$D54),"")</f>
        <v/>
      </c>
      <c r="S54" s="25" t="str">
        <f>IF(ISNUMBER(AVERAGEIFS(ObservedSpeciesData!S$2:S$4955,ObservedSpeciesData!$A$2:$A$4955,$A54,ObservedSpeciesData!$D$2:$D$4955,$D54)),AVERAGEIFS(ObservedSpeciesData!S$2:S$4955,ObservedSpeciesData!$A$2:$A$4955,$A54,ObservedSpeciesData!$D$2:$D$4955,$D54),"")</f>
        <v/>
      </c>
      <c r="T54" s="23" t="str">
        <f>IF(ISNUMBER(AVERAGEIFS(ObservedSpeciesData!T$2:T$4955,ObservedSpeciesData!$A$2:$A$4955,$A54,ObservedSpeciesData!$D$2:$D$4955,$D54)),AVERAGEIFS(ObservedSpeciesData!T$2:T$4955,ObservedSpeciesData!$A$2:$A$4955,$A54,ObservedSpeciesData!$D$2:$D$4955,$D54),"")</f>
        <v/>
      </c>
      <c r="U54" s="24" t="str">
        <f>IF(ISNUMBER(AVERAGEIFS(ObservedSpeciesData!U$2:U$4955,ObservedSpeciesData!$A$2:$A$4955,$A54,ObservedSpeciesData!$C$2:$C$4955,$C54,ObservedSpeciesData!$D$2:$D$4955,$D54)),AVERAGEIFS(ObservedSpeciesData!U$2:U$4955,ObservedSpeciesData!$A$2:$A$4955,$A54,ObservedSpeciesData!$C$2:$C$4955,$C54,ObservedSpeciesData!$D$2:$D$4955,$D54),"")</f>
        <v/>
      </c>
      <c r="V54" s="23">
        <f>IF(ISNUMBER(AVERAGEIFS(ObservedSpeciesData!V$2:V$4955,ObservedSpeciesData!$A$2:$A$4955,$A54,ObservedSpeciesData!$D$2:$D$4955,$D54)),AVERAGEIFS(ObservedSpeciesData!V$2:V$4955,ObservedSpeciesData!$A$2:$A$4955,$A54,ObservedSpeciesData!$D$2:$D$4955,$D54),"")</f>
        <v>18.137107610702515</v>
      </c>
      <c r="W54" s="23">
        <f>IF(ISNUMBER(AVERAGEIFS(ObservedSpeciesData!W$2:W$4955,ObservedSpeciesData!$A$2:$A$4955,$A54,ObservedSpeciesData!$D$2:$D$4955,$D54)),AVERAGEIFS(ObservedSpeciesData!W$2:W$4955,ObservedSpeciesData!$A$2:$A$4955,$A54,ObservedSpeciesData!$D$2:$D$4955,$D54),"")</f>
        <v>13.128813028335571</v>
      </c>
      <c r="X54" s="23">
        <f>IF(ISNUMBER(AVERAGEIFS(ObservedSpeciesData!X$2:X$4955,ObservedSpeciesData!$A$2:$A$4955,$A54,ObservedSpeciesData!$D$2:$D$4955,$D54)),AVERAGEIFS(ObservedSpeciesData!X$2:X$4955,ObservedSpeciesData!$A$2:$A$4955,$A54,ObservedSpeciesData!$D$2:$D$4955,$D54),"")</f>
        <v>80.105536460876465</v>
      </c>
      <c r="Y54" s="23">
        <f>IF(ISNUMBER(AVERAGEIFS(ObservedSpeciesData!Y$2:Y$4955,ObservedSpeciesData!$A$2:$A$4955,$A54,ObservedSpeciesData!$D$2:$D$4955,$D54)),AVERAGEIFS(ObservedSpeciesData!Y$2:Y$4955,ObservedSpeciesData!$A$2:$A$4955,$A54,ObservedSpeciesData!$D$2:$D$4955,$D54),"")</f>
        <v>22.668307542800903</v>
      </c>
      <c r="Z54" s="23">
        <f>IF(ISNUMBER(AVERAGEIFS(ObservedSpeciesData!Z$2:Z$4955,ObservedSpeciesData!$A$2:$A$4955,$A54,ObservedSpeciesData!$D$2:$D$4955,$D54)),AVERAGEIFS(ObservedSpeciesData!Z$2:Z$4955,ObservedSpeciesData!$A$2:$A$4955,$A54,ObservedSpeciesData!$D$2:$D$4955,$D54),"")</f>
        <v>90.901275634765625</v>
      </c>
      <c r="AA54" s="23">
        <f>IF(ISNUMBER(AVERAGEIFS(ObservedSpeciesData!AA$2:AA$4955,ObservedSpeciesData!$A$2:$A$4955,$A54,ObservedSpeciesData!$D$2:$D$4955,$D54)),AVERAGEIFS(ObservedSpeciesData!AA$2:AA$4955,ObservedSpeciesData!$A$2:$A$4955,$A54,ObservedSpeciesData!$D$2:$D$4955,$D54),"")</f>
        <v>30.775822639465332</v>
      </c>
      <c r="AB54" s="24">
        <f>IF(ISNUMBER(AVERAGEIFS(ObservedSpeciesData!AB$2:AB$4955,ObservedSpeciesData!$A$2:$A$4955,$A54,ObservedSpeciesData!$D$2:$D$4955,$D54)),AVERAGEIFS(ObservedSpeciesData!AB$2:AB$4955,ObservedSpeciesData!$A$2:$A$4955,$A54,ObservedSpeciesData!$D$2:$D$4955,$D54),"")</f>
        <v>4.9241316223144538E-2</v>
      </c>
      <c r="AC54" s="24">
        <f>IF(ISNUMBER(AVERAGEIFS(ObservedSpeciesData!AC$2:AC$4955,ObservedSpeciesData!$A$2:$A$4955,$A54,ObservedSpeciesData!$D$2:$D$4955,$D54)),AVERAGEIFS(ObservedSpeciesData!AC$2:AC$4955,ObservedSpeciesData!$A$2:$A$4955,$A54,ObservedSpeciesData!$D$2:$D$4955,$D54),"")</f>
        <v>4.9241316223144538E-2</v>
      </c>
      <c r="AD54" s="23">
        <f>IF(ISNUMBER(AVERAGEIFS(ObservedSpeciesData!AD$2:AD$4955,ObservedSpeciesData!$A$2:$A$4955,$A54,ObservedSpeciesData!$D$2:$D$4955,$D54)),AVERAGEIFS(ObservedSpeciesData!AD$2:AD$4955,ObservedSpeciesData!$A$2:$A$4955,$A54,ObservedSpeciesData!$D$2:$D$4955,$D54),"")</f>
        <v>12.816885833740235</v>
      </c>
      <c r="AE54" s="24">
        <f>IF(ISNUMBER(AVERAGEIFS(ObservedSpeciesData!AE$2:AE$4955,ObservedSpeciesData!$A$2:$A$4955,$A54,ObservedSpeciesData!$D$2:$D$4955,$D54)),AVERAGEIFS(ObservedSpeciesData!AE$2:AE$4955,ObservedSpeciesData!$A$2:$A$4955,$A54,ObservedSpeciesData!$D$2:$D$4955,$D54),"")</f>
        <v>12.04725318908892</v>
      </c>
      <c r="AF54" s="23"/>
      <c r="AG54" s="24"/>
      <c r="AH54" s="23">
        <f>IF(ISNUMBER(AVERAGEIFS(ObservedSpeciesData!AH$2:AH$4955,ObservedSpeciesData!$A$2:$A$4955,$A54,ObservedSpeciesData!$D$2:$D$4955,$D54)),AVERAGEIFS(ObservedSpeciesData!AH$2:AH$4955,ObservedSpeciesData!$A$2:$A$4955,$A54,ObservedSpeciesData!$D$2:$D$4955,$D54),"")</f>
        <v>4.92225</v>
      </c>
      <c r="AI54" s="23">
        <f>IF(ISNUMBER(AVERAGEIFS(ObservedSpeciesData!AI$2:AI$4955,ObservedSpeciesData!$A$2:$A$4955,$A54,ObservedSpeciesData!$C$2:$C$4955,$C54,ObservedSpeciesData!$D$2:$D$4955,$D54)),AVERAGEIFS(ObservedSpeciesData!AI$2:AI$4955,ObservedSpeciesData!$A$2:$A$4955,$A54,ObservedSpeciesData!$C$2:$C$4955,$C54,ObservedSpeciesData!$D$2:$D$4955,$D54),"")</f>
        <v>50.533250000000002</v>
      </c>
      <c r="AJ54" s="2">
        <f>COUNTIFS(ObservedSpeciesData!$A$2:$A$828,$A54,ObservedSpeciesData!$D$2:$D$828,$D54)</f>
        <v>4</v>
      </c>
      <c r="AK54" s="2">
        <f t="shared" si="0"/>
        <v>15</v>
      </c>
    </row>
    <row r="55" spans="1:37" x14ac:dyDescent="0.25">
      <c r="A55" s="14" t="s">
        <v>113</v>
      </c>
      <c r="B55" t="s">
        <v>98</v>
      </c>
      <c r="C55" t="s">
        <v>106</v>
      </c>
      <c r="D55" s="13">
        <v>42110</v>
      </c>
      <c r="E55">
        <v>1</v>
      </c>
      <c r="F55">
        <v>500</v>
      </c>
      <c r="G55" s="2" t="s">
        <v>89</v>
      </c>
      <c r="H55" s="2" t="s">
        <v>13</v>
      </c>
      <c r="I55">
        <v>6</v>
      </c>
      <c r="J55" s="2" t="s">
        <v>77</v>
      </c>
      <c r="K55" s="2">
        <f>IF(ISNUMBER(AVERAGEIFS(ObservedSpeciesData!K$2:K$4955,ObservedSpeciesData!$A$2:$A$4955,$A55,ObservedSpeciesData!$D$2:$D$4955,$D55)),AVERAGEIFS(ObservedSpeciesData!K$2:K$4955,ObservedSpeciesData!$A$2:$A$4955,$A55,ObservedSpeciesData!$D$2:$D$4955,$D55),"")</f>
        <v>389</v>
      </c>
      <c r="L55" s="26" t="str">
        <f>IF(ISNUMBER(AVERAGEIFS(ObservedSpeciesData!L$2:L$4955,ObservedSpeciesData!$A$2:$A$4955,$A55,ObservedSpeciesData!$D$2:$D$4955,$D55)),AVERAGEIFS(ObservedSpeciesData!L$2:L$4955,ObservedSpeciesData!$A$2:$A$4955,$A55,ObservedSpeciesData!$D$2:$D$4955,$D55),"")</f>
        <v/>
      </c>
      <c r="M55" s="23" t="str">
        <f>IF(ISNUMBER(AVERAGEIFS(ObservedSpeciesData!M$2:M$4955,ObservedSpeciesData!$A$2:$A$4955,$A55,ObservedSpeciesData!$D$2:$D$4955,$D55)),AVERAGEIFS(ObservedSpeciesData!M$2:M$4955,ObservedSpeciesData!$A$2:$A$4955,$A55,ObservedSpeciesData!$D$2:$D$4955,$D55),"")</f>
        <v/>
      </c>
      <c r="N55" s="23">
        <f>IF(ISNUMBER(AVERAGEIFS(ObservedSpeciesData!N$2:N$4955,ObservedSpeciesData!$A$2:$A$4955,$A55,ObservedSpeciesData!$D$2:$D$4955,$D55)),AVERAGEIFS(ObservedSpeciesData!N$2:N$4955,ObservedSpeciesData!$A$2:$A$4955,$A55,ObservedSpeciesData!$D$2:$D$4955,$D55),"")</f>
        <v>992.52158609251001</v>
      </c>
      <c r="O55" s="23">
        <f>IF(ISNUMBER(AVERAGEIFS(ObservedSpeciesData!O$2:O$4955,ObservedSpeciesData!$A$2:$A$4955,$A55,ObservedSpeciesData!$D$2:$D$4955,$D55)),AVERAGEIFS(ObservedSpeciesData!O$2:O$4955,ObservedSpeciesData!$A$2:$A$4955,$A55,ObservedSpeciesData!$D$2:$D$4955,$D55),"")</f>
        <v>99.252158609250984</v>
      </c>
      <c r="P55" s="23">
        <f>IF(ISNUMBER(AVERAGEIFS(ObservedSpeciesData!P$2:P$4955,ObservedSpeciesData!$A$2:$A$4955,$A55,ObservedSpeciesData!$C$2:$C$4955,$C55,ObservedSpeciesData!$D$2:$D$4955,$D55)),AVERAGEIFS(ObservedSpeciesData!P$2:P$4955,ObservedSpeciesData!$A$2:$A$4955,$A55,ObservedSpeciesData!$C$2:$C$4955,$C55,ObservedSpeciesData!$D$2:$D$4955,$D55),"")</f>
        <v>1095.9881058746214</v>
      </c>
      <c r="Q55" s="23"/>
      <c r="R55" s="25" t="str">
        <f>IF(ISNUMBER(AVERAGEIFS(ObservedSpeciesData!R$2:R$4955,ObservedSpeciesData!$A$2:$A$4955,$A55,ObservedSpeciesData!$D$2:$D$4955,$D55)),AVERAGEIFS(ObservedSpeciesData!R$2:R$4955,ObservedSpeciesData!$A$2:$A$4955,$A55,ObservedSpeciesData!$D$2:$D$4955,$D55),"")</f>
        <v/>
      </c>
      <c r="S55" s="25" t="str">
        <f>IF(ISNUMBER(AVERAGEIFS(ObservedSpeciesData!S$2:S$4955,ObservedSpeciesData!$A$2:$A$4955,$A55,ObservedSpeciesData!$D$2:$D$4955,$D55)),AVERAGEIFS(ObservedSpeciesData!S$2:S$4955,ObservedSpeciesData!$A$2:$A$4955,$A55,ObservedSpeciesData!$D$2:$D$4955,$D55),"")</f>
        <v/>
      </c>
      <c r="T55" s="23" t="str">
        <f>IF(ISNUMBER(AVERAGEIFS(ObservedSpeciesData!T$2:T$4955,ObservedSpeciesData!$A$2:$A$4955,$A55,ObservedSpeciesData!$D$2:$D$4955,$D55)),AVERAGEIFS(ObservedSpeciesData!T$2:T$4955,ObservedSpeciesData!$A$2:$A$4955,$A55,ObservedSpeciesData!$D$2:$D$4955,$D55),"")</f>
        <v/>
      </c>
      <c r="U55" s="24" t="str">
        <f>IF(ISNUMBER(AVERAGEIFS(ObservedSpeciesData!U$2:U$4955,ObservedSpeciesData!$A$2:$A$4955,$A55,ObservedSpeciesData!$C$2:$C$4955,$C55,ObservedSpeciesData!$D$2:$D$4955,$D55)),AVERAGEIFS(ObservedSpeciesData!U$2:U$4955,ObservedSpeciesData!$A$2:$A$4955,$A55,ObservedSpeciesData!$C$2:$C$4955,$C55,ObservedSpeciesData!$D$2:$D$4955,$D55),"")</f>
        <v/>
      </c>
      <c r="V55" s="23">
        <f>IF(ISNUMBER(AVERAGEIFS(ObservedSpeciesData!V$2:V$4955,ObservedSpeciesData!$A$2:$A$4955,$A55,ObservedSpeciesData!$D$2:$D$4955,$D55)),AVERAGEIFS(ObservedSpeciesData!V$2:V$4955,ObservedSpeciesData!$A$2:$A$4955,$A55,ObservedSpeciesData!$D$2:$D$4955,$D55),"")</f>
        <v>18.309128046035767</v>
      </c>
      <c r="W55" s="23">
        <f>IF(ISNUMBER(AVERAGEIFS(ObservedSpeciesData!W$2:W$4955,ObservedSpeciesData!$A$2:$A$4955,$A55,ObservedSpeciesData!$D$2:$D$4955,$D55)),AVERAGEIFS(ObservedSpeciesData!W$2:W$4955,ObservedSpeciesData!$A$2:$A$4955,$A55,ObservedSpeciesData!$D$2:$D$4955,$D55),"")</f>
        <v>11.963627099990845</v>
      </c>
      <c r="X55" s="23">
        <f>IF(ISNUMBER(AVERAGEIFS(ObservedSpeciesData!X$2:X$4955,ObservedSpeciesData!$A$2:$A$4955,$A55,ObservedSpeciesData!$D$2:$D$4955,$D55)),AVERAGEIFS(ObservedSpeciesData!X$2:X$4955,ObservedSpeciesData!$A$2:$A$4955,$A55,ObservedSpeciesData!$D$2:$D$4955,$D55),"")</f>
        <v>79.720969200134277</v>
      </c>
      <c r="Y55" s="23">
        <f>IF(ISNUMBER(AVERAGEIFS(ObservedSpeciesData!Y$2:Y$4955,ObservedSpeciesData!$A$2:$A$4955,$A55,ObservedSpeciesData!$D$2:$D$4955,$D55)),AVERAGEIFS(ObservedSpeciesData!Y$2:Y$4955,ObservedSpeciesData!$A$2:$A$4955,$A55,ObservedSpeciesData!$D$2:$D$4955,$D55),"")</f>
        <v>25.29545783996582</v>
      </c>
      <c r="Z55" s="23">
        <f>IF(ISNUMBER(AVERAGEIFS(ObservedSpeciesData!Z$2:Z$4955,ObservedSpeciesData!$A$2:$A$4955,$A55,ObservedSpeciesData!$D$2:$D$4955,$D55)),AVERAGEIFS(ObservedSpeciesData!Z$2:Z$4955,ObservedSpeciesData!$A$2:$A$4955,$A55,ObservedSpeciesData!$D$2:$D$4955,$D55),"")</f>
        <v>91.136951446533203</v>
      </c>
      <c r="AA55" s="23">
        <f>IF(ISNUMBER(AVERAGEIFS(ObservedSpeciesData!AA$2:AA$4955,ObservedSpeciesData!$A$2:$A$4955,$A55,ObservedSpeciesData!$D$2:$D$4955,$D55)),AVERAGEIFS(ObservedSpeciesData!AA$2:AA$4955,ObservedSpeciesData!$A$2:$A$4955,$A55,ObservedSpeciesData!$D$2:$D$4955,$D55),"")</f>
        <v>31.557832002639771</v>
      </c>
      <c r="AB55" s="24">
        <f>IF(ISNUMBER(AVERAGEIFS(ObservedSpeciesData!AB$2:AB$4955,ObservedSpeciesData!$A$2:$A$4955,$A55,ObservedSpeciesData!$D$2:$D$4955,$D55)),AVERAGEIFS(ObservedSpeciesData!AB$2:AB$4955,ObservedSpeciesData!$A$2:$A$4955,$A55,ObservedSpeciesData!$D$2:$D$4955,$D55),"")</f>
        <v>5.0492531204223631E-2</v>
      </c>
      <c r="AC55" s="24">
        <f>IF(ISNUMBER(AVERAGEIFS(ObservedSpeciesData!AC$2:AC$4955,ObservedSpeciesData!$A$2:$A$4955,$A55,ObservedSpeciesData!$D$2:$D$4955,$D55)),AVERAGEIFS(ObservedSpeciesData!AC$2:AC$4955,ObservedSpeciesData!$A$2:$A$4955,$A55,ObservedSpeciesData!$D$2:$D$4955,$D55),"")</f>
        <v>5.0492531204223631E-2</v>
      </c>
      <c r="AD55" s="23">
        <f>IF(ISNUMBER(AVERAGEIFS(ObservedSpeciesData!AD$2:AD$4955,ObservedSpeciesData!$A$2:$A$4955,$A55,ObservedSpeciesData!$D$2:$D$4955,$D55)),AVERAGEIFS(ObservedSpeciesData!AD$2:AD$4955,ObservedSpeciesData!$A$2:$A$4955,$A55,ObservedSpeciesData!$D$2:$D$4955,$D55),"")</f>
        <v>12.755355072021484</v>
      </c>
      <c r="AE55" s="24">
        <f>IF(ISNUMBER(AVERAGEIFS(ObservedSpeciesData!AE$2:AE$4955,ObservedSpeciesData!$A$2:$A$4955,$A55,ObservedSpeciesData!$D$2:$D$4955,$D55)),AVERAGEIFS(ObservedSpeciesData!AE$2:AE$4955,ObservedSpeciesData!$A$2:$A$4955,$A55,ObservedSpeciesData!$D$2:$D$4955,$D55),"")</f>
        <v>11.764537021743298</v>
      </c>
      <c r="AF55" s="23"/>
      <c r="AG55" s="24"/>
      <c r="AH55" s="23">
        <f>IF(ISNUMBER(AVERAGEIFS(ObservedSpeciesData!AH$2:AH$4955,ObservedSpeciesData!$A$2:$A$4955,$A55,ObservedSpeciesData!$D$2:$D$4955,$D55)),AVERAGEIFS(ObservedSpeciesData!AH$2:AH$4955,ObservedSpeciesData!$A$2:$A$4955,$A55,ObservedSpeciesData!$D$2:$D$4955,$D55),"")</f>
        <v>4.99</v>
      </c>
      <c r="AI55" s="23">
        <f>IF(ISNUMBER(AVERAGEIFS(ObservedSpeciesData!AI$2:AI$4955,ObservedSpeciesData!$A$2:$A$4955,$A55,ObservedSpeciesData!$C$2:$C$4955,$C55,ObservedSpeciesData!$D$2:$D$4955,$D55)),AVERAGEIFS(ObservedSpeciesData!AI$2:AI$4955,ObservedSpeciesData!$A$2:$A$4955,$A55,ObservedSpeciesData!$C$2:$C$4955,$C55,ObservedSpeciesData!$D$2:$D$4955,$D55),"")</f>
        <v>45.844250000000002</v>
      </c>
      <c r="AJ55" s="2">
        <f>COUNTIFS(ObservedSpeciesData!$A$2:$A$828,$A55,ObservedSpeciesData!$D$2:$D$828,$D55)</f>
        <v>4</v>
      </c>
      <c r="AK55" s="2">
        <f t="shared" si="0"/>
        <v>15</v>
      </c>
    </row>
    <row r="56" spans="1:37" x14ac:dyDescent="0.25">
      <c r="A56" s="14" t="s">
        <v>118</v>
      </c>
      <c r="B56" t="s">
        <v>98</v>
      </c>
      <c r="C56" t="s">
        <v>106</v>
      </c>
      <c r="D56" s="13">
        <v>42164</v>
      </c>
      <c r="E56">
        <v>1</v>
      </c>
      <c r="F56">
        <v>0</v>
      </c>
      <c r="G56" s="2" t="s">
        <v>89</v>
      </c>
      <c r="H56" s="2" t="s">
        <v>10</v>
      </c>
      <c r="I56">
        <v>7</v>
      </c>
      <c r="J56" s="2" t="s">
        <v>77</v>
      </c>
      <c r="K56" s="2">
        <f>IF(ISNUMBER(AVERAGEIFS(ObservedSpeciesData!K$2:K$4955,ObservedSpeciesData!$A$2:$A$4955,$A56,ObservedSpeciesData!$D$2:$D$4955,$D56)),AVERAGEIFS(ObservedSpeciesData!K$2:K$4955,ObservedSpeciesData!$A$2:$A$4955,$A56,ObservedSpeciesData!$D$2:$D$4955,$D56),"")</f>
        <v>0</v>
      </c>
      <c r="L56" s="26" t="str">
        <f>IF(ISNUMBER(AVERAGEIFS(ObservedSpeciesData!L$2:L$4955,ObservedSpeciesData!$A$2:$A$4955,$A56,ObservedSpeciesData!$D$2:$D$4955,$D56)),AVERAGEIFS(ObservedSpeciesData!L$2:L$4955,ObservedSpeciesData!$A$2:$A$4955,$A56,ObservedSpeciesData!$D$2:$D$4955,$D56),"")</f>
        <v/>
      </c>
      <c r="M56" s="23" t="str">
        <f>IF(ISNUMBER(AVERAGEIFS(ObservedSpeciesData!M$2:M$4955,ObservedSpeciesData!$A$2:$A$4955,$A56,ObservedSpeciesData!$D$2:$D$4955,$D56)),AVERAGEIFS(ObservedSpeciesData!M$2:M$4955,ObservedSpeciesData!$A$2:$A$4955,$A56,ObservedSpeciesData!$D$2:$D$4955,$D56),"")</f>
        <v/>
      </c>
      <c r="N56" s="23">
        <f>IF(ISNUMBER(AVERAGEIFS(ObservedSpeciesData!N$2:N$4955,ObservedSpeciesData!$A$2:$A$4955,$A56,ObservedSpeciesData!$D$2:$D$4955,$D56)),AVERAGEIFS(ObservedSpeciesData!N$2:N$4955,ObservedSpeciesData!$A$2:$A$4955,$A56,ObservedSpeciesData!$D$2:$D$4955,$D56),"")</f>
        <v>389.98509194206366</v>
      </c>
      <c r="O56" s="23">
        <f>IF(ISNUMBER(AVERAGEIFS(ObservedSpeciesData!O$2:O$4955,ObservedSpeciesData!$A$2:$A$4955,$A56,ObservedSpeciesData!$D$2:$D$4955,$D56)),AVERAGEIFS(ObservedSpeciesData!O$2:O$4955,ObservedSpeciesData!$A$2:$A$4955,$A56,ObservedSpeciesData!$D$2:$D$4955,$D56),"")</f>
        <v>38.998509194206363</v>
      </c>
      <c r="P56" s="23">
        <f>IF(ISNUMBER(AVERAGEIFS(ObservedSpeciesData!P$2:P$4955,ObservedSpeciesData!$A$2:$A$4955,$A56,ObservedSpeciesData!$C$2:$C$4955,$C56,ObservedSpeciesData!$D$2:$D$4955,$D56)),AVERAGEIFS(ObservedSpeciesData!P$2:P$4955,ObservedSpeciesData!$A$2:$A$4955,$A56,ObservedSpeciesData!$C$2:$C$4955,$C56,ObservedSpeciesData!$D$2:$D$4955,$D56),"")</f>
        <v>1105.893382668987</v>
      </c>
      <c r="Q56" s="23"/>
      <c r="R56" s="25" t="str">
        <f>IF(ISNUMBER(AVERAGEIFS(ObservedSpeciesData!R$2:R$4955,ObservedSpeciesData!$A$2:$A$4955,$A56,ObservedSpeciesData!$D$2:$D$4955,$D56)),AVERAGEIFS(ObservedSpeciesData!R$2:R$4955,ObservedSpeciesData!$A$2:$A$4955,$A56,ObservedSpeciesData!$D$2:$D$4955,$D56),"")</f>
        <v/>
      </c>
      <c r="S56" s="25" t="str">
        <f>IF(ISNUMBER(AVERAGEIFS(ObservedSpeciesData!S$2:S$4955,ObservedSpeciesData!$A$2:$A$4955,$A56,ObservedSpeciesData!$D$2:$D$4955,$D56)),AVERAGEIFS(ObservedSpeciesData!S$2:S$4955,ObservedSpeciesData!$A$2:$A$4955,$A56,ObservedSpeciesData!$D$2:$D$4955,$D56),"")</f>
        <v/>
      </c>
      <c r="T56" s="23" t="str">
        <f>IF(ISNUMBER(AVERAGEIFS(ObservedSpeciesData!T$2:T$4955,ObservedSpeciesData!$A$2:$A$4955,$A56,ObservedSpeciesData!$D$2:$D$4955,$D56)),AVERAGEIFS(ObservedSpeciesData!T$2:T$4955,ObservedSpeciesData!$A$2:$A$4955,$A56,ObservedSpeciesData!$D$2:$D$4955,$D56),"")</f>
        <v/>
      </c>
      <c r="U56" s="24" t="str">
        <f>IF(ISNUMBER(AVERAGEIFS(ObservedSpeciesData!U$2:U$4955,ObservedSpeciesData!$A$2:$A$4955,$A56,ObservedSpeciesData!$C$2:$C$4955,$C56,ObservedSpeciesData!$D$2:$D$4955,$D56)),AVERAGEIFS(ObservedSpeciesData!U$2:U$4955,ObservedSpeciesData!$A$2:$A$4955,$A56,ObservedSpeciesData!$C$2:$C$4955,$C56,ObservedSpeciesData!$D$2:$D$4955,$D56),"")</f>
        <v/>
      </c>
      <c r="V56" s="23">
        <f>IF(ISNUMBER(AVERAGEIFS(ObservedSpeciesData!V$2:V$4955,ObservedSpeciesData!$A$2:$A$4955,$A56,ObservedSpeciesData!$D$2:$D$4955,$D56)),AVERAGEIFS(ObservedSpeciesData!V$2:V$4955,ObservedSpeciesData!$A$2:$A$4955,$A56,ObservedSpeciesData!$D$2:$D$4955,$D56),"")</f>
        <v>15.091250658035278</v>
      </c>
      <c r="W56" s="23">
        <f>IF(ISNUMBER(AVERAGEIFS(ObservedSpeciesData!W$2:W$4955,ObservedSpeciesData!$A$2:$A$4955,$A56,ObservedSpeciesData!$D$2:$D$4955,$D56)),AVERAGEIFS(ObservedSpeciesData!W$2:W$4955,ObservedSpeciesData!$A$2:$A$4955,$A56,ObservedSpeciesData!$D$2:$D$4955,$D56),"")</f>
        <v>19.990298986434937</v>
      </c>
      <c r="X56" s="23">
        <f>IF(ISNUMBER(AVERAGEIFS(ObservedSpeciesData!X$2:X$4955,ObservedSpeciesData!$A$2:$A$4955,$A56,ObservedSpeciesData!$D$2:$D$4955,$D56)),AVERAGEIFS(ObservedSpeciesData!X$2:X$4955,ObservedSpeciesData!$A$2:$A$4955,$A56,ObservedSpeciesData!$D$2:$D$4955,$D56),"")</f>
        <v>82.363085746765137</v>
      </c>
      <c r="Y56" s="23">
        <f>IF(ISNUMBER(AVERAGEIFS(ObservedSpeciesData!Y$2:Y$4955,ObservedSpeciesData!$A$2:$A$4955,$A56,ObservedSpeciesData!$D$2:$D$4955,$D56)),AVERAGEIFS(ObservedSpeciesData!Y$2:Y$4955,ObservedSpeciesData!$A$2:$A$4955,$A56,ObservedSpeciesData!$D$2:$D$4955,$D56),"")</f>
        <v>20.619994878768921</v>
      </c>
      <c r="Z56" s="23">
        <f>IF(ISNUMBER(AVERAGEIFS(ObservedSpeciesData!Z$2:Z$4955,ObservedSpeciesData!$A$2:$A$4955,$A56,ObservedSpeciesData!$D$2:$D$4955,$D56)),AVERAGEIFS(ObservedSpeciesData!Z$2:Z$4955,ObservedSpeciesData!$A$2:$A$4955,$A56,ObservedSpeciesData!$D$2:$D$4955,$D56),"")</f>
        <v>91.087857246398926</v>
      </c>
      <c r="AA56" s="23">
        <f>IF(ISNUMBER(AVERAGEIFS(ObservedSpeciesData!AA$2:AA$4955,ObservedSpeciesData!$A$2:$A$4955,$A56,ObservedSpeciesData!$D$2:$D$4955,$D56)),AVERAGEIFS(ObservedSpeciesData!AA$2:AA$4955,ObservedSpeciesData!$A$2:$A$4955,$A56,ObservedSpeciesData!$D$2:$D$4955,$D56),"")</f>
        <v>28.517050743103027</v>
      </c>
      <c r="AB56" s="24">
        <f>IF(ISNUMBER(AVERAGEIFS(ObservedSpeciesData!AB$2:AB$4955,ObservedSpeciesData!$A$2:$A$4955,$A56,ObservedSpeciesData!$D$2:$D$4955,$D56)),AVERAGEIFS(ObservedSpeciesData!AB$2:AB$4955,ObservedSpeciesData!$A$2:$A$4955,$A56,ObservedSpeciesData!$D$2:$D$4955,$D56),"")</f>
        <v>4.5627281188964842E-2</v>
      </c>
      <c r="AC56" s="24">
        <f>IF(ISNUMBER(AVERAGEIFS(ObservedSpeciesData!AC$2:AC$4955,ObservedSpeciesData!$A$2:$A$4955,$A56,ObservedSpeciesData!$D$2:$D$4955,$D56)),AVERAGEIFS(ObservedSpeciesData!AC$2:AC$4955,ObservedSpeciesData!$A$2:$A$4955,$A56,ObservedSpeciesData!$D$2:$D$4955,$D56),"")</f>
        <v>4.5627281188964842E-2</v>
      </c>
      <c r="AD56" s="23">
        <f>IF(ISNUMBER(AVERAGEIFS(ObservedSpeciesData!AD$2:AD$4955,ObservedSpeciesData!$A$2:$A$4955,$A56,ObservedSpeciesData!$D$2:$D$4955,$D56)),AVERAGEIFS(ObservedSpeciesData!AD$2:AD$4955,ObservedSpeciesData!$A$2:$A$4955,$A56,ObservedSpeciesData!$D$2:$D$4955,$D56),"")</f>
        <v>13.178093719482423</v>
      </c>
      <c r="AE56" s="24">
        <f>IF(ISNUMBER(AVERAGEIFS(ObservedSpeciesData!AE$2:AE$4955,ObservedSpeciesData!$A$2:$A$4955,$A56,ObservedSpeciesData!$D$2:$D$4955,$D56)),AVERAGEIFS(ObservedSpeciesData!AE$2:AE$4955,ObservedSpeciesData!$A$2:$A$4955,$A56,ObservedSpeciesData!$D$2:$D$4955,$D56),"")</f>
        <v>12.56002578953925</v>
      </c>
      <c r="AF56" s="23"/>
      <c r="AG56" s="24"/>
      <c r="AH56" s="23">
        <f>IF(ISNUMBER(AVERAGEIFS(ObservedSpeciesData!AH$2:AH$4955,ObservedSpeciesData!$A$2:$A$4955,$A56,ObservedSpeciesData!$D$2:$D$4955,$D56)),AVERAGEIFS(ObservedSpeciesData!AH$2:AH$4955,ObservedSpeciesData!$A$2:$A$4955,$A56,ObservedSpeciesData!$D$2:$D$4955,$D56),"")</f>
        <v>1.7795000000000001</v>
      </c>
      <c r="AI56" s="23">
        <f>IF(ISNUMBER(AVERAGEIFS(ObservedSpeciesData!AI$2:AI$4955,ObservedSpeciesData!$A$2:$A$4955,$A56,ObservedSpeciesData!$C$2:$C$4955,$C56,ObservedSpeciesData!$D$2:$D$4955,$D56)),AVERAGEIFS(ObservedSpeciesData!AI$2:AI$4955,ObservedSpeciesData!$A$2:$A$4955,$A56,ObservedSpeciesData!$C$2:$C$4955,$C56,ObservedSpeciesData!$D$2:$D$4955,$D56),"")</f>
        <v>46.36</v>
      </c>
      <c r="AJ56" s="2">
        <f>COUNTIFS(ObservedSpeciesData!$A$2:$A$828,$A56,ObservedSpeciesData!$D$2:$D$828,$D56)</f>
        <v>4</v>
      </c>
      <c r="AK56" s="2">
        <f t="shared" si="0"/>
        <v>15</v>
      </c>
    </row>
    <row r="57" spans="1:37" x14ac:dyDescent="0.25">
      <c r="A57" s="14" t="s">
        <v>117</v>
      </c>
      <c r="B57" t="s">
        <v>98</v>
      </c>
      <c r="C57" t="s">
        <v>106</v>
      </c>
      <c r="D57" s="13">
        <v>42164</v>
      </c>
      <c r="E57">
        <v>1</v>
      </c>
      <c r="F57">
        <v>50</v>
      </c>
      <c r="G57" s="2" t="s">
        <v>89</v>
      </c>
      <c r="H57" s="2" t="s">
        <v>10</v>
      </c>
      <c r="I57">
        <v>7</v>
      </c>
      <c r="J57" s="2" t="s">
        <v>77</v>
      </c>
      <c r="K57" s="2">
        <f>IF(ISNUMBER(AVERAGEIFS(ObservedSpeciesData!K$2:K$4955,ObservedSpeciesData!$A$2:$A$4955,$A57,ObservedSpeciesData!$D$2:$D$4955,$D57)),AVERAGEIFS(ObservedSpeciesData!K$2:K$4955,ObservedSpeciesData!$A$2:$A$4955,$A57,ObservedSpeciesData!$D$2:$D$4955,$D57),"")</f>
        <v>45</v>
      </c>
      <c r="L57" s="26" t="str">
        <f>IF(ISNUMBER(AVERAGEIFS(ObservedSpeciesData!L$2:L$4955,ObservedSpeciesData!$A$2:$A$4955,$A57,ObservedSpeciesData!$D$2:$D$4955,$D57)),AVERAGEIFS(ObservedSpeciesData!L$2:L$4955,ObservedSpeciesData!$A$2:$A$4955,$A57,ObservedSpeciesData!$D$2:$D$4955,$D57),"")</f>
        <v/>
      </c>
      <c r="M57" s="23" t="str">
        <f>IF(ISNUMBER(AVERAGEIFS(ObservedSpeciesData!M$2:M$4955,ObservedSpeciesData!$A$2:$A$4955,$A57,ObservedSpeciesData!$D$2:$D$4955,$D57)),AVERAGEIFS(ObservedSpeciesData!M$2:M$4955,ObservedSpeciesData!$A$2:$A$4955,$A57,ObservedSpeciesData!$D$2:$D$4955,$D57),"")</f>
        <v/>
      </c>
      <c r="N57" s="23">
        <f>IF(ISNUMBER(AVERAGEIFS(ObservedSpeciesData!N$2:N$4955,ObservedSpeciesData!$A$2:$A$4955,$A57,ObservedSpeciesData!$D$2:$D$4955,$D57)),AVERAGEIFS(ObservedSpeciesData!N$2:N$4955,ObservedSpeciesData!$A$2:$A$4955,$A57,ObservedSpeciesData!$D$2:$D$4955,$D57),"")</f>
        <v>409.59274093135906</v>
      </c>
      <c r="O57" s="23">
        <f>IF(ISNUMBER(AVERAGEIFS(ObservedSpeciesData!O$2:O$4955,ObservedSpeciesData!$A$2:$A$4955,$A57,ObservedSpeciesData!$D$2:$D$4955,$D57)),AVERAGEIFS(ObservedSpeciesData!O$2:O$4955,ObservedSpeciesData!$A$2:$A$4955,$A57,ObservedSpeciesData!$D$2:$D$4955,$D57),"")</f>
        <v>40.95927409313591</v>
      </c>
      <c r="P57" s="23">
        <f>IF(ISNUMBER(AVERAGEIFS(ObservedSpeciesData!P$2:P$4955,ObservedSpeciesData!$A$2:$A$4955,$A57,ObservedSpeciesData!$C$2:$C$4955,$C57,ObservedSpeciesData!$D$2:$D$4955,$D57)),AVERAGEIFS(ObservedSpeciesData!P$2:P$4955,ObservedSpeciesData!$A$2:$A$4955,$A57,ObservedSpeciesData!$C$2:$C$4955,$C57,ObservedSpeciesData!$D$2:$D$4955,$D57),"")</f>
        <v>1139.9898695569066</v>
      </c>
      <c r="Q57" s="23"/>
      <c r="R57" s="25" t="str">
        <f>IF(ISNUMBER(AVERAGEIFS(ObservedSpeciesData!R$2:R$4955,ObservedSpeciesData!$A$2:$A$4955,$A57,ObservedSpeciesData!$D$2:$D$4955,$D57)),AVERAGEIFS(ObservedSpeciesData!R$2:R$4955,ObservedSpeciesData!$A$2:$A$4955,$A57,ObservedSpeciesData!$D$2:$D$4955,$D57),"")</f>
        <v/>
      </c>
      <c r="S57" s="25" t="str">
        <f>IF(ISNUMBER(AVERAGEIFS(ObservedSpeciesData!S$2:S$4955,ObservedSpeciesData!$A$2:$A$4955,$A57,ObservedSpeciesData!$D$2:$D$4955,$D57)),AVERAGEIFS(ObservedSpeciesData!S$2:S$4955,ObservedSpeciesData!$A$2:$A$4955,$A57,ObservedSpeciesData!$D$2:$D$4955,$D57),"")</f>
        <v/>
      </c>
      <c r="T57" s="23" t="str">
        <f>IF(ISNUMBER(AVERAGEIFS(ObservedSpeciesData!T$2:T$4955,ObservedSpeciesData!$A$2:$A$4955,$A57,ObservedSpeciesData!$D$2:$D$4955,$D57)),AVERAGEIFS(ObservedSpeciesData!T$2:T$4955,ObservedSpeciesData!$A$2:$A$4955,$A57,ObservedSpeciesData!$D$2:$D$4955,$D57),"")</f>
        <v/>
      </c>
      <c r="U57" s="24" t="str">
        <f>IF(ISNUMBER(AVERAGEIFS(ObservedSpeciesData!U$2:U$4955,ObservedSpeciesData!$A$2:$A$4955,$A57,ObservedSpeciesData!$C$2:$C$4955,$C57,ObservedSpeciesData!$D$2:$D$4955,$D57)),AVERAGEIFS(ObservedSpeciesData!U$2:U$4955,ObservedSpeciesData!$A$2:$A$4955,$A57,ObservedSpeciesData!$C$2:$C$4955,$C57,ObservedSpeciesData!$D$2:$D$4955,$D57),"")</f>
        <v/>
      </c>
      <c r="V57" s="23">
        <f>IF(ISNUMBER(AVERAGEIFS(ObservedSpeciesData!V$2:V$4955,ObservedSpeciesData!$A$2:$A$4955,$A57,ObservedSpeciesData!$D$2:$D$4955,$D57)),AVERAGEIFS(ObservedSpeciesData!V$2:V$4955,ObservedSpeciesData!$A$2:$A$4955,$A57,ObservedSpeciesData!$D$2:$D$4955,$D57),"")</f>
        <v>15.236278176307678</v>
      </c>
      <c r="W57" s="23">
        <f>IF(ISNUMBER(AVERAGEIFS(ObservedSpeciesData!W$2:W$4955,ObservedSpeciesData!$A$2:$A$4955,$A57,ObservedSpeciesData!$D$2:$D$4955,$D57)),AVERAGEIFS(ObservedSpeciesData!W$2:W$4955,ObservedSpeciesData!$A$2:$A$4955,$A57,ObservedSpeciesData!$D$2:$D$4955,$D57),"")</f>
        <v>19.755063772201538</v>
      </c>
      <c r="X57" s="23">
        <f>IF(ISNUMBER(AVERAGEIFS(ObservedSpeciesData!X$2:X$4955,ObservedSpeciesData!$A$2:$A$4955,$A57,ObservedSpeciesData!$D$2:$D$4955,$D57)),AVERAGEIFS(ObservedSpeciesData!X$2:X$4955,ObservedSpeciesData!$A$2:$A$4955,$A57,ObservedSpeciesData!$D$2:$D$4955,$D57),"")</f>
        <v>82.76815128326416</v>
      </c>
      <c r="Y57" s="23">
        <f>IF(ISNUMBER(AVERAGEIFS(ObservedSpeciesData!Y$2:Y$4955,ObservedSpeciesData!$A$2:$A$4955,$A57,ObservedSpeciesData!$D$2:$D$4955,$D57)),AVERAGEIFS(ObservedSpeciesData!Y$2:Y$4955,ObservedSpeciesData!$A$2:$A$4955,$A57,ObservedSpeciesData!$D$2:$D$4955,$D57),"")</f>
        <v>21.258086681365967</v>
      </c>
      <c r="Z57" s="23">
        <f>IF(ISNUMBER(AVERAGEIFS(ObservedSpeciesData!Z$2:Z$4955,ObservedSpeciesData!$A$2:$A$4955,$A57,ObservedSpeciesData!$D$2:$D$4955,$D57)),AVERAGEIFS(ObservedSpeciesData!Z$2:Z$4955,ObservedSpeciesData!$A$2:$A$4955,$A57,ObservedSpeciesData!$D$2:$D$4955,$D57),"")</f>
        <v>91.883580207824707</v>
      </c>
      <c r="AA57" s="23">
        <f>IF(ISNUMBER(AVERAGEIFS(ObservedSpeciesData!AA$2:AA$4955,ObservedSpeciesData!$A$2:$A$4955,$A57,ObservedSpeciesData!$D$2:$D$4955,$D57)),AVERAGEIFS(ObservedSpeciesData!AA$2:AA$4955,ObservedSpeciesData!$A$2:$A$4955,$A57,ObservedSpeciesData!$D$2:$D$4955,$D57),"")</f>
        <v>29.546180248260498</v>
      </c>
      <c r="AB57" s="24">
        <f>IF(ISNUMBER(AVERAGEIFS(ObservedSpeciesData!AB$2:AB$4955,ObservedSpeciesData!$A$2:$A$4955,$A57,ObservedSpeciesData!$D$2:$D$4955,$D57)),AVERAGEIFS(ObservedSpeciesData!AB$2:AB$4955,ObservedSpeciesData!$A$2:$A$4955,$A57,ObservedSpeciesData!$D$2:$D$4955,$D57),"")</f>
        <v>4.7273888397216794E-2</v>
      </c>
      <c r="AC57" s="24">
        <f>IF(ISNUMBER(AVERAGEIFS(ObservedSpeciesData!AC$2:AC$4955,ObservedSpeciesData!$A$2:$A$4955,$A57,ObservedSpeciesData!$D$2:$D$4955,$D57)),AVERAGEIFS(ObservedSpeciesData!AC$2:AC$4955,ObservedSpeciesData!$A$2:$A$4955,$A57,ObservedSpeciesData!$D$2:$D$4955,$D57),"")</f>
        <v>4.7273888397216794E-2</v>
      </c>
      <c r="AD57" s="23">
        <f>IF(ISNUMBER(AVERAGEIFS(ObservedSpeciesData!AD$2:AD$4955,ObservedSpeciesData!$A$2:$A$4955,$A57,ObservedSpeciesData!$D$2:$D$4955,$D57)),AVERAGEIFS(ObservedSpeciesData!AD$2:AD$4955,ObservedSpeciesData!$A$2:$A$4955,$A57,ObservedSpeciesData!$D$2:$D$4955,$D57),"")</f>
        <v>13.242904205322265</v>
      </c>
      <c r="AE57" s="24">
        <f>IF(ISNUMBER(AVERAGEIFS(ObservedSpeciesData!AE$2:AE$4955,ObservedSpeciesData!$A$2:$A$4955,$A57,ObservedSpeciesData!$D$2:$D$4955,$D57)),AVERAGEIFS(ObservedSpeciesData!AE$2:AE$4955,ObservedSpeciesData!$A$2:$A$4955,$A57,ObservedSpeciesData!$D$2:$D$4955,$D57),"")</f>
        <v>13.096290699000651</v>
      </c>
      <c r="AF57" s="23"/>
      <c r="AG57" s="24"/>
      <c r="AH57" s="23">
        <f>IF(ISNUMBER(AVERAGEIFS(ObservedSpeciesData!AH$2:AH$4955,ObservedSpeciesData!$A$2:$A$4955,$A57,ObservedSpeciesData!$D$2:$D$4955,$D57)),AVERAGEIFS(ObservedSpeciesData!AH$2:AH$4955,ObservedSpeciesData!$A$2:$A$4955,$A57,ObservedSpeciesData!$D$2:$D$4955,$D57),"")</f>
        <v>1.9405000000000001</v>
      </c>
      <c r="AI57" s="23">
        <f>IF(ISNUMBER(AVERAGEIFS(ObservedSpeciesData!AI$2:AI$4955,ObservedSpeciesData!$A$2:$A$4955,$A57,ObservedSpeciesData!$C$2:$C$4955,$C57,ObservedSpeciesData!$D$2:$D$4955,$D57)),AVERAGEIFS(ObservedSpeciesData!AI$2:AI$4955,ObservedSpeciesData!$A$2:$A$4955,$A57,ObservedSpeciesData!$C$2:$C$4955,$C57,ObservedSpeciesData!$D$2:$D$4955,$D57),"")</f>
        <v>47.808</v>
      </c>
      <c r="AJ57" s="2">
        <f>COUNTIFS(ObservedSpeciesData!$A$2:$A$828,$A57,ObservedSpeciesData!$D$2:$D$828,$D57)</f>
        <v>4</v>
      </c>
      <c r="AK57" s="2">
        <f t="shared" si="0"/>
        <v>15</v>
      </c>
    </row>
    <row r="58" spans="1:37" x14ac:dyDescent="0.25">
      <c r="A58" s="14" t="s">
        <v>116</v>
      </c>
      <c r="B58" t="s">
        <v>98</v>
      </c>
      <c r="C58" t="s">
        <v>106</v>
      </c>
      <c r="D58" s="13">
        <v>42164</v>
      </c>
      <c r="E58">
        <v>1</v>
      </c>
      <c r="F58">
        <v>100</v>
      </c>
      <c r="G58" s="2" t="s">
        <v>89</v>
      </c>
      <c r="H58" s="2" t="s">
        <v>10</v>
      </c>
      <c r="I58">
        <v>7</v>
      </c>
      <c r="J58" s="2" t="s">
        <v>77</v>
      </c>
      <c r="K58" s="2">
        <f>IF(ISNUMBER(AVERAGEIFS(ObservedSpeciesData!K$2:K$4955,ObservedSpeciesData!$A$2:$A$4955,$A58,ObservedSpeciesData!$D$2:$D$4955,$D58)),AVERAGEIFS(ObservedSpeciesData!K$2:K$4955,ObservedSpeciesData!$A$2:$A$4955,$A58,ObservedSpeciesData!$D$2:$D$4955,$D58),"")</f>
        <v>78</v>
      </c>
      <c r="L58" s="26" t="str">
        <f>IF(ISNUMBER(AVERAGEIFS(ObservedSpeciesData!L$2:L$4955,ObservedSpeciesData!$A$2:$A$4955,$A58,ObservedSpeciesData!$D$2:$D$4955,$D58)),AVERAGEIFS(ObservedSpeciesData!L$2:L$4955,ObservedSpeciesData!$A$2:$A$4955,$A58,ObservedSpeciesData!$D$2:$D$4955,$D58),"")</f>
        <v/>
      </c>
      <c r="M58" s="23" t="str">
        <f>IF(ISNUMBER(AVERAGEIFS(ObservedSpeciesData!M$2:M$4955,ObservedSpeciesData!$A$2:$A$4955,$A58,ObservedSpeciesData!$D$2:$D$4955,$D58)),AVERAGEIFS(ObservedSpeciesData!M$2:M$4955,ObservedSpeciesData!$A$2:$A$4955,$A58,ObservedSpeciesData!$D$2:$D$4955,$D58),"")</f>
        <v/>
      </c>
      <c r="N58" s="23">
        <f>IF(ISNUMBER(AVERAGEIFS(ObservedSpeciesData!N$2:N$4955,ObservedSpeciesData!$A$2:$A$4955,$A58,ObservedSpeciesData!$D$2:$D$4955,$D58)),AVERAGEIFS(ObservedSpeciesData!N$2:N$4955,ObservedSpeciesData!$A$2:$A$4955,$A58,ObservedSpeciesData!$D$2:$D$4955,$D58),"")</f>
        <v>327.80383590728422</v>
      </c>
      <c r="O58" s="23">
        <f>IF(ISNUMBER(AVERAGEIFS(ObservedSpeciesData!O$2:O$4955,ObservedSpeciesData!$A$2:$A$4955,$A58,ObservedSpeciesData!$D$2:$D$4955,$D58)),AVERAGEIFS(ObservedSpeciesData!O$2:O$4955,ObservedSpeciesData!$A$2:$A$4955,$A58,ObservedSpeciesData!$D$2:$D$4955,$D58),"")</f>
        <v>32.78038359072842</v>
      </c>
      <c r="P58" s="23">
        <f>IF(ISNUMBER(AVERAGEIFS(ObservedSpeciesData!P$2:P$4955,ObservedSpeciesData!$A$2:$A$4955,$A58,ObservedSpeciesData!$C$2:$C$4955,$C58,ObservedSpeciesData!$D$2:$D$4955,$D58)),AVERAGEIFS(ObservedSpeciesData!P$2:P$4955,ObservedSpeciesData!$A$2:$A$4955,$A58,ObservedSpeciesData!$C$2:$C$4955,$C58,ObservedSpeciesData!$D$2:$D$4955,$D58),"")</f>
        <v>1205.0627582474317</v>
      </c>
      <c r="Q58" s="23"/>
      <c r="R58" s="25" t="str">
        <f>IF(ISNUMBER(AVERAGEIFS(ObservedSpeciesData!R$2:R$4955,ObservedSpeciesData!$A$2:$A$4955,$A58,ObservedSpeciesData!$D$2:$D$4955,$D58)),AVERAGEIFS(ObservedSpeciesData!R$2:R$4955,ObservedSpeciesData!$A$2:$A$4955,$A58,ObservedSpeciesData!$D$2:$D$4955,$D58),"")</f>
        <v/>
      </c>
      <c r="S58" s="25" t="str">
        <f>IF(ISNUMBER(AVERAGEIFS(ObservedSpeciesData!S$2:S$4955,ObservedSpeciesData!$A$2:$A$4955,$A58,ObservedSpeciesData!$D$2:$D$4955,$D58)),AVERAGEIFS(ObservedSpeciesData!S$2:S$4955,ObservedSpeciesData!$A$2:$A$4955,$A58,ObservedSpeciesData!$D$2:$D$4955,$D58),"")</f>
        <v/>
      </c>
      <c r="T58" s="23" t="str">
        <f>IF(ISNUMBER(AVERAGEIFS(ObservedSpeciesData!T$2:T$4955,ObservedSpeciesData!$A$2:$A$4955,$A58,ObservedSpeciesData!$D$2:$D$4955,$D58)),AVERAGEIFS(ObservedSpeciesData!T$2:T$4955,ObservedSpeciesData!$A$2:$A$4955,$A58,ObservedSpeciesData!$D$2:$D$4955,$D58),"")</f>
        <v/>
      </c>
      <c r="U58" s="24" t="str">
        <f>IF(ISNUMBER(AVERAGEIFS(ObservedSpeciesData!U$2:U$4955,ObservedSpeciesData!$A$2:$A$4955,$A58,ObservedSpeciesData!$C$2:$C$4955,$C58,ObservedSpeciesData!$D$2:$D$4955,$D58)),AVERAGEIFS(ObservedSpeciesData!U$2:U$4955,ObservedSpeciesData!$A$2:$A$4955,$A58,ObservedSpeciesData!$C$2:$C$4955,$C58,ObservedSpeciesData!$D$2:$D$4955,$D58),"")</f>
        <v/>
      </c>
      <c r="V58" s="23">
        <f>IF(ISNUMBER(AVERAGEIFS(ObservedSpeciesData!V$2:V$4955,ObservedSpeciesData!$A$2:$A$4955,$A58,ObservedSpeciesData!$D$2:$D$4955,$D58)),AVERAGEIFS(ObservedSpeciesData!V$2:V$4955,ObservedSpeciesData!$A$2:$A$4955,$A58,ObservedSpeciesData!$D$2:$D$4955,$D58),"")</f>
        <v>15.188210248947144</v>
      </c>
      <c r="W58" s="23">
        <f>IF(ISNUMBER(AVERAGEIFS(ObservedSpeciesData!W$2:W$4955,ObservedSpeciesData!$A$2:$A$4955,$A58,ObservedSpeciesData!$D$2:$D$4955,$D58)),AVERAGEIFS(ObservedSpeciesData!W$2:W$4955,ObservedSpeciesData!$A$2:$A$4955,$A58,ObservedSpeciesData!$D$2:$D$4955,$D58),"")</f>
        <v>19.917098522186279</v>
      </c>
      <c r="X58" s="23">
        <f>IF(ISNUMBER(AVERAGEIFS(ObservedSpeciesData!X$2:X$4955,ObservedSpeciesData!$A$2:$A$4955,$A58,ObservedSpeciesData!$D$2:$D$4955,$D58)),AVERAGEIFS(ObservedSpeciesData!X$2:X$4955,ObservedSpeciesData!$A$2:$A$4955,$A58,ObservedSpeciesData!$D$2:$D$4955,$D58),"")</f>
        <v>81.223589897155762</v>
      </c>
      <c r="Y58" s="23">
        <f>IF(ISNUMBER(AVERAGEIFS(ObservedSpeciesData!Y$2:Y$4955,ObservedSpeciesData!$A$2:$A$4955,$A58,ObservedSpeciesData!$D$2:$D$4955,$D58)),AVERAGEIFS(ObservedSpeciesData!Y$2:Y$4955,ObservedSpeciesData!$A$2:$A$4955,$A58,ObservedSpeciesData!$D$2:$D$4955,$D58),"")</f>
        <v>20.543415307998657</v>
      </c>
      <c r="Z58" s="23">
        <f>IF(ISNUMBER(AVERAGEIFS(ObservedSpeciesData!Z$2:Z$4955,ObservedSpeciesData!$A$2:$A$4955,$A58,ObservedSpeciesData!$D$2:$D$4955,$D58)),AVERAGEIFS(ObservedSpeciesData!Z$2:Z$4955,ObservedSpeciesData!$A$2:$A$4955,$A58,ObservedSpeciesData!$D$2:$D$4955,$D58),"")</f>
        <v>91.193588256835938</v>
      </c>
      <c r="AA58" s="23">
        <f>IF(ISNUMBER(AVERAGEIFS(ObservedSpeciesData!AA$2:AA$4955,ObservedSpeciesData!$A$2:$A$4955,$A58,ObservedSpeciesData!$D$2:$D$4955,$D58)),AVERAGEIFS(ObservedSpeciesData!AA$2:AA$4955,ObservedSpeciesData!$A$2:$A$4955,$A58,ObservedSpeciesData!$D$2:$D$4955,$D58),"")</f>
        <v>28.667120695114136</v>
      </c>
      <c r="AB58" s="24">
        <f>IF(ISNUMBER(AVERAGEIFS(ObservedSpeciesData!AB$2:AB$4955,ObservedSpeciesData!$A$2:$A$4955,$A58,ObservedSpeciesData!$D$2:$D$4955,$D58)),AVERAGEIFS(ObservedSpeciesData!AB$2:AB$4955,ObservedSpeciesData!$A$2:$A$4955,$A58,ObservedSpeciesData!$D$2:$D$4955,$D58),"")</f>
        <v>4.5867393112182617E-2</v>
      </c>
      <c r="AC58" s="24">
        <f>IF(ISNUMBER(AVERAGEIFS(ObservedSpeciesData!AC$2:AC$4955,ObservedSpeciesData!$A$2:$A$4955,$A58,ObservedSpeciesData!$D$2:$D$4955,$D58)),AVERAGEIFS(ObservedSpeciesData!AC$2:AC$4955,ObservedSpeciesData!$A$2:$A$4955,$A58,ObservedSpeciesData!$D$2:$D$4955,$D58),"")</f>
        <v>4.5867393112182617E-2</v>
      </c>
      <c r="AD58" s="23">
        <f>IF(ISNUMBER(AVERAGEIFS(ObservedSpeciesData!AD$2:AD$4955,ObservedSpeciesData!$A$2:$A$4955,$A58,ObservedSpeciesData!$D$2:$D$4955,$D58)),AVERAGEIFS(ObservedSpeciesData!AD$2:AD$4955,ObservedSpeciesData!$A$2:$A$4955,$A58,ObservedSpeciesData!$D$2:$D$4955,$D58),"")</f>
        <v>12.995774383544923</v>
      </c>
      <c r="AE58" s="24">
        <f>IF(ISNUMBER(AVERAGEIFS(ObservedSpeciesData!AE$2:AE$4955,ObservedSpeciesData!$A$2:$A$4955,$A58,ObservedSpeciesData!$D$2:$D$4955,$D58)),AVERAGEIFS(ObservedSpeciesData!AE$2:AE$4955,ObservedSpeciesData!$A$2:$A$4955,$A58,ObservedSpeciesData!$D$2:$D$4955,$D58),"")</f>
        <v>12.705429297250644</v>
      </c>
      <c r="AF58" s="23"/>
      <c r="AG58" s="24"/>
      <c r="AH58" s="23">
        <f>IF(ISNUMBER(AVERAGEIFS(ObservedSpeciesData!AH$2:AH$4955,ObservedSpeciesData!$A$2:$A$4955,$A58,ObservedSpeciesData!$D$2:$D$4955,$D58)),AVERAGEIFS(ObservedSpeciesData!AH$2:AH$4955,ObservedSpeciesData!$A$2:$A$4955,$A58,ObservedSpeciesData!$D$2:$D$4955,$D58),"")</f>
        <v>1.504</v>
      </c>
      <c r="AI58" s="23">
        <f>IF(ISNUMBER(AVERAGEIFS(ObservedSpeciesData!AI$2:AI$4955,ObservedSpeciesData!$A$2:$A$4955,$A58,ObservedSpeciesData!$C$2:$C$4955,$C58,ObservedSpeciesData!$D$2:$D$4955,$D58)),AVERAGEIFS(ObservedSpeciesData!AI$2:AI$4955,ObservedSpeciesData!$A$2:$A$4955,$A58,ObservedSpeciesData!$C$2:$C$4955,$C58,ObservedSpeciesData!$D$2:$D$4955,$D58),"")</f>
        <v>49.522500000000008</v>
      </c>
      <c r="AJ58" s="2">
        <f>COUNTIFS(ObservedSpeciesData!$A$2:$A$828,$A58,ObservedSpeciesData!$D$2:$D$828,$D58)</f>
        <v>4</v>
      </c>
      <c r="AK58" s="2">
        <f t="shared" si="0"/>
        <v>15</v>
      </c>
    </row>
    <row r="59" spans="1:37" x14ac:dyDescent="0.25">
      <c r="A59" s="14" t="s">
        <v>115</v>
      </c>
      <c r="B59" t="s">
        <v>98</v>
      </c>
      <c r="C59" t="s">
        <v>106</v>
      </c>
      <c r="D59" s="13">
        <v>42164</v>
      </c>
      <c r="E59">
        <v>1</v>
      </c>
      <c r="F59">
        <v>200</v>
      </c>
      <c r="G59" s="2" t="s">
        <v>89</v>
      </c>
      <c r="H59" s="2" t="s">
        <v>10</v>
      </c>
      <c r="I59">
        <v>7</v>
      </c>
      <c r="J59" s="2" t="s">
        <v>77</v>
      </c>
      <c r="K59" s="2">
        <f>IF(ISNUMBER(AVERAGEIFS(ObservedSpeciesData!K$2:K$4955,ObservedSpeciesData!$A$2:$A$4955,$A59,ObservedSpeciesData!$D$2:$D$4955,$D59)),AVERAGEIFS(ObservedSpeciesData!K$2:K$4955,ObservedSpeciesData!$A$2:$A$4955,$A59,ObservedSpeciesData!$D$2:$D$4955,$D59),"")</f>
        <v>156</v>
      </c>
      <c r="L59" s="26" t="str">
        <f>IF(ISNUMBER(AVERAGEIFS(ObservedSpeciesData!L$2:L$4955,ObservedSpeciesData!$A$2:$A$4955,$A59,ObservedSpeciesData!$D$2:$D$4955,$D59)),AVERAGEIFS(ObservedSpeciesData!L$2:L$4955,ObservedSpeciesData!$A$2:$A$4955,$A59,ObservedSpeciesData!$D$2:$D$4955,$D59),"")</f>
        <v/>
      </c>
      <c r="M59" s="23" t="str">
        <f>IF(ISNUMBER(AVERAGEIFS(ObservedSpeciesData!M$2:M$4955,ObservedSpeciesData!$A$2:$A$4955,$A59,ObservedSpeciesData!$D$2:$D$4955,$D59)),AVERAGEIFS(ObservedSpeciesData!M$2:M$4955,ObservedSpeciesData!$A$2:$A$4955,$A59,ObservedSpeciesData!$D$2:$D$4955,$D59),"")</f>
        <v/>
      </c>
      <c r="N59" s="23">
        <f>IF(ISNUMBER(AVERAGEIFS(ObservedSpeciesData!N$2:N$4955,ObservedSpeciesData!$A$2:$A$4955,$A59,ObservedSpeciesData!$D$2:$D$4955,$D59)),AVERAGEIFS(ObservedSpeciesData!N$2:N$4955,ObservedSpeciesData!$A$2:$A$4955,$A59,ObservedSpeciesData!$D$2:$D$4955,$D59),"")</f>
        <v>325.99515958741279</v>
      </c>
      <c r="O59" s="23">
        <f>IF(ISNUMBER(AVERAGEIFS(ObservedSpeciesData!O$2:O$4955,ObservedSpeciesData!$A$2:$A$4955,$A59,ObservedSpeciesData!$D$2:$D$4955,$D59)),AVERAGEIFS(ObservedSpeciesData!O$2:O$4955,ObservedSpeciesData!$A$2:$A$4955,$A59,ObservedSpeciesData!$D$2:$D$4955,$D59),"")</f>
        <v>32.599515958741279</v>
      </c>
      <c r="P59" s="23">
        <f>IF(ISNUMBER(AVERAGEIFS(ObservedSpeciesData!P$2:P$4955,ObservedSpeciesData!$A$2:$A$4955,$A59,ObservedSpeciesData!$C$2:$C$4955,$C59,ObservedSpeciesData!$D$2:$D$4955,$D59)),AVERAGEIFS(ObservedSpeciesData!P$2:P$4955,ObservedSpeciesData!$A$2:$A$4955,$A59,ObservedSpeciesData!$C$2:$C$4955,$C59,ObservedSpeciesData!$D$2:$D$4955,$D59),"")</f>
        <v>1179.4632842353219</v>
      </c>
      <c r="Q59" s="23"/>
      <c r="R59" s="25" t="str">
        <f>IF(ISNUMBER(AVERAGEIFS(ObservedSpeciesData!R$2:R$4955,ObservedSpeciesData!$A$2:$A$4955,$A59,ObservedSpeciesData!$D$2:$D$4955,$D59)),AVERAGEIFS(ObservedSpeciesData!R$2:R$4955,ObservedSpeciesData!$A$2:$A$4955,$A59,ObservedSpeciesData!$D$2:$D$4955,$D59),"")</f>
        <v/>
      </c>
      <c r="S59" s="25" t="str">
        <f>IF(ISNUMBER(AVERAGEIFS(ObservedSpeciesData!S$2:S$4955,ObservedSpeciesData!$A$2:$A$4955,$A59,ObservedSpeciesData!$D$2:$D$4955,$D59)),AVERAGEIFS(ObservedSpeciesData!S$2:S$4955,ObservedSpeciesData!$A$2:$A$4955,$A59,ObservedSpeciesData!$D$2:$D$4955,$D59),"")</f>
        <v/>
      </c>
      <c r="T59" s="23" t="str">
        <f>IF(ISNUMBER(AVERAGEIFS(ObservedSpeciesData!T$2:T$4955,ObservedSpeciesData!$A$2:$A$4955,$A59,ObservedSpeciesData!$D$2:$D$4955,$D59)),AVERAGEIFS(ObservedSpeciesData!T$2:T$4955,ObservedSpeciesData!$A$2:$A$4955,$A59,ObservedSpeciesData!$D$2:$D$4955,$D59),"")</f>
        <v/>
      </c>
      <c r="U59" s="24" t="str">
        <f>IF(ISNUMBER(AVERAGEIFS(ObservedSpeciesData!U$2:U$4955,ObservedSpeciesData!$A$2:$A$4955,$A59,ObservedSpeciesData!$C$2:$C$4955,$C59,ObservedSpeciesData!$D$2:$D$4955,$D59)),AVERAGEIFS(ObservedSpeciesData!U$2:U$4955,ObservedSpeciesData!$A$2:$A$4955,$A59,ObservedSpeciesData!$C$2:$C$4955,$C59,ObservedSpeciesData!$D$2:$D$4955,$D59),"")</f>
        <v/>
      </c>
      <c r="V59" s="23">
        <f>IF(ISNUMBER(AVERAGEIFS(ObservedSpeciesData!V$2:V$4955,ObservedSpeciesData!$A$2:$A$4955,$A59,ObservedSpeciesData!$D$2:$D$4955,$D59)),AVERAGEIFS(ObservedSpeciesData!V$2:V$4955,ObservedSpeciesData!$A$2:$A$4955,$A59,ObservedSpeciesData!$D$2:$D$4955,$D59),"")</f>
        <v>14.954338550567627</v>
      </c>
      <c r="W59" s="23">
        <f>IF(ISNUMBER(AVERAGEIFS(ObservedSpeciesData!W$2:W$4955,ObservedSpeciesData!$A$2:$A$4955,$A59,ObservedSpeciesData!$D$2:$D$4955,$D59)),AVERAGEIFS(ObservedSpeciesData!W$2:W$4955,ObservedSpeciesData!$A$2:$A$4955,$A59,ObservedSpeciesData!$D$2:$D$4955,$D59),"")</f>
        <v>20.468315839767456</v>
      </c>
      <c r="X59" s="23">
        <f>IF(ISNUMBER(AVERAGEIFS(ObservedSpeciesData!X$2:X$4955,ObservedSpeciesData!$A$2:$A$4955,$A59,ObservedSpeciesData!$D$2:$D$4955,$D59)),AVERAGEIFS(ObservedSpeciesData!X$2:X$4955,ObservedSpeciesData!$A$2:$A$4955,$A59,ObservedSpeciesData!$D$2:$D$4955,$D59),"")</f>
        <v>82.835561752319336</v>
      </c>
      <c r="Y59" s="23">
        <f>IF(ISNUMBER(AVERAGEIFS(ObservedSpeciesData!Y$2:Y$4955,ObservedSpeciesData!$A$2:$A$4955,$A59,ObservedSpeciesData!$D$2:$D$4955,$D59)),AVERAGEIFS(ObservedSpeciesData!Y$2:Y$4955,ObservedSpeciesData!$A$2:$A$4955,$A59,ObservedSpeciesData!$D$2:$D$4955,$D59),"")</f>
        <v>20.428620338439941</v>
      </c>
      <c r="Z59" s="23">
        <f>IF(ISNUMBER(AVERAGEIFS(ObservedSpeciesData!Z$2:Z$4955,ObservedSpeciesData!$A$2:$A$4955,$A59,ObservedSpeciesData!$D$2:$D$4955,$D59)),AVERAGEIFS(ObservedSpeciesData!Z$2:Z$4955,ObservedSpeciesData!$A$2:$A$4955,$A59,ObservedSpeciesData!$D$2:$D$4955,$D59),"")</f>
        <v>91.45794677734375</v>
      </c>
      <c r="AA59" s="23">
        <f>IF(ISNUMBER(AVERAGEIFS(ObservedSpeciesData!AA$2:AA$4955,ObservedSpeciesData!$A$2:$A$4955,$A59,ObservedSpeciesData!$D$2:$D$4955,$D59)),AVERAGEIFS(ObservedSpeciesData!AA$2:AA$4955,ObservedSpeciesData!$A$2:$A$4955,$A59,ObservedSpeciesData!$D$2:$D$4955,$D59),"")</f>
        <v>29.119129419326782</v>
      </c>
      <c r="AB59" s="24">
        <f>IF(ISNUMBER(AVERAGEIFS(ObservedSpeciesData!AB$2:AB$4955,ObservedSpeciesData!$A$2:$A$4955,$A59,ObservedSpeciesData!$D$2:$D$4955,$D59)),AVERAGEIFS(ObservedSpeciesData!AB$2:AB$4955,ObservedSpeciesData!$A$2:$A$4955,$A59,ObservedSpeciesData!$D$2:$D$4955,$D59),"")</f>
        <v>4.659060707092285E-2</v>
      </c>
      <c r="AC59" s="24">
        <f>IF(ISNUMBER(AVERAGEIFS(ObservedSpeciesData!AC$2:AC$4955,ObservedSpeciesData!$A$2:$A$4955,$A59,ObservedSpeciesData!$D$2:$D$4955,$D59)),AVERAGEIFS(ObservedSpeciesData!AC$2:AC$4955,ObservedSpeciesData!$A$2:$A$4955,$A59,ObservedSpeciesData!$D$2:$D$4955,$D59),"")</f>
        <v>4.659060707092285E-2</v>
      </c>
      <c r="AD59" s="23">
        <f>IF(ISNUMBER(AVERAGEIFS(ObservedSpeciesData!AD$2:AD$4955,ObservedSpeciesData!$A$2:$A$4955,$A59,ObservedSpeciesData!$D$2:$D$4955,$D59)),AVERAGEIFS(ObservedSpeciesData!AD$2:AD$4955,ObservedSpeciesData!$A$2:$A$4955,$A59,ObservedSpeciesData!$D$2:$D$4955,$D59),"")</f>
        <v>13.253689880371095</v>
      </c>
      <c r="AE59" s="24">
        <f>IF(ISNUMBER(AVERAGEIFS(ObservedSpeciesData!AE$2:AE$4955,ObservedSpeciesData!$A$2:$A$4955,$A59,ObservedSpeciesData!$D$2:$D$4955,$D59)),AVERAGEIFS(ObservedSpeciesData!AE$2:AE$4955,ObservedSpeciesData!$A$2:$A$4955,$A59,ObservedSpeciesData!$D$2:$D$4955,$D59),"")</f>
        <v>12.449659324964038</v>
      </c>
      <c r="AF59" s="23"/>
      <c r="AG59" s="24"/>
      <c r="AH59" s="23">
        <f>IF(ISNUMBER(AVERAGEIFS(ObservedSpeciesData!AH$2:AH$4955,ObservedSpeciesData!$A$2:$A$4955,$A59,ObservedSpeciesData!$D$2:$D$4955,$D59)),AVERAGEIFS(ObservedSpeciesData!AH$2:AH$4955,ObservedSpeciesData!$A$2:$A$4955,$A59,ObservedSpeciesData!$D$2:$D$4955,$D59),"")</f>
        <v>1.5217500000000002</v>
      </c>
      <c r="AI59" s="23">
        <f>IF(ISNUMBER(AVERAGEIFS(ObservedSpeciesData!AI$2:AI$4955,ObservedSpeciesData!$A$2:$A$4955,$A59,ObservedSpeciesData!$C$2:$C$4955,$C59,ObservedSpeciesData!$D$2:$D$4955,$D59)),AVERAGEIFS(ObservedSpeciesData!AI$2:AI$4955,ObservedSpeciesData!$A$2:$A$4955,$A59,ObservedSpeciesData!$C$2:$C$4955,$C59,ObservedSpeciesData!$D$2:$D$4955,$D59),"")</f>
        <v>49.403750000000002</v>
      </c>
      <c r="AJ59" s="2">
        <f>COUNTIFS(ObservedSpeciesData!$A$2:$A$828,$A59,ObservedSpeciesData!$D$2:$D$828,$D59)</f>
        <v>4</v>
      </c>
      <c r="AK59" s="2">
        <f t="shared" si="0"/>
        <v>15</v>
      </c>
    </row>
    <row r="60" spans="1:37" x14ac:dyDescent="0.25">
      <c r="A60" s="14" t="s">
        <v>114</v>
      </c>
      <c r="B60" t="s">
        <v>98</v>
      </c>
      <c r="C60" t="s">
        <v>106</v>
      </c>
      <c r="D60" s="13">
        <v>42164</v>
      </c>
      <c r="E60">
        <v>1</v>
      </c>
      <c r="F60">
        <v>350</v>
      </c>
      <c r="G60" s="2" t="s">
        <v>89</v>
      </c>
      <c r="H60" s="2" t="s">
        <v>10</v>
      </c>
      <c r="I60">
        <v>7</v>
      </c>
      <c r="J60" s="2" t="s">
        <v>77</v>
      </c>
      <c r="K60" s="2">
        <f>IF(ISNUMBER(AVERAGEIFS(ObservedSpeciesData!K$2:K$4955,ObservedSpeciesData!$A$2:$A$4955,$A60,ObservedSpeciesData!$D$2:$D$4955,$D60)),AVERAGEIFS(ObservedSpeciesData!K$2:K$4955,ObservedSpeciesData!$A$2:$A$4955,$A60,ObservedSpeciesData!$D$2:$D$4955,$D60),"")</f>
        <v>272</v>
      </c>
      <c r="L60" s="26" t="str">
        <f>IF(ISNUMBER(AVERAGEIFS(ObservedSpeciesData!L$2:L$4955,ObservedSpeciesData!$A$2:$A$4955,$A60,ObservedSpeciesData!$D$2:$D$4955,$D60)),AVERAGEIFS(ObservedSpeciesData!L$2:L$4955,ObservedSpeciesData!$A$2:$A$4955,$A60,ObservedSpeciesData!$D$2:$D$4955,$D60),"")</f>
        <v/>
      </c>
      <c r="M60" s="23" t="str">
        <f>IF(ISNUMBER(AVERAGEIFS(ObservedSpeciesData!M$2:M$4955,ObservedSpeciesData!$A$2:$A$4955,$A60,ObservedSpeciesData!$D$2:$D$4955,$D60)),AVERAGEIFS(ObservedSpeciesData!M$2:M$4955,ObservedSpeciesData!$A$2:$A$4955,$A60,ObservedSpeciesData!$D$2:$D$4955,$D60),"")</f>
        <v/>
      </c>
      <c r="N60" s="23">
        <f>IF(ISNUMBER(AVERAGEIFS(ObservedSpeciesData!N$2:N$4955,ObservedSpeciesData!$A$2:$A$4955,$A60,ObservedSpeciesData!$D$2:$D$4955,$D60)),AVERAGEIFS(ObservedSpeciesData!N$2:N$4955,ObservedSpeciesData!$A$2:$A$4955,$A60,ObservedSpeciesData!$D$2:$D$4955,$D60),"")</f>
        <v>482.34681816547334</v>
      </c>
      <c r="O60" s="23">
        <f>IF(ISNUMBER(AVERAGEIFS(ObservedSpeciesData!O$2:O$4955,ObservedSpeciesData!$A$2:$A$4955,$A60,ObservedSpeciesData!$D$2:$D$4955,$D60)),AVERAGEIFS(ObservedSpeciesData!O$2:O$4955,ObservedSpeciesData!$A$2:$A$4955,$A60,ObservedSpeciesData!$D$2:$D$4955,$D60),"")</f>
        <v>48.234681816547337</v>
      </c>
      <c r="P60" s="23">
        <f>IF(ISNUMBER(AVERAGEIFS(ObservedSpeciesData!P$2:P$4955,ObservedSpeciesData!$A$2:$A$4955,$A60,ObservedSpeciesData!$C$2:$C$4955,$C60,ObservedSpeciesData!$D$2:$D$4955,$D60)),AVERAGEIFS(ObservedSpeciesData!P$2:P$4955,ObservedSpeciesData!$A$2:$A$4955,$A60,ObservedSpeciesData!$C$2:$C$4955,$C60,ObservedSpeciesData!$D$2:$D$4955,$D60),"")</f>
        <v>1227.0124619940898</v>
      </c>
      <c r="Q60" s="23"/>
      <c r="R60" s="25" t="str">
        <f>IF(ISNUMBER(AVERAGEIFS(ObservedSpeciesData!R$2:R$4955,ObservedSpeciesData!$A$2:$A$4955,$A60,ObservedSpeciesData!$D$2:$D$4955,$D60)),AVERAGEIFS(ObservedSpeciesData!R$2:R$4955,ObservedSpeciesData!$A$2:$A$4955,$A60,ObservedSpeciesData!$D$2:$D$4955,$D60),"")</f>
        <v/>
      </c>
      <c r="S60" s="25" t="str">
        <f>IF(ISNUMBER(AVERAGEIFS(ObservedSpeciesData!S$2:S$4955,ObservedSpeciesData!$A$2:$A$4955,$A60,ObservedSpeciesData!$D$2:$D$4955,$D60)),AVERAGEIFS(ObservedSpeciesData!S$2:S$4955,ObservedSpeciesData!$A$2:$A$4955,$A60,ObservedSpeciesData!$D$2:$D$4955,$D60),"")</f>
        <v/>
      </c>
      <c r="T60" s="23" t="str">
        <f>IF(ISNUMBER(AVERAGEIFS(ObservedSpeciesData!T$2:T$4955,ObservedSpeciesData!$A$2:$A$4955,$A60,ObservedSpeciesData!$D$2:$D$4955,$D60)),AVERAGEIFS(ObservedSpeciesData!T$2:T$4955,ObservedSpeciesData!$A$2:$A$4955,$A60,ObservedSpeciesData!$D$2:$D$4955,$D60),"")</f>
        <v/>
      </c>
      <c r="U60" s="24" t="str">
        <f>IF(ISNUMBER(AVERAGEIFS(ObservedSpeciesData!U$2:U$4955,ObservedSpeciesData!$A$2:$A$4955,$A60,ObservedSpeciesData!$C$2:$C$4955,$C60,ObservedSpeciesData!$D$2:$D$4955,$D60)),AVERAGEIFS(ObservedSpeciesData!U$2:U$4955,ObservedSpeciesData!$A$2:$A$4955,$A60,ObservedSpeciesData!$C$2:$C$4955,$C60,ObservedSpeciesData!$D$2:$D$4955,$D60),"")</f>
        <v/>
      </c>
      <c r="V60" s="23">
        <f>IF(ISNUMBER(AVERAGEIFS(ObservedSpeciesData!V$2:V$4955,ObservedSpeciesData!$A$2:$A$4955,$A60,ObservedSpeciesData!$D$2:$D$4955,$D60)),AVERAGEIFS(ObservedSpeciesData!V$2:V$4955,ObservedSpeciesData!$A$2:$A$4955,$A60,ObservedSpeciesData!$D$2:$D$4955,$D60),"")</f>
        <v>14.764418959617615</v>
      </c>
      <c r="W60" s="23">
        <f>IF(ISNUMBER(AVERAGEIFS(ObservedSpeciesData!W$2:W$4955,ObservedSpeciesData!$A$2:$A$4955,$A60,ObservedSpeciesData!$D$2:$D$4955,$D60)),AVERAGEIFS(ObservedSpeciesData!W$2:W$4955,ObservedSpeciesData!$A$2:$A$4955,$A60,ObservedSpeciesData!$D$2:$D$4955,$D60),"")</f>
        <v>20.434362888336182</v>
      </c>
      <c r="X60" s="23">
        <f>IF(ISNUMBER(AVERAGEIFS(ObservedSpeciesData!X$2:X$4955,ObservedSpeciesData!$A$2:$A$4955,$A60,ObservedSpeciesData!$D$2:$D$4955,$D60)),AVERAGEIFS(ObservedSpeciesData!X$2:X$4955,ObservedSpeciesData!$A$2:$A$4955,$A60,ObservedSpeciesData!$D$2:$D$4955,$D60),"")</f>
        <v>82.826909065246582</v>
      </c>
      <c r="Y60" s="23">
        <f>IF(ISNUMBER(AVERAGEIFS(ObservedSpeciesData!Y$2:Y$4955,ObservedSpeciesData!$A$2:$A$4955,$A60,ObservedSpeciesData!$D$2:$D$4955,$D60)),AVERAGEIFS(ObservedSpeciesData!Y$2:Y$4955,ObservedSpeciesData!$A$2:$A$4955,$A60,ObservedSpeciesData!$D$2:$D$4955,$D60),"")</f>
        <v>20.132342338562012</v>
      </c>
      <c r="Z60" s="23">
        <f>IF(ISNUMBER(AVERAGEIFS(ObservedSpeciesData!Z$2:Z$4955,ObservedSpeciesData!$A$2:$A$4955,$A60,ObservedSpeciesData!$D$2:$D$4955,$D60)),AVERAGEIFS(ObservedSpeciesData!Z$2:Z$4955,ObservedSpeciesData!$A$2:$A$4955,$A60,ObservedSpeciesData!$D$2:$D$4955,$D60),"")</f>
        <v>91.533472061157227</v>
      </c>
      <c r="AA60" s="23">
        <f>IF(ISNUMBER(AVERAGEIFS(ObservedSpeciesData!AA$2:AA$4955,ObservedSpeciesData!$A$2:$A$4955,$A60,ObservedSpeciesData!$D$2:$D$4955,$D60)),AVERAGEIFS(ObservedSpeciesData!AA$2:AA$4955,ObservedSpeciesData!$A$2:$A$4955,$A60,ObservedSpeciesData!$D$2:$D$4955,$D60),"")</f>
        <v>29.133931875228882</v>
      </c>
      <c r="AB60" s="24">
        <f>IF(ISNUMBER(AVERAGEIFS(ObservedSpeciesData!AB$2:AB$4955,ObservedSpeciesData!$A$2:$A$4955,$A60,ObservedSpeciesData!$D$2:$D$4955,$D60)),AVERAGEIFS(ObservedSpeciesData!AB$2:AB$4955,ObservedSpeciesData!$A$2:$A$4955,$A60,ObservedSpeciesData!$D$2:$D$4955,$D60),"")</f>
        <v>4.6614291000366216E-2</v>
      </c>
      <c r="AC60" s="24">
        <f>IF(ISNUMBER(AVERAGEIFS(ObservedSpeciesData!AC$2:AC$4955,ObservedSpeciesData!$A$2:$A$4955,$A60,ObservedSpeciesData!$D$2:$D$4955,$D60)),AVERAGEIFS(ObservedSpeciesData!AC$2:AC$4955,ObservedSpeciesData!$A$2:$A$4955,$A60,ObservedSpeciesData!$D$2:$D$4955,$D60),"")</f>
        <v>4.6614291000366216E-2</v>
      </c>
      <c r="AD60" s="23">
        <f>IF(ISNUMBER(AVERAGEIFS(ObservedSpeciesData!AD$2:AD$4955,ObservedSpeciesData!$A$2:$A$4955,$A60,ObservedSpeciesData!$D$2:$D$4955,$D60)),AVERAGEIFS(ObservedSpeciesData!AD$2:AD$4955,ObservedSpeciesData!$A$2:$A$4955,$A60,ObservedSpeciesData!$D$2:$D$4955,$D60),"")</f>
        <v>13.252305450439454</v>
      </c>
      <c r="AE60" s="24">
        <f>IF(ISNUMBER(AVERAGEIFS(ObservedSpeciesData!AE$2:AE$4955,ObservedSpeciesData!$A$2:$A$4955,$A60,ObservedSpeciesData!$D$2:$D$4955,$D60)),AVERAGEIFS(ObservedSpeciesData!AE$2:AE$4955,ObservedSpeciesData!$A$2:$A$4955,$A60,ObservedSpeciesData!$D$2:$D$4955,$D60),"")</f>
        <v>13.427992740132595</v>
      </c>
      <c r="AF60" s="23"/>
      <c r="AG60" s="24"/>
      <c r="AH60" s="23">
        <f>IF(ISNUMBER(AVERAGEIFS(ObservedSpeciesData!AH$2:AH$4955,ObservedSpeciesData!$A$2:$A$4955,$A60,ObservedSpeciesData!$D$2:$D$4955,$D60)),AVERAGEIFS(ObservedSpeciesData!AH$2:AH$4955,ObservedSpeciesData!$A$2:$A$4955,$A60,ObservedSpeciesData!$D$2:$D$4955,$D60),"")</f>
        <v>2.2515000000000001</v>
      </c>
      <c r="AI60" s="23">
        <f>IF(ISNUMBER(AVERAGEIFS(ObservedSpeciesData!AI$2:AI$4955,ObservedSpeciesData!$A$2:$A$4955,$A60,ObservedSpeciesData!$C$2:$C$4955,$C60,ObservedSpeciesData!$D$2:$D$4955,$D60)),AVERAGEIFS(ObservedSpeciesData!AI$2:AI$4955,ObservedSpeciesData!$A$2:$A$4955,$A60,ObservedSpeciesData!$C$2:$C$4955,$C60,ObservedSpeciesData!$D$2:$D$4955,$D60),"")</f>
        <v>52.784749999999995</v>
      </c>
      <c r="AJ60" s="2">
        <f>COUNTIFS(ObservedSpeciesData!$A$2:$A$828,$A60,ObservedSpeciesData!$D$2:$D$828,$D60)</f>
        <v>4</v>
      </c>
      <c r="AK60" s="2">
        <f t="shared" si="0"/>
        <v>15</v>
      </c>
    </row>
    <row r="61" spans="1:37" x14ac:dyDescent="0.25">
      <c r="A61" s="14" t="s">
        <v>113</v>
      </c>
      <c r="B61" t="s">
        <v>98</v>
      </c>
      <c r="C61" t="s">
        <v>106</v>
      </c>
      <c r="D61" s="13">
        <v>42164</v>
      </c>
      <c r="E61">
        <v>1</v>
      </c>
      <c r="F61">
        <v>500</v>
      </c>
      <c r="G61" s="2" t="s">
        <v>89</v>
      </c>
      <c r="H61" s="2" t="s">
        <v>10</v>
      </c>
      <c r="I61">
        <v>7</v>
      </c>
      <c r="J61" s="2" t="s">
        <v>77</v>
      </c>
      <c r="K61" s="2">
        <f>IF(ISNUMBER(AVERAGEIFS(ObservedSpeciesData!K$2:K$4955,ObservedSpeciesData!$A$2:$A$4955,$A61,ObservedSpeciesData!$D$2:$D$4955,$D61)),AVERAGEIFS(ObservedSpeciesData!K$2:K$4955,ObservedSpeciesData!$A$2:$A$4955,$A61,ObservedSpeciesData!$D$2:$D$4955,$D61),"")</f>
        <v>389</v>
      </c>
      <c r="L61" s="26" t="str">
        <f>IF(ISNUMBER(AVERAGEIFS(ObservedSpeciesData!L$2:L$4955,ObservedSpeciesData!$A$2:$A$4955,$A61,ObservedSpeciesData!$D$2:$D$4955,$D61)),AVERAGEIFS(ObservedSpeciesData!L$2:L$4955,ObservedSpeciesData!$A$2:$A$4955,$A61,ObservedSpeciesData!$D$2:$D$4955,$D61),"")</f>
        <v/>
      </c>
      <c r="M61" s="23" t="str">
        <f>IF(ISNUMBER(AVERAGEIFS(ObservedSpeciesData!M$2:M$4955,ObservedSpeciesData!$A$2:$A$4955,$A61,ObservedSpeciesData!$D$2:$D$4955,$D61)),AVERAGEIFS(ObservedSpeciesData!M$2:M$4955,ObservedSpeciesData!$A$2:$A$4955,$A61,ObservedSpeciesData!$D$2:$D$4955,$D61),"")</f>
        <v/>
      </c>
      <c r="N61" s="23">
        <f>IF(ISNUMBER(AVERAGEIFS(ObservedSpeciesData!N$2:N$4955,ObservedSpeciesData!$A$2:$A$4955,$A61,ObservedSpeciesData!$D$2:$D$4955,$D61)),AVERAGEIFS(ObservedSpeciesData!N$2:N$4955,ObservedSpeciesData!$A$2:$A$4955,$A61,ObservedSpeciesData!$D$2:$D$4955,$D61),"")</f>
        <v>405.90648127548411</v>
      </c>
      <c r="O61" s="23">
        <f>IF(ISNUMBER(AVERAGEIFS(ObservedSpeciesData!O$2:O$4955,ObservedSpeciesData!$A$2:$A$4955,$A61,ObservedSpeciesData!$D$2:$D$4955,$D61)),AVERAGEIFS(ObservedSpeciesData!O$2:O$4955,ObservedSpeciesData!$A$2:$A$4955,$A61,ObservedSpeciesData!$D$2:$D$4955,$D61),"")</f>
        <v>40.590648127548413</v>
      </c>
      <c r="P61" s="23">
        <f>IF(ISNUMBER(AVERAGEIFS(ObservedSpeciesData!P$2:P$4955,ObservedSpeciesData!$A$2:$A$4955,$A61,ObservedSpeciesData!$C$2:$C$4955,$C61,ObservedSpeciesData!$D$2:$D$4955,$D61)),AVERAGEIFS(ObservedSpeciesData!P$2:P$4955,ObservedSpeciesData!$A$2:$A$4955,$A61,ObservedSpeciesData!$C$2:$C$4955,$C61,ObservedSpeciesData!$D$2:$D$4955,$D61),"")</f>
        <v>1136.5787540021697</v>
      </c>
      <c r="Q61" s="23"/>
      <c r="R61" s="25" t="str">
        <f>IF(ISNUMBER(AVERAGEIFS(ObservedSpeciesData!R$2:R$4955,ObservedSpeciesData!$A$2:$A$4955,$A61,ObservedSpeciesData!$D$2:$D$4955,$D61)),AVERAGEIFS(ObservedSpeciesData!R$2:R$4955,ObservedSpeciesData!$A$2:$A$4955,$A61,ObservedSpeciesData!$D$2:$D$4955,$D61),"")</f>
        <v/>
      </c>
      <c r="S61" s="25" t="str">
        <f>IF(ISNUMBER(AVERAGEIFS(ObservedSpeciesData!S$2:S$4955,ObservedSpeciesData!$A$2:$A$4955,$A61,ObservedSpeciesData!$D$2:$D$4955,$D61)),AVERAGEIFS(ObservedSpeciesData!S$2:S$4955,ObservedSpeciesData!$A$2:$A$4955,$A61,ObservedSpeciesData!$D$2:$D$4955,$D61),"")</f>
        <v/>
      </c>
      <c r="T61" s="23" t="str">
        <f>IF(ISNUMBER(AVERAGEIFS(ObservedSpeciesData!T$2:T$4955,ObservedSpeciesData!$A$2:$A$4955,$A61,ObservedSpeciesData!$D$2:$D$4955,$D61)),AVERAGEIFS(ObservedSpeciesData!T$2:T$4955,ObservedSpeciesData!$A$2:$A$4955,$A61,ObservedSpeciesData!$D$2:$D$4955,$D61),"")</f>
        <v/>
      </c>
      <c r="U61" s="24" t="str">
        <f>IF(ISNUMBER(AVERAGEIFS(ObservedSpeciesData!U$2:U$4955,ObservedSpeciesData!$A$2:$A$4955,$A61,ObservedSpeciesData!$C$2:$C$4955,$C61,ObservedSpeciesData!$D$2:$D$4955,$D61)),AVERAGEIFS(ObservedSpeciesData!U$2:U$4955,ObservedSpeciesData!$A$2:$A$4955,$A61,ObservedSpeciesData!$C$2:$C$4955,$C61,ObservedSpeciesData!$D$2:$D$4955,$D61),"")</f>
        <v/>
      </c>
      <c r="V61" s="23">
        <f>IF(ISNUMBER(AVERAGEIFS(ObservedSpeciesData!V$2:V$4955,ObservedSpeciesData!$A$2:$A$4955,$A61,ObservedSpeciesData!$D$2:$D$4955,$D61)),AVERAGEIFS(ObservedSpeciesData!V$2:V$4955,ObservedSpeciesData!$A$2:$A$4955,$A61,ObservedSpeciesData!$D$2:$D$4955,$D61),"")</f>
        <v>14.908027529716492</v>
      </c>
      <c r="W61" s="23">
        <f>IF(ISNUMBER(AVERAGEIFS(ObservedSpeciesData!W$2:W$4955,ObservedSpeciesData!$A$2:$A$4955,$A61,ObservedSpeciesData!$D$2:$D$4955,$D61)),AVERAGEIFS(ObservedSpeciesData!W$2:W$4955,ObservedSpeciesData!$A$2:$A$4955,$A61,ObservedSpeciesData!$D$2:$D$4955,$D61),"")</f>
        <v>20.621342182159424</v>
      </c>
      <c r="X61" s="23">
        <f>IF(ISNUMBER(AVERAGEIFS(ObservedSpeciesData!X$2:X$4955,ObservedSpeciesData!$A$2:$A$4955,$A61,ObservedSpeciesData!$D$2:$D$4955,$D61)),AVERAGEIFS(ObservedSpeciesData!X$2:X$4955,ObservedSpeciesData!$A$2:$A$4955,$A61,ObservedSpeciesData!$D$2:$D$4955,$D61),"")</f>
        <v>83.146693229675293</v>
      </c>
      <c r="Y61" s="23">
        <f>IF(ISNUMBER(AVERAGEIFS(ObservedSpeciesData!Y$2:Y$4955,ObservedSpeciesData!$A$2:$A$4955,$A61,ObservedSpeciesData!$D$2:$D$4955,$D61)),AVERAGEIFS(ObservedSpeciesData!Y$2:Y$4955,ObservedSpeciesData!$A$2:$A$4955,$A61,ObservedSpeciesData!$D$2:$D$4955,$D61),"")</f>
        <v>20.690666913986206</v>
      </c>
      <c r="Z61" s="23">
        <f>IF(ISNUMBER(AVERAGEIFS(ObservedSpeciesData!Z$2:Z$4955,ObservedSpeciesData!$A$2:$A$4955,$A61,ObservedSpeciesData!$D$2:$D$4955,$D61)),AVERAGEIFS(ObservedSpeciesData!Z$2:Z$4955,ObservedSpeciesData!$A$2:$A$4955,$A61,ObservedSpeciesData!$D$2:$D$4955,$D61),"")</f>
        <v>91.434140205383301</v>
      </c>
      <c r="AA61" s="23">
        <f>IF(ISNUMBER(AVERAGEIFS(ObservedSpeciesData!AA$2:AA$4955,ObservedSpeciesData!$A$2:$A$4955,$A61,ObservedSpeciesData!$D$2:$D$4955,$D61)),AVERAGEIFS(ObservedSpeciesData!AA$2:AA$4955,ObservedSpeciesData!$A$2:$A$4955,$A61,ObservedSpeciesData!$D$2:$D$4955,$D61),"")</f>
        <v>29.238219499588013</v>
      </c>
      <c r="AB61" s="24">
        <f>IF(ISNUMBER(AVERAGEIFS(ObservedSpeciesData!AB$2:AB$4955,ObservedSpeciesData!$A$2:$A$4955,$A61,ObservedSpeciesData!$D$2:$D$4955,$D61)),AVERAGEIFS(ObservedSpeciesData!AB$2:AB$4955,ObservedSpeciesData!$A$2:$A$4955,$A61,ObservedSpeciesData!$D$2:$D$4955,$D61),"")</f>
        <v>4.6781151199340822E-2</v>
      </c>
      <c r="AC61" s="24">
        <f>IF(ISNUMBER(AVERAGEIFS(ObservedSpeciesData!AC$2:AC$4955,ObservedSpeciesData!$A$2:$A$4955,$A61,ObservedSpeciesData!$D$2:$D$4955,$D61)),AVERAGEIFS(ObservedSpeciesData!AC$2:AC$4955,ObservedSpeciesData!$A$2:$A$4955,$A61,ObservedSpeciesData!$D$2:$D$4955,$D61),"")</f>
        <v>4.6781151199340822E-2</v>
      </c>
      <c r="AD61" s="23">
        <f>IF(ISNUMBER(AVERAGEIFS(ObservedSpeciesData!AD$2:AD$4955,ObservedSpeciesData!$A$2:$A$4955,$A61,ObservedSpeciesData!$D$2:$D$4955,$D61)),AVERAGEIFS(ObservedSpeciesData!AD$2:AD$4955,ObservedSpeciesData!$A$2:$A$4955,$A61,ObservedSpeciesData!$D$2:$D$4955,$D61),"")</f>
        <v>13.303470916748047</v>
      </c>
      <c r="AE61" s="24">
        <f>IF(ISNUMBER(AVERAGEIFS(ObservedSpeciesData!AE$2:AE$4955,ObservedSpeciesData!$A$2:$A$4955,$A61,ObservedSpeciesData!$D$2:$D$4955,$D61)),AVERAGEIFS(ObservedSpeciesData!AE$2:AE$4955,ObservedSpeciesData!$A$2:$A$4955,$A61,ObservedSpeciesData!$D$2:$D$4955,$D61),"")</f>
        <v>12.473153258295934</v>
      </c>
      <c r="AF61" s="23"/>
      <c r="AG61" s="24"/>
      <c r="AH61" s="23">
        <f>IF(ISNUMBER(AVERAGEIFS(ObservedSpeciesData!AH$2:AH$4955,ObservedSpeciesData!$A$2:$A$4955,$A61,ObservedSpeciesData!$D$2:$D$4955,$D61)),AVERAGEIFS(ObservedSpeciesData!AH$2:AH$4955,ObservedSpeciesData!$A$2:$A$4955,$A61,ObservedSpeciesData!$D$2:$D$4955,$D61),"")</f>
        <v>1.8925000000000001</v>
      </c>
      <c r="AI61" s="23">
        <f>IF(ISNUMBER(AVERAGEIFS(ObservedSpeciesData!AI$2:AI$4955,ObservedSpeciesData!$A$2:$A$4955,$A61,ObservedSpeciesData!$C$2:$C$4955,$C61,ObservedSpeciesData!$D$2:$D$4955,$D61)),AVERAGEIFS(ObservedSpeciesData!AI$2:AI$4955,ObservedSpeciesData!$A$2:$A$4955,$A61,ObservedSpeciesData!$C$2:$C$4955,$C61,ObservedSpeciesData!$D$2:$D$4955,$D61),"")</f>
        <v>47.736750000000001</v>
      </c>
      <c r="AJ61" s="2">
        <f>COUNTIFS(ObservedSpeciesData!$A$2:$A$828,$A61,ObservedSpeciesData!$D$2:$D$828,$D61)</f>
        <v>4</v>
      </c>
      <c r="AK61" s="2">
        <f t="shared" si="0"/>
        <v>15</v>
      </c>
    </row>
    <row r="62" spans="1:37" x14ac:dyDescent="0.25">
      <c r="A62" s="14" t="s">
        <v>118</v>
      </c>
      <c r="B62" t="s">
        <v>98</v>
      </c>
      <c r="C62" t="s">
        <v>106</v>
      </c>
      <c r="D62" s="13">
        <v>42283</v>
      </c>
      <c r="E62">
        <v>1</v>
      </c>
      <c r="F62">
        <v>0</v>
      </c>
      <c r="G62" s="2" t="s">
        <v>87</v>
      </c>
      <c r="H62" s="2" t="s">
        <v>11</v>
      </c>
      <c r="I62">
        <v>1</v>
      </c>
      <c r="J62" s="2" t="s">
        <v>77</v>
      </c>
      <c r="K62" s="2">
        <f>IF(ISNUMBER(AVERAGEIFS(ObservedSpeciesData!K$2:K$4955,ObservedSpeciesData!$A$2:$A$4955,$A62,ObservedSpeciesData!$D$2:$D$4955,$D62)),AVERAGEIFS(ObservedSpeciesData!K$2:K$4955,ObservedSpeciesData!$A$2:$A$4955,$A62,ObservedSpeciesData!$D$2:$D$4955,$D62),"")</f>
        <v>0</v>
      </c>
      <c r="L62" s="26" t="str">
        <f>IF(ISNUMBER(AVERAGEIFS(ObservedSpeciesData!L$2:L$4955,ObservedSpeciesData!$A$2:$A$4955,$A62,ObservedSpeciesData!$D$2:$D$4955,$D62)),AVERAGEIFS(ObservedSpeciesData!L$2:L$4955,ObservedSpeciesData!$A$2:$A$4955,$A62,ObservedSpeciesData!$D$2:$D$4955,$D62),"")</f>
        <v/>
      </c>
      <c r="M62" s="23" t="str">
        <f>IF(ISNUMBER(AVERAGEIFS(ObservedSpeciesData!M$2:M$4955,ObservedSpeciesData!$A$2:$A$4955,$A62,ObservedSpeciesData!$D$2:$D$4955,$D62)),AVERAGEIFS(ObservedSpeciesData!M$2:M$4955,ObservedSpeciesData!$A$2:$A$4955,$A62,ObservedSpeciesData!$D$2:$D$4955,$D62),"")</f>
        <v/>
      </c>
      <c r="N62" s="23">
        <f>IF(ISNUMBER(AVERAGEIFS(ObservedSpeciesData!N$2:N$4955,ObservedSpeciesData!$A$2:$A$4955,$A62,ObservedSpeciesData!$D$2:$D$4955,$D62)),AVERAGEIFS(ObservedSpeciesData!N$2:N$4955,ObservedSpeciesData!$A$2:$A$4955,$A62,ObservedSpeciesData!$D$2:$D$4955,$D62),"")</f>
        <v>1287.3746910861173</v>
      </c>
      <c r="O62" s="23">
        <f>IF(ISNUMBER(AVERAGEIFS(ObservedSpeciesData!O$2:O$4955,ObservedSpeciesData!$A$2:$A$4955,$A62,ObservedSpeciesData!$D$2:$D$4955,$D62)),AVERAGEIFS(ObservedSpeciesData!O$2:O$4955,ObservedSpeciesData!$A$2:$A$4955,$A62,ObservedSpeciesData!$D$2:$D$4955,$D62),"")</f>
        <v>128.73746910861175</v>
      </c>
      <c r="P62" s="23">
        <f>IF(ISNUMBER(AVERAGEIFS(ObservedSpeciesData!P$2:P$4955,ObservedSpeciesData!$A$2:$A$4955,$A62,ObservedSpeciesData!$C$2:$C$4955,$C62,ObservedSpeciesData!$D$2:$D$4955,$D62)),AVERAGEIFS(ObservedSpeciesData!P$2:P$4955,ObservedSpeciesData!$A$2:$A$4955,$A62,ObservedSpeciesData!$C$2:$C$4955,$C62,ObservedSpeciesData!$D$2:$D$4955,$D62),"")</f>
        <v>128.73746910861175</v>
      </c>
      <c r="Q62" s="23"/>
      <c r="R62" s="25" t="str">
        <f>IF(ISNUMBER(AVERAGEIFS(ObservedSpeciesData!R$2:R$4955,ObservedSpeciesData!$A$2:$A$4955,$A62,ObservedSpeciesData!$D$2:$D$4955,$D62)),AVERAGEIFS(ObservedSpeciesData!R$2:R$4955,ObservedSpeciesData!$A$2:$A$4955,$A62,ObservedSpeciesData!$D$2:$D$4955,$D62),"")</f>
        <v/>
      </c>
      <c r="S62" s="25" t="str">
        <f>IF(ISNUMBER(AVERAGEIFS(ObservedSpeciesData!S$2:S$4955,ObservedSpeciesData!$A$2:$A$4955,$A62,ObservedSpeciesData!$D$2:$D$4955,$D62)),AVERAGEIFS(ObservedSpeciesData!S$2:S$4955,ObservedSpeciesData!$A$2:$A$4955,$A62,ObservedSpeciesData!$D$2:$D$4955,$D62),"")</f>
        <v/>
      </c>
      <c r="T62" s="23" t="str">
        <f>IF(ISNUMBER(AVERAGEIFS(ObservedSpeciesData!T$2:T$4955,ObservedSpeciesData!$A$2:$A$4955,$A62,ObservedSpeciesData!$D$2:$D$4955,$D62)),AVERAGEIFS(ObservedSpeciesData!T$2:T$4955,ObservedSpeciesData!$A$2:$A$4955,$A62,ObservedSpeciesData!$D$2:$D$4955,$D62),"")</f>
        <v/>
      </c>
      <c r="U62" s="24" t="str">
        <f>IF(ISNUMBER(AVERAGEIFS(ObservedSpeciesData!U$2:U$4955,ObservedSpeciesData!$A$2:$A$4955,$A62,ObservedSpeciesData!$C$2:$C$4955,$C62,ObservedSpeciesData!$D$2:$D$4955,$D62)),AVERAGEIFS(ObservedSpeciesData!U$2:U$4955,ObservedSpeciesData!$A$2:$A$4955,$A62,ObservedSpeciesData!$C$2:$C$4955,$C62,ObservedSpeciesData!$D$2:$D$4955,$D62),"")</f>
        <v/>
      </c>
      <c r="V62" s="23">
        <f>IF(ISNUMBER(AVERAGEIFS(ObservedSpeciesData!V$2:V$4955,ObservedSpeciesData!$A$2:$A$4955,$A62,ObservedSpeciesData!$D$2:$D$4955,$D62)),AVERAGEIFS(ObservedSpeciesData!V$2:V$4955,ObservedSpeciesData!$A$2:$A$4955,$A62,ObservedSpeciesData!$D$2:$D$4955,$D62),"")</f>
        <v>17.895080327987671</v>
      </c>
      <c r="W62" s="23">
        <f>IF(ISNUMBER(AVERAGEIFS(ObservedSpeciesData!W$2:W$4955,ObservedSpeciesData!$A$2:$A$4955,$A62,ObservedSpeciesData!$D$2:$D$4955,$D62)),AVERAGEIFS(ObservedSpeciesData!W$2:W$4955,ObservedSpeciesData!$A$2:$A$4955,$A62,ObservedSpeciesData!$D$2:$D$4955,$D62),"")</f>
        <v>12.709901571273804</v>
      </c>
      <c r="X62" s="23">
        <f>IF(ISNUMBER(AVERAGEIFS(ObservedSpeciesData!X$2:X$4955,ObservedSpeciesData!$A$2:$A$4955,$A62,ObservedSpeciesData!$D$2:$D$4955,$D62)),AVERAGEIFS(ObservedSpeciesData!X$2:X$4955,ObservedSpeciesData!$A$2:$A$4955,$A62,ObservedSpeciesData!$D$2:$D$4955,$D62),"")</f>
        <v>80.234845161437988</v>
      </c>
      <c r="Y62" s="23">
        <f>IF(ISNUMBER(AVERAGEIFS(ObservedSpeciesData!Y$2:Y$4955,ObservedSpeciesData!$A$2:$A$4955,$A62,ObservedSpeciesData!$D$2:$D$4955,$D62)),AVERAGEIFS(ObservedSpeciesData!Y$2:Y$4955,ObservedSpeciesData!$A$2:$A$4955,$A62,ObservedSpeciesData!$D$2:$D$4955,$D62),"")</f>
        <v>22.144196510314941</v>
      </c>
      <c r="Z62" s="23">
        <f>IF(ISNUMBER(AVERAGEIFS(ObservedSpeciesData!Z$2:Z$4955,ObservedSpeciesData!$A$2:$A$4955,$A62,ObservedSpeciesData!$D$2:$D$4955,$D62)),AVERAGEIFS(ObservedSpeciesData!Z$2:Z$4955,ObservedSpeciesData!$A$2:$A$4955,$A62,ObservedSpeciesData!$D$2:$D$4955,$D62),"")</f>
        <v>90.079301834106445</v>
      </c>
      <c r="AA62" s="23">
        <f>IF(ISNUMBER(AVERAGEIFS(ObservedSpeciesData!AA$2:AA$4955,ObservedSpeciesData!$A$2:$A$4955,$A62,ObservedSpeciesData!$D$2:$D$4955,$D62)),AVERAGEIFS(ObservedSpeciesData!AA$2:AA$4955,ObservedSpeciesData!$A$2:$A$4955,$A62,ObservedSpeciesData!$D$2:$D$4955,$D62),"")</f>
        <v>29.229023694992065</v>
      </c>
      <c r="AB62" s="24">
        <f>IF(ISNUMBER(AVERAGEIFS(ObservedSpeciesData!AB$2:AB$4955,ObservedSpeciesData!$A$2:$A$4955,$A62,ObservedSpeciesData!$D$2:$D$4955,$D62)),AVERAGEIFS(ObservedSpeciesData!AB$2:AB$4955,ObservedSpeciesData!$A$2:$A$4955,$A62,ObservedSpeciesData!$D$2:$D$4955,$D62),"")</f>
        <v>4.6766437911987306E-2</v>
      </c>
      <c r="AC62" s="24">
        <f>IF(ISNUMBER(AVERAGEIFS(ObservedSpeciesData!AC$2:AC$4955,ObservedSpeciesData!$A$2:$A$4955,$A62,ObservedSpeciesData!$D$2:$D$4955,$D62)),AVERAGEIFS(ObservedSpeciesData!AC$2:AC$4955,ObservedSpeciesData!$A$2:$A$4955,$A62,ObservedSpeciesData!$D$2:$D$4955,$D62),"")</f>
        <v>4.6766437911987306E-2</v>
      </c>
      <c r="AD62" s="23">
        <f>IF(ISNUMBER(AVERAGEIFS(ObservedSpeciesData!AD$2:AD$4955,ObservedSpeciesData!$A$2:$A$4955,$A62,ObservedSpeciesData!$D$2:$D$4955,$D62)),AVERAGEIFS(ObservedSpeciesData!AD$2:AD$4955,ObservedSpeciesData!$A$2:$A$4955,$A62,ObservedSpeciesData!$D$2:$D$4955,$D62),"")</f>
        <v>12.837575225830077</v>
      </c>
      <c r="AE62" s="24">
        <f>IF(ISNUMBER(AVERAGEIFS(ObservedSpeciesData!AE$2:AE$4955,ObservedSpeciesData!$A$2:$A$4955,$A62,ObservedSpeciesData!$D$2:$D$4955,$D62)),AVERAGEIFS(ObservedSpeciesData!AE$2:AE$4955,ObservedSpeciesData!$A$2:$A$4955,$A62,ObservedSpeciesData!$D$2:$D$4955,$D62),"")</f>
        <v>12.873440835556014</v>
      </c>
      <c r="AF62" s="23"/>
      <c r="AG62" s="24"/>
      <c r="AH62" s="23">
        <f>IF(ISNUMBER(AVERAGEIFS(ObservedSpeciesData!AH$2:AH$4955,ObservedSpeciesData!$A$2:$A$4955,$A62,ObservedSpeciesData!$D$2:$D$4955,$D62)),AVERAGEIFS(ObservedSpeciesData!AH$2:AH$4955,ObservedSpeciesData!$A$2:$A$4955,$A62,ObservedSpeciesData!$D$2:$D$4955,$D62),"")</f>
        <v>6.0437500000000002</v>
      </c>
      <c r="AI62" s="23">
        <f>IF(ISNUMBER(AVERAGEIFS(ObservedSpeciesData!AI$2:AI$4955,ObservedSpeciesData!$A$2:$A$4955,$A62,ObservedSpeciesData!$C$2:$C$4955,$C62,ObservedSpeciesData!$D$2:$D$4955,$D62)),AVERAGEIFS(ObservedSpeciesData!AI$2:AI$4955,ObservedSpeciesData!$A$2:$A$4955,$A62,ObservedSpeciesData!$C$2:$C$4955,$C62,ObservedSpeciesData!$D$2:$D$4955,$D62),"")</f>
        <v>6.0437500000000002</v>
      </c>
      <c r="AJ62" s="2">
        <f>COUNTIFS(ObservedSpeciesData!$A$2:$A$828,$A62,ObservedSpeciesData!$D$2:$D$828,$D62)</f>
        <v>4</v>
      </c>
      <c r="AK62" s="2">
        <f t="shared" si="0"/>
        <v>15</v>
      </c>
    </row>
    <row r="63" spans="1:37" x14ac:dyDescent="0.25">
      <c r="A63" s="14" t="s">
        <v>117</v>
      </c>
      <c r="B63" t="s">
        <v>98</v>
      </c>
      <c r="C63" t="s">
        <v>106</v>
      </c>
      <c r="D63" s="13">
        <v>42283</v>
      </c>
      <c r="E63">
        <v>1</v>
      </c>
      <c r="F63">
        <v>50</v>
      </c>
      <c r="G63" s="2" t="s">
        <v>87</v>
      </c>
      <c r="H63" s="2" t="s">
        <v>11</v>
      </c>
      <c r="I63">
        <v>1</v>
      </c>
      <c r="J63" s="2" t="s">
        <v>77</v>
      </c>
      <c r="K63" s="2">
        <f>IF(ISNUMBER(AVERAGEIFS(ObservedSpeciesData!K$2:K$4955,ObservedSpeciesData!$A$2:$A$4955,$A63,ObservedSpeciesData!$D$2:$D$4955,$D63)),AVERAGEIFS(ObservedSpeciesData!K$2:K$4955,ObservedSpeciesData!$A$2:$A$4955,$A63,ObservedSpeciesData!$D$2:$D$4955,$D63),"")</f>
        <v>45</v>
      </c>
      <c r="L63" s="26" t="str">
        <f>IF(ISNUMBER(AVERAGEIFS(ObservedSpeciesData!L$2:L$4955,ObservedSpeciesData!$A$2:$A$4955,$A63,ObservedSpeciesData!$D$2:$D$4955,$D63)),AVERAGEIFS(ObservedSpeciesData!L$2:L$4955,ObservedSpeciesData!$A$2:$A$4955,$A63,ObservedSpeciesData!$D$2:$D$4955,$D63),"")</f>
        <v/>
      </c>
      <c r="M63" s="23" t="str">
        <f>IF(ISNUMBER(AVERAGEIFS(ObservedSpeciesData!M$2:M$4955,ObservedSpeciesData!$A$2:$A$4955,$A63,ObservedSpeciesData!$D$2:$D$4955,$D63)),AVERAGEIFS(ObservedSpeciesData!M$2:M$4955,ObservedSpeciesData!$A$2:$A$4955,$A63,ObservedSpeciesData!$D$2:$D$4955,$D63),"")</f>
        <v/>
      </c>
      <c r="N63" s="23">
        <f>IF(ISNUMBER(AVERAGEIFS(ObservedSpeciesData!N$2:N$4955,ObservedSpeciesData!$A$2:$A$4955,$A63,ObservedSpeciesData!$D$2:$D$4955,$D63)),AVERAGEIFS(ObservedSpeciesData!N$2:N$4955,ObservedSpeciesData!$A$2:$A$4955,$A63,ObservedSpeciesData!$D$2:$D$4955,$D63),"")</f>
        <v>1644.853656731337</v>
      </c>
      <c r="O63" s="23">
        <f>IF(ISNUMBER(AVERAGEIFS(ObservedSpeciesData!O$2:O$4955,ObservedSpeciesData!$A$2:$A$4955,$A63,ObservedSpeciesData!$D$2:$D$4955,$D63)),AVERAGEIFS(ObservedSpeciesData!O$2:O$4955,ObservedSpeciesData!$A$2:$A$4955,$A63,ObservedSpeciesData!$D$2:$D$4955,$D63),"")</f>
        <v>164.48536567313369</v>
      </c>
      <c r="P63" s="23">
        <f>IF(ISNUMBER(AVERAGEIFS(ObservedSpeciesData!P$2:P$4955,ObservedSpeciesData!$A$2:$A$4955,$A63,ObservedSpeciesData!$C$2:$C$4955,$C63,ObservedSpeciesData!$D$2:$D$4955,$D63)),AVERAGEIFS(ObservedSpeciesData!P$2:P$4955,ObservedSpeciesData!$A$2:$A$4955,$A63,ObservedSpeciesData!$C$2:$C$4955,$C63,ObservedSpeciesData!$D$2:$D$4955,$D63),"")</f>
        <v>164.48536567313369</v>
      </c>
      <c r="Q63" s="23"/>
      <c r="R63" s="25" t="str">
        <f>IF(ISNUMBER(AVERAGEIFS(ObservedSpeciesData!R$2:R$4955,ObservedSpeciesData!$A$2:$A$4955,$A63,ObservedSpeciesData!$D$2:$D$4955,$D63)),AVERAGEIFS(ObservedSpeciesData!R$2:R$4955,ObservedSpeciesData!$A$2:$A$4955,$A63,ObservedSpeciesData!$D$2:$D$4955,$D63),"")</f>
        <v/>
      </c>
      <c r="S63" s="25" t="str">
        <f>IF(ISNUMBER(AVERAGEIFS(ObservedSpeciesData!S$2:S$4955,ObservedSpeciesData!$A$2:$A$4955,$A63,ObservedSpeciesData!$D$2:$D$4955,$D63)),AVERAGEIFS(ObservedSpeciesData!S$2:S$4955,ObservedSpeciesData!$A$2:$A$4955,$A63,ObservedSpeciesData!$D$2:$D$4955,$D63),"")</f>
        <v/>
      </c>
      <c r="T63" s="23" t="str">
        <f>IF(ISNUMBER(AVERAGEIFS(ObservedSpeciesData!T$2:T$4955,ObservedSpeciesData!$A$2:$A$4955,$A63,ObservedSpeciesData!$D$2:$D$4955,$D63)),AVERAGEIFS(ObservedSpeciesData!T$2:T$4955,ObservedSpeciesData!$A$2:$A$4955,$A63,ObservedSpeciesData!$D$2:$D$4955,$D63),"")</f>
        <v/>
      </c>
      <c r="U63" s="24" t="str">
        <f>IF(ISNUMBER(AVERAGEIFS(ObservedSpeciesData!U$2:U$4955,ObservedSpeciesData!$A$2:$A$4955,$A63,ObservedSpeciesData!$C$2:$C$4955,$C63,ObservedSpeciesData!$D$2:$D$4955,$D63)),AVERAGEIFS(ObservedSpeciesData!U$2:U$4955,ObservedSpeciesData!$A$2:$A$4955,$A63,ObservedSpeciesData!$C$2:$C$4955,$C63,ObservedSpeciesData!$D$2:$D$4955,$D63),"")</f>
        <v/>
      </c>
      <c r="V63" s="23">
        <f>IF(ISNUMBER(AVERAGEIFS(ObservedSpeciesData!V$2:V$4955,ObservedSpeciesData!$A$2:$A$4955,$A63,ObservedSpeciesData!$D$2:$D$4955,$D63)),AVERAGEIFS(ObservedSpeciesData!V$2:V$4955,ObservedSpeciesData!$A$2:$A$4955,$A63,ObservedSpeciesData!$D$2:$D$4955,$D63),"")</f>
        <v>18.542685508728027</v>
      </c>
      <c r="W63" s="23">
        <f>IF(ISNUMBER(AVERAGEIFS(ObservedSpeciesData!W$2:W$4955,ObservedSpeciesData!$A$2:$A$4955,$A63,ObservedSpeciesData!$D$2:$D$4955,$D63)),AVERAGEIFS(ObservedSpeciesData!W$2:W$4955,ObservedSpeciesData!$A$2:$A$4955,$A63,ObservedSpeciesData!$D$2:$D$4955,$D63),"")</f>
        <v>12.978723764419556</v>
      </c>
      <c r="X63" s="23">
        <f>IF(ISNUMBER(AVERAGEIFS(ObservedSpeciesData!X$2:X$4955,ObservedSpeciesData!$A$2:$A$4955,$A63,ObservedSpeciesData!$D$2:$D$4955,$D63)),AVERAGEIFS(ObservedSpeciesData!X$2:X$4955,ObservedSpeciesData!$A$2:$A$4955,$A63,ObservedSpeciesData!$D$2:$D$4955,$D63),"")</f>
        <v>80.262364387512207</v>
      </c>
      <c r="Y63" s="23">
        <f>IF(ISNUMBER(AVERAGEIFS(ObservedSpeciesData!Y$2:Y$4955,ObservedSpeciesData!$A$2:$A$4955,$A63,ObservedSpeciesData!$D$2:$D$4955,$D63)),AVERAGEIFS(ObservedSpeciesData!Y$2:Y$4955,ObservedSpeciesData!$A$2:$A$4955,$A63,ObservedSpeciesData!$D$2:$D$4955,$D63),"")</f>
        <v>23.350646495819092</v>
      </c>
      <c r="Z63" s="23">
        <f>IF(ISNUMBER(AVERAGEIFS(ObservedSpeciesData!Z$2:Z$4955,ObservedSpeciesData!$A$2:$A$4955,$A63,ObservedSpeciesData!$D$2:$D$4955,$D63)),AVERAGEIFS(ObservedSpeciesData!Z$2:Z$4955,ObservedSpeciesData!$A$2:$A$4955,$A63,ObservedSpeciesData!$D$2:$D$4955,$D63),"")</f>
        <v>89.955387115478516</v>
      </c>
      <c r="AA63" s="23">
        <f>IF(ISNUMBER(AVERAGEIFS(ObservedSpeciesData!AA$2:AA$4955,ObservedSpeciesData!$A$2:$A$4955,$A63,ObservedSpeciesData!$D$2:$D$4955,$D63)),AVERAGEIFS(ObservedSpeciesData!AA$2:AA$4955,ObservedSpeciesData!$A$2:$A$4955,$A63,ObservedSpeciesData!$D$2:$D$4955,$D63),"")</f>
        <v>28.625077962875366</v>
      </c>
      <c r="AB63" s="24">
        <f>IF(ISNUMBER(AVERAGEIFS(ObservedSpeciesData!AB$2:AB$4955,ObservedSpeciesData!$A$2:$A$4955,$A63,ObservedSpeciesData!$D$2:$D$4955,$D63)),AVERAGEIFS(ObservedSpeciesData!AB$2:AB$4955,ObservedSpeciesData!$A$2:$A$4955,$A63,ObservedSpeciesData!$D$2:$D$4955,$D63),"")</f>
        <v>4.5800124740600592E-2</v>
      </c>
      <c r="AC63" s="24">
        <f>IF(ISNUMBER(AVERAGEIFS(ObservedSpeciesData!AC$2:AC$4955,ObservedSpeciesData!$A$2:$A$4955,$A63,ObservedSpeciesData!$D$2:$D$4955,$D63)),AVERAGEIFS(ObservedSpeciesData!AC$2:AC$4955,ObservedSpeciesData!$A$2:$A$4955,$A63,ObservedSpeciesData!$D$2:$D$4955,$D63),"")</f>
        <v>4.5800124740600592E-2</v>
      </c>
      <c r="AD63" s="23">
        <f>IF(ISNUMBER(AVERAGEIFS(ObservedSpeciesData!AD$2:AD$4955,ObservedSpeciesData!$A$2:$A$4955,$A63,ObservedSpeciesData!$D$2:$D$4955,$D63)),AVERAGEIFS(ObservedSpeciesData!AD$2:AD$4955,ObservedSpeciesData!$A$2:$A$4955,$A63,ObservedSpeciesData!$D$2:$D$4955,$D63),"")</f>
        <v>12.841978302001952</v>
      </c>
      <c r="AE63" s="24">
        <f>IF(ISNUMBER(AVERAGEIFS(ObservedSpeciesData!AE$2:AE$4955,ObservedSpeciesData!$A$2:$A$4955,$A63,ObservedSpeciesData!$D$2:$D$4955,$D63)),AVERAGEIFS(ObservedSpeciesData!AE$2:AE$4955,ObservedSpeciesData!$A$2:$A$4955,$A63,ObservedSpeciesData!$D$2:$D$4955,$D63),"")</f>
        <v>12.996374191474139</v>
      </c>
      <c r="AF63" s="23"/>
      <c r="AG63" s="24"/>
      <c r="AH63" s="23">
        <f>IF(ISNUMBER(AVERAGEIFS(ObservedSpeciesData!AH$2:AH$4955,ObservedSpeciesData!$A$2:$A$4955,$A63,ObservedSpeciesData!$D$2:$D$4955,$D63)),AVERAGEIFS(ObservedSpeciesData!AH$2:AH$4955,ObservedSpeciesData!$A$2:$A$4955,$A63,ObservedSpeciesData!$D$2:$D$4955,$D63),"")</f>
        <v>7.5132500000000011</v>
      </c>
      <c r="AI63" s="23">
        <f>IF(ISNUMBER(AVERAGEIFS(ObservedSpeciesData!AI$2:AI$4955,ObservedSpeciesData!$A$2:$A$4955,$A63,ObservedSpeciesData!$C$2:$C$4955,$C63,ObservedSpeciesData!$D$2:$D$4955,$D63)),AVERAGEIFS(ObservedSpeciesData!AI$2:AI$4955,ObservedSpeciesData!$A$2:$A$4955,$A63,ObservedSpeciesData!$C$2:$C$4955,$C63,ObservedSpeciesData!$D$2:$D$4955,$D63),"")</f>
        <v>7.5132500000000011</v>
      </c>
      <c r="AJ63" s="2">
        <f>COUNTIFS(ObservedSpeciesData!$A$2:$A$828,$A63,ObservedSpeciesData!$D$2:$D$828,$D63)</f>
        <v>4</v>
      </c>
      <c r="AK63" s="2">
        <f t="shared" si="0"/>
        <v>15</v>
      </c>
    </row>
    <row r="64" spans="1:37" x14ac:dyDescent="0.25">
      <c r="A64" s="14" t="s">
        <v>116</v>
      </c>
      <c r="B64" t="s">
        <v>98</v>
      </c>
      <c r="C64" t="s">
        <v>106</v>
      </c>
      <c r="D64" s="13">
        <v>42283</v>
      </c>
      <c r="E64">
        <v>1</v>
      </c>
      <c r="F64">
        <v>100</v>
      </c>
      <c r="G64" s="2" t="s">
        <v>87</v>
      </c>
      <c r="H64" s="2" t="s">
        <v>11</v>
      </c>
      <c r="I64">
        <v>1</v>
      </c>
      <c r="J64" s="2" t="s">
        <v>77</v>
      </c>
      <c r="K64" s="2">
        <f>IF(ISNUMBER(AVERAGEIFS(ObservedSpeciesData!K$2:K$4955,ObservedSpeciesData!$A$2:$A$4955,$A64,ObservedSpeciesData!$D$2:$D$4955,$D64)),AVERAGEIFS(ObservedSpeciesData!K$2:K$4955,ObservedSpeciesData!$A$2:$A$4955,$A64,ObservedSpeciesData!$D$2:$D$4955,$D64),"")</f>
        <v>78</v>
      </c>
      <c r="L64" s="26" t="str">
        <f>IF(ISNUMBER(AVERAGEIFS(ObservedSpeciesData!L$2:L$4955,ObservedSpeciesData!$A$2:$A$4955,$A64,ObservedSpeciesData!$D$2:$D$4955,$D64)),AVERAGEIFS(ObservedSpeciesData!L$2:L$4955,ObservedSpeciesData!$A$2:$A$4955,$A64,ObservedSpeciesData!$D$2:$D$4955,$D64),"")</f>
        <v/>
      </c>
      <c r="M64" s="23" t="str">
        <f>IF(ISNUMBER(AVERAGEIFS(ObservedSpeciesData!M$2:M$4955,ObservedSpeciesData!$A$2:$A$4955,$A64,ObservedSpeciesData!$D$2:$D$4955,$D64)),AVERAGEIFS(ObservedSpeciesData!M$2:M$4955,ObservedSpeciesData!$A$2:$A$4955,$A64,ObservedSpeciesData!$D$2:$D$4955,$D64),"")</f>
        <v/>
      </c>
      <c r="N64" s="23">
        <f>IF(ISNUMBER(AVERAGEIFS(ObservedSpeciesData!N$2:N$4955,ObservedSpeciesData!$A$2:$A$4955,$A64,ObservedSpeciesData!$D$2:$D$4955,$D64)),AVERAGEIFS(ObservedSpeciesData!N$2:N$4955,ObservedSpeciesData!$A$2:$A$4955,$A64,ObservedSpeciesData!$D$2:$D$4955,$D64),"")</f>
        <v>1331.7274077836212</v>
      </c>
      <c r="O64" s="23">
        <f>IF(ISNUMBER(AVERAGEIFS(ObservedSpeciesData!O$2:O$4955,ObservedSpeciesData!$A$2:$A$4955,$A64,ObservedSpeciesData!$D$2:$D$4955,$D64)),AVERAGEIFS(ObservedSpeciesData!O$2:O$4955,ObservedSpeciesData!$A$2:$A$4955,$A64,ObservedSpeciesData!$D$2:$D$4955,$D64),"")</f>
        <v>133.17274077836211</v>
      </c>
      <c r="P64" s="23">
        <f>IF(ISNUMBER(AVERAGEIFS(ObservedSpeciesData!P$2:P$4955,ObservedSpeciesData!$A$2:$A$4955,$A64,ObservedSpeciesData!$C$2:$C$4955,$C64,ObservedSpeciesData!$D$2:$D$4955,$D64)),AVERAGEIFS(ObservedSpeciesData!P$2:P$4955,ObservedSpeciesData!$A$2:$A$4955,$A64,ObservedSpeciesData!$C$2:$C$4955,$C64,ObservedSpeciesData!$D$2:$D$4955,$D64),"")</f>
        <v>133.17274077836211</v>
      </c>
      <c r="Q64" s="23"/>
      <c r="R64" s="25" t="str">
        <f>IF(ISNUMBER(AVERAGEIFS(ObservedSpeciesData!R$2:R$4955,ObservedSpeciesData!$A$2:$A$4955,$A64,ObservedSpeciesData!$D$2:$D$4955,$D64)),AVERAGEIFS(ObservedSpeciesData!R$2:R$4955,ObservedSpeciesData!$A$2:$A$4955,$A64,ObservedSpeciesData!$D$2:$D$4955,$D64),"")</f>
        <v/>
      </c>
      <c r="S64" s="25" t="str">
        <f>IF(ISNUMBER(AVERAGEIFS(ObservedSpeciesData!S$2:S$4955,ObservedSpeciesData!$A$2:$A$4955,$A64,ObservedSpeciesData!$D$2:$D$4955,$D64)),AVERAGEIFS(ObservedSpeciesData!S$2:S$4955,ObservedSpeciesData!$A$2:$A$4955,$A64,ObservedSpeciesData!$D$2:$D$4955,$D64),"")</f>
        <v/>
      </c>
      <c r="T64" s="23" t="str">
        <f>IF(ISNUMBER(AVERAGEIFS(ObservedSpeciesData!T$2:T$4955,ObservedSpeciesData!$A$2:$A$4955,$A64,ObservedSpeciesData!$D$2:$D$4955,$D64)),AVERAGEIFS(ObservedSpeciesData!T$2:T$4955,ObservedSpeciesData!$A$2:$A$4955,$A64,ObservedSpeciesData!$D$2:$D$4955,$D64),"")</f>
        <v/>
      </c>
      <c r="U64" s="24" t="str">
        <f>IF(ISNUMBER(AVERAGEIFS(ObservedSpeciesData!U$2:U$4955,ObservedSpeciesData!$A$2:$A$4955,$A64,ObservedSpeciesData!$C$2:$C$4955,$C64,ObservedSpeciesData!$D$2:$D$4955,$D64)),AVERAGEIFS(ObservedSpeciesData!U$2:U$4955,ObservedSpeciesData!$A$2:$A$4955,$A64,ObservedSpeciesData!$C$2:$C$4955,$C64,ObservedSpeciesData!$D$2:$D$4955,$D64),"")</f>
        <v/>
      </c>
      <c r="V64" s="23">
        <f>IF(ISNUMBER(AVERAGEIFS(ObservedSpeciesData!V$2:V$4955,ObservedSpeciesData!$A$2:$A$4955,$A64,ObservedSpeciesData!$D$2:$D$4955,$D64)),AVERAGEIFS(ObservedSpeciesData!V$2:V$4955,ObservedSpeciesData!$A$2:$A$4955,$A64,ObservedSpeciesData!$D$2:$D$4955,$D64),"")</f>
        <v>18.162898063659668</v>
      </c>
      <c r="W64" s="23">
        <f>IF(ISNUMBER(AVERAGEIFS(ObservedSpeciesData!W$2:W$4955,ObservedSpeciesData!$A$2:$A$4955,$A64,ObservedSpeciesData!$D$2:$D$4955,$D64)),AVERAGEIFS(ObservedSpeciesData!W$2:W$4955,ObservedSpeciesData!$A$2:$A$4955,$A64,ObservedSpeciesData!$D$2:$D$4955,$D64),"")</f>
        <v>13.370312333106995</v>
      </c>
      <c r="X64" s="23">
        <f>IF(ISNUMBER(AVERAGEIFS(ObservedSpeciesData!X$2:X$4955,ObservedSpeciesData!$A$2:$A$4955,$A64,ObservedSpeciesData!$D$2:$D$4955,$D64)),AVERAGEIFS(ObservedSpeciesData!X$2:X$4955,ObservedSpeciesData!$A$2:$A$4955,$A64,ObservedSpeciesData!$D$2:$D$4955,$D64),"")</f>
        <v>80.414395332336426</v>
      </c>
      <c r="Y64" s="23">
        <f>IF(ISNUMBER(AVERAGEIFS(ObservedSpeciesData!Y$2:Y$4955,ObservedSpeciesData!$A$2:$A$4955,$A64,ObservedSpeciesData!$D$2:$D$4955,$D64)),AVERAGEIFS(ObservedSpeciesData!Y$2:Y$4955,ObservedSpeciesData!$A$2:$A$4955,$A64,ObservedSpeciesData!$D$2:$D$4955,$D64),"")</f>
        <v>22.528534889221191</v>
      </c>
      <c r="Z64" s="23">
        <f>IF(ISNUMBER(AVERAGEIFS(ObservedSpeciesData!Z$2:Z$4955,ObservedSpeciesData!$A$2:$A$4955,$A64,ObservedSpeciesData!$D$2:$D$4955,$D64)),AVERAGEIFS(ObservedSpeciesData!Z$2:Z$4955,ObservedSpeciesData!$A$2:$A$4955,$A64,ObservedSpeciesData!$D$2:$D$4955,$D64),"")</f>
        <v>89.917223930358887</v>
      </c>
      <c r="AA64" s="23">
        <f>IF(ISNUMBER(AVERAGEIFS(ObservedSpeciesData!AA$2:AA$4955,ObservedSpeciesData!$A$2:$A$4955,$A64,ObservedSpeciesData!$D$2:$D$4955,$D64)),AVERAGEIFS(ObservedSpeciesData!AA$2:AA$4955,ObservedSpeciesData!$A$2:$A$4955,$A64,ObservedSpeciesData!$D$2:$D$4955,$D64),"")</f>
        <v>28.187139987945557</v>
      </c>
      <c r="AB64" s="24">
        <f>IF(ISNUMBER(AVERAGEIFS(ObservedSpeciesData!AB$2:AB$4955,ObservedSpeciesData!$A$2:$A$4955,$A64,ObservedSpeciesData!$D$2:$D$4955,$D64)),AVERAGEIFS(ObservedSpeciesData!AB$2:AB$4955,ObservedSpeciesData!$A$2:$A$4955,$A64,ObservedSpeciesData!$D$2:$D$4955,$D64),"")</f>
        <v>4.5099423980712885E-2</v>
      </c>
      <c r="AC64" s="24">
        <f>IF(ISNUMBER(AVERAGEIFS(ObservedSpeciesData!AC$2:AC$4955,ObservedSpeciesData!$A$2:$A$4955,$A64,ObservedSpeciesData!$D$2:$D$4955,$D64)),AVERAGEIFS(ObservedSpeciesData!AC$2:AC$4955,ObservedSpeciesData!$A$2:$A$4955,$A64,ObservedSpeciesData!$D$2:$D$4955,$D64),"")</f>
        <v>4.5099423980712885E-2</v>
      </c>
      <c r="AD64" s="23">
        <f>IF(ISNUMBER(AVERAGEIFS(ObservedSpeciesData!AD$2:AD$4955,ObservedSpeciesData!$A$2:$A$4955,$A64,ObservedSpeciesData!$D$2:$D$4955,$D64)),AVERAGEIFS(ObservedSpeciesData!AD$2:AD$4955,ObservedSpeciesData!$A$2:$A$4955,$A64,ObservedSpeciesData!$D$2:$D$4955,$D64),"")</f>
        <v>12.866303253173827</v>
      </c>
      <c r="AE64" s="24">
        <f>IF(ISNUMBER(AVERAGEIFS(ObservedSpeciesData!AE$2:AE$4955,ObservedSpeciesData!$A$2:$A$4955,$A64,ObservedSpeciesData!$D$2:$D$4955,$D64)),AVERAGEIFS(ObservedSpeciesData!AE$2:AE$4955,ObservedSpeciesData!$A$2:$A$4955,$A64,ObservedSpeciesData!$D$2:$D$4955,$D64),"")</f>
        <v>13.191499992122026</v>
      </c>
      <c r="AF64" s="23"/>
      <c r="AG64" s="24"/>
      <c r="AH64" s="23">
        <f>IF(ISNUMBER(AVERAGEIFS(ObservedSpeciesData!AH$2:AH$4955,ObservedSpeciesData!$A$2:$A$4955,$A64,ObservedSpeciesData!$D$2:$D$4955,$D64)),AVERAGEIFS(ObservedSpeciesData!AH$2:AH$4955,ObservedSpeciesData!$A$2:$A$4955,$A64,ObservedSpeciesData!$D$2:$D$4955,$D64),"")</f>
        <v>5.9397500000000001</v>
      </c>
      <c r="AI64" s="23">
        <f>IF(ISNUMBER(AVERAGEIFS(ObservedSpeciesData!AI$2:AI$4955,ObservedSpeciesData!$A$2:$A$4955,$A64,ObservedSpeciesData!$C$2:$C$4955,$C64,ObservedSpeciesData!$D$2:$D$4955,$D64)),AVERAGEIFS(ObservedSpeciesData!AI$2:AI$4955,ObservedSpeciesData!$A$2:$A$4955,$A64,ObservedSpeciesData!$C$2:$C$4955,$C64,ObservedSpeciesData!$D$2:$D$4955,$D64),"")</f>
        <v>5.9397500000000001</v>
      </c>
      <c r="AJ64" s="2">
        <f>COUNTIFS(ObservedSpeciesData!$A$2:$A$828,$A64,ObservedSpeciesData!$D$2:$D$828,$D64)</f>
        <v>4</v>
      </c>
      <c r="AK64" s="2">
        <f t="shared" si="0"/>
        <v>15</v>
      </c>
    </row>
    <row r="65" spans="1:37" x14ac:dyDescent="0.25">
      <c r="A65" s="14" t="s">
        <v>115</v>
      </c>
      <c r="B65" t="s">
        <v>98</v>
      </c>
      <c r="C65" t="s">
        <v>106</v>
      </c>
      <c r="D65" s="13">
        <v>42283</v>
      </c>
      <c r="E65">
        <v>1</v>
      </c>
      <c r="F65">
        <v>200</v>
      </c>
      <c r="G65" s="2" t="s">
        <v>87</v>
      </c>
      <c r="H65" s="2" t="s">
        <v>11</v>
      </c>
      <c r="I65">
        <v>1</v>
      </c>
      <c r="J65" s="2" t="s">
        <v>77</v>
      </c>
      <c r="K65" s="2">
        <f>IF(ISNUMBER(AVERAGEIFS(ObservedSpeciesData!K$2:K$4955,ObservedSpeciesData!$A$2:$A$4955,$A65,ObservedSpeciesData!$D$2:$D$4955,$D65)),AVERAGEIFS(ObservedSpeciesData!K$2:K$4955,ObservedSpeciesData!$A$2:$A$4955,$A65,ObservedSpeciesData!$D$2:$D$4955,$D65),"")</f>
        <v>156</v>
      </c>
      <c r="L65" s="26" t="str">
        <f>IF(ISNUMBER(AVERAGEIFS(ObservedSpeciesData!L$2:L$4955,ObservedSpeciesData!$A$2:$A$4955,$A65,ObservedSpeciesData!$D$2:$D$4955,$D65)),AVERAGEIFS(ObservedSpeciesData!L$2:L$4955,ObservedSpeciesData!$A$2:$A$4955,$A65,ObservedSpeciesData!$D$2:$D$4955,$D65),"")</f>
        <v/>
      </c>
      <c r="M65" s="23" t="str">
        <f>IF(ISNUMBER(AVERAGEIFS(ObservedSpeciesData!M$2:M$4955,ObservedSpeciesData!$A$2:$A$4955,$A65,ObservedSpeciesData!$D$2:$D$4955,$D65)),AVERAGEIFS(ObservedSpeciesData!M$2:M$4955,ObservedSpeciesData!$A$2:$A$4955,$A65,ObservedSpeciesData!$D$2:$D$4955,$D65),"")</f>
        <v/>
      </c>
      <c r="N65" s="23">
        <f>IF(ISNUMBER(AVERAGEIFS(ObservedSpeciesData!N$2:N$4955,ObservedSpeciesData!$A$2:$A$4955,$A65,ObservedSpeciesData!$D$2:$D$4955,$D65)),AVERAGEIFS(ObservedSpeciesData!N$2:N$4955,ObservedSpeciesData!$A$2:$A$4955,$A65,ObservedSpeciesData!$D$2:$D$4955,$D65),"")</f>
        <v>1400.5959317159236</v>
      </c>
      <c r="O65" s="23">
        <f>IF(ISNUMBER(AVERAGEIFS(ObservedSpeciesData!O$2:O$4955,ObservedSpeciesData!$A$2:$A$4955,$A65,ObservedSpeciesData!$D$2:$D$4955,$D65)),AVERAGEIFS(ObservedSpeciesData!O$2:O$4955,ObservedSpeciesData!$A$2:$A$4955,$A65,ObservedSpeciesData!$D$2:$D$4955,$D65),"")</f>
        <v>140.05959317159235</v>
      </c>
      <c r="P65" s="23">
        <f>IF(ISNUMBER(AVERAGEIFS(ObservedSpeciesData!P$2:P$4955,ObservedSpeciesData!$A$2:$A$4955,$A65,ObservedSpeciesData!$C$2:$C$4955,$C65,ObservedSpeciesData!$D$2:$D$4955,$D65)),AVERAGEIFS(ObservedSpeciesData!P$2:P$4955,ObservedSpeciesData!$A$2:$A$4955,$A65,ObservedSpeciesData!$C$2:$C$4955,$C65,ObservedSpeciesData!$D$2:$D$4955,$D65),"")</f>
        <v>140.05959317159235</v>
      </c>
      <c r="Q65" s="23"/>
      <c r="R65" s="25" t="str">
        <f>IF(ISNUMBER(AVERAGEIFS(ObservedSpeciesData!R$2:R$4955,ObservedSpeciesData!$A$2:$A$4955,$A65,ObservedSpeciesData!$D$2:$D$4955,$D65)),AVERAGEIFS(ObservedSpeciesData!R$2:R$4955,ObservedSpeciesData!$A$2:$A$4955,$A65,ObservedSpeciesData!$D$2:$D$4955,$D65),"")</f>
        <v/>
      </c>
      <c r="S65" s="25" t="str">
        <f>IF(ISNUMBER(AVERAGEIFS(ObservedSpeciesData!S$2:S$4955,ObservedSpeciesData!$A$2:$A$4955,$A65,ObservedSpeciesData!$D$2:$D$4955,$D65)),AVERAGEIFS(ObservedSpeciesData!S$2:S$4955,ObservedSpeciesData!$A$2:$A$4955,$A65,ObservedSpeciesData!$D$2:$D$4955,$D65),"")</f>
        <v/>
      </c>
      <c r="T65" s="23" t="str">
        <f>IF(ISNUMBER(AVERAGEIFS(ObservedSpeciesData!T$2:T$4955,ObservedSpeciesData!$A$2:$A$4955,$A65,ObservedSpeciesData!$D$2:$D$4955,$D65)),AVERAGEIFS(ObservedSpeciesData!T$2:T$4955,ObservedSpeciesData!$A$2:$A$4955,$A65,ObservedSpeciesData!$D$2:$D$4955,$D65),"")</f>
        <v/>
      </c>
      <c r="U65" s="24" t="str">
        <f>IF(ISNUMBER(AVERAGEIFS(ObservedSpeciesData!U$2:U$4955,ObservedSpeciesData!$A$2:$A$4955,$A65,ObservedSpeciesData!$C$2:$C$4955,$C65,ObservedSpeciesData!$D$2:$D$4955,$D65)),AVERAGEIFS(ObservedSpeciesData!U$2:U$4955,ObservedSpeciesData!$A$2:$A$4955,$A65,ObservedSpeciesData!$C$2:$C$4955,$C65,ObservedSpeciesData!$D$2:$D$4955,$D65),"")</f>
        <v/>
      </c>
      <c r="V65" s="23">
        <f>IF(ISNUMBER(AVERAGEIFS(ObservedSpeciesData!V$2:V$4955,ObservedSpeciesData!$A$2:$A$4955,$A65,ObservedSpeciesData!$D$2:$D$4955,$D65)),AVERAGEIFS(ObservedSpeciesData!V$2:V$4955,ObservedSpeciesData!$A$2:$A$4955,$A65,ObservedSpeciesData!$D$2:$D$4955,$D65),"")</f>
        <v>17.85160231590271</v>
      </c>
      <c r="W65" s="23">
        <f>IF(ISNUMBER(AVERAGEIFS(ObservedSpeciesData!W$2:W$4955,ObservedSpeciesData!$A$2:$A$4955,$A65,ObservedSpeciesData!$D$2:$D$4955,$D65)),AVERAGEIFS(ObservedSpeciesData!W$2:W$4955,ObservedSpeciesData!$A$2:$A$4955,$A65,ObservedSpeciesData!$D$2:$D$4955,$D65),"")</f>
        <v>13.578593254089355</v>
      </c>
      <c r="X65" s="23">
        <f>IF(ISNUMBER(AVERAGEIFS(ObservedSpeciesData!X$2:X$4955,ObservedSpeciesData!$A$2:$A$4955,$A65,ObservedSpeciesData!$D$2:$D$4955,$D65)),AVERAGEIFS(ObservedSpeciesData!X$2:X$4955,ObservedSpeciesData!$A$2:$A$4955,$A65,ObservedSpeciesData!$D$2:$D$4955,$D65),"")</f>
        <v>79.771324157714844</v>
      </c>
      <c r="Y65" s="23">
        <f>IF(ISNUMBER(AVERAGEIFS(ObservedSpeciesData!Y$2:Y$4955,ObservedSpeciesData!$A$2:$A$4955,$A65,ObservedSpeciesData!$D$2:$D$4955,$D65)),AVERAGEIFS(ObservedSpeciesData!Y$2:Y$4955,ObservedSpeciesData!$A$2:$A$4955,$A65,ObservedSpeciesData!$D$2:$D$4955,$D65),"")</f>
        <v>22.758136034011841</v>
      </c>
      <c r="Z65" s="23">
        <f>IF(ISNUMBER(AVERAGEIFS(ObservedSpeciesData!Z$2:Z$4955,ObservedSpeciesData!$A$2:$A$4955,$A65,ObservedSpeciesData!$D$2:$D$4955,$D65)),AVERAGEIFS(ObservedSpeciesData!Z$2:Z$4955,ObservedSpeciesData!$A$2:$A$4955,$A65,ObservedSpeciesData!$D$2:$D$4955,$D65),"")</f>
        <v>90.224029541015625</v>
      </c>
      <c r="AA65" s="23">
        <f>IF(ISNUMBER(AVERAGEIFS(ObservedSpeciesData!AA$2:AA$4955,ObservedSpeciesData!$A$2:$A$4955,$A65,ObservedSpeciesData!$D$2:$D$4955,$D65)),AVERAGEIFS(ObservedSpeciesData!AA$2:AA$4955,ObservedSpeciesData!$A$2:$A$4955,$A65,ObservedSpeciesData!$D$2:$D$4955,$D65),"")</f>
        <v>29.206978797912598</v>
      </c>
      <c r="AB65" s="24">
        <f>IF(ISNUMBER(AVERAGEIFS(ObservedSpeciesData!AB$2:AB$4955,ObservedSpeciesData!$A$2:$A$4955,$A65,ObservedSpeciesData!$D$2:$D$4955,$D65)),AVERAGEIFS(ObservedSpeciesData!AB$2:AB$4955,ObservedSpeciesData!$A$2:$A$4955,$A65,ObservedSpeciesData!$D$2:$D$4955,$D65),"")</f>
        <v>4.6731166076660155E-2</v>
      </c>
      <c r="AC65" s="24">
        <f>IF(ISNUMBER(AVERAGEIFS(ObservedSpeciesData!AC$2:AC$4955,ObservedSpeciesData!$A$2:$A$4955,$A65,ObservedSpeciesData!$D$2:$D$4955,$D65)),AVERAGEIFS(ObservedSpeciesData!AC$2:AC$4955,ObservedSpeciesData!$A$2:$A$4955,$A65,ObservedSpeciesData!$D$2:$D$4955,$D65),"")</f>
        <v>4.6731166076660155E-2</v>
      </c>
      <c r="AD65" s="23">
        <f>IF(ISNUMBER(AVERAGEIFS(ObservedSpeciesData!AD$2:AD$4955,ObservedSpeciesData!$A$2:$A$4955,$A65,ObservedSpeciesData!$D$2:$D$4955,$D65)),AVERAGEIFS(ObservedSpeciesData!AD$2:AD$4955,ObservedSpeciesData!$A$2:$A$4955,$A65,ObservedSpeciesData!$D$2:$D$4955,$D65),"")</f>
        <v>12.763411865234376</v>
      </c>
      <c r="AE65" s="24">
        <f>IF(ISNUMBER(AVERAGEIFS(ObservedSpeciesData!AE$2:AE$4955,ObservedSpeciesData!$A$2:$A$4955,$A65,ObservedSpeciesData!$D$2:$D$4955,$D65)),AVERAGEIFS(ObservedSpeciesData!AE$2:AE$4955,ObservedSpeciesData!$A$2:$A$4955,$A65,ObservedSpeciesData!$D$2:$D$4955,$D65),"")</f>
        <v>13.386828805672605</v>
      </c>
      <c r="AF65" s="23"/>
      <c r="AG65" s="24"/>
      <c r="AH65" s="23">
        <f>IF(ISNUMBER(AVERAGEIFS(ObservedSpeciesData!AH$2:AH$4955,ObservedSpeciesData!$A$2:$A$4955,$A65,ObservedSpeciesData!$D$2:$D$4955,$D65)),AVERAGEIFS(ObservedSpeciesData!AH$2:AH$4955,ObservedSpeciesData!$A$2:$A$4955,$A65,ObservedSpeciesData!$D$2:$D$4955,$D65),"")</f>
        <v>6.5580000000000007</v>
      </c>
      <c r="AI65" s="23">
        <f>IF(ISNUMBER(AVERAGEIFS(ObservedSpeciesData!AI$2:AI$4955,ObservedSpeciesData!$A$2:$A$4955,$A65,ObservedSpeciesData!$C$2:$C$4955,$C65,ObservedSpeciesData!$D$2:$D$4955,$D65)),AVERAGEIFS(ObservedSpeciesData!AI$2:AI$4955,ObservedSpeciesData!$A$2:$A$4955,$A65,ObservedSpeciesData!$C$2:$C$4955,$C65,ObservedSpeciesData!$D$2:$D$4955,$D65),"")</f>
        <v>6.5580000000000007</v>
      </c>
      <c r="AJ65" s="2">
        <f>COUNTIFS(ObservedSpeciesData!$A$2:$A$828,$A65,ObservedSpeciesData!$D$2:$D$828,$D65)</f>
        <v>4</v>
      </c>
      <c r="AK65" s="2">
        <f t="shared" si="0"/>
        <v>15</v>
      </c>
    </row>
    <row r="66" spans="1:37" x14ac:dyDescent="0.25">
      <c r="A66" s="14" t="s">
        <v>114</v>
      </c>
      <c r="B66" t="s">
        <v>98</v>
      </c>
      <c r="C66" t="s">
        <v>106</v>
      </c>
      <c r="D66" s="13">
        <v>42283</v>
      </c>
      <c r="E66">
        <v>1</v>
      </c>
      <c r="F66">
        <v>350</v>
      </c>
      <c r="G66" s="2" t="s">
        <v>87</v>
      </c>
      <c r="H66" s="2" t="s">
        <v>11</v>
      </c>
      <c r="I66">
        <v>1</v>
      </c>
      <c r="J66" s="2" t="s">
        <v>77</v>
      </c>
      <c r="K66" s="2">
        <f>IF(ISNUMBER(AVERAGEIFS(ObservedSpeciesData!K$2:K$4955,ObservedSpeciesData!$A$2:$A$4955,$A66,ObservedSpeciesData!$D$2:$D$4955,$D66)),AVERAGEIFS(ObservedSpeciesData!K$2:K$4955,ObservedSpeciesData!$A$2:$A$4955,$A66,ObservedSpeciesData!$D$2:$D$4955,$D66),"")</f>
        <v>272</v>
      </c>
      <c r="L66" s="26" t="str">
        <f>IF(ISNUMBER(AVERAGEIFS(ObservedSpeciesData!L$2:L$4955,ObservedSpeciesData!$A$2:$A$4955,$A66,ObservedSpeciesData!$D$2:$D$4955,$D66)),AVERAGEIFS(ObservedSpeciesData!L$2:L$4955,ObservedSpeciesData!$A$2:$A$4955,$A66,ObservedSpeciesData!$D$2:$D$4955,$D66),"")</f>
        <v/>
      </c>
      <c r="M66" s="23" t="str">
        <f>IF(ISNUMBER(AVERAGEIFS(ObservedSpeciesData!M$2:M$4955,ObservedSpeciesData!$A$2:$A$4955,$A66,ObservedSpeciesData!$D$2:$D$4955,$D66)),AVERAGEIFS(ObservedSpeciesData!M$2:M$4955,ObservedSpeciesData!$A$2:$A$4955,$A66,ObservedSpeciesData!$D$2:$D$4955,$D66),"")</f>
        <v/>
      </c>
      <c r="N66" s="23">
        <f>IF(ISNUMBER(AVERAGEIFS(ObservedSpeciesData!N$2:N$4955,ObservedSpeciesData!$A$2:$A$4955,$A66,ObservedSpeciesData!$D$2:$D$4955,$D66)),AVERAGEIFS(ObservedSpeciesData!N$2:N$4955,ObservedSpeciesData!$A$2:$A$4955,$A66,ObservedSpeciesData!$D$2:$D$4955,$D66),"")</f>
        <v>1348.6343317601988</v>
      </c>
      <c r="O66" s="23">
        <f>IF(ISNUMBER(AVERAGEIFS(ObservedSpeciesData!O$2:O$4955,ObservedSpeciesData!$A$2:$A$4955,$A66,ObservedSpeciesData!$D$2:$D$4955,$D66)),AVERAGEIFS(ObservedSpeciesData!O$2:O$4955,ObservedSpeciesData!$A$2:$A$4955,$A66,ObservedSpeciesData!$D$2:$D$4955,$D66),"")</f>
        <v>134.8634331760199</v>
      </c>
      <c r="P66" s="23">
        <f>IF(ISNUMBER(AVERAGEIFS(ObservedSpeciesData!P$2:P$4955,ObservedSpeciesData!$A$2:$A$4955,$A66,ObservedSpeciesData!$C$2:$C$4955,$C66,ObservedSpeciesData!$D$2:$D$4955,$D66)),AVERAGEIFS(ObservedSpeciesData!P$2:P$4955,ObservedSpeciesData!$A$2:$A$4955,$A66,ObservedSpeciesData!$C$2:$C$4955,$C66,ObservedSpeciesData!$D$2:$D$4955,$D66),"")</f>
        <v>134.8634331760199</v>
      </c>
      <c r="Q66" s="23"/>
      <c r="R66" s="25" t="str">
        <f>IF(ISNUMBER(AVERAGEIFS(ObservedSpeciesData!R$2:R$4955,ObservedSpeciesData!$A$2:$A$4955,$A66,ObservedSpeciesData!$D$2:$D$4955,$D66)),AVERAGEIFS(ObservedSpeciesData!R$2:R$4955,ObservedSpeciesData!$A$2:$A$4955,$A66,ObservedSpeciesData!$D$2:$D$4955,$D66),"")</f>
        <v/>
      </c>
      <c r="S66" s="25" t="str">
        <f>IF(ISNUMBER(AVERAGEIFS(ObservedSpeciesData!S$2:S$4955,ObservedSpeciesData!$A$2:$A$4955,$A66,ObservedSpeciesData!$D$2:$D$4955,$D66)),AVERAGEIFS(ObservedSpeciesData!S$2:S$4955,ObservedSpeciesData!$A$2:$A$4955,$A66,ObservedSpeciesData!$D$2:$D$4955,$D66),"")</f>
        <v/>
      </c>
      <c r="T66" s="23" t="str">
        <f>IF(ISNUMBER(AVERAGEIFS(ObservedSpeciesData!T$2:T$4955,ObservedSpeciesData!$A$2:$A$4955,$A66,ObservedSpeciesData!$D$2:$D$4955,$D66)),AVERAGEIFS(ObservedSpeciesData!T$2:T$4955,ObservedSpeciesData!$A$2:$A$4955,$A66,ObservedSpeciesData!$D$2:$D$4955,$D66),"")</f>
        <v/>
      </c>
      <c r="U66" s="24" t="str">
        <f>IF(ISNUMBER(AVERAGEIFS(ObservedSpeciesData!U$2:U$4955,ObservedSpeciesData!$A$2:$A$4955,$A66,ObservedSpeciesData!$C$2:$C$4955,$C66,ObservedSpeciesData!$D$2:$D$4955,$D66)),AVERAGEIFS(ObservedSpeciesData!U$2:U$4955,ObservedSpeciesData!$A$2:$A$4955,$A66,ObservedSpeciesData!$C$2:$C$4955,$C66,ObservedSpeciesData!$D$2:$D$4955,$D66),"")</f>
        <v/>
      </c>
      <c r="V66" s="23">
        <f>IF(ISNUMBER(AVERAGEIFS(ObservedSpeciesData!V$2:V$4955,ObservedSpeciesData!$A$2:$A$4955,$A66,ObservedSpeciesData!$D$2:$D$4955,$D66)),AVERAGEIFS(ObservedSpeciesData!V$2:V$4955,ObservedSpeciesData!$A$2:$A$4955,$A66,ObservedSpeciesData!$D$2:$D$4955,$D66),"")</f>
        <v>17.934210062026978</v>
      </c>
      <c r="W66" s="23">
        <f>IF(ISNUMBER(AVERAGEIFS(ObservedSpeciesData!W$2:W$4955,ObservedSpeciesData!$A$2:$A$4955,$A66,ObservedSpeciesData!$D$2:$D$4955,$D66)),AVERAGEIFS(ObservedSpeciesData!W$2:W$4955,ObservedSpeciesData!$A$2:$A$4955,$A66,ObservedSpeciesData!$D$2:$D$4955,$D66),"")</f>
        <v>13.49419903755188</v>
      </c>
      <c r="X66" s="23">
        <f>IF(ISNUMBER(AVERAGEIFS(ObservedSpeciesData!X$2:X$4955,ObservedSpeciesData!$A$2:$A$4955,$A66,ObservedSpeciesData!$D$2:$D$4955,$D66)),AVERAGEIFS(ObservedSpeciesData!X$2:X$4955,ObservedSpeciesData!$A$2:$A$4955,$A66,ObservedSpeciesData!$D$2:$D$4955,$D66),"")</f>
        <v>80.088281631469727</v>
      </c>
      <c r="Y66" s="23">
        <f>IF(ISNUMBER(AVERAGEIFS(ObservedSpeciesData!Y$2:Y$4955,ObservedSpeciesData!$A$2:$A$4955,$A66,ObservedSpeciesData!$D$2:$D$4955,$D66)),AVERAGEIFS(ObservedSpeciesData!Y$2:Y$4955,ObservedSpeciesData!$A$2:$A$4955,$A66,ObservedSpeciesData!$D$2:$D$4955,$D66),"")</f>
        <v>22.291048049926758</v>
      </c>
      <c r="Z66" s="23">
        <f>IF(ISNUMBER(AVERAGEIFS(ObservedSpeciesData!Z$2:Z$4955,ObservedSpeciesData!$A$2:$A$4955,$A66,ObservedSpeciesData!$D$2:$D$4955,$D66)),AVERAGEIFS(ObservedSpeciesData!Z$2:Z$4955,ObservedSpeciesData!$A$2:$A$4955,$A66,ObservedSpeciesData!$D$2:$D$4955,$D66),"")</f>
        <v>89.855716705322266</v>
      </c>
      <c r="AA66" s="23">
        <f>IF(ISNUMBER(AVERAGEIFS(ObservedSpeciesData!AA$2:AA$4955,ObservedSpeciesData!$A$2:$A$4955,$A66,ObservedSpeciesData!$D$2:$D$4955,$D66)),AVERAGEIFS(ObservedSpeciesData!AA$2:AA$4955,ObservedSpeciesData!$A$2:$A$4955,$A66,ObservedSpeciesData!$D$2:$D$4955,$D66),"")</f>
        <v>28.57455849647522</v>
      </c>
      <c r="AB66" s="24">
        <f>IF(ISNUMBER(AVERAGEIFS(ObservedSpeciesData!AB$2:AB$4955,ObservedSpeciesData!$A$2:$A$4955,$A66,ObservedSpeciesData!$D$2:$D$4955,$D66)),AVERAGEIFS(ObservedSpeciesData!AB$2:AB$4955,ObservedSpeciesData!$A$2:$A$4955,$A66,ObservedSpeciesData!$D$2:$D$4955,$D66),"")</f>
        <v>4.5719293594360354E-2</v>
      </c>
      <c r="AC66" s="24">
        <f>IF(ISNUMBER(AVERAGEIFS(ObservedSpeciesData!AC$2:AC$4955,ObservedSpeciesData!$A$2:$A$4955,$A66,ObservedSpeciesData!$D$2:$D$4955,$D66)),AVERAGEIFS(ObservedSpeciesData!AC$2:AC$4955,ObservedSpeciesData!$A$2:$A$4955,$A66,ObservedSpeciesData!$D$2:$D$4955,$D66),"")</f>
        <v>4.5719293594360354E-2</v>
      </c>
      <c r="AD66" s="23">
        <f>IF(ISNUMBER(AVERAGEIFS(ObservedSpeciesData!AD$2:AD$4955,ObservedSpeciesData!$A$2:$A$4955,$A66,ObservedSpeciesData!$D$2:$D$4955,$D66)),AVERAGEIFS(ObservedSpeciesData!AD$2:AD$4955,ObservedSpeciesData!$A$2:$A$4955,$A66,ObservedSpeciesData!$D$2:$D$4955,$D66),"")</f>
        <v>12.814125061035156</v>
      </c>
      <c r="AE66" s="24">
        <f>IF(ISNUMBER(AVERAGEIFS(ObservedSpeciesData!AE$2:AE$4955,ObservedSpeciesData!$A$2:$A$4955,$A66,ObservedSpeciesData!$D$2:$D$4955,$D66)),AVERAGEIFS(ObservedSpeciesData!AE$2:AE$4955,ObservedSpeciesData!$A$2:$A$4955,$A66,ObservedSpeciesData!$D$2:$D$4955,$D66),"")</f>
        <v>12.555059068637251</v>
      </c>
      <c r="AF66" s="23"/>
      <c r="AG66" s="24"/>
      <c r="AH66" s="23">
        <f>IF(ISNUMBER(AVERAGEIFS(ObservedSpeciesData!AH$2:AH$4955,ObservedSpeciesData!$A$2:$A$4955,$A66,ObservedSpeciesData!$D$2:$D$4955,$D66)),AVERAGEIFS(ObservedSpeciesData!AH$2:AH$4955,ObservedSpeciesData!$A$2:$A$4955,$A66,ObservedSpeciesData!$D$2:$D$4955,$D66),"")</f>
        <v>6.1857500000000005</v>
      </c>
      <c r="AI66" s="23">
        <f>IF(ISNUMBER(AVERAGEIFS(ObservedSpeciesData!AI$2:AI$4955,ObservedSpeciesData!$A$2:$A$4955,$A66,ObservedSpeciesData!$C$2:$C$4955,$C66,ObservedSpeciesData!$D$2:$D$4955,$D66)),AVERAGEIFS(ObservedSpeciesData!AI$2:AI$4955,ObservedSpeciesData!$A$2:$A$4955,$A66,ObservedSpeciesData!$C$2:$C$4955,$C66,ObservedSpeciesData!$D$2:$D$4955,$D66),"")</f>
        <v>6.1857500000000005</v>
      </c>
      <c r="AJ66" s="2">
        <f>COUNTIFS(ObservedSpeciesData!$A$2:$A$828,$A66,ObservedSpeciesData!$D$2:$D$828,$D66)</f>
        <v>4</v>
      </c>
      <c r="AK66" s="2">
        <f t="shared" ref="AK66:AK129" si="1">COUNT(M66:AI66)</f>
        <v>15</v>
      </c>
    </row>
    <row r="67" spans="1:37" x14ac:dyDescent="0.25">
      <c r="A67" s="14" t="s">
        <v>113</v>
      </c>
      <c r="B67" t="s">
        <v>98</v>
      </c>
      <c r="C67" t="s">
        <v>106</v>
      </c>
      <c r="D67" s="13">
        <v>42283</v>
      </c>
      <c r="E67">
        <v>1</v>
      </c>
      <c r="F67">
        <v>500</v>
      </c>
      <c r="G67" s="2" t="s">
        <v>87</v>
      </c>
      <c r="H67" s="2" t="s">
        <v>11</v>
      </c>
      <c r="I67">
        <v>1</v>
      </c>
      <c r="J67" s="2" t="s">
        <v>77</v>
      </c>
      <c r="K67" s="2">
        <f>IF(ISNUMBER(AVERAGEIFS(ObservedSpeciesData!K$2:K$4955,ObservedSpeciesData!$A$2:$A$4955,$A67,ObservedSpeciesData!$D$2:$D$4955,$D67)),AVERAGEIFS(ObservedSpeciesData!K$2:K$4955,ObservedSpeciesData!$A$2:$A$4955,$A67,ObservedSpeciesData!$D$2:$D$4955,$D67),"")</f>
        <v>389</v>
      </c>
      <c r="L67" s="26" t="str">
        <f>IF(ISNUMBER(AVERAGEIFS(ObservedSpeciesData!L$2:L$4955,ObservedSpeciesData!$A$2:$A$4955,$A67,ObservedSpeciesData!$D$2:$D$4955,$D67)),AVERAGEIFS(ObservedSpeciesData!L$2:L$4955,ObservedSpeciesData!$A$2:$A$4955,$A67,ObservedSpeciesData!$D$2:$D$4955,$D67),"")</f>
        <v/>
      </c>
      <c r="M67" s="23" t="str">
        <f>IF(ISNUMBER(AVERAGEIFS(ObservedSpeciesData!M$2:M$4955,ObservedSpeciesData!$A$2:$A$4955,$A67,ObservedSpeciesData!$D$2:$D$4955,$D67)),AVERAGEIFS(ObservedSpeciesData!M$2:M$4955,ObservedSpeciesData!$A$2:$A$4955,$A67,ObservedSpeciesData!$D$2:$D$4955,$D67),"")</f>
        <v/>
      </c>
      <c r="N67" s="23">
        <f>IF(ISNUMBER(AVERAGEIFS(ObservedSpeciesData!N$2:N$4955,ObservedSpeciesData!$A$2:$A$4955,$A67,ObservedSpeciesData!$D$2:$D$4955,$D67)),AVERAGEIFS(ObservedSpeciesData!N$2:N$4955,ObservedSpeciesData!$A$2:$A$4955,$A67,ObservedSpeciesData!$D$2:$D$4955,$D67),"")</f>
        <v>1744.4395295803047</v>
      </c>
      <c r="O67" s="23">
        <f>IF(ISNUMBER(AVERAGEIFS(ObservedSpeciesData!O$2:O$4955,ObservedSpeciesData!$A$2:$A$4955,$A67,ObservedSpeciesData!$D$2:$D$4955,$D67)),AVERAGEIFS(ObservedSpeciesData!O$2:O$4955,ObservedSpeciesData!$A$2:$A$4955,$A67,ObservedSpeciesData!$D$2:$D$4955,$D67),"")</f>
        <v>174.44395295803048</v>
      </c>
      <c r="P67" s="23">
        <f>IF(ISNUMBER(AVERAGEIFS(ObservedSpeciesData!P$2:P$4955,ObservedSpeciesData!$A$2:$A$4955,$A67,ObservedSpeciesData!$C$2:$C$4955,$C67,ObservedSpeciesData!$D$2:$D$4955,$D67)),AVERAGEIFS(ObservedSpeciesData!P$2:P$4955,ObservedSpeciesData!$A$2:$A$4955,$A67,ObservedSpeciesData!$C$2:$C$4955,$C67,ObservedSpeciesData!$D$2:$D$4955,$D67),"")</f>
        <v>174.44395295803048</v>
      </c>
      <c r="Q67" s="23"/>
      <c r="R67" s="25" t="str">
        <f>IF(ISNUMBER(AVERAGEIFS(ObservedSpeciesData!R$2:R$4955,ObservedSpeciesData!$A$2:$A$4955,$A67,ObservedSpeciesData!$D$2:$D$4955,$D67)),AVERAGEIFS(ObservedSpeciesData!R$2:R$4955,ObservedSpeciesData!$A$2:$A$4955,$A67,ObservedSpeciesData!$D$2:$D$4955,$D67),"")</f>
        <v/>
      </c>
      <c r="S67" s="25" t="str">
        <f>IF(ISNUMBER(AVERAGEIFS(ObservedSpeciesData!S$2:S$4955,ObservedSpeciesData!$A$2:$A$4955,$A67,ObservedSpeciesData!$D$2:$D$4955,$D67)),AVERAGEIFS(ObservedSpeciesData!S$2:S$4955,ObservedSpeciesData!$A$2:$A$4955,$A67,ObservedSpeciesData!$D$2:$D$4955,$D67),"")</f>
        <v/>
      </c>
      <c r="T67" s="23" t="str">
        <f>IF(ISNUMBER(AVERAGEIFS(ObservedSpeciesData!T$2:T$4955,ObservedSpeciesData!$A$2:$A$4955,$A67,ObservedSpeciesData!$D$2:$D$4955,$D67)),AVERAGEIFS(ObservedSpeciesData!T$2:T$4955,ObservedSpeciesData!$A$2:$A$4955,$A67,ObservedSpeciesData!$D$2:$D$4955,$D67),"")</f>
        <v/>
      </c>
      <c r="U67" s="24" t="str">
        <f>IF(ISNUMBER(AVERAGEIFS(ObservedSpeciesData!U$2:U$4955,ObservedSpeciesData!$A$2:$A$4955,$A67,ObservedSpeciesData!$C$2:$C$4955,$C67,ObservedSpeciesData!$D$2:$D$4955,$D67)),AVERAGEIFS(ObservedSpeciesData!U$2:U$4955,ObservedSpeciesData!$A$2:$A$4955,$A67,ObservedSpeciesData!$C$2:$C$4955,$C67,ObservedSpeciesData!$D$2:$D$4955,$D67),"")</f>
        <v/>
      </c>
      <c r="V67" s="23">
        <f>IF(ISNUMBER(AVERAGEIFS(ObservedSpeciesData!V$2:V$4955,ObservedSpeciesData!$A$2:$A$4955,$A67,ObservedSpeciesData!$D$2:$D$4955,$D67)),AVERAGEIFS(ObservedSpeciesData!V$2:V$4955,ObservedSpeciesData!$A$2:$A$4955,$A67,ObservedSpeciesData!$D$2:$D$4955,$D67),"")</f>
        <v>18.480817556381226</v>
      </c>
      <c r="W67" s="23">
        <f>IF(ISNUMBER(AVERAGEIFS(ObservedSpeciesData!W$2:W$4955,ObservedSpeciesData!$A$2:$A$4955,$A67,ObservedSpeciesData!$D$2:$D$4955,$D67)),AVERAGEIFS(ObservedSpeciesData!W$2:W$4955,ObservedSpeciesData!$A$2:$A$4955,$A67,ObservedSpeciesData!$D$2:$D$4955,$D67),"")</f>
        <v>12.647505879402161</v>
      </c>
      <c r="X67" s="23">
        <f>IF(ISNUMBER(AVERAGEIFS(ObservedSpeciesData!X$2:X$4955,ObservedSpeciesData!$A$2:$A$4955,$A67,ObservedSpeciesData!$D$2:$D$4955,$D67)),AVERAGEIFS(ObservedSpeciesData!X$2:X$4955,ObservedSpeciesData!$A$2:$A$4955,$A67,ObservedSpeciesData!$D$2:$D$4955,$D67),"")</f>
        <v>79.414840698242188</v>
      </c>
      <c r="Y67" s="23">
        <f>IF(ISNUMBER(AVERAGEIFS(ObservedSpeciesData!Y$2:Y$4955,ObservedSpeciesData!$A$2:$A$4955,$A67,ObservedSpeciesData!$D$2:$D$4955,$D67)),AVERAGEIFS(ObservedSpeciesData!Y$2:Y$4955,ObservedSpeciesData!$A$2:$A$4955,$A67,ObservedSpeciesData!$D$2:$D$4955,$D67),"")</f>
        <v>23.8446364402771</v>
      </c>
      <c r="Z67" s="23">
        <f>IF(ISNUMBER(AVERAGEIFS(ObservedSpeciesData!Z$2:Z$4955,ObservedSpeciesData!$A$2:$A$4955,$A67,ObservedSpeciesData!$D$2:$D$4955,$D67)),AVERAGEIFS(ObservedSpeciesData!Z$2:Z$4955,ObservedSpeciesData!$A$2:$A$4955,$A67,ObservedSpeciesData!$D$2:$D$4955,$D67),"")</f>
        <v>89.957257270812988</v>
      </c>
      <c r="AA67" s="23">
        <f>IF(ISNUMBER(AVERAGEIFS(ObservedSpeciesData!AA$2:AA$4955,ObservedSpeciesData!$A$2:$A$4955,$A67,ObservedSpeciesData!$D$2:$D$4955,$D67)),AVERAGEIFS(ObservedSpeciesData!AA$2:AA$4955,ObservedSpeciesData!$A$2:$A$4955,$A67,ObservedSpeciesData!$D$2:$D$4955,$D67),"")</f>
        <v>29.144378423690796</v>
      </c>
      <c r="AB67" s="24">
        <f>IF(ISNUMBER(AVERAGEIFS(ObservedSpeciesData!AB$2:AB$4955,ObservedSpeciesData!$A$2:$A$4955,$A67,ObservedSpeciesData!$D$2:$D$4955,$D67)),AVERAGEIFS(ObservedSpeciesData!AB$2:AB$4955,ObservedSpeciesData!$A$2:$A$4955,$A67,ObservedSpeciesData!$D$2:$D$4955,$D67),"")</f>
        <v>4.6631005477905274E-2</v>
      </c>
      <c r="AC67" s="24">
        <f>IF(ISNUMBER(AVERAGEIFS(ObservedSpeciesData!AC$2:AC$4955,ObservedSpeciesData!$A$2:$A$4955,$A67,ObservedSpeciesData!$D$2:$D$4955,$D67)),AVERAGEIFS(ObservedSpeciesData!AC$2:AC$4955,ObservedSpeciesData!$A$2:$A$4955,$A67,ObservedSpeciesData!$D$2:$D$4955,$D67),"")</f>
        <v>4.6631005477905274E-2</v>
      </c>
      <c r="AD67" s="23">
        <f>IF(ISNUMBER(AVERAGEIFS(ObservedSpeciesData!AD$2:AD$4955,ObservedSpeciesData!$A$2:$A$4955,$A67,ObservedSpeciesData!$D$2:$D$4955,$D67)),AVERAGEIFS(ObservedSpeciesData!AD$2:AD$4955,ObservedSpeciesData!$A$2:$A$4955,$A67,ObservedSpeciesData!$D$2:$D$4955,$D67),"")</f>
        <v>12.706374511718751</v>
      </c>
      <c r="AE67" s="24">
        <f>IF(ISNUMBER(AVERAGEIFS(ObservedSpeciesData!AE$2:AE$4955,ObservedSpeciesData!$A$2:$A$4955,$A67,ObservedSpeciesData!$D$2:$D$4955,$D67)),AVERAGEIFS(ObservedSpeciesData!AE$2:AE$4955,ObservedSpeciesData!$A$2:$A$4955,$A67,ObservedSpeciesData!$D$2:$D$4955,$D67),"")</f>
        <v>12.92578634901936</v>
      </c>
      <c r="AF67" s="23"/>
      <c r="AG67" s="24"/>
      <c r="AH67" s="23">
        <f>IF(ISNUMBER(AVERAGEIFS(ObservedSpeciesData!AH$2:AH$4955,ObservedSpeciesData!$A$2:$A$4955,$A67,ObservedSpeciesData!$D$2:$D$4955,$D67)),AVERAGEIFS(ObservedSpeciesData!AH$2:AH$4955,ObservedSpeciesData!$A$2:$A$4955,$A67,ObservedSpeciesData!$D$2:$D$4955,$D67),"")</f>
        <v>8.1170000000000009</v>
      </c>
      <c r="AI67" s="23">
        <f>IF(ISNUMBER(AVERAGEIFS(ObservedSpeciesData!AI$2:AI$4955,ObservedSpeciesData!$A$2:$A$4955,$A67,ObservedSpeciesData!$C$2:$C$4955,$C67,ObservedSpeciesData!$D$2:$D$4955,$D67)),AVERAGEIFS(ObservedSpeciesData!AI$2:AI$4955,ObservedSpeciesData!$A$2:$A$4955,$A67,ObservedSpeciesData!$C$2:$C$4955,$C67,ObservedSpeciesData!$D$2:$D$4955,$D67),"")</f>
        <v>8.1170000000000009</v>
      </c>
      <c r="AJ67" s="2">
        <f>COUNTIFS(ObservedSpeciesData!$A$2:$A$828,$A67,ObservedSpeciesData!$D$2:$D$828,$D67)</f>
        <v>4</v>
      </c>
      <c r="AK67" s="2">
        <f t="shared" si="1"/>
        <v>15</v>
      </c>
    </row>
    <row r="68" spans="1:37" x14ac:dyDescent="0.25">
      <c r="A68" s="14" t="s">
        <v>118</v>
      </c>
      <c r="B68" t="s">
        <v>98</v>
      </c>
      <c r="C68" t="s">
        <v>106</v>
      </c>
      <c r="D68" s="13">
        <v>42290</v>
      </c>
      <c r="E68">
        <v>1</v>
      </c>
      <c r="F68">
        <v>0</v>
      </c>
      <c r="G68" s="2" t="s">
        <v>87</v>
      </c>
      <c r="H68" s="2" t="s">
        <v>11</v>
      </c>
      <c r="I68">
        <v>2</v>
      </c>
      <c r="J68" s="2" t="s">
        <v>123</v>
      </c>
      <c r="K68" s="2">
        <f>IF(ISNUMBER(AVERAGEIFS(ObservedSpeciesData!K$2:K$4955,ObservedSpeciesData!$A$2:$A$4955,$A68,ObservedSpeciesData!$D$2:$D$4955,$D68)),AVERAGEIFS(ObservedSpeciesData!K$2:K$4955,ObservedSpeciesData!$A$2:$A$4955,$A68,ObservedSpeciesData!$D$2:$D$4955,$D68),"")</f>
        <v>0</v>
      </c>
      <c r="L68" s="26">
        <f>IF(ISNUMBER(AVERAGEIFS(ObservedSpeciesData!L$2:L$4955,ObservedSpeciesData!$A$2:$A$4955,$A68,ObservedSpeciesData!$D$2:$D$4955,$D68)),AVERAGEIFS(ObservedSpeciesData!L$2:L$4955,ObservedSpeciesData!$A$2:$A$4955,$A68,ObservedSpeciesData!$D$2:$D$4955,$D68),"")</f>
        <v>584.91666666666663</v>
      </c>
      <c r="M68" s="23">
        <f>IF(ISNUMBER(AVERAGEIFS(ObservedSpeciesData!M$2:M$4955,ObservedSpeciesData!$A$2:$A$4955,$A68,ObservedSpeciesData!$D$2:$D$4955,$D68)),AVERAGEIFS(ObservedSpeciesData!M$2:M$4955,ObservedSpeciesData!$A$2:$A$4955,$A68,ObservedSpeciesData!$D$2:$D$4955,$D68),"")</f>
        <v>58.491666666666667</v>
      </c>
      <c r="N68" s="23" t="str">
        <f>IF(ISNUMBER(AVERAGEIFS(ObservedSpeciesData!N$2:N$4955,ObservedSpeciesData!$A$2:$A$4955,$A68,ObservedSpeciesData!$D$2:$D$4955,$D68)),AVERAGEIFS(ObservedSpeciesData!N$2:N$4955,ObservedSpeciesData!$A$2:$A$4955,$A68,ObservedSpeciesData!$D$2:$D$4955,$D68),"")</f>
        <v/>
      </c>
      <c r="O68" s="23" t="str">
        <f>IF(ISNUMBER(AVERAGEIFS(ObservedSpeciesData!O$2:O$4955,ObservedSpeciesData!$A$2:$A$4955,$A68,ObservedSpeciesData!$D$2:$D$4955,$D68)),AVERAGEIFS(ObservedSpeciesData!O$2:O$4955,ObservedSpeciesData!$A$2:$A$4955,$A68,ObservedSpeciesData!$D$2:$D$4955,$D68),"")</f>
        <v/>
      </c>
      <c r="P68" s="23" t="str">
        <f>IF(ISNUMBER(AVERAGEIFS(ObservedSpeciesData!P$2:P$4955,ObservedSpeciesData!$A$2:$A$4955,$A68,ObservedSpeciesData!$C$2:$C$4955,$C68,ObservedSpeciesData!$D$2:$D$4955,$D68)),AVERAGEIFS(ObservedSpeciesData!P$2:P$4955,ObservedSpeciesData!$A$2:$A$4955,$A68,ObservedSpeciesData!$C$2:$C$4955,$C68,ObservedSpeciesData!$D$2:$D$4955,$D68),"")</f>
        <v/>
      </c>
      <c r="Q68" s="23"/>
      <c r="R68" s="25" t="str">
        <f>IF(ISNUMBER(AVERAGEIFS(ObservedSpeciesData!R$2:R$4955,ObservedSpeciesData!$A$2:$A$4955,$A68,ObservedSpeciesData!$D$2:$D$4955,$D68)),AVERAGEIFS(ObservedSpeciesData!R$2:R$4955,ObservedSpeciesData!$A$2:$A$4955,$A68,ObservedSpeciesData!$D$2:$D$4955,$D68),"")</f>
        <v/>
      </c>
      <c r="S68" s="25" t="str">
        <f>IF(ISNUMBER(AVERAGEIFS(ObservedSpeciesData!S$2:S$4955,ObservedSpeciesData!$A$2:$A$4955,$A68,ObservedSpeciesData!$D$2:$D$4955,$D68)),AVERAGEIFS(ObservedSpeciesData!S$2:S$4955,ObservedSpeciesData!$A$2:$A$4955,$A68,ObservedSpeciesData!$D$2:$D$4955,$D68),"")</f>
        <v/>
      </c>
      <c r="T68" s="23" t="str">
        <f>IF(ISNUMBER(AVERAGEIFS(ObservedSpeciesData!T$2:T$4955,ObservedSpeciesData!$A$2:$A$4955,$A68,ObservedSpeciesData!$D$2:$D$4955,$D68)),AVERAGEIFS(ObservedSpeciesData!T$2:T$4955,ObservedSpeciesData!$A$2:$A$4955,$A68,ObservedSpeciesData!$D$2:$D$4955,$D68),"")</f>
        <v/>
      </c>
      <c r="U68" s="24" t="str">
        <f>IF(ISNUMBER(AVERAGEIFS(ObservedSpeciesData!U$2:U$4955,ObservedSpeciesData!$A$2:$A$4955,$A68,ObservedSpeciesData!$C$2:$C$4955,$C68,ObservedSpeciesData!$D$2:$D$4955,$D68)),AVERAGEIFS(ObservedSpeciesData!U$2:U$4955,ObservedSpeciesData!$A$2:$A$4955,$A68,ObservedSpeciesData!$C$2:$C$4955,$C68,ObservedSpeciesData!$D$2:$D$4955,$D68),"")</f>
        <v/>
      </c>
      <c r="V68" s="23">
        <f>IF(ISNUMBER(AVERAGEIFS(ObservedSpeciesData!V$2:V$4955,ObservedSpeciesData!$A$2:$A$4955,$A68,ObservedSpeciesData!$D$2:$D$4955,$D68)),AVERAGEIFS(ObservedSpeciesData!V$2:V$4955,ObservedSpeciesData!$A$2:$A$4955,$A68,ObservedSpeciesData!$D$2:$D$4955,$D68),"")</f>
        <v>16.443288644154865</v>
      </c>
      <c r="W68" s="23">
        <f>IF(ISNUMBER(AVERAGEIFS(ObservedSpeciesData!W$2:W$4955,ObservedSpeciesData!$A$2:$A$4955,$A68,ObservedSpeciesData!$D$2:$D$4955,$D68)),AVERAGEIFS(ObservedSpeciesData!W$2:W$4955,ObservedSpeciesData!$A$2:$A$4955,$A68,ObservedSpeciesData!$D$2:$D$4955,$D68),"")</f>
        <v>13.362931569417318</v>
      </c>
      <c r="X68" s="23">
        <f>IF(ISNUMBER(AVERAGEIFS(ObservedSpeciesData!X$2:X$4955,ObservedSpeciesData!$A$2:$A$4955,$A68,ObservedSpeciesData!$D$2:$D$4955,$D68)),AVERAGEIFS(ObservedSpeciesData!X$2:X$4955,ObservedSpeciesData!$A$2:$A$4955,$A68,ObservedSpeciesData!$D$2:$D$4955,$D68),"")</f>
        <v>81.46175893147786</v>
      </c>
      <c r="Y68" s="23">
        <f>IF(ISNUMBER(AVERAGEIFS(ObservedSpeciesData!Y$2:Y$4955,ObservedSpeciesData!$A$2:$A$4955,$A68,ObservedSpeciesData!$D$2:$D$4955,$D68)),AVERAGEIFS(ObservedSpeciesData!Y$2:Y$4955,ObservedSpeciesData!$A$2:$A$4955,$A68,ObservedSpeciesData!$D$2:$D$4955,$D68),"")</f>
        <v>19.609678586324055</v>
      </c>
      <c r="Z68" s="23">
        <f>IF(ISNUMBER(AVERAGEIFS(ObservedSpeciesData!Z$2:Z$4955,ObservedSpeciesData!$A$2:$A$4955,$A68,ObservedSpeciesData!$D$2:$D$4955,$D68)),AVERAGEIFS(ObservedSpeciesData!Z$2:Z$4955,ObservedSpeciesData!$A$2:$A$4955,$A68,ObservedSpeciesData!$D$2:$D$4955,$D68),"")</f>
        <v>89.202685038248703</v>
      </c>
      <c r="AA68" s="23">
        <f>IF(ISNUMBER(AVERAGEIFS(ObservedSpeciesData!AA$2:AA$4955,ObservedSpeciesData!$A$2:$A$4955,$A68,ObservedSpeciesData!$D$2:$D$4955,$D68)),AVERAGEIFS(ObservedSpeciesData!AA$2:AA$4955,ObservedSpeciesData!$A$2:$A$4955,$A68,ObservedSpeciesData!$D$2:$D$4955,$D68),"")</f>
        <v>31.725440661112469</v>
      </c>
      <c r="AB68" s="24">
        <f>IF(ISNUMBER(AVERAGEIFS(ObservedSpeciesData!AB$2:AB$4955,ObservedSpeciesData!$A$2:$A$4955,$A68,ObservedSpeciesData!$D$2:$D$4955,$D68)),AVERAGEIFS(ObservedSpeciesData!AB$2:AB$4955,ObservedSpeciesData!$A$2:$A$4955,$A68,ObservedSpeciesData!$D$2:$D$4955,$D68),"")</f>
        <v>5.0760705057779944E-2</v>
      </c>
      <c r="AC68" s="24">
        <f>IF(ISNUMBER(AVERAGEIFS(ObservedSpeciesData!AC$2:AC$4955,ObservedSpeciesData!$A$2:$A$4955,$A68,ObservedSpeciesData!$D$2:$D$4955,$D68)),AVERAGEIFS(ObservedSpeciesData!AC$2:AC$4955,ObservedSpeciesData!$A$2:$A$4955,$A68,ObservedSpeciesData!$D$2:$D$4955,$D68),"")</f>
        <v>5.0760705057779944E-2</v>
      </c>
      <c r="AD68" s="23">
        <f>IF(ISNUMBER(AVERAGEIFS(ObservedSpeciesData!AD$2:AD$4955,ObservedSpeciesData!$A$2:$A$4955,$A68,ObservedSpeciesData!$D$2:$D$4955,$D68)),AVERAGEIFS(ObservedSpeciesData!AD$2:AD$4955,ObservedSpeciesData!$A$2:$A$4955,$A68,ObservedSpeciesData!$D$2:$D$4955,$D68),"")</f>
        <v>13.033881429036461</v>
      </c>
      <c r="AE68" s="24">
        <f>IF(ISNUMBER(AVERAGEIFS(ObservedSpeciesData!AE$2:AE$4955,ObservedSpeciesData!$A$2:$A$4955,$A68,ObservedSpeciesData!$D$2:$D$4955,$D68)),AVERAGEIFS(ObservedSpeciesData!AE$2:AE$4955,ObservedSpeciesData!$A$2:$A$4955,$A68,ObservedSpeciesData!$D$2:$D$4955,$D68),"")</f>
        <v>17.039038278458321</v>
      </c>
      <c r="AF68" s="23"/>
      <c r="AG68" s="24"/>
      <c r="AH68" s="23" t="str">
        <f>IF(ISNUMBER(AVERAGEIFS(ObservedSpeciesData!AH$2:AH$4955,ObservedSpeciesData!$A$2:$A$4955,$A68,ObservedSpeciesData!$D$2:$D$4955,$D68)),AVERAGEIFS(ObservedSpeciesData!AH$2:AH$4955,ObservedSpeciesData!$A$2:$A$4955,$A68,ObservedSpeciesData!$D$2:$D$4955,$D68),"")</f>
        <v/>
      </c>
      <c r="AI68" s="23" t="str">
        <f>IF(ISNUMBER(AVERAGEIFS(ObservedSpeciesData!AI$2:AI$4955,ObservedSpeciesData!$A$2:$A$4955,$A68,ObservedSpeciesData!$C$2:$C$4955,$C68,ObservedSpeciesData!$D$2:$D$4955,$D68)),AVERAGEIFS(ObservedSpeciesData!AI$2:AI$4955,ObservedSpeciesData!$A$2:$A$4955,$A68,ObservedSpeciesData!$C$2:$C$4955,$C68,ObservedSpeciesData!$D$2:$D$4955,$D68),"")</f>
        <v/>
      </c>
      <c r="AJ68" s="2">
        <f>COUNTIFS(ObservedSpeciesData!$A$2:$A$828,$A68,ObservedSpeciesData!$D$2:$D$828,$D68)</f>
        <v>3</v>
      </c>
      <c r="AK68" s="2">
        <f t="shared" si="1"/>
        <v>11</v>
      </c>
    </row>
    <row r="69" spans="1:37" x14ac:dyDescent="0.25">
      <c r="A69" s="14" t="s">
        <v>117</v>
      </c>
      <c r="B69" t="s">
        <v>98</v>
      </c>
      <c r="C69" t="s">
        <v>106</v>
      </c>
      <c r="D69" s="13">
        <v>42290</v>
      </c>
      <c r="E69">
        <v>1</v>
      </c>
      <c r="F69">
        <v>50</v>
      </c>
      <c r="G69" s="2" t="s">
        <v>87</v>
      </c>
      <c r="H69" s="2" t="s">
        <v>11</v>
      </c>
      <c r="I69">
        <v>2</v>
      </c>
      <c r="J69" s="2" t="s">
        <v>123</v>
      </c>
      <c r="K69" s="2">
        <f>IF(ISNUMBER(AVERAGEIFS(ObservedSpeciesData!K$2:K$4955,ObservedSpeciesData!$A$2:$A$4955,$A69,ObservedSpeciesData!$D$2:$D$4955,$D69)),AVERAGEIFS(ObservedSpeciesData!K$2:K$4955,ObservedSpeciesData!$A$2:$A$4955,$A69,ObservedSpeciesData!$D$2:$D$4955,$D69),"")</f>
        <v>45</v>
      </c>
      <c r="L69" s="26">
        <f>IF(ISNUMBER(AVERAGEIFS(ObservedSpeciesData!L$2:L$4955,ObservedSpeciesData!$A$2:$A$4955,$A69,ObservedSpeciesData!$D$2:$D$4955,$D69)),AVERAGEIFS(ObservedSpeciesData!L$2:L$4955,ObservedSpeciesData!$A$2:$A$4955,$A69,ObservedSpeciesData!$D$2:$D$4955,$D69),"")</f>
        <v>542.83333333333337</v>
      </c>
      <c r="M69" s="23">
        <f>IF(ISNUMBER(AVERAGEIFS(ObservedSpeciesData!M$2:M$4955,ObservedSpeciesData!$A$2:$A$4955,$A69,ObservedSpeciesData!$D$2:$D$4955,$D69)),AVERAGEIFS(ObservedSpeciesData!M$2:M$4955,ObservedSpeciesData!$A$2:$A$4955,$A69,ObservedSpeciesData!$D$2:$D$4955,$D69),"")</f>
        <v>54.283333333333339</v>
      </c>
      <c r="N69" s="23" t="str">
        <f>IF(ISNUMBER(AVERAGEIFS(ObservedSpeciesData!N$2:N$4955,ObservedSpeciesData!$A$2:$A$4955,$A69,ObservedSpeciesData!$D$2:$D$4955,$D69)),AVERAGEIFS(ObservedSpeciesData!N$2:N$4955,ObservedSpeciesData!$A$2:$A$4955,$A69,ObservedSpeciesData!$D$2:$D$4955,$D69),"")</f>
        <v/>
      </c>
      <c r="O69" s="23" t="str">
        <f>IF(ISNUMBER(AVERAGEIFS(ObservedSpeciesData!O$2:O$4955,ObservedSpeciesData!$A$2:$A$4955,$A69,ObservedSpeciesData!$D$2:$D$4955,$D69)),AVERAGEIFS(ObservedSpeciesData!O$2:O$4955,ObservedSpeciesData!$A$2:$A$4955,$A69,ObservedSpeciesData!$D$2:$D$4955,$D69),"")</f>
        <v/>
      </c>
      <c r="P69" s="23" t="str">
        <f>IF(ISNUMBER(AVERAGEIFS(ObservedSpeciesData!P$2:P$4955,ObservedSpeciesData!$A$2:$A$4955,$A69,ObservedSpeciesData!$C$2:$C$4955,$C69,ObservedSpeciesData!$D$2:$D$4955,$D69)),AVERAGEIFS(ObservedSpeciesData!P$2:P$4955,ObservedSpeciesData!$A$2:$A$4955,$A69,ObservedSpeciesData!$C$2:$C$4955,$C69,ObservedSpeciesData!$D$2:$D$4955,$D69),"")</f>
        <v/>
      </c>
      <c r="Q69" s="23"/>
      <c r="R69" s="25" t="str">
        <f>IF(ISNUMBER(AVERAGEIFS(ObservedSpeciesData!R$2:R$4955,ObservedSpeciesData!$A$2:$A$4955,$A69,ObservedSpeciesData!$D$2:$D$4955,$D69)),AVERAGEIFS(ObservedSpeciesData!R$2:R$4955,ObservedSpeciesData!$A$2:$A$4955,$A69,ObservedSpeciesData!$D$2:$D$4955,$D69),"")</f>
        <v/>
      </c>
      <c r="S69" s="25" t="str">
        <f>IF(ISNUMBER(AVERAGEIFS(ObservedSpeciesData!S$2:S$4955,ObservedSpeciesData!$A$2:$A$4955,$A69,ObservedSpeciesData!$D$2:$D$4955,$D69)),AVERAGEIFS(ObservedSpeciesData!S$2:S$4955,ObservedSpeciesData!$A$2:$A$4955,$A69,ObservedSpeciesData!$D$2:$D$4955,$D69),"")</f>
        <v/>
      </c>
      <c r="T69" s="23" t="str">
        <f>IF(ISNUMBER(AVERAGEIFS(ObservedSpeciesData!T$2:T$4955,ObservedSpeciesData!$A$2:$A$4955,$A69,ObservedSpeciesData!$D$2:$D$4955,$D69)),AVERAGEIFS(ObservedSpeciesData!T$2:T$4955,ObservedSpeciesData!$A$2:$A$4955,$A69,ObservedSpeciesData!$D$2:$D$4955,$D69),"")</f>
        <v/>
      </c>
      <c r="U69" s="24" t="str">
        <f>IF(ISNUMBER(AVERAGEIFS(ObservedSpeciesData!U$2:U$4955,ObservedSpeciesData!$A$2:$A$4955,$A69,ObservedSpeciesData!$C$2:$C$4955,$C69,ObservedSpeciesData!$D$2:$D$4955,$D69)),AVERAGEIFS(ObservedSpeciesData!U$2:U$4955,ObservedSpeciesData!$A$2:$A$4955,$A69,ObservedSpeciesData!$C$2:$C$4955,$C69,ObservedSpeciesData!$D$2:$D$4955,$D69),"")</f>
        <v/>
      </c>
      <c r="V69" s="23">
        <f>IF(ISNUMBER(AVERAGEIFS(ObservedSpeciesData!V$2:V$4955,ObservedSpeciesData!$A$2:$A$4955,$A69,ObservedSpeciesData!$D$2:$D$4955,$D69)),AVERAGEIFS(ObservedSpeciesData!V$2:V$4955,ObservedSpeciesData!$A$2:$A$4955,$A69,ObservedSpeciesData!$D$2:$D$4955,$D69),"")</f>
        <v>16.564614137013752</v>
      </c>
      <c r="W69" s="23">
        <f>IF(ISNUMBER(AVERAGEIFS(ObservedSpeciesData!W$2:W$4955,ObservedSpeciesData!$A$2:$A$4955,$A69,ObservedSpeciesData!$D$2:$D$4955,$D69)),AVERAGEIFS(ObservedSpeciesData!W$2:W$4955,ObservedSpeciesData!$A$2:$A$4955,$A69,ObservedSpeciesData!$D$2:$D$4955,$D69),"")</f>
        <v>13.842325846354166</v>
      </c>
      <c r="X69" s="23">
        <f>IF(ISNUMBER(AVERAGEIFS(ObservedSpeciesData!X$2:X$4955,ObservedSpeciesData!$A$2:$A$4955,$A69,ObservedSpeciesData!$D$2:$D$4955,$D69)),AVERAGEIFS(ObservedSpeciesData!X$2:X$4955,ObservedSpeciesData!$A$2:$A$4955,$A69,ObservedSpeciesData!$D$2:$D$4955,$D69),"")</f>
        <v>82.583370208740234</v>
      </c>
      <c r="Y69" s="23">
        <f>IF(ISNUMBER(AVERAGEIFS(ObservedSpeciesData!Y$2:Y$4955,ObservedSpeciesData!$A$2:$A$4955,$A69,ObservedSpeciesData!$D$2:$D$4955,$D69)),AVERAGEIFS(ObservedSpeciesData!Y$2:Y$4955,ObservedSpeciesData!$A$2:$A$4955,$A69,ObservedSpeciesData!$D$2:$D$4955,$D69),"")</f>
        <v>19.483463287353516</v>
      </c>
      <c r="Z69" s="23">
        <f>IF(ISNUMBER(AVERAGEIFS(ObservedSpeciesData!Z$2:Z$4955,ObservedSpeciesData!$A$2:$A$4955,$A69,ObservedSpeciesData!$D$2:$D$4955,$D69)),AVERAGEIFS(ObservedSpeciesData!Z$2:Z$4955,ObservedSpeciesData!$A$2:$A$4955,$A69,ObservedSpeciesData!$D$2:$D$4955,$D69),"")</f>
        <v>90.068895975748703</v>
      </c>
      <c r="AA69" s="23">
        <f>IF(ISNUMBER(AVERAGEIFS(ObservedSpeciesData!AA$2:AA$4955,ObservedSpeciesData!$A$2:$A$4955,$A69,ObservedSpeciesData!$D$2:$D$4955,$D69)),AVERAGEIFS(ObservedSpeciesData!AA$2:AA$4955,ObservedSpeciesData!$A$2:$A$4955,$A69,ObservedSpeciesData!$D$2:$D$4955,$D69),"")</f>
        <v>30.675729115804035</v>
      </c>
      <c r="AB69" s="24">
        <f>IF(ISNUMBER(AVERAGEIFS(ObservedSpeciesData!AB$2:AB$4955,ObservedSpeciesData!$A$2:$A$4955,$A69,ObservedSpeciesData!$D$2:$D$4955,$D69)),AVERAGEIFS(ObservedSpeciesData!AB$2:AB$4955,ObservedSpeciesData!$A$2:$A$4955,$A69,ObservedSpeciesData!$D$2:$D$4955,$D69),"")</f>
        <v>4.9081166585286461E-2</v>
      </c>
      <c r="AC69" s="24">
        <f>IF(ISNUMBER(AVERAGEIFS(ObservedSpeciesData!AC$2:AC$4955,ObservedSpeciesData!$A$2:$A$4955,$A69,ObservedSpeciesData!$D$2:$D$4955,$D69)),AVERAGEIFS(ObservedSpeciesData!AC$2:AC$4955,ObservedSpeciesData!$A$2:$A$4955,$A69,ObservedSpeciesData!$D$2:$D$4955,$D69),"")</f>
        <v>4.9081166585286461E-2</v>
      </c>
      <c r="AD69" s="23">
        <f>IF(ISNUMBER(AVERAGEIFS(ObservedSpeciesData!AD$2:AD$4955,ObservedSpeciesData!$A$2:$A$4955,$A69,ObservedSpeciesData!$D$2:$D$4955,$D69)),AVERAGEIFS(ObservedSpeciesData!AD$2:AD$4955,ObservedSpeciesData!$A$2:$A$4955,$A69,ObservedSpeciesData!$D$2:$D$4955,$D69),"")</f>
        <v>13.213339233398438</v>
      </c>
      <c r="AE69" s="24">
        <f>IF(ISNUMBER(AVERAGEIFS(ObservedSpeciesData!AE$2:AE$4955,ObservedSpeciesData!$A$2:$A$4955,$A69,ObservedSpeciesData!$D$2:$D$4955,$D69)),AVERAGEIFS(ObservedSpeciesData!AE$2:AE$4955,ObservedSpeciesData!$A$2:$A$4955,$A69,ObservedSpeciesData!$D$2:$D$4955,$D69),"")</f>
        <v>16.15762744569216</v>
      </c>
      <c r="AF69" s="23"/>
      <c r="AG69" s="24"/>
      <c r="AH69" s="23" t="str">
        <f>IF(ISNUMBER(AVERAGEIFS(ObservedSpeciesData!AH$2:AH$4955,ObservedSpeciesData!$A$2:$A$4955,$A69,ObservedSpeciesData!$D$2:$D$4955,$D69)),AVERAGEIFS(ObservedSpeciesData!AH$2:AH$4955,ObservedSpeciesData!$A$2:$A$4955,$A69,ObservedSpeciesData!$D$2:$D$4955,$D69),"")</f>
        <v/>
      </c>
      <c r="AI69" s="23" t="str">
        <f>IF(ISNUMBER(AVERAGEIFS(ObservedSpeciesData!AI$2:AI$4955,ObservedSpeciesData!$A$2:$A$4955,$A69,ObservedSpeciesData!$C$2:$C$4955,$C69,ObservedSpeciesData!$D$2:$D$4955,$D69)),AVERAGEIFS(ObservedSpeciesData!AI$2:AI$4955,ObservedSpeciesData!$A$2:$A$4955,$A69,ObservedSpeciesData!$C$2:$C$4955,$C69,ObservedSpeciesData!$D$2:$D$4955,$D69),"")</f>
        <v/>
      </c>
      <c r="AJ69" s="2">
        <f>COUNTIFS(ObservedSpeciesData!$A$2:$A$828,$A69,ObservedSpeciesData!$D$2:$D$828,$D69)</f>
        <v>3</v>
      </c>
      <c r="AK69" s="2">
        <f t="shared" si="1"/>
        <v>11</v>
      </c>
    </row>
    <row r="70" spans="1:37" x14ac:dyDescent="0.25">
      <c r="A70" s="14" t="s">
        <v>116</v>
      </c>
      <c r="B70" t="s">
        <v>98</v>
      </c>
      <c r="C70" t="s">
        <v>106</v>
      </c>
      <c r="D70" s="13">
        <v>42290</v>
      </c>
      <c r="E70">
        <v>1</v>
      </c>
      <c r="F70">
        <v>100</v>
      </c>
      <c r="G70" s="2" t="s">
        <v>87</v>
      </c>
      <c r="H70" s="2" t="s">
        <v>11</v>
      </c>
      <c r="I70">
        <v>2</v>
      </c>
      <c r="J70" s="2" t="s">
        <v>123</v>
      </c>
      <c r="K70" s="2">
        <f>IF(ISNUMBER(AVERAGEIFS(ObservedSpeciesData!K$2:K$4955,ObservedSpeciesData!$A$2:$A$4955,$A70,ObservedSpeciesData!$D$2:$D$4955,$D70)),AVERAGEIFS(ObservedSpeciesData!K$2:K$4955,ObservedSpeciesData!$A$2:$A$4955,$A70,ObservedSpeciesData!$D$2:$D$4955,$D70),"")</f>
        <v>78</v>
      </c>
      <c r="L70" s="26">
        <f>IF(ISNUMBER(AVERAGEIFS(ObservedSpeciesData!L$2:L$4955,ObservedSpeciesData!$A$2:$A$4955,$A70,ObservedSpeciesData!$D$2:$D$4955,$D70)),AVERAGEIFS(ObservedSpeciesData!L$2:L$4955,ObservedSpeciesData!$A$2:$A$4955,$A70,ObservedSpeciesData!$D$2:$D$4955,$D70),"")</f>
        <v>569.75</v>
      </c>
      <c r="M70" s="23">
        <f>IF(ISNUMBER(AVERAGEIFS(ObservedSpeciesData!M$2:M$4955,ObservedSpeciesData!$A$2:$A$4955,$A70,ObservedSpeciesData!$D$2:$D$4955,$D70)),AVERAGEIFS(ObservedSpeciesData!M$2:M$4955,ObservedSpeciesData!$A$2:$A$4955,$A70,ObservedSpeciesData!$D$2:$D$4955,$D70),"")</f>
        <v>56.975000000000001</v>
      </c>
      <c r="N70" s="23" t="str">
        <f>IF(ISNUMBER(AVERAGEIFS(ObservedSpeciesData!N$2:N$4955,ObservedSpeciesData!$A$2:$A$4955,$A70,ObservedSpeciesData!$D$2:$D$4955,$D70)),AVERAGEIFS(ObservedSpeciesData!N$2:N$4955,ObservedSpeciesData!$A$2:$A$4955,$A70,ObservedSpeciesData!$D$2:$D$4955,$D70),"")</f>
        <v/>
      </c>
      <c r="O70" s="23" t="str">
        <f>IF(ISNUMBER(AVERAGEIFS(ObservedSpeciesData!O$2:O$4955,ObservedSpeciesData!$A$2:$A$4955,$A70,ObservedSpeciesData!$D$2:$D$4955,$D70)),AVERAGEIFS(ObservedSpeciesData!O$2:O$4955,ObservedSpeciesData!$A$2:$A$4955,$A70,ObservedSpeciesData!$D$2:$D$4955,$D70),"")</f>
        <v/>
      </c>
      <c r="P70" s="23" t="str">
        <f>IF(ISNUMBER(AVERAGEIFS(ObservedSpeciesData!P$2:P$4955,ObservedSpeciesData!$A$2:$A$4955,$A70,ObservedSpeciesData!$C$2:$C$4955,$C70,ObservedSpeciesData!$D$2:$D$4955,$D70)),AVERAGEIFS(ObservedSpeciesData!P$2:P$4955,ObservedSpeciesData!$A$2:$A$4955,$A70,ObservedSpeciesData!$C$2:$C$4955,$C70,ObservedSpeciesData!$D$2:$D$4955,$D70),"")</f>
        <v/>
      </c>
      <c r="Q70" s="23"/>
      <c r="R70" s="25" t="str">
        <f>IF(ISNUMBER(AVERAGEIFS(ObservedSpeciesData!R$2:R$4955,ObservedSpeciesData!$A$2:$A$4955,$A70,ObservedSpeciesData!$D$2:$D$4955,$D70)),AVERAGEIFS(ObservedSpeciesData!R$2:R$4955,ObservedSpeciesData!$A$2:$A$4955,$A70,ObservedSpeciesData!$D$2:$D$4955,$D70),"")</f>
        <v/>
      </c>
      <c r="S70" s="25" t="str">
        <f>IF(ISNUMBER(AVERAGEIFS(ObservedSpeciesData!S$2:S$4955,ObservedSpeciesData!$A$2:$A$4955,$A70,ObservedSpeciesData!$D$2:$D$4955,$D70)),AVERAGEIFS(ObservedSpeciesData!S$2:S$4955,ObservedSpeciesData!$A$2:$A$4955,$A70,ObservedSpeciesData!$D$2:$D$4955,$D70),"")</f>
        <v/>
      </c>
      <c r="T70" s="23" t="str">
        <f>IF(ISNUMBER(AVERAGEIFS(ObservedSpeciesData!T$2:T$4955,ObservedSpeciesData!$A$2:$A$4955,$A70,ObservedSpeciesData!$D$2:$D$4955,$D70)),AVERAGEIFS(ObservedSpeciesData!T$2:T$4955,ObservedSpeciesData!$A$2:$A$4955,$A70,ObservedSpeciesData!$D$2:$D$4955,$D70),"")</f>
        <v/>
      </c>
      <c r="U70" s="24" t="str">
        <f>IF(ISNUMBER(AVERAGEIFS(ObservedSpeciesData!U$2:U$4955,ObservedSpeciesData!$A$2:$A$4955,$A70,ObservedSpeciesData!$C$2:$C$4955,$C70,ObservedSpeciesData!$D$2:$D$4955,$D70)),AVERAGEIFS(ObservedSpeciesData!U$2:U$4955,ObservedSpeciesData!$A$2:$A$4955,$A70,ObservedSpeciesData!$C$2:$C$4955,$C70,ObservedSpeciesData!$D$2:$D$4955,$D70),"")</f>
        <v/>
      </c>
      <c r="V70" s="23">
        <f>IF(ISNUMBER(AVERAGEIFS(ObservedSpeciesData!V$2:V$4955,ObservedSpeciesData!$A$2:$A$4955,$A70,ObservedSpeciesData!$D$2:$D$4955,$D70)),AVERAGEIFS(ObservedSpeciesData!V$2:V$4955,ObservedSpeciesData!$A$2:$A$4955,$A70,ObservedSpeciesData!$D$2:$D$4955,$D70),"")</f>
        <v>16.076987584431965</v>
      </c>
      <c r="W70" s="23">
        <f>IF(ISNUMBER(AVERAGEIFS(ObservedSpeciesData!W$2:W$4955,ObservedSpeciesData!$A$2:$A$4955,$A70,ObservedSpeciesData!$D$2:$D$4955,$D70)),AVERAGEIFS(ObservedSpeciesData!W$2:W$4955,ObservedSpeciesData!$A$2:$A$4955,$A70,ObservedSpeciesData!$D$2:$D$4955,$D70),"")</f>
        <v>12.911834239959717</v>
      </c>
      <c r="X70" s="23">
        <f>IF(ISNUMBER(AVERAGEIFS(ObservedSpeciesData!X$2:X$4955,ObservedSpeciesData!$A$2:$A$4955,$A70,ObservedSpeciesData!$D$2:$D$4955,$D70)),AVERAGEIFS(ObservedSpeciesData!X$2:X$4955,ObservedSpeciesData!$A$2:$A$4955,$A70,ObservedSpeciesData!$D$2:$D$4955,$D70),"")</f>
        <v>82.662932078043625</v>
      </c>
      <c r="Y70" s="23">
        <f>IF(ISNUMBER(AVERAGEIFS(ObservedSpeciesData!Y$2:Y$4955,ObservedSpeciesData!$A$2:$A$4955,$A70,ObservedSpeciesData!$D$2:$D$4955,$D70)),AVERAGEIFS(ObservedSpeciesData!Y$2:Y$4955,ObservedSpeciesData!$A$2:$A$4955,$A70,ObservedSpeciesData!$D$2:$D$4955,$D70),"")</f>
        <v>19.489682197570801</v>
      </c>
      <c r="Z70" s="23">
        <f>IF(ISNUMBER(AVERAGEIFS(ObservedSpeciesData!Z$2:Z$4955,ObservedSpeciesData!$A$2:$A$4955,$A70,ObservedSpeciesData!$D$2:$D$4955,$D70)),AVERAGEIFS(ObservedSpeciesData!Z$2:Z$4955,ObservedSpeciesData!$A$2:$A$4955,$A70,ObservedSpeciesData!$D$2:$D$4955,$D70),"")</f>
        <v>89.650478363037109</v>
      </c>
      <c r="AA70" s="23">
        <f>IF(ISNUMBER(AVERAGEIFS(ObservedSpeciesData!AA$2:AA$4955,ObservedSpeciesData!$A$2:$A$4955,$A70,ObservedSpeciesData!$D$2:$D$4955,$D70)),AVERAGEIFS(ObservedSpeciesData!AA$2:AA$4955,ObservedSpeciesData!$A$2:$A$4955,$A70,ObservedSpeciesData!$D$2:$D$4955,$D70),"")</f>
        <v>31.849209785461426</v>
      </c>
      <c r="AB70" s="24">
        <f>IF(ISNUMBER(AVERAGEIFS(ObservedSpeciesData!AB$2:AB$4955,ObservedSpeciesData!$A$2:$A$4955,$A70,ObservedSpeciesData!$D$2:$D$4955,$D70)),AVERAGEIFS(ObservedSpeciesData!AB$2:AB$4955,ObservedSpeciesData!$A$2:$A$4955,$A70,ObservedSpeciesData!$D$2:$D$4955,$D70),"")</f>
        <v>5.0958735656738273E-2</v>
      </c>
      <c r="AC70" s="24">
        <f>IF(ISNUMBER(AVERAGEIFS(ObservedSpeciesData!AC$2:AC$4955,ObservedSpeciesData!$A$2:$A$4955,$A70,ObservedSpeciesData!$D$2:$D$4955,$D70)),AVERAGEIFS(ObservedSpeciesData!AC$2:AC$4955,ObservedSpeciesData!$A$2:$A$4955,$A70,ObservedSpeciesData!$D$2:$D$4955,$D70),"")</f>
        <v>5.0958735656738273E-2</v>
      </c>
      <c r="AD70" s="23">
        <f>IF(ISNUMBER(AVERAGEIFS(ObservedSpeciesData!AD$2:AD$4955,ObservedSpeciesData!$A$2:$A$4955,$A70,ObservedSpeciesData!$D$2:$D$4955,$D70)),AVERAGEIFS(ObservedSpeciesData!AD$2:AD$4955,ObservedSpeciesData!$A$2:$A$4955,$A70,ObservedSpeciesData!$D$2:$D$4955,$D70),"")</f>
        <v>13.226069132486979</v>
      </c>
      <c r="AE70" s="24">
        <f>IF(ISNUMBER(AVERAGEIFS(ObservedSpeciesData!AE$2:AE$4955,ObservedSpeciesData!$A$2:$A$4955,$A70,ObservedSpeciesData!$D$2:$D$4955,$D70)),AVERAGEIFS(ObservedSpeciesData!AE$2:AE$4955,ObservedSpeciesData!$A$2:$A$4955,$A70,ObservedSpeciesData!$D$2:$D$4955,$D70),"")</f>
        <v>15.177558679200793</v>
      </c>
      <c r="AF70" s="23"/>
      <c r="AG70" s="24"/>
      <c r="AH70" s="23" t="str">
        <f>IF(ISNUMBER(AVERAGEIFS(ObservedSpeciesData!AH$2:AH$4955,ObservedSpeciesData!$A$2:$A$4955,$A70,ObservedSpeciesData!$D$2:$D$4955,$D70)),AVERAGEIFS(ObservedSpeciesData!AH$2:AH$4955,ObservedSpeciesData!$A$2:$A$4955,$A70,ObservedSpeciesData!$D$2:$D$4955,$D70),"")</f>
        <v/>
      </c>
      <c r="AI70" s="23" t="str">
        <f>IF(ISNUMBER(AVERAGEIFS(ObservedSpeciesData!AI$2:AI$4955,ObservedSpeciesData!$A$2:$A$4955,$A70,ObservedSpeciesData!$C$2:$C$4955,$C70,ObservedSpeciesData!$D$2:$D$4955,$D70)),AVERAGEIFS(ObservedSpeciesData!AI$2:AI$4955,ObservedSpeciesData!$A$2:$A$4955,$A70,ObservedSpeciesData!$C$2:$C$4955,$C70,ObservedSpeciesData!$D$2:$D$4955,$D70),"")</f>
        <v/>
      </c>
      <c r="AJ70" s="2">
        <f>COUNTIFS(ObservedSpeciesData!$A$2:$A$828,$A70,ObservedSpeciesData!$D$2:$D$828,$D70)</f>
        <v>3</v>
      </c>
      <c r="AK70" s="2">
        <f t="shared" si="1"/>
        <v>11</v>
      </c>
    </row>
    <row r="71" spans="1:37" x14ac:dyDescent="0.25">
      <c r="A71" s="14" t="s">
        <v>115</v>
      </c>
      <c r="B71" t="s">
        <v>98</v>
      </c>
      <c r="C71" t="s">
        <v>106</v>
      </c>
      <c r="D71" s="13">
        <v>42290</v>
      </c>
      <c r="E71">
        <v>1</v>
      </c>
      <c r="F71">
        <v>200</v>
      </c>
      <c r="G71" s="2" t="s">
        <v>87</v>
      </c>
      <c r="H71" s="2" t="s">
        <v>11</v>
      </c>
      <c r="I71">
        <v>2</v>
      </c>
      <c r="J71" s="2" t="s">
        <v>123</v>
      </c>
      <c r="K71" s="2">
        <f>IF(ISNUMBER(AVERAGEIFS(ObservedSpeciesData!K$2:K$4955,ObservedSpeciesData!$A$2:$A$4955,$A71,ObservedSpeciesData!$D$2:$D$4955,$D71)),AVERAGEIFS(ObservedSpeciesData!K$2:K$4955,ObservedSpeciesData!$A$2:$A$4955,$A71,ObservedSpeciesData!$D$2:$D$4955,$D71),"")</f>
        <v>156</v>
      </c>
      <c r="L71" s="26">
        <f>IF(ISNUMBER(AVERAGEIFS(ObservedSpeciesData!L$2:L$4955,ObservedSpeciesData!$A$2:$A$4955,$A71,ObservedSpeciesData!$D$2:$D$4955,$D71)),AVERAGEIFS(ObservedSpeciesData!L$2:L$4955,ObservedSpeciesData!$A$2:$A$4955,$A71,ObservedSpeciesData!$D$2:$D$4955,$D71),"")</f>
        <v>564.58333333333337</v>
      </c>
      <c r="M71" s="23">
        <f>IF(ISNUMBER(AVERAGEIFS(ObservedSpeciesData!M$2:M$4955,ObservedSpeciesData!$A$2:$A$4955,$A71,ObservedSpeciesData!$D$2:$D$4955,$D71)),AVERAGEIFS(ObservedSpeciesData!M$2:M$4955,ObservedSpeciesData!$A$2:$A$4955,$A71,ObservedSpeciesData!$D$2:$D$4955,$D71),"")</f>
        <v>56.458333333333336</v>
      </c>
      <c r="N71" s="23" t="str">
        <f>IF(ISNUMBER(AVERAGEIFS(ObservedSpeciesData!N$2:N$4955,ObservedSpeciesData!$A$2:$A$4955,$A71,ObservedSpeciesData!$D$2:$D$4955,$D71)),AVERAGEIFS(ObservedSpeciesData!N$2:N$4955,ObservedSpeciesData!$A$2:$A$4955,$A71,ObservedSpeciesData!$D$2:$D$4955,$D71),"")</f>
        <v/>
      </c>
      <c r="O71" s="23" t="str">
        <f>IF(ISNUMBER(AVERAGEIFS(ObservedSpeciesData!O$2:O$4955,ObservedSpeciesData!$A$2:$A$4955,$A71,ObservedSpeciesData!$D$2:$D$4955,$D71)),AVERAGEIFS(ObservedSpeciesData!O$2:O$4955,ObservedSpeciesData!$A$2:$A$4955,$A71,ObservedSpeciesData!$D$2:$D$4955,$D71),"")</f>
        <v/>
      </c>
      <c r="P71" s="23" t="str">
        <f>IF(ISNUMBER(AVERAGEIFS(ObservedSpeciesData!P$2:P$4955,ObservedSpeciesData!$A$2:$A$4955,$A71,ObservedSpeciesData!$C$2:$C$4955,$C71,ObservedSpeciesData!$D$2:$D$4955,$D71)),AVERAGEIFS(ObservedSpeciesData!P$2:P$4955,ObservedSpeciesData!$A$2:$A$4955,$A71,ObservedSpeciesData!$C$2:$C$4955,$C71,ObservedSpeciesData!$D$2:$D$4955,$D71),"")</f>
        <v/>
      </c>
      <c r="Q71" s="23"/>
      <c r="R71" s="25" t="str">
        <f>IF(ISNUMBER(AVERAGEIFS(ObservedSpeciesData!R$2:R$4955,ObservedSpeciesData!$A$2:$A$4955,$A71,ObservedSpeciesData!$D$2:$D$4955,$D71)),AVERAGEIFS(ObservedSpeciesData!R$2:R$4955,ObservedSpeciesData!$A$2:$A$4955,$A71,ObservedSpeciesData!$D$2:$D$4955,$D71),"")</f>
        <v/>
      </c>
      <c r="S71" s="25" t="str">
        <f>IF(ISNUMBER(AVERAGEIFS(ObservedSpeciesData!S$2:S$4955,ObservedSpeciesData!$A$2:$A$4955,$A71,ObservedSpeciesData!$D$2:$D$4955,$D71)),AVERAGEIFS(ObservedSpeciesData!S$2:S$4955,ObservedSpeciesData!$A$2:$A$4955,$A71,ObservedSpeciesData!$D$2:$D$4955,$D71),"")</f>
        <v/>
      </c>
      <c r="T71" s="23" t="str">
        <f>IF(ISNUMBER(AVERAGEIFS(ObservedSpeciesData!T$2:T$4955,ObservedSpeciesData!$A$2:$A$4955,$A71,ObservedSpeciesData!$D$2:$D$4955,$D71)),AVERAGEIFS(ObservedSpeciesData!T$2:T$4955,ObservedSpeciesData!$A$2:$A$4955,$A71,ObservedSpeciesData!$D$2:$D$4955,$D71),"")</f>
        <v/>
      </c>
      <c r="U71" s="24" t="str">
        <f>IF(ISNUMBER(AVERAGEIFS(ObservedSpeciesData!U$2:U$4955,ObservedSpeciesData!$A$2:$A$4955,$A71,ObservedSpeciesData!$C$2:$C$4955,$C71,ObservedSpeciesData!$D$2:$D$4955,$D71)),AVERAGEIFS(ObservedSpeciesData!U$2:U$4955,ObservedSpeciesData!$A$2:$A$4955,$A71,ObservedSpeciesData!$C$2:$C$4955,$C71,ObservedSpeciesData!$D$2:$D$4955,$D71),"")</f>
        <v/>
      </c>
      <c r="V71" s="23">
        <f>IF(ISNUMBER(AVERAGEIFS(ObservedSpeciesData!V$2:V$4955,ObservedSpeciesData!$A$2:$A$4955,$A71,ObservedSpeciesData!$D$2:$D$4955,$D71)),AVERAGEIFS(ObservedSpeciesData!V$2:V$4955,ObservedSpeciesData!$A$2:$A$4955,$A71,ObservedSpeciesData!$D$2:$D$4955,$D71),"")</f>
        <v>16.295382181803387</v>
      </c>
      <c r="W71" s="23">
        <f>IF(ISNUMBER(AVERAGEIFS(ObservedSpeciesData!W$2:W$4955,ObservedSpeciesData!$A$2:$A$4955,$A71,ObservedSpeciesData!$D$2:$D$4955,$D71)),AVERAGEIFS(ObservedSpeciesData!W$2:W$4955,ObservedSpeciesData!$A$2:$A$4955,$A71,ObservedSpeciesData!$D$2:$D$4955,$D71),"")</f>
        <v>13.139668305714926</v>
      </c>
      <c r="X71" s="23">
        <f>IF(ISNUMBER(AVERAGEIFS(ObservedSpeciesData!X$2:X$4955,ObservedSpeciesData!$A$2:$A$4955,$A71,ObservedSpeciesData!$D$2:$D$4955,$D71)),AVERAGEIFS(ObservedSpeciesData!X$2:X$4955,ObservedSpeciesData!$A$2:$A$4955,$A71,ObservedSpeciesData!$D$2:$D$4955,$D71),"")</f>
        <v>82.481550852457687</v>
      </c>
      <c r="Y71" s="23">
        <f>IF(ISNUMBER(AVERAGEIFS(ObservedSpeciesData!Y$2:Y$4955,ObservedSpeciesData!$A$2:$A$4955,$A71,ObservedSpeciesData!$D$2:$D$4955,$D71)),AVERAGEIFS(ObservedSpeciesData!Y$2:Y$4955,ObservedSpeciesData!$A$2:$A$4955,$A71,ObservedSpeciesData!$D$2:$D$4955,$D71),"")</f>
        <v>19.913036028544109</v>
      </c>
      <c r="Z71" s="23">
        <f>IF(ISNUMBER(AVERAGEIFS(ObservedSpeciesData!Z$2:Z$4955,ObservedSpeciesData!$A$2:$A$4955,$A71,ObservedSpeciesData!$D$2:$D$4955,$D71)),AVERAGEIFS(ObservedSpeciesData!Z$2:Z$4955,ObservedSpeciesData!$A$2:$A$4955,$A71,ObservedSpeciesData!$D$2:$D$4955,$D71),"")</f>
        <v>89.963277180989579</v>
      </c>
      <c r="AA71" s="23">
        <f>IF(ISNUMBER(AVERAGEIFS(ObservedSpeciesData!AA$2:AA$4955,ObservedSpeciesData!$A$2:$A$4955,$A71,ObservedSpeciesData!$D$2:$D$4955,$D71)),AVERAGEIFS(ObservedSpeciesData!AA$2:AA$4955,ObservedSpeciesData!$A$2:$A$4955,$A71,ObservedSpeciesData!$D$2:$D$4955,$D71),"")</f>
        <v>32.570182800292969</v>
      </c>
      <c r="AB71" s="24">
        <f>IF(ISNUMBER(AVERAGEIFS(ObservedSpeciesData!AB$2:AB$4955,ObservedSpeciesData!$A$2:$A$4955,$A71,ObservedSpeciesData!$D$2:$D$4955,$D71)),AVERAGEIFS(ObservedSpeciesData!AB$2:AB$4955,ObservedSpeciesData!$A$2:$A$4955,$A71,ObservedSpeciesData!$D$2:$D$4955,$D71),"")</f>
        <v>5.2112292480468753E-2</v>
      </c>
      <c r="AC71" s="24">
        <f>IF(ISNUMBER(AVERAGEIFS(ObservedSpeciesData!AC$2:AC$4955,ObservedSpeciesData!$A$2:$A$4955,$A71,ObservedSpeciesData!$D$2:$D$4955,$D71)),AVERAGEIFS(ObservedSpeciesData!AC$2:AC$4955,ObservedSpeciesData!$A$2:$A$4955,$A71,ObservedSpeciesData!$D$2:$D$4955,$D71),"")</f>
        <v>5.2112292480468753E-2</v>
      </c>
      <c r="AD71" s="23">
        <f>IF(ISNUMBER(AVERAGEIFS(ObservedSpeciesData!AD$2:AD$4955,ObservedSpeciesData!$A$2:$A$4955,$A71,ObservedSpeciesData!$D$2:$D$4955,$D71)),AVERAGEIFS(ObservedSpeciesData!AD$2:AD$4955,ObservedSpeciesData!$A$2:$A$4955,$A71,ObservedSpeciesData!$D$2:$D$4955,$D71),"")</f>
        <v>13.19704813639323</v>
      </c>
      <c r="AE71" s="24">
        <f>IF(ISNUMBER(AVERAGEIFS(ObservedSpeciesData!AE$2:AE$4955,ObservedSpeciesData!$A$2:$A$4955,$A71,ObservedSpeciesData!$D$2:$D$4955,$D71)),AVERAGEIFS(ObservedSpeciesData!AE$2:AE$4955,ObservedSpeciesData!$A$2:$A$4955,$A71,ObservedSpeciesData!$D$2:$D$4955,$D71),"")</f>
        <v>15.529155374840085</v>
      </c>
      <c r="AF71" s="23"/>
      <c r="AG71" s="24"/>
      <c r="AH71" s="23" t="str">
        <f>IF(ISNUMBER(AVERAGEIFS(ObservedSpeciesData!AH$2:AH$4955,ObservedSpeciesData!$A$2:$A$4955,$A71,ObservedSpeciesData!$D$2:$D$4955,$D71)),AVERAGEIFS(ObservedSpeciesData!AH$2:AH$4955,ObservedSpeciesData!$A$2:$A$4955,$A71,ObservedSpeciesData!$D$2:$D$4955,$D71),"")</f>
        <v/>
      </c>
      <c r="AI71" s="23" t="str">
        <f>IF(ISNUMBER(AVERAGEIFS(ObservedSpeciesData!AI$2:AI$4955,ObservedSpeciesData!$A$2:$A$4955,$A71,ObservedSpeciesData!$C$2:$C$4955,$C71,ObservedSpeciesData!$D$2:$D$4955,$D71)),AVERAGEIFS(ObservedSpeciesData!AI$2:AI$4955,ObservedSpeciesData!$A$2:$A$4955,$A71,ObservedSpeciesData!$C$2:$C$4955,$C71,ObservedSpeciesData!$D$2:$D$4955,$D71),"")</f>
        <v/>
      </c>
      <c r="AJ71" s="2">
        <f>COUNTIFS(ObservedSpeciesData!$A$2:$A$828,$A71,ObservedSpeciesData!$D$2:$D$828,$D71)</f>
        <v>3</v>
      </c>
      <c r="AK71" s="2">
        <f t="shared" si="1"/>
        <v>11</v>
      </c>
    </row>
    <row r="72" spans="1:37" x14ac:dyDescent="0.25">
      <c r="A72" s="14" t="s">
        <v>114</v>
      </c>
      <c r="B72" t="s">
        <v>98</v>
      </c>
      <c r="C72" t="s">
        <v>106</v>
      </c>
      <c r="D72" s="13">
        <v>42290</v>
      </c>
      <c r="E72">
        <v>1</v>
      </c>
      <c r="F72">
        <v>350</v>
      </c>
      <c r="G72" s="2" t="s">
        <v>87</v>
      </c>
      <c r="H72" s="2" t="s">
        <v>11</v>
      </c>
      <c r="I72">
        <v>2</v>
      </c>
      <c r="J72" s="2" t="s">
        <v>123</v>
      </c>
      <c r="K72" s="2">
        <f>IF(ISNUMBER(AVERAGEIFS(ObservedSpeciesData!K$2:K$4955,ObservedSpeciesData!$A$2:$A$4955,$A72,ObservedSpeciesData!$D$2:$D$4955,$D72)),AVERAGEIFS(ObservedSpeciesData!K$2:K$4955,ObservedSpeciesData!$A$2:$A$4955,$A72,ObservedSpeciesData!$D$2:$D$4955,$D72),"")</f>
        <v>272</v>
      </c>
      <c r="L72" s="26">
        <f>IF(ISNUMBER(AVERAGEIFS(ObservedSpeciesData!L$2:L$4955,ObservedSpeciesData!$A$2:$A$4955,$A72,ObservedSpeciesData!$D$2:$D$4955,$D72)),AVERAGEIFS(ObservedSpeciesData!L$2:L$4955,ObservedSpeciesData!$A$2:$A$4955,$A72,ObservedSpeciesData!$D$2:$D$4955,$D72),"")</f>
        <v>559.25</v>
      </c>
      <c r="M72" s="23">
        <f>IF(ISNUMBER(AVERAGEIFS(ObservedSpeciesData!M$2:M$4955,ObservedSpeciesData!$A$2:$A$4955,$A72,ObservedSpeciesData!$D$2:$D$4955,$D72)),AVERAGEIFS(ObservedSpeciesData!M$2:M$4955,ObservedSpeciesData!$A$2:$A$4955,$A72,ObservedSpeciesData!$D$2:$D$4955,$D72),"")</f>
        <v>55.925000000000004</v>
      </c>
      <c r="N72" s="23" t="str">
        <f>IF(ISNUMBER(AVERAGEIFS(ObservedSpeciesData!N$2:N$4955,ObservedSpeciesData!$A$2:$A$4955,$A72,ObservedSpeciesData!$D$2:$D$4955,$D72)),AVERAGEIFS(ObservedSpeciesData!N$2:N$4955,ObservedSpeciesData!$A$2:$A$4955,$A72,ObservedSpeciesData!$D$2:$D$4955,$D72),"")</f>
        <v/>
      </c>
      <c r="O72" s="23" t="str">
        <f>IF(ISNUMBER(AVERAGEIFS(ObservedSpeciesData!O$2:O$4955,ObservedSpeciesData!$A$2:$A$4955,$A72,ObservedSpeciesData!$D$2:$D$4955,$D72)),AVERAGEIFS(ObservedSpeciesData!O$2:O$4955,ObservedSpeciesData!$A$2:$A$4955,$A72,ObservedSpeciesData!$D$2:$D$4955,$D72),"")</f>
        <v/>
      </c>
      <c r="P72" s="23" t="str">
        <f>IF(ISNUMBER(AVERAGEIFS(ObservedSpeciesData!P$2:P$4955,ObservedSpeciesData!$A$2:$A$4955,$A72,ObservedSpeciesData!$C$2:$C$4955,$C72,ObservedSpeciesData!$D$2:$D$4955,$D72)),AVERAGEIFS(ObservedSpeciesData!P$2:P$4955,ObservedSpeciesData!$A$2:$A$4955,$A72,ObservedSpeciesData!$C$2:$C$4955,$C72,ObservedSpeciesData!$D$2:$D$4955,$D72),"")</f>
        <v/>
      </c>
      <c r="Q72" s="23"/>
      <c r="R72" s="25" t="str">
        <f>IF(ISNUMBER(AVERAGEIFS(ObservedSpeciesData!R$2:R$4955,ObservedSpeciesData!$A$2:$A$4955,$A72,ObservedSpeciesData!$D$2:$D$4955,$D72)),AVERAGEIFS(ObservedSpeciesData!R$2:R$4955,ObservedSpeciesData!$A$2:$A$4955,$A72,ObservedSpeciesData!$D$2:$D$4955,$D72),"")</f>
        <v/>
      </c>
      <c r="S72" s="25" t="str">
        <f>IF(ISNUMBER(AVERAGEIFS(ObservedSpeciesData!S$2:S$4955,ObservedSpeciesData!$A$2:$A$4955,$A72,ObservedSpeciesData!$D$2:$D$4955,$D72)),AVERAGEIFS(ObservedSpeciesData!S$2:S$4955,ObservedSpeciesData!$A$2:$A$4955,$A72,ObservedSpeciesData!$D$2:$D$4955,$D72),"")</f>
        <v/>
      </c>
      <c r="T72" s="23" t="str">
        <f>IF(ISNUMBER(AVERAGEIFS(ObservedSpeciesData!T$2:T$4955,ObservedSpeciesData!$A$2:$A$4955,$A72,ObservedSpeciesData!$D$2:$D$4955,$D72)),AVERAGEIFS(ObservedSpeciesData!T$2:T$4955,ObservedSpeciesData!$A$2:$A$4955,$A72,ObservedSpeciesData!$D$2:$D$4955,$D72),"")</f>
        <v/>
      </c>
      <c r="U72" s="24" t="str">
        <f>IF(ISNUMBER(AVERAGEIFS(ObservedSpeciesData!U$2:U$4955,ObservedSpeciesData!$A$2:$A$4955,$A72,ObservedSpeciesData!$C$2:$C$4955,$C72,ObservedSpeciesData!$D$2:$D$4955,$D72)),AVERAGEIFS(ObservedSpeciesData!U$2:U$4955,ObservedSpeciesData!$A$2:$A$4955,$A72,ObservedSpeciesData!$C$2:$C$4955,$C72,ObservedSpeciesData!$D$2:$D$4955,$D72),"")</f>
        <v/>
      </c>
      <c r="V72" s="23">
        <f>IF(ISNUMBER(AVERAGEIFS(ObservedSpeciesData!V$2:V$4955,ObservedSpeciesData!$A$2:$A$4955,$A72,ObservedSpeciesData!$D$2:$D$4955,$D72)),AVERAGEIFS(ObservedSpeciesData!V$2:V$4955,ObservedSpeciesData!$A$2:$A$4955,$A72,ObservedSpeciesData!$D$2:$D$4955,$D72),"")</f>
        <v>15.801925977071127</v>
      </c>
      <c r="W72" s="23">
        <f>IF(ISNUMBER(AVERAGEIFS(ObservedSpeciesData!W$2:W$4955,ObservedSpeciesData!$A$2:$A$4955,$A72,ObservedSpeciesData!$D$2:$D$4955,$D72)),AVERAGEIFS(ObservedSpeciesData!W$2:W$4955,ObservedSpeciesData!$A$2:$A$4955,$A72,ObservedSpeciesData!$D$2:$D$4955,$D72),"")</f>
        <v>13.428716977437338</v>
      </c>
      <c r="X72" s="23">
        <f>IF(ISNUMBER(AVERAGEIFS(ObservedSpeciesData!X$2:X$4955,ObservedSpeciesData!$A$2:$A$4955,$A72,ObservedSpeciesData!$D$2:$D$4955,$D72)),AVERAGEIFS(ObservedSpeciesData!X$2:X$4955,ObservedSpeciesData!$A$2:$A$4955,$A72,ObservedSpeciesData!$D$2:$D$4955,$D72),"")</f>
        <v>81.350404103597</v>
      </c>
      <c r="Y72" s="23">
        <f>IF(ISNUMBER(AVERAGEIFS(ObservedSpeciesData!Y$2:Y$4955,ObservedSpeciesData!$A$2:$A$4955,$A72,ObservedSpeciesData!$D$2:$D$4955,$D72)),AVERAGEIFS(ObservedSpeciesData!Y$2:Y$4955,ObservedSpeciesData!$A$2:$A$4955,$A72,ObservedSpeciesData!$D$2:$D$4955,$D72),"")</f>
        <v>18.688161532084148</v>
      </c>
      <c r="Z72" s="23">
        <f>IF(ISNUMBER(AVERAGEIFS(ObservedSpeciesData!Z$2:Z$4955,ObservedSpeciesData!$A$2:$A$4955,$A72,ObservedSpeciesData!$D$2:$D$4955,$D72)),AVERAGEIFS(ObservedSpeciesData!Z$2:Z$4955,ObservedSpeciesData!$A$2:$A$4955,$A72,ObservedSpeciesData!$D$2:$D$4955,$D72),"")</f>
        <v>88.686370849609375</v>
      </c>
      <c r="AA72" s="23">
        <f>IF(ISNUMBER(AVERAGEIFS(ObservedSpeciesData!AA$2:AA$4955,ObservedSpeciesData!$A$2:$A$4955,$A72,ObservedSpeciesData!$D$2:$D$4955,$D72)),AVERAGEIFS(ObservedSpeciesData!AA$2:AA$4955,ObservedSpeciesData!$A$2:$A$4955,$A72,ObservedSpeciesData!$D$2:$D$4955,$D72),"")</f>
        <v>32.115114529927574</v>
      </c>
      <c r="AB72" s="24">
        <f>IF(ISNUMBER(AVERAGEIFS(ObservedSpeciesData!AB$2:AB$4955,ObservedSpeciesData!$A$2:$A$4955,$A72,ObservedSpeciesData!$D$2:$D$4955,$D72)),AVERAGEIFS(ObservedSpeciesData!AB$2:AB$4955,ObservedSpeciesData!$A$2:$A$4955,$A72,ObservedSpeciesData!$D$2:$D$4955,$D72),"")</f>
        <v>5.1384183247884109E-2</v>
      </c>
      <c r="AC72" s="24">
        <f>IF(ISNUMBER(AVERAGEIFS(ObservedSpeciesData!AC$2:AC$4955,ObservedSpeciesData!$A$2:$A$4955,$A72,ObservedSpeciesData!$D$2:$D$4955,$D72)),AVERAGEIFS(ObservedSpeciesData!AC$2:AC$4955,ObservedSpeciesData!$A$2:$A$4955,$A72,ObservedSpeciesData!$D$2:$D$4955,$D72),"")</f>
        <v>5.1384183247884109E-2</v>
      </c>
      <c r="AD72" s="23">
        <f>IF(ISNUMBER(AVERAGEIFS(ObservedSpeciesData!AD$2:AD$4955,ObservedSpeciesData!$A$2:$A$4955,$A72,ObservedSpeciesData!$D$2:$D$4955,$D72)),AVERAGEIFS(ObservedSpeciesData!AD$2:AD$4955,ObservedSpeciesData!$A$2:$A$4955,$A72,ObservedSpeciesData!$D$2:$D$4955,$D72),"")</f>
        <v>13.016064656575521</v>
      </c>
      <c r="AE72" s="24">
        <f>IF(ISNUMBER(AVERAGEIFS(ObservedSpeciesData!AE$2:AE$4955,ObservedSpeciesData!$A$2:$A$4955,$A72,ObservedSpeciesData!$D$2:$D$4955,$D72)),AVERAGEIFS(ObservedSpeciesData!AE$2:AE$4955,ObservedSpeciesData!$A$2:$A$4955,$A72,ObservedSpeciesData!$D$2:$D$4955,$D72),"")</f>
        <v>15.971874420773695</v>
      </c>
      <c r="AF72" s="23"/>
      <c r="AG72" s="24"/>
      <c r="AH72" s="23" t="str">
        <f>IF(ISNUMBER(AVERAGEIFS(ObservedSpeciesData!AH$2:AH$4955,ObservedSpeciesData!$A$2:$A$4955,$A72,ObservedSpeciesData!$D$2:$D$4955,$D72)),AVERAGEIFS(ObservedSpeciesData!AH$2:AH$4955,ObservedSpeciesData!$A$2:$A$4955,$A72,ObservedSpeciesData!$D$2:$D$4955,$D72),"")</f>
        <v/>
      </c>
      <c r="AI72" s="23" t="str">
        <f>IF(ISNUMBER(AVERAGEIFS(ObservedSpeciesData!AI$2:AI$4955,ObservedSpeciesData!$A$2:$A$4955,$A72,ObservedSpeciesData!$C$2:$C$4955,$C72,ObservedSpeciesData!$D$2:$D$4955,$D72)),AVERAGEIFS(ObservedSpeciesData!AI$2:AI$4955,ObservedSpeciesData!$A$2:$A$4955,$A72,ObservedSpeciesData!$C$2:$C$4955,$C72,ObservedSpeciesData!$D$2:$D$4955,$D72),"")</f>
        <v/>
      </c>
      <c r="AJ72" s="2">
        <f>COUNTIFS(ObservedSpeciesData!$A$2:$A$828,$A72,ObservedSpeciesData!$D$2:$D$828,$D72)</f>
        <v>3</v>
      </c>
      <c r="AK72" s="2">
        <f t="shared" si="1"/>
        <v>11</v>
      </c>
    </row>
    <row r="73" spans="1:37" x14ac:dyDescent="0.25">
      <c r="A73" s="14" t="s">
        <v>113</v>
      </c>
      <c r="B73" t="s">
        <v>98</v>
      </c>
      <c r="C73" t="s">
        <v>106</v>
      </c>
      <c r="D73" s="13">
        <v>42290</v>
      </c>
      <c r="E73">
        <v>1</v>
      </c>
      <c r="F73">
        <v>500</v>
      </c>
      <c r="G73" s="2" t="s">
        <v>87</v>
      </c>
      <c r="H73" s="2" t="s">
        <v>11</v>
      </c>
      <c r="I73">
        <v>2</v>
      </c>
      <c r="J73" s="2" t="s">
        <v>123</v>
      </c>
      <c r="K73" s="2">
        <f>IF(ISNUMBER(AVERAGEIFS(ObservedSpeciesData!K$2:K$4955,ObservedSpeciesData!$A$2:$A$4955,$A73,ObservedSpeciesData!$D$2:$D$4955,$D73)),AVERAGEIFS(ObservedSpeciesData!K$2:K$4955,ObservedSpeciesData!$A$2:$A$4955,$A73,ObservedSpeciesData!$D$2:$D$4955,$D73),"")</f>
        <v>389</v>
      </c>
      <c r="L73" s="26">
        <f>IF(ISNUMBER(AVERAGEIFS(ObservedSpeciesData!L$2:L$4955,ObservedSpeciesData!$A$2:$A$4955,$A73,ObservedSpeciesData!$D$2:$D$4955,$D73)),AVERAGEIFS(ObservedSpeciesData!L$2:L$4955,ObservedSpeciesData!$A$2:$A$4955,$A73,ObservedSpeciesData!$D$2:$D$4955,$D73),"")</f>
        <v>542.25</v>
      </c>
      <c r="M73" s="23">
        <f>IF(ISNUMBER(AVERAGEIFS(ObservedSpeciesData!M$2:M$4955,ObservedSpeciesData!$A$2:$A$4955,$A73,ObservedSpeciesData!$D$2:$D$4955,$D73)),AVERAGEIFS(ObservedSpeciesData!M$2:M$4955,ObservedSpeciesData!$A$2:$A$4955,$A73,ObservedSpeciesData!$D$2:$D$4955,$D73),"")</f>
        <v>54.225000000000001</v>
      </c>
      <c r="N73" s="23" t="str">
        <f>IF(ISNUMBER(AVERAGEIFS(ObservedSpeciesData!N$2:N$4955,ObservedSpeciesData!$A$2:$A$4955,$A73,ObservedSpeciesData!$D$2:$D$4955,$D73)),AVERAGEIFS(ObservedSpeciesData!N$2:N$4955,ObservedSpeciesData!$A$2:$A$4955,$A73,ObservedSpeciesData!$D$2:$D$4955,$D73),"")</f>
        <v/>
      </c>
      <c r="O73" s="23" t="str">
        <f>IF(ISNUMBER(AVERAGEIFS(ObservedSpeciesData!O$2:O$4955,ObservedSpeciesData!$A$2:$A$4955,$A73,ObservedSpeciesData!$D$2:$D$4955,$D73)),AVERAGEIFS(ObservedSpeciesData!O$2:O$4955,ObservedSpeciesData!$A$2:$A$4955,$A73,ObservedSpeciesData!$D$2:$D$4955,$D73),"")</f>
        <v/>
      </c>
      <c r="P73" s="23" t="str">
        <f>IF(ISNUMBER(AVERAGEIFS(ObservedSpeciesData!P$2:P$4955,ObservedSpeciesData!$A$2:$A$4955,$A73,ObservedSpeciesData!$C$2:$C$4955,$C73,ObservedSpeciesData!$D$2:$D$4955,$D73)),AVERAGEIFS(ObservedSpeciesData!P$2:P$4955,ObservedSpeciesData!$A$2:$A$4955,$A73,ObservedSpeciesData!$C$2:$C$4955,$C73,ObservedSpeciesData!$D$2:$D$4955,$D73),"")</f>
        <v/>
      </c>
      <c r="Q73" s="23"/>
      <c r="R73" s="25" t="str">
        <f>IF(ISNUMBER(AVERAGEIFS(ObservedSpeciesData!R$2:R$4955,ObservedSpeciesData!$A$2:$A$4955,$A73,ObservedSpeciesData!$D$2:$D$4955,$D73)),AVERAGEIFS(ObservedSpeciesData!R$2:R$4955,ObservedSpeciesData!$A$2:$A$4955,$A73,ObservedSpeciesData!$D$2:$D$4955,$D73),"")</f>
        <v/>
      </c>
      <c r="S73" s="25" t="str">
        <f>IF(ISNUMBER(AVERAGEIFS(ObservedSpeciesData!S$2:S$4955,ObservedSpeciesData!$A$2:$A$4955,$A73,ObservedSpeciesData!$D$2:$D$4955,$D73)),AVERAGEIFS(ObservedSpeciesData!S$2:S$4955,ObservedSpeciesData!$A$2:$A$4955,$A73,ObservedSpeciesData!$D$2:$D$4955,$D73),"")</f>
        <v/>
      </c>
      <c r="T73" s="23" t="str">
        <f>IF(ISNUMBER(AVERAGEIFS(ObservedSpeciesData!T$2:T$4955,ObservedSpeciesData!$A$2:$A$4955,$A73,ObservedSpeciesData!$D$2:$D$4955,$D73)),AVERAGEIFS(ObservedSpeciesData!T$2:T$4955,ObservedSpeciesData!$A$2:$A$4955,$A73,ObservedSpeciesData!$D$2:$D$4955,$D73),"")</f>
        <v/>
      </c>
      <c r="U73" s="24" t="str">
        <f>IF(ISNUMBER(AVERAGEIFS(ObservedSpeciesData!U$2:U$4955,ObservedSpeciesData!$A$2:$A$4955,$A73,ObservedSpeciesData!$C$2:$C$4955,$C73,ObservedSpeciesData!$D$2:$D$4955,$D73)),AVERAGEIFS(ObservedSpeciesData!U$2:U$4955,ObservedSpeciesData!$A$2:$A$4955,$A73,ObservedSpeciesData!$C$2:$C$4955,$C73,ObservedSpeciesData!$D$2:$D$4955,$D73),"")</f>
        <v/>
      </c>
      <c r="V73" s="23">
        <f>IF(ISNUMBER(AVERAGEIFS(ObservedSpeciesData!V$2:V$4955,ObservedSpeciesData!$A$2:$A$4955,$A73,ObservedSpeciesData!$D$2:$D$4955,$D73)),AVERAGEIFS(ObservedSpeciesData!V$2:V$4955,ObservedSpeciesData!$A$2:$A$4955,$A73,ObservedSpeciesData!$D$2:$D$4955,$D73),"")</f>
        <v>16.642927964528401</v>
      </c>
      <c r="W73" s="23">
        <f>IF(ISNUMBER(AVERAGEIFS(ObservedSpeciesData!W$2:W$4955,ObservedSpeciesData!$A$2:$A$4955,$A73,ObservedSpeciesData!$D$2:$D$4955,$D73)),AVERAGEIFS(ObservedSpeciesData!W$2:W$4955,ObservedSpeciesData!$A$2:$A$4955,$A73,ObservedSpeciesData!$D$2:$D$4955,$D73),"")</f>
        <v>12.313075542449951</v>
      </c>
      <c r="X73" s="23">
        <f>IF(ISNUMBER(AVERAGEIFS(ObservedSpeciesData!X$2:X$4955,ObservedSpeciesData!$A$2:$A$4955,$A73,ObservedSpeciesData!$D$2:$D$4955,$D73)),AVERAGEIFS(ObservedSpeciesData!X$2:X$4955,ObservedSpeciesData!$A$2:$A$4955,$A73,ObservedSpeciesData!$D$2:$D$4955,$D73),"")</f>
        <v>82.066848754882813</v>
      </c>
      <c r="Y73" s="23">
        <f>IF(ISNUMBER(AVERAGEIFS(ObservedSpeciesData!Y$2:Y$4955,ObservedSpeciesData!$A$2:$A$4955,$A73,ObservedSpeciesData!$D$2:$D$4955,$D73)),AVERAGEIFS(ObservedSpeciesData!Y$2:Y$4955,ObservedSpeciesData!$A$2:$A$4955,$A73,ObservedSpeciesData!$D$2:$D$4955,$D73),"")</f>
        <v>20.482379595438641</v>
      </c>
      <c r="Z73" s="23">
        <f>IF(ISNUMBER(AVERAGEIFS(ObservedSpeciesData!Z$2:Z$4955,ObservedSpeciesData!$A$2:$A$4955,$A73,ObservedSpeciesData!$D$2:$D$4955,$D73)),AVERAGEIFS(ObservedSpeciesData!Z$2:Z$4955,ObservedSpeciesData!$A$2:$A$4955,$A73,ObservedSpeciesData!$D$2:$D$4955,$D73),"")</f>
        <v>89.513796488444015</v>
      </c>
      <c r="AA73" s="23">
        <f>IF(ISNUMBER(AVERAGEIFS(ObservedSpeciesData!AA$2:AA$4955,ObservedSpeciesData!$A$2:$A$4955,$A73,ObservedSpeciesData!$D$2:$D$4955,$D73)),AVERAGEIFS(ObservedSpeciesData!AA$2:AA$4955,ObservedSpeciesData!$A$2:$A$4955,$A73,ObservedSpeciesData!$D$2:$D$4955,$D73),"")</f>
        <v>32.362236658732094</v>
      </c>
      <c r="AB73" s="24">
        <f>IF(ISNUMBER(AVERAGEIFS(ObservedSpeciesData!AB$2:AB$4955,ObservedSpeciesData!$A$2:$A$4955,$A73,ObservedSpeciesData!$D$2:$D$4955,$D73)),AVERAGEIFS(ObservedSpeciesData!AB$2:AB$4955,ObservedSpeciesData!$A$2:$A$4955,$A73,ObservedSpeciesData!$D$2:$D$4955,$D73),"")</f>
        <v>5.1779578653971349E-2</v>
      </c>
      <c r="AC73" s="24">
        <f>IF(ISNUMBER(AVERAGEIFS(ObservedSpeciesData!AC$2:AC$4955,ObservedSpeciesData!$A$2:$A$4955,$A73,ObservedSpeciesData!$D$2:$D$4955,$D73)),AVERAGEIFS(ObservedSpeciesData!AC$2:AC$4955,ObservedSpeciesData!$A$2:$A$4955,$A73,ObservedSpeciesData!$D$2:$D$4955,$D73),"")</f>
        <v>5.1779578653971349E-2</v>
      </c>
      <c r="AD73" s="23">
        <f>IF(ISNUMBER(AVERAGEIFS(ObservedSpeciesData!AD$2:AD$4955,ObservedSpeciesData!$A$2:$A$4955,$A73,ObservedSpeciesData!$D$2:$D$4955,$D73)),AVERAGEIFS(ObservedSpeciesData!AD$2:AD$4955,ObservedSpeciesData!$A$2:$A$4955,$A73,ObservedSpeciesData!$D$2:$D$4955,$D73),"")</f>
        <v>13.130695800781249</v>
      </c>
      <c r="AE73" s="24">
        <f>IF(ISNUMBER(AVERAGEIFS(ObservedSpeciesData!AE$2:AE$4955,ObservedSpeciesData!$A$2:$A$4955,$A73,ObservedSpeciesData!$D$2:$D$4955,$D73)),AVERAGEIFS(ObservedSpeciesData!AE$2:AE$4955,ObservedSpeciesData!$A$2:$A$4955,$A73,ObservedSpeciesData!$D$2:$D$4955,$D73),"")</f>
        <v>15.805442978178988</v>
      </c>
      <c r="AF73" s="23"/>
      <c r="AG73" s="24"/>
      <c r="AH73" s="23" t="str">
        <f>IF(ISNUMBER(AVERAGEIFS(ObservedSpeciesData!AH$2:AH$4955,ObservedSpeciesData!$A$2:$A$4955,$A73,ObservedSpeciesData!$D$2:$D$4955,$D73)),AVERAGEIFS(ObservedSpeciesData!AH$2:AH$4955,ObservedSpeciesData!$A$2:$A$4955,$A73,ObservedSpeciesData!$D$2:$D$4955,$D73),"")</f>
        <v/>
      </c>
      <c r="AI73" s="23" t="str">
        <f>IF(ISNUMBER(AVERAGEIFS(ObservedSpeciesData!AI$2:AI$4955,ObservedSpeciesData!$A$2:$A$4955,$A73,ObservedSpeciesData!$C$2:$C$4955,$C73,ObservedSpeciesData!$D$2:$D$4955,$D73)),AVERAGEIFS(ObservedSpeciesData!AI$2:AI$4955,ObservedSpeciesData!$A$2:$A$4955,$A73,ObservedSpeciesData!$C$2:$C$4955,$C73,ObservedSpeciesData!$D$2:$D$4955,$D73),"")</f>
        <v/>
      </c>
      <c r="AJ73" s="2">
        <f>COUNTIFS(ObservedSpeciesData!$A$2:$A$828,$A73,ObservedSpeciesData!$D$2:$D$828,$D73)</f>
        <v>3</v>
      </c>
      <c r="AK73" s="2">
        <f t="shared" si="1"/>
        <v>11</v>
      </c>
    </row>
    <row r="74" spans="1:37" x14ac:dyDescent="0.25">
      <c r="A74" s="14" t="s">
        <v>118</v>
      </c>
      <c r="B74" t="s">
        <v>98</v>
      </c>
      <c r="C74" t="s">
        <v>106</v>
      </c>
      <c r="D74" s="13">
        <v>42304</v>
      </c>
      <c r="E74">
        <v>1</v>
      </c>
      <c r="F74">
        <v>0</v>
      </c>
      <c r="G74" s="2" t="s">
        <v>87</v>
      </c>
      <c r="H74" s="2" t="s">
        <v>11</v>
      </c>
      <c r="I74">
        <v>2</v>
      </c>
      <c r="J74" s="2" t="s">
        <v>122</v>
      </c>
      <c r="K74" s="2">
        <f>IF(ISNUMBER(AVERAGEIFS(ObservedSpeciesData!K$2:K$4955,ObservedSpeciesData!$A$2:$A$4955,$A74,ObservedSpeciesData!$D$2:$D$4955,$D74)),AVERAGEIFS(ObservedSpeciesData!K$2:K$4955,ObservedSpeciesData!$A$2:$A$4955,$A74,ObservedSpeciesData!$D$2:$D$4955,$D74),"")</f>
        <v>0</v>
      </c>
      <c r="L74" s="26">
        <f>IF(ISNUMBER(AVERAGEIFS(ObservedSpeciesData!L$2:L$4955,ObservedSpeciesData!$A$2:$A$4955,$A74,ObservedSpeciesData!$D$2:$D$4955,$D74)),AVERAGEIFS(ObservedSpeciesData!L$2:L$4955,ObservedSpeciesData!$A$2:$A$4955,$A74,ObservedSpeciesData!$D$2:$D$4955,$D74),"")</f>
        <v>1569.6666666666667</v>
      </c>
      <c r="M74" s="23">
        <f>IF(ISNUMBER(AVERAGEIFS(ObservedSpeciesData!M$2:M$4955,ObservedSpeciesData!$A$2:$A$4955,$A74,ObservedSpeciesData!$D$2:$D$4955,$D74)),AVERAGEIFS(ObservedSpeciesData!M$2:M$4955,ObservedSpeciesData!$A$2:$A$4955,$A74,ObservedSpeciesData!$D$2:$D$4955,$D74),"")</f>
        <v>156.96666666666667</v>
      </c>
      <c r="N74" s="23" t="str">
        <f>IF(ISNUMBER(AVERAGEIFS(ObservedSpeciesData!N$2:N$4955,ObservedSpeciesData!$A$2:$A$4955,$A74,ObservedSpeciesData!$D$2:$D$4955,$D74)),AVERAGEIFS(ObservedSpeciesData!N$2:N$4955,ObservedSpeciesData!$A$2:$A$4955,$A74,ObservedSpeciesData!$D$2:$D$4955,$D74),"")</f>
        <v/>
      </c>
      <c r="O74" s="23" t="str">
        <f>IF(ISNUMBER(AVERAGEIFS(ObservedSpeciesData!O$2:O$4955,ObservedSpeciesData!$A$2:$A$4955,$A74,ObservedSpeciesData!$D$2:$D$4955,$D74)),AVERAGEIFS(ObservedSpeciesData!O$2:O$4955,ObservedSpeciesData!$A$2:$A$4955,$A74,ObservedSpeciesData!$D$2:$D$4955,$D74),"")</f>
        <v/>
      </c>
      <c r="P74" s="23" t="str">
        <f>IF(ISNUMBER(AVERAGEIFS(ObservedSpeciesData!P$2:P$4955,ObservedSpeciesData!$A$2:$A$4955,$A74,ObservedSpeciesData!$C$2:$C$4955,$C74,ObservedSpeciesData!$D$2:$D$4955,$D74)),AVERAGEIFS(ObservedSpeciesData!P$2:P$4955,ObservedSpeciesData!$A$2:$A$4955,$A74,ObservedSpeciesData!$C$2:$C$4955,$C74,ObservedSpeciesData!$D$2:$D$4955,$D74),"")</f>
        <v/>
      </c>
      <c r="Q74" s="23"/>
      <c r="R74" s="25" t="str">
        <f>IF(ISNUMBER(AVERAGEIFS(ObservedSpeciesData!R$2:R$4955,ObservedSpeciesData!$A$2:$A$4955,$A74,ObservedSpeciesData!$D$2:$D$4955,$D74)),AVERAGEIFS(ObservedSpeciesData!R$2:R$4955,ObservedSpeciesData!$A$2:$A$4955,$A74,ObservedSpeciesData!$D$2:$D$4955,$D74),"")</f>
        <v/>
      </c>
      <c r="S74" s="25" t="str">
        <f>IF(ISNUMBER(AVERAGEIFS(ObservedSpeciesData!S$2:S$4955,ObservedSpeciesData!$A$2:$A$4955,$A74,ObservedSpeciesData!$D$2:$D$4955,$D74)),AVERAGEIFS(ObservedSpeciesData!S$2:S$4955,ObservedSpeciesData!$A$2:$A$4955,$A74,ObservedSpeciesData!$D$2:$D$4955,$D74),"")</f>
        <v/>
      </c>
      <c r="T74" s="23" t="str">
        <f>IF(ISNUMBER(AVERAGEIFS(ObservedSpeciesData!T$2:T$4955,ObservedSpeciesData!$A$2:$A$4955,$A74,ObservedSpeciesData!$D$2:$D$4955,$D74)),AVERAGEIFS(ObservedSpeciesData!T$2:T$4955,ObservedSpeciesData!$A$2:$A$4955,$A74,ObservedSpeciesData!$D$2:$D$4955,$D74),"")</f>
        <v/>
      </c>
      <c r="U74" s="24" t="str">
        <f>IF(ISNUMBER(AVERAGEIFS(ObservedSpeciesData!U$2:U$4955,ObservedSpeciesData!$A$2:$A$4955,$A74,ObservedSpeciesData!$C$2:$C$4955,$C74,ObservedSpeciesData!$D$2:$D$4955,$D74)),AVERAGEIFS(ObservedSpeciesData!U$2:U$4955,ObservedSpeciesData!$A$2:$A$4955,$A74,ObservedSpeciesData!$C$2:$C$4955,$C74,ObservedSpeciesData!$D$2:$D$4955,$D74),"")</f>
        <v/>
      </c>
      <c r="V74" s="23">
        <f>IF(ISNUMBER(AVERAGEIFS(ObservedSpeciesData!V$2:V$4955,ObservedSpeciesData!$A$2:$A$4955,$A74,ObservedSpeciesData!$D$2:$D$4955,$D74)),AVERAGEIFS(ObservedSpeciesData!V$2:V$4955,ObservedSpeciesData!$A$2:$A$4955,$A74,ObservedSpeciesData!$D$2:$D$4955,$D74),"")</f>
        <v>16.621739705403645</v>
      </c>
      <c r="W74" s="23">
        <f>IF(ISNUMBER(AVERAGEIFS(ObservedSpeciesData!W$2:W$4955,ObservedSpeciesData!$A$2:$A$4955,$A74,ObservedSpeciesData!$D$2:$D$4955,$D74)),AVERAGEIFS(ObservedSpeciesData!W$2:W$4955,ObservedSpeciesData!$A$2:$A$4955,$A74,ObservedSpeciesData!$D$2:$D$4955,$D74),"")</f>
        <v>16.019053141276043</v>
      </c>
      <c r="X74" s="23">
        <f>IF(ISNUMBER(AVERAGEIFS(ObservedSpeciesData!X$2:X$4955,ObservedSpeciesData!$A$2:$A$4955,$A74,ObservedSpeciesData!$D$2:$D$4955,$D74)),AVERAGEIFS(ObservedSpeciesData!X$2:X$4955,ObservedSpeciesData!$A$2:$A$4955,$A74,ObservedSpeciesData!$D$2:$D$4955,$D74),"")</f>
        <v>82.06259409586589</v>
      </c>
      <c r="Y74" s="23">
        <f>IF(ISNUMBER(AVERAGEIFS(ObservedSpeciesData!Y$2:Y$4955,ObservedSpeciesData!$A$2:$A$4955,$A74,ObservedSpeciesData!$D$2:$D$4955,$D74)),AVERAGEIFS(ObservedSpeciesData!Y$2:Y$4955,ObservedSpeciesData!$A$2:$A$4955,$A74,ObservedSpeciesData!$D$2:$D$4955,$D74),"")</f>
        <v>18.705790519714355</v>
      </c>
      <c r="Z74" s="23">
        <f>IF(ISNUMBER(AVERAGEIFS(ObservedSpeciesData!Z$2:Z$4955,ObservedSpeciesData!$A$2:$A$4955,$A74,ObservedSpeciesData!$D$2:$D$4955,$D74)),AVERAGEIFS(ObservedSpeciesData!Z$2:Z$4955,ObservedSpeciesData!$A$2:$A$4955,$A74,ObservedSpeciesData!$D$2:$D$4955,$D74),"")</f>
        <v>89.958400726318359</v>
      </c>
      <c r="AA74" s="23">
        <f>IF(ISNUMBER(AVERAGEIFS(ObservedSpeciesData!AA$2:AA$4955,ObservedSpeciesData!$A$2:$A$4955,$A74,ObservedSpeciesData!$D$2:$D$4955,$D74)),AVERAGEIFS(ObservedSpeciesData!AA$2:AA$4955,ObservedSpeciesData!$A$2:$A$4955,$A74,ObservedSpeciesData!$D$2:$D$4955,$D74),"")</f>
        <v>30.180171330769856</v>
      </c>
      <c r="AB74" s="24">
        <f>IF(ISNUMBER(AVERAGEIFS(ObservedSpeciesData!AB$2:AB$4955,ObservedSpeciesData!$A$2:$A$4955,$A74,ObservedSpeciesData!$D$2:$D$4955,$D74)),AVERAGEIFS(ObservedSpeciesData!AB$2:AB$4955,ObservedSpeciesData!$A$2:$A$4955,$A74,ObservedSpeciesData!$D$2:$D$4955,$D74),"")</f>
        <v>4.8288274129231777E-2</v>
      </c>
      <c r="AC74" s="24">
        <f>IF(ISNUMBER(AVERAGEIFS(ObservedSpeciesData!AC$2:AC$4955,ObservedSpeciesData!$A$2:$A$4955,$A74,ObservedSpeciesData!$D$2:$D$4955,$D74)),AVERAGEIFS(ObservedSpeciesData!AC$2:AC$4955,ObservedSpeciesData!$A$2:$A$4955,$A74,ObservedSpeciesData!$D$2:$D$4955,$D74),"")</f>
        <v>4.8288274129231777E-2</v>
      </c>
      <c r="AD74" s="23">
        <f>IF(ISNUMBER(AVERAGEIFS(ObservedSpeciesData!AD$2:AD$4955,ObservedSpeciesData!$A$2:$A$4955,$A74,ObservedSpeciesData!$D$2:$D$4955,$D74)),AVERAGEIFS(ObservedSpeciesData!AD$2:AD$4955,ObservedSpeciesData!$A$2:$A$4955,$A74,ObservedSpeciesData!$D$2:$D$4955,$D74),"")</f>
        <v>13.130015055338541</v>
      </c>
      <c r="AE74" s="24">
        <f>IF(ISNUMBER(AVERAGEIFS(ObservedSpeciesData!AE$2:AE$4955,ObservedSpeciesData!$A$2:$A$4955,$A74,ObservedSpeciesData!$D$2:$D$4955,$D74)),AVERAGEIFS(ObservedSpeciesData!AE$2:AE$4955,ObservedSpeciesData!$A$2:$A$4955,$A74,ObservedSpeciesData!$D$2:$D$4955,$D74),"")</f>
        <v>11.355611284985985</v>
      </c>
      <c r="AF74" s="23"/>
      <c r="AG74" s="24"/>
      <c r="AH74" s="23" t="str">
        <f>IF(ISNUMBER(AVERAGEIFS(ObservedSpeciesData!AH$2:AH$4955,ObservedSpeciesData!$A$2:$A$4955,$A74,ObservedSpeciesData!$D$2:$D$4955,$D74)),AVERAGEIFS(ObservedSpeciesData!AH$2:AH$4955,ObservedSpeciesData!$A$2:$A$4955,$A74,ObservedSpeciesData!$D$2:$D$4955,$D74),"")</f>
        <v/>
      </c>
      <c r="AI74" s="23" t="str">
        <f>IF(ISNUMBER(AVERAGEIFS(ObservedSpeciesData!AI$2:AI$4955,ObservedSpeciesData!$A$2:$A$4955,$A74,ObservedSpeciesData!$C$2:$C$4955,$C74,ObservedSpeciesData!$D$2:$D$4955,$D74)),AVERAGEIFS(ObservedSpeciesData!AI$2:AI$4955,ObservedSpeciesData!$A$2:$A$4955,$A74,ObservedSpeciesData!$C$2:$C$4955,$C74,ObservedSpeciesData!$D$2:$D$4955,$D74),"")</f>
        <v/>
      </c>
      <c r="AJ74" s="2">
        <f>COUNTIFS(ObservedSpeciesData!$A$2:$A$828,$A74,ObservedSpeciesData!$D$2:$D$828,$D74)</f>
        <v>3</v>
      </c>
      <c r="AK74" s="2">
        <f t="shared" si="1"/>
        <v>11</v>
      </c>
    </row>
    <row r="75" spans="1:37" x14ac:dyDescent="0.25">
      <c r="A75" s="14" t="s">
        <v>117</v>
      </c>
      <c r="B75" t="s">
        <v>98</v>
      </c>
      <c r="C75" t="s">
        <v>106</v>
      </c>
      <c r="D75" s="13">
        <v>42304</v>
      </c>
      <c r="E75">
        <v>1</v>
      </c>
      <c r="F75">
        <v>50</v>
      </c>
      <c r="G75" s="2" t="s">
        <v>87</v>
      </c>
      <c r="H75" s="2" t="s">
        <v>11</v>
      </c>
      <c r="I75">
        <v>2</v>
      </c>
      <c r="J75" s="2" t="s">
        <v>122</v>
      </c>
      <c r="K75" s="2">
        <f>IF(ISNUMBER(AVERAGEIFS(ObservedSpeciesData!K$2:K$4955,ObservedSpeciesData!$A$2:$A$4955,$A75,ObservedSpeciesData!$D$2:$D$4955,$D75)),AVERAGEIFS(ObservedSpeciesData!K$2:K$4955,ObservedSpeciesData!$A$2:$A$4955,$A75,ObservedSpeciesData!$D$2:$D$4955,$D75),"")</f>
        <v>45</v>
      </c>
      <c r="L75" s="26">
        <f>IF(ISNUMBER(AVERAGEIFS(ObservedSpeciesData!L$2:L$4955,ObservedSpeciesData!$A$2:$A$4955,$A75,ObservedSpeciesData!$D$2:$D$4955,$D75)),AVERAGEIFS(ObservedSpeciesData!L$2:L$4955,ObservedSpeciesData!$A$2:$A$4955,$A75,ObservedSpeciesData!$D$2:$D$4955,$D75),"")</f>
        <v>1571.9166666666667</v>
      </c>
      <c r="M75" s="23">
        <f>IF(ISNUMBER(AVERAGEIFS(ObservedSpeciesData!M$2:M$4955,ObservedSpeciesData!$A$2:$A$4955,$A75,ObservedSpeciesData!$D$2:$D$4955,$D75)),AVERAGEIFS(ObservedSpeciesData!M$2:M$4955,ObservedSpeciesData!$A$2:$A$4955,$A75,ObservedSpeciesData!$D$2:$D$4955,$D75),"")</f>
        <v>157.19166666666669</v>
      </c>
      <c r="N75" s="23" t="str">
        <f>IF(ISNUMBER(AVERAGEIFS(ObservedSpeciesData!N$2:N$4955,ObservedSpeciesData!$A$2:$A$4955,$A75,ObservedSpeciesData!$D$2:$D$4955,$D75)),AVERAGEIFS(ObservedSpeciesData!N$2:N$4955,ObservedSpeciesData!$A$2:$A$4955,$A75,ObservedSpeciesData!$D$2:$D$4955,$D75),"")</f>
        <v/>
      </c>
      <c r="O75" s="23" t="str">
        <f>IF(ISNUMBER(AVERAGEIFS(ObservedSpeciesData!O$2:O$4955,ObservedSpeciesData!$A$2:$A$4955,$A75,ObservedSpeciesData!$D$2:$D$4955,$D75)),AVERAGEIFS(ObservedSpeciesData!O$2:O$4955,ObservedSpeciesData!$A$2:$A$4955,$A75,ObservedSpeciesData!$D$2:$D$4955,$D75),"")</f>
        <v/>
      </c>
      <c r="P75" s="23" t="str">
        <f>IF(ISNUMBER(AVERAGEIFS(ObservedSpeciesData!P$2:P$4955,ObservedSpeciesData!$A$2:$A$4955,$A75,ObservedSpeciesData!$C$2:$C$4955,$C75,ObservedSpeciesData!$D$2:$D$4955,$D75)),AVERAGEIFS(ObservedSpeciesData!P$2:P$4955,ObservedSpeciesData!$A$2:$A$4955,$A75,ObservedSpeciesData!$C$2:$C$4955,$C75,ObservedSpeciesData!$D$2:$D$4955,$D75),"")</f>
        <v/>
      </c>
      <c r="Q75" s="23"/>
      <c r="R75" s="25" t="str">
        <f>IF(ISNUMBER(AVERAGEIFS(ObservedSpeciesData!R$2:R$4955,ObservedSpeciesData!$A$2:$A$4955,$A75,ObservedSpeciesData!$D$2:$D$4955,$D75)),AVERAGEIFS(ObservedSpeciesData!R$2:R$4955,ObservedSpeciesData!$A$2:$A$4955,$A75,ObservedSpeciesData!$D$2:$D$4955,$D75),"")</f>
        <v/>
      </c>
      <c r="S75" s="25" t="str">
        <f>IF(ISNUMBER(AVERAGEIFS(ObservedSpeciesData!S$2:S$4955,ObservedSpeciesData!$A$2:$A$4955,$A75,ObservedSpeciesData!$D$2:$D$4955,$D75)),AVERAGEIFS(ObservedSpeciesData!S$2:S$4955,ObservedSpeciesData!$A$2:$A$4955,$A75,ObservedSpeciesData!$D$2:$D$4955,$D75),"")</f>
        <v/>
      </c>
      <c r="T75" s="23" t="str">
        <f>IF(ISNUMBER(AVERAGEIFS(ObservedSpeciesData!T$2:T$4955,ObservedSpeciesData!$A$2:$A$4955,$A75,ObservedSpeciesData!$D$2:$D$4955,$D75)),AVERAGEIFS(ObservedSpeciesData!T$2:T$4955,ObservedSpeciesData!$A$2:$A$4955,$A75,ObservedSpeciesData!$D$2:$D$4955,$D75),"")</f>
        <v/>
      </c>
      <c r="U75" s="24" t="str">
        <f>IF(ISNUMBER(AVERAGEIFS(ObservedSpeciesData!U$2:U$4955,ObservedSpeciesData!$A$2:$A$4955,$A75,ObservedSpeciesData!$C$2:$C$4955,$C75,ObservedSpeciesData!$D$2:$D$4955,$D75)),AVERAGEIFS(ObservedSpeciesData!U$2:U$4955,ObservedSpeciesData!$A$2:$A$4955,$A75,ObservedSpeciesData!$C$2:$C$4955,$C75,ObservedSpeciesData!$D$2:$D$4955,$D75),"")</f>
        <v/>
      </c>
      <c r="V75" s="23">
        <f>IF(ISNUMBER(AVERAGEIFS(ObservedSpeciesData!V$2:V$4955,ObservedSpeciesData!$A$2:$A$4955,$A75,ObservedSpeciesData!$D$2:$D$4955,$D75)),AVERAGEIFS(ObservedSpeciesData!V$2:V$4955,ObservedSpeciesData!$A$2:$A$4955,$A75,ObservedSpeciesData!$D$2:$D$4955,$D75),"")</f>
        <v>16.433194478352863</v>
      </c>
      <c r="W75" s="23">
        <f>IF(ISNUMBER(AVERAGEIFS(ObservedSpeciesData!W$2:W$4955,ObservedSpeciesData!$A$2:$A$4955,$A75,ObservedSpeciesData!$D$2:$D$4955,$D75)),AVERAGEIFS(ObservedSpeciesData!W$2:W$4955,ObservedSpeciesData!$A$2:$A$4955,$A75,ObservedSpeciesData!$D$2:$D$4955,$D75),"")</f>
        <v>17.877527554829914</v>
      </c>
      <c r="X75" s="23">
        <f>IF(ISNUMBER(AVERAGEIFS(ObservedSpeciesData!X$2:X$4955,ObservedSpeciesData!$A$2:$A$4955,$A75,ObservedSpeciesData!$D$2:$D$4955,$D75)),AVERAGEIFS(ObservedSpeciesData!X$2:X$4955,ObservedSpeciesData!$A$2:$A$4955,$A75,ObservedSpeciesData!$D$2:$D$4955,$D75),"")</f>
        <v>82.857069651285812</v>
      </c>
      <c r="Y75" s="23">
        <f>IF(ISNUMBER(AVERAGEIFS(ObservedSpeciesData!Y$2:Y$4955,ObservedSpeciesData!$A$2:$A$4955,$A75,ObservedSpeciesData!$D$2:$D$4955,$D75)),AVERAGEIFS(ObservedSpeciesData!Y$2:Y$4955,ObservedSpeciesData!$A$2:$A$4955,$A75,ObservedSpeciesData!$D$2:$D$4955,$D75),"")</f>
        <v>18.41643778483073</v>
      </c>
      <c r="Z75" s="23">
        <f>IF(ISNUMBER(AVERAGEIFS(ObservedSpeciesData!Z$2:Z$4955,ObservedSpeciesData!$A$2:$A$4955,$A75,ObservedSpeciesData!$D$2:$D$4955,$D75)),AVERAGEIFS(ObservedSpeciesData!Z$2:Z$4955,ObservedSpeciesData!$A$2:$A$4955,$A75,ObservedSpeciesData!$D$2:$D$4955,$D75),"")</f>
        <v>90.267155965169266</v>
      </c>
      <c r="AA75" s="23">
        <f>IF(ISNUMBER(AVERAGEIFS(ObservedSpeciesData!AA$2:AA$4955,ObservedSpeciesData!$A$2:$A$4955,$A75,ObservedSpeciesData!$D$2:$D$4955,$D75)),AVERAGEIFS(ObservedSpeciesData!AA$2:AA$4955,ObservedSpeciesData!$A$2:$A$4955,$A75,ObservedSpeciesData!$D$2:$D$4955,$D75),"")</f>
        <v>29.600749651590984</v>
      </c>
      <c r="AB75" s="24">
        <f>IF(ISNUMBER(AVERAGEIFS(ObservedSpeciesData!AB$2:AB$4955,ObservedSpeciesData!$A$2:$A$4955,$A75,ObservedSpeciesData!$D$2:$D$4955,$D75)),AVERAGEIFS(ObservedSpeciesData!AB$2:AB$4955,ObservedSpeciesData!$A$2:$A$4955,$A75,ObservedSpeciesData!$D$2:$D$4955,$D75),"")</f>
        <v>4.7361199442545576E-2</v>
      </c>
      <c r="AC75" s="24">
        <f>IF(ISNUMBER(AVERAGEIFS(ObservedSpeciesData!AC$2:AC$4955,ObservedSpeciesData!$A$2:$A$4955,$A75,ObservedSpeciesData!$D$2:$D$4955,$D75)),AVERAGEIFS(ObservedSpeciesData!AC$2:AC$4955,ObservedSpeciesData!$A$2:$A$4955,$A75,ObservedSpeciesData!$D$2:$D$4955,$D75),"")</f>
        <v>4.7361199442545576E-2</v>
      </c>
      <c r="AD75" s="23">
        <f>IF(ISNUMBER(AVERAGEIFS(ObservedSpeciesData!AD$2:AD$4955,ObservedSpeciesData!$A$2:$A$4955,$A75,ObservedSpeciesData!$D$2:$D$4955,$D75)),AVERAGEIFS(ObservedSpeciesData!AD$2:AD$4955,ObservedSpeciesData!$A$2:$A$4955,$A75,ObservedSpeciesData!$D$2:$D$4955,$D75),"")</f>
        <v>13.257131144205729</v>
      </c>
      <c r="AE75" s="24">
        <f>IF(ISNUMBER(AVERAGEIFS(ObservedSpeciesData!AE$2:AE$4955,ObservedSpeciesData!$A$2:$A$4955,$A75,ObservedSpeciesData!$D$2:$D$4955,$D75)),AVERAGEIFS(ObservedSpeciesData!AE$2:AE$4955,ObservedSpeciesData!$A$2:$A$4955,$A75,ObservedSpeciesData!$D$2:$D$4955,$D75),"")</f>
        <v>11.983124364641123</v>
      </c>
      <c r="AF75" s="23"/>
      <c r="AG75" s="24"/>
      <c r="AH75" s="23" t="str">
        <f>IF(ISNUMBER(AVERAGEIFS(ObservedSpeciesData!AH$2:AH$4955,ObservedSpeciesData!$A$2:$A$4955,$A75,ObservedSpeciesData!$D$2:$D$4955,$D75)),AVERAGEIFS(ObservedSpeciesData!AH$2:AH$4955,ObservedSpeciesData!$A$2:$A$4955,$A75,ObservedSpeciesData!$D$2:$D$4955,$D75),"")</f>
        <v/>
      </c>
      <c r="AI75" s="23" t="str">
        <f>IF(ISNUMBER(AVERAGEIFS(ObservedSpeciesData!AI$2:AI$4955,ObservedSpeciesData!$A$2:$A$4955,$A75,ObservedSpeciesData!$C$2:$C$4955,$C75,ObservedSpeciesData!$D$2:$D$4955,$D75)),AVERAGEIFS(ObservedSpeciesData!AI$2:AI$4955,ObservedSpeciesData!$A$2:$A$4955,$A75,ObservedSpeciesData!$C$2:$C$4955,$C75,ObservedSpeciesData!$D$2:$D$4955,$D75),"")</f>
        <v/>
      </c>
      <c r="AJ75" s="2">
        <f>COUNTIFS(ObservedSpeciesData!$A$2:$A$828,$A75,ObservedSpeciesData!$D$2:$D$828,$D75)</f>
        <v>3</v>
      </c>
      <c r="AK75" s="2">
        <f t="shared" si="1"/>
        <v>11</v>
      </c>
    </row>
    <row r="76" spans="1:37" x14ac:dyDescent="0.25">
      <c r="A76" s="14" t="s">
        <v>116</v>
      </c>
      <c r="B76" t="s">
        <v>98</v>
      </c>
      <c r="C76" t="s">
        <v>106</v>
      </c>
      <c r="D76" s="13">
        <v>42304</v>
      </c>
      <c r="E76">
        <v>1</v>
      </c>
      <c r="F76">
        <v>100</v>
      </c>
      <c r="G76" s="2" t="s">
        <v>87</v>
      </c>
      <c r="H76" s="2" t="s">
        <v>11</v>
      </c>
      <c r="I76">
        <v>2</v>
      </c>
      <c r="J76" s="2" t="s">
        <v>122</v>
      </c>
      <c r="K76" s="2">
        <f>IF(ISNUMBER(AVERAGEIFS(ObservedSpeciesData!K$2:K$4955,ObservedSpeciesData!$A$2:$A$4955,$A76,ObservedSpeciesData!$D$2:$D$4955,$D76)),AVERAGEIFS(ObservedSpeciesData!K$2:K$4955,ObservedSpeciesData!$A$2:$A$4955,$A76,ObservedSpeciesData!$D$2:$D$4955,$D76),"")</f>
        <v>78</v>
      </c>
      <c r="L76" s="26">
        <f>IF(ISNUMBER(AVERAGEIFS(ObservedSpeciesData!L$2:L$4955,ObservedSpeciesData!$A$2:$A$4955,$A76,ObservedSpeciesData!$D$2:$D$4955,$D76)),AVERAGEIFS(ObservedSpeciesData!L$2:L$4955,ObservedSpeciesData!$A$2:$A$4955,$A76,ObservedSpeciesData!$D$2:$D$4955,$D76),"")</f>
        <v>1419.9166666666667</v>
      </c>
      <c r="M76" s="23">
        <f>IF(ISNUMBER(AVERAGEIFS(ObservedSpeciesData!M$2:M$4955,ObservedSpeciesData!$A$2:$A$4955,$A76,ObservedSpeciesData!$D$2:$D$4955,$D76)),AVERAGEIFS(ObservedSpeciesData!M$2:M$4955,ObservedSpeciesData!$A$2:$A$4955,$A76,ObservedSpeciesData!$D$2:$D$4955,$D76),"")</f>
        <v>141.99166666666665</v>
      </c>
      <c r="N76" s="23" t="str">
        <f>IF(ISNUMBER(AVERAGEIFS(ObservedSpeciesData!N$2:N$4955,ObservedSpeciesData!$A$2:$A$4955,$A76,ObservedSpeciesData!$D$2:$D$4955,$D76)),AVERAGEIFS(ObservedSpeciesData!N$2:N$4955,ObservedSpeciesData!$A$2:$A$4955,$A76,ObservedSpeciesData!$D$2:$D$4955,$D76),"")</f>
        <v/>
      </c>
      <c r="O76" s="23" t="str">
        <f>IF(ISNUMBER(AVERAGEIFS(ObservedSpeciesData!O$2:O$4955,ObservedSpeciesData!$A$2:$A$4955,$A76,ObservedSpeciesData!$D$2:$D$4955,$D76)),AVERAGEIFS(ObservedSpeciesData!O$2:O$4955,ObservedSpeciesData!$A$2:$A$4955,$A76,ObservedSpeciesData!$D$2:$D$4955,$D76),"")</f>
        <v/>
      </c>
      <c r="P76" s="23" t="str">
        <f>IF(ISNUMBER(AVERAGEIFS(ObservedSpeciesData!P$2:P$4955,ObservedSpeciesData!$A$2:$A$4955,$A76,ObservedSpeciesData!$C$2:$C$4955,$C76,ObservedSpeciesData!$D$2:$D$4955,$D76)),AVERAGEIFS(ObservedSpeciesData!P$2:P$4955,ObservedSpeciesData!$A$2:$A$4955,$A76,ObservedSpeciesData!$C$2:$C$4955,$C76,ObservedSpeciesData!$D$2:$D$4955,$D76),"")</f>
        <v/>
      </c>
      <c r="Q76" s="23"/>
      <c r="R76" s="25" t="str">
        <f>IF(ISNUMBER(AVERAGEIFS(ObservedSpeciesData!R$2:R$4955,ObservedSpeciesData!$A$2:$A$4955,$A76,ObservedSpeciesData!$D$2:$D$4955,$D76)),AVERAGEIFS(ObservedSpeciesData!R$2:R$4955,ObservedSpeciesData!$A$2:$A$4955,$A76,ObservedSpeciesData!$D$2:$D$4955,$D76),"")</f>
        <v/>
      </c>
      <c r="S76" s="25" t="str">
        <f>IF(ISNUMBER(AVERAGEIFS(ObservedSpeciesData!S$2:S$4955,ObservedSpeciesData!$A$2:$A$4955,$A76,ObservedSpeciesData!$D$2:$D$4955,$D76)),AVERAGEIFS(ObservedSpeciesData!S$2:S$4955,ObservedSpeciesData!$A$2:$A$4955,$A76,ObservedSpeciesData!$D$2:$D$4955,$D76),"")</f>
        <v/>
      </c>
      <c r="T76" s="23" t="str">
        <f>IF(ISNUMBER(AVERAGEIFS(ObservedSpeciesData!T$2:T$4955,ObservedSpeciesData!$A$2:$A$4955,$A76,ObservedSpeciesData!$D$2:$D$4955,$D76)),AVERAGEIFS(ObservedSpeciesData!T$2:T$4955,ObservedSpeciesData!$A$2:$A$4955,$A76,ObservedSpeciesData!$D$2:$D$4955,$D76),"")</f>
        <v/>
      </c>
      <c r="U76" s="24" t="str">
        <f>IF(ISNUMBER(AVERAGEIFS(ObservedSpeciesData!U$2:U$4955,ObservedSpeciesData!$A$2:$A$4955,$A76,ObservedSpeciesData!$C$2:$C$4955,$C76,ObservedSpeciesData!$D$2:$D$4955,$D76)),AVERAGEIFS(ObservedSpeciesData!U$2:U$4955,ObservedSpeciesData!$A$2:$A$4955,$A76,ObservedSpeciesData!$C$2:$C$4955,$C76,ObservedSpeciesData!$D$2:$D$4955,$D76),"")</f>
        <v/>
      </c>
      <c r="V76" s="23">
        <f>IF(ISNUMBER(AVERAGEIFS(ObservedSpeciesData!V$2:V$4955,ObservedSpeciesData!$A$2:$A$4955,$A76,ObservedSpeciesData!$D$2:$D$4955,$D76)),AVERAGEIFS(ObservedSpeciesData!V$2:V$4955,ObservedSpeciesData!$A$2:$A$4955,$A76,ObservedSpeciesData!$D$2:$D$4955,$D76),"")</f>
        <v>16.546616872151692</v>
      </c>
      <c r="W76" s="23">
        <f>IF(ISNUMBER(AVERAGEIFS(ObservedSpeciesData!W$2:W$4955,ObservedSpeciesData!$A$2:$A$4955,$A76,ObservedSpeciesData!$D$2:$D$4955,$D76)),AVERAGEIFS(ObservedSpeciesData!W$2:W$4955,ObservedSpeciesData!$A$2:$A$4955,$A76,ObservedSpeciesData!$D$2:$D$4955,$D76),"")</f>
        <v>17.344928105672199</v>
      </c>
      <c r="X76" s="23">
        <f>IF(ISNUMBER(AVERAGEIFS(ObservedSpeciesData!X$2:X$4955,ObservedSpeciesData!$A$2:$A$4955,$A76,ObservedSpeciesData!$D$2:$D$4955,$D76)),AVERAGEIFS(ObservedSpeciesData!X$2:X$4955,ObservedSpeciesData!$A$2:$A$4955,$A76,ObservedSpeciesData!$D$2:$D$4955,$D76),"")</f>
        <v>82.327899932861328</v>
      </c>
      <c r="Y76" s="23">
        <f>IF(ISNUMBER(AVERAGEIFS(ObservedSpeciesData!Y$2:Y$4955,ObservedSpeciesData!$A$2:$A$4955,$A76,ObservedSpeciesData!$D$2:$D$4955,$D76)),AVERAGEIFS(ObservedSpeciesData!Y$2:Y$4955,ObservedSpeciesData!$A$2:$A$4955,$A76,ObservedSpeciesData!$D$2:$D$4955,$D76),"")</f>
        <v>19.233817736307781</v>
      </c>
      <c r="Z76" s="23">
        <f>IF(ISNUMBER(AVERAGEIFS(ObservedSpeciesData!Z$2:Z$4955,ObservedSpeciesData!$A$2:$A$4955,$A76,ObservedSpeciesData!$D$2:$D$4955,$D76)),AVERAGEIFS(ObservedSpeciesData!Z$2:Z$4955,ObservedSpeciesData!$A$2:$A$4955,$A76,ObservedSpeciesData!$D$2:$D$4955,$D76),"")</f>
        <v>90.669114430745438</v>
      </c>
      <c r="AA76" s="23">
        <f>IF(ISNUMBER(AVERAGEIFS(ObservedSpeciesData!AA$2:AA$4955,ObservedSpeciesData!$A$2:$A$4955,$A76,ObservedSpeciesData!$D$2:$D$4955,$D76)),AVERAGEIFS(ObservedSpeciesData!AA$2:AA$4955,ObservedSpeciesData!$A$2:$A$4955,$A76,ObservedSpeciesData!$D$2:$D$4955,$D76),"")</f>
        <v>29.872147878011067</v>
      </c>
      <c r="AB76" s="24">
        <f>IF(ISNUMBER(AVERAGEIFS(ObservedSpeciesData!AB$2:AB$4955,ObservedSpeciesData!$A$2:$A$4955,$A76,ObservedSpeciesData!$D$2:$D$4955,$D76)),AVERAGEIFS(ObservedSpeciesData!AB$2:AB$4955,ObservedSpeciesData!$A$2:$A$4955,$A76,ObservedSpeciesData!$D$2:$D$4955,$D76),"")</f>
        <v>4.77954366048177E-2</v>
      </c>
      <c r="AC76" s="24">
        <f>IF(ISNUMBER(AVERAGEIFS(ObservedSpeciesData!AC$2:AC$4955,ObservedSpeciesData!$A$2:$A$4955,$A76,ObservedSpeciesData!$D$2:$D$4955,$D76)),AVERAGEIFS(ObservedSpeciesData!AC$2:AC$4955,ObservedSpeciesData!$A$2:$A$4955,$A76,ObservedSpeciesData!$D$2:$D$4955,$D76),"")</f>
        <v>4.77954366048177E-2</v>
      </c>
      <c r="AD76" s="23">
        <f>IF(ISNUMBER(AVERAGEIFS(ObservedSpeciesData!AD$2:AD$4955,ObservedSpeciesData!$A$2:$A$4955,$A76,ObservedSpeciesData!$D$2:$D$4955,$D76)),AVERAGEIFS(ObservedSpeciesData!AD$2:AD$4955,ObservedSpeciesData!$A$2:$A$4955,$A76,ObservedSpeciesData!$D$2:$D$4955,$D76),"")</f>
        <v>13.172463989257812</v>
      </c>
      <c r="AE76" s="24">
        <f>IF(ISNUMBER(AVERAGEIFS(ObservedSpeciesData!AE$2:AE$4955,ObservedSpeciesData!$A$2:$A$4955,$A76,ObservedSpeciesData!$D$2:$D$4955,$D76)),AVERAGEIFS(ObservedSpeciesData!AE$2:AE$4955,ObservedSpeciesData!$A$2:$A$4955,$A76,ObservedSpeciesData!$D$2:$D$4955,$D76),"")</f>
        <v>10.404538242709375</v>
      </c>
      <c r="AF76" s="23"/>
      <c r="AG76" s="24"/>
      <c r="AH76" s="23" t="str">
        <f>IF(ISNUMBER(AVERAGEIFS(ObservedSpeciesData!AH$2:AH$4955,ObservedSpeciesData!$A$2:$A$4955,$A76,ObservedSpeciesData!$D$2:$D$4955,$D76)),AVERAGEIFS(ObservedSpeciesData!AH$2:AH$4955,ObservedSpeciesData!$A$2:$A$4955,$A76,ObservedSpeciesData!$D$2:$D$4955,$D76),"")</f>
        <v/>
      </c>
      <c r="AI76" s="23" t="str">
        <f>IF(ISNUMBER(AVERAGEIFS(ObservedSpeciesData!AI$2:AI$4955,ObservedSpeciesData!$A$2:$A$4955,$A76,ObservedSpeciesData!$C$2:$C$4955,$C76,ObservedSpeciesData!$D$2:$D$4955,$D76)),AVERAGEIFS(ObservedSpeciesData!AI$2:AI$4955,ObservedSpeciesData!$A$2:$A$4955,$A76,ObservedSpeciesData!$C$2:$C$4955,$C76,ObservedSpeciesData!$D$2:$D$4955,$D76),"")</f>
        <v/>
      </c>
      <c r="AJ76" s="2">
        <f>COUNTIFS(ObservedSpeciesData!$A$2:$A$828,$A76,ObservedSpeciesData!$D$2:$D$828,$D76)</f>
        <v>3</v>
      </c>
      <c r="AK76" s="2">
        <f t="shared" si="1"/>
        <v>11</v>
      </c>
    </row>
    <row r="77" spans="1:37" x14ac:dyDescent="0.25">
      <c r="A77" s="14" t="s">
        <v>115</v>
      </c>
      <c r="B77" t="s">
        <v>98</v>
      </c>
      <c r="C77" t="s">
        <v>106</v>
      </c>
      <c r="D77" s="13">
        <v>42304</v>
      </c>
      <c r="E77">
        <v>1</v>
      </c>
      <c r="F77">
        <v>200</v>
      </c>
      <c r="G77" s="2" t="s">
        <v>87</v>
      </c>
      <c r="H77" s="2" t="s">
        <v>11</v>
      </c>
      <c r="I77">
        <v>2</v>
      </c>
      <c r="J77" s="2" t="s">
        <v>122</v>
      </c>
      <c r="K77" s="2">
        <f>IF(ISNUMBER(AVERAGEIFS(ObservedSpeciesData!K$2:K$4955,ObservedSpeciesData!$A$2:$A$4955,$A77,ObservedSpeciesData!$D$2:$D$4955,$D77)),AVERAGEIFS(ObservedSpeciesData!K$2:K$4955,ObservedSpeciesData!$A$2:$A$4955,$A77,ObservedSpeciesData!$D$2:$D$4955,$D77),"")</f>
        <v>156</v>
      </c>
      <c r="L77" s="26">
        <f>IF(ISNUMBER(AVERAGEIFS(ObservedSpeciesData!L$2:L$4955,ObservedSpeciesData!$A$2:$A$4955,$A77,ObservedSpeciesData!$D$2:$D$4955,$D77)),AVERAGEIFS(ObservedSpeciesData!L$2:L$4955,ObservedSpeciesData!$A$2:$A$4955,$A77,ObservedSpeciesData!$D$2:$D$4955,$D77),"")</f>
        <v>1543.4166666666667</v>
      </c>
      <c r="M77" s="23">
        <f>IF(ISNUMBER(AVERAGEIFS(ObservedSpeciesData!M$2:M$4955,ObservedSpeciesData!$A$2:$A$4955,$A77,ObservedSpeciesData!$D$2:$D$4955,$D77)),AVERAGEIFS(ObservedSpeciesData!M$2:M$4955,ObservedSpeciesData!$A$2:$A$4955,$A77,ObservedSpeciesData!$D$2:$D$4955,$D77),"")</f>
        <v>154.34166666666667</v>
      </c>
      <c r="N77" s="23" t="str">
        <f>IF(ISNUMBER(AVERAGEIFS(ObservedSpeciesData!N$2:N$4955,ObservedSpeciesData!$A$2:$A$4955,$A77,ObservedSpeciesData!$D$2:$D$4955,$D77)),AVERAGEIFS(ObservedSpeciesData!N$2:N$4955,ObservedSpeciesData!$A$2:$A$4955,$A77,ObservedSpeciesData!$D$2:$D$4955,$D77),"")</f>
        <v/>
      </c>
      <c r="O77" s="23" t="str">
        <f>IF(ISNUMBER(AVERAGEIFS(ObservedSpeciesData!O$2:O$4955,ObservedSpeciesData!$A$2:$A$4955,$A77,ObservedSpeciesData!$D$2:$D$4955,$D77)),AVERAGEIFS(ObservedSpeciesData!O$2:O$4955,ObservedSpeciesData!$A$2:$A$4955,$A77,ObservedSpeciesData!$D$2:$D$4955,$D77),"")</f>
        <v/>
      </c>
      <c r="P77" s="23" t="str">
        <f>IF(ISNUMBER(AVERAGEIFS(ObservedSpeciesData!P$2:P$4955,ObservedSpeciesData!$A$2:$A$4955,$A77,ObservedSpeciesData!$C$2:$C$4955,$C77,ObservedSpeciesData!$D$2:$D$4955,$D77)),AVERAGEIFS(ObservedSpeciesData!P$2:P$4955,ObservedSpeciesData!$A$2:$A$4955,$A77,ObservedSpeciesData!$C$2:$C$4955,$C77,ObservedSpeciesData!$D$2:$D$4955,$D77),"")</f>
        <v/>
      </c>
      <c r="Q77" s="23"/>
      <c r="R77" s="25" t="str">
        <f>IF(ISNUMBER(AVERAGEIFS(ObservedSpeciesData!R$2:R$4955,ObservedSpeciesData!$A$2:$A$4955,$A77,ObservedSpeciesData!$D$2:$D$4955,$D77)),AVERAGEIFS(ObservedSpeciesData!R$2:R$4955,ObservedSpeciesData!$A$2:$A$4955,$A77,ObservedSpeciesData!$D$2:$D$4955,$D77),"")</f>
        <v/>
      </c>
      <c r="S77" s="25" t="str">
        <f>IF(ISNUMBER(AVERAGEIFS(ObservedSpeciesData!S$2:S$4955,ObservedSpeciesData!$A$2:$A$4955,$A77,ObservedSpeciesData!$D$2:$D$4955,$D77)),AVERAGEIFS(ObservedSpeciesData!S$2:S$4955,ObservedSpeciesData!$A$2:$A$4955,$A77,ObservedSpeciesData!$D$2:$D$4955,$D77),"")</f>
        <v/>
      </c>
      <c r="T77" s="23" t="str">
        <f>IF(ISNUMBER(AVERAGEIFS(ObservedSpeciesData!T$2:T$4955,ObservedSpeciesData!$A$2:$A$4955,$A77,ObservedSpeciesData!$D$2:$D$4955,$D77)),AVERAGEIFS(ObservedSpeciesData!T$2:T$4955,ObservedSpeciesData!$A$2:$A$4955,$A77,ObservedSpeciesData!$D$2:$D$4955,$D77),"")</f>
        <v/>
      </c>
      <c r="U77" s="24" t="str">
        <f>IF(ISNUMBER(AVERAGEIFS(ObservedSpeciesData!U$2:U$4955,ObservedSpeciesData!$A$2:$A$4955,$A77,ObservedSpeciesData!$C$2:$C$4955,$C77,ObservedSpeciesData!$D$2:$D$4955,$D77)),AVERAGEIFS(ObservedSpeciesData!U$2:U$4955,ObservedSpeciesData!$A$2:$A$4955,$A77,ObservedSpeciesData!$C$2:$C$4955,$C77,ObservedSpeciesData!$D$2:$D$4955,$D77),"")</f>
        <v/>
      </c>
      <c r="V77" s="23">
        <f>IF(ISNUMBER(AVERAGEIFS(ObservedSpeciesData!V$2:V$4955,ObservedSpeciesData!$A$2:$A$4955,$A77,ObservedSpeciesData!$D$2:$D$4955,$D77)),AVERAGEIFS(ObservedSpeciesData!V$2:V$4955,ObservedSpeciesData!$A$2:$A$4955,$A77,ObservedSpeciesData!$D$2:$D$4955,$D77),"")</f>
        <v>15.984692255655924</v>
      </c>
      <c r="W77" s="23">
        <f>IF(ISNUMBER(AVERAGEIFS(ObservedSpeciesData!W$2:W$4955,ObservedSpeciesData!$A$2:$A$4955,$A77,ObservedSpeciesData!$D$2:$D$4955,$D77)),AVERAGEIFS(ObservedSpeciesData!W$2:W$4955,ObservedSpeciesData!$A$2:$A$4955,$A77,ObservedSpeciesData!$D$2:$D$4955,$D77),"")</f>
        <v>17.092320283253986</v>
      </c>
      <c r="X77" s="23">
        <f>IF(ISNUMBER(AVERAGEIFS(ObservedSpeciesData!X$2:X$4955,ObservedSpeciesData!$A$2:$A$4955,$A77,ObservedSpeciesData!$D$2:$D$4955,$D77)),AVERAGEIFS(ObservedSpeciesData!X$2:X$4955,ObservedSpeciesData!$A$2:$A$4955,$A77,ObservedSpeciesData!$D$2:$D$4955,$D77),"")</f>
        <v>83.129969278971359</v>
      </c>
      <c r="Y77" s="23">
        <f>IF(ISNUMBER(AVERAGEIFS(ObservedSpeciesData!Y$2:Y$4955,ObservedSpeciesData!$A$2:$A$4955,$A77,ObservedSpeciesData!$D$2:$D$4955,$D77)),AVERAGEIFS(ObservedSpeciesData!Y$2:Y$4955,ObservedSpeciesData!$A$2:$A$4955,$A77,ObservedSpeciesData!$D$2:$D$4955,$D77),"")</f>
        <v>17.659409205118816</v>
      </c>
      <c r="Z77" s="23">
        <f>IF(ISNUMBER(AVERAGEIFS(ObservedSpeciesData!Z$2:Z$4955,ObservedSpeciesData!$A$2:$A$4955,$A77,ObservedSpeciesData!$D$2:$D$4955,$D77)),AVERAGEIFS(ObservedSpeciesData!Z$2:Z$4955,ObservedSpeciesData!$A$2:$A$4955,$A77,ObservedSpeciesData!$D$2:$D$4955,$D77),"")</f>
        <v>90.613931020100907</v>
      </c>
      <c r="AA77" s="23">
        <f>IF(ISNUMBER(AVERAGEIFS(ObservedSpeciesData!AA$2:AA$4955,ObservedSpeciesData!$A$2:$A$4955,$A77,ObservedSpeciesData!$D$2:$D$4955,$D77)),AVERAGEIFS(ObservedSpeciesData!AA$2:AA$4955,ObservedSpeciesData!$A$2:$A$4955,$A77,ObservedSpeciesData!$D$2:$D$4955,$D77),"")</f>
        <v>30.532089233398438</v>
      </c>
      <c r="AB77" s="24">
        <f>IF(ISNUMBER(AVERAGEIFS(ObservedSpeciesData!AB$2:AB$4955,ObservedSpeciesData!$A$2:$A$4955,$A77,ObservedSpeciesData!$D$2:$D$4955,$D77)),AVERAGEIFS(ObservedSpeciesData!AB$2:AB$4955,ObservedSpeciesData!$A$2:$A$4955,$A77,ObservedSpeciesData!$D$2:$D$4955,$D77),"")</f>
        <v>4.8851342773437501E-2</v>
      </c>
      <c r="AC77" s="24">
        <f>IF(ISNUMBER(AVERAGEIFS(ObservedSpeciesData!AC$2:AC$4955,ObservedSpeciesData!$A$2:$A$4955,$A77,ObservedSpeciesData!$D$2:$D$4955,$D77)),AVERAGEIFS(ObservedSpeciesData!AC$2:AC$4955,ObservedSpeciesData!$A$2:$A$4955,$A77,ObservedSpeciesData!$D$2:$D$4955,$D77),"")</f>
        <v>4.8851342773437501E-2</v>
      </c>
      <c r="AD77" s="23">
        <f>IF(ISNUMBER(AVERAGEIFS(ObservedSpeciesData!AD$2:AD$4955,ObservedSpeciesData!$A$2:$A$4955,$A77,ObservedSpeciesData!$D$2:$D$4955,$D77)),AVERAGEIFS(ObservedSpeciesData!AD$2:AD$4955,ObservedSpeciesData!$A$2:$A$4955,$A77,ObservedSpeciesData!$D$2:$D$4955,$D77),"")</f>
        <v>13.300795084635418</v>
      </c>
      <c r="AE77" s="24">
        <f>IF(ISNUMBER(AVERAGEIFS(ObservedSpeciesData!AE$2:AE$4955,ObservedSpeciesData!$A$2:$A$4955,$A77,ObservedSpeciesData!$D$2:$D$4955,$D77)),AVERAGEIFS(ObservedSpeciesData!AE$2:AE$4955,ObservedSpeciesData!$A$2:$A$4955,$A77,ObservedSpeciesData!$D$2:$D$4955,$D77),"")</f>
        <v>12.242310303885214</v>
      </c>
      <c r="AF77" s="23"/>
      <c r="AG77" s="24"/>
      <c r="AH77" s="23" t="str">
        <f>IF(ISNUMBER(AVERAGEIFS(ObservedSpeciesData!AH$2:AH$4955,ObservedSpeciesData!$A$2:$A$4955,$A77,ObservedSpeciesData!$D$2:$D$4955,$D77)),AVERAGEIFS(ObservedSpeciesData!AH$2:AH$4955,ObservedSpeciesData!$A$2:$A$4955,$A77,ObservedSpeciesData!$D$2:$D$4955,$D77),"")</f>
        <v/>
      </c>
      <c r="AI77" s="23" t="str">
        <f>IF(ISNUMBER(AVERAGEIFS(ObservedSpeciesData!AI$2:AI$4955,ObservedSpeciesData!$A$2:$A$4955,$A77,ObservedSpeciesData!$C$2:$C$4955,$C77,ObservedSpeciesData!$D$2:$D$4955,$D77)),AVERAGEIFS(ObservedSpeciesData!AI$2:AI$4955,ObservedSpeciesData!$A$2:$A$4955,$A77,ObservedSpeciesData!$C$2:$C$4955,$C77,ObservedSpeciesData!$D$2:$D$4955,$D77),"")</f>
        <v/>
      </c>
      <c r="AJ77" s="2">
        <f>COUNTIFS(ObservedSpeciesData!$A$2:$A$828,$A77,ObservedSpeciesData!$D$2:$D$828,$D77)</f>
        <v>3</v>
      </c>
      <c r="AK77" s="2">
        <f t="shared" si="1"/>
        <v>11</v>
      </c>
    </row>
    <row r="78" spans="1:37" x14ac:dyDescent="0.25">
      <c r="A78" s="14" t="s">
        <v>114</v>
      </c>
      <c r="B78" t="s">
        <v>98</v>
      </c>
      <c r="C78" t="s">
        <v>106</v>
      </c>
      <c r="D78" s="13">
        <v>42304</v>
      </c>
      <c r="E78">
        <v>1</v>
      </c>
      <c r="F78">
        <v>350</v>
      </c>
      <c r="G78" s="2" t="s">
        <v>87</v>
      </c>
      <c r="H78" s="2" t="s">
        <v>11</v>
      </c>
      <c r="I78">
        <v>2</v>
      </c>
      <c r="J78" s="2" t="s">
        <v>122</v>
      </c>
      <c r="K78" s="2">
        <f>IF(ISNUMBER(AVERAGEIFS(ObservedSpeciesData!K$2:K$4955,ObservedSpeciesData!$A$2:$A$4955,$A78,ObservedSpeciesData!$D$2:$D$4955,$D78)),AVERAGEIFS(ObservedSpeciesData!K$2:K$4955,ObservedSpeciesData!$A$2:$A$4955,$A78,ObservedSpeciesData!$D$2:$D$4955,$D78),"")</f>
        <v>272</v>
      </c>
      <c r="L78" s="26">
        <f>IF(ISNUMBER(AVERAGEIFS(ObservedSpeciesData!L$2:L$4955,ObservedSpeciesData!$A$2:$A$4955,$A78,ObservedSpeciesData!$D$2:$D$4955,$D78)),AVERAGEIFS(ObservedSpeciesData!L$2:L$4955,ObservedSpeciesData!$A$2:$A$4955,$A78,ObservedSpeciesData!$D$2:$D$4955,$D78),"")</f>
        <v>1459.9166666666667</v>
      </c>
      <c r="M78" s="23">
        <f>IF(ISNUMBER(AVERAGEIFS(ObservedSpeciesData!M$2:M$4955,ObservedSpeciesData!$A$2:$A$4955,$A78,ObservedSpeciesData!$D$2:$D$4955,$D78)),AVERAGEIFS(ObservedSpeciesData!M$2:M$4955,ObservedSpeciesData!$A$2:$A$4955,$A78,ObservedSpeciesData!$D$2:$D$4955,$D78),"")</f>
        <v>145.99166666666665</v>
      </c>
      <c r="N78" s="23" t="str">
        <f>IF(ISNUMBER(AVERAGEIFS(ObservedSpeciesData!N$2:N$4955,ObservedSpeciesData!$A$2:$A$4955,$A78,ObservedSpeciesData!$D$2:$D$4955,$D78)),AVERAGEIFS(ObservedSpeciesData!N$2:N$4955,ObservedSpeciesData!$A$2:$A$4955,$A78,ObservedSpeciesData!$D$2:$D$4955,$D78),"")</f>
        <v/>
      </c>
      <c r="O78" s="23" t="str">
        <f>IF(ISNUMBER(AVERAGEIFS(ObservedSpeciesData!O$2:O$4955,ObservedSpeciesData!$A$2:$A$4955,$A78,ObservedSpeciesData!$D$2:$D$4955,$D78)),AVERAGEIFS(ObservedSpeciesData!O$2:O$4955,ObservedSpeciesData!$A$2:$A$4955,$A78,ObservedSpeciesData!$D$2:$D$4955,$D78),"")</f>
        <v/>
      </c>
      <c r="P78" s="23" t="str">
        <f>IF(ISNUMBER(AVERAGEIFS(ObservedSpeciesData!P$2:P$4955,ObservedSpeciesData!$A$2:$A$4955,$A78,ObservedSpeciesData!$C$2:$C$4955,$C78,ObservedSpeciesData!$D$2:$D$4955,$D78)),AVERAGEIFS(ObservedSpeciesData!P$2:P$4955,ObservedSpeciesData!$A$2:$A$4955,$A78,ObservedSpeciesData!$C$2:$C$4955,$C78,ObservedSpeciesData!$D$2:$D$4955,$D78),"")</f>
        <v/>
      </c>
      <c r="Q78" s="23"/>
      <c r="R78" s="25" t="str">
        <f>IF(ISNUMBER(AVERAGEIFS(ObservedSpeciesData!R$2:R$4955,ObservedSpeciesData!$A$2:$A$4955,$A78,ObservedSpeciesData!$D$2:$D$4955,$D78)),AVERAGEIFS(ObservedSpeciesData!R$2:R$4955,ObservedSpeciesData!$A$2:$A$4955,$A78,ObservedSpeciesData!$D$2:$D$4955,$D78),"")</f>
        <v/>
      </c>
      <c r="S78" s="25" t="str">
        <f>IF(ISNUMBER(AVERAGEIFS(ObservedSpeciesData!S$2:S$4955,ObservedSpeciesData!$A$2:$A$4955,$A78,ObservedSpeciesData!$D$2:$D$4955,$D78)),AVERAGEIFS(ObservedSpeciesData!S$2:S$4955,ObservedSpeciesData!$A$2:$A$4955,$A78,ObservedSpeciesData!$D$2:$D$4955,$D78),"")</f>
        <v/>
      </c>
      <c r="T78" s="23" t="str">
        <f>IF(ISNUMBER(AVERAGEIFS(ObservedSpeciesData!T$2:T$4955,ObservedSpeciesData!$A$2:$A$4955,$A78,ObservedSpeciesData!$D$2:$D$4955,$D78)),AVERAGEIFS(ObservedSpeciesData!T$2:T$4955,ObservedSpeciesData!$A$2:$A$4955,$A78,ObservedSpeciesData!$D$2:$D$4955,$D78),"")</f>
        <v/>
      </c>
      <c r="U78" s="24" t="str">
        <f>IF(ISNUMBER(AVERAGEIFS(ObservedSpeciesData!U$2:U$4955,ObservedSpeciesData!$A$2:$A$4955,$A78,ObservedSpeciesData!$C$2:$C$4955,$C78,ObservedSpeciesData!$D$2:$D$4955,$D78)),AVERAGEIFS(ObservedSpeciesData!U$2:U$4955,ObservedSpeciesData!$A$2:$A$4955,$A78,ObservedSpeciesData!$C$2:$C$4955,$C78,ObservedSpeciesData!$D$2:$D$4955,$D78),"")</f>
        <v/>
      </c>
      <c r="V78" s="23">
        <f>IF(ISNUMBER(AVERAGEIFS(ObservedSpeciesData!V$2:V$4955,ObservedSpeciesData!$A$2:$A$4955,$A78,ObservedSpeciesData!$D$2:$D$4955,$D78)),AVERAGEIFS(ObservedSpeciesData!V$2:V$4955,ObservedSpeciesData!$A$2:$A$4955,$A78,ObservedSpeciesData!$D$2:$D$4955,$D78),"")</f>
        <v>15.831963380177816</v>
      </c>
      <c r="W78" s="23">
        <f>IF(ISNUMBER(AVERAGEIFS(ObservedSpeciesData!W$2:W$4955,ObservedSpeciesData!$A$2:$A$4955,$A78,ObservedSpeciesData!$D$2:$D$4955,$D78)),AVERAGEIFS(ObservedSpeciesData!W$2:W$4955,ObservedSpeciesData!$A$2:$A$4955,$A78,ObservedSpeciesData!$D$2:$D$4955,$D78),"")</f>
        <v>18.176248232523601</v>
      </c>
      <c r="X78" s="23">
        <f>IF(ISNUMBER(AVERAGEIFS(ObservedSpeciesData!X$2:X$4955,ObservedSpeciesData!$A$2:$A$4955,$A78,ObservedSpeciesData!$D$2:$D$4955,$D78)),AVERAGEIFS(ObservedSpeciesData!X$2:X$4955,ObservedSpeciesData!$A$2:$A$4955,$A78,ObservedSpeciesData!$D$2:$D$4955,$D78),"")</f>
        <v>81.556702931722</v>
      </c>
      <c r="Y78" s="23">
        <f>IF(ISNUMBER(AVERAGEIFS(ObservedSpeciesData!Y$2:Y$4955,ObservedSpeciesData!$A$2:$A$4955,$A78,ObservedSpeciesData!$D$2:$D$4955,$D78)),AVERAGEIFS(ObservedSpeciesData!Y$2:Y$4955,ObservedSpeciesData!$A$2:$A$4955,$A78,ObservedSpeciesData!$D$2:$D$4955,$D78),"")</f>
        <v>17.250194231669109</v>
      </c>
      <c r="Z78" s="23">
        <f>IF(ISNUMBER(AVERAGEIFS(ObservedSpeciesData!Z$2:Z$4955,ObservedSpeciesData!$A$2:$A$4955,$A78,ObservedSpeciesData!$D$2:$D$4955,$D78)),AVERAGEIFS(ObservedSpeciesData!Z$2:Z$4955,ObservedSpeciesData!$A$2:$A$4955,$A78,ObservedSpeciesData!$D$2:$D$4955,$D78),"")</f>
        <v>89.410715738932296</v>
      </c>
      <c r="AA78" s="23">
        <f>IF(ISNUMBER(AVERAGEIFS(ObservedSpeciesData!AA$2:AA$4955,ObservedSpeciesData!$A$2:$A$4955,$A78,ObservedSpeciesData!$D$2:$D$4955,$D78)),AVERAGEIFS(ObservedSpeciesData!AA$2:AA$4955,ObservedSpeciesData!$A$2:$A$4955,$A78,ObservedSpeciesData!$D$2:$D$4955,$D78),"")</f>
        <v>29.295455296834309</v>
      </c>
      <c r="AB78" s="24">
        <f>IF(ISNUMBER(AVERAGEIFS(ObservedSpeciesData!AB$2:AB$4955,ObservedSpeciesData!$A$2:$A$4955,$A78,ObservedSpeciesData!$D$2:$D$4955,$D78)),AVERAGEIFS(ObservedSpeciesData!AB$2:AB$4955,ObservedSpeciesData!$A$2:$A$4955,$A78,ObservedSpeciesData!$D$2:$D$4955,$D78),"")</f>
        <v>4.6872728474934899E-2</v>
      </c>
      <c r="AC78" s="24">
        <f>IF(ISNUMBER(AVERAGEIFS(ObservedSpeciesData!AC$2:AC$4955,ObservedSpeciesData!$A$2:$A$4955,$A78,ObservedSpeciesData!$D$2:$D$4955,$D78)),AVERAGEIFS(ObservedSpeciesData!AC$2:AC$4955,ObservedSpeciesData!$A$2:$A$4955,$A78,ObservedSpeciesData!$D$2:$D$4955,$D78),"")</f>
        <v>4.6872728474934899E-2</v>
      </c>
      <c r="AD78" s="23">
        <f>IF(ISNUMBER(AVERAGEIFS(ObservedSpeciesData!AD$2:AD$4955,ObservedSpeciesData!$A$2:$A$4955,$A78,ObservedSpeciesData!$D$2:$D$4955,$D78)),AVERAGEIFS(ObservedSpeciesData!AD$2:AD$4955,ObservedSpeciesData!$A$2:$A$4955,$A78,ObservedSpeciesData!$D$2:$D$4955,$D78),"")</f>
        <v>13.04907246907552</v>
      </c>
      <c r="AE78" s="24">
        <f>IF(ISNUMBER(AVERAGEIFS(ObservedSpeciesData!AE$2:AE$4955,ObservedSpeciesData!$A$2:$A$4955,$A78,ObservedSpeciesData!$D$2:$D$4955,$D78)),AVERAGEIFS(ObservedSpeciesData!AE$2:AE$4955,ObservedSpeciesData!$A$2:$A$4955,$A78,ObservedSpeciesData!$D$2:$D$4955,$D78),"")</f>
        <v>10.964937859729803</v>
      </c>
      <c r="AF78" s="23"/>
      <c r="AG78" s="24"/>
      <c r="AH78" s="23" t="str">
        <f>IF(ISNUMBER(AVERAGEIFS(ObservedSpeciesData!AH$2:AH$4955,ObservedSpeciesData!$A$2:$A$4955,$A78,ObservedSpeciesData!$D$2:$D$4955,$D78)),AVERAGEIFS(ObservedSpeciesData!AH$2:AH$4955,ObservedSpeciesData!$A$2:$A$4955,$A78,ObservedSpeciesData!$D$2:$D$4955,$D78),"")</f>
        <v/>
      </c>
      <c r="AI78" s="23" t="str">
        <f>IF(ISNUMBER(AVERAGEIFS(ObservedSpeciesData!AI$2:AI$4955,ObservedSpeciesData!$A$2:$A$4955,$A78,ObservedSpeciesData!$C$2:$C$4955,$C78,ObservedSpeciesData!$D$2:$D$4955,$D78)),AVERAGEIFS(ObservedSpeciesData!AI$2:AI$4955,ObservedSpeciesData!$A$2:$A$4955,$A78,ObservedSpeciesData!$C$2:$C$4955,$C78,ObservedSpeciesData!$D$2:$D$4955,$D78),"")</f>
        <v/>
      </c>
      <c r="AJ78" s="2">
        <f>COUNTIFS(ObservedSpeciesData!$A$2:$A$828,$A78,ObservedSpeciesData!$D$2:$D$828,$D78)</f>
        <v>3</v>
      </c>
      <c r="AK78" s="2">
        <f t="shared" si="1"/>
        <v>11</v>
      </c>
    </row>
    <row r="79" spans="1:37" x14ac:dyDescent="0.25">
      <c r="A79" s="14" t="s">
        <v>113</v>
      </c>
      <c r="B79" t="s">
        <v>98</v>
      </c>
      <c r="C79" t="s">
        <v>106</v>
      </c>
      <c r="D79" s="13">
        <v>42304</v>
      </c>
      <c r="E79">
        <v>1</v>
      </c>
      <c r="F79">
        <v>500</v>
      </c>
      <c r="G79" s="2" t="s">
        <v>87</v>
      </c>
      <c r="H79" s="2" t="s">
        <v>11</v>
      </c>
      <c r="I79">
        <v>2</v>
      </c>
      <c r="J79" s="2" t="s">
        <v>122</v>
      </c>
      <c r="K79" s="2">
        <f>IF(ISNUMBER(AVERAGEIFS(ObservedSpeciesData!K$2:K$4955,ObservedSpeciesData!$A$2:$A$4955,$A79,ObservedSpeciesData!$D$2:$D$4955,$D79)),AVERAGEIFS(ObservedSpeciesData!K$2:K$4955,ObservedSpeciesData!$A$2:$A$4955,$A79,ObservedSpeciesData!$D$2:$D$4955,$D79),"")</f>
        <v>389</v>
      </c>
      <c r="L79" s="26">
        <f>IF(ISNUMBER(AVERAGEIFS(ObservedSpeciesData!L$2:L$4955,ObservedSpeciesData!$A$2:$A$4955,$A79,ObservedSpeciesData!$D$2:$D$4955,$D79)),AVERAGEIFS(ObservedSpeciesData!L$2:L$4955,ObservedSpeciesData!$A$2:$A$4955,$A79,ObservedSpeciesData!$D$2:$D$4955,$D79),"")</f>
        <v>1540.4166666666667</v>
      </c>
      <c r="M79" s="23">
        <f>IF(ISNUMBER(AVERAGEIFS(ObservedSpeciesData!M$2:M$4955,ObservedSpeciesData!$A$2:$A$4955,$A79,ObservedSpeciesData!$D$2:$D$4955,$D79)),AVERAGEIFS(ObservedSpeciesData!M$2:M$4955,ObservedSpeciesData!$A$2:$A$4955,$A79,ObservedSpeciesData!$D$2:$D$4955,$D79),"")</f>
        <v>154.04166666666666</v>
      </c>
      <c r="N79" s="23" t="str">
        <f>IF(ISNUMBER(AVERAGEIFS(ObservedSpeciesData!N$2:N$4955,ObservedSpeciesData!$A$2:$A$4955,$A79,ObservedSpeciesData!$D$2:$D$4955,$D79)),AVERAGEIFS(ObservedSpeciesData!N$2:N$4955,ObservedSpeciesData!$A$2:$A$4955,$A79,ObservedSpeciesData!$D$2:$D$4955,$D79),"")</f>
        <v/>
      </c>
      <c r="O79" s="23" t="str">
        <f>IF(ISNUMBER(AVERAGEIFS(ObservedSpeciesData!O$2:O$4955,ObservedSpeciesData!$A$2:$A$4955,$A79,ObservedSpeciesData!$D$2:$D$4955,$D79)),AVERAGEIFS(ObservedSpeciesData!O$2:O$4955,ObservedSpeciesData!$A$2:$A$4955,$A79,ObservedSpeciesData!$D$2:$D$4955,$D79),"")</f>
        <v/>
      </c>
      <c r="P79" s="23" t="str">
        <f>IF(ISNUMBER(AVERAGEIFS(ObservedSpeciesData!P$2:P$4955,ObservedSpeciesData!$A$2:$A$4955,$A79,ObservedSpeciesData!$C$2:$C$4955,$C79,ObservedSpeciesData!$D$2:$D$4955,$D79)),AVERAGEIFS(ObservedSpeciesData!P$2:P$4955,ObservedSpeciesData!$A$2:$A$4955,$A79,ObservedSpeciesData!$C$2:$C$4955,$C79,ObservedSpeciesData!$D$2:$D$4955,$D79),"")</f>
        <v/>
      </c>
      <c r="Q79" s="23"/>
      <c r="R79" s="25" t="str">
        <f>IF(ISNUMBER(AVERAGEIFS(ObservedSpeciesData!R$2:R$4955,ObservedSpeciesData!$A$2:$A$4955,$A79,ObservedSpeciesData!$D$2:$D$4955,$D79)),AVERAGEIFS(ObservedSpeciesData!R$2:R$4955,ObservedSpeciesData!$A$2:$A$4955,$A79,ObservedSpeciesData!$D$2:$D$4955,$D79),"")</f>
        <v/>
      </c>
      <c r="S79" s="25" t="str">
        <f>IF(ISNUMBER(AVERAGEIFS(ObservedSpeciesData!S$2:S$4955,ObservedSpeciesData!$A$2:$A$4955,$A79,ObservedSpeciesData!$D$2:$D$4955,$D79)),AVERAGEIFS(ObservedSpeciesData!S$2:S$4955,ObservedSpeciesData!$A$2:$A$4955,$A79,ObservedSpeciesData!$D$2:$D$4955,$D79),"")</f>
        <v/>
      </c>
      <c r="T79" s="23" t="str">
        <f>IF(ISNUMBER(AVERAGEIFS(ObservedSpeciesData!T$2:T$4955,ObservedSpeciesData!$A$2:$A$4955,$A79,ObservedSpeciesData!$D$2:$D$4955,$D79)),AVERAGEIFS(ObservedSpeciesData!T$2:T$4955,ObservedSpeciesData!$A$2:$A$4955,$A79,ObservedSpeciesData!$D$2:$D$4955,$D79),"")</f>
        <v/>
      </c>
      <c r="U79" s="24" t="str">
        <f>IF(ISNUMBER(AVERAGEIFS(ObservedSpeciesData!U$2:U$4955,ObservedSpeciesData!$A$2:$A$4955,$A79,ObservedSpeciesData!$C$2:$C$4955,$C79,ObservedSpeciesData!$D$2:$D$4955,$D79)),AVERAGEIFS(ObservedSpeciesData!U$2:U$4955,ObservedSpeciesData!$A$2:$A$4955,$A79,ObservedSpeciesData!$C$2:$C$4955,$C79,ObservedSpeciesData!$D$2:$D$4955,$D79),"")</f>
        <v/>
      </c>
      <c r="V79" s="23">
        <f>IF(ISNUMBER(AVERAGEIFS(ObservedSpeciesData!V$2:V$4955,ObservedSpeciesData!$A$2:$A$4955,$A79,ObservedSpeciesData!$D$2:$D$4955,$D79)),AVERAGEIFS(ObservedSpeciesData!V$2:V$4955,ObservedSpeciesData!$A$2:$A$4955,$A79,ObservedSpeciesData!$D$2:$D$4955,$D79),"")</f>
        <v>16.142149289449055</v>
      </c>
      <c r="W79" s="23">
        <f>IF(ISNUMBER(AVERAGEIFS(ObservedSpeciesData!W$2:W$4955,ObservedSpeciesData!$A$2:$A$4955,$A79,ObservedSpeciesData!$D$2:$D$4955,$D79)),AVERAGEIFS(ObservedSpeciesData!W$2:W$4955,ObservedSpeciesData!$A$2:$A$4955,$A79,ObservedSpeciesData!$D$2:$D$4955,$D79),"")</f>
        <v>17.153021176656086</v>
      </c>
      <c r="X79" s="23">
        <f>IF(ISNUMBER(AVERAGEIFS(ObservedSpeciesData!X$2:X$4955,ObservedSpeciesData!$A$2:$A$4955,$A79,ObservedSpeciesData!$D$2:$D$4955,$D79)),AVERAGEIFS(ObservedSpeciesData!X$2:X$4955,ObservedSpeciesData!$A$2:$A$4955,$A79,ObservedSpeciesData!$D$2:$D$4955,$D79),"")</f>
        <v>82.575087229410812</v>
      </c>
      <c r="Y79" s="23">
        <f>IF(ISNUMBER(AVERAGEIFS(ObservedSpeciesData!Y$2:Y$4955,ObservedSpeciesData!$A$2:$A$4955,$A79,ObservedSpeciesData!$D$2:$D$4955,$D79)),AVERAGEIFS(ObservedSpeciesData!Y$2:Y$4955,ObservedSpeciesData!$A$2:$A$4955,$A79,ObservedSpeciesData!$D$2:$D$4955,$D79),"")</f>
        <v>18.142518043518066</v>
      </c>
      <c r="Z79" s="23">
        <f>IF(ISNUMBER(AVERAGEIFS(ObservedSpeciesData!Z$2:Z$4955,ObservedSpeciesData!$A$2:$A$4955,$A79,ObservedSpeciesData!$D$2:$D$4955,$D79)),AVERAGEIFS(ObservedSpeciesData!Z$2:Z$4955,ObservedSpeciesData!$A$2:$A$4955,$A79,ObservedSpeciesData!$D$2:$D$4955,$D79),"")</f>
        <v>90.192351023356125</v>
      </c>
      <c r="AA79" s="23">
        <f>IF(ISNUMBER(AVERAGEIFS(ObservedSpeciesData!AA$2:AA$4955,ObservedSpeciesData!$A$2:$A$4955,$A79,ObservedSpeciesData!$D$2:$D$4955,$D79)),AVERAGEIFS(ObservedSpeciesData!AA$2:AA$4955,ObservedSpeciesData!$A$2:$A$4955,$A79,ObservedSpeciesData!$D$2:$D$4955,$D79),"")</f>
        <v>30.676786422729492</v>
      </c>
      <c r="AB79" s="24">
        <f>IF(ISNUMBER(AVERAGEIFS(ObservedSpeciesData!AB$2:AB$4955,ObservedSpeciesData!$A$2:$A$4955,$A79,ObservedSpeciesData!$D$2:$D$4955,$D79)),AVERAGEIFS(ObservedSpeciesData!AB$2:AB$4955,ObservedSpeciesData!$A$2:$A$4955,$A79,ObservedSpeciesData!$D$2:$D$4955,$D79),"")</f>
        <v>4.9082858276367186E-2</v>
      </c>
      <c r="AC79" s="24">
        <f>IF(ISNUMBER(AVERAGEIFS(ObservedSpeciesData!AC$2:AC$4955,ObservedSpeciesData!$A$2:$A$4955,$A79,ObservedSpeciesData!$D$2:$D$4955,$D79)),AVERAGEIFS(ObservedSpeciesData!AC$2:AC$4955,ObservedSpeciesData!$A$2:$A$4955,$A79,ObservedSpeciesData!$D$2:$D$4955,$D79),"")</f>
        <v>4.9082858276367186E-2</v>
      </c>
      <c r="AD79" s="23">
        <f>IF(ISNUMBER(AVERAGEIFS(ObservedSpeciesData!AD$2:AD$4955,ObservedSpeciesData!$A$2:$A$4955,$A79,ObservedSpeciesData!$D$2:$D$4955,$D79)),AVERAGEIFS(ObservedSpeciesData!AD$2:AD$4955,ObservedSpeciesData!$A$2:$A$4955,$A79,ObservedSpeciesData!$D$2:$D$4955,$D79),"")</f>
        <v>13.212013956705727</v>
      </c>
      <c r="AE79" s="24">
        <f>IF(ISNUMBER(AVERAGEIFS(ObservedSpeciesData!AE$2:AE$4955,ObservedSpeciesData!$A$2:$A$4955,$A79,ObservedSpeciesData!$D$2:$D$4955,$D79)),AVERAGEIFS(ObservedSpeciesData!AE$2:AE$4955,ObservedSpeciesData!$A$2:$A$4955,$A79,ObservedSpeciesData!$D$2:$D$4955,$D79),"")</f>
        <v>12.959335233160346</v>
      </c>
      <c r="AF79" s="23"/>
      <c r="AG79" s="24"/>
      <c r="AH79" s="23" t="str">
        <f>IF(ISNUMBER(AVERAGEIFS(ObservedSpeciesData!AH$2:AH$4955,ObservedSpeciesData!$A$2:$A$4955,$A79,ObservedSpeciesData!$D$2:$D$4955,$D79)),AVERAGEIFS(ObservedSpeciesData!AH$2:AH$4955,ObservedSpeciesData!$A$2:$A$4955,$A79,ObservedSpeciesData!$D$2:$D$4955,$D79),"")</f>
        <v/>
      </c>
      <c r="AI79" s="23" t="str">
        <f>IF(ISNUMBER(AVERAGEIFS(ObservedSpeciesData!AI$2:AI$4955,ObservedSpeciesData!$A$2:$A$4955,$A79,ObservedSpeciesData!$C$2:$C$4955,$C79,ObservedSpeciesData!$D$2:$D$4955,$D79)),AVERAGEIFS(ObservedSpeciesData!AI$2:AI$4955,ObservedSpeciesData!$A$2:$A$4955,$A79,ObservedSpeciesData!$C$2:$C$4955,$C79,ObservedSpeciesData!$D$2:$D$4955,$D79),"")</f>
        <v/>
      </c>
      <c r="AJ79" s="2">
        <f>COUNTIFS(ObservedSpeciesData!$A$2:$A$828,$A79,ObservedSpeciesData!$D$2:$D$828,$D79)</f>
        <v>3</v>
      </c>
      <c r="AK79" s="2">
        <f t="shared" si="1"/>
        <v>11</v>
      </c>
    </row>
    <row r="80" spans="1:37" x14ac:dyDescent="0.25">
      <c r="A80" s="14" t="s">
        <v>118</v>
      </c>
      <c r="B80" t="s">
        <v>98</v>
      </c>
      <c r="C80" t="s">
        <v>106</v>
      </c>
      <c r="D80" s="13">
        <v>42324</v>
      </c>
      <c r="E80">
        <v>1</v>
      </c>
      <c r="F80">
        <v>0</v>
      </c>
      <c r="G80" s="2" t="s">
        <v>87</v>
      </c>
      <c r="H80" s="2" t="s">
        <v>11</v>
      </c>
      <c r="I80">
        <v>2</v>
      </c>
      <c r="J80" s="2" t="s">
        <v>77</v>
      </c>
      <c r="K80" s="2">
        <f>IF(ISNUMBER(AVERAGEIFS(ObservedSpeciesData!K$2:K$4955,ObservedSpeciesData!$A$2:$A$4955,$A80,ObservedSpeciesData!$D$2:$D$4955,$D80)),AVERAGEIFS(ObservedSpeciesData!K$2:K$4955,ObservedSpeciesData!$A$2:$A$4955,$A80,ObservedSpeciesData!$D$2:$D$4955,$D80),"")</f>
        <v>0</v>
      </c>
      <c r="L80" s="26" t="str">
        <f>IF(ISNUMBER(AVERAGEIFS(ObservedSpeciesData!L$2:L$4955,ObservedSpeciesData!$A$2:$A$4955,$A80,ObservedSpeciesData!$D$2:$D$4955,$D80)),AVERAGEIFS(ObservedSpeciesData!L$2:L$4955,ObservedSpeciesData!$A$2:$A$4955,$A80,ObservedSpeciesData!$D$2:$D$4955,$D80),"")</f>
        <v/>
      </c>
      <c r="M80" s="23" t="str">
        <f>IF(ISNUMBER(AVERAGEIFS(ObservedSpeciesData!M$2:M$4955,ObservedSpeciesData!$A$2:$A$4955,$A80,ObservedSpeciesData!$D$2:$D$4955,$D80)),AVERAGEIFS(ObservedSpeciesData!M$2:M$4955,ObservedSpeciesData!$A$2:$A$4955,$A80,ObservedSpeciesData!$D$2:$D$4955,$D80),"")</f>
        <v/>
      </c>
      <c r="N80" s="23">
        <f>IF(ISNUMBER(AVERAGEIFS(ObservedSpeciesData!N$2:N$4955,ObservedSpeciesData!$A$2:$A$4955,$A80,ObservedSpeciesData!$D$2:$D$4955,$D80)),AVERAGEIFS(ObservedSpeciesData!N$2:N$4955,ObservedSpeciesData!$A$2:$A$4955,$A80,ObservedSpeciesData!$D$2:$D$4955,$D80),"")</f>
        <v>1878.0726779020843</v>
      </c>
      <c r="O80" s="23">
        <f>IF(ISNUMBER(AVERAGEIFS(ObservedSpeciesData!O$2:O$4955,ObservedSpeciesData!$A$2:$A$4955,$A80,ObservedSpeciesData!$D$2:$D$4955,$D80)),AVERAGEIFS(ObservedSpeciesData!O$2:O$4955,ObservedSpeciesData!$A$2:$A$4955,$A80,ObservedSpeciesData!$D$2:$D$4955,$D80),"")</f>
        <v>187.80726779020841</v>
      </c>
      <c r="P80" s="23">
        <f>IF(ISNUMBER(AVERAGEIFS(ObservedSpeciesData!P$2:P$4955,ObservedSpeciesData!$A$2:$A$4955,$A80,ObservedSpeciesData!$C$2:$C$4955,$C80,ObservedSpeciesData!$D$2:$D$4955,$D80)),AVERAGEIFS(ObservedSpeciesData!P$2:P$4955,ObservedSpeciesData!$A$2:$A$4955,$A80,ObservedSpeciesData!$C$2:$C$4955,$C80,ObservedSpeciesData!$D$2:$D$4955,$D80),"")</f>
        <v>316.54473689882013</v>
      </c>
      <c r="Q80" s="23"/>
      <c r="R80" s="25" t="str">
        <f>IF(ISNUMBER(AVERAGEIFS(ObservedSpeciesData!R$2:R$4955,ObservedSpeciesData!$A$2:$A$4955,$A80,ObservedSpeciesData!$D$2:$D$4955,$D80)),AVERAGEIFS(ObservedSpeciesData!R$2:R$4955,ObservedSpeciesData!$A$2:$A$4955,$A80,ObservedSpeciesData!$D$2:$D$4955,$D80),"")</f>
        <v/>
      </c>
      <c r="S80" s="25" t="str">
        <f>IF(ISNUMBER(AVERAGEIFS(ObservedSpeciesData!S$2:S$4955,ObservedSpeciesData!$A$2:$A$4955,$A80,ObservedSpeciesData!$D$2:$D$4955,$D80)),AVERAGEIFS(ObservedSpeciesData!S$2:S$4955,ObservedSpeciesData!$A$2:$A$4955,$A80,ObservedSpeciesData!$D$2:$D$4955,$D80),"")</f>
        <v/>
      </c>
      <c r="T80" s="23" t="str">
        <f>IF(ISNUMBER(AVERAGEIFS(ObservedSpeciesData!T$2:T$4955,ObservedSpeciesData!$A$2:$A$4955,$A80,ObservedSpeciesData!$D$2:$D$4955,$D80)),AVERAGEIFS(ObservedSpeciesData!T$2:T$4955,ObservedSpeciesData!$A$2:$A$4955,$A80,ObservedSpeciesData!$D$2:$D$4955,$D80),"")</f>
        <v/>
      </c>
      <c r="U80" s="24" t="str">
        <f>IF(ISNUMBER(AVERAGEIFS(ObservedSpeciesData!U$2:U$4955,ObservedSpeciesData!$A$2:$A$4955,$A80,ObservedSpeciesData!$C$2:$C$4955,$C80,ObservedSpeciesData!$D$2:$D$4955,$D80)),AVERAGEIFS(ObservedSpeciesData!U$2:U$4955,ObservedSpeciesData!$A$2:$A$4955,$A80,ObservedSpeciesData!$C$2:$C$4955,$C80,ObservedSpeciesData!$D$2:$D$4955,$D80),"")</f>
        <v/>
      </c>
      <c r="V80" s="23">
        <f>IF(ISNUMBER(AVERAGEIFS(ObservedSpeciesData!V$2:V$4955,ObservedSpeciesData!$A$2:$A$4955,$A80,ObservedSpeciesData!$D$2:$D$4955,$D80)),AVERAGEIFS(ObservedSpeciesData!V$2:V$4955,ObservedSpeciesData!$A$2:$A$4955,$A80,ObservedSpeciesData!$D$2:$D$4955,$D80),"")</f>
        <v>18.362931728363037</v>
      </c>
      <c r="W80" s="23">
        <f>IF(ISNUMBER(AVERAGEIFS(ObservedSpeciesData!W$2:W$4955,ObservedSpeciesData!$A$2:$A$4955,$A80,ObservedSpeciesData!$D$2:$D$4955,$D80)),AVERAGEIFS(ObservedSpeciesData!W$2:W$4955,ObservedSpeciesData!$A$2:$A$4955,$A80,ObservedSpeciesData!$D$2:$D$4955,$D80),"")</f>
        <v>16.806907176971436</v>
      </c>
      <c r="X80" s="23">
        <f>IF(ISNUMBER(AVERAGEIFS(ObservedSpeciesData!X$2:X$4955,ObservedSpeciesData!$A$2:$A$4955,$A80,ObservedSpeciesData!$D$2:$D$4955,$D80)),AVERAGEIFS(ObservedSpeciesData!X$2:X$4955,ObservedSpeciesData!$A$2:$A$4955,$A80,ObservedSpeciesData!$D$2:$D$4955,$D80),"")</f>
        <v>78.819309234619141</v>
      </c>
      <c r="Y80" s="23">
        <f>IF(ISNUMBER(AVERAGEIFS(ObservedSpeciesData!Y$2:Y$4955,ObservedSpeciesData!$A$2:$A$4955,$A80,ObservedSpeciesData!$D$2:$D$4955,$D80)),AVERAGEIFS(ObservedSpeciesData!Y$2:Y$4955,ObservedSpeciesData!$A$2:$A$4955,$A80,ObservedSpeciesData!$D$2:$D$4955,$D80),"")</f>
        <v>23.921823501586914</v>
      </c>
      <c r="Z80" s="23">
        <f>IF(ISNUMBER(AVERAGEIFS(ObservedSpeciesData!Z$2:Z$4955,ObservedSpeciesData!$A$2:$A$4955,$A80,ObservedSpeciesData!$D$2:$D$4955,$D80)),AVERAGEIFS(ObservedSpeciesData!Z$2:Z$4955,ObservedSpeciesData!$A$2:$A$4955,$A80,ObservedSpeciesData!$D$2:$D$4955,$D80),"")</f>
        <v>89.421989440917969</v>
      </c>
      <c r="AA80" s="23">
        <f>IF(ISNUMBER(AVERAGEIFS(ObservedSpeciesData!AA$2:AA$4955,ObservedSpeciesData!$A$2:$A$4955,$A80,ObservedSpeciesData!$D$2:$D$4955,$D80)),AVERAGEIFS(ObservedSpeciesData!AA$2:AA$4955,ObservedSpeciesData!$A$2:$A$4955,$A80,ObservedSpeciesData!$D$2:$D$4955,$D80),"")</f>
        <v>25.609697580337524</v>
      </c>
      <c r="AB80" s="24">
        <f>IF(ISNUMBER(AVERAGEIFS(ObservedSpeciesData!AB$2:AB$4955,ObservedSpeciesData!$A$2:$A$4955,$A80,ObservedSpeciesData!$D$2:$D$4955,$D80)),AVERAGEIFS(ObservedSpeciesData!AB$2:AB$4955,ObservedSpeciesData!$A$2:$A$4955,$A80,ObservedSpeciesData!$D$2:$D$4955,$D80),"")</f>
        <v>4.0975516128540036E-2</v>
      </c>
      <c r="AC80" s="24">
        <f>IF(ISNUMBER(AVERAGEIFS(ObservedSpeciesData!AC$2:AC$4955,ObservedSpeciesData!$A$2:$A$4955,$A80,ObservedSpeciesData!$D$2:$D$4955,$D80)),AVERAGEIFS(ObservedSpeciesData!AC$2:AC$4955,ObservedSpeciesData!$A$2:$A$4955,$A80,ObservedSpeciesData!$D$2:$D$4955,$D80),"")</f>
        <v>4.0975516128540036E-2</v>
      </c>
      <c r="AD80" s="23">
        <f>IF(ISNUMBER(AVERAGEIFS(ObservedSpeciesData!AD$2:AD$4955,ObservedSpeciesData!$A$2:$A$4955,$A80,ObservedSpeciesData!$D$2:$D$4955,$D80)),AVERAGEIFS(ObservedSpeciesData!AD$2:AD$4955,ObservedSpeciesData!$A$2:$A$4955,$A80,ObservedSpeciesData!$D$2:$D$4955,$D80),"")</f>
        <v>12.611089477539062</v>
      </c>
      <c r="AE80" s="24">
        <f>IF(ISNUMBER(AVERAGEIFS(ObservedSpeciesData!AE$2:AE$4955,ObservedSpeciesData!$A$2:$A$4955,$A80,ObservedSpeciesData!$D$2:$D$4955,$D80)),AVERAGEIFS(ObservedSpeciesData!AE$2:AE$4955,ObservedSpeciesData!$A$2:$A$4955,$A80,ObservedSpeciesData!$D$2:$D$4955,$D80),"")</f>
        <v>13.511474027108759</v>
      </c>
      <c r="AF80" s="23"/>
      <c r="AG80" s="24"/>
      <c r="AH80" s="23">
        <f>IF(ISNUMBER(AVERAGEIFS(ObservedSpeciesData!AH$2:AH$4955,ObservedSpeciesData!$A$2:$A$4955,$A80,ObservedSpeciesData!$D$2:$D$4955,$D80)),AVERAGEIFS(ObservedSpeciesData!AH$2:AH$4955,ObservedSpeciesData!$A$2:$A$4955,$A80,ObservedSpeciesData!$D$2:$D$4955,$D80),"")</f>
        <v>7.6945000000000006</v>
      </c>
      <c r="AI80" s="23">
        <f>IF(ISNUMBER(AVERAGEIFS(ObservedSpeciesData!AI$2:AI$4955,ObservedSpeciesData!$A$2:$A$4955,$A80,ObservedSpeciesData!$C$2:$C$4955,$C80,ObservedSpeciesData!$D$2:$D$4955,$D80)),AVERAGEIFS(ObservedSpeciesData!AI$2:AI$4955,ObservedSpeciesData!$A$2:$A$4955,$A80,ObservedSpeciesData!$C$2:$C$4955,$C80,ObservedSpeciesData!$D$2:$D$4955,$D80),"")</f>
        <v>13.738250000000001</v>
      </c>
      <c r="AJ80" s="2">
        <f>COUNTIFS(ObservedSpeciesData!$A$2:$A$828,$A80,ObservedSpeciesData!$D$2:$D$828,$D80)</f>
        <v>4</v>
      </c>
      <c r="AK80" s="2">
        <f t="shared" si="1"/>
        <v>15</v>
      </c>
    </row>
    <row r="81" spans="1:37" x14ac:dyDescent="0.25">
      <c r="A81" s="14" t="s">
        <v>117</v>
      </c>
      <c r="B81" t="s">
        <v>98</v>
      </c>
      <c r="C81" t="s">
        <v>106</v>
      </c>
      <c r="D81" s="13">
        <v>42324</v>
      </c>
      <c r="E81">
        <v>1</v>
      </c>
      <c r="F81">
        <v>50</v>
      </c>
      <c r="G81" s="2" t="s">
        <v>87</v>
      </c>
      <c r="H81" s="2" t="s">
        <v>11</v>
      </c>
      <c r="I81">
        <v>2</v>
      </c>
      <c r="J81" s="2" t="s">
        <v>77</v>
      </c>
      <c r="K81" s="2">
        <f>IF(ISNUMBER(AVERAGEIFS(ObservedSpeciesData!K$2:K$4955,ObservedSpeciesData!$A$2:$A$4955,$A81,ObservedSpeciesData!$D$2:$D$4955,$D81)),AVERAGEIFS(ObservedSpeciesData!K$2:K$4955,ObservedSpeciesData!$A$2:$A$4955,$A81,ObservedSpeciesData!$D$2:$D$4955,$D81),"")</f>
        <v>45</v>
      </c>
      <c r="L81" s="26" t="str">
        <f>IF(ISNUMBER(AVERAGEIFS(ObservedSpeciesData!L$2:L$4955,ObservedSpeciesData!$A$2:$A$4955,$A81,ObservedSpeciesData!$D$2:$D$4955,$D81)),AVERAGEIFS(ObservedSpeciesData!L$2:L$4955,ObservedSpeciesData!$A$2:$A$4955,$A81,ObservedSpeciesData!$D$2:$D$4955,$D81),"")</f>
        <v/>
      </c>
      <c r="M81" s="23" t="str">
        <f>IF(ISNUMBER(AVERAGEIFS(ObservedSpeciesData!M$2:M$4955,ObservedSpeciesData!$A$2:$A$4955,$A81,ObservedSpeciesData!$D$2:$D$4955,$D81)),AVERAGEIFS(ObservedSpeciesData!M$2:M$4955,ObservedSpeciesData!$A$2:$A$4955,$A81,ObservedSpeciesData!$D$2:$D$4955,$D81),"")</f>
        <v/>
      </c>
      <c r="N81" s="23">
        <f>IF(ISNUMBER(AVERAGEIFS(ObservedSpeciesData!N$2:N$4955,ObservedSpeciesData!$A$2:$A$4955,$A81,ObservedSpeciesData!$D$2:$D$4955,$D81)),AVERAGEIFS(ObservedSpeciesData!N$2:N$4955,ObservedSpeciesData!$A$2:$A$4955,$A81,ObservedSpeciesData!$D$2:$D$4955,$D81),"")</f>
        <v>1938.8014174914008</v>
      </c>
      <c r="O81" s="23">
        <f>IF(ISNUMBER(AVERAGEIFS(ObservedSpeciesData!O$2:O$4955,ObservedSpeciesData!$A$2:$A$4955,$A81,ObservedSpeciesData!$D$2:$D$4955,$D81)),AVERAGEIFS(ObservedSpeciesData!O$2:O$4955,ObservedSpeciesData!$A$2:$A$4955,$A81,ObservedSpeciesData!$D$2:$D$4955,$D81),"")</f>
        <v>193.88014174914008</v>
      </c>
      <c r="P81" s="23">
        <f>IF(ISNUMBER(AVERAGEIFS(ObservedSpeciesData!P$2:P$4955,ObservedSpeciesData!$A$2:$A$4955,$A81,ObservedSpeciesData!$C$2:$C$4955,$C81,ObservedSpeciesData!$D$2:$D$4955,$D81)),AVERAGEIFS(ObservedSpeciesData!P$2:P$4955,ObservedSpeciesData!$A$2:$A$4955,$A81,ObservedSpeciesData!$C$2:$C$4955,$C81,ObservedSpeciesData!$D$2:$D$4955,$D81),"")</f>
        <v>358.36550742227377</v>
      </c>
      <c r="Q81" s="23"/>
      <c r="R81" s="25" t="str">
        <f>IF(ISNUMBER(AVERAGEIFS(ObservedSpeciesData!R$2:R$4955,ObservedSpeciesData!$A$2:$A$4955,$A81,ObservedSpeciesData!$D$2:$D$4955,$D81)),AVERAGEIFS(ObservedSpeciesData!R$2:R$4955,ObservedSpeciesData!$A$2:$A$4955,$A81,ObservedSpeciesData!$D$2:$D$4955,$D81),"")</f>
        <v/>
      </c>
      <c r="S81" s="25" t="str">
        <f>IF(ISNUMBER(AVERAGEIFS(ObservedSpeciesData!S$2:S$4955,ObservedSpeciesData!$A$2:$A$4955,$A81,ObservedSpeciesData!$D$2:$D$4955,$D81)),AVERAGEIFS(ObservedSpeciesData!S$2:S$4955,ObservedSpeciesData!$A$2:$A$4955,$A81,ObservedSpeciesData!$D$2:$D$4955,$D81),"")</f>
        <v/>
      </c>
      <c r="T81" s="23" t="str">
        <f>IF(ISNUMBER(AVERAGEIFS(ObservedSpeciesData!T$2:T$4955,ObservedSpeciesData!$A$2:$A$4955,$A81,ObservedSpeciesData!$D$2:$D$4955,$D81)),AVERAGEIFS(ObservedSpeciesData!T$2:T$4955,ObservedSpeciesData!$A$2:$A$4955,$A81,ObservedSpeciesData!$D$2:$D$4955,$D81),"")</f>
        <v/>
      </c>
      <c r="U81" s="24" t="str">
        <f>IF(ISNUMBER(AVERAGEIFS(ObservedSpeciesData!U$2:U$4955,ObservedSpeciesData!$A$2:$A$4955,$A81,ObservedSpeciesData!$C$2:$C$4955,$C81,ObservedSpeciesData!$D$2:$D$4955,$D81)),AVERAGEIFS(ObservedSpeciesData!U$2:U$4955,ObservedSpeciesData!$A$2:$A$4955,$A81,ObservedSpeciesData!$C$2:$C$4955,$C81,ObservedSpeciesData!$D$2:$D$4955,$D81),"")</f>
        <v/>
      </c>
      <c r="V81" s="23">
        <f>IF(ISNUMBER(AVERAGEIFS(ObservedSpeciesData!V$2:V$4955,ObservedSpeciesData!$A$2:$A$4955,$A81,ObservedSpeciesData!$D$2:$D$4955,$D81)),AVERAGEIFS(ObservedSpeciesData!V$2:V$4955,ObservedSpeciesData!$A$2:$A$4955,$A81,ObservedSpeciesData!$D$2:$D$4955,$D81),"")</f>
        <v>17.939190626144409</v>
      </c>
      <c r="W81" s="23">
        <f>IF(ISNUMBER(AVERAGEIFS(ObservedSpeciesData!W$2:W$4955,ObservedSpeciesData!$A$2:$A$4955,$A81,ObservedSpeciesData!$D$2:$D$4955,$D81)),AVERAGEIFS(ObservedSpeciesData!W$2:W$4955,ObservedSpeciesData!$A$2:$A$4955,$A81,ObservedSpeciesData!$D$2:$D$4955,$D81),"")</f>
        <v>16.421133995056152</v>
      </c>
      <c r="X81" s="23">
        <f>IF(ISNUMBER(AVERAGEIFS(ObservedSpeciesData!X$2:X$4955,ObservedSpeciesData!$A$2:$A$4955,$A81,ObservedSpeciesData!$D$2:$D$4955,$D81)),AVERAGEIFS(ObservedSpeciesData!X$2:X$4955,ObservedSpeciesData!$A$2:$A$4955,$A81,ObservedSpeciesData!$D$2:$D$4955,$D81),"")</f>
        <v>79.502118110656738</v>
      </c>
      <c r="Y81" s="23">
        <f>IF(ISNUMBER(AVERAGEIFS(ObservedSpeciesData!Y$2:Y$4955,ObservedSpeciesData!$A$2:$A$4955,$A81,ObservedSpeciesData!$D$2:$D$4955,$D81)),AVERAGEIFS(ObservedSpeciesData!Y$2:Y$4955,ObservedSpeciesData!$A$2:$A$4955,$A81,ObservedSpeciesData!$D$2:$D$4955,$D81),"")</f>
        <v>23.638919830322266</v>
      </c>
      <c r="Z81" s="23">
        <f>IF(ISNUMBER(AVERAGEIFS(ObservedSpeciesData!Z$2:Z$4955,ObservedSpeciesData!$A$2:$A$4955,$A81,ObservedSpeciesData!$D$2:$D$4955,$D81)),AVERAGEIFS(ObservedSpeciesData!Z$2:Z$4955,ObservedSpeciesData!$A$2:$A$4955,$A81,ObservedSpeciesData!$D$2:$D$4955,$D81),"")</f>
        <v>89.163729667663574</v>
      </c>
      <c r="AA81" s="23">
        <f>IF(ISNUMBER(AVERAGEIFS(ObservedSpeciesData!AA$2:AA$4955,ObservedSpeciesData!$A$2:$A$4955,$A81,ObservedSpeciesData!$D$2:$D$4955,$D81)),AVERAGEIFS(ObservedSpeciesData!AA$2:AA$4955,ObservedSpeciesData!$A$2:$A$4955,$A81,ObservedSpeciesData!$D$2:$D$4955,$D81),"")</f>
        <v>25.538027048110962</v>
      </c>
      <c r="AB81" s="24">
        <f>IF(ISNUMBER(AVERAGEIFS(ObservedSpeciesData!AB$2:AB$4955,ObservedSpeciesData!$A$2:$A$4955,$A81,ObservedSpeciesData!$D$2:$D$4955,$D81)),AVERAGEIFS(ObservedSpeciesData!AB$2:AB$4955,ObservedSpeciesData!$A$2:$A$4955,$A81,ObservedSpeciesData!$D$2:$D$4955,$D81),"")</f>
        <v>4.0860843276977539E-2</v>
      </c>
      <c r="AC81" s="24">
        <f>IF(ISNUMBER(AVERAGEIFS(ObservedSpeciesData!AC$2:AC$4955,ObservedSpeciesData!$A$2:$A$4955,$A81,ObservedSpeciesData!$D$2:$D$4955,$D81)),AVERAGEIFS(ObservedSpeciesData!AC$2:AC$4955,ObservedSpeciesData!$A$2:$A$4955,$A81,ObservedSpeciesData!$D$2:$D$4955,$D81),"")</f>
        <v>4.0860843276977539E-2</v>
      </c>
      <c r="AD81" s="23">
        <f>IF(ISNUMBER(AVERAGEIFS(ObservedSpeciesData!AD$2:AD$4955,ObservedSpeciesData!$A$2:$A$4955,$A81,ObservedSpeciesData!$D$2:$D$4955,$D81)),AVERAGEIFS(ObservedSpeciesData!AD$2:AD$4955,ObservedSpeciesData!$A$2:$A$4955,$A81,ObservedSpeciesData!$D$2:$D$4955,$D81),"")</f>
        <v>12.720338897705078</v>
      </c>
      <c r="AE81" s="24">
        <f>IF(ISNUMBER(AVERAGEIFS(ObservedSpeciesData!AE$2:AE$4955,ObservedSpeciesData!$A$2:$A$4955,$A81,ObservedSpeciesData!$D$2:$D$4955,$D81)),AVERAGEIFS(ObservedSpeciesData!AE$2:AE$4955,ObservedSpeciesData!$A$2:$A$4955,$A81,ObservedSpeciesData!$D$2:$D$4955,$D81),"")</f>
        <v>13.673013499241421</v>
      </c>
      <c r="AF81" s="23"/>
      <c r="AG81" s="24"/>
      <c r="AH81" s="23">
        <f>IF(ISNUMBER(AVERAGEIFS(ObservedSpeciesData!AH$2:AH$4955,ObservedSpeciesData!$A$2:$A$4955,$A81,ObservedSpeciesData!$D$2:$D$4955,$D81)),AVERAGEIFS(ObservedSpeciesData!AH$2:AH$4955,ObservedSpeciesData!$A$2:$A$4955,$A81,ObservedSpeciesData!$D$2:$D$4955,$D81),"")</f>
        <v>7.9227499999999997</v>
      </c>
      <c r="AI81" s="23">
        <f>IF(ISNUMBER(AVERAGEIFS(ObservedSpeciesData!AI$2:AI$4955,ObservedSpeciesData!$A$2:$A$4955,$A81,ObservedSpeciesData!$C$2:$C$4955,$C81,ObservedSpeciesData!$D$2:$D$4955,$D81)),AVERAGEIFS(ObservedSpeciesData!AI$2:AI$4955,ObservedSpeciesData!$A$2:$A$4955,$A81,ObservedSpeciesData!$C$2:$C$4955,$C81,ObservedSpeciesData!$D$2:$D$4955,$D81),"")</f>
        <v>15.435999999999998</v>
      </c>
      <c r="AJ81" s="2">
        <f>COUNTIFS(ObservedSpeciesData!$A$2:$A$828,$A81,ObservedSpeciesData!$D$2:$D$828,$D81)</f>
        <v>4</v>
      </c>
      <c r="AK81" s="2">
        <f t="shared" si="1"/>
        <v>15</v>
      </c>
    </row>
    <row r="82" spans="1:37" x14ac:dyDescent="0.25">
      <c r="A82" s="14" t="s">
        <v>116</v>
      </c>
      <c r="B82" t="s">
        <v>98</v>
      </c>
      <c r="C82" t="s">
        <v>106</v>
      </c>
      <c r="D82" s="13">
        <v>42324</v>
      </c>
      <c r="E82">
        <v>1</v>
      </c>
      <c r="F82">
        <v>100</v>
      </c>
      <c r="G82" s="2" t="s">
        <v>87</v>
      </c>
      <c r="H82" s="2" t="s">
        <v>11</v>
      </c>
      <c r="I82">
        <v>2</v>
      </c>
      <c r="J82" s="2" t="s">
        <v>77</v>
      </c>
      <c r="K82" s="2">
        <f>IF(ISNUMBER(AVERAGEIFS(ObservedSpeciesData!K$2:K$4955,ObservedSpeciesData!$A$2:$A$4955,$A82,ObservedSpeciesData!$D$2:$D$4955,$D82)),AVERAGEIFS(ObservedSpeciesData!K$2:K$4955,ObservedSpeciesData!$A$2:$A$4955,$A82,ObservedSpeciesData!$D$2:$D$4955,$D82),"")</f>
        <v>78</v>
      </c>
      <c r="L82" s="26" t="str">
        <f>IF(ISNUMBER(AVERAGEIFS(ObservedSpeciesData!L$2:L$4955,ObservedSpeciesData!$A$2:$A$4955,$A82,ObservedSpeciesData!$D$2:$D$4955,$D82)),AVERAGEIFS(ObservedSpeciesData!L$2:L$4955,ObservedSpeciesData!$A$2:$A$4955,$A82,ObservedSpeciesData!$D$2:$D$4955,$D82),"")</f>
        <v/>
      </c>
      <c r="M82" s="23" t="str">
        <f>IF(ISNUMBER(AVERAGEIFS(ObservedSpeciesData!M$2:M$4955,ObservedSpeciesData!$A$2:$A$4955,$A82,ObservedSpeciesData!$D$2:$D$4955,$D82)),AVERAGEIFS(ObservedSpeciesData!M$2:M$4955,ObservedSpeciesData!$A$2:$A$4955,$A82,ObservedSpeciesData!$D$2:$D$4955,$D82),"")</f>
        <v/>
      </c>
      <c r="N82" s="23">
        <f>IF(ISNUMBER(AVERAGEIFS(ObservedSpeciesData!N$2:N$4955,ObservedSpeciesData!$A$2:$A$4955,$A82,ObservedSpeciesData!$D$2:$D$4955,$D82)),AVERAGEIFS(ObservedSpeciesData!N$2:N$4955,ObservedSpeciesData!$A$2:$A$4955,$A82,ObservedSpeciesData!$D$2:$D$4955,$D82),"")</f>
        <v>2017.7468353371974</v>
      </c>
      <c r="O82" s="23">
        <f>IF(ISNUMBER(AVERAGEIFS(ObservedSpeciesData!O$2:O$4955,ObservedSpeciesData!$A$2:$A$4955,$A82,ObservedSpeciesData!$D$2:$D$4955,$D82)),AVERAGEIFS(ObservedSpeciesData!O$2:O$4955,ObservedSpeciesData!$A$2:$A$4955,$A82,ObservedSpeciesData!$D$2:$D$4955,$D82),"")</f>
        <v>201.77468353371972</v>
      </c>
      <c r="P82" s="23">
        <f>IF(ISNUMBER(AVERAGEIFS(ObservedSpeciesData!P$2:P$4955,ObservedSpeciesData!$A$2:$A$4955,$A82,ObservedSpeciesData!$C$2:$C$4955,$C82,ObservedSpeciesData!$D$2:$D$4955,$D82)),AVERAGEIFS(ObservedSpeciesData!P$2:P$4955,ObservedSpeciesData!$A$2:$A$4955,$A82,ObservedSpeciesData!$C$2:$C$4955,$C82,ObservedSpeciesData!$D$2:$D$4955,$D82),"")</f>
        <v>334.94742431208181</v>
      </c>
      <c r="Q82" s="23"/>
      <c r="R82" s="25" t="str">
        <f>IF(ISNUMBER(AVERAGEIFS(ObservedSpeciesData!R$2:R$4955,ObservedSpeciesData!$A$2:$A$4955,$A82,ObservedSpeciesData!$D$2:$D$4955,$D82)),AVERAGEIFS(ObservedSpeciesData!R$2:R$4955,ObservedSpeciesData!$A$2:$A$4955,$A82,ObservedSpeciesData!$D$2:$D$4955,$D82),"")</f>
        <v/>
      </c>
      <c r="S82" s="25" t="str">
        <f>IF(ISNUMBER(AVERAGEIFS(ObservedSpeciesData!S$2:S$4955,ObservedSpeciesData!$A$2:$A$4955,$A82,ObservedSpeciesData!$D$2:$D$4955,$D82)),AVERAGEIFS(ObservedSpeciesData!S$2:S$4955,ObservedSpeciesData!$A$2:$A$4955,$A82,ObservedSpeciesData!$D$2:$D$4955,$D82),"")</f>
        <v/>
      </c>
      <c r="T82" s="23" t="str">
        <f>IF(ISNUMBER(AVERAGEIFS(ObservedSpeciesData!T$2:T$4955,ObservedSpeciesData!$A$2:$A$4955,$A82,ObservedSpeciesData!$D$2:$D$4955,$D82)),AVERAGEIFS(ObservedSpeciesData!T$2:T$4955,ObservedSpeciesData!$A$2:$A$4955,$A82,ObservedSpeciesData!$D$2:$D$4955,$D82),"")</f>
        <v/>
      </c>
      <c r="U82" s="24" t="str">
        <f>IF(ISNUMBER(AVERAGEIFS(ObservedSpeciesData!U$2:U$4955,ObservedSpeciesData!$A$2:$A$4955,$A82,ObservedSpeciesData!$C$2:$C$4955,$C82,ObservedSpeciesData!$D$2:$D$4955,$D82)),AVERAGEIFS(ObservedSpeciesData!U$2:U$4955,ObservedSpeciesData!$A$2:$A$4955,$A82,ObservedSpeciesData!$C$2:$C$4955,$C82,ObservedSpeciesData!$D$2:$D$4955,$D82),"")</f>
        <v/>
      </c>
      <c r="V82" s="23">
        <f>IF(ISNUMBER(AVERAGEIFS(ObservedSpeciesData!V$2:V$4955,ObservedSpeciesData!$A$2:$A$4955,$A82,ObservedSpeciesData!$D$2:$D$4955,$D82)),AVERAGEIFS(ObservedSpeciesData!V$2:V$4955,ObservedSpeciesData!$A$2:$A$4955,$A82,ObservedSpeciesData!$D$2:$D$4955,$D82),"")</f>
        <v>18.736260890960693</v>
      </c>
      <c r="W82" s="23">
        <f>IF(ISNUMBER(AVERAGEIFS(ObservedSpeciesData!W$2:W$4955,ObservedSpeciesData!$A$2:$A$4955,$A82,ObservedSpeciesData!$D$2:$D$4955,$D82)),AVERAGEIFS(ObservedSpeciesData!W$2:W$4955,ObservedSpeciesData!$A$2:$A$4955,$A82,ObservedSpeciesData!$D$2:$D$4955,$D82),"")</f>
        <v>16.379133105278015</v>
      </c>
      <c r="X82" s="23">
        <f>IF(ISNUMBER(AVERAGEIFS(ObservedSpeciesData!X$2:X$4955,ObservedSpeciesData!$A$2:$A$4955,$A82,ObservedSpeciesData!$D$2:$D$4955,$D82)),AVERAGEIFS(ObservedSpeciesData!X$2:X$4955,ObservedSpeciesData!$A$2:$A$4955,$A82,ObservedSpeciesData!$D$2:$D$4955,$D82),"")</f>
        <v>78.678402900695801</v>
      </c>
      <c r="Y82" s="23">
        <f>IF(ISNUMBER(AVERAGEIFS(ObservedSpeciesData!Y$2:Y$4955,ObservedSpeciesData!$A$2:$A$4955,$A82,ObservedSpeciesData!$D$2:$D$4955,$D82)),AVERAGEIFS(ObservedSpeciesData!Y$2:Y$4955,ObservedSpeciesData!$A$2:$A$4955,$A82,ObservedSpeciesData!$D$2:$D$4955,$D82),"")</f>
        <v>24.667287826538086</v>
      </c>
      <c r="Z82" s="23">
        <f>IF(ISNUMBER(AVERAGEIFS(ObservedSpeciesData!Z$2:Z$4955,ObservedSpeciesData!$A$2:$A$4955,$A82,ObservedSpeciesData!$D$2:$D$4955,$D82)),AVERAGEIFS(ObservedSpeciesData!Z$2:Z$4955,ObservedSpeciesData!$A$2:$A$4955,$A82,ObservedSpeciesData!$D$2:$D$4955,$D82),"")</f>
        <v>89.510809898376465</v>
      </c>
      <c r="AA82" s="23">
        <f>IF(ISNUMBER(AVERAGEIFS(ObservedSpeciesData!AA$2:AA$4955,ObservedSpeciesData!$A$2:$A$4955,$A82,ObservedSpeciesData!$D$2:$D$4955,$D82)),AVERAGEIFS(ObservedSpeciesData!AA$2:AA$4955,ObservedSpeciesData!$A$2:$A$4955,$A82,ObservedSpeciesData!$D$2:$D$4955,$D82),"")</f>
        <v>24.185356378555298</v>
      </c>
      <c r="AB82" s="24">
        <f>IF(ISNUMBER(AVERAGEIFS(ObservedSpeciesData!AB$2:AB$4955,ObservedSpeciesData!$A$2:$A$4955,$A82,ObservedSpeciesData!$D$2:$D$4955,$D82)),AVERAGEIFS(ObservedSpeciesData!AB$2:AB$4955,ObservedSpeciesData!$A$2:$A$4955,$A82,ObservedSpeciesData!$D$2:$D$4955,$D82),"")</f>
        <v>3.8696570205688473E-2</v>
      </c>
      <c r="AC82" s="24">
        <f>IF(ISNUMBER(AVERAGEIFS(ObservedSpeciesData!AC$2:AC$4955,ObservedSpeciesData!$A$2:$A$4955,$A82,ObservedSpeciesData!$D$2:$D$4955,$D82)),AVERAGEIFS(ObservedSpeciesData!AC$2:AC$4955,ObservedSpeciesData!$A$2:$A$4955,$A82,ObservedSpeciesData!$D$2:$D$4955,$D82),"")</f>
        <v>3.8696570205688473E-2</v>
      </c>
      <c r="AD82" s="23">
        <f>IF(ISNUMBER(AVERAGEIFS(ObservedSpeciesData!AD$2:AD$4955,ObservedSpeciesData!$A$2:$A$4955,$A82,ObservedSpeciesData!$D$2:$D$4955,$D82)),AVERAGEIFS(ObservedSpeciesData!AD$2:AD$4955,ObservedSpeciesData!$A$2:$A$4955,$A82,ObservedSpeciesData!$D$2:$D$4955,$D82),"")</f>
        <v>12.588544464111328</v>
      </c>
      <c r="AE82" s="24">
        <f>IF(ISNUMBER(AVERAGEIFS(ObservedSpeciesData!AE$2:AE$4955,ObservedSpeciesData!$A$2:$A$4955,$A82,ObservedSpeciesData!$D$2:$D$4955,$D82)),AVERAGEIFS(ObservedSpeciesData!AE$2:AE$4955,ObservedSpeciesData!$A$2:$A$4955,$A82,ObservedSpeciesData!$D$2:$D$4955,$D82),"")</f>
        <v>14.481775869162606</v>
      </c>
      <c r="AF82" s="23"/>
      <c r="AG82" s="24"/>
      <c r="AH82" s="23">
        <f>IF(ISNUMBER(AVERAGEIFS(ObservedSpeciesData!AH$2:AH$4955,ObservedSpeciesData!$A$2:$A$4955,$A82,ObservedSpeciesData!$D$2:$D$4955,$D82)),AVERAGEIFS(ObservedSpeciesData!AH$2:AH$4955,ObservedSpeciesData!$A$2:$A$4955,$A82,ObservedSpeciesData!$D$2:$D$4955,$D82),"")</f>
        <v>7.8362499999999997</v>
      </c>
      <c r="AI82" s="23">
        <f>IF(ISNUMBER(AVERAGEIFS(ObservedSpeciesData!AI$2:AI$4955,ObservedSpeciesData!$A$2:$A$4955,$A82,ObservedSpeciesData!$C$2:$C$4955,$C82,ObservedSpeciesData!$D$2:$D$4955,$D82)),AVERAGEIFS(ObservedSpeciesData!AI$2:AI$4955,ObservedSpeciesData!$A$2:$A$4955,$A82,ObservedSpeciesData!$C$2:$C$4955,$C82,ObservedSpeciesData!$D$2:$D$4955,$D82),"")</f>
        <v>13.776</v>
      </c>
      <c r="AJ82" s="2">
        <f>COUNTIFS(ObservedSpeciesData!$A$2:$A$828,$A82,ObservedSpeciesData!$D$2:$D$828,$D82)</f>
        <v>4</v>
      </c>
      <c r="AK82" s="2">
        <f t="shared" si="1"/>
        <v>15</v>
      </c>
    </row>
    <row r="83" spans="1:37" x14ac:dyDescent="0.25">
      <c r="A83" s="14" t="s">
        <v>115</v>
      </c>
      <c r="B83" t="s">
        <v>98</v>
      </c>
      <c r="C83" t="s">
        <v>106</v>
      </c>
      <c r="D83" s="13">
        <v>42324</v>
      </c>
      <c r="E83">
        <v>1</v>
      </c>
      <c r="F83">
        <v>200</v>
      </c>
      <c r="G83" s="2" t="s">
        <v>87</v>
      </c>
      <c r="H83" s="2" t="s">
        <v>11</v>
      </c>
      <c r="I83">
        <v>2</v>
      </c>
      <c r="J83" s="2" t="s">
        <v>77</v>
      </c>
      <c r="K83" s="2">
        <f>IF(ISNUMBER(AVERAGEIFS(ObservedSpeciesData!K$2:K$4955,ObservedSpeciesData!$A$2:$A$4955,$A83,ObservedSpeciesData!$D$2:$D$4955,$D83)),AVERAGEIFS(ObservedSpeciesData!K$2:K$4955,ObservedSpeciesData!$A$2:$A$4955,$A83,ObservedSpeciesData!$D$2:$D$4955,$D83),"")</f>
        <v>156</v>
      </c>
      <c r="L83" s="26" t="str">
        <f>IF(ISNUMBER(AVERAGEIFS(ObservedSpeciesData!L$2:L$4955,ObservedSpeciesData!$A$2:$A$4955,$A83,ObservedSpeciesData!$D$2:$D$4955,$D83)),AVERAGEIFS(ObservedSpeciesData!L$2:L$4955,ObservedSpeciesData!$A$2:$A$4955,$A83,ObservedSpeciesData!$D$2:$D$4955,$D83),"")</f>
        <v/>
      </c>
      <c r="M83" s="23" t="str">
        <f>IF(ISNUMBER(AVERAGEIFS(ObservedSpeciesData!M$2:M$4955,ObservedSpeciesData!$A$2:$A$4955,$A83,ObservedSpeciesData!$D$2:$D$4955,$D83)),AVERAGEIFS(ObservedSpeciesData!M$2:M$4955,ObservedSpeciesData!$A$2:$A$4955,$A83,ObservedSpeciesData!$D$2:$D$4955,$D83),"")</f>
        <v/>
      </c>
      <c r="N83" s="23">
        <f>IF(ISNUMBER(AVERAGEIFS(ObservedSpeciesData!N$2:N$4955,ObservedSpeciesData!$A$2:$A$4955,$A83,ObservedSpeciesData!$D$2:$D$4955,$D83)),AVERAGEIFS(ObservedSpeciesData!N$2:N$4955,ObservedSpeciesData!$A$2:$A$4955,$A83,ObservedSpeciesData!$D$2:$D$4955,$D83),"")</f>
        <v>1965.8646796132693</v>
      </c>
      <c r="O83" s="23">
        <f>IF(ISNUMBER(AVERAGEIFS(ObservedSpeciesData!O$2:O$4955,ObservedSpeciesData!$A$2:$A$4955,$A83,ObservedSpeciesData!$D$2:$D$4955,$D83)),AVERAGEIFS(ObservedSpeciesData!O$2:O$4955,ObservedSpeciesData!$A$2:$A$4955,$A83,ObservedSpeciesData!$D$2:$D$4955,$D83),"")</f>
        <v>196.58646796132695</v>
      </c>
      <c r="P83" s="23">
        <f>IF(ISNUMBER(AVERAGEIFS(ObservedSpeciesData!P$2:P$4955,ObservedSpeciesData!$A$2:$A$4955,$A83,ObservedSpeciesData!$C$2:$C$4955,$C83,ObservedSpeciesData!$D$2:$D$4955,$D83)),AVERAGEIFS(ObservedSpeciesData!P$2:P$4955,ObservedSpeciesData!$A$2:$A$4955,$A83,ObservedSpeciesData!$C$2:$C$4955,$C83,ObservedSpeciesData!$D$2:$D$4955,$D83),"")</f>
        <v>336.64606113291927</v>
      </c>
      <c r="Q83" s="23"/>
      <c r="R83" s="25" t="str">
        <f>IF(ISNUMBER(AVERAGEIFS(ObservedSpeciesData!R$2:R$4955,ObservedSpeciesData!$A$2:$A$4955,$A83,ObservedSpeciesData!$D$2:$D$4955,$D83)),AVERAGEIFS(ObservedSpeciesData!R$2:R$4955,ObservedSpeciesData!$A$2:$A$4955,$A83,ObservedSpeciesData!$D$2:$D$4955,$D83),"")</f>
        <v/>
      </c>
      <c r="S83" s="25" t="str">
        <f>IF(ISNUMBER(AVERAGEIFS(ObservedSpeciesData!S$2:S$4955,ObservedSpeciesData!$A$2:$A$4955,$A83,ObservedSpeciesData!$D$2:$D$4955,$D83)),AVERAGEIFS(ObservedSpeciesData!S$2:S$4955,ObservedSpeciesData!$A$2:$A$4955,$A83,ObservedSpeciesData!$D$2:$D$4955,$D83),"")</f>
        <v/>
      </c>
      <c r="T83" s="23" t="str">
        <f>IF(ISNUMBER(AVERAGEIFS(ObservedSpeciesData!T$2:T$4955,ObservedSpeciesData!$A$2:$A$4955,$A83,ObservedSpeciesData!$D$2:$D$4955,$D83)),AVERAGEIFS(ObservedSpeciesData!T$2:T$4955,ObservedSpeciesData!$A$2:$A$4955,$A83,ObservedSpeciesData!$D$2:$D$4955,$D83),"")</f>
        <v/>
      </c>
      <c r="U83" s="24" t="str">
        <f>IF(ISNUMBER(AVERAGEIFS(ObservedSpeciesData!U$2:U$4955,ObservedSpeciesData!$A$2:$A$4955,$A83,ObservedSpeciesData!$C$2:$C$4955,$C83,ObservedSpeciesData!$D$2:$D$4955,$D83)),AVERAGEIFS(ObservedSpeciesData!U$2:U$4955,ObservedSpeciesData!$A$2:$A$4955,$A83,ObservedSpeciesData!$C$2:$C$4955,$C83,ObservedSpeciesData!$D$2:$D$4955,$D83),"")</f>
        <v/>
      </c>
      <c r="V83" s="23">
        <f>IF(ISNUMBER(AVERAGEIFS(ObservedSpeciesData!V$2:V$4955,ObservedSpeciesData!$A$2:$A$4955,$A83,ObservedSpeciesData!$D$2:$D$4955,$D83)),AVERAGEIFS(ObservedSpeciesData!V$2:V$4955,ObservedSpeciesData!$A$2:$A$4955,$A83,ObservedSpeciesData!$D$2:$D$4955,$D83),"")</f>
        <v>18.124421834945679</v>
      </c>
      <c r="W83" s="23">
        <f>IF(ISNUMBER(AVERAGEIFS(ObservedSpeciesData!W$2:W$4955,ObservedSpeciesData!$A$2:$A$4955,$A83,ObservedSpeciesData!$D$2:$D$4955,$D83)),AVERAGEIFS(ObservedSpeciesData!W$2:W$4955,ObservedSpeciesData!$A$2:$A$4955,$A83,ObservedSpeciesData!$D$2:$D$4955,$D83),"")</f>
        <v>17.160171270370483</v>
      </c>
      <c r="X83" s="23">
        <f>IF(ISNUMBER(AVERAGEIFS(ObservedSpeciesData!X$2:X$4955,ObservedSpeciesData!$A$2:$A$4955,$A83,ObservedSpeciesData!$D$2:$D$4955,$D83)),AVERAGEIFS(ObservedSpeciesData!X$2:X$4955,ObservedSpeciesData!$A$2:$A$4955,$A83,ObservedSpeciesData!$D$2:$D$4955,$D83),"")</f>
        <v>79.727483749389648</v>
      </c>
      <c r="Y83" s="23">
        <f>IF(ISNUMBER(AVERAGEIFS(ObservedSpeciesData!Y$2:Y$4955,ObservedSpeciesData!$A$2:$A$4955,$A83,ObservedSpeciesData!$D$2:$D$4955,$D83)),AVERAGEIFS(ObservedSpeciesData!Y$2:Y$4955,ObservedSpeciesData!$A$2:$A$4955,$A83,ObservedSpeciesData!$D$2:$D$4955,$D83),"")</f>
        <v>24.255608797073364</v>
      </c>
      <c r="Z83" s="23">
        <f>IF(ISNUMBER(AVERAGEIFS(ObservedSpeciesData!Z$2:Z$4955,ObservedSpeciesData!$A$2:$A$4955,$A83,ObservedSpeciesData!$D$2:$D$4955,$D83)),AVERAGEIFS(ObservedSpeciesData!Z$2:Z$4955,ObservedSpeciesData!$A$2:$A$4955,$A83,ObservedSpeciesData!$D$2:$D$4955,$D83),"")</f>
        <v>89.724861145019531</v>
      </c>
      <c r="AA83" s="23">
        <f>IF(ISNUMBER(AVERAGEIFS(ObservedSpeciesData!AA$2:AA$4955,ObservedSpeciesData!$A$2:$A$4955,$A83,ObservedSpeciesData!$D$2:$D$4955,$D83)),AVERAGEIFS(ObservedSpeciesData!AA$2:AA$4955,ObservedSpeciesData!$A$2:$A$4955,$A83,ObservedSpeciesData!$D$2:$D$4955,$D83),"")</f>
        <v>25.509615421295166</v>
      </c>
      <c r="AB83" s="24">
        <f>IF(ISNUMBER(AVERAGEIFS(ObservedSpeciesData!AB$2:AB$4955,ObservedSpeciesData!$A$2:$A$4955,$A83,ObservedSpeciesData!$D$2:$D$4955,$D83)),AVERAGEIFS(ObservedSpeciesData!AB$2:AB$4955,ObservedSpeciesData!$A$2:$A$4955,$A83,ObservedSpeciesData!$D$2:$D$4955,$D83),"")</f>
        <v>4.0815384674072266E-2</v>
      </c>
      <c r="AC83" s="24">
        <f>IF(ISNUMBER(AVERAGEIFS(ObservedSpeciesData!AC$2:AC$4955,ObservedSpeciesData!$A$2:$A$4955,$A83,ObservedSpeciesData!$D$2:$D$4955,$D83)),AVERAGEIFS(ObservedSpeciesData!AC$2:AC$4955,ObservedSpeciesData!$A$2:$A$4955,$A83,ObservedSpeciesData!$D$2:$D$4955,$D83),"")</f>
        <v>4.0815384674072266E-2</v>
      </c>
      <c r="AD83" s="23">
        <f>IF(ISNUMBER(AVERAGEIFS(ObservedSpeciesData!AD$2:AD$4955,ObservedSpeciesData!$A$2:$A$4955,$A83,ObservedSpeciesData!$D$2:$D$4955,$D83)),AVERAGEIFS(ObservedSpeciesData!AD$2:AD$4955,ObservedSpeciesData!$A$2:$A$4955,$A83,ObservedSpeciesData!$D$2:$D$4955,$D83),"")</f>
        <v>12.756397399902344</v>
      </c>
      <c r="AE83" s="24">
        <f>IF(ISNUMBER(AVERAGEIFS(ObservedSpeciesData!AE$2:AE$4955,ObservedSpeciesData!$A$2:$A$4955,$A83,ObservedSpeciesData!$D$2:$D$4955,$D83)),AVERAGEIFS(ObservedSpeciesData!AE$2:AE$4955,ObservedSpeciesData!$A$2:$A$4955,$A83,ObservedSpeciesData!$D$2:$D$4955,$D83),"")</f>
        <v>13.444875948609226</v>
      </c>
      <c r="AF83" s="23"/>
      <c r="AG83" s="24"/>
      <c r="AH83" s="23">
        <f>IF(ISNUMBER(AVERAGEIFS(ObservedSpeciesData!AH$2:AH$4955,ObservedSpeciesData!$A$2:$A$4955,$A83,ObservedSpeciesData!$D$2:$D$4955,$D83)),AVERAGEIFS(ObservedSpeciesData!AH$2:AH$4955,ObservedSpeciesData!$A$2:$A$4955,$A83,ObservedSpeciesData!$D$2:$D$4955,$D83),"")</f>
        <v>8.0257500000000004</v>
      </c>
      <c r="AI83" s="23">
        <f>IF(ISNUMBER(AVERAGEIFS(ObservedSpeciesData!AI$2:AI$4955,ObservedSpeciesData!$A$2:$A$4955,$A83,ObservedSpeciesData!$C$2:$C$4955,$C83,ObservedSpeciesData!$D$2:$D$4955,$D83)),AVERAGEIFS(ObservedSpeciesData!AI$2:AI$4955,ObservedSpeciesData!$A$2:$A$4955,$A83,ObservedSpeciesData!$C$2:$C$4955,$C83,ObservedSpeciesData!$D$2:$D$4955,$D83),"")</f>
        <v>14.58375</v>
      </c>
      <c r="AJ83" s="2">
        <f>COUNTIFS(ObservedSpeciesData!$A$2:$A$828,$A83,ObservedSpeciesData!$D$2:$D$828,$D83)</f>
        <v>4</v>
      </c>
      <c r="AK83" s="2">
        <f t="shared" si="1"/>
        <v>15</v>
      </c>
    </row>
    <row r="84" spans="1:37" x14ac:dyDescent="0.25">
      <c r="A84" s="14" t="s">
        <v>114</v>
      </c>
      <c r="B84" t="s">
        <v>98</v>
      </c>
      <c r="C84" t="s">
        <v>106</v>
      </c>
      <c r="D84" s="13">
        <v>42324</v>
      </c>
      <c r="E84">
        <v>1</v>
      </c>
      <c r="F84">
        <v>350</v>
      </c>
      <c r="G84" s="2" t="s">
        <v>87</v>
      </c>
      <c r="H84" s="2" t="s">
        <v>11</v>
      </c>
      <c r="I84">
        <v>2</v>
      </c>
      <c r="J84" s="2" t="s">
        <v>77</v>
      </c>
      <c r="K84" s="2">
        <f>IF(ISNUMBER(AVERAGEIFS(ObservedSpeciesData!K$2:K$4955,ObservedSpeciesData!$A$2:$A$4955,$A84,ObservedSpeciesData!$D$2:$D$4955,$D84)),AVERAGEIFS(ObservedSpeciesData!K$2:K$4955,ObservedSpeciesData!$A$2:$A$4955,$A84,ObservedSpeciesData!$D$2:$D$4955,$D84),"")</f>
        <v>272</v>
      </c>
      <c r="L84" s="26" t="str">
        <f>IF(ISNUMBER(AVERAGEIFS(ObservedSpeciesData!L$2:L$4955,ObservedSpeciesData!$A$2:$A$4955,$A84,ObservedSpeciesData!$D$2:$D$4955,$D84)),AVERAGEIFS(ObservedSpeciesData!L$2:L$4955,ObservedSpeciesData!$A$2:$A$4955,$A84,ObservedSpeciesData!$D$2:$D$4955,$D84),"")</f>
        <v/>
      </c>
      <c r="M84" s="23" t="str">
        <f>IF(ISNUMBER(AVERAGEIFS(ObservedSpeciesData!M$2:M$4955,ObservedSpeciesData!$A$2:$A$4955,$A84,ObservedSpeciesData!$D$2:$D$4955,$D84)),AVERAGEIFS(ObservedSpeciesData!M$2:M$4955,ObservedSpeciesData!$A$2:$A$4955,$A84,ObservedSpeciesData!$D$2:$D$4955,$D84),"")</f>
        <v/>
      </c>
      <c r="N84" s="23">
        <f>IF(ISNUMBER(AVERAGEIFS(ObservedSpeciesData!N$2:N$4955,ObservedSpeciesData!$A$2:$A$4955,$A84,ObservedSpeciesData!$D$2:$D$4955,$D84)),AVERAGEIFS(ObservedSpeciesData!N$2:N$4955,ObservedSpeciesData!$A$2:$A$4955,$A84,ObservedSpeciesData!$D$2:$D$4955,$D84),"")</f>
        <v>1917.4534213034149</v>
      </c>
      <c r="O84" s="23">
        <f>IF(ISNUMBER(AVERAGEIFS(ObservedSpeciesData!O$2:O$4955,ObservedSpeciesData!$A$2:$A$4955,$A84,ObservedSpeciesData!$D$2:$D$4955,$D84)),AVERAGEIFS(ObservedSpeciesData!O$2:O$4955,ObservedSpeciesData!$A$2:$A$4955,$A84,ObservedSpeciesData!$D$2:$D$4955,$D84),"")</f>
        <v>191.7453421303415</v>
      </c>
      <c r="P84" s="23">
        <f>IF(ISNUMBER(AVERAGEIFS(ObservedSpeciesData!P$2:P$4955,ObservedSpeciesData!$A$2:$A$4955,$A84,ObservedSpeciesData!$C$2:$C$4955,$C84,ObservedSpeciesData!$D$2:$D$4955,$D84)),AVERAGEIFS(ObservedSpeciesData!P$2:P$4955,ObservedSpeciesData!$A$2:$A$4955,$A84,ObservedSpeciesData!$C$2:$C$4955,$C84,ObservedSpeciesData!$D$2:$D$4955,$D84),"")</f>
        <v>326.60877530636139</v>
      </c>
      <c r="Q84" s="23"/>
      <c r="R84" s="25" t="str">
        <f>IF(ISNUMBER(AVERAGEIFS(ObservedSpeciesData!R$2:R$4955,ObservedSpeciesData!$A$2:$A$4955,$A84,ObservedSpeciesData!$D$2:$D$4955,$D84)),AVERAGEIFS(ObservedSpeciesData!R$2:R$4955,ObservedSpeciesData!$A$2:$A$4955,$A84,ObservedSpeciesData!$D$2:$D$4955,$D84),"")</f>
        <v/>
      </c>
      <c r="S84" s="25" t="str">
        <f>IF(ISNUMBER(AVERAGEIFS(ObservedSpeciesData!S$2:S$4955,ObservedSpeciesData!$A$2:$A$4955,$A84,ObservedSpeciesData!$D$2:$D$4955,$D84)),AVERAGEIFS(ObservedSpeciesData!S$2:S$4955,ObservedSpeciesData!$A$2:$A$4955,$A84,ObservedSpeciesData!$D$2:$D$4955,$D84),"")</f>
        <v/>
      </c>
      <c r="T84" s="23" t="str">
        <f>IF(ISNUMBER(AVERAGEIFS(ObservedSpeciesData!T$2:T$4955,ObservedSpeciesData!$A$2:$A$4955,$A84,ObservedSpeciesData!$D$2:$D$4955,$D84)),AVERAGEIFS(ObservedSpeciesData!T$2:T$4955,ObservedSpeciesData!$A$2:$A$4955,$A84,ObservedSpeciesData!$D$2:$D$4955,$D84),"")</f>
        <v/>
      </c>
      <c r="U84" s="24" t="str">
        <f>IF(ISNUMBER(AVERAGEIFS(ObservedSpeciesData!U$2:U$4955,ObservedSpeciesData!$A$2:$A$4955,$A84,ObservedSpeciesData!$C$2:$C$4955,$C84,ObservedSpeciesData!$D$2:$D$4955,$D84)),AVERAGEIFS(ObservedSpeciesData!U$2:U$4955,ObservedSpeciesData!$A$2:$A$4955,$A84,ObservedSpeciesData!$C$2:$C$4955,$C84,ObservedSpeciesData!$D$2:$D$4955,$D84),"")</f>
        <v/>
      </c>
      <c r="V84" s="23">
        <f>IF(ISNUMBER(AVERAGEIFS(ObservedSpeciesData!V$2:V$4955,ObservedSpeciesData!$A$2:$A$4955,$A84,ObservedSpeciesData!$D$2:$D$4955,$D84)),AVERAGEIFS(ObservedSpeciesData!V$2:V$4955,ObservedSpeciesData!$A$2:$A$4955,$A84,ObservedSpeciesData!$D$2:$D$4955,$D84),"")</f>
        <v>17.939936637878418</v>
      </c>
      <c r="W84" s="23">
        <f>IF(ISNUMBER(AVERAGEIFS(ObservedSpeciesData!W$2:W$4955,ObservedSpeciesData!$A$2:$A$4955,$A84,ObservedSpeciesData!$D$2:$D$4955,$D84)),AVERAGEIFS(ObservedSpeciesData!W$2:W$4955,ObservedSpeciesData!$A$2:$A$4955,$A84,ObservedSpeciesData!$D$2:$D$4955,$D84),"")</f>
        <v>17.458243370056152</v>
      </c>
      <c r="X84" s="23">
        <f>IF(ISNUMBER(AVERAGEIFS(ObservedSpeciesData!X$2:X$4955,ObservedSpeciesData!$A$2:$A$4955,$A84,ObservedSpeciesData!$D$2:$D$4955,$D84)),AVERAGEIFS(ObservedSpeciesData!X$2:X$4955,ObservedSpeciesData!$A$2:$A$4955,$A84,ObservedSpeciesData!$D$2:$D$4955,$D84),"")</f>
        <v>79.940621376037598</v>
      </c>
      <c r="Y84" s="23">
        <f>IF(ISNUMBER(AVERAGEIFS(ObservedSpeciesData!Y$2:Y$4955,ObservedSpeciesData!$A$2:$A$4955,$A84,ObservedSpeciesData!$D$2:$D$4955,$D84)),AVERAGEIFS(ObservedSpeciesData!Y$2:Y$4955,ObservedSpeciesData!$A$2:$A$4955,$A84,ObservedSpeciesData!$D$2:$D$4955,$D84),"")</f>
        <v>24.17973780632019</v>
      </c>
      <c r="Z84" s="23">
        <f>IF(ISNUMBER(AVERAGEIFS(ObservedSpeciesData!Z$2:Z$4955,ObservedSpeciesData!$A$2:$A$4955,$A84,ObservedSpeciesData!$D$2:$D$4955,$D84)),AVERAGEIFS(ObservedSpeciesData!Z$2:Z$4955,ObservedSpeciesData!$A$2:$A$4955,$A84,ObservedSpeciesData!$D$2:$D$4955,$D84),"")</f>
        <v>89.635313987731934</v>
      </c>
      <c r="AA84" s="23">
        <f>IF(ISNUMBER(AVERAGEIFS(ObservedSpeciesData!AA$2:AA$4955,ObservedSpeciesData!$A$2:$A$4955,$A84,ObservedSpeciesData!$D$2:$D$4955,$D84)),AVERAGEIFS(ObservedSpeciesData!AA$2:AA$4955,ObservedSpeciesData!$A$2:$A$4955,$A84,ObservedSpeciesData!$D$2:$D$4955,$D84),"")</f>
        <v>25.794246196746826</v>
      </c>
      <c r="AB84" s="24">
        <f>IF(ISNUMBER(AVERAGEIFS(ObservedSpeciesData!AB$2:AB$4955,ObservedSpeciesData!$A$2:$A$4955,$A84,ObservedSpeciesData!$D$2:$D$4955,$D84)),AVERAGEIFS(ObservedSpeciesData!AB$2:AB$4955,ObservedSpeciesData!$A$2:$A$4955,$A84,ObservedSpeciesData!$D$2:$D$4955,$D84),"")</f>
        <v>4.127079391479492E-2</v>
      </c>
      <c r="AC84" s="24">
        <f>IF(ISNUMBER(AVERAGEIFS(ObservedSpeciesData!AC$2:AC$4955,ObservedSpeciesData!$A$2:$A$4955,$A84,ObservedSpeciesData!$D$2:$D$4955,$D84)),AVERAGEIFS(ObservedSpeciesData!AC$2:AC$4955,ObservedSpeciesData!$A$2:$A$4955,$A84,ObservedSpeciesData!$D$2:$D$4955,$D84),"")</f>
        <v>4.127079391479492E-2</v>
      </c>
      <c r="AD84" s="23">
        <f>IF(ISNUMBER(AVERAGEIFS(ObservedSpeciesData!AD$2:AD$4955,ObservedSpeciesData!$A$2:$A$4955,$A84,ObservedSpeciesData!$D$2:$D$4955,$D84)),AVERAGEIFS(ObservedSpeciesData!AD$2:AD$4955,ObservedSpeciesData!$A$2:$A$4955,$A84,ObservedSpeciesData!$D$2:$D$4955,$D84),"")</f>
        <v>12.790499420166016</v>
      </c>
      <c r="AE84" s="24">
        <f>IF(ISNUMBER(AVERAGEIFS(ObservedSpeciesData!AE$2:AE$4955,ObservedSpeciesData!$A$2:$A$4955,$A84,ObservedSpeciesData!$D$2:$D$4955,$D84)),AVERAGEIFS(ObservedSpeciesData!AE$2:AE$4955,ObservedSpeciesData!$A$2:$A$4955,$A84,ObservedSpeciesData!$D$2:$D$4955,$D84),"")</f>
        <v>13.60434974637745</v>
      </c>
      <c r="AF84" s="23"/>
      <c r="AG84" s="24"/>
      <c r="AH84" s="23">
        <f>IF(ISNUMBER(AVERAGEIFS(ObservedSpeciesData!AH$2:AH$4955,ObservedSpeciesData!$A$2:$A$4955,$A84,ObservedSpeciesData!$D$2:$D$4955,$D84)),AVERAGEIFS(ObservedSpeciesData!AH$2:AH$4955,ObservedSpeciesData!$A$2:$A$4955,$A84,ObservedSpeciesData!$D$2:$D$4955,$D84),"")</f>
        <v>7.9027500000000002</v>
      </c>
      <c r="AI84" s="23">
        <f>IF(ISNUMBER(AVERAGEIFS(ObservedSpeciesData!AI$2:AI$4955,ObservedSpeciesData!$A$2:$A$4955,$A84,ObservedSpeciesData!$C$2:$C$4955,$C84,ObservedSpeciesData!$D$2:$D$4955,$D84)),AVERAGEIFS(ObservedSpeciesData!AI$2:AI$4955,ObservedSpeciesData!$A$2:$A$4955,$A84,ObservedSpeciesData!$C$2:$C$4955,$C84,ObservedSpeciesData!$D$2:$D$4955,$D84),"")</f>
        <v>14.088500000000002</v>
      </c>
      <c r="AJ84" s="2">
        <f>COUNTIFS(ObservedSpeciesData!$A$2:$A$828,$A84,ObservedSpeciesData!$D$2:$D$828,$D84)</f>
        <v>4</v>
      </c>
      <c r="AK84" s="2">
        <f t="shared" si="1"/>
        <v>15</v>
      </c>
    </row>
    <row r="85" spans="1:37" x14ac:dyDescent="0.25">
      <c r="A85" s="14" t="s">
        <v>113</v>
      </c>
      <c r="B85" t="s">
        <v>98</v>
      </c>
      <c r="C85" t="s">
        <v>106</v>
      </c>
      <c r="D85" s="13">
        <v>42324</v>
      </c>
      <c r="E85">
        <v>1</v>
      </c>
      <c r="F85">
        <v>500</v>
      </c>
      <c r="G85" s="2" t="s">
        <v>87</v>
      </c>
      <c r="H85" s="2" t="s">
        <v>11</v>
      </c>
      <c r="I85">
        <v>2</v>
      </c>
      <c r="J85" s="2" t="s">
        <v>77</v>
      </c>
      <c r="K85" s="2">
        <f>IF(ISNUMBER(AVERAGEIFS(ObservedSpeciesData!K$2:K$4955,ObservedSpeciesData!$A$2:$A$4955,$A85,ObservedSpeciesData!$D$2:$D$4955,$D85)),AVERAGEIFS(ObservedSpeciesData!K$2:K$4955,ObservedSpeciesData!$A$2:$A$4955,$A85,ObservedSpeciesData!$D$2:$D$4955,$D85),"")</f>
        <v>389</v>
      </c>
      <c r="L85" s="26" t="str">
        <f>IF(ISNUMBER(AVERAGEIFS(ObservedSpeciesData!L$2:L$4955,ObservedSpeciesData!$A$2:$A$4955,$A85,ObservedSpeciesData!$D$2:$D$4955,$D85)),AVERAGEIFS(ObservedSpeciesData!L$2:L$4955,ObservedSpeciesData!$A$2:$A$4955,$A85,ObservedSpeciesData!$D$2:$D$4955,$D85),"")</f>
        <v/>
      </c>
      <c r="M85" s="23" t="str">
        <f>IF(ISNUMBER(AVERAGEIFS(ObservedSpeciesData!M$2:M$4955,ObservedSpeciesData!$A$2:$A$4955,$A85,ObservedSpeciesData!$D$2:$D$4955,$D85)),AVERAGEIFS(ObservedSpeciesData!M$2:M$4955,ObservedSpeciesData!$A$2:$A$4955,$A85,ObservedSpeciesData!$D$2:$D$4955,$D85),"")</f>
        <v/>
      </c>
      <c r="N85" s="23">
        <f>IF(ISNUMBER(AVERAGEIFS(ObservedSpeciesData!N$2:N$4955,ObservedSpeciesData!$A$2:$A$4955,$A85,ObservedSpeciesData!$D$2:$D$4955,$D85)),AVERAGEIFS(ObservedSpeciesData!N$2:N$4955,ObservedSpeciesData!$A$2:$A$4955,$A85,ObservedSpeciesData!$D$2:$D$4955,$D85),"")</f>
        <v>2125.0379484019031</v>
      </c>
      <c r="O85" s="23">
        <f>IF(ISNUMBER(AVERAGEIFS(ObservedSpeciesData!O$2:O$4955,ObservedSpeciesData!$A$2:$A$4955,$A85,ObservedSpeciesData!$D$2:$D$4955,$D85)),AVERAGEIFS(ObservedSpeciesData!O$2:O$4955,ObservedSpeciesData!$A$2:$A$4955,$A85,ObservedSpeciesData!$D$2:$D$4955,$D85),"")</f>
        <v>212.50379484019032</v>
      </c>
      <c r="P85" s="23">
        <f>IF(ISNUMBER(AVERAGEIFS(ObservedSpeciesData!P$2:P$4955,ObservedSpeciesData!$A$2:$A$4955,$A85,ObservedSpeciesData!$C$2:$C$4955,$C85,ObservedSpeciesData!$D$2:$D$4955,$D85)),AVERAGEIFS(ObservedSpeciesData!P$2:P$4955,ObservedSpeciesData!$A$2:$A$4955,$A85,ObservedSpeciesData!$C$2:$C$4955,$C85,ObservedSpeciesData!$D$2:$D$4955,$D85),"")</f>
        <v>386.9477477982208</v>
      </c>
      <c r="Q85" s="23"/>
      <c r="R85" s="25" t="str">
        <f>IF(ISNUMBER(AVERAGEIFS(ObservedSpeciesData!R$2:R$4955,ObservedSpeciesData!$A$2:$A$4955,$A85,ObservedSpeciesData!$D$2:$D$4955,$D85)),AVERAGEIFS(ObservedSpeciesData!R$2:R$4955,ObservedSpeciesData!$A$2:$A$4955,$A85,ObservedSpeciesData!$D$2:$D$4955,$D85),"")</f>
        <v/>
      </c>
      <c r="S85" s="25" t="str">
        <f>IF(ISNUMBER(AVERAGEIFS(ObservedSpeciesData!S$2:S$4955,ObservedSpeciesData!$A$2:$A$4955,$A85,ObservedSpeciesData!$D$2:$D$4955,$D85)),AVERAGEIFS(ObservedSpeciesData!S$2:S$4955,ObservedSpeciesData!$A$2:$A$4955,$A85,ObservedSpeciesData!$D$2:$D$4955,$D85),"")</f>
        <v/>
      </c>
      <c r="T85" s="23" t="str">
        <f>IF(ISNUMBER(AVERAGEIFS(ObservedSpeciesData!T$2:T$4955,ObservedSpeciesData!$A$2:$A$4955,$A85,ObservedSpeciesData!$D$2:$D$4955,$D85)),AVERAGEIFS(ObservedSpeciesData!T$2:T$4955,ObservedSpeciesData!$A$2:$A$4955,$A85,ObservedSpeciesData!$D$2:$D$4955,$D85),"")</f>
        <v/>
      </c>
      <c r="U85" s="24" t="str">
        <f>IF(ISNUMBER(AVERAGEIFS(ObservedSpeciesData!U$2:U$4955,ObservedSpeciesData!$A$2:$A$4955,$A85,ObservedSpeciesData!$C$2:$C$4955,$C85,ObservedSpeciesData!$D$2:$D$4955,$D85)),AVERAGEIFS(ObservedSpeciesData!U$2:U$4955,ObservedSpeciesData!$A$2:$A$4955,$A85,ObservedSpeciesData!$C$2:$C$4955,$C85,ObservedSpeciesData!$D$2:$D$4955,$D85),"")</f>
        <v/>
      </c>
      <c r="V85" s="23">
        <f>IF(ISNUMBER(AVERAGEIFS(ObservedSpeciesData!V$2:V$4955,ObservedSpeciesData!$A$2:$A$4955,$A85,ObservedSpeciesData!$D$2:$D$4955,$D85)),AVERAGEIFS(ObservedSpeciesData!V$2:V$4955,ObservedSpeciesData!$A$2:$A$4955,$A85,ObservedSpeciesData!$D$2:$D$4955,$D85),"")</f>
        <v>18.665058374404907</v>
      </c>
      <c r="W85" s="23">
        <f>IF(ISNUMBER(AVERAGEIFS(ObservedSpeciesData!W$2:W$4955,ObservedSpeciesData!$A$2:$A$4955,$A85,ObservedSpeciesData!$D$2:$D$4955,$D85)),AVERAGEIFS(ObservedSpeciesData!W$2:W$4955,ObservedSpeciesData!$A$2:$A$4955,$A85,ObservedSpeciesData!$D$2:$D$4955,$D85),"")</f>
        <v>17.91758394241333</v>
      </c>
      <c r="X85" s="23">
        <f>IF(ISNUMBER(AVERAGEIFS(ObservedSpeciesData!X$2:X$4955,ObservedSpeciesData!$A$2:$A$4955,$A85,ObservedSpeciesData!$D$2:$D$4955,$D85)),AVERAGEIFS(ObservedSpeciesData!X$2:X$4955,ObservedSpeciesData!$A$2:$A$4955,$A85,ObservedSpeciesData!$D$2:$D$4955,$D85),"")</f>
        <v>79.030110359191895</v>
      </c>
      <c r="Y85" s="23">
        <f>IF(ISNUMBER(AVERAGEIFS(ObservedSpeciesData!Y$2:Y$4955,ObservedSpeciesData!$A$2:$A$4955,$A85,ObservedSpeciesData!$D$2:$D$4955,$D85)),AVERAGEIFS(ObservedSpeciesData!Y$2:Y$4955,ObservedSpeciesData!$A$2:$A$4955,$A85,ObservedSpeciesData!$D$2:$D$4955,$D85),"")</f>
        <v>24.735878944396973</v>
      </c>
      <c r="Z85" s="23">
        <f>IF(ISNUMBER(AVERAGEIFS(ObservedSpeciesData!Z$2:Z$4955,ObservedSpeciesData!$A$2:$A$4955,$A85,ObservedSpeciesData!$D$2:$D$4955,$D85)),AVERAGEIFS(ObservedSpeciesData!Z$2:Z$4955,ObservedSpeciesData!$A$2:$A$4955,$A85,ObservedSpeciesData!$D$2:$D$4955,$D85),"")</f>
        <v>89.547469139099121</v>
      </c>
      <c r="AA85" s="23">
        <f>IF(ISNUMBER(AVERAGEIFS(ObservedSpeciesData!AA$2:AA$4955,ObservedSpeciesData!$A$2:$A$4955,$A85,ObservedSpeciesData!$D$2:$D$4955,$D85)),AVERAGEIFS(ObservedSpeciesData!AA$2:AA$4955,ObservedSpeciesData!$A$2:$A$4955,$A85,ObservedSpeciesData!$D$2:$D$4955,$D85),"")</f>
        <v>24.774374485015869</v>
      </c>
      <c r="AB85" s="24">
        <f>IF(ISNUMBER(AVERAGEIFS(ObservedSpeciesData!AB$2:AB$4955,ObservedSpeciesData!$A$2:$A$4955,$A85,ObservedSpeciesData!$D$2:$D$4955,$D85)),AVERAGEIFS(ObservedSpeciesData!AB$2:AB$4955,ObservedSpeciesData!$A$2:$A$4955,$A85,ObservedSpeciesData!$D$2:$D$4955,$D85),"")</f>
        <v>3.963899917602539E-2</v>
      </c>
      <c r="AC85" s="24">
        <f>IF(ISNUMBER(AVERAGEIFS(ObservedSpeciesData!AC$2:AC$4955,ObservedSpeciesData!$A$2:$A$4955,$A85,ObservedSpeciesData!$D$2:$D$4955,$D85)),AVERAGEIFS(ObservedSpeciesData!AC$2:AC$4955,ObservedSpeciesData!$A$2:$A$4955,$A85,ObservedSpeciesData!$D$2:$D$4955,$D85),"")</f>
        <v>3.963899917602539E-2</v>
      </c>
      <c r="AD85" s="23">
        <f>IF(ISNUMBER(AVERAGEIFS(ObservedSpeciesData!AD$2:AD$4955,ObservedSpeciesData!$A$2:$A$4955,$A85,ObservedSpeciesData!$D$2:$D$4955,$D85)),AVERAGEIFS(ObservedSpeciesData!AD$2:AD$4955,ObservedSpeciesData!$A$2:$A$4955,$A85,ObservedSpeciesData!$D$2:$D$4955,$D85),"")</f>
        <v>12.644817657470703</v>
      </c>
      <c r="AE85" s="24">
        <f>IF(ISNUMBER(AVERAGEIFS(ObservedSpeciesData!AE$2:AE$4955,ObservedSpeciesData!$A$2:$A$4955,$A85,ObservedSpeciesData!$D$2:$D$4955,$D85)),AVERAGEIFS(ObservedSpeciesData!AE$2:AE$4955,ObservedSpeciesData!$A$2:$A$4955,$A85,ObservedSpeciesData!$D$2:$D$4955,$D85),"")</f>
        <v>14.18776774075662</v>
      </c>
      <c r="AF85" s="23"/>
      <c r="AG85" s="24"/>
      <c r="AH85" s="23">
        <f>IF(ISNUMBER(AVERAGEIFS(ObservedSpeciesData!AH$2:AH$4955,ObservedSpeciesData!$A$2:$A$4955,$A85,ObservedSpeciesData!$D$2:$D$4955,$D85)),AVERAGEIFS(ObservedSpeciesData!AH$2:AH$4955,ObservedSpeciesData!$A$2:$A$4955,$A85,ObservedSpeciesData!$D$2:$D$4955,$D85),"")</f>
        <v>8.4169999999999998</v>
      </c>
      <c r="AI85" s="23">
        <f>IF(ISNUMBER(AVERAGEIFS(ObservedSpeciesData!AI$2:AI$4955,ObservedSpeciesData!$A$2:$A$4955,$A85,ObservedSpeciesData!$C$2:$C$4955,$C85,ObservedSpeciesData!$D$2:$D$4955,$D85)),AVERAGEIFS(ObservedSpeciesData!AI$2:AI$4955,ObservedSpeciesData!$A$2:$A$4955,$A85,ObservedSpeciesData!$C$2:$C$4955,$C85,ObservedSpeciesData!$D$2:$D$4955,$D85),"")</f>
        <v>16.533999999999999</v>
      </c>
      <c r="AJ85" s="2">
        <f>COUNTIFS(ObservedSpeciesData!$A$2:$A$828,$A85,ObservedSpeciesData!$D$2:$D$828,$D85)</f>
        <v>4</v>
      </c>
      <c r="AK85" s="2">
        <f t="shared" si="1"/>
        <v>15</v>
      </c>
    </row>
    <row r="86" spans="1:37" x14ac:dyDescent="0.25">
      <c r="A86" s="14" t="s">
        <v>118</v>
      </c>
      <c r="B86" t="s">
        <v>98</v>
      </c>
      <c r="C86" t="s">
        <v>106</v>
      </c>
      <c r="D86" s="13">
        <v>42354</v>
      </c>
      <c r="E86">
        <v>1</v>
      </c>
      <c r="F86">
        <v>0</v>
      </c>
      <c r="G86" s="2" t="s">
        <v>87</v>
      </c>
      <c r="H86" s="2" t="s">
        <v>12</v>
      </c>
      <c r="I86">
        <v>3</v>
      </c>
      <c r="J86" s="2" t="s">
        <v>77</v>
      </c>
      <c r="K86" s="2">
        <f>IF(ISNUMBER(AVERAGEIFS(ObservedSpeciesData!K$2:K$4955,ObservedSpeciesData!$A$2:$A$4955,$A86,ObservedSpeciesData!$D$2:$D$4955,$D86)),AVERAGEIFS(ObservedSpeciesData!K$2:K$4955,ObservedSpeciesData!$A$2:$A$4955,$A86,ObservedSpeciesData!$D$2:$D$4955,$D86),"")</f>
        <v>0</v>
      </c>
      <c r="L86" s="26" t="str">
        <f>IF(ISNUMBER(AVERAGEIFS(ObservedSpeciesData!L$2:L$4955,ObservedSpeciesData!$A$2:$A$4955,$A86,ObservedSpeciesData!$D$2:$D$4955,$D86)),AVERAGEIFS(ObservedSpeciesData!L$2:L$4955,ObservedSpeciesData!$A$2:$A$4955,$A86,ObservedSpeciesData!$D$2:$D$4955,$D86),"")</f>
        <v/>
      </c>
      <c r="M86" s="23" t="str">
        <f>IF(ISNUMBER(AVERAGEIFS(ObservedSpeciesData!M$2:M$4955,ObservedSpeciesData!$A$2:$A$4955,$A86,ObservedSpeciesData!$D$2:$D$4955,$D86)),AVERAGEIFS(ObservedSpeciesData!M$2:M$4955,ObservedSpeciesData!$A$2:$A$4955,$A86,ObservedSpeciesData!$D$2:$D$4955,$D86),"")</f>
        <v/>
      </c>
      <c r="N86" s="23">
        <f>IF(ISNUMBER(AVERAGEIFS(ObservedSpeciesData!N$2:N$4955,ObservedSpeciesData!$A$2:$A$4955,$A86,ObservedSpeciesData!$D$2:$D$4955,$D86)),AVERAGEIFS(ObservedSpeciesData!N$2:N$4955,ObservedSpeciesData!$A$2:$A$4955,$A86,ObservedSpeciesData!$D$2:$D$4955,$D86),"")</f>
        <v>1660.2718851781437</v>
      </c>
      <c r="O86" s="23">
        <f>IF(ISNUMBER(AVERAGEIFS(ObservedSpeciesData!O$2:O$4955,ObservedSpeciesData!$A$2:$A$4955,$A86,ObservedSpeciesData!$D$2:$D$4955,$D86)),AVERAGEIFS(ObservedSpeciesData!O$2:O$4955,ObservedSpeciesData!$A$2:$A$4955,$A86,ObservedSpeciesData!$D$2:$D$4955,$D86),"")</f>
        <v>166.02718851781438</v>
      </c>
      <c r="P86" s="23">
        <f>IF(ISNUMBER(AVERAGEIFS(ObservedSpeciesData!P$2:P$4955,ObservedSpeciesData!$A$2:$A$4955,$A86,ObservedSpeciesData!$C$2:$C$4955,$C86,ObservedSpeciesData!$D$2:$D$4955,$D86)),AVERAGEIFS(ObservedSpeciesData!P$2:P$4955,ObservedSpeciesData!$A$2:$A$4955,$A86,ObservedSpeciesData!$C$2:$C$4955,$C86,ObservedSpeciesData!$D$2:$D$4955,$D86),"")</f>
        <v>482.57192541663449</v>
      </c>
      <c r="Q86" s="23"/>
      <c r="R86" s="25" t="str">
        <f>IF(ISNUMBER(AVERAGEIFS(ObservedSpeciesData!R$2:R$4955,ObservedSpeciesData!$A$2:$A$4955,$A86,ObservedSpeciesData!$D$2:$D$4955,$D86)),AVERAGEIFS(ObservedSpeciesData!R$2:R$4955,ObservedSpeciesData!$A$2:$A$4955,$A86,ObservedSpeciesData!$D$2:$D$4955,$D86),"")</f>
        <v/>
      </c>
      <c r="S86" s="25" t="str">
        <f>IF(ISNUMBER(AVERAGEIFS(ObservedSpeciesData!S$2:S$4955,ObservedSpeciesData!$A$2:$A$4955,$A86,ObservedSpeciesData!$D$2:$D$4955,$D86)),AVERAGEIFS(ObservedSpeciesData!S$2:S$4955,ObservedSpeciesData!$A$2:$A$4955,$A86,ObservedSpeciesData!$D$2:$D$4955,$D86),"")</f>
        <v/>
      </c>
      <c r="T86" s="23" t="str">
        <f>IF(ISNUMBER(AVERAGEIFS(ObservedSpeciesData!T$2:T$4955,ObservedSpeciesData!$A$2:$A$4955,$A86,ObservedSpeciesData!$D$2:$D$4955,$D86)),AVERAGEIFS(ObservedSpeciesData!T$2:T$4955,ObservedSpeciesData!$A$2:$A$4955,$A86,ObservedSpeciesData!$D$2:$D$4955,$D86),"")</f>
        <v/>
      </c>
      <c r="U86" s="24" t="str">
        <f>IF(ISNUMBER(AVERAGEIFS(ObservedSpeciesData!U$2:U$4955,ObservedSpeciesData!$A$2:$A$4955,$A86,ObservedSpeciesData!$C$2:$C$4955,$C86,ObservedSpeciesData!$D$2:$D$4955,$D86)),AVERAGEIFS(ObservedSpeciesData!U$2:U$4955,ObservedSpeciesData!$A$2:$A$4955,$A86,ObservedSpeciesData!$C$2:$C$4955,$C86,ObservedSpeciesData!$D$2:$D$4955,$D86),"")</f>
        <v/>
      </c>
      <c r="V86" s="23">
        <f>IF(ISNUMBER(AVERAGEIFS(ObservedSpeciesData!V$2:V$4955,ObservedSpeciesData!$A$2:$A$4955,$A86,ObservedSpeciesData!$D$2:$D$4955,$D86)),AVERAGEIFS(ObservedSpeciesData!V$2:V$4955,ObservedSpeciesData!$A$2:$A$4955,$A86,ObservedSpeciesData!$D$2:$D$4955,$D86),"")</f>
        <v>20.292686939239502</v>
      </c>
      <c r="W86" s="23">
        <f>IF(ISNUMBER(AVERAGEIFS(ObservedSpeciesData!W$2:W$4955,ObservedSpeciesData!$A$2:$A$4955,$A86,ObservedSpeciesData!$D$2:$D$4955,$D86)),AVERAGEIFS(ObservedSpeciesData!W$2:W$4955,ObservedSpeciesData!$A$2:$A$4955,$A86,ObservedSpeciesData!$D$2:$D$4955,$D86),"")</f>
        <v>14.750880837440491</v>
      </c>
      <c r="X86" s="23">
        <f>IF(ISNUMBER(AVERAGEIFS(ObservedSpeciesData!X$2:X$4955,ObservedSpeciesData!$A$2:$A$4955,$A86,ObservedSpeciesData!$D$2:$D$4955,$D86)),AVERAGEIFS(ObservedSpeciesData!X$2:X$4955,ObservedSpeciesData!$A$2:$A$4955,$A86,ObservedSpeciesData!$D$2:$D$4955,$D86),"")</f>
        <v>74.74903678894043</v>
      </c>
      <c r="Y86" s="23">
        <f>IF(ISNUMBER(AVERAGEIFS(ObservedSpeciesData!Y$2:Y$4955,ObservedSpeciesData!$A$2:$A$4955,$A86,ObservedSpeciesData!$D$2:$D$4955,$D86)),AVERAGEIFS(ObservedSpeciesData!Y$2:Y$4955,ObservedSpeciesData!$A$2:$A$4955,$A86,ObservedSpeciesData!$D$2:$D$4955,$D86),"")</f>
        <v>22.681387662887573</v>
      </c>
      <c r="Z86" s="23">
        <f>IF(ISNUMBER(AVERAGEIFS(ObservedSpeciesData!Z$2:Z$4955,ObservedSpeciesData!$A$2:$A$4955,$A86,ObservedSpeciesData!$D$2:$D$4955,$D86)),AVERAGEIFS(ObservedSpeciesData!Z$2:Z$4955,ObservedSpeciesData!$A$2:$A$4955,$A86,ObservedSpeciesData!$D$2:$D$4955,$D86),"")</f>
        <v>89.130956649780273</v>
      </c>
      <c r="AA86" s="23">
        <f>IF(ISNUMBER(AVERAGEIFS(ObservedSpeciesData!AA$2:AA$4955,ObservedSpeciesData!$A$2:$A$4955,$A86,ObservedSpeciesData!$D$2:$D$4955,$D86)),AVERAGEIFS(ObservedSpeciesData!AA$2:AA$4955,ObservedSpeciesData!$A$2:$A$4955,$A86,ObservedSpeciesData!$D$2:$D$4955,$D86),"")</f>
        <v>21.238517284393311</v>
      </c>
      <c r="AB86" s="24">
        <f>IF(ISNUMBER(AVERAGEIFS(ObservedSpeciesData!AB$2:AB$4955,ObservedSpeciesData!$A$2:$A$4955,$A86,ObservedSpeciesData!$D$2:$D$4955,$D86)),AVERAGEIFS(ObservedSpeciesData!AB$2:AB$4955,ObservedSpeciesData!$A$2:$A$4955,$A86,ObservedSpeciesData!$D$2:$D$4955,$D86),"")</f>
        <v>3.3981627655029295E-2</v>
      </c>
      <c r="AC86" s="24">
        <f>IF(ISNUMBER(AVERAGEIFS(ObservedSpeciesData!AC$2:AC$4955,ObservedSpeciesData!$A$2:$A$4955,$A86,ObservedSpeciesData!$D$2:$D$4955,$D86)),AVERAGEIFS(ObservedSpeciesData!AC$2:AC$4955,ObservedSpeciesData!$A$2:$A$4955,$A86,ObservedSpeciesData!$D$2:$D$4955,$D86),"")</f>
        <v>3.3981627655029295E-2</v>
      </c>
      <c r="AD86" s="23">
        <f>IF(ISNUMBER(AVERAGEIFS(ObservedSpeciesData!AD$2:AD$4955,ObservedSpeciesData!$A$2:$A$4955,$A86,ObservedSpeciesData!$D$2:$D$4955,$D86)),AVERAGEIFS(ObservedSpeciesData!AD$2:AD$4955,ObservedSpeciesData!$A$2:$A$4955,$A86,ObservedSpeciesData!$D$2:$D$4955,$D86),"")</f>
        <v>11.959845886230468</v>
      </c>
      <c r="AE86" s="24">
        <f>IF(ISNUMBER(AVERAGEIFS(ObservedSpeciesData!AE$2:AE$4955,ObservedSpeciesData!$A$2:$A$4955,$A86,ObservedSpeciesData!$D$2:$D$4955,$D86)),AVERAGEIFS(ObservedSpeciesData!AE$2:AE$4955,ObservedSpeciesData!$A$2:$A$4955,$A86,ObservedSpeciesData!$D$2:$D$4955,$D86),"")</f>
        <v>10.639891327490341</v>
      </c>
      <c r="AF86" s="23"/>
      <c r="AG86" s="24"/>
      <c r="AH86" s="23">
        <f>IF(ISNUMBER(AVERAGEIFS(ObservedSpeciesData!AH$2:AH$4955,ObservedSpeciesData!$A$2:$A$4955,$A86,ObservedSpeciesData!$D$2:$D$4955,$D86)),AVERAGEIFS(ObservedSpeciesData!AH$2:AH$4955,ObservedSpeciesData!$A$2:$A$4955,$A86,ObservedSpeciesData!$D$2:$D$4955,$D86),"")</f>
        <v>5.6865000000000006</v>
      </c>
      <c r="AI86" s="23">
        <f>IF(ISNUMBER(AVERAGEIFS(ObservedSpeciesData!AI$2:AI$4955,ObservedSpeciesData!$A$2:$A$4955,$A86,ObservedSpeciesData!$C$2:$C$4955,$C86,ObservedSpeciesData!$D$2:$D$4955,$D86)),AVERAGEIFS(ObservedSpeciesData!AI$2:AI$4955,ObservedSpeciesData!$A$2:$A$4955,$A86,ObservedSpeciesData!$C$2:$C$4955,$C86,ObservedSpeciesData!$D$2:$D$4955,$D86),"")</f>
        <v>19.42475</v>
      </c>
      <c r="AJ86" s="2">
        <f>COUNTIFS(ObservedSpeciesData!$A$2:$A$828,$A86,ObservedSpeciesData!$D$2:$D$828,$D86)</f>
        <v>4</v>
      </c>
      <c r="AK86" s="2">
        <f t="shared" si="1"/>
        <v>15</v>
      </c>
    </row>
    <row r="87" spans="1:37" x14ac:dyDescent="0.25">
      <c r="A87" s="14" t="s">
        <v>117</v>
      </c>
      <c r="B87" t="s">
        <v>98</v>
      </c>
      <c r="C87" t="s">
        <v>106</v>
      </c>
      <c r="D87" s="13">
        <v>42354</v>
      </c>
      <c r="E87">
        <v>1</v>
      </c>
      <c r="F87">
        <v>50</v>
      </c>
      <c r="G87" s="2" t="s">
        <v>87</v>
      </c>
      <c r="H87" s="2" t="s">
        <v>12</v>
      </c>
      <c r="I87">
        <v>3</v>
      </c>
      <c r="J87" s="2" t="s">
        <v>77</v>
      </c>
      <c r="K87" s="2">
        <f>IF(ISNUMBER(AVERAGEIFS(ObservedSpeciesData!K$2:K$4955,ObservedSpeciesData!$A$2:$A$4955,$A87,ObservedSpeciesData!$D$2:$D$4955,$D87)),AVERAGEIFS(ObservedSpeciesData!K$2:K$4955,ObservedSpeciesData!$A$2:$A$4955,$A87,ObservedSpeciesData!$D$2:$D$4955,$D87),"")</f>
        <v>45</v>
      </c>
      <c r="L87" s="26" t="str">
        <f>IF(ISNUMBER(AVERAGEIFS(ObservedSpeciesData!L$2:L$4955,ObservedSpeciesData!$A$2:$A$4955,$A87,ObservedSpeciesData!$D$2:$D$4955,$D87)),AVERAGEIFS(ObservedSpeciesData!L$2:L$4955,ObservedSpeciesData!$A$2:$A$4955,$A87,ObservedSpeciesData!$D$2:$D$4955,$D87),"")</f>
        <v/>
      </c>
      <c r="M87" s="23" t="str">
        <f>IF(ISNUMBER(AVERAGEIFS(ObservedSpeciesData!M$2:M$4955,ObservedSpeciesData!$A$2:$A$4955,$A87,ObservedSpeciesData!$D$2:$D$4955,$D87)),AVERAGEIFS(ObservedSpeciesData!M$2:M$4955,ObservedSpeciesData!$A$2:$A$4955,$A87,ObservedSpeciesData!$D$2:$D$4955,$D87),"")</f>
        <v/>
      </c>
      <c r="N87" s="23">
        <f>IF(ISNUMBER(AVERAGEIFS(ObservedSpeciesData!N$2:N$4955,ObservedSpeciesData!$A$2:$A$4955,$A87,ObservedSpeciesData!$D$2:$D$4955,$D87)),AVERAGEIFS(ObservedSpeciesData!N$2:N$4955,ObservedSpeciesData!$A$2:$A$4955,$A87,ObservedSpeciesData!$D$2:$D$4955,$D87),"")</f>
        <v>1596.4719284200928</v>
      </c>
      <c r="O87" s="23">
        <f>IF(ISNUMBER(AVERAGEIFS(ObservedSpeciesData!O$2:O$4955,ObservedSpeciesData!$A$2:$A$4955,$A87,ObservedSpeciesData!$D$2:$D$4955,$D87)),AVERAGEIFS(ObservedSpeciesData!O$2:O$4955,ObservedSpeciesData!$A$2:$A$4955,$A87,ObservedSpeciesData!$D$2:$D$4955,$D87),"")</f>
        <v>159.6471928420093</v>
      </c>
      <c r="P87" s="23">
        <f>IF(ISNUMBER(AVERAGEIFS(ObservedSpeciesData!P$2:P$4955,ObservedSpeciesData!$A$2:$A$4955,$A87,ObservedSpeciesData!$C$2:$C$4955,$C87,ObservedSpeciesData!$D$2:$D$4955,$D87)),AVERAGEIFS(ObservedSpeciesData!P$2:P$4955,ObservedSpeciesData!$A$2:$A$4955,$A87,ObservedSpeciesData!$C$2:$C$4955,$C87,ObservedSpeciesData!$D$2:$D$4955,$D87),"")</f>
        <v>518.01270026428301</v>
      </c>
      <c r="Q87" s="23"/>
      <c r="R87" s="25" t="str">
        <f>IF(ISNUMBER(AVERAGEIFS(ObservedSpeciesData!R$2:R$4955,ObservedSpeciesData!$A$2:$A$4955,$A87,ObservedSpeciesData!$D$2:$D$4955,$D87)),AVERAGEIFS(ObservedSpeciesData!R$2:R$4955,ObservedSpeciesData!$A$2:$A$4955,$A87,ObservedSpeciesData!$D$2:$D$4955,$D87),"")</f>
        <v/>
      </c>
      <c r="S87" s="25" t="str">
        <f>IF(ISNUMBER(AVERAGEIFS(ObservedSpeciesData!S$2:S$4955,ObservedSpeciesData!$A$2:$A$4955,$A87,ObservedSpeciesData!$D$2:$D$4955,$D87)),AVERAGEIFS(ObservedSpeciesData!S$2:S$4955,ObservedSpeciesData!$A$2:$A$4955,$A87,ObservedSpeciesData!$D$2:$D$4955,$D87),"")</f>
        <v/>
      </c>
      <c r="T87" s="23" t="str">
        <f>IF(ISNUMBER(AVERAGEIFS(ObservedSpeciesData!T$2:T$4955,ObservedSpeciesData!$A$2:$A$4955,$A87,ObservedSpeciesData!$D$2:$D$4955,$D87)),AVERAGEIFS(ObservedSpeciesData!T$2:T$4955,ObservedSpeciesData!$A$2:$A$4955,$A87,ObservedSpeciesData!$D$2:$D$4955,$D87),"")</f>
        <v/>
      </c>
      <c r="U87" s="24" t="str">
        <f>IF(ISNUMBER(AVERAGEIFS(ObservedSpeciesData!U$2:U$4955,ObservedSpeciesData!$A$2:$A$4955,$A87,ObservedSpeciesData!$C$2:$C$4955,$C87,ObservedSpeciesData!$D$2:$D$4955,$D87)),AVERAGEIFS(ObservedSpeciesData!U$2:U$4955,ObservedSpeciesData!$A$2:$A$4955,$A87,ObservedSpeciesData!$C$2:$C$4955,$C87,ObservedSpeciesData!$D$2:$D$4955,$D87),"")</f>
        <v/>
      </c>
      <c r="V87" s="23">
        <f>IF(ISNUMBER(AVERAGEIFS(ObservedSpeciesData!V$2:V$4955,ObservedSpeciesData!$A$2:$A$4955,$A87,ObservedSpeciesData!$D$2:$D$4955,$D87)),AVERAGEIFS(ObservedSpeciesData!V$2:V$4955,ObservedSpeciesData!$A$2:$A$4955,$A87,ObservedSpeciesData!$D$2:$D$4955,$D87),"")</f>
        <v>20.171941041946411</v>
      </c>
      <c r="W87" s="23">
        <f>IF(ISNUMBER(AVERAGEIFS(ObservedSpeciesData!W$2:W$4955,ObservedSpeciesData!$A$2:$A$4955,$A87,ObservedSpeciesData!$D$2:$D$4955,$D87)),AVERAGEIFS(ObservedSpeciesData!W$2:W$4955,ObservedSpeciesData!$A$2:$A$4955,$A87,ObservedSpeciesData!$D$2:$D$4955,$D87),"")</f>
        <v>14.701601982116699</v>
      </c>
      <c r="X87" s="23">
        <f>IF(ISNUMBER(AVERAGEIFS(ObservedSpeciesData!X$2:X$4955,ObservedSpeciesData!$A$2:$A$4955,$A87,ObservedSpeciesData!$D$2:$D$4955,$D87)),AVERAGEIFS(ObservedSpeciesData!X$2:X$4955,ObservedSpeciesData!$A$2:$A$4955,$A87,ObservedSpeciesData!$D$2:$D$4955,$D87),"")</f>
        <v>74.810982704162598</v>
      </c>
      <c r="Y87" s="23">
        <f>IF(ISNUMBER(AVERAGEIFS(ObservedSpeciesData!Y$2:Y$4955,ObservedSpeciesData!$A$2:$A$4955,$A87,ObservedSpeciesData!$D$2:$D$4955,$D87)),AVERAGEIFS(ObservedSpeciesData!Y$2:Y$4955,ObservedSpeciesData!$A$2:$A$4955,$A87,ObservedSpeciesData!$D$2:$D$4955,$D87),"")</f>
        <v>22.556361675262451</v>
      </c>
      <c r="Z87" s="23">
        <f>IF(ISNUMBER(AVERAGEIFS(ObservedSpeciesData!Z$2:Z$4955,ObservedSpeciesData!$A$2:$A$4955,$A87,ObservedSpeciesData!$D$2:$D$4955,$D87)),AVERAGEIFS(ObservedSpeciesData!Z$2:Z$4955,ObservedSpeciesData!$A$2:$A$4955,$A87,ObservedSpeciesData!$D$2:$D$4955,$D87),"")</f>
        <v>88.865445137023926</v>
      </c>
      <c r="AA87" s="23">
        <f>IF(ISNUMBER(AVERAGEIFS(ObservedSpeciesData!AA$2:AA$4955,ObservedSpeciesData!$A$2:$A$4955,$A87,ObservedSpeciesData!$D$2:$D$4955,$D87)),AVERAGEIFS(ObservedSpeciesData!AA$2:AA$4955,ObservedSpeciesData!$A$2:$A$4955,$A87,ObservedSpeciesData!$D$2:$D$4955,$D87),"")</f>
        <v>21.456212043762207</v>
      </c>
      <c r="AB87" s="24">
        <f>IF(ISNUMBER(AVERAGEIFS(ObservedSpeciesData!AB$2:AB$4955,ObservedSpeciesData!$A$2:$A$4955,$A87,ObservedSpeciesData!$D$2:$D$4955,$D87)),AVERAGEIFS(ObservedSpeciesData!AB$2:AB$4955,ObservedSpeciesData!$A$2:$A$4955,$A87,ObservedSpeciesData!$D$2:$D$4955,$D87),"")</f>
        <v>3.4329939270019524E-2</v>
      </c>
      <c r="AC87" s="24">
        <f>IF(ISNUMBER(AVERAGEIFS(ObservedSpeciesData!AC$2:AC$4955,ObservedSpeciesData!$A$2:$A$4955,$A87,ObservedSpeciesData!$D$2:$D$4955,$D87)),AVERAGEIFS(ObservedSpeciesData!AC$2:AC$4955,ObservedSpeciesData!$A$2:$A$4955,$A87,ObservedSpeciesData!$D$2:$D$4955,$D87),"")</f>
        <v>3.4329939270019524E-2</v>
      </c>
      <c r="AD87" s="23">
        <f>IF(ISNUMBER(AVERAGEIFS(ObservedSpeciesData!AD$2:AD$4955,ObservedSpeciesData!$A$2:$A$4955,$A87,ObservedSpeciesData!$D$2:$D$4955,$D87)),AVERAGEIFS(ObservedSpeciesData!AD$2:AD$4955,ObservedSpeciesData!$A$2:$A$4955,$A87,ObservedSpeciesData!$D$2:$D$4955,$D87),"")</f>
        <v>11.969757232666016</v>
      </c>
      <c r="AE87" s="24">
        <f>IF(ISNUMBER(AVERAGEIFS(ObservedSpeciesData!AE$2:AE$4955,ObservedSpeciesData!$A$2:$A$4955,$A87,ObservedSpeciesData!$D$2:$D$4955,$D87)),AVERAGEIFS(ObservedSpeciesData!AE$2:AE$4955,ObservedSpeciesData!$A$2:$A$4955,$A87,ObservedSpeciesData!$D$2:$D$4955,$D87),"")</f>
        <v>10.07015832071229</v>
      </c>
      <c r="AF87" s="23"/>
      <c r="AG87" s="24"/>
      <c r="AH87" s="23">
        <f>IF(ISNUMBER(AVERAGEIFS(ObservedSpeciesData!AH$2:AH$4955,ObservedSpeciesData!$A$2:$A$4955,$A87,ObservedSpeciesData!$D$2:$D$4955,$D87)),AVERAGEIFS(ObservedSpeciesData!AH$2:AH$4955,ObservedSpeciesData!$A$2:$A$4955,$A87,ObservedSpeciesData!$D$2:$D$4955,$D87),"")</f>
        <v>5.5655000000000001</v>
      </c>
      <c r="AI87" s="23">
        <f>IF(ISNUMBER(AVERAGEIFS(ObservedSpeciesData!AI$2:AI$4955,ObservedSpeciesData!$A$2:$A$4955,$A87,ObservedSpeciesData!$C$2:$C$4955,$C87,ObservedSpeciesData!$D$2:$D$4955,$D87)),AVERAGEIFS(ObservedSpeciesData!AI$2:AI$4955,ObservedSpeciesData!$A$2:$A$4955,$A87,ObservedSpeciesData!$C$2:$C$4955,$C87,ObservedSpeciesData!$D$2:$D$4955,$D87),"")</f>
        <v>21.0015</v>
      </c>
      <c r="AJ87" s="2">
        <f>COUNTIFS(ObservedSpeciesData!$A$2:$A$828,$A87,ObservedSpeciesData!$D$2:$D$828,$D87)</f>
        <v>4</v>
      </c>
      <c r="AK87" s="2">
        <f t="shared" si="1"/>
        <v>15</v>
      </c>
    </row>
    <row r="88" spans="1:37" x14ac:dyDescent="0.25">
      <c r="A88" s="14" t="s">
        <v>116</v>
      </c>
      <c r="B88" t="s">
        <v>98</v>
      </c>
      <c r="C88" t="s">
        <v>106</v>
      </c>
      <c r="D88" s="13">
        <v>42354</v>
      </c>
      <c r="E88">
        <v>1</v>
      </c>
      <c r="F88">
        <v>100</v>
      </c>
      <c r="G88" s="2" t="s">
        <v>87</v>
      </c>
      <c r="H88" s="2" t="s">
        <v>12</v>
      </c>
      <c r="I88">
        <v>3</v>
      </c>
      <c r="J88" s="2" t="s">
        <v>77</v>
      </c>
      <c r="K88" s="2">
        <f>IF(ISNUMBER(AVERAGEIFS(ObservedSpeciesData!K$2:K$4955,ObservedSpeciesData!$A$2:$A$4955,$A88,ObservedSpeciesData!$D$2:$D$4955,$D88)),AVERAGEIFS(ObservedSpeciesData!K$2:K$4955,ObservedSpeciesData!$A$2:$A$4955,$A88,ObservedSpeciesData!$D$2:$D$4955,$D88),"")</f>
        <v>78</v>
      </c>
      <c r="L88" s="26" t="str">
        <f>IF(ISNUMBER(AVERAGEIFS(ObservedSpeciesData!L$2:L$4955,ObservedSpeciesData!$A$2:$A$4955,$A88,ObservedSpeciesData!$D$2:$D$4955,$D88)),AVERAGEIFS(ObservedSpeciesData!L$2:L$4955,ObservedSpeciesData!$A$2:$A$4955,$A88,ObservedSpeciesData!$D$2:$D$4955,$D88),"")</f>
        <v/>
      </c>
      <c r="M88" s="23" t="str">
        <f>IF(ISNUMBER(AVERAGEIFS(ObservedSpeciesData!M$2:M$4955,ObservedSpeciesData!$A$2:$A$4955,$A88,ObservedSpeciesData!$D$2:$D$4955,$D88)),AVERAGEIFS(ObservedSpeciesData!M$2:M$4955,ObservedSpeciesData!$A$2:$A$4955,$A88,ObservedSpeciesData!$D$2:$D$4955,$D88),"")</f>
        <v/>
      </c>
      <c r="N88" s="23">
        <f>IF(ISNUMBER(AVERAGEIFS(ObservedSpeciesData!N$2:N$4955,ObservedSpeciesData!$A$2:$A$4955,$A88,ObservedSpeciesData!$D$2:$D$4955,$D88)),AVERAGEIFS(ObservedSpeciesData!N$2:N$4955,ObservedSpeciesData!$A$2:$A$4955,$A88,ObservedSpeciesData!$D$2:$D$4955,$D88),"")</f>
        <v>1735.3134302542333</v>
      </c>
      <c r="O88" s="23">
        <f>IF(ISNUMBER(AVERAGEIFS(ObservedSpeciesData!O$2:O$4955,ObservedSpeciesData!$A$2:$A$4955,$A88,ObservedSpeciesData!$D$2:$D$4955,$D88)),AVERAGEIFS(ObservedSpeciesData!O$2:O$4955,ObservedSpeciesData!$A$2:$A$4955,$A88,ObservedSpeciesData!$D$2:$D$4955,$D88),"")</f>
        <v>173.53134302542333</v>
      </c>
      <c r="P88" s="23">
        <f>IF(ISNUMBER(AVERAGEIFS(ObservedSpeciesData!P$2:P$4955,ObservedSpeciesData!$A$2:$A$4955,$A88,ObservedSpeciesData!$C$2:$C$4955,$C88,ObservedSpeciesData!$D$2:$D$4955,$D88)),AVERAGEIFS(ObservedSpeciesData!P$2:P$4955,ObservedSpeciesData!$A$2:$A$4955,$A88,ObservedSpeciesData!$C$2:$C$4955,$C88,ObservedSpeciesData!$D$2:$D$4955,$D88),"")</f>
        <v>508.47876733750513</v>
      </c>
      <c r="Q88" s="23"/>
      <c r="R88" s="25" t="str">
        <f>IF(ISNUMBER(AVERAGEIFS(ObservedSpeciesData!R$2:R$4955,ObservedSpeciesData!$A$2:$A$4955,$A88,ObservedSpeciesData!$D$2:$D$4955,$D88)),AVERAGEIFS(ObservedSpeciesData!R$2:R$4955,ObservedSpeciesData!$A$2:$A$4955,$A88,ObservedSpeciesData!$D$2:$D$4955,$D88),"")</f>
        <v/>
      </c>
      <c r="S88" s="25" t="str">
        <f>IF(ISNUMBER(AVERAGEIFS(ObservedSpeciesData!S$2:S$4955,ObservedSpeciesData!$A$2:$A$4955,$A88,ObservedSpeciesData!$D$2:$D$4955,$D88)),AVERAGEIFS(ObservedSpeciesData!S$2:S$4955,ObservedSpeciesData!$A$2:$A$4955,$A88,ObservedSpeciesData!$D$2:$D$4955,$D88),"")</f>
        <v/>
      </c>
      <c r="T88" s="23" t="str">
        <f>IF(ISNUMBER(AVERAGEIFS(ObservedSpeciesData!T$2:T$4955,ObservedSpeciesData!$A$2:$A$4955,$A88,ObservedSpeciesData!$D$2:$D$4955,$D88)),AVERAGEIFS(ObservedSpeciesData!T$2:T$4955,ObservedSpeciesData!$A$2:$A$4955,$A88,ObservedSpeciesData!$D$2:$D$4955,$D88),"")</f>
        <v/>
      </c>
      <c r="U88" s="24" t="str">
        <f>IF(ISNUMBER(AVERAGEIFS(ObservedSpeciesData!U$2:U$4955,ObservedSpeciesData!$A$2:$A$4955,$A88,ObservedSpeciesData!$C$2:$C$4955,$C88,ObservedSpeciesData!$D$2:$D$4955,$D88)),AVERAGEIFS(ObservedSpeciesData!U$2:U$4955,ObservedSpeciesData!$A$2:$A$4955,$A88,ObservedSpeciesData!$C$2:$C$4955,$C88,ObservedSpeciesData!$D$2:$D$4955,$D88),"")</f>
        <v/>
      </c>
      <c r="V88" s="23">
        <f>IF(ISNUMBER(AVERAGEIFS(ObservedSpeciesData!V$2:V$4955,ObservedSpeciesData!$A$2:$A$4955,$A88,ObservedSpeciesData!$D$2:$D$4955,$D88)),AVERAGEIFS(ObservedSpeciesData!V$2:V$4955,ObservedSpeciesData!$A$2:$A$4955,$A88,ObservedSpeciesData!$D$2:$D$4955,$D88),"")</f>
        <v>19.773729562759399</v>
      </c>
      <c r="W88" s="23">
        <f>IF(ISNUMBER(AVERAGEIFS(ObservedSpeciesData!W$2:W$4955,ObservedSpeciesData!$A$2:$A$4955,$A88,ObservedSpeciesData!$D$2:$D$4955,$D88)),AVERAGEIFS(ObservedSpeciesData!W$2:W$4955,ObservedSpeciesData!$A$2:$A$4955,$A88,ObservedSpeciesData!$D$2:$D$4955,$D88),"")</f>
        <v>14.481449484825134</v>
      </c>
      <c r="X88" s="23">
        <f>IF(ISNUMBER(AVERAGEIFS(ObservedSpeciesData!X$2:X$4955,ObservedSpeciesData!$A$2:$A$4955,$A88,ObservedSpeciesData!$D$2:$D$4955,$D88)),AVERAGEIFS(ObservedSpeciesData!X$2:X$4955,ObservedSpeciesData!$A$2:$A$4955,$A88,ObservedSpeciesData!$D$2:$D$4955,$D88),"")</f>
        <v>75.768567085266113</v>
      </c>
      <c r="Y88" s="23">
        <f>IF(ISNUMBER(AVERAGEIFS(ObservedSpeciesData!Y$2:Y$4955,ObservedSpeciesData!$A$2:$A$4955,$A88,ObservedSpeciesData!$D$2:$D$4955,$D88)),AVERAGEIFS(ObservedSpeciesData!Y$2:Y$4955,ObservedSpeciesData!$A$2:$A$4955,$A88,ObservedSpeciesData!$D$2:$D$4955,$D88),"")</f>
        <v>23.773627519607544</v>
      </c>
      <c r="Z88" s="23">
        <f>IF(ISNUMBER(AVERAGEIFS(ObservedSpeciesData!Z$2:Z$4955,ObservedSpeciesData!$A$2:$A$4955,$A88,ObservedSpeciesData!$D$2:$D$4955,$D88)),AVERAGEIFS(ObservedSpeciesData!Z$2:Z$4955,ObservedSpeciesData!$A$2:$A$4955,$A88,ObservedSpeciesData!$D$2:$D$4955,$D88),"")</f>
        <v>88.745733261108398</v>
      </c>
      <c r="AA88" s="23">
        <f>IF(ISNUMBER(AVERAGEIFS(ObservedSpeciesData!AA$2:AA$4955,ObservedSpeciesData!$A$2:$A$4955,$A88,ObservedSpeciesData!$D$2:$D$4955,$D88)),AVERAGEIFS(ObservedSpeciesData!AA$2:AA$4955,ObservedSpeciesData!$A$2:$A$4955,$A88,ObservedSpeciesData!$D$2:$D$4955,$D88),"")</f>
        <v>22.840646266937256</v>
      </c>
      <c r="AB88" s="24">
        <f>IF(ISNUMBER(AVERAGEIFS(ObservedSpeciesData!AB$2:AB$4955,ObservedSpeciesData!$A$2:$A$4955,$A88,ObservedSpeciesData!$D$2:$D$4955,$D88)),AVERAGEIFS(ObservedSpeciesData!AB$2:AB$4955,ObservedSpeciesData!$A$2:$A$4955,$A88,ObservedSpeciesData!$D$2:$D$4955,$D88),"")</f>
        <v>3.6545034027099611E-2</v>
      </c>
      <c r="AC88" s="24">
        <f>IF(ISNUMBER(AVERAGEIFS(ObservedSpeciesData!AC$2:AC$4955,ObservedSpeciesData!$A$2:$A$4955,$A88,ObservedSpeciesData!$D$2:$D$4955,$D88)),AVERAGEIFS(ObservedSpeciesData!AC$2:AC$4955,ObservedSpeciesData!$A$2:$A$4955,$A88,ObservedSpeciesData!$D$2:$D$4955,$D88),"")</f>
        <v>3.6545034027099611E-2</v>
      </c>
      <c r="AD88" s="23">
        <f>IF(ISNUMBER(AVERAGEIFS(ObservedSpeciesData!AD$2:AD$4955,ObservedSpeciesData!$A$2:$A$4955,$A88,ObservedSpeciesData!$D$2:$D$4955,$D88)),AVERAGEIFS(ObservedSpeciesData!AD$2:AD$4955,ObservedSpeciesData!$A$2:$A$4955,$A88,ObservedSpeciesData!$D$2:$D$4955,$D88),"")</f>
        <v>12.122970733642578</v>
      </c>
      <c r="AE88" s="24">
        <f>IF(ISNUMBER(AVERAGEIFS(ObservedSpeciesData!AE$2:AE$4955,ObservedSpeciesData!$A$2:$A$4955,$A88,ObservedSpeciesData!$D$2:$D$4955,$D88)),AVERAGEIFS(ObservedSpeciesData!AE$2:AE$4955,ObservedSpeciesData!$A$2:$A$4955,$A88,ObservedSpeciesData!$D$2:$D$4955,$D88),"")</f>
        <v>10.198888289941095</v>
      </c>
      <c r="AF88" s="23"/>
      <c r="AG88" s="24"/>
      <c r="AH88" s="23">
        <f>IF(ISNUMBER(AVERAGEIFS(ObservedSpeciesData!AH$2:AH$4955,ObservedSpeciesData!$A$2:$A$4955,$A88,ObservedSpeciesData!$D$2:$D$4955,$D88)),AVERAGEIFS(ObservedSpeciesData!AH$2:AH$4955,ObservedSpeciesData!$A$2:$A$4955,$A88,ObservedSpeciesData!$D$2:$D$4955,$D88),"")</f>
        <v>6.3532499999999992</v>
      </c>
      <c r="AI88" s="23">
        <f>IF(ISNUMBER(AVERAGEIFS(ObservedSpeciesData!AI$2:AI$4955,ObservedSpeciesData!$A$2:$A$4955,$A88,ObservedSpeciesData!$C$2:$C$4955,$C88,ObservedSpeciesData!$D$2:$D$4955,$D88)),AVERAGEIFS(ObservedSpeciesData!AI$2:AI$4955,ObservedSpeciesData!$A$2:$A$4955,$A88,ObservedSpeciesData!$C$2:$C$4955,$C88,ObservedSpeciesData!$D$2:$D$4955,$D88),"")</f>
        <v>20.129249999999999</v>
      </c>
      <c r="AJ88" s="2">
        <f>COUNTIFS(ObservedSpeciesData!$A$2:$A$828,$A88,ObservedSpeciesData!$D$2:$D$828,$D88)</f>
        <v>4</v>
      </c>
      <c r="AK88" s="2">
        <f t="shared" si="1"/>
        <v>15</v>
      </c>
    </row>
    <row r="89" spans="1:37" x14ac:dyDescent="0.25">
      <c r="A89" s="14" t="s">
        <v>115</v>
      </c>
      <c r="B89" t="s">
        <v>98</v>
      </c>
      <c r="C89" t="s">
        <v>106</v>
      </c>
      <c r="D89" s="13">
        <v>42354</v>
      </c>
      <c r="E89">
        <v>1</v>
      </c>
      <c r="F89">
        <v>200</v>
      </c>
      <c r="G89" s="2" t="s">
        <v>87</v>
      </c>
      <c r="H89" s="2" t="s">
        <v>12</v>
      </c>
      <c r="I89">
        <v>3</v>
      </c>
      <c r="J89" s="2" t="s">
        <v>77</v>
      </c>
      <c r="K89" s="2">
        <f>IF(ISNUMBER(AVERAGEIFS(ObservedSpeciesData!K$2:K$4955,ObservedSpeciesData!$A$2:$A$4955,$A89,ObservedSpeciesData!$D$2:$D$4955,$D89)),AVERAGEIFS(ObservedSpeciesData!K$2:K$4955,ObservedSpeciesData!$A$2:$A$4955,$A89,ObservedSpeciesData!$D$2:$D$4955,$D89),"")</f>
        <v>156</v>
      </c>
      <c r="L89" s="26" t="str">
        <f>IF(ISNUMBER(AVERAGEIFS(ObservedSpeciesData!L$2:L$4955,ObservedSpeciesData!$A$2:$A$4955,$A89,ObservedSpeciesData!$D$2:$D$4955,$D89)),AVERAGEIFS(ObservedSpeciesData!L$2:L$4955,ObservedSpeciesData!$A$2:$A$4955,$A89,ObservedSpeciesData!$D$2:$D$4955,$D89),"")</f>
        <v/>
      </c>
      <c r="M89" s="23" t="str">
        <f>IF(ISNUMBER(AVERAGEIFS(ObservedSpeciesData!M$2:M$4955,ObservedSpeciesData!$A$2:$A$4955,$A89,ObservedSpeciesData!$D$2:$D$4955,$D89)),AVERAGEIFS(ObservedSpeciesData!M$2:M$4955,ObservedSpeciesData!$A$2:$A$4955,$A89,ObservedSpeciesData!$D$2:$D$4955,$D89),"")</f>
        <v/>
      </c>
      <c r="N89" s="23">
        <f>IF(ISNUMBER(AVERAGEIFS(ObservedSpeciesData!N$2:N$4955,ObservedSpeciesData!$A$2:$A$4955,$A89,ObservedSpeciesData!$D$2:$D$4955,$D89)),AVERAGEIFS(ObservedSpeciesData!N$2:N$4955,ObservedSpeciesData!$A$2:$A$4955,$A89,ObservedSpeciesData!$D$2:$D$4955,$D89),"")</f>
        <v>1677.7398088626494</v>
      </c>
      <c r="O89" s="23">
        <f>IF(ISNUMBER(AVERAGEIFS(ObservedSpeciesData!O$2:O$4955,ObservedSpeciesData!$A$2:$A$4955,$A89,ObservedSpeciesData!$D$2:$D$4955,$D89)),AVERAGEIFS(ObservedSpeciesData!O$2:O$4955,ObservedSpeciesData!$A$2:$A$4955,$A89,ObservedSpeciesData!$D$2:$D$4955,$D89),"")</f>
        <v>167.77398088626495</v>
      </c>
      <c r="P89" s="23">
        <f>IF(ISNUMBER(AVERAGEIFS(ObservedSpeciesData!P$2:P$4955,ObservedSpeciesData!$A$2:$A$4955,$A89,ObservedSpeciesData!$C$2:$C$4955,$C89,ObservedSpeciesData!$D$2:$D$4955,$D89)),AVERAGEIFS(ObservedSpeciesData!P$2:P$4955,ObservedSpeciesData!$A$2:$A$4955,$A89,ObservedSpeciesData!$C$2:$C$4955,$C89,ObservedSpeciesData!$D$2:$D$4955,$D89),"")</f>
        <v>504.42004201918422</v>
      </c>
      <c r="Q89" s="23"/>
      <c r="R89" s="25" t="str">
        <f>IF(ISNUMBER(AVERAGEIFS(ObservedSpeciesData!R$2:R$4955,ObservedSpeciesData!$A$2:$A$4955,$A89,ObservedSpeciesData!$D$2:$D$4955,$D89)),AVERAGEIFS(ObservedSpeciesData!R$2:R$4955,ObservedSpeciesData!$A$2:$A$4955,$A89,ObservedSpeciesData!$D$2:$D$4955,$D89),"")</f>
        <v/>
      </c>
      <c r="S89" s="25" t="str">
        <f>IF(ISNUMBER(AVERAGEIFS(ObservedSpeciesData!S$2:S$4955,ObservedSpeciesData!$A$2:$A$4955,$A89,ObservedSpeciesData!$D$2:$D$4955,$D89)),AVERAGEIFS(ObservedSpeciesData!S$2:S$4955,ObservedSpeciesData!$A$2:$A$4955,$A89,ObservedSpeciesData!$D$2:$D$4955,$D89),"")</f>
        <v/>
      </c>
      <c r="T89" s="23" t="str">
        <f>IF(ISNUMBER(AVERAGEIFS(ObservedSpeciesData!T$2:T$4955,ObservedSpeciesData!$A$2:$A$4955,$A89,ObservedSpeciesData!$D$2:$D$4955,$D89)),AVERAGEIFS(ObservedSpeciesData!T$2:T$4955,ObservedSpeciesData!$A$2:$A$4955,$A89,ObservedSpeciesData!$D$2:$D$4955,$D89),"")</f>
        <v/>
      </c>
      <c r="U89" s="24" t="str">
        <f>IF(ISNUMBER(AVERAGEIFS(ObservedSpeciesData!U$2:U$4955,ObservedSpeciesData!$A$2:$A$4955,$A89,ObservedSpeciesData!$C$2:$C$4955,$C89,ObservedSpeciesData!$D$2:$D$4955,$D89)),AVERAGEIFS(ObservedSpeciesData!U$2:U$4955,ObservedSpeciesData!$A$2:$A$4955,$A89,ObservedSpeciesData!$C$2:$C$4955,$C89,ObservedSpeciesData!$D$2:$D$4955,$D89),"")</f>
        <v/>
      </c>
      <c r="V89" s="23">
        <f>IF(ISNUMBER(AVERAGEIFS(ObservedSpeciesData!V$2:V$4955,ObservedSpeciesData!$A$2:$A$4955,$A89,ObservedSpeciesData!$D$2:$D$4955,$D89)),AVERAGEIFS(ObservedSpeciesData!V$2:V$4955,ObservedSpeciesData!$A$2:$A$4955,$A89,ObservedSpeciesData!$D$2:$D$4955,$D89),"")</f>
        <v>20.035673856735229</v>
      </c>
      <c r="W89" s="23">
        <f>IF(ISNUMBER(AVERAGEIFS(ObservedSpeciesData!W$2:W$4955,ObservedSpeciesData!$A$2:$A$4955,$A89,ObservedSpeciesData!$D$2:$D$4955,$D89)),AVERAGEIFS(ObservedSpeciesData!W$2:W$4955,ObservedSpeciesData!$A$2:$A$4955,$A89,ObservedSpeciesData!$D$2:$D$4955,$D89),"")</f>
        <v>13.981979846954346</v>
      </c>
      <c r="X89" s="23">
        <f>IF(ISNUMBER(AVERAGEIFS(ObservedSpeciesData!X$2:X$4955,ObservedSpeciesData!$A$2:$A$4955,$A89,ObservedSpeciesData!$D$2:$D$4955,$D89)),AVERAGEIFS(ObservedSpeciesData!X$2:X$4955,ObservedSpeciesData!$A$2:$A$4955,$A89,ObservedSpeciesData!$D$2:$D$4955,$D89),"")</f>
        <v>76.403531074523926</v>
      </c>
      <c r="Y89" s="23">
        <f>IF(ISNUMBER(AVERAGEIFS(ObservedSpeciesData!Y$2:Y$4955,ObservedSpeciesData!$A$2:$A$4955,$A89,ObservedSpeciesData!$D$2:$D$4955,$D89)),AVERAGEIFS(ObservedSpeciesData!Y$2:Y$4955,ObservedSpeciesData!$A$2:$A$4955,$A89,ObservedSpeciesData!$D$2:$D$4955,$D89),"")</f>
        <v>22.701599359512329</v>
      </c>
      <c r="Z89" s="23">
        <f>IF(ISNUMBER(AVERAGEIFS(ObservedSpeciesData!Z$2:Z$4955,ObservedSpeciesData!$A$2:$A$4955,$A89,ObservedSpeciesData!$D$2:$D$4955,$D89)),AVERAGEIFS(ObservedSpeciesData!Z$2:Z$4955,ObservedSpeciesData!$A$2:$A$4955,$A89,ObservedSpeciesData!$D$2:$D$4955,$D89),"")</f>
        <v>89.252456665039063</v>
      </c>
      <c r="AA89" s="23">
        <f>IF(ISNUMBER(AVERAGEIFS(ObservedSpeciesData!AA$2:AA$4955,ObservedSpeciesData!$A$2:$A$4955,$A89,ObservedSpeciesData!$D$2:$D$4955,$D89)),AVERAGEIFS(ObservedSpeciesData!AA$2:AA$4955,ObservedSpeciesData!$A$2:$A$4955,$A89,ObservedSpeciesData!$D$2:$D$4955,$D89),"")</f>
        <v>23.278503656387329</v>
      </c>
      <c r="AB89" s="24">
        <f>IF(ISNUMBER(AVERAGEIFS(ObservedSpeciesData!AB$2:AB$4955,ObservedSpeciesData!$A$2:$A$4955,$A89,ObservedSpeciesData!$D$2:$D$4955,$D89)),AVERAGEIFS(ObservedSpeciesData!AB$2:AB$4955,ObservedSpeciesData!$A$2:$A$4955,$A89,ObservedSpeciesData!$D$2:$D$4955,$D89),"")</f>
        <v>3.7245605850219729E-2</v>
      </c>
      <c r="AC89" s="24">
        <f>IF(ISNUMBER(AVERAGEIFS(ObservedSpeciesData!AC$2:AC$4955,ObservedSpeciesData!$A$2:$A$4955,$A89,ObservedSpeciesData!$D$2:$D$4955,$D89)),AVERAGEIFS(ObservedSpeciesData!AC$2:AC$4955,ObservedSpeciesData!$A$2:$A$4955,$A89,ObservedSpeciesData!$D$2:$D$4955,$D89),"")</f>
        <v>3.7245605850219729E-2</v>
      </c>
      <c r="AD89" s="23">
        <f>IF(ISNUMBER(AVERAGEIFS(ObservedSpeciesData!AD$2:AD$4955,ObservedSpeciesData!$A$2:$A$4955,$A89,ObservedSpeciesData!$D$2:$D$4955,$D89)),AVERAGEIFS(ObservedSpeciesData!AD$2:AD$4955,ObservedSpeciesData!$A$2:$A$4955,$A89,ObservedSpeciesData!$D$2:$D$4955,$D89),"")</f>
        <v>12.224564971923829</v>
      </c>
      <c r="AE89" s="24">
        <f>IF(ISNUMBER(AVERAGEIFS(ObservedSpeciesData!AE$2:AE$4955,ObservedSpeciesData!$A$2:$A$4955,$A89,ObservedSpeciesData!$D$2:$D$4955,$D89)),AVERAGEIFS(ObservedSpeciesData!AE$2:AE$4955,ObservedSpeciesData!$A$2:$A$4955,$A89,ObservedSpeciesData!$D$2:$D$4955,$D89),"")</f>
        <v>9.7929728356415602</v>
      </c>
      <c r="AF89" s="23"/>
      <c r="AG89" s="24"/>
      <c r="AH89" s="23">
        <f>IF(ISNUMBER(AVERAGEIFS(ObservedSpeciesData!AH$2:AH$4955,ObservedSpeciesData!$A$2:$A$4955,$A89,ObservedSpeciesData!$D$2:$D$4955,$D89)),AVERAGEIFS(ObservedSpeciesData!AH$2:AH$4955,ObservedSpeciesData!$A$2:$A$4955,$A89,ObservedSpeciesData!$D$2:$D$4955,$D89),"")</f>
        <v>6.2797499999999999</v>
      </c>
      <c r="AI89" s="23">
        <f>IF(ISNUMBER(AVERAGEIFS(ObservedSpeciesData!AI$2:AI$4955,ObservedSpeciesData!$A$2:$A$4955,$A89,ObservedSpeciesData!$C$2:$C$4955,$C89,ObservedSpeciesData!$D$2:$D$4955,$D89)),AVERAGEIFS(ObservedSpeciesData!AI$2:AI$4955,ObservedSpeciesData!$A$2:$A$4955,$A89,ObservedSpeciesData!$C$2:$C$4955,$C89,ObservedSpeciesData!$D$2:$D$4955,$D89),"")</f>
        <v>20.863500000000002</v>
      </c>
      <c r="AJ89" s="2">
        <f>COUNTIFS(ObservedSpeciesData!$A$2:$A$828,$A89,ObservedSpeciesData!$D$2:$D$828,$D89)</f>
        <v>4</v>
      </c>
      <c r="AK89" s="2">
        <f t="shared" si="1"/>
        <v>15</v>
      </c>
    </row>
    <row r="90" spans="1:37" x14ac:dyDescent="0.25">
      <c r="A90" s="14" t="s">
        <v>114</v>
      </c>
      <c r="B90" t="s">
        <v>98</v>
      </c>
      <c r="C90" t="s">
        <v>106</v>
      </c>
      <c r="D90" s="13">
        <v>42354</v>
      </c>
      <c r="E90">
        <v>1</v>
      </c>
      <c r="F90">
        <v>350</v>
      </c>
      <c r="G90" s="2" t="s">
        <v>87</v>
      </c>
      <c r="H90" s="2" t="s">
        <v>12</v>
      </c>
      <c r="I90">
        <v>3</v>
      </c>
      <c r="J90" s="2" t="s">
        <v>77</v>
      </c>
      <c r="K90" s="2">
        <f>IF(ISNUMBER(AVERAGEIFS(ObservedSpeciesData!K$2:K$4955,ObservedSpeciesData!$A$2:$A$4955,$A90,ObservedSpeciesData!$D$2:$D$4955,$D90)),AVERAGEIFS(ObservedSpeciesData!K$2:K$4955,ObservedSpeciesData!$A$2:$A$4955,$A90,ObservedSpeciesData!$D$2:$D$4955,$D90),"")</f>
        <v>272</v>
      </c>
      <c r="L90" s="26" t="str">
        <f>IF(ISNUMBER(AVERAGEIFS(ObservedSpeciesData!L$2:L$4955,ObservedSpeciesData!$A$2:$A$4955,$A90,ObservedSpeciesData!$D$2:$D$4955,$D90)),AVERAGEIFS(ObservedSpeciesData!L$2:L$4955,ObservedSpeciesData!$A$2:$A$4955,$A90,ObservedSpeciesData!$D$2:$D$4955,$D90),"")</f>
        <v/>
      </c>
      <c r="M90" s="23" t="str">
        <f>IF(ISNUMBER(AVERAGEIFS(ObservedSpeciesData!M$2:M$4955,ObservedSpeciesData!$A$2:$A$4955,$A90,ObservedSpeciesData!$D$2:$D$4955,$D90)),AVERAGEIFS(ObservedSpeciesData!M$2:M$4955,ObservedSpeciesData!$A$2:$A$4955,$A90,ObservedSpeciesData!$D$2:$D$4955,$D90),"")</f>
        <v/>
      </c>
      <c r="N90" s="23">
        <f>IF(ISNUMBER(AVERAGEIFS(ObservedSpeciesData!N$2:N$4955,ObservedSpeciesData!$A$2:$A$4955,$A90,ObservedSpeciesData!$D$2:$D$4955,$D90)),AVERAGEIFS(ObservedSpeciesData!N$2:N$4955,ObservedSpeciesData!$A$2:$A$4955,$A90,ObservedSpeciesData!$D$2:$D$4955,$D90),"")</f>
        <v>1879.3977472745041</v>
      </c>
      <c r="O90" s="23">
        <f>IF(ISNUMBER(AVERAGEIFS(ObservedSpeciesData!O$2:O$4955,ObservedSpeciesData!$A$2:$A$4955,$A90,ObservedSpeciesData!$D$2:$D$4955,$D90)),AVERAGEIFS(ObservedSpeciesData!O$2:O$4955,ObservedSpeciesData!$A$2:$A$4955,$A90,ObservedSpeciesData!$D$2:$D$4955,$D90),"")</f>
        <v>187.93977472745041</v>
      </c>
      <c r="P90" s="23">
        <f>IF(ISNUMBER(AVERAGEIFS(ObservedSpeciesData!P$2:P$4955,ObservedSpeciesData!$A$2:$A$4955,$A90,ObservedSpeciesData!$C$2:$C$4955,$C90,ObservedSpeciesData!$D$2:$D$4955,$D90)),AVERAGEIFS(ObservedSpeciesData!P$2:P$4955,ObservedSpeciesData!$A$2:$A$4955,$A90,ObservedSpeciesData!$C$2:$C$4955,$C90,ObservedSpeciesData!$D$2:$D$4955,$D90),"")</f>
        <v>514.54855003381169</v>
      </c>
      <c r="Q90" s="23"/>
      <c r="R90" s="25" t="str">
        <f>IF(ISNUMBER(AVERAGEIFS(ObservedSpeciesData!R$2:R$4955,ObservedSpeciesData!$A$2:$A$4955,$A90,ObservedSpeciesData!$D$2:$D$4955,$D90)),AVERAGEIFS(ObservedSpeciesData!R$2:R$4955,ObservedSpeciesData!$A$2:$A$4955,$A90,ObservedSpeciesData!$D$2:$D$4955,$D90),"")</f>
        <v/>
      </c>
      <c r="S90" s="25" t="str">
        <f>IF(ISNUMBER(AVERAGEIFS(ObservedSpeciesData!S$2:S$4955,ObservedSpeciesData!$A$2:$A$4955,$A90,ObservedSpeciesData!$D$2:$D$4955,$D90)),AVERAGEIFS(ObservedSpeciesData!S$2:S$4955,ObservedSpeciesData!$A$2:$A$4955,$A90,ObservedSpeciesData!$D$2:$D$4955,$D90),"")</f>
        <v/>
      </c>
      <c r="T90" s="23" t="str">
        <f>IF(ISNUMBER(AVERAGEIFS(ObservedSpeciesData!T$2:T$4955,ObservedSpeciesData!$A$2:$A$4955,$A90,ObservedSpeciesData!$D$2:$D$4955,$D90)),AVERAGEIFS(ObservedSpeciesData!T$2:T$4955,ObservedSpeciesData!$A$2:$A$4955,$A90,ObservedSpeciesData!$D$2:$D$4955,$D90),"")</f>
        <v/>
      </c>
      <c r="U90" s="24" t="str">
        <f>IF(ISNUMBER(AVERAGEIFS(ObservedSpeciesData!U$2:U$4955,ObservedSpeciesData!$A$2:$A$4955,$A90,ObservedSpeciesData!$C$2:$C$4955,$C90,ObservedSpeciesData!$D$2:$D$4955,$D90)),AVERAGEIFS(ObservedSpeciesData!U$2:U$4955,ObservedSpeciesData!$A$2:$A$4955,$A90,ObservedSpeciesData!$C$2:$C$4955,$C90,ObservedSpeciesData!$D$2:$D$4955,$D90),"")</f>
        <v/>
      </c>
      <c r="V90" s="23">
        <f>IF(ISNUMBER(AVERAGEIFS(ObservedSpeciesData!V$2:V$4955,ObservedSpeciesData!$A$2:$A$4955,$A90,ObservedSpeciesData!$D$2:$D$4955,$D90)),AVERAGEIFS(ObservedSpeciesData!V$2:V$4955,ObservedSpeciesData!$A$2:$A$4955,$A90,ObservedSpeciesData!$D$2:$D$4955,$D90),"")</f>
        <v>20.499979496002197</v>
      </c>
      <c r="W90" s="23">
        <f>IF(ISNUMBER(AVERAGEIFS(ObservedSpeciesData!W$2:W$4955,ObservedSpeciesData!$A$2:$A$4955,$A90,ObservedSpeciesData!$D$2:$D$4955,$D90)),AVERAGEIFS(ObservedSpeciesData!W$2:W$4955,ObservedSpeciesData!$A$2:$A$4955,$A90,ObservedSpeciesData!$D$2:$D$4955,$D90),"")</f>
        <v>15.305694937705994</v>
      </c>
      <c r="X90" s="23">
        <f>IF(ISNUMBER(AVERAGEIFS(ObservedSpeciesData!X$2:X$4955,ObservedSpeciesData!$A$2:$A$4955,$A90,ObservedSpeciesData!$D$2:$D$4955,$D90)),AVERAGEIFS(ObservedSpeciesData!X$2:X$4955,ObservedSpeciesData!$A$2:$A$4955,$A90,ObservedSpeciesData!$D$2:$D$4955,$D90),"")</f>
        <v>74.649945259094238</v>
      </c>
      <c r="Y90" s="23">
        <f>IF(ISNUMBER(AVERAGEIFS(ObservedSpeciesData!Y$2:Y$4955,ObservedSpeciesData!$A$2:$A$4955,$A90,ObservedSpeciesData!$D$2:$D$4955,$D90)),AVERAGEIFS(ObservedSpeciesData!Y$2:Y$4955,ObservedSpeciesData!$A$2:$A$4955,$A90,ObservedSpeciesData!$D$2:$D$4955,$D90),"")</f>
        <v>22.077356338500977</v>
      </c>
      <c r="Z90" s="23">
        <f>IF(ISNUMBER(AVERAGEIFS(ObservedSpeciesData!Z$2:Z$4955,ObservedSpeciesData!$A$2:$A$4955,$A90,ObservedSpeciesData!$D$2:$D$4955,$D90)),AVERAGEIFS(ObservedSpeciesData!Z$2:Z$4955,ObservedSpeciesData!$A$2:$A$4955,$A90,ObservedSpeciesData!$D$2:$D$4955,$D90),"")</f>
        <v>89.486932754516602</v>
      </c>
      <c r="AA90" s="23">
        <f>IF(ISNUMBER(AVERAGEIFS(ObservedSpeciesData!AA$2:AA$4955,ObservedSpeciesData!$A$2:$A$4955,$A90,ObservedSpeciesData!$D$2:$D$4955,$D90)),AVERAGEIFS(ObservedSpeciesData!AA$2:AA$4955,ObservedSpeciesData!$A$2:$A$4955,$A90,ObservedSpeciesData!$D$2:$D$4955,$D90),"")</f>
        <v>21.249346852302551</v>
      </c>
      <c r="AB90" s="24">
        <f>IF(ISNUMBER(AVERAGEIFS(ObservedSpeciesData!AB$2:AB$4955,ObservedSpeciesData!$A$2:$A$4955,$A90,ObservedSpeciesData!$D$2:$D$4955,$D90)),AVERAGEIFS(ObservedSpeciesData!AB$2:AB$4955,ObservedSpeciesData!$A$2:$A$4955,$A90,ObservedSpeciesData!$D$2:$D$4955,$D90),"")</f>
        <v>3.3998954963684082E-2</v>
      </c>
      <c r="AC90" s="24">
        <f>IF(ISNUMBER(AVERAGEIFS(ObservedSpeciesData!AC$2:AC$4955,ObservedSpeciesData!$A$2:$A$4955,$A90,ObservedSpeciesData!$D$2:$D$4955,$D90)),AVERAGEIFS(ObservedSpeciesData!AC$2:AC$4955,ObservedSpeciesData!$A$2:$A$4955,$A90,ObservedSpeciesData!$D$2:$D$4955,$D90),"")</f>
        <v>3.3998954963684082E-2</v>
      </c>
      <c r="AD90" s="23">
        <f>IF(ISNUMBER(AVERAGEIFS(ObservedSpeciesData!AD$2:AD$4955,ObservedSpeciesData!$A$2:$A$4955,$A90,ObservedSpeciesData!$D$2:$D$4955,$D90)),AVERAGEIFS(ObservedSpeciesData!AD$2:AD$4955,ObservedSpeciesData!$A$2:$A$4955,$A90,ObservedSpeciesData!$D$2:$D$4955,$D90),"")</f>
        <v>11.943991241455079</v>
      </c>
      <c r="AE90" s="24">
        <f>IF(ISNUMBER(AVERAGEIFS(ObservedSpeciesData!AE$2:AE$4955,ObservedSpeciesData!$A$2:$A$4955,$A90,ObservedSpeciesData!$D$2:$D$4955,$D90)),AVERAGEIFS(ObservedSpeciesData!AE$2:AE$4955,ObservedSpeciesData!$A$2:$A$4955,$A90,ObservedSpeciesData!$D$2:$D$4955,$D90),"")</f>
        <v>10.413031357716378</v>
      </c>
      <c r="AF90" s="23"/>
      <c r="AG90" s="24"/>
      <c r="AH90" s="23">
        <f>IF(ISNUMBER(AVERAGEIFS(ObservedSpeciesData!AH$2:AH$4955,ObservedSpeciesData!$A$2:$A$4955,$A90,ObservedSpeciesData!$D$2:$D$4955,$D90)),AVERAGEIFS(ObservedSpeciesData!AH$2:AH$4955,ObservedSpeciesData!$A$2:$A$4955,$A90,ObservedSpeciesData!$D$2:$D$4955,$D90),"")</f>
        <v>6.2074999999999996</v>
      </c>
      <c r="AI90" s="23">
        <f>IF(ISNUMBER(AVERAGEIFS(ObservedSpeciesData!AI$2:AI$4955,ObservedSpeciesData!$A$2:$A$4955,$A90,ObservedSpeciesData!$C$2:$C$4955,$C90,ObservedSpeciesData!$D$2:$D$4955,$D90)),AVERAGEIFS(ObservedSpeciesData!AI$2:AI$4955,ObservedSpeciesData!$A$2:$A$4955,$A90,ObservedSpeciesData!$C$2:$C$4955,$C90,ObservedSpeciesData!$D$2:$D$4955,$D90),"")</f>
        <v>20.295999999999999</v>
      </c>
      <c r="AJ90" s="2">
        <f>COUNTIFS(ObservedSpeciesData!$A$2:$A$828,$A90,ObservedSpeciesData!$D$2:$D$828,$D90)</f>
        <v>4</v>
      </c>
      <c r="AK90" s="2">
        <f t="shared" si="1"/>
        <v>15</v>
      </c>
    </row>
    <row r="91" spans="1:37" x14ac:dyDescent="0.25">
      <c r="A91" s="14" t="s">
        <v>113</v>
      </c>
      <c r="B91" t="s">
        <v>98</v>
      </c>
      <c r="C91" t="s">
        <v>106</v>
      </c>
      <c r="D91" s="13">
        <v>42354</v>
      </c>
      <c r="E91">
        <v>1</v>
      </c>
      <c r="F91">
        <v>500</v>
      </c>
      <c r="G91" s="2" t="s">
        <v>87</v>
      </c>
      <c r="H91" s="2" t="s">
        <v>12</v>
      </c>
      <c r="I91">
        <v>3</v>
      </c>
      <c r="J91" s="2" t="s">
        <v>77</v>
      </c>
      <c r="K91" s="2">
        <f>IF(ISNUMBER(AVERAGEIFS(ObservedSpeciesData!K$2:K$4955,ObservedSpeciesData!$A$2:$A$4955,$A91,ObservedSpeciesData!$D$2:$D$4955,$D91)),AVERAGEIFS(ObservedSpeciesData!K$2:K$4955,ObservedSpeciesData!$A$2:$A$4955,$A91,ObservedSpeciesData!$D$2:$D$4955,$D91),"")</f>
        <v>389</v>
      </c>
      <c r="L91" s="26" t="str">
        <f>IF(ISNUMBER(AVERAGEIFS(ObservedSpeciesData!L$2:L$4955,ObservedSpeciesData!$A$2:$A$4955,$A91,ObservedSpeciesData!$D$2:$D$4955,$D91)),AVERAGEIFS(ObservedSpeciesData!L$2:L$4955,ObservedSpeciesData!$A$2:$A$4955,$A91,ObservedSpeciesData!$D$2:$D$4955,$D91),"")</f>
        <v/>
      </c>
      <c r="M91" s="23" t="str">
        <f>IF(ISNUMBER(AVERAGEIFS(ObservedSpeciesData!M$2:M$4955,ObservedSpeciesData!$A$2:$A$4955,$A91,ObservedSpeciesData!$D$2:$D$4955,$D91)),AVERAGEIFS(ObservedSpeciesData!M$2:M$4955,ObservedSpeciesData!$A$2:$A$4955,$A91,ObservedSpeciesData!$D$2:$D$4955,$D91),"")</f>
        <v/>
      </c>
      <c r="N91" s="23">
        <f>IF(ISNUMBER(AVERAGEIFS(ObservedSpeciesData!N$2:N$4955,ObservedSpeciesData!$A$2:$A$4955,$A91,ObservedSpeciesData!$D$2:$D$4955,$D91)),AVERAGEIFS(ObservedSpeciesData!N$2:N$4955,ObservedSpeciesData!$A$2:$A$4955,$A91,ObservedSpeciesData!$D$2:$D$4955,$D91),"")</f>
        <v>1682.2855117692611</v>
      </c>
      <c r="O91" s="23">
        <f>IF(ISNUMBER(AVERAGEIFS(ObservedSpeciesData!O$2:O$4955,ObservedSpeciesData!$A$2:$A$4955,$A91,ObservedSpeciesData!$D$2:$D$4955,$D91)),AVERAGEIFS(ObservedSpeciesData!O$2:O$4955,ObservedSpeciesData!$A$2:$A$4955,$A91,ObservedSpeciesData!$D$2:$D$4955,$D91),"")</f>
        <v>168.22855117692609</v>
      </c>
      <c r="P91" s="23">
        <f>IF(ISNUMBER(AVERAGEIFS(ObservedSpeciesData!P$2:P$4955,ObservedSpeciesData!$A$2:$A$4955,$A91,ObservedSpeciesData!$C$2:$C$4955,$C91,ObservedSpeciesData!$D$2:$D$4955,$D91)),AVERAGEIFS(ObservedSpeciesData!P$2:P$4955,ObservedSpeciesData!$A$2:$A$4955,$A91,ObservedSpeciesData!$C$2:$C$4955,$C91,ObservedSpeciesData!$D$2:$D$4955,$D91),"")</f>
        <v>555.17629897514689</v>
      </c>
      <c r="Q91" s="23"/>
      <c r="R91" s="25" t="str">
        <f>IF(ISNUMBER(AVERAGEIFS(ObservedSpeciesData!R$2:R$4955,ObservedSpeciesData!$A$2:$A$4955,$A91,ObservedSpeciesData!$D$2:$D$4955,$D91)),AVERAGEIFS(ObservedSpeciesData!R$2:R$4955,ObservedSpeciesData!$A$2:$A$4955,$A91,ObservedSpeciesData!$D$2:$D$4955,$D91),"")</f>
        <v/>
      </c>
      <c r="S91" s="25" t="str">
        <f>IF(ISNUMBER(AVERAGEIFS(ObservedSpeciesData!S$2:S$4955,ObservedSpeciesData!$A$2:$A$4955,$A91,ObservedSpeciesData!$D$2:$D$4955,$D91)),AVERAGEIFS(ObservedSpeciesData!S$2:S$4955,ObservedSpeciesData!$A$2:$A$4955,$A91,ObservedSpeciesData!$D$2:$D$4955,$D91),"")</f>
        <v/>
      </c>
      <c r="T91" s="23" t="str">
        <f>IF(ISNUMBER(AVERAGEIFS(ObservedSpeciesData!T$2:T$4955,ObservedSpeciesData!$A$2:$A$4955,$A91,ObservedSpeciesData!$D$2:$D$4955,$D91)),AVERAGEIFS(ObservedSpeciesData!T$2:T$4955,ObservedSpeciesData!$A$2:$A$4955,$A91,ObservedSpeciesData!$D$2:$D$4955,$D91),"")</f>
        <v/>
      </c>
      <c r="U91" s="24" t="str">
        <f>IF(ISNUMBER(AVERAGEIFS(ObservedSpeciesData!U$2:U$4955,ObservedSpeciesData!$A$2:$A$4955,$A91,ObservedSpeciesData!$C$2:$C$4955,$C91,ObservedSpeciesData!$D$2:$D$4955,$D91)),AVERAGEIFS(ObservedSpeciesData!U$2:U$4955,ObservedSpeciesData!$A$2:$A$4955,$A91,ObservedSpeciesData!$C$2:$C$4955,$C91,ObservedSpeciesData!$D$2:$D$4955,$D91),"")</f>
        <v/>
      </c>
      <c r="V91" s="23">
        <f>IF(ISNUMBER(AVERAGEIFS(ObservedSpeciesData!V$2:V$4955,ObservedSpeciesData!$A$2:$A$4955,$A91,ObservedSpeciesData!$D$2:$D$4955,$D91)),AVERAGEIFS(ObservedSpeciesData!V$2:V$4955,ObservedSpeciesData!$A$2:$A$4955,$A91,ObservedSpeciesData!$D$2:$D$4955,$D91),"")</f>
        <v>19.591732263565063</v>
      </c>
      <c r="W91" s="23">
        <f>IF(ISNUMBER(AVERAGEIFS(ObservedSpeciesData!W$2:W$4955,ObservedSpeciesData!$A$2:$A$4955,$A91,ObservedSpeciesData!$D$2:$D$4955,$D91)),AVERAGEIFS(ObservedSpeciesData!W$2:W$4955,ObservedSpeciesData!$A$2:$A$4955,$A91,ObservedSpeciesData!$D$2:$D$4955,$D91),"")</f>
        <v>14.332732796669006</v>
      </c>
      <c r="X91" s="23">
        <f>IF(ISNUMBER(AVERAGEIFS(ObservedSpeciesData!X$2:X$4955,ObservedSpeciesData!$A$2:$A$4955,$A91,ObservedSpeciesData!$D$2:$D$4955,$D91)),AVERAGEIFS(ObservedSpeciesData!X$2:X$4955,ObservedSpeciesData!$A$2:$A$4955,$A91,ObservedSpeciesData!$D$2:$D$4955,$D91),"")</f>
        <v>77.363389015197754</v>
      </c>
      <c r="Y91" s="23">
        <f>IF(ISNUMBER(AVERAGEIFS(ObservedSpeciesData!Y$2:Y$4955,ObservedSpeciesData!$A$2:$A$4955,$A91,ObservedSpeciesData!$D$2:$D$4955,$D91)),AVERAGEIFS(ObservedSpeciesData!Y$2:Y$4955,ObservedSpeciesData!$A$2:$A$4955,$A91,ObservedSpeciesData!$D$2:$D$4955,$D91),"")</f>
        <v>22.269837141036987</v>
      </c>
      <c r="Z91" s="23">
        <f>IF(ISNUMBER(AVERAGEIFS(ObservedSpeciesData!Z$2:Z$4955,ObservedSpeciesData!$A$2:$A$4955,$A91,ObservedSpeciesData!$D$2:$D$4955,$D91)),AVERAGEIFS(ObservedSpeciesData!Z$2:Z$4955,ObservedSpeciesData!$A$2:$A$4955,$A91,ObservedSpeciesData!$D$2:$D$4955,$D91),"")</f>
        <v>89.310075759887695</v>
      </c>
      <c r="AA91" s="23">
        <f>IF(ISNUMBER(AVERAGEIFS(ObservedSpeciesData!AA$2:AA$4955,ObservedSpeciesData!$A$2:$A$4955,$A91,ObservedSpeciesData!$D$2:$D$4955,$D91)),AVERAGEIFS(ObservedSpeciesData!AA$2:AA$4955,ObservedSpeciesData!$A$2:$A$4955,$A91,ObservedSpeciesData!$D$2:$D$4955,$D91),"")</f>
        <v>24.607304096221924</v>
      </c>
      <c r="AB91" s="24">
        <f>IF(ISNUMBER(AVERAGEIFS(ObservedSpeciesData!AB$2:AB$4955,ObservedSpeciesData!$A$2:$A$4955,$A91,ObservedSpeciesData!$D$2:$D$4955,$D91)),AVERAGEIFS(ObservedSpeciesData!AB$2:AB$4955,ObservedSpeciesData!$A$2:$A$4955,$A91,ObservedSpeciesData!$D$2:$D$4955,$D91),"")</f>
        <v>3.9371686553955079E-2</v>
      </c>
      <c r="AC91" s="24">
        <f>IF(ISNUMBER(AVERAGEIFS(ObservedSpeciesData!AC$2:AC$4955,ObservedSpeciesData!$A$2:$A$4955,$A91,ObservedSpeciesData!$D$2:$D$4955,$D91)),AVERAGEIFS(ObservedSpeciesData!AC$2:AC$4955,ObservedSpeciesData!$A$2:$A$4955,$A91,ObservedSpeciesData!$D$2:$D$4955,$D91),"")</f>
        <v>3.9371686553955079E-2</v>
      </c>
      <c r="AD91" s="23">
        <f>IF(ISNUMBER(AVERAGEIFS(ObservedSpeciesData!AD$2:AD$4955,ObservedSpeciesData!$A$2:$A$4955,$A91,ObservedSpeciesData!$D$2:$D$4955,$D91)),AVERAGEIFS(ObservedSpeciesData!AD$2:AD$4955,ObservedSpeciesData!$A$2:$A$4955,$A91,ObservedSpeciesData!$D$2:$D$4955,$D91),"")</f>
        <v>12.378142242431641</v>
      </c>
      <c r="AE91" s="24">
        <f>IF(ISNUMBER(AVERAGEIFS(ObservedSpeciesData!AE$2:AE$4955,ObservedSpeciesData!$A$2:$A$4955,$A91,ObservedSpeciesData!$D$2:$D$4955,$D91)),AVERAGEIFS(ObservedSpeciesData!AE$2:AE$4955,ObservedSpeciesData!$A$2:$A$4955,$A91,ObservedSpeciesData!$D$2:$D$4955,$D91),"")</f>
        <v>10.075066135774241</v>
      </c>
      <c r="AF91" s="23"/>
      <c r="AG91" s="24"/>
      <c r="AH91" s="23">
        <f>IF(ISNUMBER(AVERAGEIFS(ObservedSpeciesData!AH$2:AH$4955,ObservedSpeciesData!$A$2:$A$4955,$A91,ObservedSpeciesData!$D$2:$D$4955,$D91)),AVERAGEIFS(ObservedSpeciesData!AH$2:AH$4955,ObservedSpeciesData!$A$2:$A$4955,$A91,ObservedSpeciesData!$D$2:$D$4955,$D91),"")</f>
        <v>6.6159999999999997</v>
      </c>
      <c r="AI91" s="23">
        <f>IF(ISNUMBER(AVERAGEIFS(ObservedSpeciesData!AI$2:AI$4955,ObservedSpeciesData!$A$2:$A$4955,$A91,ObservedSpeciesData!$C$2:$C$4955,$C91,ObservedSpeciesData!$D$2:$D$4955,$D91)),AVERAGEIFS(ObservedSpeciesData!AI$2:AI$4955,ObservedSpeciesData!$A$2:$A$4955,$A91,ObservedSpeciesData!$C$2:$C$4955,$C91,ObservedSpeciesData!$D$2:$D$4955,$D91),"")</f>
        <v>23.15</v>
      </c>
      <c r="AJ91" s="2">
        <f>COUNTIFS(ObservedSpeciesData!$A$2:$A$828,$A91,ObservedSpeciesData!$D$2:$D$828,$D91)</f>
        <v>4</v>
      </c>
      <c r="AK91" s="2">
        <f t="shared" si="1"/>
        <v>15</v>
      </c>
    </row>
    <row r="92" spans="1:37" x14ac:dyDescent="0.25">
      <c r="A92" s="14" t="s">
        <v>118</v>
      </c>
      <c r="B92" t="s">
        <v>98</v>
      </c>
      <c r="C92" t="s">
        <v>106</v>
      </c>
      <c r="D92" s="13">
        <v>42394</v>
      </c>
      <c r="E92">
        <v>1</v>
      </c>
      <c r="F92">
        <v>0</v>
      </c>
      <c r="G92" s="2" t="s">
        <v>87</v>
      </c>
      <c r="H92" s="2" t="s">
        <v>12</v>
      </c>
      <c r="I92">
        <v>4</v>
      </c>
      <c r="J92" s="2" t="s">
        <v>77</v>
      </c>
      <c r="K92" s="2">
        <f>IF(ISNUMBER(AVERAGEIFS(ObservedSpeciesData!K$2:K$4955,ObservedSpeciesData!$A$2:$A$4955,$A92,ObservedSpeciesData!$D$2:$D$4955,$D92)),AVERAGEIFS(ObservedSpeciesData!K$2:K$4955,ObservedSpeciesData!$A$2:$A$4955,$A92,ObservedSpeciesData!$D$2:$D$4955,$D92),"")</f>
        <v>0</v>
      </c>
      <c r="L92" s="26" t="str">
        <f>IF(ISNUMBER(AVERAGEIFS(ObservedSpeciesData!L$2:L$4955,ObservedSpeciesData!$A$2:$A$4955,$A92,ObservedSpeciesData!$D$2:$D$4955,$D92)),AVERAGEIFS(ObservedSpeciesData!L$2:L$4955,ObservedSpeciesData!$A$2:$A$4955,$A92,ObservedSpeciesData!$D$2:$D$4955,$D92),"")</f>
        <v/>
      </c>
      <c r="M92" s="23" t="str">
        <f>IF(ISNUMBER(AVERAGEIFS(ObservedSpeciesData!M$2:M$4955,ObservedSpeciesData!$A$2:$A$4955,$A92,ObservedSpeciesData!$D$2:$D$4955,$D92)),AVERAGEIFS(ObservedSpeciesData!M$2:M$4955,ObservedSpeciesData!$A$2:$A$4955,$A92,ObservedSpeciesData!$D$2:$D$4955,$D92),"")</f>
        <v/>
      </c>
      <c r="N92" s="23">
        <f>IF(ISNUMBER(AVERAGEIFS(ObservedSpeciesData!N$2:N$4955,ObservedSpeciesData!$A$2:$A$4955,$A92,ObservedSpeciesData!$D$2:$D$4955,$D92)),AVERAGEIFS(ObservedSpeciesData!N$2:N$4955,ObservedSpeciesData!$A$2:$A$4955,$A92,ObservedSpeciesData!$D$2:$D$4955,$D92),"")</f>
        <v>1604.8565961828865</v>
      </c>
      <c r="O92" s="23">
        <f>IF(ISNUMBER(AVERAGEIFS(ObservedSpeciesData!O$2:O$4955,ObservedSpeciesData!$A$2:$A$4955,$A92,ObservedSpeciesData!$D$2:$D$4955,$D92)),AVERAGEIFS(ObservedSpeciesData!O$2:O$4955,ObservedSpeciesData!$A$2:$A$4955,$A92,ObservedSpeciesData!$D$2:$D$4955,$D92),"")</f>
        <v>160.48565961828868</v>
      </c>
      <c r="P92" s="23">
        <f>IF(ISNUMBER(AVERAGEIFS(ObservedSpeciesData!P$2:P$4955,ObservedSpeciesData!$A$2:$A$4955,$A92,ObservedSpeciesData!$C$2:$C$4955,$C92,ObservedSpeciesData!$D$2:$D$4955,$D92)),AVERAGEIFS(ObservedSpeciesData!P$2:P$4955,ObservedSpeciesData!$A$2:$A$4955,$A92,ObservedSpeciesData!$C$2:$C$4955,$C92,ObservedSpeciesData!$D$2:$D$4955,$D92),"")</f>
        <v>643.05758503492325</v>
      </c>
      <c r="Q92" s="23"/>
      <c r="R92" s="25" t="str">
        <f>IF(ISNUMBER(AVERAGEIFS(ObservedSpeciesData!R$2:R$4955,ObservedSpeciesData!$A$2:$A$4955,$A92,ObservedSpeciesData!$D$2:$D$4955,$D92)),AVERAGEIFS(ObservedSpeciesData!R$2:R$4955,ObservedSpeciesData!$A$2:$A$4955,$A92,ObservedSpeciesData!$D$2:$D$4955,$D92),"")</f>
        <v/>
      </c>
      <c r="S92" s="25" t="str">
        <f>IF(ISNUMBER(AVERAGEIFS(ObservedSpeciesData!S$2:S$4955,ObservedSpeciesData!$A$2:$A$4955,$A92,ObservedSpeciesData!$D$2:$D$4955,$D92)),AVERAGEIFS(ObservedSpeciesData!S$2:S$4955,ObservedSpeciesData!$A$2:$A$4955,$A92,ObservedSpeciesData!$D$2:$D$4955,$D92),"")</f>
        <v/>
      </c>
      <c r="T92" s="23" t="str">
        <f>IF(ISNUMBER(AVERAGEIFS(ObservedSpeciesData!T$2:T$4955,ObservedSpeciesData!$A$2:$A$4955,$A92,ObservedSpeciesData!$D$2:$D$4955,$D92)),AVERAGEIFS(ObservedSpeciesData!T$2:T$4955,ObservedSpeciesData!$A$2:$A$4955,$A92,ObservedSpeciesData!$D$2:$D$4955,$D92),"")</f>
        <v/>
      </c>
      <c r="U92" s="24" t="str">
        <f>IF(ISNUMBER(AVERAGEIFS(ObservedSpeciesData!U$2:U$4955,ObservedSpeciesData!$A$2:$A$4955,$A92,ObservedSpeciesData!$C$2:$C$4955,$C92,ObservedSpeciesData!$D$2:$D$4955,$D92)),AVERAGEIFS(ObservedSpeciesData!U$2:U$4955,ObservedSpeciesData!$A$2:$A$4955,$A92,ObservedSpeciesData!$C$2:$C$4955,$C92,ObservedSpeciesData!$D$2:$D$4955,$D92),"")</f>
        <v/>
      </c>
      <c r="V92" s="23">
        <f>IF(ISNUMBER(AVERAGEIFS(ObservedSpeciesData!V$2:V$4955,ObservedSpeciesData!$A$2:$A$4955,$A92,ObservedSpeciesData!$D$2:$D$4955,$D92)),AVERAGEIFS(ObservedSpeciesData!V$2:V$4955,ObservedSpeciesData!$A$2:$A$4955,$A92,ObservedSpeciesData!$D$2:$D$4955,$D92),"")</f>
        <v>20.873838663101196</v>
      </c>
      <c r="W92" s="23">
        <f>IF(ISNUMBER(AVERAGEIFS(ObservedSpeciesData!W$2:W$4955,ObservedSpeciesData!$A$2:$A$4955,$A92,ObservedSpeciesData!$D$2:$D$4955,$D92)),AVERAGEIFS(ObservedSpeciesData!W$2:W$4955,ObservedSpeciesData!$A$2:$A$4955,$A92,ObservedSpeciesData!$D$2:$D$4955,$D92),"")</f>
        <v>13.778007507324219</v>
      </c>
      <c r="X92" s="23">
        <f>IF(ISNUMBER(AVERAGEIFS(ObservedSpeciesData!X$2:X$4955,ObservedSpeciesData!$A$2:$A$4955,$A92,ObservedSpeciesData!$D$2:$D$4955,$D92)),AVERAGEIFS(ObservedSpeciesData!X$2:X$4955,ObservedSpeciesData!$A$2:$A$4955,$A92,ObservedSpeciesData!$D$2:$D$4955,$D92),"")</f>
        <v>74.968488693237305</v>
      </c>
      <c r="Y92" s="23">
        <f>IF(ISNUMBER(AVERAGEIFS(ObservedSpeciesData!Y$2:Y$4955,ObservedSpeciesData!$A$2:$A$4955,$A92,ObservedSpeciesData!$D$2:$D$4955,$D92)),AVERAGEIFS(ObservedSpeciesData!Y$2:Y$4955,ObservedSpeciesData!$A$2:$A$4955,$A92,ObservedSpeciesData!$D$2:$D$4955,$D92),"")</f>
        <v>26.79868745803833</v>
      </c>
      <c r="Z92" s="23">
        <f>IF(ISNUMBER(AVERAGEIFS(ObservedSpeciesData!Z$2:Z$4955,ObservedSpeciesData!$A$2:$A$4955,$A92,ObservedSpeciesData!$D$2:$D$4955,$D92)),AVERAGEIFS(ObservedSpeciesData!Z$2:Z$4955,ObservedSpeciesData!$A$2:$A$4955,$A92,ObservedSpeciesData!$D$2:$D$4955,$D92),"")</f>
        <v>90.278741836547852</v>
      </c>
      <c r="AA92" s="23">
        <f>IF(ISNUMBER(AVERAGEIFS(ObservedSpeciesData!AA$2:AA$4955,ObservedSpeciesData!$A$2:$A$4955,$A92,ObservedSpeciesData!$D$2:$D$4955,$D92)),AVERAGEIFS(ObservedSpeciesData!AA$2:AA$4955,ObservedSpeciesData!$A$2:$A$4955,$A92,ObservedSpeciesData!$D$2:$D$4955,$D92),"")</f>
        <v>26.269827604293823</v>
      </c>
      <c r="AB92" s="24">
        <f>IF(ISNUMBER(AVERAGEIFS(ObservedSpeciesData!AB$2:AB$4955,ObservedSpeciesData!$A$2:$A$4955,$A92,ObservedSpeciesData!$D$2:$D$4955,$D92)),AVERAGEIFS(ObservedSpeciesData!AB$2:AB$4955,ObservedSpeciesData!$A$2:$A$4955,$A92,ObservedSpeciesData!$D$2:$D$4955,$D92),"")</f>
        <v>4.2031724166870121E-2</v>
      </c>
      <c r="AC92" s="24">
        <f>IF(ISNUMBER(AVERAGEIFS(ObservedSpeciesData!AC$2:AC$4955,ObservedSpeciesData!$A$2:$A$4955,$A92,ObservedSpeciesData!$D$2:$D$4955,$D92)),AVERAGEIFS(ObservedSpeciesData!AC$2:AC$4955,ObservedSpeciesData!$A$2:$A$4955,$A92,ObservedSpeciesData!$D$2:$D$4955,$D92),"")</f>
        <v>4.2031724166870121E-2</v>
      </c>
      <c r="AD92" s="23">
        <f>IF(ISNUMBER(AVERAGEIFS(ObservedSpeciesData!AD$2:AD$4955,ObservedSpeciesData!$A$2:$A$4955,$A92,ObservedSpeciesData!$D$2:$D$4955,$D92)),AVERAGEIFS(ObservedSpeciesData!AD$2:AD$4955,ObservedSpeciesData!$A$2:$A$4955,$A92,ObservedSpeciesData!$D$2:$D$4955,$D92),"")</f>
        <v>11.994958190917968</v>
      </c>
      <c r="AE92" s="24">
        <f>IF(ISNUMBER(AVERAGEIFS(ObservedSpeciesData!AE$2:AE$4955,ObservedSpeciesData!$A$2:$A$4955,$A92,ObservedSpeciesData!$D$2:$D$4955,$D92)),AVERAGEIFS(ObservedSpeciesData!AE$2:AE$4955,ObservedSpeciesData!$A$2:$A$4955,$A92,ObservedSpeciesData!$D$2:$D$4955,$D92),"")</f>
        <v>12.132902574976123</v>
      </c>
      <c r="AF92" s="23"/>
      <c r="AG92" s="24"/>
      <c r="AH92" s="23">
        <f>IF(ISNUMBER(AVERAGEIFS(ObservedSpeciesData!AH$2:AH$4955,ObservedSpeciesData!$A$2:$A$4955,$A92,ObservedSpeciesData!$D$2:$D$4955,$D92)),AVERAGEIFS(ObservedSpeciesData!AH$2:AH$4955,ObservedSpeciesData!$A$2:$A$4955,$A92,ObservedSpeciesData!$D$2:$D$4955,$D92),"")</f>
        <v>6.5984999999999996</v>
      </c>
      <c r="AI92" s="23">
        <f>IF(ISNUMBER(AVERAGEIFS(ObservedSpeciesData!AI$2:AI$4955,ObservedSpeciesData!$A$2:$A$4955,$A92,ObservedSpeciesData!$C$2:$C$4955,$C92,ObservedSpeciesData!$D$2:$D$4955,$D92)),AVERAGEIFS(ObservedSpeciesData!AI$2:AI$4955,ObservedSpeciesData!$A$2:$A$4955,$A92,ObservedSpeciesData!$C$2:$C$4955,$C92,ObservedSpeciesData!$D$2:$D$4955,$D92),"")</f>
        <v>26.023250000000001</v>
      </c>
      <c r="AJ92" s="2">
        <f>COUNTIFS(ObservedSpeciesData!$A$2:$A$828,$A92,ObservedSpeciesData!$D$2:$D$828,$D92)</f>
        <v>4</v>
      </c>
      <c r="AK92" s="2">
        <f t="shared" si="1"/>
        <v>15</v>
      </c>
    </row>
    <row r="93" spans="1:37" x14ac:dyDescent="0.25">
      <c r="A93" s="14" t="s">
        <v>117</v>
      </c>
      <c r="B93" t="s">
        <v>98</v>
      </c>
      <c r="C93" t="s">
        <v>106</v>
      </c>
      <c r="D93" s="13">
        <v>42394</v>
      </c>
      <c r="E93">
        <v>1</v>
      </c>
      <c r="F93">
        <v>50</v>
      </c>
      <c r="G93" s="2" t="s">
        <v>87</v>
      </c>
      <c r="H93" s="2" t="s">
        <v>12</v>
      </c>
      <c r="I93">
        <v>4</v>
      </c>
      <c r="J93" s="2" t="s">
        <v>77</v>
      </c>
      <c r="K93" s="2">
        <f>IF(ISNUMBER(AVERAGEIFS(ObservedSpeciesData!K$2:K$4955,ObservedSpeciesData!$A$2:$A$4955,$A93,ObservedSpeciesData!$D$2:$D$4955,$D93)),AVERAGEIFS(ObservedSpeciesData!K$2:K$4955,ObservedSpeciesData!$A$2:$A$4955,$A93,ObservedSpeciesData!$D$2:$D$4955,$D93),"")</f>
        <v>45</v>
      </c>
      <c r="L93" s="26" t="str">
        <f>IF(ISNUMBER(AVERAGEIFS(ObservedSpeciesData!L$2:L$4955,ObservedSpeciesData!$A$2:$A$4955,$A93,ObservedSpeciesData!$D$2:$D$4955,$D93)),AVERAGEIFS(ObservedSpeciesData!L$2:L$4955,ObservedSpeciesData!$A$2:$A$4955,$A93,ObservedSpeciesData!$D$2:$D$4955,$D93),"")</f>
        <v/>
      </c>
      <c r="M93" s="23" t="str">
        <f>IF(ISNUMBER(AVERAGEIFS(ObservedSpeciesData!M$2:M$4955,ObservedSpeciesData!$A$2:$A$4955,$A93,ObservedSpeciesData!$D$2:$D$4955,$D93)),AVERAGEIFS(ObservedSpeciesData!M$2:M$4955,ObservedSpeciesData!$A$2:$A$4955,$A93,ObservedSpeciesData!$D$2:$D$4955,$D93),"")</f>
        <v/>
      </c>
      <c r="N93" s="23">
        <f>IF(ISNUMBER(AVERAGEIFS(ObservedSpeciesData!N$2:N$4955,ObservedSpeciesData!$A$2:$A$4955,$A93,ObservedSpeciesData!$D$2:$D$4955,$D93)),AVERAGEIFS(ObservedSpeciesData!N$2:N$4955,ObservedSpeciesData!$A$2:$A$4955,$A93,ObservedSpeciesData!$D$2:$D$4955,$D93),"")</f>
        <v>1710.2669339722097</v>
      </c>
      <c r="O93" s="23">
        <f>IF(ISNUMBER(AVERAGEIFS(ObservedSpeciesData!O$2:O$4955,ObservedSpeciesData!$A$2:$A$4955,$A93,ObservedSpeciesData!$D$2:$D$4955,$D93)),AVERAGEIFS(ObservedSpeciesData!O$2:O$4955,ObservedSpeciesData!$A$2:$A$4955,$A93,ObservedSpeciesData!$D$2:$D$4955,$D93),"")</f>
        <v>171.02669339722098</v>
      </c>
      <c r="P93" s="23">
        <f>IF(ISNUMBER(AVERAGEIFS(ObservedSpeciesData!P$2:P$4955,ObservedSpeciesData!$A$2:$A$4955,$A93,ObservedSpeciesData!$C$2:$C$4955,$C93,ObservedSpeciesData!$D$2:$D$4955,$D93)),AVERAGEIFS(ObservedSpeciesData!P$2:P$4955,ObservedSpeciesData!$A$2:$A$4955,$A93,ObservedSpeciesData!$C$2:$C$4955,$C93,ObservedSpeciesData!$D$2:$D$4955,$D93),"")</f>
        <v>689.03939366150394</v>
      </c>
      <c r="Q93" s="23"/>
      <c r="R93" s="25" t="str">
        <f>IF(ISNUMBER(AVERAGEIFS(ObservedSpeciesData!R$2:R$4955,ObservedSpeciesData!$A$2:$A$4955,$A93,ObservedSpeciesData!$D$2:$D$4955,$D93)),AVERAGEIFS(ObservedSpeciesData!R$2:R$4955,ObservedSpeciesData!$A$2:$A$4955,$A93,ObservedSpeciesData!$D$2:$D$4955,$D93),"")</f>
        <v/>
      </c>
      <c r="S93" s="25" t="str">
        <f>IF(ISNUMBER(AVERAGEIFS(ObservedSpeciesData!S$2:S$4955,ObservedSpeciesData!$A$2:$A$4955,$A93,ObservedSpeciesData!$D$2:$D$4955,$D93)),AVERAGEIFS(ObservedSpeciesData!S$2:S$4955,ObservedSpeciesData!$A$2:$A$4955,$A93,ObservedSpeciesData!$D$2:$D$4955,$D93),"")</f>
        <v/>
      </c>
      <c r="T93" s="23" t="str">
        <f>IF(ISNUMBER(AVERAGEIFS(ObservedSpeciesData!T$2:T$4955,ObservedSpeciesData!$A$2:$A$4955,$A93,ObservedSpeciesData!$D$2:$D$4955,$D93)),AVERAGEIFS(ObservedSpeciesData!T$2:T$4955,ObservedSpeciesData!$A$2:$A$4955,$A93,ObservedSpeciesData!$D$2:$D$4955,$D93),"")</f>
        <v/>
      </c>
      <c r="U93" s="24" t="str">
        <f>IF(ISNUMBER(AVERAGEIFS(ObservedSpeciesData!U$2:U$4955,ObservedSpeciesData!$A$2:$A$4955,$A93,ObservedSpeciesData!$C$2:$C$4955,$C93,ObservedSpeciesData!$D$2:$D$4955,$D93)),AVERAGEIFS(ObservedSpeciesData!U$2:U$4955,ObservedSpeciesData!$A$2:$A$4955,$A93,ObservedSpeciesData!$C$2:$C$4955,$C93,ObservedSpeciesData!$D$2:$D$4955,$D93),"")</f>
        <v/>
      </c>
      <c r="V93" s="23">
        <f>IF(ISNUMBER(AVERAGEIFS(ObservedSpeciesData!V$2:V$4955,ObservedSpeciesData!$A$2:$A$4955,$A93,ObservedSpeciesData!$D$2:$D$4955,$D93)),AVERAGEIFS(ObservedSpeciesData!V$2:V$4955,ObservedSpeciesData!$A$2:$A$4955,$A93,ObservedSpeciesData!$D$2:$D$4955,$D93),"")</f>
        <v>20.562111854553223</v>
      </c>
      <c r="W93" s="23">
        <f>IF(ISNUMBER(AVERAGEIFS(ObservedSpeciesData!W$2:W$4955,ObservedSpeciesData!$A$2:$A$4955,$A93,ObservedSpeciesData!$D$2:$D$4955,$D93)),AVERAGEIFS(ObservedSpeciesData!W$2:W$4955,ObservedSpeciesData!$A$2:$A$4955,$A93,ObservedSpeciesData!$D$2:$D$4955,$D93),"")</f>
        <v>14.422056913375854</v>
      </c>
      <c r="X93" s="23">
        <f>IF(ISNUMBER(AVERAGEIFS(ObservedSpeciesData!X$2:X$4955,ObservedSpeciesData!$A$2:$A$4955,$A93,ObservedSpeciesData!$D$2:$D$4955,$D93)),AVERAGEIFS(ObservedSpeciesData!X$2:X$4955,ObservedSpeciesData!$A$2:$A$4955,$A93,ObservedSpeciesData!$D$2:$D$4955,$D93),"")</f>
        <v>75.242342948913574</v>
      </c>
      <c r="Y93" s="23">
        <f>IF(ISNUMBER(AVERAGEIFS(ObservedSpeciesData!Y$2:Y$4955,ObservedSpeciesData!$A$2:$A$4955,$A93,ObservedSpeciesData!$D$2:$D$4955,$D93)),AVERAGEIFS(ObservedSpeciesData!Y$2:Y$4955,ObservedSpeciesData!$A$2:$A$4955,$A93,ObservedSpeciesData!$D$2:$D$4955,$D93),"")</f>
        <v>26.301374435424805</v>
      </c>
      <c r="Z93" s="23">
        <f>IF(ISNUMBER(AVERAGEIFS(ObservedSpeciesData!Z$2:Z$4955,ObservedSpeciesData!$A$2:$A$4955,$A93,ObservedSpeciesData!$D$2:$D$4955,$D93)),AVERAGEIFS(ObservedSpeciesData!Z$2:Z$4955,ObservedSpeciesData!$A$2:$A$4955,$A93,ObservedSpeciesData!$D$2:$D$4955,$D93),"")</f>
        <v>90.387296676635742</v>
      </c>
      <c r="AA93" s="23">
        <f>IF(ISNUMBER(AVERAGEIFS(ObservedSpeciesData!AA$2:AA$4955,ObservedSpeciesData!$A$2:$A$4955,$A93,ObservedSpeciesData!$D$2:$D$4955,$D93)),AVERAGEIFS(ObservedSpeciesData!AA$2:AA$4955,ObservedSpeciesData!$A$2:$A$4955,$A93,ObservedSpeciesData!$D$2:$D$4955,$D93),"")</f>
        <v>25.863388776779175</v>
      </c>
      <c r="AB93" s="24">
        <f>IF(ISNUMBER(AVERAGEIFS(ObservedSpeciesData!AB$2:AB$4955,ObservedSpeciesData!$A$2:$A$4955,$A93,ObservedSpeciesData!$D$2:$D$4955,$D93)),AVERAGEIFS(ObservedSpeciesData!AB$2:AB$4955,ObservedSpeciesData!$A$2:$A$4955,$A93,ObservedSpeciesData!$D$2:$D$4955,$D93),"")</f>
        <v>4.1381422042846679E-2</v>
      </c>
      <c r="AC93" s="24">
        <f>IF(ISNUMBER(AVERAGEIFS(ObservedSpeciesData!AC$2:AC$4955,ObservedSpeciesData!$A$2:$A$4955,$A93,ObservedSpeciesData!$D$2:$D$4955,$D93)),AVERAGEIFS(ObservedSpeciesData!AC$2:AC$4955,ObservedSpeciesData!$A$2:$A$4955,$A93,ObservedSpeciesData!$D$2:$D$4955,$D93),"")</f>
        <v>4.1381422042846679E-2</v>
      </c>
      <c r="AD93" s="23">
        <f>IF(ISNUMBER(AVERAGEIFS(ObservedSpeciesData!AD$2:AD$4955,ObservedSpeciesData!$A$2:$A$4955,$A93,ObservedSpeciesData!$D$2:$D$4955,$D93)),AVERAGEIFS(ObservedSpeciesData!AD$2:AD$4955,ObservedSpeciesData!$A$2:$A$4955,$A93,ObservedSpeciesData!$D$2:$D$4955,$D93),"")</f>
        <v>12.038774871826174</v>
      </c>
      <c r="AE93" s="24">
        <f>IF(ISNUMBER(AVERAGEIFS(ObservedSpeciesData!AE$2:AE$4955,ObservedSpeciesData!$A$2:$A$4955,$A93,ObservedSpeciesData!$D$2:$D$4955,$D93)),AVERAGEIFS(ObservedSpeciesData!AE$2:AE$4955,ObservedSpeciesData!$A$2:$A$4955,$A93,ObservedSpeciesData!$D$2:$D$4955,$D93),"")</f>
        <v>12.986903820799339</v>
      </c>
      <c r="AF93" s="23"/>
      <c r="AG93" s="24"/>
      <c r="AH93" s="23">
        <f>IF(ISNUMBER(AVERAGEIFS(ObservedSpeciesData!AH$2:AH$4955,ObservedSpeciesData!$A$2:$A$4955,$A93,ObservedSpeciesData!$D$2:$D$4955,$D93)),AVERAGEIFS(ObservedSpeciesData!AH$2:AH$4955,ObservedSpeciesData!$A$2:$A$4955,$A93,ObservedSpeciesData!$D$2:$D$4955,$D93),"")</f>
        <v>6.9959999999999996</v>
      </c>
      <c r="AI93" s="23">
        <f>IF(ISNUMBER(AVERAGEIFS(ObservedSpeciesData!AI$2:AI$4955,ObservedSpeciesData!$A$2:$A$4955,$A93,ObservedSpeciesData!$C$2:$C$4955,$C93,ObservedSpeciesData!$D$2:$D$4955,$D93)),AVERAGEIFS(ObservedSpeciesData!AI$2:AI$4955,ObservedSpeciesData!$A$2:$A$4955,$A93,ObservedSpeciesData!$C$2:$C$4955,$C93,ObservedSpeciesData!$D$2:$D$4955,$D93),"")</f>
        <v>27.997499999999999</v>
      </c>
      <c r="AJ93" s="2">
        <f>COUNTIFS(ObservedSpeciesData!$A$2:$A$828,$A93,ObservedSpeciesData!$D$2:$D$828,$D93)</f>
        <v>4</v>
      </c>
      <c r="AK93" s="2">
        <f t="shared" si="1"/>
        <v>15</v>
      </c>
    </row>
    <row r="94" spans="1:37" x14ac:dyDescent="0.25">
      <c r="A94" s="14" t="s">
        <v>116</v>
      </c>
      <c r="B94" t="s">
        <v>98</v>
      </c>
      <c r="C94" t="s">
        <v>106</v>
      </c>
      <c r="D94" s="13">
        <v>42394</v>
      </c>
      <c r="E94">
        <v>1</v>
      </c>
      <c r="F94">
        <v>100</v>
      </c>
      <c r="G94" s="2" t="s">
        <v>87</v>
      </c>
      <c r="H94" s="2" t="s">
        <v>12</v>
      </c>
      <c r="I94">
        <v>4</v>
      </c>
      <c r="J94" s="2" t="s">
        <v>77</v>
      </c>
      <c r="K94" s="2">
        <f>IF(ISNUMBER(AVERAGEIFS(ObservedSpeciesData!K$2:K$4955,ObservedSpeciesData!$A$2:$A$4955,$A94,ObservedSpeciesData!$D$2:$D$4955,$D94)),AVERAGEIFS(ObservedSpeciesData!K$2:K$4955,ObservedSpeciesData!$A$2:$A$4955,$A94,ObservedSpeciesData!$D$2:$D$4955,$D94),"")</f>
        <v>78</v>
      </c>
      <c r="L94" s="26" t="str">
        <f>IF(ISNUMBER(AVERAGEIFS(ObservedSpeciesData!L$2:L$4955,ObservedSpeciesData!$A$2:$A$4955,$A94,ObservedSpeciesData!$D$2:$D$4955,$D94)),AVERAGEIFS(ObservedSpeciesData!L$2:L$4955,ObservedSpeciesData!$A$2:$A$4955,$A94,ObservedSpeciesData!$D$2:$D$4955,$D94),"")</f>
        <v/>
      </c>
      <c r="M94" s="23" t="str">
        <f>IF(ISNUMBER(AVERAGEIFS(ObservedSpeciesData!M$2:M$4955,ObservedSpeciesData!$A$2:$A$4955,$A94,ObservedSpeciesData!$D$2:$D$4955,$D94)),AVERAGEIFS(ObservedSpeciesData!M$2:M$4955,ObservedSpeciesData!$A$2:$A$4955,$A94,ObservedSpeciesData!$D$2:$D$4955,$D94),"")</f>
        <v/>
      </c>
      <c r="N94" s="23">
        <f>IF(ISNUMBER(AVERAGEIFS(ObservedSpeciesData!N$2:N$4955,ObservedSpeciesData!$A$2:$A$4955,$A94,ObservedSpeciesData!$D$2:$D$4955,$D94)),AVERAGEIFS(ObservedSpeciesData!N$2:N$4955,ObservedSpeciesData!$A$2:$A$4955,$A94,ObservedSpeciesData!$D$2:$D$4955,$D94),"")</f>
        <v>1762.6888412287738</v>
      </c>
      <c r="O94" s="23">
        <f>IF(ISNUMBER(AVERAGEIFS(ObservedSpeciesData!O$2:O$4955,ObservedSpeciesData!$A$2:$A$4955,$A94,ObservedSpeciesData!$D$2:$D$4955,$D94)),AVERAGEIFS(ObservedSpeciesData!O$2:O$4955,ObservedSpeciesData!$A$2:$A$4955,$A94,ObservedSpeciesData!$D$2:$D$4955,$D94),"")</f>
        <v>176.26888412287738</v>
      </c>
      <c r="P94" s="23">
        <f>IF(ISNUMBER(AVERAGEIFS(ObservedSpeciesData!P$2:P$4955,ObservedSpeciesData!$A$2:$A$4955,$A94,ObservedSpeciesData!$C$2:$C$4955,$C94,ObservedSpeciesData!$D$2:$D$4955,$D94)),AVERAGEIFS(ObservedSpeciesData!P$2:P$4955,ObservedSpeciesData!$A$2:$A$4955,$A94,ObservedSpeciesData!$C$2:$C$4955,$C94,ObservedSpeciesData!$D$2:$D$4955,$D94),"")</f>
        <v>684.7476514603826</v>
      </c>
      <c r="Q94" s="23"/>
      <c r="R94" s="25" t="str">
        <f>IF(ISNUMBER(AVERAGEIFS(ObservedSpeciesData!R$2:R$4955,ObservedSpeciesData!$A$2:$A$4955,$A94,ObservedSpeciesData!$D$2:$D$4955,$D94)),AVERAGEIFS(ObservedSpeciesData!R$2:R$4955,ObservedSpeciesData!$A$2:$A$4955,$A94,ObservedSpeciesData!$D$2:$D$4955,$D94),"")</f>
        <v/>
      </c>
      <c r="S94" s="25" t="str">
        <f>IF(ISNUMBER(AVERAGEIFS(ObservedSpeciesData!S$2:S$4955,ObservedSpeciesData!$A$2:$A$4955,$A94,ObservedSpeciesData!$D$2:$D$4955,$D94)),AVERAGEIFS(ObservedSpeciesData!S$2:S$4955,ObservedSpeciesData!$A$2:$A$4955,$A94,ObservedSpeciesData!$D$2:$D$4955,$D94),"")</f>
        <v/>
      </c>
      <c r="T94" s="23" t="str">
        <f>IF(ISNUMBER(AVERAGEIFS(ObservedSpeciesData!T$2:T$4955,ObservedSpeciesData!$A$2:$A$4955,$A94,ObservedSpeciesData!$D$2:$D$4955,$D94)),AVERAGEIFS(ObservedSpeciesData!T$2:T$4955,ObservedSpeciesData!$A$2:$A$4955,$A94,ObservedSpeciesData!$D$2:$D$4955,$D94),"")</f>
        <v/>
      </c>
      <c r="U94" s="24" t="str">
        <f>IF(ISNUMBER(AVERAGEIFS(ObservedSpeciesData!U$2:U$4955,ObservedSpeciesData!$A$2:$A$4955,$A94,ObservedSpeciesData!$C$2:$C$4955,$C94,ObservedSpeciesData!$D$2:$D$4955,$D94)),AVERAGEIFS(ObservedSpeciesData!U$2:U$4955,ObservedSpeciesData!$A$2:$A$4955,$A94,ObservedSpeciesData!$C$2:$C$4955,$C94,ObservedSpeciesData!$D$2:$D$4955,$D94),"")</f>
        <v/>
      </c>
      <c r="V94" s="23">
        <f>IF(ISNUMBER(AVERAGEIFS(ObservedSpeciesData!V$2:V$4955,ObservedSpeciesData!$A$2:$A$4955,$A94,ObservedSpeciesData!$D$2:$D$4955,$D94)),AVERAGEIFS(ObservedSpeciesData!V$2:V$4955,ObservedSpeciesData!$A$2:$A$4955,$A94,ObservedSpeciesData!$D$2:$D$4955,$D94),"")</f>
        <v>21.838716983795166</v>
      </c>
      <c r="W94" s="23">
        <f>IF(ISNUMBER(AVERAGEIFS(ObservedSpeciesData!W$2:W$4955,ObservedSpeciesData!$A$2:$A$4955,$A94,ObservedSpeciesData!$D$2:$D$4955,$D94)),AVERAGEIFS(ObservedSpeciesData!W$2:W$4955,ObservedSpeciesData!$A$2:$A$4955,$A94,ObservedSpeciesData!$D$2:$D$4955,$D94),"")</f>
        <v>13.828040599822998</v>
      </c>
      <c r="X94" s="23">
        <f>IF(ISNUMBER(AVERAGEIFS(ObservedSpeciesData!X$2:X$4955,ObservedSpeciesData!$A$2:$A$4955,$A94,ObservedSpeciesData!$D$2:$D$4955,$D94)),AVERAGEIFS(ObservedSpeciesData!X$2:X$4955,ObservedSpeciesData!$A$2:$A$4955,$A94,ObservedSpeciesData!$D$2:$D$4955,$D94),"")</f>
        <v>73.75212287902832</v>
      </c>
      <c r="Y94" s="23">
        <f>IF(ISNUMBER(AVERAGEIFS(ObservedSpeciesData!Y$2:Y$4955,ObservedSpeciesData!$A$2:$A$4955,$A94,ObservedSpeciesData!$D$2:$D$4955,$D94)),AVERAGEIFS(ObservedSpeciesData!Y$2:Y$4955,ObservedSpeciesData!$A$2:$A$4955,$A94,ObservedSpeciesData!$D$2:$D$4955,$D94),"")</f>
        <v>28.033195972442627</v>
      </c>
      <c r="Z94" s="23">
        <f>IF(ISNUMBER(AVERAGEIFS(ObservedSpeciesData!Z$2:Z$4955,ObservedSpeciesData!$A$2:$A$4955,$A94,ObservedSpeciesData!$D$2:$D$4955,$D94)),AVERAGEIFS(ObservedSpeciesData!Z$2:Z$4955,ObservedSpeciesData!$A$2:$A$4955,$A94,ObservedSpeciesData!$D$2:$D$4955,$D94),"")</f>
        <v>90.311057090759277</v>
      </c>
      <c r="AA94" s="23">
        <f>IF(ISNUMBER(AVERAGEIFS(ObservedSpeciesData!AA$2:AA$4955,ObservedSpeciesData!$A$2:$A$4955,$A94,ObservedSpeciesData!$D$2:$D$4955,$D94)),AVERAGEIFS(ObservedSpeciesData!AA$2:AA$4955,ObservedSpeciesData!$A$2:$A$4955,$A94,ObservedSpeciesData!$D$2:$D$4955,$D94),"")</f>
        <v>24.86958384513855</v>
      </c>
      <c r="AB94" s="24">
        <f>IF(ISNUMBER(AVERAGEIFS(ObservedSpeciesData!AB$2:AB$4955,ObservedSpeciesData!$A$2:$A$4955,$A94,ObservedSpeciesData!$D$2:$D$4955,$D94)),AVERAGEIFS(ObservedSpeciesData!AB$2:AB$4955,ObservedSpeciesData!$A$2:$A$4955,$A94,ObservedSpeciesData!$D$2:$D$4955,$D94),"")</f>
        <v>3.9791334152221677E-2</v>
      </c>
      <c r="AC94" s="24">
        <f>IF(ISNUMBER(AVERAGEIFS(ObservedSpeciesData!AC$2:AC$4955,ObservedSpeciesData!$A$2:$A$4955,$A94,ObservedSpeciesData!$D$2:$D$4955,$D94)),AVERAGEIFS(ObservedSpeciesData!AC$2:AC$4955,ObservedSpeciesData!$A$2:$A$4955,$A94,ObservedSpeciesData!$D$2:$D$4955,$D94),"")</f>
        <v>3.9791334152221677E-2</v>
      </c>
      <c r="AD94" s="23">
        <f>IF(ISNUMBER(AVERAGEIFS(ObservedSpeciesData!AD$2:AD$4955,ObservedSpeciesData!$A$2:$A$4955,$A94,ObservedSpeciesData!$D$2:$D$4955,$D94)),AVERAGEIFS(ObservedSpeciesData!AD$2:AD$4955,ObservedSpeciesData!$A$2:$A$4955,$A94,ObservedSpeciesData!$D$2:$D$4955,$D94),"")</f>
        <v>11.800339660644532</v>
      </c>
      <c r="AE94" s="24">
        <f>IF(ISNUMBER(AVERAGEIFS(ObservedSpeciesData!AE$2:AE$4955,ObservedSpeciesData!$A$2:$A$4955,$A94,ObservedSpeciesData!$D$2:$D$4955,$D94)),AVERAGEIFS(ObservedSpeciesData!AE$2:AE$4955,ObservedSpeciesData!$A$2:$A$4955,$A94,ObservedSpeciesData!$D$2:$D$4955,$D94),"")</f>
        <v>12.20652968992766</v>
      </c>
      <c r="AF94" s="23"/>
      <c r="AG94" s="24"/>
      <c r="AH94" s="23">
        <f>IF(ISNUMBER(AVERAGEIFS(ObservedSpeciesData!AH$2:AH$4955,ObservedSpeciesData!$A$2:$A$4955,$A94,ObservedSpeciesData!$D$2:$D$4955,$D94)),AVERAGEIFS(ObservedSpeciesData!AH$2:AH$4955,ObservedSpeciesData!$A$2:$A$4955,$A94,ObservedSpeciesData!$D$2:$D$4955,$D94),"")</f>
        <v>6.9867499999999998</v>
      </c>
      <c r="AI94" s="23">
        <f>IF(ISNUMBER(AVERAGEIFS(ObservedSpeciesData!AI$2:AI$4955,ObservedSpeciesData!$A$2:$A$4955,$A94,ObservedSpeciesData!$C$2:$C$4955,$C94,ObservedSpeciesData!$D$2:$D$4955,$D94)),AVERAGEIFS(ObservedSpeciesData!AI$2:AI$4955,ObservedSpeciesData!$A$2:$A$4955,$A94,ObservedSpeciesData!$C$2:$C$4955,$C94,ObservedSpeciesData!$D$2:$D$4955,$D94),"")</f>
        <v>27.116</v>
      </c>
      <c r="AJ94" s="2">
        <f>COUNTIFS(ObservedSpeciesData!$A$2:$A$828,$A94,ObservedSpeciesData!$D$2:$D$828,$D94)</f>
        <v>4</v>
      </c>
      <c r="AK94" s="2">
        <f t="shared" si="1"/>
        <v>15</v>
      </c>
    </row>
    <row r="95" spans="1:37" x14ac:dyDescent="0.25">
      <c r="A95" s="14" t="s">
        <v>115</v>
      </c>
      <c r="B95" t="s">
        <v>98</v>
      </c>
      <c r="C95" t="s">
        <v>106</v>
      </c>
      <c r="D95" s="13">
        <v>42394</v>
      </c>
      <c r="E95">
        <v>1</v>
      </c>
      <c r="F95">
        <v>200</v>
      </c>
      <c r="G95" s="2" t="s">
        <v>87</v>
      </c>
      <c r="H95" s="2" t="s">
        <v>12</v>
      </c>
      <c r="I95">
        <v>4</v>
      </c>
      <c r="J95" s="2" t="s">
        <v>77</v>
      </c>
      <c r="K95" s="2">
        <f>IF(ISNUMBER(AVERAGEIFS(ObservedSpeciesData!K$2:K$4955,ObservedSpeciesData!$A$2:$A$4955,$A95,ObservedSpeciesData!$D$2:$D$4955,$D95)),AVERAGEIFS(ObservedSpeciesData!K$2:K$4955,ObservedSpeciesData!$A$2:$A$4955,$A95,ObservedSpeciesData!$D$2:$D$4955,$D95),"")</f>
        <v>156</v>
      </c>
      <c r="L95" s="26" t="str">
        <f>IF(ISNUMBER(AVERAGEIFS(ObservedSpeciesData!L$2:L$4955,ObservedSpeciesData!$A$2:$A$4955,$A95,ObservedSpeciesData!$D$2:$D$4955,$D95)),AVERAGEIFS(ObservedSpeciesData!L$2:L$4955,ObservedSpeciesData!$A$2:$A$4955,$A95,ObservedSpeciesData!$D$2:$D$4955,$D95),"")</f>
        <v/>
      </c>
      <c r="M95" s="23" t="str">
        <f>IF(ISNUMBER(AVERAGEIFS(ObservedSpeciesData!M$2:M$4955,ObservedSpeciesData!$A$2:$A$4955,$A95,ObservedSpeciesData!$D$2:$D$4955,$D95)),AVERAGEIFS(ObservedSpeciesData!M$2:M$4955,ObservedSpeciesData!$A$2:$A$4955,$A95,ObservedSpeciesData!$D$2:$D$4955,$D95),"")</f>
        <v/>
      </c>
      <c r="N95" s="23">
        <f>IF(ISNUMBER(AVERAGEIFS(ObservedSpeciesData!N$2:N$4955,ObservedSpeciesData!$A$2:$A$4955,$A95,ObservedSpeciesData!$D$2:$D$4955,$D95)),AVERAGEIFS(ObservedSpeciesData!N$2:N$4955,ObservedSpeciesData!$A$2:$A$4955,$A95,ObservedSpeciesData!$D$2:$D$4955,$D95),"")</f>
        <v>1846.3958557916922</v>
      </c>
      <c r="O95" s="23">
        <f>IF(ISNUMBER(AVERAGEIFS(ObservedSpeciesData!O$2:O$4955,ObservedSpeciesData!$A$2:$A$4955,$A95,ObservedSpeciesData!$D$2:$D$4955,$D95)),AVERAGEIFS(ObservedSpeciesData!O$2:O$4955,ObservedSpeciesData!$A$2:$A$4955,$A95,ObservedSpeciesData!$D$2:$D$4955,$D95),"")</f>
        <v>184.63958557916919</v>
      </c>
      <c r="P95" s="23">
        <f>IF(ISNUMBER(AVERAGEIFS(ObservedSpeciesData!P$2:P$4955,ObservedSpeciesData!$A$2:$A$4955,$A95,ObservedSpeciesData!$C$2:$C$4955,$C95,ObservedSpeciesData!$D$2:$D$4955,$D95)),AVERAGEIFS(ObservedSpeciesData!P$2:P$4955,ObservedSpeciesData!$A$2:$A$4955,$A95,ObservedSpeciesData!$C$2:$C$4955,$C95,ObservedSpeciesData!$D$2:$D$4955,$D95),"")</f>
        <v>689.05962759835347</v>
      </c>
      <c r="Q95" s="23"/>
      <c r="R95" s="25" t="str">
        <f>IF(ISNUMBER(AVERAGEIFS(ObservedSpeciesData!R$2:R$4955,ObservedSpeciesData!$A$2:$A$4955,$A95,ObservedSpeciesData!$D$2:$D$4955,$D95)),AVERAGEIFS(ObservedSpeciesData!R$2:R$4955,ObservedSpeciesData!$A$2:$A$4955,$A95,ObservedSpeciesData!$D$2:$D$4955,$D95),"")</f>
        <v/>
      </c>
      <c r="S95" s="25" t="str">
        <f>IF(ISNUMBER(AVERAGEIFS(ObservedSpeciesData!S$2:S$4955,ObservedSpeciesData!$A$2:$A$4955,$A95,ObservedSpeciesData!$D$2:$D$4955,$D95)),AVERAGEIFS(ObservedSpeciesData!S$2:S$4955,ObservedSpeciesData!$A$2:$A$4955,$A95,ObservedSpeciesData!$D$2:$D$4955,$D95),"")</f>
        <v/>
      </c>
      <c r="T95" s="23" t="str">
        <f>IF(ISNUMBER(AVERAGEIFS(ObservedSpeciesData!T$2:T$4955,ObservedSpeciesData!$A$2:$A$4955,$A95,ObservedSpeciesData!$D$2:$D$4955,$D95)),AVERAGEIFS(ObservedSpeciesData!T$2:T$4955,ObservedSpeciesData!$A$2:$A$4955,$A95,ObservedSpeciesData!$D$2:$D$4955,$D95),"")</f>
        <v/>
      </c>
      <c r="U95" s="24" t="str">
        <f>IF(ISNUMBER(AVERAGEIFS(ObservedSpeciesData!U$2:U$4955,ObservedSpeciesData!$A$2:$A$4955,$A95,ObservedSpeciesData!$C$2:$C$4955,$C95,ObservedSpeciesData!$D$2:$D$4955,$D95)),AVERAGEIFS(ObservedSpeciesData!U$2:U$4955,ObservedSpeciesData!$A$2:$A$4955,$A95,ObservedSpeciesData!$C$2:$C$4955,$C95,ObservedSpeciesData!$D$2:$D$4955,$D95),"")</f>
        <v/>
      </c>
      <c r="V95" s="23">
        <f>IF(ISNUMBER(AVERAGEIFS(ObservedSpeciesData!V$2:V$4955,ObservedSpeciesData!$A$2:$A$4955,$A95,ObservedSpeciesData!$D$2:$D$4955,$D95)),AVERAGEIFS(ObservedSpeciesData!V$2:V$4955,ObservedSpeciesData!$A$2:$A$4955,$A95,ObservedSpeciesData!$D$2:$D$4955,$D95),"")</f>
        <v>20.74195122718811</v>
      </c>
      <c r="W95" s="23">
        <f>IF(ISNUMBER(AVERAGEIFS(ObservedSpeciesData!W$2:W$4955,ObservedSpeciesData!$A$2:$A$4955,$A95,ObservedSpeciesData!$D$2:$D$4955,$D95)),AVERAGEIFS(ObservedSpeciesData!W$2:W$4955,ObservedSpeciesData!$A$2:$A$4955,$A95,ObservedSpeciesData!$D$2:$D$4955,$D95),"")</f>
        <v>14.120529651641846</v>
      </c>
      <c r="X95" s="23">
        <f>IF(ISNUMBER(AVERAGEIFS(ObservedSpeciesData!X$2:X$4955,ObservedSpeciesData!$A$2:$A$4955,$A95,ObservedSpeciesData!$D$2:$D$4955,$D95)),AVERAGEIFS(ObservedSpeciesData!X$2:X$4955,ObservedSpeciesData!$A$2:$A$4955,$A95,ObservedSpeciesData!$D$2:$D$4955,$D95),"")</f>
        <v>75.244386672973633</v>
      </c>
      <c r="Y95" s="23">
        <f>IF(ISNUMBER(AVERAGEIFS(ObservedSpeciesData!Y$2:Y$4955,ObservedSpeciesData!$A$2:$A$4955,$A95,ObservedSpeciesData!$D$2:$D$4955,$D95)),AVERAGEIFS(ObservedSpeciesData!Y$2:Y$4955,ObservedSpeciesData!$A$2:$A$4955,$A95,ObservedSpeciesData!$D$2:$D$4955,$D95),"")</f>
        <v>27.339850425720215</v>
      </c>
      <c r="Z95" s="23">
        <f>IF(ISNUMBER(AVERAGEIFS(ObservedSpeciesData!Z$2:Z$4955,ObservedSpeciesData!$A$2:$A$4955,$A95,ObservedSpeciesData!$D$2:$D$4955,$D95)),AVERAGEIFS(ObservedSpeciesData!Z$2:Z$4955,ObservedSpeciesData!$A$2:$A$4955,$A95,ObservedSpeciesData!$D$2:$D$4955,$D95),"")</f>
        <v>90.095362663269043</v>
      </c>
      <c r="AA95" s="23">
        <f>IF(ISNUMBER(AVERAGEIFS(ObservedSpeciesData!AA$2:AA$4955,ObservedSpeciesData!$A$2:$A$4955,$A95,ObservedSpeciesData!$D$2:$D$4955,$D95)),AVERAGEIFS(ObservedSpeciesData!AA$2:AA$4955,ObservedSpeciesData!$A$2:$A$4955,$A95,ObservedSpeciesData!$D$2:$D$4955,$D95),"")</f>
        <v>25.65612268447876</v>
      </c>
      <c r="AB95" s="24">
        <f>IF(ISNUMBER(AVERAGEIFS(ObservedSpeciesData!AB$2:AB$4955,ObservedSpeciesData!$A$2:$A$4955,$A95,ObservedSpeciesData!$D$2:$D$4955,$D95)),AVERAGEIFS(ObservedSpeciesData!AB$2:AB$4955,ObservedSpeciesData!$A$2:$A$4955,$A95,ObservedSpeciesData!$D$2:$D$4955,$D95),"")</f>
        <v>4.1049796295166016E-2</v>
      </c>
      <c r="AC95" s="24">
        <f>IF(ISNUMBER(AVERAGEIFS(ObservedSpeciesData!AC$2:AC$4955,ObservedSpeciesData!$A$2:$A$4955,$A95,ObservedSpeciesData!$D$2:$D$4955,$D95)),AVERAGEIFS(ObservedSpeciesData!AC$2:AC$4955,ObservedSpeciesData!$A$2:$A$4955,$A95,ObservedSpeciesData!$D$2:$D$4955,$D95),"")</f>
        <v>4.1049796295166016E-2</v>
      </c>
      <c r="AD95" s="23">
        <f>IF(ISNUMBER(AVERAGEIFS(ObservedSpeciesData!AD$2:AD$4955,ObservedSpeciesData!$A$2:$A$4955,$A95,ObservedSpeciesData!$D$2:$D$4955,$D95)),AVERAGEIFS(ObservedSpeciesData!AD$2:AD$4955,ObservedSpeciesData!$A$2:$A$4955,$A95,ObservedSpeciesData!$D$2:$D$4955,$D95),"")</f>
        <v>12.039101867675782</v>
      </c>
      <c r="AE95" s="24">
        <f>IF(ISNUMBER(AVERAGEIFS(ObservedSpeciesData!AE$2:AE$4955,ObservedSpeciesData!$A$2:$A$4955,$A95,ObservedSpeciesData!$D$2:$D$4955,$D95)),AVERAGEIFS(ObservedSpeciesData!AE$2:AE$4955,ObservedSpeciesData!$A$2:$A$4955,$A95,ObservedSpeciesData!$D$2:$D$4955,$D95),"")</f>
        <v>12.609539131065246</v>
      </c>
      <c r="AF95" s="23"/>
      <c r="AG95" s="24"/>
      <c r="AH95" s="23">
        <f>IF(ISNUMBER(AVERAGEIFS(ObservedSpeciesData!AH$2:AH$4955,ObservedSpeciesData!$A$2:$A$4955,$A95,ObservedSpeciesData!$D$2:$D$4955,$D95)),AVERAGEIFS(ObservedSpeciesData!AH$2:AH$4955,ObservedSpeciesData!$A$2:$A$4955,$A95,ObservedSpeciesData!$D$2:$D$4955,$D95),"")</f>
        <v>7.5847499999999997</v>
      </c>
      <c r="AI95" s="23">
        <f>IF(ISNUMBER(AVERAGEIFS(ObservedSpeciesData!AI$2:AI$4955,ObservedSpeciesData!$A$2:$A$4955,$A95,ObservedSpeciesData!$C$2:$C$4955,$C95,ObservedSpeciesData!$D$2:$D$4955,$D95)),AVERAGEIFS(ObservedSpeciesData!AI$2:AI$4955,ObservedSpeciesData!$A$2:$A$4955,$A95,ObservedSpeciesData!$C$2:$C$4955,$C95,ObservedSpeciesData!$D$2:$D$4955,$D95),"")</f>
        <v>28.448250000000002</v>
      </c>
      <c r="AJ95" s="2">
        <f>COUNTIFS(ObservedSpeciesData!$A$2:$A$828,$A95,ObservedSpeciesData!$D$2:$D$828,$D95)</f>
        <v>4</v>
      </c>
      <c r="AK95" s="2">
        <f t="shared" si="1"/>
        <v>15</v>
      </c>
    </row>
    <row r="96" spans="1:37" x14ac:dyDescent="0.25">
      <c r="A96" s="14" t="s">
        <v>114</v>
      </c>
      <c r="B96" t="s">
        <v>98</v>
      </c>
      <c r="C96" t="s">
        <v>106</v>
      </c>
      <c r="D96" s="13">
        <v>42394</v>
      </c>
      <c r="E96">
        <v>1</v>
      </c>
      <c r="F96">
        <v>350</v>
      </c>
      <c r="G96" s="2" t="s">
        <v>87</v>
      </c>
      <c r="H96" s="2" t="s">
        <v>12</v>
      </c>
      <c r="I96">
        <v>4</v>
      </c>
      <c r="J96" s="2" t="s">
        <v>77</v>
      </c>
      <c r="K96" s="2">
        <f>IF(ISNUMBER(AVERAGEIFS(ObservedSpeciesData!K$2:K$4955,ObservedSpeciesData!$A$2:$A$4955,$A96,ObservedSpeciesData!$D$2:$D$4955,$D96)),AVERAGEIFS(ObservedSpeciesData!K$2:K$4955,ObservedSpeciesData!$A$2:$A$4955,$A96,ObservedSpeciesData!$D$2:$D$4955,$D96),"")</f>
        <v>272</v>
      </c>
      <c r="L96" s="26" t="str">
        <f>IF(ISNUMBER(AVERAGEIFS(ObservedSpeciesData!L$2:L$4955,ObservedSpeciesData!$A$2:$A$4955,$A96,ObservedSpeciesData!$D$2:$D$4955,$D96)),AVERAGEIFS(ObservedSpeciesData!L$2:L$4955,ObservedSpeciesData!$A$2:$A$4955,$A96,ObservedSpeciesData!$D$2:$D$4955,$D96),"")</f>
        <v/>
      </c>
      <c r="M96" s="23" t="str">
        <f>IF(ISNUMBER(AVERAGEIFS(ObservedSpeciesData!M$2:M$4955,ObservedSpeciesData!$A$2:$A$4955,$A96,ObservedSpeciesData!$D$2:$D$4955,$D96)),AVERAGEIFS(ObservedSpeciesData!M$2:M$4955,ObservedSpeciesData!$A$2:$A$4955,$A96,ObservedSpeciesData!$D$2:$D$4955,$D96),"")</f>
        <v/>
      </c>
      <c r="N96" s="23">
        <f>IF(ISNUMBER(AVERAGEIFS(ObservedSpeciesData!N$2:N$4955,ObservedSpeciesData!$A$2:$A$4955,$A96,ObservedSpeciesData!$D$2:$D$4955,$D96)),AVERAGEIFS(ObservedSpeciesData!N$2:N$4955,ObservedSpeciesData!$A$2:$A$4955,$A96,ObservedSpeciesData!$D$2:$D$4955,$D96),"")</f>
        <v>1792.9853251905988</v>
      </c>
      <c r="O96" s="23">
        <f>IF(ISNUMBER(AVERAGEIFS(ObservedSpeciesData!O$2:O$4955,ObservedSpeciesData!$A$2:$A$4955,$A96,ObservedSpeciesData!$D$2:$D$4955,$D96)),AVERAGEIFS(ObservedSpeciesData!O$2:O$4955,ObservedSpeciesData!$A$2:$A$4955,$A96,ObservedSpeciesData!$D$2:$D$4955,$D96),"")</f>
        <v>179.2985325190599</v>
      </c>
      <c r="P96" s="23">
        <f>IF(ISNUMBER(AVERAGEIFS(ObservedSpeciesData!P$2:P$4955,ObservedSpeciesData!$A$2:$A$4955,$A96,ObservedSpeciesData!$C$2:$C$4955,$C96,ObservedSpeciesData!$D$2:$D$4955,$D96)),AVERAGEIFS(ObservedSpeciesData!P$2:P$4955,ObservedSpeciesData!$A$2:$A$4955,$A96,ObservedSpeciesData!$C$2:$C$4955,$C96,ObservedSpeciesData!$D$2:$D$4955,$D96),"")</f>
        <v>693.8470825528716</v>
      </c>
      <c r="Q96" s="23"/>
      <c r="R96" s="25" t="str">
        <f>IF(ISNUMBER(AVERAGEIFS(ObservedSpeciesData!R$2:R$4955,ObservedSpeciesData!$A$2:$A$4955,$A96,ObservedSpeciesData!$D$2:$D$4955,$D96)),AVERAGEIFS(ObservedSpeciesData!R$2:R$4955,ObservedSpeciesData!$A$2:$A$4955,$A96,ObservedSpeciesData!$D$2:$D$4955,$D96),"")</f>
        <v/>
      </c>
      <c r="S96" s="25" t="str">
        <f>IF(ISNUMBER(AVERAGEIFS(ObservedSpeciesData!S$2:S$4955,ObservedSpeciesData!$A$2:$A$4955,$A96,ObservedSpeciesData!$D$2:$D$4955,$D96)),AVERAGEIFS(ObservedSpeciesData!S$2:S$4955,ObservedSpeciesData!$A$2:$A$4955,$A96,ObservedSpeciesData!$D$2:$D$4955,$D96),"")</f>
        <v/>
      </c>
      <c r="T96" s="23" t="str">
        <f>IF(ISNUMBER(AVERAGEIFS(ObservedSpeciesData!T$2:T$4955,ObservedSpeciesData!$A$2:$A$4955,$A96,ObservedSpeciesData!$D$2:$D$4955,$D96)),AVERAGEIFS(ObservedSpeciesData!T$2:T$4955,ObservedSpeciesData!$A$2:$A$4955,$A96,ObservedSpeciesData!$D$2:$D$4955,$D96),"")</f>
        <v/>
      </c>
      <c r="U96" s="24" t="str">
        <f>IF(ISNUMBER(AVERAGEIFS(ObservedSpeciesData!U$2:U$4955,ObservedSpeciesData!$A$2:$A$4955,$A96,ObservedSpeciesData!$C$2:$C$4955,$C96,ObservedSpeciesData!$D$2:$D$4955,$D96)),AVERAGEIFS(ObservedSpeciesData!U$2:U$4955,ObservedSpeciesData!$A$2:$A$4955,$A96,ObservedSpeciesData!$C$2:$C$4955,$C96,ObservedSpeciesData!$D$2:$D$4955,$D96),"")</f>
        <v/>
      </c>
      <c r="V96" s="23">
        <f>IF(ISNUMBER(AVERAGEIFS(ObservedSpeciesData!V$2:V$4955,ObservedSpeciesData!$A$2:$A$4955,$A96,ObservedSpeciesData!$D$2:$D$4955,$D96)),AVERAGEIFS(ObservedSpeciesData!V$2:V$4955,ObservedSpeciesData!$A$2:$A$4955,$A96,ObservedSpeciesData!$D$2:$D$4955,$D96),"")</f>
        <v>21.406668186187744</v>
      </c>
      <c r="W96" s="23">
        <f>IF(ISNUMBER(AVERAGEIFS(ObservedSpeciesData!W$2:W$4955,ObservedSpeciesData!$A$2:$A$4955,$A96,ObservedSpeciesData!$D$2:$D$4955,$D96)),AVERAGEIFS(ObservedSpeciesData!W$2:W$4955,ObservedSpeciesData!$A$2:$A$4955,$A96,ObservedSpeciesData!$D$2:$D$4955,$D96),"")</f>
        <v>14.302566647529602</v>
      </c>
      <c r="X96" s="23">
        <f>IF(ISNUMBER(AVERAGEIFS(ObservedSpeciesData!X$2:X$4955,ObservedSpeciesData!$A$2:$A$4955,$A96,ObservedSpeciesData!$D$2:$D$4955,$D96)),AVERAGEIFS(ObservedSpeciesData!X$2:X$4955,ObservedSpeciesData!$A$2:$A$4955,$A96,ObservedSpeciesData!$D$2:$D$4955,$D96),"")</f>
        <v>74.060871124267578</v>
      </c>
      <c r="Y96" s="23">
        <f>IF(ISNUMBER(AVERAGEIFS(ObservedSpeciesData!Y$2:Y$4955,ObservedSpeciesData!$A$2:$A$4955,$A96,ObservedSpeciesData!$D$2:$D$4955,$D96)),AVERAGEIFS(ObservedSpeciesData!Y$2:Y$4955,ObservedSpeciesData!$A$2:$A$4955,$A96,ObservedSpeciesData!$D$2:$D$4955,$D96),"")</f>
        <v>26.838953971862793</v>
      </c>
      <c r="Z96" s="23">
        <f>IF(ISNUMBER(AVERAGEIFS(ObservedSpeciesData!Z$2:Z$4955,ObservedSpeciesData!$A$2:$A$4955,$A96,ObservedSpeciesData!$D$2:$D$4955,$D96)),AVERAGEIFS(ObservedSpeciesData!Z$2:Z$4955,ObservedSpeciesData!$A$2:$A$4955,$A96,ObservedSpeciesData!$D$2:$D$4955,$D96),"")</f>
        <v>90.250346183776855</v>
      </c>
      <c r="AA96" s="23">
        <f>IF(ISNUMBER(AVERAGEIFS(ObservedSpeciesData!AA$2:AA$4955,ObservedSpeciesData!$A$2:$A$4955,$A96,ObservedSpeciesData!$D$2:$D$4955,$D96)),AVERAGEIFS(ObservedSpeciesData!AA$2:AA$4955,ObservedSpeciesData!$A$2:$A$4955,$A96,ObservedSpeciesData!$D$2:$D$4955,$D96),"")</f>
        <v>25.041975975036621</v>
      </c>
      <c r="AB96" s="24">
        <f>IF(ISNUMBER(AVERAGEIFS(ObservedSpeciesData!AB$2:AB$4955,ObservedSpeciesData!$A$2:$A$4955,$A96,ObservedSpeciesData!$D$2:$D$4955,$D96)),AVERAGEIFS(ObservedSpeciesData!AB$2:AB$4955,ObservedSpeciesData!$A$2:$A$4955,$A96,ObservedSpeciesData!$D$2:$D$4955,$D96),"")</f>
        <v>4.0067161560058594E-2</v>
      </c>
      <c r="AC96" s="24">
        <f>IF(ISNUMBER(AVERAGEIFS(ObservedSpeciesData!AC$2:AC$4955,ObservedSpeciesData!$A$2:$A$4955,$A96,ObservedSpeciesData!$D$2:$D$4955,$D96)),AVERAGEIFS(ObservedSpeciesData!AC$2:AC$4955,ObservedSpeciesData!$A$2:$A$4955,$A96,ObservedSpeciesData!$D$2:$D$4955,$D96),"")</f>
        <v>4.0067161560058594E-2</v>
      </c>
      <c r="AD96" s="23">
        <f>IF(ISNUMBER(AVERAGEIFS(ObservedSpeciesData!AD$2:AD$4955,ObservedSpeciesData!$A$2:$A$4955,$A96,ObservedSpeciesData!$D$2:$D$4955,$D96)),AVERAGEIFS(ObservedSpeciesData!AD$2:AD$4955,ObservedSpeciesData!$A$2:$A$4955,$A96,ObservedSpeciesData!$D$2:$D$4955,$D96),"")</f>
        <v>11.849739379882813</v>
      </c>
      <c r="AE96" s="24">
        <f>IF(ISNUMBER(AVERAGEIFS(ObservedSpeciesData!AE$2:AE$4955,ObservedSpeciesData!$A$2:$A$4955,$A96,ObservedSpeciesData!$D$2:$D$4955,$D96)),AVERAGEIFS(ObservedSpeciesData!AE$2:AE$4955,ObservedSpeciesData!$A$2:$A$4955,$A96,ObservedSpeciesData!$D$2:$D$4955,$D96),"")</f>
        <v>12.097913129871499</v>
      </c>
      <c r="AF96" s="23"/>
      <c r="AG96" s="24"/>
      <c r="AH96" s="23">
        <f>IF(ISNUMBER(AVERAGEIFS(ObservedSpeciesData!AH$2:AH$4955,ObservedSpeciesData!$A$2:$A$4955,$A96,ObservedSpeciesData!$D$2:$D$4955,$D96)),AVERAGEIFS(ObservedSpeciesData!AH$2:AH$4955,ObservedSpeciesData!$A$2:$A$4955,$A96,ObservedSpeciesData!$D$2:$D$4955,$D96),"")</f>
        <v>7.1907499999999995</v>
      </c>
      <c r="AI96" s="23">
        <f>IF(ISNUMBER(AVERAGEIFS(ObservedSpeciesData!AI$2:AI$4955,ObservedSpeciesData!$A$2:$A$4955,$A96,ObservedSpeciesData!$C$2:$C$4955,$C96,ObservedSpeciesData!$D$2:$D$4955,$D96)),AVERAGEIFS(ObservedSpeciesData!AI$2:AI$4955,ObservedSpeciesData!$A$2:$A$4955,$A96,ObservedSpeciesData!$C$2:$C$4955,$C96,ObservedSpeciesData!$D$2:$D$4955,$D96),"")</f>
        <v>27.486750000000001</v>
      </c>
      <c r="AJ96" s="2">
        <f>COUNTIFS(ObservedSpeciesData!$A$2:$A$828,$A96,ObservedSpeciesData!$D$2:$D$828,$D96)</f>
        <v>4</v>
      </c>
      <c r="AK96" s="2">
        <f t="shared" si="1"/>
        <v>15</v>
      </c>
    </row>
    <row r="97" spans="1:37" x14ac:dyDescent="0.25">
      <c r="A97" s="14" t="s">
        <v>113</v>
      </c>
      <c r="B97" t="s">
        <v>98</v>
      </c>
      <c r="C97" t="s">
        <v>106</v>
      </c>
      <c r="D97" s="13">
        <v>42394</v>
      </c>
      <c r="E97">
        <v>1</v>
      </c>
      <c r="F97">
        <v>500</v>
      </c>
      <c r="G97" s="2" t="s">
        <v>87</v>
      </c>
      <c r="H97" s="2" t="s">
        <v>12</v>
      </c>
      <c r="I97">
        <v>4</v>
      </c>
      <c r="J97" s="2" t="s">
        <v>77</v>
      </c>
      <c r="K97" s="2">
        <f>IF(ISNUMBER(AVERAGEIFS(ObservedSpeciesData!K$2:K$4955,ObservedSpeciesData!$A$2:$A$4955,$A97,ObservedSpeciesData!$D$2:$D$4955,$D97)),AVERAGEIFS(ObservedSpeciesData!K$2:K$4955,ObservedSpeciesData!$A$2:$A$4955,$A97,ObservedSpeciesData!$D$2:$D$4955,$D97),"")</f>
        <v>389</v>
      </c>
      <c r="L97" s="26" t="str">
        <f>IF(ISNUMBER(AVERAGEIFS(ObservedSpeciesData!L$2:L$4955,ObservedSpeciesData!$A$2:$A$4955,$A97,ObservedSpeciesData!$D$2:$D$4955,$D97)),AVERAGEIFS(ObservedSpeciesData!L$2:L$4955,ObservedSpeciesData!$A$2:$A$4955,$A97,ObservedSpeciesData!$D$2:$D$4955,$D97),"")</f>
        <v/>
      </c>
      <c r="M97" s="23" t="str">
        <f>IF(ISNUMBER(AVERAGEIFS(ObservedSpeciesData!M$2:M$4955,ObservedSpeciesData!$A$2:$A$4955,$A97,ObservedSpeciesData!$D$2:$D$4955,$D97)),AVERAGEIFS(ObservedSpeciesData!M$2:M$4955,ObservedSpeciesData!$A$2:$A$4955,$A97,ObservedSpeciesData!$D$2:$D$4955,$D97),"")</f>
        <v/>
      </c>
      <c r="N97" s="23">
        <f>IF(ISNUMBER(AVERAGEIFS(ObservedSpeciesData!N$2:N$4955,ObservedSpeciesData!$A$2:$A$4955,$A97,ObservedSpeciesData!$D$2:$D$4955,$D97)),AVERAGEIFS(ObservedSpeciesData!N$2:N$4955,ObservedSpeciesData!$A$2:$A$4955,$A97,ObservedSpeciesData!$D$2:$D$4955,$D97),"")</f>
        <v>1856.8236113748908</v>
      </c>
      <c r="O97" s="23">
        <f>IF(ISNUMBER(AVERAGEIFS(ObservedSpeciesData!O$2:O$4955,ObservedSpeciesData!$A$2:$A$4955,$A97,ObservedSpeciesData!$D$2:$D$4955,$D97)),AVERAGEIFS(ObservedSpeciesData!O$2:O$4955,ObservedSpeciesData!$A$2:$A$4955,$A97,ObservedSpeciesData!$D$2:$D$4955,$D97),"")</f>
        <v>185.68236113748907</v>
      </c>
      <c r="P97" s="23">
        <f>IF(ISNUMBER(AVERAGEIFS(ObservedSpeciesData!P$2:P$4955,ObservedSpeciesData!$A$2:$A$4955,$A97,ObservedSpeciesData!$C$2:$C$4955,$C97,ObservedSpeciesData!$D$2:$D$4955,$D97)),AVERAGEIFS(ObservedSpeciesData!P$2:P$4955,ObservedSpeciesData!$A$2:$A$4955,$A97,ObservedSpeciesData!$C$2:$C$4955,$C97,ObservedSpeciesData!$D$2:$D$4955,$D97),"")</f>
        <v>740.8586601126359</v>
      </c>
      <c r="Q97" s="23"/>
      <c r="R97" s="25" t="str">
        <f>IF(ISNUMBER(AVERAGEIFS(ObservedSpeciesData!R$2:R$4955,ObservedSpeciesData!$A$2:$A$4955,$A97,ObservedSpeciesData!$D$2:$D$4955,$D97)),AVERAGEIFS(ObservedSpeciesData!R$2:R$4955,ObservedSpeciesData!$A$2:$A$4955,$A97,ObservedSpeciesData!$D$2:$D$4955,$D97),"")</f>
        <v/>
      </c>
      <c r="S97" s="25" t="str">
        <f>IF(ISNUMBER(AVERAGEIFS(ObservedSpeciesData!S$2:S$4955,ObservedSpeciesData!$A$2:$A$4955,$A97,ObservedSpeciesData!$D$2:$D$4955,$D97)),AVERAGEIFS(ObservedSpeciesData!S$2:S$4955,ObservedSpeciesData!$A$2:$A$4955,$A97,ObservedSpeciesData!$D$2:$D$4955,$D97),"")</f>
        <v/>
      </c>
      <c r="T97" s="23" t="str">
        <f>IF(ISNUMBER(AVERAGEIFS(ObservedSpeciesData!T$2:T$4955,ObservedSpeciesData!$A$2:$A$4955,$A97,ObservedSpeciesData!$D$2:$D$4955,$D97)),AVERAGEIFS(ObservedSpeciesData!T$2:T$4955,ObservedSpeciesData!$A$2:$A$4955,$A97,ObservedSpeciesData!$D$2:$D$4955,$D97),"")</f>
        <v/>
      </c>
      <c r="U97" s="24" t="str">
        <f>IF(ISNUMBER(AVERAGEIFS(ObservedSpeciesData!U$2:U$4955,ObservedSpeciesData!$A$2:$A$4955,$A97,ObservedSpeciesData!$C$2:$C$4955,$C97,ObservedSpeciesData!$D$2:$D$4955,$D97)),AVERAGEIFS(ObservedSpeciesData!U$2:U$4955,ObservedSpeciesData!$A$2:$A$4955,$A97,ObservedSpeciesData!$C$2:$C$4955,$C97,ObservedSpeciesData!$D$2:$D$4955,$D97),"")</f>
        <v/>
      </c>
      <c r="V97" s="23">
        <f>IF(ISNUMBER(AVERAGEIFS(ObservedSpeciesData!V$2:V$4955,ObservedSpeciesData!$A$2:$A$4955,$A97,ObservedSpeciesData!$D$2:$D$4955,$D97)),AVERAGEIFS(ObservedSpeciesData!V$2:V$4955,ObservedSpeciesData!$A$2:$A$4955,$A97,ObservedSpeciesData!$D$2:$D$4955,$D97),"")</f>
        <v>21.467225551605225</v>
      </c>
      <c r="W97" s="23">
        <f>IF(ISNUMBER(AVERAGEIFS(ObservedSpeciesData!W$2:W$4955,ObservedSpeciesData!$A$2:$A$4955,$A97,ObservedSpeciesData!$D$2:$D$4955,$D97)),AVERAGEIFS(ObservedSpeciesData!W$2:W$4955,ObservedSpeciesData!$A$2:$A$4955,$A97,ObservedSpeciesData!$D$2:$D$4955,$D97),"")</f>
        <v>13.988741874694824</v>
      </c>
      <c r="X97" s="23">
        <f>IF(ISNUMBER(AVERAGEIFS(ObservedSpeciesData!X$2:X$4955,ObservedSpeciesData!$A$2:$A$4955,$A97,ObservedSpeciesData!$D$2:$D$4955,$D97)),AVERAGEIFS(ObservedSpeciesData!X$2:X$4955,ObservedSpeciesData!$A$2:$A$4955,$A97,ObservedSpeciesData!$D$2:$D$4955,$D97),"")</f>
        <v>74.416934967041016</v>
      </c>
      <c r="Y97" s="23">
        <f>IF(ISNUMBER(AVERAGEIFS(ObservedSpeciesData!Y$2:Y$4955,ObservedSpeciesData!$A$2:$A$4955,$A97,ObservedSpeciesData!$D$2:$D$4955,$D97)),AVERAGEIFS(ObservedSpeciesData!Y$2:Y$4955,ObservedSpeciesData!$A$2:$A$4955,$A97,ObservedSpeciesData!$D$2:$D$4955,$D97),"")</f>
        <v>27.620584011077881</v>
      </c>
      <c r="Z97" s="23">
        <f>IF(ISNUMBER(AVERAGEIFS(ObservedSpeciesData!Z$2:Z$4955,ObservedSpeciesData!$A$2:$A$4955,$A97,ObservedSpeciesData!$D$2:$D$4955,$D97)),AVERAGEIFS(ObservedSpeciesData!Z$2:Z$4955,ObservedSpeciesData!$A$2:$A$4955,$A97,ObservedSpeciesData!$D$2:$D$4955,$D97),"")</f>
        <v>90.42350959777832</v>
      </c>
      <c r="AA97" s="23">
        <f>IF(ISNUMBER(AVERAGEIFS(ObservedSpeciesData!AA$2:AA$4955,ObservedSpeciesData!$A$2:$A$4955,$A97,ObservedSpeciesData!$D$2:$D$4955,$D97)),AVERAGEIFS(ObservedSpeciesData!AA$2:AA$4955,ObservedSpeciesData!$A$2:$A$4955,$A97,ObservedSpeciesData!$D$2:$D$4955,$D97),"")</f>
        <v>25.639006376266479</v>
      </c>
      <c r="AB97" s="24">
        <f>IF(ISNUMBER(AVERAGEIFS(ObservedSpeciesData!AB$2:AB$4955,ObservedSpeciesData!$A$2:$A$4955,$A97,ObservedSpeciesData!$D$2:$D$4955,$D97)),AVERAGEIFS(ObservedSpeciesData!AB$2:AB$4955,ObservedSpeciesData!$A$2:$A$4955,$A97,ObservedSpeciesData!$D$2:$D$4955,$D97),"")</f>
        <v>4.102241020202637E-2</v>
      </c>
      <c r="AC97" s="24">
        <f>IF(ISNUMBER(AVERAGEIFS(ObservedSpeciesData!AC$2:AC$4955,ObservedSpeciesData!$A$2:$A$4955,$A97,ObservedSpeciesData!$D$2:$D$4955,$D97)),AVERAGEIFS(ObservedSpeciesData!AC$2:AC$4955,ObservedSpeciesData!$A$2:$A$4955,$A97,ObservedSpeciesData!$D$2:$D$4955,$D97),"")</f>
        <v>4.102241020202637E-2</v>
      </c>
      <c r="AD97" s="23">
        <f>IF(ISNUMBER(AVERAGEIFS(ObservedSpeciesData!AD$2:AD$4955,ObservedSpeciesData!$A$2:$A$4955,$A97,ObservedSpeciesData!$D$2:$D$4955,$D97)),AVERAGEIFS(ObservedSpeciesData!AD$2:AD$4955,ObservedSpeciesData!$A$2:$A$4955,$A97,ObservedSpeciesData!$D$2:$D$4955,$D97),"")</f>
        <v>11.906709594726562</v>
      </c>
      <c r="AE97" s="24">
        <f>IF(ISNUMBER(AVERAGEIFS(ObservedSpeciesData!AE$2:AE$4955,ObservedSpeciesData!$A$2:$A$4955,$A97,ObservedSpeciesData!$D$2:$D$4955,$D97)),AVERAGEIFS(ObservedSpeciesData!AE$2:AE$4955,ObservedSpeciesData!$A$2:$A$4955,$A97,ObservedSpeciesData!$D$2:$D$4955,$D97),"")</f>
        <v>12.400991495901359</v>
      </c>
      <c r="AF97" s="23"/>
      <c r="AG97" s="24"/>
      <c r="AH97" s="23">
        <f>IF(ISNUMBER(AVERAGEIFS(ObservedSpeciesData!AH$2:AH$4955,ObservedSpeciesData!$A$2:$A$4955,$A97,ObservedSpeciesData!$D$2:$D$4955,$D97)),AVERAGEIFS(ObservedSpeciesData!AH$2:AH$4955,ObservedSpeciesData!$A$2:$A$4955,$A97,ObservedSpeciesData!$D$2:$D$4955,$D97),"")</f>
        <v>7.6065000000000005</v>
      </c>
      <c r="AI97" s="23">
        <f>IF(ISNUMBER(AVERAGEIFS(ObservedSpeciesData!AI$2:AI$4955,ObservedSpeciesData!$A$2:$A$4955,$A97,ObservedSpeciesData!$C$2:$C$4955,$C97,ObservedSpeciesData!$D$2:$D$4955,$D97)),AVERAGEIFS(ObservedSpeciesData!AI$2:AI$4955,ObservedSpeciesData!$A$2:$A$4955,$A97,ObservedSpeciesData!$C$2:$C$4955,$C97,ObservedSpeciesData!$D$2:$D$4955,$D97),"")</f>
        <v>30.756499999999999</v>
      </c>
      <c r="AJ97" s="2">
        <f>COUNTIFS(ObservedSpeciesData!$A$2:$A$828,$A97,ObservedSpeciesData!$D$2:$D$828,$D97)</f>
        <v>4</v>
      </c>
      <c r="AK97" s="2">
        <f t="shared" si="1"/>
        <v>15</v>
      </c>
    </row>
    <row r="98" spans="1:37" x14ac:dyDescent="0.25">
      <c r="A98" s="14" t="s">
        <v>118</v>
      </c>
      <c r="B98" t="s">
        <v>98</v>
      </c>
      <c r="C98" t="s">
        <v>106</v>
      </c>
      <c r="D98" s="13">
        <v>42424</v>
      </c>
      <c r="E98">
        <v>1</v>
      </c>
      <c r="F98">
        <v>0</v>
      </c>
      <c r="G98" s="2" t="s">
        <v>87</v>
      </c>
      <c r="H98" s="2" t="s">
        <v>12</v>
      </c>
      <c r="I98">
        <v>5</v>
      </c>
      <c r="J98" s="2" t="s">
        <v>77</v>
      </c>
      <c r="K98" s="2">
        <f>IF(ISNUMBER(AVERAGEIFS(ObservedSpeciesData!K$2:K$4955,ObservedSpeciesData!$A$2:$A$4955,$A98,ObservedSpeciesData!$D$2:$D$4955,$D98)),AVERAGEIFS(ObservedSpeciesData!K$2:K$4955,ObservedSpeciesData!$A$2:$A$4955,$A98,ObservedSpeciesData!$D$2:$D$4955,$D98),"")</f>
        <v>0</v>
      </c>
      <c r="L98" s="26" t="str">
        <f>IF(ISNUMBER(AVERAGEIFS(ObservedSpeciesData!L$2:L$4955,ObservedSpeciesData!$A$2:$A$4955,$A98,ObservedSpeciesData!$D$2:$D$4955,$D98)),AVERAGEIFS(ObservedSpeciesData!L$2:L$4955,ObservedSpeciesData!$A$2:$A$4955,$A98,ObservedSpeciesData!$D$2:$D$4955,$D98),"")</f>
        <v/>
      </c>
      <c r="M98" s="23" t="str">
        <f>IF(ISNUMBER(AVERAGEIFS(ObservedSpeciesData!M$2:M$4955,ObservedSpeciesData!$A$2:$A$4955,$A98,ObservedSpeciesData!$D$2:$D$4955,$D98)),AVERAGEIFS(ObservedSpeciesData!M$2:M$4955,ObservedSpeciesData!$A$2:$A$4955,$A98,ObservedSpeciesData!$D$2:$D$4955,$D98),"")</f>
        <v/>
      </c>
      <c r="N98" s="23">
        <f>IF(ISNUMBER(AVERAGEIFS(ObservedSpeciesData!N$2:N$4955,ObservedSpeciesData!$A$2:$A$4955,$A98,ObservedSpeciesData!$D$2:$D$4955,$D98)),AVERAGEIFS(ObservedSpeciesData!N$2:N$4955,ObservedSpeciesData!$A$2:$A$4955,$A98,ObservedSpeciesData!$D$2:$D$4955,$D98),"")</f>
        <v>1217.6140543863264</v>
      </c>
      <c r="O98" s="23">
        <f>IF(ISNUMBER(AVERAGEIFS(ObservedSpeciesData!O$2:O$4955,ObservedSpeciesData!$A$2:$A$4955,$A98,ObservedSpeciesData!$D$2:$D$4955,$D98)),AVERAGEIFS(ObservedSpeciesData!O$2:O$4955,ObservedSpeciesData!$A$2:$A$4955,$A98,ObservedSpeciesData!$D$2:$D$4955,$D98),"")</f>
        <v>121.76140543863266</v>
      </c>
      <c r="P98" s="23">
        <f>IF(ISNUMBER(AVERAGEIFS(ObservedSpeciesData!P$2:P$4955,ObservedSpeciesData!$A$2:$A$4955,$A98,ObservedSpeciesData!$C$2:$C$4955,$C98,ObservedSpeciesData!$D$2:$D$4955,$D98)),AVERAGEIFS(ObservedSpeciesData!P$2:P$4955,ObservedSpeciesData!$A$2:$A$4955,$A98,ObservedSpeciesData!$C$2:$C$4955,$C98,ObservedSpeciesData!$D$2:$D$4955,$D98),"")</f>
        <v>764.81899047355591</v>
      </c>
      <c r="Q98" s="23"/>
      <c r="R98" s="25" t="str">
        <f>IF(ISNUMBER(AVERAGEIFS(ObservedSpeciesData!R$2:R$4955,ObservedSpeciesData!$A$2:$A$4955,$A98,ObservedSpeciesData!$D$2:$D$4955,$D98)),AVERAGEIFS(ObservedSpeciesData!R$2:R$4955,ObservedSpeciesData!$A$2:$A$4955,$A98,ObservedSpeciesData!$D$2:$D$4955,$D98),"")</f>
        <v/>
      </c>
      <c r="S98" s="25" t="str">
        <f>IF(ISNUMBER(AVERAGEIFS(ObservedSpeciesData!S$2:S$4955,ObservedSpeciesData!$A$2:$A$4955,$A98,ObservedSpeciesData!$D$2:$D$4955,$D98)),AVERAGEIFS(ObservedSpeciesData!S$2:S$4955,ObservedSpeciesData!$A$2:$A$4955,$A98,ObservedSpeciesData!$D$2:$D$4955,$D98),"")</f>
        <v/>
      </c>
      <c r="T98" s="23" t="str">
        <f>IF(ISNUMBER(AVERAGEIFS(ObservedSpeciesData!T$2:T$4955,ObservedSpeciesData!$A$2:$A$4955,$A98,ObservedSpeciesData!$D$2:$D$4955,$D98)),AVERAGEIFS(ObservedSpeciesData!T$2:T$4955,ObservedSpeciesData!$A$2:$A$4955,$A98,ObservedSpeciesData!$D$2:$D$4955,$D98),"")</f>
        <v/>
      </c>
      <c r="U98" s="24" t="str">
        <f>IF(ISNUMBER(AVERAGEIFS(ObservedSpeciesData!U$2:U$4955,ObservedSpeciesData!$A$2:$A$4955,$A98,ObservedSpeciesData!$C$2:$C$4955,$C98,ObservedSpeciesData!$D$2:$D$4955,$D98)),AVERAGEIFS(ObservedSpeciesData!U$2:U$4955,ObservedSpeciesData!$A$2:$A$4955,$A98,ObservedSpeciesData!$C$2:$C$4955,$C98,ObservedSpeciesData!$D$2:$D$4955,$D98),"")</f>
        <v/>
      </c>
      <c r="V98" s="23">
        <f>IF(ISNUMBER(AVERAGEIFS(ObservedSpeciesData!V$2:V$4955,ObservedSpeciesData!$A$2:$A$4955,$A98,ObservedSpeciesData!$D$2:$D$4955,$D98)),AVERAGEIFS(ObservedSpeciesData!V$2:V$4955,ObservedSpeciesData!$A$2:$A$4955,$A98,ObservedSpeciesData!$D$2:$D$4955,$D98),"")</f>
        <v>19.500879049301147</v>
      </c>
      <c r="W98" s="23">
        <f>IF(ISNUMBER(AVERAGEIFS(ObservedSpeciesData!W$2:W$4955,ObservedSpeciesData!$A$2:$A$4955,$A98,ObservedSpeciesData!$D$2:$D$4955,$D98)),AVERAGEIFS(ObservedSpeciesData!W$2:W$4955,ObservedSpeciesData!$A$2:$A$4955,$A98,ObservedSpeciesData!$D$2:$D$4955,$D98),"")</f>
        <v>11.535192847251892</v>
      </c>
      <c r="X98" s="23">
        <f>IF(ISNUMBER(AVERAGEIFS(ObservedSpeciesData!X$2:X$4955,ObservedSpeciesData!$A$2:$A$4955,$A98,ObservedSpeciesData!$D$2:$D$4955,$D98)),AVERAGEIFS(ObservedSpeciesData!X$2:X$4955,ObservedSpeciesData!$A$2:$A$4955,$A98,ObservedSpeciesData!$D$2:$D$4955,$D98),"")</f>
        <v>77.743953704833984</v>
      </c>
      <c r="Y98" s="23">
        <f>IF(ISNUMBER(AVERAGEIFS(ObservedSpeciesData!Y$2:Y$4955,ObservedSpeciesData!$A$2:$A$4955,$A98,ObservedSpeciesData!$D$2:$D$4955,$D98)),AVERAGEIFS(ObservedSpeciesData!Y$2:Y$4955,ObservedSpeciesData!$A$2:$A$4955,$A98,ObservedSpeciesData!$D$2:$D$4955,$D98),"")</f>
        <v>26.256044864654541</v>
      </c>
      <c r="Z98" s="23">
        <f>IF(ISNUMBER(AVERAGEIFS(ObservedSpeciesData!Z$2:Z$4955,ObservedSpeciesData!$A$2:$A$4955,$A98,ObservedSpeciesData!$D$2:$D$4955,$D98)),AVERAGEIFS(ObservedSpeciesData!Z$2:Z$4955,ObservedSpeciesData!$A$2:$A$4955,$A98,ObservedSpeciesData!$D$2:$D$4955,$D98),"")</f>
        <v>90.574344635009766</v>
      </c>
      <c r="AA98" s="23">
        <f>IF(ISNUMBER(AVERAGEIFS(ObservedSpeciesData!AA$2:AA$4955,ObservedSpeciesData!$A$2:$A$4955,$A98,ObservedSpeciesData!$D$2:$D$4955,$D98)),AVERAGEIFS(ObservedSpeciesData!AA$2:AA$4955,ObservedSpeciesData!$A$2:$A$4955,$A98,ObservedSpeciesData!$D$2:$D$4955,$D98),"")</f>
        <v>30.121304035186768</v>
      </c>
      <c r="AB98" s="24">
        <f>IF(ISNUMBER(AVERAGEIFS(ObservedSpeciesData!AB$2:AB$4955,ObservedSpeciesData!$A$2:$A$4955,$A98,ObservedSpeciesData!$D$2:$D$4955,$D98)),AVERAGEIFS(ObservedSpeciesData!AB$2:AB$4955,ObservedSpeciesData!$A$2:$A$4955,$A98,ObservedSpeciesData!$D$2:$D$4955,$D98),"")</f>
        <v>4.8194086456298829E-2</v>
      </c>
      <c r="AC98" s="24">
        <f>IF(ISNUMBER(AVERAGEIFS(ObservedSpeciesData!AC$2:AC$4955,ObservedSpeciesData!$A$2:$A$4955,$A98,ObservedSpeciesData!$D$2:$D$4955,$D98)),AVERAGEIFS(ObservedSpeciesData!AC$2:AC$4955,ObservedSpeciesData!$A$2:$A$4955,$A98,ObservedSpeciesData!$D$2:$D$4955,$D98),"")</f>
        <v>4.8194086456298829E-2</v>
      </c>
      <c r="AD98" s="23">
        <f>IF(ISNUMBER(AVERAGEIFS(ObservedSpeciesData!AD$2:AD$4955,ObservedSpeciesData!$A$2:$A$4955,$A98,ObservedSpeciesData!$D$2:$D$4955,$D98)),AVERAGEIFS(ObservedSpeciesData!AD$2:AD$4955,ObservedSpeciesData!$A$2:$A$4955,$A98,ObservedSpeciesData!$D$2:$D$4955,$D98),"")</f>
        <v>12.439032592773437</v>
      </c>
      <c r="AE98" s="24">
        <f>IF(ISNUMBER(AVERAGEIFS(ObservedSpeciesData!AE$2:AE$4955,ObservedSpeciesData!$A$2:$A$4955,$A98,ObservedSpeciesData!$D$2:$D$4955,$D98)),AVERAGEIFS(ObservedSpeciesData!AE$2:AE$4955,ObservedSpeciesData!$A$2:$A$4955,$A98,ObservedSpeciesData!$D$2:$D$4955,$D98),"")</f>
        <v>11.854189374281662</v>
      </c>
      <c r="AF98" s="23"/>
      <c r="AG98" s="24"/>
      <c r="AH98" s="23">
        <f>IF(ISNUMBER(AVERAGEIFS(ObservedSpeciesData!AH$2:AH$4955,ObservedSpeciesData!$A$2:$A$4955,$A98,ObservedSpeciesData!$D$2:$D$4955,$D98)),AVERAGEIFS(ObservedSpeciesData!AH$2:AH$4955,ObservedSpeciesData!$A$2:$A$4955,$A98,ObservedSpeciesData!$D$2:$D$4955,$D98),"")</f>
        <v>5.8595000000000006</v>
      </c>
      <c r="AI98" s="23">
        <f>IF(ISNUMBER(AVERAGEIFS(ObservedSpeciesData!AI$2:AI$4955,ObservedSpeciesData!$A$2:$A$4955,$A98,ObservedSpeciesData!$C$2:$C$4955,$C98,ObservedSpeciesData!$D$2:$D$4955,$D98)),AVERAGEIFS(ObservedSpeciesData!AI$2:AI$4955,ObservedSpeciesData!$A$2:$A$4955,$A98,ObservedSpeciesData!$C$2:$C$4955,$C98,ObservedSpeciesData!$D$2:$D$4955,$D98),"")</f>
        <v>31.882750000000001</v>
      </c>
      <c r="AJ98" s="2">
        <f>COUNTIFS(ObservedSpeciesData!$A$2:$A$828,$A98,ObservedSpeciesData!$D$2:$D$828,$D98)</f>
        <v>4</v>
      </c>
      <c r="AK98" s="2">
        <f t="shared" si="1"/>
        <v>15</v>
      </c>
    </row>
    <row r="99" spans="1:37" x14ac:dyDescent="0.25">
      <c r="A99" s="14" t="s">
        <v>117</v>
      </c>
      <c r="B99" t="s">
        <v>98</v>
      </c>
      <c r="C99" t="s">
        <v>106</v>
      </c>
      <c r="D99" s="13">
        <v>42424</v>
      </c>
      <c r="E99">
        <v>1</v>
      </c>
      <c r="F99">
        <v>50</v>
      </c>
      <c r="G99" s="2" t="s">
        <v>87</v>
      </c>
      <c r="H99" s="2" t="s">
        <v>12</v>
      </c>
      <c r="I99">
        <v>5</v>
      </c>
      <c r="J99" s="2" t="s">
        <v>77</v>
      </c>
      <c r="K99" s="2">
        <f>IF(ISNUMBER(AVERAGEIFS(ObservedSpeciesData!K$2:K$4955,ObservedSpeciesData!$A$2:$A$4955,$A99,ObservedSpeciesData!$D$2:$D$4955,$D99)),AVERAGEIFS(ObservedSpeciesData!K$2:K$4955,ObservedSpeciesData!$A$2:$A$4955,$A99,ObservedSpeciesData!$D$2:$D$4955,$D99),"")</f>
        <v>45</v>
      </c>
      <c r="L99" s="26" t="str">
        <f>IF(ISNUMBER(AVERAGEIFS(ObservedSpeciesData!L$2:L$4955,ObservedSpeciesData!$A$2:$A$4955,$A99,ObservedSpeciesData!$D$2:$D$4955,$D99)),AVERAGEIFS(ObservedSpeciesData!L$2:L$4955,ObservedSpeciesData!$A$2:$A$4955,$A99,ObservedSpeciesData!$D$2:$D$4955,$D99),"")</f>
        <v/>
      </c>
      <c r="M99" s="23" t="str">
        <f>IF(ISNUMBER(AVERAGEIFS(ObservedSpeciesData!M$2:M$4955,ObservedSpeciesData!$A$2:$A$4955,$A99,ObservedSpeciesData!$D$2:$D$4955,$D99)),AVERAGEIFS(ObservedSpeciesData!M$2:M$4955,ObservedSpeciesData!$A$2:$A$4955,$A99,ObservedSpeciesData!$D$2:$D$4955,$D99),"")</f>
        <v/>
      </c>
      <c r="N99" s="23">
        <f>IF(ISNUMBER(AVERAGEIFS(ObservedSpeciesData!N$2:N$4955,ObservedSpeciesData!$A$2:$A$4955,$A99,ObservedSpeciesData!$D$2:$D$4955,$D99)),AVERAGEIFS(ObservedSpeciesData!N$2:N$4955,ObservedSpeciesData!$A$2:$A$4955,$A99,ObservedSpeciesData!$D$2:$D$4955,$D99),"")</f>
        <v>1295.4908341792568</v>
      </c>
      <c r="O99" s="23">
        <f>IF(ISNUMBER(AVERAGEIFS(ObservedSpeciesData!O$2:O$4955,ObservedSpeciesData!$A$2:$A$4955,$A99,ObservedSpeciesData!$D$2:$D$4955,$D99)),AVERAGEIFS(ObservedSpeciesData!O$2:O$4955,ObservedSpeciesData!$A$2:$A$4955,$A99,ObservedSpeciesData!$D$2:$D$4955,$D99),"")</f>
        <v>129.54908341792566</v>
      </c>
      <c r="P99" s="23">
        <f>IF(ISNUMBER(AVERAGEIFS(ObservedSpeciesData!P$2:P$4955,ObservedSpeciesData!$A$2:$A$4955,$A99,ObservedSpeciesData!$C$2:$C$4955,$C99,ObservedSpeciesData!$D$2:$D$4955,$D99)),AVERAGEIFS(ObservedSpeciesData!P$2:P$4955,ObservedSpeciesData!$A$2:$A$4955,$A99,ObservedSpeciesData!$C$2:$C$4955,$C99,ObservedSpeciesData!$D$2:$D$4955,$D99),"")</f>
        <v>783.04489465411996</v>
      </c>
      <c r="Q99" s="23"/>
      <c r="R99" s="25" t="str">
        <f>IF(ISNUMBER(AVERAGEIFS(ObservedSpeciesData!R$2:R$4955,ObservedSpeciesData!$A$2:$A$4955,$A99,ObservedSpeciesData!$D$2:$D$4955,$D99)),AVERAGEIFS(ObservedSpeciesData!R$2:R$4955,ObservedSpeciesData!$A$2:$A$4955,$A99,ObservedSpeciesData!$D$2:$D$4955,$D99),"")</f>
        <v/>
      </c>
      <c r="S99" s="25" t="str">
        <f>IF(ISNUMBER(AVERAGEIFS(ObservedSpeciesData!S$2:S$4955,ObservedSpeciesData!$A$2:$A$4955,$A99,ObservedSpeciesData!$D$2:$D$4955,$D99)),AVERAGEIFS(ObservedSpeciesData!S$2:S$4955,ObservedSpeciesData!$A$2:$A$4955,$A99,ObservedSpeciesData!$D$2:$D$4955,$D99),"")</f>
        <v/>
      </c>
      <c r="T99" s="23" t="str">
        <f>IF(ISNUMBER(AVERAGEIFS(ObservedSpeciesData!T$2:T$4955,ObservedSpeciesData!$A$2:$A$4955,$A99,ObservedSpeciesData!$D$2:$D$4955,$D99)),AVERAGEIFS(ObservedSpeciesData!T$2:T$4955,ObservedSpeciesData!$A$2:$A$4955,$A99,ObservedSpeciesData!$D$2:$D$4955,$D99),"")</f>
        <v/>
      </c>
      <c r="U99" s="24" t="str">
        <f>IF(ISNUMBER(AVERAGEIFS(ObservedSpeciesData!U$2:U$4955,ObservedSpeciesData!$A$2:$A$4955,$A99,ObservedSpeciesData!$C$2:$C$4955,$C99,ObservedSpeciesData!$D$2:$D$4955,$D99)),AVERAGEIFS(ObservedSpeciesData!U$2:U$4955,ObservedSpeciesData!$A$2:$A$4955,$A99,ObservedSpeciesData!$C$2:$C$4955,$C99,ObservedSpeciesData!$D$2:$D$4955,$D99),"")</f>
        <v/>
      </c>
      <c r="V99" s="23">
        <f>IF(ISNUMBER(AVERAGEIFS(ObservedSpeciesData!V$2:V$4955,ObservedSpeciesData!$A$2:$A$4955,$A99,ObservedSpeciesData!$D$2:$D$4955,$D99)),AVERAGEIFS(ObservedSpeciesData!V$2:V$4955,ObservedSpeciesData!$A$2:$A$4955,$A99,ObservedSpeciesData!$D$2:$D$4955,$D99),"")</f>
        <v>19.495723406473797</v>
      </c>
      <c r="W99" s="23">
        <f>IF(ISNUMBER(AVERAGEIFS(ObservedSpeciesData!W$2:W$4955,ObservedSpeciesData!$A$2:$A$4955,$A99,ObservedSpeciesData!$D$2:$D$4955,$D99)),AVERAGEIFS(ObservedSpeciesData!W$2:W$4955,ObservedSpeciesData!$A$2:$A$4955,$A99,ObservedSpeciesData!$D$2:$D$4955,$D99),"")</f>
        <v>11.436048666636148</v>
      </c>
      <c r="X99" s="23">
        <f>IF(ISNUMBER(AVERAGEIFS(ObservedSpeciesData!X$2:X$4955,ObservedSpeciesData!$A$2:$A$4955,$A99,ObservedSpeciesData!$D$2:$D$4955,$D99)),AVERAGEIFS(ObservedSpeciesData!X$2:X$4955,ObservedSpeciesData!$A$2:$A$4955,$A99,ObservedSpeciesData!$D$2:$D$4955,$D99),"")</f>
        <v>77.834653218587235</v>
      </c>
      <c r="Y99" s="23">
        <f>IF(ISNUMBER(AVERAGEIFS(ObservedSpeciesData!Y$2:Y$4955,ObservedSpeciesData!$A$2:$A$4955,$A99,ObservedSpeciesData!$D$2:$D$4955,$D99)),AVERAGEIFS(ObservedSpeciesData!Y$2:Y$4955,ObservedSpeciesData!$A$2:$A$4955,$A99,ObservedSpeciesData!$D$2:$D$4955,$D99),"")</f>
        <v>26.667247136433918</v>
      </c>
      <c r="Z99" s="23">
        <f>IF(ISNUMBER(AVERAGEIFS(ObservedSpeciesData!Z$2:Z$4955,ObservedSpeciesData!$A$2:$A$4955,$A99,ObservedSpeciesData!$D$2:$D$4955,$D99)),AVERAGEIFS(ObservedSpeciesData!Z$2:Z$4955,ObservedSpeciesData!$A$2:$A$4955,$A99,ObservedSpeciesData!$D$2:$D$4955,$D99),"")</f>
        <v>90.721188863118485</v>
      </c>
      <c r="AA99" s="23">
        <f>IF(ISNUMBER(AVERAGEIFS(ObservedSpeciesData!AA$2:AA$4955,ObservedSpeciesData!$A$2:$A$4955,$A99,ObservedSpeciesData!$D$2:$D$4955,$D99)),AVERAGEIFS(ObservedSpeciesData!AA$2:AA$4955,ObservedSpeciesData!$A$2:$A$4955,$A99,ObservedSpeciesData!$D$2:$D$4955,$D99),"")</f>
        <v>29.629836718241375</v>
      </c>
      <c r="AB99" s="24">
        <f>IF(ISNUMBER(AVERAGEIFS(ObservedSpeciesData!AB$2:AB$4955,ObservedSpeciesData!$A$2:$A$4955,$A99,ObservedSpeciesData!$D$2:$D$4955,$D99)),AVERAGEIFS(ObservedSpeciesData!AB$2:AB$4955,ObservedSpeciesData!$A$2:$A$4955,$A99,ObservedSpeciesData!$D$2:$D$4955,$D99),"")</f>
        <v>4.7407738749186197E-2</v>
      </c>
      <c r="AC99" s="24">
        <f>IF(ISNUMBER(AVERAGEIFS(ObservedSpeciesData!AC$2:AC$4955,ObservedSpeciesData!$A$2:$A$4955,$A99,ObservedSpeciesData!$D$2:$D$4955,$D99)),AVERAGEIFS(ObservedSpeciesData!AC$2:AC$4955,ObservedSpeciesData!$A$2:$A$4955,$A99,ObservedSpeciesData!$D$2:$D$4955,$D99),"")</f>
        <v>4.7407738749186197E-2</v>
      </c>
      <c r="AD99" s="23">
        <f>IF(ISNUMBER(AVERAGEIFS(ObservedSpeciesData!AD$2:AD$4955,ObservedSpeciesData!$A$2:$A$4955,$A99,ObservedSpeciesData!$D$2:$D$4955,$D99)),AVERAGEIFS(ObservedSpeciesData!AD$2:AD$4955,ObservedSpeciesData!$A$2:$A$4955,$A99,ObservedSpeciesData!$D$2:$D$4955,$D99),"")</f>
        <v>12.453544514973958</v>
      </c>
      <c r="AE99" s="24">
        <f>IF(ISNUMBER(AVERAGEIFS(ObservedSpeciesData!AE$2:AE$4955,ObservedSpeciesData!$A$2:$A$4955,$A99,ObservedSpeciesData!$D$2:$D$4955,$D99)),AVERAGEIFS(ObservedSpeciesData!AE$2:AE$4955,ObservedSpeciesData!$A$2:$A$4955,$A99,ObservedSpeciesData!$D$2:$D$4955,$D99),"")</f>
        <v>12.338802996218108</v>
      </c>
      <c r="AF99" s="23"/>
      <c r="AG99" s="24"/>
      <c r="AH99" s="23">
        <f>IF(ISNUMBER(AVERAGEIFS(ObservedSpeciesData!AH$2:AH$4955,ObservedSpeciesData!$A$2:$A$4955,$A99,ObservedSpeciesData!$D$2:$D$4955,$D99)),AVERAGEIFS(ObservedSpeciesData!AH$2:AH$4955,ObservedSpeciesData!$A$2:$A$4955,$A99,ObservedSpeciesData!$D$2:$D$4955,$D99),"")</f>
        <v>6.133</v>
      </c>
      <c r="AI99" s="23">
        <f>IF(ISNUMBER(AVERAGEIFS(ObservedSpeciesData!AI$2:AI$4955,ObservedSpeciesData!$A$2:$A$4955,$A99,ObservedSpeciesData!$C$2:$C$4955,$C99,ObservedSpeciesData!$D$2:$D$4955,$D99)),AVERAGEIFS(ObservedSpeciesData!AI$2:AI$4955,ObservedSpeciesData!$A$2:$A$4955,$A99,ObservedSpeciesData!$C$2:$C$4955,$C99,ObservedSpeciesData!$D$2:$D$4955,$D99),"")</f>
        <v>32.823999999999998</v>
      </c>
      <c r="AJ99" s="2">
        <f>COUNTIFS(ObservedSpeciesData!$A$2:$A$828,$A99,ObservedSpeciesData!$D$2:$D$828,$D99)</f>
        <v>3</v>
      </c>
      <c r="AK99" s="2">
        <f t="shared" si="1"/>
        <v>15</v>
      </c>
    </row>
    <row r="100" spans="1:37" x14ac:dyDescent="0.25">
      <c r="A100" s="14" t="s">
        <v>116</v>
      </c>
      <c r="B100" t="s">
        <v>98</v>
      </c>
      <c r="C100" t="s">
        <v>106</v>
      </c>
      <c r="D100" s="13">
        <v>42424</v>
      </c>
      <c r="E100">
        <v>1</v>
      </c>
      <c r="F100">
        <v>100</v>
      </c>
      <c r="G100" s="2" t="s">
        <v>87</v>
      </c>
      <c r="H100" s="2" t="s">
        <v>12</v>
      </c>
      <c r="I100">
        <v>5</v>
      </c>
      <c r="J100" s="2" t="s">
        <v>77</v>
      </c>
      <c r="K100" s="2">
        <f>IF(ISNUMBER(AVERAGEIFS(ObservedSpeciesData!K$2:K$4955,ObservedSpeciesData!$A$2:$A$4955,$A100,ObservedSpeciesData!$D$2:$D$4955,$D100)),AVERAGEIFS(ObservedSpeciesData!K$2:K$4955,ObservedSpeciesData!$A$2:$A$4955,$A100,ObservedSpeciesData!$D$2:$D$4955,$D100),"")</f>
        <v>78</v>
      </c>
      <c r="L100" s="26" t="str">
        <f>IF(ISNUMBER(AVERAGEIFS(ObservedSpeciesData!L$2:L$4955,ObservedSpeciesData!$A$2:$A$4955,$A100,ObservedSpeciesData!$D$2:$D$4955,$D100)),AVERAGEIFS(ObservedSpeciesData!L$2:L$4955,ObservedSpeciesData!$A$2:$A$4955,$A100,ObservedSpeciesData!$D$2:$D$4955,$D100),"")</f>
        <v/>
      </c>
      <c r="M100" s="23" t="str">
        <f>IF(ISNUMBER(AVERAGEIFS(ObservedSpeciesData!M$2:M$4955,ObservedSpeciesData!$A$2:$A$4955,$A100,ObservedSpeciesData!$D$2:$D$4955,$D100)),AVERAGEIFS(ObservedSpeciesData!M$2:M$4955,ObservedSpeciesData!$A$2:$A$4955,$A100,ObservedSpeciesData!$D$2:$D$4955,$D100),"")</f>
        <v/>
      </c>
      <c r="N100" s="23">
        <f>IF(ISNUMBER(AVERAGEIFS(ObservedSpeciesData!N$2:N$4955,ObservedSpeciesData!$A$2:$A$4955,$A100,ObservedSpeciesData!$D$2:$D$4955,$D100)),AVERAGEIFS(ObservedSpeciesData!N$2:N$4955,ObservedSpeciesData!$A$2:$A$4955,$A100,ObservedSpeciesData!$D$2:$D$4955,$D100),"")</f>
        <v>1260.2383724749416</v>
      </c>
      <c r="O100" s="23">
        <f>IF(ISNUMBER(AVERAGEIFS(ObservedSpeciesData!O$2:O$4955,ObservedSpeciesData!$A$2:$A$4955,$A100,ObservedSpeciesData!$D$2:$D$4955,$D100)),AVERAGEIFS(ObservedSpeciesData!O$2:O$4955,ObservedSpeciesData!$A$2:$A$4955,$A100,ObservedSpeciesData!$D$2:$D$4955,$D100),"")</f>
        <v>126.02383724749416</v>
      </c>
      <c r="P100" s="23">
        <f>IF(ISNUMBER(AVERAGEIFS(ObservedSpeciesData!P$2:P$4955,ObservedSpeciesData!$A$2:$A$4955,$A100,ObservedSpeciesData!$C$2:$C$4955,$C100,ObservedSpeciesData!$D$2:$D$4955,$D100)),AVERAGEIFS(ObservedSpeciesData!P$2:P$4955,ObservedSpeciesData!$A$2:$A$4955,$A100,ObservedSpeciesData!$C$2:$C$4955,$C100,ObservedSpeciesData!$D$2:$D$4955,$D100),"")</f>
        <v>810.77148870787676</v>
      </c>
      <c r="Q100" s="23"/>
      <c r="R100" s="25" t="str">
        <f>IF(ISNUMBER(AVERAGEIFS(ObservedSpeciesData!R$2:R$4955,ObservedSpeciesData!$A$2:$A$4955,$A100,ObservedSpeciesData!$D$2:$D$4955,$D100)),AVERAGEIFS(ObservedSpeciesData!R$2:R$4955,ObservedSpeciesData!$A$2:$A$4955,$A100,ObservedSpeciesData!$D$2:$D$4955,$D100),"")</f>
        <v/>
      </c>
      <c r="S100" s="25" t="str">
        <f>IF(ISNUMBER(AVERAGEIFS(ObservedSpeciesData!S$2:S$4955,ObservedSpeciesData!$A$2:$A$4955,$A100,ObservedSpeciesData!$D$2:$D$4955,$D100)),AVERAGEIFS(ObservedSpeciesData!S$2:S$4955,ObservedSpeciesData!$A$2:$A$4955,$A100,ObservedSpeciesData!$D$2:$D$4955,$D100),"")</f>
        <v/>
      </c>
      <c r="T100" s="23" t="str">
        <f>IF(ISNUMBER(AVERAGEIFS(ObservedSpeciesData!T$2:T$4955,ObservedSpeciesData!$A$2:$A$4955,$A100,ObservedSpeciesData!$D$2:$D$4955,$D100)),AVERAGEIFS(ObservedSpeciesData!T$2:T$4955,ObservedSpeciesData!$A$2:$A$4955,$A100,ObservedSpeciesData!$D$2:$D$4955,$D100),"")</f>
        <v/>
      </c>
      <c r="U100" s="24" t="str">
        <f>IF(ISNUMBER(AVERAGEIFS(ObservedSpeciesData!U$2:U$4955,ObservedSpeciesData!$A$2:$A$4955,$A100,ObservedSpeciesData!$C$2:$C$4955,$C100,ObservedSpeciesData!$D$2:$D$4955,$D100)),AVERAGEIFS(ObservedSpeciesData!U$2:U$4955,ObservedSpeciesData!$A$2:$A$4955,$A100,ObservedSpeciesData!$C$2:$C$4955,$C100,ObservedSpeciesData!$D$2:$D$4955,$D100),"")</f>
        <v/>
      </c>
      <c r="V100" s="23">
        <f>IF(ISNUMBER(AVERAGEIFS(ObservedSpeciesData!V$2:V$4955,ObservedSpeciesData!$A$2:$A$4955,$A100,ObservedSpeciesData!$D$2:$D$4955,$D100)),AVERAGEIFS(ObservedSpeciesData!V$2:V$4955,ObservedSpeciesData!$A$2:$A$4955,$A100,ObservedSpeciesData!$D$2:$D$4955,$D100),"")</f>
        <v>19.565118551254272</v>
      </c>
      <c r="W100" s="23">
        <f>IF(ISNUMBER(AVERAGEIFS(ObservedSpeciesData!W$2:W$4955,ObservedSpeciesData!$A$2:$A$4955,$A100,ObservedSpeciesData!$D$2:$D$4955,$D100)),AVERAGEIFS(ObservedSpeciesData!W$2:W$4955,ObservedSpeciesData!$A$2:$A$4955,$A100,ObservedSpeciesData!$D$2:$D$4955,$D100),"")</f>
        <v>11.027247428894043</v>
      </c>
      <c r="X100" s="23">
        <f>IF(ISNUMBER(AVERAGEIFS(ObservedSpeciesData!X$2:X$4955,ObservedSpeciesData!$A$2:$A$4955,$A100,ObservedSpeciesData!$D$2:$D$4955,$D100)),AVERAGEIFS(ObservedSpeciesData!X$2:X$4955,ObservedSpeciesData!$A$2:$A$4955,$A100,ObservedSpeciesData!$D$2:$D$4955,$D100),"")</f>
        <v>77.238402366638184</v>
      </c>
      <c r="Y100" s="23">
        <f>IF(ISNUMBER(AVERAGEIFS(ObservedSpeciesData!Y$2:Y$4955,ObservedSpeciesData!$A$2:$A$4955,$A100,ObservedSpeciesData!$D$2:$D$4955,$D100)),AVERAGEIFS(ObservedSpeciesData!Y$2:Y$4955,ObservedSpeciesData!$A$2:$A$4955,$A100,ObservedSpeciesData!$D$2:$D$4955,$D100),"")</f>
        <v>26.884659767150879</v>
      </c>
      <c r="Z100" s="23">
        <f>IF(ISNUMBER(AVERAGEIFS(ObservedSpeciesData!Z$2:Z$4955,ObservedSpeciesData!$A$2:$A$4955,$A100,ObservedSpeciesData!$D$2:$D$4955,$D100)),AVERAGEIFS(ObservedSpeciesData!Z$2:Z$4955,ObservedSpeciesData!$A$2:$A$4955,$A100,ObservedSpeciesData!$D$2:$D$4955,$D100),"")</f>
        <v>90.819644927978516</v>
      </c>
      <c r="AA100" s="23">
        <f>IF(ISNUMBER(AVERAGEIFS(ObservedSpeciesData!AA$2:AA$4955,ObservedSpeciesData!$A$2:$A$4955,$A100,ObservedSpeciesData!$D$2:$D$4955,$D100)),AVERAGEIFS(ObservedSpeciesData!AA$2:AA$4955,ObservedSpeciesData!$A$2:$A$4955,$A100,ObservedSpeciesData!$D$2:$D$4955,$D100),"")</f>
        <v>29.555105686187744</v>
      </c>
      <c r="AB100" s="24">
        <f>IF(ISNUMBER(AVERAGEIFS(ObservedSpeciesData!AB$2:AB$4955,ObservedSpeciesData!$A$2:$A$4955,$A100,ObservedSpeciesData!$D$2:$D$4955,$D100)),AVERAGEIFS(ObservedSpeciesData!AB$2:AB$4955,ObservedSpeciesData!$A$2:$A$4955,$A100,ObservedSpeciesData!$D$2:$D$4955,$D100),"")</f>
        <v>4.7288169097900387E-2</v>
      </c>
      <c r="AC100" s="24">
        <f>IF(ISNUMBER(AVERAGEIFS(ObservedSpeciesData!AC$2:AC$4955,ObservedSpeciesData!$A$2:$A$4955,$A100,ObservedSpeciesData!$D$2:$D$4955,$D100)),AVERAGEIFS(ObservedSpeciesData!AC$2:AC$4955,ObservedSpeciesData!$A$2:$A$4955,$A100,ObservedSpeciesData!$D$2:$D$4955,$D100),"")</f>
        <v>4.7288169097900387E-2</v>
      </c>
      <c r="AD100" s="23">
        <f>IF(ISNUMBER(AVERAGEIFS(ObservedSpeciesData!AD$2:AD$4955,ObservedSpeciesData!$A$2:$A$4955,$A100,ObservedSpeciesData!$D$2:$D$4955,$D100)),AVERAGEIFS(ObservedSpeciesData!AD$2:AD$4955,ObservedSpeciesData!$A$2:$A$4955,$A100,ObservedSpeciesData!$D$2:$D$4955,$D100),"")</f>
        <v>12.358144378662109</v>
      </c>
      <c r="AE100" s="24">
        <f>IF(ISNUMBER(AVERAGEIFS(ObservedSpeciesData!AE$2:AE$4955,ObservedSpeciesData!$A$2:$A$4955,$A100,ObservedSpeciesData!$D$2:$D$4955,$D100)),AVERAGEIFS(ObservedSpeciesData!AE$2:AE$4955,ObservedSpeciesData!$A$2:$A$4955,$A100,ObservedSpeciesData!$D$2:$D$4955,$D100),"")</f>
        <v>12.124544798346088</v>
      </c>
      <c r="AF100" s="23"/>
      <c r="AG100" s="24"/>
      <c r="AH100" s="23">
        <f>IF(ISNUMBER(AVERAGEIFS(ObservedSpeciesData!AH$2:AH$4955,ObservedSpeciesData!$A$2:$A$4955,$A100,ObservedSpeciesData!$D$2:$D$4955,$D100)),AVERAGEIFS(ObservedSpeciesData!AH$2:AH$4955,ObservedSpeciesData!$A$2:$A$4955,$A100,ObservedSpeciesData!$D$2:$D$4955,$D100),"")</f>
        <v>5.9595000000000002</v>
      </c>
      <c r="AI100" s="23">
        <f>IF(ISNUMBER(AVERAGEIFS(ObservedSpeciesData!AI$2:AI$4955,ObservedSpeciesData!$A$2:$A$4955,$A100,ObservedSpeciesData!$C$2:$C$4955,$C100,ObservedSpeciesData!$D$2:$D$4955,$D100)),AVERAGEIFS(ObservedSpeciesData!AI$2:AI$4955,ObservedSpeciesData!$A$2:$A$4955,$A100,ObservedSpeciesData!$C$2:$C$4955,$C100,ObservedSpeciesData!$D$2:$D$4955,$D100),"")</f>
        <v>33.075499999999998</v>
      </c>
      <c r="AJ100" s="2">
        <f>COUNTIFS(ObservedSpeciesData!$A$2:$A$828,$A100,ObservedSpeciesData!$D$2:$D$828,$D100)</f>
        <v>4</v>
      </c>
      <c r="AK100" s="2">
        <f t="shared" si="1"/>
        <v>15</v>
      </c>
    </row>
    <row r="101" spans="1:37" x14ac:dyDescent="0.25">
      <c r="A101" s="14" t="s">
        <v>115</v>
      </c>
      <c r="B101" t="s">
        <v>98</v>
      </c>
      <c r="C101" t="s">
        <v>106</v>
      </c>
      <c r="D101" s="13">
        <v>42424</v>
      </c>
      <c r="E101">
        <v>1</v>
      </c>
      <c r="F101">
        <v>200</v>
      </c>
      <c r="G101" s="2" t="s">
        <v>87</v>
      </c>
      <c r="H101" s="2" t="s">
        <v>12</v>
      </c>
      <c r="I101">
        <v>5</v>
      </c>
      <c r="J101" s="2" t="s">
        <v>77</v>
      </c>
      <c r="K101" s="2">
        <f>IF(ISNUMBER(AVERAGEIFS(ObservedSpeciesData!K$2:K$4955,ObservedSpeciesData!$A$2:$A$4955,$A101,ObservedSpeciesData!$D$2:$D$4955,$D101)),AVERAGEIFS(ObservedSpeciesData!K$2:K$4955,ObservedSpeciesData!$A$2:$A$4955,$A101,ObservedSpeciesData!$D$2:$D$4955,$D101),"")</f>
        <v>156</v>
      </c>
      <c r="L101" s="26" t="str">
        <f>IF(ISNUMBER(AVERAGEIFS(ObservedSpeciesData!L$2:L$4955,ObservedSpeciesData!$A$2:$A$4955,$A101,ObservedSpeciesData!$D$2:$D$4955,$D101)),AVERAGEIFS(ObservedSpeciesData!L$2:L$4955,ObservedSpeciesData!$A$2:$A$4955,$A101,ObservedSpeciesData!$D$2:$D$4955,$D101),"")</f>
        <v/>
      </c>
      <c r="M101" s="23" t="str">
        <f>IF(ISNUMBER(AVERAGEIFS(ObservedSpeciesData!M$2:M$4955,ObservedSpeciesData!$A$2:$A$4955,$A101,ObservedSpeciesData!$D$2:$D$4955,$D101)),AVERAGEIFS(ObservedSpeciesData!M$2:M$4955,ObservedSpeciesData!$A$2:$A$4955,$A101,ObservedSpeciesData!$D$2:$D$4955,$D101),"")</f>
        <v/>
      </c>
      <c r="N101" s="23">
        <f>IF(ISNUMBER(AVERAGEIFS(ObservedSpeciesData!N$2:N$4955,ObservedSpeciesData!$A$2:$A$4955,$A101,ObservedSpeciesData!$D$2:$D$4955,$D101)),AVERAGEIFS(ObservedSpeciesData!N$2:N$4955,ObservedSpeciesData!$A$2:$A$4955,$A101,ObservedSpeciesData!$D$2:$D$4955,$D101),"")</f>
        <v>1431.8017872329417</v>
      </c>
      <c r="O101" s="23">
        <f>IF(ISNUMBER(AVERAGEIFS(ObservedSpeciesData!O$2:O$4955,ObservedSpeciesData!$A$2:$A$4955,$A101,ObservedSpeciesData!$D$2:$D$4955,$D101)),AVERAGEIFS(ObservedSpeciesData!O$2:O$4955,ObservedSpeciesData!$A$2:$A$4955,$A101,ObservedSpeciesData!$D$2:$D$4955,$D101),"")</f>
        <v>143.18017872329415</v>
      </c>
      <c r="P101" s="23">
        <f>IF(ISNUMBER(AVERAGEIFS(ObservedSpeciesData!P$2:P$4955,ObservedSpeciesData!$A$2:$A$4955,$A101,ObservedSpeciesData!$C$2:$C$4955,$C101,ObservedSpeciesData!$D$2:$D$4955,$D101)),AVERAGEIFS(ObservedSpeciesData!P$2:P$4955,ObservedSpeciesData!$A$2:$A$4955,$A101,ObservedSpeciesData!$C$2:$C$4955,$C101,ObservedSpeciesData!$D$2:$D$4955,$D101),"")</f>
        <v>832.23980632164762</v>
      </c>
      <c r="Q101" s="23"/>
      <c r="R101" s="25" t="str">
        <f>IF(ISNUMBER(AVERAGEIFS(ObservedSpeciesData!R$2:R$4955,ObservedSpeciesData!$A$2:$A$4955,$A101,ObservedSpeciesData!$D$2:$D$4955,$D101)),AVERAGEIFS(ObservedSpeciesData!R$2:R$4955,ObservedSpeciesData!$A$2:$A$4955,$A101,ObservedSpeciesData!$D$2:$D$4955,$D101),"")</f>
        <v/>
      </c>
      <c r="S101" s="25" t="str">
        <f>IF(ISNUMBER(AVERAGEIFS(ObservedSpeciesData!S$2:S$4955,ObservedSpeciesData!$A$2:$A$4955,$A101,ObservedSpeciesData!$D$2:$D$4955,$D101)),AVERAGEIFS(ObservedSpeciesData!S$2:S$4955,ObservedSpeciesData!$A$2:$A$4955,$A101,ObservedSpeciesData!$D$2:$D$4955,$D101),"")</f>
        <v/>
      </c>
      <c r="T101" s="23" t="str">
        <f>IF(ISNUMBER(AVERAGEIFS(ObservedSpeciesData!T$2:T$4955,ObservedSpeciesData!$A$2:$A$4955,$A101,ObservedSpeciesData!$D$2:$D$4955,$D101)),AVERAGEIFS(ObservedSpeciesData!T$2:T$4955,ObservedSpeciesData!$A$2:$A$4955,$A101,ObservedSpeciesData!$D$2:$D$4955,$D101),"")</f>
        <v/>
      </c>
      <c r="U101" s="24" t="str">
        <f>IF(ISNUMBER(AVERAGEIFS(ObservedSpeciesData!U$2:U$4955,ObservedSpeciesData!$A$2:$A$4955,$A101,ObservedSpeciesData!$C$2:$C$4955,$C101,ObservedSpeciesData!$D$2:$D$4955,$D101)),AVERAGEIFS(ObservedSpeciesData!U$2:U$4955,ObservedSpeciesData!$A$2:$A$4955,$A101,ObservedSpeciesData!$C$2:$C$4955,$C101,ObservedSpeciesData!$D$2:$D$4955,$D101),"")</f>
        <v/>
      </c>
      <c r="V101" s="23">
        <f>IF(ISNUMBER(AVERAGEIFS(ObservedSpeciesData!V$2:V$4955,ObservedSpeciesData!$A$2:$A$4955,$A101,ObservedSpeciesData!$D$2:$D$4955,$D101)),AVERAGEIFS(ObservedSpeciesData!V$2:V$4955,ObservedSpeciesData!$A$2:$A$4955,$A101,ObservedSpeciesData!$D$2:$D$4955,$D101),"")</f>
        <v>19.331263542175293</v>
      </c>
      <c r="W101" s="23">
        <f>IF(ISNUMBER(AVERAGEIFS(ObservedSpeciesData!W$2:W$4955,ObservedSpeciesData!$A$2:$A$4955,$A101,ObservedSpeciesData!$D$2:$D$4955,$D101)),AVERAGEIFS(ObservedSpeciesData!W$2:W$4955,ObservedSpeciesData!$A$2:$A$4955,$A101,ObservedSpeciesData!$D$2:$D$4955,$D101),"")</f>
        <v>11.817332983016968</v>
      </c>
      <c r="X101" s="23">
        <f>IF(ISNUMBER(AVERAGEIFS(ObservedSpeciesData!X$2:X$4955,ObservedSpeciesData!$A$2:$A$4955,$A101,ObservedSpeciesData!$D$2:$D$4955,$D101)),AVERAGEIFS(ObservedSpeciesData!X$2:X$4955,ObservedSpeciesData!$A$2:$A$4955,$A101,ObservedSpeciesData!$D$2:$D$4955,$D101),"")</f>
        <v>77.726496696472168</v>
      </c>
      <c r="Y101" s="23">
        <f>IF(ISNUMBER(AVERAGEIFS(ObservedSpeciesData!Y$2:Y$4955,ObservedSpeciesData!$A$2:$A$4955,$A101,ObservedSpeciesData!$D$2:$D$4955,$D101)),AVERAGEIFS(ObservedSpeciesData!Y$2:Y$4955,ObservedSpeciesData!$A$2:$A$4955,$A101,ObservedSpeciesData!$D$2:$D$4955,$D101),"")</f>
        <v>26.442039012908936</v>
      </c>
      <c r="Z101" s="23">
        <f>IF(ISNUMBER(AVERAGEIFS(ObservedSpeciesData!Z$2:Z$4955,ObservedSpeciesData!$A$2:$A$4955,$A101,ObservedSpeciesData!$D$2:$D$4955,$D101)),AVERAGEIFS(ObservedSpeciesData!Z$2:Z$4955,ObservedSpeciesData!$A$2:$A$4955,$A101,ObservedSpeciesData!$D$2:$D$4955,$D101),"")</f>
        <v>90.776505470275879</v>
      </c>
      <c r="AA101" s="23">
        <f>IF(ISNUMBER(AVERAGEIFS(ObservedSpeciesData!AA$2:AA$4955,ObservedSpeciesData!$A$2:$A$4955,$A101,ObservedSpeciesData!$D$2:$D$4955,$D101)),AVERAGEIFS(ObservedSpeciesData!AA$2:AA$4955,ObservedSpeciesData!$A$2:$A$4955,$A101,ObservedSpeciesData!$D$2:$D$4955,$D101),"")</f>
        <v>29.589096784591675</v>
      </c>
      <c r="AB101" s="24">
        <f>IF(ISNUMBER(AVERAGEIFS(ObservedSpeciesData!AB$2:AB$4955,ObservedSpeciesData!$A$2:$A$4955,$A101,ObservedSpeciesData!$D$2:$D$4955,$D101)),AVERAGEIFS(ObservedSpeciesData!AB$2:AB$4955,ObservedSpeciesData!$A$2:$A$4955,$A101,ObservedSpeciesData!$D$2:$D$4955,$D101),"")</f>
        <v>4.7342554855346677E-2</v>
      </c>
      <c r="AC101" s="24">
        <f>IF(ISNUMBER(AVERAGEIFS(ObservedSpeciesData!AC$2:AC$4955,ObservedSpeciesData!$A$2:$A$4955,$A101,ObservedSpeciesData!$D$2:$D$4955,$D101)),AVERAGEIFS(ObservedSpeciesData!AC$2:AC$4955,ObservedSpeciesData!$A$2:$A$4955,$A101,ObservedSpeciesData!$D$2:$D$4955,$D101),"")</f>
        <v>4.7342554855346677E-2</v>
      </c>
      <c r="AD101" s="23">
        <f>IF(ISNUMBER(AVERAGEIFS(ObservedSpeciesData!AD$2:AD$4955,ObservedSpeciesData!$A$2:$A$4955,$A101,ObservedSpeciesData!$D$2:$D$4955,$D101)),AVERAGEIFS(ObservedSpeciesData!AD$2:AD$4955,ObservedSpeciesData!$A$2:$A$4955,$A101,ObservedSpeciesData!$D$2:$D$4955,$D101),"")</f>
        <v>12.436239471435547</v>
      </c>
      <c r="AE101" s="24">
        <f>IF(ISNUMBER(AVERAGEIFS(ObservedSpeciesData!AE$2:AE$4955,ObservedSpeciesData!$A$2:$A$4955,$A101,ObservedSpeciesData!$D$2:$D$4955,$D101)),AVERAGEIFS(ObservedSpeciesData!AE$2:AE$4955,ObservedSpeciesData!$A$2:$A$4955,$A101,ObservedSpeciesData!$D$2:$D$4955,$D101),"")</f>
        <v>12.261550322360309</v>
      </c>
      <c r="AF101" s="23"/>
      <c r="AG101" s="24"/>
      <c r="AH101" s="23">
        <f>IF(ISNUMBER(AVERAGEIFS(ObservedSpeciesData!AH$2:AH$4955,ObservedSpeciesData!$A$2:$A$4955,$A101,ObservedSpeciesData!$D$2:$D$4955,$D101)),AVERAGEIFS(ObservedSpeciesData!AH$2:AH$4955,ObservedSpeciesData!$A$2:$A$4955,$A101,ObservedSpeciesData!$D$2:$D$4955,$D101),"")</f>
        <v>6.7690000000000001</v>
      </c>
      <c r="AI101" s="23">
        <f>IF(ISNUMBER(AVERAGEIFS(ObservedSpeciesData!AI$2:AI$4955,ObservedSpeciesData!$A$2:$A$4955,$A101,ObservedSpeciesData!$C$2:$C$4955,$C101,ObservedSpeciesData!$D$2:$D$4955,$D101)),AVERAGEIFS(ObservedSpeciesData!AI$2:AI$4955,ObservedSpeciesData!$A$2:$A$4955,$A101,ObservedSpeciesData!$C$2:$C$4955,$C101,ObservedSpeciesData!$D$2:$D$4955,$D101),"")</f>
        <v>35.217250000000007</v>
      </c>
      <c r="AJ101" s="2">
        <f>COUNTIFS(ObservedSpeciesData!$A$2:$A$828,$A101,ObservedSpeciesData!$D$2:$D$828,$D101)</f>
        <v>4</v>
      </c>
      <c r="AK101" s="2">
        <f t="shared" si="1"/>
        <v>15</v>
      </c>
    </row>
    <row r="102" spans="1:37" x14ac:dyDescent="0.25">
      <c r="A102" s="14" t="s">
        <v>114</v>
      </c>
      <c r="B102" t="s">
        <v>98</v>
      </c>
      <c r="C102" t="s">
        <v>106</v>
      </c>
      <c r="D102" s="13">
        <v>42424</v>
      </c>
      <c r="E102">
        <v>1</v>
      </c>
      <c r="F102">
        <v>350</v>
      </c>
      <c r="G102" s="2" t="s">
        <v>87</v>
      </c>
      <c r="H102" s="2" t="s">
        <v>12</v>
      </c>
      <c r="I102">
        <v>5</v>
      </c>
      <c r="J102" s="2" t="s">
        <v>77</v>
      </c>
      <c r="K102" s="2">
        <f>IF(ISNUMBER(AVERAGEIFS(ObservedSpeciesData!K$2:K$4955,ObservedSpeciesData!$A$2:$A$4955,$A102,ObservedSpeciesData!$D$2:$D$4955,$D102)),AVERAGEIFS(ObservedSpeciesData!K$2:K$4955,ObservedSpeciesData!$A$2:$A$4955,$A102,ObservedSpeciesData!$D$2:$D$4955,$D102),"")</f>
        <v>272</v>
      </c>
      <c r="L102" s="26" t="str">
        <f>IF(ISNUMBER(AVERAGEIFS(ObservedSpeciesData!L$2:L$4955,ObservedSpeciesData!$A$2:$A$4955,$A102,ObservedSpeciesData!$D$2:$D$4955,$D102)),AVERAGEIFS(ObservedSpeciesData!L$2:L$4955,ObservedSpeciesData!$A$2:$A$4955,$A102,ObservedSpeciesData!$D$2:$D$4955,$D102),"")</f>
        <v/>
      </c>
      <c r="M102" s="23" t="str">
        <f>IF(ISNUMBER(AVERAGEIFS(ObservedSpeciesData!M$2:M$4955,ObservedSpeciesData!$A$2:$A$4955,$A102,ObservedSpeciesData!$D$2:$D$4955,$D102)),AVERAGEIFS(ObservedSpeciesData!M$2:M$4955,ObservedSpeciesData!$A$2:$A$4955,$A102,ObservedSpeciesData!$D$2:$D$4955,$D102),"")</f>
        <v/>
      </c>
      <c r="N102" s="23">
        <f>IF(ISNUMBER(AVERAGEIFS(ObservedSpeciesData!N$2:N$4955,ObservedSpeciesData!$A$2:$A$4955,$A102,ObservedSpeciesData!$D$2:$D$4955,$D102)),AVERAGEIFS(ObservedSpeciesData!N$2:N$4955,ObservedSpeciesData!$A$2:$A$4955,$A102,ObservedSpeciesData!$D$2:$D$4955,$D102),"")</f>
        <v>1174.8858881908777</v>
      </c>
      <c r="O102" s="23">
        <f>IF(ISNUMBER(AVERAGEIFS(ObservedSpeciesData!O$2:O$4955,ObservedSpeciesData!$A$2:$A$4955,$A102,ObservedSpeciesData!$D$2:$D$4955,$D102)),AVERAGEIFS(ObservedSpeciesData!O$2:O$4955,ObservedSpeciesData!$A$2:$A$4955,$A102,ObservedSpeciesData!$D$2:$D$4955,$D102),"")</f>
        <v>117.48858881908779</v>
      </c>
      <c r="P102" s="23">
        <f>IF(ISNUMBER(AVERAGEIFS(ObservedSpeciesData!P$2:P$4955,ObservedSpeciesData!$A$2:$A$4955,$A102,ObservedSpeciesData!$C$2:$C$4955,$C102,ObservedSpeciesData!$D$2:$D$4955,$D102)),AVERAGEIFS(ObservedSpeciesData!P$2:P$4955,ObservedSpeciesData!$A$2:$A$4955,$A102,ObservedSpeciesData!$C$2:$C$4955,$C102,ObservedSpeciesData!$D$2:$D$4955,$D102),"")</f>
        <v>811.33567137195951</v>
      </c>
      <c r="Q102" s="23"/>
      <c r="R102" s="25" t="str">
        <f>IF(ISNUMBER(AVERAGEIFS(ObservedSpeciesData!R$2:R$4955,ObservedSpeciesData!$A$2:$A$4955,$A102,ObservedSpeciesData!$D$2:$D$4955,$D102)),AVERAGEIFS(ObservedSpeciesData!R$2:R$4955,ObservedSpeciesData!$A$2:$A$4955,$A102,ObservedSpeciesData!$D$2:$D$4955,$D102),"")</f>
        <v/>
      </c>
      <c r="S102" s="25" t="str">
        <f>IF(ISNUMBER(AVERAGEIFS(ObservedSpeciesData!S$2:S$4955,ObservedSpeciesData!$A$2:$A$4955,$A102,ObservedSpeciesData!$D$2:$D$4955,$D102)),AVERAGEIFS(ObservedSpeciesData!S$2:S$4955,ObservedSpeciesData!$A$2:$A$4955,$A102,ObservedSpeciesData!$D$2:$D$4955,$D102),"")</f>
        <v/>
      </c>
      <c r="T102" s="23" t="str">
        <f>IF(ISNUMBER(AVERAGEIFS(ObservedSpeciesData!T$2:T$4955,ObservedSpeciesData!$A$2:$A$4955,$A102,ObservedSpeciesData!$D$2:$D$4955,$D102)),AVERAGEIFS(ObservedSpeciesData!T$2:T$4955,ObservedSpeciesData!$A$2:$A$4955,$A102,ObservedSpeciesData!$D$2:$D$4955,$D102),"")</f>
        <v/>
      </c>
      <c r="U102" s="24" t="str">
        <f>IF(ISNUMBER(AVERAGEIFS(ObservedSpeciesData!U$2:U$4955,ObservedSpeciesData!$A$2:$A$4955,$A102,ObservedSpeciesData!$C$2:$C$4955,$C102,ObservedSpeciesData!$D$2:$D$4955,$D102)),AVERAGEIFS(ObservedSpeciesData!U$2:U$4955,ObservedSpeciesData!$A$2:$A$4955,$A102,ObservedSpeciesData!$C$2:$C$4955,$C102,ObservedSpeciesData!$D$2:$D$4955,$D102),"")</f>
        <v/>
      </c>
      <c r="V102" s="23">
        <f>IF(ISNUMBER(AVERAGEIFS(ObservedSpeciesData!V$2:V$4955,ObservedSpeciesData!$A$2:$A$4955,$A102,ObservedSpeciesData!$D$2:$D$4955,$D102)),AVERAGEIFS(ObservedSpeciesData!V$2:V$4955,ObservedSpeciesData!$A$2:$A$4955,$A102,ObservedSpeciesData!$D$2:$D$4955,$D102),"")</f>
        <v>19.33461856842041</v>
      </c>
      <c r="W102" s="23">
        <f>IF(ISNUMBER(AVERAGEIFS(ObservedSpeciesData!W$2:W$4955,ObservedSpeciesData!$A$2:$A$4955,$A102,ObservedSpeciesData!$D$2:$D$4955,$D102)),AVERAGEIFS(ObservedSpeciesData!W$2:W$4955,ObservedSpeciesData!$A$2:$A$4955,$A102,ObservedSpeciesData!$D$2:$D$4955,$D102),"")</f>
        <v>11.89529275894165</v>
      </c>
      <c r="X102" s="23">
        <f>IF(ISNUMBER(AVERAGEIFS(ObservedSpeciesData!X$2:X$4955,ObservedSpeciesData!$A$2:$A$4955,$A102,ObservedSpeciesData!$D$2:$D$4955,$D102)),AVERAGEIFS(ObservedSpeciesData!X$2:X$4955,ObservedSpeciesData!$A$2:$A$4955,$A102,ObservedSpeciesData!$D$2:$D$4955,$D102),"")</f>
        <v>77.572787284851074</v>
      </c>
      <c r="Y102" s="23">
        <f>IF(ISNUMBER(AVERAGEIFS(ObservedSpeciesData!Y$2:Y$4955,ObservedSpeciesData!$A$2:$A$4955,$A102,ObservedSpeciesData!$D$2:$D$4955,$D102)),AVERAGEIFS(ObservedSpeciesData!Y$2:Y$4955,ObservedSpeciesData!$A$2:$A$4955,$A102,ObservedSpeciesData!$D$2:$D$4955,$D102),"")</f>
        <v>26.570993900299072</v>
      </c>
      <c r="Z102" s="23">
        <f>IF(ISNUMBER(AVERAGEIFS(ObservedSpeciesData!Z$2:Z$4955,ObservedSpeciesData!$A$2:$A$4955,$A102,ObservedSpeciesData!$D$2:$D$4955,$D102)),AVERAGEIFS(ObservedSpeciesData!Z$2:Z$4955,ObservedSpeciesData!$A$2:$A$4955,$A102,ObservedSpeciesData!$D$2:$D$4955,$D102),"")</f>
        <v>90.59953498840332</v>
      </c>
      <c r="AA102" s="23">
        <f>IF(ISNUMBER(AVERAGEIFS(ObservedSpeciesData!AA$2:AA$4955,ObservedSpeciesData!$A$2:$A$4955,$A102,ObservedSpeciesData!$D$2:$D$4955,$D102)),AVERAGEIFS(ObservedSpeciesData!AA$2:AA$4955,ObservedSpeciesData!$A$2:$A$4955,$A102,ObservedSpeciesData!$D$2:$D$4955,$D102),"")</f>
        <v>29.751073598861694</v>
      </c>
      <c r="AB102" s="24">
        <f>IF(ISNUMBER(AVERAGEIFS(ObservedSpeciesData!AB$2:AB$4955,ObservedSpeciesData!$A$2:$A$4955,$A102,ObservedSpeciesData!$D$2:$D$4955,$D102)),AVERAGEIFS(ObservedSpeciesData!AB$2:AB$4955,ObservedSpeciesData!$A$2:$A$4955,$A102,ObservedSpeciesData!$D$2:$D$4955,$D102),"")</f>
        <v>4.7601717758178709E-2</v>
      </c>
      <c r="AC102" s="24">
        <f>IF(ISNUMBER(AVERAGEIFS(ObservedSpeciesData!AC$2:AC$4955,ObservedSpeciesData!$A$2:$A$4955,$A102,ObservedSpeciesData!$D$2:$D$4955,$D102)),AVERAGEIFS(ObservedSpeciesData!AC$2:AC$4955,ObservedSpeciesData!$A$2:$A$4955,$A102,ObservedSpeciesData!$D$2:$D$4955,$D102),"")</f>
        <v>4.7601717758178709E-2</v>
      </c>
      <c r="AD102" s="23">
        <f>IF(ISNUMBER(AVERAGEIFS(ObservedSpeciesData!AD$2:AD$4955,ObservedSpeciesData!$A$2:$A$4955,$A102,ObservedSpeciesData!$D$2:$D$4955,$D102)),AVERAGEIFS(ObservedSpeciesData!AD$2:AD$4955,ObservedSpeciesData!$A$2:$A$4955,$A102,ObservedSpeciesData!$D$2:$D$4955,$D102),"")</f>
        <v>12.411645965576174</v>
      </c>
      <c r="AE102" s="24">
        <f>IF(ISNUMBER(AVERAGEIFS(ObservedSpeciesData!AE$2:AE$4955,ObservedSpeciesData!$A$2:$A$4955,$A102,ObservedSpeciesData!$D$2:$D$4955,$D102)),AVERAGEIFS(ObservedSpeciesData!AE$2:AE$4955,ObservedSpeciesData!$A$2:$A$4955,$A102,ObservedSpeciesData!$D$2:$D$4955,$D102),"")</f>
        <v>12.098608635573219</v>
      </c>
      <c r="AF102" s="23"/>
      <c r="AG102" s="24"/>
      <c r="AH102" s="23">
        <f>IF(ISNUMBER(AVERAGEIFS(ObservedSpeciesData!AH$2:AH$4955,ObservedSpeciesData!$A$2:$A$4955,$A102,ObservedSpeciesData!$D$2:$D$4955,$D102)),AVERAGEIFS(ObservedSpeciesData!AH$2:AH$4955,ObservedSpeciesData!$A$2:$A$4955,$A102,ObservedSpeciesData!$D$2:$D$4955,$D102),"")</f>
        <v>5.5882500000000004</v>
      </c>
      <c r="AI102" s="23">
        <f>IF(ISNUMBER(AVERAGEIFS(ObservedSpeciesData!AI$2:AI$4955,ObservedSpeciesData!$A$2:$A$4955,$A102,ObservedSpeciesData!$C$2:$C$4955,$C102,ObservedSpeciesData!$D$2:$D$4955,$D102)),AVERAGEIFS(ObservedSpeciesData!AI$2:AI$4955,ObservedSpeciesData!$A$2:$A$4955,$A102,ObservedSpeciesData!$C$2:$C$4955,$C102,ObservedSpeciesData!$D$2:$D$4955,$D102),"")</f>
        <v>33.074999999999996</v>
      </c>
      <c r="AJ102" s="2">
        <f>COUNTIFS(ObservedSpeciesData!$A$2:$A$828,$A102,ObservedSpeciesData!$D$2:$D$828,$D102)</f>
        <v>4</v>
      </c>
      <c r="AK102" s="2">
        <f t="shared" si="1"/>
        <v>15</v>
      </c>
    </row>
    <row r="103" spans="1:37" x14ac:dyDescent="0.25">
      <c r="A103" s="14" t="s">
        <v>113</v>
      </c>
      <c r="B103" t="s">
        <v>98</v>
      </c>
      <c r="C103" t="s">
        <v>106</v>
      </c>
      <c r="D103" s="13">
        <v>42424</v>
      </c>
      <c r="E103">
        <v>1</v>
      </c>
      <c r="F103">
        <v>500</v>
      </c>
      <c r="G103" s="2" t="s">
        <v>87</v>
      </c>
      <c r="H103" s="2" t="s">
        <v>12</v>
      </c>
      <c r="I103">
        <v>5</v>
      </c>
      <c r="J103" s="2" t="s">
        <v>77</v>
      </c>
      <c r="K103" s="2">
        <f>IF(ISNUMBER(AVERAGEIFS(ObservedSpeciesData!K$2:K$4955,ObservedSpeciesData!$A$2:$A$4955,$A103,ObservedSpeciesData!$D$2:$D$4955,$D103)),AVERAGEIFS(ObservedSpeciesData!K$2:K$4955,ObservedSpeciesData!$A$2:$A$4955,$A103,ObservedSpeciesData!$D$2:$D$4955,$D103),"")</f>
        <v>320.2</v>
      </c>
      <c r="L103" s="26" t="str">
        <f>IF(ISNUMBER(AVERAGEIFS(ObservedSpeciesData!L$2:L$4955,ObservedSpeciesData!$A$2:$A$4955,$A103,ObservedSpeciesData!$D$2:$D$4955,$D103)),AVERAGEIFS(ObservedSpeciesData!L$2:L$4955,ObservedSpeciesData!$A$2:$A$4955,$A103,ObservedSpeciesData!$D$2:$D$4955,$D103),"")</f>
        <v/>
      </c>
      <c r="M103" s="23" t="str">
        <f>IF(ISNUMBER(AVERAGEIFS(ObservedSpeciesData!M$2:M$4955,ObservedSpeciesData!$A$2:$A$4955,$A103,ObservedSpeciesData!$D$2:$D$4955,$D103)),AVERAGEIFS(ObservedSpeciesData!M$2:M$4955,ObservedSpeciesData!$A$2:$A$4955,$A103,ObservedSpeciesData!$D$2:$D$4955,$D103),"")</f>
        <v/>
      </c>
      <c r="N103" s="23">
        <f>IF(ISNUMBER(AVERAGEIFS(ObservedSpeciesData!N$2:N$4955,ObservedSpeciesData!$A$2:$A$4955,$A103,ObservedSpeciesData!$D$2:$D$4955,$D103)),AVERAGEIFS(ObservedSpeciesData!N$2:N$4955,ObservedSpeciesData!$A$2:$A$4955,$A103,ObservedSpeciesData!$D$2:$D$4955,$D103),"")</f>
        <v>1318.5679221437445</v>
      </c>
      <c r="O103" s="23">
        <f>IF(ISNUMBER(AVERAGEIFS(ObservedSpeciesData!O$2:O$4955,ObservedSpeciesData!$A$2:$A$4955,$A103,ObservedSpeciesData!$D$2:$D$4955,$D103)),AVERAGEIFS(ObservedSpeciesData!O$2:O$4955,ObservedSpeciesData!$A$2:$A$4955,$A103,ObservedSpeciesData!$D$2:$D$4955,$D103),"")</f>
        <v>131.85679221437445</v>
      </c>
      <c r="P103" s="23">
        <f>IF(ISNUMBER(AVERAGEIFS(ObservedSpeciesData!P$2:P$4955,ObservedSpeciesData!$A$2:$A$4955,$A103,ObservedSpeciesData!$C$2:$C$4955,$C103,ObservedSpeciesData!$D$2:$D$4955,$D103)),AVERAGEIFS(ObservedSpeciesData!P$2:P$4955,ObservedSpeciesData!$A$2:$A$4955,$A103,ObservedSpeciesData!$C$2:$C$4955,$C103,ObservedSpeciesData!$D$2:$D$4955,$D103),"")</f>
        <v>897.42454969833159</v>
      </c>
      <c r="Q103" s="23"/>
      <c r="R103" s="25" t="str">
        <f>IF(ISNUMBER(AVERAGEIFS(ObservedSpeciesData!R$2:R$4955,ObservedSpeciesData!$A$2:$A$4955,$A103,ObservedSpeciesData!$D$2:$D$4955,$D103)),AVERAGEIFS(ObservedSpeciesData!R$2:R$4955,ObservedSpeciesData!$A$2:$A$4955,$A103,ObservedSpeciesData!$D$2:$D$4955,$D103),"")</f>
        <v/>
      </c>
      <c r="S103" s="25" t="str">
        <f>IF(ISNUMBER(AVERAGEIFS(ObservedSpeciesData!S$2:S$4955,ObservedSpeciesData!$A$2:$A$4955,$A103,ObservedSpeciesData!$D$2:$D$4955,$D103)),AVERAGEIFS(ObservedSpeciesData!S$2:S$4955,ObservedSpeciesData!$A$2:$A$4955,$A103,ObservedSpeciesData!$D$2:$D$4955,$D103),"")</f>
        <v/>
      </c>
      <c r="T103" s="23" t="str">
        <f>IF(ISNUMBER(AVERAGEIFS(ObservedSpeciesData!T$2:T$4955,ObservedSpeciesData!$A$2:$A$4955,$A103,ObservedSpeciesData!$D$2:$D$4955,$D103)),AVERAGEIFS(ObservedSpeciesData!T$2:T$4955,ObservedSpeciesData!$A$2:$A$4955,$A103,ObservedSpeciesData!$D$2:$D$4955,$D103),"")</f>
        <v/>
      </c>
      <c r="U103" s="24" t="str">
        <f>IF(ISNUMBER(AVERAGEIFS(ObservedSpeciesData!U$2:U$4955,ObservedSpeciesData!$A$2:$A$4955,$A103,ObservedSpeciesData!$C$2:$C$4955,$C103,ObservedSpeciesData!$D$2:$D$4955,$D103)),AVERAGEIFS(ObservedSpeciesData!U$2:U$4955,ObservedSpeciesData!$A$2:$A$4955,$A103,ObservedSpeciesData!$C$2:$C$4955,$C103,ObservedSpeciesData!$D$2:$D$4955,$D103),"")</f>
        <v/>
      </c>
      <c r="V103" s="23">
        <f>IF(ISNUMBER(AVERAGEIFS(ObservedSpeciesData!V$2:V$4955,ObservedSpeciesData!$A$2:$A$4955,$A103,ObservedSpeciesData!$D$2:$D$4955,$D103)),AVERAGEIFS(ObservedSpeciesData!V$2:V$4955,ObservedSpeciesData!$A$2:$A$4955,$A103,ObservedSpeciesData!$D$2:$D$4955,$D103),"")</f>
        <v>19.347268994649252</v>
      </c>
      <c r="W103" s="23">
        <f>IF(ISNUMBER(AVERAGEIFS(ObservedSpeciesData!W$2:W$4955,ObservedSpeciesData!$A$2:$A$4955,$A103,ObservedSpeciesData!$D$2:$D$4955,$D103)),AVERAGEIFS(ObservedSpeciesData!W$2:W$4955,ObservedSpeciesData!$A$2:$A$4955,$A103,ObservedSpeciesData!$D$2:$D$4955,$D103),"")</f>
        <v>11.489240105946859</v>
      </c>
      <c r="X103" s="23">
        <f>IF(ISNUMBER(AVERAGEIFS(ObservedSpeciesData!X$2:X$4955,ObservedSpeciesData!$A$2:$A$4955,$A103,ObservedSpeciesData!$D$2:$D$4955,$D103)),AVERAGEIFS(ObservedSpeciesData!X$2:X$4955,ObservedSpeciesData!$A$2:$A$4955,$A103,ObservedSpeciesData!$D$2:$D$4955,$D103),"")</f>
        <v>77.422507731119794</v>
      </c>
      <c r="Y103" s="23">
        <f>IF(ISNUMBER(AVERAGEIFS(ObservedSpeciesData!Y$2:Y$4955,ObservedSpeciesData!$A$2:$A$4955,$A103,ObservedSpeciesData!$D$2:$D$4955,$D103)),AVERAGEIFS(ObservedSpeciesData!Y$2:Y$4955,ObservedSpeciesData!$A$2:$A$4955,$A103,ObservedSpeciesData!$D$2:$D$4955,$D103),"")</f>
        <v>26.366264597574865</v>
      </c>
      <c r="Z103" s="23">
        <f>IF(ISNUMBER(AVERAGEIFS(ObservedSpeciesData!Z$2:Z$4955,ObservedSpeciesData!$A$2:$A$4955,$A103,ObservedSpeciesData!$D$2:$D$4955,$D103)),AVERAGEIFS(ObservedSpeciesData!Z$2:Z$4955,ObservedSpeciesData!$A$2:$A$4955,$A103,ObservedSpeciesData!$D$2:$D$4955,$D103),"")</f>
        <v>90.212061564127595</v>
      </c>
      <c r="AA103" s="23">
        <f>IF(ISNUMBER(AVERAGEIFS(ObservedSpeciesData!AA$2:AA$4955,ObservedSpeciesData!$A$2:$A$4955,$A103,ObservedSpeciesData!$D$2:$D$4955,$D103)),AVERAGEIFS(ObservedSpeciesData!AA$2:AA$4955,ObservedSpeciesData!$A$2:$A$4955,$A103,ObservedSpeciesData!$D$2:$D$4955,$D103),"")</f>
        <v>29.786719067891443</v>
      </c>
      <c r="AB103" s="24">
        <f>IF(ISNUMBER(AVERAGEIFS(ObservedSpeciesData!AB$2:AB$4955,ObservedSpeciesData!$A$2:$A$4955,$A103,ObservedSpeciesData!$D$2:$D$4955,$D103)),AVERAGEIFS(ObservedSpeciesData!AB$2:AB$4955,ObservedSpeciesData!$A$2:$A$4955,$A103,ObservedSpeciesData!$D$2:$D$4955,$D103),"")</f>
        <v>4.7658750508626301E-2</v>
      </c>
      <c r="AC103" s="24">
        <f>IF(ISNUMBER(AVERAGEIFS(ObservedSpeciesData!AC$2:AC$4955,ObservedSpeciesData!$A$2:$A$4955,$A103,ObservedSpeciesData!$D$2:$D$4955,$D103)),AVERAGEIFS(ObservedSpeciesData!AC$2:AC$4955,ObservedSpeciesData!$A$2:$A$4955,$A103,ObservedSpeciesData!$D$2:$D$4955,$D103),"")</f>
        <v>4.7658750508626301E-2</v>
      </c>
      <c r="AD103" s="23">
        <f>IF(ISNUMBER(AVERAGEIFS(ObservedSpeciesData!AD$2:AD$4955,ObservedSpeciesData!$A$2:$A$4955,$A103,ObservedSpeciesData!$D$2:$D$4955,$D103)),AVERAGEIFS(ObservedSpeciesData!AD$2:AD$4955,ObservedSpeciesData!$A$2:$A$4955,$A103,ObservedSpeciesData!$D$2:$D$4955,$D103),"")</f>
        <v>12.387601236979167</v>
      </c>
      <c r="AE103" s="24">
        <f>IF(ISNUMBER(AVERAGEIFS(ObservedSpeciesData!AE$2:AE$4955,ObservedSpeciesData!$A$2:$A$4955,$A103,ObservedSpeciesData!$D$2:$D$4955,$D103)),AVERAGEIFS(ObservedSpeciesData!AE$2:AE$4955,ObservedSpeciesData!$A$2:$A$4955,$A103,ObservedSpeciesData!$D$2:$D$4955,$D103),"")</f>
        <v>12.432624171539581</v>
      </c>
      <c r="AF103" s="23"/>
      <c r="AG103" s="24"/>
      <c r="AH103" s="23">
        <f>IF(ISNUMBER(AVERAGEIFS(ObservedSpeciesData!AH$2:AH$4955,ObservedSpeciesData!$A$2:$A$4955,$A103,ObservedSpeciesData!$D$2:$D$4955,$D103)),AVERAGEIFS(ObservedSpeciesData!AH$2:AH$4955,ObservedSpeciesData!$A$2:$A$4955,$A103,ObservedSpeciesData!$D$2:$D$4955,$D103),"")</f>
        <v>6.2847999999999997</v>
      </c>
      <c r="AI103" s="23">
        <f>IF(ISNUMBER(AVERAGEIFS(ObservedSpeciesData!AI$2:AI$4955,ObservedSpeciesData!$A$2:$A$4955,$A103,ObservedSpeciesData!$C$2:$C$4955,$C103,ObservedSpeciesData!$D$2:$D$4955,$D103)),AVERAGEIFS(ObservedSpeciesData!AI$2:AI$4955,ObservedSpeciesData!$A$2:$A$4955,$A103,ObservedSpeciesData!$C$2:$C$4955,$C103,ObservedSpeciesData!$D$2:$D$4955,$D103),"")</f>
        <v>38.488800000000005</v>
      </c>
      <c r="AJ103" s="2">
        <f>COUNTIFS(ObservedSpeciesData!$A$2:$A$828,$A103,ObservedSpeciesData!$D$2:$D$828,$D103)</f>
        <v>5</v>
      </c>
      <c r="AK103" s="2">
        <f t="shared" si="1"/>
        <v>15</v>
      </c>
    </row>
    <row r="104" spans="1:37" x14ac:dyDescent="0.25">
      <c r="A104" s="14" t="s">
        <v>118</v>
      </c>
      <c r="B104" t="s">
        <v>98</v>
      </c>
      <c r="C104" t="s">
        <v>106</v>
      </c>
      <c r="D104" s="13">
        <v>42460</v>
      </c>
      <c r="E104">
        <v>1</v>
      </c>
      <c r="F104">
        <v>0</v>
      </c>
      <c r="G104" s="2" t="s">
        <v>87</v>
      </c>
      <c r="H104" s="2" t="s">
        <v>13</v>
      </c>
      <c r="I104">
        <v>6</v>
      </c>
      <c r="J104" s="2" t="s">
        <v>122</v>
      </c>
      <c r="K104" s="2">
        <f>IF(ISNUMBER(AVERAGEIFS(ObservedSpeciesData!K$2:K$4955,ObservedSpeciesData!$A$2:$A$4955,$A104,ObservedSpeciesData!$D$2:$D$4955,$D104)),AVERAGEIFS(ObservedSpeciesData!K$2:K$4955,ObservedSpeciesData!$A$2:$A$4955,$A104,ObservedSpeciesData!$D$2:$D$4955,$D104),"")</f>
        <v>0</v>
      </c>
      <c r="L104" s="26">
        <f>IF(ISNUMBER(AVERAGEIFS(ObservedSpeciesData!L$2:L$4955,ObservedSpeciesData!$A$2:$A$4955,$A104,ObservedSpeciesData!$D$2:$D$4955,$D104)),AVERAGEIFS(ObservedSpeciesData!L$2:L$4955,ObservedSpeciesData!$A$2:$A$4955,$A104,ObservedSpeciesData!$D$2:$D$4955,$D104),"")</f>
        <v>975.58333333333337</v>
      </c>
      <c r="M104" s="23">
        <f>IF(ISNUMBER(AVERAGEIFS(ObservedSpeciesData!M$2:M$4955,ObservedSpeciesData!$A$2:$A$4955,$A104,ObservedSpeciesData!$D$2:$D$4955,$D104)),AVERAGEIFS(ObservedSpeciesData!M$2:M$4955,ObservedSpeciesData!$A$2:$A$4955,$A104,ObservedSpeciesData!$D$2:$D$4955,$D104),"")</f>
        <v>97.558333333333323</v>
      </c>
      <c r="N104" s="23" t="str">
        <f>IF(ISNUMBER(AVERAGEIFS(ObservedSpeciesData!N$2:N$4955,ObservedSpeciesData!$A$2:$A$4955,$A104,ObservedSpeciesData!$D$2:$D$4955,$D104)),AVERAGEIFS(ObservedSpeciesData!N$2:N$4955,ObservedSpeciesData!$A$2:$A$4955,$A104,ObservedSpeciesData!$D$2:$D$4955,$D104),"")</f>
        <v/>
      </c>
      <c r="O104" s="23" t="str">
        <f>IF(ISNUMBER(AVERAGEIFS(ObservedSpeciesData!O$2:O$4955,ObservedSpeciesData!$A$2:$A$4955,$A104,ObservedSpeciesData!$D$2:$D$4955,$D104)),AVERAGEIFS(ObservedSpeciesData!O$2:O$4955,ObservedSpeciesData!$A$2:$A$4955,$A104,ObservedSpeciesData!$D$2:$D$4955,$D104),"")</f>
        <v/>
      </c>
      <c r="P104" s="23" t="str">
        <f>IF(ISNUMBER(AVERAGEIFS(ObservedSpeciesData!P$2:P$4955,ObservedSpeciesData!$A$2:$A$4955,$A104,ObservedSpeciesData!$C$2:$C$4955,$C104,ObservedSpeciesData!$D$2:$D$4955,$D104)),AVERAGEIFS(ObservedSpeciesData!P$2:P$4955,ObservedSpeciesData!$A$2:$A$4955,$A104,ObservedSpeciesData!$C$2:$C$4955,$C104,ObservedSpeciesData!$D$2:$D$4955,$D104),"")</f>
        <v/>
      </c>
      <c r="Q104" s="23"/>
      <c r="R104" s="25" t="str">
        <f>IF(ISNUMBER(AVERAGEIFS(ObservedSpeciesData!R$2:R$4955,ObservedSpeciesData!$A$2:$A$4955,$A104,ObservedSpeciesData!$D$2:$D$4955,$D104)),AVERAGEIFS(ObservedSpeciesData!R$2:R$4955,ObservedSpeciesData!$A$2:$A$4955,$A104,ObservedSpeciesData!$D$2:$D$4955,$D104),"")</f>
        <v/>
      </c>
      <c r="S104" s="25" t="str">
        <f>IF(ISNUMBER(AVERAGEIFS(ObservedSpeciesData!S$2:S$4955,ObservedSpeciesData!$A$2:$A$4955,$A104,ObservedSpeciesData!$D$2:$D$4955,$D104)),AVERAGEIFS(ObservedSpeciesData!S$2:S$4955,ObservedSpeciesData!$A$2:$A$4955,$A104,ObservedSpeciesData!$D$2:$D$4955,$D104),"")</f>
        <v/>
      </c>
      <c r="T104" s="23" t="str">
        <f>IF(ISNUMBER(AVERAGEIFS(ObservedSpeciesData!T$2:T$4955,ObservedSpeciesData!$A$2:$A$4955,$A104,ObservedSpeciesData!$D$2:$D$4955,$D104)),AVERAGEIFS(ObservedSpeciesData!T$2:T$4955,ObservedSpeciesData!$A$2:$A$4955,$A104,ObservedSpeciesData!$D$2:$D$4955,$D104),"")</f>
        <v/>
      </c>
      <c r="U104" s="24" t="str">
        <f>IF(ISNUMBER(AVERAGEIFS(ObservedSpeciesData!U$2:U$4955,ObservedSpeciesData!$A$2:$A$4955,$A104,ObservedSpeciesData!$C$2:$C$4955,$C104,ObservedSpeciesData!$D$2:$D$4955,$D104)),AVERAGEIFS(ObservedSpeciesData!U$2:U$4955,ObservedSpeciesData!$A$2:$A$4955,$A104,ObservedSpeciesData!$C$2:$C$4955,$C104,ObservedSpeciesData!$D$2:$D$4955,$D104),"")</f>
        <v/>
      </c>
      <c r="V104" s="23">
        <f>IF(ISNUMBER(AVERAGEIFS(ObservedSpeciesData!V$2:V$4955,ObservedSpeciesData!$A$2:$A$4955,$A104,ObservedSpeciesData!$D$2:$D$4955,$D104)),AVERAGEIFS(ObservedSpeciesData!V$2:V$4955,ObservedSpeciesData!$A$2:$A$4955,$A104,ObservedSpeciesData!$D$2:$D$4955,$D104),"")</f>
        <v>17.738096872965496</v>
      </c>
      <c r="W104" s="23">
        <f>IF(ISNUMBER(AVERAGEIFS(ObservedSpeciesData!W$2:W$4955,ObservedSpeciesData!$A$2:$A$4955,$A104,ObservedSpeciesData!$D$2:$D$4955,$D104)),AVERAGEIFS(ObservedSpeciesData!W$2:W$4955,ObservedSpeciesData!$A$2:$A$4955,$A104,ObservedSpeciesData!$D$2:$D$4955,$D104),"")</f>
        <v>13.518649101257324</v>
      </c>
      <c r="X104" s="23">
        <f>IF(ISNUMBER(AVERAGEIFS(ObservedSpeciesData!X$2:X$4955,ObservedSpeciesData!$A$2:$A$4955,$A104,ObservedSpeciesData!$D$2:$D$4955,$D104)),AVERAGEIFS(ObservedSpeciesData!X$2:X$4955,ObservedSpeciesData!$A$2:$A$4955,$A104,ObservedSpeciesData!$D$2:$D$4955,$D104),"")</f>
        <v>79.575363159179688</v>
      </c>
      <c r="Y104" s="23">
        <f>IF(ISNUMBER(AVERAGEIFS(ObservedSpeciesData!Y$2:Y$4955,ObservedSpeciesData!$A$2:$A$4955,$A104,ObservedSpeciesData!$D$2:$D$4955,$D104)),AVERAGEIFS(ObservedSpeciesData!Y$2:Y$4955,ObservedSpeciesData!$A$2:$A$4955,$A104,ObservedSpeciesData!$D$2:$D$4955,$D104),"")</f>
        <v>22.299900690714519</v>
      </c>
      <c r="Z104" s="23">
        <f>IF(ISNUMBER(AVERAGEIFS(ObservedSpeciesData!Z$2:Z$4955,ObservedSpeciesData!$A$2:$A$4955,$A104,ObservedSpeciesData!$D$2:$D$4955,$D104)),AVERAGEIFS(ObservedSpeciesData!Z$2:Z$4955,ObservedSpeciesData!$A$2:$A$4955,$A104,ObservedSpeciesData!$D$2:$D$4955,$D104),"")</f>
        <v>90.03622690836589</v>
      </c>
      <c r="AA104" s="23">
        <f>IF(ISNUMBER(AVERAGEIFS(ObservedSpeciesData!AA$2:AA$4955,ObservedSpeciesData!$A$2:$A$4955,$A104,ObservedSpeciesData!$D$2:$D$4955,$D104)),AVERAGEIFS(ObservedSpeciesData!AA$2:AA$4955,ObservedSpeciesData!$A$2:$A$4955,$A104,ObservedSpeciesData!$D$2:$D$4955,$D104),"")</f>
        <v>30.848204612731934</v>
      </c>
      <c r="AB104" s="24">
        <f>IF(ISNUMBER(AVERAGEIFS(ObservedSpeciesData!AB$2:AB$4955,ObservedSpeciesData!$A$2:$A$4955,$A104,ObservedSpeciesData!$D$2:$D$4955,$D104)),AVERAGEIFS(ObservedSpeciesData!AB$2:AB$4955,ObservedSpeciesData!$A$2:$A$4955,$A104,ObservedSpeciesData!$D$2:$D$4955,$D104),"")</f>
        <v>4.9357127380371089E-2</v>
      </c>
      <c r="AC104" s="24">
        <f>IF(ISNUMBER(AVERAGEIFS(ObservedSpeciesData!AC$2:AC$4955,ObservedSpeciesData!$A$2:$A$4955,$A104,ObservedSpeciesData!$D$2:$D$4955,$D104)),AVERAGEIFS(ObservedSpeciesData!AC$2:AC$4955,ObservedSpeciesData!$A$2:$A$4955,$A104,ObservedSpeciesData!$D$2:$D$4955,$D104),"")</f>
        <v>4.9357127380371089E-2</v>
      </c>
      <c r="AD104" s="23">
        <f>IF(ISNUMBER(AVERAGEIFS(ObservedSpeciesData!AD$2:AD$4955,ObservedSpeciesData!$A$2:$A$4955,$A104,ObservedSpeciesData!$D$2:$D$4955,$D104)),AVERAGEIFS(ObservedSpeciesData!AD$2:AD$4955,ObservedSpeciesData!$A$2:$A$4955,$A104,ObservedSpeciesData!$D$2:$D$4955,$D104),"")</f>
        <v>12.73205810546875</v>
      </c>
      <c r="AE104" s="24">
        <f>IF(ISNUMBER(AVERAGEIFS(ObservedSpeciesData!AE$2:AE$4955,ObservedSpeciesData!$A$2:$A$4955,$A104,ObservedSpeciesData!$D$2:$D$4955,$D104)),AVERAGEIFS(ObservedSpeciesData!AE$2:AE$4955,ObservedSpeciesData!$A$2:$A$4955,$A104,ObservedSpeciesData!$D$2:$D$4955,$D104),"")</f>
        <v>13.603335936156776</v>
      </c>
      <c r="AF104" s="23"/>
      <c r="AG104" s="24"/>
      <c r="AH104" s="23" t="str">
        <f>IF(ISNUMBER(AVERAGEIFS(ObservedSpeciesData!AH$2:AH$4955,ObservedSpeciesData!$A$2:$A$4955,$A104,ObservedSpeciesData!$D$2:$D$4955,$D104)),AVERAGEIFS(ObservedSpeciesData!AH$2:AH$4955,ObservedSpeciesData!$A$2:$A$4955,$A104,ObservedSpeciesData!$D$2:$D$4955,$D104),"")</f>
        <v/>
      </c>
      <c r="AI104" s="23" t="str">
        <f>IF(ISNUMBER(AVERAGEIFS(ObservedSpeciesData!AI$2:AI$4955,ObservedSpeciesData!$A$2:$A$4955,$A104,ObservedSpeciesData!$C$2:$C$4955,$C104,ObservedSpeciesData!$D$2:$D$4955,$D104)),AVERAGEIFS(ObservedSpeciesData!AI$2:AI$4955,ObservedSpeciesData!$A$2:$A$4955,$A104,ObservedSpeciesData!$C$2:$C$4955,$C104,ObservedSpeciesData!$D$2:$D$4955,$D104),"")</f>
        <v/>
      </c>
      <c r="AJ104" s="2">
        <f>COUNTIFS(ObservedSpeciesData!$A$2:$A$828,$A104,ObservedSpeciesData!$D$2:$D$828,$D104)</f>
        <v>3</v>
      </c>
      <c r="AK104" s="2">
        <f t="shared" si="1"/>
        <v>11</v>
      </c>
    </row>
    <row r="105" spans="1:37" x14ac:dyDescent="0.25">
      <c r="A105" s="14" t="s">
        <v>117</v>
      </c>
      <c r="B105" t="s">
        <v>98</v>
      </c>
      <c r="C105" t="s">
        <v>106</v>
      </c>
      <c r="D105" s="13">
        <v>42460</v>
      </c>
      <c r="E105">
        <v>1</v>
      </c>
      <c r="F105">
        <v>50</v>
      </c>
      <c r="G105" s="2" t="s">
        <v>87</v>
      </c>
      <c r="H105" s="2" t="s">
        <v>13</v>
      </c>
      <c r="I105">
        <v>6</v>
      </c>
      <c r="J105" s="2" t="s">
        <v>122</v>
      </c>
      <c r="K105" s="2">
        <f>IF(ISNUMBER(AVERAGEIFS(ObservedSpeciesData!K$2:K$4955,ObservedSpeciesData!$A$2:$A$4955,$A105,ObservedSpeciesData!$D$2:$D$4955,$D105)),AVERAGEIFS(ObservedSpeciesData!K$2:K$4955,ObservedSpeciesData!$A$2:$A$4955,$A105,ObservedSpeciesData!$D$2:$D$4955,$D105),"")</f>
        <v>45</v>
      </c>
      <c r="L105" s="26">
        <f>IF(ISNUMBER(AVERAGEIFS(ObservedSpeciesData!L$2:L$4955,ObservedSpeciesData!$A$2:$A$4955,$A105,ObservedSpeciesData!$D$2:$D$4955,$D105)),AVERAGEIFS(ObservedSpeciesData!L$2:L$4955,ObservedSpeciesData!$A$2:$A$4955,$A105,ObservedSpeciesData!$D$2:$D$4955,$D105),"")</f>
        <v>1090.5833333333333</v>
      </c>
      <c r="M105" s="23">
        <f>IF(ISNUMBER(AVERAGEIFS(ObservedSpeciesData!M$2:M$4955,ObservedSpeciesData!$A$2:$A$4955,$A105,ObservedSpeciesData!$D$2:$D$4955,$D105)),AVERAGEIFS(ObservedSpeciesData!M$2:M$4955,ObservedSpeciesData!$A$2:$A$4955,$A105,ObservedSpeciesData!$D$2:$D$4955,$D105),"")</f>
        <v>109.05833333333334</v>
      </c>
      <c r="N105" s="23" t="str">
        <f>IF(ISNUMBER(AVERAGEIFS(ObservedSpeciesData!N$2:N$4955,ObservedSpeciesData!$A$2:$A$4955,$A105,ObservedSpeciesData!$D$2:$D$4955,$D105)),AVERAGEIFS(ObservedSpeciesData!N$2:N$4955,ObservedSpeciesData!$A$2:$A$4955,$A105,ObservedSpeciesData!$D$2:$D$4955,$D105),"")</f>
        <v/>
      </c>
      <c r="O105" s="23" t="str">
        <f>IF(ISNUMBER(AVERAGEIFS(ObservedSpeciesData!O$2:O$4955,ObservedSpeciesData!$A$2:$A$4955,$A105,ObservedSpeciesData!$D$2:$D$4955,$D105)),AVERAGEIFS(ObservedSpeciesData!O$2:O$4955,ObservedSpeciesData!$A$2:$A$4955,$A105,ObservedSpeciesData!$D$2:$D$4955,$D105),"")</f>
        <v/>
      </c>
      <c r="P105" s="23" t="str">
        <f>IF(ISNUMBER(AVERAGEIFS(ObservedSpeciesData!P$2:P$4955,ObservedSpeciesData!$A$2:$A$4955,$A105,ObservedSpeciesData!$C$2:$C$4955,$C105,ObservedSpeciesData!$D$2:$D$4955,$D105)),AVERAGEIFS(ObservedSpeciesData!P$2:P$4955,ObservedSpeciesData!$A$2:$A$4955,$A105,ObservedSpeciesData!$C$2:$C$4955,$C105,ObservedSpeciesData!$D$2:$D$4955,$D105),"")</f>
        <v/>
      </c>
      <c r="Q105" s="23"/>
      <c r="R105" s="25" t="str">
        <f>IF(ISNUMBER(AVERAGEIFS(ObservedSpeciesData!R$2:R$4955,ObservedSpeciesData!$A$2:$A$4955,$A105,ObservedSpeciesData!$D$2:$D$4955,$D105)),AVERAGEIFS(ObservedSpeciesData!R$2:R$4955,ObservedSpeciesData!$A$2:$A$4955,$A105,ObservedSpeciesData!$D$2:$D$4955,$D105),"")</f>
        <v/>
      </c>
      <c r="S105" s="25" t="str">
        <f>IF(ISNUMBER(AVERAGEIFS(ObservedSpeciesData!S$2:S$4955,ObservedSpeciesData!$A$2:$A$4955,$A105,ObservedSpeciesData!$D$2:$D$4955,$D105)),AVERAGEIFS(ObservedSpeciesData!S$2:S$4955,ObservedSpeciesData!$A$2:$A$4955,$A105,ObservedSpeciesData!$D$2:$D$4955,$D105),"")</f>
        <v/>
      </c>
      <c r="T105" s="23" t="str">
        <f>IF(ISNUMBER(AVERAGEIFS(ObservedSpeciesData!T$2:T$4955,ObservedSpeciesData!$A$2:$A$4955,$A105,ObservedSpeciesData!$D$2:$D$4955,$D105)),AVERAGEIFS(ObservedSpeciesData!T$2:T$4955,ObservedSpeciesData!$A$2:$A$4955,$A105,ObservedSpeciesData!$D$2:$D$4955,$D105),"")</f>
        <v/>
      </c>
      <c r="U105" s="24" t="str">
        <f>IF(ISNUMBER(AVERAGEIFS(ObservedSpeciesData!U$2:U$4955,ObservedSpeciesData!$A$2:$A$4955,$A105,ObservedSpeciesData!$C$2:$C$4955,$C105,ObservedSpeciesData!$D$2:$D$4955,$D105)),AVERAGEIFS(ObservedSpeciesData!U$2:U$4955,ObservedSpeciesData!$A$2:$A$4955,$A105,ObservedSpeciesData!$C$2:$C$4955,$C105,ObservedSpeciesData!$D$2:$D$4955,$D105),"")</f>
        <v/>
      </c>
      <c r="V105" s="23">
        <f>IF(ISNUMBER(AVERAGEIFS(ObservedSpeciesData!V$2:V$4955,ObservedSpeciesData!$A$2:$A$4955,$A105,ObservedSpeciesData!$D$2:$D$4955,$D105)),AVERAGEIFS(ObservedSpeciesData!V$2:V$4955,ObservedSpeciesData!$A$2:$A$4955,$A105,ObservedSpeciesData!$D$2:$D$4955,$D105),"")</f>
        <v>17.232067426045734</v>
      </c>
      <c r="W105" s="23">
        <f>IF(ISNUMBER(AVERAGEIFS(ObservedSpeciesData!W$2:W$4955,ObservedSpeciesData!$A$2:$A$4955,$A105,ObservedSpeciesData!$D$2:$D$4955,$D105)),AVERAGEIFS(ObservedSpeciesData!W$2:W$4955,ObservedSpeciesData!$A$2:$A$4955,$A105,ObservedSpeciesData!$D$2:$D$4955,$D105),"")</f>
        <v>15.122661908467611</v>
      </c>
      <c r="X105" s="23">
        <f>IF(ISNUMBER(AVERAGEIFS(ObservedSpeciesData!X$2:X$4955,ObservedSpeciesData!$A$2:$A$4955,$A105,ObservedSpeciesData!$D$2:$D$4955,$D105)),AVERAGEIFS(ObservedSpeciesData!X$2:X$4955,ObservedSpeciesData!$A$2:$A$4955,$A105,ObservedSpeciesData!$D$2:$D$4955,$D105),"")</f>
        <v>80.25430043538411</v>
      </c>
      <c r="Y105" s="23">
        <f>IF(ISNUMBER(AVERAGEIFS(ObservedSpeciesData!Y$2:Y$4955,ObservedSpeciesData!$A$2:$A$4955,$A105,ObservedSpeciesData!$D$2:$D$4955,$D105)),AVERAGEIFS(ObservedSpeciesData!Y$2:Y$4955,ObservedSpeciesData!$A$2:$A$4955,$A105,ObservedSpeciesData!$D$2:$D$4955,$D105),"")</f>
        <v>19.548707644144695</v>
      </c>
      <c r="Z105" s="23">
        <f>IF(ISNUMBER(AVERAGEIFS(ObservedSpeciesData!Z$2:Z$4955,ObservedSpeciesData!$A$2:$A$4955,$A105,ObservedSpeciesData!$D$2:$D$4955,$D105)),AVERAGEIFS(ObservedSpeciesData!Z$2:Z$4955,ObservedSpeciesData!$A$2:$A$4955,$A105,ObservedSpeciesData!$D$2:$D$4955,$D105),"")</f>
        <v>89.777225494384766</v>
      </c>
      <c r="AA105" s="23">
        <f>IF(ISNUMBER(AVERAGEIFS(ObservedSpeciesData!AA$2:AA$4955,ObservedSpeciesData!$A$2:$A$4955,$A105,ObservedSpeciesData!$D$2:$D$4955,$D105)),AVERAGEIFS(ObservedSpeciesData!AA$2:AA$4955,ObservedSpeciesData!$A$2:$A$4955,$A105,ObservedSpeciesData!$D$2:$D$4955,$D105),"")</f>
        <v>29.263635317484539</v>
      </c>
      <c r="AB105" s="24">
        <f>IF(ISNUMBER(AVERAGEIFS(ObservedSpeciesData!AB$2:AB$4955,ObservedSpeciesData!$A$2:$A$4955,$A105,ObservedSpeciesData!$D$2:$D$4955,$D105)),AVERAGEIFS(ObservedSpeciesData!AB$2:AB$4955,ObservedSpeciesData!$A$2:$A$4955,$A105,ObservedSpeciesData!$D$2:$D$4955,$D105),"")</f>
        <v>4.6821816507975261E-2</v>
      </c>
      <c r="AC105" s="24">
        <f>IF(ISNUMBER(AVERAGEIFS(ObservedSpeciesData!AC$2:AC$4955,ObservedSpeciesData!$A$2:$A$4955,$A105,ObservedSpeciesData!$D$2:$D$4955,$D105)),AVERAGEIFS(ObservedSpeciesData!AC$2:AC$4955,ObservedSpeciesData!$A$2:$A$4955,$A105,ObservedSpeciesData!$D$2:$D$4955,$D105),"")</f>
        <v>4.6821816507975261E-2</v>
      </c>
      <c r="AD105" s="23">
        <f>IF(ISNUMBER(AVERAGEIFS(ObservedSpeciesData!AD$2:AD$4955,ObservedSpeciesData!$A$2:$A$4955,$A105,ObservedSpeciesData!$D$2:$D$4955,$D105)),AVERAGEIFS(ObservedSpeciesData!AD$2:AD$4955,ObservedSpeciesData!$A$2:$A$4955,$A105,ObservedSpeciesData!$D$2:$D$4955,$D105),"")</f>
        <v>12.840688069661459</v>
      </c>
      <c r="AE105" s="24">
        <f>IF(ISNUMBER(AVERAGEIFS(ObservedSpeciesData!AE$2:AE$4955,ObservedSpeciesData!$A$2:$A$4955,$A105,ObservedSpeciesData!$D$2:$D$4955,$D105)),AVERAGEIFS(ObservedSpeciesData!AE$2:AE$4955,ObservedSpeciesData!$A$2:$A$4955,$A105,ObservedSpeciesData!$D$2:$D$4955,$D105),"")</f>
        <v>13.339569267590292</v>
      </c>
      <c r="AF105" s="23"/>
      <c r="AG105" s="24"/>
      <c r="AH105" s="23" t="str">
        <f>IF(ISNUMBER(AVERAGEIFS(ObservedSpeciesData!AH$2:AH$4955,ObservedSpeciesData!$A$2:$A$4955,$A105,ObservedSpeciesData!$D$2:$D$4955,$D105)),AVERAGEIFS(ObservedSpeciesData!AH$2:AH$4955,ObservedSpeciesData!$A$2:$A$4955,$A105,ObservedSpeciesData!$D$2:$D$4955,$D105),"")</f>
        <v/>
      </c>
      <c r="AI105" s="23" t="str">
        <f>IF(ISNUMBER(AVERAGEIFS(ObservedSpeciesData!AI$2:AI$4955,ObservedSpeciesData!$A$2:$A$4955,$A105,ObservedSpeciesData!$C$2:$C$4955,$C105,ObservedSpeciesData!$D$2:$D$4955,$D105)),AVERAGEIFS(ObservedSpeciesData!AI$2:AI$4955,ObservedSpeciesData!$A$2:$A$4955,$A105,ObservedSpeciesData!$C$2:$C$4955,$C105,ObservedSpeciesData!$D$2:$D$4955,$D105),"")</f>
        <v/>
      </c>
      <c r="AJ105" s="2">
        <f>COUNTIFS(ObservedSpeciesData!$A$2:$A$828,$A105,ObservedSpeciesData!$D$2:$D$828,$D105)</f>
        <v>3</v>
      </c>
      <c r="AK105" s="2">
        <f t="shared" si="1"/>
        <v>11</v>
      </c>
    </row>
    <row r="106" spans="1:37" x14ac:dyDescent="0.25">
      <c r="A106" s="14" t="s">
        <v>116</v>
      </c>
      <c r="B106" t="s">
        <v>98</v>
      </c>
      <c r="C106" t="s">
        <v>106</v>
      </c>
      <c r="D106" s="13">
        <v>42460</v>
      </c>
      <c r="E106">
        <v>1</v>
      </c>
      <c r="F106">
        <v>100</v>
      </c>
      <c r="G106" s="2" t="s">
        <v>87</v>
      </c>
      <c r="H106" s="2" t="s">
        <v>13</v>
      </c>
      <c r="I106">
        <v>6</v>
      </c>
      <c r="J106" s="2" t="s">
        <v>122</v>
      </c>
      <c r="K106" s="2">
        <f>IF(ISNUMBER(AVERAGEIFS(ObservedSpeciesData!K$2:K$4955,ObservedSpeciesData!$A$2:$A$4955,$A106,ObservedSpeciesData!$D$2:$D$4955,$D106)),AVERAGEIFS(ObservedSpeciesData!K$2:K$4955,ObservedSpeciesData!$A$2:$A$4955,$A106,ObservedSpeciesData!$D$2:$D$4955,$D106),"")</f>
        <v>78</v>
      </c>
      <c r="L106" s="26">
        <f>IF(ISNUMBER(AVERAGEIFS(ObservedSpeciesData!L$2:L$4955,ObservedSpeciesData!$A$2:$A$4955,$A106,ObservedSpeciesData!$D$2:$D$4955,$D106)),AVERAGEIFS(ObservedSpeciesData!L$2:L$4955,ObservedSpeciesData!$A$2:$A$4955,$A106,ObservedSpeciesData!$D$2:$D$4955,$D106),"")</f>
        <v>946.08333333333337</v>
      </c>
      <c r="M106" s="23">
        <f>IF(ISNUMBER(AVERAGEIFS(ObservedSpeciesData!M$2:M$4955,ObservedSpeciesData!$A$2:$A$4955,$A106,ObservedSpeciesData!$D$2:$D$4955,$D106)),AVERAGEIFS(ObservedSpeciesData!M$2:M$4955,ObservedSpeciesData!$A$2:$A$4955,$A106,ObservedSpeciesData!$D$2:$D$4955,$D106),"")</f>
        <v>94.608333333333334</v>
      </c>
      <c r="N106" s="23" t="str">
        <f>IF(ISNUMBER(AVERAGEIFS(ObservedSpeciesData!N$2:N$4955,ObservedSpeciesData!$A$2:$A$4955,$A106,ObservedSpeciesData!$D$2:$D$4955,$D106)),AVERAGEIFS(ObservedSpeciesData!N$2:N$4955,ObservedSpeciesData!$A$2:$A$4955,$A106,ObservedSpeciesData!$D$2:$D$4955,$D106),"")</f>
        <v/>
      </c>
      <c r="O106" s="23" t="str">
        <f>IF(ISNUMBER(AVERAGEIFS(ObservedSpeciesData!O$2:O$4955,ObservedSpeciesData!$A$2:$A$4955,$A106,ObservedSpeciesData!$D$2:$D$4955,$D106)),AVERAGEIFS(ObservedSpeciesData!O$2:O$4955,ObservedSpeciesData!$A$2:$A$4955,$A106,ObservedSpeciesData!$D$2:$D$4955,$D106),"")</f>
        <v/>
      </c>
      <c r="P106" s="23" t="str">
        <f>IF(ISNUMBER(AVERAGEIFS(ObservedSpeciesData!P$2:P$4955,ObservedSpeciesData!$A$2:$A$4955,$A106,ObservedSpeciesData!$C$2:$C$4955,$C106,ObservedSpeciesData!$D$2:$D$4955,$D106)),AVERAGEIFS(ObservedSpeciesData!P$2:P$4955,ObservedSpeciesData!$A$2:$A$4955,$A106,ObservedSpeciesData!$C$2:$C$4955,$C106,ObservedSpeciesData!$D$2:$D$4955,$D106),"")</f>
        <v/>
      </c>
      <c r="Q106" s="23"/>
      <c r="R106" s="25" t="str">
        <f>IF(ISNUMBER(AVERAGEIFS(ObservedSpeciesData!R$2:R$4955,ObservedSpeciesData!$A$2:$A$4955,$A106,ObservedSpeciesData!$D$2:$D$4955,$D106)),AVERAGEIFS(ObservedSpeciesData!R$2:R$4955,ObservedSpeciesData!$A$2:$A$4955,$A106,ObservedSpeciesData!$D$2:$D$4955,$D106),"")</f>
        <v/>
      </c>
      <c r="S106" s="25" t="str">
        <f>IF(ISNUMBER(AVERAGEIFS(ObservedSpeciesData!S$2:S$4955,ObservedSpeciesData!$A$2:$A$4955,$A106,ObservedSpeciesData!$D$2:$D$4955,$D106)),AVERAGEIFS(ObservedSpeciesData!S$2:S$4955,ObservedSpeciesData!$A$2:$A$4955,$A106,ObservedSpeciesData!$D$2:$D$4955,$D106),"")</f>
        <v/>
      </c>
      <c r="T106" s="23" t="str">
        <f>IF(ISNUMBER(AVERAGEIFS(ObservedSpeciesData!T$2:T$4955,ObservedSpeciesData!$A$2:$A$4955,$A106,ObservedSpeciesData!$D$2:$D$4955,$D106)),AVERAGEIFS(ObservedSpeciesData!T$2:T$4955,ObservedSpeciesData!$A$2:$A$4955,$A106,ObservedSpeciesData!$D$2:$D$4955,$D106),"")</f>
        <v/>
      </c>
      <c r="U106" s="24" t="str">
        <f>IF(ISNUMBER(AVERAGEIFS(ObservedSpeciesData!U$2:U$4955,ObservedSpeciesData!$A$2:$A$4955,$A106,ObservedSpeciesData!$C$2:$C$4955,$C106,ObservedSpeciesData!$D$2:$D$4955,$D106)),AVERAGEIFS(ObservedSpeciesData!U$2:U$4955,ObservedSpeciesData!$A$2:$A$4955,$A106,ObservedSpeciesData!$C$2:$C$4955,$C106,ObservedSpeciesData!$D$2:$D$4955,$D106),"")</f>
        <v/>
      </c>
      <c r="V106" s="23">
        <f>IF(ISNUMBER(AVERAGEIFS(ObservedSpeciesData!V$2:V$4955,ObservedSpeciesData!$A$2:$A$4955,$A106,ObservedSpeciesData!$D$2:$D$4955,$D106)),AVERAGEIFS(ObservedSpeciesData!V$2:V$4955,ObservedSpeciesData!$A$2:$A$4955,$A106,ObservedSpeciesData!$D$2:$D$4955,$D106),"")</f>
        <v>17.1176602045695</v>
      </c>
      <c r="W106" s="23">
        <f>IF(ISNUMBER(AVERAGEIFS(ObservedSpeciesData!W$2:W$4955,ObservedSpeciesData!$A$2:$A$4955,$A106,ObservedSpeciesData!$D$2:$D$4955,$D106)),AVERAGEIFS(ObservedSpeciesData!W$2:W$4955,ObservedSpeciesData!$A$2:$A$4955,$A106,ObservedSpeciesData!$D$2:$D$4955,$D106),"")</f>
        <v>15.334275245666504</v>
      </c>
      <c r="X106" s="23">
        <f>IF(ISNUMBER(AVERAGEIFS(ObservedSpeciesData!X$2:X$4955,ObservedSpeciesData!$A$2:$A$4955,$A106,ObservedSpeciesData!$D$2:$D$4955,$D106)),AVERAGEIFS(ObservedSpeciesData!X$2:X$4955,ObservedSpeciesData!$A$2:$A$4955,$A106,ObservedSpeciesData!$D$2:$D$4955,$D106),"")</f>
        <v>79.785592397054032</v>
      </c>
      <c r="Y106" s="23">
        <f>IF(ISNUMBER(AVERAGEIFS(ObservedSpeciesData!Y$2:Y$4955,ObservedSpeciesData!$A$2:$A$4955,$A106,ObservedSpeciesData!$D$2:$D$4955,$D106)),AVERAGEIFS(ObservedSpeciesData!Y$2:Y$4955,ObservedSpeciesData!$A$2:$A$4955,$A106,ObservedSpeciesData!$D$2:$D$4955,$D106),"")</f>
        <v>23.922131856282551</v>
      </c>
      <c r="Z106" s="23">
        <f>IF(ISNUMBER(AVERAGEIFS(ObservedSpeciesData!Z$2:Z$4955,ObservedSpeciesData!$A$2:$A$4955,$A106,ObservedSpeciesData!$D$2:$D$4955,$D106)),AVERAGEIFS(ObservedSpeciesData!Z$2:Z$4955,ObservedSpeciesData!$A$2:$A$4955,$A106,ObservedSpeciesData!$D$2:$D$4955,$D106),"")</f>
        <v>90.664206186930343</v>
      </c>
      <c r="AA106" s="23">
        <f>IF(ISNUMBER(AVERAGEIFS(ObservedSpeciesData!AA$2:AA$4955,ObservedSpeciesData!$A$2:$A$4955,$A106,ObservedSpeciesData!$D$2:$D$4955,$D106)),AVERAGEIFS(ObservedSpeciesData!AA$2:AA$4955,ObservedSpeciesData!$A$2:$A$4955,$A106,ObservedSpeciesData!$D$2:$D$4955,$D106),"")</f>
        <v>29.974650700887043</v>
      </c>
      <c r="AB106" s="24">
        <f>IF(ISNUMBER(AVERAGEIFS(ObservedSpeciesData!AB$2:AB$4955,ObservedSpeciesData!$A$2:$A$4955,$A106,ObservedSpeciesData!$D$2:$D$4955,$D106)),AVERAGEIFS(ObservedSpeciesData!AB$2:AB$4955,ObservedSpeciesData!$A$2:$A$4955,$A106,ObservedSpeciesData!$D$2:$D$4955,$D106),"")</f>
        <v>4.7959441121419276E-2</v>
      </c>
      <c r="AC106" s="24">
        <f>IF(ISNUMBER(AVERAGEIFS(ObservedSpeciesData!AC$2:AC$4955,ObservedSpeciesData!$A$2:$A$4955,$A106,ObservedSpeciesData!$D$2:$D$4955,$D106)),AVERAGEIFS(ObservedSpeciesData!AC$2:AC$4955,ObservedSpeciesData!$A$2:$A$4955,$A106,ObservedSpeciesData!$D$2:$D$4955,$D106),"")</f>
        <v>4.7959441121419276E-2</v>
      </c>
      <c r="AD106" s="23">
        <f>IF(ISNUMBER(AVERAGEIFS(ObservedSpeciesData!AD$2:AD$4955,ObservedSpeciesData!$A$2:$A$4955,$A106,ObservedSpeciesData!$D$2:$D$4955,$D106)),AVERAGEIFS(ObservedSpeciesData!AD$2:AD$4955,ObservedSpeciesData!$A$2:$A$4955,$A106,ObservedSpeciesData!$D$2:$D$4955,$D106),"")</f>
        <v>12.765694783528645</v>
      </c>
      <c r="AE106" s="24">
        <f>IF(ISNUMBER(AVERAGEIFS(ObservedSpeciesData!AE$2:AE$4955,ObservedSpeciesData!$A$2:$A$4955,$A106,ObservedSpeciesData!$D$2:$D$4955,$D106)),AVERAGEIFS(ObservedSpeciesData!AE$2:AE$4955,ObservedSpeciesData!$A$2:$A$4955,$A106,ObservedSpeciesData!$D$2:$D$4955,$D106),"")</f>
        <v>14.810030737162094</v>
      </c>
      <c r="AF106" s="23"/>
      <c r="AG106" s="24"/>
      <c r="AH106" s="23" t="str">
        <f>IF(ISNUMBER(AVERAGEIFS(ObservedSpeciesData!AH$2:AH$4955,ObservedSpeciesData!$A$2:$A$4955,$A106,ObservedSpeciesData!$D$2:$D$4955,$D106)),AVERAGEIFS(ObservedSpeciesData!AH$2:AH$4955,ObservedSpeciesData!$A$2:$A$4955,$A106,ObservedSpeciesData!$D$2:$D$4955,$D106),"")</f>
        <v/>
      </c>
      <c r="AI106" s="23" t="str">
        <f>IF(ISNUMBER(AVERAGEIFS(ObservedSpeciesData!AI$2:AI$4955,ObservedSpeciesData!$A$2:$A$4955,$A106,ObservedSpeciesData!$C$2:$C$4955,$C106,ObservedSpeciesData!$D$2:$D$4955,$D106)),AVERAGEIFS(ObservedSpeciesData!AI$2:AI$4955,ObservedSpeciesData!$A$2:$A$4955,$A106,ObservedSpeciesData!$C$2:$C$4955,$C106,ObservedSpeciesData!$D$2:$D$4955,$D106),"")</f>
        <v/>
      </c>
      <c r="AJ106" s="2">
        <f>COUNTIFS(ObservedSpeciesData!$A$2:$A$828,$A106,ObservedSpeciesData!$D$2:$D$828,$D106)</f>
        <v>3</v>
      </c>
      <c r="AK106" s="2">
        <f t="shared" si="1"/>
        <v>11</v>
      </c>
    </row>
    <row r="107" spans="1:37" x14ac:dyDescent="0.25">
      <c r="A107" s="14" t="s">
        <v>115</v>
      </c>
      <c r="B107" t="s">
        <v>98</v>
      </c>
      <c r="C107" t="s">
        <v>106</v>
      </c>
      <c r="D107" s="13">
        <v>42460</v>
      </c>
      <c r="E107">
        <v>1</v>
      </c>
      <c r="F107">
        <v>200</v>
      </c>
      <c r="G107" s="2" t="s">
        <v>87</v>
      </c>
      <c r="H107" s="2" t="s">
        <v>13</v>
      </c>
      <c r="I107">
        <v>6</v>
      </c>
      <c r="J107" s="2" t="s">
        <v>122</v>
      </c>
      <c r="K107" s="2">
        <f>IF(ISNUMBER(AVERAGEIFS(ObservedSpeciesData!K$2:K$4955,ObservedSpeciesData!$A$2:$A$4955,$A107,ObservedSpeciesData!$D$2:$D$4955,$D107)),AVERAGEIFS(ObservedSpeciesData!K$2:K$4955,ObservedSpeciesData!$A$2:$A$4955,$A107,ObservedSpeciesData!$D$2:$D$4955,$D107),"")</f>
        <v>156</v>
      </c>
      <c r="L107" s="26">
        <f>IF(ISNUMBER(AVERAGEIFS(ObservedSpeciesData!L$2:L$4955,ObservedSpeciesData!$A$2:$A$4955,$A107,ObservedSpeciesData!$D$2:$D$4955,$D107)),AVERAGEIFS(ObservedSpeciesData!L$2:L$4955,ObservedSpeciesData!$A$2:$A$4955,$A107,ObservedSpeciesData!$D$2:$D$4955,$D107),"")</f>
        <v>1057.9166666666667</v>
      </c>
      <c r="M107" s="23">
        <f>IF(ISNUMBER(AVERAGEIFS(ObservedSpeciesData!M$2:M$4955,ObservedSpeciesData!$A$2:$A$4955,$A107,ObservedSpeciesData!$D$2:$D$4955,$D107)),AVERAGEIFS(ObservedSpeciesData!M$2:M$4955,ObservedSpeciesData!$A$2:$A$4955,$A107,ObservedSpeciesData!$D$2:$D$4955,$D107),"")</f>
        <v>105.79166666666667</v>
      </c>
      <c r="N107" s="23" t="str">
        <f>IF(ISNUMBER(AVERAGEIFS(ObservedSpeciesData!N$2:N$4955,ObservedSpeciesData!$A$2:$A$4955,$A107,ObservedSpeciesData!$D$2:$D$4955,$D107)),AVERAGEIFS(ObservedSpeciesData!N$2:N$4955,ObservedSpeciesData!$A$2:$A$4955,$A107,ObservedSpeciesData!$D$2:$D$4955,$D107),"")</f>
        <v/>
      </c>
      <c r="O107" s="23" t="str">
        <f>IF(ISNUMBER(AVERAGEIFS(ObservedSpeciesData!O$2:O$4955,ObservedSpeciesData!$A$2:$A$4955,$A107,ObservedSpeciesData!$D$2:$D$4955,$D107)),AVERAGEIFS(ObservedSpeciesData!O$2:O$4955,ObservedSpeciesData!$A$2:$A$4955,$A107,ObservedSpeciesData!$D$2:$D$4955,$D107),"")</f>
        <v/>
      </c>
      <c r="P107" s="23" t="str">
        <f>IF(ISNUMBER(AVERAGEIFS(ObservedSpeciesData!P$2:P$4955,ObservedSpeciesData!$A$2:$A$4955,$A107,ObservedSpeciesData!$C$2:$C$4955,$C107,ObservedSpeciesData!$D$2:$D$4955,$D107)),AVERAGEIFS(ObservedSpeciesData!P$2:P$4955,ObservedSpeciesData!$A$2:$A$4955,$A107,ObservedSpeciesData!$C$2:$C$4955,$C107,ObservedSpeciesData!$D$2:$D$4955,$D107),"")</f>
        <v/>
      </c>
      <c r="Q107" s="23"/>
      <c r="R107" s="25" t="str">
        <f>IF(ISNUMBER(AVERAGEIFS(ObservedSpeciesData!R$2:R$4955,ObservedSpeciesData!$A$2:$A$4955,$A107,ObservedSpeciesData!$D$2:$D$4955,$D107)),AVERAGEIFS(ObservedSpeciesData!R$2:R$4955,ObservedSpeciesData!$A$2:$A$4955,$A107,ObservedSpeciesData!$D$2:$D$4955,$D107),"")</f>
        <v/>
      </c>
      <c r="S107" s="25" t="str">
        <f>IF(ISNUMBER(AVERAGEIFS(ObservedSpeciesData!S$2:S$4955,ObservedSpeciesData!$A$2:$A$4955,$A107,ObservedSpeciesData!$D$2:$D$4955,$D107)),AVERAGEIFS(ObservedSpeciesData!S$2:S$4955,ObservedSpeciesData!$A$2:$A$4955,$A107,ObservedSpeciesData!$D$2:$D$4955,$D107),"")</f>
        <v/>
      </c>
      <c r="T107" s="23" t="str">
        <f>IF(ISNUMBER(AVERAGEIFS(ObservedSpeciesData!T$2:T$4955,ObservedSpeciesData!$A$2:$A$4955,$A107,ObservedSpeciesData!$D$2:$D$4955,$D107)),AVERAGEIFS(ObservedSpeciesData!T$2:T$4955,ObservedSpeciesData!$A$2:$A$4955,$A107,ObservedSpeciesData!$D$2:$D$4955,$D107),"")</f>
        <v/>
      </c>
      <c r="U107" s="24" t="str">
        <f>IF(ISNUMBER(AVERAGEIFS(ObservedSpeciesData!U$2:U$4955,ObservedSpeciesData!$A$2:$A$4955,$A107,ObservedSpeciesData!$C$2:$C$4955,$C107,ObservedSpeciesData!$D$2:$D$4955,$D107)),AVERAGEIFS(ObservedSpeciesData!U$2:U$4955,ObservedSpeciesData!$A$2:$A$4955,$A107,ObservedSpeciesData!$C$2:$C$4955,$C107,ObservedSpeciesData!$D$2:$D$4955,$D107),"")</f>
        <v/>
      </c>
      <c r="V107" s="23">
        <f>IF(ISNUMBER(AVERAGEIFS(ObservedSpeciesData!V$2:V$4955,ObservedSpeciesData!$A$2:$A$4955,$A107,ObservedSpeciesData!$D$2:$D$4955,$D107)),AVERAGEIFS(ObservedSpeciesData!V$2:V$4955,ObservedSpeciesData!$A$2:$A$4955,$A107,ObservedSpeciesData!$D$2:$D$4955,$D107),"")</f>
        <v>17.034963766733807</v>
      </c>
      <c r="W107" s="23">
        <f>IF(ISNUMBER(AVERAGEIFS(ObservedSpeciesData!W$2:W$4955,ObservedSpeciesData!$A$2:$A$4955,$A107,ObservedSpeciesData!$D$2:$D$4955,$D107)),AVERAGEIFS(ObservedSpeciesData!W$2:W$4955,ObservedSpeciesData!$A$2:$A$4955,$A107,ObservedSpeciesData!$D$2:$D$4955,$D107),"")</f>
        <v>14.922283013661703</v>
      </c>
      <c r="X107" s="23">
        <f>IF(ISNUMBER(AVERAGEIFS(ObservedSpeciesData!X$2:X$4955,ObservedSpeciesData!$A$2:$A$4955,$A107,ObservedSpeciesData!$D$2:$D$4955,$D107)),AVERAGEIFS(ObservedSpeciesData!X$2:X$4955,ObservedSpeciesData!$A$2:$A$4955,$A107,ObservedSpeciesData!$D$2:$D$4955,$D107),"")</f>
        <v>80.491814931233719</v>
      </c>
      <c r="Y107" s="23">
        <f>IF(ISNUMBER(AVERAGEIFS(ObservedSpeciesData!Y$2:Y$4955,ObservedSpeciesData!$A$2:$A$4955,$A107,ObservedSpeciesData!$D$2:$D$4955,$D107)),AVERAGEIFS(ObservedSpeciesData!Y$2:Y$4955,ObservedSpeciesData!$A$2:$A$4955,$A107,ObservedSpeciesData!$D$2:$D$4955,$D107),"")</f>
        <v>21.744618733723957</v>
      </c>
      <c r="Z107" s="23">
        <f>IF(ISNUMBER(AVERAGEIFS(ObservedSpeciesData!Z$2:Z$4955,ObservedSpeciesData!$A$2:$A$4955,$A107,ObservedSpeciesData!$D$2:$D$4955,$D107)),AVERAGEIFS(ObservedSpeciesData!Z$2:Z$4955,ObservedSpeciesData!$A$2:$A$4955,$A107,ObservedSpeciesData!$D$2:$D$4955,$D107),"")</f>
        <v>90.200921376546219</v>
      </c>
      <c r="AA107" s="23">
        <f>IF(ISNUMBER(AVERAGEIFS(ObservedSpeciesData!AA$2:AA$4955,ObservedSpeciesData!$A$2:$A$4955,$A107,ObservedSpeciesData!$D$2:$D$4955,$D107)),AVERAGEIFS(ObservedSpeciesData!AA$2:AA$4955,ObservedSpeciesData!$A$2:$A$4955,$A107,ObservedSpeciesData!$D$2:$D$4955,$D107),"")</f>
        <v>30.40783182779948</v>
      </c>
      <c r="AB107" s="24">
        <f>IF(ISNUMBER(AVERAGEIFS(ObservedSpeciesData!AB$2:AB$4955,ObservedSpeciesData!$A$2:$A$4955,$A107,ObservedSpeciesData!$D$2:$D$4955,$D107)),AVERAGEIFS(ObservedSpeciesData!AB$2:AB$4955,ObservedSpeciesData!$A$2:$A$4955,$A107,ObservedSpeciesData!$D$2:$D$4955,$D107),"")</f>
        <v>4.8652530924479166E-2</v>
      </c>
      <c r="AC107" s="24">
        <f>IF(ISNUMBER(AVERAGEIFS(ObservedSpeciesData!AC$2:AC$4955,ObservedSpeciesData!$A$2:$A$4955,$A107,ObservedSpeciesData!$D$2:$D$4955,$D107)),AVERAGEIFS(ObservedSpeciesData!AC$2:AC$4955,ObservedSpeciesData!$A$2:$A$4955,$A107,ObservedSpeciesData!$D$2:$D$4955,$D107),"")</f>
        <v>4.8652530924479166E-2</v>
      </c>
      <c r="AD107" s="23">
        <f>IF(ISNUMBER(AVERAGEIFS(ObservedSpeciesData!AD$2:AD$4955,ObservedSpeciesData!$A$2:$A$4955,$A107,ObservedSpeciesData!$D$2:$D$4955,$D107)),AVERAGEIFS(ObservedSpeciesData!AD$2:AD$4955,ObservedSpeciesData!$A$2:$A$4955,$A107,ObservedSpeciesData!$D$2:$D$4955,$D107),"")</f>
        <v>12.878690388997397</v>
      </c>
      <c r="AE107" s="24">
        <f>IF(ISNUMBER(AVERAGEIFS(ObservedSpeciesData!AE$2:AE$4955,ObservedSpeciesData!$A$2:$A$4955,$A107,ObservedSpeciesData!$D$2:$D$4955,$D107)),AVERAGEIFS(ObservedSpeciesData!AE$2:AE$4955,ObservedSpeciesData!$A$2:$A$4955,$A107,ObservedSpeciesData!$D$2:$D$4955,$D107),"")</f>
        <v>13.433339408170996</v>
      </c>
      <c r="AF107" s="23"/>
      <c r="AG107" s="24"/>
      <c r="AH107" s="23" t="str">
        <f>IF(ISNUMBER(AVERAGEIFS(ObservedSpeciesData!AH$2:AH$4955,ObservedSpeciesData!$A$2:$A$4955,$A107,ObservedSpeciesData!$D$2:$D$4955,$D107)),AVERAGEIFS(ObservedSpeciesData!AH$2:AH$4955,ObservedSpeciesData!$A$2:$A$4955,$A107,ObservedSpeciesData!$D$2:$D$4955,$D107),"")</f>
        <v/>
      </c>
      <c r="AI107" s="23" t="str">
        <f>IF(ISNUMBER(AVERAGEIFS(ObservedSpeciesData!AI$2:AI$4955,ObservedSpeciesData!$A$2:$A$4955,$A107,ObservedSpeciesData!$C$2:$C$4955,$C107,ObservedSpeciesData!$D$2:$D$4955,$D107)),AVERAGEIFS(ObservedSpeciesData!AI$2:AI$4955,ObservedSpeciesData!$A$2:$A$4955,$A107,ObservedSpeciesData!$C$2:$C$4955,$C107,ObservedSpeciesData!$D$2:$D$4955,$D107),"")</f>
        <v/>
      </c>
      <c r="AJ107" s="2">
        <f>COUNTIFS(ObservedSpeciesData!$A$2:$A$828,$A107,ObservedSpeciesData!$D$2:$D$828,$D107)</f>
        <v>3</v>
      </c>
      <c r="AK107" s="2">
        <f t="shared" si="1"/>
        <v>11</v>
      </c>
    </row>
    <row r="108" spans="1:37" x14ac:dyDescent="0.25">
      <c r="A108" s="14" t="s">
        <v>114</v>
      </c>
      <c r="B108" t="s">
        <v>98</v>
      </c>
      <c r="C108" t="s">
        <v>106</v>
      </c>
      <c r="D108" s="13">
        <v>42460</v>
      </c>
      <c r="E108">
        <v>1</v>
      </c>
      <c r="F108">
        <v>350</v>
      </c>
      <c r="G108" s="2" t="s">
        <v>87</v>
      </c>
      <c r="H108" s="2" t="s">
        <v>13</v>
      </c>
      <c r="I108">
        <v>6</v>
      </c>
      <c r="J108" s="2" t="s">
        <v>122</v>
      </c>
      <c r="K108" s="2">
        <f>IF(ISNUMBER(AVERAGEIFS(ObservedSpeciesData!K$2:K$4955,ObservedSpeciesData!$A$2:$A$4955,$A108,ObservedSpeciesData!$D$2:$D$4955,$D108)),AVERAGEIFS(ObservedSpeciesData!K$2:K$4955,ObservedSpeciesData!$A$2:$A$4955,$A108,ObservedSpeciesData!$D$2:$D$4955,$D108),"")</f>
        <v>272</v>
      </c>
      <c r="L108" s="26">
        <f>IF(ISNUMBER(AVERAGEIFS(ObservedSpeciesData!L$2:L$4955,ObservedSpeciesData!$A$2:$A$4955,$A108,ObservedSpeciesData!$D$2:$D$4955,$D108)),AVERAGEIFS(ObservedSpeciesData!L$2:L$4955,ObservedSpeciesData!$A$2:$A$4955,$A108,ObservedSpeciesData!$D$2:$D$4955,$D108),"")</f>
        <v>984.16666666666663</v>
      </c>
      <c r="M108" s="23">
        <f>IF(ISNUMBER(AVERAGEIFS(ObservedSpeciesData!M$2:M$4955,ObservedSpeciesData!$A$2:$A$4955,$A108,ObservedSpeciesData!$D$2:$D$4955,$D108)),AVERAGEIFS(ObservedSpeciesData!M$2:M$4955,ObservedSpeciesData!$A$2:$A$4955,$A108,ObservedSpeciesData!$D$2:$D$4955,$D108),"")</f>
        <v>98.416666666666671</v>
      </c>
      <c r="N108" s="23" t="str">
        <f>IF(ISNUMBER(AVERAGEIFS(ObservedSpeciesData!N$2:N$4955,ObservedSpeciesData!$A$2:$A$4955,$A108,ObservedSpeciesData!$D$2:$D$4955,$D108)),AVERAGEIFS(ObservedSpeciesData!N$2:N$4955,ObservedSpeciesData!$A$2:$A$4955,$A108,ObservedSpeciesData!$D$2:$D$4955,$D108),"")</f>
        <v/>
      </c>
      <c r="O108" s="23" t="str">
        <f>IF(ISNUMBER(AVERAGEIFS(ObservedSpeciesData!O$2:O$4955,ObservedSpeciesData!$A$2:$A$4955,$A108,ObservedSpeciesData!$D$2:$D$4955,$D108)),AVERAGEIFS(ObservedSpeciesData!O$2:O$4955,ObservedSpeciesData!$A$2:$A$4955,$A108,ObservedSpeciesData!$D$2:$D$4955,$D108),"")</f>
        <v/>
      </c>
      <c r="P108" s="23" t="str">
        <f>IF(ISNUMBER(AVERAGEIFS(ObservedSpeciesData!P$2:P$4955,ObservedSpeciesData!$A$2:$A$4955,$A108,ObservedSpeciesData!$C$2:$C$4955,$C108,ObservedSpeciesData!$D$2:$D$4955,$D108)),AVERAGEIFS(ObservedSpeciesData!P$2:P$4955,ObservedSpeciesData!$A$2:$A$4955,$A108,ObservedSpeciesData!$C$2:$C$4955,$C108,ObservedSpeciesData!$D$2:$D$4955,$D108),"")</f>
        <v/>
      </c>
      <c r="Q108" s="23"/>
      <c r="R108" s="25" t="str">
        <f>IF(ISNUMBER(AVERAGEIFS(ObservedSpeciesData!R$2:R$4955,ObservedSpeciesData!$A$2:$A$4955,$A108,ObservedSpeciesData!$D$2:$D$4955,$D108)),AVERAGEIFS(ObservedSpeciesData!R$2:R$4955,ObservedSpeciesData!$A$2:$A$4955,$A108,ObservedSpeciesData!$D$2:$D$4955,$D108),"")</f>
        <v/>
      </c>
      <c r="S108" s="25" t="str">
        <f>IF(ISNUMBER(AVERAGEIFS(ObservedSpeciesData!S$2:S$4955,ObservedSpeciesData!$A$2:$A$4955,$A108,ObservedSpeciesData!$D$2:$D$4955,$D108)),AVERAGEIFS(ObservedSpeciesData!S$2:S$4955,ObservedSpeciesData!$A$2:$A$4955,$A108,ObservedSpeciesData!$D$2:$D$4955,$D108),"")</f>
        <v/>
      </c>
      <c r="T108" s="23" t="str">
        <f>IF(ISNUMBER(AVERAGEIFS(ObservedSpeciesData!T$2:T$4955,ObservedSpeciesData!$A$2:$A$4955,$A108,ObservedSpeciesData!$D$2:$D$4955,$D108)),AVERAGEIFS(ObservedSpeciesData!T$2:T$4955,ObservedSpeciesData!$A$2:$A$4955,$A108,ObservedSpeciesData!$D$2:$D$4955,$D108),"")</f>
        <v/>
      </c>
      <c r="U108" s="24" t="str">
        <f>IF(ISNUMBER(AVERAGEIFS(ObservedSpeciesData!U$2:U$4955,ObservedSpeciesData!$A$2:$A$4955,$A108,ObservedSpeciesData!$C$2:$C$4955,$C108,ObservedSpeciesData!$D$2:$D$4955,$D108)),AVERAGEIFS(ObservedSpeciesData!U$2:U$4955,ObservedSpeciesData!$A$2:$A$4955,$A108,ObservedSpeciesData!$C$2:$C$4955,$C108,ObservedSpeciesData!$D$2:$D$4955,$D108),"")</f>
        <v/>
      </c>
      <c r="V108" s="23">
        <f>IF(ISNUMBER(AVERAGEIFS(ObservedSpeciesData!V$2:V$4955,ObservedSpeciesData!$A$2:$A$4955,$A108,ObservedSpeciesData!$D$2:$D$4955,$D108)),AVERAGEIFS(ObservedSpeciesData!V$2:V$4955,ObservedSpeciesData!$A$2:$A$4955,$A108,ObservedSpeciesData!$D$2:$D$4955,$D108),"")</f>
        <v>17.223016103108723</v>
      </c>
      <c r="W108" s="23">
        <f>IF(ISNUMBER(AVERAGEIFS(ObservedSpeciesData!W$2:W$4955,ObservedSpeciesData!$A$2:$A$4955,$A108,ObservedSpeciesData!$D$2:$D$4955,$D108)),AVERAGEIFS(ObservedSpeciesData!W$2:W$4955,ObservedSpeciesData!$A$2:$A$4955,$A108,ObservedSpeciesData!$D$2:$D$4955,$D108),"")</f>
        <v>14.132442156473795</v>
      </c>
      <c r="X108" s="23">
        <f>IF(ISNUMBER(AVERAGEIFS(ObservedSpeciesData!X$2:X$4955,ObservedSpeciesData!$A$2:$A$4955,$A108,ObservedSpeciesData!$D$2:$D$4955,$D108)),AVERAGEIFS(ObservedSpeciesData!X$2:X$4955,ObservedSpeciesData!$A$2:$A$4955,$A108,ObservedSpeciesData!$D$2:$D$4955,$D108),"")</f>
        <v>76.540019989013672</v>
      </c>
      <c r="Y108" s="23">
        <f>IF(ISNUMBER(AVERAGEIFS(ObservedSpeciesData!Y$2:Y$4955,ObservedSpeciesData!$A$2:$A$4955,$A108,ObservedSpeciesData!$D$2:$D$4955,$D108)),AVERAGEIFS(ObservedSpeciesData!Y$2:Y$4955,ObservedSpeciesData!$A$2:$A$4955,$A108,ObservedSpeciesData!$D$2:$D$4955,$D108),"")</f>
        <v>21.099643707275391</v>
      </c>
      <c r="Z108" s="23">
        <f>IF(ISNUMBER(AVERAGEIFS(ObservedSpeciesData!Z$2:Z$4955,ObservedSpeciesData!$A$2:$A$4955,$A108,ObservedSpeciesData!$D$2:$D$4955,$D108)),AVERAGEIFS(ObservedSpeciesData!Z$2:Z$4955,ObservedSpeciesData!$A$2:$A$4955,$A108,ObservedSpeciesData!$D$2:$D$4955,$D108),"")</f>
        <v>88.661763509114579</v>
      </c>
      <c r="AA108" s="23">
        <f>IF(ISNUMBER(AVERAGEIFS(ObservedSpeciesData!AA$2:AA$4955,ObservedSpeciesData!$A$2:$A$4955,$A108,ObservedSpeciesData!$D$2:$D$4955,$D108)),AVERAGEIFS(ObservedSpeciesData!AA$2:AA$4955,ObservedSpeciesData!$A$2:$A$4955,$A108,ObservedSpeciesData!$D$2:$D$4955,$D108),"")</f>
        <v>30.023854573567707</v>
      </c>
      <c r="AB108" s="24">
        <f>IF(ISNUMBER(AVERAGEIFS(ObservedSpeciesData!AB$2:AB$4955,ObservedSpeciesData!$A$2:$A$4955,$A108,ObservedSpeciesData!$D$2:$D$4955,$D108)),AVERAGEIFS(ObservedSpeciesData!AB$2:AB$4955,ObservedSpeciesData!$A$2:$A$4955,$A108,ObservedSpeciesData!$D$2:$D$4955,$D108),"")</f>
        <v>4.8038167317708332E-2</v>
      </c>
      <c r="AC108" s="24">
        <f>IF(ISNUMBER(AVERAGEIFS(ObservedSpeciesData!AC$2:AC$4955,ObservedSpeciesData!$A$2:$A$4955,$A108,ObservedSpeciesData!$D$2:$D$4955,$D108)),AVERAGEIFS(ObservedSpeciesData!AC$2:AC$4955,ObservedSpeciesData!$A$2:$A$4955,$A108,ObservedSpeciesData!$D$2:$D$4955,$D108),"")</f>
        <v>4.8038167317708332E-2</v>
      </c>
      <c r="AD108" s="23">
        <f>IF(ISNUMBER(AVERAGEIFS(ObservedSpeciesData!AD$2:AD$4955,ObservedSpeciesData!$A$2:$A$4955,$A108,ObservedSpeciesData!$D$2:$D$4955,$D108)),AVERAGEIFS(ObservedSpeciesData!AD$2:AD$4955,ObservedSpeciesData!$A$2:$A$4955,$A108,ObservedSpeciesData!$D$2:$D$4955,$D108),"")</f>
        <v>12.246403198242186</v>
      </c>
      <c r="AE108" s="24">
        <f>IF(ISNUMBER(AVERAGEIFS(ObservedSpeciesData!AE$2:AE$4955,ObservedSpeciesData!$A$2:$A$4955,$A108,ObservedSpeciesData!$D$2:$D$4955,$D108)),AVERAGEIFS(ObservedSpeciesData!AE$2:AE$4955,ObservedSpeciesData!$A$2:$A$4955,$A108,ObservedSpeciesData!$D$2:$D$4955,$D108),"")</f>
        <v>14.666701885301885</v>
      </c>
      <c r="AF108" s="23"/>
      <c r="AG108" s="24"/>
      <c r="AH108" s="23" t="str">
        <f>IF(ISNUMBER(AVERAGEIFS(ObservedSpeciesData!AH$2:AH$4955,ObservedSpeciesData!$A$2:$A$4955,$A108,ObservedSpeciesData!$D$2:$D$4955,$D108)),AVERAGEIFS(ObservedSpeciesData!AH$2:AH$4955,ObservedSpeciesData!$A$2:$A$4955,$A108,ObservedSpeciesData!$D$2:$D$4955,$D108),"")</f>
        <v/>
      </c>
      <c r="AI108" s="23" t="str">
        <f>IF(ISNUMBER(AVERAGEIFS(ObservedSpeciesData!AI$2:AI$4955,ObservedSpeciesData!$A$2:$A$4955,$A108,ObservedSpeciesData!$C$2:$C$4955,$C108,ObservedSpeciesData!$D$2:$D$4955,$D108)),AVERAGEIFS(ObservedSpeciesData!AI$2:AI$4955,ObservedSpeciesData!$A$2:$A$4955,$A108,ObservedSpeciesData!$C$2:$C$4955,$C108,ObservedSpeciesData!$D$2:$D$4955,$D108),"")</f>
        <v/>
      </c>
      <c r="AJ108" s="2">
        <f>COUNTIFS(ObservedSpeciesData!$A$2:$A$828,$A108,ObservedSpeciesData!$D$2:$D$828,$D108)</f>
        <v>3</v>
      </c>
      <c r="AK108" s="2">
        <f t="shared" si="1"/>
        <v>11</v>
      </c>
    </row>
    <row r="109" spans="1:37" x14ac:dyDescent="0.25">
      <c r="A109" s="14" t="s">
        <v>113</v>
      </c>
      <c r="B109" t="s">
        <v>98</v>
      </c>
      <c r="C109" t="s">
        <v>106</v>
      </c>
      <c r="D109" s="13">
        <v>42460</v>
      </c>
      <c r="E109">
        <v>1</v>
      </c>
      <c r="F109">
        <v>500</v>
      </c>
      <c r="G109" s="2" t="s">
        <v>87</v>
      </c>
      <c r="H109" s="2" t="s">
        <v>13</v>
      </c>
      <c r="I109">
        <v>6</v>
      </c>
      <c r="J109" s="2" t="s">
        <v>122</v>
      </c>
      <c r="K109" s="2">
        <f>IF(ISNUMBER(AVERAGEIFS(ObservedSpeciesData!K$2:K$4955,ObservedSpeciesData!$A$2:$A$4955,$A109,ObservedSpeciesData!$D$2:$D$4955,$D109)),AVERAGEIFS(ObservedSpeciesData!K$2:K$4955,ObservedSpeciesData!$A$2:$A$4955,$A109,ObservedSpeciesData!$D$2:$D$4955,$D109),"")</f>
        <v>389</v>
      </c>
      <c r="L109" s="26">
        <f>IF(ISNUMBER(AVERAGEIFS(ObservedSpeciesData!L$2:L$4955,ObservedSpeciesData!$A$2:$A$4955,$A109,ObservedSpeciesData!$D$2:$D$4955,$D109)),AVERAGEIFS(ObservedSpeciesData!L$2:L$4955,ObservedSpeciesData!$A$2:$A$4955,$A109,ObservedSpeciesData!$D$2:$D$4955,$D109),"")</f>
        <v>963.58333333333337</v>
      </c>
      <c r="M109" s="23">
        <f>IF(ISNUMBER(AVERAGEIFS(ObservedSpeciesData!M$2:M$4955,ObservedSpeciesData!$A$2:$A$4955,$A109,ObservedSpeciesData!$D$2:$D$4955,$D109)),AVERAGEIFS(ObservedSpeciesData!M$2:M$4955,ObservedSpeciesData!$A$2:$A$4955,$A109,ObservedSpeciesData!$D$2:$D$4955,$D109),"")</f>
        <v>96.358333333333348</v>
      </c>
      <c r="N109" s="23" t="str">
        <f>IF(ISNUMBER(AVERAGEIFS(ObservedSpeciesData!N$2:N$4955,ObservedSpeciesData!$A$2:$A$4955,$A109,ObservedSpeciesData!$D$2:$D$4955,$D109)),AVERAGEIFS(ObservedSpeciesData!N$2:N$4955,ObservedSpeciesData!$A$2:$A$4955,$A109,ObservedSpeciesData!$D$2:$D$4955,$D109),"")</f>
        <v/>
      </c>
      <c r="O109" s="23" t="str">
        <f>IF(ISNUMBER(AVERAGEIFS(ObservedSpeciesData!O$2:O$4955,ObservedSpeciesData!$A$2:$A$4955,$A109,ObservedSpeciesData!$D$2:$D$4955,$D109)),AVERAGEIFS(ObservedSpeciesData!O$2:O$4955,ObservedSpeciesData!$A$2:$A$4955,$A109,ObservedSpeciesData!$D$2:$D$4955,$D109),"")</f>
        <v/>
      </c>
      <c r="P109" s="23" t="str">
        <f>IF(ISNUMBER(AVERAGEIFS(ObservedSpeciesData!P$2:P$4955,ObservedSpeciesData!$A$2:$A$4955,$A109,ObservedSpeciesData!$C$2:$C$4955,$C109,ObservedSpeciesData!$D$2:$D$4955,$D109)),AVERAGEIFS(ObservedSpeciesData!P$2:P$4955,ObservedSpeciesData!$A$2:$A$4955,$A109,ObservedSpeciesData!$C$2:$C$4955,$C109,ObservedSpeciesData!$D$2:$D$4955,$D109),"")</f>
        <v/>
      </c>
      <c r="Q109" s="23"/>
      <c r="R109" s="25" t="str">
        <f>IF(ISNUMBER(AVERAGEIFS(ObservedSpeciesData!R$2:R$4955,ObservedSpeciesData!$A$2:$A$4955,$A109,ObservedSpeciesData!$D$2:$D$4955,$D109)),AVERAGEIFS(ObservedSpeciesData!R$2:R$4955,ObservedSpeciesData!$A$2:$A$4955,$A109,ObservedSpeciesData!$D$2:$D$4955,$D109),"")</f>
        <v/>
      </c>
      <c r="S109" s="25" t="str">
        <f>IF(ISNUMBER(AVERAGEIFS(ObservedSpeciesData!S$2:S$4955,ObservedSpeciesData!$A$2:$A$4955,$A109,ObservedSpeciesData!$D$2:$D$4955,$D109)),AVERAGEIFS(ObservedSpeciesData!S$2:S$4955,ObservedSpeciesData!$A$2:$A$4955,$A109,ObservedSpeciesData!$D$2:$D$4955,$D109),"")</f>
        <v/>
      </c>
      <c r="T109" s="23" t="str">
        <f>IF(ISNUMBER(AVERAGEIFS(ObservedSpeciesData!T$2:T$4955,ObservedSpeciesData!$A$2:$A$4955,$A109,ObservedSpeciesData!$D$2:$D$4955,$D109)),AVERAGEIFS(ObservedSpeciesData!T$2:T$4955,ObservedSpeciesData!$A$2:$A$4955,$A109,ObservedSpeciesData!$D$2:$D$4955,$D109),"")</f>
        <v/>
      </c>
      <c r="U109" s="24" t="str">
        <f>IF(ISNUMBER(AVERAGEIFS(ObservedSpeciesData!U$2:U$4955,ObservedSpeciesData!$A$2:$A$4955,$A109,ObservedSpeciesData!$C$2:$C$4955,$C109,ObservedSpeciesData!$D$2:$D$4955,$D109)),AVERAGEIFS(ObservedSpeciesData!U$2:U$4955,ObservedSpeciesData!$A$2:$A$4955,$A109,ObservedSpeciesData!$C$2:$C$4955,$C109,ObservedSpeciesData!$D$2:$D$4955,$D109),"")</f>
        <v/>
      </c>
      <c r="V109" s="23">
        <f>IF(ISNUMBER(AVERAGEIFS(ObservedSpeciesData!V$2:V$4955,ObservedSpeciesData!$A$2:$A$4955,$A109,ObservedSpeciesData!$D$2:$D$4955,$D109)),AVERAGEIFS(ObservedSpeciesData!V$2:V$4955,ObservedSpeciesData!$A$2:$A$4955,$A109,ObservedSpeciesData!$D$2:$D$4955,$D109),"")</f>
        <v>17.090716520945232</v>
      </c>
      <c r="W109" s="23">
        <f>IF(ISNUMBER(AVERAGEIFS(ObservedSpeciesData!W$2:W$4955,ObservedSpeciesData!$A$2:$A$4955,$A109,ObservedSpeciesData!$D$2:$D$4955,$D109)),AVERAGEIFS(ObservedSpeciesData!W$2:W$4955,ObservedSpeciesData!$A$2:$A$4955,$A109,ObservedSpeciesData!$D$2:$D$4955,$D109),"")</f>
        <v>15.732980569203695</v>
      </c>
      <c r="X109" s="23">
        <f>IF(ISNUMBER(AVERAGEIFS(ObservedSpeciesData!X$2:X$4955,ObservedSpeciesData!$A$2:$A$4955,$A109,ObservedSpeciesData!$D$2:$D$4955,$D109)),AVERAGEIFS(ObservedSpeciesData!X$2:X$4955,ObservedSpeciesData!$A$2:$A$4955,$A109,ObservedSpeciesData!$D$2:$D$4955,$D109),"")</f>
        <v>80.688980102539063</v>
      </c>
      <c r="Y109" s="23">
        <f>IF(ISNUMBER(AVERAGEIFS(ObservedSpeciesData!Y$2:Y$4955,ObservedSpeciesData!$A$2:$A$4955,$A109,ObservedSpeciesData!$D$2:$D$4955,$D109)),AVERAGEIFS(ObservedSpeciesData!Y$2:Y$4955,ObservedSpeciesData!$A$2:$A$4955,$A109,ObservedSpeciesData!$D$2:$D$4955,$D109),"")</f>
        <v>20.03315766652425</v>
      </c>
      <c r="Z109" s="23">
        <f>IF(ISNUMBER(AVERAGEIFS(ObservedSpeciesData!Z$2:Z$4955,ObservedSpeciesData!$A$2:$A$4955,$A109,ObservedSpeciesData!$D$2:$D$4955,$D109)),AVERAGEIFS(ObservedSpeciesData!Z$2:Z$4955,ObservedSpeciesData!$A$2:$A$4955,$A109,ObservedSpeciesData!$D$2:$D$4955,$D109),"")</f>
        <v>90.419965108235672</v>
      </c>
      <c r="AA109" s="23">
        <f>IF(ISNUMBER(AVERAGEIFS(ObservedSpeciesData!AA$2:AA$4955,ObservedSpeciesData!$A$2:$A$4955,$A109,ObservedSpeciesData!$D$2:$D$4955,$D109)),AVERAGEIFS(ObservedSpeciesData!AA$2:AA$4955,ObservedSpeciesData!$A$2:$A$4955,$A109,ObservedSpeciesData!$D$2:$D$4955,$D109),"")</f>
        <v>29.746191660563152</v>
      </c>
      <c r="AB109" s="24">
        <f>IF(ISNUMBER(AVERAGEIFS(ObservedSpeciesData!AB$2:AB$4955,ObservedSpeciesData!$A$2:$A$4955,$A109,ObservedSpeciesData!$D$2:$D$4955,$D109)),AVERAGEIFS(ObservedSpeciesData!AB$2:AB$4955,ObservedSpeciesData!$A$2:$A$4955,$A109,ObservedSpeciesData!$D$2:$D$4955,$D109),"")</f>
        <v>4.7593906656901046E-2</v>
      </c>
      <c r="AC109" s="24">
        <f>IF(ISNUMBER(AVERAGEIFS(ObservedSpeciesData!AC$2:AC$4955,ObservedSpeciesData!$A$2:$A$4955,$A109,ObservedSpeciesData!$D$2:$D$4955,$D109)),AVERAGEIFS(ObservedSpeciesData!AC$2:AC$4955,ObservedSpeciesData!$A$2:$A$4955,$A109,ObservedSpeciesData!$D$2:$D$4955,$D109),"")</f>
        <v>4.7593906656901046E-2</v>
      </c>
      <c r="AD109" s="23">
        <f>IF(ISNUMBER(AVERAGEIFS(ObservedSpeciesData!AD$2:AD$4955,ObservedSpeciesData!$A$2:$A$4955,$A109,ObservedSpeciesData!$D$2:$D$4955,$D109)),AVERAGEIFS(ObservedSpeciesData!AD$2:AD$4955,ObservedSpeciesData!$A$2:$A$4955,$A109,ObservedSpeciesData!$D$2:$D$4955,$D109),"")</f>
        <v>12.910236816406249</v>
      </c>
      <c r="AE109" s="24">
        <f>IF(ISNUMBER(AVERAGEIFS(ObservedSpeciesData!AE$2:AE$4955,ObservedSpeciesData!$A$2:$A$4955,$A109,ObservedSpeciesData!$D$2:$D$4955,$D109)),AVERAGEIFS(ObservedSpeciesData!AE$2:AE$4955,ObservedSpeciesData!$A$2:$A$4955,$A109,ObservedSpeciesData!$D$2:$D$4955,$D109),"")</f>
        <v>13.904297735728077</v>
      </c>
      <c r="AF109" s="23"/>
      <c r="AG109" s="24"/>
      <c r="AH109" s="23" t="str">
        <f>IF(ISNUMBER(AVERAGEIFS(ObservedSpeciesData!AH$2:AH$4955,ObservedSpeciesData!$A$2:$A$4955,$A109,ObservedSpeciesData!$D$2:$D$4955,$D109)),AVERAGEIFS(ObservedSpeciesData!AH$2:AH$4955,ObservedSpeciesData!$A$2:$A$4955,$A109,ObservedSpeciesData!$D$2:$D$4955,$D109),"")</f>
        <v/>
      </c>
      <c r="AI109" s="23" t="str">
        <f>IF(ISNUMBER(AVERAGEIFS(ObservedSpeciesData!AI$2:AI$4955,ObservedSpeciesData!$A$2:$A$4955,$A109,ObservedSpeciesData!$C$2:$C$4955,$C109,ObservedSpeciesData!$D$2:$D$4955,$D109)),AVERAGEIFS(ObservedSpeciesData!AI$2:AI$4955,ObservedSpeciesData!$A$2:$A$4955,$A109,ObservedSpeciesData!$C$2:$C$4955,$C109,ObservedSpeciesData!$D$2:$D$4955,$D109),"")</f>
        <v/>
      </c>
      <c r="AJ109" s="2">
        <f>COUNTIFS(ObservedSpeciesData!$A$2:$A$828,$A109,ObservedSpeciesData!$D$2:$D$828,$D109)</f>
        <v>3</v>
      </c>
      <c r="AK109" s="2">
        <f t="shared" si="1"/>
        <v>11</v>
      </c>
    </row>
    <row r="110" spans="1:37" x14ac:dyDescent="0.25">
      <c r="A110" s="14" t="s">
        <v>118</v>
      </c>
      <c r="B110" t="s">
        <v>98</v>
      </c>
      <c r="C110" t="s">
        <v>106</v>
      </c>
      <c r="D110" s="13">
        <v>42469</v>
      </c>
      <c r="E110">
        <v>1</v>
      </c>
      <c r="F110">
        <v>0</v>
      </c>
      <c r="G110" s="2" t="s">
        <v>87</v>
      </c>
      <c r="H110" s="2" t="s">
        <v>13</v>
      </c>
      <c r="I110">
        <v>6</v>
      </c>
      <c r="J110" s="2" t="s">
        <v>77</v>
      </c>
      <c r="K110" s="2">
        <f>IF(ISNUMBER(AVERAGEIFS(ObservedSpeciesData!K$2:K$4955,ObservedSpeciesData!$A$2:$A$4955,$A110,ObservedSpeciesData!$D$2:$D$4955,$D110)),AVERAGEIFS(ObservedSpeciesData!K$2:K$4955,ObservedSpeciesData!$A$2:$A$4955,$A110,ObservedSpeciesData!$D$2:$D$4955,$D110),"")</f>
        <v>0</v>
      </c>
      <c r="L110" s="26" t="str">
        <f>IF(ISNUMBER(AVERAGEIFS(ObservedSpeciesData!L$2:L$4955,ObservedSpeciesData!$A$2:$A$4955,$A110,ObservedSpeciesData!$D$2:$D$4955,$D110)),AVERAGEIFS(ObservedSpeciesData!L$2:L$4955,ObservedSpeciesData!$A$2:$A$4955,$A110,ObservedSpeciesData!$D$2:$D$4955,$D110),"")</f>
        <v/>
      </c>
      <c r="M110" s="23" t="str">
        <f>IF(ISNUMBER(AVERAGEIFS(ObservedSpeciesData!M$2:M$4955,ObservedSpeciesData!$A$2:$A$4955,$A110,ObservedSpeciesData!$D$2:$D$4955,$D110)),AVERAGEIFS(ObservedSpeciesData!M$2:M$4955,ObservedSpeciesData!$A$2:$A$4955,$A110,ObservedSpeciesData!$D$2:$D$4955,$D110),"")</f>
        <v/>
      </c>
      <c r="N110" s="23">
        <f>IF(ISNUMBER(AVERAGEIFS(ObservedSpeciesData!N$2:N$4955,ObservedSpeciesData!$A$2:$A$4955,$A110,ObservedSpeciesData!$D$2:$D$4955,$D110)),AVERAGEIFS(ObservedSpeciesData!N$2:N$4955,ObservedSpeciesData!$A$2:$A$4955,$A110,ObservedSpeciesData!$D$2:$D$4955,$D110),"")</f>
        <v>777.09708480086999</v>
      </c>
      <c r="O110" s="23">
        <f>IF(ISNUMBER(AVERAGEIFS(ObservedSpeciesData!O$2:O$4955,ObservedSpeciesData!$A$2:$A$4955,$A110,ObservedSpeciesData!$D$2:$D$4955,$D110)),AVERAGEIFS(ObservedSpeciesData!O$2:O$4955,ObservedSpeciesData!$A$2:$A$4955,$A110,ObservedSpeciesData!$D$2:$D$4955,$D110),"")</f>
        <v>77.709708480087002</v>
      </c>
      <c r="P110" s="23">
        <f>IF(ISNUMBER(AVERAGEIFS(ObservedSpeciesData!P$2:P$4955,ObservedSpeciesData!$A$2:$A$4955,$A110,ObservedSpeciesData!$C$2:$C$4955,$C110,ObservedSpeciesData!$D$2:$D$4955,$D110)),AVERAGEIFS(ObservedSpeciesData!P$2:P$4955,ObservedSpeciesData!$A$2:$A$4955,$A110,ObservedSpeciesData!$C$2:$C$4955,$C110,ObservedSpeciesData!$D$2:$D$4955,$D110),"")</f>
        <v>842.5286989536429</v>
      </c>
      <c r="Q110" s="23"/>
      <c r="R110" s="25" t="str">
        <f>IF(ISNUMBER(AVERAGEIFS(ObservedSpeciesData!R$2:R$4955,ObservedSpeciesData!$A$2:$A$4955,$A110,ObservedSpeciesData!$D$2:$D$4955,$D110)),AVERAGEIFS(ObservedSpeciesData!R$2:R$4955,ObservedSpeciesData!$A$2:$A$4955,$A110,ObservedSpeciesData!$D$2:$D$4955,$D110),"")</f>
        <v/>
      </c>
      <c r="S110" s="25" t="str">
        <f>IF(ISNUMBER(AVERAGEIFS(ObservedSpeciesData!S$2:S$4955,ObservedSpeciesData!$A$2:$A$4955,$A110,ObservedSpeciesData!$D$2:$D$4955,$D110)),AVERAGEIFS(ObservedSpeciesData!S$2:S$4955,ObservedSpeciesData!$A$2:$A$4955,$A110,ObservedSpeciesData!$D$2:$D$4955,$D110),"")</f>
        <v/>
      </c>
      <c r="T110" s="23" t="str">
        <f>IF(ISNUMBER(AVERAGEIFS(ObservedSpeciesData!T$2:T$4955,ObservedSpeciesData!$A$2:$A$4955,$A110,ObservedSpeciesData!$D$2:$D$4955,$D110)),AVERAGEIFS(ObservedSpeciesData!T$2:T$4955,ObservedSpeciesData!$A$2:$A$4955,$A110,ObservedSpeciesData!$D$2:$D$4955,$D110),"")</f>
        <v/>
      </c>
      <c r="U110" s="24" t="str">
        <f>IF(ISNUMBER(AVERAGEIFS(ObservedSpeciesData!U$2:U$4955,ObservedSpeciesData!$A$2:$A$4955,$A110,ObservedSpeciesData!$C$2:$C$4955,$C110,ObservedSpeciesData!$D$2:$D$4955,$D110)),AVERAGEIFS(ObservedSpeciesData!U$2:U$4955,ObservedSpeciesData!$A$2:$A$4955,$A110,ObservedSpeciesData!$C$2:$C$4955,$C110,ObservedSpeciesData!$D$2:$D$4955,$D110),"")</f>
        <v/>
      </c>
      <c r="V110" s="23">
        <f>IF(ISNUMBER(AVERAGEIFS(ObservedSpeciesData!V$2:V$4955,ObservedSpeciesData!$A$2:$A$4955,$A110,ObservedSpeciesData!$D$2:$D$4955,$D110)),AVERAGEIFS(ObservedSpeciesData!V$2:V$4955,ObservedSpeciesData!$A$2:$A$4955,$A110,ObservedSpeciesData!$D$2:$D$4955,$D110),"")</f>
        <v>17.229761600494385</v>
      </c>
      <c r="W110" s="23">
        <f>IF(ISNUMBER(AVERAGEIFS(ObservedSpeciesData!W$2:W$4955,ObservedSpeciesData!$A$2:$A$4955,$A110,ObservedSpeciesData!$D$2:$D$4955,$D110)),AVERAGEIFS(ObservedSpeciesData!W$2:W$4955,ObservedSpeciesData!$A$2:$A$4955,$A110,ObservedSpeciesData!$D$2:$D$4955,$D110),"")</f>
        <v>13.224876642227173</v>
      </c>
      <c r="X110" s="23">
        <f>IF(ISNUMBER(AVERAGEIFS(ObservedSpeciesData!X$2:X$4955,ObservedSpeciesData!$A$2:$A$4955,$A110,ObservedSpeciesData!$D$2:$D$4955,$D110)),AVERAGEIFS(ObservedSpeciesData!X$2:X$4955,ObservedSpeciesData!$A$2:$A$4955,$A110,ObservedSpeciesData!$D$2:$D$4955,$D110),"")</f>
        <v>80.778423309326172</v>
      </c>
      <c r="Y110" s="23">
        <f>IF(ISNUMBER(AVERAGEIFS(ObservedSpeciesData!Y$2:Y$4955,ObservedSpeciesData!$A$2:$A$4955,$A110,ObservedSpeciesData!$D$2:$D$4955,$D110)),AVERAGEIFS(ObservedSpeciesData!Y$2:Y$4955,ObservedSpeciesData!$A$2:$A$4955,$A110,ObservedSpeciesData!$D$2:$D$4955,$D110),"")</f>
        <v>22.650592565536499</v>
      </c>
      <c r="Z110" s="23">
        <f>IF(ISNUMBER(AVERAGEIFS(ObservedSpeciesData!Z$2:Z$4955,ObservedSpeciesData!$A$2:$A$4955,$A110,ObservedSpeciesData!$D$2:$D$4955,$D110)),AVERAGEIFS(ObservedSpeciesData!Z$2:Z$4955,ObservedSpeciesData!$A$2:$A$4955,$A110,ObservedSpeciesData!$D$2:$D$4955,$D110),"")</f>
        <v>90.570023536682129</v>
      </c>
      <c r="AA110" s="23">
        <f>IF(ISNUMBER(AVERAGEIFS(ObservedSpeciesData!AA$2:AA$4955,ObservedSpeciesData!$A$2:$A$4955,$A110,ObservedSpeciesData!$D$2:$D$4955,$D110)),AVERAGEIFS(ObservedSpeciesData!AA$2:AA$4955,ObservedSpeciesData!$A$2:$A$4955,$A110,ObservedSpeciesData!$D$2:$D$4955,$D110),"")</f>
        <v>32.312950849533081</v>
      </c>
      <c r="AB110" s="24">
        <f>IF(ISNUMBER(AVERAGEIFS(ObservedSpeciesData!AB$2:AB$4955,ObservedSpeciesData!$A$2:$A$4955,$A110,ObservedSpeciesData!$D$2:$D$4955,$D110)),AVERAGEIFS(ObservedSpeciesData!AB$2:AB$4955,ObservedSpeciesData!$A$2:$A$4955,$A110,ObservedSpeciesData!$D$2:$D$4955,$D110),"")</f>
        <v>5.1700721359252924E-2</v>
      </c>
      <c r="AC110" s="24">
        <f>IF(ISNUMBER(AVERAGEIFS(ObservedSpeciesData!AC$2:AC$4955,ObservedSpeciesData!$A$2:$A$4955,$A110,ObservedSpeciesData!$D$2:$D$4955,$D110)),AVERAGEIFS(ObservedSpeciesData!AC$2:AC$4955,ObservedSpeciesData!$A$2:$A$4955,$A110,ObservedSpeciesData!$D$2:$D$4955,$D110),"")</f>
        <v>5.1700721359252924E-2</v>
      </c>
      <c r="AD110" s="23">
        <f>IF(ISNUMBER(AVERAGEIFS(ObservedSpeciesData!AD$2:AD$4955,ObservedSpeciesData!$A$2:$A$4955,$A110,ObservedSpeciesData!$D$2:$D$4955,$D110)),AVERAGEIFS(ObservedSpeciesData!AD$2:AD$4955,ObservedSpeciesData!$A$2:$A$4955,$A110,ObservedSpeciesData!$D$2:$D$4955,$D110),"")</f>
        <v>12.924547729492186</v>
      </c>
      <c r="AE110" s="24">
        <f>IF(ISNUMBER(AVERAGEIFS(ObservedSpeciesData!AE$2:AE$4955,ObservedSpeciesData!$A$2:$A$4955,$A110,ObservedSpeciesData!$D$2:$D$4955,$D110)),AVERAGEIFS(ObservedSpeciesData!AE$2:AE$4955,ObservedSpeciesData!$A$2:$A$4955,$A110,ObservedSpeciesData!$D$2:$D$4955,$D110),"")</f>
        <v>12.893890403631399</v>
      </c>
      <c r="AF110" s="23"/>
      <c r="AG110" s="24"/>
      <c r="AH110" s="23">
        <f>IF(ISNUMBER(AVERAGEIFS(ObservedSpeciesData!AH$2:AH$4955,ObservedSpeciesData!$A$2:$A$4955,$A110,ObservedSpeciesData!$D$2:$D$4955,$D110)),AVERAGEIFS(ObservedSpeciesData!AH$2:AH$4955,ObservedSpeciesData!$A$2:$A$4955,$A110,ObservedSpeciesData!$D$2:$D$4955,$D110),"")</f>
        <v>4.0194999999999999</v>
      </c>
      <c r="AI110" s="23">
        <f>IF(ISNUMBER(AVERAGEIFS(ObservedSpeciesData!AI$2:AI$4955,ObservedSpeciesData!$A$2:$A$4955,$A110,ObservedSpeciesData!$C$2:$C$4955,$C110,ObservedSpeciesData!$D$2:$D$4955,$D110)),AVERAGEIFS(ObservedSpeciesData!AI$2:AI$4955,ObservedSpeciesData!$A$2:$A$4955,$A110,ObservedSpeciesData!$C$2:$C$4955,$C110,ObservedSpeciesData!$D$2:$D$4955,$D110),"")</f>
        <v>35.902249999999995</v>
      </c>
      <c r="AJ110" s="2">
        <f>COUNTIFS(ObservedSpeciesData!$A$2:$A$828,$A110,ObservedSpeciesData!$D$2:$D$828,$D110)</f>
        <v>4</v>
      </c>
      <c r="AK110" s="2">
        <f t="shared" si="1"/>
        <v>15</v>
      </c>
    </row>
    <row r="111" spans="1:37" x14ac:dyDescent="0.25">
      <c r="A111" s="14" t="s">
        <v>117</v>
      </c>
      <c r="B111" t="s">
        <v>98</v>
      </c>
      <c r="C111" t="s">
        <v>106</v>
      </c>
      <c r="D111" s="13">
        <v>42469</v>
      </c>
      <c r="E111">
        <v>1</v>
      </c>
      <c r="F111">
        <v>50</v>
      </c>
      <c r="G111" s="2" t="s">
        <v>87</v>
      </c>
      <c r="H111" s="2" t="s">
        <v>13</v>
      </c>
      <c r="I111">
        <v>6</v>
      </c>
      <c r="J111" s="2" t="s">
        <v>77</v>
      </c>
      <c r="K111" s="2">
        <f>IF(ISNUMBER(AVERAGEIFS(ObservedSpeciesData!K$2:K$4955,ObservedSpeciesData!$A$2:$A$4955,$A111,ObservedSpeciesData!$D$2:$D$4955,$D111)),AVERAGEIFS(ObservedSpeciesData!K$2:K$4955,ObservedSpeciesData!$A$2:$A$4955,$A111,ObservedSpeciesData!$D$2:$D$4955,$D111),"")</f>
        <v>45</v>
      </c>
      <c r="L111" s="26" t="str">
        <f>IF(ISNUMBER(AVERAGEIFS(ObservedSpeciesData!L$2:L$4955,ObservedSpeciesData!$A$2:$A$4955,$A111,ObservedSpeciesData!$D$2:$D$4955,$D111)),AVERAGEIFS(ObservedSpeciesData!L$2:L$4955,ObservedSpeciesData!$A$2:$A$4955,$A111,ObservedSpeciesData!$D$2:$D$4955,$D111),"")</f>
        <v/>
      </c>
      <c r="M111" s="23" t="str">
        <f>IF(ISNUMBER(AVERAGEIFS(ObservedSpeciesData!M$2:M$4955,ObservedSpeciesData!$A$2:$A$4955,$A111,ObservedSpeciesData!$D$2:$D$4955,$D111)),AVERAGEIFS(ObservedSpeciesData!M$2:M$4955,ObservedSpeciesData!$A$2:$A$4955,$A111,ObservedSpeciesData!$D$2:$D$4955,$D111),"")</f>
        <v/>
      </c>
      <c r="N111" s="23">
        <f>IF(ISNUMBER(AVERAGEIFS(ObservedSpeciesData!N$2:N$4955,ObservedSpeciesData!$A$2:$A$4955,$A111,ObservedSpeciesData!$D$2:$D$4955,$D111)),AVERAGEIFS(ObservedSpeciesData!N$2:N$4955,ObservedSpeciesData!$A$2:$A$4955,$A111,ObservedSpeciesData!$D$2:$D$4955,$D111),"")</f>
        <v>756.38737766558552</v>
      </c>
      <c r="O111" s="23">
        <f>IF(ISNUMBER(AVERAGEIFS(ObservedSpeciesData!O$2:O$4955,ObservedSpeciesData!$A$2:$A$4955,$A111,ObservedSpeciesData!$D$2:$D$4955,$D111)),AVERAGEIFS(ObservedSpeciesData!O$2:O$4955,ObservedSpeciesData!$A$2:$A$4955,$A111,ObservedSpeciesData!$D$2:$D$4955,$D111),"")</f>
        <v>75.638737766558563</v>
      </c>
      <c r="P111" s="23">
        <f>IF(ISNUMBER(AVERAGEIFS(ObservedSpeciesData!P$2:P$4955,ObservedSpeciesData!$A$2:$A$4955,$A111,ObservedSpeciesData!$C$2:$C$4955,$C111,ObservedSpeciesData!$D$2:$D$4955,$D111)),AVERAGEIFS(ObservedSpeciesData!P$2:P$4955,ObservedSpeciesData!$A$2:$A$4955,$A111,ObservedSpeciesData!$C$2:$C$4955,$C111,ObservedSpeciesData!$D$2:$D$4955,$D111),"")</f>
        <v>861.83994399150686</v>
      </c>
      <c r="Q111" s="23"/>
      <c r="R111" s="25" t="str">
        <f>IF(ISNUMBER(AVERAGEIFS(ObservedSpeciesData!R$2:R$4955,ObservedSpeciesData!$A$2:$A$4955,$A111,ObservedSpeciesData!$D$2:$D$4955,$D111)),AVERAGEIFS(ObservedSpeciesData!R$2:R$4955,ObservedSpeciesData!$A$2:$A$4955,$A111,ObservedSpeciesData!$D$2:$D$4955,$D111),"")</f>
        <v/>
      </c>
      <c r="S111" s="25" t="str">
        <f>IF(ISNUMBER(AVERAGEIFS(ObservedSpeciesData!S$2:S$4955,ObservedSpeciesData!$A$2:$A$4955,$A111,ObservedSpeciesData!$D$2:$D$4955,$D111)),AVERAGEIFS(ObservedSpeciesData!S$2:S$4955,ObservedSpeciesData!$A$2:$A$4955,$A111,ObservedSpeciesData!$D$2:$D$4955,$D111),"")</f>
        <v/>
      </c>
      <c r="T111" s="23" t="str">
        <f>IF(ISNUMBER(AVERAGEIFS(ObservedSpeciesData!T$2:T$4955,ObservedSpeciesData!$A$2:$A$4955,$A111,ObservedSpeciesData!$D$2:$D$4955,$D111)),AVERAGEIFS(ObservedSpeciesData!T$2:T$4955,ObservedSpeciesData!$A$2:$A$4955,$A111,ObservedSpeciesData!$D$2:$D$4955,$D111),"")</f>
        <v/>
      </c>
      <c r="U111" s="24" t="str">
        <f>IF(ISNUMBER(AVERAGEIFS(ObservedSpeciesData!U$2:U$4955,ObservedSpeciesData!$A$2:$A$4955,$A111,ObservedSpeciesData!$C$2:$C$4955,$C111,ObservedSpeciesData!$D$2:$D$4955,$D111)),AVERAGEIFS(ObservedSpeciesData!U$2:U$4955,ObservedSpeciesData!$A$2:$A$4955,$A111,ObservedSpeciesData!$C$2:$C$4955,$C111,ObservedSpeciesData!$D$2:$D$4955,$D111),"")</f>
        <v/>
      </c>
      <c r="V111" s="23">
        <f>IF(ISNUMBER(AVERAGEIFS(ObservedSpeciesData!V$2:V$4955,ObservedSpeciesData!$A$2:$A$4955,$A111,ObservedSpeciesData!$D$2:$D$4955,$D111)),AVERAGEIFS(ObservedSpeciesData!V$2:V$4955,ObservedSpeciesData!$A$2:$A$4955,$A111,ObservedSpeciesData!$D$2:$D$4955,$D111),"")</f>
        <v>17.654527425765991</v>
      </c>
      <c r="W111" s="23">
        <f>IF(ISNUMBER(AVERAGEIFS(ObservedSpeciesData!W$2:W$4955,ObservedSpeciesData!$A$2:$A$4955,$A111,ObservedSpeciesData!$D$2:$D$4955,$D111)),AVERAGEIFS(ObservedSpeciesData!W$2:W$4955,ObservedSpeciesData!$A$2:$A$4955,$A111,ObservedSpeciesData!$D$2:$D$4955,$D111),"")</f>
        <v>14.557019591331482</v>
      </c>
      <c r="X111" s="23">
        <f>IF(ISNUMBER(AVERAGEIFS(ObservedSpeciesData!X$2:X$4955,ObservedSpeciesData!$A$2:$A$4955,$A111,ObservedSpeciesData!$D$2:$D$4955,$D111)),AVERAGEIFS(ObservedSpeciesData!X$2:X$4955,ObservedSpeciesData!$A$2:$A$4955,$A111,ObservedSpeciesData!$D$2:$D$4955,$D111),"")</f>
        <v>80.046670913696289</v>
      </c>
      <c r="Y111" s="23">
        <f>IF(ISNUMBER(AVERAGEIFS(ObservedSpeciesData!Y$2:Y$4955,ObservedSpeciesData!$A$2:$A$4955,$A111,ObservedSpeciesData!$D$2:$D$4955,$D111)),AVERAGEIFS(ObservedSpeciesData!Y$2:Y$4955,ObservedSpeciesData!$A$2:$A$4955,$A111,ObservedSpeciesData!$D$2:$D$4955,$D111),"")</f>
        <v>22.596359729766846</v>
      </c>
      <c r="Z111" s="23">
        <f>IF(ISNUMBER(AVERAGEIFS(ObservedSpeciesData!Z$2:Z$4955,ObservedSpeciesData!$A$2:$A$4955,$A111,ObservedSpeciesData!$D$2:$D$4955,$D111)),AVERAGEIFS(ObservedSpeciesData!Z$2:Z$4955,ObservedSpeciesData!$A$2:$A$4955,$A111,ObservedSpeciesData!$D$2:$D$4955,$D111),"")</f>
        <v>90.362075805664063</v>
      </c>
      <c r="AA111" s="23">
        <f>IF(ISNUMBER(AVERAGEIFS(ObservedSpeciesData!AA$2:AA$4955,ObservedSpeciesData!$A$2:$A$4955,$A111,ObservedSpeciesData!$D$2:$D$4955,$D111)),AVERAGEIFS(ObservedSpeciesData!AA$2:AA$4955,ObservedSpeciesData!$A$2:$A$4955,$A111,ObservedSpeciesData!$D$2:$D$4955,$D111),"")</f>
        <v>29.96146821975708</v>
      </c>
      <c r="AB111" s="24">
        <f>IF(ISNUMBER(AVERAGEIFS(ObservedSpeciesData!AB$2:AB$4955,ObservedSpeciesData!$A$2:$A$4955,$A111,ObservedSpeciesData!$D$2:$D$4955,$D111)),AVERAGEIFS(ObservedSpeciesData!AB$2:AB$4955,ObservedSpeciesData!$A$2:$A$4955,$A111,ObservedSpeciesData!$D$2:$D$4955,$D111),"")</f>
        <v>4.7938349151611326E-2</v>
      </c>
      <c r="AC111" s="24">
        <f>IF(ISNUMBER(AVERAGEIFS(ObservedSpeciesData!AC$2:AC$4955,ObservedSpeciesData!$A$2:$A$4955,$A111,ObservedSpeciesData!$D$2:$D$4955,$D111)),AVERAGEIFS(ObservedSpeciesData!AC$2:AC$4955,ObservedSpeciesData!$A$2:$A$4955,$A111,ObservedSpeciesData!$D$2:$D$4955,$D111),"")</f>
        <v>4.7938349151611326E-2</v>
      </c>
      <c r="AD111" s="23">
        <f>IF(ISNUMBER(AVERAGEIFS(ObservedSpeciesData!AD$2:AD$4955,ObservedSpeciesData!$A$2:$A$4955,$A111,ObservedSpeciesData!$D$2:$D$4955,$D111)),AVERAGEIFS(ObservedSpeciesData!AD$2:AD$4955,ObservedSpeciesData!$A$2:$A$4955,$A111,ObservedSpeciesData!$D$2:$D$4955,$D111),"")</f>
        <v>12.807467346191407</v>
      </c>
      <c r="AE111" s="24">
        <f>IF(ISNUMBER(AVERAGEIFS(ObservedSpeciesData!AE$2:AE$4955,ObservedSpeciesData!$A$2:$A$4955,$A111,ObservedSpeciesData!$D$2:$D$4955,$D111)),AVERAGEIFS(ObservedSpeciesData!AE$2:AE$4955,ObservedSpeciesData!$A$2:$A$4955,$A111,ObservedSpeciesData!$D$2:$D$4955,$D111),"")</f>
        <v>13.457142217317459</v>
      </c>
      <c r="AF111" s="23"/>
      <c r="AG111" s="24"/>
      <c r="AH111" s="23">
        <f>IF(ISNUMBER(AVERAGEIFS(ObservedSpeciesData!AH$2:AH$4955,ObservedSpeciesData!$A$2:$A$4955,$A111,ObservedSpeciesData!$D$2:$D$4955,$D111)),AVERAGEIFS(ObservedSpeciesData!AH$2:AH$4955,ObservedSpeciesData!$A$2:$A$4955,$A111,ObservedSpeciesData!$D$2:$D$4955,$D111),"")</f>
        <v>3.6277500000000003</v>
      </c>
      <c r="AI111" s="23">
        <f>IF(ISNUMBER(AVERAGEIFS(ObservedSpeciesData!AI$2:AI$4955,ObservedSpeciesData!$A$2:$A$4955,$A111,ObservedSpeciesData!$C$2:$C$4955,$C111,ObservedSpeciesData!$D$2:$D$4955,$D111)),AVERAGEIFS(ObservedSpeciesData!AI$2:AI$4955,ObservedSpeciesData!$A$2:$A$4955,$A111,ObservedSpeciesData!$C$2:$C$4955,$C111,ObservedSpeciesData!$D$2:$D$4955,$D111),"")</f>
        <v>36.224999999999994</v>
      </c>
      <c r="AJ111" s="2">
        <f>COUNTIFS(ObservedSpeciesData!$A$2:$A$828,$A111,ObservedSpeciesData!$D$2:$D$828,$D111)</f>
        <v>4</v>
      </c>
      <c r="AK111" s="2">
        <f t="shared" si="1"/>
        <v>15</v>
      </c>
    </row>
    <row r="112" spans="1:37" x14ac:dyDescent="0.25">
      <c r="A112" s="14" t="s">
        <v>116</v>
      </c>
      <c r="B112" t="s">
        <v>98</v>
      </c>
      <c r="C112" t="s">
        <v>106</v>
      </c>
      <c r="D112" s="13">
        <v>42469</v>
      </c>
      <c r="E112">
        <v>1</v>
      </c>
      <c r="F112">
        <v>100</v>
      </c>
      <c r="G112" s="2" t="s">
        <v>87</v>
      </c>
      <c r="H112" s="2" t="s">
        <v>13</v>
      </c>
      <c r="I112">
        <v>6</v>
      </c>
      <c r="J112" s="2" t="s">
        <v>77</v>
      </c>
      <c r="K112" s="2">
        <f>IF(ISNUMBER(AVERAGEIFS(ObservedSpeciesData!K$2:K$4955,ObservedSpeciesData!$A$2:$A$4955,$A112,ObservedSpeciesData!$D$2:$D$4955,$D112)),AVERAGEIFS(ObservedSpeciesData!K$2:K$4955,ObservedSpeciesData!$A$2:$A$4955,$A112,ObservedSpeciesData!$D$2:$D$4955,$D112),"")</f>
        <v>78</v>
      </c>
      <c r="L112" s="26" t="str">
        <f>IF(ISNUMBER(AVERAGEIFS(ObservedSpeciesData!L$2:L$4955,ObservedSpeciesData!$A$2:$A$4955,$A112,ObservedSpeciesData!$D$2:$D$4955,$D112)),AVERAGEIFS(ObservedSpeciesData!L$2:L$4955,ObservedSpeciesData!$A$2:$A$4955,$A112,ObservedSpeciesData!$D$2:$D$4955,$D112),"")</f>
        <v/>
      </c>
      <c r="M112" s="23" t="str">
        <f>IF(ISNUMBER(AVERAGEIFS(ObservedSpeciesData!M$2:M$4955,ObservedSpeciesData!$A$2:$A$4955,$A112,ObservedSpeciesData!$D$2:$D$4955,$D112)),AVERAGEIFS(ObservedSpeciesData!M$2:M$4955,ObservedSpeciesData!$A$2:$A$4955,$A112,ObservedSpeciesData!$D$2:$D$4955,$D112),"")</f>
        <v/>
      </c>
      <c r="N112" s="23">
        <f>IF(ISNUMBER(AVERAGEIFS(ObservedSpeciesData!N$2:N$4955,ObservedSpeciesData!$A$2:$A$4955,$A112,ObservedSpeciesData!$D$2:$D$4955,$D112)),AVERAGEIFS(ObservedSpeciesData!N$2:N$4955,ObservedSpeciesData!$A$2:$A$4955,$A112,ObservedSpeciesData!$D$2:$D$4955,$D112),"")</f>
        <v>808.71908647701662</v>
      </c>
      <c r="O112" s="23">
        <f>IF(ISNUMBER(AVERAGEIFS(ObservedSpeciesData!O$2:O$4955,ObservedSpeciesData!$A$2:$A$4955,$A112,ObservedSpeciesData!$D$2:$D$4955,$D112)),AVERAGEIFS(ObservedSpeciesData!O$2:O$4955,ObservedSpeciesData!$A$2:$A$4955,$A112,ObservedSpeciesData!$D$2:$D$4955,$D112),"")</f>
        <v>80.871908647701673</v>
      </c>
      <c r="P112" s="23">
        <f>IF(ISNUMBER(AVERAGEIFS(ObservedSpeciesData!P$2:P$4955,ObservedSpeciesData!$A$2:$A$4955,$A112,ObservedSpeciesData!$C$2:$C$4955,$C112,ObservedSpeciesData!$D$2:$D$4955,$D112)),AVERAGEIFS(ObservedSpeciesData!P$2:P$4955,ObservedSpeciesData!$A$2:$A$4955,$A112,ObservedSpeciesData!$C$2:$C$4955,$C112,ObservedSpeciesData!$D$2:$D$4955,$D112),"")</f>
        <v>891.64339735557837</v>
      </c>
      <c r="Q112" s="23"/>
      <c r="R112" s="25" t="str">
        <f>IF(ISNUMBER(AVERAGEIFS(ObservedSpeciesData!R$2:R$4955,ObservedSpeciesData!$A$2:$A$4955,$A112,ObservedSpeciesData!$D$2:$D$4955,$D112)),AVERAGEIFS(ObservedSpeciesData!R$2:R$4955,ObservedSpeciesData!$A$2:$A$4955,$A112,ObservedSpeciesData!$D$2:$D$4955,$D112),"")</f>
        <v/>
      </c>
      <c r="S112" s="25" t="str">
        <f>IF(ISNUMBER(AVERAGEIFS(ObservedSpeciesData!S$2:S$4955,ObservedSpeciesData!$A$2:$A$4955,$A112,ObservedSpeciesData!$D$2:$D$4955,$D112)),AVERAGEIFS(ObservedSpeciesData!S$2:S$4955,ObservedSpeciesData!$A$2:$A$4955,$A112,ObservedSpeciesData!$D$2:$D$4955,$D112),"")</f>
        <v/>
      </c>
      <c r="T112" s="23" t="str">
        <f>IF(ISNUMBER(AVERAGEIFS(ObservedSpeciesData!T$2:T$4955,ObservedSpeciesData!$A$2:$A$4955,$A112,ObservedSpeciesData!$D$2:$D$4955,$D112)),AVERAGEIFS(ObservedSpeciesData!T$2:T$4955,ObservedSpeciesData!$A$2:$A$4955,$A112,ObservedSpeciesData!$D$2:$D$4955,$D112),"")</f>
        <v/>
      </c>
      <c r="U112" s="24" t="str">
        <f>IF(ISNUMBER(AVERAGEIFS(ObservedSpeciesData!U$2:U$4955,ObservedSpeciesData!$A$2:$A$4955,$A112,ObservedSpeciesData!$C$2:$C$4955,$C112,ObservedSpeciesData!$D$2:$D$4955,$D112)),AVERAGEIFS(ObservedSpeciesData!U$2:U$4955,ObservedSpeciesData!$A$2:$A$4955,$A112,ObservedSpeciesData!$C$2:$C$4955,$C112,ObservedSpeciesData!$D$2:$D$4955,$D112),"")</f>
        <v/>
      </c>
      <c r="V112" s="23">
        <f>IF(ISNUMBER(AVERAGEIFS(ObservedSpeciesData!V$2:V$4955,ObservedSpeciesData!$A$2:$A$4955,$A112,ObservedSpeciesData!$D$2:$D$4955,$D112)),AVERAGEIFS(ObservedSpeciesData!V$2:V$4955,ObservedSpeciesData!$A$2:$A$4955,$A112,ObservedSpeciesData!$D$2:$D$4955,$D112),"")</f>
        <v>17.741007566452026</v>
      </c>
      <c r="W112" s="23">
        <f>IF(ISNUMBER(AVERAGEIFS(ObservedSpeciesData!W$2:W$4955,ObservedSpeciesData!$A$2:$A$4955,$A112,ObservedSpeciesData!$D$2:$D$4955,$D112)),AVERAGEIFS(ObservedSpeciesData!W$2:W$4955,ObservedSpeciesData!$A$2:$A$4955,$A112,ObservedSpeciesData!$D$2:$D$4955,$D112),"")</f>
        <v>13.81058669090271</v>
      </c>
      <c r="X112" s="23">
        <f>IF(ISNUMBER(AVERAGEIFS(ObservedSpeciesData!X$2:X$4955,ObservedSpeciesData!$A$2:$A$4955,$A112,ObservedSpeciesData!$D$2:$D$4955,$D112)),AVERAGEIFS(ObservedSpeciesData!X$2:X$4955,ObservedSpeciesData!$A$2:$A$4955,$A112,ObservedSpeciesData!$D$2:$D$4955,$D112),"")</f>
        <v>79.898966789245605</v>
      </c>
      <c r="Y112" s="23">
        <f>IF(ISNUMBER(AVERAGEIFS(ObservedSpeciesData!Y$2:Y$4955,ObservedSpeciesData!$A$2:$A$4955,$A112,ObservedSpeciesData!$D$2:$D$4955,$D112)),AVERAGEIFS(ObservedSpeciesData!Y$2:Y$4955,ObservedSpeciesData!$A$2:$A$4955,$A112,ObservedSpeciesData!$D$2:$D$4955,$D112),"")</f>
        <v>22.357764720916748</v>
      </c>
      <c r="Z112" s="23">
        <f>IF(ISNUMBER(AVERAGEIFS(ObservedSpeciesData!Z$2:Z$4955,ObservedSpeciesData!$A$2:$A$4955,$A112,ObservedSpeciesData!$D$2:$D$4955,$D112)),AVERAGEIFS(ObservedSpeciesData!Z$2:Z$4955,ObservedSpeciesData!$A$2:$A$4955,$A112,ObservedSpeciesData!$D$2:$D$4955,$D112),"")</f>
        <v>90.393100738525391</v>
      </c>
      <c r="AA112" s="23">
        <f>IF(ISNUMBER(AVERAGEIFS(ObservedSpeciesData!AA$2:AA$4955,ObservedSpeciesData!$A$2:$A$4955,$A112,ObservedSpeciesData!$D$2:$D$4955,$D112)),AVERAGEIFS(ObservedSpeciesData!AA$2:AA$4955,ObservedSpeciesData!$A$2:$A$4955,$A112,ObservedSpeciesData!$D$2:$D$4955,$D112),"")</f>
        <v>30.568512916564941</v>
      </c>
      <c r="AB112" s="24">
        <f>IF(ISNUMBER(AVERAGEIFS(ObservedSpeciesData!AB$2:AB$4955,ObservedSpeciesData!$A$2:$A$4955,$A112,ObservedSpeciesData!$D$2:$D$4955,$D112)),AVERAGEIFS(ObservedSpeciesData!AB$2:AB$4955,ObservedSpeciesData!$A$2:$A$4955,$A112,ObservedSpeciesData!$D$2:$D$4955,$D112),"")</f>
        <v>4.8909620666503902E-2</v>
      </c>
      <c r="AC112" s="24">
        <f>IF(ISNUMBER(AVERAGEIFS(ObservedSpeciesData!AC$2:AC$4955,ObservedSpeciesData!$A$2:$A$4955,$A112,ObservedSpeciesData!$D$2:$D$4955,$D112)),AVERAGEIFS(ObservedSpeciesData!AC$2:AC$4955,ObservedSpeciesData!$A$2:$A$4955,$A112,ObservedSpeciesData!$D$2:$D$4955,$D112),"")</f>
        <v>4.8909620666503902E-2</v>
      </c>
      <c r="AD112" s="23">
        <f>IF(ISNUMBER(AVERAGEIFS(ObservedSpeciesData!AD$2:AD$4955,ObservedSpeciesData!$A$2:$A$4955,$A112,ObservedSpeciesData!$D$2:$D$4955,$D112)),AVERAGEIFS(ObservedSpeciesData!AD$2:AD$4955,ObservedSpeciesData!$A$2:$A$4955,$A112,ObservedSpeciesData!$D$2:$D$4955,$D112),"")</f>
        <v>12.783834686279297</v>
      </c>
      <c r="AE112" s="24">
        <f>IF(ISNUMBER(AVERAGEIFS(ObservedSpeciesData!AE$2:AE$4955,ObservedSpeciesData!$A$2:$A$4955,$A112,ObservedSpeciesData!$D$2:$D$4955,$D112)),AVERAGEIFS(ObservedSpeciesData!AE$2:AE$4955,ObservedSpeciesData!$A$2:$A$4955,$A112,ObservedSpeciesData!$D$2:$D$4955,$D112),"")</f>
        <v>13.550700974698419</v>
      </c>
      <c r="AF112" s="23"/>
      <c r="AG112" s="24"/>
      <c r="AH112" s="23">
        <f>IF(ISNUMBER(AVERAGEIFS(ObservedSpeciesData!AH$2:AH$4955,ObservedSpeciesData!$A$2:$A$4955,$A112,ObservedSpeciesData!$D$2:$D$4955,$D112)),AVERAGEIFS(ObservedSpeciesData!AH$2:AH$4955,ObservedSpeciesData!$A$2:$A$4955,$A112,ObservedSpeciesData!$D$2:$D$4955,$D112),"")</f>
        <v>3.96475</v>
      </c>
      <c r="AI112" s="23">
        <f>IF(ISNUMBER(AVERAGEIFS(ObservedSpeciesData!AI$2:AI$4955,ObservedSpeciesData!$A$2:$A$4955,$A112,ObservedSpeciesData!$C$2:$C$4955,$C112,ObservedSpeciesData!$D$2:$D$4955,$D112)),AVERAGEIFS(ObservedSpeciesData!AI$2:AI$4955,ObservedSpeciesData!$A$2:$A$4955,$A112,ObservedSpeciesData!$C$2:$C$4955,$C112,ObservedSpeciesData!$D$2:$D$4955,$D112),"")</f>
        <v>37.04025</v>
      </c>
      <c r="AJ112" s="2">
        <f>COUNTIFS(ObservedSpeciesData!$A$2:$A$828,$A112,ObservedSpeciesData!$D$2:$D$828,$D112)</f>
        <v>4</v>
      </c>
      <c r="AK112" s="2">
        <f t="shared" si="1"/>
        <v>15</v>
      </c>
    </row>
    <row r="113" spans="1:37" x14ac:dyDescent="0.25">
      <c r="A113" s="14" t="s">
        <v>115</v>
      </c>
      <c r="B113" t="s">
        <v>98</v>
      </c>
      <c r="C113" t="s">
        <v>106</v>
      </c>
      <c r="D113" s="13">
        <v>42469</v>
      </c>
      <c r="E113">
        <v>1</v>
      </c>
      <c r="F113">
        <v>200</v>
      </c>
      <c r="G113" s="2" t="s">
        <v>87</v>
      </c>
      <c r="H113" s="2" t="s">
        <v>13</v>
      </c>
      <c r="I113">
        <v>6</v>
      </c>
      <c r="J113" s="2" t="s">
        <v>77</v>
      </c>
      <c r="K113" s="2">
        <f>IF(ISNUMBER(AVERAGEIFS(ObservedSpeciesData!K$2:K$4955,ObservedSpeciesData!$A$2:$A$4955,$A113,ObservedSpeciesData!$D$2:$D$4955,$D113)),AVERAGEIFS(ObservedSpeciesData!K$2:K$4955,ObservedSpeciesData!$A$2:$A$4955,$A113,ObservedSpeciesData!$D$2:$D$4955,$D113),"")</f>
        <v>156</v>
      </c>
      <c r="L113" s="26" t="str">
        <f>IF(ISNUMBER(AVERAGEIFS(ObservedSpeciesData!L$2:L$4955,ObservedSpeciesData!$A$2:$A$4955,$A113,ObservedSpeciesData!$D$2:$D$4955,$D113)),AVERAGEIFS(ObservedSpeciesData!L$2:L$4955,ObservedSpeciesData!$A$2:$A$4955,$A113,ObservedSpeciesData!$D$2:$D$4955,$D113),"")</f>
        <v/>
      </c>
      <c r="M113" s="23" t="str">
        <f>IF(ISNUMBER(AVERAGEIFS(ObservedSpeciesData!M$2:M$4955,ObservedSpeciesData!$A$2:$A$4955,$A113,ObservedSpeciesData!$D$2:$D$4955,$D113)),AVERAGEIFS(ObservedSpeciesData!M$2:M$4955,ObservedSpeciesData!$A$2:$A$4955,$A113,ObservedSpeciesData!$D$2:$D$4955,$D113),"")</f>
        <v/>
      </c>
      <c r="N113" s="23">
        <f>IF(ISNUMBER(AVERAGEIFS(ObservedSpeciesData!N$2:N$4955,ObservedSpeciesData!$A$2:$A$4955,$A113,ObservedSpeciesData!$D$2:$D$4955,$D113)),AVERAGEIFS(ObservedSpeciesData!N$2:N$4955,ObservedSpeciesData!$A$2:$A$4955,$A113,ObservedSpeciesData!$D$2:$D$4955,$D113),"")</f>
        <v>795.72129374968097</v>
      </c>
      <c r="O113" s="23">
        <f>IF(ISNUMBER(AVERAGEIFS(ObservedSpeciesData!O$2:O$4955,ObservedSpeciesData!$A$2:$A$4955,$A113,ObservedSpeciesData!$D$2:$D$4955,$D113)),AVERAGEIFS(ObservedSpeciesData!O$2:O$4955,ObservedSpeciesData!$A$2:$A$4955,$A113,ObservedSpeciesData!$D$2:$D$4955,$D113),"")</f>
        <v>79.5721293749681</v>
      </c>
      <c r="P113" s="23">
        <f>IF(ISNUMBER(AVERAGEIFS(ObservedSpeciesData!P$2:P$4955,ObservedSpeciesData!$A$2:$A$4955,$A113,ObservedSpeciesData!$C$2:$C$4955,$C113,ObservedSpeciesData!$D$2:$D$4955,$D113)),AVERAGEIFS(ObservedSpeciesData!P$2:P$4955,ObservedSpeciesData!$A$2:$A$4955,$A113,ObservedSpeciesData!$C$2:$C$4955,$C113,ObservedSpeciesData!$D$2:$D$4955,$D113),"")</f>
        <v>911.81193569661559</v>
      </c>
      <c r="Q113" s="23"/>
      <c r="R113" s="25" t="str">
        <f>IF(ISNUMBER(AVERAGEIFS(ObservedSpeciesData!R$2:R$4955,ObservedSpeciesData!$A$2:$A$4955,$A113,ObservedSpeciesData!$D$2:$D$4955,$D113)),AVERAGEIFS(ObservedSpeciesData!R$2:R$4955,ObservedSpeciesData!$A$2:$A$4955,$A113,ObservedSpeciesData!$D$2:$D$4955,$D113),"")</f>
        <v/>
      </c>
      <c r="S113" s="25" t="str">
        <f>IF(ISNUMBER(AVERAGEIFS(ObservedSpeciesData!S$2:S$4955,ObservedSpeciesData!$A$2:$A$4955,$A113,ObservedSpeciesData!$D$2:$D$4955,$D113)),AVERAGEIFS(ObservedSpeciesData!S$2:S$4955,ObservedSpeciesData!$A$2:$A$4955,$A113,ObservedSpeciesData!$D$2:$D$4955,$D113),"")</f>
        <v/>
      </c>
      <c r="T113" s="23" t="str">
        <f>IF(ISNUMBER(AVERAGEIFS(ObservedSpeciesData!T$2:T$4955,ObservedSpeciesData!$A$2:$A$4955,$A113,ObservedSpeciesData!$D$2:$D$4955,$D113)),AVERAGEIFS(ObservedSpeciesData!T$2:T$4955,ObservedSpeciesData!$A$2:$A$4955,$A113,ObservedSpeciesData!$D$2:$D$4955,$D113),"")</f>
        <v/>
      </c>
      <c r="U113" s="24" t="str">
        <f>IF(ISNUMBER(AVERAGEIFS(ObservedSpeciesData!U$2:U$4955,ObservedSpeciesData!$A$2:$A$4955,$A113,ObservedSpeciesData!$C$2:$C$4955,$C113,ObservedSpeciesData!$D$2:$D$4955,$D113)),AVERAGEIFS(ObservedSpeciesData!U$2:U$4955,ObservedSpeciesData!$A$2:$A$4955,$A113,ObservedSpeciesData!$C$2:$C$4955,$C113,ObservedSpeciesData!$D$2:$D$4955,$D113),"")</f>
        <v/>
      </c>
      <c r="V113" s="23">
        <f>IF(ISNUMBER(AVERAGEIFS(ObservedSpeciesData!V$2:V$4955,ObservedSpeciesData!$A$2:$A$4955,$A113,ObservedSpeciesData!$D$2:$D$4955,$D113)),AVERAGEIFS(ObservedSpeciesData!V$2:V$4955,ObservedSpeciesData!$A$2:$A$4955,$A113,ObservedSpeciesData!$D$2:$D$4955,$D113),"")</f>
        <v>17.187845468521118</v>
      </c>
      <c r="W113" s="23">
        <f>IF(ISNUMBER(AVERAGEIFS(ObservedSpeciesData!W$2:W$4955,ObservedSpeciesData!$A$2:$A$4955,$A113,ObservedSpeciesData!$D$2:$D$4955,$D113)),AVERAGEIFS(ObservedSpeciesData!W$2:W$4955,ObservedSpeciesData!$A$2:$A$4955,$A113,ObservedSpeciesData!$D$2:$D$4955,$D113),"")</f>
        <v>14.13744044303894</v>
      </c>
      <c r="X113" s="23">
        <f>IF(ISNUMBER(AVERAGEIFS(ObservedSpeciesData!X$2:X$4955,ObservedSpeciesData!$A$2:$A$4955,$A113,ObservedSpeciesData!$D$2:$D$4955,$D113)),AVERAGEIFS(ObservedSpeciesData!X$2:X$4955,ObservedSpeciesData!$A$2:$A$4955,$A113,ObservedSpeciesData!$D$2:$D$4955,$D113),"")</f>
        <v>80.609260559082031</v>
      </c>
      <c r="Y113" s="23">
        <f>IF(ISNUMBER(AVERAGEIFS(ObservedSpeciesData!Y$2:Y$4955,ObservedSpeciesData!$A$2:$A$4955,$A113,ObservedSpeciesData!$D$2:$D$4955,$D113)),AVERAGEIFS(ObservedSpeciesData!Y$2:Y$4955,ObservedSpeciesData!$A$2:$A$4955,$A113,ObservedSpeciesData!$D$2:$D$4955,$D113),"")</f>
        <v>22.566545009613037</v>
      </c>
      <c r="Z113" s="23">
        <f>IF(ISNUMBER(AVERAGEIFS(ObservedSpeciesData!Z$2:Z$4955,ObservedSpeciesData!$A$2:$A$4955,$A113,ObservedSpeciesData!$D$2:$D$4955,$D113)),AVERAGEIFS(ObservedSpeciesData!Z$2:Z$4955,ObservedSpeciesData!$A$2:$A$4955,$A113,ObservedSpeciesData!$D$2:$D$4955,$D113),"")</f>
        <v>90.89708423614502</v>
      </c>
      <c r="AA113" s="23">
        <f>IF(ISNUMBER(AVERAGEIFS(ObservedSpeciesData!AA$2:AA$4955,ObservedSpeciesData!$A$2:$A$4955,$A113,ObservedSpeciesData!$D$2:$D$4955,$D113)),AVERAGEIFS(ObservedSpeciesData!AA$2:AA$4955,ObservedSpeciesData!$A$2:$A$4955,$A113,ObservedSpeciesData!$D$2:$D$4955,$D113),"")</f>
        <v>31.43492603302002</v>
      </c>
      <c r="AB113" s="24">
        <f>IF(ISNUMBER(AVERAGEIFS(ObservedSpeciesData!AB$2:AB$4955,ObservedSpeciesData!$A$2:$A$4955,$A113,ObservedSpeciesData!$D$2:$D$4955,$D113)),AVERAGEIFS(ObservedSpeciesData!AB$2:AB$4955,ObservedSpeciesData!$A$2:$A$4955,$A113,ObservedSpeciesData!$D$2:$D$4955,$D113),"")</f>
        <v>5.0295881652832032E-2</v>
      </c>
      <c r="AC113" s="24">
        <f>IF(ISNUMBER(AVERAGEIFS(ObservedSpeciesData!AC$2:AC$4955,ObservedSpeciesData!$A$2:$A$4955,$A113,ObservedSpeciesData!$D$2:$D$4955,$D113)),AVERAGEIFS(ObservedSpeciesData!AC$2:AC$4955,ObservedSpeciesData!$A$2:$A$4955,$A113,ObservedSpeciesData!$D$2:$D$4955,$D113),"")</f>
        <v>5.0295881652832032E-2</v>
      </c>
      <c r="AD113" s="23">
        <f>IF(ISNUMBER(AVERAGEIFS(ObservedSpeciesData!AD$2:AD$4955,ObservedSpeciesData!$A$2:$A$4955,$A113,ObservedSpeciesData!$D$2:$D$4955,$D113)),AVERAGEIFS(ObservedSpeciesData!AD$2:AD$4955,ObservedSpeciesData!$A$2:$A$4955,$A113,ObservedSpeciesData!$D$2:$D$4955,$D113),"")</f>
        <v>12.897481689453127</v>
      </c>
      <c r="AE113" s="24">
        <f>IF(ISNUMBER(AVERAGEIFS(ObservedSpeciesData!AE$2:AE$4955,ObservedSpeciesData!$A$2:$A$4955,$A113,ObservedSpeciesData!$D$2:$D$4955,$D113)),AVERAGEIFS(ObservedSpeciesData!AE$2:AE$4955,ObservedSpeciesData!$A$2:$A$4955,$A113,ObservedSpeciesData!$D$2:$D$4955,$D113),"")</f>
        <v>13.325449061716387</v>
      </c>
      <c r="AF113" s="23"/>
      <c r="AG113" s="24"/>
      <c r="AH113" s="23">
        <f>IF(ISNUMBER(AVERAGEIFS(ObservedSpeciesData!AH$2:AH$4955,ObservedSpeciesData!$A$2:$A$4955,$A113,ObservedSpeciesData!$D$2:$D$4955,$D113)),AVERAGEIFS(ObservedSpeciesData!AH$2:AH$4955,ObservedSpeciesData!$A$2:$A$4955,$A113,ObservedSpeciesData!$D$2:$D$4955,$D113),"")</f>
        <v>3.99925</v>
      </c>
      <c r="AI113" s="23">
        <f>IF(ISNUMBER(AVERAGEIFS(ObservedSpeciesData!AI$2:AI$4955,ObservedSpeciesData!$A$2:$A$4955,$A113,ObservedSpeciesData!$C$2:$C$4955,$C113,ObservedSpeciesData!$D$2:$D$4955,$D113)),AVERAGEIFS(ObservedSpeciesData!AI$2:AI$4955,ObservedSpeciesData!$A$2:$A$4955,$A113,ObservedSpeciesData!$C$2:$C$4955,$C113,ObservedSpeciesData!$D$2:$D$4955,$D113),"")</f>
        <v>39.216499999999996</v>
      </c>
      <c r="AJ113" s="2">
        <f>COUNTIFS(ObservedSpeciesData!$A$2:$A$828,$A113,ObservedSpeciesData!$D$2:$D$828,$D113)</f>
        <v>4</v>
      </c>
      <c r="AK113" s="2">
        <f t="shared" si="1"/>
        <v>15</v>
      </c>
    </row>
    <row r="114" spans="1:37" x14ac:dyDescent="0.25">
      <c r="A114" s="14" t="s">
        <v>114</v>
      </c>
      <c r="B114" t="s">
        <v>98</v>
      </c>
      <c r="C114" t="s">
        <v>106</v>
      </c>
      <c r="D114" s="13">
        <v>42469</v>
      </c>
      <c r="E114">
        <v>1</v>
      </c>
      <c r="F114">
        <v>350</v>
      </c>
      <c r="G114" s="2" t="s">
        <v>87</v>
      </c>
      <c r="H114" s="2" t="s">
        <v>13</v>
      </c>
      <c r="I114">
        <v>6</v>
      </c>
      <c r="J114" s="2" t="s">
        <v>77</v>
      </c>
      <c r="K114" s="2">
        <f>IF(ISNUMBER(AVERAGEIFS(ObservedSpeciesData!K$2:K$4955,ObservedSpeciesData!$A$2:$A$4955,$A114,ObservedSpeciesData!$D$2:$D$4955,$D114)),AVERAGEIFS(ObservedSpeciesData!K$2:K$4955,ObservedSpeciesData!$A$2:$A$4955,$A114,ObservedSpeciesData!$D$2:$D$4955,$D114),"")</f>
        <v>272</v>
      </c>
      <c r="L114" s="26" t="str">
        <f>IF(ISNUMBER(AVERAGEIFS(ObservedSpeciesData!L$2:L$4955,ObservedSpeciesData!$A$2:$A$4955,$A114,ObservedSpeciesData!$D$2:$D$4955,$D114)),AVERAGEIFS(ObservedSpeciesData!L$2:L$4955,ObservedSpeciesData!$A$2:$A$4955,$A114,ObservedSpeciesData!$D$2:$D$4955,$D114),"")</f>
        <v/>
      </c>
      <c r="M114" s="23" t="str">
        <f>IF(ISNUMBER(AVERAGEIFS(ObservedSpeciesData!M$2:M$4955,ObservedSpeciesData!$A$2:$A$4955,$A114,ObservedSpeciesData!$D$2:$D$4955,$D114)),AVERAGEIFS(ObservedSpeciesData!M$2:M$4955,ObservedSpeciesData!$A$2:$A$4955,$A114,ObservedSpeciesData!$D$2:$D$4955,$D114),"")</f>
        <v/>
      </c>
      <c r="N114" s="23">
        <f>IF(ISNUMBER(AVERAGEIFS(ObservedSpeciesData!N$2:N$4955,ObservedSpeciesData!$A$2:$A$4955,$A114,ObservedSpeciesData!$D$2:$D$4955,$D114)),AVERAGEIFS(ObservedSpeciesData!N$2:N$4955,ObservedSpeciesData!$A$2:$A$4955,$A114,ObservedSpeciesData!$D$2:$D$4955,$D114),"")</f>
        <v>940.83692162823706</v>
      </c>
      <c r="O114" s="23">
        <f>IF(ISNUMBER(AVERAGEIFS(ObservedSpeciesData!O$2:O$4955,ObservedSpeciesData!$A$2:$A$4955,$A114,ObservedSpeciesData!$D$2:$D$4955,$D114)),AVERAGEIFS(ObservedSpeciesData!O$2:O$4955,ObservedSpeciesData!$A$2:$A$4955,$A114,ObservedSpeciesData!$D$2:$D$4955,$D114),"")</f>
        <v>94.083692162823723</v>
      </c>
      <c r="P114" s="23">
        <f>IF(ISNUMBER(AVERAGEIFS(ObservedSpeciesData!P$2:P$4955,ObservedSpeciesData!$A$2:$A$4955,$A114,ObservedSpeciesData!$C$2:$C$4955,$C114,ObservedSpeciesData!$D$2:$D$4955,$D114)),AVERAGEIFS(ObservedSpeciesData!P$2:P$4955,ObservedSpeciesData!$A$2:$A$4955,$A114,ObservedSpeciesData!$C$2:$C$4955,$C114,ObservedSpeciesData!$D$2:$D$4955,$D114),"")</f>
        <v>905.41936353478309</v>
      </c>
      <c r="Q114" s="23"/>
      <c r="R114" s="25" t="str">
        <f>IF(ISNUMBER(AVERAGEIFS(ObservedSpeciesData!R$2:R$4955,ObservedSpeciesData!$A$2:$A$4955,$A114,ObservedSpeciesData!$D$2:$D$4955,$D114)),AVERAGEIFS(ObservedSpeciesData!R$2:R$4955,ObservedSpeciesData!$A$2:$A$4955,$A114,ObservedSpeciesData!$D$2:$D$4955,$D114),"")</f>
        <v/>
      </c>
      <c r="S114" s="25" t="str">
        <f>IF(ISNUMBER(AVERAGEIFS(ObservedSpeciesData!S$2:S$4955,ObservedSpeciesData!$A$2:$A$4955,$A114,ObservedSpeciesData!$D$2:$D$4955,$D114)),AVERAGEIFS(ObservedSpeciesData!S$2:S$4955,ObservedSpeciesData!$A$2:$A$4955,$A114,ObservedSpeciesData!$D$2:$D$4955,$D114),"")</f>
        <v/>
      </c>
      <c r="T114" s="23" t="str">
        <f>IF(ISNUMBER(AVERAGEIFS(ObservedSpeciesData!T$2:T$4955,ObservedSpeciesData!$A$2:$A$4955,$A114,ObservedSpeciesData!$D$2:$D$4955,$D114)),AVERAGEIFS(ObservedSpeciesData!T$2:T$4955,ObservedSpeciesData!$A$2:$A$4955,$A114,ObservedSpeciesData!$D$2:$D$4955,$D114),"")</f>
        <v/>
      </c>
      <c r="U114" s="24" t="str">
        <f>IF(ISNUMBER(AVERAGEIFS(ObservedSpeciesData!U$2:U$4955,ObservedSpeciesData!$A$2:$A$4955,$A114,ObservedSpeciesData!$C$2:$C$4955,$C114,ObservedSpeciesData!$D$2:$D$4955,$D114)),AVERAGEIFS(ObservedSpeciesData!U$2:U$4955,ObservedSpeciesData!$A$2:$A$4955,$A114,ObservedSpeciesData!$C$2:$C$4955,$C114,ObservedSpeciesData!$D$2:$D$4955,$D114),"")</f>
        <v/>
      </c>
      <c r="V114" s="23">
        <f>IF(ISNUMBER(AVERAGEIFS(ObservedSpeciesData!V$2:V$4955,ObservedSpeciesData!$A$2:$A$4955,$A114,ObservedSpeciesData!$D$2:$D$4955,$D114)),AVERAGEIFS(ObservedSpeciesData!V$2:V$4955,ObservedSpeciesData!$A$2:$A$4955,$A114,ObservedSpeciesData!$D$2:$D$4955,$D114),"")</f>
        <v>17.268688678741455</v>
      </c>
      <c r="W114" s="23">
        <f>IF(ISNUMBER(AVERAGEIFS(ObservedSpeciesData!W$2:W$4955,ObservedSpeciesData!$A$2:$A$4955,$A114,ObservedSpeciesData!$D$2:$D$4955,$D114)),AVERAGEIFS(ObservedSpeciesData!W$2:W$4955,ObservedSpeciesData!$A$2:$A$4955,$A114,ObservedSpeciesData!$D$2:$D$4955,$D114),"")</f>
        <v>13.651749134063721</v>
      </c>
      <c r="X114" s="23">
        <f>IF(ISNUMBER(AVERAGEIFS(ObservedSpeciesData!X$2:X$4955,ObservedSpeciesData!$A$2:$A$4955,$A114,ObservedSpeciesData!$D$2:$D$4955,$D114)),AVERAGEIFS(ObservedSpeciesData!X$2:X$4955,ObservedSpeciesData!$A$2:$A$4955,$A114,ObservedSpeciesData!$D$2:$D$4955,$D114),"")</f>
        <v>80.69505786895752</v>
      </c>
      <c r="Y114" s="23">
        <f>IF(ISNUMBER(AVERAGEIFS(ObservedSpeciesData!Y$2:Y$4955,ObservedSpeciesData!$A$2:$A$4955,$A114,ObservedSpeciesData!$D$2:$D$4955,$D114)),AVERAGEIFS(ObservedSpeciesData!Y$2:Y$4955,ObservedSpeciesData!$A$2:$A$4955,$A114,ObservedSpeciesData!$D$2:$D$4955,$D114),"")</f>
        <v>22.811922073364258</v>
      </c>
      <c r="Z114" s="23">
        <f>IF(ISNUMBER(AVERAGEIFS(ObservedSpeciesData!Z$2:Z$4955,ObservedSpeciesData!$A$2:$A$4955,$A114,ObservedSpeciesData!$D$2:$D$4955,$D114)),AVERAGEIFS(ObservedSpeciesData!Z$2:Z$4955,ObservedSpeciesData!$A$2:$A$4955,$A114,ObservedSpeciesData!$D$2:$D$4955,$D114),"")</f>
        <v>90.561866760253906</v>
      </c>
      <c r="AA114" s="23">
        <f>IF(ISNUMBER(AVERAGEIFS(ObservedSpeciesData!AA$2:AA$4955,ObservedSpeciesData!$A$2:$A$4955,$A114,ObservedSpeciesData!$D$2:$D$4955,$D114)),AVERAGEIFS(ObservedSpeciesData!AA$2:AA$4955,ObservedSpeciesData!$A$2:$A$4955,$A114,ObservedSpeciesData!$D$2:$D$4955,$D114),"")</f>
        <v>31.947759389877319</v>
      </c>
      <c r="AB114" s="24">
        <f>IF(ISNUMBER(AVERAGEIFS(ObservedSpeciesData!AB$2:AB$4955,ObservedSpeciesData!$A$2:$A$4955,$A114,ObservedSpeciesData!$D$2:$D$4955,$D114)),AVERAGEIFS(ObservedSpeciesData!AB$2:AB$4955,ObservedSpeciesData!$A$2:$A$4955,$A114,ObservedSpeciesData!$D$2:$D$4955,$D114),"")</f>
        <v>5.1116415023803714E-2</v>
      </c>
      <c r="AC114" s="24">
        <f>IF(ISNUMBER(AVERAGEIFS(ObservedSpeciesData!AC$2:AC$4955,ObservedSpeciesData!$A$2:$A$4955,$A114,ObservedSpeciesData!$D$2:$D$4955,$D114)),AVERAGEIFS(ObservedSpeciesData!AC$2:AC$4955,ObservedSpeciesData!$A$2:$A$4955,$A114,ObservedSpeciesData!$D$2:$D$4955,$D114),"")</f>
        <v>5.1116415023803714E-2</v>
      </c>
      <c r="AD114" s="23">
        <f>IF(ISNUMBER(AVERAGEIFS(ObservedSpeciesData!AD$2:AD$4955,ObservedSpeciesData!$A$2:$A$4955,$A114,ObservedSpeciesData!$D$2:$D$4955,$D114)),AVERAGEIFS(ObservedSpeciesData!AD$2:AD$4955,ObservedSpeciesData!$A$2:$A$4955,$A114,ObservedSpeciesData!$D$2:$D$4955,$D114),"")</f>
        <v>12.911209259033203</v>
      </c>
      <c r="AE114" s="24">
        <f>IF(ISNUMBER(AVERAGEIFS(ObservedSpeciesData!AE$2:AE$4955,ObservedSpeciesData!$A$2:$A$4955,$A114,ObservedSpeciesData!$D$2:$D$4955,$D114)),AVERAGEIFS(ObservedSpeciesData!AE$2:AE$4955,ObservedSpeciesData!$A$2:$A$4955,$A114,ObservedSpeciesData!$D$2:$D$4955,$D114),"")</f>
        <v>12.516163156542438</v>
      </c>
      <c r="AF114" s="23"/>
      <c r="AG114" s="24"/>
      <c r="AH114" s="23">
        <f>IF(ISNUMBER(AVERAGEIFS(ObservedSpeciesData!AH$2:AH$4955,ObservedSpeciesData!$A$2:$A$4955,$A114,ObservedSpeciesData!$D$2:$D$4955,$D114)),AVERAGEIFS(ObservedSpeciesData!AH$2:AH$4955,ObservedSpeciesData!$A$2:$A$4955,$A114,ObservedSpeciesData!$D$2:$D$4955,$D114),"")</f>
        <v>4.8002500000000001</v>
      </c>
      <c r="AI114" s="23">
        <f>IF(ISNUMBER(AVERAGEIFS(ObservedSpeciesData!AI$2:AI$4955,ObservedSpeciesData!$A$2:$A$4955,$A114,ObservedSpeciesData!$C$2:$C$4955,$C114,ObservedSpeciesData!$D$2:$D$4955,$D114)),AVERAGEIFS(ObservedSpeciesData!AI$2:AI$4955,ObservedSpeciesData!$A$2:$A$4955,$A114,ObservedSpeciesData!$C$2:$C$4955,$C114,ObservedSpeciesData!$D$2:$D$4955,$D114),"")</f>
        <v>37.875250000000001</v>
      </c>
      <c r="AJ114" s="2">
        <f>COUNTIFS(ObservedSpeciesData!$A$2:$A$828,$A114,ObservedSpeciesData!$D$2:$D$828,$D114)</f>
        <v>4</v>
      </c>
      <c r="AK114" s="2">
        <f t="shared" si="1"/>
        <v>15</v>
      </c>
    </row>
    <row r="115" spans="1:37" x14ac:dyDescent="0.25">
      <c r="A115" s="14" t="s">
        <v>113</v>
      </c>
      <c r="B115" t="s">
        <v>98</v>
      </c>
      <c r="C115" t="s">
        <v>106</v>
      </c>
      <c r="D115" s="13">
        <v>42469</v>
      </c>
      <c r="E115">
        <v>1</v>
      </c>
      <c r="F115">
        <v>500</v>
      </c>
      <c r="G115" s="2" t="s">
        <v>87</v>
      </c>
      <c r="H115" s="2" t="s">
        <v>13</v>
      </c>
      <c r="I115">
        <v>6</v>
      </c>
      <c r="J115" s="2" t="s">
        <v>77</v>
      </c>
      <c r="K115" s="2">
        <f>IF(ISNUMBER(AVERAGEIFS(ObservedSpeciesData!K$2:K$4955,ObservedSpeciesData!$A$2:$A$4955,$A115,ObservedSpeciesData!$D$2:$D$4955,$D115)),AVERAGEIFS(ObservedSpeciesData!K$2:K$4955,ObservedSpeciesData!$A$2:$A$4955,$A115,ObservedSpeciesData!$D$2:$D$4955,$D115),"")</f>
        <v>389</v>
      </c>
      <c r="L115" s="26" t="str">
        <f>IF(ISNUMBER(AVERAGEIFS(ObservedSpeciesData!L$2:L$4955,ObservedSpeciesData!$A$2:$A$4955,$A115,ObservedSpeciesData!$D$2:$D$4955,$D115)),AVERAGEIFS(ObservedSpeciesData!L$2:L$4955,ObservedSpeciesData!$A$2:$A$4955,$A115,ObservedSpeciesData!$D$2:$D$4955,$D115),"")</f>
        <v/>
      </c>
      <c r="M115" s="23" t="str">
        <f>IF(ISNUMBER(AVERAGEIFS(ObservedSpeciesData!M$2:M$4955,ObservedSpeciesData!$A$2:$A$4955,$A115,ObservedSpeciesData!$D$2:$D$4955,$D115)),AVERAGEIFS(ObservedSpeciesData!M$2:M$4955,ObservedSpeciesData!$A$2:$A$4955,$A115,ObservedSpeciesData!$D$2:$D$4955,$D115),"")</f>
        <v/>
      </c>
      <c r="N115" s="23">
        <f>IF(ISNUMBER(AVERAGEIFS(ObservedSpeciesData!N$2:N$4955,ObservedSpeciesData!$A$2:$A$4955,$A115,ObservedSpeciesData!$D$2:$D$4955,$D115)),AVERAGEIFS(ObservedSpeciesData!N$2:N$4955,ObservedSpeciesData!$A$2:$A$4955,$A115,ObservedSpeciesData!$D$2:$D$4955,$D115),"")</f>
        <v>844.06216087706707</v>
      </c>
      <c r="O115" s="23">
        <f>IF(ISNUMBER(AVERAGEIFS(ObservedSpeciesData!O$2:O$4955,ObservedSpeciesData!$A$2:$A$4955,$A115,ObservedSpeciesData!$D$2:$D$4955,$D115)),AVERAGEIFS(ObservedSpeciesData!O$2:O$4955,ObservedSpeciesData!$A$2:$A$4955,$A115,ObservedSpeciesData!$D$2:$D$4955,$D115),"")</f>
        <v>84.406216087706724</v>
      </c>
      <c r="P115" s="23">
        <f>IF(ISNUMBER(AVERAGEIFS(ObservedSpeciesData!P$2:P$4955,ObservedSpeciesData!$A$2:$A$4955,$A115,ObservedSpeciesData!$C$2:$C$4955,$C115,ObservedSpeciesData!$D$2:$D$4955,$D115)),AVERAGEIFS(ObservedSpeciesData!P$2:P$4955,ObservedSpeciesData!$A$2:$A$4955,$A115,ObservedSpeciesData!$C$2:$C$4955,$C115,ObservedSpeciesData!$D$2:$D$4955,$D115),"")</f>
        <v>990.08586646831077</v>
      </c>
      <c r="Q115" s="23"/>
      <c r="R115" s="25" t="str">
        <f>IF(ISNUMBER(AVERAGEIFS(ObservedSpeciesData!R$2:R$4955,ObservedSpeciesData!$A$2:$A$4955,$A115,ObservedSpeciesData!$D$2:$D$4955,$D115)),AVERAGEIFS(ObservedSpeciesData!R$2:R$4955,ObservedSpeciesData!$A$2:$A$4955,$A115,ObservedSpeciesData!$D$2:$D$4955,$D115),"")</f>
        <v/>
      </c>
      <c r="S115" s="25" t="str">
        <f>IF(ISNUMBER(AVERAGEIFS(ObservedSpeciesData!S$2:S$4955,ObservedSpeciesData!$A$2:$A$4955,$A115,ObservedSpeciesData!$D$2:$D$4955,$D115)),AVERAGEIFS(ObservedSpeciesData!S$2:S$4955,ObservedSpeciesData!$A$2:$A$4955,$A115,ObservedSpeciesData!$D$2:$D$4955,$D115),"")</f>
        <v/>
      </c>
      <c r="T115" s="23" t="str">
        <f>IF(ISNUMBER(AVERAGEIFS(ObservedSpeciesData!T$2:T$4955,ObservedSpeciesData!$A$2:$A$4955,$A115,ObservedSpeciesData!$D$2:$D$4955,$D115)),AVERAGEIFS(ObservedSpeciesData!T$2:T$4955,ObservedSpeciesData!$A$2:$A$4955,$A115,ObservedSpeciesData!$D$2:$D$4955,$D115),"")</f>
        <v/>
      </c>
      <c r="U115" s="24" t="str">
        <f>IF(ISNUMBER(AVERAGEIFS(ObservedSpeciesData!U$2:U$4955,ObservedSpeciesData!$A$2:$A$4955,$A115,ObservedSpeciesData!$C$2:$C$4955,$C115,ObservedSpeciesData!$D$2:$D$4955,$D115)),AVERAGEIFS(ObservedSpeciesData!U$2:U$4955,ObservedSpeciesData!$A$2:$A$4955,$A115,ObservedSpeciesData!$C$2:$C$4955,$C115,ObservedSpeciesData!$D$2:$D$4955,$D115),"")</f>
        <v/>
      </c>
      <c r="V115" s="23">
        <f>IF(ISNUMBER(AVERAGEIFS(ObservedSpeciesData!V$2:V$4955,ObservedSpeciesData!$A$2:$A$4955,$A115,ObservedSpeciesData!$D$2:$D$4955,$D115)),AVERAGEIFS(ObservedSpeciesData!V$2:V$4955,ObservedSpeciesData!$A$2:$A$4955,$A115,ObservedSpeciesData!$D$2:$D$4955,$D115),"")</f>
        <v>17.443694114685059</v>
      </c>
      <c r="W115" s="23">
        <f>IF(ISNUMBER(AVERAGEIFS(ObservedSpeciesData!W$2:W$4955,ObservedSpeciesData!$A$2:$A$4955,$A115,ObservedSpeciesData!$D$2:$D$4955,$D115)),AVERAGEIFS(ObservedSpeciesData!W$2:W$4955,ObservedSpeciesData!$A$2:$A$4955,$A115,ObservedSpeciesData!$D$2:$D$4955,$D115),"")</f>
        <v>13.61396312713623</v>
      </c>
      <c r="X115" s="23">
        <f>IF(ISNUMBER(AVERAGEIFS(ObservedSpeciesData!X$2:X$4955,ObservedSpeciesData!$A$2:$A$4955,$A115,ObservedSpeciesData!$D$2:$D$4955,$D115)),AVERAGEIFS(ObservedSpeciesData!X$2:X$4955,ObservedSpeciesData!$A$2:$A$4955,$A115,ObservedSpeciesData!$D$2:$D$4955,$D115),"")</f>
        <v>80.56653881072998</v>
      </c>
      <c r="Y115" s="23">
        <f>IF(ISNUMBER(AVERAGEIFS(ObservedSpeciesData!Y$2:Y$4955,ObservedSpeciesData!$A$2:$A$4955,$A115,ObservedSpeciesData!$D$2:$D$4955,$D115)),AVERAGEIFS(ObservedSpeciesData!Y$2:Y$4955,ObservedSpeciesData!$A$2:$A$4955,$A115,ObservedSpeciesData!$D$2:$D$4955,$D115),"")</f>
        <v>22.46505331993103</v>
      </c>
      <c r="Z115" s="23">
        <f>IF(ISNUMBER(AVERAGEIFS(ObservedSpeciesData!Z$2:Z$4955,ObservedSpeciesData!$A$2:$A$4955,$A115,ObservedSpeciesData!$D$2:$D$4955,$D115)),AVERAGEIFS(ObservedSpeciesData!Z$2:Z$4955,ObservedSpeciesData!$A$2:$A$4955,$A115,ObservedSpeciesData!$D$2:$D$4955,$D115),"")</f>
        <v>90.816259384155273</v>
      </c>
      <c r="AA115" s="23">
        <f>IF(ISNUMBER(AVERAGEIFS(ObservedSpeciesData!AA$2:AA$4955,ObservedSpeciesData!$A$2:$A$4955,$A115,ObservedSpeciesData!$D$2:$D$4955,$D115)),AVERAGEIFS(ObservedSpeciesData!AA$2:AA$4955,ObservedSpeciesData!$A$2:$A$4955,$A115,ObservedSpeciesData!$D$2:$D$4955,$D115),"")</f>
        <v>31.908151149749756</v>
      </c>
      <c r="AB115" s="24">
        <f>IF(ISNUMBER(AVERAGEIFS(ObservedSpeciesData!AB$2:AB$4955,ObservedSpeciesData!$A$2:$A$4955,$A115,ObservedSpeciesData!$D$2:$D$4955,$D115)),AVERAGEIFS(ObservedSpeciesData!AB$2:AB$4955,ObservedSpeciesData!$A$2:$A$4955,$A115,ObservedSpeciesData!$D$2:$D$4955,$D115),"")</f>
        <v>5.1053041839599606E-2</v>
      </c>
      <c r="AC115" s="24">
        <f>IF(ISNUMBER(AVERAGEIFS(ObservedSpeciesData!AC$2:AC$4955,ObservedSpeciesData!$A$2:$A$4955,$A115,ObservedSpeciesData!$D$2:$D$4955,$D115)),AVERAGEIFS(ObservedSpeciesData!AC$2:AC$4955,ObservedSpeciesData!$A$2:$A$4955,$A115,ObservedSpeciesData!$D$2:$D$4955,$D115),"")</f>
        <v>5.1053041839599606E-2</v>
      </c>
      <c r="AD115" s="23">
        <f>IF(ISNUMBER(AVERAGEIFS(ObservedSpeciesData!AD$2:AD$4955,ObservedSpeciesData!$A$2:$A$4955,$A115,ObservedSpeciesData!$D$2:$D$4955,$D115)),AVERAGEIFS(ObservedSpeciesData!AD$2:AD$4955,ObservedSpeciesData!$A$2:$A$4955,$A115,ObservedSpeciesData!$D$2:$D$4955,$D115),"")</f>
        <v>12.890646209716797</v>
      </c>
      <c r="AE115" s="24">
        <f>IF(ISNUMBER(AVERAGEIFS(ObservedSpeciesData!AE$2:AE$4955,ObservedSpeciesData!$A$2:$A$4955,$A115,ObservedSpeciesData!$D$2:$D$4955,$D115)),AVERAGEIFS(ObservedSpeciesData!AE$2:AE$4955,ObservedSpeciesData!$A$2:$A$4955,$A115,ObservedSpeciesData!$D$2:$D$4955,$D115),"")</f>
        <v>12.948562642342095</v>
      </c>
      <c r="AF115" s="23"/>
      <c r="AG115" s="24"/>
      <c r="AH115" s="23">
        <f>IF(ISNUMBER(AVERAGEIFS(ObservedSpeciesData!AH$2:AH$4955,ObservedSpeciesData!$A$2:$A$4955,$A115,ObservedSpeciesData!$D$2:$D$4955,$D115)),AVERAGEIFS(ObservedSpeciesData!AH$2:AH$4955,ObservedSpeciesData!$A$2:$A$4955,$A115,ObservedSpeciesData!$D$2:$D$4955,$D115),"")</f>
        <v>4.3149999999999995</v>
      </c>
      <c r="AI115" s="23">
        <f>IF(ISNUMBER(AVERAGEIFS(ObservedSpeciesData!AI$2:AI$4955,ObservedSpeciesData!$A$2:$A$4955,$A115,ObservedSpeciesData!$C$2:$C$4955,$C115,ObservedSpeciesData!$D$2:$D$4955,$D115)),AVERAGEIFS(ObservedSpeciesData!AI$2:AI$4955,ObservedSpeciesData!$A$2:$A$4955,$A115,ObservedSpeciesData!$C$2:$C$4955,$C115,ObservedSpeciesData!$D$2:$D$4955,$D115),"")</f>
        <v>42.927500000000002</v>
      </c>
      <c r="AJ115" s="2">
        <f>COUNTIFS(ObservedSpeciesData!$A$2:$A$828,$A115,ObservedSpeciesData!$D$2:$D$828,$D115)</f>
        <v>4</v>
      </c>
      <c r="AK115" s="2">
        <f t="shared" si="1"/>
        <v>15</v>
      </c>
    </row>
    <row r="116" spans="1:37" x14ac:dyDescent="0.25">
      <c r="A116" s="14" t="s">
        <v>118</v>
      </c>
      <c r="B116" t="s">
        <v>98</v>
      </c>
      <c r="C116" t="s">
        <v>106</v>
      </c>
      <c r="D116" s="13">
        <v>42514</v>
      </c>
      <c r="E116">
        <v>1</v>
      </c>
      <c r="F116">
        <v>0</v>
      </c>
      <c r="G116" s="2" t="s">
        <v>87</v>
      </c>
      <c r="H116" s="2" t="s">
        <v>13</v>
      </c>
      <c r="I116">
        <v>7</v>
      </c>
      <c r="J116" s="2" t="s">
        <v>77</v>
      </c>
      <c r="K116" s="2">
        <f>IF(ISNUMBER(AVERAGEIFS(ObservedSpeciesData!K$2:K$4955,ObservedSpeciesData!$A$2:$A$4955,$A116,ObservedSpeciesData!$D$2:$D$4955,$D116)),AVERAGEIFS(ObservedSpeciesData!K$2:K$4955,ObservedSpeciesData!$A$2:$A$4955,$A116,ObservedSpeciesData!$D$2:$D$4955,$D116),"")</f>
        <v>0</v>
      </c>
      <c r="L116" s="26" t="str">
        <f>IF(ISNUMBER(AVERAGEIFS(ObservedSpeciesData!L$2:L$4955,ObservedSpeciesData!$A$2:$A$4955,$A116,ObservedSpeciesData!$D$2:$D$4955,$D116)),AVERAGEIFS(ObservedSpeciesData!L$2:L$4955,ObservedSpeciesData!$A$2:$A$4955,$A116,ObservedSpeciesData!$D$2:$D$4955,$D116),"")</f>
        <v/>
      </c>
      <c r="M116" s="23" t="str">
        <f>IF(ISNUMBER(AVERAGEIFS(ObservedSpeciesData!M$2:M$4955,ObservedSpeciesData!$A$2:$A$4955,$A116,ObservedSpeciesData!$D$2:$D$4955,$D116)),AVERAGEIFS(ObservedSpeciesData!M$2:M$4955,ObservedSpeciesData!$A$2:$A$4955,$A116,ObservedSpeciesData!$D$2:$D$4955,$D116),"")</f>
        <v/>
      </c>
      <c r="N116" s="23">
        <f>IF(ISNUMBER(AVERAGEIFS(ObservedSpeciesData!N$2:N$4955,ObservedSpeciesData!$A$2:$A$4955,$A116,ObservedSpeciesData!$D$2:$D$4955,$D116)),AVERAGEIFS(ObservedSpeciesData!N$2:N$4955,ObservedSpeciesData!$A$2:$A$4955,$A116,ObservedSpeciesData!$D$2:$D$4955,$D116),"")</f>
        <v>246.81896100889682</v>
      </c>
      <c r="O116" s="23">
        <f>IF(ISNUMBER(AVERAGEIFS(ObservedSpeciesData!O$2:O$4955,ObservedSpeciesData!$A$2:$A$4955,$A116,ObservedSpeciesData!$D$2:$D$4955,$D116)),AVERAGEIFS(ObservedSpeciesData!O$2:O$4955,ObservedSpeciesData!$A$2:$A$4955,$A116,ObservedSpeciesData!$D$2:$D$4955,$D116),"")</f>
        <v>24.681896100889684</v>
      </c>
      <c r="P116" s="23">
        <f>IF(ISNUMBER(AVERAGEIFS(ObservedSpeciesData!P$2:P$4955,ObservedSpeciesData!$A$2:$A$4955,$A116,ObservedSpeciesData!$C$2:$C$4955,$C116,ObservedSpeciesData!$D$2:$D$4955,$D116)),AVERAGEIFS(ObservedSpeciesData!P$2:P$4955,ObservedSpeciesData!$A$2:$A$4955,$A116,ObservedSpeciesData!$C$2:$C$4955,$C116,ObservedSpeciesData!$D$2:$D$4955,$D116),"")</f>
        <v>867.21059505453263</v>
      </c>
      <c r="Q116" s="23"/>
      <c r="R116" s="25" t="str">
        <f>IF(ISNUMBER(AVERAGEIFS(ObservedSpeciesData!R$2:R$4955,ObservedSpeciesData!$A$2:$A$4955,$A116,ObservedSpeciesData!$D$2:$D$4955,$D116)),AVERAGEIFS(ObservedSpeciesData!R$2:R$4955,ObservedSpeciesData!$A$2:$A$4955,$A116,ObservedSpeciesData!$D$2:$D$4955,$D116),"")</f>
        <v/>
      </c>
      <c r="S116" s="25" t="str">
        <f>IF(ISNUMBER(AVERAGEIFS(ObservedSpeciesData!S$2:S$4955,ObservedSpeciesData!$A$2:$A$4955,$A116,ObservedSpeciesData!$D$2:$D$4955,$D116)),AVERAGEIFS(ObservedSpeciesData!S$2:S$4955,ObservedSpeciesData!$A$2:$A$4955,$A116,ObservedSpeciesData!$D$2:$D$4955,$D116),"")</f>
        <v/>
      </c>
      <c r="T116" s="23" t="str">
        <f>IF(ISNUMBER(AVERAGEIFS(ObservedSpeciesData!T$2:T$4955,ObservedSpeciesData!$A$2:$A$4955,$A116,ObservedSpeciesData!$D$2:$D$4955,$D116)),AVERAGEIFS(ObservedSpeciesData!T$2:T$4955,ObservedSpeciesData!$A$2:$A$4955,$A116,ObservedSpeciesData!$D$2:$D$4955,$D116),"")</f>
        <v/>
      </c>
      <c r="U116" s="24" t="str">
        <f>IF(ISNUMBER(AVERAGEIFS(ObservedSpeciesData!U$2:U$4955,ObservedSpeciesData!$A$2:$A$4955,$A116,ObservedSpeciesData!$C$2:$C$4955,$C116,ObservedSpeciesData!$D$2:$D$4955,$D116)),AVERAGEIFS(ObservedSpeciesData!U$2:U$4955,ObservedSpeciesData!$A$2:$A$4955,$A116,ObservedSpeciesData!$C$2:$C$4955,$C116,ObservedSpeciesData!$D$2:$D$4955,$D116),"")</f>
        <v/>
      </c>
      <c r="V116" s="23">
        <f>IF(ISNUMBER(AVERAGEIFS(ObservedSpeciesData!V$2:V$4955,ObservedSpeciesData!$A$2:$A$4955,$A116,ObservedSpeciesData!$D$2:$D$4955,$D116)),AVERAGEIFS(ObservedSpeciesData!V$2:V$4955,ObservedSpeciesData!$A$2:$A$4955,$A116,ObservedSpeciesData!$D$2:$D$4955,$D116),"")</f>
        <v>14.673649787902832</v>
      </c>
      <c r="W116" s="23">
        <f>IF(ISNUMBER(AVERAGEIFS(ObservedSpeciesData!W$2:W$4955,ObservedSpeciesData!$A$2:$A$4955,$A116,ObservedSpeciesData!$D$2:$D$4955,$D116)),AVERAGEIFS(ObservedSpeciesData!W$2:W$4955,ObservedSpeciesData!$A$2:$A$4955,$A116,ObservedSpeciesData!$D$2:$D$4955,$D116),"")</f>
        <v>17.431629180908203</v>
      </c>
      <c r="X116" s="23">
        <f>IF(ISNUMBER(AVERAGEIFS(ObservedSpeciesData!X$2:X$4955,ObservedSpeciesData!$A$2:$A$4955,$A116,ObservedSpeciesData!$D$2:$D$4955,$D116)),AVERAGEIFS(ObservedSpeciesData!X$2:X$4955,ObservedSpeciesData!$A$2:$A$4955,$A116,ObservedSpeciesData!$D$2:$D$4955,$D116),"")</f>
        <v>82.256209373474121</v>
      </c>
      <c r="Y116" s="23">
        <f>IF(ISNUMBER(AVERAGEIFS(ObservedSpeciesData!Y$2:Y$4955,ObservedSpeciesData!$A$2:$A$4955,$A116,ObservedSpeciesData!$D$2:$D$4955,$D116)),AVERAGEIFS(ObservedSpeciesData!Y$2:Y$4955,ObservedSpeciesData!$A$2:$A$4955,$A116,ObservedSpeciesData!$D$2:$D$4955,$D116),"")</f>
        <v>20.489961624145508</v>
      </c>
      <c r="Z116" s="23">
        <f>IF(ISNUMBER(AVERAGEIFS(ObservedSpeciesData!Z$2:Z$4955,ObservedSpeciesData!$A$2:$A$4955,$A116,ObservedSpeciesData!$D$2:$D$4955,$D116)),AVERAGEIFS(ObservedSpeciesData!Z$2:Z$4955,ObservedSpeciesData!$A$2:$A$4955,$A116,ObservedSpeciesData!$D$2:$D$4955,$D116),"")</f>
        <v>91.128790855407715</v>
      </c>
      <c r="AA116" s="23">
        <f>IF(ISNUMBER(AVERAGEIFS(ObservedSpeciesData!AA$2:AA$4955,ObservedSpeciesData!$A$2:$A$4955,$A116,ObservedSpeciesData!$D$2:$D$4955,$D116)),AVERAGEIFS(ObservedSpeciesData!AA$2:AA$4955,ObservedSpeciesData!$A$2:$A$4955,$A116,ObservedSpeciesData!$D$2:$D$4955,$D116),"")</f>
        <v>31.167011737823486</v>
      </c>
      <c r="AB116" s="24">
        <f>IF(ISNUMBER(AVERAGEIFS(ObservedSpeciesData!AB$2:AB$4955,ObservedSpeciesData!$A$2:$A$4955,$A116,ObservedSpeciesData!$D$2:$D$4955,$D116)),AVERAGEIFS(ObservedSpeciesData!AB$2:AB$4955,ObservedSpeciesData!$A$2:$A$4955,$A116,ObservedSpeciesData!$D$2:$D$4955,$D116),"")</f>
        <v>4.9867218780517579E-2</v>
      </c>
      <c r="AC116" s="24">
        <f>IF(ISNUMBER(AVERAGEIFS(ObservedSpeciesData!AC$2:AC$4955,ObservedSpeciesData!$A$2:$A$4955,$A116,ObservedSpeciesData!$D$2:$D$4955,$D116)),AVERAGEIFS(ObservedSpeciesData!AC$2:AC$4955,ObservedSpeciesData!$A$2:$A$4955,$A116,ObservedSpeciesData!$D$2:$D$4955,$D116),"")</f>
        <v>4.9867218780517579E-2</v>
      </c>
      <c r="AD116" s="23">
        <f>IF(ISNUMBER(AVERAGEIFS(ObservedSpeciesData!AD$2:AD$4955,ObservedSpeciesData!$A$2:$A$4955,$A116,ObservedSpeciesData!$D$2:$D$4955,$D116)),AVERAGEIFS(ObservedSpeciesData!AD$2:AD$4955,ObservedSpeciesData!$A$2:$A$4955,$A116,ObservedSpeciesData!$D$2:$D$4955,$D116),"")</f>
        <v>13.160993499755861</v>
      </c>
      <c r="AE116" s="24">
        <f>IF(ISNUMBER(AVERAGEIFS(ObservedSpeciesData!AE$2:AE$4955,ObservedSpeciesData!$A$2:$A$4955,$A116,ObservedSpeciesData!$D$2:$D$4955,$D116)),AVERAGEIFS(ObservedSpeciesData!AE$2:AE$4955,ObservedSpeciesData!$A$2:$A$4955,$A116,ObservedSpeciesData!$D$2:$D$4955,$D116),"")</f>
        <v>16.92797305679985</v>
      </c>
      <c r="AF116" s="23"/>
      <c r="AG116" s="24"/>
      <c r="AH116" s="23">
        <f>IF(ISNUMBER(AVERAGEIFS(ObservedSpeciesData!AH$2:AH$4955,ObservedSpeciesData!$A$2:$A$4955,$A116,ObservedSpeciesData!$D$2:$D$4955,$D116)),AVERAGEIFS(ObservedSpeciesData!AH$2:AH$4955,ObservedSpeciesData!$A$2:$A$4955,$A116,ObservedSpeciesData!$D$2:$D$4955,$D116),"")</f>
        <v>1.2317499999999999</v>
      </c>
      <c r="AI116" s="23">
        <f>IF(ISNUMBER(AVERAGEIFS(ObservedSpeciesData!AI$2:AI$4955,ObservedSpeciesData!$A$2:$A$4955,$A116,ObservedSpeciesData!$C$2:$C$4955,$C116,ObservedSpeciesData!$D$2:$D$4955,$D116)),AVERAGEIFS(ObservedSpeciesData!AI$2:AI$4955,ObservedSpeciesData!$A$2:$A$4955,$A116,ObservedSpeciesData!$C$2:$C$4955,$C116,ObservedSpeciesData!$D$2:$D$4955,$D116),"")</f>
        <v>37.133999999999993</v>
      </c>
      <c r="AJ116" s="2">
        <f>COUNTIFS(ObservedSpeciesData!$A$2:$A$828,$A116,ObservedSpeciesData!$D$2:$D$828,$D116)</f>
        <v>4</v>
      </c>
      <c r="AK116" s="2">
        <f t="shared" si="1"/>
        <v>15</v>
      </c>
    </row>
    <row r="117" spans="1:37" x14ac:dyDescent="0.25">
      <c r="A117" s="14" t="s">
        <v>117</v>
      </c>
      <c r="B117" t="s">
        <v>98</v>
      </c>
      <c r="C117" t="s">
        <v>106</v>
      </c>
      <c r="D117" s="13">
        <v>42514</v>
      </c>
      <c r="E117">
        <v>1</v>
      </c>
      <c r="F117">
        <v>50</v>
      </c>
      <c r="G117" s="2" t="s">
        <v>87</v>
      </c>
      <c r="H117" s="2" t="s">
        <v>13</v>
      </c>
      <c r="I117">
        <v>7</v>
      </c>
      <c r="J117" s="2" t="s">
        <v>77</v>
      </c>
      <c r="K117" s="2">
        <f>IF(ISNUMBER(AVERAGEIFS(ObservedSpeciesData!K$2:K$4955,ObservedSpeciesData!$A$2:$A$4955,$A117,ObservedSpeciesData!$D$2:$D$4955,$D117)),AVERAGEIFS(ObservedSpeciesData!K$2:K$4955,ObservedSpeciesData!$A$2:$A$4955,$A117,ObservedSpeciesData!$D$2:$D$4955,$D117),"")</f>
        <v>45</v>
      </c>
      <c r="L117" s="26" t="str">
        <f>IF(ISNUMBER(AVERAGEIFS(ObservedSpeciesData!L$2:L$4955,ObservedSpeciesData!$A$2:$A$4955,$A117,ObservedSpeciesData!$D$2:$D$4955,$D117)),AVERAGEIFS(ObservedSpeciesData!L$2:L$4955,ObservedSpeciesData!$A$2:$A$4955,$A117,ObservedSpeciesData!$D$2:$D$4955,$D117),"")</f>
        <v/>
      </c>
      <c r="M117" s="23" t="str">
        <f>IF(ISNUMBER(AVERAGEIFS(ObservedSpeciesData!M$2:M$4955,ObservedSpeciesData!$A$2:$A$4955,$A117,ObservedSpeciesData!$D$2:$D$4955,$D117)),AVERAGEIFS(ObservedSpeciesData!M$2:M$4955,ObservedSpeciesData!$A$2:$A$4955,$A117,ObservedSpeciesData!$D$2:$D$4955,$D117),"")</f>
        <v/>
      </c>
      <c r="N117" s="23">
        <f>IF(ISNUMBER(AVERAGEIFS(ObservedSpeciesData!N$2:N$4955,ObservedSpeciesData!$A$2:$A$4955,$A117,ObservedSpeciesData!$D$2:$D$4955,$D117)),AVERAGEIFS(ObservedSpeciesData!N$2:N$4955,ObservedSpeciesData!$A$2:$A$4955,$A117,ObservedSpeciesData!$D$2:$D$4955,$D117),"")</f>
        <v>203.33610522392331</v>
      </c>
      <c r="O117" s="23">
        <f>IF(ISNUMBER(AVERAGEIFS(ObservedSpeciesData!O$2:O$4955,ObservedSpeciesData!$A$2:$A$4955,$A117,ObservedSpeciesData!$D$2:$D$4955,$D117)),AVERAGEIFS(ObservedSpeciesData!O$2:O$4955,ObservedSpeciesData!$A$2:$A$4955,$A117,ObservedSpeciesData!$D$2:$D$4955,$D117),"")</f>
        <v>20.333610522392334</v>
      </c>
      <c r="P117" s="23">
        <f>IF(ISNUMBER(AVERAGEIFS(ObservedSpeciesData!P$2:P$4955,ObservedSpeciesData!$A$2:$A$4955,$A117,ObservedSpeciesData!$C$2:$C$4955,$C117,ObservedSpeciesData!$D$2:$D$4955,$D117)),AVERAGEIFS(ObservedSpeciesData!P$2:P$4955,ObservedSpeciesData!$A$2:$A$4955,$A117,ObservedSpeciesData!$C$2:$C$4955,$C117,ObservedSpeciesData!$D$2:$D$4955,$D117),"")</f>
        <v>882.17355451389915</v>
      </c>
      <c r="Q117" s="23"/>
      <c r="R117" s="25" t="str">
        <f>IF(ISNUMBER(AVERAGEIFS(ObservedSpeciesData!R$2:R$4955,ObservedSpeciesData!$A$2:$A$4955,$A117,ObservedSpeciesData!$D$2:$D$4955,$D117)),AVERAGEIFS(ObservedSpeciesData!R$2:R$4955,ObservedSpeciesData!$A$2:$A$4955,$A117,ObservedSpeciesData!$D$2:$D$4955,$D117),"")</f>
        <v/>
      </c>
      <c r="S117" s="25" t="str">
        <f>IF(ISNUMBER(AVERAGEIFS(ObservedSpeciesData!S$2:S$4955,ObservedSpeciesData!$A$2:$A$4955,$A117,ObservedSpeciesData!$D$2:$D$4955,$D117)),AVERAGEIFS(ObservedSpeciesData!S$2:S$4955,ObservedSpeciesData!$A$2:$A$4955,$A117,ObservedSpeciesData!$D$2:$D$4955,$D117),"")</f>
        <v/>
      </c>
      <c r="T117" s="23" t="str">
        <f>IF(ISNUMBER(AVERAGEIFS(ObservedSpeciesData!T$2:T$4955,ObservedSpeciesData!$A$2:$A$4955,$A117,ObservedSpeciesData!$D$2:$D$4955,$D117)),AVERAGEIFS(ObservedSpeciesData!T$2:T$4955,ObservedSpeciesData!$A$2:$A$4955,$A117,ObservedSpeciesData!$D$2:$D$4955,$D117),"")</f>
        <v/>
      </c>
      <c r="U117" s="24" t="str">
        <f>IF(ISNUMBER(AVERAGEIFS(ObservedSpeciesData!U$2:U$4955,ObservedSpeciesData!$A$2:$A$4955,$A117,ObservedSpeciesData!$C$2:$C$4955,$C117,ObservedSpeciesData!$D$2:$D$4955,$D117)),AVERAGEIFS(ObservedSpeciesData!U$2:U$4955,ObservedSpeciesData!$A$2:$A$4955,$A117,ObservedSpeciesData!$C$2:$C$4955,$C117,ObservedSpeciesData!$D$2:$D$4955,$D117),"")</f>
        <v/>
      </c>
      <c r="V117" s="23">
        <f>IF(ISNUMBER(AVERAGEIFS(ObservedSpeciesData!V$2:V$4955,ObservedSpeciesData!$A$2:$A$4955,$A117,ObservedSpeciesData!$D$2:$D$4955,$D117)),AVERAGEIFS(ObservedSpeciesData!V$2:V$4955,ObservedSpeciesData!$A$2:$A$4955,$A117,ObservedSpeciesData!$D$2:$D$4955,$D117),"")</f>
        <v>14.791418075561523</v>
      </c>
      <c r="W117" s="23">
        <f>IF(ISNUMBER(AVERAGEIFS(ObservedSpeciesData!W$2:W$4955,ObservedSpeciesData!$A$2:$A$4955,$A117,ObservedSpeciesData!$D$2:$D$4955,$D117)),AVERAGEIFS(ObservedSpeciesData!W$2:W$4955,ObservedSpeciesData!$A$2:$A$4955,$A117,ObservedSpeciesData!$D$2:$D$4955,$D117),"")</f>
        <v>17.541144371032715</v>
      </c>
      <c r="X117" s="23">
        <f>IF(ISNUMBER(AVERAGEIFS(ObservedSpeciesData!X$2:X$4955,ObservedSpeciesData!$A$2:$A$4955,$A117,ObservedSpeciesData!$D$2:$D$4955,$D117)),AVERAGEIFS(ObservedSpeciesData!X$2:X$4955,ObservedSpeciesData!$A$2:$A$4955,$A117,ObservedSpeciesData!$D$2:$D$4955,$D117),"")</f>
        <v>82.091091156005859</v>
      </c>
      <c r="Y117" s="23">
        <f>IF(ISNUMBER(AVERAGEIFS(ObservedSpeciesData!Y$2:Y$4955,ObservedSpeciesData!$A$2:$A$4955,$A117,ObservedSpeciesData!$D$2:$D$4955,$D117)),AVERAGEIFS(ObservedSpeciesData!Y$2:Y$4955,ObservedSpeciesData!$A$2:$A$4955,$A117,ObservedSpeciesData!$D$2:$D$4955,$D117),"")</f>
        <v>20.706771850585938</v>
      </c>
      <c r="Z117" s="23">
        <f>IF(ISNUMBER(AVERAGEIFS(ObservedSpeciesData!Z$2:Z$4955,ObservedSpeciesData!$A$2:$A$4955,$A117,ObservedSpeciesData!$D$2:$D$4955,$D117)),AVERAGEIFS(ObservedSpeciesData!Z$2:Z$4955,ObservedSpeciesData!$A$2:$A$4955,$A117,ObservedSpeciesData!$D$2:$D$4955,$D117),"")</f>
        <v>90.960690498352051</v>
      </c>
      <c r="AA117" s="23">
        <f>IF(ISNUMBER(AVERAGEIFS(ObservedSpeciesData!AA$2:AA$4955,ObservedSpeciesData!$A$2:$A$4955,$A117,ObservedSpeciesData!$D$2:$D$4955,$D117)),AVERAGEIFS(ObservedSpeciesData!AA$2:AA$4955,ObservedSpeciesData!$A$2:$A$4955,$A117,ObservedSpeciesData!$D$2:$D$4955,$D117),"")</f>
        <v>30.533818960189819</v>
      </c>
      <c r="AB117" s="24">
        <f>IF(ISNUMBER(AVERAGEIFS(ObservedSpeciesData!AB$2:AB$4955,ObservedSpeciesData!$A$2:$A$4955,$A117,ObservedSpeciesData!$D$2:$D$4955,$D117)),AVERAGEIFS(ObservedSpeciesData!AB$2:AB$4955,ObservedSpeciesData!$A$2:$A$4955,$A117,ObservedSpeciesData!$D$2:$D$4955,$D117),"")</f>
        <v>4.8854110336303706E-2</v>
      </c>
      <c r="AC117" s="24">
        <f>IF(ISNUMBER(AVERAGEIFS(ObservedSpeciesData!AC$2:AC$4955,ObservedSpeciesData!$A$2:$A$4955,$A117,ObservedSpeciesData!$D$2:$D$4955,$D117)),AVERAGEIFS(ObservedSpeciesData!AC$2:AC$4955,ObservedSpeciesData!$A$2:$A$4955,$A117,ObservedSpeciesData!$D$2:$D$4955,$D117),"")</f>
        <v>4.8854110336303706E-2</v>
      </c>
      <c r="AD117" s="23">
        <f>IF(ISNUMBER(AVERAGEIFS(ObservedSpeciesData!AD$2:AD$4955,ObservedSpeciesData!$A$2:$A$4955,$A117,ObservedSpeciesData!$D$2:$D$4955,$D117)),AVERAGEIFS(ObservedSpeciesData!AD$2:AD$4955,ObservedSpeciesData!$A$2:$A$4955,$A117,ObservedSpeciesData!$D$2:$D$4955,$D117),"")</f>
        <v>13.134574584960937</v>
      </c>
      <c r="AE117" s="24">
        <f>IF(ISNUMBER(AVERAGEIFS(ObservedSpeciesData!AE$2:AE$4955,ObservedSpeciesData!$A$2:$A$4955,$A117,ObservedSpeciesData!$D$2:$D$4955,$D117)),AVERAGEIFS(ObservedSpeciesData!AE$2:AE$4955,ObservedSpeciesData!$A$2:$A$4955,$A117,ObservedSpeciesData!$D$2:$D$4955,$D117),"")</f>
        <v>18.183506668720003</v>
      </c>
      <c r="AF117" s="23"/>
      <c r="AG117" s="24"/>
      <c r="AH117" s="23">
        <f>IF(ISNUMBER(AVERAGEIFS(ObservedSpeciesData!AH$2:AH$4955,ObservedSpeciesData!$A$2:$A$4955,$A117,ObservedSpeciesData!$D$2:$D$4955,$D117)),AVERAGEIFS(ObservedSpeciesData!AH$2:AH$4955,ObservedSpeciesData!$A$2:$A$4955,$A117,ObservedSpeciesData!$D$2:$D$4955,$D117),"")</f>
        <v>0.99675000000000002</v>
      </c>
      <c r="AI117" s="23">
        <f>IF(ISNUMBER(AVERAGEIFS(ObservedSpeciesData!AI$2:AI$4955,ObservedSpeciesData!$A$2:$A$4955,$A117,ObservedSpeciesData!$C$2:$C$4955,$C117,ObservedSpeciesData!$D$2:$D$4955,$D117)),AVERAGEIFS(ObservedSpeciesData!AI$2:AI$4955,ObservedSpeciesData!$A$2:$A$4955,$A117,ObservedSpeciesData!$C$2:$C$4955,$C117,ObservedSpeciesData!$D$2:$D$4955,$D117),"")</f>
        <v>37.221749999999993</v>
      </c>
      <c r="AJ117" s="2">
        <f>COUNTIFS(ObservedSpeciesData!$A$2:$A$828,$A117,ObservedSpeciesData!$D$2:$D$828,$D117)</f>
        <v>4</v>
      </c>
      <c r="AK117" s="2">
        <f t="shared" si="1"/>
        <v>15</v>
      </c>
    </row>
    <row r="118" spans="1:37" x14ac:dyDescent="0.25">
      <c r="A118" s="14" t="s">
        <v>116</v>
      </c>
      <c r="B118" t="s">
        <v>98</v>
      </c>
      <c r="C118" t="s">
        <v>106</v>
      </c>
      <c r="D118" s="13">
        <v>42514</v>
      </c>
      <c r="E118">
        <v>1</v>
      </c>
      <c r="F118">
        <v>100</v>
      </c>
      <c r="G118" s="2" t="s">
        <v>87</v>
      </c>
      <c r="H118" s="2" t="s">
        <v>13</v>
      </c>
      <c r="I118">
        <v>7</v>
      </c>
      <c r="J118" s="2" t="s">
        <v>77</v>
      </c>
      <c r="K118" s="2">
        <f>IF(ISNUMBER(AVERAGEIFS(ObservedSpeciesData!K$2:K$4955,ObservedSpeciesData!$A$2:$A$4955,$A118,ObservedSpeciesData!$D$2:$D$4955,$D118)),AVERAGEIFS(ObservedSpeciesData!K$2:K$4955,ObservedSpeciesData!$A$2:$A$4955,$A118,ObservedSpeciesData!$D$2:$D$4955,$D118),"")</f>
        <v>78</v>
      </c>
      <c r="L118" s="26" t="str">
        <f>IF(ISNUMBER(AVERAGEIFS(ObservedSpeciesData!L$2:L$4955,ObservedSpeciesData!$A$2:$A$4955,$A118,ObservedSpeciesData!$D$2:$D$4955,$D118)),AVERAGEIFS(ObservedSpeciesData!L$2:L$4955,ObservedSpeciesData!$A$2:$A$4955,$A118,ObservedSpeciesData!$D$2:$D$4955,$D118),"")</f>
        <v/>
      </c>
      <c r="M118" s="23" t="str">
        <f>IF(ISNUMBER(AVERAGEIFS(ObservedSpeciesData!M$2:M$4955,ObservedSpeciesData!$A$2:$A$4955,$A118,ObservedSpeciesData!$D$2:$D$4955,$D118)),AVERAGEIFS(ObservedSpeciesData!M$2:M$4955,ObservedSpeciesData!$A$2:$A$4955,$A118,ObservedSpeciesData!$D$2:$D$4955,$D118),"")</f>
        <v/>
      </c>
      <c r="N118" s="23">
        <f>IF(ISNUMBER(AVERAGEIFS(ObservedSpeciesData!N$2:N$4955,ObservedSpeciesData!$A$2:$A$4955,$A118,ObservedSpeciesData!$D$2:$D$4955,$D118)),AVERAGEIFS(ObservedSpeciesData!N$2:N$4955,ObservedSpeciesData!$A$2:$A$4955,$A118,ObservedSpeciesData!$D$2:$D$4955,$D118),"")</f>
        <v>173.12662912494415</v>
      </c>
      <c r="O118" s="23">
        <f>IF(ISNUMBER(AVERAGEIFS(ObservedSpeciesData!O$2:O$4955,ObservedSpeciesData!$A$2:$A$4955,$A118,ObservedSpeciesData!$D$2:$D$4955,$D118)),AVERAGEIFS(ObservedSpeciesData!O$2:O$4955,ObservedSpeciesData!$A$2:$A$4955,$A118,ObservedSpeciesData!$D$2:$D$4955,$D118),"")</f>
        <v>17.31266291249441</v>
      </c>
      <c r="P118" s="23">
        <f>IF(ISNUMBER(AVERAGEIFS(ObservedSpeciesData!P$2:P$4955,ObservedSpeciesData!$A$2:$A$4955,$A118,ObservedSpeciesData!$C$2:$C$4955,$C118,ObservedSpeciesData!$D$2:$D$4955,$D118)),AVERAGEIFS(ObservedSpeciesData!P$2:P$4955,ObservedSpeciesData!$A$2:$A$4955,$A118,ObservedSpeciesData!$C$2:$C$4955,$C118,ObservedSpeciesData!$D$2:$D$4955,$D118),"")</f>
        <v>908.95606026807286</v>
      </c>
      <c r="Q118" s="23"/>
      <c r="R118" s="25" t="str">
        <f>IF(ISNUMBER(AVERAGEIFS(ObservedSpeciesData!R$2:R$4955,ObservedSpeciesData!$A$2:$A$4955,$A118,ObservedSpeciesData!$D$2:$D$4955,$D118)),AVERAGEIFS(ObservedSpeciesData!R$2:R$4955,ObservedSpeciesData!$A$2:$A$4955,$A118,ObservedSpeciesData!$D$2:$D$4955,$D118),"")</f>
        <v/>
      </c>
      <c r="S118" s="25" t="str">
        <f>IF(ISNUMBER(AVERAGEIFS(ObservedSpeciesData!S$2:S$4955,ObservedSpeciesData!$A$2:$A$4955,$A118,ObservedSpeciesData!$D$2:$D$4955,$D118)),AVERAGEIFS(ObservedSpeciesData!S$2:S$4955,ObservedSpeciesData!$A$2:$A$4955,$A118,ObservedSpeciesData!$D$2:$D$4955,$D118),"")</f>
        <v/>
      </c>
      <c r="T118" s="23" t="str">
        <f>IF(ISNUMBER(AVERAGEIFS(ObservedSpeciesData!T$2:T$4955,ObservedSpeciesData!$A$2:$A$4955,$A118,ObservedSpeciesData!$D$2:$D$4955,$D118)),AVERAGEIFS(ObservedSpeciesData!T$2:T$4955,ObservedSpeciesData!$A$2:$A$4955,$A118,ObservedSpeciesData!$D$2:$D$4955,$D118),"")</f>
        <v/>
      </c>
      <c r="U118" s="24" t="str">
        <f>IF(ISNUMBER(AVERAGEIFS(ObservedSpeciesData!U$2:U$4955,ObservedSpeciesData!$A$2:$A$4955,$A118,ObservedSpeciesData!$C$2:$C$4955,$C118,ObservedSpeciesData!$D$2:$D$4955,$D118)),AVERAGEIFS(ObservedSpeciesData!U$2:U$4955,ObservedSpeciesData!$A$2:$A$4955,$A118,ObservedSpeciesData!$C$2:$C$4955,$C118,ObservedSpeciesData!$D$2:$D$4955,$D118),"")</f>
        <v/>
      </c>
      <c r="V118" s="23">
        <f>IF(ISNUMBER(AVERAGEIFS(ObservedSpeciesData!V$2:V$4955,ObservedSpeciesData!$A$2:$A$4955,$A118,ObservedSpeciesData!$D$2:$D$4955,$D118)),AVERAGEIFS(ObservedSpeciesData!V$2:V$4955,ObservedSpeciesData!$A$2:$A$4955,$A118,ObservedSpeciesData!$D$2:$D$4955,$D118),"")</f>
        <v>14.775409698486328</v>
      </c>
      <c r="W118" s="23">
        <f>IF(ISNUMBER(AVERAGEIFS(ObservedSpeciesData!W$2:W$4955,ObservedSpeciesData!$A$2:$A$4955,$A118,ObservedSpeciesData!$D$2:$D$4955,$D118)),AVERAGEIFS(ObservedSpeciesData!W$2:W$4955,ObservedSpeciesData!$A$2:$A$4955,$A118,ObservedSpeciesData!$D$2:$D$4955,$D118),"")</f>
        <v>17.919049501419067</v>
      </c>
      <c r="X118" s="23">
        <f>IF(ISNUMBER(AVERAGEIFS(ObservedSpeciesData!X$2:X$4955,ObservedSpeciesData!$A$2:$A$4955,$A118,ObservedSpeciesData!$D$2:$D$4955,$D118)),AVERAGEIFS(ObservedSpeciesData!X$2:X$4955,ObservedSpeciesData!$A$2:$A$4955,$A118,ObservedSpeciesData!$D$2:$D$4955,$D118),"")</f>
        <v>82.155184745788574</v>
      </c>
      <c r="Y118" s="23">
        <f>IF(ISNUMBER(AVERAGEIFS(ObservedSpeciesData!Y$2:Y$4955,ObservedSpeciesData!$A$2:$A$4955,$A118,ObservedSpeciesData!$D$2:$D$4955,$D118)),AVERAGEIFS(ObservedSpeciesData!Y$2:Y$4955,ObservedSpeciesData!$A$2:$A$4955,$A118,ObservedSpeciesData!$D$2:$D$4955,$D118),"")</f>
        <v>20.507889986038208</v>
      </c>
      <c r="Z118" s="23">
        <f>IF(ISNUMBER(AVERAGEIFS(ObservedSpeciesData!Z$2:Z$4955,ObservedSpeciesData!$A$2:$A$4955,$A118,ObservedSpeciesData!$D$2:$D$4955,$D118)),AVERAGEIFS(ObservedSpeciesData!Z$2:Z$4955,ObservedSpeciesData!$A$2:$A$4955,$A118,ObservedSpeciesData!$D$2:$D$4955,$D118),"")</f>
        <v>91.066184997558594</v>
      </c>
      <c r="AA118" s="23">
        <f>IF(ISNUMBER(AVERAGEIFS(ObservedSpeciesData!AA$2:AA$4955,ObservedSpeciesData!$A$2:$A$4955,$A118,ObservedSpeciesData!$D$2:$D$4955,$D118)),AVERAGEIFS(ObservedSpeciesData!AA$2:AA$4955,ObservedSpeciesData!$A$2:$A$4955,$A118,ObservedSpeciesData!$D$2:$D$4955,$D118),"")</f>
        <v>30.656488418579102</v>
      </c>
      <c r="AB118" s="24">
        <f>IF(ISNUMBER(AVERAGEIFS(ObservedSpeciesData!AB$2:AB$4955,ObservedSpeciesData!$A$2:$A$4955,$A118,ObservedSpeciesData!$D$2:$D$4955,$D118)),AVERAGEIFS(ObservedSpeciesData!AB$2:AB$4955,ObservedSpeciesData!$A$2:$A$4955,$A118,ObservedSpeciesData!$D$2:$D$4955,$D118),"")</f>
        <v>4.905038146972656E-2</v>
      </c>
      <c r="AC118" s="24">
        <f>IF(ISNUMBER(AVERAGEIFS(ObservedSpeciesData!AC$2:AC$4955,ObservedSpeciesData!$A$2:$A$4955,$A118,ObservedSpeciesData!$D$2:$D$4955,$D118)),AVERAGEIFS(ObservedSpeciesData!AC$2:AC$4955,ObservedSpeciesData!$A$2:$A$4955,$A118,ObservedSpeciesData!$D$2:$D$4955,$D118),"")</f>
        <v>4.905038146972656E-2</v>
      </c>
      <c r="AD118" s="23">
        <f>IF(ISNUMBER(AVERAGEIFS(ObservedSpeciesData!AD$2:AD$4955,ObservedSpeciesData!$A$2:$A$4955,$A118,ObservedSpeciesData!$D$2:$D$4955,$D118)),AVERAGEIFS(ObservedSpeciesData!AD$2:AD$4955,ObservedSpeciesData!$A$2:$A$4955,$A118,ObservedSpeciesData!$D$2:$D$4955,$D118),"")</f>
        <v>13.144829559326173</v>
      </c>
      <c r="AE118" s="24">
        <f>IF(ISNUMBER(AVERAGEIFS(ObservedSpeciesData!AE$2:AE$4955,ObservedSpeciesData!$A$2:$A$4955,$A118,ObservedSpeciesData!$D$2:$D$4955,$D118)),AVERAGEIFS(ObservedSpeciesData!AE$2:AE$4955,ObservedSpeciesData!$A$2:$A$4955,$A118,ObservedSpeciesData!$D$2:$D$4955,$D118),"")</f>
        <v>17.802443932821721</v>
      </c>
      <c r="AF118" s="23"/>
      <c r="AG118" s="24"/>
      <c r="AH118" s="23">
        <f>IF(ISNUMBER(AVERAGEIFS(ObservedSpeciesData!AH$2:AH$4955,ObservedSpeciesData!$A$2:$A$4955,$A118,ObservedSpeciesData!$D$2:$D$4955,$D118)),AVERAGEIFS(ObservedSpeciesData!AH$2:AH$4955,ObservedSpeciesData!$A$2:$A$4955,$A118,ObservedSpeciesData!$D$2:$D$4955,$D118),"")</f>
        <v>0.85475000000000001</v>
      </c>
      <c r="AI118" s="23">
        <f>IF(ISNUMBER(AVERAGEIFS(ObservedSpeciesData!AI$2:AI$4955,ObservedSpeciesData!$A$2:$A$4955,$A118,ObservedSpeciesData!$C$2:$C$4955,$C118,ObservedSpeciesData!$D$2:$D$4955,$D118)),AVERAGEIFS(ObservedSpeciesData!AI$2:AI$4955,ObservedSpeciesData!$A$2:$A$4955,$A118,ObservedSpeciesData!$C$2:$C$4955,$C118,ObservedSpeciesData!$D$2:$D$4955,$D118),"")</f>
        <v>37.894999999999996</v>
      </c>
      <c r="AJ118" s="2">
        <f>COUNTIFS(ObservedSpeciesData!$A$2:$A$828,$A118,ObservedSpeciesData!$D$2:$D$828,$D118)</f>
        <v>4</v>
      </c>
      <c r="AK118" s="2">
        <f t="shared" si="1"/>
        <v>15</v>
      </c>
    </row>
    <row r="119" spans="1:37" x14ac:dyDescent="0.25">
      <c r="A119" s="14" t="s">
        <v>115</v>
      </c>
      <c r="B119" t="s">
        <v>98</v>
      </c>
      <c r="C119" t="s">
        <v>106</v>
      </c>
      <c r="D119" s="13">
        <v>42514</v>
      </c>
      <c r="E119">
        <v>1</v>
      </c>
      <c r="F119">
        <v>200</v>
      </c>
      <c r="G119" s="2" t="s">
        <v>87</v>
      </c>
      <c r="H119" s="2" t="s">
        <v>13</v>
      </c>
      <c r="I119">
        <v>7</v>
      </c>
      <c r="J119" s="2" t="s">
        <v>77</v>
      </c>
      <c r="K119" s="2">
        <f>IF(ISNUMBER(AVERAGEIFS(ObservedSpeciesData!K$2:K$4955,ObservedSpeciesData!$A$2:$A$4955,$A119,ObservedSpeciesData!$D$2:$D$4955,$D119)),AVERAGEIFS(ObservedSpeciesData!K$2:K$4955,ObservedSpeciesData!$A$2:$A$4955,$A119,ObservedSpeciesData!$D$2:$D$4955,$D119),"")</f>
        <v>156</v>
      </c>
      <c r="L119" s="26" t="str">
        <f>IF(ISNUMBER(AVERAGEIFS(ObservedSpeciesData!L$2:L$4955,ObservedSpeciesData!$A$2:$A$4955,$A119,ObservedSpeciesData!$D$2:$D$4955,$D119)),AVERAGEIFS(ObservedSpeciesData!L$2:L$4955,ObservedSpeciesData!$A$2:$A$4955,$A119,ObservedSpeciesData!$D$2:$D$4955,$D119),"")</f>
        <v/>
      </c>
      <c r="M119" s="23" t="str">
        <f>IF(ISNUMBER(AVERAGEIFS(ObservedSpeciesData!M$2:M$4955,ObservedSpeciesData!$A$2:$A$4955,$A119,ObservedSpeciesData!$D$2:$D$4955,$D119)),AVERAGEIFS(ObservedSpeciesData!M$2:M$4955,ObservedSpeciesData!$A$2:$A$4955,$A119,ObservedSpeciesData!$D$2:$D$4955,$D119),"")</f>
        <v/>
      </c>
      <c r="N119" s="23">
        <f>IF(ISNUMBER(AVERAGEIFS(ObservedSpeciesData!N$2:N$4955,ObservedSpeciesData!$A$2:$A$4955,$A119,ObservedSpeciesData!$D$2:$D$4955,$D119)),AVERAGEIFS(ObservedSpeciesData!N$2:N$4955,ObservedSpeciesData!$A$2:$A$4955,$A119,ObservedSpeciesData!$D$2:$D$4955,$D119),"")</f>
        <v>208.07538549925724</v>
      </c>
      <c r="O119" s="23">
        <f>IF(ISNUMBER(AVERAGEIFS(ObservedSpeciesData!O$2:O$4955,ObservedSpeciesData!$A$2:$A$4955,$A119,ObservedSpeciesData!$D$2:$D$4955,$D119)),AVERAGEIFS(ObservedSpeciesData!O$2:O$4955,ObservedSpeciesData!$A$2:$A$4955,$A119,ObservedSpeciesData!$D$2:$D$4955,$D119),"")</f>
        <v>20.807538549925724</v>
      </c>
      <c r="P119" s="23">
        <f>IF(ISNUMBER(AVERAGEIFS(ObservedSpeciesData!P$2:P$4955,ObservedSpeciesData!$A$2:$A$4955,$A119,ObservedSpeciesData!$C$2:$C$4955,$C119,ObservedSpeciesData!$D$2:$D$4955,$D119)),AVERAGEIFS(ObservedSpeciesData!P$2:P$4955,ObservedSpeciesData!$A$2:$A$4955,$A119,ObservedSpeciesData!$C$2:$C$4955,$C119,ObservedSpeciesData!$D$2:$D$4955,$D119),"")</f>
        <v>932.61947424654136</v>
      </c>
      <c r="Q119" s="23"/>
      <c r="R119" s="25" t="str">
        <f>IF(ISNUMBER(AVERAGEIFS(ObservedSpeciesData!R$2:R$4955,ObservedSpeciesData!$A$2:$A$4955,$A119,ObservedSpeciesData!$D$2:$D$4955,$D119)),AVERAGEIFS(ObservedSpeciesData!R$2:R$4955,ObservedSpeciesData!$A$2:$A$4955,$A119,ObservedSpeciesData!$D$2:$D$4955,$D119),"")</f>
        <v/>
      </c>
      <c r="S119" s="25" t="str">
        <f>IF(ISNUMBER(AVERAGEIFS(ObservedSpeciesData!S$2:S$4955,ObservedSpeciesData!$A$2:$A$4955,$A119,ObservedSpeciesData!$D$2:$D$4955,$D119)),AVERAGEIFS(ObservedSpeciesData!S$2:S$4955,ObservedSpeciesData!$A$2:$A$4955,$A119,ObservedSpeciesData!$D$2:$D$4955,$D119),"")</f>
        <v/>
      </c>
      <c r="T119" s="23" t="str">
        <f>IF(ISNUMBER(AVERAGEIFS(ObservedSpeciesData!T$2:T$4955,ObservedSpeciesData!$A$2:$A$4955,$A119,ObservedSpeciesData!$D$2:$D$4955,$D119)),AVERAGEIFS(ObservedSpeciesData!T$2:T$4955,ObservedSpeciesData!$A$2:$A$4955,$A119,ObservedSpeciesData!$D$2:$D$4955,$D119),"")</f>
        <v/>
      </c>
      <c r="U119" s="24" t="str">
        <f>IF(ISNUMBER(AVERAGEIFS(ObservedSpeciesData!U$2:U$4955,ObservedSpeciesData!$A$2:$A$4955,$A119,ObservedSpeciesData!$C$2:$C$4955,$C119,ObservedSpeciesData!$D$2:$D$4955,$D119)),AVERAGEIFS(ObservedSpeciesData!U$2:U$4955,ObservedSpeciesData!$A$2:$A$4955,$A119,ObservedSpeciesData!$C$2:$C$4955,$C119,ObservedSpeciesData!$D$2:$D$4955,$D119),"")</f>
        <v/>
      </c>
      <c r="V119" s="23">
        <f>IF(ISNUMBER(AVERAGEIFS(ObservedSpeciesData!V$2:V$4955,ObservedSpeciesData!$A$2:$A$4955,$A119,ObservedSpeciesData!$D$2:$D$4955,$D119)),AVERAGEIFS(ObservedSpeciesData!V$2:V$4955,ObservedSpeciesData!$A$2:$A$4955,$A119,ObservedSpeciesData!$D$2:$D$4955,$D119),"")</f>
        <v>14.687557697296143</v>
      </c>
      <c r="W119" s="23">
        <f>IF(ISNUMBER(AVERAGEIFS(ObservedSpeciesData!W$2:W$4955,ObservedSpeciesData!$A$2:$A$4955,$A119,ObservedSpeciesData!$D$2:$D$4955,$D119)),AVERAGEIFS(ObservedSpeciesData!W$2:W$4955,ObservedSpeciesData!$A$2:$A$4955,$A119,ObservedSpeciesData!$D$2:$D$4955,$D119),"")</f>
        <v>17.627983570098877</v>
      </c>
      <c r="X119" s="23">
        <f>IF(ISNUMBER(AVERAGEIFS(ObservedSpeciesData!X$2:X$4955,ObservedSpeciesData!$A$2:$A$4955,$A119,ObservedSpeciesData!$D$2:$D$4955,$D119)),AVERAGEIFS(ObservedSpeciesData!X$2:X$4955,ObservedSpeciesData!$A$2:$A$4955,$A119,ObservedSpeciesData!$D$2:$D$4955,$D119),"")</f>
        <v>82.077068328857422</v>
      </c>
      <c r="Y119" s="23">
        <f>IF(ISNUMBER(AVERAGEIFS(ObservedSpeciesData!Y$2:Y$4955,ObservedSpeciesData!$A$2:$A$4955,$A119,ObservedSpeciesData!$D$2:$D$4955,$D119)),AVERAGEIFS(ObservedSpeciesData!Y$2:Y$4955,ObservedSpeciesData!$A$2:$A$4955,$A119,ObservedSpeciesData!$D$2:$D$4955,$D119),"")</f>
        <v>20.989320755004883</v>
      </c>
      <c r="Z119" s="23">
        <f>IF(ISNUMBER(AVERAGEIFS(ObservedSpeciesData!Z$2:Z$4955,ObservedSpeciesData!$A$2:$A$4955,$A119,ObservedSpeciesData!$D$2:$D$4955,$D119)),AVERAGEIFS(ObservedSpeciesData!Z$2:Z$4955,ObservedSpeciesData!$A$2:$A$4955,$A119,ObservedSpeciesData!$D$2:$D$4955,$D119),"")</f>
        <v>91.112386703491211</v>
      </c>
      <c r="AA119" s="23">
        <f>IF(ISNUMBER(AVERAGEIFS(ObservedSpeciesData!AA$2:AA$4955,ObservedSpeciesData!$A$2:$A$4955,$A119,ObservedSpeciesData!$D$2:$D$4955,$D119)),AVERAGEIFS(ObservedSpeciesData!AA$2:AA$4955,ObservedSpeciesData!$A$2:$A$4955,$A119,ObservedSpeciesData!$D$2:$D$4955,$D119),"")</f>
        <v>31.51649022102356</v>
      </c>
      <c r="AB119" s="24">
        <f>IF(ISNUMBER(AVERAGEIFS(ObservedSpeciesData!AB$2:AB$4955,ObservedSpeciesData!$A$2:$A$4955,$A119,ObservedSpeciesData!$D$2:$D$4955,$D119)),AVERAGEIFS(ObservedSpeciesData!AB$2:AB$4955,ObservedSpeciesData!$A$2:$A$4955,$A119,ObservedSpeciesData!$D$2:$D$4955,$D119),"")</f>
        <v>5.0426384353637693E-2</v>
      </c>
      <c r="AC119" s="24">
        <f>IF(ISNUMBER(AVERAGEIFS(ObservedSpeciesData!AC$2:AC$4955,ObservedSpeciesData!$A$2:$A$4955,$A119,ObservedSpeciesData!$D$2:$D$4955,$D119)),AVERAGEIFS(ObservedSpeciesData!AC$2:AC$4955,ObservedSpeciesData!$A$2:$A$4955,$A119,ObservedSpeciesData!$D$2:$D$4955,$D119),"")</f>
        <v>5.0426384353637693E-2</v>
      </c>
      <c r="AD119" s="23">
        <f>IF(ISNUMBER(AVERAGEIFS(ObservedSpeciesData!AD$2:AD$4955,ObservedSpeciesData!$A$2:$A$4955,$A119,ObservedSpeciesData!$D$2:$D$4955,$D119)),AVERAGEIFS(ObservedSpeciesData!AD$2:AD$4955,ObservedSpeciesData!$A$2:$A$4955,$A119,ObservedSpeciesData!$D$2:$D$4955,$D119),"")</f>
        <v>13.132330932617188</v>
      </c>
      <c r="AE119" s="24">
        <f>IF(ISNUMBER(AVERAGEIFS(ObservedSpeciesData!AE$2:AE$4955,ObservedSpeciesData!$A$2:$A$4955,$A119,ObservedSpeciesData!$D$2:$D$4955,$D119)),AVERAGEIFS(ObservedSpeciesData!AE$2:AE$4955,ObservedSpeciesData!$A$2:$A$4955,$A119,ObservedSpeciesData!$D$2:$D$4955,$D119),"")</f>
        <v>17.193919841081556</v>
      </c>
      <c r="AF119" s="23"/>
      <c r="AG119" s="24"/>
      <c r="AH119" s="23">
        <f>IF(ISNUMBER(AVERAGEIFS(ObservedSpeciesData!AH$2:AH$4955,ObservedSpeciesData!$A$2:$A$4955,$A119,ObservedSpeciesData!$D$2:$D$4955,$D119)),AVERAGEIFS(ObservedSpeciesData!AH$2:AH$4955,ObservedSpeciesData!$A$2:$A$4955,$A119,ObservedSpeciesData!$D$2:$D$4955,$D119),"")</f>
        <v>1.04925</v>
      </c>
      <c r="AI119" s="23">
        <f>IF(ISNUMBER(AVERAGEIFS(ObservedSpeciesData!AI$2:AI$4955,ObservedSpeciesData!$A$2:$A$4955,$A119,ObservedSpeciesData!$C$2:$C$4955,$C119,ObservedSpeciesData!$D$2:$D$4955,$D119)),AVERAGEIFS(ObservedSpeciesData!AI$2:AI$4955,ObservedSpeciesData!$A$2:$A$4955,$A119,ObservedSpeciesData!$C$2:$C$4955,$C119,ObservedSpeciesData!$D$2:$D$4955,$D119),"")</f>
        <v>40.265749999999997</v>
      </c>
      <c r="AJ119" s="2">
        <f>COUNTIFS(ObservedSpeciesData!$A$2:$A$828,$A119,ObservedSpeciesData!$D$2:$D$828,$D119)</f>
        <v>4</v>
      </c>
      <c r="AK119" s="2">
        <f t="shared" si="1"/>
        <v>15</v>
      </c>
    </row>
    <row r="120" spans="1:37" x14ac:dyDescent="0.25">
      <c r="A120" s="14" t="s">
        <v>114</v>
      </c>
      <c r="B120" t="s">
        <v>98</v>
      </c>
      <c r="C120" t="s">
        <v>106</v>
      </c>
      <c r="D120" s="13">
        <v>42514</v>
      </c>
      <c r="E120">
        <v>1</v>
      </c>
      <c r="F120">
        <v>350</v>
      </c>
      <c r="G120" s="2" t="s">
        <v>87</v>
      </c>
      <c r="H120" s="2" t="s">
        <v>13</v>
      </c>
      <c r="I120">
        <v>7</v>
      </c>
      <c r="J120" s="2" t="s">
        <v>77</v>
      </c>
      <c r="K120" s="2">
        <f>IF(ISNUMBER(AVERAGEIFS(ObservedSpeciesData!K$2:K$4955,ObservedSpeciesData!$A$2:$A$4955,$A120,ObservedSpeciesData!$D$2:$D$4955,$D120)),AVERAGEIFS(ObservedSpeciesData!K$2:K$4955,ObservedSpeciesData!$A$2:$A$4955,$A120,ObservedSpeciesData!$D$2:$D$4955,$D120),"")</f>
        <v>272</v>
      </c>
      <c r="L120" s="26" t="str">
        <f>IF(ISNUMBER(AVERAGEIFS(ObservedSpeciesData!L$2:L$4955,ObservedSpeciesData!$A$2:$A$4955,$A120,ObservedSpeciesData!$D$2:$D$4955,$D120)),AVERAGEIFS(ObservedSpeciesData!L$2:L$4955,ObservedSpeciesData!$A$2:$A$4955,$A120,ObservedSpeciesData!$D$2:$D$4955,$D120),"")</f>
        <v/>
      </c>
      <c r="M120" s="23" t="str">
        <f>IF(ISNUMBER(AVERAGEIFS(ObservedSpeciesData!M$2:M$4955,ObservedSpeciesData!$A$2:$A$4955,$A120,ObservedSpeciesData!$D$2:$D$4955,$D120)),AVERAGEIFS(ObservedSpeciesData!M$2:M$4955,ObservedSpeciesData!$A$2:$A$4955,$A120,ObservedSpeciesData!$D$2:$D$4955,$D120),"")</f>
        <v/>
      </c>
      <c r="N120" s="23">
        <f>IF(ISNUMBER(AVERAGEIFS(ObservedSpeciesData!N$2:N$4955,ObservedSpeciesData!$A$2:$A$4955,$A120,ObservedSpeciesData!$D$2:$D$4955,$D120)),AVERAGEIFS(ObservedSpeciesData!N$2:N$4955,ObservedSpeciesData!$A$2:$A$4955,$A120,ObservedSpeciesData!$D$2:$D$4955,$D120),"")</f>
        <v>344.35211167090131</v>
      </c>
      <c r="O120" s="23">
        <f>IF(ISNUMBER(AVERAGEIFS(ObservedSpeciesData!O$2:O$4955,ObservedSpeciesData!$A$2:$A$4955,$A120,ObservedSpeciesData!$D$2:$D$4955,$D120)),AVERAGEIFS(ObservedSpeciesData!O$2:O$4955,ObservedSpeciesData!$A$2:$A$4955,$A120,ObservedSpeciesData!$D$2:$D$4955,$D120),"")</f>
        <v>34.435211167090131</v>
      </c>
      <c r="P120" s="23">
        <f>IF(ISNUMBER(AVERAGEIFS(ObservedSpeciesData!P$2:P$4955,ObservedSpeciesData!$A$2:$A$4955,$A120,ObservedSpeciesData!$C$2:$C$4955,$C120,ObservedSpeciesData!$D$2:$D$4955,$D120)),AVERAGEIFS(ObservedSpeciesData!P$2:P$4955,ObservedSpeciesData!$A$2:$A$4955,$A120,ObservedSpeciesData!$C$2:$C$4955,$C120,ObservedSpeciesData!$D$2:$D$4955,$D120),"")</f>
        <v>939.85457470187328</v>
      </c>
      <c r="Q120" s="23"/>
      <c r="R120" s="25" t="str">
        <f>IF(ISNUMBER(AVERAGEIFS(ObservedSpeciesData!R$2:R$4955,ObservedSpeciesData!$A$2:$A$4955,$A120,ObservedSpeciesData!$D$2:$D$4955,$D120)),AVERAGEIFS(ObservedSpeciesData!R$2:R$4955,ObservedSpeciesData!$A$2:$A$4955,$A120,ObservedSpeciesData!$D$2:$D$4955,$D120),"")</f>
        <v/>
      </c>
      <c r="S120" s="25" t="str">
        <f>IF(ISNUMBER(AVERAGEIFS(ObservedSpeciesData!S$2:S$4955,ObservedSpeciesData!$A$2:$A$4955,$A120,ObservedSpeciesData!$D$2:$D$4955,$D120)),AVERAGEIFS(ObservedSpeciesData!S$2:S$4955,ObservedSpeciesData!$A$2:$A$4955,$A120,ObservedSpeciesData!$D$2:$D$4955,$D120),"")</f>
        <v/>
      </c>
      <c r="T120" s="23" t="str">
        <f>IF(ISNUMBER(AVERAGEIFS(ObservedSpeciesData!T$2:T$4955,ObservedSpeciesData!$A$2:$A$4955,$A120,ObservedSpeciesData!$D$2:$D$4955,$D120)),AVERAGEIFS(ObservedSpeciesData!T$2:T$4955,ObservedSpeciesData!$A$2:$A$4955,$A120,ObservedSpeciesData!$D$2:$D$4955,$D120),"")</f>
        <v/>
      </c>
      <c r="U120" s="24" t="str">
        <f>IF(ISNUMBER(AVERAGEIFS(ObservedSpeciesData!U$2:U$4955,ObservedSpeciesData!$A$2:$A$4955,$A120,ObservedSpeciesData!$C$2:$C$4955,$C120,ObservedSpeciesData!$D$2:$D$4955,$D120)),AVERAGEIFS(ObservedSpeciesData!U$2:U$4955,ObservedSpeciesData!$A$2:$A$4955,$A120,ObservedSpeciesData!$C$2:$C$4955,$C120,ObservedSpeciesData!$D$2:$D$4955,$D120),"")</f>
        <v/>
      </c>
      <c r="V120" s="23">
        <f>IF(ISNUMBER(AVERAGEIFS(ObservedSpeciesData!V$2:V$4955,ObservedSpeciesData!$A$2:$A$4955,$A120,ObservedSpeciesData!$D$2:$D$4955,$D120)),AVERAGEIFS(ObservedSpeciesData!V$2:V$4955,ObservedSpeciesData!$A$2:$A$4955,$A120,ObservedSpeciesData!$D$2:$D$4955,$D120),"")</f>
        <v>14.64315128326416</v>
      </c>
      <c r="W120" s="23">
        <f>IF(ISNUMBER(AVERAGEIFS(ObservedSpeciesData!W$2:W$4955,ObservedSpeciesData!$A$2:$A$4955,$A120,ObservedSpeciesData!$D$2:$D$4955,$D120)),AVERAGEIFS(ObservedSpeciesData!W$2:W$4955,ObservedSpeciesData!$A$2:$A$4955,$A120,ObservedSpeciesData!$D$2:$D$4955,$D120),"")</f>
        <v>17.432501912117004</v>
      </c>
      <c r="X120" s="23">
        <f>IF(ISNUMBER(AVERAGEIFS(ObservedSpeciesData!X$2:X$4955,ObservedSpeciesData!$A$2:$A$4955,$A120,ObservedSpeciesData!$D$2:$D$4955,$D120)),AVERAGEIFS(ObservedSpeciesData!X$2:X$4955,ObservedSpeciesData!$A$2:$A$4955,$A120,ObservedSpeciesData!$D$2:$D$4955,$D120),"")</f>
        <v>82.448797225952148</v>
      </c>
      <c r="Y120" s="23">
        <f>IF(ISNUMBER(AVERAGEIFS(ObservedSpeciesData!Y$2:Y$4955,ObservedSpeciesData!$A$2:$A$4955,$A120,ObservedSpeciesData!$D$2:$D$4955,$D120)),AVERAGEIFS(ObservedSpeciesData!Y$2:Y$4955,ObservedSpeciesData!$A$2:$A$4955,$A120,ObservedSpeciesData!$D$2:$D$4955,$D120),"")</f>
        <v>20.890923500061035</v>
      </c>
      <c r="Z120" s="23">
        <f>IF(ISNUMBER(AVERAGEIFS(ObservedSpeciesData!Z$2:Z$4955,ObservedSpeciesData!$A$2:$A$4955,$A120,ObservedSpeciesData!$D$2:$D$4955,$D120)),AVERAGEIFS(ObservedSpeciesData!Z$2:Z$4955,ObservedSpeciesData!$A$2:$A$4955,$A120,ObservedSpeciesData!$D$2:$D$4955,$D120),"")</f>
        <v>90.889007568359375</v>
      </c>
      <c r="AA120" s="23">
        <f>IF(ISNUMBER(AVERAGEIFS(ObservedSpeciesData!AA$2:AA$4955,ObservedSpeciesData!$A$2:$A$4955,$A120,ObservedSpeciesData!$D$2:$D$4955,$D120)),AVERAGEIFS(ObservedSpeciesData!AA$2:AA$4955,ObservedSpeciesData!$A$2:$A$4955,$A120,ObservedSpeciesData!$D$2:$D$4955,$D120),"")</f>
        <v>31.839045524597168</v>
      </c>
      <c r="AB120" s="24">
        <f>IF(ISNUMBER(AVERAGEIFS(ObservedSpeciesData!AB$2:AB$4955,ObservedSpeciesData!$A$2:$A$4955,$A120,ObservedSpeciesData!$D$2:$D$4955,$D120)),AVERAGEIFS(ObservedSpeciesData!AB$2:AB$4955,ObservedSpeciesData!$A$2:$A$4955,$A120,ObservedSpeciesData!$D$2:$D$4955,$D120),"")</f>
        <v>5.094247283935547E-2</v>
      </c>
      <c r="AC120" s="24">
        <f>IF(ISNUMBER(AVERAGEIFS(ObservedSpeciesData!AC$2:AC$4955,ObservedSpeciesData!$A$2:$A$4955,$A120,ObservedSpeciesData!$D$2:$D$4955,$D120)),AVERAGEIFS(ObservedSpeciesData!AC$2:AC$4955,ObservedSpeciesData!$A$2:$A$4955,$A120,ObservedSpeciesData!$D$2:$D$4955,$D120),"")</f>
        <v>5.094247283935547E-2</v>
      </c>
      <c r="AD120" s="23">
        <f>IF(ISNUMBER(AVERAGEIFS(ObservedSpeciesData!AD$2:AD$4955,ObservedSpeciesData!$A$2:$A$4955,$A120,ObservedSpeciesData!$D$2:$D$4955,$D120)),AVERAGEIFS(ObservedSpeciesData!AD$2:AD$4955,ObservedSpeciesData!$A$2:$A$4955,$A120,ObservedSpeciesData!$D$2:$D$4955,$D120),"")</f>
        <v>13.191807556152344</v>
      </c>
      <c r="AE120" s="24">
        <f>IF(ISNUMBER(AVERAGEIFS(ObservedSpeciesData!AE$2:AE$4955,ObservedSpeciesData!$A$2:$A$4955,$A120,ObservedSpeciesData!$D$2:$D$4955,$D120)),AVERAGEIFS(ObservedSpeciesData!AE$2:AE$4955,ObservedSpeciesData!$A$2:$A$4955,$A120,ObservedSpeciesData!$D$2:$D$4955,$D120),"")</f>
        <v>15.829999002531288</v>
      </c>
      <c r="AF120" s="23"/>
      <c r="AG120" s="24"/>
      <c r="AH120" s="23">
        <f>IF(ISNUMBER(AVERAGEIFS(ObservedSpeciesData!AH$2:AH$4955,ObservedSpeciesData!$A$2:$A$4955,$A120,ObservedSpeciesData!$D$2:$D$4955,$D120)),AVERAGEIFS(ObservedSpeciesData!AH$2:AH$4955,ObservedSpeciesData!$A$2:$A$4955,$A120,ObservedSpeciesData!$D$2:$D$4955,$D120),"")</f>
        <v>1.754</v>
      </c>
      <c r="AI120" s="23">
        <f>IF(ISNUMBER(AVERAGEIFS(ObservedSpeciesData!AI$2:AI$4955,ObservedSpeciesData!$A$2:$A$4955,$A120,ObservedSpeciesData!$C$2:$C$4955,$C120,ObservedSpeciesData!$D$2:$D$4955,$D120)),AVERAGEIFS(ObservedSpeciesData!AI$2:AI$4955,ObservedSpeciesData!$A$2:$A$4955,$A120,ObservedSpeciesData!$C$2:$C$4955,$C120,ObservedSpeciesData!$D$2:$D$4955,$D120),"")</f>
        <v>39.629249999999999</v>
      </c>
      <c r="AJ120" s="2">
        <f>COUNTIFS(ObservedSpeciesData!$A$2:$A$828,$A120,ObservedSpeciesData!$D$2:$D$828,$D120)</f>
        <v>4</v>
      </c>
      <c r="AK120" s="2">
        <f t="shared" si="1"/>
        <v>15</v>
      </c>
    </row>
    <row r="121" spans="1:37" x14ac:dyDescent="0.25">
      <c r="A121" s="14" t="s">
        <v>113</v>
      </c>
      <c r="B121" t="s">
        <v>98</v>
      </c>
      <c r="C121" t="s">
        <v>106</v>
      </c>
      <c r="D121" s="13">
        <v>42514</v>
      </c>
      <c r="E121">
        <v>1</v>
      </c>
      <c r="F121">
        <v>500</v>
      </c>
      <c r="G121" s="2" t="s">
        <v>87</v>
      </c>
      <c r="H121" s="2" t="s">
        <v>13</v>
      </c>
      <c r="I121">
        <v>7</v>
      </c>
      <c r="J121" s="2" t="s">
        <v>77</v>
      </c>
      <c r="K121" s="2">
        <f>IF(ISNUMBER(AVERAGEIFS(ObservedSpeciesData!K$2:K$4955,ObservedSpeciesData!$A$2:$A$4955,$A121,ObservedSpeciesData!$D$2:$D$4955,$D121)),AVERAGEIFS(ObservedSpeciesData!K$2:K$4955,ObservedSpeciesData!$A$2:$A$4955,$A121,ObservedSpeciesData!$D$2:$D$4955,$D121),"")</f>
        <v>389</v>
      </c>
      <c r="L121" s="26" t="str">
        <f>IF(ISNUMBER(AVERAGEIFS(ObservedSpeciesData!L$2:L$4955,ObservedSpeciesData!$A$2:$A$4955,$A121,ObservedSpeciesData!$D$2:$D$4955,$D121)),AVERAGEIFS(ObservedSpeciesData!L$2:L$4955,ObservedSpeciesData!$A$2:$A$4955,$A121,ObservedSpeciesData!$D$2:$D$4955,$D121),"")</f>
        <v/>
      </c>
      <c r="M121" s="23" t="str">
        <f>IF(ISNUMBER(AVERAGEIFS(ObservedSpeciesData!M$2:M$4955,ObservedSpeciesData!$A$2:$A$4955,$A121,ObservedSpeciesData!$D$2:$D$4955,$D121)),AVERAGEIFS(ObservedSpeciesData!M$2:M$4955,ObservedSpeciesData!$A$2:$A$4955,$A121,ObservedSpeciesData!$D$2:$D$4955,$D121),"")</f>
        <v/>
      </c>
      <c r="N121" s="23">
        <f>IF(ISNUMBER(AVERAGEIFS(ObservedSpeciesData!N$2:N$4955,ObservedSpeciesData!$A$2:$A$4955,$A121,ObservedSpeciesData!$D$2:$D$4955,$D121)),AVERAGEIFS(ObservedSpeciesData!N$2:N$4955,ObservedSpeciesData!$A$2:$A$4955,$A121,ObservedSpeciesData!$D$2:$D$4955,$D121),"")</f>
        <v>235.09009433037937</v>
      </c>
      <c r="O121" s="23">
        <f>IF(ISNUMBER(AVERAGEIFS(ObservedSpeciesData!O$2:O$4955,ObservedSpeciesData!$A$2:$A$4955,$A121,ObservedSpeciesData!$D$2:$D$4955,$D121)),AVERAGEIFS(ObservedSpeciesData!O$2:O$4955,ObservedSpeciesData!$A$2:$A$4955,$A121,ObservedSpeciesData!$D$2:$D$4955,$D121),"")</f>
        <v>23.509009433037939</v>
      </c>
      <c r="P121" s="23">
        <f>IF(ISNUMBER(AVERAGEIFS(ObservedSpeciesData!P$2:P$4955,ObservedSpeciesData!$A$2:$A$4955,$A121,ObservedSpeciesData!$C$2:$C$4955,$C121,ObservedSpeciesData!$D$2:$D$4955,$D121)),AVERAGEIFS(ObservedSpeciesData!P$2:P$4955,ObservedSpeciesData!$A$2:$A$4955,$A121,ObservedSpeciesData!$C$2:$C$4955,$C121,ObservedSpeciesData!$D$2:$D$4955,$D121),"")</f>
        <v>1013.5948759013486</v>
      </c>
      <c r="Q121" s="23"/>
      <c r="R121" s="25" t="str">
        <f>IF(ISNUMBER(AVERAGEIFS(ObservedSpeciesData!R$2:R$4955,ObservedSpeciesData!$A$2:$A$4955,$A121,ObservedSpeciesData!$D$2:$D$4955,$D121)),AVERAGEIFS(ObservedSpeciesData!R$2:R$4955,ObservedSpeciesData!$A$2:$A$4955,$A121,ObservedSpeciesData!$D$2:$D$4955,$D121),"")</f>
        <v/>
      </c>
      <c r="S121" s="25" t="str">
        <f>IF(ISNUMBER(AVERAGEIFS(ObservedSpeciesData!S$2:S$4955,ObservedSpeciesData!$A$2:$A$4955,$A121,ObservedSpeciesData!$D$2:$D$4955,$D121)),AVERAGEIFS(ObservedSpeciesData!S$2:S$4955,ObservedSpeciesData!$A$2:$A$4955,$A121,ObservedSpeciesData!$D$2:$D$4955,$D121),"")</f>
        <v/>
      </c>
      <c r="T121" s="23" t="str">
        <f>IF(ISNUMBER(AVERAGEIFS(ObservedSpeciesData!T$2:T$4955,ObservedSpeciesData!$A$2:$A$4955,$A121,ObservedSpeciesData!$D$2:$D$4955,$D121)),AVERAGEIFS(ObservedSpeciesData!T$2:T$4955,ObservedSpeciesData!$A$2:$A$4955,$A121,ObservedSpeciesData!$D$2:$D$4955,$D121),"")</f>
        <v/>
      </c>
      <c r="U121" s="24" t="str">
        <f>IF(ISNUMBER(AVERAGEIFS(ObservedSpeciesData!U$2:U$4955,ObservedSpeciesData!$A$2:$A$4955,$A121,ObservedSpeciesData!$C$2:$C$4955,$C121,ObservedSpeciesData!$D$2:$D$4955,$D121)),AVERAGEIFS(ObservedSpeciesData!U$2:U$4955,ObservedSpeciesData!$A$2:$A$4955,$A121,ObservedSpeciesData!$C$2:$C$4955,$C121,ObservedSpeciesData!$D$2:$D$4955,$D121),"")</f>
        <v/>
      </c>
      <c r="V121" s="23">
        <f>IF(ISNUMBER(AVERAGEIFS(ObservedSpeciesData!V$2:V$4955,ObservedSpeciesData!$A$2:$A$4955,$A121,ObservedSpeciesData!$D$2:$D$4955,$D121)),AVERAGEIFS(ObservedSpeciesData!V$2:V$4955,ObservedSpeciesData!$A$2:$A$4955,$A121,ObservedSpeciesData!$D$2:$D$4955,$D121),"")</f>
        <v>14.943471550941467</v>
      </c>
      <c r="W121" s="23">
        <f>IF(ISNUMBER(AVERAGEIFS(ObservedSpeciesData!W$2:W$4955,ObservedSpeciesData!$A$2:$A$4955,$A121,ObservedSpeciesData!$D$2:$D$4955,$D121)),AVERAGEIFS(ObservedSpeciesData!W$2:W$4955,ObservedSpeciesData!$A$2:$A$4955,$A121,ObservedSpeciesData!$D$2:$D$4955,$D121),"")</f>
        <v>17.033013105392456</v>
      </c>
      <c r="X121" s="23">
        <f>IF(ISNUMBER(AVERAGEIFS(ObservedSpeciesData!X$2:X$4955,ObservedSpeciesData!$A$2:$A$4955,$A121,ObservedSpeciesData!$D$2:$D$4955,$D121)),AVERAGEIFS(ObservedSpeciesData!X$2:X$4955,ObservedSpeciesData!$A$2:$A$4955,$A121,ObservedSpeciesData!$D$2:$D$4955,$D121),"")</f>
        <v>81.706154823303223</v>
      </c>
      <c r="Y121" s="23">
        <f>IF(ISNUMBER(AVERAGEIFS(ObservedSpeciesData!Y$2:Y$4955,ObservedSpeciesData!$A$2:$A$4955,$A121,ObservedSpeciesData!$D$2:$D$4955,$D121)),AVERAGEIFS(ObservedSpeciesData!Y$2:Y$4955,ObservedSpeciesData!$A$2:$A$4955,$A121,ObservedSpeciesData!$D$2:$D$4955,$D121),"")</f>
        <v>20.900006055831909</v>
      </c>
      <c r="Z121" s="23">
        <f>IF(ISNUMBER(AVERAGEIFS(ObservedSpeciesData!Z$2:Z$4955,ObservedSpeciesData!$A$2:$A$4955,$A121,ObservedSpeciesData!$D$2:$D$4955,$D121)),AVERAGEIFS(ObservedSpeciesData!Z$2:Z$4955,ObservedSpeciesData!$A$2:$A$4955,$A121,ObservedSpeciesData!$D$2:$D$4955,$D121),"")</f>
        <v>90.827742576599121</v>
      </c>
      <c r="AA121" s="23">
        <f>IF(ISNUMBER(AVERAGEIFS(ObservedSpeciesData!AA$2:AA$4955,ObservedSpeciesData!$A$2:$A$4955,$A121,ObservedSpeciesData!$D$2:$D$4955,$D121)),AVERAGEIFS(ObservedSpeciesData!AA$2:AA$4955,ObservedSpeciesData!$A$2:$A$4955,$A121,ObservedSpeciesData!$D$2:$D$4955,$D121),"")</f>
        <v>30.827057600021362</v>
      </c>
      <c r="AB121" s="24">
        <f>IF(ISNUMBER(AVERAGEIFS(ObservedSpeciesData!AB$2:AB$4955,ObservedSpeciesData!$A$2:$A$4955,$A121,ObservedSpeciesData!$D$2:$D$4955,$D121)),AVERAGEIFS(ObservedSpeciesData!AB$2:AB$4955,ObservedSpeciesData!$A$2:$A$4955,$A121,ObservedSpeciesData!$D$2:$D$4955,$D121),"")</f>
        <v>4.9323292160034185E-2</v>
      </c>
      <c r="AC121" s="24">
        <f>IF(ISNUMBER(AVERAGEIFS(ObservedSpeciesData!AC$2:AC$4955,ObservedSpeciesData!$A$2:$A$4955,$A121,ObservedSpeciesData!$D$2:$D$4955,$D121)),AVERAGEIFS(ObservedSpeciesData!AC$2:AC$4955,ObservedSpeciesData!$A$2:$A$4955,$A121,ObservedSpeciesData!$D$2:$D$4955,$D121),"")</f>
        <v>4.9323292160034185E-2</v>
      </c>
      <c r="AD121" s="23">
        <f>IF(ISNUMBER(AVERAGEIFS(ObservedSpeciesData!AD$2:AD$4955,ObservedSpeciesData!$A$2:$A$4955,$A121,ObservedSpeciesData!$D$2:$D$4955,$D121)),AVERAGEIFS(ObservedSpeciesData!AD$2:AD$4955,ObservedSpeciesData!$A$2:$A$4955,$A121,ObservedSpeciesData!$D$2:$D$4955,$D121),"")</f>
        <v>13.072984771728516</v>
      </c>
      <c r="AE121" s="24">
        <f>IF(ISNUMBER(AVERAGEIFS(ObservedSpeciesData!AE$2:AE$4955,ObservedSpeciesData!$A$2:$A$4955,$A121,ObservedSpeciesData!$D$2:$D$4955,$D121)),AVERAGEIFS(ObservedSpeciesData!AE$2:AE$4955,ObservedSpeciesData!$A$2:$A$4955,$A121,ObservedSpeciesData!$D$2:$D$4955,$D121),"")</f>
        <v>17.166266790823062</v>
      </c>
      <c r="AF121" s="23"/>
      <c r="AG121" s="24"/>
      <c r="AH121" s="23">
        <f>IF(ISNUMBER(AVERAGEIFS(ObservedSpeciesData!AH$2:AH$4955,ObservedSpeciesData!$A$2:$A$4955,$A121,ObservedSpeciesData!$D$2:$D$4955,$D121)),AVERAGEIFS(ObservedSpeciesData!AH$2:AH$4955,ObservedSpeciesData!$A$2:$A$4955,$A121,ObservedSpeciesData!$D$2:$D$4955,$D121),"")</f>
        <v>1.16825</v>
      </c>
      <c r="AI121" s="23">
        <f>IF(ISNUMBER(AVERAGEIFS(ObservedSpeciesData!AI$2:AI$4955,ObservedSpeciesData!$A$2:$A$4955,$A121,ObservedSpeciesData!$C$2:$C$4955,$C121,ObservedSpeciesData!$D$2:$D$4955,$D121)),AVERAGEIFS(ObservedSpeciesData!AI$2:AI$4955,ObservedSpeciesData!$A$2:$A$4955,$A121,ObservedSpeciesData!$C$2:$C$4955,$C121,ObservedSpeciesData!$D$2:$D$4955,$D121),"")</f>
        <v>44.095750000000002</v>
      </c>
      <c r="AJ121" s="2">
        <f>COUNTIFS(ObservedSpeciesData!$A$2:$A$828,$A121,ObservedSpeciesData!$D$2:$D$828,$D121)</f>
        <v>4</v>
      </c>
      <c r="AK121" s="2">
        <f t="shared" si="1"/>
        <v>15</v>
      </c>
    </row>
    <row r="122" spans="1:37" x14ac:dyDescent="0.25">
      <c r="A122" s="14" t="s">
        <v>118</v>
      </c>
      <c r="B122" t="s">
        <v>98</v>
      </c>
      <c r="C122" t="s">
        <v>106</v>
      </c>
      <c r="D122" s="13">
        <v>42646</v>
      </c>
      <c r="E122">
        <v>1</v>
      </c>
      <c r="F122">
        <v>0</v>
      </c>
      <c r="G122" s="2" t="s">
        <v>78</v>
      </c>
      <c r="H122" s="2" t="s">
        <v>11</v>
      </c>
      <c r="I122">
        <v>1</v>
      </c>
      <c r="J122" s="2" t="s">
        <v>77</v>
      </c>
      <c r="K122" s="2">
        <f>IF(ISNUMBER(AVERAGEIFS(ObservedSpeciesData!K$2:K$4955,ObservedSpeciesData!$A$2:$A$4955,$A122,ObservedSpeciesData!$D$2:$D$4955,$D122)),AVERAGEIFS(ObservedSpeciesData!K$2:K$4955,ObservedSpeciesData!$A$2:$A$4955,$A122,ObservedSpeciesData!$D$2:$D$4955,$D122),"")</f>
        <v>0</v>
      </c>
      <c r="L122" s="26" t="str">
        <f>IF(ISNUMBER(AVERAGEIFS(ObservedSpeciesData!L$2:L$4955,ObservedSpeciesData!$A$2:$A$4955,$A122,ObservedSpeciesData!$D$2:$D$4955,$D122)),AVERAGEIFS(ObservedSpeciesData!L$2:L$4955,ObservedSpeciesData!$A$2:$A$4955,$A122,ObservedSpeciesData!$D$2:$D$4955,$D122),"")</f>
        <v/>
      </c>
      <c r="M122" s="23" t="str">
        <f>IF(ISNUMBER(AVERAGEIFS(ObservedSpeciesData!M$2:M$4955,ObservedSpeciesData!$A$2:$A$4955,$A122,ObservedSpeciesData!$D$2:$D$4955,$D122)),AVERAGEIFS(ObservedSpeciesData!M$2:M$4955,ObservedSpeciesData!$A$2:$A$4955,$A122,ObservedSpeciesData!$D$2:$D$4955,$D122),"")</f>
        <v/>
      </c>
      <c r="N122" s="23">
        <f>IF(ISNUMBER(AVERAGEIFS(ObservedSpeciesData!N$2:N$4955,ObservedSpeciesData!$A$2:$A$4955,$A122,ObservedSpeciesData!$D$2:$D$4955,$D122)),AVERAGEIFS(ObservedSpeciesData!N$2:N$4955,ObservedSpeciesData!$A$2:$A$4955,$A122,ObservedSpeciesData!$D$2:$D$4955,$D122),"")</f>
        <v>655.60468309550868</v>
      </c>
      <c r="O122" s="23">
        <f>IF(ISNUMBER(AVERAGEIFS(ObservedSpeciesData!O$2:O$4955,ObservedSpeciesData!$A$2:$A$4955,$A122,ObservedSpeciesData!$D$2:$D$4955,$D122)),AVERAGEIFS(ObservedSpeciesData!O$2:O$4955,ObservedSpeciesData!$A$2:$A$4955,$A122,ObservedSpeciesData!$D$2:$D$4955,$D122),"")</f>
        <v>65.56046830955087</v>
      </c>
      <c r="P122" s="23">
        <f>IF(ISNUMBER(AVERAGEIFS(ObservedSpeciesData!P$2:P$4955,ObservedSpeciesData!$A$2:$A$4955,$A122,ObservedSpeciesData!$C$2:$C$4955,$C122,ObservedSpeciesData!$D$2:$D$4955,$D122)),AVERAGEIFS(ObservedSpeciesData!P$2:P$4955,ObservedSpeciesData!$A$2:$A$4955,$A122,ObservedSpeciesData!$C$2:$C$4955,$C122,ObservedSpeciesData!$D$2:$D$4955,$D122),"")</f>
        <v>65.56046830955087</v>
      </c>
      <c r="Q122" s="23"/>
      <c r="R122" s="25" t="str">
        <f>IF(ISNUMBER(AVERAGEIFS(ObservedSpeciesData!R$2:R$4955,ObservedSpeciesData!$A$2:$A$4955,$A122,ObservedSpeciesData!$D$2:$D$4955,$D122)),AVERAGEIFS(ObservedSpeciesData!R$2:R$4955,ObservedSpeciesData!$A$2:$A$4955,$A122,ObservedSpeciesData!$D$2:$D$4955,$D122),"")</f>
        <v/>
      </c>
      <c r="S122" s="25" t="str">
        <f>IF(ISNUMBER(AVERAGEIFS(ObservedSpeciesData!S$2:S$4955,ObservedSpeciesData!$A$2:$A$4955,$A122,ObservedSpeciesData!$D$2:$D$4955,$D122)),AVERAGEIFS(ObservedSpeciesData!S$2:S$4955,ObservedSpeciesData!$A$2:$A$4955,$A122,ObservedSpeciesData!$D$2:$D$4955,$D122),"")</f>
        <v/>
      </c>
      <c r="T122" s="23" t="str">
        <f>IF(ISNUMBER(AVERAGEIFS(ObservedSpeciesData!T$2:T$4955,ObservedSpeciesData!$A$2:$A$4955,$A122,ObservedSpeciesData!$D$2:$D$4955,$D122)),AVERAGEIFS(ObservedSpeciesData!T$2:T$4955,ObservedSpeciesData!$A$2:$A$4955,$A122,ObservedSpeciesData!$D$2:$D$4955,$D122),"")</f>
        <v/>
      </c>
      <c r="U122" s="24" t="str">
        <f>IF(ISNUMBER(AVERAGEIFS(ObservedSpeciesData!U$2:U$4955,ObservedSpeciesData!$A$2:$A$4955,$A122,ObservedSpeciesData!$C$2:$C$4955,$C122,ObservedSpeciesData!$D$2:$D$4955,$D122)),AVERAGEIFS(ObservedSpeciesData!U$2:U$4955,ObservedSpeciesData!$A$2:$A$4955,$A122,ObservedSpeciesData!$C$2:$C$4955,$C122,ObservedSpeciesData!$D$2:$D$4955,$D122),"")</f>
        <v/>
      </c>
      <c r="V122" s="23">
        <f>IF(ISNUMBER(AVERAGEIFS(ObservedSpeciesData!V$2:V$4955,ObservedSpeciesData!$A$2:$A$4955,$A122,ObservedSpeciesData!$D$2:$D$4955,$D122)),AVERAGEIFS(ObservedSpeciesData!V$2:V$4955,ObservedSpeciesData!$A$2:$A$4955,$A122,ObservedSpeciesData!$D$2:$D$4955,$D122),"")</f>
        <v>16.057147145271301</v>
      </c>
      <c r="W122" s="23">
        <f>IF(ISNUMBER(AVERAGEIFS(ObservedSpeciesData!W$2:W$4955,ObservedSpeciesData!$A$2:$A$4955,$A122,ObservedSpeciesData!$D$2:$D$4955,$D122)),AVERAGEIFS(ObservedSpeciesData!W$2:W$4955,ObservedSpeciesData!$A$2:$A$4955,$A122,ObservedSpeciesData!$D$2:$D$4955,$D122),"")</f>
        <v>15.202913880348206</v>
      </c>
      <c r="X122" s="23">
        <f>IF(ISNUMBER(AVERAGEIFS(ObservedSpeciesData!X$2:X$4955,ObservedSpeciesData!$A$2:$A$4955,$A122,ObservedSpeciesData!$D$2:$D$4955,$D122)),AVERAGEIFS(ObservedSpeciesData!X$2:X$4955,ObservedSpeciesData!$A$2:$A$4955,$A122,ObservedSpeciesData!$D$2:$D$4955,$D122),"")</f>
        <v>81.462001800537109</v>
      </c>
      <c r="Y122" s="23">
        <f>IF(ISNUMBER(AVERAGEIFS(ObservedSpeciesData!Y$2:Y$4955,ObservedSpeciesData!$A$2:$A$4955,$A122,ObservedSpeciesData!$D$2:$D$4955,$D122)),AVERAGEIFS(ObservedSpeciesData!Y$2:Y$4955,ObservedSpeciesData!$A$2:$A$4955,$A122,ObservedSpeciesData!$D$2:$D$4955,$D122),"")</f>
        <v>20.825549364089966</v>
      </c>
      <c r="Z122" s="23">
        <f>IF(ISNUMBER(AVERAGEIFS(ObservedSpeciesData!Z$2:Z$4955,ObservedSpeciesData!$A$2:$A$4955,$A122,ObservedSpeciesData!$D$2:$D$4955,$D122)),AVERAGEIFS(ObservedSpeciesData!Z$2:Z$4955,ObservedSpeciesData!$A$2:$A$4955,$A122,ObservedSpeciesData!$D$2:$D$4955,$D122),"")</f>
        <v>90.210781097412109</v>
      </c>
      <c r="AA122" s="23">
        <f>IF(ISNUMBER(AVERAGEIFS(ObservedSpeciesData!AA$2:AA$4955,ObservedSpeciesData!$A$2:$A$4955,$A122,ObservedSpeciesData!$D$2:$D$4955,$D122)),AVERAGEIFS(ObservedSpeciesData!AA$2:AA$4955,ObservedSpeciesData!$A$2:$A$4955,$A122,ObservedSpeciesData!$D$2:$D$4955,$D122),"")</f>
        <v>31.734556436538696</v>
      </c>
      <c r="AB122" s="24">
        <f>IF(ISNUMBER(AVERAGEIFS(ObservedSpeciesData!AB$2:AB$4955,ObservedSpeciesData!$A$2:$A$4955,$A122,ObservedSpeciesData!$D$2:$D$4955,$D122)),AVERAGEIFS(ObservedSpeciesData!AB$2:AB$4955,ObservedSpeciesData!$A$2:$A$4955,$A122,ObservedSpeciesData!$D$2:$D$4955,$D122),"")</f>
        <v>5.0775290298461916E-2</v>
      </c>
      <c r="AC122" s="24">
        <f>IF(ISNUMBER(AVERAGEIFS(ObservedSpeciesData!AC$2:AC$4955,ObservedSpeciesData!$A$2:$A$4955,$A122,ObservedSpeciesData!$D$2:$D$4955,$D122)),AVERAGEIFS(ObservedSpeciesData!AC$2:AC$4955,ObservedSpeciesData!$A$2:$A$4955,$A122,ObservedSpeciesData!$D$2:$D$4955,$D122),"")</f>
        <v>5.0775290298461916E-2</v>
      </c>
      <c r="AD122" s="23">
        <f>IF(ISNUMBER(AVERAGEIFS(ObservedSpeciesData!AD$2:AD$4955,ObservedSpeciesData!$A$2:$A$4955,$A122,ObservedSpeciesData!$D$2:$D$4955,$D122)),AVERAGEIFS(ObservedSpeciesData!AD$2:AD$4955,ObservedSpeciesData!$A$2:$A$4955,$A122,ObservedSpeciesData!$D$2:$D$4955,$D122),"")</f>
        <v>13.033920288085938</v>
      </c>
      <c r="AE122" s="24">
        <f>IF(ISNUMBER(AVERAGEIFS(ObservedSpeciesData!AE$2:AE$4955,ObservedSpeciesData!$A$2:$A$4955,$A122,ObservedSpeciesData!$D$2:$D$4955,$D122)),AVERAGEIFS(ObservedSpeciesData!AE$2:AE$4955,ObservedSpeciesData!$A$2:$A$4955,$A122,ObservedSpeciesData!$D$2:$D$4955,$D122),"")</f>
        <v>14.358059616573783</v>
      </c>
      <c r="AF122" s="23"/>
      <c r="AG122" s="24"/>
      <c r="AH122" s="23">
        <f>IF(ISNUMBER(AVERAGEIFS(ObservedSpeciesData!AH$2:AH$4955,ObservedSpeciesData!$A$2:$A$4955,$A122,ObservedSpeciesData!$D$2:$D$4955,$D122)),AVERAGEIFS(ObservedSpeciesData!AH$2:AH$4955,ObservedSpeciesData!$A$2:$A$4955,$A122,ObservedSpeciesData!$D$2:$D$4955,$D122),"")</f>
        <v>3.3302499999999995</v>
      </c>
      <c r="AI122" s="23">
        <f>IF(ISNUMBER(AVERAGEIFS(ObservedSpeciesData!AI$2:AI$4955,ObservedSpeciesData!$A$2:$A$4955,$A122,ObservedSpeciesData!$C$2:$C$4955,$C122,ObservedSpeciesData!$D$2:$D$4955,$D122)),AVERAGEIFS(ObservedSpeciesData!AI$2:AI$4955,ObservedSpeciesData!$A$2:$A$4955,$A122,ObservedSpeciesData!$C$2:$C$4955,$C122,ObservedSpeciesData!$D$2:$D$4955,$D122),"")</f>
        <v>3.3302499999999995</v>
      </c>
      <c r="AJ122" s="2">
        <f>COUNTIFS(ObservedSpeciesData!$A$2:$A$828,$A122,ObservedSpeciesData!$D$2:$D$828,$D122)</f>
        <v>4</v>
      </c>
      <c r="AK122" s="2">
        <f t="shared" si="1"/>
        <v>15</v>
      </c>
    </row>
    <row r="123" spans="1:37" x14ac:dyDescent="0.25">
      <c r="A123" s="14" t="s">
        <v>117</v>
      </c>
      <c r="B123" t="s">
        <v>98</v>
      </c>
      <c r="C123" t="s">
        <v>106</v>
      </c>
      <c r="D123" s="13">
        <v>42646</v>
      </c>
      <c r="E123">
        <v>1</v>
      </c>
      <c r="F123">
        <v>50</v>
      </c>
      <c r="G123" s="2" t="s">
        <v>78</v>
      </c>
      <c r="H123" s="2" t="s">
        <v>11</v>
      </c>
      <c r="I123">
        <v>1</v>
      </c>
      <c r="J123" s="2" t="s">
        <v>77</v>
      </c>
      <c r="K123" s="2">
        <f>IF(ISNUMBER(AVERAGEIFS(ObservedSpeciesData!K$2:K$4955,ObservedSpeciesData!$A$2:$A$4955,$A123,ObservedSpeciesData!$D$2:$D$4955,$D123)),AVERAGEIFS(ObservedSpeciesData!K$2:K$4955,ObservedSpeciesData!$A$2:$A$4955,$A123,ObservedSpeciesData!$D$2:$D$4955,$D123),"")</f>
        <v>45</v>
      </c>
      <c r="L123" s="26" t="str">
        <f>IF(ISNUMBER(AVERAGEIFS(ObservedSpeciesData!L$2:L$4955,ObservedSpeciesData!$A$2:$A$4955,$A123,ObservedSpeciesData!$D$2:$D$4955,$D123)),AVERAGEIFS(ObservedSpeciesData!L$2:L$4955,ObservedSpeciesData!$A$2:$A$4955,$A123,ObservedSpeciesData!$D$2:$D$4955,$D123),"")</f>
        <v/>
      </c>
      <c r="M123" s="23" t="str">
        <f>IF(ISNUMBER(AVERAGEIFS(ObservedSpeciesData!M$2:M$4955,ObservedSpeciesData!$A$2:$A$4955,$A123,ObservedSpeciesData!$D$2:$D$4955,$D123)),AVERAGEIFS(ObservedSpeciesData!M$2:M$4955,ObservedSpeciesData!$A$2:$A$4955,$A123,ObservedSpeciesData!$D$2:$D$4955,$D123),"")</f>
        <v/>
      </c>
      <c r="N123" s="23">
        <f>IF(ISNUMBER(AVERAGEIFS(ObservedSpeciesData!N$2:N$4955,ObservedSpeciesData!$A$2:$A$4955,$A123,ObservedSpeciesData!$D$2:$D$4955,$D123)),AVERAGEIFS(ObservedSpeciesData!N$2:N$4955,ObservedSpeciesData!$A$2:$A$4955,$A123,ObservedSpeciesData!$D$2:$D$4955,$D123),"")</f>
        <v>806.10914864683321</v>
      </c>
      <c r="O123" s="23">
        <f>IF(ISNUMBER(AVERAGEIFS(ObservedSpeciesData!O$2:O$4955,ObservedSpeciesData!$A$2:$A$4955,$A123,ObservedSpeciesData!$D$2:$D$4955,$D123)),AVERAGEIFS(ObservedSpeciesData!O$2:O$4955,ObservedSpeciesData!$A$2:$A$4955,$A123,ObservedSpeciesData!$D$2:$D$4955,$D123),"")</f>
        <v>80.610914864683323</v>
      </c>
      <c r="P123" s="23">
        <f>IF(ISNUMBER(AVERAGEIFS(ObservedSpeciesData!P$2:P$4955,ObservedSpeciesData!$A$2:$A$4955,$A123,ObservedSpeciesData!$C$2:$C$4955,$C123,ObservedSpeciesData!$D$2:$D$4955,$D123)),AVERAGEIFS(ObservedSpeciesData!P$2:P$4955,ObservedSpeciesData!$A$2:$A$4955,$A123,ObservedSpeciesData!$C$2:$C$4955,$C123,ObservedSpeciesData!$D$2:$D$4955,$D123),"")</f>
        <v>80.610914864683323</v>
      </c>
      <c r="Q123" s="23"/>
      <c r="R123" s="25" t="str">
        <f>IF(ISNUMBER(AVERAGEIFS(ObservedSpeciesData!R$2:R$4955,ObservedSpeciesData!$A$2:$A$4955,$A123,ObservedSpeciesData!$D$2:$D$4955,$D123)),AVERAGEIFS(ObservedSpeciesData!R$2:R$4955,ObservedSpeciesData!$A$2:$A$4955,$A123,ObservedSpeciesData!$D$2:$D$4955,$D123),"")</f>
        <v/>
      </c>
      <c r="S123" s="25" t="str">
        <f>IF(ISNUMBER(AVERAGEIFS(ObservedSpeciesData!S$2:S$4955,ObservedSpeciesData!$A$2:$A$4955,$A123,ObservedSpeciesData!$D$2:$D$4955,$D123)),AVERAGEIFS(ObservedSpeciesData!S$2:S$4955,ObservedSpeciesData!$A$2:$A$4955,$A123,ObservedSpeciesData!$D$2:$D$4955,$D123),"")</f>
        <v/>
      </c>
      <c r="T123" s="23" t="str">
        <f>IF(ISNUMBER(AVERAGEIFS(ObservedSpeciesData!T$2:T$4955,ObservedSpeciesData!$A$2:$A$4955,$A123,ObservedSpeciesData!$D$2:$D$4955,$D123)),AVERAGEIFS(ObservedSpeciesData!T$2:T$4955,ObservedSpeciesData!$A$2:$A$4955,$A123,ObservedSpeciesData!$D$2:$D$4955,$D123),"")</f>
        <v/>
      </c>
      <c r="U123" s="24" t="str">
        <f>IF(ISNUMBER(AVERAGEIFS(ObservedSpeciesData!U$2:U$4955,ObservedSpeciesData!$A$2:$A$4955,$A123,ObservedSpeciesData!$C$2:$C$4955,$C123,ObservedSpeciesData!$D$2:$D$4955,$D123)),AVERAGEIFS(ObservedSpeciesData!U$2:U$4955,ObservedSpeciesData!$A$2:$A$4955,$A123,ObservedSpeciesData!$C$2:$C$4955,$C123,ObservedSpeciesData!$D$2:$D$4955,$D123),"")</f>
        <v/>
      </c>
      <c r="V123" s="23">
        <f>IF(ISNUMBER(AVERAGEIFS(ObservedSpeciesData!V$2:V$4955,ObservedSpeciesData!$A$2:$A$4955,$A123,ObservedSpeciesData!$D$2:$D$4955,$D123)),AVERAGEIFS(ObservedSpeciesData!V$2:V$4955,ObservedSpeciesData!$A$2:$A$4955,$A123,ObservedSpeciesData!$D$2:$D$4955,$D123),"")</f>
        <v>16.918851852416992</v>
      </c>
      <c r="W123" s="23">
        <f>IF(ISNUMBER(AVERAGEIFS(ObservedSpeciesData!W$2:W$4955,ObservedSpeciesData!$A$2:$A$4955,$A123,ObservedSpeciesData!$D$2:$D$4955,$D123)),AVERAGEIFS(ObservedSpeciesData!W$2:W$4955,ObservedSpeciesData!$A$2:$A$4955,$A123,ObservedSpeciesData!$D$2:$D$4955,$D123),"")</f>
        <v>15.639967322349548</v>
      </c>
      <c r="X123" s="23">
        <f>IF(ISNUMBER(AVERAGEIFS(ObservedSpeciesData!X$2:X$4955,ObservedSpeciesData!$A$2:$A$4955,$A123,ObservedSpeciesData!$D$2:$D$4955,$D123)),AVERAGEIFS(ObservedSpeciesData!X$2:X$4955,ObservedSpeciesData!$A$2:$A$4955,$A123,ObservedSpeciesData!$D$2:$D$4955,$D123),"")</f>
        <v>81.104514122009277</v>
      </c>
      <c r="Y123" s="23">
        <f>IF(ISNUMBER(AVERAGEIFS(ObservedSpeciesData!Y$2:Y$4955,ObservedSpeciesData!$A$2:$A$4955,$A123,ObservedSpeciesData!$D$2:$D$4955,$D123)),AVERAGEIFS(ObservedSpeciesData!Y$2:Y$4955,ObservedSpeciesData!$A$2:$A$4955,$A123,ObservedSpeciesData!$D$2:$D$4955,$D123),"")</f>
        <v>21.964032888412476</v>
      </c>
      <c r="Z123" s="23">
        <f>IF(ISNUMBER(AVERAGEIFS(ObservedSpeciesData!Z$2:Z$4955,ObservedSpeciesData!$A$2:$A$4955,$A123,ObservedSpeciesData!$D$2:$D$4955,$D123)),AVERAGEIFS(ObservedSpeciesData!Z$2:Z$4955,ObservedSpeciesData!$A$2:$A$4955,$A123,ObservedSpeciesData!$D$2:$D$4955,$D123),"")</f>
        <v>89.963881492614746</v>
      </c>
      <c r="AA123" s="23">
        <f>IF(ISNUMBER(AVERAGEIFS(ObservedSpeciesData!AA$2:AA$4955,ObservedSpeciesData!$A$2:$A$4955,$A123,ObservedSpeciesData!$D$2:$D$4955,$D123)),AVERAGEIFS(ObservedSpeciesData!AA$2:AA$4955,ObservedSpeciesData!$A$2:$A$4955,$A123,ObservedSpeciesData!$D$2:$D$4955,$D123),"")</f>
        <v>29.590908288955688</v>
      </c>
      <c r="AB123" s="24">
        <f>IF(ISNUMBER(AVERAGEIFS(ObservedSpeciesData!AB$2:AB$4955,ObservedSpeciesData!$A$2:$A$4955,$A123,ObservedSpeciesData!$D$2:$D$4955,$D123)),AVERAGEIFS(ObservedSpeciesData!AB$2:AB$4955,ObservedSpeciesData!$A$2:$A$4955,$A123,ObservedSpeciesData!$D$2:$D$4955,$D123),"")</f>
        <v>4.7345453262329092E-2</v>
      </c>
      <c r="AC123" s="24">
        <f>IF(ISNUMBER(AVERAGEIFS(ObservedSpeciesData!AC$2:AC$4955,ObservedSpeciesData!$A$2:$A$4955,$A123,ObservedSpeciesData!$D$2:$D$4955,$D123)),AVERAGEIFS(ObservedSpeciesData!AC$2:AC$4955,ObservedSpeciesData!$A$2:$A$4955,$A123,ObservedSpeciesData!$D$2:$D$4955,$D123),"")</f>
        <v>4.7345453262329092E-2</v>
      </c>
      <c r="AD123" s="23">
        <f>IF(ISNUMBER(AVERAGEIFS(ObservedSpeciesData!AD$2:AD$4955,ObservedSpeciesData!$A$2:$A$4955,$A123,ObservedSpeciesData!$D$2:$D$4955,$D123)),AVERAGEIFS(ObservedSpeciesData!AD$2:AD$4955,ObservedSpeciesData!$A$2:$A$4955,$A123,ObservedSpeciesData!$D$2:$D$4955,$D123),"")</f>
        <v>12.976722259521486</v>
      </c>
      <c r="AE123" s="24">
        <f>IF(ISNUMBER(AVERAGEIFS(ObservedSpeciesData!AE$2:AE$4955,ObservedSpeciesData!$A$2:$A$4955,$A123,ObservedSpeciesData!$D$2:$D$4955,$D123)),AVERAGEIFS(ObservedSpeciesData!AE$2:AE$4955,ObservedSpeciesData!$A$2:$A$4955,$A123,ObservedSpeciesData!$D$2:$D$4955,$D123),"")</f>
        <v>13.80985802674077</v>
      </c>
      <c r="AF123" s="23"/>
      <c r="AG123" s="24"/>
      <c r="AH123" s="23">
        <f>IF(ISNUMBER(AVERAGEIFS(ObservedSpeciesData!AH$2:AH$4955,ObservedSpeciesData!$A$2:$A$4955,$A123,ObservedSpeciesData!$D$2:$D$4955,$D123)),AVERAGEIFS(ObservedSpeciesData!AH$2:AH$4955,ObservedSpeciesData!$A$2:$A$4955,$A123,ObservedSpeciesData!$D$2:$D$4955,$D123),"")</f>
        <v>3.7795000000000001</v>
      </c>
      <c r="AI123" s="23">
        <f>IF(ISNUMBER(AVERAGEIFS(ObservedSpeciesData!AI$2:AI$4955,ObservedSpeciesData!$A$2:$A$4955,$A123,ObservedSpeciesData!$C$2:$C$4955,$C123,ObservedSpeciesData!$D$2:$D$4955,$D123)),AVERAGEIFS(ObservedSpeciesData!AI$2:AI$4955,ObservedSpeciesData!$A$2:$A$4955,$A123,ObservedSpeciesData!$C$2:$C$4955,$C123,ObservedSpeciesData!$D$2:$D$4955,$D123),"")</f>
        <v>3.7795000000000001</v>
      </c>
      <c r="AJ123" s="2">
        <f>COUNTIFS(ObservedSpeciesData!$A$2:$A$828,$A123,ObservedSpeciesData!$D$2:$D$828,$D123)</f>
        <v>4</v>
      </c>
      <c r="AK123" s="2">
        <f t="shared" si="1"/>
        <v>15</v>
      </c>
    </row>
    <row r="124" spans="1:37" x14ac:dyDescent="0.25">
      <c r="A124" s="14" t="s">
        <v>116</v>
      </c>
      <c r="B124" t="s">
        <v>98</v>
      </c>
      <c r="C124" t="s">
        <v>106</v>
      </c>
      <c r="D124" s="13">
        <v>42646</v>
      </c>
      <c r="E124">
        <v>1</v>
      </c>
      <c r="F124">
        <v>100</v>
      </c>
      <c r="G124" s="2" t="s">
        <v>78</v>
      </c>
      <c r="H124" s="2" t="s">
        <v>11</v>
      </c>
      <c r="I124">
        <v>1</v>
      </c>
      <c r="J124" s="2" t="s">
        <v>77</v>
      </c>
      <c r="K124" s="2">
        <f>IF(ISNUMBER(AVERAGEIFS(ObservedSpeciesData!K$2:K$4955,ObservedSpeciesData!$A$2:$A$4955,$A124,ObservedSpeciesData!$D$2:$D$4955,$D124)),AVERAGEIFS(ObservedSpeciesData!K$2:K$4955,ObservedSpeciesData!$A$2:$A$4955,$A124,ObservedSpeciesData!$D$2:$D$4955,$D124),"")</f>
        <v>78</v>
      </c>
      <c r="L124" s="26" t="str">
        <f>IF(ISNUMBER(AVERAGEIFS(ObservedSpeciesData!L$2:L$4955,ObservedSpeciesData!$A$2:$A$4955,$A124,ObservedSpeciesData!$D$2:$D$4955,$D124)),AVERAGEIFS(ObservedSpeciesData!L$2:L$4955,ObservedSpeciesData!$A$2:$A$4955,$A124,ObservedSpeciesData!$D$2:$D$4955,$D124),"")</f>
        <v/>
      </c>
      <c r="M124" s="23" t="str">
        <f>IF(ISNUMBER(AVERAGEIFS(ObservedSpeciesData!M$2:M$4955,ObservedSpeciesData!$A$2:$A$4955,$A124,ObservedSpeciesData!$D$2:$D$4955,$D124)),AVERAGEIFS(ObservedSpeciesData!M$2:M$4955,ObservedSpeciesData!$A$2:$A$4955,$A124,ObservedSpeciesData!$D$2:$D$4955,$D124),"")</f>
        <v/>
      </c>
      <c r="N124" s="23">
        <f>IF(ISNUMBER(AVERAGEIFS(ObservedSpeciesData!N$2:N$4955,ObservedSpeciesData!$A$2:$A$4955,$A124,ObservedSpeciesData!$D$2:$D$4955,$D124)),AVERAGEIFS(ObservedSpeciesData!N$2:N$4955,ObservedSpeciesData!$A$2:$A$4955,$A124,ObservedSpeciesData!$D$2:$D$4955,$D124),"")</f>
        <v>822.4546141110427</v>
      </c>
      <c r="O124" s="23">
        <f>IF(ISNUMBER(AVERAGEIFS(ObservedSpeciesData!O$2:O$4955,ObservedSpeciesData!$A$2:$A$4955,$A124,ObservedSpeciesData!$D$2:$D$4955,$D124)),AVERAGEIFS(ObservedSpeciesData!O$2:O$4955,ObservedSpeciesData!$A$2:$A$4955,$A124,ObservedSpeciesData!$D$2:$D$4955,$D124),"")</f>
        <v>82.245461411104259</v>
      </c>
      <c r="P124" s="23">
        <f>IF(ISNUMBER(AVERAGEIFS(ObservedSpeciesData!P$2:P$4955,ObservedSpeciesData!$A$2:$A$4955,$A124,ObservedSpeciesData!$C$2:$C$4955,$C124,ObservedSpeciesData!$D$2:$D$4955,$D124)),AVERAGEIFS(ObservedSpeciesData!P$2:P$4955,ObservedSpeciesData!$A$2:$A$4955,$A124,ObservedSpeciesData!$C$2:$C$4955,$C124,ObservedSpeciesData!$D$2:$D$4955,$D124),"")</f>
        <v>82.245461411104259</v>
      </c>
      <c r="Q124" s="23"/>
      <c r="R124" s="25" t="str">
        <f>IF(ISNUMBER(AVERAGEIFS(ObservedSpeciesData!R$2:R$4955,ObservedSpeciesData!$A$2:$A$4955,$A124,ObservedSpeciesData!$D$2:$D$4955,$D124)),AVERAGEIFS(ObservedSpeciesData!R$2:R$4955,ObservedSpeciesData!$A$2:$A$4955,$A124,ObservedSpeciesData!$D$2:$D$4955,$D124),"")</f>
        <v/>
      </c>
      <c r="S124" s="25" t="str">
        <f>IF(ISNUMBER(AVERAGEIFS(ObservedSpeciesData!S$2:S$4955,ObservedSpeciesData!$A$2:$A$4955,$A124,ObservedSpeciesData!$D$2:$D$4955,$D124)),AVERAGEIFS(ObservedSpeciesData!S$2:S$4955,ObservedSpeciesData!$A$2:$A$4955,$A124,ObservedSpeciesData!$D$2:$D$4955,$D124),"")</f>
        <v/>
      </c>
      <c r="T124" s="23" t="str">
        <f>IF(ISNUMBER(AVERAGEIFS(ObservedSpeciesData!T$2:T$4955,ObservedSpeciesData!$A$2:$A$4955,$A124,ObservedSpeciesData!$D$2:$D$4955,$D124)),AVERAGEIFS(ObservedSpeciesData!T$2:T$4955,ObservedSpeciesData!$A$2:$A$4955,$A124,ObservedSpeciesData!$D$2:$D$4955,$D124),"")</f>
        <v/>
      </c>
      <c r="U124" s="24" t="str">
        <f>IF(ISNUMBER(AVERAGEIFS(ObservedSpeciesData!U$2:U$4955,ObservedSpeciesData!$A$2:$A$4955,$A124,ObservedSpeciesData!$C$2:$C$4955,$C124,ObservedSpeciesData!$D$2:$D$4955,$D124)),AVERAGEIFS(ObservedSpeciesData!U$2:U$4955,ObservedSpeciesData!$A$2:$A$4955,$A124,ObservedSpeciesData!$C$2:$C$4955,$C124,ObservedSpeciesData!$D$2:$D$4955,$D124),"")</f>
        <v/>
      </c>
      <c r="V124" s="23">
        <f>IF(ISNUMBER(AVERAGEIFS(ObservedSpeciesData!V$2:V$4955,ObservedSpeciesData!$A$2:$A$4955,$A124,ObservedSpeciesData!$D$2:$D$4955,$D124)),AVERAGEIFS(ObservedSpeciesData!V$2:V$4955,ObservedSpeciesData!$A$2:$A$4955,$A124,ObservedSpeciesData!$D$2:$D$4955,$D124),"")</f>
        <v>16.726271629333496</v>
      </c>
      <c r="W124" s="23">
        <f>IF(ISNUMBER(AVERAGEIFS(ObservedSpeciesData!W$2:W$4955,ObservedSpeciesData!$A$2:$A$4955,$A124,ObservedSpeciesData!$D$2:$D$4955,$D124)),AVERAGEIFS(ObservedSpeciesData!W$2:W$4955,ObservedSpeciesData!$A$2:$A$4955,$A124,ObservedSpeciesData!$D$2:$D$4955,$D124),"")</f>
        <v>15.233605980873108</v>
      </c>
      <c r="X124" s="23">
        <f>IF(ISNUMBER(AVERAGEIFS(ObservedSpeciesData!X$2:X$4955,ObservedSpeciesData!$A$2:$A$4955,$A124,ObservedSpeciesData!$D$2:$D$4955,$D124)),AVERAGEIFS(ObservedSpeciesData!X$2:X$4955,ObservedSpeciesData!$A$2:$A$4955,$A124,ObservedSpeciesData!$D$2:$D$4955,$D124),"")</f>
        <v>81.277951240539551</v>
      </c>
      <c r="Y124" s="23">
        <f>IF(ISNUMBER(AVERAGEIFS(ObservedSpeciesData!Y$2:Y$4955,ObservedSpeciesData!$A$2:$A$4955,$A124,ObservedSpeciesData!$D$2:$D$4955,$D124)),AVERAGEIFS(ObservedSpeciesData!Y$2:Y$4955,ObservedSpeciesData!$A$2:$A$4955,$A124,ObservedSpeciesData!$D$2:$D$4955,$D124),"")</f>
        <v>21.390278577804565</v>
      </c>
      <c r="Z124" s="23">
        <f>IF(ISNUMBER(AVERAGEIFS(ObservedSpeciesData!Z$2:Z$4955,ObservedSpeciesData!$A$2:$A$4955,$A124,ObservedSpeciesData!$D$2:$D$4955,$D124)),AVERAGEIFS(ObservedSpeciesData!Z$2:Z$4955,ObservedSpeciesData!$A$2:$A$4955,$A124,ObservedSpeciesData!$D$2:$D$4955,$D124),"")</f>
        <v>90.105866432189941</v>
      </c>
      <c r="AA124" s="23">
        <f>IF(ISNUMBER(AVERAGEIFS(ObservedSpeciesData!AA$2:AA$4955,ObservedSpeciesData!$A$2:$A$4955,$A124,ObservedSpeciesData!$D$2:$D$4955,$D124)),AVERAGEIFS(ObservedSpeciesData!AA$2:AA$4955,ObservedSpeciesData!$A$2:$A$4955,$A124,ObservedSpeciesData!$D$2:$D$4955,$D124),"")</f>
        <v>30.350236654281616</v>
      </c>
      <c r="AB124" s="24">
        <f>IF(ISNUMBER(AVERAGEIFS(ObservedSpeciesData!AB$2:AB$4955,ObservedSpeciesData!$A$2:$A$4955,$A124,ObservedSpeciesData!$D$2:$D$4955,$D124)),AVERAGEIFS(ObservedSpeciesData!AB$2:AB$4955,ObservedSpeciesData!$A$2:$A$4955,$A124,ObservedSpeciesData!$D$2:$D$4955,$D124),"")</f>
        <v>4.8560378646850588E-2</v>
      </c>
      <c r="AC124" s="24">
        <f>IF(ISNUMBER(AVERAGEIFS(ObservedSpeciesData!AC$2:AC$4955,ObservedSpeciesData!$A$2:$A$4955,$A124,ObservedSpeciesData!$D$2:$D$4955,$D124)),AVERAGEIFS(ObservedSpeciesData!AC$2:AC$4955,ObservedSpeciesData!$A$2:$A$4955,$A124,ObservedSpeciesData!$D$2:$D$4955,$D124),"")</f>
        <v>4.8560378646850588E-2</v>
      </c>
      <c r="AD124" s="23">
        <f>IF(ISNUMBER(AVERAGEIFS(ObservedSpeciesData!AD$2:AD$4955,ObservedSpeciesData!$A$2:$A$4955,$A124,ObservedSpeciesData!$D$2:$D$4955,$D124)),AVERAGEIFS(ObservedSpeciesData!AD$2:AD$4955,ObservedSpeciesData!$A$2:$A$4955,$A124,ObservedSpeciesData!$D$2:$D$4955,$D124),"")</f>
        <v>13.004472198486329</v>
      </c>
      <c r="AE124" s="24">
        <f>IF(ISNUMBER(AVERAGEIFS(ObservedSpeciesData!AE$2:AE$4955,ObservedSpeciesData!$A$2:$A$4955,$A124,ObservedSpeciesData!$D$2:$D$4955,$D124)),AVERAGEIFS(ObservedSpeciesData!AE$2:AE$4955,ObservedSpeciesData!$A$2:$A$4955,$A124,ObservedSpeciesData!$D$2:$D$4955,$D124),"")</f>
        <v>13.736133984613801</v>
      </c>
      <c r="AF124" s="23"/>
      <c r="AG124" s="24"/>
      <c r="AH124" s="23">
        <f>IF(ISNUMBER(AVERAGEIFS(ObservedSpeciesData!AH$2:AH$4955,ObservedSpeciesData!$A$2:$A$4955,$A124,ObservedSpeciesData!$D$2:$D$4955,$D124)),AVERAGEIFS(ObservedSpeciesData!AH$2:AH$4955,ObservedSpeciesData!$A$2:$A$4955,$A124,ObservedSpeciesData!$D$2:$D$4955,$D124),"")</f>
        <v>4.0540000000000003</v>
      </c>
      <c r="AI124" s="23">
        <f>IF(ISNUMBER(AVERAGEIFS(ObservedSpeciesData!AI$2:AI$4955,ObservedSpeciesData!$A$2:$A$4955,$A124,ObservedSpeciesData!$C$2:$C$4955,$C124,ObservedSpeciesData!$D$2:$D$4955,$D124)),AVERAGEIFS(ObservedSpeciesData!AI$2:AI$4955,ObservedSpeciesData!$A$2:$A$4955,$A124,ObservedSpeciesData!$C$2:$C$4955,$C124,ObservedSpeciesData!$D$2:$D$4955,$D124),"")</f>
        <v>4.0540000000000003</v>
      </c>
      <c r="AJ124" s="2">
        <f>COUNTIFS(ObservedSpeciesData!$A$2:$A$828,$A124,ObservedSpeciesData!$D$2:$D$828,$D124)</f>
        <v>4</v>
      </c>
      <c r="AK124" s="2">
        <f t="shared" si="1"/>
        <v>15</v>
      </c>
    </row>
    <row r="125" spans="1:37" x14ac:dyDescent="0.25">
      <c r="A125" s="14" t="s">
        <v>115</v>
      </c>
      <c r="B125" t="s">
        <v>98</v>
      </c>
      <c r="C125" t="s">
        <v>106</v>
      </c>
      <c r="D125" s="13">
        <v>42646</v>
      </c>
      <c r="E125">
        <v>1</v>
      </c>
      <c r="F125">
        <v>200</v>
      </c>
      <c r="G125" s="2" t="s">
        <v>78</v>
      </c>
      <c r="H125" s="2" t="s">
        <v>11</v>
      </c>
      <c r="I125">
        <v>1</v>
      </c>
      <c r="J125" s="2" t="s">
        <v>77</v>
      </c>
      <c r="K125" s="2">
        <f>IF(ISNUMBER(AVERAGEIFS(ObservedSpeciesData!K$2:K$4955,ObservedSpeciesData!$A$2:$A$4955,$A125,ObservedSpeciesData!$D$2:$D$4955,$D125)),AVERAGEIFS(ObservedSpeciesData!K$2:K$4955,ObservedSpeciesData!$A$2:$A$4955,$A125,ObservedSpeciesData!$D$2:$D$4955,$D125),"")</f>
        <v>156</v>
      </c>
      <c r="L125" s="26" t="str">
        <f>IF(ISNUMBER(AVERAGEIFS(ObservedSpeciesData!L$2:L$4955,ObservedSpeciesData!$A$2:$A$4955,$A125,ObservedSpeciesData!$D$2:$D$4955,$D125)),AVERAGEIFS(ObservedSpeciesData!L$2:L$4955,ObservedSpeciesData!$A$2:$A$4955,$A125,ObservedSpeciesData!$D$2:$D$4955,$D125),"")</f>
        <v/>
      </c>
      <c r="M125" s="23" t="str">
        <f>IF(ISNUMBER(AVERAGEIFS(ObservedSpeciesData!M$2:M$4955,ObservedSpeciesData!$A$2:$A$4955,$A125,ObservedSpeciesData!$D$2:$D$4955,$D125)),AVERAGEIFS(ObservedSpeciesData!M$2:M$4955,ObservedSpeciesData!$A$2:$A$4955,$A125,ObservedSpeciesData!$D$2:$D$4955,$D125),"")</f>
        <v/>
      </c>
      <c r="N125" s="23">
        <f>IF(ISNUMBER(AVERAGEIFS(ObservedSpeciesData!N$2:N$4955,ObservedSpeciesData!$A$2:$A$4955,$A125,ObservedSpeciesData!$D$2:$D$4955,$D125)),AVERAGEIFS(ObservedSpeciesData!N$2:N$4955,ObservedSpeciesData!$A$2:$A$4955,$A125,ObservedSpeciesData!$D$2:$D$4955,$D125),"")</f>
        <v>636.08967137188097</v>
      </c>
      <c r="O125" s="23">
        <f>IF(ISNUMBER(AVERAGEIFS(ObservedSpeciesData!O$2:O$4955,ObservedSpeciesData!$A$2:$A$4955,$A125,ObservedSpeciesData!$D$2:$D$4955,$D125)),AVERAGEIFS(ObservedSpeciesData!O$2:O$4955,ObservedSpeciesData!$A$2:$A$4955,$A125,ObservedSpeciesData!$D$2:$D$4955,$D125),"")</f>
        <v>63.608967137188088</v>
      </c>
      <c r="P125" s="23">
        <f>IF(ISNUMBER(AVERAGEIFS(ObservedSpeciesData!P$2:P$4955,ObservedSpeciesData!$A$2:$A$4955,$A125,ObservedSpeciesData!$C$2:$C$4955,$C125,ObservedSpeciesData!$D$2:$D$4955,$D125)),AVERAGEIFS(ObservedSpeciesData!P$2:P$4955,ObservedSpeciesData!$A$2:$A$4955,$A125,ObservedSpeciesData!$C$2:$C$4955,$C125,ObservedSpeciesData!$D$2:$D$4955,$D125),"")</f>
        <v>63.608967137188088</v>
      </c>
      <c r="Q125" s="23"/>
      <c r="R125" s="25" t="str">
        <f>IF(ISNUMBER(AVERAGEIFS(ObservedSpeciesData!R$2:R$4955,ObservedSpeciesData!$A$2:$A$4955,$A125,ObservedSpeciesData!$D$2:$D$4955,$D125)),AVERAGEIFS(ObservedSpeciesData!R$2:R$4955,ObservedSpeciesData!$A$2:$A$4955,$A125,ObservedSpeciesData!$D$2:$D$4955,$D125),"")</f>
        <v/>
      </c>
      <c r="S125" s="25" t="str">
        <f>IF(ISNUMBER(AVERAGEIFS(ObservedSpeciesData!S$2:S$4955,ObservedSpeciesData!$A$2:$A$4955,$A125,ObservedSpeciesData!$D$2:$D$4955,$D125)),AVERAGEIFS(ObservedSpeciesData!S$2:S$4955,ObservedSpeciesData!$A$2:$A$4955,$A125,ObservedSpeciesData!$D$2:$D$4955,$D125),"")</f>
        <v/>
      </c>
      <c r="T125" s="23" t="str">
        <f>IF(ISNUMBER(AVERAGEIFS(ObservedSpeciesData!T$2:T$4955,ObservedSpeciesData!$A$2:$A$4955,$A125,ObservedSpeciesData!$D$2:$D$4955,$D125)),AVERAGEIFS(ObservedSpeciesData!T$2:T$4955,ObservedSpeciesData!$A$2:$A$4955,$A125,ObservedSpeciesData!$D$2:$D$4955,$D125),"")</f>
        <v/>
      </c>
      <c r="U125" s="24" t="str">
        <f>IF(ISNUMBER(AVERAGEIFS(ObservedSpeciesData!U$2:U$4955,ObservedSpeciesData!$A$2:$A$4955,$A125,ObservedSpeciesData!$C$2:$C$4955,$C125,ObservedSpeciesData!$D$2:$D$4955,$D125)),AVERAGEIFS(ObservedSpeciesData!U$2:U$4955,ObservedSpeciesData!$A$2:$A$4955,$A125,ObservedSpeciesData!$C$2:$C$4955,$C125,ObservedSpeciesData!$D$2:$D$4955,$D125),"")</f>
        <v/>
      </c>
      <c r="V125" s="23">
        <f>IF(ISNUMBER(AVERAGEIFS(ObservedSpeciesData!V$2:V$4955,ObservedSpeciesData!$A$2:$A$4955,$A125,ObservedSpeciesData!$D$2:$D$4955,$D125)),AVERAGEIFS(ObservedSpeciesData!V$2:V$4955,ObservedSpeciesData!$A$2:$A$4955,$A125,ObservedSpeciesData!$D$2:$D$4955,$D125),"")</f>
        <v>15.903238296508789</v>
      </c>
      <c r="W125" s="23">
        <f>IF(ISNUMBER(AVERAGEIFS(ObservedSpeciesData!W$2:W$4955,ObservedSpeciesData!$A$2:$A$4955,$A125,ObservedSpeciesData!$D$2:$D$4955,$D125)),AVERAGEIFS(ObservedSpeciesData!W$2:W$4955,ObservedSpeciesData!$A$2:$A$4955,$A125,ObservedSpeciesData!$D$2:$D$4955,$D125),"")</f>
        <v>15.607302308082581</v>
      </c>
      <c r="X125" s="23">
        <f>IF(ISNUMBER(AVERAGEIFS(ObservedSpeciesData!X$2:X$4955,ObservedSpeciesData!$A$2:$A$4955,$A125,ObservedSpeciesData!$D$2:$D$4955,$D125)),AVERAGEIFS(ObservedSpeciesData!X$2:X$4955,ObservedSpeciesData!$A$2:$A$4955,$A125,ObservedSpeciesData!$D$2:$D$4955,$D125),"")</f>
        <v>82.029748916625977</v>
      </c>
      <c r="Y125" s="23">
        <f>IF(ISNUMBER(AVERAGEIFS(ObservedSpeciesData!Y$2:Y$4955,ObservedSpeciesData!$A$2:$A$4955,$A125,ObservedSpeciesData!$D$2:$D$4955,$D125)),AVERAGEIFS(ObservedSpeciesData!Y$2:Y$4955,ObservedSpeciesData!$A$2:$A$4955,$A125,ObservedSpeciesData!$D$2:$D$4955,$D125),"")</f>
        <v>20.83970308303833</v>
      </c>
      <c r="Z125" s="23">
        <f>IF(ISNUMBER(AVERAGEIFS(ObservedSpeciesData!Z$2:Z$4955,ObservedSpeciesData!$A$2:$A$4955,$A125,ObservedSpeciesData!$D$2:$D$4955,$D125)),AVERAGEIFS(ObservedSpeciesData!Z$2:Z$4955,ObservedSpeciesData!$A$2:$A$4955,$A125,ObservedSpeciesData!$D$2:$D$4955,$D125),"")</f>
        <v>90.298995971679688</v>
      </c>
      <c r="AA125" s="23">
        <f>IF(ISNUMBER(AVERAGEIFS(ObservedSpeciesData!AA$2:AA$4955,ObservedSpeciesData!$A$2:$A$4955,$A125,ObservedSpeciesData!$D$2:$D$4955,$D125)),AVERAGEIFS(ObservedSpeciesData!AA$2:AA$4955,ObservedSpeciesData!$A$2:$A$4955,$A125,ObservedSpeciesData!$D$2:$D$4955,$D125),"")</f>
        <v>31.578864097595215</v>
      </c>
      <c r="AB125" s="24">
        <f>IF(ISNUMBER(AVERAGEIFS(ObservedSpeciesData!AB$2:AB$4955,ObservedSpeciesData!$A$2:$A$4955,$A125,ObservedSpeciesData!$D$2:$D$4955,$D125)),AVERAGEIFS(ObservedSpeciesData!AB$2:AB$4955,ObservedSpeciesData!$A$2:$A$4955,$A125,ObservedSpeciesData!$D$2:$D$4955,$D125),"")</f>
        <v>5.0526182556152342E-2</v>
      </c>
      <c r="AC125" s="24">
        <f>IF(ISNUMBER(AVERAGEIFS(ObservedSpeciesData!AC$2:AC$4955,ObservedSpeciesData!$A$2:$A$4955,$A125,ObservedSpeciesData!$D$2:$D$4955,$D125)),AVERAGEIFS(ObservedSpeciesData!AC$2:AC$4955,ObservedSpeciesData!$A$2:$A$4955,$A125,ObservedSpeciesData!$D$2:$D$4955,$D125),"")</f>
        <v>5.0526182556152342E-2</v>
      </c>
      <c r="AD125" s="23">
        <f>IF(ISNUMBER(AVERAGEIFS(ObservedSpeciesData!AD$2:AD$4955,ObservedSpeciesData!$A$2:$A$4955,$A125,ObservedSpeciesData!$D$2:$D$4955,$D125)),AVERAGEIFS(ObservedSpeciesData!AD$2:AD$4955,ObservedSpeciesData!$A$2:$A$4955,$A125,ObservedSpeciesData!$D$2:$D$4955,$D125),"")</f>
        <v>13.124759826660156</v>
      </c>
      <c r="AE125" s="24">
        <f>IF(ISNUMBER(AVERAGEIFS(ObservedSpeciesData!AE$2:AE$4955,ObservedSpeciesData!$A$2:$A$4955,$A125,ObservedSpeciesData!$D$2:$D$4955,$D125)),AVERAGEIFS(ObservedSpeciesData!AE$2:AE$4955,ObservedSpeciesData!$A$2:$A$4955,$A125,ObservedSpeciesData!$D$2:$D$4955,$D125),"")</f>
        <v>14.360753505143691</v>
      </c>
      <c r="AF125" s="23"/>
      <c r="AG125" s="24"/>
      <c r="AH125" s="23">
        <f>IF(ISNUMBER(AVERAGEIFS(ObservedSpeciesData!AH$2:AH$4955,ObservedSpeciesData!$A$2:$A$4955,$A125,ObservedSpeciesData!$D$2:$D$4955,$D125)),AVERAGEIFS(ObservedSpeciesData!AH$2:AH$4955,ObservedSpeciesData!$A$2:$A$4955,$A125,ObservedSpeciesData!$D$2:$D$4955,$D125),"")</f>
        <v>3.2214999999999998</v>
      </c>
      <c r="AI125" s="23">
        <f>IF(ISNUMBER(AVERAGEIFS(ObservedSpeciesData!AI$2:AI$4955,ObservedSpeciesData!$A$2:$A$4955,$A125,ObservedSpeciesData!$C$2:$C$4955,$C125,ObservedSpeciesData!$D$2:$D$4955,$D125)),AVERAGEIFS(ObservedSpeciesData!AI$2:AI$4955,ObservedSpeciesData!$A$2:$A$4955,$A125,ObservedSpeciesData!$C$2:$C$4955,$C125,ObservedSpeciesData!$D$2:$D$4955,$D125),"")</f>
        <v>3.2214999999999998</v>
      </c>
      <c r="AJ125" s="2">
        <f>COUNTIFS(ObservedSpeciesData!$A$2:$A$828,$A125,ObservedSpeciesData!$D$2:$D$828,$D125)</f>
        <v>4</v>
      </c>
      <c r="AK125" s="2">
        <f t="shared" si="1"/>
        <v>15</v>
      </c>
    </row>
    <row r="126" spans="1:37" x14ac:dyDescent="0.25">
      <c r="A126" s="14" t="s">
        <v>114</v>
      </c>
      <c r="B126" t="s">
        <v>98</v>
      </c>
      <c r="C126" t="s">
        <v>106</v>
      </c>
      <c r="D126" s="13">
        <v>42646</v>
      </c>
      <c r="E126">
        <v>1</v>
      </c>
      <c r="F126">
        <v>350</v>
      </c>
      <c r="G126" s="2" t="s">
        <v>78</v>
      </c>
      <c r="H126" s="2" t="s">
        <v>11</v>
      </c>
      <c r="I126">
        <v>1</v>
      </c>
      <c r="J126" s="2" t="s">
        <v>77</v>
      </c>
      <c r="K126" s="2">
        <f>IF(ISNUMBER(AVERAGEIFS(ObservedSpeciesData!K$2:K$4955,ObservedSpeciesData!$A$2:$A$4955,$A126,ObservedSpeciesData!$D$2:$D$4955,$D126)),AVERAGEIFS(ObservedSpeciesData!K$2:K$4955,ObservedSpeciesData!$A$2:$A$4955,$A126,ObservedSpeciesData!$D$2:$D$4955,$D126),"")</f>
        <v>272</v>
      </c>
      <c r="L126" s="26" t="str">
        <f>IF(ISNUMBER(AVERAGEIFS(ObservedSpeciesData!L$2:L$4955,ObservedSpeciesData!$A$2:$A$4955,$A126,ObservedSpeciesData!$D$2:$D$4955,$D126)),AVERAGEIFS(ObservedSpeciesData!L$2:L$4955,ObservedSpeciesData!$A$2:$A$4955,$A126,ObservedSpeciesData!$D$2:$D$4955,$D126),"")</f>
        <v/>
      </c>
      <c r="M126" s="23" t="str">
        <f>IF(ISNUMBER(AVERAGEIFS(ObservedSpeciesData!M$2:M$4955,ObservedSpeciesData!$A$2:$A$4955,$A126,ObservedSpeciesData!$D$2:$D$4955,$D126)),AVERAGEIFS(ObservedSpeciesData!M$2:M$4955,ObservedSpeciesData!$A$2:$A$4955,$A126,ObservedSpeciesData!$D$2:$D$4955,$D126),"")</f>
        <v/>
      </c>
      <c r="N126" s="23">
        <f>IF(ISNUMBER(AVERAGEIFS(ObservedSpeciesData!N$2:N$4955,ObservedSpeciesData!$A$2:$A$4955,$A126,ObservedSpeciesData!$D$2:$D$4955,$D126)),AVERAGEIFS(ObservedSpeciesData!N$2:N$4955,ObservedSpeciesData!$A$2:$A$4955,$A126,ObservedSpeciesData!$D$2:$D$4955,$D126),"")</f>
        <v>660.30687400680881</v>
      </c>
      <c r="O126" s="23">
        <f>IF(ISNUMBER(AVERAGEIFS(ObservedSpeciesData!O$2:O$4955,ObservedSpeciesData!$A$2:$A$4955,$A126,ObservedSpeciesData!$D$2:$D$4955,$D126)),AVERAGEIFS(ObservedSpeciesData!O$2:O$4955,ObservedSpeciesData!$A$2:$A$4955,$A126,ObservedSpeciesData!$D$2:$D$4955,$D126),"")</f>
        <v>66.030687400680875</v>
      </c>
      <c r="P126" s="23">
        <f>IF(ISNUMBER(AVERAGEIFS(ObservedSpeciesData!P$2:P$4955,ObservedSpeciesData!$A$2:$A$4955,$A126,ObservedSpeciesData!$C$2:$C$4955,$C126,ObservedSpeciesData!$D$2:$D$4955,$D126)),AVERAGEIFS(ObservedSpeciesData!P$2:P$4955,ObservedSpeciesData!$A$2:$A$4955,$A126,ObservedSpeciesData!$C$2:$C$4955,$C126,ObservedSpeciesData!$D$2:$D$4955,$D126),"")</f>
        <v>66.030687400680875</v>
      </c>
      <c r="Q126" s="23"/>
      <c r="R126" s="25" t="str">
        <f>IF(ISNUMBER(AVERAGEIFS(ObservedSpeciesData!R$2:R$4955,ObservedSpeciesData!$A$2:$A$4955,$A126,ObservedSpeciesData!$D$2:$D$4955,$D126)),AVERAGEIFS(ObservedSpeciesData!R$2:R$4955,ObservedSpeciesData!$A$2:$A$4955,$A126,ObservedSpeciesData!$D$2:$D$4955,$D126),"")</f>
        <v/>
      </c>
      <c r="S126" s="25" t="str">
        <f>IF(ISNUMBER(AVERAGEIFS(ObservedSpeciesData!S$2:S$4955,ObservedSpeciesData!$A$2:$A$4955,$A126,ObservedSpeciesData!$D$2:$D$4955,$D126)),AVERAGEIFS(ObservedSpeciesData!S$2:S$4955,ObservedSpeciesData!$A$2:$A$4955,$A126,ObservedSpeciesData!$D$2:$D$4955,$D126),"")</f>
        <v/>
      </c>
      <c r="T126" s="23" t="str">
        <f>IF(ISNUMBER(AVERAGEIFS(ObservedSpeciesData!T$2:T$4955,ObservedSpeciesData!$A$2:$A$4955,$A126,ObservedSpeciesData!$D$2:$D$4955,$D126)),AVERAGEIFS(ObservedSpeciesData!T$2:T$4955,ObservedSpeciesData!$A$2:$A$4955,$A126,ObservedSpeciesData!$D$2:$D$4955,$D126),"")</f>
        <v/>
      </c>
      <c r="U126" s="24" t="str">
        <f>IF(ISNUMBER(AVERAGEIFS(ObservedSpeciesData!U$2:U$4955,ObservedSpeciesData!$A$2:$A$4955,$A126,ObservedSpeciesData!$C$2:$C$4955,$C126,ObservedSpeciesData!$D$2:$D$4955,$D126)),AVERAGEIFS(ObservedSpeciesData!U$2:U$4955,ObservedSpeciesData!$A$2:$A$4955,$A126,ObservedSpeciesData!$C$2:$C$4955,$C126,ObservedSpeciesData!$D$2:$D$4955,$D126),"")</f>
        <v/>
      </c>
      <c r="V126" s="23">
        <f>IF(ISNUMBER(AVERAGEIFS(ObservedSpeciesData!V$2:V$4955,ObservedSpeciesData!$A$2:$A$4955,$A126,ObservedSpeciesData!$D$2:$D$4955,$D126)),AVERAGEIFS(ObservedSpeciesData!V$2:V$4955,ObservedSpeciesData!$A$2:$A$4955,$A126,ObservedSpeciesData!$D$2:$D$4955,$D126),"")</f>
        <v>16.102542638778687</v>
      </c>
      <c r="W126" s="23">
        <f>IF(ISNUMBER(AVERAGEIFS(ObservedSpeciesData!W$2:W$4955,ObservedSpeciesData!$A$2:$A$4955,$A126,ObservedSpeciesData!$D$2:$D$4955,$D126)),AVERAGEIFS(ObservedSpeciesData!W$2:W$4955,ObservedSpeciesData!$A$2:$A$4955,$A126,ObservedSpeciesData!$D$2:$D$4955,$D126),"")</f>
        <v>15.43416702747345</v>
      </c>
      <c r="X126" s="23">
        <f>IF(ISNUMBER(AVERAGEIFS(ObservedSpeciesData!X$2:X$4955,ObservedSpeciesData!$A$2:$A$4955,$A126,ObservedSpeciesData!$D$2:$D$4955,$D126)),AVERAGEIFS(ObservedSpeciesData!X$2:X$4955,ObservedSpeciesData!$A$2:$A$4955,$A126,ObservedSpeciesData!$D$2:$D$4955,$D126),"")</f>
        <v>81.466153144836426</v>
      </c>
      <c r="Y126" s="23">
        <f>IF(ISNUMBER(AVERAGEIFS(ObservedSpeciesData!Y$2:Y$4955,ObservedSpeciesData!$A$2:$A$4955,$A126,ObservedSpeciesData!$D$2:$D$4955,$D126)),AVERAGEIFS(ObservedSpeciesData!Y$2:Y$4955,ObservedSpeciesData!$A$2:$A$4955,$A126,ObservedSpeciesData!$D$2:$D$4955,$D126),"")</f>
        <v>20.983131647109985</v>
      </c>
      <c r="Z126" s="23">
        <f>IF(ISNUMBER(AVERAGEIFS(ObservedSpeciesData!Z$2:Z$4955,ObservedSpeciesData!$A$2:$A$4955,$A126,ObservedSpeciesData!$D$2:$D$4955,$D126)),AVERAGEIFS(ObservedSpeciesData!Z$2:Z$4955,ObservedSpeciesData!$A$2:$A$4955,$A126,ObservedSpeciesData!$D$2:$D$4955,$D126),"")</f>
        <v>90.15340518951416</v>
      </c>
      <c r="AA126" s="23">
        <f>IF(ISNUMBER(AVERAGEIFS(ObservedSpeciesData!AA$2:AA$4955,ObservedSpeciesData!$A$2:$A$4955,$A126,ObservedSpeciesData!$D$2:$D$4955,$D126)),AVERAGEIFS(ObservedSpeciesData!AA$2:AA$4955,ObservedSpeciesData!$A$2:$A$4955,$A126,ObservedSpeciesData!$D$2:$D$4955,$D126),"")</f>
        <v>31.305975198745728</v>
      </c>
      <c r="AB126" s="24">
        <f>IF(ISNUMBER(AVERAGEIFS(ObservedSpeciesData!AB$2:AB$4955,ObservedSpeciesData!$A$2:$A$4955,$A126,ObservedSpeciesData!$D$2:$D$4955,$D126)),AVERAGEIFS(ObservedSpeciesData!AB$2:AB$4955,ObservedSpeciesData!$A$2:$A$4955,$A126,ObservedSpeciesData!$D$2:$D$4955,$D126),"")</f>
        <v>5.0089560317993165E-2</v>
      </c>
      <c r="AC126" s="24">
        <f>IF(ISNUMBER(AVERAGEIFS(ObservedSpeciesData!AC$2:AC$4955,ObservedSpeciesData!$A$2:$A$4955,$A126,ObservedSpeciesData!$D$2:$D$4955,$D126)),AVERAGEIFS(ObservedSpeciesData!AC$2:AC$4955,ObservedSpeciesData!$A$2:$A$4955,$A126,ObservedSpeciesData!$D$2:$D$4955,$D126),"")</f>
        <v>5.0089560317993165E-2</v>
      </c>
      <c r="AD126" s="23">
        <f>IF(ISNUMBER(AVERAGEIFS(ObservedSpeciesData!AD$2:AD$4955,ObservedSpeciesData!$A$2:$A$4955,$A126,ObservedSpeciesData!$D$2:$D$4955,$D126)),AVERAGEIFS(ObservedSpeciesData!AD$2:AD$4955,ObservedSpeciesData!$A$2:$A$4955,$A126,ObservedSpeciesData!$D$2:$D$4955,$D126),"")</f>
        <v>13.034584503173829</v>
      </c>
      <c r="AE126" s="24">
        <f>IF(ISNUMBER(AVERAGEIFS(ObservedSpeciesData!AE$2:AE$4955,ObservedSpeciesData!$A$2:$A$4955,$A126,ObservedSpeciesData!$D$2:$D$4955,$D126)),AVERAGEIFS(ObservedSpeciesData!AE$2:AE$4955,ObservedSpeciesData!$A$2:$A$4955,$A126,ObservedSpeciesData!$D$2:$D$4955,$D126),"")</f>
        <v>14.249546716153642</v>
      </c>
      <c r="AF126" s="23"/>
      <c r="AG126" s="24"/>
      <c r="AH126" s="23">
        <f>IF(ISNUMBER(AVERAGEIFS(ObservedSpeciesData!AH$2:AH$4955,ObservedSpeciesData!$A$2:$A$4955,$A126,ObservedSpeciesData!$D$2:$D$4955,$D126)),AVERAGEIFS(ObservedSpeciesData!AH$2:AH$4955,ObservedSpeciesData!$A$2:$A$4955,$A126,ObservedSpeciesData!$D$2:$D$4955,$D126),"")</f>
        <v>3.3087499999999999</v>
      </c>
      <c r="AI126" s="23">
        <f>IF(ISNUMBER(AVERAGEIFS(ObservedSpeciesData!AI$2:AI$4955,ObservedSpeciesData!$A$2:$A$4955,$A126,ObservedSpeciesData!$C$2:$C$4955,$C126,ObservedSpeciesData!$D$2:$D$4955,$D126)),AVERAGEIFS(ObservedSpeciesData!AI$2:AI$4955,ObservedSpeciesData!$A$2:$A$4955,$A126,ObservedSpeciesData!$C$2:$C$4955,$C126,ObservedSpeciesData!$D$2:$D$4955,$D126),"")</f>
        <v>3.3087499999999999</v>
      </c>
      <c r="AJ126" s="2">
        <f>COUNTIFS(ObservedSpeciesData!$A$2:$A$828,$A126,ObservedSpeciesData!$D$2:$D$828,$D126)</f>
        <v>4</v>
      </c>
      <c r="AK126" s="2">
        <f t="shared" si="1"/>
        <v>15</v>
      </c>
    </row>
    <row r="127" spans="1:37" x14ac:dyDescent="0.25">
      <c r="A127" s="14" t="s">
        <v>113</v>
      </c>
      <c r="B127" t="s">
        <v>98</v>
      </c>
      <c r="C127" t="s">
        <v>106</v>
      </c>
      <c r="D127" s="13">
        <v>42646</v>
      </c>
      <c r="E127">
        <v>1</v>
      </c>
      <c r="F127">
        <v>500</v>
      </c>
      <c r="G127" s="2" t="s">
        <v>78</v>
      </c>
      <c r="H127" s="2" t="s">
        <v>11</v>
      </c>
      <c r="I127">
        <v>1</v>
      </c>
      <c r="J127" s="2" t="s">
        <v>77</v>
      </c>
      <c r="K127" s="2">
        <f>IF(ISNUMBER(AVERAGEIFS(ObservedSpeciesData!K$2:K$4955,ObservedSpeciesData!$A$2:$A$4955,$A127,ObservedSpeciesData!$D$2:$D$4955,$D127)),AVERAGEIFS(ObservedSpeciesData!K$2:K$4955,ObservedSpeciesData!$A$2:$A$4955,$A127,ObservedSpeciesData!$D$2:$D$4955,$D127),"")</f>
        <v>389</v>
      </c>
      <c r="L127" s="26" t="str">
        <f>IF(ISNUMBER(AVERAGEIFS(ObservedSpeciesData!L$2:L$4955,ObservedSpeciesData!$A$2:$A$4955,$A127,ObservedSpeciesData!$D$2:$D$4955,$D127)),AVERAGEIFS(ObservedSpeciesData!L$2:L$4955,ObservedSpeciesData!$A$2:$A$4955,$A127,ObservedSpeciesData!$D$2:$D$4955,$D127),"")</f>
        <v/>
      </c>
      <c r="M127" s="23" t="str">
        <f>IF(ISNUMBER(AVERAGEIFS(ObservedSpeciesData!M$2:M$4955,ObservedSpeciesData!$A$2:$A$4955,$A127,ObservedSpeciesData!$D$2:$D$4955,$D127)),AVERAGEIFS(ObservedSpeciesData!M$2:M$4955,ObservedSpeciesData!$A$2:$A$4955,$A127,ObservedSpeciesData!$D$2:$D$4955,$D127),"")</f>
        <v/>
      </c>
      <c r="N127" s="23">
        <f>IF(ISNUMBER(AVERAGEIFS(ObservedSpeciesData!N$2:N$4955,ObservedSpeciesData!$A$2:$A$4955,$A127,ObservedSpeciesData!$D$2:$D$4955,$D127)),AVERAGEIFS(ObservedSpeciesData!N$2:N$4955,ObservedSpeciesData!$A$2:$A$4955,$A127,ObservedSpeciesData!$D$2:$D$4955,$D127),"")</f>
        <v>889.42803897104523</v>
      </c>
      <c r="O127" s="23">
        <f>IF(ISNUMBER(AVERAGEIFS(ObservedSpeciesData!O$2:O$4955,ObservedSpeciesData!$A$2:$A$4955,$A127,ObservedSpeciesData!$D$2:$D$4955,$D127)),AVERAGEIFS(ObservedSpeciesData!O$2:O$4955,ObservedSpeciesData!$A$2:$A$4955,$A127,ObservedSpeciesData!$D$2:$D$4955,$D127),"")</f>
        <v>88.942803897104525</v>
      </c>
      <c r="P127" s="23">
        <f>IF(ISNUMBER(AVERAGEIFS(ObservedSpeciesData!P$2:P$4955,ObservedSpeciesData!$A$2:$A$4955,$A127,ObservedSpeciesData!$C$2:$C$4955,$C127,ObservedSpeciesData!$D$2:$D$4955,$D127)),AVERAGEIFS(ObservedSpeciesData!P$2:P$4955,ObservedSpeciesData!$A$2:$A$4955,$A127,ObservedSpeciesData!$C$2:$C$4955,$C127,ObservedSpeciesData!$D$2:$D$4955,$D127),"")</f>
        <v>88.942803897104525</v>
      </c>
      <c r="Q127" s="23"/>
      <c r="R127" s="25" t="str">
        <f>IF(ISNUMBER(AVERAGEIFS(ObservedSpeciesData!R$2:R$4955,ObservedSpeciesData!$A$2:$A$4955,$A127,ObservedSpeciesData!$D$2:$D$4955,$D127)),AVERAGEIFS(ObservedSpeciesData!R$2:R$4955,ObservedSpeciesData!$A$2:$A$4955,$A127,ObservedSpeciesData!$D$2:$D$4955,$D127),"")</f>
        <v/>
      </c>
      <c r="S127" s="25" t="str">
        <f>IF(ISNUMBER(AVERAGEIFS(ObservedSpeciesData!S$2:S$4955,ObservedSpeciesData!$A$2:$A$4955,$A127,ObservedSpeciesData!$D$2:$D$4955,$D127)),AVERAGEIFS(ObservedSpeciesData!S$2:S$4955,ObservedSpeciesData!$A$2:$A$4955,$A127,ObservedSpeciesData!$D$2:$D$4955,$D127),"")</f>
        <v/>
      </c>
      <c r="T127" s="23" t="str">
        <f>IF(ISNUMBER(AVERAGEIFS(ObservedSpeciesData!T$2:T$4955,ObservedSpeciesData!$A$2:$A$4955,$A127,ObservedSpeciesData!$D$2:$D$4955,$D127)),AVERAGEIFS(ObservedSpeciesData!T$2:T$4955,ObservedSpeciesData!$A$2:$A$4955,$A127,ObservedSpeciesData!$D$2:$D$4955,$D127),"")</f>
        <v/>
      </c>
      <c r="U127" s="24" t="str">
        <f>IF(ISNUMBER(AVERAGEIFS(ObservedSpeciesData!U$2:U$4955,ObservedSpeciesData!$A$2:$A$4955,$A127,ObservedSpeciesData!$C$2:$C$4955,$C127,ObservedSpeciesData!$D$2:$D$4955,$D127)),AVERAGEIFS(ObservedSpeciesData!U$2:U$4955,ObservedSpeciesData!$A$2:$A$4955,$A127,ObservedSpeciesData!$C$2:$C$4955,$C127,ObservedSpeciesData!$D$2:$D$4955,$D127),"")</f>
        <v/>
      </c>
      <c r="V127" s="23">
        <f>IF(ISNUMBER(AVERAGEIFS(ObservedSpeciesData!V$2:V$4955,ObservedSpeciesData!$A$2:$A$4955,$A127,ObservedSpeciesData!$D$2:$D$4955,$D127)),AVERAGEIFS(ObservedSpeciesData!V$2:V$4955,ObservedSpeciesData!$A$2:$A$4955,$A127,ObservedSpeciesData!$D$2:$D$4955,$D127),"")</f>
        <v>16.387768268585205</v>
      </c>
      <c r="W127" s="23">
        <f>IF(ISNUMBER(AVERAGEIFS(ObservedSpeciesData!W$2:W$4955,ObservedSpeciesData!$A$2:$A$4955,$A127,ObservedSpeciesData!$D$2:$D$4955,$D127)),AVERAGEIFS(ObservedSpeciesData!W$2:W$4955,ObservedSpeciesData!$A$2:$A$4955,$A127,ObservedSpeciesData!$D$2:$D$4955,$D127),"")</f>
        <v>15.35357677936554</v>
      </c>
      <c r="X127" s="23">
        <f>IF(ISNUMBER(AVERAGEIFS(ObservedSpeciesData!X$2:X$4955,ObservedSpeciesData!$A$2:$A$4955,$A127,ObservedSpeciesData!$D$2:$D$4955,$D127)),AVERAGEIFS(ObservedSpeciesData!X$2:X$4955,ObservedSpeciesData!$A$2:$A$4955,$A127,ObservedSpeciesData!$D$2:$D$4955,$D127),"")</f>
        <v>81.780767440795898</v>
      </c>
      <c r="Y127" s="23">
        <f>IF(ISNUMBER(AVERAGEIFS(ObservedSpeciesData!Y$2:Y$4955,ObservedSpeciesData!$A$2:$A$4955,$A127,ObservedSpeciesData!$D$2:$D$4955,$D127)),AVERAGEIFS(ObservedSpeciesData!Y$2:Y$4955,ObservedSpeciesData!$A$2:$A$4955,$A127,ObservedSpeciesData!$D$2:$D$4955,$D127),"")</f>
        <v>21.048230171203613</v>
      </c>
      <c r="Z127" s="23">
        <f>IF(ISNUMBER(AVERAGEIFS(ObservedSpeciesData!Z$2:Z$4955,ObservedSpeciesData!$A$2:$A$4955,$A127,ObservedSpeciesData!$D$2:$D$4955,$D127)),AVERAGEIFS(ObservedSpeciesData!Z$2:Z$4955,ObservedSpeciesData!$A$2:$A$4955,$A127,ObservedSpeciesData!$D$2:$D$4955,$D127),"")</f>
        <v>90.217665672302246</v>
      </c>
      <c r="AA127" s="23">
        <f>IF(ISNUMBER(AVERAGEIFS(ObservedSpeciesData!AA$2:AA$4955,ObservedSpeciesData!$A$2:$A$4955,$A127,ObservedSpeciesData!$D$2:$D$4955,$D127)),AVERAGEIFS(ObservedSpeciesData!AA$2:AA$4955,ObservedSpeciesData!$A$2:$A$4955,$A127,ObservedSpeciesData!$D$2:$D$4955,$D127),"")</f>
        <v>31.012617349624634</v>
      </c>
      <c r="AB127" s="24">
        <f>IF(ISNUMBER(AVERAGEIFS(ObservedSpeciesData!AB$2:AB$4955,ObservedSpeciesData!$A$2:$A$4955,$A127,ObservedSpeciesData!$D$2:$D$4955,$D127)),AVERAGEIFS(ObservedSpeciesData!AB$2:AB$4955,ObservedSpeciesData!$A$2:$A$4955,$A127,ObservedSpeciesData!$D$2:$D$4955,$D127),"")</f>
        <v>4.9620187759399415E-2</v>
      </c>
      <c r="AC127" s="24">
        <f>IF(ISNUMBER(AVERAGEIFS(ObservedSpeciesData!AC$2:AC$4955,ObservedSpeciesData!$A$2:$A$4955,$A127,ObservedSpeciesData!$D$2:$D$4955,$D127)),AVERAGEIFS(ObservedSpeciesData!AC$2:AC$4955,ObservedSpeciesData!$A$2:$A$4955,$A127,ObservedSpeciesData!$D$2:$D$4955,$D127),"")</f>
        <v>4.9620187759399415E-2</v>
      </c>
      <c r="AD127" s="23">
        <f>IF(ISNUMBER(AVERAGEIFS(ObservedSpeciesData!AD$2:AD$4955,ObservedSpeciesData!$A$2:$A$4955,$A127,ObservedSpeciesData!$D$2:$D$4955,$D127)),AVERAGEIFS(ObservedSpeciesData!AD$2:AD$4955,ObservedSpeciesData!$A$2:$A$4955,$A127,ObservedSpeciesData!$D$2:$D$4955,$D127),"")</f>
        <v>13.084922790527344</v>
      </c>
      <c r="AE127" s="24">
        <f>IF(ISNUMBER(AVERAGEIFS(ObservedSpeciesData!AE$2:AE$4955,ObservedSpeciesData!$A$2:$A$4955,$A127,ObservedSpeciesData!$D$2:$D$4955,$D127)),AVERAGEIFS(ObservedSpeciesData!AE$2:AE$4955,ObservedSpeciesData!$A$2:$A$4955,$A127,ObservedSpeciesData!$D$2:$D$4955,$D127),"")</f>
        <v>13.615494541815188</v>
      </c>
      <c r="AF127" s="23"/>
      <c r="AG127" s="24"/>
      <c r="AH127" s="23">
        <f>IF(ISNUMBER(AVERAGEIFS(ObservedSpeciesData!AH$2:AH$4955,ObservedSpeciesData!$A$2:$A$4955,$A127,ObservedSpeciesData!$D$2:$D$4955,$D127)),AVERAGEIFS(ObservedSpeciesData!AH$2:AH$4955,ObservedSpeciesData!$A$2:$A$4955,$A127,ObservedSpeciesData!$D$2:$D$4955,$D127),"")</f>
        <v>4.37</v>
      </c>
      <c r="AI127" s="23">
        <f>IF(ISNUMBER(AVERAGEIFS(ObservedSpeciesData!AI$2:AI$4955,ObservedSpeciesData!$A$2:$A$4955,$A127,ObservedSpeciesData!$C$2:$C$4955,$C127,ObservedSpeciesData!$D$2:$D$4955,$D127)),AVERAGEIFS(ObservedSpeciesData!AI$2:AI$4955,ObservedSpeciesData!$A$2:$A$4955,$A127,ObservedSpeciesData!$C$2:$C$4955,$C127,ObservedSpeciesData!$D$2:$D$4955,$D127),"")</f>
        <v>4.37</v>
      </c>
      <c r="AJ127" s="2">
        <f>COUNTIFS(ObservedSpeciesData!$A$2:$A$828,$A127,ObservedSpeciesData!$D$2:$D$828,$D127)</f>
        <v>4</v>
      </c>
      <c r="AK127" s="2">
        <f t="shared" si="1"/>
        <v>15</v>
      </c>
    </row>
    <row r="128" spans="1:37" x14ac:dyDescent="0.25">
      <c r="A128" s="14" t="s">
        <v>118</v>
      </c>
      <c r="B128" t="s">
        <v>98</v>
      </c>
      <c r="C128" t="s">
        <v>106</v>
      </c>
      <c r="D128" s="13">
        <v>42663</v>
      </c>
      <c r="E128">
        <v>1</v>
      </c>
      <c r="F128">
        <v>0</v>
      </c>
      <c r="G128" s="2" t="s">
        <v>78</v>
      </c>
      <c r="H128" s="2" t="s">
        <v>11</v>
      </c>
      <c r="I128">
        <v>2</v>
      </c>
      <c r="J128" s="2" t="s">
        <v>121</v>
      </c>
      <c r="K128" s="2">
        <f>IF(ISNUMBER(AVERAGEIFS(ObservedSpeciesData!K$2:K$4955,ObservedSpeciesData!$A$2:$A$4955,$A128,ObservedSpeciesData!$D$2:$D$4955,$D128)),AVERAGEIFS(ObservedSpeciesData!K$2:K$4955,ObservedSpeciesData!$A$2:$A$4955,$A128,ObservedSpeciesData!$D$2:$D$4955,$D128),"")</f>
        <v>0</v>
      </c>
      <c r="L128" s="26">
        <f>IF(ISNUMBER(AVERAGEIFS(ObservedSpeciesData!L$2:L$4955,ObservedSpeciesData!$A$2:$A$4955,$A128,ObservedSpeciesData!$D$2:$D$4955,$D128)),AVERAGEIFS(ObservedSpeciesData!L$2:L$4955,ObservedSpeciesData!$A$2:$A$4955,$A128,ObservedSpeciesData!$D$2:$D$4955,$D128),"")</f>
        <v>1036.8333333333333</v>
      </c>
      <c r="M128" s="23">
        <f>IF(ISNUMBER(AVERAGEIFS(ObservedSpeciesData!M$2:M$4955,ObservedSpeciesData!$A$2:$A$4955,$A128,ObservedSpeciesData!$D$2:$D$4955,$D128)),AVERAGEIFS(ObservedSpeciesData!M$2:M$4955,ObservedSpeciesData!$A$2:$A$4955,$A128,ObservedSpeciesData!$D$2:$D$4955,$D128),"")</f>
        <v>103.68333333333332</v>
      </c>
      <c r="N128" s="23" t="str">
        <f>IF(ISNUMBER(AVERAGEIFS(ObservedSpeciesData!N$2:N$4955,ObservedSpeciesData!$A$2:$A$4955,$A128,ObservedSpeciesData!$D$2:$D$4955,$D128)),AVERAGEIFS(ObservedSpeciesData!N$2:N$4955,ObservedSpeciesData!$A$2:$A$4955,$A128,ObservedSpeciesData!$D$2:$D$4955,$D128),"")</f>
        <v/>
      </c>
      <c r="O128" s="23" t="str">
        <f>IF(ISNUMBER(AVERAGEIFS(ObservedSpeciesData!O$2:O$4955,ObservedSpeciesData!$A$2:$A$4955,$A128,ObservedSpeciesData!$D$2:$D$4955,$D128)),AVERAGEIFS(ObservedSpeciesData!O$2:O$4955,ObservedSpeciesData!$A$2:$A$4955,$A128,ObservedSpeciesData!$D$2:$D$4955,$D128),"")</f>
        <v/>
      </c>
      <c r="P128" s="23" t="str">
        <f>IF(ISNUMBER(AVERAGEIFS(ObservedSpeciesData!P$2:P$4955,ObservedSpeciesData!$A$2:$A$4955,$A128,ObservedSpeciesData!$C$2:$C$4955,$C128,ObservedSpeciesData!$D$2:$D$4955,$D128)),AVERAGEIFS(ObservedSpeciesData!P$2:P$4955,ObservedSpeciesData!$A$2:$A$4955,$A128,ObservedSpeciesData!$C$2:$C$4955,$C128,ObservedSpeciesData!$D$2:$D$4955,$D128),"")</f>
        <v/>
      </c>
      <c r="Q128" s="23"/>
      <c r="R128" s="25" t="str">
        <f>IF(ISNUMBER(AVERAGEIFS(ObservedSpeciesData!R$2:R$4955,ObservedSpeciesData!$A$2:$A$4955,$A128,ObservedSpeciesData!$D$2:$D$4955,$D128)),AVERAGEIFS(ObservedSpeciesData!R$2:R$4955,ObservedSpeciesData!$A$2:$A$4955,$A128,ObservedSpeciesData!$D$2:$D$4955,$D128),"")</f>
        <v/>
      </c>
      <c r="S128" s="25" t="str">
        <f>IF(ISNUMBER(AVERAGEIFS(ObservedSpeciesData!S$2:S$4955,ObservedSpeciesData!$A$2:$A$4955,$A128,ObservedSpeciesData!$D$2:$D$4955,$D128)),AVERAGEIFS(ObservedSpeciesData!S$2:S$4955,ObservedSpeciesData!$A$2:$A$4955,$A128,ObservedSpeciesData!$D$2:$D$4955,$D128),"")</f>
        <v/>
      </c>
      <c r="T128" s="23" t="str">
        <f>IF(ISNUMBER(AVERAGEIFS(ObservedSpeciesData!T$2:T$4955,ObservedSpeciesData!$A$2:$A$4955,$A128,ObservedSpeciesData!$D$2:$D$4955,$D128)),AVERAGEIFS(ObservedSpeciesData!T$2:T$4955,ObservedSpeciesData!$A$2:$A$4955,$A128,ObservedSpeciesData!$D$2:$D$4955,$D128),"")</f>
        <v/>
      </c>
      <c r="U128" s="24" t="str">
        <f>IF(ISNUMBER(AVERAGEIFS(ObservedSpeciesData!U$2:U$4955,ObservedSpeciesData!$A$2:$A$4955,$A128,ObservedSpeciesData!$C$2:$C$4955,$C128,ObservedSpeciesData!$D$2:$D$4955,$D128)),AVERAGEIFS(ObservedSpeciesData!U$2:U$4955,ObservedSpeciesData!$A$2:$A$4955,$A128,ObservedSpeciesData!$C$2:$C$4955,$C128,ObservedSpeciesData!$D$2:$D$4955,$D128),"")</f>
        <v/>
      </c>
      <c r="V128" s="23">
        <f>IF(ISNUMBER(AVERAGEIFS(ObservedSpeciesData!V$2:V$4955,ObservedSpeciesData!$A$2:$A$4955,$A128,ObservedSpeciesData!$D$2:$D$4955,$D128)),AVERAGEIFS(ObservedSpeciesData!V$2:V$4955,ObservedSpeciesData!$A$2:$A$4955,$A128,ObservedSpeciesData!$D$2:$D$4955,$D128),"")</f>
        <v>15.632971127827963</v>
      </c>
      <c r="W128" s="23">
        <f>IF(ISNUMBER(AVERAGEIFS(ObservedSpeciesData!W$2:W$4955,ObservedSpeciesData!$A$2:$A$4955,$A128,ObservedSpeciesData!$D$2:$D$4955,$D128)),AVERAGEIFS(ObservedSpeciesData!W$2:W$4955,ObservedSpeciesData!$A$2:$A$4955,$A128,ObservedSpeciesData!$D$2:$D$4955,$D128),"")</f>
        <v>16.544059753417969</v>
      </c>
      <c r="X128" s="23">
        <f>IF(ISNUMBER(AVERAGEIFS(ObservedSpeciesData!X$2:X$4955,ObservedSpeciesData!$A$2:$A$4955,$A128,ObservedSpeciesData!$D$2:$D$4955,$D128)),AVERAGEIFS(ObservedSpeciesData!X$2:X$4955,ObservedSpeciesData!$A$2:$A$4955,$A128,ObservedSpeciesData!$D$2:$D$4955,$D128),"")</f>
        <v>82.876392364501953</v>
      </c>
      <c r="Y128" s="23">
        <f>IF(ISNUMBER(AVERAGEIFS(ObservedSpeciesData!Y$2:Y$4955,ObservedSpeciesData!$A$2:$A$4955,$A128,ObservedSpeciesData!$D$2:$D$4955,$D128)),AVERAGEIFS(ObservedSpeciesData!Y$2:Y$4955,ObservedSpeciesData!$A$2:$A$4955,$A128,ObservedSpeciesData!$D$2:$D$4955,$D128),"")</f>
        <v>17.340113004048664</v>
      </c>
      <c r="Z128" s="23">
        <f>IF(ISNUMBER(AVERAGEIFS(ObservedSpeciesData!Z$2:Z$4955,ObservedSpeciesData!$A$2:$A$4955,$A128,ObservedSpeciesData!$D$2:$D$4955,$D128)),AVERAGEIFS(ObservedSpeciesData!Z$2:Z$4955,ObservedSpeciesData!$A$2:$A$4955,$A128,ObservedSpeciesData!$D$2:$D$4955,$D128),"")</f>
        <v>89.728004455566406</v>
      </c>
      <c r="AA128" s="23">
        <f>IF(ISNUMBER(AVERAGEIFS(ObservedSpeciesData!AA$2:AA$4955,ObservedSpeciesData!$A$2:$A$4955,$A128,ObservedSpeciesData!$D$2:$D$4955,$D128)),AVERAGEIFS(ObservedSpeciesData!AA$2:AA$4955,ObservedSpeciesData!$A$2:$A$4955,$A128,ObservedSpeciesData!$D$2:$D$4955,$D128),"")</f>
        <v>31.674950281778973</v>
      </c>
      <c r="AB128" s="24">
        <f>IF(ISNUMBER(AVERAGEIFS(ObservedSpeciesData!AB$2:AB$4955,ObservedSpeciesData!$A$2:$A$4955,$A128,ObservedSpeciesData!$D$2:$D$4955,$D128)),AVERAGEIFS(ObservedSpeciesData!AB$2:AB$4955,ObservedSpeciesData!$A$2:$A$4955,$A128,ObservedSpeciesData!$D$2:$D$4955,$D128),"")</f>
        <v>5.067992045084635E-2</v>
      </c>
      <c r="AC128" s="24">
        <f>IF(ISNUMBER(AVERAGEIFS(ObservedSpeciesData!AC$2:AC$4955,ObservedSpeciesData!$A$2:$A$4955,$A128,ObservedSpeciesData!$D$2:$D$4955,$D128)),AVERAGEIFS(ObservedSpeciesData!AC$2:AC$4955,ObservedSpeciesData!$A$2:$A$4955,$A128,ObservedSpeciesData!$D$2:$D$4955,$D128),"")</f>
        <v>5.067992045084635E-2</v>
      </c>
      <c r="AD128" s="23">
        <f>IF(ISNUMBER(AVERAGEIFS(ObservedSpeciesData!AD$2:AD$4955,ObservedSpeciesData!$A$2:$A$4955,$A128,ObservedSpeciesData!$D$2:$D$4955,$D128)),AVERAGEIFS(ObservedSpeciesData!AD$2:AD$4955,ObservedSpeciesData!$A$2:$A$4955,$A128,ObservedSpeciesData!$D$2:$D$4955,$D128),"")</f>
        <v>13.260222778320312</v>
      </c>
      <c r="AE128" s="24">
        <f>IF(ISNUMBER(AVERAGEIFS(ObservedSpeciesData!AE$2:AE$4955,ObservedSpeciesData!$A$2:$A$4955,$A128,ObservedSpeciesData!$D$2:$D$4955,$D128)),AVERAGEIFS(ObservedSpeciesData!AE$2:AE$4955,ObservedSpeciesData!$A$2:$A$4955,$A128,ObservedSpeciesData!$D$2:$D$4955,$D128),"")</f>
        <v>13.828759357295</v>
      </c>
      <c r="AF128" s="23"/>
      <c r="AG128" s="24"/>
      <c r="AH128" s="23" t="str">
        <f>IF(ISNUMBER(AVERAGEIFS(ObservedSpeciesData!AH$2:AH$4955,ObservedSpeciesData!$A$2:$A$4955,$A128,ObservedSpeciesData!$D$2:$D$4955,$D128)),AVERAGEIFS(ObservedSpeciesData!AH$2:AH$4955,ObservedSpeciesData!$A$2:$A$4955,$A128,ObservedSpeciesData!$D$2:$D$4955,$D128),"")</f>
        <v/>
      </c>
      <c r="AI128" s="23" t="str">
        <f>IF(ISNUMBER(AVERAGEIFS(ObservedSpeciesData!AI$2:AI$4955,ObservedSpeciesData!$A$2:$A$4955,$A128,ObservedSpeciesData!$C$2:$C$4955,$C128,ObservedSpeciesData!$D$2:$D$4955,$D128)),AVERAGEIFS(ObservedSpeciesData!AI$2:AI$4955,ObservedSpeciesData!$A$2:$A$4955,$A128,ObservedSpeciesData!$C$2:$C$4955,$C128,ObservedSpeciesData!$D$2:$D$4955,$D128),"")</f>
        <v/>
      </c>
      <c r="AJ128" s="2">
        <f>COUNTIFS(ObservedSpeciesData!$A$2:$A$828,$A128,ObservedSpeciesData!$D$2:$D$828,$D128)</f>
        <v>3</v>
      </c>
      <c r="AK128" s="2">
        <f t="shared" si="1"/>
        <v>11</v>
      </c>
    </row>
    <row r="129" spans="1:37" x14ac:dyDescent="0.25">
      <c r="A129" s="14" t="s">
        <v>117</v>
      </c>
      <c r="B129" t="s">
        <v>98</v>
      </c>
      <c r="C129" t="s">
        <v>106</v>
      </c>
      <c r="D129" s="13">
        <v>42663</v>
      </c>
      <c r="E129">
        <v>1</v>
      </c>
      <c r="F129">
        <v>50</v>
      </c>
      <c r="G129" s="2" t="s">
        <v>78</v>
      </c>
      <c r="H129" s="2" t="s">
        <v>11</v>
      </c>
      <c r="I129">
        <v>2</v>
      </c>
      <c r="J129" s="2" t="s">
        <v>121</v>
      </c>
      <c r="K129" s="2">
        <f>IF(ISNUMBER(AVERAGEIFS(ObservedSpeciesData!K$2:K$4955,ObservedSpeciesData!$A$2:$A$4955,$A129,ObservedSpeciesData!$D$2:$D$4955,$D129)),AVERAGEIFS(ObservedSpeciesData!K$2:K$4955,ObservedSpeciesData!$A$2:$A$4955,$A129,ObservedSpeciesData!$D$2:$D$4955,$D129),"")</f>
        <v>45</v>
      </c>
      <c r="L129" s="26">
        <f>IF(ISNUMBER(AVERAGEIFS(ObservedSpeciesData!L$2:L$4955,ObservedSpeciesData!$A$2:$A$4955,$A129,ObservedSpeciesData!$D$2:$D$4955,$D129)),AVERAGEIFS(ObservedSpeciesData!L$2:L$4955,ObservedSpeciesData!$A$2:$A$4955,$A129,ObservedSpeciesData!$D$2:$D$4955,$D129),"")</f>
        <v>1002.0833333333334</v>
      </c>
      <c r="M129" s="23">
        <f>IF(ISNUMBER(AVERAGEIFS(ObservedSpeciesData!M$2:M$4955,ObservedSpeciesData!$A$2:$A$4955,$A129,ObservedSpeciesData!$D$2:$D$4955,$D129)),AVERAGEIFS(ObservedSpeciesData!M$2:M$4955,ObservedSpeciesData!$A$2:$A$4955,$A129,ObservedSpeciesData!$D$2:$D$4955,$D129),"")</f>
        <v>100.20833333333333</v>
      </c>
      <c r="N129" s="23" t="str">
        <f>IF(ISNUMBER(AVERAGEIFS(ObservedSpeciesData!N$2:N$4955,ObservedSpeciesData!$A$2:$A$4955,$A129,ObservedSpeciesData!$D$2:$D$4955,$D129)),AVERAGEIFS(ObservedSpeciesData!N$2:N$4955,ObservedSpeciesData!$A$2:$A$4955,$A129,ObservedSpeciesData!$D$2:$D$4955,$D129),"")</f>
        <v/>
      </c>
      <c r="O129" s="23" t="str">
        <f>IF(ISNUMBER(AVERAGEIFS(ObservedSpeciesData!O$2:O$4955,ObservedSpeciesData!$A$2:$A$4955,$A129,ObservedSpeciesData!$D$2:$D$4955,$D129)),AVERAGEIFS(ObservedSpeciesData!O$2:O$4955,ObservedSpeciesData!$A$2:$A$4955,$A129,ObservedSpeciesData!$D$2:$D$4955,$D129),"")</f>
        <v/>
      </c>
      <c r="P129" s="23" t="str">
        <f>IF(ISNUMBER(AVERAGEIFS(ObservedSpeciesData!P$2:P$4955,ObservedSpeciesData!$A$2:$A$4955,$A129,ObservedSpeciesData!$C$2:$C$4955,$C129,ObservedSpeciesData!$D$2:$D$4955,$D129)),AVERAGEIFS(ObservedSpeciesData!P$2:P$4955,ObservedSpeciesData!$A$2:$A$4955,$A129,ObservedSpeciesData!$C$2:$C$4955,$C129,ObservedSpeciesData!$D$2:$D$4955,$D129),"")</f>
        <v/>
      </c>
      <c r="Q129" s="23"/>
      <c r="R129" s="25" t="str">
        <f>IF(ISNUMBER(AVERAGEIFS(ObservedSpeciesData!R$2:R$4955,ObservedSpeciesData!$A$2:$A$4955,$A129,ObservedSpeciesData!$D$2:$D$4955,$D129)),AVERAGEIFS(ObservedSpeciesData!R$2:R$4955,ObservedSpeciesData!$A$2:$A$4955,$A129,ObservedSpeciesData!$D$2:$D$4955,$D129),"")</f>
        <v/>
      </c>
      <c r="S129" s="25" t="str">
        <f>IF(ISNUMBER(AVERAGEIFS(ObservedSpeciesData!S$2:S$4955,ObservedSpeciesData!$A$2:$A$4955,$A129,ObservedSpeciesData!$D$2:$D$4955,$D129)),AVERAGEIFS(ObservedSpeciesData!S$2:S$4955,ObservedSpeciesData!$A$2:$A$4955,$A129,ObservedSpeciesData!$D$2:$D$4955,$D129),"")</f>
        <v/>
      </c>
      <c r="T129" s="23" t="str">
        <f>IF(ISNUMBER(AVERAGEIFS(ObservedSpeciesData!T$2:T$4955,ObservedSpeciesData!$A$2:$A$4955,$A129,ObservedSpeciesData!$D$2:$D$4955,$D129)),AVERAGEIFS(ObservedSpeciesData!T$2:T$4955,ObservedSpeciesData!$A$2:$A$4955,$A129,ObservedSpeciesData!$D$2:$D$4955,$D129),"")</f>
        <v/>
      </c>
      <c r="U129" s="24" t="str">
        <f>IF(ISNUMBER(AVERAGEIFS(ObservedSpeciesData!U$2:U$4955,ObservedSpeciesData!$A$2:$A$4955,$A129,ObservedSpeciesData!$C$2:$C$4955,$C129,ObservedSpeciesData!$D$2:$D$4955,$D129)),AVERAGEIFS(ObservedSpeciesData!U$2:U$4955,ObservedSpeciesData!$A$2:$A$4955,$A129,ObservedSpeciesData!$C$2:$C$4955,$C129,ObservedSpeciesData!$D$2:$D$4955,$D129),"")</f>
        <v/>
      </c>
      <c r="V129" s="23">
        <f>IF(ISNUMBER(AVERAGEIFS(ObservedSpeciesData!V$2:V$4955,ObservedSpeciesData!$A$2:$A$4955,$A129,ObservedSpeciesData!$D$2:$D$4955,$D129)),AVERAGEIFS(ObservedSpeciesData!V$2:V$4955,ObservedSpeciesData!$A$2:$A$4955,$A129,ObservedSpeciesData!$D$2:$D$4955,$D129),"")</f>
        <v>15.71106227238973</v>
      </c>
      <c r="W129" s="23">
        <f>IF(ISNUMBER(AVERAGEIFS(ObservedSpeciesData!W$2:W$4955,ObservedSpeciesData!$A$2:$A$4955,$A129,ObservedSpeciesData!$D$2:$D$4955,$D129)),AVERAGEIFS(ObservedSpeciesData!W$2:W$4955,ObservedSpeciesData!$A$2:$A$4955,$A129,ObservedSpeciesData!$D$2:$D$4955,$D129),"")</f>
        <v>17.260700543721516</v>
      </c>
      <c r="X129" s="23">
        <f>IF(ISNUMBER(AVERAGEIFS(ObservedSpeciesData!X$2:X$4955,ObservedSpeciesData!$A$2:$A$4955,$A129,ObservedSpeciesData!$D$2:$D$4955,$D129)),AVERAGEIFS(ObservedSpeciesData!X$2:X$4955,ObservedSpeciesData!$A$2:$A$4955,$A129,ObservedSpeciesData!$D$2:$D$4955,$D129),"")</f>
        <v>82.533309936523438</v>
      </c>
      <c r="Y129" s="23">
        <f>IF(ISNUMBER(AVERAGEIFS(ObservedSpeciesData!Y$2:Y$4955,ObservedSpeciesData!$A$2:$A$4955,$A129,ObservedSpeciesData!$D$2:$D$4955,$D129)),AVERAGEIFS(ObservedSpeciesData!Y$2:Y$4955,ObservedSpeciesData!$A$2:$A$4955,$A129,ObservedSpeciesData!$D$2:$D$4955,$D129),"")</f>
        <v>17.004559516906738</v>
      </c>
      <c r="Z129" s="23">
        <f>IF(ISNUMBER(AVERAGEIFS(ObservedSpeciesData!Z$2:Z$4955,ObservedSpeciesData!$A$2:$A$4955,$A129,ObservedSpeciesData!$D$2:$D$4955,$D129)),AVERAGEIFS(ObservedSpeciesData!Z$2:Z$4955,ObservedSpeciesData!$A$2:$A$4955,$A129,ObservedSpeciesData!$D$2:$D$4955,$D129),"")</f>
        <v>89.573102315266922</v>
      </c>
      <c r="AA129" s="23">
        <f>IF(ISNUMBER(AVERAGEIFS(ObservedSpeciesData!AA$2:AA$4955,ObservedSpeciesData!$A$2:$A$4955,$A129,ObservedSpeciesData!$D$2:$D$4955,$D129)),AVERAGEIFS(ObservedSpeciesData!AA$2:AA$4955,ObservedSpeciesData!$A$2:$A$4955,$A129,ObservedSpeciesData!$D$2:$D$4955,$D129),"")</f>
        <v>30.817754427591961</v>
      </c>
      <c r="AB129" s="24">
        <f>IF(ISNUMBER(AVERAGEIFS(ObservedSpeciesData!AB$2:AB$4955,ObservedSpeciesData!$A$2:$A$4955,$A129,ObservedSpeciesData!$D$2:$D$4955,$D129)),AVERAGEIFS(ObservedSpeciesData!AB$2:AB$4955,ObservedSpeciesData!$A$2:$A$4955,$A129,ObservedSpeciesData!$D$2:$D$4955,$D129),"")</f>
        <v>4.9308407084147132E-2</v>
      </c>
      <c r="AC129" s="24">
        <f>IF(ISNUMBER(AVERAGEIFS(ObservedSpeciesData!AC$2:AC$4955,ObservedSpeciesData!$A$2:$A$4955,$A129,ObservedSpeciesData!$D$2:$D$4955,$D129)),AVERAGEIFS(ObservedSpeciesData!AC$2:AC$4955,ObservedSpeciesData!$A$2:$A$4955,$A129,ObservedSpeciesData!$D$2:$D$4955,$D129),"")</f>
        <v>4.9308407084147132E-2</v>
      </c>
      <c r="AD129" s="23">
        <f>IF(ISNUMBER(AVERAGEIFS(ObservedSpeciesData!AD$2:AD$4955,ObservedSpeciesData!$A$2:$A$4955,$A129,ObservedSpeciesData!$D$2:$D$4955,$D129)),AVERAGEIFS(ObservedSpeciesData!AD$2:AD$4955,ObservedSpeciesData!$A$2:$A$4955,$A129,ObservedSpeciesData!$D$2:$D$4955,$D129),"")</f>
        <v>13.20532958984375</v>
      </c>
      <c r="AE129" s="24">
        <f>IF(ISNUMBER(AVERAGEIFS(ObservedSpeciesData!AE$2:AE$4955,ObservedSpeciesData!$A$2:$A$4955,$A129,ObservedSpeciesData!$D$2:$D$4955,$D129)),AVERAGEIFS(ObservedSpeciesData!AE$2:AE$4955,ObservedSpeciesData!$A$2:$A$4955,$A129,ObservedSpeciesData!$D$2:$D$4955,$D129),"")</f>
        <v>14.888179886225517</v>
      </c>
      <c r="AF129" s="23"/>
      <c r="AG129" s="24"/>
      <c r="AH129" s="23" t="str">
        <f>IF(ISNUMBER(AVERAGEIFS(ObservedSpeciesData!AH$2:AH$4955,ObservedSpeciesData!$A$2:$A$4955,$A129,ObservedSpeciesData!$D$2:$D$4955,$D129)),AVERAGEIFS(ObservedSpeciesData!AH$2:AH$4955,ObservedSpeciesData!$A$2:$A$4955,$A129,ObservedSpeciesData!$D$2:$D$4955,$D129),"")</f>
        <v/>
      </c>
      <c r="AI129" s="23" t="str">
        <f>IF(ISNUMBER(AVERAGEIFS(ObservedSpeciesData!AI$2:AI$4955,ObservedSpeciesData!$A$2:$A$4955,$A129,ObservedSpeciesData!$C$2:$C$4955,$C129,ObservedSpeciesData!$D$2:$D$4955,$D129)),AVERAGEIFS(ObservedSpeciesData!AI$2:AI$4955,ObservedSpeciesData!$A$2:$A$4955,$A129,ObservedSpeciesData!$C$2:$C$4955,$C129,ObservedSpeciesData!$D$2:$D$4955,$D129),"")</f>
        <v/>
      </c>
      <c r="AJ129" s="2">
        <f>COUNTIFS(ObservedSpeciesData!$A$2:$A$828,$A129,ObservedSpeciesData!$D$2:$D$828,$D129)</f>
        <v>3</v>
      </c>
      <c r="AK129" s="2">
        <f t="shared" si="1"/>
        <v>11</v>
      </c>
    </row>
    <row r="130" spans="1:37" x14ac:dyDescent="0.25">
      <c r="A130" s="14" t="s">
        <v>116</v>
      </c>
      <c r="B130" t="s">
        <v>98</v>
      </c>
      <c r="C130" t="s">
        <v>106</v>
      </c>
      <c r="D130" s="13">
        <v>42663</v>
      </c>
      <c r="E130">
        <v>1</v>
      </c>
      <c r="F130">
        <v>100</v>
      </c>
      <c r="G130" s="2" t="s">
        <v>78</v>
      </c>
      <c r="H130" s="2" t="s">
        <v>11</v>
      </c>
      <c r="I130">
        <v>2</v>
      </c>
      <c r="J130" s="2" t="s">
        <v>121</v>
      </c>
      <c r="K130" s="2">
        <f>IF(ISNUMBER(AVERAGEIFS(ObservedSpeciesData!K$2:K$4955,ObservedSpeciesData!$A$2:$A$4955,$A130,ObservedSpeciesData!$D$2:$D$4955,$D130)),AVERAGEIFS(ObservedSpeciesData!K$2:K$4955,ObservedSpeciesData!$A$2:$A$4955,$A130,ObservedSpeciesData!$D$2:$D$4955,$D130),"")</f>
        <v>78</v>
      </c>
      <c r="L130" s="26">
        <f>IF(ISNUMBER(AVERAGEIFS(ObservedSpeciesData!L$2:L$4955,ObservedSpeciesData!$A$2:$A$4955,$A130,ObservedSpeciesData!$D$2:$D$4955,$D130)),AVERAGEIFS(ObservedSpeciesData!L$2:L$4955,ObservedSpeciesData!$A$2:$A$4955,$A130,ObservedSpeciesData!$D$2:$D$4955,$D130),"")</f>
        <v>919.5</v>
      </c>
      <c r="M130" s="23">
        <f>IF(ISNUMBER(AVERAGEIFS(ObservedSpeciesData!M$2:M$4955,ObservedSpeciesData!$A$2:$A$4955,$A130,ObservedSpeciesData!$D$2:$D$4955,$D130)),AVERAGEIFS(ObservedSpeciesData!M$2:M$4955,ObservedSpeciesData!$A$2:$A$4955,$A130,ObservedSpeciesData!$D$2:$D$4955,$D130),"")</f>
        <v>91.95</v>
      </c>
      <c r="N130" s="23" t="str">
        <f>IF(ISNUMBER(AVERAGEIFS(ObservedSpeciesData!N$2:N$4955,ObservedSpeciesData!$A$2:$A$4955,$A130,ObservedSpeciesData!$D$2:$D$4955,$D130)),AVERAGEIFS(ObservedSpeciesData!N$2:N$4955,ObservedSpeciesData!$A$2:$A$4955,$A130,ObservedSpeciesData!$D$2:$D$4955,$D130),"")</f>
        <v/>
      </c>
      <c r="O130" s="23" t="str">
        <f>IF(ISNUMBER(AVERAGEIFS(ObservedSpeciesData!O$2:O$4955,ObservedSpeciesData!$A$2:$A$4955,$A130,ObservedSpeciesData!$D$2:$D$4955,$D130)),AVERAGEIFS(ObservedSpeciesData!O$2:O$4955,ObservedSpeciesData!$A$2:$A$4955,$A130,ObservedSpeciesData!$D$2:$D$4955,$D130),"")</f>
        <v/>
      </c>
      <c r="P130" s="23" t="str">
        <f>IF(ISNUMBER(AVERAGEIFS(ObservedSpeciesData!P$2:P$4955,ObservedSpeciesData!$A$2:$A$4955,$A130,ObservedSpeciesData!$C$2:$C$4955,$C130,ObservedSpeciesData!$D$2:$D$4955,$D130)),AVERAGEIFS(ObservedSpeciesData!P$2:P$4955,ObservedSpeciesData!$A$2:$A$4955,$A130,ObservedSpeciesData!$C$2:$C$4955,$C130,ObservedSpeciesData!$D$2:$D$4955,$D130),"")</f>
        <v/>
      </c>
      <c r="Q130" s="23"/>
      <c r="R130" s="25" t="str">
        <f>IF(ISNUMBER(AVERAGEIFS(ObservedSpeciesData!R$2:R$4955,ObservedSpeciesData!$A$2:$A$4955,$A130,ObservedSpeciesData!$D$2:$D$4955,$D130)),AVERAGEIFS(ObservedSpeciesData!R$2:R$4955,ObservedSpeciesData!$A$2:$A$4955,$A130,ObservedSpeciesData!$D$2:$D$4955,$D130),"")</f>
        <v/>
      </c>
      <c r="S130" s="25" t="str">
        <f>IF(ISNUMBER(AVERAGEIFS(ObservedSpeciesData!S$2:S$4955,ObservedSpeciesData!$A$2:$A$4955,$A130,ObservedSpeciesData!$D$2:$D$4955,$D130)),AVERAGEIFS(ObservedSpeciesData!S$2:S$4955,ObservedSpeciesData!$A$2:$A$4955,$A130,ObservedSpeciesData!$D$2:$D$4955,$D130),"")</f>
        <v/>
      </c>
      <c r="T130" s="23" t="str">
        <f>IF(ISNUMBER(AVERAGEIFS(ObservedSpeciesData!T$2:T$4955,ObservedSpeciesData!$A$2:$A$4955,$A130,ObservedSpeciesData!$D$2:$D$4955,$D130)),AVERAGEIFS(ObservedSpeciesData!T$2:T$4955,ObservedSpeciesData!$A$2:$A$4955,$A130,ObservedSpeciesData!$D$2:$D$4955,$D130),"")</f>
        <v/>
      </c>
      <c r="U130" s="24" t="str">
        <f>IF(ISNUMBER(AVERAGEIFS(ObservedSpeciesData!U$2:U$4955,ObservedSpeciesData!$A$2:$A$4955,$A130,ObservedSpeciesData!$C$2:$C$4955,$C130,ObservedSpeciesData!$D$2:$D$4955,$D130)),AVERAGEIFS(ObservedSpeciesData!U$2:U$4955,ObservedSpeciesData!$A$2:$A$4955,$A130,ObservedSpeciesData!$C$2:$C$4955,$C130,ObservedSpeciesData!$D$2:$D$4955,$D130),"")</f>
        <v/>
      </c>
      <c r="V130" s="23">
        <f>IF(ISNUMBER(AVERAGEIFS(ObservedSpeciesData!V$2:V$4955,ObservedSpeciesData!$A$2:$A$4955,$A130,ObservedSpeciesData!$D$2:$D$4955,$D130)),AVERAGEIFS(ObservedSpeciesData!V$2:V$4955,ObservedSpeciesData!$A$2:$A$4955,$A130,ObservedSpeciesData!$D$2:$D$4955,$D130),"")</f>
        <v>15.589674790700277</v>
      </c>
      <c r="W130" s="23">
        <f>IF(ISNUMBER(AVERAGEIFS(ObservedSpeciesData!W$2:W$4955,ObservedSpeciesData!$A$2:$A$4955,$A130,ObservedSpeciesData!$D$2:$D$4955,$D130)),AVERAGEIFS(ObservedSpeciesData!W$2:W$4955,ObservedSpeciesData!$A$2:$A$4955,$A130,ObservedSpeciesData!$D$2:$D$4955,$D130),"")</f>
        <v>17.410096486409504</v>
      </c>
      <c r="X130" s="23">
        <f>IF(ISNUMBER(AVERAGEIFS(ObservedSpeciesData!X$2:X$4955,ObservedSpeciesData!$A$2:$A$4955,$A130,ObservedSpeciesData!$D$2:$D$4955,$D130)),AVERAGEIFS(ObservedSpeciesData!X$2:X$4955,ObservedSpeciesData!$A$2:$A$4955,$A130,ObservedSpeciesData!$D$2:$D$4955,$D130),"")</f>
        <v>83.63913218180339</v>
      </c>
      <c r="Y130" s="23">
        <f>IF(ISNUMBER(AVERAGEIFS(ObservedSpeciesData!Y$2:Y$4955,ObservedSpeciesData!$A$2:$A$4955,$A130,ObservedSpeciesData!$D$2:$D$4955,$D130)),AVERAGEIFS(ObservedSpeciesData!Y$2:Y$4955,ObservedSpeciesData!$A$2:$A$4955,$A130,ObservedSpeciesData!$D$2:$D$4955,$D130),"")</f>
        <v>18.292812029520672</v>
      </c>
      <c r="Z130" s="23">
        <f>IF(ISNUMBER(AVERAGEIFS(ObservedSpeciesData!Z$2:Z$4955,ObservedSpeciesData!$A$2:$A$4955,$A130,ObservedSpeciesData!$D$2:$D$4955,$D130)),AVERAGEIFS(ObservedSpeciesData!Z$2:Z$4955,ObservedSpeciesData!$A$2:$A$4955,$A130,ObservedSpeciesData!$D$2:$D$4955,$D130),"")</f>
        <v>90.221401214599609</v>
      </c>
      <c r="AA130" s="23">
        <f>IF(ISNUMBER(AVERAGEIFS(ObservedSpeciesData!AA$2:AA$4955,ObservedSpeciesData!$A$2:$A$4955,$A130,ObservedSpeciesData!$D$2:$D$4955,$D130)),AVERAGEIFS(ObservedSpeciesData!AA$2:AA$4955,ObservedSpeciesData!$A$2:$A$4955,$A130,ObservedSpeciesData!$D$2:$D$4955,$D130),"")</f>
        <v>30.811242421468098</v>
      </c>
      <c r="AB130" s="24">
        <f>IF(ISNUMBER(AVERAGEIFS(ObservedSpeciesData!AB$2:AB$4955,ObservedSpeciesData!$A$2:$A$4955,$A130,ObservedSpeciesData!$D$2:$D$4955,$D130)),AVERAGEIFS(ObservedSpeciesData!AB$2:AB$4955,ObservedSpeciesData!$A$2:$A$4955,$A130,ObservedSpeciesData!$D$2:$D$4955,$D130),"")</f>
        <v>4.9297987874348963E-2</v>
      </c>
      <c r="AC130" s="24">
        <f>IF(ISNUMBER(AVERAGEIFS(ObservedSpeciesData!AC$2:AC$4955,ObservedSpeciesData!$A$2:$A$4955,$A130,ObservedSpeciesData!$D$2:$D$4955,$D130)),AVERAGEIFS(ObservedSpeciesData!AC$2:AC$4955,ObservedSpeciesData!$A$2:$A$4955,$A130,ObservedSpeciesData!$D$2:$D$4955,$D130),"")</f>
        <v>4.9297987874348963E-2</v>
      </c>
      <c r="AD130" s="23">
        <f>IF(ISNUMBER(AVERAGEIFS(ObservedSpeciesData!AD$2:AD$4955,ObservedSpeciesData!$A$2:$A$4955,$A130,ObservedSpeciesData!$D$2:$D$4955,$D130)),AVERAGEIFS(ObservedSpeciesData!AD$2:AD$4955,ObservedSpeciesData!$A$2:$A$4955,$A130,ObservedSpeciesData!$D$2:$D$4955,$D130),"")</f>
        <v>13.38226114908854</v>
      </c>
      <c r="AE130" s="24">
        <f>IF(ISNUMBER(AVERAGEIFS(ObservedSpeciesData!AE$2:AE$4955,ObservedSpeciesData!$A$2:$A$4955,$A130,ObservedSpeciesData!$D$2:$D$4955,$D130)),AVERAGEIFS(ObservedSpeciesData!AE$2:AE$4955,ObservedSpeciesData!$A$2:$A$4955,$A130,ObservedSpeciesData!$D$2:$D$4955,$D130),"")</f>
        <v>14.013488643809666</v>
      </c>
      <c r="AF130" s="23"/>
      <c r="AG130" s="24"/>
      <c r="AH130" s="23" t="str">
        <f>IF(ISNUMBER(AVERAGEIFS(ObservedSpeciesData!AH$2:AH$4955,ObservedSpeciesData!$A$2:$A$4955,$A130,ObservedSpeciesData!$D$2:$D$4955,$D130)),AVERAGEIFS(ObservedSpeciesData!AH$2:AH$4955,ObservedSpeciesData!$A$2:$A$4955,$A130,ObservedSpeciesData!$D$2:$D$4955,$D130),"")</f>
        <v/>
      </c>
      <c r="AI130" s="23" t="str">
        <f>IF(ISNUMBER(AVERAGEIFS(ObservedSpeciesData!AI$2:AI$4955,ObservedSpeciesData!$A$2:$A$4955,$A130,ObservedSpeciesData!$C$2:$C$4955,$C130,ObservedSpeciesData!$D$2:$D$4955,$D130)),AVERAGEIFS(ObservedSpeciesData!AI$2:AI$4955,ObservedSpeciesData!$A$2:$A$4955,$A130,ObservedSpeciesData!$C$2:$C$4955,$C130,ObservedSpeciesData!$D$2:$D$4955,$D130),"")</f>
        <v/>
      </c>
      <c r="AJ130" s="2">
        <f>COUNTIFS(ObservedSpeciesData!$A$2:$A$828,$A130,ObservedSpeciesData!$D$2:$D$828,$D130)</f>
        <v>3</v>
      </c>
      <c r="AK130" s="2">
        <f t="shared" ref="AK130:AK193" si="2">COUNT(M130:AI130)</f>
        <v>11</v>
      </c>
    </row>
    <row r="131" spans="1:37" x14ac:dyDescent="0.25">
      <c r="A131" s="14" t="s">
        <v>115</v>
      </c>
      <c r="B131" t="s">
        <v>98</v>
      </c>
      <c r="C131" t="s">
        <v>106</v>
      </c>
      <c r="D131" s="13">
        <v>42663</v>
      </c>
      <c r="E131">
        <v>1</v>
      </c>
      <c r="F131">
        <v>200</v>
      </c>
      <c r="G131" s="2" t="s">
        <v>78</v>
      </c>
      <c r="H131" s="2" t="s">
        <v>11</v>
      </c>
      <c r="I131">
        <v>2</v>
      </c>
      <c r="J131" s="2" t="s">
        <v>121</v>
      </c>
      <c r="K131" s="2">
        <f>IF(ISNUMBER(AVERAGEIFS(ObservedSpeciesData!K$2:K$4955,ObservedSpeciesData!$A$2:$A$4955,$A131,ObservedSpeciesData!$D$2:$D$4955,$D131)),AVERAGEIFS(ObservedSpeciesData!K$2:K$4955,ObservedSpeciesData!$A$2:$A$4955,$A131,ObservedSpeciesData!$D$2:$D$4955,$D131),"")</f>
        <v>156</v>
      </c>
      <c r="L131" s="26">
        <f>IF(ISNUMBER(AVERAGEIFS(ObservedSpeciesData!L$2:L$4955,ObservedSpeciesData!$A$2:$A$4955,$A131,ObservedSpeciesData!$D$2:$D$4955,$D131)),AVERAGEIFS(ObservedSpeciesData!L$2:L$4955,ObservedSpeciesData!$A$2:$A$4955,$A131,ObservedSpeciesData!$D$2:$D$4955,$D131),"")</f>
        <v>982.25</v>
      </c>
      <c r="M131" s="23">
        <f>IF(ISNUMBER(AVERAGEIFS(ObservedSpeciesData!M$2:M$4955,ObservedSpeciesData!$A$2:$A$4955,$A131,ObservedSpeciesData!$D$2:$D$4955,$D131)),AVERAGEIFS(ObservedSpeciesData!M$2:M$4955,ObservedSpeciesData!$A$2:$A$4955,$A131,ObservedSpeciesData!$D$2:$D$4955,$D131),"")</f>
        <v>98.225000000000009</v>
      </c>
      <c r="N131" s="23" t="str">
        <f>IF(ISNUMBER(AVERAGEIFS(ObservedSpeciesData!N$2:N$4955,ObservedSpeciesData!$A$2:$A$4955,$A131,ObservedSpeciesData!$D$2:$D$4955,$D131)),AVERAGEIFS(ObservedSpeciesData!N$2:N$4955,ObservedSpeciesData!$A$2:$A$4955,$A131,ObservedSpeciesData!$D$2:$D$4955,$D131),"")</f>
        <v/>
      </c>
      <c r="O131" s="23" t="str">
        <f>IF(ISNUMBER(AVERAGEIFS(ObservedSpeciesData!O$2:O$4955,ObservedSpeciesData!$A$2:$A$4955,$A131,ObservedSpeciesData!$D$2:$D$4955,$D131)),AVERAGEIFS(ObservedSpeciesData!O$2:O$4955,ObservedSpeciesData!$A$2:$A$4955,$A131,ObservedSpeciesData!$D$2:$D$4955,$D131),"")</f>
        <v/>
      </c>
      <c r="P131" s="23" t="str">
        <f>IF(ISNUMBER(AVERAGEIFS(ObservedSpeciesData!P$2:P$4955,ObservedSpeciesData!$A$2:$A$4955,$A131,ObservedSpeciesData!$C$2:$C$4955,$C131,ObservedSpeciesData!$D$2:$D$4955,$D131)),AVERAGEIFS(ObservedSpeciesData!P$2:P$4955,ObservedSpeciesData!$A$2:$A$4955,$A131,ObservedSpeciesData!$C$2:$C$4955,$C131,ObservedSpeciesData!$D$2:$D$4955,$D131),"")</f>
        <v/>
      </c>
      <c r="Q131" s="23"/>
      <c r="R131" s="25" t="str">
        <f>IF(ISNUMBER(AVERAGEIFS(ObservedSpeciesData!R$2:R$4955,ObservedSpeciesData!$A$2:$A$4955,$A131,ObservedSpeciesData!$D$2:$D$4955,$D131)),AVERAGEIFS(ObservedSpeciesData!R$2:R$4955,ObservedSpeciesData!$A$2:$A$4955,$A131,ObservedSpeciesData!$D$2:$D$4955,$D131),"")</f>
        <v/>
      </c>
      <c r="S131" s="25" t="str">
        <f>IF(ISNUMBER(AVERAGEIFS(ObservedSpeciesData!S$2:S$4955,ObservedSpeciesData!$A$2:$A$4955,$A131,ObservedSpeciesData!$D$2:$D$4955,$D131)),AVERAGEIFS(ObservedSpeciesData!S$2:S$4955,ObservedSpeciesData!$A$2:$A$4955,$A131,ObservedSpeciesData!$D$2:$D$4955,$D131),"")</f>
        <v/>
      </c>
      <c r="T131" s="23" t="str">
        <f>IF(ISNUMBER(AVERAGEIFS(ObservedSpeciesData!T$2:T$4955,ObservedSpeciesData!$A$2:$A$4955,$A131,ObservedSpeciesData!$D$2:$D$4955,$D131)),AVERAGEIFS(ObservedSpeciesData!T$2:T$4955,ObservedSpeciesData!$A$2:$A$4955,$A131,ObservedSpeciesData!$D$2:$D$4955,$D131),"")</f>
        <v/>
      </c>
      <c r="U131" s="24" t="str">
        <f>IF(ISNUMBER(AVERAGEIFS(ObservedSpeciesData!U$2:U$4955,ObservedSpeciesData!$A$2:$A$4955,$A131,ObservedSpeciesData!$C$2:$C$4955,$C131,ObservedSpeciesData!$D$2:$D$4955,$D131)),AVERAGEIFS(ObservedSpeciesData!U$2:U$4955,ObservedSpeciesData!$A$2:$A$4955,$A131,ObservedSpeciesData!$C$2:$C$4955,$C131,ObservedSpeciesData!$D$2:$D$4955,$D131),"")</f>
        <v/>
      </c>
      <c r="V131" s="23">
        <f>IF(ISNUMBER(AVERAGEIFS(ObservedSpeciesData!V$2:V$4955,ObservedSpeciesData!$A$2:$A$4955,$A131,ObservedSpeciesData!$D$2:$D$4955,$D131)),AVERAGEIFS(ObservedSpeciesData!V$2:V$4955,ObservedSpeciesData!$A$2:$A$4955,$A131,ObservedSpeciesData!$D$2:$D$4955,$D131),"")</f>
        <v>15.573702176411947</v>
      </c>
      <c r="W131" s="23">
        <f>IF(ISNUMBER(AVERAGEIFS(ObservedSpeciesData!W$2:W$4955,ObservedSpeciesData!$A$2:$A$4955,$A131,ObservedSpeciesData!$D$2:$D$4955,$D131)),AVERAGEIFS(ObservedSpeciesData!W$2:W$4955,ObservedSpeciesData!$A$2:$A$4955,$A131,ObservedSpeciesData!$D$2:$D$4955,$D131),"")</f>
        <v>16.057639280954998</v>
      </c>
      <c r="X131" s="23">
        <f>IF(ISNUMBER(AVERAGEIFS(ObservedSpeciesData!X$2:X$4955,ObservedSpeciesData!$A$2:$A$4955,$A131,ObservedSpeciesData!$D$2:$D$4955,$D131)),AVERAGEIFS(ObservedSpeciesData!X$2:X$4955,ObservedSpeciesData!$A$2:$A$4955,$A131,ObservedSpeciesData!$D$2:$D$4955,$D131),"")</f>
        <v>83.596700032552079</v>
      </c>
      <c r="Y131" s="23">
        <f>IF(ISNUMBER(AVERAGEIFS(ObservedSpeciesData!Y$2:Y$4955,ObservedSpeciesData!$A$2:$A$4955,$A131,ObservedSpeciesData!$D$2:$D$4955,$D131)),AVERAGEIFS(ObservedSpeciesData!Y$2:Y$4955,ObservedSpeciesData!$A$2:$A$4955,$A131,ObservedSpeciesData!$D$2:$D$4955,$D131),"")</f>
        <v>17.514543533325195</v>
      </c>
      <c r="Z131" s="23">
        <f>IF(ISNUMBER(AVERAGEIFS(ObservedSpeciesData!Z$2:Z$4955,ObservedSpeciesData!$A$2:$A$4955,$A131,ObservedSpeciesData!$D$2:$D$4955,$D131)),AVERAGEIFS(ObservedSpeciesData!Z$2:Z$4955,ObservedSpeciesData!$A$2:$A$4955,$A131,ObservedSpeciesData!$D$2:$D$4955,$D131),"")</f>
        <v>89.873799641927079</v>
      </c>
      <c r="AA131" s="23">
        <f>IF(ISNUMBER(AVERAGEIFS(ObservedSpeciesData!AA$2:AA$4955,ObservedSpeciesData!$A$2:$A$4955,$A131,ObservedSpeciesData!$D$2:$D$4955,$D131)),AVERAGEIFS(ObservedSpeciesData!AA$2:AA$4955,ObservedSpeciesData!$A$2:$A$4955,$A131,ObservedSpeciesData!$D$2:$D$4955,$D131),"")</f>
        <v>32.103981018066406</v>
      </c>
      <c r="AB131" s="24">
        <f>IF(ISNUMBER(AVERAGEIFS(ObservedSpeciesData!AB$2:AB$4955,ObservedSpeciesData!$A$2:$A$4955,$A131,ObservedSpeciesData!$D$2:$D$4955,$D131)),AVERAGEIFS(ObservedSpeciesData!AB$2:AB$4955,ObservedSpeciesData!$A$2:$A$4955,$A131,ObservedSpeciesData!$D$2:$D$4955,$D131),"")</f>
        <v>5.1366369628906255E-2</v>
      </c>
      <c r="AC131" s="24">
        <f>IF(ISNUMBER(AVERAGEIFS(ObservedSpeciesData!AC$2:AC$4955,ObservedSpeciesData!$A$2:$A$4955,$A131,ObservedSpeciesData!$D$2:$D$4955,$D131)),AVERAGEIFS(ObservedSpeciesData!AC$2:AC$4955,ObservedSpeciesData!$A$2:$A$4955,$A131,ObservedSpeciesData!$D$2:$D$4955,$D131),"")</f>
        <v>5.1366369628906255E-2</v>
      </c>
      <c r="AD131" s="23">
        <f>IF(ISNUMBER(AVERAGEIFS(ObservedSpeciesData!AD$2:AD$4955,ObservedSpeciesData!$A$2:$A$4955,$A131,ObservedSpeciesData!$D$2:$D$4955,$D131)),AVERAGEIFS(ObservedSpeciesData!AD$2:AD$4955,ObservedSpeciesData!$A$2:$A$4955,$A131,ObservedSpeciesData!$D$2:$D$4955,$D131),"")</f>
        <v>13.375472005208332</v>
      </c>
      <c r="AE131" s="24">
        <f>IF(ISNUMBER(AVERAGEIFS(ObservedSpeciesData!AE$2:AE$4955,ObservedSpeciesData!$A$2:$A$4955,$A131,ObservedSpeciesData!$D$2:$D$4955,$D131)),AVERAGEIFS(ObservedSpeciesData!AE$2:AE$4955,ObservedSpeciesData!$A$2:$A$4955,$A131,ObservedSpeciesData!$D$2:$D$4955,$D131),"")</f>
        <v>14.738243032272045</v>
      </c>
      <c r="AF131" s="23"/>
      <c r="AG131" s="24"/>
      <c r="AH131" s="23" t="str">
        <f>IF(ISNUMBER(AVERAGEIFS(ObservedSpeciesData!AH$2:AH$4955,ObservedSpeciesData!$A$2:$A$4955,$A131,ObservedSpeciesData!$D$2:$D$4955,$D131)),AVERAGEIFS(ObservedSpeciesData!AH$2:AH$4955,ObservedSpeciesData!$A$2:$A$4955,$A131,ObservedSpeciesData!$D$2:$D$4955,$D131),"")</f>
        <v/>
      </c>
      <c r="AI131" s="23" t="str">
        <f>IF(ISNUMBER(AVERAGEIFS(ObservedSpeciesData!AI$2:AI$4955,ObservedSpeciesData!$A$2:$A$4955,$A131,ObservedSpeciesData!$C$2:$C$4955,$C131,ObservedSpeciesData!$D$2:$D$4955,$D131)),AVERAGEIFS(ObservedSpeciesData!AI$2:AI$4955,ObservedSpeciesData!$A$2:$A$4955,$A131,ObservedSpeciesData!$C$2:$C$4955,$C131,ObservedSpeciesData!$D$2:$D$4955,$D131),"")</f>
        <v/>
      </c>
      <c r="AJ131" s="2">
        <f>COUNTIFS(ObservedSpeciesData!$A$2:$A$828,$A131,ObservedSpeciesData!$D$2:$D$828,$D131)</f>
        <v>3</v>
      </c>
      <c r="AK131" s="2">
        <f t="shared" si="2"/>
        <v>11</v>
      </c>
    </row>
    <row r="132" spans="1:37" x14ac:dyDescent="0.25">
      <c r="A132" s="14" t="s">
        <v>114</v>
      </c>
      <c r="B132" t="s">
        <v>98</v>
      </c>
      <c r="C132" t="s">
        <v>106</v>
      </c>
      <c r="D132" s="13">
        <v>42663</v>
      </c>
      <c r="E132">
        <v>1</v>
      </c>
      <c r="F132">
        <v>350</v>
      </c>
      <c r="G132" s="2" t="s">
        <v>78</v>
      </c>
      <c r="H132" s="2" t="s">
        <v>11</v>
      </c>
      <c r="I132">
        <v>2</v>
      </c>
      <c r="J132" s="2" t="s">
        <v>121</v>
      </c>
      <c r="K132" s="2">
        <f>IF(ISNUMBER(AVERAGEIFS(ObservedSpeciesData!K$2:K$4955,ObservedSpeciesData!$A$2:$A$4955,$A132,ObservedSpeciesData!$D$2:$D$4955,$D132)),AVERAGEIFS(ObservedSpeciesData!K$2:K$4955,ObservedSpeciesData!$A$2:$A$4955,$A132,ObservedSpeciesData!$D$2:$D$4955,$D132),"")</f>
        <v>272</v>
      </c>
      <c r="L132" s="26">
        <f>IF(ISNUMBER(AVERAGEIFS(ObservedSpeciesData!L$2:L$4955,ObservedSpeciesData!$A$2:$A$4955,$A132,ObservedSpeciesData!$D$2:$D$4955,$D132)),AVERAGEIFS(ObservedSpeciesData!L$2:L$4955,ObservedSpeciesData!$A$2:$A$4955,$A132,ObservedSpeciesData!$D$2:$D$4955,$D132),"")</f>
        <v>1013.4166666666666</v>
      </c>
      <c r="M132" s="23">
        <f>IF(ISNUMBER(AVERAGEIFS(ObservedSpeciesData!M$2:M$4955,ObservedSpeciesData!$A$2:$A$4955,$A132,ObservedSpeciesData!$D$2:$D$4955,$D132)),AVERAGEIFS(ObservedSpeciesData!M$2:M$4955,ObservedSpeciesData!$A$2:$A$4955,$A132,ObservedSpeciesData!$D$2:$D$4955,$D132),"")</f>
        <v>101.34166666666665</v>
      </c>
      <c r="N132" s="23" t="str">
        <f>IF(ISNUMBER(AVERAGEIFS(ObservedSpeciesData!N$2:N$4955,ObservedSpeciesData!$A$2:$A$4955,$A132,ObservedSpeciesData!$D$2:$D$4955,$D132)),AVERAGEIFS(ObservedSpeciesData!N$2:N$4955,ObservedSpeciesData!$A$2:$A$4955,$A132,ObservedSpeciesData!$D$2:$D$4955,$D132),"")</f>
        <v/>
      </c>
      <c r="O132" s="23" t="str">
        <f>IF(ISNUMBER(AVERAGEIFS(ObservedSpeciesData!O$2:O$4955,ObservedSpeciesData!$A$2:$A$4955,$A132,ObservedSpeciesData!$D$2:$D$4955,$D132)),AVERAGEIFS(ObservedSpeciesData!O$2:O$4955,ObservedSpeciesData!$A$2:$A$4955,$A132,ObservedSpeciesData!$D$2:$D$4955,$D132),"")</f>
        <v/>
      </c>
      <c r="P132" s="23" t="str">
        <f>IF(ISNUMBER(AVERAGEIFS(ObservedSpeciesData!P$2:P$4955,ObservedSpeciesData!$A$2:$A$4955,$A132,ObservedSpeciesData!$C$2:$C$4955,$C132,ObservedSpeciesData!$D$2:$D$4955,$D132)),AVERAGEIFS(ObservedSpeciesData!P$2:P$4955,ObservedSpeciesData!$A$2:$A$4955,$A132,ObservedSpeciesData!$C$2:$C$4955,$C132,ObservedSpeciesData!$D$2:$D$4955,$D132),"")</f>
        <v/>
      </c>
      <c r="Q132" s="23"/>
      <c r="R132" s="25" t="str">
        <f>IF(ISNUMBER(AVERAGEIFS(ObservedSpeciesData!R$2:R$4955,ObservedSpeciesData!$A$2:$A$4955,$A132,ObservedSpeciesData!$D$2:$D$4955,$D132)),AVERAGEIFS(ObservedSpeciesData!R$2:R$4955,ObservedSpeciesData!$A$2:$A$4955,$A132,ObservedSpeciesData!$D$2:$D$4955,$D132),"")</f>
        <v/>
      </c>
      <c r="S132" s="25" t="str">
        <f>IF(ISNUMBER(AVERAGEIFS(ObservedSpeciesData!S$2:S$4955,ObservedSpeciesData!$A$2:$A$4955,$A132,ObservedSpeciesData!$D$2:$D$4955,$D132)),AVERAGEIFS(ObservedSpeciesData!S$2:S$4955,ObservedSpeciesData!$A$2:$A$4955,$A132,ObservedSpeciesData!$D$2:$D$4955,$D132),"")</f>
        <v/>
      </c>
      <c r="T132" s="23" t="str">
        <f>IF(ISNUMBER(AVERAGEIFS(ObservedSpeciesData!T$2:T$4955,ObservedSpeciesData!$A$2:$A$4955,$A132,ObservedSpeciesData!$D$2:$D$4955,$D132)),AVERAGEIFS(ObservedSpeciesData!T$2:T$4955,ObservedSpeciesData!$A$2:$A$4955,$A132,ObservedSpeciesData!$D$2:$D$4955,$D132),"")</f>
        <v/>
      </c>
      <c r="U132" s="24" t="str">
        <f>IF(ISNUMBER(AVERAGEIFS(ObservedSpeciesData!U$2:U$4955,ObservedSpeciesData!$A$2:$A$4955,$A132,ObservedSpeciesData!$C$2:$C$4955,$C132,ObservedSpeciesData!$D$2:$D$4955,$D132)),AVERAGEIFS(ObservedSpeciesData!U$2:U$4955,ObservedSpeciesData!$A$2:$A$4955,$A132,ObservedSpeciesData!$C$2:$C$4955,$C132,ObservedSpeciesData!$D$2:$D$4955,$D132),"")</f>
        <v/>
      </c>
      <c r="V132" s="23">
        <f>IF(ISNUMBER(AVERAGEIFS(ObservedSpeciesData!V$2:V$4955,ObservedSpeciesData!$A$2:$A$4955,$A132,ObservedSpeciesData!$D$2:$D$4955,$D132)),AVERAGEIFS(ObservedSpeciesData!V$2:V$4955,ObservedSpeciesData!$A$2:$A$4955,$A132,ObservedSpeciesData!$D$2:$D$4955,$D132),"")</f>
        <v>15.509515126546225</v>
      </c>
      <c r="W132" s="23">
        <f>IF(ISNUMBER(AVERAGEIFS(ObservedSpeciesData!W$2:W$4955,ObservedSpeciesData!$A$2:$A$4955,$A132,ObservedSpeciesData!$D$2:$D$4955,$D132)),AVERAGEIFS(ObservedSpeciesData!W$2:W$4955,ObservedSpeciesData!$A$2:$A$4955,$A132,ObservedSpeciesData!$D$2:$D$4955,$D132),"")</f>
        <v>17.308134714762371</v>
      </c>
      <c r="X132" s="23">
        <f>IF(ISNUMBER(AVERAGEIFS(ObservedSpeciesData!X$2:X$4955,ObservedSpeciesData!$A$2:$A$4955,$A132,ObservedSpeciesData!$D$2:$D$4955,$D132)),AVERAGEIFS(ObservedSpeciesData!X$2:X$4955,ObservedSpeciesData!$A$2:$A$4955,$A132,ObservedSpeciesData!$D$2:$D$4955,$D132),"")</f>
        <v>83.147478739420578</v>
      </c>
      <c r="Y132" s="23">
        <f>IF(ISNUMBER(AVERAGEIFS(ObservedSpeciesData!Y$2:Y$4955,ObservedSpeciesData!$A$2:$A$4955,$A132,ObservedSpeciesData!$D$2:$D$4955,$D132)),AVERAGEIFS(ObservedSpeciesData!Y$2:Y$4955,ObservedSpeciesData!$A$2:$A$4955,$A132,ObservedSpeciesData!$D$2:$D$4955,$D132),"")</f>
        <v>16.872583071390789</v>
      </c>
      <c r="Z132" s="23">
        <f>IF(ISNUMBER(AVERAGEIFS(ObservedSpeciesData!Z$2:Z$4955,ObservedSpeciesData!$A$2:$A$4955,$A132,ObservedSpeciesData!$D$2:$D$4955,$D132)),AVERAGEIFS(ObservedSpeciesData!Z$2:Z$4955,ObservedSpeciesData!$A$2:$A$4955,$A132,ObservedSpeciesData!$D$2:$D$4955,$D132),"")</f>
        <v>89.922175089518234</v>
      </c>
      <c r="AA132" s="23">
        <f>IF(ISNUMBER(AVERAGEIFS(ObservedSpeciesData!AA$2:AA$4955,ObservedSpeciesData!$A$2:$A$4955,$A132,ObservedSpeciesData!$D$2:$D$4955,$D132)),AVERAGEIFS(ObservedSpeciesData!AA$2:AA$4955,ObservedSpeciesData!$A$2:$A$4955,$A132,ObservedSpeciesData!$D$2:$D$4955,$D132),"")</f>
        <v>31.647232691446941</v>
      </c>
      <c r="AB132" s="24">
        <f>IF(ISNUMBER(AVERAGEIFS(ObservedSpeciesData!AB$2:AB$4955,ObservedSpeciesData!$A$2:$A$4955,$A132,ObservedSpeciesData!$D$2:$D$4955,$D132)),AVERAGEIFS(ObservedSpeciesData!AB$2:AB$4955,ObservedSpeciesData!$A$2:$A$4955,$A132,ObservedSpeciesData!$D$2:$D$4955,$D132),"")</f>
        <v>5.0635572306315102E-2</v>
      </c>
      <c r="AC132" s="24">
        <f>IF(ISNUMBER(AVERAGEIFS(ObservedSpeciesData!AC$2:AC$4955,ObservedSpeciesData!$A$2:$A$4955,$A132,ObservedSpeciesData!$D$2:$D$4955,$D132)),AVERAGEIFS(ObservedSpeciesData!AC$2:AC$4955,ObservedSpeciesData!$A$2:$A$4955,$A132,ObservedSpeciesData!$D$2:$D$4955,$D132),"")</f>
        <v>5.0635572306315102E-2</v>
      </c>
      <c r="AD132" s="23">
        <f>IF(ISNUMBER(AVERAGEIFS(ObservedSpeciesData!AD$2:AD$4955,ObservedSpeciesData!$A$2:$A$4955,$A132,ObservedSpeciesData!$D$2:$D$4955,$D132)),AVERAGEIFS(ObservedSpeciesData!AD$2:AD$4955,ObservedSpeciesData!$A$2:$A$4955,$A132,ObservedSpeciesData!$D$2:$D$4955,$D132),"")</f>
        <v>13.303596598307292</v>
      </c>
      <c r="AE132" s="24">
        <f>IF(ISNUMBER(AVERAGEIFS(ObservedSpeciesData!AE$2:AE$4955,ObservedSpeciesData!$A$2:$A$4955,$A132,ObservedSpeciesData!$D$2:$D$4955,$D132)),AVERAGEIFS(ObservedSpeciesData!AE$2:AE$4955,ObservedSpeciesData!$A$2:$A$4955,$A132,ObservedSpeciesData!$D$2:$D$4955,$D132),"")</f>
        <v>14.003332349595604</v>
      </c>
      <c r="AF132" s="23"/>
      <c r="AG132" s="24"/>
      <c r="AH132" s="23" t="str">
        <f>IF(ISNUMBER(AVERAGEIFS(ObservedSpeciesData!AH$2:AH$4955,ObservedSpeciesData!$A$2:$A$4955,$A132,ObservedSpeciesData!$D$2:$D$4955,$D132)),AVERAGEIFS(ObservedSpeciesData!AH$2:AH$4955,ObservedSpeciesData!$A$2:$A$4955,$A132,ObservedSpeciesData!$D$2:$D$4955,$D132),"")</f>
        <v/>
      </c>
      <c r="AI132" s="23" t="str">
        <f>IF(ISNUMBER(AVERAGEIFS(ObservedSpeciesData!AI$2:AI$4955,ObservedSpeciesData!$A$2:$A$4955,$A132,ObservedSpeciesData!$C$2:$C$4955,$C132,ObservedSpeciesData!$D$2:$D$4955,$D132)),AVERAGEIFS(ObservedSpeciesData!AI$2:AI$4955,ObservedSpeciesData!$A$2:$A$4955,$A132,ObservedSpeciesData!$C$2:$C$4955,$C132,ObservedSpeciesData!$D$2:$D$4955,$D132),"")</f>
        <v/>
      </c>
      <c r="AJ132" s="2">
        <f>COUNTIFS(ObservedSpeciesData!$A$2:$A$828,$A132,ObservedSpeciesData!$D$2:$D$828,$D132)</f>
        <v>3</v>
      </c>
      <c r="AK132" s="2">
        <f t="shared" si="2"/>
        <v>11</v>
      </c>
    </row>
    <row r="133" spans="1:37" x14ac:dyDescent="0.25">
      <c r="A133" s="14" t="s">
        <v>113</v>
      </c>
      <c r="B133" t="s">
        <v>98</v>
      </c>
      <c r="C133" t="s">
        <v>106</v>
      </c>
      <c r="D133" s="13">
        <v>42663</v>
      </c>
      <c r="E133">
        <v>1</v>
      </c>
      <c r="F133">
        <v>500</v>
      </c>
      <c r="G133" s="2" t="s">
        <v>78</v>
      </c>
      <c r="H133" s="2" t="s">
        <v>11</v>
      </c>
      <c r="I133">
        <v>2</v>
      </c>
      <c r="J133" s="2" t="s">
        <v>121</v>
      </c>
      <c r="K133" s="2">
        <f>IF(ISNUMBER(AVERAGEIFS(ObservedSpeciesData!K$2:K$4955,ObservedSpeciesData!$A$2:$A$4955,$A133,ObservedSpeciesData!$D$2:$D$4955,$D133)),AVERAGEIFS(ObservedSpeciesData!K$2:K$4955,ObservedSpeciesData!$A$2:$A$4955,$A133,ObservedSpeciesData!$D$2:$D$4955,$D133),"")</f>
        <v>389</v>
      </c>
      <c r="L133" s="26">
        <f>IF(ISNUMBER(AVERAGEIFS(ObservedSpeciesData!L$2:L$4955,ObservedSpeciesData!$A$2:$A$4955,$A133,ObservedSpeciesData!$D$2:$D$4955,$D133)),AVERAGEIFS(ObservedSpeciesData!L$2:L$4955,ObservedSpeciesData!$A$2:$A$4955,$A133,ObservedSpeciesData!$D$2:$D$4955,$D133),"")</f>
        <v>1049.45</v>
      </c>
      <c r="M133" s="23">
        <f>IF(ISNUMBER(AVERAGEIFS(ObservedSpeciesData!M$2:M$4955,ObservedSpeciesData!$A$2:$A$4955,$A133,ObservedSpeciesData!$D$2:$D$4955,$D133)),AVERAGEIFS(ObservedSpeciesData!M$2:M$4955,ObservedSpeciesData!$A$2:$A$4955,$A133,ObservedSpeciesData!$D$2:$D$4955,$D133),"")</f>
        <v>104.94499999999999</v>
      </c>
      <c r="N133" s="23" t="str">
        <f>IF(ISNUMBER(AVERAGEIFS(ObservedSpeciesData!N$2:N$4955,ObservedSpeciesData!$A$2:$A$4955,$A133,ObservedSpeciesData!$D$2:$D$4955,$D133)),AVERAGEIFS(ObservedSpeciesData!N$2:N$4955,ObservedSpeciesData!$A$2:$A$4955,$A133,ObservedSpeciesData!$D$2:$D$4955,$D133),"")</f>
        <v/>
      </c>
      <c r="O133" s="23" t="str">
        <f>IF(ISNUMBER(AVERAGEIFS(ObservedSpeciesData!O$2:O$4955,ObservedSpeciesData!$A$2:$A$4955,$A133,ObservedSpeciesData!$D$2:$D$4955,$D133)),AVERAGEIFS(ObservedSpeciesData!O$2:O$4955,ObservedSpeciesData!$A$2:$A$4955,$A133,ObservedSpeciesData!$D$2:$D$4955,$D133),"")</f>
        <v/>
      </c>
      <c r="P133" s="23" t="str">
        <f>IF(ISNUMBER(AVERAGEIFS(ObservedSpeciesData!P$2:P$4955,ObservedSpeciesData!$A$2:$A$4955,$A133,ObservedSpeciesData!$C$2:$C$4955,$C133,ObservedSpeciesData!$D$2:$D$4955,$D133)),AVERAGEIFS(ObservedSpeciesData!P$2:P$4955,ObservedSpeciesData!$A$2:$A$4955,$A133,ObservedSpeciesData!$C$2:$C$4955,$C133,ObservedSpeciesData!$D$2:$D$4955,$D133),"")</f>
        <v/>
      </c>
      <c r="Q133" s="23"/>
      <c r="R133" s="25" t="str">
        <f>IF(ISNUMBER(AVERAGEIFS(ObservedSpeciesData!R$2:R$4955,ObservedSpeciesData!$A$2:$A$4955,$A133,ObservedSpeciesData!$D$2:$D$4955,$D133)),AVERAGEIFS(ObservedSpeciesData!R$2:R$4955,ObservedSpeciesData!$A$2:$A$4955,$A133,ObservedSpeciesData!$D$2:$D$4955,$D133),"")</f>
        <v/>
      </c>
      <c r="S133" s="25" t="str">
        <f>IF(ISNUMBER(AVERAGEIFS(ObservedSpeciesData!S$2:S$4955,ObservedSpeciesData!$A$2:$A$4955,$A133,ObservedSpeciesData!$D$2:$D$4955,$D133)),AVERAGEIFS(ObservedSpeciesData!S$2:S$4955,ObservedSpeciesData!$A$2:$A$4955,$A133,ObservedSpeciesData!$D$2:$D$4955,$D133),"")</f>
        <v/>
      </c>
      <c r="T133" s="23" t="str">
        <f>IF(ISNUMBER(AVERAGEIFS(ObservedSpeciesData!T$2:T$4955,ObservedSpeciesData!$A$2:$A$4955,$A133,ObservedSpeciesData!$D$2:$D$4955,$D133)),AVERAGEIFS(ObservedSpeciesData!T$2:T$4955,ObservedSpeciesData!$A$2:$A$4955,$A133,ObservedSpeciesData!$D$2:$D$4955,$D133),"")</f>
        <v/>
      </c>
      <c r="U133" s="24" t="str">
        <f>IF(ISNUMBER(AVERAGEIFS(ObservedSpeciesData!U$2:U$4955,ObservedSpeciesData!$A$2:$A$4955,$A133,ObservedSpeciesData!$C$2:$C$4955,$C133,ObservedSpeciesData!$D$2:$D$4955,$D133)),AVERAGEIFS(ObservedSpeciesData!U$2:U$4955,ObservedSpeciesData!$A$2:$A$4955,$A133,ObservedSpeciesData!$C$2:$C$4955,$C133,ObservedSpeciesData!$D$2:$D$4955,$D133),"")</f>
        <v/>
      </c>
      <c r="V133" s="23">
        <f>IF(ISNUMBER(AVERAGEIFS(ObservedSpeciesData!V$2:V$4955,ObservedSpeciesData!$A$2:$A$4955,$A133,ObservedSpeciesData!$D$2:$D$4955,$D133)),AVERAGEIFS(ObservedSpeciesData!V$2:V$4955,ObservedSpeciesData!$A$2:$A$4955,$A133,ObservedSpeciesData!$D$2:$D$4955,$D133),"")</f>
        <v>15.044779936472574</v>
      </c>
      <c r="W133" s="23">
        <f>IF(ISNUMBER(AVERAGEIFS(ObservedSpeciesData!W$2:W$4955,ObservedSpeciesData!$A$2:$A$4955,$A133,ObservedSpeciesData!$D$2:$D$4955,$D133)),AVERAGEIFS(ObservedSpeciesData!W$2:W$4955,ObservedSpeciesData!$A$2:$A$4955,$A133,ObservedSpeciesData!$D$2:$D$4955,$D133),"")</f>
        <v>17.198645114898682</v>
      </c>
      <c r="X133" s="23">
        <f>IF(ISNUMBER(AVERAGEIFS(ObservedSpeciesData!X$2:X$4955,ObservedSpeciesData!$A$2:$A$4955,$A133,ObservedSpeciesData!$D$2:$D$4955,$D133)),AVERAGEIFS(ObservedSpeciesData!X$2:X$4955,ObservedSpeciesData!$A$2:$A$4955,$A133,ObservedSpeciesData!$D$2:$D$4955,$D133),"")</f>
        <v>83.775260925292969</v>
      </c>
      <c r="Y133" s="23">
        <f>IF(ISNUMBER(AVERAGEIFS(ObservedSpeciesData!Y$2:Y$4955,ObservedSpeciesData!$A$2:$A$4955,$A133,ObservedSpeciesData!$D$2:$D$4955,$D133)),AVERAGEIFS(ObservedSpeciesData!Y$2:Y$4955,ObservedSpeciesData!$A$2:$A$4955,$A133,ObservedSpeciesData!$D$2:$D$4955,$D133),"")</f>
        <v>16.596818923950195</v>
      </c>
      <c r="Z133" s="23">
        <f>IF(ISNUMBER(AVERAGEIFS(ObservedSpeciesData!Z$2:Z$4955,ObservedSpeciesData!$A$2:$A$4955,$A133,ObservedSpeciesData!$D$2:$D$4955,$D133)),AVERAGEIFS(ObservedSpeciesData!Z$2:Z$4955,ObservedSpeciesData!$A$2:$A$4955,$A133,ObservedSpeciesData!$D$2:$D$4955,$D133),"")</f>
        <v>89.817452748616532</v>
      </c>
      <c r="AA133" s="23">
        <f>IF(ISNUMBER(AVERAGEIFS(ObservedSpeciesData!AA$2:AA$4955,ObservedSpeciesData!$A$2:$A$4955,$A133,ObservedSpeciesData!$D$2:$D$4955,$D133)),AVERAGEIFS(ObservedSpeciesData!AA$2:AA$4955,ObservedSpeciesData!$A$2:$A$4955,$A133,ObservedSpeciesData!$D$2:$D$4955,$D133),"")</f>
        <v>31.728643735249836</v>
      </c>
      <c r="AB133" s="24">
        <f>IF(ISNUMBER(AVERAGEIFS(ObservedSpeciesData!AB$2:AB$4955,ObservedSpeciesData!$A$2:$A$4955,$A133,ObservedSpeciesData!$D$2:$D$4955,$D133)),AVERAGEIFS(ObservedSpeciesData!AB$2:AB$4955,ObservedSpeciesData!$A$2:$A$4955,$A133,ObservedSpeciesData!$D$2:$D$4955,$D133),"")</f>
        <v>5.0765829976399744E-2</v>
      </c>
      <c r="AC133" s="24">
        <f>IF(ISNUMBER(AVERAGEIFS(ObservedSpeciesData!AC$2:AC$4955,ObservedSpeciesData!$A$2:$A$4955,$A133,ObservedSpeciesData!$D$2:$D$4955,$D133)),AVERAGEIFS(ObservedSpeciesData!AC$2:AC$4955,ObservedSpeciesData!$A$2:$A$4955,$A133,ObservedSpeciesData!$D$2:$D$4955,$D133),"")</f>
        <v>5.0765829976399744E-2</v>
      </c>
      <c r="AD133" s="23">
        <f>IF(ISNUMBER(AVERAGEIFS(ObservedSpeciesData!AD$2:AD$4955,ObservedSpeciesData!$A$2:$A$4955,$A133,ObservedSpeciesData!$D$2:$D$4955,$D133)),AVERAGEIFS(ObservedSpeciesData!AD$2:AD$4955,ObservedSpeciesData!$A$2:$A$4955,$A133,ObservedSpeciesData!$D$2:$D$4955,$D133),"")</f>
        <v>13.404041748046874</v>
      </c>
      <c r="AE133" s="24">
        <f>IF(ISNUMBER(AVERAGEIFS(ObservedSpeciesData!AE$2:AE$4955,ObservedSpeciesData!$A$2:$A$4955,$A133,ObservedSpeciesData!$D$2:$D$4955,$D133)),AVERAGEIFS(ObservedSpeciesData!AE$2:AE$4955,ObservedSpeciesData!$A$2:$A$4955,$A133,ObservedSpeciesData!$D$2:$D$4955,$D133),"")</f>
        <v>13.488304157076941</v>
      </c>
      <c r="AF133" s="23"/>
      <c r="AG133" s="24"/>
      <c r="AH133" s="23" t="str">
        <f>IF(ISNUMBER(AVERAGEIFS(ObservedSpeciesData!AH$2:AH$4955,ObservedSpeciesData!$A$2:$A$4955,$A133,ObservedSpeciesData!$D$2:$D$4955,$D133)),AVERAGEIFS(ObservedSpeciesData!AH$2:AH$4955,ObservedSpeciesData!$A$2:$A$4955,$A133,ObservedSpeciesData!$D$2:$D$4955,$D133),"")</f>
        <v/>
      </c>
      <c r="AI133" s="23" t="str">
        <f>IF(ISNUMBER(AVERAGEIFS(ObservedSpeciesData!AI$2:AI$4955,ObservedSpeciesData!$A$2:$A$4955,$A133,ObservedSpeciesData!$C$2:$C$4955,$C133,ObservedSpeciesData!$D$2:$D$4955,$D133)),AVERAGEIFS(ObservedSpeciesData!AI$2:AI$4955,ObservedSpeciesData!$A$2:$A$4955,$A133,ObservedSpeciesData!$C$2:$C$4955,$C133,ObservedSpeciesData!$D$2:$D$4955,$D133),"")</f>
        <v/>
      </c>
      <c r="AJ133" s="2">
        <f>COUNTIFS(ObservedSpeciesData!$A$2:$A$828,$A133,ObservedSpeciesData!$D$2:$D$828,$D133)</f>
        <v>3</v>
      </c>
      <c r="AK133" s="2">
        <f t="shared" si="2"/>
        <v>11</v>
      </c>
    </row>
    <row r="134" spans="1:37" x14ac:dyDescent="0.25">
      <c r="A134" s="14" t="s">
        <v>118</v>
      </c>
      <c r="B134" t="s">
        <v>98</v>
      </c>
      <c r="C134" t="s">
        <v>106</v>
      </c>
      <c r="D134" s="13">
        <v>42677</v>
      </c>
      <c r="E134">
        <v>1</v>
      </c>
      <c r="F134">
        <v>0</v>
      </c>
      <c r="G134" s="2" t="s">
        <v>78</v>
      </c>
      <c r="H134" s="2" t="s">
        <v>11</v>
      </c>
      <c r="I134">
        <v>2</v>
      </c>
      <c r="J134" s="2" t="s">
        <v>120</v>
      </c>
      <c r="K134" s="2">
        <f>IF(ISNUMBER(AVERAGEIFS(ObservedSpeciesData!K$2:K$4955,ObservedSpeciesData!$A$2:$A$4955,$A134,ObservedSpeciesData!$D$2:$D$4955,$D134)),AVERAGEIFS(ObservedSpeciesData!K$2:K$4955,ObservedSpeciesData!$A$2:$A$4955,$A134,ObservedSpeciesData!$D$2:$D$4955,$D134),"")</f>
        <v>0</v>
      </c>
      <c r="L134" s="26">
        <f>IF(ISNUMBER(AVERAGEIFS(ObservedSpeciesData!L$2:L$4955,ObservedSpeciesData!$A$2:$A$4955,$A134,ObservedSpeciesData!$D$2:$D$4955,$D134)),AVERAGEIFS(ObservedSpeciesData!L$2:L$4955,ObservedSpeciesData!$A$2:$A$4955,$A134,ObservedSpeciesData!$D$2:$D$4955,$D134),"")</f>
        <v>2243.25</v>
      </c>
      <c r="M134" s="23">
        <f>IF(ISNUMBER(AVERAGEIFS(ObservedSpeciesData!M$2:M$4955,ObservedSpeciesData!$A$2:$A$4955,$A134,ObservedSpeciesData!$D$2:$D$4955,$D134)),AVERAGEIFS(ObservedSpeciesData!M$2:M$4955,ObservedSpeciesData!$A$2:$A$4955,$A134,ObservedSpeciesData!$D$2:$D$4955,$D134),"")</f>
        <v>224.32500000000002</v>
      </c>
      <c r="N134" s="23" t="str">
        <f>IF(ISNUMBER(AVERAGEIFS(ObservedSpeciesData!N$2:N$4955,ObservedSpeciesData!$A$2:$A$4955,$A134,ObservedSpeciesData!$D$2:$D$4955,$D134)),AVERAGEIFS(ObservedSpeciesData!N$2:N$4955,ObservedSpeciesData!$A$2:$A$4955,$A134,ObservedSpeciesData!$D$2:$D$4955,$D134),"")</f>
        <v/>
      </c>
      <c r="O134" s="23" t="str">
        <f>IF(ISNUMBER(AVERAGEIFS(ObservedSpeciesData!O$2:O$4955,ObservedSpeciesData!$A$2:$A$4955,$A134,ObservedSpeciesData!$D$2:$D$4955,$D134)),AVERAGEIFS(ObservedSpeciesData!O$2:O$4955,ObservedSpeciesData!$A$2:$A$4955,$A134,ObservedSpeciesData!$D$2:$D$4955,$D134),"")</f>
        <v/>
      </c>
      <c r="P134" s="23" t="str">
        <f>IF(ISNUMBER(AVERAGEIFS(ObservedSpeciesData!P$2:P$4955,ObservedSpeciesData!$A$2:$A$4955,$A134,ObservedSpeciesData!$C$2:$C$4955,$C134,ObservedSpeciesData!$D$2:$D$4955,$D134)),AVERAGEIFS(ObservedSpeciesData!P$2:P$4955,ObservedSpeciesData!$A$2:$A$4955,$A134,ObservedSpeciesData!$C$2:$C$4955,$C134,ObservedSpeciesData!$D$2:$D$4955,$D134),"")</f>
        <v/>
      </c>
      <c r="Q134" s="23"/>
      <c r="R134" s="25" t="str">
        <f>IF(ISNUMBER(AVERAGEIFS(ObservedSpeciesData!R$2:R$4955,ObservedSpeciesData!$A$2:$A$4955,$A134,ObservedSpeciesData!$D$2:$D$4955,$D134)),AVERAGEIFS(ObservedSpeciesData!R$2:R$4955,ObservedSpeciesData!$A$2:$A$4955,$A134,ObservedSpeciesData!$D$2:$D$4955,$D134),"")</f>
        <v/>
      </c>
      <c r="S134" s="25" t="str">
        <f>IF(ISNUMBER(AVERAGEIFS(ObservedSpeciesData!S$2:S$4955,ObservedSpeciesData!$A$2:$A$4955,$A134,ObservedSpeciesData!$D$2:$D$4955,$D134)),AVERAGEIFS(ObservedSpeciesData!S$2:S$4955,ObservedSpeciesData!$A$2:$A$4955,$A134,ObservedSpeciesData!$D$2:$D$4955,$D134),"")</f>
        <v/>
      </c>
      <c r="T134" s="23" t="str">
        <f>IF(ISNUMBER(AVERAGEIFS(ObservedSpeciesData!T$2:T$4955,ObservedSpeciesData!$A$2:$A$4955,$A134,ObservedSpeciesData!$D$2:$D$4955,$D134)),AVERAGEIFS(ObservedSpeciesData!T$2:T$4955,ObservedSpeciesData!$A$2:$A$4955,$A134,ObservedSpeciesData!$D$2:$D$4955,$D134),"")</f>
        <v/>
      </c>
      <c r="U134" s="24" t="str">
        <f>IF(ISNUMBER(AVERAGEIFS(ObservedSpeciesData!U$2:U$4955,ObservedSpeciesData!$A$2:$A$4955,$A134,ObservedSpeciesData!$C$2:$C$4955,$C134,ObservedSpeciesData!$D$2:$D$4955,$D134)),AVERAGEIFS(ObservedSpeciesData!U$2:U$4955,ObservedSpeciesData!$A$2:$A$4955,$A134,ObservedSpeciesData!$C$2:$C$4955,$C134,ObservedSpeciesData!$D$2:$D$4955,$D134),"")</f>
        <v/>
      </c>
      <c r="V134" s="23">
        <f>IF(ISNUMBER(AVERAGEIFS(ObservedSpeciesData!V$2:V$4955,ObservedSpeciesData!$A$2:$A$4955,$A134,ObservedSpeciesData!$D$2:$D$4955,$D134)),AVERAGEIFS(ObservedSpeciesData!V$2:V$4955,ObservedSpeciesData!$A$2:$A$4955,$A134,ObservedSpeciesData!$D$2:$D$4955,$D134),"")</f>
        <v>17.224459012349445</v>
      </c>
      <c r="W134" s="23">
        <f>IF(ISNUMBER(AVERAGEIFS(ObservedSpeciesData!W$2:W$4955,ObservedSpeciesData!$A$2:$A$4955,$A134,ObservedSpeciesData!$D$2:$D$4955,$D134)),AVERAGEIFS(ObservedSpeciesData!W$2:W$4955,ObservedSpeciesData!$A$2:$A$4955,$A134,ObservedSpeciesData!$D$2:$D$4955,$D134),"")</f>
        <v>19.046329816182453</v>
      </c>
      <c r="X134" s="23">
        <f>IF(ISNUMBER(AVERAGEIFS(ObservedSpeciesData!X$2:X$4955,ObservedSpeciesData!$A$2:$A$4955,$A134,ObservedSpeciesData!$D$2:$D$4955,$D134)),AVERAGEIFS(ObservedSpeciesData!X$2:X$4955,ObservedSpeciesData!$A$2:$A$4955,$A134,ObservedSpeciesData!$D$2:$D$4955,$D134),"")</f>
        <v>82.134056091308594</v>
      </c>
      <c r="Y134" s="23">
        <f>IF(ISNUMBER(AVERAGEIFS(ObservedSpeciesData!Y$2:Y$4955,ObservedSpeciesData!$A$2:$A$4955,$A134,ObservedSpeciesData!$D$2:$D$4955,$D134)),AVERAGEIFS(ObservedSpeciesData!Y$2:Y$4955,ObservedSpeciesData!$A$2:$A$4955,$A134,ObservedSpeciesData!$D$2:$D$4955,$D134),"")</f>
        <v>19.218700726826984</v>
      </c>
      <c r="Z134" s="23">
        <f>IF(ISNUMBER(AVERAGEIFS(ObservedSpeciesData!Z$2:Z$4955,ObservedSpeciesData!$A$2:$A$4955,$A134,ObservedSpeciesData!$D$2:$D$4955,$D134)),AVERAGEIFS(ObservedSpeciesData!Z$2:Z$4955,ObservedSpeciesData!$A$2:$A$4955,$A134,ObservedSpeciesData!$D$2:$D$4955,$D134),"")</f>
        <v>90.367513020833329</v>
      </c>
      <c r="AA134" s="23">
        <f>IF(ISNUMBER(AVERAGEIFS(ObservedSpeciesData!AA$2:AA$4955,ObservedSpeciesData!$A$2:$A$4955,$A134,ObservedSpeciesData!$D$2:$D$4955,$D134)),AVERAGEIFS(ObservedSpeciesData!AA$2:AA$4955,ObservedSpeciesData!$A$2:$A$4955,$A134,ObservedSpeciesData!$D$2:$D$4955,$D134),"")</f>
        <v>28.254279772440594</v>
      </c>
      <c r="AB134" s="24">
        <f>IF(ISNUMBER(AVERAGEIFS(ObservedSpeciesData!AB$2:AB$4955,ObservedSpeciesData!$A$2:$A$4955,$A134,ObservedSpeciesData!$D$2:$D$4955,$D134)),AVERAGEIFS(ObservedSpeciesData!AB$2:AB$4955,ObservedSpeciesData!$A$2:$A$4955,$A134,ObservedSpeciesData!$D$2:$D$4955,$D134),"")</f>
        <v>4.5206847635904941E-2</v>
      </c>
      <c r="AC134" s="24">
        <f>IF(ISNUMBER(AVERAGEIFS(ObservedSpeciesData!AC$2:AC$4955,ObservedSpeciesData!$A$2:$A$4955,$A134,ObservedSpeciesData!$D$2:$D$4955,$D134)),AVERAGEIFS(ObservedSpeciesData!AC$2:AC$4955,ObservedSpeciesData!$A$2:$A$4955,$A134,ObservedSpeciesData!$D$2:$D$4955,$D134),"")</f>
        <v>4.5206847635904941E-2</v>
      </c>
      <c r="AD134" s="23">
        <f>IF(ISNUMBER(AVERAGEIFS(ObservedSpeciesData!AD$2:AD$4955,ObservedSpeciesData!$A$2:$A$4955,$A134,ObservedSpeciesData!$D$2:$D$4955,$D134)),AVERAGEIFS(ObservedSpeciesData!AD$2:AD$4955,ObservedSpeciesData!$A$2:$A$4955,$A134,ObservedSpeciesData!$D$2:$D$4955,$D134),"")</f>
        <v>13.141448974609375</v>
      </c>
      <c r="AE134" s="24">
        <f>IF(ISNUMBER(AVERAGEIFS(ObservedSpeciesData!AE$2:AE$4955,ObservedSpeciesData!$A$2:$A$4955,$A134,ObservedSpeciesData!$D$2:$D$4955,$D134)),AVERAGEIFS(ObservedSpeciesData!AE$2:AE$4955,ObservedSpeciesData!$A$2:$A$4955,$A134,ObservedSpeciesData!$D$2:$D$4955,$D134),"")</f>
        <v>15.067462201409745</v>
      </c>
      <c r="AF134" s="23"/>
      <c r="AG134" s="24"/>
      <c r="AH134" s="23" t="str">
        <f>IF(ISNUMBER(AVERAGEIFS(ObservedSpeciesData!AH$2:AH$4955,ObservedSpeciesData!$A$2:$A$4955,$A134,ObservedSpeciesData!$D$2:$D$4955,$D134)),AVERAGEIFS(ObservedSpeciesData!AH$2:AH$4955,ObservedSpeciesData!$A$2:$A$4955,$A134,ObservedSpeciesData!$D$2:$D$4955,$D134),"")</f>
        <v/>
      </c>
      <c r="AI134" s="23" t="str">
        <f>IF(ISNUMBER(AVERAGEIFS(ObservedSpeciesData!AI$2:AI$4955,ObservedSpeciesData!$A$2:$A$4955,$A134,ObservedSpeciesData!$C$2:$C$4955,$C134,ObservedSpeciesData!$D$2:$D$4955,$D134)),AVERAGEIFS(ObservedSpeciesData!AI$2:AI$4955,ObservedSpeciesData!$A$2:$A$4955,$A134,ObservedSpeciesData!$C$2:$C$4955,$C134,ObservedSpeciesData!$D$2:$D$4955,$D134),"")</f>
        <v/>
      </c>
      <c r="AJ134" s="2">
        <f>COUNTIFS(ObservedSpeciesData!$A$2:$A$828,$A134,ObservedSpeciesData!$D$2:$D$828,$D134)</f>
        <v>3</v>
      </c>
      <c r="AK134" s="2">
        <f t="shared" si="2"/>
        <v>11</v>
      </c>
    </row>
    <row r="135" spans="1:37" x14ac:dyDescent="0.25">
      <c r="A135" s="14" t="s">
        <v>117</v>
      </c>
      <c r="B135" t="s">
        <v>98</v>
      </c>
      <c r="C135" t="s">
        <v>106</v>
      </c>
      <c r="D135" s="13">
        <v>42677</v>
      </c>
      <c r="E135">
        <v>1</v>
      </c>
      <c r="F135">
        <v>50</v>
      </c>
      <c r="G135" s="2" t="s">
        <v>78</v>
      </c>
      <c r="H135" s="2" t="s">
        <v>11</v>
      </c>
      <c r="I135">
        <v>2</v>
      </c>
      <c r="J135" s="2" t="s">
        <v>120</v>
      </c>
      <c r="K135" s="2">
        <f>IF(ISNUMBER(AVERAGEIFS(ObservedSpeciesData!K$2:K$4955,ObservedSpeciesData!$A$2:$A$4955,$A135,ObservedSpeciesData!$D$2:$D$4955,$D135)),AVERAGEIFS(ObservedSpeciesData!K$2:K$4955,ObservedSpeciesData!$A$2:$A$4955,$A135,ObservedSpeciesData!$D$2:$D$4955,$D135),"")</f>
        <v>45</v>
      </c>
      <c r="L135" s="26">
        <f>IF(ISNUMBER(AVERAGEIFS(ObservedSpeciesData!L$2:L$4955,ObservedSpeciesData!$A$2:$A$4955,$A135,ObservedSpeciesData!$D$2:$D$4955,$D135)),AVERAGEIFS(ObservedSpeciesData!L$2:L$4955,ObservedSpeciesData!$A$2:$A$4955,$A135,ObservedSpeciesData!$D$2:$D$4955,$D135),"")</f>
        <v>2186.1666666666665</v>
      </c>
      <c r="M135" s="23">
        <f>IF(ISNUMBER(AVERAGEIFS(ObservedSpeciesData!M$2:M$4955,ObservedSpeciesData!$A$2:$A$4955,$A135,ObservedSpeciesData!$D$2:$D$4955,$D135)),AVERAGEIFS(ObservedSpeciesData!M$2:M$4955,ObservedSpeciesData!$A$2:$A$4955,$A135,ObservedSpeciesData!$D$2:$D$4955,$D135),"")</f>
        <v>218.61666666666665</v>
      </c>
      <c r="N135" s="23" t="str">
        <f>IF(ISNUMBER(AVERAGEIFS(ObservedSpeciesData!N$2:N$4955,ObservedSpeciesData!$A$2:$A$4955,$A135,ObservedSpeciesData!$D$2:$D$4955,$D135)),AVERAGEIFS(ObservedSpeciesData!N$2:N$4955,ObservedSpeciesData!$A$2:$A$4955,$A135,ObservedSpeciesData!$D$2:$D$4955,$D135),"")</f>
        <v/>
      </c>
      <c r="O135" s="23" t="str">
        <f>IF(ISNUMBER(AVERAGEIFS(ObservedSpeciesData!O$2:O$4955,ObservedSpeciesData!$A$2:$A$4955,$A135,ObservedSpeciesData!$D$2:$D$4955,$D135)),AVERAGEIFS(ObservedSpeciesData!O$2:O$4955,ObservedSpeciesData!$A$2:$A$4955,$A135,ObservedSpeciesData!$D$2:$D$4955,$D135),"")</f>
        <v/>
      </c>
      <c r="P135" s="23" t="str">
        <f>IF(ISNUMBER(AVERAGEIFS(ObservedSpeciesData!P$2:P$4955,ObservedSpeciesData!$A$2:$A$4955,$A135,ObservedSpeciesData!$C$2:$C$4955,$C135,ObservedSpeciesData!$D$2:$D$4955,$D135)),AVERAGEIFS(ObservedSpeciesData!P$2:P$4955,ObservedSpeciesData!$A$2:$A$4955,$A135,ObservedSpeciesData!$C$2:$C$4955,$C135,ObservedSpeciesData!$D$2:$D$4955,$D135),"")</f>
        <v/>
      </c>
      <c r="Q135" s="23"/>
      <c r="R135" s="25" t="str">
        <f>IF(ISNUMBER(AVERAGEIFS(ObservedSpeciesData!R$2:R$4955,ObservedSpeciesData!$A$2:$A$4955,$A135,ObservedSpeciesData!$D$2:$D$4955,$D135)),AVERAGEIFS(ObservedSpeciesData!R$2:R$4955,ObservedSpeciesData!$A$2:$A$4955,$A135,ObservedSpeciesData!$D$2:$D$4955,$D135),"")</f>
        <v/>
      </c>
      <c r="S135" s="25" t="str">
        <f>IF(ISNUMBER(AVERAGEIFS(ObservedSpeciesData!S$2:S$4955,ObservedSpeciesData!$A$2:$A$4955,$A135,ObservedSpeciesData!$D$2:$D$4955,$D135)),AVERAGEIFS(ObservedSpeciesData!S$2:S$4955,ObservedSpeciesData!$A$2:$A$4955,$A135,ObservedSpeciesData!$D$2:$D$4955,$D135),"")</f>
        <v/>
      </c>
      <c r="T135" s="23" t="str">
        <f>IF(ISNUMBER(AVERAGEIFS(ObservedSpeciesData!T$2:T$4955,ObservedSpeciesData!$A$2:$A$4955,$A135,ObservedSpeciesData!$D$2:$D$4955,$D135)),AVERAGEIFS(ObservedSpeciesData!T$2:T$4955,ObservedSpeciesData!$A$2:$A$4955,$A135,ObservedSpeciesData!$D$2:$D$4955,$D135),"")</f>
        <v/>
      </c>
      <c r="U135" s="24" t="str">
        <f>IF(ISNUMBER(AVERAGEIFS(ObservedSpeciesData!U$2:U$4955,ObservedSpeciesData!$A$2:$A$4955,$A135,ObservedSpeciesData!$C$2:$C$4955,$C135,ObservedSpeciesData!$D$2:$D$4955,$D135)),AVERAGEIFS(ObservedSpeciesData!U$2:U$4955,ObservedSpeciesData!$A$2:$A$4955,$A135,ObservedSpeciesData!$C$2:$C$4955,$C135,ObservedSpeciesData!$D$2:$D$4955,$D135),"")</f>
        <v/>
      </c>
      <c r="V135" s="23">
        <f>IF(ISNUMBER(AVERAGEIFS(ObservedSpeciesData!V$2:V$4955,ObservedSpeciesData!$A$2:$A$4955,$A135,ObservedSpeciesData!$D$2:$D$4955,$D135)),AVERAGEIFS(ObservedSpeciesData!V$2:V$4955,ObservedSpeciesData!$A$2:$A$4955,$A135,ObservedSpeciesData!$D$2:$D$4955,$D135),"")</f>
        <v>16.994472185770672</v>
      </c>
      <c r="W135" s="23">
        <f>IF(ISNUMBER(AVERAGEIFS(ObservedSpeciesData!W$2:W$4955,ObservedSpeciesData!$A$2:$A$4955,$A135,ObservedSpeciesData!$D$2:$D$4955,$D135)),AVERAGEIFS(ObservedSpeciesData!W$2:W$4955,ObservedSpeciesData!$A$2:$A$4955,$A135,ObservedSpeciesData!$D$2:$D$4955,$D135),"")</f>
        <v>19.380273183186848</v>
      </c>
      <c r="X135" s="23">
        <f>IF(ISNUMBER(AVERAGEIFS(ObservedSpeciesData!X$2:X$4955,ObservedSpeciesData!$A$2:$A$4955,$A135,ObservedSpeciesData!$D$2:$D$4955,$D135)),AVERAGEIFS(ObservedSpeciesData!X$2:X$4955,ObservedSpeciesData!$A$2:$A$4955,$A135,ObservedSpeciesData!$D$2:$D$4955,$D135),"")</f>
        <v>82.399584452311203</v>
      </c>
      <c r="Y135" s="23">
        <f>IF(ISNUMBER(AVERAGEIFS(ObservedSpeciesData!Y$2:Y$4955,ObservedSpeciesData!$A$2:$A$4955,$A135,ObservedSpeciesData!$D$2:$D$4955,$D135)),AVERAGEIFS(ObservedSpeciesData!Y$2:Y$4955,ObservedSpeciesData!$A$2:$A$4955,$A135,ObservedSpeciesData!$D$2:$D$4955,$D135),"")</f>
        <v>19.580331166585285</v>
      </c>
      <c r="Z135" s="23">
        <f>IF(ISNUMBER(AVERAGEIFS(ObservedSpeciesData!Z$2:Z$4955,ObservedSpeciesData!$A$2:$A$4955,$A135,ObservedSpeciesData!$D$2:$D$4955,$D135)),AVERAGEIFS(ObservedSpeciesData!Z$2:Z$4955,ObservedSpeciesData!$A$2:$A$4955,$A135,ObservedSpeciesData!$D$2:$D$4955,$D135),"")</f>
        <v>90.533723195393875</v>
      </c>
      <c r="AA135" s="23">
        <f>IF(ISNUMBER(AVERAGEIFS(ObservedSpeciesData!AA$2:AA$4955,ObservedSpeciesData!$A$2:$A$4955,$A135,ObservedSpeciesData!$D$2:$D$4955,$D135)),AVERAGEIFS(ObservedSpeciesData!AA$2:AA$4955,ObservedSpeciesData!$A$2:$A$4955,$A135,ObservedSpeciesData!$D$2:$D$4955,$D135),"")</f>
        <v>29.146316210428875</v>
      </c>
      <c r="AB135" s="24">
        <f>IF(ISNUMBER(AVERAGEIFS(ObservedSpeciesData!AB$2:AB$4955,ObservedSpeciesData!$A$2:$A$4955,$A135,ObservedSpeciesData!$D$2:$D$4955,$D135)),AVERAGEIFS(ObservedSpeciesData!AB$2:AB$4955,ObservedSpeciesData!$A$2:$A$4955,$A135,ObservedSpeciesData!$D$2:$D$4955,$D135),"")</f>
        <v>4.6634105936686203E-2</v>
      </c>
      <c r="AC135" s="24">
        <f>IF(ISNUMBER(AVERAGEIFS(ObservedSpeciesData!AC$2:AC$4955,ObservedSpeciesData!$A$2:$A$4955,$A135,ObservedSpeciesData!$D$2:$D$4955,$D135)),AVERAGEIFS(ObservedSpeciesData!AC$2:AC$4955,ObservedSpeciesData!$A$2:$A$4955,$A135,ObservedSpeciesData!$D$2:$D$4955,$D135),"")</f>
        <v>4.6634105936686203E-2</v>
      </c>
      <c r="AD135" s="23">
        <f>IF(ISNUMBER(AVERAGEIFS(ObservedSpeciesData!AD$2:AD$4955,ObservedSpeciesData!$A$2:$A$4955,$A135,ObservedSpeciesData!$D$2:$D$4955,$D135)),AVERAGEIFS(ObservedSpeciesData!AD$2:AD$4955,ObservedSpeciesData!$A$2:$A$4955,$A135,ObservedSpeciesData!$D$2:$D$4955,$D135),"")</f>
        <v>13.183933512369791</v>
      </c>
      <c r="AE135" s="24">
        <f>IF(ISNUMBER(AVERAGEIFS(ObservedSpeciesData!AE$2:AE$4955,ObservedSpeciesData!$A$2:$A$4955,$A135,ObservedSpeciesData!$D$2:$D$4955,$D135)),AVERAGEIFS(ObservedSpeciesData!AE$2:AE$4955,ObservedSpeciesData!$A$2:$A$4955,$A135,ObservedSpeciesData!$D$2:$D$4955,$D135),"")</f>
        <v>12.367134428752308</v>
      </c>
      <c r="AF135" s="23"/>
      <c r="AG135" s="24"/>
      <c r="AH135" s="23" t="str">
        <f>IF(ISNUMBER(AVERAGEIFS(ObservedSpeciesData!AH$2:AH$4955,ObservedSpeciesData!$A$2:$A$4955,$A135,ObservedSpeciesData!$D$2:$D$4955,$D135)),AVERAGEIFS(ObservedSpeciesData!AH$2:AH$4955,ObservedSpeciesData!$A$2:$A$4955,$A135,ObservedSpeciesData!$D$2:$D$4955,$D135),"")</f>
        <v/>
      </c>
      <c r="AI135" s="23" t="str">
        <f>IF(ISNUMBER(AVERAGEIFS(ObservedSpeciesData!AI$2:AI$4955,ObservedSpeciesData!$A$2:$A$4955,$A135,ObservedSpeciesData!$C$2:$C$4955,$C135,ObservedSpeciesData!$D$2:$D$4955,$D135)),AVERAGEIFS(ObservedSpeciesData!AI$2:AI$4955,ObservedSpeciesData!$A$2:$A$4955,$A135,ObservedSpeciesData!$C$2:$C$4955,$C135,ObservedSpeciesData!$D$2:$D$4955,$D135),"")</f>
        <v/>
      </c>
      <c r="AJ135" s="2">
        <f>COUNTIFS(ObservedSpeciesData!$A$2:$A$828,$A135,ObservedSpeciesData!$D$2:$D$828,$D135)</f>
        <v>3</v>
      </c>
      <c r="AK135" s="2">
        <f t="shared" si="2"/>
        <v>11</v>
      </c>
    </row>
    <row r="136" spans="1:37" x14ac:dyDescent="0.25">
      <c r="A136" s="14" t="s">
        <v>116</v>
      </c>
      <c r="B136" t="s">
        <v>98</v>
      </c>
      <c r="C136" t="s">
        <v>106</v>
      </c>
      <c r="D136" s="13">
        <v>42677</v>
      </c>
      <c r="E136">
        <v>1</v>
      </c>
      <c r="F136">
        <v>100</v>
      </c>
      <c r="G136" s="2" t="s">
        <v>78</v>
      </c>
      <c r="H136" s="2" t="s">
        <v>11</v>
      </c>
      <c r="I136">
        <v>2</v>
      </c>
      <c r="J136" s="2" t="s">
        <v>120</v>
      </c>
      <c r="K136" s="2">
        <f>IF(ISNUMBER(AVERAGEIFS(ObservedSpeciesData!K$2:K$4955,ObservedSpeciesData!$A$2:$A$4955,$A136,ObservedSpeciesData!$D$2:$D$4955,$D136)),AVERAGEIFS(ObservedSpeciesData!K$2:K$4955,ObservedSpeciesData!$A$2:$A$4955,$A136,ObservedSpeciesData!$D$2:$D$4955,$D136),"")</f>
        <v>78</v>
      </c>
      <c r="L136" s="26">
        <f>IF(ISNUMBER(AVERAGEIFS(ObservedSpeciesData!L$2:L$4955,ObservedSpeciesData!$A$2:$A$4955,$A136,ObservedSpeciesData!$D$2:$D$4955,$D136)),AVERAGEIFS(ObservedSpeciesData!L$2:L$4955,ObservedSpeciesData!$A$2:$A$4955,$A136,ObservedSpeciesData!$D$2:$D$4955,$D136),"")</f>
        <v>2122.5833333333335</v>
      </c>
      <c r="M136" s="23">
        <f>IF(ISNUMBER(AVERAGEIFS(ObservedSpeciesData!M$2:M$4955,ObservedSpeciesData!$A$2:$A$4955,$A136,ObservedSpeciesData!$D$2:$D$4955,$D136)),AVERAGEIFS(ObservedSpeciesData!M$2:M$4955,ObservedSpeciesData!$A$2:$A$4955,$A136,ObservedSpeciesData!$D$2:$D$4955,$D136),"")</f>
        <v>212.25833333333333</v>
      </c>
      <c r="N136" s="23" t="str">
        <f>IF(ISNUMBER(AVERAGEIFS(ObservedSpeciesData!N$2:N$4955,ObservedSpeciesData!$A$2:$A$4955,$A136,ObservedSpeciesData!$D$2:$D$4955,$D136)),AVERAGEIFS(ObservedSpeciesData!N$2:N$4955,ObservedSpeciesData!$A$2:$A$4955,$A136,ObservedSpeciesData!$D$2:$D$4955,$D136),"")</f>
        <v/>
      </c>
      <c r="O136" s="23" t="str">
        <f>IF(ISNUMBER(AVERAGEIFS(ObservedSpeciesData!O$2:O$4955,ObservedSpeciesData!$A$2:$A$4955,$A136,ObservedSpeciesData!$D$2:$D$4955,$D136)),AVERAGEIFS(ObservedSpeciesData!O$2:O$4955,ObservedSpeciesData!$A$2:$A$4955,$A136,ObservedSpeciesData!$D$2:$D$4955,$D136),"")</f>
        <v/>
      </c>
      <c r="P136" s="23" t="str">
        <f>IF(ISNUMBER(AVERAGEIFS(ObservedSpeciesData!P$2:P$4955,ObservedSpeciesData!$A$2:$A$4955,$A136,ObservedSpeciesData!$C$2:$C$4955,$C136,ObservedSpeciesData!$D$2:$D$4955,$D136)),AVERAGEIFS(ObservedSpeciesData!P$2:P$4955,ObservedSpeciesData!$A$2:$A$4955,$A136,ObservedSpeciesData!$C$2:$C$4955,$C136,ObservedSpeciesData!$D$2:$D$4955,$D136),"")</f>
        <v/>
      </c>
      <c r="Q136" s="23"/>
      <c r="R136" s="25" t="str">
        <f>IF(ISNUMBER(AVERAGEIFS(ObservedSpeciesData!R$2:R$4955,ObservedSpeciesData!$A$2:$A$4955,$A136,ObservedSpeciesData!$D$2:$D$4955,$D136)),AVERAGEIFS(ObservedSpeciesData!R$2:R$4955,ObservedSpeciesData!$A$2:$A$4955,$A136,ObservedSpeciesData!$D$2:$D$4955,$D136),"")</f>
        <v/>
      </c>
      <c r="S136" s="25" t="str">
        <f>IF(ISNUMBER(AVERAGEIFS(ObservedSpeciesData!S$2:S$4955,ObservedSpeciesData!$A$2:$A$4955,$A136,ObservedSpeciesData!$D$2:$D$4955,$D136)),AVERAGEIFS(ObservedSpeciesData!S$2:S$4955,ObservedSpeciesData!$A$2:$A$4955,$A136,ObservedSpeciesData!$D$2:$D$4955,$D136),"")</f>
        <v/>
      </c>
      <c r="T136" s="23" t="str">
        <f>IF(ISNUMBER(AVERAGEIFS(ObservedSpeciesData!T$2:T$4955,ObservedSpeciesData!$A$2:$A$4955,$A136,ObservedSpeciesData!$D$2:$D$4955,$D136)),AVERAGEIFS(ObservedSpeciesData!T$2:T$4955,ObservedSpeciesData!$A$2:$A$4955,$A136,ObservedSpeciesData!$D$2:$D$4955,$D136),"")</f>
        <v/>
      </c>
      <c r="U136" s="24" t="str">
        <f>IF(ISNUMBER(AVERAGEIFS(ObservedSpeciesData!U$2:U$4955,ObservedSpeciesData!$A$2:$A$4955,$A136,ObservedSpeciesData!$C$2:$C$4955,$C136,ObservedSpeciesData!$D$2:$D$4955,$D136)),AVERAGEIFS(ObservedSpeciesData!U$2:U$4955,ObservedSpeciesData!$A$2:$A$4955,$A136,ObservedSpeciesData!$C$2:$C$4955,$C136,ObservedSpeciesData!$D$2:$D$4955,$D136),"")</f>
        <v/>
      </c>
      <c r="V136" s="23">
        <f>IF(ISNUMBER(AVERAGEIFS(ObservedSpeciesData!V$2:V$4955,ObservedSpeciesData!$A$2:$A$4955,$A136,ObservedSpeciesData!$D$2:$D$4955,$D136)),AVERAGEIFS(ObservedSpeciesData!V$2:V$4955,ObservedSpeciesData!$A$2:$A$4955,$A136,ObservedSpeciesData!$D$2:$D$4955,$D136),"")</f>
        <v>16.50762430826823</v>
      </c>
      <c r="W136" s="23">
        <f>IF(ISNUMBER(AVERAGEIFS(ObservedSpeciesData!W$2:W$4955,ObservedSpeciesData!$A$2:$A$4955,$A136,ObservedSpeciesData!$D$2:$D$4955,$D136)),AVERAGEIFS(ObservedSpeciesData!W$2:W$4955,ObservedSpeciesData!$A$2:$A$4955,$A136,ObservedSpeciesData!$D$2:$D$4955,$D136),"")</f>
        <v>20.431147893269856</v>
      </c>
      <c r="X136" s="23">
        <f>IF(ISNUMBER(AVERAGEIFS(ObservedSpeciesData!X$2:X$4955,ObservedSpeciesData!$A$2:$A$4955,$A136,ObservedSpeciesData!$D$2:$D$4955,$D136)),AVERAGEIFS(ObservedSpeciesData!X$2:X$4955,ObservedSpeciesData!$A$2:$A$4955,$A136,ObservedSpeciesData!$D$2:$D$4955,$D136),"")</f>
        <v>83.163948059082031</v>
      </c>
      <c r="Y136" s="23">
        <f>IF(ISNUMBER(AVERAGEIFS(ObservedSpeciesData!Y$2:Y$4955,ObservedSpeciesData!$A$2:$A$4955,$A136,ObservedSpeciesData!$D$2:$D$4955,$D136)),AVERAGEIFS(ObservedSpeciesData!Y$2:Y$4955,ObservedSpeciesData!$A$2:$A$4955,$A136,ObservedSpeciesData!$D$2:$D$4955,$D136),"")</f>
        <v>18.669822057088215</v>
      </c>
      <c r="Z136" s="23">
        <f>IF(ISNUMBER(AVERAGEIFS(ObservedSpeciesData!Z$2:Z$4955,ObservedSpeciesData!$A$2:$A$4955,$A136,ObservedSpeciesData!$D$2:$D$4955,$D136)),AVERAGEIFS(ObservedSpeciesData!Z$2:Z$4955,ObservedSpeciesData!$A$2:$A$4955,$A136,ObservedSpeciesData!$D$2:$D$4955,$D136),"")</f>
        <v>90.781276702880859</v>
      </c>
      <c r="AA136" s="23">
        <f>IF(ISNUMBER(AVERAGEIFS(ObservedSpeciesData!AA$2:AA$4955,ObservedSpeciesData!$A$2:$A$4955,$A136,ObservedSpeciesData!$D$2:$D$4955,$D136)),AVERAGEIFS(ObservedSpeciesData!AA$2:AA$4955,ObservedSpeciesData!$A$2:$A$4955,$A136,ObservedSpeciesData!$D$2:$D$4955,$D136),"")</f>
        <v>28.460697174072266</v>
      </c>
      <c r="AB136" s="24">
        <f>IF(ISNUMBER(AVERAGEIFS(ObservedSpeciesData!AB$2:AB$4955,ObservedSpeciesData!$A$2:$A$4955,$A136,ObservedSpeciesData!$D$2:$D$4955,$D136)),AVERAGEIFS(ObservedSpeciesData!AB$2:AB$4955,ObservedSpeciesData!$A$2:$A$4955,$A136,ObservedSpeciesData!$D$2:$D$4955,$D136),"")</f>
        <v>4.5537115478515626E-2</v>
      </c>
      <c r="AC136" s="24">
        <f>IF(ISNUMBER(AVERAGEIFS(ObservedSpeciesData!AC$2:AC$4955,ObservedSpeciesData!$A$2:$A$4955,$A136,ObservedSpeciesData!$D$2:$D$4955,$D136)),AVERAGEIFS(ObservedSpeciesData!AC$2:AC$4955,ObservedSpeciesData!$A$2:$A$4955,$A136,ObservedSpeciesData!$D$2:$D$4955,$D136),"")</f>
        <v>4.5537115478515626E-2</v>
      </c>
      <c r="AD136" s="23">
        <f>IF(ISNUMBER(AVERAGEIFS(ObservedSpeciesData!AD$2:AD$4955,ObservedSpeciesData!$A$2:$A$4955,$A136,ObservedSpeciesData!$D$2:$D$4955,$D136)),AVERAGEIFS(ObservedSpeciesData!AD$2:AD$4955,ObservedSpeciesData!$A$2:$A$4955,$A136,ObservedSpeciesData!$D$2:$D$4955,$D136),"")</f>
        <v>13.306231689453123</v>
      </c>
      <c r="AE136" s="24">
        <f>IF(ISNUMBER(AVERAGEIFS(ObservedSpeciesData!AE$2:AE$4955,ObservedSpeciesData!$A$2:$A$4955,$A136,ObservedSpeciesData!$D$2:$D$4955,$D136)),AVERAGEIFS(ObservedSpeciesData!AE$2:AE$4955,ObservedSpeciesData!$A$2:$A$4955,$A136,ObservedSpeciesData!$D$2:$D$4955,$D136),"")</f>
        <v>12.694692815335117</v>
      </c>
      <c r="AF136" s="23"/>
      <c r="AG136" s="24"/>
      <c r="AH136" s="23" t="str">
        <f>IF(ISNUMBER(AVERAGEIFS(ObservedSpeciesData!AH$2:AH$4955,ObservedSpeciesData!$A$2:$A$4955,$A136,ObservedSpeciesData!$D$2:$D$4955,$D136)),AVERAGEIFS(ObservedSpeciesData!AH$2:AH$4955,ObservedSpeciesData!$A$2:$A$4955,$A136,ObservedSpeciesData!$D$2:$D$4955,$D136),"")</f>
        <v/>
      </c>
      <c r="AI136" s="23" t="str">
        <f>IF(ISNUMBER(AVERAGEIFS(ObservedSpeciesData!AI$2:AI$4955,ObservedSpeciesData!$A$2:$A$4955,$A136,ObservedSpeciesData!$C$2:$C$4955,$C136,ObservedSpeciesData!$D$2:$D$4955,$D136)),AVERAGEIFS(ObservedSpeciesData!AI$2:AI$4955,ObservedSpeciesData!$A$2:$A$4955,$A136,ObservedSpeciesData!$C$2:$C$4955,$C136,ObservedSpeciesData!$D$2:$D$4955,$D136),"")</f>
        <v/>
      </c>
      <c r="AJ136" s="2">
        <f>COUNTIFS(ObservedSpeciesData!$A$2:$A$828,$A136,ObservedSpeciesData!$D$2:$D$828,$D136)</f>
        <v>3</v>
      </c>
      <c r="AK136" s="2">
        <f t="shared" si="2"/>
        <v>11</v>
      </c>
    </row>
    <row r="137" spans="1:37" x14ac:dyDescent="0.25">
      <c r="A137" s="14" t="s">
        <v>115</v>
      </c>
      <c r="B137" t="s">
        <v>98</v>
      </c>
      <c r="C137" t="s">
        <v>106</v>
      </c>
      <c r="D137" s="13">
        <v>42677</v>
      </c>
      <c r="E137">
        <v>1</v>
      </c>
      <c r="F137">
        <v>200</v>
      </c>
      <c r="G137" s="2" t="s">
        <v>78</v>
      </c>
      <c r="H137" s="2" t="s">
        <v>11</v>
      </c>
      <c r="I137">
        <v>2</v>
      </c>
      <c r="J137" s="2" t="s">
        <v>120</v>
      </c>
      <c r="K137" s="2">
        <f>IF(ISNUMBER(AVERAGEIFS(ObservedSpeciesData!K$2:K$4955,ObservedSpeciesData!$A$2:$A$4955,$A137,ObservedSpeciesData!$D$2:$D$4955,$D137)),AVERAGEIFS(ObservedSpeciesData!K$2:K$4955,ObservedSpeciesData!$A$2:$A$4955,$A137,ObservedSpeciesData!$D$2:$D$4955,$D137),"")</f>
        <v>156</v>
      </c>
      <c r="L137" s="26">
        <f>IF(ISNUMBER(AVERAGEIFS(ObservedSpeciesData!L$2:L$4955,ObservedSpeciesData!$A$2:$A$4955,$A137,ObservedSpeciesData!$D$2:$D$4955,$D137)),AVERAGEIFS(ObservedSpeciesData!L$2:L$4955,ObservedSpeciesData!$A$2:$A$4955,$A137,ObservedSpeciesData!$D$2:$D$4955,$D137),"")</f>
        <v>2295</v>
      </c>
      <c r="M137" s="23">
        <f>IF(ISNUMBER(AVERAGEIFS(ObservedSpeciesData!M$2:M$4955,ObservedSpeciesData!$A$2:$A$4955,$A137,ObservedSpeciesData!$D$2:$D$4955,$D137)),AVERAGEIFS(ObservedSpeciesData!M$2:M$4955,ObservedSpeciesData!$A$2:$A$4955,$A137,ObservedSpeciesData!$D$2:$D$4955,$D137),"")</f>
        <v>229.5</v>
      </c>
      <c r="N137" s="23" t="str">
        <f>IF(ISNUMBER(AVERAGEIFS(ObservedSpeciesData!N$2:N$4955,ObservedSpeciesData!$A$2:$A$4955,$A137,ObservedSpeciesData!$D$2:$D$4955,$D137)),AVERAGEIFS(ObservedSpeciesData!N$2:N$4955,ObservedSpeciesData!$A$2:$A$4955,$A137,ObservedSpeciesData!$D$2:$D$4955,$D137),"")</f>
        <v/>
      </c>
      <c r="O137" s="23" t="str">
        <f>IF(ISNUMBER(AVERAGEIFS(ObservedSpeciesData!O$2:O$4955,ObservedSpeciesData!$A$2:$A$4955,$A137,ObservedSpeciesData!$D$2:$D$4955,$D137)),AVERAGEIFS(ObservedSpeciesData!O$2:O$4955,ObservedSpeciesData!$A$2:$A$4955,$A137,ObservedSpeciesData!$D$2:$D$4955,$D137),"")</f>
        <v/>
      </c>
      <c r="P137" s="23" t="str">
        <f>IF(ISNUMBER(AVERAGEIFS(ObservedSpeciesData!P$2:P$4955,ObservedSpeciesData!$A$2:$A$4955,$A137,ObservedSpeciesData!$C$2:$C$4955,$C137,ObservedSpeciesData!$D$2:$D$4955,$D137)),AVERAGEIFS(ObservedSpeciesData!P$2:P$4955,ObservedSpeciesData!$A$2:$A$4955,$A137,ObservedSpeciesData!$C$2:$C$4955,$C137,ObservedSpeciesData!$D$2:$D$4955,$D137),"")</f>
        <v/>
      </c>
      <c r="Q137" s="23"/>
      <c r="R137" s="25" t="str">
        <f>IF(ISNUMBER(AVERAGEIFS(ObservedSpeciesData!R$2:R$4955,ObservedSpeciesData!$A$2:$A$4955,$A137,ObservedSpeciesData!$D$2:$D$4955,$D137)),AVERAGEIFS(ObservedSpeciesData!R$2:R$4955,ObservedSpeciesData!$A$2:$A$4955,$A137,ObservedSpeciesData!$D$2:$D$4955,$D137),"")</f>
        <v/>
      </c>
      <c r="S137" s="25" t="str">
        <f>IF(ISNUMBER(AVERAGEIFS(ObservedSpeciesData!S$2:S$4955,ObservedSpeciesData!$A$2:$A$4955,$A137,ObservedSpeciesData!$D$2:$D$4955,$D137)),AVERAGEIFS(ObservedSpeciesData!S$2:S$4955,ObservedSpeciesData!$A$2:$A$4955,$A137,ObservedSpeciesData!$D$2:$D$4955,$D137),"")</f>
        <v/>
      </c>
      <c r="T137" s="23" t="str">
        <f>IF(ISNUMBER(AVERAGEIFS(ObservedSpeciesData!T$2:T$4955,ObservedSpeciesData!$A$2:$A$4955,$A137,ObservedSpeciesData!$D$2:$D$4955,$D137)),AVERAGEIFS(ObservedSpeciesData!T$2:T$4955,ObservedSpeciesData!$A$2:$A$4955,$A137,ObservedSpeciesData!$D$2:$D$4955,$D137),"")</f>
        <v/>
      </c>
      <c r="U137" s="24" t="str">
        <f>IF(ISNUMBER(AVERAGEIFS(ObservedSpeciesData!U$2:U$4955,ObservedSpeciesData!$A$2:$A$4955,$A137,ObservedSpeciesData!$C$2:$C$4955,$C137,ObservedSpeciesData!$D$2:$D$4955,$D137)),AVERAGEIFS(ObservedSpeciesData!U$2:U$4955,ObservedSpeciesData!$A$2:$A$4955,$A137,ObservedSpeciesData!$C$2:$C$4955,$C137,ObservedSpeciesData!$D$2:$D$4955,$D137),"")</f>
        <v/>
      </c>
      <c r="V137" s="23">
        <f>IF(ISNUMBER(AVERAGEIFS(ObservedSpeciesData!V$2:V$4955,ObservedSpeciesData!$A$2:$A$4955,$A137,ObservedSpeciesData!$D$2:$D$4955,$D137)),AVERAGEIFS(ObservedSpeciesData!V$2:V$4955,ObservedSpeciesData!$A$2:$A$4955,$A137,ObservedSpeciesData!$D$2:$D$4955,$D137),"")</f>
        <v>16.537862459818523</v>
      </c>
      <c r="W137" s="23">
        <f>IF(ISNUMBER(AVERAGEIFS(ObservedSpeciesData!W$2:W$4955,ObservedSpeciesData!$A$2:$A$4955,$A137,ObservedSpeciesData!$D$2:$D$4955,$D137)),AVERAGEIFS(ObservedSpeciesData!W$2:W$4955,ObservedSpeciesData!$A$2:$A$4955,$A137,ObservedSpeciesData!$D$2:$D$4955,$D137),"")</f>
        <v>20.284535090128582</v>
      </c>
      <c r="X137" s="23">
        <f>IF(ISNUMBER(AVERAGEIFS(ObservedSpeciesData!X$2:X$4955,ObservedSpeciesData!$A$2:$A$4955,$A137,ObservedSpeciesData!$D$2:$D$4955,$D137)),AVERAGEIFS(ObservedSpeciesData!X$2:X$4955,ObservedSpeciesData!$A$2:$A$4955,$A137,ObservedSpeciesData!$D$2:$D$4955,$D137),"")</f>
        <v>82.713845570882157</v>
      </c>
      <c r="Y137" s="23">
        <f>IF(ISNUMBER(AVERAGEIFS(ObservedSpeciesData!Y$2:Y$4955,ObservedSpeciesData!$A$2:$A$4955,$A137,ObservedSpeciesData!$D$2:$D$4955,$D137)),AVERAGEIFS(ObservedSpeciesData!Y$2:Y$4955,ObservedSpeciesData!$A$2:$A$4955,$A137,ObservedSpeciesData!$D$2:$D$4955,$D137),"")</f>
        <v>18.007502873738606</v>
      </c>
      <c r="Z137" s="23">
        <f>IF(ISNUMBER(AVERAGEIFS(ObservedSpeciesData!Z$2:Z$4955,ObservedSpeciesData!$A$2:$A$4955,$A137,ObservedSpeciesData!$D$2:$D$4955,$D137)),AVERAGEIFS(ObservedSpeciesData!Z$2:Z$4955,ObservedSpeciesData!$A$2:$A$4955,$A137,ObservedSpeciesData!$D$2:$D$4955,$D137),"")</f>
        <v>90.432221730550125</v>
      </c>
      <c r="AA137" s="23">
        <f>IF(ISNUMBER(AVERAGEIFS(ObservedSpeciesData!AA$2:AA$4955,ObservedSpeciesData!$A$2:$A$4955,$A137,ObservedSpeciesData!$D$2:$D$4955,$D137)),AVERAGEIFS(ObservedSpeciesData!AA$2:AA$4955,ObservedSpeciesData!$A$2:$A$4955,$A137,ObservedSpeciesData!$D$2:$D$4955,$D137),"")</f>
        <v>28.942932764689129</v>
      </c>
      <c r="AB137" s="24">
        <f>IF(ISNUMBER(AVERAGEIFS(ObservedSpeciesData!AB$2:AB$4955,ObservedSpeciesData!$A$2:$A$4955,$A137,ObservedSpeciesData!$D$2:$D$4955,$D137)),AVERAGEIFS(ObservedSpeciesData!AB$2:AB$4955,ObservedSpeciesData!$A$2:$A$4955,$A137,ObservedSpeciesData!$D$2:$D$4955,$D137),"")</f>
        <v>4.6308692423502607E-2</v>
      </c>
      <c r="AC137" s="24">
        <f>IF(ISNUMBER(AVERAGEIFS(ObservedSpeciesData!AC$2:AC$4955,ObservedSpeciesData!$A$2:$A$4955,$A137,ObservedSpeciesData!$D$2:$D$4955,$D137)),AVERAGEIFS(ObservedSpeciesData!AC$2:AC$4955,ObservedSpeciesData!$A$2:$A$4955,$A137,ObservedSpeciesData!$D$2:$D$4955,$D137),"")</f>
        <v>4.6308692423502607E-2</v>
      </c>
      <c r="AD137" s="23">
        <f>IF(ISNUMBER(AVERAGEIFS(ObservedSpeciesData!AD$2:AD$4955,ObservedSpeciesData!$A$2:$A$4955,$A137,ObservedSpeciesData!$D$2:$D$4955,$D137)),AVERAGEIFS(ObservedSpeciesData!AD$2:AD$4955,ObservedSpeciesData!$A$2:$A$4955,$A137,ObservedSpeciesData!$D$2:$D$4955,$D137),"")</f>
        <v>13.234215291341146</v>
      </c>
      <c r="AE137" s="24">
        <f>IF(ISNUMBER(AVERAGEIFS(ObservedSpeciesData!AE$2:AE$4955,ObservedSpeciesData!$A$2:$A$4955,$A137,ObservedSpeciesData!$D$2:$D$4955,$D137)),AVERAGEIFS(ObservedSpeciesData!AE$2:AE$4955,ObservedSpeciesData!$A$2:$A$4955,$A137,ObservedSpeciesData!$D$2:$D$4955,$D137),"")</f>
        <v>11.737570887114368</v>
      </c>
      <c r="AF137" s="23"/>
      <c r="AG137" s="24"/>
      <c r="AH137" s="23" t="str">
        <f>IF(ISNUMBER(AVERAGEIFS(ObservedSpeciesData!AH$2:AH$4955,ObservedSpeciesData!$A$2:$A$4955,$A137,ObservedSpeciesData!$D$2:$D$4955,$D137)),AVERAGEIFS(ObservedSpeciesData!AH$2:AH$4955,ObservedSpeciesData!$A$2:$A$4955,$A137,ObservedSpeciesData!$D$2:$D$4955,$D137),"")</f>
        <v/>
      </c>
      <c r="AI137" s="23" t="str">
        <f>IF(ISNUMBER(AVERAGEIFS(ObservedSpeciesData!AI$2:AI$4955,ObservedSpeciesData!$A$2:$A$4955,$A137,ObservedSpeciesData!$C$2:$C$4955,$C137,ObservedSpeciesData!$D$2:$D$4955,$D137)),AVERAGEIFS(ObservedSpeciesData!AI$2:AI$4955,ObservedSpeciesData!$A$2:$A$4955,$A137,ObservedSpeciesData!$C$2:$C$4955,$C137,ObservedSpeciesData!$D$2:$D$4955,$D137),"")</f>
        <v/>
      </c>
      <c r="AJ137" s="2">
        <f>COUNTIFS(ObservedSpeciesData!$A$2:$A$828,$A137,ObservedSpeciesData!$D$2:$D$828,$D137)</f>
        <v>3</v>
      </c>
      <c r="AK137" s="2">
        <f t="shared" si="2"/>
        <v>11</v>
      </c>
    </row>
    <row r="138" spans="1:37" x14ac:dyDescent="0.25">
      <c r="A138" s="14" t="s">
        <v>114</v>
      </c>
      <c r="B138" t="s">
        <v>98</v>
      </c>
      <c r="C138" t="s">
        <v>106</v>
      </c>
      <c r="D138" s="13">
        <v>42677</v>
      </c>
      <c r="E138">
        <v>1</v>
      </c>
      <c r="F138">
        <v>350</v>
      </c>
      <c r="G138" s="2" t="s">
        <v>78</v>
      </c>
      <c r="H138" s="2" t="s">
        <v>11</v>
      </c>
      <c r="I138">
        <v>2</v>
      </c>
      <c r="J138" s="2" t="s">
        <v>120</v>
      </c>
      <c r="K138" s="2">
        <f>IF(ISNUMBER(AVERAGEIFS(ObservedSpeciesData!K$2:K$4955,ObservedSpeciesData!$A$2:$A$4955,$A138,ObservedSpeciesData!$D$2:$D$4955,$D138)),AVERAGEIFS(ObservedSpeciesData!K$2:K$4955,ObservedSpeciesData!$A$2:$A$4955,$A138,ObservedSpeciesData!$D$2:$D$4955,$D138),"")</f>
        <v>272</v>
      </c>
      <c r="L138" s="26">
        <f>IF(ISNUMBER(AVERAGEIFS(ObservedSpeciesData!L$2:L$4955,ObservedSpeciesData!$A$2:$A$4955,$A138,ObservedSpeciesData!$D$2:$D$4955,$D138)),AVERAGEIFS(ObservedSpeciesData!L$2:L$4955,ObservedSpeciesData!$A$2:$A$4955,$A138,ObservedSpeciesData!$D$2:$D$4955,$D138),"")</f>
        <v>2190.5833333333335</v>
      </c>
      <c r="M138" s="23">
        <f>IF(ISNUMBER(AVERAGEIFS(ObservedSpeciesData!M$2:M$4955,ObservedSpeciesData!$A$2:$A$4955,$A138,ObservedSpeciesData!$D$2:$D$4955,$D138)),AVERAGEIFS(ObservedSpeciesData!M$2:M$4955,ObservedSpeciesData!$A$2:$A$4955,$A138,ObservedSpeciesData!$D$2:$D$4955,$D138),"")</f>
        <v>219.05833333333331</v>
      </c>
      <c r="N138" s="23" t="str">
        <f>IF(ISNUMBER(AVERAGEIFS(ObservedSpeciesData!N$2:N$4955,ObservedSpeciesData!$A$2:$A$4955,$A138,ObservedSpeciesData!$D$2:$D$4955,$D138)),AVERAGEIFS(ObservedSpeciesData!N$2:N$4955,ObservedSpeciesData!$A$2:$A$4955,$A138,ObservedSpeciesData!$D$2:$D$4955,$D138),"")</f>
        <v/>
      </c>
      <c r="O138" s="23" t="str">
        <f>IF(ISNUMBER(AVERAGEIFS(ObservedSpeciesData!O$2:O$4955,ObservedSpeciesData!$A$2:$A$4955,$A138,ObservedSpeciesData!$D$2:$D$4955,$D138)),AVERAGEIFS(ObservedSpeciesData!O$2:O$4955,ObservedSpeciesData!$A$2:$A$4955,$A138,ObservedSpeciesData!$D$2:$D$4955,$D138),"")</f>
        <v/>
      </c>
      <c r="P138" s="23" t="str">
        <f>IF(ISNUMBER(AVERAGEIFS(ObservedSpeciesData!P$2:P$4955,ObservedSpeciesData!$A$2:$A$4955,$A138,ObservedSpeciesData!$C$2:$C$4955,$C138,ObservedSpeciesData!$D$2:$D$4955,$D138)),AVERAGEIFS(ObservedSpeciesData!P$2:P$4955,ObservedSpeciesData!$A$2:$A$4955,$A138,ObservedSpeciesData!$C$2:$C$4955,$C138,ObservedSpeciesData!$D$2:$D$4955,$D138),"")</f>
        <v/>
      </c>
      <c r="Q138" s="23"/>
      <c r="R138" s="25" t="str">
        <f>IF(ISNUMBER(AVERAGEIFS(ObservedSpeciesData!R$2:R$4955,ObservedSpeciesData!$A$2:$A$4955,$A138,ObservedSpeciesData!$D$2:$D$4955,$D138)),AVERAGEIFS(ObservedSpeciesData!R$2:R$4955,ObservedSpeciesData!$A$2:$A$4955,$A138,ObservedSpeciesData!$D$2:$D$4955,$D138),"")</f>
        <v/>
      </c>
      <c r="S138" s="25" t="str">
        <f>IF(ISNUMBER(AVERAGEIFS(ObservedSpeciesData!S$2:S$4955,ObservedSpeciesData!$A$2:$A$4955,$A138,ObservedSpeciesData!$D$2:$D$4955,$D138)),AVERAGEIFS(ObservedSpeciesData!S$2:S$4955,ObservedSpeciesData!$A$2:$A$4955,$A138,ObservedSpeciesData!$D$2:$D$4955,$D138),"")</f>
        <v/>
      </c>
      <c r="T138" s="23" t="str">
        <f>IF(ISNUMBER(AVERAGEIFS(ObservedSpeciesData!T$2:T$4955,ObservedSpeciesData!$A$2:$A$4955,$A138,ObservedSpeciesData!$D$2:$D$4955,$D138)),AVERAGEIFS(ObservedSpeciesData!T$2:T$4955,ObservedSpeciesData!$A$2:$A$4955,$A138,ObservedSpeciesData!$D$2:$D$4955,$D138),"")</f>
        <v/>
      </c>
      <c r="U138" s="24" t="str">
        <f>IF(ISNUMBER(AVERAGEIFS(ObservedSpeciesData!U$2:U$4955,ObservedSpeciesData!$A$2:$A$4955,$A138,ObservedSpeciesData!$C$2:$C$4955,$C138,ObservedSpeciesData!$D$2:$D$4955,$D138)),AVERAGEIFS(ObservedSpeciesData!U$2:U$4955,ObservedSpeciesData!$A$2:$A$4955,$A138,ObservedSpeciesData!$C$2:$C$4955,$C138,ObservedSpeciesData!$D$2:$D$4955,$D138),"")</f>
        <v/>
      </c>
      <c r="V138" s="23">
        <f>IF(ISNUMBER(AVERAGEIFS(ObservedSpeciesData!V$2:V$4955,ObservedSpeciesData!$A$2:$A$4955,$A138,ObservedSpeciesData!$D$2:$D$4955,$D138)),AVERAGEIFS(ObservedSpeciesData!V$2:V$4955,ObservedSpeciesData!$A$2:$A$4955,$A138,ObservedSpeciesData!$D$2:$D$4955,$D138),"")</f>
        <v>16.915838241577148</v>
      </c>
      <c r="W138" s="23">
        <f>IF(ISNUMBER(AVERAGEIFS(ObservedSpeciesData!W$2:W$4955,ObservedSpeciesData!$A$2:$A$4955,$A138,ObservedSpeciesData!$D$2:$D$4955,$D138)),AVERAGEIFS(ObservedSpeciesData!W$2:W$4955,ObservedSpeciesData!$A$2:$A$4955,$A138,ObservedSpeciesData!$D$2:$D$4955,$D138),"")</f>
        <v>19.250959396362305</v>
      </c>
      <c r="X138" s="23">
        <f>IF(ISNUMBER(AVERAGEIFS(ObservedSpeciesData!X$2:X$4955,ObservedSpeciesData!$A$2:$A$4955,$A138,ObservedSpeciesData!$D$2:$D$4955,$D138)),AVERAGEIFS(ObservedSpeciesData!X$2:X$4955,ObservedSpeciesData!$A$2:$A$4955,$A138,ObservedSpeciesData!$D$2:$D$4955,$D138),"")</f>
        <v>82.130722045898438</v>
      </c>
      <c r="Y138" s="23">
        <f>IF(ISNUMBER(AVERAGEIFS(ObservedSpeciesData!Y$2:Y$4955,ObservedSpeciesData!$A$2:$A$4955,$A138,ObservedSpeciesData!$D$2:$D$4955,$D138)),AVERAGEIFS(ObservedSpeciesData!Y$2:Y$4955,ObservedSpeciesData!$A$2:$A$4955,$A138,ObservedSpeciesData!$D$2:$D$4955,$D138),"")</f>
        <v>18.838417053222656</v>
      </c>
      <c r="Z138" s="23">
        <f>IF(ISNUMBER(AVERAGEIFS(ObservedSpeciesData!Z$2:Z$4955,ObservedSpeciesData!$A$2:$A$4955,$A138,ObservedSpeciesData!$D$2:$D$4955,$D138)),AVERAGEIFS(ObservedSpeciesData!Z$2:Z$4955,ObservedSpeciesData!$A$2:$A$4955,$A138,ObservedSpeciesData!$D$2:$D$4955,$D138),"")</f>
        <v>90.240094502766922</v>
      </c>
      <c r="AA138" s="23">
        <f>IF(ISNUMBER(AVERAGEIFS(ObservedSpeciesData!AA$2:AA$4955,ObservedSpeciesData!$A$2:$A$4955,$A138,ObservedSpeciesData!$D$2:$D$4955,$D138)),AVERAGEIFS(ObservedSpeciesData!AA$2:AA$4955,ObservedSpeciesData!$A$2:$A$4955,$A138,ObservedSpeciesData!$D$2:$D$4955,$D138),"")</f>
        <v>29.123112678527832</v>
      </c>
      <c r="AB138" s="24">
        <f>IF(ISNUMBER(AVERAGEIFS(ObservedSpeciesData!AB$2:AB$4955,ObservedSpeciesData!$A$2:$A$4955,$A138,ObservedSpeciesData!$D$2:$D$4955,$D138)),AVERAGEIFS(ObservedSpeciesData!AB$2:AB$4955,ObservedSpeciesData!$A$2:$A$4955,$A138,ObservedSpeciesData!$D$2:$D$4955,$D138),"")</f>
        <v>4.6596980285644539E-2</v>
      </c>
      <c r="AC138" s="24">
        <f>IF(ISNUMBER(AVERAGEIFS(ObservedSpeciesData!AC$2:AC$4955,ObservedSpeciesData!$A$2:$A$4955,$A138,ObservedSpeciesData!$D$2:$D$4955,$D138)),AVERAGEIFS(ObservedSpeciesData!AC$2:AC$4955,ObservedSpeciesData!$A$2:$A$4955,$A138,ObservedSpeciesData!$D$2:$D$4955,$D138),"")</f>
        <v>4.6596980285644539E-2</v>
      </c>
      <c r="AD138" s="23">
        <f>IF(ISNUMBER(AVERAGEIFS(ObservedSpeciesData!AD$2:AD$4955,ObservedSpeciesData!$A$2:$A$4955,$A138,ObservedSpeciesData!$D$2:$D$4955,$D138)),AVERAGEIFS(ObservedSpeciesData!AD$2:AD$4955,ObservedSpeciesData!$A$2:$A$4955,$A138,ObservedSpeciesData!$D$2:$D$4955,$D138),"")</f>
        <v>13.140915527343751</v>
      </c>
      <c r="AE138" s="24">
        <f>IF(ISNUMBER(AVERAGEIFS(ObservedSpeciesData!AE$2:AE$4955,ObservedSpeciesData!$A$2:$A$4955,$A138,ObservedSpeciesData!$D$2:$D$4955,$D138)),AVERAGEIFS(ObservedSpeciesData!AE$2:AE$4955,ObservedSpeciesData!$A$2:$A$4955,$A138,ObservedSpeciesData!$D$2:$D$4955,$D138),"")</f>
        <v>12.592569357502247</v>
      </c>
      <c r="AF138" s="23"/>
      <c r="AG138" s="24"/>
      <c r="AH138" s="23" t="str">
        <f>IF(ISNUMBER(AVERAGEIFS(ObservedSpeciesData!AH$2:AH$4955,ObservedSpeciesData!$A$2:$A$4955,$A138,ObservedSpeciesData!$D$2:$D$4955,$D138)),AVERAGEIFS(ObservedSpeciesData!AH$2:AH$4955,ObservedSpeciesData!$A$2:$A$4955,$A138,ObservedSpeciesData!$D$2:$D$4955,$D138),"")</f>
        <v/>
      </c>
      <c r="AI138" s="23" t="str">
        <f>IF(ISNUMBER(AVERAGEIFS(ObservedSpeciesData!AI$2:AI$4955,ObservedSpeciesData!$A$2:$A$4955,$A138,ObservedSpeciesData!$C$2:$C$4955,$C138,ObservedSpeciesData!$D$2:$D$4955,$D138)),AVERAGEIFS(ObservedSpeciesData!AI$2:AI$4955,ObservedSpeciesData!$A$2:$A$4955,$A138,ObservedSpeciesData!$C$2:$C$4955,$C138,ObservedSpeciesData!$D$2:$D$4955,$D138),"")</f>
        <v/>
      </c>
      <c r="AJ138" s="2">
        <f>COUNTIFS(ObservedSpeciesData!$A$2:$A$828,$A138,ObservedSpeciesData!$D$2:$D$828,$D138)</f>
        <v>3</v>
      </c>
      <c r="AK138" s="2">
        <f t="shared" si="2"/>
        <v>11</v>
      </c>
    </row>
    <row r="139" spans="1:37" x14ac:dyDescent="0.25">
      <c r="A139" s="14" t="s">
        <v>113</v>
      </c>
      <c r="B139" t="s">
        <v>98</v>
      </c>
      <c r="C139" t="s">
        <v>106</v>
      </c>
      <c r="D139" s="13">
        <v>42677</v>
      </c>
      <c r="E139">
        <v>1</v>
      </c>
      <c r="F139">
        <v>500</v>
      </c>
      <c r="G139" s="2" t="s">
        <v>78</v>
      </c>
      <c r="H139" s="2" t="s">
        <v>11</v>
      </c>
      <c r="I139">
        <v>2</v>
      </c>
      <c r="J139" s="2" t="s">
        <v>120</v>
      </c>
      <c r="K139" s="2">
        <f>IF(ISNUMBER(AVERAGEIFS(ObservedSpeciesData!K$2:K$4955,ObservedSpeciesData!$A$2:$A$4955,$A139,ObservedSpeciesData!$D$2:$D$4955,$D139)),AVERAGEIFS(ObservedSpeciesData!K$2:K$4955,ObservedSpeciesData!$A$2:$A$4955,$A139,ObservedSpeciesData!$D$2:$D$4955,$D139),"")</f>
        <v>389</v>
      </c>
      <c r="L139" s="26">
        <f>IF(ISNUMBER(AVERAGEIFS(ObservedSpeciesData!L$2:L$4955,ObservedSpeciesData!$A$2:$A$4955,$A139,ObservedSpeciesData!$D$2:$D$4955,$D139)),AVERAGEIFS(ObservedSpeciesData!L$2:L$4955,ObservedSpeciesData!$A$2:$A$4955,$A139,ObservedSpeciesData!$D$2:$D$4955,$D139),"")</f>
        <v>2178.9166666666665</v>
      </c>
      <c r="M139" s="23">
        <f>IF(ISNUMBER(AVERAGEIFS(ObservedSpeciesData!M$2:M$4955,ObservedSpeciesData!$A$2:$A$4955,$A139,ObservedSpeciesData!$D$2:$D$4955,$D139)),AVERAGEIFS(ObservedSpeciesData!M$2:M$4955,ObservedSpeciesData!$A$2:$A$4955,$A139,ObservedSpeciesData!$D$2:$D$4955,$D139),"")</f>
        <v>217.89166666666665</v>
      </c>
      <c r="N139" s="23" t="str">
        <f>IF(ISNUMBER(AVERAGEIFS(ObservedSpeciesData!N$2:N$4955,ObservedSpeciesData!$A$2:$A$4955,$A139,ObservedSpeciesData!$D$2:$D$4955,$D139)),AVERAGEIFS(ObservedSpeciesData!N$2:N$4955,ObservedSpeciesData!$A$2:$A$4955,$A139,ObservedSpeciesData!$D$2:$D$4955,$D139),"")</f>
        <v/>
      </c>
      <c r="O139" s="23" t="str">
        <f>IF(ISNUMBER(AVERAGEIFS(ObservedSpeciesData!O$2:O$4955,ObservedSpeciesData!$A$2:$A$4955,$A139,ObservedSpeciesData!$D$2:$D$4955,$D139)),AVERAGEIFS(ObservedSpeciesData!O$2:O$4955,ObservedSpeciesData!$A$2:$A$4955,$A139,ObservedSpeciesData!$D$2:$D$4955,$D139),"")</f>
        <v/>
      </c>
      <c r="P139" s="23" t="str">
        <f>IF(ISNUMBER(AVERAGEIFS(ObservedSpeciesData!P$2:P$4955,ObservedSpeciesData!$A$2:$A$4955,$A139,ObservedSpeciesData!$C$2:$C$4955,$C139,ObservedSpeciesData!$D$2:$D$4955,$D139)),AVERAGEIFS(ObservedSpeciesData!P$2:P$4955,ObservedSpeciesData!$A$2:$A$4955,$A139,ObservedSpeciesData!$C$2:$C$4955,$C139,ObservedSpeciesData!$D$2:$D$4955,$D139),"")</f>
        <v/>
      </c>
      <c r="Q139" s="23"/>
      <c r="R139" s="25" t="str">
        <f>IF(ISNUMBER(AVERAGEIFS(ObservedSpeciesData!R$2:R$4955,ObservedSpeciesData!$A$2:$A$4955,$A139,ObservedSpeciesData!$D$2:$D$4955,$D139)),AVERAGEIFS(ObservedSpeciesData!R$2:R$4955,ObservedSpeciesData!$A$2:$A$4955,$A139,ObservedSpeciesData!$D$2:$D$4955,$D139),"")</f>
        <v/>
      </c>
      <c r="S139" s="25" t="str">
        <f>IF(ISNUMBER(AVERAGEIFS(ObservedSpeciesData!S$2:S$4955,ObservedSpeciesData!$A$2:$A$4955,$A139,ObservedSpeciesData!$D$2:$D$4955,$D139)),AVERAGEIFS(ObservedSpeciesData!S$2:S$4955,ObservedSpeciesData!$A$2:$A$4955,$A139,ObservedSpeciesData!$D$2:$D$4955,$D139),"")</f>
        <v/>
      </c>
      <c r="T139" s="23" t="str">
        <f>IF(ISNUMBER(AVERAGEIFS(ObservedSpeciesData!T$2:T$4955,ObservedSpeciesData!$A$2:$A$4955,$A139,ObservedSpeciesData!$D$2:$D$4955,$D139)),AVERAGEIFS(ObservedSpeciesData!T$2:T$4955,ObservedSpeciesData!$A$2:$A$4955,$A139,ObservedSpeciesData!$D$2:$D$4955,$D139),"")</f>
        <v/>
      </c>
      <c r="U139" s="24" t="str">
        <f>IF(ISNUMBER(AVERAGEIFS(ObservedSpeciesData!U$2:U$4955,ObservedSpeciesData!$A$2:$A$4955,$A139,ObservedSpeciesData!$C$2:$C$4955,$C139,ObservedSpeciesData!$D$2:$D$4955,$D139)),AVERAGEIFS(ObservedSpeciesData!U$2:U$4955,ObservedSpeciesData!$A$2:$A$4955,$A139,ObservedSpeciesData!$C$2:$C$4955,$C139,ObservedSpeciesData!$D$2:$D$4955,$D139),"")</f>
        <v/>
      </c>
      <c r="V139" s="23">
        <f>IF(ISNUMBER(AVERAGEIFS(ObservedSpeciesData!V$2:V$4955,ObservedSpeciesData!$A$2:$A$4955,$A139,ObservedSpeciesData!$D$2:$D$4955,$D139)),AVERAGEIFS(ObservedSpeciesData!V$2:V$4955,ObservedSpeciesData!$A$2:$A$4955,$A139,ObservedSpeciesData!$D$2:$D$4955,$D139),"")</f>
        <v>16.861876646677654</v>
      </c>
      <c r="W139" s="23">
        <f>IF(ISNUMBER(AVERAGEIFS(ObservedSpeciesData!W$2:W$4955,ObservedSpeciesData!$A$2:$A$4955,$A139,ObservedSpeciesData!$D$2:$D$4955,$D139)),AVERAGEIFS(ObservedSpeciesData!W$2:W$4955,ObservedSpeciesData!$A$2:$A$4955,$A139,ObservedSpeciesData!$D$2:$D$4955,$D139),"")</f>
        <v>20.219152450561523</v>
      </c>
      <c r="X139" s="23">
        <f>IF(ISNUMBER(AVERAGEIFS(ObservedSpeciesData!X$2:X$4955,ObservedSpeciesData!$A$2:$A$4955,$A139,ObservedSpeciesData!$D$2:$D$4955,$D139)),AVERAGEIFS(ObservedSpeciesData!X$2:X$4955,ObservedSpeciesData!$A$2:$A$4955,$A139,ObservedSpeciesData!$D$2:$D$4955,$D139),"")</f>
        <v>82.364477793375656</v>
      </c>
      <c r="Y139" s="23">
        <f>IF(ISNUMBER(AVERAGEIFS(ObservedSpeciesData!Y$2:Y$4955,ObservedSpeciesData!$A$2:$A$4955,$A139,ObservedSpeciesData!$D$2:$D$4955,$D139)),AVERAGEIFS(ObservedSpeciesData!Y$2:Y$4955,ObservedSpeciesData!$A$2:$A$4955,$A139,ObservedSpeciesData!$D$2:$D$4955,$D139),"")</f>
        <v>18.371079921722412</v>
      </c>
      <c r="Z139" s="23">
        <f>IF(ISNUMBER(AVERAGEIFS(ObservedSpeciesData!Z$2:Z$4955,ObservedSpeciesData!$A$2:$A$4955,$A139,ObservedSpeciesData!$D$2:$D$4955,$D139)),AVERAGEIFS(ObservedSpeciesData!Z$2:Z$4955,ObservedSpeciesData!$A$2:$A$4955,$A139,ObservedSpeciesData!$D$2:$D$4955,$D139),"")</f>
        <v>90.217250823974609</v>
      </c>
      <c r="AA139" s="23">
        <f>IF(ISNUMBER(AVERAGEIFS(ObservedSpeciesData!AA$2:AA$4955,ObservedSpeciesData!$A$2:$A$4955,$A139,ObservedSpeciesData!$D$2:$D$4955,$D139)),AVERAGEIFS(ObservedSpeciesData!AA$2:AA$4955,ObservedSpeciesData!$A$2:$A$4955,$A139,ObservedSpeciesData!$D$2:$D$4955,$D139),"")</f>
        <v>29.360987027486164</v>
      </c>
      <c r="AB139" s="24">
        <f>IF(ISNUMBER(AVERAGEIFS(ObservedSpeciesData!AB$2:AB$4955,ObservedSpeciesData!$A$2:$A$4955,$A139,ObservedSpeciesData!$D$2:$D$4955,$D139)),AVERAGEIFS(ObservedSpeciesData!AB$2:AB$4955,ObservedSpeciesData!$A$2:$A$4955,$A139,ObservedSpeciesData!$D$2:$D$4955,$D139),"")</f>
        <v>4.6977579243977864E-2</v>
      </c>
      <c r="AC139" s="24">
        <f>IF(ISNUMBER(AVERAGEIFS(ObservedSpeciesData!AC$2:AC$4955,ObservedSpeciesData!$A$2:$A$4955,$A139,ObservedSpeciesData!$D$2:$D$4955,$D139)),AVERAGEIFS(ObservedSpeciesData!AC$2:AC$4955,ObservedSpeciesData!$A$2:$A$4955,$A139,ObservedSpeciesData!$D$2:$D$4955,$D139),"")</f>
        <v>4.6977579243977864E-2</v>
      </c>
      <c r="AD139" s="23">
        <f>IF(ISNUMBER(AVERAGEIFS(ObservedSpeciesData!AD$2:AD$4955,ObservedSpeciesData!$A$2:$A$4955,$A139,ObservedSpeciesData!$D$2:$D$4955,$D139)),AVERAGEIFS(ObservedSpeciesData!AD$2:AD$4955,ObservedSpeciesData!$A$2:$A$4955,$A139,ObservedSpeciesData!$D$2:$D$4955,$D139),"")</f>
        <v>13.178316446940103</v>
      </c>
      <c r="AE139" s="24">
        <f>IF(ISNUMBER(AVERAGEIFS(ObservedSpeciesData!AE$2:AE$4955,ObservedSpeciesData!$A$2:$A$4955,$A139,ObservedSpeciesData!$D$2:$D$4955,$D139)),AVERAGEIFS(ObservedSpeciesData!AE$2:AE$4955,ObservedSpeciesData!$A$2:$A$4955,$A139,ObservedSpeciesData!$D$2:$D$4955,$D139),"")</f>
        <v>12.611190405205519</v>
      </c>
      <c r="AF139" s="23"/>
      <c r="AG139" s="24"/>
      <c r="AH139" s="23" t="str">
        <f>IF(ISNUMBER(AVERAGEIFS(ObservedSpeciesData!AH$2:AH$4955,ObservedSpeciesData!$A$2:$A$4955,$A139,ObservedSpeciesData!$D$2:$D$4955,$D139)),AVERAGEIFS(ObservedSpeciesData!AH$2:AH$4955,ObservedSpeciesData!$A$2:$A$4955,$A139,ObservedSpeciesData!$D$2:$D$4955,$D139),"")</f>
        <v/>
      </c>
      <c r="AI139" s="23" t="str">
        <f>IF(ISNUMBER(AVERAGEIFS(ObservedSpeciesData!AI$2:AI$4955,ObservedSpeciesData!$A$2:$A$4955,$A139,ObservedSpeciesData!$C$2:$C$4955,$C139,ObservedSpeciesData!$D$2:$D$4955,$D139)),AVERAGEIFS(ObservedSpeciesData!AI$2:AI$4955,ObservedSpeciesData!$A$2:$A$4955,$A139,ObservedSpeciesData!$C$2:$C$4955,$C139,ObservedSpeciesData!$D$2:$D$4955,$D139),"")</f>
        <v/>
      </c>
      <c r="AJ139" s="2">
        <f>COUNTIFS(ObservedSpeciesData!$A$2:$A$828,$A139,ObservedSpeciesData!$D$2:$D$828,$D139)</f>
        <v>3</v>
      </c>
      <c r="AK139" s="2">
        <f t="shared" si="2"/>
        <v>11</v>
      </c>
    </row>
    <row r="140" spans="1:37" x14ac:dyDescent="0.25">
      <c r="A140" s="14" t="s">
        <v>118</v>
      </c>
      <c r="B140" t="s">
        <v>98</v>
      </c>
      <c r="C140" t="s">
        <v>106</v>
      </c>
      <c r="D140" s="13">
        <v>42683</v>
      </c>
      <c r="E140">
        <v>1</v>
      </c>
      <c r="F140">
        <v>0</v>
      </c>
      <c r="G140" s="2" t="s">
        <v>78</v>
      </c>
      <c r="H140" s="2" t="s">
        <v>11</v>
      </c>
      <c r="I140">
        <v>2</v>
      </c>
      <c r="J140" s="2" t="s">
        <v>119</v>
      </c>
      <c r="K140" s="2">
        <f>IF(ISNUMBER(AVERAGEIFS(ObservedSpeciesData!K$2:K$4955,ObservedSpeciesData!$A$2:$A$4955,$A140,ObservedSpeciesData!$D$2:$D$4955,$D140)),AVERAGEIFS(ObservedSpeciesData!K$2:K$4955,ObservedSpeciesData!$A$2:$A$4955,$A140,ObservedSpeciesData!$D$2:$D$4955,$D140),"")</f>
        <v>0</v>
      </c>
      <c r="L140" s="26">
        <f>IF(ISNUMBER(AVERAGEIFS(ObservedSpeciesData!L$2:L$4955,ObservedSpeciesData!$A$2:$A$4955,$A140,ObservedSpeciesData!$D$2:$D$4955,$D140)),AVERAGEIFS(ObservedSpeciesData!L$2:L$4955,ObservedSpeciesData!$A$2:$A$4955,$A140,ObservedSpeciesData!$D$2:$D$4955,$D140),"")</f>
        <v>2272.8333333333335</v>
      </c>
      <c r="M140" s="23">
        <f>IF(ISNUMBER(AVERAGEIFS(ObservedSpeciesData!M$2:M$4955,ObservedSpeciesData!$A$2:$A$4955,$A140,ObservedSpeciesData!$D$2:$D$4955,$D140)),AVERAGEIFS(ObservedSpeciesData!M$2:M$4955,ObservedSpeciesData!$A$2:$A$4955,$A140,ObservedSpeciesData!$D$2:$D$4955,$D140),"")</f>
        <v>227.28333333333333</v>
      </c>
      <c r="N140" s="23" t="str">
        <f>IF(ISNUMBER(AVERAGEIFS(ObservedSpeciesData!N$2:N$4955,ObservedSpeciesData!$A$2:$A$4955,$A140,ObservedSpeciesData!$D$2:$D$4955,$D140)),AVERAGEIFS(ObservedSpeciesData!N$2:N$4955,ObservedSpeciesData!$A$2:$A$4955,$A140,ObservedSpeciesData!$D$2:$D$4955,$D140),"")</f>
        <v/>
      </c>
      <c r="O140" s="23" t="str">
        <f>IF(ISNUMBER(AVERAGEIFS(ObservedSpeciesData!O$2:O$4955,ObservedSpeciesData!$A$2:$A$4955,$A140,ObservedSpeciesData!$D$2:$D$4955,$D140)),AVERAGEIFS(ObservedSpeciesData!O$2:O$4955,ObservedSpeciesData!$A$2:$A$4955,$A140,ObservedSpeciesData!$D$2:$D$4955,$D140),"")</f>
        <v/>
      </c>
      <c r="P140" s="23" t="str">
        <f>IF(ISNUMBER(AVERAGEIFS(ObservedSpeciesData!P$2:P$4955,ObservedSpeciesData!$A$2:$A$4955,$A140,ObservedSpeciesData!$C$2:$C$4955,$C140,ObservedSpeciesData!$D$2:$D$4955,$D140)),AVERAGEIFS(ObservedSpeciesData!P$2:P$4955,ObservedSpeciesData!$A$2:$A$4955,$A140,ObservedSpeciesData!$C$2:$C$4955,$C140,ObservedSpeciesData!$D$2:$D$4955,$D140),"")</f>
        <v/>
      </c>
      <c r="Q140" s="23"/>
      <c r="R140" s="25" t="str">
        <f>IF(ISNUMBER(AVERAGEIFS(ObservedSpeciesData!R$2:R$4955,ObservedSpeciesData!$A$2:$A$4955,$A140,ObservedSpeciesData!$D$2:$D$4955,$D140)),AVERAGEIFS(ObservedSpeciesData!R$2:R$4955,ObservedSpeciesData!$A$2:$A$4955,$A140,ObservedSpeciesData!$D$2:$D$4955,$D140),"")</f>
        <v/>
      </c>
      <c r="S140" s="25" t="str">
        <f>IF(ISNUMBER(AVERAGEIFS(ObservedSpeciesData!S$2:S$4955,ObservedSpeciesData!$A$2:$A$4955,$A140,ObservedSpeciesData!$D$2:$D$4955,$D140)),AVERAGEIFS(ObservedSpeciesData!S$2:S$4955,ObservedSpeciesData!$A$2:$A$4955,$A140,ObservedSpeciesData!$D$2:$D$4955,$D140),"")</f>
        <v/>
      </c>
      <c r="T140" s="23" t="str">
        <f>IF(ISNUMBER(AVERAGEIFS(ObservedSpeciesData!T$2:T$4955,ObservedSpeciesData!$A$2:$A$4955,$A140,ObservedSpeciesData!$D$2:$D$4955,$D140)),AVERAGEIFS(ObservedSpeciesData!T$2:T$4955,ObservedSpeciesData!$A$2:$A$4955,$A140,ObservedSpeciesData!$D$2:$D$4955,$D140),"")</f>
        <v/>
      </c>
      <c r="U140" s="24" t="str">
        <f>IF(ISNUMBER(AVERAGEIFS(ObservedSpeciesData!U$2:U$4955,ObservedSpeciesData!$A$2:$A$4955,$A140,ObservedSpeciesData!$C$2:$C$4955,$C140,ObservedSpeciesData!$D$2:$D$4955,$D140)),AVERAGEIFS(ObservedSpeciesData!U$2:U$4955,ObservedSpeciesData!$A$2:$A$4955,$A140,ObservedSpeciesData!$C$2:$C$4955,$C140,ObservedSpeciesData!$D$2:$D$4955,$D140),"")</f>
        <v/>
      </c>
      <c r="V140" s="23">
        <f>IF(ISNUMBER(AVERAGEIFS(ObservedSpeciesData!V$2:V$4955,ObservedSpeciesData!$A$2:$A$4955,$A140,ObservedSpeciesData!$D$2:$D$4955,$D140)),AVERAGEIFS(ObservedSpeciesData!V$2:V$4955,ObservedSpeciesData!$A$2:$A$4955,$A140,ObservedSpeciesData!$D$2:$D$4955,$D140),"")</f>
        <v>18.572900454203289</v>
      </c>
      <c r="W140" s="23">
        <f>IF(ISNUMBER(AVERAGEIFS(ObservedSpeciesData!W$2:W$4955,ObservedSpeciesData!$A$2:$A$4955,$A140,ObservedSpeciesData!$D$2:$D$4955,$D140)),AVERAGEIFS(ObservedSpeciesData!W$2:W$4955,ObservedSpeciesData!$A$2:$A$4955,$A140,ObservedSpeciesData!$D$2:$D$4955,$D140),"")</f>
        <v>17.635706901550293</v>
      </c>
      <c r="X140" s="23">
        <f>IF(ISNUMBER(AVERAGEIFS(ObservedSpeciesData!X$2:X$4955,ObservedSpeciesData!$A$2:$A$4955,$A140,ObservedSpeciesData!$D$2:$D$4955,$D140)),AVERAGEIFS(ObservedSpeciesData!X$2:X$4955,ObservedSpeciesData!$A$2:$A$4955,$A140,ObservedSpeciesData!$D$2:$D$4955,$D140),"")</f>
        <v>80.549474080403641</v>
      </c>
      <c r="Y140" s="23">
        <f>IF(ISNUMBER(AVERAGEIFS(ObservedSpeciesData!Y$2:Y$4955,ObservedSpeciesData!$A$2:$A$4955,$A140,ObservedSpeciesData!$D$2:$D$4955,$D140)),AVERAGEIFS(ObservedSpeciesData!Y$2:Y$4955,ObservedSpeciesData!$A$2:$A$4955,$A140,ObservedSpeciesData!$D$2:$D$4955,$D140),"")</f>
        <v>21.325723965962727</v>
      </c>
      <c r="Z140" s="23">
        <f>IF(ISNUMBER(AVERAGEIFS(ObservedSpeciesData!Z$2:Z$4955,ObservedSpeciesData!$A$2:$A$4955,$A140,ObservedSpeciesData!$D$2:$D$4955,$D140)),AVERAGEIFS(ObservedSpeciesData!Z$2:Z$4955,ObservedSpeciesData!$A$2:$A$4955,$A140,ObservedSpeciesData!$D$2:$D$4955,$D140),"")</f>
        <v>90.237745920817062</v>
      </c>
      <c r="AA140" s="23">
        <f>IF(ISNUMBER(AVERAGEIFS(ObservedSpeciesData!AA$2:AA$4955,ObservedSpeciesData!$A$2:$A$4955,$A140,ObservedSpeciesData!$D$2:$D$4955,$D140)),AVERAGEIFS(ObservedSpeciesData!AA$2:AA$4955,ObservedSpeciesData!$A$2:$A$4955,$A140,ObservedSpeciesData!$D$2:$D$4955,$D140),"")</f>
        <v>27.590060869852703</v>
      </c>
      <c r="AB140" s="24">
        <f>IF(ISNUMBER(AVERAGEIFS(ObservedSpeciesData!AB$2:AB$4955,ObservedSpeciesData!$A$2:$A$4955,$A140,ObservedSpeciesData!$D$2:$D$4955,$D140)),AVERAGEIFS(ObservedSpeciesData!AB$2:AB$4955,ObservedSpeciesData!$A$2:$A$4955,$A140,ObservedSpeciesData!$D$2:$D$4955,$D140),"")</f>
        <v>4.414409739176433E-2</v>
      </c>
      <c r="AC140" s="24">
        <f>IF(ISNUMBER(AVERAGEIFS(ObservedSpeciesData!AC$2:AC$4955,ObservedSpeciesData!$A$2:$A$4955,$A140,ObservedSpeciesData!$D$2:$D$4955,$D140)),AVERAGEIFS(ObservedSpeciesData!AC$2:AC$4955,ObservedSpeciesData!$A$2:$A$4955,$A140,ObservedSpeciesData!$D$2:$D$4955,$D140),"")</f>
        <v>4.414409739176433E-2</v>
      </c>
      <c r="AD140" s="23">
        <f>IF(ISNUMBER(AVERAGEIFS(ObservedSpeciesData!AD$2:AD$4955,ObservedSpeciesData!$A$2:$A$4955,$A140,ObservedSpeciesData!$D$2:$D$4955,$D140)),AVERAGEIFS(ObservedSpeciesData!AD$2:AD$4955,ObservedSpeciesData!$A$2:$A$4955,$A140,ObservedSpeciesData!$D$2:$D$4955,$D140),"")</f>
        <v>12.887915852864582</v>
      </c>
      <c r="AE140" s="24">
        <f>IF(ISNUMBER(AVERAGEIFS(ObservedSpeciesData!AE$2:AE$4955,ObservedSpeciesData!$A$2:$A$4955,$A140,ObservedSpeciesData!$D$2:$D$4955,$D140)),AVERAGEIFS(ObservedSpeciesData!AE$2:AE$4955,ObservedSpeciesData!$A$2:$A$4955,$A140,ObservedSpeciesData!$D$2:$D$4955,$D140),"")</f>
        <v>10.719467238472433</v>
      </c>
      <c r="AF140" s="23"/>
      <c r="AG140" s="24"/>
      <c r="AH140" s="23" t="str">
        <f>IF(ISNUMBER(AVERAGEIFS(ObservedSpeciesData!AH$2:AH$4955,ObservedSpeciesData!$A$2:$A$4955,$A140,ObservedSpeciesData!$D$2:$D$4955,$D140)),AVERAGEIFS(ObservedSpeciesData!AH$2:AH$4955,ObservedSpeciesData!$A$2:$A$4955,$A140,ObservedSpeciesData!$D$2:$D$4955,$D140),"")</f>
        <v/>
      </c>
      <c r="AI140" s="23" t="str">
        <f>IF(ISNUMBER(AVERAGEIFS(ObservedSpeciesData!AI$2:AI$4955,ObservedSpeciesData!$A$2:$A$4955,$A140,ObservedSpeciesData!$C$2:$C$4955,$C140,ObservedSpeciesData!$D$2:$D$4955,$D140)),AVERAGEIFS(ObservedSpeciesData!AI$2:AI$4955,ObservedSpeciesData!$A$2:$A$4955,$A140,ObservedSpeciesData!$C$2:$C$4955,$C140,ObservedSpeciesData!$D$2:$D$4955,$D140),"")</f>
        <v/>
      </c>
      <c r="AJ140" s="2">
        <f>COUNTIFS(ObservedSpeciesData!$A$2:$A$828,$A140,ObservedSpeciesData!$D$2:$D$828,$D140)</f>
        <v>3</v>
      </c>
      <c r="AK140" s="2">
        <f t="shared" si="2"/>
        <v>11</v>
      </c>
    </row>
    <row r="141" spans="1:37" x14ac:dyDescent="0.25">
      <c r="A141" s="14" t="s">
        <v>117</v>
      </c>
      <c r="B141" t="s">
        <v>98</v>
      </c>
      <c r="C141" t="s">
        <v>106</v>
      </c>
      <c r="D141" s="13">
        <v>42683</v>
      </c>
      <c r="E141">
        <v>1</v>
      </c>
      <c r="F141">
        <v>50</v>
      </c>
      <c r="G141" s="2" t="s">
        <v>78</v>
      </c>
      <c r="H141" s="2" t="s">
        <v>11</v>
      </c>
      <c r="I141">
        <v>2</v>
      </c>
      <c r="J141" s="2" t="s">
        <v>119</v>
      </c>
      <c r="K141" s="2">
        <f>IF(ISNUMBER(AVERAGEIFS(ObservedSpeciesData!K$2:K$4955,ObservedSpeciesData!$A$2:$A$4955,$A141,ObservedSpeciesData!$D$2:$D$4955,$D141)),AVERAGEIFS(ObservedSpeciesData!K$2:K$4955,ObservedSpeciesData!$A$2:$A$4955,$A141,ObservedSpeciesData!$D$2:$D$4955,$D141),"")</f>
        <v>45</v>
      </c>
      <c r="L141" s="26">
        <f>IF(ISNUMBER(AVERAGEIFS(ObservedSpeciesData!L$2:L$4955,ObservedSpeciesData!$A$2:$A$4955,$A141,ObservedSpeciesData!$D$2:$D$4955,$D141)),AVERAGEIFS(ObservedSpeciesData!L$2:L$4955,ObservedSpeciesData!$A$2:$A$4955,$A141,ObservedSpeciesData!$D$2:$D$4955,$D141),"")</f>
        <v>2151.1583333333333</v>
      </c>
      <c r="M141" s="23">
        <f>IF(ISNUMBER(AVERAGEIFS(ObservedSpeciesData!M$2:M$4955,ObservedSpeciesData!$A$2:$A$4955,$A141,ObservedSpeciesData!$D$2:$D$4955,$D141)),AVERAGEIFS(ObservedSpeciesData!M$2:M$4955,ObservedSpeciesData!$A$2:$A$4955,$A141,ObservedSpeciesData!$D$2:$D$4955,$D141),"")</f>
        <v>215.11583333333331</v>
      </c>
      <c r="N141" s="23" t="str">
        <f>IF(ISNUMBER(AVERAGEIFS(ObservedSpeciesData!N$2:N$4955,ObservedSpeciesData!$A$2:$A$4955,$A141,ObservedSpeciesData!$D$2:$D$4955,$D141)),AVERAGEIFS(ObservedSpeciesData!N$2:N$4955,ObservedSpeciesData!$A$2:$A$4955,$A141,ObservedSpeciesData!$D$2:$D$4955,$D141),"")</f>
        <v/>
      </c>
      <c r="O141" s="23" t="str">
        <f>IF(ISNUMBER(AVERAGEIFS(ObservedSpeciesData!O$2:O$4955,ObservedSpeciesData!$A$2:$A$4955,$A141,ObservedSpeciesData!$D$2:$D$4955,$D141)),AVERAGEIFS(ObservedSpeciesData!O$2:O$4955,ObservedSpeciesData!$A$2:$A$4955,$A141,ObservedSpeciesData!$D$2:$D$4955,$D141),"")</f>
        <v/>
      </c>
      <c r="P141" s="23" t="str">
        <f>IF(ISNUMBER(AVERAGEIFS(ObservedSpeciesData!P$2:P$4955,ObservedSpeciesData!$A$2:$A$4955,$A141,ObservedSpeciesData!$C$2:$C$4955,$C141,ObservedSpeciesData!$D$2:$D$4955,$D141)),AVERAGEIFS(ObservedSpeciesData!P$2:P$4955,ObservedSpeciesData!$A$2:$A$4955,$A141,ObservedSpeciesData!$C$2:$C$4955,$C141,ObservedSpeciesData!$D$2:$D$4955,$D141),"")</f>
        <v/>
      </c>
      <c r="Q141" s="23"/>
      <c r="R141" s="25" t="str">
        <f>IF(ISNUMBER(AVERAGEIFS(ObservedSpeciesData!R$2:R$4955,ObservedSpeciesData!$A$2:$A$4955,$A141,ObservedSpeciesData!$D$2:$D$4955,$D141)),AVERAGEIFS(ObservedSpeciesData!R$2:R$4955,ObservedSpeciesData!$A$2:$A$4955,$A141,ObservedSpeciesData!$D$2:$D$4955,$D141),"")</f>
        <v/>
      </c>
      <c r="S141" s="25" t="str">
        <f>IF(ISNUMBER(AVERAGEIFS(ObservedSpeciesData!S$2:S$4955,ObservedSpeciesData!$A$2:$A$4955,$A141,ObservedSpeciesData!$D$2:$D$4955,$D141)),AVERAGEIFS(ObservedSpeciesData!S$2:S$4955,ObservedSpeciesData!$A$2:$A$4955,$A141,ObservedSpeciesData!$D$2:$D$4955,$D141),"")</f>
        <v/>
      </c>
      <c r="T141" s="23" t="str">
        <f>IF(ISNUMBER(AVERAGEIFS(ObservedSpeciesData!T$2:T$4955,ObservedSpeciesData!$A$2:$A$4955,$A141,ObservedSpeciesData!$D$2:$D$4955,$D141)),AVERAGEIFS(ObservedSpeciesData!T$2:T$4955,ObservedSpeciesData!$A$2:$A$4955,$A141,ObservedSpeciesData!$D$2:$D$4955,$D141),"")</f>
        <v/>
      </c>
      <c r="U141" s="24" t="str">
        <f>IF(ISNUMBER(AVERAGEIFS(ObservedSpeciesData!U$2:U$4955,ObservedSpeciesData!$A$2:$A$4955,$A141,ObservedSpeciesData!$C$2:$C$4955,$C141,ObservedSpeciesData!$D$2:$D$4955,$D141)),AVERAGEIFS(ObservedSpeciesData!U$2:U$4955,ObservedSpeciesData!$A$2:$A$4955,$A141,ObservedSpeciesData!$C$2:$C$4955,$C141,ObservedSpeciesData!$D$2:$D$4955,$D141),"")</f>
        <v/>
      </c>
      <c r="V141" s="23">
        <f>IF(ISNUMBER(AVERAGEIFS(ObservedSpeciesData!V$2:V$4955,ObservedSpeciesData!$A$2:$A$4955,$A141,ObservedSpeciesData!$D$2:$D$4955,$D141)),AVERAGEIFS(ObservedSpeciesData!V$2:V$4955,ObservedSpeciesData!$A$2:$A$4955,$A141,ObservedSpeciesData!$D$2:$D$4955,$D141),"")</f>
        <v>19.281928062438965</v>
      </c>
      <c r="W141" s="23">
        <f>IF(ISNUMBER(AVERAGEIFS(ObservedSpeciesData!W$2:W$4955,ObservedSpeciesData!$A$2:$A$4955,$A141,ObservedSpeciesData!$D$2:$D$4955,$D141)),AVERAGEIFS(ObservedSpeciesData!W$2:W$4955,ObservedSpeciesData!$A$2:$A$4955,$A141,ObservedSpeciesData!$D$2:$D$4955,$D141),"")</f>
        <v>19.5373379389445</v>
      </c>
      <c r="X141" s="23">
        <f>IF(ISNUMBER(AVERAGEIFS(ObservedSpeciesData!X$2:X$4955,ObservedSpeciesData!$A$2:$A$4955,$A141,ObservedSpeciesData!$D$2:$D$4955,$D141)),AVERAGEIFS(ObservedSpeciesData!X$2:X$4955,ObservedSpeciesData!$A$2:$A$4955,$A141,ObservedSpeciesData!$D$2:$D$4955,$D141),"")</f>
        <v>80.141707102457687</v>
      </c>
      <c r="Y141" s="23">
        <f>IF(ISNUMBER(AVERAGEIFS(ObservedSpeciesData!Y$2:Y$4955,ObservedSpeciesData!$A$2:$A$4955,$A141,ObservedSpeciesData!$D$2:$D$4955,$D141)),AVERAGEIFS(ObservedSpeciesData!Y$2:Y$4955,ObservedSpeciesData!$A$2:$A$4955,$A141,ObservedSpeciesData!$D$2:$D$4955,$D141),"")</f>
        <v>22.241981188456219</v>
      </c>
      <c r="Z141" s="23">
        <f>IF(ISNUMBER(AVERAGEIFS(ObservedSpeciesData!Z$2:Z$4955,ObservedSpeciesData!$A$2:$A$4955,$A141,ObservedSpeciesData!$D$2:$D$4955,$D141)),AVERAGEIFS(ObservedSpeciesData!Z$2:Z$4955,ObservedSpeciesData!$A$2:$A$4955,$A141,ObservedSpeciesData!$D$2:$D$4955,$D141),"")</f>
        <v>90.527201334635421</v>
      </c>
      <c r="AA141" s="23">
        <f>IF(ISNUMBER(AVERAGEIFS(ObservedSpeciesData!AA$2:AA$4955,ObservedSpeciesData!$A$2:$A$4955,$A141,ObservedSpeciesData!$D$2:$D$4955,$D141)),AVERAGEIFS(ObservedSpeciesData!AA$2:AA$4955,ObservedSpeciesData!$A$2:$A$4955,$A141,ObservedSpeciesData!$D$2:$D$4955,$D141),"")</f>
        <v>25.98149299621582</v>
      </c>
      <c r="AB141" s="24">
        <f>IF(ISNUMBER(AVERAGEIFS(ObservedSpeciesData!AB$2:AB$4955,ObservedSpeciesData!$A$2:$A$4955,$A141,ObservedSpeciesData!$D$2:$D$4955,$D141)),AVERAGEIFS(ObservedSpeciesData!AB$2:AB$4955,ObservedSpeciesData!$A$2:$A$4955,$A141,ObservedSpeciesData!$D$2:$D$4955,$D141),"")</f>
        <v>4.1570388793945312E-2</v>
      </c>
      <c r="AC141" s="24">
        <f>IF(ISNUMBER(AVERAGEIFS(ObservedSpeciesData!AC$2:AC$4955,ObservedSpeciesData!$A$2:$A$4955,$A141,ObservedSpeciesData!$D$2:$D$4955,$D141)),AVERAGEIFS(ObservedSpeciesData!AC$2:AC$4955,ObservedSpeciesData!$A$2:$A$4955,$A141,ObservedSpeciesData!$D$2:$D$4955,$D141),"")</f>
        <v>4.1570388793945312E-2</v>
      </c>
      <c r="AD141" s="23">
        <f>IF(ISNUMBER(AVERAGEIFS(ObservedSpeciesData!AD$2:AD$4955,ObservedSpeciesData!$A$2:$A$4955,$A141,ObservedSpeciesData!$D$2:$D$4955,$D141)),AVERAGEIFS(ObservedSpeciesData!AD$2:AD$4955,ObservedSpeciesData!$A$2:$A$4955,$A141,ObservedSpeciesData!$D$2:$D$4955,$D141),"")</f>
        <v>12.822673136393229</v>
      </c>
      <c r="AE141" s="24">
        <f>IF(ISNUMBER(AVERAGEIFS(ObservedSpeciesData!AE$2:AE$4955,ObservedSpeciesData!$A$2:$A$4955,$A141,ObservedSpeciesData!$D$2:$D$4955,$D141)),AVERAGEIFS(ObservedSpeciesData!AE$2:AE$4955,ObservedSpeciesData!$A$2:$A$4955,$A141,ObservedSpeciesData!$D$2:$D$4955,$D141),"")</f>
        <v>10.561360442333786</v>
      </c>
      <c r="AF141" s="23"/>
      <c r="AG141" s="24"/>
      <c r="AH141" s="23" t="str">
        <f>IF(ISNUMBER(AVERAGEIFS(ObservedSpeciesData!AH$2:AH$4955,ObservedSpeciesData!$A$2:$A$4955,$A141,ObservedSpeciesData!$D$2:$D$4955,$D141)),AVERAGEIFS(ObservedSpeciesData!AH$2:AH$4955,ObservedSpeciesData!$A$2:$A$4955,$A141,ObservedSpeciesData!$D$2:$D$4955,$D141),"")</f>
        <v/>
      </c>
      <c r="AI141" s="23" t="str">
        <f>IF(ISNUMBER(AVERAGEIFS(ObservedSpeciesData!AI$2:AI$4955,ObservedSpeciesData!$A$2:$A$4955,$A141,ObservedSpeciesData!$C$2:$C$4955,$C141,ObservedSpeciesData!$D$2:$D$4955,$D141)),AVERAGEIFS(ObservedSpeciesData!AI$2:AI$4955,ObservedSpeciesData!$A$2:$A$4955,$A141,ObservedSpeciesData!$C$2:$C$4955,$C141,ObservedSpeciesData!$D$2:$D$4955,$D141),"")</f>
        <v/>
      </c>
      <c r="AJ141" s="2">
        <f>COUNTIFS(ObservedSpeciesData!$A$2:$A$828,$A141,ObservedSpeciesData!$D$2:$D$828,$D141)</f>
        <v>3</v>
      </c>
      <c r="AK141" s="2">
        <f t="shared" si="2"/>
        <v>11</v>
      </c>
    </row>
    <row r="142" spans="1:37" x14ac:dyDescent="0.25">
      <c r="A142" s="14" t="s">
        <v>116</v>
      </c>
      <c r="B142" t="s">
        <v>98</v>
      </c>
      <c r="C142" t="s">
        <v>106</v>
      </c>
      <c r="D142" s="13">
        <v>42683</v>
      </c>
      <c r="E142">
        <v>1</v>
      </c>
      <c r="F142">
        <v>100</v>
      </c>
      <c r="G142" s="2" t="s">
        <v>78</v>
      </c>
      <c r="H142" s="2" t="s">
        <v>11</v>
      </c>
      <c r="I142">
        <v>2</v>
      </c>
      <c r="J142" s="2" t="s">
        <v>119</v>
      </c>
      <c r="K142" s="2">
        <f>IF(ISNUMBER(AVERAGEIFS(ObservedSpeciesData!K$2:K$4955,ObservedSpeciesData!$A$2:$A$4955,$A142,ObservedSpeciesData!$D$2:$D$4955,$D142)),AVERAGEIFS(ObservedSpeciesData!K$2:K$4955,ObservedSpeciesData!$A$2:$A$4955,$A142,ObservedSpeciesData!$D$2:$D$4955,$D142),"")</f>
        <v>78</v>
      </c>
      <c r="L142" s="26">
        <f>IF(ISNUMBER(AVERAGEIFS(ObservedSpeciesData!L$2:L$4955,ObservedSpeciesData!$A$2:$A$4955,$A142,ObservedSpeciesData!$D$2:$D$4955,$D142)),AVERAGEIFS(ObservedSpeciesData!L$2:L$4955,ObservedSpeciesData!$A$2:$A$4955,$A142,ObservedSpeciesData!$D$2:$D$4955,$D142),"")</f>
        <v>2121.1416666666664</v>
      </c>
      <c r="M142" s="23">
        <f>IF(ISNUMBER(AVERAGEIFS(ObservedSpeciesData!M$2:M$4955,ObservedSpeciesData!$A$2:$A$4955,$A142,ObservedSpeciesData!$D$2:$D$4955,$D142)),AVERAGEIFS(ObservedSpeciesData!M$2:M$4955,ObservedSpeciesData!$A$2:$A$4955,$A142,ObservedSpeciesData!$D$2:$D$4955,$D142),"")</f>
        <v>212.11416666666665</v>
      </c>
      <c r="N142" s="23" t="str">
        <f>IF(ISNUMBER(AVERAGEIFS(ObservedSpeciesData!N$2:N$4955,ObservedSpeciesData!$A$2:$A$4955,$A142,ObservedSpeciesData!$D$2:$D$4955,$D142)),AVERAGEIFS(ObservedSpeciesData!N$2:N$4955,ObservedSpeciesData!$A$2:$A$4955,$A142,ObservedSpeciesData!$D$2:$D$4955,$D142),"")</f>
        <v/>
      </c>
      <c r="O142" s="23" t="str">
        <f>IF(ISNUMBER(AVERAGEIFS(ObservedSpeciesData!O$2:O$4955,ObservedSpeciesData!$A$2:$A$4955,$A142,ObservedSpeciesData!$D$2:$D$4955,$D142)),AVERAGEIFS(ObservedSpeciesData!O$2:O$4955,ObservedSpeciesData!$A$2:$A$4955,$A142,ObservedSpeciesData!$D$2:$D$4955,$D142),"")</f>
        <v/>
      </c>
      <c r="P142" s="23" t="str">
        <f>IF(ISNUMBER(AVERAGEIFS(ObservedSpeciesData!P$2:P$4955,ObservedSpeciesData!$A$2:$A$4955,$A142,ObservedSpeciesData!$C$2:$C$4955,$C142,ObservedSpeciesData!$D$2:$D$4955,$D142)),AVERAGEIFS(ObservedSpeciesData!P$2:P$4955,ObservedSpeciesData!$A$2:$A$4955,$A142,ObservedSpeciesData!$C$2:$C$4955,$C142,ObservedSpeciesData!$D$2:$D$4955,$D142),"")</f>
        <v/>
      </c>
      <c r="Q142" s="23"/>
      <c r="R142" s="25" t="str">
        <f>IF(ISNUMBER(AVERAGEIFS(ObservedSpeciesData!R$2:R$4955,ObservedSpeciesData!$A$2:$A$4955,$A142,ObservedSpeciesData!$D$2:$D$4955,$D142)),AVERAGEIFS(ObservedSpeciesData!R$2:R$4955,ObservedSpeciesData!$A$2:$A$4955,$A142,ObservedSpeciesData!$D$2:$D$4955,$D142),"")</f>
        <v/>
      </c>
      <c r="S142" s="25" t="str">
        <f>IF(ISNUMBER(AVERAGEIFS(ObservedSpeciesData!S$2:S$4955,ObservedSpeciesData!$A$2:$A$4955,$A142,ObservedSpeciesData!$D$2:$D$4955,$D142)),AVERAGEIFS(ObservedSpeciesData!S$2:S$4955,ObservedSpeciesData!$A$2:$A$4955,$A142,ObservedSpeciesData!$D$2:$D$4955,$D142),"")</f>
        <v/>
      </c>
      <c r="T142" s="23" t="str">
        <f>IF(ISNUMBER(AVERAGEIFS(ObservedSpeciesData!T$2:T$4955,ObservedSpeciesData!$A$2:$A$4955,$A142,ObservedSpeciesData!$D$2:$D$4955,$D142)),AVERAGEIFS(ObservedSpeciesData!T$2:T$4955,ObservedSpeciesData!$A$2:$A$4955,$A142,ObservedSpeciesData!$D$2:$D$4955,$D142),"")</f>
        <v/>
      </c>
      <c r="U142" s="24" t="str">
        <f>IF(ISNUMBER(AVERAGEIFS(ObservedSpeciesData!U$2:U$4955,ObservedSpeciesData!$A$2:$A$4955,$A142,ObservedSpeciesData!$C$2:$C$4955,$C142,ObservedSpeciesData!$D$2:$D$4955,$D142)),AVERAGEIFS(ObservedSpeciesData!U$2:U$4955,ObservedSpeciesData!$A$2:$A$4955,$A142,ObservedSpeciesData!$C$2:$C$4955,$C142,ObservedSpeciesData!$D$2:$D$4955,$D142),"")</f>
        <v/>
      </c>
      <c r="V142" s="23">
        <f>IF(ISNUMBER(AVERAGEIFS(ObservedSpeciesData!V$2:V$4955,ObservedSpeciesData!$A$2:$A$4955,$A142,ObservedSpeciesData!$D$2:$D$4955,$D142)),AVERAGEIFS(ObservedSpeciesData!V$2:V$4955,ObservedSpeciesData!$A$2:$A$4955,$A142,ObservedSpeciesData!$D$2:$D$4955,$D142),"")</f>
        <v>18.331766446431477</v>
      </c>
      <c r="W142" s="23">
        <f>IF(ISNUMBER(AVERAGEIFS(ObservedSpeciesData!W$2:W$4955,ObservedSpeciesData!$A$2:$A$4955,$A142,ObservedSpeciesData!$D$2:$D$4955,$D142)),AVERAGEIFS(ObservedSpeciesData!W$2:W$4955,ObservedSpeciesData!$A$2:$A$4955,$A142,ObservedSpeciesData!$D$2:$D$4955,$D142),"")</f>
        <v>19.496249198913574</v>
      </c>
      <c r="X142" s="23">
        <f>IF(ISNUMBER(AVERAGEIFS(ObservedSpeciesData!X$2:X$4955,ObservedSpeciesData!$A$2:$A$4955,$A142,ObservedSpeciesData!$D$2:$D$4955,$D142)),AVERAGEIFS(ObservedSpeciesData!X$2:X$4955,ObservedSpeciesData!$A$2:$A$4955,$A142,ObservedSpeciesData!$D$2:$D$4955,$D142),"")</f>
        <v>81.226634979248047</v>
      </c>
      <c r="Y142" s="23">
        <f>IF(ISNUMBER(AVERAGEIFS(ObservedSpeciesData!Y$2:Y$4955,ObservedSpeciesData!$A$2:$A$4955,$A142,ObservedSpeciesData!$D$2:$D$4955,$D142)),AVERAGEIFS(ObservedSpeciesData!Y$2:Y$4955,ObservedSpeciesData!$A$2:$A$4955,$A142,ObservedSpeciesData!$D$2:$D$4955,$D142),"")</f>
        <v>20.807796478271484</v>
      </c>
      <c r="Z142" s="23">
        <f>IF(ISNUMBER(AVERAGEIFS(ObservedSpeciesData!Z$2:Z$4955,ObservedSpeciesData!$A$2:$A$4955,$A142,ObservedSpeciesData!$D$2:$D$4955,$D142)),AVERAGEIFS(ObservedSpeciesData!Z$2:Z$4955,ObservedSpeciesData!$A$2:$A$4955,$A142,ObservedSpeciesData!$D$2:$D$4955,$D142),"")</f>
        <v>90.337413787841797</v>
      </c>
      <c r="AA142" s="23">
        <f>IF(ISNUMBER(AVERAGEIFS(ObservedSpeciesData!AA$2:AA$4955,ObservedSpeciesData!$A$2:$A$4955,$A142,ObservedSpeciesData!$D$2:$D$4955,$D142)),AVERAGEIFS(ObservedSpeciesData!AA$2:AA$4955,ObservedSpeciesData!$A$2:$A$4955,$A142,ObservedSpeciesData!$D$2:$D$4955,$D142),"")</f>
        <v>26.697448094685871</v>
      </c>
      <c r="AB142" s="24">
        <f>IF(ISNUMBER(AVERAGEIFS(ObservedSpeciesData!AB$2:AB$4955,ObservedSpeciesData!$A$2:$A$4955,$A142,ObservedSpeciesData!$D$2:$D$4955,$D142)),AVERAGEIFS(ObservedSpeciesData!AB$2:AB$4955,ObservedSpeciesData!$A$2:$A$4955,$A142,ObservedSpeciesData!$D$2:$D$4955,$D142),"")</f>
        <v>4.2715916951497394E-2</v>
      </c>
      <c r="AC142" s="24">
        <f>IF(ISNUMBER(AVERAGEIFS(ObservedSpeciesData!AC$2:AC$4955,ObservedSpeciesData!$A$2:$A$4955,$A142,ObservedSpeciesData!$D$2:$D$4955,$D142)),AVERAGEIFS(ObservedSpeciesData!AC$2:AC$4955,ObservedSpeciesData!$A$2:$A$4955,$A142,ObservedSpeciesData!$D$2:$D$4955,$D142),"")</f>
        <v>4.2715916951497394E-2</v>
      </c>
      <c r="AD142" s="23">
        <f>IF(ISNUMBER(AVERAGEIFS(ObservedSpeciesData!AD$2:AD$4955,ObservedSpeciesData!$A$2:$A$4955,$A142,ObservedSpeciesData!$D$2:$D$4955,$D142)),AVERAGEIFS(ObservedSpeciesData!AD$2:AD$4955,ObservedSpeciesData!$A$2:$A$4955,$A142,ObservedSpeciesData!$D$2:$D$4955,$D142),"")</f>
        <v>12.996261596679688</v>
      </c>
      <c r="AE142" s="24">
        <f>IF(ISNUMBER(AVERAGEIFS(ObservedSpeciesData!AE$2:AE$4955,ObservedSpeciesData!$A$2:$A$4955,$A142,ObservedSpeciesData!$D$2:$D$4955,$D142)),AVERAGEIFS(ObservedSpeciesData!AE$2:AE$4955,ObservedSpeciesData!$A$2:$A$4955,$A142,ObservedSpeciesData!$D$2:$D$4955,$D142),"")</f>
        <v>11.279732971034941</v>
      </c>
      <c r="AF142" s="23"/>
      <c r="AG142" s="24"/>
      <c r="AH142" s="23" t="str">
        <f>IF(ISNUMBER(AVERAGEIFS(ObservedSpeciesData!AH$2:AH$4955,ObservedSpeciesData!$A$2:$A$4955,$A142,ObservedSpeciesData!$D$2:$D$4955,$D142)),AVERAGEIFS(ObservedSpeciesData!AH$2:AH$4955,ObservedSpeciesData!$A$2:$A$4955,$A142,ObservedSpeciesData!$D$2:$D$4955,$D142),"")</f>
        <v/>
      </c>
      <c r="AI142" s="23" t="str">
        <f>IF(ISNUMBER(AVERAGEIFS(ObservedSpeciesData!AI$2:AI$4955,ObservedSpeciesData!$A$2:$A$4955,$A142,ObservedSpeciesData!$C$2:$C$4955,$C142,ObservedSpeciesData!$D$2:$D$4955,$D142)),AVERAGEIFS(ObservedSpeciesData!AI$2:AI$4955,ObservedSpeciesData!$A$2:$A$4955,$A142,ObservedSpeciesData!$C$2:$C$4955,$C142,ObservedSpeciesData!$D$2:$D$4955,$D142),"")</f>
        <v/>
      </c>
      <c r="AJ142" s="2">
        <f>COUNTIFS(ObservedSpeciesData!$A$2:$A$828,$A142,ObservedSpeciesData!$D$2:$D$828,$D142)</f>
        <v>3</v>
      </c>
      <c r="AK142" s="2">
        <f t="shared" si="2"/>
        <v>11</v>
      </c>
    </row>
    <row r="143" spans="1:37" x14ac:dyDescent="0.25">
      <c r="A143" s="14" t="s">
        <v>115</v>
      </c>
      <c r="B143" t="s">
        <v>98</v>
      </c>
      <c r="C143" t="s">
        <v>106</v>
      </c>
      <c r="D143" s="13">
        <v>42683</v>
      </c>
      <c r="E143">
        <v>1</v>
      </c>
      <c r="F143">
        <v>200</v>
      </c>
      <c r="G143" s="2" t="s">
        <v>78</v>
      </c>
      <c r="H143" s="2" t="s">
        <v>11</v>
      </c>
      <c r="I143">
        <v>2</v>
      </c>
      <c r="J143" s="2" t="s">
        <v>119</v>
      </c>
      <c r="K143" s="2">
        <f>IF(ISNUMBER(AVERAGEIFS(ObservedSpeciesData!K$2:K$4955,ObservedSpeciesData!$A$2:$A$4955,$A143,ObservedSpeciesData!$D$2:$D$4955,$D143)),AVERAGEIFS(ObservedSpeciesData!K$2:K$4955,ObservedSpeciesData!$A$2:$A$4955,$A143,ObservedSpeciesData!$D$2:$D$4955,$D143),"")</f>
        <v>156</v>
      </c>
      <c r="L143" s="26">
        <f>IF(ISNUMBER(AVERAGEIFS(ObservedSpeciesData!L$2:L$4955,ObservedSpeciesData!$A$2:$A$4955,$A143,ObservedSpeciesData!$D$2:$D$4955,$D143)),AVERAGEIFS(ObservedSpeciesData!L$2:L$4955,ObservedSpeciesData!$A$2:$A$4955,$A143,ObservedSpeciesData!$D$2:$D$4955,$D143),"")</f>
        <v>2256.0499999999997</v>
      </c>
      <c r="M143" s="23">
        <f>IF(ISNUMBER(AVERAGEIFS(ObservedSpeciesData!M$2:M$4955,ObservedSpeciesData!$A$2:$A$4955,$A143,ObservedSpeciesData!$D$2:$D$4955,$D143)),AVERAGEIFS(ObservedSpeciesData!M$2:M$4955,ObservedSpeciesData!$A$2:$A$4955,$A143,ObservedSpeciesData!$D$2:$D$4955,$D143),"")</f>
        <v>225.60500000000002</v>
      </c>
      <c r="N143" s="23" t="str">
        <f>IF(ISNUMBER(AVERAGEIFS(ObservedSpeciesData!N$2:N$4955,ObservedSpeciesData!$A$2:$A$4955,$A143,ObservedSpeciesData!$D$2:$D$4955,$D143)),AVERAGEIFS(ObservedSpeciesData!N$2:N$4955,ObservedSpeciesData!$A$2:$A$4955,$A143,ObservedSpeciesData!$D$2:$D$4955,$D143),"")</f>
        <v/>
      </c>
      <c r="O143" s="23" t="str">
        <f>IF(ISNUMBER(AVERAGEIFS(ObservedSpeciesData!O$2:O$4955,ObservedSpeciesData!$A$2:$A$4955,$A143,ObservedSpeciesData!$D$2:$D$4955,$D143)),AVERAGEIFS(ObservedSpeciesData!O$2:O$4955,ObservedSpeciesData!$A$2:$A$4955,$A143,ObservedSpeciesData!$D$2:$D$4955,$D143),"")</f>
        <v/>
      </c>
      <c r="P143" s="23" t="str">
        <f>IF(ISNUMBER(AVERAGEIFS(ObservedSpeciesData!P$2:P$4955,ObservedSpeciesData!$A$2:$A$4955,$A143,ObservedSpeciesData!$C$2:$C$4955,$C143,ObservedSpeciesData!$D$2:$D$4955,$D143)),AVERAGEIFS(ObservedSpeciesData!P$2:P$4955,ObservedSpeciesData!$A$2:$A$4955,$A143,ObservedSpeciesData!$C$2:$C$4955,$C143,ObservedSpeciesData!$D$2:$D$4955,$D143),"")</f>
        <v/>
      </c>
      <c r="Q143" s="23"/>
      <c r="R143" s="25" t="str">
        <f>IF(ISNUMBER(AVERAGEIFS(ObservedSpeciesData!R$2:R$4955,ObservedSpeciesData!$A$2:$A$4955,$A143,ObservedSpeciesData!$D$2:$D$4955,$D143)),AVERAGEIFS(ObservedSpeciesData!R$2:R$4955,ObservedSpeciesData!$A$2:$A$4955,$A143,ObservedSpeciesData!$D$2:$D$4955,$D143),"")</f>
        <v/>
      </c>
      <c r="S143" s="25" t="str">
        <f>IF(ISNUMBER(AVERAGEIFS(ObservedSpeciesData!S$2:S$4955,ObservedSpeciesData!$A$2:$A$4955,$A143,ObservedSpeciesData!$D$2:$D$4955,$D143)),AVERAGEIFS(ObservedSpeciesData!S$2:S$4955,ObservedSpeciesData!$A$2:$A$4955,$A143,ObservedSpeciesData!$D$2:$D$4955,$D143),"")</f>
        <v/>
      </c>
      <c r="T143" s="23" t="str">
        <f>IF(ISNUMBER(AVERAGEIFS(ObservedSpeciesData!T$2:T$4955,ObservedSpeciesData!$A$2:$A$4955,$A143,ObservedSpeciesData!$D$2:$D$4955,$D143)),AVERAGEIFS(ObservedSpeciesData!T$2:T$4955,ObservedSpeciesData!$A$2:$A$4955,$A143,ObservedSpeciesData!$D$2:$D$4955,$D143),"")</f>
        <v/>
      </c>
      <c r="U143" s="24" t="str">
        <f>IF(ISNUMBER(AVERAGEIFS(ObservedSpeciesData!U$2:U$4955,ObservedSpeciesData!$A$2:$A$4955,$A143,ObservedSpeciesData!$C$2:$C$4955,$C143,ObservedSpeciesData!$D$2:$D$4955,$D143)),AVERAGEIFS(ObservedSpeciesData!U$2:U$4955,ObservedSpeciesData!$A$2:$A$4955,$A143,ObservedSpeciesData!$C$2:$C$4955,$C143,ObservedSpeciesData!$D$2:$D$4955,$D143),"")</f>
        <v/>
      </c>
      <c r="V143" s="23">
        <f>IF(ISNUMBER(AVERAGEIFS(ObservedSpeciesData!V$2:V$4955,ObservedSpeciesData!$A$2:$A$4955,$A143,ObservedSpeciesData!$D$2:$D$4955,$D143)),AVERAGEIFS(ObservedSpeciesData!V$2:V$4955,ObservedSpeciesData!$A$2:$A$4955,$A143,ObservedSpeciesData!$D$2:$D$4955,$D143),"")</f>
        <v>18.190780003865559</v>
      </c>
      <c r="W143" s="23">
        <f>IF(ISNUMBER(AVERAGEIFS(ObservedSpeciesData!W$2:W$4955,ObservedSpeciesData!$A$2:$A$4955,$A143,ObservedSpeciesData!$D$2:$D$4955,$D143)),AVERAGEIFS(ObservedSpeciesData!W$2:W$4955,ObservedSpeciesData!$A$2:$A$4955,$A143,ObservedSpeciesData!$D$2:$D$4955,$D143),"")</f>
        <v>19.054904301961262</v>
      </c>
      <c r="X143" s="23">
        <f>IF(ISNUMBER(AVERAGEIFS(ObservedSpeciesData!X$2:X$4955,ObservedSpeciesData!$A$2:$A$4955,$A143,ObservedSpeciesData!$D$2:$D$4955,$D143)),AVERAGEIFS(ObservedSpeciesData!X$2:X$4955,ObservedSpeciesData!$A$2:$A$4955,$A143,ObservedSpeciesData!$D$2:$D$4955,$D143),"")</f>
        <v>81.063073476155594</v>
      </c>
      <c r="Y143" s="23">
        <f>IF(ISNUMBER(AVERAGEIFS(ObservedSpeciesData!Y$2:Y$4955,ObservedSpeciesData!$A$2:$A$4955,$A143,ObservedSpeciesData!$D$2:$D$4955,$D143)),AVERAGEIFS(ObservedSpeciesData!Y$2:Y$4955,ObservedSpeciesData!$A$2:$A$4955,$A143,ObservedSpeciesData!$D$2:$D$4955,$D143),"")</f>
        <v>21.032588322957356</v>
      </c>
      <c r="Z143" s="23">
        <f>IF(ISNUMBER(AVERAGEIFS(ObservedSpeciesData!Z$2:Z$4955,ObservedSpeciesData!$A$2:$A$4955,$A143,ObservedSpeciesData!$D$2:$D$4955,$D143)),AVERAGEIFS(ObservedSpeciesData!Z$2:Z$4955,ObservedSpeciesData!$A$2:$A$4955,$A143,ObservedSpeciesData!$D$2:$D$4955,$D143),"")</f>
        <v>90.279116312662765</v>
      </c>
      <c r="AA143" s="23">
        <f>IF(ISNUMBER(AVERAGEIFS(ObservedSpeciesData!AA$2:AA$4955,ObservedSpeciesData!$A$2:$A$4955,$A143,ObservedSpeciesData!$D$2:$D$4955,$D143)),AVERAGEIFS(ObservedSpeciesData!AA$2:AA$4955,ObservedSpeciesData!$A$2:$A$4955,$A143,ObservedSpeciesData!$D$2:$D$4955,$D143),"")</f>
        <v>26.802577018737793</v>
      </c>
      <c r="AB143" s="24">
        <f>IF(ISNUMBER(AVERAGEIFS(ObservedSpeciesData!AB$2:AB$4955,ObservedSpeciesData!$A$2:$A$4955,$A143,ObservedSpeciesData!$D$2:$D$4955,$D143)),AVERAGEIFS(ObservedSpeciesData!AB$2:AB$4955,ObservedSpeciesData!$A$2:$A$4955,$A143,ObservedSpeciesData!$D$2:$D$4955,$D143),"")</f>
        <v>4.2884123229980468E-2</v>
      </c>
      <c r="AC143" s="24">
        <f>IF(ISNUMBER(AVERAGEIFS(ObservedSpeciesData!AC$2:AC$4955,ObservedSpeciesData!$A$2:$A$4955,$A143,ObservedSpeciesData!$D$2:$D$4955,$D143)),AVERAGEIFS(ObservedSpeciesData!AC$2:AC$4955,ObservedSpeciesData!$A$2:$A$4955,$A143,ObservedSpeciesData!$D$2:$D$4955,$D143),"")</f>
        <v>4.2884123229980468E-2</v>
      </c>
      <c r="AD143" s="23">
        <f>IF(ISNUMBER(AVERAGEIFS(ObservedSpeciesData!AD$2:AD$4955,ObservedSpeciesData!$A$2:$A$4955,$A143,ObservedSpeciesData!$D$2:$D$4955,$D143)),AVERAGEIFS(ObservedSpeciesData!AD$2:AD$4955,ObservedSpeciesData!$A$2:$A$4955,$A143,ObservedSpeciesData!$D$2:$D$4955,$D143),"")</f>
        <v>12.970091756184898</v>
      </c>
      <c r="AE143" s="24">
        <f>IF(ISNUMBER(AVERAGEIFS(ObservedSpeciesData!AE$2:AE$4955,ObservedSpeciesData!$A$2:$A$4955,$A143,ObservedSpeciesData!$D$2:$D$4955,$D143)),AVERAGEIFS(ObservedSpeciesData!AE$2:AE$4955,ObservedSpeciesData!$A$2:$A$4955,$A143,ObservedSpeciesData!$D$2:$D$4955,$D143),"")</f>
        <v>10.528231468229025</v>
      </c>
      <c r="AF143" s="23"/>
      <c r="AG143" s="24"/>
      <c r="AH143" s="23" t="str">
        <f>IF(ISNUMBER(AVERAGEIFS(ObservedSpeciesData!AH$2:AH$4955,ObservedSpeciesData!$A$2:$A$4955,$A143,ObservedSpeciesData!$D$2:$D$4955,$D143)),AVERAGEIFS(ObservedSpeciesData!AH$2:AH$4955,ObservedSpeciesData!$A$2:$A$4955,$A143,ObservedSpeciesData!$D$2:$D$4955,$D143),"")</f>
        <v/>
      </c>
      <c r="AI143" s="23" t="str">
        <f>IF(ISNUMBER(AVERAGEIFS(ObservedSpeciesData!AI$2:AI$4955,ObservedSpeciesData!$A$2:$A$4955,$A143,ObservedSpeciesData!$C$2:$C$4955,$C143,ObservedSpeciesData!$D$2:$D$4955,$D143)),AVERAGEIFS(ObservedSpeciesData!AI$2:AI$4955,ObservedSpeciesData!$A$2:$A$4955,$A143,ObservedSpeciesData!$C$2:$C$4955,$C143,ObservedSpeciesData!$D$2:$D$4955,$D143),"")</f>
        <v/>
      </c>
      <c r="AJ143" s="2">
        <f>COUNTIFS(ObservedSpeciesData!$A$2:$A$828,$A143,ObservedSpeciesData!$D$2:$D$828,$D143)</f>
        <v>3</v>
      </c>
      <c r="AK143" s="2">
        <f t="shared" si="2"/>
        <v>11</v>
      </c>
    </row>
    <row r="144" spans="1:37" x14ac:dyDescent="0.25">
      <c r="A144" s="14" t="s">
        <v>114</v>
      </c>
      <c r="B144" t="s">
        <v>98</v>
      </c>
      <c r="C144" t="s">
        <v>106</v>
      </c>
      <c r="D144" s="13">
        <v>42683</v>
      </c>
      <c r="E144">
        <v>1</v>
      </c>
      <c r="F144">
        <v>350</v>
      </c>
      <c r="G144" s="2" t="s">
        <v>78</v>
      </c>
      <c r="H144" s="2" t="s">
        <v>11</v>
      </c>
      <c r="I144">
        <v>2</v>
      </c>
      <c r="J144" s="2" t="s">
        <v>119</v>
      </c>
      <c r="K144" s="2">
        <f>IF(ISNUMBER(AVERAGEIFS(ObservedSpeciesData!K$2:K$4955,ObservedSpeciesData!$A$2:$A$4955,$A144,ObservedSpeciesData!$D$2:$D$4955,$D144)),AVERAGEIFS(ObservedSpeciesData!K$2:K$4955,ObservedSpeciesData!$A$2:$A$4955,$A144,ObservedSpeciesData!$D$2:$D$4955,$D144),"")</f>
        <v>272</v>
      </c>
      <c r="L144" s="26">
        <f>IF(ISNUMBER(AVERAGEIFS(ObservedSpeciesData!L$2:L$4955,ObservedSpeciesData!$A$2:$A$4955,$A144,ObservedSpeciesData!$D$2:$D$4955,$D144)),AVERAGEIFS(ObservedSpeciesData!L$2:L$4955,ObservedSpeciesData!$A$2:$A$4955,$A144,ObservedSpeciesData!$D$2:$D$4955,$D144),"")</f>
        <v>2178.9500000000003</v>
      </c>
      <c r="M144" s="23">
        <f>IF(ISNUMBER(AVERAGEIFS(ObservedSpeciesData!M$2:M$4955,ObservedSpeciesData!$A$2:$A$4955,$A144,ObservedSpeciesData!$D$2:$D$4955,$D144)),AVERAGEIFS(ObservedSpeciesData!M$2:M$4955,ObservedSpeciesData!$A$2:$A$4955,$A144,ObservedSpeciesData!$D$2:$D$4955,$D144),"")</f>
        <v>217.89499999999998</v>
      </c>
      <c r="N144" s="23" t="str">
        <f>IF(ISNUMBER(AVERAGEIFS(ObservedSpeciesData!N$2:N$4955,ObservedSpeciesData!$A$2:$A$4955,$A144,ObservedSpeciesData!$D$2:$D$4955,$D144)),AVERAGEIFS(ObservedSpeciesData!N$2:N$4955,ObservedSpeciesData!$A$2:$A$4955,$A144,ObservedSpeciesData!$D$2:$D$4955,$D144),"")</f>
        <v/>
      </c>
      <c r="O144" s="23" t="str">
        <f>IF(ISNUMBER(AVERAGEIFS(ObservedSpeciesData!O$2:O$4955,ObservedSpeciesData!$A$2:$A$4955,$A144,ObservedSpeciesData!$D$2:$D$4955,$D144)),AVERAGEIFS(ObservedSpeciesData!O$2:O$4955,ObservedSpeciesData!$A$2:$A$4955,$A144,ObservedSpeciesData!$D$2:$D$4955,$D144),"")</f>
        <v/>
      </c>
      <c r="P144" s="23" t="str">
        <f>IF(ISNUMBER(AVERAGEIFS(ObservedSpeciesData!P$2:P$4955,ObservedSpeciesData!$A$2:$A$4955,$A144,ObservedSpeciesData!$C$2:$C$4955,$C144,ObservedSpeciesData!$D$2:$D$4955,$D144)),AVERAGEIFS(ObservedSpeciesData!P$2:P$4955,ObservedSpeciesData!$A$2:$A$4955,$A144,ObservedSpeciesData!$C$2:$C$4955,$C144,ObservedSpeciesData!$D$2:$D$4955,$D144),"")</f>
        <v/>
      </c>
      <c r="Q144" s="23"/>
      <c r="R144" s="25" t="str">
        <f>IF(ISNUMBER(AVERAGEIFS(ObservedSpeciesData!R$2:R$4955,ObservedSpeciesData!$A$2:$A$4955,$A144,ObservedSpeciesData!$D$2:$D$4955,$D144)),AVERAGEIFS(ObservedSpeciesData!R$2:R$4955,ObservedSpeciesData!$A$2:$A$4955,$A144,ObservedSpeciesData!$D$2:$D$4955,$D144),"")</f>
        <v/>
      </c>
      <c r="S144" s="25" t="str">
        <f>IF(ISNUMBER(AVERAGEIFS(ObservedSpeciesData!S$2:S$4955,ObservedSpeciesData!$A$2:$A$4955,$A144,ObservedSpeciesData!$D$2:$D$4955,$D144)),AVERAGEIFS(ObservedSpeciesData!S$2:S$4955,ObservedSpeciesData!$A$2:$A$4955,$A144,ObservedSpeciesData!$D$2:$D$4955,$D144),"")</f>
        <v/>
      </c>
      <c r="T144" s="23" t="str">
        <f>IF(ISNUMBER(AVERAGEIFS(ObservedSpeciesData!T$2:T$4955,ObservedSpeciesData!$A$2:$A$4955,$A144,ObservedSpeciesData!$D$2:$D$4955,$D144)),AVERAGEIFS(ObservedSpeciesData!T$2:T$4955,ObservedSpeciesData!$A$2:$A$4955,$A144,ObservedSpeciesData!$D$2:$D$4955,$D144),"")</f>
        <v/>
      </c>
      <c r="U144" s="24" t="str">
        <f>IF(ISNUMBER(AVERAGEIFS(ObservedSpeciesData!U$2:U$4955,ObservedSpeciesData!$A$2:$A$4955,$A144,ObservedSpeciesData!$C$2:$C$4955,$C144,ObservedSpeciesData!$D$2:$D$4955,$D144)),AVERAGEIFS(ObservedSpeciesData!U$2:U$4955,ObservedSpeciesData!$A$2:$A$4955,$A144,ObservedSpeciesData!$C$2:$C$4955,$C144,ObservedSpeciesData!$D$2:$D$4955,$D144),"")</f>
        <v/>
      </c>
      <c r="V144" s="23">
        <f>IF(ISNUMBER(AVERAGEIFS(ObservedSpeciesData!V$2:V$4955,ObservedSpeciesData!$A$2:$A$4955,$A144,ObservedSpeciesData!$D$2:$D$4955,$D144)),AVERAGEIFS(ObservedSpeciesData!V$2:V$4955,ObservedSpeciesData!$A$2:$A$4955,$A144,ObservedSpeciesData!$D$2:$D$4955,$D144),"")</f>
        <v>18.281470616658527</v>
      </c>
      <c r="W144" s="23">
        <f>IF(ISNUMBER(AVERAGEIFS(ObservedSpeciesData!W$2:W$4955,ObservedSpeciesData!$A$2:$A$4955,$A144,ObservedSpeciesData!$D$2:$D$4955,$D144)),AVERAGEIFS(ObservedSpeciesData!W$2:W$4955,ObservedSpeciesData!$A$2:$A$4955,$A144,ObservedSpeciesData!$D$2:$D$4955,$D144),"")</f>
        <v>19.665753523508709</v>
      </c>
      <c r="X144" s="23">
        <f>IF(ISNUMBER(AVERAGEIFS(ObservedSpeciesData!X$2:X$4955,ObservedSpeciesData!$A$2:$A$4955,$A144,ObservedSpeciesData!$D$2:$D$4955,$D144)),AVERAGEIFS(ObservedSpeciesData!X$2:X$4955,ObservedSpeciesData!$A$2:$A$4955,$A144,ObservedSpeciesData!$D$2:$D$4955,$D144),"")</f>
        <v>80.944798787434891</v>
      </c>
      <c r="Y144" s="23">
        <f>IF(ISNUMBER(AVERAGEIFS(ObservedSpeciesData!Y$2:Y$4955,ObservedSpeciesData!$A$2:$A$4955,$A144,ObservedSpeciesData!$D$2:$D$4955,$D144)),AVERAGEIFS(ObservedSpeciesData!Y$2:Y$4955,ObservedSpeciesData!$A$2:$A$4955,$A144,ObservedSpeciesData!$D$2:$D$4955,$D144),"")</f>
        <v>21.677979469299316</v>
      </c>
      <c r="Z144" s="23">
        <f>IF(ISNUMBER(AVERAGEIFS(ObservedSpeciesData!Z$2:Z$4955,ObservedSpeciesData!$A$2:$A$4955,$A144,ObservedSpeciesData!$D$2:$D$4955,$D144)),AVERAGEIFS(ObservedSpeciesData!Z$2:Z$4955,ObservedSpeciesData!$A$2:$A$4955,$A144,ObservedSpeciesData!$D$2:$D$4955,$D144),"")</f>
        <v>90.336125691731766</v>
      </c>
      <c r="AA144" s="23">
        <f>IF(ISNUMBER(AVERAGEIFS(ObservedSpeciesData!AA$2:AA$4955,ObservedSpeciesData!$A$2:$A$4955,$A144,ObservedSpeciesData!$D$2:$D$4955,$D144)),AVERAGEIFS(ObservedSpeciesData!AA$2:AA$4955,ObservedSpeciesData!$A$2:$A$4955,$A144,ObservedSpeciesData!$D$2:$D$4955,$D144),"")</f>
        <v>26.880186716715496</v>
      </c>
      <c r="AB144" s="24">
        <f>IF(ISNUMBER(AVERAGEIFS(ObservedSpeciesData!AB$2:AB$4955,ObservedSpeciesData!$A$2:$A$4955,$A144,ObservedSpeciesData!$D$2:$D$4955,$D144)),AVERAGEIFS(ObservedSpeciesData!AB$2:AB$4955,ObservedSpeciesData!$A$2:$A$4955,$A144,ObservedSpeciesData!$D$2:$D$4955,$D144),"")</f>
        <v>4.3008298746744798E-2</v>
      </c>
      <c r="AC144" s="24">
        <f>IF(ISNUMBER(AVERAGEIFS(ObservedSpeciesData!AC$2:AC$4955,ObservedSpeciesData!$A$2:$A$4955,$A144,ObservedSpeciesData!$D$2:$D$4955,$D144)),AVERAGEIFS(ObservedSpeciesData!AC$2:AC$4955,ObservedSpeciesData!$A$2:$A$4955,$A144,ObservedSpeciesData!$D$2:$D$4955,$D144),"")</f>
        <v>4.3008298746744798E-2</v>
      </c>
      <c r="AD144" s="23">
        <f>IF(ISNUMBER(AVERAGEIFS(ObservedSpeciesData!AD$2:AD$4955,ObservedSpeciesData!$A$2:$A$4955,$A144,ObservedSpeciesData!$D$2:$D$4955,$D144)),AVERAGEIFS(ObservedSpeciesData!AD$2:AD$4955,ObservedSpeciesData!$A$2:$A$4955,$A144,ObservedSpeciesData!$D$2:$D$4955,$D144),"")</f>
        <v>12.951167805989584</v>
      </c>
      <c r="AE144" s="24">
        <f>IF(ISNUMBER(AVERAGEIFS(ObservedSpeciesData!AE$2:AE$4955,ObservedSpeciesData!$A$2:$A$4955,$A144,ObservedSpeciesData!$D$2:$D$4955,$D144)),AVERAGEIFS(ObservedSpeciesData!AE$2:AE$4955,ObservedSpeciesData!$A$2:$A$4955,$A144,ObservedSpeciesData!$D$2:$D$4955,$D144),"")</f>
        <v>10.52107345252937</v>
      </c>
      <c r="AF144" s="23"/>
      <c r="AG144" s="24"/>
      <c r="AH144" s="23" t="str">
        <f>IF(ISNUMBER(AVERAGEIFS(ObservedSpeciesData!AH$2:AH$4955,ObservedSpeciesData!$A$2:$A$4955,$A144,ObservedSpeciesData!$D$2:$D$4955,$D144)),AVERAGEIFS(ObservedSpeciesData!AH$2:AH$4955,ObservedSpeciesData!$A$2:$A$4955,$A144,ObservedSpeciesData!$D$2:$D$4955,$D144),"")</f>
        <v/>
      </c>
      <c r="AI144" s="23" t="str">
        <f>IF(ISNUMBER(AVERAGEIFS(ObservedSpeciesData!AI$2:AI$4955,ObservedSpeciesData!$A$2:$A$4955,$A144,ObservedSpeciesData!$C$2:$C$4955,$C144,ObservedSpeciesData!$D$2:$D$4955,$D144)),AVERAGEIFS(ObservedSpeciesData!AI$2:AI$4955,ObservedSpeciesData!$A$2:$A$4955,$A144,ObservedSpeciesData!$C$2:$C$4955,$C144,ObservedSpeciesData!$D$2:$D$4955,$D144),"")</f>
        <v/>
      </c>
      <c r="AJ144" s="2">
        <f>COUNTIFS(ObservedSpeciesData!$A$2:$A$828,$A144,ObservedSpeciesData!$D$2:$D$828,$D144)</f>
        <v>3</v>
      </c>
      <c r="AK144" s="2">
        <f t="shared" si="2"/>
        <v>11</v>
      </c>
    </row>
    <row r="145" spans="1:37" x14ac:dyDescent="0.25">
      <c r="A145" s="14" t="s">
        <v>113</v>
      </c>
      <c r="B145" t="s">
        <v>98</v>
      </c>
      <c r="C145" t="s">
        <v>106</v>
      </c>
      <c r="D145" s="13">
        <v>42683</v>
      </c>
      <c r="E145">
        <v>1</v>
      </c>
      <c r="F145">
        <v>500</v>
      </c>
      <c r="G145" s="2" t="s">
        <v>78</v>
      </c>
      <c r="H145" s="2" t="s">
        <v>11</v>
      </c>
      <c r="I145">
        <v>2</v>
      </c>
      <c r="J145" s="2" t="s">
        <v>119</v>
      </c>
      <c r="K145" s="2">
        <f>IF(ISNUMBER(AVERAGEIFS(ObservedSpeciesData!K$2:K$4955,ObservedSpeciesData!$A$2:$A$4955,$A145,ObservedSpeciesData!$D$2:$D$4955,$D145)),AVERAGEIFS(ObservedSpeciesData!K$2:K$4955,ObservedSpeciesData!$A$2:$A$4955,$A145,ObservedSpeciesData!$D$2:$D$4955,$D145),"")</f>
        <v>389</v>
      </c>
      <c r="L145" s="26">
        <f>IF(ISNUMBER(AVERAGEIFS(ObservedSpeciesData!L$2:L$4955,ObservedSpeciesData!$A$2:$A$4955,$A145,ObservedSpeciesData!$D$2:$D$4955,$D145)),AVERAGEIFS(ObservedSpeciesData!L$2:L$4955,ObservedSpeciesData!$A$2:$A$4955,$A145,ObservedSpeciesData!$D$2:$D$4955,$D145),"")</f>
        <v>2453.1833333333334</v>
      </c>
      <c r="M145" s="23">
        <f>IF(ISNUMBER(AVERAGEIFS(ObservedSpeciesData!M$2:M$4955,ObservedSpeciesData!$A$2:$A$4955,$A145,ObservedSpeciesData!$D$2:$D$4955,$D145)),AVERAGEIFS(ObservedSpeciesData!M$2:M$4955,ObservedSpeciesData!$A$2:$A$4955,$A145,ObservedSpeciesData!$D$2:$D$4955,$D145),"")</f>
        <v>245.31833333333336</v>
      </c>
      <c r="N145" s="23" t="str">
        <f>IF(ISNUMBER(AVERAGEIFS(ObservedSpeciesData!N$2:N$4955,ObservedSpeciesData!$A$2:$A$4955,$A145,ObservedSpeciesData!$D$2:$D$4955,$D145)),AVERAGEIFS(ObservedSpeciesData!N$2:N$4955,ObservedSpeciesData!$A$2:$A$4955,$A145,ObservedSpeciesData!$D$2:$D$4955,$D145),"")</f>
        <v/>
      </c>
      <c r="O145" s="23" t="str">
        <f>IF(ISNUMBER(AVERAGEIFS(ObservedSpeciesData!O$2:O$4955,ObservedSpeciesData!$A$2:$A$4955,$A145,ObservedSpeciesData!$D$2:$D$4955,$D145)),AVERAGEIFS(ObservedSpeciesData!O$2:O$4955,ObservedSpeciesData!$A$2:$A$4955,$A145,ObservedSpeciesData!$D$2:$D$4955,$D145),"")</f>
        <v/>
      </c>
      <c r="P145" s="23" t="str">
        <f>IF(ISNUMBER(AVERAGEIFS(ObservedSpeciesData!P$2:P$4955,ObservedSpeciesData!$A$2:$A$4955,$A145,ObservedSpeciesData!$C$2:$C$4955,$C145,ObservedSpeciesData!$D$2:$D$4955,$D145)),AVERAGEIFS(ObservedSpeciesData!P$2:P$4955,ObservedSpeciesData!$A$2:$A$4955,$A145,ObservedSpeciesData!$C$2:$C$4955,$C145,ObservedSpeciesData!$D$2:$D$4955,$D145),"")</f>
        <v/>
      </c>
      <c r="Q145" s="23"/>
      <c r="R145" s="25" t="str">
        <f>IF(ISNUMBER(AVERAGEIFS(ObservedSpeciesData!R$2:R$4955,ObservedSpeciesData!$A$2:$A$4955,$A145,ObservedSpeciesData!$D$2:$D$4955,$D145)),AVERAGEIFS(ObservedSpeciesData!R$2:R$4955,ObservedSpeciesData!$A$2:$A$4955,$A145,ObservedSpeciesData!$D$2:$D$4955,$D145),"")</f>
        <v/>
      </c>
      <c r="S145" s="25" t="str">
        <f>IF(ISNUMBER(AVERAGEIFS(ObservedSpeciesData!S$2:S$4955,ObservedSpeciesData!$A$2:$A$4955,$A145,ObservedSpeciesData!$D$2:$D$4955,$D145)),AVERAGEIFS(ObservedSpeciesData!S$2:S$4955,ObservedSpeciesData!$A$2:$A$4955,$A145,ObservedSpeciesData!$D$2:$D$4955,$D145),"")</f>
        <v/>
      </c>
      <c r="T145" s="23" t="str">
        <f>IF(ISNUMBER(AVERAGEIFS(ObservedSpeciesData!T$2:T$4955,ObservedSpeciesData!$A$2:$A$4955,$A145,ObservedSpeciesData!$D$2:$D$4955,$D145)),AVERAGEIFS(ObservedSpeciesData!T$2:T$4955,ObservedSpeciesData!$A$2:$A$4955,$A145,ObservedSpeciesData!$D$2:$D$4955,$D145),"")</f>
        <v/>
      </c>
      <c r="U145" s="24" t="str">
        <f>IF(ISNUMBER(AVERAGEIFS(ObservedSpeciesData!U$2:U$4955,ObservedSpeciesData!$A$2:$A$4955,$A145,ObservedSpeciesData!$C$2:$C$4955,$C145,ObservedSpeciesData!$D$2:$D$4955,$D145)),AVERAGEIFS(ObservedSpeciesData!U$2:U$4955,ObservedSpeciesData!$A$2:$A$4955,$A145,ObservedSpeciesData!$C$2:$C$4955,$C145,ObservedSpeciesData!$D$2:$D$4955,$D145),"")</f>
        <v/>
      </c>
      <c r="V145" s="23">
        <f>IF(ISNUMBER(AVERAGEIFS(ObservedSpeciesData!V$2:V$4955,ObservedSpeciesData!$A$2:$A$4955,$A145,ObservedSpeciesData!$D$2:$D$4955,$D145)),AVERAGEIFS(ObservedSpeciesData!V$2:V$4955,ObservedSpeciesData!$A$2:$A$4955,$A145,ObservedSpeciesData!$D$2:$D$4955,$D145),"")</f>
        <v>18.031910578409832</v>
      </c>
      <c r="W145" s="23">
        <f>IF(ISNUMBER(AVERAGEIFS(ObservedSpeciesData!W$2:W$4955,ObservedSpeciesData!$A$2:$A$4955,$A145,ObservedSpeciesData!$D$2:$D$4955,$D145)),AVERAGEIFS(ObservedSpeciesData!W$2:W$4955,ObservedSpeciesData!$A$2:$A$4955,$A145,ObservedSpeciesData!$D$2:$D$4955,$D145),"")</f>
        <v>19.221249580383301</v>
      </c>
      <c r="X145" s="23">
        <f>IF(ISNUMBER(AVERAGEIFS(ObservedSpeciesData!X$2:X$4955,ObservedSpeciesData!$A$2:$A$4955,$A145,ObservedSpeciesData!$D$2:$D$4955,$D145)),AVERAGEIFS(ObservedSpeciesData!X$2:X$4955,ObservedSpeciesData!$A$2:$A$4955,$A145,ObservedSpeciesData!$D$2:$D$4955,$D145),"")</f>
        <v>80.300515492757157</v>
      </c>
      <c r="Y145" s="23">
        <f>IF(ISNUMBER(AVERAGEIFS(ObservedSpeciesData!Y$2:Y$4955,ObservedSpeciesData!$A$2:$A$4955,$A145,ObservedSpeciesData!$D$2:$D$4955,$D145)),AVERAGEIFS(ObservedSpeciesData!Y$2:Y$4955,ObservedSpeciesData!$A$2:$A$4955,$A145,ObservedSpeciesData!$D$2:$D$4955,$D145),"")</f>
        <v>20.974923133850098</v>
      </c>
      <c r="Z145" s="23">
        <f>IF(ISNUMBER(AVERAGEIFS(ObservedSpeciesData!Z$2:Z$4955,ObservedSpeciesData!$A$2:$A$4955,$A145,ObservedSpeciesData!$D$2:$D$4955,$D145)),AVERAGEIFS(ObservedSpeciesData!Z$2:Z$4955,ObservedSpeciesData!$A$2:$A$4955,$A145,ObservedSpeciesData!$D$2:$D$4955,$D145),"")</f>
        <v>90.218514760335282</v>
      </c>
      <c r="AA145" s="23">
        <f>IF(ISNUMBER(AVERAGEIFS(ObservedSpeciesData!AA$2:AA$4955,ObservedSpeciesData!$A$2:$A$4955,$A145,ObservedSpeciesData!$D$2:$D$4955,$D145)),AVERAGEIFS(ObservedSpeciesData!AA$2:AA$4955,ObservedSpeciesData!$A$2:$A$4955,$A145,ObservedSpeciesData!$D$2:$D$4955,$D145),"")</f>
        <v>26.83568000793457</v>
      </c>
      <c r="AB145" s="24">
        <f>IF(ISNUMBER(AVERAGEIFS(ObservedSpeciesData!AB$2:AB$4955,ObservedSpeciesData!$A$2:$A$4955,$A145,ObservedSpeciesData!$D$2:$D$4955,$D145)),AVERAGEIFS(ObservedSpeciesData!AB$2:AB$4955,ObservedSpeciesData!$A$2:$A$4955,$A145,ObservedSpeciesData!$D$2:$D$4955,$D145),"")</f>
        <v>4.2937088012695308E-2</v>
      </c>
      <c r="AC145" s="24">
        <f>IF(ISNUMBER(AVERAGEIFS(ObservedSpeciesData!AC$2:AC$4955,ObservedSpeciesData!$A$2:$A$4955,$A145,ObservedSpeciesData!$D$2:$D$4955,$D145)),AVERAGEIFS(ObservedSpeciesData!AC$2:AC$4955,ObservedSpeciesData!$A$2:$A$4955,$A145,ObservedSpeciesData!$D$2:$D$4955,$D145),"")</f>
        <v>4.2937088012695308E-2</v>
      </c>
      <c r="AD145" s="23">
        <f>IF(ISNUMBER(AVERAGEIFS(ObservedSpeciesData!AD$2:AD$4955,ObservedSpeciesData!$A$2:$A$4955,$A145,ObservedSpeciesData!$D$2:$D$4955,$D145)),AVERAGEIFS(ObservedSpeciesData!AD$2:AD$4955,ObservedSpeciesData!$A$2:$A$4955,$A145,ObservedSpeciesData!$D$2:$D$4955,$D145),"")</f>
        <v>12.848082478841144</v>
      </c>
      <c r="AE145" s="24">
        <f>IF(ISNUMBER(AVERAGEIFS(ObservedSpeciesData!AE$2:AE$4955,ObservedSpeciesData!$A$2:$A$4955,$A145,ObservedSpeciesData!$D$2:$D$4955,$D145)),AVERAGEIFS(ObservedSpeciesData!AE$2:AE$4955,ObservedSpeciesData!$A$2:$A$4955,$A145,ObservedSpeciesData!$D$2:$D$4955,$D145),"")</f>
        <v>13.931571447142998</v>
      </c>
      <c r="AF145" s="23"/>
      <c r="AG145" s="24"/>
      <c r="AH145" s="23" t="str">
        <f>IF(ISNUMBER(AVERAGEIFS(ObservedSpeciesData!AH$2:AH$4955,ObservedSpeciesData!$A$2:$A$4955,$A145,ObservedSpeciesData!$D$2:$D$4955,$D145)),AVERAGEIFS(ObservedSpeciesData!AH$2:AH$4955,ObservedSpeciesData!$A$2:$A$4955,$A145,ObservedSpeciesData!$D$2:$D$4955,$D145),"")</f>
        <v/>
      </c>
      <c r="AI145" s="23" t="str">
        <f>IF(ISNUMBER(AVERAGEIFS(ObservedSpeciesData!AI$2:AI$4955,ObservedSpeciesData!$A$2:$A$4955,$A145,ObservedSpeciesData!$C$2:$C$4955,$C145,ObservedSpeciesData!$D$2:$D$4955,$D145)),AVERAGEIFS(ObservedSpeciesData!AI$2:AI$4955,ObservedSpeciesData!$A$2:$A$4955,$A145,ObservedSpeciesData!$C$2:$C$4955,$C145,ObservedSpeciesData!$D$2:$D$4955,$D145),"")</f>
        <v/>
      </c>
      <c r="AJ145" s="2">
        <f>COUNTIFS(ObservedSpeciesData!$A$2:$A$828,$A145,ObservedSpeciesData!$D$2:$D$828,$D145)</f>
        <v>3</v>
      </c>
      <c r="AK145" s="2">
        <f t="shared" si="2"/>
        <v>11</v>
      </c>
    </row>
    <row r="146" spans="1:37" x14ac:dyDescent="0.25">
      <c r="A146" s="14" t="s">
        <v>118</v>
      </c>
      <c r="B146" t="s">
        <v>98</v>
      </c>
      <c r="C146" t="s">
        <v>106</v>
      </c>
      <c r="D146" s="13">
        <v>42684</v>
      </c>
      <c r="E146">
        <v>1</v>
      </c>
      <c r="F146">
        <v>0</v>
      </c>
      <c r="G146" s="2" t="s">
        <v>78</v>
      </c>
      <c r="H146" s="2" t="s">
        <v>11</v>
      </c>
      <c r="I146">
        <v>2</v>
      </c>
      <c r="J146" s="2" t="s">
        <v>77</v>
      </c>
      <c r="K146" s="2">
        <f>IF(ISNUMBER(AVERAGEIFS(ObservedSpeciesData!K$2:K$4955,ObservedSpeciesData!$A$2:$A$4955,$A146,ObservedSpeciesData!$D$2:$D$4955,$D146)),AVERAGEIFS(ObservedSpeciesData!K$2:K$4955,ObservedSpeciesData!$A$2:$A$4955,$A146,ObservedSpeciesData!$D$2:$D$4955,$D146),"")</f>
        <v>0</v>
      </c>
      <c r="L146" s="26" t="str">
        <f>IF(ISNUMBER(AVERAGEIFS(ObservedSpeciesData!L$2:L$4955,ObservedSpeciesData!$A$2:$A$4955,$A146,ObservedSpeciesData!$D$2:$D$4955,$D146)),AVERAGEIFS(ObservedSpeciesData!L$2:L$4955,ObservedSpeciesData!$A$2:$A$4955,$A146,ObservedSpeciesData!$D$2:$D$4955,$D146),"")</f>
        <v/>
      </c>
      <c r="M146" s="23" t="str">
        <f>IF(ISNUMBER(AVERAGEIFS(ObservedSpeciesData!M$2:M$4955,ObservedSpeciesData!$A$2:$A$4955,$A146,ObservedSpeciesData!$D$2:$D$4955,$D146)),AVERAGEIFS(ObservedSpeciesData!M$2:M$4955,ObservedSpeciesData!$A$2:$A$4955,$A146,ObservedSpeciesData!$D$2:$D$4955,$D146),"")</f>
        <v/>
      </c>
      <c r="N146" s="23">
        <f>IF(ISNUMBER(AVERAGEIFS(ObservedSpeciesData!N$2:N$4955,ObservedSpeciesData!$A$2:$A$4955,$A146,ObservedSpeciesData!$D$2:$D$4955,$D146)),AVERAGEIFS(ObservedSpeciesData!N$2:N$4955,ObservedSpeciesData!$A$2:$A$4955,$A146,ObservedSpeciesData!$D$2:$D$4955,$D146),"")</f>
        <v>1451.9650634634199</v>
      </c>
      <c r="O146" s="23">
        <f>IF(ISNUMBER(AVERAGEIFS(ObservedSpeciesData!O$2:O$4955,ObservedSpeciesData!$A$2:$A$4955,$A146,ObservedSpeciesData!$D$2:$D$4955,$D146)),AVERAGEIFS(ObservedSpeciesData!O$2:O$4955,ObservedSpeciesData!$A$2:$A$4955,$A146,ObservedSpeciesData!$D$2:$D$4955,$D146),"")</f>
        <v>145.19650634634201</v>
      </c>
      <c r="P146" s="23">
        <f>IF(ISNUMBER(AVERAGEIFS(ObservedSpeciesData!P$2:P$4955,ObservedSpeciesData!$A$2:$A$4955,$A146,ObservedSpeciesData!$C$2:$C$4955,$C146,ObservedSpeciesData!$D$2:$D$4955,$D146)),AVERAGEIFS(ObservedSpeciesData!P$2:P$4955,ObservedSpeciesData!$A$2:$A$4955,$A146,ObservedSpeciesData!$C$2:$C$4955,$C146,ObservedSpeciesData!$D$2:$D$4955,$D146),"")</f>
        <v>210.75697465589289</v>
      </c>
      <c r="Q146" s="23"/>
      <c r="R146" s="25" t="str">
        <f>IF(ISNUMBER(AVERAGEIFS(ObservedSpeciesData!R$2:R$4955,ObservedSpeciesData!$A$2:$A$4955,$A146,ObservedSpeciesData!$D$2:$D$4955,$D146)),AVERAGEIFS(ObservedSpeciesData!R$2:R$4955,ObservedSpeciesData!$A$2:$A$4955,$A146,ObservedSpeciesData!$D$2:$D$4955,$D146),"")</f>
        <v/>
      </c>
      <c r="S146" s="25" t="str">
        <f>IF(ISNUMBER(AVERAGEIFS(ObservedSpeciesData!S$2:S$4955,ObservedSpeciesData!$A$2:$A$4955,$A146,ObservedSpeciesData!$D$2:$D$4955,$D146)),AVERAGEIFS(ObservedSpeciesData!S$2:S$4955,ObservedSpeciesData!$A$2:$A$4955,$A146,ObservedSpeciesData!$D$2:$D$4955,$D146),"")</f>
        <v/>
      </c>
      <c r="T146" s="23" t="str">
        <f>IF(ISNUMBER(AVERAGEIFS(ObservedSpeciesData!T$2:T$4955,ObservedSpeciesData!$A$2:$A$4955,$A146,ObservedSpeciesData!$D$2:$D$4955,$D146)),AVERAGEIFS(ObservedSpeciesData!T$2:T$4955,ObservedSpeciesData!$A$2:$A$4955,$A146,ObservedSpeciesData!$D$2:$D$4955,$D146),"")</f>
        <v/>
      </c>
      <c r="U146" s="24" t="str">
        <f>IF(ISNUMBER(AVERAGEIFS(ObservedSpeciesData!U$2:U$4955,ObservedSpeciesData!$A$2:$A$4955,$A146,ObservedSpeciesData!$C$2:$C$4955,$C146,ObservedSpeciesData!$D$2:$D$4955,$D146)),AVERAGEIFS(ObservedSpeciesData!U$2:U$4955,ObservedSpeciesData!$A$2:$A$4955,$A146,ObservedSpeciesData!$C$2:$C$4955,$C146,ObservedSpeciesData!$D$2:$D$4955,$D146),"")</f>
        <v/>
      </c>
      <c r="V146" s="23">
        <f>IF(ISNUMBER(AVERAGEIFS(ObservedSpeciesData!V$2:V$4955,ObservedSpeciesData!$A$2:$A$4955,$A146,ObservedSpeciesData!$D$2:$D$4955,$D146)),AVERAGEIFS(ObservedSpeciesData!V$2:V$4955,ObservedSpeciesData!$A$2:$A$4955,$A146,ObservedSpeciesData!$D$2:$D$4955,$D146),"")</f>
        <v>18.214850187301636</v>
      </c>
      <c r="W146" s="23">
        <f>IF(ISNUMBER(AVERAGEIFS(ObservedSpeciesData!W$2:W$4955,ObservedSpeciesData!$A$2:$A$4955,$A146,ObservedSpeciesData!$D$2:$D$4955,$D146)),AVERAGEIFS(ObservedSpeciesData!W$2:W$4955,ObservedSpeciesData!$A$2:$A$4955,$A146,ObservedSpeciesData!$D$2:$D$4955,$D146),"")</f>
        <v>15.874047040939331</v>
      </c>
      <c r="X146" s="23">
        <f>IF(ISNUMBER(AVERAGEIFS(ObservedSpeciesData!X$2:X$4955,ObservedSpeciesData!$A$2:$A$4955,$A146,ObservedSpeciesData!$D$2:$D$4955,$D146)),AVERAGEIFS(ObservedSpeciesData!X$2:X$4955,ObservedSpeciesData!$A$2:$A$4955,$A146,ObservedSpeciesData!$D$2:$D$4955,$D146),"")</f>
        <v>78.936123847961426</v>
      </c>
      <c r="Y146" s="23">
        <f>IF(ISNUMBER(AVERAGEIFS(ObservedSpeciesData!Y$2:Y$4955,ObservedSpeciesData!$A$2:$A$4955,$A146,ObservedSpeciesData!$D$2:$D$4955,$D146)),AVERAGEIFS(ObservedSpeciesData!Y$2:Y$4955,ObservedSpeciesData!$A$2:$A$4955,$A146,ObservedSpeciesData!$D$2:$D$4955,$D146),"")</f>
        <v>22.950228214263916</v>
      </c>
      <c r="Z146" s="23">
        <f>IF(ISNUMBER(AVERAGEIFS(ObservedSpeciesData!Z$2:Z$4955,ObservedSpeciesData!$A$2:$A$4955,$A146,ObservedSpeciesData!$D$2:$D$4955,$D146)),AVERAGEIFS(ObservedSpeciesData!Z$2:Z$4955,ObservedSpeciesData!$A$2:$A$4955,$A146,ObservedSpeciesData!$D$2:$D$4955,$D146),"")</f>
        <v>90.504243850708008</v>
      </c>
      <c r="AA146" s="23">
        <f>IF(ISNUMBER(AVERAGEIFS(ObservedSpeciesData!AA$2:AA$4955,ObservedSpeciesData!$A$2:$A$4955,$A146,ObservedSpeciesData!$D$2:$D$4955,$D146)),AVERAGEIFS(ObservedSpeciesData!AA$2:AA$4955,ObservedSpeciesData!$A$2:$A$4955,$A146,ObservedSpeciesData!$D$2:$D$4955,$D146),"")</f>
        <v>25.946066379547119</v>
      </c>
      <c r="AB146" s="24">
        <f>IF(ISNUMBER(AVERAGEIFS(ObservedSpeciesData!AB$2:AB$4955,ObservedSpeciesData!$A$2:$A$4955,$A146,ObservedSpeciesData!$D$2:$D$4955,$D146)),AVERAGEIFS(ObservedSpeciesData!AB$2:AB$4955,ObservedSpeciesData!$A$2:$A$4955,$A146,ObservedSpeciesData!$D$2:$D$4955,$D146),"")</f>
        <v>4.1513706207275389E-2</v>
      </c>
      <c r="AC146" s="24">
        <f>IF(ISNUMBER(AVERAGEIFS(ObservedSpeciesData!AC$2:AC$4955,ObservedSpeciesData!$A$2:$A$4955,$A146,ObservedSpeciesData!$D$2:$D$4955,$D146)),AVERAGEIFS(ObservedSpeciesData!AC$2:AC$4955,ObservedSpeciesData!$A$2:$A$4955,$A146,ObservedSpeciesData!$D$2:$D$4955,$D146),"")</f>
        <v>4.1513706207275389E-2</v>
      </c>
      <c r="AD146" s="23">
        <f>IF(ISNUMBER(AVERAGEIFS(ObservedSpeciesData!AD$2:AD$4955,ObservedSpeciesData!$A$2:$A$4955,$A146,ObservedSpeciesData!$D$2:$D$4955,$D146)),AVERAGEIFS(ObservedSpeciesData!AD$2:AD$4955,ObservedSpeciesData!$A$2:$A$4955,$A146,ObservedSpeciesData!$D$2:$D$4955,$D146),"")</f>
        <v>12.629779815673828</v>
      </c>
      <c r="AE146" s="24">
        <f>IF(ISNUMBER(AVERAGEIFS(ObservedSpeciesData!AE$2:AE$4955,ObservedSpeciesData!$A$2:$A$4955,$A146,ObservedSpeciesData!$D$2:$D$4955,$D146)),AVERAGEIFS(ObservedSpeciesData!AE$2:AE$4955,ObservedSpeciesData!$A$2:$A$4955,$A146,ObservedSpeciesData!$D$2:$D$4955,$D146),"")</f>
        <v>15.021693632536675</v>
      </c>
      <c r="AF146" s="23"/>
      <c r="AG146" s="24"/>
      <c r="AH146" s="23">
        <f>IF(ISNUMBER(AVERAGEIFS(ObservedSpeciesData!AH$2:AH$4955,ObservedSpeciesData!$A$2:$A$4955,$A146,ObservedSpeciesData!$D$2:$D$4955,$D146)),AVERAGEIFS(ObservedSpeciesData!AH$2:AH$4955,ObservedSpeciesData!$A$2:$A$4955,$A146,ObservedSpeciesData!$D$2:$D$4955,$D146),"")</f>
        <v>6.0042500000000008</v>
      </c>
      <c r="AI146" s="23">
        <f>IF(ISNUMBER(AVERAGEIFS(ObservedSpeciesData!AI$2:AI$4955,ObservedSpeciesData!$A$2:$A$4955,$A146,ObservedSpeciesData!$C$2:$C$4955,$C146,ObservedSpeciesData!$D$2:$D$4955,$D146)),AVERAGEIFS(ObservedSpeciesData!AI$2:AI$4955,ObservedSpeciesData!$A$2:$A$4955,$A146,ObservedSpeciesData!$C$2:$C$4955,$C146,ObservedSpeciesData!$D$2:$D$4955,$D146),"")</f>
        <v>9.3345000000000002</v>
      </c>
      <c r="AJ146" s="2">
        <f>COUNTIFS(ObservedSpeciesData!$A$2:$A$828,$A146,ObservedSpeciesData!$D$2:$D$828,$D146)</f>
        <v>4</v>
      </c>
      <c r="AK146" s="2">
        <f t="shared" si="2"/>
        <v>15</v>
      </c>
    </row>
    <row r="147" spans="1:37" x14ac:dyDescent="0.25">
      <c r="A147" s="14" t="s">
        <v>117</v>
      </c>
      <c r="B147" t="s">
        <v>98</v>
      </c>
      <c r="C147" t="s">
        <v>106</v>
      </c>
      <c r="D147" s="13">
        <v>42684</v>
      </c>
      <c r="E147">
        <v>1</v>
      </c>
      <c r="F147">
        <v>50</v>
      </c>
      <c r="G147" s="2" t="s">
        <v>78</v>
      </c>
      <c r="H147" s="2" t="s">
        <v>11</v>
      </c>
      <c r="I147">
        <v>2</v>
      </c>
      <c r="J147" s="2" t="s">
        <v>77</v>
      </c>
      <c r="K147" s="2">
        <f>IF(ISNUMBER(AVERAGEIFS(ObservedSpeciesData!K$2:K$4955,ObservedSpeciesData!$A$2:$A$4955,$A147,ObservedSpeciesData!$D$2:$D$4955,$D147)),AVERAGEIFS(ObservedSpeciesData!K$2:K$4955,ObservedSpeciesData!$A$2:$A$4955,$A147,ObservedSpeciesData!$D$2:$D$4955,$D147),"")</f>
        <v>45</v>
      </c>
      <c r="L147" s="26" t="str">
        <f>IF(ISNUMBER(AVERAGEIFS(ObservedSpeciesData!L$2:L$4955,ObservedSpeciesData!$A$2:$A$4955,$A147,ObservedSpeciesData!$D$2:$D$4955,$D147)),AVERAGEIFS(ObservedSpeciesData!L$2:L$4955,ObservedSpeciesData!$A$2:$A$4955,$A147,ObservedSpeciesData!$D$2:$D$4955,$D147),"")</f>
        <v/>
      </c>
      <c r="M147" s="23" t="str">
        <f>IF(ISNUMBER(AVERAGEIFS(ObservedSpeciesData!M$2:M$4955,ObservedSpeciesData!$A$2:$A$4955,$A147,ObservedSpeciesData!$D$2:$D$4955,$D147)),AVERAGEIFS(ObservedSpeciesData!M$2:M$4955,ObservedSpeciesData!$A$2:$A$4955,$A147,ObservedSpeciesData!$D$2:$D$4955,$D147),"")</f>
        <v/>
      </c>
      <c r="N147" s="23">
        <f>IF(ISNUMBER(AVERAGEIFS(ObservedSpeciesData!N$2:N$4955,ObservedSpeciesData!$A$2:$A$4955,$A147,ObservedSpeciesData!$D$2:$D$4955,$D147)),AVERAGEIFS(ObservedSpeciesData!N$2:N$4955,ObservedSpeciesData!$A$2:$A$4955,$A147,ObservedSpeciesData!$D$2:$D$4955,$D147),"")</f>
        <v>1356.9349486824985</v>
      </c>
      <c r="O147" s="23">
        <f>IF(ISNUMBER(AVERAGEIFS(ObservedSpeciesData!O$2:O$4955,ObservedSpeciesData!$A$2:$A$4955,$A147,ObservedSpeciesData!$D$2:$D$4955,$D147)),AVERAGEIFS(ObservedSpeciesData!O$2:O$4955,ObservedSpeciesData!$A$2:$A$4955,$A147,ObservedSpeciesData!$D$2:$D$4955,$D147),"")</f>
        <v>135.69349486824984</v>
      </c>
      <c r="P147" s="23">
        <f>IF(ISNUMBER(AVERAGEIFS(ObservedSpeciesData!P$2:P$4955,ObservedSpeciesData!$A$2:$A$4955,$A147,ObservedSpeciesData!$C$2:$C$4955,$C147,ObservedSpeciesData!$D$2:$D$4955,$D147)),AVERAGEIFS(ObservedSpeciesData!P$2:P$4955,ObservedSpeciesData!$A$2:$A$4955,$A147,ObservedSpeciesData!$C$2:$C$4955,$C147,ObservedSpeciesData!$D$2:$D$4955,$D147),"")</f>
        <v>216.30440973293318</v>
      </c>
      <c r="Q147" s="23"/>
      <c r="R147" s="25" t="str">
        <f>IF(ISNUMBER(AVERAGEIFS(ObservedSpeciesData!R$2:R$4955,ObservedSpeciesData!$A$2:$A$4955,$A147,ObservedSpeciesData!$D$2:$D$4955,$D147)),AVERAGEIFS(ObservedSpeciesData!R$2:R$4955,ObservedSpeciesData!$A$2:$A$4955,$A147,ObservedSpeciesData!$D$2:$D$4955,$D147),"")</f>
        <v/>
      </c>
      <c r="S147" s="25" t="str">
        <f>IF(ISNUMBER(AVERAGEIFS(ObservedSpeciesData!S$2:S$4955,ObservedSpeciesData!$A$2:$A$4955,$A147,ObservedSpeciesData!$D$2:$D$4955,$D147)),AVERAGEIFS(ObservedSpeciesData!S$2:S$4955,ObservedSpeciesData!$A$2:$A$4955,$A147,ObservedSpeciesData!$D$2:$D$4955,$D147),"")</f>
        <v/>
      </c>
      <c r="T147" s="23" t="str">
        <f>IF(ISNUMBER(AVERAGEIFS(ObservedSpeciesData!T$2:T$4955,ObservedSpeciesData!$A$2:$A$4955,$A147,ObservedSpeciesData!$D$2:$D$4955,$D147)),AVERAGEIFS(ObservedSpeciesData!T$2:T$4955,ObservedSpeciesData!$A$2:$A$4955,$A147,ObservedSpeciesData!$D$2:$D$4955,$D147),"")</f>
        <v/>
      </c>
      <c r="U147" s="24" t="str">
        <f>IF(ISNUMBER(AVERAGEIFS(ObservedSpeciesData!U$2:U$4955,ObservedSpeciesData!$A$2:$A$4955,$A147,ObservedSpeciesData!$C$2:$C$4955,$C147,ObservedSpeciesData!$D$2:$D$4955,$D147)),AVERAGEIFS(ObservedSpeciesData!U$2:U$4955,ObservedSpeciesData!$A$2:$A$4955,$A147,ObservedSpeciesData!$C$2:$C$4955,$C147,ObservedSpeciesData!$D$2:$D$4955,$D147),"")</f>
        <v/>
      </c>
      <c r="V147" s="23">
        <f>IF(ISNUMBER(AVERAGEIFS(ObservedSpeciesData!V$2:V$4955,ObservedSpeciesData!$A$2:$A$4955,$A147,ObservedSpeciesData!$D$2:$D$4955,$D147)),AVERAGEIFS(ObservedSpeciesData!V$2:V$4955,ObservedSpeciesData!$A$2:$A$4955,$A147,ObservedSpeciesData!$D$2:$D$4955,$D147),"")</f>
        <v>18.026636600494385</v>
      </c>
      <c r="W147" s="23">
        <f>IF(ISNUMBER(AVERAGEIFS(ObservedSpeciesData!W$2:W$4955,ObservedSpeciesData!$A$2:$A$4955,$A147,ObservedSpeciesData!$D$2:$D$4955,$D147)),AVERAGEIFS(ObservedSpeciesData!W$2:W$4955,ObservedSpeciesData!$A$2:$A$4955,$A147,ObservedSpeciesData!$D$2:$D$4955,$D147),"")</f>
        <v>16.185875773429871</v>
      </c>
      <c r="X147" s="23">
        <f>IF(ISNUMBER(AVERAGEIFS(ObservedSpeciesData!X$2:X$4955,ObservedSpeciesData!$A$2:$A$4955,$A147,ObservedSpeciesData!$D$2:$D$4955,$D147)),AVERAGEIFS(ObservedSpeciesData!X$2:X$4955,ObservedSpeciesData!$A$2:$A$4955,$A147,ObservedSpeciesData!$D$2:$D$4955,$D147),"")</f>
        <v>78.969949722290039</v>
      </c>
      <c r="Y147" s="23">
        <f>IF(ISNUMBER(AVERAGEIFS(ObservedSpeciesData!Y$2:Y$4955,ObservedSpeciesData!$A$2:$A$4955,$A147,ObservedSpeciesData!$D$2:$D$4955,$D147)),AVERAGEIFS(ObservedSpeciesData!Y$2:Y$4955,ObservedSpeciesData!$A$2:$A$4955,$A147,ObservedSpeciesData!$D$2:$D$4955,$D147),"")</f>
        <v>22.462956428527832</v>
      </c>
      <c r="Z147" s="23">
        <f>IF(ISNUMBER(AVERAGEIFS(ObservedSpeciesData!Z$2:Z$4955,ObservedSpeciesData!$A$2:$A$4955,$A147,ObservedSpeciesData!$D$2:$D$4955,$D147)),AVERAGEIFS(ObservedSpeciesData!Z$2:Z$4955,ObservedSpeciesData!$A$2:$A$4955,$A147,ObservedSpeciesData!$D$2:$D$4955,$D147),"")</f>
        <v>90.484704971313477</v>
      </c>
      <c r="AA147" s="23">
        <f>IF(ISNUMBER(AVERAGEIFS(ObservedSpeciesData!AA$2:AA$4955,ObservedSpeciesData!$A$2:$A$4955,$A147,ObservedSpeciesData!$D$2:$D$4955,$D147)),AVERAGEIFS(ObservedSpeciesData!AA$2:AA$4955,ObservedSpeciesData!$A$2:$A$4955,$A147,ObservedSpeciesData!$D$2:$D$4955,$D147),"")</f>
        <v>25.328719854354858</v>
      </c>
      <c r="AB147" s="24">
        <f>IF(ISNUMBER(AVERAGEIFS(ObservedSpeciesData!AB$2:AB$4955,ObservedSpeciesData!$A$2:$A$4955,$A147,ObservedSpeciesData!$D$2:$D$4955,$D147)),AVERAGEIFS(ObservedSpeciesData!AB$2:AB$4955,ObservedSpeciesData!$A$2:$A$4955,$A147,ObservedSpeciesData!$D$2:$D$4955,$D147),"")</f>
        <v>4.0525951766967772E-2</v>
      </c>
      <c r="AC147" s="24">
        <f>IF(ISNUMBER(AVERAGEIFS(ObservedSpeciesData!AC$2:AC$4955,ObservedSpeciesData!$A$2:$A$4955,$A147,ObservedSpeciesData!$D$2:$D$4955,$D147)),AVERAGEIFS(ObservedSpeciesData!AC$2:AC$4955,ObservedSpeciesData!$A$2:$A$4955,$A147,ObservedSpeciesData!$D$2:$D$4955,$D147),"")</f>
        <v>4.0525951766967772E-2</v>
      </c>
      <c r="AD147" s="23">
        <f>IF(ISNUMBER(AVERAGEIFS(ObservedSpeciesData!AD$2:AD$4955,ObservedSpeciesData!$A$2:$A$4955,$A147,ObservedSpeciesData!$D$2:$D$4955,$D147)),AVERAGEIFS(ObservedSpeciesData!AD$2:AD$4955,ObservedSpeciesData!$A$2:$A$4955,$A147,ObservedSpeciesData!$D$2:$D$4955,$D147),"")</f>
        <v>12.635191955566405</v>
      </c>
      <c r="AE147" s="24">
        <f>IF(ISNUMBER(AVERAGEIFS(ObservedSpeciesData!AE$2:AE$4955,ObservedSpeciesData!$A$2:$A$4955,$A147,ObservedSpeciesData!$D$2:$D$4955,$D147)),AVERAGEIFS(ObservedSpeciesData!AE$2:AE$4955,ObservedSpeciesData!$A$2:$A$4955,$A147,ObservedSpeciesData!$D$2:$D$4955,$D147),"")</f>
        <v>15.275220819311141</v>
      </c>
      <c r="AF147" s="23"/>
      <c r="AG147" s="24"/>
      <c r="AH147" s="23">
        <f>IF(ISNUMBER(AVERAGEIFS(ObservedSpeciesData!AH$2:AH$4955,ObservedSpeciesData!$A$2:$A$4955,$A147,ObservedSpeciesData!$D$2:$D$4955,$D147)),AVERAGEIFS(ObservedSpeciesData!AH$2:AH$4955,ObservedSpeciesData!$A$2:$A$4955,$A147,ObservedSpeciesData!$D$2:$D$4955,$D147),"")</f>
        <v>5.5070000000000006</v>
      </c>
      <c r="AI147" s="23">
        <f>IF(ISNUMBER(AVERAGEIFS(ObservedSpeciesData!AI$2:AI$4955,ObservedSpeciesData!$A$2:$A$4955,$A147,ObservedSpeciesData!$C$2:$C$4955,$C147,ObservedSpeciesData!$D$2:$D$4955,$D147)),AVERAGEIFS(ObservedSpeciesData!AI$2:AI$4955,ObservedSpeciesData!$A$2:$A$4955,$A147,ObservedSpeciesData!$C$2:$C$4955,$C147,ObservedSpeciesData!$D$2:$D$4955,$D147),"")</f>
        <v>9.2865000000000002</v>
      </c>
      <c r="AJ147" s="2">
        <f>COUNTIFS(ObservedSpeciesData!$A$2:$A$828,$A147,ObservedSpeciesData!$D$2:$D$828,$D147)</f>
        <v>4</v>
      </c>
      <c r="AK147" s="2">
        <f t="shared" si="2"/>
        <v>15</v>
      </c>
    </row>
    <row r="148" spans="1:37" x14ac:dyDescent="0.25">
      <c r="A148" s="14" t="s">
        <v>116</v>
      </c>
      <c r="B148" t="s">
        <v>98</v>
      </c>
      <c r="C148" t="s">
        <v>106</v>
      </c>
      <c r="D148" s="13">
        <v>42684</v>
      </c>
      <c r="E148">
        <v>1</v>
      </c>
      <c r="F148">
        <v>100</v>
      </c>
      <c r="G148" s="2" t="s">
        <v>78</v>
      </c>
      <c r="H148" s="2" t="s">
        <v>11</v>
      </c>
      <c r="I148">
        <v>2</v>
      </c>
      <c r="J148" s="2" t="s">
        <v>77</v>
      </c>
      <c r="K148" s="2">
        <f>IF(ISNUMBER(AVERAGEIFS(ObservedSpeciesData!K$2:K$4955,ObservedSpeciesData!$A$2:$A$4955,$A148,ObservedSpeciesData!$D$2:$D$4955,$D148)),AVERAGEIFS(ObservedSpeciesData!K$2:K$4955,ObservedSpeciesData!$A$2:$A$4955,$A148,ObservedSpeciesData!$D$2:$D$4955,$D148),"")</f>
        <v>78</v>
      </c>
      <c r="L148" s="26" t="str">
        <f>IF(ISNUMBER(AVERAGEIFS(ObservedSpeciesData!L$2:L$4955,ObservedSpeciesData!$A$2:$A$4955,$A148,ObservedSpeciesData!$D$2:$D$4955,$D148)),AVERAGEIFS(ObservedSpeciesData!L$2:L$4955,ObservedSpeciesData!$A$2:$A$4955,$A148,ObservedSpeciesData!$D$2:$D$4955,$D148),"")</f>
        <v/>
      </c>
      <c r="M148" s="23" t="str">
        <f>IF(ISNUMBER(AVERAGEIFS(ObservedSpeciesData!M$2:M$4955,ObservedSpeciesData!$A$2:$A$4955,$A148,ObservedSpeciesData!$D$2:$D$4955,$D148)),AVERAGEIFS(ObservedSpeciesData!M$2:M$4955,ObservedSpeciesData!$A$2:$A$4955,$A148,ObservedSpeciesData!$D$2:$D$4955,$D148),"")</f>
        <v/>
      </c>
      <c r="N148" s="23">
        <f>IF(ISNUMBER(AVERAGEIFS(ObservedSpeciesData!N$2:N$4955,ObservedSpeciesData!$A$2:$A$4955,$A148,ObservedSpeciesData!$D$2:$D$4955,$D148)),AVERAGEIFS(ObservedSpeciesData!N$2:N$4955,ObservedSpeciesData!$A$2:$A$4955,$A148,ObservedSpeciesData!$D$2:$D$4955,$D148),"")</f>
        <v>1534.1705765343554</v>
      </c>
      <c r="O148" s="23">
        <f>IF(ISNUMBER(AVERAGEIFS(ObservedSpeciesData!O$2:O$4955,ObservedSpeciesData!$A$2:$A$4955,$A148,ObservedSpeciesData!$D$2:$D$4955,$D148)),AVERAGEIFS(ObservedSpeciesData!O$2:O$4955,ObservedSpeciesData!$A$2:$A$4955,$A148,ObservedSpeciesData!$D$2:$D$4955,$D148),"")</f>
        <v>153.41705765343556</v>
      </c>
      <c r="P148" s="23">
        <f>IF(ISNUMBER(AVERAGEIFS(ObservedSpeciesData!P$2:P$4955,ObservedSpeciesData!$A$2:$A$4955,$A148,ObservedSpeciesData!$C$2:$C$4955,$C148,ObservedSpeciesData!$D$2:$D$4955,$D148)),AVERAGEIFS(ObservedSpeciesData!P$2:P$4955,ObservedSpeciesData!$A$2:$A$4955,$A148,ObservedSpeciesData!$C$2:$C$4955,$C148,ObservedSpeciesData!$D$2:$D$4955,$D148),"")</f>
        <v>235.66251906453982</v>
      </c>
      <c r="Q148" s="23"/>
      <c r="R148" s="25" t="str">
        <f>IF(ISNUMBER(AVERAGEIFS(ObservedSpeciesData!R$2:R$4955,ObservedSpeciesData!$A$2:$A$4955,$A148,ObservedSpeciesData!$D$2:$D$4955,$D148)),AVERAGEIFS(ObservedSpeciesData!R$2:R$4955,ObservedSpeciesData!$A$2:$A$4955,$A148,ObservedSpeciesData!$D$2:$D$4955,$D148),"")</f>
        <v/>
      </c>
      <c r="S148" s="25" t="str">
        <f>IF(ISNUMBER(AVERAGEIFS(ObservedSpeciesData!S$2:S$4955,ObservedSpeciesData!$A$2:$A$4955,$A148,ObservedSpeciesData!$D$2:$D$4955,$D148)),AVERAGEIFS(ObservedSpeciesData!S$2:S$4955,ObservedSpeciesData!$A$2:$A$4955,$A148,ObservedSpeciesData!$D$2:$D$4955,$D148),"")</f>
        <v/>
      </c>
      <c r="T148" s="23" t="str">
        <f>IF(ISNUMBER(AVERAGEIFS(ObservedSpeciesData!T$2:T$4955,ObservedSpeciesData!$A$2:$A$4955,$A148,ObservedSpeciesData!$D$2:$D$4955,$D148)),AVERAGEIFS(ObservedSpeciesData!T$2:T$4955,ObservedSpeciesData!$A$2:$A$4955,$A148,ObservedSpeciesData!$D$2:$D$4955,$D148),"")</f>
        <v/>
      </c>
      <c r="U148" s="24" t="str">
        <f>IF(ISNUMBER(AVERAGEIFS(ObservedSpeciesData!U$2:U$4955,ObservedSpeciesData!$A$2:$A$4955,$A148,ObservedSpeciesData!$C$2:$C$4955,$C148,ObservedSpeciesData!$D$2:$D$4955,$D148)),AVERAGEIFS(ObservedSpeciesData!U$2:U$4955,ObservedSpeciesData!$A$2:$A$4955,$A148,ObservedSpeciesData!$C$2:$C$4955,$C148,ObservedSpeciesData!$D$2:$D$4955,$D148),"")</f>
        <v/>
      </c>
      <c r="V148" s="23">
        <f>IF(ISNUMBER(AVERAGEIFS(ObservedSpeciesData!V$2:V$4955,ObservedSpeciesData!$A$2:$A$4955,$A148,ObservedSpeciesData!$D$2:$D$4955,$D148)),AVERAGEIFS(ObservedSpeciesData!V$2:V$4955,ObservedSpeciesData!$A$2:$A$4955,$A148,ObservedSpeciesData!$D$2:$D$4955,$D148),"")</f>
        <v>18.782324314117432</v>
      </c>
      <c r="W148" s="23">
        <f>IF(ISNUMBER(AVERAGEIFS(ObservedSpeciesData!W$2:W$4955,ObservedSpeciesData!$A$2:$A$4955,$A148,ObservedSpeciesData!$D$2:$D$4955,$D148)),AVERAGEIFS(ObservedSpeciesData!W$2:W$4955,ObservedSpeciesData!$A$2:$A$4955,$A148,ObservedSpeciesData!$D$2:$D$4955,$D148),"")</f>
        <v>16.014625191688538</v>
      </c>
      <c r="X148" s="23">
        <f>IF(ISNUMBER(AVERAGEIFS(ObservedSpeciesData!X$2:X$4955,ObservedSpeciesData!$A$2:$A$4955,$A148,ObservedSpeciesData!$D$2:$D$4955,$D148)),AVERAGEIFS(ObservedSpeciesData!X$2:X$4955,ObservedSpeciesData!$A$2:$A$4955,$A148,ObservedSpeciesData!$D$2:$D$4955,$D148),"")</f>
        <v>78.55572509765625</v>
      </c>
      <c r="Y148" s="23">
        <f>IF(ISNUMBER(AVERAGEIFS(ObservedSpeciesData!Y$2:Y$4955,ObservedSpeciesData!$A$2:$A$4955,$A148,ObservedSpeciesData!$D$2:$D$4955,$D148)),AVERAGEIFS(ObservedSpeciesData!Y$2:Y$4955,ObservedSpeciesData!$A$2:$A$4955,$A148,ObservedSpeciesData!$D$2:$D$4955,$D148),"")</f>
        <v>23.505338191986084</v>
      </c>
      <c r="Z148" s="23">
        <f>IF(ISNUMBER(AVERAGEIFS(ObservedSpeciesData!Z$2:Z$4955,ObservedSpeciesData!$A$2:$A$4955,$A148,ObservedSpeciesData!$D$2:$D$4955,$D148)),AVERAGEIFS(ObservedSpeciesData!Z$2:Z$4955,ObservedSpeciesData!$A$2:$A$4955,$A148,ObservedSpeciesData!$D$2:$D$4955,$D148),"")</f>
        <v>90.751749992370605</v>
      </c>
      <c r="AA148" s="23">
        <f>IF(ISNUMBER(AVERAGEIFS(ObservedSpeciesData!AA$2:AA$4955,ObservedSpeciesData!$A$2:$A$4955,$A148,ObservedSpeciesData!$D$2:$D$4955,$D148)),AVERAGEIFS(ObservedSpeciesData!AA$2:AA$4955,ObservedSpeciesData!$A$2:$A$4955,$A148,ObservedSpeciesData!$D$2:$D$4955,$D148),"")</f>
        <v>25.650620222091675</v>
      </c>
      <c r="AB148" s="24">
        <f>IF(ISNUMBER(AVERAGEIFS(ObservedSpeciesData!AB$2:AB$4955,ObservedSpeciesData!$A$2:$A$4955,$A148,ObservedSpeciesData!$D$2:$D$4955,$D148)),AVERAGEIFS(ObservedSpeciesData!AB$2:AB$4955,ObservedSpeciesData!$A$2:$A$4955,$A148,ObservedSpeciesData!$D$2:$D$4955,$D148),"")</f>
        <v>4.1040992355346681E-2</v>
      </c>
      <c r="AC148" s="24">
        <f>IF(ISNUMBER(AVERAGEIFS(ObservedSpeciesData!AC$2:AC$4955,ObservedSpeciesData!$A$2:$A$4955,$A148,ObservedSpeciesData!$D$2:$D$4955,$D148)),AVERAGEIFS(ObservedSpeciesData!AC$2:AC$4955,ObservedSpeciesData!$A$2:$A$4955,$A148,ObservedSpeciesData!$D$2:$D$4955,$D148),"")</f>
        <v>4.1040992355346681E-2</v>
      </c>
      <c r="AD148" s="23">
        <f>IF(ISNUMBER(AVERAGEIFS(ObservedSpeciesData!AD$2:AD$4955,ObservedSpeciesData!$A$2:$A$4955,$A148,ObservedSpeciesData!$D$2:$D$4955,$D148)),AVERAGEIFS(ObservedSpeciesData!AD$2:AD$4955,ObservedSpeciesData!$A$2:$A$4955,$A148,ObservedSpeciesData!$D$2:$D$4955,$D148),"")</f>
        <v>12.568916015625</v>
      </c>
      <c r="AE148" s="24">
        <f>IF(ISNUMBER(AVERAGEIFS(ObservedSpeciesData!AE$2:AE$4955,ObservedSpeciesData!$A$2:$A$4955,$A148,ObservedSpeciesData!$D$2:$D$4955,$D148)),AVERAGEIFS(ObservedSpeciesData!AE$2:AE$4955,ObservedSpeciesData!$A$2:$A$4955,$A148,ObservedSpeciesData!$D$2:$D$4955,$D148),"")</f>
        <v>14.965428510664808</v>
      </c>
      <c r="AF148" s="23"/>
      <c r="AG148" s="24"/>
      <c r="AH148" s="23">
        <f>IF(ISNUMBER(AVERAGEIFS(ObservedSpeciesData!AH$2:AH$4955,ObservedSpeciesData!$A$2:$A$4955,$A148,ObservedSpeciesData!$D$2:$D$4955,$D148)),AVERAGEIFS(ObservedSpeciesData!AH$2:AH$4955,ObservedSpeciesData!$A$2:$A$4955,$A148,ObservedSpeciesData!$D$2:$D$4955,$D148),"")</f>
        <v>6.2937499999999993</v>
      </c>
      <c r="AI148" s="23">
        <f>IF(ISNUMBER(AVERAGEIFS(ObservedSpeciesData!AI$2:AI$4955,ObservedSpeciesData!$A$2:$A$4955,$A148,ObservedSpeciesData!$C$2:$C$4955,$C148,ObservedSpeciesData!$D$2:$D$4955,$D148)),AVERAGEIFS(ObservedSpeciesData!AI$2:AI$4955,ObservedSpeciesData!$A$2:$A$4955,$A148,ObservedSpeciesData!$C$2:$C$4955,$C148,ObservedSpeciesData!$D$2:$D$4955,$D148),"")</f>
        <v>10.34775</v>
      </c>
      <c r="AJ148" s="2">
        <f>COUNTIFS(ObservedSpeciesData!$A$2:$A$828,$A148,ObservedSpeciesData!$D$2:$D$828,$D148)</f>
        <v>4</v>
      </c>
      <c r="AK148" s="2">
        <f t="shared" si="2"/>
        <v>15</v>
      </c>
    </row>
    <row r="149" spans="1:37" x14ac:dyDescent="0.25">
      <c r="A149" s="14" t="s">
        <v>115</v>
      </c>
      <c r="B149" t="s">
        <v>98</v>
      </c>
      <c r="C149" t="s">
        <v>106</v>
      </c>
      <c r="D149" s="13">
        <v>42684</v>
      </c>
      <c r="E149">
        <v>1</v>
      </c>
      <c r="F149">
        <v>200</v>
      </c>
      <c r="G149" s="2" t="s">
        <v>78</v>
      </c>
      <c r="H149" s="2" t="s">
        <v>11</v>
      </c>
      <c r="I149">
        <v>2</v>
      </c>
      <c r="J149" s="2" t="s">
        <v>77</v>
      </c>
      <c r="K149" s="2">
        <f>IF(ISNUMBER(AVERAGEIFS(ObservedSpeciesData!K$2:K$4955,ObservedSpeciesData!$A$2:$A$4955,$A149,ObservedSpeciesData!$D$2:$D$4955,$D149)),AVERAGEIFS(ObservedSpeciesData!K$2:K$4955,ObservedSpeciesData!$A$2:$A$4955,$A149,ObservedSpeciesData!$D$2:$D$4955,$D149),"")</f>
        <v>156</v>
      </c>
      <c r="L149" s="26" t="str">
        <f>IF(ISNUMBER(AVERAGEIFS(ObservedSpeciesData!L$2:L$4955,ObservedSpeciesData!$A$2:$A$4955,$A149,ObservedSpeciesData!$D$2:$D$4955,$D149)),AVERAGEIFS(ObservedSpeciesData!L$2:L$4955,ObservedSpeciesData!$A$2:$A$4955,$A149,ObservedSpeciesData!$D$2:$D$4955,$D149),"")</f>
        <v/>
      </c>
      <c r="M149" s="23" t="str">
        <f>IF(ISNUMBER(AVERAGEIFS(ObservedSpeciesData!M$2:M$4955,ObservedSpeciesData!$A$2:$A$4955,$A149,ObservedSpeciesData!$D$2:$D$4955,$D149)),AVERAGEIFS(ObservedSpeciesData!M$2:M$4955,ObservedSpeciesData!$A$2:$A$4955,$A149,ObservedSpeciesData!$D$2:$D$4955,$D149),"")</f>
        <v/>
      </c>
      <c r="N149" s="23">
        <f>IF(ISNUMBER(AVERAGEIFS(ObservedSpeciesData!N$2:N$4955,ObservedSpeciesData!$A$2:$A$4955,$A149,ObservedSpeciesData!$D$2:$D$4955,$D149)),AVERAGEIFS(ObservedSpeciesData!N$2:N$4955,ObservedSpeciesData!$A$2:$A$4955,$A149,ObservedSpeciesData!$D$2:$D$4955,$D149),"")</f>
        <v>1532.3519113150639</v>
      </c>
      <c r="O149" s="23">
        <f>IF(ISNUMBER(AVERAGEIFS(ObservedSpeciesData!O$2:O$4955,ObservedSpeciesData!$A$2:$A$4955,$A149,ObservedSpeciesData!$D$2:$D$4955,$D149)),AVERAGEIFS(ObservedSpeciesData!O$2:O$4955,ObservedSpeciesData!$A$2:$A$4955,$A149,ObservedSpeciesData!$D$2:$D$4955,$D149),"")</f>
        <v>153.23519113150638</v>
      </c>
      <c r="P149" s="23">
        <f>IF(ISNUMBER(AVERAGEIFS(ObservedSpeciesData!P$2:P$4955,ObservedSpeciesData!$A$2:$A$4955,$A149,ObservedSpeciesData!$C$2:$C$4955,$C149,ObservedSpeciesData!$D$2:$D$4955,$D149)),AVERAGEIFS(ObservedSpeciesData!P$2:P$4955,ObservedSpeciesData!$A$2:$A$4955,$A149,ObservedSpeciesData!$C$2:$C$4955,$C149,ObservedSpeciesData!$D$2:$D$4955,$D149),"")</f>
        <v>216.84415826869446</v>
      </c>
      <c r="Q149" s="23"/>
      <c r="R149" s="25" t="str">
        <f>IF(ISNUMBER(AVERAGEIFS(ObservedSpeciesData!R$2:R$4955,ObservedSpeciesData!$A$2:$A$4955,$A149,ObservedSpeciesData!$D$2:$D$4955,$D149)),AVERAGEIFS(ObservedSpeciesData!R$2:R$4955,ObservedSpeciesData!$A$2:$A$4955,$A149,ObservedSpeciesData!$D$2:$D$4955,$D149),"")</f>
        <v/>
      </c>
      <c r="S149" s="25" t="str">
        <f>IF(ISNUMBER(AVERAGEIFS(ObservedSpeciesData!S$2:S$4955,ObservedSpeciesData!$A$2:$A$4955,$A149,ObservedSpeciesData!$D$2:$D$4955,$D149)),AVERAGEIFS(ObservedSpeciesData!S$2:S$4955,ObservedSpeciesData!$A$2:$A$4955,$A149,ObservedSpeciesData!$D$2:$D$4955,$D149),"")</f>
        <v/>
      </c>
      <c r="T149" s="23" t="str">
        <f>IF(ISNUMBER(AVERAGEIFS(ObservedSpeciesData!T$2:T$4955,ObservedSpeciesData!$A$2:$A$4955,$A149,ObservedSpeciesData!$D$2:$D$4955,$D149)),AVERAGEIFS(ObservedSpeciesData!T$2:T$4955,ObservedSpeciesData!$A$2:$A$4955,$A149,ObservedSpeciesData!$D$2:$D$4955,$D149),"")</f>
        <v/>
      </c>
      <c r="U149" s="24" t="str">
        <f>IF(ISNUMBER(AVERAGEIFS(ObservedSpeciesData!U$2:U$4955,ObservedSpeciesData!$A$2:$A$4955,$A149,ObservedSpeciesData!$C$2:$C$4955,$C149,ObservedSpeciesData!$D$2:$D$4955,$D149)),AVERAGEIFS(ObservedSpeciesData!U$2:U$4955,ObservedSpeciesData!$A$2:$A$4955,$A149,ObservedSpeciesData!$C$2:$C$4955,$C149,ObservedSpeciesData!$D$2:$D$4955,$D149),"")</f>
        <v/>
      </c>
      <c r="V149" s="23">
        <f>IF(ISNUMBER(AVERAGEIFS(ObservedSpeciesData!V$2:V$4955,ObservedSpeciesData!$A$2:$A$4955,$A149,ObservedSpeciesData!$D$2:$D$4955,$D149)),AVERAGEIFS(ObservedSpeciesData!V$2:V$4955,ObservedSpeciesData!$A$2:$A$4955,$A149,ObservedSpeciesData!$D$2:$D$4955,$D149),"")</f>
        <v>17.882930040359497</v>
      </c>
      <c r="W149" s="23">
        <f>IF(ISNUMBER(AVERAGEIFS(ObservedSpeciesData!W$2:W$4955,ObservedSpeciesData!$A$2:$A$4955,$A149,ObservedSpeciesData!$D$2:$D$4955,$D149)),AVERAGEIFS(ObservedSpeciesData!W$2:W$4955,ObservedSpeciesData!$A$2:$A$4955,$A149,ObservedSpeciesData!$D$2:$D$4955,$D149),"")</f>
        <v>15.672878861427307</v>
      </c>
      <c r="X149" s="23">
        <f>IF(ISNUMBER(AVERAGEIFS(ObservedSpeciesData!X$2:X$4955,ObservedSpeciesData!$A$2:$A$4955,$A149,ObservedSpeciesData!$D$2:$D$4955,$D149)),AVERAGEIFS(ObservedSpeciesData!X$2:X$4955,ObservedSpeciesData!$A$2:$A$4955,$A149,ObservedSpeciesData!$D$2:$D$4955,$D149),"")</f>
        <v>79.028949737548828</v>
      </c>
      <c r="Y149" s="23">
        <f>IF(ISNUMBER(AVERAGEIFS(ObservedSpeciesData!Y$2:Y$4955,ObservedSpeciesData!$A$2:$A$4955,$A149,ObservedSpeciesData!$D$2:$D$4955,$D149)),AVERAGEIFS(ObservedSpeciesData!Y$2:Y$4955,ObservedSpeciesData!$A$2:$A$4955,$A149,ObservedSpeciesData!$D$2:$D$4955,$D149),"")</f>
        <v>22.868260383605957</v>
      </c>
      <c r="Z149" s="23">
        <f>IF(ISNUMBER(AVERAGEIFS(ObservedSpeciesData!Z$2:Z$4955,ObservedSpeciesData!$A$2:$A$4955,$A149,ObservedSpeciesData!$D$2:$D$4955,$D149)),AVERAGEIFS(ObservedSpeciesData!Z$2:Z$4955,ObservedSpeciesData!$A$2:$A$4955,$A149,ObservedSpeciesData!$D$2:$D$4955,$D149),"")</f>
        <v>90.34853458404541</v>
      </c>
      <c r="AA149" s="23">
        <f>IF(ISNUMBER(AVERAGEIFS(ObservedSpeciesData!AA$2:AA$4955,ObservedSpeciesData!$A$2:$A$4955,$A149,ObservedSpeciesData!$D$2:$D$4955,$D149)),AVERAGEIFS(ObservedSpeciesData!AA$2:AA$4955,ObservedSpeciesData!$A$2:$A$4955,$A149,ObservedSpeciesData!$D$2:$D$4955,$D149),"")</f>
        <v>26.550340414047241</v>
      </c>
      <c r="AB149" s="24">
        <f>IF(ISNUMBER(AVERAGEIFS(ObservedSpeciesData!AB$2:AB$4955,ObservedSpeciesData!$A$2:$A$4955,$A149,ObservedSpeciesData!$D$2:$D$4955,$D149)),AVERAGEIFS(ObservedSpeciesData!AB$2:AB$4955,ObservedSpeciesData!$A$2:$A$4955,$A149,ObservedSpeciesData!$D$2:$D$4955,$D149),"")</f>
        <v>4.2480544662475583E-2</v>
      </c>
      <c r="AC149" s="24">
        <f>IF(ISNUMBER(AVERAGEIFS(ObservedSpeciesData!AC$2:AC$4955,ObservedSpeciesData!$A$2:$A$4955,$A149,ObservedSpeciesData!$D$2:$D$4955,$D149)),AVERAGEIFS(ObservedSpeciesData!AC$2:AC$4955,ObservedSpeciesData!$A$2:$A$4955,$A149,ObservedSpeciesData!$D$2:$D$4955,$D149),"")</f>
        <v>4.2480544662475583E-2</v>
      </c>
      <c r="AD149" s="23">
        <f>IF(ISNUMBER(AVERAGEIFS(ObservedSpeciesData!AD$2:AD$4955,ObservedSpeciesData!$A$2:$A$4955,$A149,ObservedSpeciesData!$D$2:$D$4955,$D149)),AVERAGEIFS(ObservedSpeciesData!AD$2:AD$4955,ObservedSpeciesData!$A$2:$A$4955,$A149,ObservedSpeciesData!$D$2:$D$4955,$D149),"")</f>
        <v>12.644631958007814</v>
      </c>
      <c r="AE149" s="24">
        <f>IF(ISNUMBER(AVERAGEIFS(ObservedSpeciesData!AE$2:AE$4955,ObservedSpeciesData!$A$2:$A$4955,$A149,ObservedSpeciesData!$D$2:$D$4955,$D149)),AVERAGEIFS(ObservedSpeciesData!AE$2:AE$4955,ObservedSpeciesData!$A$2:$A$4955,$A149,ObservedSpeciesData!$D$2:$D$4955,$D149),"")</f>
        <v>14.939970017285937</v>
      </c>
      <c r="AF149" s="23"/>
      <c r="AG149" s="24"/>
      <c r="AH149" s="23">
        <f>IF(ISNUMBER(AVERAGEIFS(ObservedSpeciesData!AH$2:AH$4955,ObservedSpeciesData!$A$2:$A$4955,$A149,ObservedSpeciesData!$D$2:$D$4955,$D149)),AVERAGEIFS(ObservedSpeciesData!AH$2:AH$4955,ObservedSpeciesData!$A$2:$A$4955,$A149,ObservedSpeciesData!$D$2:$D$4955,$D149),"")</f>
        <v>6.5157499999999997</v>
      </c>
      <c r="AI149" s="23">
        <f>IF(ISNUMBER(AVERAGEIFS(ObservedSpeciesData!AI$2:AI$4955,ObservedSpeciesData!$A$2:$A$4955,$A149,ObservedSpeciesData!$C$2:$C$4955,$C149,ObservedSpeciesData!$D$2:$D$4955,$D149)),AVERAGEIFS(ObservedSpeciesData!AI$2:AI$4955,ObservedSpeciesData!$A$2:$A$4955,$A149,ObservedSpeciesData!$C$2:$C$4955,$C149,ObservedSpeciesData!$D$2:$D$4955,$D149),"")</f>
        <v>9.7372499999999995</v>
      </c>
      <c r="AJ149" s="2">
        <f>COUNTIFS(ObservedSpeciesData!$A$2:$A$828,$A149,ObservedSpeciesData!$D$2:$D$828,$D149)</f>
        <v>4</v>
      </c>
      <c r="AK149" s="2">
        <f t="shared" si="2"/>
        <v>15</v>
      </c>
    </row>
    <row r="150" spans="1:37" x14ac:dyDescent="0.25">
      <c r="A150" s="14" t="s">
        <v>114</v>
      </c>
      <c r="B150" t="s">
        <v>98</v>
      </c>
      <c r="C150" t="s">
        <v>106</v>
      </c>
      <c r="D150" s="13">
        <v>42684</v>
      </c>
      <c r="E150">
        <v>1</v>
      </c>
      <c r="F150">
        <v>350</v>
      </c>
      <c r="G150" s="2" t="s">
        <v>78</v>
      </c>
      <c r="H150" s="2" t="s">
        <v>11</v>
      </c>
      <c r="I150">
        <v>2</v>
      </c>
      <c r="J150" s="2" t="s">
        <v>77</v>
      </c>
      <c r="K150" s="2">
        <f>IF(ISNUMBER(AVERAGEIFS(ObservedSpeciesData!K$2:K$4955,ObservedSpeciesData!$A$2:$A$4955,$A150,ObservedSpeciesData!$D$2:$D$4955,$D150)),AVERAGEIFS(ObservedSpeciesData!K$2:K$4955,ObservedSpeciesData!$A$2:$A$4955,$A150,ObservedSpeciesData!$D$2:$D$4955,$D150),"")</f>
        <v>272</v>
      </c>
      <c r="L150" s="26" t="str">
        <f>IF(ISNUMBER(AVERAGEIFS(ObservedSpeciesData!L$2:L$4955,ObservedSpeciesData!$A$2:$A$4955,$A150,ObservedSpeciesData!$D$2:$D$4955,$D150)),AVERAGEIFS(ObservedSpeciesData!L$2:L$4955,ObservedSpeciesData!$A$2:$A$4955,$A150,ObservedSpeciesData!$D$2:$D$4955,$D150),"")</f>
        <v/>
      </c>
      <c r="M150" s="23" t="str">
        <f>IF(ISNUMBER(AVERAGEIFS(ObservedSpeciesData!M$2:M$4955,ObservedSpeciesData!$A$2:$A$4955,$A150,ObservedSpeciesData!$D$2:$D$4955,$D150)),AVERAGEIFS(ObservedSpeciesData!M$2:M$4955,ObservedSpeciesData!$A$2:$A$4955,$A150,ObservedSpeciesData!$D$2:$D$4955,$D150),"")</f>
        <v/>
      </c>
      <c r="N150" s="23">
        <f>IF(ISNUMBER(AVERAGEIFS(ObservedSpeciesData!N$2:N$4955,ObservedSpeciesData!$A$2:$A$4955,$A150,ObservedSpeciesData!$D$2:$D$4955,$D150)),AVERAGEIFS(ObservedSpeciesData!N$2:N$4955,ObservedSpeciesData!$A$2:$A$4955,$A150,ObservedSpeciesData!$D$2:$D$4955,$D150),"")</f>
        <v>1365.4745022765098</v>
      </c>
      <c r="O150" s="23">
        <f>IF(ISNUMBER(AVERAGEIFS(ObservedSpeciesData!O$2:O$4955,ObservedSpeciesData!$A$2:$A$4955,$A150,ObservedSpeciesData!$D$2:$D$4955,$D150)),AVERAGEIFS(ObservedSpeciesData!O$2:O$4955,ObservedSpeciesData!$A$2:$A$4955,$A150,ObservedSpeciesData!$D$2:$D$4955,$D150),"")</f>
        <v>136.54745022765098</v>
      </c>
      <c r="P150" s="23">
        <f>IF(ISNUMBER(AVERAGEIFS(ObservedSpeciesData!P$2:P$4955,ObservedSpeciesData!$A$2:$A$4955,$A150,ObservedSpeciesData!$C$2:$C$4955,$C150,ObservedSpeciesData!$D$2:$D$4955,$D150)),AVERAGEIFS(ObservedSpeciesData!P$2:P$4955,ObservedSpeciesData!$A$2:$A$4955,$A150,ObservedSpeciesData!$C$2:$C$4955,$C150,ObservedSpeciesData!$D$2:$D$4955,$D150),"")</f>
        <v>202.57813762833183</v>
      </c>
      <c r="Q150" s="23"/>
      <c r="R150" s="25" t="str">
        <f>IF(ISNUMBER(AVERAGEIFS(ObservedSpeciesData!R$2:R$4955,ObservedSpeciesData!$A$2:$A$4955,$A150,ObservedSpeciesData!$D$2:$D$4955,$D150)),AVERAGEIFS(ObservedSpeciesData!R$2:R$4955,ObservedSpeciesData!$A$2:$A$4955,$A150,ObservedSpeciesData!$D$2:$D$4955,$D150),"")</f>
        <v/>
      </c>
      <c r="S150" s="25" t="str">
        <f>IF(ISNUMBER(AVERAGEIFS(ObservedSpeciesData!S$2:S$4955,ObservedSpeciesData!$A$2:$A$4955,$A150,ObservedSpeciesData!$D$2:$D$4955,$D150)),AVERAGEIFS(ObservedSpeciesData!S$2:S$4955,ObservedSpeciesData!$A$2:$A$4955,$A150,ObservedSpeciesData!$D$2:$D$4955,$D150),"")</f>
        <v/>
      </c>
      <c r="T150" s="23" t="str">
        <f>IF(ISNUMBER(AVERAGEIFS(ObservedSpeciesData!T$2:T$4955,ObservedSpeciesData!$A$2:$A$4955,$A150,ObservedSpeciesData!$D$2:$D$4955,$D150)),AVERAGEIFS(ObservedSpeciesData!T$2:T$4955,ObservedSpeciesData!$A$2:$A$4955,$A150,ObservedSpeciesData!$D$2:$D$4955,$D150),"")</f>
        <v/>
      </c>
      <c r="U150" s="24" t="str">
        <f>IF(ISNUMBER(AVERAGEIFS(ObservedSpeciesData!U$2:U$4955,ObservedSpeciesData!$A$2:$A$4955,$A150,ObservedSpeciesData!$C$2:$C$4955,$C150,ObservedSpeciesData!$D$2:$D$4955,$D150)),AVERAGEIFS(ObservedSpeciesData!U$2:U$4955,ObservedSpeciesData!$A$2:$A$4955,$A150,ObservedSpeciesData!$C$2:$C$4955,$C150,ObservedSpeciesData!$D$2:$D$4955,$D150),"")</f>
        <v/>
      </c>
      <c r="V150" s="23">
        <f>IF(ISNUMBER(AVERAGEIFS(ObservedSpeciesData!V$2:V$4955,ObservedSpeciesData!$A$2:$A$4955,$A150,ObservedSpeciesData!$D$2:$D$4955,$D150)),AVERAGEIFS(ObservedSpeciesData!V$2:V$4955,ObservedSpeciesData!$A$2:$A$4955,$A150,ObservedSpeciesData!$D$2:$D$4955,$D150),"")</f>
        <v>17.724163055419922</v>
      </c>
      <c r="W150" s="23">
        <f>IF(ISNUMBER(AVERAGEIFS(ObservedSpeciesData!W$2:W$4955,ObservedSpeciesData!$A$2:$A$4955,$A150,ObservedSpeciesData!$D$2:$D$4955,$D150)),AVERAGEIFS(ObservedSpeciesData!W$2:W$4955,ObservedSpeciesData!$A$2:$A$4955,$A150,ObservedSpeciesData!$D$2:$D$4955,$D150),"")</f>
        <v>15.982307910919189</v>
      </c>
      <c r="X150" s="23">
        <f>IF(ISNUMBER(AVERAGEIFS(ObservedSpeciesData!X$2:X$4955,ObservedSpeciesData!$A$2:$A$4955,$A150,ObservedSpeciesData!$D$2:$D$4955,$D150)),AVERAGEIFS(ObservedSpeciesData!X$2:X$4955,ObservedSpeciesData!$A$2:$A$4955,$A150,ObservedSpeciesData!$D$2:$D$4955,$D150),"")</f>
        <v>78.78114128112793</v>
      </c>
      <c r="Y150" s="23">
        <f>IF(ISNUMBER(AVERAGEIFS(ObservedSpeciesData!Y$2:Y$4955,ObservedSpeciesData!$A$2:$A$4955,$A150,ObservedSpeciesData!$D$2:$D$4955,$D150)),AVERAGEIFS(ObservedSpeciesData!Y$2:Y$4955,ObservedSpeciesData!$A$2:$A$4955,$A150,ObservedSpeciesData!$D$2:$D$4955,$D150),"")</f>
        <v>21.976035118103027</v>
      </c>
      <c r="Z150" s="23">
        <f>IF(ISNUMBER(AVERAGEIFS(ObservedSpeciesData!Z$2:Z$4955,ObservedSpeciesData!$A$2:$A$4955,$A150,ObservedSpeciesData!$D$2:$D$4955,$D150)),AVERAGEIFS(ObservedSpeciesData!Z$2:Z$4955,ObservedSpeciesData!$A$2:$A$4955,$A150,ObservedSpeciesData!$D$2:$D$4955,$D150),"")</f>
        <v>90.230944633483887</v>
      </c>
      <c r="AA150" s="23">
        <f>IF(ISNUMBER(AVERAGEIFS(ObservedSpeciesData!AA$2:AA$4955,ObservedSpeciesData!$A$2:$A$4955,$A150,ObservedSpeciesData!$D$2:$D$4955,$D150)),AVERAGEIFS(ObservedSpeciesData!AA$2:AA$4955,ObservedSpeciesData!$A$2:$A$4955,$A150,ObservedSpeciesData!$D$2:$D$4955,$D150),"")</f>
        <v>26.532188892364502</v>
      </c>
      <c r="AB150" s="24">
        <f>IF(ISNUMBER(AVERAGEIFS(ObservedSpeciesData!AB$2:AB$4955,ObservedSpeciesData!$A$2:$A$4955,$A150,ObservedSpeciesData!$D$2:$D$4955,$D150)),AVERAGEIFS(ObservedSpeciesData!AB$2:AB$4955,ObservedSpeciesData!$A$2:$A$4955,$A150,ObservedSpeciesData!$D$2:$D$4955,$D150),"")</f>
        <v>4.2451502227783204E-2</v>
      </c>
      <c r="AC150" s="24">
        <f>IF(ISNUMBER(AVERAGEIFS(ObservedSpeciesData!AC$2:AC$4955,ObservedSpeciesData!$A$2:$A$4955,$A150,ObservedSpeciesData!$D$2:$D$4955,$D150)),AVERAGEIFS(ObservedSpeciesData!AC$2:AC$4955,ObservedSpeciesData!$A$2:$A$4955,$A150,ObservedSpeciesData!$D$2:$D$4955,$D150),"")</f>
        <v>4.2451502227783204E-2</v>
      </c>
      <c r="AD150" s="23">
        <f>IF(ISNUMBER(AVERAGEIFS(ObservedSpeciesData!AD$2:AD$4955,ObservedSpeciesData!$A$2:$A$4955,$A150,ObservedSpeciesData!$D$2:$D$4955,$D150)),AVERAGEIFS(ObservedSpeciesData!AD$2:AD$4955,ObservedSpeciesData!$A$2:$A$4955,$A150,ObservedSpeciesData!$D$2:$D$4955,$D150),"")</f>
        <v>12.604982604980469</v>
      </c>
      <c r="AE150" s="24">
        <f>IF(ISNUMBER(AVERAGEIFS(ObservedSpeciesData!AE$2:AE$4955,ObservedSpeciesData!$A$2:$A$4955,$A150,ObservedSpeciesData!$D$2:$D$4955,$D150)),AVERAGEIFS(ObservedSpeciesData!AE$2:AE$4955,ObservedSpeciesData!$A$2:$A$4955,$A150,ObservedSpeciesData!$D$2:$D$4955,$D150),"")</f>
        <v>14.797443842388532</v>
      </c>
      <c r="AF150" s="23"/>
      <c r="AG150" s="24"/>
      <c r="AH150" s="23">
        <f>IF(ISNUMBER(AVERAGEIFS(ObservedSpeciesData!AH$2:AH$4955,ObservedSpeciesData!$A$2:$A$4955,$A150,ObservedSpeciesData!$D$2:$D$4955,$D150)),AVERAGEIFS(ObservedSpeciesData!AH$2:AH$4955,ObservedSpeciesData!$A$2:$A$4955,$A150,ObservedSpeciesData!$D$2:$D$4955,$D150),"")</f>
        <v>5.8047500000000003</v>
      </c>
      <c r="AI150" s="23">
        <f>IF(ISNUMBER(AVERAGEIFS(ObservedSpeciesData!AI$2:AI$4955,ObservedSpeciesData!$A$2:$A$4955,$A150,ObservedSpeciesData!$C$2:$C$4955,$C150,ObservedSpeciesData!$D$2:$D$4955,$D150)),AVERAGEIFS(ObservedSpeciesData!AI$2:AI$4955,ObservedSpeciesData!$A$2:$A$4955,$A150,ObservedSpeciesData!$C$2:$C$4955,$C150,ObservedSpeciesData!$D$2:$D$4955,$D150),"")</f>
        <v>9.1135000000000002</v>
      </c>
      <c r="AJ150" s="2">
        <f>COUNTIFS(ObservedSpeciesData!$A$2:$A$828,$A150,ObservedSpeciesData!$D$2:$D$828,$D150)</f>
        <v>4</v>
      </c>
      <c r="AK150" s="2">
        <f t="shared" si="2"/>
        <v>15</v>
      </c>
    </row>
    <row r="151" spans="1:37" x14ac:dyDescent="0.25">
      <c r="A151" s="14" t="s">
        <v>113</v>
      </c>
      <c r="B151" t="s">
        <v>98</v>
      </c>
      <c r="C151" t="s">
        <v>106</v>
      </c>
      <c r="D151" s="13">
        <v>42684</v>
      </c>
      <c r="E151">
        <v>1</v>
      </c>
      <c r="F151">
        <v>500</v>
      </c>
      <c r="G151" s="2" t="s">
        <v>78</v>
      </c>
      <c r="H151" s="2" t="s">
        <v>11</v>
      </c>
      <c r="I151">
        <v>2</v>
      </c>
      <c r="J151" s="2" t="s">
        <v>77</v>
      </c>
      <c r="K151" s="2">
        <f>IF(ISNUMBER(AVERAGEIFS(ObservedSpeciesData!K$2:K$4955,ObservedSpeciesData!$A$2:$A$4955,$A151,ObservedSpeciesData!$D$2:$D$4955,$D151)),AVERAGEIFS(ObservedSpeciesData!K$2:K$4955,ObservedSpeciesData!$A$2:$A$4955,$A151,ObservedSpeciesData!$D$2:$D$4955,$D151),"")</f>
        <v>389</v>
      </c>
      <c r="L151" s="26" t="str">
        <f>IF(ISNUMBER(AVERAGEIFS(ObservedSpeciesData!L$2:L$4955,ObservedSpeciesData!$A$2:$A$4955,$A151,ObservedSpeciesData!$D$2:$D$4955,$D151)),AVERAGEIFS(ObservedSpeciesData!L$2:L$4955,ObservedSpeciesData!$A$2:$A$4955,$A151,ObservedSpeciesData!$D$2:$D$4955,$D151),"")</f>
        <v/>
      </c>
      <c r="M151" s="23" t="str">
        <f>IF(ISNUMBER(AVERAGEIFS(ObservedSpeciesData!M$2:M$4955,ObservedSpeciesData!$A$2:$A$4955,$A151,ObservedSpeciesData!$D$2:$D$4955,$D151)),AVERAGEIFS(ObservedSpeciesData!M$2:M$4955,ObservedSpeciesData!$A$2:$A$4955,$A151,ObservedSpeciesData!$D$2:$D$4955,$D151),"")</f>
        <v/>
      </c>
      <c r="N151" s="23">
        <f>IF(ISNUMBER(AVERAGEIFS(ObservedSpeciesData!N$2:N$4955,ObservedSpeciesData!$A$2:$A$4955,$A151,ObservedSpeciesData!$D$2:$D$4955,$D151)),AVERAGEIFS(ObservedSpeciesData!N$2:N$4955,ObservedSpeciesData!$A$2:$A$4955,$A151,ObservedSpeciesData!$D$2:$D$4955,$D151),"")</f>
        <v>1417.0720058267784</v>
      </c>
      <c r="O151" s="23">
        <f>IF(ISNUMBER(AVERAGEIFS(ObservedSpeciesData!O$2:O$4955,ObservedSpeciesData!$A$2:$A$4955,$A151,ObservedSpeciesData!$D$2:$D$4955,$D151)),AVERAGEIFS(ObservedSpeciesData!O$2:O$4955,ObservedSpeciesData!$A$2:$A$4955,$A151,ObservedSpeciesData!$D$2:$D$4955,$D151),"")</f>
        <v>141.70720058267784</v>
      </c>
      <c r="P151" s="23">
        <f>IF(ISNUMBER(AVERAGEIFS(ObservedSpeciesData!P$2:P$4955,ObservedSpeciesData!$A$2:$A$4955,$A151,ObservedSpeciesData!$C$2:$C$4955,$C151,ObservedSpeciesData!$D$2:$D$4955,$D151)),AVERAGEIFS(ObservedSpeciesData!P$2:P$4955,ObservedSpeciesData!$A$2:$A$4955,$A151,ObservedSpeciesData!$C$2:$C$4955,$C151,ObservedSpeciesData!$D$2:$D$4955,$D151),"")</f>
        <v>230.65000447978235</v>
      </c>
      <c r="Q151" s="23"/>
      <c r="R151" s="25" t="str">
        <f>IF(ISNUMBER(AVERAGEIFS(ObservedSpeciesData!R$2:R$4955,ObservedSpeciesData!$A$2:$A$4955,$A151,ObservedSpeciesData!$D$2:$D$4955,$D151)),AVERAGEIFS(ObservedSpeciesData!R$2:R$4955,ObservedSpeciesData!$A$2:$A$4955,$A151,ObservedSpeciesData!$D$2:$D$4955,$D151),"")</f>
        <v/>
      </c>
      <c r="S151" s="25" t="str">
        <f>IF(ISNUMBER(AVERAGEIFS(ObservedSpeciesData!S$2:S$4955,ObservedSpeciesData!$A$2:$A$4955,$A151,ObservedSpeciesData!$D$2:$D$4955,$D151)),AVERAGEIFS(ObservedSpeciesData!S$2:S$4955,ObservedSpeciesData!$A$2:$A$4955,$A151,ObservedSpeciesData!$D$2:$D$4955,$D151),"")</f>
        <v/>
      </c>
      <c r="T151" s="23" t="str">
        <f>IF(ISNUMBER(AVERAGEIFS(ObservedSpeciesData!T$2:T$4955,ObservedSpeciesData!$A$2:$A$4955,$A151,ObservedSpeciesData!$D$2:$D$4955,$D151)),AVERAGEIFS(ObservedSpeciesData!T$2:T$4955,ObservedSpeciesData!$A$2:$A$4955,$A151,ObservedSpeciesData!$D$2:$D$4955,$D151),"")</f>
        <v/>
      </c>
      <c r="U151" s="24" t="str">
        <f>IF(ISNUMBER(AVERAGEIFS(ObservedSpeciesData!U$2:U$4955,ObservedSpeciesData!$A$2:$A$4955,$A151,ObservedSpeciesData!$C$2:$C$4955,$C151,ObservedSpeciesData!$D$2:$D$4955,$D151)),AVERAGEIFS(ObservedSpeciesData!U$2:U$4955,ObservedSpeciesData!$A$2:$A$4955,$A151,ObservedSpeciesData!$C$2:$C$4955,$C151,ObservedSpeciesData!$D$2:$D$4955,$D151),"")</f>
        <v/>
      </c>
      <c r="V151" s="23">
        <f>IF(ISNUMBER(AVERAGEIFS(ObservedSpeciesData!V$2:V$4955,ObservedSpeciesData!$A$2:$A$4955,$A151,ObservedSpeciesData!$D$2:$D$4955,$D151)),AVERAGEIFS(ObservedSpeciesData!V$2:V$4955,ObservedSpeciesData!$A$2:$A$4955,$A151,ObservedSpeciesData!$D$2:$D$4955,$D151),"")</f>
        <v>17.355013847351074</v>
      </c>
      <c r="W151" s="23">
        <f>IF(ISNUMBER(AVERAGEIFS(ObservedSpeciesData!W$2:W$4955,ObservedSpeciesData!$A$2:$A$4955,$A151,ObservedSpeciesData!$D$2:$D$4955,$D151)),AVERAGEIFS(ObservedSpeciesData!W$2:W$4955,ObservedSpeciesData!$A$2:$A$4955,$A151,ObservedSpeciesData!$D$2:$D$4955,$D151),"")</f>
        <v>16.352203488349915</v>
      </c>
      <c r="X151" s="23">
        <f>IF(ISNUMBER(AVERAGEIFS(ObservedSpeciesData!X$2:X$4955,ObservedSpeciesData!$A$2:$A$4955,$A151,ObservedSpeciesData!$D$2:$D$4955,$D151)),AVERAGEIFS(ObservedSpeciesData!X$2:X$4955,ObservedSpeciesData!$A$2:$A$4955,$A151,ObservedSpeciesData!$D$2:$D$4955,$D151),"")</f>
        <v>79.946982383728027</v>
      </c>
      <c r="Y151" s="23">
        <f>IF(ISNUMBER(AVERAGEIFS(ObservedSpeciesData!Y$2:Y$4955,ObservedSpeciesData!$A$2:$A$4955,$A151,ObservedSpeciesData!$D$2:$D$4955,$D151)),AVERAGEIFS(ObservedSpeciesData!Y$2:Y$4955,ObservedSpeciesData!$A$2:$A$4955,$A151,ObservedSpeciesData!$D$2:$D$4955,$D151),"")</f>
        <v>22.333679437637329</v>
      </c>
      <c r="Z151" s="23">
        <f>IF(ISNUMBER(AVERAGEIFS(ObservedSpeciesData!Z$2:Z$4955,ObservedSpeciesData!$A$2:$A$4955,$A151,ObservedSpeciesData!$D$2:$D$4955,$D151)),AVERAGEIFS(ObservedSpeciesData!Z$2:Z$4955,ObservedSpeciesData!$A$2:$A$4955,$A151,ObservedSpeciesData!$D$2:$D$4955,$D151),"")</f>
        <v>90.682802200317383</v>
      </c>
      <c r="AA151" s="23">
        <f>IF(ISNUMBER(AVERAGEIFS(ObservedSpeciesData!AA$2:AA$4955,ObservedSpeciesData!$A$2:$A$4955,$A151,ObservedSpeciesData!$D$2:$D$4955,$D151)),AVERAGEIFS(ObservedSpeciesData!AA$2:AA$4955,ObservedSpeciesData!$A$2:$A$4955,$A151,ObservedSpeciesData!$D$2:$D$4955,$D151),"")</f>
        <v>27.086410284042358</v>
      </c>
      <c r="AB151" s="24">
        <f>IF(ISNUMBER(AVERAGEIFS(ObservedSpeciesData!AB$2:AB$4955,ObservedSpeciesData!$A$2:$A$4955,$A151,ObservedSpeciesData!$D$2:$D$4955,$D151)),AVERAGEIFS(ObservedSpeciesData!AB$2:AB$4955,ObservedSpeciesData!$A$2:$A$4955,$A151,ObservedSpeciesData!$D$2:$D$4955,$D151),"")</f>
        <v>4.3338256454467775E-2</v>
      </c>
      <c r="AC151" s="24">
        <f>IF(ISNUMBER(AVERAGEIFS(ObservedSpeciesData!AC$2:AC$4955,ObservedSpeciesData!$A$2:$A$4955,$A151,ObservedSpeciesData!$D$2:$D$4955,$D151)),AVERAGEIFS(ObservedSpeciesData!AC$2:AC$4955,ObservedSpeciesData!$A$2:$A$4955,$A151,ObservedSpeciesData!$D$2:$D$4955,$D151),"")</f>
        <v>4.3338256454467775E-2</v>
      </c>
      <c r="AD151" s="23">
        <f>IF(ISNUMBER(AVERAGEIFS(ObservedSpeciesData!AD$2:AD$4955,ObservedSpeciesData!$A$2:$A$4955,$A151,ObservedSpeciesData!$D$2:$D$4955,$D151)),AVERAGEIFS(ObservedSpeciesData!AD$2:AD$4955,ObservedSpeciesData!$A$2:$A$4955,$A151,ObservedSpeciesData!$D$2:$D$4955,$D151),"")</f>
        <v>12.791517181396486</v>
      </c>
      <c r="AE151" s="24">
        <f>IF(ISNUMBER(AVERAGEIFS(ObservedSpeciesData!AE$2:AE$4955,ObservedSpeciesData!$A$2:$A$4955,$A151,ObservedSpeciesData!$D$2:$D$4955,$D151)),AVERAGEIFS(ObservedSpeciesData!AE$2:AE$4955,ObservedSpeciesData!$A$2:$A$4955,$A151,ObservedSpeciesData!$D$2:$D$4955,$D151),"")</f>
        <v>15.220206659353465</v>
      </c>
      <c r="AF151" s="23"/>
      <c r="AG151" s="24"/>
      <c r="AH151" s="23">
        <f>IF(ISNUMBER(AVERAGEIFS(ObservedSpeciesData!AH$2:AH$4955,ObservedSpeciesData!$A$2:$A$4955,$A151,ObservedSpeciesData!$D$2:$D$4955,$D151)),AVERAGEIFS(ObservedSpeciesData!AH$2:AH$4955,ObservedSpeciesData!$A$2:$A$4955,$A151,ObservedSpeciesData!$D$2:$D$4955,$D151),"")</f>
        <v>6.1254999999999997</v>
      </c>
      <c r="AI151" s="23">
        <f>IF(ISNUMBER(AVERAGEIFS(ObservedSpeciesData!AI$2:AI$4955,ObservedSpeciesData!$A$2:$A$4955,$A151,ObservedSpeciesData!$C$2:$C$4955,$C151,ObservedSpeciesData!$D$2:$D$4955,$D151)),AVERAGEIFS(ObservedSpeciesData!AI$2:AI$4955,ObservedSpeciesData!$A$2:$A$4955,$A151,ObservedSpeciesData!$C$2:$C$4955,$C151,ObservedSpeciesData!$D$2:$D$4955,$D151),"")</f>
        <v>10.4955</v>
      </c>
      <c r="AJ151" s="2">
        <f>COUNTIFS(ObservedSpeciesData!$A$2:$A$828,$A151,ObservedSpeciesData!$D$2:$D$828,$D151)</f>
        <v>4</v>
      </c>
      <c r="AK151" s="2">
        <f t="shared" si="2"/>
        <v>15</v>
      </c>
    </row>
    <row r="152" spans="1:37" x14ac:dyDescent="0.25">
      <c r="A152" s="14" t="s">
        <v>118</v>
      </c>
      <c r="B152" t="s">
        <v>98</v>
      </c>
      <c r="C152" t="s">
        <v>106</v>
      </c>
      <c r="D152" s="13">
        <v>42720</v>
      </c>
      <c r="E152">
        <v>1</v>
      </c>
      <c r="F152">
        <v>0</v>
      </c>
      <c r="G152" s="2" t="s">
        <v>78</v>
      </c>
      <c r="H152" s="2" t="s">
        <v>12</v>
      </c>
      <c r="I152">
        <v>3</v>
      </c>
      <c r="J152" s="2" t="s">
        <v>77</v>
      </c>
      <c r="K152" s="2">
        <f>IF(ISNUMBER(AVERAGEIFS(ObservedSpeciesData!K$2:K$4955,ObservedSpeciesData!$A$2:$A$4955,$A152,ObservedSpeciesData!$D$2:$D$4955,$D152)),AVERAGEIFS(ObservedSpeciesData!K$2:K$4955,ObservedSpeciesData!$A$2:$A$4955,$A152,ObservedSpeciesData!$D$2:$D$4955,$D152),"")</f>
        <v>0</v>
      </c>
      <c r="L152" s="26" t="str">
        <f>IF(ISNUMBER(AVERAGEIFS(ObservedSpeciesData!L$2:L$4955,ObservedSpeciesData!$A$2:$A$4955,$A152,ObservedSpeciesData!$D$2:$D$4955,$D152)),AVERAGEIFS(ObservedSpeciesData!L$2:L$4955,ObservedSpeciesData!$A$2:$A$4955,$A152,ObservedSpeciesData!$D$2:$D$4955,$D152),"")</f>
        <v/>
      </c>
      <c r="M152" s="23" t="str">
        <f>IF(ISNUMBER(AVERAGEIFS(ObservedSpeciesData!M$2:M$4955,ObservedSpeciesData!$A$2:$A$4955,$A152,ObservedSpeciesData!$D$2:$D$4955,$D152)),AVERAGEIFS(ObservedSpeciesData!M$2:M$4955,ObservedSpeciesData!$A$2:$A$4955,$A152,ObservedSpeciesData!$D$2:$D$4955,$D152),"")</f>
        <v/>
      </c>
      <c r="N152" s="23">
        <f>IF(ISNUMBER(AVERAGEIFS(ObservedSpeciesData!N$2:N$4955,ObservedSpeciesData!$A$2:$A$4955,$A152,ObservedSpeciesData!$D$2:$D$4955,$D152)),AVERAGEIFS(ObservedSpeciesData!N$2:N$4955,ObservedSpeciesData!$A$2:$A$4955,$A152,ObservedSpeciesData!$D$2:$D$4955,$D152),"")</f>
        <v>1598.0827977947201</v>
      </c>
      <c r="O152" s="23">
        <f>IF(ISNUMBER(AVERAGEIFS(ObservedSpeciesData!O$2:O$4955,ObservedSpeciesData!$A$2:$A$4955,$A152,ObservedSpeciesData!$D$2:$D$4955,$D152)),AVERAGEIFS(ObservedSpeciesData!O$2:O$4955,ObservedSpeciesData!$A$2:$A$4955,$A152,ObservedSpeciesData!$D$2:$D$4955,$D152),"")</f>
        <v>159.80827977947203</v>
      </c>
      <c r="P152" s="23">
        <f>IF(ISNUMBER(AVERAGEIFS(ObservedSpeciesData!P$2:P$4955,ObservedSpeciesData!$A$2:$A$4955,$A152,ObservedSpeciesData!$C$2:$C$4955,$C152,ObservedSpeciesData!$D$2:$D$4955,$D152)),AVERAGEIFS(ObservedSpeciesData!P$2:P$4955,ObservedSpeciesData!$A$2:$A$4955,$A152,ObservedSpeciesData!$C$2:$C$4955,$C152,ObservedSpeciesData!$D$2:$D$4955,$D152),"")</f>
        <v>370.56525443536486</v>
      </c>
      <c r="Q152" s="23"/>
      <c r="R152" s="25" t="str">
        <f>IF(ISNUMBER(AVERAGEIFS(ObservedSpeciesData!R$2:R$4955,ObservedSpeciesData!$A$2:$A$4955,$A152,ObservedSpeciesData!$D$2:$D$4955,$D152)),AVERAGEIFS(ObservedSpeciesData!R$2:R$4955,ObservedSpeciesData!$A$2:$A$4955,$A152,ObservedSpeciesData!$D$2:$D$4955,$D152),"")</f>
        <v/>
      </c>
      <c r="S152" s="25" t="str">
        <f>IF(ISNUMBER(AVERAGEIFS(ObservedSpeciesData!S$2:S$4955,ObservedSpeciesData!$A$2:$A$4955,$A152,ObservedSpeciesData!$D$2:$D$4955,$D152)),AVERAGEIFS(ObservedSpeciesData!S$2:S$4955,ObservedSpeciesData!$A$2:$A$4955,$A152,ObservedSpeciesData!$D$2:$D$4955,$D152),"")</f>
        <v/>
      </c>
      <c r="T152" s="23" t="str">
        <f>IF(ISNUMBER(AVERAGEIFS(ObservedSpeciesData!T$2:T$4955,ObservedSpeciesData!$A$2:$A$4955,$A152,ObservedSpeciesData!$D$2:$D$4955,$D152)),AVERAGEIFS(ObservedSpeciesData!T$2:T$4955,ObservedSpeciesData!$A$2:$A$4955,$A152,ObservedSpeciesData!$D$2:$D$4955,$D152),"")</f>
        <v/>
      </c>
      <c r="U152" s="24" t="str">
        <f>IF(ISNUMBER(AVERAGEIFS(ObservedSpeciesData!U$2:U$4955,ObservedSpeciesData!$A$2:$A$4955,$A152,ObservedSpeciesData!$C$2:$C$4955,$C152,ObservedSpeciesData!$D$2:$D$4955,$D152)),AVERAGEIFS(ObservedSpeciesData!U$2:U$4955,ObservedSpeciesData!$A$2:$A$4955,$A152,ObservedSpeciesData!$C$2:$C$4955,$C152,ObservedSpeciesData!$D$2:$D$4955,$D152),"")</f>
        <v/>
      </c>
      <c r="V152" s="23">
        <f>IF(ISNUMBER(AVERAGEIFS(ObservedSpeciesData!V$2:V$4955,ObservedSpeciesData!$A$2:$A$4955,$A152,ObservedSpeciesData!$D$2:$D$4955,$D152)),AVERAGEIFS(ObservedSpeciesData!V$2:V$4955,ObservedSpeciesData!$A$2:$A$4955,$A152,ObservedSpeciesData!$D$2:$D$4955,$D152),"")</f>
        <v>18.337248086929321</v>
      </c>
      <c r="W152" s="23">
        <f>IF(ISNUMBER(AVERAGEIFS(ObservedSpeciesData!W$2:W$4955,ObservedSpeciesData!$A$2:$A$4955,$A152,ObservedSpeciesData!$D$2:$D$4955,$D152)),AVERAGEIFS(ObservedSpeciesData!W$2:W$4955,ObservedSpeciesData!$A$2:$A$4955,$A152,ObservedSpeciesData!$D$2:$D$4955,$D152),"")</f>
        <v>16.687641620635986</v>
      </c>
      <c r="X152" s="23">
        <f>IF(ISNUMBER(AVERAGEIFS(ObservedSpeciesData!X$2:X$4955,ObservedSpeciesData!$A$2:$A$4955,$A152,ObservedSpeciesData!$D$2:$D$4955,$D152)),AVERAGEIFS(ObservedSpeciesData!X$2:X$4955,ObservedSpeciesData!$A$2:$A$4955,$A152,ObservedSpeciesData!$D$2:$D$4955,$D152),"")</f>
        <v>78.655591011047363</v>
      </c>
      <c r="Y152" s="23">
        <f>IF(ISNUMBER(AVERAGEIFS(ObservedSpeciesData!Y$2:Y$4955,ObservedSpeciesData!$A$2:$A$4955,$A152,ObservedSpeciesData!$D$2:$D$4955,$D152)),AVERAGEIFS(ObservedSpeciesData!Y$2:Y$4955,ObservedSpeciesData!$A$2:$A$4955,$A152,ObservedSpeciesData!$D$2:$D$4955,$D152),"")</f>
        <v>22.675197601318359</v>
      </c>
      <c r="Z152" s="23">
        <f>IF(ISNUMBER(AVERAGEIFS(ObservedSpeciesData!Z$2:Z$4955,ObservedSpeciesData!$A$2:$A$4955,$A152,ObservedSpeciesData!$D$2:$D$4955,$D152)),AVERAGEIFS(ObservedSpeciesData!Z$2:Z$4955,ObservedSpeciesData!$A$2:$A$4955,$A152,ObservedSpeciesData!$D$2:$D$4955,$D152),"")</f>
        <v>90.496608734130859</v>
      </c>
      <c r="AA152" s="23">
        <f>IF(ISNUMBER(AVERAGEIFS(ObservedSpeciesData!AA$2:AA$4955,ObservedSpeciesData!$A$2:$A$4955,$A152,ObservedSpeciesData!$D$2:$D$4955,$D152)),AVERAGEIFS(ObservedSpeciesData!AA$2:AA$4955,ObservedSpeciesData!$A$2:$A$4955,$A152,ObservedSpeciesData!$D$2:$D$4955,$D152),"")</f>
        <v>24.402666807174683</v>
      </c>
      <c r="AB152" s="24">
        <f>IF(ISNUMBER(AVERAGEIFS(ObservedSpeciesData!AB$2:AB$4955,ObservedSpeciesData!$A$2:$A$4955,$A152,ObservedSpeciesData!$D$2:$D$4955,$D152)),AVERAGEIFS(ObservedSpeciesData!AB$2:AB$4955,ObservedSpeciesData!$A$2:$A$4955,$A152,ObservedSpeciesData!$D$2:$D$4955,$D152),"")</f>
        <v>3.9044266891479489E-2</v>
      </c>
      <c r="AC152" s="24">
        <f>IF(ISNUMBER(AVERAGEIFS(ObservedSpeciesData!AC$2:AC$4955,ObservedSpeciesData!$A$2:$A$4955,$A152,ObservedSpeciesData!$D$2:$D$4955,$D152)),AVERAGEIFS(ObservedSpeciesData!AC$2:AC$4955,ObservedSpeciesData!$A$2:$A$4955,$A152,ObservedSpeciesData!$D$2:$D$4955,$D152),"")</f>
        <v>3.9044266891479489E-2</v>
      </c>
      <c r="AD152" s="23">
        <f>IF(ISNUMBER(AVERAGEIFS(ObservedSpeciesData!AD$2:AD$4955,ObservedSpeciesData!$A$2:$A$4955,$A152,ObservedSpeciesData!$D$2:$D$4955,$D152)),AVERAGEIFS(ObservedSpeciesData!AD$2:AD$4955,ObservedSpeciesData!$A$2:$A$4955,$A152,ObservedSpeciesData!$D$2:$D$4955,$D152),"")</f>
        <v>12.584894561767578</v>
      </c>
      <c r="AE152" s="24">
        <f>IF(ISNUMBER(AVERAGEIFS(ObservedSpeciesData!AE$2:AE$4955,ObservedSpeciesData!$A$2:$A$4955,$A152,ObservedSpeciesData!$D$2:$D$4955,$D152)),AVERAGEIFS(ObservedSpeciesData!AE$2:AE$4955,ObservedSpeciesData!$A$2:$A$4955,$A152,ObservedSpeciesData!$D$2:$D$4955,$D152),"")</f>
        <v>17.193073897655982</v>
      </c>
      <c r="AF152" s="23"/>
      <c r="AG152" s="24"/>
      <c r="AH152" s="23">
        <f>IF(ISNUMBER(AVERAGEIFS(ObservedSpeciesData!AH$2:AH$4955,ObservedSpeciesData!$A$2:$A$4955,$A152,ObservedSpeciesData!$D$2:$D$4955,$D152)),AVERAGEIFS(ObservedSpeciesData!AH$2:AH$4955,ObservedSpeciesData!$A$2:$A$4955,$A152,ObservedSpeciesData!$D$2:$D$4955,$D152),"")</f>
        <v>6.2282500000000001</v>
      </c>
      <c r="AI152" s="23">
        <f>IF(ISNUMBER(AVERAGEIFS(ObservedSpeciesData!AI$2:AI$4955,ObservedSpeciesData!$A$2:$A$4955,$A152,ObservedSpeciesData!$C$2:$C$4955,$C152,ObservedSpeciesData!$D$2:$D$4955,$D152)),AVERAGEIFS(ObservedSpeciesData!AI$2:AI$4955,ObservedSpeciesData!$A$2:$A$4955,$A152,ObservedSpeciesData!$C$2:$C$4955,$C152,ObservedSpeciesData!$D$2:$D$4955,$D152),"")</f>
        <v>15.562750000000001</v>
      </c>
      <c r="AJ152" s="2">
        <f>COUNTIFS(ObservedSpeciesData!$A$2:$A$828,$A152,ObservedSpeciesData!$D$2:$D$828,$D152)</f>
        <v>4</v>
      </c>
      <c r="AK152" s="2">
        <f t="shared" si="2"/>
        <v>15</v>
      </c>
    </row>
    <row r="153" spans="1:37" x14ac:dyDescent="0.25">
      <c r="A153" s="14" t="s">
        <v>117</v>
      </c>
      <c r="B153" t="s">
        <v>98</v>
      </c>
      <c r="C153" t="s">
        <v>106</v>
      </c>
      <c r="D153" s="13">
        <v>42720</v>
      </c>
      <c r="E153">
        <v>1</v>
      </c>
      <c r="F153">
        <v>50</v>
      </c>
      <c r="G153" s="2" t="s">
        <v>78</v>
      </c>
      <c r="H153" s="2" t="s">
        <v>12</v>
      </c>
      <c r="I153">
        <v>3</v>
      </c>
      <c r="J153" s="2" t="s">
        <v>77</v>
      </c>
      <c r="K153" s="2">
        <f>IF(ISNUMBER(AVERAGEIFS(ObservedSpeciesData!K$2:K$4955,ObservedSpeciesData!$A$2:$A$4955,$A153,ObservedSpeciesData!$D$2:$D$4955,$D153)),AVERAGEIFS(ObservedSpeciesData!K$2:K$4955,ObservedSpeciesData!$A$2:$A$4955,$A153,ObservedSpeciesData!$D$2:$D$4955,$D153),"")</f>
        <v>45</v>
      </c>
      <c r="L153" s="26" t="str">
        <f>IF(ISNUMBER(AVERAGEIFS(ObservedSpeciesData!L$2:L$4955,ObservedSpeciesData!$A$2:$A$4955,$A153,ObservedSpeciesData!$D$2:$D$4955,$D153)),AVERAGEIFS(ObservedSpeciesData!L$2:L$4955,ObservedSpeciesData!$A$2:$A$4955,$A153,ObservedSpeciesData!$D$2:$D$4955,$D153),"")</f>
        <v/>
      </c>
      <c r="M153" s="23" t="str">
        <f>IF(ISNUMBER(AVERAGEIFS(ObservedSpeciesData!M$2:M$4955,ObservedSpeciesData!$A$2:$A$4955,$A153,ObservedSpeciesData!$D$2:$D$4955,$D153)),AVERAGEIFS(ObservedSpeciesData!M$2:M$4955,ObservedSpeciesData!$A$2:$A$4955,$A153,ObservedSpeciesData!$D$2:$D$4955,$D153),"")</f>
        <v/>
      </c>
      <c r="N153" s="23">
        <f>IF(ISNUMBER(AVERAGEIFS(ObservedSpeciesData!N$2:N$4955,ObservedSpeciesData!$A$2:$A$4955,$A153,ObservedSpeciesData!$D$2:$D$4955,$D153)),AVERAGEIFS(ObservedSpeciesData!N$2:N$4955,ObservedSpeciesData!$A$2:$A$4955,$A153,ObservedSpeciesData!$D$2:$D$4955,$D153),"")</f>
        <v>1251.1253478216579</v>
      </c>
      <c r="O153" s="23">
        <f>IF(ISNUMBER(AVERAGEIFS(ObservedSpeciesData!O$2:O$4955,ObservedSpeciesData!$A$2:$A$4955,$A153,ObservedSpeciesData!$D$2:$D$4955,$D153)),AVERAGEIFS(ObservedSpeciesData!O$2:O$4955,ObservedSpeciesData!$A$2:$A$4955,$A153,ObservedSpeciesData!$D$2:$D$4955,$D153),"")</f>
        <v>125.1125347821658</v>
      </c>
      <c r="P153" s="23">
        <f>IF(ISNUMBER(AVERAGEIFS(ObservedSpeciesData!P$2:P$4955,ObservedSpeciesData!$A$2:$A$4955,$A153,ObservedSpeciesData!$C$2:$C$4955,$C153,ObservedSpeciesData!$D$2:$D$4955,$D153)),AVERAGEIFS(ObservedSpeciesData!P$2:P$4955,ObservedSpeciesData!$A$2:$A$4955,$A153,ObservedSpeciesData!$C$2:$C$4955,$C153,ObservedSpeciesData!$D$2:$D$4955,$D153),"")</f>
        <v>341.41694451509898</v>
      </c>
      <c r="Q153" s="23"/>
      <c r="R153" s="25" t="str">
        <f>IF(ISNUMBER(AVERAGEIFS(ObservedSpeciesData!R$2:R$4955,ObservedSpeciesData!$A$2:$A$4955,$A153,ObservedSpeciesData!$D$2:$D$4955,$D153)),AVERAGEIFS(ObservedSpeciesData!R$2:R$4955,ObservedSpeciesData!$A$2:$A$4955,$A153,ObservedSpeciesData!$D$2:$D$4955,$D153),"")</f>
        <v/>
      </c>
      <c r="S153" s="25" t="str">
        <f>IF(ISNUMBER(AVERAGEIFS(ObservedSpeciesData!S$2:S$4955,ObservedSpeciesData!$A$2:$A$4955,$A153,ObservedSpeciesData!$D$2:$D$4955,$D153)),AVERAGEIFS(ObservedSpeciesData!S$2:S$4955,ObservedSpeciesData!$A$2:$A$4955,$A153,ObservedSpeciesData!$D$2:$D$4955,$D153),"")</f>
        <v/>
      </c>
      <c r="T153" s="23" t="str">
        <f>IF(ISNUMBER(AVERAGEIFS(ObservedSpeciesData!T$2:T$4955,ObservedSpeciesData!$A$2:$A$4955,$A153,ObservedSpeciesData!$D$2:$D$4955,$D153)),AVERAGEIFS(ObservedSpeciesData!T$2:T$4955,ObservedSpeciesData!$A$2:$A$4955,$A153,ObservedSpeciesData!$D$2:$D$4955,$D153),"")</f>
        <v/>
      </c>
      <c r="U153" s="24" t="str">
        <f>IF(ISNUMBER(AVERAGEIFS(ObservedSpeciesData!U$2:U$4955,ObservedSpeciesData!$A$2:$A$4955,$A153,ObservedSpeciesData!$C$2:$C$4955,$C153,ObservedSpeciesData!$D$2:$D$4955,$D153)),AVERAGEIFS(ObservedSpeciesData!U$2:U$4955,ObservedSpeciesData!$A$2:$A$4955,$A153,ObservedSpeciesData!$C$2:$C$4955,$C153,ObservedSpeciesData!$D$2:$D$4955,$D153),"")</f>
        <v/>
      </c>
      <c r="V153" s="23">
        <f>IF(ISNUMBER(AVERAGEIFS(ObservedSpeciesData!V$2:V$4955,ObservedSpeciesData!$A$2:$A$4955,$A153,ObservedSpeciesData!$D$2:$D$4955,$D153)),AVERAGEIFS(ObservedSpeciesData!V$2:V$4955,ObservedSpeciesData!$A$2:$A$4955,$A153,ObservedSpeciesData!$D$2:$D$4955,$D153),"")</f>
        <v>19.201677799224854</v>
      </c>
      <c r="W153" s="23">
        <f>IF(ISNUMBER(AVERAGEIFS(ObservedSpeciesData!W$2:W$4955,ObservedSpeciesData!$A$2:$A$4955,$A153,ObservedSpeciesData!$D$2:$D$4955,$D153)),AVERAGEIFS(ObservedSpeciesData!W$2:W$4955,ObservedSpeciesData!$A$2:$A$4955,$A153,ObservedSpeciesData!$D$2:$D$4955,$D153),"")</f>
        <v>16.096034049987793</v>
      </c>
      <c r="X153" s="23">
        <f>IF(ISNUMBER(AVERAGEIFS(ObservedSpeciesData!X$2:X$4955,ObservedSpeciesData!$A$2:$A$4955,$A153,ObservedSpeciesData!$D$2:$D$4955,$D153)),AVERAGEIFS(ObservedSpeciesData!X$2:X$4955,ObservedSpeciesData!$A$2:$A$4955,$A153,ObservedSpeciesData!$D$2:$D$4955,$D153),"")</f>
        <v>77.715189933776855</v>
      </c>
      <c r="Y153" s="23">
        <f>IF(ISNUMBER(AVERAGEIFS(ObservedSpeciesData!Y$2:Y$4955,ObservedSpeciesData!$A$2:$A$4955,$A153,ObservedSpeciesData!$D$2:$D$4955,$D153)),AVERAGEIFS(ObservedSpeciesData!Y$2:Y$4955,ObservedSpeciesData!$A$2:$A$4955,$A153,ObservedSpeciesData!$D$2:$D$4955,$D153),"")</f>
        <v>23.371731996536255</v>
      </c>
      <c r="Z153" s="23">
        <f>IF(ISNUMBER(AVERAGEIFS(ObservedSpeciesData!Z$2:Z$4955,ObservedSpeciesData!$A$2:$A$4955,$A153,ObservedSpeciesData!$D$2:$D$4955,$D153)),AVERAGEIFS(ObservedSpeciesData!Z$2:Z$4955,ObservedSpeciesData!$A$2:$A$4955,$A153,ObservedSpeciesData!$D$2:$D$4955,$D153),"")</f>
        <v>90.282971382141113</v>
      </c>
      <c r="AA153" s="23">
        <f>IF(ISNUMBER(AVERAGEIFS(ObservedSpeciesData!AA$2:AA$4955,ObservedSpeciesData!$A$2:$A$4955,$A153,ObservedSpeciesData!$D$2:$D$4955,$D153)),AVERAGEIFS(ObservedSpeciesData!AA$2:AA$4955,ObservedSpeciesData!$A$2:$A$4955,$A153,ObservedSpeciesData!$D$2:$D$4955,$D153),"")</f>
        <v>22.454795360565186</v>
      </c>
      <c r="AB153" s="24">
        <f>IF(ISNUMBER(AVERAGEIFS(ObservedSpeciesData!AB$2:AB$4955,ObservedSpeciesData!$A$2:$A$4955,$A153,ObservedSpeciesData!$D$2:$D$4955,$D153)),AVERAGEIFS(ObservedSpeciesData!AB$2:AB$4955,ObservedSpeciesData!$A$2:$A$4955,$A153,ObservedSpeciesData!$D$2:$D$4955,$D153),"")</f>
        <v>3.5927672576904296E-2</v>
      </c>
      <c r="AC153" s="24">
        <f>IF(ISNUMBER(AVERAGEIFS(ObservedSpeciesData!AC$2:AC$4955,ObservedSpeciesData!$A$2:$A$4955,$A153,ObservedSpeciesData!$D$2:$D$4955,$D153)),AVERAGEIFS(ObservedSpeciesData!AC$2:AC$4955,ObservedSpeciesData!$A$2:$A$4955,$A153,ObservedSpeciesData!$D$2:$D$4955,$D153),"")</f>
        <v>3.5927672576904296E-2</v>
      </c>
      <c r="AD153" s="23">
        <f>IF(ISNUMBER(AVERAGEIFS(ObservedSpeciesData!AD$2:AD$4955,ObservedSpeciesData!$A$2:$A$4955,$A153,ObservedSpeciesData!$D$2:$D$4955,$D153)),AVERAGEIFS(ObservedSpeciesData!AD$2:AD$4955,ObservedSpeciesData!$A$2:$A$4955,$A153,ObservedSpeciesData!$D$2:$D$4955,$D153),"")</f>
        <v>12.434430389404298</v>
      </c>
      <c r="AE153" s="24">
        <f>IF(ISNUMBER(AVERAGEIFS(ObservedSpeciesData!AE$2:AE$4955,ObservedSpeciesData!$A$2:$A$4955,$A153,ObservedSpeciesData!$D$2:$D$4955,$D153)),AVERAGEIFS(ObservedSpeciesData!AE$2:AE$4955,ObservedSpeciesData!$A$2:$A$4955,$A153,ObservedSpeciesData!$D$2:$D$4955,$D153),"")</f>
        <v>16.694072781304584</v>
      </c>
      <c r="AF153" s="23"/>
      <c r="AG153" s="24"/>
      <c r="AH153" s="23">
        <f>IF(ISNUMBER(AVERAGEIFS(ObservedSpeciesData!AH$2:AH$4955,ObservedSpeciesData!$A$2:$A$4955,$A153,ObservedSpeciesData!$D$2:$D$4955,$D153)),AVERAGEIFS(ObservedSpeciesData!AH$2:AH$4955,ObservedSpeciesData!$A$2:$A$4955,$A153,ObservedSpeciesData!$D$2:$D$4955,$D153),"")</f>
        <v>4.4675000000000002</v>
      </c>
      <c r="AI153" s="23">
        <f>IF(ISNUMBER(AVERAGEIFS(ObservedSpeciesData!AI$2:AI$4955,ObservedSpeciesData!$A$2:$A$4955,$A153,ObservedSpeciesData!$C$2:$C$4955,$C153,ObservedSpeciesData!$D$2:$D$4955,$D153)),AVERAGEIFS(ObservedSpeciesData!AI$2:AI$4955,ObservedSpeciesData!$A$2:$A$4955,$A153,ObservedSpeciesData!$C$2:$C$4955,$C153,ObservedSpeciesData!$D$2:$D$4955,$D153),"")</f>
        <v>13.754000000000001</v>
      </c>
      <c r="AJ153" s="2">
        <f>COUNTIFS(ObservedSpeciesData!$A$2:$A$828,$A153,ObservedSpeciesData!$D$2:$D$828,$D153)</f>
        <v>4</v>
      </c>
      <c r="AK153" s="2">
        <f t="shared" si="2"/>
        <v>15</v>
      </c>
    </row>
    <row r="154" spans="1:37" x14ac:dyDescent="0.25">
      <c r="A154" s="14" t="s">
        <v>116</v>
      </c>
      <c r="B154" t="s">
        <v>98</v>
      </c>
      <c r="C154" t="s">
        <v>106</v>
      </c>
      <c r="D154" s="13">
        <v>42720</v>
      </c>
      <c r="E154">
        <v>1</v>
      </c>
      <c r="F154">
        <v>100</v>
      </c>
      <c r="G154" s="2" t="s">
        <v>78</v>
      </c>
      <c r="H154" s="2" t="s">
        <v>12</v>
      </c>
      <c r="I154">
        <v>3</v>
      </c>
      <c r="J154" s="2" t="s">
        <v>77</v>
      </c>
      <c r="K154" s="2">
        <f>IF(ISNUMBER(AVERAGEIFS(ObservedSpeciesData!K$2:K$4955,ObservedSpeciesData!$A$2:$A$4955,$A154,ObservedSpeciesData!$D$2:$D$4955,$D154)),AVERAGEIFS(ObservedSpeciesData!K$2:K$4955,ObservedSpeciesData!$A$2:$A$4955,$A154,ObservedSpeciesData!$D$2:$D$4955,$D154),"")</f>
        <v>78</v>
      </c>
      <c r="L154" s="26" t="str">
        <f>IF(ISNUMBER(AVERAGEIFS(ObservedSpeciesData!L$2:L$4955,ObservedSpeciesData!$A$2:$A$4955,$A154,ObservedSpeciesData!$D$2:$D$4955,$D154)),AVERAGEIFS(ObservedSpeciesData!L$2:L$4955,ObservedSpeciesData!$A$2:$A$4955,$A154,ObservedSpeciesData!$D$2:$D$4955,$D154),"")</f>
        <v/>
      </c>
      <c r="M154" s="23" t="str">
        <f>IF(ISNUMBER(AVERAGEIFS(ObservedSpeciesData!M$2:M$4955,ObservedSpeciesData!$A$2:$A$4955,$A154,ObservedSpeciesData!$D$2:$D$4955,$D154)),AVERAGEIFS(ObservedSpeciesData!M$2:M$4955,ObservedSpeciesData!$A$2:$A$4955,$A154,ObservedSpeciesData!$D$2:$D$4955,$D154),"")</f>
        <v/>
      </c>
      <c r="N154" s="23">
        <f>IF(ISNUMBER(AVERAGEIFS(ObservedSpeciesData!N$2:N$4955,ObservedSpeciesData!$A$2:$A$4955,$A154,ObservedSpeciesData!$D$2:$D$4955,$D154)),AVERAGEIFS(ObservedSpeciesData!N$2:N$4955,ObservedSpeciesData!$A$2:$A$4955,$A154,ObservedSpeciesData!$D$2:$D$4955,$D154),"")</f>
        <v>1669.4093292079094</v>
      </c>
      <c r="O154" s="23">
        <f>IF(ISNUMBER(AVERAGEIFS(ObservedSpeciesData!O$2:O$4955,ObservedSpeciesData!$A$2:$A$4955,$A154,ObservedSpeciesData!$D$2:$D$4955,$D154)),AVERAGEIFS(ObservedSpeciesData!O$2:O$4955,ObservedSpeciesData!$A$2:$A$4955,$A154,ObservedSpeciesData!$D$2:$D$4955,$D154),"")</f>
        <v>166.94093292079094</v>
      </c>
      <c r="P154" s="23">
        <f>IF(ISNUMBER(AVERAGEIFS(ObservedSpeciesData!P$2:P$4955,ObservedSpeciesData!$A$2:$A$4955,$A154,ObservedSpeciesData!$C$2:$C$4955,$C154,ObservedSpeciesData!$D$2:$D$4955,$D154)),AVERAGEIFS(ObservedSpeciesData!P$2:P$4955,ObservedSpeciesData!$A$2:$A$4955,$A154,ObservedSpeciesData!$C$2:$C$4955,$C154,ObservedSpeciesData!$D$2:$D$4955,$D154),"")</f>
        <v>402.60345198533076</v>
      </c>
      <c r="Q154" s="23"/>
      <c r="R154" s="25" t="str">
        <f>IF(ISNUMBER(AVERAGEIFS(ObservedSpeciesData!R$2:R$4955,ObservedSpeciesData!$A$2:$A$4955,$A154,ObservedSpeciesData!$D$2:$D$4955,$D154)),AVERAGEIFS(ObservedSpeciesData!R$2:R$4955,ObservedSpeciesData!$A$2:$A$4955,$A154,ObservedSpeciesData!$D$2:$D$4955,$D154),"")</f>
        <v/>
      </c>
      <c r="S154" s="25" t="str">
        <f>IF(ISNUMBER(AVERAGEIFS(ObservedSpeciesData!S$2:S$4955,ObservedSpeciesData!$A$2:$A$4955,$A154,ObservedSpeciesData!$D$2:$D$4955,$D154)),AVERAGEIFS(ObservedSpeciesData!S$2:S$4955,ObservedSpeciesData!$A$2:$A$4955,$A154,ObservedSpeciesData!$D$2:$D$4955,$D154),"")</f>
        <v/>
      </c>
      <c r="T154" s="23" t="str">
        <f>IF(ISNUMBER(AVERAGEIFS(ObservedSpeciesData!T$2:T$4955,ObservedSpeciesData!$A$2:$A$4955,$A154,ObservedSpeciesData!$D$2:$D$4955,$D154)),AVERAGEIFS(ObservedSpeciesData!T$2:T$4955,ObservedSpeciesData!$A$2:$A$4955,$A154,ObservedSpeciesData!$D$2:$D$4955,$D154),"")</f>
        <v/>
      </c>
      <c r="U154" s="24" t="str">
        <f>IF(ISNUMBER(AVERAGEIFS(ObservedSpeciesData!U$2:U$4955,ObservedSpeciesData!$A$2:$A$4955,$A154,ObservedSpeciesData!$C$2:$C$4955,$C154,ObservedSpeciesData!$D$2:$D$4955,$D154)),AVERAGEIFS(ObservedSpeciesData!U$2:U$4955,ObservedSpeciesData!$A$2:$A$4955,$A154,ObservedSpeciesData!$C$2:$C$4955,$C154,ObservedSpeciesData!$D$2:$D$4955,$D154),"")</f>
        <v/>
      </c>
      <c r="V154" s="23">
        <f>IF(ISNUMBER(AVERAGEIFS(ObservedSpeciesData!V$2:V$4955,ObservedSpeciesData!$A$2:$A$4955,$A154,ObservedSpeciesData!$D$2:$D$4955,$D154)),AVERAGEIFS(ObservedSpeciesData!V$2:V$4955,ObservedSpeciesData!$A$2:$A$4955,$A154,ObservedSpeciesData!$D$2:$D$4955,$D154),"")</f>
        <v>19.315745830535889</v>
      </c>
      <c r="W154" s="23">
        <f>IF(ISNUMBER(AVERAGEIFS(ObservedSpeciesData!W$2:W$4955,ObservedSpeciesData!$A$2:$A$4955,$A154,ObservedSpeciesData!$D$2:$D$4955,$D154)),AVERAGEIFS(ObservedSpeciesData!W$2:W$4955,ObservedSpeciesData!$A$2:$A$4955,$A154,ObservedSpeciesData!$D$2:$D$4955,$D154),"")</f>
        <v>16.18179714679718</v>
      </c>
      <c r="X154" s="23">
        <f>IF(ISNUMBER(AVERAGEIFS(ObservedSpeciesData!X$2:X$4955,ObservedSpeciesData!$A$2:$A$4955,$A154,ObservedSpeciesData!$D$2:$D$4955,$D154)),AVERAGEIFS(ObservedSpeciesData!X$2:X$4955,ObservedSpeciesData!$A$2:$A$4955,$A154,ObservedSpeciesData!$D$2:$D$4955,$D154),"")</f>
        <v>77.647668838500977</v>
      </c>
      <c r="Y154" s="23">
        <f>IF(ISNUMBER(AVERAGEIFS(ObservedSpeciesData!Y$2:Y$4955,ObservedSpeciesData!$A$2:$A$4955,$A154,ObservedSpeciesData!$D$2:$D$4955,$D154)),AVERAGEIFS(ObservedSpeciesData!Y$2:Y$4955,ObservedSpeciesData!$A$2:$A$4955,$A154,ObservedSpeciesData!$D$2:$D$4955,$D154),"")</f>
        <v>23.222543478012085</v>
      </c>
      <c r="Z154" s="23">
        <f>IF(ISNUMBER(AVERAGEIFS(ObservedSpeciesData!Z$2:Z$4955,ObservedSpeciesData!$A$2:$A$4955,$A154,ObservedSpeciesData!$D$2:$D$4955,$D154)),AVERAGEIFS(ObservedSpeciesData!Z$2:Z$4955,ObservedSpeciesData!$A$2:$A$4955,$A154,ObservedSpeciesData!$D$2:$D$4955,$D154),"")</f>
        <v>90.417806625366211</v>
      </c>
      <c r="AA154" s="23">
        <f>IF(ISNUMBER(AVERAGEIFS(ObservedSpeciesData!AA$2:AA$4955,ObservedSpeciesData!$A$2:$A$4955,$A154,ObservedSpeciesData!$D$2:$D$4955,$D154)),AVERAGEIFS(ObservedSpeciesData!AA$2:AA$4955,ObservedSpeciesData!$A$2:$A$4955,$A154,ObservedSpeciesData!$D$2:$D$4955,$D154),"")</f>
        <v>23.451092004776001</v>
      </c>
      <c r="AB154" s="24">
        <f>IF(ISNUMBER(AVERAGEIFS(ObservedSpeciesData!AB$2:AB$4955,ObservedSpeciesData!$A$2:$A$4955,$A154,ObservedSpeciesData!$D$2:$D$4955,$D154)),AVERAGEIFS(ObservedSpeciesData!AB$2:AB$4955,ObservedSpeciesData!$A$2:$A$4955,$A154,ObservedSpeciesData!$D$2:$D$4955,$D154),"")</f>
        <v>3.7521747207641599E-2</v>
      </c>
      <c r="AC154" s="24">
        <f>IF(ISNUMBER(AVERAGEIFS(ObservedSpeciesData!AC$2:AC$4955,ObservedSpeciesData!$A$2:$A$4955,$A154,ObservedSpeciesData!$D$2:$D$4955,$D154)),AVERAGEIFS(ObservedSpeciesData!AC$2:AC$4955,ObservedSpeciesData!$A$2:$A$4955,$A154,ObservedSpeciesData!$D$2:$D$4955,$D154),"")</f>
        <v>3.7521747207641599E-2</v>
      </c>
      <c r="AD154" s="23">
        <f>IF(ISNUMBER(AVERAGEIFS(ObservedSpeciesData!AD$2:AD$4955,ObservedSpeciesData!$A$2:$A$4955,$A154,ObservedSpeciesData!$D$2:$D$4955,$D154)),AVERAGEIFS(ObservedSpeciesData!AD$2:AD$4955,ObservedSpeciesData!$A$2:$A$4955,$A154,ObservedSpeciesData!$D$2:$D$4955,$D154),"")</f>
        <v>12.423627014160157</v>
      </c>
      <c r="AE154" s="24">
        <f>IF(ISNUMBER(AVERAGEIFS(ObservedSpeciesData!AE$2:AE$4955,ObservedSpeciesData!$A$2:$A$4955,$A154,ObservedSpeciesData!$D$2:$D$4955,$D154)),AVERAGEIFS(ObservedSpeciesData!AE$2:AE$4955,ObservedSpeciesData!$A$2:$A$4955,$A154,ObservedSpeciesData!$D$2:$D$4955,$D154),"")</f>
        <v>17.161260174414139</v>
      </c>
      <c r="AF154" s="23"/>
      <c r="AG154" s="24"/>
      <c r="AH154" s="23">
        <f>IF(ISNUMBER(AVERAGEIFS(ObservedSpeciesData!AH$2:AH$4955,ObservedSpeciesData!$A$2:$A$4955,$A154,ObservedSpeciesData!$D$2:$D$4955,$D154)),AVERAGEIFS(ObservedSpeciesData!AH$2:AH$4955,ObservedSpeciesData!$A$2:$A$4955,$A154,ObservedSpeciesData!$D$2:$D$4955,$D154),"")</f>
        <v>6.2737499999999997</v>
      </c>
      <c r="AI154" s="23">
        <f>IF(ISNUMBER(AVERAGEIFS(ObservedSpeciesData!AI$2:AI$4955,ObservedSpeciesData!$A$2:$A$4955,$A154,ObservedSpeciesData!$C$2:$C$4955,$C154,ObservedSpeciesData!$D$2:$D$4955,$D154)),AVERAGEIFS(ObservedSpeciesData!AI$2:AI$4955,ObservedSpeciesData!$A$2:$A$4955,$A154,ObservedSpeciesData!$C$2:$C$4955,$C154,ObservedSpeciesData!$D$2:$D$4955,$D154),"")</f>
        <v>16.621500000000001</v>
      </c>
      <c r="AJ154" s="2">
        <f>COUNTIFS(ObservedSpeciesData!$A$2:$A$828,$A154,ObservedSpeciesData!$D$2:$D$828,$D154)</f>
        <v>4</v>
      </c>
      <c r="AK154" s="2">
        <f t="shared" si="2"/>
        <v>15</v>
      </c>
    </row>
    <row r="155" spans="1:37" x14ac:dyDescent="0.25">
      <c r="A155" s="14" t="s">
        <v>115</v>
      </c>
      <c r="B155" t="s">
        <v>98</v>
      </c>
      <c r="C155" t="s">
        <v>106</v>
      </c>
      <c r="D155" s="13">
        <v>42720</v>
      </c>
      <c r="E155">
        <v>1</v>
      </c>
      <c r="F155">
        <v>200</v>
      </c>
      <c r="G155" s="2" t="s">
        <v>78</v>
      </c>
      <c r="H155" s="2" t="s">
        <v>12</v>
      </c>
      <c r="I155">
        <v>3</v>
      </c>
      <c r="J155" s="2" t="s">
        <v>77</v>
      </c>
      <c r="K155" s="2">
        <f>IF(ISNUMBER(AVERAGEIFS(ObservedSpeciesData!K$2:K$4955,ObservedSpeciesData!$A$2:$A$4955,$A155,ObservedSpeciesData!$D$2:$D$4955,$D155)),AVERAGEIFS(ObservedSpeciesData!K$2:K$4955,ObservedSpeciesData!$A$2:$A$4955,$A155,ObservedSpeciesData!$D$2:$D$4955,$D155),"")</f>
        <v>156</v>
      </c>
      <c r="L155" s="26" t="str">
        <f>IF(ISNUMBER(AVERAGEIFS(ObservedSpeciesData!L$2:L$4955,ObservedSpeciesData!$A$2:$A$4955,$A155,ObservedSpeciesData!$D$2:$D$4955,$D155)),AVERAGEIFS(ObservedSpeciesData!L$2:L$4955,ObservedSpeciesData!$A$2:$A$4955,$A155,ObservedSpeciesData!$D$2:$D$4955,$D155),"")</f>
        <v/>
      </c>
      <c r="M155" s="23" t="str">
        <f>IF(ISNUMBER(AVERAGEIFS(ObservedSpeciesData!M$2:M$4955,ObservedSpeciesData!$A$2:$A$4955,$A155,ObservedSpeciesData!$D$2:$D$4955,$D155)),AVERAGEIFS(ObservedSpeciesData!M$2:M$4955,ObservedSpeciesData!$A$2:$A$4955,$A155,ObservedSpeciesData!$D$2:$D$4955,$D155),"")</f>
        <v/>
      </c>
      <c r="N155" s="23">
        <f>IF(ISNUMBER(AVERAGEIFS(ObservedSpeciesData!N$2:N$4955,ObservedSpeciesData!$A$2:$A$4955,$A155,ObservedSpeciesData!$D$2:$D$4955,$D155)),AVERAGEIFS(ObservedSpeciesData!N$2:N$4955,ObservedSpeciesData!$A$2:$A$4955,$A155,ObservedSpeciesData!$D$2:$D$4955,$D155),"")</f>
        <v>1586.1148992069859</v>
      </c>
      <c r="O155" s="23">
        <f>IF(ISNUMBER(AVERAGEIFS(ObservedSpeciesData!O$2:O$4955,ObservedSpeciesData!$A$2:$A$4955,$A155,ObservedSpeciesData!$D$2:$D$4955,$D155)),AVERAGEIFS(ObservedSpeciesData!O$2:O$4955,ObservedSpeciesData!$A$2:$A$4955,$A155,ObservedSpeciesData!$D$2:$D$4955,$D155),"")</f>
        <v>158.61148992069857</v>
      </c>
      <c r="P155" s="23">
        <f>IF(ISNUMBER(AVERAGEIFS(ObservedSpeciesData!P$2:P$4955,ObservedSpeciesData!$A$2:$A$4955,$A155,ObservedSpeciesData!$C$2:$C$4955,$C155,ObservedSpeciesData!$D$2:$D$4955,$D155)),AVERAGEIFS(ObservedSpeciesData!P$2:P$4955,ObservedSpeciesData!$A$2:$A$4955,$A155,ObservedSpeciesData!$C$2:$C$4955,$C155,ObservedSpeciesData!$D$2:$D$4955,$D155),"")</f>
        <v>375.45564818939306</v>
      </c>
      <c r="Q155" s="23"/>
      <c r="R155" s="25" t="str">
        <f>IF(ISNUMBER(AVERAGEIFS(ObservedSpeciesData!R$2:R$4955,ObservedSpeciesData!$A$2:$A$4955,$A155,ObservedSpeciesData!$D$2:$D$4955,$D155)),AVERAGEIFS(ObservedSpeciesData!R$2:R$4955,ObservedSpeciesData!$A$2:$A$4955,$A155,ObservedSpeciesData!$D$2:$D$4955,$D155),"")</f>
        <v/>
      </c>
      <c r="S155" s="25" t="str">
        <f>IF(ISNUMBER(AVERAGEIFS(ObservedSpeciesData!S$2:S$4955,ObservedSpeciesData!$A$2:$A$4955,$A155,ObservedSpeciesData!$D$2:$D$4955,$D155)),AVERAGEIFS(ObservedSpeciesData!S$2:S$4955,ObservedSpeciesData!$A$2:$A$4955,$A155,ObservedSpeciesData!$D$2:$D$4955,$D155),"")</f>
        <v/>
      </c>
      <c r="T155" s="23" t="str">
        <f>IF(ISNUMBER(AVERAGEIFS(ObservedSpeciesData!T$2:T$4955,ObservedSpeciesData!$A$2:$A$4955,$A155,ObservedSpeciesData!$D$2:$D$4955,$D155)),AVERAGEIFS(ObservedSpeciesData!T$2:T$4955,ObservedSpeciesData!$A$2:$A$4955,$A155,ObservedSpeciesData!$D$2:$D$4955,$D155),"")</f>
        <v/>
      </c>
      <c r="U155" s="24" t="str">
        <f>IF(ISNUMBER(AVERAGEIFS(ObservedSpeciesData!U$2:U$4955,ObservedSpeciesData!$A$2:$A$4955,$A155,ObservedSpeciesData!$C$2:$C$4955,$C155,ObservedSpeciesData!$D$2:$D$4955,$D155)),AVERAGEIFS(ObservedSpeciesData!U$2:U$4955,ObservedSpeciesData!$A$2:$A$4955,$A155,ObservedSpeciesData!$C$2:$C$4955,$C155,ObservedSpeciesData!$D$2:$D$4955,$D155),"")</f>
        <v/>
      </c>
      <c r="V155" s="23">
        <f>IF(ISNUMBER(AVERAGEIFS(ObservedSpeciesData!V$2:V$4955,ObservedSpeciesData!$A$2:$A$4955,$A155,ObservedSpeciesData!$D$2:$D$4955,$D155)),AVERAGEIFS(ObservedSpeciesData!V$2:V$4955,ObservedSpeciesData!$A$2:$A$4955,$A155,ObservedSpeciesData!$D$2:$D$4955,$D155),"")</f>
        <v>18.381938695907593</v>
      </c>
      <c r="W155" s="23">
        <f>IF(ISNUMBER(AVERAGEIFS(ObservedSpeciesData!W$2:W$4955,ObservedSpeciesData!$A$2:$A$4955,$A155,ObservedSpeciesData!$D$2:$D$4955,$D155)),AVERAGEIFS(ObservedSpeciesData!W$2:W$4955,ObservedSpeciesData!$A$2:$A$4955,$A155,ObservedSpeciesData!$D$2:$D$4955,$D155),"")</f>
        <v>16.905106067657471</v>
      </c>
      <c r="X155" s="23">
        <f>IF(ISNUMBER(AVERAGEIFS(ObservedSpeciesData!X$2:X$4955,ObservedSpeciesData!$A$2:$A$4955,$A155,ObservedSpeciesData!$D$2:$D$4955,$D155)),AVERAGEIFS(ObservedSpeciesData!X$2:X$4955,ObservedSpeciesData!$A$2:$A$4955,$A155,ObservedSpeciesData!$D$2:$D$4955,$D155),"")</f>
        <v>79.030479431152344</v>
      </c>
      <c r="Y155" s="23">
        <f>IF(ISNUMBER(AVERAGEIFS(ObservedSpeciesData!Y$2:Y$4955,ObservedSpeciesData!$A$2:$A$4955,$A155,ObservedSpeciesData!$D$2:$D$4955,$D155)),AVERAGEIFS(ObservedSpeciesData!Y$2:Y$4955,ObservedSpeciesData!$A$2:$A$4955,$A155,ObservedSpeciesData!$D$2:$D$4955,$D155),"")</f>
        <v>22.875323534011841</v>
      </c>
      <c r="Z155" s="23">
        <f>IF(ISNUMBER(AVERAGEIFS(ObservedSpeciesData!Z$2:Z$4955,ObservedSpeciesData!$A$2:$A$4955,$A155,ObservedSpeciesData!$D$2:$D$4955,$D155)),AVERAGEIFS(ObservedSpeciesData!Z$2:Z$4955,ObservedSpeciesData!$A$2:$A$4955,$A155,ObservedSpeciesData!$D$2:$D$4955,$D155),"")</f>
        <v>90.409479141235352</v>
      </c>
      <c r="AA155" s="23">
        <f>IF(ISNUMBER(AVERAGEIFS(ObservedSpeciesData!AA$2:AA$4955,ObservedSpeciesData!$A$2:$A$4955,$A155,ObservedSpeciesData!$D$2:$D$4955,$D155)),AVERAGEIFS(ObservedSpeciesData!AA$2:AA$4955,ObservedSpeciesData!$A$2:$A$4955,$A155,ObservedSpeciesData!$D$2:$D$4955,$D155),"")</f>
        <v>24.795257806777954</v>
      </c>
      <c r="AB155" s="24">
        <f>IF(ISNUMBER(AVERAGEIFS(ObservedSpeciesData!AB$2:AB$4955,ObservedSpeciesData!$A$2:$A$4955,$A155,ObservedSpeciesData!$D$2:$D$4955,$D155)),AVERAGEIFS(ObservedSpeciesData!AB$2:AB$4955,ObservedSpeciesData!$A$2:$A$4955,$A155,ObservedSpeciesData!$D$2:$D$4955,$D155),"")</f>
        <v>3.967241249084473E-2</v>
      </c>
      <c r="AC155" s="24">
        <f>IF(ISNUMBER(AVERAGEIFS(ObservedSpeciesData!AC$2:AC$4955,ObservedSpeciesData!$A$2:$A$4955,$A155,ObservedSpeciesData!$D$2:$D$4955,$D155)),AVERAGEIFS(ObservedSpeciesData!AC$2:AC$4955,ObservedSpeciesData!$A$2:$A$4955,$A155,ObservedSpeciesData!$D$2:$D$4955,$D155),"")</f>
        <v>3.967241249084473E-2</v>
      </c>
      <c r="AD155" s="23">
        <f>IF(ISNUMBER(AVERAGEIFS(ObservedSpeciesData!AD$2:AD$4955,ObservedSpeciesData!$A$2:$A$4955,$A155,ObservedSpeciesData!$D$2:$D$4955,$D155)),AVERAGEIFS(ObservedSpeciesData!AD$2:AD$4955,ObservedSpeciesData!$A$2:$A$4955,$A155,ObservedSpeciesData!$D$2:$D$4955,$D155),"")</f>
        <v>12.644876708984375</v>
      </c>
      <c r="AE155" s="24">
        <f>IF(ISNUMBER(AVERAGEIFS(ObservedSpeciesData!AE$2:AE$4955,ObservedSpeciesData!$A$2:$A$4955,$A155,ObservedSpeciesData!$D$2:$D$4955,$D155)),AVERAGEIFS(ObservedSpeciesData!AE$2:AE$4955,ObservedSpeciesData!$A$2:$A$4955,$A155,ObservedSpeciesData!$D$2:$D$4955,$D155),"")</f>
        <v>16.506385540091973</v>
      </c>
      <c r="AF155" s="23"/>
      <c r="AG155" s="24"/>
      <c r="AH155" s="23">
        <f>IF(ISNUMBER(AVERAGEIFS(ObservedSpeciesData!AH$2:AH$4955,ObservedSpeciesData!$A$2:$A$4955,$A155,ObservedSpeciesData!$D$2:$D$4955,$D155)),AVERAGEIFS(ObservedSpeciesData!AH$2:AH$4955,ObservedSpeciesData!$A$2:$A$4955,$A155,ObservedSpeciesData!$D$2:$D$4955,$D155),"")</f>
        <v>6.2944999999999993</v>
      </c>
      <c r="AI155" s="23">
        <f>IF(ISNUMBER(AVERAGEIFS(ObservedSpeciesData!AI$2:AI$4955,ObservedSpeciesData!$A$2:$A$4955,$A155,ObservedSpeciesData!$C$2:$C$4955,$C155,ObservedSpeciesData!$D$2:$D$4955,$D155)),AVERAGEIFS(ObservedSpeciesData!AI$2:AI$4955,ObservedSpeciesData!$A$2:$A$4955,$A155,ObservedSpeciesData!$C$2:$C$4955,$C155,ObservedSpeciesData!$D$2:$D$4955,$D155),"")</f>
        <v>16.031750000000002</v>
      </c>
      <c r="AJ155" s="2">
        <f>COUNTIFS(ObservedSpeciesData!$A$2:$A$828,$A155,ObservedSpeciesData!$D$2:$D$828,$D155)</f>
        <v>4</v>
      </c>
      <c r="AK155" s="2">
        <f t="shared" si="2"/>
        <v>15</v>
      </c>
    </row>
    <row r="156" spans="1:37" x14ac:dyDescent="0.25">
      <c r="A156" s="14" t="s">
        <v>114</v>
      </c>
      <c r="B156" t="s">
        <v>98</v>
      </c>
      <c r="C156" t="s">
        <v>106</v>
      </c>
      <c r="D156" s="13">
        <v>42720</v>
      </c>
      <c r="E156">
        <v>1</v>
      </c>
      <c r="F156">
        <v>350</v>
      </c>
      <c r="G156" s="2" t="s">
        <v>78</v>
      </c>
      <c r="H156" s="2" t="s">
        <v>12</v>
      </c>
      <c r="I156">
        <v>3</v>
      </c>
      <c r="J156" s="2" t="s">
        <v>77</v>
      </c>
      <c r="K156" s="2">
        <f>IF(ISNUMBER(AVERAGEIFS(ObservedSpeciesData!K$2:K$4955,ObservedSpeciesData!$A$2:$A$4955,$A156,ObservedSpeciesData!$D$2:$D$4955,$D156)),AVERAGEIFS(ObservedSpeciesData!K$2:K$4955,ObservedSpeciesData!$A$2:$A$4955,$A156,ObservedSpeciesData!$D$2:$D$4955,$D156),"")</f>
        <v>272</v>
      </c>
      <c r="L156" s="26" t="str">
        <f>IF(ISNUMBER(AVERAGEIFS(ObservedSpeciesData!L$2:L$4955,ObservedSpeciesData!$A$2:$A$4955,$A156,ObservedSpeciesData!$D$2:$D$4955,$D156)),AVERAGEIFS(ObservedSpeciesData!L$2:L$4955,ObservedSpeciesData!$A$2:$A$4955,$A156,ObservedSpeciesData!$D$2:$D$4955,$D156),"")</f>
        <v/>
      </c>
      <c r="M156" s="23" t="str">
        <f>IF(ISNUMBER(AVERAGEIFS(ObservedSpeciesData!M$2:M$4955,ObservedSpeciesData!$A$2:$A$4955,$A156,ObservedSpeciesData!$D$2:$D$4955,$D156)),AVERAGEIFS(ObservedSpeciesData!M$2:M$4955,ObservedSpeciesData!$A$2:$A$4955,$A156,ObservedSpeciesData!$D$2:$D$4955,$D156),"")</f>
        <v/>
      </c>
      <c r="N156" s="23">
        <f>IF(ISNUMBER(AVERAGEIFS(ObservedSpeciesData!N$2:N$4955,ObservedSpeciesData!$A$2:$A$4955,$A156,ObservedSpeciesData!$D$2:$D$4955,$D156)),AVERAGEIFS(ObservedSpeciesData!N$2:N$4955,ObservedSpeciesData!$A$2:$A$4955,$A156,ObservedSpeciesData!$D$2:$D$4955,$D156),"")</f>
        <v>1533.4201834792498</v>
      </c>
      <c r="O156" s="23">
        <f>IF(ISNUMBER(AVERAGEIFS(ObservedSpeciesData!O$2:O$4955,ObservedSpeciesData!$A$2:$A$4955,$A156,ObservedSpeciesData!$D$2:$D$4955,$D156)),AVERAGEIFS(ObservedSpeciesData!O$2:O$4955,ObservedSpeciesData!$A$2:$A$4955,$A156,ObservedSpeciesData!$D$2:$D$4955,$D156),"")</f>
        <v>153.34201834792498</v>
      </c>
      <c r="P156" s="23">
        <f>IF(ISNUMBER(AVERAGEIFS(ObservedSpeciesData!P$2:P$4955,ObservedSpeciesData!$A$2:$A$4955,$A156,ObservedSpeciesData!$C$2:$C$4955,$C156,ObservedSpeciesData!$D$2:$D$4955,$D156)),AVERAGEIFS(ObservedSpeciesData!P$2:P$4955,ObservedSpeciesData!$A$2:$A$4955,$A156,ObservedSpeciesData!$C$2:$C$4955,$C156,ObservedSpeciesData!$D$2:$D$4955,$D156),"")</f>
        <v>355.92015597625686</v>
      </c>
      <c r="Q156" s="23"/>
      <c r="R156" s="25" t="str">
        <f>IF(ISNUMBER(AVERAGEIFS(ObservedSpeciesData!R$2:R$4955,ObservedSpeciesData!$A$2:$A$4955,$A156,ObservedSpeciesData!$D$2:$D$4955,$D156)),AVERAGEIFS(ObservedSpeciesData!R$2:R$4955,ObservedSpeciesData!$A$2:$A$4955,$A156,ObservedSpeciesData!$D$2:$D$4955,$D156),"")</f>
        <v/>
      </c>
      <c r="S156" s="25" t="str">
        <f>IF(ISNUMBER(AVERAGEIFS(ObservedSpeciesData!S$2:S$4955,ObservedSpeciesData!$A$2:$A$4955,$A156,ObservedSpeciesData!$D$2:$D$4955,$D156)),AVERAGEIFS(ObservedSpeciesData!S$2:S$4955,ObservedSpeciesData!$A$2:$A$4955,$A156,ObservedSpeciesData!$D$2:$D$4955,$D156),"")</f>
        <v/>
      </c>
      <c r="T156" s="23" t="str">
        <f>IF(ISNUMBER(AVERAGEIFS(ObservedSpeciesData!T$2:T$4955,ObservedSpeciesData!$A$2:$A$4955,$A156,ObservedSpeciesData!$D$2:$D$4955,$D156)),AVERAGEIFS(ObservedSpeciesData!T$2:T$4955,ObservedSpeciesData!$A$2:$A$4955,$A156,ObservedSpeciesData!$D$2:$D$4955,$D156),"")</f>
        <v/>
      </c>
      <c r="U156" s="24" t="str">
        <f>IF(ISNUMBER(AVERAGEIFS(ObservedSpeciesData!U$2:U$4955,ObservedSpeciesData!$A$2:$A$4955,$A156,ObservedSpeciesData!$C$2:$C$4955,$C156,ObservedSpeciesData!$D$2:$D$4955,$D156)),AVERAGEIFS(ObservedSpeciesData!U$2:U$4955,ObservedSpeciesData!$A$2:$A$4955,$A156,ObservedSpeciesData!$C$2:$C$4955,$C156,ObservedSpeciesData!$D$2:$D$4955,$D156),"")</f>
        <v/>
      </c>
      <c r="V156" s="23">
        <f>IF(ISNUMBER(AVERAGEIFS(ObservedSpeciesData!V$2:V$4955,ObservedSpeciesData!$A$2:$A$4955,$A156,ObservedSpeciesData!$D$2:$D$4955,$D156)),AVERAGEIFS(ObservedSpeciesData!V$2:V$4955,ObservedSpeciesData!$A$2:$A$4955,$A156,ObservedSpeciesData!$D$2:$D$4955,$D156),"")</f>
        <v>18.528729915618896</v>
      </c>
      <c r="W156" s="23">
        <f>IF(ISNUMBER(AVERAGEIFS(ObservedSpeciesData!W$2:W$4955,ObservedSpeciesData!$A$2:$A$4955,$A156,ObservedSpeciesData!$D$2:$D$4955,$D156)),AVERAGEIFS(ObservedSpeciesData!W$2:W$4955,ObservedSpeciesData!$A$2:$A$4955,$A156,ObservedSpeciesData!$D$2:$D$4955,$D156),"")</f>
        <v>16.424731492996216</v>
      </c>
      <c r="X156" s="23">
        <f>IF(ISNUMBER(AVERAGEIFS(ObservedSpeciesData!X$2:X$4955,ObservedSpeciesData!$A$2:$A$4955,$A156,ObservedSpeciesData!$D$2:$D$4955,$D156)),AVERAGEIFS(ObservedSpeciesData!X$2:X$4955,ObservedSpeciesData!$A$2:$A$4955,$A156,ObservedSpeciesData!$D$2:$D$4955,$D156),"")</f>
        <v>78.747593879699707</v>
      </c>
      <c r="Y156" s="23">
        <f>IF(ISNUMBER(AVERAGEIFS(ObservedSpeciesData!Y$2:Y$4955,ObservedSpeciesData!$A$2:$A$4955,$A156,ObservedSpeciesData!$D$2:$D$4955,$D156)),AVERAGEIFS(ObservedSpeciesData!Y$2:Y$4955,ObservedSpeciesData!$A$2:$A$4955,$A156,ObservedSpeciesData!$D$2:$D$4955,$D156),"")</f>
        <v>22.915518760681152</v>
      </c>
      <c r="Z156" s="23">
        <f>IF(ISNUMBER(AVERAGEIFS(ObservedSpeciesData!Z$2:Z$4955,ObservedSpeciesData!$A$2:$A$4955,$A156,ObservedSpeciesData!$D$2:$D$4955,$D156)),AVERAGEIFS(ObservedSpeciesData!Z$2:Z$4955,ObservedSpeciesData!$A$2:$A$4955,$A156,ObservedSpeciesData!$D$2:$D$4955,$D156),"")</f>
        <v>90.313520431518555</v>
      </c>
      <c r="AA156" s="23">
        <f>IF(ISNUMBER(AVERAGEIFS(ObservedSpeciesData!AA$2:AA$4955,ObservedSpeciesData!$A$2:$A$4955,$A156,ObservedSpeciesData!$D$2:$D$4955,$D156)),AVERAGEIFS(ObservedSpeciesData!AA$2:AA$4955,ObservedSpeciesData!$A$2:$A$4955,$A156,ObservedSpeciesData!$D$2:$D$4955,$D156),"")</f>
        <v>24.654971599578857</v>
      </c>
      <c r="AB156" s="24">
        <f>IF(ISNUMBER(AVERAGEIFS(ObservedSpeciesData!AB$2:AB$4955,ObservedSpeciesData!$A$2:$A$4955,$A156,ObservedSpeciesData!$D$2:$D$4955,$D156)),AVERAGEIFS(ObservedSpeciesData!AB$2:AB$4955,ObservedSpeciesData!$A$2:$A$4955,$A156,ObservedSpeciesData!$D$2:$D$4955,$D156),"")</f>
        <v>3.9447954559326169E-2</v>
      </c>
      <c r="AC156" s="24">
        <f>IF(ISNUMBER(AVERAGEIFS(ObservedSpeciesData!AC$2:AC$4955,ObservedSpeciesData!$A$2:$A$4955,$A156,ObservedSpeciesData!$D$2:$D$4955,$D156)),AVERAGEIFS(ObservedSpeciesData!AC$2:AC$4955,ObservedSpeciesData!$A$2:$A$4955,$A156,ObservedSpeciesData!$D$2:$D$4955,$D156),"")</f>
        <v>3.9447954559326169E-2</v>
      </c>
      <c r="AD156" s="23">
        <f>IF(ISNUMBER(AVERAGEIFS(ObservedSpeciesData!AD$2:AD$4955,ObservedSpeciesData!$A$2:$A$4955,$A156,ObservedSpeciesData!$D$2:$D$4955,$D156)),AVERAGEIFS(ObservedSpeciesData!AD$2:AD$4955,ObservedSpeciesData!$A$2:$A$4955,$A156,ObservedSpeciesData!$D$2:$D$4955,$D156),"")</f>
        <v>12.599615020751955</v>
      </c>
      <c r="AE156" s="24">
        <f>IF(ISNUMBER(AVERAGEIFS(ObservedSpeciesData!AE$2:AE$4955,ObservedSpeciesData!$A$2:$A$4955,$A156,ObservedSpeciesData!$D$2:$D$4955,$D156)),AVERAGEIFS(ObservedSpeciesData!AE$2:AE$4955,ObservedSpeciesData!$A$2:$A$4955,$A156,ObservedSpeciesData!$D$2:$D$4955,$D156),"")</f>
        <v>16.409460765210017</v>
      </c>
      <c r="AF156" s="23"/>
      <c r="AG156" s="24"/>
      <c r="AH156" s="23">
        <f>IF(ISNUMBER(AVERAGEIFS(ObservedSpeciesData!AH$2:AH$4955,ObservedSpeciesData!$A$2:$A$4955,$A156,ObservedSpeciesData!$D$2:$D$4955,$D156)),AVERAGEIFS(ObservedSpeciesData!AH$2:AH$4955,ObservedSpeciesData!$A$2:$A$4955,$A156,ObservedSpeciesData!$D$2:$D$4955,$D156),"")</f>
        <v>6.0402500000000003</v>
      </c>
      <c r="AI156" s="23">
        <f>IF(ISNUMBER(AVERAGEIFS(ObservedSpeciesData!AI$2:AI$4955,ObservedSpeciesData!$A$2:$A$4955,$A156,ObservedSpeciesData!$C$2:$C$4955,$C156,ObservedSpeciesData!$D$2:$D$4955,$D156)),AVERAGEIFS(ObservedSpeciesData!AI$2:AI$4955,ObservedSpeciesData!$A$2:$A$4955,$A156,ObservedSpeciesData!$C$2:$C$4955,$C156,ObservedSpeciesData!$D$2:$D$4955,$D156),"")</f>
        <v>15.15375</v>
      </c>
      <c r="AJ156" s="2">
        <f>COUNTIFS(ObservedSpeciesData!$A$2:$A$828,$A156,ObservedSpeciesData!$D$2:$D$828,$D156)</f>
        <v>4</v>
      </c>
      <c r="AK156" s="2">
        <f t="shared" si="2"/>
        <v>15</v>
      </c>
    </row>
    <row r="157" spans="1:37" x14ac:dyDescent="0.25">
      <c r="A157" s="14" t="s">
        <v>113</v>
      </c>
      <c r="B157" t="s">
        <v>98</v>
      </c>
      <c r="C157" t="s">
        <v>106</v>
      </c>
      <c r="D157" s="13">
        <v>42720</v>
      </c>
      <c r="E157">
        <v>1</v>
      </c>
      <c r="F157">
        <v>500</v>
      </c>
      <c r="G157" s="2" t="s">
        <v>78</v>
      </c>
      <c r="H157" s="2" t="s">
        <v>12</v>
      </c>
      <c r="I157">
        <v>3</v>
      </c>
      <c r="J157" s="2" t="s">
        <v>77</v>
      </c>
      <c r="K157" s="2">
        <f>IF(ISNUMBER(AVERAGEIFS(ObservedSpeciesData!K$2:K$4955,ObservedSpeciesData!$A$2:$A$4955,$A157,ObservedSpeciesData!$D$2:$D$4955,$D157)),AVERAGEIFS(ObservedSpeciesData!K$2:K$4955,ObservedSpeciesData!$A$2:$A$4955,$A157,ObservedSpeciesData!$D$2:$D$4955,$D157),"")</f>
        <v>389</v>
      </c>
      <c r="L157" s="26" t="str">
        <f>IF(ISNUMBER(AVERAGEIFS(ObservedSpeciesData!L$2:L$4955,ObservedSpeciesData!$A$2:$A$4955,$A157,ObservedSpeciesData!$D$2:$D$4955,$D157)),AVERAGEIFS(ObservedSpeciesData!L$2:L$4955,ObservedSpeciesData!$A$2:$A$4955,$A157,ObservedSpeciesData!$D$2:$D$4955,$D157),"")</f>
        <v/>
      </c>
      <c r="M157" s="23" t="str">
        <f>IF(ISNUMBER(AVERAGEIFS(ObservedSpeciesData!M$2:M$4955,ObservedSpeciesData!$A$2:$A$4955,$A157,ObservedSpeciesData!$D$2:$D$4955,$D157)),AVERAGEIFS(ObservedSpeciesData!M$2:M$4955,ObservedSpeciesData!$A$2:$A$4955,$A157,ObservedSpeciesData!$D$2:$D$4955,$D157),"")</f>
        <v/>
      </c>
      <c r="N157" s="23">
        <f>IF(ISNUMBER(AVERAGEIFS(ObservedSpeciesData!N$2:N$4955,ObservedSpeciesData!$A$2:$A$4955,$A157,ObservedSpeciesData!$D$2:$D$4955,$D157)),AVERAGEIFS(ObservedSpeciesData!N$2:N$4955,ObservedSpeciesData!$A$2:$A$4955,$A157,ObservedSpeciesData!$D$2:$D$4955,$D157),"")</f>
        <v>1668.0400302088474</v>
      </c>
      <c r="O157" s="23">
        <f>IF(ISNUMBER(AVERAGEIFS(ObservedSpeciesData!O$2:O$4955,ObservedSpeciesData!$A$2:$A$4955,$A157,ObservedSpeciesData!$D$2:$D$4955,$D157)),AVERAGEIFS(ObservedSpeciesData!O$2:O$4955,ObservedSpeciesData!$A$2:$A$4955,$A157,ObservedSpeciesData!$D$2:$D$4955,$D157),"")</f>
        <v>166.80400302088475</v>
      </c>
      <c r="P157" s="23">
        <f>IF(ISNUMBER(AVERAGEIFS(ObservedSpeciesData!P$2:P$4955,ObservedSpeciesData!$A$2:$A$4955,$A157,ObservedSpeciesData!$C$2:$C$4955,$C157,ObservedSpeciesData!$D$2:$D$4955,$D157)),AVERAGEIFS(ObservedSpeciesData!P$2:P$4955,ObservedSpeciesData!$A$2:$A$4955,$A157,ObservedSpeciesData!$C$2:$C$4955,$C157,ObservedSpeciesData!$D$2:$D$4955,$D157),"")</f>
        <v>397.4540075006671</v>
      </c>
      <c r="Q157" s="23"/>
      <c r="R157" s="25" t="str">
        <f>IF(ISNUMBER(AVERAGEIFS(ObservedSpeciesData!R$2:R$4955,ObservedSpeciesData!$A$2:$A$4955,$A157,ObservedSpeciesData!$D$2:$D$4955,$D157)),AVERAGEIFS(ObservedSpeciesData!R$2:R$4955,ObservedSpeciesData!$A$2:$A$4955,$A157,ObservedSpeciesData!$D$2:$D$4955,$D157),"")</f>
        <v/>
      </c>
      <c r="S157" s="25" t="str">
        <f>IF(ISNUMBER(AVERAGEIFS(ObservedSpeciesData!S$2:S$4955,ObservedSpeciesData!$A$2:$A$4955,$A157,ObservedSpeciesData!$D$2:$D$4955,$D157)),AVERAGEIFS(ObservedSpeciesData!S$2:S$4955,ObservedSpeciesData!$A$2:$A$4955,$A157,ObservedSpeciesData!$D$2:$D$4955,$D157),"")</f>
        <v/>
      </c>
      <c r="T157" s="23" t="str">
        <f>IF(ISNUMBER(AVERAGEIFS(ObservedSpeciesData!T$2:T$4955,ObservedSpeciesData!$A$2:$A$4955,$A157,ObservedSpeciesData!$D$2:$D$4955,$D157)),AVERAGEIFS(ObservedSpeciesData!T$2:T$4955,ObservedSpeciesData!$A$2:$A$4955,$A157,ObservedSpeciesData!$D$2:$D$4955,$D157),"")</f>
        <v/>
      </c>
      <c r="U157" s="24" t="str">
        <f>IF(ISNUMBER(AVERAGEIFS(ObservedSpeciesData!U$2:U$4955,ObservedSpeciesData!$A$2:$A$4955,$A157,ObservedSpeciesData!$C$2:$C$4955,$C157,ObservedSpeciesData!$D$2:$D$4955,$D157)),AVERAGEIFS(ObservedSpeciesData!U$2:U$4955,ObservedSpeciesData!$A$2:$A$4955,$A157,ObservedSpeciesData!$C$2:$C$4955,$C157,ObservedSpeciesData!$D$2:$D$4955,$D157),"")</f>
        <v/>
      </c>
      <c r="V157" s="23">
        <f>IF(ISNUMBER(AVERAGEIFS(ObservedSpeciesData!V$2:V$4955,ObservedSpeciesData!$A$2:$A$4955,$A157,ObservedSpeciesData!$D$2:$D$4955,$D157)),AVERAGEIFS(ObservedSpeciesData!V$2:V$4955,ObservedSpeciesData!$A$2:$A$4955,$A157,ObservedSpeciesData!$D$2:$D$4955,$D157),"")</f>
        <v>18.336904048919678</v>
      </c>
      <c r="W157" s="23">
        <f>IF(ISNUMBER(AVERAGEIFS(ObservedSpeciesData!W$2:W$4955,ObservedSpeciesData!$A$2:$A$4955,$A157,ObservedSpeciesData!$D$2:$D$4955,$D157)),AVERAGEIFS(ObservedSpeciesData!W$2:W$4955,ObservedSpeciesData!$A$2:$A$4955,$A157,ObservedSpeciesData!$D$2:$D$4955,$D157),"")</f>
        <v>16.733481407165527</v>
      </c>
      <c r="X157" s="23">
        <f>IF(ISNUMBER(AVERAGEIFS(ObservedSpeciesData!X$2:X$4955,ObservedSpeciesData!$A$2:$A$4955,$A157,ObservedSpeciesData!$D$2:$D$4955,$D157)),AVERAGEIFS(ObservedSpeciesData!X$2:X$4955,ObservedSpeciesData!$A$2:$A$4955,$A157,ObservedSpeciesData!$D$2:$D$4955,$D157),"")</f>
        <v>78.872599601745605</v>
      </c>
      <c r="Y157" s="23">
        <f>IF(ISNUMBER(AVERAGEIFS(ObservedSpeciesData!Y$2:Y$4955,ObservedSpeciesData!$A$2:$A$4955,$A157,ObservedSpeciesData!$D$2:$D$4955,$D157)),AVERAGEIFS(ObservedSpeciesData!Y$2:Y$4955,ObservedSpeciesData!$A$2:$A$4955,$A157,ObservedSpeciesData!$D$2:$D$4955,$D157),"")</f>
        <v>22.931522369384766</v>
      </c>
      <c r="Z157" s="23">
        <f>IF(ISNUMBER(AVERAGEIFS(ObservedSpeciesData!Z$2:Z$4955,ObservedSpeciesData!$A$2:$A$4955,$A157,ObservedSpeciesData!$D$2:$D$4955,$D157)),AVERAGEIFS(ObservedSpeciesData!Z$2:Z$4955,ObservedSpeciesData!$A$2:$A$4955,$A157,ObservedSpeciesData!$D$2:$D$4955,$D157),"")</f>
        <v>90.625621795654297</v>
      </c>
      <c r="AA157" s="23">
        <f>IF(ISNUMBER(AVERAGEIFS(ObservedSpeciesData!AA$2:AA$4955,ObservedSpeciesData!$A$2:$A$4955,$A157,ObservedSpeciesData!$D$2:$D$4955,$D157)),AVERAGEIFS(ObservedSpeciesData!AA$2:AA$4955,ObservedSpeciesData!$A$2:$A$4955,$A157,ObservedSpeciesData!$D$2:$D$4955,$D157),"")</f>
        <v>25.288101434707642</v>
      </c>
      <c r="AB157" s="24">
        <f>IF(ISNUMBER(AVERAGEIFS(ObservedSpeciesData!AB$2:AB$4955,ObservedSpeciesData!$A$2:$A$4955,$A157,ObservedSpeciesData!$D$2:$D$4955,$D157)),AVERAGEIFS(ObservedSpeciesData!AB$2:AB$4955,ObservedSpeciesData!$A$2:$A$4955,$A157,ObservedSpeciesData!$D$2:$D$4955,$D157),"")</f>
        <v>4.0460962295532227E-2</v>
      </c>
      <c r="AC157" s="24">
        <f>IF(ISNUMBER(AVERAGEIFS(ObservedSpeciesData!AC$2:AC$4955,ObservedSpeciesData!$A$2:$A$4955,$A157,ObservedSpeciesData!$D$2:$D$4955,$D157)),AVERAGEIFS(ObservedSpeciesData!AC$2:AC$4955,ObservedSpeciesData!$A$2:$A$4955,$A157,ObservedSpeciesData!$D$2:$D$4955,$D157),"")</f>
        <v>4.0460962295532227E-2</v>
      </c>
      <c r="AD157" s="23">
        <f>IF(ISNUMBER(AVERAGEIFS(ObservedSpeciesData!AD$2:AD$4955,ObservedSpeciesData!$A$2:$A$4955,$A157,ObservedSpeciesData!$D$2:$D$4955,$D157)),AVERAGEIFS(ObservedSpeciesData!AD$2:AD$4955,ObservedSpeciesData!$A$2:$A$4955,$A157,ObservedSpeciesData!$D$2:$D$4955,$D157),"")</f>
        <v>12.619615936279297</v>
      </c>
      <c r="AE157" s="24">
        <f>IF(ISNUMBER(AVERAGEIFS(ObservedSpeciesData!AE$2:AE$4955,ObservedSpeciesData!$A$2:$A$4955,$A157,ObservedSpeciesData!$D$2:$D$4955,$D157)),AVERAGEIFS(ObservedSpeciesData!AE$2:AE$4955,ObservedSpeciesData!$A$2:$A$4955,$A157,ObservedSpeciesData!$D$2:$D$4955,$D157),"")</f>
        <v>16.98763404146597</v>
      </c>
      <c r="AF157" s="23"/>
      <c r="AG157" s="24"/>
      <c r="AH157" s="23">
        <f>IF(ISNUMBER(AVERAGEIFS(ObservedSpeciesData!AH$2:AH$4955,ObservedSpeciesData!$A$2:$A$4955,$A157,ObservedSpeciesData!$D$2:$D$4955,$D157)),AVERAGEIFS(ObservedSpeciesData!AH$2:AH$4955,ObservedSpeciesData!$A$2:$A$4955,$A157,ObservedSpeciesData!$D$2:$D$4955,$D157),"")</f>
        <v>6.7225000000000001</v>
      </c>
      <c r="AI157" s="23">
        <f>IF(ISNUMBER(AVERAGEIFS(ObservedSpeciesData!AI$2:AI$4955,ObservedSpeciesData!$A$2:$A$4955,$A157,ObservedSpeciesData!$C$2:$C$4955,$C157,ObservedSpeciesData!$D$2:$D$4955,$D157)),AVERAGEIFS(ObservedSpeciesData!AI$2:AI$4955,ObservedSpeciesData!$A$2:$A$4955,$A157,ObservedSpeciesData!$C$2:$C$4955,$C157,ObservedSpeciesData!$D$2:$D$4955,$D157),"")</f>
        <v>17.218</v>
      </c>
      <c r="AJ157" s="2">
        <f>COUNTIFS(ObservedSpeciesData!$A$2:$A$828,$A157,ObservedSpeciesData!$D$2:$D$828,$D157)</f>
        <v>4</v>
      </c>
      <c r="AK157" s="2">
        <f t="shared" si="2"/>
        <v>15</v>
      </c>
    </row>
    <row r="158" spans="1:37" x14ac:dyDescent="0.25">
      <c r="A158" s="14" t="s">
        <v>112</v>
      </c>
      <c r="B158" t="s">
        <v>80</v>
      </c>
      <c r="C158" t="s">
        <v>106</v>
      </c>
      <c r="D158" s="13">
        <v>42018</v>
      </c>
      <c r="E158">
        <v>1</v>
      </c>
      <c r="F158">
        <v>0</v>
      </c>
      <c r="G158" s="2" t="s">
        <v>89</v>
      </c>
      <c r="H158" s="2" t="s">
        <v>12</v>
      </c>
      <c r="I158">
        <v>1</v>
      </c>
      <c r="J158" s="2" t="s">
        <v>77</v>
      </c>
      <c r="K158" s="2">
        <f>IF(ISNUMBER(AVERAGEIFS(ObservedSpeciesData!K$2:K$4955,ObservedSpeciesData!$A$2:$A$4955,$A158,ObservedSpeciesData!$D$2:$D$4955,$D158)),AVERAGEIFS(ObservedSpeciesData!K$2:K$4955,ObservedSpeciesData!$A$2:$A$4955,$A158,ObservedSpeciesData!$D$2:$D$4955,$D158),"")</f>
        <v>0</v>
      </c>
      <c r="L158" s="26" t="str">
        <f>IF(ISNUMBER(AVERAGEIFS(ObservedSpeciesData!L$2:L$4955,ObservedSpeciesData!$A$2:$A$4955,$A158,ObservedSpeciesData!$D$2:$D$4955,$D158)),AVERAGEIFS(ObservedSpeciesData!L$2:L$4955,ObservedSpeciesData!$A$2:$A$4955,$A158,ObservedSpeciesData!$D$2:$D$4955,$D158),"")</f>
        <v/>
      </c>
      <c r="M158" s="23" t="str">
        <f>IF(ISNUMBER(AVERAGEIFS(ObservedSpeciesData!M$2:M$4955,ObservedSpeciesData!$A$2:$A$4955,$A158,ObservedSpeciesData!$D$2:$D$4955,$D158)),AVERAGEIFS(ObservedSpeciesData!M$2:M$4955,ObservedSpeciesData!$A$2:$A$4955,$A158,ObservedSpeciesData!$D$2:$D$4955,$D158),"")</f>
        <v/>
      </c>
      <c r="N158" s="23">
        <f>IF(ISNUMBER(AVERAGEIFS(ObservedSpeciesData!N$2:N$4955,ObservedSpeciesData!$A$2:$A$4955,$A158,ObservedSpeciesData!$D$2:$D$4955,$D158)),AVERAGEIFS(ObservedSpeciesData!N$2:N$4955,ObservedSpeciesData!$A$2:$A$4955,$A158,ObservedSpeciesData!$D$2:$D$4955,$D158),"")</f>
        <v>2570.2785871111114</v>
      </c>
      <c r="O158" s="23">
        <f>IF(ISNUMBER(AVERAGEIFS(ObservedSpeciesData!O$2:O$4955,ObservedSpeciesData!$A$2:$A$4955,$A158,ObservedSpeciesData!$D$2:$D$4955,$D158)),AVERAGEIFS(ObservedSpeciesData!O$2:O$4955,ObservedSpeciesData!$A$2:$A$4955,$A158,ObservedSpeciesData!$D$2:$D$4955,$D158),"")</f>
        <v>257.02785871111109</v>
      </c>
      <c r="P158" s="23">
        <f>IF(ISNUMBER(AVERAGEIFS(ObservedSpeciesData!P$2:P$4955,ObservedSpeciesData!$A$2:$A$4955,$A158,ObservedSpeciesData!$C$2:$C$4955,$C158,ObservedSpeciesData!$D$2:$D$4955,$D158)),AVERAGEIFS(ObservedSpeciesData!P$2:P$4955,ObservedSpeciesData!$A$2:$A$4955,$A158,ObservedSpeciesData!$C$2:$C$4955,$C158,ObservedSpeciesData!$D$2:$D$4955,$D158),"")</f>
        <v>257.02785871111109</v>
      </c>
      <c r="Q158" s="23"/>
      <c r="R158" s="25">
        <f>IF(ISNUMBER(AVERAGEIFS(ObservedSpeciesData!R$2:R$4955,ObservedSpeciesData!$A$2:$A$4955,$A158,ObservedSpeciesData!$D$2:$D$4955,$D158)),AVERAGEIFS(ObservedSpeciesData!R$2:R$4955,ObservedSpeciesData!$A$2:$A$4955,$A158,ObservedSpeciesData!$D$2:$D$4955,$D158),"")</f>
        <v>84.002932395051886</v>
      </c>
      <c r="S158" s="25">
        <f>IF(ISNUMBER(AVERAGEIFS(ObservedSpeciesData!S$2:S$4955,ObservedSpeciesData!$A$2:$A$4955,$A158,ObservedSpeciesData!$D$2:$D$4955,$D158)),AVERAGEIFS(ObservedSpeciesData!S$2:S$4955,ObservedSpeciesData!$A$2:$A$4955,$A158,ObservedSpeciesData!$D$2:$D$4955,$D158),"")</f>
        <v>13.835708016014943</v>
      </c>
      <c r="T158" s="23">
        <f>IF(ISNUMBER(AVERAGEIFS(ObservedSpeciesData!T$2:T$4955,ObservedSpeciesData!$A$2:$A$4955,$A158,ObservedSpeciesData!$D$2:$D$4955,$D158)),AVERAGEIFS(ObservedSpeciesData!T$2:T$4955,ObservedSpeciesData!$A$2:$A$4955,$A158,ObservedSpeciesData!$D$2:$D$4955,$D158),"")</f>
        <v>2.1613595889331685</v>
      </c>
      <c r="U158" s="24">
        <f>IF(ISNUMBER(AVERAGEIFS(ObservedSpeciesData!U$2:U$4955,ObservedSpeciesData!$A$2:$A$4955,$A158,ObservedSpeciesData!$C$2:$C$4955,$C158,ObservedSpeciesData!$D$2:$D$4955,$D158)),AVERAGEIFS(ObservedSpeciesData!U$2:U$4955,ObservedSpeciesData!$A$2:$A$4955,$A158,ObservedSpeciesData!$C$2:$C$4955,$C158,ObservedSpeciesData!$D$2:$D$4955,$D158),"")</f>
        <v>0.84002932395051888</v>
      </c>
      <c r="V158" s="23" t="str">
        <f>IF(ISNUMBER(AVERAGEIFS(ObservedSpeciesData!V$2:V$4955,ObservedSpeciesData!$A$2:$A$4955,$A158,ObservedSpeciesData!$D$2:$D$4955,$D158)),AVERAGEIFS(ObservedSpeciesData!V$2:V$4955,ObservedSpeciesData!$A$2:$A$4955,$A158,ObservedSpeciesData!$D$2:$D$4955,$D158),"")</f>
        <v/>
      </c>
      <c r="W158" s="23" t="str">
        <f>IF(ISNUMBER(AVERAGEIFS(ObservedSpeciesData!W$2:W$4955,ObservedSpeciesData!$A$2:$A$4955,$A158,ObservedSpeciesData!$D$2:$D$4955,$D158)),AVERAGEIFS(ObservedSpeciesData!W$2:W$4955,ObservedSpeciesData!$A$2:$A$4955,$A158,ObservedSpeciesData!$D$2:$D$4955,$D158),"")</f>
        <v/>
      </c>
      <c r="X158" s="23" t="str">
        <f>IF(ISNUMBER(AVERAGEIFS(ObservedSpeciesData!X$2:X$4955,ObservedSpeciesData!$A$2:$A$4955,$A158,ObservedSpeciesData!$D$2:$D$4955,$D158)),AVERAGEIFS(ObservedSpeciesData!X$2:X$4955,ObservedSpeciesData!$A$2:$A$4955,$A158,ObservedSpeciesData!$D$2:$D$4955,$D158),"")</f>
        <v/>
      </c>
      <c r="Y158" s="23" t="str">
        <f>IF(ISNUMBER(AVERAGEIFS(ObservedSpeciesData!Y$2:Y$4955,ObservedSpeciesData!$A$2:$A$4955,$A158,ObservedSpeciesData!$D$2:$D$4955,$D158)),AVERAGEIFS(ObservedSpeciesData!Y$2:Y$4955,ObservedSpeciesData!$A$2:$A$4955,$A158,ObservedSpeciesData!$D$2:$D$4955,$D158),"")</f>
        <v/>
      </c>
      <c r="Z158" s="23" t="str">
        <f>IF(ISNUMBER(AVERAGEIFS(ObservedSpeciesData!Z$2:Z$4955,ObservedSpeciesData!$A$2:$A$4955,$A158,ObservedSpeciesData!$D$2:$D$4955,$D158)),AVERAGEIFS(ObservedSpeciesData!Z$2:Z$4955,ObservedSpeciesData!$A$2:$A$4955,$A158,ObservedSpeciesData!$D$2:$D$4955,$D158),"")</f>
        <v/>
      </c>
      <c r="AA158" s="23">
        <f>IF(ISNUMBER(AVERAGEIFS(ObservedSpeciesData!AA$2:AA$4955,ObservedSpeciesData!$A$2:$A$4955,$A158,ObservedSpeciesData!$D$2:$D$4955,$D158)),AVERAGEIFS(ObservedSpeciesData!AA$2:AA$4955,ObservedSpeciesData!$A$2:$A$4955,$A158,ObservedSpeciesData!$D$2:$D$4955,$D158),"")</f>
        <v>23.366666666666664</v>
      </c>
      <c r="AB158" s="24">
        <f>IF(ISNUMBER(AVERAGEIFS(ObservedSpeciesData!AB$2:AB$4955,ObservedSpeciesData!$A$2:$A$4955,$A158,ObservedSpeciesData!$D$2:$D$4955,$D158)),AVERAGEIFS(ObservedSpeciesData!AB$2:AB$4955,ObservedSpeciesData!$A$2:$A$4955,$A158,ObservedSpeciesData!$D$2:$D$4955,$D158),"")</f>
        <v>3.7666666666666668E-2</v>
      </c>
      <c r="AC158" s="24">
        <f>IF(ISNUMBER(AVERAGEIFS(ObservedSpeciesData!AC$2:AC$4955,ObservedSpeciesData!$A$2:$A$4955,$A158,ObservedSpeciesData!$D$2:$D$4955,$D158)),AVERAGEIFS(ObservedSpeciesData!AC$2:AC$4955,ObservedSpeciesData!$A$2:$A$4955,$A158,ObservedSpeciesData!$D$2:$D$4955,$D158),"")</f>
        <v>3.7666666666666668E-2</v>
      </c>
      <c r="AD158" s="23" t="str">
        <f>IF(ISNUMBER(AVERAGEIFS(ObservedSpeciesData!AD$2:AD$4955,ObservedSpeciesData!$A$2:$A$4955,$A158,ObservedSpeciesData!$D$2:$D$4955,$D158)),AVERAGEIFS(ObservedSpeciesData!AD$2:AD$4955,ObservedSpeciesData!$A$2:$A$4955,$A158,ObservedSpeciesData!$D$2:$D$4955,$D158),"")</f>
        <v/>
      </c>
      <c r="AE158" s="24" t="str">
        <f>IF(ISNUMBER(AVERAGEIFS(ObservedSpeciesData!AE$2:AE$4955,ObservedSpeciesData!$A$2:$A$4955,$A158,ObservedSpeciesData!$D$2:$D$4955,$D158)),AVERAGEIFS(ObservedSpeciesData!AE$2:AE$4955,ObservedSpeciesData!$A$2:$A$4955,$A158,ObservedSpeciesData!$D$2:$D$4955,$D158),"")</f>
        <v/>
      </c>
      <c r="AF158" s="23"/>
      <c r="AG158" s="24"/>
      <c r="AH158" s="23">
        <f>IF(ISNUMBER(AVERAGEIFS(ObservedSpeciesData!AH$2:AH$4955,ObservedSpeciesData!$A$2:$A$4955,$A158,ObservedSpeciesData!$D$2:$D$4955,$D158)),AVERAGEIFS(ObservedSpeciesData!AH$2:AH$4955,ObservedSpeciesData!$A$2:$A$4955,$A158,ObservedSpeciesData!$D$2:$D$4955,$D158),"")</f>
        <v>9.6286666666666658</v>
      </c>
      <c r="AI158" s="23">
        <f>IF(ISNUMBER(AVERAGEIFS(ObservedSpeciesData!AI$2:AI$4955,ObservedSpeciesData!$A$2:$A$4955,$A158,ObservedSpeciesData!$C$2:$C$4955,$C158,ObservedSpeciesData!$D$2:$D$4955,$D158)),AVERAGEIFS(ObservedSpeciesData!AI$2:AI$4955,ObservedSpeciesData!$A$2:$A$4955,$A158,ObservedSpeciesData!$C$2:$C$4955,$C158,ObservedSpeciesData!$D$2:$D$4955,$D158),"")</f>
        <v>9.6286666666666658</v>
      </c>
      <c r="AJ158" s="2">
        <f>COUNTIFS(ObservedSpeciesData!$A$2:$A$828,$A158,ObservedSpeciesData!$D$2:$D$828,$D158)</f>
        <v>3</v>
      </c>
      <c r="AK158" s="2">
        <f t="shared" si="2"/>
        <v>12</v>
      </c>
    </row>
    <row r="159" spans="1:37" x14ac:dyDescent="0.25">
      <c r="A159" s="14" t="s">
        <v>111</v>
      </c>
      <c r="B159" t="s">
        <v>80</v>
      </c>
      <c r="C159" t="s">
        <v>106</v>
      </c>
      <c r="D159" s="13">
        <v>42018</v>
      </c>
      <c r="E159">
        <v>1</v>
      </c>
      <c r="F159">
        <v>50</v>
      </c>
      <c r="G159" s="2" t="s">
        <v>89</v>
      </c>
      <c r="H159" s="2" t="s">
        <v>12</v>
      </c>
      <c r="I159">
        <v>1</v>
      </c>
      <c r="J159" s="2" t="s">
        <v>77</v>
      </c>
      <c r="K159" s="2">
        <f>IF(ISNUMBER(AVERAGEIFS(ObservedSpeciesData!K$2:K$4955,ObservedSpeciesData!$A$2:$A$4955,$A159,ObservedSpeciesData!$D$2:$D$4955,$D159)),AVERAGEIFS(ObservedSpeciesData!K$2:K$4955,ObservedSpeciesData!$A$2:$A$4955,$A159,ObservedSpeciesData!$D$2:$D$4955,$D159),"")</f>
        <v>37.5</v>
      </c>
      <c r="L159" s="26" t="str">
        <f>IF(ISNUMBER(AVERAGEIFS(ObservedSpeciesData!L$2:L$4955,ObservedSpeciesData!$A$2:$A$4955,$A159,ObservedSpeciesData!$D$2:$D$4955,$D159)),AVERAGEIFS(ObservedSpeciesData!L$2:L$4955,ObservedSpeciesData!$A$2:$A$4955,$A159,ObservedSpeciesData!$D$2:$D$4955,$D159),"")</f>
        <v/>
      </c>
      <c r="M159" s="23" t="str">
        <f>IF(ISNUMBER(AVERAGEIFS(ObservedSpeciesData!M$2:M$4955,ObservedSpeciesData!$A$2:$A$4955,$A159,ObservedSpeciesData!$D$2:$D$4955,$D159)),AVERAGEIFS(ObservedSpeciesData!M$2:M$4955,ObservedSpeciesData!$A$2:$A$4955,$A159,ObservedSpeciesData!$D$2:$D$4955,$D159),"")</f>
        <v/>
      </c>
      <c r="N159" s="23">
        <f>IF(ISNUMBER(AVERAGEIFS(ObservedSpeciesData!N$2:N$4955,ObservedSpeciesData!$A$2:$A$4955,$A159,ObservedSpeciesData!$D$2:$D$4955,$D159)),AVERAGEIFS(ObservedSpeciesData!N$2:N$4955,ObservedSpeciesData!$A$2:$A$4955,$A159,ObservedSpeciesData!$D$2:$D$4955,$D159),"")</f>
        <v>2768.6085226666669</v>
      </c>
      <c r="O159" s="23">
        <f>IF(ISNUMBER(AVERAGEIFS(ObservedSpeciesData!O$2:O$4955,ObservedSpeciesData!$A$2:$A$4955,$A159,ObservedSpeciesData!$D$2:$D$4955,$D159)),AVERAGEIFS(ObservedSpeciesData!O$2:O$4955,ObservedSpeciesData!$A$2:$A$4955,$A159,ObservedSpeciesData!$D$2:$D$4955,$D159),"")</f>
        <v>276.86085226666665</v>
      </c>
      <c r="P159" s="23">
        <f>IF(ISNUMBER(AVERAGEIFS(ObservedSpeciesData!P$2:P$4955,ObservedSpeciesData!$A$2:$A$4955,$A159,ObservedSpeciesData!$C$2:$C$4955,$C159,ObservedSpeciesData!$D$2:$D$4955,$D159)),AVERAGEIFS(ObservedSpeciesData!P$2:P$4955,ObservedSpeciesData!$A$2:$A$4955,$A159,ObservedSpeciesData!$C$2:$C$4955,$C159,ObservedSpeciesData!$D$2:$D$4955,$D159),"")</f>
        <v>276.86085226666665</v>
      </c>
      <c r="Q159" s="23"/>
      <c r="R159" s="25">
        <f>IF(ISNUMBER(AVERAGEIFS(ObservedSpeciesData!R$2:R$4955,ObservedSpeciesData!$A$2:$A$4955,$A159,ObservedSpeciesData!$D$2:$D$4955,$D159)),AVERAGEIFS(ObservedSpeciesData!R$2:R$4955,ObservedSpeciesData!$A$2:$A$4955,$A159,ObservedSpeciesData!$D$2:$D$4955,$D159),"")</f>
        <v>80.305579671879471</v>
      </c>
      <c r="S159" s="25">
        <f>IF(ISNUMBER(AVERAGEIFS(ObservedSpeciesData!S$2:S$4955,ObservedSpeciesData!$A$2:$A$4955,$A159,ObservedSpeciesData!$D$2:$D$4955,$D159)),AVERAGEIFS(ObservedSpeciesData!S$2:S$4955,ObservedSpeciesData!$A$2:$A$4955,$A159,ObservedSpeciesData!$D$2:$D$4955,$D159),"")</f>
        <v>18.000650377693621</v>
      </c>
      <c r="T159" s="23">
        <f>IF(ISNUMBER(AVERAGEIFS(ObservedSpeciesData!T$2:T$4955,ObservedSpeciesData!$A$2:$A$4955,$A159,ObservedSpeciesData!$D$2:$D$4955,$D159)),AVERAGEIFS(ObservedSpeciesData!T$2:T$4955,ObservedSpeciesData!$A$2:$A$4955,$A159,ObservedSpeciesData!$D$2:$D$4955,$D159),"")</f>
        <v>1.6937699504269015</v>
      </c>
      <c r="U159" s="24">
        <f>IF(ISNUMBER(AVERAGEIFS(ObservedSpeciesData!U$2:U$4955,ObservedSpeciesData!$A$2:$A$4955,$A159,ObservedSpeciesData!$C$2:$C$4955,$C159,ObservedSpeciesData!$D$2:$D$4955,$D159)),AVERAGEIFS(ObservedSpeciesData!U$2:U$4955,ObservedSpeciesData!$A$2:$A$4955,$A159,ObservedSpeciesData!$C$2:$C$4955,$C159,ObservedSpeciesData!$D$2:$D$4955,$D159),"")</f>
        <v>0.80305579671879468</v>
      </c>
      <c r="V159" s="23" t="str">
        <f>IF(ISNUMBER(AVERAGEIFS(ObservedSpeciesData!V$2:V$4955,ObservedSpeciesData!$A$2:$A$4955,$A159,ObservedSpeciesData!$D$2:$D$4955,$D159)),AVERAGEIFS(ObservedSpeciesData!V$2:V$4955,ObservedSpeciesData!$A$2:$A$4955,$A159,ObservedSpeciesData!$D$2:$D$4955,$D159),"")</f>
        <v/>
      </c>
      <c r="W159" s="23" t="str">
        <f>IF(ISNUMBER(AVERAGEIFS(ObservedSpeciesData!W$2:W$4955,ObservedSpeciesData!$A$2:$A$4955,$A159,ObservedSpeciesData!$D$2:$D$4955,$D159)),AVERAGEIFS(ObservedSpeciesData!W$2:W$4955,ObservedSpeciesData!$A$2:$A$4955,$A159,ObservedSpeciesData!$D$2:$D$4955,$D159),"")</f>
        <v/>
      </c>
      <c r="X159" s="23" t="str">
        <f>IF(ISNUMBER(AVERAGEIFS(ObservedSpeciesData!X$2:X$4955,ObservedSpeciesData!$A$2:$A$4955,$A159,ObservedSpeciesData!$D$2:$D$4955,$D159)),AVERAGEIFS(ObservedSpeciesData!X$2:X$4955,ObservedSpeciesData!$A$2:$A$4955,$A159,ObservedSpeciesData!$D$2:$D$4955,$D159),"")</f>
        <v/>
      </c>
      <c r="Y159" s="23" t="str">
        <f>IF(ISNUMBER(AVERAGEIFS(ObservedSpeciesData!Y$2:Y$4955,ObservedSpeciesData!$A$2:$A$4955,$A159,ObservedSpeciesData!$D$2:$D$4955,$D159)),AVERAGEIFS(ObservedSpeciesData!Y$2:Y$4955,ObservedSpeciesData!$A$2:$A$4955,$A159,ObservedSpeciesData!$D$2:$D$4955,$D159),"")</f>
        <v/>
      </c>
      <c r="Z159" s="23" t="str">
        <f>IF(ISNUMBER(AVERAGEIFS(ObservedSpeciesData!Z$2:Z$4955,ObservedSpeciesData!$A$2:$A$4955,$A159,ObservedSpeciesData!$D$2:$D$4955,$D159)),AVERAGEIFS(ObservedSpeciesData!Z$2:Z$4955,ObservedSpeciesData!$A$2:$A$4955,$A159,ObservedSpeciesData!$D$2:$D$4955,$D159),"")</f>
        <v/>
      </c>
      <c r="AA159" s="23">
        <f>IF(ISNUMBER(AVERAGEIFS(ObservedSpeciesData!AA$2:AA$4955,ObservedSpeciesData!$A$2:$A$4955,$A159,ObservedSpeciesData!$D$2:$D$4955,$D159)),AVERAGEIFS(ObservedSpeciesData!AA$2:AA$4955,ObservedSpeciesData!$A$2:$A$4955,$A159,ObservedSpeciesData!$D$2:$D$4955,$D159),"")</f>
        <v>25.433333333333334</v>
      </c>
      <c r="AB159" s="24">
        <f>IF(ISNUMBER(AVERAGEIFS(ObservedSpeciesData!AB$2:AB$4955,ObservedSpeciesData!$A$2:$A$4955,$A159,ObservedSpeciesData!$D$2:$D$4955,$D159)),AVERAGEIFS(ObservedSpeciesData!AB$2:AB$4955,ObservedSpeciesData!$A$2:$A$4955,$A159,ObservedSpeciesData!$D$2:$D$4955,$D159),"")</f>
        <v>4.0333333333333332E-2</v>
      </c>
      <c r="AC159" s="24">
        <f>IF(ISNUMBER(AVERAGEIFS(ObservedSpeciesData!AC$2:AC$4955,ObservedSpeciesData!$A$2:$A$4955,$A159,ObservedSpeciesData!$D$2:$D$4955,$D159)),AVERAGEIFS(ObservedSpeciesData!AC$2:AC$4955,ObservedSpeciesData!$A$2:$A$4955,$A159,ObservedSpeciesData!$D$2:$D$4955,$D159),"")</f>
        <v>4.0333333333333332E-2</v>
      </c>
      <c r="AD159" s="23" t="str">
        <f>IF(ISNUMBER(AVERAGEIFS(ObservedSpeciesData!AD$2:AD$4955,ObservedSpeciesData!$A$2:$A$4955,$A159,ObservedSpeciesData!$D$2:$D$4955,$D159)),AVERAGEIFS(ObservedSpeciesData!AD$2:AD$4955,ObservedSpeciesData!$A$2:$A$4955,$A159,ObservedSpeciesData!$D$2:$D$4955,$D159),"")</f>
        <v/>
      </c>
      <c r="AE159" s="24" t="str">
        <f>IF(ISNUMBER(AVERAGEIFS(ObservedSpeciesData!AE$2:AE$4955,ObservedSpeciesData!$A$2:$A$4955,$A159,ObservedSpeciesData!$D$2:$D$4955,$D159)),AVERAGEIFS(ObservedSpeciesData!AE$2:AE$4955,ObservedSpeciesData!$A$2:$A$4955,$A159,ObservedSpeciesData!$D$2:$D$4955,$D159),"")</f>
        <v/>
      </c>
      <c r="AF159" s="23"/>
      <c r="AG159" s="24"/>
      <c r="AH159" s="23">
        <f>IF(ISNUMBER(AVERAGEIFS(ObservedSpeciesData!AH$2:AH$4955,ObservedSpeciesData!$A$2:$A$4955,$A159,ObservedSpeciesData!$D$2:$D$4955,$D159)),AVERAGEIFS(ObservedSpeciesData!AH$2:AH$4955,ObservedSpeciesData!$A$2:$A$4955,$A159,ObservedSpeciesData!$D$2:$D$4955,$D159),"")</f>
        <v>11.104333333333335</v>
      </c>
      <c r="AI159" s="23">
        <f>IF(ISNUMBER(AVERAGEIFS(ObservedSpeciesData!AI$2:AI$4955,ObservedSpeciesData!$A$2:$A$4955,$A159,ObservedSpeciesData!$C$2:$C$4955,$C159,ObservedSpeciesData!$D$2:$D$4955,$D159)),AVERAGEIFS(ObservedSpeciesData!AI$2:AI$4955,ObservedSpeciesData!$A$2:$A$4955,$A159,ObservedSpeciesData!$C$2:$C$4955,$C159,ObservedSpeciesData!$D$2:$D$4955,$D159),"")</f>
        <v>11.104333333333335</v>
      </c>
      <c r="AJ159" s="2">
        <f>COUNTIFS(ObservedSpeciesData!$A$2:$A$828,$A159,ObservedSpeciesData!$D$2:$D$828,$D159)</f>
        <v>3</v>
      </c>
      <c r="AK159" s="2">
        <f t="shared" si="2"/>
        <v>12</v>
      </c>
    </row>
    <row r="160" spans="1:37" x14ac:dyDescent="0.25">
      <c r="A160" s="14" t="s">
        <v>110</v>
      </c>
      <c r="B160" t="s">
        <v>80</v>
      </c>
      <c r="C160" t="s">
        <v>106</v>
      </c>
      <c r="D160" s="13">
        <v>42018</v>
      </c>
      <c r="E160">
        <v>1</v>
      </c>
      <c r="F160">
        <v>100</v>
      </c>
      <c r="G160" s="2" t="s">
        <v>89</v>
      </c>
      <c r="H160" s="2" t="s">
        <v>12</v>
      </c>
      <c r="I160">
        <v>1</v>
      </c>
      <c r="J160" s="2" t="s">
        <v>77</v>
      </c>
      <c r="K160" s="2">
        <f>IF(ISNUMBER(AVERAGEIFS(ObservedSpeciesData!K$2:K$4955,ObservedSpeciesData!$A$2:$A$4955,$A160,ObservedSpeciesData!$D$2:$D$4955,$D160)),AVERAGEIFS(ObservedSpeciesData!K$2:K$4955,ObservedSpeciesData!$A$2:$A$4955,$A160,ObservedSpeciesData!$D$2:$D$4955,$D160),"")</f>
        <v>75</v>
      </c>
      <c r="L160" s="26" t="str">
        <f>IF(ISNUMBER(AVERAGEIFS(ObservedSpeciesData!L$2:L$4955,ObservedSpeciesData!$A$2:$A$4955,$A160,ObservedSpeciesData!$D$2:$D$4955,$D160)),AVERAGEIFS(ObservedSpeciesData!L$2:L$4955,ObservedSpeciesData!$A$2:$A$4955,$A160,ObservedSpeciesData!$D$2:$D$4955,$D160),"")</f>
        <v/>
      </c>
      <c r="M160" s="23" t="str">
        <f>IF(ISNUMBER(AVERAGEIFS(ObservedSpeciesData!M$2:M$4955,ObservedSpeciesData!$A$2:$A$4955,$A160,ObservedSpeciesData!$D$2:$D$4955,$D160)),AVERAGEIFS(ObservedSpeciesData!M$2:M$4955,ObservedSpeciesData!$A$2:$A$4955,$A160,ObservedSpeciesData!$D$2:$D$4955,$D160),"")</f>
        <v/>
      </c>
      <c r="N160" s="23">
        <f>IF(ISNUMBER(AVERAGEIFS(ObservedSpeciesData!N$2:N$4955,ObservedSpeciesData!$A$2:$A$4955,$A160,ObservedSpeciesData!$D$2:$D$4955,$D160)),AVERAGEIFS(ObservedSpeciesData!N$2:N$4955,ObservedSpeciesData!$A$2:$A$4955,$A160,ObservedSpeciesData!$D$2:$D$4955,$D160),"")</f>
        <v>2546.0849275555561</v>
      </c>
      <c r="O160" s="23">
        <f>IF(ISNUMBER(AVERAGEIFS(ObservedSpeciesData!O$2:O$4955,ObservedSpeciesData!$A$2:$A$4955,$A160,ObservedSpeciesData!$D$2:$D$4955,$D160)),AVERAGEIFS(ObservedSpeciesData!O$2:O$4955,ObservedSpeciesData!$A$2:$A$4955,$A160,ObservedSpeciesData!$D$2:$D$4955,$D160),"")</f>
        <v>254.6084927555556</v>
      </c>
      <c r="P160" s="23">
        <f>IF(ISNUMBER(AVERAGEIFS(ObservedSpeciesData!P$2:P$4955,ObservedSpeciesData!$A$2:$A$4955,$A160,ObservedSpeciesData!$C$2:$C$4955,$C160,ObservedSpeciesData!$D$2:$D$4955,$D160)),AVERAGEIFS(ObservedSpeciesData!P$2:P$4955,ObservedSpeciesData!$A$2:$A$4955,$A160,ObservedSpeciesData!$C$2:$C$4955,$C160,ObservedSpeciesData!$D$2:$D$4955,$D160),"")</f>
        <v>254.6084927555556</v>
      </c>
      <c r="Q160" s="23"/>
      <c r="R160" s="25">
        <f>IF(ISNUMBER(AVERAGEIFS(ObservedSpeciesData!R$2:R$4955,ObservedSpeciesData!$A$2:$A$4955,$A160,ObservedSpeciesData!$D$2:$D$4955,$D160)),AVERAGEIFS(ObservedSpeciesData!R$2:R$4955,ObservedSpeciesData!$A$2:$A$4955,$A160,ObservedSpeciesData!$D$2:$D$4955,$D160),"")</f>
        <v>79.052606062171805</v>
      </c>
      <c r="S160" s="25">
        <f>IF(ISNUMBER(AVERAGEIFS(ObservedSpeciesData!S$2:S$4955,ObservedSpeciesData!$A$2:$A$4955,$A160,ObservedSpeciesData!$D$2:$D$4955,$D160)),AVERAGEIFS(ObservedSpeciesData!S$2:S$4955,ObservedSpeciesData!$A$2:$A$4955,$A160,ObservedSpeciesData!$D$2:$D$4955,$D160),"")</f>
        <v>18.863113143232514</v>
      </c>
      <c r="T160" s="23">
        <f>IF(ISNUMBER(AVERAGEIFS(ObservedSpeciesData!T$2:T$4955,ObservedSpeciesData!$A$2:$A$4955,$A160,ObservedSpeciesData!$D$2:$D$4955,$D160)),AVERAGEIFS(ObservedSpeciesData!T$2:T$4955,ObservedSpeciesData!$A$2:$A$4955,$A160,ObservedSpeciesData!$D$2:$D$4955,$D160),"")</f>
        <v>2.0842807945956774</v>
      </c>
      <c r="U160" s="24">
        <f>IF(ISNUMBER(AVERAGEIFS(ObservedSpeciesData!U$2:U$4955,ObservedSpeciesData!$A$2:$A$4955,$A160,ObservedSpeciesData!$C$2:$C$4955,$C160,ObservedSpeciesData!$D$2:$D$4955,$D160)),AVERAGEIFS(ObservedSpeciesData!U$2:U$4955,ObservedSpeciesData!$A$2:$A$4955,$A160,ObservedSpeciesData!$C$2:$C$4955,$C160,ObservedSpeciesData!$D$2:$D$4955,$D160),"")</f>
        <v>0.79052606062171815</v>
      </c>
      <c r="V160" s="23" t="str">
        <f>IF(ISNUMBER(AVERAGEIFS(ObservedSpeciesData!V$2:V$4955,ObservedSpeciesData!$A$2:$A$4955,$A160,ObservedSpeciesData!$D$2:$D$4955,$D160)),AVERAGEIFS(ObservedSpeciesData!V$2:V$4955,ObservedSpeciesData!$A$2:$A$4955,$A160,ObservedSpeciesData!$D$2:$D$4955,$D160),"")</f>
        <v/>
      </c>
      <c r="W160" s="23" t="str">
        <f>IF(ISNUMBER(AVERAGEIFS(ObservedSpeciesData!W$2:W$4955,ObservedSpeciesData!$A$2:$A$4955,$A160,ObservedSpeciesData!$D$2:$D$4955,$D160)),AVERAGEIFS(ObservedSpeciesData!W$2:W$4955,ObservedSpeciesData!$A$2:$A$4955,$A160,ObservedSpeciesData!$D$2:$D$4955,$D160),"")</f>
        <v/>
      </c>
      <c r="X160" s="23" t="str">
        <f>IF(ISNUMBER(AVERAGEIFS(ObservedSpeciesData!X$2:X$4955,ObservedSpeciesData!$A$2:$A$4955,$A160,ObservedSpeciesData!$D$2:$D$4955,$D160)),AVERAGEIFS(ObservedSpeciesData!X$2:X$4955,ObservedSpeciesData!$A$2:$A$4955,$A160,ObservedSpeciesData!$D$2:$D$4955,$D160),"")</f>
        <v/>
      </c>
      <c r="Y160" s="23" t="str">
        <f>IF(ISNUMBER(AVERAGEIFS(ObservedSpeciesData!Y$2:Y$4955,ObservedSpeciesData!$A$2:$A$4955,$A160,ObservedSpeciesData!$D$2:$D$4955,$D160)),AVERAGEIFS(ObservedSpeciesData!Y$2:Y$4955,ObservedSpeciesData!$A$2:$A$4955,$A160,ObservedSpeciesData!$D$2:$D$4955,$D160),"")</f>
        <v/>
      </c>
      <c r="Z160" s="23" t="str">
        <f>IF(ISNUMBER(AVERAGEIFS(ObservedSpeciesData!Z$2:Z$4955,ObservedSpeciesData!$A$2:$A$4955,$A160,ObservedSpeciesData!$D$2:$D$4955,$D160)),AVERAGEIFS(ObservedSpeciesData!Z$2:Z$4955,ObservedSpeciesData!$A$2:$A$4955,$A160,ObservedSpeciesData!$D$2:$D$4955,$D160),"")</f>
        <v/>
      </c>
      <c r="AA160" s="23">
        <f>IF(ISNUMBER(AVERAGEIFS(ObservedSpeciesData!AA$2:AA$4955,ObservedSpeciesData!$A$2:$A$4955,$A160,ObservedSpeciesData!$D$2:$D$4955,$D160)),AVERAGEIFS(ObservedSpeciesData!AA$2:AA$4955,ObservedSpeciesData!$A$2:$A$4955,$A160,ObservedSpeciesData!$D$2:$D$4955,$D160),"")</f>
        <v>24.133333333333336</v>
      </c>
      <c r="AB160" s="24">
        <f>IF(ISNUMBER(AVERAGEIFS(ObservedSpeciesData!AB$2:AB$4955,ObservedSpeciesData!$A$2:$A$4955,$A160,ObservedSpeciesData!$D$2:$D$4955,$D160)),AVERAGEIFS(ObservedSpeciesData!AB$2:AB$4955,ObservedSpeciesData!$A$2:$A$4955,$A160,ObservedSpeciesData!$D$2:$D$4955,$D160),"")</f>
        <v>3.833333333333333E-2</v>
      </c>
      <c r="AC160" s="24">
        <f>IF(ISNUMBER(AVERAGEIFS(ObservedSpeciesData!AC$2:AC$4955,ObservedSpeciesData!$A$2:$A$4955,$A160,ObservedSpeciesData!$D$2:$D$4955,$D160)),AVERAGEIFS(ObservedSpeciesData!AC$2:AC$4955,ObservedSpeciesData!$A$2:$A$4955,$A160,ObservedSpeciesData!$D$2:$D$4955,$D160),"")</f>
        <v>3.833333333333333E-2</v>
      </c>
      <c r="AD160" s="23" t="str">
        <f>IF(ISNUMBER(AVERAGEIFS(ObservedSpeciesData!AD$2:AD$4955,ObservedSpeciesData!$A$2:$A$4955,$A160,ObservedSpeciesData!$D$2:$D$4955,$D160)),AVERAGEIFS(ObservedSpeciesData!AD$2:AD$4955,ObservedSpeciesData!$A$2:$A$4955,$A160,ObservedSpeciesData!$D$2:$D$4955,$D160),"")</f>
        <v/>
      </c>
      <c r="AE160" s="24" t="str">
        <f>IF(ISNUMBER(AVERAGEIFS(ObservedSpeciesData!AE$2:AE$4955,ObservedSpeciesData!$A$2:$A$4955,$A160,ObservedSpeciesData!$D$2:$D$4955,$D160)),AVERAGEIFS(ObservedSpeciesData!AE$2:AE$4955,ObservedSpeciesData!$A$2:$A$4955,$A160,ObservedSpeciesData!$D$2:$D$4955,$D160),"")</f>
        <v/>
      </c>
      <c r="AF160" s="23"/>
      <c r="AG160" s="24"/>
      <c r="AH160" s="23">
        <f>IF(ISNUMBER(AVERAGEIFS(ObservedSpeciesData!AH$2:AH$4955,ObservedSpeciesData!$A$2:$A$4955,$A160,ObservedSpeciesData!$D$2:$D$4955,$D160)),AVERAGEIFS(ObservedSpeciesData!AH$2:AH$4955,ObservedSpeciesData!$A$2:$A$4955,$A160,ObservedSpeciesData!$D$2:$D$4955,$D160),"")</f>
        <v>9.6030000000000015</v>
      </c>
      <c r="AI160" s="23">
        <f>IF(ISNUMBER(AVERAGEIFS(ObservedSpeciesData!AI$2:AI$4955,ObservedSpeciesData!$A$2:$A$4955,$A160,ObservedSpeciesData!$C$2:$C$4955,$C160,ObservedSpeciesData!$D$2:$D$4955,$D160)),AVERAGEIFS(ObservedSpeciesData!AI$2:AI$4955,ObservedSpeciesData!$A$2:$A$4955,$A160,ObservedSpeciesData!$C$2:$C$4955,$C160,ObservedSpeciesData!$D$2:$D$4955,$D160),"")</f>
        <v>9.6030000000000015</v>
      </c>
      <c r="AJ160" s="2">
        <f>COUNTIFS(ObservedSpeciesData!$A$2:$A$828,$A160,ObservedSpeciesData!$D$2:$D$828,$D160)</f>
        <v>3</v>
      </c>
      <c r="AK160" s="2">
        <f t="shared" si="2"/>
        <v>12</v>
      </c>
    </row>
    <row r="161" spans="1:37" x14ac:dyDescent="0.25">
      <c r="A161" s="14" t="s">
        <v>109</v>
      </c>
      <c r="B161" t="s">
        <v>80</v>
      </c>
      <c r="C161" t="s">
        <v>106</v>
      </c>
      <c r="D161" s="13">
        <v>42018</v>
      </c>
      <c r="E161">
        <v>1</v>
      </c>
      <c r="F161">
        <v>200</v>
      </c>
      <c r="G161" s="2" t="s">
        <v>89</v>
      </c>
      <c r="H161" s="2" t="s">
        <v>12</v>
      </c>
      <c r="I161">
        <v>1</v>
      </c>
      <c r="J161" s="2" t="s">
        <v>77</v>
      </c>
      <c r="K161" s="2">
        <f>IF(ISNUMBER(AVERAGEIFS(ObservedSpeciesData!K$2:K$4955,ObservedSpeciesData!$A$2:$A$4955,$A161,ObservedSpeciesData!$D$2:$D$4955,$D161)),AVERAGEIFS(ObservedSpeciesData!K$2:K$4955,ObservedSpeciesData!$A$2:$A$4955,$A161,ObservedSpeciesData!$D$2:$D$4955,$D161),"")</f>
        <v>150</v>
      </c>
      <c r="L161" s="26" t="str">
        <f>IF(ISNUMBER(AVERAGEIFS(ObservedSpeciesData!L$2:L$4955,ObservedSpeciesData!$A$2:$A$4955,$A161,ObservedSpeciesData!$D$2:$D$4955,$D161)),AVERAGEIFS(ObservedSpeciesData!L$2:L$4955,ObservedSpeciesData!$A$2:$A$4955,$A161,ObservedSpeciesData!$D$2:$D$4955,$D161),"")</f>
        <v/>
      </c>
      <c r="M161" s="23" t="str">
        <f>IF(ISNUMBER(AVERAGEIFS(ObservedSpeciesData!M$2:M$4955,ObservedSpeciesData!$A$2:$A$4955,$A161,ObservedSpeciesData!$D$2:$D$4955,$D161)),AVERAGEIFS(ObservedSpeciesData!M$2:M$4955,ObservedSpeciesData!$A$2:$A$4955,$A161,ObservedSpeciesData!$D$2:$D$4955,$D161),"")</f>
        <v/>
      </c>
      <c r="N161" s="23">
        <f>IF(ISNUMBER(AVERAGEIFS(ObservedSpeciesData!N$2:N$4955,ObservedSpeciesData!$A$2:$A$4955,$A161,ObservedSpeciesData!$D$2:$D$4955,$D161)),AVERAGEIFS(ObservedSpeciesData!N$2:N$4955,ObservedSpeciesData!$A$2:$A$4955,$A161,ObservedSpeciesData!$D$2:$D$4955,$D161),"")</f>
        <v>2610.6417391111113</v>
      </c>
      <c r="O161" s="23">
        <f>IF(ISNUMBER(AVERAGEIFS(ObservedSpeciesData!O$2:O$4955,ObservedSpeciesData!$A$2:$A$4955,$A161,ObservedSpeciesData!$D$2:$D$4955,$D161)),AVERAGEIFS(ObservedSpeciesData!O$2:O$4955,ObservedSpeciesData!$A$2:$A$4955,$A161,ObservedSpeciesData!$D$2:$D$4955,$D161),"")</f>
        <v>261.06417391111114</v>
      </c>
      <c r="P161" s="23">
        <f>IF(ISNUMBER(AVERAGEIFS(ObservedSpeciesData!P$2:P$4955,ObservedSpeciesData!$A$2:$A$4955,$A161,ObservedSpeciesData!$C$2:$C$4955,$C161,ObservedSpeciesData!$D$2:$D$4955,$D161)),AVERAGEIFS(ObservedSpeciesData!P$2:P$4955,ObservedSpeciesData!$A$2:$A$4955,$A161,ObservedSpeciesData!$C$2:$C$4955,$C161,ObservedSpeciesData!$D$2:$D$4955,$D161),"")</f>
        <v>261.06417391111114</v>
      </c>
      <c r="Q161" s="23"/>
      <c r="R161" s="25">
        <f>IF(ISNUMBER(AVERAGEIFS(ObservedSpeciesData!R$2:R$4955,ObservedSpeciesData!$A$2:$A$4955,$A161,ObservedSpeciesData!$D$2:$D$4955,$D161)),AVERAGEIFS(ObservedSpeciesData!R$2:R$4955,ObservedSpeciesData!$A$2:$A$4955,$A161,ObservedSpeciesData!$D$2:$D$4955,$D161),"")</f>
        <v>77.537072899319085</v>
      </c>
      <c r="S161" s="25">
        <f>IF(ISNUMBER(AVERAGEIFS(ObservedSpeciesData!S$2:S$4955,ObservedSpeciesData!$A$2:$A$4955,$A161,ObservedSpeciesData!$D$2:$D$4955,$D161)),AVERAGEIFS(ObservedSpeciesData!S$2:S$4955,ObservedSpeciesData!$A$2:$A$4955,$A161,ObservedSpeciesData!$D$2:$D$4955,$D161),"")</f>
        <v>20.402201069349093</v>
      </c>
      <c r="T161" s="23">
        <f>IF(ISNUMBER(AVERAGEIFS(ObservedSpeciesData!T$2:T$4955,ObservedSpeciesData!$A$2:$A$4955,$A161,ObservedSpeciesData!$D$2:$D$4955,$D161)),AVERAGEIFS(ObservedSpeciesData!T$2:T$4955,ObservedSpeciesData!$A$2:$A$4955,$A161,ObservedSpeciesData!$D$2:$D$4955,$D161),"")</f>
        <v>2.0607260313318125</v>
      </c>
      <c r="U161" s="24">
        <f>IF(ISNUMBER(AVERAGEIFS(ObservedSpeciesData!U$2:U$4955,ObservedSpeciesData!$A$2:$A$4955,$A161,ObservedSpeciesData!$C$2:$C$4955,$C161,ObservedSpeciesData!$D$2:$D$4955,$D161)),AVERAGEIFS(ObservedSpeciesData!U$2:U$4955,ObservedSpeciesData!$A$2:$A$4955,$A161,ObservedSpeciesData!$C$2:$C$4955,$C161,ObservedSpeciesData!$D$2:$D$4955,$D161),"")</f>
        <v>0.77537072899319082</v>
      </c>
      <c r="V161" s="23" t="str">
        <f>IF(ISNUMBER(AVERAGEIFS(ObservedSpeciesData!V$2:V$4955,ObservedSpeciesData!$A$2:$A$4955,$A161,ObservedSpeciesData!$D$2:$D$4955,$D161)),AVERAGEIFS(ObservedSpeciesData!V$2:V$4955,ObservedSpeciesData!$A$2:$A$4955,$A161,ObservedSpeciesData!$D$2:$D$4955,$D161),"")</f>
        <v/>
      </c>
      <c r="W161" s="23" t="str">
        <f>IF(ISNUMBER(AVERAGEIFS(ObservedSpeciesData!W$2:W$4955,ObservedSpeciesData!$A$2:$A$4955,$A161,ObservedSpeciesData!$D$2:$D$4955,$D161)),AVERAGEIFS(ObservedSpeciesData!W$2:W$4955,ObservedSpeciesData!$A$2:$A$4955,$A161,ObservedSpeciesData!$D$2:$D$4955,$D161),"")</f>
        <v/>
      </c>
      <c r="X161" s="23" t="str">
        <f>IF(ISNUMBER(AVERAGEIFS(ObservedSpeciesData!X$2:X$4955,ObservedSpeciesData!$A$2:$A$4955,$A161,ObservedSpeciesData!$D$2:$D$4955,$D161)),AVERAGEIFS(ObservedSpeciesData!X$2:X$4955,ObservedSpeciesData!$A$2:$A$4955,$A161,ObservedSpeciesData!$D$2:$D$4955,$D161),"")</f>
        <v/>
      </c>
      <c r="Y161" s="23" t="str">
        <f>IF(ISNUMBER(AVERAGEIFS(ObservedSpeciesData!Y$2:Y$4955,ObservedSpeciesData!$A$2:$A$4955,$A161,ObservedSpeciesData!$D$2:$D$4955,$D161)),AVERAGEIFS(ObservedSpeciesData!Y$2:Y$4955,ObservedSpeciesData!$A$2:$A$4955,$A161,ObservedSpeciesData!$D$2:$D$4955,$D161),"")</f>
        <v/>
      </c>
      <c r="Z161" s="23" t="str">
        <f>IF(ISNUMBER(AVERAGEIFS(ObservedSpeciesData!Z$2:Z$4955,ObservedSpeciesData!$A$2:$A$4955,$A161,ObservedSpeciesData!$D$2:$D$4955,$D161)),AVERAGEIFS(ObservedSpeciesData!Z$2:Z$4955,ObservedSpeciesData!$A$2:$A$4955,$A161,ObservedSpeciesData!$D$2:$D$4955,$D161),"")</f>
        <v/>
      </c>
      <c r="AA161" s="23">
        <f>IF(ISNUMBER(AVERAGEIFS(ObservedSpeciesData!AA$2:AA$4955,ObservedSpeciesData!$A$2:$A$4955,$A161,ObservedSpeciesData!$D$2:$D$4955,$D161)),AVERAGEIFS(ObservedSpeciesData!AA$2:AA$4955,ObservedSpeciesData!$A$2:$A$4955,$A161,ObservedSpeciesData!$D$2:$D$4955,$D161),"")</f>
        <v>23.366666666666664</v>
      </c>
      <c r="AB161" s="24">
        <f>IF(ISNUMBER(AVERAGEIFS(ObservedSpeciesData!AB$2:AB$4955,ObservedSpeciesData!$A$2:$A$4955,$A161,ObservedSpeciesData!$D$2:$D$4955,$D161)),AVERAGEIFS(ObservedSpeciesData!AB$2:AB$4955,ObservedSpeciesData!$A$2:$A$4955,$A161,ObservedSpeciesData!$D$2:$D$4955,$D161),"")</f>
        <v>3.7333333333333336E-2</v>
      </c>
      <c r="AC161" s="24">
        <f>IF(ISNUMBER(AVERAGEIFS(ObservedSpeciesData!AC$2:AC$4955,ObservedSpeciesData!$A$2:$A$4955,$A161,ObservedSpeciesData!$D$2:$D$4955,$D161)),AVERAGEIFS(ObservedSpeciesData!AC$2:AC$4955,ObservedSpeciesData!$A$2:$A$4955,$A161,ObservedSpeciesData!$D$2:$D$4955,$D161),"")</f>
        <v>3.7333333333333336E-2</v>
      </c>
      <c r="AD161" s="23" t="str">
        <f>IF(ISNUMBER(AVERAGEIFS(ObservedSpeciesData!AD$2:AD$4955,ObservedSpeciesData!$A$2:$A$4955,$A161,ObservedSpeciesData!$D$2:$D$4955,$D161)),AVERAGEIFS(ObservedSpeciesData!AD$2:AD$4955,ObservedSpeciesData!$A$2:$A$4955,$A161,ObservedSpeciesData!$D$2:$D$4955,$D161),"")</f>
        <v/>
      </c>
      <c r="AE161" s="24" t="str">
        <f>IF(ISNUMBER(AVERAGEIFS(ObservedSpeciesData!AE$2:AE$4955,ObservedSpeciesData!$A$2:$A$4955,$A161,ObservedSpeciesData!$D$2:$D$4955,$D161)),AVERAGEIFS(ObservedSpeciesData!AE$2:AE$4955,ObservedSpeciesData!$A$2:$A$4955,$A161,ObservedSpeciesData!$D$2:$D$4955,$D161),"")</f>
        <v/>
      </c>
      <c r="AF161" s="23"/>
      <c r="AG161" s="24"/>
      <c r="AH161" s="23">
        <f>IF(ISNUMBER(AVERAGEIFS(ObservedSpeciesData!AH$2:AH$4955,ObservedSpeciesData!$A$2:$A$4955,$A161,ObservedSpeciesData!$D$2:$D$4955,$D161)),AVERAGEIFS(ObservedSpeciesData!AH$2:AH$4955,ObservedSpeciesData!$A$2:$A$4955,$A161,ObservedSpeciesData!$D$2:$D$4955,$D161),"")</f>
        <v>9.7133333333333329</v>
      </c>
      <c r="AI161" s="23">
        <f>IF(ISNUMBER(AVERAGEIFS(ObservedSpeciesData!AI$2:AI$4955,ObservedSpeciesData!$A$2:$A$4955,$A161,ObservedSpeciesData!$C$2:$C$4955,$C161,ObservedSpeciesData!$D$2:$D$4955,$D161)),AVERAGEIFS(ObservedSpeciesData!AI$2:AI$4955,ObservedSpeciesData!$A$2:$A$4955,$A161,ObservedSpeciesData!$C$2:$C$4955,$C161,ObservedSpeciesData!$D$2:$D$4955,$D161),"")</f>
        <v>9.7133333333333329</v>
      </c>
      <c r="AJ161" s="2">
        <f>COUNTIFS(ObservedSpeciesData!$A$2:$A$828,$A161,ObservedSpeciesData!$D$2:$D$828,$D161)</f>
        <v>3</v>
      </c>
      <c r="AK161" s="2">
        <f t="shared" si="2"/>
        <v>12</v>
      </c>
    </row>
    <row r="162" spans="1:37" x14ac:dyDescent="0.25">
      <c r="A162" s="14" t="s">
        <v>108</v>
      </c>
      <c r="B162" t="s">
        <v>80</v>
      </c>
      <c r="C162" t="s">
        <v>106</v>
      </c>
      <c r="D162" s="13">
        <v>42018</v>
      </c>
      <c r="E162">
        <v>1</v>
      </c>
      <c r="F162">
        <v>350</v>
      </c>
      <c r="G162" s="2" t="s">
        <v>89</v>
      </c>
      <c r="H162" s="2" t="s">
        <v>12</v>
      </c>
      <c r="I162">
        <v>1</v>
      </c>
      <c r="J162" s="2" t="s">
        <v>77</v>
      </c>
      <c r="K162" s="2">
        <f>IF(ISNUMBER(AVERAGEIFS(ObservedSpeciesData!K$2:K$4955,ObservedSpeciesData!$A$2:$A$4955,$A162,ObservedSpeciesData!$D$2:$D$4955,$D162)),AVERAGEIFS(ObservedSpeciesData!K$2:K$4955,ObservedSpeciesData!$A$2:$A$4955,$A162,ObservedSpeciesData!$D$2:$D$4955,$D162),"")</f>
        <v>262.5</v>
      </c>
      <c r="L162" s="26" t="str">
        <f>IF(ISNUMBER(AVERAGEIFS(ObservedSpeciesData!L$2:L$4955,ObservedSpeciesData!$A$2:$A$4955,$A162,ObservedSpeciesData!$D$2:$D$4955,$D162)),AVERAGEIFS(ObservedSpeciesData!L$2:L$4955,ObservedSpeciesData!$A$2:$A$4955,$A162,ObservedSpeciesData!$D$2:$D$4955,$D162),"")</f>
        <v/>
      </c>
      <c r="M162" s="23" t="str">
        <f>IF(ISNUMBER(AVERAGEIFS(ObservedSpeciesData!M$2:M$4955,ObservedSpeciesData!$A$2:$A$4955,$A162,ObservedSpeciesData!$D$2:$D$4955,$D162)),AVERAGEIFS(ObservedSpeciesData!M$2:M$4955,ObservedSpeciesData!$A$2:$A$4955,$A162,ObservedSpeciesData!$D$2:$D$4955,$D162),"")</f>
        <v/>
      </c>
      <c r="N162" s="23">
        <f>IF(ISNUMBER(AVERAGEIFS(ObservedSpeciesData!N$2:N$4955,ObservedSpeciesData!$A$2:$A$4955,$A162,ObservedSpeciesData!$D$2:$D$4955,$D162)),AVERAGEIFS(ObservedSpeciesData!N$2:N$4955,ObservedSpeciesData!$A$2:$A$4955,$A162,ObservedSpeciesData!$D$2:$D$4955,$D162),"")</f>
        <v>2580.344131111111</v>
      </c>
      <c r="O162" s="23">
        <f>IF(ISNUMBER(AVERAGEIFS(ObservedSpeciesData!O$2:O$4955,ObservedSpeciesData!$A$2:$A$4955,$A162,ObservedSpeciesData!$D$2:$D$4955,$D162)),AVERAGEIFS(ObservedSpeciesData!O$2:O$4955,ObservedSpeciesData!$A$2:$A$4955,$A162,ObservedSpeciesData!$D$2:$D$4955,$D162),"")</f>
        <v>258.03441311111106</v>
      </c>
      <c r="P162" s="23">
        <f>IF(ISNUMBER(AVERAGEIFS(ObservedSpeciesData!P$2:P$4955,ObservedSpeciesData!$A$2:$A$4955,$A162,ObservedSpeciesData!$C$2:$C$4955,$C162,ObservedSpeciesData!$D$2:$D$4955,$D162)),AVERAGEIFS(ObservedSpeciesData!P$2:P$4955,ObservedSpeciesData!$A$2:$A$4955,$A162,ObservedSpeciesData!$C$2:$C$4955,$C162,ObservedSpeciesData!$D$2:$D$4955,$D162),"")</f>
        <v>258.03441311111106</v>
      </c>
      <c r="Q162" s="23"/>
      <c r="R162" s="25">
        <f>IF(ISNUMBER(AVERAGEIFS(ObservedSpeciesData!R$2:R$4955,ObservedSpeciesData!$A$2:$A$4955,$A162,ObservedSpeciesData!$D$2:$D$4955,$D162)),AVERAGEIFS(ObservedSpeciesData!R$2:R$4955,ObservedSpeciesData!$A$2:$A$4955,$A162,ObservedSpeciesData!$D$2:$D$4955,$D162),"")</f>
        <v>85.162165312929048</v>
      </c>
      <c r="S162" s="25">
        <f>IF(ISNUMBER(AVERAGEIFS(ObservedSpeciesData!S$2:S$4955,ObservedSpeciesData!$A$2:$A$4955,$A162,ObservedSpeciesData!$D$2:$D$4955,$D162)),AVERAGEIFS(ObservedSpeciesData!S$2:S$4955,ObservedSpeciesData!$A$2:$A$4955,$A162,ObservedSpeciesData!$D$2:$D$4955,$D162),"")</f>
        <v>12.768347341348866</v>
      </c>
      <c r="T162" s="23">
        <f>IF(ISNUMBER(AVERAGEIFS(ObservedSpeciesData!T$2:T$4955,ObservedSpeciesData!$A$2:$A$4955,$A162,ObservedSpeciesData!$D$2:$D$4955,$D162)),AVERAGEIFS(ObservedSpeciesData!T$2:T$4955,ObservedSpeciesData!$A$2:$A$4955,$A162,ObservedSpeciesData!$D$2:$D$4955,$D162),"")</f>
        <v>2.0694873457221017</v>
      </c>
      <c r="U162" s="24">
        <f>IF(ISNUMBER(AVERAGEIFS(ObservedSpeciesData!U$2:U$4955,ObservedSpeciesData!$A$2:$A$4955,$A162,ObservedSpeciesData!$C$2:$C$4955,$C162,ObservedSpeciesData!$D$2:$D$4955,$D162)),AVERAGEIFS(ObservedSpeciesData!U$2:U$4955,ObservedSpeciesData!$A$2:$A$4955,$A162,ObservedSpeciesData!$C$2:$C$4955,$C162,ObservedSpeciesData!$D$2:$D$4955,$D162),"")</f>
        <v>0.85162165312929039</v>
      </c>
      <c r="V162" s="23" t="str">
        <f>IF(ISNUMBER(AVERAGEIFS(ObservedSpeciesData!V$2:V$4955,ObservedSpeciesData!$A$2:$A$4955,$A162,ObservedSpeciesData!$D$2:$D$4955,$D162)),AVERAGEIFS(ObservedSpeciesData!V$2:V$4955,ObservedSpeciesData!$A$2:$A$4955,$A162,ObservedSpeciesData!$D$2:$D$4955,$D162),"")</f>
        <v/>
      </c>
      <c r="W162" s="23" t="str">
        <f>IF(ISNUMBER(AVERAGEIFS(ObservedSpeciesData!W$2:W$4955,ObservedSpeciesData!$A$2:$A$4955,$A162,ObservedSpeciesData!$D$2:$D$4955,$D162)),AVERAGEIFS(ObservedSpeciesData!W$2:W$4955,ObservedSpeciesData!$A$2:$A$4955,$A162,ObservedSpeciesData!$D$2:$D$4955,$D162),"")</f>
        <v/>
      </c>
      <c r="X162" s="23" t="str">
        <f>IF(ISNUMBER(AVERAGEIFS(ObservedSpeciesData!X$2:X$4955,ObservedSpeciesData!$A$2:$A$4955,$A162,ObservedSpeciesData!$D$2:$D$4955,$D162)),AVERAGEIFS(ObservedSpeciesData!X$2:X$4955,ObservedSpeciesData!$A$2:$A$4955,$A162,ObservedSpeciesData!$D$2:$D$4955,$D162),"")</f>
        <v/>
      </c>
      <c r="Y162" s="23" t="str">
        <f>IF(ISNUMBER(AVERAGEIFS(ObservedSpeciesData!Y$2:Y$4955,ObservedSpeciesData!$A$2:$A$4955,$A162,ObservedSpeciesData!$D$2:$D$4955,$D162)),AVERAGEIFS(ObservedSpeciesData!Y$2:Y$4955,ObservedSpeciesData!$A$2:$A$4955,$A162,ObservedSpeciesData!$D$2:$D$4955,$D162),"")</f>
        <v/>
      </c>
      <c r="Z162" s="23" t="str">
        <f>IF(ISNUMBER(AVERAGEIFS(ObservedSpeciesData!Z$2:Z$4955,ObservedSpeciesData!$A$2:$A$4955,$A162,ObservedSpeciesData!$D$2:$D$4955,$D162)),AVERAGEIFS(ObservedSpeciesData!Z$2:Z$4955,ObservedSpeciesData!$A$2:$A$4955,$A162,ObservedSpeciesData!$D$2:$D$4955,$D162),"")</f>
        <v/>
      </c>
      <c r="AA162" s="23">
        <f>IF(ISNUMBER(AVERAGEIFS(ObservedSpeciesData!AA$2:AA$4955,ObservedSpeciesData!$A$2:$A$4955,$A162,ObservedSpeciesData!$D$2:$D$4955,$D162)),AVERAGEIFS(ObservedSpeciesData!AA$2:AA$4955,ObservedSpeciesData!$A$2:$A$4955,$A162,ObservedSpeciesData!$D$2:$D$4955,$D162),"")</f>
        <v>24.566666666666666</v>
      </c>
      <c r="AB162" s="24">
        <f>IF(ISNUMBER(AVERAGEIFS(ObservedSpeciesData!AB$2:AB$4955,ObservedSpeciesData!$A$2:$A$4955,$A162,ObservedSpeciesData!$D$2:$D$4955,$D162)),AVERAGEIFS(ObservedSpeciesData!AB$2:AB$4955,ObservedSpeciesData!$A$2:$A$4955,$A162,ObservedSpeciesData!$D$2:$D$4955,$D162),"")</f>
        <v>3.9333333333333331E-2</v>
      </c>
      <c r="AC162" s="24">
        <f>IF(ISNUMBER(AVERAGEIFS(ObservedSpeciesData!AC$2:AC$4955,ObservedSpeciesData!$A$2:$A$4955,$A162,ObservedSpeciesData!$D$2:$D$4955,$D162)),AVERAGEIFS(ObservedSpeciesData!AC$2:AC$4955,ObservedSpeciesData!$A$2:$A$4955,$A162,ObservedSpeciesData!$D$2:$D$4955,$D162),"")</f>
        <v>3.9333333333333331E-2</v>
      </c>
      <c r="AD162" s="23" t="str">
        <f>IF(ISNUMBER(AVERAGEIFS(ObservedSpeciesData!AD$2:AD$4955,ObservedSpeciesData!$A$2:$A$4955,$A162,ObservedSpeciesData!$D$2:$D$4955,$D162)),AVERAGEIFS(ObservedSpeciesData!AD$2:AD$4955,ObservedSpeciesData!$A$2:$A$4955,$A162,ObservedSpeciesData!$D$2:$D$4955,$D162),"")</f>
        <v/>
      </c>
      <c r="AE162" s="24" t="str">
        <f>IF(ISNUMBER(AVERAGEIFS(ObservedSpeciesData!AE$2:AE$4955,ObservedSpeciesData!$A$2:$A$4955,$A162,ObservedSpeciesData!$D$2:$D$4955,$D162)),AVERAGEIFS(ObservedSpeciesData!AE$2:AE$4955,ObservedSpeciesData!$A$2:$A$4955,$A162,ObservedSpeciesData!$D$2:$D$4955,$D162),"")</f>
        <v/>
      </c>
      <c r="AF162" s="23"/>
      <c r="AG162" s="24"/>
      <c r="AH162" s="23">
        <f>IF(ISNUMBER(AVERAGEIFS(ObservedSpeciesData!AH$2:AH$4955,ObservedSpeciesData!$A$2:$A$4955,$A162,ObservedSpeciesData!$D$2:$D$4955,$D162)),AVERAGEIFS(ObservedSpeciesData!AH$2:AH$4955,ObservedSpeciesData!$A$2:$A$4955,$A162,ObservedSpeciesData!$D$2:$D$4955,$D162),"")</f>
        <v>10.047000000000001</v>
      </c>
      <c r="AI162" s="23">
        <f>IF(ISNUMBER(AVERAGEIFS(ObservedSpeciesData!AI$2:AI$4955,ObservedSpeciesData!$A$2:$A$4955,$A162,ObservedSpeciesData!$C$2:$C$4955,$C162,ObservedSpeciesData!$D$2:$D$4955,$D162)),AVERAGEIFS(ObservedSpeciesData!AI$2:AI$4955,ObservedSpeciesData!$A$2:$A$4955,$A162,ObservedSpeciesData!$C$2:$C$4955,$C162,ObservedSpeciesData!$D$2:$D$4955,$D162),"")</f>
        <v>10.047000000000001</v>
      </c>
      <c r="AJ162" s="2">
        <f>COUNTIFS(ObservedSpeciesData!$A$2:$A$828,$A162,ObservedSpeciesData!$D$2:$D$828,$D162)</f>
        <v>3</v>
      </c>
      <c r="AK162" s="2">
        <f t="shared" si="2"/>
        <v>12</v>
      </c>
    </row>
    <row r="163" spans="1:37" x14ac:dyDescent="0.25">
      <c r="A163" s="14" t="s">
        <v>107</v>
      </c>
      <c r="B163" t="s">
        <v>80</v>
      </c>
      <c r="C163" t="s">
        <v>106</v>
      </c>
      <c r="D163" s="13">
        <v>42018</v>
      </c>
      <c r="E163">
        <v>1</v>
      </c>
      <c r="F163">
        <v>500</v>
      </c>
      <c r="G163" s="2" t="s">
        <v>89</v>
      </c>
      <c r="H163" s="2" t="s">
        <v>12</v>
      </c>
      <c r="I163">
        <v>1</v>
      </c>
      <c r="J163" s="2" t="s">
        <v>77</v>
      </c>
      <c r="K163" s="2">
        <f>IF(ISNUMBER(AVERAGEIFS(ObservedSpeciesData!K$2:K$4955,ObservedSpeciesData!$A$2:$A$4955,$A163,ObservedSpeciesData!$D$2:$D$4955,$D163)),AVERAGEIFS(ObservedSpeciesData!K$2:K$4955,ObservedSpeciesData!$A$2:$A$4955,$A163,ObservedSpeciesData!$D$2:$D$4955,$D163),"")</f>
        <v>375</v>
      </c>
      <c r="L163" s="26" t="str">
        <f>IF(ISNUMBER(AVERAGEIFS(ObservedSpeciesData!L$2:L$4955,ObservedSpeciesData!$A$2:$A$4955,$A163,ObservedSpeciesData!$D$2:$D$4955,$D163)),AVERAGEIFS(ObservedSpeciesData!L$2:L$4955,ObservedSpeciesData!$A$2:$A$4955,$A163,ObservedSpeciesData!$D$2:$D$4955,$D163),"")</f>
        <v/>
      </c>
      <c r="M163" s="23" t="str">
        <f>IF(ISNUMBER(AVERAGEIFS(ObservedSpeciesData!M$2:M$4955,ObservedSpeciesData!$A$2:$A$4955,$A163,ObservedSpeciesData!$D$2:$D$4955,$D163)),AVERAGEIFS(ObservedSpeciesData!M$2:M$4955,ObservedSpeciesData!$A$2:$A$4955,$A163,ObservedSpeciesData!$D$2:$D$4955,$D163),"")</f>
        <v/>
      </c>
      <c r="N163" s="23">
        <f>IF(ISNUMBER(AVERAGEIFS(ObservedSpeciesData!N$2:N$4955,ObservedSpeciesData!$A$2:$A$4955,$A163,ObservedSpeciesData!$D$2:$D$4955,$D163)),AVERAGEIFS(ObservedSpeciesData!N$2:N$4955,ObservedSpeciesData!$A$2:$A$4955,$A163,ObservedSpeciesData!$D$2:$D$4955,$D163),"")</f>
        <v>2527.1023044444446</v>
      </c>
      <c r="O163" s="23">
        <f>IF(ISNUMBER(AVERAGEIFS(ObservedSpeciesData!O$2:O$4955,ObservedSpeciesData!$A$2:$A$4955,$A163,ObservedSpeciesData!$D$2:$D$4955,$D163)),AVERAGEIFS(ObservedSpeciesData!O$2:O$4955,ObservedSpeciesData!$A$2:$A$4955,$A163,ObservedSpeciesData!$D$2:$D$4955,$D163),"")</f>
        <v>252.71023044444442</v>
      </c>
      <c r="P163" s="23">
        <f>IF(ISNUMBER(AVERAGEIFS(ObservedSpeciesData!P$2:P$4955,ObservedSpeciesData!$A$2:$A$4955,$A163,ObservedSpeciesData!$C$2:$C$4955,$C163,ObservedSpeciesData!$D$2:$D$4955,$D163)),AVERAGEIFS(ObservedSpeciesData!P$2:P$4955,ObservedSpeciesData!$A$2:$A$4955,$A163,ObservedSpeciesData!$C$2:$C$4955,$C163,ObservedSpeciesData!$D$2:$D$4955,$D163),"")</f>
        <v>252.71023044444442</v>
      </c>
      <c r="Q163" s="23"/>
      <c r="R163" s="25">
        <f>IF(ISNUMBER(AVERAGEIFS(ObservedSpeciesData!R$2:R$4955,ObservedSpeciesData!$A$2:$A$4955,$A163,ObservedSpeciesData!$D$2:$D$4955,$D163)),AVERAGEIFS(ObservedSpeciesData!R$2:R$4955,ObservedSpeciesData!$A$2:$A$4955,$A163,ObservedSpeciesData!$D$2:$D$4955,$D163),"")</f>
        <v>84.060679955728418</v>
      </c>
      <c r="S163" s="25">
        <f>IF(ISNUMBER(AVERAGEIFS(ObservedSpeciesData!S$2:S$4955,ObservedSpeciesData!$A$2:$A$4955,$A163,ObservedSpeciesData!$D$2:$D$4955,$D163)),AVERAGEIFS(ObservedSpeciesData!S$2:S$4955,ObservedSpeciesData!$A$2:$A$4955,$A163,ObservedSpeciesData!$D$2:$D$4955,$D163),"")</f>
        <v>13.95568202351336</v>
      </c>
      <c r="T163" s="23">
        <f>IF(ISNUMBER(AVERAGEIFS(ObservedSpeciesData!T$2:T$4955,ObservedSpeciesData!$A$2:$A$4955,$A163,ObservedSpeciesData!$D$2:$D$4955,$D163)),AVERAGEIFS(ObservedSpeciesData!T$2:T$4955,ObservedSpeciesData!$A$2:$A$4955,$A163,ObservedSpeciesData!$D$2:$D$4955,$D163),"")</f>
        <v>1.9836380207582109</v>
      </c>
      <c r="U163" s="24">
        <f>IF(ISNUMBER(AVERAGEIFS(ObservedSpeciesData!U$2:U$4955,ObservedSpeciesData!$A$2:$A$4955,$A163,ObservedSpeciesData!$C$2:$C$4955,$C163,ObservedSpeciesData!$D$2:$D$4955,$D163)),AVERAGEIFS(ObservedSpeciesData!U$2:U$4955,ObservedSpeciesData!$A$2:$A$4955,$A163,ObservedSpeciesData!$C$2:$C$4955,$C163,ObservedSpeciesData!$D$2:$D$4955,$D163),"")</f>
        <v>0.84060679955728423</v>
      </c>
      <c r="V163" s="23" t="str">
        <f>IF(ISNUMBER(AVERAGEIFS(ObservedSpeciesData!V$2:V$4955,ObservedSpeciesData!$A$2:$A$4955,$A163,ObservedSpeciesData!$D$2:$D$4955,$D163)),AVERAGEIFS(ObservedSpeciesData!V$2:V$4955,ObservedSpeciesData!$A$2:$A$4955,$A163,ObservedSpeciesData!$D$2:$D$4955,$D163),"")</f>
        <v/>
      </c>
      <c r="W163" s="23" t="str">
        <f>IF(ISNUMBER(AVERAGEIFS(ObservedSpeciesData!W$2:W$4955,ObservedSpeciesData!$A$2:$A$4955,$A163,ObservedSpeciesData!$D$2:$D$4955,$D163)),AVERAGEIFS(ObservedSpeciesData!W$2:W$4955,ObservedSpeciesData!$A$2:$A$4955,$A163,ObservedSpeciesData!$D$2:$D$4955,$D163),"")</f>
        <v/>
      </c>
      <c r="X163" s="23" t="str">
        <f>IF(ISNUMBER(AVERAGEIFS(ObservedSpeciesData!X$2:X$4955,ObservedSpeciesData!$A$2:$A$4955,$A163,ObservedSpeciesData!$D$2:$D$4955,$D163)),AVERAGEIFS(ObservedSpeciesData!X$2:X$4955,ObservedSpeciesData!$A$2:$A$4955,$A163,ObservedSpeciesData!$D$2:$D$4955,$D163),"")</f>
        <v/>
      </c>
      <c r="Y163" s="23" t="str">
        <f>IF(ISNUMBER(AVERAGEIFS(ObservedSpeciesData!Y$2:Y$4955,ObservedSpeciesData!$A$2:$A$4955,$A163,ObservedSpeciesData!$D$2:$D$4955,$D163)),AVERAGEIFS(ObservedSpeciesData!Y$2:Y$4955,ObservedSpeciesData!$A$2:$A$4955,$A163,ObservedSpeciesData!$D$2:$D$4955,$D163),"")</f>
        <v/>
      </c>
      <c r="Z163" s="23" t="str">
        <f>IF(ISNUMBER(AVERAGEIFS(ObservedSpeciesData!Z$2:Z$4955,ObservedSpeciesData!$A$2:$A$4955,$A163,ObservedSpeciesData!$D$2:$D$4955,$D163)),AVERAGEIFS(ObservedSpeciesData!Z$2:Z$4955,ObservedSpeciesData!$A$2:$A$4955,$A163,ObservedSpeciesData!$D$2:$D$4955,$D163),"")</f>
        <v/>
      </c>
      <c r="AA163" s="23">
        <f>IF(ISNUMBER(AVERAGEIFS(ObservedSpeciesData!AA$2:AA$4955,ObservedSpeciesData!$A$2:$A$4955,$A163,ObservedSpeciesData!$D$2:$D$4955,$D163)),AVERAGEIFS(ObservedSpeciesData!AA$2:AA$4955,ObservedSpeciesData!$A$2:$A$4955,$A163,ObservedSpeciesData!$D$2:$D$4955,$D163),"")</f>
        <v>24.033333333333331</v>
      </c>
      <c r="AB163" s="24">
        <f>IF(ISNUMBER(AVERAGEIFS(ObservedSpeciesData!AB$2:AB$4955,ObservedSpeciesData!$A$2:$A$4955,$A163,ObservedSpeciesData!$D$2:$D$4955,$D163)),AVERAGEIFS(ObservedSpeciesData!AB$2:AB$4955,ObservedSpeciesData!$A$2:$A$4955,$A163,ObservedSpeciesData!$D$2:$D$4955,$D163),"")</f>
        <v>3.8666666666666669E-2</v>
      </c>
      <c r="AC163" s="24">
        <f>IF(ISNUMBER(AVERAGEIFS(ObservedSpeciesData!AC$2:AC$4955,ObservedSpeciesData!$A$2:$A$4955,$A163,ObservedSpeciesData!$D$2:$D$4955,$D163)),AVERAGEIFS(ObservedSpeciesData!AC$2:AC$4955,ObservedSpeciesData!$A$2:$A$4955,$A163,ObservedSpeciesData!$D$2:$D$4955,$D163),"")</f>
        <v>3.8666666666666669E-2</v>
      </c>
      <c r="AD163" s="23" t="str">
        <f>IF(ISNUMBER(AVERAGEIFS(ObservedSpeciesData!AD$2:AD$4955,ObservedSpeciesData!$A$2:$A$4955,$A163,ObservedSpeciesData!$D$2:$D$4955,$D163)),AVERAGEIFS(ObservedSpeciesData!AD$2:AD$4955,ObservedSpeciesData!$A$2:$A$4955,$A163,ObservedSpeciesData!$D$2:$D$4955,$D163),"")</f>
        <v/>
      </c>
      <c r="AE163" s="24" t="str">
        <f>IF(ISNUMBER(AVERAGEIFS(ObservedSpeciesData!AE$2:AE$4955,ObservedSpeciesData!$A$2:$A$4955,$A163,ObservedSpeciesData!$D$2:$D$4955,$D163)),AVERAGEIFS(ObservedSpeciesData!AE$2:AE$4955,ObservedSpeciesData!$A$2:$A$4955,$A163,ObservedSpeciesData!$D$2:$D$4955,$D163),"")</f>
        <v/>
      </c>
      <c r="AF163" s="23"/>
      <c r="AG163" s="24"/>
      <c r="AH163" s="23">
        <f>IF(ISNUMBER(AVERAGEIFS(ObservedSpeciesData!AH$2:AH$4955,ObservedSpeciesData!$A$2:$A$4955,$A163,ObservedSpeciesData!$D$2:$D$4955,$D163)),AVERAGEIFS(ObservedSpeciesData!AH$2:AH$4955,ObservedSpeciesData!$A$2:$A$4955,$A163,ObservedSpeciesData!$D$2:$D$4955,$D163),"")</f>
        <v>9.6859999999999999</v>
      </c>
      <c r="AI163" s="23">
        <f>IF(ISNUMBER(AVERAGEIFS(ObservedSpeciesData!AI$2:AI$4955,ObservedSpeciesData!$A$2:$A$4955,$A163,ObservedSpeciesData!$C$2:$C$4955,$C163,ObservedSpeciesData!$D$2:$D$4955,$D163)),AVERAGEIFS(ObservedSpeciesData!AI$2:AI$4955,ObservedSpeciesData!$A$2:$A$4955,$A163,ObservedSpeciesData!$C$2:$C$4955,$C163,ObservedSpeciesData!$D$2:$D$4955,$D163),"")</f>
        <v>9.6859999999999999</v>
      </c>
      <c r="AJ163" s="2">
        <f>COUNTIFS(ObservedSpeciesData!$A$2:$A$828,$A163,ObservedSpeciesData!$D$2:$D$828,$D163)</f>
        <v>3</v>
      </c>
      <c r="AK163" s="2">
        <f t="shared" si="2"/>
        <v>12</v>
      </c>
    </row>
    <row r="164" spans="1:37" x14ac:dyDescent="0.25">
      <c r="A164" s="14" t="s">
        <v>112</v>
      </c>
      <c r="B164" t="s">
        <v>80</v>
      </c>
      <c r="C164" t="s">
        <v>106</v>
      </c>
      <c r="D164" s="13">
        <v>42031</v>
      </c>
      <c r="E164">
        <v>1</v>
      </c>
      <c r="F164">
        <v>0</v>
      </c>
      <c r="G164" s="2" t="s">
        <v>89</v>
      </c>
      <c r="H164" s="2" t="s">
        <v>12</v>
      </c>
      <c r="I164">
        <v>2</v>
      </c>
      <c r="J164" s="2" t="s">
        <v>88</v>
      </c>
      <c r="K164" s="2">
        <f>IF(ISNUMBER(AVERAGEIFS(ObservedSpeciesData!K$2:K$4955,ObservedSpeciesData!$A$2:$A$4955,$A164,ObservedSpeciesData!$D$2:$D$4955,$D164)),AVERAGEIFS(ObservedSpeciesData!K$2:K$4955,ObservedSpeciesData!$A$2:$A$4955,$A164,ObservedSpeciesData!$D$2:$D$4955,$D164),"")</f>
        <v>0</v>
      </c>
      <c r="L164" s="26">
        <f>IF(ISNUMBER(AVERAGEIFS(ObservedSpeciesData!L$2:L$4955,ObservedSpeciesData!$A$2:$A$4955,$A164,ObservedSpeciesData!$D$2:$D$4955,$D164)),AVERAGEIFS(ObservedSpeciesData!L$2:L$4955,ObservedSpeciesData!$A$2:$A$4955,$A164,ObservedSpeciesData!$D$2:$D$4955,$D164),"")</f>
        <v>2449</v>
      </c>
      <c r="M164" s="23">
        <f>IF(ISNUMBER(AVERAGEIFS(ObservedSpeciesData!M$2:M$4955,ObservedSpeciesData!$A$2:$A$4955,$A164,ObservedSpeciesData!$D$2:$D$4955,$D164)),AVERAGEIFS(ObservedSpeciesData!M$2:M$4955,ObservedSpeciesData!$A$2:$A$4955,$A164,ObservedSpeciesData!$D$2:$D$4955,$D164),"")</f>
        <v>244.9</v>
      </c>
      <c r="N164" s="23" t="str">
        <f>IF(ISNUMBER(AVERAGEIFS(ObservedSpeciesData!N$2:N$4955,ObservedSpeciesData!$A$2:$A$4955,$A164,ObservedSpeciesData!$D$2:$D$4955,$D164)),AVERAGEIFS(ObservedSpeciesData!N$2:N$4955,ObservedSpeciesData!$A$2:$A$4955,$A164,ObservedSpeciesData!$D$2:$D$4955,$D164),"")</f>
        <v/>
      </c>
      <c r="O164" s="23" t="str">
        <f>IF(ISNUMBER(AVERAGEIFS(ObservedSpeciesData!O$2:O$4955,ObservedSpeciesData!$A$2:$A$4955,$A164,ObservedSpeciesData!$D$2:$D$4955,$D164)),AVERAGEIFS(ObservedSpeciesData!O$2:O$4955,ObservedSpeciesData!$A$2:$A$4955,$A164,ObservedSpeciesData!$D$2:$D$4955,$D164),"")</f>
        <v/>
      </c>
      <c r="P164" s="23" t="str">
        <f>IF(ISNUMBER(AVERAGEIFS(ObservedSpeciesData!P$2:P$4955,ObservedSpeciesData!$A$2:$A$4955,$A164,ObservedSpeciesData!$C$2:$C$4955,$C164,ObservedSpeciesData!$D$2:$D$4955,$D164)),AVERAGEIFS(ObservedSpeciesData!P$2:P$4955,ObservedSpeciesData!$A$2:$A$4955,$A164,ObservedSpeciesData!$C$2:$C$4955,$C164,ObservedSpeciesData!$D$2:$D$4955,$D164),"")</f>
        <v/>
      </c>
      <c r="Q164" s="23"/>
      <c r="R164" s="25" t="str">
        <f>IF(ISNUMBER(AVERAGEIFS(ObservedSpeciesData!R$2:R$4955,ObservedSpeciesData!$A$2:$A$4955,$A164,ObservedSpeciesData!$D$2:$D$4955,$D164)),AVERAGEIFS(ObservedSpeciesData!R$2:R$4955,ObservedSpeciesData!$A$2:$A$4955,$A164,ObservedSpeciesData!$D$2:$D$4955,$D164),"")</f>
        <v/>
      </c>
      <c r="S164" s="25" t="str">
        <f>IF(ISNUMBER(AVERAGEIFS(ObservedSpeciesData!S$2:S$4955,ObservedSpeciesData!$A$2:$A$4955,$A164,ObservedSpeciesData!$D$2:$D$4955,$D164)),AVERAGEIFS(ObservedSpeciesData!S$2:S$4955,ObservedSpeciesData!$A$2:$A$4955,$A164,ObservedSpeciesData!$D$2:$D$4955,$D164),"")</f>
        <v/>
      </c>
      <c r="T164" s="23" t="str">
        <f>IF(ISNUMBER(AVERAGEIFS(ObservedSpeciesData!T$2:T$4955,ObservedSpeciesData!$A$2:$A$4955,$A164,ObservedSpeciesData!$D$2:$D$4955,$D164)),AVERAGEIFS(ObservedSpeciesData!T$2:T$4955,ObservedSpeciesData!$A$2:$A$4955,$A164,ObservedSpeciesData!$D$2:$D$4955,$D164),"")</f>
        <v/>
      </c>
      <c r="U164" s="24" t="str">
        <f>IF(ISNUMBER(AVERAGEIFS(ObservedSpeciesData!U$2:U$4955,ObservedSpeciesData!$A$2:$A$4955,$A164,ObservedSpeciesData!$C$2:$C$4955,$C164,ObservedSpeciesData!$D$2:$D$4955,$D164)),AVERAGEIFS(ObservedSpeciesData!U$2:U$4955,ObservedSpeciesData!$A$2:$A$4955,$A164,ObservedSpeciesData!$C$2:$C$4955,$C164,ObservedSpeciesData!$D$2:$D$4955,$D164),"")</f>
        <v/>
      </c>
      <c r="V164" s="23" t="str">
        <f>IF(ISNUMBER(AVERAGEIFS(ObservedSpeciesData!V$2:V$4955,ObservedSpeciesData!$A$2:$A$4955,$A164,ObservedSpeciesData!$D$2:$D$4955,$D164)),AVERAGEIFS(ObservedSpeciesData!V$2:V$4955,ObservedSpeciesData!$A$2:$A$4955,$A164,ObservedSpeciesData!$D$2:$D$4955,$D164),"")</f>
        <v/>
      </c>
      <c r="W164" s="23" t="str">
        <f>IF(ISNUMBER(AVERAGEIFS(ObservedSpeciesData!W$2:W$4955,ObservedSpeciesData!$A$2:$A$4955,$A164,ObservedSpeciesData!$D$2:$D$4955,$D164)),AVERAGEIFS(ObservedSpeciesData!W$2:W$4955,ObservedSpeciesData!$A$2:$A$4955,$A164,ObservedSpeciesData!$D$2:$D$4955,$D164),"")</f>
        <v/>
      </c>
      <c r="X164" s="23" t="str">
        <f>IF(ISNUMBER(AVERAGEIFS(ObservedSpeciesData!X$2:X$4955,ObservedSpeciesData!$A$2:$A$4955,$A164,ObservedSpeciesData!$D$2:$D$4955,$D164)),AVERAGEIFS(ObservedSpeciesData!X$2:X$4955,ObservedSpeciesData!$A$2:$A$4955,$A164,ObservedSpeciesData!$D$2:$D$4955,$D164),"")</f>
        <v/>
      </c>
      <c r="Y164" s="23" t="str">
        <f>IF(ISNUMBER(AVERAGEIFS(ObservedSpeciesData!Y$2:Y$4955,ObservedSpeciesData!$A$2:$A$4955,$A164,ObservedSpeciesData!$D$2:$D$4955,$D164)),AVERAGEIFS(ObservedSpeciesData!Y$2:Y$4955,ObservedSpeciesData!$A$2:$A$4955,$A164,ObservedSpeciesData!$D$2:$D$4955,$D164),"")</f>
        <v/>
      </c>
      <c r="Z164" s="23" t="str">
        <f>IF(ISNUMBER(AVERAGEIFS(ObservedSpeciesData!Z$2:Z$4955,ObservedSpeciesData!$A$2:$A$4955,$A164,ObservedSpeciesData!$D$2:$D$4955,$D164)),AVERAGEIFS(ObservedSpeciesData!Z$2:Z$4955,ObservedSpeciesData!$A$2:$A$4955,$A164,ObservedSpeciesData!$D$2:$D$4955,$D164),"")</f>
        <v/>
      </c>
      <c r="AA164" s="23">
        <f>IF(ISNUMBER(AVERAGEIFS(ObservedSpeciesData!AA$2:AA$4955,ObservedSpeciesData!$A$2:$A$4955,$A164,ObservedSpeciesData!$D$2:$D$4955,$D164)),AVERAGEIFS(ObservedSpeciesData!AA$2:AA$4955,ObservedSpeciesData!$A$2:$A$4955,$A164,ObservedSpeciesData!$D$2:$D$4955,$D164),"")</f>
        <v>25.100000000000005</v>
      </c>
      <c r="AB164" s="24">
        <f>IF(ISNUMBER(AVERAGEIFS(ObservedSpeciesData!AB$2:AB$4955,ObservedSpeciesData!$A$2:$A$4955,$A164,ObservedSpeciesData!$D$2:$D$4955,$D164)),AVERAGEIFS(ObservedSpeciesData!AB$2:AB$4955,ObservedSpeciesData!$A$2:$A$4955,$A164,ObservedSpeciesData!$D$2:$D$4955,$D164),"")</f>
        <v>4.0000000000000008E-2</v>
      </c>
      <c r="AC164" s="24">
        <f>IF(ISNUMBER(AVERAGEIFS(ObservedSpeciesData!AC$2:AC$4955,ObservedSpeciesData!$A$2:$A$4955,$A164,ObservedSpeciesData!$D$2:$D$4955,$D164)),AVERAGEIFS(ObservedSpeciesData!AC$2:AC$4955,ObservedSpeciesData!$A$2:$A$4955,$A164,ObservedSpeciesData!$D$2:$D$4955,$D164),"")</f>
        <v>4.0000000000000008E-2</v>
      </c>
      <c r="AD164" s="23" t="str">
        <f>IF(ISNUMBER(AVERAGEIFS(ObservedSpeciesData!AD$2:AD$4955,ObservedSpeciesData!$A$2:$A$4955,$A164,ObservedSpeciesData!$D$2:$D$4955,$D164)),AVERAGEIFS(ObservedSpeciesData!AD$2:AD$4955,ObservedSpeciesData!$A$2:$A$4955,$A164,ObservedSpeciesData!$D$2:$D$4955,$D164),"")</f>
        <v/>
      </c>
      <c r="AE164" s="24" t="str">
        <f>IF(ISNUMBER(AVERAGEIFS(ObservedSpeciesData!AE$2:AE$4955,ObservedSpeciesData!$A$2:$A$4955,$A164,ObservedSpeciesData!$D$2:$D$4955,$D164)),AVERAGEIFS(ObservedSpeciesData!AE$2:AE$4955,ObservedSpeciesData!$A$2:$A$4955,$A164,ObservedSpeciesData!$D$2:$D$4955,$D164),"")</f>
        <v/>
      </c>
      <c r="AF164" s="23"/>
      <c r="AG164" s="24"/>
      <c r="AH164" s="23" t="str">
        <f>IF(ISNUMBER(AVERAGEIFS(ObservedSpeciesData!AH$2:AH$4955,ObservedSpeciesData!$A$2:$A$4955,$A164,ObservedSpeciesData!$D$2:$D$4955,$D164)),AVERAGEIFS(ObservedSpeciesData!AH$2:AH$4955,ObservedSpeciesData!$A$2:$A$4955,$A164,ObservedSpeciesData!$D$2:$D$4955,$D164),"")</f>
        <v/>
      </c>
      <c r="AI164" s="23" t="str">
        <f>IF(ISNUMBER(AVERAGEIFS(ObservedSpeciesData!AI$2:AI$4955,ObservedSpeciesData!$A$2:$A$4955,$A164,ObservedSpeciesData!$C$2:$C$4955,$C164,ObservedSpeciesData!$D$2:$D$4955,$D164)),AVERAGEIFS(ObservedSpeciesData!AI$2:AI$4955,ObservedSpeciesData!$A$2:$A$4955,$A164,ObservedSpeciesData!$C$2:$C$4955,$C164,ObservedSpeciesData!$D$2:$D$4955,$D164),"")</f>
        <v/>
      </c>
      <c r="AJ164" s="2">
        <f>COUNTIFS(ObservedSpeciesData!$A$2:$A$828,$A164,ObservedSpeciesData!$D$2:$D$828,$D164)</f>
        <v>3</v>
      </c>
      <c r="AK164" s="2">
        <f t="shared" si="2"/>
        <v>4</v>
      </c>
    </row>
    <row r="165" spans="1:37" x14ac:dyDescent="0.25">
      <c r="A165" s="14" t="s">
        <v>111</v>
      </c>
      <c r="B165" t="s">
        <v>80</v>
      </c>
      <c r="C165" t="s">
        <v>106</v>
      </c>
      <c r="D165" s="13">
        <v>42031</v>
      </c>
      <c r="E165">
        <v>1</v>
      </c>
      <c r="F165">
        <v>50</v>
      </c>
      <c r="G165" s="2" t="s">
        <v>89</v>
      </c>
      <c r="H165" s="2" t="s">
        <v>12</v>
      </c>
      <c r="I165">
        <v>2</v>
      </c>
      <c r="J165" s="2" t="s">
        <v>88</v>
      </c>
      <c r="K165" s="2">
        <f>IF(ISNUMBER(AVERAGEIFS(ObservedSpeciesData!K$2:K$4955,ObservedSpeciesData!$A$2:$A$4955,$A165,ObservedSpeciesData!$D$2:$D$4955,$D165)),AVERAGEIFS(ObservedSpeciesData!K$2:K$4955,ObservedSpeciesData!$A$2:$A$4955,$A165,ObservedSpeciesData!$D$2:$D$4955,$D165),"")</f>
        <v>37.5</v>
      </c>
      <c r="L165" s="26">
        <f>IF(ISNUMBER(AVERAGEIFS(ObservedSpeciesData!L$2:L$4955,ObservedSpeciesData!$A$2:$A$4955,$A165,ObservedSpeciesData!$D$2:$D$4955,$D165)),AVERAGEIFS(ObservedSpeciesData!L$2:L$4955,ObservedSpeciesData!$A$2:$A$4955,$A165,ObservedSpeciesData!$D$2:$D$4955,$D165),"")</f>
        <v>2537</v>
      </c>
      <c r="M165" s="23">
        <f>IF(ISNUMBER(AVERAGEIFS(ObservedSpeciesData!M$2:M$4955,ObservedSpeciesData!$A$2:$A$4955,$A165,ObservedSpeciesData!$D$2:$D$4955,$D165)),AVERAGEIFS(ObservedSpeciesData!M$2:M$4955,ObservedSpeciesData!$A$2:$A$4955,$A165,ObservedSpeciesData!$D$2:$D$4955,$D165),"")</f>
        <v>253.70000000000002</v>
      </c>
      <c r="N165" s="23" t="str">
        <f>IF(ISNUMBER(AVERAGEIFS(ObservedSpeciesData!N$2:N$4955,ObservedSpeciesData!$A$2:$A$4955,$A165,ObservedSpeciesData!$D$2:$D$4955,$D165)),AVERAGEIFS(ObservedSpeciesData!N$2:N$4955,ObservedSpeciesData!$A$2:$A$4955,$A165,ObservedSpeciesData!$D$2:$D$4955,$D165),"")</f>
        <v/>
      </c>
      <c r="O165" s="23" t="str">
        <f>IF(ISNUMBER(AVERAGEIFS(ObservedSpeciesData!O$2:O$4955,ObservedSpeciesData!$A$2:$A$4955,$A165,ObservedSpeciesData!$D$2:$D$4955,$D165)),AVERAGEIFS(ObservedSpeciesData!O$2:O$4955,ObservedSpeciesData!$A$2:$A$4955,$A165,ObservedSpeciesData!$D$2:$D$4955,$D165),"")</f>
        <v/>
      </c>
      <c r="P165" s="23" t="str">
        <f>IF(ISNUMBER(AVERAGEIFS(ObservedSpeciesData!P$2:P$4955,ObservedSpeciesData!$A$2:$A$4955,$A165,ObservedSpeciesData!$C$2:$C$4955,$C165,ObservedSpeciesData!$D$2:$D$4955,$D165)),AVERAGEIFS(ObservedSpeciesData!P$2:P$4955,ObservedSpeciesData!$A$2:$A$4955,$A165,ObservedSpeciesData!$C$2:$C$4955,$C165,ObservedSpeciesData!$D$2:$D$4955,$D165),"")</f>
        <v/>
      </c>
      <c r="Q165" s="23"/>
      <c r="R165" s="25" t="str">
        <f>IF(ISNUMBER(AVERAGEIFS(ObservedSpeciesData!R$2:R$4955,ObservedSpeciesData!$A$2:$A$4955,$A165,ObservedSpeciesData!$D$2:$D$4955,$D165)),AVERAGEIFS(ObservedSpeciesData!R$2:R$4955,ObservedSpeciesData!$A$2:$A$4955,$A165,ObservedSpeciesData!$D$2:$D$4955,$D165),"")</f>
        <v/>
      </c>
      <c r="S165" s="25" t="str">
        <f>IF(ISNUMBER(AVERAGEIFS(ObservedSpeciesData!S$2:S$4955,ObservedSpeciesData!$A$2:$A$4955,$A165,ObservedSpeciesData!$D$2:$D$4955,$D165)),AVERAGEIFS(ObservedSpeciesData!S$2:S$4955,ObservedSpeciesData!$A$2:$A$4955,$A165,ObservedSpeciesData!$D$2:$D$4955,$D165),"")</f>
        <v/>
      </c>
      <c r="T165" s="23" t="str">
        <f>IF(ISNUMBER(AVERAGEIFS(ObservedSpeciesData!T$2:T$4955,ObservedSpeciesData!$A$2:$A$4955,$A165,ObservedSpeciesData!$D$2:$D$4955,$D165)),AVERAGEIFS(ObservedSpeciesData!T$2:T$4955,ObservedSpeciesData!$A$2:$A$4955,$A165,ObservedSpeciesData!$D$2:$D$4955,$D165),"")</f>
        <v/>
      </c>
      <c r="U165" s="24" t="str">
        <f>IF(ISNUMBER(AVERAGEIFS(ObservedSpeciesData!U$2:U$4955,ObservedSpeciesData!$A$2:$A$4955,$A165,ObservedSpeciesData!$C$2:$C$4955,$C165,ObservedSpeciesData!$D$2:$D$4955,$D165)),AVERAGEIFS(ObservedSpeciesData!U$2:U$4955,ObservedSpeciesData!$A$2:$A$4955,$A165,ObservedSpeciesData!$C$2:$C$4955,$C165,ObservedSpeciesData!$D$2:$D$4955,$D165),"")</f>
        <v/>
      </c>
      <c r="V165" s="23" t="str">
        <f>IF(ISNUMBER(AVERAGEIFS(ObservedSpeciesData!V$2:V$4955,ObservedSpeciesData!$A$2:$A$4955,$A165,ObservedSpeciesData!$D$2:$D$4955,$D165)),AVERAGEIFS(ObservedSpeciesData!V$2:V$4955,ObservedSpeciesData!$A$2:$A$4955,$A165,ObservedSpeciesData!$D$2:$D$4955,$D165),"")</f>
        <v/>
      </c>
      <c r="W165" s="23" t="str">
        <f>IF(ISNUMBER(AVERAGEIFS(ObservedSpeciesData!W$2:W$4955,ObservedSpeciesData!$A$2:$A$4955,$A165,ObservedSpeciesData!$D$2:$D$4955,$D165)),AVERAGEIFS(ObservedSpeciesData!W$2:W$4955,ObservedSpeciesData!$A$2:$A$4955,$A165,ObservedSpeciesData!$D$2:$D$4955,$D165),"")</f>
        <v/>
      </c>
      <c r="X165" s="23" t="str">
        <f>IF(ISNUMBER(AVERAGEIFS(ObservedSpeciesData!X$2:X$4955,ObservedSpeciesData!$A$2:$A$4955,$A165,ObservedSpeciesData!$D$2:$D$4955,$D165)),AVERAGEIFS(ObservedSpeciesData!X$2:X$4955,ObservedSpeciesData!$A$2:$A$4955,$A165,ObservedSpeciesData!$D$2:$D$4955,$D165),"")</f>
        <v/>
      </c>
      <c r="Y165" s="23" t="str">
        <f>IF(ISNUMBER(AVERAGEIFS(ObservedSpeciesData!Y$2:Y$4955,ObservedSpeciesData!$A$2:$A$4955,$A165,ObservedSpeciesData!$D$2:$D$4955,$D165)),AVERAGEIFS(ObservedSpeciesData!Y$2:Y$4955,ObservedSpeciesData!$A$2:$A$4955,$A165,ObservedSpeciesData!$D$2:$D$4955,$D165),"")</f>
        <v/>
      </c>
      <c r="Z165" s="23" t="str">
        <f>IF(ISNUMBER(AVERAGEIFS(ObservedSpeciesData!Z$2:Z$4955,ObservedSpeciesData!$A$2:$A$4955,$A165,ObservedSpeciesData!$D$2:$D$4955,$D165)),AVERAGEIFS(ObservedSpeciesData!Z$2:Z$4955,ObservedSpeciesData!$A$2:$A$4955,$A165,ObservedSpeciesData!$D$2:$D$4955,$D165),"")</f>
        <v/>
      </c>
      <c r="AA165" s="23">
        <f>IF(ISNUMBER(AVERAGEIFS(ObservedSpeciesData!AA$2:AA$4955,ObservedSpeciesData!$A$2:$A$4955,$A165,ObservedSpeciesData!$D$2:$D$4955,$D165)),AVERAGEIFS(ObservedSpeciesData!AA$2:AA$4955,ObservedSpeciesData!$A$2:$A$4955,$A165,ObservedSpeciesData!$D$2:$D$4955,$D165),"")</f>
        <v>25.533333333333335</v>
      </c>
      <c r="AB165" s="24">
        <f>IF(ISNUMBER(AVERAGEIFS(ObservedSpeciesData!AB$2:AB$4955,ObservedSpeciesData!$A$2:$A$4955,$A165,ObservedSpeciesData!$D$2:$D$4955,$D165)),AVERAGEIFS(ObservedSpeciesData!AB$2:AB$4955,ObservedSpeciesData!$A$2:$A$4955,$A165,ObservedSpeciesData!$D$2:$D$4955,$D165),"")</f>
        <v>4.0666666666666663E-2</v>
      </c>
      <c r="AC165" s="24">
        <f>IF(ISNUMBER(AVERAGEIFS(ObservedSpeciesData!AC$2:AC$4955,ObservedSpeciesData!$A$2:$A$4955,$A165,ObservedSpeciesData!$D$2:$D$4955,$D165)),AVERAGEIFS(ObservedSpeciesData!AC$2:AC$4955,ObservedSpeciesData!$A$2:$A$4955,$A165,ObservedSpeciesData!$D$2:$D$4955,$D165),"")</f>
        <v>4.0666666666666663E-2</v>
      </c>
      <c r="AD165" s="23" t="str">
        <f>IF(ISNUMBER(AVERAGEIFS(ObservedSpeciesData!AD$2:AD$4955,ObservedSpeciesData!$A$2:$A$4955,$A165,ObservedSpeciesData!$D$2:$D$4955,$D165)),AVERAGEIFS(ObservedSpeciesData!AD$2:AD$4955,ObservedSpeciesData!$A$2:$A$4955,$A165,ObservedSpeciesData!$D$2:$D$4955,$D165),"")</f>
        <v/>
      </c>
      <c r="AE165" s="24" t="str">
        <f>IF(ISNUMBER(AVERAGEIFS(ObservedSpeciesData!AE$2:AE$4955,ObservedSpeciesData!$A$2:$A$4955,$A165,ObservedSpeciesData!$D$2:$D$4955,$D165)),AVERAGEIFS(ObservedSpeciesData!AE$2:AE$4955,ObservedSpeciesData!$A$2:$A$4955,$A165,ObservedSpeciesData!$D$2:$D$4955,$D165),"")</f>
        <v/>
      </c>
      <c r="AF165" s="23"/>
      <c r="AG165" s="24"/>
      <c r="AH165" s="23" t="str">
        <f>IF(ISNUMBER(AVERAGEIFS(ObservedSpeciesData!AH$2:AH$4955,ObservedSpeciesData!$A$2:$A$4955,$A165,ObservedSpeciesData!$D$2:$D$4955,$D165)),AVERAGEIFS(ObservedSpeciesData!AH$2:AH$4955,ObservedSpeciesData!$A$2:$A$4955,$A165,ObservedSpeciesData!$D$2:$D$4955,$D165),"")</f>
        <v/>
      </c>
      <c r="AI165" s="23" t="str">
        <f>IF(ISNUMBER(AVERAGEIFS(ObservedSpeciesData!AI$2:AI$4955,ObservedSpeciesData!$A$2:$A$4955,$A165,ObservedSpeciesData!$C$2:$C$4955,$C165,ObservedSpeciesData!$D$2:$D$4955,$D165)),AVERAGEIFS(ObservedSpeciesData!AI$2:AI$4955,ObservedSpeciesData!$A$2:$A$4955,$A165,ObservedSpeciesData!$C$2:$C$4955,$C165,ObservedSpeciesData!$D$2:$D$4955,$D165),"")</f>
        <v/>
      </c>
      <c r="AJ165" s="2">
        <f>COUNTIFS(ObservedSpeciesData!$A$2:$A$828,$A165,ObservedSpeciesData!$D$2:$D$828,$D165)</f>
        <v>3</v>
      </c>
      <c r="AK165" s="2">
        <f t="shared" si="2"/>
        <v>4</v>
      </c>
    </row>
    <row r="166" spans="1:37" x14ac:dyDescent="0.25">
      <c r="A166" s="14" t="s">
        <v>110</v>
      </c>
      <c r="B166" t="s">
        <v>80</v>
      </c>
      <c r="C166" t="s">
        <v>106</v>
      </c>
      <c r="D166" s="13">
        <v>42031</v>
      </c>
      <c r="E166">
        <v>1</v>
      </c>
      <c r="F166">
        <v>100</v>
      </c>
      <c r="G166" s="2" t="s">
        <v>89</v>
      </c>
      <c r="H166" s="2" t="s">
        <v>12</v>
      </c>
      <c r="I166">
        <v>2</v>
      </c>
      <c r="J166" s="2" t="s">
        <v>88</v>
      </c>
      <c r="K166" s="2">
        <f>IF(ISNUMBER(AVERAGEIFS(ObservedSpeciesData!K$2:K$4955,ObservedSpeciesData!$A$2:$A$4955,$A166,ObservedSpeciesData!$D$2:$D$4955,$D166)),AVERAGEIFS(ObservedSpeciesData!K$2:K$4955,ObservedSpeciesData!$A$2:$A$4955,$A166,ObservedSpeciesData!$D$2:$D$4955,$D166),"")</f>
        <v>75</v>
      </c>
      <c r="L166" s="26">
        <f>IF(ISNUMBER(AVERAGEIFS(ObservedSpeciesData!L$2:L$4955,ObservedSpeciesData!$A$2:$A$4955,$A166,ObservedSpeciesData!$D$2:$D$4955,$D166)),AVERAGEIFS(ObservedSpeciesData!L$2:L$4955,ObservedSpeciesData!$A$2:$A$4955,$A166,ObservedSpeciesData!$D$2:$D$4955,$D166),"")</f>
        <v>2383</v>
      </c>
      <c r="M166" s="23">
        <f>IF(ISNUMBER(AVERAGEIFS(ObservedSpeciesData!M$2:M$4955,ObservedSpeciesData!$A$2:$A$4955,$A166,ObservedSpeciesData!$D$2:$D$4955,$D166)),AVERAGEIFS(ObservedSpeciesData!M$2:M$4955,ObservedSpeciesData!$A$2:$A$4955,$A166,ObservedSpeciesData!$D$2:$D$4955,$D166),"")</f>
        <v>238.29999999999998</v>
      </c>
      <c r="N166" s="23" t="str">
        <f>IF(ISNUMBER(AVERAGEIFS(ObservedSpeciesData!N$2:N$4955,ObservedSpeciesData!$A$2:$A$4955,$A166,ObservedSpeciesData!$D$2:$D$4955,$D166)),AVERAGEIFS(ObservedSpeciesData!N$2:N$4955,ObservedSpeciesData!$A$2:$A$4955,$A166,ObservedSpeciesData!$D$2:$D$4955,$D166),"")</f>
        <v/>
      </c>
      <c r="O166" s="23" t="str">
        <f>IF(ISNUMBER(AVERAGEIFS(ObservedSpeciesData!O$2:O$4955,ObservedSpeciesData!$A$2:$A$4955,$A166,ObservedSpeciesData!$D$2:$D$4955,$D166)),AVERAGEIFS(ObservedSpeciesData!O$2:O$4955,ObservedSpeciesData!$A$2:$A$4955,$A166,ObservedSpeciesData!$D$2:$D$4955,$D166),"")</f>
        <v/>
      </c>
      <c r="P166" s="23" t="str">
        <f>IF(ISNUMBER(AVERAGEIFS(ObservedSpeciesData!P$2:P$4955,ObservedSpeciesData!$A$2:$A$4955,$A166,ObservedSpeciesData!$C$2:$C$4955,$C166,ObservedSpeciesData!$D$2:$D$4955,$D166)),AVERAGEIFS(ObservedSpeciesData!P$2:P$4955,ObservedSpeciesData!$A$2:$A$4955,$A166,ObservedSpeciesData!$C$2:$C$4955,$C166,ObservedSpeciesData!$D$2:$D$4955,$D166),"")</f>
        <v/>
      </c>
      <c r="Q166" s="23"/>
      <c r="R166" s="25" t="str">
        <f>IF(ISNUMBER(AVERAGEIFS(ObservedSpeciesData!R$2:R$4955,ObservedSpeciesData!$A$2:$A$4955,$A166,ObservedSpeciesData!$D$2:$D$4955,$D166)),AVERAGEIFS(ObservedSpeciesData!R$2:R$4955,ObservedSpeciesData!$A$2:$A$4955,$A166,ObservedSpeciesData!$D$2:$D$4955,$D166),"")</f>
        <v/>
      </c>
      <c r="S166" s="25" t="str">
        <f>IF(ISNUMBER(AVERAGEIFS(ObservedSpeciesData!S$2:S$4955,ObservedSpeciesData!$A$2:$A$4955,$A166,ObservedSpeciesData!$D$2:$D$4955,$D166)),AVERAGEIFS(ObservedSpeciesData!S$2:S$4955,ObservedSpeciesData!$A$2:$A$4955,$A166,ObservedSpeciesData!$D$2:$D$4955,$D166),"")</f>
        <v/>
      </c>
      <c r="T166" s="23" t="str">
        <f>IF(ISNUMBER(AVERAGEIFS(ObservedSpeciesData!T$2:T$4955,ObservedSpeciesData!$A$2:$A$4955,$A166,ObservedSpeciesData!$D$2:$D$4955,$D166)),AVERAGEIFS(ObservedSpeciesData!T$2:T$4955,ObservedSpeciesData!$A$2:$A$4955,$A166,ObservedSpeciesData!$D$2:$D$4955,$D166),"")</f>
        <v/>
      </c>
      <c r="U166" s="24" t="str">
        <f>IF(ISNUMBER(AVERAGEIFS(ObservedSpeciesData!U$2:U$4955,ObservedSpeciesData!$A$2:$A$4955,$A166,ObservedSpeciesData!$C$2:$C$4955,$C166,ObservedSpeciesData!$D$2:$D$4955,$D166)),AVERAGEIFS(ObservedSpeciesData!U$2:U$4955,ObservedSpeciesData!$A$2:$A$4955,$A166,ObservedSpeciesData!$C$2:$C$4955,$C166,ObservedSpeciesData!$D$2:$D$4955,$D166),"")</f>
        <v/>
      </c>
      <c r="V166" s="23" t="str">
        <f>IF(ISNUMBER(AVERAGEIFS(ObservedSpeciesData!V$2:V$4955,ObservedSpeciesData!$A$2:$A$4955,$A166,ObservedSpeciesData!$D$2:$D$4955,$D166)),AVERAGEIFS(ObservedSpeciesData!V$2:V$4955,ObservedSpeciesData!$A$2:$A$4955,$A166,ObservedSpeciesData!$D$2:$D$4955,$D166),"")</f>
        <v/>
      </c>
      <c r="W166" s="23" t="str">
        <f>IF(ISNUMBER(AVERAGEIFS(ObservedSpeciesData!W$2:W$4955,ObservedSpeciesData!$A$2:$A$4955,$A166,ObservedSpeciesData!$D$2:$D$4955,$D166)),AVERAGEIFS(ObservedSpeciesData!W$2:W$4955,ObservedSpeciesData!$A$2:$A$4955,$A166,ObservedSpeciesData!$D$2:$D$4955,$D166),"")</f>
        <v/>
      </c>
      <c r="X166" s="23" t="str">
        <f>IF(ISNUMBER(AVERAGEIFS(ObservedSpeciesData!X$2:X$4955,ObservedSpeciesData!$A$2:$A$4955,$A166,ObservedSpeciesData!$D$2:$D$4955,$D166)),AVERAGEIFS(ObservedSpeciesData!X$2:X$4955,ObservedSpeciesData!$A$2:$A$4955,$A166,ObservedSpeciesData!$D$2:$D$4955,$D166),"")</f>
        <v/>
      </c>
      <c r="Y166" s="23" t="str">
        <f>IF(ISNUMBER(AVERAGEIFS(ObservedSpeciesData!Y$2:Y$4955,ObservedSpeciesData!$A$2:$A$4955,$A166,ObservedSpeciesData!$D$2:$D$4955,$D166)),AVERAGEIFS(ObservedSpeciesData!Y$2:Y$4955,ObservedSpeciesData!$A$2:$A$4955,$A166,ObservedSpeciesData!$D$2:$D$4955,$D166),"")</f>
        <v/>
      </c>
      <c r="Z166" s="23" t="str">
        <f>IF(ISNUMBER(AVERAGEIFS(ObservedSpeciesData!Z$2:Z$4955,ObservedSpeciesData!$A$2:$A$4955,$A166,ObservedSpeciesData!$D$2:$D$4955,$D166)),AVERAGEIFS(ObservedSpeciesData!Z$2:Z$4955,ObservedSpeciesData!$A$2:$A$4955,$A166,ObservedSpeciesData!$D$2:$D$4955,$D166),"")</f>
        <v/>
      </c>
      <c r="AA166" s="23">
        <f>IF(ISNUMBER(AVERAGEIFS(ObservedSpeciesData!AA$2:AA$4955,ObservedSpeciesData!$A$2:$A$4955,$A166,ObservedSpeciesData!$D$2:$D$4955,$D166)),AVERAGEIFS(ObservedSpeciesData!AA$2:AA$4955,ObservedSpeciesData!$A$2:$A$4955,$A166,ObservedSpeciesData!$D$2:$D$4955,$D166),"")</f>
        <v>25</v>
      </c>
      <c r="AB166" s="24">
        <f>IF(ISNUMBER(AVERAGEIFS(ObservedSpeciesData!AB$2:AB$4955,ObservedSpeciesData!$A$2:$A$4955,$A166,ObservedSpeciesData!$D$2:$D$4955,$D166)),AVERAGEIFS(ObservedSpeciesData!AB$2:AB$4955,ObservedSpeciesData!$A$2:$A$4955,$A166,ObservedSpeciesData!$D$2:$D$4955,$D166),"")</f>
        <v>4.0000000000000008E-2</v>
      </c>
      <c r="AC166" s="24">
        <f>IF(ISNUMBER(AVERAGEIFS(ObservedSpeciesData!AC$2:AC$4955,ObservedSpeciesData!$A$2:$A$4955,$A166,ObservedSpeciesData!$D$2:$D$4955,$D166)),AVERAGEIFS(ObservedSpeciesData!AC$2:AC$4955,ObservedSpeciesData!$A$2:$A$4955,$A166,ObservedSpeciesData!$D$2:$D$4955,$D166),"")</f>
        <v>4.0000000000000008E-2</v>
      </c>
      <c r="AD166" s="23" t="str">
        <f>IF(ISNUMBER(AVERAGEIFS(ObservedSpeciesData!AD$2:AD$4955,ObservedSpeciesData!$A$2:$A$4955,$A166,ObservedSpeciesData!$D$2:$D$4955,$D166)),AVERAGEIFS(ObservedSpeciesData!AD$2:AD$4955,ObservedSpeciesData!$A$2:$A$4955,$A166,ObservedSpeciesData!$D$2:$D$4955,$D166),"")</f>
        <v/>
      </c>
      <c r="AE166" s="24" t="str">
        <f>IF(ISNUMBER(AVERAGEIFS(ObservedSpeciesData!AE$2:AE$4955,ObservedSpeciesData!$A$2:$A$4955,$A166,ObservedSpeciesData!$D$2:$D$4955,$D166)),AVERAGEIFS(ObservedSpeciesData!AE$2:AE$4955,ObservedSpeciesData!$A$2:$A$4955,$A166,ObservedSpeciesData!$D$2:$D$4955,$D166),"")</f>
        <v/>
      </c>
      <c r="AF166" s="23"/>
      <c r="AG166" s="24"/>
      <c r="AH166" s="23" t="str">
        <f>IF(ISNUMBER(AVERAGEIFS(ObservedSpeciesData!AH$2:AH$4955,ObservedSpeciesData!$A$2:$A$4955,$A166,ObservedSpeciesData!$D$2:$D$4955,$D166)),AVERAGEIFS(ObservedSpeciesData!AH$2:AH$4955,ObservedSpeciesData!$A$2:$A$4955,$A166,ObservedSpeciesData!$D$2:$D$4955,$D166),"")</f>
        <v/>
      </c>
      <c r="AI166" s="23" t="str">
        <f>IF(ISNUMBER(AVERAGEIFS(ObservedSpeciesData!AI$2:AI$4955,ObservedSpeciesData!$A$2:$A$4955,$A166,ObservedSpeciesData!$C$2:$C$4955,$C166,ObservedSpeciesData!$D$2:$D$4955,$D166)),AVERAGEIFS(ObservedSpeciesData!AI$2:AI$4955,ObservedSpeciesData!$A$2:$A$4955,$A166,ObservedSpeciesData!$C$2:$C$4955,$C166,ObservedSpeciesData!$D$2:$D$4955,$D166),"")</f>
        <v/>
      </c>
      <c r="AJ166" s="2">
        <f>COUNTIFS(ObservedSpeciesData!$A$2:$A$828,$A166,ObservedSpeciesData!$D$2:$D$828,$D166)</f>
        <v>3</v>
      </c>
      <c r="AK166" s="2">
        <f t="shared" si="2"/>
        <v>4</v>
      </c>
    </row>
    <row r="167" spans="1:37" x14ac:dyDescent="0.25">
      <c r="A167" s="14" t="s">
        <v>109</v>
      </c>
      <c r="B167" t="s">
        <v>80</v>
      </c>
      <c r="C167" t="s">
        <v>106</v>
      </c>
      <c r="D167" s="13">
        <v>42031</v>
      </c>
      <c r="E167">
        <v>1</v>
      </c>
      <c r="F167">
        <v>200</v>
      </c>
      <c r="G167" s="2" t="s">
        <v>89</v>
      </c>
      <c r="H167" s="2" t="s">
        <v>12</v>
      </c>
      <c r="I167">
        <v>2</v>
      </c>
      <c r="J167" s="2" t="s">
        <v>88</v>
      </c>
      <c r="K167" s="2">
        <f>IF(ISNUMBER(AVERAGEIFS(ObservedSpeciesData!K$2:K$4955,ObservedSpeciesData!$A$2:$A$4955,$A167,ObservedSpeciesData!$D$2:$D$4955,$D167)),AVERAGEIFS(ObservedSpeciesData!K$2:K$4955,ObservedSpeciesData!$A$2:$A$4955,$A167,ObservedSpeciesData!$D$2:$D$4955,$D167),"")</f>
        <v>150</v>
      </c>
      <c r="L167" s="26">
        <f>IF(ISNUMBER(AVERAGEIFS(ObservedSpeciesData!L$2:L$4955,ObservedSpeciesData!$A$2:$A$4955,$A167,ObservedSpeciesData!$D$2:$D$4955,$D167)),AVERAGEIFS(ObservedSpeciesData!L$2:L$4955,ObservedSpeciesData!$A$2:$A$4955,$A167,ObservedSpeciesData!$D$2:$D$4955,$D167),"")</f>
        <v>2504</v>
      </c>
      <c r="M167" s="23">
        <f>IF(ISNUMBER(AVERAGEIFS(ObservedSpeciesData!M$2:M$4955,ObservedSpeciesData!$A$2:$A$4955,$A167,ObservedSpeciesData!$D$2:$D$4955,$D167)),AVERAGEIFS(ObservedSpeciesData!M$2:M$4955,ObservedSpeciesData!$A$2:$A$4955,$A167,ObservedSpeciesData!$D$2:$D$4955,$D167),"")</f>
        <v>250.4</v>
      </c>
      <c r="N167" s="23" t="str">
        <f>IF(ISNUMBER(AVERAGEIFS(ObservedSpeciesData!N$2:N$4955,ObservedSpeciesData!$A$2:$A$4955,$A167,ObservedSpeciesData!$D$2:$D$4955,$D167)),AVERAGEIFS(ObservedSpeciesData!N$2:N$4955,ObservedSpeciesData!$A$2:$A$4955,$A167,ObservedSpeciesData!$D$2:$D$4955,$D167),"")</f>
        <v/>
      </c>
      <c r="O167" s="23" t="str">
        <f>IF(ISNUMBER(AVERAGEIFS(ObservedSpeciesData!O$2:O$4955,ObservedSpeciesData!$A$2:$A$4955,$A167,ObservedSpeciesData!$D$2:$D$4955,$D167)),AVERAGEIFS(ObservedSpeciesData!O$2:O$4955,ObservedSpeciesData!$A$2:$A$4955,$A167,ObservedSpeciesData!$D$2:$D$4955,$D167),"")</f>
        <v/>
      </c>
      <c r="P167" s="23" t="str">
        <f>IF(ISNUMBER(AVERAGEIFS(ObservedSpeciesData!P$2:P$4955,ObservedSpeciesData!$A$2:$A$4955,$A167,ObservedSpeciesData!$C$2:$C$4955,$C167,ObservedSpeciesData!$D$2:$D$4955,$D167)),AVERAGEIFS(ObservedSpeciesData!P$2:P$4955,ObservedSpeciesData!$A$2:$A$4955,$A167,ObservedSpeciesData!$C$2:$C$4955,$C167,ObservedSpeciesData!$D$2:$D$4955,$D167),"")</f>
        <v/>
      </c>
      <c r="Q167" s="23"/>
      <c r="R167" s="25" t="str">
        <f>IF(ISNUMBER(AVERAGEIFS(ObservedSpeciesData!R$2:R$4955,ObservedSpeciesData!$A$2:$A$4955,$A167,ObservedSpeciesData!$D$2:$D$4955,$D167)),AVERAGEIFS(ObservedSpeciesData!R$2:R$4955,ObservedSpeciesData!$A$2:$A$4955,$A167,ObservedSpeciesData!$D$2:$D$4955,$D167),"")</f>
        <v/>
      </c>
      <c r="S167" s="25" t="str">
        <f>IF(ISNUMBER(AVERAGEIFS(ObservedSpeciesData!S$2:S$4955,ObservedSpeciesData!$A$2:$A$4955,$A167,ObservedSpeciesData!$D$2:$D$4955,$D167)),AVERAGEIFS(ObservedSpeciesData!S$2:S$4955,ObservedSpeciesData!$A$2:$A$4955,$A167,ObservedSpeciesData!$D$2:$D$4955,$D167),"")</f>
        <v/>
      </c>
      <c r="T167" s="23" t="str">
        <f>IF(ISNUMBER(AVERAGEIFS(ObservedSpeciesData!T$2:T$4955,ObservedSpeciesData!$A$2:$A$4955,$A167,ObservedSpeciesData!$D$2:$D$4955,$D167)),AVERAGEIFS(ObservedSpeciesData!T$2:T$4955,ObservedSpeciesData!$A$2:$A$4955,$A167,ObservedSpeciesData!$D$2:$D$4955,$D167),"")</f>
        <v/>
      </c>
      <c r="U167" s="24" t="str">
        <f>IF(ISNUMBER(AVERAGEIFS(ObservedSpeciesData!U$2:U$4955,ObservedSpeciesData!$A$2:$A$4955,$A167,ObservedSpeciesData!$C$2:$C$4955,$C167,ObservedSpeciesData!$D$2:$D$4955,$D167)),AVERAGEIFS(ObservedSpeciesData!U$2:U$4955,ObservedSpeciesData!$A$2:$A$4955,$A167,ObservedSpeciesData!$C$2:$C$4955,$C167,ObservedSpeciesData!$D$2:$D$4955,$D167),"")</f>
        <v/>
      </c>
      <c r="V167" s="23" t="str">
        <f>IF(ISNUMBER(AVERAGEIFS(ObservedSpeciesData!V$2:V$4955,ObservedSpeciesData!$A$2:$A$4955,$A167,ObservedSpeciesData!$D$2:$D$4955,$D167)),AVERAGEIFS(ObservedSpeciesData!V$2:V$4955,ObservedSpeciesData!$A$2:$A$4955,$A167,ObservedSpeciesData!$D$2:$D$4955,$D167),"")</f>
        <v/>
      </c>
      <c r="W167" s="23" t="str">
        <f>IF(ISNUMBER(AVERAGEIFS(ObservedSpeciesData!W$2:W$4955,ObservedSpeciesData!$A$2:$A$4955,$A167,ObservedSpeciesData!$D$2:$D$4955,$D167)),AVERAGEIFS(ObservedSpeciesData!W$2:W$4955,ObservedSpeciesData!$A$2:$A$4955,$A167,ObservedSpeciesData!$D$2:$D$4955,$D167),"")</f>
        <v/>
      </c>
      <c r="X167" s="23" t="str">
        <f>IF(ISNUMBER(AVERAGEIFS(ObservedSpeciesData!X$2:X$4955,ObservedSpeciesData!$A$2:$A$4955,$A167,ObservedSpeciesData!$D$2:$D$4955,$D167)),AVERAGEIFS(ObservedSpeciesData!X$2:X$4955,ObservedSpeciesData!$A$2:$A$4955,$A167,ObservedSpeciesData!$D$2:$D$4955,$D167),"")</f>
        <v/>
      </c>
      <c r="Y167" s="23" t="str">
        <f>IF(ISNUMBER(AVERAGEIFS(ObservedSpeciesData!Y$2:Y$4955,ObservedSpeciesData!$A$2:$A$4955,$A167,ObservedSpeciesData!$D$2:$D$4955,$D167)),AVERAGEIFS(ObservedSpeciesData!Y$2:Y$4955,ObservedSpeciesData!$A$2:$A$4955,$A167,ObservedSpeciesData!$D$2:$D$4955,$D167),"")</f>
        <v/>
      </c>
      <c r="Z167" s="23" t="str">
        <f>IF(ISNUMBER(AVERAGEIFS(ObservedSpeciesData!Z$2:Z$4955,ObservedSpeciesData!$A$2:$A$4955,$A167,ObservedSpeciesData!$D$2:$D$4955,$D167)),AVERAGEIFS(ObservedSpeciesData!Z$2:Z$4955,ObservedSpeciesData!$A$2:$A$4955,$A167,ObservedSpeciesData!$D$2:$D$4955,$D167),"")</f>
        <v/>
      </c>
      <c r="AA167" s="23">
        <f>IF(ISNUMBER(AVERAGEIFS(ObservedSpeciesData!AA$2:AA$4955,ObservedSpeciesData!$A$2:$A$4955,$A167,ObservedSpeciesData!$D$2:$D$4955,$D167)),AVERAGEIFS(ObservedSpeciesData!AA$2:AA$4955,ObservedSpeciesData!$A$2:$A$4955,$A167,ObservedSpeciesData!$D$2:$D$4955,$D167),"")</f>
        <v>24.433333333333334</v>
      </c>
      <c r="AB167" s="24">
        <f>IF(ISNUMBER(AVERAGEIFS(ObservedSpeciesData!AB$2:AB$4955,ObservedSpeciesData!$A$2:$A$4955,$A167,ObservedSpeciesData!$D$2:$D$4955,$D167)),AVERAGEIFS(ObservedSpeciesData!AB$2:AB$4955,ObservedSpeciesData!$A$2:$A$4955,$A167,ObservedSpeciesData!$D$2:$D$4955,$D167),"")</f>
        <v>3.9E-2</v>
      </c>
      <c r="AC167" s="24">
        <f>IF(ISNUMBER(AVERAGEIFS(ObservedSpeciesData!AC$2:AC$4955,ObservedSpeciesData!$A$2:$A$4955,$A167,ObservedSpeciesData!$D$2:$D$4955,$D167)),AVERAGEIFS(ObservedSpeciesData!AC$2:AC$4955,ObservedSpeciesData!$A$2:$A$4955,$A167,ObservedSpeciesData!$D$2:$D$4955,$D167),"")</f>
        <v>3.9E-2</v>
      </c>
      <c r="AD167" s="23" t="str">
        <f>IF(ISNUMBER(AVERAGEIFS(ObservedSpeciesData!AD$2:AD$4955,ObservedSpeciesData!$A$2:$A$4955,$A167,ObservedSpeciesData!$D$2:$D$4955,$D167)),AVERAGEIFS(ObservedSpeciesData!AD$2:AD$4955,ObservedSpeciesData!$A$2:$A$4955,$A167,ObservedSpeciesData!$D$2:$D$4955,$D167),"")</f>
        <v/>
      </c>
      <c r="AE167" s="24" t="str">
        <f>IF(ISNUMBER(AVERAGEIFS(ObservedSpeciesData!AE$2:AE$4955,ObservedSpeciesData!$A$2:$A$4955,$A167,ObservedSpeciesData!$D$2:$D$4955,$D167)),AVERAGEIFS(ObservedSpeciesData!AE$2:AE$4955,ObservedSpeciesData!$A$2:$A$4955,$A167,ObservedSpeciesData!$D$2:$D$4955,$D167),"")</f>
        <v/>
      </c>
      <c r="AF167" s="23"/>
      <c r="AG167" s="24"/>
      <c r="AH167" s="23" t="str">
        <f>IF(ISNUMBER(AVERAGEIFS(ObservedSpeciesData!AH$2:AH$4955,ObservedSpeciesData!$A$2:$A$4955,$A167,ObservedSpeciesData!$D$2:$D$4955,$D167)),AVERAGEIFS(ObservedSpeciesData!AH$2:AH$4955,ObservedSpeciesData!$A$2:$A$4955,$A167,ObservedSpeciesData!$D$2:$D$4955,$D167),"")</f>
        <v/>
      </c>
      <c r="AI167" s="23" t="str">
        <f>IF(ISNUMBER(AVERAGEIFS(ObservedSpeciesData!AI$2:AI$4955,ObservedSpeciesData!$A$2:$A$4955,$A167,ObservedSpeciesData!$C$2:$C$4955,$C167,ObservedSpeciesData!$D$2:$D$4955,$D167)),AVERAGEIFS(ObservedSpeciesData!AI$2:AI$4955,ObservedSpeciesData!$A$2:$A$4955,$A167,ObservedSpeciesData!$C$2:$C$4955,$C167,ObservedSpeciesData!$D$2:$D$4955,$D167),"")</f>
        <v/>
      </c>
      <c r="AJ167" s="2">
        <f>COUNTIFS(ObservedSpeciesData!$A$2:$A$828,$A167,ObservedSpeciesData!$D$2:$D$828,$D167)</f>
        <v>3</v>
      </c>
      <c r="AK167" s="2">
        <f t="shared" si="2"/>
        <v>4</v>
      </c>
    </row>
    <row r="168" spans="1:37" x14ac:dyDescent="0.25">
      <c r="A168" s="14" t="s">
        <v>108</v>
      </c>
      <c r="B168" t="s">
        <v>80</v>
      </c>
      <c r="C168" t="s">
        <v>106</v>
      </c>
      <c r="D168" s="13">
        <v>42031</v>
      </c>
      <c r="E168">
        <v>1</v>
      </c>
      <c r="F168">
        <v>350</v>
      </c>
      <c r="G168" s="2" t="s">
        <v>89</v>
      </c>
      <c r="H168" s="2" t="s">
        <v>12</v>
      </c>
      <c r="I168">
        <v>2</v>
      </c>
      <c r="J168" s="2" t="s">
        <v>88</v>
      </c>
      <c r="K168" s="2">
        <f>IF(ISNUMBER(AVERAGEIFS(ObservedSpeciesData!K$2:K$4955,ObservedSpeciesData!$A$2:$A$4955,$A168,ObservedSpeciesData!$D$2:$D$4955,$D168)),AVERAGEIFS(ObservedSpeciesData!K$2:K$4955,ObservedSpeciesData!$A$2:$A$4955,$A168,ObservedSpeciesData!$D$2:$D$4955,$D168),"")</f>
        <v>262.5</v>
      </c>
      <c r="L168" s="26">
        <f>IF(ISNUMBER(AVERAGEIFS(ObservedSpeciesData!L$2:L$4955,ObservedSpeciesData!$A$2:$A$4955,$A168,ObservedSpeciesData!$D$2:$D$4955,$D168)),AVERAGEIFS(ObservedSpeciesData!L$2:L$4955,ObservedSpeciesData!$A$2:$A$4955,$A168,ObservedSpeciesData!$D$2:$D$4955,$D168),"")</f>
        <v>2317</v>
      </c>
      <c r="M168" s="23">
        <f>IF(ISNUMBER(AVERAGEIFS(ObservedSpeciesData!M$2:M$4955,ObservedSpeciesData!$A$2:$A$4955,$A168,ObservedSpeciesData!$D$2:$D$4955,$D168)),AVERAGEIFS(ObservedSpeciesData!M$2:M$4955,ObservedSpeciesData!$A$2:$A$4955,$A168,ObservedSpeciesData!$D$2:$D$4955,$D168),"")</f>
        <v>231.70000000000002</v>
      </c>
      <c r="N168" s="23" t="str">
        <f>IF(ISNUMBER(AVERAGEIFS(ObservedSpeciesData!N$2:N$4955,ObservedSpeciesData!$A$2:$A$4955,$A168,ObservedSpeciesData!$D$2:$D$4955,$D168)),AVERAGEIFS(ObservedSpeciesData!N$2:N$4955,ObservedSpeciesData!$A$2:$A$4955,$A168,ObservedSpeciesData!$D$2:$D$4955,$D168),"")</f>
        <v/>
      </c>
      <c r="O168" s="23" t="str">
        <f>IF(ISNUMBER(AVERAGEIFS(ObservedSpeciesData!O$2:O$4955,ObservedSpeciesData!$A$2:$A$4955,$A168,ObservedSpeciesData!$D$2:$D$4955,$D168)),AVERAGEIFS(ObservedSpeciesData!O$2:O$4955,ObservedSpeciesData!$A$2:$A$4955,$A168,ObservedSpeciesData!$D$2:$D$4955,$D168),"")</f>
        <v/>
      </c>
      <c r="P168" s="23" t="str">
        <f>IF(ISNUMBER(AVERAGEIFS(ObservedSpeciesData!P$2:P$4955,ObservedSpeciesData!$A$2:$A$4955,$A168,ObservedSpeciesData!$C$2:$C$4955,$C168,ObservedSpeciesData!$D$2:$D$4955,$D168)),AVERAGEIFS(ObservedSpeciesData!P$2:P$4955,ObservedSpeciesData!$A$2:$A$4955,$A168,ObservedSpeciesData!$C$2:$C$4955,$C168,ObservedSpeciesData!$D$2:$D$4955,$D168),"")</f>
        <v/>
      </c>
      <c r="Q168" s="23"/>
      <c r="R168" s="25" t="str">
        <f>IF(ISNUMBER(AVERAGEIFS(ObservedSpeciesData!R$2:R$4955,ObservedSpeciesData!$A$2:$A$4955,$A168,ObservedSpeciesData!$D$2:$D$4955,$D168)),AVERAGEIFS(ObservedSpeciesData!R$2:R$4955,ObservedSpeciesData!$A$2:$A$4955,$A168,ObservedSpeciesData!$D$2:$D$4955,$D168),"")</f>
        <v/>
      </c>
      <c r="S168" s="25" t="str">
        <f>IF(ISNUMBER(AVERAGEIFS(ObservedSpeciesData!S$2:S$4955,ObservedSpeciesData!$A$2:$A$4955,$A168,ObservedSpeciesData!$D$2:$D$4955,$D168)),AVERAGEIFS(ObservedSpeciesData!S$2:S$4955,ObservedSpeciesData!$A$2:$A$4955,$A168,ObservedSpeciesData!$D$2:$D$4955,$D168),"")</f>
        <v/>
      </c>
      <c r="T168" s="23" t="str">
        <f>IF(ISNUMBER(AVERAGEIFS(ObservedSpeciesData!T$2:T$4955,ObservedSpeciesData!$A$2:$A$4955,$A168,ObservedSpeciesData!$D$2:$D$4955,$D168)),AVERAGEIFS(ObservedSpeciesData!T$2:T$4955,ObservedSpeciesData!$A$2:$A$4955,$A168,ObservedSpeciesData!$D$2:$D$4955,$D168),"")</f>
        <v/>
      </c>
      <c r="U168" s="24" t="str">
        <f>IF(ISNUMBER(AVERAGEIFS(ObservedSpeciesData!U$2:U$4955,ObservedSpeciesData!$A$2:$A$4955,$A168,ObservedSpeciesData!$C$2:$C$4955,$C168,ObservedSpeciesData!$D$2:$D$4955,$D168)),AVERAGEIFS(ObservedSpeciesData!U$2:U$4955,ObservedSpeciesData!$A$2:$A$4955,$A168,ObservedSpeciesData!$C$2:$C$4955,$C168,ObservedSpeciesData!$D$2:$D$4955,$D168),"")</f>
        <v/>
      </c>
      <c r="V168" s="23" t="str">
        <f>IF(ISNUMBER(AVERAGEIFS(ObservedSpeciesData!V$2:V$4955,ObservedSpeciesData!$A$2:$A$4955,$A168,ObservedSpeciesData!$D$2:$D$4955,$D168)),AVERAGEIFS(ObservedSpeciesData!V$2:V$4955,ObservedSpeciesData!$A$2:$A$4955,$A168,ObservedSpeciesData!$D$2:$D$4955,$D168),"")</f>
        <v/>
      </c>
      <c r="W168" s="23" t="str">
        <f>IF(ISNUMBER(AVERAGEIFS(ObservedSpeciesData!W$2:W$4955,ObservedSpeciesData!$A$2:$A$4955,$A168,ObservedSpeciesData!$D$2:$D$4955,$D168)),AVERAGEIFS(ObservedSpeciesData!W$2:W$4955,ObservedSpeciesData!$A$2:$A$4955,$A168,ObservedSpeciesData!$D$2:$D$4955,$D168),"")</f>
        <v/>
      </c>
      <c r="X168" s="23" t="str">
        <f>IF(ISNUMBER(AVERAGEIFS(ObservedSpeciesData!X$2:X$4955,ObservedSpeciesData!$A$2:$A$4955,$A168,ObservedSpeciesData!$D$2:$D$4955,$D168)),AVERAGEIFS(ObservedSpeciesData!X$2:X$4955,ObservedSpeciesData!$A$2:$A$4955,$A168,ObservedSpeciesData!$D$2:$D$4955,$D168),"")</f>
        <v/>
      </c>
      <c r="Y168" s="23" t="str">
        <f>IF(ISNUMBER(AVERAGEIFS(ObservedSpeciesData!Y$2:Y$4955,ObservedSpeciesData!$A$2:$A$4955,$A168,ObservedSpeciesData!$D$2:$D$4955,$D168)),AVERAGEIFS(ObservedSpeciesData!Y$2:Y$4955,ObservedSpeciesData!$A$2:$A$4955,$A168,ObservedSpeciesData!$D$2:$D$4955,$D168),"")</f>
        <v/>
      </c>
      <c r="Z168" s="23" t="str">
        <f>IF(ISNUMBER(AVERAGEIFS(ObservedSpeciesData!Z$2:Z$4955,ObservedSpeciesData!$A$2:$A$4955,$A168,ObservedSpeciesData!$D$2:$D$4955,$D168)),AVERAGEIFS(ObservedSpeciesData!Z$2:Z$4955,ObservedSpeciesData!$A$2:$A$4955,$A168,ObservedSpeciesData!$D$2:$D$4955,$D168),"")</f>
        <v/>
      </c>
      <c r="AA168" s="23">
        <f>IF(ISNUMBER(AVERAGEIFS(ObservedSpeciesData!AA$2:AA$4955,ObservedSpeciesData!$A$2:$A$4955,$A168,ObservedSpeciesData!$D$2:$D$4955,$D168)),AVERAGEIFS(ObservedSpeciesData!AA$2:AA$4955,ObservedSpeciesData!$A$2:$A$4955,$A168,ObservedSpeciesData!$D$2:$D$4955,$D168),"")</f>
        <v>25.599999999999998</v>
      </c>
      <c r="AB168" s="24">
        <f>IF(ISNUMBER(AVERAGEIFS(ObservedSpeciesData!AB$2:AB$4955,ObservedSpeciesData!$A$2:$A$4955,$A168,ObservedSpeciesData!$D$2:$D$4955,$D168)),AVERAGEIFS(ObservedSpeciesData!AB$2:AB$4955,ObservedSpeciesData!$A$2:$A$4955,$A168,ObservedSpeciesData!$D$2:$D$4955,$D168),"")</f>
        <v>4.1000000000000002E-2</v>
      </c>
      <c r="AC168" s="24">
        <f>IF(ISNUMBER(AVERAGEIFS(ObservedSpeciesData!AC$2:AC$4955,ObservedSpeciesData!$A$2:$A$4955,$A168,ObservedSpeciesData!$D$2:$D$4955,$D168)),AVERAGEIFS(ObservedSpeciesData!AC$2:AC$4955,ObservedSpeciesData!$A$2:$A$4955,$A168,ObservedSpeciesData!$D$2:$D$4955,$D168),"")</f>
        <v>4.1000000000000002E-2</v>
      </c>
      <c r="AD168" s="23" t="str">
        <f>IF(ISNUMBER(AVERAGEIFS(ObservedSpeciesData!AD$2:AD$4955,ObservedSpeciesData!$A$2:$A$4955,$A168,ObservedSpeciesData!$D$2:$D$4955,$D168)),AVERAGEIFS(ObservedSpeciesData!AD$2:AD$4955,ObservedSpeciesData!$A$2:$A$4955,$A168,ObservedSpeciesData!$D$2:$D$4955,$D168),"")</f>
        <v/>
      </c>
      <c r="AE168" s="24" t="str">
        <f>IF(ISNUMBER(AVERAGEIFS(ObservedSpeciesData!AE$2:AE$4955,ObservedSpeciesData!$A$2:$A$4955,$A168,ObservedSpeciesData!$D$2:$D$4955,$D168)),AVERAGEIFS(ObservedSpeciesData!AE$2:AE$4955,ObservedSpeciesData!$A$2:$A$4955,$A168,ObservedSpeciesData!$D$2:$D$4955,$D168),"")</f>
        <v/>
      </c>
      <c r="AF168" s="23"/>
      <c r="AG168" s="24"/>
      <c r="AH168" s="23" t="str">
        <f>IF(ISNUMBER(AVERAGEIFS(ObservedSpeciesData!AH$2:AH$4955,ObservedSpeciesData!$A$2:$A$4955,$A168,ObservedSpeciesData!$D$2:$D$4955,$D168)),AVERAGEIFS(ObservedSpeciesData!AH$2:AH$4955,ObservedSpeciesData!$A$2:$A$4955,$A168,ObservedSpeciesData!$D$2:$D$4955,$D168),"")</f>
        <v/>
      </c>
      <c r="AI168" s="23" t="str">
        <f>IF(ISNUMBER(AVERAGEIFS(ObservedSpeciesData!AI$2:AI$4955,ObservedSpeciesData!$A$2:$A$4955,$A168,ObservedSpeciesData!$C$2:$C$4955,$C168,ObservedSpeciesData!$D$2:$D$4955,$D168)),AVERAGEIFS(ObservedSpeciesData!AI$2:AI$4955,ObservedSpeciesData!$A$2:$A$4955,$A168,ObservedSpeciesData!$C$2:$C$4955,$C168,ObservedSpeciesData!$D$2:$D$4955,$D168),"")</f>
        <v/>
      </c>
      <c r="AJ168" s="2">
        <f>COUNTIFS(ObservedSpeciesData!$A$2:$A$828,$A168,ObservedSpeciesData!$D$2:$D$828,$D168)</f>
        <v>3</v>
      </c>
      <c r="AK168" s="2">
        <f t="shared" si="2"/>
        <v>4</v>
      </c>
    </row>
    <row r="169" spans="1:37" x14ac:dyDescent="0.25">
      <c r="A169" s="14" t="s">
        <v>107</v>
      </c>
      <c r="B169" t="s">
        <v>80</v>
      </c>
      <c r="C169" t="s">
        <v>106</v>
      </c>
      <c r="D169" s="13">
        <v>42031</v>
      </c>
      <c r="E169">
        <v>1</v>
      </c>
      <c r="F169">
        <v>500</v>
      </c>
      <c r="G169" s="2" t="s">
        <v>89</v>
      </c>
      <c r="H169" s="2" t="s">
        <v>12</v>
      </c>
      <c r="I169">
        <v>2</v>
      </c>
      <c r="J169" s="2" t="s">
        <v>88</v>
      </c>
      <c r="K169" s="2">
        <f>IF(ISNUMBER(AVERAGEIFS(ObservedSpeciesData!K$2:K$4955,ObservedSpeciesData!$A$2:$A$4955,$A169,ObservedSpeciesData!$D$2:$D$4955,$D169)),AVERAGEIFS(ObservedSpeciesData!K$2:K$4955,ObservedSpeciesData!$A$2:$A$4955,$A169,ObservedSpeciesData!$D$2:$D$4955,$D169),"")</f>
        <v>375</v>
      </c>
      <c r="L169" s="26">
        <f>IF(ISNUMBER(AVERAGEIFS(ObservedSpeciesData!L$2:L$4955,ObservedSpeciesData!$A$2:$A$4955,$A169,ObservedSpeciesData!$D$2:$D$4955,$D169)),AVERAGEIFS(ObservedSpeciesData!L$2:L$4955,ObservedSpeciesData!$A$2:$A$4955,$A169,ObservedSpeciesData!$D$2:$D$4955,$D169),"")</f>
        <v>2328</v>
      </c>
      <c r="M169" s="23">
        <f>IF(ISNUMBER(AVERAGEIFS(ObservedSpeciesData!M$2:M$4955,ObservedSpeciesData!$A$2:$A$4955,$A169,ObservedSpeciesData!$D$2:$D$4955,$D169)),AVERAGEIFS(ObservedSpeciesData!M$2:M$4955,ObservedSpeciesData!$A$2:$A$4955,$A169,ObservedSpeciesData!$D$2:$D$4955,$D169),"")</f>
        <v>232.80000000000004</v>
      </c>
      <c r="N169" s="23" t="str">
        <f>IF(ISNUMBER(AVERAGEIFS(ObservedSpeciesData!N$2:N$4955,ObservedSpeciesData!$A$2:$A$4955,$A169,ObservedSpeciesData!$D$2:$D$4955,$D169)),AVERAGEIFS(ObservedSpeciesData!N$2:N$4955,ObservedSpeciesData!$A$2:$A$4955,$A169,ObservedSpeciesData!$D$2:$D$4955,$D169),"")</f>
        <v/>
      </c>
      <c r="O169" s="23" t="str">
        <f>IF(ISNUMBER(AVERAGEIFS(ObservedSpeciesData!O$2:O$4955,ObservedSpeciesData!$A$2:$A$4955,$A169,ObservedSpeciesData!$D$2:$D$4955,$D169)),AVERAGEIFS(ObservedSpeciesData!O$2:O$4955,ObservedSpeciesData!$A$2:$A$4955,$A169,ObservedSpeciesData!$D$2:$D$4955,$D169),"")</f>
        <v/>
      </c>
      <c r="P169" s="23" t="str">
        <f>IF(ISNUMBER(AVERAGEIFS(ObservedSpeciesData!P$2:P$4955,ObservedSpeciesData!$A$2:$A$4955,$A169,ObservedSpeciesData!$C$2:$C$4955,$C169,ObservedSpeciesData!$D$2:$D$4955,$D169)),AVERAGEIFS(ObservedSpeciesData!P$2:P$4955,ObservedSpeciesData!$A$2:$A$4955,$A169,ObservedSpeciesData!$C$2:$C$4955,$C169,ObservedSpeciesData!$D$2:$D$4955,$D169),"")</f>
        <v/>
      </c>
      <c r="Q169" s="23"/>
      <c r="R169" s="25" t="str">
        <f>IF(ISNUMBER(AVERAGEIFS(ObservedSpeciesData!R$2:R$4955,ObservedSpeciesData!$A$2:$A$4955,$A169,ObservedSpeciesData!$D$2:$D$4955,$D169)),AVERAGEIFS(ObservedSpeciesData!R$2:R$4955,ObservedSpeciesData!$A$2:$A$4955,$A169,ObservedSpeciesData!$D$2:$D$4955,$D169),"")</f>
        <v/>
      </c>
      <c r="S169" s="25" t="str">
        <f>IF(ISNUMBER(AVERAGEIFS(ObservedSpeciesData!S$2:S$4955,ObservedSpeciesData!$A$2:$A$4955,$A169,ObservedSpeciesData!$D$2:$D$4955,$D169)),AVERAGEIFS(ObservedSpeciesData!S$2:S$4955,ObservedSpeciesData!$A$2:$A$4955,$A169,ObservedSpeciesData!$D$2:$D$4955,$D169),"")</f>
        <v/>
      </c>
      <c r="T169" s="23" t="str">
        <f>IF(ISNUMBER(AVERAGEIFS(ObservedSpeciesData!T$2:T$4955,ObservedSpeciesData!$A$2:$A$4955,$A169,ObservedSpeciesData!$D$2:$D$4955,$D169)),AVERAGEIFS(ObservedSpeciesData!T$2:T$4955,ObservedSpeciesData!$A$2:$A$4955,$A169,ObservedSpeciesData!$D$2:$D$4955,$D169),"")</f>
        <v/>
      </c>
      <c r="U169" s="24" t="str">
        <f>IF(ISNUMBER(AVERAGEIFS(ObservedSpeciesData!U$2:U$4955,ObservedSpeciesData!$A$2:$A$4955,$A169,ObservedSpeciesData!$C$2:$C$4955,$C169,ObservedSpeciesData!$D$2:$D$4955,$D169)),AVERAGEIFS(ObservedSpeciesData!U$2:U$4955,ObservedSpeciesData!$A$2:$A$4955,$A169,ObservedSpeciesData!$C$2:$C$4955,$C169,ObservedSpeciesData!$D$2:$D$4955,$D169),"")</f>
        <v/>
      </c>
      <c r="V169" s="23" t="str">
        <f>IF(ISNUMBER(AVERAGEIFS(ObservedSpeciesData!V$2:V$4955,ObservedSpeciesData!$A$2:$A$4955,$A169,ObservedSpeciesData!$D$2:$D$4955,$D169)),AVERAGEIFS(ObservedSpeciesData!V$2:V$4955,ObservedSpeciesData!$A$2:$A$4955,$A169,ObservedSpeciesData!$D$2:$D$4955,$D169),"")</f>
        <v/>
      </c>
      <c r="W169" s="23" t="str">
        <f>IF(ISNUMBER(AVERAGEIFS(ObservedSpeciesData!W$2:W$4955,ObservedSpeciesData!$A$2:$A$4955,$A169,ObservedSpeciesData!$D$2:$D$4955,$D169)),AVERAGEIFS(ObservedSpeciesData!W$2:W$4955,ObservedSpeciesData!$A$2:$A$4955,$A169,ObservedSpeciesData!$D$2:$D$4955,$D169),"")</f>
        <v/>
      </c>
      <c r="X169" s="23" t="str">
        <f>IF(ISNUMBER(AVERAGEIFS(ObservedSpeciesData!X$2:X$4955,ObservedSpeciesData!$A$2:$A$4955,$A169,ObservedSpeciesData!$D$2:$D$4955,$D169)),AVERAGEIFS(ObservedSpeciesData!X$2:X$4955,ObservedSpeciesData!$A$2:$A$4955,$A169,ObservedSpeciesData!$D$2:$D$4955,$D169),"")</f>
        <v/>
      </c>
      <c r="Y169" s="23" t="str">
        <f>IF(ISNUMBER(AVERAGEIFS(ObservedSpeciesData!Y$2:Y$4955,ObservedSpeciesData!$A$2:$A$4955,$A169,ObservedSpeciesData!$D$2:$D$4955,$D169)),AVERAGEIFS(ObservedSpeciesData!Y$2:Y$4955,ObservedSpeciesData!$A$2:$A$4955,$A169,ObservedSpeciesData!$D$2:$D$4955,$D169),"")</f>
        <v/>
      </c>
      <c r="Z169" s="23" t="str">
        <f>IF(ISNUMBER(AVERAGEIFS(ObservedSpeciesData!Z$2:Z$4955,ObservedSpeciesData!$A$2:$A$4955,$A169,ObservedSpeciesData!$D$2:$D$4955,$D169)),AVERAGEIFS(ObservedSpeciesData!Z$2:Z$4955,ObservedSpeciesData!$A$2:$A$4955,$A169,ObservedSpeciesData!$D$2:$D$4955,$D169),"")</f>
        <v/>
      </c>
      <c r="AA169" s="23">
        <f>IF(ISNUMBER(AVERAGEIFS(ObservedSpeciesData!AA$2:AA$4955,ObservedSpeciesData!$A$2:$A$4955,$A169,ObservedSpeciesData!$D$2:$D$4955,$D169)),AVERAGEIFS(ObservedSpeciesData!AA$2:AA$4955,ObservedSpeciesData!$A$2:$A$4955,$A169,ObservedSpeciesData!$D$2:$D$4955,$D169),"")</f>
        <v>28.599999999999998</v>
      </c>
      <c r="AB169" s="24">
        <f>IF(ISNUMBER(AVERAGEIFS(ObservedSpeciesData!AB$2:AB$4955,ObservedSpeciesData!$A$2:$A$4955,$A169,ObservedSpeciesData!$D$2:$D$4955,$D169)),AVERAGEIFS(ObservedSpeciesData!AB$2:AB$4955,ObservedSpeciesData!$A$2:$A$4955,$A169,ObservedSpeciesData!$D$2:$D$4955,$D169),"")</f>
        <v>4.5666666666666668E-2</v>
      </c>
      <c r="AC169" s="24">
        <f>IF(ISNUMBER(AVERAGEIFS(ObservedSpeciesData!AC$2:AC$4955,ObservedSpeciesData!$A$2:$A$4955,$A169,ObservedSpeciesData!$D$2:$D$4955,$D169)),AVERAGEIFS(ObservedSpeciesData!AC$2:AC$4955,ObservedSpeciesData!$A$2:$A$4955,$A169,ObservedSpeciesData!$D$2:$D$4955,$D169),"")</f>
        <v>4.5666666666666668E-2</v>
      </c>
      <c r="AD169" s="23" t="str">
        <f>IF(ISNUMBER(AVERAGEIFS(ObservedSpeciesData!AD$2:AD$4955,ObservedSpeciesData!$A$2:$A$4955,$A169,ObservedSpeciesData!$D$2:$D$4955,$D169)),AVERAGEIFS(ObservedSpeciesData!AD$2:AD$4955,ObservedSpeciesData!$A$2:$A$4955,$A169,ObservedSpeciesData!$D$2:$D$4955,$D169),"")</f>
        <v/>
      </c>
      <c r="AE169" s="24" t="str">
        <f>IF(ISNUMBER(AVERAGEIFS(ObservedSpeciesData!AE$2:AE$4955,ObservedSpeciesData!$A$2:$A$4955,$A169,ObservedSpeciesData!$D$2:$D$4955,$D169)),AVERAGEIFS(ObservedSpeciesData!AE$2:AE$4955,ObservedSpeciesData!$A$2:$A$4955,$A169,ObservedSpeciesData!$D$2:$D$4955,$D169),"")</f>
        <v/>
      </c>
      <c r="AF169" s="23"/>
      <c r="AG169" s="24"/>
      <c r="AH169" s="23" t="str">
        <f>IF(ISNUMBER(AVERAGEIFS(ObservedSpeciesData!AH$2:AH$4955,ObservedSpeciesData!$A$2:$A$4955,$A169,ObservedSpeciesData!$D$2:$D$4955,$D169)),AVERAGEIFS(ObservedSpeciesData!AH$2:AH$4955,ObservedSpeciesData!$A$2:$A$4955,$A169,ObservedSpeciesData!$D$2:$D$4955,$D169),"")</f>
        <v/>
      </c>
      <c r="AI169" s="23" t="str">
        <f>IF(ISNUMBER(AVERAGEIFS(ObservedSpeciesData!AI$2:AI$4955,ObservedSpeciesData!$A$2:$A$4955,$A169,ObservedSpeciesData!$C$2:$C$4955,$C169,ObservedSpeciesData!$D$2:$D$4955,$D169)),AVERAGEIFS(ObservedSpeciesData!AI$2:AI$4955,ObservedSpeciesData!$A$2:$A$4955,$A169,ObservedSpeciesData!$C$2:$C$4955,$C169,ObservedSpeciesData!$D$2:$D$4955,$D169),"")</f>
        <v/>
      </c>
      <c r="AJ169" s="2">
        <f>COUNTIFS(ObservedSpeciesData!$A$2:$A$828,$A169,ObservedSpeciesData!$D$2:$D$828,$D169)</f>
        <v>3</v>
      </c>
      <c r="AK169" s="2">
        <f t="shared" si="2"/>
        <v>4</v>
      </c>
    </row>
    <row r="170" spans="1:37" x14ac:dyDescent="0.25">
      <c r="A170" s="14" t="s">
        <v>112</v>
      </c>
      <c r="B170" t="s">
        <v>80</v>
      </c>
      <c r="C170" t="s">
        <v>106</v>
      </c>
      <c r="D170" s="13">
        <v>42038</v>
      </c>
      <c r="E170">
        <v>1</v>
      </c>
      <c r="F170">
        <v>0</v>
      </c>
      <c r="G170" s="2" t="s">
        <v>89</v>
      </c>
      <c r="H170" s="2" t="s">
        <v>12</v>
      </c>
      <c r="I170">
        <v>2</v>
      </c>
      <c r="J170" s="2" t="s">
        <v>88</v>
      </c>
      <c r="K170" s="2">
        <f>IF(ISNUMBER(AVERAGEIFS(ObservedSpeciesData!K$2:K$4955,ObservedSpeciesData!$A$2:$A$4955,$A170,ObservedSpeciesData!$D$2:$D$4955,$D170)),AVERAGEIFS(ObservedSpeciesData!K$2:K$4955,ObservedSpeciesData!$A$2:$A$4955,$A170,ObservedSpeciesData!$D$2:$D$4955,$D170),"")</f>
        <v>0</v>
      </c>
      <c r="L170" s="26">
        <f>IF(ISNUMBER(AVERAGEIFS(ObservedSpeciesData!L$2:L$4955,ObservedSpeciesData!$A$2:$A$4955,$A170,ObservedSpeciesData!$D$2:$D$4955,$D170)),AVERAGEIFS(ObservedSpeciesData!L$2:L$4955,ObservedSpeciesData!$A$2:$A$4955,$A170,ObservedSpeciesData!$D$2:$D$4955,$D170),"")</f>
        <v>2865</v>
      </c>
      <c r="M170" s="23">
        <f>IF(ISNUMBER(AVERAGEIFS(ObservedSpeciesData!M$2:M$4955,ObservedSpeciesData!$A$2:$A$4955,$A170,ObservedSpeciesData!$D$2:$D$4955,$D170)),AVERAGEIFS(ObservedSpeciesData!M$2:M$4955,ObservedSpeciesData!$A$2:$A$4955,$A170,ObservedSpeciesData!$D$2:$D$4955,$D170),"")</f>
        <v>286.5</v>
      </c>
      <c r="N170" s="23" t="str">
        <f>IF(ISNUMBER(AVERAGEIFS(ObservedSpeciesData!N$2:N$4955,ObservedSpeciesData!$A$2:$A$4955,$A170,ObservedSpeciesData!$D$2:$D$4955,$D170)),AVERAGEIFS(ObservedSpeciesData!N$2:N$4955,ObservedSpeciesData!$A$2:$A$4955,$A170,ObservedSpeciesData!$D$2:$D$4955,$D170),"")</f>
        <v/>
      </c>
      <c r="O170" s="23" t="str">
        <f>IF(ISNUMBER(AVERAGEIFS(ObservedSpeciesData!O$2:O$4955,ObservedSpeciesData!$A$2:$A$4955,$A170,ObservedSpeciesData!$D$2:$D$4955,$D170)),AVERAGEIFS(ObservedSpeciesData!O$2:O$4955,ObservedSpeciesData!$A$2:$A$4955,$A170,ObservedSpeciesData!$D$2:$D$4955,$D170),"")</f>
        <v/>
      </c>
      <c r="P170" s="23" t="str">
        <f>IF(ISNUMBER(AVERAGEIFS(ObservedSpeciesData!P$2:P$4955,ObservedSpeciesData!$A$2:$A$4955,$A170,ObservedSpeciesData!$C$2:$C$4955,$C170,ObservedSpeciesData!$D$2:$D$4955,$D170)),AVERAGEIFS(ObservedSpeciesData!P$2:P$4955,ObservedSpeciesData!$A$2:$A$4955,$A170,ObservedSpeciesData!$C$2:$C$4955,$C170,ObservedSpeciesData!$D$2:$D$4955,$D170),"")</f>
        <v/>
      </c>
      <c r="Q170" s="23"/>
      <c r="R170" s="25" t="str">
        <f>IF(ISNUMBER(AVERAGEIFS(ObservedSpeciesData!R$2:R$4955,ObservedSpeciesData!$A$2:$A$4955,$A170,ObservedSpeciesData!$D$2:$D$4955,$D170)),AVERAGEIFS(ObservedSpeciesData!R$2:R$4955,ObservedSpeciesData!$A$2:$A$4955,$A170,ObservedSpeciesData!$D$2:$D$4955,$D170),"")</f>
        <v/>
      </c>
      <c r="S170" s="25" t="str">
        <f>IF(ISNUMBER(AVERAGEIFS(ObservedSpeciesData!S$2:S$4955,ObservedSpeciesData!$A$2:$A$4955,$A170,ObservedSpeciesData!$D$2:$D$4955,$D170)),AVERAGEIFS(ObservedSpeciesData!S$2:S$4955,ObservedSpeciesData!$A$2:$A$4955,$A170,ObservedSpeciesData!$D$2:$D$4955,$D170),"")</f>
        <v/>
      </c>
      <c r="T170" s="23" t="str">
        <f>IF(ISNUMBER(AVERAGEIFS(ObservedSpeciesData!T$2:T$4955,ObservedSpeciesData!$A$2:$A$4955,$A170,ObservedSpeciesData!$D$2:$D$4955,$D170)),AVERAGEIFS(ObservedSpeciesData!T$2:T$4955,ObservedSpeciesData!$A$2:$A$4955,$A170,ObservedSpeciesData!$D$2:$D$4955,$D170),"")</f>
        <v/>
      </c>
      <c r="U170" s="24" t="str">
        <f>IF(ISNUMBER(AVERAGEIFS(ObservedSpeciesData!U$2:U$4955,ObservedSpeciesData!$A$2:$A$4955,$A170,ObservedSpeciesData!$C$2:$C$4955,$C170,ObservedSpeciesData!$D$2:$D$4955,$D170)),AVERAGEIFS(ObservedSpeciesData!U$2:U$4955,ObservedSpeciesData!$A$2:$A$4955,$A170,ObservedSpeciesData!$C$2:$C$4955,$C170,ObservedSpeciesData!$D$2:$D$4955,$D170),"")</f>
        <v/>
      </c>
      <c r="V170" s="23" t="str">
        <f>IF(ISNUMBER(AVERAGEIFS(ObservedSpeciesData!V$2:V$4955,ObservedSpeciesData!$A$2:$A$4955,$A170,ObservedSpeciesData!$D$2:$D$4955,$D170)),AVERAGEIFS(ObservedSpeciesData!V$2:V$4955,ObservedSpeciesData!$A$2:$A$4955,$A170,ObservedSpeciesData!$D$2:$D$4955,$D170),"")</f>
        <v/>
      </c>
      <c r="W170" s="23" t="str">
        <f>IF(ISNUMBER(AVERAGEIFS(ObservedSpeciesData!W$2:W$4955,ObservedSpeciesData!$A$2:$A$4955,$A170,ObservedSpeciesData!$D$2:$D$4955,$D170)),AVERAGEIFS(ObservedSpeciesData!W$2:W$4955,ObservedSpeciesData!$A$2:$A$4955,$A170,ObservedSpeciesData!$D$2:$D$4955,$D170),"")</f>
        <v/>
      </c>
      <c r="X170" s="23" t="str">
        <f>IF(ISNUMBER(AVERAGEIFS(ObservedSpeciesData!X$2:X$4955,ObservedSpeciesData!$A$2:$A$4955,$A170,ObservedSpeciesData!$D$2:$D$4955,$D170)),AVERAGEIFS(ObservedSpeciesData!X$2:X$4955,ObservedSpeciesData!$A$2:$A$4955,$A170,ObservedSpeciesData!$D$2:$D$4955,$D170),"")</f>
        <v/>
      </c>
      <c r="Y170" s="23" t="str">
        <f>IF(ISNUMBER(AVERAGEIFS(ObservedSpeciesData!Y$2:Y$4955,ObservedSpeciesData!$A$2:$A$4955,$A170,ObservedSpeciesData!$D$2:$D$4955,$D170)),AVERAGEIFS(ObservedSpeciesData!Y$2:Y$4955,ObservedSpeciesData!$A$2:$A$4955,$A170,ObservedSpeciesData!$D$2:$D$4955,$D170),"")</f>
        <v/>
      </c>
      <c r="Z170" s="23" t="str">
        <f>IF(ISNUMBER(AVERAGEIFS(ObservedSpeciesData!Z$2:Z$4955,ObservedSpeciesData!$A$2:$A$4955,$A170,ObservedSpeciesData!$D$2:$D$4955,$D170)),AVERAGEIFS(ObservedSpeciesData!Z$2:Z$4955,ObservedSpeciesData!$A$2:$A$4955,$A170,ObservedSpeciesData!$D$2:$D$4955,$D170),"")</f>
        <v/>
      </c>
      <c r="AA170" s="23">
        <f>IF(ISNUMBER(AVERAGEIFS(ObservedSpeciesData!AA$2:AA$4955,ObservedSpeciesData!$A$2:$A$4955,$A170,ObservedSpeciesData!$D$2:$D$4955,$D170)),AVERAGEIFS(ObservedSpeciesData!AA$2:AA$4955,ObservedSpeciesData!$A$2:$A$4955,$A170,ObservedSpeciesData!$D$2:$D$4955,$D170),"")</f>
        <v>28.633333333333336</v>
      </c>
      <c r="AB170" s="24">
        <f>IF(ISNUMBER(AVERAGEIFS(ObservedSpeciesData!AB$2:AB$4955,ObservedSpeciesData!$A$2:$A$4955,$A170,ObservedSpeciesData!$D$2:$D$4955,$D170)),AVERAGEIFS(ObservedSpeciesData!AB$2:AB$4955,ObservedSpeciesData!$A$2:$A$4955,$A170,ObservedSpeciesData!$D$2:$D$4955,$D170),"")</f>
        <v>4.6000000000000006E-2</v>
      </c>
      <c r="AC170" s="24">
        <f>IF(ISNUMBER(AVERAGEIFS(ObservedSpeciesData!AC$2:AC$4955,ObservedSpeciesData!$A$2:$A$4955,$A170,ObservedSpeciesData!$D$2:$D$4955,$D170)),AVERAGEIFS(ObservedSpeciesData!AC$2:AC$4955,ObservedSpeciesData!$A$2:$A$4955,$A170,ObservedSpeciesData!$D$2:$D$4955,$D170),"")</f>
        <v>4.6000000000000006E-2</v>
      </c>
      <c r="AD170" s="23" t="str">
        <f>IF(ISNUMBER(AVERAGEIFS(ObservedSpeciesData!AD$2:AD$4955,ObservedSpeciesData!$A$2:$A$4955,$A170,ObservedSpeciesData!$D$2:$D$4955,$D170)),AVERAGEIFS(ObservedSpeciesData!AD$2:AD$4955,ObservedSpeciesData!$A$2:$A$4955,$A170,ObservedSpeciesData!$D$2:$D$4955,$D170),"")</f>
        <v/>
      </c>
      <c r="AE170" s="24" t="str">
        <f>IF(ISNUMBER(AVERAGEIFS(ObservedSpeciesData!AE$2:AE$4955,ObservedSpeciesData!$A$2:$A$4955,$A170,ObservedSpeciesData!$D$2:$D$4955,$D170)),AVERAGEIFS(ObservedSpeciesData!AE$2:AE$4955,ObservedSpeciesData!$A$2:$A$4955,$A170,ObservedSpeciesData!$D$2:$D$4955,$D170),"")</f>
        <v/>
      </c>
      <c r="AF170" s="23"/>
      <c r="AG170" s="24"/>
      <c r="AH170" s="23" t="str">
        <f>IF(ISNUMBER(AVERAGEIFS(ObservedSpeciesData!AH$2:AH$4955,ObservedSpeciesData!$A$2:$A$4955,$A170,ObservedSpeciesData!$D$2:$D$4955,$D170)),AVERAGEIFS(ObservedSpeciesData!AH$2:AH$4955,ObservedSpeciesData!$A$2:$A$4955,$A170,ObservedSpeciesData!$D$2:$D$4955,$D170),"")</f>
        <v/>
      </c>
      <c r="AI170" s="23" t="str">
        <f>IF(ISNUMBER(AVERAGEIFS(ObservedSpeciesData!AI$2:AI$4955,ObservedSpeciesData!$A$2:$A$4955,$A170,ObservedSpeciesData!$C$2:$C$4955,$C170,ObservedSpeciesData!$D$2:$D$4955,$D170)),AVERAGEIFS(ObservedSpeciesData!AI$2:AI$4955,ObservedSpeciesData!$A$2:$A$4955,$A170,ObservedSpeciesData!$C$2:$C$4955,$C170,ObservedSpeciesData!$D$2:$D$4955,$D170),"")</f>
        <v/>
      </c>
      <c r="AJ170" s="2">
        <f>COUNTIFS(ObservedSpeciesData!$A$2:$A$828,$A170,ObservedSpeciesData!$D$2:$D$828,$D170)</f>
        <v>3</v>
      </c>
      <c r="AK170" s="2">
        <f t="shared" si="2"/>
        <v>4</v>
      </c>
    </row>
    <row r="171" spans="1:37" x14ac:dyDescent="0.25">
      <c r="A171" s="14" t="s">
        <v>111</v>
      </c>
      <c r="B171" t="s">
        <v>80</v>
      </c>
      <c r="C171" t="s">
        <v>106</v>
      </c>
      <c r="D171" s="13">
        <v>42038</v>
      </c>
      <c r="E171">
        <v>1</v>
      </c>
      <c r="F171">
        <v>50</v>
      </c>
      <c r="G171" s="2" t="s">
        <v>89</v>
      </c>
      <c r="H171" s="2" t="s">
        <v>12</v>
      </c>
      <c r="I171">
        <v>2</v>
      </c>
      <c r="J171" s="2" t="s">
        <v>88</v>
      </c>
      <c r="K171" s="2">
        <f>IF(ISNUMBER(AVERAGEIFS(ObservedSpeciesData!K$2:K$4955,ObservedSpeciesData!$A$2:$A$4955,$A171,ObservedSpeciesData!$D$2:$D$4955,$D171)),AVERAGEIFS(ObservedSpeciesData!K$2:K$4955,ObservedSpeciesData!$A$2:$A$4955,$A171,ObservedSpeciesData!$D$2:$D$4955,$D171),"")</f>
        <v>37.5</v>
      </c>
      <c r="L171" s="26">
        <f>IF(ISNUMBER(AVERAGEIFS(ObservedSpeciesData!L$2:L$4955,ObservedSpeciesData!$A$2:$A$4955,$A171,ObservedSpeciesData!$D$2:$D$4955,$D171)),AVERAGEIFS(ObservedSpeciesData!L$2:L$4955,ObservedSpeciesData!$A$2:$A$4955,$A171,ObservedSpeciesData!$D$2:$D$4955,$D171),"")</f>
        <v>3124</v>
      </c>
      <c r="M171" s="23">
        <f>IF(ISNUMBER(AVERAGEIFS(ObservedSpeciesData!M$2:M$4955,ObservedSpeciesData!$A$2:$A$4955,$A171,ObservedSpeciesData!$D$2:$D$4955,$D171)),AVERAGEIFS(ObservedSpeciesData!M$2:M$4955,ObservedSpeciesData!$A$2:$A$4955,$A171,ObservedSpeciesData!$D$2:$D$4955,$D171),"")</f>
        <v>312.39999999999998</v>
      </c>
      <c r="N171" s="23" t="str">
        <f>IF(ISNUMBER(AVERAGEIFS(ObservedSpeciesData!N$2:N$4955,ObservedSpeciesData!$A$2:$A$4955,$A171,ObservedSpeciesData!$D$2:$D$4955,$D171)),AVERAGEIFS(ObservedSpeciesData!N$2:N$4955,ObservedSpeciesData!$A$2:$A$4955,$A171,ObservedSpeciesData!$D$2:$D$4955,$D171),"")</f>
        <v/>
      </c>
      <c r="O171" s="23" t="str">
        <f>IF(ISNUMBER(AVERAGEIFS(ObservedSpeciesData!O$2:O$4955,ObservedSpeciesData!$A$2:$A$4955,$A171,ObservedSpeciesData!$D$2:$D$4955,$D171)),AVERAGEIFS(ObservedSpeciesData!O$2:O$4955,ObservedSpeciesData!$A$2:$A$4955,$A171,ObservedSpeciesData!$D$2:$D$4955,$D171),"")</f>
        <v/>
      </c>
      <c r="P171" s="23" t="str">
        <f>IF(ISNUMBER(AVERAGEIFS(ObservedSpeciesData!P$2:P$4955,ObservedSpeciesData!$A$2:$A$4955,$A171,ObservedSpeciesData!$C$2:$C$4955,$C171,ObservedSpeciesData!$D$2:$D$4955,$D171)),AVERAGEIFS(ObservedSpeciesData!P$2:P$4955,ObservedSpeciesData!$A$2:$A$4955,$A171,ObservedSpeciesData!$C$2:$C$4955,$C171,ObservedSpeciesData!$D$2:$D$4955,$D171),"")</f>
        <v/>
      </c>
      <c r="Q171" s="23"/>
      <c r="R171" s="25" t="str">
        <f>IF(ISNUMBER(AVERAGEIFS(ObservedSpeciesData!R$2:R$4955,ObservedSpeciesData!$A$2:$A$4955,$A171,ObservedSpeciesData!$D$2:$D$4955,$D171)),AVERAGEIFS(ObservedSpeciesData!R$2:R$4955,ObservedSpeciesData!$A$2:$A$4955,$A171,ObservedSpeciesData!$D$2:$D$4955,$D171),"")</f>
        <v/>
      </c>
      <c r="S171" s="25" t="str">
        <f>IF(ISNUMBER(AVERAGEIFS(ObservedSpeciesData!S$2:S$4955,ObservedSpeciesData!$A$2:$A$4955,$A171,ObservedSpeciesData!$D$2:$D$4955,$D171)),AVERAGEIFS(ObservedSpeciesData!S$2:S$4955,ObservedSpeciesData!$A$2:$A$4955,$A171,ObservedSpeciesData!$D$2:$D$4955,$D171),"")</f>
        <v/>
      </c>
      <c r="T171" s="23" t="str">
        <f>IF(ISNUMBER(AVERAGEIFS(ObservedSpeciesData!T$2:T$4955,ObservedSpeciesData!$A$2:$A$4955,$A171,ObservedSpeciesData!$D$2:$D$4955,$D171)),AVERAGEIFS(ObservedSpeciesData!T$2:T$4955,ObservedSpeciesData!$A$2:$A$4955,$A171,ObservedSpeciesData!$D$2:$D$4955,$D171),"")</f>
        <v/>
      </c>
      <c r="U171" s="24" t="str">
        <f>IF(ISNUMBER(AVERAGEIFS(ObservedSpeciesData!U$2:U$4955,ObservedSpeciesData!$A$2:$A$4955,$A171,ObservedSpeciesData!$C$2:$C$4955,$C171,ObservedSpeciesData!$D$2:$D$4955,$D171)),AVERAGEIFS(ObservedSpeciesData!U$2:U$4955,ObservedSpeciesData!$A$2:$A$4955,$A171,ObservedSpeciesData!$C$2:$C$4955,$C171,ObservedSpeciesData!$D$2:$D$4955,$D171),"")</f>
        <v/>
      </c>
      <c r="V171" s="23" t="str">
        <f>IF(ISNUMBER(AVERAGEIFS(ObservedSpeciesData!V$2:V$4955,ObservedSpeciesData!$A$2:$A$4955,$A171,ObservedSpeciesData!$D$2:$D$4955,$D171)),AVERAGEIFS(ObservedSpeciesData!V$2:V$4955,ObservedSpeciesData!$A$2:$A$4955,$A171,ObservedSpeciesData!$D$2:$D$4955,$D171),"")</f>
        <v/>
      </c>
      <c r="W171" s="23" t="str">
        <f>IF(ISNUMBER(AVERAGEIFS(ObservedSpeciesData!W$2:W$4955,ObservedSpeciesData!$A$2:$A$4955,$A171,ObservedSpeciesData!$D$2:$D$4955,$D171)),AVERAGEIFS(ObservedSpeciesData!W$2:W$4955,ObservedSpeciesData!$A$2:$A$4955,$A171,ObservedSpeciesData!$D$2:$D$4955,$D171),"")</f>
        <v/>
      </c>
      <c r="X171" s="23" t="str">
        <f>IF(ISNUMBER(AVERAGEIFS(ObservedSpeciesData!X$2:X$4955,ObservedSpeciesData!$A$2:$A$4955,$A171,ObservedSpeciesData!$D$2:$D$4955,$D171)),AVERAGEIFS(ObservedSpeciesData!X$2:X$4955,ObservedSpeciesData!$A$2:$A$4955,$A171,ObservedSpeciesData!$D$2:$D$4955,$D171),"")</f>
        <v/>
      </c>
      <c r="Y171" s="23" t="str">
        <f>IF(ISNUMBER(AVERAGEIFS(ObservedSpeciesData!Y$2:Y$4955,ObservedSpeciesData!$A$2:$A$4955,$A171,ObservedSpeciesData!$D$2:$D$4955,$D171)),AVERAGEIFS(ObservedSpeciesData!Y$2:Y$4955,ObservedSpeciesData!$A$2:$A$4955,$A171,ObservedSpeciesData!$D$2:$D$4955,$D171),"")</f>
        <v/>
      </c>
      <c r="Z171" s="23" t="str">
        <f>IF(ISNUMBER(AVERAGEIFS(ObservedSpeciesData!Z$2:Z$4955,ObservedSpeciesData!$A$2:$A$4955,$A171,ObservedSpeciesData!$D$2:$D$4955,$D171)),AVERAGEIFS(ObservedSpeciesData!Z$2:Z$4955,ObservedSpeciesData!$A$2:$A$4955,$A171,ObservedSpeciesData!$D$2:$D$4955,$D171),"")</f>
        <v/>
      </c>
      <c r="AA171" s="23">
        <f>IF(ISNUMBER(AVERAGEIFS(ObservedSpeciesData!AA$2:AA$4955,ObservedSpeciesData!$A$2:$A$4955,$A171,ObservedSpeciesData!$D$2:$D$4955,$D171)),AVERAGEIFS(ObservedSpeciesData!AA$2:AA$4955,ObservedSpeciesData!$A$2:$A$4955,$A171,ObservedSpeciesData!$D$2:$D$4955,$D171),"")</f>
        <v>28.433333333333337</v>
      </c>
      <c r="AB171" s="24">
        <f>IF(ISNUMBER(AVERAGEIFS(ObservedSpeciesData!AB$2:AB$4955,ObservedSpeciesData!$A$2:$A$4955,$A171,ObservedSpeciesData!$D$2:$D$4955,$D171)),AVERAGEIFS(ObservedSpeciesData!AB$2:AB$4955,ObservedSpeciesData!$A$2:$A$4955,$A171,ObservedSpeciesData!$D$2:$D$4955,$D171),"")</f>
        <v>4.5333333333333337E-2</v>
      </c>
      <c r="AC171" s="24">
        <f>IF(ISNUMBER(AVERAGEIFS(ObservedSpeciesData!AC$2:AC$4955,ObservedSpeciesData!$A$2:$A$4955,$A171,ObservedSpeciesData!$D$2:$D$4955,$D171)),AVERAGEIFS(ObservedSpeciesData!AC$2:AC$4955,ObservedSpeciesData!$A$2:$A$4955,$A171,ObservedSpeciesData!$D$2:$D$4955,$D171),"")</f>
        <v>4.5333333333333337E-2</v>
      </c>
      <c r="AD171" s="23" t="str">
        <f>IF(ISNUMBER(AVERAGEIFS(ObservedSpeciesData!AD$2:AD$4955,ObservedSpeciesData!$A$2:$A$4955,$A171,ObservedSpeciesData!$D$2:$D$4955,$D171)),AVERAGEIFS(ObservedSpeciesData!AD$2:AD$4955,ObservedSpeciesData!$A$2:$A$4955,$A171,ObservedSpeciesData!$D$2:$D$4955,$D171),"")</f>
        <v/>
      </c>
      <c r="AE171" s="24" t="str">
        <f>IF(ISNUMBER(AVERAGEIFS(ObservedSpeciesData!AE$2:AE$4955,ObservedSpeciesData!$A$2:$A$4955,$A171,ObservedSpeciesData!$D$2:$D$4955,$D171)),AVERAGEIFS(ObservedSpeciesData!AE$2:AE$4955,ObservedSpeciesData!$A$2:$A$4955,$A171,ObservedSpeciesData!$D$2:$D$4955,$D171),"")</f>
        <v/>
      </c>
      <c r="AF171" s="23"/>
      <c r="AG171" s="24"/>
      <c r="AH171" s="23" t="str">
        <f>IF(ISNUMBER(AVERAGEIFS(ObservedSpeciesData!AH$2:AH$4955,ObservedSpeciesData!$A$2:$A$4955,$A171,ObservedSpeciesData!$D$2:$D$4955,$D171)),AVERAGEIFS(ObservedSpeciesData!AH$2:AH$4955,ObservedSpeciesData!$A$2:$A$4955,$A171,ObservedSpeciesData!$D$2:$D$4955,$D171),"")</f>
        <v/>
      </c>
      <c r="AI171" s="23" t="str">
        <f>IF(ISNUMBER(AVERAGEIFS(ObservedSpeciesData!AI$2:AI$4955,ObservedSpeciesData!$A$2:$A$4955,$A171,ObservedSpeciesData!$C$2:$C$4955,$C171,ObservedSpeciesData!$D$2:$D$4955,$D171)),AVERAGEIFS(ObservedSpeciesData!AI$2:AI$4955,ObservedSpeciesData!$A$2:$A$4955,$A171,ObservedSpeciesData!$C$2:$C$4955,$C171,ObservedSpeciesData!$D$2:$D$4955,$D171),"")</f>
        <v/>
      </c>
      <c r="AJ171" s="2">
        <f>COUNTIFS(ObservedSpeciesData!$A$2:$A$828,$A171,ObservedSpeciesData!$D$2:$D$828,$D171)</f>
        <v>3</v>
      </c>
      <c r="AK171" s="2">
        <f t="shared" si="2"/>
        <v>4</v>
      </c>
    </row>
    <row r="172" spans="1:37" x14ac:dyDescent="0.25">
      <c r="A172" s="14" t="s">
        <v>110</v>
      </c>
      <c r="B172" t="s">
        <v>80</v>
      </c>
      <c r="C172" t="s">
        <v>106</v>
      </c>
      <c r="D172" s="13">
        <v>42038</v>
      </c>
      <c r="E172">
        <v>1</v>
      </c>
      <c r="F172">
        <v>100</v>
      </c>
      <c r="G172" s="2" t="s">
        <v>89</v>
      </c>
      <c r="H172" s="2" t="s">
        <v>12</v>
      </c>
      <c r="I172">
        <v>2</v>
      </c>
      <c r="J172" s="2" t="s">
        <v>88</v>
      </c>
      <c r="K172" s="2">
        <f>IF(ISNUMBER(AVERAGEIFS(ObservedSpeciesData!K$2:K$4955,ObservedSpeciesData!$A$2:$A$4955,$A172,ObservedSpeciesData!$D$2:$D$4955,$D172)),AVERAGEIFS(ObservedSpeciesData!K$2:K$4955,ObservedSpeciesData!$A$2:$A$4955,$A172,ObservedSpeciesData!$D$2:$D$4955,$D172),"")</f>
        <v>75</v>
      </c>
      <c r="L172" s="26">
        <f>IF(ISNUMBER(AVERAGEIFS(ObservedSpeciesData!L$2:L$4955,ObservedSpeciesData!$A$2:$A$4955,$A172,ObservedSpeciesData!$D$2:$D$4955,$D172)),AVERAGEIFS(ObservedSpeciesData!L$2:L$4955,ObservedSpeciesData!$A$2:$A$4955,$A172,ObservedSpeciesData!$D$2:$D$4955,$D172),"")</f>
        <v>2680</v>
      </c>
      <c r="M172" s="23">
        <f>IF(ISNUMBER(AVERAGEIFS(ObservedSpeciesData!M$2:M$4955,ObservedSpeciesData!$A$2:$A$4955,$A172,ObservedSpeciesData!$D$2:$D$4955,$D172)),AVERAGEIFS(ObservedSpeciesData!M$2:M$4955,ObservedSpeciesData!$A$2:$A$4955,$A172,ObservedSpeciesData!$D$2:$D$4955,$D172),"")</f>
        <v>268</v>
      </c>
      <c r="N172" s="23" t="str">
        <f>IF(ISNUMBER(AVERAGEIFS(ObservedSpeciesData!N$2:N$4955,ObservedSpeciesData!$A$2:$A$4955,$A172,ObservedSpeciesData!$D$2:$D$4955,$D172)),AVERAGEIFS(ObservedSpeciesData!N$2:N$4955,ObservedSpeciesData!$A$2:$A$4955,$A172,ObservedSpeciesData!$D$2:$D$4955,$D172),"")</f>
        <v/>
      </c>
      <c r="O172" s="23" t="str">
        <f>IF(ISNUMBER(AVERAGEIFS(ObservedSpeciesData!O$2:O$4955,ObservedSpeciesData!$A$2:$A$4955,$A172,ObservedSpeciesData!$D$2:$D$4955,$D172)),AVERAGEIFS(ObservedSpeciesData!O$2:O$4955,ObservedSpeciesData!$A$2:$A$4955,$A172,ObservedSpeciesData!$D$2:$D$4955,$D172),"")</f>
        <v/>
      </c>
      <c r="P172" s="23" t="str">
        <f>IF(ISNUMBER(AVERAGEIFS(ObservedSpeciesData!P$2:P$4955,ObservedSpeciesData!$A$2:$A$4955,$A172,ObservedSpeciesData!$C$2:$C$4955,$C172,ObservedSpeciesData!$D$2:$D$4955,$D172)),AVERAGEIFS(ObservedSpeciesData!P$2:P$4955,ObservedSpeciesData!$A$2:$A$4955,$A172,ObservedSpeciesData!$C$2:$C$4955,$C172,ObservedSpeciesData!$D$2:$D$4955,$D172),"")</f>
        <v/>
      </c>
      <c r="Q172" s="23"/>
      <c r="R172" s="25" t="str">
        <f>IF(ISNUMBER(AVERAGEIFS(ObservedSpeciesData!R$2:R$4955,ObservedSpeciesData!$A$2:$A$4955,$A172,ObservedSpeciesData!$D$2:$D$4955,$D172)),AVERAGEIFS(ObservedSpeciesData!R$2:R$4955,ObservedSpeciesData!$A$2:$A$4955,$A172,ObservedSpeciesData!$D$2:$D$4955,$D172),"")</f>
        <v/>
      </c>
      <c r="S172" s="25" t="str">
        <f>IF(ISNUMBER(AVERAGEIFS(ObservedSpeciesData!S$2:S$4955,ObservedSpeciesData!$A$2:$A$4955,$A172,ObservedSpeciesData!$D$2:$D$4955,$D172)),AVERAGEIFS(ObservedSpeciesData!S$2:S$4955,ObservedSpeciesData!$A$2:$A$4955,$A172,ObservedSpeciesData!$D$2:$D$4955,$D172),"")</f>
        <v/>
      </c>
      <c r="T172" s="23" t="str">
        <f>IF(ISNUMBER(AVERAGEIFS(ObservedSpeciesData!T$2:T$4955,ObservedSpeciesData!$A$2:$A$4955,$A172,ObservedSpeciesData!$D$2:$D$4955,$D172)),AVERAGEIFS(ObservedSpeciesData!T$2:T$4955,ObservedSpeciesData!$A$2:$A$4955,$A172,ObservedSpeciesData!$D$2:$D$4955,$D172),"")</f>
        <v/>
      </c>
      <c r="U172" s="24" t="str">
        <f>IF(ISNUMBER(AVERAGEIFS(ObservedSpeciesData!U$2:U$4955,ObservedSpeciesData!$A$2:$A$4955,$A172,ObservedSpeciesData!$C$2:$C$4955,$C172,ObservedSpeciesData!$D$2:$D$4955,$D172)),AVERAGEIFS(ObservedSpeciesData!U$2:U$4955,ObservedSpeciesData!$A$2:$A$4955,$A172,ObservedSpeciesData!$C$2:$C$4955,$C172,ObservedSpeciesData!$D$2:$D$4955,$D172),"")</f>
        <v/>
      </c>
      <c r="V172" s="23" t="str">
        <f>IF(ISNUMBER(AVERAGEIFS(ObservedSpeciesData!V$2:V$4955,ObservedSpeciesData!$A$2:$A$4955,$A172,ObservedSpeciesData!$D$2:$D$4955,$D172)),AVERAGEIFS(ObservedSpeciesData!V$2:V$4955,ObservedSpeciesData!$A$2:$A$4955,$A172,ObservedSpeciesData!$D$2:$D$4955,$D172),"")</f>
        <v/>
      </c>
      <c r="W172" s="23" t="str">
        <f>IF(ISNUMBER(AVERAGEIFS(ObservedSpeciesData!W$2:W$4955,ObservedSpeciesData!$A$2:$A$4955,$A172,ObservedSpeciesData!$D$2:$D$4955,$D172)),AVERAGEIFS(ObservedSpeciesData!W$2:W$4955,ObservedSpeciesData!$A$2:$A$4955,$A172,ObservedSpeciesData!$D$2:$D$4955,$D172),"")</f>
        <v/>
      </c>
      <c r="X172" s="23" t="str">
        <f>IF(ISNUMBER(AVERAGEIFS(ObservedSpeciesData!X$2:X$4955,ObservedSpeciesData!$A$2:$A$4955,$A172,ObservedSpeciesData!$D$2:$D$4955,$D172)),AVERAGEIFS(ObservedSpeciesData!X$2:X$4955,ObservedSpeciesData!$A$2:$A$4955,$A172,ObservedSpeciesData!$D$2:$D$4955,$D172),"")</f>
        <v/>
      </c>
      <c r="Y172" s="23" t="str">
        <f>IF(ISNUMBER(AVERAGEIFS(ObservedSpeciesData!Y$2:Y$4955,ObservedSpeciesData!$A$2:$A$4955,$A172,ObservedSpeciesData!$D$2:$D$4955,$D172)),AVERAGEIFS(ObservedSpeciesData!Y$2:Y$4955,ObservedSpeciesData!$A$2:$A$4955,$A172,ObservedSpeciesData!$D$2:$D$4955,$D172),"")</f>
        <v/>
      </c>
      <c r="Z172" s="23" t="str">
        <f>IF(ISNUMBER(AVERAGEIFS(ObservedSpeciesData!Z$2:Z$4955,ObservedSpeciesData!$A$2:$A$4955,$A172,ObservedSpeciesData!$D$2:$D$4955,$D172)),AVERAGEIFS(ObservedSpeciesData!Z$2:Z$4955,ObservedSpeciesData!$A$2:$A$4955,$A172,ObservedSpeciesData!$D$2:$D$4955,$D172),"")</f>
        <v/>
      </c>
      <c r="AA172" s="23">
        <f>IF(ISNUMBER(AVERAGEIFS(ObservedSpeciesData!AA$2:AA$4955,ObservedSpeciesData!$A$2:$A$4955,$A172,ObservedSpeciesData!$D$2:$D$4955,$D172)),AVERAGEIFS(ObservedSpeciesData!AA$2:AA$4955,ObservedSpeciesData!$A$2:$A$4955,$A172,ObservedSpeciesData!$D$2:$D$4955,$D172),"")</f>
        <v>27.566666666666666</v>
      </c>
      <c r="AB172" s="24">
        <f>IF(ISNUMBER(AVERAGEIFS(ObservedSpeciesData!AB$2:AB$4955,ObservedSpeciesData!$A$2:$A$4955,$A172,ObservedSpeciesData!$D$2:$D$4955,$D172)),AVERAGEIFS(ObservedSpeciesData!AB$2:AB$4955,ObservedSpeciesData!$A$2:$A$4955,$A172,ObservedSpeciesData!$D$2:$D$4955,$D172),"")</f>
        <v>4.4333333333333336E-2</v>
      </c>
      <c r="AC172" s="24">
        <f>IF(ISNUMBER(AVERAGEIFS(ObservedSpeciesData!AC$2:AC$4955,ObservedSpeciesData!$A$2:$A$4955,$A172,ObservedSpeciesData!$D$2:$D$4955,$D172)),AVERAGEIFS(ObservedSpeciesData!AC$2:AC$4955,ObservedSpeciesData!$A$2:$A$4955,$A172,ObservedSpeciesData!$D$2:$D$4955,$D172),"")</f>
        <v>4.4333333333333336E-2</v>
      </c>
      <c r="AD172" s="23" t="str">
        <f>IF(ISNUMBER(AVERAGEIFS(ObservedSpeciesData!AD$2:AD$4955,ObservedSpeciesData!$A$2:$A$4955,$A172,ObservedSpeciesData!$D$2:$D$4955,$D172)),AVERAGEIFS(ObservedSpeciesData!AD$2:AD$4955,ObservedSpeciesData!$A$2:$A$4955,$A172,ObservedSpeciesData!$D$2:$D$4955,$D172),"")</f>
        <v/>
      </c>
      <c r="AE172" s="24" t="str">
        <f>IF(ISNUMBER(AVERAGEIFS(ObservedSpeciesData!AE$2:AE$4955,ObservedSpeciesData!$A$2:$A$4955,$A172,ObservedSpeciesData!$D$2:$D$4955,$D172)),AVERAGEIFS(ObservedSpeciesData!AE$2:AE$4955,ObservedSpeciesData!$A$2:$A$4955,$A172,ObservedSpeciesData!$D$2:$D$4955,$D172),"")</f>
        <v/>
      </c>
      <c r="AF172" s="23"/>
      <c r="AG172" s="24"/>
      <c r="AH172" s="23" t="str">
        <f>IF(ISNUMBER(AVERAGEIFS(ObservedSpeciesData!AH$2:AH$4955,ObservedSpeciesData!$A$2:$A$4955,$A172,ObservedSpeciesData!$D$2:$D$4955,$D172)),AVERAGEIFS(ObservedSpeciesData!AH$2:AH$4955,ObservedSpeciesData!$A$2:$A$4955,$A172,ObservedSpeciesData!$D$2:$D$4955,$D172),"")</f>
        <v/>
      </c>
      <c r="AI172" s="23" t="str">
        <f>IF(ISNUMBER(AVERAGEIFS(ObservedSpeciesData!AI$2:AI$4955,ObservedSpeciesData!$A$2:$A$4955,$A172,ObservedSpeciesData!$C$2:$C$4955,$C172,ObservedSpeciesData!$D$2:$D$4955,$D172)),AVERAGEIFS(ObservedSpeciesData!AI$2:AI$4955,ObservedSpeciesData!$A$2:$A$4955,$A172,ObservedSpeciesData!$C$2:$C$4955,$C172,ObservedSpeciesData!$D$2:$D$4955,$D172),"")</f>
        <v/>
      </c>
      <c r="AJ172" s="2">
        <f>COUNTIFS(ObservedSpeciesData!$A$2:$A$828,$A172,ObservedSpeciesData!$D$2:$D$828,$D172)</f>
        <v>3</v>
      </c>
      <c r="AK172" s="2">
        <f t="shared" si="2"/>
        <v>4</v>
      </c>
    </row>
    <row r="173" spans="1:37" x14ac:dyDescent="0.25">
      <c r="A173" s="14" t="s">
        <v>109</v>
      </c>
      <c r="B173" t="s">
        <v>80</v>
      </c>
      <c r="C173" t="s">
        <v>106</v>
      </c>
      <c r="D173" s="13">
        <v>42038</v>
      </c>
      <c r="E173">
        <v>1</v>
      </c>
      <c r="F173">
        <v>200</v>
      </c>
      <c r="G173" s="2" t="s">
        <v>89</v>
      </c>
      <c r="H173" s="2" t="s">
        <v>12</v>
      </c>
      <c r="I173">
        <v>2</v>
      </c>
      <c r="J173" s="2" t="s">
        <v>88</v>
      </c>
      <c r="K173" s="2">
        <f>IF(ISNUMBER(AVERAGEIFS(ObservedSpeciesData!K$2:K$4955,ObservedSpeciesData!$A$2:$A$4955,$A173,ObservedSpeciesData!$D$2:$D$4955,$D173)),AVERAGEIFS(ObservedSpeciesData!K$2:K$4955,ObservedSpeciesData!$A$2:$A$4955,$A173,ObservedSpeciesData!$D$2:$D$4955,$D173),"")</f>
        <v>150</v>
      </c>
      <c r="L173" s="26">
        <f>IF(ISNUMBER(AVERAGEIFS(ObservedSpeciesData!L$2:L$4955,ObservedSpeciesData!$A$2:$A$4955,$A173,ObservedSpeciesData!$D$2:$D$4955,$D173)),AVERAGEIFS(ObservedSpeciesData!L$2:L$4955,ObservedSpeciesData!$A$2:$A$4955,$A173,ObservedSpeciesData!$D$2:$D$4955,$D173),"")</f>
        <v>2914.3333333333335</v>
      </c>
      <c r="M173" s="23">
        <f>IF(ISNUMBER(AVERAGEIFS(ObservedSpeciesData!M$2:M$4955,ObservedSpeciesData!$A$2:$A$4955,$A173,ObservedSpeciesData!$D$2:$D$4955,$D173)),AVERAGEIFS(ObservedSpeciesData!M$2:M$4955,ObservedSpeciesData!$A$2:$A$4955,$A173,ObservedSpeciesData!$D$2:$D$4955,$D173),"")</f>
        <v>291.43333333333334</v>
      </c>
      <c r="N173" s="23" t="str">
        <f>IF(ISNUMBER(AVERAGEIFS(ObservedSpeciesData!N$2:N$4955,ObservedSpeciesData!$A$2:$A$4955,$A173,ObservedSpeciesData!$D$2:$D$4955,$D173)),AVERAGEIFS(ObservedSpeciesData!N$2:N$4955,ObservedSpeciesData!$A$2:$A$4955,$A173,ObservedSpeciesData!$D$2:$D$4955,$D173),"")</f>
        <v/>
      </c>
      <c r="O173" s="23" t="str">
        <f>IF(ISNUMBER(AVERAGEIFS(ObservedSpeciesData!O$2:O$4955,ObservedSpeciesData!$A$2:$A$4955,$A173,ObservedSpeciesData!$D$2:$D$4955,$D173)),AVERAGEIFS(ObservedSpeciesData!O$2:O$4955,ObservedSpeciesData!$A$2:$A$4955,$A173,ObservedSpeciesData!$D$2:$D$4955,$D173),"")</f>
        <v/>
      </c>
      <c r="P173" s="23" t="str">
        <f>IF(ISNUMBER(AVERAGEIFS(ObservedSpeciesData!P$2:P$4955,ObservedSpeciesData!$A$2:$A$4955,$A173,ObservedSpeciesData!$C$2:$C$4955,$C173,ObservedSpeciesData!$D$2:$D$4955,$D173)),AVERAGEIFS(ObservedSpeciesData!P$2:P$4955,ObservedSpeciesData!$A$2:$A$4955,$A173,ObservedSpeciesData!$C$2:$C$4955,$C173,ObservedSpeciesData!$D$2:$D$4955,$D173),"")</f>
        <v/>
      </c>
      <c r="Q173" s="23"/>
      <c r="R173" s="25" t="str">
        <f>IF(ISNUMBER(AVERAGEIFS(ObservedSpeciesData!R$2:R$4955,ObservedSpeciesData!$A$2:$A$4955,$A173,ObservedSpeciesData!$D$2:$D$4955,$D173)),AVERAGEIFS(ObservedSpeciesData!R$2:R$4955,ObservedSpeciesData!$A$2:$A$4955,$A173,ObservedSpeciesData!$D$2:$D$4955,$D173),"")</f>
        <v/>
      </c>
      <c r="S173" s="25" t="str">
        <f>IF(ISNUMBER(AVERAGEIFS(ObservedSpeciesData!S$2:S$4955,ObservedSpeciesData!$A$2:$A$4955,$A173,ObservedSpeciesData!$D$2:$D$4955,$D173)),AVERAGEIFS(ObservedSpeciesData!S$2:S$4955,ObservedSpeciesData!$A$2:$A$4955,$A173,ObservedSpeciesData!$D$2:$D$4955,$D173),"")</f>
        <v/>
      </c>
      <c r="T173" s="23" t="str">
        <f>IF(ISNUMBER(AVERAGEIFS(ObservedSpeciesData!T$2:T$4955,ObservedSpeciesData!$A$2:$A$4955,$A173,ObservedSpeciesData!$D$2:$D$4955,$D173)),AVERAGEIFS(ObservedSpeciesData!T$2:T$4955,ObservedSpeciesData!$A$2:$A$4955,$A173,ObservedSpeciesData!$D$2:$D$4955,$D173),"")</f>
        <v/>
      </c>
      <c r="U173" s="24" t="str">
        <f>IF(ISNUMBER(AVERAGEIFS(ObservedSpeciesData!U$2:U$4955,ObservedSpeciesData!$A$2:$A$4955,$A173,ObservedSpeciesData!$C$2:$C$4955,$C173,ObservedSpeciesData!$D$2:$D$4955,$D173)),AVERAGEIFS(ObservedSpeciesData!U$2:U$4955,ObservedSpeciesData!$A$2:$A$4955,$A173,ObservedSpeciesData!$C$2:$C$4955,$C173,ObservedSpeciesData!$D$2:$D$4955,$D173),"")</f>
        <v/>
      </c>
      <c r="V173" s="23" t="str">
        <f>IF(ISNUMBER(AVERAGEIFS(ObservedSpeciesData!V$2:V$4955,ObservedSpeciesData!$A$2:$A$4955,$A173,ObservedSpeciesData!$D$2:$D$4955,$D173)),AVERAGEIFS(ObservedSpeciesData!V$2:V$4955,ObservedSpeciesData!$A$2:$A$4955,$A173,ObservedSpeciesData!$D$2:$D$4955,$D173),"")</f>
        <v/>
      </c>
      <c r="W173" s="23" t="str">
        <f>IF(ISNUMBER(AVERAGEIFS(ObservedSpeciesData!W$2:W$4955,ObservedSpeciesData!$A$2:$A$4955,$A173,ObservedSpeciesData!$D$2:$D$4955,$D173)),AVERAGEIFS(ObservedSpeciesData!W$2:W$4955,ObservedSpeciesData!$A$2:$A$4955,$A173,ObservedSpeciesData!$D$2:$D$4955,$D173),"")</f>
        <v/>
      </c>
      <c r="X173" s="23" t="str">
        <f>IF(ISNUMBER(AVERAGEIFS(ObservedSpeciesData!X$2:X$4955,ObservedSpeciesData!$A$2:$A$4955,$A173,ObservedSpeciesData!$D$2:$D$4955,$D173)),AVERAGEIFS(ObservedSpeciesData!X$2:X$4955,ObservedSpeciesData!$A$2:$A$4955,$A173,ObservedSpeciesData!$D$2:$D$4955,$D173),"")</f>
        <v/>
      </c>
      <c r="Y173" s="23" t="str">
        <f>IF(ISNUMBER(AVERAGEIFS(ObservedSpeciesData!Y$2:Y$4955,ObservedSpeciesData!$A$2:$A$4955,$A173,ObservedSpeciesData!$D$2:$D$4955,$D173)),AVERAGEIFS(ObservedSpeciesData!Y$2:Y$4955,ObservedSpeciesData!$A$2:$A$4955,$A173,ObservedSpeciesData!$D$2:$D$4955,$D173),"")</f>
        <v/>
      </c>
      <c r="Z173" s="23" t="str">
        <f>IF(ISNUMBER(AVERAGEIFS(ObservedSpeciesData!Z$2:Z$4955,ObservedSpeciesData!$A$2:$A$4955,$A173,ObservedSpeciesData!$D$2:$D$4955,$D173)),AVERAGEIFS(ObservedSpeciesData!Z$2:Z$4955,ObservedSpeciesData!$A$2:$A$4955,$A173,ObservedSpeciesData!$D$2:$D$4955,$D173),"")</f>
        <v/>
      </c>
      <c r="AA173" s="23">
        <f>IF(ISNUMBER(AVERAGEIFS(ObservedSpeciesData!AA$2:AA$4955,ObservedSpeciesData!$A$2:$A$4955,$A173,ObservedSpeciesData!$D$2:$D$4955,$D173)),AVERAGEIFS(ObservedSpeciesData!AA$2:AA$4955,ObservedSpeciesData!$A$2:$A$4955,$A173,ObservedSpeciesData!$D$2:$D$4955,$D173),"")</f>
        <v>29.7</v>
      </c>
      <c r="AB173" s="24">
        <f>IF(ISNUMBER(AVERAGEIFS(ObservedSpeciesData!AB$2:AB$4955,ObservedSpeciesData!$A$2:$A$4955,$A173,ObservedSpeciesData!$D$2:$D$4955,$D173)),AVERAGEIFS(ObservedSpeciesData!AB$2:AB$4955,ObservedSpeciesData!$A$2:$A$4955,$A173,ObservedSpeciesData!$D$2:$D$4955,$D173),"")</f>
        <v>4.7333333333333338E-2</v>
      </c>
      <c r="AC173" s="24">
        <f>IF(ISNUMBER(AVERAGEIFS(ObservedSpeciesData!AC$2:AC$4955,ObservedSpeciesData!$A$2:$A$4955,$A173,ObservedSpeciesData!$D$2:$D$4955,$D173)),AVERAGEIFS(ObservedSpeciesData!AC$2:AC$4955,ObservedSpeciesData!$A$2:$A$4955,$A173,ObservedSpeciesData!$D$2:$D$4955,$D173),"")</f>
        <v>4.7333333333333338E-2</v>
      </c>
      <c r="AD173" s="23" t="str">
        <f>IF(ISNUMBER(AVERAGEIFS(ObservedSpeciesData!AD$2:AD$4955,ObservedSpeciesData!$A$2:$A$4955,$A173,ObservedSpeciesData!$D$2:$D$4955,$D173)),AVERAGEIFS(ObservedSpeciesData!AD$2:AD$4955,ObservedSpeciesData!$A$2:$A$4955,$A173,ObservedSpeciesData!$D$2:$D$4955,$D173),"")</f>
        <v/>
      </c>
      <c r="AE173" s="24" t="str">
        <f>IF(ISNUMBER(AVERAGEIFS(ObservedSpeciesData!AE$2:AE$4955,ObservedSpeciesData!$A$2:$A$4955,$A173,ObservedSpeciesData!$D$2:$D$4955,$D173)),AVERAGEIFS(ObservedSpeciesData!AE$2:AE$4955,ObservedSpeciesData!$A$2:$A$4955,$A173,ObservedSpeciesData!$D$2:$D$4955,$D173),"")</f>
        <v/>
      </c>
      <c r="AF173" s="23"/>
      <c r="AG173" s="24"/>
      <c r="AH173" s="23" t="str">
        <f>IF(ISNUMBER(AVERAGEIFS(ObservedSpeciesData!AH$2:AH$4955,ObservedSpeciesData!$A$2:$A$4955,$A173,ObservedSpeciesData!$D$2:$D$4955,$D173)),AVERAGEIFS(ObservedSpeciesData!AH$2:AH$4955,ObservedSpeciesData!$A$2:$A$4955,$A173,ObservedSpeciesData!$D$2:$D$4955,$D173),"")</f>
        <v/>
      </c>
      <c r="AI173" s="23" t="str">
        <f>IF(ISNUMBER(AVERAGEIFS(ObservedSpeciesData!AI$2:AI$4955,ObservedSpeciesData!$A$2:$A$4955,$A173,ObservedSpeciesData!$C$2:$C$4955,$C173,ObservedSpeciesData!$D$2:$D$4955,$D173)),AVERAGEIFS(ObservedSpeciesData!AI$2:AI$4955,ObservedSpeciesData!$A$2:$A$4955,$A173,ObservedSpeciesData!$C$2:$C$4955,$C173,ObservedSpeciesData!$D$2:$D$4955,$D173),"")</f>
        <v/>
      </c>
      <c r="AJ173" s="2">
        <f>COUNTIFS(ObservedSpeciesData!$A$2:$A$828,$A173,ObservedSpeciesData!$D$2:$D$828,$D173)</f>
        <v>3</v>
      </c>
      <c r="AK173" s="2">
        <f t="shared" si="2"/>
        <v>4</v>
      </c>
    </row>
    <row r="174" spans="1:37" x14ac:dyDescent="0.25">
      <c r="A174" s="14" t="s">
        <v>108</v>
      </c>
      <c r="B174" t="s">
        <v>80</v>
      </c>
      <c r="C174" t="s">
        <v>106</v>
      </c>
      <c r="D174" s="13">
        <v>42038</v>
      </c>
      <c r="E174">
        <v>1</v>
      </c>
      <c r="F174">
        <v>350</v>
      </c>
      <c r="G174" s="2" t="s">
        <v>89</v>
      </c>
      <c r="H174" s="2" t="s">
        <v>12</v>
      </c>
      <c r="I174">
        <v>2</v>
      </c>
      <c r="J174" s="2" t="s">
        <v>88</v>
      </c>
      <c r="K174" s="2">
        <f>IF(ISNUMBER(AVERAGEIFS(ObservedSpeciesData!K$2:K$4955,ObservedSpeciesData!$A$2:$A$4955,$A174,ObservedSpeciesData!$D$2:$D$4955,$D174)),AVERAGEIFS(ObservedSpeciesData!K$2:K$4955,ObservedSpeciesData!$A$2:$A$4955,$A174,ObservedSpeciesData!$D$2:$D$4955,$D174),"")</f>
        <v>262.5</v>
      </c>
      <c r="L174" s="26">
        <f>IF(ISNUMBER(AVERAGEIFS(ObservedSpeciesData!L$2:L$4955,ObservedSpeciesData!$A$2:$A$4955,$A174,ObservedSpeciesData!$D$2:$D$4955,$D174)),AVERAGEIFS(ObservedSpeciesData!L$2:L$4955,ObservedSpeciesData!$A$2:$A$4955,$A174,ObservedSpeciesData!$D$2:$D$4955,$D174),"")</f>
        <v>2643</v>
      </c>
      <c r="M174" s="23">
        <f>IF(ISNUMBER(AVERAGEIFS(ObservedSpeciesData!M$2:M$4955,ObservedSpeciesData!$A$2:$A$4955,$A174,ObservedSpeciesData!$D$2:$D$4955,$D174)),AVERAGEIFS(ObservedSpeciesData!M$2:M$4955,ObservedSpeciesData!$A$2:$A$4955,$A174,ObservedSpeciesData!$D$2:$D$4955,$D174),"")</f>
        <v>264.3</v>
      </c>
      <c r="N174" s="23" t="str">
        <f>IF(ISNUMBER(AVERAGEIFS(ObservedSpeciesData!N$2:N$4955,ObservedSpeciesData!$A$2:$A$4955,$A174,ObservedSpeciesData!$D$2:$D$4955,$D174)),AVERAGEIFS(ObservedSpeciesData!N$2:N$4955,ObservedSpeciesData!$A$2:$A$4955,$A174,ObservedSpeciesData!$D$2:$D$4955,$D174),"")</f>
        <v/>
      </c>
      <c r="O174" s="23" t="str">
        <f>IF(ISNUMBER(AVERAGEIFS(ObservedSpeciesData!O$2:O$4955,ObservedSpeciesData!$A$2:$A$4955,$A174,ObservedSpeciesData!$D$2:$D$4955,$D174)),AVERAGEIFS(ObservedSpeciesData!O$2:O$4955,ObservedSpeciesData!$A$2:$A$4955,$A174,ObservedSpeciesData!$D$2:$D$4955,$D174),"")</f>
        <v/>
      </c>
      <c r="P174" s="23" t="str">
        <f>IF(ISNUMBER(AVERAGEIFS(ObservedSpeciesData!P$2:P$4955,ObservedSpeciesData!$A$2:$A$4955,$A174,ObservedSpeciesData!$C$2:$C$4955,$C174,ObservedSpeciesData!$D$2:$D$4955,$D174)),AVERAGEIFS(ObservedSpeciesData!P$2:P$4955,ObservedSpeciesData!$A$2:$A$4955,$A174,ObservedSpeciesData!$C$2:$C$4955,$C174,ObservedSpeciesData!$D$2:$D$4955,$D174),"")</f>
        <v/>
      </c>
      <c r="Q174" s="23"/>
      <c r="R174" s="25" t="str">
        <f>IF(ISNUMBER(AVERAGEIFS(ObservedSpeciesData!R$2:R$4955,ObservedSpeciesData!$A$2:$A$4955,$A174,ObservedSpeciesData!$D$2:$D$4955,$D174)),AVERAGEIFS(ObservedSpeciesData!R$2:R$4955,ObservedSpeciesData!$A$2:$A$4955,$A174,ObservedSpeciesData!$D$2:$D$4955,$D174),"")</f>
        <v/>
      </c>
      <c r="S174" s="25" t="str">
        <f>IF(ISNUMBER(AVERAGEIFS(ObservedSpeciesData!S$2:S$4955,ObservedSpeciesData!$A$2:$A$4955,$A174,ObservedSpeciesData!$D$2:$D$4955,$D174)),AVERAGEIFS(ObservedSpeciesData!S$2:S$4955,ObservedSpeciesData!$A$2:$A$4955,$A174,ObservedSpeciesData!$D$2:$D$4955,$D174),"")</f>
        <v/>
      </c>
      <c r="T174" s="23" t="str">
        <f>IF(ISNUMBER(AVERAGEIFS(ObservedSpeciesData!T$2:T$4955,ObservedSpeciesData!$A$2:$A$4955,$A174,ObservedSpeciesData!$D$2:$D$4955,$D174)),AVERAGEIFS(ObservedSpeciesData!T$2:T$4955,ObservedSpeciesData!$A$2:$A$4955,$A174,ObservedSpeciesData!$D$2:$D$4955,$D174),"")</f>
        <v/>
      </c>
      <c r="U174" s="24" t="str">
        <f>IF(ISNUMBER(AVERAGEIFS(ObservedSpeciesData!U$2:U$4955,ObservedSpeciesData!$A$2:$A$4955,$A174,ObservedSpeciesData!$C$2:$C$4955,$C174,ObservedSpeciesData!$D$2:$D$4955,$D174)),AVERAGEIFS(ObservedSpeciesData!U$2:U$4955,ObservedSpeciesData!$A$2:$A$4955,$A174,ObservedSpeciesData!$C$2:$C$4955,$C174,ObservedSpeciesData!$D$2:$D$4955,$D174),"")</f>
        <v/>
      </c>
      <c r="V174" s="23" t="str">
        <f>IF(ISNUMBER(AVERAGEIFS(ObservedSpeciesData!V$2:V$4955,ObservedSpeciesData!$A$2:$A$4955,$A174,ObservedSpeciesData!$D$2:$D$4955,$D174)),AVERAGEIFS(ObservedSpeciesData!V$2:V$4955,ObservedSpeciesData!$A$2:$A$4955,$A174,ObservedSpeciesData!$D$2:$D$4955,$D174),"")</f>
        <v/>
      </c>
      <c r="W174" s="23" t="str">
        <f>IF(ISNUMBER(AVERAGEIFS(ObservedSpeciesData!W$2:W$4955,ObservedSpeciesData!$A$2:$A$4955,$A174,ObservedSpeciesData!$D$2:$D$4955,$D174)),AVERAGEIFS(ObservedSpeciesData!W$2:W$4955,ObservedSpeciesData!$A$2:$A$4955,$A174,ObservedSpeciesData!$D$2:$D$4955,$D174),"")</f>
        <v/>
      </c>
      <c r="X174" s="23" t="str">
        <f>IF(ISNUMBER(AVERAGEIFS(ObservedSpeciesData!X$2:X$4955,ObservedSpeciesData!$A$2:$A$4955,$A174,ObservedSpeciesData!$D$2:$D$4955,$D174)),AVERAGEIFS(ObservedSpeciesData!X$2:X$4955,ObservedSpeciesData!$A$2:$A$4955,$A174,ObservedSpeciesData!$D$2:$D$4955,$D174),"")</f>
        <v/>
      </c>
      <c r="Y174" s="23" t="str">
        <f>IF(ISNUMBER(AVERAGEIFS(ObservedSpeciesData!Y$2:Y$4955,ObservedSpeciesData!$A$2:$A$4955,$A174,ObservedSpeciesData!$D$2:$D$4955,$D174)),AVERAGEIFS(ObservedSpeciesData!Y$2:Y$4955,ObservedSpeciesData!$A$2:$A$4955,$A174,ObservedSpeciesData!$D$2:$D$4955,$D174),"")</f>
        <v/>
      </c>
      <c r="Z174" s="23" t="str">
        <f>IF(ISNUMBER(AVERAGEIFS(ObservedSpeciesData!Z$2:Z$4955,ObservedSpeciesData!$A$2:$A$4955,$A174,ObservedSpeciesData!$D$2:$D$4955,$D174)),AVERAGEIFS(ObservedSpeciesData!Z$2:Z$4955,ObservedSpeciesData!$A$2:$A$4955,$A174,ObservedSpeciesData!$D$2:$D$4955,$D174),"")</f>
        <v/>
      </c>
      <c r="AA174" s="23">
        <f>IF(ISNUMBER(AVERAGEIFS(ObservedSpeciesData!AA$2:AA$4955,ObservedSpeciesData!$A$2:$A$4955,$A174,ObservedSpeciesData!$D$2:$D$4955,$D174)),AVERAGEIFS(ObservedSpeciesData!AA$2:AA$4955,ObservedSpeciesData!$A$2:$A$4955,$A174,ObservedSpeciesData!$D$2:$D$4955,$D174),"")</f>
        <v>30.3</v>
      </c>
      <c r="AB174" s="24">
        <f>IF(ISNUMBER(AVERAGEIFS(ObservedSpeciesData!AB$2:AB$4955,ObservedSpeciesData!$A$2:$A$4955,$A174,ObservedSpeciesData!$D$2:$D$4955,$D174)),AVERAGEIFS(ObservedSpeciesData!AB$2:AB$4955,ObservedSpeciesData!$A$2:$A$4955,$A174,ObservedSpeciesData!$D$2:$D$4955,$D174),"")</f>
        <v>4.8666666666666664E-2</v>
      </c>
      <c r="AC174" s="24">
        <f>IF(ISNUMBER(AVERAGEIFS(ObservedSpeciesData!AC$2:AC$4955,ObservedSpeciesData!$A$2:$A$4955,$A174,ObservedSpeciesData!$D$2:$D$4955,$D174)),AVERAGEIFS(ObservedSpeciesData!AC$2:AC$4955,ObservedSpeciesData!$A$2:$A$4955,$A174,ObservedSpeciesData!$D$2:$D$4955,$D174),"")</f>
        <v>4.8666666666666664E-2</v>
      </c>
      <c r="AD174" s="23" t="str">
        <f>IF(ISNUMBER(AVERAGEIFS(ObservedSpeciesData!AD$2:AD$4955,ObservedSpeciesData!$A$2:$A$4955,$A174,ObservedSpeciesData!$D$2:$D$4955,$D174)),AVERAGEIFS(ObservedSpeciesData!AD$2:AD$4955,ObservedSpeciesData!$A$2:$A$4955,$A174,ObservedSpeciesData!$D$2:$D$4955,$D174),"")</f>
        <v/>
      </c>
      <c r="AE174" s="24" t="str">
        <f>IF(ISNUMBER(AVERAGEIFS(ObservedSpeciesData!AE$2:AE$4955,ObservedSpeciesData!$A$2:$A$4955,$A174,ObservedSpeciesData!$D$2:$D$4955,$D174)),AVERAGEIFS(ObservedSpeciesData!AE$2:AE$4955,ObservedSpeciesData!$A$2:$A$4955,$A174,ObservedSpeciesData!$D$2:$D$4955,$D174),"")</f>
        <v/>
      </c>
      <c r="AF174" s="23"/>
      <c r="AG174" s="24"/>
      <c r="AH174" s="23" t="str">
        <f>IF(ISNUMBER(AVERAGEIFS(ObservedSpeciesData!AH$2:AH$4955,ObservedSpeciesData!$A$2:$A$4955,$A174,ObservedSpeciesData!$D$2:$D$4955,$D174)),AVERAGEIFS(ObservedSpeciesData!AH$2:AH$4955,ObservedSpeciesData!$A$2:$A$4955,$A174,ObservedSpeciesData!$D$2:$D$4955,$D174),"")</f>
        <v/>
      </c>
      <c r="AI174" s="23" t="str">
        <f>IF(ISNUMBER(AVERAGEIFS(ObservedSpeciesData!AI$2:AI$4955,ObservedSpeciesData!$A$2:$A$4955,$A174,ObservedSpeciesData!$C$2:$C$4955,$C174,ObservedSpeciesData!$D$2:$D$4955,$D174)),AVERAGEIFS(ObservedSpeciesData!AI$2:AI$4955,ObservedSpeciesData!$A$2:$A$4955,$A174,ObservedSpeciesData!$C$2:$C$4955,$C174,ObservedSpeciesData!$D$2:$D$4955,$D174),"")</f>
        <v/>
      </c>
      <c r="AJ174" s="2">
        <f>COUNTIFS(ObservedSpeciesData!$A$2:$A$828,$A174,ObservedSpeciesData!$D$2:$D$828,$D174)</f>
        <v>3</v>
      </c>
      <c r="AK174" s="2">
        <f t="shared" si="2"/>
        <v>4</v>
      </c>
    </row>
    <row r="175" spans="1:37" x14ac:dyDescent="0.25">
      <c r="A175" s="14" t="s">
        <v>107</v>
      </c>
      <c r="B175" t="s">
        <v>80</v>
      </c>
      <c r="C175" t="s">
        <v>106</v>
      </c>
      <c r="D175" s="13">
        <v>42038</v>
      </c>
      <c r="E175">
        <v>1</v>
      </c>
      <c r="F175">
        <v>500</v>
      </c>
      <c r="G175" s="2" t="s">
        <v>89</v>
      </c>
      <c r="H175" s="2" t="s">
        <v>12</v>
      </c>
      <c r="I175">
        <v>2</v>
      </c>
      <c r="J175" s="2" t="s">
        <v>88</v>
      </c>
      <c r="K175" s="2">
        <f>IF(ISNUMBER(AVERAGEIFS(ObservedSpeciesData!K$2:K$4955,ObservedSpeciesData!$A$2:$A$4955,$A175,ObservedSpeciesData!$D$2:$D$4955,$D175)),AVERAGEIFS(ObservedSpeciesData!K$2:K$4955,ObservedSpeciesData!$A$2:$A$4955,$A175,ObservedSpeciesData!$D$2:$D$4955,$D175),"")</f>
        <v>375</v>
      </c>
      <c r="L175" s="26">
        <f>IF(ISNUMBER(AVERAGEIFS(ObservedSpeciesData!L$2:L$4955,ObservedSpeciesData!$A$2:$A$4955,$A175,ObservedSpeciesData!$D$2:$D$4955,$D175)),AVERAGEIFS(ObservedSpeciesData!L$2:L$4955,ObservedSpeciesData!$A$2:$A$4955,$A175,ObservedSpeciesData!$D$2:$D$4955,$D175),"")</f>
        <v>2704.6666666666665</v>
      </c>
      <c r="M175" s="23">
        <f>IF(ISNUMBER(AVERAGEIFS(ObservedSpeciesData!M$2:M$4955,ObservedSpeciesData!$A$2:$A$4955,$A175,ObservedSpeciesData!$D$2:$D$4955,$D175)),AVERAGEIFS(ObservedSpeciesData!M$2:M$4955,ObservedSpeciesData!$A$2:$A$4955,$A175,ObservedSpeciesData!$D$2:$D$4955,$D175),"")</f>
        <v>270.46666666666664</v>
      </c>
      <c r="N175" s="23" t="str">
        <f>IF(ISNUMBER(AVERAGEIFS(ObservedSpeciesData!N$2:N$4955,ObservedSpeciesData!$A$2:$A$4955,$A175,ObservedSpeciesData!$D$2:$D$4955,$D175)),AVERAGEIFS(ObservedSpeciesData!N$2:N$4955,ObservedSpeciesData!$A$2:$A$4955,$A175,ObservedSpeciesData!$D$2:$D$4955,$D175),"")</f>
        <v/>
      </c>
      <c r="O175" s="23" t="str">
        <f>IF(ISNUMBER(AVERAGEIFS(ObservedSpeciesData!O$2:O$4955,ObservedSpeciesData!$A$2:$A$4955,$A175,ObservedSpeciesData!$D$2:$D$4955,$D175)),AVERAGEIFS(ObservedSpeciesData!O$2:O$4955,ObservedSpeciesData!$A$2:$A$4955,$A175,ObservedSpeciesData!$D$2:$D$4955,$D175),"")</f>
        <v/>
      </c>
      <c r="P175" s="23" t="str">
        <f>IF(ISNUMBER(AVERAGEIFS(ObservedSpeciesData!P$2:P$4955,ObservedSpeciesData!$A$2:$A$4955,$A175,ObservedSpeciesData!$C$2:$C$4955,$C175,ObservedSpeciesData!$D$2:$D$4955,$D175)),AVERAGEIFS(ObservedSpeciesData!P$2:P$4955,ObservedSpeciesData!$A$2:$A$4955,$A175,ObservedSpeciesData!$C$2:$C$4955,$C175,ObservedSpeciesData!$D$2:$D$4955,$D175),"")</f>
        <v/>
      </c>
      <c r="Q175" s="23"/>
      <c r="R175" s="25" t="str">
        <f>IF(ISNUMBER(AVERAGEIFS(ObservedSpeciesData!R$2:R$4955,ObservedSpeciesData!$A$2:$A$4955,$A175,ObservedSpeciesData!$D$2:$D$4955,$D175)),AVERAGEIFS(ObservedSpeciesData!R$2:R$4955,ObservedSpeciesData!$A$2:$A$4955,$A175,ObservedSpeciesData!$D$2:$D$4955,$D175),"")</f>
        <v/>
      </c>
      <c r="S175" s="25" t="str">
        <f>IF(ISNUMBER(AVERAGEIFS(ObservedSpeciesData!S$2:S$4955,ObservedSpeciesData!$A$2:$A$4955,$A175,ObservedSpeciesData!$D$2:$D$4955,$D175)),AVERAGEIFS(ObservedSpeciesData!S$2:S$4955,ObservedSpeciesData!$A$2:$A$4955,$A175,ObservedSpeciesData!$D$2:$D$4955,$D175),"")</f>
        <v/>
      </c>
      <c r="T175" s="23" t="str">
        <f>IF(ISNUMBER(AVERAGEIFS(ObservedSpeciesData!T$2:T$4955,ObservedSpeciesData!$A$2:$A$4955,$A175,ObservedSpeciesData!$D$2:$D$4955,$D175)),AVERAGEIFS(ObservedSpeciesData!T$2:T$4955,ObservedSpeciesData!$A$2:$A$4955,$A175,ObservedSpeciesData!$D$2:$D$4955,$D175),"")</f>
        <v/>
      </c>
      <c r="U175" s="24" t="str">
        <f>IF(ISNUMBER(AVERAGEIFS(ObservedSpeciesData!U$2:U$4955,ObservedSpeciesData!$A$2:$A$4955,$A175,ObservedSpeciesData!$C$2:$C$4955,$C175,ObservedSpeciesData!$D$2:$D$4955,$D175)),AVERAGEIFS(ObservedSpeciesData!U$2:U$4955,ObservedSpeciesData!$A$2:$A$4955,$A175,ObservedSpeciesData!$C$2:$C$4955,$C175,ObservedSpeciesData!$D$2:$D$4955,$D175),"")</f>
        <v/>
      </c>
      <c r="V175" s="23" t="str">
        <f>IF(ISNUMBER(AVERAGEIFS(ObservedSpeciesData!V$2:V$4955,ObservedSpeciesData!$A$2:$A$4955,$A175,ObservedSpeciesData!$D$2:$D$4955,$D175)),AVERAGEIFS(ObservedSpeciesData!V$2:V$4955,ObservedSpeciesData!$A$2:$A$4955,$A175,ObservedSpeciesData!$D$2:$D$4955,$D175),"")</f>
        <v/>
      </c>
      <c r="W175" s="23" t="str">
        <f>IF(ISNUMBER(AVERAGEIFS(ObservedSpeciesData!W$2:W$4955,ObservedSpeciesData!$A$2:$A$4955,$A175,ObservedSpeciesData!$D$2:$D$4955,$D175)),AVERAGEIFS(ObservedSpeciesData!W$2:W$4955,ObservedSpeciesData!$A$2:$A$4955,$A175,ObservedSpeciesData!$D$2:$D$4955,$D175),"")</f>
        <v/>
      </c>
      <c r="X175" s="23" t="str">
        <f>IF(ISNUMBER(AVERAGEIFS(ObservedSpeciesData!X$2:X$4955,ObservedSpeciesData!$A$2:$A$4955,$A175,ObservedSpeciesData!$D$2:$D$4955,$D175)),AVERAGEIFS(ObservedSpeciesData!X$2:X$4955,ObservedSpeciesData!$A$2:$A$4955,$A175,ObservedSpeciesData!$D$2:$D$4955,$D175),"")</f>
        <v/>
      </c>
      <c r="Y175" s="23" t="str">
        <f>IF(ISNUMBER(AVERAGEIFS(ObservedSpeciesData!Y$2:Y$4955,ObservedSpeciesData!$A$2:$A$4955,$A175,ObservedSpeciesData!$D$2:$D$4955,$D175)),AVERAGEIFS(ObservedSpeciesData!Y$2:Y$4955,ObservedSpeciesData!$A$2:$A$4955,$A175,ObservedSpeciesData!$D$2:$D$4955,$D175),"")</f>
        <v/>
      </c>
      <c r="Z175" s="23" t="str">
        <f>IF(ISNUMBER(AVERAGEIFS(ObservedSpeciesData!Z$2:Z$4955,ObservedSpeciesData!$A$2:$A$4955,$A175,ObservedSpeciesData!$D$2:$D$4955,$D175)),AVERAGEIFS(ObservedSpeciesData!Z$2:Z$4955,ObservedSpeciesData!$A$2:$A$4955,$A175,ObservedSpeciesData!$D$2:$D$4955,$D175),"")</f>
        <v/>
      </c>
      <c r="AA175" s="23">
        <f>IF(ISNUMBER(AVERAGEIFS(ObservedSpeciesData!AA$2:AA$4955,ObservedSpeciesData!$A$2:$A$4955,$A175,ObservedSpeciesData!$D$2:$D$4955,$D175)),AVERAGEIFS(ObservedSpeciesData!AA$2:AA$4955,ObservedSpeciesData!$A$2:$A$4955,$A175,ObservedSpeciesData!$D$2:$D$4955,$D175),"")</f>
        <v>28.866666666666664</v>
      </c>
      <c r="AB175" s="24">
        <f>IF(ISNUMBER(AVERAGEIFS(ObservedSpeciesData!AB$2:AB$4955,ObservedSpeciesData!$A$2:$A$4955,$A175,ObservedSpeciesData!$D$2:$D$4955,$D175)),AVERAGEIFS(ObservedSpeciesData!AB$2:AB$4955,ObservedSpeciesData!$A$2:$A$4955,$A175,ObservedSpeciesData!$D$2:$D$4955,$D175),"")</f>
        <v>4.6000000000000006E-2</v>
      </c>
      <c r="AC175" s="24">
        <f>IF(ISNUMBER(AVERAGEIFS(ObservedSpeciesData!AC$2:AC$4955,ObservedSpeciesData!$A$2:$A$4955,$A175,ObservedSpeciesData!$D$2:$D$4955,$D175)),AVERAGEIFS(ObservedSpeciesData!AC$2:AC$4955,ObservedSpeciesData!$A$2:$A$4955,$A175,ObservedSpeciesData!$D$2:$D$4955,$D175),"")</f>
        <v>4.6000000000000006E-2</v>
      </c>
      <c r="AD175" s="23" t="str">
        <f>IF(ISNUMBER(AVERAGEIFS(ObservedSpeciesData!AD$2:AD$4955,ObservedSpeciesData!$A$2:$A$4955,$A175,ObservedSpeciesData!$D$2:$D$4955,$D175)),AVERAGEIFS(ObservedSpeciesData!AD$2:AD$4955,ObservedSpeciesData!$A$2:$A$4955,$A175,ObservedSpeciesData!$D$2:$D$4955,$D175),"")</f>
        <v/>
      </c>
      <c r="AE175" s="24" t="str">
        <f>IF(ISNUMBER(AVERAGEIFS(ObservedSpeciesData!AE$2:AE$4955,ObservedSpeciesData!$A$2:$A$4955,$A175,ObservedSpeciesData!$D$2:$D$4955,$D175)),AVERAGEIFS(ObservedSpeciesData!AE$2:AE$4955,ObservedSpeciesData!$A$2:$A$4955,$A175,ObservedSpeciesData!$D$2:$D$4955,$D175),"")</f>
        <v/>
      </c>
      <c r="AF175" s="23"/>
      <c r="AG175" s="24"/>
      <c r="AH175" s="23" t="str">
        <f>IF(ISNUMBER(AVERAGEIFS(ObservedSpeciesData!AH$2:AH$4955,ObservedSpeciesData!$A$2:$A$4955,$A175,ObservedSpeciesData!$D$2:$D$4955,$D175)),AVERAGEIFS(ObservedSpeciesData!AH$2:AH$4955,ObservedSpeciesData!$A$2:$A$4955,$A175,ObservedSpeciesData!$D$2:$D$4955,$D175),"")</f>
        <v/>
      </c>
      <c r="AI175" s="23" t="str">
        <f>IF(ISNUMBER(AVERAGEIFS(ObservedSpeciesData!AI$2:AI$4955,ObservedSpeciesData!$A$2:$A$4955,$A175,ObservedSpeciesData!$C$2:$C$4955,$C175,ObservedSpeciesData!$D$2:$D$4955,$D175)),AVERAGEIFS(ObservedSpeciesData!AI$2:AI$4955,ObservedSpeciesData!$A$2:$A$4955,$A175,ObservedSpeciesData!$C$2:$C$4955,$C175,ObservedSpeciesData!$D$2:$D$4955,$D175),"")</f>
        <v/>
      </c>
      <c r="AJ175" s="2">
        <f>COUNTIFS(ObservedSpeciesData!$A$2:$A$828,$A175,ObservedSpeciesData!$D$2:$D$828,$D175)</f>
        <v>3</v>
      </c>
      <c r="AK175" s="2">
        <f t="shared" si="2"/>
        <v>4</v>
      </c>
    </row>
    <row r="176" spans="1:37" x14ac:dyDescent="0.25">
      <c r="A176" s="14" t="s">
        <v>112</v>
      </c>
      <c r="B176" t="s">
        <v>80</v>
      </c>
      <c r="C176" t="s">
        <v>106</v>
      </c>
      <c r="D176" s="13">
        <v>42048</v>
      </c>
      <c r="E176">
        <v>1</v>
      </c>
      <c r="F176">
        <v>0</v>
      </c>
      <c r="G176" s="2" t="s">
        <v>89</v>
      </c>
      <c r="H176" s="2" t="s">
        <v>12</v>
      </c>
      <c r="I176">
        <v>2</v>
      </c>
      <c r="J176" s="2" t="s">
        <v>88</v>
      </c>
      <c r="K176" s="2">
        <f>IF(ISNUMBER(AVERAGEIFS(ObservedSpeciesData!K$2:K$4955,ObservedSpeciesData!$A$2:$A$4955,$A176,ObservedSpeciesData!$D$2:$D$4955,$D176)),AVERAGEIFS(ObservedSpeciesData!K$2:K$4955,ObservedSpeciesData!$A$2:$A$4955,$A176,ObservedSpeciesData!$D$2:$D$4955,$D176),"")</f>
        <v>0</v>
      </c>
      <c r="L176" s="26">
        <f>IF(ISNUMBER(AVERAGEIFS(ObservedSpeciesData!L$2:L$4955,ObservedSpeciesData!$A$2:$A$4955,$A176,ObservedSpeciesData!$D$2:$D$4955,$D176)),AVERAGEIFS(ObservedSpeciesData!L$2:L$4955,ObservedSpeciesData!$A$2:$A$4955,$A176,ObservedSpeciesData!$D$2:$D$4955,$D176),"")</f>
        <v>2803.3333333333335</v>
      </c>
      <c r="M176" s="23">
        <f>IF(ISNUMBER(AVERAGEIFS(ObservedSpeciesData!M$2:M$4955,ObservedSpeciesData!$A$2:$A$4955,$A176,ObservedSpeciesData!$D$2:$D$4955,$D176)),AVERAGEIFS(ObservedSpeciesData!M$2:M$4955,ObservedSpeciesData!$A$2:$A$4955,$A176,ObservedSpeciesData!$D$2:$D$4955,$D176),"")</f>
        <v>280.33333333333331</v>
      </c>
      <c r="N176" s="23" t="str">
        <f>IF(ISNUMBER(AVERAGEIFS(ObservedSpeciesData!N$2:N$4955,ObservedSpeciesData!$A$2:$A$4955,$A176,ObservedSpeciesData!$D$2:$D$4955,$D176)),AVERAGEIFS(ObservedSpeciesData!N$2:N$4955,ObservedSpeciesData!$A$2:$A$4955,$A176,ObservedSpeciesData!$D$2:$D$4955,$D176),"")</f>
        <v/>
      </c>
      <c r="O176" s="23" t="str">
        <f>IF(ISNUMBER(AVERAGEIFS(ObservedSpeciesData!O$2:O$4955,ObservedSpeciesData!$A$2:$A$4955,$A176,ObservedSpeciesData!$D$2:$D$4955,$D176)),AVERAGEIFS(ObservedSpeciesData!O$2:O$4955,ObservedSpeciesData!$A$2:$A$4955,$A176,ObservedSpeciesData!$D$2:$D$4955,$D176),"")</f>
        <v/>
      </c>
      <c r="P176" s="23" t="str">
        <f>IF(ISNUMBER(AVERAGEIFS(ObservedSpeciesData!P$2:P$4955,ObservedSpeciesData!$A$2:$A$4955,$A176,ObservedSpeciesData!$C$2:$C$4955,$C176,ObservedSpeciesData!$D$2:$D$4955,$D176)),AVERAGEIFS(ObservedSpeciesData!P$2:P$4955,ObservedSpeciesData!$A$2:$A$4955,$A176,ObservedSpeciesData!$C$2:$C$4955,$C176,ObservedSpeciesData!$D$2:$D$4955,$D176),"")</f>
        <v/>
      </c>
      <c r="Q176" s="23"/>
      <c r="R176" s="25" t="str">
        <f>IF(ISNUMBER(AVERAGEIFS(ObservedSpeciesData!R$2:R$4955,ObservedSpeciesData!$A$2:$A$4955,$A176,ObservedSpeciesData!$D$2:$D$4955,$D176)),AVERAGEIFS(ObservedSpeciesData!R$2:R$4955,ObservedSpeciesData!$A$2:$A$4955,$A176,ObservedSpeciesData!$D$2:$D$4955,$D176),"")</f>
        <v/>
      </c>
      <c r="S176" s="25" t="str">
        <f>IF(ISNUMBER(AVERAGEIFS(ObservedSpeciesData!S$2:S$4955,ObservedSpeciesData!$A$2:$A$4955,$A176,ObservedSpeciesData!$D$2:$D$4955,$D176)),AVERAGEIFS(ObservedSpeciesData!S$2:S$4955,ObservedSpeciesData!$A$2:$A$4955,$A176,ObservedSpeciesData!$D$2:$D$4955,$D176),"")</f>
        <v/>
      </c>
      <c r="T176" s="23" t="str">
        <f>IF(ISNUMBER(AVERAGEIFS(ObservedSpeciesData!T$2:T$4955,ObservedSpeciesData!$A$2:$A$4955,$A176,ObservedSpeciesData!$D$2:$D$4955,$D176)),AVERAGEIFS(ObservedSpeciesData!T$2:T$4955,ObservedSpeciesData!$A$2:$A$4955,$A176,ObservedSpeciesData!$D$2:$D$4955,$D176),"")</f>
        <v/>
      </c>
      <c r="U176" s="24" t="str">
        <f>IF(ISNUMBER(AVERAGEIFS(ObservedSpeciesData!U$2:U$4955,ObservedSpeciesData!$A$2:$A$4955,$A176,ObservedSpeciesData!$C$2:$C$4955,$C176,ObservedSpeciesData!$D$2:$D$4955,$D176)),AVERAGEIFS(ObservedSpeciesData!U$2:U$4955,ObservedSpeciesData!$A$2:$A$4955,$A176,ObservedSpeciesData!$C$2:$C$4955,$C176,ObservedSpeciesData!$D$2:$D$4955,$D176),"")</f>
        <v/>
      </c>
      <c r="V176" s="23" t="str">
        <f>IF(ISNUMBER(AVERAGEIFS(ObservedSpeciesData!V$2:V$4955,ObservedSpeciesData!$A$2:$A$4955,$A176,ObservedSpeciesData!$D$2:$D$4955,$D176)),AVERAGEIFS(ObservedSpeciesData!V$2:V$4955,ObservedSpeciesData!$A$2:$A$4955,$A176,ObservedSpeciesData!$D$2:$D$4955,$D176),"")</f>
        <v/>
      </c>
      <c r="W176" s="23" t="str">
        <f>IF(ISNUMBER(AVERAGEIFS(ObservedSpeciesData!W$2:W$4955,ObservedSpeciesData!$A$2:$A$4955,$A176,ObservedSpeciesData!$D$2:$D$4955,$D176)),AVERAGEIFS(ObservedSpeciesData!W$2:W$4955,ObservedSpeciesData!$A$2:$A$4955,$A176,ObservedSpeciesData!$D$2:$D$4955,$D176),"")</f>
        <v/>
      </c>
      <c r="X176" s="23" t="str">
        <f>IF(ISNUMBER(AVERAGEIFS(ObservedSpeciesData!X$2:X$4955,ObservedSpeciesData!$A$2:$A$4955,$A176,ObservedSpeciesData!$D$2:$D$4955,$D176)),AVERAGEIFS(ObservedSpeciesData!X$2:X$4955,ObservedSpeciesData!$A$2:$A$4955,$A176,ObservedSpeciesData!$D$2:$D$4955,$D176),"")</f>
        <v/>
      </c>
      <c r="Y176" s="23" t="str">
        <f>IF(ISNUMBER(AVERAGEIFS(ObservedSpeciesData!Y$2:Y$4955,ObservedSpeciesData!$A$2:$A$4955,$A176,ObservedSpeciesData!$D$2:$D$4955,$D176)),AVERAGEIFS(ObservedSpeciesData!Y$2:Y$4955,ObservedSpeciesData!$A$2:$A$4955,$A176,ObservedSpeciesData!$D$2:$D$4955,$D176),"")</f>
        <v/>
      </c>
      <c r="Z176" s="23" t="str">
        <f>IF(ISNUMBER(AVERAGEIFS(ObservedSpeciesData!Z$2:Z$4955,ObservedSpeciesData!$A$2:$A$4955,$A176,ObservedSpeciesData!$D$2:$D$4955,$D176)),AVERAGEIFS(ObservedSpeciesData!Z$2:Z$4955,ObservedSpeciesData!$A$2:$A$4955,$A176,ObservedSpeciesData!$D$2:$D$4955,$D176),"")</f>
        <v/>
      </c>
      <c r="AA176" s="23">
        <f>IF(ISNUMBER(AVERAGEIFS(ObservedSpeciesData!AA$2:AA$4955,ObservedSpeciesData!$A$2:$A$4955,$A176,ObservedSpeciesData!$D$2:$D$4955,$D176)),AVERAGEIFS(ObservedSpeciesData!AA$2:AA$4955,ObservedSpeciesData!$A$2:$A$4955,$A176,ObservedSpeciesData!$D$2:$D$4955,$D176),"")</f>
        <v>23.966666666666669</v>
      </c>
      <c r="AB176" s="24">
        <f>IF(ISNUMBER(AVERAGEIFS(ObservedSpeciesData!AB$2:AB$4955,ObservedSpeciesData!$A$2:$A$4955,$A176,ObservedSpeciesData!$D$2:$D$4955,$D176)),AVERAGEIFS(ObservedSpeciesData!AB$2:AB$4955,ObservedSpeciesData!$A$2:$A$4955,$A176,ObservedSpeciesData!$D$2:$D$4955,$D176),"")</f>
        <v>3.8333333333333337E-2</v>
      </c>
      <c r="AC176" s="24">
        <f>IF(ISNUMBER(AVERAGEIFS(ObservedSpeciesData!AC$2:AC$4955,ObservedSpeciesData!$A$2:$A$4955,$A176,ObservedSpeciesData!$D$2:$D$4955,$D176)),AVERAGEIFS(ObservedSpeciesData!AC$2:AC$4955,ObservedSpeciesData!$A$2:$A$4955,$A176,ObservedSpeciesData!$D$2:$D$4955,$D176),"")</f>
        <v>3.8333333333333337E-2</v>
      </c>
      <c r="AD176" s="23" t="str">
        <f>IF(ISNUMBER(AVERAGEIFS(ObservedSpeciesData!AD$2:AD$4955,ObservedSpeciesData!$A$2:$A$4955,$A176,ObservedSpeciesData!$D$2:$D$4955,$D176)),AVERAGEIFS(ObservedSpeciesData!AD$2:AD$4955,ObservedSpeciesData!$A$2:$A$4955,$A176,ObservedSpeciesData!$D$2:$D$4955,$D176),"")</f>
        <v/>
      </c>
      <c r="AE176" s="24" t="str">
        <f>IF(ISNUMBER(AVERAGEIFS(ObservedSpeciesData!AE$2:AE$4955,ObservedSpeciesData!$A$2:$A$4955,$A176,ObservedSpeciesData!$D$2:$D$4955,$D176)),AVERAGEIFS(ObservedSpeciesData!AE$2:AE$4955,ObservedSpeciesData!$A$2:$A$4955,$A176,ObservedSpeciesData!$D$2:$D$4955,$D176),"")</f>
        <v/>
      </c>
      <c r="AF176" s="23"/>
      <c r="AG176" s="24"/>
      <c r="AH176" s="23" t="str">
        <f>IF(ISNUMBER(AVERAGEIFS(ObservedSpeciesData!AH$2:AH$4955,ObservedSpeciesData!$A$2:$A$4955,$A176,ObservedSpeciesData!$D$2:$D$4955,$D176)),AVERAGEIFS(ObservedSpeciesData!AH$2:AH$4955,ObservedSpeciesData!$A$2:$A$4955,$A176,ObservedSpeciesData!$D$2:$D$4955,$D176),"")</f>
        <v/>
      </c>
      <c r="AI176" s="23" t="str">
        <f>IF(ISNUMBER(AVERAGEIFS(ObservedSpeciesData!AI$2:AI$4955,ObservedSpeciesData!$A$2:$A$4955,$A176,ObservedSpeciesData!$C$2:$C$4955,$C176,ObservedSpeciesData!$D$2:$D$4955,$D176)),AVERAGEIFS(ObservedSpeciesData!AI$2:AI$4955,ObservedSpeciesData!$A$2:$A$4955,$A176,ObservedSpeciesData!$C$2:$C$4955,$C176,ObservedSpeciesData!$D$2:$D$4955,$D176),"")</f>
        <v/>
      </c>
      <c r="AJ176" s="2">
        <f>COUNTIFS(ObservedSpeciesData!$A$2:$A$828,$A176,ObservedSpeciesData!$D$2:$D$828,$D176)</f>
        <v>3</v>
      </c>
      <c r="AK176" s="2">
        <f t="shared" si="2"/>
        <v>4</v>
      </c>
    </row>
    <row r="177" spans="1:37" x14ac:dyDescent="0.25">
      <c r="A177" s="14" t="s">
        <v>111</v>
      </c>
      <c r="B177" t="s">
        <v>80</v>
      </c>
      <c r="C177" t="s">
        <v>106</v>
      </c>
      <c r="D177" s="13">
        <v>42048</v>
      </c>
      <c r="E177">
        <v>1</v>
      </c>
      <c r="F177">
        <v>50</v>
      </c>
      <c r="G177" s="2" t="s">
        <v>89</v>
      </c>
      <c r="H177" s="2" t="s">
        <v>12</v>
      </c>
      <c r="I177">
        <v>2</v>
      </c>
      <c r="J177" s="2" t="s">
        <v>88</v>
      </c>
      <c r="K177" s="2">
        <f>IF(ISNUMBER(AVERAGEIFS(ObservedSpeciesData!K$2:K$4955,ObservedSpeciesData!$A$2:$A$4955,$A177,ObservedSpeciesData!$D$2:$D$4955,$D177)),AVERAGEIFS(ObservedSpeciesData!K$2:K$4955,ObservedSpeciesData!$A$2:$A$4955,$A177,ObservedSpeciesData!$D$2:$D$4955,$D177),"")</f>
        <v>37.5</v>
      </c>
      <c r="L177" s="26">
        <f>IF(ISNUMBER(AVERAGEIFS(ObservedSpeciesData!L$2:L$4955,ObservedSpeciesData!$A$2:$A$4955,$A177,ObservedSpeciesData!$D$2:$D$4955,$D177)),AVERAGEIFS(ObservedSpeciesData!L$2:L$4955,ObservedSpeciesData!$A$2:$A$4955,$A177,ObservedSpeciesData!$D$2:$D$4955,$D177),"")</f>
        <v>2963.6666666666665</v>
      </c>
      <c r="M177" s="23">
        <f>IF(ISNUMBER(AVERAGEIFS(ObservedSpeciesData!M$2:M$4955,ObservedSpeciesData!$A$2:$A$4955,$A177,ObservedSpeciesData!$D$2:$D$4955,$D177)),AVERAGEIFS(ObservedSpeciesData!M$2:M$4955,ObservedSpeciesData!$A$2:$A$4955,$A177,ObservedSpeciesData!$D$2:$D$4955,$D177),"")</f>
        <v>296.36666666666667</v>
      </c>
      <c r="N177" s="23" t="str">
        <f>IF(ISNUMBER(AVERAGEIFS(ObservedSpeciesData!N$2:N$4955,ObservedSpeciesData!$A$2:$A$4955,$A177,ObservedSpeciesData!$D$2:$D$4955,$D177)),AVERAGEIFS(ObservedSpeciesData!N$2:N$4955,ObservedSpeciesData!$A$2:$A$4955,$A177,ObservedSpeciesData!$D$2:$D$4955,$D177),"")</f>
        <v/>
      </c>
      <c r="O177" s="23" t="str">
        <f>IF(ISNUMBER(AVERAGEIFS(ObservedSpeciesData!O$2:O$4955,ObservedSpeciesData!$A$2:$A$4955,$A177,ObservedSpeciesData!$D$2:$D$4955,$D177)),AVERAGEIFS(ObservedSpeciesData!O$2:O$4955,ObservedSpeciesData!$A$2:$A$4955,$A177,ObservedSpeciesData!$D$2:$D$4955,$D177),"")</f>
        <v/>
      </c>
      <c r="P177" s="23" t="str">
        <f>IF(ISNUMBER(AVERAGEIFS(ObservedSpeciesData!P$2:P$4955,ObservedSpeciesData!$A$2:$A$4955,$A177,ObservedSpeciesData!$C$2:$C$4955,$C177,ObservedSpeciesData!$D$2:$D$4955,$D177)),AVERAGEIFS(ObservedSpeciesData!P$2:P$4955,ObservedSpeciesData!$A$2:$A$4955,$A177,ObservedSpeciesData!$C$2:$C$4955,$C177,ObservedSpeciesData!$D$2:$D$4955,$D177),"")</f>
        <v/>
      </c>
      <c r="Q177" s="23"/>
      <c r="R177" s="25" t="str">
        <f>IF(ISNUMBER(AVERAGEIFS(ObservedSpeciesData!R$2:R$4955,ObservedSpeciesData!$A$2:$A$4955,$A177,ObservedSpeciesData!$D$2:$D$4955,$D177)),AVERAGEIFS(ObservedSpeciesData!R$2:R$4955,ObservedSpeciesData!$A$2:$A$4955,$A177,ObservedSpeciesData!$D$2:$D$4955,$D177),"")</f>
        <v/>
      </c>
      <c r="S177" s="25" t="str">
        <f>IF(ISNUMBER(AVERAGEIFS(ObservedSpeciesData!S$2:S$4955,ObservedSpeciesData!$A$2:$A$4955,$A177,ObservedSpeciesData!$D$2:$D$4955,$D177)),AVERAGEIFS(ObservedSpeciesData!S$2:S$4955,ObservedSpeciesData!$A$2:$A$4955,$A177,ObservedSpeciesData!$D$2:$D$4955,$D177),"")</f>
        <v/>
      </c>
      <c r="T177" s="23" t="str">
        <f>IF(ISNUMBER(AVERAGEIFS(ObservedSpeciesData!T$2:T$4955,ObservedSpeciesData!$A$2:$A$4955,$A177,ObservedSpeciesData!$D$2:$D$4955,$D177)),AVERAGEIFS(ObservedSpeciesData!T$2:T$4955,ObservedSpeciesData!$A$2:$A$4955,$A177,ObservedSpeciesData!$D$2:$D$4955,$D177),"")</f>
        <v/>
      </c>
      <c r="U177" s="24" t="str">
        <f>IF(ISNUMBER(AVERAGEIFS(ObservedSpeciesData!U$2:U$4955,ObservedSpeciesData!$A$2:$A$4955,$A177,ObservedSpeciesData!$C$2:$C$4955,$C177,ObservedSpeciesData!$D$2:$D$4955,$D177)),AVERAGEIFS(ObservedSpeciesData!U$2:U$4955,ObservedSpeciesData!$A$2:$A$4955,$A177,ObservedSpeciesData!$C$2:$C$4955,$C177,ObservedSpeciesData!$D$2:$D$4955,$D177),"")</f>
        <v/>
      </c>
      <c r="V177" s="23" t="str">
        <f>IF(ISNUMBER(AVERAGEIFS(ObservedSpeciesData!V$2:V$4955,ObservedSpeciesData!$A$2:$A$4955,$A177,ObservedSpeciesData!$D$2:$D$4955,$D177)),AVERAGEIFS(ObservedSpeciesData!V$2:V$4955,ObservedSpeciesData!$A$2:$A$4955,$A177,ObservedSpeciesData!$D$2:$D$4955,$D177),"")</f>
        <v/>
      </c>
      <c r="W177" s="23" t="str">
        <f>IF(ISNUMBER(AVERAGEIFS(ObservedSpeciesData!W$2:W$4955,ObservedSpeciesData!$A$2:$A$4955,$A177,ObservedSpeciesData!$D$2:$D$4955,$D177)),AVERAGEIFS(ObservedSpeciesData!W$2:W$4955,ObservedSpeciesData!$A$2:$A$4955,$A177,ObservedSpeciesData!$D$2:$D$4955,$D177),"")</f>
        <v/>
      </c>
      <c r="X177" s="23" t="str">
        <f>IF(ISNUMBER(AVERAGEIFS(ObservedSpeciesData!X$2:X$4955,ObservedSpeciesData!$A$2:$A$4955,$A177,ObservedSpeciesData!$D$2:$D$4955,$D177)),AVERAGEIFS(ObservedSpeciesData!X$2:X$4955,ObservedSpeciesData!$A$2:$A$4955,$A177,ObservedSpeciesData!$D$2:$D$4955,$D177),"")</f>
        <v/>
      </c>
      <c r="Y177" s="23" t="str">
        <f>IF(ISNUMBER(AVERAGEIFS(ObservedSpeciesData!Y$2:Y$4955,ObservedSpeciesData!$A$2:$A$4955,$A177,ObservedSpeciesData!$D$2:$D$4955,$D177)),AVERAGEIFS(ObservedSpeciesData!Y$2:Y$4955,ObservedSpeciesData!$A$2:$A$4955,$A177,ObservedSpeciesData!$D$2:$D$4955,$D177),"")</f>
        <v/>
      </c>
      <c r="Z177" s="23" t="str">
        <f>IF(ISNUMBER(AVERAGEIFS(ObservedSpeciesData!Z$2:Z$4955,ObservedSpeciesData!$A$2:$A$4955,$A177,ObservedSpeciesData!$D$2:$D$4955,$D177)),AVERAGEIFS(ObservedSpeciesData!Z$2:Z$4955,ObservedSpeciesData!$A$2:$A$4955,$A177,ObservedSpeciesData!$D$2:$D$4955,$D177),"")</f>
        <v/>
      </c>
      <c r="AA177" s="23">
        <f>IF(ISNUMBER(AVERAGEIFS(ObservedSpeciesData!AA$2:AA$4955,ObservedSpeciesData!$A$2:$A$4955,$A177,ObservedSpeciesData!$D$2:$D$4955,$D177)),AVERAGEIFS(ObservedSpeciesData!AA$2:AA$4955,ObservedSpeciesData!$A$2:$A$4955,$A177,ObservedSpeciesData!$D$2:$D$4955,$D177),"")</f>
        <v>23.166666666666668</v>
      </c>
      <c r="AB177" s="24">
        <f>IF(ISNUMBER(AVERAGEIFS(ObservedSpeciesData!AB$2:AB$4955,ObservedSpeciesData!$A$2:$A$4955,$A177,ObservedSpeciesData!$D$2:$D$4955,$D177)),AVERAGEIFS(ObservedSpeciesData!AB$2:AB$4955,ObservedSpeciesData!$A$2:$A$4955,$A177,ObservedSpeciesData!$D$2:$D$4955,$D177),"")</f>
        <v>3.7333333333333336E-2</v>
      </c>
      <c r="AC177" s="24">
        <f>IF(ISNUMBER(AVERAGEIFS(ObservedSpeciesData!AC$2:AC$4955,ObservedSpeciesData!$A$2:$A$4955,$A177,ObservedSpeciesData!$D$2:$D$4955,$D177)),AVERAGEIFS(ObservedSpeciesData!AC$2:AC$4955,ObservedSpeciesData!$A$2:$A$4955,$A177,ObservedSpeciesData!$D$2:$D$4955,$D177),"")</f>
        <v>3.7333333333333336E-2</v>
      </c>
      <c r="AD177" s="23" t="str">
        <f>IF(ISNUMBER(AVERAGEIFS(ObservedSpeciesData!AD$2:AD$4955,ObservedSpeciesData!$A$2:$A$4955,$A177,ObservedSpeciesData!$D$2:$D$4955,$D177)),AVERAGEIFS(ObservedSpeciesData!AD$2:AD$4955,ObservedSpeciesData!$A$2:$A$4955,$A177,ObservedSpeciesData!$D$2:$D$4955,$D177),"")</f>
        <v/>
      </c>
      <c r="AE177" s="24" t="str">
        <f>IF(ISNUMBER(AVERAGEIFS(ObservedSpeciesData!AE$2:AE$4955,ObservedSpeciesData!$A$2:$A$4955,$A177,ObservedSpeciesData!$D$2:$D$4955,$D177)),AVERAGEIFS(ObservedSpeciesData!AE$2:AE$4955,ObservedSpeciesData!$A$2:$A$4955,$A177,ObservedSpeciesData!$D$2:$D$4955,$D177),"")</f>
        <v/>
      </c>
      <c r="AF177" s="23"/>
      <c r="AG177" s="24"/>
      <c r="AH177" s="23" t="str">
        <f>IF(ISNUMBER(AVERAGEIFS(ObservedSpeciesData!AH$2:AH$4955,ObservedSpeciesData!$A$2:$A$4955,$A177,ObservedSpeciesData!$D$2:$D$4955,$D177)),AVERAGEIFS(ObservedSpeciesData!AH$2:AH$4955,ObservedSpeciesData!$A$2:$A$4955,$A177,ObservedSpeciesData!$D$2:$D$4955,$D177),"")</f>
        <v/>
      </c>
      <c r="AI177" s="23" t="str">
        <f>IF(ISNUMBER(AVERAGEIFS(ObservedSpeciesData!AI$2:AI$4955,ObservedSpeciesData!$A$2:$A$4955,$A177,ObservedSpeciesData!$C$2:$C$4955,$C177,ObservedSpeciesData!$D$2:$D$4955,$D177)),AVERAGEIFS(ObservedSpeciesData!AI$2:AI$4955,ObservedSpeciesData!$A$2:$A$4955,$A177,ObservedSpeciesData!$C$2:$C$4955,$C177,ObservedSpeciesData!$D$2:$D$4955,$D177),"")</f>
        <v/>
      </c>
      <c r="AJ177" s="2">
        <f>COUNTIFS(ObservedSpeciesData!$A$2:$A$828,$A177,ObservedSpeciesData!$D$2:$D$828,$D177)</f>
        <v>3</v>
      </c>
      <c r="AK177" s="2">
        <f t="shared" si="2"/>
        <v>4</v>
      </c>
    </row>
    <row r="178" spans="1:37" x14ac:dyDescent="0.25">
      <c r="A178" s="14" t="s">
        <v>110</v>
      </c>
      <c r="B178" t="s">
        <v>80</v>
      </c>
      <c r="C178" t="s">
        <v>106</v>
      </c>
      <c r="D178" s="13">
        <v>42048</v>
      </c>
      <c r="E178">
        <v>1</v>
      </c>
      <c r="F178">
        <v>100</v>
      </c>
      <c r="G178" s="2" t="s">
        <v>89</v>
      </c>
      <c r="H178" s="2" t="s">
        <v>12</v>
      </c>
      <c r="I178">
        <v>2</v>
      </c>
      <c r="J178" s="2" t="s">
        <v>88</v>
      </c>
      <c r="K178" s="2">
        <f>IF(ISNUMBER(AVERAGEIFS(ObservedSpeciesData!K$2:K$4955,ObservedSpeciesData!$A$2:$A$4955,$A178,ObservedSpeciesData!$D$2:$D$4955,$D178)),AVERAGEIFS(ObservedSpeciesData!K$2:K$4955,ObservedSpeciesData!$A$2:$A$4955,$A178,ObservedSpeciesData!$D$2:$D$4955,$D178),"")</f>
        <v>75</v>
      </c>
      <c r="L178" s="26">
        <f>IF(ISNUMBER(AVERAGEIFS(ObservedSpeciesData!L$2:L$4955,ObservedSpeciesData!$A$2:$A$4955,$A178,ObservedSpeciesData!$D$2:$D$4955,$D178)),AVERAGEIFS(ObservedSpeciesData!L$2:L$4955,ObservedSpeciesData!$A$2:$A$4955,$A178,ObservedSpeciesData!$D$2:$D$4955,$D178),"")</f>
        <v>2470.3333333333335</v>
      </c>
      <c r="M178" s="23">
        <f>IF(ISNUMBER(AVERAGEIFS(ObservedSpeciesData!M$2:M$4955,ObservedSpeciesData!$A$2:$A$4955,$A178,ObservedSpeciesData!$D$2:$D$4955,$D178)),AVERAGEIFS(ObservedSpeciesData!M$2:M$4955,ObservedSpeciesData!$A$2:$A$4955,$A178,ObservedSpeciesData!$D$2:$D$4955,$D178),"")</f>
        <v>247.0333333333333</v>
      </c>
      <c r="N178" s="23" t="str">
        <f>IF(ISNUMBER(AVERAGEIFS(ObservedSpeciesData!N$2:N$4955,ObservedSpeciesData!$A$2:$A$4955,$A178,ObservedSpeciesData!$D$2:$D$4955,$D178)),AVERAGEIFS(ObservedSpeciesData!N$2:N$4955,ObservedSpeciesData!$A$2:$A$4955,$A178,ObservedSpeciesData!$D$2:$D$4955,$D178),"")</f>
        <v/>
      </c>
      <c r="O178" s="23" t="str">
        <f>IF(ISNUMBER(AVERAGEIFS(ObservedSpeciesData!O$2:O$4955,ObservedSpeciesData!$A$2:$A$4955,$A178,ObservedSpeciesData!$D$2:$D$4955,$D178)),AVERAGEIFS(ObservedSpeciesData!O$2:O$4955,ObservedSpeciesData!$A$2:$A$4955,$A178,ObservedSpeciesData!$D$2:$D$4955,$D178),"")</f>
        <v/>
      </c>
      <c r="P178" s="23" t="str">
        <f>IF(ISNUMBER(AVERAGEIFS(ObservedSpeciesData!P$2:P$4955,ObservedSpeciesData!$A$2:$A$4955,$A178,ObservedSpeciesData!$C$2:$C$4955,$C178,ObservedSpeciesData!$D$2:$D$4955,$D178)),AVERAGEIFS(ObservedSpeciesData!P$2:P$4955,ObservedSpeciesData!$A$2:$A$4955,$A178,ObservedSpeciesData!$C$2:$C$4955,$C178,ObservedSpeciesData!$D$2:$D$4955,$D178),"")</f>
        <v/>
      </c>
      <c r="Q178" s="23"/>
      <c r="R178" s="25" t="str">
        <f>IF(ISNUMBER(AVERAGEIFS(ObservedSpeciesData!R$2:R$4955,ObservedSpeciesData!$A$2:$A$4955,$A178,ObservedSpeciesData!$D$2:$D$4955,$D178)),AVERAGEIFS(ObservedSpeciesData!R$2:R$4955,ObservedSpeciesData!$A$2:$A$4955,$A178,ObservedSpeciesData!$D$2:$D$4955,$D178),"")</f>
        <v/>
      </c>
      <c r="S178" s="25" t="str">
        <f>IF(ISNUMBER(AVERAGEIFS(ObservedSpeciesData!S$2:S$4955,ObservedSpeciesData!$A$2:$A$4955,$A178,ObservedSpeciesData!$D$2:$D$4955,$D178)),AVERAGEIFS(ObservedSpeciesData!S$2:S$4955,ObservedSpeciesData!$A$2:$A$4955,$A178,ObservedSpeciesData!$D$2:$D$4955,$D178),"")</f>
        <v/>
      </c>
      <c r="T178" s="23" t="str">
        <f>IF(ISNUMBER(AVERAGEIFS(ObservedSpeciesData!T$2:T$4955,ObservedSpeciesData!$A$2:$A$4955,$A178,ObservedSpeciesData!$D$2:$D$4955,$D178)),AVERAGEIFS(ObservedSpeciesData!T$2:T$4955,ObservedSpeciesData!$A$2:$A$4955,$A178,ObservedSpeciesData!$D$2:$D$4955,$D178),"")</f>
        <v/>
      </c>
      <c r="U178" s="24" t="str">
        <f>IF(ISNUMBER(AVERAGEIFS(ObservedSpeciesData!U$2:U$4955,ObservedSpeciesData!$A$2:$A$4955,$A178,ObservedSpeciesData!$C$2:$C$4955,$C178,ObservedSpeciesData!$D$2:$D$4955,$D178)),AVERAGEIFS(ObservedSpeciesData!U$2:U$4955,ObservedSpeciesData!$A$2:$A$4955,$A178,ObservedSpeciesData!$C$2:$C$4955,$C178,ObservedSpeciesData!$D$2:$D$4955,$D178),"")</f>
        <v/>
      </c>
      <c r="V178" s="23" t="str">
        <f>IF(ISNUMBER(AVERAGEIFS(ObservedSpeciesData!V$2:V$4955,ObservedSpeciesData!$A$2:$A$4955,$A178,ObservedSpeciesData!$D$2:$D$4955,$D178)),AVERAGEIFS(ObservedSpeciesData!V$2:V$4955,ObservedSpeciesData!$A$2:$A$4955,$A178,ObservedSpeciesData!$D$2:$D$4955,$D178),"")</f>
        <v/>
      </c>
      <c r="W178" s="23" t="str">
        <f>IF(ISNUMBER(AVERAGEIFS(ObservedSpeciesData!W$2:W$4955,ObservedSpeciesData!$A$2:$A$4955,$A178,ObservedSpeciesData!$D$2:$D$4955,$D178)),AVERAGEIFS(ObservedSpeciesData!W$2:W$4955,ObservedSpeciesData!$A$2:$A$4955,$A178,ObservedSpeciesData!$D$2:$D$4955,$D178),"")</f>
        <v/>
      </c>
      <c r="X178" s="23" t="str">
        <f>IF(ISNUMBER(AVERAGEIFS(ObservedSpeciesData!X$2:X$4955,ObservedSpeciesData!$A$2:$A$4955,$A178,ObservedSpeciesData!$D$2:$D$4955,$D178)),AVERAGEIFS(ObservedSpeciesData!X$2:X$4955,ObservedSpeciesData!$A$2:$A$4955,$A178,ObservedSpeciesData!$D$2:$D$4955,$D178),"")</f>
        <v/>
      </c>
      <c r="Y178" s="23" t="str">
        <f>IF(ISNUMBER(AVERAGEIFS(ObservedSpeciesData!Y$2:Y$4955,ObservedSpeciesData!$A$2:$A$4955,$A178,ObservedSpeciesData!$D$2:$D$4955,$D178)),AVERAGEIFS(ObservedSpeciesData!Y$2:Y$4955,ObservedSpeciesData!$A$2:$A$4955,$A178,ObservedSpeciesData!$D$2:$D$4955,$D178),"")</f>
        <v/>
      </c>
      <c r="Z178" s="23" t="str">
        <f>IF(ISNUMBER(AVERAGEIFS(ObservedSpeciesData!Z$2:Z$4955,ObservedSpeciesData!$A$2:$A$4955,$A178,ObservedSpeciesData!$D$2:$D$4955,$D178)),AVERAGEIFS(ObservedSpeciesData!Z$2:Z$4955,ObservedSpeciesData!$A$2:$A$4955,$A178,ObservedSpeciesData!$D$2:$D$4955,$D178),"")</f>
        <v/>
      </c>
      <c r="AA178" s="23">
        <f>IF(ISNUMBER(AVERAGEIFS(ObservedSpeciesData!AA$2:AA$4955,ObservedSpeciesData!$A$2:$A$4955,$A178,ObservedSpeciesData!$D$2:$D$4955,$D178)),AVERAGEIFS(ObservedSpeciesData!AA$2:AA$4955,ObservedSpeciesData!$A$2:$A$4955,$A178,ObservedSpeciesData!$D$2:$D$4955,$D178),"")</f>
        <v>22.333333333333332</v>
      </c>
      <c r="AB178" s="24">
        <f>IF(ISNUMBER(AVERAGEIFS(ObservedSpeciesData!AB$2:AB$4955,ObservedSpeciesData!$A$2:$A$4955,$A178,ObservedSpeciesData!$D$2:$D$4955,$D178)),AVERAGEIFS(ObservedSpeciesData!AB$2:AB$4955,ObservedSpeciesData!$A$2:$A$4955,$A178,ObservedSpeciesData!$D$2:$D$4955,$D178),"")</f>
        <v>3.5666666666666673E-2</v>
      </c>
      <c r="AC178" s="24">
        <f>IF(ISNUMBER(AVERAGEIFS(ObservedSpeciesData!AC$2:AC$4955,ObservedSpeciesData!$A$2:$A$4955,$A178,ObservedSpeciesData!$D$2:$D$4955,$D178)),AVERAGEIFS(ObservedSpeciesData!AC$2:AC$4955,ObservedSpeciesData!$A$2:$A$4955,$A178,ObservedSpeciesData!$D$2:$D$4955,$D178),"")</f>
        <v>3.5666666666666673E-2</v>
      </c>
      <c r="AD178" s="23" t="str">
        <f>IF(ISNUMBER(AVERAGEIFS(ObservedSpeciesData!AD$2:AD$4955,ObservedSpeciesData!$A$2:$A$4955,$A178,ObservedSpeciesData!$D$2:$D$4955,$D178)),AVERAGEIFS(ObservedSpeciesData!AD$2:AD$4955,ObservedSpeciesData!$A$2:$A$4955,$A178,ObservedSpeciesData!$D$2:$D$4955,$D178),"")</f>
        <v/>
      </c>
      <c r="AE178" s="24" t="str">
        <f>IF(ISNUMBER(AVERAGEIFS(ObservedSpeciesData!AE$2:AE$4955,ObservedSpeciesData!$A$2:$A$4955,$A178,ObservedSpeciesData!$D$2:$D$4955,$D178)),AVERAGEIFS(ObservedSpeciesData!AE$2:AE$4955,ObservedSpeciesData!$A$2:$A$4955,$A178,ObservedSpeciesData!$D$2:$D$4955,$D178),"")</f>
        <v/>
      </c>
      <c r="AF178" s="23"/>
      <c r="AG178" s="24"/>
      <c r="AH178" s="23" t="str">
        <f>IF(ISNUMBER(AVERAGEIFS(ObservedSpeciesData!AH$2:AH$4955,ObservedSpeciesData!$A$2:$A$4955,$A178,ObservedSpeciesData!$D$2:$D$4955,$D178)),AVERAGEIFS(ObservedSpeciesData!AH$2:AH$4955,ObservedSpeciesData!$A$2:$A$4955,$A178,ObservedSpeciesData!$D$2:$D$4955,$D178),"")</f>
        <v/>
      </c>
      <c r="AI178" s="23" t="str">
        <f>IF(ISNUMBER(AVERAGEIFS(ObservedSpeciesData!AI$2:AI$4955,ObservedSpeciesData!$A$2:$A$4955,$A178,ObservedSpeciesData!$C$2:$C$4955,$C178,ObservedSpeciesData!$D$2:$D$4955,$D178)),AVERAGEIFS(ObservedSpeciesData!AI$2:AI$4955,ObservedSpeciesData!$A$2:$A$4955,$A178,ObservedSpeciesData!$C$2:$C$4955,$C178,ObservedSpeciesData!$D$2:$D$4955,$D178),"")</f>
        <v/>
      </c>
      <c r="AJ178" s="2">
        <f>COUNTIFS(ObservedSpeciesData!$A$2:$A$828,$A178,ObservedSpeciesData!$D$2:$D$828,$D178)</f>
        <v>3</v>
      </c>
      <c r="AK178" s="2">
        <f t="shared" si="2"/>
        <v>4</v>
      </c>
    </row>
    <row r="179" spans="1:37" x14ac:dyDescent="0.25">
      <c r="A179" s="14" t="s">
        <v>109</v>
      </c>
      <c r="B179" t="s">
        <v>80</v>
      </c>
      <c r="C179" t="s">
        <v>106</v>
      </c>
      <c r="D179" s="13">
        <v>42048</v>
      </c>
      <c r="E179">
        <v>1</v>
      </c>
      <c r="F179">
        <v>200</v>
      </c>
      <c r="G179" s="2" t="s">
        <v>89</v>
      </c>
      <c r="H179" s="2" t="s">
        <v>12</v>
      </c>
      <c r="I179">
        <v>2</v>
      </c>
      <c r="J179" s="2" t="s">
        <v>88</v>
      </c>
      <c r="K179" s="2">
        <f>IF(ISNUMBER(AVERAGEIFS(ObservedSpeciesData!K$2:K$4955,ObservedSpeciesData!$A$2:$A$4955,$A179,ObservedSpeciesData!$D$2:$D$4955,$D179)),AVERAGEIFS(ObservedSpeciesData!K$2:K$4955,ObservedSpeciesData!$A$2:$A$4955,$A179,ObservedSpeciesData!$D$2:$D$4955,$D179),"")</f>
        <v>150</v>
      </c>
      <c r="L179" s="26">
        <f>IF(ISNUMBER(AVERAGEIFS(ObservedSpeciesData!L$2:L$4955,ObservedSpeciesData!$A$2:$A$4955,$A179,ObservedSpeciesData!$D$2:$D$4955,$D179)),AVERAGEIFS(ObservedSpeciesData!L$2:L$4955,ObservedSpeciesData!$A$2:$A$4955,$A179,ObservedSpeciesData!$D$2:$D$4955,$D179),"")</f>
        <v>2926.6666666666665</v>
      </c>
      <c r="M179" s="23">
        <f>IF(ISNUMBER(AVERAGEIFS(ObservedSpeciesData!M$2:M$4955,ObservedSpeciesData!$A$2:$A$4955,$A179,ObservedSpeciesData!$D$2:$D$4955,$D179)),AVERAGEIFS(ObservedSpeciesData!M$2:M$4955,ObservedSpeciesData!$A$2:$A$4955,$A179,ObservedSpeciesData!$D$2:$D$4955,$D179),"")</f>
        <v>292.66666666666669</v>
      </c>
      <c r="N179" s="23" t="str">
        <f>IF(ISNUMBER(AVERAGEIFS(ObservedSpeciesData!N$2:N$4955,ObservedSpeciesData!$A$2:$A$4955,$A179,ObservedSpeciesData!$D$2:$D$4955,$D179)),AVERAGEIFS(ObservedSpeciesData!N$2:N$4955,ObservedSpeciesData!$A$2:$A$4955,$A179,ObservedSpeciesData!$D$2:$D$4955,$D179),"")</f>
        <v/>
      </c>
      <c r="O179" s="23" t="str">
        <f>IF(ISNUMBER(AVERAGEIFS(ObservedSpeciesData!O$2:O$4955,ObservedSpeciesData!$A$2:$A$4955,$A179,ObservedSpeciesData!$D$2:$D$4955,$D179)),AVERAGEIFS(ObservedSpeciesData!O$2:O$4955,ObservedSpeciesData!$A$2:$A$4955,$A179,ObservedSpeciesData!$D$2:$D$4955,$D179),"")</f>
        <v/>
      </c>
      <c r="P179" s="23" t="str">
        <f>IF(ISNUMBER(AVERAGEIFS(ObservedSpeciesData!P$2:P$4955,ObservedSpeciesData!$A$2:$A$4955,$A179,ObservedSpeciesData!$C$2:$C$4955,$C179,ObservedSpeciesData!$D$2:$D$4955,$D179)),AVERAGEIFS(ObservedSpeciesData!P$2:P$4955,ObservedSpeciesData!$A$2:$A$4955,$A179,ObservedSpeciesData!$C$2:$C$4955,$C179,ObservedSpeciesData!$D$2:$D$4955,$D179),"")</f>
        <v/>
      </c>
      <c r="Q179" s="23"/>
      <c r="R179" s="25" t="str">
        <f>IF(ISNUMBER(AVERAGEIFS(ObservedSpeciesData!R$2:R$4955,ObservedSpeciesData!$A$2:$A$4955,$A179,ObservedSpeciesData!$D$2:$D$4955,$D179)),AVERAGEIFS(ObservedSpeciesData!R$2:R$4955,ObservedSpeciesData!$A$2:$A$4955,$A179,ObservedSpeciesData!$D$2:$D$4955,$D179),"")</f>
        <v/>
      </c>
      <c r="S179" s="25" t="str">
        <f>IF(ISNUMBER(AVERAGEIFS(ObservedSpeciesData!S$2:S$4955,ObservedSpeciesData!$A$2:$A$4955,$A179,ObservedSpeciesData!$D$2:$D$4955,$D179)),AVERAGEIFS(ObservedSpeciesData!S$2:S$4955,ObservedSpeciesData!$A$2:$A$4955,$A179,ObservedSpeciesData!$D$2:$D$4955,$D179),"")</f>
        <v/>
      </c>
      <c r="T179" s="23" t="str">
        <f>IF(ISNUMBER(AVERAGEIFS(ObservedSpeciesData!T$2:T$4955,ObservedSpeciesData!$A$2:$A$4955,$A179,ObservedSpeciesData!$D$2:$D$4955,$D179)),AVERAGEIFS(ObservedSpeciesData!T$2:T$4955,ObservedSpeciesData!$A$2:$A$4955,$A179,ObservedSpeciesData!$D$2:$D$4955,$D179),"")</f>
        <v/>
      </c>
      <c r="U179" s="24" t="str">
        <f>IF(ISNUMBER(AVERAGEIFS(ObservedSpeciesData!U$2:U$4955,ObservedSpeciesData!$A$2:$A$4955,$A179,ObservedSpeciesData!$C$2:$C$4955,$C179,ObservedSpeciesData!$D$2:$D$4955,$D179)),AVERAGEIFS(ObservedSpeciesData!U$2:U$4955,ObservedSpeciesData!$A$2:$A$4955,$A179,ObservedSpeciesData!$C$2:$C$4955,$C179,ObservedSpeciesData!$D$2:$D$4955,$D179),"")</f>
        <v/>
      </c>
      <c r="V179" s="23" t="str">
        <f>IF(ISNUMBER(AVERAGEIFS(ObservedSpeciesData!V$2:V$4955,ObservedSpeciesData!$A$2:$A$4955,$A179,ObservedSpeciesData!$D$2:$D$4955,$D179)),AVERAGEIFS(ObservedSpeciesData!V$2:V$4955,ObservedSpeciesData!$A$2:$A$4955,$A179,ObservedSpeciesData!$D$2:$D$4955,$D179),"")</f>
        <v/>
      </c>
      <c r="W179" s="23" t="str">
        <f>IF(ISNUMBER(AVERAGEIFS(ObservedSpeciesData!W$2:W$4955,ObservedSpeciesData!$A$2:$A$4955,$A179,ObservedSpeciesData!$D$2:$D$4955,$D179)),AVERAGEIFS(ObservedSpeciesData!W$2:W$4955,ObservedSpeciesData!$A$2:$A$4955,$A179,ObservedSpeciesData!$D$2:$D$4955,$D179),"")</f>
        <v/>
      </c>
      <c r="X179" s="23" t="str">
        <f>IF(ISNUMBER(AVERAGEIFS(ObservedSpeciesData!X$2:X$4955,ObservedSpeciesData!$A$2:$A$4955,$A179,ObservedSpeciesData!$D$2:$D$4955,$D179)),AVERAGEIFS(ObservedSpeciesData!X$2:X$4955,ObservedSpeciesData!$A$2:$A$4955,$A179,ObservedSpeciesData!$D$2:$D$4955,$D179),"")</f>
        <v/>
      </c>
      <c r="Y179" s="23" t="str">
        <f>IF(ISNUMBER(AVERAGEIFS(ObservedSpeciesData!Y$2:Y$4955,ObservedSpeciesData!$A$2:$A$4955,$A179,ObservedSpeciesData!$D$2:$D$4955,$D179)),AVERAGEIFS(ObservedSpeciesData!Y$2:Y$4955,ObservedSpeciesData!$A$2:$A$4955,$A179,ObservedSpeciesData!$D$2:$D$4955,$D179),"")</f>
        <v/>
      </c>
      <c r="Z179" s="23" t="str">
        <f>IF(ISNUMBER(AVERAGEIFS(ObservedSpeciesData!Z$2:Z$4955,ObservedSpeciesData!$A$2:$A$4955,$A179,ObservedSpeciesData!$D$2:$D$4955,$D179)),AVERAGEIFS(ObservedSpeciesData!Z$2:Z$4955,ObservedSpeciesData!$A$2:$A$4955,$A179,ObservedSpeciesData!$D$2:$D$4955,$D179),"")</f>
        <v/>
      </c>
      <c r="AA179" s="23">
        <f>IF(ISNUMBER(AVERAGEIFS(ObservedSpeciesData!AA$2:AA$4955,ObservedSpeciesData!$A$2:$A$4955,$A179,ObservedSpeciesData!$D$2:$D$4955,$D179)),AVERAGEIFS(ObservedSpeciesData!AA$2:AA$4955,ObservedSpeciesData!$A$2:$A$4955,$A179,ObservedSpeciesData!$D$2:$D$4955,$D179),"")</f>
        <v>24</v>
      </c>
      <c r="AB179" s="24">
        <f>IF(ISNUMBER(AVERAGEIFS(ObservedSpeciesData!AB$2:AB$4955,ObservedSpeciesData!$A$2:$A$4955,$A179,ObservedSpeciesData!$D$2:$D$4955,$D179)),AVERAGEIFS(ObservedSpeciesData!AB$2:AB$4955,ObservedSpeciesData!$A$2:$A$4955,$A179,ObservedSpeciesData!$D$2:$D$4955,$D179),"")</f>
        <v>3.8333333333333337E-2</v>
      </c>
      <c r="AC179" s="24">
        <f>IF(ISNUMBER(AVERAGEIFS(ObservedSpeciesData!AC$2:AC$4955,ObservedSpeciesData!$A$2:$A$4955,$A179,ObservedSpeciesData!$D$2:$D$4955,$D179)),AVERAGEIFS(ObservedSpeciesData!AC$2:AC$4955,ObservedSpeciesData!$A$2:$A$4955,$A179,ObservedSpeciesData!$D$2:$D$4955,$D179),"")</f>
        <v>3.8333333333333337E-2</v>
      </c>
      <c r="AD179" s="23" t="str">
        <f>IF(ISNUMBER(AVERAGEIFS(ObservedSpeciesData!AD$2:AD$4955,ObservedSpeciesData!$A$2:$A$4955,$A179,ObservedSpeciesData!$D$2:$D$4955,$D179)),AVERAGEIFS(ObservedSpeciesData!AD$2:AD$4955,ObservedSpeciesData!$A$2:$A$4955,$A179,ObservedSpeciesData!$D$2:$D$4955,$D179),"")</f>
        <v/>
      </c>
      <c r="AE179" s="24" t="str">
        <f>IF(ISNUMBER(AVERAGEIFS(ObservedSpeciesData!AE$2:AE$4955,ObservedSpeciesData!$A$2:$A$4955,$A179,ObservedSpeciesData!$D$2:$D$4955,$D179)),AVERAGEIFS(ObservedSpeciesData!AE$2:AE$4955,ObservedSpeciesData!$A$2:$A$4955,$A179,ObservedSpeciesData!$D$2:$D$4955,$D179),"")</f>
        <v/>
      </c>
      <c r="AF179" s="23"/>
      <c r="AG179" s="24"/>
      <c r="AH179" s="23" t="str">
        <f>IF(ISNUMBER(AVERAGEIFS(ObservedSpeciesData!AH$2:AH$4955,ObservedSpeciesData!$A$2:$A$4955,$A179,ObservedSpeciesData!$D$2:$D$4955,$D179)),AVERAGEIFS(ObservedSpeciesData!AH$2:AH$4955,ObservedSpeciesData!$A$2:$A$4955,$A179,ObservedSpeciesData!$D$2:$D$4955,$D179),"")</f>
        <v/>
      </c>
      <c r="AI179" s="23" t="str">
        <f>IF(ISNUMBER(AVERAGEIFS(ObservedSpeciesData!AI$2:AI$4955,ObservedSpeciesData!$A$2:$A$4955,$A179,ObservedSpeciesData!$C$2:$C$4955,$C179,ObservedSpeciesData!$D$2:$D$4955,$D179)),AVERAGEIFS(ObservedSpeciesData!AI$2:AI$4955,ObservedSpeciesData!$A$2:$A$4955,$A179,ObservedSpeciesData!$C$2:$C$4955,$C179,ObservedSpeciesData!$D$2:$D$4955,$D179),"")</f>
        <v/>
      </c>
      <c r="AJ179" s="2">
        <f>COUNTIFS(ObservedSpeciesData!$A$2:$A$828,$A179,ObservedSpeciesData!$D$2:$D$828,$D179)</f>
        <v>3</v>
      </c>
      <c r="AK179" s="2">
        <f t="shared" si="2"/>
        <v>4</v>
      </c>
    </row>
    <row r="180" spans="1:37" x14ac:dyDescent="0.25">
      <c r="A180" s="14" t="s">
        <v>108</v>
      </c>
      <c r="B180" t="s">
        <v>80</v>
      </c>
      <c r="C180" t="s">
        <v>106</v>
      </c>
      <c r="D180" s="13">
        <v>42048</v>
      </c>
      <c r="E180">
        <v>1</v>
      </c>
      <c r="F180">
        <v>350</v>
      </c>
      <c r="G180" s="2" t="s">
        <v>89</v>
      </c>
      <c r="H180" s="2" t="s">
        <v>12</v>
      </c>
      <c r="I180">
        <v>2</v>
      </c>
      <c r="J180" s="2" t="s">
        <v>88</v>
      </c>
      <c r="K180" s="2">
        <f>IF(ISNUMBER(AVERAGEIFS(ObservedSpeciesData!K$2:K$4955,ObservedSpeciesData!$A$2:$A$4955,$A180,ObservedSpeciesData!$D$2:$D$4955,$D180)),AVERAGEIFS(ObservedSpeciesData!K$2:K$4955,ObservedSpeciesData!$A$2:$A$4955,$A180,ObservedSpeciesData!$D$2:$D$4955,$D180),"")</f>
        <v>262.5</v>
      </c>
      <c r="L180" s="26">
        <f>IF(ISNUMBER(AVERAGEIFS(ObservedSpeciesData!L$2:L$4955,ObservedSpeciesData!$A$2:$A$4955,$A180,ObservedSpeciesData!$D$2:$D$4955,$D180)),AVERAGEIFS(ObservedSpeciesData!L$2:L$4955,ObservedSpeciesData!$A$2:$A$4955,$A180,ObservedSpeciesData!$D$2:$D$4955,$D180),"")</f>
        <v>2815.6666666666665</v>
      </c>
      <c r="M180" s="23">
        <f>IF(ISNUMBER(AVERAGEIFS(ObservedSpeciesData!M$2:M$4955,ObservedSpeciesData!$A$2:$A$4955,$A180,ObservedSpeciesData!$D$2:$D$4955,$D180)),AVERAGEIFS(ObservedSpeciesData!M$2:M$4955,ObservedSpeciesData!$A$2:$A$4955,$A180,ObservedSpeciesData!$D$2:$D$4955,$D180),"")</f>
        <v>281.56666666666666</v>
      </c>
      <c r="N180" s="23" t="str">
        <f>IF(ISNUMBER(AVERAGEIFS(ObservedSpeciesData!N$2:N$4955,ObservedSpeciesData!$A$2:$A$4955,$A180,ObservedSpeciesData!$D$2:$D$4955,$D180)),AVERAGEIFS(ObservedSpeciesData!N$2:N$4955,ObservedSpeciesData!$A$2:$A$4955,$A180,ObservedSpeciesData!$D$2:$D$4955,$D180),"")</f>
        <v/>
      </c>
      <c r="O180" s="23" t="str">
        <f>IF(ISNUMBER(AVERAGEIFS(ObservedSpeciesData!O$2:O$4955,ObservedSpeciesData!$A$2:$A$4955,$A180,ObservedSpeciesData!$D$2:$D$4955,$D180)),AVERAGEIFS(ObservedSpeciesData!O$2:O$4955,ObservedSpeciesData!$A$2:$A$4955,$A180,ObservedSpeciesData!$D$2:$D$4955,$D180),"")</f>
        <v/>
      </c>
      <c r="P180" s="23" t="str">
        <f>IF(ISNUMBER(AVERAGEIFS(ObservedSpeciesData!P$2:P$4955,ObservedSpeciesData!$A$2:$A$4955,$A180,ObservedSpeciesData!$C$2:$C$4955,$C180,ObservedSpeciesData!$D$2:$D$4955,$D180)),AVERAGEIFS(ObservedSpeciesData!P$2:P$4955,ObservedSpeciesData!$A$2:$A$4955,$A180,ObservedSpeciesData!$C$2:$C$4955,$C180,ObservedSpeciesData!$D$2:$D$4955,$D180),"")</f>
        <v/>
      </c>
      <c r="Q180" s="23"/>
      <c r="R180" s="25" t="str">
        <f>IF(ISNUMBER(AVERAGEIFS(ObservedSpeciesData!R$2:R$4955,ObservedSpeciesData!$A$2:$A$4955,$A180,ObservedSpeciesData!$D$2:$D$4955,$D180)),AVERAGEIFS(ObservedSpeciesData!R$2:R$4955,ObservedSpeciesData!$A$2:$A$4955,$A180,ObservedSpeciesData!$D$2:$D$4955,$D180),"")</f>
        <v/>
      </c>
      <c r="S180" s="25" t="str">
        <f>IF(ISNUMBER(AVERAGEIFS(ObservedSpeciesData!S$2:S$4955,ObservedSpeciesData!$A$2:$A$4955,$A180,ObservedSpeciesData!$D$2:$D$4955,$D180)),AVERAGEIFS(ObservedSpeciesData!S$2:S$4955,ObservedSpeciesData!$A$2:$A$4955,$A180,ObservedSpeciesData!$D$2:$D$4955,$D180),"")</f>
        <v/>
      </c>
      <c r="T180" s="23" t="str">
        <f>IF(ISNUMBER(AVERAGEIFS(ObservedSpeciesData!T$2:T$4955,ObservedSpeciesData!$A$2:$A$4955,$A180,ObservedSpeciesData!$D$2:$D$4955,$D180)),AVERAGEIFS(ObservedSpeciesData!T$2:T$4955,ObservedSpeciesData!$A$2:$A$4955,$A180,ObservedSpeciesData!$D$2:$D$4955,$D180),"")</f>
        <v/>
      </c>
      <c r="U180" s="24" t="str">
        <f>IF(ISNUMBER(AVERAGEIFS(ObservedSpeciesData!U$2:U$4955,ObservedSpeciesData!$A$2:$A$4955,$A180,ObservedSpeciesData!$C$2:$C$4955,$C180,ObservedSpeciesData!$D$2:$D$4955,$D180)),AVERAGEIFS(ObservedSpeciesData!U$2:U$4955,ObservedSpeciesData!$A$2:$A$4955,$A180,ObservedSpeciesData!$C$2:$C$4955,$C180,ObservedSpeciesData!$D$2:$D$4955,$D180),"")</f>
        <v/>
      </c>
      <c r="V180" s="23" t="str">
        <f>IF(ISNUMBER(AVERAGEIFS(ObservedSpeciesData!V$2:V$4955,ObservedSpeciesData!$A$2:$A$4955,$A180,ObservedSpeciesData!$D$2:$D$4955,$D180)),AVERAGEIFS(ObservedSpeciesData!V$2:V$4955,ObservedSpeciesData!$A$2:$A$4955,$A180,ObservedSpeciesData!$D$2:$D$4955,$D180),"")</f>
        <v/>
      </c>
      <c r="W180" s="23" t="str">
        <f>IF(ISNUMBER(AVERAGEIFS(ObservedSpeciesData!W$2:W$4955,ObservedSpeciesData!$A$2:$A$4955,$A180,ObservedSpeciesData!$D$2:$D$4955,$D180)),AVERAGEIFS(ObservedSpeciesData!W$2:W$4955,ObservedSpeciesData!$A$2:$A$4955,$A180,ObservedSpeciesData!$D$2:$D$4955,$D180),"")</f>
        <v/>
      </c>
      <c r="X180" s="23" t="str">
        <f>IF(ISNUMBER(AVERAGEIFS(ObservedSpeciesData!X$2:X$4955,ObservedSpeciesData!$A$2:$A$4955,$A180,ObservedSpeciesData!$D$2:$D$4955,$D180)),AVERAGEIFS(ObservedSpeciesData!X$2:X$4955,ObservedSpeciesData!$A$2:$A$4955,$A180,ObservedSpeciesData!$D$2:$D$4955,$D180),"")</f>
        <v/>
      </c>
      <c r="Y180" s="23" t="str">
        <f>IF(ISNUMBER(AVERAGEIFS(ObservedSpeciesData!Y$2:Y$4955,ObservedSpeciesData!$A$2:$A$4955,$A180,ObservedSpeciesData!$D$2:$D$4955,$D180)),AVERAGEIFS(ObservedSpeciesData!Y$2:Y$4955,ObservedSpeciesData!$A$2:$A$4955,$A180,ObservedSpeciesData!$D$2:$D$4955,$D180),"")</f>
        <v/>
      </c>
      <c r="Z180" s="23" t="str">
        <f>IF(ISNUMBER(AVERAGEIFS(ObservedSpeciesData!Z$2:Z$4955,ObservedSpeciesData!$A$2:$A$4955,$A180,ObservedSpeciesData!$D$2:$D$4955,$D180)),AVERAGEIFS(ObservedSpeciesData!Z$2:Z$4955,ObservedSpeciesData!$A$2:$A$4955,$A180,ObservedSpeciesData!$D$2:$D$4955,$D180),"")</f>
        <v/>
      </c>
      <c r="AA180" s="23">
        <f>IF(ISNUMBER(AVERAGEIFS(ObservedSpeciesData!AA$2:AA$4955,ObservedSpeciesData!$A$2:$A$4955,$A180,ObservedSpeciesData!$D$2:$D$4955,$D180)),AVERAGEIFS(ObservedSpeciesData!AA$2:AA$4955,ObservedSpeciesData!$A$2:$A$4955,$A180,ObservedSpeciesData!$D$2:$D$4955,$D180),"")</f>
        <v>23.566666666666663</v>
      </c>
      <c r="AB180" s="24">
        <f>IF(ISNUMBER(AVERAGEIFS(ObservedSpeciesData!AB$2:AB$4955,ObservedSpeciesData!$A$2:$A$4955,$A180,ObservedSpeciesData!$D$2:$D$4955,$D180)),AVERAGEIFS(ObservedSpeciesData!AB$2:AB$4955,ObservedSpeciesData!$A$2:$A$4955,$A180,ObservedSpeciesData!$D$2:$D$4955,$D180),"")</f>
        <v>3.7999999999999999E-2</v>
      </c>
      <c r="AC180" s="24">
        <f>IF(ISNUMBER(AVERAGEIFS(ObservedSpeciesData!AC$2:AC$4955,ObservedSpeciesData!$A$2:$A$4955,$A180,ObservedSpeciesData!$D$2:$D$4955,$D180)),AVERAGEIFS(ObservedSpeciesData!AC$2:AC$4955,ObservedSpeciesData!$A$2:$A$4955,$A180,ObservedSpeciesData!$D$2:$D$4955,$D180),"")</f>
        <v>3.7999999999999999E-2</v>
      </c>
      <c r="AD180" s="23" t="str">
        <f>IF(ISNUMBER(AVERAGEIFS(ObservedSpeciesData!AD$2:AD$4955,ObservedSpeciesData!$A$2:$A$4955,$A180,ObservedSpeciesData!$D$2:$D$4955,$D180)),AVERAGEIFS(ObservedSpeciesData!AD$2:AD$4955,ObservedSpeciesData!$A$2:$A$4955,$A180,ObservedSpeciesData!$D$2:$D$4955,$D180),"")</f>
        <v/>
      </c>
      <c r="AE180" s="24" t="str">
        <f>IF(ISNUMBER(AVERAGEIFS(ObservedSpeciesData!AE$2:AE$4955,ObservedSpeciesData!$A$2:$A$4955,$A180,ObservedSpeciesData!$D$2:$D$4955,$D180)),AVERAGEIFS(ObservedSpeciesData!AE$2:AE$4955,ObservedSpeciesData!$A$2:$A$4955,$A180,ObservedSpeciesData!$D$2:$D$4955,$D180),"")</f>
        <v/>
      </c>
      <c r="AF180" s="23"/>
      <c r="AG180" s="24"/>
      <c r="AH180" s="23" t="str">
        <f>IF(ISNUMBER(AVERAGEIFS(ObservedSpeciesData!AH$2:AH$4955,ObservedSpeciesData!$A$2:$A$4955,$A180,ObservedSpeciesData!$D$2:$D$4955,$D180)),AVERAGEIFS(ObservedSpeciesData!AH$2:AH$4955,ObservedSpeciesData!$A$2:$A$4955,$A180,ObservedSpeciesData!$D$2:$D$4955,$D180),"")</f>
        <v/>
      </c>
      <c r="AI180" s="23" t="str">
        <f>IF(ISNUMBER(AVERAGEIFS(ObservedSpeciesData!AI$2:AI$4955,ObservedSpeciesData!$A$2:$A$4955,$A180,ObservedSpeciesData!$C$2:$C$4955,$C180,ObservedSpeciesData!$D$2:$D$4955,$D180)),AVERAGEIFS(ObservedSpeciesData!AI$2:AI$4955,ObservedSpeciesData!$A$2:$A$4955,$A180,ObservedSpeciesData!$C$2:$C$4955,$C180,ObservedSpeciesData!$D$2:$D$4955,$D180),"")</f>
        <v/>
      </c>
      <c r="AJ180" s="2">
        <f>COUNTIFS(ObservedSpeciesData!$A$2:$A$828,$A180,ObservedSpeciesData!$D$2:$D$828,$D180)</f>
        <v>3</v>
      </c>
      <c r="AK180" s="2">
        <f t="shared" si="2"/>
        <v>4</v>
      </c>
    </row>
    <row r="181" spans="1:37" x14ac:dyDescent="0.25">
      <c r="A181" s="14" t="s">
        <v>107</v>
      </c>
      <c r="B181" t="s">
        <v>80</v>
      </c>
      <c r="C181" t="s">
        <v>106</v>
      </c>
      <c r="D181" s="13">
        <v>42048</v>
      </c>
      <c r="E181">
        <v>1</v>
      </c>
      <c r="F181">
        <v>500</v>
      </c>
      <c r="G181" s="2" t="s">
        <v>89</v>
      </c>
      <c r="H181" s="2" t="s">
        <v>12</v>
      </c>
      <c r="I181">
        <v>2</v>
      </c>
      <c r="J181" s="2" t="s">
        <v>88</v>
      </c>
      <c r="K181" s="2">
        <f>IF(ISNUMBER(AVERAGEIFS(ObservedSpeciesData!K$2:K$4955,ObservedSpeciesData!$A$2:$A$4955,$A181,ObservedSpeciesData!$D$2:$D$4955,$D181)),AVERAGEIFS(ObservedSpeciesData!K$2:K$4955,ObservedSpeciesData!$A$2:$A$4955,$A181,ObservedSpeciesData!$D$2:$D$4955,$D181),"")</f>
        <v>375</v>
      </c>
      <c r="L181" s="26">
        <f>IF(ISNUMBER(AVERAGEIFS(ObservedSpeciesData!L$2:L$4955,ObservedSpeciesData!$A$2:$A$4955,$A181,ObservedSpeciesData!$D$2:$D$4955,$D181)),AVERAGEIFS(ObservedSpeciesData!L$2:L$4955,ObservedSpeciesData!$A$2:$A$4955,$A181,ObservedSpeciesData!$D$2:$D$4955,$D181),"")</f>
        <v>2544.3333333333335</v>
      </c>
      <c r="M181" s="23">
        <f>IF(ISNUMBER(AVERAGEIFS(ObservedSpeciesData!M$2:M$4955,ObservedSpeciesData!$A$2:$A$4955,$A181,ObservedSpeciesData!$D$2:$D$4955,$D181)),AVERAGEIFS(ObservedSpeciesData!M$2:M$4955,ObservedSpeciesData!$A$2:$A$4955,$A181,ObservedSpeciesData!$D$2:$D$4955,$D181),"")</f>
        <v>254.43333333333331</v>
      </c>
      <c r="N181" s="23" t="str">
        <f>IF(ISNUMBER(AVERAGEIFS(ObservedSpeciesData!N$2:N$4955,ObservedSpeciesData!$A$2:$A$4955,$A181,ObservedSpeciesData!$D$2:$D$4955,$D181)),AVERAGEIFS(ObservedSpeciesData!N$2:N$4955,ObservedSpeciesData!$A$2:$A$4955,$A181,ObservedSpeciesData!$D$2:$D$4955,$D181),"")</f>
        <v/>
      </c>
      <c r="O181" s="23" t="str">
        <f>IF(ISNUMBER(AVERAGEIFS(ObservedSpeciesData!O$2:O$4955,ObservedSpeciesData!$A$2:$A$4955,$A181,ObservedSpeciesData!$D$2:$D$4955,$D181)),AVERAGEIFS(ObservedSpeciesData!O$2:O$4955,ObservedSpeciesData!$A$2:$A$4955,$A181,ObservedSpeciesData!$D$2:$D$4955,$D181),"")</f>
        <v/>
      </c>
      <c r="P181" s="23" t="str">
        <f>IF(ISNUMBER(AVERAGEIFS(ObservedSpeciesData!P$2:P$4955,ObservedSpeciesData!$A$2:$A$4955,$A181,ObservedSpeciesData!$C$2:$C$4955,$C181,ObservedSpeciesData!$D$2:$D$4955,$D181)),AVERAGEIFS(ObservedSpeciesData!P$2:P$4955,ObservedSpeciesData!$A$2:$A$4955,$A181,ObservedSpeciesData!$C$2:$C$4955,$C181,ObservedSpeciesData!$D$2:$D$4955,$D181),"")</f>
        <v/>
      </c>
      <c r="Q181" s="23"/>
      <c r="R181" s="25" t="str">
        <f>IF(ISNUMBER(AVERAGEIFS(ObservedSpeciesData!R$2:R$4955,ObservedSpeciesData!$A$2:$A$4955,$A181,ObservedSpeciesData!$D$2:$D$4955,$D181)),AVERAGEIFS(ObservedSpeciesData!R$2:R$4955,ObservedSpeciesData!$A$2:$A$4955,$A181,ObservedSpeciesData!$D$2:$D$4955,$D181),"")</f>
        <v/>
      </c>
      <c r="S181" s="25" t="str">
        <f>IF(ISNUMBER(AVERAGEIFS(ObservedSpeciesData!S$2:S$4955,ObservedSpeciesData!$A$2:$A$4955,$A181,ObservedSpeciesData!$D$2:$D$4955,$D181)),AVERAGEIFS(ObservedSpeciesData!S$2:S$4955,ObservedSpeciesData!$A$2:$A$4955,$A181,ObservedSpeciesData!$D$2:$D$4955,$D181),"")</f>
        <v/>
      </c>
      <c r="T181" s="23" t="str">
        <f>IF(ISNUMBER(AVERAGEIFS(ObservedSpeciesData!T$2:T$4955,ObservedSpeciesData!$A$2:$A$4955,$A181,ObservedSpeciesData!$D$2:$D$4955,$D181)),AVERAGEIFS(ObservedSpeciesData!T$2:T$4955,ObservedSpeciesData!$A$2:$A$4955,$A181,ObservedSpeciesData!$D$2:$D$4955,$D181),"")</f>
        <v/>
      </c>
      <c r="U181" s="24" t="str">
        <f>IF(ISNUMBER(AVERAGEIFS(ObservedSpeciesData!U$2:U$4955,ObservedSpeciesData!$A$2:$A$4955,$A181,ObservedSpeciesData!$C$2:$C$4955,$C181,ObservedSpeciesData!$D$2:$D$4955,$D181)),AVERAGEIFS(ObservedSpeciesData!U$2:U$4955,ObservedSpeciesData!$A$2:$A$4955,$A181,ObservedSpeciesData!$C$2:$C$4955,$C181,ObservedSpeciesData!$D$2:$D$4955,$D181),"")</f>
        <v/>
      </c>
      <c r="V181" s="23" t="str">
        <f>IF(ISNUMBER(AVERAGEIFS(ObservedSpeciesData!V$2:V$4955,ObservedSpeciesData!$A$2:$A$4955,$A181,ObservedSpeciesData!$D$2:$D$4955,$D181)),AVERAGEIFS(ObservedSpeciesData!V$2:V$4955,ObservedSpeciesData!$A$2:$A$4955,$A181,ObservedSpeciesData!$D$2:$D$4955,$D181),"")</f>
        <v/>
      </c>
      <c r="W181" s="23" t="str">
        <f>IF(ISNUMBER(AVERAGEIFS(ObservedSpeciesData!W$2:W$4955,ObservedSpeciesData!$A$2:$A$4955,$A181,ObservedSpeciesData!$D$2:$D$4955,$D181)),AVERAGEIFS(ObservedSpeciesData!W$2:W$4955,ObservedSpeciesData!$A$2:$A$4955,$A181,ObservedSpeciesData!$D$2:$D$4955,$D181),"")</f>
        <v/>
      </c>
      <c r="X181" s="23" t="str">
        <f>IF(ISNUMBER(AVERAGEIFS(ObservedSpeciesData!X$2:X$4955,ObservedSpeciesData!$A$2:$A$4955,$A181,ObservedSpeciesData!$D$2:$D$4955,$D181)),AVERAGEIFS(ObservedSpeciesData!X$2:X$4955,ObservedSpeciesData!$A$2:$A$4955,$A181,ObservedSpeciesData!$D$2:$D$4955,$D181),"")</f>
        <v/>
      </c>
      <c r="Y181" s="23" t="str">
        <f>IF(ISNUMBER(AVERAGEIFS(ObservedSpeciesData!Y$2:Y$4955,ObservedSpeciesData!$A$2:$A$4955,$A181,ObservedSpeciesData!$D$2:$D$4955,$D181)),AVERAGEIFS(ObservedSpeciesData!Y$2:Y$4955,ObservedSpeciesData!$A$2:$A$4955,$A181,ObservedSpeciesData!$D$2:$D$4955,$D181),"")</f>
        <v/>
      </c>
      <c r="Z181" s="23" t="str">
        <f>IF(ISNUMBER(AVERAGEIFS(ObservedSpeciesData!Z$2:Z$4955,ObservedSpeciesData!$A$2:$A$4955,$A181,ObservedSpeciesData!$D$2:$D$4955,$D181)),AVERAGEIFS(ObservedSpeciesData!Z$2:Z$4955,ObservedSpeciesData!$A$2:$A$4955,$A181,ObservedSpeciesData!$D$2:$D$4955,$D181),"")</f>
        <v/>
      </c>
      <c r="AA181" s="23">
        <f>IF(ISNUMBER(AVERAGEIFS(ObservedSpeciesData!AA$2:AA$4955,ObservedSpeciesData!$A$2:$A$4955,$A181,ObservedSpeciesData!$D$2:$D$4955,$D181)),AVERAGEIFS(ObservedSpeciesData!AA$2:AA$4955,ObservedSpeciesData!$A$2:$A$4955,$A181,ObservedSpeciesData!$D$2:$D$4955,$D181),"")</f>
        <v>23.233333333333334</v>
      </c>
      <c r="AB181" s="24">
        <f>IF(ISNUMBER(AVERAGEIFS(ObservedSpeciesData!AB$2:AB$4955,ObservedSpeciesData!$A$2:$A$4955,$A181,ObservedSpeciesData!$D$2:$D$4955,$D181)),AVERAGEIFS(ObservedSpeciesData!AB$2:AB$4955,ObservedSpeciesData!$A$2:$A$4955,$A181,ObservedSpeciesData!$D$2:$D$4955,$D181),"")</f>
        <v>3.7000000000000005E-2</v>
      </c>
      <c r="AC181" s="24">
        <f>IF(ISNUMBER(AVERAGEIFS(ObservedSpeciesData!AC$2:AC$4955,ObservedSpeciesData!$A$2:$A$4955,$A181,ObservedSpeciesData!$D$2:$D$4955,$D181)),AVERAGEIFS(ObservedSpeciesData!AC$2:AC$4955,ObservedSpeciesData!$A$2:$A$4955,$A181,ObservedSpeciesData!$D$2:$D$4955,$D181),"")</f>
        <v>3.7000000000000005E-2</v>
      </c>
      <c r="AD181" s="23" t="str">
        <f>IF(ISNUMBER(AVERAGEIFS(ObservedSpeciesData!AD$2:AD$4955,ObservedSpeciesData!$A$2:$A$4955,$A181,ObservedSpeciesData!$D$2:$D$4955,$D181)),AVERAGEIFS(ObservedSpeciesData!AD$2:AD$4955,ObservedSpeciesData!$A$2:$A$4955,$A181,ObservedSpeciesData!$D$2:$D$4955,$D181),"")</f>
        <v/>
      </c>
      <c r="AE181" s="24" t="str">
        <f>IF(ISNUMBER(AVERAGEIFS(ObservedSpeciesData!AE$2:AE$4955,ObservedSpeciesData!$A$2:$A$4955,$A181,ObservedSpeciesData!$D$2:$D$4955,$D181)),AVERAGEIFS(ObservedSpeciesData!AE$2:AE$4955,ObservedSpeciesData!$A$2:$A$4955,$A181,ObservedSpeciesData!$D$2:$D$4955,$D181),"")</f>
        <v/>
      </c>
      <c r="AF181" s="23"/>
      <c r="AG181" s="24"/>
      <c r="AH181" s="23" t="str">
        <f>IF(ISNUMBER(AVERAGEIFS(ObservedSpeciesData!AH$2:AH$4955,ObservedSpeciesData!$A$2:$A$4955,$A181,ObservedSpeciesData!$D$2:$D$4955,$D181)),AVERAGEIFS(ObservedSpeciesData!AH$2:AH$4955,ObservedSpeciesData!$A$2:$A$4955,$A181,ObservedSpeciesData!$D$2:$D$4955,$D181),"")</f>
        <v/>
      </c>
      <c r="AI181" s="23" t="str">
        <f>IF(ISNUMBER(AVERAGEIFS(ObservedSpeciesData!AI$2:AI$4955,ObservedSpeciesData!$A$2:$A$4955,$A181,ObservedSpeciesData!$C$2:$C$4955,$C181,ObservedSpeciesData!$D$2:$D$4955,$D181)),AVERAGEIFS(ObservedSpeciesData!AI$2:AI$4955,ObservedSpeciesData!$A$2:$A$4955,$A181,ObservedSpeciesData!$C$2:$C$4955,$C181,ObservedSpeciesData!$D$2:$D$4955,$D181),"")</f>
        <v/>
      </c>
      <c r="AJ181" s="2">
        <f>COUNTIFS(ObservedSpeciesData!$A$2:$A$828,$A181,ObservedSpeciesData!$D$2:$D$828,$D181)</f>
        <v>3</v>
      </c>
      <c r="AK181" s="2">
        <f t="shared" si="2"/>
        <v>4</v>
      </c>
    </row>
    <row r="182" spans="1:37" x14ac:dyDescent="0.25">
      <c r="A182" s="14" t="s">
        <v>112</v>
      </c>
      <c r="B182" t="s">
        <v>80</v>
      </c>
      <c r="C182" t="s">
        <v>106</v>
      </c>
      <c r="D182" s="13">
        <v>42064</v>
      </c>
      <c r="E182">
        <v>1</v>
      </c>
      <c r="F182">
        <v>0</v>
      </c>
      <c r="G182" s="2" t="s">
        <v>89</v>
      </c>
      <c r="H182" s="2" t="s">
        <v>13</v>
      </c>
      <c r="I182">
        <v>2</v>
      </c>
      <c r="J182" s="2" t="s">
        <v>88</v>
      </c>
      <c r="K182" s="2">
        <f>IF(ISNUMBER(AVERAGEIFS(ObservedSpeciesData!K$2:K$4955,ObservedSpeciesData!$A$2:$A$4955,$A182,ObservedSpeciesData!$D$2:$D$4955,$D182)),AVERAGEIFS(ObservedSpeciesData!K$2:K$4955,ObservedSpeciesData!$A$2:$A$4955,$A182,ObservedSpeciesData!$D$2:$D$4955,$D182),"")</f>
        <v>0</v>
      </c>
      <c r="L182" s="26">
        <f>IF(ISNUMBER(AVERAGEIFS(ObservedSpeciesData!L$2:L$4955,ObservedSpeciesData!$A$2:$A$4955,$A182,ObservedSpeciesData!$D$2:$D$4955,$D182)),AVERAGEIFS(ObservedSpeciesData!L$2:L$4955,ObservedSpeciesData!$A$2:$A$4955,$A182,ObservedSpeciesData!$D$2:$D$4955,$D182),"")</f>
        <v>2618.6666666666665</v>
      </c>
      <c r="M182" s="23">
        <f>IF(ISNUMBER(AVERAGEIFS(ObservedSpeciesData!M$2:M$4955,ObservedSpeciesData!$A$2:$A$4955,$A182,ObservedSpeciesData!$D$2:$D$4955,$D182)),AVERAGEIFS(ObservedSpeciesData!M$2:M$4955,ObservedSpeciesData!$A$2:$A$4955,$A182,ObservedSpeciesData!$D$2:$D$4955,$D182),"")</f>
        <v>261.86666666666667</v>
      </c>
      <c r="N182" s="23" t="str">
        <f>IF(ISNUMBER(AVERAGEIFS(ObservedSpeciesData!N$2:N$4955,ObservedSpeciesData!$A$2:$A$4955,$A182,ObservedSpeciesData!$D$2:$D$4955,$D182)),AVERAGEIFS(ObservedSpeciesData!N$2:N$4955,ObservedSpeciesData!$A$2:$A$4955,$A182,ObservedSpeciesData!$D$2:$D$4955,$D182),"")</f>
        <v/>
      </c>
      <c r="O182" s="23" t="str">
        <f>IF(ISNUMBER(AVERAGEIFS(ObservedSpeciesData!O$2:O$4955,ObservedSpeciesData!$A$2:$A$4955,$A182,ObservedSpeciesData!$D$2:$D$4955,$D182)),AVERAGEIFS(ObservedSpeciesData!O$2:O$4955,ObservedSpeciesData!$A$2:$A$4955,$A182,ObservedSpeciesData!$D$2:$D$4955,$D182),"")</f>
        <v/>
      </c>
      <c r="P182" s="23" t="str">
        <f>IF(ISNUMBER(AVERAGEIFS(ObservedSpeciesData!P$2:P$4955,ObservedSpeciesData!$A$2:$A$4955,$A182,ObservedSpeciesData!$C$2:$C$4955,$C182,ObservedSpeciesData!$D$2:$D$4955,$D182)),AVERAGEIFS(ObservedSpeciesData!P$2:P$4955,ObservedSpeciesData!$A$2:$A$4955,$A182,ObservedSpeciesData!$C$2:$C$4955,$C182,ObservedSpeciesData!$D$2:$D$4955,$D182),"")</f>
        <v/>
      </c>
      <c r="Q182" s="23"/>
      <c r="R182" s="25" t="str">
        <f>IF(ISNUMBER(AVERAGEIFS(ObservedSpeciesData!R$2:R$4955,ObservedSpeciesData!$A$2:$A$4955,$A182,ObservedSpeciesData!$D$2:$D$4955,$D182)),AVERAGEIFS(ObservedSpeciesData!R$2:R$4955,ObservedSpeciesData!$A$2:$A$4955,$A182,ObservedSpeciesData!$D$2:$D$4955,$D182),"")</f>
        <v/>
      </c>
      <c r="S182" s="25" t="str">
        <f>IF(ISNUMBER(AVERAGEIFS(ObservedSpeciesData!S$2:S$4955,ObservedSpeciesData!$A$2:$A$4955,$A182,ObservedSpeciesData!$D$2:$D$4955,$D182)),AVERAGEIFS(ObservedSpeciesData!S$2:S$4955,ObservedSpeciesData!$A$2:$A$4955,$A182,ObservedSpeciesData!$D$2:$D$4955,$D182),"")</f>
        <v/>
      </c>
      <c r="T182" s="23" t="str">
        <f>IF(ISNUMBER(AVERAGEIFS(ObservedSpeciesData!T$2:T$4955,ObservedSpeciesData!$A$2:$A$4955,$A182,ObservedSpeciesData!$D$2:$D$4955,$D182)),AVERAGEIFS(ObservedSpeciesData!T$2:T$4955,ObservedSpeciesData!$A$2:$A$4955,$A182,ObservedSpeciesData!$D$2:$D$4955,$D182),"")</f>
        <v/>
      </c>
      <c r="U182" s="24" t="str">
        <f>IF(ISNUMBER(AVERAGEIFS(ObservedSpeciesData!U$2:U$4955,ObservedSpeciesData!$A$2:$A$4955,$A182,ObservedSpeciesData!$C$2:$C$4955,$C182,ObservedSpeciesData!$D$2:$D$4955,$D182)),AVERAGEIFS(ObservedSpeciesData!U$2:U$4955,ObservedSpeciesData!$A$2:$A$4955,$A182,ObservedSpeciesData!$C$2:$C$4955,$C182,ObservedSpeciesData!$D$2:$D$4955,$D182),"")</f>
        <v/>
      </c>
      <c r="V182" s="23" t="str">
        <f>IF(ISNUMBER(AVERAGEIFS(ObservedSpeciesData!V$2:V$4955,ObservedSpeciesData!$A$2:$A$4955,$A182,ObservedSpeciesData!$D$2:$D$4955,$D182)),AVERAGEIFS(ObservedSpeciesData!V$2:V$4955,ObservedSpeciesData!$A$2:$A$4955,$A182,ObservedSpeciesData!$D$2:$D$4955,$D182),"")</f>
        <v/>
      </c>
      <c r="W182" s="23" t="str">
        <f>IF(ISNUMBER(AVERAGEIFS(ObservedSpeciesData!W$2:W$4955,ObservedSpeciesData!$A$2:$A$4955,$A182,ObservedSpeciesData!$D$2:$D$4955,$D182)),AVERAGEIFS(ObservedSpeciesData!W$2:W$4955,ObservedSpeciesData!$A$2:$A$4955,$A182,ObservedSpeciesData!$D$2:$D$4955,$D182),"")</f>
        <v/>
      </c>
      <c r="X182" s="23" t="str">
        <f>IF(ISNUMBER(AVERAGEIFS(ObservedSpeciesData!X$2:X$4955,ObservedSpeciesData!$A$2:$A$4955,$A182,ObservedSpeciesData!$D$2:$D$4955,$D182)),AVERAGEIFS(ObservedSpeciesData!X$2:X$4955,ObservedSpeciesData!$A$2:$A$4955,$A182,ObservedSpeciesData!$D$2:$D$4955,$D182),"")</f>
        <v/>
      </c>
      <c r="Y182" s="23" t="str">
        <f>IF(ISNUMBER(AVERAGEIFS(ObservedSpeciesData!Y$2:Y$4955,ObservedSpeciesData!$A$2:$A$4955,$A182,ObservedSpeciesData!$D$2:$D$4955,$D182)),AVERAGEIFS(ObservedSpeciesData!Y$2:Y$4955,ObservedSpeciesData!$A$2:$A$4955,$A182,ObservedSpeciesData!$D$2:$D$4955,$D182),"")</f>
        <v/>
      </c>
      <c r="Z182" s="23" t="str">
        <f>IF(ISNUMBER(AVERAGEIFS(ObservedSpeciesData!Z$2:Z$4955,ObservedSpeciesData!$A$2:$A$4955,$A182,ObservedSpeciesData!$D$2:$D$4955,$D182)),AVERAGEIFS(ObservedSpeciesData!Z$2:Z$4955,ObservedSpeciesData!$A$2:$A$4955,$A182,ObservedSpeciesData!$D$2:$D$4955,$D182),"")</f>
        <v/>
      </c>
      <c r="AA182" s="23" t="str">
        <f>IF(ISNUMBER(AVERAGEIFS(ObservedSpeciesData!AA$2:AA$4955,ObservedSpeciesData!$A$2:$A$4955,$A182,ObservedSpeciesData!$D$2:$D$4955,$D182)),AVERAGEIFS(ObservedSpeciesData!AA$2:AA$4955,ObservedSpeciesData!$A$2:$A$4955,$A182,ObservedSpeciesData!$D$2:$D$4955,$D182),"")</f>
        <v/>
      </c>
      <c r="AB182" s="24" t="str">
        <f>IF(ISNUMBER(AVERAGEIFS(ObservedSpeciesData!AB$2:AB$4955,ObservedSpeciesData!$A$2:$A$4955,$A182,ObservedSpeciesData!$D$2:$D$4955,$D182)),AVERAGEIFS(ObservedSpeciesData!AB$2:AB$4955,ObservedSpeciesData!$A$2:$A$4955,$A182,ObservedSpeciesData!$D$2:$D$4955,$D182),"")</f>
        <v/>
      </c>
      <c r="AC182" s="24" t="str">
        <f>IF(ISNUMBER(AVERAGEIFS(ObservedSpeciesData!AC$2:AC$4955,ObservedSpeciesData!$A$2:$A$4955,$A182,ObservedSpeciesData!$D$2:$D$4955,$D182)),AVERAGEIFS(ObservedSpeciesData!AC$2:AC$4955,ObservedSpeciesData!$A$2:$A$4955,$A182,ObservedSpeciesData!$D$2:$D$4955,$D182),"")</f>
        <v/>
      </c>
      <c r="AD182" s="23" t="str">
        <f>IF(ISNUMBER(AVERAGEIFS(ObservedSpeciesData!AD$2:AD$4955,ObservedSpeciesData!$A$2:$A$4955,$A182,ObservedSpeciesData!$D$2:$D$4955,$D182)),AVERAGEIFS(ObservedSpeciesData!AD$2:AD$4955,ObservedSpeciesData!$A$2:$A$4955,$A182,ObservedSpeciesData!$D$2:$D$4955,$D182),"")</f>
        <v/>
      </c>
      <c r="AE182" s="24" t="str">
        <f>IF(ISNUMBER(AVERAGEIFS(ObservedSpeciesData!AE$2:AE$4955,ObservedSpeciesData!$A$2:$A$4955,$A182,ObservedSpeciesData!$D$2:$D$4955,$D182)),AVERAGEIFS(ObservedSpeciesData!AE$2:AE$4955,ObservedSpeciesData!$A$2:$A$4955,$A182,ObservedSpeciesData!$D$2:$D$4955,$D182),"")</f>
        <v/>
      </c>
      <c r="AF182" s="23"/>
      <c r="AG182" s="24"/>
      <c r="AH182" s="23" t="str">
        <f>IF(ISNUMBER(AVERAGEIFS(ObservedSpeciesData!AH$2:AH$4955,ObservedSpeciesData!$A$2:$A$4955,$A182,ObservedSpeciesData!$D$2:$D$4955,$D182)),AVERAGEIFS(ObservedSpeciesData!AH$2:AH$4955,ObservedSpeciesData!$A$2:$A$4955,$A182,ObservedSpeciesData!$D$2:$D$4955,$D182),"")</f>
        <v/>
      </c>
      <c r="AI182" s="23" t="str">
        <f>IF(ISNUMBER(AVERAGEIFS(ObservedSpeciesData!AI$2:AI$4955,ObservedSpeciesData!$A$2:$A$4955,$A182,ObservedSpeciesData!$C$2:$C$4955,$C182,ObservedSpeciesData!$D$2:$D$4955,$D182)),AVERAGEIFS(ObservedSpeciesData!AI$2:AI$4955,ObservedSpeciesData!$A$2:$A$4955,$A182,ObservedSpeciesData!$C$2:$C$4955,$C182,ObservedSpeciesData!$D$2:$D$4955,$D182),"")</f>
        <v/>
      </c>
      <c r="AJ182" s="2">
        <f>COUNTIFS(ObservedSpeciesData!$A$2:$A$828,$A182,ObservedSpeciesData!$D$2:$D$828,$D182)</f>
        <v>3</v>
      </c>
      <c r="AK182" s="2">
        <f t="shared" si="2"/>
        <v>1</v>
      </c>
    </row>
    <row r="183" spans="1:37" x14ac:dyDescent="0.25">
      <c r="A183" s="14" t="s">
        <v>111</v>
      </c>
      <c r="B183" t="s">
        <v>80</v>
      </c>
      <c r="C183" t="s">
        <v>106</v>
      </c>
      <c r="D183" s="13">
        <v>42064</v>
      </c>
      <c r="E183">
        <v>1</v>
      </c>
      <c r="F183">
        <v>50</v>
      </c>
      <c r="G183" s="2" t="s">
        <v>89</v>
      </c>
      <c r="H183" s="2" t="s">
        <v>13</v>
      </c>
      <c r="I183">
        <v>2</v>
      </c>
      <c r="J183" s="2" t="s">
        <v>88</v>
      </c>
      <c r="K183" s="2">
        <f>IF(ISNUMBER(AVERAGEIFS(ObservedSpeciesData!K$2:K$4955,ObservedSpeciesData!$A$2:$A$4955,$A183,ObservedSpeciesData!$D$2:$D$4955,$D183)),AVERAGEIFS(ObservedSpeciesData!K$2:K$4955,ObservedSpeciesData!$A$2:$A$4955,$A183,ObservedSpeciesData!$D$2:$D$4955,$D183),"")</f>
        <v>37.5</v>
      </c>
      <c r="L183" s="26">
        <f>IF(ISNUMBER(AVERAGEIFS(ObservedSpeciesData!L$2:L$4955,ObservedSpeciesData!$A$2:$A$4955,$A183,ObservedSpeciesData!$D$2:$D$4955,$D183)),AVERAGEIFS(ObservedSpeciesData!L$2:L$4955,ObservedSpeciesData!$A$2:$A$4955,$A183,ObservedSpeciesData!$D$2:$D$4955,$D183),"")</f>
        <v>2754.6666666666665</v>
      </c>
      <c r="M183" s="23">
        <f>IF(ISNUMBER(AVERAGEIFS(ObservedSpeciesData!M$2:M$4955,ObservedSpeciesData!$A$2:$A$4955,$A183,ObservedSpeciesData!$D$2:$D$4955,$D183)),AVERAGEIFS(ObservedSpeciesData!M$2:M$4955,ObservedSpeciesData!$A$2:$A$4955,$A183,ObservedSpeciesData!$D$2:$D$4955,$D183),"")</f>
        <v>275.46666666666664</v>
      </c>
      <c r="N183" s="23" t="str">
        <f>IF(ISNUMBER(AVERAGEIFS(ObservedSpeciesData!N$2:N$4955,ObservedSpeciesData!$A$2:$A$4955,$A183,ObservedSpeciesData!$D$2:$D$4955,$D183)),AVERAGEIFS(ObservedSpeciesData!N$2:N$4955,ObservedSpeciesData!$A$2:$A$4955,$A183,ObservedSpeciesData!$D$2:$D$4955,$D183),"")</f>
        <v/>
      </c>
      <c r="O183" s="23" t="str">
        <f>IF(ISNUMBER(AVERAGEIFS(ObservedSpeciesData!O$2:O$4955,ObservedSpeciesData!$A$2:$A$4955,$A183,ObservedSpeciesData!$D$2:$D$4955,$D183)),AVERAGEIFS(ObservedSpeciesData!O$2:O$4955,ObservedSpeciesData!$A$2:$A$4955,$A183,ObservedSpeciesData!$D$2:$D$4955,$D183),"")</f>
        <v/>
      </c>
      <c r="P183" s="23" t="str">
        <f>IF(ISNUMBER(AVERAGEIFS(ObservedSpeciesData!P$2:P$4955,ObservedSpeciesData!$A$2:$A$4955,$A183,ObservedSpeciesData!$C$2:$C$4955,$C183,ObservedSpeciesData!$D$2:$D$4955,$D183)),AVERAGEIFS(ObservedSpeciesData!P$2:P$4955,ObservedSpeciesData!$A$2:$A$4955,$A183,ObservedSpeciesData!$C$2:$C$4955,$C183,ObservedSpeciesData!$D$2:$D$4955,$D183),"")</f>
        <v/>
      </c>
      <c r="Q183" s="23"/>
      <c r="R183" s="25" t="str">
        <f>IF(ISNUMBER(AVERAGEIFS(ObservedSpeciesData!R$2:R$4955,ObservedSpeciesData!$A$2:$A$4955,$A183,ObservedSpeciesData!$D$2:$D$4955,$D183)),AVERAGEIFS(ObservedSpeciesData!R$2:R$4955,ObservedSpeciesData!$A$2:$A$4955,$A183,ObservedSpeciesData!$D$2:$D$4955,$D183),"")</f>
        <v/>
      </c>
      <c r="S183" s="25" t="str">
        <f>IF(ISNUMBER(AVERAGEIFS(ObservedSpeciesData!S$2:S$4955,ObservedSpeciesData!$A$2:$A$4955,$A183,ObservedSpeciesData!$D$2:$D$4955,$D183)),AVERAGEIFS(ObservedSpeciesData!S$2:S$4955,ObservedSpeciesData!$A$2:$A$4955,$A183,ObservedSpeciesData!$D$2:$D$4955,$D183),"")</f>
        <v/>
      </c>
      <c r="T183" s="23" t="str">
        <f>IF(ISNUMBER(AVERAGEIFS(ObservedSpeciesData!T$2:T$4955,ObservedSpeciesData!$A$2:$A$4955,$A183,ObservedSpeciesData!$D$2:$D$4955,$D183)),AVERAGEIFS(ObservedSpeciesData!T$2:T$4955,ObservedSpeciesData!$A$2:$A$4955,$A183,ObservedSpeciesData!$D$2:$D$4955,$D183),"")</f>
        <v/>
      </c>
      <c r="U183" s="24" t="str">
        <f>IF(ISNUMBER(AVERAGEIFS(ObservedSpeciesData!U$2:U$4955,ObservedSpeciesData!$A$2:$A$4955,$A183,ObservedSpeciesData!$C$2:$C$4955,$C183,ObservedSpeciesData!$D$2:$D$4955,$D183)),AVERAGEIFS(ObservedSpeciesData!U$2:U$4955,ObservedSpeciesData!$A$2:$A$4955,$A183,ObservedSpeciesData!$C$2:$C$4955,$C183,ObservedSpeciesData!$D$2:$D$4955,$D183),"")</f>
        <v/>
      </c>
      <c r="V183" s="23" t="str">
        <f>IF(ISNUMBER(AVERAGEIFS(ObservedSpeciesData!V$2:V$4955,ObservedSpeciesData!$A$2:$A$4955,$A183,ObservedSpeciesData!$D$2:$D$4955,$D183)),AVERAGEIFS(ObservedSpeciesData!V$2:V$4955,ObservedSpeciesData!$A$2:$A$4955,$A183,ObservedSpeciesData!$D$2:$D$4955,$D183),"")</f>
        <v/>
      </c>
      <c r="W183" s="23" t="str">
        <f>IF(ISNUMBER(AVERAGEIFS(ObservedSpeciesData!W$2:W$4955,ObservedSpeciesData!$A$2:$A$4955,$A183,ObservedSpeciesData!$D$2:$D$4955,$D183)),AVERAGEIFS(ObservedSpeciesData!W$2:W$4955,ObservedSpeciesData!$A$2:$A$4955,$A183,ObservedSpeciesData!$D$2:$D$4955,$D183),"")</f>
        <v/>
      </c>
      <c r="X183" s="23" t="str">
        <f>IF(ISNUMBER(AVERAGEIFS(ObservedSpeciesData!X$2:X$4955,ObservedSpeciesData!$A$2:$A$4955,$A183,ObservedSpeciesData!$D$2:$D$4955,$D183)),AVERAGEIFS(ObservedSpeciesData!X$2:X$4955,ObservedSpeciesData!$A$2:$A$4955,$A183,ObservedSpeciesData!$D$2:$D$4955,$D183),"")</f>
        <v/>
      </c>
      <c r="Y183" s="23" t="str">
        <f>IF(ISNUMBER(AVERAGEIFS(ObservedSpeciesData!Y$2:Y$4955,ObservedSpeciesData!$A$2:$A$4955,$A183,ObservedSpeciesData!$D$2:$D$4955,$D183)),AVERAGEIFS(ObservedSpeciesData!Y$2:Y$4955,ObservedSpeciesData!$A$2:$A$4955,$A183,ObservedSpeciesData!$D$2:$D$4955,$D183),"")</f>
        <v/>
      </c>
      <c r="Z183" s="23" t="str">
        <f>IF(ISNUMBER(AVERAGEIFS(ObservedSpeciesData!Z$2:Z$4955,ObservedSpeciesData!$A$2:$A$4955,$A183,ObservedSpeciesData!$D$2:$D$4955,$D183)),AVERAGEIFS(ObservedSpeciesData!Z$2:Z$4955,ObservedSpeciesData!$A$2:$A$4955,$A183,ObservedSpeciesData!$D$2:$D$4955,$D183),"")</f>
        <v/>
      </c>
      <c r="AA183" s="23" t="str">
        <f>IF(ISNUMBER(AVERAGEIFS(ObservedSpeciesData!AA$2:AA$4955,ObservedSpeciesData!$A$2:$A$4955,$A183,ObservedSpeciesData!$D$2:$D$4955,$D183)),AVERAGEIFS(ObservedSpeciesData!AA$2:AA$4955,ObservedSpeciesData!$A$2:$A$4955,$A183,ObservedSpeciesData!$D$2:$D$4955,$D183),"")</f>
        <v/>
      </c>
      <c r="AB183" s="24" t="str">
        <f>IF(ISNUMBER(AVERAGEIFS(ObservedSpeciesData!AB$2:AB$4955,ObservedSpeciesData!$A$2:$A$4955,$A183,ObservedSpeciesData!$D$2:$D$4955,$D183)),AVERAGEIFS(ObservedSpeciesData!AB$2:AB$4955,ObservedSpeciesData!$A$2:$A$4955,$A183,ObservedSpeciesData!$D$2:$D$4955,$D183),"")</f>
        <v/>
      </c>
      <c r="AC183" s="24" t="str">
        <f>IF(ISNUMBER(AVERAGEIFS(ObservedSpeciesData!AC$2:AC$4955,ObservedSpeciesData!$A$2:$A$4955,$A183,ObservedSpeciesData!$D$2:$D$4955,$D183)),AVERAGEIFS(ObservedSpeciesData!AC$2:AC$4955,ObservedSpeciesData!$A$2:$A$4955,$A183,ObservedSpeciesData!$D$2:$D$4955,$D183),"")</f>
        <v/>
      </c>
      <c r="AD183" s="23" t="str">
        <f>IF(ISNUMBER(AVERAGEIFS(ObservedSpeciesData!AD$2:AD$4955,ObservedSpeciesData!$A$2:$A$4955,$A183,ObservedSpeciesData!$D$2:$D$4955,$D183)),AVERAGEIFS(ObservedSpeciesData!AD$2:AD$4955,ObservedSpeciesData!$A$2:$A$4955,$A183,ObservedSpeciesData!$D$2:$D$4955,$D183),"")</f>
        <v/>
      </c>
      <c r="AE183" s="24" t="str">
        <f>IF(ISNUMBER(AVERAGEIFS(ObservedSpeciesData!AE$2:AE$4955,ObservedSpeciesData!$A$2:$A$4955,$A183,ObservedSpeciesData!$D$2:$D$4955,$D183)),AVERAGEIFS(ObservedSpeciesData!AE$2:AE$4955,ObservedSpeciesData!$A$2:$A$4955,$A183,ObservedSpeciesData!$D$2:$D$4955,$D183),"")</f>
        <v/>
      </c>
      <c r="AF183" s="23"/>
      <c r="AG183" s="24"/>
      <c r="AH183" s="23" t="str">
        <f>IF(ISNUMBER(AVERAGEIFS(ObservedSpeciesData!AH$2:AH$4955,ObservedSpeciesData!$A$2:$A$4955,$A183,ObservedSpeciesData!$D$2:$D$4955,$D183)),AVERAGEIFS(ObservedSpeciesData!AH$2:AH$4955,ObservedSpeciesData!$A$2:$A$4955,$A183,ObservedSpeciesData!$D$2:$D$4955,$D183),"")</f>
        <v/>
      </c>
      <c r="AI183" s="23" t="str">
        <f>IF(ISNUMBER(AVERAGEIFS(ObservedSpeciesData!AI$2:AI$4955,ObservedSpeciesData!$A$2:$A$4955,$A183,ObservedSpeciesData!$C$2:$C$4955,$C183,ObservedSpeciesData!$D$2:$D$4955,$D183)),AVERAGEIFS(ObservedSpeciesData!AI$2:AI$4955,ObservedSpeciesData!$A$2:$A$4955,$A183,ObservedSpeciesData!$C$2:$C$4955,$C183,ObservedSpeciesData!$D$2:$D$4955,$D183),"")</f>
        <v/>
      </c>
      <c r="AJ183" s="2">
        <f>COUNTIFS(ObservedSpeciesData!$A$2:$A$828,$A183,ObservedSpeciesData!$D$2:$D$828,$D183)</f>
        <v>3</v>
      </c>
      <c r="AK183" s="2">
        <f t="shared" si="2"/>
        <v>1</v>
      </c>
    </row>
    <row r="184" spans="1:37" x14ac:dyDescent="0.25">
      <c r="A184" s="14" t="s">
        <v>110</v>
      </c>
      <c r="B184" t="s">
        <v>80</v>
      </c>
      <c r="C184" t="s">
        <v>106</v>
      </c>
      <c r="D184" s="13">
        <v>42064</v>
      </c>
      <c r="E184">
        <v>1</v>
      </c>
      <c r="F184">
        <v>100</v>
      </c>
      <c r="G184" s="2" t="s">
        <v>89</v>
      </c>
      <c r="H184" s="2" t="s">
        <v>13</v>
      </c>
      <c r="I184">
        <v>2</v>
      </c>
      <c r="J184" s="2" t="s">
        <v>88</v>
      </c>
      <c r="K184" s="2">
        <f>IF(ISNUMBER(AVERAGEIFS(ObservedSpeciesData!K$2:K$4955,ObservedSpeciesData!$A$2:$A$4955,$A184,ObservedSpeciesData!$D$2:$D$4955,$D184)),AVERAGEIFS(ObservedSpeciesData!K$2:K$4955,ObservedSpeciesData!$A$2:$A$4955,$A184,ObservedSpeciesData!$D$2:$D$4955,$D184),"")</f>
        <v>75</v>
      </c>
      <c r="L184" s="26">
        <f>IF(ISNUMBER(AVERAGEIFS(ObservedSpeciesData!L$2:L$4955,ObservedSpeciesData!$A$2:$A$4955,$A184,ObservedSpeciesData!$D$2:$D$4955,$D184)),AVERAGEIFS(ObservedSpeciesData!L$2:L$4955,ObservedSpeciesData!$A$2:$A$4955,$A184,ObservedSpeciesData!$D$2:$D$4955,$D184),"")</f>
        <v>2097.3333333333335</v>
      </c>
      <c r="M184" s="23">
        <f>IF(ISNUMBER(AVERAGEIFS(ObservedSpeciesData!M$2:M$4955,ObservedSpeciesData!$A$2:$A$4955,$A184,ObservedSpeciesData!$D$2:$D$4955,$D184)),AVERAGEIFS(ObservedSpeciesData!M$2:M$4955,ObservedSpeciesData!$A$2:$A$4955,$A184,ObservedSpeciesData!$D$2:$D$4955,$D184),"")</f>
        <v>209.73333333333335</v>
      </c>
      <c r="N184" s="23" t="str">
        <f>IF(ISNUMBER(AVERAGEIFS(ObservedSpeciesData!N$2:N$4955,ObservedSpeciesData!$A$2:$A$4955,$A184,ObservedSpeciesData!$D$2:$D$4955,$D184)),AVERAGEIFS(ObservedSpeciesData!N$2:N$4955,ObservedSpeciesData!$A$2:$A$4955,$A184,ObservedSpeciesData!$D$2:$D$4955,$D184),"")</f>
        <v/>
      </c>
      <c r="O184" s="23" t="str">
        <f>IF(ISNUMBER(AVERAGEIFS(ObservedSpeciesData!O$2:O$4955,ObservedSpeciesData!$A$2:$A$4955,$A184,ObservedSpeciesData!$D$2:$D$4955,$D184)),AVERAGEIFS(ObservedSpeciesData!O$2:O$4955,ObservedSpeciesData!$A$2:$A$4955,$A184,ObservedSpeciesData!$D$2:$D$4955,$D184),"")</f>
        <v/>
      </c>
      <c r="P184" s="23" t="str">
        <f>IF(ISNUMBER(AVERAGEIFS(ObservedSpeciesData!P$2:P$4955,ObservedSpeciesData!$A$2:$A$4955,$A184,ObservedSpeciesData!$C$2:$C$4955,$C184,ObservedSpeciesData!$D$2:$D$4955,$D184)),AVERAGEIFS(ObservedSpeciesData!P$2:P$4955,ObservedSpeciesData!$A$2:$A$4955,$A184,ObservedSpeciesData!$C$2:$C$4955,$C184,ObservedSpeciesData!$D$2:$D$4955,$D184),"")</f>
        <v/>
      </c>
      <c r="Q184" s="23"/>
      <c r="R184" s="25" t="str">
        <f>IF(ISNUMBER(AVERAGEIFS(ObservedSpeciesData!R$2:R$4955,ObservedSpeciesData!$A$2:$A$4955,$A184,ObservedSpeciesData!$D$2:$D$4955,$D184)),AVERAGEIFS(ObservedSpeciesData!R$2:R$4955,ObservedSpeciesData!$A$2:$A$4955,$A184,ObservedSpeciesData!$D$2:$D$4955,$D184),"")</f>
        <v/>
      </c>
      <c r="S184" s="25" t="str">
        <f>IF(ISNUMBER(AVERAGEIFS(ObservedSpeciesData!S$2:S$4955,ObservedSpeciesData!$A$2:$A$4955,$A184,ObservedSpeciesData!$D$2:$D$4955,$D184)),AVERAGEIFS(ObservedSpeciesData!S$2:S$4955,ObservedSpeciesData!$A$2:$A$4955,$A184,ObservedSpeciesData!$D$2:$D$4955,$D184),"")</f>
        <v/>
      </c>
      <c r="T184" s="23" t="str">
        <f>IF(ISNUMBER(AVERAGEIFS(ObservedSpeciesData!T$2:T$4955,ObservedSpeciesData!$A$2:$A$4955,$A184,ObservedSpeciesData!$D$2:$D$4955,$D184)),AVERAGEIFS(ObservedSpeciesData!T$2:T$4955,ObservedSpeciesData!$A$2:$A$4955,$A184,ObservedSpeciesData!$D$2:$D$4955,$D184),"")</f>
        <v/>
      </c>
      <c r="U184" s="24" t="str">
        <f>IF(ISNUMBER(AVERAGEIFS(ObservedSpeciesData!U$2:U$4955,ObservedSpeciesData!$A$2:$A$4955,$A184,ObservedSpeciesData!$C$2:$C$4955,$C184,ObservedSpeciesData!$D$2:$D$4955,$D184)),AVERAGEIFS(ObservedSpeciesData!U$2:U$4955,ObservedSpeciesData!$A$2:$A$4955,$A184,ObservedSpeciesData!$C$2:$C$4955,$C184,ObservedSpeciesData!$D$2:$D$4955,$D184),"")</f>
        <v/>
      </c>
      <c r="V184" s="23" t="str">
        <f>IF(ISNUMBER(AVERAGEIFS(ObservedSpeciesData!V$2:V$4955,ObservedSpeciesData!$A$2:$A$4955,$A184,ObservedSpeciesData!$D$2:$D$4955,$D184)),AVERAGEIFS(ObservedSpeciesData!V$2:V$4955,ObservedSpeciesData!$A$2:$A$4955,$A184,ObservedSpeciesData!$D$2:$D$4955,$D184),"")</f>
        <v/>
      </c>
      <c r="W184" s="23" t="str">
        <f>IF(ISNUMBER(AVERAGEIFS(ObservedSpeciesData!W$2:W$4955,ObservedSpeciesData!$A$2:$A$4955,$A184,ObservedSpeciesData!$D$2:$D$4955,$D184)),AVERAGEIFS(ObservedSpeciesData!W$2:W$4955,ObservedSpeciesData!$A$2:$A$4955,$A184,ObservedSpeciesData!$D$2:$D$4955,$D184),"")</f>
        <v/>
      </c>
      <c r="X184" s="23" t="str">
        <f>IF(ISNUMBER(AVERAGEIFS(ObservedSpeciesData!X$2:X$4955,ObservedSpeciesData!$A$2:$A$4955,$A184,ObservedSpeciesData!$D$2:$D$4955,$D184)),AVERAGEIFS(ObservedSpeciesData!X$2:X$4955,ObservedSpeciesData!$A$2:$A$4955,$A184,ObservedSpeciesData!$D$2:$D$4955,$D184),"")</f>
        <v/>
      </c>
      <c r="Y184" s="23" t="str">
        <f>IF(ISNUMBER(AVERAGEIFS(ObservedSpeciesData!Y$2:Y$4955,ObservedSpeciesData!$A$2:$A$4955,$A184,ObservedSpeciesData!$D$2:$D$4955,$D184)),AVERAGEIFS(ObservedSpeciesData!Y$2:Y$4955,ObservedSpeciesData!$A$2:$A$4955,$A184,ObservedSpeciesData!$D$2:$D$4955,$D184),"")</f>
        <v/>
      </c>
      <c r="Z184" s="23" t="str">
        <f>IF(ISNUMBER(AVERAGEIFS(ObservedSpeciesData!Z$2:Z$4955,ObservedSpeciesData!$A$2:$A$4955,$A184,ObservedSpeciesData!$D$2:$D$4955,$D184)),AVERAGEIFS(ObservedSpeciesData!Z$2:Z$4955,ObservedSpeciesData!$A$2:$A$4955,$A184,ObservedSpeciesData!$D$2:$D$4955,$D184),"")</f>
        <v/>
      </c>
      <c r="AA184" s="23" t="str">
        <f>IF(ISNUMBER(AVERAGEIFS(ObservedSpeciesData!AA$2:AA$4955,ObservedSpeciesData!$A$2:$A$4955,$A184,ObservedSpeciesData!$D$2:$D$4955,$D184)),AVERAGEIFS(ObservedSpeciesData!AA$2:AA$4955,ObservedSpeciesData!$A$2:$A$4955,$A184,ObservedSpeciesData!$D$2:$D$4955,$D184),"")</f>
        <v/>
      </c>
      <c r="AB184" s="24" t="str">
        <f>IF(ISNUMBER(AVERAGEIFS(ObservedSpeciesData!AB$2:AB$4955,ObservedSpeciesData!$A$2:$A$4955,$A184,ObservedSpeciesData!$D$2:$D$4955,$D184)),AVERAGEIFS(ObservedSpeciesData!AB$2:AB$4955,ObservedSpeciesData!$A$2:$A$4955,$A184,ObservedSpeciesData!$D$2:$D$4955,$D184),"")</f>
        <v/>
      </c>
      <c r="AC184" s="24" t="str">
        <f>IF(ISNUMBER(AVERAGEIFS(ObservedSpeciesData!AC$2:AC$4955,ObservedSpeciesData!$A$2:$A$4955,$A184,ObservedSpeciesData!$D$2:$D$4955,$D184)),AVERAGEIFS(ObservedSpeciesData!AC$2:AC$4955,ObservedSpeciesData!$A$2:$A$4955,$A184,ObservedSpeciesData!$D$2:$D$4955,$D184),"")</f>
        <v/>
      </c>
      <c r="AD184" s="23" t="str">
        <f>IF(ISNUMBER(AVERAGEIFS(ObservedSpeciesData!AD$2:AD$4955,ObservedSpeciesData!$A$2:$A$4955,$A184,ObservedSpeciesData!$D$2:$D$4955,$D184)),AVERAGEIFS(ObservedSpeciesData!AD$2:AD$4955,ObservedSpeciesData!$A$2:$A$4955,$A184,ObservedSpeciesData!$D$2:$D$4955,$D184),"")</f>
        <v/>
      </c>
      <c r="AE184" s="24" t="str">
        <f>IF(ISNUMBER(AVERAGEIFS(ObservedSpeciesData!AE$2:AE$4955,ObservedSpeciesData!$A$2:$A$4955,$A184,ObservedSpeciesData!$D$2:$D$4955,$D184)),AVERAGEIFS(ObservedSpeciesData!AE$2:AE$4955,ObservedSpeciesData!$A$2:$A$4955,$A184,ObservedSpeciesData!$D$2:$D$4955,$D184),"")</f>
        <v/>
      </c>
      <c r="AF184" s="23"/>
      <c r="AG184" s="24"/>
      <c r="AH184" s="23" t="str">
        <f>IF(ISNUMBER(AVERAGEIFS(ObservedSpeciesData!AH$2:AH$4955,ObservedSpeciesData!$A$2:$A$4955,$A184,ObservedSpeciesData!$D$2:$D$4955,$D184)),AVERAGEIFS(ObservedSpeciesData!AH$2:AH$4955,ObservedSpeciesData!$A$2:$A$4955,$A184,ObservedSpeciesData!$D$2:$D$4955,$D184),"")</f>
        <v/>
      </c>
      <c r="AI184" s="23" t="str">
        <f>IF(ISNUMBER(AVERAGEIFS(ObservedSpeciesData!AI$2:AI$4955,ObservedSpeciesData!$A$2:$A$4955,$A184,ObservedSpeciesData!$C$2:$C$4955,$C184,ObservedSpeciesData!$D$2:$D$4955,$D184)),AVERAGEIFS(ObservedSpeciesData!AI$2:AI$4955,ObservedSpeciesData!$A$2:$A$4955,$A184,ObservedSpeciesData!$C$2:$C$4955,$C184,ObservedSpeciesData!$D$2:$D$4955,$D184),"")</f>
        <v/>
      </c>
      <c r="AJ184" s="2">
        <f>COUNTIFS(ObservedSpeciesData!$A$2:$A$828,$A184,ObservedSpeciesData!$D$2:$D$828,$D184)</f>
        <v>3</v>
      </c>
      <c r="AK184" s="2">
        <f t="shared" si="2"/>
        <v>1</v>
      </c>
    </row>
    <row r="185" spans="1:37" x14ac:dyDescent="0.25">
      <c r="A185" s="14" t="s">
        <v>109</v>
      </c>
      <c r="B185" t="s">
        <v>80</v>
      </c>
      <c r="C185" t="s">
        <v>106</v>
      </c>
      <c r="D185" s="13">
        <v>42064</v>
      </c>
      <c r="E185">
        <v>1</v>
      </c>
      <c r="F185">
        <v>200</v>
      </c>
      <c r="G185" s="2" t="s">
        <v>89</v>
      </c>
      <c r="H185" s="2" t="s">
        <v>13</v>
      </c>
      <c r="I185">
        <v>2</v>
      </c>
      <c r="J185" s="2" t="s">
        <v>88</v>
      </c>
      <c r="K185" s="2">
        <f>IF(ISNUMBER(AVERAGEIFS(ObservedSpeciesData!K$2:K$4955,ObservedSpeciesData!$A$2:$A$4955,$A185,ObservedSpeciesData!$D$2:$D$4955,$D185)),AVERAGEIFS(ObservedSpeciesData!K$2:K$4955,ObservedSpeciesData!$A$2:$A$4955,$A185,ObservedSpeciesData!$D$2:$D$4955,$D185),"")</f>
        <v>150</v>
      </c>
      <c r="L185" s="26">
        <f>IF(ISNUMBER(AVERAGEIFS(ObservedSpeciesData!L$2:L$4955,ObservedSpeciesData!$A$2:$A$4955,$A185,ObservedSpeciesData!$D$2:$D$4955,$D185)),AVERAGEIFS(ObservedSpeciesData!L$2:L$4955,ObservedSpeciesData!$A$2:$A$4955,$A185,ObservedSpeciesData!$D$2:$D$4955,$D185),"")</f>
        <v>2618.6666666666665</v>
      </c>
      <c r="M185" s="23">
        <f>IF(ISNUMBER(AVERAGEIFS(ObservedSpeciesData!M$2:M$4955,ObservedSpeciesData!$A$2:$A$4955,$A185,ObservedSpeciesData!$D$2:$D$4955,$D185)),AVERAGEIFS(ObservedSpeciesData!M$2:M$4955,ObservedSpeciesData!$A$2:$A$4955,$A185,ObservedSpeciesData!$D$2:$D$4955,$D185),"")</f>
        <v>261.86666666666662</v>
      </c>
      <c r="N185" s="23" t="str">
        <f>IF(ISNUMBER(AVERAGEIFS(ObservedSpeciesData!N$2:N$4955,ObservedSpeciesData!$A$2:$A$4955,$A185,ObservedSpeciesData!$D$2:$D$4955,$D185)),AVERAGEIFS(ObservedSpeciesData!N$2:N$4955,ObservedSpeciesData!$A$2:$A$4955,$A185,ObservedSpeciesData!$D$2:$D$4955,$D185),"")</f>
        <v/>
      </c>
      <c r="O185" s="23" t="str">
        <f>IF(ISNUMBER(AVERAGEIFS(ObservedSpeciesData!O$2:O$4955,ObservedSpeciesData!$A$2:$A$4955,$A185,ObservedSpeciesData!$D$2:$D$4955,$D185)),AVERAGEIFS(ObservedSpeciesData!O$2:O$4955,ObservedSpeciesData!$A$2:$A$4955,$A185,ObservedSpeciesData!$D$2:$D$4955,$D185),"")</f>
        <v/>
      </c>
      <c r="P185" s="23" t="str">
        <f>IF(ISNUMBER(AVERAGEIFS(ObservedSpeciesData!P$2:P$4955,ObservedSpeciesData!$A$2:$A$4955,$A185,ObservedSpeciesData!$C$2:$C$4955,$C185,ObservedSpeciesData!$D$2:$D$4955,$D185)),AVERAGEIFS(ObservedSpeciesData!P$2:P$4955,ObservedSpeciesData!$A$2:$A$4955,$A185,ObservedSpeciesData!$C$2:$C$4955,$C185,ObservedSpeciesData!$D$2:$D$4955,$D185),"")</f>
        <v/>
      </c>
      <c r="Q185" s="23"/>
      <c r="R185" s="25" t="str">
        <f>IF(ISNUMBER(AVERAGEIFS(ObservedSpeciesData!R$2:R$4955,ObservedSpeciesData!$A$2:$A$4955,$A185,ObservedSpeciesData!$D$2:$D$4955,$D185)),AVERAGEIFS(ObservedSpeciesData!R$2:R$4955,ObservedSpeciesData!$A$2:$A$4955,$A185,ObservedSpeciesData!$D$2:$D$4955,$D185),"")</f>
        <v/>
      </c>
      <c r="S185" s="25" t="str">
        <f>IF(ISNUMBER(AVERAGEIFS(ObservedSpeciesData!S$2:S$4955,ObservedSpeciesData!$A$2:$A$4955,$A185,ObservedSpeciesData!$D$2:$D$4955,$D185)),AVERAGEIFS(ObservedSpeciesData!S$2:S$4955,ObservedSpeciesData!$A$2:$A$4955,$A185,ObservedSpeciesData!$D$2:$D$4955,$D185),"")</f>
        <v/>
      </c>
      <c r="T185" s="23" t="str">
        <f>IF(ISNUMBER(AVERAGEIFS(ObservedSpeciesData!T$2:T$4955,ObservedSpeciesData!$A$2:$A$4955,$A185,ObservedSpeciesData!$D$2:$D$4955,$D185)),AVERAGEIFS(ObservedSpeciesData!T$2:T$4955,ObservedSpeciesData!$A$2:$A$4955,$A185,ObservedSpeciesData!$D$2:$D$4955,$D185),"")</f>
        <v/>
      </c>
      <c r="U185" s="24" t="str">
        <f>IF(ISNUMBER(AVERAGEIFS(ObservedSpeciesData!U$2:U$4955,ObservedSpeciesData!$A$2:$A$4955,$A185,ObservedSpeciesData!$C$2:$C$4955,$C185,ObservedSpeciesData!$D$2:$D$4955,$D185)),AVERAGEIFS(ObservedSpeciesData!U$2:U$4955,ObservedSpeciesData!$A$2:$A$4955,$A185,ObservedSpeciesData!$C$2:$C$4955,$C185,ObservedSpeciesData!$D$2:$D$4955,$D185),"")</f>
        <v/>
      </c>
      <c r="V185" s="23" t="str">
        <f>IF(ISNUMBER(AVERAGEIFS(ObservedSpeciesData!V$2:V$4955,ObservedSpeciesData!$A$2:$A$4955,$A185,ObservedSpeciesData!$D$2:$D$4955,$D185)),AVERAGEIFS(ObservedSpeciesData!V$2:V$4955,ObservedSpeciesData!$A$2:$A$4955,$A185,ObservedSpeciesData!$D$2:$D$4955,$D185),"")</f>
        <v/>
      </c>
      <c r="W185" s="23" t="str">
        <f>IF(ISNUMBER(AVERAGEIFS(ObservedSpeciesData!W$2:W$4955,ObservedSpeciesData!$A$2:$A$4955,$A185,ObservedSpeciesData!$D$2:$D$4955,$D185)),AVERAGEIFS(ObservedSpeciesData!W$2:W$4955,ObservedSpeciesData!$A$2:$A$4955,$A185,ObservedSpeciesData!$D$2:$D$4955,$D185),"")</f>
        <v/>
      </c>
      <c r="X185" s="23" t="str">
        <f>IF(ISNUMBER(AVERAGEIFS(ObservedSpeciesData!X$2:X$4955,ObservedSpeciesData!$A$2:$A$4955,$A185,ObservedSpeciesData!$D$2:$D$4955,$D185)),AVERAGEIFS(ObservedSpeciesData!X$2:X$4955,ObservedSpeciesData!$A$2:$A$4955,$A185,ObservedSpeciesData!$D$2:$D$4955,$D185),"")</f>
        <v/>
      </c>
      <c r="Y185" s="23" t="str">
        <f>IF(ISNUMBER(AVERAGEIFS(ObservedSpeciesData!Y$2:Y$4955,ObservedSpeciesData!$A$2:$A$4955,$A185,ObservedSpeciesData!$D$2:$D$4955,$D185)),AVERAGEIFS(ObservedSpeciesData!Y$2:Y$4955,ObservedSpeciesData!$A$2:$A$4955,$A185,ObservedSpeciesData!$D$2:$D$4955,$D185),"")</f>
        <v/>
      </c>
      <c r="Z185" s="23" t="str">
        <f>IF(ISNUMBER(AVERAGEIFS(ObservedSpeciesData!Z$2:Z$4955,ObservedSpeciesData!$A$2:$A$4955,$A185,ObservedSpeciesData!$D$2:$D$4955,$D185)),AVERAGEIFS(ObservedSpeciesData!Z$2:Z$4955,ObservedSpeciesData!$A$2:$A$4955,$A185,ObservedSpeciesData!$D$2:$D$4955,$D185),"")</f>
        <v/>
      </c>
      <c r="AA185" s="23" t="str">
        <f>IF(ISNUMBER(AVERAGEIFS(ObservedSpeciesData!AA$2:AA$4955,ObservedSpeciesData!$A$2:$A$4955,$A185,ObservedSpeciesData!$D$2:$D$4955,$D185)),AVERAGEIFS(ObservedSpeciesData!AA$2:AA$4955,ObservedSpeciesData!$A$2:$A$4955,$A185,ObservedSpeciesData!$D$2:$D$4955,$D185),"")</f>
        <v/>
      </c>
      <c r="AB185" s="24" t="str">
        <f>IF(ISNUMBER(AVERAGEIFS(ObservedSpeciesData!AB$2:AB$4955,ObservedSpeciesData!$A$2:$A$4955,$A185,ObservedSpeciesData!$D$2:$D$4955,$D185)),AVERAGEIFS(ObservedSpeciesData!AB$2:AB$4955,ObservedSpeciesData!$A$2:$A$4955,$A185,ObservedSpeciesData!$D$2:$D$4955,$D185),"")</f>
        <v/>
      </c>
      <c r="AC185" s="24" t="str">
        <f>IF(ISNUMBER(AVERAGEIFS(ObservedSpeciesData!AC$2:AC$4955,ObservedSpeciesData!$A$2:$A$4955,$A185,ObservedSpeciesData!$D$2:$D$4955,$D185)),AVERAGEIFS(ObservedSpeciesData!AC$2:AC$4955,ObservedSpeciesData!$A$2:$A$4955,$A185,ObservedSpeciesData!$D$2:$D$4955,$D185),"")</f>
        <v/>
      </c>
      <c r="AD185" s="23" t="str">
        <f>IF(ISNUMBER(AVERAGEIFS(ObservedSpeciesData!AD$2:AD$4955,ObservedSpeciesData!$A$2:$A$4955,$A185,ObservedSpeciesData!$D$2:$D$4955,$D185)),AVERAGEIFS(ObservedSpeciesData!AD$2:AD$4955,ObservedSpeciesData!$A$2:$A$4955,$A185,ObservedSpeciesData!$D$2:$D$4955,$D185),"")</f>
        <v/>
      </c>
      <c r="AE185" s="24" t="str">
        <f>IF(ISNUMBER(AVERAGEIFS(ObservedSpeciesData!AE$2:AE$4955,ObservedSpeciesData!$A$2:$A$4955,$A185,ObservedSpeciesData!$D$2:$D$4955,$D185)),AVERAGEIFS(ObservedSpeciesData!AE$2:AE$4955,ObservedSpeciesData!$A$2:$A$4955,$A185,ObservedSpeciesData!$D$2:$D$4955,$D185),"")</f>
        <v/>
      </c>
      <c r="AF185" s="23"/>
      <c r="AG185" s="24"/>
      <c r="AH185" s="23" t="str">
        <f>IF(ISNUMBER(AVERAGEIFS(ObservedSpeciesData!AH$2:AH$4955,ObservedSpeciesData!$A$2:$A$4955,$A185,ObservedSpeciesData!$D$2:$D$4955,$D185)),AVERAGEIFS(ObservedSpeciesData!AH$2:AH$4955,ObservedSpeciesData!$A$2:$A$4955,$A185,ObservedSpeciesData!$D$2:$D$4955,$D185),"")</f>
        <v/>
      </c>
      <c r="AI185" s="23" t="str">
        <f>IF(ISNUMBER(AVERAGEIFS(ObservedSpeciesData!AI$2:AI$4955,ObservedSpeciesData!$A$2:$A$4955,$A185,ObservedSpeciesData!$C$2:$C$4955,$C185,ObservedSpeciesData!$D$2:$D$4955,$D185)),AVERAGEIFS(ObservedSpeciesData!AI$2:AI$4955,ObservedSpeciesData!$A$2:$A$4955,$A185,ObservedSpeciesData!$C$2:$C$4955,$C185,ObservedSpeciesData!$D$2:$D$4955,$D185),"")</f>
        <v/>
      </c>
      <c r="AJ185" s="2">
        <f>COUNTIFS(ObservedSpeciesData!$A$2:$A$828,$A185,ObservedSpeciesData!$D$2:$D$828,$D185)</f>
        <v>3</v>
      </c>
      <c r="AK185" s="2">
        <f t="shared" si="2"/>
        <v>1</v>
      </c>
    </row>
    <row r="186" spans="1:37" x14ac:dyDescent="0.25">
      <c r="A186" s="14" t="s">
        <v>108</v>
      </c>
      <c r="B186" t="s">
        <v>80</v>
      </c>
      <c r="C186" t="s">
        <v>106</v>
      </c>
      <c r="D186" s="13">
        <v>42064</v>
      </c>
      <c r="E186">
        <v>1</v>
      </c>
      <c r="F186">
        <v>350</v>
      </c>
      <c r="G186" s="2" t="s">
        <v>89</v>
      </c>
      <c r="H186" s="2" t="s">
        <v>13</v>
      </c>
      <c r="I186">
        <v>2</v>
      </c>
      <c r="J186" s="2" t="s">
        <v>88</v>
      </c>
      <c r="K186" s="2">
        <f>IF(ISNUMBER(AVERAGEIFS(ObservedSpeciesData!K$2:K$4955,ObservedSpeciesData!$A$2:$A$4955,$A186,ObservedSpeciesData!$D$2:$D$4955,$D186)),AVERAGEIFS(ObservedSpeciesData!K$2:K$4955,ObservedSpeciesData!$A$2:$A$4955,$A186,ObservedSpeciesData!$D$2:$D$4955,$D186),"")</f>
        <v>262.5</v>
      </c>
      <c r="L186" s="26">
        <f>IF(ISNUMBER(AVERAGEIFS(ObservedSpeciesData!L$2:L$4955,ObservedSpeciesData!$A$2:$A$4955,$A186,ObservedSpeciesData!$D$2:$D$4955,$D186)),AVERAGEIFS(ObservedSpeciesData!L$2:L$4955,ObservedSpeciesData!$A$2:$A$4955,$A186,ObservedSpeciesData!$D$2:$D$4955,$D186),"")</f>
        <v>2233.3333333333335</v>
      </c>
      <c r="M186" s="23">
        <f>IF(ISNUMBER(AVERAGEIFS(ObservedSpeciesData!M$2:M$4955,ObservedSpeciesData!$A$2:$A$4955,$A186,ObservedSpeciesData!$D$2:$D$4955,$D186)),AVERAGEIFS(ObservedSpeciesData!M$2:M$4955,ObservedSpeciesData!$A$2:$A$4955,$A186,ObservedSpeciesData!$D$2:$D$4955,$D186),"")</f>
        <v>223.33333333333334</v>
      </c>
      <c r="N186" s="23" t="str">
        <f>IF(ISNUMBER(AVERAGEIFS(ObservedSpeciesData!N$2:N$4955,ObservedSpeciesData!$A$2:$A$4955,$A186,ObservedSpeciesData!$D$2:$D$4955,$D186)),AVERAGEIFS(ObservedSpeciesData!N$2:N$4955,ObservedSpeciesData!$A$2:$A$4955,$A186,ObservedSpeciesData!$D$2:$D$4955,$D186),"")</f>
        <v/>
      </c>
      <c r="O186" s="23" t="str">
        <f>IF(ISNUMBER(AVERAGEIFS(ObservedSpeciesData!O$2:O$4955,ObservedSpeciesData!$A$2:$A$4955,$A186,ObservedSpeciesData!$D$2:$D$4955,$D186)),AVERAGEIFS(ObservedSpeciesData!O$2:O$4955,ObservedSpeciesData!$A$2:$A$4955,$A186,ObservedSpeciesData!$D$2:$D$4955,$D186),"")</f>
        <v/>
      </c>
      <c r="P186" s="23" t="str">
        <f>IF(ISNUMBER(AVERAGEIFS(ObservedSpeciesData!P$2:P$4955,ObservedSpeciesData!$A$2:$A$4955,$A186,ObservedSpeciesData!$C$2:$C$4955,$C186,ObservedSpeciesData!$D$2:$D$4955,$D186)),AVERAGEIFS(ObservedSpeciesData!P$2:P$4955,ObservedSpeciesData!$A$2:$A$4955,$A186,ObservedSpeciesData!$C$2:$C$4955,$C186,ObservedSpeciesData!$D$2:$D$4955,$D186),"")</f>
        <v/>
      </c>
      <c r="Q186" s="23"/>
      <c r="R186" s="25" t="str">
        <f>IF(ISNUMBER(AVERAGEIFS(ObservedSpeciesData!R$2:R$4955,ObservedSpeciesData!$A$2:$A$4955,$A186,ObservedSpeciesData!$D$2:$D$4955,$D186)),AVERAGEIFS(ObservedSpeciesData!R$2:R$4955,ObservedSpeciesData!$A$2:$A$4955,$A186,ObservedSpeciesData!$D$2:$D$4955,$D186),"")</f>
        <v/>
      </c>
      <c r="S186" s="25" t="str">
        <f>IF(ISNUMBER(AVERAGEIFS(ObservedSpeciesData!S$2:S$4955,ObservedSpeciesData!$A$2:$A$4955,$A186,ObservedSpeciesData!$D$2:$D$4955,$D186)),AVERAGEIFS(ObservedSpeciesData!S$2:S$4955,ObservedSpeciesData!$A$2:$A$4955,$A186,ObservedSpeciesData!$D$2:$D$4955,$D186),"")</f>
        <v/>
      </c>
      <c r="T186" s="23" t="str">
        <f>IF(ISNUMBER(AVERAGEIFS(ObservedSpeciesData!T$2:T$4955,ObservedSpeciesData!$A$2:$A$4955,$A186,ObservedSpeciesData!$D$2:$D$4955,$D186)),AVERAGEIFS(ObservedSpeciesData!T$2:T$4955,ObservedSpeciesData!$A$2:$A$4955,$A186,ObservedSpeciesData!$D$2:$D$4955,$D186),"")</f>
        <v/>
      </c>
      <c r="U186" s="24" t="str">
        <f>IF(ISNUMBER(AVERAGEIFS(ObservedSpeciesData!U$2:U$4955,ObservedSpeciesData!$A$2:$A$4955,$A186,ObservedSpeciesData!$C$2:$C$4955,$C186,ObservedSpeciesData!$D$2:$D$4955,$D186)),AVERAGEIFS(ObservedSpeciesData!U$2:U$4955,ObservedSpeciesData!$A$2:$A$4955,$A186,ObservedSpeciesData!$C$2:$C$4955,$C186,ObservedSpeciesData!$D$2:$D$4955,$D186),"")</f>
        <v/>
      </c>
      <c r="V186" s="23" t="str">
        <f>IF(ISNUMBER(AVERAGEIFS(ObservedSpeciesData!V$2:V$4955,ObservedSpeciesData!$A$2:$A$4955,$A186,ObservedSpeciesData!$D$2:$D$4955,$D186)),AVERAGEIFS(ObservedSpeciesData!V$2:V$4955,ObservedSpeciesData!$A$2:$A$4955,$A186,ObservedSpeciesData!$D$2:$D$4955,$D186),"")</f>
        <v/>
      </c>
      <c r="W186" s="23" t="str">
        <f>IF(ISNUMBER(AVERAGEIFS(ObservedSpeciesData!W$2:W$4955,ObservedSpeciesData!$A$2:$A$4955,$A186,ObservedSpeciesData!$D$2:$D$4955,$D186)),AVERAGEIFS(ObservedSpeciesData!W$2:W$4955,ObservedSpeciesData!$A$2:$A$4955,$A186,ObservedSpeciesData!$D$2:$D$4955,$D186),"")</f>
        <v/>
      </c>
      <c r="X186" s="23" t="str">
        <f>IF(ISNUMBER(AVERAGEIFS(ObservedSpeciesData!X$2:X$4955,ObservedSpeciesData!$A$2:$A$4955,$A186,ObservedSpeciesData!$D$2:$D$4955,$D186)),AVERAGEIFS(ObservedSpeciesData!X$2:X$4955,ObservedSpeciesData!$A$2:$A$4955,$A186,ObservedSpeciesData!$D$2:$D$4955,$D186),"")</f>
        <v/>
      </c>
      <c r="Y186" s="23" t="str">
        <f>IF(ISNUMBER(AVERAGEIFS(ObservedSpeciesData!Y$2:Y$4955,ObservedSpeciesData!$A$2:$A$4955,$A186,ObservedSpeciesData!$D$2:$D$4955,$D186)),AVERAGEIFS(ObservedSpeciesData!Y$2:Y$4955,ObservedSpeciesData!$A$2:$A$4955,$A186,ObservedSpeciesData!$D$2:$D$4955,$D186),"")</f>
        <v/>
      </c>
      <c r="Z186" s="23" t="str">
        <f>IF(ISNUMBER(AVERAGEIFS(ObservedSpeciesData!Z$2:Z$4955,ObservedSpeciesData!$A$2:$A$4955,$A186,ObservedSpeciesData!$D$2:$D$4955,$D186)),AVERAGEIFS(ObservedSpeciesData!Z$2:Z$4955,ObservedSpeciesData!$A$2:$A$4955,$A186,ObservedSpeciesData!$D$2:$D$4955,$D186),"")</f>
        <v/>
      </c>
      <c r="AA186" s="23" t="str">
        <f>IF(ISNUMBER(AVERAGEIFS(ObservedSpeciesData!AA$2:AA$4955,ObservedSpeciesData!$A$2:$A$4955,$A186,ObservedSpeciesData!$D$2:$D$4955,$D186)),AVERAGEIFS(ObservedSpeciesData!AA$2:AA$4955,ObservedSpeciesData!$A$2:$A$4955,$A186,ObservedSpeciesData!$D$2:$D$4955,$D186),"")</f>
        <v/>
      </c>
      <c r="AB186" s="24" t="str">
        <f>IF(ISNUMBER(AVERAGEIFS(ObservedSpeciesData!AB$2:AB$4955,ObservedSpeciesData!$A$2:$A$4955,$A186,ObservedSpeciesData!$D$2:$D$4955,$D186)),AVERAGEIFS(ObservedSpeciesData!AB$2:AB$4955,ObservedSpeciesData!$A$2:$A$4955,$A186,ObservedSpeciesData!$D$2:$D$4955,$D186),"")</f>
        <v/>
      </c>
      <c r="AC186" s="24" t="str">
        <f>IF(ISNUMBER(AVERAGEIFS(ObservedSpeciesData!AC$2:AC$4955,ObservedSpeciesData!$A$2:$A$4955,$A186,ObservedSpeciesData!$D$2:$D$4955,$D186)),AVERAGEIFS(ObservedSpeciesData!AC$2:AC$4955,ObservedSpeciesData!$A$2:$A$4955,$A186,ObservedSpeciesData!$D$2:$D$4955,$D186),"")</f>
        <v/>
      </c>
      <c r="AD186" s="23" t="str">
        <f>IF(ISNUMBER(AVERAGEIFS(ObservedSpeciesData!AD$2:AD$4955,ObservedSpeciesData!$A$2:$A$4955,$A186,ObservedSpeciesData!$D$2:$D$4955,$D186)),AVERAGEIFS(ObservedSpeciesData!AD$2:AD$4955,ObservedSpeciesData!$A$2:$A$4955,$A186,ObservedSpeciesData!$D$2:$D$4955,$D186),"")</f>
        <v/>
      </c>
      <c r="AE186" s="24" t="str">
        <f>IF(ISNUMBER(AVERAGEIFS(ObservedSpeciesData!AE$2:AE$4955,ObservedSpeciesData!$A$2:$A$4955,$A186,ObservedSpeciesData!$D$2:$D$4955,$D186)),AVERAGEIFS(ObservedSpeciesData!AE$2:AE$4955,ObservedSpeciesData!$A$2:$A$4955,$A186,ObservedSpeciesData!$D$2:$D$4955,$D186),"")</f>
        <v/>
      </c>
      <c r="AF186" s="23"/>
      <c r="AG186" s="24"/>
      <c r="AH186" s="23" t="str">
        <f>IF(ISNUMBER(AVERAGEIFS(ObservedSpeciesData!AH$2:AH$4955,ObservedSpeciesData!$A$2:$A$4955,$A186,ObservedSpeciesData!$D$2:$D$4955,$D186)),AVERAGEIFS(ObservedSpeciesData!AH$2:AH$4955,ObservedSpeciesData!$A$2:$A$4955,$A186,ObservedSpeciesData!$D$2:$D$4955,$D186),"")</f>
        <v/>
      </c>
      <c r="AI186" s="23" t="str">
        <f>IF(ISNUMBER(AVERAGEIFS(ObservedSpeciesData!AI$2:AI$4955,ObservedSpeciesData!$A$2:$A$4955,$A186,ObservedSpeciesData!$C$2:$C$4955,$C186,ObservedSpeciesData!$D$2:$D$4955,$D186)),AVERAGEIFS(ObservedSpeciesData!AI$2:AI$4955,ObservedSpeciesData!$A$2:$A$4955,$A186,ObservedSpeciesData!$C$2:$C$4955,$C186,ObservedSpeciesData!$D$2:$D$4955,$D186),"")</f>
        <v/>
      </c>
      <c r="AJ186" s="2">
        <f>COUNTIFS(ObservedSpeciesData!$A$2:$A$828,$A186,ObservedSpeciesData!$D$2:$D$828,$D186)</f>
        <v>3</v>
      </c>
      <c r="AK186" s="2">
        <f t="shared" si="2"/>
        <v>1</v>
      </c>
    </row>
    <row r="187" spans="1:37" x14ac:dyDescent="0.25">
      <c r="A187" s="14" t="s">
        <v>107</v>
      </c>
      <c r="B187" t="s">
        <v>80</v>
      </c>
      <c r="C187" t="s">
        <v>106</v>
      </c>
      <c r="D187" s="13">
        <v>42064</v>
      </c>
      <c r="E187">
        <v>1</v>
      </c>
      <c r="F187">
        <v>500</v>
      </c>
      <c r="G187" s="2" t="s">
        <v>89</v>
      </c>
      <c r="H187" s="2" t="s">
        <v>13</v>
      </c>
      <c r="I187">
        <v>2</v>
      </c>
      <c r="J187" s="2" t="s">
        <v>88</v>
      </c>
      <c r="K187" s="2">
        <f>IF(ISNUMBER(AVERAGEIFS(ObservedSpeciesData!K$2:K$4955,ObservedSpeciesData!$A$2:$A$4955,$A187,ObservedSpeciesData!$D$2:$D$4955,$D187)),AVERAGEIFS(ObservedSpeciesData!K$2:K$4955,ObservedSpeciesData!$A$2:$A$4955,$A187,ObservedSpeciesData!$D$2:$D$4955,$D187),"")</f>
        <v>375</v>
      </c>
      <c r="L187" s="26">
        <f>IF(ISNUMBER(AVERAGEIFS(ObservedSpeciesData!L$2:L$4955,ObservedSpeciesData!$A$2:$A$4955,$A187,ObservedSpeciesData!$D$2:$D$4955,$D187)),AVERAGEIFS(ObservedSpeciesData!L$2:L$4955,ObservedSpeciesData!$A$2:$A$4955,$A187,ObservedSpeciesData!$D$2:$D$4955,$D187),"")</f>
        <v>2176.6666666666665</v>
      </c>
      <c r="M187" s="23">
        <f>IF(ISNUMBER(AVERAGEIFS(ObservedSpeciesData!M$2:M$4955,ObservedSpeciesData!$A$2:$A$4955,$A187,ObservedSpeciesData!$D$2:$D$4955,$D187)),AVERAGEIFS(ObservedSpeciesData!M$2:M$4955,ObservedSpeciesData!$A$2:$A$4955,$A187,ObservedSpeciesData!$D$2:$D$4955,$D187),"")</f>
        <v>217.66666666666666</v>
      </c>
      <c r="N187" s="23" t="str">
        <f>IF(ISNUMBER(AVERAGEIFS(ObservedSpeciesData!N$2:N$4955,ObservedSpeciesData!$A$2:$A$4955,$A187,ObservedSpeciesData!$D$2:$D$4955,$D187)),AVERAGEIFS(ObservedSpeciesData!N$2:N$4955,ObservedSpeciesData!$A$2:$A$4955,$A187,ObservedSpeciesData!$D$2:$D$4955,$D187),"")</f>
        <v/>
      </c>
      <c r="O187" s="23" t="str">
        <f>IF(ISNUMBER(AVERAGEIFS(ObservedSpeciesData!O$2:O$4955,ObservedSpeciesData!$A$2:$A$4955,$A187,ObservedSpeciesData!$D$2:$D$4955,$D187)),AVERAGEIFS(ObservedSpeciesData!O$2:O$4955,ObservedSpeciesData!$A$2:$A$4955,$A187,ObservedSpeciesData!$D$2:$D$4955,$D187),"")</f>
        <v/>
      </c>
      <c r="P187" s="23" t="str">
        <f>IF(ISNUMBER(AVERAGEIFS(ObservedSpeciesData!P$2:P$4955,ObservedSpeciesData!$A$2:$A$4955,$A187,ObservedSpeciesData!$C$2:$C$4955,$C187,ObservedSpeciesData!$D$2:$D$4955,$D187)),AVERAGEIFS(ObservedSpeciesData!P$2:P$4955,ObservedSpeciesData!$A$2:$A$4955,$A187,ObservedSpeciesData!$C$2:$C$4955,$C187,ObservedSpeciesData!$D$2:$D$4955,$D187),"")</f>
        <v/>
      </c>
      <c r="Q187" s="23"/>
      <c r="R187" s="25" t="str">
        <f>IF(ISNUMBER(AVERAGEIFS(ObservedSpeciesData!R$2:R$4955,ObservedSpeciesData!$A$2:$A$4955,$A187,ObservedSpeciesData!$D$2:$D$4955,$D187)),AVERAGEIFS(ObservedSpeciesData!R$2:R$4955,ObservedSpeciesData!$A$2:$A$4955,$A187,ObservedSpeciesData!$D$2:$D$4955,$D187),"")</f>
        <v/>
      </c>
      <c r="S187" s="25" t="str">
        <f>IF(ISNUMBER(AVERAGEIFS(ObservedSpeciesData!S$2:S$4955,ObservedSpeciesData!$A$2:$A$4955,$A187,ObservedSpeciesData!$D$2:$D$4955,$D187)),AVERAGEIFS(ObservedSpeciesData!S$2:S$4955,ObservedSpeciesData!$A$2:$A$4955,$A187,ObservedSpeciesData!$D$2:$D$4955,$D187),"")</f>
        <v/>
      </c>
      <c r="T187" s="23" t="str">
        <f>IF(ISNUMBER(AVERAGEIFS(ObservedSpeciesData!T$2:T$4955,ObservedSpeciesData!$A$2:$A$4955,$A187,ObservedSpeciesData!$D$2:$D$4955,$D187)),AVERAGEIFS(ObservedSpeciesData!T$2:T$4955,ObservedSpeciesData!$A$2:$A$4955,$A187,ObservedSpeciesData!$D$2:$D$4955,$D187),"")</f>
        <v/>
      </c>
      <c r="U187" s="24" t="str">
        <f>IF(ISNUMBER(AVERAGEIFS(ObservedSpeciesData!U$2:U$4955,ObservedSpeciesData!$A$2:$A$4955,$A187,ObservedSpeciesData!$C$2:$C$4955,$C187,ObservedSpeciesData!$D$2:$D$4955,$D187)),AVERAGEIFS(ObservedSpeciesData!U$2:U$4955,ObservedSpeciesData!$A$2:$A$4955,$A187,ObservedSpeciesData!$C$2:$C$4955,$C187,ObservedSpeciesData!$D$2:$D$4955,$D187),"")</f>
        <v/>
      </c>
      <c r="V187" s="23" t="str">
        <f>IF(ISNUMBER(AVERAGEIFS(ObservedSpeciesData!V$2:V$4955,ObservedSpeciesData!$A$2:$A$4955,$A187,ObservedSpeciesData!$D$2:$D$4955,$D187)),AVERAGEIFS(ObservedSpeciesData!V$2:V$4955,ObservedSpeciesData!$A$2:$A$4955,$A187,ObservedSpeciesData!$D$2:$D$4955,$D187),"")</f>
        <v/>
      </c>
      <c r="W187" s="23" t="str">
        <f>IF(ISNUMBER(AVERAGEIFS(ObservedSpeciesData!W$2:W$4955,ObservedSpeciesData!$A$2:$A$4955,$A187,ObservedSpeciesData!$D$2:$D$4955,$D187)),AVERAGEIFS(ObservedSpeciesData!W$2:W$4955,ObservedSpeciesData!$A$2:$A$4955,$A187,ObservedSpeciesData!$D$2:$D$4955,$D187),"")</f>
        <v/>
      </c>
      <c r="X187" s="23" t="str">
        <f>IF(ISNUMBER(AVERAGEIFS(ObservedSpeciesData!X$2:X$4955,ObservedSpeciesData!$A$2:$A$4955,$A187,ObservedSpeciesData!$D$2:$D$4955,$D187)),AVERAGEIFS(ObservedSpeciesData!X$2:X$4955,ObservedSpeciesData!$A$2:$A$4955,$A187,ObservedSpeciesData!$D$2:$D$4955,$D187),"")</f>
        <v/>
      </c>
      <c r="Y187" s="23" t="str">
        <f>IF(ISNUMBER(AVERAGEIFS(ObservedSpeciesData!Y$2:Y$4955,ObservedSpeciesData!$A$2:$A$4955,$A187,ObservedSpeciesData!$D$2:$D$4955,$D187)),AVERAGEIFS(ObservedSpeciesData!Y$2:Y$4955,ObservedSpeciesData!$A$2:$A$4955,$A187,ObservedSpeciesData!$D$2:$D$4955,$D187),"")</f>
        <v/>
      </c>
      <c r="Z187" s="23" t="str">
        <f>IF(ISNUMBER(AVERAGEIFS(ObservedSpeciesData!Z$2:Z$4955,ObservedSpeciesData!$A$2:$A$4955,$A187,ObservedSpeciesData!$D$2:$D$4955,$D187)),AVERAGEIFS(ObservedSpeciesData!Z$2:Z$4955,ObservedSpeciesData!$A$2:$A$4955,$A187,ObservedSpeciesData!$D$2:$D$4955,$D187),"")</f>
        <v/>
      </c>
      <c r="AA187" s="23" t="str">
        <f>IF(ISNUMBER(AVERAGEIFS(ObservedSpeciesData!AA$2:AA$4955,ObservedSpeciesData!$A$2:$A$4955,$A187,ObservedSpeciesData!$D$2:$D$4955,$D187)),AVERAGEIFS(ObservedSpeciesData!AA$2:AA$4955,ObservedSpeciesData!$A$2:$A$4955,$A187,ObservedSpeciesData!$D$2:$D$4955,$D187),"")</f>
        <v/>
      </c>
      <c r="AB187" s="24" t="str">
        <f>IF(ISNUMBER(AVERAGEIFS(ObservedSpeciesData!AB$2:AB$4955,ObservedSpeciesData!$A$2:$A$4955,$A187,ObservedSpeciesData!$D$2:$D$4955,$D187)),AVERAGEIFS(ObservedSpeciesData!AB$2:AB$4955,ObservedSpeciesData!$A$2:$A$4955,$A187,ObservedSpeciesData!$D$2:$D$4955,$D187),"")</f>
        <v/>
      </c>
      <c r="AC187" s="24" t="str">
        <f>IF(ISNUMBER(AVERAGEIFS(ObservedSpeciesData!AC$2:AC$4955,ObservedSpeciesData!$A$2:$A$4955,$A187,ObservedSpeciesData!$D$2:$D$4955,$D187)),AVERAGEIFS(ObservedSpeciesData!AC$2:AC$4955,ObservedSpeciesData!$A$2:$A$4955,$A187,ObservedSpeciesData!$D$2:$D$4955,$D187),"")</f>
        <v/>
      </c>
      <c r="AD187" s="23" t="str">
        <f>IF(ISNUMBER(AVERAGEIFS(ObservedSpeciesData!AD$2:AD$4955,ObservedSpeciesData!$A$2:$A$4955,$A187,ObservedSpeciesData!$D$2:$D$4955,$D187)),AVERAGEIFS(ObservedSpeciesData!AD$2:AD$4955,ObservedSpeciesData!$A$2:$A$4955,$A187,ObservedSpeciesData!$D$2:$D$4955,$D187),"")</f>
        <v/>
      </c>
      <c r="AE187" s="24" t="str">
        <f>IF(ISNUMBER(AVERAGEIFS(ObservedSpeciesData!AE$2:AE$4955,ObservedSpeciesData!$A$2:$A$4955,$A187,ObservedSpeciesData!$D$2:$D$4955,$D187)),AVERAGEIFS(ObservedSpeciesData!AE$2:AE$4955,ObservedSpeciesData!$A$2:$A$4955,$A187,ObservedSpeciesData!$D$2:$D$4955,$D187),"")</f>
        <v/>
      </c>
      <c r="AF187" s="23"/>
      <c r="AG187" s="24"/>
      <c r="AH187" s="23" t="str">
        <f>IF(ISNUMBER(AVERAGEIFS(ObservedSpeciesData!AH$2:AH$4955,ObservedSpeciesData!$A$2:$A$4955,$A187,ObservedSpeciesData!$D$2:$D$4955,$D187)),AVERAGEIFS(ObservedSpeciesData!AH$2:AH$4955,ObservedSpeciesData!$A$2:$A$4955,$A187,ObservedSpeciesData!$D$2:$D$4955,$D187),"")</f>
        <v/>
      </c>
      <c r="AI187" s="23" t="str">
        <f>IF(ISNUMBER(AVERAGEIFS(ObservedSpeciesData!AI$2:AI$4955,ObservedSpeciesData!$A$2:$A$4955,$A187,ObservedSpeciesData!$C$2:$C$4955,$C187,ObservedSpeciesData!$D$2:$D$4955,$D187)),AVERAGEIFS(ObservedSpeciesData!AI$2:AI$4955,ObservedSpeciesData!$A$2:$A$4955,$A187,ObservedSpeciesData!$C$2:$C$4955,$C187,ObservedSpeciesData!$D$2:$D$4955,$D187),"")</f>
        <v/>
      </c>
      <c r="AJ187" s="2">
        <f>COUNTIFS(ObservedSpeciesData!$A$2:$A$828,$A187,ObservedSpeciesData!$D$2:$D$828,$D187)</f>
        <v>3</v>
      </c>
      <c r="AK187" s="2">
        <f t="shared" si="2"/>
        <v>1</v>
      </c>
    </row>
    <row r="188" spans="1:37" x14ac:dyDescent="0.25">
      <c r="A188" s="14" t="s">
        <v>112</v>
      </c>
      <c r="B188" t="s">
        <v>80</v>
      </c>
      <c r="C188" t="s">
        <v>106</v>
      </c>
      <c r="D188" s="13">
        <v>42065</v>
      </c>
      <c r="E188">
        <v>1</v>
      </c>
      <c r="F188">
        <v>0</v>
      </c>
      <c r="G188" s="2" t="s">
        <v>89</v>
      </c>
      <c r="H188" s="2" t="s">
        <v>13</v>
      </c>
      <c r="I188">
        <v>2</v>
      </c>
      <c r="J188" s="2" t="s">
        <v>77</v>
      </c>
      <c r="K188" s="2">
        <f>IF(ISNUMBER(AVERAGEIFS(ObservedSpeciesData!K$2:K$4955,ObservedSpeciesData!$A$2:$A$4955,$A188,ObservedSpeciesData!$D$2:$D$4955,$D188)),AVERAGEIFS(ObservedSpeciesData!K$2:K$4955,ObservedSpeciesData!$A$2:$A$4955,$A188,ObservedSpeciesData!$D$2:$D$4955,$D188),"")</f>
        <v>0</v>
      </c>
      <c r="L188" s="26" t="str">
        <f>IF(ISNUMBER(AVERAGEIFS(ObservedSpeciesData!L$2:L$4955,ObservedSpeciesData!$A$2:$A$4955,$A188,ObservedSpeciesData!$D$2:$D$4955,$D188)),AVERAGEIFS(ObservedSpeciesData!L$2:L$4955,ObservedSpeciesData!$A$2:$A$4955,$A188,ObservedSpeciesData!$D$2:$D$4955,$D188),"")</f>
        <v/>
      </c>
      <c r="M188" s="23" t="str">
        <f>IF(ISNUMBER(AVERAGEIFS(ObservedSpeciesData!M$2:M$4955,ObservedSpeciesData!$A$2:$A$4955,$A188,ObservedSpeciesData!$D$2:$D$4955,$D188)),AVERAGEIFS(ObservedSpeciesData!M$2:M$4955,ObservedSpeciesData!$A$2:$A$4955,$A188,ObservedSpeciesData!$D$2:$D$4955,$D188),"")</f>
        <v/>
      </c>
      <c r="N188" s="23">
        <f>IF(ISNUMBER(AVERAGEIFS(ObservedSpeciesData!N$2:N$4955,ObservedSpeciesData!$A$2:$A$4955,$A188,ObservedSpeciesData!$D$2:$D$4955,$D188)),AVERAGEIFS(ObservedSpeciesData!N$2:N$4955,ObservedSpeciesData!$A$2:$A$4955,$A188,ObservedSpeciesData!$D$2:$D$4955,$D188),"")</f>
        <v>644.92203125333333</v>
      </c>
      <c r="O188" s="23">
        <f>IF(ISNUMBER(AVERAGEIFS(ObservedSpeciesData!O$2:O$4955,ObservedSpeciesData!$A$2:$A$4955,$A188,ObservedSpeciesData!$D$2:$D$4955,$D188)),AVERAGEIFS(ObservedSpeciesData!O$2:O$4955,ObservedSpeciesData!$A$2:$A$4955,$A188,ObservedSpeciesData!$D$2:$D$4955,$D188),"")</f>
        <v>64.492203125333333</v>
      </c>
      <c r="P188" s="23">
        <f>IF(ISNUMBER(AVERAGEIFS(ObservedSpeciesData!P$2:P$4955,ObservedSpeciesData!$A$2:$A$4955,$A188,ObservedSpeciesData!$C$2:$C$4955,$C188,ObservedSpeciesData!$D$2:$D$4955,$D188)),AVERAGEIFS(ObservedSpeciesData!P$2:P$4955,ObservedSpeciesData!$A$2:$A$4955,$A188,ObservedSpeciesData!$C$2:$C$4955,$C188,ObservedSpeciesData!$D$2:$D$4955,$D188),"")</f>
        <v>321.52006183644443</v>
      </c>
      <c r="Q188" s="23"/>
      <c r="R188" s="25" t="str">
        <f>IF(ISNUMBER(AVERAGEIFS(ObservedSpeciesData!R$2:R$4955,ObservedSpeciesData!$A$2:$A$4955,$A188,ObservedSpeciesData!$D$2:$D$4955,$D188)),AVERAGEIFS(ObservedSpeciesData!R$2:R$4955,ObservedSpeciesData!$A$2:$A$4955,$A188,ObservedSpeciesData!$D$2:$D$4955,$D188),"")</f>
        <v/>
      </c>
      <c r="S188" s="25" t="str">
        <f>IF(ISNUMBER(AVERAGEIFS(ObservedSpeciesData!S$2:S$4955,ObservedSpeciesData!$A$2:$A$4955,$A188,ObservedSpeciesData!$D$2:$D$4955,$D188)),AVERAGEIFS(ObservedSpeciesData!S$2:S$4955,ObservedSpeciesData!$A$2:$A$4955,$A188,ObservedSpeciesData!$D$2:$D$4955,$D188),"")</f>
        <v/>
      </c>
      <c r="T188" s="23" t="str">
        <f>IF(ISNUMBER(AVERAGEIFS(ObservedSpeciesData!T$2:T$4955,ObservedSpeciesData!$A$2:$A$4955,$A188,ObservedSpeciesData!$D$2:$D$4955,$D188)),AVERAGEIFS(ObservedSpeciesData!T$2:T$4955,ObservedSpeciesData!$A$2:$A$4955,$A188,ObservedSpeciesData!$D$2:$D$4955,$D188),"")</f>
        <v/>
      </c>
      <c r="U188" s="24" t="str">
        <f>IF(ISNUMBER(AVERAGEIFS(ObservedSpeciesData!U$2:U$4955,ObservedSpeciesData!$A$2:$A$4955,$A188,ObservedSpeciesData!$C$2:$C$4955,$C188,ObservedSpeciesData!$D$2:$D$4955,$D188)),AVERAGEIFS(ObservedSpeciesData!U$2:U$4955,ObservedSpeciesData!$A$2:$A$4955,$A188,ObservedSpeciesData!$C$2:$C$4955,$C188,ObservedSpeciesData!$D$2:$D$4955,$D188),"")</f>
        <v/>
      </c>
      <c r="V188" s="23" t="str">
        <f>IF(ISNUMBER(AVERAGEIFS(ObservedSpeciesData!V$2:V$4955,ObservedSpeciesData!$A$2:$A$4955,$A188,ObservedSpeciesData!$D$2:$D$4955,$D188)),AVERAGEIFS(ObservedSpeciesData!V$2:V$4955,ObservedSpeciesData!$A$2:$A$4955,$A188,ObservedSpeciesData!$D$2:$D$4955,$D188),"")</f>
        <v/>
      </c>
      <c r="W188" s="23" t="str">
        <f>IF(ISNUMBER(AVERAGEIFS(ObservedSpeciesData!W$2:W$4955,ObservedSpeciesData!$A$2:$A$4955,$A188,ObservedSpeciesData!$D$2:$D$4955,$D188)),AVERAGEIFS(ObservedSpeciesData!W$2:W$4955,ObservedSpeciesData!$A$2:$A$4955,$A188,ObservedSpeciesData!$D$2:$D$4955,$D188),"")</f>
        <v/>
      </c>
      <c r="X188" s="23" t="str">
        <f>IF(ISNUMBER(AVERAGEIFS(ObservedSpeciesData!X$2:X$4955,ObservedSpeciesData!$A$2:$A$4955,$A188,ObservedSpeciesData!$D$2:$D$4955,$D188)),AVERAGEIFS(ObservedSpeciesData!X$2:X$4955,ObservedSpeciesData!$A$2:$A$4955,$A188,ObservedSpeciesData!$D$2:$D$4955,$D188),"")</f>
        <v/>
      </c>
      <c r="Y188" s="23" t="str">
        <f>IF(ISNUMBER(AVERAGEIFS(ObservedSpeciesData!Y$2:Y$4955,ObservedSpeciesData!$A$2:$A$4955,$A188,ObservedSpeciesData!$D$2:$D$4955,$D188)),AVERAGEIFS(ObservedSpeciesData!Y$2:Y$4955,ObservedSpeciesData!$A$2:$A$4955,$A188,ObservedSpeciesData!$D$2:$D$4955,$D188),"")</f>
        <v/>
      </c>
      <c r="Z188" s="23" t="str">
        <f>IF(ISNUMBER(AVERAGEIFS(ObservedSpeciesData!Z$2:Z$4955,ObservedSpeciesData!$A$2:$A$4955,$A188,ObservedSpeciesData!$D$2:$D$4955,$D188)),AVERAGEIFS(ObservedSpeciesData!Z$2:Z$4955,ObservedSpeciesData!$A$2:$A$4955,$A188,ObservedSpeciesData!$D$2:$D$4955,$D188),"")</f>
        <v/>
      </c>
      <c r="AA188" s="23">
        <f>IF(ISNUMBER(AVERAGEIFS(ObservedSpeciesData!AA$2:AA$4955,ObservedSpeciesData!$A$2:$A$4955,$A188,ObservedSpeciesData!$D$2:$D$4955,$D188)),AVERAGEIFS(ObservedSpeciesData!AA$2:AA$4955,ObservedSpeciesData!$A$2:$A$4955,$A188,ObservedSpeciesData!$D$2:$D$4955,$D188),"")</f>
        <v>23.566666666666666</v>
      </c>
      <c r="AB188" s="24">
        <f>IF(ISNUMBER(AVERAGEIFS(ObservedSpeciesData!AB$2:AB$4955,ObservedSpeciesData!$A$2:$A$4955,$A188,ObservedSpeciesData!$D$2:$D$4955,$D188)),AVERAGEIFS(ObservedSpeciesData!AB$2:AB$4955,ObservedSpeciesData!$A$2:$A$4955,$A188,ObservedSpeciesData!$D$2:$D$4955,$D188),"")</f>
        <v>3.7666666666666675E-2</v>
      </c>
      <c r="AC188" s="24">
        <f>IF(ISNUMBER(AVERAGEIFS(ObservedSpeciesData!AC$2:AC$4955,ObservedSpeciesData!$A$2:$A$4955,$A188,ObservedSpeciesData!$D$2:$D$4955,$D188)),AVERAGEIFS(ObservedSpeciesData!AC$2:AC$4955,ObservedSpeciesData!$A$2:$A$4955,$A188,ObservedSpeciesData!$D$2:$D$4955,$D188),"")</f>
        <v>3.7666666666666675E-2</v>
      </c>
      <c r="AD188" s="23" t="str">
        <f>IF(ISNUMBER(AVERAGEIFS(ObservedSpeciesData!AD$2:AD$4955,ObservedSpeciesData!$A$2:$A$4955,$A188,ObservedSpeciesData!$D$2:$D$4955,$D188)),AVERAGEIFS(ObservedSpeciesData!AD$2:AD$4955,ObservedSpeciesData!$A$2:$A$4955,$A188,ObservedSpeciesData!$D$2:$D$4955,$D188),"")</f>
        <v/>
      </c>
      <c r="AE188" s="24" t="str">
        <f>IF(ISNUMBER(AVERAGEIFS(ObservedSpeciesData!AE$2:AE$4955,ObservedSpeciesData!$A$2:$A$4955,$A188,ObservedSpeciesData!$D$2:$D$4955,$D188)),AVERAGEIFS(ObservedSpeciesData!AE$2:AE$4955,ObservedSpeciesData!$A$2:$A$4955,$A188,ObservedSpeciesData!$D$2:$D$4955,$D188),"")</f>
        <v/>
      </c>
      <c r="AF188" s="23"/>
      <c r="AG188" s="24"/>
      <c r="AH188" s="23">
        <f>IF(ISNUMBER(AVERAGEIFS(ObservedSpeciesData!AH$2:AH$4955,ObservedSpeciesData!$A$2:$A$4955,$A188,ObservedSpeciesData!$D$2:$D$4955,$D188)),AVERAGEIFS(ObservedSpeciesData!AH$2:AH$4955,ObservedSpeciesData!$A$2:$A$4955,$A188,ObservedSpeciesData!$D$2:$D$4955,$D188),"")</f>
        <v>2.4556666666666667</v>
      </c>
      <c r="AI188" s="23">
        <f>IF(ISNUMBER(AVERAGEIFS(ObservedSpeciesData!AI$2:AI$4955,ObservedSpeciesData!$A$2:$A$4955,$A188,ObservedSpeciesData!$C$2:$C$4955,$C188,ObservedSpeciesData!$D$2:$D$4955,$D188)),AVERAGEIFS(ObservedSpeciesData!AI$2:AI$4955,ObservedSpeciesData!$A$2:$A$4955,$A188,ObservedSpeciesData!$C$2:$C$4955,$C188,ObservedSpeciesData!$D$2:$D$4955,$D188),"")</f>
        <v>12.084333333333333</v>
      </c>
      <c r="AJ188" s="2">
        <f>COUNTIFS(ObservedSpeciesData!$A$2:$A$828,$A188,ObservedSpeciesData!$D$2:$D$828,$D188)</f>
        <v>3</v>
      </c>
      <c r="AK188" s="2">
        <f t="shared" si="2"/>
        <v>8</v>
      </c>
    </row>
    <row r="189" spans="1:37" x14ac:dyDescent="0.25">
      <c r="A189" s="14" t="s">
        <v>111</v>
      </c>
      <c r="B189" t="s">
        <v>80</v>
      </c>
      <c r="C189" t="s">
        <v>106</v>
      </c>
      <c r="D189" s="13">
        <v>42065</v>
      </c>
      <c r="E189">
        <v>1</v>
      </c>
      <c r="F189">
        <v>50</v>
      </c>
      <c r="G189" s="2" t="s">
        <v>89</v>
      </c>
      <c r="H189" s="2" t="s">
        <v>13</v>
      </c>
      <c r="I189">
        <v>2</v>
      </c>
      <c r="J189" s="2" t="s">
        <v>77</v>
      </c>
      <c r="K189" s="2">
        <f>IF(ISNUMBER(AVERAGEIFS(ObservedSpeciesData!K$2:K$4955,ObservedSpeciesData!$A$2:$A$4955,$A189,ObservedSpeciesData!$D$2:$D$4955,$D189)),AVERAGEIFS(ObservedSpeciesData!K$2:K$4955,ObservedSpeciesData!$A$2:$A$4955,$A189,ObservedSpeciesData!$D$2:$D$4955,$D189),"")</f>
        <v>37.5</v>
      </c>
      <c r="L189" s="26" t="str">
        <f>IF(ISNUMBER(AVERAGEIFS(ObservedSpeciesData!L$2:L$4955,ObservedSpeciesData!$A$2:$A$4955,$A189,ObservedSpeciesData!$D$2:$D$4955,$D189)),AVERAGEIFS(ObservedSpeciesData!L$2:L$4955,ObservedSpeciesData!$A$2:$A$4955,$A189,ObservedSpeciesData!$D$2:$D$4955,$D189),"")</f>
        <v/>
      </c>
      <c r="M189" s="23" t="str">
        <f>IF(ISNUMBER(AVERAGEIFS(ObservedSpeciesData!M$2:M$4955,ObservedSpeciesData!$A$2:$A$4955,$A189,ObservedSpeciesData!$D$2:$D$4955,$D189)),AVERAGEIFS(ObservedSpeciesData!M$2:M$4955,ObservedSpeciesData!$A$2:$A$4955,$A189,ObservedSpeciesData!$D$2:$D$4955,$D189),"")</f>
        <v/>
      </c>
      <c r="N189" s="23">
        <f>IF(ISNUMBER(AVERAGEIFS(ObservedSpeciesData!N$2:N$4955,ObservedSpeciesData!$A$2:$A$4955,$A189,ObservedSpeciesData!$D$2:$D$4955,$D189)),AVERAGEIFS(ObservedSpeciesData!N$2:N$4955,ObservedSpeciesData!$A$2:$A$4955,$A189,ObservedSpeciesData!$D$2:$D$4955,$D189),"")</f>
        <v>725.45013848888891</v>
      </c>
      <c r="O189" s="23">
        <f>IF(ISNUMBER(AVERAGEIFS(ObservedSpeciesData!O$2:O$4955,ObservedSpeciesData!$A$2:$A$4955,$A189,ObservedSpeciesData!$D$2:$D$4955,$D189)),AVERAGEIFS(ObservedSpeciesData!O$2:O$4955,ObservedSpeciesData!$A$2:$A$4955,$A189,ObservedSpeciesData!$D$2:$D$4955,$D189),"")</f>
        <v>72.5450138488889</v>
      </c>
      <c r="P189" s="23">
        <f>IF(ISNUMBER(AVERAGEIFS(ObservedSpeciesData!P$2:P$4955,ObservedSpeciesData!$A$2:$A$4955,$A189,ObservedSpeciesData!$C$2:$C$4955,$C189,ObservedSpeciesData!$D$2:$D$4955,$D189)),AVERAGEIFS(ObservedSpeciesData!P$2:P$4955,ObservedSpeciesData!$A$2:$A$4955,$A189,ObservedSpeciesData!$C$2:$C$4955,$C189,ObservedSpeciesData!$D$2:$D$4955,$D189),"")</f>
        <v>349.40586611555551</v>
      </c>
      <c r="Q189" s="23"/>
      <c r="R189" s="25" t="str">
        <f>IF(ISNUMBER(AVERAGEIFS(ObservedSpeciesData!R$2:R$4955,ObservedSpeciesData!$A$2:$A$4955,$A189,ObservedSpeciesData!$D$2:$D$4955,$D189)),AVERAGEIFS(ObservedSpeciesData!R$2:R$4955,ObservedSpeciesData!$A$2:$A$4955,$A189,ObservedSpeciesData!$D$2:$D$4955,$D189),"")</f>
        <v/>
      </c>
      <c r="S189" s="25" t="str">
        <f>IF(ISNUMBER(AVERAGEIFS(ObservedSpeciesData!S$2:S$4955,ObservedSpeciesData!$A$2:$A$4955,$A189,ObservedSpeciesData!$D$2:$D$4955,$D189)),AVERAGEIFS(ObservedSpeciesData!S$2:S$4955,ObservedSpeciesData!$A$2:$A$4955,$A189,ObservedSpeciesData!$D$2:$D$4955,$D189),"")</f>
        <v/>
      </c>
      <c r="T189" s="23" t="str">
        <f>IF(ISNUMBER(AVERAGEIFS(ObservedSpeciesData!T$2:T$4955,ObservedSpeciesData!$A$2:$A$4955,$A189,ObservedSpeciesData!$D$2:$D$4955,$D189)),AVERAGEIFS(ObservedSpeciesData!T$2:T$4955,ObservedSpeciesData!$A$2:$A$4955,$A189,ObservedSpeciesData!$D$2:$D$4955,$D189),"")</f>
        <v/>
      </c>
      <c r="U189" s="24" t="str">
        <f>IF(ISNUMBER(AVERAGEIFS(ObservedSpeciesData!U$2:U$4955,ObservedSpeciesData!$A$2:$A$4955,$A189,ObservedSpeciesData!$C$2:$C$4955,$C189,ObservedSpeciesData!$D$2:$D$4955,$D189)),AVERAGEIFS(ObservedSpeciesData!U$2:U$4955,ObservedSpeciesData!$A$2:$A$4955,$A189,ObservedSpeciesData!$C$2:$C$4955,$C189,ObservedSpeciesData!$D$2:$D$4955,$D189),"")</f>
        <v/>
      </c>
      <c r="V189" s="23" t="str">
        <f>IF(ISNUMBER(AVERAGEIFS(ObservedSpeciesData!V$2:V$4955,ObservedSpeciesData!$A$2:$A$4955,$A189,ObservedSpeciesData!$D$2:$D$4955,$D189)),AVERAGEIFS(ObservedSpeciesData!V$2:V$4955,ObservedSpeciesData!$A$2:$A$4955,$A189,ObservedSpeciesData!$D$2:$D$4955,$D189),"")</f>
        <v/>
      </c>
      <c r="W189" s="23" t="str">
        <f>IF(ISNUMBER(AVERAGEIFS(ObservedSpeciesData!W$2:W$4955,ObservedSpeciesData!$A$2:$A$4955,$A189,ObservedSpeciesData!$D$2:$D$4955,$D189)),AVERAGEIFS(ObservedSpeciesData!W$2:W$4955,ObservedSpeciesData!$A$2:$A$4955,$A189,ObservedSpeciesData!$D$2:$D$4955,$D189),"")</f>
        <v/>
      </c>
      <c r="X189" s="23" t="str">
        <f>IF(ISNUMBER(AVERAGEIFS(ObservedSpeciesData!X$2:X$4955,ObservedSpeciesData!$A$2:$A$4955,$A189,ObservedSpeciesData!$D$2:$D$4955,$D189)),AVERAGEIFS(ObservedSpeciesData!X$2:X$4955,ObservedSpeciesData!$A$2:$A$4955,$A189,ObservedSpeciesData!$D$2:$D$4955,$D189),"")</f>
        <v/>
      </c>
      <c r="Y189" s="23" t="str">
        <f>IF(ISNUMBER(AVERAGEIFS(ObservedSpeciesData!Y$2:Y$4955,ObservedSpeciesData!$A$2:$A$4955,$A189,ObservedSpeciesData!$D$2:$D$4955,$D189)),AVERAGEIFS(ObservedSpeciesData!Y$2:Y$4955,ObservedSpeciesData!$A$2:$A$4955,$A189,ObservedSpeciesData!$D$2:$D$4955,$D189),"")</f>
        <v/>
      </c>
      <c r="Z189" s="23" t="str">
        <f>IF(ISNUMBER(AVERAGEIFS(ObservedSpeciesData!Z$2:Z$4955,ObservedSpeciesData!$A$2:$A$4955,$A189,ObservedSpeciesData!$D$2:$D$4955,$D189)),AVERAGEIFS(ObservedSpeciesData!Z$2:Z$4955,ObservedSpeciesData!$A$2:$A$4955,$A189,ObservedSpeciesData!$D$2:$D$4955,$D189),"")</f>
        <v/>
      </c>
      <c r="AA189" s="23">
        <f>IF(ISNUMBER(AVERAGEIFS(ObservedSpeciesData!AA$2:AA$4955,ObservedSpeciesData!$A$2:$A$4955,$A189,ObservedSpeciesData!$D$2:$D$4955,$D189)),AVERAGEIFS(ObservedSpeciesData!AA$2:AA$4955,ObservedSpeciesData!$A$2:$A$4955,$A189,ObservedSpeciesData!$D$2:$D$4955,$D189),"")</f>
        <v>23.599999999999998</v>
      </c>
      <c r="AB189" s="24">
        <f>IF(ISNUMBER(AVERAGEIFS(ObservedSpeciesData!AB$2:AB$4955,ObservedSpeciesData!$A$2:$A$4955,$A189,ObservedSpeciesData!$D$2:$D$4955,$D189)),AVERAGEIFS(ObservedSpeciesData!AB$2:AB$4955,ObservedSpeciesData!$A$2:$A$4955,$A189,ObservedSpeciesData!$D$2:$D$4955,$D189),"")</f>
        <v>3.7666666666666668E-2</v>
      </c>
      <c r="AC189" s="24">
        <f>IF(ISNUMBER(AVERAGEIFS(ObservedSpeciesData!AC$2:AC$4955,ObservedSpeciesData!$A$2:$A$4955,$A189,ObservedSpeciesData!$D$2:$D$4955,$D189)),AVERAGEIFS(ObservedSpeciesData!AC$2:AC$4955,ObservedSpeciesData!$A$2:$A$4955,$A189,ObservedSpeciesData!$D$2:$D$4955,$D189),"")</f>
        <v>3.7666666666666668E-2</v>
      </c>
      <c r="AD189" s="23" t="str">
        <f>IF(ISNUMBER(AVERAGEIFS(ObservedSpeciesData!AD$2:AD$4955,ObservedSpeciesData!$A$2:$A$4955,$A189,ObservedSpeciesData!$D$2:$D$4955,$D189)),AVERAGEIFS(ObservedSpeciesData!AD$2:AD$4955,ObservedSpeciesData!$A$2:$A$4955,$A189,ObservedSpeciesData!$D$2:$D$4955,$D189),"")</f>
        <v/>
      </c>
      <c r="AE189" s="24" t="str">
        <f>IF(ISNUMBER(AVERAGEIFS(ObservedSpeciesData!AE$2:AE$4955,ObservedSpeciesData!$A$2:$A$4955,$A189,ObservedSpeciesData!$D$2:$D$4955,$D189)),AVERAGEIFS(ObservedSpeciesData!AE$2:AE$4955,ObservedSpeciesData!$A$2:$A$4955,$A189,ObservedSpeciesData!$D$2:$D$4955,$D189),"")</f>
        <v/>
      </c>
      <c r="AF189" s="23"/>
      <c r="AG189" s="24"/>
      <c r="AH189" s="23">
        <f>IF(ISNUMBER(AVERAGEIFS(ObservedSpeciesData!AH$2:AH$4955,ObservedSpeciesData!$A$2:$A$4955,$A189,ObservedSpeciesData!$D$2:$D$4955,$D189)),AVERAGEIFS(ObservedSpeciesData!AH$2:AH$4955,ObservedSpeciesData!$A$2:$A$4955,$A189,ObservedSpeciesData!$D$2:$D$4955,$D189),"")</f>
        <v>2.5756666666666663</v>
      </c>
      <c r="AI189" s="23">
        <f>IF(ISNUMBER(AVERAGEIFS(ObservedSpeciesData!AI$2:AI$4955,ObservedSpeciesData!$A$2:$A$4955,$A189,ObservedSpeciesData!$C$2:$C$4955,$C189,ObservedSpeciesData!$D$2:$D$4955,$D189)),AVERAGEIFS(ObservedSpeciesData!AI$2:AI$4955,ObservedSpeciesData!$A$2:$A$4955,$A189,ObservedSpeciesData!$C$2:$C$4955,$C189,ObservedSpeciesData!$D$2:$D$4955,$D189),"")</f>
        <v>13.679999999999998</v>
      </c>
      <c r="AJ189" s="2">
        <f>COUNTIFS(ObservedSpeciesData!$A$2:$A$828,$A189,ObservedSpeciesData!$D$2:$D$828,$D189)</f>
        <v>3</v>
      </c>
      <c r="AK189" s="2">
        <f t="shared" si="2"/>
        <v>8</v>
      </c>
    </row>
    <row r="190" spans="1:37" x14ac:dyDescent="0.25">
      <c r="A190" s="14" t="s">
        <v>110</v>
      </c>
      <c r="B190" t="s">
        <v>80</v>
      </c>
      <c r="C190" t="s">
        <v>106</v>
      </c>
      <c r="D190" s="13">
        <v>42065</v>
      </c>
      <c r="E190">
        <v>1</v>
      </c>
      <c r="F190">
        <v>100</v>
      </c>
      <c r="G190" s="2" t="s">
        <v>89</v>
      </c>
      <c r="H190" s="2" t="s">
        <v>13</v>
      </c>
      <c r="I190">
        <v>2</v>
      </c>
      <c r="J190" s="2" t="s">
        <v>77</v>
      </c>
      <c r="K190" s="2">
        <f>IF(ISNUMBER(AVERAGEIFS(ObservedSpeciesData!K$2:K$4955,ObservedSpeciesData!$A$2:$A$4955,$A190,ObservedSpeciesData!$D$2:$D$4955,$D190)),AVERAGEIFS(ObservedSpeciesData!K$2:K$4955,ObservedSpeciesData!$A$2:$A$4955,$A190,ObservedSpeciesData!$D$2:$D$4955,$D190),"")</f>
        <v>75</v>
      </c>
      <c r="L190" s="26" t="str">
        <f>IF(ISNUMBER(AVERAGEIFS(ObservedSpeciesData!L$2:L$4955,ObservedSpeciesData!$A$2:$A$4955,$A190,ObservedSpeciesData!$D$2:$D$4955,$D190)),AVERAGEIFS(ObservedSpeciesData!L$2:L$4955,ObservedSpeciesData!$A$2:$A$4955,$A190,ObservedSpeciesData!$D$2:$D$4955,$D190),"")</f>
        <v/>
      </c>
      <c r="M190" s="23" t="str">
        <f>IF(ISNUMBER(AVERAGEIFS(ObservedSpeciesData!M$2:M$4955,ObservedSpeciesData!$A$2:$A$4955,$A190,ObservedSpeciesData!$D$2:$D$4955,$D190)),AVERAGEIFS(ObservedSpeciesData!M$2:M$4955,ObservedSpeciesData!$A$2:$A$4955,$A190,ObservedSpeciesData!$D$2:$D$4955,$D190),"")</f>
        <v/>
      </c>
      <c r="N190" s="23">
        <f>IF(ISNUMBER(AVERAGEIFS(ObservedSpeciesData!N$2:N$4955,ObservedSpeciesData!$A$2:$A$4955,$A190,ObservedSpeciesData!$D$2:$D$4955,$D190)),AVERAGEIFS(ObservedSpeciesData!N$2:N$4955,ObservedSpeciesData!$A$2:$A$4955,$A190,ObservedSpeciesData!$D$2:$D$4955,$D190),"")</f>
        <v>552.21884333333333</v>
      </c>
      <c r="O190" s="23">
        <f>IF(ISNUMBER(AVERAGEIFS(ObservedSpeciesData!O$2:O$4955,ObservedSpeciesData!$A$2:$A$4955,$A190,ObservedSpeciesData!$D$2:$D$4955,$D190)),AVERAGEIFS(ObservedSpeciesData!O$2:O$4955,ObservedSpeciesData!$A$2:$A$4955,$A190,ObservedSpeciesData!$D$2:$D$4955,$D190),"")</f>
        <v>55.221884333333342</v>
      </c>
      <c r="P190" s="23">
        <f>IF(ISNUMBER(AVERAGEIFS(ObservedSpeciesData!P$2:P$4955,ObservedSpeciesData!$A$2:$A$4955,$A190,ObservedSpeciesData!$C$2:$C$4955,$C190,ObservedSpeciesData!$D$2:$D$4955,$D190)),AVERAGEIFS(ObservedSpeciesData!P$2:P$4955,ObservedSpeciesData!$A$2:$A$4955,$A190,ObservedSpeciesData!$C$2:$C$4955,$C190,ObservedSpeciesData!$D$2:$D$4955,$D190),"")</f>
        <v>309.83037708888895</v>
      </c>
      <c r="Q190" s="23"/>
      <c r="R190" s="25" t="str">
        <f>IF(ISNUMBER(AVERAGEIFS(ObservedSpeciesData!R$2:R$4955,ObservedSpeciesData!$A$2:$A$4955,$A190,ObservedSpeciesData!$D$2:$D$4955,$D190)),AVERAGEIFS(ObservedSpeciesData!R$2:R$4955,ObservedSpeciesData!$A$2:$A$4955,$A190,ObservedSpeciesData!$D$2:$D$4955,$D190),"")</f>
        <v/>
      </c>
      <c r="S190" s="25" t="str">
        <f>IF(ISNUMBER(AVERAGEIFS(ObservedSpeciesData!S$2:S$4955,ObservedSpeciesData!$A$2:$A$4955,$A190,ObservedSpeciesData!$D$2:$D$4955,$D190)),AVERAGEIFS(ObservedSpeciesData!S$2:S$4955,ObservedSpeciesData!$A$2:$A$4955,$A190,ObservedSpeciesData!$D$2:$D$4955,$D190),"")</f>
        <v/>
      </c>
      <c r="T190" s="23" t="str">
        <f>IF(ISNUMBER(AVERAGEIFS(ObservedSpeciesData!T$2:T$4955,ObservedSpeciesData!$A$2:$A$4955,$A190,ObservedSpeciesData!$D$2:$D$4955,$D190)),AVERAGEIFS(ObservedSpeciesData!T$2:T$4955,ObservedSpeciesData!$A$2:$A$4955,$A190,ObservedSpeciesData!$D$2:$D$4955,$D190),"")</f>
        <v/>
      </c>
      <c r="U190" s="24" t="str">
        <f>IF(ISNUMBER(AVERAGEIFS(ObservedSpeciesData!U$2:U$4955,ObservedSpeciesData!$A$2:$A$4955,$A190,ObservedSpeciesData!$C$2:$C$4955,$C190,ObservedSpeciesData!$D$2:$D$4955,$D190)),AVERAGEIFS(ObservedSpeciesData!U$2:U$4955,ObservedSpeciesData!$A$2:$A$4955,$A190,ObservedSpeciesData!$C$2:$C$4955,$C190,ObservedSpeciesData!$D$2:$D$4955,$D190),"")</f>
        <v/>
      </c>
      <c r="V190" s="23" t="str">
        <f>IF(ISNUMBER(AVERAGEIFS(ObservedSpeciesData!V$2:V$4955,ObservedSpeciesData!$A$2:$A$4955,$A190,ObservedSpeciesData!$D$2:$D$4955,$D190)),AVERAGEIFS(ObservedSpeciesData!V$2:V$4955,ObservedSpeciesData!$A$2:$A$4955,$A190,ObservedSpeciesData!$D$2:$D$4955,$D190),"")</f>
        <v/>
      </c>
      <c r="W190" s="23" t="str">
        <f>IF(ISNUMBER(AVERAGEIFS(ObservedSpeciesData!W$2:W$4955,ObservedSpeciesData!$A$2:$A$4955,$A190,ObservedSpeciesData!$D$2:$D$4955,$D190)),AVERAGEIFS(ObservedSpeciesData!W$2:W$4955,ObservedSpeciesData!$A$2:$A$4955,$A190,ObservedSpeciesData!$D$2:$D$4955,$D190),"")</f>
        <v/>
      </c>
      <c r="X190" s="23" t="str">
        <f>IF(ISNUMBER(AVERAGEIFS(ObservedSpeciesData!X$2:X$4955,ObservedSpeciesData!$A$2:$A$4955,$A190,ObservedSpeciesData!$D$2:$D$4955,$D190)),AVERAGEIFS(ObservedSpeciesData!X$2:X$4955,ObservedSpeciesData!$A$2:$A$4955,$A190,ObservedSpeciesData!$D$2:$D$4955,$D190),"")</f>
        <v/>
      </c>
      <c r="Y190" s="23" t="str">
        <f>IF(ISNUMBER(AVERAGEIFS(ObservedSpeciesData!Y$2:Y$4955,ObservedSpeciesData!$A$2:$A$4955,$A190,ObservedSpeciesData!$D$2:$D$4955,$D190)),AVERAGEIFS(ObservedSpeciesData!Y$2:Y$4955,ObservedSpeciesData!$A$2:$A$4955,$A190,ObservedSpeciesData!$D$2:$D$4955,$D190),"")</f>
        <v/>
      </c>
      <c r="Z190" s="23" t="str">
        <f>IF(ISNUMBER(AVERAGEIFS(ObservedSpeciesData!Z$2:Z$4955,ObservedSpeciesData!$A$2:$A$4955,$A190,ObservedSpeciesData!$D$2:$D$4955,$D190)),AVERAGEIFS(ObservedSpeciesData!Z$2:Z$4955,ObservedSpeciesData!$A$2:$A$4955,$A190,ObservedSpeciesData!$D$2:$D$4955,$D190),"")</f>
        <v/>
      </c>
      <c r="AA190" s="23">
        <f>IF(ISNUMBER(AVERAGEIFS(ObservedSpeciesData!AA$2:AA$4955,ObservedSpeciesData!$A$2:$A$4955,$A190,ObservedSpeciesData!$D$2:$D$4955,$D190)),AVERAGEIFS(ObservedSpeciesData!AA$2:AA$4955,ObservedSpeciesData!$A$2:$A$4955,$A190,ObservedSpeciesData!$D$2:$D$4955,$D190),"")</f>
        <v>24.466666666666669</v>
      </c>
      <c r="AB190" s="24">
        <f>IF(ISNUMBER(AVERAGEIFS(ObservedSpeciesData!AB$2:AB$4955,ObservedSpeciesData!$A$2:$A$4955,$A190,ObservedSpeciesData!$D$2:$D$4955,$D190)),AVERAGEIFS(ObservedSpeciesData!AB$2:AB$4955,ObservedSpeciesData!$A$2:$A$4955,$A190,ObservedSpeciesData!$D$2:$D$4955,$D190),"")</f>
        <v>3.9333333333333331E-2</v>
      </c>
      <c r="AC190" s="24">
        <f>IF(ISNUMBER(AVERAGEIFS(ObservedSpeciesData!AC$2:AC$4955,ObservedSpeciesData!$A$2:$A$4955,$A190,ObservedSpeciesData!$D$2:$D$4955,$D190)),AVERAGEIFS(ObservedSpeciesData!AC$2:AC$4955,ObservedSpeciesData!$A$2:$A$4955,$A190,ObservedSpeciesData!$D$2:$D$4955,$D190),"")</f>
        <v>3.9333333333333331E-2</v>
      </c>
      <c r="AD190" s="23" t="str">
        <f>IF(ISNUMBER(AVERAGEIFS(ObservedSpeciesData!AD$2:AD$4955,ObservedSpeciesData!$A$2:$A$4955,$A190,ObservedSpeciesData!$D$2:$D$4955,$D190)),AVERAGEIFS(ObservedSpeciesData!AD$2:AD$4955,ObservedSpeciesData!$A$2:$A$4955,$A190,ObservedSpeciesData!$D$2:$D$4955,$D190),"")</f>
        <v/>
      </c>
      <c r="AE190" s="24" t="str">
        <f>IF(ISNUMBER(AVERAGEIFS(ObservedSpeciesData!AE$2:AE$4955,ObservedSpeciesData!$A$2:$A$4955,$A190,ObservedSpeciesData!$D$2:$D$4955,$D190)),AVERAGEIFS(ObservedSpeciesData!AE$2:AE$4955,ObservedSpeciesData!$A$2:$A$4955,$A190,ObservedSpeciesData!$D$2:$D$4955,$D190),"")</f>
        <v/>
      </c>
      <c r="AF190" s="23"/>
      <c r="AG190" s="24"/>
      <c r="AH190" s="23">
        <f>IF(ISNUMBER(AVERAGEIFS(ObservedSpeciesData!AH$2:AH$4955,ObservedSpeciesData!$A$2:$A$4955,$A190,ObservedSpeciesData!$D$2:$D$4955,$D190)),AVERAGEIFS(ObservedSpeciesData!AH$2:AH$4955,ObservedSpeciesData!$A$2:$A$4955,$A190,ObservedSpeciesData!$D$2:$D$4955,$D190),"")</f>
        <v>2.1809999999999996</v>
      </c>
      <c r="AI190" s="23">
        <f>IF(ISNUMBER(AVERAGEIFS(ObservedSpeciesData!AI$2:AI$4955,ObservedSpeciesData!$A$2:$A$4955,$A190,ObservedSpeciesData!$C$2:$C$4955,$C190,ObservedSpeciesData!$D$2:$D$4955,$D190)),AVERAGEIFS(ObservedSpeciesData!AI$2:AI$4955,ObservedSpeciesData!$A$2:$A$4955,$A190,ObservedSpeciesData!$C$2:$C$4955,$C190,ObservedSpeciesData!$D$2:$D$4955,$D190),"")</f>
        <v>11.784000000000001</v>
      </c>
      <c r="AJ190" s="2">
        <f>COUNTIFS(ObservedSpeciesData!$A$2:$A$828,$A190,ObservedSpeciesData!$D$2:$D$828,$D190)</f>
        <v>3</v>
      </c>
      <c r="AK190" s="2">
        <f t="shared" si="2"/>
        <v>8</v>
      </c>
    </row>
    <row r="191" spans="1:37" x14ac:dyDescent="0.25">
      <c r="A191" s="14" t="s">
        <v>109</v>
      </c>
      <c r="B191" t="s">
        <v>80</v>
      </c>
      <c r="C191" t="s">
        <v>106</v>
      </c>
      <c r="D191" s="13">
        <v>42065</v>
      </c>
      <c r="E191">
        <v>1</v>
      </c>
      <c r="F191">
        <v>200</v>
      </c>
      <c r="G191" s="2" t="s">
        <v>89</v>
      </c>
      <c r="H191" s="2" t="s">
        <v>13</v>
      </c>
      <c r="I191">
        <v>2</v>
      </c>
      <c r="J191" s="2" t="s">
        <v>77</v>
      </c>
      <c r="K191" s="2">
        <f>IF(ISNUMBER(AVERAGEIFS(ObservedSpeciesData!K$2:K$4955,ObservedSpeciesData!$A$2:$A$4955,$A191,ObservedSpeciesData!$D$2:$D$4955,$D191)),AVERAGEIFS(ObservedSpeciesData!K$2:K$4955,ObservedSpeciesData!$A$2:$A$4955,$A191,ObservedSpeciesData!$D$2:$D$4955,$D191),"")</f>
        <v>150</v>
      </c>
      <c r="L191" s="26" t="str">
        <f>IF(ISNUMBER(AVERAGEIFS(ObservedSpeciesData!L$2:L$4955,ObservedSpeciesData!$A$2:$A$4955,$A191,ObservedSpeciesData!$D$2:$D$4955,$D191)),AVERAGEIFS(ObservedSpeciesData!L$2:L$4955,ObservedSpeciesData!$A$2:$A$4955,$A191,ObservedSpeciesData!$D$2:$D$4955,$D191),"")</f>
        <v/>
      </c>
      <c r="M191" s="23" t="str">
        <f>IF(ISNUMBER(AVERAGEIFS(ObservedSpeciesData!M$2:M$4955,ObservedSpeciesData!$A$2:$A$4955,$A191,ObservedSpeciesData!$D$2:$D$4955,$D191)),AVERAGEIFS(ObservedSpeciesData!M$2:M$4955,ObservedSpeciesData!$A$2:$A$4955,$A191,ObservedSpeciesData!$D$2:$D$4955,$D191),"")</f>
        <v/>
      </c>
      <c r="N191" s="23">
        <f>IF(ISNUMBER(AVERAGEIFS(ObservedSpeciesData!N$2:N$4955,ObservedSpeciesData!$A$2:$A$4955,$A191,ObservedSpeciesData!$D$2:$D$4955,$D191)),AVERAGEIFS(ObservedSpeciesData!N$2:N$4955,ObservedSpeciesData!$A$2:$A$4955,$A191,ObservedSpeciesData!$D$2:$D$4955,$D191),"")</f>
        <v>761.66575011111115</v>
      </c>
      <c r="O191" s="23">
        <f>IF(ISNUMBER(AVERAGEIFS(ObservedSpeciesData!O$2:O$4955,ObservedSpeciesData!$A$2:$A$4955,$A191,ObservedSpeciesData!$D$2:$D$4955,$D191)),AVERAGEIFS(ObservedSpeciesData!O$2:O$4955,ObservedSpeciesData!$A$2:$A$4955,$A191,ObservedSpeciesData!$D$2:$D$4955,$D191),"")</f>
        <v>76.166575011111107</v>
      </c>
      <c r="P191" s="23">
        <f>IF(ISNUMBER(AVERAGEIFS(ObservedSpeciesData!P$2:P$4955,ObservedSpeciesData!$A$2:$A$4955,$A191,ObservedSpeciesData!$C$2:$C$4955,$C191,ObservedSpeciesData!$D$2:$D$4955,$D191)),AVERAGEIFS(ObservedSpeciesData!P$2:P$4955,ObservedSpeciesData!$A$2:$A$4955,$A191,ObservedSpeciesData!$C$2:$C$4955,$C191,ObservedSpeciesData!$D$2:$D$4955,$D191),"")</f>
        <v>337.23074892222223</v>
      </c>
      <c r="Q191" s="23"/>
      <c r="R191" s="25" t="str">
        <f>IF(ISNUMBER(AVERAGEIFS(ObservedSpeciesData!R$2:R$4955,ObservedSpeciesData!$A$2:$A$4955,$A191,ObservedSpeciesData!$D$2:$D$4955,$D191)),AVERAGEIFS(ObservedSpeciesData!R$2:R$4955,ObservedSpeciesData!$A$2:$A$4955,$A191,ObservedSpeciesData!$D$2:$D$4955,$D191),"")</f>
        <v/>
      </c>
      <c r="S191" s="25" t="str">
        <f>IF(ISNUMBER(AVERAGEIFS(ObservedSpeciesData!S$2:S$4955,ObservedSpeciesData!$A$2:$A$4955,$A191,ObservedSpeciesData!$D$2:$D$4955,$D191)),AVERAGEIFS(ObservedSpeciesData!S$2:S$4955,ObservedSpeciesData!$A$2:$A$4955,$A191,ObservedSpeciesData!$D$2:$D$4955,$D191),"")</f>
        <v/>
      </c>
      <c r="T191" s="23" t="str">
        <f>IF(ISNUMBER(AVERAGEIFS(ObservedSpeciesData!T$2:T$4955,ObservedSpeciesData!$A$2:$A$4955,$A191,ObservedSpeciesData!$D$2:$D$4955,$D191)),AVERAGEIFS(ObservedSpeciesData!T$2:T$4955,ObservedSpeciesData!$A$2:$A$4955,$A191,ObservedSpeciesData!$D$2:$D$4955,$D191),"")</f>
        <v/>
      </c>
      <c r="U191" s="24" t="str">
        <f>IF(ISNUMBER(AVERAGEIFS(ObservedSpeciesData!U$2:U$4955,ObservedSpeciesData!$A$2:$A$4955,$A191,ObservedSpeciesData!$C$2:$C$4955,$C191,ObservedSpeciesData!$D$2:$D$4955,$D191)),AVERAGEIFS(ObservedSpeciesData!U$2:U$4955,ObservedSpeciesData!$A$2:$A$4955,$A191,ObservedSpeciesData!$C$2:$C$4955,$C191,ObservedSpeciesData!$D$2:$D$4955,$D191),"")</f>
        <v/>
      </c>
      <c r="V191" s="23" t="str">
        <f>IF(ISNUMBER(AVERAGEIFS(ObservedSpeciesData!V$2:V$4955,ObservedSpeciesData!$A$2:$A$4955,$A191,ObservedSpeciesData!$D$2:$D$4955,$D191)),AVERAGEIFS(ObservedSpeciesData!V$2:V$4955,ObservedSpeciesData!$A$2:$A$4955,$A191,ObservedSpeciesData!$D$2:$D$4955,$D191),"")</f>
        <v/>
      </c>
      <c r="W191" s="23" t="str">
        <f>IF(ISNUMBER(AVERAGEIFS(ObservedSpeciesData!W$2:W$4955,ObservedSpeciesData!$A$2:$A$4955,$A191,ObservedSpeciesData!$D$2:$D$4955,$D191)),AVERAGEIFS(ObservedSpeciesData!W$2:W$4955,ObservedSpeciesData!$A$2:$A$4955,$A191,ObservedSpeciesData!$D$2:$D$4955,$D191),"")</f>
        <v/>
      </c>
      <c r="X191" s="23" t="str">
        <f>IF(ISNUMBER(AVERAGEIFS(ObservedSpeciesData!X$2:X$4955,ObservedSpeciesData!$A$2:$A$4955,$A191,ObservedSpeciesData!$D$2:$D$4955,$D191)),AVERAGEIFS(ObservedSpeciesData!X$2:X$4955,ObservedSpeciesData!$A$2:$A$4955,$A191,ObservedSpeciesData!$D$2:$D$4955,$D191),"")</f>
        <v/>
      </c>
      <c r="Y191" s="23" t="str">
        <f>IF(ISNUMBER(AVERAGEIFS(ObservedSpeciesData!Y$2:Y$4955,ObservedSpeciesData!$A$2:$A$4955,$A191,ObservedSpeciesData!$D$2:$D$4955,$D191)),AVERAGEIFS(ObservedSpeciesData!Y$2:Y$4955,ObservedSpeciesData!$A$2:$A$4955,$A191,ObservedSpeciesData!$D$2:$D$4955,$D191),"")</f>
        <v/>
      </c>
      <c r="Z191" s="23" t="str">
        <f>IF(ISNUMBER(AVERAGEIFS(ObservedSpeciesData!Z$2:Z$4955,ObservedSpeciesData!$A$2:$A$4955,$A191,ObservedSpeciesData!$D$2:$D$4955,$D191)),AVERAGEIFS(ObservedSpeciesData!Z$2:Z$4955,ObservedSpeciesData!$A$2:$A$4955,$A191,ObservedSpeciesData!$D$2:$D$4955,$D191),"")</f>
        <v/>
      </c>
      <c r="AA191" s="23">
        <f>IF(ISNUMBER(AVERAGEIFS(ObservedSpeciesData!AA$2:AA$4955,ObservedSpeciesData!$A$2:$A$4955,$A191,ObservedSpeciesData!$D$2:$D$4955,$D191)),AVERAGEIFS(ObservedSpeciesData!AA$2:AA$4955,ObservedSpeciesData!$A$2:$A$4955,$A191,ObservedSpeciesData!$D$2:$D$4955,$D191),"")</f>
        <v>25.3</v>
      </c>
      <c r="AB191" s="24">
        <f>IF(ISNUMBER(AVERAGEIFS(ObservedSpeciesData!AB$2:AB$4955,ObservedSpeciesData!$A$2:$A$4955,$A191,ObservedSpeciesData!$D$2:$D$4955,$D191)),AVERAGEIFS(ObservedSpeciesData!AB$2:AB$4955,ObservedSpeciesData!$A$2:$A$4955,$A191,ObservedSpeciesData!$D$2:$D$4955,$D191),"")</f>
        <v>4.0333333333333332E-2</v>
      </c>
      <c r="AC191" s="24">
        <f>IF(ISNUMBER(AVERAGEIFS(ObservedSpeciesData!AC$2:AC$4955,ObservedSpeciesData!$A$2:$A$4955,$A191,ObservedSpeciesData!$D$2:$D$4955,$D191)),AVERAGEIFS(ObservedSpeciesData!AC$2:AC$4955,ObservedSpeciesData!$A$2:$A$4955,$A191,ObservedSpeciesData!$D$2:$D$4955,$D191),"")</f>
        <v>4.0333333333333332E-2</v>
      </c>
      <c r="AD191" s="23" t="str">
        <f>IF(ISNUMBER(AVERAGEIFS(ObservedSpeciesData!AD$2:AD$4955,ObservedSpeciesData!$A$2:$A$4955,$A191,ObservedSpeciesData!$D$2:$D$4955,$D191)),AVERAGEIFS(ObservedSpeciesData!AD$2:AD$4955,ObservedSpeciesData!$A$2:$A$4955,$A191,ObservedSpeciesData!$D$2:$D$4955,$D191),"")</f>
        <v/>
      </c>
      <c r="AE191" s="24" t="str">
        <f>IF(ISNUMBER(AVERAGEIFS(ObservedSpeciesData!AE$2:AE$4955,ObservedSpeciesData!$A$2:$A$4955,$A191,ObservedSpeciesData!$D$2:$D$4955,$D191)),AVERAGEIFS(ObservedSpeciesData!AE$2:AE$4955,ObservedSpeciesData!$A$2:$A$4955,$A191,ObservedSpeciesData!$D$2:$D$4955,$D191),"")</f>
        <v/>
      </c>
      <c r="AF191" s="23"/>
      <c r="AG191" s="24"/>
      <c r="AH191" s="23">
        <f>IF(ISNUMBER(AVERAGEIFS(ObservedSpeciesData!AH$2:AH$4955,ObservedSpeciesData!$A$2:$A$4955,$A191,ObservedSpeciesData!$D$2:$D$4955,$D191)),AVERAGEIFS(ObservedSpeciesData!AH$2:AH$4955,ObservedSpeciesData!$A$2:$A$4955,$A191,ObservedSpeciesData!$D$2:$D$4955,$D191),"")</f>
        <v>3.0820000000000003</v>
      </c>
      <c r="AI191" s="23">
        <f>IF(ISNUMBER(AVERAGEIFS(ObservedSpeciesData!AI$2:AI$4955,ObservedSpeciesData!$A$2:$A$4955,$A191,ObservedSpeciesData!$C$2:$C$4955,$C191,ObservedSpeciesData!$D$2:$D$4955,$D191)),AVERAGEIFS(ObservedSpeciesData!AI$2:AI$4955,ObservedSpeciesData!$A$2:$A$4955,$A191,ObservedSpeciesData!$C$2:$C$4955,$C191,ObservedSpeciesData!$D$2:$D$4955,$D191),"")</f>
        <v>12.795333333333334</v>
      </c>
      <c r="AJ191" s="2">
        <f>COUNTIFS(ObservedSpeciesData!$A$2:$A$828,$A191,ObservedSpeciesData!$D$2:$D$828,$D191)</f>
        <v>3</v>
      </c>
      <c r="AK191" s="2">
        <f t="shared" si="2"/>
        <v>8</v>
      </c>
    </row>
    <row r="192" spans="1:37" x14ac:dyDescent="0.25">
      <c r="A192" s="14" t="s">
        <v>108</v>
      </c>
      <c r="B192" t="s">
        <v>80</v>
      </c>
      <c r="C192" t="s">
        <v>106</v>
      </c>
      <c r="D192" s="13">
        <v>42065</v>
      </c>
      <c r="E192">
        <v>1</v>
      </c>
      <c r="F192">
        <v>350</v>
      </c>
      <c r="G192" s="2" t="s">
        <v>89</v>
      </c>
      <c r="H192" s="2" t="s">
        <v>13</v>
      </c>
      <c r="I192">
        <v>2</v>
      </c>
      <c r="J192" s="2" t="s">
        <v>77</v>
      </c>
      <c r="K192" s="2">
        <f>IF(ISNUMBER(AVERAGEIFS(ObservedSpeciesData!K$2:K$4955,ObservedSpeciesData!$A$2:$A$4955,$A192,ObservedSpeciesData!$D$2:$D$4955,$D192)),AVERAGEIFS(ObservedSpeciesData!K$2:K$4955,ObservedSpeciesData!$A$2:$A$4955,$A192,ObservedSpeciesData!$D$2:$D$4955,$D192),"")</f>
        <v>262.5</v>
      </c>
      <c r="L192" s="26" t="str">
        <f>IF(ISNUMBER(AVERAGEIFS(ObservedSpeciesData!L$2:L$4955,ObservedSpeciesData!$A$2:$A$4955,$A192,ObservedSpeciesData!$D$2:$D$4955,$D192)),AVERAGEIFS(ObservedSpeciesData!L$2:L$4955,ObservedSpeciesData!$A$2:$A$4955,$A192,ObservedSpeciesData!$D$2:$D$4955,$D192),"")</f>
        <v/>
      </c>
      <c r="M192" s="23" t="str">
        <f>IF(ISNUMBER(AVERAGEIFS(ObservedSpeciesData!M$2:M$4955,ObservedSpeciesData!$A$2:$A$4955,$A192,ObservedSpeciesData!$D$2:$D$4955,$D192)),AVERAGEIFS(ObservedSpeciesData!M$2:M$4955,ObservedSpeciesData!$A$2:$A$4955,$A192,ObservedSpeciesData!$D$2:$D$4955,$D192),"")</f>
        <v/>
      </c>
      <c r="N192" s="23">
        <f>IF(ISNUMBER(AVERAGEIFS(ObservedSpeciesData!N$2:N$4955,ObservedSpeciesData!$A$2:$A$4955,$A192,ObservedSpeciesData!$D$2:$D$4955,$D192)),AVERAGEIFS(ObservedSpeciesData!N$2:N$4955,ObservedSpeciesData!$A$2:$A$4955,$A192,ObservedSpeciesData!$D$2:$D$4955,$D192),"")</f>
        <v>140.51784556444446</v>
      </c>
      <c r="O192" s="23">
        <f>IF(ISNUMBER(AVERAGEIFS(ObservedSpeciesData!O$2:O$4955,ObservedSpeciesData!$A$2:$A$4955,$A192,ObservedSpeciesData!$D$2:$D$4955,$D192)),AVERAGEIFS(ObservedSpeciesData!O$2:O$4955,ObservedSpeciesData!$A$2:$A$4955,$A192,ObservedSpeciesData!$D$2:$D$4955,$D192),"")</f>
        <v>14.051784556444446</v>
      </c>
      <c r="P192" s="23">
        <f>IF(ISNUMBER(AVERAGEIFS(ObservedSpeciesData!P$2:P$4955,ObservedSpeciesData!$A$2:$A$4955,$A192,ObservedSpeciesData!$C$2:$C$4955,$C192,ObservedSpeciesData!$D$2:$D$4955,$D192)),AVERAGEIFS(ObservedSpeciesData!P$2:P$4955,ObservedSpeciesData!$A$2:$A$4955,$A192,ObservedSpeciesData!$C$2:$C$4955,$C192,ObservedSpeciesData!$D$2:$D$4955,$D192),"")</f>
        <v>272.08619766755555</v>
      </c>
      <c r="Q192" s="23"/>
      <c r="R192" s="25" t="str">
        <f>IF(ISNUMBER(AVERAGEIFS(ObservedSpeciesData!R$2:R$4955,ObservedSpeciesData!$A$2:$A$4955,$A192,ObservedSpeciesData!$D$2:$D$4955,$D192)),AVERAGEIFS(ObservedSpeciesData!R$2:R$4955,ObservedSpeciesData!$A$2:$A$4955,$A192,ObservedSpeciesData!$D$2:$D$4955,$D192),"")</f>
        <v/>
      </c>
      <c r="S192" s="25" t="str">
        <f>IF(ISNUMBER(AVERAGEIFS(ObservedSpeciesData!S$2:S$4955,ObservedSpeciesData!$A$2:$A$4955,$A192,ObservedSpeciesData!$D$2:$D$4955,$D192)),AVERAGEIFS(ObservedSpeciesData!S$2:S$4955,ObservedSpeciesData!$A$2:$A$4955,$A192,ObservedSpeciesData!$D$2:$D$4955,$D192),"")</f>
        <v/>
      </c>
      <c r="T192" s="23" t="str">
        <f>IF(ISNUMBER(AVERAGEIFS(ObservedSpeciesData!T$2:T$4955,ObservedSpeciesData!$A$2:$A$4955,$A192,ObservedSpeciesData!$D$2:$D$4955,$D192)),AVERAGEIFS(ObservedSpeciesData!T$2:T$4955,ObservedSpeciesData!$A$2:$A$4955,$A192,ObservedSpeciesData!$D$2:$D$4955,$D192),"")</f>
        <v/>
      </c>
      <c r="U192" s="24" t="str">
        <f>IF(ISNUMBER(AVERAGEIFS(ObservedSpeciesData!U$2:U$4955,ObservedSpeciesData!$A$2:$A$4955,$A192,ObservedSpeciesData!$C$2:$C$4955,$C192,ObservedSpeciesData!$D$2:$D$4955,$D192)),AVERAGEIFS(ObservedSpeciesData!U$2:U$4955,ObservedSpeciesData!$A$2:$A$4955,$A192,ObservedSpeciesData!$C$2:$C$4955,$C192,ObservedSpeciesData!$D$2:$D$4955,$D192),"")</f>
        <v/>
      </c>
      <c r="V192" s="23" t="str">
        <f>IF(ISNUMBER(AVERAGEIFS(ObservedSpeciesData!V$2:V$4955,ObservedSpeciesData!$A$2:$A$4955,$A192,ObservedSpeciesData!$D$2:$D$4955,$D192)),AVERAGEIFS(ObservedSpeciesData!V$2:V$4955,ObservedSpeciesData!$A$2:$A$4955,$A192,ObservedSpeciesData!$D$2:$D$4955,$D192),"")</f>
        <v/>
      </c>
      <c r="W192" s="23" t="str">
        <f>IF(ISNUMBER(AVERAGEIFS(ObservedSpeciesData!W$2:W$4955,ObservedSpeciesData!$A$2:$A$4955,$A192,ObservedSpeciesData!$D$2:$D$4955,$D192)),AVERAGEIFS(ObservedSpeciesData!W$2:W$4955,ObservedSpeciesData!$A$2:$A$4955,$A192,ObservedSpeciesData!$D$2:$D$4955,$D192),"")</f>
        <v/>
      </c>
      <c r="X192" s="23" t="str">
        <f>IF(ISNUMBER(AVERAGEIFS(ObservedSpeciesData!X$2:X$4955,ObservedSpeciesData!$A$2:$A$4955,$A192,ObservedSpeciesData!$D$2:$D$4955,$D192)),AVERAGEIFS(ObservedSpeciesData!X$2:X$4955,ObservedSpeciesData!$A$2:$A$4955,$A192,ObservedSpeciesData!$D$2:$D$4955,$D192),"")</f>
        <v/>
      </c>
      <c r="Y192" s="23" t="str">
        <f>IF(ISNUMBER(AVERAGEIFS(ObservedSpeciesData!Y$2:Y$4955,ObservedSpeciesData!$A$2:$A$4955,$A192,ObservedSpeciesData!$D$2:$D$4955,$D192)),AVERAGEIFS(ObservedSpeciesData!Y$2:Y$4955,ObservedSpeciesData!$A$2:$A$4955,$A192,ObservedSpeciesData!$D$2:$D$4955,$D192),"")</f>
        <v/>
      </c>
      <c r="Z192" s="23" t="str">
        <f>IF(ISNUMBER(AVERAGEIFS(ObservedSpeciesData!Z$2:Z$4955,ObservedSpeciesData!$A$2:$A$4955,$A192,ObservedSpeciesData!$D$2:$D$4955,$D192)),AVERAGEIFS(ObservedSpeciesData!Z$2:Z$4955,ObservedSpeciesData!$A$2:$A$4955,$A192,ObservedSpeciesData!$D$2:$D$4955,$D192),"")</f>
        <v/>
      </c>
      <c r="AA192" s="23">
        <f>IF(ISNUMBER(AVERAGEIFS(ObservedSpeciesData!AA$2:AA$4955,ObservedSpeciesData!$A$2:$A$4955,$A192,ObservedSpeciesData!$D$2:$D$4955,$D192)),AVERAGEIFS(ObservedSpeciesData!AA$2:AA$4955,ObservedSpeciesData!$A$2:$A$4955,$A192,ObservedSpeciesData!$D$2:$D$4955,$D192),"")</f>
        <v>24.833333333333332</v>
      </c>
      <c r="AB192" s="24">
        <f>IF(ISNUMBER(AVERAGEIFS(ObservedSpeciesData!AB$2:AB$4955,ObservedSpeciesData!$A$2:$A$4955,$A192,ObservedSpeciesData!$D$2:$D$4955,$D192)),AVERAGEIFS(ObservedSpeciesData!AB$2:AB$4955,ObservedSpeciesData!$A$2:$A$4955,$A192,ObservedSpeciesData!$D$2:$D$4955,$D192),"")</f>
        <v>3.9666666666666663E-2</v>
      </c>
      <c r="AC192" s="24">
        <f>IF(ISNUMBER(AVERAGEIFS(ObservedSpeciesData!AC$2:AC$4955,ObservedSpeciesData!$A$2:$A$4955,$A192,ObservedSpeciesData!$D$2:$D$4955,$D192)),AVERAGEIFS(ObservedSpeciesData!AC$2:AC$4955,ObservedSpeciesData!$A$2:$A$4955,$A192,ObservedSpeciesData!$D$2:$D$4955,$D192),"")</f>
        <v>3.9666666666666663E-2</v>
      </c>
      <c r="AD192" s="23" t="str">
        <f>IF(ISNUMBER(AVERAGEIFS(ObservedSpeciesData!AD$2:AD$4955,ObservedSpeciesData!$A$2:$A$4955,$A192,ObservedSpeciesData!$D$2:$D$4955,$D192)),AVERAGEIFS(ObservedSpeciesData!AD$2:AD$4955,ObservedSpeciesData!$A$2:$A$4955,$A192,ObservedSpeciesData!$D$2:$D$4955,$D192),"")</f>
        <v/>
      </c>
      <c r="AE192" s="24" t="str">
        <f>IF(ISNUMBER(AVERAGEIFS(ObservedSpeciesData!AE$2:AE$4955,ObservedSpeciesData!$A$2:$A$4955,$A192,ObservedSpeciesData!$D$2:$D$4955,$D192)),AVERAGEIFS(ObservedSpeciesData!AE$2:AE$4955,ObservedSpeciesData!$A$2:$A$4955,$A192,ObservedSpeciesData!$D$2:$D$4955,$D192),"")</f>
        <v/>
      </c>
      <c r="AF192" s="23"/>
      <c r="AG192" s="24"/>
      <c r="AH192" s="23">
        <f>IF(ISNUMBER(AVERAGEIFS(ObservedSpeciesData!AH$2:AH$4955,ObservedSpeciesData!$A$2:$A$4955,$A192,ObservedSpeciesData!$D$2:$D$4955,$D192)),AVERAGEIFS(ObservedSpeciesData!AH$2:AH$4955,ObservedSpeciesData!$A$2:$A$4955,$A192,ObservedSpeciesData!$D$2:$D$4955,$D192),"")</f>
        <v>0.55166666666666664</v>
      </c>
      <c r="AI192" s="23">
        <f>IF(ISNUMBER(AVERAGEIFS(ObservedSpeciesData!AI$2:AI$4955,ObservedSpeciesData!$A$2:$A$4955,$A192,ObservedSpeciesData!$C$2:$C$4955,$C192,ObservedSpeciesData!$D$2:$D$4955,$D192)),AVERAGEIFS(ObservedSpeciesData!AI$2:AI$4955,ObservedSpeciesData!$A$2:$A$4955,$A192,ObservedSpeciesData!$C$2:$C$4955,$C192,ObservedSpeciesData!$D$2:$D$4955,$D192),"")</f>
        <v>10.598666666666668</v>
      </c>
      <c r="AJ192" s="2">
        <f>COUNTIFS(ObservedSpeciesData!$A$2:$A$828,$A192,ObservedSpeciesData!$D$2:$D$828,$D192)</f>
        <v>3</v>
      </c>
      <c r="AK192" s="2">
        <f t="shared" si="2"/>
        <v>8</v>
      </c>
    </row>
    <row r="193" spans="1:37" x14ac:dyDescent="0.25">
      <c r="A193" s="14" t="s">
        <v>107</v>
      </c>
      <c r="B193" t="s">
        <v>80</v>
      </c>
      <c r="C193" t="s">
        <v>106</v>
      </c>
      <c r="D193" s="13">
        <v>42065</v>
      </c>
      <c r="E193">
        <v>1</v>
      </c>
      <c r="F193">
        <v>500</v>
      </c>
      <c r="G193" s="2" t="s">
        <v>89</v>
      </c>
      <c r="H193" s="2" t="s">
        <v>13</v>
      </c>
      <c r="I193">
        <v>2</v>
      </c>
      <c r="J193" s="2" t="s">
        <v>77</v>
      </c>
      <c r="K193" s="2">
        <f>IF(ISNUMBER(AVERAGEIFS(ObservedSpeciesData!K$2:K$4955,ObservedSpeciesData!$A$2:$A$4955,$A193,ObservedSpeciesData!$D$2:$D$4955,$D193)),AVERAGEIFS(ObservedSpeciesData!K$2:K$4955,ObservedSpeciesData!$A$2:$A$4955,$A193,ObservedSpeciesData!$D$2:$D$4955,$D193),"")</f>
        <v>375</v>
      </c>
      <c r="L193" s="26" t="str">
        <f>IF(ISNUMBER(AVERAGEIFS(ObservedSpeciesData!L$2:L$4955,ObservedSpeciesData!$A$2:$A$4955,$A193,ObservedSpeciesData!$D$2:$D$4955,$D193)),AVERAGEIFS(ObservedSpeciesData!L$2:L$4955,ObservedSpeciesData!$A$2:$A$4955,$A193,ObservedSpeciesData!$D$2:$D$4955,$D193),"")</f>
        <v/>
      </c>
      <c r="M193" s="23" t="str">
        <f>IF(ISNUMBER(AVERAGEIFS(ObservedSpeciesData!M$2:M$4955,ObservedSpeciesData!$A$2:$A$4955,$A193,ObservedSpeciesData!$D$2:$D$4955,$D193)),AVERAGEIFS(ObservedSpeciesData!M$2:M$4955,ObservedSpeciesData!$A$2:$A$4955,$A193,ObservedSpeciesData!$D$2:$D$4955,$D193),"")</f>
        <v/>
      </c>
      <c r="N193" s="23">
        <f>IF(ISNUMBER(AVERAGEIFS(ObservedSpeciesData!N$2:N$4955,ObservedSpeciesData!$A$2:$A$4955,$A193,ObservedSpeciesData!$D$2:$D$4955,$D193)),AVERAGEIFS(ObservedSpeciesData!N$2:N$4955,ObservedSpeciesData!$A$2:$A$4955,$A193,ObservedSpeciesData!$D$2:$D$4955,$D193),"")</f>
        <v>374.72142531555556</v>
      </c>
      <c r="O193" s="23">
        <f>IF(ISNUMBER(AVERAGEIFS(ObservedSpeciesData!O$2:O$4955,ObservedSpeciesData!$A$2:$A$4955,$A193,ObservedSpeciesData!$D$2:$D$4955,$D193)),AVERAGEIFS(ObservedSpeciesData!O$2:O$4955,ObservedSpeciesData!$A$2:$A$4955,$A193,ObservedSpeciesData!$D$2:$D$4955,$D193),"")</f>
        <v>37.472142531555555</v>
      </c>
      <c r="P193" s="23">
        <f>IF(ISNUMBER(AVERAGEIFS(ObservedSpeciesData!P$2:P$4955,ObservedSpeciesData!$A$2:$A$4955,$A193,ObservedSpeciesData!$C$2:$C$4955,$C193,ObservedSpeciesData!$D$2:$D$4955,$D193)),AVERAGEIFS(ObservedSpeciesData!P$2:P$4955,ObservedSpeciesData!$A$2:$A$4955,$A193,ObservedSpeciesData!$C$2:$C$4955,$C193,ObservedSpeciesData!$D$2:$D$4955,$D193),"")</f>
        <v>290.18237297600001</v>
      </c>
      <c r="Q193" s="23"/>
      <c r="R193" s="25" t="str">
        <f>IF(ISNUMBER(AVERAGEIFS(ObservedSpeciesData!R$2:R$4955,ObservedSpeciesData!$A$2:$A$4955,$A193,ObservedSpeciesData!$D$2:$D$4955,$D193)),AVERAGEIFS(ObservedSpeciesData!R$2:R$4955,ObservedSpeciesData!$A$2:$A$4955,$A193,ObservedSpeciesData!$D$2:$D$4955,$D193),"")</f>
        <v/>
      </c>
      <c r="S193" s="25" t="str">
        <f>IF(ISNUMBER(AVERAGEIFS(ObservedSpeciesData!S$2:S$4955,ObservedSpeciesData!$A$2:$A$4955,$A193,ObservedSpeciesData!$D$2:$D$4955,$D193)),AVERAGEIFS(ObservedSpeciesData!S$2:S$4955,ObservedSpeciesData!$A$2:$A$4955,$A193,ObservedSpeciesData!$D$2:$D$4955,$D193),"")</f>
        <v/>
      </c>
      <c r="T193" s="23" t="str">
        <f>IF(ISNUMBER(AVERAGEIFS(ObservedSpeciesData!T$2:T$4955,ObservedSpeciesData!$A$2:$A$4955,$A193,ObservedSpeciesData!$D$2:$D$4955,$D193)),AVERAGEIFS(ObservedSpeciesData!T$2:T$4955,ObservedSpeciesData!$A$2:$A$4955,$A193,ObservedSpeciesData!$D$2:$D$4955,$D193),"")</f>
        <v/>
      </c>
      <c r="U193" s="24" t="str">
        <f>IF(ISNUMBER(AVERAGEIFS(ObservedSpeciesData!U$2:U$4955,ObservedSpeciesData!$A$2:$A$4955,$A193,ObservedSpeciesData!$C$2:$C$4955,$C193,ObservedSpeciesData!$D$2:$D$4955,$D193)),AVERAGEIFS(ObservedSpeciesData!U$2:U$4955,ObservedSpeciesData!$A$2:$A$4955,$A193,ObservedSpeciesData!$C$2:$C$4955,$C193,ObservedSpeciesData!$D$2:$D$4955,$D193),"")</f>
        <v/>
      </c>
      <c r="V193" s="23" t="str">
        <f>IF(ISNUMBER(AVERAGEIFS(ObservedSpeciesData!V$2:V$4955,ObservedSpeciesData!$A$2:$A$4955,$A193,ObservedSpeciesData!$D$2:$D$4955,$D193)),AVERAGEIFS(ObservedSpeciesData!V$2:V$4955,ObservedSpeciesData!$A$2:$A$4955,$A193,ObservedSpeciesData!$D$2:$D$4955,$D193),"")</f>
        <v/>
      </c>
      <c r="W193" s="23" t="str">
        <f>IF(ISNUMBER(AVERAGEIFS(ObservedSpeciesData!W$2:W$4955,ObservedSpeciesData!$A$2:$A$4955,$A193,ObservedSpeciesData!$D$2:$D$4955,$D193)),AVERAGEIFS(ObservedSpeciesData!W$2:W$4955,ObservedSpeciesData!$A$2:$A$4955,$A193,ObservedSpeciesData!$D$2:$D$4955,$D193),"")</f>
        <v/>
      </c>
      <c r="X193" s="23" t="str">
        <f>IF(ISNUMBER(AVERAGEIFS(ObservedSpeciesData!X$2:X$4955,ObservedSpeciesData!$A$2:$A$4955,$A193,ObservedSpeciesData!$D$2:$D$4955,$D193)),AVERAGEIFS(ObservedSpeciesData!X$2:X$4955,ObservedSpeciesData!$A$2:$A$4955,$A193,ObservedSpeciesData!$D$2:$D$4955,$D193),"")</f>
        <v/>
      </c>
      <c r="Y193" s="23" t="str">
        <f>IF(ISNUMBER(AVERAGEIFS(ObservedSpeciesData!Y$2:Y$4955,ObservedSpeciesData!$A$2:$A$4955,$A193,ObservedSpeciesData!$D$2:$D$4955,$D193)),AVERAGEIFS(ObservedSpeciesData!Y$2:Y$4955,ObservedSpeciesData!$A$2:$A$4955,$A193,ObservedSpeciesData!$D$2:$D$4955,$D193),"")</f>
        <v/>
      </c>
      <c r="Z193" s="23" t="str">
        <f>IF(ISNUMBER(AVERAGEIFS(ObservedSpeciesData!Z$2:Z$4955,ObservedSpeciesData!$A$2:$A$4955,$A193,ObservedSpeciesData!$D$2:$D$4955,$D193)),AVERAGEIFS(ObservedSpeciesData!Z$2:Z$4955,ObservedSpeciesData!$A$2:$A$4955,$A193,ObservedSpeciesData!$D$2:$D$4955,$D193),"")</f>
        <v/>
      </c>
      <c r="AA193" s="23">
        <f>IF(ISNUMBER(AVERAGEIFS(ObservedSpeciesData!AA$2:AA$4955,ObservedSpeciesData!$A$2:$A$4955,$A193,ObservedSpeciesData!$D$2:$D$4955,$D193)),AVERAGEIFS(ObservedSpeciesData!AA$2:AA$4955,ObservedSpeciesData!$A$2:$A$4955,$A193,ObservedSpeciesData!$D$2:$D$4955,$D193),"")</f>
        <v>26.299999999999997</v>
      </c>
      <c r="AB193" s="24">
        <f>IF(ISNUMBER(AVERAGEIFS(ObservedSpeciesData!AB$2:AB$4955,ObservedSpeciesData!$A$2:$A$4955,$A193,ObservedSpeciesData!$D$2:$D$4955,$D193)),AVERAGEIFS(ObservedSpeciesData!AB$2:AB$4955,ObservedSpeciesData!$A$2:$A$4955,$A193,ObservedSpeciesData!$D$2:$D$4955,$D193),"")</f>
        <v>4.2000000000000003E-2</v>
      </c>
      <c r="AC193" s="24">
        <f>IF(ISNUMBER(AVERAGEIFS(ObservedSpeciesData!AC$2:AC$4955,ObservedSpeciesData!$A$2:$A$4955,$A193,ObservedSpeciesData!$D$2:$D$4955,$D193)),AVERAGEIFS(ObservedSpeciesData!AC$2:AC$4955,ObservedSpeciesData!$A$2:$A$4955,$A193,ObservedSpeciesData!$D$2:$D$4955,$D193),"")</f>
        <v>4.2000000000000003E-2</v>
      </c>
      <c r="AD193" s="23" t="str">
        <f>IF(ISNUMBER(AVERAGEIFS(ObservedSpeciesData!AD$2:AD$4955,ObservedSpeciesData!$A$2:$A$4955,$A193,ObservedSpeciesData!$D$2:$D$4955,$D193)),AVERAGEIFS(ObservedSpeciesData!AD$2:AD$4955,ObservedSpeciesData!$A$2:$A$4955,$A193,ObservedSpeciesData!$D$2:$D$4955,$D193),"")</f>
        <v/>
      </c>
      <c r="AE193" s="24" t="str">
        <f>IF(ISNUMBER(AVERAGEIFS(ObservedSpeciesData!AE$2:AE$4955,ObservedSpeciesData!$A$2:$A$4955,$A193,ObservedSpeciesData!$D$2:$D$4955,$D193)),AVERAGEIFS(ObservedSpeciesData!AE$2:AE$4955,ObservedSpeciesData!$A$2:$A$4955,$A193,ObservedSpeciesData!$D$2:$D$4955,$D193),"")</f>
        <v/>
      </c>
      <c r="AF193" s="23"/>
      <c r="AG193" s="24"/>
      <c r="AH193" s="23">
        <f>IF(ISNUMBER(AVERAGEIFS(ObservedSpeciesData!AH$2:AH$4955,ObservedSpeciesData!$A$2:$A$4955,$A193,ObservedSpeciesData!$D$2:$D$4955,$D193)),AVERAGEIFS(ObservedSpeciesData!AH$2:AH$4955,ObservedSpeciesData!$A$2:$A$4955,$A193,ObservedSpeciesData!$D$2:$D$4955,$D193),"")</f>
        <v>1.5650000000000002</v>
      </c>
      <c r="AI193" s="23">
        <f>IF(ISNUMBER(AVERAGEIFS(ObservedSpeciesData!AI$2:AI$4955,ObservedSpeciesData!$A$2:$A$4955,$A193,ObservedSpeciesData!$C$2:$C$4955,$C193,ObservedSpeciesData!$D$2:$D$4955,$D193)),AVERAGEIFS(ObservedSpeciesData!AI$2:AI$4955,ObservedSpeciesData!$A$2:$A$4955,$A193,ObservedSpeciesData!$C$2:$C$4955,$C193,ObservedSpeciesData!$D$2:$D$4955,$D193),"")</f>
        <v>11.250999999999999</v>
      </c>
      <c r="AJ193" s="2">
        <f>COUNTIFS(ObservedSpeciesData!$A$2:$A$828,$A193,ObservedSpeciesData!$D$2:$D$828,$D193)</f>
        <v>3</v>
      </c>
      <c r="AK193" s="2">
        <f t="shared" si="2"/>
        <v>8</v>
      </c>
    </row>
    <row r="194" spans="1:37" x14ac:dyDescent="0.25">
      <c r="A194" s="14" t="s">
        <v>112</v>
      </c>
      <c r="B194" t="s">
        <v>80</v>
      </c>
      <c r="C194" t="s">
        <v>106</v>
      </c>
      <c r="D194" s="13">
        <v>42073</v>
      </c>
      <c r="E194">
        <v>1</v>
      </c>
      <c r="F194">
        <v>0</v>
      </c>
      <c r="G194" s="2" t="s">
        <v>89</v>
      </c>
      <c r="H194" s="2" t="s">
        <v>13</v>
      </c>
      <c r="I194">
        <v>3</v>
      </c>
      <c r="J194" s="2" t="s">
        <v>88</v>
      </c>
      <c r="K194" s="2">
        <f>IF(ISNUMBER(AVERAGEIFS(ObservedSpeciesData!K$2:K$4955,ObservedSpeciesData!$A$2:$A$4955,$A194,ObservedSpeciesData!$D$2:$D$4955,$D194)),AVERAGEIFS(ObservedSpeciesData!K$2:K$4955,ObservedSpeciesData!$A$2:$A$4955,$A194,ObservedSpeciesData!$D$2:$D$4955,$D194),"")</f>
        <v>0</v>
      </c>
      <c r="L194" s="26">
        <f>IF(ISNUMBER(AVERAGEIFS(ObservedSpeciesData!L$2:L$4955,ObservedSpeciesData!$A$2:$A$4955,$A194,ObservedSpeciesData!$D$2:$D$4955,$D194)),AVERAGEIFS(ObservedSpeciesData!L$2:L$4955,ObservedSpeciesData!$A$2:$A$4955,$A194,ObservedSpeciesData!$D$2:$D$4955,$D194),"")</f>
        <v>2165.3333333333335</v>
      </c>
      <c r="M194" s="23">
        <f>IF(ISNUMBER(AVERAGEIFS(ObservedSpeciesData!M$2:M$4955,ObservedSpeciesData!$A$2:$A$4955,$A194,ObservedSpeciesData!$D$2:$D$4955,$D194)),AVERAGEIFS(ObservedSpeciesData!M$2:M$4955,ObservedSpeciesData!$A$2:$A$4955,$A194,ObservedSpeciesData!$D$2:$D$4955,$D194),"")</f>
        <v>216.53333333333333</v>
      </c>
      <c r="N194" s="23" t="str">
        <f>IF(ISNUMBER(AVERAGEIFS(ObservedSpeciesData!N$2:N$4955,ObservedSpeciesData!$A$2:$A$4955,$A194,ObservedSpeciesData!$D$2:$D$4955,$D194)),AVERAGEIFS(ObservedSpeciesData!N$2:N$4955,ObservedSpeciesData!$A$2:$A$4955,$A194,ObservedSpeciesData!$D$2:$D$4955,$D194),"")</f>
        <v/>
      </c>
      <c r="O194" s="23" t="str">
        <f>IF(ISNUMBER(AVERAGEIFS(ObservedSpeciesData!O$2:O$4955,ObservedSpeciesData!$A$2:$A$4955,$A194,ObservedSpeciesData!$D$2:$D$4955,$D194)),AVERAGEIFS(ObservedSpeciesData!O$2:O$4955,ObservedSpeciesData!$A$2:$A$4955,$A194,ObservedSpeciesData!$D$2:$D$4955,$D194),"")</f>
        <v/>
      </c>
      <c r="P194" s="23" t="str">
        <f>IF(ISNUMBER(AVERAGEIFS(ObservedSpeciesData!P$2:P$4955,ObservedSpeciesData!$A$2:$A$4955,$A194,ObservedSpeciesData!$C$2:$C$4955,$C194,ObservedSpeciesData!$D$2:$D$4955,$D194)),AVERAGEIFS(ObservedSpeciesData!P$2:P$4955,ObservedSpeciesData!$A$2:$A$4955,$A194,ObservedSpeciesData!$C$2:$C$4955,$C194,ObservedSpeciesData!$D$2:$D$4955,$D194),"")</f>
        <v/>
      </c>
      <c r="Q194" s="23"/>
      <c r="R194" s="25" t="str">
        <f>IF(ISNUMBER(AVERAGEIFS(ObservedSpeciesData!R$2:R$4955,ObservedSpeciesData!$A$2:$A$4955,$A194,ObservedSpeciesData!$D$2:$D$4955,$D194)),AVERAGEIFS(ObservedSpeciesData!R$2:R$4955,ObservedSpeciesData!$A$2:$A$4955,$A194,ObservedSpeciesData!$D$2:$D$4955,$D194),"")</f>
        <v/>
      </c>
      <c r="S194" s="25" t="str">
        <f>IF(ISNUMBER(AVERAGEIFS(ObservedSpeciesData!S$2:S$4955,ObservedSpeciesData!$A$2:$A$4955,$A194,ObservedSpeciesData!$D$2:$D$4955,$D194)),AVERAGEIFS(ObservedSpeciesData!S$2:S$4955,ObservedSpeciesData!$A$2:$A$4955,$A194,ObservedSpeciesData!$D$2:$D$4955,$D194),"")</f>
        <v/>
      </c>
      <c r="T194" s="23" t="str">
        <f>IF(ISNUMBER(AVERAGEIFS(ObservedSpeciesData!T$2:T$4955,ObservedSpeciesData!$A$2:$A$4955,$A194,ObservedSpeciesData!$D$2:$D$4955,$D194)),AVERAGEIFS(ObservedSpeciesData!T$2:T$4955,ObservedSpeciesData!$A$2:$A$4955,$A194,ObservedSpeciesData!$D$2:$D$4955,$D194),"")</f>
        <v/>
      </c>
      <c r="U194" s="24" t="str">
        <f>IF(ISNUMBER(AVERAGEIFS(ObservedSpeciesData!U$2:U$4955,ObservedSpeciesData!$A$2:$A$4955,$A194,ObservedSpeciesData!$C$2:$C$4955,$C194,ObservedSpeciesData!$D$2:$D$4955,$D194)),AVERAGEIFS(ObservedSpeciesData!U$2:U$4955,ObservedSpeciesData!$A$2:$A$4955,$A194,ObservedSpeciesData!$C$2:$C$4955,$C194,ObservedSpeciesData!$D$2:$D$4955,$D194),"")</f>
        <v/>
      </c>
      <c r="V194" s="23" t="str">
        <f>IF(ISNUMBER(AVERAGEIFS(ObservedSpeciesData!V$2:V$4955,ObservedSpeciesData!$A$2:$A$4955,$A194,ObservedSpeciesData!$D$2:$D$4955,$D194)),AVERAGEIFS(ObservedSpeciesData!V$2:V$4955,ObservedSpeciesData!$A$2:$A$4955,$A194,ObservedSpeciesData!$D$2:$D$4955,$D194),"")</f>
        <v/>
      </c>
      <c r="W194" s="23" t="str">
        <f>IF(ISNUMBER(AVERAGEIFS(ObservedSpeciesData!W$2:W$4955,ObservedSpeciesData!$A$2:$A$4955,$A194,ObservedSpeciesData!$D$2:$D$4955,$D194)),AVERAGEIFS(ObservedSpeciesData!W$2:W$4955,ObservedSpeciesData!$A$2:$A$4955,$A194,ObservedSpeciesData!$D$2:$D$4955,$D194),"")</f>
        <v/>
      </c>
      <c r="X194" s="23" t="str">
        <f>IF(ISNUMBER(AVERAGEIFS(ObservedSpeciesData!X$2:X$4955,ObservedSpeciesData!$A$2:$A$4955,$A194,ObservedSpeciesData!$D$2:$D$4955,$D194)),AVERAGEIFS(ObservedSpeciesData!X$2:X$4955,ObservedSpeciesData!$A$2:$A$4955,$A194,ObservedSpeciesData!$D$2:$D$4955,$D194),"")</f>
        <v/>
      </c>
      <c r="Y194" s="23" t="str">
        <f>IF(ISNUMBER(AVERAGEIFS(ObservedSpeciesData!Y$2:Y$4955,ObservedSpeciesData!$A$2:$A$4955,$A194,ObservedSpeciesData!$D$2:$D$4955,$D194)),AVERAGEIFS(ObservedSpeciesData!Y$2:Y$4955,ObservedSpeciesData!$A$2:$A$4955,$A194,ObservedSpeciesData!$D$2:$D$4955,$D194),"")</f>
        <v/>
      </c>
      <c r="Z194" s="23" t="str">
        <f>IF(ISNUMBER(AVERAGEIFS(ObservedSpeciesData!Z$2:Z$4955,ObservedSpeciesData!$A$2:$A$4955,$A194,ObservedSpeciesData!$D$2:$D$4955,$D194)),AVERAGEIFS(ObservedSpeciesData!Z$2:Z$4955,ObservedSpeciesData!$A$2:$A$4955,$A194,ObservedSpeciesData!$D$2:$D$4955,$D194),"")</f>
        <v/>
      </c>
      <c r="AA194" s="23">
        <f>IF(ISNUMBER(AVERAGEIFS(ObservedSpeciesData!AA$2:AA$4955,ObservedSpeciesData!$A$2:$A$4955,$A194,ObservedSpeciesData!$D$2:$D$4955,$D194)),AVERAGEIFS(ObservedSpeciesData!AA$2:AA$4955,ObservedSpeciesData!$A$2:$A$4955,$A194,ObservedSpeciesData!$D$2:$D$4955,$D194),"")</f>
        <v>25.766666666666669</v>
      </c>
      <c r="AB194" s="24">
        <f>IF(ISNUMBER(AVERAGEIFS(ObservedSpeciesData!AB$2:AB$4955,ObservedSpeciesData!$A$2:$A$4955,$A194,ObservedSpeciesData!$D$2:$D$4955,$D194)),AVERAGEIFS(ObservedSpeciesData!AB$2:AB$4955,ObservedSpeciesData!$A$2:$A$4955,$A194,ObservedSpeciesData!$D$2:$D$4955,$D194),"")</f>
        <v>4.1000000000000002E-2</v>
      </c>
      <c r="AC194" s="24">
        <f>IF(ISNUMBER(AVERAGEIFS(ObservedSpeciesData!AC$2:AC$4955,ObservedSpeciesData!$A$2:$A$4955,$A194,ObservedSpeciesData!$D$2:$D$4955,$D194)),AVERAGEIFS(ObservedSpeciesData!AC$2:AC$4955,ObservedSpeciesData!$A$2:$A$4955,$A194,ObservedSpeciesData!$D$2:$D$4955,$D194),"")</f>
        <v>4.1000000000000002E-2</v>
      </c>
      <c r="AD194" s="23" t="str">
        <f>IF(ISNUMBER(AVERAGEIFS(ObservedSpeciesData!AD$2:AD$4955,ObservedSpeciesData!$A$2:$A$4955,$A194,ObservedSpeciesData!$D$2:$D$4955,$D194)),AVERAGEIFS(ObservedSpeciesData!AD$2:AD$4955,ObservedSpeciesData!$A$2:$A$4955,$A194,ObservedSpeciesData!$D$2:$D$4955,$D194),"")</f>
        <v/>
      </c>
      <c r="AE194" s="24" t="str">
        <f>IF(ISNUMBER(AVERAGEIFS(ObservedSpeciesData!AE$2:AE$4955,ObservedSpeciesData!$A$2:$A$4955,$A194,ObservedSpeciesData!$D$2:$D$4955,$D194)),AVERAGEIFS(ObservedSpeciesData!AE$2:AE$4955,ObservedSpeciesData!$A$2:$A$4955,$A194,ObservedSpeciesData!$D$2:$D$4955,$D194),"")</f>
        <v/>
      </c>
      <c r="AF194" s="23"/>
      <c r="AG194" s="24"/>
      <c r="AH194" s="23" t="str">
        <f>IF(ISNUMBER(AVERAGEIFS(ObservedSpeciesData!AH$2:AH$4955,ObservedSpeciesData!$A$2:$A$4955,$A194,ObservedSpeciesData!$D$2:$D$4955,$D194)),AVERAGEIFS(ObservedSpeciesData!AH$2:AH$4955,ObservedSpeciesData!$A$2:$A$4955,$A194,ObservedSpeciesData!$D$2:$D$4955,$D194),"")</f>
        <v/>
      </c>
      <c r="AI194" s="23" t="str">
        <f>IF(ISNUMBER(AVERAGEIFS(ObservedSpeciesData!AI$2:AI$4955,ObservedSpeciesData!$A$2:$A$4955,$A194,ObservedSpeciesData!$C$2:$C$4955,$C194,ObservedSpeciesData!$D$2:$D$4955,$D194)),AVERAGEIFS(ObservedSpeciesData!AI$2:AI$4955,ObservedSpeciesData!$A$2:$A$4955,$A194,ObservedSpeciesData!$C$2:$C$4955,$C194,ObservedSpeciesData!$D$2:$D$4955,$D194),"")</f>
        <v/>
      </c>
      <c r="AJ194" s="2">
        <f>COUNTIFS(ObservedSpeciesData!$A$2:$A$828,$A194,ObservedSpeciesData!$D$2:$D$828,$D194)</f>
        <v>3</v>
      </c>
      <c r="AK194" s="2">
        <f t="shared" ref="AK194:AK257" si="3">COUNT(M194:AI194)</f>
        <v>4</v>
      </c>
    </row>
    <row r="195" spans="1:37" x14ac:dyDescent="0.25">
      <c r="A195" s="14" t="s">
        <v>111</v>
      </c>
      <c r="B195" t="s">
        <v>80</v>
      </c>
      <c r="C195" t="s">
        <v>106</v>
      </c>
      <c r="D195" s="13">
        <v>42073</v>
      </c>
      <c r="E195">
        <v>1</v>
      </c>
      <c r="F195">
        <v>50</v>
      </c>
      <c r="G195" s="2" t="s">
        <v>89</v>
      </c>
      <c r="H195" s="2" t="s">
        <v>13</v>
      </c>
      <c r="I195">
        <v>3</v>
      </c>
      <c r="J195" s="2" t="s">
        <v>88</v>
      </c>
      <c r="K195" s="2">
        <f>IF(ISNUMBER(AVERAGEIFS(ObservedSpeciesData!K$2:K$4955,ObservedSpeciesData!$A$2:$A$4955,$A195,ObservedSpeciesData!$D$2:$D$4955,$D195)),AVERAGEIFS(ObservedSpeciesData!K$2:K$4955,ObservedSpeciesData!$A$2:$A$4955,$A195,ObservedSpeciesData!$D$2:$D$4955,$D195),"")</f>
        <v>37.5</v>
      </c>
      <c r="L195" s="26">
        <f>IF(ISNUMBER(AVERAGEIFS(ObservedSpeciesData!L$2:L$4955,ObservedSpeciesData!$A$2:$A$4955,$A195,ObservedSpeciesData!$D$2:$D$4955,$D195)),AVERAGEIFS(ObservedSpeciesData!L$2:L$4955,ObservedSpeciesData!$A$2:$A$4955,$A195,ObservedSpeciesData!$D$2:$D$4955,$D195),"")</f>
        <v>2142.6666666666665</v>
      </c>
      <c r="M195" s="23">
        <f>IF(ISNUMBER(AVERAGEIFS(ObservedSpeciesData!M$2:M$4955,ObservedSpeciesData!$A$2:$A$4955,$A195,ObservedSpeciesData!$D$2:$D$4955,$D195)),AVERAGEIFS(ObservedSpeciesData!M$2:M$4955,ObservedSpeciesData!$A$2:$A$4955,$A195,ObservedSpeciesData!$D$2:$D$4955,$D195),"")</f>
        <v>214.26666666666665</v>
      </c>
      <c r="N195" s="23" t="str">
        <f>IF(ISNUMBER(AVERAGEIFS(ObservedSpeciesData!N$2:N$4955,ObservedSpeciesData!$A$2:$A$4955,$A195,ObservedSpeciesData!$D$2:$D$4955,$D195)),AVERAGEIFS(ObservedSpeciesData!N$2:N$4955,ObservedSpeciesData!$A$2:$A$4955,$A195,ObservedSpeciesData!$D$2:$D$4955,$D195),"")</f>
        <v/>
      </c>
      <c r="O195" s="23" t="str">
        <f>IF(ISNUMBER(AVERAGEIFS(ObservedSpeciesData!O$2:O$4955,ObservedSpeciesData!$A$2:$A$4955,$A195,ObservedSpeciesData!$D$2:$D$4955,$D195)),AVERAGEIFS(ObservedSpeciesData!O$2:O$4955,ObservedSpeciesData!$A$2:$A$4955,$A195,ObservedSpeciesData!$D$2:$D$4955,$D195),"")</f>
        <v/>
      </c>
      <c r="P195" s="23" t="str">
        <f>IF(ISNUMBER(AVERAGEIFS(ObservedSpeciesData!P$2:P$4955,ObservedSpeciesData!$A$2:$A$4955,$A195,ObservedSpeciesData!$C$2:$C$4955,$C195,ObservedSpeciesData!$D$2:$D$4955,$D195)),AVERAGEIFS(ObservedSpeciesData!P$2:P$4955,ObservedSpeciesData!$A$2:$A$4955,$A195,ObservedSpeciesData!$C$2:$C$4955,$C195,ObservedSpeciesData!$D$2:$D$4955,$D195),"")</f>
        <v/>
      </c>
      <c r="Q195" s="23"/>
      <c r="R195" s="25" t="str">
        <f>IF(ISNUMBER(AVERAGEIFS(ObservedSpeciesData!R$2:R$4955,ObservedSpeciesData!$A$2:$A$4955,$A195,ObservedSpeciesData!$D$2:$D$4955,$D195)),AVERAGEIFS(ObservedSpeciesData!R$2:R$4955,ObservedSpeciesData!$A$2:$A$4955,$A195,ObservedSpeciesData!$D$2:$D$4955,$D195),"")</f>
        <v/>
      </c>
      <c r="S195" s="25" t="str">
        <f>IF(ISNUMBER(AVERAGEIFS(ObservedSpeciesData!S$2:S$4955,ObservedSpeciesData!$A$2:$A$4955,$A195,ObservedSpeciesData!$D$2:$D$4955,$D195)),AVERAGEIFS(ObservedSpeciesData!S$2:S$4955,ObservedSpeciesData!$A$2:$A$4955,$A195,ObservedSpeciesData!$D$2:$D$4955,$D195),"")</f>
        <v/>
      </c>
      <c r="T195" s="23" t="str">
        <f>IF(ISNUMBER(AVERAGEIFS(ObservedSpeciesData!T$2:T$4955,ObservedSpeciesData!$A$2:$A$4955,$A195,ObservedSpeciesData!$D$2:$D$4955,$D195)),AVERAGEIFS(ObservedSpeciesData!T$2:T$4955,ObservedSpeciesData!$A$2:$A$4955,$A195,ObservedSpeciesData!$D$2:$D$4955,$D195),"")</f>
        <v/>
      </c>
      <c r="U195" s="24" t="str">
        <f>IF(ISNUMBER(AVERAGEIFS(ObservedSpeciesData!U$2:U$4955,ObservedSpeciesData!$A$2:$A$4955,$A195,ObservedSpeciesData!$C$2:$C$4955,$C195,ObservedSpeciesData!$D$2:$D$4955,$D195)),AVERAGEIFS(ObservedSpeciesData!U$2:U$4955,ObservedSpeciesData!$A$2:$A$4955,$A195,ObservedSpeciesData!$C$2:$C$4955,$C195,ObservedSpeciesData!$D$2:$D$4955,$D195),"")</f>
        <v/>
      </c>
      <c r="V195" s="23" t="str">
        <f>IF(ISNUMBER(AVERAGEIFS(ObservedSpeciesData!V$2:V$4955,ObservedSpeciesData!$A$2:$A$4955,$A195,ObservedSpeciesData!$D$2:$D$4955,$D195)),AVERAGEIFS(ObservedSpeciesData!V$2:V$4955,ObservedSpeciesData!$A$2:$A$4955,$A195,ObservedSpeciesData!$D$2:$D$4955,$D195),"")</f>
        <v/>
      </c>
      <c r="W195" s="23" t="str">
        <f>IF(ISNUMBER(AVERAGEIFS(ObservedSpeciesData!W$2:W$4955,ObservedSpeciesData!$A$2:$A$4955,$A195,ObservedSpeciesData!$D$2:$D$4955,$D195)),AVERAGEIFS(ObservedSpeciesData!W$2:W$4955,ObservedSpeciesData!$A$2:$A$4955,$A195,ObservedSpeciesData!$D$2:$D$4955,$D195),"")</f>
        <v/>
      </c>
      <c r="X195" s="23" t="str">
        <f>IF(ISNUMBER(AVERAGEIFS(ObservedSpeciesData!X$2:X$4955,ObservedSpeciesData!$A$2:$A$4955,$A195,ObservedSpeciesData!$D$2:$D$4955,$D195)),AVERAGEIFS(ObservedSpeciesData!X$2:X$4955,ObservedSpeciesData!$A$2:$A$4955,$A195,ObservedSpeciesData!$D$2:$D$4955,$D195),"")</f>
        <v/>
      </c>
      <c r="Y195" s="23" t="str">
        <f>IF(ISNUMBER(AVERAGEIFS(ObservedSpeciesData!Y$2:Y$4955,ObservedSpeciesData!$A$2:$A$4955,$A195,ObservedSpeciesData!$D$2:$D$4955,$D195)),AVERAGEIFS(ObservedSpeciesData!Y$2:Y$4955,ObservedSpeciesData!$A$2:$A$4955,$A195,ObservedSpeciesData!$D$2:$D$4955,$D195),"")</f>
        <v/>
      </c>
      <c r="Z195" s="23" t="str">
        <f>IF(ISNUMBER(AVERAGEIFS(ObservedSpeciesData!Z$2:Z$4955,ObservedSpeciesData!$A$2:$A$4955,$A195,ObservedSpeciesData!$D$2:$D$4955,$D195)),AVERAGEIFS(ObservedSpeciesData!Z$2:Z$4955,ObservedSpeciesData!$A$2:$A$4955,$A195,ObservedSpeciesData!$D$2:$D$4955,$D195),"")</f>
        <v/>
      </c>
      <c r="AA195" s="23">
        <f>IF(ISNUMBER(AVERAGEIFS(ObservedSpeciesData!AA$2:AA$4955,ObservedSpeciesData!$A$2:$A$4955,$A195,ObservedSpeciesData!$D$2:$D$4955,$D195)),AVERAGEIFS(ObservedSpeciesData!AA$2:AA$4955,ObservedSpeciesData!$A$2:$A$4955,$A195,ObservedSpeciesData!$D$2:$D$4955,$D195),"")</f>
        <v>25.366666666666664</v>
      </c>
      <c r="AB195" s="24">
        <f>IF(ISNUMBER(AVERAGEIFS(ObservedSpeciesData!AB$2:AB$4955,ObservedSpeciesData!$A$2:$A$4955,$A195,ObservedSpeciesData!$D$2:$D$4955,$D195)),AVERAGEIFS(ObservedSpeciesData!AB$2:AB$4955,ObservedSpeciesData!$A$2:$A$4955,$A195,ObservedSpeciesData!$D$2:$D$4955,$D195),"")</f>
        <v>4.0666666666666663E-2</v>
      </c>
      <c r="AC195" s="24">
        <f>IF(ISNUMBER(AVERAGEIFS(ObservedSpeciesData!AC$2:AC$4955,ObservedSpeciesData!$A$2:$A$4955,$A195,ObservedSpeciesData!$D$2:$D$4955,$D195)),AVERAGEIFS(ObservedSpeciesData!AC$2:AC$4955,ObservedSpeciesData!$A$2:$A$4955,$A195,ObservedSpeciesData!$D$2:$D$4955,$D195),"")</f>
        <v>4.0666666666666663E-2</v>
      </c>
      <c r="AD195" s="23" t="str">
        <f>IF(ISNUMBER(AVERAGEIFS(ObservedSpeciesData!AD$2:AD$4955,ObservedSpeciesData!$A$2:$A$4955,$A195,ObservedSpeciesData!$D$2:$D$4955,$D195)),AVERAGEIFS(ObservedSpeciesData!AD$2:AD$4955,ObservedSpeciesData!$A$2:$A$4955,$A195,ObservedSpeciesData!$D$2:$D$4955,$D195),"")</f>
        <v/>
      </c>
      <c r="AE195" s="24" t="str">
        <f>IF(ISNUMBER(AVERAGEIFS(ObservedSpeciesData!AE$2:AE$4955,ObservedSpeciesData!$A$2:$A$4955,$A195,ObservedSpeciesData!$D$2:$D$4955,$D195)),AVERAGEIFS(ObservedSpeciesData!AE$2:AE$4955,ObservedSpeciesData!$A$2:$A$4955,$A195,ObservedSpeciesData!$D$2:$D$4955,$D195),"")</f>
        <v/>
      </c>
      <c r="AF195" s="23"/>
      <c r="AG195" s="24"/>
      <c r="AH195" s="23" t="str">
        <f>IF(ISNUMBER(AVERAGEIFS(ObservedSpeciesData!AH$2:AH$4955,ObservedSpeciesData!$A$2:$A$4955,$A195,ObservedSpeciesData!$D$2:$D$4955,$D195)),AVERAGEIFS(ObservedSpeciesData!AH$2:AH$4955,ObservedSpeciesData!$A$2:$A$4955,$A195,ObservedSpeciesData!$D$2:$D$4955,$D195),"")</f>
        <v/>
      </c>
      <c r="AI195" s="23" t="str">
        <f>IF(ISNUMBER(AVERAGEIFS(ObservedSpeciesData!AI$2:AI$4955,ObservedSpeciesData!$A$2:$A$4955,$A195,ObservedSpeciesData!$C$2:$C$4955,$C195,ObservedSpeciesData!$D$2:$D$4955,$D195)),AVERAGEIFS(ObservedSpeciesData!AI$2:AI$4955,ObservedSpeciesData!$A$2:$A$4955,$A195,ObservedSpeciesData!$C$2:$C$4955,$C195,ObservedSpeciesData!$D$2:$D$4955,$D195),"")</f>
        <v/>
      </c>
      <c r="AJ195" s="2">
        <f>COUNTIFS(ObservedSpeciesData!$A$2:$A$828,$A195,ObservedSpeciesData!$D$2:$D$828,$D195)</f>
        <v>3</v>
      </c>
      <c r="AK195" s="2">
        <f t="shared" si="3"/>
        <v>4</v>
      </c>
    </row>
    <row r="196" spans="1:37" x14ac:dyDescent="0.25">
      <c r="A196" s="14" t="s">
        <v>110</v>
      </c>
      <c r="B196" t="s">
        <v>80</v>
      </c>
      <c r="C196" t="s">
        <v>106</v>
      </c>
      <c r="D196" s="13">
        <v>42073</v>
      </c>
      <c r="E196">
        <v>1</v>
      </c>
      <c r="F196">
        <v>100</v>
      </c>
      <c r="G196" s="2" t="s">
        <v>89</v>
      </c>
      <c r="H196" s="2" t="s">
        <v>13</v>
      </c>
      <c r="I196">
        <v>3</v>
      </c>
      <c r="J196" s="2" t="s">
        <v>88</v>
      </c>
      <c r="K196" s="2">
        <f>IF(ISNUMBER(AVERAGEIFS(ObservedSpeciesData!K$2:K$4955,ObservedSpeciesData!$A$2:$A$4955,$A196,ObservedSpeciesData!$D$2:$D$4955,$D196)),AVERAGEIFS(ObservedSpeciesData!K$2:K$4955,ObservedSpeciesData!$A$2:$A$4955,$A196,ObservedSpeciesData!$D$2:$D$4955,$D196),"")</f>
        <v>75</v>
      </c>
      <c r="L196" s="26">
        <f>IF(ISNUMBER(AVERAGEIFS(ObservedSpeciesData!L$2:L$4955,ObservedSpeciesData!$A$2:$A$4955,$A196,ObservedSpeciesData!$D$2:$D$4955,$D196)),AVERAGEIFS(ObservedSpeciesData!L$2:L$4955,ObservedSpeciesData!$A$2:$A$4955,$A196,ObservedSpeciesData!$D$2:$D$4955,$D196),"")</f>
        <v>2018</v>
      </c>
      <c r="M196" s="23">
        <f>IF(ISNUMBER(AVERAGEIFS(ObservedSpeciesData!M$2:M$4955,ObservedSpeciesData!$A$2:$A$4955,$A196,ObservedSpeciesData!$D$2:$D$4955,$D196)),AVERAGEIFS(ObservedSpeciesData!M$2:M$4955,ObservedSpeciesData!$A$2:$A$4955,$A196,ObservedSpeciesData!$D$2:$D$4955,$D196),"")</f>
        <v>201.80000000000004</v>
      </c>
      <c r="N196" s="23" t="str">
        <f>IF(ISNUMBER(AVERAGEIFS(ObservedSpeciesData!N$2:N$4955,ObservedSpeciesData!$A$2:$A$4955,$A196,ObservedSpeciesData!$D$2:$D$4955,$D196)),AVERAGEIFS(ObservedSpeciesData!N$2:N$4955,ObservedSpeciesData!$A$2:$A$4955,$A196,ObservedSpeciesData!$D$2:$D$4955,$D196),"")</f>
        <v/>
      </c>
      <c r="O196" s="23" t="str">
        <f>IF(ISNUMBER(AVERAGEIFS(ObservedSpeciesData!O$2:O$4955,ObservedSpeciesData!$A$2:$A$4955,$A196,ObservedSpeciesData!$D$2:$D$4955,$D196)),AVERAGEIFS(ObservedSpeciesData!O$2:O$4955,ObservedSpeciesData!$A$2:$A$4955,$A196,ObservedSpeciesData!$D$2:$D$4955,$D196),"")</f>
        <v/>
      </c>
      <c r="P196" s="23" t="str">
        <f>IF(ISNUMBER(AVERAGEIFS(ObservedSpeciesData!P$2:P$4955,ObservedSpeciesData!$A$2:$A$4955,$A196,ObservedSpeciesData!$C$2:$C$4955,$C196,ObservedSpeciesData!$D$2:$D$4955,$D196)),AVERAGEIFS(ObservedSpeciesData!P$2:P$4955,ObservedSpeciesData!$A$2:$A$4955,$A196,ObservedSpeciesData!$C$2:$C$4955,$C196,ObservedSpeciesData!$D$2:$D$4955,$D196),"")</f>
        <v/>
      </c>
      <c r="Q196" s="23"/>
      <c r="R196" s="25" t="str">
        <f>IF(ISNUMBER(AVERAGEIFS(ObservedSpeciesData!R$2:R$4955,ObservedSpeciesData!$A$2:$A$4955,$A196,ObservedSpeciesData!$D$2:$D$4955,$D196)),AVERAGEIFS(ObservedSpeciesData!R$2:R$4955,ObservedSpeciesData!$A$2:$A$4955,$A196,ObservedSpeciesData!$D$2:$D$4955,$D196),"")</f>
        <v/>
      </c>
      <c r="S196" s="25" t="str">
        <f>IF(ISNUMBER(AVERAGEIFS(ObservedSpeciesData!S$2:S$4955,ObservedSpeciesData!$A$2:$A$4955,$A196,ObservedSpeciesData!$D$2:$D$4955,$D196)),AVERAGEIFS(ObservedSpeciesData!S$2:S$4955,ObservedSpeciesData!$A$2:$A$4955,$A196,ObservedSpeciesData!$D$2:$D$4955,$D196),"")</f>
        <v/>
      </c>
      <c r="T196" s="23" t="str">
        <f>IF(ISNUMBER(AVERAGEIFS(ObservedSpeciesData!T$2:T$4955,ObservedSpeciesData!$A$2:$A$4955,$A196,ObservedSpeciesData!$D$2:$D$4955,$D196)),AVERAGEIFS(ObservedSpeciesData!T$2:T$4955,ObservedSpeciesData!$A$2:$A$4955,$A196,ObservedSpeciesData!$D$2:$D$4955,$D196),"")</f>
        <v/>
      </c>
      <c r="U196" s="24" t="str">
        <f>IF(ISNUMBER(AVERAGEIFS(ObservedSpeciesData!U$2:U$4955,ObservedSpeciesData!$A$2:$A$4955,$A196,ObservedSpeciesData!$C$2:$C$4955,$C196,ObservedSpeciesData!$D$2:$D$4955,$D196)),AVERAGEIFS(ObservedSpeciesData!U$2:U$4955,ObservedSpeciesData!$A$2:$A$4955,$A196,ObservedSpeciesData!$C$2:$C$4955,$C196,ObservedSpeciesData!$D$2:$D$4955,$D196),"")</f>
        <v/>
      </c>
      <c r="V196" s="23" t="str">
        <f>IF(ISNUMBER(AVERAGEIFS(ObservedSpeciesData!V$2:V$4955,ObservedSpeciesData!$A$2:$A$4955,$A196,ObservedSpeciesData!$D$2:$D$4955,$D196)),AVERAGEIFS(ObservedSpeciesData!V$2:V$4955,ObservedSpeciesData!$A$2:$A$4955,$A196,ObservedSpeciesData!$D$2:$D$4955,$D196),"")</f>
        <v/>
      </c>
      <c r="W196" s="23" t="str">
        <f>IF(ISNUMBER(AVERAGEIFS(ObservedSpeciesData!W$2:W$4955,ObservedSpeciesData!$A$2:$A$4955,$A196,ObservedSpeciesData!$D$2:$D$4955,$D196)),AVERAGEIFS(ObservedSpeciesData!W$2:W$4955,ObservedSpeciesData!$A$2:$A$4955,$A196,ObservedSpeciesData!$D$2:$D$4955,$D196),"")</f>
        <v/>
      </c>
      <c r="X196" s="23" t="str">
        <f>IF(ISNUMBER(AVERAGEIFS(ObservedSpeciesData!X$2:X$4955,ObservedSpeciesData!$A$2:$A$4955,$A196,ObservedSpeciesData!$D$2:$D$4955,$D196)),AVERAGEIFS(ObservedSpeciesData!X$2:X$4955,ObservedSpeciesData!$A$2:$A$4955,$A196,ObservedSpeciesData!$D$2:$D$4955,$D196),"")</f>
        <v/>
      </c>
      <c r="Y196" s="23" t="str">
        <f>IF(ISNUMBER(AVERAGEIFS(ObservedSpeciesData!Y$2:Y$4955,ObservedSpeciesData!$A$2:$A$4955,$A196,ObservedSpeciesData!$D$2:$D$4955,$D196)),AVERAGEIFS(ObservedSpeciesData!Y$2:Y$4955,ObservedSpeciesData!$A$2:$A$4955,$A196,ObservedSpeciesData!$D$2:$D$4955,$D196),"")</f>
        <v/>
      </c>
      <c r="Z196" s="23" t="str">
        <f>IF(ISNUMBER(AVERAGEIFS(ObservedSpeciesData!Z$2:Z$4955,ObservedSpeciesData!$A$2:$A$4955,$A196,ObservedSpeciesData!$D$2:$D$4955,$D196)),AVERAGEIFS(ObservedSpeciesData!Z$2:Z$4955,ObservedSpeciesData!$A$2:$A$4955,$A196,ObservedSpeciesData!$D$2:$D$4955,$D196),"")</f>
        <v/>
      </c>
      <c r="AA196" s="23">
        <f>IF(ISNUMBER(AVERAGEIFS(ObservedSpeciesData!AA$2:AA$4955,ObservedSpeciesData!$A$2:$A$4955,$A196,ObservedSpeciesData!$D$2:$D$4955,$D196)),AVERAGEIFS(ObservedSpeciesData!AA$2:AA$4955,ObservedSpeciesData!$A$2:$A$4955,$A196,ObservedSpeciesData!$D$2:$D$4955,$D196),"")</f>
        <v>25.733333333333334</v>
      </c>
      <c r="AB196" s="24">
        <f>IF(ISNUMBER(AVERAGEIFS(ObservedSpeciesData!AB$2:AB$4955,ObservedSpeciesData!$A$2:$A$4955,$A196,ObservedSpeciesData!$D$2:$D$4955,$D196)),AVERAGEIFS(ObservedSpeciesData!AB$2:AB$4955,ObservedSpeciesData!$A$2:$A$4955,$A196,ObservedSpeciesData!$D$2:$D$4955,$D196),"")</f>
        <v>4.1333333333333333E-2</v>
      </c>
      <c r="AC196" s="24">
        <f>IF(ISNUMBER(AVERAGEIFS(ObservedSpeciesData!AC$2:AC$4955,ObservedSpeciesData!$A$2:$A$4955,$A196,ObservedSpeciesData!$D$2:$D$4955,$D196)),AVERAGEIFS(ObservedSpeciesData!AC$2:AC$4955,ObservedSpeciesData!$A$2:$A$4955,$A196,ObservedSpeciesData!$D$2:$D$4955,$D196),"")</f>
        <v>4.1333333333333333E-2</v>
      </c>
      <c r="AD196" s="23" t="str">
        <f>IF(ISNUMBER(AVERAGEIFS(ObservedSpeciesData!AD$2:AD$4955,ObservedSpeciesData!$A$2:$A$4955,$A196,ObservedSpeciesData!$D$2:$D$4955,$D196)),AVERAGEIFS(ObservedSpeciesData!AD$2:AD$4955,ObservedSpeciesData!$A$2:$A$4955,$A196,ObservedSpeciesData!$D$2:$D$4955,$D196),"")</f>
        <v/>
      </c>
      <c r="AE196" s="24" t="str">
        <f>IF(ISNUMBER(AVERAGEIFS(ObservedSpeciesData!AE$2:AE$4955,ObservedSpeciesData!$A$2:$A$4955,$A196,ObservedSpeciesData!$D$2:$D$4955,$D196)),AVERAGEIFS(ObservedSpeciesData!AE$2:AE$4955,ObservedSpeciesData!$A$2:$A$4955,$A196,ObservedSpeciesData!$D$2:$D$4955,$D196),"")</f>
        <v/>
      </c>
      <c r="AF196" s="23"/>
      <c r="AG196" s="24"/>
      <c r="AH196" s="23" t="str">
        <f>IF(ISNUMBER(AVERAGEIFS(ObservedSpeciesData!AH$2:AH$4955,ObservedSpeciesData!$A$2:$A$4955,$A196,ObservedSpeciesData!$D$2:$D$4955,$D196)),AVERAGEIFS(ObservedSpeciesData!AH$2:AH$4955,ObservedSpeciesData!$A$2:$A$4955,$A196,ObservedSpeciesData!$D$2:$D$4955,$D196),"")</f>
        <v/>
      </c>
      <c r="AI196" s="23" t="str">
        <f>IF(ISNUMBER(AVERAGEIFS(ObservedSpeciesData!AI$2:AI$4955,ObservedSpeciesData!$A$2:$A$4955,$A196,ObservedSpeciesData!$C$2:$C$4955,$C196,ObservedSpeciesData!$D$2:$D$4955,$D196)),AVERAGEIFS(ObservedSpeciesData!AI$2:AI$4955,ObservedSpeciesData!$A$2:$A$4955,$A196,ObservedSpeciesData!$C$2:$C$4955,$C196,ObservedSpeciesData!$D$2:$D$4955,$D196),"")</f>
        <v/>
      </c>
      <c r="AJ196" s="2">
        <f>COUNTIFS(ObservedSpeciesData!$A$2:$A$828,$A196,ObservedSpeciesData!$D$2:$D$828,$D196)</f>
        <v>3</v>
      </c>
      <c r="AK196" s="2">
        <f t="shared" si="3"/>
        <v>4</v>
      </c>
    </row>
    <row r="197" spans="1:37" x14ac:dyDescent="0.25">
      <c r="A197" s="14" t="s">
        <v>109</v>
      </c>
      <c r="B197" t="s">
        <v>80</v>
      </c>
      <c r="C197" t="s">
        <v>106</v>
      </c>
      <c r="D197" s="13">
        <v>42073</v>
      </c>
      <c r="E197">
        <v>1</v>
      </c>
      <c r="F197">
        <v>200</v>
      </c>
      <c r="G197" s="2" t="s">
        <v>89</v>
      </c>
      <c r="H197" s="2" t="s">
        <v>13</v>
      </c>
      <c r="I197">
        <v>3</v>
      </c>
      <c r="J197" s="2" t="s">
        <v>88</v>
      </c>
      <c r="K197" s="2">
        <f>IF(ISNUMBER(AVERAGEIFS(ObservedSpeciesData!K$2:K$4955,ObservedSpeciesData!$A$2:$A$4955,$A197,ObservedSpeciesData!$D$2:$D$4955,$D197)),AVERAGEIFS(ObservedSpeciesData!K$2:K$4955,ObservedSpeciesData!$A$2:$A$4955,$A197,ObservedSpeciesData!$D$2:$D$4955,$D197),"")</f>
        <v>150</v>
      </c>
      <c r="L197" s="26">
        <f>IF(ISNUMBER(AVERAGEIFS(ObservedSpeciesData!L$2:L$4955,ObservedSpeciesData!$A$2:$A$4955,$A197,ObservedSpeciesData!$D$2:$D$4955,$D197)),AVERAGEIFS(ObservedSpeciesData!L$2:L$4955,ObservedSpeciesData!$A$2:$A$4955,$A197,ObservedSpeciesData!$D$2:$D$4955,$D197),"")</f>
        <v>2086</v>
      </c>
      <c r="M197" s="23">
        <f>IF(ISNUMBER(AVERAGEIFS(ObservedSpeciesData!M$2:M$4955,ObservedSpeciesData!$A$2:$A$4955,$A197,ObservedSpeciesData!$D$2:$D$4955,$D197)),AVERAGEIFS(ObservedSpeciesData!M$2:M$4955,ObservedSpeciesData!$A$2:$A$4955,$A197,ObservedSpeciesData!$D$2:$D$4955,$D197),"")</f>
        <v>208.6</v>
      </c>
      <c r="N197" s="23" t="str">
        <f>IF(ISNUMBER(AVERAGEIFS(ObservedSpeciesData!N$2:N$4955,ObservedSpeciesData!$A$2:$A$4955,$A197,ObservedSpeciesData!$D$2:$D$4955,$D197)),AVERAGEIFS(ObservedSpeciesData!N$2:N$4955,ObservedSpeciesData!$A$2:$A$4955,$A197,ObservedSpeciesData!$D$2:$D$4955,$D197),"")</f>
        <v/>
      </c>
      <c r="O197" s="23" t="str">
        <f>IF(ISNUMBER(AVERAGEIFS(ObservedSpeciesData!O$2:O$4955,ObservedSpeciesData!$A$2:$A$4955,$A197,ObservedSpeciesData!$D$2:$D$4955,$D197)),AVERAGEIFS(ObservedSpeciesData!O$2:O$4955,ObservedSpeciesData!$A$2:$A$4955,$A197,ObservedSpeciesData!$D$2:$D$4955,$D197),"")</f>
        <v/>
      </c>
      <c r="P197" s="23" t="str">
        <f>IF(ISNUMBER(AVERAGEIFS(ObservedSpeciesData!P$2:P$4955,ObservedSpeciesData!$A$2:$A$4955,$A197,ObservedSpeciesData!$C$2:$C$4955,$C197,ObservedSpeciesData!$D$2:$D$4955,$D197)),AVERAGEIFS(ObservedSpeciesData!P$2:P$4955,ObservedSpeciesData!$A$2:$A$4955,$A197,ObservedSpeciesData!$C$2:$C$4955,$C197,ObservedSpeciesData!$D$2:$D$4955,$D197),"")</f>
        <v/>
      </c>
      <c r="Q197" s="23"/>
      <c r="R197" s="25" t="str">
        <f>IF(ISNUMBER(AVERAGEIFS(ObservedSpeciesData!R$2:R$4955,ObservedSpeciesData!$A$2:$A$4955,$A197,ObservedSpeciesData!$D$2:$D$4955,$D197)),AVERAGEIFS(ObservedSpeciesData!R$2:R$4955,ObservedSpeciesData!$A$2:$A$4955,$A197,ObservedSpeciesData!$D$2:$D$4955,$D197),"")</f>
        <v/>
      </c>
      <c r="S197" s="25" t="str">
        <f>IF(ISNUMBER(AVERAGEIFS(ObservedSpeciesData!S$2:S$4955,ObservedSpeciesData!$A$2:$A$4955,$A197,ObservedSpeciesData!$D$2:$D$4955,$D197)),AVERAGEIFS(ObservedSpeciesData!S$2:S$4955,ObservedSpeciesData!$A$2:$A$4955,$A197,ObservedSpeciesData!$D$2:$D$4955,$D197),"")</f>
        <v/>
      </c>
      <c r="T197" s="23" t="str">
        <f>IF(ISNUMBER(AVERAGEIFS(ObservedSpeciesData!T$2:T$4955,ObservedSpeciesData!$A$2:$A$4955,$A197,ObservedSpeciesData!$D$2:$D$4955,$D197)),AVERAGEIFS(ObservedSpeciesData!T$2:T$4955,ObservedSpeciesData!$A$2:$A$4955,$A197,ObservedSpeciesData!$D$2:$D$4955,$D197),"")</f>
        <v/>
      </c>
      <c r="U197" s="24" t="str">
        <f>IF(ISNUMBER(AVERAGEIFS(ObservedSpeciesData!U$2:U$4955,ObservedSpeciesData!$A$2:$A$4955,$A197,ObservedSpeciesData!$C$2:$C$4955,$C197,ObservedSpeciesData!$D$2:$D$4955,$D197)),AVERAGEIFS(ObservedSpeciesData!U$2:U$4955,ObservedSpeciesData!$A$2:$A$4955,$A197,ObservedSpeciesData!$C$2:$C$4955,$C197,ObservedSpeciesData!$D$2:$D$4955,$D197),"")</f>
        <v/>
      </c>
      <c r="V197" s="23" t="str">
        <f>IF(ISNUMBER(AVERAGEIFS(ObservedSpeciesData!V$2:V$4955,ObservedSpeciesData!$A$2:$A$4955,$A197,ObservedSpeciesData!$D$2:$D$4955,$D197)),AVERAGEIFS(ObservedSpeciesData!V$2:V$4955,ObservedSpeciesData!$A$2:$A$4955,$A197,ObservedSpeciesData!$D$2:$D$4955,$D197),"")</f>
        <v/>
      </c>
      <c r="W197" s="23" t="str">
        <f>IF(ISNUMBER(AVERAGEIFS(ObservedSpeciesData!W$2:W$4955,ObservedSpeciesData!$A$2:$A$4955,$A197,ObservedSpeciesData!$D$2:$D$4955,$D197)),AVERAGEIFS(ObservedSpeciesData!W$2:W$4955,ObservedSpeciesData!$A$2:$A$4955,$A197,ObservedSpeciesData!$D$2:$D$4955,$D197),"")</f>
        <v/>
      </c>
      <c r="X197" s="23" t="str">
        <f>IF(ISNUMBER(AVERAGEIFS(ObservedSpeciesData!X$2:X$4955,ObservedSpeciesData!$A$2:$A$4955,$A197,ObservedSpeciesData!$D$2:$D$4955,$D197)),AVERAGEIFS(ObservedSpeciesData!X$2:X$4955,ObservedSpeciesData!$A$2:$A$4955,$A197,ObservedSpeciesData!$D$2:$D$4955,$D197),"")</f>
        <v/>
      </c>
      <c r="Y197" s="23" t="str">
        <f>IF(ISNUMBER(AVERAGEIFS(ObservedSpeciesData!Y$2:Y$4955,ObservedSpeciesData!$A$2:$A$4955,$A197,ObservedSpeciesData!$D$2:$D$4955,$D197)),AVERAGEIFS(ObservedSpeciesData!Y$2:Y$4955,ObservedSpeciesData!$A$2:$A$4955,$A197,ObservedSpeciesData!$D$2:$D$4955,$D197),"")</f>
        <v/>
      </c>
      <c r="Z197" s="23" t="str">
        <f>IF(ISNUMBER(AVERAGEIFS(ObservedSpeciesData!Z$2:Z$4955,ObservedSpeciesData!$A$2:$A$4955,$A197,ObservedSpeciesData!$D$2:$D$4955,$D197)),AVERAGEIFS(ObservedSpeciesData!Z$2:Z$4955,ObservedSpeciesData!$A$2:$A$4955,$A197,ObservedSpeciesData!$D$2:$D$4955,$D197),"")</f>
        <v/>
      </c>
      <c r="AA197" s="23">
        <f>IF(ISNUMBER(AVERAGEIFS(ObservedSpeciesData!AA$2:AA$4955,ObservedSpeciesData!$A$2:$A$4955,$A197,ObservedSpeciesData!$D$2:$D$4955,$D197)),AVERAGEIFS(ObservedSpeciesData!AA$2:AA$4955,ObservedSpeciesData!$A$2:$A$4955,$A197,ObservedSpeciesData!$D$2:$D$4955,$D197),"")</f>
        <v>27.466666666666669</v>
      </c>
      <c r="AB197" s="24">
        <f>IF(ISNUMBER(AVERAGEIFS(ObservedSpeciesData!AB$2:AB$4955,ObservedSpeciesData!$A$2:$A$4955,$A197,ObservedSpeciesData!$D$2:$D$4955,$D197)),AVERAGEIFS(ObservedSpeciesData!AB$2:AB$4955,ObservedSpeciesData!$A$2:$A$4955,$A197,ObservedSpeciesData!$D$2:$D$4955,$D197),"")</f>
        <v>4.3666666666666666E-2</v>
      </c>
      <c r="AC197" s="24">
        <f>IF(ISNUMBER(AVERAGEIFS(ObservedSpeciesData!AC$2:AC$4955,ObservedSpeciesData!$A$2:$A$4955,$A197,ObservedSpeciesData!$D$2:$D$4955,$D197)),AVERAGEIFS(ObservedSpeciesData!AC$2:AC$4955,ObservedSpeciesData!$A$2:$A$4955,$A197,ObservedSpeciesData!$D$2:$D$4955,$D197),"")</f>
        <v>4.3666666666666666E-2</v>
      </c>
      <c r="AD197" s="23" t="str">
        <f>IF(ISNUMBER(AVERAGEIFS(ObservedSpeciesData!AD$2:AD$4955,ObservedSpeciesData!$A$2:$A$4955,$A197,ObservedSpeciesData!$D$2:$D$4955,$D197)),AVERAGEIFS(ObservedSpeciesData!AD$2:AD$4955,ObservedSpeciesData!$A$2:$A$4955,$A197,ObservedSpeciesData!$D$2:$D$4955,$D197),"")</f>
        <v/>
      </c>
      <c r="AE197" s="24" t="str">
        <f>IF(ISNUMBER(AVERAGEIFS(ObservedSpeciesData!AE$2:AE$4955,ObservedSpeciesData!$A$2:$A$4955,$A197,ObservedSpeciesData!$D$2:$D$4955,$D197)),AVERAGEIFS(ObservedSpeciesData!AE$2:AE$4955,ObservedSpeciesData!$A$2:$A$4955,$A197,ObservedSpeciesData!$D$2:$D$4955,$D197),"")</f>
        <v/>
      </c>
      <c r="AF197" s="23"/>
      <c r="AG197" s="24"/>
      <c r="AH197" s="23" t="str">
        <f>IF(ISNUMBER(AVERAGEIFS(ObservedSpeciesData!AH$2:AH$4955,ObservedSpeciesData!$A$2:$A$4955,$A197,ObservedSpeciesData!$D$2:$D$4955,$D197)),AVERAGEIFS(ObservedSpeciesData!AH$2:AH$4955,ObservedSpeciesData!$A$2:$A$4955,$A197,ObservedSpeciesData!$D$2:$D$4955,$D197),"")</f>
        <v/>
      </c>
      <c r="AI197" s="23" t="str">
        <f>IF(ISNUMBER(AVERAGEIFS(ObservedSpeciesData!AI$2:AI$4955,ObservedSpeciesData!$A$2:$A$4955,$A197,ObservedSpeciesData!$C$2:$C$4955,$C197,ObservedSpeciesData!$D$2:$D$4955,$D197)),AVERAGEIFS(ObservedSpeciesData!AI$2:AI$4955,ObservedSpeciesData!$A$2:$A$4955,$A197,ObservedSpeciesData!$C$2:$C$4955,$C197,ObservedSpeciesData!$D$2:$D$4955,$D197),"")</f>
        <v/>
      </c>
      <c r="AJ197" s="2">
        <f>COUNTIFS(ObservedSpeciesData!$A$2:$A$828,$A197,ObservedSpeciesData!$D$2:$D$828,$D197)</f>
        <v>3</v>
      </c>
      <c r="AK197" s="2">
        <f t="shared" si="3"/>
        <v>4</v>
      </c>
    </row>
    <row r="198" spans="1:37" x14ac:dyDescent="0.25">
      <c r="A198" s="14" t="s">
        <v>108</v>
      </c>
      <c r="B198" t="s">
        <v>80</v>
      </c>
      <c r="C198" t="s">
        <v>106</v>
      </c>
      <c r="D198" s="13">
        <v>42073</v>
      </c>
      <c r="E198">
        <v>1</v>
      </c>
      <c r="F198">
        <v>350</v>
      </c>
      <c r="G198" s="2" t="s">
        <v>89</v>
      </c>
      <c r="H198" s="2" t="s">
        <v>13</v>
      </c>
      <c r="I198">
        <v>3</v>
      </c>
      <c r="J198" s="2" t="s">
        <v>88</v>
      </c>
      <c r="K198" s="2">
        <f>IF(ISNUMBER(AVERAGEIFS(ObservedSpeciesData!K$2:K$4955,ObservedSpeciesData!$A$2:$A$4955,$A198,ObservedSpeciesData!$D$2:$D$4955,$D198)),AVERAGEIFS(ObservedSpeciesData!K$2:K$4955,ObservedSpeciesData!$A$2:$A$4955,$A198,ObservedSpeciesData!$D$2:$D$4955,$D198),"")</f>
        <v>262.5</v>
      </c>
      <c r="L198" s="26">
        <f>IF(ISNUMBER(AVERAGEIFS(ObservedSpeciesData!L$2:L$4955,ObservedSpeciesData!$A$2:$A$4955,$A198,ObservedSpeciesData!$D$2:$D$4955,$D198)),AVERAGEIFS(ObservedSpeciesData!L$2:L$4955,ObservedSpeciesData!$A$2:$A$4955,$A198,ObservedSpeciesData!$D$2:$D$4955,$D198),"")</f>
        <v>2018</v>
      </c>
      <c r="M198" s="23">
        <f>IF(ISNUMBER(AVERAGEIFS(ObservedSpeciesData!M$2:M$4955,ObservedSpeciesData!$A$2:$A$4955,$A198,ObservedSpeciesData!$D$2:$D$4955,$D198)),AVERAGEIFS(ObservedSpeciesData!M$2:M$4955,ObservedSpeciesData!$A$2:$A$4955,$A198,ObservedSpeciesData!$D$2:$D$4955,$D198),"")</f>
        <v>201.79999999999998</v>
      </c>
      <c r="N198" s="23" t="str">
        <f>IF(ISNUMBER(AVERAGEIFS(ObservedSpeciesData!N$2:N$4955,ObservedSpeciesData!$A$2:$A$4955,$A198,ObservedSpeciesData!$D$2:$D$4955,$D198)),AVERAGEIFS(ObservedSpeciesData!N$2:N$4955,ObservedSpeciesData!$A$2:$A$4955,$A198,ObservedSpeciesData!$D$2:$D$4955,$D198),"")</f>
        <v/>
      </c>
      <c r="O198" s="23" t="str">
        <f>IF(ISNUMBER(AVERAGEIFS(ObservedSpeciesData!O$2:O$4955,ObservedSpeciesData!$A$2:$A$4955,$A198,ObservedSpeciesData!$D$2:$D$4955,$D198)),AVERAGEIFS(ObservedSpeciesData!O$2:O$4955,ObservedSpeciesData!$A$2:$A$4955,$A198,ObservedSpeciesData!$D$2:$D$4955,$D198),"")</f>
        <v/>
      </c>
      <c r="P198" s="23" t="str">
        <f>IF(ISNUMBER(AVERAGEIFS(ObservedSpeciesData!P$2:P$4955,ObservedSpeciesData!$A$2:$A$4955,$A198,ObservedSpeciesData!$C$2:$C$4955,$C198,ObservedSpeciesData!$D$2:$D$4955,$D198)),AVERAGEIFS(ObservedSpeciesData!P$2:P$4955,ObservedSpeciesData!$A$2:$A$4955,$A198,ObservedSpeciesData!$C$2:$C$4955,$C198,ObservedSpeciesData!$D$2:$D$4955,$D198),"")</f>
        <v/>
      </c>
      <c r="Q198" s="23"/>
      <c r="R198" s="25" t="str">
        <f>IF(ISNUMBER(AVERAGEIFS(ObservedSpeciesData!R$2:R$4955,ObservedSpeciesData!$A$2:$A$4955,$A198,ObservedSpeciesData!$D$2:$D$4955,$D198)),AVERAGEIFS(ObservedSpeciesData!R$2:R$4955,ObservedSpeciesData!$A$2:$A$4955,$A198,ObservedSpeciesData!$D$2:$D$4955,$D198),"")</f>
        <v/>
      </c>
      <c r="S198" s="25" t="str">
        <f>IF(ISNUMBER(AVERAGEIFS(ObservedSpeciesData!S$2:S$4955,ObservedSpeciesData!$A$2:$A$4955,$A198,ObservedSpeciesData!$D$2:$D$4955,$D198)),AVERAGEIFS(ObservedSpeciesData!S$2:S$4955,ObservedSpeciesData!$A$2:$A$4955,$A198,ObservedSpeciesData!$D$2:$D$4955,$D198),"")</f>
        <v/>
      </c>
      <c r="T198" s="23" t="str">
        <f>IF(ISNUMBER(AVERAGEIFS(ObservedSpeciesData!T$2:T$4955,ObservedSpeciesData!$A$2:$A$4955,$A198,ObservedSpeciesData!$D$2:$D$4955,$D198)),AVERAGEIFS(ObservedSpeciesData!T$2:T$4955,ObservedSpeciesData!$A$2:$A$4955,$A198,ObservedSpeciesData!$D$2:$D$4955,$D198),"")</f>
        <v/>
      </c>
      <c r="U198" s="24" t="str">
        <f>IF(ISNUMBER(AVERAGEIFS(ObservedSpeciesData!U$2:U$4955,ObservedSpeciesData!$A$2:$A$4955,$A198,ObservedSpeciesData!$C$2:$C$4955,$C198,ObservedSpeciesData!$D$2:$D$4955,$D198)),AVERAGEIFS(ObservedSpeciesData!U$2:U$4955,ObservedSpeciesData!$A$2:$A$4955,$A198,ObservedSpeciesData!$C$2:$C$4955,$C198,ObservedSpeciesData!$D$2:$D$4955,$D198),"")</f>
        <v/>
      </c>
      <c r="V198" s="23" t="str">
        <f>IF(ISNUMBER(AVERAGEIFS(ObservedSpeciesData!V$2:V$4955,ObservedSpeciesData!$A$2:$A$4955,$A198,ObservedSpeciesData!$D$2:$D$4955,$D198)),AVERAGEIFS(ObservedSpeciesData!V$2:V$4955,ObservedSpeciesData!$A$2:$A$4955,$A198,ObservedSpeciesData!$D$2:$D$4955,$D198),"")</f>
        <v/>
      </c>
      <c r="W198" s="23" t="str">
        <f>IF(ISNUMBER(AVERAGEIFS(ObservedSpeciesData!W$2:W$4955,ObservedSpeciesData!$A$2:$A$4955,$A198,ObservedSpeciesData!$D$2:$D$4955,$D198)),AVERAGEIFS(ObservedSpeciesData!W$2:W$4955,ObservedSpeciesData!$A$2:$A$4955,$A198,ObservedSpeciesData!$D$2:$D$4955,$D198),"")</f>
        <v/>
      </c>
      <c r="X198" s="23" t="str">
        <f>IF(ISNUMBER(AVERAGEIFS(ObservedSpeciesData!X$2:X$4955,ObservedSpeciesData!$A$2:$A$4955,$A198,ObservedSpeciesData!$D$2:$D$4955,$D198)),AVERAGEIFS(ObservedSpeciesData!X$2:X$4955,ObservedSpeciesData!$A$2:$A$4955,$A198,ObservedSpeciesData!$D$2:$D$4955,$D198),"")</f>
        <v/>
      </c>
      <c r="Y198" s="23" t="str">
        <f>IF(ISNUMBER(AVERAGEIFS(ObservedSpeciesData!Y$2:Y$4955,ObservedSpeciesData!$A$2:$A$4955,$A198,ObservedSpeciesData!$D$2:$D$4955,$D198)),AVERAGEIFS(ObservedSpeciesData!Y$2:Y$4955,ObservedSpeciesData!$A$2:$A$4955,$A198,ObservedSpeciesData!$D$2:$D$4955,$D198),"")</f>
        <v/>
      </c>
      <c r="Z198" s="23" t="str">
        <f>IF(ISNUMBER(AVERAGEIFS(ObservedSpeciesData!Z$2:Z$4955,ObservedSpeciesData!$A$2:$A$4955,$A198,ObservedSpeciesData!$D$2:$D$4955,$D198)),AVERAGEIFS(ObservedSpeciesData!Z$2:Z$4955,ObservedSpeciesData!$A$2:$A$4955,$A198,ObservedSpeciesData!$D$2:$D$4955,$D198),"")</f>
        <v/>
      </c>
      <c r="AA198" s="23">
        <f>IF(ISNUMBER(AVERAGEIFS(ObservedSpeciesData!AA$2:AA$4955,ObservedSpeciesData!$A$2:$A$4955,$A198,ObservedSpeciesData!$D$2:$D$4955,$D198)),AVERAGEIFS(ObservedSpeciesData!AA$2:AA$4955,ObservedSpeciesData!$A$2:$A$4955,$A198,ObservedSpeciesData!$D$2:$D$4955,$D198),"")</f>
        <v>27.099999999999998</v>
      </c>
      <c r="AB198" s="24">
        <f>IF(ISNUMBER(AVERAGEIFS(ObservedSpeciesData!AB$2:AB$4955,ObservedSpeciesData!$A$2:$A$4955,$A198,ObservedSpeciesData!$D$2:$D$4955,$D198)),AVERAGEIFS(ObservedSpeciesData!AB$2:AB$4955,ObservedSpeciesData!$A$2:$A$4955,$A198,ObservedSpeciesData!$D$2:$D$4955,$D198),"")</f>
        <v>4.3333333333333335E-2</v>
      </c>
      <c r="AC198" s="24">
        <f>IF(ISNUMBER(AVERAGEIFS(ObservedSpeciesData!AC$2:AC$4955,ObservedSpeciesData!$A$2:$A$4955,$A198,ObservedSpeciesData!$D$2:$D$4955,$D198)),AVERAGEIFS(ObservedSpeciesData!AC$2:AC$4955,ObservedSpeciesData!$A$2:$A$4955,$A198,ObservedSpeciesData!$D$2:$D$4955,$D198),"")</f>
        <v>4.3333333333333335E-2</v>
      </c>
      <c r="AD198" s="23" t="str">
        <f>IF(ISNUMBER(AVERAGEIFS(ObservedSpeciesData!AD$2:AD$4955,ObservedSpeciesData!$A$2:$A$4955,$A198,ObservedSpeciesData!$D$2:$D$4955,$D198)),AVERAGEIFS(ObservedSpeciesData!AD$2:AD$4955,ObservedSpeciesData!$A$2:$A$4955,$A198,ObservedSpeciesData!$D$2:$D$4955,$D198),"")</f>
        <v/>
      </c>
      <c r="AE198" s="24" t="str">
        <f>IF(ISNUMBER(AVERAGEIFS(ObservedSpeciesData!AE$2:AE$4955,ObservedSpeciesData!$A$2:$A$4955,$A198,ObservedSpeciesData!$D$2:$D$4955,$D198)),AVERAGEIFS(ObservedSpeciesData!AE$2:AE$4955,ObservedSpeciesData!$A$2:$A$4955,$A198,ObservedSpeciesData!$D$2:$D$4955,$D198),"")</f>
        <v/>
      </c>
      <c r="AF198" s="23"/>
      <c r="AG198" s="24"/>
      <c r="AH198" s="23" t="str">
        <f>IF(ISNUMBER(AVERAGEIFS(ObservedSpeciesData!AH$2:AH$4955,ObservedSpeciesData!$A$2:$A$4955,$A198,ObservedSpeciesData!$D$2:$D$4955,$D198)),AVERAGEIFS(ObservedSpeciesData!AH$2:AH$4955,ObservedSpeciesData!$A$2:$A$4955,$A198,ObservedSpeciesData!$D$2:$D$4955,$D198),"")</f>
        <v/>
      </c>
      <c r="AI198" s="23" t="str">
        <f>IF(ISNUMBER(AVERAGEIFS(ObservedSpeciesData!AI$2:AI$4955,ObservedSpeciesData!$A$2:$A$4955,$A198,ObservedSpeciesData!$C$2:$C$4955,$C198,ObservedSpeciesData!$D$2:$D$4955,$D198)),AVERAGEIFS(ObservedSpeciesData!AI$2:AI$4955,ObservedSpeciesData!$A$2:$A$4955,$A198,ObservedSpeciesData!$C$2:$C$4955,$C198,ObservedSpeciesData!$D$2:$D$4955,$D198),"")</f>
        <v/>
      </c>
      <c r="AJ198" s="2">
        <f>COUNTIFS(ObservedSpeciesData!$A$2:$A$828,$A198,ObservedSpeciesData!$D$2:$D$828,$D198)</f>
        <v>3</v>
      </c>
      <c r="AK198" s="2">
        <f t="shared" si="3"/>
        <v>4</v>
      </c>
    </row>
    <row r="199" spans="1:37" x14ac:dyDescent="0.25">
      <c r="A199" s="14" t="s">
        <v>107</v>
      </c>
      <c r="B199" t="s">
        <v>80</v>
      </c>
      <c r="C199" t="s">
        <v>106</v>
      </c>
      <c r="D199" s="13">
        <v>42073</v>
      </c>
      <c r="E199">
        <v>1</v>
      </c>
      <c r="F199">
        <v>500</v>
      </c>
      <c r="G199" s="2" t="s">
        <v>89</v>
      </c>
      <c r="H199" s="2" t="s">
        <v>13</v>
      </c>
      <c r="I199">
        <v>3</v>
      </c>
      <c r="J199" s="2" t="s">
        <v>88</v>
      </c>
      <c r="K199" s="2">
        <f>IF(ISNUMBER(AVERAGEIFS(ObservedSpeciesData!K$2:K$4955,ObservedSpeciesData!$A$2:$A$4955,$A199,ObservedSpeciesData!$D$2:$D$4955,$D199)),AVERAGEIFS(ObservedSpeciesData!K$2:K$4955,ObservedSpeciesData!$A$2:$A$4955,$A199,ObservedSpeciesData!$D$2:$D$4955,$D199),"")</f>
        <v>375</v>
      </c>
      <c r="L199" s="26">
        <f>IF(ISNUMBER(AVERAGEIFS(ObservedSpeciesData!L$2:L$4955,ObservedSpeciesData!$A$2:$A$4955,$A199,ObservedSpeciesData!$D$2:$D$4955,$D199)),AVERAGEIFS(ObservedSpeciesData!L$2:L$4955,ObservedSpeciesData!$A$2:$A$4955,$A199,ObservedSpeciesData!$D$2:$D$4955,$D199),"")</f>
        <v>1995.3333333333333</v>
      </c>
      <c r="M199" s="23">
        <f>IF(ISNUMBER(AVERAGEIFS(ObservedSpeciesData!M$2:M$4955,ObservedSpeciesData!$A$2:$A$4955,$A199,ObservedSpeciesData!$D$2:$D$4955,$D199)),AVERAGEIFS(ObservedSpeciesData!M$2:M$4955,ObservedSpeciesData!$A$2:$A$4955,$A199,ObservedSpeciesData!$D$2:$D$4955,$D199),"")</f>
        <v>199.53333333333333</v>
      </c>
      <c r="N199" s="23" t="str">
        <f>IF(ISNUMBER(AVERAGEIFS(ObservedSpeciesData!N$2:N$4955,ObservedSpeciesData!$A$2:$A$4955,$A199,ObservedSpeciesData!$D$2:$D$4955,$D199)),AVERAGEIFS(ObservedSpeciesData!N$2:N$4955,ObservedSpeciesData!$A$2:$A$4955,$A199,ObservedSpeciesData!$D$2:$D$4955,$D199),"")</f>
        <v/>
      </c>
      <c r="O199" s="23" t="str">
        <f>IF(ISNUMBER(AVERAGEIFS(ObservedSpeciesData!O$2:O$4955,ObservedSpeciesData!$A$2:$A$4955,$A199,ObservedSpeciesData!$D$2:$D$4955,$D199)),AVERAGEIFS(ObservedSpeciesData!O$2:O$4955,ObservedSpeciesData!$A$2:$A$4955,$A199,ObservedSpeciesData!$D$2:$D$4955,$D199),"")</f>
        <v/>
      </c>
      <c r="P199" s="23" t="str">
        <f>IF(ISNUMBER(AVERAGEIFS(ObservedSpeciesData!P$2:P$4955,ObservedSpeciesData!$A$2:$A$4955,$A199,ObservedSpeciesData!$C$2:$C$4955,$C199,ObservedSpeciesData!$D$2:$D$4955,$D199)),AVERAGEIFS(ObservedSpeciesData!P$2:P$4955,ObservedSpeciesData!$A$2:$A$4955,$A199,ObservedSpeciesData!$C$2:$C$4955,$C199,ObservedSpeciesData!$D$2:$D$4955,$D199),"")</f>
        <v/>
      </c>
      <c r="Q199" s="23"/>
      <c r="R199" s="25" t="str">
        <f>IF(ISNUMBER(AVERAGEIFS(ObservedSpeciesData!R$2:R$4955,ObservedSpeciesData!$A$2:$A$4955,$A199,ObservedSpeciesData!$D$2:$D$4955,$D199)),AVERAGEIFS(ObservedSpeciesData!R$2:R$4955,ObservedSpeciesData!$A$2:$A$4955,$A199,ObservedSpeciesData!$D$2:$D$4955,$D199),"")</f>
        <v/>
      </c>
      <c r="S199" s="25" t="str">
        <f>IF(ISNUMBER(AVERAGEIFS(ObservedSpeciesData!S$2:S$4955,ObservedSpeciesData!$A$2:$A$4955,$A199,ObservedSpeciesData!$D$2:$D$4955,$D199)),AVERAGEIFS(ObservedSpeciesData!S$2:S$4955,ObservedSpeciesData!$A$2:$A$4955,$A199,ObservedSpeciesData!$D$2:$D$4955,$D199),"")</f>
        <v/>
      </c>
      <c r="T199" s="23" t="str">
        <f>IF(ISNUMBER(AVERAGEIFS(ObservedSpeciesData!T$2:T$4955,ObservedSpeciesData!$A$2:$A$4955,$A199,ObservedSpeciesData!$D$2:$D$4955,$D199)),AVERAGEIFS(ObservedSpeciesData!T$2:T$4955,ObservedSpeciesData!$A$2:$A$4955,$A199,ObservedSpeciesData!$D$2:$D$4955,$D199),"")</f>
        <v/>
      </c>
      <c r="U199" s="24" t="str">
        <f>IF(ISNUMBER(AVERAGEIFS(ObservedSpeciesData!U$2:U$4955,ObservedSpeciesData!$A$2:$A$4955,$A199,ObservedSpeciesData!$C$2:$C$4955,$C199,ObservedSpeciesData!$D$2:$D$4955,$D199)),AVERAGEIFS(ObservedSpeciesData!U$2:U$4955,ObservedSpeciesData!$A$2:$A$4955,$A199,ObservedSpeciesData!$C$2:$C$4955,$C199,ObservedSpeciesData!$D$2:$D$4955,$D199),"")</f>
        <v/>
      </c>
      <c r="V199" s="23" t="str">
        <f>IF(ISNUMBER(AVERAGEIFS(ObservedSpeciesData!V$2:V$4955,ObservedSpeciesData!$A$2:$A$4955,$A199,ObservedSpeciesData!$D$2:$D$4955,$D199)),AVERAGEIFS(ObservedSpeciesData!V$2:V$4955,ObservedSpeciesData!$A$2:$A$4955,$A199,ObservedSpeciesData!$D$2:$D$4955,$D199),"")</f>
        <v/>
      </c>
      <c r="W199" s="23" t="str">
        <f>IF(ISNUMBER(AVERAGEIFS(ObservedSpeciesData!W$2:W$4955,ObservedSpeciesData!$A$2:$A$4955,$A199,ObservedSpeciesData!$D$2:$D$4955,$D199)),AVERAGEIFS(ObservedSpeciesData!W$2:W$4955,ObservedSpeciesData!$A$2:$A$4955,$A199,ObservedSpeciesData!$D$2:$D$4955,$D199),"")</f>
        <v/>
      </c>
      <c r="X199" s="23" t="str">
        <f>IF(ISNUMBER(AVERAGEIFS(ObservedSpeciesData!X$2:X$4955,ObservedSpeciesData!$A$2:$A$4955,$A199,ObservedSpeciesData!$D$2:$D$4955,$D199)),AVERAGEIFS(ObservedSpeciesData!X$2:X$4955,ObservedSpeciesData!$A$2:$A$4955,$A199,ObservedSpeciesData!$D$2:$D$4955,$D199),"")</f>
        <v/>
      </c>
      <c r="Y199" s="23" t="str">
        <f>IF(ISNUMBER(AVERAGEIFS(ObservedSpeciesData!Y$2:Y$4955,ObservedSpeciesData!$A$2:$A$4955,$A199,ObservedSpeciesData!$D$2:$D$4955,$D199)),AVERAGEIFS(ObservedSpeciesData!Y$2:Y$4955,ObservedSpeciesData!$A$2:$A$4955,$A199,ObservedSpeciesData!$D$2:$D$4955,$D199),"")</f>
        <v/>
      </c>
      <c r="Z199" s="23" t="str">
        <f>IF(ISNUMBER(AVERAGEIFS(ObservedSpeciesData!Z$2:Z$4955,ObservedSpeciesData!$A$2:$A$4955,$A199,ObservedSpeciesData!$D$2:$D$4955,$D199)),AVERAGEIFS(ObservedSpeciesData!Z$2:Z$4955,ObservedSpeciesData!$A$2:$A$4955,$A199,ObservedSpeciesData!$D$2:$D$4955,$D199),"")</f>
        <v/>
      </c>
      <c r="AA199" s="23">
        <f>IF(ISNUMBER(AVERAGEIFS(ObservedSpeciesData!AA$2:AA$4955,ObservedSpeciesData!$A$2:$A$4955,$A199,ObservedSpeciesData!$D$2:$D$4955,$D199)),AVERAGEIFS(ObservedSpeciesData!AA$2:AA$4955,ObservedSpeciesData!$A$2:$A$4955,$A199,ObservedSpeciesData!$D$2:$D$4955,$D199),"")</f>
        <v>28.2</v>
      </c>
      <c r="AB199" s="24">
        <f>IF(ISNUMBER(AVERAGEIFS(ObservedSpeciesData!AB$2:AB$4955,ObservedSpeciesData!$A$2:$A$4955,$A199,ObservedSpeciesData!$D$2:$D$4955,$D199)),AVERAGEIFS(ObservedSpeciesData!AB$2:AB$4955,ObservedSpeciesData!$A$2:$A$4955,$A199,ObservedSpeciesData!$D$2:$D$4955,$D199),"")</f>
        <v>4.5000000000000005E-2</v>
      </c>
      <c r="AC199" s="24">
        <f>IF(ISNUMBER(AVERAGEIFS(ObservedSpeciesData!AC$2:AC$4955,ObservedSpeciesData!$A$2:$A$4955,$A199,ObservedSpeciesData!$D$2:$D$4955,$D199)),AVERAGEIFS(ObservedSpeciesData!AC$2:AC$4955,ObservedSpeciesData!$A$2:$A$4955,$A199,ObservedSpeciesData!$D$2:$D$4955,$D199),"")</f>
        <v>4.5000000000000005E-2</v>
      </c>
      <c r="AD199" s="23" t="str">
        <f>IF(ISNUMBER(AVERAGEIFS(ObservedSpeciesData!AD$2:AD$4955,ObservedSpeciesData!$A$2:$A$4955,$A199,ObservedSpeciesData!$D$2:$D$4955,$D199)),AVERAGEIFS(ObservedSpeciesData!AD$2:AD$4955,ObservedSpeciesData!$A$2:$A$4955,$A199,ObservedSpeciesData!$D$2:$D$4955,$D199),"")</f>
        <v/>
      </c>
      <c r="AE199" s="24" t="str">
        <f>IF(ISNUMBER(AVERAGEIFS(ObservedSpeciesData!AE$2:AE$4955,ObservedSpeciesData!$A$2:$A$4955,$A199,ObservedSpeciesData!$D$2:$D$4955,$D199)),AVERAGEIFS(ObservedSpeciesData!AE$2:AE$4955,ObservedSpeciesData!$A$2:$A$4955,$A199,ObservedSpeciesData!$D$2:$D$4955,$D199),"")</f>
        <v/>
      </c>
      <c r="AF199" s="23"/>
      <c r="AG199" s="24"/>
      <c r="AH199" s="23" t="str">
        <f>IF(ISNUMBER(AVERAGEIFS(ObservedSpeciesData!AH$2:AH$4955,ObservedSpeciesData!$A$2:$A$4955,$A199,ObservedSpeciesData!$D$2:$D$4955,$D199)),AVERAGEIFS(ObservedSpeciesData!AH$2:AH$4955,ObservedSpeciesData!$A$2:$A$4955,$A199,ObservedSpeciesData!$D$2:$D$4955,$D199),"")</f>
        <v/>
      </c>
      <c r="AI199" s="23" t="str">
        <f>IF(ISNUMBER(AVERAGEIFS(ObservedSpeciesData!AI$2:AI$4955,ObservedSpeciesData!$A$2:$A$4955,$A199,ObservedSpeciesData!$C$2:$C$4955,$C199,ObservedSpeciesData!$D$2:$D$4955,$D199)),AVERAGEIFS(ObservedSpeciesData!AI$2:AI$4955,ObservedSpeciesData!$A$2:$A$4955,$A199,ObservedSpeciesData!$C$2:$C$4955,$C199,ObservedSpeciesData!$D$2:$D$4955,$D199),"")</f>
        <v/>
      </c>
      <c r="AJ199" s="2">
        <f>COUNTIFS(ObservedSpeciesData!$A$2:$A$828,$A199,ObservedSpeciesData!$D$2:$D$828,$D199)</f>
        <v>3</v>
      </c>
      <c r="AK199" s="2">
        <f t="shared" si="3"/>
        <v>4</v>
      </c>
    </row>
    <row r="200" spans="1:37" x14ac:dyDescent="0.25">
      <c r="A200" s="14" t="s">
        <v>112</v>
      </c>
      <c r="B200" t="s">
        <v>80</v>
      </c>
      <c r="C200" t="s">
        <v>106</v>
      </c>
      <c r="D200" s="13">
        <v>42086</v>
      </c>
      <c r="E200">
        <v>1</v>
      </c>
      <c r="F200">
        <v>0</v>
      </c>
      <c r="G200" s="2" t="s">
        <v>89</v>
      </c>
      <c r="H200" s="2" t="s">
        <v>13</v>
      </c>
      <c r="I200">
        <v>3</v>
      </c>
      <c r="J200" s="2" t="s">
        <v>88</v>
      </c>
      <c r="K200" s="2">
        <f>IF(ISNUMBER(AVERAGEIFS(ObservedSpeciesData!K$2:K$4955,ObservedSpeciesData!$A$2:$A$4955,$A200,ObservedSpeciesData!$D$2:$D$4955,$D200)),AVERAGEIFS(ObservedSpeciesData!K$2:K$4955,ObservedSpeciesData!$A$2:$A$4955,$A200,ObservedSpeciesData!$D$2:$D$4955,$D200),"")</f>
        <v>0</v>
      </c>
      <c r="L200" s="26">
        <f>IF(ISNUMBER(AVERAGEIFS(ObservedSpeciesData!L$2:L$4955,ObservedSpeciesData!$A$2:$A$4955,$A200,ObservedSpeciesData!$D$2:$D$4955,$D200)),AVERAGEIFS(ObservedSpeciesData!L$2:L$4955,ObservedSpeciesData!$A$2:$A$4955,$A200,ObservedSpeciesData!$D$2:$D$4955,$D200),"")</f>
        <v>2460</v>
      </c>
      <c r="M200" s="23">
        <f>IF(ISNUMBER(AVERAGEIFS(ObservedSpeciesData!M$2:M$4955,ObservedSpeciesData!$A$2:$A$4955,$A200,ObservedSpeciesData!$D$2:$D$4955,$D200)),AVERAGEIFS(ObservedSpeciesData!M$2:M$4955,ObservedSpeciesData!$A$2:$A$4955,$A200,ObservedSpeciesData!$D$2:$D$4955,$D200),"")</f>
        <v>246</v>
      </c>
      <c r="N200" s="23" t="str">
        <f>IF(ISNUMBER(AVERAGEIFS(ObservedSpeciesData!N$2:N$4955,ObservedSpeciesData!$A$2:$A$4955,$A200,ObservedSpeciesData!$D$2:$D$4955,$D200)),AVERAGEIFS(ObservedSpeciesData!N$2:N$4955,ObservedSpeciesData!$A$2:$A$4955,$A200,ObservedSpeciesData!$D$2:$D$4955,$D200),"")</f>
        <v/>
      </c>
      <c r="O200" s="23" t="str">
        <f>IF(ISNUMBER(AVERAGEIFS(ObservedSpeciesData!O$2:O$4955,ObservedSpeciesData!$A$2:$A$4955,$A200,ObservedSpeciesData!$D$2:$D$4955,$D200)),AVERAGEIFS(ObservedSpeciesData!O$2:O$4955,ObservedSpeciesData!$A$2:$A$4955,$A200,ObservedSpeciesData!$D$2:$D$4955,$D200),"")</f>
        <v/>
      </c>
      <c r="P200" s="23" t="str">
        <f>IF(ISNUMBER(AVERAGEIFS(ObservedSpeciesData!P$2:P$4955,ObservedSpeciesData!$A$2:$A$4955,$A200,ObservedSpeciesData!$C$2:$C$4955,$C200,ObservedSpeciesData!$D$2:$D$4955,$D200)),AVERAGEIFS(ObservedSpeciesData!P$2:P$4955,ObservedSpeciesData!$A$2:$A$4955,$A200,ObservedSpeciesData!$C$2:$C$4955,$C200,ObservedSpeciesData!$D$2:$D$4955,$D200),"")</f>
        <v/>
      </c>
      <c r="Q200" s="23"/>
      <c r="R200" s="25" t="str">
        <f>IF(ISNUMBER(AVERAGEIFS(ObservedSpeciesData!R$2:R$4955,ObservedSpeciesData!$A$2:$A$4955,$A200,ObservedSpeciesData!$D$2:$D$4955,$D200)),AVERAGEIFS(ObservedSpeciesData!R$2:R$4955,ObservedSpeciesData!$A$2:$A$4955,$A200,ObservedSpeciesData!$D$2:$D$4955,$D200),"")</f>
        <v/>
      </c>
      <c r="S200" s="25" t="str">
        <f>IF(ISNUMBER(AVERAGEIFS(ObservedSpeciesData!S$2:S$4955,ObservedSpeciesData!$A$2:$A$4955,$A200,ObservedSpeciesData!$D$2:$D$4955,$D200)),AVERAGEIFS(ObservedSpeciesData!S$2:S$4955,ObservedSpeciesData!$A$2:$A$4955,$A200,ObservedSpeciesData!$D$2:$D$4955,$D200),"")</f>
        <v/>
      </c>
      <c r="T200" s="23" t="str">
        <f>IF(ISNUMBER(AVERAGEIFS(ObservedSpeciesData!T$2:T$4955,ObservedSpeciesData!$A$2:$A$4955,$A200,ObservedSpeciesData!$D$2:$D$4955,$D200)),AVERAGEIFS(ObservedSpeciesData!T$2:T$4955,ObservedSpeciesData!$A$2:$A$4955,$A200,ObservedSpeciesData!$D$2:$D$4955,$D200),"")</f>
        <v/>
      </c>
      <c r="U200" s="24" t="str">
        <f>IF(ISNUMBER(AVERAGEIFS(ObservedSpeciesData!U$2:U$4955,ObservedSpeciesData!$A$2:$A$4955,$A200,ObservedSpeciesData!$C$2:$C$4955,$C200,ObservedSpeciesData!$D$2:$D$4955,$D200)),AVERAGEIFS(ObservedSpeciesData!U$2:U$4955,ObservedSpeciesData!$A$2:$A$4955,$A200,ObservedSpeciesData!$C$2:$C$4955,$C200,ObservedSpeciesData!$D$2:$D$4955,$D200),"")</f>
        <v/>
      </c>
      <c r="V200" s="23" t="str">
        <f>IF(ISNUMBER(AVERAGEIFS(ObservedSpeciesData!V$2:V$4955,ObservedSpeciesData!$A$2:$A$4955,$A200,ObservedSpeciesData!$D$2:$D$4955,$D200)),AVERAGEIFS(ObservedSpeciesData!V$2:V$4955,ObservedSpeciesData!$A$2:$A$4955,$A200,ObservedSpeciesData!$D$2:$D$4955,$D200),"")</f>
        <v/>
      </c>
      <c r="W200" s="23" t="str">
        <f>IF(ISNUMBER(AVERAGEIFS(ObservedSpeciesData!W$2:W$4955,ObservedSpeciesData!$A$2:$A$4955,$A200,ObservedSpeciesData!$D$2:$D$4955,$D200)),AVERAGEIFS(ObservedSpeciesData!W$2:W$4955,ObservedSpeciesData!$A$2:$A$4955,$A200,ObservedSpeciesData!$D$2:$D$4955,$D200),"")</f>
        <v/>
      </c>
      <c r="X200" s="23" t="str">
        <f>IF(ISNUMBER(AVERAGEIFS(ObservedSpeciesData!X$2:X$4955,ObservedSpeciesData!$A$2:$A$4955,$A200,ObservedSpeciesData!$D$2:$D$4955,$D200)),AVERAGEIFS(ObservedSpeciesData!X$2:X$4955,ObservedSpeciesData!$A$2:$A$4955,$A200,ObservedSpeciesData!$D$2:$D$4955,$D200),"")</f>
        <v/>
      </c>
      <c r="Y200" s="23" t="str">
        <f>IF(ISNUMBER(AVERAGEIFS(ObservedSpeciesData!Y$2:Y$4955,ObservedSpeciesData!$A$2:$A$4955,$A200,ObservedSpeciesData!$D$2:$D$4955,$D200)),AVERAGEIFS(ObservedSpeciesData!Y$2:Y$4955,ObservedSpeciesData!$A$2:$A$4955,$A200,ObservedSpeciesData!$D$2:$D$4955,$D200),"")</f>
        <v/>
      </c>
      <c r="Z200" s="23" t="str">
        <f>IF(ISNUMBER(AVERAGEIFS(ObservedSpeciesData!Z$2:Z$4955,ObservedSpeciesData!$A$2:$A$4955,$A200,ObservedSpeciesData!$D$2:$D$4955,$D200)),AVERAGEIFS(ObservedSpeciesData!Z$2:Z$4955,ObservedSpeciesData!$A$2:$A$4955,$A200,ObservedSpeciesData!$D$2:$D$4955,$D200),"")</f>
        <v/>
      </c>
      <c r="AA200" s="23">
        <f>IF(ISNUMBER(AVERAGEIFS(ObservedSpeciesData!AA$2:AA$4955,ObservedSpeciesData!$A$2:$A$4955,$A200,ObservedSpeciesData!$D$2:$D$4955,$D200)),AVERAGEIFS(ObservedSpeciesData!AA$2:AA$4955,ObservedSpeciesData!$A$2:$A$4955,$A200,ObservedSpeciesData!$D$2:$D$4955,$D200),"")</f>
        <v>25.266666666666669</v>
      </c>
      <c r="AB200" s="24">
        <f>IF(ISNUMBER(AVERAGEIFS(ObservedSpeciesData!AB$2:AB$4955,ObservedSpeciesData!$A$2:$A$4955,$A200,ObservedSpeciesData!$D$2:$D$4955,$D200)),AVERAGEIFS(ObservedSpeciesData!AB$2:AB$4955,ObservedSpeciesData!$A$2:$A$4955,$A200,ObservedSpeciesData!$D$2:$D$4955,$D200),"")</f>
        <v>4.0333333333333332E-2</v>
      </c>
      <c r="AC200" s="24">
        <f>IF(ISNUMBER(AVERAGEIFS(ObservedSpeciesData!AC$2:AC$4955,ObservedSpeciesData!$A$2:$A$4955,$A200,ObservedSpeciesData!$D$2:$D$4955,$D200)),AVERAGEIFS(ObservedSpeciesData!AC$2:AC$4955,ObservedSpeciesData!$A$2:$A$4955,$A200,ObservedSpeciesData!$D$2:$D$4955,$D200),"")</f>
        <v>4.0333333333333332E-2</v>
      </c>
      <c r="AD200" s="23" t="str">
        <f>IF(ISNUMBER(AVERAGEIFS(ObservedSpeciesData!AD$2:AD$4955,ObservedSpeciesData!$A$2:$A$4955,$A200,ObservedSpeciesData!$D$2:$D$4955,$D200)),AVERAGEIFS(ObservedSpeciesData!AD$2:AD$4955,ObservedSpeciesData!$A$2:$A$4955,$A200,ObservedSpeciesData!$D$2:$D$4955,$D200),"")</f>
        <v/>
      </c>
      <c r="AE200" s="24" t="str">
        <f>IF(ISNUMBER(AVERAGEIFS(ObservedSpeciesData!AE$2:AE$4955,ObservedSpeciesData!$A$2:$A$4955,$A200,ObservedSpeciesData!$D$2:$D$4955,$D200)),AVERAGEIFS(ObservedSpeciesData!AE$2:AE$4955,ObservedSpeciesData!$A$2:$A$4955,$A200,ObservedSpeciesData!$D$2:$D$4955,$D200),"")</f>
        <v/>
      </c>
      <c r="AF200" s="23"/>
      <c r="AG200" s="24"/>
      <c r="AH200" s="23" t="str">
        <f>IF(ISNUMBER(AVERAGEIFS(ObservedSpeciesData!AH$2:AH$4955,ObservedSpeciesData!$A$2:$A$4955,$A200,ObservedSpeciesData!$D$2:$D$4955,$D200)),AVERAGEIFS(ObservedSpeciesData!AH$2:AH$4955,ObservedSpeciesData!$A$2:$A$4955,$A200,ObservedSpeciesData!$D$2:$D$4955,$D200),"")</f>
        <v/>
      </c>
      <c r="AI200" s="23" t="str">
        <f>IF(ISNUMBER(AVERAGEIFS(ObservedSpeciesData!AI$2:AI$4955,ObservedSpeciesData!$A$2:$A$4955,$A200,ObservedSpeciesData!$C$2:$C$4955,$C200,ObservedSpeciesData!$D$2:$D$4955,$D200)),AVERAGEIFS(ObservedSpeciesData!AI$2:AI$4955,ObservedSpeciesData!$A$2:$A$4955,$A200,ObservedSpeciesData!$C$2:$C$4955,$C200,ObservedSpeciesData!$D$2:$D$4955,$D200),"")</f>
        <v/>
      </c>
      <c r="AJ200" s="2">
        <f>COUNTIFS(ObservedSpeciesData!$A$2:$A$828,$A200,ObservedSpeciesData!$D$2:$D$828,$D200)</f>
        <v>3</v>
      </c>
      <c r="AK200" s="2">
        <f t="shared" si="3"/>
        <v>4</v>
      </c>
    </row>
    <row r="201" spans="1:37" x14ac:dyDescent="0.25">
      <c r="A201" s="14" t="s">
        <v>111</v>
      </c>
      <c r="B201" t="s">
        <v>80</v>
      </c>
      <c r="C201" t="s">
        <v>106</v>
      </c>
      <c r="D201" s="13">
        <v>42086</v>
      </c>
      <c r="E201">
        <v>1</v>
      </c>
      <c r="F201">
        <v>50</v>
      </c>
      <c r="G201" s="2" t="s">
        <v>89</v>
      </c>
      <c r="H201" s="2" t="s">
        <v>13</v>
      </c>
      <c r="I201">
        <v>3</v>
      </c>
      <c r="J201" s="2" t="s">
        <v>88</v>
      </c>
      <c r="K201" s="2">
        <f>IF(ISNUMBER(AVERAGEIFS(ObservedSpeciesData!K$2:K$4955,ObservedSpeciesData!$A$2:$A$4955,$A201,ObservedSpeciesData!$D$2:$D$4955,$D201)),AVERAGEIFS(ObservedSpeciesData!K$2:K$4955,ObservedSpeciesData!$A$2:$A$4955,$A201,ObservedSpeciesData!$D$2:$D$4955,$D201),"")</f>
        <v>37.5</v>
      </c>
      <c r="L201" s="26">
        <f>IF(ISNUMBER(AVERAGEIFS(ObservedSpeciesData!L$2:L$4955,ObservedSpeciesData!$A$2:$A$4955,$A201,ObservedSpeciesData!$D$2:$D$4955,$D201)),AVERAGEIFS(ObservedSpeciesData!L$2:L$4955,ObservedSpeciesData!$A$2:$A$4955,$A201,ObservedSpeciesData!$D$2:$D$4955,$D201),"")</f>
        <v>2448.6666666666665</v>
      </c>
      <c r="M201" s="23">
        <f>IF(ISNUMBER(AVERAGEIFS(ObservedSpeciesData!M$2:M$4955,ObservedSpeciesData!$A$2:$A$4955,$A201,ObservedSpeciesData!$D$2:$D$4955,$D201)),AVERAGEIFS(ObservedSpeciesData!M$2:M$4955,ObservedSpeciesData!$A$2:$A$4955,$A201,ObservedSpeciesData!$D$2:$D$4955,$D201),"")</f>
        <v>244.86666666666667</v>
      </c>
      <c r="N201" s="23" t="str">
        <f>IF(ISNUMBER(AVERAGEIFS(ObservedSpeciesData!N$2:N$4955,ObservedSpeciesData!$A$2:$A$4955,$A201,ObservedSpeciesData!$D$2:$D$4955,$D201)),AVERAGEIFS(ObservedSpeciesData!N$2:N$4955,ObservedSpeciesData!$A$2:$A$4955,$A201,ObservedSpeciesData!$D$2:$D$4955,$D201),"")</f>
        <v/>
      </c>
      <c r="O201" s="23" t="str">
        <f>IF(ISNUMBER(AVERAGEIFS(ObservedSpeciesData!O$2:O$4955,ObservedSpeciesData!$A$2:$A$4955,$A201,ObservedSpeciesData!$D$2:$D$4955,$D201)),AVERAGEIFS(ObservedSpeciesData!O$2:O$4955,ObservedSpeciesData!$A$2:$A$4955,$A201,ObservedSpeciesData!$D$2:$D$4955,$D201),"")</f>
        <v/>
      </c>
      <c r="P201" s="23" t="str">
        <f>IF(ISNUMBER(AVERAGEIFS(ObservedSpeciesData!P$2:P$4955,ObservedSpeciesData!$A$2:$A$4955,$A201,ObservedSpeciesData!$C$2:$C$4955,$C201,ObservedSpeciesData!$D$2:$D$4955,$D201)),AVERAGEIFS(ObservedSpeciesData!P$2:P$4955,ObservedSpeciesData!$A$2:$A$4955,$A201,ObservedSpeciesData!$C$2:$C$4955,$C201,ObservedSpeciesData!$D$2:$D$4955,$D201),"")</f>
        <v/>
      </c>
      <c r="Q201" s="23"/>
      <c r="R201" s="25" t="str">
        <f>IF(ISNUMBER(AVERAGEIFS(ObservedSpeciesData!R$2:R$4955,ObservedSpeciesData!$A$2:$A$4955,$A201,ObservedSpeciesData!$D$2:$D$4955,$D201)),AVERAGEIFS(ObservedSpeciesData!R$2:R$4955,ObservedSpeciesData!$A$2:$A$4955,$A201,ObservedSpeciesData!$D$2:$D$4955,$D201),"")</f>
        <v/>
      </c>
      <c r="S201" s="25" t="str">
        <f>IF(ISNUMBER(AVERAGEIFS(ObservedSpeciesData!S$2:S$4955,ObservedSpeciesData!$A$2:$A$4955,$A201,ObservedSpeciesData!$D$2:$D$4955,$D201)),AVERAGEIFS(ObservedSpeciesData!S$2:S$4955,ObservedSpeciesData!$A$2:$A$4955,$A201,ObservedSpeciesData!$D$2:$D$4955,$D201),"")</f>
        <v/>
      </c>
      <c r="T201" s="23" t="str">
        <f>IF(ISNUMBER(AVERAGEIFS(ObservedSpeciesData!T$2:T$4955,ObservedSpeciesData!$A$2:$A$4955,$A201,ObservedSpeciesData!$D$2:$D$4955,$D201)),AVERAGEIFS(ObservedSpeciesData!T$2:T$4955,ObservedSpeciesData!$A$2:$A$4955,$A201,ObservedSpeciesData!$D$2:$D$4955,$D201),"")</f>
        <v/>
      </c>
      <c r="U201" s="24" t="str">
        <f>IF(ISNUMBER(AVERAGEIFS(ObservedSpeciesData!U$2:U$4955,ObservedSpeciesData!$A$2:$A$4955,$A201,ObservedSpeciesData!$C$2:$C$4955,$C201,ObservedSpeciesData!$D$2:$D$4955,$D201)),AVERAGEIFS(ObservedSpeciesData!U$2:U$4955,ObservedSpeciesData!$A$2:$A$4955,$A201,ObservedSpeciesData!$C$2:$C$4955,$C201,ObservedSpeciesData!$D$2:$D$4955,$D201),"")</f>
        <v/>
      </c>
      <c r="V201" s="23" t="str">
        <f>IF(ISNUMBER(AVERAGEIFS(ObservedSpeciesData!V$2:V$4955,ObservedSpeciesData!$A$2:$A$4955,$A201,ObservedSpeciesData!$D$2:$D$4955,$D201)),AVERAGEIFS(ObservedSpeciesData!V$2:V$4955,ObservedSpeciesData!$A$2:$A$4955,$A201,ObservedSpeciesData!$D$2:$D$4955,$D201),"")</f>
        <v/>
      </c>
      <c r="W201" s="23" t="str">
        <f>IF(ISNUMBER(AVERAGEIFS(ObservedSpeciesData!W$2:W$4955,ObservedSpeciesData!$A$2:$A$4955,$A201,ObservedSpeciesData!$D$2:$D$4955,$D201)),AVERAGEIFS(ObservedSpeciesData!W$2:W$4955,ObservedSpeciesData!$A$2:$A$4955,$A201,ObservedSpeciesData!$D$2:$D$4955,$D201),"")</f>
        <v/>
      </c>
      <c r="X201" s="23" t="str">
        <f>IF(ISNUMBER(AVERAGEIFS(ObservedSpeciesData!X$2:X$4955,ObservedSpeciesData!$A$2:$A$4955,$A201,ObservedSpeciesData!$D$2:$D$4955,$D201)),AVERAGEIFS(ObservedSpeciesData!X$2:X$4955,ObservedSpeciesData!$A$2:$A$4955,$A201,ObservedSpeciesData!$D$2:$D$4955,$D201),"")</f>
        <v/>
      </c>
      <c r="Y201" s="23" t="str">
        <f>IF(ISNUMBER(AVERAGEIFS(ObservedSpeciesData!Y$2:Y$4955,ObservedSpeciesData!$A$2:$A$4955,$A201,ObservedSpeciesData!$D$2:$D$4955,$D201)),AVERAGEIFS(ObservedSpeciesData!Y$2:Y$4955,ObservedSpeciesData!$A$2:$A$4955,$A201,ObservedSpeciesData!$D$2:$D$4955,$D201),"")</f>
        <v/>
      </c>
      <c r="Z201" s="23" t="str">
        <f>IF(ISNUMBER(AVERAGEIFS(ObservedSpeciesData!Z$2:Z$4955,ObservedSpeciesData!$A$2:$A$4955,$A201,ObservedSpeciesData!$D$2:$D$4955,$D201)),AVERAGEIFS(ObservedSpeciesData!Z$2:Z$4955,ObservedSpeciesData!$A$2:$A$4955,$A201,ObservedSpeciesData!$D$2:$D$4955,$D201),"")</f>
        <v/>
      </c>
      <c r="AA201" s="23">
        <f>IF(ISNUMBER(AVERAGEIFS(ObservedSpeciesData!AA$2:AA$4955,ObservedSpeciesData!$A$2:$A$4955,$A201,ObservedSpeciesData!$D$2:$D$4955,$D201)),AVERAGEIFS(ObservedSpeciesData!AA$2:AA$4955,ObservedSpeciesData!$A$2:$A$4955,$A201,ObservedSpeciesData!$D$2:$D$4955,$D201),"")</f>
        <v>25.866666666666664</v>
      </c>
      <c r="AB201" s="24">
        <f>IF(ISNUMBER(AVERAGEIFS(ObservedSpeciesData!AB$2:AB$4955,ObservedSpeciesData!$A$2:$A$4955,$A201,ObservedSpeciesData!$D$2:$D$4955,$D201)),AVERAGEIFS(ObservedSpeciesData!AB$2:AB$4955,ObservedSpeciesData!$A$2:$A$4955,$A201,ObservedSpeciesData!$D$2:$D$4955,$D201),"")</f>
        <v>4.1333333333333333E-2</v>
      </c>
      <c r="AC201" s="24">
        <f>IF(ISNUMBER(AVERAGEIFS(ObservedSpeciesData!AC$2:AC$4955,ObservedSpeciesData!$A$2:$A$4955,$A201,ObservedSpeciesData!$D$2:$D$4955,$D201)),AVERAGEIFS(ObservedSpeciesData!AC$2:AC$4955,ObservedSpeciesData!$A$2:$A$4955,$A201,ObservedSpeciesData!$D$2:$D$4955,$D201),"")</f>
        <v>4.1333333333333333E-2</v>
      </c>
      <c r="AD201" s="23" t="str">
        <f>IF(ISNUMBER(AVERAGEIFS(ObservedSpeciesData!AD$2:AD$4955,ObservedSpeciesData!$A$2:$A$4955,$A201,ObservedSpeciesData!$D$2:$D$4955,$D201)),AVERAGEIFS(ObservedSpeciesData!AD$2:AD$4955,ObservedSpeciesData!$A$2:$A$4955,$A201,ObservedSpeciesData!$D$2:$D$4955,$D201),"")</f>
        <v/>
      </c>
      <c r="AE201" s="24" t="str">
        <f>IF(ISNUMBER(AVERAGEIFS(ObservedSpeciesData!AE$2:AE$4955,ObservedSpeciesData!$A$2:$A$4955,$A201,ObservedSpeciesData!$D$2:$D$4955,$D201)),AVERAGEIFS(ObservedSpeciesData!AE$2:AE$4955,ObservedSpeciesData!$A$2:$A$4955,$A201,ObservedSpeciesData!$D$2:$D$4955,$D201),"")</f>
        <v/>
      </c>
      <c r="AF201" s="23"/>
      <c r="AG201" s="24"/>
      <c r="AH201" s="23" t="str">
        <f>IF(ISNUMBER(AVERAGEIFS(ObservedSpeciesData!AH$2:AH$4955,ObservedSpeciesData!$A$2:$A$4955,$A201,ObservedSpeciesData!$D$2:$D$4955,$D201)),AVERAGEIFS(ObservedSpeciesData!AH$2:AH$4955,ObservedSpeciesData!$A$2:$A$4955,$A201,ObservedSpeciesData!$D$2:$D$4955,$D201),"")</f>
        <v/>
      </c>
      <c r="AI201" s="23" t="str">
        <f>IF(ISNUMBER(AVERAGEIFS(ObservedSpeciesData!AI$2:AI$4955,ObservedSpeciesData!$A$2:$A$4955,$A201,ObservedSpeciesData!$C$2:$C$4955,$C201,ObservedSpeciesData!$D$2:$D$4955,$D201)),AVERAGEIFS(ObservedSpeciesData!AI$2:AI$4955,ObservedSpeciesData!$A$2:$A$4955,$A201,ObservedSpeciesData!$C$2:$C$4955,$C201,ObservedSpeciesData!$D$2:$D$4955,$D201),"")</f>
        <v/>
      </c>
      <c r="AJ201" s="2">
        <f>COUNTIFS(ObservedSpeciesData!$A$2:$A$828,$A201,ObservedSpeciesData!$D$2:$D$828,$D201)</f>
        <v>3</v>
      </c>
      <c r="AK201" s="2">
        <f t="shared" si="3"/>
        <v>4</v>
      </c>
    </row>
    <row r="202" spans="1:37" x14ac:dyDescent="0.25">
      <c r="A202" s="14" t="s">
        <v>110</v>
      </c>
      <c r="B202" t="s">
        <v>80</v>
      </c>
      <c r="C202" t="s">
        <v>106</v>
      </c>
      <c r="D202" s="13">
        <v>42086</v>
      </c>
      <c r="E202">
        <v>1</v>
      </c>
      <c r="F202">
        <v>100</v>
      </c>
      <c r="G202" s="2" t="s">
        <v>89</v>
      </c>
      <c r="H202" s="2" t="s">
        <v>13</v>
      </c>
      <c r="I202">
        <v>3</v>
      </c>
      <c r="J202" s="2" t="s">
        <v>88</v>
      </c>
      <c r="K202" s="2">
        <f>IF(ISNUMBER(AVERAGEIFS(ObservedSpeciesData!K$2:K$4955,ObservedSpeciesData!$A$2:$A$4955,$A202,ObservedSpeciesData!$D$2:$D$4955,$D202)),AVERAGEIFS(ObservedSpeciesData!K$2:K$4955,ObservedSpeciesData!$A$2:$A$4955,$A202,ObservedSpeciesData!$D$2:$D$4955,$D202),"")</f>
        <v>75</v>
      </c>
      <c r="L202" s="26">
        <f>IF(ISNUMBER(AVERAGEIFS(ObservedSpeciesData!L$2:L$4955,ObservedSpeciesData!$A$2:$A$4955,$A202,ObservedSpeciesData!$D$2:$D$4955,$D202)),AVERAGEIFS(ObservedSpeciesData!L$2:L$4955,ObservedSpeciesData!$A$2:$A$4955,$A202,ObservedSpeciesData!$D$2:$D$4955,$D202),"")</f>
        <v>2346.6666666666665</v>
      </c>
      <c r="M202" s="23">
        <f>IF(ISNUMBER(AVERAGEIFS(ObservedSpeciesData!M$2:M$4955,ObservedSpeciesData!$A$2:$A$4955,$A202,ObservedSpeciesData!$D$2:$D$4955,$D202)),AVERAGEIFS(ObservedSpeciesData!M$2:M$4955,ObservedSpeciesData!$A$2:$A$4955,$A202,ObservedSpeciesData!$D$2:$D$4955,$D202),"")</f>
        <v>234.66666666666666</v>
      </c>
      <c r="N202" s="23" t="str">
        <f>IF(ISNUMBER(AVERAGEIFS(ObservedSpeciesData!N$2:N$4955,ObservedSpeciesData!$A$2:$A$4955,$A202,ObservedSpeciesData!$D$2:$D$4955,$D202)),AVERAGEIFS(ObservedSpeciesData!N$2:N$4955,ObservedSpeciesData!$A$2:$A$4955,$A202,ObservedSpeciesData!$D$2:$D$4955,$D202),"")</f>
        <v/>
      </c>
      <c r="O202" s="23" t="str">
        <f>IF(ISNUMBER(AVERAGEIFS(ObservedSpeciesData!O$2:O$4955,ObservedSpeciesData!$A$2:$A$4955,$A202,ObservedSpeciesData!$D$2:$D$4955,$D202)),AVERAGEIFS(ObservedSpeciesData!O$2:O$4955,ObservedSpeciesData!$A$2:$A$4955,$A202,ObservedSpeciesData!$D$2:$D$4955,$D202),"")</f>
        <v/>
      </c>
      <c r="P202" s="23" t="str">
        <f>IF(ISNUMBER(AVERAGEIFS(ObservedSpeciesData!P$2:P$4955,ObservedSpeciesData!$A$2:$A$4955,$A202,ObservedSpeciesData!$C$2:$C$4955,$C202,ObservedSpeciesData!$D$2:$D$4955,$D202)),AVERAGEIFS(ObservedSpeciesData!P$2:P$4955,ObservedSpeciesData!$A$2:$A$4955,$A202,ObservedSpeciesData!$C$2:$C$4955,$C202,ObservedSpeciesData!$D$2:$D$4955,$D202),"")</f>
        <v/>
      </c>
      <c r="Q202" s="23"/>
      <c r="R202" s="25" t="str">
        <f>IF(ISNUMBER(AVERAGEIFS(ObservedSpeciesData!R$2:R$4955,ObservedSpeciesData!$A$2:$A$4955,$A202,ObservedSpeciesData!$D$2:$D$4955,$D202)),AVERAGEIFS(ObservedSpeciesData!R$2:R$4955,ObservedSpeciesData!$A$2:$A$4955,$A202,ObservedSpeciesData!$D$2:$D$4955,$D202),"")</f>
        <v/>
      </c>
      <c r="S202" s="25" t="str">
        <f>IF(ISNUMBER(AVERAGEIFS(ObservedSpeciesData!S$2:S$4955,ObservedSpeciesData!$A$2:$A$4955,$A202,ObservedSpeciesData!$D$2:$D$4955,$D202)),AVERAGEIFS(ObservedSpeciesData!S$2:S$4955,ObservedSpeciesData!$A$2:$A$4955,$A202,ObservedSpeciesData!$D$2:$D$4955,$D202),"")</f>
        <v/>
      </c>
      <c r="T202" s="23" t="str">
        <f>IF(ISNUMBER(AVERAGEIFS(ObservedSpeciesData!T$2:T$4955,ObservedSpeciesData!$A$2:$A$4955,$A202,ObservedSpeciesData!$D$2:$D$4955,$D202)),AVERAGEIFS(ObservedSpeciesData!T$2:T$4955,ObservedSpeciesData!$A$2:$A$4955,$A202,ObservedSpeciesData!$D$2:$D$4955,$D202),"")</f>
        <v/>
      </c>
      <c r="U202" s="24" t="str">
        <f>IF(ISNUMBER(AVERAGEIFS(ObservedSpeciesData!U$2:U$4955,ObservedSpeciesData!$A$2:$A$4955,$A202,ObservedSpeciesData!$C$2:$C$4955,$C202,ObservedSpeciesData!$D$2:$D$4955,$D202)),AVERAGEIFS(ObservedSpeciesData!U$2:U$4955,ObservedSpeciesData!$A$2:$A$4955,$A202,ObservedSpeciesData!$C$2:$C$4955,$C202,ObservedSpeciesData!$D$2:$D$4955,$D202),"")</f>
        <v/>
      </c>
      <c r="V202" s="23" t="str">
        <f>IF(ISNUMBER(AVERAGEIFS(ObservedSpeciesData!V$2:V$4955,ObservedSpeciesData!$A$2:$A$4955,$A202,ObservedSpeciesData!$D$2:$D$4955,$D202)),AVERAGEIFS(ObservedSpeciesData!V$2:V$4955,ObservedSpeciesData!$A$2:$A$4955,$A202,ObservedSpeciesData!$D$2:$D$4955,$D202),"")</f>
        <v/>
      </c>
      <c r="W202" s="23" t="str">
        <f>IF(ISNUMBER(AVERAGEIFS(ObservedSpeciesData!W$2:W$4955,ObservedSpeciesData!$A$2:$A$4955,$A202,ObservedSpeciesData!$D$2:$D$4955,$D202)),AVERAGEIFS(ObservedSpeciesData!W$2:W$4955,ObservedSpeciesData!$A$2:$A$4955,$A202,ObservedSpeciesData!$D$2:$D$4955,$D202),"")</f>
        <v/>
      </c>
      <c r="X202" s="23" t="str">
        <f>IF(ISNUMBER(AVERAGEIFS(ObservedSpeciesData!X$2:X$4955,ObservedSpeciesData!$A$2:$A$4955,$A202,ObservedSpeciesData!$D$2:$D$4955,$D202)),AVERAGEIFS(ObservedSpeciesData!X$2:X$4955,ObservedSpeciesData!$A$2:$A$4955,$A202,ObservedSpeciesData!$D$2:$D$4955,$D202),"")</f>
        <v/>
      </c>
      <c r="Y202" s="23" t="str">
        <f>IF(ISNUMBER(AVERAGEIFS(ObservedSpeciesData!Y$2:Y$4955,ObservedSpeciesData!$A$2:$A$4955,$A202,ObservedSpeciesData!$D$2:$D$4955,$D202)),AVERAGEIFS(ObservedSpeciesData!Y$2:Y$4955,ObservedSpeciesData!$A$2:$A$4955,$A202,ObservedSpeciesData!$D$2:$D$4955,$D202),"")</f>
        <v/>
      </c>
      <c r="Z202" s="23" t="str">
        <f>IF(ISNUMBER(AVERAGEIFS(ObservedSpeciesData!Z$2:Z$4955,ObservedSpeciesData!$A$2:$A$4955,$A202,ObservedSpeciesData!$D$2:$D$4955,$D202)),AVERAGEIFS(ObservedSpeciesData!Z$2:Z$4955,ObservedSpeciesData!$A$2:$A$4955,$A202,ObservedSpeciesData!$D$2:$D$4955,$D202),"")</f>
        <v/>
      </c>
      <c r="AA202" s="23">
        <f>IF(ISNUMBER(AVERAGEIFS(ObservedSpeciesData!AA$2:AA$4955,ObservedSpeciesData!$A$2:$A$4955,$A202,ObservedSpeciesData!$D$2:$D$4955,$D202)),AVERAGEIFS(ObservedSpeciesData!AA$2:AA$4955,ObservedSpeciesData!$A$2:$A$4955,$A202,ObservedSpeciesData!$D$2:$D$4955,$D202),"")</f>
        <v>25.966666666666669</v>
      </c>
      <c r="AB202" s="24">
        <f>IF(ISNUMBER(AVERAGEIFS(ObservedSpeciesData!AB$2:AB$4955,ObservedSpeciesData!$A$2:$A$4955,$A202,ObservedSpeciesData!$D$2:$D$4955,$D202)),AVERAGEIFS(ObservedSpeciesData!AB$2:AB$4955,ObservedSpeciesData!$A$2:$A$4955,$A202,ObservedSpeciesData!$D$2:$D$4955,$D202),"")</f>
        <v>4.1666666666666664E-2</v>
      </c>
      <c r="AC202" s="24">
        <f>IF(ISNUMBER(AVERAGEIFS(ObservedSpeciesData!AC$2:AC$4955,ObservedSpeciesData!$A$2:$A$4955,$A202,ObservedSpeciesData!$D$2:$D$4955,$D202)),AVERAGEIFS(ObservedSpeciesData!AC$2:AC$4955,ObservedSpeciesData!$A$2:$A$4955,$A202,ObservedSpeciesData!$D$2:$D$4955,$D202),"")</f>
        <v>4.1666666666666664E-2</v>
      </c>
      <c r="AD202" s="23" t="str">
        <f>IF(ISNUMBER(AVERAGEIFS(ObservedSpeciesData!AD$2:AD$4955,ObservedSpeciesData!$A$2:$A$4955,$A202,ObservedSpeciesData!$D$2:$D$4955,$D202)),AVERAGEIFS(ObservedSpeciesData!AD$2:AD$4955,ObservedSpeciesData!$A$2:$A$4955,$A202,ObservedSpeciesData!$D$2:$D$4955,$D202),"")</f>
        <v/>
      </c>
      <c r="AE202" s="24" t="str">
        <f>IF(ISNUMBER(AVERAGEIFS(ObservedSpeciesData!AE$2:AE$4955,ObservedSpeciesData!$A$2:$A$4955,$A202,ObservedSpeciesData!$D$2:$D$4955,$D202)),AVERAGEIFS(ObservedSpeciesData!AE$2:AE$4955,ObservedSpeciesData!$A$2:$A$4955,$A202,ObservedSpeciesData!$D$2:$D$4955,$D202),"")</f>
        <v/>
      </c>
      <c r="AF202" s="23"/>
      <c r="AG202" s="24"/>
      <c r="AH202" s="23" t="str">
        <f>IF(ISNUMBER(AVERAGEIFS(ObservedSpeciesData!AH$2:AH$4955,ObservedSpeciesData!$A$2:$A$4955,$A202,ObservedSpeciesData!$D$2:$D$4955,$D202)),AVERAGEIFS(ObservedSpeciesData!AH$2:AH$4955,ObservedSpeciesData!$A$2:$A$4955,$A202,ObservedSpeciesData!$D$2:$D$4955,$D202),"")</f>
        <v/>
      </c>
      <c r="AI202" s="23" t="str">
        <f>IF(ISNUMBER(AVERAGEIFS(ObservedSpeciesData!AI$2:AI$4955,ObservedSpeciesData!$A$2:$A$4955,$A202,ObservedSpeciesData!$C$2:$C$4955,$C202,ObservedSpeciesData!$D$2:$D$4955,$D202)),AVERAGEIFS(ObservedSpeciesData!AI$2:AI$4955,ObservedSpeciesData!$A$2:$A$4955,$A202,ObservedSpeciesData!$C$2:$C$4955,$C202,ObservedSpeciesData!$D$2:$D$4955,$D202),"")</f>
        <v/>
      </c>
      <c r="AJ202" s="2">
        <f>COUNTIFS(ObservedSpeciesData!$A$2:$A$828,$A202,ObservedSpeciesData!$D$2:$D$828,$D202)</f>
        <v>3</v>
      </c>
      <c r="AK202" s="2">
        <f t="shared" si="3"/>
        <v>4</v>
      </c>
    </row>
    <row r="203" spans="1:37" x14ac:dyDescent="0.25">
      <c r="A203" s="14" t="s">
        <v>109</v>
      </c>
      <c r="B203" t="s">
        <v>80</v>
      </c>
      <c r="C203" t="s">
        <v>106</v>
      </c>
      <c r="D203" s="13">
        <v>42086</v>
      </c>
      <c r="E203">
        <v>1</v>
      </c>
      <c r="F203">
        <v>200</v>
      </c>
      <c r="G203" s="2" t="s">
        <v>89</v>
      </c>
      <c r="H203" s="2" t="s">
        <v>13</v>
      </c>
      <c r="I203">
        <v>3</v>
      </c>
      <c r="J203" s="2" t="s">
        <v>88</v>
      </c>
      <c r="K203" s="2">
        <f>IF(ISNUMBER(AVERAGEIFS(ObservedSpeciesData!K$2:K$4955,ObservedSpeciesData!$A$2:$A$4955,$A203,ObservedSpeciesData!$D$2:$D$4955,$D203)),AVERAGEIFS(ObservedSpeciesData!K$2:K$4955,ObservedSpeciesData!$A$2:$A$4955,$A203,ObservedSpeciesData!$D$2:$D$4955,$D203),"")</f>
        <v>150</v>
      </c>
      <c r="L203" s="26">
        <f>IF(ISNUMBER(AVERAGEIFS(ObservedSpeciesData!L$2:L$4955,ObservedSpeciesData!$A$2:$A$4955,$A203,ObservedSpeciesData!$D$2:$D$4955,$D203)),AVERAGEIFS(ObservedSpeciesData!L$2:L$4955,ObservedSpeciesData!$A$2:$A$4955,$A203,ObservedSpeciesData!$D$2:$D$4955,$D203),"")</f>
        <v>2312.6666666666665</v>
      </c>
      <c r="M203" s="23">
        <f>IF(ISNUMBER(AVERAGEIFS(ObservedSpeciesData!M$2:M$4955,ObservedSpeciesData!$A$2:$A$4955,$A203,ObservedSpeciesData!$D$2:$D$4955,$D203)),AVERAGEIFS(ObservedSpeciesData!M$2:M$4955,ObservedSpeciesData!$A$2:$A$4955,$A203,ObservedSpeciesData!$D$2:$D$4955,$D203),"")</f>
        <v>231.26666666666665</v>
      </c>
      <c r="N203" s="23" t="str">
        <f>IF(ISNUMBER(AVERAGEIFS(ObservedSpeciesData!N$2:N$4955,ObservedSpeciesData!$A$2:$A$4955,$A203,ObservedSpeciesData!$D$2:$D$4955,$D203)),AVERAGEIFS(ObservedSpeciesData!N$2:N$4955,ObservedSpeciesData!$A$2:$A$4955,$A203,ObservedSpeciesData!$D$2:$D$4955,$D203),"")</f>
        <v/>
      </c>
      <c r="O203" s="23" t="str">
        <f>IF(ISNUMBER(AVERAGEIFS(ObservedSpeciesData!O$2:O$4955,ObservedSpeciesData!$A$2:$A$4955,$A203,ObservedSpeciesData!$D$2:$D$4955,$D203)),AVERAGEIFS(ObservedSpeciesData!O$2:O$4955,ObservedSpeciesData!$A$2:$A$4955,$A203,ObservedSpeciesData!$D$2:$D$4955,$D203),"")</f>
        <v/>
      </c>
      <c r="P203" s="23" t="str">
        <f>IF(ISNUMBER(AVERAGEIFS(ObservedSpeciesData!P$2:P$4955,ObservedSpeciesData!$A$2:$A$4955,$A203,ObservedSpeciesData!$C$2:$C$4955,$C203,ObservedSpeciesData!$D$2:$D$4955,$D203)),AVERAGEIFS(ObservedSpeciesData!P$2:P$4955,ObservedSpeciesData!$A$2:$A$4955,$A203,ObservedSpeciesData!$C$2:$C$4955,$C203,ObservedSpeciesData!$D$2:$D$4955,$D203),"")</f>
        <v/>
      </c>
      <c r="Q203" s="23"/>
      <c r="R203" s="25" t="str">
        <f>IF(ISNUMBER(AVERAGEIFS(ObservedSpeciesData!R$2:R$4955,ObservedSpeciesData!$A$2:$A$4955,$A203,ObservedSpeciesData!$D$2:$D$4955,$D203)),AVERAGEIFS(ObservedSpeciesData!R$2:R$4955,ObservedSpeciesData!$A$2:$A$4955,$A203,ObservedSpeciesData!$D$2:$D$4955,$D203),"")</f>
        <v/>
      </c>
      <c r="S203" s="25" t="str">
        <f>IF(ISNUMBER(AVERAGEIFS(ObservedSpeciesData!S$2:S$4955,ObservedSpeciesData!$A$2:$A$4955,$A203,ObservedSpeciesData!$D$2:$D$4955,$D203)),AVERAGEIFS(ObservedSpeciesData!S$2:S$4955,ObservedSpeciesData!$A$2:$A$4955,$A203,ObservedSpeciesData!$D$2:$D$4955,$D203),"")</f>
        <v/>
      </c>
      <c r="T203" s="23" t="str">
        <f>IF(ISNUMBER(AVERAGEIFS(ObservedSpeciesData!T$2:T$4955,ObservedSpeciesData!$A$2:$A$4955,$A203,ObservedSpeciesData!$D$2:$D$4955,$D203)),AVERAGEIFS(ObservedSpeciesData!T$2:T$4955,ObservedSpeciesData!$A$2:$A$4955,$A203,ObservedSpeciesData!$D$2:$D$4955,$D203),"")</f>
        <v/>
      </c>
      <c r="U203" s="24" t="str">
        <f>IF(ISNUMBER(AVERAGEIFS(ObservedSpeciesData!U$2:U$4955,ObservedSpeciesData!$A$2:$A$4955,$A203,ObservedSpeciesData!$C$2:$C$4955,$C203,ObservedSpeciesData!$D$2:$D$4955,$D203)),AVERAGEIFS(ObservedSpeciesData!U$2:U$4955,ObservedSpeciesData!$A$2:$A$4955,$A203,ObservedSpeciesData!$C$2:$C$4955,$C203,ObservedSpeciesData!$D$2:$D$4955,$D203),"")</f>
        <v/>
      </c>
      <c r="V203" s="23" t="str">
        <f>IF(ISNUMBER(AVERAGEIFS(ObservedSpeciesData!V$2:V$4955,ObservedSpeciesData!$A$2:$A$4955,$A203,ObservedSpeciesData!$D$2:$D$4955,$D203)),AVERAGEIFS(ObservedSpeciesData!V$2:V$4955,ObservedSpeciesData!$A$2:$A$4955,$A203,ObservedSpeciesData!$D$2:$D$4955,$D203),"")</f>
        <v/>
      </c>
      <c r="W203" s="23" t="str">
        <f>IF(ISNUMBER(AVERAGEIFS(ObservedSpeciesData!W$2:W$4955,ObservedSpeciesData!$A$2:$A$4955,$A203,ObservedSpeciesData!$D$2:$D$4955,$D203)),AVERAGEIFS(ObservedSpeciesData!W$2:W$4955,ObservedSpeciesData!$A$2:$A$4955,$A203,ObservedSpeciesData!$D$2:$D$4955,$D203),"")</f>
        <v/>
      </c>
      <c r="X203" s="23" t="str">
        <f>IF(ISNUMBER(AVERAGEIFS(ObservedSpeciesData!X$2:X$4955,ObservedSpeciesData!$A$2:$A$4955,$A203,ObservedSpeciesData!$D$2:$D$4955,$D203)),AVERAGEIFS(ObservedSpeciesData!X$2:X$4955,ObservedSpeciesData!$A$2:$A$4955,$A203,ObservedSpeciesData!$D$2:$D$4955,$D203),"")</f>
        <v/>
      </c>
      <c r="Y203" s="23" t="str">
        <f>IF(ISNUMBER(AVERAGEIFS(ObservedSpeciesData!Y$2:Y$4955,ObservedSpeciesData!$A$2:$A$4955,$A203,ObservedSpeciesData!$D$2:$D$4955,$D203)),AVERAGEIFS(ObservedSpeciesData!Y$2:Y$4955,ObservedSpeciesData!$A$2:$A$4955,$A203,ObservedSpeciesData!$D$2:$D$4955,$D203),"")</f>
        <v/>
      </c>
      <c r="Z203" s="23" t="str">
        <f>IF(ISNUMBER(AVERAGEIFS(ObservedSpeciesData!Z$2:Z$4955,ObservedSpeciesData!$A$2:$A$4955,$A203,ObservedSpeciesData!$D$2:$D$4955,$D203)),AVERAGEIFS(ObservedSpeciesData!Z$2:Z$4955,ObservedSpeciesData!$A$2:$A$4955,$A203,ObservedSpeciesData!$D$2:$D$4955,$D203),"")</f>
        <v/>
      </c>
      <c r="AA203" s="23">
        <f>IF(ISNUMBER(AVERAGEIFS(ObservedSpeciesData!AA$2:AA$4955,ObservedSpeciesData!$A$2:$A$4955,$A203,ObservedSpeciesData!$D$2:$D$4955,$D203)),AVERAGEIFS(ObservedSpeciesData!AA$2:AA$4955,ObservedSpeciesData!$A$2:$A$4955,$A203,ObservedSpeciesData!$D$2:$D$4955,$D203),"")</f>
        <v>25.7</v>
      </c>
      <c r="AB203" s="24">
        <f>IF(ISNUMBER(AVERAGEIFS(ObservedSpeciesData!AB$2:AB$4955,ObservedSpeciesData!$A$2:$A$4955,$A203,ObservedSpeciesData!$D$2:$D$4955,$D203)),AVERAGEIFS(ObservedSpeciesData!AB$2:AB$4955,ObservedSpeciesData!$A$2:$A$4955,$A203,ObservedSpeciesData!$D$2:$D$4955,$D203),"")</f>
        <v>4.0999999999999995E-2</v>
      </c>
      <c r="AC203" s="24">
        <f>IF(ISNUMBER(AVERAGEIFS(ObservedSpeciesData!AC$2:AC$4955,ObservedSpeciesData!$A$2:$A$4955,$A203,ObservedSpeciesData!$D$2:$D$4955,$D203)),AVERAGEIFS(ObservedSpeciesData!AC$2:AC$4955,ObservedSpeciesData!$A$2:$A$4955,$A203,ObservedSpeciesData!$D$2:$D$4955,$D203),"")</f>
        <v>4.0999999999999995E-2</v>
      </c>
      <c r="AD203" s="23" t="str">
        <f>IF(ISNUMBER(AVERAGEIFS(ObservedSpeciesData!AD$2:AD$4955,ObservedSpeciesData!$A$2:$A$4955,$A203,ObservedSpeciesData!$D$2:$D$4955,$D203)),AVERAGEIFS(ObservedSpeciesData!AD$2:AD$4955,ObservedSpeciesData!$A$2:$A$4955,$A203,ObservedSpeciesData!$D$2:$D$4955,$D203),"")</f>
        <v/>
      </c>
      <c r="AE203" s="24" t="str">
        <f>IF(ISNUMBER(AVERAGEIFS(ObservedSpeciesData!AE$2:AE$4955,ObservedSpeciesData!$A$2:$A$4955,$A203,ObservedSpeciesData!$D$2:$D$4955,$D203)),AVERAGEIFS(ObservedSpeciesData!AE$2:AE$4955,ObservedSpeciesData!$A$2:$A$4955,$A203,ObservedSpeciesData!$D$2:$D$4955,$D203),"")</f>
        <v/>
      </c>
      <c r="AF203" s="23"/>
      <c r="AG203" s="24"/>
      <c r="AH203" s="23" t="str">
        <f>IF(ISNUMBER(AVERAGEIFS(ObservedSpeciesData!AH$2:AH$4955,ObservedSpeciesData!$A$2:$A$4955,$A203,ObservedSpeciesData!$D$2:$D$4955,$D203)),AVERAGEIFS(ObservedSpeciesData!AH$2:AH$4955,ObservedSpeciesData!$A$2:$A$4955,$A203,ObservedSpeciesData!$D$2:$D$4955,$D203),"")</f>
        <v/>
      </c>
      <c r="AI203" s="23" t="str">
        <f>IF(ISNUMBER(AVERAGEIFS(ObservedSpeciesData!AI$2:AI$4955,ObservedSpeciesData!$A$2:$A$4955,$A203,ObservedSpeciesData!$C$2:$C$4955,$C203,ObservedSpeciesData!$D$2:$D$4955,$D203)),AVERAGEIFS(ObservedSpeciesData!AI$2:AI$4955,ObservedSpeciesData!$A$2:$A$4955,$A203,ObservedSpeciesData!$C$2:$C$4955,$C203,ObservedSpeciesData!$D$2:$D$4955,$D203),"")</f>
        <v/>
      </c>
      <c r="AJ203" s="2">
        <f>COUNTIFS(ObservedSpeciesData!$A$2:$A$828,$A203,ObservedSpeciesData!$D$2:$D$828,$D203)</f>
        <v>3</v>
      </c>
      <c r="AK203" s="2">
        <f t="shared" si="3"/>
        <v>4</v>
      </c>
    </row>
    <row r="204" spans="1:37" x14ac:dyDescent="0.25">
      <c r="A204" s="14" t="s">
        <v>108</v>
      </c>
      <c r="B204" t="s">
        <v>80</v>
      </c>
      <c r="C204" t="s">
        <v>106</v>
      </c>
      <c r="D204" s="13">
        <v>42086</v>
      </c>
      <c r="E204">
        <v>1</v>
      </c>
      <c r="F204">
        <v>350</v>
      </c>
      <c r="G204" s="2" t="s">
        <v>89</v>
      </c>
      <c r="H204" s="2" t="s">
        <v>13</v>
      </c>
      <c r="I204">
        <v>3</v>
      </c>
      <c r="J204" s="2" t="s">
        <v>88</v>
      </c>
      <c r="K204" s="2">
        <f>IF(ISNUMBER(AVERAGEIFS(ObservedSpeciesData!K$2:K$4955,ObservedSpeciesData!$A$2:$A$4955,$A204,ObservedSpeciesData!$D$2:$D$4955,$D204)),AVERAGEIFS(ObservedSpeciesData!K$2:K$4955,ObservedSpeciesData!$A$2:$A$4955,$A204,ObservedSpeciesData!$D$2:$D$4955,$D204),"")</f>
        <v>262.5</v>
      </c>
      <c r="L204" s="26">
        <f>IF(ISNUMBER(AVERAGEIFS(ObservedSpeciesData!L$2:L$4955,ObservedSpeciesData!$A$2:$A$4955,$A204,ObservedSpeciesData!$D$2:$D$4955,$D204)),AVERAGEIFS(ObservedSpeciesData!L$2:L$4955,ObservedSpeciesData!$A$2:$A$4955,$A204,ObservedSpeciesData!$D$2:$D$4955,$D204),"")</f>
        <v>2471.3333333333335</v>
      </c>
      <c r="M204" s="23">
        <f>IF(ISNUMBER(AVERAGEIFS(ObservedSpeciesData!M$2:M$4955,ObservedSpeciesData!$A$2:$A$4955,$A204,ObservedSpeciesData!$D$2:$D$4955,$D204)),AVERAGEIFS(ObservedSpeciesData!M$2:M$4955,ObservedSpeciesData!$A$2:$A$4955,$A204,ObservedSpeciesData!$D$2:$D$4955,$D204),"")</f>
        <v>247.13333333333333</v>
      </c>
      <c r="N204" s="23" t="str">
        <f>IF(ISNUMBER(AVERAGEIFS(ObservedSpeciesData!N$2:N$4955,ObservedSpeciesData!$A$2:$A$4955,$A204,ObservedSpeciesData!$D$2:$D$4955,$D204)),AVERAGEIFS(ObservedSpeciesData!N$2:N$4955,ObservedSpeciesData!$A$2:$A$4955,$A204,ObservedSpeciesData!$D$2:$D$4955,$D204),"")</f>
        <v/>
      </c>
      <c r="O204" s="23" t="str">
        <f>IF(ISNUMBER(AVERAGEIFS(ObservedSpeciesData!O$2:O$4955,ObservedSpeciesData!$A$2:$A$4955,$A204,ObservedSpeciesData!$D$2:$D$4955,$D204)),AVERAGEIFS(ObservedSpeciesData!O$2:O$4955,ObservedSpeciesData!$A$2:$A$4955,$A204,ObservedSpeciesData!$D$2:$D$4955,$D204),"")</f>
        <v/>
      </c>
      <c r="P204" s="23" t="str">
        <f>IF(ISNUMBER(AVERAGEIFS(ObservedSpeciesData!P$2:P$4955,ObservedSpeciesData!$A$2:$A$4955,$A204,ObservedSpeciesData!$C$2:$C$4955,$C204,ObservedSpeciesData!$D$2:$D$4955,$D204)),AVERAGEIFS(ObservedSpeciesData!P$2:P$4955,ObservedSpeciesData!$A$2:$A$4955,$A204,ObservedSpeciesData!$C$2:$C$4955,$C204,ObservedSpeciesData!$D$2:$D$4955,$D204),"")</f>
        <v/>
      </c>
      <c r="Q204" s="23"/>
      <c r="R204" s="25" t="str">
        <f>IF(ISNUMBER(AVERAGEIFS(ObservedSpeciesData!R$2:R$4955,ObservedSpeciesData!$A$2:$A$4955,$A204,ObservedSpeciesData!$D$2:$D$4955,$D204)),AVERAGEIFS(ObservedSpeciesData!R$2:R$4955,ObservedSpeciesData!$A$2:$A$4955,$A204,ObservedSpeciesData!$D$2:$D$4955,$D204),"")</f>
        <v/>
      </c>
      <c r="S204" s="25" t="str">
        <f>IF(ISNUMBER(AVERAGEIFS(ObservedSpeciesData!S$2:S$4955,ObservedSpeciesData!$A$2:$A$4955,$A204,ObservedSpeciesData!$D$2:$D$4955,$D204)),AVERAGEIFS(ObservedSpeciesData!S$2:S$4955,ObservedSpeciesData!$A$2:$A$4955,$A204,ObservedSpeciesData!$D$2:$D$4955,$D204),"")</f>
        <v/>
      </c>
      <c r="T204" s="23" t="str">
        <f>IF(ISNUMBER(AVERAGEIFS(ObservedSpeciesData!T$2:T$4955,ObservedSpeciesData!$A$2:$A$4955,$A204,ObservedSpeciesData!$D$2:$D$4955,$D204)),AVERAGEIFS(ObservedSpeciesData!T$2:T$4955,ObservedSpeciesData!$A$2:$A$4955,$A204,ObservedSpeciesData!$D$2:$D$4955,$D204),"")</f>
        <v/>
      </c>
      <c r="U204" s="24" t="str">
        <f>IF(ISNUMBER(AVERAGEIFS(ObservedSpeciesData!U$2:U$4955,ObservedSpeciesData!$A$2:$A$4955,$A204,ObservedSpeciesData!$C$2:$C$4955,$C204,ObservedSpeciesData!$D$2:$D$4955,$D204)),AVERAGEIFS(ObservedSpeciesData!U$2:U$4955,ObservedSpeciesData!$A$2:$A$4955,$A204,ObservedSpeciesData!$C$2:$C$4955,$C204,ObservedSpeciesData!$D$2:$D$4955,$D204),"")</f>
        <v/>
      </c>
      <c r="V204" s="23" t="str">
        <f>IF(ISNUMBER(AVERAGEIFS(ObservedSpeciesData!V$2:V$4955,ObservedSpeciesData!$A$2:$A$4955,$A204,ObservedSpeciesData!$D$2:$D$4955,$D204)),AVERAGEIFS(ObservedSpeciesData!V$2:V$4955,ObservedSpeciesData!$A$2:$A$4955,$A204,ObservedSpeciesData!$D$2:$D$4955,$D204),"")</f>
        <v/>
      </c>
      <c r="W204" s="23" t="str">
        <f>IF(ISNUMBER(AVERAGEIFS(ObservedSpeciesData!W$2:W$4955,ObservedSpeciesData!$A$2:$A$4955,$A204,ObservedSpeciesData!$D$2:$D$4955,$D204)),AVERAGEIFS(ObservedSpeciesData!W$2:W$4955,ObservedSpeciesData!$A$2:$A$4955,$A204,ObservedSpeciesData!$D$2:$D$4955,$D204),"")</f>
        <v/>
      </c>
      <c r="X204" s="23" t="str">
        <f>IF(ISNUMBER(AVERAGEIFS(ObservedSpeciesData!X$2:X$4955,ObservedSpeciesData!$A$2:$A$4955,$A204,ObservedSpeciesData!$D$2:$D$4955,$D204)),AVERAGEIFS(ObservedSpeciesData!X$2:X$4955,ObservedSpeciesData!$A$2:$A$4955,$A204,ObservedSpeciesData!$D$2:$D$4955,$D204),"")</f>
        <v/>
      </c>
      <c r="Y204" s="23" t="str">
        <f>IF(ISNUMBER(AVERAGEIFS(ObservedSpeciesData!Y$2:Y$4955,ObservedSpeciesData!$A$2:$A$4955,$A204,ObservedSpeciesData!$D$2:$D$4955,$D204)),AVERAGEIFS(ObservedSpeciesData!Y$2:Y$4955,ObservedSpeciesData!$A$2:$A$4955,$A204,ObservedSpeciesData!$D$2:$D$4955,$D204),"")</f>
        <v/>
      </c>
      <c r="Z204" s="23" t="str">
        <f>IF(ISNUMBER(AVERAGEIFS(ObservedSpeciesData!Z$2:Z$4955,ObservedSpeciesData!$A$2:$A$4955,$A204,ObservedSpeciesData!$D$2:$D$4955,$D204)),AVERAGEIFS(ObservedSpeciesData!Z$2:Z$4955,ObservedSpeciesData!$A$2:$A$4955,$A204,ObservedSpeciesData!$D$2:$D$4955,$D204),"")</f>
        <v/>
      </c>
      <c r="AA204" s="23">
        <f>IF(ISNUMBER(AVERAGEIFS(ObservedSpeciesData!AA$2:AA$4955,ObservedSpeciesData!$A$2:$A$4955,$A204,ObservedSpeciesData!$D$2:$D$4955,$D204)),AVERAGEIFS(ObservedSpeciesData!AA$2:AA$4955,ObservedSpeciesData!$A$2:$A$4955,$A204,ObservedSpeciesData!$D$2:$D$4955,$D204),"")</f>
        <v>28.233333333333334</v>
      </c>
      <c r="AB204" s="24">
        <f>IF(ISNUMBER(AVERAGEIFS(ObservedSpeciesData!AB$2:AB$4955,ObservedSpeciesData!$A$2:$A$4955,$A204,ObservedSpeciesData!$D$2:$D$4955,$D204)),AVERAGEIFS(ObservedSpeciesData!AB$2:AB$4955,ObservedSpeciesData!$A$2:$A$4955,$A204,ObservedSpeciesData!$D$2:$D$4955,$D204),"")</f>
        <v>4.5333333333333337E-2</v>
      </c>
      <c r="AC204" s="24">
        <f>IF(ISNUMBER(AVERAGEIFS(ObservedSpeciesData!AC$2:AC$4955,ObservedSpeciesData!$A$2:$A$4955,$A204,ObservedSpeciesData!$D$2:$D$4955,$D204)),AVERAGEIFS(ObservedSpeciesData!AC$2:AC$4955,ObservedSpeciesData!$A$2:$A$4955,$A204,ObservedSpeciesData!$D$2:$D$4955,$D204),"")</f>
        <v>4.5333333333333337E-2</v>
      </c>
      <c r="AD204" s="23" t="str">
        <f>IF(ISNUMBER(AVERAGEIFS(ObservedSpeciesData!AD$2:AD$4955,ObservedSpeciesData!$A$2:$A$4955,$A204,ObservedSpeciesData!$D$2:$D$4955,$D204)),AVERAGEIFS(ObservedSpeciesData!AD$2:AD$4955,ObservedSpeciesData!$A$2:$A$4955,$A204,ObservedSpeciesData!$D$2:$D$4955,$D204),"")</f>
        <v/>
      </c>
      <c r="AE204" s="24" t="str">
        <f>IF(ISNUMBER(AVERAGEIFS(ObservedSpeciesData!AE$2:AE$4955,ObservedSpeciesData!$A$2:$A$4955,$A204,ObservedSpeciesData!$D$2:$D$4955,$D204)),AVERAGEIFS(ObservedSpeciesData!AE$2:AE$4955,ObservedSpeciesData!$A$2:$A$4955,$A204,ObservedSpeciesData!$D$2:$D$4955,$D204),"")</f>
        <v/>
      </c>
      <c r="AF204" s="23"/>
      <c r="AG204" s="24"/>
      <c r="AH204" s="23" t="str">
        <f>IF(ISNUMBER(AVERAGEIFS(ObservedSpeciesData!AH$2:AH$4955,ObservedSpeciesData!$A$2:$A$4955,$A204,ObservedSpeciesData!$D$2:$D$4955,$D204)),AVERAGEIFS(ObservedSpeciesData!AH$2:AH$4955,ObservedSpeciesData!$A$2:$A$4955,$A204,ObservedSpeciesData!$D$2:$D$4955,$D204),"")</f>
        <v/>
      </c>
      <c r="AI204" s="23" t="str">
        <f>IF(ISNUMBER(AVERAGEIFS(ObservedSpeciesData!AI$2:AI$4955,ObservedSpeciesData!$A$2:$A$4955,$A204,ObservedSpeciesData!$C$2:$C$4955,$C204,ObservedSpeciesData!$D$2:$D$4955,$D204)),AVERAGEIFS(ObservedSpeciesData!AI$2:AI$4955,ObservedSpeciesData!$A$2:$A$4955,$A204,ObservedSpeciesData!$C$2:$C$4955,$C204,ObservedSpeciesData!$D$2:$D$4955,$D204),"")</f>
        <v/>
      </c>
      <c r="AJ204" s="2">
        <f>COUNTIFS(ObservedSpeciesData!$A$2:$A$828,$A204,ObservedSpeciesData!$D$2:$D$828,$D204)</f>
        <v>3</v>
      </c>
      <c r="AK204" s="2">
        <f t="shared" si="3"/>
        <v>4</v>
      </c>
    </row>
    <row r="205" spans="1:37" x14ac:dyDescent="0.25">
      <c r="A205" s="14" t="s">
        <v>107</v>
      </c>
      <c r="B205" t="s">
        <v>80</v>
      </c>
      <c r="C205" t="s">
        <v>106</v>
      </c>
      <c r="D205" s="13">
        <v>42086</v>
      </c>
      <c r="E205">
        <v>1</v>
      </c>
      <c r="F205">
        <v>500</v>
      </c>
      <c r="G205" s="2" t="s">
        <v>89</v>
      </c>
      <c r="H205" s="2" t="s">
        <v>13</v>
      </c>
      <c r="I205">
        <v>3</v>
      </c>
      <c r="J205" s="2" t="s">
        <v>88</v>
      </c>
      <c r="K205" s="2">
        <f>IF(ISNUMBER(AVERAGEIFS(ObservedSpeciesData!K$2:K$4955,ObservedSpeciesData!$A$2:$A$4955,$A205,ObservedSpeciesData!$D$2:$D$4955,$D205)),AVERAGEIFS(ObservedSpeciesData!K$2:K$4955,ObservedSpeciesData!$A$2:$A$4955,$A205,ObservedSpeciesData!$D$2:$D$4955,$D205),"")</f>
        <v>375</v>
      </c>
      <c r="L205" s="26">
        <f>IF(ISNUMBER(AVERAGEIFS(ObservedSpeciesData!L$2:L$4955,ObservedSpeciesData!$A$2:$A$4955,$A205,ObservedSpeciesData!$D$2:$D$4955,$D205)),AVERAGEIFS(ObservedSpeciesData!L$2:L$4955,ObservedSpeciesData!$A$2:$A$4955,$A205,ObservedSpeciesData!$D$2:$D$4955,$D205),"")</f>
        <v>2278.6666666666665</v>
      </c>
      <c r="M205" s="23">
        <f>IF(ISNUMBER(AVERAGEIFS(ObservedSpeciesData!M$2:M$4955,ObservedSpeciesData!$A$2:$A$4955,$A205,ObservedSpeciesData!$D$2:$D$4955,$D205)),AVERAGEIFS(ObservedSpeciesData!M$2:M$4955,ObservedSpeciesData!$A$2:$A$4955,$A205,ObservedSpeciesData!$D$2:$D$4955,$D205),"")</f>
        <v>227.86666666666667</v>
      </c>
      <c r="N205" s="23" t="str">
        <f>IF(ISNUMBER(AVERAGEIFS(ObservedSpeciesData!N$2:N$4955,ObservedSpeciesData!$A$2:$A$4955,$A205,ObservedSpeciesData!$D$2:$D$4955,$D205)),AVERAGEIFS(ObservedSpeciesData!N$2:N$4955,ObservedSpeciesData!$A$2:$A$4955,$A205,ObservedSpeciesData!$D$2:$D$4955,$D205),"")</f>
        <v/>
      </c>
      <c r="O205" s="23" t="str">
        <f>IF(ISNUMBER(AVERAGEIFS(ObservedSpeciesData!O$2:O$4955,ObservedSpeciesData!$A$2:$A$4955,$A205,ObservedSpeciesData!$D$2:$D$4955,$D205)),AVERAGEIFS(ObservedSpeciesData!O$2:O$4955,ObservedSpeciesData!$A$2:$A$4955,$A205,ObservedSpeciesData!$D$2:$D$4955,$D205),"")</f>
        <v/>
      </c>
      <c r="P205" s="23" t="str">
        <f>IF(ISNUMBER(AVERAGEIFS(ObservedSpeciesData!P$2:P$4955,ObservedSpeciesData!$A$2:$A$4955,$A205,ObservedSpeciesData!$C$2:$C$4955,$C205,ObservedSpeciesData!$D$2:$D$4955,$D205)),AVERAGEIFS(ObservedSpeciesData!P$2:P$4955,ObservedSpeciesData!$A$2:$A$4955,$A205,ObservedSpeciesData!$C$2:$C$4955,$C205,ObservedSpeciesData!$D$2:$D$4955,$D205),"")</f>
        <v/>
      </c>
      <c r="Q205" s="23"/>
      <c r="R205" s="25" t="str">
        <f>IF(ISNUMBER(AVERAGEIFS(ObservedSpeciesData!R$2:R$4955,ObservedSpeciesData!$A$2:$A$4955,$A205,ObservedSpeciesData!$D$2:$D$4955,$D205)),AVERAGEIFS(ObservedSpeciesData!R$2:R$4955,ObservedSpeciesData!$A$2:$A$4955,$A205,ObservedSpeciesData!$D$2:$D$4955,$D205),"")</f>
        <v/>
      </c>
      <c r="S205" s="25" t="str">
        <f>IF(ISNUMBER(AVERAGEIFS(ObservedSpeciesData!S$2:S$4955,ObservedSpeciesData!$A$2:$A$4955,$A205,ObservedSpeciesData!$D$2:$D$4955,$D205)),AVERAGEIFS(ObservedSpeciesData!S$2:S$4955,ObservedSpeciesData!$A$2:$A$4955,$A205,ObservedSpeciesData!$D$2:$D$4955,$D205),"")</f>
        <v/>
      </c>
      <c r="T205" s="23" t="str">
        <f>IF(ISNUMBER(AVERAGEIFS(ObservedSpeciesData!T$2:T$4955,ObservedSpeciesData!$A$2:$A$4955,$A205,ObservedSpeciesData!$D$2:$D$4955,$D205)),AVERAGEIFS(ObservedSpeciesData!T$2:T$4955,ObservedSpeciesData!$A$2:$A$4955,$A205,ObservedSpeciesData!$D$2:$D$4955,$D205),"")</f>
        <v/>
      </c>
      <c r="U205" s="24" t="str">
        <f>IF(ISNUMBER(AVERAGEIFS(ObservedSpeciesData!U$2:U$4955,ObservedSpeciesData!$A$2:$A$4955,$A205,ObservedSpeciesData!$C$2:$C$4955,$C205,ObservedSpeciesData!$D$2:$D$4955,$D205)),AVERAGEIFS(ObservedSpeciesData!U$2:U$4955,ObservedSpeciesData!$A$2:$A$4955,$A205,ObservedSpeciesData!$C$2:$C$4955,$C205,ObservedSpeciesData!$D$2:$D$4955,$D205),"")</f>
        <v/>
      </c>
      <c r="V205" s="23" t="str">
        <f>IF(ISNUMBER(AVERAGEIFS(ObservedSpeciesData!V$2:V$4955,ObservedSpeciesData!$A$2:$A$4955,$A205,ObservedSpeciesData!$D$2:$D$4955,$D205)),AVERAGEIFS(ObservedSpeciesData!V$2:V$4955,ObservedSpeciesData!$A$2:$A$4955,$A205,ObservedSpeciesData!$D$2:$D$4955,$D205),"")</f>
        <v/>
      </c>
      <c r="W205" s="23" t="str">
        <f>IF(ISNUMBER(AVERAGEIFS(ObservedSpeciesData!W$2:W$4955,ObservedSpeciesData!$A$2:$A$4955,$A205,ObservedSpeciesData!$D$2:$D$4955,$D205)),AVERAGEIFS(ObservedSpeciesData!W$2:W$4955,ObservedSpeciesData!$A$2:$A$4955,$A205,ObservedSpeciesData!$D$2:$D$4955,$D205),"")</f>
        <v/>
      </c>
      <c r="X205" s="23" t="str">
        <f>IF(ISNUMBER(AVERAGEIFS(ObservedSpeciesData!X$2:X$4955,ObservedSpeciesData!$A$2:$A$4955,$A205,ObservedSpeciesData!$D$2:$D$4955,$D205)),AVERAGEIFS(ObservedSpeciesData!X$2:X$4955,ObservedSpeciesData!$A$2:$A$4955,$A205,ObservedSpeciesData!$D$2:$D$4955,$D205),"")</f>
        <v/>
      </c>
      <c r="Y205" s="23" t="str">
        <f>IF(ISNUMBER(AVERAGEIFS(ObservedSpeciesData!Y$2:Y$4955,ObservedSpeciesData!$A$2:$A$4955,$A205,ObservedSpeciesData!$D$2:$D$4955,$D205)),AVERAGEIFS(ObservedSpeciesData!Y$2:Y$4955,ObservedSpeciesData!$A$2:$A$4955,$A205,ObservedSpeciesData!$D$2:$D$4955,$D205),"")</f>
        <v/>
      </c>
      <c r="Z205" s="23" t="str">
        <f>IF(ISNUMBER(AVERAGEIFS(ObservedSpeciesData!Z$2:Z$4955,ObservedSpeciesData!$A$2:$A$4955,$A205,ObservedSpeciesData!$D$2:$D$4955,$D205)),AVERAGEIFS(ObservedSpeciesData!Z$2:Z$4955,ObservedSpeciesData!$A$2:$A$4955,$A205,ObservedSpeciesData!$D$2:$D$4955,$D205),"")</f>
        <v/>
      </c>
      <c r="AA205" s="23">
        <f>IF(ISNUMBER(AVERAGEIFS(ObservedSpeciesData!AA$2:AA$4955,ObservedSpeciesData!$A$2:$A$4955,$A205,ObservedSpeciesData!$D$2:$D$4955,$D205)),AVERAGEIFS(ObservedSpeciesData!AA$2:AA$4955,ObservedSpeciesData!$A$2:$A$4955,$A205,ObservedSpeciesData!$D$2:$D$4955,$D205),"")</f>
        <v>27.900000000000002</v>
      </c>
      <c r="AB205" s="24">
        <f>IF(ISNUMBER(AVERAGEIFS(ObservedSpeciesData!AB$2:AB$4955,ObservedSpeciesData!$A$2:$A$4955,$A205,ObservedSpeciesData!$D$2:$D$4955,$D205)),AVERAGEIFS(ObservedSpeciesData!AB$2:AB$4955,ObservedSpeciesData!$A$2:$A$4955,$A205,ObservedSpeciesData!$D$2:$D$4955,$D205),"")</f>
        <v>4.4666666666666667E-2</v>
      </c>
      <c r="AC205" s="24">
        <f>IF(ISNUMBER(AVERAGEIFS(ObservedSpeciesData!AC$2:AC$4955,ObservedSpeciesData!$A$2:$A$4955,$A205,ObservedSpeciesData!$D$2:$D$4955,$D205)),AVERAGEIFS(ObservedSpeciesData!AC$2:AC$4955,ObservedSpeciesData!$A$2:$A$4955,$A205,ObservedSpeciesData!$D$2:$D$4955,$D205),"")</f>
        <v>4.4666666666666667E-2</v>
      </c>
      <c r="AD205" s="23" t="str">
        <f>IF(ISNUMBER(AVERAGEIFS(ObservedSpeciesData!AD$2:AD$4955,ObservedSpeciesData!$A$2:$A$4955,$A205,ObservedSpeciesData!$D$2:$D$4955,$D205)),AVERAGEIFS(ObservedSpeciesData!AD$2:AD$4955,ObservedSpeciesData!$A$2:$A$4955,$A205,ObservedSpeciesData!$D$2:$D$4955,$D205),"")</f>
        <v/>
      </c>
      <c r="AE205" s="24" t="str">
        <f>IF(ISNUMBER(AVERAGEIFS(ObservedSpeciesData!AE$2:AE$4955,ObservedSpeciesData!$A$2:$A$4955,$A205,ObservedSpeciesData!$D$2:$D$4955,$D205)),AVERAGEIFS(ObservedSpeciesData!AE$2:AE$4955,ObservedSpeciesData!$A$2:$A$4955,$A205,ObservedSpeciesData!$D$2:$D$4955,$D205),"")</f>
        <v/>
      </c>
      <c r="AF205" s="23"/>
      <c r="AG205" s="24"/>
      <c r="AH205" s="23" t="str">
        <f>IF(ISNUMBER(AVERAGEIFS(ObservedSpeciesData!AH$2:AH$4955,ObservedSpeciesData!$A$2:$A$4955,$A205,ObservedSpeciesData!$D$2:$D$4955,$D205)),AVERAGEIFS(ObservedSpeciesData!AH$2:AH$4955,ObservedSpeciesData!$A$2:$A$4955,$A205,ObservedSpeciesData!$D$2:$D$4955,$D205),"")</f>
        <v/>
      </c>
      <c r="AI205" s="23" t="str">
        <f>IF(ISNUMBER(AVERAGEIFS(ObservedSpeciesData!AI$2:AI$4955,ObservedSpeciesData!$A$2:$A$4955,$A205,ObservedSpeciesData!$C$2:$C$4955,$C205,ObservedSpeciesData!$D$2:$D$4955,$D205)),AVERAGEIFS(ObservedSpeciesData!AI$2:AI$4955,ObservedSpeciesData!$A$2:$A$4955,$A205,ObservedSpeciesData!$C$2:$C$4955,$C205,ObservedSpeciesData!$D$2:$D$4955,$D205),"")</f>
        <v/>
      </c>
      <c r="AJ205" s="2">
        <f>COUNTIFS(ObservedSpeciesData!$A$2:$A$828,$A205,ObservedSpeciesData!$D$2:$D$828,$D205)</f>
        <v>3</v>
      </c>
      <c r="AK205" s="2">
        <f t="shared" si="3"/>
        <v>4</v>
      </c>
    </row>
    <row r="206" spans="1:37" x14ac:dyDescent="0.25">
      <c r="A206" s="14" t="s">
        <v>112</v>
      </c>
      <c r="B206" t="s">
        <v>80</v>
      </c>
      <c r="C206" t="s">
        <v>106</v>
      </c>
      <c r="D206" s="13">
        <v>42095</v>
      </c>
      <c r="E206">
        <v>1</v>
      </c>
      <c r="F206">
        <v>0</v>
      </c>
      <c r="G206" s="2" t="s">
        <v>89</v>
      </c>
      <c r="H206" s="2" t="s">
        <v>13</v>
      </c>
      <c r="I206">
        <v>3</v>
      </c>
      <c r="J206" s="2" t="s">
        <v>88</v>
      </c>
      <c r="K206" s="2">
        <f>IF(ISNUMBER(AVERAGEIFS(ObservedSpeciesData!K$2:K$4955,ObservedSpeciesData!$A$2:$A$4955,$A206,ObservedSpeciesData!$D$2:$D$4955,$D206)),AVERAGEIFS(ObservedSpeciesData!K$2:K$4955,ObservedSpeciesData!$A$2:$A$4955,$A206,ObservedSpeciesData!$D$2:$D$4955,$D206),"")</f>
        <v>0</v>
      </c>
      <c r="L206" s="26">
        <f>IF(ISNUMBER(AVERAGEIFS(ObservedSpeciesData!L$2:L$4955,ObservedSpeciesData!$A$2:$A$4955,$A206,ObservedSpeciesData!$D$2:$D$4955,$D206)),AVERAGEIFS(ObservedSpeciesData!L$2:L$4955,ObservedSpeciesData!$A$2:$A$4955,$A206,ObservedSpeciesData!$D$2:$D$4955,$D206),"")</f>
        <v>2091.6666666666665</v>
      </c>
      <c r="M206" s="23">
        <f>IF(ISNUMBER(AVERAGEIFS(ObservedSpeciesData!M$2:M$4955,ObservedSpeciesData!$A$2:$A$4955,$A206,ObservedSpeciesData!$D$2:$D$4955,$D206)),AVERAGEIFS(ObservedSpeciesData!M$2:M$4955,ObservedSpeciesData!$A$2:$A$4955,$A206,ObservedSpeciesData!$D$2:$D$4955,$D206),"")</f>
        <v>209.16666666666666</v>
      </c>
      <c r="N206" s="23" t="str">
        <f>IF(ISNUMBER(AVERAGEIFS(ObservedSpeciesData!N$2:N$4955,ObservedSpeciesData!$A$2:$A$4955,$A206,ObservedSpeciesData!$D$2:$D$4955,$D206)),AVERAGEIFS(ObservedSpeciesData!N$2:N$4955,ObservedSpeciesData!$A$2:$A$4955,$A206,ObservedSpeciesData!$D$2:$D$4955,$D206),"")</f>
        <v/>
      </c>
      <c r="O206" s="23" t="str">
        <f>IF(ISNUMBER(AVERAGEIFS(ObservedSpeciesData!O$2:O$4955,ObservedSpeciesData!$A$2:$A$4955,$A206,ObservedSpeciesData!$D$2:$D$4955,$D206)),AVERAGEIFS(ObservedSpeciesData!O$2:O$4955,ObservedSpeciesData!$A$2:$A$4955,$A206,ObservedSpeciesData!$D$2:$D$4955,$D206),"")</f>
        <v/>
      </c>
      <c r="P206" s="23" t="str">
        <f>IF(ISNUMBER(AVERAGEIFS(ObservedSpeciesData!P$2:P$4955,ObservedSpeciesData!$A$2:$A$4955,$A206,ObservedSpeciesData!$C$2:$C$4955,$C206,ObservedSpeciesData!$D$2:$D$4955,$D206)),AVERAGEIFS(ObservedSpeciesData!P$2:P$4955,ObservedSpeciesData!$A$2:$A$4955,$A206,ObservedSpeciesData!$C$2:$C$4955,$C206,ObservedSpeciesData!$D$2:$D$4955,$D206),"")</f>
        <v/>
      </c>
      <c r="Q206" s="23"/>
      <c r="R206" s="25" t="str">
        <f>IF(ISNUMBER(AVERAGEIFS(ObservedSpeciesData!R$2:R$4955,ObservedSpeciesData!$A$2:$A$4955,$A206,ObservedSpeciesData!$D$2:$D$4955,$D206)),AVERAGEIFS(ObservedSpeciesData!R$2:R$4955,ObservedSpeciesData!$A$2:$A$4955,$A206,ObservedSpeciesData!$D$2:$D$4955,$D206),"")</f>
        <v/>
      </c>
      <c r="S206" s="25" t="str">
        <f>IF(ISNUMBER(AVERAGEIFS(ObservedSpeciesData!S$2:S$4955,ObservedSpeciesData!$A$2:$A$4955,$A206,ObservedSpeciesData!$D$2:$D$4955,$D206)),AVERAGEIFS(ObservedSpeciesData!S$2:S$4955,ObservedSpeciesData!$A$2:$A$4955,$A206,ObservedSpeciesData!$D$2:$D$4955,$D206),"")</f>
        <v/>
      </c>
      <c r="T206" s="23" t="str">
        <f>IF(ISNUMBER(AVERAGEIFS(ObservedSpeciesData!T$2:T$4955,ObservedSpeciesData!$A$2:$A$4955,$A206,ObservedSpeciesData!$D$2:$D$4955,$D206)),AVERAGEIFS(ObservedSpeciesData!T$2:T$4955,ObservedSpeciesData!$A$2:$A$4955,$A206,ObservedSpeciesData!$D$2:$D$4955,$D206),"")</f>
        <v/>
      </c>
      <c r="U206" s="24" t="str">
        <f>IF(ISNUMBER(AVERAGEIFS(ObservedSpeciesData!U$2:U$4955,ObservedSpeciesData!$A$2:$A$4955,$A206,ObservedSpeciesData!$C$2:$C$4955,$C206,ObservedSpeciesData!$D$2:$D$4955,$D206)),AVERAGEIFS(ObservedSpeciesData!U$2:U$4955,ObservedSpeciesData!$A$2:$A$4955,$A206,ObservedSpeciesData!$C$2:$C$4955,$C206,ObservedSpeciesData!$D$2:$D$4955,$D206),"")</f>
        <v/>
      </c>
      <c r="V206" s="23" t="str">
        <f>IF(ISNUMBER(AVERAGEIFS(ObservedSpeciesData!V$2:V$4955,ObservedSpeciesData!$A$2:$A$4955,$A206,ObservedSpeciesData!$D$2:$D$4955,$D206)),AVERAGEIFS(ObservedSpeciesData!V$2:V$4955,ObservedSpeciesData!$A$2:$A$4955,$A206,ObservedSpeciesData!$D$2:$D$4955,$D206),"")</f>
        <v/>
      </c>
      <c r="W206" s="23" t="str">
        <f>IF(ISNUMBER(AVERAGEIFS(ObservedSpeciesData!W$2:W$4955,ObservedSpeciesData!$A$2:$A$4955,$A206,ObservedSpeciesData!$D$2:$D$4955,$D206)),AVERAGEIFS(ObservedSpeciesData!W$2:W$4955,ObservedSpeciesData!$A$2:$A$4955,$A206,ObservedSpeciesData!$D$2:$D$4955,$D206),"")</f>
        <v/>
      </c>
      <c r="X206" s="23" t="str">
        <f>IF(ISNUMBER(AVERAGEIFS(ObservedSpeciesData!X$2:X$4955,ObservedSpeciesData!$A$2:$A$4955,$A206,ObservedSpeciesData!$D$2:$D$4955,$D206)),AVERAGEIFS(ObservedSpeciesData!X$2:X$4955,ObservedSpeciesData!$A$2:$A$4955,$A206,ObservedSpeciesData!$D$2:$D$4955,$D206),"")</f>
        <v/>
      </c>
      <c r="Y206" s="23" t="str">
        <f>IF(ISNUMBER(AVERAGEIFS(ObservedSpeciesData!Y$2:Y$4955,ObservedSpeciesData!$A$2:$A$4955,$A206,ObservedSpeciesData!$D$2:$D$4955,$D206)),AVERAGEIFS(ObservedSpeciesData!Y$2:Y$4955,ObservedSpeciesData!$A$2:$A$4955,$A206,ObservedSpeciesData!$D$2:$D$4955,$D206),"")</f>
        <v/>
      </c>
      <c r="Z206" s="23" t="str">
        <f>IF(ISNUMBER(AVERAGEIFS(ObservedSpeciesData!Z$2:Z$4955,ObservedSpeciesData!$A$2:$A$4955,$A206,ObservedSpeciesData!$D$2:$D$4955,$D206)),AVERAGEIFS(ObservedSpeciesData!Z$2:Z$4955,ObservedSpeciesData!$A$2:$A$4955,$A206,ObservedSpeciesData!$D$2:$D$4955,$D206),"")</f>
        <v/>
      </c>
      <c r="AA206" s="23">
        <f>IF(ISNUMBER(AVERAGEIFS(ObservedSpeciesData!AA$2:AA$4955,ObservedSpeciesData!$A$2:$A$4955,$A206,ObservedSpeciesData!$D$2:$D$4955,$D206)),AVERAGEIFS(ObservedSpeciesData!AA$2:AA$4955,ObservedSpeciesData!$A$2:$A$4955,$A206,ObservedSpeciesData!$D$2:$D$4955,$D206),"")</f>
        <v>25.466666666666669</v>
      </c>
      <c r="AB206" s="24">
        <f>IF(ISNUMBER(AVERAGEIFS(ObservedSpeciesData!AB$2:AB$4955,ObservedSpeciesData!$A$2:$A$4955,$A206,ObservedSpeciesData!$D$2:$D$4955,$D206)),AVERAGEIFS(ObservedSpeciesData!AB$2:AB$4955,ObservedSpeciesData!$A$2:$A$4955,$A206,ObservedSpeciesData!$D$2:$D$4955,$D206),"")</f>
        <v>4.1000000000000002E-2</v>
      </c>
      <c r="AC206" s="24">
        <f>IF(ISNUMBER(AVERAGEIFS(ObservedSpeciesData!AC$2:AC$4955,ObservedSpeciesData!$A$2:$A$4955,$A206,ObservedSpeciesData!$D$2:$D$4955,$D206)),AVERAGEIFS(ObservedSpeciesData!AC$2:AC$4955,ObservedSpeciesData!$A$2:$A$4955,$A206,ObservedSpeciesData!$D$2:$D$4955,$D206),"")</f>
        <v>4.1000000000000002E-2</v>
      </c>
      <c r="AD206" s="23" t="str">
        <f>IF(ISNUMBER(AVERAGEIFS(ObservedSpeciesData!AD$2:AD$4955,ObservedSpeciesData!$A$2:$A$4955,$A206,ObservedSpeciesData!$D$2:$D$4955,$D206)),AVERAGEIFS(ObservedSpeciesData!AD$2:AD$4955,ObservedSpeciesData!$A$2:$A$4955,$A206,ObservedSpeciesData!$D$2:$D$4955,$D206),"")</f>
        <v/>
      </c>
      <c r="AE206" s="24" t="str">
        <f>IF(ISNUMBER(AVERAGEIFS(ObservedSpeciesData!AE$2:AE$4955,ObservedSpeciesData!$A$2:$A$4955,$A206,ObservedSpeciesData!$D$2:$D$4955,$D206)),AVERAGEIFS(ObservedSpeciesData!AE$2:AE$4955,ObservedSpeciesData!$A$2:$A$4955,$A206,ObservedSpeciesData!$D$2:$D$4955,$D206),"")</f>
        <v/>
      </c>
      <c r="AF206" s="23"/>
      <c r="AG206" s="24"/>
      <c r="AH206" s="23" t="str">
        <f>IF(ISNUMBER(AVERAGEIFS(ObservedSpeciesData!AH$2:AH$4955,ObservedSpeciesData!$A$2:$A$4955,$A206,ObservedSpeciesData!$D$2:$D$4955,$D206)),AVERAGEIFS(ObservedSpeciesData!AH$2:AH$4955,ObservedSpeciesData!$A$2:$A$4955,$A206,ObservedSpeciesData!$D$2:$D$4955,$D206),"")</f>
        <v/>
      </c>
      <c r="AI206" s="23" t="str">
        <f>IF(ISNUMBER(AVERAGEIFS(ObservedSpeciesData!AI$2:AI$4955,ObservedSpeciesData!$A$2:$A$4955,$A206,ObservedSpeciesData!$C$2:$C$4955,$C206,ObservedSpeciesData!$D$2:$D$4955,$D206)),AVERAGEIFS(ObservedSpeciesData!AI$2:AI$4955,ObservedSpeciesData!$A$2:$A$4955,$A206,ObservedSpeciesData!$C$2:$C$4955,$C206,ObservedSpeciesData!$D$2:$D$4955,$D206),"")</f>
        <v/>
      </c>
      <c r="AJ206" s="2">
        <f>COUNTIFS(ObservedSpeciesData!$A$2:$A$828,$A206,ObservedSpeciesData!$D$2:$D$828,$D206)</f>
        <v>3</v>
      </c>
      <c r="AK206" s="2">
        <f t="shared" si="3"/>
        <v>4</v>
      </c>
    </row>
    <row r="207" spans="1:37" x14ac:dyDescent="0.25">
      <c r="A207" s="14" t="s">
        <v>111</v>
      </c>
      <c r="B207" t="s">
        <v>80</v>
      </c>
      <c r="C207" t="s">
        <v>106</v>
      </c>
      <c r="D207" s="13">
        <v>42095</v>
      </c>
      <c r="E207">
        <v>1</v>
      </c>
      <c r="F207">
        <v>50</v>
      </c>
      <c r="G207" s="2" t="s">
        <v>89</v>
      </c>
      <c r="H207" s="2" t="s">
        <v>13</v>
      </c>
      <c r="I207">
        <v>3</v>
      </c>
      <c r="J207" s="2" t="s">
        <v>88</v>
      </c>
      <c r="K207" s="2">
        <f>IF(ISNUMBER(AVERAGEIFS(ObservedSpeciesData!K$2:K$4955,ObservedSpeciesData!$A$2:$A$4955,$A207,ObservedSpeciesData!$D$2:$D$4955,$D207)),AVERAGEIFS(ObservedSpeciesData!K$2:K$4955,ObservedSpeciesData!$A$2:$A$4955,$A207,ObservedSpeciesData!$D$2:$D$4955,$D207),"")</f>
        <v>37.5</v>
      </c>
      <c r="L207" s="26">
        <f>IF(ISNUMBER(AVERAGEIFS(ObservedSpeciesData!L$2:L$4955,ObservedSpeciesData!$A$2:$A$4955,$A207,ObservedSpeciesData!$D$2:$D$4955,$D207)),AVERAGEIFS(ObservedSpeciesData!L$2:L$4955,ObservedSpeciesData!$A$2:$A$4955,$A207,ObservedSpeciesData!$D$2:$D$4955,$D207),"")</f>
        <v>2102</v>
      </c>
      <c r="M207" s="23">
        <f>IF(ISNUMBER(AVERAGEIFS(ObservedSpeciesData!M$2:M$4955,ObservedSpeciesData!$A$2:$A$4955,$A207,ObservedSpeciesData!$D$2:$D$4955,$D207)),AVERAGEIFS(ObservedSpeciesData!M$2:M$4955,ObservedSpeciesData!$A$2:$A$4955,$A207,ObservedSpeciesData!$D$2:$D$4955,$D207),"")</f>
        <v>210.19999999999996</v>
      </c>
      <c r="N207" s="23" t="str">
        <f>IF(ISNUMBER(AVERAGEIFS(ObservedSpeciesData!N$2:N$4955,ObservedSpeciesData!$A$2:$A$4955,$A207,ObservedSpeciesData!$D$2:$D$4955,$D207)),AVERAGEIFS(ObservedSpeciesData!N$2:N$4955,ObservedSpeciesData!$A$2:$A$4955,$A207,ObservedSpeciesData!$D$2:$D$4955,$D207),"")</f>
        <v/>
      </c>
      <c r="O207" s="23" t="str">
        <f>IF(ISNUMBER(AVERAGEIFS(ObservedSpeciesData!O$2:O$4955,ObservedSpeciesData!$A$2:$A$4955,$A207,ObservedSpeciesData!$D$2:$D$4955,$D207)),AVERAGEIFS(ObservedSpeciesData!O$2:O$4955,ObservedSpeciesData!$A$2:$A$4955,$A207,ObservedSpeciesData!$D$2:$D$4955,$D207),"")</f>
        <v/>
      </c>
      <c r="P207" s="23" t="str">
        <f>IF(ISNUMBER(AVERAGEIFS(ObservedSpeciesData!P$2:P$4955,ObservedSpeciesData!$A$2:$A$4955,$A207,ObservedSpeciesData!$C$2:$C$4955,$C207,ObservedSpeciesData!$D$2:$D$4955,$D207)),AVERAGEIFS(ObservedSpeciesData!P$2:P$4955,ObservedSpeciesData!$A$2:$A$4955,$A207,ObservedSpeciesData!$C$2:$C$4955,$C207,ObservedSpeciesData!$D$2:$D$4955,$D207),"")</f>
        <v/>
      </c>
      <c r="Q207" s="23"/>
      <c r="R207" s="25" t="str">
        <f>IF(ISNUMBER(AVERAGEIFS(ObservedSpeciesData!R$2:R$4955,ObservedSpeciesData!$A$2:$A$4955,$A207,ObservedSpeciesData!$D$2:$D$4955,$D207)),AVERAGEIFS(ObservedSpeciesData!R$2:R$4955,ObservedSpeciesData!$A$2:$A$4955,$A207,ObservedSpeciesData!$D$2:$D$4955,$D207),"")</f>
        <v/>
      </c>
      <c r="S207" s="25" t="str">
        <f>IF(ISNUMBER(AVERAGEIFS(ObservedSpeciesData!S$2:S$4955,ObservedSpeciesData!$A$2:$A$4955,$A207,ObservedSpeciesData!$D$2:$D$4955,$D207)),AVERAGEIFS(ObservedSpeciesData!S$2:S$4955,ObservedSpeciesData!$A$2:$A$4955,$A207,ObservedSpeciesData!$D$2:$D$4955,$D207),"")</f>
        <v/>
      </c>
      <c r="T207" s="23" t="str">
        <f>IF(ISNUMBER(AVERAGEIFS(ObservedSpeciesData!T$2:T$4955,ObservedSpeciesData!$A$2:$A$4955,$A207,ObservedSpeciesData!$D$2:$D$4955,$D207)),AVERAGEIFS(ObservedSpeciesData!T$2:T$4955,ObservedSpeciesData!$A$2:$A$4955,$A207,ObservedSpeciesData!$D$2:$D$4955,$D207),"")</f>
        <v/>
      </c>
      <c r="U207" s="24" t="str">
        <f>IF(ISNUMBER(AVERAGEIFS(ObservedSpeciesData!U$2:U$4955,ObservedSpeciesData!$A$2:$A$4955,$A207,ObservedSpeciesData!$C$2:$C$4955,$C207,ObservedSpeciesData!$D$2:$D$4955,$D207)),AVERAGEIFS(ObservedSpeciesData!U$2:U$4955,ObservedSpeciesData!$A$2:$A$4955,$A207,ObservedSpeciesData!$C$2:$C$4955,$C207,ObservedSpeciesData!$D$2:$D$4955,$D207),"")</f>
        <v/>
      </c>
      <c r="V207" s="23" t="str">
        <f>IF(ISNUMBER(AVERAGEIFS(ObservedSpeciesData!V$2:V$4955,ObservedSpeciesData!$A$2:$A$4955,$A207,ObservedSpeciesData!$D$2:$D$4955,$D207)),AVERAGEIFS(ObservedSpeciesData!V$2:V$4955,ObservedSpeciesData!$A$2:$A$4955,$A207,ObservedSpeciesData!$D$2:$D$4955,$D207),"")</f>
        <v/>
      </c>
      <c r="W207" s="23" t="str">
        <f>IF(ISNUMBER(AVERAGEIFS(ObservedSpeciesData!W$2:W$4955,ObservedSpeciesData!$A$2:$A$4955,$A207,ObservedSpeciesData!$D$2:$D$4955,$D207)),AVERAGEIFS(ObservedSpeciesData!W$2:W$4955,ObservedSpeciesData!$A$2:$A$4955,$A207,ObservedSpeciesData!$D$2:$D$4955,$D207),"")</f>
        <v/>
      </c>
      <c r="X207" s="23" t="str">
        <f>IF(ISNUMBER(AVERAGEIFS(ObservedSpeciesData!X$2:X$4955,ObservedSpeciesData!$A$2:$A$4955,$A207,ObservedSpeciesData!$D$2:$D$4955,$D207)),AVERAGEIFS(ObservedSpeciesData!X$2:X$4955,ObservedSpeciesData!$A$2:$A$4955,$A207,ObservedSpeciesData!$D$2:$D$4955,$D207),"")</f>
        <v/>
      </c>
      <c r="Y207" s="23" t="str">
        <f>IF(ISNUMBER(AVERAGEIFS(ObservedSpeciesData!Y$2:Y$4955,ObservedSpeciesData!$A$2:$A$4955,$A207,ObservedSpeciesData!$D$2:$D$4955,$D207)),AVERAGEIFS(ObservedSpeciesData!Y$2:Y$4955,ObservedSpeciesData!$A$2:$A$4955,$A207,ObservedSpeciesData!$D$2:$D$4955,$D207),"")</f>
        <v/>
      </c>
      <c r="Z207" s="23" t="str">
        <f>IF(ISNUMBER(AVERAGEIFS(ObservedSpeciesData!Z$2:Z$4955,ObservedSpeciesData!$A$2:$A$4955,$A207,ObservedSpeciesData!$D$2:$D$4955,$D207)),AVERAGEIFS(ObservedSpeciesData!Z$2:Z$4955,ObservedSpeciesData!$A$2:$A$4955,$A207,ObservedSpeciesData!$D$2:$D$4955,$D207),"")</f>
        <v/>
      </c>
      <c r="AA207" s="23">
        <f>IF(ISNUMBER(AVERAGEIFS(ObservedSpeciesData!AA$2:AA$4955,ObservedSpeciesData!$A$2:$A$4955,$A207,ObservedSpeciesData!$D$2:$D$4955,$D207)),AVERAGEIFS(ObservedSpeciesData!AA$2:AA$4955,ObservedSpeciesData!$A$2:$A$4955,$A207,ObservedSpeciesData!$D$2:$D$4955,$D207),"")</f>
        <v>25.133333333333336</v>
      </c>
      <c r="AB207" s="24">
        <f>IF(ISNUMBER(AVERAGEIFS(ObservedSpeciesData!AB$2:AB$4955,ObservedSpeciesData!$A$2:$A$4955,$A207,ObservedSpeciesData!$D$2:$D$4955,$D207)),AVERAGEIFS(ObservedSpeciesData!AB$2:AB$4955,ObservedSpeciesData!$A$2:$A$4955,$A207,ObservedSpeciesData!$D$2:$D$4955,$D207),"")</f>
        <v>4.0333333333333332E-2</v>
      </c>
      <c r="AC207" s="24">
        <f>IF(ISNUMBER(AVERAGEIFS(ObservedSpeciesData!AC$2:AC$4955,ObservedSpeciesData!$A$2:$A$4955,$A207,ObservedSpeciesData!$D$2:$D$4955,$D207)),AVERAGEIFS(ObservedSpeciesData!AC$2:AC$4955,ObservedSpeciesData!$A$2:$A$4955,$A207,ObservedSpeciesData!$D$2:$D$4955,$D207),"")</f>
        <v>4.0333333333333332E-2</v>
      </c>
      <c r="AD207" s="23" t="str">
        <f>IF(ISNUMBER(AVERAGEIFS(ObservedSpeciesData!AD$2:AD$4955,ObservedSpeciesData!$A$2:$A$4955,$A207,ObservedSpeciesData!$D$2:$D$4955,$D207)),AVERAGEIFS(ObservedSpeciesData!AD$2:AD$4955,ObservedSpeciesData!$A$2:$A$4955,$A207,ObservedSpeciesData!$D$2:$D$4955,$D207),"")</f>
        <v/>
      </c>
      <c r="AE207" s="24" t="str">
        <f>IF(ISNUMBER(AVERAGEIFS(ObservedSpeciesData!AE$2:AE$4955,ObservedSpeciesData!$A$2:$A$4955,$A207,ObservedSpeciesData!$D$2:$D$4955,$D207)),AVERAGEIFS(ObservedSpeciesData!AE$2:AE$4955,ObservedSpeciesData!$A$2:$A$4955,$A207,ObservedSpeciesData!$D$2:$D$4955,$D207),"")</f>
        <v/>
      </c>
      <c r="AF207" s="23"/>
      <c r="AG207" s="24"/>
      <c r="AH207" s="23" t="str">
        <f>IF(ISNUMBER(AVERAGEIFS(ObservedSpeciesData!AH$2:AH$4955,ObservedSpeciesData!$A$2:$A$4955,$A207,ObservedSpeciesData!$D$2:$D$4955,$D207)),AVERAGEIFS(ObservedSpeciesData!AH$2:AH$4955,ObservedSpeciesData!$A$2:$A$4955,$A207,ObservedSpeciesData!$D$2:$D$4955,$D207),"")</f>
        <v/>
      </c>
      <c r="AI207" s="23" t="str">
        <f>IF(ISNUMBER(AVERAGEIFS(ObservedSpeciesData!AI$2:AI$4955,ObservedSpeciesData!$A$2:$A$4955,$A207,ObservedSpeciesData!$C$2:$C$4955,$C207,ObservedSpeciesData!$D$2:$D$4955,$D207)),AVERAGEIFS(ObservedSpeciesData!AI$2:AI$4955,ObservedSpeciesData!$A$2:$A$4955,$A207,ObservedSpeciesData!$C$2:$C$4955,$C207,ObservedSpeciesData!$D$2:$D$4955,$D207),"")</f>
        <v/>
      </c>
      <c r="AJ207" s="2">
        <f>COUNTIFS(ObservedSpeciesData!$A$2:$A$828,$A207,ObservedSpeciesData!$D$2:$D$828,$D207)</f>
        <v>3</v>
      </c>
      <c r="AK207" s="2">
        <f t="shared" si="3"/>
        <v>4</v>
      </c>
    </row>
    <row r="208" spans="1:37" x14ac:dyDescent="0.25">
      <c r="A208" s="14" t="s">
        <v>110</v>
      </c>
      <c r="B208" t="s">
        <v>80</v>
      </c>
      <c r="C208" t="s">
        <v>106</v>
      </c>
      <c r="D208" s="13">
        <v>42095</v>
      </c>
      <c r="E208">
        <v>1</v>
      </c>
      <c r="F208">
        <v>100</v>
      </c>
      <c r="G208" s="2" t="s">
        <v>89</v>
      </c>
      <c r="H208" s="2" t="s">
        <v>13</v>
      </c>
      <c r="I208">
        <v>3</v>
      </c>
      <c r="J208" s="2" t="s">
        <v>88</v>
      </c>
      <c r="K208" s="2">
        <f>IF(ISNUMBER(AVERAGEIFS(ObservedSpeciesData!K$2:K$4955,ObservedSpeciesData!$A$2:$A$4955,$A208,ObservedSpeciesData!$D$2:$D$4955,$D208)),AVERAGEIFS(ObservedSpeciesData!K$2:K$4955,ObservedSpeciesData!$A$2:$A$4955,$A208,ObservedSpeciesData!$D$2:$D$4955,$D208),"")</f>
        <v>75</v>
      </c>
      <c r="L208" s="26">
        <f>IF(ISNUMBER(AVERAGEIFS(ObservedSpeciesData!L$2:L$4955,ObservedSpeciesData!$A$2:$A$4955,$A208,ObservedSpeciesData!$D$2:$D$4955,$D208)),AVERAGEIFS(ObservedSpeciesData!L$2:L$4955,ObservedSpeciesData!$A$2:$A$4955,$A208,ObservedSpeciesData!$D$2:$D$4955,$D208),"")</f>
        <v>2019.3333333333333</v>
      </c>
      <c r="M208" s="23">
        <f>IF(ISNUMBER(AVERAGEIFS(ObservedSpeciesData!M$2:M$4955,ObservedSpeciesData!$A$2:$A$4955,$A208,ObservedSpeciesData!$D$2:$D$4955,$D208)),AVERAGEIFS(ObservedSpeciesData!M$2:M$4955,ObservedSpeciesData!$A$2:$A$4955,$A208,ObservedSpeciesData!$D$2:$D$4955,$D208),"")</f>
        <v>201.93333333333331</v>
      </c>
      <c r="N208" s="23" t="str">
        <f>IF(ISNUMBER(AVERAGEIFS(ObservedSpeciesData!N$2:N$4955,ObservedSpeciesData!$A$2:$A$4955,$A208,ObservedSpeciesData!$D$2:$D$4955,$D208)),AVERAGEIFS(ObservedSpeciesData!N$2:N$4955,ObservedSpeciesData!$A$2:$A$4955,$A208,ObservedSpeciesData!$D$2:$D$4955,$D208),"")</f>
        <v/>
      </c>
      <c r="O208" s="23" t="str">
        <f>IF(ISNUMBER(AVERAGEIFS(ObservedSpeciesData!O$2:O$4955,ObservedSpeciesData!$A$2:$A$4955,$A208,ObservedSpeciesData!$D$2:$D$4955,$D208)),AVERAGEIFS(ObservedSpeciesData!O$2:O$4955,ObservedSpeciesData!$A$2:$A$4955,$A208,ObservedSpeciesData!$D$2:$D$4955,$D208),"")</f>
        <v/>
      </c>
      <c r="P208" s="23" t="str">
        <f>IF(ISNUMBER(AVERAGEIFS(ObservedSpeciesData!P$2:P$4955,ObservedSpeciesData!$A$2:$A$4955,$A208,ObservedSpeciesData!$C$2:$C$4955,$C208,ObservedSpeciesData!$D$2:$D$4955,$D208)),AVERAGEIFS(ObservedSpeciesData!P$2:P$4955,ObservedSpeciesData!$A$2:$A$4955,$A208,ObservedSpeciesData!$C$2:$C$4955,$C208,ObservedSpeciesData!$D$2:$D$4955,$D208),"")</f>
        <v/>
      </c>
      <c r="Q208" s="23"/>
      <c r="R208" s="25" t="str">
        <f>IF(ISNUMBER(AVERAGEIFS(ObservedSpeciesData!R$2:R$4955,ObservedSpeciesData!$A$2:$A$4955,$A208,ObservedSpeciesData!$D$2:$D$4955,$D208)),AVERAGEIFS(ObservedSpeciesData!R$2:R$4955,ObservedSpeciesData!$A$2:$A$4955,$A208,ObservedSpeciesData!$D$2:$D$4955,$D208),"")</f>
        <v/>
      </c>
      <c r="S208" s="25" t="str">
        <f>IF(ISNUMBER(AVERAGEIFS(ObservedSpeciesData!S$2:S$4955,ObservedSpeciesData!$A$2:$A$4955,$A208,ObservedSpeciesData!$D$2:$D$4955,$D208)),AVERAGEIFS(ObservedSpeciesData!S$2:S$4955,ObservedSpeciesData!$A$2:$A$4955,$A208,ObservedSpeciesData!$D$2:$D$4955,$D208),"")</f>
        <v/>
      </c>
      <c r="T208" s="23" t="str">
        <f>IF(ISNUMBER(AVERAGEIFS(ObservedSpeciesData!T$2:T$4955,ObservedSpeciesData!$A$2:$A$4955,$A208,ObservedSpeciesData!$D$2:$D$4955,$D208)),AVERAGEIFS(ObservedSpeciesData!T$2:T$4955,ObservedSpeciesData!$A$2:$A$4955,$A208,ObservedSpeciesData!$D$2:$D$4955,$D208),"")</f>
        <v/>
      </c>
      <c r="U208" s="24" t="str">
        <f>IF(ISNUMBER(AVERAGEIFS(ObservedSpeciesData!U$2:U$4955,ObservedSpeciesData!$A$2:$A$4955,$A208,ObservedSpeciesData!$C$2:$C$4955,$C208,ObservedSpeciesData!$D$2:$D$4955,$D208)),AVERAGEIFS(ObservedSpeciesData!U$2:U$4955,ObservedSpeciesData!$A$2:$A$4955,$A208,ObservedSpeciesData!$C$2:$C$4955,$C208,ObservedSpeciesData!$D$2:$D$4955,$D208),"")</f>
        <v/>
      </c>
      <c r="V208" s="23" t="str">
        <f>IF(ISNUMBER(AVERAGEIFS(ObservedSpeciesData!V$2:V$4955,ObservedSpeciesData!$A$2:$A$4955,$A208,ObservedSpeciesData!$D$2:$D$4955,$D208)),AVERAGEIFS(ObservedSpeciesData!V$2:V$4955,ObservedSpeciesData!$A$2:$A$4955,$A208,ObservedSpeciesData!$D$2:$D$4955,$D208),"")</f>
        <v/>
      </c>
      <c r="W208" s="23" t="str">
        <f>IF(ISNUMBER(AVERAGEIFS(ObservedSpeciesData!W$2:W$4955,ObservedSpeciesData!$A$2:$A$4955,$A208,ObservedSpeciesData!$D$2:$D$4955,$D208)),AVERAGEIFS(ObservedSpeciesData!W$2:W$4955,ObservedSpeciesData!$A$2:$A$4955,$A208,ObservedSpeciesData!$D$2:$D$4955,$D208),"")</f>
        <v/>
      </c>
      <c r="X208" s="23" t="str">
        <f>IF(ISNUMBER(AVERAGEIFS(ObservedSpeciesData!X$2:X$4955,ObservedSpeciesData!$A$2:$A$4955,$A208,ObservedSpeciesData!$D$2:$D$4955,$D208)),AVERAGEIFS(ObservedSpeciesData!X$2:X$4955,ObservedSpeciesData!$A$2:$A$4955,$A208,ObservedSpeciesData!$D$2:$D$4955,$D208),"")</f>
        <v/>
      </c>
      <c r="Y208" s="23" t="str">
        <f>IF(ISNUMBER(AVERAGEIFS(ObservedSpeciesData!Y$2:Y$4955,ObservedSpeciesData!$A$2:$A$4955,$A208,ObservedSpeciesData!$D$2:$D$4955,$D208)),AVERAGEIFS(ObservedSpeciesData!Y$2:Y$4955,ObservedSpeciesData!$A$2:$A$4955,$A208,ObservedSpeciesData!$D$2:$D$4955,$D208),"")</f>
        <v/>
      </c>
      <c r="Z208" s="23" t="str">
        <f>IF(ISNUMBER(AVERAGEIFS(ObservedSpeciesData!Z$2:Z$4955,ObservedSpeciesData!$A$2:$A$4955,$A208,ObservedSpeciesData!$D$2:$D$4955,$D208)),AVERAGEIFS(ObservedSpeciesData!Z$2:Z$4955,ObservedSpeciesData!$A$2:$A$4955,$A208,ObservedSpeciesData!$D$2:$D$4955,$D208),"")</f>
        <v/>
      </c>
      <c r="AA208" s="23">
        <f>IF(ISNUMBER(AVERAGEIFS(ObservedSpeciesData!AA$2:AA$4955,ObservedSpeciesData!$A$2:$A$4955,$A208,ObservedSpeciesData!$D$2:$D$4955,$D208)),AVERAGEIFS(ObservedSpeciesData!AA$2:AA$4955,ObservedSpeciesData!$A$2:$A$4955,$A208,ObservedSpeciesData!$D$2:$D$4955,$D208),"")</f>
        <v>24.3</v>
      </c>
      <c r="AB208" s="24">
        <f>IF(ISNUMBER(AVERAGEIFS(ObservedSpeciesData!AB$2:AB$4955,ObservedSpeciesData!$A$2:$A$4955,$A208,ObservedSpeciesData!$D$2:$D$4955,$D208)),AVERAGEIFS(ObservedSpeciesData!AB$2:AB$4955,ObservedSpeciesData!$A$2:$A$4955,$A208,ObservedSpeciesData!$D$2:$D$4955,$D208),"")</f>
        <v>3.9000000000000007E-2</v>
      </c>
      <c r="AC208" s="24">
        <f>IF(ISNUMBER(AVERAGEIFS(ObservedSpeciesData!AC$2:AC$4955,ObservedSpeciesData!$A$2:$A$4955,$A208,ObservedSpeciesData!$D$2:$D$4955,$D208)),AVERAGEIFS(ObservedSpeciesData!AC$2:AC$4955,ObservedSpeciesData!$A$2:$A$4955,$A208,ObservedSpeciesData!$D$2:$D$4955,$D208),"")</f>
        <v>3.9000000000000007E-2</v>
      </c>
      <c r="AD208" s="23" t="str">
        <f>IF(ISNUMBER(AVERAGEIFS(ObservedSpeciesData!AD$2:AD$4955,ObservedSpeciesData!$A$2:$A$4955,$A208,ObservedSpeciesData!$D$2:$D$4955,$D208)),AVERAGEIFS(ObservedSpeciesData!AD$2:AD$4955,ObservedSpeciesData!$A$2:$A$4955,$A208,ObservedSpeciesData!$D$2:$D$4955,$D208),"")</f>
        <v/>
      </c>
      <c r="AE208" s="24" t="str">
        <f>IF(ISNUMBER(AVERAGEIFS(ObservedSpeciesData!AE$2:AE$4955,ObservedSpeciesData!$A$2:$A$4955,$A208,ObservedSpeciesData!$D$2:$D$4955,$D208)),AVERAGEIFS(ObservedSpeciesData!AE$2:AE$4955,ObservedSpeciesData!$A$2:$A$4955,$A208,ObservedSpeciesData!$D$2:$D$4955,$D208),"")</f>
        <v/>
      </c>
      <c r="AF208" s="23"/>
      <c r="AG208" s="24"/>
      <c r="AH208" s="23" t="str">
        <f>IF(ISNUMBER(AVERAGEIFS(ObservedSpeciesData!AH$2:AH$4955,ObservedSpeciesData!$A$2:$A$4955,$A208,ObservedSpeciesData!$D$2:$D$4955,$D208)),AVERAGEIFS(ObservedSpeciesData!AH$2:AH$4955,ObservedSpeciesData!$A$2:$A$4955,$A208,ObservedSpeciesData!$D$2:$D$4955,$D208),"")</f>
        <v/>
      </c>
      <c r="AI208" s="23" t="str">
        <f>IF(ISNUMBER(AVERAGEIFS(ObservedSpeciesData!AI$2:AI$4955,ObservedSpeciesData!$A$2:$A$4955,$A208,ObservedSpeciesData!$C$2:$C$4955,$C208,ObservedSpeciesData!$D$2:$D$4955,$D208)),AVERAGEIFS(ObservedSpeciesData!AI$2:AI$4955,ObservedSpeciesData!$A$2:$A$4955,$A208,ObservedSpeciesData!$C$2:$C$4955,$C208,ObservedSpeciesData!$D$2:$D$4955,$D208),"")</f>
        <v/>
      </c>
      <c r="AJ208" s="2">
        <f>COUNTIFS(ObservedSpeciesData!$A$2:$A$828,$A208,ObservedSpeciesData!$D$2:$D$828,$D208)</f>
        <v>3</v>
      </c>
      <c r="AK208" s="2">
        <f t="shared" si="3"/>
        <v>4</v>
      </c>
    </row>
    <row r="209" spans="1:37" x14ac:dyDescent="0.25">
      <c r="A209" s="14" t="s">
        <v>109</v>
      </c>
      <c r="B209" t="s">
        <v>80</v>
      </c>
      <c r="C209" t="s">
        <v>106</v>
      </c>
      <c r="D209" s="13">
        <v>42095</v>
      </c>
      <c r="E209">
        <v>1</v>
      </c>
      <c r="F209">
        <v>200</v>
      </c>
      <c r="G209" s="2" t="s">
        <v>89</v>
      </c>
      <c r="H209" s="2" t="s">
        <v>13</v>
      </c>
      <c r="I209">
        <v>3</v>
      </c>
      <c r="J209" s="2" t="s">
        <v>88</v>
      </c>
      <c r="K209" s="2">
        <f>IF(ISNUMBER(AVERAGEIFS(ObservedSpeciesData!K$2:K$4955,ObservedSpeciesData!$A$2:$A$4955,$A209,ObservedSpeciesData!$D$2:$D$4955,$D209)),AVERAGEIFS(ObservedSpeciesData!K$2:K$4955,ObservedSpeciesData!$A$2:$A$4955,$A209,ObservedSpeciesData!$D$2:$D$4955,$D209),"")</f>
        <v>150</v>
      </c>
      <c r="L209" s="26">
        <f>IF(ISNUMBER(AVERAGEIFS(ObservedSpeciesData!L$2:L$4955,ObservedSpeciesData!$A$2:$A$4955,$A209,ObservedSpeciesData!$D$2:$D$4955,$D209)),AVERAGEIFS(ObservedSpeciesData!L$2:L$4955,ObservedSpeciesData!$A$2:$A$4955,$A209,ObservedSpeciesData!$D$2:$D$4955,$D209),"")</f>
        <v>2060.6666666666665</v>
      </c>
      <c r="M209" s="23">
        <f>IF(ISNUMBER(AVERAGEIFS(ObservedSpeciesData!M$2:M$4955,ObservedSpeciesData!$A$2:$A$4955,$A209,ObservedSpeciesData!$D$2:$D$4955,$D209)),AVERAGEIFS(ObservedSpeciesData!M$2:M$4955,ObservedSpeciesData!$A$2:$A$4955,$A209,ObservedSpeciesData!$D$2:$D$4955,$D209),"")</f>
        <v>206.06666666666669</v>
      </c>
      <c r="N209" s="23" t="str">
        <f>IF(ISNUMBER(AVERAGEIFS(ObservedSpeciesData!N$2:N$4955,ObservedSpeciesData!$A$2:$A$4955,$A209,ObservedSpeciesData!$D$2:$D$4955,$D209)),AVERAGEIFS(ObservedSpeciesData!N$2:N$4955,ObservedSpeciesData!$A$2:$A$4955,$A209,ObservedSpeciesData!$D$2:$D$4955,$D209),"")</f>
        <v/>
      </c>
      <c r="O209" s="23" t="str">
        <f>IF(ISNUMBER(AVERAGEIFS(ObservedSpeciesData!O$2:O$4955,ObservedSpeciesData!$A$2:$A$4955,$A209,ObservedSpeciesData!$D$2:$D$4955,$D209)),AVERAGEIFS(ObservedSpeciesData!O$2:O$4955,ObservedSpeciesData!$A$2:$A$4955,$A209,ObservedSpeciesData!$D$2:$D$4955,$D209),"")</f>
        <v/>
      </c>
      <c r="P209" s="23" t="str">
        <f>IF(ISNUMBER(AVERAGEIFS(ObservedSpeciesData!P$2:P$4955,ObservedSpeciesData!$A$2:$A$4955,$A209,ObservedSpeciesData!$C$2:$C$4955,$C209,ObservedSpeciesData!$D$2:$D$4955,$D209)),AVERAGEIFS(ObservedSpeciesData!P$2:P$4955,ObservedSpeciesData!$A$2:$A$4955,$A209,ObservedSpeciesData!$C$2:$C$4955,$C209,ObservedSpeciesData!$D$2:$D$4955,$D209),"")</f>
        <v/>
      </c>
      <c r="Q209" s="23"/>
      <c r="R209" s="25" t="str">
        <f>IF(ISNUMBER(AVERAGEIFS(ObservedSpeciesData!R$2:R$4955,ObservedSpeciesData!$A$2:$A$4955,$A209,ObservedSpeciesData!$D$2:$D$4955,$D209)),AVERAGEIFS(ObservedSpeciesData!R$2:R$4955,ObservedSpeciesData!$A$2:$A$4955,$A209,ObservedSpeciesData!$D$2:$D$4955,$D209),"")</f>
        <v/>
      </c>
      <c r="S209" s="25" t="str">
        <f>IF(ISNUMBER(AVERAGEIFS(ObservedSpeciesData!S$2:S$4955,ObservedSpeciesData!$A$2:$A$4955,$A209,ObservedSpeciesData!$D$2:$D$4955,$D209)),AVERAGEIFS(ObservedSpeciesData!S$2:S$4955,ObservedSpeciesData!$A$2:$A$4955,$A209,ObservedSpeciesData!$D$2:$D$4955,$D209),"")</f>
        <v/>
      </c>
      <c r="T209" s="23" t="str">
        <f>IF(ISNUMBER(AVERAGEIFS(ObservedSpeciesData!T$2:T$4955,ObservedSpeciesData!$A$2:$A$4955,$A209,ObservedSpeciesData!$D$2:$D$4955,$D209)),AVERAGEIFS(ObservedSpeciesData!T$2:T$4955,ObservedSpeciesData!$A$2:$A$4955,$A209,ObservedSpeciesData!$D$2:$D$4955,$D209),"")</f>
        <v/>
      </c>
      <c r="U209" s="24" t="str">
        <f>IF(ISNUMBER(AVERAGEIFS(ObservedSpeciesData!U$2:U$4955,ObservedSpeciesData!$A$2:$A$4955,$A209,ObservedSpeciesData!$C$2:$C$4955,$C209,ObservedSpeciesData!$D$2:$D$4955,$D209)),AVERAGEIFS(ObservedSpeciesData!U$2:U$4955,ObservedSpeciesData!$A$2:$A$4955,$A209,ObservedSpeciesData!$C$2:$C$4955,$C209,ObservedSpeciesData!$D$2:$D$4955,$D209),"")</f>
        <v/>
      </c>
      <c r="V209" s="23" t="str">
        <f>IF(ISNUMBER(AVERAGEIFS(ObservedSpeciesData!V$2:V$4955,ObservedSpeciesData!$A$2:$A$4955,$A209,ObservedSpeciesData!$D$2:$D$4955,$D209)),AVERAGEIFS(ObservedSpeciesData!V$2:V$4955,ObservedSpeciesData!$A$2:$A$4955,$A209,ObservedSpeciesData!$D$2:$D$4955,$D209),"")</f>
        <v/>
      </c>
      <c r="W209" s="23" t="str">
        <f>IF(ISNUMBER(AVERAGEIFS(ObservedSpeciesData!W$2:W$4955,ObservedSpeciesData!$A$2:$A$4955,$A209,ObservedSpeciesData!$D$2:$D$4955,$D209)),AVERAGEIFS(ObservedSpeciesData!W$2:W$4955,ObservedSpeciesData!$A$2:$A$4955,$A209,ObservedSpeciesData!$D$2:$D$4955,$D209),"")</f>
        <v/>
      </c>
      <c r="X209" s="23" t="str">
        <f>IF(ISNUMBER(AVERAGEIFS(ObservedSpeciesData!X$2:X$4955,ObservedSpeciesData!$A$2:$A$4955,$A209,ObservedSpeciesData!$D$2:$D$4955,$D209)),AVERAGEIFS(ObservedSpeciesData!X$2:X$4955,ObservedSpeciesData!$A$2:$A$4955,$A209,ObservedSpeciesData!$D$2:$D$4955,$D209),"")</f>
        <v/>
      </c>
      <c r="Y209" s="23" t="str">
        <f>IF(ISNUMBER(AVERAGEIFS(ObservedSpeciesData!Y$2:Y$4955,ObservedSpeciesData!$A$2:$A$4955,$A209,ObservedSpeciesData!$D$2:$D$4955,$D209)),AVERAGEIFS(ObservedSpeciesData!Y$2:Y$4955,ObservedSpeciesData!$A$2:$A$4955,$A209,ObservedSpeciesData!$D$2:$D$4955,$D209),"")</f>
        <v/>
      </c>
      <c r="Z209" s="23" t="str">
        <f>IF(ISNUMBER(AVERAGEIFS(ObservedSpeciesData!Z$2:Z$4955,ObservedSpeciesData!$A$2:$A$4955,$A209,ObservedSpeciesData!$D$2:$D$4955,$D209)),AVERAGEIFS(ObservedSpeciesData!Z$2:Z$4955,ObservedSpeciesData!$A$2:$A$4955,$A209,ObservedSpeciesData!$D$2:$D$4955,$D209),"")</f>
        <v/>
      </c>
      <c r="AA209" s="23">
        <f>IF(ISNUMBER(AVERAGEIFS(ObservedSpeciesData!AA$2:AA$4955,ObservedSpeciesData!$A$2:$A$4955,$A209,ObservedSpeciesData!$D$2:$D$4955,$D209)),AVERAGEIFS(ObservedSpeciesData!AA$2:AA$4955,ObservedSpeciesData!$A$2:$A$4955,$A209,ObservedSpeciesData!$D$2:$D$4955,$D209),"")</f>
        <v>26.3</v>
      </c>
      <c r="AB209" s="24">
        <f>IF(ISNUMBER(AVERAGEIFS(ObservedSpeciesData!AB$2:AB$4955,ObservedSpeciesData!$A$2:$A$4955,$A209,ObservedSpeciesData!$D$2:$D$4955,$D209)),AVERAGEIFS(ObservedSpeciesData!AB$2:AB$4955,ObservedSpeciesData!$A$2:$A$4955,$A209,ObservedSpeciesData!$D$2:$D$4955,$D209),"")</f>
        <v>4.2000000000000003E-2</v>
      </c>
      <c r="AC209" s="24">
        <f>IF(ISNUMBER(AVERAGEIFS(ObservedSpeciesData!AC$2:AC$4955,ObservedSpeciesData!$A$2:$A$4955,$A209,ObservedSpeciesData!$D$2:$D$4955,$D209)),AVERAGEIFS(ObservedSpeciesData!AC$2:AC$4955,ObservedSpeciesData!$A$2:$A$4955,$A209,ObservedSpeciesData!$D$2:$D$4955,$D209),"")</f>
        <v>4.2000000000000003E-2</v>
      </c>
      <c r="AD209" s="23" t="str">
        <f>IF(ISNUMBER(AVERAGEIFS(ObservedSpeciesData!AD$2:AD$4955,ObservedSpeciesData!$A$2:$A$4955,$A209,ObservedSpeciesData!$D$2:$D$4955,$D209)),AVERAGEIFS(ObservedSpeciesData!AD$2:AD$4955,ObservedSpeciesData!$A$2:$A$4955,$A209,ObservedSpeciesData!$D$2:$D$4955,$D209),"")</f>
        <v/>
      </c>
      <c r="AE209" s="24" t="str">
        <f>IF(ISNUMBER(AVERAGEIFS(ObservedSpeciesData!AE$2:AE$4955,ObservedSpeciesData!$A$2:$A$4955,$A209,ObservedSpeciesData!$D$2:$D$4955,$D209)),AVERAGEIFS(ObservedSpeciesData!AE$2:AE$4955,ObservedSpeciesData!$A$2:$A$4955,$A209,ObservedSpeciesData!$D$2:$D$4955,$D209),"")</f>
        <v/>
      </c>
      <c r="AF209" s="23"/>
      <c r="AG209" s="24"/>
      <c r="AH209" s="23" t="str">
        <f>IF(ISNUMBER(AVERAGEIFS(ObservedSpeciesData!AH$2:AH$4955,ObservedSpeciesData!$A$2:$A$4955,$A209,ObservedSpeciesData!$D$2:$D$4955,$D209)),AVERAGEIFS(ObservedSpeciesData!AH$2:AH$4955,ObservedSpeciesData!$A$2:$A$4955,$A209,ObservedSpeciesData!$D$2:$D$4955,$D209),"")</f>
        <v/>
      </c>
      <c r="AI209" s="23" t="str">
        <f>IF(ISNUMBER(AVERAGEIFS(ObservedSpeciesData!AI$2:AI$4955,ObservedSpeciesData!$A$2:$A$4955,$A209,ObservedSpeciesData!$C$2:$C$4955,$C209,ObservedSpeciesData!$D$2:$D$4955,$D209)),AVERAGEIFS(ObservedSpeciesData!AI$2:AI$4955,ObservedSpeciesData!$A$2:$A$4955,$A209,ObservedSpeciesData!$C$2:$C$4955,$C209,ObservedSpeciesData!$D$2:$D$4955,$D209),"")</f>
        <v/>
      </c>
      <c r="AJ209" s="2">
        <f>COUNTIFS(ObservedSpeciesData!$A$2:$A$828,$A209,ObservedSpeciesData!$D$2:$D$828,$D209)</f>
        <v>3</v>
      </c>
      <c r="AK209" s="2">
        <f t="shared" si="3"/>
        <v>4</v>
      </c>
    </row>
    <row r="210" spans="1:37" x14ac:dyDescent="0.25">
      <c r="A210" s="14" t="s">
        <v>108</v>
      </c>
      <c r="B210" t="s">
        <v>80</v>
      </c>
      <c r="C210" t="s">
        <v>106</v>
      </c>
      <c r="D210" s="13">
        <v>42095</v>
      </c>
      <c r="E210">
        <v>1</v>
      </c>
      <c r="F210">
        <v>350</v>
      </c>
      <c r="G210" s="2" t="s">
        <v>89</v>
      </c>
      <c r="H210" s="2" t="s">
        <v>13</v>
      </c>
      <c r="I210">
        <v>3</v>
      </c>
      <c r="J210" s="2" t="s">
        <v>88</v>
      </c>
      <c r="K210" s="2">
        <f>IF(ISNUMBER(AVERAGEIFS(ObservedSpeciesData!K$2:K$4955,ObservedSpeciesData!$A$2:$A$4955,$A210,ObservedSpeciesData!$D$2:$D$4955,$D210)),AVERAGEIFS(ObservedSpeciesData!K$2:K$4955,ObservedSpeciesData!$A$2:$A$4955,$A210,ObservedSpeciesData!$D$2:$D$4955,$D210),"")</f>
        <v>262.5</v>
      </c>
      <c r="L210" s="26">
        <f>IF(ISNUMBER(AVERAGEIFS(ObservedSpeciesData!L$2:L$4955,ObservedSpeciesData!$A$2:$A$4955,$A210,ObservedSpeciesData!$D$2:$D$4955,$D210)),AVERAGEIFS(ObservedSpeciesData!L$2:L$4955,ObservedSpeciesData!$A$2:$A$4955,$A210,ObservedSpeciesData!$D$2:$D$4955,$D210),"")</f>
        <v>2009</v>
      </c>
      <c r="M210" s="23">
        <f>IF(ISNUMBER(AVERAGEIFS(ObservedSpeciesData!M$2:M$4955,ObservedSpeciesData!$A$2:$A$4955,$A210,ObservedSpeciesData!$D$2:$D$4955,$D210)),AVERAGEIFS(ObservedSpeciesData!M$2:M$4955,ObservedSpeciesData!$A$2:$A$4955,$A210,ObservedSpeciesData!$D$2:$D$4955,$D210),"")</f>
        <v>200.9</v>
      </c>
      <c r="N210" s="23" t="str">
        <f>IF(ISNUMBER(AVERAGEIFS(ObservedSpeciesData!N$2:N$4955,ObservedSpeciesData!$A$2:$A$4955,$A210,ObservedSpeciesData!$D$2:$D$4955,$D210)),AVERAGEIFS(ObservedSpeciesData!N$2:N$4955,ObservedSpeciesData!$A$2:$A$4955,$A210,ObservedSpeciesData!$D$2:$D$4955,$D210),"")</f>
        <v/>
      </c>
      <c r="O210" s="23" t="str">
        <f>IF(ISNUMBER(AVERAGEIFS(ObservedSpeciesData!O$2:O$4955,ObservedSpeciesData!$A$2:$A$4955,$A210,ObservedSpeciesData!$D$2:$D$4955,$D210)),AVERAGEIFS(ObservedSpeciesData!O$2:O$4955,ObservedSpeciesData!$A$2:$A$4955,$A210,ObservedSpeciesData!$D$2:$D$4955,$D210),"")</f>
        <v/>
      </c>
      <c r="P210" s="23" t="str">
        <f>IF(ISNUMBER(AVERAGEIFS(ObservedSpeciesData!P$2:P$4955,ObservedSpeciesData!$A$2:$A$4955,$A210,ObservedSpeciesData!$C$2:$C$4955,$C210,ObservedSpeciesData!$D$2:$D$4955,$D210)),AVERAGEIFS(ObservedSpeciesData!P$2:P$4955,ObservedSpeciesData!$A$2:$A$4955,$A210,ObservedSpeciesData!$C$2:$C$4955,$C210,ObservedSpeciesData!$D$2:$D$4955,$D210),"")</f>
        <v/>
      </c>
      <c r="Q210" s="23"/>
      <c r="R210" s="25" t="str">
        <f>IF(ISNUMBER(AVERAGEIFS(ObservedSpeciesData!R$2:R$4955,ObservedSpeciesData!$A$2:$A$4955,$A210,ObservedSpeciesData!$D$2:$D$4955,$D210)),AVERAGEIFS(ObservedSpeciesData!R$2:R$4955,ObservedSpeciesData!$A$2:$A$4955,$A210,ObservedSpeciesData!$D$2:$D$4955,$D210),"")</f>
        <v/>
      </c>
      <c r="S210" s="25" t="str">
        <f>IF(ISNUMBER(AVERAGEIFS(ObservedSpeciesData!S$2:S$4955,ObservedSpeciesData!$A$2:$A$4955,$A210,ObservedSpeciesData!$D$2:$D$4955,$D210)),AVERAGEIFS(ObservedSpeciesData!S$2:S$4955,ObservedSpeciesData!$A$2:$A$4955,$A210,ObservedSpeciesData!$D$2:$D$4955,$D210),"")</f>
        <v/>
      </c>
      <c r="T210" s="23" t="str">
        <f>IF(ISNUMBER(AVERAGEIFS(ObservedSpeciesData!T$2:T$4955,ObservedSpeciesData!$A$2:$A$4955,$A210,ObservedSpeciesData!$D$2:$D$4955,$D210)),AVERAGEIFS(ObservedSpeciesData!T$2:T$4955,ObservedSpeciesData!$A$2:$A$4955,$A210,ObservedSpeciesData!$D$2:$D$4955,$D210),"")</f>
        <v/>
      </c>
      <c r="U210" s="24" t="str">
        <f>IF(ISNUMBER(AVERAGEIFS(ObservedSpeciesData!U$2:U$4955,ObservedSpeciesData!$A$2:$A$4955,$A210,ObservedSpeciesData!$C$2:$C$4955,$C210,ObservedSpeciesData!$D$2:$D$4955,$D210)),AVERAGEIFS(ObservedSpeciesData!U$2:U$4955,ObservedSpeciesData!$A$2:$A$4955,$A210,ObservedSpeciesData!$C$2:$C$4955,$C210,ObservedSpeciesData!$D$2:$D$4955,$D210),"")</f>
        <v/>
      </c>
      <c r="V210" s="23" t="str">
        <f>IF(ISNUMBER(AVERAGEIFS(ObservedSpeciesData!V$2:V$4955,ObservedSpeciesData!$A$2:$A$4955,$A210,ObservedSpeciesData!$D$2:$D$4955,$D210)),AVERAGEIFS(ObservedSpeciesData!V$2:V$4955,ObservedSpeciesData!$A$2:$A$4955,$A210,ObservedSpeciesData!$D$2:$D$4955,$D210),"")</f>
        <v/>
      </c>
      <c r="W210" s="23" t="str">
        <f>IF(ISNUMBER(AVERAGEIFS(ObservedSpeciesData!W$2:W$4955,ObservedSpeciesData!$A$2:$A$4955,$A210,ObservedSpeciesData!$D$2:$D$4955,$D210)),AVERAGEIFS(ObservedSpeciesData!W$2:W$4955,ObservedSpeciesData!$A$2:$A$4955,$A210,ObservedSpeciesData!$D$2:$D$4955,$D210),"")</f>
        <v/>
      </c>
      <c r="X210" s="23" t="str">
        <f>IF(ISNUMBER(AVERAGEIFS(ObservedSpeciesData!X$2:X$4955,ObservedSpeciesData!$A$2:$A$4955,$A210,ObservedSpeciesData!$D$2:$D$4955,$D210)),AVERAGEIFS(ObservedSpeciesData!X$2:X$4955,ObservedSpeciesData!$A$2:$A$4955,$A210,ObservedSpeciesData!$D$2:$D$4955,$D210),"")</f>
        <v/>
      </c>
      <c r="Y210" s="23" t="str">
        <f>IF(ISNUMBER(AVERAGEIFS(ObservedSpeciesData!Y$2:Y$4955,ObservedSpeciesData!$A$2:$A$4955,$A210,ObservedSpeciesData!$D$2:$D$4955,$D210)),AVERAGEIFS(ObservedSpeciesData!Y$2:Y$4955,ObservedSpeciesData!$A$2:$A$4955,$A210,ObservedSpeciesData!$D$2:$D$4955,$D210),"")</f>
        <v/>
      </c>
      <c r="Z210" s="23" t="str">
        <f>IF(ISNUMBER(AVERAGEIFS(ObservedSpeciesData!Z$2:Z$4955,ObservedSpeciesData!$A$2:$A$4955,$A210,ObservedSpeciesData!$D$2:$D$4955,$D210)),AVERAGEIFS(ObservedSpeciesData!Z$2:Z$4955,ObservedSpeciesData!$A$2:$A$4955,$A210,ObservedSpeciesData!$D$2:$D$4955,$D210),"")</f>
        <v/>
      </c>
      <c r="AA210" s="23">
        <f>IF(ISNUMBER(AVERAGEIFS(ObservedSpeciesData!AA$2:AA$4955,ObservedSpeciesData!$A$2:$A$4955,$A210,ObservedSpeciesData!$D$2:$D$4955,$D210)),AVERAGEIFS(ObservedSpeciesData!AA$2:AA$4955,ObservedSpeciesData!$A$2:$A$4955,$A210,ObservedSpeciesData!$D$2:$D$4955,$D210),"")</f>
        <v>25.399999999999995</v>
      </c>
      <c r="AB210" s="24">
        <f>IF(ISNUMBER(AVERAGEIFS(ObservedSpeciesData!AB$2:AB$4955,ObservedSpeciesData!$A$2:$A$4955,$A210,ObservedSpeciesData!$D$2:$D$4955,$D210)),AVERAGEIFS(ObservedSpeciesData!AB$2:AB$4955,ObservedSpeciesData!$A$2:$A$4955,$A210,ObservedSpeciesData!$D$2:$D$4955,$D210),"")</f>
        <v>4.0666666666666663E-2</v>
      </c>
      <c r="AC210" s="24">
        <f>IF(ISNUMBER(AVERAGEIFS(ObservedSpeciesData!AC$2:AC$4955,ObservedSpeciesData!$A$2:$A$4955,$A210,ObservedSpeciesData!$D$2:$D$4955,$D210)),AVERAGEIFS(ObservedSpeciesData!AC$2:AC$4955,ObservedSpeciesData!$A$2:$A$4955,$A210,ObservedSpeciesData!$D$2:$D$4955,$D210),"")</f>
        <v>4.0666666666666663E-2</v>
      </c>
      <c r="AD210" s="23" t="str">
        <f>IF(ISNUMBER(AVERAGEIFS(ObservedSpeciesData!AD$2:AD$4955,ObservedSpeciesData!$A$2:$A$4955,$A210,ObservedSpeciesData!$D$2:$D$4955,$D210)),AVERAGEIFS(ObservedSpeciesData!AD$2:AD$4955,ObservedSpeciesData!$A$2:$A$4955,$A210,ObservedSpeciesData!$D$2:$D$4955,$D210),"")</f>
        <v/>
      </c>
      <c r="AE210" s="24" t="str">
        <f>IF(ISNUMBER(AVERAGEIFS(ObservedSpeciesData!AE$2:AE$4955,ObservedSpeciesData!$A$2:$A$4955,$A210,ObservedSpeciesData!$D$2:$D$4955,$D210)),AVERAGEIFS(ObservedSpeciesData!AE$2:AE$4955,ObservedSpeciesData!$A$2:$A$4955,$A210,ObservedSpeciesData!$D$2:$D$4955,$D210),"")</f>
        <v/>
      </c>
      <c r="AF210" s="23"/>
      <c r="AG210" s="24"/>
      <c r="AH210" s="23" t="str">
        <f>IF(ISNUMBER(AVERAGEIFS(ObservedSpeciesData!AH$2:AH$4955,ObservedSpeciesData!$A$2:$A$4955,$A210,ObservedSpeciesData!$D$2:$D$4955,$D210)),AVERAGEIFS(ObservedSpeciesData!AH$2:AH$4955,ObservedSpeciesData!$A$2:$A$4955,$A210,ObservedSpeciesData!$D$2:$D$4955,$D210),"")</f>
        <v/>
      </c>
      <c r="AI210" s="23" t="str">
        <f>IF(ISNUMBER(AVERAGEIFS(ObservedSpeciesData!AI$2:AI$4955,ObservedSpeciesData!$A$2:$A$4955,$A210,ObservedSpeciesData!$C$2:$C$4955,$C210,ObservedSpeciesData!$D$2:$D$4955,$D210)),AVERAGEIFS(ObservedSpeciesData!AI$2:AI$4955,ObservedSpeciesData!$A$2:$A$4955,$A210,ObservedSpeciesData!$C$2:$C$4955,$C210,ObservedSpeciesData!$D$2:$D$4955,$D210),"")</f>
        <v/>
      </c>
      <c r="AJ210" s="2">
        <f>COUNTIFS(ObservedSpeciesData!$A$2:$A$828,$A210,ObservedSpeciesData!$D$2:$D$828,$D210)</f>
        <v>3</v>
      </c>
      <c r="AK210" s="2">
        <f t="shared" si="3"/>
        <v>4</v>
      </c>
    </row>
    <row r="211" spans="1:37" x14ac:dyDescent="0.25">
      <c r="A211" s="14" t="s">
        <v>107</v>
      </c>
      <c r="B211" t="s">
        <v>80</v>
      </c>
      <c r="C211" t="s">
        <v>106</v>
      </c>
      <c r="D211" s="13">
        <v>42095</v>
      </c>
      <c r="E211">
        <v>1</v>
      </c>
      <c r="F211">
        <v>500</v>
      </c>
      <c r="G211" s="2" t="s">
        <v>89</v>
      </c>
      <c r="H211" s="2" t="s">
        <v>13</v>
      </c>
      <c r="I211">
        <v>3</v>
      </c>
      <c r="J211" s="2" t="s">
        <v>88</v>
      </c>
      <c r="K211" s="2">
        <f>IF(ISNUMBER(AVERAGEIFS(ObservedSpeciesData!K$2:K$4955,ObservedSpeciesData!$A$2:$A$4955,$A211,ObservedSpeciesData!$D$2:$D$4955,$D211)),AVERAGEIFS(ObservedSpeciesData!K$2:K$4955,ObservedSpeciesData!$A$2:$A$4955,$A211,ObservedSpeciesData!$D$2:$D$4955,$D211),"")</f>
        <v>375</v>
      </c>
      <c r="L211" s="26">
        <f>IF(ISNUMBER(AVERAGEIFS(ObservedSpeciesData!L$2:L$4955,ObservedSpeciesData!$A$2:$A$4955,$A211,ObservedSpeciesData!$D$2:$D$4955,$D211)),AVERAGEIFS(ObservedSpeciesData!L$2:L$4955,ObservedSpeciesData!$A$2:$A$4955,$A211,ObservedSpeciesData!$D$2:$D$4955,$D211),"")</f>
        <v>2060.6666666666665</v>
      </c>
      <c r="M211" s="23">
        <f>IF(ISNUMBER(AVERAGEIFS(ObservedSpeciesData!M$2:M$4955,ObservedSpeciesData!$A$2:$A$4955,$A211,ObservedSpeciesData!$D$2:$D$4955,$D211)),AVERAGEIFS(ObservedSpeciesData!M$2:M$4955,ObservedSpeciesData!$A$2:$A$4955,$A211,ObservedSpeciesData!$D$2:$D$4955,$D211),"")</f>
        <v>206.06666666666669</v>
      </c>
      <c r="N211" s="23" t="str">
        <f>IF(ISNUMBER(AVERAGEIFS(ObservedSpeciesData!N$2:N$4955,ObservedSpeciesData!$A$2:$A$4955,$A211,ObservedSpeciesData!$D$2:$D$4955,$D211)),AVERAGEIFS(ObservedSpeciesData!N$2:N$4955,ObservedSpeciesData!$A$2:$A$4955,$A211,ObservedSpeciesData!$D$2:$D$4955,$D211),"")</f>
        <v/>
      </c>
      <c r="O211" s="23" t="str">
        <f>IF(ISNUMBER(AVERAGEIFS(ObservedSpeciesData!O$2:O$4955,ObservedSpeciesData!$A$2:$A$4955,$A211,ObservedSpeciesData!$D$2:$D$4955,$D211)),AVERAGEIFS(ObservedSpeciesData!O$2:O$4955,ObservedSpeciesData!$A$2:$A$4955,$A211,ObservedSpeciesData!$D$2:$D$4955,$D211),"")</f>
        <v/>
      </c>
      <c r="P211" s="23" t="str">
        <f>IF(ISNUMBER(AVERAGEIFS(ObservedSpeciesData!P$2:P$4955,ObservedSpeciesData!$A$2:$A$4955,$A211,ObservedSpeciesData!$C$2:$C$4955,$C211,ObservedSpeciesData!$D$2:$D$4955,$D211)),AVERAGEIFS(ObservedSpeciesData!P$2:P$4955,ObservedSpeciesData!$A$2:$A$4955,$A211,ObservedSpeciesData!$C$2:$C$4955,$C211,ObservedSpeciesData!$D$2:$D$4955,$D211),"")</f>
        <v/>
      </c>
      <c r="Q211" s="23"/>
      <c r="R211" s="25" t="str">
        <f>IF(ISNUMBER(AVERAGEIFS(ObservedSpeciesData!R$2:R$4955,ObservedSpeciesData!$A$2:$A$4955,$A211,ObservedSpeciesData!$D$2:$D$4955,$D211)),AVERAGEIFS(ObservedSpeciesData!R$2:R$4955,ObservedSpeciesData!$A$2:$A$4955,$A211,ObservedSpeciesData!$D$2:$D$4955,$D211),"")</f>
        <v/>
      </c>
      <c r="S211" s="25" t="str">
        <f>IF(ISNUMBER(AVERAGEIFS(ObservedSpeciesData!S$2:S$4955,ObservedSpeciesData!$A$2:$A$4955,$A211,ObservedSpeciesData!$D$2:$D$4955,$D211)),AVERAGEIFS(ObservedSpeciesData!S$2:S$4955,ObservedSpeciesData!$A$2:$A$4955,$A211,ObservedSpeciesData!$D$2:$D$4955,$D211),"")</f>
        <v/>
      </c>
      <c r="T211" s="23" t="str">
        <f>IF(ISNUMBER(AVERAGEIFS(ObservedSpeciesData!T$2:T$4955,ObservedSpeciesData!$A$2:$A$4955,$A211,ObservedSpeciesData!$D$2:$D$4955,$D211)),AVERAGEIFS(ObservedSpeciesData!T$2:T$4955,ObservedSpeciesData!$A$2:$A$4955,$A211,ObservedSpeciesData!$D$2:$D$4955,$D211),"")</f>
        <v/>
      </c>
      <c r="U211" s="24" t="str">
        <f>IF(ISNUMBER(AVERAGEIFS(ObservedSpeciesData!U$2:U$4955,ObservedSpeciesData!$A$2:$A$4955,$A211,ObservedSpeciesData!$C$2:$C$4955,$C211,ObservedSpeciesData!$D$2:$D$4955,$D211)),AVERAGEIFS(ObservedSpeciesData!U$2:U$4955,ObservedSpeciesData!$A$2:$A$4955,$A211,ObservedSpeciesData!$C$2:$C$4955,$C211,ObservedSpeciesData!$D$2:$D$4955,$D211),"")</f>
        <v/>
      </c>
      <c r="V211" s="23" t="str">
        <f>IF(ISNUMBER(AVERAGEIFS(ObservedSpeciesData!V$2:V$4955,ObservedSpeciesData!$A$2:$A$4955,$A211,ObservedSpeciesData!$D$2:$D$4955,$D211)),AVERAGEIFS(ObservedSpeciesData!V$2:V$4955,ObservedSpeciesData!$A$2:$A$4955,$A211,ObservedSpeciesData!$D$2:$D$4955,$D211),"")</f>
        <v/>
      </c>
      <c r="W211" s="23" t="str">
        <f>IF(ISNUMBER(AVERAGEIFS(ObservedSpeciesData!W$2:W$4955,ObservedSpeciesData!$A$2:$A$4955,$A211,ObservedSpeciesData!$D$2:$D$4955,$D211)),AVERAGEIFS(ObservedSpeciesData!W$2:W$4955,ObservedSpeciesData!$A$2:$A$4955,$A211,ObservedSpeciesData!$D$2:$D$4955,$D211),"")</f>
        <v/>
      </c>
      <c r="X211" s="23" t="str">
        <f>IF(ISNUMBER(AVERAGEIFS(ObservedSpeciesData!X$2:X$4955,ObservedSpeciesData!$A$2:$A$4955,$A211,ObservedSpeciesData!$D$2:$D$4955,$D211)),AVERAGEIFS(ObservedSpeciesData!X$2:X$4955,ObservedSpeciesData!$A$2:$A$4955,$A211,ObservedSpeciesData!$D$2:$D$4955,$D211),"")</f>
        <v/>
      </c>
      <c r="Y211" s="23" t="str">
        <f>IF(ISNUMBER(AVERAGEIFS(ObservedSpeciesData!Y$2:Y$4955,ObservedSpeciesData!$A$2:$A$4955,$A211,ObservedSpeciesData!$D$2:$D$4955,$D211)),AVERAGEIFS(ObservedSpeciesData!Y$2:Y$4955,ObservedSpeciesData!$A$2:$A$4955,$A211,ObservedSpeciesData!$D$2:$D$4955,$D211),"")</f>
        <v/>
      </c>
      <c r="Z211" s="23" t="str">
        <f>IF(ISNUMBER(AVERAGEIFS(ObservedSpeciesData!Z$2:Z$4955,ObservedSpeciesData!$A$2:$A$4955,$A211,ObservedSpeciesData!$D$2:$D$4955,$D211)),AVERAGEIFS(ObservedSpeciesData!Z$2:Z$4955,ObservedSpeciesData!$A$2:$A$4955,$A211,ObservedSpeciesData!$D$2:$D$4955,$D211),"")</f>
        <v/>
      </c>
      <c r="AA211" s="23">
        <f>IF(ISNUMBER(AVERAGEIFS(ObservedSpeciesData!AA$2:AA$4955,ObservedSpeciesData!$A$2:$A$4955,$A211,ObservedSpeciesData!$D$2:$D$4955,$D211)),AVERAGEIFS(ObservedSpeciesData!AA$2:AA$4955,ObservedSpeciesData!$A$2:$A$4955,$A211,ObservedSpeciesData!$D$2:$D$4955,$D211),"")</f>
        <v>27.266666666666669</v>
      </c>
      <c r="AB211" s="24">
        <f>IF(ISNUMBER(AVERAGEIFS(ObservedSpeciesData!AB$2:AB$4955,ObservedSpeciesData!$A$2:$A$4955,$A211,ObservedSpeciesData!$D$2:$D$4955,$D211)),AVERAGEIFS(ObservedSpeciesData!AB$2:AB$4955,ObservedSpeciesData!$A$2:$A$4955,$A211,ObservedSpeciesData!$D$2:$D$4955,$D211),"")</f>
        <v>4.3666666666666666E-2</v>
      </c>
      <c r="AC211" s="24">
        <f>IF(ISNUMBER(AVERAGEIFS(ObservedSpeciesData!AC$2:AC$4955,ObservedSpeciesData!$A$2:$A$4955,$A211,ObservedSpeciesData!$D$2:$D$4955,$D211)),AVERAGEIFS(ObservedSpeciesData!AC$2:AC$4955,ObservedSpeciesData!$A$2:$A$4955,$A211,ObservedSpeciesData!$D$2:$D$4955,$D211),"")</f>
        <v>4.3666666666666666E-2</v>
      </c>
      <c r="AD211" s="23" t="str">
        <f>IF(ISNUMBER(AVERAGEIFS(ObservedSpeciesData!AD$2:AD$4955,ObservedSpeciesData!$A$2:$A$4955,$A211,ObservedSpeciesData!$D$2:$D$4955,$D211)),AVERAGEIFS(ObservedSpeciesData!AD$2:AD$4955,ObservedSpeciesData!$A$2:$A$4955,$A211,ObservedSpeciesData!$D$2:$D$4955,$D211),"")</f>
        <v/>
      </c>
      <c r="AE211" s="24" t="str">
        <f>IF(ISNUMBER(AVERAGEIFS(ObservedSpeciesData!AE$2:AE$4955,ObservedSpeciesData!$A$2:$A$4955,$A211,ObservedSpeciesData!$D$2:$D$4955,$D211)),AVERAGEIFS(ObservedSpeciesData!AE$2:AE$4955,ObservedSpeciesData!$A$2:$A$4955,$A211,ObservedSpeciesData!$D$2:$D$4955,$D211),"")</f>
        <v/>
      </c>
      <c r="AF211" s="23"/>
      <c r="AG211" s="24"/>
      <c r="AH211" s="23" t="str">
        <f>IF(ISNUMBER(AVERAGEIFS(ObservedSpeciesData!AH$2:AH$4955,ObservedSpeciesData!$A$2:$A$4955,$A211,ObservedSpeciesData!$D$2:$D$4955,$D211)),AVERAGEIFS(ObservedSpeciesData!AH$2:AH$4955,ObservedSpeciesData!$A$2:$A$4955,$A211,ObservedSpeciesData!$D$2:$D$4955,$D211),"")</f>
        <v/>
      </c>
      <c r="AI211" s="23" t="str">
        <f>IF(ISNUMBER(AVERAGEIFS(ObservedSpeciesData!AI$2:AI$4955,ObservedSpeciesData!$A$2:$A$4955,$A211,ObservedSpeciesData!$C$2:$C$4955,$C211,ObservedSpeciesData!$D$2:$D$4955,$D211)),AVERAGEIFS(ObservedSpeciesData!AI$2:AI$4955,ObservedSpeciesData!$A$2:$A$4955,$A211,ObservedSpeciesData!$C$2:$C$4955,$C211,ObservedSpeciesData!$D$2:$D$4955,$D211),"")</f>
        <v/>
      </c>
      <c r="AJ211" s="2">
        <f>COUNTIFS(ObservedSpeciesData!$A$2:$A$828,$A211,ObservedSpeciesData!$D$2:$D$828,$D211)</f>
        <v>3</v>
      </c>
      <c r="AK211" s="2">
        <f t="shared" si="3"/>
        <v>4</v>
      </c>
    </row>
    <row r="212" spans="1:37" x14ac:dyDescent="0.25">
      <c r="A212" s="14" t="s">
        <v>112</v>
      </c>
      <c r="B212" t="s">
        <v>80</v>
      </c>
      <c r="C212" t="s">
        <v>106</v>
      </c>
      <c r="D212" s="13">
        <v>42113</v>
      </c>
      <c r="E212">
        <v>1</v>
      </c>
      <c r="F212">
        <v>0</v>
      </c>
      <c r="G212" s="2" t="s">
        <v>89</v>
      </c>
      <c r="H212" s="2" t="s">
        <v>13</v>
      </c>
      <c r="I212">
        <v>3</v>
      </c>
      <c r="J212" s="2" t="s">
        <v>88</v>
      </c>
      <c r="K212" s="2">
        <f>IF(ISNUMBER(AVERAGEIFS(ObservedSpeciesData!K$2:K$4955,ObservedSpeciesData!$A$2:$A$4955,$A212,ObservedSpeciesData!$D$2:$D$4955,$D212)),AVERAGEIFS(ObservedSpeciesData!K$2:K$4955,ObservedSpeciesData!$A$2:$A$4955,$A212,ObservedSpeciesData!$D$2:$D$4955,$D212),"")</f>
        <v>0</v>
      </c>
      <c r="L212" s="26">
        <f>IF(ISNUMBER(AVERAGEIFS(ObservedSpeciesData!L$2:L$4955,ObservedSpeciesData!$A$2:$A$4955,$A212,ObservedSpeciesData!$D$2:$D$4955,$D212)),AVERAGEIFS(ObservedSpeciesData!L$2:L$4955,ObservedSpeciesData!$A$2:$A$4955,$A212,ObservedSpeciesData!$D$2:$D$4955,$D212),"")</f>
        <v>2257</v>
      </c>
      <c r="M212" s="23">
        <f>IF(ISNUMBER(AVERAGEIFS(ObservedSpeciesData!M$2:M$4955,ObservedSpeciesData!$A$2:$A$4955,$A212,ObservedSpeciesData!$D$2:$D$4955,$D212)),AVERAGEIFS(ObservedSpeciesData!M$2:M$4955,ObservedSpeciesData!$A$2:$A$4955,$A212,ObservedSpeciesData!$D$2:$D$4955,$D212),"")</f>
        <v>225.70000000000002</v>
      </c>
      <c r="N212" s="23" t="str">
        <f>IF(ISNUMBER(AVERAGEIFS(ObservedSpeciesData!N$2:N$4955,ObservedSpeciesData!$A$2:$A$4955,$A212,ObservedSpeciesData!$D$2:$D$4955,$D212)),AVERAGEIFS(ObservedSpeciesData!N$2:N$4955,ObservedSpeciesData!$A$2:$A$4955,$A212,ObservedSpeciesData!$D$2:$D$4955,$D212),"")</f>
        <v/>
      </c>
      <c r="O212" s="23" t="str">
        <f>IF(ISNUMBER(AVERAGEIFS(ObservedSpeciesData!O$2:O$4955,ObservedSpeciesData!$A$2:$A$4955,$A212,ObservedSpeciesData!$D$2:$D$4955,$D212)),AVERAGEIFS(ObservedSpeciesData!O$2:O$4955,ObservedSpeciesData!$A$2:$A$4955,$A212,ObservedSpeciesData!$D$2:$D$4955,$D212),"")</f>
        <v/>
      </c>
      <c r="P212" s="23" t="str">
        <f>IF(ISNUMBER(AVERAGEIFS(ObservedSpeciesData!P$2:P$4955,ObservedSpeciesData!$A$2:$A$4955,$A212,ObservedSpeciesData!$C$2:$C$4955,$C212,ObservedSpeciesData!$D$2:$D$4955,$D212)),AVERAGEIFS(ObservedSpeciesData!P$2:P$4955,ObservedSpeciesData!$A$2:$A$4955,$A212,ObservedSpeciesData!$C$2:$C$4955,$C212,ObservedSpeciesData!$D$2:$D$4955,$D212),"")</f>
        <v/>
      </c>
      <c r="Q212" s="23"/>
      <c r="R212" s="25" t="str">
        <f>IF(ISNUMBER(AVERAGEIFS(ObservedSpeciesData!R$2:R$4955,ObservedSpeciesData!$A$2:$A$4955,$A212,ObservedSpeciesData!$D$2:$D$4955,$D212)),AVERAGEIFS(ObservedSpeciesData!R$2:R$4955,ObservedSpeciesData!$A$2:$A$4955,$A212,ObservedSpeciesData!$D$2:$D$4955,$D212),"")</f>
        <v/>
      </c>
      <c r="S212" s="25" t="str">
        <f>IF(ISNUMBER(AVERAGEIFS(ObservedSpeciesData!S$2:S$4955,ObservedSpeciesData!$A$2:$A$4955,$A212,ObservedSpeciesData!$D$2:$D$4955,$D212)),AVERAGEIFS(ObservedSpeciesData!S$2:S$4955,ObservedSpeciesData!$A$2:$A$4955,$A212,ObservedSpeciesData!$D$2:$D$4955,$D212),"")</f>
        <v/>
      </c>
      <c r="T212" s="23" t="str">
        <f>IF(ISNUMBER(AVERAGEIFS(ObservedSpeciesData!T$2:T$4955,ObservedSpeciesData!$A$2:$A$4955,$A212,ObservedSpeciesData!$D$2:$D$4955,$D212)),AVERAGEIFS(ObservedSpeciesData!T$2:T$4955,ObservedSpeciesData!$A$2:$A$4955,$A212,ObservedSpeciesData!$D$2:$D$4955,$D212),"")</f>
        <v/>
      </c>
      <c r="U212" s="24" t="str">
        <f>IF(ISNUMBER(AVERAGEIFS(ObservedSpeciesData!U$2:U$4955,ObservedSpeciesData!$A$2:$A$4955,$A212,ObservedSpeciesData!$C$2:$C$4955,$C212,ObservedSpeciesData!$D$2:$D$4955,$D212)),AVERAGEIFS(ObservedSpeciesData!U$2:U$4955,ObservedSpeciesData!$A$2:$A$4955,$A212,ObservedSpeciesData!$C$2:$C$4955,$C212,ObservedSpeciesData!$D$2:$D$4955,$D212),"")</f>
        <v/>
      </c>
      <c r="V212" s="23" t="str">
        <f>IF(ISNUMBER(AVERAGEIFS(ObservedSpeciesData!V$2:V$4955,ObservedSpeciesData!$A$2:$A$4955,$A212,ObservedSpeciesData!$D$2:$D$4955,$D212)),AVERAGEIFS(ObservedSpeciesData!V$2:V$4955,ObservedSpeciesData!$A$2:$A$4955,$A212,ObservedSpeciesData!$D$2:$D$4955,$D212),"")</f>
        <v/>
      </c>
      <c r="W212" s="23" t="str">
        <f>IF(ISNUMBER(AVERAGEIFS(ObservedSpeciesData!W$2:W$4955,ObservedSpeciesData!$A$2:$A$4955,$A212,ObservedSpeciesData!$D$2:$D$4955,$D212)),AVERAGEIFS(ObservedSpeciesData!W$2:W$4955,ObservedSpeciesData!$A$2:$A$4955,$A212,ObservedSpeciesData!$D$2:$D$4955,$D212),"")</f>
        <v/>
      </c>
      <c r="X212" s="23" t="str">
        <f>IF(ISNUMBER(AVERAGEIFS(ObservedSpeciesData!X$2:X$4955,ObservedSpeciesData!$A$2:$A$4955,$A212,ObservedSpeciesData!$D$2:$D$4955,$D212)),AVERAGEIFS(ObservedSpeciesData!X$2:X$4955,ObservedSpeciesData!$A$2:$A$4955,$A212,ObservedSpeciesData!$D$2:$D$4955,$D212),"")</f>
        <v/>
      </c>
      <c r="Y212" s="23" t="str">
        <f>IF(ISNUMBER(AVERAGEIFS(ObservedSpeciesData!Y$2:Y$4955,ObservedSpeciesData!$A$2:$A$4955,$A212,ObservedSpeciesData!$D$2:$D$4955,$D212)),AVERAGEIFS(ObservedSpeciesData!Y$2:Y$4955,ObservedSpeciesData!$A$2:$A$4955,$A212,ObservedSpeciesData!$D$2:$D$4955,$D212),"")</f>
        <v/>
      </c>
      <c r="Z212" s="23" t="str">
        <f>IF(ISNUMBER(AVERAGEIFS(ObservedSpeciesData!Z$2:Z$4955,ObservedSpeciesData!$A$2:$A$4955,$A212,ObservedSpeciesData!$D$2:$D$4955,$D212)),AVERAGEIFS(ObservedSpeciesData!Z$2:Z$4955,ObservedSpeciesData!$A$2:$A$4955,$A212,ObservedSpeciesData!$D$2:$D$4955,$D212),"")</f>
        <v/>
      </c>
      <c r="AA212" s="23" t="str">
        <f>IF(ISNUMBER(AVERAGEIFS(ObservedSpeciesData!AA$2:AA$4955,ObservedSpeciesData!$A$2:$A$4955,$A212,ObservedSpeciesData!$D$2:$D$4955,$D212)),AVERAGEIFS(ObservedSpeciesData!AA$2:AA$4955,ObservedSpeciesData!$A$2:$A$4955,$A212,ObservedSpeciesData!$D$2:$D$4955,$D212),"")</f>
        <v/>
      </c>
      <c r="AB212" s="24" t="str">
        <f>IF(ISNUMBER(AVERAGEIFS(ObservedSpeciesData!AB$2:AB$4955,ObservedSpeciesData!$A$2:$A$4955,$A212,ObservedSpeciesData!$D$2:$D$4955,$D212)),AVERAGEIFS(ObservedSpeciesData!AB$2:AB$4955,ObservedSpeciesData!$A$2:$A$4955,$A212,ObservedSpeciesData!$D$2:$D$4955,$D212),"")</f>
        <v/>
      </c>
      <c r="AC212" s="24" t="str">
        <f>IF(ISNUMBER(AVERAGEIFS(ObservedSpeciesData!AC$2:AC$4955,ObservedSpeciesData!$A$2:$A$4955,$A212,ObservedSpeciesData!$D$2:$D$4955,$D212)),AVERAGEIFS(ObservedSpeciesData!AC$2:AC$4955,ObservedSpeciesData!$A$2:$A$4955,$A212,ObservedSpeciesData!$D$2:$D$4955,$D212),"")</f>
        <v/>
      </c>
      <c r="AD212" s="23" t="str">
        <f>IF(ISNUMBER(AVERAGEIFS(ObservedSpeciesData!AD$2:AD$4955,ObservedSpeciesData!$A$2:$A$4955,$A212,ObservedSpeciesData!$D$2:$D$4955,$D212)),AVERAGEIFS(ObservedSpeciesData!AD$2:AD$4955,ObservedSpeciesData!$A$2:$A$4955,$A212,ObservedSpeciesData!$D$2:$D$4955,$D212),"")</f>
        <v/>
      </c>
      <c r="AE212" s="24" t="str">
        <f>IF(ISNUMBER(AVERAGEIFS(ObservedSpeciesData!AE$2:AE$4955,ObservedSpeciesData!$A$2:$A$4955,$A212,ObservedSpeciesData!$D$2:$D$4955,$D212)),AVERAGEIFS(ObservedSpeciesData!AE$2:AE$4955,ObservedSpeciesData!$A$2:$A$4955,$A212,ObservedSpeciesData!$D$2:$D$4955,$D212),"")</f>
        <v/>
      </c>
      <c r="AF212" s="23"/>
      <c r="AG212" s="24"/>
      <c r="AH212" s="23" t="str">
        <f>IF(ISNUMBER(AVERAGEIFS(ObservedSpeciesData!AH$2:AH$4955,ObservedSpeciesData!$A$2:$A$4955,$A212,ObservedSpeciesData!$D$2:$D$4955,$D212)),AVERAGEIFS(ObservedSpeciesData!AH$2:AH$4955,ObservedSpeciesData!$A$2:$A$4955,$A212,ObservedSpeciesData!$D$2:$D$4955,$D212),"")</f>
        <v/>
      </c>
      <c r="AI212" s="23" t="str">
        <f>IF(ISNUMBER(AVERAGEIFS(ObservedSpeciesData!AI$2:AI$4955,ObservedSpeciesData!$A$2:$A$4955,$A212,ObservedSpeciesData!$C$2:$C$4955,$C212,ObservedSpeciesData!$D$2:$D$4955,$D212)),AVERAGEIFS(ObservedSpeciesData!AI$2:AI$4955,ObservedSpeciesData!$A$2:$A$4955,$A212,ObservedSpeciesData!$C$2:$C$4955,$C212,ObservedSpeciesData!$D$2:$D$4955,$D212),"")</f>
        <v/>
      </c>
      <c r="AJ212" s="2">
        <f>COUNTIFS(ObservedSpeciesData!$A$2:$A$828,$A212,ObservedSpeciesData!$D$2:$D$828,$D212)</f>
        <v>3</v>
      </c>
      <c r="AK212" s="2">
        <f t="shared" si="3"/>
        <v>1</v>
      </c>
    </row>
    <row r="213" spans="1:37" x14ac:dyDescent="0.25">
      <c r="A213" s="14" t="s">
        <v>111</v>
      </c>
      <c r="B213" t="s">
        <v>80</v>
      </c>
      <c r="C213" t="s">
        <v>106</v>
      </c>
      <c r="D213" s="13">
        <v>42113</v>
      </c>
      <c r="E213">
        <v>1</v>
      </c>
      <c r="F213">
        <v>50</v>
      </c>
      <c r="G213" s="2" t="s">
        <v>89</v>
      </c>
      <c r="H213" s="2" t="s">
        <v>13</v>
      </c>
      <c r="I213">
        <v>3</v>
      </c>
      <c r="J213" s="2" t="s">
        <v>88</v>
      </c>
      <c r="K213" s="2">
        <f>IF(ISNUMBER(AVERAGEIFS(ObservedSpeciesData!K$2:K$4955,ObservedSpeciesData!$A$2:$A$4955,$A213,ObservedSpeciesData!$D$2:$D$4955,$D213)),AVERAGEIFS(ObservedSpeciesData!K$2:K$4955,ObservedSpeciesData!$A$2:$A$4955,$A213,ObservedSpeciesData!$D$2:$D$4955,$D213),"")</f>
        <v>37.5</v>
      </c>
      <c r="L213" s="26">
        <f>IF(ISNUMBER(AVERAGEIFS(ObservedSpeciesData!L$2:L$4955,ObservedSpeciesData!$A$2:$A$4955,$A213,ObservedSpeciesData!$D$2:$D$4955,$D213)),AVERAGEIFS(ObservedSpeciesData!L$2:L$4955,ObservedSpeciesData!$A$2:$A$4955,$A213,ObservedSpeciesData!$D$2:$D$4955,$D213),"")</f>
        <v>2246.6666666666665</v>
      </c>
      <c r="M213" s="23">
        <f>IF(ISNUMBER(AVERAGEIFS(ObservedSpeciesData!M$2:M$4955,ObservedSpeciesData!$A$2:$A$4955,$A213,ObservedSpeciesData!$D$2:$D$4955,$D213)),AVERAGEIFS(ObservedSpeciesData!M$2:M$4955,ObservedSpeciesData!$A$2:$A$4955,$A213,ObservedSpeciesData!$D$2:$D$4955,$D213),"")</f>
        <v>224.66666666666666</v>
      </c>
      <c r="N213" s="23" t="str">
        <f>IF(ISNUMBER(AVERAGEIFS(ObservedSpeciesData!N$2:N$4955,ObservedSpeciesData!$A$2:$A$4955,$A213,ObservedSpeciesData!$D$2:$D$4955,$D213)),AVERAGEIFS(ObservedSpeciesData!N$2:N$4955,ObservedSpeciesData!$A$2:$A$4955,$A213,ObservedSpeciesData!$D$2:$D$4955,$D213),"")</f>
        <v/>
      </c>
      <c r="O213" s="23" t="str">
        <f>IF(ISNUMBER(AVERAGEIFS(ObservedSpeciesData!O$2:O$4955,ObservedSpeciesData!$A$2:$A$4955,$A213,ObservedSpeciesData!$D$2:$D$4955,$D213)),AVERAGEIFS(ObservedSpeciesData!O$2:O$4955,ObservedSpeciesData!$A$2:$A$4955,$A213,ObservedSpeciesData!$D$2:$D$4955,$D213),"")</f>
        <v/>
      </c>
      <c r="P213" s="23" t="str">
        <f>IF(ISNUMBER(AVERAGEIFS(ObservedSpeciesData!P$2:P$4955,ObservedSpeciesData!$A$2:$A$4955,$A213,ObservedSpeciesData!$C$2:$C$4955,$C213,ObservedSpeciesData!$D$2:$D$4955,$D213)),AVERAGEIFS(ObservedSpeciesData!P$2:P$4955,ObservedSpeciesData!$A$2:$A$4955,$A213,ObservedSpeciesData!$C$2:$C$4955,$C213,ObservedSpeciesData!$D$2:$D$4955,$D213),"")</f>
        <v/>
      </c>
      <c r="Q213" s="23"/>
      <c r="R213" s="25" t="str">
        <f>IF(ISNUMBER(AVERAGEIFS(ObservedSpeciesData!R$2:R$4955,ObservedSpeciesData!$A$2:$A$4955,$A213,ObservedSpeciesData!$D$2:$D$4955,$D213)),AVERAGEIFS(ObservedSpeciesData!R$2:R$4955,ObservedSpeciesData!$A$2:$A$4955,$A213,ObservedSpeciesData!$D$2:$D$4955,$D213),"")</f>
        <v/>
      </c>
      <c r="S213" s="25" t="str">
        <f>IF(ISNUMBER(AVERAGEIFS(ObservedSpeciesData!S$2:S$4955,ObservedSpeciesData!$A$2:$A$4955,$A213,ObservedSpeciesData!$D$2:$D$4955,$D213)),AVERAGEIFS(ObservedSpeciesData!S$2:S$4955,ObservedSpeciesData!$A$2:$A$4955,$A213,ObservedSpeciesData!$D$2:$D$4955,$D213),"")</f>
        <v/>
      </c>
      <c r="T213" s="23" t="str">
        <f>IF(ISNUMBER(AVERAGEIFS(ObservedSpeciesData!T$2:T$4955,ObservedSpeciesData!$A$2:$A$4955,$A213,ObservedSpeciesData!$D$2:$D$4955,$D213)),AVERAGEIFS(ObservedSpeciesData!T$2:T$4955,ObservedSpeciesData!$A$2:$A$4955,$A213,ObservedSpeciesData!$D$2:$D$4955,$D213),"")</f>
        <v/>
      </c>
      <c r="U213" s="24" t="str">
        <f>IF(ISNUMBER(AVERAGEIFS(ObservedSpeciesData!U$2:U$4955,ObservedSpeciesData!$A$2:$A$4955,$A213,ObservedSpeciesData!$C$2:$C$4955,$C213,ObservedSpeciesData!$D$2:$D$4955,$D213)),AVERAGEIFS(ObservedSpeciesData!U$2:U$4955,ObservedSpeciesData!$A$2:$A$4955,$A213,ObservedSpeciesData!$C$2:$C$4955,$C213,ObservedSpeciesData!$D$2:$D$4955,$D213),"")</f>
        <v/>
      </c>
      <c r="V213" s="23" t="str">
        <f>IF(ISNUMBER(AVERAGEIFS(ObservedSpeciesData!V$2:V$4955,ObservedSpeciesData!$A$2:$A$4955,$A213,ObservedSpeciesData!$D$2:$D$4955,$D213)),AVERAGEIFS(ObservedSpeciesData!V$2:V$4955,ObservedSpeciesData!$A$2:$A$4955,$A213,ObservedSpeciesData!$D$2:$D$4955,$D213),"")</f>
        <v/>
      </c>
      <c r="W213" s="23" t="str">
        <f>IF(ISNUMBER(AVERAGEIFS(ObservedSpeciesData!W$2:W$4955,ObservedSpeciesData!$A$2:$A$4955,$A213,ObservedSpeciesData!$D$2:$D$4955,$D213)),AVERAGEIFS(ObservedSpeciesData!W$2:W$4955,ObservedSpeciesData!$A$2:$A$4955,$A213,ObservedSpeciesData!$D$2:$D$4955,$D213),"")</f>
        <v/>
      </c>
      <c r="X213" s="23" t="str">
        <f>IF(ISNUMBER(AVERAGEIFS(ObservedSpeciesData!X$2:X$4955,ObservedSpeciesData!$A$2:$A$4955,$A213,ObservedSpeciesData!$D$2:$D$4955,$D213)),AVERAGEIFS(ObservedSpeciesData!X$2:X$4955,ObservedSpeciesData!$A$2:$A$4955,$A213,ObservedSpeciesData!$D$2:$D$4955,$D213),"")</f>
        <v/>
      </c>
      <c r="Y213" s="23" t="str">
        <f>IF(ISNUMBER(AVERAGEIFS(ObservedSpeciesData!Y$2:Y$4955,ObservedSpeciesData!$A$2:$A$4955,$A213,ObservedSpeciesData!$D$2:$D$4955,$D213)),AVERAGEIFS(ObservedSpeciesData!Y$2:Y$4955,ObservedSpeciesData!$A$2:$A$4955,$A213,ObservedSpeciesData!$D$2:$D$4955,$D213),"")</f>
        <v/>
      </c>
      <c r="Z213" s="23" t="str">
        <f>IF(ISNUMBER(AVERAGEIFS(ObservedSpeciesData!Z$2:Z$4955,ObservedSpeciesData!$A$2:$A$4955,$A213,ObservedSpeciesData!$D$2:$D$4955,$D213)),AVERAGEIFS(ObservedSpeciesData!Z$2:Z$4955,ObservedSpeciesData!$A$2:$A$4955,$A213,ObservedSpeciesData!$D$2:$D$4955,$D213),"")</f>
        <v/>
      </c>
      <c r="AA213" s="23" t="str">
        <f>IF(ISNUMBER(AVERAGEIFS(ObservedSpeciesData!AA$2:AA$4955,ObservedSpeciesData!$A$2:$A$4955,$A213,ObservedSpeciesData!$D$2:$D$4955,$D213)),AVERAGEIFS(ObservedSpeciesData!AA$2:AA$4955,ObservedSpeciesData!$A$2:$A$4955,$A213,ObservedSpeciesData!$D$2:$D$4955,$D213),"")</f>
        <v/>
      </c>
      <c r="AB213" s="24" t="str">
        <f>IF(ISNUMBER(AVERAGEIFS(ObservedSpeciesData!AB$2:AB$4955,ObservedSpeciesData!$A$2:$A$4955,$A213,ObservedSpeciesData!$D$2:$D$4955,$D213)),AVERAGEIFS(ObservedSpeciesData!AB$2:AB$4955,ObservedSpeciesData!$A$2:$A$4955,$A213,ObservedSpeciesData!$D$2:$D$4955,$D213),"")</f>
        <v/>
      </c>
      <c r="AC213" s="24" t="str">
        <f>IF(ISNUMBER(AVERAGEIFS(ObservedSpeciesData!AC$2:AC$4955,ObservedSpeciesData!$A$2:$A$4955,$A213,ObservedSpeciesData!$D$2:$D$4955,$D213)),AVERAGEIFS(ObservedSpeciesData!AC$2:AC$4955,ObservedSpeciesData!$A$2:$A$4955,$A213,ObservedSpeciesData!$D$2:$D$4955,$D213),"")</f>
        <v/>
      </c>
      <c r="AD213" s="23" t="str">
        <f>IF(ISNUMBER(AVERAGEIFS(ObservedSpeciesData!AD$2:AD$4955,ObservedSpeciesData!$A$2:$A$4955,$A213,ObservedSpeciesData!$D$2:$D$4955,$D213)),AVERAGEIFS(ObservedSpeciesData!AD$2:AD$4955,ObservedSpeciesData!$A$2:$A$4955,$A213,ObservedSpeciesData!$D$2:$D$4955,$D213),"")</f>
        <v/>
      </c>
      <c r="AE213" s="24" t="str">
        <f>IF(ISNUMBER(AVERAGEIFS(ObservedSpeciesData!AE$2:AE$4955,ObservedSpeciesData!$A$2:$A$4955,$A213,ObservedSpeciesData!$D$2:$D$4955,$D213)),AVERAGEIFS(ObservedSpeciesData!AE$2:AE$4955,ObservedSpeciesData!$A$2:$A$4955,$A213,ObservedSpeciesData!$D$2:$D$4955,$D213),"")</f>
        <v/>
      </c>
      <c r="AF213" s="23"/>
      <c r="AG213" s="24"/>
      <c r="AH213" s="23" t="str">
        <f>IF(ISNUMBER(AVERAGEIFS(ObservedSpeciesData!AH$2:AH$4955,ObservedSpeciesData!$A$2:$A$4955,$A213,ObservedSpeciesData!$D$2:$D$4955,$D213)),AVERAGEIFS(ObservedSpeciesData!AH$2:AH$4955,ObservedSpeciesData!$A$2:$A$4955,$A213,ObservedSpeciesData!$D$2:$D$4955,$D213),"")</f>
        <v/>
      </c>
      <c r="AI213" s="23" t="str">
        <f>IF(ISNUMBER(AVERAGEIFS(ObservedSpeciesData!AI$2:AI$4955,ObservedSpeciesData!$A$2:$A$4955,$A213,ObservedSpeciesData!$C$2:$C$4955,$C213,ObservedSpeciesData!$D$2:$D$4955,$D213)),AVERAGEIFS(ObservedSpeciesData!AI$2:AI$4955,ObservedSpeciesData!$A$2:$A$4955,$A213,ObservedSpeciesData!$C$2:$C$4955,$C213,ObservedSpeciesData!$D$2:$D$4955,$D213),"")</f>
        <v/>
      </c>
      <c r="AJ213" s="2">
        <f>COUNTIFS(ObservedSpeciesData!$A$2:$A$828,$A213,ObservedSpeciesData!$D$2:$D$828,$D213)</f>
        <v>3</v>
      </c>
      <c r="AK213" s="2">
        <f t="shared" si="3"/>
        <v>1</v>
      </c>
    </row>
    <row r="214" spans="1:37" x14ac:dyDescent="0.25">
      <c r="A214" s="14" t="s">
        <v>110</v>
      </c>
      <c r="B214" t="s">
        <v>80</v>
      </c>
      <c r="C214" t="s">
        <v>106</v>
      </c>
      <c r="D214" s="13">
        <v>42113</v>
      </c>
      <c r="E214">
        <v>1</v>
      </c>
      <c r="F214">
        <v>100</v>
      </c>
      <c r="G214" s="2" t="s">
        <v>89</v>
      </c>
      <c r="H214" s="2" t="s">
        <v>13</v>
      </c>
      <c r="I214">
        <v>3</v>
      </c>
      <c r="J214" s="2" t="s">
        <v>88</v>
      </c>
      <c r="K214" s="2">
        <f>IF(ISNUMBER(AVERAGEIFS(ObservedSpeciesData!K$2:K$4955,ObservedSpeciesData!$A$2:$A$4955,$A214,ObservedSpeciesData!$D$2:$D$4955,$D214)),AVERAGEIFS(ObservedSpeciesData!K$2:K$4955,ObservedSpeciesData!$A$2:$A$4955,$A214,ObservedSpeciesData!$D$2:$D$4955,$D214),"")</f>
        <v>75</v>
      </c>
      <c r="L214" s="26">
        <f>IF(ISNUMBER(AVERAGEIFS(ObservedSpeciesData!L$2:L$4955,ObservedSpeciesData!$A$2:$A$4955,$A214,ObservedSpeciesData!$D$2:$D$4955,$D214)),AVERAGEIFS(ObservedSpeciesData!L$2:L$4955,ObservedSpeciesData!$A$2:$A$4955,$A214,ObservedSpeciesData!$D$2:$D$4955,$D214),"")</f>
        <v>2143.3333333333335</v>
      </c>
      <c r="M214" s="23">
        <f>IF(ISNUMBER(AVERAGEIFS(ObservedSpeciesData!M$2:M$4955,ObservedSpeciesData!$A$2:$A$4955,$A214,ObservedSpeciesData!$D$2:$D$4955,$D214)),AVERAGEIFS(ObservedSpeciesData!M$2:M$4955,ObservedSpeciesData!$A$2:$A$4955,$A214,ObservedSpeciesData!$D$2:$D$4955,$D214),"")</f>
        <v>214.33333333333334</v>
      </c>
      <c r="N214" s="23" t="str">
        <f>IF(ISNUMBER(AVERAGEIFS(ObservedSpeciesData!N$2:N$4955,ObservedSpeciesData!$A$2:$A$4955,$A214,ObservedSpeciesData!$D$2:$D$4955,$D214)),AVERAGEIFS(ObservedSpeciesData!N$2:N$4955,ObservedSpeciesData!$A$2:$A$4955,$A214,ObservedSpeciesData!$D$2:$D$4955,$D214),"")</f>
        <v/>
      </c>
      <c r="O214" s="23" t="str">
        <f>IF(ISNUMBER(AVERAGEIFS(ObservedSpeciesData!O$2:O$4955,ObservedSpeciesData!$A$2:$A$4955,$A214,ObservedSpeciesData!$D$2:$D$4955,$D214)),AVERAGEIFS(ObservedSpeciesData!O$2:O$4955,ObservedSpeciesData!$A$2:$A$4955,$A214,ObservedSpeciesData!$D$2:$D$4955,$D214),"")</f>
        <v/>
      </c>
      <c r="P214" s="23" t="str">
        <f>IF(ISNUMBER(AVERAGEIFS(ObservedSpeciesData!P$2:P$4955,ObservedSpeciesData!$A$2:$A$4955,$A214,ObservedSpeciesData!$C$2:$C$4955,$C214,ObservedSpeciesData!$D$2:$D$4955,$D214)),AVERAGEIFS(ObservedSpeciesData!P$2:P$4955,ObservedSpeciesData!$A$2:$A$4955,$A214,ObservedSpeciesData!$C$2:$C$4955,$C214,ObservedSpeciesData!$D$2:$D$4955,$D214),"")</f>
        <v/>
      </c>
      <c r="Q214" s="23"/>
      <c r="R214" s="25" t="str">
        <f>IF(ISNUMBER(AVERAGEIFS(ObservedSpeciesData!R$2:R$4955,ObservedSpeciesData!$A$2:$A$4955,$A214,ObservedSpeciesData!$D$2:$D$4955,$D214)),AVERAGEIFS(ObservedSpeciesData!R$2:R$4955,ObservedSpeciesData!$A$2:$A$4955,$A214,ObservedSpeciesData!$D$2:$D$4955,$D214),"")</f>
        <v/>
      </c>
      <c r="S214" s="25" t="str">
        <f>IF(ISNUMBER(AVERAGEIFS(ObservedSpeciesData!S$2:S$4955,ObservedSpeciesData!$A$2:$A$4955,$A214,ObservedSpeciesData!$D$2:$D$4955,$D214)),AVERAGEIFS(ObservedSpeciesData!S$2:S$4955,ObservedSpeciesData!$A$2:$A$4955,$A214,ObservedSpeciesData!$D$2:$D$4955,$D214),"")</f>
        <v/>
      </c>
      <c r="T214" s="23" t="str">
        <f>IF(ISNUMBER(AVERAGEIFS(ObservedSpeciesData!T$2:T$4955,ObservedSpeciesData!$A$2:$A$4955,$A214,ObservedSpeciesData!$D$2:$D$4955,$D214)),AVERAGEIFS(ObservedSpeciesData!T$2:T$4955,ObservedSpeciesData!$A$2:$A$4955,$A214,ObservedSpeciesData!$D$2:$D$4955,$D214),"")</f>
        <v/>
      </c>
      <c r="U214" s="24" t="str">
        <f>IF(ISNUMBER(AVERAGEIFS(ObservedSpeciesData!U$2:U$4955,ObservedSpeciesData!$A$2:$A$4955,$A214,ObservedSpeciesData!$C$2:$C$4955,$C214,ObservedSpeciesData!$D$2:$D$4955,$D214)),AVERAGEIFS(ObservedSpeciesData!U$2:U$4955,ObservedSpeciesData!$A$2:$A$4955,$A214,ObservedSpeciesData!$C$2:$C$4955,$C214,ObservedSpeciesData!$D$2:$D$4955,$D214),"")</f>
        <v/>
      </c>
      <c r="V214" s="23" t="str">
        <f>IF(ISNUMBER(AVERAGEIFS(ObservedSpeciesData!V$2:V$4955,ObservedSpeciesData!$A$2:$A$4955,$A214,ObservedSpeciesData!$D$2:$D$4955,$D214)),AVERAGEIFS(ObservedSpeciesData!V$2:V$4955,ObservedSpeciesData!$A$2:$A$4955,$A214,ObservedSpeciesData!$D$2:$D$4955,$D214),"")</f>
        <v/>
      </c>
      <c r="W214" s="23" t="str">
        <f>IF(ISNUMBER(AVERAGEIFS(ObservedSpeciesData!W$2:W$4955,ObservedSpeciesData!$A$2:$A$4955,$A214,ObservedSpeciesData!$D$2:$D$4955,$D214)),AVERAGEIFS(ObservedSpeciesData!W$2:W$4955,ObservedSpeciesData!$A$2:$A$4955,$A214,ObservedSpeciesData!$D$2:$D$4955,$D214),"")</f>
        <v/>
      </c>
      <c r="X214" s="23" t="str">
        <f>IF(ISNUMBER(AVERAGEIFS(ObservedSpeciesData!X$2:X$4955,ObservedSpeciesData!$A$2:$A$4955,$A214,ObservedSpeciesData!$D$2:$D$4955,$D214)),AVERAGEIFS(ObservedSpeciesData!X$2:X$4955,ObservedSpeciesData!$A$2:$A$4955,$A214,ObservedSpeciesData!$D$2:$D$4955,$D214),"")</f>
        <v/>
      </c>
      <c r="Y214" s="23" t="str">
        <f>IF(ISNUMBER(AVERAGEIFS(ObservedSpeciesData!Y$2:Y$4955,ObservedSpeciesData!$A$2:$A$4955,$A214,ObservedSpeciesData!$D$2:$D$4955,$D214)),AVERAGEIFS(ObservedSpeciesData!Y$2:Y$4955,ObservedSpeciesData!$A$2:$A$4955,$A214,ObservedSpeciesData!$D$2:$D$4955,$D214),"")</f>
        <v/>
      </c>
      <c r="Z214" s="23" t="str">
        <f>IF(ISNUMBER(AVERAGEIFS(ObservedSpeciesData!Z$2:Z$4955,ObservedSpeciesData!$A$2:$A$4955,$A214,ObservedSpeciesData!$D$2:$D$4955,$D214)),AVERAGEIFS(ObservedSpeciesData!Z$2:Z$4955,ObservedSpeciesData!$A$2:$A$4955,$A214,ObservedSpeciesData!$D$2:$D$4955,$D214),"")</f>
        <v/>
      </c>
      <c r="AA214" s="23" t="str">
        <f>IF(ISNUMBER(AVERAGEIFS(ObservedSpeciesData!AA$2:AA$4955,ObservedSpeciesData!$A$2:$A$4955,$A214,ObservedSpeciesData!$D$2:$D$4955,$D214)),AVERAGEIFS(ObservedSpeciesData!AA$2:AA$4955,ObservedSpeciesData!$A$2:$A$4955,$A214,ObservedSpeciesData!$D$2:$D$4955,$D214),"")</f>
        <v/>
      </c>
      <c r="AB214" s="24" t="str">
        <f>IF(ISNUMBER(AVERAGEIFS(ObservedSpeciesData!AB$2:AB$4955,ObservedSpeciesData!$A$2:$A$4955,$A214,ObservedSpeciesData!$D$2:$D$4955,$D214)),AVERAGEIFS(ObservedSpeciesData!AB$2:AB$4955,ObservedSpeciesData!$A$2:$A$4955,$A214,ObservedSpeciesData!$D$2:$D$4955,$D214),"")</f>
        <v/>
      </c>
      <c r="AC214" s="24" t="str">
        <f>IF(ISNUMBER(AVERAGEIFS(ObservedSpeciesData!AC$2:AC$4955,ObservedSpeciesData!$A$2:$A$4955,$A214,ObservedSpeciesData!$D$2:$D$4955,$D214)),AVERAGEIFS(ObservedSpeciesData!AC$2:AC$4955,ObservedSpeciesData!$A$2:$A$4955,$A214,ObservedSpeciesData!$D$2:$D$4955,$D214),"")</f>
        <v/>
      </c>
      <c r="AD214" s="23" t="str">
        <f>IF(ISNUMBER(AVERAGEIFS(ObservedSpeciesData!AD$2:AD$4955,ObservedSpeciesData!$A$2:$A$4955,$A214,ObservedSpeciesData!$D$2:$D$4955,$D214)),AVERAGEIFS(ObservedSpeciesData!AD$2:AD$4955,ObservedSpeciesData!$A$2:$A$4955,$A214,ObservedSpeciesData!$D$2:$D$4955,$D214),"")</f>
        <v/>
      </c>
      <c r="AE214" s="24" t="str">
        <f>IF(ISNUMBER(AVERAGEIFS(ObservedSpeciesData!AE$2:AE$4955,ObservedSpeciesData!$A$2:$A$4955,$A214,ObservedSpeciesData!$D$2:$D$4955,$D214)),AVERAGEIFS(ObservedSpeciesData!AE$2:AE$4955,ObservedSpeciesData!$A$2:$A$4955,$A214,ObservedSpeciesData!$D$2:$D$4955,$D214),"")</f>
        <v/>
      </c>
      <c r="AF214" s="23"/>
      <c r="AG214" s="24"/>
      <c r="AH214" s="23" t="str">
        <f>IF(ISNUMBER(AVERAGEIFS(ObservedSpeciesData!AH$2:AH$4955,ObservedSpeciesData!$A$2:$A$4955,$A214,ObservedSpeciesData!$D$2:$D$4955,$D214)),AVERAGEIFS(ObservedSpeciesData!AH$2:AH$4955,ObservedSpeciesData!$A$2:$A$4955,$A214,ObservedSpeciesData!$D$2:$D$4955,$D214),"")</f>
        <v/>
      </c>
      <c r="AI214" s="23" t="str">
        <f>IF(ISNUMBER(AVERAGEIFS(ObservedSpeciesData!AI$2:AI$4955,ObservedSpeciesData!$A$2:$A$4955,$A214,ObservedSpeciesData!$C$2:$C$4955,$C214,ObservedSpeciesData!$D$2:$D$4955,$D214)),AVERAGEIFS(ObservedSpeciesData!AI$2:AI$4955,ObservedSpeciesData!$A$2:$A$4955,$A214,ObservedSpeciesData!$C$2:$C$4955,$C214,ObservedSpeciesData!$D$2:$D$4955,$D214),"")</f>
        <v/>
      </c>
      <c r="AJ214" s="2">
        <f>COUNTIFS(ObservedSpeciesData!$A$2:$A$828,$A214,ObservedSpeciesData!$D$2:$D$828,$D214)</f>
        <v>3</v>
      </c>
      <c r="AK214" s="2">
        <f t="shared" si="3"/>
        <v>1</v>
      </c>
    </row>
    <row r="215" spans="1:37" x14ac:dyDescent="0.25">
      <c r="A215" s="14" t="s">
        <v>109</v>
      </c>
      <c r="B215" t="s">
        <v>80</v>
      </c>
      <c r="C215" t="s">
        <v>106</v>
      </c>
      <c r="D215" s="13">
        <v>42113</v>
      </c>
      <c r="E215">
        <v>1</v>
      </c>
      <c r="F215">
        <v>200</v>
      </c>
      <c r="G215" s="2" t="s">
        <v>89</v>
      </c>
      <c r="H215" s="2" t="s">
        <v>13</v>
      </c>
      <c r="I215">
        <v>3</v>
      </c>
      <c r="J215" s="2" t="s">
        <v>88</v>
      </c>
      <c r="K215" s="2">
        <f>IF(ISNUMBER(AVERAGEIFS(ObservedSpeciesData!K$2:K$4955,ObservedSpeciesData!$A$2:$A$4955,$A215,ObservedSpeciesData!$D$2:$D$4955,$D215)),AVERAGEIFS(ObservedSpeciesData!K$2:K$4955,ObservedSpeciesData!$A$2:$A$4955,$A215,ObservedSpeciesData!$D$2:$D$4955,$D215),"")</f>
        <v>150</v>
      </c>
      <c r="L215" s="26">
        <f>IF(ISNUMBER(AVERAGEIFS(ObservedSpeciesData!L$2:L$4955,ObservedSpeciesData!$A$2:$A$4955,$A215,ObservedSpeciesData!$D$2:$D$4955,$D215)),AVERAGEIFS(ObservedSpeciesData!L$2:L$4955,ObservedSpeciesData!$A$2:$A$4955,$A215,ObservedSpeciesData!$D$2:$D$4955,$D215),"")</f>
        <v>2174.3333333333335</v>
      </c>
      <c r="M215" s="23">
        <f>IF(ISNUMBER(AVERAGEIFS(ObservedSpeciesData!M$2:M$4955,ObservedSpeciesData!$A$2:$A$4955,$A215,ObservedSpeciesData!$D$2:$D$4955,$D215)),AVERAGEIFS(ObservedSpeciesData!M$2:M$4955,ObservedSpeciesData!$A$2:$A$4955,$A215,ObservedSpeciesData!$D$2:$D$4955,$D215),"")</f>
        <v>217.43333333333331</v>
      </c>
      <c r="N215" s="23" t="str">
        <f>IF(ISNUMBER(AVERAGEIFS(ObservedSpeciesData!N$2:N$4955,ObservedSpeciesData!$A$2:$A$4955,$A215,ObservedSpeciesData!$D$2:$D$4955,$D215)),AVERAGEIFS(ObservedSpeciesData!N$2:N$4955,ObservedSpeciesData!$A$2:$A$4955,$A215,ObservedSpeciesData!$D$2:$D$4955,$D215),"")</f>
        <v/>
      </c>
      <c r="O215" s="23" t="str">
        <f>IF(ISNUMBER(AVERAGEIFS(ObservedSpeciesData!O$2:O$4955,ObservedSpeciesData!$A$2:$A$4955,$A215,ObservedSpeciesData!$D$2:$D$4955,$D215)),AVERAGEIFS(ObservedSpeciesData!O$2:O$4955,ObservedSpeciesData!$A$2:$A$4955,$A215,ObservedSpeciesData!$D$2:$D$4955,$D215),"")</f>
        <v/>
      </c>
      <c r="P215" s="23" t="str">
        <f>IF(ISNUMBER(AVERAGEIFS(ObservedSpeciesData!P$2:P$4955,ObservedSpeciesData!$A$2:$A$4955,$A215,ObservedSpeciesData!$C$2:$C$4955,$C215,ObservedSpeciesData!$D$2:$D$4955,$D215)),AVERAGEIFS(ObservedSpeciesData!P$2:P$4955,ObservedSpeciesData!$A$2:$A$4955,$A215,ObservedSpeciesData!$C$2:$C$4955,$C215,ObservedSpeciesData!$D$2:$D$4955,$D215),"")</f>
        <v/>
      </c>
      <c r="Q215" s="23"/>
      <c r="R215" s="25" t="str">
        <f>IF(ISNUMBER(AVERAGEIFS(ObservedSpeciesData!R$2:R$4955,ObservedSpeciesData!$A$2:$A$4955,$A215,ObservedSpeciesData!$D$2:$D$4955,$D215)),AVERAGEIFS(ObservedSpeciesData!R$2:R$4955,ObservedSpeciesData!$A$2:$A$4955,$A215,ObservedSpeciesData!$D$2:$D$4955,$D215),"")</f>
        <v/>
      </c>
      <c r="S215" s="25" t="str">
        <f>IF(ISNUMBER(AVERAGEIFS(ObservedSpeciesData!S$2:S$4955,ObservedSpeciesData!$A$2:$A$4955,$A215,ObservedSpeciesData!$D$2:$D$4955,$D215)),AVERAGEIFS(ObservedSpeciesData!S$2:S$4955,ObservedSpeciesData!$A$2:$A$4955,$A215,ObservedSpeciesData!$D$2:$D$4955,$D215),"")</f>
        <v/>
      </c>
      <c r="T215" s="23" t="str">
        <f>IF(ISNUMBER(AVERAGEIFS(ObservedSpeciesData!T$2:T$4955,ObservedSpeciesData!$A$2:$A$4955,$A215,ObservedSpeciesData!$D$2:$D$4955,$D215)),AVERAGEIFS(ObservedSpeciesData!T$2:T$4955,ObservedSpeciesData!$A$2:$A$4955,$A215,ObservedSpeciesData!$D$2:$D$4955,$D215),"")</f>
        <v/>
      </c>
      <c r="U215" s="24" t="str">
        <f>IF(ISNUMBER(AVERAGEIFS(ObservedSpeciesData!U$2:U$4955,ObservedSpeciesData!$A$2:$A$4955,$A215,ObservedSpeciesData!$C$2:$C$4955,$C215,ObservedSpeciesData!$D$2:$D$4955,$D215)),AVERAGEIFS(ObservedSpeciesData!U$2:U$4955,ObservedSpeciesData!$A$2:$A$4955,$A215,ObservedSpeciesData!$C$2:$C$4955,$C215,ObservedSpeciesData!$D$2:$D$4955,$D215),"")</f>
        <v/>
      </c>
      <c r="V215" s="23" t="str">
        <f>IF(ISNUMBER(AVERAGEIFS(ObservedSpeciesData!V$2:V$4955,ObservedSpeciesData!$A$2:$A$4955,$A215,ObservedSpeciesData!$D$2:$D$4955,$D215)),AVERAGEIFS(ObservedSpeciesData!V$2:V$4955,ObservedSpeciesData!$A$2:$A$4955,$A215,ObservedSpeciesData!$D$2:$D$4955,$D215),"")</f>
        <v/>
      </c>
      <c r="W215" s="23" t="str">
        <f>IF(ISNUMBER(AVERAGEIFS(ObservedSpeciesData!W$2:W$4955,ObservedSpeciesData!$A$2:$A$4955,$A215,ObservedSpeciesData!$D$2:$D$4955,$D215)),AVERAGEIFS(ObservedSpeciesData!W$2:W$4955,ObservedSpeciesData!$A$2:$A$4955,$A215,ObservedSpeciesData!$D$2:$D$4955,$D215),"")</f>
        <v/>
      </c>
      <c r="X215" s="23" t="str">
        <f>IF(ISNUMBER(AVERAGEIFS(ObservedSpeciesData!X$2:X$4955,ObservedSpeciesData!$A$2:$A$4955,$A215,ObservedSpeciesData!$D$2:$D$4955,$D215)),AVERAGEIFS(ObservedSpeciesData!X$2:X$4955,ObservedSpeciesData!$A$2:$A$4955,$A215,ObservedSpeciesData!$D$2:$D$4955,$D215),"")</f>
        <v/>
      </c>
      <c r="Y215" s="23" t="str">
        <f>IF(ISNUMBER(AVERAGEIFS(ObservedSpeciesData!Y$2:Y$4955,ObservedSpeciesData!$A$2:$A$4955,$A215,ObservedSpeciesData!$D$2:$D$4955,$D215)),AVERAGEIFS(ObservedSpeciesData!Y$2:Y$4955,ObservedSpeciesData!$A$2:$A$4955,$A215,ObservedSpeciesData!$D$2:$D$4955,$D215),"")</f>
        <v/>
      </c>
      <c r="Z215" s="23" t="str">
        <f>IF(ISNUMBER(AVERAGEIFS(ObservedSpeciesData!Z$2:Z$4955,ObservedSpeciesData!$A$2:$A$4955,$A215,ObservedSpeciesData!$D$2:$D$4955,$D215)),AVERAGEIFS(ObservedSpeciesData!Z$2:Z$4955,ObservedSpeciesData!$A$2:$A$4955,$A215,ObservedSpeciesData!$D$2:$D$4955,$D215),"")</f>
        <v/>
      </c>
      <c r="AA215" s="23" t="str">
        <f>IF(ISNUMBER(AVERAGEIFS(ObservedSpeciesData!AA$2:AA$4955,ObservedSpeciesData!$A$2:$A$4955,$A215,ObservedSpeciesData!$D$2:$D$4955,$D215)),AVERAGEIFS(ObservedSpeciesData!AA$2:AA$4955,ObservedSpeciesData!$A$2:$A$4955,$A215,ObservedSpeciesData!$D$2:$D$4955,$D215),"")</f>
        <v/>
      </c>
      <c r="AB215" s="24" t="str">
        <f>IF(ISNUMBER(AVERAGEIFS(ObservedSpeciesData!AB$2:AB$4955,ObservedSpeciesData!$A$2:$A$4955,$A215,ObservedSpeciesData!$D$2:$D$4955,$D215)),AVERAGEIFS(ObservedSpeciesData!AB$2:AB$4955,ObservedSpeciesData!$A$2:$A$4955,$A215,ObservedSpeciesData!$D$2:$D$4955,$D215),"")</f>
        <v/>
      </c>
      <c r="AC215" s="24" t="str">
        <f>IF(ISNUMBER(AVERAGEIFS(ObservedSpeciesData!AC$2:AC$4955,ObservedSpeciesData!$A$2:$A$4955,$A215,ObservedSpeciesData!$D$2:$D$4955,$D215)),AVERAGEIFS(ObservedSpeciesData!AC$2:AC$4955,ObservedSpeciesData!$A$2:$A$4955,$A215,ObservedSpeciesData!$D$2:$D$4955,$D215),"")</f>
        <v/>
      </c>
      <c r="AD215" s="23" t="str">
        <f>IF(ISNUMBER(AVERAGEIFS(ObservedSpeciesData!AD$2:AD$4955,ObservedSpeciesData!$A$2:$A$4955,$A215,ObservedSpeciesData!$D$2:$D$4955,$D215)),AVERAGEIFS(ObservedSpeciesData!AD$2:AD$4955,ObservedSpeciesData!$A$2:$A$4955,$A215,ObservedSpeciesData!$D$2:$D$4955,$D215),"")</f>
        <v/>
      </c>
      <c r="AE215" s="24" t="str">
        <f>IF(ISNUMBER(AVERAGEIFS(ObservedSpeciesData!AE$2:AE$4955,ObservedSpeciesData!$A$2:$A$4955,$A215,ObservedSpeciesData!$D$2:$D$4955,$D215)),AVERAGEIFS(ObservedSpeciesData!AE$2:AE$4955,ObservedSpeciesData!$A$2:$A$4955,$A215,ObservedSpeciesData!$D$2:$D$4955,$D215),"")</f>
        <v/>
      </c>
      <c r="AF215" s="23"/>
      <c r="AG215" s="24"/>
      <c r="AH215" s="23" t="str">
        <f>IF(ISNUMBER(AVERAGEIFS(ObservedSpeciesData!AH$2:AH$4955,ObservedSpeciesData!$A$2:$A$4955,$A215,ObservedSpeciesData!$D$2:$D$4955,$D215)),AVERAGEIFS(ObservedSpeciesData!AH$2:AH$4955,ObservedSpeciesData!$A$2:$A$4955,$A215,ObservedSpeciesData!$D$2:$D$4955,$D215),"")</f>
        <v/>
      </c>
      <c r="AI215" s="23" t="str">
        <f>IF(ISNUMBER(AVERAGEIFS(ObservedSpeciesData!AI$2:AI$4955,ObservedSpeciesData!$A$2:$A$4955,$A215,ObservedSpeciesData!$C$2:$C$4955,$C215,ObservedSpeciesData!$D$2:$D$4955,$D215)),AVERAGEIFS(ObservedSpeciesData!AI$2:AI$4955,ObservedSpeciesData!$A$2:$A$4955,$A215,ObservedSpeciesData!$C$2:$C$4955,$C215,ObservedSpeciesData!$D$2:$D$4955,$D215),"")</f>
        <v/>
      </c>
      <c r="AJ215" s="2">
        <f>COUNTIFS(ObservedSpeciesData!$A$2:$A$828,$A215,ObservedSpeciesData!$D$2:$D$828,$D215)</f>
        <v>3</v>
      </c>
      <c r="AK215" s="2">
        <f t="shared" si="3"/>
        <v>1</v>
      </c>
    </row>
    <row r="216" spans="1:37" x14ac:dyDescent="0.25">
      <c r="A216" s="14" t="s">
        <v>108</v>
      </c>
      <c r="B216" t="s">
        <v>80</v>
      </c>
      <c r="C216" t="s">
        <v>106</v>
      </c>
      <c r="D216" s="13">
        <v>42113</v>
      </c>
      <c r="E216">
        <v>1</v>
      </c>
      <c r="F216">
        <v>350</v>
      </c>
      <c r="G216" s="2" t="s">
        <v>89</v>
      </c>
      <c r="H216" s="2" t="s">
        <v>13</v>
      </c>
      <c r="I216">
        <v>3</v>
      </c>
      <c r="J216" s="2" t="s">
        <v>88</v>
      </c>
      <c r="K216" s="2">
        <f>IF(ISNUMBER(AVERAGEIFS(ObservedSpeciesData!K$2:K$4955,ObservedSpeciesData!$A$2:$A$4955,$A216,ObservedSpeciesData!$D$2:$D$4955,$D216)),AVERAGEIFS(ObservedSpeciesData!K$2:K$4955,ObservedSpeciesData!$A$2:$A$4955,$A216,ObservedSpeciesData!$D$2:$D$4955,$D216),"")</f>
        <v>262.5</v>
      </c>
      <c r="L216" s="26">
        <f>IF(ISNUMBER(AVERAGEIFS(ObservedSpeciesData!L$2:L$4955,ObservedSpeciesData!$A$2:$A$4955,$A216,ObservedSpeciesData!$D$2:$D$4955,$D216)),AVERAGEIFS(ObservedSpeciesData!L$2:L$4955,ObservedSpeciesData!$A$2:$A$4955,$A216,ObservedSpeciesData!$D$2:$D$4955,$D216),"")</f>
        <v>2412</v>
      </c>
      <c r="M216" s="23">
        <f>IF(ISNUMBER(AVERAGEIFS(ObservedSpeciesData!M$2:M$4955,ObservedSpeciesData!$A$2:$A$4955,$A216,ObservedSpeciesData!$D$2:$D$4955,$D216)),AVERAGEIFS(ObservedSpeciesData!M$2:M$4955,ObservedSpeciesData!$A$2:$A$4955,$A216,ObservedSpeciesData!$D$2:$D$4955,$D216),"")</f>
        <v>241.19999999999996</v>
      </c>
      <c r="N216" s="23" t="str">
        <f>IF(ISNUMBER(AVERAGEIFS(ObservedSpeciesData!N$2:N$4955,ObservedSpeciesData!$A$2:$A$4955,$A216,ObservedSpeciesData!$D$2:$D$4955,$D216)),AVERAGEIFS(ObservedSpeciesData!N$2:N$4955,ObservedSpeciesData!$A$2:$A$4955,$A216,ObservedSpeciesData!$D$2:$D$4955,$D216),"")</f>
        <v/>
      </c>
      <c r="O216" s="23" t="str">
        <f>IF(ISNUMBER(AVERAGEIFS(ObservedSpeciesData!O$2:O$4955,ObservedSpeciesData!$A$2:$A$4955,$A216,ObservedSpeciesData!$D$2:$D$4955,$D216)),AVERAGEIFS(ObservedSpeciesData!O$2:O$4955,ObservedSpeciesData!$A$2:$A$4955,$A216,ObservedSpeciesData!$D$2:$D$4955,$D216),"")</f>
        <v/>
      </c>
      <c r="P216" s="23" t="str">
        <f>IF(ISNUMBER(AVERAGEIFS(ObservedSpeciesData!P$2:P$4955,ObservedSpeciesData!$A$2:$A$4955,$A216,ObservedSpeciesData!$C$2:$C$4955,$C216,ObservedSpeciesData!$D$2:$D$4955,$D216)),AVERAGEIFS(ObservedSpeciesData!P$2:P$4955,ObservedSpeciesData!$A$2:$A$4955,$A216,ObservedSpeciesData!$C$2:$C$4955,$C216,ObservedSpeciesData!$D$2:$D$4955,$D216),"")</f>
        <v/>
      </c>
      <c r="Q216" s="23"/>
      <c r="R216" s="25" t="str">
        <f>IF(ISNUMBER(AVERAGEIFS(ObservedSpeciesData!R$2:R$4955,ObservedSpeciesData!$A$2:$A$4955,$A216,ObservedSpeciesData!$D$2:$D$4955,$D216)),AVERAGEIFS(ObservedSpeciesData!R$2:R$4955,ObservedSpeciesData!$A$2:$A$4955,$A216,ObservedSpeciesData!$D$2:$D$4955,$D216),"")</f>
        <v/>
      </c>
      <c r="S216" s="25" t="str">
        <f>IF(ISNUMBER(AVERAGEIFS(ObservedSpeciesData!S$2:S$4955,ObservedSpeciesData!$A$2:$A$4955,$A216,ObservedSpeciesData!$D$2:$D$4955,$D216)),AVERAGEIFS(ObservedSpeciesData!S$2:S$4955,ObservedSpeciesData!$A$2:$A$4955,$A216,ObservedSpeciesData!$D$2:$D$4955,$D216),"")</f>
        <v/>
      </c>
      <c r="T216" s="23" t="str">
        <f>IF(ISNUMBER(AVERAGEIFS(ObservedSpeciesData!T$2:T$4955,ObservedSpeciesData!$A$2:$A$4955,$A216,ObservedSpeciesData!$D$2:$D$4955,$D216)),AVERAGEIFS(ObservedSpeciesData!T$2:T$4955,ObservedSpeciesData!$A$2:$A$4955,$A216,ObservedSpeciesData!$D$2:$D$4955,$D216),"")</f>
        <v/>
      </c>
      <c r="U216" s="24" t="str">
        <f>IF(ISNUMBER(AVERAGEIFS(ObservedSpeciesData!U$2:U$4955,ObservedSpeciesData!$A$2:$A$4955,$A216,ObservedSpeciesData!$C$2:$C$4955,$C216,ObservedSpeciesData!$D$2:$D$4955,$D216)),AVERAGEIFS(ObservedSpeciesData!U$2:U$4955,ObservedSpeciesData!$A$2:$A$4955,$A216,ObservedSpeciesData!$C$2:$C$4955,$C216,ObservedSpeciesData!$D$2:$D$4955,$D216),"")</f>
        <v/>
      </c>
      <c r="V216" s="23" t="str">
        <f>IF(ISNUMBER(AVERAGEIFS(ObservedSpeciesData!V$2:V$4955,ObservedSpeciesData!$A$2:$A$4955,$A216,ObservedSpeciesData!$D$2:$D$4955,$D216)),AVERAGEIFS(ObservedSpeciesData!V$2:V$4955,ObservedSpeciesData!$A$2:$A$4955,$A216,ObservedSpeciesData!$D$2:$D$4955,$D216),"")</f>
        <v/>
      </c>
      <c r="W216" s="23" t="str">
        <f>IF(ISNUMBER(AVERAGEIFS(ObservedSpeciesData!W$2:W$4955,ObservedSpeciesData!$A$2:$A$4955,$A216,ObservedSpeciesData!$D$2:$D$4955,$D216)),AVERAGEIFS(ObservedSpeciesData!W$2:W$4955,ObservedSpeciesData!$A$2:$A$4955,$A216,ObservedSpeciesData!$D$2:$D$4955,$D216),"")</f>
        <v/>
      </c>
      <c r="X216" s="23" t="str">
        <f>IF(ISNUMBER(AVERAGEIFS(ObservedSpeciesData!X$2:X$4955,ObservedSpeciesData!$A$2:$A$4955,$A216,ObservedSpeciesData!$D$2:$D$4955,$D216)),AVERAGEIFS(ObservedSpeciesData!X$2:X$4955,ObservedSpeciesData!$A$2:$A$4955,$A216,ObservedSpeciesData!$D$2:$D$4955,$D216),"")</f>
        <v/>
      </c>
      <c r="Y216" s="23" t="str">
        <f>IF(ISNUMBER(AVERAGEIFS(ObservedSpeciesData!Y$2:Y$4955,ObservedSpeciesData!$A$2:$A$4955,$A216,ObservedSpeciesData!$D$2:$D$4955,$D216)),AVERAGEIFS(ObservedSpeciesData!Y$2:Y$4955,ObservedSpeciesData!$A$2:$A$4955,$A216,ObservedSpeciesData!$D$2:$D$4955,$D216),"")</f>
        <v/>
      </c>
      <c r="Z216" s="23" t="str">
        <f>IF(ISNUMBER(AVERAGEIFS(ObservedSpeciesData!Z$2:Z$4955,ObservedSpeciesData!$A$2:$A$4955,$A216,ObservedSpeciesData!$D$2:$D$4955,$D216)),AVERAGEIFS(ObservedSpeciesData!Z$2:Z$4955,ObservedSpeciesData!$A$2:$A$4955,$A216,ObservedSpeciesData!$D$2:$D$4955,$D216),"")</f>
        <v/>
      </c>
      <c r="AA216" s="23" t="str">
        <f>IF(ISNUMBER(AVERAGEIFS(ObservedSpeciesData!AA$2:AA$4955,ObservedSpeciesData!$A$2:$A$4955,$A216,ObservedSpeciesData!$D$2:$D$4955,$D216)),AVERAGEIFS(ObservedSpeciesData!AA$2:AA$4955,ObservedSpeciesData!$A$2:$A$4955,$A216,ObservedSpeciesData!$D$2:$D$4955,$D216),"")</f>
        <v/>
      </c>
      <c r="AB216" s="24" t="str">
        <f>IF(ISNUMBER(AVERAGEIFS(ObservedSpeciesData!AB$2:AB$4955,ObservedSpeciesData!$A$2:$A$4955,$A216,ObservedSpeciesData!$D$2:$D$4955,$D216)),AVERAGEIFS(ObservedSpeciesData!AB$2:AB$4955,ObservedSpeciesData!$A$2:$A$4955,$A216,ObservedSpeciesData!$D$2:$D$4955,$D216),"")</f>
        <v/>
      </c>
      <c r="AC216" s="24" t="str">
        <f>IF(ISNUMBER(AVERAGEIFS(ObservedSpeciesData!AC$2:AC$4955,ObservedSpeciesData!$A$2:$A$4955,$A216,ObservedSpeciesData!$D$2:$D$4955,$D216)),AVERAGEIFS(ObservedSpeciesData!AC$2:AC$4955,ObservedSpeciesData!$A$2:$A$4955,$A216,ObservedSpeciesData!$D$2:$D$4955,$D216),"")</f>
        <v/>
      </c>
      <c r="AD216" s="23" t="str">
        <f>IF(ISNUMBER(AVERAGEIFS(ObservedSpeciesData!AD$2:AD$4955,ObservedSpeciesData!$A$2:$A$4955,$A216,ObservedSpeciesData!$D$2:$D$4955,$D216)),AVERAGEIFS(ObservedSpeciesData!AD$2:AD$4955,ObservedSpeciesData!$A$2:$A$4955,$A216,ObservedSpeciesData!$D$2:$D$4955,$D216),"")</f>
        <v/>
      </c>
      <c r="AE216" s="24" t="str">
        <f>IF(ISNUMBER(AVERAGEIFS(ObservedSpeciesData!AE$2:AE$4955,ObservedSpeciesData!$A$2:$A$4955,$A216,ObservedSpeciesData!$D$2:$D$4955,$D216)),AVERAGEIFS(ObservedSpeciesData!AE$2:AE$4955,ObservedSpeciesData!$A$2:$A$4955,$A216,ObservedSpeciesData!$D$2:$D$4955,$D216),"")</f>
        <v/>
      </c>
      <c r="AF216" s="23"/>
      <c r="AG216" s="24"/>
      <c r="AH216" s="23" t="str">
        <f>IF(ISNUMBER(AVERAGEIFS(ObservedSpeciesData!AH$2:AH$4955,ObservedSpeciesData!$A$2:$A$4955,$A216,ObservedSpeciesData!$D$2:$D$4955,$D216)),AVERAGEIFS(ObservedSpeciesData!AH$2:AH$4955,ObservedSpeciesData!$A$2:$A$4955,$A216,ObservedSpeciesData!$D$2:$D$4955,$D216),"")</f>
        <v/>
      </c>
      <c r="AI216" s="23" t="str">
        <f>IF(ISNUMBER(AVERAGEIFS(ObservedSpeciesData!AI$2:AI$4955,ObservedSpeciesData!$A$2:$A$4955,$A216,ObservedSpeciesData!$C$2:$C$4955,$C216,ObservedSpeciesData!$D$2:$D$4955,$D216)),AVERAGEIFS(ObservedSpeciesData!AI$2:AI$4955,ObservedSpeciesData!$A$2:$A$4955,$A216,ObservedSpeciesData!$C$2:$C$4955,$C216,ObservedSpeciesData!$D$2:$D$4955,$D216),"")</f>
        <v/>
      </c>
      <c r="AJ216" s="2">
        <f>COUNTIFS(ObservedSpeciesData!$A$2:$A$828,$A216,ObservedSpeciesData!$D$2:$D$828,$D216)</f>
        <v>3</v>
      </c>
      <c r="AK216" s="2">
        <f t="shared" si="3"/>
        <v>1</v>
      </c>
    </row>
    <row r="217" spans="1:37" x14ac:dyDescent="0.25">
      <c r="A217" s="14" t="s">
        <v>107</v>
      </c>
      <c r="B217" t="s">
        <v>80</v>
      </c>
      <c r="C217" t="s">
        <v>106</v>
      </c>
      <c r="D217" s="13">
        <v>42113</v>
      </c>
      <c r="E217">
        <v>1</v>
      </c>
      <c r="F217">
        <v>500</v>
      </c>
      <c r="G217" s="2" t="s">
        <v>89</v>
      </c>
      <c r="H217" s="2" t="s">
        <v>13</v>
      </c>
      <c r="I217">
        <v>3</v>
      </c>
      <c r="J217" s="2" t="s">
        <v>88</v>
      </c>
      <c r="K217" s="2">
        <f>IF(ISNUMBER(AVERAGEIFS(ObservedSpeciesData!K$2:K$4955,ObservedSpeciesData!$A$2:$A$4955,$A217,ObservedSpeciesData!$D$2:$D$4955,$D217)),AVERAGEIFS(ObservedSpeciesData!K$2:K$4955,ObservedSpeciesData!$A$2:$A$4955,$A217,ObservedSpeciesData!$D$2:$D$4955,$D217),"")</f>
        <v>375</v>
      </c>
      <c r="L217" s="26">
        <f>IF(ISNUMBER(AVERAGEIFS(ObservedSpeciesData!L$2:L$4955,ObservedSpeciesData!$A$2:$A$4955,$A217,ObservedSpeciesData!$D$2:$D$4955,$D217)),AVERAGEIFS(ObservedSpeciesData!L$2:L$4955,ObservedSpeciesData!$A$2:$A$4955,$A217,ObservedSpeciesData!$D$2:$D$4955,$D217),"")</f>
        <v>2319</v>
      </c>
      <c r="M217" s="23">
        <f>IF(ISNUMBER(AVERAGEIFS(ObservedSpeciesData!M$2:M$4955,ObservedSpeciesData!$A$2:$A$4955,$A217,ObservedSpeciesData!$D$2:$D$4955,$D217)),AVERAGEIFS(ObservedSpeciesData!M$2:M$4955,ObservedSpeciesData!$A$2:$A$4955,$A217,ObservedSpeciesData!$D$2:$D$4955,$D217),"")</f>
        <v>231.9</v>
      </c>
      <c r="N217" s="23" t="str">
        <f>IF(ISNUMBER(AVERAGEIFS(ObservedSpeciesData!N$2:N$4955,ObservedSpeciesData!$A$2:$A$4955,$A217,ObservedSpeciesData!$D$2:$D$4955,$D217)),AVERAGEIFS(ObservedSpeciesData!N$2:N$4955,ObservedSpeciesData!$A$2:$A$4955,$A217,ObservedSpeciesData!$D$2:$D$4955,$D217),"")</f>
        <v/>
      </c>
      <c r="O217" s="23" t="str">
        <f>IF(ISNUMBER(AVERAGEIFS(ObservedSpeciesData!O$2:O$4955,ObservedSpeciesData!$A$2:$A$4955,$A217,ObservedSpeciesData!$D$2:$D$4955,$D217)),AVERAGEIFS(ObservedSpeciesData!O$2:O$4955,ObservedSpeciesData!$A$2:$A$4955,$A217,ObservedSpeciesData!$D$2:$D$4955,$D217),"")</f>
        <v/>
      </c>
      <c r="P217" s="23" t="str">
        <f>IF(ISNUMBER(AVERAGEIFS(ObservedSpeciesData!P$2:P$4955,ObservedSpeciesData!$A$2:$A$4955,$A217,ObservedSpeciesData!$C$2:$C$4955,$C217,ObservedSpeciesData!$D$2:$D$4955,$D217)),AVERAGEIFS(ObservedSpeciesData!P$2:P$4955,ObservedSpeciesData!$A$2:$A$4955,$A217,ObservedSpeciesData!$C$2:$C$4955,$C217,ObservedSpeciesData!$D$2:$D$4955,$D217),"")</f>
        <v/>
      </c>
      <c r="Q217" s="23"/>
      <c r="R217" s="25" t="str">
        <f>IF(ISNUMBER(AVERAGEIFS(ObservedSpeciesData!R$2:R$4955,ObservedSpeciesData!$A$2:$A$4955,$A217,ObservedSpeciesData!$D$2:$D$4955,$D217)),AVERAGEIFS(ObservedSpeciesData!R$2:R$4955,ObservedSpeciesData!$A$2:$A$4955,$A217,ObservedSpeciesData!$D$2:$D$4955,$D217),"")</f>
        <v/>
      </c>
      <c r="S217" s="25" t="str">
        <f>IF(ISNUMBER(AVERAGEIFS(ObservedSpeciesData!S$2:S$4955,ObservedSpeciesData!$A$2:$A$4955,$A217,ObservedSpeciesData!$D$2:$D$4955,$D217)),AVERAGEIFS(ObservedSpeciesData!S$2:S$4955,ObservedSpeciesData!$A$2:$A$4955,$A217,ObservedSpeciesData!$D$2:$D$4955,$D217),"")</f>
        <v/>
      </c>
      <c r="T217" s="23" t="str">
        <f>IF(ISNUMBER(AVERAGEIFS(ObservedSpeciesData!T$2:T$4955,ObservedSpeciesData!$A$2:$A$4955,$A217,ObservedSpeciesData!$D$2:$D$4955,$D217)),AVERAGEIFS(ObservedSpeciesData!T$2:T$4955,ObservedSpeciesData!$A$2:$A$4955,$A217,ObservedSpeciesData!$D$2:$D$4955,$D217),"")</f>
        <v/>
      </c>
      <c r="U217" s="24" t="str">
        <f>IF(ISNUMBER(AVERAGEIFS(ObservedSpeciesData!U$2:U$4955,ObservedSpeciesData!$A$2:$A$4955,$A217,ObservedSpeciesData!$C$2:$C$4955,$C217,ObservedSpeciesData!$D$2:$D$4955,$D217)),AVERAGEIFS(ObservedSpeciesData!U$2:U$4955,ObservedSpeciesData!$A$2:$A$4955,$A217,ObservedSpeciesData!$C$2:$C$4955,$C217,ObservedSpeciesData!$D$2:$D$4955,$D217),"")</f>
        <v/>
      </c>
      <c r="V217" s="23" t="str">
        <f>IF(ISNUMBER(AVERAGEIFS(ObservedSpeciesData!V$2:V$4955,ObservedSpeciesData!$A$2:$A$4955,$A217,ObservedSpeciesData!$D$2:$D$4955,$D217)),AVERAGEIFS(ObservedSpeciesData!V$2:V$4955,ObservedSpeciesData!$A$2:$A$4955,$A217,ObservedSpeciesData!$D$2:$D$4955,$D217),"")</f>
        <v/>
      </c>
      <c r="W217" s="23" t="str">
        <f>IF(ISNUMBER(AVERAGEIFS(ObservedSpeciesData!W$2:W$4955,ObservedSpeciesData!$A$2:$A$4955,$A217,ObservedSpeciesData!$D$2:$D$4955,$D217)),AVERAGEIFS(ObservedSpeciesData!W$2:W$4955,ObservedSpeciesData!$A$2:$A$4955,$A217,ObservedSpeciesData!$D$2:$D$4955,$D217),"")</f>
        <v/>
      </c>
      <c r="X217" s="23" t="str">
        <f>IF(ISNUMBER(AVERAGEIFS(ObservedSpeciesData!X$2:X$4955,ObservedSpeciesData!$A$2:$A$4955,$A217,ObservedSpeciesData!$D$2:$D$4955,$D217)),AVERAGEIFS(ObservedSpeciesData!X$2:X$4955,ObservedSpeciesData!$A$2:$A$4955,$A217,ObservedSpeciesData!$D$2:$D$4955,$D217),"")</f>
        <v/>
      </c>
      <c r="Y217" s="23" t="str">
        <f>IF(ISNUMBER(AVERAGEIFS(ObservedSpeciesData!Y$2:Y$4955,ObservedSpeciesData!$A$2:$A$4955,$A217,ObservedSpeciesData!$D$2:$D$4955,$D217)),AVERAGEIFS(ObservedSpeciesData!Y$2:Y$4955,ObservedSpeciesData!$A$2:$A$4955,$A217,ObservedSpeciesData!$D$2:$D$4955,$D217),"")</f>
        <v/>
      </c>
      <c r="Z217" s="23" t="str">
        <f>IF(ISNUMBER(AVERAGEIFS(ObservedSpeciesData!Z$2:Z$4955,ObservedSpeciesData!$A$2:$A$4955,$A217,ObservedSpeciesData!$D$2:$D$4955,$D217)),AVERAGEIFS(ObservedSpeciesData!Z$2:Z$4955,ObservedSpeciesData!$A$2:$A$4955,$A217,ObservedSpeciesData!$D$2:$D$4955,$D217),"")</f>
        <v/>
      </c>
      <c r="AA217" s="23" t="str">
        <f>IF(ISNUMBER(AVERAGEIFS(ObservedSpeciesData!AA$2:AA$4955,ObservedSpeciesData!$A$2:$A$4955,$A217,ObservedSpeciesData!$D$2:$D$4955,$D217)),AVERAGEIFS(ObservedSpeciesData!AA$2:AA$4955,ObservedSpeciesData!$A$2:$A$4955,$A217,ObservedSpeciesData!$D$2:$D$4955,$D217),"")</f>
        <v/>
      </c>
      <c r="AB217" s="24" t="str">
        <f>IF(ISNUMBER(AVERAGEIFS(ObservedSpeciesData!AB$2:AB$4955,ObservedSpeciesData!$A$2:$A$4955,$A217,ObservedSpeciesData!$D$2:$D$4955,$D217)),AVERAGEIFS(ObservedSpeciesData!AB$2:AB$4955,ObservedSpeciesData!$A$2:$A$4955,$A217,ObservedSpeciesData!$D$2:$D$4955,$D217),"")</f>
        <v/>
      </c>
      <c r="AC217" s="24" t="str">
        <f>IF(ISNUMBER(AVERAGEIFS(ObservedSpeciesData!AC$2:AC$4955,ObservedSpeciesData!$A$2:$A$4955,$A217,ObservedSpeciesData!$D$2:$D$4955,$D217)),AVERAGEIFS(ObservedSpeciesData!AC$2:AC$4955,ObservedSpeciesData!$A$2:$A$4955,$A217,ObservedSpeciesData!$D$2:$D$4955,$D217),"")</f>
        <v/>
      </c>
      <c r="AD217" s="23" t="str">
        <f>IF(ISNUMBER(AVERAGEIFS(ObservedSpeciesData!AD$2:AD$4955,ObservedSpeciesData!$A$2:$A$4955,$A217,ObservedSpeciesData!$D$2:$D$4955,$D217)),AVERAGEIFS(ObservedSpeciesData!AD$2:AD$4955,ObservedSpeciesData!$A$2:$A$4955,$A217,ObservedSpeciesData!$D$2:$D$4955,$D217),"")</f>
        <v/>
      </c>
      <c r="AE217" s="24" t="str">
        <f>IF(ISNUMBER(AVERAGEIFS(ObservedSpeciesData!AE$2:AE$4955,ObservedSpeciesData!$A$2:$A$4955,$A217,ObservedSpeciesData!$D$2:$D$4955,$D217)),AVERAGEIFS(ObservedSpeciesData!AE$2:AE$4955,ObservedSpeciesData!$A$2:$A$4955,$A217,ObservedSpeciesData!$D$2:$D$4955,$D217),"")</f>
        <v/>
      </c>
      <c r="AF217" s="23"/>
      <c r="AG217" s="24"/>
      <c r="AH217" s="23" t="str">
        <f>IF(ISNUMBER(AVERAGEIFS(ObservedSpeciesData!AH$2:AH$4955,ObservedSpeciesData!$A$2:$A$4955,$A217,ObservedSpeciesData!$D$2:$D$4955,$D217)),AVERAGEIFS(ObservedSpeciesData!AH$2:AH$4955,ObservedSpeciesData!$A$2:$A$4955,$A217,ObservedSpeciesData!$D$2:$D$4955,$D217),"")</f>
        <v/>
      </c>
      <c r="AI217" s="23" t="str">
        <f>IF(ISNUMBER(AVERAGEIFS(ObservedSpeciesData!AI$2:AI$4955,ObservedSpeciesData!$A$2:$A$4955,$A217,ObservedSpeciesData!$C$2:$C$4955,$C217,ObservedSpeciesData!$D$2:$D$4955,$D217)),AVERAGEIFS(ObservedSpeciesData!AI$2:AI$4955,ObservedSpeciesData!$A$2:$A$4955,$A217,ObservedSpeciesData!$C$2:$C$4955,$C217,ObservedSpeciesData!$D$2:$D$4955,$D217),"")</f>
        <v/>
      </c>
      <c r="AJ217" s="2">
        <f>COUNTIFS(ObservedSpeciesData!$A$2:$A$828,$A217,ObservedSpeciesData!$D$2:$D$828,$D217)</f>
        <v>3</v>
      </c>
      <c r="AK217" s="2">
        <f t="shared" si="3"/>
        <v>1</v>
      </c>
    </row>
    <row r="218" spans="1:37" x14ac:dyDescent="0.25">
      <c r="A218" s="14" t="s">
        <v>112</v>
      </c>
      <c r="B218" t="s">
        <v>80</v>
      </c>
      <c r="C218" t="s">
        <v>106</v>
      </c>
      <c r="D218" s="13">
        <v>42114</v>
      </c>
      <c r="E218">
        <v>1</v>
      </c>
      <c r="F218">
        <v>0</v>
      </c>
      <c r="G218" s="2" t="s">
        <v>89</v>
      </c>
      <c r="H218" s="2" t="s">
        <v>13</v>
      </c>
      <c r="I218">
        <v>3</v>
      </c>
      <c r="J218" s="2" t="s">
        <v>77</v>
      </c>
      <c r="K218" s="2">
        <f>IF(ISNUMBER(AVERAGEIFS(ObservedSpeciesData!K$2:K$4955,ObservedSpeciesData!$A$2:$A$4955,$A218,ObservedSpeciesData!$D$2:$D$4955,$D218)),AVERAGEIFS(ObservedSpeciesData!K$2:K$4955,ObservedSpeciesData!$A$2:$A$4955,$A218,ObservedSpeciesData!$D$2:$D$4955,$D218),"")</f>
        <v>0</v>
      </c>
      <c r="L218" s="26" t="str">
        <f>IF(ISNUMBER(AVERAGEIFS(ObservedSpeciesData!L$2:L$4955,ObservedSpeciesData!$A$2:$A$4955,$A218,ObservedSpeciesData!$D$2:$D$4955,$D218)),AVERAGEIFS(ObservedSpeciesData!L$2:L$4955,ObservedSpeciesData!$A$2:$A$4955,$A218,ObservedSpeciesData!$D$2:$D$4955,$D218),"")</f>
        <v/>
      </c>
      <c r="M218" s="23" t="str">
        <f>IF(ISNUMBER(AVERAGEIFS(ObservedSpeciesData!M$2:M$4955,ObservedSpeciesData!$A$2:$A$4955,$A218,ObservedSpeciesData!$D$2:$D$4955,$D218)),AVERAGEIFS(ObservedSpeciesData!M$2:M$4955,ObservedSpeciesData!$A$2:$A$4955,$A218,ObservedSpeciesData!$D$2:$D$4955,$D218),"")</f>
        <v/>
      </c>
      <c r="N218" s="23">
        <f>IF(ISNUMBER(AVERAGEIFS(ObservedSpeciesData!N$2:N$4955,ObservedSpeciesData!$A$2:$A$4955,$A218,ObservedSpeciesData!$D$2:$D$4955,$D218)),AVERAGEIFS(ObservedSpeciesData!N$2:N$4955,ObservedSpeciesData!$A$2:$A$4955,$A218,ObservedSpeciesData!$D$2:$D$4955,$D218),"")</f>
        <v>1027.0521537777779</v>
      </c>
      <c r="O218" s="23">
        <f>IF(ISNUMBER(AVERAGEIFS(ObservedSpeciesData!O$2:O$4955,ObservedSpeciesData!$A$2:$A$4955,$A218,ObservedSpeciesData!$D$2:$D$4955,$D218)),AVERAGEIFS(ObservedSpeciesData!O$2:O$4955,ObservedSpeciesData!$A$2:$A$4955,$A218,ObservedSpeciesData!$D$2:$D$4955,$D218),"")</f>
        <v>102.70521537777779</v>
      </c>
      <c r="P218" s="23">
        <f>IF(ISNUMBER(AVERAGEIFS(ObservedSpeciesData!P$2:P$4955,ObservedSpeciesData!$A$2:$A$4955,$A218,ObservedSpeciesData!$C$2:$C$4955,$C218,ObservedSpeciesData!$D$2:$D$4955,$D218)),AVERAGEIFS(ObservedSpeciesData!P$2:P$4955,ObservedSpeciesData!$A$2:$A$4955,$A218,ObservedSpeciesData!$C$2:$C$4955,$C218,ObservedSpeciesData!$D$2:$D$4955,$D218),"")</f>
        <v>424.22527721422222</v>
      </c>
      <c r="Q218" s="23"/>
      <c r="R218" s="25">
        <f>IF(ISNUMBER(AVERAGEIFS(ObservedSpeciesData!R$2:R$4955,ObservedSpeciesData!$A$2:$A$4955,$A218,ObservedSpeciesData!$D$2:$D$4955,$D218)),AVERAGEIFS(ObservedSpeciesData!R$2:R$4955,ObservedSpeciesData!$A$2:$A$4955,$A218,ObservedSpeciesData!$D$2:$D$4955,$D218),"")</f>
        <v>94.93997023068296</v>
      </c>
      <c r="S218" s="25">
        <f>IF(ISNUMBER(AVERAGEIFS(ObservedSpeciesData!S$2:S$4955,ObservedSpeciesData!$A$2:$A$4955,$A218,ObservedSpeciesData!$D$2:$D$4955,$D218)),AVERAGEIFS(ObservedSpeciesData!S$2:S$4955,ObservedSpeciesData!$A$2:$A$4955,$A218,ObservedSpeciesData!$D$2:$D$4955,$D218),"")</f>
        <v>3.6810858463084735</v>
      </c>
      <c r="T218" s="23">
        <f>IF(ISNUMBER(AVERAGEIFS(ObservedSpeciesData!T$2:T$4955,ObservedSpeciesData!$A$2:$A$4955,$A218,ObservedSpeciesData!$D$2:$D$4955,$D218)),AVERAGEIFS(ObservedSpeciesData!T$2:T$4955,ObservedSpeciesData!$A$2:$A$4955,$A218,ObservedSpeciesData!$D$2:$D$4955,$D218),"")</f>
        <v>1.3789439230085467</v>
      </c>
      <c r="U218" s="24">
        <f>IF(ISNUMBER(AVERAGEIFS(ObservedSpeciesData!U$2:U$4955,ObservedSpeciesData!$A$2:$A$4955,$A218,ObservedSpeciesData!$C$2:$C$4955,$C218,ObservedSpeciesData!$D$2:$D$4955,$D218)),AVERAGEIFS(ObservedSpeciesData!U$2:U$4955,ObservedSpeciesData!$A$2:$A$4955,$A218,ObservedSpeciesData!$C$2:$C$4955,$C218,ObservedSpeciesData!$D$2:$D$4955,$D218),"")</f>
        <v>0.94939970230682968</v>
      </c>
      <c r="V218" s="23" t="str">
        <f>IF(ISNUMBER(AVERAGEIFS(ObservedSpeciesData!V$2:V$4955,ObservedSpeciesData!$A$2:$A$4955,$A218,ObservedSpeciesData!$D$2:$D$4955,$D218)),AVERAGEIFS(ObservedSpeciesData!V$2:V$4955,ObservedSpeciesData!$A$2:$A$4955,$A218,ObservedSpeciesData!$D$2:$D$4955,$D218),"")</f>
        <v/>
      </c>
      <c r="W218" s="23" t="str">
        <f>IF(ISNUMBER(AVERAGEIFS(ObservedSpeciesData!W$2:W$4955,ObservedSpeciesData!$A$2:$A$4955,$A218,ObservedSpeciesData!$D$2:$D$4955,$D218)),AVERAGEIFS(ObservedSpeciesData!W$2:W$4955,ObservedSpeciesData!$A$2:$A$4955,$A218,ObservedSpeciesData!$D$2:$D$4955,$D218),"")</f>
        <v/>
      </c>
      <c r="X218" s="23" t="str">
        <f>IF(ISNUMBER(AVERAGEIFS(ObservedSpeciesData!X$2:X$4955,ObservedSpeciesData!$A$2:$A$4955,$A218,ObservedSpeciesData!$D$2:$D$4955,$D218)),AVERAGEIFS(ObservedSpeciesData!X$2:X$4955,ObservedSpeciesData!$A$2:$A$4955,$A218,ObservedSpeciesData!$D$2:$D$4955,$D218),"")</f>
        <v/>
      </c>
      <c r="Y218" s="23" t="str">
        <f>IF(ISNUMBER(AVERAGEIFS(ObservedSpeciesData!Y$2:Y$4955,ObservedSpeciesData!$A$2:$A$4955,$A218,ObservedSpeciesData!$D$2:$D$4955,$D218)),AVERAGEIFS(ObservedSpeciesData!Y$2:Y$4955,ObservedSpeciesData!$A$2:$A$4955,$A218,ObservedSpeciesData!$D$2:$D$4955,$D218),"")</f>
        <v/>
      </c>
      <c r="Z218" s="23" t="str">
        <f>IF(ISNUMBER(AVERAGEIFS(ObservedSpeciesData!Z$2:Z$4955,ObservedSpeciesData!$A$2:$A$4955,$A218,ObservedSpeciesData!$D$2:$D$4955,$D218)),AVERAGEIFS(ObservedSpeciesData!Z$2:Z$4955,ObservedSpeciesData!$A$2:$A$4955,$A218,ObservedSpeciesData!$D$2:$D$4955,$D218),"")</f>
        <v/>
      </c>
      <c r="AA218" s="23">
        <f>IF(ISNUMBER(AVERAGEIFS(ObservedSpeciesData!AA$2:AA$4955,ObservedSpeciesData!$A$2:$A$4955,$A218,ObservedSpeciesData!$D$2:$D$4955,$D218)),AVERAGEIFS(ObservedSpeciesData!AA$2:AA$4955,ObservedSpeciesData!$A$2:$A$4955,$A218,ObservedSpeciesData!$D$2:$D$4955,$D218),"")</f>
        <v>27.833333333333332</v>
      </c>
      <c r="AB218" s="24">
        <f>IF(ISNUMBER(AVERAGEIFS(ObservedSpeciesData!AB$2:AB$4955,ObservedSpeciesData!$A$2:$A$4955,$A218,ObservedSpeciesData!$D$2:$D$4955,$D218)),AVERAGEIFS(ObservedSpeciesData!AB$2:AB$4955,ObservedSpeciesData!$A$2:$A$4955,$A218,ObservedSpeciesData!$D$2:$D$4955,$D218),"")</f>
        <v>4.4666666666666667E-2</v>
      </c>
      <c r="AC218" s="24">
        <f>IF(ISNUMBER(AVERAGEIFS(ObservedSpeciesData!AC$2:AC$4955,ObservedSpeciesData!$A$2:$A$4955,$A218,ObservedSpeciesData!$D$2:$D$4955,$D218)),AVERAGEIFS(ObservedSpeciesData!AC$2:AC$4955,ObservedSpeciesData!$A$2:$A$4955,$A218,ObservedSpeciesData!$D$2:$D$4955,$D218),"")</f>
        <v>4.4666666666666667E-2</v>
      </c>
      <c r="AD218" s="23" t="str">
        <f>IF(ISNUMBER(AVERAGEIFS(ObservedSpeciesData!AD$2:AD$4955,ObservedSpeciesData!$A$2:$A$4955,$A218,ObservedSpeciesData!$D$2:$D$4955,$D218)),AVERAGEIFS(ObservedSpeciesData!AD$2:AD$4955,ObservedSpeciesData!$A$2:$A$4955,$A218,ObservedSpeciesData!$D$2:$D$4955,$D218),"")</f>
        <v/>
      </c>
      <c r="AE218" s="24" t="str">
        <f>IF(ISNUMBER(AVERAGEIFS(ObservedSpeciesData!AE$2:AE$4955,ObservedSpeciesData!$A$2:$A$4955,$A218,ObservedSpeciesData!$D$2:$D$4955,$D218)),AVERAGEIFS(ObservedSpeciesData!AE$2:AE$4955,ObservedSpeciesData!$A$2:$A$4955,$A218,ObservedSpeciesData!$D$2:$D$4955,$D218),"")</f>
        <v/>
      </c>
      <c r="AF218" s="23"/>
      <c r="AG218" s="24"/>
      <c r="AH218" s="23">
        <f>IF(ISNUMBER(AVERAGEIFS(ObservedSpeciesData!AH$2:AH$4955,ObservedSpeciesData!$A$2:$A$4955,$A218,ObservedSpeciesData!$D$2:$D$4955,$D218)),AVERAGEIFS(ObservedSpeciesData!AH$2:AH$4955,ObservedSpeciesData!$A$2:$A$4955,$A218,ObservedSpeciesData!$D$2:$D$4955,$D218),"")</f>
        <v>4.5809999999999995</v>
      </c>
      <c r="AI218" s="23">
        <f>IF(ISNUMBER(AVERAGEIFS(ObservedSpeciesData!AI$2:AI$4955,ObservedSpeciesData!$A$2:$A$4955,$A218,ObservedSpeciesData!$C$2:$C$4955,$C218,ObservedSpeciesData!$D$2:$D$4955,$D218)),AVERAGEIFS(ObservedSpeciesData!AI$2:AI$4955,ObservedSpeciesData!$A$2:$A$4955,$A218,ObservedSpeciesData!$C$2:$C$4955,$C218,ObservedSpeciesData!$D$2:$D$4955,$D218),"")</f>
        <v>16.665333333333333</v>
      </c>
      <c r="AJ218" s="2">
        <f>COUNTIFS(ObservedSpeciesData!$A$2:$A$828,$A218,ObservedSpeciesData!$D$2:$D$828,$D218)</f>
        <v>3</v>
      </c>
      <c r="AK218" s="2">
        <f t="shared" si="3"/>
        <v>12</v>
      </c>
    </row>
    <row r="219" spans="1:37" x14ac:dyDescent="0.25">
      <c r="A219" s="14" t="s">
        <v>111</v>
      </c>
      <c r="B219" t="s">
        <v>80</v>
      </c>
      <c r="C219" t="s">
        <v>106</v>
      </c>
      <c r="D219" s="13">
        <v>42114</v>
      </c>
      <c r="E219">
        <v>1</v>
      </c>
      <c r="F219">
        <v>50</v>
      </c>
      <c r="G219" s="2" t="s">
        <v>89</v>
      </c>
      <c r="H219" s="2" t="s">
        <v>13</v>
      </c>
      <c r="I219">
        <v>3</v>
      </c>
      <c r="J219" s="2" t="s">
        <v>77</v>
      </c>
      <c r="K219" s="2">
        <f>IF(ISNUMBER(AVERAGEIFS(ObservedSpeciesData!K$2:K$4955,ObservedSpeciesData!$A$2:$A$4955,$A219,ObservedSpeciesData!$D$2:$D$4955,$D219)),AVERAGEIFS(ObservedSpeciesData!K$2:K$4955,ObservedSpeciesData!$A$2:$A$4955,$A219,ObservedSpeciesData!$D$2:$D$4955,$D219),"")</f>
        <v>37.5</v>
      </c>
      <c r="L219" s="26" t="str">
        <f>IF(ISNUMBER(AVERAGEIFS(ObservedSpeciesData!L$2:L$4955,ObservedSpeciesData!$A$2:$A$4955,$A219,ObservedSpeciesData!$D$2:$D$4955,$D219)),AVERAGEIFS(ObservedSpeciesData!L$2:L$4955,ObservedSpeciesData!$A$2:$A$4955,$A219,ObservedSpeciesData!$D$2:$D$4955,$D219),"")</f>
        <v/>
      </c>
      <c r="M219" s="23" t="str">
        <f>IF(ISNUMBER(AVERAGEIFS(ObservedSpeciesData!M$2:M$4955,ObservedSpeciesData!$A$2:$A$4955,$A219,ObservedSpeciesData!$D$2:$D$4955,$D219)),AVERAGEIFS(ObservedSpeciesData!M$2:M$4955,ObservedSpeciesData!$A$2:$A$4955,$A219,ObservedSpeciesData!$D$2:$D$4955,$D219),"")</f>
        <v/>
      </c>
      <c r="N219" s="23">
        <f>IF(ISNUMBER(AVERAGEIFS(ObservedSpeciesData!N$2:N$4955,ObservedSpeciesData!$A$2:$A$4955,$A219,ObservedSpeciesData!$D$2:$D$4955,$D219)),AVERAGEIFS(ObservedSpeciesData!N$2:N$4955,ObservedSpeciesData!$A$2:$A$4955,$A219,ObservedSpeciesData!$D$2:$D$4955,$D219),"")</f>
        <v>1040.8908524444446</v>
      </c>
      <c r="O219" s="23">
        <f>IF(ISNUMBER(AVERAGEIFS(ObservedSpeciesData!O$2:O$4955,ObservedSpeciesData!$A$2:$A$4955,$A219,ObservedSpeciesData!$D$2:$D$4955,$D219)),AVERAGEIFS(ObservedSpeciesData!O$2:O$4955,ObservedSpeciesData!$A$2:$A$4955,$A219,ObservedSpeciesData!$D$2:$D$4955,$D219),"")</f>
        <v>104.08908524444445</v>
      </c>
      <c r="P219" s="23">
        <f>IF(ISNUMBER(AVERAGEIFS(ObservedSpeciesData!P$2:P$4955,ObservedSpeciesData!$A$2:$A$4955,$A219,ObservedSpeciesData!$C$2:$C$4955,$C219,ObservedSpeciesData!$D$2:$D$4955,$D219)),AVERAGEIFS(ObservedSpeciesData!P$2:P$4955,ObservedSpeciesData!$A$2:$A$4955,$A219,ObservedSpeciesData!$C$2:$C$4955,$C219,ObservedSpeciesData!$D$2:$D$4955,$D219),"")</f>
        <v>453.49495135999996</v>
      </c>
      <c r="Q219" s="23"/>
      <c r="R219" s="25">
        <f>IF(ISNUMBER(AVERAGEIFS(ObservedSpeciesData!R$2:R$4955,ObservedSpeciesData!$A$2:$A$4955,$A219,ObservedSpeciesData!$D$2:$D$4955,$D219)),AVERAGEIFS(ObservedSpeciesData!R$2:R$4955,ObservedSpeciesData!$A$2:$A$4955,$A219,ObservedSpeciesData!$D$2:$D$4955,$D219),"")</f>
        <v>97.078922733581507</v>
      </c>
      <c r="S219" s="25">
        <f>IF(ISNUMBER(AVERAGEIFS(ObservedSpeciesData!S$2:S$4955,ObservedSpeciesData!$A$2:$A$4955,$A219,ObservedSpeciesData!$D$2:$D$4955,$D219)),AVERAGEIFS(ObservedSpeciesData!S$2:S$4955,ObservedSpeciesData!$A$2:$A$4955,$A219,ObservedSpeciesData!$D$2:$D$4955,$D219),"")</f>
        <v>2.1560897056682862</v>
      </c>
      <c r="T219" s="23">
        <f>IF(ISNUMBER(AVERAGEIFS(ObservedSpeciesData!T$2:T$4955,ObservedSpeciesData!$A$2:$A$4955,$A219,ObservedSpeciesData!$D$2:$D$4955,$D219)),AVERAGEIFS(ObservedSpeciesData!T$2:T$4955,ObservedSpeciesData!$A$2:$A$4955,$A219,ObservedSpeciesData!$D$2:$D$4955,$D219),"")</f>
        <v>0.76498756075020535</v>
      </c>
      <c r="U219" s="24">
        <f>IF(ISNUMBER(AVERAGEIFS(ObservedSpeciesData!U$2:U$4955,ObservedSpeciesData!$A$2:$A$4955,$A219,ObservedSpeciesData!$C$2:$C$4955,$C219,ObservedSpeciesData!$D$2:$D$4955,$D219)),AVERAGEIFS(ObservedSpeciesData!U$2:U$4955,ObservedSpeciesData!$A$2:$A$4955,$A219,ObservedSpeciesData!$C$2:$C$4955,$C219,ObservedSpeciesData!$D$2:$D$4955,$D219),"")</f>
        <v>0.97078922733581496</v>
      </c>
      <c r="V219" s="23" t="str">
        <f>IF(ISNUMBER(AVERAGEIFS(ObservedSpeciesData!V$2:V$4955,ObservedSpeciesData!$A$2:$A$4955,$A219,ObservedSpeciesData!$D$2:$D$4955,$D219)),AVERAGEIFS(ObservedSpeciesData!V$2:V$4955,ObservedSpeciesData!$A$2:$A$4955,$A219,ObservedSpeciesData!$D$2:$D$4955,$D219),"")</f>
        <v/>
      </c>
      <c r="W219" s="23" t="str">
        <f>IF(ISNUMBER(AVERAGEIFS(ObservedSpeciesData!W$2:W$4955,ObservedSpeciesData!$A$2:$A$4955,$A219,ObservedSpeciesData!$D$2:$D$4955,$D219)),AVERAGEIFS(ObservedSpeciesData!W$2:W$4955,ObservedSpeciesData!$A$2:$A$4955,$A219,ObservedSpeciesData!$D$2:$D$4955,$D219),"")</f>
        <v/>
      </c>
      <c r="X219" s="23" t="str">
        <f>IF(ISNUMBER(AVERAGEIFS(ObservedSpeciesData!X$2:X$4955,ObservedSpeciesData!$A$2:$A$4955,$A219,ObservedSpeciesData!$D$2:$D$4955,$D219)),AVERAGEIFS(ObservedSpeciesData!X$2:X$4955,ObservedSpeciesData!$A$2:$A$4955,$A219,ObservedSpeciesData!$D$2:$D$4955,$D219),"")</f>
        <v/>
      </c>
      <c r="Y219" s="23" t="str">
        <f>IF(ISNUMBER(AVERAGEIFS(ObservedSpeciesData!Y$2:Y$4955,ObservedSpeciesData!$A$2:$A$4955,$A219,ObservedSpeciesData!$D$2:$D$4955,$D219)),AVERAGEIFS(ObservedSpeciesData!Y$2:Y$4955,ObservedSpeciesData!$A$2:$A$4955,$A219,ObservedSpeciesData!$D$2:$D$4955,$D219),"")</f>
        <v/>
      </c>
      <c r="Z219" s="23" t="str">
        <f>IF(ISNUMBER(AVERAGEIFS(ObservedSpeciesData!Z$2:Z$4955,ObservedSpeciesData!$A$2:$A$4955,$A219,ObservedSpeciesData!$D$2:$D$4955,$D219)),AVERAGEIFS(ObservedSpeciesData!Z$2:Z$4955,ObservedSpeciesData!$A$2:$A$4955,$A219,ObservedSpeciesData!$D$2:$D$4955,$D219),"")</f>
        <v/>
      </c>
      <c r="AA219" s="23">
        <f>IF(ISNUMBER(AVERAGEIFS(ObservedSpeciesData!AA$2:AA$4955,ObservedSpeciesData!$A$2:$A$4955,$A219,ObservedSpeciesData!$D$2:$D$4955,$D219)),AVERAGEIFS(ObservedSpeciesData!AA$2:AA$4955,ObservedSpeciesData!$A$2:$A$4955,$A219,ObservedSpeciesData!$D$2:$D$4955,$D219),"")</f>
        <v>28.099999999999998</v>
      </c>
      <c r="AB219" s="24">
        <f>IF(ISNUMBER(AVERAGEIFS(ObservedSpeciesData!AB$2:AB$4955,ObservedSpeciesData!$A$2:$A$4955,$A219,ObservedSpeciesData!$D$2:$D$4955,$D219)),AVERAGEIFS(ObservedSpeciesData!AB$2:AB$4955,ObservedSpeciesData!$A$2:$A$4955,$A219,ObservedSpeciesData!$D$2:$D$4955,$D219),"")</f>
        <v>4.5000000000000005E-2</v>
      </c>
      <c r="AC219" s="24">
        <f>IF(ISNUMBER(AVERAGEIFS(ObservedSpeciesData!AC$2:AC$4955,ObservedSpeciesData!$A$2:$A$4955,$A219,ObservedSpeciesData!$D$2:$D$4955,$D219)),AVERAGEIFS(ObservedSpeciesData!AC$2:AC$4955,ObservedSpeciesData!$A$2:$A$4955,$A219,ObservedSpeciesData!$D$2:$D$4955,$D219),"")</f>
        <v>4.5000000000000005E-2</v>
      </c>
      <c r="AD219" s="23" t="str">
        <f>IF(ISNUMBER(AVERAGEIFS(ObservedSpeciesData!AD$2:AD$4955,ObservedSpeciesData!$A$2:$A$4955,$A219,ObservedSpeciesData!$D$2:$D$4955,$D219)),AVERAGEIFS(ObservedSpeciesData!AD$2:AD$4955,ObservedSpeciesData!$A$2:$A$4955,$A219,ObservedSpeciesData!$D$2:$D$4955,$D219),"")</f>
        <v/>
      </c>
      <c r="AE219" s="24" t="str">
        <f>IF(ISNUMBER(AVERAGEIFS(ObservedSpeciesData!AE$2:AE$4955,ObservedSpeciesData!$A$2:$A$4955,$A219,ObservedSpeciesData!$D$2:$D$4955,$D219)),AVERAGEIFS(ObservedSpeciesData!AE$2:AE$4955,ObservedSpeciesData!$A$2:$A$4955,$A219,ObservedSpeciesData!$D$2:$D$4955,$D219),"")</f>
        <v/>
      </c>
      <c r="AF219" s="23"/>
      <c r="AG219" s="24"/>
      <c r="AH219" s="23">
        <f>IF(ISNUMBER(AVERAGEIFS(ObservedSpeciesData!AH$2:AH$4955,ObservedSpeciesData!$A$2:$A$4955,$A219,ObservedSpeciesData!$D$2:$D$4955,$D219)),AVERAGEIFS(ObservedSpeciesData!AH$2:AH$4955,ObservedSpeciesData!$A$2:$A$4955,$A219,ObservedSpeciesData!$D$2:$D$4955,$D219),"")</f>
        <v>4.6706666666666665</v>
      </c>
      <c r="AI219" s="23">
        <f>IF(ISNUMBER(AVERAGEIFS(ObservedSpeciesData!AI$2:AI$4955,ObservedSpeciesData!$A$2:$A$4955,$A219,ObservedSpeciesData!$C$2:$C$4955,$C219,ObservedSpeciesData!$D$2:$D$4955,$D219)),AVERAGEIFS(ObservedSpeciesData!AI$2:AI$4955,ObservedSpeciesData!$A$2:$A$4955,$A219,ObservedSpeciesData!$C$2:$C$4955,$C219,ObservedSpeciesData!$D$2:$D$4955,$D219),"")</f>
        <v>18.350666666666665</v>
      </c>
      <c r="AJ219" s="2">
        <f>COUNTIFS(ObservedSpeciesData!$A$2:$A$828,$A219,ObservedSpeciesData!$D$2:$D$828,$D219)</f>
        <v>3</v>
      </c>
      <c r="AK219" s="2">
        <f t="shared" si="3"/>
        <v>12</v>
      </c>
    </row>
    <row r="220" spans="1:37" x14ac:dyDescent="0.25">
      <c r="A220" s="14" t="s">
        <v>110</v>
      </c>
      <c r="B220" t="s">
        <v>80</v>
      </c>
      <c r="C220" t="s">
        <v>106</v>
      </c>
      <c r="D220" s="13">
        <v>42114</v>
      </c>
      <c r="E220">
        <v>1</v>
      </c>
      <c r="F220">
        <v>100</v>
      </c>
      <c r="G220" s="2" t="s">
        <v>89</v>
      </c>
      <c r="H220" s="2" t="s">
        <v>13</v>
      </c>
      <c r="I220">
        <v>3</v>
      </c>
      <c r="J220" s="2" t="s">
        <v>77</v>
      </c>
      <c r="K220" s="2">
        <f>IF(ISNUMBER(AVERAGEIFS(ObservedSpeciesData!K$2:K$4955,ObservedSpeciesData!$A$2:$A$4955,$A220,ObservedSpeciesData!$D$2:$D$4955,$D220)),AVERAGEIFS(ObservedSpeciesData!K$2:K$4955,ObservedSpeciesData!$A$2:$A$4955,$A220,ObservedSpeciesData!$D$2:$D$4955,$D220),"")</f>
        <v>75</v>
      </c>
      <c r="L220" s="26" t="str">
        <f>IF(ISNUMBER(AVERAGEIFS(ObservedSpeciesData!L$2:L$4955,ObservedSpeciesData!$A$2:$A$4955,$A220,ObservedSpeciesData!$D$2:$D$4955,$D220)),AVERAGEIFS(ObservedSpeciesData!L$2:L$4955,ObservedSpeciesData!$A$2:$A$4955,$A220,ObservedSpeciesData!$D$2:$D$4955,$D220),"")</f>
        <v/>
      </c>
      <c r="M220" s="23" t="str">
        <f>IF(ISNUMBER(AVERAGEIFS(ObservedSpeciesData!M$2:M$4955,ObservedSpeciesData!$A$2:$A$4955,$A220,ObservedSpeciesData!$D$2:$D$4955,$D220)),AVERAGEIFS(ObservedSpeciesData!M$2:M$4955,ObservedSpeciesData!$A$2:$A$4955,$A220,ObservedSpeciesData!$D$2:$D$4955,$D220),"")</f>
        <v/>
      </c>
      <c r="N220" s="23">
        <f>IF(ISNUMBER(AVERAGEIFS(ObservedSpeciesData!N$2:N$4955,ObservedSpeciesData!$A$2:$A$4955,$A220,ObservedSpeciesData!$D$2:$D$4955,$D220)),AVERAGEIFS(ObservedSpeciesData!N$2:N$4955,ObservedSpeciesData!$A$2:$A$4955,$A220,ObservedSpeciesData!$D$2:$D$4955,$D220),"")</f>
        <v>1055.003388888889</v>
      </c>
      <c r="O220" s="23">
        <f>IF(ISNUMBER(AVERAGEIFS(ObservedSpeciesData!O$2:O$4955,ObservedSpeciesData!$A$2:$A$4955,$A220,ObservedSpeciesData!$D$2:$D$4955,$D220)),AVERAGEIFS(ObservedSpeciesData!O$2:O$4955,ObservedSpeciesData!$A$2:$A$4955,$A220,ObservedSpeciesData!$D$2:$D$4955,$D220),"")</f>
        <v>105.50033888888889</v>
      </c>
      <c r="P220" s="23">
        <f>IF(ISNUMBER(AVERAGEIFS(ObservedSpeciesData!P$2:P$4955,ObservedSpeciesData!$A$2:$A$4955,$A220,ObservedSpeciesData!$C$2:$C$4955,$C220,ObservedSpeciesData!$D$2:$D$4955,$D220)),AVERAGEIFS(ObservedSpeciesData!P$2:P$4955,ObservedSpeciesData!$A$2:$A$4955,$A220,ObservedSpeciesData!$C$2:$C$4955,$C220,ObservedSpeciesData!$D$2:$D$4955,$D220),"")</f>
        <v>415.3307159777778</v>
      </c>
      <c r="Q220" s="23"/>
      <c r="R220" s="25">
        <f>IF(ISNUMBER(AVERAGEIFS(ObservedSpeciesData!R$2:R$4955,ObservedSpeciesData!$A$2:$A$4955,$A220,ObservedSpeciesData!$D$2:$D$4955,$D220)),AVERAGEIFS(ObservedSpeciesData!R$2:R$4955,ObservedSpeciesData!$A$2:$A$4955,$A220,ObservedSpeciesData!$D$2:$D$4955,$D220),"")</f>
        <v>96.802810447202774</v>
      </c>
      <c r="S220" s="25">
        <f>IF(ISNUMBER(AVERAGEIFS(ObservedSpeciesData!S$2:S$4955,ObservedSpeciesData!$A$2:$A$4955,$A220,ObservedSpeciesData!$D$2:$D$4955,$D220)),AVERAGEIFS(ObservedSpeciesData!S$2:S$4955,ObservedSpeciesData!$A$2:$A$4955,$A220,ObservedSpeciesData!$D$2:$D$4955,$D220),"")</f>
        <v>2.3919364811508452</v>
      </c>
      <c r="T220" s="23">
        <f>IF(ISNUMBER(AVERAGEIFS(ObservedSpeciesData!T$2:T$4955,ObservedSpeciesData!$A$2:$A$4955,$A220,ObservedSpeciesData!$D$2:$D$4955,$D220)),AVERAGEIFS(ObservedSpeciesData!T$2:T$4955,ObservedSpeciesData!$A$2:$A$4955,$A220,ObservedSpeciesData!$D$2:$D$4955,$D220),"")</f>
        <v>0.8052530716463826</v>
      </c>
      <c r="U220" s="24">
        <f>IF(ISNUMBER(AVERAGEIFS(ObservedSpeciesData!U$2:U$4955,ObservedSpeciesData!$A$2:$A$4955,$A220,ObservedSpeciesData!$C$2:$C$4955,$C220,ObservedSpeciesData!$D$2:$D$4955,$D220)),AVERAGEIFS(ObservedSpeciesData!U$2:U$4955,ObservedSpeciesData!$A$2:$A$4955,$A220,ObservedSpeciesData!$C$2:$C$4955,$C220,ObservedSpeciesData!$D$2:$D$4955,$D220),"")</f>
        <v>0.96802810447202781</v>
      </c>
      <c r="V220" s="23" t="str">
        <f>IF(ISNUMBER(AVERAGEIFS(ObservedSpeciesData!V$2:V$4955,ObservedSpeciesData!$A$2:$A$4955,$A220,ObservedSpeciesData!$D$2:$D$4955,$D220)),AVERAGEIFS(ObservedSpeciesData!V$2:V$4955,ObservedSpeciesData!$A$2:$A$4955,$A220,ObservedSpeciesData!$D$2:$D$4955,$D220),"")</f>
        <v/>
      </c>
      <c r="W220" s="23" t="str">
        <f>IF(ISNUMBER(AVERAGEIFS(ObservedSpeciesData!W$2:W$4955,ObservedSpeciesData!$A$2:$A$4955,$A220,ObservedSpeciesData!$D$2:$D$4955,$D220)),AVERAGEIFS(ObservedSpeciesData!W$2:W$4955,ObservedSpeciesData!$A$2:$A$4955,$A220,ObservedSpeciesData!$D$2:$D$4955,$D220),"")</f>
        <v/>
      </c>
      <c r="X220" s="23" t="str">
        <f>IF(ISNUMBER(AVERAGEIFS(ObservedSpeciesData!X$2:X$4955,ObservedSpeciesData!$A$2:$A$4955,$A220,ObservedSpeciesData!$D$2:$D$4955,$D220)),AVERAGEIFS(ObservedSpeciesData!X$2:X$4955,ObservedSpeciesData!$A$2:$A$4955,$A220,ObservedSpeciesData!$D$2:$D$4955,$D220),"")</f>
        <v/>
      </c>
      <c r="Y220" s="23" t="str">
        <f>IF(ISNUMBER(AVERAGEIFS(ObservedSpeciesData!Y$2:Y$4955,ObservedSpeciesData!$A$2:$A$4955,$A220,ObservedSpeciesData!$D$2:$D$4955,$D220)),AVERAGEIFS(ObservedSpeciesData!Y$2:Y$4955,ObservedSpeciesData!$A$2:$A$4955,$A220,ObservedSpeciesData!$D$2:$D$4955,$D220),"")</f>
        <v/>
      </c>
      <c r="Z220" s="23" t="str">
        <f>IF(ISNUMBER(AVERAGEIFS(ObservedSpeciesData!Z$2:Z$4955,ObservedSpeciesData!$A$2:$A$4955,$A220,ObservedSpeciesData!$D$2:$D$4955,$D220)),AVERAGEIFS(ObservedSpeciesData!Z$2:Z$4955,ObservedSpeciesData!$A$2:$A$4955,$A220,ObservedSpeciesData!$D$2:$D$4955,$D220),"")</f>
        <v/>
      </c>
      <c r="AA220" s="23">
        <f>IF(ISNUMBER(AVERAGEIFS(ObservedSpeciesData!AA$2:AA$4955,ObservedSpeciesData!$A$2:$A$4955,$A220,ObservedSpeciesData!$D$2:$D$4955,$D220)),AVERAGEIFS(ObservedSpeciesData!AA$2:AA$4955,ObservedSpeciesData!$A$2:$A$4955,$A220,ObservedSpeciesData!$D$2:$D$4955,$D220),"")</f>
        <v>27.166666666666668</v>
      </c>
      <c r="AB220" s="24">
        <f>IF(ISNUMBER(AVERAGEIFS(ObservedSpeciesData!AB$2:AB$4955,ObservedSpeciesData!$A$2:$A$4955,$A220,ObservedSpeciesData!$D$2:$D$4955,$D220)),AVERAGEIFS(ObservedSpeciesData!AB$2:AB$4955,ObservedSpeciesData!$A$2:$A$4955,$A220,ObservedSpeciesData!$D$2:$D$4955,$D220),"")</f>
        <v>4.3666666666666666E-2</v>
      </c>
      <c r="AC220" s="24">
        <f>IF(ISNUMBER(AVERAGEIFS(ObservedSpeciesData!AC$2:AC$4955,ObservedSpeciesData!$A$2:$A$4955,$A220,ObservedSpeciesData!$D$2:$D$4955,$D220)),AVERAGEIFS(ObservedSpeciesData!AC$2:AC$4955,ObservedSpeciesData!$A$2:$A$4955,$A220,ObservedSpeciesData!$D$2:$D$4955,$D220),"")</f>
        <v>4.3666666666666666E-2</v>
      </c>
      <c r="AD220" s="23" t="str">
        <f>IF(ISNUMBER(AVERAGEIFS(ObservedSpeciesData!AD$2:AD$4955,ObservedSpeciesData!$A$2:$A$4955,$A220,ObservedSpeciesData!$D$2:$D$4955,$D220)),AVERAGEIFS(ObservedSpeciesData!AD$2:AD$4955,ObservedSpeciesData!$A$2:$A$4955,$A220,ObservedSpeciesData!$D$2:$D$4955,$D220),"")</f>
        <v/>
      </c>
      <c r="AE220" s="24" t="str">
        <f>IF(ISNUMBER(AVERAGEIFS(ObservedSpeciesData!AE$2:AE$4955,ObservedSpeciesData!$A$2:$A$4955,$A220,ObservedSpeciesData!$D$2:$D$4955,$D220)),AVERAGEIFS(ObservedSpeciesData!AE$2:AE$4955,ObservedSpeciesData!$A$2:$A$4955,$A220,ObservedSpeciesData!$D$2:$D$4955,$D220),"")</f>
        <v/>
      </c>
      <c r="AF220" s="23"/>
      <c r="AG220" s="24"/>
      <c r="AH220" s="23">
        <f>IF(ISNUMBER(AVERAGEIFS(ObservedSpeciesData!AH$2:AH$4955,ObservedSpeciesData!$A$2:$A$4955,$A220,ObservedSpeciesData!$D$2:$D$4955,$D220)),AVERAGEIFS(ObservedSpeciesData!AH$2:AH$4955,ObservedSpeciesData!$A$2:$A$4955,$A220,ObservedSpeciesData!$D$2:$D$4955,$D220),"")</f>
        <v>4.6216666666666661</v>
      </c>
      <c r="AI220" s="23">
        <f>IF(ISNUMBER(AVERAGEIFS(ObservedSpeciesData!AI$2:AI$4955,ObservedSpeciesData!$A$2:$A$4955,$A220,ObservedSpeciesData!$C$2:$C$4955,$C220,ObservedSpeciesData!$D$2:$D$4955,$D220)),AVERAGEIFS(ObservedSpeciesData!AI$2:AI$4955,ObservedSpeciesData!$A$2:$A$4955,$A220,ObservedSpeciesData!$C$2:$C$4955,$C220,ObservedSpeciesData!$D$2:$D$4955,$D220),"")</f>
        <v>16.405666666666665</v>
      </c>
      <c r="AJ220" s="2">
        <f>COUNTIFS(ObservedSpeciesData!$A$2:$A$828,$A220,ObservedSpeciesData!$D$2:$D$828,$D220)</f>
        <v>3</v>
      </c>
      <c r="AK220" s="2">
        <f t="shared" si="3"/>
        <v>12</v>
      </c>
    </row>
    <row r="221" spans="1:37" x14ac:dyDescent="0.25">
      <c r="A221" s="14" t="s">
        <v>109</v>
      </c>
      <c r="B221" t="s">
        <v>80</v>
      </c>
      <c r="C221" t="s">
        <v>106</v>
      </c>
      <c r="D221" s="13">
        <v>42114</v>
      </c>
      <c r="E221">
        <v>1</v>
      </c>
      <c r="F221">
        <v>200</v>
      </c>
      <c r="G221" s="2" t="s">
        <v>89</v>
      </c>
      <c r="H221" s="2" t="s">
        <v>13</v>
      </c>
      <c r="I221">
        <v>3</v>
      </c>
      <c r="J221" s="2" t="s">
        <v>77</v>
      </c>
      <c r="K221" s="2">
        <f>IF(ISNUMBER(AVERAGEIFS(ObservedSpeciesData!K$2:K$4955,ObservedSpeciesData!$A$2:$A$4955,$A221,ObservedSpeciesData!$D$2:$D$4955,$D221)),AVERAGEIFS(ObservedSpeciesData!K$2:K$4955,ObservedSpeciesData!$A$2:$A$4955,$A221,ObservedSpeciesData!$D$2:$D$4955,$D221),"")</f>
        <v>150</v>
      </c>
      <c r="L221" s="26" t="str">
        <f>IF(ISNUMBER(AVERAGEIFS(ObservedSpeciesData!L$2:L$4955,ObservedSpeciesData!$A$2:$A$4955,$A221,ObservedSpeciesData!$D$2:$D$4955,$D221)),AVERAGEIFS(ObservedSpeciesData!L$2:L$4955,ObservedSpeciesData!$A$2:$A$4955,$A221,ObservedSpeciesData!$D$2:$D$4955,$D221),"")</f>
        <v/>
      </c>
      <c r="M221" s="23" t="str">
        <f>IF(ISNUMBER(AVERAGEIFS(ObservedSpeciesData!M$2:M$4955,ObservedSpeciesData!$A$2:$A$4955,$A221,ObservedSpeciesData!$D$2:$D$4955,$D221)),AVERAGEIFS(ObservedSpeciesData!M$2:M$4955,ObservedSpeciesData!$A$2:$A$4955,$A221,ObservedSpeciesData!$D$2:$D$4955,$D221),"")</f>
        <v/>
      </c>
      <c r="N221" s="23">
        <f>IF(ISNUMBER(AVERAGEIFS(ObservedSpeciesData!N$2:N$4955,ObservedSpeciesData!$A$2:$A$4955,$A221,ObservedSpeciesData!$D$2:$D$4955,$D221)),AVERAGEIFS(ObservedSpeciesData!N$2:N$4955,ObservedSpeciesData!$A$2:$A$4955,$A221,ObservedSpeciesData!$D$2:$D$4955,$D221),"")</f>
        <v>771.19206799999995</v>
      </c>
      <c r="O221" s="23">
        <f>IF(ISNUMBER(AVERAGEIFS(ObservedSpeciesData!O$2:O$4955,ObservedSpeciesData!$A$2:$A$4955,$A221,ObservedSpeciesData!$D$2:$D$4955,$D221)),AVERAGEIFS(ObservedSpeciesData!O$2:O$4955,ObservedSpeciesData!$A$2:$A$4955,$A221,ObservedSpeciesData!$D$2:$D$4955,$D221),"")</f>
        <v>77.119206800000015</v>
      </c>
      <c r="P221" s="23">
        <f>IF(ISNUMBER(AVERAGEIFS(ObservedSpeciesData!P$2:P$4955,ObservedSpeciesData!$A$2:$A$4955,$A221,ObservedSpeciesData!$C$2:$C$4955,$C221,ObservedSpeciesData!$D$2:$D$4955,$D221)),AVERAGEIFS(ObservedSpeciesData!P$2:P$4955,ObservedSpeciesData!$A$2:$A$4955,$A221,ObservedSpeciesData!$C$2:$C$4955,$C221,ObservedSpeciesData!$D$2:$D$4955,$D221),"")</f>
        <v>414.34995572222232</v>
      </c>
      <c r="Q221" s="23"/>
      <c r="R221" s="25">
        <f>IF(ISNUMBER(AVERAGEIFS(ObservedSpeciesData!R$2:R$4955,ObservedSpeciesData!$A$2:$A$4955,$A221,ObservedSpeciesData!$D$2:$D$4955,$D221)),AVERAGEIFS(ObservedSpeciesData!R$2:R$4955,ObservedSpeciesData!$A$2:$A$4955,$A221,ObservedSpeciesData!$D$2:$D$4955,$D221),"")</f>
        <v>94.996575875748874</v>
      </c>
      <c r="S221" s="25">
        <f>IF(ISNUMBER(AVERAGEIFS(ObservedSpeciesData!S$2:S$4955,ObservedSpeciesData!$A$2:$A$4955,$A221,ObservedSpeciesData!$D$2:$D$4955,$D221)),AVERAGEIFS(ObservedSpeciesData!S$2:S$4955,ObservedSpeciesData!$A$2:$A$4955,$A221,ObservedSpeciesData!$D$2:$D$4955,$D221),"")</f>
        <v>3.8828555092779831</v>
      </c>
      <c r="T221" s="23">
        <f>IF(ISNUMBER(AVERAGEIFS(ObservedSpeciesData!T$2:T$4955,ObservedSpeciesData!$A$2:$A$4955,$A221,ObservedSpeciesData!$D$2:$D$4955,$D221)),AVERAGEIFS(ObservedSpeciesData!T$2:T$4955,ObservedSpeciesData!$A$2:$A$4955,$A221,ObservedSpeciesData!$D$2:$D$4955,$D221),"")</f>
        <v>1.120568614973142</v>
      </c>
      <c r="U221" s="24">
        <f>IF(ISNUMBER(AVERAGEIFS(ObservedSpeciesData!U$2:U$4955,ObservedSpeciesData!$A$2:$A$4955,$A221,ObservedSpeciesData!$C$2:$C$4955,$C221,ObservedSpeciesData!$D$2:$D$4955,$D221)),AVERAGEIFS(ObservedSpeciesData!U$2:U$4955,ObservedSpeciesData!$A$2:$A$4955,$A221,ObservedSpeciesData!$C$2:$C$4955,$C221,ObservedSpeciesData!$D$2:$D$4955,$D221),"")</f>
        <v>0.94996575875748868</v>
      </c>
      <c r="V221" s="23" t="str">
        <f>IF(ISNUMBER(AVERAGEIFS(ObservedSpeciesData!V$2:V$4955,ObservedSpeciesData!$A$2:$A$4955,$A221,ObservedSpeciesData!$D$2:$D$4955,$D221)),AVERAGEIFS(ObservedSpeciesData!V$2:V$4955,ObservedSpeciesData!$A$2:$A$4955,$A221,ObservedSpeciesData!$D$2:$D$4955,$D221),"")</f>
        <v/>
      </c>
      <c r="W221" s="23" t="str">
        <f>IF(ISNUMBER(AVERAGEIFS(ObservedSpeciesData!W$2:W$4955,ObservedSpeciesData!$A$2:$A$4955,$A221,ObservedSpeciesData!$D$2:$D$4955,$D221)),AVERAGEIFS(ObservedSpeciesData!W$2:W$4955,ObservedSpeciesData!$A$2:$A$4955,$A221,ObservedSpeciesData!$D$2:$D$4955,$D221),"")</f>
        <v/>
      </c>
      <c r="X221" s="23" t="str">
        <f>IF(ISNUMBER(AVERAGEIFS(ObservedSpeciesData!X$2:X$4955,ObservedSpeciesData!$A$2:$A$4955,$A221,ObservedSpeciesData!$D$2:$D$4955,$D221)),AVERAGEIFS(ObservedSpeciesData!X$2:X$4955,ObservedSpeciesData!$A$2:$A$4955,$A221,ObservedSpeciesData!$D$2:$D$4955,$D221),"")</f>
        <v/>
      </c>
      <c r="Y221" s="23" t="str">
        <f>IF(ISNUMBER(AVERAGEIFS(ObservedSpeciesData!Y$2:Y$4955,ObservedSpeciesData!$A$2:$A$4955,$A221,ObservedSpeciesData!$D$2:$D$4955,$D221)),AVERAGEIFS(ObservedSpeciesData!Y$2:Y$4955,ObservedSpeciesData!$A$2:$A$4955,$A221,ObservedSpeciesData!$D$2:$D$4955,$D221),"")</f>
        <v/>
      </c>
      <c r="Z221" s="23" t="str">
        <f>IF(ISNUMBER(AVERAGEIFS(ObservedSpeciesData!Z$2:Z$4955,ObservedSpeciesData!$A$2:$A$4955,$A221,ObservedSpeciesData!$D$2:$D$4955,$D221)),AVERAGEIFS(ObservedSpeciesData!Z$2:Z$4955,ObservedSpeciesData!$A$2:$A$4955,$A221,ObservedSpeciesData!$D$2:$D$4955,$D221),"")</f>
        <v/>
      </c>
      <c r="AA221" s="23">
        <f>IF(ISNUMBER(AVERAGEIFS(ObservedSpeciesData!AA$2:AA$4955,ObservedSpeciesData!$A$2:$A$4955,$A221,ObservedSpeciesData!$D$2:$D$4955,$D221)),AVERAGEIFS(ObservedSpeciesData!AA$2:AA$4955,ObservedSpeciesData!$A$2:$A$4955,$A221,ObservedSpeciesData!$D$2:$D$4955,$D221),"")</f>
        <v>28.566666666666663</v>
      </c>
      <c r="AB221" s="24">
        <f>IF(ISNUMBER(AVERAGEIFS(ObservedSpeciesData!AB$2:AB$4955,ObservedSpeciesData!$A$2:$A$4955,$A221,ObservedSpeciesData!$D$2:$D$4955,$D221)),AVERAGEIFS(ObservedSpeciesData!AB$2:AB$4955,ObservedSpeciesData!$A$2:$A$4955,$A221,ObservedSpeciesData!$D$2:$D$4955,$D221),"")</f>
        <v>4.5666666666666668E-2</v>
      </c>
      <c r="AC221" s="24">
        <f>IF(ISNUMBER(AVERAGEIFS(ObservedSpeciesData!AC$2:AC$4955,ObservedSpeciesData!$A$2:$A$4955,$A221,ObservedSpeciesData!$D$2:$D$4955,$D221)),AVERAGEIFS(ObservedSpeciesData!AC$2:AC$4955,ObservedSpeciesData!$A$2:$A$4955,$A221,ObservedSpeciesData!$D$2:$D$4955,$D221),"")</f>
        <v>4.5666666666666668E-2</v>
      </c>
      <c r="AD221" s="23" t="str">
        <f>IF(ISNUMBER(AVERAGEIFS(ObservedSpeciesData!AD$2:AD$4955,ObservedSpeciesData!$A$2:$A$4955,$A221,ObservedSpeciesData!$D$2:$D$4955,$D221)),AVERAGEIFS(ObservedSpeciesData!AD$2:AD$4955,ObservedSpeciesData!$A$2:$A$4955,$A221,ObservedSpeciesData!$D$2:$D$4955,$D221),"")</f>
        <v/>
      </c>
      <c r="AE221" s="24" t="str">
        <f>IF(ISNUMBER(AVERAGEIFS(ObservedSpeciesData!AE$2:AE$4955,ObservedSpeciesData!$A$2:$A$4955,$A221,ObservedSpeciesData!$D$2:$D$4955,$D221)),AVERAGEIFS(ObservedSpeciesData!AE$2:AE$4955,ObservedSpeciesData!$A$2:$A$4955,$A221,ObservedSpeciesData!$D$2:$D$4955,$D221),"")</f>
        <v/>
      </c>
      <c r="AF221" s="23"/>
      <c r="AG221" s="24"/>
      <c r="AH221" s="23">
        <f>IF(ISNUMBER(AVERAGEIFS(ObservedSpeciesData!AH$2:AH$4955,ObservedSpeciesData!$A$2:$A$4955,$A221,ObservedSpeciesData!$D$2:$D$4955,$D221)),AVERAGEIFS(ObservedSpeciesData!AH$2:AH$4955,ObservedSpeciesData!$A$2:$A$4955,$A221,ObservedSpeciesData!$D$2:$D$4955,$D221),"")</f>
        <v>3.5146666666666668</v>
      </c>
      <c r="AI221" s="23">
        <f>IF(ISNUMBER(AVERAGEIFS(ObservedSpeciesData!AI$2:AI$4955,ObservedSpeciesData!$A$2:$A$4955,$A221,ObservedSpeciesData!$C$2:$C$4955,$C221,ObservedSpeciesData!$D$2:$D$4955,$D221)),AVERAGEIFS(ObservedSpeciesData!AI$2:AI$4955,ObservedSpeciesData!$A$2:$A$4955,$A221,ObservedSpeciesData!$C$2:$C$4955,$C221,ObservedSpeciesData!$D$2:$D$4955,$D221),"")</f>
        <v>16.310000000000002</v>
      </c>
      <c r="AJ221" s="2">
        <f>COUNTIFS(ObservedSpeciesData!$A$2:$A$828,$A221,ObservedSpeciesData!$D$2:$D$828,$D221)</f>
        <v>3</v>
      </c>
      <c r="AK221" s="2">
        <f t="shared" si="3"/>
        <v>12</v>
      </c>
    </row>
    <row r="222" spans="1:37" x14ac:dyDescent="0.25">
      <c r="A222" s="14" t="s">
        <v>108</v>
      </c>
      <c r="B222" t="s">
        <v>80</v>
      </c>
      <c r="C222" t="s">
        <v>106</v>
      </c>
      <c r="D222" s="13">
        <v>42114</v>
      </c>
      <c r="E222">
        <v>1</v>
      </c>
      <c r="F222">
        <v>350</v>
      </c>
      <c r="G222" s="2" t="s">
        <v>89</v>
      </c>
      <c r="H222" s="2" t="s">
        <v>13</v>
      </c>
      <c r="I222">
        <v>3</v>
      </c>
      <c r="J222" s="2" t="s">
        <v>77</v>
      </c>
      <c r="K222" s="2">
        <f>IF(ISNUMBER(AVERAGEIFS(ObservedSpeciesData!K$2:K$4955,ObservedSpeciesData!$A$2:$A$4955,$A222,ObservedSpeciesData!$D$2:$D$4955,$D222)),AVERAGEIFS(ObservedSpeciesData!K$2:K$4955,ObservedSpeciesData!$A$2:$A$4955,$A222,ObservedSpeciesData!$D$2:$D$4955,$D222),"")</f>
        <v>262.5</v>
      </c>
      <c r="L222" s="26" t="str">
        <f>IF(ISNUMBER(AVERAGEIFS(ObservedSpeciesData!L$2:L$4955,ObservedSpeciesData!$A$2:$A$4955,$A222,ObservedSpeciesData!$D$2:$D$4955,$D222)),AVERAGEIFS(ObservedSpeciesData!L$2:L$4955,ObservedSpeciesData!$A$2:$A$4955,$A222,ObservedSpeciesData!$D$2:$D$4955,$D222),"")</f>
        <v/>
      </c>
      <c r="M222" s="23" t="str">
        <f>IF(ISNUMBER(AVERAGEIFS(ObservedSpeciesData!M$2:M$4955,ObservedSpeciesData!$A$2:$A$4955,$A222,ObservedSpeciesData!$D$2:$D$4955,$D222)),AVERAGEIFS(ObservedSpeciesData!M$2:M$4955,ObservedSpeciesData!$A$2:$A$4955,$A222,ObservedSpeciesData!$D$2:$D$4955,$D222),"")</f>
        <v/>
      </c>
      <c r="N222" s="23">
        <f>IF(ISNUMBER(AVERAGEIFS(ObservedSpeciesData!N$2:N$4955,ObservedSpeciesData!$A$2:$A$4955,$A222,ObservedSpeciesData!$D$2:$D$4955,$D222)),AVERAGEIFS(ObservedSpeciesData!N$2:N$4955,ObservedSpeciesData!$A$2:$A$4955,$A222,ObservedSpeciesData!$D$2:$D$4955,$D222),"")</f>
        <v>1053.1949386666668</v>
      </c>
      <c r="O222" s="23">
        <f>IF(ISNUMBER(AVERAGEIFS(ObservedSpeciesData!O$2:O$4955,ObservedSpeciesData!$A$2:$A$4955,$A222,ObservedSpeciesData!$D$2:$D$4955,$D222)),AVERAGEIFS(ObservedSpeciesData!O$2:O$4955,ObservedSpeciesData!$A$2:$A$4955,$A222,ObservedSpeciesData!$D$2:$D$4955,$D222),"")</f>
        <v>105.31949386666668</v>
      </c>
      <c r="P222" s="23">
        <f>IF(ISNUMBER(AVERAGEIFS(ObservedSpeciesData!P$2:P$4955,ObservedSpeciesData!$A$2:$A$4955,$A222,ObservedSpeciesData!$C$2:$C$4955,$C222,ObservedSpeciesData!$D$2:$D$4955,$D222)),AVERAGEIFS(ObservedSpeciesData!P$2:P$4955,ObservedSpeciesData!$A$2:$A$4955,$A222,ObservedSpeciesData!$C$2:$C$4955,$C222,ObservedSpeciesData!$D$2:$D$4955,$D222),"")</f>
        <v>377.40569153422229</v>
      </c>
      <c r="Q222" s="23"/>
      <c r="R222" s="25">
        <f>IF(ISNUMBER(AVERAGEIFS(ObservedSpeciesData!R$2:R$4955,ObservedSpeciesData!$A$2:$A$4955,$A222,ObservedSpeciesData!$D$2:$D$4955,$D222)),AVERAGEIFS(ObservedSpeciesData!R$2:R$4955,ObservedSpeciesData!$A$2:$A$4955,$A222,ObservedSpeciesData!$D$2:$D$4955,$D222),"")</f>
        <v>95.36110715237578</v>
      </c>
      <c r="S222" s="25">
        <f>IF(ISNUMBER(AVERAGEIFS(ObservedSpeciesData!S$2:S$4955,ObservedSpeciesData!$A$2:$A$4955,$A222,ObservedSpeciesData!$D$2:$D$4955,$D222)),AVERAGEIFS(ObservedSpeciesData!S$2:S$4955,ObservedSpeciesData!$A$2:$A$4955,$A222,ObservedSpeciesData!$D$2:$D$4955,$D222),"")</f>
        <v>3.8584580463248286</v>
      </c>
      <c r="T222" s="23">
        <f>IF(ISNUMBER(AVERAGEIFS(ObservedSpeciesData!T$2:T$4955,ObservedSpeciesData!$A$2:$A$4955,$A222,ObservedSpeciesData!$D$2:$D$4955,$D222)),AVERAGEIFS(ObservedSpeciesData!T$2:T$4955,ObservedSpeciesData!$A$2:$A$4955,$A222,ObservedSpeciesData!$D$2:$D$4955,$D222),"")</f>
        <v>0.78043480129940024</v>
      </c>
      <c r="U222" s="24">
        <f>IF(ISNUMBER(AVERAGEIFS(ObservedSpeciesData!U$2:U$4955,ObservedSpeciesData!$A$2:$A$4955,$A222,ObservedSpeciesData!$C$2:$C$4955,$C222,ObservedSpeciesData!$D$2:$D$4955,$D222)),AVERAGEIFS(ObservedSpeciesData!U$2:U$4955,ObservedSpeciesData!$A$2:$A$4955,$A222,ObservedSpeciesData!$C$2:$C$4955,$C222,ObservedSpeciesData!$D$2:$D$4955,$D222),"")</f>
        <v>0.95361107152375768</v>
      </c>
      <c r="V222" s="23" t="str">
        <f>IF(ISNUMBER(AVERAGEIFS(ObservedSpeciesData!V$2:V$4955,ObservedSpeciesData!$A$2:$A$4955,$A222,ObservedSpeciesData!$D$2:$D$4955,$D222)),AVERAGEIFS(ObservedSpeciesData!V$2:V$4955,ObservedSpeciesData!$A$2:$A$4955,$A222,ObservedSpeciesData!$D$2:$D$4955,$D222),"")</f>
        <v/>
      </c>
      <c r="W222" s="23" t="str">
        <f>IF(ISNUMBER(AVERAGEIFS(ObservedSpeciesData!W$2:W$4955,ObservedSpeciesData!$A$2:$A$4955,$A222,ObservedSpeciesData!$D$2:$D$4955,$D222)),AVERAGEIFS(ObservedSpeciesData!W$2:W$4955,ObservedSpeciesData!$A$2:$A$4955,$A222,ObservedSpeciesData!$D$2:$D$4955,$D222),"")</f>
        <v/>
      </c>
      <c r="X222" s="23" t="str">
        <f>IF(ISNUMBER(AVERAGEIFS(ObservedSpeciesData!X$2:X$4955,ObservedSpeciesData!$A$2:$A$4955,$A222,ObservedSpeciesData!$D$2:$D$4955,$D222)),AVERAGEIFS(ObservedSpeciesData!X$2:X$4955,ObservedSpeciesData!$A$2:$A$4955,$A222,ObservedSpeciesData!$D$2:$D$4955,$D222),"")</f>
        <v/>
      </c>
      <c r="Y222" s="23" t="str">
        <f>IF(ISNUMBER(AVERAGEIFS(ObservedSpeciesData!Y$2:Y$4955,ObservedSpeciesData!$A$2:$A$4955,$A222,ObservedSpeciesData!$D$2:$D$4955,$D222)),AVERAGEIFS(ObservedSpeciesData!Y$2:Y$4955,ObservedSpeciesData!$A$2:$A$4955,$A222,ObservedSpeciesData!$D$2:$D$4955,$D222),"")</f>
        <v/>
      </c>
      <c r="Z222" s="23" t="str">
        <f>IF(ISNUMBER(AVERAGEIFS(ObservedSpeciesData!Z$2:Z$4955,ObservedSpeciesData!$A$2:$A$4955,$A222,ObservedSpeciesData!$D$2:$D$4955,$D222)),AVERAGEIFS(ObservedSpeciesData!Z$2:Z$4955,ObservedSpeciesData!$A$2:$A$4955,$A222,ObservedSpeciesData!$D$2:$D$4955,$D222),"")</f>
        <v/>
      </c>
      <c r="AA222" s="23">
        <f>IF(ISNUMBER(AVERAGEIFS(ObservedSpeciesData!AA$2:AA$4955,ObservedSpeciesData!$A$2:$A$4955,$A222,ObservedSpeciesData!$D$2:$D$4955,$D222)),AVERAGEIFS(ObservedSpeciesData!AA$2:AA$4955,ObservedSpeciesData!$A$2:$A$4955,$A222,ObservedSpeciesData!$D$2:$D$4955,$D222),"")</f>
        <v>28.2</v>
      </c>
      <c r="AB222" s="24">
        <f>IF(ISNUMBER(AVERAGEIFS(ObservedSpeciesData!AB$2:AB$4955,ObservedSpeciesData!$A$2:$A$4955,$A222,ObservedSpeciesData!$D$2:$D$4955,$D222)),AVERAGEIFS(ObservedSpeciesData!AB$2:AB$4955,ObservedSpeciesData!$A$2:$A$4955,$A222,ObservedSpeciesData!$D$2:$D$4955,$D222),"")</f>
        <v>4.4666666666666667E-2</v>
      </c>
      <c r="AC222" s="24">
        <f>IF(ISNUMBER(AVERAGEIFS(ObservedSpeciesData!AC$2:AC$4955,ObservedSpeciesData!$A$2:$A$4955,$A222,ObservedSpeciesData!$D$2:$D$4955,$D222)),AVERAGEIFS(ObservedSpeciesData!AC$2:AC$4955,ObservedSpeciesData!$A$2:$A$4955,$A222,ObservedSpeciesData!$D$2:$D$4955,$D222),"")</f>
        <v>4.4666666666666667E-2</v>
      </c>
      <c r="AD222" s="23" t="str">
        <f>IF(ISNUMBER(AVERAGEIFS(ObservedSpeciesData!AD$2:AD$4955,ObservedSpeciesData!$A$2:$A$4955,$A222,ObservedSpeciesData!$D$2:$D$4955,$D222)),AVERAGEIFS(ObservedSpeciesData!AD$2:AD$4955,ObservedSpeciesData!$A$2:$A$4955,$A222,ObservedSpeciesData!$D$2:$D$4955,$D222),"")</f>
        <v/>
      </c>
      <c r="AE222" s="24" t="str">
        <f>IF(ISNUMBER(AVERAGEIFS(ObservedSpeciesData!AE$2:AE$4955,ObservedSpeciesData!$A$2:$A$4955,$A222,ObservedSpeciesData!$D$2:$D$4955,$D222)),AVERAGEIFS(ObservedSpeciesData!AE$2:AE$4955,ObservedSpeciesData!$A$2:$A$4955,$A222,ObservedSpeciesData!$D$2:$D$4955,$D222),"")</f>
        <v/>
      </c>
      <c r="AF222" s="23"/>
      <c r="AG222" s="24"/>
      <c r="AH222" s="23">
        <f>IF(ISNUMBER(AVERAGEIFS(ObservedSpeciesData!AH$2:AH$4955,ObservedSpeciesData!$A$2:$A$4955,$A222,ObservedSpeciesData!$D$2:$D$4955,$D222)),AVERAGEIFS(ObservedSpeciesData!AH$2:AH$4955,ObservedSpeciesData!$A$2:$A$4955,$A222,ObservedSpeciesData!$D$2:$D$4955,$D222),"")</f>
        <v>4.7079999999999993</v>
      </c>
      <c r="AI222" s="23">
        <f>IF(ISNUMBER(AVERAGEIFS(ObservedSpeciesData!AI$2:AI$4955,ObservedSpeciesData!$A$2:$A$4955,$A222,ObservedSpeciesData!$C$2:$C$4955,$C222,ObservedSpeciesData!$D$2:$D$4955,$D222)),AVERAGEIFS(ObservedSpeciesData!AI$2:AI$4955,ObservedSpeciesData!$A$2:$A$4955,$A222,ObservedSpeciesData!$C$2:$C$4955,$C222,ObservedSpeciesData!$D$2:$D$4955,$D222),"")</f>
        <v>15.306666666666667</v>
      </c>
      <c r="AJ222" s="2">
        <f>COUNTIFS(ObservedSpeciesData!$A$2:$A$828,$A222,ObservedSpeciesData!$D$2:$D$828,$D222)</f>
        <v>3</v>
      </c>
      <c r="AK222" s="2">
        <f t="shared" si="3"/>
        <v>12</v>
      </c>
    </row>
    <row r="223" spans="1:37" x14ac:dyDescent="0.25">
      <c r="A223" s="14" t="s">
        <v>107</v>
      </c>
      <c r="B223" t="s">
        <v>80</v>
      </c>
      <c r="C223" t="s">
        <v>106</v>
      </c>
      <c r="D223" s="13">
        <v>42114</v>
      </c>
      <c r="E223">
        <v>1</v>
      </c>
      <c r="F223">
        <v>500</v>
      </c>
      <c r="G223" s="2" t="s">
        <v>89</v>
      </c>
      <c r="H223" s="2" t="s">
        <v>13</v>
      </c>
      <c r="I223">
        <v>3</v>
      </c>
      <c r="J223" s="2" t="s">
        <v>77</v>
      </c>
      <c r="K223" s="2">
        <f>IF(ISNUMBER(AVERAGEIFS(ObservedSpeciesData!K$2:K$4955,ObservedSpeciesData!$A$2:$A$4955,$A223,ObservedSpeciesData!$D$2:$D$4955,$D223)),AVERAGEIFS(ObservedSpeciesData!K$2:K$4955,ObservedSpeciesData!$A$2:$A$4955,$A223,ObservedSpeciesData!$D$2:$D$4955,$D223),"")</f>
        <v>375</v>
      </c>
      <c r="L223" s="26" t="str">
        <f>IF(ISNUMBER(AVERAGEIFS(ObservedSpeciesData!L$2:L$4955,ObservedSpeciesData!$A$2:$A$4955,$A223,ObservedSpeciesData!$D$2:$D$4955,$D223)),AVERAGEIFS(ObservedSpeciesData!L$2:L$4955,ObservedSpeciesData!$A$2:$A$4955,$A223,ObservedSpeciesData!$D$2:$D$4955,$D223),"")</f>
        <v/>
      </c>
      <c r="M223" s="23" t="str">
        <f>IF(ISNUMBER(AVERAGEIFS(ObservedSpeciesData!M$2:M$4955,ObservedSpeciesData!$A$2:$A$4955,$A223,ObservedSpeciesData!$D$2:$D$4955,$D223)),AVERAGEIFS(ObservedSpeciesData!M$2:M$4955,ObservedSpeciesData!$A$2:$A$4955,$A223,ObservedSpeciesData!$D$2:$D$4955,$D223),"")</f>
        <v/>
      </c>
      <c r="N223" s="23">
        <f>IF(ISNUMBER(AVERAGEIFS(ObservedSpeciesData!N$2:N$4955,ObservedSpeciesData!$A$2:$A$4955,$A223,ObservedSpeciesData!$D$2:$D$4955,$D223)),AVERAGEIFS(ObservedSpeciesData!N$2:N$4955,ObservedSpeciesData!$A$2:$A$4955,$A223,ObservedSpeciesData!$D$2:$D$4955,$D223),"")</f>
        <v>1143.8427217777778</v>
      </c>
      <c r="O223" s="23">
        <f>IF(ISNUMBER(AVERAGEIFS(ObservedSpeciesData!O$2:O$4955,ObservedSpeciesData!$A$2:$A$4955,$A223,ObservedSpeciesData!$D$2:$D$4955,$D223)),AVERAGEIFS(ObservedSpeciesData!O$2:O$4955,ObservedSpeciesData!$A$2:$A$4955,$A223,ObservedSpeciesData!$D$2:$D$4955,$D223),"")</f>
        <v>114.38427217777776</v>
      </c>
      <c r="P223" s="23">
        <f>IF(ISNUMBER(AVERAGEIFS(ObservedSpeciesData!P$2:P$4955,ObservedSpeciesData!$A$2:$A$4955,$A223,ObservedSpeciesData!$C$2:$C$4955,$C223,ObservedSpeciesData!$D$2:$D$4955,$D223)),AVERAGEIFS(ObservedSpeciesData!P$2:P$4955,ObservedSpeciesData!$A$2:$A$4955,$A223,ObservedSpeciesData!$C$2:$C$4955,$C223,ObservedSpeciesData!$D$2:$D$4955,$D223),"")</f>
        <v>404.56664515377776</v>
      </c>
      <c r="Q223" s="23"/>
      <c r="R223" s="25">
        <f>IF(ISNUMBER(AVERAGEIFS(ObservedSpeciesData!R$2:R$4955,ObservedSpeciesData!$A$2:$A$4955,$A223,ObservedSpeciesData!$D$2:$D$4955,$D223)),AVERAGEIFS(ObservedSpeciesData!R$2:R$4955,ObservedSpeciesData!$A$2:$A$4955,$A223,ObservedSpeciesData!$D$2:$D$4955,$D223),"")</f>
        <v>94.462976750979806</v>
      </c>
      <c r="S223" s="25">
        <f>IF(ISNUMBER(AVERAGEIFS(ObservedSpeciesData!S$2:S$4955,ObservedSpeciesData!$A$2:$A$4955,$A223,ObservedSpeciesData!$D$2:$D$4955,$D223)),AVERAGEIFS(ObservedSpeciesData!S$2:S$4955,ObservedSpeciesData!$A$2:$A$4955,$A223,ObservedSpeciesData!$D$2:$D$4955,$D223),"")</f>
        <v>2.178290522692794</v>
      </c>
      <c r="T223" s="23">
        <f>IF(ISNUMBER(AVERAGEIFS(ObservedSpeciesData!T$2:T$4955,ObservedSpeciesData!$A$2:$A$4955,$A223,ObservedSpeciesData!$D$2:$D$4955,$D223)),AVERAGEIFS(ObservedSpeciesData!T$2:T$4955,ObservedSpeciesData!$A$2:$A$4955,$A223,ObservedSpeciesData!$D$2:$D$4955,$D223),"")</f>
        <v>3.3587327263274056</v>
      </c>
      <c r="U223" s="24">
        <f>IF(ISNUMBER(AVERAGEIFS(ObservedSpeciesData!U$2:U$4955,ObservedSpeciesData!$A$2:$A$4955,$A223,ObservedSpeciesData!$C$2:$C$4955,$C223,ObservedSpeciesData!$D$2:$D$4955,$D223)),AVERAGEIFS(ObservedSpeciesData!U$2:U$4955,ObservedSpeciesData!$A$2:$A$4955,$A223,ObservedSpeciesData!$C$2:$C$4955,$C223,ObservedSpeciesData!$D$2:$D$4955,$D223),"")</f>
        <v>0.94462976750979799</v>
      </c>
      <c r="V223" s="23" t="str">
        <f>IF(ISNUMBER(AVERAGEIFS(ObservedSpeciesData!V$2:V$4955,ObservedSpeciesData!$A$2:$A$4955,$A223,ObservedSpeciesData!$D$2:$D$4955,$D223)),AVERAGEIFS(ObservedSpeciesData!V$2:V$4955,ObservedSpeciesData!$A$2:$A$4955,$A223,ObservedSpeciesData!$D$2:$D$4955,$D223),"")</f>
        <v/>
      </c>
      <c r="W223" s="23" t="str">
        <f>IF(ISNUMBER(AVERAGEIFS(ObservedSpeciesData!W$2:W$4955,ObservedSpeciesData!$A$2:$A$4955,$A223,ObservedSpeciesData!$D$2:$D$4955,$D223)),AVERAGEIFS(ObservedSpeciesData!W$2:W$4955,ObservedSpeciesData!$A$2:$A$4955,$A223,ObservedSpeciesData!$D$2:$D$4955,$D223),"")</f>
        <v/>
      </c>
      <c r="X223" s="23" t="str">
        <f>IF(ISNUMBER(AVERAGEIFS(ObservedSpeciesData!X$2:X$4955,ObservedSpeciesData!$A$2:$A$4955,$A223,ObservedSpeciesData!$D$2:$D$4955,$D223)),AVERAGEIFS(ObservedSpeciesData!X$2:X$4955,ObservedSpeciesData!$A$2:$A$4955,$A223,ObservedSpeciesData!$D$2:$D$4955,$D223),"")</f>
        <v/>
      </c>
      <c r="Y223" s="23" t="str">
        <f>IF(ISNUMBER(AVERAGEIFS(ObservedSpeciesData!Y$2:Y$4955,ObservedSpeciesData!$A$2:$A$4955,$A223,ObservedSpeciesData!$D$2:$D$4955,$D223)),AVERAGEIFS(ObservedSpeciesData!Y$2:Y$4955,ObservedSpeciesData!$A$2:$A$4955,$A223,ObservedSpeciesData!$D$2:$D$4955,$D223),"")</f>
        <v/>
      </c>
      <c r="Z223" s="23" t="str">
        <f>IF(ISNUMBER(AVERAGEIFS(ObservedSpeciesData!Z$2:Z$4955,ObservedSpeciesData!$A$2:$A$4955,$A223,ObservedSpeciesData!$D$2:$D$4955,$D223)),AVERAGEIFS(ObservedSpeciesData!Z$2:Z$4955,ObservedSpeciesData!$A$2:$A$4955,$A223,ObservedSpeciesData!$D$2:$D$4955,$D223),"")</f>
        <v/>
      </c>
      <c r="AA223" s="23">
        <f>IF(ISNUMBER(AVERAGEIFS(ObservedSpeciesData!AA$2:AA$4955,ObservedSpeciesData!$A$2:$A$4955,$A223,ObservedSpeciesData!$D$2:$D$4955,$D223)),AVERAGEIFS(ObservedSpeciesData!AA$2:AA$4955,ObservedSpeciesData!$A$2:$A$4955,$A223,ObservedSpeciesData!$D$2:$D$4955,$D223),"")</f>
        <v>28.3</v>
      </c>
      <c r="AB223" s="24">
        <f>IF(ISNUMBER(AVERAGEIFS(ObservedSpeciesData!AB$2:AB$4955,ObservedSpeciesData!$A$2:$A$4955,$A223,ObservedSpeciesData!$D$2:$D$4955,$D223)),AVERAGEIFS(ObservedSpeciesData!AB$2:AB$4955,ObservedSpeciesData!$A$2:$A$4955,$A223,ObservedSpeciesData!$D$2:$D$4955,$D223),"")</f>
        <v>4.5000000000000005E-2</v>
      </c>
      <c r="AC223" s="24">
        <f>IF(ISNUMBER(AVERAGEIFS(ObservedSpeciesData!AC$2:AC$4955,ObservedSpeciesData!$A$2:$A$4955,$A223,ObservedSpeciesData!$D$2:$D$4955,$D223)),AVERAGEIFS(ObservedSpeciesData!AC$2:AC$4955,ObservedSpeciesData!$A$2:$A$4955,$A223,ObservedSpeciesData!$D$2:$D$4955,$D223),"")</f>
        <v>4.5000000000000005E-2</v>
      </c>
      <c r="AD223" s="23" t="str">
        <f>IF(ISNUMBER(AVERAGEIFS(ObservedSpeciesData!AD$2:AD$4955,ObservedSpeciesData!$A$2:$A$4955,$A223,ObservedSpeciesData!$D$2:$D$4955,$D223)),AVERAGEIFS(ObservedSpeciesData!AD$2:AD$4955,ObservedSpeciesData!$A$2:$A$4955,$A223,ObservedSpeciesData!$D$2:$D$4955,$D223),"")</f>
        <v/>
      </c>
      <c r="AE223" s="24" t="str">
        <f>IF(ISNUMBER(AVERAGEIFS(ObservedSpeciesData!AE$2:AE$4955,ObservedSpeciesData!$A$2:$A$4955,$A223,ObservedSpeciesData!$D$2:$D$4955,$D223)),AVERAGEIFS(ObservedSpeciesData!AE$2:AE$4955,ObservedSpeciesData!$A$2:$A$4955,$A223,ObservedSpeciesData!$D$2:$D$4955,$D223),"")</f>
        <v/>
      </c>
      <c r="AF223" s="23"/>
      <c r="AG223" s="24"/>
      <c r="AH223" s="23">
        <f>IF(ISNUMBER(AVERAGEIFS(ObservedSpeciesData!AH$2:AH$4955,ObservedSpeciesData!$A$2:$A$4955,$A223,ObservedSpeciesData!$D$2:$D$4955,$D223)),AVERAGEIFS(ObservedSpeciesData!AH$2:AH$4955,ObservedSpeciesData!$A$2:$A$4955,$A223,ObservedSpeciesData!$D$2:$D$4955,$D223),"")</f>
        <v>5.1063333333333336</v>
      </c>
      <c r="AI223" s="23">
        <f>IF(ISNUMBER(AVERAGEIFS(ObservedSpeciesData!AI$2:AI$4955,ObservedSpeciesData!$A$2:$A$4955,$A223,ObservedSpeciesData!$C$2:$C$4955,$C223,ObservedSpeciesData!$D$2:$D$4955,$D223)),AVERAGEIFS(ObservedSpeciesData!AI$2:AI$4955,ObservedSpeciesData!$A$2:$A$4955,$A223,ObservedSpeciesData!$C$2:$C$4955,$C223,ObservedSpeciesData!$D$2:$D$4955,$D223),"")</f>
        <v>16.357333333333333</v>
      </c>
      <c r="AJ223" s="2">
        <f>COUNTIFS(ObservedSpeciesData!$A$2:$A$828,$A223,ObservedSpeciesData!$D$2:$D$828,$D223)</f>
        <v>3</v>
      </c>
      <c r="AK223" s="2">
        <f t="shared" si="3"/>
        <v>12</v>
      </c>
    </row>
    <row r="224" spans="1:37" x14ac:dyDescent="0.25">
      <c r="A224" s="14" t="s">
        <v>112</v>
      </c>
      <c r="B224" t="s">
        <v>80</v>
      </c>
      <c r="C224" t="s">
        <v>106</v>
      </c>
      <c r="D224" s="13">
        <v>42128</v>
      </c>
      <c r="E224">
        <v>1</v>
      </c>
      <c r="F224">
        <v>0</v>
      </c>
      <c r="G224" s="2" t="s">
        <v>89</v>
      </c>
      <c r="H224" s="2" t="s">
        <v>13</v>
      </c>
      <c r="I224">
        <v>4</v>
      </c>
      <c r="J224" s="2" t="s">
        <v>88</v>
      </c>
      <c r="K224" s="2">
        <f>IF(ISNUMBER(AVERAGEIFS(ObservedSpeciesData!K$2:K$4955,ObservedSpeciesData!$A$2:$A$4955,$A224,ObservedSpeciesData!$D$2:$D$4955,$D224)),AVERAGEIFS(ObservedSpeciesData!K$2:K$4955,ObservedSpeciesData!$A$2:$A$4955,$A224,ObservedSpeciesData!$D$2:$D$4955,$D224),"")</f>
        <v>0</v>
      </c>
      <c r="L224" s="26">
        <f>IF(ISNUMBER(AVERAGEIFS(ObservedSpeciesData!L$2:L$4955,ObservedSpeciesData!$A$2:$A$4955,$A224,ObservedSpeciesData!$D$2:$D$4955,$D224)),AVERAGEIFS(ObservedSpeciesData!L$2:L$4955,ObservedSpeciesData!$A$2:$A$4955,$A224,ObservedSpeciesData!$D$2:$D$4955,$D224),"")</f>
        <v>1386.6666666666667</v>
      </c>
      <c r="M224" s="23">
        <f>IF(ISNUMBER(AVERAGEIFS(ObservedSpeciesData!M$2:M$4955,ObservedSpeciesData!$A$2:$A$4955,$A224,ObservedSpeciesData!$D$2:$D$4955,$D224)),AVERAGEIFS(ObservedSpeciesData!M$2:M$4955,ObservedSpeciesData!$A$2:$A$4955,$A224,ObservedSpeciesData!$D$2:$D$4955,$D224),"")</f>
        <v>138.66666666666666</v>
      </c>
      <c r="N224" s="23" t="str">
        <f>IF(ISNUMBER(AVERAGEIFS(ObservedSpeciesData!N$2:N$4955,ObservedSpeciesData!$A$2:$A$4955,$A224,ObservedSpeciesData!$D$2:$D$4955,$D224)),AVERAGEIFS(ObservedSpeciesData!N$2:N$4955,ObservedSpeciesData!$A$2:$A$4955,$A224,ObservedSpeciesData!$D$2:$D$4955,$D224),"")</f>
        <v/>
      </c>
      <c r="O224" s="23" t="str">
        <f>IF(ISNUMBER(AVERAGEIFS(ObservedSpeciesData!O$2:O$4955,ObservedSpeciesData!$A$2:$A$4955,$A224,ObservedSpeciesData!$D$2:$D$4955,$D224)),AVERAGEIFS(ObservedSpeciesData!O$2:O$4955,ObservedSpeciesData!$A$2:$A$4955,$A224,ObservedSpeciesData!$D$2:$D$4955,$D224),"")</f>
        <v/>
      </c>
      <c r="P224" s="23" t="str">
        <f>IF(ISNUMBER(AVERAGEIFS(ObservedSpeciesData!P$2:P$4955,ObservedSpeciesData!$A$2:$A$4955,$A224,ObservedSpeciesData!$C$2:$C$4955,$C224,ObservedSpeciesData!$D$2:$D$4955,$D224)),AVERAGEIFS(ObservedSpeciesData!P$2:P$4955,ObservedSpeciesData!$A$2:$A$4955,$A224,ObservedSpeciesData!$C$2:$C$4955,$C224,ObservedSpeciesData!$D$2:$D$4955,$D224),"")</f>
        <v/>
      </c>
      <c r="Q224" s="23"/>
      <c r="R224" s="25" t="str">
        <f>IF(ISNUMBER(AVERAGEIFS(ObservedSpeciesData!R$2:R$4955,ObservedSpeciesData!$A$2:$A$4955,$A224,ObservedSpeciesData!$D$2:$D$4955,$D224)),AVERAGEIFS(ObservedSpeciesData!R$2:R$4955,ObservedSpeciesData!$A$2:$A$4955,$A224,ObservedSpeciesData!$D$2:$D$4955,$D224),"")</f>
        <v/>
      </c>
      <c r="S224" s="25" t="str">
        <f>IF(ISNUMBER(AVERAGEIFS(ObservedSpeciesData!S$2:S$4955,ObservedSpeciesData!$A$2:$A$4955,$A224,ObservedSpeciesData!$D$2:$D$4955,$D224)),AVERAGEIFS(ObservedSpeciesData!S$2:S$4955,ObservedSpeciesData!$A$2:$A$4955,$A224,ObservedSpeciesData!$D$2:$D$4955,$D224),"")</f>
        <v/>
      </c>
      <c r="T224" s="23" t="str">
        <f>IF(ISNUMBER(AVERAGEIFS(ObservedSpeciesData!T$2:T$4955,ObservedSpeciesData!$A$2:$A$4955,$A224,ObservedSpeciesData!$D$2:$D$4955,$D224)),AVERAGEIFS(ObservedSpeciesData!T$2:T$4955,ObservedSpeciesData!$A$2:$A$4955,$A224,ObservedSpeciesData!$D$2:$D$4955,$D224),"")</f>
        <v/>
      </c>
      <c r="U224" s="24" t="str">
        <f>IF(ISNUMBER(AVERAGEIFS(ObservedSpeciesData!U$2:U$4955,ObservedSpeciesData!$A$2:$A$4955,$A224,ObservedSpeciesData!$C$2:$C$4955,$C224,ObservedSpeciesData!$D$2:$D$4955,$D224)),AVERAGEIFS(ObservedSpeciesData!U$2:U$4955,ObservedSpeciesData!$A$2:$A$4955,$A224,ObservedSpeciesData!$C$2:$C$4955,$C224,ObservedSpeciesData!$D$2:$D$4955,$D224),"")</f>
        <v/>
      </c>
      <c r="V224" s="23" t="str">
        <f>IF(ISNUMBER(AVERAGEIFS(ObservedSpeciesData!V$2:V$4955,ObservedSpeciesData!$A$2:$A$4955,$A224,ObservedSpeciesData!$D$2:$D$4955,$D224)),AVERAGEIFS(ObservedSpeciesData!V$2:V$4955,ObservedSpeciesData!$A$2:$A$4955,$A224,ObservedSpeciesData!$D$2:$D$4955,$D224),"")</f>
        <v/>
      </c>
      <c r="W224" s="23" t="str">
        <f>IF(ISNUMBER(AVERAGEIFS(ObservedSpeciesData!W$2:W$4955,ObservedSpeciesData!$A$2:$A$4955,$A224,ObservedSpeciesData!$D$2:$D$4955,$D224)),AVERAGEIFS(ObservedSpeciesData!W$2:W$4955,ObservedSpeciesData!$A$2:$A$4955,$A224,ObservedSpeciesData!$D$2:$D$4955,$D224),"")</f>
        <v/>
      </c>
      <c r="X224" s="23" t="str">
        <f>IF(ISNUMBER(AVERAGEIFS(ObservedSpeciesData!X$2:X$4955,ObservedSpeciesData!$A$2:$A$4955,$A224,ObservedSpeciesData!$D$2:$D$4955,$D224)),AVERAGEIFS(ObservedSpeciesData!X$2:X$4955,ObservedSpeciesData!$A$2:$A$4955,$A224,ObservedSpeciesData!$D$2:$D$4955,$D224),"")</f>
        <v/>
      </c>
      <c r="Y224" s="23" t="str">
        <f>IF(ISNUMBER(AVERAGEIFS(ObservedSpeciesData!Y$2:Y$4955,ObservedSpeciesData!$A$2:$A$4955,$A224,ObservedSpeciesData!$D$2:$D$4955,$D224)),AVERAGEIFS(ObservedSpeciesData!Y$2:Y$4955,ObservedSpeciesData!$A$2:$A$4955,$A224,ObservedSpeciesData!$D$2:$D$4955,$D224),"")</f>
        <v/>
      </c>
      <c r="Z224" s="23" t="str">
        <f>IF(ISNUMBER(AVERAGEIFS(ObservedSpeciesData!Z$2:Z$4955,ObservedSpeciesData!$A$2:$A$4955,$A224,ObservedSpeciesData!$D$2:$D$4955,$D224)),AVERAGEIFS(ObservedSpeciesData!Z$2:Z$4955,ObservedSpeciesData!$A$2:$A$4955,$A224,ObservedSpeciesData!$D$2:$D$4955,$D224),"")</f>
        <v/>
      </c>
      <c r="AA224" s="23">
        <f>IF(ISNUMBER(AVERAGEIFS(ObservedSpeciesData!AA$2:AA$4955,ObservedSpeciesData!$A$2:$A$4955,$A224,ObservedSpeciesData!$D$2:$D$4955,$D224)),AVERAGEIFS(ObservedSpeciesData!AA$2:AA$4955,ObservedSpeciesData!$A$2:$A$4955,$A224,ObservedSpeciesData!$D$2:$D$4955,$D224),"")</f>
        <v>28.166666666666668</v>
      </c>
      <c r="AB224" s="24">
        <f>IF(ISNUMBER(AVERAGEIFS(ObservedSpeciesData!AB$2:AB$4955,ObservedSpeciesData!$A$2:$A$4955,$A224,ObservedSpeciesData!$D$2:$D$4955,$D224)),AVERAGEIFS(ObservedSpeciesData!AB$2:AB$4955,ObservedSpeciesData!$A$2:$A$4955,$A224,ObservedSpeciesData!$D$2:$D$4955,$D224),"")</f>
        <v>4.5000000000000005E-2</v>
      </c>
      <c r="AC224" s="24">
        <f>IF(ISNUMBER(AVERAGEIFS(ObservedSpeciesData!AC$2:AC$4955,ObservedSpeciesData!$A$2:$A$4955,$A224,ObservedSpeciesData!$D$2:$D$4955,$D224)),AVERAGEIFS(ObservedSpeciesData!AC$2:AC$4955,ObservedSpeciesData!$A$2:$A$4955,$A224,ObservedSpeciesData!$D$2:$D$4955,$D224),"")</f>
        <v>4.5000000000000005E-2</v>
      </c>
      <c r="AD224" s="23" t="str">
        <f>IF(ISNUMBER(AVERAGEIFS(ObservedSpeciesData!AD$2:AD$4955,ObservedSpeciesData!$A$2:$A$4955,$A224,ObservedSpeciesData!$D$2:$D$4955,$D224)),AVERAGEIFS(ObservedSpeciesData!AD$2:AD$4955,ObservedSpeciesData!$A$2:$A$4955,$A224,ObservedSpeciesData!$D$2:$D$4955,$D224),"")</f>
        <v/>
      </c>
      <c r="AE224" s="24" t="str">
        <f>IF(ISNUMBER(AVERAGEIFS(ObservedSpeciesData!AE$2:AE$4955,ObservedSpeciesData!$A$2:$A$4955,$A224,ObservedSpeciesData!$D$2:$D$4955,$D224)),AVERAGEIFS(ObservedSpeciesData!AE$2:AE$4955,ObservedSpeciesData!$A$2:$A$4955,$A224,ObservedSpeciesData!$D$2:$D$4955,$D224),"")</f>
        <v/>
      </c>
      <c r="AF224" s="23"/>
      <c r="AG224" s="24"/>
      <c r="AH224" s="23" t="str">
        <f>IF(ISNUMBER(AVERAGEIFS(ObservedSpeciesData!AH$2:AH$4955,ObservedSpeciesData!$A$2:$A$4955,$A224,ObservedSpeciesData!$D$2:$D$4955,$D224)),AVERAGEIFS(ObservedSpeciesData!AH$2:AH$4955,ObservedSpeciesData!$A$2:$A$4955,$A224,ObservedSpeciesData!$D$2:$D$4955,$D224),"")</f>
        <v/>
      </c>
      <c r="AI224" s="23" t="str">
        <f>IF(ISNUMBER(AVERAGEIFS(ObservedSpeciesData!AI$2:AI$4955,ObservedSpeciesData!$A$2:$A$4955,$A224,ObservedSpeciesData!$C$2:$C$4955,$C224,ObservedSpeciesData!$D$2:$D$4955,$D224)),AVERAGEIFS(ObservedSpeciesData!AI$2:AI$4955,ObservedSpeciesData!$A$2:$A$4955,$A224,ObservedSpeciesData!$C$2:$C$4955,$C224,ObservedSpeciesData!$D$2:$D$4955,$D224),"")</f>
        <v/>
      </c>
      <c r="AJ224" s="2">
        <f>COUNTIFS(ObservedSpeciesData!$A$2:$A$828,$A224,ObservedSpeciesData!$D$2:$D$828,$D224)</f>
        <v>3</v>
      </c>
      <c r="AK224" s="2">
        <f t="shared" si="3"/>
        <v>4</v>
      </c>
    </row>
    <row r="225" spans="1:37" x14ac:dyDescent="0.25">
      <c r="A225" s="14" t="s">
        <v>111</v>
      </c>
      <c r="B225" t="s">
        <v>80</v>
      </c>
      <c r="C225" t="s">
        <v>106</v>
      </c>
      <c r="D225" s="13">
        <v>42128</v>
      </c>
      <c r="E225">
        <v>1</v>
      </c>
      <c r="F225">
        <v>50</v>
      </c>
      <c r="G225" s="2" t="s">
        <v>89</v>
      </c>
      <c r="H225" s="2" t="s">
        <v>13</v>
      </c>
      <c r="I225">
        <v>4</v>
      </c>
      <c r="J225" s="2" t="s">
        <v>88</v>
      </c>
      <c r="K225" s="2">
        <f>IF(ISNUMBER(AVERAGEIFS(ObservedSpeciesData!K$2:K$4955,ObservedSpeciesData!$A$2:$A$4955,$A225,ObservedSpeciesData!$D$2:$D$4955,$D225)),AVERAGEIFS(ObservedSpeciesData!K$2:K$4955,ObservedSpeciesData!$A$2:$A$4955,$A225,ObservedSpeciesData!$D$2:$D$4955,$D225),"")</f>
        <v>37.5</v>
      </c>
      <c r="L225" s="26">
        <f>IF(ISNUMBER(AVERAGEIFS(ObservedSpeciesData!L$2:L$4955,ObservedSpeciesData!$A$2:$A$4955,$A225,ObservedSpeciesData!$D$2:$D$4955,$D225)),AVERAGEIFS(ObservedSpeciesData!L$2:L$4955,ObservedSpeciesData!$A$2:$A$4955,$A225,ObservedSpeciesData!$D$2:$D$4955,$D225),"")</f>
        <v>1358.6666666666667</v>
      </c>
      <c r="M225" s="23">
        <f>IF(ISNUMBER(AVERAGEIFS(ObservedSpeciesData!M$2:M$4955,ObservedSpeciesData!$A$2:$A$4955,$A225,ObservedSpeciesData!$D$2:$D$4955,$D225)),AVERAGEIFS(ObservedSpeciesData!M$2:M$4955,ObservedSpeciesData!$A$2:$A$4955,$A225,ObservedSpeciesData!$D$2:$D$4955,$D225),"")</f>
        <v>135.86666666666665</v>
      </c>
      <c r="N225" s="23" t="str">
        <f>IF(ISNUMBER(AVERAGEIFS(ObservedSpeciesData!N$2:N$4955,ObservedSpeciesData!$A$2:$A$4955,$A225,ObservedSpeciesData!$D$2:$D$4955,$D225)),AVERAGEIFS(ObservedSpeciesData!N$2:N$4955,ObservedSpeciesData!$A$2:$A$4955,$A225,ObservedSpeciesData!$D$2:$D$4955,$D225),"")</f>
        <v/>
      </c>
      <c r="O225" s="23" t="str">
        <f>IF(ISNUMBER(AVERAGEIFS(ObservedSpeciesData!O$2:O$4955,ObservedSpeciesData!$A$2:$A$4955,$A225,ObservedSpeciesData!$D$2:$D$4955,$D225)),AVERAGEIFS(ObservedSpeciesData!O$2:O$4955,ObservedSpeciesData!$A$2:$A$4955,$A225,ObservedSpeciesData!$D$2:$D$4955,$D225),"")</f>
        <v/>
      </c>
      <c r="P225" s="23" t="str">
        <f>IF(ISNUMBER(AVERAGEIFS(ObservedSpeciesData!P$2:P$4955,ObservedSpeciesData!$A$2:$A$4955,$A225,ObservedSpeciesData!$C$2:$C$4955,$C225,ObservedSpeciesData!$D$2:$D$4955,$D225)),AVERAGEIFS(ObservedSpeciesData!P$2:P$4955,ObservedSpeciesData!$A$2:$A$4955,$A225,ObservedSpeciesData!$C$2:$C$4955,$C225,ObservedSpeciesData!$D$2:$D$4955,$D225),"")</f>
        <v/>
      </c>
      <c r="Q225" s="23"/>
      <c r="R225" s="25" t="str">
        <f>IF(ISNUMBER(AVERAGEIFS(ObservedSpeciesData!R$2:R$4955,ObservedSpeciesData!$A$2:$A$4955,$A225,ObservedSpeciesData!$D$2:$D$4955,$D225)),AVERAGEIFS(ObservedSpeciesData!R$2:R$4955,ObservedSpeciesData!$A$2:$A$4955,$A225,ObservedSpeciesData!$D$2:$D$4955,$D225),"")</f>
        <v/>
      </c>
      <c r="S225" s="25" t="str">
        <f>IF(ISNUMBER(AVERAGEIFS(ObservedSpeciesData!S$2:S$4955,ObservedSpeciesData!$A$2:$A$4955,$A225,ObservedSpeciesData!$D$2:$D$4955,$D225)),AVERAGEIFS(ObservedSpeciesData!S$2:S$4955,ObservedSpeciesData!$A$2:$A$4955,$A225,ObservedSpeciesData!$D$2:$D$4955,$D225),"")</f>
        <v/>
      </c>
      <c r="T225" s="23" t="str">
        <f>IF(ISNUMBER(AVERAGEIFS(ObservedSpeciesData!T$2:T$4955,ObservedSpeciesData!$A$2:$A$4955,$A225,ObservedSpeciesData!$D$2:$D$4955,$D225)),AVERAGEIFS(ObservedSpeciesData!T$2:T$4955,ObservedSpeciesData!$A$2:$A$4955,$A225,ObservedSpeciesData!$D$2:$D$4955,$D225),"")</f>
        <v/>
      </c>
      <c r="U225" s="24" t="str">
        <f>IF(ISNUMBER(AVERAGEIFS(ObservedSpeciesData!U$2:U$4955,ObservedSpeciesData!$A$2:$A$4955,$A225,ObservedSpeciesData!$C$2:$C$4955,$C225,ObservedSpeciesData!$D$2:$D$4955,$D225)),AVERAGEIFS(ObservedSpeciesData!U$2:U$4955,ObservedSpeciesData!$A$2:$A$4955,$A225,ObservedSpeciesData!$C$2:$C$4955,$C225,ObservedSpeciesData!$D$2:$D$4955,$D225),"")</f>
        <v/>
      </c>
      <c r="V225" s="23" t="str">
        <f>IF(ISNUMBER(AVERAGEIFS(ObservedSpeciesData!V$2:V$4955,ObservedSpeciesData!$A$2:$A$4955,$A225,ObservedSpeciesData!$D$2:$D$4955,$D225)),AVERAGEIFS(ObservedSpeciesData!V$2:V$4955,ObservedSpeciesData!$A$2:$A$4955,$A225,ObservedSpeciesData!$D$2:$D$4955,$D225),"")</f>
        <v/>
      </c>
      <c r="W225" s="23" t="str">
        <f>IF(ISNUMBER(AVERAGEIFS(ObservedSpeciesData!W$2:W$4955,ObservedSpeciesData!$A$2:$A$4955,$A225,ObservedSpeciesData!$D$2:$D$4955,$D225)),AVERAGEIFS(ObservedSpeciesData!W$2:W$4955,ObservedSpeciesData!$A$2:$A$4955,$A225,ObservedSpeciesData!$D$2:$D$4955,$D225),"")</f>
        <v/>
      </c>
      <c r="X225" s="23" t="str">
        <f>IF(ISNUMBER(AVERAGEIFS(ObservedSpeciesData!X$2:X$4955,ObservedSpeciesData!$A$2:$A$4955,$A225,ObservedSpeciesData!$D$2:$D$4955,$D225)),AVERAGEIFS(ObservedSpeciesData!X$2:X$4955,ObservedSpeciesData!$A$2:$A$4955,$A225,ObservedSpeciesData!$D$2:$D$4955,$D225),"")</f>
        <v/>
      </c>
      <c r="Y225" s="23" t="str">
        <f>IF(ISNUMBER(AVERAGEIFS(ObservedSpeciesData!Y$2:Y$4955,ObservedSpeciesData!$A$2:$A$4955,$A225,ObservedSpeciesData!$D$2:$D$4955,$D225)),AVERAGEIFS(ObservedSpeciesData!Y$2:Y$4955,ObservedSpeciesData!$A$2:$A$4955,$A225,ObservedSpeciesData!$D$2:$D$4955,$D225),"")</f>
        <v/>
      </c>
      <c r="Z225" s="23" t="str">
        <f>IF(ISNUMBER(AVERAGEIFS(ObservedSpeciesData!Z$2:Z$4955,ObservedSpeciesData!$A$2:$A$4955,$A225,ObservedSpeciesData!$D$2:$D$4955,$D225)),AVERAGEIFS(ObservedSpeciesData!Z$2:Z$4955,ObservedSpeciesData!$A$2:$A$4955,$A225,ObservedSpeciesData!$D$2:$D$4955,$D225),"")</f>
        <v/>
      </c>
      <c r="AA225" s="23">
        <f>IF(ISNUMBER(AVERAGEIFS(ObservedSpeciesData!AA$2:AA$4955,ObservedSpeciesData!$A$2:$A$4955,$A225,ObservedSpeciesData!$D$2:$D$4955,$D225)),AVERAGEIFS(ObservedSpeciesData!AA$2:AA$4955,ObservedSpeciesData!$A$2:$A$4955,$A225,ObservedSpeciesData!$D$2:$D$4955,$D225),"")</f>
        <v>29.8</v>
      </c>
      <c r="AB225" s="24">
        <f>IF(ISNUMBER(AVERAGEIFS(ObservedSpeciesData!AB$2:AB$4955,ObservedSpeciesData!$A$2:$A$4955,$A225,ObservedSpeciesData!$D$2:$D$4955,$D225)),AVERAGEIFS(ObservedSpeciesData!AB$2:AB$4955,ObservedSpeciesData!$A$2:$A$4955,$A225,ObservedSpeciesData!$D$2:$D$4955,$D225),"")</f>
        <v>4.7333333333333338E-2</v>
      </c>
      <c r="AC225" s="24">
        <f>IF(ISNUMBER(AVERAGEIFS(ObservedSpeciesData!AC$2:AC$4955,ObservedSpeciesData!$A$2:$A$4955,$A225,ObservedSpeciesData!$D$2:$D$4955,$D225)),AVERAGEIFS(ObservedSpeciesData!AC$2:AC$4955,ObservedSpeciesData!$A$2:$A$4955,$A225,ObservedSpeciesData!$D$2:$D$4955,$D225),"")</f>
        <v>4.7333333333333338E-2</v>
      </c>
      <c r="AD225" s="23" t="str">
        <f>IF(ISNUMBER(AVERAGEIFS(ObservedSpeciesData!AD$2:AD$4955,ObservedSpeciesData!$A$2:$A$4955,$A225,ObservedSpeciesData!$D$2:$D$4955,$D225)),AVERAGEIFS(ObservedSpeciesData!AD$2:AD$4955,ObservedSpeciesData!$A$2:$A$4955,$A225,ObservedSpeciesData!$D$2:$D$4955,$D225),"")</f>
        <v/>
      </c>
      <c r="AE225" s="24" t="str">
        <f>IF(ISNUMBER(AVERAGEIFS(ObservedSpeciesData!AE$2:AE$4955,ObservedSpeciesData!$A$2:$A$4955,$A225,ObservedSpeciesData!$D$2:$D$4955,$D225)),AVERAGEIFS(ObservedSpeciesData!AE$2:AE$4955,ObservedSpeciesData!$A$2:$A$4955,$A225,ObservedSpeciesData!$D$2:$D$4955,$D225),"")</f>
        <v/>
      </c>
      <c r="AF225" s="23"/>
      <c r="AG225" s="24"/>
      <c r="AH225" s="23" t="str">
        <f>IF(ISNUMBER(AVERAGEIFS(ObservedSpeciesData!AH$2:AH$4955,ObservedSpeciesData!$A$2:$A$4955,$A225,ObservedSpeciesData!$D$2:$D$4955,$D225)),AVERAGEIFS(ObservedSpeciesData!AH$2:AH$4955,ObservedSpeciesData!$A$2:$A$4955,$A225,ObservedSpeciesData!$D$2:$D$4955,$D225),"")</f>
        <v/>
      </c>
      <c r="AI225" s="23" t="str">
        <f>IF(ISNUMBER(AVERAGEIFS(ObservedSpeciesData!AI$2:AI$4955,ObservedSpeciesData!$A$2:$A$4955,$A225,ObservedSpeciesData!$C$2:$C$4955,$C225,ObservedSpeciesData!$D$2:$D$4955,$D225)),AVERAGEIFS(ObservedSpeciesData!AI$2:AI$4955,ObservedSpeciesData!$A$2:$A$4955,$A225,ObservedSpeciesData!$C$2:$C$4955,$C225,ObservedSpeciesData!$D$2:$D$4955,$D225),"")</f>
        <v/>
      </c>
      <c r="AJ225" s="2">
        <f>COUNTIFS(ObservedSpeciesData!$A$2:$A$828,$A225,ObservedSpeciesData!$D$2:$D$828,$D225)</f>
        <v>3</v>
      </c>
      <c r="AK225" s="2">
        <f t="shared" si="3"/>
        <v>4</v>
      </c>
    </row>
    <row r="226" spans="1:37" x14ac:dyDescent="0.25">
      <c r="A226" s="14" t="s">
        <v>110</v>
      </c>
      <c r="B226" t="s">
        <v>80</v>
      </c>
      <c r="C226" t="s">
        <v>106</v>
      </c>
      <c r="D226" s="13">
        <v>42128</v>
      </c>
      <c r="E226">
        <v>1</v>
      </c>
      <c r="F226">
        <v>100</v>
      </c>
      <c r="G226" s="2" t="s">
        <v>89</v>
      </c>
      <c r="H226" s="2" t="s">
        <v>13</v>
      </c>
      <c r="I226">
        <v>4</v>
      </c>
      <c r="J226" s="2" t="s">
        <v>88</v>
      </c>
      <c r="K226" s="2">
        <f>IF(ISNUMBER(AVERAGEIFS(ObservedSpeciesData!K$2:K$4955,ObservedSpeciesData!$A$2:$A$4955,$A226,ObservedSpeciesData!$D$2:$D$4955,$D226)),AVERAGEIFS(ObservedSpeciesData!K$2:K$4955,ObservedSpeciesData!$A$2:$A$4955,$A226,ObservedSpeciesData!$D$2:$D$4955,$D226),"")</f>
        <v>75</v>
      </c>
      <c r="L226" s="26">
        <f>IF(ISNUMBER(AVERAGEIFS(ObservedSpeciesData!L$2:L$4955,ObservedSpeciesData!$A$2:$A$4955,$A226,ObservedSpeciesData!$D$2:$D$4955,$D226)),AVERAGEIFS(ObservedSpeciesData!L$2:L$4955,ObservedSpeciesData!$A$2:$A$4955,$A226,ObservedSpeciesData!$D$2:$D$4955,$D226),"")</f>
        <v>1377.3333333333333</v>
      </c>
      <c r="M226" s="23">
        <f>IF(ISNUMBER(AVERAGEIFS(ObservedSpeciesData!M$2:M$4955,ObservedSpeciesData!$A$2:$A$4955,$A226,ObservedSpeciesData!$D$2:$D$4955,$D226)),AVERAGEIFS(ObservedSpeciesData!M$2:M$4955,ObservedSpeciesData!$A$2:$A$4955,$A226,ObservedSpeciesData!$D$2:$D$4955,$D226),"")</f>
        <v>137.73333333333335</v>
      </c>
      <c r="N226" s="23" t="str">
        <f>IF(ISNUMBER(AVERAGEIFS(ObservedSpeciesData!N$2:N$4955,ObservedSpeciesData!$A$2:$A$4955,$A226,ObservedSpeciesData!$D$2:$D$4955,$D226)),AVERAGEIFS(ObservedSpeciesData!N$2:N$4955,ObservedSpeciesData!$A$2:$A$4955,$A226,ObservedSpeciesData!$D$2:$D$4955,$D226),"")</f>
        <v/>
      </c>
      <c r="O226" s="23" t="str">
        <f>IF(ISNUMBER(AVERAGEIFS(ObservedSpeciesData!O$2:O$4955,ObservedSpeciesData!$A$2:$A$4955,$A226,ObservedSpeciesData!$D$2:$D$4955,$D226)),AVERAGEIFS(ObservedSpeciesData!O$2:O$4955,ObservedSpeciesData!$A$2:$A$4955,$A226,ObservedSpeciesData!$D$2:$D$4955,$D226),"")</f>
        <v/>
      </c>
      <c r="P226" s="23" t="str">
        <f>IF(ISNUMBER(AVERAGEIFS(ObservedSpeciesData!P$2:P$4955,ObservedSpeciesData!$A$2:$A$4955,$A226,ObservedSpeciesData!$C$2:$C$4955,$C226,ObservedSpeciesData!$D$2:$D$4955,$D226)),AVERAGEIFS(ObservedSpeciesData!P$2:P$4955,ObservedSpeciesData!$A$2:$A$4955,$A226,ObservedSpeciesData!$C$2:$C$4955,$C226,ObservedSpeciesData!$D$2:$D$4955,$D226),"")</f>
        <v/>
      </c>
      <c r="Q226" s="23"/>
      <c r="R226" s="25" t="str">
        <f>IF(ISNUMBER(AVERAGEIFS(ObservedSpeciesData!R$2:R$4955,ObservedSpeciesData!$A$2:$A$4955,$A226,ObservedSpeciesData!$D$2:$D$4955,$D226)),AVERAGEIFS(ObservedSpeciesData!R$2:R$4955,ObservedSpeciesData!$A$2:$A$4955,$A226,ObservedSpeciesData!$D$2:$D$4955,$D226),"")</f>
        <v/>
      </c>
      <c r="S226" s="25" t="str">
        <f>IF(ISNUMBER(AVERAGEIFS(ObservedSpeciesData!S$2:S$4955,ObservedSpeciesData!$A$2:$A$4955,$A226,ObservedSpeciesData!$D$2:$D$4955,$D226)),AVERAGEIFS(ObservedSpeciesData!S$2:S$4955,ObservedSpeciesData!$A$2:$A$4955,$A226,ObservedSpeciesData!$D$2:$D$4955,$D226),"")</f>
        <v/>
      </c>
      <c r="T226" s="23" t="str">
        <f>IF(ISNUMBER(AVERAGEIFS(ObservedSpeciesData!T$2:T$4955,ObservedSpeciesData!$A$2:$A$4955,$A226,ObservedSpeciesData!$D$2:$D$4955,$D226)),AVERAGEIFS(ObservedSpeciesData!T$2:T$4955,ObservedSpeciesData!$A$2:$A$4955,$A226,ObservedSpeciesData!$D$2:$D$4955,$D226),"")</f>
        <v/>
      </c>
      <c r="U226" s="24" t="str">
        <f>IF(ISNUMBER(AVERAGEIFS(ObservedSpeciesData!U$2:U$4955,ObservedSpeciesData!$A$2:$A$4955,$A226,ObservedSpeciesData!$C$2:$C$4955,$C226,ObservedSpeciesData!$D$2:$D$4955,$D226)),AVERAGEIFS(ObservedSpeciesData!U$2:U$4955,ObservedSpeciesData!$A$2:$A$4955,$A226,ObservedSpeciesData!$C$2:$C$4955,$C226,ObservedSpeciesData!$D$2:$D$4955,$D226),"")</f>
        <v/>
      </c>
      <c r="V226" s="23" t="str">
        <f>IF(ISNUMBER(AVERAGEIFS(ObservedSpeciesData!V$2:V$4955,ObservedSpeciesData!$A$2:$A$4955,$A226,ObservedSpeciesData!$D$2:$D$4955,$D226)),AVERAGEIFS(ObservedSpeciesData!V$2:V$4955,ObservedSpeciesData!$A$2:$A$4955,$A226,ObservedSpeciesData!$D$2:$D$4955,$D226),"")</f>
        <v/>
      </c>
      <c r="W226" s="23" t="str">
        <f>IF(ISNUMBER(AVERAGEIFS(ObservedSpeciesData!W$2:W$4955,ObservedSpeciesData!$A$2:$A$4955,$A226,ObservedSpeciesData!$D$2:$D$4955,$D226)),AVERAGEIFS(ObservedSpeciesData!W$2:W$4955,ObservedSpeciesData!$A$2:$A$4955,$A226,ObservedSpeciesData!$D$2:$D$4955,$D226),"")</f>
        <v/>
      </c>
      <c r="X226" s="23" t="str">
        <f>IF(ISNUMBER(AVERAGEIFS(ObservedSpeciesData!X$2:X$4955,ObservedSpeciesData!$A$2:$A$4955,$A226,ObservedSpeciesData!$D$2:$D$4955,$D226)),AVERAGEIFS(ObservedSpeciesData!X$2:X$4955,ObservedSpeciesData!$A$2:$A$4955,$A226,ObservedSpeciesData!$D$2:$D$4955,$D226),"")</f>
        <v/>
      </c>
      <c r="Y226" s="23" t="str">
        <f>IF(ISNUMBER(AVERAGEIFS(ObservedSpeciesData!Y$2:Y$4955,ObservedSpeciesData!$A$2:$A$4955,$A226,ObservedSpeciesData!$D$2:$D$4955,$D226)),AVERAGEIFS(ObservedSpeciesData!Y$2:Y$4955,ObservedSpeciesData!$A$2:$A$4955,$A226,ObservedSpeciesData!$D$2:$D$4955,$D226),"")</f>
        <v/>
      </c>
      <c r="Z226" s="23" t="str">
        <f>IF(ISNUMBER(AVERAGEIFS(ObservedSpeciesData!Z$2:Z$4955,ObservedSpeciesData!$A$2:$A$4955,$A226,ObservedSpeciesData!$D$2:$D$4955,$D226)),AVERAGEIFS(ObservedSpeciesData!Z$2:Z$4955,ObservedSpeciesData!$A$2:$A$4955,$A226,ObservedSpeciesData!$D$2:$D$4955,$D226),"")</f>
        <v/>
      </c>
      <c r="AA226" s="23">
        <f>IF(ISNUMBER(AVERAGEIFS(ObservedSpeciesData!AA$2:AA$4955,ObservedSpeciesData!$A$2:$A$4955,$A226,ObservedSpeciesData!$D$2:$D$4955,$D226)),AVERAGEIFS(ObservedSpeciesData!AA$2:AA$4955,ObservedSpeciesData!$A$2:$A$4955,$A226,ObservedSpeciesData!$D$2:$D$4955,$D226),"")</f>
        <v>30</v>
      </c>
      <c r="AB226" s="24">
        <f>IF(ISNUMBER(AVERAGEIFS(ObservedSpeciesData!AB$2:AB$4955,ObservedSpeciesData!$A$2:$A$4955,$A226,ObservedSpeciesData!$D$2:$D$4955,$D226)),AVERAGEIFS(ObservedSpeciesData!AB$2:AB$4955,ObservedSpeciesData!$A$2:$A$4955,$A226,ObservedSpeciesData!$D$2:$D$4955,$D226),"")</f>
        <v>4.766666666666667E-2</v>
      </c>
      <c r="AC226" s="24">
        <f>IF(ISNUMBER(AVERAGEIFS(ObservedSpeciesData!AC$2:AC$4955,ObservedSpeciesData!$A$2:$A$4955,$A226,ObservedSpeciesData!$D$2:$D$4955,$D226)),AVERAGEIFS(ObservedSpeciesData!AC$2:AC$4955,ObservedSpeciesData!$A$2:$A$4955,$A226,ObservedSpeciesData!$D$2:$D$4955,$D226),"")</f>
        <v>4.766666666666667E-2</v>
      </c>
      <c r="AD226" s="23" t="str">
        <f>IF(ISNUMBER(AVERAGEIFS(ObservedSpeciesData!AD$2:AD$4955,ObservedSpeciesData!$A$2:$A$4955,$A226,ObservedSpeciesData!$D$2:$D$4955,$D226)),AVERAGEIFS(ObservedSpeciesData!AD$2:AD$4955,ObservedSpeciesData!$A$2:$A$4955,$A226,ObservedSpeciesData!$D$2:$D$4955,$D226),"")</f>
        <v/>
      </c>
      <c r="AE226" s="24" t="str">
        <f>IF(ISNUMBER(AVERAGEIFS(ObservedSpeciesData!AE$2:AE$4955,ObservedSpeciesData!$A$2:$A$4955,$A226,ObservedSpeciesData!$D$2:$D$4955,$D226)),AVERAGEIFS(ObservedSpeciesData!AE$2:AE$4955,ObservedSpeciesData!$A$2:$A$4955,$A226,ObservedSpeciesData!$D$2:$D$4955,$D226),"")</f>
        <v/>
      </c>
      <c r="AF226" s="23"/>
      <c r="AG226" s="24"/>
      <c r="AH226" s="23" t="str">
        <f>IF(ISNUMBER(AVERAGEIFS(ObservedSpeciesData!AH$2:AH$4955,ObservedSpeciesData!$A$2:$A$4955,$A226,ObservedSpeciesData!$D$2:$D$4955,$D226)),AVERAGEIFS(ObservedSpeciesData!AH$2:AH$4955,ObservedSpeciesData!$A$2:$A$4955,$A226,ObservedSpeciesData!$D$2:$D$4955,$D226),"")</f>
        <v/>
      </c>
      <c r="AI226" s="23" t="str">
        <f>IF(ISNUMBER(AVERAGEIFS(ObservedSpeciesData!AI$2:AI$4955,ObservedSpeciesData!$A$2:$A$4955,$A226,ObservedSpeciesData!$C$2:$C$4955,$C226,ObservedSpeciesData!$D$2:$D$4955,$D226)),AVERAGEIFS(ObservedSpeciesData!AI$2:AI$4955,ObservedSpeciesData!$A$2:$A$4955,$A226,ObservedSpeciesData!$C$2:$C$4955,$C226,ObservedSpeciesData!$D$2:$D$4955,$D226),"")</f>
        <v/>
      </c>
      <c r="AJ226" s="2">
        <f>COUNTIFS(ObservedSpeciesData!$A$2:$A$828,$A226,ObservedSpeciesData!$D$2:$D$828,$D226)</f>
        <v>3</v>
      </c>
      <c r="AK226" s="2">
        <f t="shared" si="3"/>
        <v>4</v>
      </c>
    </row>
    <row r="227" spans="1:37" x14ac:dyDescent="0.25">
      <c r="A227" s="14" t="s">
        <v>109</v>
      </c>
      <c r="B227" t="s">
        <v>80</v>
      </c>
      <c r="C227" t="s">
        <v>106</v>
      </c>
      <c r="D227" s="13">
        <v>42128</v>
      </c>
      <c r="E227">
        <v>1</v>
      </c>
      <c r="F227">
        <v>200</v>
      </c>
      <c r="G227" s="2" t="s">
        <v>89</v>
      </c>
      <c r="H227" s="2" t="s">
        <v>13</v>
      </c>
      <c r="I227">
        <v>4</v>
      </c>
      <c r="J227" s="2" t="s">
        <v>88</v>
      </c>
      <c r="K227" s="2">
        <f>IF(ISNUMBER(AVERAGEIFS(ObservedSpeciesData!K$2:K$4955,ObservedSpeciesData!$A$2:$A$4955,$A227,ObservedSpeciesData!$D$2:$D$4955,$D227)),AVERAGEIFS(ObservedSpeciesData!K$2:K$4955,ObservedSpeciesData!$A$2:$A$4955,$A227,ObservedSpeciesData!$D$2:$D$4955,$D227),"")</f>
        <v>150</v>
      </c>
      <c r="L227" s="26">
        <f>IF(ISNUMBER(AVERAGEIFS(ObservedSpeciesData!L$2:L$4955,ObservedSpeciesData!$A$2:$A$4955,$A227,ObservedSpeciesData!$D$2:$D$4955,$D227)),AVERAGEIFS(ObservedSpeciesData!L$2:L$4955,ObservedSpeciesData!$A$2:$A$4955,$A227,ObservedSpeciesData!$D$2:$D$4955,$D227),"")</f>
        <v>1349.3333333333333</v>
      </c>
      <c r="M227" s="23">
        <f>IF(ISNUMBER(AVERAGEIFS(ObservedSpeciesData!M$2:M$4955,ObservedSpeciesData!$A$2:$A$4955,$A227,ObservedSpeciesData!$D$2:$D$4955,$D227)),AVERAGEIFS(ObservedSpeciesData!M$2:M$4955,ObservedSpeciesData!$A$2:$A$4955,$A227,ObservedSpeciesData!$D$2:$D$4955,$D227),"")</f>
        <v>134.93333333333334</v>
      </c>
      <c r="N227" s="23" t="str">
        <f>IF(ISNUMBER(AVERAGEIFS(ObservedSpeciesData!N$2:N$4955,ObservedSpeciesData!$A$2:$A$4955,$A227,ObservedSpeciesData!$D$2:$D$4955,$D227)),AVERAGEIFS(ObservedSpeciesData!N$2:N$4955,ObservedSpeciesData!$A$2:$A$4955,$A227,ObservedSpeciesData!$D$2:$D$4955,$D227),"")</f>
        <v/>
      </c>
      <c r="O227" s="23" t="str">
        <f>IF(ISNUMBER(AVERAGEIFS(ObservedSpeciesData!O$2:O$4955,ObservedSpeciesData!$A$2:$A$4955,$A227,ObservedSpeciesData!$D$2:$D$4955,$D227)),AVERAGEIFS(ObservedSpeciesData!O$2:O$4955,ObservedSpeciesData!$A$2:$A$4955,$A227,ObservedSpeciesData!$D$2:$D$4955,$D227),"")</f>
        <v/>
      </c>
      <c r="P227" s="23" t="str">
        <f>IF(ISNUMBER(AVERAGEIFS(ObservedSpeciesData!P$2:P$4955,ObservedSpeciesData!$A$2:$A$4955,$A227,ObservedSpeciesData!$C$2:$C$4955,$C227,ObservedSpeciesData!$D$2:$D$4955,$D227)),AVERAGEIFS(ObservedSpeciesData!P$2:P$4955,ObservedSpeciesData!$A$2:$A$4955,$A227,ObservedSpeciesData!$C$2:$C$4955,$C227,ObservedSpeciesData!$D$2:$D$4955,$D227),"")</f>
        <v/>
      </c>
      <c r="Q227" s="23"/>
      <c r="R227" s="25" t="str">
        <f>IF(ISNUMBER(AVERAGEIFS(ObservedSpeciesData!R$2:R$4955,ObservedSpeciesData!$A$2:$A$4955,$A227,ObservedSpeciesData!$D$2:$D$4955,$D227)),AVERAGEIFS(ObservedSpeciesData!R$2:R$4955,ObservedSpeciesData!$A$2:$A$4955,$A227,ObservedSpeciesData!$D$2:$D$4955,$D227),"")</f>
        <v/>
      </c>
      <c r="S227" s="25" t="str">
        <f>IF(ISNUMBER(AVERAGEIFS(ObservedSpeciesData!S$2:S$4955,ObservedSpeciesData!$A$2:$A$4955,$A227,ObservedSpeciesData!$D$2:$D$4955,$D227)),AVERAGEIFS(ObservedSpeciesData!S$2:S$4955,ObservedSpeciesData!$A$2:$A$4955,$A227,ObservedSpeciesData!$D$2:$D$4955,$D227),"")</f>
        <v/>
      </c>
      <c r="T227" s="23" t="str">
        <f>IF(ISNUMBER(AVERAGEIFS(ObservedSpeciesData!T$2:T$4955,ObservedSpeciesData!$A$2:$A$4955,$A227,ObservedSpeciesData!$D$2:$D$4955,$D227)),AVERAGEIFS(ObservedSpeciesData!T$2:T$4955,ObservedSpeciesData!$A$2:$A$4955,$A227,ObservedSpeciesData!$D$2:$D$4955,$D227),"")</f>
        <v/>
      </c>
      <c r="U227" s="24" t="str">
        <f>IF(ISNUMBER(AVERAGEIFS(ObservedSpeciesData!U$2:U$4955,ObservedSpeciesData!$A$2:$A$4955,$A227,ObservedSpeciesData!$C$2:$C$4955,$C227,ObservedSpeciesData!$D$2:$D$4955,$D227)),AVERAGEIFS(ObservedSpeciesData!U$2:U$4955,ObservedSpeciesData!$A$2:$A$4955,$A227,ObservedSpeciesData!$C$2:$C$4955,$C227,ObservedSpeciesData!$D$2:$D$4955,$D227),"")</f>
        <v/>
      </c>
      <c r="V227" s="23" t="str">
        <f>IF(ISNUMBER(AVERAGEIFS(ObservedSpeciesData!V$2:V$4955,ObservedSpeciesData!$A$2:$A$4955,$A227,ObservedSpeciesData!$D$2:$D$4955,$D227)),AVERAGEIFS(ObservedSpeciesData!V$2:V$4955,ObservedSpeciesData!$A$2:$A$4955,$A227,ObservedSpeciesData!$D$2:$D$4955,$D227),"")</f>
        <v/>
      </c>
      <c r="W227" s="23" t="str">
        <f>IF(ISNUMBER(AVERAGEIFS(ObservedSpeciesData!W$2:W$4955,ObservedSpeciesData!$A$2:$A$4955,$A227,ObservedSpeciesData!$D$2:$D$4955,$D227)),AVERAGEIFS(ObservedSpeciesData!W$2:W$4955,ObservedSpeciesData!$A$2:$A$4955,$A227,ObservedSpeciesData!$D$2:$D$4955,$D227),"")</f>
        <v/>
      </c>
      <c r="X227" s="23" t="str">
        <f>IF(ISNUMBER(AVERAGEIFS(ObservedSpeciesData!X$2:X$4955,ObservedSpeciesData!$A$2:$A$4955,$A227,ObservedSpeciesData!$D$2:$D$4955,$D227)),AVERAGEIFS(ObservedSpeciesData!X$2:X$4955,ObservedSpeciesData!$A$2:$A$4955,$A227,ObservedSpeciesData!$D$2:$D$4955,$D227),"")</f>
        <v/>
      </c>
      <c r="Y227" s="23" t="str">
        <f>IF(ISNUMBER(AVERAGEIFS(ObservedSpeciesData!Y$2:Y$4955,ObservedSpeciesData!$A$2:$A$4955,$A227,ObservedSpeciesData!$D$2:$D$4955,$D227)),AVERAGEIFS(ObservedSpeciesData!Y$2:Y$4955,ObservedSpeciesData!$A$2:$A$4955,$A227,ObservedSpeciesData!$D$2:$D$4955,$D227),"")</f>
        <v/>
      </c>
      <c r="Z227" s="23" t="str">
        <f>IF(ISNUMBER(AVERAGEIFS(ObservedSpeciesData!Z$2:Z$4955,ObservedSpeciesData!$A$2:$A$4955,$A227,ObservedSpeciesData!$D$2:$D$4955,$D227)),AVERAGEIFS(ObservedSpeciesData!Z$2:Z$4955,ObservedSpeciesData!$A$2:$A$4955,$A227,ObservedSpeciesData!$D$2:$D$4955,$D227),"")</f>
        <v/>
      </c>
      <c r="AA227" s="23">
        <f>IF(ISNUMBER(AVERAGEIFS(ObservedSpeciesData!AA$2:AA$4955,ObservedSpeciesData!$A$2:$A$4955,$A227,ObservedSpeciesData!$D$2:$D$4955,$D227)),AVERAGEIFS(ObservedSpeciesData!AA$2:AA$4955,ObservedSpeciesData!$A$2:$A$4955,$A227,ObservedSpeciesData!$D$2:$D$4955,$D227),"")</f>
        <v>30.533333333333331</v>
      </c>
      <c r="AB227" s="24">
        <f>IF(ISNUMBER(AVERAGEIFS(ObservedSpeciesData!AB$2:AB$4955,ObservedSpeciesData!$A$2:$A$4955,$A227,ObservedSpeciesData!$D$2:$D$4955,$D227)),AVERAGEIFS(ObservedSpeciesData!AB$2:AB$4955,ObservedSpeciesData!$A$2:$A$4955,$A227,ObservedSpeciesData!$D$2:$D$4955,$D227),"")</f>
        <v>4.8666666666666671E-2</v>
      </c>
      <c r="AC227" s="24">
        <f>IF(ISNUMBER(AVERAGEIFS(ObservedSpeciesData!AC$2:AC$4955,ObservedSpeciesData!$A$2:$A$4955,$A227,ObservedSpeciesData!$D$2:$D$4955,$D227)),AVERAGEIFS(ObservedSpeciesData!AC$2:AC$4955,ObservedSpeciesData!$A$2:$A$4955,$A227,ObservedSpeciesData!$D$2:$D$4955,$D227),"")</f>
        <v>4.8666666666666671E-2</v>
      </c>
      <c r="AD227" s="23" t="str">
        <f>IF(ISNUMBER(AVERAGEIFS(ObservedSpeciesData!AD$2:AD$4955,ObservedSpeciesData!$A$2:$A$4955,$A227,ObservedSpeciesData!$D$2:$D$4955,$D227)),AVERAGEIFS(ObservedSpeciesData!AD$2:AD$4955,ObservedSpeciesData!$A$2:$A$4955,$A227,ObservedSpeciesData!$D$2:$D$4955,$D227),"")</f>
        <v/>
      </c>
      <c r="AE227" s="24" t="str">
        <f>IF(ISNUMBER(AVERAGEIFS(ObservedSpeciesData!AE$2:AE$4955,ObservedSpeciesData!$A$2:$A$4955,$A227,ObservedSpeciesData!$D$2:$D$4955,$D227)),AVERAGEIFS(ObservedSpeciesData!AE$2:AE$4955,ObservedSpeciesData!$A$2:$A$4955,$A227,ObservedSpeciesData!$D$2:$D$4955,$D227),"")</f>
        <v/>
      </c>
      <c r="AF227" s="23"/>
      <c r="AG227" s="24"/>
      <c r="AH227" s="23" t="str">
        <f>IF(ISNUMBER(AVERAGEIFS(ObservedSpeciesData!AH$2:AH$4955,ObservedSpeciesData!$A$2:$A$4955,$A227,ObservedSpeciesData!$D$2:$D$4955,$D227)),AVERAGEIFS(ObservedSpeciesData!AH$2:AH$4955,ObservedSpeciesData!$A$2:$A$4955,$A227,ObservedSpeciesData!$D$2:$D$4955,$D227),"")</f>
        <v/>
      </c>
      <c r="AI227" s="23" t="str">
        <f>IF(ISNUMBER(AVERAGEIFS(ObservedSpeciesData!AI$2:AI$4955,ObservedSpeciesData!$A$2:$A$4955,$A227,ObservedSpeciesData!$C$2:$C$4955,$C227,ObservedSpeciesData!$D$2:$D$4955,$D227)),AVERAGEIFS(ObservedSpeciesData!AI$2:AI$4955,ObservedSpeciesData!$A$2:$A$4955,$A227,ObservedSpeciesData!$C$2:$C$4955,$C227,ObservedSpeciesData!$D$2:$D$4955,$D227),"")</f>
        <v/>
      </c>
      <c r="AJ227" s="2">
        <f>COUNTIFS(ObservedSpeciesData!$A$2:$A$828,$A227,ObservedSpeciesData!$D$2:$D$828,$D227)</f>
        <v>3</v>
      </c>
      <c r="AK227" s="2">
        <f t="shared" si="3"/>
        <v>4</v>
      </c>
    </row>
    <row r="228" spans="1:37" x14ac:dyDescent="0.25">
      <c r="A228" s="14" t="s">
        <v>108</v>
      </c>
      <c r="B228" t="s">
        <v>80</v>
      </c>
      <c r="C228" t="s">
        <v>106</v>
      </c>
      <c r="D228" s="13">
        <v>42128</v>
      </c>
      <c r="E228">
        <v>1</v>
      </c>
      <c r="F228">
        <v>350</v>
      </c>
      <c r="G228" s="2" t="s">
        <v>89</v>
      </c>
      <c r="H228" s="2" t="s">
        <v>13</v>
      </c>
      <c r="I228">
        <v>4</v>
      </c>
      <c r="J228" s="2" t="s">
        <v>88</v>
      </c>
      <c r="K228" s="2">
        <f>IF(ISNUMBER(AVERAGEIFS(ObservedSpeciesData!K$2:K$4955,ObservedSpeciesData!$A$2:$A$4955,$A228,ObservedSpeciesData!$D$2:$D$4955,$D228)),AVERAGEIFS(ObservedSpeciesData!K$2:K$4955,ObservedSpeciesData!$A$2:$A$4955,$A228,ObservedSpeciesData!$D$2:$D$4955,$D228),"")</f>
        <v>262.5</v>
      </c>
      <c r="L228" s="26">
        <f>IF(ISNUMBER(AVERAGEIFS(ObservedSpeciesData!L$2:L$4955,ObservedSpeciesData!$A$2:$A$4955,$A228,ObservedSpeciesData!$D$2:$D$4955,$D228)),AVERAGEIFS(ObservedSpeciesData!L$2:L$4955,ObservedSpeciesData!$A$2:$A$4955,$A228,ObservedSpeciesData!$D$2:$D$4955,$D228),"")</f>
        <v>1377.3333333333333</v>
      </c>
      <c r="M228" s="23">
        <f>IF(ISNUMBER(AVERAGEIFS(ObservedSpeciesData!M$2:M$4955,ObservedSpeciesData!$A$2:$A$4955,$A228,ObservedSpeciesData!$D$2:$D$4955,$D228)),AVERAGEIFS(ObservedSpeciesData!M$2:M$4955,ObservedSpeciesData!$A$2:$A$4955,$A228,ObservedSpeciesData!$D$2:$D$4955,$D228),"")</f>
        <v>137.73333333333335</v>
      </c>
      <c r="N228" s="23" t="str">
        <f>IF(ISNUMBER(AVERAGEIFS(ObservedSpeciesData!N$2:N$4955,ObservedSpeciesData!$A$2:$A$4955,$A228,ObservedSpeciesData!$D$2:$D$4955,$D228)),AVERAGEIFS(ObservedSpeciesData!N$2:N$4955,ObservedSpeciesData!$A$2:$A$4955,$A228,ObservedSpeciesData!$D$2:$D$4955,$D228),"")</f>
        <v/>
      </c>
      <c r="O228" s="23" t="str">
        <f>IF(ISNUMBER(AVERAGEIFS(ObservedSpeciesData!O$2:O$4955,ObservedSpeciesData!$A$2:$A$4955,$A228,ObservedSpeciesData!$D$2:$D$4955,$D228)),AVERAGEIFS(ObservedSpeciesData!O$2:O$4955,ObservedSpeciesData!$A$2:$A$4955,$A228,ObservedSpeciesData!$D$2:$D$4955,$D228),"")</f>
        <v/>
      </c>
      <c r="P228" s="23" t="str">
        <f>IF(ISNUMBER(AVERAGEIFS(ObservedSpeciesData!P$2:P$4955,ObservedSpeciesData!$A$2:$A$4955,$A228,ObservedSpeciesData!$C$2:$C$4955,$C228,ObservedSpeciesData!$D$2:$D$4955,$D228)),AVERAGEIFS(ObservedSpeciesData!P$2:P$4955,ObservedSpeciesData!$A$2:$A$4955,$A228,ObservedSpeciesData!$C$2:$C$4955,$C228,ObservedSpeciesData!$D$2:$D$4955,$D228),"")</f>
        <v/>
      </c>
      <c r="Q228" s="23"/>
      <c r="R228" s="25" t="str">
        <f>IF(ISNUMBER(AVERAGEIFS(ObservedSpeciesData!R$2:R$4955,ObservedSpeciesData!$A$2:$A$4955,$A228,ObservedSpeciesData!$D$2:$D$4955,$D228)),AVERAGEIFS(ObservedSpeciesData!R$2:R$4955,ObservedSpeciesData!$A$2:$A$4955,$A228,ObservedSpeciesData!$D$2:$D$4955,$D228),"")</f>
        <v/>
      </c>
      <c r="S228" s="25" t="str">
        <f>IF(ISNUMBER(AVERAGEIFS(ObservedSpeciesData!S$2:S$4955,ObservedSpeciesData!$A$2:$A$4955,$A228,ObservedSpeciesData!$D$2:$D$4955,$D228)),AVERAGEIFS(ObservedSpeciesData!S$2:S$4955,ObservedSpeciesData!$A$2:$A$4955,$A228,ObservedSpeciesData!$D$2:$D$4955,$D228),"")</f>
        <v/>
      </c>
      <c r="T228" s="23" t="str">
        <f>IF(ISNUMBER(AVERAGEIFS(ObservedSpeciesData!T$2:T$4955,ObservedSpeciesData!$A$2:$A$4955,$A228,ObservedSpeciesData!$D$2:$D$4955,$D228)),AVERAGEIFS(ObservedSpeciesData!T$2:T$4955,ObservedSpeciesData!$A$2:$A$4955,$A228,ObservedSpeciesData!$D$2:$D$4955,$D228),"")</f>
        <v/>
      </c>
      <c r="U228" s="24" t="str">
        <f>IF(ISNUMBER(AVERAGEIFS(ObservedSpeciesData!U$2:U$4955,ObservedSpeciesData!$A$2:$A$4955,$A228,ObservedSpeciesData!$C$2:$C$4955,$C228,ObservedSpeciesData!$D$2:$D$4955,$D228)),AVERAGEIFS(ObservedSpeciesData!U$2:U$4955,ObservedSpeciesData!$A$2:$A$4955,$A228,ObservedSpeciesData!$C$2:$C$4955,$C228,ObservedSpeciesData!$D$2:$D$4955,$D228),"")</f>
        <v/>
      </c>
      <c r="V228" s="23" t="str">
        <f>IF(ISNUMBER(AVERAGEIFS(ObservedSpeciesData!V$2:V$4955,ObservedSpeciesData!$A$2:$A$4955,$A228,ObservedSpeciesData!$D$2:$D$4955,$D228)),AVERAGEIFS(ObservedSpeciesData!V$2:V$4955,ObservedSpeciesData!$A$2:$A$4955,$A228,ObservedSpeciesData!$D$2:$D$4955,$D228),"")</f>
        <v/>
      </c>
      <c r="W228" s="23" t="str">
        <f>IF(ISNUMBER(AVERAGEIFS(ObservedSpeciesData!W$2:W$4955,ObservedSpeciesData!$A$2:$A$4955,$A228,ObservedSpeciesData!$D$2:$D$4955,$D228)),AVERAGEIFS(ObservedSpeciesData!W$2:W$4955,ObservedSpeciesData!$A$2:$A$4955,$A228,ObservedSpeciesData!$D$2:$D$4955,$D228),"")</f>
        <v/>
      </c>
      <c r="X228" s="23" t="str">
        <f>IF(ISNUMBER(AVERAGEIFS(ObservedSpeciesData!X$2:X$4955,ObservedSpeciesData!$A$2:$A$4955,$A228,ObservedSpeciesData!$D$2:$D$4955,$D228)),AVERAGEIFS(ObservedSpeciesData!X$2:X$4955,ObservedSpeciesData!$A$2:$A$4955,$A228,ObservedSpeciesData!$D$2:$D$4955,$D228),"")</f>
        <v/>
      </c>
      <c r="Y228" s="23" t="str">
        <f>IF(ISNUMBER(AVERAGEIFS(ObservedSpeciesData!Y$2:Y$4955,ObservedSpeciesData!$A$2:$A$4955,$A228,ObservedSpeciesData!$D$2:$D$4955,$D228)),AVERAGEIFS(ObservedSpeciesData!Y$2:Y$4955,ObservedSpeciesData!$A$2:$A$4955,$A228,ObservedSpeciesData!$D$2:$D$4955,$D228),"")</f>
        <v/>
      </c>
      <c r="Z228" s="23" t="str">
        <f>IF(ISNUMBER(AVERAGEIFS(ObservedSpeciesData!Z$2:Z$4955,ObservedSpeciesData!$A$2:$A$4955,$A228,ObservedSpeciesData!$D$2:$D$4955,$D228)),AVERAGEIFS(ObservedSpeciesData!Z$2:Z$4955,ObservedSpeciesData!$A$2:$A$4955,$A228,ObservedSpeciesData!$D$2:$D$4955,$D228),"")</f>
        <v/>
      </c>
      <c r="AA228" s="23">
        <f>IF(ISNUMBER(AVERAGEIFS(ObservedSpeciesData!AA$2:AA$4955,ObservedSpeciesData!$A$2:$A$4955,$A228,ObservedSpeciesData!$D$2:$D$4955,$D228)),AVERAGEIFS(ObservedSpeciesData!AA$2:AA$4955,ObservedSpeciesData!$A$2:$A$4955,$A228,ObservedSpeciesData!$D$2:$D$4955,$D228),"")</f>
        <v>32.333333333333336</v>
      </c>
      <c r="AB228" s="24">
        <f>IF(ISNUMBER(AVERAGEIFS(ObservedSpeciesData!AB$2:AB$4955,ObservedSpeciesData!$A$2:$A$4955,$A228,ObservedSpeciesData!$D$2:$D$4955,$D228)),AVERAGEIFS(ObservedSpeciesData!AB$2:AB$4955,ObservedSpeciesData!$A$2:$A$4955,$A228,ObservedSpeciesData!$D$2:$D$4955,$D228),"")</f>
        <v>5.2000000000000011E-2</v>
      </c>
      <c r="AC228" s="24">
        <f>IF(ISNUMBER(AVERAGEIFS(ObservedSpeciesData!AC$2:AC$4955,ObservedSpeciesData!$A$2:$A$4955,$A228,ObservedSpeciesData!$D$2:$D$4955,$D228)),AVERAGEIFS(ObservedSpeciesData!AC$2:AC$4955,ObservedSpeciesData!$A$2:$A$4955,$A228,ObservedSpeciesData!$D$2:$D$4955,$D228),"")</f>
        <v>5.2000000000000011E-2</v>
      </c>
      <c r="AD228" s="23" t="str">
        <f>IF(ISNUMBER(AVERAGEIFS(ObservedSpeciesData!AD$2:AD$4955,ObservedSpeciesData!$A$2:$A$4955,$A228,ObservedSpeciesData!$D$2:$D$4955,$D228)),AVERAGEIFS(ObservedSpeciesData!AD$2:AD$4955,ObservedSpeciesData!$A$2:$A$4955,$A228,ObservedSpeciesData!$D$2:$D$4955,$D228),"")</f>
        <v/>
      </c>
      <c r="AE228" s="24" t="str">
        <f>IF(ISNUMBER(AVERAGEIFS(ObservedSpeciesData!AE$2:AE$4955,ObservedSpeciesData!$A$2:$A$4955,$A228,ObservedSpeciesData!$D$2:$D$4955,$D228)),AVERAGEIFS(ObservedSpeciesData!AE$2:AE$4955,ObservedSpeciesData!$A$2:$A$4955,$A228,ObservedSpeciesData!$D$2:$D$4955,$D228),"")</f>
        <v/>
      </c>
      <c r="AF228" s="23"/>
      <c r="AG228" s="24"/>
      <c r="AH228" s="23" t="str">
        <f>IF(ISNUMBER(AVERAGEIFS(ObservedSpeciesData!AH$2:AH$4955,ObservedSpeciesData!$A$2:$A$4955,$A228,ObservedSpeciesData!$D$2:$D$4955,$D228)),AVERAGEIFS(ObservedSpeciesData!AH$2:AH$4955,ObservedSpeciesData!$A$2:$A$4955,$A228,ObservedSpeciesData!$D$2:$D$4955,$D228),"")</f>
        <v/>
      </c>
      <c r="AI228" s="23" t="str">
        <f>IF(ISNUMBER(AVERAGEIFS(ObservedSpeciesData!AI$2:AI$4955,ObservedSpeciesData!$A$2:$A$4955,$A228,ObservedSpeciesData!$C$2:$C$4955,$C228,ObservedSpeciesData!$D$2:$D$4955,$D228)),AVERAGEIFS(ObservedSpeciesData!AI$2:AI$4955,ObservedSpeciesData!$A$2:$A$4955,$A228,ObservedSpeciesData!$C$2:$C$4955,$C228,ObservedSpeciesData!$D$2:$D$4955,$D228),"")</f>
        <v/>
      </c>
      <c r="AJ228" s="2">
        <f>COUNTIFS(ObservedSpeciesData!$A$2:$A$828,$A228,ObservedSpeciesData!$D$2:$D$828,$D228)</f>
        <v>3</v>
      </c>
      <c r="AK228" s="2">
        <f t="shared" si="3"/>
        <v>4</v>
      </c>
    </row>
    <row r="229" spans="1:37" x14ac:dyDescent="0.25">
      <c r="A229" s="14" t="s">
        <v>107</v>
      </c>
      <c r="B229" t="s">
        <v>80</v>
      </c>
      <c r="C229" t="s">
        <v>106</v>
      </c>
      <c r="D229" s="13">
        <v>42128</v>
      </c>
      <c r="E229">
        <v>1</v>
      </c>
      <c r="F229">
        <v>500</v>
      </c>
      <c r="G229" s="2" t="s">
        <v>89</v>
      </c>
      <c r="H229" s="2" t="s">
        <v>13</v>
      </c>
      <c r="I229">
        <v>4</v>
      </c>
      <c r="J229" s="2" t="s">
        <v>88</v>
      </c>
      <c r="K229" s="2">
        <f>IF(ISNUMBER(AVERAGEIFS(ObservedSpeciesData!K$2:K$4955,ObservedSpeciesData!$A$2:$A$4955,$A229,ObservedSpeciesData!$D$2:$D$4955,$D229)),AVERAGEIFS(ObservedSpeciesData!K$2:K$4955,ObservedSpeciesData!$A$2:$A$4955,$A229,ObservedSpeciesData!$D$2:$D$4955,$D229),"")</f>
        <v>375</v>
      </c>
      <c r="L229" s="26">
        <f>IF(ISNUMBER(AVERAGEIFS(ObservedSpeciesData!L$2:L$4955,ObservedSpeciesData!$A$2:$A$4955,$A229,ObservedSpeciesData!$D$2:$D$4955,$D229)),AVERAGEIFS(ObservedSpeciesData!L$2:L$4955,ObservedSpeciesData!$A$2:$A$4955,$A229,ObservedSpeciesData!$D$2:$D$4955,$D229),"")</f>
        <v>1358.6666666666667</v>
      </c>
      <c r="M229" s="23">
        <f>IF(ISNUMBER(AVERAGEIFS(ObservedSpeciesData!M$2:M$4955,ObservedSpeciesData!$A$2:$A$4955,$A229,ObservedSpeciesData!$D$2:$D$4955,$D229)),AVERAGEIFS(ObservedSpeciesData!M$2:M$4955,ObservedSpeciesData!$A$2:$A$4955,$A229,ObservedSpeciesData!$D$2:$D$4955,$D229),"")</f>
        <v>135.86666666666667</v>
      </c>
      <c r="N229" s="23" t="str">
        <f>IF(ISNUMBER(AVERAGEIFS(ObservedSpeciesData!N$2:N$4955,ObservedSpeciesData!$A$2:$A$4955,$A229,ObservedSpeciesData!$D$2:$D$4955,$D229)),AVERAGEIFS(ObservedSpeciesData!N$2:N$4955,ObservedSpeciesData!$A$2:$A$4955,$A229,ObservedSpeciesData!$D$2:$D$4955,$D229),"")</f>
        <v/>
      </c>
      <c r="O229" s="23" t="str">
        <f>IF(ISNUMBER(AVERAGEIFS(ObservedSpeciesData!O$2:O$4955,ObservedSpeciesData!$A$2:$A$4955,$A229,ObservedSpeciesData!$D$2:$D$4955,$D229)),AVERAGEIFS(ObservedSpeciesData!O$2:O$4955,ObservedSpeciesData!$A$2:$A$4955,$A229,ObservedSpeciesData!$D$2:$D$4955,$D229),"")</f>
        <v/>
      </c>
      <c r="P229" s="23" t="str">
        <f>IF(ISNUMBER(AVERAGEIFS(ObservedSpeciesData!P$2:P$4955,ObservedSpeciesData!$A$2:$A$4955,$A229,ObservedSpeciesData!$C$2:$C$4955,$C229,ObservedSpeciesData!$D$2:$D$4955,$D229)),AVERAGEIFS(ObservedSpeciesData!P$2:P$4955,ObservedSpeciesData!$A$2:$A$4955,$A229,ObservedSpeciesData!$C$2:$C$4955,$C229,ObservedSpeciesData!$D$2:$D$4955,$D229),"")</f>
        <v/>
      </c>
      <c r="Q229" s="23"/>
      <c r="R229" s="25" t="str">
        <f>IF(ISNUMBER(AVERAGEIFS(ObservedSpeciesData!R$2:R$4955,ObservedSpeciesData!$A$2:$A$4955,$A229,ObservedSpeciesData!$D$2:$D$4955,$D229)),AVERAGEIFS(ObservedSpeciesData!R$2:R$4955,ObservedSpeciesData!$A$2:$A$4955,$A229,ObservedSpeciesData!$D$2:$D$4955,$D229),"")</f>
        <v/>
      </c>
      <c r="S229" s="25" t="str">
        <f>IF(ISNUMBER(AVERAGEIFS(ObservedSpeciesData!S$2:S$4955,ObservedSpeciesData!$A$2:$A$4955,$A229,ObservedSpeciesData!$D$2:$D$4955,$D229)),AVERAGEIFS(ObservedSpeciesData!S$2:S$4955,ObservedSpeciesData!$A$2:$A$4955,$A229,ObservedSpeciesData!$D$2:$D$4955,$D229),"")</f>
        <v/>
      </c>
      <c r="T229" s="23" t="str">
        <f>IF(ISNUMBER(AVERAGEIFS(ObservedSpeciesData!T$2:T$4955,ObservedSpeciesData!$A$2:$A$4955,$A229,ObservedSpeciesData!$D$2:$D$4955,$D229)),AVERAGEIFS(ObservedSpeciesData!T$2:T$4955,ObservedSpeciesData!$A$2:$A$4955,$A229,ObservedSpeciesData!$D$2:$D$4955,$D229),"")</f>
        <v/>
      </c>
      <c r="U229" s="24" t="str">
        <f>IF(ISNUMBER(AVERAGEIFS(ObservedSpeciesData!U$2:U$4955,ObservedSpeciesData!$A$2:$A$4955,$A229,ObservedSpeciesData!$C$2:$C$4955,$C229,ObservedSpeciesData!$D$2:$D$4955,$D229)),AVERAGEIFS(ObservedSpeciesData!U$2:U$4955,ObservedSpeciesData!$A$2:$A$4955,$A229,ObservedSpeciesData!$C$2:$C$4955,$C229,ObservedSpeciesData!$D$2:$D$4955,$D229),"")</f>
        <v/>
      </c>
      <c r="V229" s="23" t="str">
        <f>IF(ISNUMBER(AVERAGEIFS(ObservedSpeciesData!V$2:V$4955,ObservedSpeciesData!$A$2:$A$4955,$A229,ObservedSpeciesData!$D$2:$D$4955,$D229)),AVERAGEIFS(ObservedSpeciesData!V$2:V$4955,ObservedSpeciesData!$A$2:$A$4955,$A229,ObservedSpeciesData!$D$2:$D$4955,$D229),"")</f>
        <v/>
      </c>
      <c r="W229" s="23" t="str">
        <f>IF(ISNUMBER(AVERAGEIFS(ObservedSpeciesData!W$2:W$4955,ObservedSpeciesData!$A$2:$A$4955,$A229,ObservedSpeciesData!$D$2:$D$4955,$D229)),AVERAGEIFS(ObservedSpeciesData!W$2:W$4955,ObservedSpeciesData!$A$2:$A$4955,$A229,ObservedSpeciesData!$D$2:$D$4955,$D229),"")</f>
        <v/>
      </c>
      <c r="X229" s="23" t="str">
        <f>IF(ISNUMBER(AVERAGEIFS(ObservedSpeciesData!X$2:X$4955,ObservedSpeciesData!$A$2:$A$4955,$A229,ObservedSpeciesData!$D$2:$D$4955,$D229)),AVERAGEIFS(ObservedSpeciesData!X$2:X$4955,ObservedSpeciesData!$A$2:$A$4955,$A229,ObservedSpeciesData!$D$2:$D$4955,$D229),"")</f>
        <v/>
      </c>
      <c r="Y229" s="23" t="str">
        <f>IF(ISNUMBER(AVERAGEIFS(ObservedSpeciesData!Y$2:Y$4955,ObservedSpeciesData!$A$2:$A$4955,$A229,ObservedSpeciesData!$D$2:$D$4955,$D229)),AVERAGEIFS(ObservedSpeciesData!Y$2:Y$4955,ObservedSpeciesData!$A$2:$A$4955,$A229,ObservedSpeciesData!$D$2:$D$4955,$D229),"")</f>
        <v/>
      </c>
      <c r="Z229" s="23" t="str">
        <f>IF(ISNUMBER(AVERAGEIFS(ObservedSpeciesData!Z$2:Z$4955,ObservedSpeciesData!$A$2:$A$4955,$A229,ObservedSpeciesData!$D$2:$D$4955,$D229)),AVERAGEIFS(ObservedSpeciesData!Z$2:Z$4955,ObservedSpeciesData!$A$2:$A$4955,$A229,ObservedSpeciesData!$D$2:$D$4955,$D229),"")</f>
        <v/>
      </c>
      <c r="AA229" s="23">
        <f>IF(ISNUMBER(AVERAGEIFS(ObservedSpeciesData!AA$2:AA$4955,ObservedSpeciesData!$A$2:$A$4955,$A229,ObservedSpeciesData!$D$2:$D$4955,$D229)),AVERAGEIFS(ObservedSpeciesData!AA$2:AA$4955,ObservedSpeciesData!$A$2:$A$4955,$A229,ObservedSpeciesData!$D$2:$D$4955,$D229),"")</f>
        <v>30.7</v>
      </c>
      <c r="AB229" s="24">
        <f>IF(ISNUMBER(AVERAGEIFS(ObservedSpeciesData!AB$2:AB$4955,ObservedSpeciesData!$A$2:$A$4955,$A229,ObservedSpeciesData!$D$2:$D$4955,$D229)),AVERAGEIFS(ObservedSpeciesData!AB$2:AB$4955,ObservedSpeciesData!$A$2:$A$4955,$A229,ObservedSpeciesData!$D$2:$D$4955,$D229),"")</f>
        <v>4.9000000000000009E-2</v>
      </c>
      <c r="AC229" s="24">
        <f>IF(ISNUMBER(AVERAGEIFS(ObservedSpeciesData!AC$2:AC$4955,ObservedSpeciesData!$A$2:$A$4955,$A229,ObservedSpeciesData!$D$2:$D$4955,$D229)),AVERAGEIFS(ObservedSpeciesData!AC$2:AC$4955,ObservedSpeciesData!$A$2:$A$4955,$A229,ObservedSpeciesData!$D$2:$D$4955,$D229),"")</f>
        <v>4.9000000000000009E-2</v>
      </c>
      <c r="AD229" s="23" t="str">
        <f>IF(ISNUMBER(AVERAGEIFS(ObservedSpeciesData!AD$2:AD$4955,ObservedSpeciesData!$A$2:$A$4955,$A229,ObservedSpeciesData!$D$2:$D$4955,$D229)),AVERAGEIFS(ObservedSpeciesData!AD$2:AD$4955,ObservedSpeciesData!$A$2:$A$4955,$A229,ObservedSpeciesData!$D$2:$D$4955,$D229),"")</f>
        <v/>
      </c>
      <c r="AE229" s="24" t="str">
        <f>IF(ISNUMBER(AVERAGEIFS(ObservedSpeciesData!AE$2:AE$4955,ObservedSpeciesData!$A$2:$A$4955,$A229,ObservedSpeciesData!$D$2:$D$4955,$D229)),AVERAGEIFS(ObservedSpeciesData!AE$2:AE$4955,ObservedSpeciesData!$A$2:$A$4955,$A229,ObservedSpeciesData!$D$2:$D$4955,$D229),"")</f>
        <v/>
      </c>
      <c r="AF229" s="23"/>
      <c r="AG229" s="24"/>
      <c r="AH229" s="23" t="str">
        <f>IF(ISNUMBER(AVERAGEIFS(ObservedSpeciesData!AH$2:AH$4955,ObservedSpeciesData!$A$2:$A$4955,$A229,ObservedSpeciesData!$D$2:$D$4955,$D229)),AVERAGEIFS(ObservedSpeciesData!AH$2:AH$4955,ObservedSpeciesData!$A$2:$A$4955,$A229,ObservedSpeciesData!$D$2:$D$4955,$D229),"")</f>
        <v/>
      </c>
      <c r="AI229" s="23" t="str">
        <f>IF(ISNUMBER(AVERAGEIFS(ObservedSpeciesData!AI$2:AI$4955,ObservedSpeciesData!$A$2:$A$4955,$A229,ObservedSpeciesData!$C$2:$C$4955,$C229,ObservedSpeciesData!$D$2:$D$4955,$D229)),AVERAGEIFS(ObservedSpeciesData!AI$2:AI$4955,ObservedSpeciesData!$A$2:$A$4955,$A229,ObservedSpeciesData!$C$2:$C$4955,$C229,ObservedSpeciesData!$D$2:$D$4955,$D229),"")</f>
        <v/>
      </c>
      <c r="AJ229" s="2">
        <f>COUNTIFS(ObservedSpeciesData!$A$2:$A$828,$A229,ObservedSpeciesData!$D$2:$D$828,$D229)</f>
        <v>3</v>
      </c>
      <c r="AK229" s="2">
        <f t="shared" si="3"/>
        <v>4</v>
      </c>
    </row>
    <row r="230" spans="1:37" x14ac:dyDescent="0.25">
      <c r="A230" s="14" t="s">
        <v>112</v>
      </c>
      <c r="B230" t="s">
        <v>80</v>
      </c>
      <c r="C230" t="s">
        <v>106</v>
      </c>
      <c r="D230" s="13">
        <v>42145</v>
      </c>
      <c r="E230">
        <v>1</v>
      </c>
      <c r="F230">
        <v>0</v>
      </c>
      <c r="G230" s="2" t="s">
        <v>89</v>
      </c>
      <c r="H230" s="2" t="s">
        <v>13</v>
      </c>
      <c r="I230">
        <v>4</v>
      </c>
      <c r="J230" s="2" t="s">
        <v>88</v>
      </c>
      <c r="K230" s="2">
        <f>IF(ISNUMBER(AVERAGEIFS(ObservedSpeciesData!K$2:K$4955,ObservedSpeciesData!$A$2:$A$4955,$A230,ObservedSpeciesData!$D$2:$D$4955,$D230)),AVERAGEIFS(ObservedSpeciesData!K$2:K$4955,ObservedSpeciesData!$A$2:$A$4955,$A230,ObservedSpeciesData!$D$2:$D$4955,$D230),"")</f>
        <v>0</v>
      </c>
      <c r="L230" s="26">
        <f>IF(ISNUMBER(AVERAGEIFS(ObservedSpeciesData!L$2:L$4955,ObservedSpeciesData!$A$2:$A$4955,$A230,ObservedSpeciesData!$D$2:$D$4955,$D230)),AVERAGEIFS(ObservedSpeciesData!L$2:L$4955,ObservedSpeciesData!$A$2:$A$4955,$A230,ObservedSpeciesData!$D$2:$D$4955,$D230),"")</f>
        <v>1816</v>
      </c>
      <c r="M230" s="23">
        <f>IF(ISNUMBER(AVERAGEIFS(ObservedSpeciesData!M$2:M$4955,ObservedSpeciesData!$A$2:$A$4955,$A230,ObservedSpeciesData!$D$2:$D$4955,$D230)),AVERAGEIFS(ObservedSpeciesData!M$2:M$4955,ObservedSpeciesData!$A$2:$A$4955,$A230,ObservedSpeciesData!$D$2:$D$4955,$D230),"")</f>
        <v>181.6</v>
      </c>
      <c r="N230" s="23" t="str">
        <f>IF(ISNUMBER(AVERAGEIFS(ObservedSpeciesData!N$2:N$4955,ObservedSpeciesData!$A$2:$A$4955,$A230,ObservedSpeciesData!$D$2:$D$4955,$D230)),AVERAGEIFS(ObservedSpeciesData!N$2:N$4955,ObservedSpeciesData!$A$2:$A$4955,$A230,ObservedSpeciesData!$D$2:$D$4955,$D230),"")</f>
        <v/>
      </c>
      <c r="O230" s="23" t="str">
        <f>IF(ISNUMBER(AVERAGEIFS(ObservedSpeciesData!O$2:O$4955,ObservedSpeciesData!$A$2:$A$4955,$A230,ObservedSpeciesData!$D$2:$D$4955,$D230)),AVERAGEIFS(ObservedSpeciesData!O$2:O$4955,ObservedSpeciesData!$A$2:$A$4955,$A230,ObservedSpeciesData!$D$2:$D$4955,$D230),"")</f>
        <v/>
      </c>
      <c r="P230" s="23" t="str">
        <f>IF(ISNUMBER(AVERAGEIFS(ObservedSpeciesData!P$2:P$4955,ObservedSpeciesData!$A$2:$A$4955,$A230,ObservedSpeciesData!$C$2:$C$4955,$C230,ObservedSpeciesData!$D$2:$D$4955,$D230)),AVERAGEIFS(ObservedSpeciesData!P$2:P$4955,ObservedSpeciesData!$A$2:$A$4955,$A230,ObservedSpeciesData!$C$2:$C$4955,$C230,ObservedSpeciesData!$D$2:$D$4955,$D230),"")</f>
        <v/>
      </c>
      <c r="Q230" s="23"/>
      <c r="R230" s="25" t="str">
        <f>IF(ISNUMBER(AVERAGEIFS(ObservedSpeciesData!R$2:R$4955,ObservedSpeciesData!$A$2:$A$4955,$A230,ObservedSpeciesData!$D$2:$D$4955,$D230)),AVERAGEIFS(ObservedSpeciesData!R$2:R$4955,ObservedSpeciesData!$A$2:$A$4955,$A230,ObservedSpeciesData!$D$2:$D$4955,$D230),"")</f>
        <v/>
      </c>
      <c r="S230" s="25" t="str">
        <f>IF(ISNUMBER(AVERAGEIFS(ObservedSpeciesData!S$2:S$4955,ObservedSpeciesData!$A$2:$A$4955,$A230,ObservedSpeciesData!$D$2:$D$4955,$D230)),AVERAGEIFS(ObservedSpeciesData!S$2:S$4955,ObservedSpeciesData!$A$2:$A$4955,$A230,ObservedSpeciesData!$D$2:$D$4955,$D230),"")</f>
        <v/>
      </c>
      <c r="T230" s="23" t="str">
        <f>IF(ISNUMBER(AVERAGEIFS(ObservedSpeciesData!T$2:T$4955,ObservedSpeciesData!$A$2:$A$4955,$A230,ObservedSpeciesData!$D$2:$D$4955,$D230)),AVERAGEIFS(ObservedSpeciesData!T$2:T$4955,ObservedSpeciesData!$A$2:$A$4955,$A230,ObservedSpeciesData!$D$2:$D$4955,$D230),"")</f>
        <v/>
      </c>
      <c r="U230" s="24" t="str">
        <f>IF(ISNUMBER(AVERAGEIFS(ObservedSpeciesData!U$2:U$4955,ObservedSpeciesData!$A$2:$A$4955,$A230,ObservedSpeciesData!$C$2:$C$4955,$C230,ObservedSpeciesData!$D$2:$D$4955,$D230)),AVERAGEIFS(ObservedSpeciesData!U$2:U$4955,ObservedSpeciesData!$A$2:$A$4955,$A230,ObservedSpeciesData!$C$2:$C$4955,$C230,ObservedSpeciesData!$D$2:$D$4955,$D230),"")</f>
        <v/>
      </c>
      <c r="V230" s="23" t="str">
        <f>IF(ISNUMBER(AVERAGEIFS(ObservedSpeciesData!V$2:V$4955,ObservedSpeciesData!$A$2:$A$4955,$A230,ObservedSpeciesData!$D$2:$D$4955,$D230)),AVERAGEIFS(ObservedSpeciesData!V$2:V$4955,ObservedSpeciesData!$A$2:$A$4955,$A230,ObservedSpeciesData!$D$2:$D$4955,$D230),"")</f>
        <v/>
      </c>
      <c r="W230" s="23" t="str">
        <f>IF(ISNUMBER(AVERAGEIFS(ObservedSpeciesData!W$2:W$4955,ObservedSpeciesData!$A$2:$A$4955,$A230,ObservedSpeciesData!$D$2:$D$4955,$D230)),AVERAGEIFS(ObservedSpeciesData!W$2:W$4955,ObservedSpeciesData!$A$2:$A$4955,$A230,ObservedSpeciesData!$D$2:$D$4955,$D230),"")</f>
        <v/>
      </c>
      <c r="X230" s="23" t="str">
        <f>IF(ISNUMBER(AVERAGEIFS(ObservedSpeciesData!X$2:X$4955,ObservedSpeciesData!$A$2:$A$4955,$A230,ObservedSpeciesData!$D$2:$D$4955,$D230)),AVERAGEIFS(ObservedSpeciesData!X$2:X$4955,ObservedSpeciesData!$A$2:$A$4955,$A230,ObservedSpeciesData!$D$2:$D$4955,$D230),"")</f>
        <v/>
      </c>
      <c r="Y230" s="23" t="str">
        <f>IF(ISNUMBER(AVERAGEIFS(ObservedSpeciesData!Y$2:Y$4955,ObservedSpeciesData!$A$2:$A$4955,$A230,ObservedSpeciesData!$D$2:$D$4955,$D230)),AVERAGEIFS(ObservedSpeciesData!Y$2:Y$4955,ObservedSpeciesData!$A$2:$A$4955,$A230,ObservedSpeciesData!$D$2:$D$4955,$D230),"")</f>
        <v/>
      </c>
      <c r="Z230" s="23" t="str">
        <f>IF(ISNUMBER(AVERAGEIFS(ObservedSpeciesData!Z$2:Z$4955,ObservedSpeciesData!$A$2:$A$4955,$A230,ObservedSpeciesData!$D$2:$D$4955,$D230)),AVERAGEIFS(ObservedSpeciesData!Z$2:Z$4955,ObservedSpeciesData!$A$2:$A$4955,$A230,ObservedSpeciesData!$D$2:$D$4955,$D230),"")</f>
        <v/>
      </c>
      <c r="AA230" s="23">
        <f>IF(ISNUMBER(AVERAGEIFS(ObservedSpeciesData!AA$2:AA$4955,ObservedSpeciesData!$A$2:$A$4955,$A230,ObservedSpeciesData!$D$2:$D$4955,$D230)),AVERAGEIFS(ObservedSpeciesData!AA$2:AA$4955,ObservedSpeciesData!$A$2:$A$4955,$A230,ObservedSpeciesData!$D$2:$D$4955,$D230),"")</f>
        <v>28.15</v>
      </c>
      <c r="AB230" s="24">
        <f>IF(ISNUMBER(AVERAGEIFS(ObservedSpeciesData!AB$2:AB$4955,ObservedSpeciesData!$A$2:$A$4955,$A230,ObservedSpeciesData!$D$2:$D$4955,$D230)),AVERAGEIFS(ObservedSpeciesData!AB$2:AB$4955,ObservedSpeciesData!$A$2:$A$4955,$A230,ObservedSpeciesData!$D$2:$D$4955,$D230),"")</f>
        <v>4.4999999999999998E-2</v>
      </c>
      <c r="AC230" s="24">
        <f>IF(ISNUMBER(AVERAGEIFS(ObservedSpeciesData!AC$2:AC$4955,ObservedSpeciesData!$A$2:$A$4955,$A230,ObservedSpeciesData!$D$2:$D$4955,$D230)),AVERAGEIFS(ObservedSpeciesData!AC$2:AC$4955,ObservedSpeciesData!$A$2:$A$4955,$A230,ObservedSpeciesData!$D$2:$D$4955,$D230),"")</f>
        <v>4.4999999999999998E-2</v>
      </c>
      <c r="AD230" s="23" t="str">
        <f>IF(ISNUMBER(AVERAGEIFS(ObservedSpeciesData!AD$2:AD$4955,ObservedSpeciesData!$A$2:$A$4955,$A230,ObservedSpeciesData!$D$2:$D$4955,$D230)),AVERAGEIFS(ObservedSpeciesData!AD$2:AD$4955,ObservedSpeciesData!$A$2:$A$4955,$A230,ObservedSpeciesData!$D$2:$D$4955,$D230),"")</f>
        <v/>
      </c>
      <c r="AE230" s="24" t="str">
        <f>IF(ISNUMBER(AVERAGEIFS(ObservedSpeciesData!AE$2:AE$4955,ObservedSpeciesData!$A$2:$A$4955,$A230,ObservedSpeciesData!$D$2:$D$4955,$D230)),AVERAGEIFS(ObservedSpeciesData!AE$2:AE$4955,ObservedSpeciesData!$A$2:$A$4955,$A230,ObservedSpeciesData!$D$2:$D$4955,$D230),"")</f>
        <v/>
      </c>
      <c r="AF230" s="23"/>
      <c r="AG230" s="24"/>
      <c r="AH230" s="23" t="str">
        <f>IF(ISNUMBER(AVERAGEIFS(ObservedSpeciesData!AH$2:AH$4955,ObservedSpeciesData!$A$2:$A$4955,$A230,ObservedSpeciesData!$D$2:$D$4955,$D230)),AVERAGEIFS(ObservedSpeciesData!AH$2:AH$4955,ObservedSpeciesData!$A$2:$A$4955,$A230,ObservedSpeciesData!$D$2:$D$4955,$D230),"")</f>
        <v/>
      </c>
      <c r="AI230" s="23" t="str">
        <f>IF(ISNUMBER(AVERAGEIFS(ObservedSpeciesData!AI$2:AI$4955,ObservedSpeciesData!$A$2:$A$4955,$A230,ObservedSpeciesData!$C$2:$C$4955,$C230,ObservedSpeciesData!$D$2:$D$4955,$D230)),AVERAGEIFS(ObservedSpeciesData!AI$2:AI$4955,ObservedSpeciesData!$A$2:$A$4955,$A230,ObservedSpeciesData!$C$2:$C$4955,$C230,ObservedSpeciesData!$D$2:$D$4955,$D230),"")</f>
        <v/>
      </c>
      <c r="AJ230" s="2">
        <f>COUNTIFS(ObservedSpeciesData!$A$2:$A$828,$A230,ObservedSpeciesData!$D$2:$D$828,$D230)</f>
        <v>3</v>
      </c>
      <c r="AK230" s="2">
        <f t="shared" si="3"/>
        <v>4</v>
      </c>
    </row>
    <row r="231" spans="1:37" x14ac:dyDescent="0.25">
      <c r="A231" s="14" t="s">
        <v>111</v>
      </c>
      <c r="B231" t="s">
        <v>80</v>
      </c>
      <c r="C231" t="s">
        <v>106</v>
      </c>
      <c r="D231" s="13">
        <v>42145</v>
      </c>
      <c r="E231">
        <v>1</v>
      </c>
      <c r="F231">
        <v>50</v>
      </c>
      <c r="G231" s="2" t="s">
        <v>89</v>
      </c>
      <c r="H231" s="2" t="s">
        <v>13</v>
      </c>
      <c r="I231">
        <v>4</v>
      </c>
      <c r="J231" s="2" t="s">
        <v>88</v>
      </c>
      <c r="K231" s="2">
        <f>IF(ISNUMBER(AVERAGEIFS(ObservedSpeciesData!K$2:K$4955,ObservedSpeciesData!$A$2:$A$4955,$A231,ObservedSpeciesData!$D$2:$D$4955,$D231)),AVERAGEIFS(ObservedSpeciesData!K$2:K$4955,ObservedSpeciesData!$A$2:$A$4955,$A231,ObservedSpeciesData!$D$2:$D$4955,$D231),"")</f>
        <v>37.5</v>
      </c>
      <c r="L231" s="26">
        <f>IF(ISNUMBER(AVERAGEIFS(ObservedSpeciesData!L$2:L$4955,ObservedSpeciesData!$A$2:$A$4955,$A231,ObservedSpeciesData!$D$2:$D$4955,$D231)),AVERAGEIFS(ObservedSpeciesData!L$2:L$4955,ObservedSpeciesData!$A$2:$A$4955,$A231,ObservedSpeciesData!$D$2:$D$4955,$D231),"")</f>
        <v>1816</v>
      </c>
      <c r="M231" s="23">
        <f>IF(ISNUMBER(AVERAGEIFS(ObservedSpeciesData!M$2:M$4955,ObservedSpeciesData!$A$2:$A$4955,$A231,ObservedSpeciesData!$D$2:$D$4955,$D231)),AVERAGEIFS(ObservedSpeciesData!M$2:M$4955,ObservedSpeciesData!$A$2:$A$4955,$A231,ObservedSpeciesData!$D$2:$D$4955,$D231),"")</f>
        <v>181.60000000000002</v>
      </c>
      <c r="N231" s="23" t="str">
        <f>IF(ISNUMBER(AVERAGEIFS(ObservedSpeciesData!N$2:N$4955,ObservedSpeciesData!$A$2:$A$4955,$A231,ObservedSpeciesData!$D$2:$D$4955,$D231)),AVERAGEIFS(ObservedSpeciesData!N$2:N$4955,ObservedSpeciesData!$A$2:$A$4955,$A231,ObservedSpeciesData!$D$2:$D$4955,$D231),"")</f>
        <v/>
      </c>
      <c r="O231" s="23" t="str">
        <f>IF(ISNUMBER(AVERAGEIFS(ObservedSpeciesData!O$2:O$4955,ObservedSpeciesData!$A$2:$A$4955,$A231,ObservedSpeciesData!$D$2:$D$4955,$D231)),AVERAGEIFS(ObservedSpeciesData!O$2:O$4955,ObservedSpeciesData!$A$2:$A$4955,$A231,ObservedSpeciesData!$D$2:$D$4955,$D231),"")</f>
        <v/>
      </c>
      <c r="P231" s="23" t="str">
        <f>IF(ISNUMBER(AVERAGEIFS(ObservedSpeciesData!P$2:P$4955,ObservedSpeciesData!$A$2:$A$4955,$A231,ObservedSpeciesData!$C$2:$C$4955,$C231,ObservedSpeciesData!$D$2:$D$4955,$D231)),AVERAGEIFS(ObservedSpeciesData!P$2:P$4955,ObservedSpeciesData!$A$2:$A$4955,$A231,ObservedSpeciesData!$C$2:$C$4955,$C231,ObservedSpeciesData!$D$2:$D$4955,$D231),"")</f>
        <v/>
      </c>
      <c r="Q231" s="23"/>
      <c r="R231" s="25" t="str">
        <f>IF(ISNUMBER(AVERAGEIFS(ObservedSpeciesData!R$2:R$4955,ObservedSpeciesData!$A$2:$A$4955,$A231,ObservedSpeciesData!$D$2:$D$4955,$D231)),AVERAGEIFS(ObservedSpeciesData!R$2:R$4955,ObservedSpeciesData!$A$2:$A$4955,$A231,ObservedSpeciesData!$D$2:$D$4955,$D231),"")</f>
        <v/>
      </c>
      <c r="S231" s="25" t="str">
        <f>IF(ISNUMBER(AVERAGEIFS(ObservedSpeciesData!S$2:S$4955,ObservedSpeciesData!$A$2:$A$4955,$A231,ObservedSpeciesData!$D$2:$D$4955,$D231)),AVERAGEIFS(ObservedSpeciesData!S$2:S$4955,ObservedSpeciesData!$A$2:$A$4955,$A231,ObservedSpeciesData!$D$2:$D$4955,$D231),"")</f>
        <v/>
      </c>
      <c r="T231" s="23" t="str">
        <f>IF(ISNUMBER(AVERAGEIFS(ObservedSpeciesData!T$2:T$4955,ObservedSpeciesData!$A$2:$A$4955,$A231,ObservedSpeciesData!$D$2:$D$4955,$D231)),AVERAGEIFS(ObservedSpeciesData!T$2:T$4955,ObservedSpeciesData!$A$2:$A$4955,$A231,ObservedSpeciesData!$D$2:$D$4955,$D231),"")</f>
        <v/>
      </c>
      <c r="U231" s="24" t="str">
        <f>IF(ISNUMBER(AVERAGEIFS(ObservedSpeciesData!U$2:U$4955,ObservedSpeciesData!$A$2:$A$4955,$A231,ObservedSpeciesData!$C$2:$C$4955,$C231,ObservedSpeciesData!$D$2:$D$4955,$D231)),AVERAGEIFS(ObservedSpeciesData!U$2:U$4955,ObservedSpeciesData!$A$2:$A$4955,$A231,ObservedSpeciesData!$C$2:$C$4955,$C231,ObservedSpeciesData!$D$2:$D$4955,$D231),"")</f>
        <v/>
      </c>
      <c r="V231" s="23" t="str">
        <f>IF(ISNUMBER(AVERAGEIFS(ObservedSpeciesData!V$2:V$4955,ObservedSpeciesData!$A$2:$A$4955,$A231,ObservedSpeciesData!$D$2:$D$4955,$D231)),AVERAGEIFS(ObservedSpeciesData!V$2:V$4955,ObservedSpeciesData!$A$2:$A$4955,$A231,ObservedSpeciesData!$D$2:$D$4955,$D231),"")</f>
        <v/>
      </c>
      <c r="W231" s="23" t="str">
        <f>IF(ISNUMBER(AVERAGEIFS(ObservedSpeciesData!W$2:W$4955,ObservedSpeciesData!$A$2:$A$4955,$A231,ObservedSpeciesData!$D$2:$D$4955,$D231)),AVERAGEIFS(ObservedSpeciesData!W$2:W$4955,ObservedSpeciesData!$A$2:$A$4955,$A231,ObservedSpeciesData!$D$2:$D$4955,$D231),"")</f>
        <v/>
      </c>
      <c r="X231" s="23" t="str">
        <f>IF(ISNUMBER(AVERAGEIFS(ObservedSpeciesData!X$2:X$4955,ObservedSpeciesData!$A$2:$A$4955,$A231,ObservedSpeciesData!$D$2:$D$4955,$D231)),AVERAGEIFS(ObservedSpeciesData!X$2:X$4955,ObservedSpeciesData!$A$2:$A$4955,$A231,ObservedSpeciesData!$D$2:$D$4955,$D231),"")</f>
        <v/>
      </c>
      <c r="Y231" s="23" t="str">
        <f>IF(ISNUMBER(AVERAGEIFS(ObservedSpeciesData!Y$2:Y$4955,ObservedSpeciesData!$A$2:$A$4955,$A231,ObservedSpeciesData!$D$2:$D$4955,$D231)),AVERAGEIFS(ObservedSpeciesData!Y$2:Y$4955,ObservedSpeciesData!$A$2:$A$4955,$A231,ObservedSpeciesData!$D$2:$D$4955,$D231),"")</f>
        <v/>
      </c>
      <c r="Z231" s="23" t="str">
        <f>IF(ISNUMBER(AVERAGEIFS(ObservedSpeciesData!Z$2:Z$4955,ObservedSpeciesData!$A$2:$A$4955,$A231,ObservedSpeciesData!$D$2:$D$4955,$D231)),AVERAGEIFS(ObservedSpeciesData!Z$2:Z$4955,ObservedSpeciesData!$A$2:$A$4955,$A231,ObservedSpeciesData!$D$2:$D$4955,$D231),"")</f>
        <v/>
      </c>
      <c r="AA231" s="23">
        <f>IF(ISNUMBER(AVERAGEIFS(ObservedSpeciesData!AA$2:AA$4955,ObservedSpeciesData!$A$2:$A$4955,$A231,ObservedSpeciesData!$D$2:$D$4955,$D231)),AVERAGEIFS(ObservedSpeciesData!AA$2:AA$4955,ObservedSpeciesData!$A$2:$A$4955,$A231,ObservedSpeciesData!$D$2:$D$4955,$D231),"")</f>
        <v>29</v>
      </c>
      <c r="AB231" s="24">
        <f>IF(ISNUMBER(AVERAGEIFS(ObservedSpeciesData!AB$2:AB$4955,ObservedSpeciesData!$A$2:$A$4955,$A231,ObservedSpeciesData!$D$2:$D$4955,$D231)),AVERAGEIFS(ObservedSpeciesData!AB$2:AB$4955,ObservedSpeciesData!$A$2:$A$4955,$A231,ObservedSpeciesData!$D$2:$D$4955,$D231),"")</f>
        <v>4.65E-2</v>
      </c>
      <c r="AC231" s="24">
        <f>IF(ISNUMBER(AVERAGEIFS(ObservedSpeciesData!AC$2:AC$4955,ObservedSpeciesData!$A$2:$A$4955,$A231,ObservedSpeciesData!$D$2:$D$4955,$D231)),AVERAGEIFS(ObservedSpeciesData!AC$2:AC$4955,ObservedSpeciesData!$A$2:$A$4955,$A231,ObservedSpeciesData!$D$2:$D$4955,$D231),"")</f>
        <v>4.65E-2</v>
      </c>
      <c r="AD231" s="23" t="str">
        <f>IF(ISNUMBER(AVERAGEIFS(ObservedSpeciesData!AD$2:AD$4955,ObservedSpeciesData!$A$2:$A$4955,$A231,ObservedSpeciesData!$D$2:$D$4955,$D231)),AVERAGEIFS(ObservedSpeciesData!AD$2:AD$4955,ObservedSpeciesData!$A$2:$A$4955,$A231,ObservedSpeciesData!$D$2:$D$4955,$D231),"")</f>
        <v/>
      </c>
      <c r="AE231" s="24" t="str">
        <f>IF(ISNUMBER(AVERAGEIFS(ObservedSpeciesData!AE$2:AE$4955,ObservedSpeciesData!$A$2:$A$4955,$A231,ObservedSpeciesData!$D$2:$D$4955,$D231)),AVERAGEIFS(ObservedSpeciesData!AE$2:AE$4955,ObservedSpeciesData!$A$2:$A$4955,$A231,ObservedSpeciesData!$D$2:$D$4955,$D231),"")</f>
        <v/>
      </c>
      <c r="AF231" s="23"/>
      <c r="AG231" s="24"/>
      <c r="AH231" s="23" t="str">
        <f>IF(ISNUMBER(AVERAGEIFS(ObservedSpeciesData!AH$2:AH$4955,ObservedSpeciesData!$A$2:$A$4955,$A231,ObservedSpeciesData!$D$2:$D$4955,$D231)),AVERAGEIFS(ObservedSpeciesData!AH$2:AH$4955,ObservedSpeciesData!$A$2:$A$4955,$A231,ObservedSpeciesData!$D$2:$D$4955,$D231),"")</f>
        <v/>
      </c>
      <c r="AI231" s="23" t="str">
        <f>IF(ISNUMBER(AVERAGEIFS(ObservedSpeciesData!AI$2:AI$4955,ObservedSpeciesData!$A$2:$A$4955,$A231,ObservedSpeciesData!$C$2:$C$4955,$C231,ObservedSpeciesData!$D$2:$D$4955,$D231)),AVERAGEIFS(ObservedSpeciesData!AI$2:AI$4955,ObservedSpeciesData!$A$2:$A$4955,$A231,ObservedSpeciesData!$C$2:$C$4955,$C231,ObservedSpeciesData!$D$2:$D$4955,$D231),"")</f>
        <v/>
      </c>
      <c r="AJ231" s="2">
        <f>COUNTIFS(ObservedSpeciesData!$A$2:$A$828,$A231,ObservedSpeciesData!$D$2:$D$828,$D231)</f>
        <v>3</v>
      </c>
      <c r="AK231" s="2">
        <f t="shared" si="3"/>
        <v>4</v>
      </c>
    </row>
    <row r="232" spans="1:37" x14ac:dyDescent="0.25">
      <c r="A232" s="14" t="s">
        <v>110</v>
      </c>
      <c r="B232" t="s">
        <v>80</v>
      </c>
      <c r="C232" t="s">
        <v>106</v>
      </c>
      <c r="D232" s="13">
        <v>42145</v>
      </c>
      <c r="E232">
        <v>1</v>
      </c>
      <c r="F232">
        <v>100</v>
      </c>
      <c r="G232" s="2" t="s">
        <v>89</v>
      </c>
      <c r="H232" s="2" t="s">
        <v>13</v>
      </c>
      <c r="I232">
        <v>4</v>
      </c>
      <c r="J232" s="2" t="s">
        <v>88</v>
      </c>
      <c r="K232" s="2">
        <f>IF(ISNUMBER(AVERAGEIFS(ObservedSpeciesData!K$2:K$4955,ObservedSpeciesData!$A$2:$A$4955,$A232,ObservedSpeciesData!$D$2:$D$4955,$D232)),AVERAGEIFS(ObservedSpeciesData!K$2:K$4955,ObservedSpeciesData!$A$2:$A$4955,$A232,ObservedSpeciesData!$D$2:$D$4955,$D232),"")</f>
        <v>75</v>
      </c>
      <c r="L232" s="26">
        <f>IF(ISNUMBER(AVERAGEIFS(ObservedSpeciesData!L$2:L$4955,ObservedSpeciesData!$A$2:$A$4955,$A232,ObservedSpeciesData!$D$2:$D$4955,$D232)),AVERAGEIFS(ObservedSpeciesData!L$2:L$4955,ObservedSpeciesData!$A$2:$A$4955,$A232,ObservedSpeciesData!$D$2:$D$4955,$D232),"")</f>
        <v>1844</v>
      </c>
      <c r="M232" s="23">
        <f>IF(ISNUMBER(AVERAGEIFS(ObservedSpeciesData!M$2:M$4955,ObservedSpeciesData!$A$2:$A$4955,$A232,ObservedSpeciesData!$D$2:$D$4955,$D232)),AVERAGEIFS(ObservedSpeciesData!M$2:M$4955,ObservedSpeciesData!$A$2:$A$4955,$A232,ObservedSpeciesData!$D$2:$D$4955,$D232),"")</f>
        <v>184.4</v>
      </c>
      <c r="N232" s="23" t="str">
        <f>IF(ISNUMBER(AVERAGEIFS(ObservedSpeciesData!N$2:N$4955,ObservedSpeciesData!$A$2:$A$4955,$A232,ObservedSpeciesData!$D$2:$D$4955,$D232)),AVERAGEIFS(ObservedSpeciesData!N$2:N$4955,ObservedSpeciesData!$A$2:$A$4955,$A232,ObservedSpeciesData!$D$2:$D$4955,$D232),"")</f>
        <v/>
      </c>
      <c r="O232" s="23" t="str">
        <f>IF(ISNUMBER(AVERAGEIFS(ObservedSpeciesData!O$2:O$4955,ObservedSpeciesData!$A$2:$A$4955,$A232,ObservedSpeciesData!$D$2:$D$4955,$D232)),AVERAGEIFS(ObservedSpeciesData!O$2:O$4955,ObservedSpeciesData!$A$2:$A$4955,$A232,ObservedSpeciesData!$D$2:$D$4955,$D232),"")</f>
        <v/>
      </c>
      <c r="P232" s="23" t="str">
        <f>IF(ISNUMBER(AVERAGEIFS(ObservedSpeciesData!P$2:P$4955,ObservedSpeciesData!$A$2:$A$4955,$A232,ObservedSpeciesData!$C$2:$C$4955,$C232,ObservedSpeciesData!$D$2:$D$4955,$D232)),AVERAGEIFS(ObservedSpeciesData!P$2:P$4955,ObservedSpeciesData!$A$2:$A$4955,$A232,ObservedSpeciesData!$C$2:$C$4955,$C232,ObservedSpeciesData!$D$2:$D$4955,$D232),"")</f>
        <v/>
      </c>
      <c r="Q232" s="23"/>
      <c r="R232" s="25" t="str">
        <f>IF(ISNUMBER(AVERAGEIFS(ObservedSpeciesData!R$2:R$4955,ObservedSpeciesData!$A$2:$A$4955,$A232,ObservedSpeciesData!$D$2:$D$4955,$D232)),AVERAGEIFS(ObservedSpeciesData!R$2:R$4955,ObservedSpeciesData!$A$2:$A$4955,$A232,ObservedSpeciesData!$D$2:$D$4955,$D232),"")</f>
        <v/>
      </c>
      <c r="S232" s="25" t="str">
        <f>IF(ISNUMBER(AVERAGEIFS(ObservedSpeciesData!S$2:S$4955,ObservedSpeciesData!$A$2:$A$4955,$A232,ObservedSpeciesData!$D$2:$D$4955,$D232)),AVERAGEIFS(ObservedSpeciesData!S$2:S$4955,ObservedSpeciesData!$A$2:$A$4955,$A232,ObservedSpeciesData!$D$2:$D$4955,$D232),"")</f>
        <v/>
      </c>
      <c r="T232" s="23" t="str">
        <f>IF(ISNUMBER(AVERAGEIFS(ObservedSpeciesData!T$2:T$4955,ObservedSpeciesData!$A$2:$A$4955,$A232,ObservedSpeciesData!$D$2:$D$4955,$D232)),AVERAGEIFS(ObservedSpeciesData!T$2:T$4955,ObservedSpeciesData!$A$2:$A$4955,$A232,ObservedSpeciesData!$D$2:$D$4955,$D232),"")</f>
        <v/>
      </c>
      <c r="U232" s="24" t="str">
        <f>IF(ISNUMBER(AVERAGEIFS(ObservedSpeciesData!U$2:U$4955,ObservedSpeciesData!$A$2:$A$4955,$A232,ObservedSpeciesData!$C$2:$C$4955,$C232,ObservedSpeciesData!$D$2:$D$4955,$D232)),AVERAGEIFS(ObservedSpeciesData!U$2:U$4955,ObservedSpeciesData!$A$2:$A$4955,$A232,ObservedSpeciesData!$C$2:$C$4955,$C232,ObservedSpeciesData!$D$2:$D$4955,$D232),"")</f>
        <v/>
      </c>
      <c r="V232" s="23" t="str">
        <f>IF(ISNUMBER(AVERAGEIFS(ObservedSpeciesData!V$2:V$4955,ObservedSpeciesData!$A$2:$A$4955,$A232,ObservedSpeciesData!$D$2:$D$4955,$D232)),AVERAGEIFS(ObservedSpeciesData!V$2:V$4955,ObservedSpeciesData!$A$2:$A$4955,$A232,ObservedSpeciesData!$D$2:$D$4955,$D232),"")</f>
        <v/>
      </c>
      <c r="W232" s="23" t="str">
        <f>IF(ISNUMBER(AVERAGEIFS(ObservedSpeciesData!W$2:W$4955,ObservedSpeciesData!$A$2:$A$4955,$A232,ObservedSpeciesData!$D$2:$D$4955,$D232)),AVERAGEIFS(ObservedSpeciesData!W$2:W$4955,ObservedSpeciesData!$A$2:$A$4955,$A232,ObservedSpeciesData!$D$2:$D$4955,$D232),"")</f>
        <v/>
      </c>
      <c r="X232" s="23" t="str">
        <f>IF(ISNUMBER(AVERAGEIFS(ObservedSpeciesData!X$2:X$4955,ObservedSpeciesData!$A$2:$A$4955,$A232,ObservedSpeciesData!$D$2:$D$4955,$D232)),AVERAGEIFS(ObservedSpeciesData!X$2:X$4955,ObservedSpeciesData!$A$2:$A$4955,$A232,ObservedSpeciesData!$D$2:$D$4955,$D232),"")</f>
        <v/>
      </c>
      <c r="Y232" s="23" t="str">
        <f>IF(ISNUMBER(AVERAGEIFS(ObservedSpeciesData!Y$2:Y$4955,ObservedSpeciesData!$A$2:$A$4955,$A232,ObservedSpeciesData!$D$2:$D$4955,$D232)),AVERAGEIFS(ObservedSpeciesData!Y$2:Y$4955,ObservedSpeciesData!$A$2:$A$4955,$A232,ObservedSpeciesData!$D$2:$D$4955,$D232),"")</f>
        <v/>
      </c>
      <c r="Z232" s="23" t="str">
        <f>IF(ISNUMBER(AVERAGEIFS(ObservedSpeciesData!Z$2:Z$4955,ObservedSpeciesData!$A$2:$A$4955,$A232,ObservedSpeciesData!$D$2:$D$4955,$D232)),AVERAGEIFS(ObservedSpeciesData!Z$2:Z$4955,ObservedSpeciesData!$A$2:$A$4955,$A232,ObservedSpeciesData!$D$2:$D$4955,$D232),"")</f>
        <v/>
      </c>
      <c r="AA232" s="23">
        <f>IF(ISNUMBER(AVERAGEIFS(ObservedSpeciesData!AA$2:AA$4955,ObservedSpeciesData!$A$2:$A$4955,$A232,ObservedSpeciesData!$D$2:$D$4955,$D232)),AVERAGEIFS(ObservedSpeciesData!AA$2:AA$4955,ObservedSpeciesData!$A$2:$A$4955,$A232,ObservedSpeciesData!$D$2:$D$4955,$D232),"")</f>
        <v>29.5</v>
      </c>
      <c r="AB232" s="24">
        <f>IF(ISNUMBER(AVERAGEIFS(ObservedSpeciesData!AB$2:AB$4955,ObservedSpeciesData!$A$2:$A$4955,$A232,ObservedSpeciesData!$D$2:$D$4955,$D232)),AVERAGEIFS(ObservedSpeciesData!AB$2:AB$4955,ObservedSpeciesData!$A$2:$A$4955,$A232,ObservedSpeciesData!$D$2:$D$4955,$D232),"")</f>
        <v>4.7E-2</v>
      </c>
      <c r="AC232" s="24">
        <f>IF(ISNUMBER(AVERAGEIFS(ObservedSpeciesData!AC$2:AC$4955,ObservedSpeciesData!$A$2:$A$4955,$A232,ObservedSpeciesData!$D$2:$D$4955,$D232)),AVERAGEIFS(ObservedSpeciesData!AC$2:AC$4955,ObservedSpeciesData!$A$2:$A$4955,$A232,ObservedSpeciesData!$D$2:$D$4955,$D232),"")</f>
        <v>4.7E-2</v>
      </c>
      <c r="AD232" s="23" t="str">
        <f>IF(ISNUMBER(AVERAGEIFS(ObservedSpeciesData!AD$2:AD$4955,ObservedSpeciesData!$A$2:$A$4955,$A232,ObservedSpeciesData!$D$2:$D$4955,$D232)),AVERAGEIFS(ObservedSpeciesData!AD$2:AD$4955,ObservedSpeciesData!$A$2:$A$4955,$A232,ObservedSpeciesData!$D$2:$D$4955,$D232),"")</f>
        <v/>
      </c>
      <c r="AE232" s="24" t="str">
        <f>IF(ISNUMBER(AVERAGEIFS(ObservedSpeciesData!AE$2:AE$4955,ObservedSpeciesData!$A$2:$A$4955,$A232,ObservedSpeciesData!$D$2:$D$4955,$D232)),AVERAGEIFS(ObservedSpeciesData!AE$2:AE$4955,ObservedSpeciesData!$A$2:$A$4955,$A232,ObservedSpeciesData!$D$2:$D$4955,$D232),"")</f>
        <v/>
      </c>
      <c r="AF232" s="23"/>
      <c r="AG232" s="24"/>
      <c r="AH232" s="23" t="str">
        <f>IF(ISNUMBER(AVERAGEIFS(ObservedSpeciesData!AH$2:AH$4955,ObservedSpeciesData!$A$2:$A$4955,$A232,ObservedSpeciesData!$D$2:$D$4955,$D232)),AVERAGEIFS(ObservedSpeciesData!AH$2:AH$4955,ObservedSpeciesData!$A$2:$A$4955,$A232,ObservedSpeciesData!$D$2:$D$4955,$D232),"")</f>
        <v/>
      </c>
      <c r="AI232" s="23" t="str">
        <f>IF(ISNUMBER(AVERAGEIFS(ObservedSpeciesData!AI$2:AI$4955,ObservedSpeciesData!$A$2:$A$4955,$A232,ObservedSpeciesData!$C$2:$C$4955,$C232,ObservedSpeciesData!$D$2:$D$4955,$D232)),AVERAGEIFS(ObservedSpeciesData!AI$2:AI$4955,ObservedSpeciesData!$A$2:$A$4955,$A232,ObservedSpeciesData!$C$2:$C$4955,$C232,ObservedSpeciesData!$D$2:$D$4955,$D232),"")</f>
        <v/>
      </c>
      <c r="AJ232" s="2">
        <f>COUNTIFS(ObservedSpeciesData!$A$2:$A$828,$A232,ObservedSpeciesData!$D$2:$D$828,$D232)</f>
        <v>3</v>
      </c>
      <c r="AK232" s="2">
        <f t="shared" si="3"/>
        <v>4</v>
      </c>
    </row>
    <row r="233" spans="1:37" x14ac:dyDescent="0.25">
      <c r="A233" s="14" t="s">
        <v>109</v>
      </c>
      <c r="B233" t="s">
        <v>80</v>
      </c>
      <c r="C233" t="s">
        <v>106</v>
      </c>
      <c r="D233" s="13">
        <v>42145</v>
      </c>
      <c r="E233">
        <v>1</v>
      </c>
      <c r="F233">
        <v>200</v>
      </c>
      <c r="G233" s="2" t="s">
        <v>89</v>
      </c>
      <c r="H233" s="2" t="s">
        <v>13</v>
      </c>
      <c r="I233">
        <v>4</v>
      </c>
      <c r="J233" s="2" t="s">
        <v>88</v>
      </c>
      <c r="K233" s="2">
        <f>IF(ISNUMBER(AVERAGEIFS(ObservedSpeciesData!K$2:K$4955,ObservedSpeciesData!$A$2:$A$4955,$A233,ObservedSpeciesData!$D$2:$D$4955,$D233)),AVERAGEIFS(ObservedSpeciesData!K$2:K$4955,ObservedSpeciesData!$A$2:$A$4955,$A233,ObservedSpeciesData!$D$2:$D$4955,$D233),"")</f>
        <v>150</v>
      </c>
      <c r="L233" s="26">
        <f>IF(ISNUMBER(AVERAGEIFS(ObservedSpeciesData!L$2:L$4955,ObservedSpeciesData!$A$2:$A$4955,$A233,ObservedSpeciesData!$D$2:$D$4955,$D233)),AVERAGEIFS(ObservedSpeciesData!L$2:L$4955,ObservedSpeciesData!$A$2:$A$4955,$A233,ObservedSpeciesData!$D$2:$D$4955,$D233),"")</f>
        <v>2068</v>
      </c>
      <c r="M233" s="23">
        <f>IF(ISNUMBER(AVERAGEIFS(ObservedSpeciesData!M$2:M$4955,ObservedSpeciesData!$A$2:$A$4955,$A233,ObservedSpeciesData!$D$2:$D$4955,$D233)),AVERAGEIFS(ObservedSpeciesData!M$2:M$4955,ObservedSpeciesData!$A$2:$A$4955,$A233,ObservedSpeciesData!$D$2:$D$4955,$D233),"")</f>
        <v>206.8</v>
      </c>
      <c r="N233" s="23" t="str">
        <f>IF(ISNUMBER(AVERAGEIFS(ObservedSpeciesData!N$2:N$4955,ObservedSpeciesData!$A$2:$A$4955,$A233,ObservedSpeciesData!$D$2:$D$4955,$D233)),AVERAGEIFS(ObservedSpeciesData!N$2:N$4955,ObservedSpeciesData!$A$2:$A$4955,$A233,ObservedSpeciesData!$D$2:$D$4955,$D233),"")</f>
        <v/>
      </c>
      <c r="O233" s="23" t="str">
        <f>IF(ISNUMBER(AVERAGEIFS(ObservedSpeciesData!O$2:O$4955,ObservedSpeciesData!$A$2:$A$4955,$A233,ObservedSpeciesData!$D$2:$D$4955,$D233)),AVERAGEIFS(ObservedSpeciesData!O$2:O$4955,ObservedSpeciesData!$A$2:$A$4955,$A233,ObservedSpeciesData!$D$2:$D$4955,$D233),"")</f>
        <v/>
      </c>
      <c r="P233" s="23" t="str">
        <f>IF(ISNUMBER(AVERAGEIFS(ObservedSpeciesData!P$2:P$4955,ObservedSpeciesData!$A$2:$A$4955,$A233,ObservedSpeciesData!$C$2:$C$4955,$C233,ObservedSpeciesData!$D$2:$D$4955,$D233)),AVERAGEIFS(ObservedSpeciesData!P$2:P$4955,ObservedSpeciesData!$A$2:$A$4955,$A233,ObservedSpeciesData!$C$2:$C$4955,$C233,ObservedSpeciesData!$D$2:$D$4955,$D233),"")</f>
        <v/>
      </c>
      <c r="Q233" s="23"/>
      <c r="R233" s="25" t="str">
        <f>IF(ISNUMBER(AVERAGEIFS(ObservedSpeciesData!R$2:R$4955,ObservedSpeciesData!$A$2:$A$4955,$A233,ObservedSpeciesData!$D$2:$D$4955,$D233)),AVERAGEIFS(ObservedSpeciesData!R$2:R$4955,ObservedSpeciesData!$A$2:$A$4955,$A233,ObservedSpeciesData!$D$2:$D$4955,$D233),"")</f>
        <v/>
      </c>
      <c r="S233" s="25" t="str">
        <f>IF(ISNUMBER(AVERAGEIFS(ObservedSpeciesData!S$2:S$4955,ObservedSpeciesData!$A$2:$A$4955,$A233,ObservedSpeciesData!$D$2:$D$4955,$D233)),AVERAGEIFS(ObservedSpeciesData!S$2:S$4955,ObservedSpeciesData!$A$2:$A$4955,$A233,ObservedSpeciesData!$D$2:$D$4955,$D233),"")</f>
        <v/>
      </c>
      <c r="T233" s="23" t="str">
        <f>IF(ISNUMBER(AVERAGEIFS(ObservedSpeciesData!T$2:T$4955,ObservedSpeciesData!$A$2:$A$4955,$A233,ObservedSpeciesData!$D$2:$D$4955,$D233)),AVERAGEIFS(ObservedSpeciesData!T$2:T$4955,ObservedSpeciesData!$A$2:$A$4955,$A233,ObservedSpeciesData!$D$2:$D$4955,$D233),"")</f>
        <v/>
      </c>
      <c r="U233" s="24" t="str">
        <f>IF(ISNUMBER(AVERAGEIFS(ObservedSpeciesData!U$2:U$4955,ObservedSpeciesData!$A$2:$A$4955,$A233,ObservedSpeciesData!$C$2:$C$4955,$C233,ObservedSpeciesData!$D$2:$D$4955,$D233)),AVERAGEIFS(ObservedSpeciesData!U$2:U$4955,ObservedSpeciesData!$A$2:$A$4955,$A233,ObservedSpeciesData!$C$2:$C$4955,$C233,ObservedSpeciesData!$D$2:$D$4955,$D233),"")</f>
        <v/>
      </c>
      <c r="V233" s="23" t="str">
        <f>IF(ISNUMBER(AVERAGEIFS(ObservedSpeciesData!V$2:V$4955,ObservedSpeciesData!$A$2:$A$4955,$A233,ObservedSpeciesData!$D$2:$D$4955,$D233)),AVERAGEIFS(ObservedSpeciesData!V$2:V$4955,ObservedSpeciesData!$A$2:$A$4955,$A233,ObservedSpeciesData!$D$2:$D$4955,$D233),"")</f>
        <v/>
      </c>
      <c r="W233" s="23" t="str">
        <f>IF(ISNUMBER(AVERAGEIFS(ObservedSpeciesData!W$2:W$4955,ObservedSpeciesData!$A$2:$A$4955,$A233,ObservedSpeciesData!$D$2:$D$4955,$D233)),AVERAGEIFS(ObservedSpeciesData!W$2:W$4955,ObservedSpeciesData!$A$2:$A$4955,$A233,ObservedSpeciesData!$D$2:$D$4955,$D233),"")</f>
        <v/>
      </c>
      <c r="X233" s="23" t="str">
        <f>IF(ISNUMBER(AVERAGEIFS(ObservedSpeciesData!X$2:X$4955,ObservedSpeciesData!$A$2:$A$4955,$A233,ObservedSpeciesData!$D$2:$D$4955,$D233)),AVERAGEIFS(ObservedSpeciesData!X$2:X$4955,ObservedSpeciesData!$A$2:$A$4955,$A233,ObservedSpeciesData!$D$2:$D$4955,$D233),"")</f>
        <v/>
      </c>
      <c r="Y233" s="23" t="str">
        <f>IF(ISNUMBER(AVERAGEIFS(ObservedSpeciesData!Y$2:Y$4955,ObservedSpeciesData!$A$2:$A$4955,$A233,ObservedSpeciesData!$D$2:$D$4955,$D233)),AVERAGEIFS(ObservedSpeciesData!Y$2:Y$4955,ObservedSpeciesData!$A$2:$A$4955,$A233,ObservedSpeciesData!$D$2:$D$4955,$D233),"")</f>
        <v/>
      </c>
      <c r="Z233" s="23" t="str">
        <f>IF(ISNUMBER(AVERAGEIFS(ObservedSpeciesData!Z$2:Z$4955,ObservedSpeciesData!$A$2:$A$4955,$A233,ObservedSpeciesData!$D$2:$D$4955,$D233)),AVERAGEIFS(ObservedSpeciesData!Z$2:Z$4955,ObservedSpeciesData!$A$2:$A$4955,$A233,ObservedSpeciesData!$D$2:$D$4955,$D233),"")</f>
        <v/>
      </c>
      <c r="AA233" s="23">
        <f>IF(ISNUMBER(AVERAGEIFS(ObservedSpeciesData!AA$2:AA$4955,ObservedSpeciesData!$A$2:$A$4955,$A233,ObservedSpeciesData!$D$2:$D$4955,$D233)),AVERAGEIFS(ObservedSpeciesData!AA$2:AA$4955,ObservedSpeciesData!$A$2:$A$4955,$A233,ObservedSpeciesData!$D$2:$D$4955,$D233),"")</f>
        <v>28.75</v>
      </c>
      <c r="AB233" s="24">
        <f>IF(ISNUMBER(AVERAGEIFS(ObservedSpeciesData!AB$2:AB$4955,ObservedSpeciesData!$A$2:$A$4955,$A233,ObservedSpeciesData!$D$2:$D$4955,$D233)),AVERAGEIFS(ObservedSpeciesData!AB$2:AB$4955,ObservedSpeciesData!$A$2:$A$4955,$A233,ObservedSpeciesData!$D$2:$D$4955,$D233),"")</f>
        <v>4.5999999999999999E-2</v>
      </c>
      <c r="AC233" s="24">
        <f>IF(ISNUMBER(AVERAGEIFS(ObservedSpeciesData!AC$2:AC$4955,ObservedSpeciesData!$A$2:$A$4955,$A233,ObservedSpeciesData!$D$2:$D$4955,$D233)),AVERAGEIFS(ObservedSpeciesData!AC$2:AC$4955,ObservedSpeciesData!$A$2:$A$4955,$A233,ObservedSpeciesData!$D$2:$D$4955,$D233),"")</f>
        <v>4.5999999999999999E-2</v>
      </c>
      <c r="AD233" s="23" t="str">
        <f>IF(ISNUMBER(AVERAGEIFS(ObservedSpeciesData!AD$2:AD$4955,ObservedSpeciesData!$A$2:$A$4955,$A233,ObservedSpeciesData!$D$2:$D$4955,$D233)),AVERAGEIFS(ObservedSpeciesData!AD$2:AD$4955,ObservedSpeciesData!$A$2:$A$4955,$A233,ObservedSpeciesData!$D$2:$D$4955,$D233),"")</f>
        <v/>
      </c>
      <c r="AE233" s="24" t="str">
        <f>IF(ISNUMBER(AVERAGEIFS(ObservedSpeciesData!AE$2:AE$4955,ObservedSpeciesData!$A$2:$A$4955,$A233,ObservedSpeciesData!$D$2:$D$4955,$D233)),AVERAGEIFS(ObservedSpeciesData!AE$2:AE$4955,ObservedSpeciesData!$A$2:$A$4955,$A233,ObservedSpeciesData!$D$2:$D$4955,$D233),"")</f>
        <v/>
      </c>
      <c r="AF233" s="23"/>
      <c r="AG233" s="24"/>
      <c r="AH233" s="23" t="str">
        <f>IF(ISNUMBER(AVERAGEIFS(ObservedSpeciesData!AH$2:AH$4955,ObservedSpeciesData!$A$2:$A$4955,$A233,ObservedSpeciesData!$D$2:$D$4955,$D233)),AVERAGEIFS(ObservedSpeciesData!AH$2:AH$4955,ObservedSpeciesData!$A$2:$A$4955,$A233,ObservedSpeciesData!$D$2:$D$4955,$D233),"")</f>
        <v/>
      </c>
      <c r="AI233" s="23" t="str">
        <f>IF(ISNUMBER(AVERAGEIFS(ObservedSpeciesData!AI$2:AI$4955,ObservedSpeciesData!$A$2:$A$4955,$A233,ObservedSpeciesData!$C$2:$C$4955,$C233,ObservedSpeciesData!$D$2:$D$4955,$D233)),AVERAGEIFS(ObservedSpeciesData!AI$2:AI$4955,ObservedSpeciesData!$A$2:$A$4955,$A233,ObservedSpeciesData!$C$2:$C$4955,$C233,ObservedSpeciesData!$D$2:$D$4955,$D233),"")</f>
        <v/>
      </c>
      <c r="AJ233" s="2">
        <f>COUNTIFS(ObservedSpeciesData!$A$2:$A$828,$A233,ObservedSpeciesData!$D$2:$D$828,$D233)</f>
        <v>3</v>
      </c>
      <c r="AK233" s="2">
        <f t="shared" si="3"/>
        <v>4</v>
      </c>
    </row>
    <row r="234" spans="1:37" x14ac:dyDescent="0.25">
      <c r="A234" s="14" t="s">
        <v>108</v>
      </c>
      <c r="B234" t="s">
        <v>80</v>
      </c>
      <c r="C234" t="s">
        <v>106</v>
      </c>
      <c r="D234" s="13">
        <v>42145</v>
      </c>
      <c r="E234">
        <v>1</v>
      </c>
      <c r="F234">
        <v>350</v>
      </c>
      <c r="G234" s="2" t="s">
        <v>89</v>
      </c>
      <c r="H234" s="2" t="s">
        <v>13</v>
      </c>
      <c r="I234">
        <v>4</v>
      </c>
      <c r="J234" s="2" t="s">
        <v>88</v>
      </c>
      <c r="K234" s="2">
        <f>IF(ISNUMBER(AVERAGEIFS(ObservedSpeciesData!K$2:K$4955,ObservedSpeciesData!$A$2:$A$4955,$A234,ObservedSpeciesData!$D$2:$D$4955,$D234)),AVERAGEIFS(ObservedSpeciesData!K$2:K$4955,ObservedSpeciesData!$A$2:$A$4955,$A234,ObservedSpeciesData!$D$2:$D$4955,$D234),"")</f>
        <v>262.5</v>
      </c>
      <c r="L234" s="26">
        <f>IF(ISNUMBER(AVERAGEIFS(ObservedSpeciesData!L$2:L$4955,ObservedSpeciesData!$A$2:$A$4955,$A234,ObservedSpeciesData!$D$2:$D$4955,$D234)),AVERAGEIFS(ObservedSpeciesData!L$2:L$4955,ObservedSpeciesData!$A$2:$A$4955,$A234,ObservedSpeciesData!$D$2:$D$4955,$D234),"")</f>
        <v>2040</v>
      </c>
      <c r="M234" s="23">
        <f>IF(ISNUMBER(AVERAGEIFS(ObservedSpeciesData!M$2:M$4955,ObservedSpeciesData!$A$2:$A$4955,$A234,ObservedSpeciesData!$D$2:$D$4955,$D234)),AVERAGEIFS(ObservedSpeciesData!M$2:M$4955,ObservedSpeciesData!$A$2:$A$4955,$A234,ObservedSpeciesData!$D$2:$D$4955,$D234),"")</f>
        <v>204</v>
      </c>
      <c r="N234" s="23" t="str">
        <f>IF(ISNUMBER(AVERAGEIFS(ObservedSpeciesData!N$2:N$4955,ObservedSpeciesData!$A$2:$A$4955,$A234,ObservedSpeciesData!$D$2:$D$4955,$D234)),AVERAGEIFS(ObservedSpeciesData!N$2:N$4955,ObservedSpeciesData!$A$2:$A$4955,$A234,ObservedSpeciesData!$D$2:$D$4955,$D234),"")</f>
        <v/>
      </c>
      <c r="O234" s="23" t="str">
        <f>IF(ISNUMBER(AVERAGEIFS(ObservedSpeciesData!O$2:O$4955,ObservedSpeciesData!$A$2:$A$4955,$A234,ObservedSpeciesData!$D$2:$D$4955,$D234)),AVERAGEIFS(ObservedSpeciesData!O$2:O$4955,ObservedSpeciesData!$A$2:$A$4955,$A234,ObservedSpeciesData!$D$2:$D$4955,$D234),"")</f>
        <v/>
      </c>
      <c r="P234" s="23" t="str">
        <f>IF(ISNUMBER(AVERAGEIFS(ObservedSpeciesData!P$2:P$4955,ObservedSpeciesData!$A$2:$A$4955,$A234,ObservedSpeciesData!$C$2:$C$4955,$C234,ObservedSpeciesData!$D$2:$D$4955,$D234)),AVERAGEIFS(ObservedSpeciesData!P$2:P$4955,ObservedSpeciesData!$A$2:$A$4955,$A234,ObservedSpeciesData!$C$2:$C$4955,$C234,ObservedSpeciesData!$D$2:$D$4955,$D234),"")</f>
        <v/>
      </c>
      <c r="Q234" s="23"/>
      <c r="R234" s="25" t="str">
        <f>IF(ISNUMBER(AVERAGEIFS(ObservedSpeciesData!R$2:R$4955,ObservedSpeciesData!$A$2:$A$4955,$A234,ObservedSpeciesData!$D$2:$D$4955,$D234)),AVERAGEIFS(ObservedSpeciesData!R$2:R$4955,ObservedSpeciesData!$A$2:$A$4955,$A234,ObservedSpeciesData!$D$2:$D$4955,$D234),"")</f>
        <v/>
      </c>
      <c r="S234" s="25" t="str">
        <f>IF(ISNUMBER(AVERAGEIFS(ObservedSpeciesData!S$2:S$4955,ObservedSpeciesData!$A$2:$A$4955,$A234,ObservedSpeciesData!$D$2:$D$4955,$D234)),AVERAGEIFS(ObservedSpeciesData!S$2:S$4955,ObservedSpeciesData!$A$2:$A$4955,$A234,ObservedSpeciesData!$D$2:$D$4955,$D234),"")</f>
        <v/>
      </c>
      <c r="T234" s="23" t="str">
        <f>IF(ISNUMBER(AVERAGEIFS(ObservedSpeciesData!T$2:T$4955,ObservedSpeciesData!$A$2:$A$4955,$A234,ObservedSpeciesData!$D$2:$D$4955,$D234)),AVERAGEIFS(ObservedSpeciesData!T$2:T$4955,ObservedSpeciesData!$A$2:$A$4955,$A234,ObservedSpeciesData!$D$2:$D$4955,$D234),"")</f>
        <v/>
      </c>
      <c r="U234" s="24" t="str">
        <f>IF(ISNUMBER(AVERAGEIFS(ObservedSpeciesData!U$2:U$4955,ObservedSpeciesData!$A$2:$A$4955,$A234,ObservedSpeciesData!$C$2:$C$4955,$C234,ObservedSpeciesData!$D$2:$D$4955,$D234)),AVERAGEIFS(ObservedSpeciesData!U$2:U$4955,ObservedSpeciesData!$A$2:$A$4955,$A234,ObservedSpeciesData!$C$2:$C$4955,$C234,ObservedSpeciesData!$D$2:$D$4955,$D234),"")</f>
        <v/>
      </c>
      <c r="V234" s="23" t="str">
        <f>IF(ISNUMBER(AVERAGEIFS(ObservedSpeciesData!V$2:V$4955,ObservedSpeciesData!$A$2:$A$4955,$A234,ObservedSpeciesData!$D$2:$D$4955,$D234)),AVERAGEIFS(ObservedSpeciesData!V$2:V$4955,ObservedSpeciesData!$A$2:$A$4955,$A234,ObservedSpeciesData!$D$2:$D$4955,$D234),"")</f>
        <v/>
      </c>
      <c r="W234" s="23" t="str">
        <f>IF(ISNUMBER(AVERAGEIFS(ObservedSpeciesData!W$2:W$4955,ObservedSpeciesData!$A$2:$A$4955,$A234,ObservedSpeciesData!$D$2:$D$4955,$D234)),AVERAGEIFS(ObservedSpeciesData!W$2:W$4955,ObservedSpeciesData!$A$2:$A$4955,$A234,ObservedSpeciesData!$D$2:$D$4955,$D234),"")</f>
        <v/>
      </c>
      <c r="X234" s="23" t="str">
        <f>IF(ISNUMBER(AVERAGEIFS(ObservedSpeciesData!X$2:X$4955,ObservedSpeciesData!$A$2:$A$4955,$A234,ObservedSpeciesData!$D$2:$D$4955,$D234)),AVERAGEIFS(ObservedSpeciesData!X$2:X$4955,ObservedSpeciesData!$A$2:$A$4955,$A234,ObservedSpeciesData!$D$2:$D$4955,$D234),"")</f>
        <v/>
      </c>
      <c r="Y234" s="23" t="str">
        <f>IF(ISNUMBER(AVERAGEIFS(ObservedSpeciesData!Y$2:Y$4955,ObservedSpeciesData!$A$2:$A$4955,$A234,ObservedSpeciesData!$D$2:$D$4955,$D234)),AVERAGEIFS(ObservedSpeciesData!Y$2:Y$4955,ObservedSpeciesData!$A$2:$A$4955,$A234,ObservedSpeciesData!$D$2:$D$4955,$D234),"")</f>
        <v/>
      </c>
      <c r="Z234" s="23" t="str">
        <f>IF(ISNUMBER(AVERAGEIFS(ObservedSpeciesData!Z$2:Z$4955,ObservedSpeciesData!$A$2:$A$4955,$A234,ObservedSpeciesData!$D$2:$D$4955,$D234)),AVERAGEIFS(ObservedSpeciesData!Z$2:Z$4955,ObservedSpeciesData!$A$2:$A$4955,$A234,ObservedSpeciesData!$D$2:$D$4955,$D234),"")</f>
        <v/>
      </c>
      <c r="AA234" s="23">
        <f>IF(ISNUMBER(AVERAGEIFS(ObservedSpeciesData!AA$2:AA$4955,ObservedSpeciesData!$A$2:$A$4955,$A234,ObservedSpeciesData!$D$2:$D$4955,$D234)),AVERAGEIFS(ObservedSpeciesData!AA$2:AA$4955,ObservedSpeciesData!$A$2:$A$4955,$A234,ObservedSpeciesData!$D$2:$D$4955,$D234),"")</f>
        <v>30.15</v>
      </c>
      <c r="AB234" s="24">
        <f>IF(ISNUMBER(AVERAGEIFS(ObservedSpeciesData!AB$2:AB$4955,ObservedSpeciesData!$A$2:$A$4955,$A234,ObservedSpeciesData!$D$2:$D$4955,$D234)),AVERAGEIFS(ObservedSpeciesData!AB$2:AB$4955,ObservedSpeciesData!$A$2:$A$4955,$A234,ObservedSpeciesData!$D$2:$D$4955,$D234),"")</f>
        <v>4.8500000000000001E-2</v>
      </c>
      <c r="AC234" s="24">
        <f>IF(ISNUMBER(AVERAGEIFS(ObservedSpeciesData!AC$2:AC$4955,ObservedSpeciesData!$A$2:$A$4955,$A234,ObservedSpeciesData!$D$2:$D$4955,$D234)),AVERAGEIFS(ObservedSpeciesData!AC$2:AC$4955,ObservedSpeciesData!$A$2:$A$4955,$A234,ObservedSpeciesData!$D$2:$D$4955,$D234),"")</f>
        <v>4.8500000000000001E-2</v>
      </c>
      <c r="AD234" s="23" t="str">
        <f>IF(ISNUMBER(AVERAGEIFS(ObservedSpeciesData!AD$2:AD$4955,ObservedSpeciesData!$A$2:$A$4955,$A234,ObservedSpeciesData!$D$2:$D$4955,$D234)),AVERAGEIFS(ObservedSpeciesData!AD$2:AD$4955,ObservedSpeciesData!$A$2:$A$4955,$A234,ObservedSpeciesData!$D$2:$D$4955,$D234),"")</f>
        <v/>
      </c>
      <c r="AE234" s="24" t="str">
        <f>IF(ISNUMBER(AVERAGEIFS(ObservedSpeciesData!AE$2:AE$4955,ObservedSpeciesData!$A$2:$A$4955,$A234,ObservedSpeciesData!$D$2:$D$4955,$D234)),AVERAGEIFS(ObservedSpeciesData!AE$2:AE$4955,ObservedSpeciesData!$A$2:$A$4955,$A234,ObservedSpeciesData!$D$2:$D$4955,$D234),"")</f>
        <v/>
      </c>
      <c r="AF234" s="23"/>
      <c r="AG234" s="24"/>
      <c r="AH234" s="23" t="str">
        <f>IF(ISNUMBER(AVERAGEIFS(ObservedSpeciesData!AH$2:AH$4955,ObservedSpeciesData!$A$2:$A$4955,$A234,ObservedSpeciesData!$D$2:$D$4955,$D234)),AVERAGEIFS(ObservedSpeciesData!AH$2:AH$4955,ObservedSpeciesData!$A$2:$A$4955,$A234,ObservedSpeciesData!$D$2:$D$4955,$D234),"")</f>
        <v/>
      </c>
      <c r="AI234" s="23" t="str">
        <f>IF(ISNUMBER(AVERAGEIFS(ObservedSpeciesData!AI$2:AI$4955,ObservedSpeciesData!$A$2:$A$4955,$A234,ObservedSpeciesData!$C$2:$C$4955,$C234,ObservedSpeciesData!$D$2:$D$4955,$D234)),AVERAGEIFS(ObservedSpeciesData!AI$2:AI$4955,ObservedSpeciesData!$A$2:$A$4955,$A234,ObservedSpeciesData!$C$2:$C$4955,$C234,ObservedSpeciesData!$D$2:$D$4955,$D234),"")</f>
        <v/>
      </c>
      <c r="AJ234" s="2">
        <f>COUNTIFS(ObservedSpeciesData!$A$2:$A$828,$A234,ObservedSpeciesData!$D$2:$D$828,$D234)</f>
        <v>3</v>
      </c>
      <c r="AK234" s="2">
        <f t="shared" si="3"/>
        <v>4</v>
      </c>
    </row>
    <row r="235" spans="1:37" x14ac:dyDescent="0.25">
      <c r="A235" s="14" t="s">
        <v>107</v>
      </c>
      <c r="B235" t="s">
        <v>80</v>
      </c>
      <c r="C235" t="s">
        <v>106</v>
      </c>
      <c r="D235" s="13">
        <v>42145</v>
      </c>
      <c r="E235">
        <v>1</v>
      </c>
      <c r="F235">
        <v>500</v>
      </c>
      <c r="G235" s="2" t="s">
        <v>89</v>
      </c>
      <c r="H235" s="2" t="s">
        <v>13</v>
      </c>
      <c r="I235">
        <v>4</v>
      </c>
      <c r="J235" s="2" t="s">
        <v>88</v>
      </c>
      <c r="K235" s="2">
        <f>IF(ISNUMBER(AVERAGEIFS(ObservedSpeciesData!K$2:K$4955,ObservedSpeciesData!$A$2:$A$4955,$A235,ObservedSpeciesData!$D$2:$D$4955,$D235)),AVERAGEIFS(ObservedSpeciesData!K$2:K$4955,ObservedSpeciesData!$A$2:$A$4955,$A235,ObservedSpeciesData!$D$2:$D$4955,$D235),"")</f>
        <v>375</v>
      </c>
      <c r="L235" s="26">
        <f>IF(ISNUMBER(AVERAGEIFS(ObservedSpeciesData!L$2:L$4955,ObservedSpeciesData!$A$2:$A$4955,$A235,ObservedSpeciesData!$D$2:$D$4955,$D235)),AVERAGEIFS(ObservedSpeciesData!L$2:L$4955,ObservedSpeciesData!$A$2:$A$4955,$A235,ObservedSpeciesData!$D$2:$D$4955,$D235),"")</f>
        <v>1844</v>
      </c>
      <c r="M235" s="23">
        <f>IF(ISNUMBER(AVERAGEIFS(ObservedSpeciesData!M$2:M$4955,ObservedSpeciesData!$A$2:$A$4955,$A235,ObservedSpeciesData!$D$2:$D$4955,$D235)),AVERAGEIFS(ObservedSpeciesData!M$2:M$4955,ObservedSpeciesData!$A$2:$A$4955,$A235,ObservedSpeciesData!$D$2:$D$4955,$D235),"")</f>
        <v>184.4</v>
      </c>
      <c r="N235" s="23" t="str">
        <f>IF(ISNUMBER(AVERAGEIFS(ObservedSpeciesData!N$2:N$4955,ObservedSpeciesData!$A$2:$A$4955,$A235,ObservedSpeciesData!$D$2:$D$4955,$D235)),AVERAGEIFS(ObservedSpeciesData!N$2:N$4955,ObservedSpeciesData!$A$2:$A$4955,$A235,ObservedSpeciesData!$D$2:$D$4955,$D235),"")</f>
        <v/>
      </c>
      <c r="O235" s="23" t="str">
        <f>IF(ISNUMBER(AVERAGEIFS(ObservedSpeciesData!O$2:O$4955,ObservedSpeciesData!$A$2:$A$4955,$A235,ObservedSpeciesData!$D$2:$D$4955,$D235)),AVERAGEIFS(ObservedSpeciesData!O$2:O$4955,ObservedSpeciesData!$A$2:$A$4955,$A235,ObservedSpeciesData!$D$2:$D$4955,$D235),"")</f>
        <v/>
      </c>
      <c r="P235" s="23" t="str">
        <f>IF(ISNUMBER(AVERAGEIFS(ObservedSpeciesData!P$2:P$4955,ObservedSpeciesData!$A$2:$A$4955,$A235,ObservedSpeciesData!$C$2:$C$4955,$C235,ObservedSpeciesData!$D$2:$D$4955,$D235)),AVERAGEIFS(ObservedSpeciesData!P$2:P$4955,ObservedSpeciesData!$A$2:$A$4955,$A235,ObservedSpeciesData!$C$2:$C$4955,$C235,ObservedSpeciesData!$D$2:$D$4955,$D235),"")</f>
        <v/>
      </c>
      <c r="Q235" s="23"/>
      <c r="R235" s="25" t="str">
        <f>IF(ISNUMBER(AVERAGEIFS(ObservedSpeciesData!R$2:R$4955,ObservedSpeciesData!$A$2:$A$4955,$A235,ObservedSpeciesData!$D$2:$D$4955,$D235)),AVERAGEIFS(ObservedSpeciesData!R$2:R$4955,ObservedSpeciesData!$A$2:$A$4955,$A235,ObservedSpeciesData!$D$2:$D$4955,$D235),"")</f>
        <v/>
      </c>
      <c r="S235" s="25" t="str">
        <f>IF(ISNUMBER(AVERAGEIFS(ObservedSpeciesData!S$2:S$4955,ObservedSpeciesData!$A$2:$A$4955,$A235,ObservedSpeciesData!$D$2:$D$4955,$D235)),AVERAGEIFS(ObservedSpeciesData!S$2:S$4955,ObservedSpeciesData!$A$2:$A$4955,$A235,ObservedSpeciesData!$D$2:$D$4955,$D235),"")</f>
        <v/>
      </c>
      <c r="T235" s="23" t="str">
        <f>IF(ISNUMBER(AVERAGEIFS(ObservedSpeciesData!T$2:T$4955,ObservedSpeciesData!$A$2:$A$4955,$A235,ObservedSpeciesData!$D$2:$D$4955,$D235)),AVERAGEIFS(ObservedSpeciesData!T$2:T$4955,ObservedSpeciesData!$A$2:$A$4955,$A235,ObservedSpeciesData!$D$2:$D$4955,$D235),"")</f>
        <v/>
      </c>
      <c r="U235" s="24" t="str">
        <f>IF(ISNUMBER(AVERAGEIFS(ObservedSpeciesData!U$2:U$4955,ObservedSpeciesData!$A$2:$A$4955,$A235,ObservedSpeciesData!$C$2:$C$4955,$C235,ObservedSpeciesData!$D$2:$D$4955,$D235)),AVERAGEIFS(ObservedSpeciesData!U$2:U$4955,ObservedSpeciesData!$A$2:$A$4955,$A235,ObservedSpeciesData!$C$2:$C$4955,$C235,ObservedSpeciesData!$D$2:$D$4955,$D235),"")</f>
        <v/>
      </c>
      <c r="V235" s="23" t="str">
        <f>IF(ISNUMBER(AVERAGEIFS(ObservedSpeciesData!V$2:V$4955,ObservedSpeciesData!$A$2:$A$4955,$A235,ObservedSpeciesData!$D$2:$D$4955,$D235)),AVERAGEIFS(ObservedSpeciesData!V$2:V$4955,ObservedSpeciesData!$A$2:$A$4955,$A235,ObservedSpeciesData!$D$2:$D$4955,$D235),"")</f>
        <v/>
      </c>
      <c r="W235" s="23" t="str">
        <f>IF(ISNUMBER(AVERAGEIFS(ObservedSpeciesData!W$2:W$4955,ObservedSpeciesData!$A$2:$A$4955,$A235,ObservedSpeciesData!$D$2:$D$4955,$D235)),AVERAGEIFS(ObservedSpeciesData!W$2:W$4955,ObservedSpeciesData!$A$2:$A$4955,$A235,ObservedSpeciesData!$D$2:$D$4955,$D235),"")</f>
        <v/>
      </c>
      <c r="X235" s="23" t="str">
        <f>IF(ISNUMBER(AVERAGEIFS(ObservedSpeciesData!X$2:X$4955,ObservedSpeciesData!$A$2:$A$4955,$A235,ObservedSpeciesData!$D$2:$D$4955,$D235)),AVERAGEIFS(ObservedSpeciesData!X$2:X$4955,ObservedSpeciesData!$A$2:$A$4955,$A235,ObservedSpeciesData!$D$2:$D$4955,$D235),"")</f>
        <v/>
      </c>
      <c r="Y235" s="23" t="str">
        <f>IF(ISNUMBER(AVERAGEIFS(ObservedSpeciesData!Y$2:Y$4955,ObservedSpeciesData!$A$2:$A$4955,$A235,ObservedSpeciesData!$D$2:$D$4955,$D235)),AVERAGEIFS(ObservedSpeciesData!Y$2:Y$4955,ObservedSpeciesData!$A$2:$A$4955,$A235,ObservedSpeciesData!$D$2:$D$4955,$D235),"")</f>
        <v/>
      </c>
      <c r="Z235" s="23" t="str">
        <f>IF(ISNUMBER(AVERAGEIFS(ObservedSpeciesData!Z$2:Z$4955,ObservedSpeciesData!$A$2:$A$4955,$A235,ObservedSpeciesData!$D$2:$D$4955,$D235)),AVERAGEIFS(ObservedSpeciesData!Z$2:Z$4955,ObservedSpeciesData!$A$2:$A$4955,$A235,ObservedSpeciesData!$D$2:$D$4955,$D235),"")</f>
        <v/>
      </c>
      <c r="AA235" s="23">
        <f>IF(ISNUMBER(AVERAGEIFS(ObservedSpeciesData!AA$2:AA$4955,ObservedSpeciesData!$A$2:$A$4955,$A235,ObservedSpeciesData!$D$2:$D$4955,$D235)),AVERAGEIFS(ObservedSpeciesData!AA$2:AA$4955,ObservedSpeciesData!$A$2:$A$4955,$A235,ObservedSpeciesData!$D$2:$D$4955,$D235),"")</f>
        <v>29.6</v>
      </c>
      <c r="AB235" s="24">
        <f>IF(ISNUMBER(AVERAGEIFS(ObservedSpeciesData!AB$2:AB$4955,ObservedSpeciesData!$A$2:$A$4955,$A235,ObservedSpeciesData!$D$2:$D$4955,$D235)),AVERAGEIFS(ObservedSpeciesData!AB$2:AB$4955,ObservedSpeciesData!$A$2:$A$4955,$A235,ObservedSpeciesData!$D$2:$D$4955,$D235),"")</f>
        <v>4.7500000000000001E-2</v>
      </c>
      <c r="AC235" s="24">
        <f>IF(ISNUMBER(AVERAGEIFS(ObservedSpeciesData!AC$2:AC$4955,ObservedSpeciesData!$A$2:$A$4955,$A235,ObservedSpeciesData!$D$2:$D$4955,$D235)),AVERAGEIFS(ObservedSpeciesData!AC$2:AC$4955,ObservedSpeciesData!$A$2:$A$4955,$A235,ObservedSpeciesData!$D$2:$D$4955,$D235),"")</f>
        <v>4.7500000000000001E-2</v>
      </c>
      <c r="AD235" s="23" t="str">
        <f>IF(ISNUMBER(AVERAGEIFS(ObservedSpeciesData!AD$2:AD$4955,ObservedSpeciesData!$A$2:$A$4955,$A235,ObservedSpeciesData!$D$2:$D$4955,$D235)),AVERAGEIFS(ObservedSpeciesData!AD$2:AD$4955,ObservedSpeciesData!$A$2:$A$4955,$A235,ObservedSpeciesData!$D$2:$D$4955,$D235),"")</f>
        <v/>
      </c>
      <c r="AE235" s="24" t="str">
        <f>IF(ISNUMBER(AVERAGEIFS(ObservedSpeciesData!AE$2:AE$4955,ObservedSpeciesData!$A$2:$A$4955,$A235,ObservedSpeciesData!$D$2:$D$4955,$D235)),AVERAGEIFS(ObservedSpeciesData!AE$2:AE$4955,ObservedSpeciesData!$A$2:$A$4955,$A235,ObservedSpeciesData!$D$2:$D$4955,$D235),"")</f>
        <v/>
      </c>
      <c r="AF235" s="23"/>
      <c r="AG235" s="24"/>
      <c r="AH235" s="23" t="str">
        <f>IF(ISNUMBER(AVERAGEIFS(ObservedSpeciesData!AH$2:AH$4955,ObservedSpeciesData!$A$2:$A$4955,$A235,ObservedSpeciesData!$D$2:$D$4955,$D235)),AVERAGEIFS(ObservedSpeciesData!AH$2:AH$4955,ObservedSpeciesData!$A$2:$A$4955,$A235,ObservedSpeciesData!$D$2:$D$4955,$D235),"")</f>
        <v/>
      </c>
      <c r="AI235" s="23" t="str">
        <f>IF(ISNUMBER(AVERAGEIFS(ObservedSpeciesData!AI$2:AI$4955,ObservedSpeciesData!$A$2:$A$4955,$A235,ObservedSpeciesData!$C$2:$C$4955,$C235,ObservedSpeciesData!$D$2:$D$4955,$D235)),AVERAGEIFS(ObservedSpeciesData!AI$2:AI$4955,ObservedSpeciesData!$A$2:$A$4955,$A235,ObservedSpeciesData!$C$2:$C$4955,$C235,ObservedSpeciesData!$D$2:$D$4955,$D235),"")</f>
        <v/>
      </c>
      <c r="AJ235" s="2">
        <f>COUNTIFS(ObservedSpeciesData!$A$2:$A$828,$A235,ObservedSpeciesData!$D$2:$D$828,$D235)</f>
        <v>3</v>
      </c>
      <c r="AK235" s="2">
        <f t="shared" si="3"/>
        <v>4</v>
      </c>
    </row>
    <row r="236" spans="1:37" x14ac:dyDescent="0.25">
      <c r="A236" s="14" t="s">
        <v>112</v>
      </c>
      <c r="B236" t="s">
        <v>80</v>
      </c>
      <c r="C236" t="s">
        <v>106</v>
      </c>
      <c r="D236" s="13">
        <v>42152</v>
      </c>
      <c r="E236">
        <v>1</v>
      </c>
      <c r="F236">
        <v>0</v>
      </c>
      <c r="G236" s="2" t="s">
        <v>89</v>
      </c>
      <c r="H236" s="2" t="s">
        <v>13</v>
      </c>
      <c r="I236">
        <v>4</v>
      </c>
      <c r="J236" s="2" t="s">
        <v>88</v>
      </c>
      <c r="K236" s="2">
        <f>IF(ISNUMBER(AVERAGEIFS(ObservedSpeciesData!K$2:K$4955,ObservedSpeciesData!$A$2:$A$4955,$A236,ObservedSpeciesData!$D$2:$D$4955,$D236)),AVERAGEIFS(ObservedSpeciesData!K$2:K$4955,ObservedSpeciesData!$A$2:$A$4955,$A236,ObservedSpeciesData!$D$2:$D$4955,$D236),"")</f>
        <v>0</v>
      </c>
      <c r="L236" s="26">
        <f>IF(ISNUMBER(AVERAGEIFS(ObservedSpeciesData!L$2:L$4955,ObservedSpeciesData!$A$2:$A$4955,$A236,ObservedSpeciesData!$D$2:$D$4955,$D236)),AVERAGEIFS(ObservedSpeciesData!L$2:L$4955,ObservedSpeciesData!$A$2:$A$4955,$A236,ObservedSpeciesData!$D$2:$D$4955,$D236),"")</f>
        <v>1830</v>
      </c>
      <c r="M236" s="23">
        <f>IF(ISNUMBER(AVERAGEIFS(ObservedSpeciesData!M$2:M$4955,ObservedSpeciesData!$A$2:$A$4955,$A236,ObservedSpeciesData!$D$2:$D$4955,$D236)),AVERAGEIFS(ObservedSpeciesData!M$2:M$4955,ObservedSpeciesData!$A$2:$A$4955,$A236,ObservedSpeciesData!$D$2:$D$4955,$D236),"")</f>
        <v>183</v>
      </c>
      <c r="N236" s="23" t="str">
        <f>IF(ISNUMBER(AVERAGEIFS(ObservedSpeciesData!N$2:N$4955,ObservedSpeciesData!$A$2:$A$4955,$A236,ObservedSpeciesData!$D$2:$D$4955,$D236)),AVERAGEIFS(ObservedSpeciesData!N$2:N$4955,ObservedSpeciesData!$A$2:$A$4955,$A236,ObservedSpeciesData!$D$2:$D$4955,$D236),"")</f>
        <v/>
      </c>
      <c r="O236" s="23" t="str">
        <f>IF(ISNUMBER(AVERAGEIFS(ObservedSpeciesData!O$2:O$4955,ObservedSpeciesData!$A$2:$A$4955,$A236,ObservedSpeciesData!$D$2:$D$4955,$D236)),AVERAGEIFS(ObservedSpeciesData!O$2:O$4955,ObservedSpeciesData!$A$2:$A$4955,$A236,ObservedSpeciesData!$D$2:$D$4955,$D236),"")</f>
        <v/>
      </c>
      <c r="P236" s="23" t="str">
        <f>IF(ISNUMBER(AVERAGEIFS(ObservedSpeciesData!P$2:P$4955,ObservedSpeciesData!$A$2:$A$4955,$A236,ObservedSpeciesData!$C$2:$C$4955,$C236,ObservedSpeciesData!$D$2:$D$4955,$D236)),AVERAGEIFS(ObservedSpeciesData!P$2:P$4955,ObservedSpeciesData!$A$2:$A$4955,$A236,ObservedSpeciesData!$C$2:$C$4955,$C236,ObservedSpeciesData!$D$2:$D$4955,$D236),"")</f>
        <v/>
      </c>
      <c r="Q236" s="23"/>
      <c r="R236" s="25" t="str">
        <f>IF(ISNUMBER(AVERAGEIFS(ObservedSpeciesData!R$2:R$4955,ObservedSpeciesData!$A$2:$A$4955,$A236,ObservedSpeciesData!$D$2:$D$4955,$D236)),AVERAGEIFS(ObservedSpeciesData!R$2:R$4955,ObservedSpeciesData!$A$2:$A$4955,$A236,ObservedSpeciesData!$D$2:$D$4955,$D236),"")</f>
        <v/>
      </c>
      <c r="S236" s="25" t="str">
        <f>IF(ISNUMBER(AVERAGEIFS(ObservedSpeciesData!S$2:S$4955,ObservedSpeciesData!$A$2:$A$4955,$A236,ObservedSpeciesData!$D$2:$D$4955,$D236)),AVERAGEIFS(ObservedSpeciesData!S$2:S$4955,ObservedSpeciesData!$A$2:$A$4955,$A236,ObservedSpeciesData!$D$2:$D$4955,$D236),"")</f>
        <v/>
      </c>
      <c r="T236" s="23" t="str">
        <f>IF(ISNUMBER(AVERAGEIFS(ObservedSpeciesData!T$2:T$4955,ObservedSpeciesData!$A$2:$A$4955,$A236,ObservedSpeciesData!$D$2:$D$4955,$D236)),AVERAGEIFS(ObservedSpeciesData!T$2:T$4955,ObservedSpeciesData!$A$2:$A$4955,$A236,ObservedSpeciesData!$D$2:$D$4955,$D236),"")</f>
        <v/>
      </c>
      <c r="U236" s="24" t="str">
        <f>IF(ISNUMBER(AVERAGEIFS(ObservedSpeciesData!U$2:U$4955,ObservedSpeciesData!$A$2:$A$4955,$A236,ObservedSpeciesData!$C$2:$C$4955,$C236,ObservedSpeciesData!$D$2:$D$4955,$D236)),AVERAGEIFS(ObservedSpeciesData!U$2:U$4955,ObservedSpeciesData!$A$2:$A$4955,$A236,ObservedSpeciesData!$C$2:$C$4955,$C236,ObservedSpeciesData!$D$2:$D$4955,$D236),"")</f>
        <v/>
      </c>
      <c r="V236" s="23" t="str">
        <f>IF(ISNUMBER(AVERAGEIFS(ObservedSpeciesData!V$2:V$4955,ObservedSpeciesData!$A$2:$A$4955,$A236,ObservedSpeciesData!$D$2:$D$4955,$D236)),AVERAGEIFS(ObservedSpeciesData!V$2:V$4955,ObservedSpeciesData!$A$2:$A$4955,$A236,ObservedSpeciesData!$D$2:$D$4955,$D236),"")</f>
        <v/>
      </c>
      <c r="W236" s="23" t="str">
        <f>IF(ISNUMBER(AVERAGEIFS(ObservedSpeciesData!W$2:W$4955,ObservedSpeciesData!$A$2:$A$4955,$A236,ObservedSpeciesData!$D$2:$D$4955,$D236)),AVERAGEIFS(ObservedSpeciesData!W$2:W$4955,ObservedSpeciesData!$A$2:$A$4955,$A236,ObservedSpeciesData!$D$2:$D$4955,$D236),"")</f>
        <v/>
      </c>
      <c r="X236" s="23" t="str">
        <f>IF(ISNUMBER(AVERAGEIFS(ObservedSpeciesData!X$2:X$4955,ObservedSpeciesData!$A$2:$A$4955,$A236,ObservedSpeciesData!$D$2:$D$4955,$D236)),AVERAGEIFS(ObservedSpeciesData!X$2:X$4955,ObservedSpeciesData!$A$2:$A$4955,$A236,ObservedSpeciesData!$D$2:$D$4955,$D236),"")</f>
        <v/>
      </c>
      <c r="Y236" s="23" t="str">
        <f>IF(ISNUMBER(AVERAGEIFS(ObservedSpeciesData!Y$2:Y$4955,ObservedSpeciesData!$A$2:$A$4955,$A236,ObservedSpeciesData!$D$2:$D$4955,$D236)),AVERAGEIFS(ObservedSpeciesData!Y$2:Y$4955,ObservedSpeciesData!$A$2:$A$4955,$A236,ObservedSpeciesData!$D$2:$D$4955,$D236),"")</f>
        <v/>
      </c>
      <c r="Z236" s="23" t="str">
        <f>IF(ISNUMBER(AVERAGEIFS(ObservedSpeciesData!Z$2:Z$4955,ObservedSpeciesData!$A$2:$A$4955,$A236,ObservedSpeciesData!$D$2:$D$4955,$D236)),AVERAGEIFS(ObservedSpeciesData!Z$2:Z$4955,ObservedSpeciesData!$A$2:$A$4955,$A236,ObservedSpeciesData!$D$2:$D$4955,$D236),"")</f>
        <v/>
      </c>
      <c r="AA236" s="23">
        <f>IF(ISNUMBER(AVERAGEIFS(ObservedSpeciesData!AA$2:AA$4955,ObservedSpeciesData!$A$2:$A$4955,$A236,ObservedSpeciesData!$D$2:$D$4955,$D236)),AVERAGEIFS(ObservedSpeciesData!AA$2:AA$4955,ObservedSpeciesData!$A$2:$A$4955,$A236,ObservedSpeciesData!$D$2:$D$4955,$D236),"")</f>
        <v>28.25</v>
      </c>
      <c r="AB236" s="24">
        <f>IF(ISNUMBER(AVERAGEIFS(ObservedSpeciesData!AB$2:AB$4955,ObservedSpeciesData!$A$2:$A$4955,$A236,ObservedSpeciesData!$D$2:$D$4955,$D236)),AVERAGEIFS(ObservedSpeciesData!AB$2:AB$4955,ObservedSpeciesData!$A$2:$A$4955,$A236,ObservedSpeciesData!$D$2:$D$4955,$D236),"")</f>
        <v>4.4999999999999998E-2</v>
      </c>
      <c r="AC236" s="24">
        <f>IF(ISNUMBER(AVERAGEIFS(ObservedSpeciesData!AC$2:AC$4955,ObservedSpeciesData!$A$2:$A$4955,$A236,ObservedSpeciesData!$D$2:$D$4955,$D236)),AVERAGEIFS(ObservedSpeciesData!AC$2:AC$4955,ObservedSpeciesData!$A$2:$A$4955,$A236,ObservedSpeciesData!$D$2:$D$4955,$D236),"")</f>
        <v>4.4999999999999998E-2</v>
      </c>
      <c r="AD236" s="23" t="str">
        <f>IF(ISNUMBER(AVERAGEIFS(ObservedSpeciesData!AD$2:AD$4955,ObservedSpeciesData!$A$2:$A$4955,$A236,ObservedSpeciesData!$D$2:$D$4955,$D236)),AVERAGEIFS(ObservedSpeciesData!AD$2:AD$4955,ObservedSpeciesData!$A$2:$A$4955,$A236,ObservedSpeciesData!$D$2:$D$4955,$D236),"")</f>
        <v/>
      </c>
      <c r="AE236" s="24" t="str">
        <f>IF(ISNUMBER(AVERAGEIFS(ObservedSpeciesData!AE$2:AE$4955,ObservedSpeciesData!$A$2:$A$4955,$A236,ObservedSpeciesData!$D$2:$D$4955,$D236)),AVERAGEIFS(ObservedSpeciesData!AE$2:AE$4955,ObservedSpeciesData!$A$2:$A$4955,$A236,ObservedSpeciesData!$D$2:$D$4955,$D236),"")</f>
        <v/>
      </c>
      <c r="AF236" s="23"/>
      <c r="AG236" s="24"/>
      <c r="AH236" s="23" t="str">
        <f>IF(ISNUMBER(AVERAGEIFS(ObservedSpeciesData!AH$2:AH$4955,ObservedSpeciesData!$A$2:$A$4955,$A236,ObservedSpeciesData!$D$2:$D$4955,$D236)),AVERAGEIFS(ObservedSpeciesData!AH$2:AH$4955,ObservedSpeciesData!$A$2:$A$4955,$A236,ObservedSpeciesData!$D$2:$D$4955,$D236),"")</f>
        <v/>
      </c>
      <c r="AI236" s="23" t="str">
        <f>IF(ISNUMBER(AVERAGEIFS(ObservedSpeciesData!AI$2:AI$4955,ObservedSpeciesData!$A$2:$A$4955,$A236,ObservedSpeciesData!$C$2:$C$4955,$C236,ObservedSpeciesData!$D$2:$D$4955,$D236)),AVERAGEIFS(ObservedSpeciesData!AI$2:AI$4955,ObservedSpeciesData!$A$2:$A$4955,$A236,ObservedSpeciesData!$C$2:$C$4955,$C236,ObservedSpeciesData!$D$2:$D$4955,$D236),"")</f>
        <v/>
      </c>
      <c r="AJ236" s="2">
        <f>COUNTIFS(ObservedSpeciesData!$A$2:$A$828,$A236,ObservedSpeciesData!$D$2:$D$828,$D236)</f>
        <v>3</v>
      </c>
      <c r="AK236" s="2">
        <f t="shared" si="3"/>
        <v>4</v>
      </c>
    </row>
    <row r="237" spans="1:37" x14ac:dyDescent="0.25">
      <c r="A237" s="14" t="s">
        <v>111</v>
      </c>
      <c r="B237" t="s">
        <v>80</v>
      </c>
      <c r="C237" t="s">
        <v>106</v>
      </c>
      <c r="D237" s="13">
        <v>42152</v>
      </c>
      <c r="E237">
        <v>1</v>
      </c>
      <c r="F237">
        <v>50</v>
      </c>
      <c r="G237" s="2" t="s">
        <v>89</v>
      </c>
      <c r="H237" s="2" t="s">
        <v>13</v>
      </c>
      <c r="I237">
        <v>4</v>
      </c>
      <c r="J237" s="2" t="s">
        <v>88</v>
      </c>
      <c r="K237" s="2">
        <f>IF(ISNUMBER(AVERAGEIFS(ObservedSpeciesData!K$2:K$4955,ObservedSpeciesData!$A$2:$A$4955,$A237,ObservedSpeciesData!$D$2:$D$4955,$D237)),AVERAGEIFS(ObservedSpeciesData!K$2:K$4955,ObservedSpeciesData!$A$2:$A$4955,$A237,ObservedSpeciesData!$D$2:$D$4955,$D237),"")</f>
        <v>37.5</v>
      </c>
      <c r="L237" s="26">
        <f>IF(ISNUMBER(AVERAGEIFS(ObservedSpeciesData!L$2:L$4955,ObservedSpeciesData!$A$2:$A$4955,$A237,ObservedSpeciesData!$D$2:$D$4955,$D237)),AVERAGEIFS(ObservedSpeciesData!L$2:L$4955,ObservedSpeciesData!$A$2:$A$4955,$A237,ObservedSpeciesData!$D$2:$D$4955,$D237),"")</f>
        <v>1788</v>
      </c>
      <c r="M237" s="23">
        <f>IF(ISNUMBER(AVERAGEIFS(ObservedSpeciesData!M$2:M$4955,ObservedSpeciesData!$A$2:$A$4955,$A237,ObservedSpeciesData!$D$2:$D$4955,$D237)),AVERAGEIFS(ObservedSpeciesData!M$2:M$4955,ObservedSpeciesData!$A$2:$A$4955,$A237,ObservedSpeciesData!$D$2:$D$4955,$D237),"")</f>
        <v>178.8</v>
      </c>
      <c r="N237" s="23" t="str">
        <f>IF(ISNUMBER(AVERAGEIFS(ObservedSpeciesData!N$2:N$4955,ObservedSpeciesData!$A$2:$A$4955,$A237,ObservedSpeciesData!$D$2:$D$4955,$D237)),AVERAGEIFS(ObservedSpeciesData!N$2:N$4955,ObservedSpeciesData!$A$2:$A$4955,$A237,ObservedSpeciesData!$D$2:$D$4955,$D237),"")</f>
        <v/>
      </c>
      <c r="O237" s="23" t="str">
        <f>IF(ISNUMBER(AVERAGEIFS(ObservedSpeciesData!O$2:O$4955,ObservedSpeciesData!$A$2:$A$4955,$A237,ObservedSpeciesData!$D$2:$D$4955,$D237)),AVERAGEIFS(ObservedSpeciesData!O$2:O$4955,ObservedSpeciesData!$A$2:$A$4955,$A237,ObservedSpeciesData!$D$2:$D$4955,$D237),"")</f>
        <v/>
      </c>
      <c r="P237" s="23" t="str">
        <f>IF(ISNUMBER(AVERAGEIFS(ObservedSpeciesData!P$2:P$4955,ObservedSpeciesData!$A$2:$A$4955,$A237,ObservedSpeciesData!$C$2:$C$4955,$C237,ObservedSpeciesData!$D$2:$D$4955,$D237)),AVERAGEIFS(ObservedSpeciesData!P$2:P$4955,ObservedSpeciesData!$A$2:$A$4955,$A237,ObservedSpeciesData!$C$2:$C$4955,$C237,ObservedSpeciesData!$D$2:$D$4955,$D237),"")</f>
        <v/>
      </c>
      <c r="Q237" s="23"/>
      <c r="R237" s="25" t="str">
        <f>IF(ISNUMBER(AVERAGEIFS(ObservedSpeciesData!R$2:R$4955,ObservedSpeciesData!$A$2:$A$4955,$A237,ObservedSpeciesData!$D$2:$D$4955,$D237)),AVERAGEIFS(ObservedSpeciesData!R$2:R$4955,ObservedSpeciesData!$A$2:$A$4955,$A237,ObservedSpeciesData!$D$2:$D$4955,$D237),"")</f>
        <v/>
      </c>
      <c r="S237" s="25" t="str">
        <f>IF(ISNUMBER(AVERAGEIFS(ObservedSpeciesData!S$2:S$4955,ObservedSpeciesData!$A$2:$A$4955,$A237,ObservedSpeciesData!$D$2:$D$4955,$D237)),AVERAGEIFS(ObservedSpeciesData!S$2:S$4955,ObservedSpeciesData!$A$2:$A$4955,$A237,ObservedSpeciesData!$D$2:$D$4955,$D237),"")</f>
        <v/>
      </c>
      <c r="T237" s="23" t="str">
        <f>IF(ISNUMBER(AVERAGEIFS(ObservedSpeciesData!T$2:T$4955,ObservedSpeciesData!$A$2:$A$4955,$A237,ObservedSpeciesData!$D$2:$D$4955,$D237)),AVERAGEIFS(ObservedSpeciesData!T$2:T$4955,ObservedSpeciesData!$A$2:$A$4955,$A237,ObservedSpeciesData!$D$2:$D$4955,$D237),"")</f>
        <v/>
      </c>
      <c r="U237" s="24" t="str">
        <f>IF(ISNUMBER(AVERAGEIFS(ObservedSpeciesData!U$2:U$4955,ObservedSpeciesData!$A$2:$A$4955,$A237,ObservedSpeciesData!$C$2:$C$4955,$C237,ObservedSpeciesData!$D$2:$D$4955,$D237)),AVERAGEIFS(ObservedSpeciesData!U$2:U$4955,ObservedSpeciesData!$A$2:$A$4955,$A237,ObservedSpeciesData!$C$2:$C$4955,$C237,ObservedSpeciesData!$D$2:$D$4955,$D237),"")</f>
        <v/>
      </c>
      <c r="V237" s="23" t="str">
        <f>IF(ISNUMBER(AVERAGEIFS(ObservedSpeciesData!V$2:V$4955,ObservedSpeciesData!$A$2:$A$4955,$A237,ObservedSpeciesData!$D$2:$D$4955,$D237)),AVERAGEIFS(ObservedSpeciesData!V$2:V$4955,ObservedSpeciesData!$A$2:$A$4955,$A237,ObservedSpeciesData!$D$2:$D$4955,$D237),"")</f>
        <v/>
      </c>
      <c r="W237" s="23" t="str">
        <f>IF(ISNUMBER(AVERAGEIFS(ObservedSpeciesData!W$2:W$4955,ObservedSpeciesData!$A$2:$A$4955,$A237,ObservedSpeciesData!$D$2:$D$4955,$D237)),AVERAGEIFS(ObservedSpeciesData!W$2:W$4955,ObservedSpeciesData!$A$2:$A$4955,$A237,ObservedSpeciesData!$D$2:$D$4955,$D237),"")</f>
        <v/>
      </c>
      <c r="X237" s="23" t="str">
        <f>IF(ISNUMBER(AVERAGEIFS(ObservedSpeciesData!X$2:X$4955,ObservedSpeciesData!$A$2:$A$4955,$A237,ObservedSpeciesData!$D$2:$D$4955,$D237)),AVERAGEIFS(ObservedSpeciesData!X$2:X$4955,ObservedSpeciesData!$A$2:$A$4955,$A237,ObservedSpeciesData!$D$2:$D$4955,$D237),"")</f>
        <v/>
      </c>
      <c r="Y237" s="23" t="str">
        <f>IF(ISNUMBER(AVERAGEIFS(ObservedSpeciesData!Y$2:Y$4955,ObservedSpeciesData!$A$2:$A$4955,$A237,ObservedSpeciesData!$D$2:$D$4955,$D237)),AVERAGEIFS(ObservedSpeciesData!Y$2:Y$4955,ObservedSpeciesData!$A$2:$A$4955,$A237,ObservedSpeciesData!$D$2:$D$4955,$D237),"")</f>
        <v/>
      </c>
      <c r="Z237" s="23" t="str">
        <f>IF(ISNUMBER(AVERAGEIFS(ObservedSpeciesData!Z$2:Z$4955,ObservedSpeciesData!$A$2:$A$4955,$A237,ObservedSpeciesData!$D$2:$D$4955,$D237)),AVERAGEIFS(ObservedSpeciesData!Z$2:Z$4955,ObservedSpeciesData!$A$2:$A$4955,$A237,ObservedSpeciesData!$D$2:$D$4955,$D237),"")</f>
        <v/>
      </c>
      <c r="AA237" s="23">
        <f>IF(ISNUMBER(AVERAGEIFS(ObservedSpeciesData!AA$2:AA$4955,ObservedSpeciesData!$A$2:$A$4955,$A237,ObservedSpeciesData!$D$2:$D$4955,$D237)),AVERAGEIFS(ObservedSpeciesData!AA$2:AA$4955,ObservedSpeciesData!$A$2:$A$4955,$A237,ObservedSpeciesData!$D$2:$D$4955,$D237),"")</f>
        <v>27.85</v>
      </c>
      <c r="AB237" s="24">
        <f>IF(ISNUMBER(AVERAGEIFS(ObservedSpeciesData!AB$2:AB$4955,ObservedSpeciesData!$A$2:$A$4955,$A237,ObservedSpeciesData!$D$2:$D$4955,$D237)),AVERAGEIFS(ObservedSpeciesData!AB$2:AB$4955,ObservedSpeciesData!$A$2:$A$4955,$A237,ObservedSpeciesData!$D$2:$D$4955,$D237),"")</f>
        <v>4.4499999999999998E-2</v>
      </c>
      <c r="AC237" s="24">
        <f>IF(ISNUMBER(AVERAGEIFS(ObservedSpeciesData!AC$2:AC$4955,ObservedSpeciesData!$A$2:$A$4955,$A237,ObservedSpeciesData!$D$2:$D$4955,$D237)),AVERAGEIFS(ObservedSpeciesData!AC$2:AC$4955,ObservedSpeciesData!$A$2:$A$4955,$A237,ObservedSpeciesData!$D$2:$D$4955,$D237),"")</f>
        <v>4.4499999999999998E-2</v>
      </c>
      <c r="AD237" s="23" t="str">
        <f>IF(ISNUMBER(AVERAGEIFS(ObservedSpeciesData!AD$2:AD$4955,ObservedSpeciesData!$A$2:$A$4955,$A237,ObservedSpeciesData!$D$2:$D$4955,$D237)),AVERAGEIFS(ObservedSpeciesData!AD$2:AD$4955,ObservedSpeciesData!$A$2:$A$4955,$A237,ObservedSpeciesData!$D$2:$D$4955,$D237),"")</f>
        <v/>
      </c>
      <c r="AE237" s="24" t="str">
        <f>IF(ISNUMBER(AVERAGEIFS(ObservedSpeciesData!AE$2:AE$4955,ObservedSpeciesData!$A$2:$A$4955,$A237,ObservedSpeciesData!$D$2:$D$4955,$D237)),AVERAGEIFS(ObservedSpeciesData!AE$2:AE$4955,ObservedSpeciesData!$A$2:$A$4955,$A237,ObservedSpeciesData!$D$2:$D$4955,$D237),"")</f>
        <v/>
      </c>
      <c r="AF237" s="23"/>
      <c r="AG237" s="24"/>
      <c r="AH237" s="23" t="str">
        <f>IF(ISNUMBER(AVERAGEIFS(ObservedSpeciesData!AH$2:AH$4955,ObservedSpeciesData!$A$2:$A$4955,$A237,ObservedSpeciesData!$D$2:$D$4955,$D237)),AVERAGEIFS(ObservedSpeciesData!AH$2:AH$4955,ObservedSpeciesData!$A$2:$A$4955,$A237,ObservedSpeciesData!$D$2:$D$4955,$D237),"")</f>
        <v/>
      </c>
      <c r="AI237" s="23" t="str">
        <f>IF(ISNUMBER(AVERAGEIFS(ObservedSpeciesData!AI$2:AI$4955,ObservedSpeciesData!$A$2:$A$4955,$A237,ObservedSpeciesData!$C$2:$C$4955,$C237,ObservedSpeciesData!$D$2:$D$4955,$D237)),AVERAGEIFS(ObservedSpeciesData!AI$2:AI$4955,ObservedSpeciesData!$A$2:$A$4955,$A237,ObservedSpeciesData!$C$2:$C$4955,$C237,ObservedSpeciesData!$D$2:$D$4955,$D237),"")</f>
        <v/>
      </c>
      <c r="AJ237" s="2">
        <f>COUNTIFS(ObservedSpeciesData!$A$2:$A$828,$A237,ObservedSpeciesData!$D$2:$D$828,$D237)</f>
        <v>3</v>
      </c>
      <c r="AK237" s="2">
        <f t="shared" si="3"/>
        <v>4</v>
      </c>
    </row>
    <row r="238" spans="1:37" x14ac:dyDescent="0.25">
      <c r="A238" s="14" t="s">
        <v>110</v>
      </c>
      <c r="B238" t="s">
        <v>80</v>
      </c>
      <c r="C238" t="s">
        <v>106</v>
      </c>
      <c r="D238" s="13">
        <v>42152</v>
      </c>
      <c r="E238">
        <v>1</v>
      </c>
      <c r="F238">
        <v>100</v>
      </c>
      <c r="G238" s="2" t="s">
        <v>89</v>
      </c>
      <c r="H238" s="2" t="s">
        <v>13</v>
      </c>
      <c r="I238">
        <v>4</v>
      </c>
      <c r="J238" s="2" t="s">
        <v>88</v>
      </c>
      <c r="K238" s="2">
        <f>IF(ISNUMBER(AVERAGEIFS(ObservedSpeciesData!K$2:K$4955,ObservedSpeciesData!$A$2:$A$4955,$A238,ObservedSpeciesData!$D$2:$D$4955,$D238)),AVERAGEIFS(ObservedSpeciesData!K$2:K$4955,ObservedSpeciesData!$A$2:$A$4955,$A238,ObservedSpeciesData!$D$2:$D$4955,$D238),"")</f>
        <v>75</v>
      </c>
      <c r="L238" s="26">
        <f>IF(ISNUMBER(AVERAGEIFS(ObservedSpeciesData!L$2:L$4955,ObservedSpeciesData!$A$2:$A$4955,$A238,ObservedSpeciesData!$D$2:$D$4955,$D238)),AVERAGEIFS(ObservedSpeciesData!L$2:L$4955,ObservedSpeciesData!$A$2:$A$4955,$A238,ObservedSpeciesData!$D$2:$D$4955,$D238),"")</f>
        <v>1802</v>
      </c>
      <c r="M238" s="23">
        <f>IF(ISNUMBER(AVERAGEIFS(ObservedSpeciesData!M$2:M$4955,ObservedSpeciesData!$A$2:$A$4955,$A238,ObservedSpeciesData!$D$2:$D$4955,$D238)),AVERAGEIFS(ObservedSpeciesData!M$2:M$4955,ObservedSpeciesData!$A$2:$A$4955,$A238,ObservedSpeciesData!$D$2:$D$4955,$D238),"")</f>
        <v>180.2</v>
      </c>
      <c r="N238" s="23" t="str">
        <f>IF(ISNUMBER(AVERAGEIFS(ObservedSpeciesData!N$2:N$4955,ObservedSpeciesData!$A$2:$A$4955,$A238,ObservedSpeciesData!$D$2:$D$4955,$D238)),AVERAGEIFS(ObservedSpeciesData!N$2:N$4955,ObservedSpeciesData!$A$2:$A$4955,$A238,ObservedSpeciesData!$D$2:$D$4955,$D238),"")</f>
        <v/>
      </c>
      <c r="O238" s="23" t="str">
        <f>IF(ISNUMBER(AVERAGEIFS(ObservedSpeciesData!O$2:O$4955,ObservedSpeciesData!$A$2:$A$4955,$A238,ObservedSpeciesData!$D$2:$D$4955,$D238)),AVERAGEIFS(ObservedSpeciesData!O$2:O$4955,ObservedSpeciesData!$A$2:$A$4955,$A238,ObservedSpeciesData!$D$2:$D$4955,$D238),"")</f>
        <v/>
      </c>
      <c r="P238" s="23" t="str">
        <f>IF(ISNUMBER(AVERAGEIFS(ObservedSpeciesData!P$2:P$4955,ObservedSpeciesData!$A$2:$A$4955,$A238,ObservedSpeciesData!$C$2:$C$4955,$C238,ObservedSpeciesData!$D$2:$D$4955,$D238)),AVERAGEIFS(ObservedSpeciesData!P$2:P$4955,ObservedSpeciesData!$A$2:$A$4955,$A238,ObservedSpeciesData!$C$2:$C$4955,$C238,ObservedSpeciesData!$D$2:$D$4955,$D238),"")</f>
        <v/>
      </c>
      <c r="Q238" s="23"/>
      <c r="R238" s="25" t="str">
        <f>IF(ISNUMBER(AVERAGEIFS(ObservedSpeciesData!R$2:R$4955,ObservedSpeciesData!$A$2:$A$4955,$A238,ObservedSpeciesData!$D$2:$D$4955,$D238)),AVERAGEIFS(ObservedSpeciesData!R$2:R$4955,ObservedSpeciesData!$A$2:$A$4955,$A238,ObservedSpeciesData!$D$2:$D$4955,$D238),"")</f>
        <v/>
      </c>
      <c r="S238" s="25" t="str">
        <f>IF(ISNUMBER(AVERAGEIFS(ObservedSpeciesData!S$2:S$4955,ObservedSpeciesData!$A$2:$A$4955,$A238,ObservedSpeciesData!$D$2:$D$4955,$D238)),AVERAGEIFS(ObservedSpeciesData!S$2:S$4955,ObservedSpeciesData!$A$2:$A$4955,$A238,ObservedSpeciesData!$D$2:$D$4955,$D238),"")</f>
        <v/>
      </c>
      <c r="T238" s="23" t="str">
        <f>IF(ISNUMBER(AVERAGEIFS(ObservedSpeciesData!T$2:T$4955,ObservedSpeciesData!$A$2:$A$4955,$A238,ObservedSpeciesData!$D$2:$D$4955,$D238)),AVERAGEIFS(ObservedSpeciesData!T$2:T$4955,ObservedSpeciesData!$A$2:$A$4955,$A238,ObservedSpeciesData!$D$2:$D$4955,$D238),"")</f>
        <v/>
      </c>
      <c r="U238" s="24" t="str">
        <f>IF(ISNUMBER(AVERAGEIFS(ObservedSpeciesData!U$2:U$4955,ObservedSpeciesData!$A$2:$A$4955,$A238,ObservedSpeciesData!$C$2:$C$4955,$C238,ObservedSpeciesData!$D$2:$D$4955,$D238)),AVERAGEIFS(ObservedSpeciesData!U$2:U$4955,ObservedSpeciesData!$A$2:$A$4955,$A238,ObservedSpeciesData!$C$2:$C$4955,$C238,ObservedSpeciesData!$D$2:$D$4955,$D238),"")</f>
        <v/>
      </c>
      <c r="V238" s="23" t="str">
        <f>IF(ISNUMBER(AVERAGEIFS(ObservedSpeciesData!V$2:V$4955,ObservedSpeciesData!$A$2:$A$4955,$A238,ObservedSpeciesData!$D$2:$D$4955,$D238)),AVERAGEIFS(ObservedSpeciesData!V$2:V$4955,ObservedSpeciesData!$A$2:$A$4955,$A238,ObservedSpeciesData!$D$2:$D$4955,$D238),"")</f>
        <v/>
      </c>
      <c r="W238" s="23" t="str">
        <f>IF(ISNUMBER(AVERAGEIFS(ObservedSpeciesData!W$2:W$4955,ObservedSpeciesData!$A$2:$A$4955,$A238,ObservedSpeciesData!$D$2:$D$4955,$D238)),AVERAGEIFS(ObservedSpeciesData!W$2:W$4955,ObservedSpeciesData!$A$2:$A$4955,$A238,ObservedSpeciesData!$D$2:$D$4955,$D238),"")</f>
        <v/>
      </c>
      <c r="X238" s="23" t="str">
        <f>IF(ISNUMBER(AVERAGEIFS(ObservedSpeciesData!X$2:X$4955,ObservedSpeciesData!$A$2:$A$4955,$A238,ObservedSpeciesData!$D$2:$D$4955,$D238)),AVERAGEIFS(ObservedSpeciesData!X$2:X$4955,ObservedSpeciesData!$A$2:$A$4955,$A238,ObservedSpeciesData!$D$2:$D$4955,$D238),"")</f>
        <v/>
      </c>
      <c r="Y238" s="23" t="str">
        <f>IF(ISNUMBER(AVERAGEIFS(ObservedSpeciesData!Y$2:Y$4955,ObservedSpeciesData!$A$2:$A$4955,$A238,ObservedSpeciesData!$D$2:$D$4955,$D238)),AVERAGEIFS(ObservedSpeciesData!Y$2:Y$4955,ObservedSpeciesData!$A$2:$A$4955,$A238,ObservedSpeciesData!$D$2:$D$4955,$D238),"")</f>
        <v/>
      </c>
      <c r="Z238" s="23" t="str">
        <f>IF(ISNUMBER(AVERAGEIFS(ObservedSpeciesData!Z$2:Z$4955,ObservedSpeciesData!$A$2:$A$4955,$A238,ObservedSpeciesData!$D$2:$D$4955,$D238)),AVERAGEIFS(ObservedSpeciesData!Z$2:Z$4955,ObservedSpeciesData!$A$2:$A$4955,$A238,ObservedSpeciesData!$D$2:$D$4955,$D238),"")</f>
        <v/>
      </c>
      <c r="AA238" s="23">
        <f>IF(ISNUMBER(AVERAGEIFS(ObservedSpeciesData!AA$2:AA$4955,ObservedSpeciesData!$A$2:$A$4955,$A238,ObservedSpeciesData!$D$2:$D$4955,$D238)),AVERAGEIFS(ObservedSpeciesData!AA$2:AA$4955,ObservedSpeciesData!$A$2:$A$4955,$A238,ObservedSpeciesData!$D$2:$D$4955,$D238),"")</f>
        <v>27.75</v>
      </c>
      <c r="AB238" s="24">
        <f>IF(ISNUMBER(AVERAGEIFS(ObservedSpeciesData!AB$2:AB$4955,ObservedSpeciesData!$A$2:$A$4955,$A238,ObservedSpeciesData!$D$2:$D$4955,$D238)),AVERAGEIFS(ObservedSpeciesData!AB$2:AB$4955,ObservedSpeciesData!$A$2:$A$4955,$A238,ObservedSpeciesData!$D$2:$D$4955,$D238),"")</f>
        <v>4.4499999999999998E-2</v>
      </c>
      <c r="AC238" s="24">
        <f>IF(ISNUMBER(AVERAGEIFS(ObservedSpeciesData!AC$2:AC$4955,ObservedSpeciesData!$A$2:$A$4955,$A238,ObservedSpeciesData!$D$2:$D$4955,$D238)),AVERAGEIFS(ObservedSpeciesData!AC$2:AC$4955,ObservedSpeciesData!$A$2:$A$4955,$A238,ObservedSpeciesData!$D$2:$D$4955,$D238),"")</f>
        <v>4.4499999999999998E-2</v>
      </c>
      <c r="AD238" s="23" t="str">
        <f>IF(ISNUMBER(AVERAGEIFS(ObservedSpeciesData!AD$2:AD$4955,ObservedSpeciesData!$A$2:$A$4955,$A238,ObservedSpeciesData!$D$2:$D$4955,$D238)),AVERAGEIFS(ObservedSpeciesData!AD$2:AD$4955,ObservedSpeciesData!$A$2:$A$4955,$A238,ObservedSpeciesData!$D$2:$D$4955,$D238),"")</f>
        <v/>
      </c>
      <c r="AE238" s="24" t="str">
        <f>IF(ISNUMBER(AVERAGEIFS(ObservedSpeciesData!AE$2:AE$4955,ObservedSpeciesData!$A$2:$A$4955,$A238,ObservedSpeciesData!$D$2:$D$4955,$D238)),AVERAGEIFS(ObservedSpeciesData!AE$2:AE$4955,ObservedSpeciesData!$A$2:$A$4955,$A238,ObservedSpeciesData!$D$2:$D$4955,$D238),"")</f>
        <v/>
      </c>
      <c r="AF238" s="23"/>
      <c r="AG238" s="24"/>
      <c r="AH238" s="23" t="str">
        <f>IF(ISNUMBER(AVERAGEIFS(ObservedSpeciesData!AH$2:AH$4955,ObservedSpeciesData!$A$2:$A$4955,$A238,ObservedSpeciesData!$D$2:$D$4955,$D238)),AVERAGEIFS(ObservedSpeciesData!AH$2:AH$4955,ObservedSpeciesData!$A$2:$A$4955,$A238,ObservedSpeciesData!$D$2:$D$4955,$D238),"")</f>
        <v/>
      </c>
      <c r="AI238" s="23" t="str">
        <f>IF(ISNUMBER(AVERAGEIFS(ObservedSpeciesData!AI$2:AI$4955,ObservedSpeciesData!$A$2:$A$4955,$A238,ObservedSpeciesData!$C$2:$C$4955,$C238,ObservedSpeciesData!$D$2:$D$4955,$D238)),AVERAGEIFS(ObservedSpeciesData!AI$2:AI$4955,ObservedSpeciesData!$A$2:$A$4955,$A238,ObservedSpeciesData!$C$2:$C$4955,$C238,ObservedSpeciesData!$D$2:$D$4955,$D238),"")</f>
        <v/>
      </c>
      <c r="AJ238" s="2">
        <f>COUNTIFS(ObservedSpeciesData!$A$2:$A$828,$A238,ObservedSpeciesData!$D$2:$D$828,$D238)</f>
        <v>3</v>
      </c>
      <c r="AK238" s="2">
        <f t="shared" si="3"/>
        <v>4</v>
      </c>
    </row>
    <row r="239" spans="1:37" x14ac:dyDescent="0.25">
      <c r="A239" s="14" t="s">
        <v>109</v>
      </c>
      <c r="B239" t="s">
        <v>80</v>
      </c>
      <c r="C239" t="s">
        <v>106</v>
      </c>
      <c r="D239" s="13">
        <v>42152</v>
      </c>
      <c r="E239">
        <v>1</v>
      </c>
      <c r="F239">
        <v>200</v>
      </c>
      <c r="G239" s="2" t="s">
        <v>89</v>
      </c>
      <c r="H239" s="2" t="s">
        <v>13</v>
      </c>
      <c r="I239">
        <v>4</v>
      </c>
      <c r="J239" s="2" t="s">
        <v>88</v>
      </c>
      <c r="K239" s="2">
        <f>IF(ISNUMBER(AVERAGEIFS(ObservedSpeciesData!K$2:K$4955,ObservedSpeciesData!$A$2:$A$4955,$A239,ObservedSpeciesData!$D$2:$D$4955,$D239)),AVERAGEIFS(ObservedSpeciesData!K$2:K$4955,ObservedSpeciesData!$A$2:$A$4955,$A239,ObservedSpeciesData!$D$2:$D$4955,$D239),"")</f>
        <v>150</v>
      </c>
      <c r="L239" s="26">
        <f>IF(ISNUMBER(AVERAGEIFS(ObservedSpeciesData!L$2:L$4955,ObservedSpeciesData!$A$2:$A$4955,$A239,ObservedSpeciesData!$D$2:$D$4955,$D239)),AVERAGEIFS(ObservedSpeciesData!L$2:L$4955,ObservedSpeciesData!$A$2:$A$4955,$A239,ObservedSpeciesData!$D$2:$D$4955,$D239),"")</f>
        <v>1942</v>
      </c>
      <c r="M239" s="23">
        <f>IF(ISNUMBER(AVERAGEIFS(ObservedSpeciesData!M$2:M$4955,ObservedSpeciesData!$A$2:$A$4955,$A239,ObservedSpeciesData!$D$2:$D$4955,$D239)),AVERAGEIFS(ObservedSpeciesData!M$2:M$4955,ObservedSpeciesData!$A$2:$A$4955,$A239,ObservedSpeciesData!$D$2:$D$4955,$D239),"")</f>
        <v>194.2</v>
      </c>
      <c r="N239" s="23" t="str">
        <f>IF(ISNUMBER(AVERAGEIFS(ObservedSpeciesData!N$2:N$4955,ObservedSpeciesData!$A$2:$A$4955,$A239,ObservedSpeciesData!$D$2:$D$4955,$D239)),AVERAGEIFS(ObservedSpeciesData!N$2:N$4955,ObservedSpeciesData!$A$2:$A$4955,$A239,ObservedSpeciesData!$D$2:$D$4955,$D239),"")</f>
        <v/>
      </c>
      <c r="O239" s="23" t="str">
        <f>IF(ISNUMBER(AVERAGEIFS(ObservedSpeciesData!O$2:O$4955,ObservedSpeciesData!$A$2:$A$4955,$A239,ObservedSpeciesData!$D$2:$D$4955,$D239)),AVERAGEIFS(ObservedSpeciesData!O$2:O$4955,ObservedSpeciesData!$A$2:$A$4955,$A239,ObservedSpeciesData!$D$2:$D$4955,$D239),"")</f>
        <v/>
      </c>
      <c r="P239" s="23" t="str">
        <f>IF(ISNUMBER(AVERAGEIFS(ObservedSpeciesData!P$2:P$4955,ObservedSpeciesData!$A$2:$A$4955,$A239,ObservedSpeciesData!$C$2:$C$4955,$C239,ObservedSpeciesData!$D$2:$D$4955,$D239)),AVERAGEIFS(ObservedSpeciesData!P$2:P$4955,ObservedSpeciesData!$A$2:$A$4955,$A239,ObservedSpeciesData!$C$2:$C$4955,$C239,ObservedSpeciesData!$D$2:$D$4955,$D239),"")</f>
        <v/>
      </c>
      <c r="Q239" s="23"/>
      <c r="R239" s="25" t="str">
        <f>IF(ISNUMBER(AVERAGEIFS(ObservedSpeciesData!R$2:R$4955,ObservedSpeciesData!$A$2:$A$4955,$A239,ObservedSpeciesData!$D$2:$D$4955,$D239)),AVERAGEIFS(ObservedSpeciesData!R$2:R$4955,ObservedSpeciesData!$A$2:$A$4955,$A239,ObservedSpeciesData!$D$2:$D$4955,$D239),"")</f>
        <v/>
      </c>
      <c r="S239" s="25" t="str">
        <f>IF(ISNUMBER(AVERAGEIFS(ObservedSpeciesData!S$2:S$4955,ObservedSpeciesData!$A$2:$A$4955,$A239,ObservedSpeciesData!$D$2:$D$4955,$D239)),AVERAGEIFS(ObservedSpeciesData!S$2:S$4955,ObservedSpeciesData!$A$2:$A$4955,$A239,ObservedSpeciesData!$D$2:$D$4955,$D239),"")</f>
        <v/>
      </c>
      <c r="T239" s="23" t="str">
        <f>IF(ISNUMBER(AVERAGEIFS(ObservedSpeciesData!T$2:T$4955,ObservedSpeciesData!$A$2:$A$4955,$A239,ObservedSpeciesData!$D$2:$D$4955,$D239)),AVERAGEIFS(ObservedSpeciesData!T$2:T$4955,ObservedSpeciesData!$A$2:$A$4955,$A239,ObservedSpeciesData!$D$2:$D$4955,$D239),"")</f>
        <v/>
      </c>
      <c r="U239" s="24" t="str">
        <f>IF(ISNUMBER(AVERAGEIFS(ObservedSpeciesData!U$2:U$4955,ObservedSpeciesData!$A$2:$A$4955,$A239,ObservedSpeciesData!$C$2:$C$4955,$C239,ObservedSpeciesData!$D$2:$D$4955,$D239)),AVERAGEIFS(ObservedSpeciesData!U$2:U$4955,ObservedSpeciesData!$A$2:$A$4955,$A239,ObservedSpeciesData!$C$2:$C$4955,$C239,ObservedSpeciesData!$D$2:$D$4955,$D239),"")</f>
        <v/>
      </c>
      <c r="V239" s="23" t="str">
        <f>IF(ISNUMBER(AVERAGEIFS(ObservedSpeciesData!V$2:V$4955,ObservedSpeciesData!$A$2:$A$4955,$A239,ObservedSpeciesData!$D$2:$D$4955,$D239)),AVERAGEIFS(ObservedSpeciesData!V$2:V$4955,ObservedSpeciesData!$A$2:$A$4955,$A239,ObservedSpeciesData!$D$2:$D$4955,$D239),"")</f>
        <v/>
      </c>
      <c r="W239" s="23" t="str">
        <f>IF(ISNUMBER(AVERAGEIFS(ObservedSpeciesData!W$2:W$4955,ObservedSpeciesData!$A$2:$A$4955,$A239,ObservedSpeciesData!$D$2:$D$4955,$D239)),AVERAGEIFS(ObservedSpeciesData!W$2:W$4955,ObservedSpeciesData!$A$2:$A$4955,$A239,ObservedSpeciesData!$D$2:$D$4955,$D239),"")</f>
        <v/>
      </c>
      <c r="X239" s="23" t="str">
        <f>IF(ISNUMBER(AVERAGEIFS(ObservedSpeciesData!X$2:X$4955,ObservedSpeciesData!$A$2:$A$4955,$A239,ObservedSpeciesData!$D$2:$D$4955,$D239)),AVERAGEIFS(ObservedSpeciesData!X$2:X$4955,ObservedSpeciesData!$A$2:$A$4955,$A239,ObservedSpeciesData!$D$2:$D$4955,$D239),"")</f>
        <v/>
      </c>
      <c r="Y239" s="23" t="str">
        <f>IF(ISNUMBER(AVERAGEIFS(ObservedSpeciesData!Y$2:Y$4955,ObservedSpeciesData!$A$2:$A$4955,$A239,ObservedSpeciesData!$D$2:$D$4955,$D239)),AVERAGEIFS(ObservedSpeciesData!Y$2:Y$4955,ObservedSpeciesData!$A$2:$A$4955,$A239,ObservedSpeciesData!$D$2:$D$4955,$D239),"")</f>
        <v/>
      </c>
      <c r="Z239" s="23" t="str">
        <f>IF(ISNUMBER(AVERAGEIFS(ObservedSpeciesData!Z$2:Z$4955,ObservedSpeciesData!$A$2:$A$4955,$A239,ObservedSpeciesData!$D$2:$D$4955,$D239)),AVERAGEIFS(ObservedSpeciesData!Z$2:Z$4955,ObservedSpeciesData!$A$2:$A$4955,$A239,ObservedSpeciesData!$D$2:$D$4955,$D239),"")</f>
        <v/>
      </c>
      <c r="AA239" s="23">
        <f>IF(ISNUMBER(AVERAGEIFS(ObservedSpeciesData!AA$2:AA$4955,ObservedSpeciesData!$A$2:$A$4955,$A239,ObservedSpeciesData!$D$2:$D$4955,$D239)),AVERAGEIFS(ObservedSpeciesData!AA$2:AA$4955,ObservedSpeciesData!$A$2:$A$4955,$A239,ObservedSpeciesData!$D$2:$D$4955,$D239),"")</f>
        <v>29.3</v>
      </c>
      <c r="AB239" s="24">
        <f>IF(ISNUMBER(AVERAGEIFS(ObservedSpeciesData!AB$2:AB$4955,ObservedSpeciesData!$A$2:$A$4955,$A239,ObservedSpeciesData!$D$2:$D$4955,$D239)),AVERAGEIFS(ObservedSpeciesData!AB$2:AB$4955,ObservedSpeciesData!$A$2:$A$4955,$A239,ObservedSpeciesData!$D$2:$D$4955,$D239),"")</f>
        <v>4.7E-2</v>
      </c>
      <c r="AC239" s="24">
        <f>IF(ISNUMBER(AVERAGEIFS(ObservedSpeciesData!AC$2:AC$4955,ObservedSpeciesData!$A$2:$A$4955,$A239,ObservedSpeciesData!$D$2:$D$4955,$D239)),AVERAGEIFS(ObservedSpeciesData!AC$2:AC$4955,ObservedSpeciesData!$A$2:$A$4955,$A239,ObservedSpeciesData!$D$2:$D$4955,$D239),"")</f>
        <v>4.7E-2</v>
      </c>
      <c r="AD239" s="23" t="str">
        <f>IF(ISNUMBER(AVERAGEIFS(ObservedSpeciesData!AD$2:AD$4955,ObservedSpeciesData!$A$2:$A$4955,$A239,ObservedSpeciesData!$D$2:$D$4955,$D239)),AVERAGEIFS(ObservedSpeciesData!AD$2:AD$4955,ObservedSpeciesData!$A$2:$A$4955,$A239,ObservedSpeciesData!$D$2:$D$4955,$D239),"")</f>
        <v/>
      </c>
      <c r="AE239" s="24" t="str">
        <f>IF(ISNUMBER(AVERAGEIFS(ObservedSpeciesData!AE$2:AE$4955,ObservedSpeciesData!$A$2:$A$4955,$A239,ObservedSpeciesData!$D$2:$D$4955,$D239)),AVERAGEIFS(ObservedSpeciesData!AE$2:AE$4955,ObservedSpeciesData!$A$2:$A$4955,$A239,ObservedSpeciesData!$D$2:$D$4955,$D239),"")</f>
        <v/>
      </c>
      <c r="AF239" s="23"/>
      <c r="AG239" s="24"/>
      <c r="AH239" s="23" t="str">
        <f>IF(ISNUMBER(AVERAGEIFS(ObservedSpeciesData!AH$2:AH$4955,ObservedSpeciesData!$A$2:$A$4955,$A239,ObservedSpeciesData!$D$2:$D$4955,$D239)),AVERAGEIFS(ObservedSpeciesData!AH$2:AH$4955,ObservedSpeciesData!$A$2:$A$4955,$A239,ObservedSpeciesData!$D$2:$D$4955,$D239),"")</f>
        <v/>
      </c>
      <c r="AI239" s="23" t="str">
        <f>IF(ISNUMBER(AVERAGEIFS(ObservedSpeciesData!AI$2:AI$4955,ObservedSpeciesData!$A$2:$A$4955,$A239,ObservedSpeciesData!$C$2:$C$4955,$C239,ObservedSpeciesData!$D$2:$D$4955,$D239)),AVERAGEIFS(ObservedSpeciesData!AI$2:AI$4955,ObservedSpeciesData!$A$2:$A$4955,$A239,ObservedSpeciesData!$C$2:$C$4955,$C239,ObservedSpeciesData!$D$2:$D$4955,$D239),"")</f>
        <v/>
      </c>
      <c r="AJ239" s="2">
        <f>COUNTIFS(ObservedSpeciesData!$A$2:$A$828,$A239,ObservedSpeciesData!$D$2:$D$828,$D239)</f>
        <v>3</v>
      </c>
      <c r="AK239" s="2">
        <f t="shared" si="3"/>
        <v>4</v>
      </c>
    </row>
    <row r="240" spans="1:37" x14ac:dyDescent="0.25">
      <c r="A240" s="14" t="s">
        <v>108</v>
      </c>
      <c r="B240" t="s">
        <v>80</v>
      </c>
      <c r="C240" t="s">
        <v>106</v>
      </c>
      <c r="D240" s="13">
        <v>42152</v>
      </c>
      <c r="E240">
        <v>1</v>
      </c>
      <c r="F240">
        <v>350</v>
      </c>
      <c r="G240" s="2" t="s">
        <v>89</v>
      </c>
      <c r="H240" s="2" t="s">
        <v>13</v>
      </c>
      <c r="I240">
        <v>4</v>
      </c>
      <c r="J240" s="2" t="s">
        <v>88</v>
      </c>
      <c r="K240" s="2">
        <f>IF(ISNUMBER(AVERAGEIFS(ObservedSpeciesData!K$2:K$4955,ObservedSpeciesData!$A$2:$A$4955,$A240,ObservedSpeciesData!$D$2:$D$4955,$D240)),AVERAGEIFS(ObservedSpeciesData!K$2:K$4955,ObservedSpeciesData!$A$2:$A$4955,$A240,ObservedSpeciesData!$D$2:$D$4955,$D240),"")</f>
        <v>262.5</v>
      </c>
      <c r="L240" s="26">
        <f>IF(ISNUMBER(AVERAGEIFS(ObservedSpeciesData!L$2:L$4955,ObservedSpeciesData!$A$2:$A$4955,$A240,ObservedSpeciesData!$D$2:$D$4955,$D240)),AVERAGEIFS(ObservedSpeciesData!L$2:L$4955,ObservedSpeciesData!$A$2:$A$4955,$A240,ObservedSpeciesData!$D$2:$D$4955,$D240),"")</f>
        <v>1802</v>
      </c>
      <c r="M240" s="23">
        <f>IF(ISNUMBER(AVERAGEIFS(ObservedSpeciesData!M$2:M$4955,ObservedSpeciesData!$A$2:$A$4955,$A240,ObservedSpeciesData!$D$2:$D$4955,$D240)),AVERAGEIFS(ObservedSpeciesData!M$2:M$4955,ObservedSpeciesData!$A$2:$A$4955,$A240,ObservedSpeciesData!$D$2:$D$4955,$D240),"")</f>
        <v>180.2</v>
      </c>
      <c r="N240" s="23" t="str">
        <f>IF(ISNUMBER(AVERAGEIFS(ObservedSpeciesData!N$2:N$4955,ObservedSpeciesData!$A$2:$A$4955,$A240,ObservedSpeciesData!$D$2:$D$4955,$D240)),AVERAGEIFS(ObservedSpeciesData!N$2:N$4955,ObservedSpeciesData!$A$2:$A$4955,$A240,ObservedSpeciesData!$D$2:$D$4955,$D240),"")</f>
        <v/>
      </c>
      <c r="O240" s="23" t="str">
        <f>IF(ISNUMBER(AVERAGEIFS(ObservedSpeciesData!O$2:O$4955,ObservedSpeciesData!$A$2:$A$4955,$A240,ObservedSpeciesData!$D$2:$D$4955,$D240)),AVERAGEIFS(ObservedSpeciesData!O$2:O$4955,ObservedSpeciesData!$A$2:$A$4955,$A240,ObservedSpeciesData!$D$2:$D$4955,$D240),"")</f>
        <v/>
      </c>
      <c r="P240" s="23" t="str">
        <f>IF(ISNUMBER(AVERAGEIFS(ObservedSpeciesData!P$2:P$4955,ObservedSpeciesData!$A$2:$A$4955,$A240,ObservedSpeciesData!$C$2:$C$4955,$C240,ObservedSpeciesData!$D$2:$D$4955,$D240)),AVERAGEIFS(ObservedSpeciesData!P$2:P$4955,ObservedSpeciesData!$A$2:$A$4955,$A240,ObservedSpeciesData!$C$2:$C$4955,$C240,ObservedSpeciesData!$D$2:$D$4955,$D240),"")</f>
        <v/>
      </c>
      <c r="Q240" s="23"/>
      <c r="R240" s="25" t="str">
        <f>IF(ISNUMBER(AVERAGEIFS(ObservedSpeciesData!R$2:R$4955,ObservedSpeciesData!$A$2:$A$4955,$A240,ObservedSpeciesData!$D$2:$D$4955,$D240)),AVERAGEIFS(ObservedSpeciesData!R$2:R$4955,ObservedSpeciesData!$A$2:$A$4955,$A240,ObservedSpeciesData!$D$2:$D$4955,$D240),"")</f>
        <v/>
      </c>
      <c r="S240" s="25" t="str">
        <f>IF(ISNUMBER(AVERAGEIFS(ObservedSpeciesData!S$2:S$4955,ObservedSpeciesData!$A$2:$A$4955,$A240,ObservedSpeciesData!$D$2:$D$4955,$D240)),AVERAGEIFS(ObservedSpeciesData!S$2:S$4955,ObservedSpeciesData!$A$2:$A$4955,$A240,ObservedSpeciesData!$D$2:$D$4955,$D240),"")</f>
        <v/>
      </c>
      <c r="T240" s="23" t="str">
        <f>IF(ISNUMBER(AVERAGEIFS(ObservedSpeciesData!T$2:T$4955,ObservedSpeciesData!$A$2:$A$4955,$A240,ObservedSpeciesData!$D$2:$D$4955,$D240)),AVERAGEIFS(ObservedSpeciesData!T$2:T$4955,ObservedSpeciesData!$A$2:$A$4955,$A240,ObservedSpeciesData!$D$2:$D$4955,$D240),"")</f>
        <v/>
      </c>
      <c r="U240" s="24" t="str">
        <f>IF(ISNUMBER(AVERAGEIFS(ObservedSpeciesData!U$2:U$4955,ObservedSpeciesData!$A$2:$A$4955,$A240,ObservedSpeciesData!$C$2:$C$4955,$C240,ObservedSpeciesData!$D$2:$D$4955,$D240)),AVERAGEIFS(ObservedSpeciesData!U$2:U$4955,ObservedSpeciesData!$A$2:$A$4955,$A240,ObservedSpeciesData!$C$2:$C$4955,$C240,ObservedSpeciesData!$D$2:$D$4955,$D240),"")</f>
        <v/>
      </c>
      <c r="V240" s="23" t="str">
        <f>IF(ISNUMBER(AVERAGEIFS(ObservedSpeciesData!V$2:V$4955,ObservedSpeciesData!$A$2:$A$4955,$A240,ObservedSpeciesData!$D$2:$D$4955,$D240)),AVERAGEIFS(ObservedSpeciesData!V$2:V$4955,ObservedSpeciesData!$A$2:$A$4955,$A240,ObservedSpeciesData!$D$2:$D$4955,$D240),"")</f>
        <v/>
      </c>
      <c r="W240" s="23" t="str">
        <f>IF(ISNUMBER(AVERAGEIFS(ObservedSpeciesData!W$2:W$4955,ObservedSpeciesData!$A$2:$A$4955,$A240,ObservedSpeciesData!$D$2:$D$4955,$D240)),AVERAGEIFS(ObservedSpeciesData!W$2:W$4955,ObservedSpeciesData!$A$2:$A$4955,$A240,ObservedSpeciesData!$D$2:$D$4955,$D240),"")</f>
        <v/>
      </c>
      <c r="X240" s="23" t="str">
        <f>IF(ISNUMBER(AVERAGEIFS(ObservedSpeciesData!X$2:X$4955,ObservedSpeciesData!$A$2:$A$4955,$A240,ObservedSpeciesData!$D$2:$D$4955,$D240)),AVERAGEIFS(ObservedSpeciesData!X$2:X$4955,ObservedSpeciesData!$A$2:$A$4955,$A240,ObservedSpeciesData!$D$2:$D$4955,$D240),"")</f>
        <v/>
      </c>
      <c r="Y240" s="23" t="str">
        <f>IF(ISNUMBER(AVERAGEIFS(ObservedSpeciesData!Y$2:Y$4955,ObservedSpeciesData!$A$2:$A$4955,$A240,ObservedSpeciesData!$D$2:$D$4955,$D240)),AVERAGEIFS(ObservedSpeciesData!Y$2:Y$4955,ObservedSpeciesData!$A$2:$A$4955,$A240,ObservedSpeciesData!$D$2:$D$4955,$D240),"")</f>
        <v/>
      </c>
      <c r="Z240" s="23" t="str">
        <f>IF(ISNUMBER(AVERAGEIFS(ObservedSpeciesData!Z$2:Z$4955,ObservedSpeciesData!$A$2:$A$4955,$A240,ObservedSpeciesData!$D$2:$D$4955,$D240)),AVERAGEIFS(ObservedSpeciesData!Z$2:Z$4955,ObservedSpeciesData!$A$2:$A$4955,$A240,ObservedSpeciesData!$D$2:$D$4955,$D240),"")</f>
        <v/>
      </c>
      <c r="AA240" s="23">
        <f>IF(ISNUMBER(AVERAGEIFS(ObservedSpeciesData!AA$2:AA$4955,ObservedSpeciesData!$A$2:$A$4955,$A240,ObservedSpeciesData!$D$2:$D$4955,$D240)),AVERAGEIFS(ObservedSpeciesData!AA$2:AA$4955,ObservedSpeciesData!$A$2:$A$4955,$A240,ObservedSpeciesData!$D$2:$D$4955,$D240),"")</f>
        <v>28</v>
      </c>
      <c r="AB240" s="24">
        <f>IF(ISNUMBER(AVERAGEIFS(ObservedSpeciesData!AB$2:AB$4955,ObservedSpeciesData!$A$2:$A$4955,$A240,ObservedSpeciesData!$D$2:$D$4955,$D240)),AVERAGEIFS(ObservedSpeciesData!AB$2:AB$4955,ObservedSpeciesData!$A$2:$A$4955,$A240,ObservedSpeciesData!$D$2:$D$4955,$D240),"")</f>
        <v>4.4499999999999998E-2</v>
      </c>
      <c r="AC240" s="24">
        <f>IF(ISNUMBER(AVERAGEIFS(ObservedSpeciesData!AC$2:AC$4955,ObservedSpeciesData!$A$2:$A$4955,$A240,ObservedSpeciesData!$D$2:$D$4955,$D240)),AVERAGEIFS(ObservedSpeciesData!AC$2:AC$4955,ObservedSpeciesData!$A$2:$A$4955,$A240,ObservedSpeciesData!$D$2:$D$4955,$D240),"")</f>
        <v>4.4499999999999998E-2</v>
      </c>
      <c r="AD240" s="23" t="str">
        <f>IF(ISNUMBER(AVERAGEIFS(ObservedSpeciesData!AD$2:AD$4955,ObservedSpeciesData!$A$2:$A$4955,$A240,ObservedSpeciesData!$D$2:$D$4955,$D240)),AVERAGEIFS(ObservedSpeciesData!AD$2:AD$4955,ObservedSpeciesData!$A$2:$A$4955,$A240,ObservedSpeciesData!$D$2:$D$4955,$D240),"")</f>
        <v/>
      </c>
      <c r="AE240" s="24" t="str">
        <f>IF(ISNUMBER(AVERAGEIFS(ObservedSpeciesData!AE$2:AE$4955,ObservedSpeciesData!$A$2:$A$4955,$A240,ObservedSpeciesData!$D$2:$D$4955,$D240)),AVERAGEIFS(ObservedSpeciesData!AE$2:AE$4955,ObservedSpeciesData!$A$2:$A$4955,$A240,ObservedSpeciesData!$D$2:$D$4955,$D240),"")</f>
        <v/>
      </c>
      <c r="AF240" s="23"/>
      <c r="AG240" s="24"/>
      <c r="AH240" s="23" t="str">
        <f>IF(ISNUMBER(AVERAGEIFS(ObservedSpeciesData!AH$2:AH$4955,ObservedSpeciesData!$A$2:$A$4955,$A240,ObservedSpeciesData!$D$2:$D$4955,$D240)),AVERAGEIFS(ObservedSpeciesData!AH$2:AH$4955,ObservedSpeciesData!$A$2:$A$4955,$A240,ObservedSpeciesData!$D$2:$D$4955,$D240),"")</f>
        <v/>
      </c>
      <c r="AI240" s="23" t="str">
        <f>IF(ISNUMBER(AVERAGEIFS(ObservedSpeciesData!AI$2:AI$4955,ObservedSpeciesData!$A$2:$A$4955,$A240,ObservedSpeciesData!$C$2:$C$4955,$C240,ObservedSpeciesData!$D$2:$D$4955,$D240)),AVERAGEIFS(ObservedSpeciesData!AI$2:AI$4955,ObservedSpeciesData!$A$2:$A$4955,$A240,ObservedSpeciesData!$C$2:$C$4955,$C240,ObservedSpeciesData!$D$2:$D$4955,$D240),"")</f>
        <v/>
      </c>
      <c r="AJ240" s="2">
        <f>COUNTIFS(ObservedSpeciesData!$A$2:$A$828,$A240,ObservedSpeciesData!$D$2:$D$828,$D240)</f>
        <v>3</v>
      </c>
      <c r="AK240" s="2">
        <f t="shared" si="3"/>
        <v>4</v>
      </c>
    </row>
    <row r="241" spans="1:37" x14ac:dyDescent="0.25">
      <c r="A241" s="14" t="s">
        <v>107</v>
      </c>
      <c r="B241" t="s">
        <v>80</v>
      </c>
      <c r="C241" t="s">
        <v>106</v>
      </c>
      <c r="D241" s="13">
        <v>42152</v>
      </c>
      <c r="E241">
        <v>1</v>
      </c>
      <c r="F241">
        <v>500</v>
      </c>
      <c r="G241" s="2" t="s">
        <v>89</v>
      </c>
      <c r="H241" s="2" t="s">
        <v>13</v>
      </c>
      <c r="I241">
        <v>4</v>
      </c>
      <c r="J241" s="2" t="s">
        <v>88</v>
      </c>
      <c r="K241" s="2">
        <f>IF(ISNUMBER(AVERAGEIFS(ObservedSpeciesData!K$2:K$4955,ObservedSpeciesData!$A$2:$A$4955,$A241,ObservedSpeciesData!$D$2:$D$4955,$D241)),AVERAGEIFS(ObservedSpeciesData!K$2:K$4955,ObservedSpeciesData!$A$2:$A$4955,$A241,ObservedSpeciesData!$D$2:$D$4955,$D241),"")</f>
        <v>375</v>
      </c>
      <c r="L241" s="26">
        <f>IF(ISNUMBER(AVERAGEIFS(ObservedSpeciesData!L$2:L$4955,ObservedSpeciesData!$A$2:$A$4955,$A241,ObservedSpeciesData!$D$2:$D$4955,$D241)),AVERAGEIFS(ObservedSpeciesData!L$2:L$4955,ObservedSpeciesData!$A$2:$A$4955,$A241,ObservedSpeciesData!$D$2:$D$4955,$D241),"")</f>
        <v>1774</v>
      </c>
      <c r="M241" s="23">
        <f>IF(ISNUMBER(AVERAGEIFS(ObservedSpeciesData!M$2:M$4955,ObservedSpeciesData!$A$2:$A$4955,$A241,ObservedSpeciesData!$D$2:$D$4955,$D241)),AVERAGEIFS(ObservedSpeciesData!M$2:M$4955,ObservedSpeciesData!$A$2:$A$4955,$A241,ObservedSpeciesData!$D$2:$D$4955,$D241),"")</f>
        <v>177.39999999999998</v>
      </c>
      <c r="N241" s="23" t="str">
        <f>IF(ISNUMBER(AVERAGEIFS(ObservedSpeciesData!N$2:N$4955,ObservedSpeciesData!$A$2:$A$4955,$A241,ObservedSpeciesData!$D$2:$D$4955,$D241)),AVERAGEIFS(ObservedSpeciesData!N$2:N$4955,ObservedSpeciesData!$A$2:$A$4955,$A241,ObservedSpeciesData!$D$2:$D$4955,$D241),"")</f>
        <v/>
      </c>
      <c r="O241" s="23" t="str">
        <f>IF(ISNUMBER(AVERAGEIFS(ObservedSpeciesData!O$2:O$4955,ObservedSpeciesData!$A$2:$A$4955,$A241,ObservedSpeciesData!$D$2:$D$4955,$D241)),AVERAGEIFS(ObservedSpeciesData!O$2:O$4955,ObservedSpeciesData!$A$2:$A$4955,$A241,ObservedSpeciesData!$D$2:$D$4955,$D241),"")</f>
        <v/>
      </c>
      <c r="P241" s="23" t="str">
        <f>IF(ISNUMBER(AVERAGEIFS(ObservedSpeciesData!P$2:P$4955,ObservedSpeciesData!$A$2:$A$4955,$A241,ObservedSpeciesData!$C$2:$C$4955,$C241,ObservedSpeciesData!$D$2:$D$4955,$D241)),AVERAGEIFS(ObservedSpeciesData!P$2:P$4955,ObservedSpeciesData!$A$2:$A$4955,$A241,ObservedSpeciesData!$C$2:$C$4955,$C241,ObservedSpeciesData!$D$2:$D$4955,$D241),"")</f>
        <v/>
      </c>
      <c r="Q241" s="23"/>
      <c r="R241" s="25" t="str">
        <f>IF(ISNUMBER(AVERAGEIFS(ObservedSpeciesData!R$2:R$4955,ObservedSpeciesData!$A$2:$A$4955,$A241,ObservedSpeciesData!$D$2:$D$4955,$D241)),AVERAGEIFS(ObservedSpeciesData!R$2:R$4955,ObservedSpeciesData!$A$2:$A$4955,$A241,ObservedSpeciesData!$D$2:$D$4955,$D241),"")</f>
        <v/>
      </c>
      <c r="S241" s="25" t="str">
        <f>IF(ISNUMBER(AVERAGEIFS(ObservedSpeciesData!S$2:S$4955,ObservedSpeciesData!$A$2:$A$4955,$A241,ObservedSpeciesData!$D$2:$D$4955,$D241)),AVERAGEIFS(ObservedSpeciesData!S$2:S$4955,ObservedSpeciesData!$A$2:$A$4955,$A241,ObservedSpeciesData!$D$2:$D$4955,$D241),"")</f>
        <v/>
      </c>
      <c r="T241" s="23" t="str">
        <f>IF(ISNUMBER(AVERAGEIFS(ObservedSpeciesData!T$2:T$4955,ObservedSpeciesData!$A$2:$A$4955,$A241,ObservedSpeciesData!$D$2:$D$4955,$D241)),AVERAGEIFS(ObservedSpeciesData!T$2:T$4955,ObservedSpeciesData!$A$2:$A$4955,$A241,ObservedSpeciesData!$D$2:$D$4955,$D241),"")</f>
        <v/>
      </c>
      <c r="U241" s="24" t="str">
        <f>IF(ISNUMBER(AVERAGEIFS(ObservedSpeciesData!U$2:U$4955,ObservedSpeciesData!$A$2:$A$4955,$A241,ObservedSpeciesData!$C$2:$C$4955,$C241,ObservedSpeciesData!$D$2:$D$4955,$D241)),AVERAGEIFS(ObservedSpeciesData!U$2:U$4955,ObservedSpeciesData!$A$2:$A$4955,$A241,ObservedSpeciesData!$C$2:$C$4955,$C241,ObservedSpeciesData!$D$2:$D$4955,$D241),"")</f>
        <v/>
      </c>
      <c r="V241" s="23" t="str">
        <f>IF(ISNUMBER(AVERAGEIFS(ObservedSpeciesData!V$2:V$4955,ObservedSpeciesData!$A$2:$A$4955,$A241,ObservedSpeciesData!$D$2:$D$4955,$D241)),AVERAGEIFS(ObservedSpeciesData!V$2:V$4955,ObservedSpeciesData!$A$2:$A$4955,$A241,ObservedSpeciesData!$D$2:$D$4955,$D241),"")</f>
        <v/>
      </c>
      <c r="W241" s="23" t="str">
        <f>IF(ISNUMBER(AVERAGEIFS(ObservedSpeciesData!W$2:W$4955,ObservedSpeciesData!$A$2:$A$4955,$A241,ObservedSpeciesData!$D$2:$D$4955,$D241)),AVERAGEIFS(ObservedSpeciesData!W$2:W$4955,ObservedSpeciesData!$A$2:$A$4955,$A241,ObservedSpeciesData!$D$2:$D$4955,$D241),"")</f>
        <v/>
      </c>
      <c r="X241" s="23" t="str">
        <f>IF(ISNUMBER(AVERAGEIFS(ObservedSpeciesData!X$2:X$4955,ObservedSpeciesData!$A$2:$A$4955,$A241,ObservedSpeciesData!$D$2:$D$4955,$D241)),AVERAGEIFS(ObservedSpeciesData!X$2:X$4955,ObservedSpeciesData!$A$2:$A$4955,$A241,ObservedSpeciesData!$D$2:$D$4955,$D241),"")</f>
        <v/>
      </c>
      <c r="Y241" s="23" t="str">
        <f>IF(ISNUMBER(AVERAGEIFS(ObservedSpeciesData!Y$2:Y$4955,ObservedSpeciesData!$A$2:$A$4955,$A241,ObservedSpeciesData!$D$2:$D$4955,$D241)),AVERAGEIFS(ObservedSpeciesData!Y$2:Y$4955,ObservedSpeciesData!$A$2:$A$4955,$A241,ObservedSpeciesData!$D$2:$D$4955,$D241),"")</f>
        <v/>
      </c>
      <c r="Z241" s="23" t="str">
        <f>IF(ISNUMBER(AVERAGEIFS(ObservedSpeciesData!Z$2:Z$4955,ObservedSpeciesData!$A$2:$A$4955,$A241,ObservedSpeciesData!$D$2:$D$4955,$D241)),AVERAGEIFS(ObservedSpeciesData!Z$2:Z$4955,ObservedSpeciesData!$A$2:$A$4955,$A241,ObservedSpeciesData!$D$2:$D$4955,$D241),"")</f>
        <v/>
      </c>
      <c r="AA241" s="23">
        <f>IF(ISNUMBER(AVERAGEIFS(ObservedSpeciesData!AA$2:AA$4955,ObservedSpeciesData!$A$2:$A$4955,$A241,ObservedSpeciesData!$D$2:$D$4955,$D241)),AVERAGEIFS(ObservedSpeciesData!AA$2:AA$4955,ObservedSpeciesData!$A$2:$A$4955,$A241,ObservedSpeciesData!$D$2:$D$4955,$D241),"")</f>
        <v>28.75</v>
      </c>
      <c r="AB241" s="24">
        <f>IF(ISNUMBER(AVERAGEIFS(ObservedSpeciesData!AB$2:AB$4955,ObservedSpeciesData!$A$2:$A$4955,$A241,ObservedSpeciesData!$D$2:$D$4955,$D241)),AVERAGEIFS(ObservedSpeciesData!AB$2:AB$4955,ObservedSpeciesData!$A$2:$A$4955,$A241,ObservedSpeciesData!$D$2:$D$4955,$D241),"")</f>
        <v>4.5999999999999999E-2</v>
      </c>
      <c r="AC241" s="24">
        <f>IF(ISNUMBER(AVERAGEIFS(ObservedSpeciesData!AC$2:AC$4955,ObservedSpeciesData!$A$2:$A$4955,$A241,ObservedSpeciesData!$D$2:$D$4955,$D241)),AVERAGEIFS(ObservedSpeciesData!AC$2:AC$4955,ObservedSpeciesData!$A$2:$A$4955,$A241,ObservedSpeciesData!$D$2:$D$4955,$D241),"")</f>
        <v>4.5999999999999999E-2</v>
      </c>
      <c r="AD241" s="23" t="str">
        <f>IF(ISNUMBER(AVERAGEIFS(ObservedSpeciesData!AD$2:AD$4955,ObservedSpeciesData!$A$2:$A$4955,$A241,ObservedSpeciesData!$D$2:$D$4955,$D241)),AVERAGEIFS(ObservedSpeciesData!AD$2:AD$4955,ObservedSpeciesData!$A$2:$A$4955,$A241,ObservedSpeciesData!$D$2:$D$4955,$D241),"")</f>
        <v/>
      </c>
      <c r="AE241" s="24" t="str">
        <f>IF(ISNUMBER(AVERAGEIFS(ObservedSpeciesData!AE$2:AE$4955,ObservedSpeciesData!$A$2:$A$4955,$A241,ObservedSpeciesData!$D$2:$D$4955,$D241)),AVERAGEIFS(ObservedSpeciesData!AE$2:AE$4955,ObservedSpeciesData!$A$2:$A$4955,$A241,ObservedSpeciesData!$D$2:$D$4955,$D241),"")</f>
        <v/>
      </c>
      <c r="AF241" s="23"/>
      <c r="AG241" s="24"/>
      <c r="AH241" s="23" t="str">
        <f>IF(ISNUMBER(AVERAGEIFS(ObservedSpeciesData!AH$2:AH$4955,ObservedSpeciesData!$A$2:$A$4955,$A241,ObservedSpeciesData!$D$2:$D$4955,$D241)),AVERAGEIFS(ObservedSpeciesData!AH$2:AH$4955,ObservedSpeciesData!$A$2:$A$4955,$A241,ObservedSpeciesData!$D$2:$D$4955,$D241),"")</f>
        <v/>
      </c>
      <c r="AI241" s="23" t="str">
        <f>IF(ISNUMBER(AVERAGEIFS(ObservedSpeciesData!AI$2:AI$4955,ObservedSpeciesData!$A$2:$A$4955,$A241,ObservedSpeciesData!$C$2:$C$4955,$C241,ObservedSpeciesData!$D$2:$D$4955,$D241)),AVERAGEIFS(ObservedSpeciesData!AI$2:AI$4955,ObservedSpeciesData!$A$2:$A$4955,$A241,ObservedSpeciesData!$C$2:$C$4955,$C241,ObservedSpeciesData!$D$2:$D$4955,$D241),"")</f>
        <v/>
      </c>
      <c r="AJ241" s="2">
        <f>COUNTIFS(ObservedSpeciesData!$A$2:$A$828,$A241,ObservedSpeciesData!$D$2:$D$828,$D241)</f>
        <v>3</v>
      </c>
      <c r="AK241" s="2">
        <f t="shared" si="3"/>
        <v>4</v>
      </c>
    </row>
    <row r="242" spans="1:37" x14ac:dyDescent="0.25">
      <c r="A242" s="14" t="s">
        <v>112</v>
      </c>
      <c r="B242" t="s">
        <v>80</v>
      </c>
      <c r="C242" t="s">
        <v>106</v>
      </c>
      <c r="D242" s="13">
        <v>42162</v>
      </c>
      <c r="E242">
        <v>1</v>
      </c>
      <c r="F242">
        <v>0</v>
      </c>
      <c r="G242" s="2" t="s">
        <v>89</v>
      </c>
      <c r="H242" s="2" t="s">
        <v>10</v>
      </c>
      <c r="I242">
        <v>4</v>
      </c>
      <c r="J242" s="2" t="s">
        <v>88</v>
      </c>
      <c r="K242" s="2">
        <f>IF(ISNUMBER(AVERAGEIFS(ObservedSpeciesData!K$2:K$4955,ObservedSpeciesData!$A$2:$A$4955,$A242,ObservedSpeciesData!$D$2:$D$4955,$D242)),AVERAGEIFS(ObservedSpeciesData!K$2:K$4955,ObservedSpeciesData!$A$2:$A$4955,$A242,ObservedSpeciesData!$D$2:$D$4955,$D242),"")</f>
        <v>0</v>
      </c>
      <c r="L242" s="26">
        <f>IF(ISNUMBER(AVERAGEIFS(ObservedSpeciesData!L$2:L$4955,ObservedSpeciesData!$A$2:$A$4955,$A242,ObservedSpeciesData!$D$2:$D$4955,$D242)),AVERAGEIFS(ObservedSpeciesData!L$2:L$4955,ObservedSpeciesData!$A$2:$A$4955,$A242,ObservedSpeciesData!$D$2:$D$4955,$D242),"")</f>
        <v>1718</v>
      </c>
      <c r="M242" s="23">
        <f>IF(ISNUMBER(AVERAGEIFS(ObservedSpeciesData!M$2:M$4955,ObservedSpeciesData!$A$2:$A$4955,$A242,ObservedSpeciesData!$D$2:$D$4955,$D242)),AVERAGEIFS(ObservedSpeciesData!M$2:M$4955,ObservedSpeciesData!$A$2:$A$4955,$A242,ObservedSpeciesData!$D$2:$D$4955,$D242),"")</f>
        <v>171.8</v>
      </c>
      <c r="N242" s="23" t="str">
        <f>IF(ISNUMBER(AVERAGEIFS(ObservedSpeciesData!N$2:N$4955,ObservedSpeciesData!$A$2:$A$4955,$A242,ObservedSpeciesData!$D$2:$D$4955,$D242)),AVERAGEIFS(ObservedSpeciesData!N$2:N$4955,ObservedSpeciesData!$A$2:$A$4955,$A242,ObservedSpeciesData!$D$2:$D$4955,$D242),"")</f>
        <v/>
      </c>
      <c r="O242" s="23" t="str">
        <f>IF(ISNUMBER(AVERAGEIFS(ObservedSpeciesData!O$2:O$4955,ObservedSpeciesData!$A$2:$A$4955,$A242,ObservedSpeciesData!$D$2:$D$4955,$D242)),AVERAGEIFS(ObservedSpeciesData!O$2:O$4955,ObservedSpeciesData!$A$2:$A$4955,$A242,ObservedSpeciesData!$D$2:$D$4955,$D242),"")</f>
        <v/>
      </c>
      <c r="P242" s="23" t="str">
        <f>IF(ISNUMBER(AVERAGEIFS(ObservedSpeciesData!P$2:P$4955,ObservedSpeciesData!$A$2:$A$4955,$A242,ObservedSpeciesData!$C$2:$C$4955,$C242,ObservedSpeciesData!$D$2:$D$4955,$D242)),AVERAGEIFS(ObservedSpeciesData!P$2:P$4955,ObservedSpeciesData!$A$2:$A$4955,$A242,ObservedSpeciesData!$C$2:$C$4955,$C242,ObservedSpeciesData!$D$2:$D$4955,$D242),"")</f>
        <v/>
      </c>
      <c r="Q242" s="23"/>
      <c r="R242" s="25" t="str">
        <f>IF(ISNUMBER(AVERAGEIFS(ObservedSpeciesData!R$2:R$4955,ObservedSpeciesData!$A$2:$A$4955,$A242,ObservedSpeciesData!$D$2:$D$4955,$D242)),AVERAGEIFS(ObservedSpeciesData!R$2:R$4955,ObservedSpeciesData!$A$2:$A$4955,$A242,ObservedSpeciesData!$D$2:$D$4955,$D242),"")</f>
        <v/>
      </c>
      <c r="S242" s="25" t="str">
        <f>IF(ISNUMBER(AVERAGEIFS(ObservedSpeciesData!S$2:S$4955,ObservedSpeciesData!$A$2:$A$4955,$A242,ObservedSpeciesData!$D$2:$D$4955,$D242)),AVERAGEIFS(ObservedSpeciesData!S$2:S$4955,ObservedSpeciesData!$A$2:$A$4955,$A242,ObservedSpeciesData!$D$2:$D$4955,$D242),"")</f>
        <v/>
      </c>
      <c r="T242" s="23" t="str">
        <f>IF(ISNUMBER(AVERAGEIFS(ObservedSpeciesData!T$2:T$4955,ObservedSpeciesData!$A$2:$A$4955,$A242,ObservedSpeciesData!$D$2:$D$4955,$D242)),AVERAGEIFS(ObservedSpeciesData!T$2:T$4955,ObservedSpeciesData!$A$2:$A$4955,$A242,ObservedSpeciesData!$D$2:$D$4955,$D242),"")</f>
        <v/>
      </c>
      <c r="U242" s="24" t="str">
        <f>IF(ISNUMBER(AVERAGEIFS(ObservedSpeciesData!U$2:U$4955,ObservedSpeciesData!$A$2:$A$4955,$A242,ObservedSpeciesData!$C$2:$C$4955,$C242,ObservedSpeciesData!$D$2:$D$4955,$D242)),AVERAGEIFS(ObservedSpeciesData!U$2:U$4955,ObservedSpeciesData!$A$2:$A$4955,$A242,ObservedSpeciesData!$C$2:$C$4955,$C242,ObservedSpeciesData!$D$2:$D$4955,$D242),"")</f>
        <v/>
      </c>
      <c r="V242" s="23" t="str">
        <f>IF(ISNUMBER(AVERAGEIFS(ObservedSpeciesData!V$2:V$4955,ObservedSpeciesData!$A$2:$A$4955,$A242,ObservedSpeciesData!$D$2:$D$4955,$D242)),AVERAGEIFS(ObservedSpeciesData!V$2:V$4955,ObservedSpeciesData!$A$2:$A$4955,$A242,ObservedSpeciesData!$D$2:$D$4955,$D242),"")</f>
        <v/>
      </c>
      <c r="W242" s="23" t="str">
        <f>IF(ISNUMBER(AVERAGEIFS(ObservedSpeciesData!W$2:W$4955,ObservedSpeciesData!$A$2:$A$4955,$A242,ObservedSpeciesData!$D$2:$D$4955,$D242)),AVERAGEIFS(ObservedSpeciesData!W$2:W$4955,ObservedSpeciesData!$A$2:$A$4955,$A242,ObservedSpeciesData!$D$2:$D$4955,$D242),"")</f>
        <v/>
      </c>
      <c r="X242" s="23" t="str">
        <f>IF(ISNUMBER(AVERAGEIFS(ObservedSpeciesData!X$2:X$4955,ObservedSpeciesData!$A$2:$A$4955,$A242,ObservedSpeciesData!$D$2:$D$4955,$D242)),AVERAGEIFS(ObservedSpeciesData!X$2:X$4955,ObservedSpeciesData!$A$2:$A$4955,$A242,ObservedSpeciesData!$D$2:$D$4955,$D242),"")</f>
        <v/>
      </c>
      <c r="Y242" s="23" t="str">
        <f>IF(ISNUMBER(AVERAGEIFS(ObservedSpeciesData!Y$2:Y$4955,ObservedSpeciesData!$A$2:$A$4955,$A242,ObservedSpeciesData!$D$2:$D$4955,$D242)),AVERAGEIFS(ObservedSpeciesData!Y$2:Y$4955,ObservedSpeciesData!$A$2:$A$4955,$A242,ObservedSpeciesData!$D$2:$D$4955,$D242),"")</f>
        <v/>
      </c>
      <c r="Z242" s="23" t="str">
        <f>IF(ISNUMBER(AVERAGEIFS(ObservedSpeciesData!Z$2:Z$4955,ObservedSpeciesData!$A$2:$A$4955,$A242,ObservedSpeciesData!$D$2:$D$4955,$D242)),AVERAGEIFS(ObservedSpeciesData!Z$2:Z$4955,ObservedSpeciesData!$A$2:$A$4955,$A242,ObservedSpeciesData!$D$2:$D$4955,$D242),"")</f>
        <v/>
      </c>
      <c r="AA242" s="23" t="str">
        <f>IF(ISNUMBER(AVERAGEIFS(ObservedSpeciesData!AA$2:AA$4955,ObservedSpeciesData!$A$2:$A$4955,$A242,ObservedSpeciesData!$D$2:$D$4955,$D242)),AVERAGEIFS(ObservedSpeciesData!AA$2:AA$4955,ObservedSpeciesData!$A$2:$A$4955,$A242,ObservedSpeciesData!$D$2:$D$4955,$D242),"")</f>
        <v/>
      </c>
      <c r="AB242" s="24" t="str">
        <f>IF(ISNUMBER(AVERAGEIFS(ObservedSpeciesData!AB$2:AB$4955,ObservedSpeciesData!$A$2:$A$4955,$A242,ObservedSpeciesData!$D$2:$D$4955,$D242)),AVERAGEIFS(ObservedSpeciesData!AB$2:AB$4955,ObservedSpeciesData!$A$2:$A$4955,$A242,ObservedSpeciesData!$D$2:$D$4955,$D242),"")</f>
        <v/>
      </c>
      <c r="AC242" s="24" t="str">
        <f>IF(ISNUMBER(AVERAGEIFS(ObservedSpeciesData!AC$2:AC$4955,ObservedSpeciesData!$A$2:$A$4955,$A242,ObservedSpeciesData!$D$2:$D$4955,$D242)),AVERAGEIFS(ObservedSpeciesData!AC$2:AC$4955,ObservedSpeciesData!$A$2:$A$4955,$A242,ObservedSpeciesData!$D$2:$D$4955,$D242),"")</f>
        <v/>
      </c>
      <c r="AD242" s="23" t="str">
        <f>IF(ISNUMBER(AVERAGEIFS(ObservedSpeciesData!AD$2:AD$4955,ObservedSpeciesData!$A$2:$A$4955,$A242,ObservedSpeciesData!$D$2:$D$4955,$D242)),AVERAGEIFS(ObservedSpeciesData!AD$2:AD$4955,ObservedSpeciesData!$A$2:$A$4955,$A242,ObservedSpeciesData!$D$2:$D$4955,$D242),"")</f>
        <v/>
      </c>
      <c r="AE242" s="24" t="str">
        <f>IF(ISNUMBER(AVERAGEIFS(ObservedSpeciesData!AE$2:AE$4955,ObservedSpeciesData!$A$2:$A$4955,$A242,ObservedSpeciesData!$D$2:$D$4955,$D242)),AVERAGEIFS(ObservedSpeciesData!AE$2:AE$4955,ObservedSpeciesData!$A$2:$A$4955,$A242,ObservedSpeciesData!$D$2:$D$4955,$D242),"")</f>
        <v/>
      </c>
      <c r="AF242" s="23"/>
      <c r="AG242" s="24"/>
      <c r="AH242" s="23" t="str">
        <f>IF(ISNUMBER(AVERAGEIFS(ObservedSpeciesData!AH$2:AH$4955,ObservedSpeciesData!$A$2:$A$4955,$A242,ObservedSpeciesData!$D$2:$D$4955,$D242)),AVERAGEIFS(ObservedSpeciesData!AH$2:AH$4955,ObservedSpeciesData!$A$2:$A$4955,$A242,ObservedSpeciesData!$D$2:$D$4955,$D242),"")</f>
        <v/>
      </c>
      <c r="AI242" s="23" t="str">
        <f>IF(ISNUMBER(AVERAGEIFS(ObservedSpeciesData!AI$2:AI$4955,ObservedSpeciesData!$A$2:$A$4955,$A242,ObservedSpeciesData!$C$2:$C$4955,$C242,ObservedSpeciesData!$D$2:$D$4955,$D242)),AVERAGEIFS(ObservedSpeciesData!AI$2:AI$4955,ObservedSpeciesData!$A$2:$A$4955,$A242,ObservedSpeciesData!$C$2:$C$4955,$C242,ObservedSpeciesData!$D$2:$D$4955,$D242),"")</f>
        <v/>
      </c>
      <c r="AJ242" s="2">
        <f>COUNTIFS(ObservedSpeciesData!$A$2:$A$828,$A242,ObservedSpeciesData!$D$2:$D$828,$D242)</f>
        <v>1</v>
      </c>
      <c r="AK242" s="2">
        <f t="shared" si="3"/>
        <v>1</v>
      </c>
    </row>
    <row r="243" spans="1:37" x14ac:dyDescent="0.25">
      <c r="A243" s="14" t="s">
        <v>111</v>
      </c>
      <c r="B243" t="s">
        <v>80</v>
      </c>
      <c r="C243" t="s">
        <v>106</v>
      </c>
      <c r="D243" s="13">
        <v>42162</v>
      </c>
      <c r="E243">
        <v>1</v>
      </c>
      <c r="F243">
        <v>50</v>
      </c>
      <c r="G243" s="2" t="s">
        <v>89</v>
      </c>
      <c r="H243" s="2" t="s">
        <v>10</v>
      </c>
      <c r="I243">
        <v>4</v>
      </c>
      <c r="J243" s="2" t="s">
        <v>88</v>
      </c>
      <c r="K243" s="2">
        <f>IF(ISNUMBER(AVERAGEIFS(ObservedSpeciesData!K$2:K$4955,ObservedSpeciesData!$A$2:$A$4955,$A243,ObservedSpeciesData!$D$2:$D$4955,$D243)),AVERAGEIFS(ObservedSpeciesData!K$2:K$4955,ObservedSpeciesData!$A$2:$A$4955,$A243,ObservedSpeciesData!$D$2:$D$4955,$D243),"")</f>
        <v>37.5</v>
      </c>
      <c r="L243" s="26">
        <f>IF(ISNUMBER(AVERAGEIFS(ObservedSpeciesData!L$2:L$4955,ObservedSpeciesData!$A$2:$A$4955,$A243,ObservedSpeciesData!$D$2:$D$4955,$D243)),AVERAGEIFS(ObservedSpeciesData!L$2:L$4955,ObservedSpeciesData!$A$2:$A$4955,$A243,ObservedSpeciesData!$D$2:$D$4955,$D243),"")</f>
        <v>1760</v>
      </c>
      <c r="M243" s="23">
        <f>IF(ISNUMBER(AVERAGEIFS(ObservedSpeciesData!M$2:M$4955,ObservedSpeciesData!$A$2:$A$4955,$A243,ObservedSpeciesData!$D$2:$D$4955,$D243)),AVERAGEIFS(ObservedSpeciesData!M$2:M$4955,ObservedSpeciesData!$A$2:$A$4955,$A243,ObservedSpeciesData!$D$2:$D$4955,$D243),"")</f>
        <v>176</v>
      </c>
      <c r="N243" s="23" t="str">
        <f>IF(ISNUMBER(AVERAGEIFS(ObservedSpeciesData!N$2:N$4955,ObservedSpeciesData!$A$2:$A$4955,$A243,ObservedSpeciesData!$D$2:$D$4955,$D243)),AVERAGEIFS(ObservedSpeciesData!N$2:N$4955,ObservedSpeciesData!$A$2:$A$4955,$A243,ObservedSpeciesData!$D$2:$D$4955,$D243),"")</f>
        <v/>
      </c>
      <c r="O243" s="23" t="str">
        <f>IF(ISNUMBER(AVERAGEIFS(ObservedSpeciesData!O$2:O$4955,ObservedSpeciesData!$A$2:$A$4955,$A243,ObservedSpeciesData!$D$2:$D$4955,$D243)),AVERAGEIFS(ObservedSpeciesData!O$2:O$4955,ObservedSpeciesData!$A$2:$A$4955,$A243,ObservedSpeciesData!$D$2:$D$4955,$D243),"")</f>
        <v/>
      </c>
      <c r="P243" s="23" t="str">
        <f>IF(ISNUMBER(AVERAGEIFS(ObservedSpeciesData!P$2:P$4955,ObservedSpeciesData!$A$2:$A$4955,$A243,ObservedSpeciesData!$C$2:$C$4955,$C243,ObservedSpeciesData!$D$2:$D$4955,$D243)),AVERAGEIFS(ObservedSpeciesData!P$2:P$4955,ObservedSpeciesData!$A$2:$A$4955,$A243,ObservedSpeciesData!$C$2:$C$4955,$C243,ObservedSpeciesData!$D$2:$D$4955,$D243),"")</f>
        <v/>
      </c>
      <c r="Q243" s="23"/>
      <c r="R243" s="25" t="str">
        <f>IF(ISNUMBER(AVERAGEIFS(ObservedSpeciesData!R$2:R$4955,ObservedSpeciesData!$A$2:$A$4955,$A243,ObservedSpeciesData!$D$2:$D$4955,$D243)),AVERAGEIFS(ObservedSpeciesData!R$2:R$4955,ObservedSpeciesData!$A$2:$A$4955,$A243,ObservedSpeciesData!$D$2:$D$4955,$D243),"")</f>
        <v/>
      </c>
      <c r="S243" s="25" t="str">
        <f>IF(ISNUMBER(AVERAGEIFS(ObservedSpeciesData!S$2:S$4955,ObservedSpeciesData!$A$2:$A$4955,$A243,ObservedSpeciesData!$D$2:$D$4955,$D243)),AVERAGEIFS(ObservedSpeciesData!S$2:S$4955,ObservedSpeciesData!$A$2:$A$4955,$A243,ObservedSpeciesData!$D$2:$D$4955,$D243),"")</f>
        <v/>
      </c>
      <c r="T243" s="23" t="str">
        <f>IF(ISNUMBER(AVERAGEIFS(ObservedSpeciesData!T$2:T$4955,ObservedSpeciesData!$A$2:$A$4955,$A243,ObservedSpeciesData!$D$2:$D$4955,$D243)),AVERAGEIFS(ObservedSpeciesData!T$2:T$4955,ObservedSpeciesData!$A$2:$A$4955,$A243,ObservedSpeciesData!$D$2:$D$4955,$D243),"")</f>
        <v/>
      </c>
      <c r="U243" s="24" t="str">
        <f>IF(ISNUMBER(AVERAGEIFS(ObservedSpeciesData!U$2:U$4955,ObservedSpeciesData!$A$2:$A$4955,$A243,ObservedSpeciesData!$C$2:$C$4955,$C243,ObservedSpeciesData!$D$2:$D$4955,$D243)),AVERAGEIFS(ObservedSpeciesData!U$2:U$4955,ObservedSpeciesData!$A$2:$A$4955,$A243,ObservedSpeciesData!$C$2:$C$4955,$C243,ObservedSpeciesData!$D$2:$D$4955,$D243),"")</f>
        <v/>
      </c>
      <c r="V243" s="23" t="str">
        <f>IF(ISNUMBER(AVERAGEIFS(ObservedSpeciesData!V$2:V$4955,ObservedSpeciesData!$A$2:$A$4955,$A243,ObservedSpeciesData!$D$2:$D$4955,$D243)),AVERAGEIFS(ObservedSpeciesData!V$2:V$4955,ObservedSpeciesData!$A$2:$A$4955,$A243,ObservedSpeciesData!$D$2:$D$4955,$D243),"")</f>
        <v/>
      </c>
      <c r="W243" s="23" t="str">
        <f>IF(ISNUMBER(AVERAGEIFS(ObservedSpeciesData!W$2:W$4955,ObservedSpeciesData!$A$2:$A$4955,$A243,ObservedSpeciesData!$D$2:$D$4955,$D243)),AVERAGEIFS(ObservedSpeciesData!W$2:W$4955,ObservedSpeciesData!$A$2:$A$4955,$A243,ObservedSpeciesData!$D$2:$D$4955,$D243),"")</f>
        <v/>
      </c>
      <c r="X243" s="23" t="str">
        <f>IF(ISNUMBER(AVERAGEIFS(ObservedSpeciesData!X$2:X$4955,ObservedSpeciesData!$A$2:$A$4955,$A243,ObservedSpeciesData!$D$2:$D$4955,$D243)),AVERAGEIFS(ObservedSpeciesData!X$2:X$4955,ObservedSpeciesData!$A$2:$A$4955,$A243,ObservedSpeciesData!$D$2:$D$4955,$D243),"")</f>
        <v/>
      </c>
      <c r="Y243" s="23" t="str">
        <f>IF(ISNUMBER(AVERAGEIFS(ObservedSpeciesData!Y$2:Y$4955,ObservedSpeciesData!$A$2:$A$4955,$A243,ObservedSpeciesData!$D$2:$D$4955,$D243)),AVERAGEIFS(ObservedSpeciesData!Y$2:Y$4955,ObservedSpeciesData!$A$2:$A$4955,$A243,ObservedSpeciesData!$D$2:$D$4955,$D243),"")</f>
        <v/>
      </c>
      <c r="Z243" s="23" t="str">
        <f>IF(ISNUMBER(AVERAGEIFS(ObservedSpeciesData!Z$2:Z$4955,ObservedSpeciesData!$A$2:$A$4955,$A243,ObservedSpeciesData!$D$2:$D$4955,$D243)),AVERAGEIFS(ObservedSpeciesData!Z$2:Z$4955,ObservedSpeciesData!$A$2:$A$4955,$A243,ObservedSpeciesData!$D$2:$D$4955,$D243),"")</f>
        <v/>
      </c>
      <c r="AA243" s="23" t="str">
        <f>IF(ISNUMBER(AVERAGEIFS(ObservedSpeciesData!AA$2:AA$4955,ObservedSpeciesData!$A$2:$A$4955,$A243,ObservedSpeciesData!$D$2:$D$4955,$D243)),AVERAGEIFS(ObservedSpeciesData!AA$2:AA$4955,ObservedSpeciesData!$A$2:$A$4955,$A243,ObservedSpeciesData!$D$2:$D$4955,$D243),"")</f>
        <v/>
      </c>
      <c r="AB243" s="24" t="str">
        <f>IF(ISNUMBER(AVERAGEIFS(ObservedSpeciesData!AB$2:AB$4955,ObservedSpeciesData!$A$2:$A$4955,$A243,ObservedSpeciesData!$D$2:$D$4955,$D243)),AVERAGEIFS(ObservedSpeciesData!AB$2:AB$4955,ObservedSpeciesData!$A$2:$A$4955,$A243,ObservedSpeciesData!$D$2:$D$4955,$D243),"")</f>
        <v/>
      </c>
      <c r="AC243" s="24" t="str">
        <f>IF(ISNUMBER(AVERAGEIFS(ObservedSpeciesData!AC$2:AC$4955,ObservedSpeciesData!$A$2:$A$4955,$A243,ObservedSpeciesData!$D$2:$D$4955,$D243)),AVERAGEIFS(ObservedSpeciesData!AC$2:AC$4955,ObservedSpeciesData!$A$2:$A$4955,$A243,ObservedSpeciesData!$D$2:$D$4955,$D243),"")</f>
        <v/>
      </c>
      <c r="AD243" s="23" t="str">
        <f>IF(ISNUMBER(AVERAGEIFS(ObservedSpeciesData!AD$2:AD$4955,ObservedSpeciesData!$A$2:$A$4955,$A243,ObservedSpeciesData!$D$2:$D$4955,$D243)),AVERAGEIFS(ObservedSpeciesData!AD$2:AD$4955,ObservedSpeciesData!$A$2:$A$4955,$A243,ObservedSpeciesData!$D$2:$D$4955,$D243),"")</f>
        <v/>
      </c>
      <c r="AE243" s="24" t="str">
        <f>IF(ISNUMBER(AVERAGEIFS(ObservedSpeciesData!AE$2:AE$4955,ObservedSpeciesData!$A$2:$A$4955,$A243,ObservedSpeciesData!$D$2:$D$4955,$D243)),AVERAGEIFS(ObservedSpeciesData!AE$2:AE$4955,ObservedSpeciesData!$A$2:$A$4955,$A243,ObservedSpeciesData!$D$2:$D$4955,$D243),"")</f>
        <v/>
      </c>
      <c r="AF243" s="23"/>
      <c r="AG243" s="24"/>
      <c r="AH243" s="23" t="str">
        <f>IF(ISNUMBER(AVERAGEIFS(ObservedSpeciesData!AH$2:AH$4955,ObservedSpeciesData!$A$2:$A$4955,$A243,ObservedSpeciesData!$D$2:$D$4955,$D243)),AVERAGEIFS(ObservedSpeciesData!AH$2:AH$4955,ObservedSpeciesData!$A$2:$A$4955,$A243,ObservedSpeciesData!$D$2:$D$4955,$D243),"")</f>
        <v/>
      </c>
      <c r="AI243" s="23" t="str">
        <f>IF(ISNUMBER(AVERAGEIFS(ObservedSpeciesData!AI$2:AI$4955,ObservedSpeciesData!$A$2:$A$4955,$A243,ObservedSpeciesData!$C$2:$C$4955,$C243,ObservedSpeciesData!$D$2:$D$4955,$D243)),AVERAGEIFS(ObservedSpeciesData!AI$2:AI$4955,ObservedSpeciesData!$A$2:$A$4955,$A243,ObservedSpeciesData!$C$2:$C$4955,$C243,ObservedSpeciesData!$D$2:$D$4955,$D243),"")</f>
        <v/>
      </c>
      <c r="AJ243" s="2">
        <f>COUNTIFS(ObservedSpeciesData!$A$2:$A$828,$A243,ObservedSpeciesData!$D$2:$D$828,$D243)</f>
        <v>1</v>
      </c>
      <c r="AK243" s="2">
        <f t="shared" si="3"/>
        <v>1</v>
      </c>
    </row>
    <row r="244" spans="1:37" x14ac:dyDescent="0.25">
      <c r="A244" s="14" t="s">
        <v>110</v>
      </c>
      <c r="B244" t="s">
        <v>80</v>
      </c>
      <c r="C244" t="s">
        <v>106</v>
      </c>
      <c r="D244" s="13">
        <v>42162</v>
      </c>
      <c r="E244">
        <v>1</v>
      </c>
      <c r="F244">
        <v>100</v>
      </c>
      <c r="G244" s="2" t="s">
        <v>89</v>
      </c>
      <c r="H244" s="2" t="s">
        <v>10</v>
      </c>
      <c r="I244">
        <v>4</v>
      </c>
      <c r="J244" s="2" t="s">
        <v>88</v>
      </c>
      <c r="K244" s="2">
        <f>IF(ISNUMBER(AVERAGEIFS(ObservedSpeciesData!K$2:K$4955,ObservedSpeciesData!$A$2:$A$4955,$A244,ObservedSpeciesData!$D$2:$D$4955,$D244)),AVERAGEIFS(ObservedSpeciesData!K$2:K$4955,ObservedSpeciesData!$A$2:$A$4955,$A244,ObservedSpeciesData!$D$2:$D$4955,$D244),"")</f>
        <v>75</v>
      </c>
      <c r="L244" s="26">
        <f>IF(ISNUMBER(AVERAGEIFS(ObservedSpeciesData!L$2:L$4955,ObservedSpeciesData!$A$2:$A$4955,$A244,ObservedSpeciesData!$D$2:$D$4955,$D244)),AVERAGEIFS(ObservedSpeciesData!L$2:L$4955,ObservedSpeciesData!$A$2:$A$4955,$A244,ObservedSpeciesData!$D$2:$D$4955,$D244),"")</f>
        <v>1662</v>
      </c>
      <c r="M244" s="23">
        <f>IF(ISNUMBER(AVERAGEIFS(ObservedSpeciesData!M$2:M$4955,ObservedSpeciesData!$A$2:$A$4955,$A244,ObservedSpeciesData!$D$2:$D$4955,$D244)),AVERAGEIFS(ObservedSpeciesData!M$2:M$4955,ObservedSpeciesData!$A$2:$A$4955,$A244,ObservedSpeciesData!$D$2:$D$4955,$D244),"")</f>
        <v>166.2</v>
      </c>
      <c r="N244" s="23" t="str">
        <f>IF(ISNUMBER(AVERAGEIFS(ObservedSpeciesData!N$2:N$4955,ObservedSpeciesData!$A$2:$A$4955,$A244,ObservedSpeciesData!$D$2:$D$4955,$D244)),AVERAGEIFS(ObservedSpeciesData!N$2:N$4955,ObservedSpeciesData!$A$2:$A$4955,$A244,ObservedSpeciesData!$D$2:$D$4955,$D244),"")</f>
        <v/>
      </c>
      <c r="O244" s="23" t="str">
        <f>IF(ISNUMBER(AVERAGEIFS(ObservedSpeciesData!O$2:O$4955,ObservedSpeciesData!$A$2:$A$4955,$A244,ObservedSpeciesData!$D$2:$D$4955,$D244)),AVERAGEIFS(ObservedSpeciesData!O$2:O$4955,ObservedSpeciesData!$A$2:$A$4955,$A244,ObservedSpeciesData!$D$2:$D$4955,$D244),"")</f>
        <v/>
      </c>
      <c r="P244" s="23" t="str">
        <f>IF(ISNUMBER(AVERAGEIFS(ObservedSpeciesData!P$2:P$4955,ObservedSpeciesData!$A$2:$A$4955,$A244,ObservedSpeciesData!$C$2:$C$4955,$C244,ObservedSpeciesData!$D$2:$D$4955,$D244)),AVERAGEIFS(ObservedSpeciesData!P$2:P$4955,ObservedSpeciesData!$A$2:$A$4955,$A244,ObservedSpeciesData!$C$2:$C$4955,$C244,ObservedSpeciesData!$D$2:$D$4955,$D244),"")</f>
        <v/>
      </c>
      <c r="Q244" s="23"/>
      <c r="R244" s="25" t="str">
        <f>IF(ISNUMBER(AVERAGEIFS(ObservedSpeciesData!R$2:R$4955,ObservedSpeciesData!$A$2:$A$4955,$A244,ObservedSpeciesData!$D$2:$D$4955,$D244)),AVERAGEIFS(ObservedSpeciesData!R$2:R$4955,ObservedSpeciesData!$A$2:$A$4955,$A244,ObservedSpeciesData!$D$2:$D$4955,$D244),"")</f>
        <v/>
      </c>
      <c r="S244" s="25" t="str">
        <f>IF(ISNUMBER(AVERAGEIFS(ObservedSpeciesData!S$2:S$4955,ObservedSpeciesData!$A$2:$A$4955,$A244,ObservedSpeciesData!$D$2:$D$4955,$D244)),AVERAGEIFS(ObservedSpeciesData!S$2:S$4955,ObservedSpeciesData!$A$2:$A$4955,$A244,ObservedSpeciesData!$D$2:$D$4955,$D244),"")</f>
        <v/>
      </c>
      <c r="T244" s="23" t="str">
        <f>IF(ISNUMBER(AVERAGEIFS(ObservedSpeciesData!T$2:T$4955,ObservedSpeciesData!$A$2:$A$4955,$A244,ObservedSpeciesData!$D$2:$D$4955,$D244)),AVERAGEIFS(ObservedSpeciesData!T$2:T$4955,ObservedSpeciesData!$A$2:$A$4955,$A244,ObservedSpeciesData!$D$2:$D$4955,$D244),"")</f>
        <v/>
      </c>
      <c r="U244" s="24" t="str">
        <f>IF(ISNUMBER(AVERAGEIFS(ObservedSpeciesData!U$2:U$4955,ObservedSpeciesData!$A$2:$A$4955,$A244,ObservedSpeciesData!$C$2:$C$4955,$C244,ObservedSpeciesData!$D$2:$D$4955,$D244)),AVERAGEIFS(ObservedSpeciesData!U$2:U$4955,ObservedSpeciesData!$A$2:$A$4955,$A244,ObservedSpeciesData!$C$2:$C$4955,$C244,ObservedSpeciesData!$D$2:$D$4955,$D244),"")</f>
        <v/>
      </c>
      <c r="V244" s="23" t="str">
        <f>IF(ISNUMBER(AVERAGEIFS(ObservedSpeciesData!V$2:V$4955,ObservedSpeciesData!$A$2:$A$4955,$A244,ObservedSpeciesData!$D$2:$D$4955,$D244)),AVERAGEIFS(ObservedSpeciesData!V$2:V$4955,ObservedSpeciesData!$A$2:$A$4955,$A244,ObservedSpeciesData!$D$2:$D$4955,$D244),"")</f>
        <v/>
      </c>
      <c r="W244" s="23" t="str">
        <f>IF(ISNUMBER(AVERAGEIFS(ObservedSpeciesData!W$2:W$4955,ObservedSpeciesData!$A$2:$A$4955,$A244,ObservedSpeciesData!$D$2:$D$4955,$D244)),AVERAGEIFS(ObservedSpeciesData!W$2:W$4955,ObservedSpeciesData!$A$2:$A$4955,$A244,ObservedSpeciesData!$D$2:$D$4955,$D244),"")</f>
        <v/>
      </c>
      <c r="X244" s="23" t="str">
        <f>IF(ISNUMBER(AVERAGEIFS(ObservedSpeciesData!X$2:X$4955,ObservedSpeciesData!$A$2:$A$4955,$A244,ObservedSpeciesData!$D$2:$D$4955,$D244)),AVERAGEIFS(ObservedSpeciesData!X$2:X$4955,ObservedSpeciesData!$A$2:$A$4955,$A244,ObservedSpeciesData!$D$2:$D$4955,$D244),"")</f>
        <v/>
      </c>
      <c r="Y244" s="23" t="str">
        <f>IF(ISNUMBER(AVERAGEIFS(ObservedSpeciesData!Y$2:Y$4955,ObservedSpeciesData!$A$2:$A$4955,$A244,ObservedSpeciesData!$D$2:$D$4955,$D244)),AVERAGEIFS(ObservedSpeciesData!Y$2:Y$4955,ObservedSpeciesData!$A$2:$A$4955,$A244,ObservedSpeciesData!$D$2:$D$4955,$D244),"")</f>
        <v/>
      </c>
      <c r="Z244" s="23" t="str">
        <f>IF(ISNUMBER(AVERAGEIFS(ObservedSpeciesData!Z$2:Z$4955,ObservedSpeciesData!$A$2:$A$4955,$A244,ObservedSpeciesData!$D$2:$D$4955,$D244)),AVERAGEIFS(ObservedSpeciesData!Z$2:Z$4955,ObservedSpeciesData!$A$2:$A$4955,$A244,ObservedSpeciesData!$D$2:$D$4955,$D244),"")</f>
        <v/>
      </c>
      <c r="AA244" s="23" t="str">
        <f>IF(ISNUMBER(AVERAGEIFS(ObservedSpeciesData!AA$2:AA$4955,ObservedSpeciesData!$A$2:$A$4955,$A244,ObservedSpeciesData!$D$2:$D$4955,$D244)),AVERAGEIFS(ObservedSpeciesData!AA$2:AA$4955,ObservedSpeciesData!$A$2:$A$4955,$A244,ObservedSpeciesData!$D$2:$D$4955,$D244),"")</f>
        <v/>
      </c>
      <c r="AB244" s="24" t="str">
        <f>IF(ISNUMBER(AVERAGEIFS(ObservedSpeciesData!AB$2:AB$4955,ObservedSpeciesData!$A$2:$A$4955,$A244,ObservedSpeciesData!$D$2:$D$4955,$D244)),AVERAGEIFS(ObservedSpeciesData!AB$2:AB$4955,ObservedSpeciesData!$A$2:$A$4955,$A244,ObservedSpeciesData!$D$2:$D$4955,$D244),"")</f>
        <v/>
      </c>
      <c r="AC244" s="24" t="str">
        <f>IF(ISNUMBER(AVERAGEIFS(ObservedSpeciesData!AC$2:AC$4955,ObservedSpeciesData!$A$2:$A$4955,$A244,ObservedSpeciesData!$D$2:$D$4955,$D244)),AVERAGEIFS(ObservedSpeciesData!AC$2:AC$4955,ObservedSpeciesData!$A$2:$A$4955,$A244,ObservedSpeciesData!$D$2:$D$4955,$D244),"")</f>
        <v/>
      </c>
      <c r="AD244" s="23" t="str">
        <f>IF(ISNUMBER(AVERAGEIFS(ObservedSpeciesData!AD$2:AD$4955,ObservedSpeciesData!$A$2:$A$4955,$A244,ObservedSpeciesData!$D$2:$D$4955,$D244)),AVERAGEIFS(ObservedSpeciesData!AD$2:AD$4955,ObservedSpeciesData!$A$2:$A$4955,$A244,ObservedSpeciesData!$D$2:$D$4955,$D244),"")</f>
        <v/>
      </c>
      <c r="AE244" s="24" t="str">
        <f>IF(ISNUMBER(AVERAGEIFS(ObservedSpeciesData!AE$2:AE$4955,ObservedSpeciesData!$A$2:$A$4955,$A244,ObservedSpeciesData!$D$2:$D$4955,$D244)),AVERAGEIFS(ObservedSpeciesData!AE$2:AE$4955,ObservedSpeciesData!$A$2:$A$4955,$A244,ObservedSpeciesData!$D$2:$D$4955,$D244),"")</f>
        <v/>
      </c>
      <c r="AF244" s="23"/>
      <c r="AG244" s="24"/>
      <c r="AH244" s="23" t="str">
        <f>IF(ISNUMBER(AVERAGEIFS(ObservedSpeciesData!AH$2:AH$4955,ObservedSpeciesData!$A$2:$A$4955,$A244,ObservedSpeciesData!$D$2:$D$4955,$D244)),AVERAGEIFS(ObservedSpeciesData!AH$2:AH$4955,ObservedSpeciesData!$A$2:$A$4955,$A244,ObservedSpeciesData!$D$2:$D$4955,$D244),"")</f>
        <v/>
      </c>
      <c r="AI244" s="23" t="str">
        <f>IF(ISNUMBER(AVERAGEIFS(ObservedSpeciesData!AI$2:AI$4955,ObservedSpeciesData!$A$2:$A$4955,$A244,ObservedSpeciesData!$C$2:$C$4955,$C244,ObservedSpeciesData!$D$2:$D$4955,$D244)),AVERAGEIFS(ObservedSpeciesData!AI$2:AI$4955,ObservedSpeciesData!$A$2:$A$4955,$A244,ObservedSpeciesData!$C$2:$C$4955,$C244,ObservedSpeciesData!$D$2:$D$4955,$D244),"")</f>
        <v/>
      </c>
      <c r="AJ244" s="2">
        <f>COUNTIFS(ObservedSpeciesData!$A$2:$A$828,$A244,ObservedSpeciesData!$D$2:$D$828,$D244)</f>
        <v>1</v>
      </c>
      <c r="AK244" s="2">
        <f t="shared" si="3"/>
        <v>1</v>
      </c>
    </row>
    <row r="245" spans="1:37" x14ac:dyDescent="0.25">
      <c r="A245" s="14" t="s">
        <v>109</v>
      </c>
      <c r="B245" t="s">
        <v>80</v>
      </c>
      <c r="C245" t="s">
        <v>106</v>
      </c>
      <c r="D245" s="13">
        <v>42162</v>
      </c>
      <c r="E245">
        <v>1</v>
      </c>
      <c r="F245">
        <v>200</v>
      </c>
      <c r="G245" s="2" t="s">
        <v>89</v>
      </c>
      <c r="H245" s="2" t="s">
        <v>10</v>
      </c>
      <c r="I245">
        <v>4</v>
      </c>
      <c r="J245" s="2" t="s">
        <v>88</v>
      </c>
      <c r="K245" s="2">
        <f>IF(ISNUMBER(AVERAGEIFS(ObservedSpeciesData!K$2:K$4955,ObservedSpeciesData!$A$2:$A$4955,$A245,ObservedSpeciesData!$D$2:$D$4955,$D245)),AVERAGEIFS(ObservedSpeciesData!K$2:K$4955,ObservedSpeciesData!$A$2:$A$4955,$A245,ObservedSpeciesData!$D$2:$D$4955,$D245),"")</f>
        <v>150</v>
      </c>
      <c r="L245" s="26">
        <f>IF(ISNUMBER(AVERAGEIFS(ObservedSpeciesData!L$2:L$4955,ObservedSpeciesData!$A$2:$A$4955,$A245,ObservedSpeciesData!$D$2:$D$4955,$D245)),AVERAGEIFS(ObservedSpeciesData!L$2:L$4955,ObservedSpeciesData!$A$2:$A$4955,$A245,ObservedSpeciesData!$D$2:$D$4955,$D245),"")</f>
        <v>1830</v>
      </c>
      <c r="M245" s="23">
        <f>IF(ISNUMBER(AVERAGEIFS(ObservedSpeciesData!M$2:M$4955,ObservedSpeciesData!$A$2:$A$4955,$A245,ObservedSpeciesData!$D$2:$D$4955,$D245)),AVERAGEIFS(ObservedSpeciesData!M$2:M$4955,ObservedSpeciesData!$A$2:$A$4955,$A245,ObservedSpeciesData!$D$2:$D$4955,$D245),"")</f>
        <v>183</v>
      </c>
      <c r="N245" s="23" t="str">
        <f>IF(ISNUMBER(AVERAGEIFS(ObservedSpeciesData!N$2:N$4955,ObservedSpeciesData!$A$2:$A$4955,$A245,ObservedSpeciesData!$D$2:$D$4955,$D245)),AVERAGEIFS(ObservedSpeciesData!N$2:N$4955,ObservedSpeciesData!$A$2:$A$4955,$A245,ObservedSpeciesData!$D$2:$D$4955,$D245),"")</f>
        <v/>
      </c>
      <c r="O245" s="23" t="str">
        <f>IF(ISNUMBER(AVERAGEIFS(ObservedSpeciesData!O$2:O$4955,ObservedSpeciesData!$A$2:$A$4955,$A245,ObservedSpeciesData!$D$2:$D$4955,$D245)),AVERAGEIFS(ObservedSpeciesData!O$2:O$4955,ObservedSpeciesData!$A$2:$A$4955,$A245,ObservedSpeciesData!$D$2:$D$4955,$D245),"")</f>
        <v/>
      </c>
      <c r="P245" s="23" t="str">
        <f>IF(ISNUMBER(AVERAGEIFS(ObservedSpeciesData!P$2:P$4955,ObservedSpeciesData!$A$2:$A$4955,$A245,ObservedSpeciesData!$C$2:$C$4955,$C245,ObservedSpeciesData!$D$2:$D$4955,$D245)),AVERAGEIFS(ObservedSpeciesData!P$2:P$4955,ObservedSpeciesData!$A$2:$A$4955,$A245,ObservedSpeciesData!$C$2:$C$4955,$C245,ObservedSpeciesData!$D$2:$D$4955,$D245),"")</f>
        <v/>
      </c>
      <c r="Q245" s="23"/>
      <c r="R245" s="25" t="str">
        <f>IF(ISNUMBER(AVERAGEIFS(ObservedSpeciesData!R$2:R$4955,ObservedSpeciesData!$A$2:$A$4955,$A245,ObservedSpeciesData!$D$2:$D$4955,$D245)),AVERAGEIFS(ObservedSpeciesData!R$2:R$4955,ObservedSpeciesData!$A$2:$A$4955,$A245,ObservedSpeciesData!$D$2:$D$4955,$D245),"")</f>
        <v/>
      </c>
      <c r="S245" s="25" t="str">
        <f>IF(ISNUMBER(AVERAGEIFS(ObservedSpeciesData!S$2:S$4955,ObservedSpeciesData!$A$2:$A$4955,$A245,ObservedSpeciesData!$D$2:$D$4955,$D245)),AVERAGEIFS(ObservedSpeciesData!S$2:S$4955,ObservedSpeciesData!$A$2:$A$4955,$A245,ObservedSpeciesData!$D$2:$D$4955,$D245),"")</f>
        <v/>
      </c>
      <c r="T245" s="23" t="str">
        <f>IF(ISNUMBER(AVERAGEIFS(ObservedSpeciesData!T$2:T$4955,ObservedSpeciesData!$A$2:$A$4955,$A245,ObservedSpeciesData!$D$2:$D$4955,$D245)),AVERAGEIFS(ObservedSpeciesData!T$2:T$4955,ObservedSpeciesData!$A$2:$A$4955,$A245,ObservedSpeciesData!$D$2:$D$4955,$D245),"")</f>
        <v/>
      </c>
      <c r="U245" s="24" t="str">
        <f>IF(ISNUMBER(AVERAGEIFS(ObservedSpeciesData!U$2:U$4955,ObservedSpeciesData!$A$2:$A$4955,$A245,ObservedSpeciesData!$C$2:$C$4955,$C245,ObservedSpeciesData!$D$2:$D$4955,$D245)),AVERAGEIFS(ObservedSpeciesData!U$2:U$4955,ObservedSpeciesData!$A$2:$A$4955,$A245,ObservedSpeciesData!$C$2:$C$4955,$C245,ObservedSpeciesData!$D$2:$D$4955,$D245),"")</f>
        <v/>
      </c>
      <c r="V245" s="23" t="str">
        <f>IF(ISNUMBER(AVERAGEIFS(ObservedSpeciesData!V$2:V$4955,ObservedSpeciesData!$A$2:$A$4955,$A245,ObservedSpeciesData!$D$2:$D$4955,$D245)),AVERAGEIFS(ObservedSpeciesData!V$2:V$4955,ObservedSpeciesData!$A$2:$A$4955,$A245,ObservedSpeciesData!$D$2:$D$4955,$D245),"")</f>
        <v/>
      </c>
      <c r="W245" s="23" t="str">
        <f>IF(ISNUMBER(AVERAGEIFS(ObservedSpeciesData!W$2:W$4955,ObservedSpeciesData!$A$2:$A$4955,$A245,ObservedSpeciesData!$D$2:$D$4955,$D245)),AVERAGEIFS(ObservedSpeciesData!W$2:W$4955,ObservedSpeciesData!$A$2:$A$4955,$A245,ObservedSpeciesData!$D$2:$D$4955,$D245),"")</f>
        <v/>
      </c>
      <c r="X245" s="23" t="str">
        <f>IF(ISNUMBER(AVERAGEIFS(ObservedSpeciesData!X$2:X$4955,ObservedSpeciesData!$A$2:$A$4955,$A245,ObservedSpeciesData!$D$2:$D$4955,$D245)),AVERAGEIFS(ObservedSpeciesData!X$2:X$4955,ObservedSpeciesData!$A$2:$A$4955,$A245,ObservedSpeciesData!$D$2:$D$4955,$D245),"")</f>
        <v/>
      </c>
      <c r="Y245" s="23" t="str">
        <f>IF(ISNUMBER(AVERAGEIFS(ObservedSpeciesData!Y$2:Y$4955,ObservedSpeciesData!$A$2:$A$4955,$A245,ObservedSpeciesData!$D$2:$D$4955,$D245)),AVERAGEIFS(ObservedSpeciesData!Y$2:Y$4955,ObservedSpeciesData!$A$2:$A$4955,$A245,ObservedSpeciesData!$D$2:$D$4955,$D245),"")</f>
        <v/>
      </c>
      <c r="Z245" s="23" t="str">
        <f>IF(ISNUMBER(AVERAGEIFS(ObservedSpeciesData!Z$2:Z$4955,ObservedSpeciesData!$A$2:$A$4955,$A245,ObservedSpeciesData!$D$2:$D$4955,$D245)),AVERAGEIFS(ObservedSpeciesData!Z$2:Z$4955,ObservedSpeciesData!$A$2:$A$4955,$A245,ObservedSpeciesData!$D$2:$D$4955,$D245),"")</f>
        <v/>
      </c>
      <c r="AA245" s="23" t="str">
        <f>IF(ISNUMBER(AVERAGEIFS(ObservedSpeciesData!AA$2:AA$4955,ObservedSpeciesData!$A$2:$A$4955,$A245,ObservedSpeciesData!$D$2:$D$4955,$D245)),AVERAGEIFS(ObservedSpeciesData!AA$2:AA$4955,ObservedSpeciesData!$A$2:$A$4955,$A245,ObservedSpeciesData!$D$2:$D$4955,$D245),"")</f>
        <v/>
      </c>
      <c r="AB245" s="24" t="str">
        <f>IF(ISNUMBER(AVERAGEIFS(ObservedSpeciesData!AB$2:AB$4955,ObservedSpeciesData!$A$2:$A$4955,$A245,ObservedSpeciesData!$D$2:$D$4955,$D245)),AVERAGEIFS(ObservedSpeciesData!AB$2:AB$4955,ObservedSpeciesData!$A$2:$A$4955,$A245,ObservedSpeciesData!$D$2:$D$4955,$D245),"")</f>
        <v/>
      </c>
      <c r="AC245" s="24" t="str">
        <f>IF(ISNUMBER(AVERAGEIFS(ObservedSpeciesData!AC$2:AC$4955,ObservedSpeciesData!$A$2:$A$4955,$A245,ObservedSpeciesData!$D$2:$D$4955,$D245)),AVERAGEIFS(ObservedSpeciesData!AC$2:AC$4955,ObservedSpeciesData!$A$2:$A$4955,$A245,ObservedSpeciesData!$D$2:$D$4955,$D245),"")</f>
        <v/>
      </c>
      <c r="AD245" s="23" t="str">
        <f>IF(ISNUMBER(AVERAGEIFS(ObservedSpeciesData!AD$2:AD$4955,ObservedSpeciesData!$A$2:$A$4955,$A245,ObservedSpeciesData!$D$2:$D$4955,$D245)),AVERAGEIFS(ObservedSpeciesData!AD$2:AD$4955,ObservedSpeciesData!$A$2:$A$4955,$A245,ObservedSpeciesData!$D$2:$D$4955,$D245),"")</f>
        <v/>
      </c>
      <c r="AE245" s="24" t="str">
        <f>IF(ISNUMBER(AVERAGEIFS(ObservedSpeciesData!AE$2:AE$4955,ObservedSpeciesData!$A$2:$A$4955,$A245,ObservedSpeciesData!$D$2:$D$4955,$D245)),AVERAGEIFS(ObservedSpeciesData!AE$2:AE$4955,ObservedSpeciesData!$A$2:$A$4955,$A245,ObservedSpeciesData!$D$2:$D$4955,$D245),"")</f>
        <v/>
      </c>
      <c r="AF245" s="23"/>
      <c r="AG245" s="24"/>
      <c r="AH245" s="23" t="str">
        <f>IF(ISNUMBER(AVERAGEIFS(ObservedSpeciesData!AH$2:AH$4955,ObservedSpeciesData!$A$2:$A$4955,$A245,ObservedSpeciesData!$D$2:$D$4955,$D245)),AVERAGEIFS(ObservedSpeciesData!AH$2:AH$4955,ObservedSpeciesData!$A$2:$A$4955,$A245,ObservedSpeciesData!$D$2:$D$4955,$D245),"")</f>
        <v/>
      </c>
      <c r="AI245" s="23" t="str">
        <f>IF(ISNUMBER(AVERAGEIFS(ObservedSpeciesData!AI$2:AI$4955,ObservedSpeciesData!$A$2:$A$4955,$A245,ObservedSpeciesData!$C$2:$C$4955,$C245,ObservedSpeciesData!$D$2:$D$4955,$D245)),AVERAGEIFS(ObservedSpeciesData!AI$2:AI$4955,ObservedSpeciesData!$A$2:$A$4955,$A245,ObservedSpeciesData!$C$2:$C$4955,$C245,ObservedSpeciesData!$D$2:$D$4955,$D245),"")</f>
        <v/>
      </c>
      <c r="AJ245" s="2">
        <f>COUNTIFS(ObservedSpeciesData!$A$2:$A$828,$A245,ObservedSpeciesData!$D$2:$D$828,$D245)</f>
        <v>1</v>
      </c>
      <c r="AK245" s="2">
        <f t="shared" si="3"/>
        <v>1</v>
      </c>
    </row>
    <row r="246" spans="1:37" x14ac:dyDescent="0.25">
      <c r="A246" s="14" t="s">
        <v>108</v>
      </c>
      <c r="B246" t="s">
        <v>80</v>
      </c>
      <c r="C246" t="s">
        <v>106</v>
      </c>
      <c r="D246" s="13">
        <v>42162</v>
      </c>
      <c r="E246">
        <v>1</v>
      </c>
      <c r="F246">
        <v>350</v>
      </c>
      <c r="G246" s="2" t="s">
        <v>89</v>
      </c>
      <c r="H246" s="2" t="s">
        <v>10</v>
      </c>
      <c r="I246">
        <v>4</v>
      </c>
      <c r="J246" s="2" t="s">
        <v>88</v>
      </c>
      <c r="K246" s="2">
        <f>IF(ISNUMBER(AVERAGEIFS(ObservedSpeciesData!K$2:K$4955,ObservedSpeciesData!$A$2:$A$4955,$A246,ObservedSpeciesData!$D$2:$D$4955,$D246)),AVERAGEIFS(ObservedSpeciesData!K$2:K$4955,ObservedSpeciesData!$A$2:$A$4955,$A246,ObservedSpeciesData!$D$2:$D$4955,$D246),"")</f>
        <v>262.5</v>
      </c>
      <c r="L246" s="26">
        <f>IF(ISNUMBER(AVERAGEIFS(ObservedSpeciesData!L$2:L$4955,ObservedSpeciesData!$A$2:$A$4955,$A246,ObservedSpeciesData!$D$2:$D$4955,$D246)),AVERAGEIFS(ObservedSpeciesData!L$2:L$4955,ObservedSpeciesData!$A$2:$A$4955,$A246,ObservedSpeciesData!$D$2:$D$4955,$D246),"")</f>
        <v>1858</v>
      </c>
      <c r="M246" s="23">
        <f>IF(ISNUMBER(AVERAGEIFS(ObservedSpeciesData!M$2:M$4955,ObservedSpeciesData!$A$2:$A$4955,$A246,ObservedSpeciesData!$D$2:$D$4955,$D246)),AVERAGEIFS(ObservedSpeciesData!M$2:M$4955,ObservedSpeciesData!$A$2:$A$4955,$A246,ObservedSpeciesData!$D$2:$D$4955,$D246),"")</f>
        <v>185.8</v>
      </c>
      <c r="N246" s="23" t="str">
        <f>IF(ISNUMBER(AVERAGEIFS(ObservedSpeciesData!N$2:N$4955,ObservedSpeciesData!$A$2:$A$4955,$A246,ObservedSpeciesData!$D$2:$D$4955,$D246)),AVERAGEIFS(ObservedSpeciesData!N$2:N$4955,ObservedSpeciesData!$A$2:$A$4955,$A246,ObservedSpeciesData!$D$2:$D$4955,$D246),"")</f>
        <v/>
      </c>
      <c r="O246" s="23" t="str">
        <f>IF(ISNUMBER(AVERAGEIFS(ObservedSpeciesData!O$2:O$4955,ObservedSpeciesData!$A$2:$A$4955,$A246,ObservedSpeciesData!$D$2:$D$4955,$D246)),AVERAGEIFS(ObservedSpeciesData!O$2:O$4955,ObservedSpeciesData!$A$2:$A$4955,$A246,ObservedSpeciesData!$D$2:$D$4955,$D246),"")</f>
        <v/>
      </c>
      <c r="P246" s="23" t="str">
        <f>IF(ISNUMBER(AVERAGEIFS(ObservedSpeciesData!P$2:P$4955,ObservedSpeciesData!$A$2:$A$4955,$A246,ObservedSpeciesData!$C$2:$C$4955,$C246,ObservedSpeciesData!$D$2:$D$4955,$D246)),AVERAGEIFS(ObservedSpeciesData!P$2:P$4955,ObservedSpeciesData!$A$2:$A$4955,$A246,ObservedSpeciesData!$C$2:$C$4955,$C246,ObservedSpeciesData!$D$2:$D$4955,$D246),"")</f>
        <v/>
      </c>
      <c r="Q246" s="23"/>
      <c r="R246" s="25" t="str">
        <f>IF(ISNUMBER(AVERAGEIFS(ObservedSpeciesData!R$2:R$4955,ObservedSpeciesData!$A$2:$A$4955,$A246,ObservedSpeciesData!$D$2:$D$4955,$D246)),AVERAGEIFS(ObservedSpeciesData!R$2:R$4955,ObservedSpeciesData!$A$2:$A$4955,$A246,ObservedSpeciesData!$D$2:$D$4955,$D246),"")</f>
        <v/>
      </c>
      <c r="S246" s="25" t="str">
        <f>IF(ISNUMBER(AVERAGEIFS(ObservedSpeciesData!S$2:S$4955,ObservedSpeciesData!$A$2:$A$4955,$A246,ObservedSpeciesData!$D$2:$D$4955,$D246)),AVERAGEIFS(ObservedSpeciesData!S$2:S$4955,ObservedSpeciesData!$A$2:$A$4955,$A246,ObservedSpeciesData!$D$2:$D$4955,$D246),"")</f>
        <v/>
      </c>
      <c r="T246" s="23" t="str">
        <f>IF(ISNUMBER(AVERAGEIFS(ObservedSpeciesData!T$2:T$4955,ObservedSpeciesData!$A$2:$A$4955,$A246,ObservedSpeciesData!$D$2:$D$4955,$D246)),AVERAGEIFS(ObservedSpeciesData!T$2:T$4955,ObservedSpeciesData!$A$2:$A$4955,$A246,ObservedSpeciesData!$D$2:$D$4955,$D246),"")</f>
        <v/>
      </c>
      <c r="U246" s="24" t="str">
        <f>IF(ISNUMBER(AVERAGEIFS(ObservedSpeciesData!U$2:U$4955,ObservedSpeciesData!$A$2:$A$4955,$A246,ObservedSpeciesData!$C$2:$C$4955,$C246,ObservedSpeciesData!$D$2:$D$4955,$D246)),AVERAGEIFS(ObservedSpeciesData!U$2:U$4955,ObservedSpeciesData!$A$2:$A$4955,$A246,ObservedSpeciesData!$C$2:$C$4955,$C246,ObservedSpeciesData!$D$2:$D$4955,$D246),"")</f>
        <v/>
      </c>
      <c r="V246" s="23" t="str">
        <f>IF(ISNUMBER(AVERAGEIFS(ObservedSpeciesData!V$2:V$4955,ObservedSpeciesData!$A$2:$A$4955,$A246,ObservedSpeciesData!$D$2:$D$4955,$D246)),AVERAGEIFS(ObservedSpeciesData!V$2:V$4955,ObservedSpeciesData!$A$2:$A$4955,$A246,ObservedSpeciesData!$D$2:$D$4955,$D246),"")</f>
        <v/>
      </c>
      <c r="W246" s="23" t="str">
        <f>IF(ISNUMBER(AVERAGEIFS(ObservedSpeciesData!W$2:W$4955,ObservedSpeciesData!$A$2:$A$4955,$A246,ObservedSpeciesData!$D$2:$D$4955,$D246)),AVERAGEIFS(ObservedSpeciesData!W$2:W$4955,ObservedSpeciesData!$A$2:$A$4955,$A246,ObservedSpeciesData!$D$2:$D$4955,$D246),"")</f>
        <v/>
      </c>
      <c r="X246" s="23" t="str">
        <f>IF(ISNUMBER(AVERAGEIFS(ObservedSpeciesData!X$2:X$4955,ObservedSpeciesData!$A$2:$A$4955,$A246,ObservedSpeciesData!$D$2:$D$4955,$D246)),AVERAGEIFS(ObservedSpeciesData!X$2:X$4955,ObservedSpeciesData!$A$2:$A$4955,$A246,ObservedSpeciesData!$D$2:$D$4955,$D246),"")</f>
        <v/>
      </c>
      <c r="Y246" s="23" t="str">
        <f>IF(ISNUMBER(AVERAGEIFS(ObservedSpeciesData!Y$2:Y$4955,ObservedSpeciesData!$A$2:$A$4955,$A246,ObservedSpeciesData!$D$2:$D$4955,$D246)),AVERAGEIFS(ObservedSpeciesData!Y$2:Y$4955,ObservedSpeciesData!$A$2:$A$4955,$A246,ObservedSpeciesData!$D$2:$D$4955,$D246),"")</f>
        <v/>
      </c>
      <c r="Z246" s="23" t="str">
        <f>IF(ISNUMBER(AVERAGEIFS(ObservedSpeciesData!Z$2:Z$4955,ObservedSpeciesData!$A$2:$A$4955,$A246,ObservedSpeciesData!$D$2:$D$4955,$D246)),AVERAGEIFS(ObservedSpeciesData!Z$2:Z$4955,ObservedSpeciesData!$A$2:$A$4955,$A246,ObservedSpeciesData!$D$2:$D$4955,$D246),"")</f>
        <v/>
      </c>
      <c r="AA246" s="23" t="str">
        <f>IF(ISNUMBER(AVERAGEIFS(ObservedSpeciesData!AA$2:AA$4955,ObservedSpeciesData!$A$2:$A$4955,$A246,ObservedSpeciesData!$D$2:$D$4955,$D246)),AVERAGEIFS(ObservedSpeciesData!AA$2:AA$4955,ObservedSpeciesData!$A$2:$A$4955,$A246,ObservedSpeciesData!$D$2:$D$4955,$D246),"")</f>
        <v/>
      </c>
      <c r="AB246" s="24" t="str">
        <f>IF(ISNUMBER(AVERAGEIFS(ObservedSpeciesData!AB$2:AB$4955,ObservedSpeciesData!$A$2:$A$4955,$A246,ObservedSpeciesData!$D$2:$D$4955,$D246)),AVERAGEIFS(ObservedSpeciesData!AB$2:AB$4955,ObservedSpeciesData!$A$2:$A$4955,$A246,ObservedSpeciesData!$D$2:$D$4955,$D246),"")</f>
        <v/>
      </c>
      <c r="AC246" s="24" t="str">
        <f>IF(ISNUMBER(AVERAGEIFS(ObservedSpeciesData!AC$2:AC$4955,ObservedSpeciesData!$A$2:$A$4955,$A246,ObservedSpeciesData!$D$2:$D$4955,$D246)),AVERAGEIFS(ObservedSpeciesData!AC$2:AC$4955,ObservedSpeciesData!$A$2:$A$4955,$A246,ObservedSpeciesData!$D$2:$D$4955,$D246),"")</f>
        <v/>
      </c>
      <c r="AD246" s="23" t="str">
        <f>IF(ISNUMBER(AVERAGEIFS(ObservedSpeciesData!AD$2:AD$4955,ObservedSpeciesData!$A$2:$A$4955,$A246,ObservedSpeciesData!$D$2:$D$4955,$D246)),AVERAGEIFS(ObservedSpeciesData!AD$2:AD$4955,ObservedSpeciesData!$A$2:$A$4955,$A246,ObservedSpeciesData!$D$2:$D$4955,$D246),"")</f>
        <v/>
      </c>
      <c r="AE246" s="24" t="str">
        <f>IF(ISNUMBER(AVERAGEIFS(ObservedSpeciesData!AE$2:AE$4955,ObservedSpeciesData!$A$2:$A$4955,$A246,ObservedSpeciesData!$D$2:$D$4955,$D246)),AVERAGEIFS(ObservedSpeciesData!AE$2:AE$4955,ObservedSpeciesData!$A$2:$A$4955,$A246,ObservedSpeciesData!$D$2:$D$4955,$D246),"")</f>
        <v/>
      </c>
      <c r="AF246" s="23"/>
      <c r="AG246" s="24"/>
      <c r="AH246" s="23" t="str">
        <f>IF(ISNUMBER(AVERAGEIFS(ObservedSpeciesData!AH$2:AH$4955,ObservedSpeciesData!$A$2:$A$4955,$A246,ObservedSpeciesData!$D$2:$D$4955,$D246)),AVERAGEIFS(ObservedSpeciesData!AH$2:AH$4955,ObservedSpeciesData!$A$2:$A$4955,$A246,ObservedSpeciesData!$D$2:$D$4955,$D246),"")</f>
        <v/>
      </c>
      <c r="AI246" s="23" t="str">
        <f>IF(ISNUMBER(AVERAGEIFS(ObservedSpeciesData!AI$2:AI$4955,ObservedSpeciesData!$A$2:$A$4955,$A246,ObservedSpeciesData!$C$2:$C$4955,$C246,ObservedSpeciesData!$D$2:$D$4955,$D246)),AVERAGEIFS(ObservedSpeciesData!AI$2:AI$4955,ObservedSpeciesData!$A$2:$A$4955,$A246,ObservedSpeciesData!$C$2:$C$4955,$C246,ObservedSpeciesData!$D$2:$D$4955,$D246),"")</f>
        <v/>
      </c>
      <c r="AJ246" s="2">
        <f>COUNTIFS(ObservedSpeciesData!$A$2:$A$828,$A246,ObservedSpeciesData!$D$2:$D$828,$D246)</f>
        <v>1</v>
      </c>
      <c r="AK246" s="2">
        <f t="shared" si="3"/>
        <v>1</v>
      </c>
    </row>
    <row r="247" spans="1:37" x14ac:dyDescent="0.25">
      <c r="A247" s="14" t="s">
        <v>107</v>
      </c>
      <c r="B247" t="s">
        <v>80</v>
      </c>
      <c r="C247" t="s">
        <v>106</v>
      </c>
      <c r="D247" s="13">
        <v>42162</v>
      </c>
      <c r="E247">
        <v>1</v>
      </c>
      <c r="F247">
        <v>500</v>
      </c>
      <c r="G247" s="2" t="s">
        <v>89</v>
      </c>
      <c r="H247" s="2" t="s">
        <v>10</v>
      </c>
      <c r="I247">
        <v>4</v>
      </c>
      <c r="J247" s="2" t="s">
        <v>88</v>
      </c>
      <c r="K247" s="2">
        <f>IF(ISNUMBER(AVERAGEIFS(ObservedSpeciesData!K$2:K$4955,ObservedSpeciesData!$A$2:$A$4955,$A247,ObservedSpeciesData!$D$2:$D$4955,$D247)),AVERAGEIFS(ObservedSpeciesData!K$2:K$4955,ObservedSpeciesData!$A$2:$A$4955,$A247,ObservedSpeciesData!$D$2:$D$4955,$D247),"")</f>
        <v>375</v>
      </c>
      <c r="L247" s="26">
        <f>IF(ISNUMBER(AVERAGEIFS(ObservedSpeciesData!L$2:L$4955,ObservedSpeciesData!$A$2:$A$4955,$A247,ObservedSpeciesData!$D$2:$D$4955,$D247)),AVERAGEIFS(ObservedSpeciesData!L$2:L$4955,ObservedSpeciesData!$A$2:$A$4955,$A247,ObservedSpeciesData!$D$2:$D$4955,$D247),"")</f>
        <v>1704</v>
      </c>
      <c r="M247" s="23">
        <f>IF(ISNUMBER(AVERAGEIFS(ObservedSpeciesData!M$2:M$4955,ObservedSpeciesData!$A$2:$A$4955,$A247,ObservedSpeciesData!$D$2:$D$4955,$D247)),AVERAGEIFS(ObservedSpeciesData!M$2:M$4955,ObservedSpeciesData!$A$2:$A$4955,$A247,ObservedSpeciesData!$D$2:$D$4955,$D247),"")</f>
        <v>170.4</v>
      </c>
      <c r="N247" s="23" t="str">
        <f>IF(ISNUMBER(AVERAGEIFS(ObservedSpeciesData!N$2:N$4955,ObservedSpeciesData!$A$2:$A$4955,$A247,ObservedSpeciesData!$D$2:$D$4955,$D247)),AVERAGEIFS(ObservedSpeciesData!N$2:N$4955,ObservedSpeciesData!$A$2:$A$4955,$A247,ObservedSpeciesData!$D$2:$D$4955,$D247),"")</f>
        <v/>
      </c>
      <c r="O247" s="23" t="str">
        <f>IF(ISNUMBER(AVERAGEIFS(ObservedSpeciesData!O$2:O$4955,ObservedSpeciesData!$A$2:$A$4955,$A247,ObservedSpeciesData!$D$2:$D$4955,$D247)),AVERAGEIFS(ObservedSpeciesData!O$2:O$4955,ObservedSpeciesData!$A$2:$A$4955,$A247,ObservedSpeciesData!$D$2:$D$4955,$D247),"")</f>
        <v/>
      </c>
      <c r="P247" s="23" t="str">
        <f>IF(ISNUMBER(AVERAGEIFS(ObservedSpeciesData!P$2:P$4955,ObservedSpeciesData!$A$2:$A$4955,$A247,ObservedSpeciesData!$C$2:$C$4955,$C247,ObservedSpeciesData!$D$2:$D$4955,$D247)),AVERAGEIFS(ObservedSpeciesData!P$2:P$4955,ObservedSpeciesData!$A$2:$A$4955,$A247,ObservedSpeciesData!$C$2:$C$4955,$C247,ObservedSpeciesData!$D$2:$D$4955,$D247),"")</f>
        <v/>
      </c>
      <c r="Q247" s="23"/>
      <c r="R247" s="25" t="str">
        <f>IF(ISNUMBER(AVERAGEIFS(ObservedSpeciesData!R$2:R$4955,ObservedSpeciesData!$A$2:$A$4955,$A247,ObservedSpeciesData!$D$2:$D$4955,$D247)),AVERAGEIFS(ObservedSpeciesData!R$2:R$4955,ObservedSpeciesData!$A$2:$A$4955,$A247,ObservedSpeciesData!$D$2:$D$4955,$D247),"")</f>
        <v/>
      </c>
      <c r="S247" s="25" t="str">
        <f>IF(ISNUMBER(AVERAGEIFS(ObservedSpeciesData!S$2:S$4955,ObservedSpeciesData!$A$2:$A$4955,$A247,ObservedSpeciesData!$D$2:$D$4955,$D247)),AVERAGEIFS(ObservedSpeciesData!S$2:S$4955,ObservedSpeciesData!$A$2:$A$4955,$A247,ObservedSpeciesData!$D$2:$D$4955,$D247),"")</f>
        <v/>
      </c>
      <c r="T247" s="23" t="str">
        <f>IF(ISNUMBER(AVERAGEIFS(ObservedSpeciesData!T$2:T$4955,ObservedSpeciesData!$A$2:$A$4955,$A247,ObservedSpeciesData!$D$2:$D$4955,$D247)),AVERAGEIFS(ObservedSpeciesData!T$2:T$4955,ObservedSpeciesData!$A$2:$A$4955,$A247,ObservedSpeciesData!$D$2:$D$4955,$D247),"")</f>
        <v/>
      </c>
      <c r="U247" s="24" t="str">
        <f>IF(ISNUMBER(AVERAGEIFS(ObservedSpeciesData!U$2:U$4955,ObservedSpeciesData!$A$2:$A$4955,$A247,ObservedSpeciesData!$C$2:$C$4955,$C247,ObservedSpeciesData!$D$2:$D$4955,$D247)),AVERAGEIFS(ObservedSpeciesData!U$2:U$4955,ObservedSpeciesData!$A$2:$A$4955,$A247,ObservedSpeciesData!$C$2:$C$4955,$C247,ObservedSpeciesData!$D$2:$D$4955,$D247),"")</f>
        <v/>
      </c>
      <c r="V247" s="23" t="str">
        <f>IF(ISNUMBER(AVERAGEIFS(ObservedSpeciesData!V$2:V$4955,ObservedSpeciesData!$A$2:$A$4955,$A247,ObservedSpeciesData!$D$2:$D$4955,$D247)),AVERAGEIFS(ObservedSpeciesData!V$2:V$4955,ObservedSpeciesData!$A$2:$A$4955,$A247,ObservedSpeciesData!$D$2:$D$4955,$D247),"")</f>
        <v/>
      </c>
      <c r="W247" s="23" t="str">
        <f>IF(ISNUMBER(AVERAGEIFS(ObservedSpeciesData!W$2:W$4955,ObservedSpeciesData!$A$2:$A$4955,$A247,ObservedSpeciesData!$D$2:$D$4955,$D247)),AVERAGEIFS(ObservedSpeciesData!W$2:W$4955,ObservedSpeciesData!$A$2:$A$4955,$A247,ObservedSpeciesData!$D$2:$D$4955,$D247),"")</f>
        <v/>
      </c>
      <c r="X247" s="23" t="str">
        <f>IF(ISNUMBER(AVERAGEIFS(ObservedSpeciesData!X$2:X$4955,ObservedSpeciesData!$A$2:$A$4955,$A247,ObservedSpeciesData!$D$2:$D$4955,$D247)),AVERAGEIFS(ObservedSpeciesData!X$2:X$4955,ObservedSpeciesData!$A$2:$A$4955,$A247,ObservedSpeciesData!$D$2:$D$4955,$D247),"")</f>
        <v/>
      </c>
      <c r="Y247" s="23" t="str">
        <f>IF(ISNUMBER(AVERAGEIFS(ObservedSpeciesData!Y$2:Y$4955,ObservedSpeciesData!$A$2:$A$4955,$A247,ObservedSpeciesData!$D$2:$D$4955,$D247)),AVERAGEIFS(ObservedSpeciesData!Y$2:Y$4955,ObservedSpeciesData!$A$2:$A$4955,$A247,ObservedSpeciesData!$D$2:$D$4955,$D247),"")</f>
        <v/>
      </c>
      <c r="Z247" s="23" t="str">
        <f>IF(ISNUMBER(AVERAGEIFS(ObservedSpeciesData!Z$2:Z$4955,ObservedSpeciesData!$A$2:$A$4955,$A247,ObservedSpeciesData!$D$2:$D$4955,$D247)),AVERAGEIFS(ObservedSpeciesData!Z$2:Z$4955,ObservedSpeciesData!$A$2:$A$4955,$A247,ObservedSpeciesData!$D$2:$D$4955,$D247),"")</f>
        <v/>
      </c>
      <c r="AA247" s="23" t="str">
        <f>IF(ISNUMBER(AVERAGEIFS(ObservedSpeciesData!AA$2:AA$4955,ObservedSpeciesData!$A$2:$A$4955,$A247,ObservedSpeciesData!$D$2:$D$4955,$D247)),AVERAGEIFS(ObservedSpeciesData!AA$2:AA$4955,ObservedSpeciesData!$A$2:$A$4955,$A247,ObservedSpeciesData!$D$2:$D$4955,$D247),"")</f>
        <v/>
      </c>
      <c r="AB247" s="24" t="str">
        <f>IF(ISNUMBER(AVERAGEIFS(ObservedSpeciesData!AB$2:AB$4955,ObservedSpeciesData!$A$2:$A$4955,$A247,ObservedSpeciesData!$D$2:$D$4955,$D247)),AVERAGEIFS(ObservedSpeciesData!AB$2:AB$4955,ObservedSpeciesData!$A$2:$A$4955,$A247,ObservedSpeciesData!$D$2:$D$4955,$D247),"")</f>
        <v/>
      </c>
      <c r="AC247" s="24" t="str">
        <f>IF(ISNUMBER(AVERAGEIFS(ObservedSpeciesData!AC$2:AC$4955,ObservedSpeciesData!$A$2:$A$4955,$A247,ObservedSpeciesData!$D$2:$D$4955,$D247)),AVERAGEIFS(ObservedSpeciesData!AC$2:AC$4955,ObservedSpeciesData!$A$2:$A$4955,$A247,ObservedSpeciesData!$D$2:$D$4955,$D247),"")</f>
        <v/>
      </c>
      <c r="AD247" s="23" t="str">
        <f>IF(ISNUMBER(AVERAGEIFS(ObservedSpeciesData!AD$2:AD$4955,ObservedSpeciesData!$A$2:$A$4955,$A247,ObservedSpeciesData!$D$2:$D$4955,$D247)),AVERAGEIFS(ObservedSpeciesData!AD$2:AD$4955,ObservedSpeciesData!$A$2:$A$4955,$A247,ObservedSpeciesData!$D$2:$D$4955,$D247),"")</f>
        <v/>
      </c>
      <c r="AE247" s="24" t="str">
        <f>IF(ISNUMBER(AVERAGEIFS(ObservedSpeciesData!AE$2:AE$4955,ObservedSpeciesData!$A$2:$A$4955,$A247,ObservedSpeciesData!$D$2:$D$4955,$D247)),AVERAGEIFS(ObservedSpeciesData!AE$2:AE$4955,ObservedSpeciesData!$A$2:$A$4955,$A247,ObservedSpeciesData!$D$2:$D$4955,$D247),"")</f>
        <v/>
      </c>
      <c r="AF247" s="23"/>
      <c r="AG247" s="24"/>
      <c r="AH247" s="23" t="str">
        <f>IF(ISNUMBER(AVERAGEIFS(ObservedSpeciesData!AH$2:AH$4955,ObservedSpeciesData!$A$2:$A$4955,$A247,ObservedSpeciesData!$D$2:$D$4955,$D247)),AVERAGEIFS(ObservedSpeciesData!AH$2:AH$4955,ObservedSpeciesData!$A$2:$A$4955,$A247,ObservedSpeciesData!$D$2:$D$4955,$D247),"")</f>
        <v/>
      </c>
      <c r="AI247" s="23" t="str">
        <f>IF(ISNUMBER(AVERAGEIFS(ObservedSpeciesData!AI$2:AI$4955,ObservedSpeciesData!$A$2:$A$4955,$A247,ObservedSpeciesData!$C$2:$C$4955,$C247,ObservedSpeciesData!$D$2:$D$4955,$D247)),AVERAGEIFS(ObservedSpeciesData!AI$2:AI$4955,ObservedSpeciesData!$A$2:$A$4955,$A247,ObservedSpeciesData!$C$2:$C$4955,$C247,ObservedSpeciesData!$D$2:$D$4955,$D247),"")</f>
        <v/>
      </c>
      <c r="AJ247" s="2">
        <f>COUNTIFS(ObservedSpeciesData!$A$2:$A$828,$A247,ObservedSpeciesData!$D$2:$D$828,$D247)</f>
        <v>0</v>
      </c>
      <c r="AK247" s="2">
        <f t="shared" si="3"/>
        <v>1</v>
      </c>
    </row>
    <row r="248" spans="1:37" x14ac:dyDescent="0.25">
      <c r="A248" s="14" t="s">
        <v>112</v>
      </c>
      <c r="B248" t="s">
        <v>80</v>
      </c>
      <c r="C248" t="s">
        <v>106</v>
      </c>
      <c r="D248" s="13">
        <v>42163</v>
      </c>
      <c r="E248">
        <v>1</v>
      </c>
      <c r="F248">
        <v>0</v>
      </c>
      <c r="G248" s="2" t="s">
        <v>89</v>
      </c>
      <c r="H248" s="2" t="s">
        <v>10</v>
      </c>
      <c r="I248">
        <v>4</v>
      </c>
      <c r="J248" s="2" t="s">
        <v>77</v>
      </c>
      <c r="K248" s="2">
        <f>IF(ISNUMBER(AVERAGEIFS(ObservedSpeciesData!K$2:K$4955,ObservedSpeciesData!$A$2:$A$4955,$A248,ObservedSpeciesData!$D$2:$D$4955,$D248)),AVERAGEIFS(ObservedSpeciesData!K$2:K$4955,ObservedSpeciesData!$A$2:$A$4955,$A248,ObservedSpeciesData!$D$2:$D$4955,$D248),"")</f>
        <v>0</v>
      </c>
      <c r="L248" s="26" t="str">
        <f>IF(ISNUMBER(AVERAGEIFS(ObservedSpeciesData!L$2:L$4955,ObservedSpeciesData!$A$2:$A$4955,$A248,ObservedSpeciesData!$D$2:$D$4955,$D248)),AVERAGEIFS(ObservedSpeciesData!L$2:L$4955,ObservedSpeciesData!$A$2:$A$4955,$A248,ObservedSpeciesData!$D$2:$D$4955,$D248),"")</f>
        <v/>
      </c>
      <c r="M248" s="23" t="str">
        <f>IF(ISNUMBER(AVERAGEIFS(ObservedSpeciesData!M$2:M$4955,ObservedSpeciesData!$A$2:$A$4955,$A248,ObservedSpeciesData!$D$2:$D$4955,$D248)),AVERAGEIFS(ObservedSpeciesData!M$2:M$4955,ObservedSpeciesData!$A$2:$A$4955,$A248,ObservedSpeciesData!$D$2:$D$4955,$D248),"")</f>
        <v/>
      </c>
      <c r="N248" s="23">
        <f>IF(ISNUMBER(AVERAGEIFS(ObservedSpeciesData!N$2:N$4955,ObservedSpeciesData!$A$2:$A$4955,$A248,ObservedSpeciesData!$D$2:$D$4955,$D248)),AVERAGEIFS(ObservedSpeciesData!N$2:N$4955,ObservedSpeciesData!$A$2:$A$4955,$A248,ObservedSpeciesData!$D$2:$D$4955,$D248),"")</f>
        <v>809.47572733333311</v>
      </c>
      <c r="O248" s="23">
        <f>IF(ISNUMBER(AVERAGEIFS(ObservedSpeciesData!O$2:O$4955,ObservedSpeciesData!$A$2:$A$4955,$A248,ObservedSpeciesData!$D$2:$D$4955,$D248)),AVERAGEIFS(ObservedSpeciesData!O$2:O$4955,ObservedSpeciesData!$A$2:$A$4955,$A248,ObservedSpeciesData!$D$2:$D$4955,$D248),"")</f>
        <v>80.947572733333317</v>
      </c>
      <c r="P248" s="23">
        <f>IF(ISNUMBER(AVERAGEIFS(ObservedSpeciesData!P$2:P$4955,ObservedSpeciesData!$A$2:$A$4955,$A248,ObservedSpeciesData!$C$2:$C$4955,$C248,ObservedSpeciesData!$D$2:$D$4955,$D248)),AVERAGEIFS(ObservedSpeciesData!P$2:P$4955,ObservedSpeciesData!$A$2:$A$4955,$A248,ObservedSpeciesData!$C$2:$C$4955,$C248,ObservedSpeciesData!$D$2:$D$4955,$D248),"")</f>
        <v>505.17284994755556</v>
      </c>
      <c r="Q248" s="23"/>
      <c r="R248" s="25" t="str">
        <f>IF(ISNUMBER(AVERAGEIFS(ObservedSpeciesData!R$2:R$4955,ObservedSpeciesData!$A$2:$A$4955,$A248,ObservedSpeciesData!$D$2:$D$4955,$D248)),AVERAGEIFS(ObservedSpeciesData!R$2:R$4955,ObservedSpeciesData!$A$2:$A$4955,$A248,ObservedSpeciesData!$D$2:$D$4955,$D248),"")</f>
        <v/>
      </c>
      <c r="S248" s="25" t="str">
        <f>IF(ISNUMBER(AVERAGEIFS(ObservedSpeciesData!S$2:S$4955,ObservedSpeciesData!$A$2:$A$4955,$A248,ObservedSpeciesData!$D$2:$D$4955,$D248)),AVERAGEIFS(ObservedSpeciesData!S$2:S$4955,ObservedSpeciesData!$A$2:$A$4955,$A248,ObservedSpeciesData!$D$2:$D$4955,$D248),"")</f>
        <v/>
      </c>
      <c r="T248" s="23" t="str">
        <f>IF(ISNUMBER(AVERAGEIFS(ObservedSpeciesData!T$2:T$4955,ObservedSpeciesData!$A$2:$A$4955,$A248,ObservedSpeciesData!$D$2:$D$4955,$D248)),AVERAGEIFS(ObservedSpeciesData!T$2:T$4955,ObservedSpeciesData!$A$2:$A$4955,$A248,ObservedSpeciesData!$D$2:$D$4955,$D248),"")</f>
        <v/>
      </c>
      <c r="U248" s="24" t="str">
        <f>IF(ISNUMBER(AVERAGEIFS(ObservedSpeciesData!U$2:U$4955,ObservedSpeciesData!$A$2:$A$4955,$A248,ObservedSpeciesData!$C$2:$C$4955,$C248,ObservedSpeciesData!$D$2:$D$4955,$D248)),AVERAGEIFS(ObservedSpeciesData!U$2:U$4955,ObservedSpeciesData!$A$2:$A$4955,$A248,ObservedSpeciesData!$C$2:$C$4955,$C248,ObservedSpeciesData!$D$2:$D$4955,$D248),"")</f>
        <v/>
      </c>
      <c r="V248" s="23" t="str">
        <f>IF(ISNUMBER(AVERAGEIFS(ObservedSpeciesData!V$2:V$4955,ObservedSpeciesData!$A$2:$A$4955,$A248,ObservedSpeciesData!$D$2:$D$4955,$D248)),AVERAGEIFS(ObservedSpeciesData!V$2:V$4955,ObservedSpeciesData!$A$2:$A$4955,$A248,ObservedSpeciesData!$D$2:$D$4955,$D248),"")</f>
        <v/>
      </c>
      <c r="W248" s="23" t="str">
        <f>IF(ISNUMBER(AVERAGEIFS(ObservedSpeciesData!W$2:W$4955,ObservedSpeciesData!$A$2:$A$4955,$A248,ObservedSpeciesData!$D$2:$D$4955,$D248)),AVERAGEIFS(ObservedSpeciesData!W$2:W$4955,ObservedSpeciesData!$A$2:$A$4955,$A248,ObservedSpeciesData!$D$2:$D$4955,$D248),"")</f>
        <v/>
      </c>
      <c r="X248" s="23" t="str">
        <f>IF(ISNUMBER(AVERAGEIFS(ObservedSpeciesData!X$2:X$4955,ObservedSpeciesData!$A$2:$A$4955,$A248,ObservedSpeciesData!$D$2:$D$4955,$D248)),AVERAGEIFS(ObservedSpeciesData!X$2:X$4955,ObservedSpeciesData!$A$2:$A$4955,$A248,ObservedSpeciesData!$D$2:$D$4955,$D248),"")</f>
        <v/>
      </c>
      <c r="Y248" s="23" t="str">
        <f>IF(ISNUMBER(AVERAGEIFS(ObservedSpeciesData!Y$2:Y$4955,ObservedSpeciesData!$A$2:$A$4955,$A248,ObservedSpeciesData!$D$2:$D$4955,$D248)),AVERAGEIFS(ObservedSpeciesData!Y$2:Y$4955,ObservedSpeciesData!$A$2:$A$4955,$A248,ObservedSpeciesData!$D$2:$D$4955,$D248),"")</f>
        <v/>
      </c>
      <c r="Z248" s="23" t="str">
        <f>IF(ISNUMBER(AVERAGEIFS(ObservedSpeciesData!Z$2:Z$4955,ObservedSpeciesData!$A$2:$A$4955,$A248,ObservedSpeciesData!$D$2:$D$4955,$D248)),AVERAGEIFS(ObservedSpeciesData!Z$2:Z$4955,ObservedSpeciesData!$A$2:$A$4955,$A248,ObservedSpeciesData!$D$2:$D$4955,$D248),"")</f>
        <v/>
      </c>
      <c r="AA248" s="23">
        <f>IF(ISNUMBER(AVERAGEIFS(ObservedSpeciesData!AA$2:AA$4955,ObservedSpeciesData!$A$2:$A$4955,$A248,ObservedSpeciesData!$D$2:$D$4955,$D248)),AVERAGEIFS(ObservedSpeciesData!AA$2:AA$4955,ObservedSpeciesData!$A$2:$A$4955,$A248,ObservedSpeciesData!$D$2:$D$4955,$D248),"")</f>
        <v>29.75</v>
      </c>
      <c r="AB248" s="24">
        <f>IF(ISNUMBER(AVERAGEIFS(ObservedSpeciesData!AB$2:AB$4955,ObservedSpeciesData!$A$2:$A$4955,$A248,ObservedSpeciesData!$D$2:$D$4955,$D248)),AVERAGEIFS(ObservedSpeciesData!AB$2:AB$4955,ObservedSpeciesData!$A$2:$A$4955,$A248,ObservedSpeciesData!$D$2:$D$4955,$D248),"")</f>
        <v>4.7500000000000007E-2</v>
      </c>
      <c r="AC248" s="24">
        <f>IF(ISNUMBER(AVERAGEIFS(ObservedSpeciesData!AC$2:AC$4955,ObservedSpeciesData!$A$2:$A$4955,$A248,ObservedSpeciesData!$D$2:$D$4955,$D248)),AVERAGEIFS(ObservedSpeciesData!AC$2:AC$4955,ObservedSpeciesData!$A$2:$A$4955,$A248,ObservedSpeciesData!$D$2:$D$4955,$D248),"")</f>
        <v>4.7500000000000007E-2</v>
      </c>
      <c r="AD248" s="23" t="str">
        <f>IF(ISNUMBER(AVERAGEIFS(ObservedSpeciesData!AD$2:AD$4955,ObservedSpeciesData!$A$2:$A$4955,$A248,ObservedSpeciesData!$D$2:$D$4955,$D248)),AVERAGEIFS(ObservedSpeciesData!AD$2:AD$4955,ObservedSpeciesData!$A$2:$A$4955,$A248,ObservedSpeciesData!$D$2:$D$4955,$D248),"")</f>
        <v/>
      </c>
      <c r="AE248" s="24" t="str">
        <f>IF(ISNUMBER(AVERAGEIFS(ObservedSpeciesData!AE$2:AE$4955,ObservedSpeciesData!$A$2:$A$4955,$A248,ObservedSpeciesData!$D$2:$D$4955,$D248)),AVERAGEIFS(ObservedSpeciesData!AE$2:AE$4955,ObservedSpeciesData!$A$2:$A$4955,$A248,ObservedSpeciesData!$D$2:$D$4955,$D248),"")</f>
        <v/>
      </c>
      <c r="AF248" s="23"/>
      <c r="AG248" s="24"/>
      <c r="AH248" s="23">
        <f>IF(ISNUMBER(AVERAGEIFS(ObservedSpeciesData!AH$2:AH$4955,ObservedSpeciesData!$A$2:$A$4955,$A248,ObservedSpeciesData!$D$2:$D$4955,$D248)),AVERAGEIFS(ObservedSpeciesData!AH$2:AH$4955,ObservedSpeciesData!$A$2:$A$4955,$A248,ObservedSpeciesData!$D$2:$D$4955,$D248),"")</f>
        <v>3.8443333333333332</v>
      </c>
      <c r="AI248" s="23">
        <f>IF(ISNUMBER(AVERAGEIFS(ObservedSpeciesData!AI$2:AI$4955,ObservedSpeciesData!$A$2:$A$4955,$A248,ObservedSpeciesData!$C$2:$C$4955,$C248,ObservedSpeciesData!$D$2:$D$4955,$D248)),AVERAGEIFS(ObservedSpeciesData!AI$2:AI$4955,ObservedSpeciesData!$A$2:$A$4955,$A248,ObservedSpeciesData!$C$2:$C$4955,$C248,ObservedSpeciesData!$D$2:$D$4955,$D248),"")</f>
        <v>20.509666666666664</v>
      </c>
      <c r="AJ248" s="2">
        <f>COUNTIFS(ObservedSpeciesData!$A$2:$A$828,$A248,ObservedSpeciesData!$D$2:$D$828,$D248)</f>
        <v>0</v>
      </c>
      <c r="AK248" s="2">
        <f t="shared" si="3"/>
        <v>8</v>
      </c>
    </row>
    <row r="249" spans="1:37" x14ac:dyDescent="0.25">
      <c r="A249" s="14" t="s">
        <v>111</v>
      </c>
      <c r="B249" t="s">
        <v>80</v>
      </c>
      <c r="C249" t="s">
        <v>106</v>
      </c>
      <c r="D249" s="13">
        <v>42163</v>
      </c>
      <c r="E249">
        <v>1</v>
      </c>
      <c r="F249">
        <v>50</v>
      </c>
      <c r="G249" s="2" t="s">
        <v>89</v>
      </c>
      <c r="H249" s="2" t="s">
        <v>10</v>
      </c>
      <c r="I249">
        <v>4</v>
      </c>
      <c r="J249" s="2" t="s">
        <v>77</v>
      </c>
      <c r="K249" s="2">
        <f>IF(ISNUMBER(AVERAGEIFS(ObservedSpeciesData!K$2:K$4955,ObservedSpeciesData!$A$2:$A$4955,$A249,ObservedSpeciesData!$D$2:$D$4955,$D249)),AVERAGEIFS(ObservedSpeciesData!K$2:K$4955,ObservedSpeciesData!$A$2:$A$4955,$A249,ObservedSpeciesData!$D$2:$D$4955,$D249),"")</f>
        <v>37.5</v>
      </c>
      <c r="L249" s="26" t="str">
        <f>IF(ISNUMBER(AVERAGEIFS(ObservedSpeciesData!L$2:L$4955,ObservedSpeciesData!$A$2:$A$4955,$A249,ObservedSpeciesData!$D$2:$D$4955,$D249)),AVERAGEIFS(ObservedSpeciesData!L$2:L$4955,ObservedSpeciesData!$A$2:$A$4955,$A249,ObservedSpeciesData!$D$2:$D$4955,$D249),"")</f>
        <v/>
      </c>
      <c r="M249" s="23" t="str">
        <f>IF(ISNUMBER(AVERAGEIFS(ObservedSpeciesData!M$2:M$4955,ObservedSpeciesData!$A$2:$A$4955,$A249,ObservedSpeciesData!$D$2:$D$4955,$D249)),AVERAGEIFS(ObservedSpeciesData!M$2:M$4955,ObservedSpeciesData!$A$2:$A$4955,$A249,ObservedSpeciesData!$D$2:$D$4955,$D249),"")</f>
        <v/>
      </c>
      <c r="N249" s="23">
        <f>IF(ISNUMBER(AVERAGEIFS(ObservedSpeciesData!N$2:N$4955,ObservedSpeciesData!$A$2:$A$4955,$A249,ObservedSpeciesData!$D$2:$D$4955,$D249)),AVERAGEIFS(ObservedSpeciesData!N$2:N$4955,ObservedSpeciesData!$A$2:$A$4955,$A249,ObservedSpeciesData!$D$2:$D$4955,$D249),"")</f>
        <v>915.62038599999994</v>
      </c>
      <c r="O249" s="23">
        <f>IF(ISNUMBER(AVERAGEIFS(ObservedSpeciesData!O$2:O$4955,ObservedSpeciesData!$A$2:$A$4955,$A249,ObservedSpeciesData!$D$2:$D$4955,$D249)),AVERAGEIFS(ObservedSpeciesData!O$2:O$4955,ObservedSpeciesData!$A$2:$A$4955,$A249,ObservedSpeciesData!$D$2:$D$4955,$D249),"")</f>
        <v>91.562038599999994</v>
      </c>
      <c r="P249" s="23">
        <f>IF(ISNUMBER(AVERAGEIFS(ObservedSpeciesData!P$2:P$4955,ObservedSpeciesData!$A$2:$A$4955,$A249,ObservedSpeciesData!$C$2:$C$4955,$C249,ObservedSpeciesData!$D$2:$D$4955,$D249)),AVERAGEIFS(ObservedSpeciesData!P$2:P$4955,ObservedSpeciesData!$A$2:$A$4955,$A249,ObservedSpeciesData!$C$2:$C$4955,$C249,ObservedSpeciesData!$D$2:$D$4955,$D249),"")</f>
        <v>545.05698996000001</v>
      </c>
      <c r="Q249" s="23"/>
      <c r="R249" s="25" t="str">
        <f>IF(ISNUMBER(AVERAGEIFS(ObservedSpeciesData!R$2:R$4955,ObservedSpeciesData!$A$2:$A$4955,$A249,ObservedSpeciesData!$D$2:$D$4955,$D249)),AVERAGEIFS(ObservedSpeciesData!R$2:R$4955,ObservedSpeciesData!$A$2:$A$4955,$A249,ObservedSpeciesData!$D$2:$D$4955,$D249),"")</f>
        <v/>
      </c>
      <c r="S249" s="25" t="str">
        <f>IF(ISNUMBER(AVERAGEIFS(ObservedSpeciesData!S$2:S$4955,ObservedSpeciesData!$A$2:$A$4955,$A249,ObservedSpeciesData!$D$2:$D$4955,$D249)),AVERAGEIFS(ObservedSpeciesData!S$2:S$4955,ObservedSpeciesData!$A$2:$A$4955,$A249,ObservedSpeciesData!$D$2:$D$4955,$D249),"")</f>
        <v/>
      </c>
      <c r="T249" s="23" t="str">
        <f>IF(ISNUMBER(AVERAGEIFS(ObservedSpeciesData!T$2:T$4955,ObservedSpeciesData!$A$2:$A$4955,$A249,ObservedSpeciesData!$D$2:$D$4955,$D249)),AVERAGEIFS(ObservedSpeciesData!T$2:T$4955,ObservedSpeciesData!$A$2:$A$4955,$A249,ObservedSpeciesData!$D$2:$D$4955,$D249),"")</f>
        <v/>
      </c>
      <c r="U249" s="24" t="str">
        <f>IF(ISNUMBER(AVERAGEIFS(ObservedSpeciesData!U$2:U$4955,ObservedSpeciesData!$A$2:$A$4955,$A249,ObservedSpeciesData!$C$2:$C$4955,$C249,ObservedSpeciesData!$D$2:$D$4955,$D249)),AVERAGEIFS(ObservedSpeciesData!U$2:U$4955,ObservedSpeciesData!$A$2:$A$4955,$A249,ObservedSpeciesData!$C$2:$C$4955,$C249,ObservedSpeciesData!$D$2:$D$4955,$D249),"")</f>
        <v/>
      </c>
      <c r="V249" s="23" t="str">
        <f>IF(ISNUMBER(AVERAGEIFS(ObservedSpeciesData!V$2:V$4955,ObservedSpeciesData!$A$2:$A$4955,$A249,ObservedSpeciesData!$D$2:$D$4955,$D249)),AVERAGEIFS(ObservedSpeciesData!V$2:V$4955,ObservedSpeciesData!$A$2:$A$4955,$A249,ObservedSpeciesData!$D$2:$D$4955,$D249),"")</f>
        <v/>
      </c>
      <c r="W249" s="23" t="str">
        <f>IF(ISNUMBER(AVERAGEIFS(ObservedSpeciesData!W$2:W$4955,ObservedSpeciesData!$A$2:$A$4955,$A249,ObservedSpeciesData!$D$2:$D$4955,$D249)),AVERAGEIFS(ObservedSpeciesData!W$2:W$4955,ObservedSpeciesData!$A$2:$A$4955,$A249,ObservedSpeciesData!$D$2:$D$4955,$D249),"")</f>
        <v/>
      </c>
      <c r="X249" s="23" t="str">
        <f>IF(ISNUMBER(AVERAGEIFS(ObservedSpeciesData!X$2:X$4955,ObservedSpeciesData!$A$2:$A$4955,$A249,ObservedSpeciesData!$D$2:$D$4955,$D249)),AVERAGEIFS(ObservedSpeciesData!X$2:X$4955,ObservedSpeciesData!$A$2:$A$4955,$A249,ObservedSpeciesData!$D$2:$D$4955,$D249),"")</f>
        <v/>
      </c>
      <c r="Y249" s="23" t="str">
        <f>IF(ISNUMBER(AVERAGEIFS(ObservedSpeciesData!Y$2:Y$4955,ObservedSpeciesData!$A$2:$A$4955,$A249,ObservedSpeciesData!$D$2:$D$4955,$D249)),AVERAGEIFS(ObservedSpeciesData!Y$2:Y$4955,ObservedSpeciesData!$A$2:$A$4955,$A249,ObservedSpeciesData!$D$2:$D$4955,$D249),"")</f>
        <v/>
      </c>
      <c r="Z249" s="23" t="str">
        <f>IF(ISNUMBER(AVERAGEIFS(ObservedSpeciesData!Z$2:Z$4955,ObservedSpeciesData!$A$2:$A$4955,$A249,ObservedSpeciesData!$D$2:$D$4955,$D249)),AVERAGEIFS(ObservedSpeciesData!Z$2:Z$4955,ObservedSpeciesData!$A$2:$A$4955,$A249,ObservedSpeciesData!$D$2:$D$4955,$D249),"")</f>
        <v/>
      </c>
      <c r="AA249" s="23">
        <f>IF(ISNUMBER(AVERAGEIFS(ObservedSpeciesData!AA$2:AA$4955,ObservedSpeciesData!$A$2:$A$4955,$A249,ObservedSpeciesData!$D$2:$D$4955,$D249)),AVERAGEIFS(ObservedSpeciesData!AA$2:AA$4955,ObservedSpeciesData!$A$2:$A$4955,$A249,ObservedSpeciesData!$D$2:$D$4955,$D249),"")</f>
        <v>30.3</v>
      </c>
      <c r="AB249" s="24">
        <f>IF(ISNUMBER(AVERAGEIFS(ObservedSpeciesData!AB$2:AB$4955,ObservedSpeciesData!$A$2:$A$4955,$A249,ObservedSpeciesData!$D$2:$D$4955,$D249)),AVERAGEIFS(ObservedSpeciesData!AB$2:AB$4955,ObservedSpeciesData!$A$2:$A$4955,$A249,ObservedSpeciesData!$D$2:$D$4955,$D249),"")</f>
        <v>4.8499999999999995E-2</v>
      </c>
      <c r="AC249" s="24">
        <f>IF(ISNUMBER(AVERAGEIFS(ObservedSpeciesData!AC$2:AC$4955,ObservedSpeciesData!$A$2:$A$4955,$A249,ObservedSpeciesData!$D$2:$D$4955,$D249)),AVERAGEIFS(ObservedSpeciesData!AC$2:AC$4955,ObservedSpeciesData!$A$2:$A$4955,$A249,ObservedSpeciesData!$D$2:$D$4955,$D249),"")</f>
        <v>4.8499999999999995E-2</v>
      </c>
      <c r="AD249" s="23" t="str">
        <f>IF(ISNUMBER(AVERAGEIFS(ObservedSpeciesData!AD$2:AD$4955,ObservedSpeciesData!$A$2:$A$4955,$A249,ObservedSpeciesData!$D$2:$D$4955,$D249)),AVERAGEIFS(ObservedSpeciesData!AD$2:AD$4955,ObservedSpeciesData!$A$2:$A$4955,$A249,ObservedSpeciesData!$D$2:$D$4955,$D249),"")</f>
        <v/>
      </c>
      <c r="AE249" s="24" t="str">
        <f>IF(ISNUMBER(AVERAGEIFS(ObservedSpeciesData!AE$2:AE$4955,ObservedSpeciesData!$A$2:$A$4955,$A249,ObservedSpeciesData!$D$2:$D$4955,$D249)),AVERAGEIFS(ObservedSpeciesData!AE$2:AE$4955,ObservedSpeciesData!$A$2:$A$4955,$A249,ObservedSpeciesData!$D$2:$D$4955,$D249),"")</f>
        <v/>
      </c>
      <c r="AF249" s="23"/>
      <c r="AG249" s="24"/>
      <c r="AH249" s="23">
        <f>IF(ISNUMBER(AVERAGEIFS(ObservedSpeciesData!AH$2:AH$4955,ObservedSpeciesData!$A$2:$A$4955,$A249,ObservedSpeciesData!$D$2:$D$4955,$D249)),AVERAGEIFS(ObservedSpeciesData!AH$2:AH$4955,ObservedSpeciesData!$A$2:$A$4955,$A249,ObservedSpeciesData!$D$2:$D$4955,$D249),"")</f>
        <v>4.437333333333334</v>
      </c>
      <c r="AI249" s="23">
        <f>IF(ISNUMBER(AVERAGEIFS(ObservedSpeciesData!AI$2:AI$4955,ObservedSpeciesData!$A$2:$A$4955,$A249,ObservedSpeciesData!$C$2:$C$4955,$C249,ObservedSpeciesData!$D$2:$D$4955,$D249)),AVERAGEIFS(ObservedSpeciesData!AI$2:AI$4955,ObservedSpeciesData!$A$2:$A$4955,$A249,ObservedSpeciesData!$C$2:$C$4955,$C249,ObservedSpeciesData!$D$2:$D$4955,$D249),"")</f>
        <v>22.788</v>
      </c>
      <c r="AJ249" s="2">
        <f>COUNTIFS(ObservedSpeciesData!$A$2:$A$828,$A249,ObservedSpeciesData!$D$2:$D$828,$D249)</f>
        <v>0</v>
      </c>
      <c r="AK249" s="2">
        <f t="shared" si="3"/>
        <v>8</v>
      </c>
    </row>
    <row r="250" spans="1:37" x14ac:dyDescent="0.25">
      <c r="A250" s="14" t="s">
        <v>110</v>
      </c>
      <c r="B250" t="s">
        <v>80</v>
      </c>
      <c r="C250" t="s">
        <v>106</v>
      </c>
      <c r="D250" s="13">
        <v>42163</v>
      </c>
      <c r="E250">
        <v>1</v>
      </c>
      <c r="F250">
        <v>100</v>
      </c>
      <c r="G250" s="2" t="s">
        <v>89</v>
      </c>
      <c r="H250" s="2" t="s">
        <v>10</v>
      </c>
      <c r="I250">
        <v>4</v>
      </c>
      <c r="J250" s="2" t="s">
        <v>77</v>
      </c>
      <c r="K250" s="2">
        <f>IF(ISNUMBER(AVERAGEIFS(ObservedSpeciesData!K$2:K$4955,ObservedSpeciesData!$A$2:$A$4955,$A250,ObservedSpeciesData!$D$2:$D$4955,$D250)),AVERAGEIFS(ObservedSpeciesData!K$2:K$4955,ObservedSpeciesData!$A$2:$A$4955,$A250,ObservedSpeciesData!$D$2:$D$4955,$D250),"")</f>
        <v>75</v>
      </c>
      <c r="L250" s="26" t="str">
        <f>IF(ISNUMBER(AVERAGEIFS(ObservedSpeciesData!L$2:L$4955,ObservedSpeciesData!$A$2:$A$4955,$A250,ObservedSpeciesData!$D$2:$D$4955,$D250)),AVERAGEIFS(ObservedSpeciesData!L$2:L$4955,ObservedSpeciesData!$A$2:$A$4955,$A250,ObservedSpeciesData!$D$2:$D$4955,$D250),"")</f>
        <v/>
      </c>
      <c r="M250" s="23" t="str">
        <f>IF(ISNUMBER(AVERAGEIFS(ObservedSpeciesData!M$2:M$4955,ObservedSpeciesData!$A$2:$A$4955,$A250,ObservedSpeciesData!$D$2:$D$4955,$D250)),AVERAGEIFS(ObservedSpeciesData!M$2:M$4955,ObservedSpeciesData!$A$2:$A$4955,$A250,ObservedSpeciesData!$D$2:$D$4955,$D250),"")</f>
        <v/>
      </c>
      <c r="N250" s="23">
        <f>IF(ISNUMBER(AVERAGEIFS(ObservedSpeciesData!N$2:N$4955,ObservedSpeciesData!$A$2:$A$4955,$A250,ObservedSpeciesData!$D$2:$D$4955,$D250)),AVERAGEIFS(ObservedSpeciesData!N$2:N$4955,ObservedSpeciesData!$A$2:$A$4955,$A250,ObservedSpeciesData!$D$2:$D$4955,$D250),"")</f>
        <v>850.23035199999993</v>
      </c>
      <c r="O250" s="23">
        <f>IF(ISNUMBER(AVERAGEIFS(ObservedSpeciesData!O$2:O$4955,ObservedSpeciesData!$A$2:$A$4955,$A250,ObservedSpeciesData!$D$2:$D$4955,$D250)),AVERAGEIFS(ObservedSpeciesData!O$2:O$4955,ObservedSpeciesData!$A$2:$A$4955,$A250,ObservedSpeciesData!$D$2:$D$4955,$D250),"")</f>
        <v>85.023035199999981</v>
      </c>
      <c r="P250" s="23">
        <f>IF(ISNUMBER(AVERAGEIFS(ObservedSpeciesData!P$2:P$4955,ObservedSpeciesData!$A$2:$A$4955,$A250,ObservedSpeciesData!$C$2:$C$4955,$C250,ObservedSpeciesData!$D$2:$D$4955,$D250)),AVERAGEIFS(ObservedSpeciesData!P$2:P$4955,ObservedSpeciesData!$A$2:$A$4955,$A250,ObservedSpeciesData!$C$2:$C$4955,$C250,ObservedSpeciesData!$D$2:$D$4955,$D250),"")</f>
        <v>500.35375117777784</v>
      </c>
      <c r="Q250" s="23"/>
      <c r="R250" s="25" t="str">
        <f>IF(ISNUMBER(AVERAGEIFS(ObservedSpeciesData!R$2:R$4955,ObservedSpeciesData!$A$2:$A$4955,$A250,ObservedSpeciesData!$D$2:$D$4955,$D250)),AVERAGEIFS(ObservedSpeciesData!R$2:R$4955,ObservedSpeciesData!$A$2:$A$4955,$A250,ObservedSpeciesData!$D$2:$D$4955,$D250),"")</f>
        <v/>
      </c>
      <c r="S250" s="25" t="str">
        <f>IF(ISNUMBER(AVERAGEIFS(ObservedSpeciesData!S$2:S$4955,ObservedSpeciesData!$A$2:$A$4955,$A250,ObservedSpeciesData!$D$2:$D$4955,$D250)),AVERAGEIFS(ObservedSpeciesData!S$2:S$4955,ObservedSpeciesData!$A$2:$A$4955,$A250,ObservedSpeciesData!$D$2:$D$4955,$D250),"")</f>
        <v/>
      </c>
      <c r="T250" s="23" t="str">
        <f>IF(ISNUMBER(AVERAGEIFS(ObservedSpeciesData!T$2:T$4955,ObservedSpeciesData!$A$2:$A$4955,$A250,ObservedSpeciesData!$D$2:$D$4955,$D250)),AVERAGEIFS(ObservedSpeciesData!T$2:T$4955,ObservedSpeciesData!$A$2:$A$4955,$A250,ObservedSpeciesData!$D$2:$D$4955,$D250),"")</f>
        <v/>
      </c>
      <c r="U250" s="24" t="str">
        <f>IF(ISNUMBER(AVERAGEIFS(ObservedSpeciesData!U$2:U$4955,ObservedSpeciesData!$A$2:$A$4955,$A250,ObservedSpeciesData!$C$2:$C$4955,$C250,ObservedSpeciesData!$D$2:$D$4955,$D250)),AVERAGEIFS(ObservedSpeciesData!U$2:U$4955,ObservedSpeciesData!$A$2:$A$4955,$A250,ObservedSpeciesData!$C$2:$C$4955,$C250,ObservedSpeciesData!$D$2:$D$4955,$D250),"")</f>
        <v/>
      </c>
      <c r="V250" s="23" t="str">
        <f>IF(ISNUMBER(AVERAGEIFS(ObservedSpeciesData!V$2:V$4955,ObservedSpeciesData!$A$2:$A$4955,$A250,ObservedSpeciesData!$D$2:$D$4955,$D250)),AVERAGEIFS(ObservedSpeciesData!V$2:V$4955,ObservedSpeciesData!$A$2:$A$4955,$A250,ObservedSpeciesData!$D$2:$D$4955,$D250),"")</f>
        <v/>
      </c>
      <c r="W250" s="23" t="str">
        <f>IF(ISNUMBER(AVERAGEIFS(ObservedSpeciesData!W$2:W$4955,ObservedSpeciesData!$A$2:$A$4955,$A250,ObservedSpeciesData!$D$2:$D$4955,$D250)),AVERAGEIFS(ObservedSpeciesData!W$2:W$4955,ObservedSpeciesData!$A$2:$A$4955,$A250,ObservedSpeciesData!$D$2:$D$4955,$D250),"")</f>
        <v/>
      </c>
      <c r="X250" s="23" t="str">
        <f>IF(ISNUMBER(AVERAGEIFS(ObservedSpeciesData!X$2:X$4955,ObservedSpeciesData!$A$2:$A$4955,$A250,ObservedSpeciesData!$D$2:$D$4955,$D250)),AVERAGEIFS(ObservedSpeciesData!X$2:X$4955,ObservedSpeciesData!$A$2:$A$4955,$A250,ObservedSpeciesData!$D$2:$D$4955,$D250),"")</f>
        <v/>
      </c>
      <c r="Y250" s="23" t="str">
        <f>IF(ISNUMBER(AVERAGEIFS(ObservedSpeciesData!Y$2:Y$4955,ObservedSpeciesData!$A$2:$A$4955,$A250,ObservedSpeciesData!$D$2:$D$4955,$D250)),AVERAGEIFS(ObservedSpeciesData!Y$2:Y$4955,ObservedSpeciesData!$A$2:$A$4955,$A250,ObservedSpeciesData!$D$2:$D$4955,$D250),"")</f>
        <v/>
      </c>
      <c r="Z250" s="23" t="str">
        <f>IF(ISNUMBER(AVERAGEIFS(ObservedSpeciesData!Z$2:Z$4955,ObservedSpeciesData!$A$2:$A$4955,$A250,ObservedSpeciesData!$D$2:$D$4955,$D250)),AVERAGEIFS(ObservedSpeciesData!Z$2:Z$4955,ObservedSpeciesData!$A$2:$A$4955,$A250,ObservedSpeciesData!$D$2:$D$4955,$D250),"")</f>
        <v/>
      </c>
      <c r="AA250" s="23">
        <f>IF(ISNUMBER(AVERAGEIFS(ObservedSpeciesData!AA$2:AA$4955,ObservedSpeciesData!$A$2:$A$4955,$A250,ObservedSpeciesData!$D$2:$D$4955,$D250)),AVERAGEIFS(ObservedSpeciesData!AA$2:AA$4955,ObservedSpeciesData!$A$2:$A$4955,$A250,ObservedSpeciesData!$D$2:$D$4955,$D250),"")</f>
        <v>28.950000000000003</v>
      </c>
      <c r="AB250" s="24">
        <f>IF(ISNUMBER(AVERAGEIFS(ObservedSpeciesData!AB$2:AB$4955,ObservedSpeciesData!$A$2:$A$4955,$A250,ObservedSpeciesData!$D$2:$D$4955,$D250)),AVERAGEIFS(ObservedSpeciesData!AB$2:AB$4955,ObservedSpeciesData!$A$2:$A$4955,$A250,ObservedSpeciesData!$D$2:$D$4955,$D250),"")</f>
        <v>4.6500000000000007E-2</v>
      </c>
      <c r="AC250" s="24">
        <f>IF(ISNUMBER(AVERAGEIFS(ObservedSpeciesData!AC$2:AC$4955,ObservedSpeciesData!$A$2:$A$4955,$A250,ObservedSpeciesData!$D$2:$D$4955,$D250)),AVERAGEIFS(ObservedSpeciesData!AC$2:AC$4955,ObservedSpeciesData!$A$2:$A$4955,$A250,ObservedSpeciesData!$D$2:$D$4955,$D250),"")</f>
        <v>4.6500000000000007E-2</v>
      </c>
      <c r="AD250" s="23" t="str">
        <f>IF(ISNUMBER(AVERAGEIFS(ObservedSpeciesData!AD$2:AD$4955,ObservedSpeciesData!$A$2:$A$4955,$A250,ObservedSpeciesData!$D$2:$D$4955,$D250)),AVERAGEIFS(ObservedSpeciesData!AD$2:AD$4955,ObservedSpeciesData!$A$2:$A$4955,$A250,ObservedSpeciesData!$D$2:$D$4955,$D250),"")</f>
        <v/>
      </c>
      <c r="AE250" s="24" t="str">
        <f>IF(ISNUMBER(AVERAGEIFS(ObservedSpeciesData!AE$2:AE$4955,ObservedSpeciesData!$A$2:$A$4955,$A250,ObservedSpeciesData!$D$2:$D$4955,$D250)),AVERAGEIFS(ObservedSpeciesData!AE$2:AE$4955,ObservedSpeciesData!$A$2:$A$4955,$A250,ObservedSpeciesData!$D$2:$D$4955,$D250),"")</f>
        <v/>
      </c>
      <c r="AF250" s="23"/>
      <c r="AG250" s="24"/>
      <c r="AH250" s="23">
        <f>IF(ISNUMBER(AVERAGEIFS(ObservedSpeciesData!AH$2:AH$4955,ObservedSpeciesData!$A$2:$A$4955,$A250,ObservedSpeciesData!$D$2:$D$4955,$D250)),AVERAGEIFS(ObservedSpeciesData!AH$2:AH$4955,ObservedSpeciesData!$A$2:$A$4955,$A250,ObservedSpeciesData!$D$2:$D$4955,$D250),"")</f>
        <v>3.9556666666666671</v>
      </c>
      <c r="AI250" s="23">
        <f>IF(ISNUMBER(AVERAGEIFS(ObservedSpeciesData!AI$2:AI$4955,ObservedSpeciesData!$A$2:$A$4955,$A250,ObservedSpeciesData!$C$2:$C$4955,$C250,ObservedSpeciesData!$D$2:$D$4955,$D250)),AVERAGEIFS(ObservedSpeciesData!AI$2:AI$4955,ObservedSpeciesData!$A$2:$A$4955,$A250,ObservedSpeciesData!$C$2:$C$4955,$C250,ObservedSpeciesData!$D$2:$D$4955,$D250),"")</f>
        <v>20.361333333333334</v>
      </c>
      <c r="AJ250" s="2">
        <f>COUNTIFS(ObservedSpeciesData!$A$2:$A$828,$A250,ObservedSpeciesData!$D$2:$D$828,$D250)</f>
        <v>0</v>
      </c>
      <c r="AK250" s="2">
        <f t="shared" si="3"/>
        <v>8</v>
      </c>
    </row>
    <row r="251" spans="1:37" x14ac:dyDescent="0.25">
      <c r="A251" s="14" t="s">
        <v>109</v>
      </c>
      <c r="B251" t="s">
        <v>80</v>
      </c>
      <c r="C251" t="s">
        <v>106</v>
      </c>
      <c r="D251" s="13">
        <v>42163</v>
      </c>
      <c r="E251">
        <v>1</v>
      </c>
      <c r="F251">
        <v>200</v>
      </c>
      <c r="G251" s="2" t="s">
        <v>89</v>
      </c>
      <c r="H251" s="2" t="s">
        <v>10</v>
      </c>
      <c r="I251">
        <v>4</v>
      </c>
      <c r="J251" s="2" t="s">
        <v>77</v>
      </c>
      <c r="K251" s="2">
        <f>IF(ISNUMBER(AVERAGEIFS(ObservedSpeciesData!K$2:K$4955,ObservedSpeciesData!$A$2:$A$4955,$A251,ObservedSpeciesData!$D$2:$D$4955,$D251)),AVERAGEIFS(ObservedSpeciesData!K$2:K$4955,ObservedSpeciesData!$A$2:$A$4955,$A251,ObservedSpeciesData!$D$2:$D$4955,$D251),"")</f>
        <v>150</v>
      </c>
      <c r="L251" s="26" t="str">
        <f>IF(ISNUMBER(AVERAGEIFS(ObservedSpeciesData!L$2:L$4955,ObservedSpeciesData!$A$2:$A$4955,$A251,ObservedSpeciesData!$D$2:$D$4955,$D251)),AVERAGEIFS(ObservedSpeciesData!L$2:L$4955,ObservedSpeciesData!$A$2:$A$4955,$A251,ObservedSpeciesData!$D$2:$D$4955,$D251),"")</f>
        <v/>
      </c>
      <c r="M251" s="23" t="str">
        <f>IF(ISNUMBER(AVERAGEIFS(ObservedSpeciesData!M$2:M$4955,ObservedSpeciesData!$A$2:$A$4955,$A251,ObservedSpeciesData!$D$2:$D$4955,$D251)),AVERAGEIFS(ObservedSpeciesData!M$2:M$4955,ObservedSpeciesData!$A$2:$A$4955,$A251,ObservedSpeciesData!$D$2:$D$4955,$D251),"")</f>
        <v/>
      </c>
      <c r="N251" s="23">
        <f>IF(ISNUMBER(AVERAGEIFS(ObservedSpeciesData!N$2:N$4955,ObservedSpeciesData!$A$2:$A$4955,$A251,ObservedSpeciesData!$D$2:$D$4955,$D251)),AVERAGEIFS(ObservedSpeciesData!N$2:N$4955,ObservedSpeciesData!$A$2:$A$4955,$A251,ObservedSpeciesData!$D$2:$D$4955,$D251),"")</f>
        <v>808.80768000000023</v>
      </c>
      <c r="O251" s="23">
        <f>IF(ISNUMBER(AVERAGEIFS(ObservedSpeciesData!O$2:O$4955,ObservedSpeciesData!$A$2:$A$4955,$A251,ObservedSpeciesData!$D$2:$D$4955,$D251)),AVERAGEIFS(ObservedSpeciesData!O$2:O$4955,ObservedSpeciesData!$A$2:$A$4955,$A251,ObservedSpeciesData!$D$2:$D$4955,$D251),"")</f>
        <v>80.880768000000018</v>
      </c>
      <c r="P251" s="23">
        <f>IF(ISNUMBER(AVERAGEIFS(ObservedSpeciesData!P$2:P$4955,ObservedSpeciesData!$A$2:$A$4955,$A251,ObservedSpeciesData!$C$2:$C$4955,$C251,ObservedSpeciesData!$D$2:$D$4955,$D251)),AVERAGEIFS(ObservedSpeciesData!P$2:P$4955,ObservedSpeciesData!$A$2:$A$4955,$A251,ObservedSpeciesData!$C$2:$C$4955,$C251,ObservedSpeciesData!$D$2:$D$4955,$D251),"")</f>
        <v>495.23072372222231</v>
      </c>
      <c r="Q251" s="23"/>
      <c r="R251" s="25" t="str">
        <f>IF(ISNUMBER(AVERAGEIFS(ObservedSpeciesData!R$2:R$4955,ObservedSpeciesData!$A$2:$A$4955,$A251,ObservedSpeciesData!$D$2:$D$4955,$D251)),AVERAGEIFS(ObservedSpeciesData!R$2:R$4955,ObservedSpeciesData!$A$2:$A$4955,$A251,ObservedSpeciesData!$D$2:$D$4955,$D251),"")</f>
        <v/>
      </c>
      <c r="S251" s="25" t="str">
        <f>IF(ISNUMBER(AVERAGEIFS(ObservedSpeciesData!S$2:S$4955,ObservedSpeciesData!$A$2:$A$4955,$A251,ObservedSpeciesData!$D$2:$D$4955,$D251)),AVERAGEIFS(ObservedSpeciesData!S$2:S$4955,ObservedSpeciesData!$A$2:$A$4955,$A251,ObservedSpeciesData!$D$2:$D$4955,$D251),"")</f>
        <v/>
      </c>
      <c r="T251" s="23" t="str">
        <f>IF(ISNUMBER(AVERAGEIFS(ObservedSpeciesData!T$2:T$4955,ObservedSpeciesData!$A$2:$A$4955,$A251,ObservedSpeciesData!$D$2:$D$4955,$D251)),AVERAGEIFS(ObservedSpeciesData!T$2:T$4955,ObservedSpeciesData!$A$2:$A$4955,$A251,ObservedSpeciesData!$D$2:$D$4955,$D251),"")</f>
        <v/>
      </c>
      <c r="U251" s="24" t="str">
        <f>IF(ISNUMBER(AVERAGEIFS(ObservedSpeciesData!U$2:U$4955,ObservedSpeciesData!$A$2:$A$4955,$A251,ObservedSpeciesData!$C$2:$C$4955,$C251,ObservedSpeciesData!$D$2:$D$4955,$D251)),AVERAGEIFS(ObservedSpeciesData!U$2:U$4955,ObservedSpeciesData!$A$2:$A$4955,$A251,ObservedSpeciesData!$C$2:$C$4955,$C251,ObservedSpeciesData!$D$2:$D$4955,$D251),"")</f>
        <v/>
      </c>
      <c r="V251" s="23" t="str">
        <f>IF(ISNUMBER(AVERAGEIFS(ObservedSpeciesData!V$2:V$4955,ObservedSpeciesData!$A$2:$A$4955,$A251,ObservedSpeciesData!$D$2:$D$4955,$D251)),AVERAGEIFS(ObservedSpeciesData!V$2:V$4955,ObservedSpeciesData!$A$2:$A$4955,$A251,ObservedSpeciesData!$D$2:$D$4955,$D251),"")</f>
        <v/>
      </c>
      <c r="W251" s="23" t="str">
        <f>IF(ISNUMBER(AVERAGEIFS(ObservedSpeciesData!W$2:W$4955,ObservedSpeciesData!$A$2:$A$4955,$A251,ObservedSpeciesData!$D$2:$D$4955,$D251)),AVERAGEIFS(ObservedSpeciesData!W$2:W$4955,ObservedSpeciesData!$A$2:$A$4955,$A251,ObservedSpeciesData!$D$2:$D$4955,$D251),"")</f>
        <v/>
      </c>
      <c r="X251" s="23" t="str">
        <f>IF(ISNUMBER(AVERAGEIFS(ObservedSpeciesData!X$2:X$4955,ObservedSpeciesData!$A$2:$A$4955,$A251,ObservedSpeciesData!$D$2:$D$4955,$D251)),AVERAGEIFS(ObservedSpeciesData!X$2:X$4955,ObservedSpeciesData!$A$2:$A$4955,$A251,ObservedSpeciesData!$D$2:$D$4955,$D251),"")</f>
        <v/>
      </c>
      <c r="Y251" s="23" t="str">
        <f>IF(ISNUMBER(AVERAGEIFS(ObservedSpeciesData!Y$2:Y$4955,ObservedSpeciesData!$A$2:$A$4955,$A251,ObservedSpeciesData!$D$2:$D$4955,$D251)),AVERAGEIFS(ObservedSpeciesData!Y$2:Y$4955,ObservedSpeciesData!$A$2:$A$4955,$A251,ObservedSpeciesData!$D$2:$D$4955,$D251),"")</f>
        <v/>
      </c>
      <c r="Z251" s="23" t="str">
        <f>IF(ISNUMBER(AVERAGEIFS(ObservedSpeciesData!Z$2:Z$4955,ObservedSpeciesData!$A$2:$A$4955,$A251,ObservedSpeciesData!$D$2:$D$4955,$D251)),AVERAGEIFS(ObservedSpeciesData!Z$2:Z$4955,ObservedSpeciesData!$A$2:$A$4955,$A251,ObservedSpeciesData!$D$2:$D$4955,$D251),"")</f>
        <v/>
      </c>
      <c r="AA251" s="23">
        <f>IF(ISNUMBER(AVERAGEIFS(ObservedSpeciesData!AA$2:AA$4955,ObservedSpeciesData!$A$2:$A$4955,$A251,ObservedSpeciesData!$D$2:$D$4955,$D251)),AVERAGEIFS(ObservedSpeciesData!AA$2:AA$4955,ObservedSpeciesData!$A$2:$A$4955,$A251,ObservedSpeciesData!$D$2:$D$4955,$D251),"")</f>
        <v>29.299999999999997</v>
      </c>
      <c r="AB251" s="24">
        <f>IF(ISNUMBER(AVERAGEIFS(ObservedSpeciesData!AB$2:AB$4955,ObservedSpeciesData!$A$2:$A$4955,$A251,ObservedSpeciesData!$D$2:$D$4955,$D251)),AVERAGEIFS(ObservedSpeciesData!AB$2:AB$4955,ObservedSpeciesData!$A$2:$A$4955,$A251,ObservedSpeciesData!$D$2:$D$4955,$D251),"")</f>
        <v>4.6999999999999993E-2</v>
      </c>
      <c r="AC251" s="24">
        <f>IF(ISNUMBER(AVERAGEIFS(ObservedSpeciesData!AC$2:AC$4955,ObservedSpeciesData!$A$2:$A$4955,$A251,ObservedSpeciesData!$D$2:$D$4955,$D251)),AVERAGEIFS(ObservedSpeciesData!AC$2:AC$4955,ObservedSpeciesData!$A$2:$A$4955,$A251,ObservedSpeciesData!$D$2:$D$4955,$D251),"")</f>
        <v>4.6999999999999993E-2</v>
      </c>
      <c r="AD251" s="23" t="str">
        <f>IF(ISNUMBER(AVERAGEIFS(ObservedSpeciesData!AD$2:AD$4955,ObservedSpeciesData!$A$2:$A$4955,$A251,ObservedSpeciesData!$D$2:$D$4955,$D251)),AVERAGEIFS(ObservedSpeciesData!AD$2:AD$4955,ObservedSpeciesData!$A$2:$A$4955,$A251,ObservedSpeciesData!$D$2:$D$4955,$D251),"")</f>
        <v/>
      </c>
      <c r="AE251" s="24" t="str">
        <f>IF(ISNUMBER(AVERAGEIFS(ObservedSpeciesData!AE$2:AE$4955,ObservedSpeciesData!$A$2:$A$4955,$A251,ObservedSpeciesData!$D$2:$D$4955,$D251)),AVERAGEIFS(ObservedSpeciesData!AE$2:AE$4955,ObservedSpeciesData!$A$2:$A$4955,$A251,ObservedSpeciesData!$D$2:$D$4955,$D251),"")</f>
        <v/>
      </c>
      <c r="AF251" s="23"/>
      <c r="AG251" s="24"/>
      <c r="AH251" s="23">
        <f>IF(ISNUMBER(AVERAGEIFS(ObservedSpeciesData!AH$2:AH$4955,ObservedSpeciesData!$A$2:$A$4955,$A251,ObservedSpeciesData!$D$2:$D$4955,$D251)),AVERAGEIFS(ObservedSpeciesData!AH$2:AH$4955,ObservedSpeciesData!$A$2:$A$4955,$A251,ObservedSpeciesData!$D$2:$D$4955,$D251),"")</f>
        <v>3.8013333333333335</v>
      </c>
      <c r="AI251" s="23">
        <f>IF(ISNUMBER(AVERAGEIFS(ObservedSpeciesData!AI$2:AI$4955,ObservedSpeciesData!$A$2:$A$4955,$A251,ObservedSpeciesData!$C$2:$C$4955,$C251,ObservedSpeciesData!$D$2:$D$4955,$D251)),AVERAGEIFS(ObservedSpeciesData!AI$2:AI$4955,ObservedSpeciesData!$A$2:$A$4955,$A251,ObservedSpeciesData!$C$2:$C$4955,$C251,ObservedSpeciesData!$D$2:$D$4955,$D251),"")</f>
        <v>20.111333333333334</v>
      </c>
      <c r="AJ251" s="2">
        <f>COUNTIFS(ObservedSpeciesData!$A$2:$A$828,$A251,ObservedSpeciesData!$D$2:$D$828,$D251)</f>
        <v>0</v>
      </c>
      <c r="AK251" s="2">
        <f t="shared" si="3"/>
        <v>8</v>
      </c>
    </row>
    <row r="252" spans="1:37" x14ac:dyDescent="0.25">
      <c r="A252" s="14" t="s">
        <v>108</v>
      </c>
      <c r="B252" t="s">
        <v>80</v>
      </c>
      <c r="C252" t="s">
        <v>106</v>
      </c>
      <c r="D252" s="13">
        <v>42163</v>
      </c>
      <c r="E252">
        <v>1</v>
      </c>
      <c r="F252">
        <v>350</v>
      </c>
      <c r="G252" s="2" t="s">
        <v>89</v>
      </c>
      <c r="H252" s="2" t="s">
        <v>10</v>
      </c>
      <c r="I252">
        <v>4</v>
      </c>
      <c r="J252" s="2" t="s">
        <v>77</v>
      </c>
      <c r="K252" s="2">
        <f>IF(ISNUMBER(AVERAGEIFS(ObservedSpeciesData!K$2:K$4955,ObservedSpeciesData!$A$2:$A$4955,$A252,ObservedSpeciesData!$D$2:$D$4955,$D252)),AVERAGEIFS(ObservedSpeciesData!K$2:K$4955,ObservedSpeciesData!$A$2:$A$4955,$A252,ObservedSpeciesData!$D$2:$D$4955,$D252),"")</f>
        <v>262.5</v>
      </c>
      <c r="L252" s="26" t="str">
        <f>IF(ISNUMBER(AVERAGEIFS(ObservedSpeciesData!L$2:L$4955,ObservedSpeciesData!$A$2:$A$4955,$A252,ObservedSpeciesData!$D$2:$D$4955,$D252)),AVERAGEIFS(ObservedSpeciesData!L$2:L$4955,ObservedSpeciesData!$A$2:$A$4955,$A252,ObservedSpeciesData!$D$2:$D$4955,$D252),"")</f>
        <v/>
      </c>
      <c r="M252" s="23" t="str">
        <f>IF(ISNUMBER(AVERAGEIFS(ObservedSpeciesData!M$2:M$4955,ObservedSpeciesData!$A$2:$A$4955,$A252,ObservedSpeciesData!$D$2:$D$4955,$D252)),AVERAGEIFS(ObservedSpeciesData!M$2:M$4955,ObservedSpeciesData!$A$2:$A$4955,$A252,ObservedSpeciesData!$D$2:$D$4955,$D252),"")</f>
        <v/>
      </c>
      <c r="N252" s="23">
        <f>IF(ISNUMBER(AVERAGEIFS(ObservedSpeciesData!N$2:N$4955,ObservedSpeciesData!$A$2:$A$4955,$A252,ObservedSpeciesData!$D$2:$D$4955,$D252)),AVERAGEIFS(ObservedSpeciesData!N$2:N$4955,ObservedSpeciesData!$A$2:$A$4955,$A252,ObservedSpeciesData!$D$2:$D$4955,$D252),"")</f>
        <v>910.92662333333328</v>
      </c>
      <c r="O252" s="23">
        <f>IF(ISNUMBER(AVERAGEIFS(ObservedSpeciesData!O$2:O$4955,ObservedSpeciesData!$A$2:$A$4955,$A252,ObservedSpeciesData!$D$2:$D$4955,$D252)),AVERAGEIFS(ObservedSpeciesData!O$2:O$4955,ObservedSpeciesData!$A$2:$A$4955,$A252,ObservedSpeciesData!$D$2:$D$4955,$D252),"")</f>
        <v>91.092662333333337</v>
      </c>
      <c r="P252" s="23">
        <f>IF(ISNUMBER(AVERAGEIFS(ObservedSpeciesData!P$2:P$4955,ObservedSpeciesData!$A$2:$A$4955,$A252,ObservedSpeciesData!$C$2:$C$4955,$C252,ObservedSpeciesData!$D$2:$D$4955,$D252)),AVERAGEIFS(ObservedSpeciesData!P$2:P$4955,ObservedSpeciesData!$A$2:$A$4955,$A252,ObservedSpeciesData!$C$2:$C$4955,$C252,ObservedSpeciesData!$D$2:$D$4955,$D252),"")</f>
        <v>468.49835386755558</v>
      </c>
      <c r="Q252" s="23"/>
      <c r="R252" s="25" t="str">
        <f>IF(ISNUMBER(AVERAGEIFS(ObservedSpeciesData!R$2:R$4955,ObservedSpeciesData!$A$2:$A$4955,$A252,ObservedSpeciesData!$D$2:$D$4955,$D252)),AVERAGEIFS(ObservedSpeciesData!R$2:R$4955,ObservedSpeciesData!$A$2:$A$4955,$A252,ObservedSpeciesData!$D$2:$D$4955,$D252),"")</f>
        <v/>
      </c>
      <c r="S252" s="25" t="str">
        <f>IF(ISNUMBER(AVERAGEIFS(ObservedSpeciesData!S$2:S$4955,ObservedSpeciesData!$A$2:$A$4955,$A252,ObservedSpeciesData!$D$2:$D$4955,$D252)),AVERAGEIFS(ObservedSpeciesData!S$2:S$4955,ObservedSpeciesData!$A$2:$A$4955,$A252,ObservedSpeciesData!$D$2:$D$4955,$D252),"")</f>
        <v/>
      </c>
      <c r="T252" s="23" t="str">
        <f>IF(ISNUMBER(AVERAGEIFS(ObservedSpeciesData!T$2:T$4955,ObservedSpeciesData!$A$2:$A$4955,$A252,ObservedSpeciesData!$D$2:$D$4955,$D252)),AVERAGEIFS(ObservedSpeciesData!T$2:T$4955,ObservedSpeciesData!$A$2:$A$4955,$A252,ObservedSpeciesData!$D$2:$D$4955,$D252),"")</f>
        <v/>
      </c>
      <c r="U252" s="24" t="str">
        <f>IF(ISNUMBER(AVERAGEIFS(ObservedSpeciesData!U$2:U$4955,ObservedSpeciesData!$A$2:$A$4955,$A252,ObservedSpeciesData!$C$2:$C$4955,$C252,ObservedSpeciesData!$D$2:$D$4955,$D252)),AVERAGEIFS(ObservedSpeciesData!U$2:U$4955,ObservedSpeciesData!$A$2:$A$4955,$A252,ObservedSpeciesData!$C$2:$C$4955,$C252,ObservedSpeciesData!$D$2:$D$4955,$D252),"")</f>
        <v/>
      </c>
      <c r="V252" s="23" t="str">
        <f>IF(ISNUMBER(AVERAGEIFS(ObservedSpeciesData!V$2:V$4955,ObservedSpeciesData!$A$2:$A$4955,$A252,ObservedSpeciesData!$D$2:$D$4955,$D252)),AVERAGEIFS(ObservedSpeciesData!V$2:V$4955,ObservedSpeciesData!$A$2:$A$4955,$A252,ObservedSpeciesData!$D$2:$D$4955,$D252),"")</f>
        <v/>
      </c>
      <c r="W252" s="23" t="str">
        <f>IF(ISNUMBER(AVERAGEIFS(ObservedSpeciesData!W$2:W$4955,ObservedSpeciesData!$A$2:$A$4955,$A252,ObservedSpeciesData!$D$2:$D$4955,$D252)),AVERAGEIFS(ObservedSpeciesData!W$2:W$4955,ObservedSpeciesData!$A$2:$A$4955,$A252,ObservedSpeciesData!$D$2:$D$4955,$D252),"")</f>
        <v/>
      </c>
      <c r="X252" s="23" t="str">
        <f>IF(ISNUMBER(AVERAGEIFS(ObservedSpeciesData!X$2:X$4955,ObservedSpeciesData!$A$2:$A$4955,$A252,ObservedSpeciesData!$D$2:$D$4955,$D252)),AVERAGEIFS(ObservedSpeciesData!X$2:X$4955,ObservedSpeciesData!$A$2:$A$4955,$A252,ObservedSpeciesData!$D$2:$D$4955,$D252),"")</f>
        <v/>
      </c>
      <c r="Y252" s="23" t="str">
        <f>IF(ISNUMBER(AVERAGEIFS(ObservedSpeciesData!Y$2:Y$4955,ObservedSpeciesData!$A$2:$A$4955,$A252,ObservedSpeciesData!$D$2:$D$4955,$D252)),AVERAGEIFS(ObservedSpeciesData!Y$2:Y$4955,ObservedSpeciesData!$A$2:$A$4955,$A252,ObservedSpeciesData!$D$2:$D$4955,$D252),"")</f>
        <v/>
      </c>
      <c r="Z252" s="23" t="str">
        <f>IF(ISNUMBER(AVERAGEIFS(ObservedSpeciesData!Z$2:Z$4955,ObservedSpeciesData!$A$2:$A$4955,$A252,ObservedSpeciesData!$D$2:$D$4955,$D252)),AVERAGEIFS(ObservedSpeciesData!Z$2:Z$4955,ObservedSpeciesData!$A$2:$A$4955,$A252,ObservedSpeciesData!$D$2:$D$4955,$D252),"")</f>
        <v/>
      </c>
      <c r="AA252" s="23">
        <f>IF(ISNUMBER(AVERAGEIFS(ObservedSpeciesData!AA$2:AA$4955,ObservedSpeciesData!$A$2:$A$4955,$A252,ObservedSpeciesData!$D$2:$D$4955,$D252)),AVERAGEIFS(ObservedSpeciesData!AA$2:AA$4955,ObservedSpeciesData!$A$2:$A$4955,$A252,ObservedSpeciesData!$D$2:$D$4955,$D252),"")</f>
        <v>29.1</v>
      </c>
      <c r="AB252" s="24">
        <f>IF(ISNUMBER(AVERAGEIFS(ObservedSpeciesData!AB$2:AB$4955,ObservedSpeciesData!$A$2:$A$4955,$A252,ObservedSpeciesData!$D$2:$D$4955,$D252)),AVERAGEIFS(ObservedSpeciesData!AB$2:AB$4955,ObservedSpeciesData!$A$2:$A$4955,$A252,ObservedSpeciesData!$D$2:$D$4955,$D252),"")</f>
        <v>4.6500000000000007E-2</v>
      </c>
      <c r="AC252" s="24">
        <f>IF(ISNUMBER(AVERAGEIFS(ObservedSpeciesData!AC$2:AC$4955,ObservedSpeciesData!$A$2:$A$4955,$A252,ObservedSpeciesData!$D$2:$D$4955,$D252)),AVERAGEIFS(ObservedSpeciesData!AC$2:AC$4955,ObservedSpeciesData!$A$2:$A$4955,$A252,ObservedSpeciesData!$D$2:$D$4955,$D252),"")</f>
        <v>4.6500000000000007E-2</v>
      </c>
      <c r="AD252" s="23" t="str">
        <f>IF(ISNUMBER(AVERAGEIFS(ObservedSpeciesData!AD$2:AD$4955,ObservedSpeciesData!$A$2:$A$4955,$A252,ObservedSpeciesData!$D$2:$D$4955,$D252)),AVERAGEIFS(ObservedSpeciesData!AD$2:AD$4955,ObservedSpeciesData!$A$2:$A$4955,$A252,ObservedSpeciesData!$D$2:$D$4955,$D252),"")</f>
        <v/>
      </c>
      <c r="AE252" s="24" t="str">
        <f>IF(ISNUMBER(AVERAGEIFS(ObservedSpeciesData!AE$2:AE$4955,ObservedSpeciesData!$A$2:$A$4955,$A252,ObservedSpeciesData!$D$2:$D$4955,$D252)),AVERAGEIFS(ObservedSpeciesData!AE$2:AE$4955,ObservedSpeciesData!$A$2:$A$4955,$A252,ObservedSpeciesData!$D$2:$D$4955,$D252),"")</f>
        <v/>
      </c>
      <c r="AF252" s="23"/>
      <c r="AG252" s="24"/>
      <c r="AH252" s="23">
        <f>IF(ISNUMBER(AVERAGEIFS(ObservedSpeciesData!AH$2:AH$4955,ObservedSpeciesData!$A$2:$A$4955,$A252,ObservedSpeciesData!$D$2:$D$4955,$D252)),AVERAGEIFS(ObservedSpeciesData!AH$2:AH$4955,ObservedSpeciesData!$A$2:$A$4955,$A252,ObservedSpeciesData!$D$2:$D$4955,$D252),"")</f>
        <v>4.2383333333333333</v>
      </c>
      <c r="AI252" s="23">
        <f>IF(ISNUMBER(AVERAGEIFS(ObservedSpeciesData!AI$2:AI$4955,ObservedSpeciesData!$A$2:$A$4955,$A252,ObservedSpeciesData!$C$2:$C$4955,$C252,ObservedSpeciesData!$D$2:$D$4955,$D252)),AVERAGEIFS(ObservedSpeciesData!AI$2:AI$4955,ObservedSpeciesData!$A$2:$A$4955,$A252,ObservedSpeciesData!$C$2:$C$4955,$C252,ObservedSpeciesData!$D$2:$D$4955,$D252),"")</f>
        <v>19.545000000000002</v>
      </c>
      <c r="AJ252" s="2">
        <f>COUNTIFS(ObservedSpeciesData!$A$2:$A$828,$A252,ObservedSpeciesData!$D$2:$D$828,$D252)</f>
        <v>0</v>
      </c>
      <c r="AK252" s="2">
        <f t="shared" si="3"/>
        <v>8</v>
      </c>
    </row>
    <row r="253" spans="1:37" x14ac:dyDescent="0.25">
      <c r="A253" s="14" t="s">
        <v>107</v>
      </c>
      <c r="B253" t="s">
        <v>80</v>
      </c>
      <c r="C253" t="s">
        <v>106</v>
      </c>
      <c r="D253" s="13">
        <v>42163</v>
      </c>
      <c r="E253">
        <v>1</v>
      </c>
      <c r="F253">
        <v>500</v>
      </c>
      <c r="G253" s="2" t="s">
        <v>89</v>
      </c>
      <c r="H253" s="2" t="s">
        <v>10</v>
      </c>
      <c r="I253">
        <v>4</v>
      </c>
      <c r="J253" s="2" t="s">
        <v>77</v>
      </c>
      <c r="K253" s="2">
        <f>IF(ISNUMBER(AVERAGEIFS(ObservedSpeciesData!K$2:K$4955,ObservedSpeciesData!$A$2:$A$4955,$A253,ObservedSpeciesData!$D$2:$D$4955,$D253)),AVERAGEIFS(ObservedSpeciesData!K$2:K$4955,ObservedSpeciesData!$A$2:$A$4955,$A253,ObservedSpeciesData!$D$2:$D$4955,$D253),"")</f>
        <v>375</v>
      </c>
      <c r="L253" s="26" t="str">
        <f>IF(ISNUMBER(AVERAGEIFS(ObservedSpeciesData!L$2:L$4955,ObservedSpeciesData!$A$2:$A$4955,$A253,ObservedSpeciesData!$D$2:$D$4955,$D253)),AVERAGEIFS(ObservedSpeciesData!L$2:L$4955,ObservedSpeciesData!$A$2:$A$4955,$A253,ObservedSpeciesData!$D$2:$D$4955,$D253),"")</f>
        <v/>
      </c>
      <c r="M253" s="23" t="str">
        <f>IF(ISNUMBER(AVERAGEIFS(ObservedSpeciesData!M$2:M$4955,ObservedSpeciesData!$A$2:$A$4955,$A253,ObservedSpeciesData!$D$2:$D$4955,$D253)),AVERAGEIFS(ObservedSpeciesData!M$2:M$4955,ObservedSpeciesData!$A$2:$A$4955,$A253,ObservedSpeciesData!$D$2:$D$4955,$D253),"")</f>
        <v/>
      </c>
      <c r="N253" s="23">
        <f>IF(ISNUMBER(AVERAGEIFS(ObservedSpeciesData!N$2:N$4955,ObservedSpeciesData!$A$2:$A$4955,$A253,ObservedSpeciesData!$D$2:$D$4955,$D253)),AVERAGEIFS(ObservedSpeciesData!N$2:N$4955,ObservedSpeciesData!$A$2:$A$4955,$A253,ObservedSpeciesData!$D$2:$D$4955,$D253),"")</f>
        <v>788.72939199999985</v>
      </c>
      <c r="O253" s="23">
        <f>IF(ISNUMBER(AVERAGEIFS(ObservedSpeciesData!O$2:O$4955,ObservedSpeciesData!$A$2:$A$4955,$A253,ObservedSpeciesData!$D$2:$D$4955,$D253)),AVERAGEIFS(ObservedSpeciesData!O$2:O$4955,ObservedSpeciesData!$A$2:$A$4955,$A253,ObservedSpeciesData!$D$2:$D$4955,$D253),"")</f>
        <v>78.87293919999999</v>
      </c>
      <c r="P253" s="23">
        <f>IF(ISNUMBER(AVERAGEIFS(ObservedSpeciesData!P$2:P$4955,ObservedSpeciesData!$A$2:$A$4955,$A253,ObservedSpeciesData!$C$2:$C$4955,$C253,ObservedSpeciesData!$D$2:$D$4955,$D253)),AVERAGEIFS(ObservedSpeciesData!P$2:P$4955,ObservedSpeciesData!$A$2:$A$4955,$A253,ObservedSpeciesData!$C$2:$C$4955,$C253,ObservedSpeciesData!$D$2:$D$4955,$D253),"")</f>
        <v>483.43958435377772</v>
      </c>
      <c r="Q253" s="23"/>
      <c r="R253" s="25" t="str">
        <f>IF(ISNUMBER(AVERAGEIFS(ObservedSpeciesData!R$2:R$4955,ObservedSpeciesData!$A$2:$A$4955,$A253,ObservedSpeciesData!$D$2:$D$4955,$D253)),AVERAGEIFS(ObservedSpeciesData!R$2:R$4955,ObservedSpeciesData!$A$2:$A$4955,$A253,ObservedSpeciesData!$D$2:$D$4955,$D253),"")</f>
        <v/>
      </c>
      <c r="S253" s="25" t="str">
        <f>IF(ISNUMBER(AVERAGEIFS(ObservedSpeciesData!S$2:S$4955,ObservedSpeciesData!$A$2:$A$4955,$A253,ObservedSpeciesData!$D$2:$D$4955,$D253)),AVERAGEIFS(ObservedSpeciesData!S$2:S$4955,ObservedSpeciesData!$A$2:$A$4955,$A253,ObservedSpeciesData!$D$2:$D$4955,$D253),"")</f>
        <v/>
      </c>
      <c r="T253" s="23" t="str">
        <f>IF(ISNUMBER(AVERAGEIFS(ObservedSpeciesData!T$2:T$4955,ObservedSpeciesData!$A$2:$A$4955,$A253,ObservedSpeciesData!$D$2:$D$4955,$D253)),AVERAGEIFS(ObservedSpeciesData!T$2:T$4955,ObservedSpeciesData!$A$2:$A$4955,$A253,ObservedSpeciesData!$D$2:$D$4955,$D253),"")</f>
        <v/>
      </c>
      <c r="U253" s="24" t="str">
        <f>IF(ISNUMBER(AVERAGEIFS(ObservedSpeciesData!U$2:U$4955,ObservedSpeciesData!$A$2:$A$4955,$A253,ObservedSpeciesData!$C$2:$C$4955,$C253,ObservedSpeciesData!$D$2:$D$4955,$D253)),AVERAGEIFS(ObservedSpeciesData!U$2:U$4955,ObservedSpeciesData!$A$2:$A$4955,$A253,ObservedSpeciesData!$C$2:$C$4955,$C253,ObservedSpeciesData!$D$2:$D$4955,$D253),"")</f>
        <v/>
      </c>
      <c r="V253" s="23" t="str">
        <f>IF(ISNUMBER(AVERAGEIFS(ObservedSpeciesData!V$2:V$4955,ObservedSpeciesData!$A$2:$A$4955,$A253,ObservedSpeciesData!$D$2:$D$4955,$D253)),AVERAGEIFS(ObservedSpeciesData!V$2:V$4955,ObservedSpeciesData!$A$2:$A$4955,$A253,ObservedSpeciesData!$D$2:$D$4955,$D253),"")</f>
        <v/>
      </c>
      <c r="W253" s="23" t="str">
        <f>IF(ISNUMBER(AVERAGEIFS(ObservedSpeciesData!W$2:W$4955,ObservedSpeciesData!$A$2:$A$4955,$A253,ObservedSpeciesData!$D$2:$D$4955,$D253)),AVERAGEIFS(ObservedSpeciesData!W$2:W$4955,ObservedSpeciesData!$A$2:$A$4955,$A253,ObservedSpeciesData!$D$2:$D$4955,$D253),"")</f>
        <v/>
      </c>
      <c r="X253" s="23" t="str">
        <f>IF(ISNUMBER(AVERAGEIFS(ObservedSpeciesData!X$2:X$4955,ObservedSpeciesData!$A$2:$A$4955,$A253,ObservedSpeciesData!$D$2:$D$4955,$D253)),AVERAGEIFS(ObservedSpeciesData!X$2:X$4955,ObservedSpeciesData!$A$2:$A$4955,$A253,ObservedSpeciesData!$D$2:$D$4955,$D253),"")</f>
        <v/>
      </c>
      <c r="Y253" s="23" t="str">
        <f>IF(ISNUMBER(AVERAGEIFS(ObservedSpeciesData!Y$2:Y$4955,ObservedSpeciesData!$A$2:$A$4955,$A253,ObservedSpeciesData!$D$2:$D$4955,$D253)),AVERAGEIFS(ObservedSpeciesData!Y$2:Y$4955,ObservedSpeciesData!$A$2:$A$4955,$A253,ObservedSpeciesData!$D$2:$D$4955,$D253),"")</f>
        <v/>
      </c>
      <c r="Z253" s="23" t="str">
        <f>IF(ISNUMBER(AVERAGEIFS(ObservedSpeciesData!Z$2:Z$4955,ObservedSpeciesData!$A$2:$A$4955,$A253,ObservedSpeciesData!$D$2:$D$4955,$D253)),AVERAGEIFS(ObservedSpeciesData!Z$2:Z$4955,ObservedSpeciesData!$A$2:$A$4955,$A253,ObservedSpeciesData!$D$2:$D$4955,$D253),"")</f>
        <v/>
      </c>
      <c r="AA253" s="23">
        <f>IF(ISNUMBER(AVERAGEIFS(ObservedSpeciesData!AA$2:AA$4955,ObservedSpeciesData!$A$2:$A$4955,$A253,ObservedSpeciesData!$D$2:$D$4955,$D253)),AVERAGEIFS(ObservedSpeciesData!AA$2:AA$4955,ObservedSpeciesData!$A$2:$A$4955,$A253,ObservedSpeciesData!$D$2:$D$4955,$D253),"")</f>
        <v>29.55</v>
      </c>
      <c r="AB253" s="24">
        <f>IF(ISNUMBER(AVERAGEIFS(ObservedSpeciesData!AB$2:AB$4955,ObservedSpeciesData!$A$2:$A$4955,$A253,ObservedSpeciesData!$D$2:$D$4955,$D253)),AVERAGEIFS(ObservedSpeciesData!AB$2:AB$4955,ObservedSpeciesData!$A$2:$A$4955,$A253,ObservedSpeciesData!$D$2:$D$4955,$D253),"")</f>
        <v>4.7500000000000007E-2</v>
      </c>
      <c r="AC253" s="24">
        <f>IF(ISNUMBER(AVERAGEIFS(ObservedSpeciesData!AC$2:AC$4955,ObservedSpeciesData!$A$2:$A$4955,$A253,ObservedSpeciesData!$D$2:$D$4955,$D253)),AVERAGEIFS(ObservedSpeciesData!AC$2:AC$4955,ObservedSpeciesData!$A$2:$A$4955,$A253,ObservedSpeciesData!$D$2:$D$4955,$D253),"")</f>
        <v>4.7500000000000007E-2</v>
      </c>
      <c r="AD253" s="23" t="str">
        <f>IF(ISNUMBER(AVERAGEIFS(ObservedSpeciesData!AD$2:AD$4955,ObservedSpeciesData!$A$2:$A$4955,$A253,ObservedSpeciesData!$D$2:$D$4955,$D253)),AVERAGEIFS(ObservedSpeciesData!AD$2:AD$4955,ObservedSpeciesData!$A$2:$A$4955,$A253,ObservedSpeciesData!$D$2:$D$4955,$D253),"")</f>
        <v/>
      </c>
      <c r="AE253" s="24" t="str">
        <f>IF(ISNUMBER(AVERAGEIFS(ObservedSpeciesData!AE$2:AE$4955,ObservedSpeciesData!$A$2:$A$4955,$A253,ObservedSpeciesData!$D$2:$D$4955,$D253)),AVERAGEIFS(ObservedSpeciesData!AE$2:AE$4955,ObservedSpeciesData!$A$2:$A$4955,$A253,ObservedSpeciesData!$D$2:$D$4955,$D253),"")</f>
        <v/>
      </c>
      <c r="AF253" s="23"/>
      <c r="AG253" s="24"/>
      <c r="AH253" s="23">
        <f>IF(ISNUMBER(AVERAGEIFS(ObservedSpeciesData!AH$2:AH$4955,ObservedSpeciesData!$A$2:$A$4955,$A253,ObservedSpeciesData!$D$2:$D$4955,$D253)),AVERAGEIFS(ObservedSpeciesData!AH$2:AH$4955,ObservedSpeciesData!$A$2:$A$4955,$A253,ObservedSpeciesData!$D$2:$D$4955,$D253),"")</f>
        <v>3.7479999999999998</v>
      </c>
      <c r="AI253" s="23">
        <f>IF(ISNUMBER(AVERAGEIFS(ObservedSpeciesData!AI$2:AI$4955,ObservedSpeciesData!$A$2:$A$4955,$A253,ObservedSpeciesData!$C$2:$C$4955,$C253,ObservedSpeciesData!$D$2:$D$4955,$D253)),AVERAGEIFS(ObservedSpeciesData!AI$2:AI$4955,ObservedSpeciesData!$A$2:$A$4955,$A253,ObservedSpeciesData!$C$2:$C$4955,$C253,ObservedSpeciesData!$D$2:$D$4955,$D253),"")</f>
        <v>20.105333333333334</v>
      </c>
      <c r="AJ253" s="2">
        <f>COUNTIFS(ObservedSpeciesData!$A$2:$A$828,$A253,ObservedSpeciesData!$D$2:$D$828,$D253)</f>
        <v>0</v>
      </c>
      <c r="AK253" s="2">
        <f t="shared" si="3"/>
        <v>8</v>
      </c>
    </row>
    <row r="254" spans="1:37" x14ac:dyDescent="0.25">
      <c r="A254" s="14" t="s">
        <v>112</v>
      </c>
      <c r="B254" t="s">
        <v>80</v>
      </c>
      <c r="C254" t="s">
        <v>106</v>
      </c>
      <c r="D254" s="13">
        <v>42181</v>
      </c>
      <c r="E254">
        <v>1</v>
      </c>
      <c r="F254">
        <v>0</v>
      </c>
      <c r="G254" s="2" t="s">
        <v>89</v>
      </c>
      <c r="H254" s="2" t="s">
        <v>10</v>
      </c>
      <c r="I254">
        <v>5</v>
      </c>
      <c r="J254" s="2" t="s">
        <v>88</v>
      </c>
      <c r="K254" s="2">
        <f>IF(ISNUMBER(AVERAGEIFS(ObservedSpeciesData!K$2:K$4955,ObservedSpeciesData!$A$2:$A$4955,$A254,ObservedSpeciesData!$D$2:$D$4955,$D254)),AVERAGEIFS(ObservedSpeciesData!K$2:K$4955,ObservedSpeciesData!$A$2:$A$4955,$A254,ObservedSpeciesData!$D$2:$D$4955,$D254),"")</f>
        <v>0</v>
      </c>
      <c r="L254" s="26">
        <f>IF(ISNUMBER(AVERAGEIFS(ObservedSpeciesData!L$2:L$4955,ObservedSpeciesData!$A$2:$A$4955,$A254,ObservedSpeciesData!$D$2:$D$4955,$D254)),AVERAGEIFS(ObservedSpeciesData!L$2:L$4955,ObservedSpeciesData!$A$2:$A$4955,$A254,ObservedSpeciesData!$D$2:$D$4955,$D254),"")</f>
        <v>1214</v>
      </c>
      <c r="M254" s="23">
        <f>IF(ISNUMBER(AVERAGEIFS(ObservedSpeciesData!M$2:M$4955,ObservedSpeciesData!$A$2:$A$4955,$A254,ObservedSpeciesData!$D$2:$D$4955,$D254)),AVERAGEIFS(ObservedSpeciesData!M$2:M$4955,ObservedSpeciesData!$A$2:$A$4955,$A254,ObservedSpeciesData!$D$2:$D$4955,$D254),"")</f>
        <v>121.4</v>
      </c>
      <c r="N254" s="23" t="str">
        <f>IF(ISNUMBER(AVERAGEIFS(ObservedSpeciesData!N$2:N$4955,ObservedSpeciesData!$A$2:$A$4955,$A254,ObservedSpeciesData!$D$2:$D$4955,$D254)),AVERAGEIFS(ObservedSpeciesData!N$2:N$4955,ObservedSpeciesData!$A$2:$A$4955,$A254,ObservedSpeciesData!$D$2:$D$4955,$D254),"")</f>
        <v/>
      </c>
      <c r="O254" s="23" t="str">
        <f>IF(ISNUMBER(AVERAGEIFS(ObservedSpeciesData!O$2:O$4955,ObservedSpeciesData!$A$2:$A$4955,$A254,ObservedSpeciesData!$D$2:$D$4955,$D254)),AVERAGEIFS(ObservedSpeciesData!O$2:O$4955,ObservedSpeciesData!$A$2:$A$4955,$A254,ObservedSpeciesData!$D$2:$D$4955,$D254),"")</f>
        <v/>
      </c>
      <c r="P254" s="23" t="str">
        <f>IF(ISNUMBER(AVERAGEIFS(ObservedSpeciesData!P$2:P$4955,ObservedSpeciesData!$A$2:$A$4955,$A254,ObservedSpeciesData!$C$2:$C$4955,$C254,ObservedSpeciesData!$D$2:$D$4955,$D254)),AVERAGEIFS(ObservedSpeciesData!P$2:P$4955,ObservedSpeciesData!$A$2:$A$4955,$A254,ObservedSpeciesData!$C$2:$C$4955,$C254,ObservedSpeciesData!$D$2:$D$4955,$D254),"")</f>
        <v/>
      </c>
      <c r="Q254" s="23"/>
      <c r="R254" s="25" t="str">
        <f>IF(ISNUMBER(AVERAGEIFS(ObservedSpeciesData!R$2:R$4955,ObservedSpeciesData!$A$2:$A$4955,$A254,ObservedSpeciesData!$D$2:$D$4955,$D254)),AVERAGEIFS(ObservedSpeciesData!R$2:R$4955,ObservedSpeciesData!$A$2:$A$4955,$A254,ObservedSpeciesData!$D$2:$D$4955,$D254),"")</f>
        <v/>
      </c>
      <c r="S254" s="25" t="str">
        <f>IF(ISNUMBER(AVERAGEIFS(ObservedSpeciesData!S$2:S$4955,ObservedSpeciesData!$A$2:$A$4955,$A254,ObservedSpeciesData!$D$2:$D$4955,$D254)),AVERAGEIFS(ObservedSpeciesData!S$2:S$4955,ObservedSpeciesData!$A$2:$A$4955,$A254,ObservedSpeciesData!$D$2:$D$4955,$D254),"")</f>
        <v/>
      </c>
      <c r="T254" s="23" t="str">
        <f>IF(ISNUMBER(AVERAGEIFS(ObservedSpeciesData!T$2:T$4955,ObservedSpeciesData!$A$2:$A$4955,$A254,ObservedSpeciesData!$D$2:$D$4955,$D254)),AVERAGEIFS(ObservedSpeciesData!T$2:T$4955,ObservedSpeciesData!$A$2:$A$4955,$A254,ObservedSpeciesData!$D$2:$D$4955,$D254),"")</f>
        <v/>
      </c>
      <c r="U254" s="24" t="str">
        <f>IF(ISNUMBER(AVERAGEIFS(ObservedSpeciesData!U$2:U$4955,ObservedSpeciesData!$A$2:$A$4955,$A254,ObservedSpeciesData!$C$2:$C$4955,$C254,ObservedSpeciesData!$D$2:$D$4955,$D254)),AVERAGEIFS(ObservedSpeciesData!U$2:U$4955,ObservedSpeciesData!$A$2:$A$4955,$A254,ObservedSpeciesData!$C$2:$C$4955,$C254,ObservedSpeciesData!$D$2:$D$4955,$D254),"")</f>
        <v/>
      </c>
      <c r="V254" s="23" t="str">
        <f>IF(ISNUMBER(AVERAGEIFS(ObservedSpeciesData!V$2:V$4955,ObservedSpeciesData!$A$2:$A$4955,$A254,ObservedSpeciesData!$D$2:$D$4955,$D254)),AVERAGEIFS(ObservedSpeciesData!V$2:V$4955,ObservedSpeciesData!$A$2:$A$4955,$A254,ObservedSpeciesData!$D$2:$D$4955,$D254),"")</f>
        <v/>
      </c>
      <c r="W254" s="23" t="str">
        <f>IF(ISNUMBER(AVERAGEIFS(ObservedSpeciesData!W$2:W$4955,ObservedSpeciesData!$A$2:$A$4955,$A254,ObservedSpeciesData!$D$2:$D$4955,$D254)),AVERAGEIFS(ObservedSpeciesData!W$2:W$4955,ObservedSpeciesData!$A$2:$A$4955,$A254,ObservedSpeciesData!$D$2:$D$4955,$D254),"")</f>
        <v/>
      </c>
      <c r="X254" s="23" t="str">
        <f>IF(ISNUMBER(AVERAGEIFS(ObservedSpeciesData!X$2:X$4955,ObservedSpeciesData!$A$2:$A$4955,$A254,ObservedSpeciesData!$D$2:$D$4955,$D254)),AVERAGEIFS(ObservedSpeciesData!X$2:X$4955,ObservedSpeciesData!$A$2:$A$4955,$A254,ObservedSpeciesData!$D$2:$D$4955,$D254),"")</f>
        <v/>
      </c>
      <c r="Y254" s="23" t="str">
        <f>IF(ISNUMBER(AVERAGEIFS(ObservedSpeciesData!Y$2:Y$4955,ObservedSpeciesData!$A$2:$A$4955,$A254,ObservedSpeciesData!$D$2:$D$4955,$D254)),AVERAGEIFS(ObservedSpeciesData!Y$2:Y$4955,ObservedSpeciesData!$A$2:$A$4955,$A254,ObservedSpeciesData!$D$2:$D$4955,$D254),"")</f>
        <v/>
      </c>
      <c r="Z254" s="23" t="str">
        <f>IF(ISNUMBER(AVERAGEIFS(ObservedSpeciesData!Z$2:Z$4955,ObservedSpeciesData!$A$2:$A$4955,$A254,ObservedSpeciesData!$D$2:$D$4955,$D254)),AVERAGEIFS(ObservedSpeciesData!Z$2:Z$4955,ObservedSpeciesData!$A$2:$A$4955,$A254,ObservedSpeciesData!$D$2:$D$4955,$D254),"")</f>
        <v/>
      </c>
      <c r="AA254" s="23">
        <f>IF(ISNUMBER(AVERAGEIFS(ObservedSpeciesData!AA$2:AA$4955,ObservedSpeciesData!$A$2:$A$4955,$A254,ObservedSpeciesData!$D$2:$D$4955,$D254)),AVERAGEIFS(ObservedSpeciesData!AA$2:AA$4955,ObservedSpeciesData!$A$2:$A$4955,$A254,ObservedSpeciesData!$D$2:$D$4955,$D254),"")</f>
        <v>29.15</v>
      </c>
      <c r="AB254" s="24">
        <f>IF(ISNUMBER(AVERAGEIFS(ObservedSpeciesData!AB$2:AB$4955,ObservedSpeciesData!$A$2:$A$4955,$A254,ObservedSpeciesData!$D$2:$D$4955,$D254)),AVERAGEIFS(ObservedSpeciesData!AB$2:AB$4955,ObservedSpeciesData!$A$2:$A$4955,$A254,ObservedSpeciesData!$D$2:$D$4955,$D254),"")</f>
        <v>4.65E-2</v>
      </c>
      <c r="AC254" s="24">
        <f>IF(ISNUMBER(AVERAGEIFS(ObservedSpeciesData!AC$2:AC$4955,ObservedSpeciesData!$A$2:$A$4955,$A254,ObservedSpeciesData!$D$2:$D$4955,$D254)),AVERAGEIFS(ObservedSpeciesData!AC$2:AC$4955,ObservedSpeciesData!$A$2:$A$4955,$A254,ObservedSpeciesData!$D$2:$D$4955,$D254),"")</f>
        <v>4.65E-2</v>
      </c>
      <c r="AD254" s="23" t="str">
        <f>IF(ISNUMBER(AVERAGEIFS(ObservedSpeciesData!AD$2:AD$4955,ObservedSpeciesData!$A$2:$A$4955,$A254,ObservedSpeciesData!$D$2:$D$4955,$D254)),AVERAGEIFS(ObservedSpeciesData!AD$2:AD$4955,ObservedSpeciesData!$A$2:$A$4955,$A254,ObservedSpeciesData!$D$2:$D$4955,$D254),"")</f>
        <v/>
      </c>
      <c r="AE254" s="24" t="str">
        <f>IF(ISNUMBER(AVERAGEIFS(ObservedSpeciesData!AE$2:AE$4955,ObservedSpeciesData!$A$2:$A$4955,$A254,ObservedSpeciesData!$D$2:$D$4955,$D254)),AVERAGEIFS(ObservedSpeciesData!AE$2:AE$4955,ObservedSpeciesData!$A$2:$A$4955,$A254,ObservedSpeciesData!$D$2:$D$4955,$D254),"")</f>
        <v/>
      </c>
      <c r="AF254" s="23"/>
      <c r="AG254" s="24"/>
      <c r="AH254" s="23" t="str">
        <f>IF(ISNUMBER(AVERAGEIFS(ObservedSpeciesData!AH$2:AH$4955,ObservedSpeciesData!$A$2:$A$4955,$A254,ObservedSpeciesData!$D$2:$D$4955,$D254)),AVERAGEIFS(ObservedSpeciesData!AH$2:AH$4955,ObservedSpeciesData!$A$2:$A$4955,$A254,ObservedSpeciesData!$D$2:$D$4955,$D254),"")</f>
        <v/>
      </c>
      <c r="AI254" s="23" t="str">
        <f>IF(ISNUMBER(AVERAGEIFS(ObservedSpeciesData!AI$2:AI$4955,ObservedSpeciesData!$A$2:$A$4955,$A254,ObservedSpeciesData!$C$2:$C$4955,$C254,ObservedSpeciesData!$D$2:$D$4955,$D254)),AVERAGEIFS(ObservedSpeciesData!AI$2:AI$4955,ObservedSpeciesData!$A$2:$A$4955,$A254,ObservedSpeciesData!$C$2:$C$4955,$C254,ObservedSpeciesData!$D$2:$D$4955,$D254),"")</f>
        <v/>
      </c>
      <c r="AJ254" s="2">
        <f>COUNTIFS(ObservedSpeciesData!$A$2:$A$828,$A254,ObservedSpeciesData!$D$2:$D$828,$D254)</f>
        <v>0</v>
      </c>
      <c r="AK254" s="2">
        <f t="shared" si="3"/>
        <v>4</v>
      </c>
    </row>
    <row r="255" spans="1:37" x14ac:dyDescent="0.25">
      <c r="A255" s="14" t="s">
        <v>111</v>
      </c>
      <c r="B255" t="s">
        <v>80</v>
      </c>
      <c r="C255" t="s">
        <v>106</v>
      </c>
      <c r="D255" s="13">
        <v>42181</v>
      </c>
      <c r="E255">
        <v>1</v>
      </c>
      <c r="F255">
        <v>50</v>
      </c>
      <c r="G255" s="2" t="s">
        <v>89</v>
      </c>
      <c r="H255" s="2" t="s">
        <v>10</v>
      </c>
      <c r="I255">
        <v>5</v>
      </c>
      <c r="J255" s="2" t="s">
        <v>88</v>
      </c>
      <c r="K255" s="2">
        <f>IF(ISNUMBER(AVERAGEIFS(ObservedSpeciesData!K$2:K$4955,ObservedSpeciesData!$A$2:$A$4955,$A255,ObservedSpeciesData!$D$2:$D$4955,$D255)),AVERAGEIFS(ObservedSpeciesData!K$2:K$4955,ObservedSpeciesData!$A$2:$A$4955,$A255,ObservedSpeciesData!$D$2:$D$4955,$D255),"")</f>
        <v>37.5</v>
      </c>
      <c r="L255" s="26">
        <f>IF(ISNUMBER(AVERAGEIFS(ObservedSpeciesData!L$2:L$4955,ObservedSpeciesData!$A$2:$A$4955,$A255,ObservedSpeciesData!$D$2:$D$4955,$D255)),AVERAGEIFS(ObservedSpeciesData!L$2:L$4955,ObservedSpeciesData!$A$2:$A$4955,$A255,ObservedSpeciesData!$D$2:$D$4955,$D255),"")</f>
        <v>1228</v>
      </c>
      <c r="M255" s="23">
        <f>IF(ISNUMBER(AVERAGEIFS(ObservedSpeciesData!M$2:M$4955,ObservedSpeciesData!$A$2:$A$4955,$A255,ObservedSpeciesData!$D$2:$D$4955,$D255)),AVERAGEIFS(ObservedSpeciesData!M$2:M$4955,ObservedSpeciesData!$A$2:$A$4955,$A255,ObservedSpeciesData!$D$2:$D$4955,$D255),"")</f>
        <v>122.80000000000001</v>
      </c>
      <c r="N255" s="23" t="str">
        <f>IF(ISNUMBER(AVERAGEIFS(ObservedSpeciesData!N$2:N$4955,ObservedSpeciesData!$A$2:$A$4955,$A255,ObservedSpeciesData!$D$2:$D$4955,$D255)),AVERAGEIFS(ObservedSpeciesData!N$2:N$4955,ObservedSpeciesData!$A$2:$A$4955,$A255,ObservedSpeciesData!$D$2:$D$4955,$D255),"")</f>
        <v/>
      </c>
      <c r="O255" s="23" t="str">
        <f>IF(ISNUMBER(AVERAGEIFS(ObservedSpeciesData!O$2:O$4955,ObservedSpeciesData!$A$2:$A$4955,$A255,ObservedSpeciesData!$D$2:$D$4955,$D255)),AVERAGEIFS(ObservedSpeciesData!O$2:O$4955,ObservedSpeciesData!$A$2:$A$4955,$A255,ObservedSpeciesData!$D$2:$D$4955,$D255),"")</f>
        <v/>
      </c>
      <c r="P255" s="23" t="str">
        <f>IF(ISNUMBER(AVERAGEIFS(ObservedSpeciesData!P$2:P$4955,ObservedSpeciesData!$A$2:$A$4955,$A255,ObservedSpeciesData!$C$2:$C$4955,$C255,ObservedSpeciesData!$D$2:$D$4955,$D255)),AVERAGEIFS(ObservedSpeciesData!P$2:P$4955,ObservedSpeciesData!$A$2:$A$4955,$A255,ObservedSpeciesData!$C$2:$C$4955,$C255,ObservedSpeciesData!$D$2:$D$4955,$D255),"")</f>
        <v/>
      </c>
      <c r="Q255" s="23"/>
      <c r="R255" s="25" t="str">
        <f>IF(ISNUMBER(AVERAGEIFS(ObservedSpeciesData!R$2:R$4955,ObservedSpeciesData!$A$2:$A$4955,$A255,ObservedSpeciesData!$D$2:$D$4955,$D255)),AVERAGEIFS(ObservedSpeciesData!R$2:R$4955,ObservedSpeciesData!$A$2:$A$4955,$A255,ObservedSpeciesData!$D$2:$D$4955,$D255),"")</f>
        <v/>
      </c>
      <c r="S255" s="25" t="str">
        <f>IF(ISNUMBER(AVERAGEIFS(ObservedSpeciesData!S$2:S$4955,ObservedSpeciesData!$A$2:$A$4955,$A255,ObservedSpeciesData!$D$2:$D$4955,$D255)),AVERAGEIFS(ObservedSpeciesData!S$2:S$4955,ObservedSpeciesData!$A$2:$A$4955,$A255,ObservedSpeciesData!$D$2:$D$4955,$D255),"")</f>
        <v/>
      </c>
      <c r="T255" s="23" t="str">
        <f>IF(ISNUMBER(AVERAGEIFS(ObservedSpeciesData!T$2:T$4955,ObservedSpeciesData!$A$2:$A$4955,$A255,ObservedSpeciesData!$D$2:$D$4955,$D255)),AVERAGEIFS(ObservedSpeciesData!T$2:T$4955,ObservedSpeciesData!$A$2:$A$4955,$A255,ObservedSpeciesData!$D$2:$D$4955,$D255),"")</f>
        <v/>
      </c>
      <c r="U255" s="24" t="str">
        <f>IF(ISNUMBER(AVERAGEIFS(ObservedSpeciesData!U$2:U$4955,ObservedSpeciesData!$A$2:$A$4955,$A255,ObservedSpeciesData!$C$2:$C$4955,$C255,ObservedSpeciesData!$D$2:$D$4955,$D255)),AVERAGEIFS(ObservedSpeciesData!U$2:U$4955,ObservedSpeciesData!$A$2:$A$4955,$A255,ObservedSpeciesData!$C$2:$C$4955,$C255,ObservedSpeciesData!$D$2:$D$4955,$D255),"")</f>
        <v/>
      </c>
      <c r="V255" s="23" t="str">
        <f>IF(ISNUMBER(AVERAGEIFS(ObservedSpeciesData!V$2:V$4955,ObservedSpeciesData!$A$2:$A$4955,$A255,ObservedSpeciesData!$D$2:$D$4955,$D255)),AVERAGEIFS(ObservedSpeciesData!V$2:V$4955,ObservedSpeciesData!$A$2:$A$4955,$A255,ObservedSpeciesData!$D$2:$D$4955,$D255),"")</f>
        <v/>
      </c>
      <c r="W255" s="23" t="str">
        <f>IF(ISNUMBER(AVERAGEIFS(ObservedSpeciesData!W$2:W$4955,ObservedSpeciesData!$A$2:$A$4955,$A255,ObservedSpeciesData!$D$2:$D$4955,$D255)),AVERAGEIFS(ObservedSpeciesData!W$2:W$4955,ObservedSpeciesData!$A$2:$A$4955,$A255,ObservedSpeciesData!$D$2:$D$4955,$D255),"")</f>
        <v/>
      </c>
      <c r="X255" s="23" t="str">
        <f>IF(ISNUMBER(AVERAGEIFS(ObservedSpeciesData!X$2:X$4955,ObservedSpeciesData!$A$2:$A$4955,$A255,ObservedSpeciesData!$D$2:$D$4955,$D255)),AVERAGEIFS(ObservedSpeciesData!X$2:X$4955,ObservedSpeciesData!$A$2:$A$4955,$A255,ObservedSpeciesData!$D$2:$D$4955,$D255),"")</f>
        <v/>
      </c>
      <c r="Y255" s="23" t="str">
        <f>IF(ISNUMBER(AVERAGEIFS(ObservedSpeciesData!Y$2:Y$4955,ObservedSpeciesData!$A$2:$A$4955,$A255,ObservedSpeciesData!$D$2:$D$4955,$D255)),AVERAGEIFS(ObservedSpeciesData!Y$2:Y$4955,ObservedSpeciesData!$A$2:$A$4955,$A255,ObservedSpeciesData!$D$2:$D$4955,$D255),"")</f>
        <v/>
      </c>
      <c r="Z255" s="23" t="str">
        <f>IF(ISNUMBER(AVERAGEIFS(ObservedSpeciesData!Z$2:Z$4955,ObservedSpeciesData!$A$2:$A$4955,$A255,ObservedSpeciesData!$D$2:$D$4955,$D255)),AVERAGEIFS(ObservedSpeciesData!Z$2:Z$4955,ObservedSpeciesData!$A$2:$A$4955,$A255,ObservedSpeciesData!$D$2:$D$4955,$D255),"")</f>
        <v/>
      </c>
      <c r="AA255" s="23">
        <f>IF(ISNUMBER(AVERAGEIFS(ObservedSpeciesData!AA$2:AA$4955,ObservedSpeciesData!$A$2:$A$4955,$A255,ObservedSpeciesData!$D$2:$D$4955,$D255)),AVERAGEIFS(ObservedSpeciesData!AA$2:AA$4955,ObservedSpeciesData!$A$2:$A$4955,$A255,ObservedSpeciesData!$D$2:$D$4955,$D255),"")</f>
        <v>30.65</v>
      </c>
      <c r="AB255" s="24">
        <f>IF(ISNUMBER(AVERAGEIFS(ObservedSpeciesData!AB$2:AB$4955,ObservedSpeciesData!$A$2:$A$4955,$A255,ObservedSpeciesData!$D$2:$D$4955,$D255)),AVERAGEIFS(ObservedSpeciesData!AB$2:AB$4955,ObservedSpeciesData!$A$2:$A$4955,$A255,ObservedSpeciesData!$D$2:$D$4955,$D255),"")</f>
        <v>4.9000000000000002E-2</v>
      </c>
      <c r="AC255" s="24">
        <f>IF(ISNUMBER(AVERAGEIFS(ObservedSpeciesData!AC$2:AC$4955,ObservedSpeciesData!$A$2:$A$4955,$A255,ObservedSpeciesData!$D$2:$D$4955,$D255)),AVERAGEIFS(ObservedSpeciesData!AC$2:AC$4955,ObservedSpeciesData!$A$2:$A$4955,$A255,ObservedSpeciesData!$D$2:$D$4955,$D255),"")</f>
        <v>4.9000000000000002E-2</v>
      </c>
      <c r="AD255" s="23" t="str">
        <f>IF(ISNUMBER(AVERAGEIFS(ObservedSpeciesData!AD$2:AD$4955,ObservedSpeciesData!$A$2:$A$4955,$A255,ObservedSpeciesData!$D$2:$D$4955,$D255)),AVERAGEIFS(ObservedSpeciesData!AD$2:AD$4955,ObservedSpeciesData!$A$2:$A$4955,$A255,ObservedSpeciesData!$D$2:$D$4955,$D255),"")</f>
        <v/>
      </c>
      <c r="AE255" s="24" t="str">
        <f>IF(ISNUMBER(AVERAGEIFS(ObservedSpeciesData!AE$2:AE$4955,ObservedSpeciesData!$A$2:$A$4955,$A255,ObservedSpeciesData!$D$2:$D$4955,$D255)),AVERAGEIFS(ObservedSpeciesData!AE$2:AE$4955,ObservedSpeciesData!$A$2:$A$4955,$A255,ObservedSpeciesData!$D$2:$D$4955,$D255),"")</f>
        <v/>
      </c>
      <c r="AF255" s="23"/>
      <c r="AG255" s="24"/>
      <c r="AH255" s="23" t="str">
        <f>IF(ISNUMBER(AVERAGEIFS(ObservedSpeciesData!AH$2:AH$4955,ObservedSpeciesData!$A$2:$A$4955,$A255,ObservedSpeciesData!$D$2:$D$4955,$D255)),AVERAGEIFS(ObservedSpeciesData!AH$2:AH$4955,ObservedSpeciesData!$A$2:$A$4955,$A255,ObservedSpeciesData!$D$2:$D$4955,$D255),"")</f>
        <v/>
      </c>
      <c r="AI255" s="23" t="str">
        <f>IF(ISNUMBER(AVERAGEIFS(ObservedSpeciesData!AI$2:AI$4955,ObservedSpeciesData!$A$2:$A$4955,$A255,ObservedSpeciesData!$C$2:$C$4955,$C255,ObservedSpeciesData!$D$2:$D$4955,$D255)),AVERAGEIFS(ObservedSpeciesData!AI$2:AI$4955,ObservedSpeciesData!$A$2:$A$4955,$A255,ObservedSpeciesData!$C$2:$C$4955,$C255,ObservedSpeciesData!$D$2:$D$4955,$D255),"")</f>
        <v/>
      </c>
      <c r="AJ255" s="2">
        <f>COUNTIFS(ObservedSpeciesData!$A$2:$A$828,$A255,ObservedSpeciesData!$D$2:$D$828,$D255)</f>
        <v>0</v>
      </c>
      <c r="AK255" s="2">
        <f t="shared" si="3"/>
        <v>4</v>
      </c>
    </row>
    <row r="256" spans="1:37" x14ac:dyDescent="0.25">
      <c r="A256" s="14" t="s">
        <v>110</v>
      </c>
      <c r="B256" t="s">
        <v>80</v>
      </c>
      <c r="C256" t="s">
        <v>106</v>
      </c>
      <c r="D256" s="13">
        <v>42181</v>
      </c>
      <c r="E256">
        <v>1</v>
      </c>
      <c r="F256">
        <v>100</v>
      </c>
      <c r="G256" s="2" t="s">
        <v>89</v>
      </c>
      <c r="H256" s="2" t="s">
        <v>10</v>
      </c>
      <c r="I256">
        <v>5</v>
      </c>
      <c r="J256" s="2" t="s">
        <v>88</v>
      </c>
      <c r="K256" s="2">
        <f>IF(ISNUMBER(AVERAGEIFS(ObservedSpeciesData!K$2:K$4955,ObservedSpeciesData!$A$2:$A$4955,$A256,ObservedSpeciesData!$D$2:$D$4955,$D256)),AVERAGEIFS(ObservedSpeciesData!K$2:K$4955,ObservedSpeciesData!$A$2:$A$4955,$A256,ObservedSpeciesData!$D$2:$D$4955,$D256),"")</f>
        <v>75</v>
      </c>
      <c r="L256" s="26">
        <f>IF(ISNUMBER(AVERAGEIFS(ObservedSpeciesData!L$2:L$4955,ObservedSpeciesData!$A$2:$A$4955,$A256,ObservedSpeciesData!$D$2:$D$4955,$D256)),AVERAGEIFS(ObservedSpeciesData!L$2:L$4955,ObservedSpeciesData!$A$2:$A$4955,$A256,ObservedSpeciesData!$D$2:$D$4955,$D256),"")</f>
        <v>1228</v>
      </c>
      <c r="M256" s="23">
        <f>IF(ISNUMBER(AVERAGEIFS(ObservedSpeciesData!M$2:M$4955,ObservedSpeciesData!$A$2:$A$4955,$A256,ObservedSpeciesData!$D$2:$D$4955,$D256)),AVERAGEIFS(ObservedSpeciesData!M$2:M$4955,ObservedSpeciesData!$A$2:$A$4955,$A256,ObservedSpeciesData!$D$2:$D$4955,$D256),"")</f>
        <v>122.8</v>
      </c>
      <c r="N256" s="23" t="str">
        <f>IF(ISNUMBER(AVERAGEIFS(ObservedSpeciesData!N$2:N$4955,ObservedSpeciesData!$A$2:$A$4955,$A256,ObservedSpeciesData!$D$2:$D$4955,$D256)),AVERAGEIFS(ObservedSpeciesData!N$2:N$4955,ObservedSpeciesData!$A$2:$A$4955,$A256,ObservedSpeciesData!$D$2:$D$4955,$D256),"")</f>
        <v/>
      </c>
      <c r="O256" s="23" t="str">
        <f>IF(ISNUMBER(AVERAGEIFS(ObservedSpeciesData!O$2:O$4955,ObservedSpeciesData!$A$2:$A$4955,$A256,ObservedSpeciesData!$D$2:$D$4955,$D256)),AVERAGEIFS(ObservedSpeciesData!O$2:O$4955,ObservedSpeciesData!$A$2:$A$4955,$A256,ObservedSpeciesData!$D$2:$D$4955,$D256),"")</f>
        <v/>
      </c>
      <c r="P256" s="23" t="str">
        <f>IF(ISNUMBER(AVERAGEIFS(ObservedSpeciesData!P$2:P$4955,ObservedSpeciesData!$A$2:$A$4955,$A256,ObservedSpeciesData!$C$2:$C$4955,$C256,ObservedSpeciesData!$D$2:$D$4955,$D256)),AVERAGEIFS(ObservedSpeciesData!P$2:P$4955,ObservedSpeciesData!$A$2:$A$4955,$A256,ObservedSpeciesData!$C$2:$C$4955,$C256,ObservedSpeciesData!$D$2:$D$4955,$D256),"")</f>
        <v/>
      </c>
      <c r="Q256" s="23"/>
      <c r="R256" s="25" t="str">
        <f>IF(ISNUMBER(AVERAGEIFS(ObservedSpeciesData!R$2:R$4955,ObservedSpeciesData!$A$2:$A$4955,$A256,ObservedSpeciesData!$D$2:$D$4955,$D256)),AVERAGEIFS(ObservedSpeciesData!R$2:R$4955,ObservedSpeciesData!$A$2:$A$4955,$A256,ObservedSpeciesData!$D$2:$D$4955,$D256),"")</f>
        <v/>
      </c>
      <c r="S256" s="25" t="str">
        <f>IF(ISNUMBER(AVERAGEIFS(ObservedSpeciesData!S$2:S$4955,ObservedSpeciesData!$A$2:$A$4955,$A256,ObservedSpeciesData!$D$2:$D$4955,$D256)),AVERAGEIFS(ObservedSpeciesData!S$2:S$4955,ObservedSpeciesData!$A$2:$A$4955,$A256,ObservedSpeciesData!$D$2:$D$4955,$D256),"")</f>
        <v/>
      </c>
      <c r="T256" s="23" t="str">
        <f>IF(ISNUMBER(AVERAGEIFS(ObservedSpeciesData!T$2:T$4955,ObservedSpeciesData!$A$2:$A$4955,$A256,ObservedSpeciesData!$D$2:$D$4955,$D256)),AVERAGEIFS(ObservedSpeciesData!T$2:T$4955,ObservedSpeciesData!$A$2:$A$4955,$A256,ObservedSpeciesData!$D$2:$D$4955,$D256),"")</f>
        <v/>
      </c>
      <c r="U256" s="24" t="str">
        <f>IF(ISNUMBER(AVERAGEIFS(ObservedSpeciesData!U$2:U$4955,ObservedSpeciesData!$A$2:$A$4955,$A256,ObservedSpeciesData!$C$2:$C$4955,$C256,ObservedSpeciesData!$D$2:$D$4955,$D256)),AVERAGEIFS(ObservedSpeciesData!U$2:U$4955,ObservedSpeciesData!$A$2:$A$4955,$A256,ObservedSpeciesData!$C$2:$C$4955,$C256,ObservedSpeciesData!$D$2:$D$4955,$D256),"")</f>
        <v/>
      </c>
      <c r="V256" s="23" t="str">
        <f>IF(ISNUMBER(AVERAGEIFS(ObservedSpeciesData!V$2:V$4955,ObservedSpeciesData!$A$2:$A$4955,$A256,ObservedSpeciesData!$D$2:$D$4955,$D256)),AVERAGEIFS(ObservedSpeciesData!V$2:V$4955,ObservedSpeciesData!$A$2:$A$4955,$A256,ObservedSpeciesData!$D$2:$D$4955,$D256),"")</f>
        <v/>
      </c>
      <c r="W256" s="23" t="str">
        <f>IF(ISNUMBER(AVERAGEIFS(ObservedSpeciesData!W$2:W$4955,ObservedSpeciesData!$A$2:$A$4955,$A256,ObservedSpeciesData!$D$2:$D$4955,$D256)),AVERAGEIFS(ObservedSpeciesData!W$2:W$4955,ObservedSpeciesData!$A$2:$A$4955,$A256,ObservedSpeciesData!$D$2:$D$4955,$D256),"")</f>
        <v/>
      </c>
      <c r="X256" s="23" t="str">
        <f>IF(ISNUMBER(AVERAGEIFS(ObservedSpeciesData!X$2:X$4955,ObservedSpeciesData!$A$2:$A$4955,$A256,ObservedSpeciesData!$D$2:$D$4955,$D256)),AVERAGEIFS(ObservedSpeciesData!X$2:X$4955,ObservedSpeciesData!$A$2:$A$4955,$A256,ObservedSpeciesData!$D$2:$D$4955,$D256),"")</f>
        <v/>
      </c>
      <c r="Y256" s="23" t="str">
        <f>IF(ISNUMBER(AVERAGEIFS(ObservedSpeciesData!Y$2:Y$4955,ObservedSpeciesData!$A$2:$A$4955,$A256,ObservedSpeciesData!$D$2:$D$4955,$D256)),AVERAGEIFS(ObservedSpeciesData!Y$2:Y$4955,ObservedSpeciesData!$A$2:$A$4955,$A256,ObservedSpeciesData!$D$2:$D$4955,$D256),"")</f>
        <v/>
      </c>
      <c r="Z256" s="23" t="str">
        <f>IF(ISNUMBER(AVERAGEIFS(ObservedSpeciesData!Z$2:Z$4955,ObservedSpeciesData!$A$2:$A$4955,$A256,ObservedSpeciesData!$D$2:$D$4955,$D256)),AVERAGEIFS(ObservedSpeciesData!Z$2:Z$4955,ObservedSpeciesData!$A$2:$A$4955,$A256,ObservedSpeciesData!$D$2:$D$4955,$D256),"")</f>
        <v/>
      </c>
      <c r="AA256" s="23">
        <f>IF(ISNUMBER(AVERAGEIFS(ObservedSpeciesData!AA$2:AA$4955,ObservedSpeciesData!$A$2:$A$4955,$A256,ObservedSpeciesData!$D$2:$D$4955,$D256)),AVERAGEIFS(ObservedSpeciesData!AA$2:AA$4955,ObservedSpeciesData!$A$2:$A$4955,$A256,ObservedSpeciesData!$D$2:$D$4955,$D256),"")</f>
        <v>29.5</v>
      </c>
      <c r="AB256" s="24">
        <f>IF(ISNUMBER(AVERAGEIFS(ObservedSpeciesData!AB$2:AB$4955,ObservedSpeciesData!$A$2:$A$4955,$A256,ObservedSpeciesData!$D$2:$D$4955,$D256)),AVERAGEIFS(ObservedSpeciesData!AB$2:AB$4955,ObservedSpeciesData!$A$2:$A$4955,$A256,ObservedSpeciesData!$D$2:$D$4955,$D256),"")</f>
        <v>4.7500000000000001E-2</v>
      </c>
      <c r="AC256" s="24">
        <f>IF(ISNUMBER(AVERAGEIFS(ObservedSpeciesData!AC$2:AC$4955,ObservedSpeciesData!$A$2:$A$4955,$A256,ObservedSpeciesData!$D$2:$D$4955,$D256)),AVERAGEIFS(ObservedSpeciesData!AC$2:AC$4955,ObservedSpeciesData!$A$2:$A$4955,$A256,ObservedSpeciesData!$D$2:$D$4955,$D256),"")</f>
        <v>4.7500000000000001E-2</v>
      </c>
      <c r="AD256" s="23" t="str">
        <f>IF(ISNUMBER(AVERAGEIFS(ObservedSpeciesData!AD$2:AD$4955,ObservedSpeciesData!$A$2:$A$4955,$A256,ObservedSpeciesData!$D$2:$D$4955,$D256)),AVERAGEIFS(ObservedSpeciesData!AD$2:AD$4955,ObservedSpeciesData!$A$2:$A$4955,$A256,ObservedSpeciesData!$D$2:$D$4955,$D256),"")</f>
        <v/>
      </c>
      <c r="AE256" s="24" t="str">
        <f>IF(ISNUMBER(AVERAGEIFS(ObservedSpeciesData!AE$2:AE$4955,ObservedSpeciesData!$A$2:$A$4955,$A256,ObservedSpeciesData!$D$2:$D$4955,$D256)),AVERAGEIFS(ObservedSpeciesData!AE$2:AE$4955,ObservedSpeciesData!$A$2:$A$4955,$A256,ObservedSpeciesData!$D$2:$D$4955,$D256),"")</f>
        <v/>
      </c>
      <c r="AF256" s="23"/>
      <c r="AG256" s="24"/>
      <c r="AH256" s="23" t="str">
        <f>IF(ISNUMBER(AVERAGEIFS(ObservedSpeciesData!AH$2:AH$4955,ObservedSpeciesData!$A$2:$A$4955,$A256,ObservedSpeciesData!$D$2:$D$4955,$D256)),AVERAGEIFS(ObservedSpeciesData!AH$2:AH$4955,ObservedSpeciesData!$A$2:$A$4955,$A256,ObservedSpeciesData!$D$2:$D$4955,$D256),"")</f>
        <v/>
      </c>
      <c r="AI256" s="23" t="str">
        <f>IF(ISNUMBER(AVERAGEIFS(ObservedSpeciesData!AI$2:AI$4955,ObservedSpeciesData!$A$2:$A$4955,$A256,ObservedSpeciesData!$C$2:$C$4955,$C256,ObservedSpeciesData!$D$2:$D$4955,$D256)),AVERAGEIFS(ObservedSpeciesData!AI$2:AI$4955,ObservedSpeciesData!$A$2:$A$4955,$A256,ObservedSpeciesData!$C$2:$C$4955,$C256,ObservedSpeciesData!$D$2:$D$4955,$D256),"")</f>
        <v/>
      </c>
      <c r="AJ256" s="2">
        <f>COUNTIFS(ObservedSpeciesData!$A$2:$A$828,$A256,ObservedSpeciesData!$D$2:$D$828,$D256)</f>
        <v>0</v>
      </c>
      <c r="AK256" s="2">
        <f t="shared" si="3"/>
        <v>4</v>
      </c>
    </row>
    <row r="257" spans="1:37" x14ac:dyDescent="0.25">
      <c r="A257" s="14" t="s">
        <v>109</v>
      </c>
      <c r="B257" t="s">
        <v>80</v>
      </c>
      <c r="C257" t="s">
        <v>106</v>
      </c>
      <c r="D257" s="13">
        <v>42181</v>
      </c>
      <c r="E257">
        <v>1</v>
      </c>
      <c r="F257">
        <v>200</v>
      </c>
      <c r="G257" s="2" t="s">
        <v>89</v>
      </c>
      <c r="H257" s="2" t="s">
        <v>10</v>
      </c>
      <c r="I257">
        <v>5</v>
      </c>
      <c r="J257" s="2" t="s">
        <v>88</v>
      </c>
      <c r="K257" s="2">
        <f>IF(ISNUMBER(AVERAGEIFS(ObservedSpeciesData!K$2:K$4955,ObservedSpeciesData!$A$2:$A$4955,$A257,ObservedSpeciesData!$D$2:$D$4955,$D257)),AVERAGEIFS(ObservedSpeciesData!K$2:K$4955,ObservedSpeciesData!$A$2:$A$4955,$A257,ObservedSpeciesData!$D$2:$D$4955,$D257),"")</f>
        <v>150</v>
      </c>
      <c r="L257" s="26">
        <f>IF(ISNUMBER(AVERAGEIFS(ObservedSpeciesData!L$2:L$4955,ObservedSpeciesData!$A$2:$A$4955,$A257,ObservedSpeciesData!$D$2:$D$4955,$D257)),AVERAGEIFS(ObservedSpeciesData!L$2:L$4955,ObservedSpeciesData!$A$2:$A$4955,$A257,ObservedSpeciesData!$D$2:$D$4955,$D257),"")</f>
        <v>1242</v>
      </c>
      <c r="M257" s="23">
        <f>IF(ISNUMBER(AVERAGEIFS(ObservedSpeciesData!M$2:M$4955,ObservedSpeciesData!$A$2:$A$4955,$A257,ObservedSpeciesData!$D$2:$D$4955,$D257)),AVERAGEIFS(ObservedSpeciesData!M$2:M$4955,ObservedSpeciesData!$A$2:$A$4955,$A257,ObservedSpeciesData!$D$2:$D$4955,$D257),"")</f>
        <v>124.19999999999999</v>
      </c>
      <c r="N257" s="23" t="str">
        <f>IF(ISNUMBER(AVERAGEIFS(ObservedSpeciesData!N$2:N$4955,ObservedSpeciesData!$A$2:$A$4955,$A257,ObservedSpeciesData!$D$2:$D$4955,$D257)),AVERAGEIFS(ObservedSpeciesData!N$2:N$4955,ObservedSpeciesData!$A$2:$A$4955,$A257,ObservedSpeciesData!$D$2:$D$4955,$D257),"")</f>
        <v/>
      </c>
      <c r="O257" s="23" t="str">
        <f>IF(ISNUMBER(AVERAGEIFS(ObservedSpeciesData!O$2:O$4955,ObservedSpeciesData!$A$2:$A$4955,$A257,ObservedSpeciesData!$D$2:$D$4955,$D257)),AVERAGEIFS(ObservedSpeciesData!O$2:O$4955,ObservedSpeciesData!$A$2:$A$4955,$A257,ObservedSpeciesData!$D$2:$D$4955,$D257),"")</f>
        <v/>
      </c>
      <c r="P257" s="23" t="str">
        <f>IF(ISNUMBER(AVERAGEIFS(ObservedSpeciesData!P$2:P$4955,ObservedSpeciesData!$A$2:$A$4955,$A257,ObservedSpeciesData!$C$2:$C$4955,$C257,ObservedSpeciesData!$D$2:$D$4955,$D257)),AVERAGEIFS(ObservedSpeciesData!P$2:P$4955,ObservedSpeciesData!$A$2:$A$4955,$A257,ObservedSpeciesData!$C$2:$C$4955,$C257,ObservedSpeciesData!$D$2:$D$4955,$D257),"")</f>
        <v/>
      </c>
      <c r="Q257" s="23"/>
      <c r="R257" s="25" t="str">
        <f>IF(ISNUMBER(AVERAGEIFS(ObservedSpeciesData!R$2:R$4955,ObservedSpeciesData!$A$2:$A$4955,$A257,ObservedSpeciesData!$D$2:$D$4955,$D257)),AVERAGEIFS(ObservedSpeciesData!R$2:R$4955,ObservedSpeciesData!$A$2:$A$4955,$A257,ObservedSpeciesData!$D$2:$D$4955,$D257),"")</f>
        <v/>
      </c>
      <c r="S257" s="25" t="str">
        <f>IF(ISNUMBER(AVERAGEIFS(ObservedSpeciesData!S$2:S$4955,ObservedSpeciesData!$A$2:$A$4955,$A257,ObservedSpeciesData!$D$2:$D$4955,$D257)),AVERAGEIFS(ObservedSpeciesData!S$2:S$4955,ObservedSpeciesData!$A$2:$A$4955,$A257,ObservedSpeciesData!$D$2:$D$4955,$D257),"")</f>
        <v/>
      </c>
      <c r="T257" s="23" t="str">
        <f>IF(ISNUMBER(AVERAGEIFS(ObservedSpeciesData!T$2:T$4955,ObservedSpeciesData!$A$2:$A$4955,$A257,ObservedSpeciesData!$D$2:$D$4955,$D257)),AVERAGEIFS(ObservedSpeciesData!T$2:T$4955,ObservedSpeciesData!$A$2:$A$4955,$A257,ObservedSpeciesData!$D$2:$D$4955,$D257),"")</f>
        <v/>
      </c>
      <c r="U257" s="24" t="str">
        <f>IF(ISNUMBER(AVERAGEIFS(ObservedSpeciesData!U$2:U$4955,ObservedSpeciesData!$A$2:$A$4955,$A257,ObservedSpeciesData!$C$2:$C$4955,$C257,ObservedSpeciesData!$D$2:$D$4955,$D257)),AVERAGEIFS(ObservedSpeciesData!U$2:U$4955,ObservedSpeciesData!$A$2:$A$4955,$A257,ObservedSpeciesData!$C$2:$C$4955,$C257,ObservedSpeciesData!$D$2:$D$4955,$D257),"")</f>
        <v/>
      </c>
      <c r="V257" s="23" t="str">
        <f>IF(ISNUMBER(AVERAGEIFS(ObservedSpeciesData!V$2:V$4955,ObservedSpeciesData!$A$2:$A$4955,$A257,ObservedSpeciesData!$D$2:$D$4955,$D257)),AVERAGEIFS(ObservedSpeciesData!V$2:V$4955,ObservedSpeciesData!$A$2:$A$4955,$A257,ObservedSpeciesData!$D$2:$D$4955,$D257),"")</f>
        <v/>
      </c>
      <c r="W257" s="23" t="str">
        <f>IF(ISNUMBER(AVERAGEIFS(ObservedSpeciesData!W$2:W$4955,ObservedSpeciesData!$A$2:$A$4955,$A257,ObservedSpeciesData!$D$2:$D$4955,$D257)),AVERAGEIFS(ObservedSpeciesData!W$2:W$4955,ObservedSpeciesData!$A$2:$A$4955,$A257,ObservedSpeciesData!$D$2:$D$4955,$D257),"")</f>
        <v/>
      </c>
      <c r="X257" s="23" t="str">
        <f>IF(ISNUMBER(AVERAGEIFS(ObservedSpeciesData!X$2:X$4955,ObservedSpeciesData!$A$2:$A$4955,$A257,ObservedSpeciesData!$D$2:$D$4955,$D257)),AVERAGEIFS(ObservedSpeciesData!X$2:X$4955,ObservedSpeciesData!$A$2:$A$4955,$A257,ObservedSpeciesData!$D$2:$D$4955,$D257),"")</f>
        <v/>
      </c>
      <c r="Y257" s="23" t="str">
        <f>IF(ISNUMBER(AVERAGEIFS(ObservedSpeciesData!Y$2:Y$4955,ObservedSpeciesData!$A$2:$A$4955,$A257,ObservedSpeciesData!$D$2:$D$4955,$D257)),AVERAGEIFS(ObservedSpeciesData!Y$2:Y$4955,ObservedSpeciesData!$A$2:$A$4955,$A257,ObservedSpeciesData!$D$2:$D$4955,$D257),"")</f>
        <v/>
      </c>
      <c r="Z257" s="23" t="str">
        <f>IF(ISNUMBER(AVERAGEIFS(ObservedSpeciesData!Z$2:Z$4955,ObservedSpeciesData!$A$2:$A$4955,$A257,ObservedSpeciesData!$D$2:$D$4955,$D257)),AVERAGEIFS(ObservedSpeciesData!Z$2:Z$4955,ObservedSpeciesData!$A$2:$A$4955,$A257,ObservedSpeciesData!$D$2:$D$4955,$D257),"")</f>
        <v/>
      </c>
      <c r="AA257" s="23">
        <f>IF(ISNUMBER(AVERAGEIFS(ObservedSpeciesData!AA$2:AA$4955,ObservedSpeciesData!$A$2:$A$4955,$A257,ObservedSpeciesData!$D$2:$D$4955,$D257)),AVERAGEIFS(ObservedSpeciesData!AA$2:AA$4955,ObservedSpeciesData!$A$2:$A$4955,$A257,ObservedSpeciesData!$D$2:$D$4955,$D257),"")</f>
        <v>30.55</v>
      </c>
      <c r="AB257" s="24">
        <f>IF(ISNUMBER(AVERAGEIFS(ObservedSpeciesData!AB$2:AB$4955,ObservedSpeciesData!$A$2:$A$4955,$A257,ObservedSpeciesData!$D$2:$D$4955,$D257)),AVERAGEIFS(ObservedSpeciesData!AB$2:AB$4955,ObservedSpeciesData!$A$2:$A$4955,$A257,ObservedSpeciesData!$D$2:$D$4955,$D257),"")</f>
        <v>4.9000000000000002E-2</v>
      </c>
      <c r="AC257" s="24">
        <f>IF(ISNUMBER(AVERAGEIFS(ObservedSpeciesData!AC$2:AC$4955,ObservedSpeciesData!$A$2:$A$4955,$A257,ObservedSpeciesData!$D$2:$D$4955,$D257)),AVERAGEIFS(ObservedSpeciesData!AC$2:AC$4955,ObservedSpeciesData!$A$2:$A$4955,$A257,ObservedSpeciesData!$D$2:$D$4955,$D257),"")</f>
        <v>4.9000000000000002E-2</v>
      </c>
      <c r="AD257" s="23" t="str">
        <f>IF(ISNUMBER(AVERAGEIFS(ObservedSpeciesData!AD$2:AD$4955,ObservedSpeciesData!$A$2:$A$4955,$A257,ObservedSpeciesData!$D$2:$D$4955,$D257)),AVERAGEIFS(ObservedSpeciesData!AD$2:AD$4955,ObservedSpeciesData!$A$2:$A$4955,$A257,ObservedSpeciesData!$D$2:$D$4955,$D257),"")</f>
        <v/>
      </c>
      <c r="AE257" s="24" t="str">
        <f>IF(ISNUMBER(AVERAGEIFS(ObservedSpeciesData!AE$2:AE$4955,ObservedSpeciesData!$A$2:$A$4955,$A257,ObservedSpeciesData!$D$2:$D$4955,$D257)),AVERAGEIFS(ObservedSpeciesData!AE$2:AE$4955,ObservedSpeciesData!$A$2:$A$4955,$A257,ObservedSpeciesData!$D$2:$D$4955,$D257),"")</f>
        <v/>
      </c>
      <c r="AF257" s="23"/>
      <c r="AG257" s="24"/>
      <c r="AH257" s="23" t="str">
        <f>IF(ISNUMBER(AVERAGEIFS(ObservedSpeciesData!AH$2:AH$4955,ObservedSpeciesData!$A$2:$A$4955,$A257,ObservedSpeciesData!$D$2:$D$4955,$D257)),AVERAGEIFS(ObservedSpeciesData!AH$2:AH$4955,ObservedSpeciesData!$A$2:$A$4955,$A257,ObservedSpeciesData!$D$2:$D$4955,$D257),"")</f>
        <v/>
      </c>
      <c r="AI257" s="23" t="str">
        <f>IF(ISNUMBER(AVERAGEIFS(ObservedSpeciesData!AI$2:AI$4955,ObservedSpeciesData!$A$2:$A$4955,$A257,ObservedSpeciesData!$C$2:$C$4955,$C257,ObservedSpeciesData!$D$2:$D$4955,$D257)),AVERAGEIFS(ObservedSpeciesData!AI$2:AI$4955,ObservedSpeciesData!$A$2:$A$4955,$A257,ObservedSpeciesData!$C$2:$C$4955,$C257,ObservedSpeciesData!$D$2:$D$4955,$D257),"")</f>
        <v/>
      </c>
      <c r="AJ257" s="2">
        <f>COUNTIFS(ObservedSpeciesData!$A$2:$A$828,$A257,ObservedSpeciesData!$D$2:$D$828,$D257)</f>
        <v>0</v>
      </c>
      <c r="AK257" s="2">
        <f t="shared" si="3"/>
        <v>4</v>
      </c>
    </row>
    <row r="258" spans="1:37" x14ac:dyDescent="0.25">
      <c r="A258" s="14" t="s">
        <v>108</v>
      </c>
      <c r="B258" t="s">
        <v>80</v>
      </c>
      <c r="C258" t="s">
        <v>106</v>
      </c>
      <c r="D258" s="13">
        <v>42181</v>
      </c>
      <c r="E258">
        <v>1</v>
      </c>
      <c r="F258">
        <v>350</v>
      </c>
      <c r="G258" s="2" t="s">
        <v>89</v>
      </c>
      <c r="H258" s="2" t="s">
        <v>10</v>
      </c>
      <c r="I258">
        <v>5</v>
      </c>
      <c r="J258" s="2" t="s">
        <v>88</v>
      </c>
      <c r="K258" s="2">
        <f>IF(ISNUMBER(AVERAGEIFS(ObservedSpeciesData!K$2:K$4955,ObservedSpeciesData!$A$2:$A$4955,$A258,ObservedSpeciesData!$D$2:$D$4955,$D258)),AVERAGEIFS(ObservedSpeciesData!K$2:K$4955,ObservedSpeciesData!$A$2:$A$4955,$A258,ObservedSpeciesData!$D$2:$D$4955,$D258),"")</f>
        <v>262.5</v>
      </c>
      <c r="L258" s="26">
        <f>IF(ISNUMBER(AVERAGEIFS(ObservedSpeciesData!L$2:L$4955,ObservedSpeciesData!$A$2:$A$4955,$A258,ObservedSpeciesData!$D$2:$D$4955,$D258)),AVERAGEIFS(ObservedSpeciesData!L$2:L$4955,ObservedSpeciesData!$A$2:$A$4955,$A258,ObservedSpeciesData!$D$2:$D$4955,$D258),"")</f>
        <v>1312</v>
      </c>
      <c r="M258" s="23">
        <f>IF(ISNUMBER(AVERAGEIFS(ObservedSpeciesData!M$2:M$4955,ObservedSpeciesData!$A$2:$A$4955,$A258,ObservedSpeciesData!$D$2:$D$4955,$D258)),AVERAGEIFS(ObservedSpeciesData!M$2:M$4955,ObservedSpeciesData!$A$2:$A$4955,$A258,ObservedSpeciesData!$D$2:$D$4955,$D258),"")</f>
        <v>131.19999999999999</v>
      </c>
      <c r="N258" s="23" t="str">
        <f>IF(ISNUMBER(AVERAGEIFS(ObservedSpeciesData!N$2:N$4955,ObservedSpeciesData!$A$2:$A$4955,$A258,ObservedSpeciesData!$D$2:$D$4955,$D258)),AVERAGEIFS(ObservedSpeciesData!N$2:N$4955,ObservedSpeciesData!$A$2:$A$4955,$A258,ObservedSpeciesData!$D$2:$D$4955,$D258),"")</f>
        <v/>
      </c>
      <c r="O258" s="23" t="str">
        <f>IF(ISNUMBER(AVERAGEIFS(ObservedSpeciesData!O$2:O$4955,ObservedSpeciesData!$A$2:$A$4955,$A258,ObservedSpeciesData!$D$2:$D$4955,$D258)),AVERAGEIFS(ObservedSpeciesData!O$2:O$4955,ObservedSpeciesData!$A$2:$A$4955,$A258,ObservedSpeciesData!$D$2:$D$4955,$D258),"")</f>
        <v/>
      </c>
      <c r="P258" s="23" t="str">
        <f>IF(ISNUMBER(AVERAGEIFS(ObservedSpeciesData!P$2:P$4955,ObservedSpeciesData!$A$2:$A$4955,$A258,ObservedSpeciesData!$C$2:$C$4955,$C258,ObservedSpeciesData!$D$2:$D$4955,$D258)),AVERAGEIFS(ObservedSpeciesData!P$2:P$4955,ObservedSpeciesData!$A$2:$A$4955,$A258,ObservedSpeciesData!$C$2:$C$4955,$C258,ObservedSpeciesData!$D$2:$D$4955,$D258),"")</f>
        <v/>
      </c>
      <c r="Q258" s="23"/>
      <c r="R258" s="25" t="str">
        <f>IF(ISNUMBER(AVERAGEIFS(ObservedSpeciesData!R$2:R$4955,ObservedSpeciesData!$A$2:$A$4955,$A258,ObservedSpeciesData!$D$2:$D$4955,$D258)),AVERAGEIFS(ObservedSpeciesData!R$2:R$4955,ObservedSpeciesData!$A$2:$A$4955,$A258,ObservedSpeciesData!$D$2:$D$4955,$D258),"")</f>
        <v/>
      </c>
      <c r="S258" s="25" t="str">
        <f>IF(ISNUMBER(AVERAGEIFS(ObservedSpeciesData!S$2:S$4955,ObservedSpeciesData!$A$2:$A$4955,$A258,ObservedSpeciesData!$D$2:$D$4955,$D258)),AVERAGEIFS(ObservedSpeciesData!S$2:S$4955,ObservedSpeciesData!$A$2:$A$4955,$A258,ObservedSpeciesData!$D$2:$D$4955,$D258),"")</f>
        <v/>
      </c>
      <c r="T258" s="23" t="str">
        <f>IF(ISNUMBER(AVERAGEIFS(ObservedSpeciesData!T$2:T$4955,ObservedSpeciesData!$A$2:$A$4955,$A258,ObservedSpeciesData!$D$2:$D$4955,$D258)),AVERAGEIFS(ObservedSpeciesData!T$2:T$4955,ObservedSpeciesData!$A$2:$A$4955,$A258,ObservedSpeciesData!$D$2:$D$4955,$D258),"")</f>
        <v/>
      </c>
      <c r="U258" s="24" t="str">
        <f>IF(ISNUMBER(AVERAGEIFS(ObservedSpeciesData!U$2:U$4955,ObservedSpeciesData!$A$2:$A$4955,$A258,ObservedSpeciesData!$C$2:$C$4955,$C258,ObservedSpeciesData!$D$2:$D$4955,$D258)),AVERAGEIFS(ObservedSpeciesData!U$2:U$4955,ObservedSpeciesData!$A$2:$A$4955,$A258,ObservedSpeciesData!$C$2:$C$4955,$C258,ObservedSpeciesData!$D$2:$D$4955,$D258),"")</f>
        <v/>
      </c>
      <c r="V258" s="23" t="str">
        <f>IF(ISNUMBER(AVERAGEIFS(ObservedSpeciesData!V$2:V$4955,ObservedSpeciesData!$A$2:$A$4955,$A258,ObservedSpeciesData!$D$2:$D$4955,$D258)),AVERAGEIFS(ObservedSpeciesData!V$2:V$4955,ObservedSpeciesData!$A$2:$A$4955,$A258,ObservedSpeciesData!$D$2:$D$4955,$D258),"")</f>
        <v/>
      </c>
      <c r="W258" s="23" t="str">
        <f>IF(ISNUMBER(AVERAGEIFS(ObservedSpeciesData!W$2:W$4955,ObservedSpeciesData!$A$2:$A$4955,$A258,ObservedSpeciesData!$D$2:$D$4955,$D258)),AVERAGEIFS(ObservedSpeciesData!W$2:W$4955,ObservedSpeciesData!$A$2:$A$4955,$A258,ObservedSpeciesData!$D$2:$D$4955,$D258),"")</f>
        <v/>
      </c>
      <c r="X258" s="23" t="str">
        <f>IF(ISNUMBER(AVERAGEIFS(ObservedSpeciesData!X$2:X$4955,ObservedSpeciesData!$A$2:$A$4955,$A258,ObservedSpeciesData!$D$2:$D$4955,$D258)),AVERAGEIFS(ObservedSpeciesData!X$2:X$4955,ObservedSpeciesData!$A$2:$A$4955,$A258,ObservedSpeciesData!$D$2:$D$4955,$D258),"")</f>
        <v/>
      </c>
      <c r="Y258" s="23" t="str">
        <f>IF(ISNUMBER(AVERAGEIFS(ObservedSpeciesData!Y$2:Y$4955,ObservedSpeciesData!$A$2:$A$4955,$A258,ObservedSpeciesData!$D$2:$D$4955,$D258)),AVERAGEIFS(ObservedSpeciesData!Y$2:Y$4955,ObservedSpeciesData!$A$2:$A$4955,$A258,ObservedSpeciesData!$D$2:$D$4955,$D258),"")</f>
        <v/>
      </c>
      <c r="Z258" s="23" t="str">
        <f>IF(ISNUMBER(AVERAGEIFS(ObservedSpeciesData!Z$2:Z$4955,ObservedSpeciesData!$A$2:$A$4955,$A258,ObservedSpeciesData!$D$2:$D$4955,$D258)),AVERAGEIFS(ObservedSpeciesData!Z$2:Z$4955,ObservedSpeciesData!$A$2:$A$4955,$A258,ObservedSpeciesData!$D$2:$D$4955,$D258),"")</f>
        <v/>
      </c>
      <c r="AA258" s="23">
        <f>IF(ISNUMBER(AVERAGEIFS(ObservedSpeciesData!AA$2:AA$4955,ObservedSpeciesData!$A$2:$A$4955,$A258,ObservedSpeciesData!$D$2:$D$4955,$D258)),AVERAGEIFS(ObservedSpeciesData!AA$2:AA$4955,ObservedSpeciesData!$A$2:$A$4955,$A258,ObservedSpeciesData!$D$2:$D$4955,$D258),"")</f>
        <v>31.35</v>
      </c>
      <c r="AB258" s="24">
        <f>IF(ISNUMBER(AVERAGEIFS(ObservedSpeciesData!AB$2:AB$4955,ObservedSpeciesData!$A$2:$A$4955,$A258,ObservedSpeciesData!$D$2:$D$4955,$D258)),AVERAGEIFS(ObservedSpeciesData!AB$2:AB$4955,ObservedSpeciesData!$A$2:$A$4955,$A258,ObservedSpeciesData!$D$2:$D$4955,$D258),"")</f>
        <v>0.05</v>
      </c>
      <c r="AC258" s="24">
        <f>IF(ISNUMBER(AVERAGEIFS(ObservedSpeciesData!AC$2:AC$4955,ObservedSpeciesData!$A$2:$A$4955,$A258,ObservedSpeciesData!$D$2:$D$4955,$D258)),AVERAGEIFS(ObservedSpeciesData!AC$2:AC$4955,ObservedSpeciesData!$A$2:$A$4955,$A258,ObservedSpeciesData!$D$2:$D$4955,$D258),"")</f>
        <v>0.05</v>
      </c>
      <c r="AD258" s="23" t="str">
        <f>IF(ISNUMBER(AVERAGEIFS(ObservedSpeciesData!AD$2:AD$4955,ObservedSpeciesData!$A$2:$A$4955,$A258,ObservedSpeciesData!$D$2:$D$4955,$D258)),AVERAGEIFS(ObservedSpeciesData!AD$2:AD$4955,ObservedSpeciesData!$A$2:$A$4955,$A258,ObservedSpeciesData!$D$2:$D$4955,$D258),"")</f>
        <v/>
      </c>
      <c r="AE258" s="24" t="str">
        <f>IF(ISNUMBER(AVERAGEIFS(ObservedSpeciesData!AE$2:AE$4955,ObservedSpeciesData!$A$2:$A$4955,$A258,ObservedSpeciesData!$D$2:$D$4955,$D258)),AVERAGEIFS(ObservedSpeciesData!AE$2:AE$4955,ObservedSpeciesData!$A$2:$A$4955,$A258,ObservedSpeciesData!$D$2:$D$4955,$D258),"")</f>
        <v/>
      </c>
      <c r="AF258" s="23"/>
      <c r="AG258" s="24"/>
      <c r="AH258" s="23" t="str">
        <f>IF(ISNUMBER(AVERAGEIFS(ObservedSpeciesData!AH$2:AH$4955,ObservedSpeciesData!$A$2:$A$4955,$A258,ObservedSpeciesData!$D$2:$D$4955,$D258)),AVERAGEIFS(ObservedSpeciesData!AH$2:AH$4955,ObservedSpeciesData!$A$2:$A$4955,$A258,ObservedSpeciesData!$D$2:$D$4955,$D258),"")</f>
        <v/>
      </c>
      <c r="AI258" s="23" t="str">
        <f>IF(ISNUMBER(AVERAGEIFS(ObservedSpeciesData!AI$2:AI$4955,ObservedSpeciesData!$A$2:$A$4955,$A258,ObservedSpeciesData!$C$2:$C$4955,$C258,ObservedSpeciesData!$D$2:$D$4955,$D258)),AVERAGEIFS(ObservedSpeciesData!AI$2:AI$4955,ObservedSpeciesData!$A$2:$A$4955,$A258,ObservedSpeciesData!$C$2:$C$4955,$C258,ObservedSpeciesData!$D$2:$D$4955,$D258),"")</f>
        <v/>
      </c>
      <c r="AJ258" s="2">
        <f>COUNTIFS(ObservedSpeciesData!$A$2:$A$828,$A258,ObservedSpeciesData!$D$2:$D$828,$D258)</f>
        <v>0</v>
      </c>
      <c r="AK258" s="2">
        <f t="shared" ref="AK258:AK321" si="4">COUNT(M258:AI258)</f>
        <v>4</v>
      </c>
    </row>
    <row r="259" spans="1:37" x14ac:dyDescent="0.25">
      <c r="A259" s="14" t="s">
        <v>107</v>
      </c>
      <c r="B259" t="s">
        <v>80</v>
      </c>
      <c r="C259" t="s">
        <v>106</v>
      </c>
      <c r="D259" s="13">
        <v>42181</v>
      </c>
      <c r="E259">
        <v>1</v>
      </c>
      <c r="F259">
        <v>500</v>
      </c>
      <c r="G259" s="2" t="s">
        <v>89</v>
      </c>
      <c r="H259" s="2" t="s">
        <v>10</v>
      </c>
      <c r="I259">
        <v>5</v>
      </c>
      <c r="J259" s="2" t="s">
        <v>88</v>
      </c>
      <c r="K259" s="2">
        <f>IF(ISNUMBER(AVERAGEIFS(ObservedSpeciesData!K$2:K$4955,ObservedSpeciesData!$A$2:$A$4955,$A259,ObservedSpeciesData!$D$2:$D$4955,$D259)),AVERAGEIFS(ObservedSpeciesData!K$2:K$4955,ObservedSpeciesData!$A$2:$A$4955,$A259,ObservedSpeciesData!$D$2:$D$4955,$D259),"")</f>
        <v>375</v>
      </c>
      <c r="L259" s="26">
        <f>IF(ISNUMBER(AVERAGEIFS(ObservedSpeciesData!L$2:L$4955,ObservedSpeciesData!$A$2:$A$4955,$A259,ObservedSpeciesData!$D$2:$D$4955,$D259)),AVERAGEIFS(ObservedSpeciesData!L$2:L$4955,ObservedSpeciesData!$A$2:$A$4955,$A259,ObservedSpeciesData!$D$2:$D$4955,$D259),"")</f>
        <v>1242</v>
      </c>
      <c r="M259" s="23">
        <f>IF(ISNUMBER(AVERAGEIFS(ObservedSpeciesData!M$2:M$4955,ObservedSpeciesData!$A$2:$A$4955,$A259,ObservedSpeciesData!$D$2:$D$4955,$D259)),AVERAGEIFS(ObservedSpeciesData!M$2:M$4955,ObservedSpeciesData!$A$2:$A$4955,$A259,ObservedSpeciesData!$D$2:$D$4955,$D259),"")</f>
        <v>124.19999999999999</v>
      </c>
      <c r="N259" s="23" t="str">
        <f>IF(ISNUMBER(AVERAGEIFS(ObservedSpeciesData!N$2:N$4955,ObservedSpeciesData!$A$2:$A$4955,$A259,ObservedSpeciesData!$D$2:$D$4955,$D259)),AVERAGEIFS(ObservedSpeciesData!N$2:N$4955,ObservedSpeciesData!$A$2:$A$4955,$A259,ObservedSpeciesData!$D$2:$D$4955,$D259),"")</f>
        <v/>
      </c>
      <c r="O259" s="23" t="str">
        <f>IF(ISNUMBER(AVERAGEIFS(ObservedSpeciesData!O$2:O$4955,ObservedSpeciesData!$A$2:$A$4955,$A259,ObservedSpeciesData!$D$2:$D$4955,$D259)),AVERAGEIFS(ObservedSpeciesData!O$2:O$4955,ObservedSpeciesData!$A$2:$A$4955,$A259,ObservedSpeciesData!$D$2:$D$4955,$D259),"")</f>
        <v/>
      </c>
      <c r="P259" s="23" t="str">
        <f>IF(ISNUMBER(AVERAGEIFS(ObservedSpeciesData!P$2:P$4955,ObservedSpeciesData!$A$2:$A$4955,$A259,ObservedSpeciesData!$C$2:$C$4955,$C259,ObservedSpeciesData!$D$2:$D$4955,$D259)),AVERAGEIFS(ObservedSpeciesData!P$2:P$4955,ObservedSpeciesData!$A$2:$A$4955,$A259,ObservedSpeciesData!$C$2:$C$4955,$C259,ObservedSpeciesData!$D$2:$D$4955,$D259),"")</f>
        <v/>
      </c>
      <c r="Q259" s="23"/>
      <c r="R259" s="25" t="str">
        <f>IF(ISNUMBER(AVERAGEIFS(ObservedSpeciesData!R$2:R$4955,ObservedSpeciesData!$A$2:$A$4955,$A259,ObservedSpeciesData!$D$2:$D$4955,$D259)),AVERAGEIFS(ObservedSpeciesData!R$2:R$4955,ObservedSpeciesData!$A$2:$A$4955,$A259,ObservedSpeciesData!$D$2:$D$4955,$D259),"")</f>
        <v/>
      </c>
      <c r="S259" s="25" t="str">
        <f>IF(ISNUMBER(AVERAGEIFS(ObservedSpeciesData!S$2:S$4955,ObservedSpeciesData!$A$2:$A$4955,$A259,ObservedSpeciesData!$D$2:$D$4955,$D259)),AVERAGEIFS(ObservedSpeciesData!S$2:S$4955,ObservedSpeciesData!$A$2:$A$4955,$A259,ObservedSpeciesData!$D$2:$D$4955,$D259),"")</f>
        <v/>
      </c>
      <c r="T259" s="23" t="str">
        <f>IF(ISNUMBER(AVERAGEIFS(ObservedSpeciesData!T$2:T$4955,ObservedSpeciesData!$A$2:$A$4955,$A259,ObservedSpeciesData!$D$2:$D$4955,$D259)),AVERAGEIFS(ObservedSpeciesData!T$2:T$4955,ObservedSpeciesData!$A$2:$A$4955,$A259,ObservedSpeciesData!$D$2:$D$4955,$D259),"")</f>
        <v/>
      </c>
      <c r="U259" s="24" t="str">
        <f>IF(ISNUMBER(AVERAGEIFS(ObservedSpeciesData!U$2:U$4955,ObservedSpeciesData!$A$2:$A$4955,$A259,ObservedSpeciesData!$C$2:$C$4955,$C259,ObservedSpeciesData!$D$2:$D$4955,$D259)),AVERAGEIFS(ObservedSpeciesData!U$2:U$4955,ObservedSpeciesData!$A$2:$A$4955,$A259,ObservedSpeciesData!$C$2:$C$4955,$C259,ObservedSpeciesData!$D$2:$D$4955,$D259),"")</f>
        <v/>
      </c>
      <c r="V259" s="23" t="str">
        <f>IF(ISNUMBER(AVERAGEIFS(ObservedSpeciesData!V$2:V$4955,ObservedSpeciesData!$A$2:$A$4955,$A259,ObservedSpeciesData!$D$2:$D$4955,$D259)),AVERAGEIFS(ObservedSpeciesData!V$2:V$4955,ObservedSpeciesData!$A$2:$A$4955,$A259,ObservedSpeciesData!$D$2:$D$4955,$D259),"")</f>
        <v/>
      </c>
      <c r="W259" s="23" t="str">
        <f>IF(ISNUMBER(AVERAGEIFS(ObservedSpeciesData!W$2:W$4955,ObservedSpeciesData!$A$2:$A$4955,$A259,ObservedSpeciesData!$D$2:$D$4955,$D259)),AVERAGEIFS(ObservedSpeciesData!W$2:W$4955,ObservedSpeciesData!$A$2:$A$4955,$A259,ObservedSpeciesData!$D$2:$D$4955,$D259),"")</f>
        <v/>
      </c>
      <c r="X259" s="23" t="str">
        <f>IF(ISNUMBER(AVERAGEIFS(ObservedSpeciesData!X$2:X$4955,ObservedSpeciesData!$A$2:$A$4955,$A259,ObservedSpeciesData!$D$2:$D$4955,$D259)),AVERAGEIFS(ObservedSpeciesData!X$2:X$4955,ObservedSpeciesData!$A$2:$A$4955,$A259,ObservedSpeciesData!$D$2:$D$4955,$D259),"")</f>
        <v/>
      </c>
      <c r="Y259" s="23" t="str">
        <f>IF(ISNUMBER(AVERAGEIFS(ObservedSpeciesData!Y$2:Y$4955,ObservedSpeciesData!$A$2:$A$4955,$A259,ObservedSpeciesData!$D$2:$D$4955,$D259)),AVERAGEIFS(ObservedSpeciesData!Y$2:Y$4955,ObservedSpeciesData!$A$2:$A$4955,$A259,ObservedSpeciesData!$D$2:$D$4955,$D259),"")</f>
        <v/>
      </c>
      <c r="Z259" s="23" t="str">
        <f>IF(ISNUMBER(AVERAGEIFS(ObservedSpeciesData!Z$2:Z$4955,ObservedSpeciesData!$A$2:$A$4955,$A259,ObservedSpeciesData!$D$2:$D$4955,$D259)),AVERAGEIFS(ObservedSpeciesData!Z$2:Z$4955,ObservedSpeciesData!$A$2:$A$4955,$A259,ObservedSpeciesData!$D$2:$D$4955,$D259),"")</f>
        <v/>
      </c>
      <c r="AA259" s="23">
        <f>IF(ISNUMBER(AVERAGEIFS(ObservedSpeciesData!AA$2:AA$4955,ObservedSpeciesData!$A$2:$A$4955,$A259,ObservedSpeciesData!$D$2:$D$4955,$D259)),AVERAGEIFS(ObservedSpeciesData!AA$2:AA$4955,ObservedSpeciesData!$A$2:$A$4955,$A259,ObservedSpeciesData!$D$2:$D$4955,$D259),"")</f>
        <v>30.6</v>
      </c>
      <c r="AB259" s="24">
        <f>IF(ISNUMBER(AVERAGEIFS(ObservedSpeciesData!AB$2:AB$4955,ObservedSpeciesData!$A$2:$A$4955,$A259,ObservedSpeciesData!$D$2:$D$4955,$D259)),AVERAGEIFS(ObservedSpeciesData!AB$2:AB$4955,ObservedSpeciesData!$A$2:$A$4955,$A259,ObservedSpeciesData!$D$2:$D$4955,$D259),"")</f>
        <v>4.9000000000000002E-2</v>
      </c>
      <c r="AC259" s="24">
        <f>IF(ISNUMBER(AVERAGEIFS(ObservedSpeciesData!AC$2:AC$4955,ObservedSpeciesData!$A$2:$A$4955,$A259,ObservedSpeciesData!$D$2:$D$4955,$D259)),AVERAGEIFS(ObservedSpeciesData!AC$2:AC$4955,ObservedSpeciesData!$A$2:$A$4955,$A259,ObservedSpeciesData!$D$2:$D$4955,$D259),"")</f>
        <v>4.9000000000000002E-2</v>
      </c>
      <c r="AD259" s="23" t="str">
        <f>IF(ISNUMBER(AVERAGEIFS(ObservedSpeciesData!AD$2:AD$4955,ObservedSpeciesData!$A$2:$A$4955,$A259,ObservedSpeciesData!$D$2:$D$4955,$D259)),AVERAGEIFS(ObservedSpeciesData!AD$2:AD$4955,ObservedSpeciesData!$A$2:$A$4955,$A259,ObservedSpeciesData!$D$2:$D$4955,$D259),"")</f>
        <v/>
      </c>
      <c r="AE259" s="24" t="str">
        <f>IF(ISNUMBER(AVERAGEIFS(ObservedSpeciesData!AE$2:AE$4955,ObservedSpeciesData!$A$2:$A$4955,$A259,ObservedSpeciesData!$D$2:$D$4955,$D259)),AVERAGEIFS(ObservedSpeciesData!AE$2:AE$4955,ObservedSpeciesData!$A$2:$A$4955,$A259,ObservedSpeciesData!$D$2:$D$4955,$D259),"")</f>
        <v/>
      </c>
      <c r="AF259" s="23"/>
      <c r="AG259" s="24"/>
      <c r="AH259" s="23" t="str">
        <f>IF(ISNUMBER(AVERAGEIFS(ObservedSpeciesData!AH$2:AH$4955,ObservedSpeciesData!$A$2:$A$4955,$A259,ObservedSpeciesData!$D$2:$D$4955,$D259)),AVERAGEIFS(ObservedSpeciesData!AH$2:AH$4955,ObservedSpeciesData!$A$2:$A$4955,$A259,ObservedSpeciesData!$D$2:$D$4955,$D259),"")</f>
        <v/>
      </c>
      <c r="AI259" s="23" t="str">
        <f>IF(ISNUMBER(AVERAGEIFS(ObservedSpeciesData!AI$2:AI$4955,ObservedSpeciesData!$A$2:$A$4955,$A259,ObservedSpeciesData!$C$2:$C$4955,$C259,ObservedSpeciesData!$D$2:$D$4955,$D259)),AVERAGEIFS(ObservedSpeciesData!AI$2:AI$4955,ObservedSpeciesData!$A$2:$A$4955,$A259,ObservedSpeciesData!$C$2:$C$4955,$C259,ObservedSpeciesData!$D$2:$D$4955,$D259),"")</f>
        <v/>
      </c>
      <c r="AJ259" s="2">
        <f>COUNTIFS(ObservedSpeciesData!$A$2:$A$828,$A259,ObservedSpeciesData!$D$2:$D$828,$D259)</f>
        <v>0</v>
      </c>
      <c r="AK259" s="2">
        <f t="shared" si="4"/>
        <v>4</v>
      </c>
    </row>
    <row r="260" spans="1:37" x14ac:dyDescent="0.25">
      <c r="A260" s="14" t="s">
        <v>112</v>
      </c>
      <c r="B260" t="s">
        <v>80</v>
      </c>
      <c r="C260" t="s">
        <v>106</v>
      </c>
      <c r="D260" s="13">
        <v>42199</v>
      </c>
      <c r="E260">
        <v>1</v>
      </c>
      <c r="F260">
        <v>0</v>
      </c>
      <c r="G260" s="2" t="s">
        <v>87</v>
      </c>
      <c r="H260" s="2" t="s">
        <v>10</v>
      </c>
      <c r="I260">
        <v>5</v>
      </c>
      <c r="J260" s="2" t="s">
        <v>88</v>
      </c>
      <c r="K260" s="2">
        <f>IF(ISNUMBER(AVERAGEIFS(ObservedSpeciesData!K$2:K$4955,ObservedSpeciesData!$A$2:$A$4955,$A260,ObservedSpeciesData!$D$2:$D$4955,$D260)),AVERAGEIFS(ObservedSpeciesData!K$2:K$4955,ObservedSpeciesData!$A$2:$A$4955,$A260,ObservedSpeciesData!$D$2:$D$4955,$D260),"")</f>
        <v>0</v>
      </c>
      <c r="L260" s="26">
        <f>IF(ISNUMBER(AVERAGEIFS(ObservedSpeciesData!L$2:L$4955,ObservedSpeciesData!$A$2:$A$4955,$A260,ObservedSpeciesData!$D$2:$D$4955,$D260)),AVERAGEIFS(ObservedSpeciesData!L$2:L$4955,ObservedSpeciesData!$A$2:$A$4955,$A260,ObservedSpeciesData!$D$2:$D$4955,$D260),"")</f>
        <v>1186</v>
      </c>
      <c r="M260" s="23">
        <f>IF(ISNUMBER(AVERAGEIFS(ObservedSpeciesData!M$2:M$4955,ObservedSpeciesData!$A$2:$A$4955,$A260,ObservedSpeciesData!$D$2:$D$4955,$D260)),AVERAGEIFS(ObservedSpeciesData!M$2:M$4955,ObservedSpeciesData!$A$2:$A$4955,$A260,ObservedSpeciesData!$D$2:$D$4955,$D260),"")</f>
        <v>118.6</v>
      </c>
      <c r="N260" s="23" t="str">
        <f>IF(ISNUMBER(AVERAGEIFS(ObservedSpeciesData!N$2:N$4955,ObservedSpeciesData!$A$2:$A$4955,$A260,ObservedSpeciesData!$D$2:$D$4955,$D260)),AVERAGEIFS(ObservedSpeciesData!N$2:N$4955,ObservedSpeciesData!$A$2:$A$4955,$A260,ObservedSpeciesData!$D$2:$D$4955,$D260),"")</f>
        <v/>
      </c>
      <c r="O260" s="23" t="str">
        <f>IF(ISNUMBER(AVERAGEIFS(ObservedSpeciesData!O$2:O$4955,ObservedSpeciesData!$A$2:$A$4955,$A260,ObservedSpeciesData!$D$2:$D$4955,$D260)),AVERAGEIFS(ObservedSpeciesData!O$2:O$4955,ObservedSpeciesData!$A$2:$A$4955,$A260,ObservedSpeciesData!$D$2:$D$4955,$D260),"")</f>
        <v/>
      </c>
      <c r="P260" s="23" t="str">
        <f>IF(ISNUMBER(AVERAGEIFS(ObservedSpeciesData!P$2:P$4955,ObservedSpeciesData!$A$2:$A$4955,$A260,ObservedSpeciesData!$C$2:$C$4955,$C260,ObservedSpeciesData!$D$2:$D$4955,$D260)),AVERAGEIFS(ObservedSpeciesData!P$2:P$4955,ObservedSpeciesData!$A$2:$A$4955,$A260,ObservedSpeciesData!$C$2:$C$4955,$C260,ObservedSpeciesData!$D$2:$D$4955,$D260),"")</f>
        <v/>
      </c>
      <c r="Q260" s="23"/>
      <c r="R260" s="25" t="str">
        <f>IF(ISNUMBER(AVERAGEIFS(ObservedSpeciesData!R$2:R$4955,ObservedSpeciesData!$A$2:$A$4955,$A260,ObservedSpeciesData!$D$2:$D$4955,$D260)),AVERAGEIFS(ObservedSpeciesData!R$2:R$4955,ObservedSpeciesData!$A$2:$A$4955,$A260,ObservedSpeciesData!$D$2:$D$4955,$D260),"")</f>
        <v/>
      </c>
      <c r="S260" s="25" t="str">
        <f>IF(ISNUMBER(AVERAGEIFS(ObservedSpeciesData!S$2:S$4955,ObservedSpeciesData!$A$2:$A$4955,$A260,ObservedSpeciesData!$D$2:$D$4955,$D260)),AVERAGEIFS(ObservedSpeciesData!S$2:S$4955,ObservedSpeciesData!$A$2:$A$4955,$A260,ObservedSpeciesData!$D$2:$D$4955,$D260),"")</f>
        <v/>
      </c>
      <c r="T260" s="23" t="str">
        <f>IF(ISNUMBER(AVERAGEIFS(ObservedSpeciesData!T$2:T$4955,ObservedSpeciesData!$A$2:$A$4955,$A260,ObservedSpeciesData!$D$2:$D$4955,$D260)),AVERAGEIFS(ObservedSpeciesData!T$2:T$4955,ObservedSpeciesData!$A$2:$A$4955,$A260,ObservedSpeciesData!$D$2:$D$4955,$D260),"")</f>
        <v/>
      </c>
      <c r="U260" s="24" t="str">
        <f>IF(ISNUMBER(AVERAGEIFS(ObservedSpeciesData!U$2:U$4955,ObservedSpeciesData!$A$2:$A$4955,$A260,ObservedSpeciesData!$C$2:$C$4955,$C260,ObservedSpeciesData!$D$2:$D$4955,$D260)),AVERAGEIFS(ObservedSpeciesData!U$2:U$4955,ObservedSpeciesData!$A$2:$A$4955,$A260,ObservedSpeciesData!$C$2:$C$4955,$C260,ObservedSpeciesData!$D$2:$D$4955,$D260),"")</f>
        <v/>
      </c>
      <c r="V260" s="23" t="str">
        <f>IF(ISNUMBER(AVERAGEIFS(ObservedSpeciesData!V$2:V$4955,ObservedSpeciesData!$A$2:$A$4955,$A260,ObservedSpeciesData!$D$2:$D$4955,$D260)),AVERAGEIFS(ObservedSpeciesData!V$2:V$4955,ObservedSpeciesData!$A$2:$A$4955,$A260,ObservedSpeciesData!$D$2:$D$4955,$D260),"")</f>
        <v/>
      </c>
      <c r="W260" s="23" t="str">
        <f>IF(ISNUMBER(AVERAGEIFS(ObservedSpeciesData!W$2:W$4955,ObservedSpeciesData!$A$2:$A$4955,$A260,ObservedSpeciesData!$D$2:$D$4955,$D260)),AVERAGEIFS(ObservedSpeciesData!W$2:W$4955,ObservedSpeciesData!$A$2:$A$4955,$A260,ObservedSpeciesData!$D$2:$D$4955,$D260),"")</f>
        <v/>
      </c>
      <c r="X260" s="23" t="str">
        <f>IF(ISNUMBER(AVERAGEIFS(ObservedSpeciesData!X$2:X$4955,ObservedSpeciesData!$A$2:$A$4955,$A260,ObservedSpeciesData!$D$2:$D$4955,$D260)),AVERAGEIFS(ObservedSpeciesData!X$2:X$4955,ObservedSpeciesData!$A$2:$A$4955,$A260,ObservedSpeciesData!$D$2:$D$4955,$D260),"")</f>
        <v/>
      </c>
      <c r="Y260" s="23" t="str">
        <f>IF(ISNUMBER(AVERAGEIFS(ObservedSpeciesData!Y$2:Y$4955,ObservedSpeciesData!$A$2:$A$4955,$A260,ObservedSpeciesData!$D$2:$D$4955,$D260)),AVERAGEIFS(ObservedSpeciesData!Y$2:Y$4955,ObservedSpeciesData!$A$2:$A$4955,$A260,ObservedSpeciesData!$D$2:$D$4955,$D260),"")</f>
        <v/>
      </c>
      <c r="Z260" s="23" t="str">
        <f>IF(ISNUMBER(AVERAGEIFS(ObservedSpeciesData!Z$2:Z$4955,ObservedSpeciesData!$A$2:$A$4955,$A260,ObservedSpeciesData!$D$2:$D$4955,$D260)),AVERAGEIFS(ObservedSpeciesData!Z$2:Z$4955,ObservedSpeciesData!$A$2:$A$4955,$A260,ObservedSpeciesData!$D$2:$D$4955,$D260),"")</f>
        <v/>
      </c>
      <c r="AA260" s="23">
        <f>IF(ISNUMBER(AVERAGEIFS(ObservedSpeciesData!AA$2:AA$4955,ObservedSpeciesData!$A$2:$A$4955,$A260,ObservedSpeciesData!$D$2:$D$4955,$D260)),AVERAGEIFS(ObservedSpeciesData!AA$2:AA$4955,ObservedSpeciesData!$A$2:$A$4955,$A260,ObservedSpeciesData!$D$2:$D$4955,$D260),"")</f>
        <v>28.1</v>
      </c>
      <c r="AB260" s="24">
        <f>IF(ISNUMBER(AVERAGEIFS(ObservedSpeciesData!AB$2:AB$4955,ObservedSpeciesData!$A$2:$A$4955,$A260,ObservedSpeciesData!$D$2:$D$4955,$D260)),AVERAGEIFS(ObservedSpeciesData!AB$2:AB$4955,ObservedSpeciesData!$A$2:$A$4955,$A260,ObservedSpeciesData!$D$2:$D$4955,$D260),"")</f>
        <v>4.4999999999999998E-2</v>
      </c>
      <c r="AC260" s="24">
        <f>IF(ISNUMBER(AVERAGEIFS(ObservedSpeciesData!AC$2:AC$4955,ObservedSpeciesData!$A$2:$A$4955,$A260,ObservedSpeciesData!$D$2:$D$4955,$D260)),AVERAGEIFS(ObservedSpeciesData!AC$2:AC$4955,ObservedSpeciesData!$A$2:$A$4955,$A260,ObservedSpeciesData!$D$2:$D$4955,$D260),"")</f>
        <v>4.4999999999999998E-2</v>
      </c>
      <c r="AD260" s="23" t="str">
        <f>IF(ISNUMBER(AVERAGEIFS(ObservedSpeciesData!AD$2:AD$4955,ObservedSpeciesData!$A$2:$A$4955,$A260,ObservedSpeciesData!$D$2:$D$4955,$D260)),AVERAGEIFS(ObservedSpeciesData!AD$2:AD$4955,ObservedSpeciesData!$A$2:$A$4955,$A260,ObservedSpeciesData!$D$2:$D$4955,$D260),"")</f>
        <v/>
      </c>
      <c r="AE260" s="24" t="str">
        <f>IF(ISNUMBER(AVERAGEIFS(ObservedSpeciesData!AE$2:AE$4955,ObservedSpeciesData!$A$2:$A$4955,$A260,ObservedSpeciesData!$D$2:$D$4955,$D260)),AVERAGEIFS(ObservedSpeciesData!AE$2:AE$4955,ObservedSpeciesData!$A$2:$A$4955,$A260,ObservedSpeciesData!$D$2:$D$4955,$D260),"")</f>
        <v/>
      </c>
      <c r="AF260" s="23"/>
      <c r="AG260" s="24"/>
      <c r="AH260" s="23" t="str">
        <f>IF(ISNUMBER(AVERAGEIFS(ObservedSpeciesData!AH$2:AH$4955,ObservedSpeciesData!$A$2:$A$4955,$A260,ObservedSpeciesData!$D$2:$D$4955,$D260)),AVERAGEIFS(ObservedSpeciesData!AH$2:AH$4955,ObservedSpeciesData!$A$2:$A$4955,$A260,ObservedSpeciesData!$D$2:$D$4955,$D260),"")</f>
        <v/>
      </c>
      <c r="AI260" s="23" t="str">
        <f>IF(ISNUMBER(AVERAGEIFS(ObservedSpeciesData!AI$2:AI$4955,ObservedSpeciesData!$A$2:$A$4955,$A260,ObservedSpeciesData!$C$2:$C$4955,$C260,ObservedSpeciesData!$D$2:$D$4955,$D260)),AVERAGEIFS(ObservedSpeciesData!AI$2:AI$4955,ObservedSpeciesData!$A$2:$A$4955,$A260,ObservedSpeciesData!$C$2:$C$4955,$C260,ObservedSpeciesData!$D$2:$D$4955,$D260),"")</f>
        <v/>
      </c>
      <c r="AJ260" s="2">
        <f>COUNTIFS(ObservedSpeciesData!$A$2:$A$828,$A260,ObservedSpeciesData!$D$2:$D$828,$D260)</f>
        <v>0</v>
      </c>
      <c r="AK260" s="2">
        <f t="shared" si="4"/>
        <v>4</v>
      </c>
    </row>
    <row r="261" spans="1:37" x14ac:dyDescent="0.25">
      <c r="A261" s="14" t="s">
        <v>111</v>
      </c>
      <c r="B261" t="s">
        <v>80</v>
      </c>
      <c r="C261" t="s">
        <v>106</v>
      </c>
      <c r="D261" s="13">
        <v>42199</v>
      </c>
      <c r="E261">
        <v>1</v>
      </c>
      <c r="F261">
        <v>50</v>
      </c>
      <c r="G261" s="2" t="s">
        <v>87</v>
      </c>
      <c r="H261" s="2" t="s">
        <v>10</v>
      </c>
      <c r="I261">
        <v>5</v>
      </c>
      <c r="J261" s="2" t="s">
        <v>88</v>
      </c>
      <c r="K261" s="2">
        <f>IF(ISNUMBER(AVERAGEIFS(ObservedSpeciesData!K$2:K$4955,ObservedSpeciesData!$A$2:$A$4955,$A261,ObservedSpeciesData!$D$2:$D$4955,$D261)),AVERAGEIFS(ObservedSpeciesData!K$2:K$4955,ObservedSpeciesData!$A$2:$A$4955,$A261,ObservedSpeciesData!$D$2:$D$4955,$D261),"")</f>
        <v>37.5</v>
      </c>
      <c r="L261" s="26">
        <f>IF(ISNUMBER(AVERAGEIFS(ObservedSpeciesData!L$2:L$4955,ObservedSpeciesData!$A$2:$A$4955,$A261,ObservedSpeciesData!$D$2:$D$4955,$D261)),AVERAGEIFS(ObservedSpeciesData!L$2:L$4955,ObservedSpeciesData!$A$2:$A$4955,$A261,ObservedSpeciesData!$D$2:$D$4955,$D261),"")</f>
        <v>1186</v>
      </c>
      <c r="M261" s="23">
        <f>IF(ISNUMBER(AVERAGEIFS(ObservedSpeciesData!M$2:M$4955,ObservedSpeciesData!$A$2:$A$4955,$A261,ObservedSpeciesData!$D$2:$D$4955,$D261)),AVERAGEIFS(ObservedSpeciesData!M$2:M$4955,ObservedSpeciesData!$A$2:$A$4955,$A261,ObservedSpeciesData!$D$2:$D$4955,$D261),"")</f>
        <v>118.6</v>
      </c>
      <c r="N261" s="23" t="str">
        <f>IF(ISNUMBER(AVERAGEIFS(ObservedSpeciesData!N$2:N$4955,ObservedSpeciesData!$A$2:$A$4955,$A261,ObservedSpeciesData!$D$2:$D$4955,$D261)),AVERAGEIFS(ObservedSpeciesData!N$2:N$4955,ObservedSpeciesData!$A$2:$A$4955,$A261,ObservedSpeciesData!$D$2:$D$4955,$D261),"")</f>
        <v/>
      </c>
      <c r="O261" s="23" t="str">
        <f>IF(ISNUMBER(AVERAGEIFS(ObservedSpeciesData!O$2:O$4955,ObservedSpeciesData!$A$2:$A$4955,$A261,ObservedSpeciesData!$D$2:$D$4955,$D261)),AVERAGEIFS(ObservedSpeciesData!O$2:O$4955,ObservedSpeciesData!$A$2:$A$4955,$A261,ObservedSpeciesData!$D$2:$D$4955,$D261),"")</f>
        <v/>
      </c>
      <c r="P261" s="23" t="str">
        <f>IF(ISNUMBER(AVERAGEIFS(ObservedSpeciesData!P$2:P$4955,ObservedSpeciesData!$A$2:$A$4955,$A261,ObservedSpeciesData!$C$2:$C$4955,$C261,ObservedSpeciesData!$D$2:$D$4955,$D261)),AVERAGEIFS(ObservedSpeciesData!P$2:P$4955,ObservedSpeciesData!$A$2:$A$4955,$A261,ObservedSpeciesData!$C$2:$C$4955,$C261,ObservedSpeciesData!$D$2:$D$4955,$D261),"")</f>
        <v/>
      </c>
      <c r="Q261" s="23"/>
      <c r="R261" s="25" t="str">
        <f>IF(ISNUMBER(AVERAGEIFS(ObservedSpeciesData!R$2:R$4955,ObservedSpeciesData!$A$2:$A$4955,$A261,ObservedSpeciesData!$D$2:$D$4955,$D261)),AVERAGEIFS(ObservedSpeciesData!R$2:R$4955,ObservedSpeciesData!$A$2:$A$4955,$A261,ObservedSpeciesData!$D$2:$D$4955,$D261),"")</f>
        <v/>
      </c>
      <c r="S261" s="25" t="str">
        <f>IF(ISNUMBER(AVERAGEIFS(ObservedSpeciesData!S$2:S$4955,ObservedSpeciesData!$A$2:$A$4955,$A261,ObservedSpeciesData!$D$2:$D$4955,$D261)),AVERAGEIFS(ObservedSpeciesData!S$2:S$4955,ObservedSpeciesData!$A$2:$A$4955,$A261,ObservedSpeciesData!$D$2:$D$4955,$D261),"")</f>
        <v/>
      </c>
      <c r="T261" s="23" t="str">
        <f>IF(ISNUMBER(AVERAGEIFS(ObservedSpeciesData!T$2:T$4955,ObservedSpeciesData!$A$2:$A$4955,$A261,ObservedSpeciesData!$D$2:$D$4955,$D261)),AVERAGEIFS(ObservedSpeciesData!T$2:T$4955,ObservedSpeciesData!$A$2:$A$4955,$A261,ObservedSpeciesData!$D$2:$D$4955,$D261),"")</f>
        <v/>
      </c>
      <c r="U261" s="24" t="str">
        <f>IF(ISNUMBER(AVERAGEIFS(ObservedSpeciesData!U$2:U$4955,ObservedSpeciesData!$A$2:$A$4955,$A261,ObservedSpeciesData!$C$2:$C$4955,$C261,ObservedSpeciesData!$D$2:$D$4955,$D261)),AVERAGEIFS(ObservedSpeciesData!U$2:U$4955,ObservedSpeciesData!$A$2:$A$4955,$A261,ObservedSpeciesData!$C$2:$C$4955,$C261,ObservedSpeciesData!$D$2:$D$4955,$D261),"")</f>
        <v/>
      </c>
      <c r="V261" s="23" t="str">
        <f>IF(ISNUMBER(AVERAGEIFS(ObservedSpeciesData!V$2:V$4955,ObservedSpeciesData!$A$2:$A$4955,$A261,ObservedSpeciesData!$D$2:$D$4955,$D261)),AVERAGEIFS(ObservedSpeciesData!V$2:V$4955,ObservedSpeciesData!$A$2:$A$4955,$A261,ObservedSpeciesData!$D$2:$D$4955,$D261),"")</f>
        <v/>
      </c>
      <c r="W261" s="23" t="str">
        <f>IF(ISNUMBER(AVERAGEIFS(ObservedSpeciesData!W$2:W$4955,ObservedSpeciesData!$A$2:$A$4955,$A261,ObservedSpeciesData!$D$2:$D$4955,$D261)),AVERAGEIFS(ObservedSpeciesData!W$2:W$4955,ObservedSpeciesData!$A$2:$A$4955,$A261,ObservedSpeciesData!$D$2:$D$4955,$D261),"")</f>
        <v/>
      </c>
      <c r="X261" s="23" t="str">
        <f>IF(ISNUMBER(AVERAGEIFS(ObservedSpeciesData!X$2:X$4955,ObservedSpeciesData!$A$2:$A$4955,$A261,ObservedSpeciesData!$D$2:$D$4955,$D261)),AVERAGEIFS(ObservedSpeciesData!X$2:X$4955,ObservedSpeciesData!$A$2:$A$4955,$A261,ObservedSpeciesData!$D$2:$D$4955,$D261),"")</f>
        <v/>
      </c>
      <c r="Y261" s="23" t="str">
        <f>IF(ISNUMBER(AVERAGEIFS(ObservedSpeciesData!Y$2:Y$4955,ObservedSpeciesData!$A$2:$A$4955,$A261,ObservedSpeciesData!$D$2:$D$4955,$D261)),AVERAGEIFS(ObservedSpeciesData!Y$2:Y$4955,ObservedSpeciesData!$A$2:$A$4955,$A261,ObservedSpeciesData!$D$2:$D$4955,$D261),"")</f>
        <v/>
      </c>
      <c r="Z261" s="23" t="str">
        <f>IF(ISNUMBER(AVERAGEIFS(ObservedSpeciesData!Z$2:Z$4955,ObservedSpeciesData!$A$2:$A$4955,$A261,ObservedSpeciesData!$D$2:$D$4955,$D261)),AVERAGEIFS(ObservedSpeciesData!Z$2:Z$4955,ObservedSpeciesData!$A$2:$A$4955,$A261,ObservedSpeciesData!$D$2:$D$4955,$D261),"")</f>
        <v/>
      </c>
      <c r="AA261" s="23">
        <f>IF(ISNUMBER(AVERAGEIFS(ObservedSpeciesData!AA$2:AA$4955,ObservedSpeciesData!$A$2:$A$4955,$A261,ObservedSpeciesData!$D$2:$D$4955,$D261)),AVERAGEIFS(ObservedSpeciesData!AA$2:AA$4955,ObservedSpeciesData!$A$2:$A$4955,$A261,ObservedSpeciesData!$D$2:$D$4955,$D261),"")</f>
        <v>27.700000000000003</v>
      </c>
      <c r="AB261" s="24">
        <f>IF(ISNUMBER(AVERAGEIFS(ObservedSpeciesData!AB$2:AB$4955,ObservedSpeciesData!$A$2:$A$4955,$A261,ObservedSpeciesData!$D$2:$D$4955,$D261)),AVERAGEIFS(ObservedSpeciesData!AB$2:AB$4955,ObservedSpeciesData!$A$2:$A$4955,$A261,ObservedSpeciesData!$D$2:$D$4955,$D261),"")</f>
        <v>4.3999999999999997E-2</v>
      </c>
      <c r="AC261" s="24">
        <f>IF(ISNUMBER(AVERAGEIFS(ObservedSpeciesData!AC$2:AC$4955,ObservedSpeciesData!$A$2:$A$4955,$A261,ObservedSpeciesData!$D$2:$D$4955,$D261)),AVERAGEIFS(ObservedSpeciesData!AC$2:AC$4955,ObservedSpeciesData!$A$2:$A$4955,$A261,ObservedSpeciesData!$D$2:$D$4955,$D261),"")</f>
        <v>4.3999999999999997E-2</v>
      </c>
      <c r="AD261" s="23" t="str">
        <f>IF(ISNUMBER(AVERAGEIFS(ObservedSpeciesData!AD$2:AD$4955,ObservedSpeciesData!$A$2:$A$4955,$A261,ObservedSpeciesData!$D$2:$D$4955,$D261)),AVERAGEIFS(ObservedSpeciesData!AD$2:AD$4955,ObservedSpeciesData!$A$2:$A$4955,$A261,ObservedSpeciesData!$D$2:$D$4955,$D261),"")</f>
        <v/>
      </c>
      <c r="AE261" s="24" t="str">
        <f>IF(ISNUMBER(AVERAGEIFS(ObservedSpeciesData!AE$2:AE$4955,ObservedSpeciesData!$A$2:$A$4955,$A261,ObservedSpeciesData!$D$2:$D$4955,$D261)),AVERAGEIFS(ObservedSpeciesData!AE$2:AE$4955,ObservedSpeciesData!$A$2:$A$4955,$A261,ObservedSpeciesData!$D$2:$D$4955,$D261),"")</f>
        <v/>
      </c>
      <c r="AF261" s="23"/>
      <c r="AG261" s="24"/>
      <c r="AH261" s="23" t="str">
        <f>IF(ISNUMBER(AVERAGEIFS(ObservedSpeciesData!AH$2:AH$4955,ObservedSpeciesData!$A$2:$A$4955,$A261,ObservedSpeciesData!$D$2:$D$4955,$D261)),AVERAGEIFS(ObservedSpeciesData!AH$2:AH$4955,ObservedSpeciesData!$A$2:$A$4955,$A261,ObservedSpeciesData!$D$2:$D$4955,$D261),"")</f>
        <v/>
      </c>
      <c r="AI261" s="23" t="str">
        <f>IF(ISNUMBER(AVERAGEIFS(ObservedSpeciesData!AI$2:AI$4955,ObservedSpeciesData!$A$2:$A$4955,$A261,ObservedSpeciesData!$C$2:$C$4955,$C261,ObservedSpeciesData!$D$2:$D$4955,$D261)),AVERAGEIFS(ObservedSpeciesData!AI$2:AI$4955,ObservedSpeciesData!$A$2:$A$4955,$A261,ObservedSpeciesData!$C$2:$C$4955,$C261,ObservedSpeciesData!$D$2:$D$4955,$D261),"")</f>
        <v/>
      </c>
      <c r="AJ261" s="2">
        <f>COUNTIFS(ObservedSpeciesData!$A$2:$A$828,$A261,ObservedSpeciesData!$D$2:$D$828,$D261)</f>
        <v>0</v>
      </c>
      <c r="AK261" s="2">
        <f t="shared" si="4"/>
        <v>4</v>
      </c>
    </row>
    <row r="262" spans="1:37" x14ac:dyDescent="0.25">
      <c r="A262" s="14" t="s">
        <v>110</v>
      </c>
      <c r="B262" t="s">
        <v>80</v>
      </c>
      <c r="C262" t="s">
        <v>106</v>
      </c>
      <c r="D262" s="13">
        <v>42199</v>
      </c>
      <c r="E262">
        <v>1</v>
      </c>
      <c r="F262">
        <v>100</v>
      </c>
      <c r="G262" s="2" t="s">
        <v>87</v>
      </c>
      <c r="H262" s="2" t="s">
        <v>10</v>
      </c>
      <c r="I262">
        <v>5</v>
      </c>
      <c r="J262" s="2" t="s">
        <v>88</v>
      </c>
      <c r="K262" s="2">
        <f>IF(ISNUMBER(AVERAGEIFS(ObservedSpeciesData!K$2:K$4955,ObservedSpeciesData!$A$2:$A$4955,$A262,ObservedSpeciesData!$D$2:$D$4955,$D262)),AVERAGEIFS(ObservedSpeciesData!K$2:K$4955,ObservedSpeciesData!$A$2:$A$4955,$A262,ObservedSpeciesData!$D$2:$D$4955,$D262),"")</f>
        <v>75</v>
      </c>
      <c r="L262" s="26">
        <f>IF(ISNUMBER(AVERAGEIFS(ObservedSpeciesData!L$2:L$4955,ObservedSpeciesData!$A$2:$A$4955,$A262,ObservedSpeciesData!$D$2:$D$4955,$D262)),AVERAGEIFS(ObservedSpeciesData!L$2:L$4955,ObservedSpeciesData!$A$2:$A$4955,$A262,ObservedSpeciesData!$D$2:$D$4955,$D262),"")</f>
        <v>1228</v>
      </c>
      <c r="M262" s="23">
        <f>IF(ISNUMBER(AVERAGEIFS(ObservedSpeciesData!M$2:M$4955,ObservedSpeciesData!$A$2:$A$4955,$A262,ObservedSpeciesData!$D$2:$D$4955,$D262)),AVERAGEIFS(ObservedSpeciesData!M$2:M$4955,ObservedSpeciesData!$A$2:$A$4955,$A262,ObservedSpeciesData!$D$2:$D$4955,$D262),"")</f>
        <v>122.8</v>
      </c>
      <c r="N262" s="23" t="str">
        <f>IF(ISNUMBER(AVERAGEIFS(ObservedSpeciesData!N$2:N$4955,ObservedSpeciesData!$A$2:$A$4955,$A262,ObservedSpeciesData!$D$2:$D$4955,$D262)),AVERAGEIFS(ObservedSpeciesData!N$2:N$4955,ObservedSpeciesData!$A$2:$A$4955,$A262,ObservedSpeciesData!$D$2:$D$4955,$D262),"")</f>
        <v/>
      </c>
      <c r="O262" s="23" t="str">
        <f>IF(ISNUMBER(AVERAGEIFS(ObservedSpeciesData!O$2:O$4955,ObservedSpeciesData!$A$2:$A$4955,$A262,ObservedSpeciesData!$D$2:$D$4955,$D262)),AVERAGEIFS(ObservedSpeciesData!O$2:O$4955,ObservedSpeciesData!$A$2:$A$4955,$A262,ObservedSpeciesData!$D$2:$D$4955,$D262),"")</f>
        <v/>
      </c>
      <c r="P262" s="23" t="str">
        <f>IF(ISNUMBER(AVERAGEIFS(ObservedSpeciesData!P$2:P$4955,ObservedSpeciesData!$A$2:$A$4955,$A262,ObservedSpeciesData!$C$2:$C$4955,$C262,ObservedSpeciesData!$D$2:$D$4955,$D262)),AVERAGEIFS(ObservedSpeciesData!P$2:P$4955,ObservedSpeciesData!$A$2:$A$4955,$A262,ObservedSpeciesData!$C$2:$C$4955,$C262,ObservedSpeciesData!$D$2:$D$4955,$D262),"")</f>
        <v/>
      </c>
      <c r="Q262" s="23"/>
      <c r="R262" s="25" t="str">
        <f>IF(ISNUMBER(AVERAGEIFS(ObservedSpeciesData!R$2:R$4955,ObservedSpeciesData!$A$2:$A$4955,$A262,ObservedSpeciesData!$D$2:$D$4955,$D262)),AVERAGEIFS(ObservedSpeciesData!R$2:R$4955,ObservedSpeciesData!$A$2:$A$4955,$A262,ObservedSpeciesData!$D$2:$D$4955,$D262),"")</f>
        <v/>
      </c>
      <c r="S262" s="25" t="str">
        <f>IF(ISNUMBER(AVERAGEIFS(ObservedSpeciesData!S$2:S$4955,ObservedSpeciesData!$A$2:$A$4955,$A262,ObservedSpeciesData!$D$2:$D$4955,$D262)),AVERAGEIFS(ObservedSpeciesData!S$2:S$4955,ObservedSpeciesData!$A$2:$A$4955,$A262,ObservedSpeciesData!$D$2:$D$4955,$D262),"")</f>
        <v/>
      </c>
      <c r="T262" s="23" t="str">
        <f>IF(ISNUMBER(AVERAGEIFS(ObservedSpeciesData!T$2:T$4955,ObservedSpeciesData!$A$2:$A$4955,$A262,ObservedSpeciesData!$D$2:$D$4955,$D262)),AVERAGEIFS(ObservedSpeciesData!T$2:T$4955,ObservedSpeciesData!$A$2:$A$4955,$A262,ObservedSpeciesData!$D$2:$D$4955,$D262),"")</f>
        <v/>
      </c>
      <c r="U262" s="24" t="str">
        <f>IF(ISNUMBER(AVERAGEIFS(ObservedSpeciesData!U$2:U$4955,ObservedSpeciesData!$A$2:$A$4955,$A262,ObservedSpeciesData!$C$2:$C$4955,$C262,ObservedSpeciesData!$D$2:$D$4955,$D262)),AVERAGEIFS(ObservedSpeciesData!U$2:U$4955,ObservedSpeciesData!$A$2:$A$4955,$A262,ObservedSpeciesData!$C$2:$C$4955,$C262,ObservedSpeciesData!$D$2:$D$4955,$D262),"")</f>
        <v/>
      </c>
      <c r="V262" s="23" t="str">
        <f>IF(ISNUMBER(AVERAGEIFS(ObservedSpeciesData!V$2:V$4955,ObservedSpeciesData!$A$2:$A$4955,$A262,ObservedSpeciesData!$D$2:$D$4955,$D262)),AVERAGEIFS(ObservedSpeciesData!V$2:V$4955,ObservedSpeciesData!$A$2:$A$4955,$A262,ObservedSpeciesData!$D$2:$D$4955,$D262),"")</f>
        <v/>
      </c>
      <c r="W262" s="23" t="str">
        <f>IF(ISNUMBER(AVERAGEIFS(ObservedSpeciesData!W$2:W$4955,ObservedSpeciesData!$A$2:$A$4955,$A262,ObservedSpeciesData!$D$2:$D$4955,$D262)),AVERAGEIFS(ObservedSpeciesData!W$2:W$4955,ObservedSpeciesData!$A$2:$A$4955,$A262,ObservedSpeciesData!$D$2:$D$4955,$D262),"")</f>
        <v/>
      </c>
      <c r="X262" s="23" t="str">
        <f>IF(ISNUMBER(AVERAGEIFS(ObservedSpeciesData!X$2:X$4955,ObservedSpeciesData!$A$2:$A$4955,$A262,ObservedSpeciesData!$D$2:$D$4955,$D262)),AVERAGEIFS(ObservedSpeciesData!X$2:X$4955,ObservedSpeciesData!$A$2:$A$4955,$A262,ObservedSpeciesData!$D$2:$D$4955,$D262),"")</f>
        <v/>
      </c>
      <c r="Y262" s="23" t="str">
        <f>IF(ISNUMBER(AVERAGEIFS(ObservedSpeciesData!Y$2:Y$4955,ObservedSpeciesData!$A$2:$A$4955,$A262,ObservedSpeciesData!$D$2:$D$4955,$D262)),AVERAGEIFS(ObservedSpeciesData!Y$2:Y$4955,ObservedSpeciesData!$A$2:$A$4955,$A262,ObservedSpeciesData!$D$2:$D$4955,$D262),"")</f>
        <v/>
      </c>
      <c r="Z262" s="23" t="str">
        <f>IF(ISNUMBER(AVERAGEIFS(ObservedSpeciesData!Z$2:Z$4955,ObservedSpeciesData!$A$2:$A$4955,$A262,ObservedSpeciesData!$D$2:$D$4955,$D262)),AVERAGEIFS(ObservedSpeciesData!Z$2:Z$4955,ObservedSpeciesData!$A$2:$A$4955,$A262,ObservedSpeciesData!$D$2:$D$4955,$D262),"")</f>
        <v/>
      </c>
      <c r="AA262" s="23">
        <f>IF(ISNUMBER(AVERAGEIFS(ObservedSpeciesData!AA$2:AA$4955,ObservedSpeciesData!$A$2:$A$4955,$A262,ObservedSpeciesData!$D$2:$D$4955,$D262)),AVERAGEIFS(ObservedSpeciesData!AA$2:AA$4955,ObservedSpeciesData!$A$2:$A$4955,$A262,ObservedSpeciesData!$D$2:$D$4955,$D262),"")</f>
        <v>27.35</v>
      </c>
      <c r="AB262" s="24">
        <f>IF(ISNUMBER(AVERAGEIFS(ObservedSpeciesData!AB$2:AB$4955,ObservedSpeciesData!$A$2:$A$4955,$A262,ObservedSpeciesData!$D$2:$D$4955,$D262)),AVERAGEIFS(ObservedSpeciesData!AB$2:AB$4955,ObservedSpeciesData!$A$2:$A$4955,$A262,ObservedSpeciesData!$D$2:$D$4955,$D262),"")</f>
        <v>4.4000000000000004E-2</v>
      </c>
      <c r="AC262" s="24">
        <f>IF(ISNUMBER(AVERAGEIFS(ObservedSpeciesData!AC$2:AC$4955,ObservedSpeciesData!$A$2:$A$4955,$A262,ObservedSpeciesData!$D$2:$D$4955,$D262)),AVERAGEIFS(ObservedSpeciesData!AC$2:AC$4955,ObservedSpeciesData!$A$2:$A$4955,$A262,ObservedSpeciesData!$D$2:$D$4955,$D262),"")</f>
        <v>4.4000000000000004E-2</v>
      </c>
      <c r="AD262" s="23" t="str">
        <f>IF(ISNUMBER(AVERAGEIFS(ObservedSpeciesData!AD$2:AD$4955,ObservedSpeciesData!$A$2:$A$4955,$A262,ObservedSpeciesData!$D$2:$D$4955,$D262)),AVERAGEIFS(ObservedSpeciesData!AD$2:AD$4955,ObservedSpeciesData!$A$2:$A$4955,$A262,ObservedSpeciesData!$D$2:$D$4955,$D262),"")</f>
        <v/>
      </c>
      <c r="AE262" s="24" t="str">
        <f>IF(ISNUMBER(AVERAGEIFS(ObservedSpeciesData!AE$2:AE$4955,ObservedSpeciesData!$A$2:$A$4955,$A262,ObservedSpeciesData!$D$2:$D$4955,$D262)),AVERAGEIFS(ObservedSpeciesData!AE$2:AE$4955,ObservedSpeciesData!$A$2:$A$4955,$A262,ObservedSpeciesData!$D$2:$D$4955,$D262),"")</f>
        <v/>
      </c>
      <c r="AF262" s="23"/>
      <c r="AG262" s="24"/>
      <c r="AH262" s="23" t="str">
        <f>IF(ISNUMBER(AVERAGEIFS(ObservedSpeciesData!AH$2:AH$4955,ObservedSpeciesData!$A$2:$A$4955,$A262,ObservedSpeciesData!$D$2:$D$4955,$D262)),AVERAGEIFS(ObservedSpeciesData!AH$2:AH$4955,ObservedSpeciesData!$A$2:$A$4955,$A262,ObservedSpeciesData!$D$2:$D$4955,$D262),"")</f>
        <v/>
      </c>
      <c r="AI262" s="23" t="str">
        <f>IF(ISNUMBER(AVERAGEIFS(ObservedSpeciesData!AI$2:AI$4955,ObservedSpeciesData!$A$2:$A$4955,$A262,ObservedSpeciesData!$C$2:$C$4955,$C262,ObservedSpeciesData!$D$2:$D$4955,$D262)),AVERAGEIFS(ObservedSpeciesData!AI$2:AI$4955,ObservedSpeciesData!$A$2:$A$4955,$A262,ObservedSpeciesData!$C$2:$C$4955,$C262,ObservedSpeciesData!$D$2:$D$4955,$D262),"")</f>
        <v/>
      </c>
      <c r="AJ262" s="2">
        <f>COUNTIFS(ObservedSpeciesData!$A$2:$A$828,$A262,ObservedSpeciesData!$D$2:$D$828,$D262)</f>
        <v>0</v>
      </c>
      <c r="AK262" s="2">
        <f t="shared" si="4"/>
        <v>4</v>
      </c>
    </row>
    <row r="263" spans="1:37" x14ac:dyDescent="0.25">
      <c r="A263" s="14" t="s">
        <v>109</v>
      </c>
      <c r="B263" t="s">
        <v>80</v>
      </c>
      <c r="C263" t="s">
        <v>106</v>
      </c>
      <c r="D263" s="13">
        <v>42199</v>
      </c>
      <c r="E263">
        <v>1</v>
      </c>
      <c r="F263">
        <v>200</v>
      </c>
      <c r="G263" s="2" t="s">
        <v>87</v>
      </c>
      <c r="H263" s="2" t="s">
        <v>10</v>
      </c>
      <c r="I263">
        <v>5</v>
      </c>
      <c r="J263" s="2" t="s">
        <v>88</v>
      </c>
      <c r="K263" s="2">
        <f>IF(ISNUMBER(AVERAGEIFS(ObservedSpeciesData!K$2:K$4955,ObservedSpeciesData!$A$2:$A$4955,$A263,ObservedSpeciesData!$D$2:$D$4955,$D263)),AVERAGEIFS(ObservedSpeciesData!K$2:K$4955,ObservedSpeciesData!$A$2:$A$4955,$A263,ObservedSpeciesData!$D$2:$D$4955,$D263),"")</f>
        <v>150</v>
      </c>
      <c r="L263" s="26">
        <f>IF(ISNUMBER(AVERAGEIFS(ObservedSpeciesData!L$2:L$4955,ObservedSpeciesData!$A$2:$A$4955,$A263,ObservedSpeciesData!$D$2:$D$4955,$D263)),AVERAGEIFS(ObservedSpeciesData!L$2:L$4955,ObservedSpeciesData!$A$2:$A$4955,$A263,ObservedSpeciesData!$D$2:$D$4955,$D263),"")</f>
        <v>1186</v>
      </c>
      <c r="M263" s="23">
        <f>IF(ISNUMBER(AVERAGEIFS(ObservedSpeciesData!M$2:M$4955,ObservedSpeciesData!$A$2:$A$4955,$A263,ObservedSpeciesData!$D$2:$D$4955,$D263)),AVERAGEIFS(ObservedSpeciesData!M$2:M$4955,ObservedSpeciesData!$A$2:$A$4955,$A263,ObservedSpeciesData!$D$2:$D$4955,$D263),"")</f>
        <v>118.6</v>
      </c>
      <c r="N263" s="23" t="str">
        <f>IF(ISNUMBER(AVERAGEIFS(ObservedSpeciesData!N$2:N$4955,ObservedSpeciesData!$A$2:$A$4955,$A263,ObservedSpeciesData!$D$2:$D$4955,$D263)),AVERAGEIFS(ObservedSpeciesData!N$2:N$4955,ObservedSpeciesData!$A$2:$A$4955,$A263,ObservedSpeciesData!$D$2:$D$4955,$D263),"")</f>
        <v/>
      </c>
      <c r="O263" s="23" t="str">
        <f>IF(ISNUMBER(AVERAGEIFS(ObservedSpeciesData!O$2:O$4955,ObservedSpeciesData!$A$2:$A$4955,$A263,ObservedSpeciesData!$D$2:$D$4955,$D263)),AVERAGEIFS(ObservedSpeciesData!O$2:O$4955,ObservedSpeciesData!$A$2:$A$4955,$A263,ObservedSpeciesData!$D$2:$D$4955,$D263),"")</f>
        <v/>
      </c>
      <c r="P263" s="23" t="str">
        <f>IF(ISNUMBER(AVERAGEIFS(ObservedSpeciesData!P$2:P$4955,ObservedSpeciesData!$A$2:$A$4955,$A263,ObservedSpeciesData!$C$2:$C$4955,$C263,ObservedSpeciesData!$D$2:$D$4955,$D263)),AVERAGEIFS(ObservedSpeciesData!P$2:P$4955,ObservedSpeciesData!$A$2:$A$4955,$A263,ObservedSpeciesData!$C$2:$C$4955,$C263,ObservedSpeciesData!$D$2:$D$4955,$D263),"")</f>
        <v/>
      </c>
      <c r="Q263" s="23"/>
      <c r="R263" s="25" t="str">
        <f>IF(ISNUMBER(AVERAGEIFS(ObservedSpeciesData!R$2:R$4955,ObservedSpeciesData!$A$2:$A$4955,$A263,ObservedSpeciesData!$D$2:$D$4955,$D263)),AVERAGEIFS(ObservedSpeciesData!R$2:R$4955,ObservedSpeciesData!$A$2:$A$4955,$A263,ObservedSpeciesData!$D$2:$D$4955,$D263),"")</f>
        <v/>
      </c>
      <c r="S263" s="25" t="str">
        <f>IF(ISNUMBER(AVERAGEIFS(ObservedSpeciesData!S$2:S$4955,ObservedSpeciesData!$A$2:$A$4955,$A263,ObservedSpeciesData!$D$2:$D$4955,$D263)),AVERAGEIFS(ObservedSpeciesData!S$2:S$4955,ObservedSpeciesData!$A$2:$A$4955,$A263,ObservedSpeciesData!$D$2:$D$4955,$D263),"")</f>
        <v/>
      </c>
      <c r="T263" s="23" t="str">
        <f>IF(ISNUMBER(AVERAGEIFS(ObservedSpeciesData!T$2:T$4955,ObservedSpeciesData!$A$2:$A$4955,$A263,ObservedSpeciesData!$D$2:$D$4955,$D263)),AVERAGEIFS(ObservedSpeciesData!T$2:T$4955,ObservedSpeciesData!$A$2:$A$4955,$A263,ObservedSpeciesData!$D$2:$D$4955,$D263),"")</f>
        <v/>
      </c>
      <c r="U263" s="24" t="str">
        <f>IF(ISNUMBER(AVERAGEIFS(ObservedSpeciesData!U$2:U$4955,ObservedSpeciesData!$A$2:$A$4955,$A263,ObservedSpeciesData!$C$2:$C$4955,$C263,ObservedSpeciesData!$D$2:$D$4955,$D263)),AVERAGEIFS(ObservedSpeciesData!U$2:U$4955,ObservedSpeciesData!$A$2:$A$4955,$A263,ObservedSpeciesData!$C$2:$C$4955,$C263,ObservedSpeciesData!$D$2:$D$4955,$D263),"")</f>
        <v/>
      </c>
      <c r="V263" s="23" t="str">
        <f>IF(ISNUMBER(AVERAGEIFS(ObservedSpeciesData!V$2:V$4955,ObservedSpeciesData!$A$2:$A$4955,$A263,ObservedSpeciesData!$D$2:$D$4955,$D263)),AVERAGEIFS(ObservedSpeciesData!V$2:V$4955,ObservedSpeciesData!$A$2:$A$4955,$A263,ObservedSpeciesData!$D$2:$D$4955,$D263),"")</f>
        <v/>
      </c>
      <c r="W263" s="23" t="str">
        <f>IF(ISNUMBER(AVERAGEIFS(ObservedSpeciesData!W$2:W$4955,ObservedSpeciesData!$A$2:$A$4955,$A263,ObservedSpeciesData!$D$2:$D$4955,$D263)),AVERAGEIFS(ObservedSpeciesData!W$2:W$4955,ObservedSpeciesData!$A$2:$A$4955,$A263,ObservedSpeciesData!$D$2:$D$4955,$D263),"")</f>
        <v/>
      </c>
      <c r="X263" s="23" t="str">
        <f>IF(ISNUMBER(AVERAGEIFS(ObservedSpeciesData!X$2:X$4955,ObservedSpeciesData!$A$2:$A$4955,$A263,ObservedSpeciesData!$D$2:$D$4955,$D263)),AVERAGEIFS(ObservedSpeciesData!X$2:X$4955,ObservedSpeciesData!$A$2:$A$4955,$A263,ObservedSpeciesData!$D$2:$D$4955,$D263),"")</f>
        <v/>
      </c>
      <c r="Y263" s="23" t="str">
        <f>IF(ISNUMBER(AVERAGEIFS(ObservedSpeciesData!Y$2:Y$4955,ObservedSpeciesData!$A$2:$A$4955,$A263,ObservedSpeciesData!$D$2:$D$4955,$D263)),AVERAGEIFS(ObservedSpeciesData!Y$2:Y$4955,ObservedSpeciesData!$A$2:$A$4955,$A263,ObservedSpeciesData!$D$2:$D$4955,$D263),"")</f>
        <v/>
      </c>
      <c r="Z263" s="23" t="str">
        <f>IF(ISNUMBER(AVERAGEIFS(ObservedSpeciesData!Z$2:Z$4955,ObservedSpeciesData!$A$2:$A$4955,$A263,ObservedSpeciesData!$D$2:$D$4955,$D263)),AVERAGEIFS(ObservedSpeciesData!Z$2:Z$4955,ObservedSpeciesData!$A$2:$A$4955,$A263,ObservedSpeciesData!$D$2:$D$4955,$D263),"")</f>
        <v/>
      </c>
      <c r="AA263" s="23">
        <f>IF(ISNUMBER(AVERAGEIFS(ObservedSpeciesData!AA$2:AA$4955,ObservedSpeciesData!$A$2:$A$4955,$A263,ObservedSpeciesData!$D$2:$D$4955,$D263)),AVERAGEIFS(ObservedSpeciesData!AA$2:AA$4955,ObservedSpeciesData!$A$2:$A$4955,$A263,ObservedSpeciesData!$D$2:$D$4955,$D263),"")</f>
        <v>28.049999999999997</v>
      </c>
      <c r="AB263" s="24">
        <f>IF(ISNUMBER(AVERAGEIFS(ObservedSpeciesData!AB$2:AB$4955,ObservedSpeciesData!$A$2:$A$4955,$A263,ObservedSpeciesData!$D$2:$D$4955,$D263)),AVERAGEIFS(ObservedSpeciesData!AB$2:AB$4955,ObservedSpeciesData!$A$2:$A$4955,$A263,ObservedSpeciesData!$D$2:$D$4955,$D263),"")</f>
        <v>4.4499999999999998E-2</v>
      </c>
      <c r="AC263" s="24">
        <f>IF(ISNUMBER(AVERAGEIFS(ObservedSpeciesData!AC$2:AC$4955,ObservedSpeciesData!$A$2:$A$4955,$A263,ObservedSpeciesData!$D$2:$D$4955,$D263)),AVERAGEIFS(ObservedSpeciesData!AC$2:AC$4955,ObservedSpeciesData!$A$2:$A$4955,$A263,ObservedSpeciesData!$D$2:$D$4955,$D263),"")</f>
        <v>4.4499999999999998E-2</v>
      </c>
      <c r="AD263" s="23" t="str">
        <f>IF(ISNUMBER(AVERAGEIFS(ObservedSpeciesData!AD$2:AD$4955,ObservedSpeciesData!$A$2:$A$4955,$A263,ObservedSpeciesData!$D$2:$D$4955,$D263)),AVERAGEIFS(ObservedSpeciesData!AD$2:AD$4955,ObservedSpeciesData!$A$2:$A$4955,$A263,ObservedSpeciesData!$D$2:$D$4955,$D263),"")</f>
        <v/>
      </c>
      <c r="AE263" s="24" t="str">
        <f>IF(ISNUMBER(AVERAGEIFS(ObservedSpeciesData!AE$2:AE$4955,ObservedSpeciesData!$A$2:$A$4955,$A263,ObservedSpeciesData!$D$2:$D$4955,$D263)),AVERAGEIFS(ObservedSpeciesData!AE$2:AE$4955,ObservedSpeciesData!$A$2:$A$4955,$A263,ObservedSpeciesData!$D$2:$D$4955,$D263),"")</f>
        <v/>
      </c>
      <c r="AF263" s="23"/>
      <c r="AG263" s="24"/>
      <c r="AH263" s="23" t="str">
        <f>IF(ISNUMBER(AVERAGEIFS(ObservedSpeciesData!AH$2:AH$4955,ObservedSpeciesData!$A$2:$A$4955,$A263,ObservedSpeciesData!$D$2:$D$4955,$D263)),AVERAGEIFS(ObservedSpeciesData!AH$2:AH$4955,ObservedSpeciesData!$A$2:$A$4955,$A263,ObservedSpeciesData!$D$2:$D$4955,$D263),"")</f>
        <v/>
      </c>
      <c r="AI263" s="23" t="str">
        <f>IF(ISNUMBER(AVERAGEIFS(ObservedSpeciesData!AI$2:AI$4955,ObservedSpeciesData!$A$2:$A$4955,$A263,ObservedSpeciesData!$C$2:$C$4955,$C263,ObservedSpeciesData!$D$2:$D$4955,$D263)),AVERAGEIFS(ObservedSpeciesData!AI$2:AI$4955,ObservedSpeciesData!$A$2:$A$4955,$A263,ObservedSpeciesData!$C$2:$C$4955,$C263,ObservedSpeciesData!$D$2:$D$4955,$D263),"")</f>
        <v/>
      </c>
      <c r="AJ263" s="2">
        <f>COUNTIFS(ObservedSpeciesData!$A$2:$A$828,$A263,ObservedSpeciesData!$D$2:$D$828,$D263)</f>
        <v>0</v>
      </c>
      <c r="AK263" s="2">
        <f t="shared" si="4"/>
        <v>4</v>
      </c>
    </row>
    <row r="264" spans="1:37" x14ac:dyDescent="0.25">
      <c r="A264" s="14" t="s">
        <v>108</v>
      </c>
      <c r="B264" t="s">
        <v>80</v>
      </c>
      <c r="C264" t="s">
        <v>106</v>
      </c>
      <c r="D264" s="13">
        <v>42199</v>
      </c>
      <c r="E264">
        <v>1</v>
      </c>
      <c r="F264">
        <v>350</v>
      </c>
      <c r="G264" s="2" t="s">
        <v>87</v>
      </c>
      <c r="H264" s="2" t="s">
        <v>10</v>
      </c>
      <c r="I264">
        <v>5</v>
      </c>
      <c r="J264" s="2" t="s">
        <v>88</v>
      </c>
      <c r="K264" s="2">
        <f>IF(ISNUMBER(AVERAGEIFS(ObservedSpeciesData!K$2:K$4955,ObservedSpeciesData!$A$2:$A$4955,$A264,ObservedSpeciesData!$D$2:$D$4955,$D264)),AVERAGEIFS(ObservedSpeciesData!K$2:K$4955,ObservedSpeciesData!$A$2:$A$4955,$A264,ObservedSpeciesData!$D$2:$D$4955,$D264),"")</f>
        <v>262.5</v>
      </c>
      <c r="L264" s="26">
        <f>IF(ISNUMBER(AVERAGEIFS(ObservedSpeciesData!L$2:L$4955,ObservedSpeciesData!$A$2:$A$4955,$A264,ObservedSpeciesData!$D$2:$D$4955,$D264)),AVERAGEIFS(ObservedSpeciesData!L$2:L$4955,ObservedSpeciesData!$A$2:$A$4955,$A264,ObservedSpeciesData!$D$2:$D$4955,$D264),"")</f>
        <v>1144</v>
      </c>
      <c r="M264" s="23">
        <f>IF(ISNUMBER(AVERAGEIFS(ObservedSpeciesData!M$2:M$4955,ObservedSpeciesData!$A$2:$A$4955,$A264,ObservedSpeciesData!$D$2:$D$4955,$D264)),AVERAGEIFS(ObservedSpeciesData!M$2:M$4955,ObservedSpeciesData!$A$2:$A$4955,$A264,ObservedSpeciesData!$D$2:$D$4955,$D264),"")</f>
        <v>114.4</v>
      </c>
      <c r="N264" s="23" t="str">
        <f>IF(ISNUMBER(AVERAGEIFS(ObservedSpeciesData!N$2:N$4955,ObservedSpeciesData!$A$2:$A$4955,$A264,ObservedSpeciesData!$D$2:$D$4955,$D264)),AVERAGEIFS(ObservedSpeciesData!N$2:N$4955,ObservedSpeciesData!$A$2:$A$4955,$A264,ObservedSpeciesData!$D$2:$D$4955,$D264),"")</f>
        <v/>
      </c>
      <c r="O264" s="23" t="str">
        <f>IF(ISNUMBER(AVERAGEIFS(ObservedSpeciesData!O$2:O$4955,ObservedSpeciesData!$A$2:$A$4955,$A264,ObservedSpeciesData!$D$2:$D$4955,$D264)),AVERAGEIFS(ObservedSpeciesData!O$2:O$4955,ObservedSpeciesData!$A$2:$A$4955,$A264,ObservedSpeciesData!$D$2:$D$4955,$D264),"")</f>
        <v/>
      </c>
      <c r="P264" s="23" t="str">
        <f>IF(ISNUMBER(AVERAGEIFS(ObservedSpeciesData!P$2:P$4955,ObservedSpeciesData!$A$2:$A$4955,$A264,ObservedSpeciesData!$C$2:$C$4955,$C264,ObservedSpeciesData!$D$2:$D$4955,$D264)),AVERAGEIFS(ObservedSpeciesData!P$2:P$4955,ObservedSpeciesData!$A$2:$A$4955,$A264,ObservedSpeciesData!$C$2:$C$4955,$C264,ObservedSpeciesData!$D$2:$D$4955,$D264),"")</f>
        <v/>
      </c>
      <c r="Q264" s="23"/>
      <c r="R264" s="25" t="str">
        <f>IF(ISNUMBER(AVERAGEIFS(ObservedSpeciesData!R$2:R$4955,ObservedSpeciesData!$A$2:$A$4955,$A264,ObservedSpeciesData!$D$2:$D$4955,$D264)),AVERAGEIFS(ObservedSpeciesData!R$2:R$4955,ObservedSpeciesData!$A$2:$A$4955,$A264,ObservedSpeciesData!$D$2:$D$4955,$D264),"")</f>
        <v/>
      </c>
      <c r="S264" s="25" t="str">
        <f>IF(ISNUMBER(AVERAGEIFS(ObservedSpeciesData!S$2:S$4955,ObservedSpeciesData!$A$2:$A$4955,$A264,ObservedSpeciesData!$D$2:$D$4955,$D264)),AVERAGEIFS(ObservedSpeciesData!S$2:S$4955,ObservedSpeciesData!$A$2:$A$4955,$A264,ObservedSpeciesData!$D$2:$D$4955,$D264),"")</f>
        <v/>
      </c>
      <c r="T264" s="23" t="str">
        <f>IF(ISNUMBER(AVERAGEIFS(ObservedSpeciesData!T$2:T$4955,ObservedSpeciesData!$A$2:$A$4955,$A264,ObservedSpeciesData!$D$2:$D$4955,$D264)),AVERAGEIFS(ObservedSpeciesData!T$2:T$4955,ObservedSpeciesData!$A$2:$A$4955,$A264,ObservedSpeciesData!$D$2:$D$4955,$D264),"")</f>
        <v/>
      </c>
      <c r="U264" s="24" t="str">
        <f>IF(ISNUMBER(AVERAGEIFS(ObservedSpeciesData!U$2:U$4955,ObservedSpeciesData!$A$2:$A$4955,$A264,ObservedSpeciesData!$C$2:$C$4955,$C264,ObservedSpeciesData!$D$2:$D$4955,$D264)),AVERAGEIFS(ObservedSpeciesData!U$2:U$4955,ObservedSpeciesData!$A$2:$A$4955,$A264,ObservedSpeciesData!$C$2:$C$4955,$C264,ObservedSpeciesData!$D$2:$D$4955,$D264),"")</f>
        <v/>
      </c>
      <c r="V264" s="23" t="str">
        <f>IF(ISNUMBER(AVERAGEIFS(ObservedSpeciesData!V$2:V$4955,ObservedSpeciesData!$A$2:$A$4955,$A264,ObservedSpeciesData!$D$2:$D$4955,$D264)),AVERAGEIFS(ObservedSpeciesData!V$2:V$4955,ObservedSpeciesData!$A$2:$A$4955,$A264,ObservedSpeciesData!$D$2:$D$4955,$D264),"")</f>
        <v/>
      </c>
      <c r="W264" s="23" t="str">
        <f>IF(ISNUMBER(AVERAGEIFS(ObservedSpeciesData!W$2:W$4955,ObservedSpeciesData!$A$2:$A$4955,$A264,ObservedSpeciesData!$D$2:$D$4955,$D264)),AVERAGEIFS(ObservedSpeciesData!W$2:W$4955,ObservedSpeciesData!$A$2:$A$4955,$A264,ObservedSpeciesData!$D$2:$D$4955,$D264),"")</f>
        <v/>
      </c>
      <c r="X264" s="23" t="str">
        <f>IF(ISNUMBER(AVERAGEIFS(ObservedSpeciesData!X$2:X$4955,ObservedSpeciesData!$A$2:$A$4955,$A264,ObservedSpeciesData!$D$2:$D$4955,$D264)),AVERAGEIFS(ObservedSpeciesData!X$2:X$4955,ObservedSpeciesData!$A$2:$A$4955,$A264,ObservedSpeciesData!$D$2:$D$4955,$D264),"")</f>
        <v/>
      </c>
      <c r="Y264" s="23" t="str">
        <f>IF(ISNUMBER(AVERAGEIFS(ObservedSpeciesData!Y$2:Y$4955,ObservedSpeciesData!$A$2:$A$4955,$A264,ObservedSpeciesData!$D$2:$D$4955,$D264)),AVERAGEIFS(ObservedSpeciesData!Y$2:Y$4955,ObservedSpeciesData!$A$2:$A$4955,$A264,ObservedSpeciesData!$D$2:$D$4955,$D264),"")</f>
        <v/>
      </c>
      <c r="Z264" s="23" t="str">
        <f>IF(ISNUMBER(AVERAGEIFS(ObservedSpeciesData!Z$2:Z$4955,ObservedSpeciesData!$A$2:$A$4955,$A264,ObservedSpeciesData!$D$2:$D$4955,$D264)),AVERAGEIFS(ObservedSpeciesData!Z$2:Z$4955,ObservedSpeciesData!$A$2:$A$4955,$A264,ObservedSpeciesData!$D$2:$D$4955,$D264),"")</f>
        <v/>
      </c>
      <c r="AA264" s="23">
        <f>IF(ISNUMBER(AVERAGEIFS(ObservedSpeciesData!AA$2:AA$4955,ObservedSpeciesData!$A$2:$A$4955,$A264,ObservedSpeciesData!$D$2:$D$4955,$D264)),AVERAGEIFS(ObservedSpeciesData!AA$2:AA$4955,ObservedSpeciesData!$A$2:$A$4955,$A264,ObservedSpeciesData!$D$2:$D$4955,$D264),"")</f>
        <v>27.75</v>
      </c>
      <c r="AB264" s="24">
        <f>IF(ISNUMBER(AVERAGEIFS(ObservedSpeciesData!AB$2:AB$4955,ObservedSpeciesData!$A$2:$A$4955,$A264,ObservedSpeciesData!$D$2:$D$4955,$D264)),AVERAGEIFS(ObservedSpeciesData!AB$2:AB$4955,ObservedSpeciesData!$A$2:$A$4955,$A264,ObservedSpeciesData!$D$2:$D$4955,$D264),"")</f>
        <v>4.4499999999999998E-2</v>
      </c>
      <c r="AC264" s="24">
        <f>IF(ISNUMBER(AVERAGEIFS(ObservedSpeciesData!AC$2:AC$4955,ObservedSpeciesData!$A$2:$A$4955,$A264,ObservedSpeciesData!$D$2:$D$4955,$D264)),AVERAGEIFS(ObservedSpeciesData!AC$2:AC$4955,ObservedSpeciesData!$A$2:$A$4955,$A264,ObservedSpeciesData!$D$2:$D$4955,$D264),"")</f>
        <v>4.4499999999999998E-2</v>
      </c>
      <c r="AD264" s="23" t="str">
        <f>IF(ISNUMBER(AVERAGEIFS(ObservedSpeciesData!AD$2:AD$4955,ObservedSpeciesData!$A$2:$A$4955,$A264,ObservedSpeciesData!$D$2:$D$4955,$D264)),AVERAGEIFS(ObservedSpeciesData!AD$2:AD$4955,ObservedSpeciesData!$A$2:$A$4955,$A264,ObservedSpeciesData!$D$2:$D$4955,$D264),"")</f>
        <v/>
      </c>
      <c r="AE264" s="24" t="str">
        <f>IF(ISNUMBER(AVERAGEIFS(ObservedSpeciesData!AE$2:AE$4955,ObservedSpeciesData!$A$2:$A$4955,$A264,ObservedSpeciesData!$D$2:$D$4955,$D264)),AVERAGEIFS(ObservedSpeciesData!AE$2:AE$4955,ObservedSpeciesData!$A$2:$A$4955,$A264,ObservedSpeciesData!$D$2:$D$4955,$D264),"")</f>
        <v/>
      </c>
      <c r="AF264" s="23"/>
      <c r="AG264" s="24"/>
      <c r="AH264" s="23" t="str">
        <f>IF(ISNUMBER(AVERAGEIFS(ObservedSpeciesData!AH$2:AH$4955,ObservedSpeciesData!$A$2:$A$4955,$A264,ObservedSpeciesData!$D$2:$D$4955,$D264)),AVERAGEIFS(ObservedSpeciesData!AH$2:AH$4955,ObservedSpeciesData!$A$2:$A$4955,$A264,ObservedSpeciesData!$D$2:$D$4955,$D264),"")</f>
        <v/>
      </c>
      <c r="AI264" s="23" t="str">
        <f>IF(ISNUMBER(AVERAGEIFS(ObservedSpeciesData!AI$2:AI$4955,ObservedSpeciesData!$A$2:$A$4955,$A264,ObservedSpeciesData!$C$2:$C$4955,$C264,ObservedSpeciesData!$D$2:$D$4955,$D264)),AVERAGEIFS(ObservedSpeciesData!AI$2:AI$4955,ObservedSpeciesData!$A$2:$A$4955,$A264,ObservedSpeciesData!$C$2:$C$4955,$C264,ObservedSpeciesData!$D$2:$D$4955,$D264),"")</f>
        <v/>
      </c>
      <c r="AJ264" s="2">
        <f>COUNTIFS(ObservedSpeciesData!$A$2:$A$828,$A264,ObservedSpeciesData!$D$2:$D$828,$D264)</f>
        <v>0</v>
      </c>
      <c r="AK264" s="2">
        <f t="shared" si="4"/>
        <v>4</v>
      </c>
    </row>
    <row r="265" spans="1:37" x14ac:dyDescent="0.25">
      <c r="A265" s="14" t="s">
        <v>107</v>
      </c>
      <c r="B265" t="s">
        <v>80</v>
      </c>
      <c r="C265" t="s">
        <v>106</v>
      </c>
      <c r="D265" s="13">
        <v>42199</v>
      </c>
      <c r="E265">
        <v>1</v>
      </c>
      <c r="F265">
        <v>500</v>
      </c>
      <c r="G265" s="2" t="s">
        <v>87</v>
      </c>
      <c r="H265" s="2" t="s">
        <v>10</v>
      </c>
      <c r="I265">
        <v>5</v>
      </c>
      <c r="J265" s="2" t="s">
        <v>88</v>
      </c>
      <c r="K265" s="2">
        <f>IF(ISNUMBER(AVERAGEIFS(ObservedSpeciesData!K$2:K$4955,ObservedSpeciesData!$A$2:$A$4955,$A265,ObservedSpeciesData!$D$2:$D$4955,$D265)),AVERAGEIFS(ObservedSpeciesData!K$2:K$4955,ObservedSpeciesData!$A$2:$A$4955,$A265,ObservedSpeciesData!$D$2:$D$4955,$D265),"")</f>
        <v>375</v>
      </c>
      <c r="L265" s="26">
        <f>IF(ISNUMBER(AVERAGEIFS(ObservedSpeciesData!L$2:L$4955,ObservedSpeciesData!$A$2:$A$4955,$A265,ObservedSpeciesData!$D$2:$D$4955,$D265)),AVERAGEIFS(ObservedSpeciesData!L$2:L$4955,ObservedSpeciesData!$A$2:$A$4955,$A265,ObservedSpeciesData!$D$2:$D$4955,$D265),"")</f>
        <v>1214</v>
      </c>
      <c r="M265" s="23">
        <f>IF(ISNUMBER(AVERAGEIFS(ObservedSpeciesData!M$2:M$4955,ObservedSpeciesData!$A$2:$A$4955,$A265,ObservedSpeciesData!$D$2:$D$4955,$D265)),AVERAGEIFS(ObservedSpeciesData!M$2:M$4955,ObservedSpeciesData!$A$2:$A$4955,$A265,ObservedSpeciesData!$D$2:$D$4955,$D265),"")</f>
        <v>121.4</v>
      </c>
      <c r="N265" s="23" t="str">
        <f>IF(ISNUMBER(AVERAGEIFS(ObservedSpeciesData!N$2:N$4955,ObservedSpeciesData!$A$2:$A$4955,$A265,ObservedSpeciesData!$D$2:$D$4955,$D265)),AVERAGEIFS(ObservedSpeciesData!N$2:N$4955,ObservedSpeciesData!$A$2:$A$4955,$A265,ObservedSpeciesData!$D$2:$D$4955,$D265),"")</f>
        <v/>
      </c>
      <c r="O265" s="23" t="str">
        <f>IF(ISNUMBER(AVERAGEIFS(ObservedSpeciesData!O$2:O$4955,ObservedSpeciesData!$A$2:$A$4955,$A265,ObservedSpeciesData!$D$2:$D$4955,$D265)),AVERAGEIFS(ObservedSpeciesData!O$2:O$4955,ObservedSpeciesData!$A$2:$A$4955,$A265,ObservedSpeciesData!$D$2:$D$4955,$D265),"")</f>
        <v/>
      </c>
      <c r="P265" s="23" t="str">
        <f>IF(ISNUMBER(AVERAGEIFS(ObservedSpeciesData!P$2:P$4955,ObservedSpeciesData!$A$2:$A$4955,$A265,ObservedSpeciesData!$C$2:$C$4955,$C265,ObservedSpeciesData!$D$2:$D$4955,$D265)),AVERAGEIFS(ObservedSpeciesData!P$2:P$4955,ObservedSpeciesData!$A$2:$A$4955,$A265,ObservedSpeciesData!$C$2:$C$4955,$C265,ObservedSpeciesData!$D$2:$D$4955,$D265),"")</f>
        <v/>
      </c>
      <c r="Q265" s="23"/>
      <c r="R265" s="25" t="str">
        <f>IF(ISNUMBER(AVERAGEIFS(ObservedSpeciesData!R$2:R$4955,ObservedSpeciesData!$A$2:$A$4955,$A265,ObservedSpeciesData!$D$2:$D$4955,$D265)),AVERAGEIFS(ObservedSpeciesData!R$2:R$4955,ObservedSpeciesData!$A$2:$A$4955,$A265,ObservedSpeciesData!$D$2:$D$4955,$D265),"")</f>
        <v/>
      </c>
      <c r="S265" s="25" t="str">
        <f>IF(ISNUMBER(AVERAGEIFS(ObservedSpeciesData!S$2:S$4955,ObservedSpeciesData!$A$2:$A$4955,$A265,ObservedSpeciesData!$D$2:$D$4955,$D265)),AVERAGEIFS(ObservedSpeciesData!S$2:S$4955,ObservedSpeciesData!$A$2:$A$4955,$A265,ObservedSpeciesData!$D$2:$D$4955,$D265),"")</f>
        <v/>
      </c>
      <c r="T265" s="23" t="str">
        <f>IF(ISNUMBER(AVERAGEIFS(ObservedSpeciesData!T$2:T$4955,ObservedSpeciesData!$A$2:$A$4955,$A265,ObservedSpeciesData!$D$2:$D$4955,$D265)),AVERAGEIFS(ObservedSpeciesData!T$2:T$4955,ObservedSpeciesData!$A$2:$A$4955,$A265,ObservedSpeciesData!$D$2:$D$4955,$D265),"")</f>
        <v/>
      </c>
      <c r="U265" s="24" t="str">
        <f>IF(ISNUMBER(AVERAGEIFS(ObservedSpeciesData!U$2:U$4955,ObservedSpeciesData!$A$2:$A$4955,$A265,ObservedSpeciesData!$C$2:$C$4955,$C265,ObservedSpeciesData!$D$2:$D$4955,$D265)),AVERAGEIFS(ObservedSpeciesData!U$2:U$4955,ObservedSpeciesData!$A$2:$A$4955,$A265,ObservedSpeciesData!$C$2:$C$4955,$C265,ObservedSpeciesData!$D$2:$D$4955,$D265),"")</f>
        <v/>
      </c>
      <c r="V265" s="23" t="str">
        <f>IF(ISNUMBER(AVERAGEIFS(ObservedSpeciesData!V$2:V$4955,ObservedSpeciesData!$A$2:$A$4955,$A265,ObservedSpeciesData!$D$2:$D$4955,$D265)),AVERAGEIFS(ObservedSpeciesData!V$2:V$4955,ObservedSpeciesData!$A$2:$A$4955,$A265,ObservedSpeciesData!$D$2:$D$4955,$D265),"")</f>
        <v/>
      </c>
      <c r="W265" s="23" t="str">
        <f>IF(ISNUMBER(AVERAGEIFS(ObservedSpeciesData!W$2:W$4955,ObservedSpeciesData!$A$2:$A$4955,$A265,ObservedSpeciesData!$D$2:$D$4955,$D265)),AVERAGEIFS(ObservedSpeciesData!W$2:W$4955,ObservedSpeciesData!$A$2:$A$4955,$A265,ObservedSpeciesData!$D$2:$D$4955,$D265),"")</f>
        <v/>
      </c>
      <c r="X265" s="23" t="str">
        <f>IF(ISNUMBER(AVERAGEIFS(ObservedSpeciesData!X$2:X$4955,ObservedSpeciesData!$A$2:$A$4955,$A265,ObservedSpeciesData!$D$2:$D$4955,$D265)),AVERAGEIFS(ObservedSpeciesData!X$2:X$4955,ObservedSpeciesData!$A$2:$A$4955,$A265,ObservedSpeciesData!$D$2:$D$4955,$D265),"")</f>
        <v/>
      </c>
      <c r="Y265" s="23" t="str">
        <f>IF(ISNUMBER(AVERAGEIFS(ObservedSpeciesData!Y$2:Y$4955,ObservedSpeciesData!$A$2:$A$4955,$A265,ObservedSpeciesData!$D$2:$D$4955,$D265)),AVERAGEIFS(ObservedSpeciesData!Y$2:Y$4955,ObservedSpeciesData!$A$2:$A$4955,$A265,ObservedSpeciesData!$D$2:$D$4955,$D265),"")</f>
        <v/>
      </c>
      <c r="Z265" s="23" t="str">
        <f>IF(ISNUMBER(AVERAGEIFS(ObservedSpeciesData!Z$2:Z$4955,ObservedSpeciesData!$A$2:$A$4955,$A265,ObservedSpeciesData!$D$2:$D$4955,$D265)),AVERAGEIFS(ObservedSpeciesData!Z$2:Z$4955,ObservedSpeciesData!$A$2:$A$4955,$A265,ObservedSpeciesData!$D$2:$D$4955,$D265),"")</f>
        <v/>
      </c>
      <c r="AA265" s="23">
        <f>IF(ISNUMBER(AVERAGEIFS(ObservedSpeciesData!AA$2:AA$4955,ObservedSpeciesData!$A$2:$A$4955,$A265,ObservedSpeciesData!$D$2:$D$4955,$D265)),AVERAGEIFS(ObservedSpeciesData!AA$2:AA$4955,ObservedSpeciesData!$A$2:$A$4955,$A265,ObservedSpeciesData!$D$2:$D$4955,$D265),"")</f>
        <v>29.15</v>
      </c>
      <c r="AB265" s="24">
        <f>IF(ISNUMBER(AVERAGEIFS(ObservedSpeciesData!AB$2:AB$4955,ObservedSpeciesData!$A$2:$A$4955,$A265,ObservedSpeciesData!$D$2:$D$4955,$D265)),AVERAGEIFS(ObservedSpeciesData!AB$2:AB$4955,ObservedSpeciesData!$A$2:$A$4955,$A265,ObservedSpeciesData!$D$2:$D$4955,$D265),"")</f>
        <v>4.65E-2</v>
      </c>
      <c r="AC265" s="24">
        <f>IF(ISNUMBER(AVERAGEIFS(ObservedSpeciesData!AC$2:AC$4955,ObservedSpeciesData!$A$2:$A$4955,$A265,ObservedSpeciesData!$D$2:$D$4955,$D265)),AVERAGEIFS(ObservedSpeciesData!AC$2:AC$4955,ObservedSpeciesData!$A$2:$A$4955,$A265,ObservedSpeciesData!$D$2:$D$4955,$D265),"")</f>
        <v>4.65E-2</v>
      </c>
      <c r="AD265" s="23" t="str">
        <f>IF(ISNUMBER(AVERAGEIFS(ObservedSpeciesData!AD$2:AD$4955,ObservedSpeciesData!$A$2:$A$4955,$A265,ObservedSpeciesData!$D$2:$D$4955,$D265)),AVERAGEIFS(ObservedSpeciesData!AD$2:AD$4955,ObservedSpeciesData!$A$2:$A$4955,$A265,ObservedSpeciesData!$D$2:$D$4955,$D265),"")</f>
        <v/>
      </c>
      <c r="AE265" s="24" t="str">
        <f>IF(ISNUMBER(AVERAGEIFS(ObservedSpeciesData!AE$2:AE$4955,ObservedSpeciesData!$A$2:$A$4955,$A265,ObservedSpeciesData!$D$2:$D$4955,$D265)),AVERAGEIFS(ObservedSpeciesData!AE$2:AE$4955,ObservedSpeciesData!$A$2:$A$4955,$A265,ObservedSpeciesData!$D$2:$D$4955,$D265),"")</f>
        <v/>
      </c>
      <c r="AF265" s="23"/>
      <c r="AG265" s="24"/>
      <c r="AH265" s="23" t="str">
        <f>IF(ISNUMBER(AVERAGEIFS(ObservedSpeciesData!AH$2:AH$4955,ObservedSpeciesData!$A$2:$A$4955,$A265,ObservedSpeciesData!$D$2:$D$4955,$D265)),AVERAGEIFS(ObservedSpeciesData!AH$2:AH$4955,ObservedSpeciesData!$A$2:$A$4955,$A265,ObservedSpeciesData!$D$2:$D$4955,$D265),"")</f>
        <v/>
      </c>
      <c r="AI265" s="23" t="str">
        <f>IF(ISNUMBER(AVERAGEIFS(ObservedSpeciesData!AI$2:AI$4955,ObservedSpeciesData!$A$2:$A$4955,$A265,ObservedSpeciesData!$C$2:$C$4955,$C265,ObservedSpeciesData!$D$2:$D$4955,$D265)),AVERAGEIFS(ObservedSpeciesData!AI$2:AI$4955,ObservedSpeciesData!$A$2:$A$4955,$A265,ObservedSpeciesData!$C$2:$C$4955,$C265,ObservedSpeciesData!$D$2:$D$4955,$D265),"")</f>
        <v/>
      </c>
      <c r="AJ265" s="2">
        <f>COUNTIFS(ObservedSpeciesData!$A$2:$A$828,$A265,ObservedSpeciesData!$D$2:$D$828,$D265)</f>
        <v>0</v>
      </c>
      <c r="AK265" s="2">
        <f t="shared" si="4"/>
        <v>4</v>
      </c>
    </row>
    <row r="266" spans="1:37" x14ac:dyDescent="0.25">
      <c r="A266" s="14" t="s">
        <v>112</v>
      </c>
      <c r="B266" t="s">
        <v>80</v>
      </c>
      <c r="C266" t="s">
        <v>106</v>
      </c>
      <c r="D266" s="13">
        <v>42219</v>
      </c>
      <c r="E266">
        <v>1</v>
      </c>
      <c r="F266">
        <v>0</v>
      </c>
      <c r="G266" s="2" t="s">
        <v>87</v>
      </c>
      <c r="H266" s="2" t="s">
        <v>10</v>
      </c>
      <c r="I266">
        <v>5</v>
      </c>
      <c r="J266" s="2" t="s">
        <v>88</v>
      </c>
      <c r="K266" s="2">
        <f>IF(ISNUMBER(AVERAGEIFS(ObservedSpeciesData!K$2:K$4955,ObservedSpeciesData!$A$2:$A$4955,$A266,ObservedSpeciesData!$D$2:$D$4955,$D266)),AVERAGEIFS(ObservedSpeciesData!K$2:K$4955,ObservedSpeciesData!$A$2:$A$4955,$A266,ObservedSpeciesData!$D$2:$D$4955,$D266),"")</f>
        <v>0</v>
      </c>
      <c r="L266" s="26">
        <f>IF(ISNUMBER(AVERAGEIFS(ObservedSpeciesData!L$2:L$4955,ObservedSpeciesData!$A$2:$A$4955,$A266,ObservedSpeciesData!$D$2:$D$4955,$D266)),AVERAGEIFS(ObservedSpeciesData!L$2:L$4955,ObservedSpeciesData!$A$2:$A$4955,$A266,ObservedSpeciesData!$D$2:$D$4955,$D266),"")</f>
        <v>1760</v>
      </c>
      <c r="M266" s="23">
        <f>IF(ISNUMBER(AVERAGEIFS(ObservedSpeciesData!M$2:M$4955,ObservedSpeciesData!$A$2:$A$4955,$A266,ObservedSpeciesData!$D$2:$D$4955,$D266)),AVERAGEIFS(ObservedSpeciesData!M$2:M$4955,ObservedSpeciesData!$A$2:$A$4955,$A266,ObservedSpeciesData!$D$2:$D$4955,$D266),"")</f>
        <v>176</v>
      </c>
      <c r="N266" s="23" t="str">
        <f>IF(ISNUMBER(AVERAGEIFS(ObservedSpeciesData!N$2:N$4955,ObservedSpeciesData!$A$2:$A$4955,$A266,ObservedSpeciesData!$D$2:$D$4955,$D266)),AVERAGEIFS(ObservedSpeciesData!N$2:N$4955,ObservedSpeciesData!$A$2:$A$4955,$A266,ObservedSpeciesData!$D$2:$D$4955,$D266),"")</f>
        <v/>
      </c>
      <c r="O266" s="23" t="str">
        <f>IF(ISNUMBER(AVERAGEIFS(ObservedSpeciesData!O$2:O$4955,ObservedSpeciesData!$A$2:$A$4955,$A266,ObservedSpeciesData!$D$2:$D$4955,$D266)),AVERAGEIFS(ObservedSpeciesData!O$2:O$4955,ObservedSpeciesData!$A$2:$A$4955,$A266,ObservedSpeciesData!$D$2:$D$4955,$D266),"")</f>
        <v/>
      </c>
      <c r="P266" s="23" t="str">
        <f>IF(ISNUMBER(AVERAGEIFS(ObservedSpeciesData!P$2:P$4955,ObservedSpeciesData!$A$2:$A$4955,$A266,ObservedSpeciesData!$C$2:$C$4955,$C266,ObservedSpeciesData!$D$2:$D$4955,$D266)),AVERAGEIFS(ObservedSpeciesData!P$2:P$4955,ObservedSpeciesData!$A$2:$A$4955,$A266,ObservedSpeciesData!$C$2:$C$4955,$C266,ObservedSpeciesData!$D$2:$D$4955,$D266),"")</f>
        <v/>
      </c>
      <c r="Q266" s="23"/>
      <c r="R266" s="25" t="str">
        <f>IF(ISNUMBER(AVERAGEIFS(ObservedSpeciesData!R$2:R$4955,ObservedSpeciesData!$A$2:$A$4955,$A266,ObservedSpeciesData!$D$2:$D$4955,$D266)),AVERAGEIFS(ObservedSpeciesData!R$2:R$4955,ObservedSpeciesData!$A$2:$A$4955,$A266,ObservedSpeciesData!$D$2:$D$4955,$D266),"")</f>
        <v/>
      </c>
      <c r="S266" s="25" t="str">
        <f>IF(ISNUMBER(AVERAGEIFS(ObservedSpeciesData!S$2:S$4955,ObservedSpeciesData!$A$2:$A$4955,$A266,ObservedSpeciesData!$D$2:$D$4955,$D266)),AVERAGEIFS(ObservedSpeciesData!S$2:S$4955,ObservedSpeciesData!$A$2:$A$4955,$A266,ObservedSpeciesData!$D$2:$D$4955,$D266),"")</f>
        <v/>
      </c>
      <c r="T266" s="23" t="str">
        <f>IF(ISNUMBER(AVERAGEIFS(ObservedSpeciesData!T$2:T$4955,ObservedSpeciesData!$A$2:$A$4955,$A266,ObservedSpeciesData!$D$2:$D$4955,$D266)),AVERAGEIFS(ObservedSpeciesData!T$2:T$4955,ObservedSpeciesData!$A$2:$A$4955,$A266,ObservedSpeciesData!$D$2:$D$4955,$D266),"")</f>
        <v/>
      </c>
      <c r="U266" s="24" t="str">
        <f>IF(ISNUMBER(AVERAGEIFS(ObservedSpeciesData!U$2:U$4955,ObservedSpeciesData!$A$2:$A$4955,$A266,ObservedSpeciesData!$C$2:$C$4955,$C266,ObservedSpeciesData!$D$2:$D$4955,$D266)),AVERAGEIFS(ObservedSpeciesData!U$2:U$4955,ObservedSpeciesData!$A$2:$A$4955,$A266,ObservedSpeciesData!$C$2:$C$4955,$C266,ObservedSpeciesData!$D$2:$D$4955,$D266),"")</f>
        <v/>
      </c>
      <c r="V266" s="23" t="str">
        <f>IF(ISNUMBER(AVERAGEIFS(ObservedSpeciesData!V$2:V$4955,ObservedSpeciesData!$A$2:$A$4955,$A266,ObservedSpeciesData!$D$2:$D$4955,$D266)),AVERAGEIFS(ObservedSpeciesData!V$2:V$4955,ObservedSpeciesData!$A$2:$A$4955,$A266,ObservedSpeciesData!$D$2:$D$4955,$D266),"")</f>
        <v/>
      </c>
      <c r="W266" s="23" t="str">
        <f>IF(ISNUMBER(AVERAGEIFS(ObservedSpeciesData!W$2:W$4955,ObservedSpeciesData!$A$2:$A$4955,$A266,ObservedSpeciesData!$D$2:$D$4955,$D266)),AVERAGEIFS(ObservedSpeciesData!W$2:W$4955,ObservedSpeciesData!$A$2:$A$4955,$A266,ObservedSpeciesData!$D$2:$D$4955,$D266),"")</f>
        <v/>
      </c>
      <c r="X266" s="23" t="str">
        <f>IF(ISNUMBER(AVERAGEIFS(ObservedSpeciesData!X$2:X$4955,ObservedSpeciesData!$A$2:$A$4955,$A266,ObservedSpeciesData!$D$2:$D$4955,$D266)),AVERAGEIFS(ObservedSpeciesData!X$2:X$4955,ObservedSpeciesData!$A$2:$A$4955,$A266,ObservedSpeciesData!$D$2:$D$4955,$D266),"")</f>
        <v/>
      </c>
      <c r="Y266" s="23" t="str">
        <f>IF(ISNUMBER(AVERAGEIFS(ObservedSpeciesData!Y$2:Y$4955,ObservedSpeciesData!$A$2:$A$4955,$A266,ObservedSpeciesData!$D$2:$D$4955,$D266)),AVERAGEIFS(ObservedSpeciesData!Y$2:Y$4955,ObservedSpeciesData!$A$2:$A$4955,$A266,ObservedSpeciesData!$D$2:$D$4955,$D266),"")</f>
        <v/>
      </c>
      <c r="Z266" s="23" t="str">
        <f>IF(ISNUMBER(AVERAGEIFS(ObservedSpeciesData!Z$2:Z$4955,ObservedSpeciesData!$A$2:$A$4955,$A266,ObservedSpeciesData!$D$2:$D$4955,$D266)),AVERAGEIFS(ObservedSpeciesData!Z$2:Z$4955,ObservedSpeciesData!$A$2:$A$4955,$A266,ObservedSpeciesData!$D$2:$D$4955,$D266),"")</f>
        <v/>
      </c>
      <c r="AA266" s="23">
        <f>IF(ISNUMBER(AVERAGEIFS(ObservedSpeciesData!AA$2:AA$4955,ObservedSpeciesData!$A$2:$A$4955,$A266,ObservedSpeciesData!$D$2:$D$4955,$D266)),AVERAGEIFS(ObservedSpeciesData!AA$2:AA$4955,ObservedSpeciesData!$A$2:$A$4955,$A266,ObservedSpeciesData!$D$2:$D$4955,$D266),"")</f>
        <v>28.95</v>
      </c>
      <c r="AB266" s="24">
        <f>IF(ISNUMBER(AVERAGEIFS(ObservedSpeciesData!AB$2:AB$4955,ObservedSpeciesData!$A$2:$A$4955,$A266,ObservedSpeciesData!$D$2:$D$4955,$D266)),AVERAGEIFS(ObservedSpeciesData!AB$2:AB$4955,ObservedSpeciesData!$A$2:$A$4955,$A266,ObservedSpeciesData!$D$2:$D$4955,$D266),"")</f>
        <v>4.65E-2</v>
      </c>
      <c r="AC266" s="24">
        <f>IF(ISNUMBER(AVERAGEIFS(ObservedSpeciesData!AC$2:AC$4955,ObservedSpeciesData!$A$2:$A$4955,$A266,ObservedSpeciesData!$D$2:$D$4955,$D266)),AVERAGEIFS(ObservedSpeciesData!AC$2:AC$4955,ObservedSpeciesData!$A$2:$A$4955,$A266,ObservedSpeciesData!$D$2:$D$4955,$D266),"")</f>
        <v>4.65E-2</v>
      </c>
      <c r="AD266" s="23" t="str">
        <f>IF(ISNUMBER(AVERAGEIFS(ObservedSpeciesData!AD$2:AD$4955,ObservedSpeciesData!$A$2:$A$4955,$A266,ObservedSpeciesData!$D$2:$D$4955,$D266)),AVERAGEIFS(ObservedSpeciesData!AD$2:AD$4955,ObservedSpeciesData!$A$2:$A$4955,$A266,ObservedSpeciesData!$D$2:$D$4955,$D266),"")</f>
        <v/>
      </c>
      <c r="AE266" s="24" t="str">
        <f>IF(ISNUMBER(AVERAGEIFS(ObservedSpeciesData!AE$2:AE$4955,ObservedSpeciesData!$A$2:$A$4955,$A266,ObservedSpeciesData!$D$2:$D$4955,$D266)),AVERAGEIFS(ObservedSpeciesData!AE$2:AE$4955,ObservedSpeciesData!$A$2:$A$4955,$A266,ObservedSpeciesData!$D$2:$D$4955,$D266),"")</f>
        <v/>
      </c>
      <c r="AF266" s="23"/>
      <c r="AG266" s="24"/>
      <c r="AH266" s="23" t="str">
        <f>IF(ISNUMBER(AVERAGEIFS(ObservedSpeciesData!AH$2:AH$4955,ObservedSpeciesData!$A$2:$A$4955,$A266,ObservedSpeciesData!$D$2:$D$4955,$D266)),AVERAGEIFS(ObservedSpeciesData!AH$2:AH$4955,ObservedSpeciesData!$A$2:$A$4955,$A266,ObservedSpeciesData!$D$2:$D$4955,$D266),"")</f>
        <v/>
      </c>
      <c r="AI266" s="23" t="str">
        <f>IF(ISNUMBER(AVERAGEIFS(ObservedSpeciesData!AI$2:AI$4955,ObservedSpeciesData!$A$2:$A$4955,$A266,ObservedSpeciesData!$C$2:$C$4955,$C266,ObservedSpeciesData!$D$2:$D$4955,$D266)),AVERAGEIFS(ObservedSpeciesData!AI$2:AI$4955,ObservedSpeciesData!$A$2:$A$4955,$A266,ObservedSpeciesData!$C$2:$C$4955,$C266,ObservedSpeciesData!$D$2:$D$4955,$D266),"")</f>
        <v/>
      </c>
      <c r="AJ266" s="2">
        <f>COUNTIFS(ObservedSpeciesData!$A$2:$A$828,$A266,ObservedSpeciesData!$D$2:$D$828,$D266)</f>
        <v>0</v>
      </c>
      <c r="AK266" s="2">
        <f t="shared" si="4"/>
        <v>4</v>
      </c>
    </row>
    <row r="267" spans="1:37" x14ac:dyDescent="0.25">
      <c r="A267" s="14" t="s">
        <v>111</v>
      </c>
      <c r="B267" t="s">
        <v>80</v>
      </c>
      <c r="C267" t="s">
        <v>106</v>
      </c>
      <c r="D267" s="13">
        <v>42219</v>
      </c>
      <c r="E267">
        <v>1</v>
      </c>
      <c r="F267">
        <v>50</v>
      </c>
      <c r="G267" s="2" t="s">
        <v>87</v>
      </c>
      <c r="H267" s="2" t="s">
        <v>10</v>
      </c>
      <c r="I267">
        <v>5</v>
      </c>
      <c r="J267" s="2" t="s">
        <v>88</v>
      </c>
      <c r="K267" s="2">
        <f>IF(ISNUMBER(AVERAGEIFS(ObservedSpeciesData!K$2:K$4955,ObservedSpeciesData!$A$2:$A$4955,$A267,ObservedSpeciesData!$D$2:$D$4955,$D267)),AVERAGEIFS(ObservedSpeciesData!K$2:K$4955,ObservedSpeciesData!$A$2:$A$4955,$A267,ObservedSpeciesData!$D$2:$D$4955,$D267),"")</f>
        <v>37.5</v>
      </c>
      <c r="L267" s="26">
        <f>IF(ISNUMBER(AVERAGEIFS(ObservedSpeciesData!L$2:L$4955,ObservedSpeciesData!$A$2:$A$4955,$A267,ObservedSpeciesData!$D$2:$D$4955,$D267)),AVERAGEIFS(ObservedSpeciesData!L$2:L$4955,ObservedSpeciesData!$A$2:$A$4955,$A267,ObservedSpeciesData!$D$2:$D$4955,$D267),"")</f>
        <v>1774</v>
      </c>
      <c r="M267" s="23">
        <f>IF(ISNUMBER(AVERAGEIFS(ObservedSpeciesData!M$2:M$4955,ObservedSpeciesData!$A$2:$A$4955,$A267,ObservedSpeciesData!$D$2:$D$4955,$D267)),AVERAGEIFS(ObservedSpeciesData!M$2:M$4955,ObservedSpeciesData!$A$2:$A$4955,$A267,ObservedSpeciesData!$D$2:$D$4955,$D267),"")</f>
        <v>177.4</v>
      </c>
      <c r="N267" s="23" t="str">
        <f>IF(ISNUMBER(AVERAGEIFS(ObservedSpeciesData!N$2:N$4955,ObservedSpeciesData!$A$2:$A$4955,$A267,ObservedSpeciesData!$D$2:$D$4955,$D267)),AVERAGEIFS(ObservedSpeciesData!N$2:N$4955,ObservedSpeciesData!$A$2:$A$4955,$A267,ObservedSpeciesData!$D$2:$D$4955,$D267),"")</f>
        <v/>
      </c>
      <c r="O267" s="23" t="str">
        <f>IF(ISNUMBER(AVERAGEIFS(ObservedSpeciesData!O$2:O$4955,ObservedSpeciesData!$A$2:$A$4955,$A267,ObservedSpeciesData!$D$2:$D$4955,$D267)),AVERAGEIFS(ObservedSpeciesData!O$2:O$4955,ObservedSpeciesData!$A$2:$A$4955,$A267,ObservedSpeciesData!$D$2:$D$4955,$D267),"")</f>
        <v/>
      </c>
      <c r="P267" s="23" t="str">
        <f>IF(ISNUMBER(AVERAGEIFS(ObservedSpeciesData!P$2:P$4955,ObservedSpeciesData!$A$2:$A$4955,$A267,ObservedSpeciesData!$C$2:$C$4955,$C267,ObservedSpeciesData!$D$2:$D$4955,$D267)),AVERAGEIFS(ObservedSpeciesData!P$2:P$4955,ObservedSpeciesData!$A$2:$A$4955,$A267,ObservedSpeciesData!$C$2:$C$4955,$C267,ObservedSpeciesData!$D$2:$D$4955,$D267),"")</f>
        <v/>
      </c>
      <c r="Q267" s="23"/>
      <c r="R267" s="25" t="str">
        <f>IF(ISNUMBER(AVERAGEIFS(ObservedSpeciesData!R$2:R$4955,ObservedSpeciesData!$A$2:$A$4955,$A267,ObservedSpeciesData!$D$2:$D$4955,$D267)),AVERAGEIFS(ObservedSpeciesData!R$2:R$4955,ObservedSpeciesData!$A$2:$A$4955,$A267,ObservedSpeciesData!$D$2:$D$4955,$D267),"")</f>
        <v/>
      </c>
      <c r="S267" s="25" t="str">
        <f>IF(ISNUMBER(AVERAGEIFS(ObservedSpeciesData!S$2:S$4955,ObservedSpeciesData!$A$2:$A$4955,$A267,ObservedSpeciesData!$D$2:$D$4955,$D267)),AVERAGEIFS(ObservedSpeciesData!S$2:S$4955,ObservedSpeciesData!$A$2:$A$4955,$A267,ObservedSpeciesData!$D$2:$D$4955,$D267),"")</f>
        <v/>
      </c>
      <c r="T267" s="23" t="str">
        <f>IF(ISNUMBER(AVERAGEIFS(ObservedSpeciesData!T$2:T$4955,ObservedSpeciesData!$A$2:$A$4955,$A267,ObservedSpeciesData!$D$2:$D$4955,$D267)),AVERAGEIFS(ObservedSpeciesData!T$2:T$4955,ObservedSpeciesData!$A$2:$A$4955,$A267,ObservedSpeciesData!$D$2:$D$4955,$D267),"")</f>
        <v/>
      </c>
      <c r="U267" s="24" t="str">
        <f>IF(ISNUMBER(AVERAGEIFS(ObservedSpeciesData!U$2:U$4955,ObservedSpeciesData!$A$2:$A$4955,$A267,ObservedSpeciesData!$C$2:$C$4955,$C267,ObservedSpeciesData!$D$2:$D$4955,$D267)),AVERAGEIFS(ObservedSpeciesData!U$2:U$4955,ObservedSpeciesData!$A$2:$A$4955,$A267,ObservedSpeciesData!$C$2:$C$4955,$C267,ObservedSpeciesData!$D$2:$D$4955,$D267),"")</f>
        <v/>
      </c>
      <c r="V267" s="23" t="str">
        <f>IF(ISNUMBER(AVERAGEIFS(ObservedSpeciesData!V$2:V$4955,ObservedSpeciesData!$A$2:$A$4955,$A267,ObservedSpeciesData!$D$2:$D$4955,$D267)),AVERAGEIFS(ObservedSpeciesData!V$2:V$4955,ObservedSpeciesData!$A$2:$A$4955,$A267,ObservedSpeciesData!$D$2:$D$4955,$D267),"")</f>
        <v/>
      </c>
      <c r="W267" s="23" t="str">
        <f>IF(ISNUMBER(AVERAGEIFS(ObservedSpeciesData!W$2:W$4955,ObservedSpeciesData!$A$2:$A$4955,$A267,ObservedSpeciesData!$D$2:$D$4955,$D267)),AVERAGEIFS(ObservedSpeciesData!W$2:W$4955,ObservedSpeciesData!$A$2:$A$4955,$A267,ObservedSpeciesData!$D$2:$D$4955,$D267),"")</f>
        <v/>
      </c>
      <c r="X267" s="23" t="str">
        <f>IF(ISNUMBER(AVERAGEIFS(ObservedSpeciesData!X$2:X$4955,ObservedSpeciesData!$A$2:$A$4955,$A267,ObservedSpeciesData!$D$2:$D$4955,$D267)),AVERAGEIFS(ObservedSpeciesData!X$2:X$4955,ObservedSpeciesData!$A$2:$A$4955,$A267,ObservedSpeciesData!$D$2:$D$4955,$D267),"")</f>
        <v/>
      </c>
      <c r="Y267" s="23" t="str">
        <f>IF(ISNUMBER(AVERAGEIFS(ObservedSpeciesData!Y$2:Y$4955,ObservedSpeciesData!$A$2:$A$4955,$A267,ObservedSpeciesData!$D$2:$D$4955,$D267)),AVERAGEIFS(ObservedSpeciesData!Y$2:Y$4955,ObservedSpeciesData!$A$2:$A$4955,$A267,ObservedSpeciesData!$D$2:$D$4955,$D267),"")</f>
        <v/>
      </c>
      <c r="Z267" s="23" t="str">
        <f>IF(ISNUMBER(AVERAGEIFS(ObservedSpeciesData!Z$2:Z$4955,ObservedSpeciesData!$A$2:$A$4955,$A267,ObservedSpeciesData!$D$2:$D$4955,$D267)),AVERAGEIFS(ObservedSpeciesData!Z$2:Z$4955,ObservedSpeciesData!$A$2:$A$4955,$A267,ObservedSpeciesData!$D$2:$D$4955,$D267),"")</f>
        <v/>
      </c>
      <c r="AA267" s="23">
        <f>IF(ISNUMBER(AVERAGEIFS(ObservedSpeciesData!AA$2:AA$4955,ObservedSpeciesData!$A$2:$A$4955,$A267,ObservedSpeciesData!$D$2:$D$4955,$D267)),AVERAGEIFS(ObservedSpeciesData!AA$2:AA$4955,ObservedSpeciesData!$A$2:$A$4955,$A267,ObservedSpeciesData!$D$2:$D$4955,$D267),"")</f>
        <v>30.05</v>
      </c>
      <c r="AB267" s="24">
        <f>IF(ISNUMBER(AVERAGEIFS(ObservedSpeciesData!AB$2:AB$4955,ObservedSpeciesData!$A$2:$A$4955,$A267,ObservedSpeciesData!$D$2:$D$4955,$D267)),AVERAGEIFS(ObservedSpeciesData!AB$2:AB$4955,ObservedSpeciesData!$A$2:$A$4955,$A267,ObservedSpeciesData!$D$2:$D$4955,$D267),"")</f>
        <v>4.8000000000000001E-2</v>
      </c>
      <c r="AC267" s="24">
        <f>IF(ISNUMBER(AVERAGEIFS(ObservedSpeciesData!AC$2:AC$4955,ObservedSpeciesData!$A$2:$A$4955,$A267,ObservedSpeciesData!$D$2:$D$4955,$D267)),AVERAGEIFS(ObservedSpeciesData!AC$2:AC$4955,ObservedSpeciesData!$A$2:$A$4955,$A267,ObservedSpeciesData!$D$2:$D$4955,$D267),"")</f>
        <v>4.8000000000000001E-2</v>
      </c>
      <c r="AD267" s="23" t="str">
        <f>IF(ISNUMBER(AVERAGEIFS(ObservedSpeciesData!AD$2:AD$4955,ObservedSpeciesData!$A$2:$A$4955,$A267,ObservedSpeciesData!$D$2:$D$4955,$D267)),AVERAGEIFS(ObservedSpeciesData!AD$2:AD$4955,ObservedSpeciesData!$A$2:$A$4955,$A267,ObservedSpeciesData!$D$2:$D$4955,$D267),"")</f>
        <v/>
      </c>
      <c r="AE267" s="24" t="str">
        <f>IF(ISNUMBER(AVERAGEIFS(ObservedSpeciesData!AE$2:AE$4955,ObservedSpeciesData!$A$2:$A$4955,$A267,ObservedSpeciesData!$D$2:$D$4955,$D267)),AVERAGEIFS(ObservedSpeciesData!AE$2:AE$4955,ObservedSpeciesData!$A$2:$A$4955,$A267,ObservedSpeciesData!$D$2:$D$4955,$D267),"")</f>
        <v/>
      </c>
      <c r="AF267" s="23"/>
      <c r="AG267" s="24"/>
      <c r="AH267" s="23" t="str">
        <f>IF(ISNUMBER(AVERAGEIFS(ObservedSpeciesData!AH$2:AH$4955,ObservedSpeciesData!$A$2:$A$4955,$A267,ObservedSpeciesData!$D$2:$D$4955,$D267)),AVERAGEIFS(ObservedSpeciesData!AH$2:AH$4955,ObservedSpeciesData!$A$2:$A$4955,$A267,ObservedSpeciesData!$D$2:$D$4955,$D267),"")</f>
        <v/>
      </c>
      <c r="AI267" s="23" t="str">
        <f>IF(ISNUMBER(AVERAGEIFS(ObservedSpeciesData!AI$2:AI$4955,ObservedSpeciesData!$A$2:$A$4955,$A267,ObservedSpeciesData!$C$2:$C$4955,$C267,ObservedSpeciesData!$D$2:$D$4955,$D267)),AVERAGEIFS(ObservedSpeciesData!AI$2:AI$4955,ObservedSpeciesData!$A$2:$A$4955,$A267,ObservedSpeciesData!$C$2:$C$4955,$C267,ObservedSpeciesData!$D$2:$D$4955,$D267),"")</f>
        <v/>
      </c>
      <c r="AJ267" s="2">
        <f>COUNTIFS(ObservedSpeciesData!$A$2:$A$828,$A267,ObservedSpeciesData!$D$2:$D$828,$D267)</f>
        <v>0</v>
      </c>
      <c r="AK267" s="2">
        <f t="shared" si="4"/>
        <v>4</v>
      </c>
    </row>
    <row r="268" spans="1:37" x14ac:dyDescent="0.25">
      <c r="A268" s="14" t="s">
        <v>110</v>
      </c>
      <c r="B268" t="s">
        <v>80</v>
      </c>
      <c r="C268" t="s">
        <v>106</v>
      </c>
      <c r="D268" s="13">
        <v>42219</v>
      </c>
      <c r="E268">
        <v>1</v>
      </c>
      <c r="F268">
        <v>100</v>
      </c>
      <c r="G268" s="2" t="s">
        <v>87</v>
      </c>
      <c r="H268" s="2" t="s">
        <v>10</v>
      </c>
      <c r="I268">
        <v>5</v>
      </c>
      <c r="J268" s="2" t="s">
        <v>88</v>
      </c>
      <c r="K268" s="2">
        <f>IF(ISNUMBER(AVERAGEIFS(ObservedSpeciesData!K$2:K$4955,ObservedSpeciesData!$A$2:$A$4955,$A268,ObservedSpeciesData!$D$2:$D$4955,$D268)),AVERAGEIFS(ObservedSpeciesData!K$2:K$4955,ObservedSpeciesData!$A$2:$A$4955,$A268,ObservedSpeciesData!$D$2:$D$4955,$D268),"")</f>
        <v>75</v>
      </c>
      <c r="L268" s="26">
        <f>IF(ISNUMBER(AVERAGEIFS(ObservedSpeciesData!L$2:L$4955,ObservedSpeciesData!$A$2:$A$4955,$A268,ObservedSpeciesData!$D$2:$D$4955,$D268)),AVERAGEIFS(ObservedSpeciesData!L$2:L$4955,ObservedSpeciesData!$A$2:$A$4955,$A268,ObservedSpeciesData!$D$2:$D$4955,$D268),"")</f>
        <v>1900</v>
      </c>
      <c r="M268" s="23">
        <f>IF(ISNUMBER(AVERAGEIFS(ObservedSpeciesData!M$2:M$4955,ObservedSpeciesData!$A$2:$A$4955,$A268,ObservedSpeciesData!$D$2:$D$4955,$D268)),AVERAGEIFS(ObservedSpeciesData!M$2:M$4955,ObservedSpeciesData!$A$2:$A$4955,$A268,ObservedSpeciesData!$D$2:$D$4955,$D268),"")</f>
        <v>190</v>
      </c>
      <c r="N268" s="23" t="str">
        <f>IF(ISNUMBER(AVERAGEIFS(ObservedSpeciesData!N$2:N$4955,ObservedSpeciesData!$A$2:$A$4955,$A268,ObservedSpeciesData!$D$2:$D$4955,$D268)),AVERAGEIFS(ObservedSpeciesData!N$2:N$4955,ObservedSpeciesData!$A$2:$A$4955,$A268,ObservedSpeciesData!$D$2:$D$4955,$D268),"")</f>
        <v/>
      </c>
      <c r="O268" s="23" t="str">
        <f>IF(ISNUMBER(AVERAGEIFS(ObservedSpeciesData!O$2:O$4955,ObservedSpeciesData!$A$2:$A$4955,$A268,ObservedSpeciesData!$D$2:$D$4955,$D268)),AVERAGEIFS(ObservedSpeciesData!O$2:O$4955,ObservedSpeciesData!$A$2:$A$4955,$A268,ObservedSpeciesData!$D$2:$D$4955,$D268),"")</f>
        <v/>
      </c>
      <c r="P268" s="23" t="str">
        <f>IF(ISNUMBER(AVERAGEIFS(ObservedSpeciesData!P$2:P$4955,ObservedSpeciesData!$A$2:$A$4955,$A268,ObservedSpeciesData!$C$2:$C$4955,$C268,ObservedSpeciesData!$D$2:$D$4955,$D268)),AVERAGEIFS(ObservedSpeciesData!P$2:P$4955,ObservedSpeciesData!$A$2:$A$4955,$A268,ObservedSpeciesData!$C$2:$C$4955,$C268,ObservedSpeciesData!$D$2:$D$4955,$D268),"")</f>
        <v/>
      </c>
      <c r="Q268" s="23"/>
      <c r="R268" s="25" t="str">
        <f>IF(ISNUMBER(AVERAGEIFS(ObservedSpeciesData!R$2:R$4955,ObservedSpeciesData!$A$2:$A$4955,$A268,ObservedSpeciesData!$D$2:$D$4955,$D268)),AVERAGEIFS(ObservedSpeciesData!R$2:R$4955,ObservedSpeciesData!$A$2:$A$4955,$A268,ObservedSpeciesData!$D$2:$D$4955,$D268),"")</f>
        <v/>
      </c>
      <c r="S268" s="25" t="str">
        <f>IF(ISNUMBER(AVERAGEIFS(ObservedSpeciesData!S$2:S$4955,ObservedSpeciesData!$A$2:$A$4955,$A268,ObservedSpeciesData!$D$2:$D$4955,$D268)),AVERAGEIFS(ObservedSpeciesData!S$2:S$4955,ObservedSpeciesData!$A$2:$A$4955,$A268,ObservedSpeciesData!$D$2:$D$4955,$D268),"")</f>
        <v/>
      </c>
      <c r="T268" s="23" t="str">
        <f>IF(ISNUMBER(AVERAGEIFS(ObservedSpeciesData!T$2:T$4955,ObservedSpeciesData!$A$2:$A$4955,$A268,ObservedSpeciesData!$D$2:$D$4955,$D268)),AVERAGEIFS(ObservedSpeciesData!T$2:T$4955,ObservedSpeciesData!$A$2:$A$4955,$A268,ObservedSpeciesData!$D$2:$D$4955,$D268),"")</f>
        <v/>
      </c>
      <c r="U268" s="24" t="str">
        <f>IF(ISNUMBER(AVERAGEIFS(ObservedSpeciesData!U$2:U$4955,ObservedSpeciesData!$A$2:$A$4955,$A268,ObservedSpeciesData!$C$2:$C$4955,$C268,ObservedSpeciesData!$D$2:$D$4955,$D268)),AVERAGEIFS(ObservedSpeciesData!U$2:U$4955,ObservedSpeciesData!$A$2:$A$4955,$A268,ObservedSpeciesData!$C$2:$C$4955,$C268,ObservedSpeciesData!$D$2:$D$4955,$D268),"")</f>
        <v/>
      </c>
      <c r="V268" s="23" t="str">
        <f>IF(ISNUMBER(AVERAGEIFS(ObservedSpeciesData!V$2:V$4955,ObservedSpeciesData!$A$2:$A$4955,$A268,ObservedSpeciesData!$D$2:$D$4955,$D268)),AVERAGEIFS(ObservedSpeciesData!V$2:V$4955,ObservedSpeciesData!$A$2:$A$4955,$A268,ObservedSpeciesData!$D$2:$D$4955,$D268),"")</f>
        <v/>
      </c>
      <c r="W268" s="23" t="str">
        <f>IF(ISNUMBER(AVERAGEIFS(ObservedSpeciesData!W$2:W$4955,ObservedSpeciesData!$A$2:$A$4955,$A268,ObservedSpeciesData!$D$2:$D$4955,$D268)),AVERAGEIFS(ObservedSpeciesData!W$2:W$4955,ObservedSpeciesData!$A$2:$A$4955,$A268,ObservedSpeciesData!$D$2:$D$4955,$D268),"")</f>
        <v/>
      </c>
      <c r="X268" s="23" t="str">
        <f>IF(ISNUMBER(AVERAGEIFS(ObservedSpeciesData!X$2:X$4955,ObservedSpeciesData!$A$2:$A$4955,$A268,ObservedSpeciesData!$D$2:$D$4955,$D268)),AVERAGEIFS(ObservedSpeciesData!X$2:X$4955,ObservedSpeciesData!$A$2:$A$4955,$A268,ObservedSpeciesData!$D$2:$D$4955,$D268),"")</f>
        <v/>
      </c>
      <c r="Y268" s="23" t="str">
        <f>IF(ISNUMBER(AVERAGEIFS(ObservedSpeciesData!Y$2:Y$4955,ObservedSpeciesData!$A$2:$A$4955,$A268,ObservedSpeciesData!$D$2:$D$4955,$D268)),AVERAGEIFS(ObservedSpeciesData!Y$2:Y$4955,ObservedSpeciesData!$A$2:$A$4955,$A268,ObservedSpeciesData!$D$2:$D$4955,$D268),"")</f>
        <v/>
      </c>
      <c r="Z268" s="23" t="str">
        <f>IF(ISNUMBER(AVERAGEIFS(ObservedSpeciesData!Z$2:Z$4955,ObservedSpeciesData!$A$2:$A$4955,$A268,ObservedSpeciesData!$D$2:$D$4955,$D268)),AVERAGEIFS(ObservedSpeciesData!Z$2:Z$4955,ObservedSpeciesData!$A$2:$A$4955,$A268,ObservedSpeciesData!$D$2:$D$4955,$D268),"")</f>
        <v/>
      </c>
      <c r="AA268" s="23">
        <f>IF(ISNUMBER(AVERAGEIFS(ObservedSpeciesData!AA$2:AA$4955,ObservedSpeciesData!$A$2:$A$4955,$A268,ObservedSpeciesData!$D$2:$D$4955,$D268)),AVERAGEIFS(ObservedSpeciesData!AA$2:AA$4955,ObservedSpeciesData!$A$2:$A$4955,$A268,ObservedSpeciesData!$D$2:$D$4955,$D268),"")</f>
        <v>29.299999999999997</v>
      </c>
      <c r="AB268" s="24">
        <f>IF(ISNUMBER(AVERAGEIFS(ObservedSpeciesData!AB$2:AB$4955,ObservedSpeciesData!$A$2:$A$4955,$A268,ObservedSpeciesData!$D$2:$D$4955,$D268)),AVERAGEIFS(ObservedSpeciesData!AB$2:AB$4955,ObservedSpeciesData!$A$2:$A$4955,$A268,ObservedSpeciesData!$D$2:$D$4955,$D268),"")</f>
        <v>4.7E-2</v>
      </c>
      <c r="AC268" s="24">
        <f>IF(ISNUMBER(AVERAGEIFS(ObservedSpeciesData!AC$2:AC$4955,ObservedSpeciesData!$A$2:$A$4955,$A268,ObservedSpeciesData!$D$2:$D$4955,$D268)),AVERAGEIFS(ObservedSpeciesData!AC$2:AC$4955,ObservedSpeciesData!$A$2:$A$4955,$A268,ObservedSpeciesData!$D$2:$D$4955,$D268),"")</f>
        <v>4.7E-2</v>
      </c>
      <c r="AD268" s="23" t="str">
        <f>IF(ISNUMBER(AVERAGEIFS(ObservedSpeciesData!AD$2:AD$4955,ObservedSpeciesData!$A$2:$A$4955,$A268,ObservedSpeciesData!$D$2:$D$4955,$D268)),AVERAGEIFS(ObservedSpeciesData!AD$2:AD$4955,ObservedSpeciesData!$A$2:$A$4955,$A268,ObservedSpeciesData!$D$2:$D$4955,$D268),"")</f>
        <v/>
      </c>
      <c r="AE268" s="24" t="str">
        <f>IF(ISNUMBER(AVERAGEIFS(ObservedSpeciesData!AE$2:AE$4955,ObservedSpeciesData!$A$2:$A$4955,$A268,ObservedSpeciesData!$D$2:$D$4955,$D268)),AVERAGEIFS(ObservedSpeciesData!AE$2:AE$4955,ObservedSpeciesData!$A$2:$A$4955,$A268,ObservedSpeciesData!$D$2:$D$4955,$D268),"")</f>
        <v/>
      </c>
      <c r="AF268" s="23"/>
      <c r="AG268" s="24"/>
      <c r="AH268" s="23" t="str">
        <f>IF(ISNUMBER(AVERAGEIFS(ObservedSpeciesData!AH$2:AH$4955,ObservedSpeciesData!$A$2:$A$4955,$A268,ObservedSpeciesData!$D$2:$D$4955,$D268)),AVERAGEIFS(ObservedSpeciesData!AH$2:AH$4955,ObservedSpeciesData!$A$2:$A$4955,$A268,ObservedSpeciesData!$D$2:$D$4955,$D268),"")</f>
        <v/>
      </c>
      <c r="AI268" s="23" t="str">
        <f>IF(ISNUMBER(AVERAGEIFS(ObservedSpeciesData!AI$2:AI$4955,ObservedSpeciesData!$A$2:$A$4955,$A268,ObservedSpeciesData!$C$2:$C$4955,$C268,ObservedSpeciesData!$D$2:$D$4955,$D268)),AVERAGEIFS(ObservedSpeciesData!AI$2:AI$4955,ObservedSpeciesData!$A$2:$A$4955,$A268,ObservedSpeciesData!$C$2:$C$4955,$C268,ObservedSpeciesData!$D$2:$D$4955,$D268),"")</f>
        <v/>
      </c>
      <c r="AJ268" s="2">
        <f>COUNTIFS(ObservedSpeciesData!$A$2:$A$828,$A268,ObservedSpeciesData!$D$2:$D$828,$D268)</f>
        <v>0</v>
      </c>
      <c r="AK268" s="2">
        <f t="shared" si="4"/>
        <v>4</v>
      </c>
    </row>
    <row r="269" spans="1:37" x14ac:dyDescent="0.25">
      <c r="A269" s="14" t="s">
        <v>109</v>
      </c>
      <c r="B269" t="s">
        <v>80</v>
      </c>
      <c r="C269" t="s">
        <v>106</v>
      </c>
      <c r="D269" s="13">
        <v>42219</v>
      </c>
      <c r="E269">
        <v>1</v>
      </c>
      <c r="F269">
        <v>200</v>
      </c>
      <c r="G269" s="2" t="s">
        <v>87</v>
      </c>
      <c r="H269" s="2" t="s">
        <v>10</v>
      </c>
      <c r="I269">
        <v>5</v>
      </c>
      <c r="J269" s="2" t="s">
        <v>88</v>
      </c>
      <c r="K269" s="2">
        <f>IF(ISNUMBER(AVERAGEIFS(ObservedSpeciesData!K$2:K$4955,ObservedSpeciesData!$A$2:$A$4955,$A269,ObservedSpeciesData!$D$2:$D$4955,$D269)),AVERAGEIFS(ObservedSpeciesData!K$2:K$4955,ObservedSpeciesData!$A$2:$A$4955,$A269,ObservedSpeciesData!$D$2:$D$4955,$D269),"")</f>
        <v>150</v>
      </c>
      <c r="L269" s="26">
        <f>IF(ISNUMBER(AVERAGEIFS(ObservedSpeciesData!L$2:L$4955,ObservedSpeciesData!$A$2:$A$4955,$A269,ObservedSpeciesData!$D$2:$D$4955,$D269)),AVERAGEIFS(ObservedSpeciesData!L$2:L$4955,ObservedSpeciesData!$A$2:$A$4955,$A269,ObservedSpeciesData!$D$2:$D$4955,$D269),"")</f>
        <v>1774</v>
      </c>
      <c r="M269" s="23">
        <f>IF(ISNUMBER(AVERAGEIFS(ObservedSpeciesData!M$2:M$4955,ObservedSpeciesData!$A$2:$A$4955,$A269,ObservedSpeciesData!$D$2:$D$4955,$D269)),AVERAGEIFS(ObservedSpeciesData!M$2:M$4955,ObservedSpeciesData!$A$2:$A$4955,$A269,ObservedSpeciesData!$D$2:$D$4955,$D269),"")</f>
        <v>177.4</v>
      </c>
      <c r="N269" s="23" t="str">
        <f>IF(ISNUMBER(AVERAGEIFS(ObservedSpeciesData!N$2:N$4955,ObservedSpeciesData!$A$2:$A$4955,$A269,ObservedSpeciesData!$D$2:$D$4955,$D269)),AVERAGEIFS(ObservedSpeciesData!N$2:N$4955,ObservedSpeciesData!$A$2:$A$4955,$A269,ObservedSpeciesData!$D$2:$D$4955,$D269),"")</f>
        <v/>
      </c>
      <c r="O269" s="23" t="str">
        <f>IF(ISNUMBER(AVERAGEIFS(ObservedSpeciesData!O$2:O$4955,ObservedSpeciesData!$A$2:$A$4955,$A269,ObservedSpeciesData!$D$2:$D$4955,$D269)),AVERAGEIFS(ObservedSpeciesData!O$2:O$4955,ObservedSpeciesData!$A$2:$A$4955,$A269,ObservedSpeciesData!$D$2:$D$4955,$D269),"")</f>
        <v/>
      </c>
      <c r="P269" s="23" t="str">
        <f>IF(ISNUMBER(AVERAGEIFS(ObservedSpeciesData!P$2:P$4955,ObservedSpeciesData!$A$2:$A$4955,$A269,ObservedSpeciesData!$C$2:$C$4955,$C269,ObservedSpeciesData!$D$2:$D$4955,$D269)),AVERAGEIFS(ObservedSpeciesData!P$2:P$4955,ObservedSpeciesData!$A$2:$A$4955,$A269,ObservedSpeciesData!$C$2:$C$4955,$C269,ObservedSpeciesData!$D$2:$D$4955,$D269),"")</f>
        <v/>
      </c>
      <c r="Q269" s="23"/>
      <c r="R269" s="25" t="str">
        <f>IF(ISNUMBER(AVERAGEIFS(ObservedSpeciesData!R$2:R$4955,ObservedSpeciesData!$A$2:$A$4955,$A269,ObservedSpeciesData!$D$2:$D$4955,$D269)),AVERAGEIFS(ObservedSpeciesData!R$2:R$4955,ObservedSpeciesData!$A$2:$A$4955,$A269,ObservedSpeciesData!$D$2:$D$4955,$D269),"")</f>
        <v/>
      </c>
      <c r="S269" s="25" t="str">
        <f>IF(ISNUMBER(AVERAGEIFS(ObservedSpeciesData!S$2:S$4955,ObservedSpeciesData!$A$2:$A$4955,$A269,ObservedSpeciesData!$D$2:$D$4955,$D269)),AVERAGEIFS(ObservedSpeciesData!S$2:S$4955,ObservedSpeciesData!$A$2:$A$4955,$A269,ObservedSpeciesData!$D$2:$D$4955,$D269),"")</f>
        <v/>
      </c>
      <c r="T269" s="23" t="str">
        <f>IF(ISNUMBER(AVERAGEIFS(ObservedSpeciesData!T$2:T$4955,ObservedSpeciesData!$A$2:$A$4955,$A269,ObservedSpeciesData!$D$2:$D$4955,$D269)),AVERAGEIFS(ObservedSpeciesData!T$2:T$4955,ObservedSpeciesData!$A$2:$A$4955,$A269,ObservedSpeciesData!$D$2:$D$4955,$D269),"")</f>
        <v/>
      </c>
      <c r="U269" s="24" t="str">
        <f>IF(ISNUMBER(AVERAGEIFS(ObservedSpeciesData!U$2:U$4955,ObservedSpeciesData!$A$2:$A$4955,$A269,ObservedSpeciesData!$C$2:$C$4955,$C269,ObservedSpeciesData!$D$2:$D$4955,$D269)),AVERAGEIFS(ObservedSpeciesData!U$2:U$4955,ObservedSpeciesData!$A$2:$A$4955,$A269,ObservedSpeciesData!$C$2:$C$4955,$C269,ObservedSpeciesData!$D$2:$D$4955,$D269),"")</f>
        <v/>
      </c>
      <c r="V269" s="23" t="str">
        <f>IF(ISNUMBER(AVERAGEIFS(ObservedSpeciesData!V$2:V$4955,ObservedSpeciesData!$A$2:$A$4955,$A269,ObservedSpeciesData!$D$2:$D$4955,$D269)),AVERAGEIFS(ObservedSpeciesData!V$2:V$4955,ObservedSpeciesData!$A$2:$A$4955,$A269,ObservedSpeciesData!$D$2:$D$4955,$D269),"")</f>
        <v/>
      </c>
      <c r="W269" s="23" t="str">
        <f>IF(ISNUMBER(AVERAGEIFS(ObservedSpeciesData!W$2:W$4955,ObservedSpeciesData!$A$2:$A$4955,$A269,ObservedSpeciesData!$D$2:$D$4955,$D269)),AVERAGEIFS(ObservedSpeciesData!W$2:W$4955,ObservedSpeciesData!$A$2:$A$4955,$A269,ObservedSpeciesData!$D$2:$D$4955,$D269),"")</f>
        <v/>
      </c>
      <c r="X269" s="23" t="str">
        <f>IF(ISNUMBER(AVERAGEIFS(ObservedSpeciesData!X$2:X$4955,ObservedSpeciesData!$A$2:$A$4955,$A269,ObservedSpeciesData!$D$2:$D$4955,$D269)),AVERAGEIFS(ObservedSpeciesData!X$2:X$4955,ObservedSpeciesData!$A$2:$A$4955,$A269,ObservedSpeciesData!$D$2:$D$4955,$D269),"")</f>
        <v/>
      </c>
      <c r="Y269" s="23" t="str">
        <f>IF(ISNUMBER(AVERAGEIFS(ObservedSpeciesData!Y$2:Y$4955,ObservedSpeciesData!$A$2:$A$4955,$A269,ObservedSpeciesData!$D$2:$D$4955,$D269)),AVERAGEIFS(ObservedSpeciesData!Y$2:Y$4955,ObservedSpeciesData!$A$2:$A$4955,$A269,ObservedSpeciesData!$D$2:$D$4955,$D269),"")</f>
        <v/>
      </c>
      <c r="Z269" s="23" t="str">
        <f>IF(ISNUMBER(AVERAGEIFS(ObservedSpeciesData!Z$2:Z$4955,ObservedSpeciesData!$A$2:$A$4955,$A269,ObservedSpeciesData!$D$2:$D$4955,$D269)),AVERAGEIFS(ObservedSpeciesData!Z$2:Z$4955,ObservedSpeciesData!$A$2:$A$4955,$A269,ObservedSpeciesData!$D$2:$D$4955,$D269),"")</f>
        <v/>
      </c>
      <c r="AA269" s="23">
        <f>IF(ISNUMBER(AVERAGEIFS(ObservedSpeciesData!AA$2:AA$4955,ObservedSpeciesData!$A$2:$A$4955,$A269,ObservedSpeciesData!$D$2:$D$4955,$D269)),AVERAGEIFS(ObservedSpeciesData!AA$2:AA$4955,ObservedSpeciesData!$A$2:$A$4955,$A269,ObservedSpeciesData!$D$2:$D$4955,$D269),"")</f>
        <v>28.4</v>
      </c>
      <c r="AB269" s="24">
        <f>IF(ISNUMBER(AVERAGEIFS(ObservedSpeciesData!AB$2:AB$4955,ObservedSpeciesData!$A$2:$A$4955,$A269,ObservedSpeciesData!$D$2:$D$4955,$D269)),AVERAGEIFS(ObservedSpeciesData!AB$2:AB$4955,ObservedSpeciesData!$A$2:$A$4955,$A269,ObservedSpeciesData!$D$2:$D$4955,$D269),"")</f>
        <v>4.5499999999999999E-2</v>
      </c>
      <c r="AC269" s="24">
        <f>IF(ISNUMBER(AVERAGEIFS(ObservedSpeciesData!AC$2:AC$4955,ObservedSpeciesData!$A$2:$A$4955,$A269,ObservedSpeciesData!$D$2:$D$4955,$D269)),AVERAGEIFS(ObservedSpeciesData!AC$2:AC$4955,ObservedSpeciesData!$A$2:$A$4955,$A269,ObservedSpeciesData!$D$2:$D$4955,$D269),"")</f>
        <v>4.5499999999999999E-2</v>
      </c>
      <c r="AD269" s="23" t="str">
        <f>IF(ISNUMBER(AVERAGEIFS(ObservedSpeciesData!AD$2:AD$4955,ObservedSpeciesData!$A$2:$A$4955,$A269,ObservedSpeciesData!$D$2:$D$4955,$D269)),AVERAGEIFS(ObservedSpeciesData!AD$2:AD$4955,ObservedSpeciesData!$A$2:$A$4955,$A269,ObservedSpeciesData!$D$2:$D$4955,$D269),"")</f>
        <v/>
      </c>
      <c r="AE269" s="24" t="str">
        <f>IF(ISNUMBER(AVERAGEIFS(ObservedSpeciesData!AE$2:AE$4955,ObservedSpeciesData!$A$2:$A$4955,$A269,ObservedSpeciesData!$D$2:$D$4955,$D269)),AVERAGEIFS(ObservedSpeciesData!AE$2:AE$4955,ObservedSpeciesData!$A$2:$A$4955,$A269,ObservedSpeciesData!$D$2:$D$4955,$D269),"")</f>
        <v/>
      </c>
      <c r="AF269" s="23"/>
      <c r="AG269" s="24"/>
      <c r="AH269" s="23" t="str">
        <f>IF(ISNUMBER(AVERAGEIFS(ObservedSpeciesData!AH$2:AH$4955,ObservedSpeciesData!$A$2:$A$4955,$A269,ObservedSpeciesData!$D$2:$D$4955,$D269)),AVERAGEIFS(ObservedSpeciesData!AH$2:AH$4955,ObservedSpeciesData!$A$2:$A$4955,$A269,ObservedSpeciesData!$D$2:$D$4955,$D269),"")</f>
        <v/>
      </c>
      <c r="AI269" s="23" t="str">
        <f>IF(ISNUMBER(AVERAGEIFS(ObservedSpeciesData!AI$2:AI$4955,ObservedSpeciesData!$A$2:$A$4955,$A269,ObservedSpeciesData!$C$2:$C$4955,$C269,ObservedSpeciesData!$D$2:$D$4955,$D269)),AVERAGEIFS(ObservedSpeciesData!AI$2:AI$4955,ObservedSpeciesData!$A$2:$A$4955,$A269,ObservedSpeciesData!$C$2:$C$4955,$C269,ObservedSpeciesData!$D$2:$D$4955,$D269),"")</f>
        <v/>
      </c>
      <c r="AJ269" s="2">
        <f>COUNTIFS(ObservedSpeciesData!$A$2:$A$828,$A269,ObservedSpeciesData!$D$2:$D$828,$D269)</f>
        <v>0</v>
      </c>
      <c r="AK269" s="2">
        <f t="shared" si="4"/>
        <v>4</v>
      </c>
    </row>
    <row r="270" spans="1:37" x14ac:dyDescent="0.25">
      <c r="A270" s="14" t="s">
        <v>108</v>
      </c>
      <c r="B270" t="s">
        <v>80</v>
      </c>
      <c r="C270" t="s">
        <v>106</v>
      </c>
      <c r="D270" s="13">
        <v>42219</v>
      </c>
      <c r="E270">
        <v>1</v>
      </c>
      <c r="F270">
        <v>350</v>
      </c>
      <c r="G270" s="2" t="s">
        <v>87</v>
      </c>
      <c r="H270" s="2" t="s">
        <v>10</v>
      </c>
      <c r="I270">
        <v>5</v>
      </c>
      <c r="J270" s="2" t="s">
        <v>88</v>
      </c>
      <c r="K270" s="2">
        <f>IF(ISNUMBER(AVERAGEIFS(ObservedSpeciesData!K$2:K$4955,ObservedSpeciesData!$A$2:$A$4955,$A270,ObservedSpeciesData!$D$2:$D$4955,$D270)),AVERAGEIFS(ObservedSpeciesData!K$2:K$4955,ObservedSpeciesData!$A$2:$A$4955,$A270,ObservedSpeciesData!$D$2:$D$4955,$D270),"")</f>
        <v>262.5</v>
      </c>
      <c r="L270" s="26">
        <f>IF(ISNUMBER(AVERAGEIFS(ObservedSpeciesData!L$2:L$4955,ObservedSpeciesData!$A$2:$A$4955,$A270,ObservedSpeciesData!$D$2:$D$4955,$D270)),AVERAGEIFS(ObservedSpeciesData!L$2:L$4955,ObservedSpeciesData!$A$2:$A$4955,$A270,ObservedSpeciesData!$D$2:$D$4955,$D270),"")</f>
        <v>1704</v>
      </c>
      <c r="M270" s="23">
        <f>IF(ISNUMBER(AVERAGEIFS(ObservedSpeciesData!M$2:M$4955,ObservedSpeciesData!$A$2:$A$4955,$A270,ObservedSpeciesData!$D$2:$D$4955,$D270)),AVERAGEIFS(ObservedSpeciesData!M$2:M$4955,ObservedSpeciesData!$A$2:$A$4955,$A270,ObservedSpeciesData!$D$2:$D$4955,$D270),"")</f>
        <v>170.39999999999998</v>
      </c>
      <c r="N270" s="23" t="str">
        <f>IF(ISNUMBER(AVERAGEIFS(ObservedSpeciesData!N$2:N$4955,ObservedSpeciesData!$A$2:$A$4955,$A270,ObservedSpeciesData!$D$2:$D$4955,$D270)),AVERAGEIFS(ObservedSpeciesData!N$2:N$4955,ObservedSpeciesData!$A$2:$A$4955,$A270,ObservedSpeciesData!$D$2:$D$4955,$D270),"")</f>
        <v/>
      </c>
      <c r="O270" s="23" t="str">
        <f>IF(ISNUMBER(AVERAGEIFS(ObservedSpeciesData!O$2:O$4955,ObservedSpeciesData!$A$2:$A$4955,$A270,ObservedSpeciesData!$D$2:$D$4955,$D270)),AVERAGEIFS(ObservedSpeciesData!O$2:O$4955,ObservedSpeciesData!$A$2:$A$4955,$A270,ObservedSpeciesData!$D$2:$D$4955,$D270),"")</f>
        <v/>
      </c>
      <c r="P270" s="23" t="str">
        <f>IF(ISNUMBER(AVERAGEIFS(ObservedSpeciesData!P$2:P$4955,ObservedSpeciesData!$A$2:$A$4955,$A270,ObservedSpeciesData!$C$2:$C$4955,$C270,ObservedSpeciesData!$D$2:$D$4955,$D270)),AVERAGEIFS(ObservedSpeciesData!P$2:P$4955,ObservedSpeciesData!$A$2:$A$4955,$A270,ObservedSpeciesData!$C$2:$C$4955,$C270,ObservedSpeciesData!$D$2:$D$4955,$D270),"")</f>
        <v/>
      </c>
      <c r="Q270" s="23"/>
      <c r="R270" s="25" t="str">
        <f>IF(ISNUMBER(AVERAGEIFS(ObservedSpeciesData!R$2:R$4955,ObservedSpeciesData!$A$2:$A$4955,$A270,ObservedSpeciesData!$D$2:$D$4955,$D270)),AVERAGEIFS(ObservedSpeciesData!R$2:R$4955,ObservedSpeciesData!$A$2:$A$4955,$A270,ObservedSpeciesData!$D$2:$D$4955,$D270),"")</f>
        <v/>
      </c>
      <c r="S270" s="25" t="str">
        <f>IF(ISNUMBER(AVERAGEIFS(ObservedSpeciesData!S$2:S$4955,ObservedSpeciesData!$A$2:$A$4955,$A270,ObservedSpeciesData!$D$2:$D$4955,$D270)),AVERAGEIFS(ObservedSpeciesData!S$2:S$4955,ObservedSpeciesData!$A$2:$A$4955,$A270,ObservedSpeciesData!$D$2:$D$4955,$D270),"")</f>
        <v/>
      </c>
      <c r="T270" s="23" t="str">
        <f>IF(ISNUMBER(AVERAGEIFS(ObservedSpeciesData!T$2:T$4955,ObservedSpeciesData!$A$2:$A$4955,$A270,ObservedSpeciesData!$D$2:$D$4955,$D270)),AVERAGEIFS(ObservedSpeciesData!T$2:T$4955,ObservedSpeciesData!$A$2:$A$4955,$A270,ObservedSpeciesData!$D$2:$D$4955,$D270),"")</f>
        <v/>
      </c>
      <c r="U270" s="24" t="str">
        <f>IF(ISNUMBER(AVERAGEIFS(ObservedSpeciesData!U$2:U$4955,ObservedSpeciesData!$A$2:$A$4955,$A270,ObservedSpeciesData!$C$2:$C$4955,$C270,ObservedSpeciesData!$D$2:$D$4955,$D270)),AVERAGEIFS(ObservedSpeciesData!U$2:U$4955,ObservedSpeciesData!$A$2:$A$4955,$A270,ObservedSpeciesData!$C$2:$C$4955,$C270,ObservedSpeciesData!$D$2:$D$4955,$D270),"")</f>
        <v/>
      </c>
      <c r="V270" s="23" t="str">
        <f>IF(ISNUMBER(AVERAGEIFS(ObservedSpeciesData!V$2:V$4955,ObservedSpeciesData!$A$2:$A$4955,$A270,ObservedSpeciesData!$D$2:$D$4955,$D270)),AVERAGEIFS(ObservedSpeciesData!V$2:V$4955,ObservedSpeciesData!$A$2:$A$4955,$A270,ObservedSpeciesData!$D$2:$D$4955,$D270),"")</f>
        <v/>
      </c>
      <c r="W270" s="23" t="str">
        <f>IF(ISNUMBER(AVERAGEIFS(ObservedSpeciesData!W$2:W$4955,ObservedSpeciesData!$A$2:$A$4955,$A270,ObservedSpeciesData!$D$2:$D$4955,$D270)),AVERAGEIFS(ObservedSpeciesData!W$2:W$4955,ObservedSpeciesData!$A$2:$A$4955,$A270,ObservedSpeciesData!$D$2:$D$4955,$D270),"")</f>
        <v/>
      </c>
      <c r="X270" s="23" t="str">
        <f>IF(ISNUMBER(AVERAGEIFS(ObservedSpeciesData!X$2:X$4955,ObservedSpeciesData!$A$2:$A$4955,$A270,ObservedSpeciesData!$D$2:$D$4955,$D270)),AVERAGEIFS(ObservedSpeciesData!X$2:X$4955,ObservedSpeciesData!$A$2:$A$4955,$A270,ObservedSpeciesData!$D$2:$D$4955,$D270),"")</f>
        <v/>
      </c>
      <c r="Y270" s="23" t="str">
        <f>IF(ISNUMBER(AVERAGEIFS(ObservedSpeciesData!Y$2:Y$4955,ObservedSpeciesData!$A$2:$A$4955,$A270,ObservedSpeciesData!$D$2:$D$4955,$D270)),AVERAGEIFS(ObservedSpeciesData!Y$2:Y$4955,ObservedSpeciesData!$A$2:$A$4955,$A270,ObservedSpeciesData!$D$2:$D$4955,$D270),"")</f>
        <v/>
      </c>
      <c r="Z270" s="23" t="str">
        <f>IF(ISNUMBER(AVERAGEIFS(ObservedSpeciesData!Z$2:Z$4955,ObservedSpeciesData!$A$2:$A$4955,$A270,ObservedSpeciesData!$D$2:$D$4955,$D270)),AVERAGEIFS(ObservedSpeciesData!Z$2:Z$4955,ObservedSpeciesData!$A$2:$A$4955,$A270,ObservedSpeciesData!$D$2:$D$4955,$D270),"")</f>
        <v/>
      </c>
      <c r="AA270" s="23">
        <f>IF(ISNUMBER(AVERAGEIFS(ObservedSpeciesData!AA$2:AA$4955,ObservedSpeciesData!$A$2:$A$4955,$A270,ObservedSpeciesData!$D$2:$D$4955,$D270)),AVERAGEIFS(ObservedSpeciesData!AA$2:AA$4955,ObservedSpeciesData!$A$2:$A$4955,$A270,ObservedSpeciesData!$D$2:$D$4955,$D270),"")</f>
        <v>29</v>
      </c>
      <c r="AB270" s="24">
        <f>IF(ISNUMBER(AVERAGEIFS(ObservedSpeciesData!AB$2:AB$4955,ObservedSpeciesData!$A$2:$A$4955,$A270,ObservedSpeciesData!$D$2:$D$4955,$D270)),AVERAGEIFS(ObservedSpeciesData!AB$2:AB$4955,ObservedSpeciesData!$A$2:$A$4955,$A270,ObservedSpeciesData!$D$2:$D$4955,$D270),"")</f>
        <v>4.65E-2</v>
      </c>
      <c r="AC270" s="24">
        <f>IF(ISNUMBER(AVERAGEIFS(ObservedSpeciesData!AC$2:AC$4955,ObservedSpeciesData!$A$2:$A$4955,$A270,ObservedSpeciesData!$D$2:$D$4955,$D270)),AVERAGEIFS(ObservedSpeciesData!AC$2:AC$4955,ObservedSpeciesData!$A$2:$A$4955,$A270,ObservedSpeciesData!$D$2:$D$4955,$D270),"")</f>
        <v>4.65E-2</v>
      </c>
      <c r="AD270" s="23" t="str">
        <f>IF(ISNUMBER(AVERAGEIFS(ObservedSpeciesData!AD$2:AD$4955,ObservedSpeciesData!$A$2:$A$4955,$A270,ObservedSpeciesData!$D$2:$D$4955,$D270)),AVERAGEIFS(ObservedSpeciesData!AD$2:AD$4955,ObservedSpeciesData!$A$2:$A$4955,$A270,ObservedSpeciesData!$D$2:$D$4955,$D270),"")</f>
        <v/>
      </c>
      <c r="AE270" s="24" t="str">
        <f>IF(ISNUMBER(AVERAGEIFS(ObservedSpeciesData!AE$2:AE$4955,ObservedSpeciesData!$A$2:$A$4955,$A270,ObservedSpeciesData!$D$2:$D$4955,$D270)),AVERAGEIFS(ObservedSpeciesData!AE$2:AE$4955,ObservedSpeciesData!$A$2:$A$4955,$A270,ObservedSpeciesData!$D$2:$D$4955,$D270),"")</f>
        <v/>
      </c>
      <c r="AF270" s="23"/>
      <c r="AG270" s="24"/>
      <c r="AH270" s="23" t="str">
        <f>IF(ISNUMBER(AVERAGEIFS(ObservedSpeciesData!AH$2:AH$4955,ObservedSpeciesData!$A$2:$A$4955,$A270,ObservedSpeciesData!$D$2:$D$4955,$D270)),AVERAGEIFS(ObservedSpeciesData!AH$2:AH$4955,ObservedSpeciesData!$A$2:$A$4955,$A270,ObservedSpeciesData!$D$2:$D$4955,$D270),"")</f>
        <v/>
      </c>
      <c r="AI270" s="23" t="str">
        <f>IF(ISNUMBER(AVERAGEIFS(ObservedSpeciesData!AI$2:AI$4955,ObservedSpeciesData!$A$2:$A$4955,$A270,ObservedSpeciesData!$C$2:$C$4955,$C270,ObservedSpeciesData!$D$2:$D$4955,$D270)),AVERAGEIFS(ObservedSpeciesData!AI$2:AI$4955,ObservedSpeciesData!$A$2:$A$4955,$A270,ObservedSpeciesData!$C$2:$C$4955,$C270,ObservedSpeciesData!$D$2:$D$4955,$D270),"")</f>
        <v/>
      </c>
      <c r="AJ270" s="2">
        <f>COUNTIFS(ObservedSpeciesData!$A$2:$A$828,$A270,ObservedSpeciesData!$D$2:$D$828,$D270)</f>
        <v>0</v>
      </c>
      <c r="AK270" s="2">
        <f t="shared" si="4"/>
        <v>4</v>
      </c>
    </row>
    <row r="271" spans="1:37" x14ac:dyDescent="0.25">
      <c r="A271" s="14" t="s">
        <v>107</v>
      </c>
      <c r="B271" t="s">
        <v>80</v>
      </c>
      <c r="C271" t="s">
        <v>106</v>
      </c>
      <c r="D271" s="13">
        <v>42219</v>
      </c>
      <c r="E271">
        <v>1</v>
      </c>
      <c r="F271">
        <v>500</v>
      </c>
      <c r="G271" s="2" t="s">
        <v>87</v>
      </c>
      <c r="H271" s="2" t="s">
        <v>10</v>
      </c>
      <c r="I271">
        <v>5</v>
      </c>
      <c r="J271" s="2" t="s">
        <v>88</v>
      </c>
      <c r="K271" s="2">
        <f>IF(ISNUMBER(AVERAGEIFS(ObservedSpeciesData!K$2:K$4955,ObservedSpeciesData!$A$2:$A$4955,$A271,ObservedSpeciesData!$D$2:$D$4955,$D271)),AVERAGEIFS(ObservedSpeciesData!K$2:K$4955,ObservedSpeciesData!$A$2:$A$4955,$A271,ObservedSpeciesData!$D$2:$D$4955,$D271),"")</f>
        <v>375</v>
      </c>
      <c r="L271" s="26">
        <f>IF(ISNUMBER(AVERAGEIFS(ObservedSpeciesData!L$2:L$4955,ObservedSpeciesData!$A$2:$A$4955,$A271,ObservedSpeciesData!$D$2:$D$4955,$D271)),AVERAGEIFS(ObservedSpeciesData!L$2:L$4955,ObservedSpeciesData!$A$2:$A$4955,$A271,ObservedSpeciesData!$D$2:$D$4955,$D271),"")</f>
        <v>1788</v>
      </c>
      <c r="M271" s="23">
        <f>IF(ISNUMBER(AVERAGEIFS(ObservedSpeciesData!M$2:M$4955,ObservedSpeciesData!$A$2:$A$4955,$A271,ObservedSpeciesData!$D$2:$D$4955,$D271)),AVERAGEIFS(ObservedSpeciesData!M$2:M$4955,ObservedSpeciesData!$A$2:$A$4955,$A271,ObservedSpeciesData!$D$2:$D$4955,$D271),"")</f>
        <v>178.8</v>
      </c>
      <c r="N271" s="23" t="str">
        <f>IF(ISNUMBER(AVERAGEIFS(ObservedSpeciesData!N$2:N$4955,ObservedSpeciesData!$A$2:$A$4955,$A271,ObservedSpeciesData!$D$2:$D$4955,$D271)),AVERAGEIFS(ObservedSpeciesData!N$2:N$4955,ObservedSpeciesData!$A$2:$A$4955,$A271,ObservedSpeciesData!$D$2:$D$4955,$D271),"")</f>
        <v/>
      </c>
      <c r="O271" s="23" t="str">
        <f>IF(ISNUMBER(AVERAGEIFS(ObservedSpeciesData!O$2:O$4955,ObservedSpeciesData!$A$2:$A$4955,$A271,ObservedSpeciesData!$D$2:$D$4955,$D271)),AVERAGEIFS(ObservedSpeciesData!O$2:O$4955,ObservedSpeciesData!$A$2:$A$4955,$A271,ObservedSpeciesData!$D$2:$D$4955,$D271),"")</f>
        <v/>
      </c>
      <c r="P271" s="23" t="str">
        <f>IF(ISNUMBER(AVERAGEIFS(ObservedSpeciesData!P$2:P$4955,ObservedSpeciesData!$A$2:$A$4955,$A271,ObservedSpeciesData!$C$2:$C$4955,$C271,ObservedSpeciesData!$D$2:$D$4955,$D271)),AVERAGEIFS(ObservedSpeciesData!P$2:P$4955,ObservedSpeciesData!$A$2:$A$4955,$A271,ObservedSpeciesData!$C$2:$C$4955,$C271,ObservedSpeciesData!$D$2:$D$4955,$D271),"")</f>
        <v/>
      </c>
      <c r="Q271" s="23"/>
      <c r="R271" s="25" t="str">
        <f>IF(ISNUMBER(AVERAGEIFS(ObservedSpeciesData!R$2:R$4955,ObservedSpeciesData!$A$2:$A$4955,$A271,ObservedSpeciesData!$D$2:$D$4955,$D271)),AVERAGEIFS(ObservedSpeciesData!R$2:R$4955,ObservedSpeciesData!$A$2:$A$4955,$A271,ObservedSpeciesData!$D$2:$D$4955,$D271),"")</f>
        <v/>
      </c>
      <c r="S271" s="25" t="str">
        <f>IF(ISNUMBER(AVERAGEIFS(ObservedSpeciesData!S$2:S$4955,ObservedSpeciesData!$A$2:$A$4955,$A271,ObservedSpeciesData!$D$2:$D$4955,$D271)),AVERAGEIFS(ObservedSpeciesData!S$2:S$4955,ObservedSpeciesData!$A$2:$A$4955,$A271,ObservedSpeciesData!$D$2:$D$4955,$D271),"")</f>
        <v/>
      </c>
      <c r="T271" s="23" t="str">
        <f>IF(ISNUMBER(AVERAGEIFS(ObservedSpeciesData!T$2:T$4955,ObservedSpeciesData!$A$2:$A$4955,$A271,ObservedSpeciesData!$D$2:$D$4955,$D271)),AVERAGEIFS(ObservedSpeciesData!T$2:T$4955,ObservedSpeciesData!$A$2:$A$4955,$A271,ObservedSpeciesData!$D$2:$D$4955,$D271),"")</f>
        <v/>
      </c>
      <c r="U271" s="24" t="str">
        <f>IF(ISNUMBER(AVERAGEIFS(ObservedSpeciesData!U$2:U$4955,ObservedSpeciesData!$A$2:$A$4955,$A271,ObservedSpeciesData!$C$2:$C$4955,$C271,ObservedSpeciesData!$D$2:$D$4955,$D271)),AVERAGEIFS(ObservedSpeciesData!U$2:U$4955,ObservedSpeciesData!$A$2:$A$4955,$A271,ObservedSpeciesData!$C$2:$C$4955,$C271,ObservedSpeciesData!$D$2:$D$4955,$D271),"")</f>
        <v/>
      </c>
      <c r="V271" s="23" t="str">
        <f>IF(ISNUMBER(AVERAGEIFS(ObservedSpeciesData!V$2:V$4955,ObservedSpeciesData!$A$2:$A$4955,$A271,ObservedSpeciesData!$D$2:$D$4955,$D271)),AVERAGEIFS(ObservedSpeciesData!V$2:V$4955,ObservedSpeciesData!$A$2:$A$4955,$A271,ObservedSpeciesData!$D$2:$D$4955,$D271),"")</f>
        <v/>
      </c>
      <c r="W271" s="23" t="str">
        <f>IF(ISNUMBER(AVERAGEIFS(ObservedSpeciesData!W$2:W$4955,ObservedSpeciesData!$A$2:$A$4955,$A271,ObservedSpeciesData!$D$2:$D$4955,$D271)),AVERAGEIFS(ObservedSpeciesData!W$2:W$4955,ObservedSpeciesData!$A$2:$A$4955,$A271,ObservedSpeciesData!$D$2:$D$4955,$D271),"")</f>
        <v/>
      </c>
      <c r="X271" s="23" t="str">
        <f>IF(ISNUMBER(AVERAGEIFS(ObservedSpeciesData!X$2:X$4955,ObservedSpeciesData!$A$2:$A$4955,$A271,ObservedSpeciesData!$D$2:$D$4955,$D271)),AVERAGEIFS(ObservedSpeciesData!X$2:X$4955,ObservedSpeciesData!$A$2:$A$4955,$A271,ObservedSpeciesData!$D$2:$D$4955,$D271),"")</f>
        <v/>
      </c>
      <c r="Y271" s="23" t="str">
        <f>IF(ISNUMBER(AVERAGEIFS(ObservedSpeciesData!Y$2:Y$4955,ObservedSpeciesData!$A$2:$A$4955,$A271,ObservedSpeciesData!$D$2:$D$4955,$D271)),AVERAGEIFS(ObservedSpeciesData!Y$2:Y$4955,ObservedSpeciesData!$A$2:$A$4955,$A271,ObservedSpeciesData!$D$2:$D$4955,$D271),"")</f>
        <v/>
      </c>
      <c r="Z271" s="23" t="str">
        <f>IF(ISNUMBER(AVERAGEIFS(ObservedSpeciesData!Z$2:Z$4955,ObservedSpeciesData!$A$2:$A$4955,$A271,ObservedSpeciesData!$D$2:$D$4955,$D271)),AVERAGEIFS(ObservedSpeciesData!Z$2:Z$4955,ObservedSpeciesData!$A$2:$A$4955,$A271,ObservedSpeciesData!$D$2:$D$4955,$D271),"")</f>
        <v/>
      </c>
      <c r="AA271" s="23">
        <f>IF(ISNUMBER(AVERAGEIFS(ObservedSpeciesData!AA$2:AA$4955,ObservedSpeciesData!$A$2:$A$4955,$A271,ObservedSpeciesData!$D$2:$D$4955,$D271)),AVERAGEIFS(ObservedSpeciesData!AA$2:AA$4955,ObservedSpeciesData!$A$2:$A$4955,$A271,ObservedSpeciesData!$D$2:$D$4955,$D271),"")</f>
        <v>29.700000000000003</v>
      </c>
      <c r="AB271" s="24">
        <f>IF(ISNUMBER(AVERAGEIFS(ObservedSpeciesData!AB$2:AB$4955,ObservedSpeciesData!$A$2:$A$4955,$A271,ObservedSpeciesData!$D$2:$D$4955,$D271)),AVERAGEIFS(ObservedSpeciesData!AB$2:AB$4955,ObservedSpeciesData!$A$2:$A$4955,$A271,ObservedSpeciesData!$D$2:$D$4955,$D271),"")</f>
        <v>4.7500000000000001E-2</v>
      </c>
      <c r="AC271" s="24">
        <f>IF(ISNUMBER(AVERAGEIFS(ObservedSpeciesData!AC$2:AC$4955,ObservedSpeciesData!$A$2:$A$4955,$A271,ObservedSpeciesData!$D$2:$D$4955,$D271)),AVERAGEIFS(ObservedSpeciesData!AC$2:AC$4955,ObservedSpeciesData!$A$2:$A$4955,$A271,ObservedSpeciesData!$D$2:$D$4955,$D271),"")</f>
        <v>4.7500000000000001E-2</v>
      </c>
      <c r="AD271" s="23" t="str">
        <f>IF(ISNUMBER(AVERAGEIFS(ObservedSpeciesData!AD$2:AD$4955,ObservedSpeciesData!$A$2:$A$4955,$A271,ObservedSpeciesData!$D$2:$D$4955,$D271)),AVERAGEIFS(ObservedSpeciesData!AD$2:AD$4955,ObservedSpeciesData!$A$2:$A$4955,$A271,ObservedSpeciesData!$D$2:$D$4955,$D271),"")</f>
        <v/>
      </c>
      <c r="AE271" s="24" t="str">
        <f>IF(ISNUMBER(AVERAGEIFS(ObservedSpeciesData!AE$2:AE$4955,ObservedSpeciesData!$A$2:$A$4955,$A271,ObservedSpeciesData!$D$2:$D$4955,$D271)),AVERAGEIFS(ObservedSpeciesData!AE$2:AE$4955,ObservedSpeciesData!$A$2:$A$4955,$A271,ObservedSpeciesData!$D$2:$D$4955,$D271),"")</f>
        <v/>
      </c>
      <c r="AF271" s="23"/>
      <c r="AG271" s="24"/>
      <c r="AH271" s="23" t="str">
        <f>IF(ISNUMBER(AVERAGEIFS(ObservedSpeciesData!AH$2:AH$4955,ObservedSpeciesData!$A$2:$A$4955,$A271,ObservedSpeciesData!$D$2:$D$4955,$D271)),AVERAGEIFS(ObservedSpeciesData!AH$2:AH$4955,ObservedSpeciesData!$A$2:$A$4955,$A271,ObservedSpeciesData!$D$2:$D$4955,$D271),"")</f>
        <v/>
      </c>
      <c r="AI271" s="23" t="str">
        <f>IF(ISNUMBER(AVERAGEIFS(ObservedSpeciesData!AI$2:AI$4955,ObservedSpeciesData!$A$2:$A$4955,$A271,ObservedSpeciesData!$C$2:$C$4955,$C271,ObservedSpeciesData!$D$2:$D$4955,$D271)),AVERAGEIFS(ObservedSpeciesData!AI$2:AI$4955,ObservedSpeciesData!$A$2:$A$4955,$A271,ObservedSpeciesData!$C$2:$C$4955,$C271,ObservedSpeciesData!$D$2:$D$4955,$D271),"")</f>
        <v/>
      </c>
      <c r="AJ271" s="2">
        <f>COUNTIFS(ObservedSpeciesData!$A$2:$A$828,$A271,ObservedSpeciesData!$D$2:$D$828,$D271)</f>
        <v>0</v>
      </c>
      <c r="AK271" s="2">
        <f t="shared" si="4"/>
        <v>4</v>
      </c>
    </row>
    <row r="272" spans="1:37" x14ac:dyDescent="0.25">
      <c r="A272" s="14" t="s">
        <v>112</v>
      </c>
      <c r="B272" t="s">
        <v>80</v>
      </c>
      <c r="C272" t="s">
        <v>106</v>
      </c>
      <c r="D272" s="13">
        <v>42249</v>
      </c>
      <c r="E272">
        <v>1</v>
      </c>
      <c r="F272">
        <v>0</v>
      </c>
      <c r="G272" s="2" t="s">
        <v>87</v>
      </c>
      <c r="H272" s="2" t="s">
        <v>11</v>
      </c>
      <c r="I272">
        <v>5</v>
      </c>
      <c r="J272" s="2" t="s">
        <v>88</v>
      </c>
      <c r="K272" s="2">
        <f>IF(ISNUMBER(AVERAGEIFS(ObservedSpeciesData!K$2:K$4955,ObservedSpeciesData!$A$2:$A$4955,$A272,ObservedSpeciesData!$D$2:$D$4955,$D272)),AVERAGEIFS(ObservedSpeciesData!K$2:K$4955,ObservedSpeciesData!$A$2:$A$4955,$A272,ObservedSpeciesData!$D$2:$D$4955,$D272),"")</f>
        <v>0</v>
      </c>
      <c r="L272" s="26">
        <f>IF(ISNUMBER(AVERAGEIFS(ObservedSpeciesData!L$2:L$4955,ObservedSpeciesData!$A$2:$A$4955,$A272,ObservedSpeciesData!$D$2:$D$4955,$D272)),AVERAGEIFS(ObservedSpeciesData!L$2:L$4955,ObservedSpeciesData!$A$2:$A$4955,$A272,ObservedSpeciesData!$D$2:$D$4955,$D272),"")</f>
        <v>2103</v>
      </c>
      <c r="M272" s="23">
        <f>IF(ISNUMBER(AVERAGEIFS(ObservedSpeciesData!M$2:M$4955,ObservedSpeciesData!$A$2:$A$4955,$A272,ObservedSpeciesData!$D$2:$D$4955,$D272)),AVERAGEIFS(ObservedSpeciesData!M$2:M$4955,ObservedSpeciesData!$A$2:$A$4955,$A272,ObservedSpeciesData!$D$2:$D$4955,$D272),"")</f>
        <v>210.30000000000004</v>
      </c>
      <c r="N272" s="23" t="str">
        <f>IF(ISNUMBER(AVERAGEIFS(ObservedSpeciesData!N$2:N$4955,ObservedSpeciesData!$A$2:$A$4955,$A272,ObservedSpeciesData!$D$2:$D$4955,$D272)),AVERAGEIFS(ObservedSpeciesData!N$2:N$4955,ObservedSpeciesData!$A$2:$A$4955,$A272,ObservedSpeciesData!$D$2:$D$4955,$D272),"")</f>
        <v/>
      </c>
      <c r="O272" s="23" t="str">
        <f>IF(ISNUMBER(AVERAGEIFS(ObservedSpeciesData!O$2:O$4955,ObservedSpeciesData!$A$2:$A$4955,$A272,ObservedSpeciesData!$D$2:$D$4955,$D272)),AVERAGEIFS(ObservedSpeciesData!O$2:O$4955,ObservedSpeciesData!$A$2:$A$4955,$A272,ObservedSpeciesData!$D$2:$D$4955,$D272),"")</f>
        <v/>
      </c>
      <c r="P272" s="23" t="str">
        <f>IF(ISNUMBER(AVERAGEIFS(ObservedSpeciesData!P$2:P$4955,ObservedSpeciesData!$A$2:$A$4955,$A272,ObservedSpeciesData!$C$2:$C$4955,$C272,ObservedSpeciesData!$D$2:$D$4955,$D272)),AVERAGEIFS(ObservedSpeciesData!P$2:P$4955,ObservedSpeciesData!$A$2:$A$4955,$A272,ObservedSpeciesData!$C$2:$C$4955,$C272,ObservedSpeciesData!$D$2:$D$4955,$D272),"")</f>
        <v/>
      </c>
      <c r="Q272" s="23"/>
      <c r="R272" s="25" t="str">
        <f>IF(ISNUMBER(AVERAGEIFS(ObservedSpeciesData!R$2:R$4955,ObservedSpeciesData!$A$2:$A$4955,$A272,ObservedSpeciesData!$D$2:$D$4955,$D272)),AVERAGEIFS(ObservedSpeciesData!R$2:R$4955,ObservedSpeciesData!$A$2:$A$4955,$A272,ObservedSpeciesData!$D$2:$D$4955,$D272),"")</f>
        <v/>
      </c>
      <c r="S272" s="25" t="str">
        <f>IF(ISNUMBER(AVERAGEIFS(ObservedSpeciesData!S$2:S$4955,ObservedSpeciesData!$A$2:$A$4955,$A272,ObservedSpeciesData!$D$2:$D$4955,$D272)),AVERAGEIFS(ObservedSpeciesData!S$2:S$4955,ObservedSpeciesData!$A$2:$A$4955,$A272,ObservedSpeciesData!$D$2:$D$4955,$D272),"")</f>
        <v/>
      </c>
      <c r="T272" s="23" t="str">
        <f>IF(ISNUMBER(AVERAGEIFS(ObservedSpeciesData!T$2:T$4955,ObservedSpeciesData!$A$2:$A$4955,$A272,ObservedSpeciesData!$D$2:$D$4955,$D272)),AVERAGEIFS(ObservedSpeciesData!T$2:T$4955,ObservedSpeciesData!$A$2:$A$4955,$A272,ObservedSpeciesData!$D$2:$D$4955,$D272),"")</f>
        <v/>
      </c>
      <c r="U272" s="24" t="str">
        <f>IF(ISNUMBER(AVERAGEIFS(ObservedSpeciesData!U$2:U$4955,ObservedSpeciesData!$A$2:$A$4955,$A272,ObservedSpeciesData!$C$2:$C$4955,$C272,ObservedSpeciesData!$D$2:$D$4955,$D272)),AVERAGEIFS(ObservedSpeciesData!U$2:U$4955,ObservedSpeciesData!$A$2:$A$4955,$A272,ObservedSpeciesData!$C$2:$C$4955,$C272,ObservedSpeciesData!$D$2:$D$4955,$D272),"")</f>
        <v/>
      </c>
      <c r="V272" s="23" t="str">
        <f>IF(ISNUMBER(AVERAGEIFS(ObservedSpeciesData!V$2:V$4955,ObservedSpeciesData!$A$2:$A$4955,$A272,ObservedSpeciesData!$D$2:$D$4955,$D272)),AVERAGEIFS(ObservedSpeciesData!V$2:V$4955,ObservedSpeciesData!$A$2:$A$4955,$A272,ObservedSpeciesData!$D$2:$D$4955,$D272),"")</f>
        <v/>
      </c>
      <c r="W272" s="23" t="str">
        <f>IF(ISNUMBER(AVERAGEIFS(ObservedSpeciesData!W$2:W$4955,ObservedSpeciesData!$A$2:$A$4955,$A272,ObservedSpeciesData!$D$2:$D$4955,$D272)),AVERAGEIFS(ObservedSpeciesData!W$2:W$4955,ObservedSpeciesData!$A$2:$A$4955,$A272,ObservedSpeciesData!$D$2:$D$4955,$D272),"")</f>
        <v/>
      </c>
      <c r="X272" s="23" t="str">
        <f>IF(ISNUMBER(AVERAGEIFS(ObservedSpeciesData!X$2:X$4955,ObservedSpeciesData!$A$2:$A$4955,$A272,ObservedSpeciesData!$D$2:$D$4955,$D272)),AVERAGEIFS(ObservedSpeciesData!X$2:X$4955,ObservedSpeciesData!$A$2:$A$4955,$A272,ObservedSpeciesData!$D$2:$D$4955,$D272),"")</f>
        <v/>
      </c>
      <c r="Y272" s="23" t="str">
        <f>IF(ISNUMBER(AVERAGEIFS(ObservedSpeciesData!Y$2:Y$4955,ObservedSpeciesData!$A$2:$A$4955,$A272,ObservedSpeciesData!$D$2:$D$4955,$D272)),AVERAGEIFS(ObservedSpeciesData!Y$2:Y$4955,ObservedSpeciesData!$A$2:$A$4955,$A272,ObservedSpeciesData!$D$2:$D$4955,$D272),"")</f>
        <v/>
      </c>
      <c r="Z272" s="23" t="str">
        <f>IF(ISNUMBER(AVERAGEIFS(ObservedSpeciesData!Z$2:Z$4955,ObservedSpeciesData!$A$2:$A$4955,$A272,ObservedSpeciesData!$D$2:$D$4955,$D272)),AVERAGEIFS(ObservedSpeciesData!Z$2:Z$4955,ObservedSpeciesData!$A$2:$A$4955,$A272,ObservedSpeciesData!$D$2:$D$4955,$D272),"")</f>
        <v/>
      </c>
      <c r="AA272" s="23" t="str">
        <f>IF(ISNUMBER(AVERAGEIFS(ObservedSpeciesData!AA$2:AA$4955,ObservedSpeciesData!$A$2:$A$4955,$A272,ObservedSpeciesData!$D$2:$D$4955,$D272)),AVERAGEIFS(ObservedSpeciesData!AA$2:AA$4955,ObservedSpeciesData!$A$2:$A$4955,$A272,ObservedSpeciesData!$D$2:$D$4955,$D272),"")</f>
        <v/>
      </c>
      <c r="AB272" s="24" t="str">
        <f>IF(ISNUMBER(AVERAGEIFS(ObservedSpeciesData!AB$2:AB$4955,ObservedSpeciesData!$A$2:$A$4955,$A272,ObservedSpeciesData!$D$2:$D$4955,$D272)),AVERAGEIFS(ObservedSpeciesData!AB$2:AB$4955,ObservedSpeciesData!$A$2:$A$4955,$A272,ObservedSpeciesData!$D$2:$D$4955,$D272),"")</f>
        <v/>
      </c>
      <c r="AC272" s="24" t="str">
        <f>IF(ISNUMBER(AVERAGEIFS(ObservedSpeciesData!AC$2:AC$4955,ObservedSpeciesData!$A$2:$A$4955,$A272,ObservedSpeciesData!$D$2:$D$4955,$D272)),AVERAGEIFS(ObservedSpeciesData!AC$2:AC$4955,ObservedSpeciesData!$A$2:$A$4955,$A272,ObservedSpeciesData!$D$2:$D$4955,$D272),"")</f>
        <v/>
      </c>
      <c r="AD272" s="23" t="str">
        <f>IF(ISNUMBER(AVERAGEIFS(ObservedSpeciesData!AD$2:AD$4955,ObservedSpeciesData!$A$2:$A$4955,$A272,ObservedSpeciesData!$D$2:$D$4955,$D272)),AVERAGEIFS(ObservedSpeciesData!AD$2:AD$4955,ObservedSpeciesData!$A$2:$A$4955,$A272,ObservedSpeciesData!$D$2:$D$4955,$D272),"")</f>
        <v/>
      </c>
      <c r="AE272" s="24" t="str">
        <f>IF(ISNUMBER(AVERAGEIFS(ObservedSpeciesData!AE$2:AE$4955,ObservedSpeciesData!$A$2:$A$4955,$A272,ObservedSpeciesData!$D$2:$D$4955,$D272)),AVERAGEIFS(ObservedSpeciesData!AE$2:AE$4955,ObservedSpeciesData!$A$2:$A$4955,$A272,ObservedSpeciesData!$D$2:$D$4955,$D272),"")</f>
        <v/>
      </c>
      <c r="AF272" s="23"/>
      <c r="AG272" s="24"/>
      <c r="AH272" s="23" t="str">
        <f>IF(ISNUMBER(AVERAGEIFS(ObservedSpeciesData!AH$2:AH$4955,ObservedSpeciesData!$A$2:$A$4955,$A272,ObservedSpeciesData!$D$2:$D$4955,$D272)),AVERAGEIFS(ObservedSpeciesData!AH$2:AH$4955,ObservedSpeciesData!$A$2:$A$4955,$A272,ObservedSpeciesData!$D$2:$D$4955,$D272),"")</f>
        <v/>
      </c>
      <c r="AI272" s="23" t="str">
        <f>IF(ISNUMBER(AVERAGEIFS(ObservedSpeciesData!AI$2:AI$4955,ObservedSpeciesData!$A$2:$A$4955,$A272,ObservedSpeciesData!$C$2:$C$4955,$C272,ObservedSpeciesData!$D$2:$D$4955,$D272)),AVERAGEIFS(ObservedSpeciesData!AI$2:AI$4955,ObservedSpeciesData!$A$2:$A$4955,$A272,ObservedSpeciesData!$C$2:$C$4955,$C272,ObservedSpeciesData!$D$2:$D$4955,$D272),"")</f>
        <v/>
      </c>
      <c r="AJ272" s="2">
        <f>COUNTIFS(ObservedSpeciesData!$A$2:$A$828,$A272,ObservedSpeciesData!$D$2:$D$828,$D272)</f>
        <v>0</v>
      </c>
      <c r="AK272" s="2">
        <f t="shared" si="4"/>
        <v>1</v>
      </c>
    </row>
    <row r="273" spans="1:37" x14ac:dyDescent="0.25">
      <c r="A273" s="14" t="s">
        <v>111</v>
      </c>
      <c r="B273" t="s">
        <v>80</v>
      </c>
      <c r="C273" t="s">
        <v>106</v>
      </c>
      <c r="D273" s="13">
        <v>42249</v>
      </c>
      <c r="E273">
        <v>1</v>
      </c>
      <c r="F273">
        <v>50</v>
      </c>
      <c r="G273" s="2" t="s">
        <v>87</v>
      </c>
      <c r="H273" s="2" t="s">
        <v>11</v>
      </c>
      <c r="I273">
        <v>5</v>
      </c>
      <c r="J273" s="2" t="s">
        <v>88</v>
      </c>
      <c r="K273" s="2">
        <f>IF(ISNUMBER(AVERAGEIFS(ObservedSpeciesData!K$2:K$4955,ObservedSpeciesData!$A$2:$A$4955,$A273,ObservedSpeciesData!$D$2:$D$4955,$D273)),AVERAGEIFS(ObservedSpeciesData!K$2:K$4955,ObservedSpeciesData!$A$2:$A$4955,$A273,ObservedSpeciesData!$D$2:$D$4955,$D273),"")</f>
        <v>37.5</v>
      </c>
      <c r="L273" s="26">
        <f>IF(ISNUMBER(AVERAGEIFS(ObservedSpeciesData!L$2:L$4955,ObservedSpeciesData!$A$2:$A$4955,$A273,ObservedSpeciesData!$D$2:$D$4955,$D273)),AVERAGEIFS(ObservedSpeciesData!L$2:L$4955,ObservedSpeciesData!$A$2:$A$4955,$A273,ObservedSpeciesData!$D$2:$D$4955,$D273),"")</f>
        <v>2205</v>
      </c>
      <c r="M273" s="23">
        <f>IF(ISNUMBER(AVERAGEIFS(ObservedSpeciesData!M$2:M$4955,ObservedSpeciesData!$A$2:$A$4955,$A273,ObservedSpeciesData!$D$2:$D$4955,$D273)),AVERAGEIFS(ObservedSpeciesData!M$2:M$4955,ObservedSpeciesData!$A$2:$A$4955,$A273,ObservedSpeciesData!$D$2:$D$4955,$D273),"")</f>
        <v>220.5</v>
      </c>
      <c r="N273" s="23" t="str">
        <f>IF(ISNUMBER(AVERAGEIFS(ObservedSpeciesData!N$2:N$4955,ObservedSpeciesData!$A$2:$A$4955,$A273,ObservedSpeciesData!$D$2:$D$4955,$D273)),AVERAGEIFS(ObservedSpeciesData!N$2:N$4955,ObservedSpeciesData!$A$2:$A$4955,$A273,ObservedSpeciesData!$D$2:$D$4955,$D273),"")</f>
        <v/>
      </c>
      <c r="O273" s="23" t="str">
        <f>IF(ISNUMBER(AVERAGEIFS(ObservedSpeciesData!O$2:O$4955,ObservedSpeciesData!$A$2:$A$4955,$A273,ObservedSpeciesData!$D$2:$D$4955,$D273)),AVERAGEIFS(ObservedSpeciesData!O$2:O$4955,ObservedSpeciesData!$A$2:$A$4955,$A273,ObservedSpeciesData!$D$2:$D$4955,$D273),"")</f>
        <v/>
      </c>
      <c r="P273" s="23" t="str">
        <f>IF(ISNUMBER(AVERAGEIFS(ObservedSpeciesData!P$2:P$4955,ObservedSpeciesData!$A$2:$A$4955,$A273,ObservedSpeciesData!$C$2:$C$4955,$C273,ObservedSpeciesData!$D$2:$D$4955,$D273)),AVERAGEIFS(ObservedSpeciesData!P$2:P$4955,ObservedSpeciesData!$A$2:$A$4955,$A273,ObservedSpeciesData!$C$2:$C$4955,$C273,ObservedSpeciesData!$D$2:$D$4955,$D273),"")</f>
        <v/>
      </c>
      <c r="Q273" s="23"/>
      <c r="R273" s="25" t="str">
        <f>IF(ISNUMBER(AVERAGEIFS(ObservedSpeciesData!R$2:R$4955,ObservedSpeciesData!$A$2:$A$4955,$A273,ObservedSpeciesData!$D$2:$D$4955,$D273)),AVERAGEIFS(ObservedSpeciesData!R$2:R$4955,ObservedSpeciesData!$A$2:$A$4955,$A273,ObservedSpeciesData!$D$2:$D$4955,$D273),"")</f>
        <v/>
      </c>
      <c r="S273" s="25" t="str">
        <f>IF(ISNUMBER(AVERAGEIFS(ObservedSpeciesData!S$2:S$4955,ObservedSpeciesData!$A$2:$A$4955,$A273,ObservedSpeciesData!$D$2:$D$4955,$D273)),AVERAGEIFS(ObservedSpeciesData!S$2:S$4955,ObservedSpeciesData!$A$2:$A$4955,$A273,ObservedSpeciesData!$D$2:$D$4955,$D273),"")</f>
        <v/>
      </c>
      <c r="T273" s="23" t="str">
        <f>IF(ISNUMBER(AVERAGEIFS(ObservedSpeciesData!T$2:T$4955,ObservedSpeciesData!$A$2:$A$4955,$A273,ObservedSpeciesData!$D$2:$D$4955,$D273)),AVERAGEIFS(ObservedSpeciesData!T$2:T$4955,ObservedSpeciesData!$A$2:$A$4955,$A273,ObservedSpeciesData!$D$2:$D$4955,$D273),"")</f>
        <v/>
      </c>
      <c r="U273" s="24" t="str">
        <f>IF(ISNUMBER(AVERAGEIFS(ObservedSpeciesData!U$2:U$4955,ObservedSpeciesData!$A$2:$A$4955,$A273,ObservedSpeciesData!$C$2:$C$4955,$C273,ObservedSpeciesData!$D$2:$D$4955,$D273)),AVERAGEIFS(ObservedSpeciesData!U$2:U$4955,ObservedSpeciesData!$A$2:$A$4955,$A273,ObservedSpeciesData!$C$2:$C$4955,$C273,ObservedSpeciesData!$D$2:$D$4955,$D273),"")</f>
        <v/>
      </c>
      <c r="V273" s="23" t="str">
        <f>IF(ISNUMBER(AVERAGEIFS(ObservedSpeciesData!V$2:V$4955,ObservedSpeciesData!$A$2:$A$4955,$A273,ObservedSpeciesData!$D$2:$D$4955,$D273)),AVERAGEIFS(ObservedSpeciesData!V$2:V$4955,ObservedSpeciesData!$A$2:$A$4955,$A273,ObservedSpeciesData!$D$2:$D$4955,$D273),"")</f>
        <v/>
      </c>
      <c r="W273" s="23" t="str">
        <f>IF(ISNUMBER(AVERAGEIFS(ObservedSpeciesData!W$2:W$4955,ObservedSpeciesData!$A$2:$A$4955,$A273,ObservedSpeciesData!$D$2:$D$4955,$D273)),AVERAGEIFS(ObservedSpeciesData!W$2:W$4955,ObservedSpeciesData!$A$2:$A$4955,$A273,ObservedSpeciesData!$D$2:$D$4955,$D273),"")</f>
        <v/>
      </c>
      <c r="X273" s="23" t="str">
        <f>IF(ISNUMBER(AVERAGEIFS(ObservedSpeciesData!X$2:X$4955,ObservedSpeciesData!$A$2:$A$4955,$A273,ObservedSpeciesData!$D$2:$D$4955,$D273)),AVERAGEIFS(ObservedSpeciesData!X$2:X$4955,ObservedSpeciesData!$A$2:$A$4955,$A273,ObservedSpeciesData!$D$2:$D$4955,$D273),"")</f>
        <v/>
      </c>
      <c r="Y273" s="23" t="str">
        <f>IF(ISNUMBER(AVERAGEIFS(ObservedSpeciesData!Y$2:Y$4955,ObservedSpeciesData!$A$2:$A$4955,$A273,ObservedSpeciesData!$D$2:$D$4955,$D273)),AVERAGEIFS(ObservedSpeciesData!Y$2:Y$4955,ObservedSpeciesData!$A$2:$A$4955,$A273,ObservedSpeciesData!$D$2:$D$4955,$D273),"")</f>
        <v/>
      </c>
      <c r="Z273" s="23" t="str">
        <f>IF(ISNUMBER(AVERAGEIFS(ObservedSpeciesData!Z$2:Z$4955,ObservedSpeciesData!$A$2:$A$4955,$A273,ObservedSpeciesData!$D$2:$D$4955,$D273)),AVERAGEIFS(ObservedSpeciesData!Z$2:Z$4955,ObservedSpeciesData!$A$2:$A$4955,$A273,ObservedSpeciesData!$D$2:$D$4955,$D273),"")</f>
        <v/>
      </c>
      <c r="AA273" s="23" t="str">
        <f>IF(ISNUMBER(AVERAGEIFS(ObservedSpeciesData!AA$2:AA$4955,ObservedSpeciesData!$A$2:$A$4955,$A273,ObservedSpeciesData!$D$2:$D$4955,$D273)),AVERAGEIFS(ObservedSpeciesData!AA$2:AA$4955,ObservedSpeciesData!$A$2:$A$4955,$A273,ObservedSpeciesData!$D$2:$D$4955,$D273),"")</f>
        <v/>
      </c>
      <c r="AB273" s="24" t="str">
        <f>IF(ISNUMBER(AVERAGEIFS(ObservedSpeciesData!AB$2:AB$4955,ObservedSpeciesData!$A$2:$A$4955,$A273,ObservedSpeciesData!$D$2:$D$4955,$D273)),AVERAGEIFS(ObservedSpeciesData!AB$2:AB$4955,ObservedSpeciesData!$A$2:$A$4955,$A273,ObservedSpeciesData!$D$2:$D$4955,$D273),"")</f>
        <v/>
      </c>
      <c r="AC273" s="24" t="str">
        <f>IF(ISNUMBER(AVERAGEIFS(ObservedSpeciesData!AC$2:AC$4955,ObservedSpeciesData!$A$2:$A$4955,$A273,ObservedSpeciesData!$D$2:$D$4955,$D273)),AVERAGEIFS(ObservedSpeciesData!AC$2:AC$4955,ObservedSpeciesData!$A$2:$A$4955,$A273,ObservedSpeciesData!$D$2:$D$4955,$D273),"")</f>
        <v/>
      </c>
      <c r="AD273" s="23" t="str">
        <f>IF(ISNUMBER(AVERAGEIFS(ObservedSpeciesData!AD$2:AD$4955,ObservedSpeciesData!$A$2:$A$4955,$A273,ObservedSpeciesData!$D$2:$D$4955,$D273)),AVERAGEIFS(ObservedSpeciesData!AD$2:AD$4955,ObservedSpeciesData!$A$2:$A$4955,$A273,ObservedSpeciesData!$D$2:$D$4955,$D273),"")</f>
        <v/>
      </c>
      <c r="AE273" s="24" t="str">
        <f>IF(ISNUMBER(AVERAGEIFS(ObservedSpeciesData!AE$2:AE$4955,ObservedSpeciesData!$A$2:$A$4955,$A273,ObservedSpeciesData!$D$2:$D$4955,$D273)),AVERAGEIFS(ObservedSpeciesData!AE$2:AE$4955,ObservedSpeciesData!$A$2:$A$4955,$A273,ObservedSpeciesData!$D$2:$D$4955,$D273),"")</f>
        <v/>
      </c>
      <c r="AF273" s="23"/>
      <c r="AG273" s="24"/>
      <c r="AH273" s="23" t="str">
        <f>IF(ISNUMBER(AVERAGEIFS(ObservedSpeciesData!AH$2:AH$4955,ObservedSpeciesData!$A$2:$A$4955,$A273,ObservedSpeciesData!$D$2:$D$4955,$D273)),AVERAGEIFS(ObservedSpeciesData!AH$2:AH$4955,ObservedSpeciesData!$A$2:$A$4955,$A273,ObservedSpeciesData!$D$2:$D$4955,$D273),"")</f>
        <v/>
      </c>
      <c r="AI273" s="23" t="str">
        <f>IF(ISNUMBER(AVERAGEIFS(ObservedSpeciesData!AI$2:AI$4955,ObservedSpeciesData!$A$2:$A$4955,$A273,ObservedSpeciesData!$C$2:$C$4955,$C273,ObservedSpeciesData!$D$2:$D$4955,$D273)),AVERAGEIFS(ObservedSpeciesData!AI$2:AI$4955,ObservedSpeciesData!$A$2:$A$4955,$A273,ObservedSpeciesData!$C$2:$C$4955,$C273,ObservedSpeciesData!$D$2:$D$4955,$D273),"")</f>
        <v/>
      </c>
      <c r="AJ273" s="2">
        <f>COUNTIFS(ObservedSpeciesData!$A$2:$A$828,$A273,ObservedSpeciesData!$D$2:$D$828,$D273)</f>
        <v>0</v>
      </c>
      <c r="AK273" s="2">
        <f t="shared" si="4"/>
        <v>1</v>
      </c>
    </row>
    <row r="274" spans="1:37" x14ac:dyDescent="0.25">
      <c r="A274" s="14" t="s">
        <v>110</v>
      </c>
      <c r="B274" t="s">
        <v>80</v>
      </c>
      <c r="C274" t="s">
        <v>106</v>
      </c>
      <c r="D274" s="13">
        <v>42249</v>
      </c>
      <c r="E274">
        <v>1</v>
      </c>
      <c r="F274">
        <v>100</v>
      </c>
      <c r="G274" s="2" t="s">
        <v>87</v>
      </c>
      <c r="H274" s="2" t="s">
        <v>11</v>
      </c>
      <c r="I274">
        <v>5</v>
      </c>
      <c r="J274" s="2" t="s">
        <v>88</v>
      </c>
      <c r="K274" s="2">
        <f>IF(ISNUMBER(AVERAGEIFS(ObservedSpeciesData!K$2:K$4955,ObservedSpeciesData!$A$2:$A$4955,$A274,ObservedSpeciesData!$D$2:$D$4955,$D274)),AVERAGEIFS(ObservedSpeciesData!K$2:K$4955,ObservedSpeciesData!$A$2:$A$4955,$A274,ObservedSpeciesData!$D$2:$D$4955,$D274),"")</f>
        <v>75</v>
      </c>
      <c r="L274" s="26">
        <f>IF(ISNUMBER(AVERAGEIFS(ObservedSpeciesData!L$2:L$4955,ObservedSpeciesData!$A$2:$A$4955,$A274,ObservedSpeciesData!$D$2:$D$4955,$D274)),AVERAGEIFS(ObservedSpeciesData!L$2:L$4955,ObservedSpeciesData!$A$2:$A$4955,$A274,ObservedSpeciesData!$D$2:$D$4955,$D274),"")</f>
        <v>2162.5</v>
      </c>
      <c r="M274" s="23">
        <f>IF(ISNUMBER(AVERAGEIFS(ObservedSpeciesData!M$2:M$4955,ObservedSpeciesData!$A$2:$A$4955,$A274,ObservedSpeciesData!$D$2:$D$4955,$D274)),AVERAGEIFS(ObservedSpeciesData!M$2:M$4955,ObservedSpeciesData!$A$2:$A$4955,$A274,ObservedSpeciesData!$D$2:$D$4955,$D274),"")</f>
        <v>216.25</v>
      </c>
      <c r="N274" s="23" t="str">
        <f>IF(ISNUMBER(AVERAGEIFS(ObservedSpeciesData!N$2:N$4955,ObservedSpeciesData!$A$2:$A$4955,$A274,ObservedSpeciesData!$D$2:$D$4955,$D274)),AVERAGEIFS(ObservedSpeciesData!N$2:N$4955,ObservedSpeciesData!$A$2:$A$4955,$A274,ObservedSpeciesData!$D$2:$D$4955,$D274),"")</f>
        <v/>
      </c>
      <c r="O274" s="23" t="str">
        <f>IF(ISNUMBER(AVERAGEIFS(ObservedSpeciesData!O$2:O$4955,ObservedSpeciesData!$A$2:$A$4955,$A274,ObservedSpeciesData!$D$2:$D$4955,$D274)),AVERAGEIFS(ObservedSpeciesData!O$2:O$4955,ObservedSpeciesData!$A$2:$A$4955,$A274,ObservedSpeciesData!$D$2:$D$4955,$D274),"")</f>
        <v/>
      </c>
      <c r="P274" s="23" t="str">
        <f>IF(ISNUMBER(AVERAGEIFS(ObservedSpeciesData!P$2:P$4955,ObservedSpeciesData!$A$2:$A$4955,$A274,ObservedSpeciesData!$C$2:$C$4955,$C274,ObservedSpeciesData!$D$2:$D$4955,$D274)),AVERAGEIFS(ObservedSpeciesData!P$2:P$4955,ObservedSpeciesData!$A$2:$A$4955,$A274,ObservedSpeciesData!$C$2:$C$4955,$C274,ObservedSpeciesData!$D$2:$D$4955,$D274),"")</f>
        <v/>
      </c>
      <c r="Q274" s="23"/>
      <c r="R274" s="25" t="str">
        <f>IF(ISNUMBER(AVERAGEIFS(ObservedSpeciesData!R$2:R$4955,ObservedSpeciesData!$A$2:$A$4955,$A274,ObservedSpeciesData!$D$2:$D$4955,$D274)),AVERAGEIFS(ObservedSpeciesData!R$2:R$4955,ObservedSpeciesData!$A$2:$A$4955,$A274,ObservedSpeciesData!$D$2:$D$4955,$D274),"")</f>
        <v/>
      </c>
      <c r="S274" s="25" t="str">
        <f>IF(ISNUMBER(AVERAGEIFS(ObservedSpeciesData!S$2:S$4955,ObservedSpeciesData!$A$2:$A$4955,$A274,ObservedSpeciesData!$D$2:$D$4955,$D274)),AVERAGEIFS(ObservedSpeciesData!S$2:S$4955,ObservedSpeciesData!$A$2:$A$4955,$A274,ObservedSpeciesData!$D$2:$D$4955,$D274),"")</f>
        <v/>
      </c>
      <c r="T274" s="23" t="str">
        <f>IF(ISNUMBER(AVERAGEIFS(ObservedSpeciesData!T$2:T$4955,ObservedSpeciesData!$A$2:$A$4955,$A274,ObservedSpeciesData!$D$2:$D$4955,$D274)),AVERAGEIFS(ObservedSpeciesData!T$2:T$4955,ObservedSpeciesData!$A$2:$A$4955,$A274,ObservedSpeciesData!$D$2:$D$4955,$D274),"")</f>
        <v/>
      </c>
      <c r="U274" s="24" t="str">
        <f>IF(ISNUMBER(AVERAGEIFS(ObservedSpeciesData!U$2:U$4955,ObservedSpeciesData!$A$2:$A$4955,$A274,ObservedSpeciesData!$C$2:$C$4955,$C274,ObservedSpeciesData!$D$2:$D$4955,$D274)),AVERAGEIFS(ObservedSpeciesData!U$2:U$4955,ObservedSpeciesData!$A$2:$A$4955,$A274,ObservedSpeciesData!$C$2:$C$4955,$C274,ObservedSpeciesData!$D$2:$D$4955,$D274),"")</f>
        <v/>
      </c>
      <c r="V274" s="23" t="str">
        <f>IF(ISNUMBER(AVERAGEIFS(ObservedSpeciesData!V$2:V$4955,ObservedSpeciesData!$A$2:$A$4955,$A274,ObservedSpeciesData!$D$2:$D$4955,$D274)),AVERAGEIFS(ObservedSpeciesData!V$2:V$4955,ObservedSpeciesData!$A$2:$A$4955,$A274,ObservedSpeciesData!$D$2:$D$4955,$D274),"")</f>
        <v/>
      </c>
      <c r="W274" s="23" t="str">
        <f>IF(ISNUMBER(AVERAGEIFS(ObservedSpeciesData!W$2:W$4955,ObservedSpeciesData!$A$2:$A$4955,$A274,ObservedSpeciesData!$D$2:$D$4955,$D274)),AVERAGEIFS(ObservedSpeciesData!W$2:W$4955,ObservedSpeciesData!$A$2:$A$4955,$A274,ObservedSpeciesData!$D$2:$D$4955,$D274),"")</f>
        <v/>
      </c>
      <c r="X274" s="23" t="str">
        <f>IF(ISNUMBER(AVERAGEIFS(ObservedSpeciesData!X$2:X$4955,ObservedSpeciesData!$A$2:$A$4955,$A274,ObservedSpeciesData!$D$2:$D$4955,$D274)),AVERAGEIFS(ObservedSpeciesData!X$2:X$4955,ObservedSpeciesData!$A$2:$A$4955,$A274,ObservedSpeciesData!$D$2:$D$4955,$D274),"")</f>
        <v/>
      </c>
      <c r="Y274" s="23" t="str">
        <f>IF(ISNUMBER(AVERAGEIFS(ObservedSpeciesData!Y$2:Y$4955,ObservedSpeciesData!$A$2:$A$4955,$A274,ObservedSpeciesData!$D$2:$D$4955,$D274)),AVERAGEIFS(ObservedSpeciesData!Y$2:Y$4955,ObservedSpeciesData!$A$2:$A$4955,$A274,ObservedSpeciesData!$D$2:$D$4955,$D274),"")</f>
        <v/>
      </c>
      <c r="Z274" s="23" t="str">
        <f>IF(ISNUMBER(AVERAGEIFS(ObservedSpeciesData!Z$2:Z$4955,ObservedSpeciesData!$A$2:$A$4955,$A274,ObservedSpeciesData!$D$2:$D$4955,$D274)),AVERAGEIFS(ObservedSpeciesData!Z$2:Z$4955,ObservedSpeciesData!$A$2:$A$4955,$A274,ObservedSpeciesData!$D$2:$D$4955,$D274),"")</f>
        <v/>
      </c>
      <c r="AA274" s="23" t="str">
        <f>IF(ISNUMBER(AVERAGEIFS(ObservedSpeciesData!AA$2:AA$4955,ObservedSpeciesData!$A$2:$A$4955,$A274,ObservedSpeciesData!$D$2:$D$4955,$D274)),AVERAGEIFS(ObservedSpeciesData!AA$2:AA$4955,ObservedSpeciesData!$A$2:$A$4955,$A274,ObservedSpeciesData!$D$2:$D$4955,$D274),"")</f>
        <v/>
      </c>
      <c r="AB274" s="24" t="str">
        <f>IF(ISNUMBER(AVERAGEIFS(ObservedSpeciesData!AB$2:AB$4955,ObservedSpeciesData!$A$2:$A$4955,$A274,ObservedSpeciesData!$D$2:$D$4955,$D274)),AVERAGEIFS(ObservedSpeciesData!AB$2:AB$4955,ObservedSpeciesData!$A$2:$A$4955,$A274,ObservedSpeciesData!$D$2:$D$4955,$D274),"")</f>
        <v/>
      </c>
      <c r="AC274" s="24" t="str">
        <f>IF(ISNUMBER(AVERAGEIFS(ObservedSpeciesData!AC$2:AC$4955,ObservedSpeciesData!$A$2:$A$4955,$A274,ObservedSpeciesData!$D$2:$D$4955,$D274)),AVERAGEIFS(ObservedSpeciesData!AC$2:AC$4955,ObservedSpeciesData!$A$2:$A$4955,$A274,ObservedSpeciesData!$D$2:$D$4955,$D274),"")</f>
        <v/>
      </c>
      <c r="AD274" s="23" t="str">
        <f>IF(ISNUMBER(AVERAGEIFS(ObservedSpeciesData!AD$2:AD$4955,ObservedSpeciesData!$A$2:$A$4955,$A274,ObservedSpeciesData!$D$2:$D$4955,$D274)),AVERAGEIFS(ObservedSpeciesData!AD$2:AD$4955,ObservedSpeciesData!$A$2:$A$4955,$A274,ObservedSpeciesData!$D$2:$D$4955,$D274),"")</f>
        <v/>
      </c>
      <c r="AE274" s="24" t="str">
        <f>IF(ISNUMBER(AVERAGEIFS(ObservedSpeciesData!AE$2:AE$4955,ObservedSpeciesData!$A$2:$A$4955,$A274,ObservedSpeciesData!$D$2:$D$4955,$D274)),AVERAGEIFS(ObservedSpeciesData!AE$2:AE$4955,ObservedSpeciesData!$A$2:$A$4955,$A274,ObservedSpeciesData!$D$2:$D$4955,$D274),"")</f>
        <v/>
      </c>
      <c r="AF274" s="23"/>
      <c r="AG274" s="24"/>
      <c r="AH274" s="23" t="str">
        <f>IF(ISNUMBER(AVERAGEIFS(ObservedSpeciesData!AH$2:AH$4955,ObservedSpeciesData!$A$2:$A$4955,$A274,ObservedSpeciesData!$D$2:$D$4955,$D274)),AVERAGEIFS(ObservedSpeciesData!AH$2:AH$4955,ObservedSpeciesData!$A$2:$A$4955,$A274,ObservedSpeciesData!$D$2:$D$4955,$D274),"")</f>
        <v/>
      </c>
      <c r="AI274" s="23" t="str">
        <f>IF(ISNUMBER(AVERAGEIFS(ObservedSpeciesData!AI$2:AI$4955,ObservedSpeciesData!$A$2:$A$4955,$A274,ObservedSpeciesData!$C$2:$C$4955,$C274,ObservedSpeciesData!$D$2:$D$4955,$D274)),AVERAGEIFS(ObservedSpeciesData!AI$2:AI$4955,ObservedSpeciesData!$A$2:$A$4955,$A274,ObservedSpeciesData!$C$2:$C$4955,$C274,ObservedSpeciesData!$D$2:$D$4955,$D274),"")</f>
        <v/>
      </c>
      <c r="AJ274" s="2">
        <f>COUNTIFS(ObservedSpeciesData!$A$2:$A$828,$A274,ObservedSpeciesData!$D$2:$D$828,$D274)</f>
        <v>0</v>
      </c>
      <c r="AK274" s="2">
        <f t="shared" si="4"/>
        <v>1</v>
      </c>
    </row>
    <row r="275" spans="1:37" x14ac:dyDescent="0.25">
      <c r="A275" s="14" t="s">
        <v>109</v>
      </c>
      <c r="B275" t="s">
        <v>80</v>
      </c>
      <c r="C275" t="s">
        <v>106</v>
      </c>
      <c r="D275" s="13">
        <v>42249</v>
      </c>
      <c r="E275">
        <v>1</v>
      </c>
      <c r="F275">
        <v>200</v>
      </c>
      <c r="G275" s="2" t="s">
        <v>87</v>
      </c>
      <c r="H275" s="2" t="s">
        <v>11</v>
      </c>
      <c r="I275">
        <v>5</v>
      </c>
      <c r="J275" s="2" t="s">
        <v>88</v>
      </c>
      <c r="K275" s="2">
        <f>IF(ISNUMBER(AVERAGEIFS(ObservedSpeciesData!K$2:K$4955,ObservedSpeciesData!$A$2:$A$4955,$A275,ObservedSpeciesData!$D$2:$D$4955,$D275)),AVERAGEIFS(ObservedSpeciesData!K$2:K$4955,ObservedSpeciesData!$A$2:$A$4955,$A275,ObservedSpeciesData!$D$2:$D$4955,$D275),"")</f>
        <v>150</v>
      </c>
      <c r="L275" s="26">
        <f>IF(ISNUMBER(AVERAGEIFS(ObservedSpeciesData!L$2:L$4955,ObservedSpeciesData!$A$2:$A$4955,$A275,ObservedSpeciesData!$D$2:$D$4955,$D275)),AVERAGEIFS(ObservedSpeciesData!L$2:L$4955,ObservedSpeciesData!$A$2:$A$4955,$A275,ObservedSpeciesData!$D$2:$D$4955,$D275),"")</f>
        <v>2171</v>
      </c>
      <c r="M275" s="23">
        <f>IF(ISNUMBER(AVERAGEIFS(ObservedSpeciesData!M$2:M$4955,ObservedSpeciesData!$A$2:$A$4955,$A275,ObservedSpeciesData!$D$2:$D$4955,$D275)),AVERAGEIFS(ObservedSpeciesData!M$2:M$4955,ObservedSpeciesData!$A$2:$A$4955,$A275,ObservedSpeciesData!$D$2:$D$4955,$D275),"")</f>
        <v>217.1</v>
      </c>
      <c r="N275" s="23" t="str">
        <f>IF(ISNUMBER(AVERAGEIFS(ObservedSpeciesData!N$2:N$4955,ObservedSpeciesData!$A$2:$A$4955,$A275,ObservedSpeciesData!$D$2:$D$4955,$D275)),AVERAGEIFS(ObservedSpeciesData!N$2:N$4955,ObservedSpeciesData!$A$2:$A$4955,$A275,ObservedSpeciesData!$D$2:$D$4955,$D275),"")</f>
        <v/>
      </c>
      <c r="O275" s="23" t="str">
        <f>IF(ISNUMBER(AVERAGEIFS(ObservedSpeciesData!O$2:O$4955,ObservedSpeciesData!$A$2:$A$4955,$A275,ObservedSpeciesData!$D$2:$D$4955,$D275)),AVERAGEIFS(ObservedSpeciesData!O$2:O$4955,ObservedSpeciesData!$A$2:$A$4955,$A275,ObservedSpeciesData!$D$2:$D$4955,$D275),"")</f>
        <v/>
      </c>
      <c r="P275" s="23" t="str">
        <f>IF(ISNUMBER(AVERAGEIFS(ObservedSpeciesData!P$2:P$4955,ObservedSpeciesData!$A$2:$A$4955,$A275,ObservedSpeciesData!$C$2:$C$4955,$C275,ObservedSpeciesData!$D$2:$D$4955,$D275)),AVERAGEIFS(ObservedSpeciesData!P$2:P$4955,ObservedSpeciesData!$A$2:$A$4955,$A275,ObservedSpeciesData!$C$2:$C$4955,$C275,ObservedSpeciesData!$D$2:$D$4955,$D275),"")</f>
        <v/>
      </c>
      <c r="Q275" s="23"/>
      <c r="R275" s="25" t="str">
        <f>IF(ISNUMBER(AVERAGEIFS(ObservedSpeciesData!R$2:R$4955,ObservedSpeciesData!$A$2:$A$4955,$A275,ObservedSpeciesData!$D$2:$D$4955,$D275)),AVERAGEIFS(ObservedSpeciesData!R$2:R$4955,ObservedSpeciesData!$A$2:$A$4955,$A275,ObservedSpeciesData!$D$2:$D$4955,$D275),"")</f>
        <v/>
      </c>
      <c r="S275" s="25" t="str">
        <f>IF(ISNUMBER(AVERAGEIFS(ObservedSpeciesData!S$2:S$4955,ObservedSpeciesData!$A$2:$A$4955,$A275,ObservedSpeciesData!$D$2:$D$4955,$D275)),AVERAGEIFS(ObservedSpeciesData!S$2:S$4955,ObservedSpeciesData!$A$2:$A$4955,$A275,ObservedSpeciesData!$D$2:$D$4955,$D275),"")</f>
        <v/>
      </c>
      <c r="T275" s="23" t="str">
        <f>IF(ISNUMBER(AVERAGEIFS(ObservedSpeciesData!T$2:T$4955,ObservedSpeciesData!$A$2:$A$4955,$A275,ObservedSpeciesData!$D$2:$D$4955,$D275)),AVERAGEIFS(ObservedSpeciesData!T$2:T$4955,ObservedSpeciesData!$A$2:$A$4955,$A275,ObservedSpeciesData!$D$2:$D$4955,$D275),"")</f>
        <v/>
      </c>
      <c r="U275" s="24" t="str">
        <f>IF(ISNUMBER(AVERAGEIFS(ObservedSpeciesData!U$2:U$4955,ObservedSpeciesData!$A$2:$A$4955,$A275,ObservedSpeciesData!$C$2:$C$4955,$C275,ObservedSpeciesData!$D$2:$D$4955,$D275)),AVERAGEIFS(ObservedSpeciesData!U$2:U$4955,ObservedSpeciesData!$A$2:$A$4955,$A275,ObservedSpeciesData!$C$2:$C$4955,$C275,ObservedSpeciesData!$D$2:$D$4955,$D275),"")</f>
        <v/>
      </c>
      <c r="V275" s="23" t="str">
        <f>IF(ISNUMBER(AVERAGEIFS(ObservedSpeciesData!V$2:V$4955,ObservedSpeciesData!$A$2:$A$4955,$A275,ObservedSpeciesData!$D$2:$D$4955,$D275)),AVERAGEIFS(ObservedSpeciesData!V$2:V$4955,ObservedSpeciesData!$A$2:$A$4955,$A275,ObservedSpeciesData!$D$2:$D$4955,$D275),"")</f>
        <v/>
      </c>
      <c r="W275" s="23" t="str">
        <f>IF(ISNUMBER(AVERAGEIFS(ObservedSpeciesData!W$2:W$4955,ObservedSpeciesData!$A$2:$A$4955,$A275,ObservedSpeciesData!$D$2:$D$4955,$D275)),AVERAGEIFS(ObservedSpeciesData!W$2:W$4955,ObservedSpeciesData!$A$2:$A$4955,$A275,ObservedSpeciesData!$D$2:$D$4955,$D275),"")</f>
        <v/>
      </c>
      <c r="X275" s="23" t="str">
        <f>IF(ISNUMBER(AVERAGEIFS(ObservedSpeciesData!X$2:X$4955,ObservedSpeciesData!$A$2:$A$4955,$A275,ObservedSpeciesData!$D$2:$D$4955,$D275)),AVERAGEIFS(ObservedSpeciesData!X$2:X$4955,ObservedSpeciesData!$A$2:$A$4955,$A275,ObservedSpeciesData!$D$2:$D$4955,$D275),"")</f>
        <v/>
      </c>
      <c r="Y275" s="23" t="str">
        <f>IF(ISNUMBER(AVERAGEIFS(ObservedSpeciesData!Y$2:Y$4955,ObservedSpeciesData!$A$2:$A$4955,$A275,ObservedSpeciesData!$D$2:$D$4955,$D275)),AVERAGEIFS(ObservedSpeciesData!Y$2:Y$4955,ObservedSpeciesData!$A$2:$A$4955,$A275,ObservedSpeciesData!$D$2:$D$4955,$D275),"")</f>
        <v/>
      </c>
      <c r="Z275" s="23" t="str">
        <f>IF(ISNUMBER(AVERAGEIFS(ObservedSpeciesData!Z$2:Z$4955,ObservedSpeciesData!$A$2:$A$4955,$A275,ObservedSpeciesData!$D$2:$D$4955,$D275)),AVERAGEIFS(ObservedSpeciesData!Z$2:Z$4955,ObservedSpeciesData!$A$2:$A$4955,$A275,ObservedSpeciesData!$D$2:$D$4955,$D275),"")</f>
        <v/>
      </c>
      <c r="AA275" s="23" t="str">
        <f>IF(ISNUMBER(AVERAGEIFS(ObservedSpeciesData!AA$2:AA$4955,ObservedSpeciesData!$A$2:$A$4955,$A275,ObservedSpeciesData!$D$2:$D$4955,$D275)),AVERAGEIFS(ObservedSpeciesData!AA$2:AA$4955,ObservedSpeciesData!$A$2:$A$4955,$A275,ObservedSpeciesData!$D$2:$D$4955,$D275),"")</f>
        <v/>
      </c>
      <c r="AB275" s="24" t="str">
        <f>IF(ISNUMBER(AVERAGEIFS(ObservedSpeciesData!AB$2:AB$4955,ObservedSpeciesData!$A$2:$A$4955,$A275,ObservedSpeciesData!$D$2:$D$4955,$D275)),AVERAGEIFS(ObservedSpeciesData!AB$2:AB$4955,ObservedSpeciesData!$A$2:$A$4955,$A275,ObservedSpeciesData!$D$2:$D$4955,$D275),"")</f>
        <v/>
      </c>
      <c r="AC275" s="24" t="str">
        <f>IF(ISNUMBER(AVERAGEIFS(ObservedSpeciesData!AC$2:AC$4955,ObservedSpeciesData!$A$2:$A$4955,$A275,ObservedSpeciesData!$D$2:$D$4955,$D275)),AVERAGEIFS(ObservedSpeciesData!AC$2:AC$4955,ObservedSpeciesData!$A$2:$A$4955,$A275,ObservedSpeciesData!$D$2:$D$4955,$D275),"")</f>
        <v/>
      </c>
      <c r="AD275" s="23" t="str">
        <f>IF(ISNUMBER(AVERAGEIFS(ObservedSpeciesData!AD$2:AD$4955,ObservedSpeciesData!$A$2:$A$4955,$A275,ObservedSpeciesData!$D$2:$D$4955,$D275)),AVERAGEIFS(ObservedSpeciesData!AD$2:AD$4955,ObservedSpeciesData!$A$2:$A$4955,$A275,ObservedSpeciesData!$D$2:$D$4955,$D275),"")</f>
        <v/>
      </c>
      <c r="AE275" s="24" t="str">
        <f>IF(ISNUMBER(AVERAGEIFS(ObservedSpeciesData!AE$2:AE$4955,ObservedSpeciesData!$A$2:$A$4955,$A275,ObservedSpeciesData!$D$2:$D$4955,$D275)),AVERAGEIFS(ObservedSpeciesData!AE$2:AE$4955,ObservedSpeciesData!$A$2:$A$4955,$A275,ObservedSpeciesData!$D$2:$D$4955,$D275),"")</f>
        <v/>
      </c>
      <c r="AF275" s="23"/>
      <c r="AG275" s="24"/>
      <c r="AH275" s="23" t="str">
        <f>IF(ISNUMBER(AVERAGEIFS(ObservedSpeciesData!AH$2:AH$4955,ObservedSpeciesData!$A$2:$A$4955,$A275,ObservedSpeciesData!$D$2:$D$4955,$D275)),AVERAGEIFS(ObservedSpeciesData!AH$2:AH$4955,ObservedSpeciesData!$A$2:$A$4955,$A275,ObservedSpeciesData!$D$2:$D$4955,$D275),"")</f>
        <v/>
      </c>
      <c r="AI275" s="23" t="str">
        <f>IF(ISNUMBER(AVERAGEIFS(ObservedSpeciesData!AI$2:AI$4955,ObservedSpeciesData!$A$2:$A$4955,$A275,ObservedSpeciesData!$C$2:$C$4955,$C275,ObservedSpeciesData!$D$2:$D$4955,$D275)),AVERAGEIFS(ObservedSpeciesData!AI$2:AI$4955,ObservedSpeciesData!$A$2:$A$4955,$A275,ObservedSpeciesData!$C$2:$C$4955,$C275,ObservedSpeciesData!$D$2:$D$4955,$D275),"")</f>
        <v/>
      </c>
      <c r="AJ275" s="2">
        <f>COUNTIFS(ObservedSpeciesData!$A$2:$A$828,$A275,ObservedSpeciesData!$D$2:$D$828,$D275)</f>
        <v>0</v>
      </c>
      <c r="AK275" s="2">
        <f t="shared" si="4"/>
        <v>1</v>
      </c>
    </row>
    <row r="276" spans="1:37" x14ac:dyDescent="0.25">
      <c r="A276" s="14" t="s">
        <v>108</v>
      </c>
      <c r="B276" t="s">
        <v>80</v>
      </c>
      <c r="C276" t="s">
        <v>106</v>
      </c>
      <c r="D276" s="13">
        <v>42249</v>
      </c>
      <c r="E276">
        <v>1</v>
      </c>
      <c r="F276">
        <v>350</v>
      </c>
      <c r="G276" s="2" t="s">
        <v>87</v>
      </c>
      <c r="H276" s="2" t="s">
        <v>11</v>
      </c>
      <c r="I276">
        <v>5</v>
      </c>
      <c r="J276" s="2" t="s">
        <v>88</v>
      </c>
      <c r="K276" s="2">
        <f>IF(ISNUMBER(AVERAGEIFS(ObservedSpeciesData!K$2:K$4955,ObservedSpeciesData!$A$2:$A$4955,$A276,ObservedSpeciesData!$D$2:$D$4955,$D276)),AVERAGEIFS(ObservedSpeciesData!K$2:K$4955,ObservedSpeciesData!$A$2:$A$4955,$A276,ObservedSpeciesData!$D$2:$D$4955,$D276),"")</f>
        <v>262.5</v>
      </c>
      <c r="L276" s="26">
        <f>IF(ISNUMBER(AVERAGEIFS(ObservedSpeciesData!L$2:L$4955,ObservedSpeciesData!$A$2:$A$4955,$A276,ObservedSpeciesData!$D$2:$D$4955,$D276)),AVERAGEIFS(ObservedSpeciesData!L$2:L$4955,ObservedSpeciesData!$A$2:$A$4955,$A276,ObservedSpeciesData!$D$2:$D$4955,$D276),"")</f>
        <v>2120</v>
      </c>
      <c r="M276" s="23">
        <f>IF(ISNUMBER(AVERAGEIFS(ObservedSpeciesData!M$2:M$4955,ObservedSpeciesData!$A$2:$A$4955,$A276,ObservedSpeciesData!$D$2:$D$4955,$D276)),AVERAGEIFS(ObservedSpeciesData!M$2:M$4955,ObservedSpeciesData!$A$2:$A$4955,$A276,ObservedSpeciesData!$D$2:$D$4955,$D276),"")</f>
        <v>212</v>
      </c>
      <c r="N276" s="23" t="str">
        <f>IF(ISNUMBER(AVERAGEIFS(ObservedSpeciesData!N$2:N$4955,ObservedSpeciesData!$A$2:$A$4955,$A276,ObservedSpeciesData!$D$2:$D$4955,$D276)),AVERAGEIFS(ObservedSpeciesData!N$2:N$4955,ObservedSpeciesData!$A$2:$A$4955,$A276,ObservedSpeciesData!$D$2:$D$4955,$D276),"")</f>
        <v/>
      </c>
      <c r="O276" s="23" t="str">
        <f>IF(ISNUMBER(AVERAGEIFS(ObservedSpeciesData!O$2:O$4955,ObservedSpeciesData!$A$2:$A$4955,$A276,ObservedSpeciesData!$D$2:$D$4955,$D276)),AVERAGEIFS(ObservedSpeciesData!O$2:O$4955,ObservedSpeciesData!$A$2:$A$4955,$A276,ObservedSpeciesData!$D$2:$D$4955,$D276),"")</f>
        <v/>
      </c>
      <c r="P276" s="23" t="str">
        <f>IF(ISNUMBER(AVERAGEIFS(ObservedSpeciesData!P$2:P$4955,ObservedSpeciesData!$A$2:$A$4955,$A276,ObservedSpeciesData!$C$2:$C$4955,$C276,ObservedSpeciesData!$D$2:$D$4955,$D276)),AVERAGEIFS(ObservedSpeciesData!P$2:P$4955,ObservedSpeciesData!$A$2:$A$4955,$A276,ObservedSpeciesData!$C$2:$C$4955,$C276,ObservedSpeciesData!$D$2:$D$4955,$D276),"")</f>
        <v/>
      </c>
      <c r="Q276" s="23"/>
      <c r="R276" s="25" t="str">
        <f>IF(ISNUMBER(AVERAGEIFS(ObservedSpeciesData!R$2:R$4955,ObservedSpeciesData!$A$2:$A$4955,$A276,ObservedSpeciesData!$D$2:$D$4955,$D276)),AVERAGEIFS(ObservedSpeciesData!R$2:R$4955,ObservedSpeciesData!$A$2:$A$4955,$A276,ObservedSpeciesData!$D$2:$D$4955,$D276),"")</f>
        <v/>
      </c>
      <c r="S276" s="25" t="str">
        <f>IF(ISNUMBER(AVERAGEIFS(ObservedSpeciesData!S$2:S$4955,ObservedSpeciesData!$A$2:$A$4955,$A276,ObservedSpeciesData!$D$2:$D$4955,$D276)),AVERAGEIFS(ObservedSpeciesData!S$2:S$4955,ObservedSpeciesData!$A$2:$A$4955,$A276,ObservedSpeciesData!$D$2:$D$4955,$D276),"")</f>
        <v/>
      </c>
      <c r="T276" s="23" t="str">
        <f>IF(ISNUMBER(AVERAGEIFS(ObservedSpeciesData!T$2:T$4955,ObservedSpeciesData!$A$2:$A$4955,$A276,ObservedSpeciesData!$D$2:$D$4955,$D276)),AVERAGEIFS(ObservedSpeciesData!T$2:T$4955,ObservedSpeciesData!$A$2:$A$4955,$A276,ObservedSpeciesData!$D$2:$D$4955,$D276),"")</f>
        <v/>
      </c>
      <c r="U276" s="24" t="str">
        <f>IF(ISNUMBER(AVERAGEIFS(ObservedSpeciesData!U$2:U$4955,ObservedSpeciesData!$A$2:$A$4955,$A276,ObservedSpeciesData!$C$2:$C$4955,$C276,ObservedSpeciesData!$D$2:$D$4955,$D276)),AVERAGEIFS(ObservedSpeciesData!U$2:U$4955,ObservedSpeciesData!$A$2:$A$4955,$A276,ObservedSpeciesData!$C$2:$C$4955,$C276,ObservedSpeciesData!$D$2:$D$4955,$D276),"")</f>
        <v/>
      </c>
      <c r="V276" s="23" t="str">
        <f>IF(ISNUMBER(AVERAGEIFS(ObservedSpeciesData!V$2:V$4955,ObservedSpeciesData!$A$2:$A$4955,$A276,ObservedSpeciesData!$D$2:$D$4955,$D276)),AVERAGEIFS(ObservedSpeciesData!V$2:V$4955,ObservedSpeciesData!$A$2:$A$4955,$A276,ObservedSpeciesData!$D$2:$D$4955,$D276),"")</f>
        <v/>
      </c>
      <c r="W276" s="23" t="str">
        <f>IF(ISNUMBER(AVERAGEIFS(ObservedSpeciesData!W$2:W$4955,ObservedSpeciesData!$A$2:$A$4955,$A276,ObservedSpeciesData!$D$2:$D$4955,$D276)),AVERAGEIFS(ObservedSpeciesData!W$2:W$4955,ObservedSpeciesData!$A$2:$A$4955,$A276,ObservedSpeciesData!$D$2:$D$4955,$D276),"")</f>
        <v/>
      </c>
      <c r="X276" s="23" t="str">
        <f>IF(ISNUMBER(AVERAGEIFS(ObservedSpeciesData!X$2:X$4955,ObservedSpeciesData!$A$2:$A$4955,$A276,ObservedSpeciesData!$D$2:$D$4955,$D276)),AVERAGEIFS(ObservedSpeciesData!X$2:X$4955,ObservedSpeciesData!$A$2:$A$4955,$A276,ObservedSpeciesData!$D$2:$D$4955,$D276),"")</f>
        <v/>
      </c>
      <c r="Y276" s="23" t="str">
        <f>IF(ISNUMBER(AVERAGEIFS(ObservedSpeciesData!Y$2:Y$4955,ObservedSpeciesData!$A$2:$A$4955,$A276,ObservedSpeciesData!$D$2:$D$4955,$D276)),AVERAGEIFS(ObservedSpeciesData!Y$2:Y$4955,ObservedSpeciesData!$A$2:$A$4955,$A276,ObservedSpeciesData!$D$2:$D$4955,$D276),"")</f>
        <v/>
      </c>
      <c r="Z276" s="23" t="str">
        <f>IF(ISNUMBER(AVERAGEIFS(ObservedSpeciesData!Z$2:Z$4955,ObservedSpeciesData!$A$2:$A$4955,$A276,ObservedSpeciesData!$D$2:$D$4955,$D276)),AVERAGEIFS(ObservedSpeciesData!Z$2:Z$4955,ObservedSpeciesData!$A$2:$A$4955,$A276,ObservedSpeciesData!$D$2:$D$4955,$D276),"")</f>
        <v/>
      </c>
      <c r="AA276" s="23" t="str">
        <f>IF(ISNUMBER(AVERAGEIFS(ObservedSpeciesData!AA$2:AA$4955,ObservedSpeciesData!$A$2:$A$4955,$A276,ObservedSpeciesData!$D$2:$D$4955,$D276)),AVERAGEIFS(ObservedSpeciesData!AA$2:AA$4955,ObservedSpeciesData!$A$2:$A$4955,$A276,ObservedSpeciesData!$D$2:$D$4955,$D276),"")</f>
        <v/>
      </c>
      <c r="AB276" s="24" t="str">
        <f>IF(ISNUMBER(AVERAGEIFS(ObservedSpeciesData!AB$2:AB$4955,ObservedSpeciesData!$A$2:$A$4955,$A276,ObservedSpeciesData!$D$2:$D$4955,$D276)),AVERAGEIFS(ObservedSpeciesData!AB$2:AB$4955,ObservedSpeciesData!$A$2:$A$4955,$A276,ObservedSpeciesData!$D$2:$D$4955,$D276),"")</f>
        <v/>
      </c>
      <c r="AC276" s="24" t="str">
        <f>IF(ISNUMBER(AVERAGEIFS(ObservedSpeciesData!AC$2:AC$4955,ObservedSpeciesData!$A$2:$A$4955,$A276,ObservedSpeciesData!$D$2:$D$4955,$D276)),AVERAGEIFS(ObservedSpeciesData!AC$2:AC$4955,ObservedSpeciesData!$A$2:$A$4955,$A276,ObservedSpeciesData!$D$2:$D$4955,$D276),"")</f>
        <v/>
      </c>
      <c r="AD276" s="23" t="str">
        <f>IF(ISNUMBER(AVERAGEIFS(ObservedSpeciesData!AD$2:AD$4955,ObservedSpeciesData!$A$2:$A$4955,$A276,ObservedSpeciesData!$D$2:$D$4955,$D276)),AVERAGEIFS(ObservedSpeciesData!AD$2:AD$4955,ObservedSpeciesData!$A$2:$A$4955,$A276,ObservedSpeciesData!$D$2:$D$4955,$D276),"")</f>
        <v/>
      </c>
      <c r="AE276" s="24" t="str">
        <f>IF(ISNUMBER(AVERAGEIFS(ObservedSpeciesData!AE$2:AE$4955,ObservedSpeciesData!$A$2:$A$4955,$A276,ObservedSpeciesData!$D$2:$D$4955,$D276)),AVERAGEIFS(ObservedSpeciesData!AE$2:AE$4955,ObservedSpeciesData!$A$2:$A$4955,$A276,ObservedSpeciesData!$D$2:$D$4955,$D276),"")</f>
        <v/>
      </c>
      <c r="AF276" s="23"/>
      <c r="AG276" s="24"/>
      <c r="AH276" s="23" t="str">
        <f>IF(ISNUMBER(AVERAGEIFS(ObservedSpeciesData!AH$2:AH$4955,ObservedSpeciesData!$A$2:$A$4955,$A276,ObservedSpeciesData!$D$2:$D$4955,$D276)),AVERAGEIFS(ObservedSpeciesData!AH$2:AH$4955,ObservedSpeciesData!$A$2:$A$4955,$A276,ObservedSpeciesData!$D$2:$D$4955,$D276),"")</f>
        <v/>
      </c>
      <c r="AI276" s="23" t="str">
        <f>IF(ISNUMBER(AVERAGEIFS(ObservedSpeciesData!AI$2:AI$4955,ObservedSpeciesData!$A$2:$A$4955,$A276,ObservedSpeciesData!$C$2:$C$4955,$C276,ObservedSpeciesData!$D$2:$D$4955,$D276)),AVERAGEIFS(ObservedSpeciesData!AI$2:AI$4955,ObservedSpeciesData!$A$2:$A$4955,$A276,ObservedSpeciesData!$C$2:$C$4955,$C276,ObservedSpeciesData!$D$2:$D$4955,$D276),"")</f>
        <v/>
      </c>
      <c r="AJ276" s="2">
        <f>COUNTIFS(ObservedSpeciesData!$A$2:$A$828,$A276,ObservedSpeciesData!$D$2:$D$828,$D276)</f>
        <v>0</v>
      </c>
      <c r="AK276" s="2">
        <f t="shared" si="4"/>
        <v>1</v>
      </c>
    </row>
    <row r="277" spans="1:37" x14ac:dyDescent="0.25">
      <c r="A277" s="14" t="s">
        <v>107</v>
      </c>
      <c r="B277" t="s">
        <v>80</v>
      </c>
      <c r="C277" t="s">
        <v>106</v>
      </c>
      <c r="D277" s="13">
        <v>42249</v>
      </c>
      <c r="E277">
        <v>1</v>
      </c>
      <c r="F277">
        <v>500</v>
      </c>
      <c r="G277" s="2" t="s">
        <v>87</v>
      </c>
      <c r="H277" s="2" t="s">
        <v>11</v>
      </c>
      <c r="I277">
        <v>5</v>
      </c>
      <c r="J277" s="2" t="s">
        <v>88</v>
      </c>
      <c r="K277" s="2">
        <f>IF(ISNUMBER(AVERAGEIFS(ObservedSpeciesData!K$2:K$4955,ObservedSpeciesData!$A$2:$A$4955,$A277,ObservedSpeciesData!$D$2:$D$4955,$D277)),AVERAGEIFS(ObservedSpeciesData!K$2:K$4955,ObservedSpeciesData!$A$2:$A$4955,$A277,ObservedSpeciesData!$D$2:$D$4955,$D277),"")</f>
        <v>375</v>
      </c>
      <c r="L277" s="26">
        <f>IF(ISNUMBER(AVERAGEIFS(ObservedSpeciesData!L$2:L$4955,ObservedSpeciesData!$A$2:$A$4955,$A277,ObservedSpeciesData!$D$2:$D$4955,$D277)),AVERAGEIFS(ObservedSpeciesData!L$2:L$4955,ObservedSpeciesData!$A$2:$A$4955,$A277,ObservedSpeciesData!$D$2:$D$4955,$D277),"")</f>
        <v>2205</v>
      </c>
      <c r="M277" s="23">
        <f>IF(ISNUMBER(AVERAGEIFS(ObservedSpeciesData!M$2:M$4955,ObservedSpeciesData!$A$2:$A$4955,$A277,ObservedSpeciesData!$D$2:$D$4955,$D277)),AVERAGEIFS(ObservedSpeciesData!M$2:M$4955,ObservedSpeciesData!$A$2:$A$4955,$A277,ObservedSpeciesData!$D$2:$D$4955,$D277),"")</f>
        <v>220.5</v>
      </c>
      <c r="N277" s="23" t="str">
        <f>IF(ISNUMBER(AVERAGEIFS(ObservedSpeciesData!N$2:N$4955,ObservedSpeciesData!$A$2:$A$4955,$A277,ObservedSpeciesData!$D$2:$D$4955,$D277)),AVERAGEIFS(ObservedSpeciesData!N$2:N$4955,ObservedSpeciesData!$A$2:$A$4955,$A277,ObservedSpeciesData!$D$2:$D$4955,$D277),"")</f>
        <v/>
      </c>
      <c r="O277" s="23" t="str">
        <f>IF(ISNUMBER(AVERAGEIFS(ObservedSpeciesData!O$2:O$4955,ObservedSpeciesData!$A$2:$A$4955,$A277,ObservedSpeciesData!$D$2:$D$4955,$D277)),AVERAGEIFS(ObservedSpeciesData!O$2:O$4955,ObservedSpeciesData!$A$2:$A$4955,$A277,ObservedSpeciesData!$D$2:$D$4955,$D277),"")</f>
        <v/>
      </c>
      <c r="P277" s="23" t="str">
        <f>IF(ISNUMBER(AVERAGEIFS(ObservedSpeciesData!P$2:P$4955,ObservedSpeciesData!$A$2:$A$4955,$A277,ObservedSpeciesData!$C$2:$C$4955,$C277,ObservedSpeciesData!$D$2:$D$4955,$D277)),AVERAGEIFS(ObservedSpeciesData!P$2:P$4955,ObservedSpeciesData!$A$2:$A$4955,$A277,ObservedSpeciesData!$C$2:$C$4955,$C277,ObservedSpeciesData!$D$2:$D$4955,$D277),"")</f>
        <v/>
      </c>
      <c r="Q277" s="23"/>
      <c r="R277" s="25" t="str">
        <f>IF(ISNUMBER(AVERAGEIFS(ObservedSpeciesData!R$2:R$4955,ObservedSpeciesData!$A$2:$A$4955,$A277,ObservedSpeciesData!$D$2:$D$4955,$D277)),AVERAGEIFS(ObservedSpeciesData!R$2:R$4955,ObservedSpeciesData!$A$2:$A$4955,$A277,ObservedSpeciesData!$D$2:$D$4955,$D277),"")</f>
        <v/>
      </c>
      <c r="S277" s="25" t="str">
        <f>IF(ISNUMBER(AVERAGEIFS(ObservedSpeciesData!S$2:S$4955,ObservedSpeciesData!$A$2:$A$4955,$A277,ObservedSpeciesData!$D$2:$D$4955,$D277)),AVERAGEIFS(ObservedSpeciesData!S$2:S$4955,ObservedSpeciesData!$A$2:$A$4955,$A277,ObservedSpeciesData!$D$2:$D$4955,$D277),"")</f>
        <v/>
      </c>
      <c r="T277" s="23" t="str">
        <f>IF(ISNUMBER(AVERAGEIFS(ObservedSpeciesData!T$2:T$4955,ObservedSpeciesData!$A$2:$A$4955,$A277,ObservedSpeciesData!$D$2:$D$4955,$D277)),AVERAGEIFS(ObservedSpeciesData!T$2:T$4955,ObservedSpeciesData!$A$2:$A$4955,$A277,ObservedSpeciesData!$D$2:$D$4955,$D277),"")</f>
        <v/>
      </c>
      <c r="U277" s="24" t="str">
        <f>IF(ISNUMBER(AVERAGEIFS(ObservedSpeciesData!U$2:U$4955,ObservedSpeciesData!$A$2:$A$4955,$A277,ObservedSpeciesData!$C$2:$C$4955,$C277,ObservedSpeciesData!$D$2:$D$4955,$D277)),AVERAGEIFS(ObservedSpeciesData!U$2:U$4955,ObservedSpeciesData!$A$2:$A$4955,$A277,ObservedSpeciesData!$C$2:$C$4955,$C277,ObservedSpeciesData!$D$2:$D$4955,$D277),"")</f>
        <v/>
      </c>
      <c r="V277" s="23" t="str">
        <f>IF(ISNUMBER(AVERAGEIFS(ObservedSpeciesData!V$2:V$4955,ObservedSpeciesData!$A$2:$A$4955,$A277,ObservedSpeciesData!$D$2:$D$4955,$D277)),AVERAGEIFS(ObservedSpeciesData!V$2:V$4955,ObservedSpeciesData!$A$2:$A$4955,$A277,ObservedSpeciesData!$D$2:$D$4955,$D277),"")</f>
        <v/>
      </c>
      <c r="W277" s="23" t="str">
        <f>IF(ISNUMBER(AVERAGEIFS(ObservedSpeciesData!W$2:W$4955,ObservedSpeciesData!$A$2:$A$4955,$A277,ObservedSpeciesData!$D$2:$D$4955,$D277)),AVERAGEIFS(ObservedSpeciesData!W$2:W$4955,ObservedSpeciesData!$A$2:$A$4955,$A277,ObservedSpeciesData!$D$2:$D$4955,$D277),"")</f>
        <v/>
      </c>
      <c r="X277" s="23" t="str">
        <f>IF(ISNUMBER(AVERAGEIFS(ObservedSpeciesData!X$2:X$4955,ObservedSpeciesData!$A$2:$A$4955,$A277,ObservedSpeciesData!$D$2:$D$4955,$D277)),AVERAGEIFS(ObservedSpeciesData!X$2:X$4955,ObservedSpeciesData!$A$2:$A$4955,$A277,ObservedSpeciesData!$D$2:$D$4955,$D277),"")</f>
        <v/>
      </c>
      <c r="Y277" s="23" t="str">
        <f>IF(ISNUMBER(AVERAGEIFS(ObservedSpeciesData!Y$2:Y$4955,ObservedSpeciesData!$A$2:$A$4955,$A277,ObservedSpeciesData!$D$2:$D$4955,$D277)),AVERAGEIFS(ObservedSpeciesData!Y$2:Y$4955,ObservedSpeciesData!$A$2:$A$4955,$A277,ObservedSpeciesData!$D$2:$D$4955,$D277),"")</f>
        <v/>
      </c>
      <c r="Z277" s="23" t="str">
        <f>IF(ISNUMBER(AVERAGEIFS(ObservedSpeciesData!Z$2:Z$4955,ObservedSpeciesData!$A$2:$A$4955,$A277,ObservedSpeciesData!$D$2:$D$4955,$D277)),AVERAGEIFS(ObservedSpeciesData!Z$2:Z$4955,ObservedSpeciesData!$A$2:$A$4955,$A277,ObservedSpeciesData!$D$2:$D$4955,$D277),"")</f>
        <v/>
      </c>
      <c r="AA277" s="23" t="str">
        <f>IF(ISNUMBER(AVERAGEIFS(ObservedSpeciesData!AA$2:AA$4955,ObservedSpeciesData!$A$2:$A$4955,$A277,ObservedSpeciesData!$D$2:$D$4955,$D277)),AVERAGEIFS(ObservedSpeciesData!AA$2:AA$4955,ObservedSpeciesData!$A$2:$A$4955,$A277,ObservedSpeciesData!$D$2:$D$4955,$D277),"")</f>
        <v/>
      </c>
      <c r="AB277" s="24" t="str">
        <f>IF(ISNUMBER(AVERAGEIFS(ObservedSpeciesData!AB$2:AB$4955,ObservedSpeciesData!$A$2:$A$4955,$A277,ObservedSpeciesData!$D$2:$D$4955,$D277)),AVERAGEIFS(ObservedSpeciesData!AB$2:AB$4955,ObservedSpeciesData!$A$2:$A$4955,$A277,ObservedSpeciesData!$D$2:$D$4955,$D277),"")</f>
        <v/>
      </c>
      <c r="AC277" s="24" t="str">
        <f>IF(ISNUMBER(AVERAGEIFS(ObservedSpeciesData!AC$2:AC$4955,ObservedSpeciesData!$A$2:$A$4955,$A277,ObservedSpeciesData!$D$2:$D$4955,$D277)),AVERAGEIFS(ObservedSpeciesData!AC$2:AC$4955,ObservedSpeciesData!$A$2:$A$4955,$A277,ObservedSpeciesData!$D$2:$D$4955,$D277),"")</f>
        <v/>
      </c>
      <c r="AD277" s="23" t="str">
        <f>IF(ISNUMBER(AVERAGEIFS(ObservedSpeciesData!AD$2:AD$4955,ObservedSpeciesData!$A$2:$A$4955,$A277,ObservedSpeciesData!$D$2:$D$4955,$D277)),AVERAGEIFS(ObservedSpeciesData!AD$2:AD$4955,ObservedSpeciesData!$A$2:$A$4955,$A277,ObservedSpeciesData!$D$2:$D$4955,$D277),"")</f>
        <v/>
      </c>
      <c r="AE277" s="24" t="str">
        <f>IF(ISNUMBER(AVERAGEIFS(ObservedSpeciesData!AE$2:AE$4955,ObservedSpeciesData!$A$2:$A$4955,$A277,ObservedSpeciesData!$D$2:$D$4955,$D277)),AVERAGEIFS(ObservedSpeciesData!AE$2:AE$4955,ObservedSpeciesData!$A$2:$A$4955,$A277,ObservedSpeciesData!$D$2:$D$4955,$D277),"")</f>
        <v/>
      </c>
      <c r="AF277" s="23"/>
      <c r="AG277" s="24"/>
      <c r="AH277" s="23" t="str">
        <f>IF(ISNUMBER(AVERAGEIFS(ObservedSpeciesData!AH$2:AH$4955,ObservedSpeciesData!$A$2:$A$4955,$A277,ObservedSpeciesData!$D$2:$D$4955,$D277)),AVERAGEIFS(ObservedSpeciesData!AH$2:AH$4955,ObservedSpeciesData!$A$2:$A$4955,$A277,ObservedSpeciesData!$D$2:$D$4955,$D277),"")</f>
        <v/>
      </c>
      <c r="AI277" s="23" t="str">
        <f>IF(ISNUMBER(AVERAGEIFS(ObservedSpeciesData!AI$2:AI$4955,ObservedSpeciesData!$A$2:$A$4955,$A277,ObservedSpeciesData!$C$2:$C$4955,$C277,ObservedSpeciesData!$D$2:$D$4955,$D277)),AVERAGEIFS(ObservedSpeciesData!AI$2:AI$4955,ObservedSpeciesData!$A$2:$A$4955,$A277,ObservedSpeciesData!$C$2:$C$4955,$C277,ObservedSpeciesData!$D$2:$D$4955,$D277),"")</f>
        <v/>
      </c>
      <c r="AJ277" s="2">
        <f>COUNTIFS(ObservedSpeciesData!$A$2:$A$828,$A277,ObservedSpeciesData!$D$2:$D$828,$D277)</f>
        <v>0</v>
      </c>
      <c r="AK277" s="2">
        <f t="shared" si="4"/>
        <v>1</v>
      </c>
    </row>
    <row r="278" spans="1:37" x14ac:dyDescent="0.25">
      <c r="A278" s="14" t="s">
        <v>112</v>
      </c>
      <c r="B278" t="s">
        <v>80</v>
      </c>
      <c r="C278" t="s">
        <v>106</v>
      </c>
      <c r="D278" s="13">
        <v>42250</v>
      </c>
      <c r="E278">
        <v>1</v>
      </c>
      <c r="F278">
        <v>0</v>
      </c>
      <c r="G278" s="2" t="s">
        <v>87</v>
      </c>
      <c r="H278" s="2" t="s">
        <v>11</v>
      </c>
      <c r="I278">
        <v>5</v>
      </c>
      <c r="J278" s="2" t="s">
        <v>77</v>
      </c>
      <c r="K278" s="2">
        <f>IF(ISNUMBER(AVERAGEIFS(ObservedSpeciesData!K$2:K$4955,ObservedSpeciesData!$A$2:$A$4955,$A278,ObservedSpeciesData!$D$2:$D$4955,$D278)),AVERAGEIFS(ObservedSpeciesData!K$2:K$4955,ObservedSpeciesData!$A$2:$A$4955,$A278,ObservedSpeciesData!$D$2:$D$4955,$D278),"")</f>
        <v>0</v>
      </c>
      <c r="L278" s="26" t="str">
        <f>IF(ISNUMBER(AVERAGEIFS(ObservedSpeciesData!L$2:L$4955,ObservedSpeciesData!$A$2:$A$4955,$A278,ObservedSpeciesData!$D$2:$D$4955,$D278)),AVERAGEIFS(ObservedSpeciesData!L$2:L$4955,ObservedSpeciesData!$A$2:$A$4955,$A278,ObservedSpeciesData!$D$2:$D$4955,$D278),"")</f>
        <v/>
      </c>
      <c r="M278" s="23" t="str">
        <f>IF(ISNUMBER(AVERAGEIFS(ObservedSpeciesData!M$2:M$4955,ObservedSpeciesData!$A$2:$A$4955,$A278,ObservedSpeciesData!$D$2:$D$4955,$D278)),AVERAGEIFS(ObservedSpeciesData!M$2:M$4955,ObservedSpeciesData!$A$2:$A$4955,$A278,ObservedSpeciesData!$D$2:$D$4955,$D278),"")</f>
        <v/>
      </c>
      <c r="N278" s="23">
        <f>IF(ISNUMBER(AVERAGEIFS(ObservedSpeciesData!N$2:N$4955,ObservedSpeciesData!$A$2:$A$4955,$A278,ObservedSpeciesData!$D$2:$D$4955,$D278)),AVERAGEIFS(ObservedSpeciesData!N$2:N$4955,ObservedSpeciesData!$A$2:$A$4955,$A278,ObservedSpeciesData!$D$2:$D$4955,$D278),"")</f>
        <v>989.10766488888896</v>
      </c>
      <c r="O278" s="23">
        <f>IF(ISNUMBER(AVERAGEIFS(ObservedSpeciesData!O$2:O$4955,ObservedSpeciesData!$A$2:$A$4955,$A278,ObservedSpeciesData!$D$2:$D$4955,$D278)),AVERAGEIFS(ObservedSpeciesData!O$2:O$4955,ObservedSpeciesData!$A$2:$A$4955,$A278,ObservedSpeciesData!$D$2:$D$4955,$D278),"")</f>
        <v>98.910766488888882</v>
      </c>
      <c r="P278" s="23">
        <f>IF(ISNUMBER(AVERAGEIFS(ObservedSpeciesData!P$2:P$4955,ObservedSpeciesData!$A$2:$A$4955,$A278,ObservedSpeciesData!$C$2:$C$4955,$C278,ObservedSpeciesData!$D$2:$D$4955,$D278)),AVERAGEIFS(ObservedSpeciesData!P$2:P$4955,ObservedSpeciesData!$A$2:$A$4955,$A278,ObservedSpeciesData!$C$2:$C$4955,$C278,ObservedSpeciesData!$D$2:$D$4955,$D278),"")</f>
        <v>98.910766488888882</v>
      </c>
      <c r="Q278" s="23"/>
      <c r="R278" s="25">
        <f>IF(ISNUMBER(AVERAGEIFS(ObservedSpeciesData!R$2:R$4955,ObservedSpeciesData!$A$2:$A$4955,$A278,ObservedSpeciesData!$D$2:$D$4955,$D278)),AVERAGEIFS(ObservedSpeciesData!R$2:R$4955,ObservedSpeciesData!$A$2:$A$4955,$A278,ObservedSpeciesData!$D$2:$D$4955,$D278),"")</f>
        <v>97.775831683395495</v>
      </c>
      <c r="S278" s="25">
        <f>IF(ISNUMBER(AVERAGEIFS(ObservedSpeciesData!S$2:S$4955,ObservedSpeciesData!$A$2:$A$4955,$A278,ObservedSpeciesData!$D$2:$D$4955,$D278)),AVERAGEIFS(ObservedSpeciesData!S$2:S$4955,ObservedSpeciesData!$A$2:$A$4955,$A278,ObservedSpeciesData!$D$2:$D$4955,$D278),"")</f>
        <v>0.24999610296368391</v>
      </c>
      <c r="T278" s="23">
        <f>IF(ISNUMBER(AVERAGEIFS(ObservedSpeciesData!T$2:T$4955,ObservedSpeciesData!$A$2:$A$4955,$A278,ObservedSpeciesData!$D$2:$D$4955,$D278)),AVERAGEIFS(ObservedSpeciesData!T$2:T$4955,ObservedSpeciesData!$A$2:$A$4955,$A278,ObservedSpeciesData!$D$2:$D$4955,$D278),"")</f>
        <v>1.9741722136408406</v>
      </c>
      <c r="U278" s="24">
        <f>IF(ISNUMBER(AVERAGEIFS(ObservedSpeciesData!U$2:U$4955,ObservedSpeciesData!$A$2:$A$4955,$A278,ObservedSpeciesData!$C$2:$C$4955,$C278,ObservedSpeciesData!$D$2:$D$4955,$D278)),AVERAGEIFS(ObservedSpeciesData!U$2:U$4955,ObservedSpeciesData!$A$2:$A$4955,$A278,ObservedSpeciesData!$C$2:$C$4955,$C278,ObservedSpeciesData!$D$2:$D$4955,$D278),"")</f>
        <v>0.97775831683395487</v>
      </c>
      <c r="V278" s="23" t="str">
        <f>IF(ISNUMBER(AVERAGEIFS(ObservedSpeciesData!V$2:V$4955,ObservedSpeciesData!$A$2:$A$4955,$A278,ObservedSpeciesData!$D$2:$D$4955,$D278)),AVERAGEIFS(ObservedSpeciesData!V$2:V$4955,ObservedSpeciesData!$A$2:$A$4955,$A278,ObservedSpeciesData!$D$2:$D$4955,$D278),"")</f>
        <v/>
      </c>
      <c r="W278" s="23" t="str">
        <f>IF(ISNUMBER(AVERAGEIFS(ObservedSpeciesData!W$2:W$4955,ObservedSpeciesData!$A$2:$A$4955,$A278,ObservedSpeciesData!$D$2:$D$4955,$D278)),AVERAGEIFS(ObservedSpeciesData!W$2:W$4955,ObservedSpeciesData!$A$2:$A$4955,$A278,ObservedSpeciesData!$D$2:$D$4955,$D278),"")</f>
        <v/>
      </c>
      <c r="X278" s="23" t="str">
        <f>IF(ISNUMBER(AVERAGEIFS(ObservedSpeciesData!X$2:X$4955,ObservedSpeciesData!$A$2:$A$4955,$A278,ObservedSpeciesData!$D$2:$D$4955,$D278)),AVERAGEIFS(ObservedSpeciesData!X$2:X$4955,ObservedSpeciesData!$A$2:$A$4955,$A278,ObservedSpeciesData!$D$2:$D$4955,$D278),"")</f>
        <v/>
      </c>
      <c r="Y278" s="23" t="str">
        <f>IF(ISNUMBER(AVERAGEIFS(ObservedSpeciesData!Y$2:Y$4955,ObservedSpeciesData!$A$2:$A$4955,$A278,ObservedSpeciesData!$D$2:$D$4955,$D278)),AVERAGEIFS(ObservedSpeciesData!Y$2:Y$4955,ObservedSpeciesData!$A$2:$A$4955,$A278,ObservedSpeciesData!$D$2:$D$4955,$D278),"")</f>
        <v/>
      </c>
      <c r="Z278" s="23" t="str">
        <f>IF(ISNUMBER(AVERAGEIFS(ObservedSpeciesData!Z$2:Z$4955,ObservedSpeciesData!$A$2:$A$4955,$A278,ObservedSpeciesData!$D$2:$D$4955,$D278)),AVERAGEIFS(ObservedSpeciesData!Z$2:Z$4955,ObservedSpeciesData!$A$2:$A$4955,$A278,ObservedSpeciesData!$D$2:$D$4955,$D278),"")</f>
        <v/>
      </c>
      <c r="AA278" s="23">
        <f>IF(ISNUMBER(AVERAGEIFS(ObservedSpeciesData!AA$2:AA$4955,ObservedSpeciesData!$A$2:$A$4955,$A278,ObservedSpeciesData!$D$2:$D$4955,$D278)),AVERAGEIFS(ObservedSpeciesData!AA$2:AA$4955,ObservedSpeciesData!$A$2:$A$4955,$A278,ObservedSpeciesData!$D$2:$D$4955,$D278),"")</f>
        <v>28.866666666666664</v>
      </c>
      <c r="AB278" s="24">
        <f>IF(ISNUMBER(AVERAGEIFS(ObservedSpeciesData!AB$2:AB$4955,ObservedSpeciesData!$A$2:$A$4955,$A278,ObservedSpeciesData!$D$2:$D$4955,$D278)),AVERAGEIFS(ObservedSpeciesData!AB$2:AB$4955,ObservedSpeciesData!$A$2:$A$4955,$A278,ObservedSpeciesData!$D$2:$D$4955,$D278),"")</f>
        <v>4.6000000000000006E-2</v>
      </c>
      <c r="AC278" s="24">
        <f>IF(ISNUMBER(AVERAGEIFS(ObservedSpeciesData!AC$2:AC$4955,ObservedSpeciesData!$A$2:$A$4955,$A278,ObservedSpeciesData!$D$2:$D$4955,$D278)),AVERAGEIFS(ObservedSpeciesData!AC$2:AC$4955,ObservedSpeciesData!$A$2:$A$4955,$A278,ObservedSpeciesData!$D$2:$D$4955,$D278),"")</f>
        <v>4.6000000000000006E-2</v>
      </c>
      <c r="AD278" s="23" t="str">
        <f>IF(ISNUMBER(AVERAGEIFS(ObservedSpeciesData!AD$2:AD$4955,ObservedSpeciesData!$A$2:$A$4955,$A278,ObservedSpeciesData!$D$2:$D$4955,$D278)),AVERAGEIFS(ObservedSpeciesData!AD$2:AD$4955,ObservedSpeciesData!$A$2:$A$4955,$A278,ObservedSpeciesData!$D$2:$D$4955,$D278),"")</f>
        <v/>
      </c>
      <c r="AE278" s="24" t="str">
        <f>IF(ISNUMBER(AVERAGEIFS(ObservedSpeciesData!AE$2:AE$4955,ObservedSpeciesData!$A$2:$A$4955,$A278,ObservedSpeciesData!$D$2:$D$4955,$D278)),AVERAGEIFS(ObservedSpeciesData!AE$2:AE$4955,ObservedSpeciesData!$A$2:$A$4955,$A278,ObservedSpeciesData!$D$2:$D$4955,$D278),"")</f>
        <v/>
      </c>
      <c r="AF278" s="23"/>
      <c r="AG278" s="24"/>
      <c r="AH278" s="23">
        <f>IF(ISNUMBER(AVERAGEIFS(ObservedSpeciesData!AH$2:AH$4955,ObservedSpeciesData!$A$2:$A$4955,$A278,ObservedSpeciesData!$D$2:$D$4955,$D278)),AVERAGEIFS(ObservedSpeciesData!AH$2:AH$4955,ObservedSpeciesData!$A$2:$A$4955,$A278,ObservedSpeciesData!$D$2:$D$4955,$D278),"")</f>
        <v>4.5490000000000004</v>
      </c>
      <c r="AI278" s="23">
        <f>IF(ISNUMBER(AVERAGEIFS(ObservedSpeciesData!AI$2:AI$4955,ObservedSpeciesData!$A$2:$A$4955,$A278,ObservedSpeciesData!$C$2:$C$4955,$C278,ObservedSpeciesData!$D$2:$D$4955,$D278)),AVERAGEIFS(ObservedSpeciesData!AI$2:AI$4955,ObservedSpeciesData!$A$2:$A$4955,$A278,ObservedSpeciesData!$C$2:$C$4955,$C278,ObservedSpeciesData!$D$2:$D$4955,$D278),"")</f>
        <v>4.5490000000000004</v>
      </c>
      <c r="AJ278" s="2">
        <f>COUNTIFS(ObservedSpeciesData!$A$2:$A$828,$A278,ObservedSpeciesData!$D$2:$D$828,$D278)</f>
        <v>0</v>
      </c>
      <c r="AK278" s="2">
        <f t="shared" si="4"/>
        <v>12</v>
      </c>
    </row>
    <row r="279" spans="1:37" x14ac:dyDescent="0.25">
      <c r="A279" s="14" t="s">
        <v>111</v>
      </c>
      <c r="B279" t="s">
        <v>80</v>
      </c>
      <c r="C279" t="s">
        <v>106</v>
      </c>
      <c r="D279" s="13">
        <v>42250</v>
      </c>
      <c r="E279">
        <v>1</v>
      </c>
      <c r="F279">
        <v>50</v>
      </c>
      <c r="G279" s="2" t="s">
        <v>87</v>
      </c>
      <c r="H279" s="2" t="s">
        <v>11</v>
      </c>
      <c r="I279">
        <v>5</v>
      </c>
      <c r="J279" s="2" t="s">
        <v>77</v>
      </c>
      <c r="K279" s="2">
        <f>IF(ISNUMBER(AVERAGEIFS(ObservedSpeciesData!K$2:K$4955,ObservedSpeciesData!$A$2:$A$4955,$A279,ObservedSpeciesData!$D$2:$D$4955,$D279)),AVERAGEIFS(ObservedSpeciesData!K$2:K$4955,ObservedSpeciesData!$A$2:$A$4955,$A279,ObservedSpeciesData!$D$2:$D$4955,$D279),"")</f>
        <v>37.5</v>
      </c>
      <c r="L279" s="26" t="str">
        <f>IF(ISNUMBER(AVERAGEIFS(ObservedSpeciesData!L$2:L$4955,ObservedSpeciesData!$A$2:$A$4955,$A279,ObservedSpeciesData!$D$2:$D$4955,$D279)),AVERAGEIFS(ObservedSpeciesData!L$2:L$4955,ObservedSpeciesData!$A$2:$A$4955,$A279,ObservedSpeciesData!$D$2:$D$4955,$D279),"")</f>
        <v/>
      </c>
      <c r="M279" s="23" t="str">
        <f>IF(ISNUMBER(AVERAGEIFS(ObservedSpeciesData!M$2:M$4955,ObservedSpeciesData!$A$2:$A$4955,$A279,ObservedSpeciesData!$D$2:$D$4955,$D279)),AVERAGEIFS(ObservedSpeciesData!M$2:M$4955,ObservedSpeciesData!$A$2:$A$4955,$A279,ObservedSpeciesData!$D$2:$D$4955,$D279),"")</f>
        <v/>
      </c>
      <c r="N279" s="23">
        <f>IF(ISNUMBER(AVERAGEIFS(ObservedSpeciesData!N$2:N$4955,ObservedSpeciesData!$A$2:$A$4955,$A279,ObservedSpeciesData!$D$2:$D$4955,$D279)),AVERAGEIFS(ObservedSpeciesData!N$2:N$4955,ObservedSpeciesData!$A$2:$A$4955,$A279,ObservedSpeciesData!$D$2:$D$4955,$D279),"")</f>
        <v>1114.8714360000001</v>
      </c>
      <c r="O279" s="23">
        <f>IF(ISNUMBER(AVERAGEIFS(ObservedSpeciesData!O$2:O$4955,ObservedSpeciesData!$A$2:$A$4955,$A279,ObservedSpeciesData!$D$2:$D$4955,$D279)),AVERAGEIFS(ObservedSpeciesData!O$2:O$4955,ObservedSpeciesData!$A$2:$A$4955,$A279,ObservedSpeciesData!$D$2:$D$4955,$D279),"")</f>
        <v>111.48714359999998</v>
      </c>
      <c r="P279" s="23">
        <f>IF(ISNUMBER(AVERAGEIFS(ObservedSpeciesData!P$2:P$4955,ObservedSpeciesData!$A$2:$A$4955,$A279,ObservedSpeciesData!$C$2:$C$4955,$C279,ObservedSpeciesData!$D$2:$D$4955,$D279)),AVERAGEIFS(ObservedSpeciesData!P$2:P$4955,ObservedSpeciesData!$A$2:$A$4955,$A279,ObservedSpeciesData!$C$2:$C$4955,$C279,ObservedSpeciesData!$D$2:$D$4955,$D279),"")</f>
        <v>111.48714359999998</v>
      </c>
      <c r="Q279" s="23"/>
      <c r="R279" s="25">
        <f>IF(ISNUMBER(AVERAGEIFS(ObservedSpeciesData!R$2:R$4955,ObservedSpeciesData!$A$2:$A$4955,$A279,ObservedSpeciesData!$D$2:$D$4955,$D279)),AVERAGEIFS(ObservedSpeciesData!R$2:R$4955,ObservedSpeciesData!$A$2:$A$4955,$A279,ObservedSpeciesData!$D$2:$D$4955,$D279),"")</f>
        <v>97.357322362369231</v>
      </c>
      <c r="S279" s="25">
        <f>IF(ISNUMBER(AVERAGEIFS(ObservedSpeciesData!S$2:S$4955,ObservedSpeciesData!$A$2:$A$4955,$A279,ObservedSpeciesData!$D$2:$D$4955,$D279)),AVERAGEIFS(ObservedSpeciesData!S$2:S$4955,ObservedSpeciesData!$A$2:$A$4955,$A279,ObservedSpeciesData!$D$2:$D$4955,$D279),"")</f>
        <v>2.9158769499927104E-2</v>
      </c>
      <c r="T279" s="23">
        <f>IF(ISNUMBER(AVERAGEIFS(ObservedSpeciesData!T$2:T$4955,ObservedSpeciesData!$A$2:$A$4955,$A279,ObservedSpeciesData!$D$2:$D$4955,$D279)),AVERAGEIFS(ObservedSpeciesData!T$2:T$4955,ObservedSpeciesData!$A$2:$A$4955,$A279,ObservedSpeciesData!$D$2:$D$4955,$D279),"")</f>
        <v>2.6135188681308326</v>
      </c>
      <c r="U279" s="24">
        <f>IF(ISNUMBER(AVERAGEIFS(ObservedSpeciesData!U$2:U$4955,ObservedSpeciesData!$A$2:$A$4955,$A279,ObservedSpeciesData!$C$2:$C$4955,$C279,ObservedSpeciesData!$D$2:$D$4955,$D279)),AVERAGEIFS(ObservedSpeciesData!U$2:U$4955,ObservedSpeciesData!$A$2:$A$4955,$A279,ObservedSpeciesData!$C$2:$C$4955,$C279,ObservedSpeciesData!$D$2:$D$4955,$D279),"")</f>
        <v>0.97357322362369236</v>
      </c>
      <c r="V279" s="23" t="str">
        <f>IF(ISNUMBER(AVERAGEIFS(ObservedSpeciesData!V$2:V$4955,ObservedSpeciesData!$A$2:$A$4955,$A279,ObservedSpeciesData!$D$2:$D$4955,$D279)),AVERAGEIFS(ObservedSpeciesData!V$2:V$4955,ObservedSpeciesData!$A$2:$A$4955,$A279,ObservedSpeciesData!$D$2:$D$4955,$D279),"")</f>
        <v/>
      </c>
      <c r="W279" s="23" t="str">
        <f>IF(ISNUMBER(AVERAGEIFS(ObservedSpeciesData!W$2:W$4955,ObservedSpeciesData!$A$2:$A$4955,$A279,ObservedSpeciesData!$D$2:$D$4955,$D279)),AVERAGEIFS(ObservedSpeciesData!W$2:W$4955,ObservedSpeciesData!$A$2:$A$4955,$A279,ObservedSpeciesData!$D$2:$D$4955,$D279),"")</f>
        <v/>
      </c>
      <c r="X279" s="23" t="str">
        <f>IF(ISNUMBER(AVERAGEIFS(ObservedSpeciesData!X$2:X$4955,ObservedSpeciesData!$A$2:$A$4955,$A279,ObservedSpeciesData!$D$2:$D$4955,$D279)),AVERAGEIFS(ObservedSpeciesData!X$2:X$4955,ObservedSpeciesData!$A$2:$A$4955,$A279,ObservedSpeciesData!$D$2:$D$4955,$D279),"")</f>
        <v/>
      </c>
      <c r="Y279" s="23" t="str">
        <f>IF(ISNUMBER(AVERAGEIFS(ObservedSpeciesData!Y$2:Y$4955,ObservedSpeciesData!$A$2:$A$4955,$A279,ObservedSpeciesData!$D$2:$D$4955,$D279)),AVERAGEIFS(ObservedSpeciesData!Y$2:Y$4955,ObservedSpeciesData!$A$2:$A$4955,$A279,ObservedSpeciesData!$D$2:$D$4955,$D279),"")</f>
        <v/>
      </c>
      <c r="Z279" s="23" t="str">
        <f>IF(ISNUMBER(AVERAGEIFS(ObservedSpeciesData!Z$2:Z$4955,ObservedSpeciesData!$A$2:$A$4955,$A279,ObservedSpeciesData!$D$2:$D$4955,$D279)),AVERAGEIFS(ObservedSpeciesData!Z$2:Z$4955,ObservedSpeciesData!$A$2:$A$4955,$A279,ObservedSpeciesData!$D$2:$D$4955,$D279),"")</f>
        <v/>
      </c>
      <c r="AA279" s="23">
        <f>IF(ISNUMBER(AVERAGEIFS(ObservedSpeciesData!AA$2:AA$4955,ObservedSpeciesData!$A$2:$A$4955,$A279,ObservedSpeciesData!$D$2:$D$4955,$D279)),AVERAGEIFS(ObservedSpeciesData!AA$2:AA$4955,ObservedSpeciesData!$A$2:$A$4955,$A279,ObservedSpeciesData!$D$2:$D$4955,$D279),"")</f>
        <v>28.599999999999998</v>
      </c>
      <c r="AB279" s="24">
        <f>IF(ISNUMBER(AVERAGEIFS(ObservedSpeciesData!AB$2:AB$4955,ObservedSpeciesData!$A$2:$A$4955,$A279,ObservedSpeciesData!$D$2:$D$4955,$D279)),AVERAGEIFS(ObservedSpeciesData!AB$2:AB$4955,ObservedSpeciesData!$A$2:$A$4955,$A279,ObservedSpeciesData!$D$2:$D$4955,$D279),"")</f>
        <v>4.5666666666666668E-2</v>
      </c>
      <c r="AC279" s="24">
        <f>IF(ISNUMBER(AVERAGEIFS(ObservedSpeciesData!AC$2:AC$4955,ObservedSpeciesData!$A$2:$A$4955,$A279,ObservedSpeciesData!$D$2:$D$4955,$D279)),AVERAGEIFS(ObservedSpeciesData!AC$2:AC$4955,ObservedSpeciesData!$A$2:$A$4955,$A279,ObservedSpeciesData!$D$2:$D$4955,$D279),"")</f>
        <v>4.5666666666666668E-2</v>
      </c>
      <c r="AD279" s="23" t="str">
        <f>IF(ISNUMBER(AVERAGEIFS(ObservedSpeciesData!AD$2:AD$4955,ObservedSpeciesData!$A$2:$A$4955,$A279,ObservedSpeciesData!$D$2:$D$4955,$D279)),AVERAGEIFS(ObservedSpeciesData!AD$2:AD$4955,ObservedSpeciesData!$A$2:$A$4955,$A279,ObservedSpeciesData!$D$2:$D$4955,$D279),"")</f>
        <v/>
      </c>
      <c r="AE279" s="24" t="str">
        <f>IF(ISNUMBER(AVERAGEIFS(ObservedSpeciesData!AE$2:AE$4955,ObservedSpeciesData!$A$2:$A$4955,$A279,ObservedSpeciesData!$D$2:$D$4955,$D279)),AVERAGEIFS(ObservedSpeciesData!AE$2:AE$4955,ObservedSpeciesData!$A$2:$A$4955,$A279,ObservedSpeciesData!$D$2:$D$4955,$D279),"")</f>
        <v/>
      </c>
      <c r="AF279" s="23"/>
      <c r="AG279" s="24"/>
      <c r="AH279" s="23">
        <f>IF(ISNUMBER(AVERAGEIFS(ObservedSpeciesData!AH$2:AH$4955,ObservedSpeciesData!$A$2:$A$4955,$A279,ObservedSpeciesData!$D$2:$D$4955,$D279)),AVERAGEIFS(ObservedSpeciesData!AH$2:AH$4955,ObservedSpeciesData!$A$2:$A$4955,$A279,ObservedSpeciesData!$D$2:$D$4955,$D279),"")</f>
        <v>5.0739999999999998</v>
      </c>
      <c r="AI279" s="23">
        <f>IF(ISNUMBER(AVERAGEIFS(ObservedSpeciesData!AI$2:AI$4955,ObservedSpeciesData!$A$2:$A$4955,$A279,ObservedSpeciesData!$C$2:$C$4955,$C279,ObservedSpeciesData!$D$2:$D$4955,$D279)),AVERAGEIFS(ObservedSpeciesData!AI$2:AI$4955,ObservedSpeciesData!$A$2:$A$4955,$A279,ObservedSpeciesData!$C$2:$C$4955,$C279,ObservedSpeciesData!$D$2:$D$4955,$D279),"")</f>
        <v>5.0739999999999998</v>
      </c>
      <c r="AJ279" s="2">
        <f>COUNTIFS(ObservedSpeciesData!$A$2:$A$828,$A279,ObservedSpeciesData!$D$2:$D$828,$D279)</f>
        <v>0</v>
      </c>
      <c r="AK279" s="2">
        <f t="shared" si="4"/>
        <v>12</v>
      </c>
    </row>
    <row r="280" spans="1:37" x14ac:dyDescent="0.25">
      <c r="A280" s="14" t="s">
        <v>110</v>
      </c>
      <c r="B280" t="s">
        <v>80</v>
      </c>
      <c r="C280" t="s">
        <v>106</v>
      </c>
      <c r="D280" s="13">
        <v>42250</v>
      </c>
      <c r="E280">
        <v>1</v>
      </c>
      <c r="F280">
        <v>100</v>
      </c>
      <c r="G280" s="2" t="s">
        <v>87</v>
      </c>
      <c r="H280" s="2" t="s">
        <v>11</v>
      </c>
      <c r="I280">
        <v>5</v>
      </c>
      <c r="J280" s="2" t="s">
        <v>77</v>
      </c>
      <c r="K280" s="2">
        <f>IF(ISNUMBER(AVERAGEIFS(ObservedSpeciesData!K$2:K$4955,ObservedSpeciesData!$A$2:$A$4955,$A280,ObservedSpeciesData!$D$2:$D$4955,$D280)),AVERAGEIFS(ObservedSpeciesData!K$2:K$4955,ObservedSpeciesData!$A$2:$A$4955,$A280,ObservedSpeciesData!$D$2:$D$4955,$D280),"")</f>
        <v>75</v>
      </c>
      <c r="L280" s="26" t="str">
        <f>IF(ISNUMBER(AVERAGEIFS(ObservedSpeciesData!L$2:L$4955,ObservedSpeciesData!$A$2:$A$4955,$A280,ObservedSpeciesData!$D$2:$D$4955,$D280)),AVERAGEIFS(ObservedSpeciesData!L$2:L$4955,ObservedSpeciesData!$A$2:$A$4955,$A280,ObservedSpeciesData!$D$2:$D$4955,$D280),"")</f>
        <v/>
      </c>
      <c r="M280" s="23" t="str">
        <f>IF(ISNUMBER(AVERAGEIFS(ObservedSpeciesData!M$2:M$4955,ObservedSpeciesData!$A$2:$A$4955,$A280,ObservedSpeciesData!$D$2:$D$4955,$D280)),AVERAGEIFS(ObservedSpeciesData!M$2:M$4955,ObservedSpeciesData!$A$2:$A$4955,$A280,ObservedSpeciesData!$D$2:$D$4955,$D280),"")</f>
        <v/>
      </c>
      <c r="N280" s="23">
        <f>IF(ISNUMBER(AVERAGEIFS(ObservedSpeciesData!N$2:N$4955,ObservedSpeciesData!$A$2:$A$4955,$A280,ObservedSpeciesData!$D$2:$D$4955,$D280)),AVERAGEIFS(ObservedSpeciesData!N$2:N$4955,ObservedSpeciesData!$A$2:$A$4955,$A280,ObservedSpeciesData!$D$2:$D$4955,$D280),"")</f>
        <v>1083.4235315555554</v>
      </c>
      <c r="O280" s="23">
        <f>IF(ISNUMBER(AVERAGEIFS(ObservedSpeciesData!O$2:O$4955,ObservedSpeciesData!$A$2:$A$4955,$A280,ObservedSpeciesData!$D$2:$D$4955,$D280)),AVERAGEIFS(ObservedSpeciesData!O$2:O$4955,ObservedSpeciesData!$A$2:$A$4955,$A280,ObservedSpeciesData!$D$2:$D$4955,$D280),"")</f>
        <v>108.34235315555554</v>
      </c>
      <c r="P280" s="23">
        <f>IF(ISNUMBER(AVERAGEIFS(ObservedSpeciesData!P$2:P$4955,ObservedSpeciesData!$A$2:$A$4955,$A280,ObservedSpeciesData!$C$2:$C$4955,$C280,ObservedSpeciesData!$D$2:$D$4955,$D280)),AVERAGEIFS(ObservedSpeciesData!P$2:P$4955,ObservedSpeciesData!$A$2:$A$4955,$A280,ObservedSpeciesData!$C$2:$C$4955,$C280,ObservedSpeciesData!$D$2:$D$4955,$D280),"")</f>
        <v>108.34235315555554</v>
      </c>
      <c r="Q280" s="23"/>
      <c r="R280" s="25">
        <f>IF(ISNUMBER(AVERAGEIFS(ObservedSpeciesData!R$2:R$4955,ObservedSpeciesData!$A$2:$A$4955,$A280,ObservedSpeciesData!$D$2:$D$4955,$D280)),AVERAGEIFS(ObservedSpeciesData!R$2:R$4955,ObservedSpeciesData!$A$2:$A$4955,$A280,ObservedSpeciesData!$D$2:$D$4955,$D280),"")</f>
        <v>95.779138494271976</v>
      </c>
      <c r="S280" s="25">
        <f>IF(ISNUMBER(AVERAGEIFS(ObservedSpeciesData!S$2:S$4955,ObservedSpeciesData!$A$2:$A$4955,$A280,ObservedSpeciesData!$D$2:$D$4955,$D280)),AVERAGEIFS(ObservedSpeciesData!S$2:S$4955,ObservedSpeciesData!$A$2:$A$4955,$A280,ObservedSpeciesData!$D$2:$D$4955,$D280),"")</f>
        <v>2.3631665492130609</v>
      </c>
      <c r="T280" s="23">
        <f>IF(ISNUMBER(AVERAGEIFS(ObservedSpeciesData!T$2:T$4955,ObservedSpeciesData!$A$2:$A$4955,$A280,ObservedSpeciesData!$D$2:$D$4955,$D280)),AVERAGEIFS(ObservedSpeciesData!T$2:T$4955,ObservedSpeciesData!$A$2:$A$4955,$A280,ObservedSpeciesData!$D$2:$D$4955,$D280),"")</f>
        <v>1.857694956514953</v>
      </c>
      <c r="U280" s="24">
        <f>IF(ISNUMBER(AVERAGEIFS(ObservedSpeciesData!U$2:U$4955,ObservedSpeciesData!$A$2:$A$4955,$A280,ObservedSpeciesData!$C$2:$C$4955,$C280,ObservedSpeciesData!$D$2:$D$4955,$D280)),AVERAGEIFS(ObservedSpeciesData!U$2:U$4955,ObservedSpeciesData!$A$2:$A$4955,$A280,ObservedSpeciesData!$C$2:$C$4955,$C280,ObservedSpeciesData!$D$2:$D$4955,$D280),"")</f>
        <v>0.95779138494271987</v>
      </c>
      <c r="V280" s="23" t="str">
        <f>IF(ISNUMBER(AVERAGEIFS(ObservedSpeciesData!V$2:V$4955,ObservedSpeciesData!$A$2:$A$4955,$A280,ObservedSpeciesData!$D$2:$D$4955,$D280)),AVERAGEIFS(ObservedSpeciesData!V$2:V$4955,ObservedSpeciesData!$A$2:$A$4955,$A280,ObservedSpeciesData!$D$2:$D$4955,$D280),"")</f>
        <v/>
      </c>
      <c r="W280" s="23" t="str">
        <f>IF(ISNUMBER(AVERAGEIFS(ObservedSpeciesData!W$2:W$4955,ObservedSpeciesData!$A$2:$A$4955,$A280,ObservedSpeciesData!$D$2:$D$4955,$D280)),AVERAGEIFS(ObservedSpeciesData!W$2:W$4955,ObservedSpeciesData!$A$2:$A$4955,$A280,ObservedSpeciesData!$D$2:$D$4955,$D280),"")</f>
        <v/>
      </c>
      <c r="X280" s="23" t="str">
        <f>IF(ISNUMBER(AVERAGEIFS(ObservedSpeciesData!X$2:X$4955,ObservedSpeciesData!$A$2:$A$4955,$A280,ObservedSpeciesData!$D$2:$D$4955,$D280)),AVERAGEIFS(ObservedSpeciesData!X$2:X$4955,ObservedSpeciesData!$A$2:$A$4955,$A280,ObservedSpeciesData!$D$2:$D$4955,$D280),"")</f>
        <v/>
      </c>
      <c r="Y280" s="23" t="str">
        <f>IF(ISNUMBER(AVERAGEIFS(ObservedSpeciesData!Y$2:Y$4955,ObservedSpeciesData!$A$2:$A$4955,$A280,ObservedSpeciesData!$D$2:$D$4955,$D280)),AVERAGEIFS(ObservedSpeciesData!Y$2:Y$4955,ObservedSpeciesData!$A$2:$A$4955,$A280,ObservedSpeciesData!$D$2:$D$4955,$D280),"")</f>
        <v/>
      </c>
      <c r="Z280" s="23" t="str">
        <f>IF(ISNUMBER(AVERAGEIFS(ObservedSpeciesData!Z$2:Z$4955,ObservedSpeciesData!$A$2:$A$4955,$A280,ObservedSpeciesData!$D$2:$D$4955,$D280)),AVERAGEIFS(ObservedSpeciesData!Z$2:Z$4955,ObservedSpeciesData!$A$2:$A$4955,$A280,ObservedSpeciesData!$D$2:$D$4955,$D280),"")</f>
        <v/>
      </c>
      <c r="AA280" s="23">
        <f>IF(ISNUMBER(AVERAGEIFS(ObservedSpeciesData!AA$2:AA$4955,ObservedSpeciesData!$A$2:$A$4955,$A280,ObservedSpeciesData!$D$2:$D$4955,$D280)),AVERAGEIFS(ObservedSpeciesData!AA$2:AA$4955,ObservedSpeciesData!$A$2:$A$4955,$A280,ObservedSpeciesData!$D$2:$D$4955,$D280),"")</f>
        <v>27.866666666666664</v>
      </c>
      <c r="AB280" s="24">
        <f>IF(ISNUMBER(AVERAGEIFS(ObservedSpeciesData!AB$2:AB$4955,ObservedSpeciesData!$A$2:$A$4955,$A280,ObservedSpeciesData!$D$2:$D$4955,$D280)),AVERAGEIFS(ObservedSpeciesData!AB$2:AB$4955,ObservedSpeciesData!$A$2:$A$4955,$A280,ObservedSpeciesData!$D$2:$D$4955,$D280),"")</f>
        <v>4.5000000000000005E-2</v>
      </c>
      <c r="AC280" s="24">
        <f>IF(ISNUMBER(AVERAGEIFS(ObservedSpeciesData!AC$2:AC$4955,ObservedSpeciesData!$A$2:$A$4955,$A280,ObservedSpeciesData!$D$2:$D$4955,$D280)),AVERAGEIFS(ObservedSpeciesData!AC$2:AC$4955,ObservedSpeciesData!$A$2:$A$4955,$A280,ObservedSpeciesData!$D$2:$D$4955,$D280),"")</f>
        <v>4.5000000000000005E-2</v>
      </c>
      <c r="AD280" s="23" t="str">
        <f>IF(ISNUMBER(AVERAGEIFS(ObservedSpeciesData!AD$2:AD$4955,ObservedSpeciesData!$A$2:$A$4955,$A280,ObservedSpeciesData!$D$2:$D$4955,$D280)),AVERAGEIFS(ObservedSpeciesData!AD$2:AD$4955,ObservedSpeciesData!$A$2:$A$4955,$A280,ObservedSpeciesData!$D$2:$D$4955,$D280),"")</f>
        <v/>
      </c>
      <c r="AE280" s="24" t="str">
        <f>IF(ISNUMBER(AVERAGEIFS(ObservedSpeciesData!AE$2:AE$4955,ObservedSpeciesData!$A$2:$A$4955,$A280,ObservedSpeciesData!$D$2:$D$4955,$D280)),AVERAGEIFS(ObservedSpeciesData!AE$2:AE$4955,ObservedSpeciesData!$A$2:$A$4955,$A280,ObservedSpeciesData!$D$2:$D$4955,$D280),"")</f>
        <v/>
      </c>
      <c r="AF280" s="23"/>
      <c r="AG280" s="24"/>
      <c r="AH280" s="23">
        <f>IF(ISNUMBER(AVERAGEIFS(ObservedSpeciesData!AH$2:AH$4955,ObservedSpeciesData!$A$2:$A$4955,$A280,ObservedSpeciesData!$D$2:$D$4955,$D280)),AVERAGEIFS(ObservedSpeciesData!AH$2:AH$4955,ObservedSpeciesData!$A$2:$A$4955,$A280,ObservedSpeciesData!$D$2:$D$4955,$D280),"")</f>
        <v>4.6953333333333331</v>
      </c>
      <c r="AI280" s="23">
        <f>IF(ISNUMBER(AVERAGEIFS(ObservedSpeciesData!AI$2:AI$4955,ObservedSpeciesData!$A$2:$A$4955,$A280,ObservedSpeciesData!$C$2:$C$4955,$C280,ObservedSpeciesData!$D$2:$D$4955,$D280)),AVERAGEIFS(ObservedSpeciesData!AI$2:AI$4955,ObservedSpeciesData!$A$2:$A$4955,$A280,ObservedSpeciesData!$C$2:$C$4955,$C280,ObservedSpeciesData!$D$2:$D$4955,$D280),"")</f>
        <v>4.6953333333333331</v>
      </c>
      <c r="AJ280" s="2">
        <f>COUNTIFS(ObservedSpeciesData!$A$2:$A$828,$A280,ObservedSpeciesData!$D$2:$D$828,$D280)</f>
        <v>0</v>
      </c>
      <c r="AK280" s="2">
        <f t="shared" si="4"/>
        <v>12</v>
      </c>
    </row>
    <row r="281" spans="1:37" x14ac:dyDescent="0.25">
      <c r="A281" s="14" t="s">
        <v>109</v>
      </c>
      <c r="B281" t="s">
        <v>80</v>
      </c>
      <c r="C281" t="s">
        <v>106</v>
      </c>
      <c r="D281" s="13">
        <v>42250</v>
      </c>
      <c r="E281">
        <v>1</v>
      </c>
      <c r="F281">
        <v>200</v>
      </c>
      <c r="G281" s="2" t="s">
        <v>87</v>
      </c>
      <c r="H281" s="2" t="s">
        <v>11</v>
      </c>
      <c r="I281">
        <v>5</v>
      </c>
      <c r="J281" s="2" t="s">
        <v>77</v>
      </c>
      <c r="K281" s="2">
        <f>IF(ISNUMBER(AVERAGEIFS(ObservedSpeciesData!K$2:K$4955,ObservedSpeciesData!$A$2:$A$4955,$A281,ObservedSpeciesData!$D$2:$D$4955,$D281)),AVERAGEIFS(ObservedSpeciesData!K$2:K$4955,ObservedSpeciesData!$A$2:$A$4955,$A281,ObservedSpeciesData!$D$2:$D$4955,$D281),"")</f>
        <v>150</v>
      </c>
      <c r="L281" s="26" t="str">
        <f>IF(ISNUMBER(AVERAGEIFS(ObservedSpeciesData!L$2:L$4955,ObservedSpeciesData!$A$2:$A$4955,$A281,ObservedSpeciesData!$D$2:$D$4955,$D281)),AVERAGEIFS(ObservedSpeciesData!L$2:L$4955,ObservedSpeciesData!$A$2:$A$4955,$A281,ObservedSpeciesData!$D$2:$D$4955,$D281),"")</f>
        <v/>
      </c>
      <c r="M281" s="23" t="str">
        <f>IF(ISNUMBER(AVERAGEIFS(ObservedSpeciesData!M$2:M$4955,ObservedSpeciesData!$A$2:$A$4955,$A281,ObservedSpeciesData!$D$2:$D$4955,$D281)),AVERAGEIFS(ObservedSpeciesData!M$2:M$4955,ObservedSpeciesData!$A$2:$A$4955,$A281,ObservedSpeciesData!$D$2:$D$4955,$D281),"")</f>
        <v/>
      </c>
      <c r="N281" s="23">
        <f>IF(ISNUMBER(AVERAGEIFS(ObservedSpeciesData!N$2:N$4955,ObservedSpeciesData!$A$2:$A$4955,$A281,ObservedSpeciesData!$D$2:$D$4955,$D281)),AVERAGEIFS(ObservedSpeciesData!N$2:N$4955,ObservedSpeciesData!$A$2:$A$4955,$A281,ObservedSpeciesData!$D$2:$D$4955,$D281),"")</f>
        <v>994.45970222222206</v>
      </c>
      <c r="O281" s="23">
        <f>IF(ISNUMBER(AVERAGEIFS(ObservedSpeciesData!O$2:O$4955,ObservedSpeciesData!$A$2:$A$4955,$A281,ObservedSpeciesData!$D$2:$D$4955,$D281)),AVERAGEIFS(ObservedSpeciesData!O$2:O$4955,ObservedSpeciesData!$A$2:$A$4955,$A281,ObservedSpeciesData!$D$2:$D$4955,$D281),"")</f>
        <v>99.445970222222229</v>
      </c>
      <c r="P281" s="23">
        <f>IF(ISNUMBER(AVERAGEIFS(ObservedSpeciesData!P$2:P$4955,ObservedSpeciesData!$A$2:$A$4955,$A281,ObservedSpeciesData!$C$2:$C$4955,$C281,ObservedSpeciesData!$D$2:$D$4955,$D281)),AVERAGEIFS(ObservedSpeciesData!P$2:P$4955,ObservedSpeciesData!$A$2:$A$4955,$A281,ObservedSpeciesData!$C$2:$C$4955,$C281,ObservedSpeciesData!$D$2:$D$4955,$D281),"")</f>
        <v>99.445970222222229</v>
      </c>
      <c r="Q281" s="23"/>
      <c r="R281" s="25">
        <f>IF(ISNUMBER(AVERAGEIFS(ObservedSpeciesData!R$2:R$4955,ObservedSpeciesData!$A$2:$A$4955,$A281,ObservedSpeciesData!$D$2:$D$4955,$D281)),AVERAGEIFS(ObservedSpeciesData!R$2:R$4955,ObservedSpeciesData!$A$2:$A$4955,$A281,ObservedSpeciesData!$D$2:$D$4955,$D281),"")</f>
        <v>97.622521117399515</v>
      </c>
      <c r="S281" s="25">
        <f>IF(ISNUMBER(AVERAGEIFS(ObservedSpeciesData!S$2:S$4955,ObservedSpeciesData!$A$2:$A$4955,$A281,ObservedSpeciesData!$D$2:$D$4955,$D281)),AVERAGEIFS(ObservedSpeciesData!S$2:S$4955,ObservedSpeciesData!$A$2:$A$4955,$A281,ObservedSpeciesData!$D$2:$D$4955,$D281),"")</f>
        <v>5.1069914713242438E-2</v>
      </c>
      <c r="T281" s="23">
        <f>IF(ISNUMBER(AVERAGEIFS(ObservedSpeciesData!T$2:T$4955,ObservedSpeciesData!$A$2:$A$4955,$A281,ObservedSpeciesData!$D$2:$D$4955,$D281)),AVERAGEIFS(ObservedSpeciesData!T$2:T$4955,ObservedSpeciesData!$A$2:$A$4955,$A281,ObservedSpeciesData!$D$2:$D$4955,$D281),"")</f>
        <v>2.3264089678872377</v>
      </c>
      <c r="U281" s="24">
        <f>IF(ISNUMBER(AVERAGEIFS(ObservedSpeciesData!U$2:U$4955,ObservedSpeciesData!$A$2:$A$4955,$A281,ObservedSpeciesData!$C$2:$C$4955,$C281,ObservedSpeciesData!$D$2:$D$4955,$D281)),AVERAGEIFS(ObservedSpeciesData!U$2:U$4955,ObservedSpeciesData!$A$2:$A$4955,$A281,ObservedSpeciesData!$C$2:$C$4955,$C281,ObservedSpeciesData!$D$2:$D$4955,$D281),"")</f>
        <v>0.97622521117399519</v>
      </c>
      <c r="V281" s="23" t="str">
        <f>IF(ISNUMBER(AVERAGEIFS(ObservedSpeciesData!V$2:V$4955,ObservedSpeciesData!$A$2:$A$4955,$A281,ObservedSpeciesData!$D$2:$D$4955,$D281)),AVERAGEIFS(ObservedSpeciesData!V$2:V$4955,ObservedSpeciesData!$A$2:$A$4955,$A281,ObservedSpeciesData!$D$2:$D$4955,$D281),"")</f>
        <v/>
      </c>
      <c r="W281" s="23" t="str">
        <f>IF(ISNUMBER(AVERAGEIFS(ObservedSpeciesData!W$2:W$4955,ObservedSpeciesData!$A$2:$A$4955,$A281,ObservedSpeciesData!$D$2:$D$4955,$D281)),AVERAGEIFS(ObservedSpeciesData!W$2:W$4955,ObservedSpeciesData!$A$2:$A$4955,$A281,ObservedSpeciesData!$D$2:$D$4955,$D281),"")</f>
        <v/>
      </c>
      <c r="X281" s="23" t="str">
        <f>IF(ISNUMBER(AVERAGEIFS(ObservedSpeciesData!X$2:X$4955,ObservedSpeciesData!$A$2:$A$4955,$A281,ObservedSpeciesData!$D$2:$D$4955,$D281)),AVERAGEIFS(ObservedSpeciesData!X$2:X$4955,ObservedSpeciesData!$A$2:$A$4955,$A281,ObservedSpeciesData!$D$2:$D$4955,$D281),"")</f>
        <v/>
      </c>
      <c r="Y281" s="23" t="str">
        <f>IF(ISNUMBER(AVERAGEIFS(ObservedSpeciesData!Y$2:Y$4955,ObservedSpeciesData!$A$2:$A$4955,$A281,ObservedSpeciesData!$D$2:$D$4955,$D281)),AVERAGEIFS(ObservedSpeciesData!Y$2:Y$4955,ObservedSpeciesData!$A$2:$A$4955,$A281,ObservedSpeciesData!$D$2:$D$4955,$D281),"")</f>
        <v/>
      </c>
      <c r="Z281" s="23" t="str">
        <f>IF(ISNUMBER(AVERAGEIFS(ObservedSpeciesData!Z$2:Z$4955,ObservedSpeciesData!$A$2:$A$4955,$A281,ObservedSpeciesData!$D$2:$D$4955,$D281)),AVERAGEIFS(ObservedSpeciesData!Z$2:Z$4955,ObservedSpeciesData!$A$2:$A$4955,$A281,ObservedSpeciesData!$D$2:$D$4955,$D281),"")</f>
        <v/>
      </c>
      <c r="AA281" s="23">
        <f>IF(ISNUMBER(AVERAGEIFS(ObservedSpeciesData!AA$2:AA$4955,ObservedSpeciesData!$A$2:$A$4955,$A281,ObservedSpeciesData!$D$2:$D$4955,$D281)),AVERAGEIFS(ObservedSpeciesData!AA$2:AA$4955,ObservedSpeciesData!$A$2:$A$4955,$A281,ObservedSpeciesData!$D$2:$D$4955,$D281),"")</f>
        <v>28.533333333333331</v>
      </c>
      <c r="AB281" s="24">
        <f>IF(ISNUMBER(AVERAGEIFS(ObservedSpeciesData!AB$2:AB$4955,ObservedSpeciesData!$A$2:$A$4955,$A281,ObservedSpeciesData!$D$2:$D$4955,$D281)),AVERAGEIFS(ObservedSpeciesData!AB$2:AB$4955,ObservedSpeciesData!$A$2:$A$4955,$A281,ObservedSpeciesData!$D$2:$D$4955,$D281),"")</f>
        <v>4.5666666666666668E-2</v>
      </c>
      <c r="AC281" s="24">
        <f>IF(ISNUMBER(AVERAGEIFS(ObservedSpeciesData!AC$2:AC$4955,ObservedSpeciesData!$A$2:$A$4955,$A281,ObservedSpeciesData!$D$2:$D$4955,$D281)),AVERAGEIFS(ObservedSpeciesData!AC$2:AC$4955,ObservedSpeciesData!$A$2:$A$4955,$A281,ObservedSpeciesData!$D$2:$D$4955,$D281),"")</f>
        <v>4.5666666666666668E-2</v>
      </c>
      <c r="AD281" s="23" t="str">
        <f>IF(ISNUMBER(AVERAGEIFS(ObservedSpeciesData!AD$2:AD$4955,ObservedSpeciesData!$A$2:$A$4955,$A281,ObservedSpeciesData!$D$2:$D$4955,$D281)),AVERAGEIFS(ObservedSpeciesData!AD$2:AD$4955,ObservedSpeciesData!$A$2:$A$4955,$A281,ObservedSpeciesData!$D$2:$D$4955,$D281),"")</f>
        <v/>
      </c>
      <c r="AE281" s="24" t="str">
        <f>IF(ISNUMBER(AVERAGEIFS(ObservedSpeciesData!AE$2:AE$4955,ObservedSpeciesData!$A$2:$A$4955,$A281,ObservedSpeciesData!$D$2:$D$4955,$D281)),AVERAGEIFS(ObservedSpeciesData!AE$2:AE$4955,ObservedSpeciesData!$A$2:$A$4955,$A281,ObservedSpeciesData!$D$2:$D$4955,$D281),"")</f>
        <v/>
      </c>
      <c r="AF281" s="23"/>
      <c r="AG281" s="24"/>
      <c r="AH281" s="23">
        <f>IF(ISNUMBER(AVERAGEIFS(ObservedSpeciesData!AH$2:AH$4955,ObservedSpeciesData!$A$2:$A$4955,$A281,ObservedSpeciesData!$D$2:$D$4955,$D281)),AVERAGEIFS(ObservedSpeciesData!AH$2:AH$4955,ObservedSpeciesData!$A$2:$A$4955,$A281,ObservedSpeciesData!$D$2:$D$4955,$D281),"")</f>
        <v>4.4973333333333336</v>
      </c>
      <c r="AI281" s="23">
        <f>IF(ISNUMBER(AVERAGEIFS(ObservedSpeciesData!AI$2:AI$4955,ObservedSpeciesData!$A$2:$A$4955,$A281,ObservedSpeciesData!$C$2:$C$4955,$C281,ObservedSpeciesData!$D$2:$D$4955,$D281)),AVERAGEIFS(ObservedSpeciesData!AI$2:AI$4955,ObservedSpeciesData!$A$2:$A$4955,$A281,ObservedSpeciesData!$C$2:$C$4955,$C281,ObservedSpeciesData!$D$2:$D$4955,$D281),"")</f>
        <v>4.4973333333333336</v>
      </c>
      <c r="AJ281" s="2">
        <f>COUNTIFS(ObservedSpeciesData!$A$2:$A$828,$A281,ObservedSpeciesData!$D$2:$D$828,$D281)</f>
        <v>0</v>
      </c>
      <c r="AK281" s="2">
        <f t="shared" si="4"/>
        <v>12</v>
      </c>
    </row>
    <row r="282" spans="1:37" x14ac:dyDescent="0.25">
      <c r="A282" s="14" t="s">
        <v>108</v>
      </c>
      <c r="B282" t="s">
        <v>80</v>
      </c>
      <c r="C282" t="s">
        <v>106</v>
      </c>
      <c r="D282" s="13">
        <v>42250</v>
      </c>
      <c r="E282">
        <v>1</v>
      </c>
      <c r="F282">
        <v>350</v>
      </c>
      <c r="G282" s="2" t="s">
        <v>87</v>
      </c>
      <c r="H282" s="2" t="s">
        <v>11</v>
      </c>
      <c r="I282">
        <v>5</v>
      </c>
      <c r="J282" s="2" t="s">
        <v>77</v>
      </c>
      <c r="K282" s="2">
        <f>IF(ISNUMBER(AVERAGEIFS(ObservedSpeciesData!K$2:K$4955,ObservedSpeciesData!$A$2:$A$4955,$A282,ObservedSpeciesData!$D$2:$D$4955,$D282)),AVERAGEIFS(ObservedSpeciesData!K$2:K$4955,ObservedSpeciesData!$A$2:$A$4955,$A282,ObservedSpeciesData!$D$2:$D$4955,$D282),"")</f>
        <v>262.5</v>
      </c>
      <c r="L282" s="26" t="str">
        <f>IF(ISNUMBER(AVERAGEIFS(ObservedSpeciesData!L$2:L$4955,ObservedSpeciesData!$A$2:$A$4955,$A282,ObservedSpeciesData!$D$2:$D$4955,$D282)),AVERAGEIFS(ObservedSpeciesData!L$2:L$4955,ObservedSpeciesData!$A$2:$A$4955,$A282,ObservedSpeciesData!$D$2:$D$4955,$D282),"")</f>
        <v/>
      </c>
      <c r="M282" s="23" t="str">
        <f>IF(ISNUMBER(AVERAGEIFS(ObservedSpeciesData!M$2:M$4955,ObservedSpeciesData!$A$2:$A$4955,$A282,ObservedSpeciesData!$D$2:$D$4955,$D282)),AVERAGEIFS(ObservedSpeciesData!M$2:M$4955,ObservedSpeciesData!$A$2:$A$4955,$A282,ObservedSpeciesData!$D$2:$D$4955,$D282),"")</f>
        <v/>
      </c>
      <c r="N282" s="23">
        <f>IF(ISNUMBER(AVERAGEIFS(ObservedSpeciesData!N$2:N$4955,ObservedSpeciesData!$A$2:$A$4955,$A282,ObservedSpeciesData!$D$2:$D$4955,$D282)),AVERAGEIFS(ObservedSpeciesData!N$2:N$4955,ObservedSpeciesData!$A$2:$A$4955,$A282,ObservedSpeciesData!$D$2:$D$4955,$D282),"")</f>
        <v>949.44285955555563</v>
      </c>
      <c r="O282" s="23">
        <f>IF(ISNUMBER(AVERAGEIFS(ObservedSpeciesData!O$2:O$4955,ObservedSpeciesData!$A$2:$A$4955,$A282,ObservedSpeciesData!$D$2:$D$4955,$D282)),AVERAGEIFS(ObservedSpeciesData!O$2:O$4955,ObservedSpeciesData!$A$2:$A$4955,$A282,ObservedSpeciesData!$D$2:$D$4955,$D282),"")</f>
        <v>94.944285955555543</v>
      </c>
      <c r="P282" s="23">
        <f>IF(ISNUMBER(AVERAGEIFS(ObservedSpeciesData!P$2:P$4955,ObservedSpeciesData!$A$2:$A$4955,$A282,ObservedSpeciesData!$C$2:$C$4955,$C282,ObservedSpeciesData!$D$2:$D$4955,$D282)),AVERAGEIFS(ObservedSpeciesData!P$2:P$4955,ObservedSpeciesData!$A$2:$A$4955,$A282,ObservedSpeciesData!$C$2:$C$4955,$C282,ObservedSpeciesData!$D$2:$D$4955,$D282),"")</f>
        <v>94.944285955555543</v>
      </c>
      <c r="Q282" s="23"/>
      <c r="R282" s="25">
        <f>IF(ISNUMBER(AVERAGEIFS(ObservedSpeciesData!R$2:R$4955,ObservedSpeciesData!$A$2:$A$4955,$A282,ObservedSpeciesData!$D$2:$D$4955,$D282)),AVERAGEIFS(ObservedSpeciesData!R$2:R$4955,ObservedSpeciesData!$A$2:$A$4955,$A282,ObservedSpeciesData!$D$2:$D$4955,$D282),"")</f>
        <v>98.399969804029368</v>
      </c>
      <c r="S282" s="25">
        <f>IF(ISNUMBER(AVERAGEIFS(ObservedSpeciesData!S$2:S$4955,ObservedSpeciesData!$A$2:$A$4955,$A282,ObservedSpeciesData!$D$2:$D$4955,$D282)),AVERAGEIFS(ObservedSpeciesData!S$2:S$4955,ObservedSpeciesData!$A$2:$A$4955,$A282,ObservedSpeciesData!$D$2:$D$4955,$D282),"")</f>
        <v>1.7867352773013153E-2</v>
      </c>
      <c r="T282" s="23">
        <f>IF(ISNUMBER(AVERAGEIFS(ObservedSpeciesData!T$2:T$4955,ObservedSpeciesData!$A$2:$A$4955,$A282,ObservedSpeciesData!$D$2:$D$4955,$D282)),AVERAGEIFS(ObservedSpeciesData!T$2:T$4955,ObservedSpeciesData!$A$2:$A$4955,$A282,ObservedSpeciesData!$D$2:$D$4955,$D282),"")</f>
        <v>1.5821628431976178</v>
      </c>
      <c r="U282" s="24">
        <f>IF(ISNUMBER(AVERAGEIFS(ObservedSpeciesData!U$2:U$4955,ObservedSpeciesData!$A$2:$A$4955,$A282,ObservedSpeciesData!$C$2:$C$4955,$C282,ObservedSpeciesData!$D$2:$D$4955,$D282)),AVERAGEIFS(ObservedSpeciesData!U$2:U$4955,ObservedSpeciesData!$A$2:$A$4955,$A282,ObservedSpeciesData!$C$2:$C$4955,$C282,ObservedSpeciesData!$D$2:$D$4955,$D282),"")</f>
        <v>0.98399969804029375</v>
      </c>
      <c r="V282" s="23" t="str">
        <f>IF(ISNUMBER(AVERAGEIFS(ObservedSpeciesData!V$2:V$4955,ObservedSpeciesData!$A$2:$A$4955,$A282,ObservedSpeciesData!$D$2:$D$4955,$D282)),AVERAGEIFS(ObservedSpeciesData!V$2:V$4955,ObservedSpeciesData!$A$2:$A$4955,$A282,ObservedSpeciesData!$D$2:$D$4955,$D282),"")</f>
        <v/>
      </c>
      <c r="W282" s="23" t="str">
        <f>IF(ISNUMBER(AVERAGEIFS(ObservedSpeciesData!W$2:W$4955,ObservedSpeciesData!$A$2:$A$4955,$A282,ObservedSpeciesData!$D$2:$D$4955,$D282)),AVERAGEIFS(ObservedSpeciesData!W$2:W$4955,ObservedSpeciesData!$A$2:$A$4955,$A282,ObservedSpeciesData!$D$2:$D$4955,$D282),"")</f>
        <v/>
      </c>
      <c r="X282" s="23" t="str">
        <f>IF(ISNUMBER(AVERAGEIFS(ObservedSpeciesData!X$2:X$4955,ObservedSpeciesData!$A$2:$A$4955,$A282,ObservedSpeciesData!$D$2:$D$4955,$D282)),AVERAGEIFS(ObservedSpeciesData!X$2:X$4955,ObservedSpeciesData!$A$2:$A$4955,$A282,ObservedSpeciesData!$D$2:$D$4955,$D282),"")</f>
        <v/>
      </c>
      <c r="Y282" s="23" t="str">
        <f>IF(ISNUMBER(AVERAGEIFS(ObservedSpeciesData!Y$2:Y$4955,ObservedSpeciesData!$A$2:$A$4955,$A282,ObservedSpeciesData!$D$2:$D$4955,$D282)),AVERAGEIFS(ObservedSpeciesData!Y$2:Y$4955,ObservedSpeciesData!$A$2:$A$4955,$A282,ObservedSpeciesData!$D$2:$D$4955,$D282),"")</f>
        <v/>
      </c>
      <c r="Z282" s="23" t="str">
        <f>IF(ISNUMBER(AVERAGEIFS(ObservedSpeciesData!Z$2:Z$4955,ObservedSpeciesData!$A$2:$A$4955,$A282,ObservedSpeciesData!$D$2:$D$4955,$D282)),AVERAGEIFS(ObservedSpeciesData!Z$2:Z$4955,ObservedSpeciesData!$A$2:$A$4955,$A282,ObservedSpeciesData!$D$2:$D$4955,$D282),"")</f>
        <v/>
      </c>
      <c r="AA282" s="23">
        <f>IF(ISNUMBER(AVERAGEIFS(ObservedSpeciesData!AA$2:AA$4955,ObservedSpeciesData!$A$2:$A$4955,$A282,ObservedSpeciesData!$D$2:$D$4955,$D282)),AVERAGEIFS(ObservedSpeciesData!AA$2:AA$4955,ObservedSpeciesData!$A$2:$A$4955,$A282,ObservedSpeciesData!$D$2:$D$4955,$D282),"")</f>
        <v>29.166666666666668</v>
      </c>
      <c r="AB282" s="24">
        <f>IF(ISNUMBER(AVERAGEIFS(ObservedSpeciesData!AB$2:AB$4955,ObservedSpeciesData!$A$2:$A$4955,$A282,ObservedSpeciesData!$D$2:$D$4955,$D282)),AVERAGEIFS(ObservedSpeciesData!AB$2:AB$4955,ObservedSpeciesData!$A$2:$A$4955,$A282,ObservedSpeciesData!$D$2:$D$4955,$D282),"")</f>
        <v>4.6666666666666669E-2</v>
      </c>
      <c r="AC282" s="24">
        <f>IF(ISNUMBER(AVERAGEIFS(ObservedSpeciesData!AC$2:AC$4955,ObservedSpeciesData!$A$2:$A$4955,$A282,ObservedSpeciesData!$D$2:$D$4955,$D282)),AVERAGEIFS(ObservedSpeciesData!AC$2:AC$4955,ObservedSpeciesData!$A$2:$A$4955,$A282,ObservedSpeciesData!$D$2:$D$4955,$D282),"")</f>
        <v>4.6666666666666669E-2</v>
      </c>
      <c r="AD282" s="23" t="str">
        <f>IF(ISNUMBER(AVERAGEIFS(ObservedSpeciesData!AD$2:AD$4955,ObservedSpeciesData!$A$2:$A$4955,$A282,ObservedSpeciesData!$D$2:$D$4955,$D282)),AVERAGEIFS(ObservedSpeciesData!AD$2:AD$4955,ObservedSpeciesData!$A$2:$A$4955,$A282,ObservedSpeciesData!$D$2:$D$4955,$D282),"")</f>
        <v/>
      </c>
      <c r="AE282" s="24" t="str">
        <f>IF(ISNUMBER(AVERAGEIFS(ObservedSpeciesData!AE$2:AE$4955,ObservedSpeciesData!$A$2:$A$4955,$A282,ObservedSpeciesData!$D$2:$D$4955,$D282)),AVERAGEIFS(ObservedSpeciesData!AE$2:AE$4955,ObservedSpeciesData!$A$2:$A$4955,$A282,ObservedSpeciesData!$D$2:$D$4955,$D282),"")</f>
        <v/>
      </c>
      <c r="AF282" s="23"/>
      <c r="AG282" s="24"/>
      <c r="AH282" s="23">
        <f>IF(ISNUMBER(AVERAGEIFS(ObservedSpeciesData!AH$2:AH$4955,ObservedSpeciesData!$A$2:$A$4955,$A282,ObservedSpeciesData!$D$2:$D$4955,$D282)),AVERAGEIFS(ObservedSpeciesData!AH$2:AH$4955,ObservedSpeciesData!$A$2:$A$4955,$A282,ObservedSpeciesData!$D$2:$D$4955,$D282),"")</f>
        <v>4.4313333333333338</v>
      </c>
      <c r="AI282" s="23">
        <f>IF(ISNUMBER(AVERAGEIFS(ObservedSpeciesData!AI$2:AI$4955,ObservedSpeciesData!$A$2:$A$4955,$A282,ObservedSpeciesData!$C$2:$C$4955,$C282,ObservedSpeciesData!$D$2:$D$4955,$D282)),AVERAGEIFS(ObservedSpeciesData!AI$2:AI$4955,ObservedSpeciesData!$A$2:$A$4955,$A282,ObservedSpeciesData!$C$2:$C$4955,$C282,ObservedSpeciesData!$D$2:$D$4955,$D282),"")</f>
        <v>4.4313333333333338</v>
      </c>
      <c r="AJ282" s="2">
        <f>COUNTIFS(ObservedSpeciesData!$A$2:$A$828,$A282,ObservedSpeciesData!$D$2:$D$828,$D282)</f>
        <v>0</v>
      </c>
      <c r="AK282" s="2">
        <f t="shared" si="4"/>
        <v>12</v>
      </c>
    </row>
    <row r="283" spans="1:37" x14ac:dyDescent="0.25">
      <c r="A283" s="14" t="s">
        <v>107</v>
      </c>
      <c r="B283" t="s">
        <v>80</v>
      </c>
      <c r="C283" t="s">
        <v>106</v>
      </c>
      <c r="D283" s="13">
        <v>42250</v>
      </c>
      <c r="E283">
        <v>1</v>
      </c>
      <c r="F283">
        <v>500</v>
      </c>
      <c r="G283" s="2" t="s">
        <v>87</v>
      </c>
      <c r="H283" s="2" t="s">
        <v>11</v>
      </c>
      <c r="I283">
        <v>5</v>
      </c>
      <c r="J283" s="2" t="s">
        <v>77</v>
      </c>
      <c r="K283" s="2">
        <f>IF(ISNUMBER(AVERAGEIFS(ObservedSpeciesData!K$2:K$4955,ObservedSpeciesData!$A$2:$A$4955,$A283,ObservedSpeciesData!$D$2:$D$4955,$D283)),AVERAGEIFS(ObservedSpeciesData!K$2:K$4955,ObservedSpeciesData!$A$2:$A$4955,$A283,ObservedSpeciesData!$D$2:$D$4955,$D283),"")</f>
        <v>375</v>
      </c>
      <c r="L283" s="26" t="str">
        <f>IF(ISNUMBER(AVERAGEIFS(ObservedSpeciesData!L$2:L$4955,ObservedSpeciesData!$A$2:$A$4955,$A283,ObservedSpeciesData!$D$2:$D$4955,$D283)),AVERAGEIFS(ObservedSpeciesData!L$2:L$4955,ObservedSpeciesData!$A$2:$A$4955,$A283,ObservedSpeciesData!$D$2:$D$4955,$D283),"")</f>
        <v/>
      </c>
      <c r="M283" s="23" t="str">
        <f>IF(ISNUMBER(AVERAGEIFS(ObservedSpeciesData!M$2:M$4955,ObservedSpeciesData!$A$2:$A$4955,$A283,ObservedSpeciesData!$D$2:$D$4955,$D283)),AVERAGEIFS(ObservedSpeciesData!M$2:M$4955,ObservedSpeciesData!$A$2:$A$4955,$A283,ObservedSpeciesData!$D$2:$D$4955,$D283),"")</f>
        <v/>
      </c>
      <c r="N283" s="23">
        <f>IF(ISNUMBER(AVERAGEIFS(ObservedSpeciesData!N$2:N$4955,ObservedSpeciesData!$A$2:$A$4955,$A283,ObservedSpeciesData!$D$2:$D$4955,$D283)),AVERAGEIFS(ObservedSpeciesData!N$2:N$4955,ObservedSpeciesData!$A$2:$A$4955,$A283,ObservedSpeciesData!$D$2:$D$4955,$D283),"")</f>
        <v>981.60981733333335</v>
      </c>
      <c r="O283" s="23">
        <f>IF(ISNUMBER(AVERAGEIFS(ObservedSpeciesData!O$2:O$4955,ObservedSpeciesData!$A$2:$A$4955,$A283,ObservedSpeciesData!$D$2:$D$4955,$D283)),AVERAGEIFS(ObservedSpeciesData!O$2:O$4955,ObservedSpeciesData!$A$2:$A$4955,$A283,ObservedSpeciesData!$D$2:$D$4955,$D283),"")</f>
        <v>98.160981733333344</v>
      </c>
      <c r="P283" s="23">
        <f>IF(ISNUMBER(AVERAGEIFS(ObservedSpeciesData!P$2:P$4955,ObservedSpeciesData!$A$2:$A$4955,$A283,ObservedSpeciesData!$C$2:$C$4955,$C283,ObservedSpeciesData!$D$2:$D$4955,$D283)),AVERAGEIFS(ObservedSpeciesData!P$2:P$4955,ObservedSpeciesData!$A$2:$A$4955,$A283,ObservedSpeciesData!$C$2:$C$4955,$C283,ObservedSpeciesData!$D$2:$D$4955,$D283),"")</f>
        <v>98.160981733333344</v>
      </c>
      <c r="Q283" s="23"/>
      <c r="R283" s="25">
        <f>IF(ISNUMBER(AVERAGEIFS(ObservedSpeciesData!R$2:R$4955,ObservedSpeciesData!$A$2:$A$4955,$A283,ObservedSpeciesData!$D$2:$D$4955,$D283)),AVERAGEIFS(ObservedSpeciesData!R$2:R$4955,ObservedSpeciesData!$A$2:$A$4955,$A283,ObservedSpeciesData!$D$2:$D$4955,$D283),"")</f>
        <v>97.86917363500767</v>
      </c>
      <c r="S283" s="25">
        <f>IF(ISNUMBER(AVERAGEIFS(ObservedSpeciesData!S$2:S$4955,ObservedSpeciesData!$A$2:$A$4955,$A283,ObservedSpeciesData!$D$2:$D$4955,$D283)),AVERAGEIFS(ObservedSpeciesData!S$2:S$4955,ObservedSpeciesData!$A$2:$A$4955,$A283,ObservedSpeciesData!$D$2:$D$4955,$D283),"")</f>
        <v>3.8769707934866886E-2</v>
      </c>
      <c r="T283" s="23">
        <f>IF(ISNUMBER(AVERAGEIFS(ObservedSpeciesData!T$2:T$4955,ObservedSpeciesData!$A$2:$A$4955,$A283,ObservedSpeciesData!$D$2:$D$4955,$D283)),AVERAGEIFS(ObservedSpeciesData!T$2:T$4955,ObservedSpeciesData!$A$2:$A$4955,$A283,ObservedSpeciesData!$D$2:$D$4955,$D283),"")</f>
        <v>2.0920566570574604</v>
      </c>
      <c r="U283" s="24">
        <f>IF(ISNUMBER(AVERAGEIFS(ObservedSpeciesData!U$2:U$4955,ObservedSpeciesData!$A$2:$A$4955,$A283,ObservedSpeciesData!$C$2:$C$4955,$C283,ObservedSpeciesData!$D$2:$D$4955,$D283)),AVERAGEIFS(ObservedSpeciesData!U$2:U$4955,ObservedSpeciesData!$A$2:$A$4955,$A283,ObservedSpeciesData!$C$2:$C$4955,$C283,ObservedSpeciesData!$D$2:$D$4955,$D283),"")</f>
        <v>0.97869173635007678</v>
      </c>
      <c r="V283" s="23" t="str">
        <f>IF(ISNUMBER(AVERAGEIFS(ObservedSpeciesData!V$2:V$4955,ObservedSpeciesData!$A$2:$A$4955,$A283,ObservedSpeciesData!$D$2:$D$4955,$D283)),AVERAGEIFS(ObservedSpeciesData!V$2:V$4955,ObservedSpeciesData!$A$2:$A$4955,$A283,ObservedSpeciesData!$D$2:$D$4955,$D283),"")</f>
        <v/>
      </c>
      <c r="W283" s="23" t="str">
        <f>IF(ISNUMBER(AVERAGEIFS(ObservedSpeciesData!W$2:W$4955,ObservedSpeciesData!$A$2:$A$4955,$A283,ObservedSpeciesData!$D$2:$D$4955,$D283)),AVERAGEIFS(ObservedSpeciesData!W$2:W$4955,ObservedSpeciesData!$A$2:$A$4955,$A283,ObservedSpeciesData!$D$2:$D$4955,$D283),"")</f>
        <v/>
      </c>
      <c r="X283" s="23" t="str">
        <f>IF(ISNUMBER(AVERAGEIFS(ObservedSpeciesData!X$2:X$4955,ObservedSpeciesData!$A$2:$A$4955,$A283,ObservedSpeciesData!$D$2:$D$4955,$D283)),AVERAGEIFS(ObservedSpeciesData!X$2:X$4955,ObservedSpeciesData!$A$2:$A$4955,$A283,ObservedSpeciesData!$D$2:$D$4955,$D283),"")</f>
        <v/>
      </c>
      <c r="Y283" s="23" t="str">
        <f>IF(ISNUMBER(AVERAGEIFS(ObservedSpeciesData!Y$2:Y$4955,ObservedSpeciesData!$A$2:$A$4955,$A283,ObservedSpeciesData!$D$2:$D$4955,$D283)),AVERAGEIFS(ObservedSpeciesData!Y$2:Y$4955,ObservedSpeciesData!$A$2:$A$4955,$A283,ObservedSpeciesData!$D$2:$D$4955,$D283),"")</f>
        <v/>
      </c>
      <c r="Z283" s="23" t="str">
        <f>IF(ISNUMBER(AVERAGEIFS(ObservedSpeciesData!Z$2:Z$4955,ObservedSpeciesData!$A$2:$A$4955,$A283,ObservedSpeciesData!$D$2:$D$4955,$D283)),AVERAGEIFS(ObservedSpeciesData!Z$2:Z$4955,ObservedSpeciesData!$A$2:$A$4955,$A283,ObservedSpeciesData!$D$2:$D$4955,$D283),"")</f>
        <v/>
      </c>
      <c r="AA283" s="23">
        <f>IF(ISNUMBER(AVERAGEIFS(ObservedSpeciesData!AA$2:AA$4955,ObservedSpeciesData!$A$2:$A$4955,$A283,ObservedSpeciesData!$D$2:$D$4955,$D283)),AVERAGEIFS(ObservedSpeciesData!AA$2:AA$4955,ObservedSpeciesData!$A$2:$A$4955,$A283,ObservedSpeciesData!$D$2:$D$4955,$D283),"")</f>
        <v>28.7</v>
      </c>
      <c r="AB283" s="24">
        <f>IF(ISNUMBER(AVERAGEIFS(ObservedSpeciesData!AB$2:AB$4955,ObservedSpeciesData!$A$2:$A$4955,$A283,ObservedSpeciesData!$D$2:$D$4955,$D283)),AVERAGEIFS(ObservedSpeciesData!AB$2:AB$4955,ObservedSpeciesData!$A$2:$A$4955,$A283,ObservedSpeciesData!$D$2:$D$4955,$D283),"")</f>
        <v>4.6000000000000006E-2</v>
      </c>
      <c r="AC283" s="24">
        <f>IF(ISNUMBER(AVERAGEIFS(ObservedSpeciesData!AC$2:AC$4955,ObservedSpeciesData!$A$2:$A$4955,$A283,ObservedSpeciesData!$D$2:$D$4955,$D283)),AVERAGEIFS(ObservedSpeciesData!AC$2:AC$4955,ObservedSpeciesData!$A$2:$A$4955,$A283,ObservedSpeciesData!$D$2:$D$4955,$D283),"")</f>
        <v>4.6000000000000006E-2</v>
      </c>
      <c r="AD283" s="23" t="str">
        <f>IF(ISNUMBER(AVERAGEIFS(ObservedSpeciesData!AD$2:AD$4955,ObservedSpeciesData!$A$2:$A$4955,$A283,ObservedSpeciesData!$D$2:$D$4955,$D283)),AVERAGEIFS(ObservedSpeciesData!AD$2:AD$4955,ObservedSpeciesData!$A$2:$A$4955,$A283,ObservedSpeciesData!$D$2:$D$4955,$D283),"")</f>
        <v/>
      </c>
      <c r="AE283" s="24" t="str">
        <f>IF(ISNUMBER(AVERAGEIFS(ObservedSpeciesData!AE$2:AE$4955,ObservedSpeciesData!$A$2:$A$4955,$A283,ObservedSpeciesData!$D$2:$D$4955,$D283)),AVERAGEIFS(ObservedSpeciesData!AE$2:AE$4955,ObservedSpeciesData!$A$2:$A$4955,$A283,ObservedSpeciesData!$D$2:$D$4955,$D283),"")</f>
        <v/>
      </c>
      <c r="AF283" s="23"/>
      <c r="AG283" s="24"/>
      <c r="AH283" s="23">
        <f>IF(ISNUMBER(AVERAGEIFS(ObservedSpeciesData!AH$2:AH$4955,ObservedSpeciesData!$A$2:$A$4955,$A283,ObservedSpeciesData!$D$2:$D$4955,$D283)),AVERAGEIFS(ObservedSpeciesData!AH$2:AH$4955,ObservedSpeciesData!$A$2:$A$4955,$A283,ObservedSpeciesData!$D$2:$D$4955,$D283),"")</f>
        <v>4.4630000000000001</v>
      </c>
      <c r="AI283" s="23">
        <f>IF(ISNUMBER(AVERAGEIFS(ObservedSpeciesData!AI$2:AI$4955,ObservedSpeciesData!$A$2:$A$4955,$A283,ObservedSpeciesData!$C$2:$C$4955,$C283,ObservedSpeciesData!$D$2:$D$4955,$D283)),AVERAGEIFS(ObservedSpeciesData!AI$2:AI$4955,ObservedSpeciesData!$A$2:$A$4955,$A283,ObservedSpeciesData!$C$2:$C$4955,$C283,ObservedSpeciesData!$D$2:$D$4955,$D283),"")</f>
        <v>4.4630000000000001</v>
      </c>
      <c r="AJ283" s="2">
        <f>COUNTIFS(ObservedSpeciesData!$A$2:$A$828,$A283,ObservedSpeciesData!$D$2:$D$828,$D283)</f>
        <v>0</v>
      </c>
      <c r="AK283" s="2">
        <f t="shared" si="4"/>
        <v>12</v>
      </c>
    </row>
    <row r="284" spans="1:37" x14ac:dyDescent="0.25">
      <c r="A284" s="14" t="s">
        <v>112</v>
      </c>
      <c r="B284" t="s">
        <v>80</v>
      </c>
      <c r="C284" t="s">
        <v>106</v>
      </c>
      <c r="D284" s="13">
        <v>42261</v>
      </c>
      <c r="E284">
        <v>1</v>
      </c>
      <c r="F284">
        <v>0</v>
      </c>
      <c r="G284" s="2" t="s">
        <v>87</v>
      </c>
      <c r="H284" s="2" t="s">
        <v>11</v>
      </c>
      <c r="I284">
        <v>6</v>
      </c>
      <c r="J284" s="2" t="s">
        <v>88</v>
      </c>
      <c r="K284" s="2">
        <f>IF(ISNUMBER(AVERAGEIFS(ObservedSpeciesData!K$2:K$4955,ObservedSpeciesData!$A$2:$A$4955,$A284,ObservedSpeciesData!$D$2:$D$4955,$D284)),AVERAGEIFS(ObservedSpeciesData!K$2:K$4955,ObservedSpeciesData!$A$2:$A$4955,$A284,ObservedSpeciesData!$D$2:$D$4955,$D284),"")</f>
        <v>0</v>
      </c>
      <c r="L284" s="26">
        <f>IF(ISNUMBER(AVERAGEIFS(ObservedSpeciesData!L$2:L$4955,ObservedSpeciesData!$A$2:$A$4955,$A284,ObservedSpeciesData!$D$2:$D$4955,$D284)),AVERAGEIFS(ObservedSpeciesData!L$2:L$4955,ObservedSpeciesData!$A$2:$A$4955,$A284,ObservedSpeciesData!$D$2:$D$4955,$D284),"")</f>
        <v>1380.5</v>
      </c>
      <c r="M284" s="23">
        <f>IF(ISNUMBER(AVERAGEIFS(ObservedSpeciesData!M$2:M$4955,ObservedSpeciesData!$A$2:$A$4955,$A284,ObservedSpeciesData!$D$2:$D$4955,$D284)),AVERAGEIFS(ObservedSpeciesData!M$2:M$4955,ObservedSpeciesData!$A$2:$A$4955,$A284,ObservedSpeciesData!$D$2:$D$4955,$D284),"")</f>
        <v>138.05000000000001</v>
      </c>
      <c r="N284" s="23" t="str">
        <f>IF(ISNUMBER(AVERAGEIFS(ObservedSpeciesData!N$2:N$4955,ObservedSpeciesData!$A$2:$A$4955,$A284,ObservedSpeciesData!$D$2:$D$4955,$D284)),AVERAGEIFS(ObservedSpeciesData!N$2:N$4955,ObservedSpeciesData!$A$2:$A$4955,$A284,ObservedSpeciesData!$D$2:$D$4955,$D284),"")</f>
        <v/>
      </c>
      <c r="O284" s="23" t="str">
        <f>IF(ISNUMBER(AVERAGEIFS(ObservedSpeciesData!O$2:O$4955,ObservedSpeciesData!$A$2:$A$4955,$A284,ObservedSpeciesData!$D$2:$D$4955,$D284)),AVERAGEIFS(ObservedSpeciesData!O$2:O$4955,ObservedSpeciesData!$A$2:$A$4955,$A284,ObservedSpeciesData!$D$2:$D$4955,$D284),"")</f>
        <v/>
      </c>
      <c r="P284" s="23" t="str">
        <f>IF(ISNUMBER(AVERAGEIFS(ObservedSpeciesData!P$2:P$4955,ObservedSpeciesData!$A$2:$A$4955,$A284,ObservedSpeciesData!$C$2:$C$4955,$C284,ObservedSpeciesData!$D$2:$D$4955,$D284)),AVERAGEIFS(ObservedSpeciesData!P$2:P$4955,ObservedSpeciesData!$A$2:$A$4955,$A284,ObservedSpeciesData!$C$2:$C$4955,$C284,ObservedSpeciesData!$D$2:$D$4955,$D284),"")</f>
        <v/>
      </c>
      <c r="Q284" s="23"/>
      <c r="R284" s="25" t="str">
        <f>IF(ISNUMBER(AVERAGEIFS(ObservedSpeciesData!R$2:R$4955,ObservedSpeciesData!$A$2:$A$4955,$A284,ObservedSpeciesData!$D$2:$D$4955,$D284)),AVERAGEIFS(ObservedSpeciesData!R$2:R$4955,ObservedSpeciesData!$A$2:$A$4955,$A284,ObservedSpeciesData!$D$2:$D$4955,$D284),"")</f>
        <v/>
      </c>
      <c r="S284" s="25" t="str">
        <f>IF(ISNUMBER(AVERAGEIFS(ObservedSpeciesData!S$2:S$4955,ObservedSpeciesData!$A$2:$A$4955,$A284,ObservedSpeciesData!$D$2:$D$4955,$D284)),AVERAGEIFS(ObservedSpeciesData!S$2:S$4955,ObservedSpeciesData!$A$2:$A$4955,$A284,ObservedSpeciesData!$D$2:$D$4955,$D284),"")</f>
        <v/>
      </c>
      <c r="T284" s="23" t="str">
        <f>IF(ISNUMBER(AVERAGEIFS(ObservedSpeciesData!T$2:T$4955,ObservedSpeciesData!$A$2:$A$4955,$A284,ObservedSpeciesData!$D$2:$D$4955,$D284)),AVERAGEIFS(ObservedSpeciesData!T$2:T$4955,ObservedSpeciesData!$A$2:$A$4955,$A284,ObservedSpeciesData!$D$2:$D$4955,$D284),"")</f>
        <v/>
      </c>
      <c r="U284" s="24" t="str">
        <f>IF(ISNUMBER(AVERAGEIFS(ObservedSpeciesData!U$2:U$4955,ObservedSpeciesData!$A$2:$A$4955,$A284,ObservedSpeciesData!$C$2:$C$4955,$C284,ObservedSpeciesData!$D$2:$D$4955,$D284)),AVERAGEIFS(ObservedSpeciesData!U$2:U$4955,ObservedSpeciesData!$A$2:$A$4955,$A284,ObservedSpeciesData!$C$2:$C$4955,$C284,ObservedSpeciesData!$D$2:$D$4955,$D284),"")</f>
        <v/>
      </c>
      <c r="V284" s="23" t="str">
        <f>IF(ISNUMBER(AVERAGEIFS(ObservedSpeciesData!V$2:V$4955,ObservedSpeciesData!$A$2:$A$4955,$A284,ObservedSpeciesData!$D$2:$D$4955,$D284)),AVERAGEIFS(ObservedSpeciesData!V$2:V$4955,ObservedSpeciesData!$A$2:$A$4955,$A284,ObservedSpeciesData!$D$2:$D$4955,$D284),"")</f>
        <v/>
      </c>
      <c r="W284" s="23" t="str">
        <f>IF(ISNUMBER(AVERAGEIFS(ObservedSpeciesData!W$2:W$4955,ObservedSpeciesData!$A$2:$A$4955,$A284,ObservedSpeciesData!$D$2:$D$4955,$D284)),AVERAGEIFS(ObservedSpeciesData!W$2:W$4955,ObservedSpeciesData!$A$2:$A$4955,$A284,ObservedSpeciesData!$D$2:$D$4955,$D284),"")</f>
        <v/>
      </c>
      <c r="X284" s="23" t="str">
        <f>IF(ISNUMBER(AVERAGEIFS(ObservedSpeciesData!X$2:X$4955,ObservedSpeciesData!$A$2:$A$4955,$A284,ObservedSpeciesData!$D$2:$D$4955,$D284)),AVERAGEIFS(ObservedSpeciesData!X$2:X$4955,ObservedSpeciesData!$A$2:$A$4955,$A284,ObservedSpeciesData!$D$2:$D$4955,$D284),"")</f>
        <v/>
      </c>
      <c r="Y284" s="23" t="str">
        <f>IF(ISNUMBER(AVERAGEIFS(ObservedSpeciesData!Y$2:Y$4955,ObservedSpeciesData!$A$2:$A$4955,$A284,ObservedSpeciesData!$D$2:$D$4955,$D284)),AVERAGEIFS(ObservedSpeciesData!Y$2:Y$4955,ObservedSpeciesData!$A$2:$A$4955,$A284,ObservedSpeciesData!$D$2:$D$4955,$D284),"")</f>
        <v/>
      </c>
      <c r="Z284" s="23" t="str">
        <f>IF(ISNUMBER(AVERAGEIFS(ObservedSpeciesData!Z$2:Z$4955,ObservedSpeciesData!$A$2:$A$4955,$A284,ObservedSpeciesData!$D$2:$D$4955,$D284)),AVERAGEIFS(ObservedSpeciesData!Z$2:Z$4955,ObservedSpeciesData!$A$2:$A$4955,$A284,ObservedSpeciesData!$D$2:$D$4955,$D284),"")</f>
        <v/>
      </c>
      <c r="AA284" s="23">
        <f>IF(ISNUMBER(AVERAGEIFS(ObservedSpeciesData!AA$2:AA$4955,ObservedSpeciesData!$A$2:$A$4955,$A284,ObservedSpeciesData!$D$2:$D$4955,$D284)),AVERAGEIFS(ObservedSpeciesData!AA$2:AA$4955,ObservedSpeciesData!$A$2:$A$4955,$A284,ObservedSpeciesData!$D$2:$D$4955,$D284),"")</f>
        <v>31.3</v>
      </c>
      <c r="AB284" s="24">
        <f>IF(ISNUMBER(AVERAGEIFS(ObservedSpeciesData!AB$2:AB$4955,ObservedSpeciesData!$A$2:$A$4955,$A284,ObservedSpeciesData!$D$2:$D$4955,$D284)),AVERAGEIFS(ObservedSpeciesData!AB$2:AB$4955,ObservedSpeciesData!$A$2:$A$4955,$A284,ObservedSpeciesData!$D$2:$D$4955,$D284),"")</f>
        <v>5.000000000000001E-2</v>
      </c>
      <c r="AC284" s="24">
        <f>IF(ISNUMBER(AVERAGEIFS(ObservedSpeciesData!AC$2:AC$4955,ObservedSpeciesData!$A$2:$A$4955,$A284,ObservedSpeciesData!$D$2:$D$4955,$D284)),AVERAGEIFS(ObservedSpeciesData!AC$2:AC$4955,ObservedSpeciesData!$A$2:$A$4955,$A284,ObservedSpeciesData!$D$2:$D$4955,$D284),"")</f>
        <v>5.000000000000001E-2</v>
      </c>
      <c r="AD284" s="23" t="str">
        <f>IF(ISNUMBER(AVERAGEIFS(ObservedSpeciesData!AD$2:AD$4955,ObservedSpeciesData!$A$2:$A$4955,$A284,ObservedSpeciesData!$D$2:$D$4955,$D284)),AVERAGEIFS(ObservedSpeciesData!AD$2:AD$4955,ObservedSpeciesData!$A$2:$A$4955,$A284,ObservedSpeciesData!$D$2:$D$4955,$D284),"")</f>
        <v/>
      </c>
      <c r="AE284" s="24" t="str">
        <f>IF(ISNUMBER(AVERAGEIFS(ObservedSpeciesData!AE$2:AE$4955,ObservedSpeciesData!$A$2:$A$4955,$A284,ObservedSpeciesData!$D$2:$D$4955,$D284)),AVERAGEIFS(ObservedSpeciesData!AE$2:AE$4955,ObservedSpeciesData!$A$2:$A$4955,$A284,ObservedSpeciesData!$D$2:$D$4955,$D284),"")</f>
        <v/>
      </c>
      <c r="AF284" s="23"/>
      <c r="AG284" s="24"/>
      <c r="AH284" s="23" t="str">
        <f>IF(ISNUMBER(AVERAGEIFS(ObservedSpeciesData!AH$2:AH$4955,ObservedSpeciesData!$A$2:$A$4955,$A284,ObservedSpeciesData!$D$2:$D$4955,$D284)),AVERAGEIFS(ObservedSpeciesData!AH$2:AH$4955,ObservedSpeciesData!$A$2:$A$4955,$A284,ObservedSpeciesData!$D$2:$D$4955,$D284),"")</f>
        <v/>
      </c>
      <c r="AI284" s="23" t="str">
        <f>IF(ISNUMBER(AVERAGEIFS(ObservedSpeciesData!AI$2:AI$4955,ObservedSpeciesData!$A$2:$A$4955,$A284,ObservedSpeciesData!$C$2:$C$4955,$C284,ObservedSpeciesData!$D$2:$D$4955,$D284)),AVERAGEIFS(ObservedSpeciesData!AI$2:AI$4955,ObservedSpeciesData!$A$2:$A$4955,$A284,ObservedSpeciesData!$C$2:$C$4955,$C284,ObservedSpeciesData!$D$2:$D$4955,$D284),"")</f>
        <v/>
      </c>
      <c r="AJ284" s="2">
        <f>COUNTIFS(ObservedSpeciesData!$A$2:$A$828,$A284,ObservedSpeciesData!$D$2:$D$828,$D284)</f>
        <v>0</v>
      </c>
      <c r="AK284" s="2">
        <f t="shared" si="4"/>
        <v>4</v>
      </c>
    </row>
    <row r="285" spans="1:37" x14ac:dyDescent="0.25">
      <c r="A285" s="14" t="s">
        <v>111</v>
      </c>
      <c r="B285" t="s">
        <v>80</v>
      </c>
      <c r="C285" t="s">
        <v>106</v>
      </c>
      <c r="D285" s="13">
        <v>42261</v>
      </c>
      <c r="E285">
        <v>1</v>
      </c>
      <c r="F285">
        <v>50</v>
      </c>
      <c r="G285" s="2" t="s">
        <v>87</v>
      </c>
      <c r="H285" s="2" t="s">
        <v>11</v>
      </c>
      <c r="I285">
        <v>6</v>
      </c>
      <c r="J285" s="2" t="s">
        <v>88</v>
      </c>
      <c r="K285" s="2">
        <f>IF(ISNUMBER(AVERAGEIFS(ObservedSpeciesData!K$2:K$4955,ObservedSpeciesData!$A$2:$A$4955,$A285,ObservedSpeciesData!$D$2:$D$4955,$D285)),AVERAGEIFS(ObservedSpeciesData!K$2:K$4955,ObservedSpeciesData!$A$2:$A$4955,$A285,ObservedSpeciesData!$D$2:$D$4955,$D285),"")</f>
        <v>37.5</v>
      </c>
      <c r="L285" s="26">
        <f>IF(ISNUMBER(AVERAGEIFS(ObservedSpeciesData!L$2:L$4955,ObservedSpeciesData!$A$2:$A$4955,$A285,ObservedSpeciesData!$D$2:$D$4955,$D285)),AVERAGEIFS(ObservedSpeciesData!L$2:L$4955,ObservedSpeciesData!$A$2:$A$4955,$A285,ObservedSpeciesData!$D$2:$D$4955,$D285),"")</f>
        <v>1338</v>
      </c>
      <c r="M285" s="23">
        <f>IF(ISNUMBER(AVERAGEIFS(ObservedSpeciesData!M$2:M$4955,ObservedSpeciesData!$A$2:$A$4955,$A285,ObservedSpeciesData!$D$2:$D$4955,$D285)),AVERAGEIFS(ObservedSpeciesData!M$2:M$4955,ObservedSpeciesData!$A$2:$A$4955,$A285,ObservedSpeciesData!$D$2:$D$4955,$D285),"")</f>
        <v>133.79999999999998</v>
      </c>
      <c r="N285" s="23" t="str">
        <f>IF(ISNUMBER(AVERAGEIFS(ObservedSpeciesData!N$2:N$4955,ObservedSpeciesData!$A$2:$A$4955,$A285,ObservedSpeciesData!$D$2:$D$4955,$D285)),AVERAGEIFS(ObservedSpeciesData!N$2:N$4955,ObservedSpeciesData!$A$2:$A$4955,$A285,ObservedSpeciesData!$D$2:$D$4955,$D285),"")</f>
        <v/>
      </c>
      <c r="O285" s="23" t="str">
        <f>IF(ISNUMBER(AVERAGEIFS(ObservedSpeciesData!O$2:O$4955,ObservedSpeciesData!$A$2:$A$4955,$A285,ObservedSpeciesData!$D$2:$D$4955,$D285)),AVERAGEIFS(ObservedSpeciesData!O$2:O$4955,ObservedSpeciesData!$A$2:$A$4955,$A285,ObservedSpeciesData!$D$2:$D$4955,$D285),"")</f>
        <v/>
      </c>
      <c r="P285" s="23" t="str">
        <f>IF(ISNUMBER(AVERAGEIFS(ObservedSpeciesData!P$2:P$4955,ObservedSpeciesData!$A$2:$A$4955,$A285,ObservedSpeciesData!$C$2:$C$4955,$C285,ObservedSpeciesData!$D$2:$D$4955,$D285)),AVERAGEIFS(ObservedSpeciesData!P$2:P$4955,ObservedSpeciesData!$A$2:$A$4955,$A285,ObservedSpeciesData!$C$2:$C$4955,$C285,ObservedSpeciesData!$D$2:$D$4955,$D285),"")</f>
        <v/>
      </c>
      <c r="Q285" s="23"/>
      <c r="R285" s="25" t="str">
        <f>IF(ISNUMBER(AVERAGEIFS(ObservedSpeciesData!R$2:R$4955,ObservedSpeciesData!$A$2:$A$4955,$A285,ObservedSpeciesData!$D$2:$D$4955,$D285)),AVERAGEIFS(ObservedSpeciesData!R$2:R$4955,ObservedSpeciesData!$A$2:$A$4955,$A285,ObservedSpeciesData!$D$2:$D$4955,$D285),"")</f>
        <v/>
      </c>
      <c r="S285" s="25" t="str">
        <f>IF(ISNUMBER(AVERAGEIFS(ObservedSpeciesData!S$2:S$4955,ObservedSpeciesData!$A$2:$A$4955,$A285,ObservedSpeciesData!$D$2:$D$4955,$D285)),AVERAGEIFS(ObservedSpeciesData!S$2:S$4955,ObservedSpeciesData!$A$2:$A$4955,$A285,ObservedSpeciesData!$D$2:$D$4955,$D285),"")</f>
        <v/>
      </c>
      <c r="T285" s="23" t="str">
        <f>IF(ISNUMBER(AVERAGEIFS(ObservedSpeciesData!T$2:T$4955,ObservedSpeciesData!$A$2:$A$4955,$A285,ObservedSpeciesData!$D$2:$D$4955,$D285)),AVERAGEIFS(ObservedSpeciesData!T$2:T$4955,ObservedSpeciesData!$A$2:$A$4955,$A285,ObservedSpeciesData!$D$2:$D$4955,$D285),"")</f>
        <v/>
      </c>
      <c r="U285" s="24" t="str">
        <f>IF(ISNUMBER(AVERAGEIFS(ObservedSpeciesData!U$2:U$4955,ObservedSpeciesData!$A$2:$A$4955,$A285,ObservedSpeciesData!$C$2:$C$4955,$C285,ObservedSpeciesData!$D$2:$D$4955,$D285)),AVERAGEIFS(ObservedSpeciesData!U$2:U$4955,ObservedSpeciesData!$A$2:$A$4955,$A285,ObservedSpeciesData!$C$2:$C$4955,$C285,ObservedSpeciesData!$D$2:$D$4955,$D285),"")</f>
        <v/>
      </c>
      <c r="V285" s="23" t="str">
        <f>IF(ISNUMBER(AVERAGEIFS(ObservedSpeciesData!V$2:V$4955,ObservedSpeciesData!$A$2:$A$4955,$A285,ObservedSpeciesData!$D$2:$D$4955,$D285)),AVERAGEIFS(ObservedSpeciesData!V$2:V$4955,ObservedSpeciesData!$A$2:$A$4955,$A285,ObservedSpeciesData!$D$2:$D$4955,$D285),"")</f>
        <v/>
      </c>
      <c r="W285" s="23" t="str">
        <f>IF(ISNUMBER(AVERAGEIFS(ObservedSpeciesData!W$2:W$4955,ObservedSpeciesData!$A$2:$A$4955,$A285,ObservedSpeciesData!$D$2:$D$4955,$D285)),AVERAGEIFS(ObservedSpeciesData!W$2:W$4955,ObservedSpeciesData!$A$2:$A$4955,$A285,ObservedSpeciesData!$D$2:$D$4955,$D285),"")</f>
        <v/>
      </c>
      <c r="X285" s="23" t="str">
        <f>IF(ISNUMBER(AVERAGEIFS(ObservedSpeciesData!X$2:X$4955,ObservedSpeciesData!$A$2:$A$4955,$A285,ObservedSpeciesData!$D$2:$D$4955,$D285)),AVERAGEIFS(ObservedSpeciesData!X$2:X$4955,ObservedSpeciesData!$A$2:$A$4955,$A285,ObservedSpeciesData!$D$2:$D$4955,$D285),"")</f>
        <v/>
      </c>
      <c r="Y285" s="23" t="str">
        <f>IF(ISNUMBER(AVERAGEIFS(ObservedSpeciesData!Y$2:Y$4955,ObservedSpeciesData!$A$2:$A$4955,$A285,ObservedSpeciesData!$D$2:$D$4955,$D285)),AVERAGEIFS(ObservedSpeciesData!Y$2:Y$4955,ObservedSpeciesData!$A$2:$A$4955,$A285,ObservedSpeciesData!$D$2:$D$4955,$D285),"")</f>
        <v/>
      </c>
      <c r="Z285" s="23" t="str">
        <f>IF(ISNUMBER(AVERAGEIFS(ObservedSpeciesData!Z$2:Z$4955,ObservedSpeciesData!$A$2:$A$4955,$A285,ObservedSpeciesData!$D$2:$D$4955,$D285)),AVERAGEIFS(ObservedSpeciesData!Z$2:Z$4955,ObservedSpeciesData!$A$2:$A$4955,$A285,ObservedSpeciesData!$D$2:$D$4955,$D285),"")</f>
        <v/>
      </c>
      <c r="AA285" s="23">
        <f>IF(ISNUMBER(AVERAGEIFS(ObservedSpeciesData!AA$2:AA$4955,ObservedSpeciesData!$A$2:$A$4955,$A285,ObservedSpeciesData!$D$2:$D$4955,$D285)),AVERAGEIFS(ObservedSpeciesData!AA$2:AA$4955,ObservedSpeciesData!$A$2:$A$4955,$A285,ObservedSpeciesData!$D$2:$D$4955,$D285),"")</f>
        <v>32.1</v>
      </c>
      <c r="AB285" s="24">
        <f>IF(ISNUMBER(AVERAGEIFS(ObservedSpeciesData!AB$2:AB$4955,ObservedSpeciesData!$A$2:$A$4955,$A285,ObservedSpeciesData!$D$2:$D$4955,$D285)),AVERAGEIFS(ObservedSpeciesData!AB$2:AB$4955,ObservedSpeciesData!$A$2:$A$4955,$A285,ObservedSpeciesData!$D$2:$D$4955,$D285),"")</f>
        <v>5.1333333333333335E-2</v>
      </c>
      <c r="AC285" s="24">
        <f>IF(ISNUMBER(AVERAGEIFS(ObservedSpeciesData!AC$2:AC$4955,ObservedSpeciesData!$A$2:$A$4955,$A285,ObservedSpeciesData!$D$2:$D$4955,$D285)),AVERAGEIFS(ObservedSpeciesData!AC$2:AC$4955,ObservedSpeciesData!$A$2:$A$4955,$A285,ObservedSpeciesData!$D$2:$D$4955,$D285),"")</f>
        <v>5.1333333333333335E-2</v>
      </c>
      <c r="AD285" s="23" t="str">
        <f>IF(ISNUMBER(AVERAGEIFS(ObservedSpeciesData!AD$2:AD$4955,ObservedSpeciesData!$A$2:$A$4955,$A285,ObservedSpeciesData!$D$2:$D$4955,$D285)),AVERAGEIFS(ObservedSpeciesData!AD$2:AD$4955,ObservedSpeciesData!$A$2:$A$4955,$A285,ObservedSpeciesData!$D$2:$D$4955,$D285),"")</f>
        <v/>
      </c>
      <c r="AE285" s="24" t="str">
        <f>IF(ISNUMBER(AVERAGEIFS(ObservedSpeciesData!AE$2:AE$4955,ObservedSpeciesData!$A$2:$A$4955,$A285,ObservedSpeciesData!$D$2:$D$4955,$D285)),AVERAGEIFS(ObservedSpeciesData!AE$2:AE$4955,ObservedSpeciesData!$A$2:$A$4955,$A285,ObservedSpeciesData!$D$2:$D$4955,$D285),"")</f>
        <v/>
      </c>
      <c r="AF285" s="23"/>
      <c r="AG285" s="24"/>
      <c r="AH285" s="23" t="str">
        <f>IF(ISNUMBER(AVERAGEIFS(ObservedSpeciesData!AH$2:AH$4955,ObservedSpeciesData!$A$2:$A$4955,$A285,ObservedSpeciesData!$D$2:$D$4955,$D285)),AVERAGEIFS(ObservedSpeciesData!AH$2:AH$4955,ObservedSpeciesData!$A$2:$A$4955,$A285,ObservedSpeciesData!$D$2:$D$4955,$D285),"")</f>
        <v/>
      </c>
      <c r="AI285" s="23" t="str">
        <f>IF(ISNUMBER(AVERAGEIFS(ObservedSpeciesData!AI$2:AI$4955,ObservedSpeciesData!$A$2:$A$4955,$A285,ObservedSpeciesData!$C$2:$C$4955,$C285,ObservedSpeciesData!$D$2:$D$4955,$D285)),AVERAGEIFS(ObservedSpeciesData!AI$2:AI$4955,ObservedSpeciesData!$A$2:$A$4955,$A285,ObservedSpeciesData!$C$2:$C$4955,$C285,ObservedSpeciesData!$D$2:$D$4955,$D285),"")</f>
        <v/>
      </c>
      <c r="AJ285" s="2">
        <f>COUNTIFS(ObservedSpeciesData!$A$2:$A$828,$A285,ObservedSpeciesData!$D$2:$D$828,$D285)</f>
        <v>0</v>
      </c>
      <c r="AK285" s="2">
        <f t="shared" si="4"/>
        <v>4</v>
      </c>
    </row>
    <row r="286" spans="1:37" x14ac:dyDescent="0.25">
      <c r="A286" s="14" t="s">
        <v>110</v>
      </c>
      <c r="B286" t="s">
        <v>80</v>
      </c>
      <c r="C286" t="s">
        <v>106</v>
      </c>
      <c r="D286" s="13">
        <v>42261</v>
      </c>
      <c r="E286">
        <v>1</v>
      </c>
      <c r="F286">
        <v>100</v>
      </c>
      <c r="G286" s="2" t="s">
        <v>87</v>
      </c>
      <c r="H286" s="2" t="s">
        <v>11</v>
      </c>
      <c r="I286">
        <v>6</v>
      </c>
      <c r="J286" s="2" t="s">
        <v>88</v>
      </c>
      <c r="K286" s="2">
        <f>IF(ISNUMBER(AVERAGEIFS(ObservedSpeciesData!K$2:K$4955,ObservedSpeciesData!$A$2:$A$4955,$A286,ObservedSpeciesData!$D$2:$D$4955,$D286)),AVERAGEIFS(ObservedSpeciesData!K$2:K$4955,ObservedSpeciesData!$A$2:$A$4955,$A286,ObservedSpeciesData!$D$2:$D$4955,$D286),"")</f>
        <v>75</v>
      </c>
      <c r="L286" s="26">
        <f>IF(ISNUMBER(AVERAGEIFS(ObservedSpeciesData!L$2:L$4955,ObservedSpeciesData!$A$2:$A$4955,$A286,ObservedSpeciesData!$D$2:$D$4955,$D286)),AVERAGEIFS(ObservedSpeciesData!L$2:L$4955,ObservedSpeciesData!$A$2:$A$4955,$A286,ObservedSpeciesData!$D$2:$D$4955,$D286),"")</f>
        <v>1329.5</v>
      </c>
      <c r="M286" s="23">
        <f>IF(ISNUMBER(AVERAGEIFS(ObservedSpeciesData!M$2:M$4955,ObservedSpeciesData!$A$2:$A$4955,$A286,ObservedSpeciesData!$D$2:$D$4955,$D286)),AVERAGEIFS(ObservedSpeciesData!M$2:M$4955,ObservedSpeciesData!$A$2:$A$4955,$A286,ObservedSpeciesData!$D$2:$D$4955,$D286),"")</f>
        <v>132.95000000000002</v>
      </c>
      <c r="N286" s="23" t="str">
        <f>IF(ISNUMBER(AVERAGEIFS(ObservedSpeciesData!N$2:N$4955,ObservedSpeciesData!$A$2:$A$4955,$A286,ObservedSpeciesData!$D$2:$D$4955,$D286)),AVERAGEIFS(ObservedSpeciesData!N$2:N$4955,ObservedSpeciesData!$A$2:$A$4955,$A286,ObservedSpeciesData!$D$2:$D$4955,$D286),"")</f>
        <v/>
      </c>
      <c r="O286" s="23" t="str">
        <f>IF(ISNUMBER(AVERAGEIFS(ObservedSpeciesData!O$2:O$4955,ObservedSpeciesData!$A$2:$A$4955,$A286,ObservedSpeciesData!$D$2:$D$4955,$D286)),AVERAGEIFS(ObservedSpeciesData!O$2:O$4955,ObservedSpeciesData!$A$2:$A$4955,$A286,ObservedSpeciesData!$D$2:$D$4955,$D286),"")</f>
        <v/>
      </c>
      <c r="P286" s="23" t="str">
        <f>IF(ISNUMBER(AVERAGEIFS(ObservedSpeciesData!P$2:P$4955,ObservedSpeciesData!$A$2:$A$4955,$A286,ObservedSpeciesData!$C$2:$C$4955,$C286,ObservedSpeciesData!$D$2:$D$4955,$D286)),AVERAGEIFS(ObservedSpeciesData!P$2:P$4955,ObservedSpeciesData!$A$2:$A$4955,$A286,ObservedSpeciesData!$C$2:$C$4955,$C286,ObservedSpeciesData!$D$2:$D$4955,$D286),"")</f>
        <v/>
      </c>
      <c r="Q286" s="23"/>
      <c r="R286" s="25" t="str">
        <f>IF(ISNUMBER(AVERAGEIFS(ObservedSpeciesData!R$2:R$4955,ObservedSpeciesData!$A$2:$A$4955,$A286,ObservedSpeciesData!$D$2:$D$4955,$D286)),AVERAGEIFS(ObservedSpeciesData!R$2:R$4955,ObservedSpeciesData!$A$2:$A$4955,$A286,ObservedSpeciesData!$D$2:$D$4955,$D286),"")</f>
        <v/>
      </c>
      <c r="S286" s="25" t="str">
        <f>IF(ISNUMBER(AVERAGEIFS(ObservedSpeciesData!S$2:S$4955,ObservedSpeciesData!$A$2:$A$4955,$A286,ObservedSpeciesData!$D$2:$D$4955,$D286)),AVERAGEIFS(ObservedSpeciesData!S$2:S$4955,ObservedSpeciesData!$A$2:$A$4955,$A286,ObservedSpeciesData!$D$2:$D$4955,$D286),"")</f>
        <v/>
      </c>
      <c r="T286" s="23" t="str">
        <f>IF(ISNUMBER(AVERAGEIFS(ObservedSpeciesData!T$2:T$4955,ObservedSpeciesData!$A$2:$A$4955,$A286,ObservedSpeciesData!$D$2:$D$4955,$D286)),AVERAGEIFS(ObservedSpeciesData!T$2:T$4955,ObservedSpeciesData!$A$2:$A$4955,$A286,ObservedSpeciesData!$D$2:$D$4955,$D286),"")</f>
        <v/>
      </c>
      <c r="U286" s="24" t="str">
        <f>IF(ISNUMBER(AVERAGEIFS(ObservedSpeciesData!U$2:U$4955,ObservedSpeciesData!$A$2:$A$4955,$A286,ObservedSpeciesData!$C$2:$C$4955,$C286,ObservedSpeciesData!$D$2:$D$4955,$D286)),AVERAGEIFS(ObservedSpeciesData!U$2:U$4955,ObservedSpeciesData!$A$2:$A$4955,$A286,ObservedSpeciesData!$C$2:$C$4955,$C286,ObservedSpeciesData!$D$2:$D$4955,$D286),"")</f>
        <v/>
      </c>
      <c r="V286" s="23" t="str">
        <f>IF(ISNUMBER(AVERAGEIFS(ObservedSpeciesData!V$2:V$4955,ObservedSpeciesData!$A$2:$A$4955,$A286,ObservedSpeciesData!$D$2:$D$4955,$D286)),AVERAGEIFS(ObservedSpeciesData!V$2:V$4955,ObservedSpeciesData!$A$2:$A$4955,$A286,ObservedSpeciesData!$D$2:$D$4955,$D286),"")</f>
        <v/>
      </c>
      <c r="W286" s="23" t="str">
        <f>IF(ISNUMBER(AVERAGEIFS(ObservedSpeciesData!W$2:W$4955,ObservedSpeciesData!$A$2:$A$4955,$A286,ObservedSpeciesData!$D$2:$D$4955,$D286)),AVERAGEIFS(ObservedSpeciesData!W$2:W$4955,ObservedSpeciesData!$A$2:$A$4955,$A286,ObservedSpeciesData!$D$2:$D$4955,$D286),"")</f>
        <v/>
      </c>
      <c r="X286" s="23" t="str">
        <f>IF(ISNUMBER(AVERAGEIFS(ObservedSpeciesData!X$2:X$4955,ObservedSpeciesData!$A$2:$A$4955,$A286,ObservedSpeciesData!$D$2:$D$4955,$D286)),AVERAGEIFS(ObservedSpeciesData!X$2:X$4955,ObservedSpeciesData!$A$2:$A$4955,$A286,ObservedSpeciesData!$D$2:$D$4955,$D286),"")</f>
        <v/>
      </c>
      <c r="Y286" s="23" t="str">
        <f>IF(ISNUMBER(AVERAGEIFS(ObservedSpeciesData!Y$2:Y$4955,ObservedSpeciesData!$A$2:$A$4955,$A286,ObservedSpeciesData!$D$2:$D$4955,$D286)),AVERAGEIFS(ObservedSpeciesData!Y$2:Y$4955,ObservedSpeciesData!$A$2:$A$4955,$A286,ObservedSpeciesData!$D$2:$D$4955,$D286),"")</f>
        <v/>
      </c>
      <c r="Z286" s="23" t="str">
        <f>IF(ISNUMBER(AVERAGEIFS(ObservedSpeciesData!Z$2:Z$4955,ObservedSpeciesData!$A$2:$A$4955,$A286,ObservedSpeciesData!$D$2:$D$4955,$D286)),AVERAGEIFS(ObservedSpeciesData!Z$2:Z$4955,ObservedSpeciesData!$A$2:$A$4955,$A286,ObservedSpeciesData!$D$2:$D$4955,$D286),"")</f>
        <v/>
      </c>
      <c r="AA286" s="23">
        <f>IF(ISNUMBER(AVERAGEIFS(ObservedSpeciesData!AA$2:AA$4955,ObservedSpeciesData!$A$2:$A$4955,$A286,ObservedSpeciesData!$D$2:$D$4955,$D286)),AVERAGEIFS(ObservedSpeciesData!AA$2:AA$4955,ObservedSpeciesData!$A$2:$A$4955,$A286,ObservedSpeciesData!$D$2:$D$4955,$D286),"")</f>
        <v>31.866666666666671</v>
      </c>
      <c r="AB286" s="24">
        <f>IF(ISNUMBER(AVERAGEIFS(ObservedSpeciesData!AB$2:AB$4955,ObservedSpeciesData!$A$2:$A$4955,$A286,ObservedSpeciesData!$D$2:$D$4955,$D286)),AVERAGEIFS(ObservedSpeciesData!AB$2:AB$4955,ObservedSpeciesData!$A$2:$A$4955,$A286,ObservedSpeciesData!$D$2:$D$4955,$D286),"")</f>
        <v>5.1000000000000011E-2</v>
      </c>
      <c r="AC286" s="24">
        <f>IF(ISNUMBER(AVERAGEIFS(ObservedSpeciesData!AC$2:AC$4955,ObservedSpeciesData!$A$2:$A$4955,$A286,ObservedSpeciesData!$D$2:$D$4955,$D286)),AVERAGEIFS(ObservedSpeciesData!AC$2:AC$4955,ObservedSpeciesData!$A$2:$A$4955,$A286,ObservedSpeciesData!$D$2:$D$4955,$D286),"")</f>
        <v>5.1000000000000011E-2</v>
      </c>
      <c r="AD286" s="23" t="str">
        <f>IF(ISNUMBER(AVERAGEIFS(ObservedSpeciesData!AD$2:AD$4955,ObservedSpeciesData!$A$2:$A$4955,$A286,ObservedSpeciesData!$D$2:$D$4955,$D286)),AVERAGEIFS(ObservedSpeciesData!AD$2:AD$4955,ObservedSpeciesData!$A$2:$A$4955,$A286,ObservedSpeciesData!$D$2:$D$4955,$D286),"")</f>
        <v/>
      </c>
      <c r="AE286" s="24" t="str">
        <f>IF(ISNUMBER(AVERAGEIFS(ObservedSpeciesData!AE$2:AE$4955,ObservedSpeciesData!$A$2:$A$4955,$A286,ObservedSpeciesData!$D$2:$D$4955,$D286)),AVERAGEIFS(ObservedSpeciesData!AE$2:AE$4955,ObservedSpeciesData!$A$2:$A$4955,$A286,ObservedSpeciesData!$D$2:$D$4955,$D286),"")</f>
        <v/>
      </c>
      <c r="AF286" s="23"/>
      <c r="AG286" s="24"/>
      <c r="AH286" s="23" t="str">
        <f>IF(ISNUMBER(AVERAGEIFS(ObservedSpeciesData!AH$2:AH$4955,ObservedSpeciesData!$A$2:$A$4955,$A286,ObservedSpeciesData!$D$2:$D$4955,$D286)),AVERAGEIFS(ObservedSpeciesData!AH$2:AH$4955,ObservedSpeciesData!$A$2:$A$4955,$A286,ObservedSpeciesData!$D$2:$D$4955,$D286),"")</f>
        <v/>
      </c>
      <c r="AI286" s="23" t="str">
        <f>IF(ISNUMBER(AVERAGEIFS(ObservedSpeciesData!AI$2:AI$4955,ObservedSpeciesData!$A$2:$A$4955,$A286,ObservedSpeciesData!$C$2:$C$4955,$C286,ObservedSpeciesData!$D$2:$D$4955,$D286)),AVERAGEIFS(ObservedSpeciesData!AI$2:AI$4955,ObservedSpeciesData!$A$2:$A$4955,$A286,ObservedSpeciesData!$C$2:$C$4955,$C286,ObservedSpeciesData!$D$2:$D$4955,$D286),"")</f>
        <v/>
      </c>
      <c r="AJ286" s="2">
        <f>COUNTIFS(ObservedSpeciesData!$A$2:$A$828,$A286,ObservedSpeciesData!$D$2:$D$828,$D286)</f>
        <v>0</v>
      </c>
      <c r="AK286" s="2">
        <f t="shared" si="4"/>
        <v>4</v>
      </c>
    </row>
    <row r="287" spans="1:37" x14ac:dyDescent="0.25">
      <c r="A287" s="14" t="s">
        <v>109</v>
      </c>
      <c r="B287" t="s">
        <v>80</v>
      </c>
      <c r="C287" t="s">
        <v>106</v>
      </c>
      <c r="D287" s="13">
        <v>42261</v>
      </c>
      <c r="E287">
        <v>1</v>
      </c>
      <c r="F287">
        <v>200</v>
      </c>
      <c r="G287" s="2" t="s">
        <v>87</v>
      </c>
      <c r="H287" s="2" t="s">
        <v>11</v>
      </c>
      <c r="I287">
        <v>6</v>
      </c>
      <c r="J287" s="2" t="s">
        <v>88</v>
      </c>
      <c r="K287" s="2">
        <f>IF(ISNUMBER(AVERAGEIFS(ObservedSpeciesData!K$2:K$4955,ObservedSpeciesData!$A$2:$A$4955,$A287,ObservedSpeciesData!$D$2:$D$4955,$D287)),AVERAGEIFS(ObservedSpeciesData!K$2:K$4955,ObservedSpeciesData!$A$2:$A$4955,$A287,ObservedSpeciesData!$D$2:$D$4955,$D287),"")</f>
        <v>150</v>
      </c>
      <c r="L287" s="26">
        <f>IF(ISNUMBER(AVERAGEIFS(ObservedSpeciesData!L$2:L$4955,ObservedSpeciesData!$A$2:$A$4955,$A287,ObservedSpeciesData!$D$2:$D$4955,$D287)),AVERAGEIFS(ObservedSpeciesData!L$2:L$4955,ObservedSpeciesData!$A$2:$A$4955,$A287,ObservedSpeciesData!$D$2:$D$4955,$D287),"")</f>
        <v>1321</v>
      </c>
      <c r="M287" s="23">
        <f>IF(ISNUMBER(AVERAGEIFS(ObservedSpeciesData!M$2:M$4955,ObservedSpeciesData!$A$2:$A$4955,$A287,ObservedSpeciesData!$D$2:$D$4955,$D287)),AVERAGEIFS(ObservedSpeciesData!M$2:M$4955,ObservedSpeciesData!$A$2:$A$4955,$A287,ObservedSpeciesData!$D$2:$D$4955,$D287),"")</f>
        <v>132.1</v>
      </c>
      <c r="N287" s="23" t="str">
        <f>IF(ISNUMBER(AVERAGEIFS(ObservedSpeciesData!N$2:N$4955,ObservedSpeciesData!$A$2:$A$4955,$A287,ObservedSpeciesData!$D$2:$D$4955,$D287)),AVERAGEIFS(ObservedSpeciesData!N$2:N$4955,ObservedSpeciesData!$A$2:$A$4955,$A287,ObservedSpeciesData!$D$2:$D$4955,$D287),"")</f>
        <v/>
      </c>
      <c r="O287" s="23" t="str">
        <f>IF(ISNUMBER(AVERAGEIFS(ObservedSpeciesData!O$2:O$4955,ObservedSpeciesData!$A$2:$A$4955,$A287,ObservedSpeciesData!$D$2:$D$4955,$D287)),AVERAGEIFS(ObservedSpeciesData!O$2:O$4955,ObservedSpeciesData!$A$2:$A$4955,$A287,ObservedSpeciesData!$D$2:$D$4955,$D287),"")</f>
        <v/>
      </c>
      <c r="P287" s="23" t="str">
        <f>IF(ISNUMBER(AVERAGEIFS(ObservedSpeciesData!P$2:P$4955,ObservedSpeciesData!$A$2:$A$4955,$A287,ObservedSpeciesData!$C$2:$C$4955,$C287,ObservedSpeciesData!$D$2:$D$4955,$D287)),AVERAGEIFS(ObservedSpeciesData!P$2:P$4955,ObservedSpeciesData!$A$2:$A$4955,$A287,ObservedSpeciesData!$C$2:$C$4955,$C287,ObservedSpeciesData!$D$2:$D$4955,$D287),"")</f>
        <v/>
      </c>
      <c r="Q287" s="23"/>
      <c r="R287" s="25" t="str">
        <f>IF(ISNUMBER(AVERAGEIFS(ObservedSpeciesData!R$2:R$4955,ObservedSpeciesData!$A$2:$A$4955,$A287,ObservedSpeciesData!$D$2:$D$4955,$D287)),AVERAGEIFS(ObservedSpeciesData!R$2:R$4955,ObservedSpeciesData!$A$2:$A$4955,$A287,ObservedSpeciesData!$D$2:$D$4955,$D287),"")</f>
        <v/>
      </c>
      <c r="S287" s="25" t="str">
        <f>IF(ISNUMBER(AVERAGEIFS(ObservedSpeciesData!S$2:S$4955,ObservedSpeciesData!$A$2:$A$4955,$A287,ObservedSpeciesData!$D$2:$D$4955,$D287)),AVERAGEIFS(ObservedSpeciesData!S$2:S$4955,ObservedSpeciesData!$A$2:$A$4955,$A287,ObservedSpeciesData!$D$2:$D$4955,$D287),"")</f>
        <v/>
      </c>
      <c r="T287" s="23" t="str">
        <f>IF(ISNUMBER(AVERAGEIFS(ObservedSpeciesData!T$2:T$4955,ObservedSpeciesData!$A$2:$A$4955,$A287,ObservedSpeciesData!$D$2:$D$4955,$D287)),AVERAGEIFS(ObservedSpeciesData!T$2:T$4955,ObservedSpeciesData!$A$2:$A$4955,$A287,ObservedSpeciesData!$D$2:$D$4955,$D287),"")</f>
        <v/>
      </c>
      <c r="U287" s="24" t="str">
        <f>IF(ISNUMBER(AVERAGEIFS(ObservedSpeciesData!U$2:U$4955,ObservedSpeciesData!$A$2:$A$4955,$A287,ObservedSpeciesData!$C$2:$C$4955,$C287,ObservedSpeciesData!$D$2:$D$4955,$D287)),AVERAGEIFS(ObservedSpeciesData!U$2:U$4955,ObservedSpeciesData!$A$2:$A$4955,$A287,ObservedSpeciesData!$C$2:$C$4955,$C287,ObservedSpeciesData!$D$2:$D$4955,$D287),"")</f>
        <v/>
      </c>
      <c r="V287" s="23" t="str">
        <f>IF(ISNUMBER(AVERAGEIFS(ObservedSpeciesData!V$2:V$4955,ObservedSpeciesData!$A$2:$A$4955,$A287,ObservedSpeciesData!$D$2:$D$4955,$D287)),AVERAGEIFS(ObservedSpeciesData!V$2:V$4955,ObservedSpeciesData!$A$2:$A$4955,$A287,ObservedSpeciesData!$D$2:$D$4955,$D287),"")</f>
        <v/>
      </c>
      <c r="W287" s="23" t="str">
        <f>IF(ISNUMBER(AVERAGEIFS(ObservedSpeciesData!W$2:W$4955,ObservedSpeciesData!$A$2:$A$4955,$A287,ObservedSpeciesData!$D$2:$D$4955,$D287)),AVERAGEIFS(ObservedSpeciesData!W$2:W$4955,ObservedSpeciesData!$A$2:$A$4955,$A287,ObservedSpeciesData!$D$2:$D$4955,$D287),"")</f>
        <v/>
      </c>
      <c r="X287" s="23" t="str">
        <f>IF(ISNUMBER(AVERAGEIFS(ObservedSpeciesData!X$2:X$4955,ObservedSpeciesData!$A$2:$A$4955,$A287,ObservedSpeciesData!$D$2:$D$4955,$D287)),AVERAGEIFS(ObservedSpeciesData!X$2:X$4955,ObservedSpeciesData!$A$2:$A$4955,$A287,ObservedSpeciesData!$D$2:$D$4955,$D287),"")</f>
        <v/>
      </c>
      <c r="Y287" s="23" t="str">
        <f>IF(ISNUMBER(AVERAGEIFS(ObservedSpeciesData!Y$2:Y$4955,ObservedSpeciesData!$A$2:$A$4955,$A287,ObservedSpeciesData!$D$2:$D$4955,$D287)),AVERAGEIFS(ObservedSpeciesData!Y$2:Y$4955,ObservedSpeciesData!$A$2:$A$4955,$A287,ObservedSpeciesData!$D$2:$D$4955,$D287),"")</f>
        <v/>
      </c>
      <c r="Z287" s="23" t="str">
        <f>IF(ISNUMBER(AVERAGEIFS(ObservedSpeciesData!Z$2:Z$4955,ObservedSpeciesData!$A$2:$A$4955,$A287,ObservedSpeciesData!$D$2:$D$4955,$D287)),AVERAGEIFS(ObservedSpeciesData!Z$2:Z$4955,ObservedSpeciesData!$A$2:$A$4955,$A287,ObservedSpeciesData!$D$2:$D$4955,$D287),"")</f>
        <v/>
      </c>
      <c r="AA287" s="23">
        <f>IF(ISNUMBER(AVERAGEIFS(ObservedSpeciesData!AA$2:AA$4955,ObservedSpeciesData!$A$2:$A$4955,$A287,ObservedSpeciesData!$D$2:$D$4955,$D287)),AVERAGEIFS(ObservedSpeciesData!AA$2:AA$4955,ObservedSpeciesData!$A$2:$A$4955,$A287,ObservedSpeciesData!$D$2:$D$4955,$D287),"")</f>
        <v>31.399999999999995</v>
      </c>
      <c r="AB287" s="24">
        <f>IF(ISNUMBER(AVERAGEIFS(ObservedSpeciesData!AB$2:AB$4955,ObservedSpeciesData!$A$2:$A$4955,$A287,ObservedSpeciesData!$D$2:$D$4955,$D287)),AVERAGEIFS(ObservedSpeciesData!AB$2:AB$4955,ObservedSpeciesData!$A$2:$A$4955,$A287,ObservedSpeciesData!$D$2:$D$4955,$D287),"")</f>
        <v>4.9999999999999996E-2</v>
      </c>
      <c r="AC287" s="24">
        <f>IF(ISNUMBER(AVERAGEIFS(ObservedSpeciesData!AC$2:AC$4955,ObservedSpeciesData!$A$2:$A$4955,$A287,ObservedSpeciesData!$D$2:$D$4955,$D287)),AVERAGEIFS(ObservedSpeciesData!AC$2:AC$4955,ObservedSpeciesData!$A$2:$A$4955,$A287,ObservedSpeciesData!$D$2:$D$4955,$D287),"")</f>
        <v>4.9999999999999996E-2</v>
      </c>
      <c r="AD287" s="23" t="str">
        <f>IF(ISNUMBER(AVERAGEIFS(ObservedSpeciesData!AD$2:AD$4955,ObservedSpeciesData!$A$2:$A$4955,$A287,ObservedSpeciesData!$D$2:$D$4955,$D287)),AVERAGEIFS(ObservedSpeciesData!AD$2:AD$4955,ObservedSpeciesData!$A$2:$A$4955,$A287,ObservedSpeciesData!$D$2:$D$4955,$D287),"")</f>
        <v/>
      </c>
      <c r="AE287" s="24" t="str">
        <f>IF(ISNUMBER(AVERAGEIFS(ObservedSpeciesData!AE$2:AE$4955,ObservedSpeciesData!$A$2:$A$4955,$A287,ObservedSpeciesData!$D$2:$D$4955,$D287)),AVERAGEIFS(ObservedSpeciesData!AE$2:AE$4955,ObservedSpeciesData!$A$2:$A$4955,$A287,ObservedSpeciesData!$D$2:$D$4955,$D287),"")</f>
        <v/>
      </c>
      <c r="AF287" s="23"/>
      <c r="AG287" s="24"/>
      <c r="AH287" s="23" t="str">
        <f>IF(ISNUMBER(AVERAGEIFS(ObservedSpeciesData!AH$2:AH$4955,ObservedSpeciesData!$A$2:$A$4955,$A287,ObservedSpeciesData!$D$2:$D$4955,$D287)),AVERAGEIFS(ObservedSpeciesData!AH$2:AH$4955,ObservedSpeciesData!$A$2:$A$4955,$A287,ObservedSpeciesData!$D$2:$D$4955,$D287),"")</f>
        <v/>
      </c>
      <c r="AI287" s="23" t="str">
        <f>IF(ISNUMBER(AVERAGEIFS(ObservedSpeciesData!AI$2:AI$4955,ObservedSpeciesData!$A$2:$A$4955,$A287,ObservedSpeciesData!$C$2:$C$4955,$C287,ObservedSpeciesData!$D$2:$D$4955,$D287)),AVERAGEIFS(ObservedSpeciesData!AI$2:AI$4955,ObservedSpeciesData!$A$2:$A$4955,$A287,ObservedSpeciesData!$C$2:$C$4955,$C287,ObservedSpeciesData!$D$2:$D$4955,$D287),"")</f>
        <v/>
      </c>
      <c r="AJ287" s="2">
        <f>COUNTIFS(ObservedSpeciesData!$A$2:$A$828,$A287,ObservedSpeciesData!$D$2:$D$828,$D287)</f>
        <v>0</v>
      </c>
      <c r="AK287" s="2">
        <f t="shared" si="4"/>
        <v>4</v>
      </c>
    </row>
    <row r="288" spans="1:37" x14ac:dyDescent="0.25">
      <c r="A288" s="14" t="s">
        <v>108</v>
      </c>
      <c r="B288" t="s">
        <v>80</v>
      </c>
      <c r="C288" t="s">
        <v>106</v>
      </c>
      <c r="D288" s="13">
        <v>42261</v>
      </c>
      <c r="E288">
        <v>1</v>
      </c>
      <c r="F288">
        <v>350</v>
      </c>
      <c r="G288" s="2" t="s">
        <v>87</v>
      </c>
      <c r="H288" s="2" t="s">
        <v>11</v>
      </c>
      <c r="I288">
        <v>6</v>
      </c>
      <c r="J288" s="2" t="s">
        <v>88</v>
      </c>
      <c r="K288" s="2">
        <f>IF(ISNUMBER(AVERAGEIFS(ObservedSpeciesData!K$2:K$4955,ObservedSpeciesData!$A$2:$A$4955,$A288,ObservedSpeciesData!$D$2:$D$4955,$D288)),AVERAGEIFS(ObservedSpeciesData!K$2:K$4955,ObservedSpeciesData!$A$2:$A$4955,$A288,ObservedSpeciesData!$D$2:$D$4955,$D288),"")</f>
        <v>262.5</v>
      </c>
      <c r="L288" s="26">
        <f>IF(ISNUMBER(AVERAGEIFS(ObservedSpeciesData!L$2:L$4955,ObservedSpeciesData!$A$2:$A$4955,$A288,ObservedSpeciesData!$D$2:$D$4955,$D288)),AVERAGEIFS(ObservedSpeciesData!L$2:L$4955,ObservedSpeciesData!$A$2:$A$4955,$A288,ObservedSpeciesData!$D$2:$D$4955,$D288),"")</f>
        <v>1397.5</v>
      </c>
      <c r="M288" s="23">
        <f>IF(ISNUMBER(AVERAGEIFS(ObservedSpeciesData!M$2:M$4955,ObservedSpeciesData!$A$2:$A$4955,$A288,ObservedSpeciesData!$D$2:$D$4955,$D288)),AVERAGEIFS(ObservedSpeciesData!M$2:M$4955,ObservedSpeciesData!$A$2:$A$4955,$A288,ObservedSpeciesData!$D$2:$D$4955,$D288),"")</f>
        <v>139.75</v>
      </c>
      <c r="N288" s="23" t="str">
        <f>IF(ISNUMBER(AVERAGEIFS(ObservedSpeciesData!N$2:N$4955,ObservedSpeciesData!$A$2:$A$4955,$A288,ObservedSpeciesData!$D$2:$D$4955,$D288)),AVERAGEIFS(ObservedSpeciesData!N$2:N$4955,ObservedSpeciesData!$A$2:$A$4955,$A288,ObservedSpeciesData!$D$2:$D$4955,$D288),"")</f>
        <v/>
      </c>
      <c r="O288" s="23" t="str">
        <f>IF(ISNUMBER(AVERAGEIFS(ObservedSpeciesData!O$2:O$4955,ObservedSpeciesData!$A$2:$A$4955,$A288,ObservedSpeciesData!$D$2:$D$4955,$D288)),AVERAGEIFS(ObservedSpeciesData!O$2:O$4955,ObservedSpeciesData!$A$2:$A$4955,$A288,ObservedSpeciesData!$D$2:$D$4955,$D288),"")</f>
        <v/>
      </c>
      <c r="P288" s="23" t="str">
        <f>IF(ISNUMBER(AVERAGEIFS(ObservedSpeciesData!P$2:P$4955,ObservedSpeciesData!$A$2:$A$4955,$A288,ObservedSpeciesData!$C$2:$C$4955,$C288,ObservedSpeciesData!$D$2:$D$4955,$D288)),AVERAGEIFS(ObservedSpeciesData!P$2:P$4955,ObservedSpeciesData!$A$2:$A$4955,$A288,ObservedSpeciesData!$C$2:$C$4955,$C288,ObservedSpeciesData!$D$2:$D$4955,$D288),"")</f>
        <v/>
      </c>
      <c r="Q288" s="23"/>
      <c r="R288" s="25" t="str">
        <f>IF(ISNUMBER(AVERAGEIFS(ObservedSpeciesData!R$2:R$4955,ObservedSpeciesData!$A$2:$A$4955,$A288,ObservedSpeciesData!$D$2:$D$4955,$D288)),AVERAGEIFS(ObservedSpeciesData!R$2:R$4955,ObservedSpeciesData!$A$2:$A$4955,$A288,ObservedSpeciesData!$D$2:$D$4955,$D288),"")</f>
        <v/>
      </c>
      <c r="S288" s="25" t="str">
        <f>IF(ISNUMBER(AVERAGEIFS(ObservedSpeciesData!S$2:S$4955,ObservedSpeciesData!$A$2:$A$4955,$A288,ObservedSpeciesData!$D$2:$D$4955,$D288)),AVERAGEIFS(ObservedSpeciesData!S$2:S$4955,ObservedSpeciesData!$A$2:$A$4955,$A288,ObservedSpeciesData!$D$2:$D$4955,$D288),"")</f>
        <v/>
      </c>
      <c r="T288" s="23" t="str">
        <f>IF(ISNUMBER(AVERAGEIFS(ObservedSpeciesData!T$2:T$4955,ObservedSpeciesData!$A$2:$A$4955,$A288,ObservedSpeciesData!$D$2:$D$4955,$D288)),AVERAGEIFS(ObservedSpeciesData!T$2:T$4955,ObservedSpeciesData!$A$2:$A$4955,$A288,ObservedSpeciesData!$D$2:$D$4955,$D288),"")</f>
        <v/>
      </c>
      <c r="U288" s="24" t="str">
        <f>IF(ISNUMBER(AVERAGEIFS(ObservedSpeciesData!U$2:U$4955,ObservedSpeciesData!$A$2:$A$4955,$A288,ObservedSpeciesData!$C$2:$C$4955,$C288,ObservedSpeciesData!$D$2:$D$4955,$D288)),AVERAGEIFS(ObservedSpeciesData!U$2:U$4955,ObservedSpeciesData!$A$2:$A$4955,$A288,ObservedSpeciesData!$C$2:$C$4955,$C288,ObservedSpeciesData!$D$2:$D$4955,$D288),"")</f>
        <v/>
      </c>
      <c r="V288" s="23" t="str">
        <f>IF(ISNUMBER(AVERAGEIFS(ObservedSpeciesData!V$2:V$4955,ObservedSpeciesData!$A$2:$A$4955,$A288,ObservedSpeciesData!$D$2:$D$4955,$D288)),AVERAGEIFS(ObservedSpeciesData!V$2:V$4955,ObservedSpeciesData!$A$2:$A$4955,$A288,ObservedSpeciesData!$D$2:$D$4955,$D288),"")</f>
        <v/>
      </c>
      <c r="W288" s="23" t="str">
        <f>IF(ISNUMBER(AVERAGEIFS(ObservedSpeciesData!W$2:W$4955,ObservedSpeciesData!$A$2:$A$4955,$A288,ObservedSpeciesData!$D$2:$D$4955,$D288)),AVERAGEIFS(ObservedSpeciesData!W$2:W$4955,ObservedSpeciesData!$A$2:$A$4955,$A288,ObservedSpeciesData!$D$2:$D$4955,$D288),"")</f>
        <v/>
      </c>
      <c r="X288" s="23" t="str">
        <f>IF(ISNUMBER(AVERAGEIFS(ObservedSpeciesData!X$2:X$4955,ObservedSpeciesData!$A$2:$A$4955,$A288,ObservedSpeciesData!$D$2:$D$4955,$D288)),AVERAGEIFS(ObservedSpeciesData!X$2:X$4955,ObservedSpeciesData!$A$2:$A$4955,$A288,ObservedSpeciesData!$D$2:$D$4955,$D288),"")</f>
        <v/>
      </c>
      <c r="Y288" s="23" t="str">
        <f>IF(ISNUMBER(AVERAGEIFS(ObservedSpeciesData!Y$2:Y$4955,ObservedSpeciesData!$A$2:$A$4955,$A288,ObservedSpeciesData!$D$2:$D$4955,$D288)),AVERAGEIFS(ObservedSpeciesData!Y$2:Y$4955,ObservedSpeciesData!$A$2:$A$4955,$A288,ObservedSpeciesData!$D$2:$D$4955,$D288),"")</f>
        <v/>
      </c>
      <c r="Z288" s="23" t="str">
        <f>IF(ISNUMBER(AVERAGEIFS(ObservedSpeciesData!Z$2:Z$4955,ObservedSpeciesData!$A$2:$A$4955,$A288,ObservedSpeciesData!$D$2:$D$4955,$D288)),AVERAGEIFS(ObservedSpeciesData!Z$2:Z$4955,ObservedSpeciesData!$A$2:$A$4955,$A288,ObservedSpeciesData!$D$2:$D$4955,$D288),"")</f>
        <v/>
      </c>
      <c r="AA288" s="23">
        <f>IF(ISNUMBER(AVERAGEIFS(ObservedSpeciesData!AA$2:AA$4955,ObservedSpeciesData!$A$2:$A$4955,$A288,ObservedSpeciesData!$D$2:$D$4955,$D288)),AVERAGEIFS(ObservedSpeciesData!AA$2:AA$4955,ObservedSpeciesData!$A$2:$A$4955,$A288,ObservedSpeciesData!$D$2:$D$4955,$D288),"")</f>
        <v>32.666666666666664</v>
      </c>
      <c r="AB288" s="24">
        <f>IF(ISNUMBER(AVERAGEIFS(ObservedSpeciesData!AB$2:AB$4955,ObservedSpeciesData!$A$2:$A$4955,$A288,ObservedSpeciesData!$D$2:$D$4955,$D288)),AVERAGEIFS(ObservedSpeciesData!AB$2:AB$4955,ObservedSpeciesData!$A$2:$A$4955,$A288,ObservedSpeciesData!$D$2:$D$4955,$D288),"")</f>
        <v>5.1999999999999998E-2</v>
      </c>
      <c r="AC288" s="24">
        <f>IF(ISNUMBER(AVERAGEIFS(ObservedSpeciesData!AC$2:AC$4955,ObservedSpeciesData!$A$2:$A$4955,$A288,ObservedSpeciesData!$D$2:$D$4955,$D288)),AVERAGEIFS(ObservedSpeciesData!AC$2:AC$4955,ObservedSpeciesData!$A$2:$A$4955,$A288,ObservedSpeciesData!$D$2:$D$4955,$D288),"")</f>
        <v>5.1999999999999998E-2</v>
      </c>
      <c r="AD288" s="23" t="str">
        <f>IF(ISNUMBER(AVERAGEIFS(ObservedSpeciesData!AD$2:AD$4955,ObservedSpeciesData!$A$2:$A$4955,$A288,ObservedSpeciesData!$D$2:$D$4955,$D288)),AVERAGEIFS(ObservedSpeciesData!AD$2:AD$4955,ObservedSpeciesData!$A$2:$A$4955,$A288,ObservedSpeciesData!$D$2:$D$4955,$D288),"")</f>
        <v/>
      </c>
      <c r="AE288" s="24" t="str">
        <f>IF(ISNUMBER(AVERAGEIFS(ObservedSpeciesData!AE$2:AE$4955,ObservedSpeciesData!$A$2:$A$4955,$A288,ObservedSpeciesData!$D$2:$D$4955,$D288)),AVERAGEIFS(ObservedSpeciesData!AE$2:AE$4955,ObservedSpeciesData!$A$2:$A$4955,$A288,ObservedSpeciesData!$D$2:$D$4955,$D288),"")</f>
        <v/>
      </c>
      <c r="AF288" s="23"/>
      <c r="AG288" s="24"/>
      <c r="AH288" s="23" t="str">
        <f>IF(ISNUMBER(AVERAGEIFS(ObservedSpeciesData!AH$2:AH$4955,ObservedSpeciesData!$A$2:$A$4955,$A288,ObservedSpeciesData!$D$2:$D$4955,$D288)),AVERAGEIFS(ObservedSpeciesData!AH$2:AH$4955,ObservedSpeciesData!$A$2:$A$4955,$A288,ObservedSpeciesData!$D$2:$D$4955,$D288),"")</f>
        <v/>
      </c>
      <c r="AI288" s="23" t="str">
        <f>IF(ISNUMBER(AVERAGEIFS(ObservedSpeciesData!AI$2:AI$4955,ObservedSpeciesData!$A$2:$A$4955,$A288,ObservedSpeciesData!$C$2:$C$4955,$C288,ObservedSpeciesData!$D$2:$D$4955,$D288)),AVERAGEIFS(ObservedSpeciesData!AI$2:AI$4955,ObservedSpeciesData!$A$2:$A$4955,$A288,ObservedSpeciesData!$C$2:$C$4955,$C288,ObservedSpeciesData!$D$2:$D$4955,$D288),"")</f>
        <v/>
      </c>
      <c r="AJ288" s="2">
        <f>COUNTIFS(ObservedSpeciesData!$A$2:$A$828,$A288,ObservedSpeciesData!$D$2:$D$828,$D288)</f>
        <v>0</v>
      </c>
      <c r="AK288" s="2">
        <f t="shared" si="4"/>
        <v>4</v>
      </c>
    </row>
    <row r="289" spans="1:37" x14ac:dyDescent="0.25">
      <c r="A289" s="14" t="s">
        <v>107</v>
      </c>
      <c r="B289" t="s">
        <v>80</v>
      </c>
      <c r="C289" t="s">
        <v>106</v>
      </c>
      <c r="D289" s="13">
        <v>42261</v>
      </c>
      <c r="E289">
        <v>1</v>
      </c>
      <c r="F289">
        <v>500</v>
      </c>
      <c r="G289" s="2" t="s">
        <v>87</v>
      </c>
      <c r="H289" s="2" t="s">
        <v>11</v>
      </c>
      <c r="I289">
        <v>6</v>
      </c>
      <c r="J289" s="2" t="s">
        <v>88</v>
      </c>
      <c r="K289" s="2">
        <f>IF(ISNUMBER(AVERAGEIFS(ObservedSpeciesData!K$2:K$4955,ObservedSpeciesData!$A$2:$A$4955,$A289,ObservedSpeciesData!$D$2:$D$4955,$D289)),AVERAGEIFS(ObservedSpeciesData!K$2:K$4955,ObservedSpeciesData!$A$2:$A$4955,$A289,ObservedSpeciesData!$D$2:$D$4955,$D289),"")</f>
        <v>375</v>
      </c>
      <c r="L289" s="26">
        <f>IF(ISNUMBER(AVERAGEIFS(ObservedSpeciesData!L$2:L$4955,ObservedSpeciesData!$A$2:$A$4955,$A289,ObservedSpeciesData!$D$2:$D$4955,$D289)),AVERAGEIFS(ObservedSpeciesData!L$2:L$4955,ObservedSpeciesData!$A$2:$A$4955,$A289,ObservedSpeciesData!$D$2:$D$4955,$D289),"")</f>
        <v>1321</v>
      </c>
      <c r="M289" s="23">
        <f>IF(ISNUMBER(AVERAGEIFS(ObservedSpeciesData!M$2:M$4955,ObservedSpeciesData!$A$2:$A$4955,$A289,ObservedSpeciesData!$D$2:$D$4955,$D289)),AVERAGEIFS(ObservedSpeciesData!M$2:M$4955,ObservedSpeciesData!$A$2:$A$4955,$A289,ObservedSpeciesData!$D$2:$D$4955,$D289),"")</f>
        <v>132.1</v>
      </c>
      <c r="N289" s="23" t="str">
        <f>IF(ISNUMBER(AVERAGEIFS(ObservedSpeciesData!N$2:N$4955,ObservedSpeciesData!$A$2:$A$4955,$A289,ObservedSpeciesData!$D$2:$D$4955,$D289)),AVERAGEIFS(ObservedSpeciesData!N$2:N$4955,ObservedSpeciesData!$A$2:$A$4955,$A289,ObservedSpeciesData!$D$2:$D$4955,$D289),"")</f>
        <v/>
      </c>
      <c r="O289" s="23" t="str">
        <f>IF(ISNUMBER(AVERAGEIFS(ObservedSpeciesData!O$2:O$4955,ObservedSpeciesData!$A$2:$A$4955,$A289,ObservedSpeciesData!$D$2:$D$4955,$D289)),AVERAGEIFS(ObservedSpeciesData!O$2:O$4955,ObservedSpeciesData!$A$2:$A$4955,$A289,ObservedSpeciesData!$D$2:$D$4955,$D289),"")</f>
        <v/>
      </c>
      <c r="P289" s="23" t="str">
        <f>IF(ISNUMBER(AVERAGEIFS(ObservedSpeciesData!P$2:P$4955,ObservedSpeciesData!$A$2:$A$4955,$A289,ObservedSpeciesData!$C$2:$C$4955,$C289,ObservedSpeciesData!$D$2:$D$4955,$D289)),AVERAGEIFS(ObservedSpeciesData!P$2:P$4955,ObservedSpeciesData!$A$2:$A$4955,$A289,ObservedSpeciesData!$C$2:$C$4955,$C289,ObservedSpeciesData!$D$2:$D$4955,$D289),"")</f>
        <v/>
      </c>
      <c r="Q289" s="23"/>
      <c r="R289" s="25" t="str">
        <f>IF(ISNUMBER(AVERAGEIFS(ObservedSpeciesData!R$2:R$4955,ObservedSpeciesData!$A$2:$A$4955,$A289,ObservedSpeciesData!$D$2:$D$4955,$D289)),AVERAGEIFS(ObservedSpeciesData!R$2:R$4955,ObservedSpeciesData!$A$2:$A$4955,$A289,ObservedSpeciesData!$D$2:$D$4955,$D289),"")</f>
        <v/>
      </c>
      <c r="S289" s="25" t="str">
        <f>IF(ISNUMBER(AVERAGEIFS(ObservedSpeciesData!S$2:S$4955,ObservedSpeciesData!$A$2:$A$4955,$A289,ObservedSpeciesData!$D$2:$D$4955,$D289)),AVERAGEIFS(ObservedSpeciesData!S$2:S$4955,ObservedSpeciesData!$A$2:$A$4955,$A289,ObservedSpeciesData!$D$2:$D$4955,$D289),"")</f>
        <v/>
      </c>
      <c r="T289" s="23" t="str">
        <f>IF(ISNUMBER(AVERAGEIFS(ObservedSpeciesData!T$2:T$4955,ObservedSpeciesData!$A$2:$A$4955,$A289,ObservedSpeciesData!$D$2:$D$4955,$D289)),AVERAGEIFS(ObservedSpeciesData!T$2:T$4955,ObservedSpeciesData!$A$2:$A$4955,$A289,ObservedSpeciesData!$D$2:$D$4955,$D289),"")</f>
        <v/>
      </c>
      <c r="U289" s="24" t="str">
        <f>IF(ISNUMBER(AVERAGEIFS(ObservedSpeciesData!U$2:U$4955,ObservedSpeciesData!$A$2:$A$4955,$A289,ObservedSpeciesData!$C$2:$C$4955,$C289,ObservedSpeciesData!$D$2:$D$4955,$D289)),AVERAGEIFS(ObservedSpeciesData!U$2:U$4955,ObservedSpeciesData!$A$2:$A$4955,$A289,ObservedSpeciesData!$C$2:$C$4955,$C289,ObservedSpeciesData!$D$2:$D$4955,$D289),"")</f>
        <v/>
      </c>
      <c r="V289" s="23" t="str">
        <f>IF(ISNUMBER(AVERAGEIFS(ObservedSpeciesData!V$2:V$4955,ObservedSpeciesData!$A$2:$A$4955,$A289,ObservedSpeciesData!$D$2:$D$4955,$D289)),AVERAGEIFS(ObservedSpeciesData!V$2:V$4955,ObservedSpeciesData!$A$2:$A$4955,$A289,ObservedSpeciesData!$D$2:$D$4955,$D289),"")</f>
        <v/>
      </c>
      <c r="W289" s="23" t="str">
        <f>IF(ISNUMBER(AVERAGEIFS(ObservedSpeciesData!W$2:W$4955,ObservedSpeciesData!$A$2:$A$4955,$A289,ObservedSpeciesData!$D$2:$D$4955,$D289)),AVERAGEIFS(ObservedSpeciesData!W$2:W$4955,ObservedSpeciesData!$A$2:$A$4955,$A289,ObservedSpeciesData!$D$2:$D$4955,$D289),"")</f>
        <v/>
      </c>
      <c r="X289" s="23" t="str">
        <f>IF(ISNUMBER(AVERAGEIFS(ObservedSpeciesData!X$2:X$4955,ObservedSpeciesData!$A$2:$A$4955,$A289,ObservedSpeciesData!$D$2:$D$4955,$D289)),AVERAGEIFS(ObservedSpeciesData!X$2:X$4955,ObservedSpeciesData!$A$2:$A$4955,$A289,ObservedSpeciesData!$D$2:$D$4955,$D289),"")</f>
        <v/>
      </c>
      <c r="Y289" s="23" t="str">
        <f>IF(ISNUMBER(AVERAGEIFS(ObservedSpeciesData!Y$2:Y$4955,ObservedSpeciesData!$A$2:$A$4955,$A289,ObservedSpeciesData!$D$2:$D$4955,$D289)),AVERAGEIFS(ObservedSpeciesData!Y$2:Y$4955,ObservedSpeciesData!$A$2:$A$4955,$A289,ObservedSpeciesData!$D$2:$D$4955,$D289),"")</f>
        <v/>
      </c>
      <c r="Z289" s="23" t="str">
        <f>IF(ISNUMBER(AVERAGEIFS(ObservedSpeciesData!Z$2:Z$4955,ObservedSpeciesData!$A$2:$A$4955,$A289,ObservedSpeciesData!$D$2:$D$4955,$D289)),AVERAGEIFS(ObservedSpeciesData!Z$2:Z$4955,ObservedSpeciesData!$A$2:$A$4955,$A289,ObservedSpeciesData!$D$2:$D$4955,$D289),"")</f>
        <v/>
      </c>
      <c r="AA289" s="23">
        <f>IF(ISNUMBER(AVERAGEIFS(ObservedSpeciesData!AA$2:AA$4955,ObservedSpeciesData!$A$2:$A$4955,$A289,ObservedSpeciesData!$D$2:$D$4955,$D289)),AVERAGEIFS(ObservedSpeciesData!AA$2:AA$4955,ObservedSpeciesData!$A$2:$A$4955,$A289,ObservedSpeciesData!$D$2:$D$4955,$D289),"")</f>
        <v>34.5</v>
      </c>
      <c r="AB289" s="24">
        <f>IF(ISNUMBER(AVERAGEIFS(ObservedSpeciesData!AB$2:AB$4955,ObservedSpeciesData!$A$2:$A$4955,$A289,ObservedSpeciesData!$D$2:$D$4955,$D289)),AVERAGEIFS(ObservedSpeciesData!AB$2:AB$4955,ObservedSpeciesData!$A$2:$A$4955,$A289,ObservedSpeciesData!$D$2:$D$4955,$D289),"")</f>
        <v>5.5333333333333339E-2</v>
      </c>
      <c r="AC289" s="24">
        <f>IF(ISNUMBER(AVERAGEIFS(ObservedSpeciesData!AC$2:AC$4955,ObservedSpeciesData!$A$2:$A$4955,$A289,ObservedSpeciesData!$D$2:$D$4955,$D289)),AVERAGEIFS(ObservedSpeciesData!AC$2:AC$4955,ObservedSpeciesData!$A$2:$A$4955,$A289,ObservedSpeciesData!$D$2:$D$4955,$D289),"")</f>
        <v>5.5333333333333339E-2</v>
      </c>
      <c r="AD289" s="23" t="str">
        <f>IF(ISNUMBER(AVERAGEIFS(ObservedSpeciesData!AD$2:AD$4955,ObservedSpeciesData!$A$2:$A$4955,$A289,ObservedSpeciesData!$D$2:$D$4955,$D289)),AVERAGEIFS(ObservedSpeciesData!AD$2:AD$4955,ObservedSpeciesData!$A$2:$A$4955,$A289,ObservedSpeciesData!$D$2:$D$4955,$D289),"")</f>
        <v/>
      </c>
      <c r="AE289" s="24" t="str">
        <f>IF(ISNUMBER(AVERAGEIFS(ObservedSpeciesData!AE$2:AE$4955,ObservedSpeciesData!$A$2:$A$4955,$A289,ObservedSpeciesData!$D$2:$D$4955,$D289)),AVERAGEIFS(ObservedSpeciesData!AE$2:AE$4955,ObservedSpeciesData!$A$2:$A$4955,$A289,ObservedSpeciesData!$D$2:$D$4955,$D289),"")</f>
        <v/>
      </c>
      <c r="AF289" s="23"/>
      <c r="AG289" s="24"/>
      <c r="AH289" s="23" t="str">
        <f>IF(ISNUMBER(AVERAGEIFS(ObservedSpeciesData!AH$2:AH$4955,ObservedSpeciesData!$A$2:$A$4955,$A289,ObservedSpeciesData!$D$2:$D$4955,$D289)),AVERAGEIFS(ObservedSpeciesData!AH$2:AH$4955,ObservedSpeciesData!$A$2:$A$4955,$A289,ObservedSpeciesData!$D$2:$D$4955,$D289),"")</f>
        <v/>
      </c>
      <c r="AI289" s="23" t="str">
        <f>IF(ISNUMBER(AVERAGEIFS(ObservedSpeciesData!AI$2:AI$4955,ObservedSpeciesData!$A$2:$A$4955,$A289,ObservedSpeciesData!$C$2:$C$4955,$C289,ObservedSpeciesData!$D$2:$D$4955,$D289)),AVERAGEIFS(ObservedSpeciesData!AI$2:AI$4955,ObservedSpeciesData!$A$2:$A$4955,$A289,ObservedSpeciesData!$C$2:$C$4955,$C289,ObservedSpeciesData!$D$2:$D$4955,$D289),"")</f>
        <v/>
      </c>
      <c r="AJ289" s="2">
        <f>COUNTIFS(ObservedSpeciesData!$A$2:$A$828,$A289,ObservedSpeciesData!$D$2:$D$828,$D289)</f>
        <v>0</v>
      </c>
      <c r="AK289" s="2">
        <f t="shared" si="4"/>
        <v>4</v>
      </c>
    </row>
    <row r="290" spans="1:37" x14ac:dyDescent="0.25">
      <c r="A290" s="14" t="s">
        <v>112</v>
      </c>
      <c r="B290" t="s">
        <v>80</v>
      </c>
      <c r="C290" t="s">
        <v>106</v>
      </c>
      <c r="D290" s="13">
        <v>42271</v>
      </c>
      <c r="E290">
        <v>1</v>
      </c>
      <c r="F290">
        <v>0</v>
      </c>
      <c r="G290" s="2" t="s">
        <v>87</v>
      </c>
      <c r="H290" s="2" t="s">
        <v>11</v>
      </c>
      <c r="I290">
        <v>6</v>
      </c>
      <c r="J290" s="2" t="s">
        <v>88</v>
      </c>
      <c r="K290" s="2">
        <f>IF(ISNUMBER(AVERAGEIFS(ObservedSpeciesData!K$2:K$4955,ObservedSpeciesData!$A$2:$A$4955,$A290,ObservedSpeciesData!$D$2:$D$4955,$D290)),AVERAGEIFS(ObservedSpeciesData!K$2:K$4955,ObservedSpeciesData!$A$2:$A$4955,$A290,ObservedSpeciesData!$D$2:$D$4955,$D290),"")</f>
        <v>0</v>
      </c>
      <c r="L290" s="26">
        <f>IF(ISNUMBER(AVERAGEIFS(ObservedSpeciesData!L$2:L$4955,ObservedSpeciesData!$A$2:$A$4955,$A290,ObservedSpeciesData!$D$2:$D$4955,$D290)),AVERAGEIFS(ObservedSpeciesData!L$2:L$4955,ObservedSpeciesData!$A$2:$A$4955,$A290,ObservedSpeciesData!$D$2:$D$4955,$D290),"")</f>
        <v>1474</v>
      </c>
      <c r="M290" s="23">
        <f>IF(ISNUMBER(AVERAGEIFS(ObservedSpeciesData!M$2:M$4955,ObservedSpeciesData!$A$2:$A$4955,$A290,ObservedSpeciesData!$D$2:$D$4955,$D290)),AVERAGEIFS(ObservedSpeciesData!M$2:M$4955,ObservedSpeciesData!$A$2:$A$4955,$A290,ObservedSpeciesData!$D$2:$D$4955,$D290),"")</f>
        <v>147.4</v>
      </c>
      <c r="N290" s="23" t="str">
        <f>IF(ISNUMBER(AVERAGEIFS(ObservedSpeciesData!N$2:N$4955,ObservedSpeciesData!$A$2:$A$4955,$A290,ObservedSpeciesData!$D$2:$D$4955,$D290)),AVERAGEIFS(ObservedSpeciesData!N$2:N$4955,ObservedSpeciesData!$A$2:$A$4955,$A290,ObservedSpeciesData!$D$2:$D$4955,$D290),"")</f>
        <v/>
      </c>
      <c r="O290" s="23" t="str">
        <f>IF(ISNUMBER(AVERAGEIFS(ObservedSpeciesData!O$2:O$4955,ObservedSpeciesData!$A$2:$A$4955,$A290,ObservedSpeciesData!$D$2:$D$4955,$D290)),AVERAGEIFS(ObservedSpeciesData!O$2:O$4955,ObservedSpeciesData!$A$2:$A$4955,$A290,ObservedSpeciesData!$D$2:$D$4955,$D290),"")</f>
        <v/>
      </c>
      <c r="P290" s="23" t="str">
        <f>IF(ISNUMBER(AVERAGEIFS(ObservedSpeciesData!P$2:P$4955,ObservedSpeciesData!$A$2:$A$4955,$A290,ObservedSpeciesData!$C$2:$C$4955,$C290,ObservedSpeciesData!$D$2:$D$4955,$D290)),AVERAGEIFS(ObservedSpeciesData!P$2:P$4955,ObservedSpeciesData!$A$2:$A$4955,$A290,ObservedSpeciesData!$C$2:$C$4955,$C290,ObservedSpeciesData!$D$2:$D$4955,$D290),"")</f>
        <v/>
      </c>
      <c r="Q290" s="23"/>
      <c r="R290" s="25" t="str">
        <f>IF(ISNUMBER(AVERAGEIFS(ObservedSpeciesData!R$2:R$4955,ObservedSpeciesData!$A$2:$A$4955,$A290,ObservedSpeciesData!$D$2:$D$4955,$D290)),AVERAGEIFS(ObservedSpeciesData!R$2:R$4955,ObservedSpeciesData!$A$2:$A$4955,$A290,ObservedSpeciesData!$D$2:$D$4955,$D290),"")</f>
        <v/>
      </c>
      <c r="S290" s="25" t="str">
        <f>IF(ISNUMBER(AVERAGEIFS(ObservedSpeciesData!S$2:S$4955,ObservedSpeciesData!$A$2:$A$4955,$A290,ObservedSpeciesData!$D$2:$D$4955,$D290)),AVERAGEIFS(ObservedSpeciesData!S$2:S$4955,ObservedSpeciesData!$A$2:$A$4955,$A290,ObservedSpeciesData!$D$2:$D$4955,$D290),"")</f>
        <v/>
      </c>
      <c r="T290" s="23" t="str">
        <f>IF(ISNUMBER(AVERAGEIFS(ObservedSpeciesData!T$2:T$4955,ObservedSpeciesData!$A$2:$A$4955,$A290,ObservedSpeciesData!$D$2:$D$4955,$D290)),AVERAGEIFS(ObservedSpeciesData!T$2:T$4955,ObservedSpeciesData!$A$2:$A$4955,$A290,ObservedSpeciesData!$D$2:$D$4955,$D290),"")</f>
        <v/>
      </c>
      <c r="U290" s="24" t="str">
        <f>IF(ISNUMBER(AVERAGEIFS(ObservedSpeciesData!U$2:U$4955,ObservedSpeciesData!$A$2:$A$4955,$A290,ObservedSpeciesData!$C$2:$C$4955,$C290,ObservedSpeciesData!$D$2:$D$4955,$D290)),AVERAGEIFS(ObservedSpeciesData!U$2:U$4955,ObservedSpeciesData!$A$2:$A$4955,$A290,ObservedSpeciesData!$C$2:$C$4955,$C290,ObservedSpeciesData!$D$2:$D$4955,$D290),"")</f>
        <v/>
      </c>
      <c r="V290" s="23" t="str">
        <f>IF(ISNUMBER(AVERAGEIFS(ObservedSpeciesData!V$2:V$4955,ObservedSpeciesData!$A$2:$A$4955,$A290,ObservedSpeciesData!$D$2:$D$4955,$D290)),AVERAGEIFS(ObservedSpeciesData!V$2:V$4955,ObservedSpeciesData!$A$2:$A$4955,$A290,ObservedSpeciesData!$D$2:$D$4955,$D290),"")</f>
        <v/>
      </c>
      <c r="W290" s="23" t="str">
        <f>IF(ISNUMBER(AVERAGEIFS(ObservedSpeciesData!W$2:W$4955,ObservedSpeciesData!$A$2:$A$4955,$A290,ObservedSpeciesData!$D$2:$D$4955,$D290)),AVERAGEIFS(ObservedSpeciesData!W$2:W$4955,ObservedSpeciesData!$A$2:$A$4955,$A290,ObservedSpeciesData!$D$2:$D$4955,$D290),"")</f>
        <v/>
      </c>
      <c r="X290" s="23" t="str">
        <f>IF(ISNUMBER(AVERAGEIFS(ObservedSpeciesData!X$2:X$4955,ObservedSpeciesData!$A$2:$A$4955,$A290,ObservedSpeciesData!$D$2:$D$4955,$D290)),AVERAGEIFS(ObservedSpeciesData!X$2:X$4955,ObservedSpeciesData!$A$2:$A$4955,$A290,ObservedSpeciesData!$D$2:$D$4955,$D290),"")</f>
        <v/>
      </c>
      <c r="Y290" s="23" t="str">
        <f>IF(ISNUMBER(AVERAGEIFS(ObservedSpeciesData!Y$2:Y$4955,ObservedSpeciesData!$A$2:$A$4955,$A290,ObservedSpeciesData!$D$2:$D$4955,$D290)),AVERAGEIFS(ObservedSpeciesData!Y$2:Y$4955,ObservedSpeciesData!$A$2:$A$4955,$A290,ObservedSpeciesData!$D$2:$D$4955,$D290),"")</f>
        <v/>
      </c>
      <c r="Z290" s="23" t="str">
        <f>IF(ISNUMBER(AVERAGEIFS(ObservedSpeciesData!Z$2:Z$4955,ObservedSpeciesData!$A$2:$A$4955,$A290,ObservedSpeciesData!$D$2:$D$4955,$D290)),AVERAGEIFS(ObservedSpeciesData!Z$2:Z$4955,ObservedSpeciesData!$A$2:$A$4955,$A290,ObservedSpeciesData!$D$2:$D$4955,$D290),"")</f>
        <v/>
      </c>
      <c r="AA290" s="23">
        <f>IF(ISNUMBER(AVERAGEIFS(ObservedSpeciesData!AA$2:AA$4955,ObservedSpeciesData!$A$2:$A$4955,$A290,ObservedSpeciesData!$D$2:$D$4955,$D290)),AVERAGEIFS(ObservedSpeciesData!AA$2:AA$4955,ObservedSpeciesData!$A$2:$A$4955,$A290,ObservedSpeciesData!$D$2:$D$4955,$D290),"")</f>
        <v>29.599999999999998</v>
      </c>
      <c r="AB290" s="24">
        <f>IF(ISNUMBER(AVERAGEIFS(ObservedSpeciesData!AB$2:AB$4955,ObservedSpeciesData!$A$2:$A$4955,$A290,ObservedSpeciesData!$D$2:$D$4955,$D290)),AVERAGEIFS(ObservedSpeciesData!AB$2:AB$4955,ObservedSpeciesData!$A$2:$A$4955,$A290,ObservedSpeciesData!$D$2:$D$4955,$D290),"")</f>
        <v>4.7000000000000007E-2</v>
      </c>
      <c r="AC290" s="24">
        <f>IF(ISNUMBER(AVERAGEIFS(ObservedSpeciesData!AC$2:AC$4955,ObservedSpeciesData!$A$2:$A$4955,$A290,ObservedSpeciesData!$D$2:$D$4955,$D290)),AVERAGEIFS(ObservedSpeciesData!AC$2:AC$4955,ObservedSpeciesData!$A$2:$A$4955,$A290,ObservedSpeciesData!$D$2:$D$4955,$D290),"")</f>
        <v>4.7000000000000007E-2</v>
      </c>
      <c r="AD290" s="23" t="str">
        <f>IF(ISNUMBER(AVERAGEIFS(ObservedSpeciesData!AD$2:AD$4955,ObservedSpeciesData!$A$2:$A$4955,$A290,ObservedSpeciesData!$D$2:$D$4955,$D290)),AVERAGEIFS(ObservedSpeciesData!AD$2:AD$4955,ObservedSpeciesData!$A$2:$A$4955,$A290,ObservedSpeciesData!$D$2:$D$4955,$D290),"")</f>
        <v/>
      </c>
      <c r="AE290" s="24" t="str">
        <f>IF(ISNUMBER(AVERAGEIFS(ObservedSpeciesData!AE$2:AE$4955,ObservedSpeciesData!$A$2:$A$4955,$A290,ObservedSpeciesData!$D$2:$D$4955,$D290)),AVERAGEIFS(ObservedSpeciesData!AE$2:AE$4955,ObservedSpeciesData!$A$2:$A$4955,$A290,ObservedSpeciesData!$D$2:$D$4955,$D290),"")</f>
        <v/>
      </c>
      <c r="AF290" s="23"/>
      <c r="AG290" s="24"/>
      <c r="AH290" s="23" t="str">
        <f>IF(ISNUMBER(AVERAGEIFS(ObservedSpeciesData!AH$2:AH$4955,ObservedSpeciesData!$A$2:$A$4955,$A290,ObservedSpeciesData!$D$2:$D$4955,$D290)),AVERAGEIFS(ObservedSpeciesData!AH$2:AH$4955,ObservedSpeciesData!$A$2:$A$4955,$A290,ObservedSpeciesData!$D$2:$D$4955,$D290),"")</f>
        <v/>
      </c>
      <c r="AI290" s="23" t="str">
        <f>IF(ISNUMBER(AVERAGEIFS(ObservedSpeciesData!AI$2:AI$4955,ObservedSpeciesData!$A$2:$A$4955,$A290,ObservedSpeciesData!$C$2:$C$4955,$C290,ObservedSpeciesData!$D$2:$D$4955,$D290)),AVERAGEIFS(ObservedSpeciesData!AI$2:AI$4955,ObservedSpeciesData!$A$2:$A$4955,$A290,ObservedSpeciesData!$C$2:$C$4955,$C290,ObservedSpeciesData!$D$2:$D$4955,$D290),"")</f>
        <v/>
      </c>
      <c r="AJ290" s="2">
        <f>COUNTIFS(ObservedSpeciesData!$A$2:$A$828,$A290,ObservedSpeciesData!$D$2:$D$828,$D290)</f>
        <v>0</v>
      </c>
      <c r="AK290" s="2">
        <f t="shared" si="4"/>
        <v>4</v>
      </c>
    </row>
    <row r="291" spans="1:37" x14ac:dyDescent="0.25">
      <c r="A291" s="14" t="s">
        <v>111</v>
      </c>
      <c r="B291" t="s">
        <v>80</v>
      </c>
      <c r="C291" t="s">
        <v>106</v>
      </c>
      <c r="D291" s="13">
        <v>42271</v>
      </c>
      <c r="E291">
        <v>1</v>
      </c>
      <c r="F291">
        <v>50</v>
      </c>
      <c r="G291" s="2" t="s">
        <v>87</v>
      </c>
      <c r="H291" s="2" t="s">
        <v>11</v>
      </c>
      <c r="I291">
        <v>6</v>
      </c>
      <c r="J291" s="2" t="s">
        <v>88</v>
      </c>
      <c r="K291" s="2">
        <f>IF(ISNUMBER(AVERAGEIFS(ObservedSpeciesData!K$2:K$4955,ObservedSpeciesData!$A$2:$A$4955,$A291,ObservedSpeciesData!$D$2:$D$4955,$D291)),AVERAGEIFS(ObservedSpeciesData!K$2:K$4955,ObservedSpeciesData!$A$2:$A$4955,$A291,ObservedSpeciesData!$D$2:$D$4955,$D291),"")</f>
        <v>37.5</v>
      </c>
      <c r="L291" s="26">
        <f>IF(ISNUMBER(AVERAGEIFS(ObservedSpeciesData!L$2:L$4955,ObservedSpeciesData!$A$2:$A$4955,$A291,ObservedSpeciesData!$D$2:$D$4955,$D291)),AVERAGEIFS(ObservedSpeciesData!L$2:L$4955,ObservedSpeciesData!$A$2:$A$4955,$A291,ObservedSpeciesData!$D$2:$D$4955,$D291),"")</f>
        <v>1423</v>
      </c>
      <c r="M291" s="23">
        <f>IF(ISNUMBER(AVERAGEIFS(ObservedSpeciesData!M$2:M$4955,ObservedSpeciesData!$A$2:$A$4955,$A291,ObservedSpeciesData!$D$2:$D$4955,$D291)),AVERAGEIFS(ObservedSpeciesData!M$2:M$4955,ObservedSpeciesData!$A$2:$A$4955,$A291,ObservedSpeciesData!$D$2:$D$4955,$D291),"")</f>
        <v>142.30000000000001</v>
      </c>
      <c r="N291" s="23" t="str">
        <f>IF(ISNUMBER(AVERAGEIFS(ObservedSpeciesData!N$2:N$4955,ObservedSpeciesData!$A$2:$A$4955,$A291,ObservedSpeciesData!$D$2:$D$4955,$D291)),AVERAGEIFS(ObservedSpeciesData!N$2:N$4955,ObservedSpeciesData!$A$2:$A$4955,$A291,ObservedSpeciesData!$D$2:$D$4955,$D291),"")</f>
        <v/>
      </c>
      <c r="O291" s="23" t="str">
        <f>IF(ISNUMBER(AVERAGEIFS(ObservedSpeciesData!O$2:O$4955,ObservedSpeciesData!$A$2:$A$4955,$A291,ObservedSpeciesData!$D$2:$D$4955,$D291)),AVERAGEIFS(ObservedSpeciesData!O$2:O$4955,ObservedSpeciesData!$A$2:$A$4955,$A291,ObservedSpeciesData!$D$2:$D$4955,$D291),"")</f>
        <v/>
      </c>
      <c r="P291" s="23" t="str">
        <f>IF(ISNUMBER(AVERAGEIFS(ObservedSpeciesData!P$2:P$4955,ObservedSpeciesData!$A$2:$A$4955,$A291,ObservedSpeciesData!$C$2:$C$4955,$C291,ObservedSpeciesData!$D$2:$D$4955,$D291)),AVERAGEIFS(ObservedSpeciesData!P$2:P$4955,ObservedSpeciesData!$A$2:$A$4955,$A291,ObservedSpeciesData!$C$2:$C$4955,$C291,ObservedSpeciesData!$D$2:$D$4955,$D291),"")</f>
        <v/>
      </c>
      <c r="Q291" s="23"/>
      <c r="R291" s="25" t="str">
        <f>IF(ISNUMBER(AVERAGEIFS(ObservedSpeciesData!R$2:R$4955,ObservedSpeciesData!$A$2:$A$4955,$A291,ObservedSpeciesData!$D$2:$D$4955,$D291)),AVERAGEIFS(ObservedSpeciesData!R$2:R$4955,ObservedSpeciesData!$A$2:$A$4955,$A291,ObservedSpeciesData!$D$2:$D$4955,$D291),"")</f>
        <v/>
      </c>
      <c r="S291" s="25" t="str">
        <f>IF(ISNUMBER(AVERAGEIFS(ObservedSpeciesData!S$2:S$4955,ObservedSpeciesData!$A$2:$A$4955,$A291,ObservedSpeciesData!$D$2:$D$4955,$D291)),AVERAGEIFS(ObservedSpeciesData!S$2:S$4955,ObservedSpeciesData!$A$2:$A$4955,$A291,ObservedSpeciesData!$D$2:$D$4955,$D291),"")</f>
        <v/>
      </c>
      <c r="T291" s="23" t="str">
        <f>IF(ISNUMBER(AVERAGEIFS(ObservedSpeciesData!T$2:T$4955,ObservedSpeciesData!$A$2:$A$4955,$A291,ObservedSpeciesData!$D$2:$D$4955,$D291)),AVERAGEIFS(ObservedSpeciesData!T$2:T$4955,ObservedSpeciesData!$A$2:$A$4955,$A291,ObservedSpeciesData!$D$2:$D$4955,$D291),"")</f>
        <v/>
      </c>
      <c r="U291" s="24" t="str">
        <f>IF(ISNUMBER(AVERAGEIFS(ObservedSpeciesData!U$2:U$4955,ObservedSpeciesData!$A$2:$A$4955,$A291,ObservedSpeciesData!$C$2:$C$4955,$C291,ObservedSpeciesData!$D$2:$D$4955,$D291)),AVERAGEIFS(ObservedSpeciesData!U$2:U$4955,ObservedSpeciesData!$A$2:$A$4955,$A291,ObservedSpeciesData!$C$2:$C$4955,$C291,ObservedSpeciesData!$D$2:$D$4955,$D291),"")</f>
        <v/>
      </c>
      <c r="V291" s="23" t="str">
        <f>IF(ISNUMBER(AVERAGEIFS(ObservedSpeciesData!V$2:V$4955,ObservedSpeciesData!$A$2:$A$4955,$A291,ObservedSpeciesData!$D$2:$D$4955,$D291)),AVERAGEIFS(ObservedSpeciesData!V$2:V$4955,ObservedSpeciesData!$A$2:$A$4955,$A291,ObservedSpeciesData!$D$2:$D$4955,$D291),"")</f>
        <v/>
      </c>
      <c r="W291" s="23" t="str">
        <f>IF(ISNUMBER(AVERAGEIFS(ObservedSpeciesData!W$2:W$4955,ObservedSpeciesData!$A$2:$A$4955,$A291,ObservedSpeciesData!$D$2:$D$4955,$D291)),AVERAGEIFS(ObservedSpeciesData!W$2:W$4955,ObservedSpeciesData!$A$2:$A$4955,$A291,ObservedSpeciesData!$D$2:$D$4955,$D291),"")</f>
        <v/>
      </c>
      <c r="X291" s="23" t="str">
        <f>IF(ISNUMBER(AVERAGEIFS(ObservedSpeciesData!X$2:X$4955,ObservedSpeciesData!$A$2:$A$4955,$A291,ObservedSpeciesData!$D$2:$D$4955,$D291)),AVERAGEIFS(ObservedSpeciesData!X$2:X$4955,ObservedSpeciesData!$A$2:$A$4955,$A291,ObservedSpeciesData!$D$2:$D$4955,$D291),"")</f>
        <v/>
      </c>
      <c r="Y291" s="23" t="str">
        <f>IF(ISNUMBER(AVERAGEIFS(ObservedSpeciesData!Y$2:Y$4955,ObservedSpeciesData!$A$2:$A$4955,$A291,ObservedSpeciesData!$D$2:$D$4955,$D291)),AVERAGEIFS(ObservedSpeciesData!Y$2:Y$4955,ObservedSpeciesData!$A$2:$A$4955,$A291,ObservedSpeciesData!$D$2:$D$4955,$D291),"")</f>
        <v/>
      </c>
      <c r="Z291" s="23" t="str">
        <f>IF(ISNUMBER(AVERAGEIFS(ObservedSpeciesData!Z$2:Z$4955,ObservedSpeciesData!$A$2:$A$4955,$A291,ObservedSpeciesData!$D$2:$D$4955,$D291)),AVERAGEIFS(ObservedSpeciesData!Z$2:Z$4955,ObservedSpeciesData!$A$2:$A$4955,$A291,ObservedSpeciesData!$D$2:$D$4955,$D291),"")</f>
        <v/>
      </c>
      <c r="AA291" s="23">
        <f>IF(ISNUMBER(AVERAGEIFS(ObservedSpeciesData!AA$2:AA$4955,ObservedSpeciesData!$A$2:$A$4955,$A291,ObservedSpeciesData!$D$2:$D$4955,$D291)),AVERAGEIFS(ObservedSpeciesData!AA$2:AA$4955,ObservedSpeciesData!$A$2:$A$4955,$A291,ObservedSpeciesData!$D$2:$D$4955,$D291),"")</f>
        <v>29.2</v>
      </c>
      <c r="AB291" s="24">
        <f>IF(ISNUMBER(AVERAGEIFS(ObservedSpeciesData!AB$2:AB$4955,ObservedSpeciesData!$A$2:$A$4955,$A291,ObservedSpeciesData!$D$2:$D$4955,$D291)),AVERAGEIFS(ObservedSpeciesData!AB$2:AB$4955,ObservedSpeciesData!$A$2:$A$4955,$A291,ObservedSpeciesData!$D$2:$D$4955,$D291),"")</f>
        <v>4.6666666666666669E-2</v>
      </c>
      <c r="AC291" s="24">
        <f>IF(ISNUMBER(AVERAGEIFS(ObservedSpeciesData!AC$2:AC$4955,ObservedSpeciesData!$A$2:$A$4955,$A291,ObservedSpeciesData!$D$2:$D$4955,$D291)),AVERAGEIFS(ObservedSpeciesData!AC$2:AC$4955,ObservedSpeciesData!$A$2:$A$4955,$A291,ObservedSpeciesData!$D$2:$D$4955,$D291),"")</f>
        <v>4.6666666666666669E-2</v>
      </c>
      <c r="AD291" s="23" t="str">
        <f>IF(ISNUMBER(AVERAGEIFS(ObservedSpeciesData!AD$2:AD$4955,ObservedSpeciesData!$A$2:$A$4955,$A291,ObservedSpeciesData!$D$2:$D$4955,$D291)),AVERAGEIFS(ObservedSpeciesData!AD$2:AD$4955,ObservedSpeciesData!$A$2:$A$4955,$A291,ObservedSpeciesData!$D$2:$D$4955,$D291),"")</f>
        <v/>
      </c>
      <c r="AE291" s="24" t="str">
        <f>IF(ISNUMBER(AVERAGEIFS(ObservedSpeciesData!AE$2:AE$4955,ObservedSpeciesData!$A$2:$A$4955,$A291,ObservedSpeciesData!$D$2:$D$4955,$D291)),AVERAGEIFS(ObservedSpeciesData!AE$2:AE$4955,ObservedSpeciesData!$A$2:$A$4955,$A291,ObservedSpeciesData!$D$2:$D$4955,$D291),"")</f>
        <v/>
      </c>
      <c r="AF291" s="23"/>
      <c r="AG291" s="24"/>
      <c r="AH291" s="23" t="str">
        <f>IF(ISNUMBER(AVERAGEIFS(ObservedSpeciesData!AH$2:AH$4955,ObservedSpeciesData!$A$2:$A$4955,$A291,ObservedSpeciesData!$D$2:$D$4955,$D291)),AVERAGEIFS(ObservedSpeciesData!AH$2:AH$4955,ObservedSpeciesData!$A$2:$A$4955,$A291,ObservedSpeciesData!$D$2:$D$4955,$D291),"")</f>
        <v/>
      </c>
      <c r="AI291" s="23" t="str">
        <f>IF(ISNUMBER(AVERAGEIFS(ObservedSpeciesData!AI$2:AI$4955,ObservedSpeciesData!$A$2:$A$4955,$A291,ObservedSpeciesData!$C$2:$C$4955,$C291,ObservedSpeciesData!$D$2:$D$4955,$D291)),AVERAGEIFS(ObservedSpeciesData!AI$2:AI$4955,ObservedSpeciesData!$A$2:$A$4955,$A291,ObservedSpeciesData!$C$2:$C$4955,$C291,ObservedSpeciesData!$D$2:$D$4955,$D291),"")</f>
        <v/>
      </c>
      <c r="AJ291" s="2">
        <f>COUNTIFS(ObservedSpeciesData!$A$2:$A$828,$A291,ObservedSpeciesData!$D$2:$D$828,$D291)</f>
        <v>0</v>
      </c>
      <c r="AK291" s="2">
        <f t="shared" si="4"/>
        <v>4</v>
      </c>
    </row>
    <row r="292" spans="1:37" x14ac:dyDescent="0.25">
      <c r="A292" s="14" t="s">
        <v>110</v>
      </c>
      <c r="B292" t="s">
        <v>80</v>
      </c>
      <c r="C292" t="s">
        <v>106</v>
      </c>
      <c r="D292" s="13">
        <v>42271</v>
      </c>
      <c r="E292">
        <v>1</v>
      </c>
      <c r="F292">
        <v>100</v>
      </c>
      <c r="G292" s="2" t="s">
        <v>87</v>
      </c>
      <c r="H292" s="2" t="s">
        <v>11</v>
      </c>
      <c r="I292">
        <v>6</v>
      </c>
      <c r="J292" s="2" t="s">
        <v>88</v>
      </c>
      <c r="K292" s="2">
        <f>IF(ISNUMBER(AVERAGEIFS(ObservedSpeciesData!K$2:K$4955,ObservedSpeciesData!$A$2:$A$4955,$A292,ObservedSpeciesData!$D$2:$D$4955,$D292)),AVERAGEIFS(ObservedSpeciesData!K$2:K$4955,ObservedSpeciesData!$A$2:$A$4955,$A292,ObservedSpeciesData!$D$2:$D$4955,$D292),"")</f>
        <v>75</v>
      </c>
      <c r="L292" s="26">
        <f>IF(ISNUMBER(AVERAGEIFS(ObservedSpeciesData!L$2:L$4955,ObservedSpeciesData!$A$2:$A$4955,$A292,ObservedSpeciesData!$D$2:$D$4955,$D292)),AVERAGEIFS(ObservedSpeciesData!L$2:L$4955,ObservedSpeciesData!$A$2:$A$4955,$A292,ObservedSpeciesData!$D$2:$D$4955,$D292),"")</f>
        <v>1440</v>
      </c>
      <c r="M292" s="23">
        <f>IF(ISNUMBER(AVERAGEIFS(ObservedSpeciesData!M$2:M$4955,ObservedSpeciesData!$A$2:$A$4955,$A292,ObservedSpeciesData!$D$2:$D$4955,$D292)),AVERAGEIFS(ObservedSpeciesData!M$2:M$4955,ObservedSpeciesData!$A$2:$A$4955,$A292,ObservedSpeciesData!$D$2:$D$4955,$D292),"")</f>
        <v>144</v>
      </c>
      <c r="N292" s="23" t="str">
        <f>IF(ISNUMBER(AVERAGEIFS(ObservedSpeciesData!N$2:N$4955,ObservedSpeciesData!$A$2:$A$4955,$A292,ObservedSpeciesData!$D$2:$D$4955,$D292)),AVERAGEIFS(ObservedSpeciesData!N$2:N$4955,ObservedSpeciesData!$A$2:$A$4955,$A292,ObservedSpeciesData!$D$2:$D$4955,$D292),"")</f>
        <v/>
      </c>
      <c r="O292" s="23" t="str">
        <f>IF(ISNUMBER(AVERAGEIFS(ObservedSpeciesData!O$2:O$4955,ObservedSpeciesData!$A$2:$A$4955,$A292,ObservedSpeciesData!$D$2:$D$4955,$D292)),AVERAGEIFS(ObservedSpeciesData!O$2:O$4955,ObservedSpeciesData!$A$2:$A$4955,$A292,ObservedSpeciesData!$D$2:$D$4955,$D292),"")</f>
        <v/>
      </c>
      <c r="P292" s="23" t="str">
        <f>IF(ISNUMBER(AVERAGEIFS(ObservedSpeciesData!P$2:P$4955,ObservedSpeciesData!$A$2:$A$4955,$A292,ObservedSpeciesData!$C$2:$C$4955,$C292,ObservedSpeciesData!$D$2:$D$4955,$D292)),AVERAGEIFS(ObservedSpeciesData!P$2:P$4955,ObservedSpeciesData!$A$2:$A$4955,$A292,ObservedSpeciesData!$C$2:$C$4955,$C292,ObservedSpeciesData!$D$2:$D$4955,$D292),"")</f>
        <v/>
      </c>
      <c r="Q292" s="23"/>
      <c r="R292" s="25" t="str">
        <f>IF(ISNUMBER(AVERAGEIFS(ObservedSpeciesData!R$2:R$4955,ObservedSpeciesData!$A$2:$A$4955,$A292,ObservedSpeciesData!$D$2:$D$4955,$D292)),AVERAGEIFS(ObservedSpeciesData!R$2:R$4955,ObservedSpeciesData!$A$2:$A$4955,$A292,ObservedSpeciesData!$D$2:$D$4955,$D292),"")</f>
        <v/>
      </c>
      <c r="S292" s="25" t="str">
        <f>IF(ISNUMBER(AVERAGEIFS(ObservedSpeciesData!S$2:S$4955,ObservedSpeciesData!$A$2:$A$4955,$A292,ObservedSpeciesData!$D$2:$D$4955,$D292)),AVERAGEIFS(ObservedSpeciesData!S$2:S$4955,ObservedSpeciesData!$A$2:$A$4955,$A292,ObservedSpeciesData!$D$2:$D$4955,$D292),"")</f>
        <v/>
      </c>
      <c r="T292" s="23" t="str">
        <f>IF(ISNUMBER(AVERAGEIFS(ObservedSpeciesData!T$2:T$4955,ObservedSpeciesData!$A$2:$A$4955,$A292,ObservedSpeciesData!$D$2:$D$4955,$D292)),AVERAGEIFS(ObservedSpeciesData!T$2:T$4955,ObservedSpeciesData!$A$2:$A$4955,$A292,ObservedSpeciesData!$D$2:$D$4955,$D292),"")</f>
        <v/>
      </c>
      <c r="U292" s="24" t="str">
        <f>IF(ISNUMBER(AVERAGEIFS(ObservedSpeciesData!U$2:U$4955,ObservedSpeciesData!$A$2:$A$4955,$A292,ObservedSpeciesData!$C$2:$C$4955,$C292,ObservedSpeciesData!$D$2:$D$4955,$D292)),AVERAGEIFS(ObservedSpeciesData!U$2:U$4955,ObservedSpeciesData!$A$2:$A$4955,$A292,ObservedSpeciesData!$C$2:$C$4955,$C292,ObservedSpeciesData!$D$2:$D$4955,$D292),"")</f>
        <v/>
      </c>
      <c r="V292" s="23" t="str">
        <f>IF(ISNUMBER(AVERAGEIFS(ObservedSpeciesData!V$2:V$4955,ObservedSpeciesData!$A$2:$A$4955,$A292,ObservedSpeciesData!$D$2:$D$4955,$D292)),AVERAGEIFS(ObservedSpeciesData!V$2:V$4955,ObservedSpeciesData!$A$2:$A$4955,$A292,ObservedSpeciesData!$D$2:$D$4955,$D292),"")</f>
        <v/>
      </c>
      <c r="W292" s="23" t="str">
        <f>IF(ISNUMBER(AVERAGEIFS(ObservedSpeciesData!W$2:W$4955,ObservedSpeciesData!$A$2:$A$4955,$A292,ObservedSpeciesData!$D$2:$D$4955,$D292)),AVERAGEIFS(ObservedSpeciesData!W$2:W$4955,ObservedSpeciesData!$A$2:$A$4955,$A292,ObservedSpeciesData!$D$2:$D$4955,$D292),"")</f>
        <v/>
      </c>
      <c r="X292" s="23" t="str">
        <f>IF(ISNUMBER(AVERAGEIFS(ObservedSpeciesData!X$2:X$4955,ObservedSpeciesData!$A$2:$A$4955,$A292,ObservedSpeciesData!$D$2:$D$4955,$D292)),AVERAGEIFS(ObservedSpeciesData!X$2:X$4955,ObservedSpeciesData!$A$2:$A$4955,$A292,ObservedSpeciesData!$D$2:$D$4955,$D292),"")</f>
        <v/>
      </c>
      <c r="Y292" s="23" t="str">
        <f>IF(ISNUMBER(AVERAGEIFS(ObservedSpeciesData!Y$2:Y$4955,ObservedSpeciesData!$A$2:$A$4955,$A292,ObservedSpeciesData!$D$2:$D$4955,$D292)),AVERAGEIFS(ObservedSpeciesData!Y$2:Y$4955,ObservedSpeciesData!$A$2:$A$4955,$A292,ObservedSpeciesData!$D$2:$D$4955,$D292),"")</f>
        <v/>
      </c>
      <c r="Z292" s="23" t="str">
        <f>IF(ISNUMBER(AVERAGEIFS(ObservedSpeciesData!Z$2:Z$4955,ObservedSpeciesData!$A$2:$A$4955,$A292,ObservedSpeciesData!$D$2:$D$4955,$D292)),AVERAGEIFS(ObservedSpeciesData!Z$2:Z$4955,ObservedSpeciesData!$A$2:$A$4955,$A292,ObservedSpeciesData!$D$2:$D$4955,$D292),"")</f>
        <v/>
      </c>
      <c r="AA292" s="23">
        <f>IF(ISNUMBER(AVERAGEIFS(ObservedSpeciesData!AA$2:AA$4955,ObservedSpeciesData!$A$2:$A$4955,$A292,ObservedSpeciesData!$D$2:$D$4955,$D292)),AVERAGEIFS(ObservedSpeciesData!AA$2:AA$4955,ObservedSpeciesData!$A$2:$A$4955,$A292,ObservedSpeciesData!$D$2:$D$4955,$D292),"")</f>
        <v>29.900000000000002</v>
      </c>
      <c r="AB292" s="24">
        <f>IF(ISNUMBER(AVERAGEIFS(ObservedSpeciesData!AB$2:AB$4955,ObservedSpeciesData!$A$2:$A$4955,$A292,ObservedSpeciesData!$D$2:$D$4955,$D292)),AVERAGEIFS(ObservedSpeciesData!AB$2:AB$4955,ObservedSpeciesData!$A$2:$A$4955,$A292,ObservedSpeciesData!$D$2:$D$4955,$D292),"")</f>
        <v>4.8000000000000008E-2</v>
      </c>
      <c r="AC292" s="24">
        <f>IF(ISNUMBER(AVERAGEIFS(ObservedSpeciesData!AC$2:AC$4955,ObservedSpeciesData!$A$2:$A$4955,$A292,ObservedSpeciesData!$D$2:$D$4955,$D292)),AVERAGEIFS(ObservedSpeciesData!AC$2:AC$4955,ObservedSpeciesData!$A$2:$A$4955,$A292,ObservedSpeciesData!$D$2:$D$4955,$D292),"")</f>
        <v>4.8000000000000008E-2</v>
      </c>
      <c r="AD292" s="23" t="str">
        <f>IF(ISNUMBER(AVERAGEIFS(ObservedSpeciesData!AD$2:AD$4955,ObservedSpeciesData!$A$2:$A$4955,$A292,ObservedSpeciesData!$D$2:$D$4955,$D292)),AVERAGEIFS(ObservedSpeciesData!AD$2:AD$4955,ObservedSpeciesData!$A$2:$A$4955,$A292,ObservedSpeciesData!$D$2:$D$4955,$D292),"")</f>
        <v/>
      </c>
      <c r="AE292" s="24" t="str">
        <f>IF(ISNUMBER(AVERAGEIFS(ObservedSpeciesData!AE$2:AE$4955,ObservedSpeciesData!$A$2:$A$4955,$A292,ObservedSpeciesData!$D$2:$D$4955,$D292)),AVERAGEIFS(ObservedSpeciesData!AE$2:AE$4955,ObservedSpeciesData!$A$2:$A$4955,$A292,ObservedSpeciesData!$D$2:$D$4955,$D292),"")</f>
        <v/>
      </c>
      <c r="AF292" s="23"/>
      <c r="AG292" s="24"/>
      <c r="AH292" s="23" t="str">
        <f>IF(ISNUMBER(AVERAGEIFS(ObservedSpeciesData!AH$2:AH$4955,ObservedSpeciesData!$A$2:$A$4955,$A292,ObservedSpeciesData!$D$2:$D$4955,$D292)),AVERAGEIFS(ObservedSpeciesData!AH$2:AH$4955,ObservedSpeciesData!$A$2:$A$4955,$A292,ObservedSpeciesData!$D$2:$D$4955,$D292),"")</f>
        <v/>
      </c>
      <c r="AI292" s="23" t="str">
        <f>IF(ISNUMBER(AVERAGEIFS(ObservedSpeciesData!AI$2:AI$4955,ObservedSpeciesData!$A$2:$A$4955,$A292,ObservedSpeciesData!$C$2:$C$4955,$C292,ObservedSpeciesData!$D$2:$D$4955,$D292)),AVERAGEIFS(ObservedSpeciesData!AI$2:AI$4955,ObservedSpeciesData!$A$2:$A$4955,$A292,ObservedSpeciesData!$C$2:$C$4955,$C292,ObservedSpeciesData!$D$2:$D$4955,$D292),"")</f>
        <v/>
      </c>
      <c r="AJ292" s="2">
        <f>COUNTIFS(ObservedSpeciesData!$A$2:$A$828,$A292,ObservedSpeciesData!$D$2:$D$828,$D292)</f>
        <v>0</v>
      </c>
      <c r="AK292" s="2">
        <f t="shared" si="4"/>
        <v>4</v>
      </c>
    </row>
    <row r="293" spans="1:37" x14ac:dyDescent="0.25">
      <c r="A293" s="14" t="s">
        <v>109</v>
      </c>
      <c r="B293" t="s">
        <v>80</v>
      </c>
      <c r="C293" t="s">
        <v>106</v>
      </c>
      <c r="D293" s="13">
        <v>42271</v>
      </c>
      <c r="E293">
        <v>1</v>
      </c>
      <c r="F293">
        <v>200</v>
      </c>
      <c r="G293" s="2" t="s">
        <v>87</v>
      </c>
      <c r="H293" s="2" t="s">
        <v>11</v>
      </c>
      <c r="I293">
        <v>6</v>
      </c>
      <c r="J293" s="2" t="s">
        <v>88</v>
      </c>
      <c r="K293" s="2">
        <f>IF(ISNUMBER(AVERAGEIFS(ObservedSpeciesData!K$2:K$4955,ObservedSpeciesData!$A$2:$A$4955,$A293,ObservedSpeciesData!$D$2:$D$4955,$D293)),AVERAGEIFS(ObservedSpeciesData!K$2:K$4955,ObservedSpeciesData!$A$2:$A$4955,$A293,ObservedSpeciesData!$D$2:$D$4955,$D293),"")</f>
        <v>150</v>
      </c>
      <c r="L293" s="26">
        <f>IF(ISNUMBER(AVERAGEIFS(ObservedSpeciesData!L$2:L$4955,ObservedSpeciesData!$A$2:$A$4955,$A293,ObservedSpeciesData!$D$2:$D$4955,$D293)),AVERAGEIFS(ObservedSpeciesData!L$2:L$4955,ObservedSpeciesData!$A$2:$A$4955,$A293,ObservedSpeciesData!$D$2:$D$4955,$D293),"")</f>
        <v>1431.5</v>
      </c>
      <c r="M293" s="23">
        <f>IF(ISNUMBER(AVERAGEIFS(ObservedSpeciesData!M$2:M$4955,ObservedSpeciesData!$A$2:$A$4955,$A293,ObservedSpeciesData!$D$2:$D$4955,$D293)),AVERAGEIFS(ObservedSpeciesData!M$2:M$4955,ObservedSpeciesData!$A$2:$A$4955,$A293,ObservedSpeciesData!$D$2:$D$4955,$D293),"")</f>
        <v>143.15</v>
      </c>
      <c r="N293" s="23" t="str">
        <f>IF(ISNUMBER(AVERAGEIFS(ObservedSpeciesData!N$2:N$4955,ObservedSpeciesData!$A$2:$A$4955,$A293,ObservedSpeciesData!$D$2:$D$4955,$D293)),AVERAGEIFS(ObservedSpeciesData!N$2:N$4955,ObservedSpeciesData!$A$2:$A$4955,$A293,ObservedSpeciesData!$D$2:$D$4955,$D293),"")</f>
        <v/>
      </c>
      <c r="O293" s="23" t="str">
        <f>IF(ISNUMBER(AVERAGEIFS(ObservedSpeciesData!O$2:O$4955,ObservedSpeciesData!$A$2:$A$4955,$A293,ObservedSpeciesData!$D$2:$D$4955,$D293)),AVERAGEIFS(ObservedSpeciesData!O$2:O$4955,ObservedSpeciesData!$A$2:$A$4955,$A293,ObservedSpeciesData!$D$2:$D$4955,$D293),"")</f>
        <v/>
      </c>
      <c r="P293" s="23" t="str">
        <f>IF(ISNUMBER(AVERAGEIFS(ObservedSpeciesData!P$2:P$4955,ObservedSpeciesData!$A$2:$A$4955,$A293,ObservedSpeciesData!$C$2:$C$4955,$C293,ObservedSpeciesData!$D$2:$D$4955,$D293)),AVERAGEIFS(ObservedSpeciesData!P$2:P$4955,ObservedSpeciesData!$A$2:$A$4955,$A293,ObservedSpeciesData!$C$2:$C$4955,$C293,ObservedSpeciesData!$D$2:$D$4955,$D293),"")</f>
        <v/>
      </c>
      <c r="Q293" s="23"/>
      <c r="R293" s="25" t="str">
        <f>IF(ISNUMBER(AVERAGEIFS(ObservedSpeciesData!R$2:R$4955,ObservedSpeciesData!$A$2:$A$4955,$A293,ObservedSpeciesData!$D$2:$D$4955,$D293)),AVERAGEIFS(ObservedSpeciesData!R$2:R$4955,ObservedSpeciesData!$A$2:$A$4955,$A293,ObservedSpeciesData!$D$2:$D$4955,$D293),"")</f>
        <v/>
      </c>
      <c r="S293" s="25" t="str">
        <f>IF(ISNUMBER(AVERAGEIFS(ObservedSpeciesData!S$2:S$4955,ObservedSpeciesData!$A$2:$A$4955,$A293,ObservedSpeciesData!$D$2:$D$4955,$D293)),AVERAGEIFS(ObservedSpeciesData!S$2:S$4955,ObservedSpeciesData!$A$2:$A$4955,$A293,ObservedSpeciesData!$D$2:$D$4955,$D293),"")</f>
        <v/>
      </c>
      <c r="T293" s="23" t="str">
        <f>IF(ISNUMBER(AVERAGEIFS(ObservedSpeciesData!T$2:T$4955,ObservedSpeciesData!$A$2:$A$4955,$A293,ObservedSpeciesData!$D$2:$D$4955,$D293)),AVERAGEIFS(ObservedSpeciesData!T$2:T$4955,ObservedSpeciesData!$A$2:$A$4955,$A293,ObservedSpeciesData!$D$2:$D$4955,$D293),"")</f>
        <v/>
      </c>
      <c r="U293" s="24" t="str">
        <f>IF(ISNUMBER(AVERAGEIFS(ObservedSpeciesData!U$2:U$4955,ObservedSpeciesData!$A$2:$A$4955,$A293,ObservedSpeciesData!$C$2:$C$4955,$C293,ObservedSpeciesData!$D$2:$D$4955,$D293)),AVERAGEIFS(ObservedSpeciesData!U$2:U$4955,ObservedSpeciesData!$A$2:$A$4955,$A293,ObservedSpeciesData!$C$2:$C$4955,$C293,ObservedSpeciesData!$D$2:$D$4955,$D293),"")</f>
        <v/>
      </c>
      <c r="V293" s="23" t="str">
        <f>IF(ISNUMBER(AVERAGEIFS(ObservedSpeciesData!V$2:V$4955,ObservedSpeciesData!$A$2:$A$4955,$A293,ObservedSpeciesData!$D$2:$D$4955,$D293)),AVERAGEIFS(ObservedSpeciesData!V$2:V$4955,ObservedSpeciesData!$A$2:$A$4955,$A293,ObservedSpeciesData!$D$2:$D$4955,$D293),"")</f>
        <v/>
      </c>
      <c r="W293" s="23" t="str">
        <f>IF(ISNUMBER(AVERAGEIFS(ObservedSpeciesData!W$2:W$4955,ObservedSpeciesData!$A$2:$A$4955,$A293,ObservedSpeciesData!$D$2:$D$4955,$D293)),AVERAGEIFS(ObservedSpeciesData!W$2:W$4955,ObservedSpeciesData!$A$2:$A$4955,$A293,ObservedSpeciesData!$D$2:$D$4955,$D293),"")</f>
        <v/>
      </c>
      <c r="X293" s="23" t="str">
        <f>IF(ISNUMBER(AVERAGEIFS(ObservedSpeciesData!X$2:X$4955,ObservedSpeciesData!$A$2:$A$4955,$A293,ObservedSpeciesData!$D$2:$D$4955,$D293)),AVERAGEIFS(ObservedSpeciesData!X$2:X$4955,ObservedSpeciesData!$A$2:$A$4955,$A293,ObservedSpeciesData!$D$2:$D$4955,$D293),"")</f>
        <v/>
      </c>
      <c r="Y293" s="23" t="str">
        <f>IF(ISNUMBER(AVERAGEIFS(ObservedSpeciesData!Y$2:Y$4955,ObservedSpeciesData!$A$2:$A$4955,$A293,ObservedSpeciesData!$D$2:$D$4955,$D293)),AVERAGEIFS(ObservedSpeciesData!Y$2:Y$4955,ObservedSpeciesData!$A$2:$A$4955,$A293,ObservedSpeciesData!$D$2:$D$4955,$D293),"")</f>
        <v/>
      </c>
      <c r="Z293" s="23" t="str">
        <f>IF(ISNUMBER(AVERAGEIFS(ObservedSpeciesData!Z$2:Z$4955,ObservedSpeciesData!$A$2:$A$4955,$A293,ObservedSpeciesData!$D$2:$D$4955,$D293)),AVERAGEIFS(ObservedSpeciesData!Z$2:Z$4955,ObservedSpeciesData!$A$2:$A$4955,$A293,ObservedSpeciesData!$D$2:$D$4955,$D293),"")</f>
        <v/>
      </c>
      <c r="AA293" s="23">
        <f>IF(ISNUMBER(AVERAGEIFS(ObservedSpeciesData!AA$2:AA$4955,ObservedSpeciesData!$A$2:$A$4955,$A293,ObservedSpeciesData!$D$2:$D$4955,$D293)),AVERAGEIFS(ObservedSpeciesData!AA$2:AA$4955,ObservedSpeciesData!$A$2:$A$4955,$A293,ObservedSpeciesData!$D$2:$D$4955,$D293),"")</f>
        <v>29.133333333333336</v>
      </c>
      <c r="AB293" s="24">
        <f>IF(ISNUMBER(AVERAGEIFS(ObservedSpeciesData!AB$2:AB$4955,ObservedSpeciesData!$A$2:$A$4955,$A293,ObservedSpeciesData!$D$2:$D$4955,$D293)),AVERAGEIFS(ObservedSpeciesData!AB$2:AB$4955,ObservedSpeciesData!$A$2:$A$4955,$A293,ObservedSpeciesData!$D$2:$D$4955,$D293),"")</f>
        <v>4.6666666666666669E-2</v>
      </c>
      <c r="AC293" s="24">
        <f>IF(ISNUMBER(AVERAGEIFS(ObservedSpeciesData!AC$2:AC$4955,ObservedSpeciesData!$A$2:$A$4955,$A293,ObservedSpeciesData!$D$2:$D$4955,$D293)),AVERAGEIFS(ObservedSpeciesData!AC$2:AC$4955,ObservedSpeciesData!$A$2:$A$4955,$A293,ObservedSpeciesData!$D$2:$D$4955,$D293),"")</f>
        <v>4.6666666666666669E-2</v>
      </c>
      <c r="AD293" s="23" t="str">
        <f>IF(ISNUMBER(AVERAGEIFS(ObservedSpeciesData!AD$2:AD$4955,ObservedSpeciesData!$A$2:$A$4955,$A293,ObservedSpeciesData!$D$2:$D$4955,$D293)),AVERAGEIFS(ObservedSpeciesData!AD$2:AD$4955,ObservedSpeciesData!$A$2:$A$4955,$A293,ObservedSpeciesData!$D$2:$D$4955,$D293),"")</f>
        <v/>
      </c>
      <c r="AE293" s="24" t="str">
        <f>IF(ISNUMBER(AVERAGEIFS(ObservedSpeciesData!AE$2:AE$4955,ObservedSpeciesData!$A$2:$A$4955,$A293,ObservedSpeciesData!$D$2:$D$4955,$D293)),AVERAGEIFS(ObservedSpeciesData!AE$2:AE$4955,ObservedSpeciesData!$A$2:$A$4955,$A293,ObservedSpeciesData!$D$2:$D$4955,$D293),"")</f>
        <v/>
      </c>
      <c r="AF293" s="23"/>
      <c r="AG293" s="24"/>
      <c r="AH293" s="23" t="str">
        <f>IF(ISNUMBER(AVERAGEIFS(ObservedSpeciesData!AH$2:AH$4955,ObservedSpeciesData!$A$2:$A$4955,$A293,ObservedSpeciesData!$D$2:$D$4955,$D293)),AVERAGEIFS(ObservedSpeciesData!AH$2:AH$4955,ObservedSpeciesData!$A$2:$A$4955,$A293,ObservedSpeciesData!$D$2:$D$4955,$D293),"")</f>
        <v/>
      </c>
      <c r="AI293" s="23" t="str">
        <f>IF(ISNUMBER(AVERAGEIFS(ObservedSpeciesData!AI$2:AI$4955,ObservedSpeciesData!$A$2:$A$4955,$A293,ObservedSpeciesData!$C$2:$C$4955,$C293,ObservedSpeciesData!$D$2:$D$4955,$D293)),AVERAGEIFS(ObservedSpeciesData!AI$2:AI$4955,ObservedSpeciesData!$A$2:$A$4955,$A293,ObservedSpeciesData!$C$2:$C$4955,$C293,ObservedSpeciesData!$D$2:$D$4955,$D293),"")</f>
        <v/>
      </c>
      <c r="AJ293" s="2">
        <f>COUNTIFS(ObservedSpeciesData!$A$2:$A$828,$A293,ObservedSpeciesData!$D$2:$D$828,$D293)</f>
        <v>0</v>
      </c>
      <c r="AK293" s="2">
        <f t="shared" si="4"/>
        <v>4</v>
      </c>
    </row>
    <row r="294" spans="1:37" x14ac:dyDescent="0.25">
      <c r="A294" s="14" t="s">
        <v>108</v>
      </c>
      <c r="B294" t="s">
        <v>80</v>
      </c>
      <c r="C294" t="s">
        <v>106</v>
      </c>
      <c r="D294" s="13">
        <v>42271</v>
      </c>
      <c r="E294">
        <v>1</v>
      </c>
      <c r="F294">
        <v>350</v>
      </c>
      <c r="G294" s="2" t="s">
        <v>87</v>
      </c>
      <c r="H294" s="2" t="s">
        <v>11</v>
      </c>
      <c r="I294">
        <v>6</v>
      </c>
      <c r="J294" s="2" t="s">
        <v>88</v>
      </c>
      <c r="K294" s="2">
        <f>IF(ISNUMBER(AVERAGEIFS(ObservedSpeciesData!K$2:K$4955,ObservedSpeciesData!$A$2:$A$4955,$A294,ObservedSpeciesData!$D$2:$D$4955,$D294)),AVERAGEIFS(ObservedSpeciesData!K$2:K$4955,ObservedSpeciesData!$A$2:$A$4955,$A294,ObservedSpeciesData!$D$2:$D$4955,$D294),"")</f>
        <v>262.5</v>
      </c>
      <c r="L294" s="26">
        <f>IF(ISNUMBER(AVERAGEIFS(ObservedSpeciesData!L$2:L$4955,ObservedSpeciesData!$A$2:$A$4955,$A294,ObservedSpeciesData!$D$2:$D$4955,$D294)),AVERAGEIFS(ObservedSpeciesData!L$2:L$4955,ObservedSpeciesData!$A$2:$A$4955,$A294,ObservedSpeciesData!$D$2:$D$4955,$D294),"")</f>
        <v>1474</v>
      </c>
      <c r="M294" s="23">
        <f>IF(ISNUMBER(AVERAGEIFS(ObservedSpeciesData!M$2:M$4955,ObservedSpeciesData!$A$2:$A$4955,$A294,ObservedSpeciesData!$D$2:$D$4955,$D294)),AVERAGEIFS(ObservedSpeciesData!M$2:M$4955,ObservedSpeciesData!$A$2:$A$4955,$A294,ObservedSpeciesData!$D$2:$D$4955,$D294),"")</f>
        <v>147.4</v>
      </c>
      <c r="N294" s="23" t="str">
        <f>IF(ISNUMBER(AVERAGEIFS(ObservedSpeciesData!N$2:N$4955,ObservedSpeciesData!$A$2:$A$4955,$A294,ObservedSpeciesData!$D$2:$D$4955,$D294)),AVERAGEIFS(ObservedSpeciesData!N$2:N$4955,ObservedSpeciesData!$A$2:$A$4955,$A294,ObservedSpeciesData!$D$2:$D$4955,$D294),"")</f>
        <v/>
      </c>
      <c r="O294" s="23" t="str">
        <f>IF(ISNUMBER(AVERAGEIFS(ObservedSpeciesData!O$2:O$4955,ObservedSpeciesData!$A$2:$A$4955,$A294,ObservedSpeciesData!$D$2:$D$4955,$D294)),AVERAGEIFS(ObservedSpeciesData!O$2:O$4955,ObservedSpeciesData!$A$2:$A$4955,$A294,ObservedSpeciesData!$D$2:$D$4955,$D294),"")</f>
        <v/>
      </c>
      <c r="P294" s="23" t="str">
        <f>IF(ISNUMBER(AVERAGEIFS(ObservedSpeciesData!P$2:P$4955,ObservedSpeciesData!$A$2:$A$4955,$A294,ObservedSpeciesData!$C$2:$C$4955,$C294,ObservedSpeciesData!$D$2:$D$4955,$D294)),AVERAGEIFS(ObservedSpeciesData!P$2:P$4955,ObservedSpeciesData!$A$2:$A$4955,$A294,ObservedSpeciesData!$C$2:$C$4955,$C294,ObservedSpeciesData!$D$2:$D$4955,$D294),"")</f>
        <v/>
      </c>
      <c r="Q294" s="23"/>
      <c r="R294" s="25" t="str">
        <f>IF(ISNUMBER(AVERAGEIFS(ObservedSpeciesData!R$2:R$4955,ObservedSpeciesData!$A$2:$A$4955,$A294,ObservedSpeciesData!$D$2:$D$4955,$D294)),AVERAGEIFS(ObservedSpeciesData!R$2:R$4955,ObservedSpeciesData!$A$2:$A$4955,$A294,ObservedSpeciesData!$D$2:$D$4955,$D294),"")</f>
        <v/>
      </c>
      <c r="S294" s="25" t="str">
        <f>IF(ISNUMBER(AVERAGEIFS(ObservedSpeciesData!S$2:S$4955,ObservedSpeciesData!$A$2:$A$4955,$A294,ObservedSpeciesData!$D$2:$D$4955,$D294)),AVERAGEIFS(ObservedSpeciesData!S$2:S$4955,ObservedSpeciesData!$A$2:$A$4955,$A294,ObservedSpeciesData!$D$2:$D$4955,$D294),"")</f>
        <v/>
      </c>
      <c r="T294" s="23" t="str">
        <f>IF(ISNUMBER(AVERAGEIFS(ObservedSpeciesData!T$2:T$4955,ObservedSpeciesData!$A$2:$A$4955,$A294,ObservedSpeciesData!$D$2:$D$4955,$D294)),AVERAGEIFS(ObservedSpeciesData!T$2:T$4955,ObservedSpeciesData!$A$2:$A$4955,$A294,ObservedSpeciesData!$D$2:$D$4955,$D294),"")</f>
        <v/>
      </c>
      <c r="U294" s="24" t="str">
        <f>IF(ISNUMBER(AVERAGEIFS(ObservedSpeciesData!U$2:U$4955,ObservedSpeciesData!$A$2:$A$4955,$A294,ObservedSpeciesData!$C$2:$C$4955,$C294,ObservedSpeciesData!$D$2:$D$4955,$D294)),AVERAGEIFS(ObservedSpeciesData!U$2:U$4955,ObservedSpeciesData!$A$2:$A$4955,$A294,ObservedSpeciesData!$C$2:$C$4955,$C294,ObservedSpeciesData!$D$2:$D$4955,$D294),"")</f>
        <v/>
      </c>
      <c r="V294" s="23" t="str">
        <f>IF(ISNUMBER(AVERAGEIFS(ObservedSpeciesData!V$2:V$4955,ObservedSpeciesData!$A$2:$A$4955,$A294,ObservedSpeciesData!$D$2:$D$4955,$D294)),AVERAGEIFS(ObservedSpeciesData!V$2:V$4955,ObservedSpeciesData!$A$2:$A$4955,$A294,ObservedSpeciesData!$D$2:$D$4955,$D294),"")</f>
        <v/>
      </c>
      <c r="W294" s="23" t="str">
        <f>IF(ISNUMBER(AVERAGEIFS(ObservedSpeciesData!W$2:W$4955,ObservedSpeciesData!$A$2:$A$4955,$A294,ObservedSpeciesData!$D$2:$D$4955,$D294)),AVERAGEIFS(ObservedSpeciesData!W$2:W$4955,ObservedSpeciesData!$A$2:$A$4955,$A294,ObservedSpeciesData!$D$2:$D$4955,$D294),"")</f>
        <v/>
      </c>
      <c r="X294" s="23" t="str">
        <f>IF(ISNUMBER(AVERAGEIFS(ObservedSpeciesData!X$2:X$4955,ObservedSpeciesData!$A$2:$A$4955,$A294,ObservedSpeciesData!$D$2:$D$4955,$D294)),AVERAGEIFS(ObservedSpeciesData!X$2:X$4955,ObservedSpeciesData!$A$2:$A$4955,$A294,ObservedSpeciesData!$D$2:$D$4955,$D294),"")</f>
        <v/>
      </c>
      <c r="Y294" s="23" t="str">
        <f>IF(ISNUMBER(AVERAGEIFS(ObservedSpeciesData!Y$2:Y$4955,ObservedSpeciesData!$A$2:$A$4955,$A294,ObservedSpeciesData!$D$2:$D$4955,$D294)),AVERAGEIFS(ObservedSpeciesData!Y$2:Y$4955,ObservedSpeciesData!$A$2:$A$4955,$A294,ObservedSpeciesData!$D$2:$D$4955,$D294),"")</f>
        <v/>
      </c>
      <c r="Z294" s="23" t="str">
        <f>IF(ISNUMBER(AVERAGEIFS(ObservedSpeciesData!Z$2:Z$4955,ObservedSpeciesData!$A$2:$A$4955,$A294,ObservedSpeciesData!$D$2:$D$4955,$D294)),AVERAGEIFS(ObservedSpeciesData!Z$2:Z$4955,ObservedSpeciesData!$A$2:$A$4955,$A294,ObservedSpeciesData!$D$2:$D$4955,$D294),"")</f>
        <v/>
      </c>
      <c r="AA294" s="23">
        <f>IF(ISNUMBER(AVERAGEIFS(ObservedSpeciesData!AA$2:AA$4955,ObservedSpeciesData!$A$2:$A$4955,$A294,ObservedSpeciesData!$D$2:$D$4955,$D294)),AVERAGEIFS(ObservedSpeciesData!AA$2:AA$4955,ObservedSpeciesData!$A$2:$A$4955,$A294,ObservedSpeciesData!$D$2:$D$4955,$D294),"")</f>
        <v>30.233333333333334</v>
      </c>
      <c r="AB294" s="24">
        <f>IF(ISNUMBER(AVERAGEIFS(ObservedSpeciesData!AB$2:AB$4955,ObservedSpeciesData!$A$2:$A$4955,$A294,ObservedSpeciesData!$D$2:$D$4955,$D294)),AVERAGEIFS(ObservedSpeciesData!AB$2:AB$4955,ObservedSpeciesData!$A$2:$A$4955,$A294,ObservedSpeciesData!$D$2:$D$4955,$D294),"")</f>
        <v>4.8333333333333339E-2</v>
      </c>
      <c r="AC294" s="24">
        <f>IF(ISNUMBER(AVERAGEIFS(ObservedSpeciesData!AC$2:AC$4955,ObservedSpeciesData!$A$2:$A$4955,$A294,ObservedSpeciesData!$D$2:$D$4955,$D294)),AVERAGEIFS(ObservedSpeciesData!AC$2:AC$4955,ObservedSpeciesData!$A$2:$A$4955,$A294,ObservedSpeciesData!$D$2:$D$4955,$D294),"")</f>
        <v>4.8333333333333339E-2</v>
      </c>
      <c r="AD294" s="23" t="str">
        <f>IF(ISNUMBER(AVERAGEIFS(ObservedSpeciesData!AD$2:AD$4955,ObservedSpeciesData!$A$2:$A$4955,$A294,ObservedSpeciesData!$D$2:$D$4955,$D294)),AVERAGEIFS(ObservedSpeciesData!AD$2:AD$4955,ObservedSpeciesData!$A$2:$A$4955,$A294,ObservedSpeciesData!$D$2:$D$4955,$D294),"")</f>
        <v/>
      </c>
      <c r="AE294" s="24" t="str">
        <f>IF(ISNUMBER(AVERAGEIFS(ObservedSpeciesData!AE$2:AE$4955,ObservedSpeciesData!$A$2:$A$4955,$A294,ObservedSpeciesData!$D$2:$D$4955,$D294)),AVERAGEIFS(ObservedSpeciesData!AE$2:AE$4955,ObservedSpeciesData!$A$2:$A$4955,$A294,ObservedSpeciesData!$D$2:$D$4955,$D294),"")</f>
        <v/>
      </c>
      <c r="AF294" s="23"/>
      <c r="AG294" s="24"/>
      <c r="AH294" s="23" t="str">
        <f>IF(ISNUMBER(AVERAGEIFS(ObservedSpeciesData!AH$2:AH$4955,ObservedSpeciesData!$A$2:$A$4955,$A294,ObservedSpeciesData!$D$2:$D$4955,$D294)),AVERAGEIFS(ObservedSpeciesData!AH$2:AH$4955,ObservedSpeciesData!$A$2:$A$4955,$A294,ObservedSpeciesData!$D$2:$D$4955,$D294),"")</f>
        <v/>
      </c>
      <c r="AI294" s="23" t="str">
        <f>IF(ISNUMBER(AVERAGEIFS(ObservedSpeciesData!AI$2:AI$4955,ObservedSpeciesData!$A$2:$A$4955,$A294,ObservedSpeciesData!$C$2:$C$4955,$C294,ObservedSpeciesData!$D$2:$D$4955,$D294)),AVERAGEIFS(ObservedSpeciesData!AI$2:AI$4955,ObservedSpeciesData!$A$2:$A$4955,$A294,ObservedSpeciesData!$C$2:$C$4955,$C294,ObservedSpeciesData!$D$2:$D$4955,$D294),"")</f>
        <v/>
      </c>
      <c r="AJ294" s="2">
        <f>COUNTIFS(ObservedSpeciesData!$A$2:$A$828,$A294,ObservedSpeciesData!$D$2:$D$828,$D294)</f>
        <v>0</v>
      </c>
      <c r="AK294" s="2">
        <f t="shared" si="4"/>
        <v>4</v>
      </c>
    </row>
    <row r="295" spans="1:37" x14ac:dyDescent="0.25">
      <c r="A295" s="14" t="s">
        <v>107</v>
      </c>
      <c r="B295" t="s">
        <v>80</v>
      </c>
      <c r="C295" t="s">
        <v>106</v>
      </c>
      <c r="D295" s="13">
        <v>42271</v>
      </c>
      <c r="E295">
        <v>1</v>
      </c>
      <c r="F295">
        <v>500</v>
      </c>
      <c r="G295" s="2" t="s">
        <v>87</v>
      </c>
      <c r="H295" s="2" t="s">
        <v>11</v>
      </c>
      <c r="I295">
        <v>6</v>
      </c>
      <c r="J295" s="2" t="s">
        <v>88</v>
      </c>
      <c r="K295" s="2">
        <f>IF(ISNUMBER(AVERAGEIFS(ObservedSpeciesData!K$2:K$4955,ObservedSpeciesData!$A$2:$A$4955,$A295,ObservedSpeciesData!$D$2:$D$4955,$D295)),AVERAGEIFS(ObservedSpeciesData!K$2:K$4955,ObservedSpeciesData!$A$2:$A$4955,$A295,ObservedSpeciesData!$D$2:$D$4955,$D295),"")</f>
        <v>375</v>
      </c>
      <c r="L295" s="26">
        <f>IF(ISNUMBER(AVERAGEIFS(ObservedSpeciesData!L$2:L$4955,ObservedSpeciesData!$A$2:$A$4955,$A295,ObservedSpeciesData!$D$2:$D$4955,$D295)),AVERAGEIFS(ObservedSpeciesData!L$2:L$4955,ObservedSpeciesData!$A$2:$A$4955,$A295,ObservedSpeciesData!$D$2:$D$4955,$D295),"")</f>
        <v>1491</v>
      </c>
      <c r="M295" s="23">
        <f>IF(ISNUMBER(AVERAGEIFS(ObservedSpeciesData!M$2:M$4955,ObservedSpeciesData!$A$2:$A$4955,$A295,ObservedSpeciesData!$D$2:$D$4955,$D295)),AVERAGEIFS(ObservedSpeciesData!M$2:M$4955,ObservedSpeciesData!$A$2:$A$4955,$A295,ObservedSpeciesData!$D$2:$D$4955,$D295),"")</f>
        <v>149.1</v>
      </c>
      <c r="N295" s="23" t="str">
        <f>IF(ISNUMBER(AVERAGEIFS(ObservedSpeciesData!N$2:N$4955,ObservedSpeciesData!$A$2:$A$4955,$A295,ObservedSpeciesData!$D$2:$D$4955,$D295)),AVERAGEIFS(ObservedSpeciesData!N$2:N$4955,ObservedSpeciesData!$A$2:$A$4955,$A295,ObservedSpeciesData!$D$2:$D$4955,$D295),"")</f>
        <v/>
      </c>
      <c r="O295" s="23" t="str">
        <f>IF(ISNUMBER(AVERAGEIFS(ObservedSpeciesData!O$2:O$4955,ObservedSpeciesData!$A$2:$A$4955,$A295,ObservedSpeciesData!$D$2:$D$4955,$D295)),AVERAGEIFS(ObservedSpeciesData!O$2:O$4955,ObservedSpeciesData!$A$2:$A$4955,$A295,ObservedSpeciesData!$D$2:$D$4955,$D295),"")</f>
        <v/>
      </c>
      <c r="P295" s="23" t="str">
        <f>IF(ISNUMBER(AVERAGEIFS(ObservedSpeciesData!P$2:P$4955,ObservedSpeciesData!$A$2:$A$4955,$A295,ObservedSpeciesData!$C$2:$C$4955,$C295,ObservedSpeciesData!$D$2:$D$4955,$D295)),AVERAGEIFS(ObservedSpeciesData!P$2:P$4955,ObservedSpeciesData!$A$2:$A$4955,$A295,ObservedSpeciesData!$C$2:$C$4955,$C295,ObservedSpeciesData!$D$2:$D$4955,$D295),"")</f>
        <v/>
      </c>
      <c r="Q295" s="23"/>
      <c r="R295" s="25" t="str">
        <f>IF(ISNUMBER(AVERAGEIFS(ObservedSpeciesData!R$2:R$4955,ObservedSpeciesData!$A$2:$A$4955,$A295,ObservedSpeciesData!$D$2:$D$4955,$D295)),AVERAGEIFS(ObservedSpeciesData!R$2:R$4955,ObservedSpeciesData!$A$2:$A$4955,$A295,ObservedSpeciesData!$D$2:$D$4955,$D295),"")</f>
        <v/>
      </c>
      <c r="S295" s="25" t="str">
        <f>IF(ISNUMBER(AVERAGEIFS(ObservedSpeciesData!S$2:S$4955,ObservedSpeciesData!$A$2:$A$4955,$A295,ObservedSpeciesData!$D$2:$D$4955,$D295)),AVERAGEIFS(ObservedSpeciesData!S$2:S$4955,ObservedSpeciesData!$A$2:$A$4955,$A295,ObservedSpeciesData!$D$2:$D$4955,$D295),"")</f>
        <v/>
      </c>
      <c r="T295" s="23" t="str">
        <f>IF(ISNUMBER(AVERAGEIFS(ObservedSpeciesData!T$2:T$4955,ObservedSpeciesData!$A$2:$A$4955,$A295,ObservedSpeciesData!$D$2:$D$4955,$D295)),AVERAGEIFS(ObservedSpeciesData!T$2:T$4955,ObservedSpeciesData!$A$2:$A$4955,$A295,ObservedSpeciesData!$D$2:$D$4955,$D295),"")</f>
        <v/>
      </c>
      <c r="U295" s="24" t="str">
        <f>IF(ISNUMBER(AVERAGEIFS(ObservedSpeciesData!U$2:U$4955,ObservedSpeciesData!$A$2:$A$4955,$A295,ObservedSpeciesData!$C$2:$C$4955,$C295,ObservedSpeciesData!$D$2:$D$4955,$D295)),AVERAGEIFS(ObservedSpeciesData!U$2:U$4955,ObservedSpeciesData!$A$2:$A$4955,$A295,ObservedSpeciesData!$C$2:$C$4955,$C295,ObservedSpeciesData!$D$2:$D$4955,$D295),"")</f>
        <v/>
      </c>
      <c r="V295" s="23" t="str">
        <f>IF(ISNUMBER(AVERAGEIFS(ObservedSpeciesData!V$2:V$4955,ObservedSpeciesData!$A$2:$A$4955,$A295,ObservedSpeciesData!$D$2:$D$4955,$D295)),AVERAGEIFS(ObservedSpeciesData!V$2:V$4955,ObservedSpeciesData!$A$2:$A$4955,$A295,ObservedSpeciesData!$D$2:$D$4955,$D295),"")</f>
        <v/>
      </c>
      <c r="W295" s="23" t="str">
        <f>IF(ISNUMBER(AVERAGEIFS(ObservedSpeciesData!W$2:W$4955,ObservedSpeciesData!$A$2:$A$4955,$A295,ObservedSpeciesData!$D$2:$D$4955,$D295)),AVERAGEIFS(ObservedSpeciesData!W$2:W$4955,ObservedSpeciesData!$A$2:$A$4955,$A295,ObservedSpeciesData!$D$2:$D$4955,$D295),"")</f>
        <v/>
      </c>
      <c r="X295" s="23" t="str">
        <f>IF(ISNUMBER(AVERAGEIFS(ObservedSpeciesData!X$2:X$4955,ObservedSpeciesData!$A$2:$A$4955,$A295,ObservedSpeciesData!$D$2:$D$4955,$D295)),AVERAGEIFS(ObservedSpeciesData!X$2:X$4955,ObservedSpeciesData!$A$2:$A$4955,$A295,ObservedSpeciesData!$D$2:$D$4955,$D295),"")</f>
        <v/>
      </c>
      <c r="Y295" s="23" t="str">
        <f>IF(ISNUMBER(AVERAGEIFS(ObservedSpeciesData!Y$2:Y$4955,ObservedSpeciesData!$A$2:$A$4955,$A295,ObservedSpeciesData!$D$2:$D$4955,$D295)),AVERAGEIFS(ObservedSpeciesData!Y$2:Y$4955,ObservedSpeciesData!$A$2:$A$4955,$A295,ObservedSpeciesData!$D$2:$D$4955,$D295),"")</f>
        <v/>
      </c>
      <c r="Z295" s="23" t="str">
        <f>IF(ISNUMBER(AVERAGEIFS(ObservedSpeciesData!Z$2:Z$4955,ObservedSpeciesData!$A$2:$A$4955,$A295,ObservedSpeciesData!$D$2:$D$4955,$D295)),AVERAGEIFS(ObservedSpeciesData!Z$2:Z$4955,ObservedSpeciesData!$A$2:$A$4955,$A295,ObservedSpeciesData!$D$2:$D$4955,$D295),"")</f>
        <v/>
      </c>
      <c r="AA295" s="23">
        <f>IF(ISNUMBER(AVERAGEIFS(ObservedSpeciesData!AA$2:AA$4955,ObservedSpeciesData!$A$2:$A$4955,$A295,ObservedSpeciesData!$D$2:$D$4955,$D295)),AVERAGEIFS(ObservedSpeciesData!AA$2:AA$4955,ObservedSpeciesData!$A$2:$A$4955,$A295,ObservedSpeciesData!$D$2:$D$4955,$D295),"")</f>
        <v>31</v>
      </c>
      <c r="AB295" s="24">
        <f>IF(ISNUMBER(AVERAGEIFS(ObservedSpeciesData!AB$2:AB$4955,ObservedSpeciesData!$A$2:$A$4955,$A295,ObservedSpeciesData!$D$2:$D$4955,$D295)),AVERAGEIFS(ObservedSpeciesData!AB$2:AB$4955,ObservedSpeciesData!$A$2:$A$4955,$A295,ObservedSpeciesData!$D$2:$D$4955,$D295),"")</f>
        <v>4.933333333333334E-2</v>
      </c>
      <c r="AC295" s="24">
        <f>IF(ISNUMBER(AVERAGEIFS(ObservedSpeciesData!AC$2:AC$4955,ObservedSpeciesData!$A$2:$A$4955,$A295,ObservedSpeciesData!$D$2:$D$4955,$D295)),AVERAGEIFS(ObservedSpeciesData!AC$2:AC$4955,ObservedSpeciesData!$A$2:$A$4955,$A295,ObservedSpeciesData!$D$2:$D$4955,$D295),"")</f>
        <v>4.933333333333334E-2</v>
      </c>
      <c r="AD295" s="23" t="str">
        <f>IF(ISNUMBER(AVERAGEIFS(ObservedSpeciesData!AD$2:AD$4955,ObservedSpeciesData!$A$2:$A$4955,$A295,ObservedSpeciesData!$D$2:$D$4955,$D295)),AVERAGEIFS(ObservedSpeciesData!AD$2:AD$4955,ObservedSpeciesData!$A$2:$A$4955,$A295,ObservedSpeciesData!$D$2:$D$4955,$D295),"")</f>
        <v/>
      </c>
      <c r="AE295" s="24" t="str">
        <f>IF(ISNUMBER(AVERAGEIFS(ObservedSpeciesData!AE$2:AE$4955,ObservedSpeciesData!$A$2:$A$4955,$A295,ObservedSpeciesData!$D$2:$D$4955,$D295)),AVERAGEIFS(ObservedSpeciesData!AE$2:AE$4955,ObservedSpeciesData!$A$2:$A$4955,$A295,ObservedSpeciesData!$D$2:$D$4955,$D295),"")</f>
        <v/>
      </c>
      <c r="AF295" s="23"/>
      <c r="AG295" s="24"/>
      <c r="AH295" s="23" t="str">
        <f>IF(ISNUMBER(AVERAGEIFS(ObservedSpeciesData!AH$2:AH$4955,ObservedSpeciesData!$A$2:$A$4955,$A295,ObservedSpeciesData!$D$2:$D$4955,$D295)),AVERAGEIFS(ObservedSpeciesData!AH$2:AH$4955,ObservedSpeciesData!$A$2:$A$4955,$A295,ObservedSpeciesData!$D$2:$D$4955,$D295),"")</f>
        <v/>
      </c>
      <c r="AI295" s="23" t="str">
        <f>IF(ISNUMBER(AVERAGEIFS(ObservedSpeciesData!AI$2:AI$4955,ObservedSpeciesData!$A$2:$A$4955,$A295,ObservedSpeciesData!$C$2:$C$4955,$C295,ObservedSpeciesData!$D$2:$D$4955,$D295)),AVERAGEIFS(ObservedSpeciesData!AI$2:AI$4955,ObservedSpeciesData!$A$2:$A$4955,$A295,ObservedSpeciesData!$C$2:$C$4955,$C295,ObservedSpeciesData!$D$2:$D$4955,$D295),"")</f>
        <v/>
      </c>
      <c r="AJ295" s="2">
        <f>COUNTIFS(ObservedSpeciesData!$A$2:$A$828,$A295,ObservedSpeciesData!$D$2:$D$828,$D295)</f>
        <v>0</v>
      </c>
      <c r="AK295" s="2">
        <f t="shared" si="4"/>
        <v>4</v>
      </c>
    </row>
    <row r="296" spans="1:37" x14ac:dyDescent="0.25">
      <c r="A296" s="14" t="s">
        <v>112</v>
      </c>
      <c r="B296" t="s">
        <v>80</v>
      </c>
      <c r="C296" t="s">
        <v>106</v>
      </c>
      <c r="D296" s="13">
        <v>42282</v>
      </c>
      <c r="E296">
        <v>1</v>
      </c>
      <c r="F296">
        <v>0</v>
      </c>
      <c r="G296" s="2" t="s">
        <v>87</v>
      </c>
      <c r="H296" s="2" t="s">
        <v>11</v>
      </c>
      <c r="I296">
        <v>6</v>
      </c>
      <c r="J296" s="2" t="s">
        <v>88</v>
      </c>
      <c r="K296" s="2">
        <f>IF(ISNUMBER(AVERAGEIFS(ObservedSpeciesData!K$2:K$4955,ObservedSpeciesData!$A$2:$A$4955,$A296,ObservedSpeciesData!$D$2:$D$4955,$D296)),AVERAGEIFS(ObservedSpeciesData!K$2:K$4955,ObservedSpeciesData!$A$2:$A$4955,$A296,ObservedSpeciesData!$D$2:$D$4955,$D296),"")</f>
        <v>0</v>
      </c>
      <c r="L296" s="26">
        <f>IF(ISNUMBER(AVERAGEIFS(ObservedSpeciesData!L$2:L$4955,ObservedSpeciesData!$A$2:$A$4955,$A296,ObservedSpeciesData!$D$2:$D$4955,$D296)),AVERAGEIFS(ObservedSpeciesData!L$2:L$4955,ObservedSpeciesData!$A$2:$A$4955,$A296,ObservedSpeciesData!$D$2:$D$4955,$D296),"")</f>
        <v>1892.6666666666667</v>
      </c>
      <c r="M296" s="23">
        <f>IF(ISNUMBER(AVERAGEIFS(ObservedSpeciesData!M$2:M$4955,ObservedSpeciesData!$A$2:$A$4955,$A296,ObservedSpeciesData!$D$2:$D$4955,$D296)),AVERAGEIFS(ObservedSpeciesData!M$2:M$4955,ObservedSpeciesData!$A$2:$A$4955,$A296,ObservedSpeciesData!$D$2:$D$4955,$D296),"")</f>
        <v>189.26666666666665</v>
      </c>
      <c r="N296" s="23" t="str">
        <f>IF(ISNUMBER(AVERAGEIFS(ObservedSpeciesData!N$2:N$4955,ObservedSpeciesData!$A$2:$A$4955,$A296,ObservedSpeciesData!$D$2:$D$4955,$D296)),AVERAGEIFS(ObservedSpeciesData!N$2:N$4955,ObservedSpeciesData!$A$2:$A$4955,$A296,ObservedSpeciesData!$D$2:$D$4955,$D296),"")</f>
        <v/>
      </c>
      <c r="O296" s="23" t="str">
        <f>IF(ISNUMBER(AVERAGEIFS(ObservedSpeciesData!O$2:O$4955,ObservedSpeciesData!$A$2:$A$4955,$A296,ObservedSpeciesData!$D$2:$D$4955,$D296)),AVERAGEIFS(ObservedSpeciesData!O$2:O$4955,ObservedSpeciesData!$A$2:$A$4955,$A296,ObservedSpeciesData!$D$2:$D$4955,$D296),"")</f>
        <v/>
      </c>
      <c r="P296" s="23" t="str">
        <f>IF(ISNUMBER(AVERAGEIFS(ObservedSpeciesData!P$2:P$4955,ObservedSpeciesData!$A$2:$A$4955,$A296,ObservedSpeciesData!$C$2:$C$4955,$C296,ObservedSpeciesData!$D$2:$D$4955,$D296)),AVERAGEIFS(ObservedSpeciesData!P$2:P$4955,ObservedSpeciesData!$A$2:$A$4955,$A296,ObservedSpeciesData!$C$2:$C$4955,$C296,ObservedSpeciesData!$D$2:$D$4955,$D296),"")</f>
        <v/>
      </c>
      <c r="Q296" s="23"/>
      <c r="R296" s="25" t="str">
        <f>IF(ISNUMBER(AVERAGEIFS(ObservedSpeciesData!R$2:R$4955,ObservedSpeciesData!$A$2:$A$4955,$A296,ObservedSpeciesData!$D$2:$D$4955,$D296)),AVERAGEIFS(ObservedSpeciesData!R$2:R$4955,ObservedSpeciesData!$A$2:$A$4955,$A296,ObservedSpeciesData!$D$2:$D$4955,$D296),"")</f>
        <v/>
      </c>
      <c r="S296" s="25" t="str">
        <f>IF(ISNUMBER(AVERAGEIFS(ObservedSpeciesData!S$2:S$4955,ObservedSpeciesData!$A$2:$A$4955,$A296,ObservedSpeciesData!$D$2:$D$4955,$D296)),AVERAGEIFS(ObservedSpeciesData!S$2:S$4955,ObservedSpeciesData!$A$2:$A$4955,$A296,ObservedSpeciesData!$D$2:$D$4955,$D296),"")</f>
        <v/>
      </c>
      <c r="T296" s="23" t="str">
        <f>IF(ISNUMBER(AVERAGEIFS(ObservedSpeciesData!T$2:T$4955,ObservedSpeciesData!$A$2:$A$4955,$A296,ObservedSpeciesData!$D$2:$D$4955,$D296)),AVERAGEIFS(ObservedSpeciesData!T$2:T$4955,ObservedSpeciesData!$A$2:$A$4955,$A296,ObservedSpeciesData!$D$2:$D$4955,$D296),"")</f>
        <v/>
      </c>
      <c r="U296" s="24" t="str">
        <f>IF(ISNUMBER(AVERAGEIFS(ObservedSpeciesData!U$2:U$4955,ObservedSpeciesData!$A$2:$A$4955,$A296,ObservedSpeciesData!$C$2:$C$4955,$C296,ObservedSpeciesData!$D$2:$D$4955,$D296)),AVERAGEIFS(ObservedSpeciesData!U$2:U$4955,ObservedSpeciesData!$A$2:$A$4955,$A296,ObservedSpeciesData!$C$2:$C$4955,$C296,ObservedSpeciesData!$D$2:$D$4955,$D296),"")</f>
        <v/>
      </c>
      <c r="V296" s="23" t="str">
        <f>IF(ISNUMBER(AVERAGEIFS(ObservedSpeciesData!V$2:V$4955,ObservedSpeciesData!$A$2:$A$4955,$A296,ObservedSpeciesData!$D$2:$D$4955,$D296)),AVERAGEIFS(ObservedSpeciesData!V$2:V$4955,ObservedSpeciesData!$A$2:$A$4955,$A296,ObservedSpeciesData!$D$2:$D$4955,$D296),"")</f>
        <v/>
      </c>
      <c r="W296" s="23" t="str">
        <f>IF(ISNUMBER(AVERAGEIFS(ObservedSpeciesData!W$2:W$4955,ObservedSpeciesData!$A$2:$A$4955,$A296,ObservedSpeciesData!$D$2:$D$4955,$D296)),AVERAGEIFS(ObservedSpeciesData!W$2:W$4955,ObservedSpeciesData!$A$2:$A$4955,$A296,ObservedSpeciesData!$D$2:$D$4955,$D296),"")</f>
        <v/>
      </c>
      <c r="X296" s="23" t="str">
        <f>IF(ISNUMBER(AVERAGEIFS(ObservedSpeciesData!X$2:X$4955,ObservedSpeciesData!$A$2:$A$4955,$A296,ObservedSpeciesData!$D$2:$D$4955,$D296)),AVERAGEIFS(ObservedSpeciesData!X$2:X$4955,ObservedSpeciesData!$A$2:$A$4955,$A296,ObservedSpeciesData!$D$2:$D$4955,$D296),"")</f>
        <v/>
      </c>
      <c r="Y296" s="23" t="str">
        <f>IF(ISNUMBER(AVERAGEIFS(ObservedSpeciesData!Y$2:Y$4955,ObservedSpeciesData!$A$2:$A$4955,$A296,ObservedSpeciesData!$D$2:$D$4955,$D296)),AVERAGEIFS(ObservedSpeciesData!Y$2:Y$4955,ObservedSpeciesData!$A$2:$A$4955,$A296,ObservedSpeciesData!$D$2:$D$4955,$D296),"")</f>
        <v/>
      </c>
      <c r="Z296" s="23" t="str">
        <f>IF(ISNUMBER(AVERAGEIFS(ObservedSpeciesData!Z$2:Z$4955,ObservedSpeciesData!$A$2:$A$4955,$A296,ObservedSpeciesData!$D$2:$D$4955,$D296)),AVERAGEIFS(ObservedSpeciesData!Z$2:Z$4955,ObservedSpeciesData!$A$2:$A$4955,$A296,ObservedSpeciesData!$D$2:$D$4955,$D296),"")</f>
        <v/>
      </c>
      <c r="AA296" s="23">
        <f>IF(ISNUMBER(AVERAGEIFS(ObservedSpeciesData!AA$2:AA$4955,ObservedSpeciesData!$A$2:$A$4955,$A296,ObservedSpeciesData!$D$2:$D$4955,$D296)),AVERAGEIFS(ObservedSpeciesData!AA$2:AA$4955,ObservedSpeciesData!$A$2:$A$4955,$A296,ObservedSpeciesData!$D$2:$D$4955,$D296),"")</f>
        <v>27.2</v>
      </c>
      <c r="AB296" s="24">
        <f>IF(ISNUMBER(AVERAGEIFS(ObservedSpeciesData!AB$2:AB$4955,ObservedSpeciesData!$A$2:$A$4955,$A296,ObservedSpeciesData!$D$2:$D$4955,$D296)),AVERAGEIFS(ObservedSpeciesData!AB$2:AB$4955,ObservedSpeciesData!$A$2:$A$4955,$A296,ObservedSpeciesData!$D$2:$D$4955,$D296),"")</f>
        <v>4.3333333333333335E-2</v>
      </c>
      <c r="AC296" s="24">
        <f>IF(ISNUMBER(AVERAGEIFS(ObservedSpeciesData!AC$2:AC$4955,ObservedSpeciesData!$A$2:$A$4955,$A296,ObservedSpeciesData!$D$2:$D$4955,$D296)),AVERAGEIFS(ObservedSpeciesData!AC$2:AC$4955,ObservedSpeciesData!$A$2:$A$4955,$A296,ObservedSpeciesData!$D$2:$D$4955,$D296),"")</f>
        <v>4.3333333333333335E-2</v>
      </c>
      <c r="AD296" s="23" t="str">
        <f>IF(ISNUMBER(AVERAGEIFS(ObservedSpeciesData!AD$2:AD$4955,ObservedSpeciesData!$A$2:$A$4955,$A296,ObservedSpeciesData!$D$2:$D$4955,$D296)),AVERAGEIFS(ObservedSpeciesData!AD$2:AD$4955,ObservedSpeciesData!$A$2:$A$4955,$A296,ObservedSpeciesData!$D$2:$D$4955,$D296),"")</f>
        <v/>
      </c>
      <c r="AE296" s="24" t="str">
        <f>IF(ISNUMBER(AVERAGEIFS(ObservedSpeciesData!AE$2:AE$4955,ObservedSpeciesData!$A$2:$A$4955,$A296,ObservedSpeciesData!$D$2:$D$4955,$D296)),AVERAGEIFS(ObservedSpeciesData!AE$2:AE$4955,ObservedSpeciesData!$A$2:$A$4955,$A296,ObservedSpeciesData!$D$2:$D$4955,$D296),"")</f>
        <v/>
      </c>
      <c r="AF296" s="23"/>
      <c r="AG296" s="24"/>
      <c r="AH296" s="23" t="str">
        <f>IF(ISNUMBER(AVERAGEIFS(ObservedSpeciesData!AH$2:AH$4955,ObservedSpeciesData!$A$2:$A$4955,$A296,ObservedSpeciesData!$D$2:$D$4955,$D296)),AVERAGEIFS(ObservedSpeciesData!AH$2:AH$4955,ObservedSpeciesData!$A$2:$A$4955,$A296,ObservedSpeciesData!$D$2:$D$4955,$D296),"")</f>
        <v/>
      </c>
      <c r="AI296" s="23" t="str">
        <f>IF(ISNUMBER(AVERAGEIFS(ObservedSpeciesData!AI$2:AI$4955,ObservedSpeciesData!$A$2:$A$4955,$A296,ObservedSpeciesData!$C$2:$C$4955,$C296,ObservedSpeciesData!$D$2:$D$4955,$D296)),AVERAGEIFS(ObservedSpeciesData!AI$2:AI$4955,ObservedSpeciesData!$A$2:$A$4955,$A296,ObservedSpeciesData!$C$2:$C$4955,$C296,ObservedSpeciesData!$D$2:$D$4955,$D296),"")</f>
        <v/>
      </c>
      <c r="AJ296" s="2">
        <f>COUNTIFS(ObservedSpeciesData!$A$2:$A$828,$A296,ObservedSpeciesData!$D$2:$D$828,$D296)</f>
        <v>0</v>
      </c>
      <c r="AK296" s="2">
        <f t="shared" si="4"/>
        <v>4</v>
      </c>
    </row>
    <row r="297" spans="1:37" x14ac:dyDescent="0.25">
      <c r="A297" s="14" t="s">
        <v>111</v>
      </c>
      <c r="B297" t="s">
        <v>80</v>
      </c>
      <c r="C297" t="s">
        <v>106</v>
      </c>
      <c r="D297" s="13">
        <v>42282</v>
      </c>
      <c r="E297">
        <v>1</v>
      </c>
      <c r="F297">
        <v>50</v>
      </c>
      <c r="G297" s="2" t="s">
        <v>87</v>
      </c>
      <c r="H297" s="2" t="s">
        <v>11</v>
      </c>
      <c r="I297">
        <v>6</v>
      </c>
      <c r="J297" s="2" t="s">
        <v>88</v>
      </c>
      <c r="K297" s="2">
        <f>IF(ISNUMBER(AVERAGEIFS(ObservedSpeciesData!K$2:K$4955,ObservedSpeciesData!$A$2:$A$4955,$A297,ObservedSpeciesData!$D$2:$D$4955,$D297)),AVERAGEIFS(ObservedSpeciesData!K$2:K$4955,ObservedSpeciesData!$A$2:$A$4955,$A297,ObservedSpeciesData!$D$2:$D$4955,$D297),"")</f>
        <v>37.5</v>
      </c>
      <c r="L297" s="26">
        <f>IF(ISNUMBER(AVERAGEIFS(ObservedSpeciesData!L$2:L$4955,ObservedSpeciesData!$A$2:$A$4955,$A297,ObservedSpeciesData!$D$2:$D$4955,$D297)),AVERAGEIFS(ObservedSpeciesData!L$2:L$4955,ObservedSpeciesData!$A$2:$A$4955,$A297,ObservedSpeciesData!$D$2:$D$4955,$D297),"")</f>
        <v>1823.6666666666667</v>
      </c>
      <c r="M297" s="23">
        <f>IF(ISNUMBER(AVERAGEIFS(ObservedSpeciesData!M$2:M$4955,ObservedSpeciesData!$A$2:$A$4955,$A297,ObservedSpeciesData!$D$2:$D$4955,$D297)),AVERAGEIFS(ObservedSpeciesData!M$2:M$4955,ObservedSpeciesData!$A$2:$A$4955,$A297,ObservedSpeciesData!$D$2:$D$4955,$D297),"")</f>
        <v>182.36666666666667</v>
      </c>
      <c r="N297" s="23" t="str">
        <f>IF(ISNUMBER(AVERAGEIFS(ObservedSpeciesData!N$2:N$4955,ObservedSpeciesData!$A$2:$A$4955,$A297,ObservedSpeciesData!$D$2:$D$4955,$D297)),AVERAGEIFS(ObservedSpeciesData!N$2:N$4955,ObservedSpeciesData!$A$2:$A$4955,$A297,ObservedSpeciesData!$D$2:$D$4955,$D297),"")</f>
        <v/>
      </c>
      <c r="O297" s="23" t="str">
        <f>IF(ISNUMBER(AVERAGEIFS(ObservedSpeciesData!O$2:O$4955,ObservedSpeciesData!$A$2:$A$4955,$A297,ObservedSpeciesData!$D$2:$D$4955,$D297)),AVERAGEIFS(ObservedSpeciesData!O$2:O$4955,ObservedSpeciesData!$A$2:$A$4955,$A297,ObservedSpeciesData!$D$2:$D$4955,$D297),"")</f>
        <v/>
      </c>
      <c r="P297" s="23" t="str">
        <f>IF(ISNUMBER(AVERAGEIFS(ObservedSpeciesData!P$2:P$4955,ObservedSpeciesData!$A$2:$A$4955,$A297,ObservedSpeciesData!$C$2:$C$4955,$C297,ObservedSpeciesData!$D$2:$D$4955,$D297)),AVERAGEIFS(ObservedSpeciesData!P$2:P$4955,ObservedSpeciesData!$A$2:$A$4955,$A297,ObservedSpeciesData!$C$2:$C$4955,$C297,ObservedSpeciesData!$D$2:$D$4955,$D297),"")</f>
        <v/>
      </c>
      <c r="Q297" s="23"/>
      <c r="R297" s="25" t="str">
        <f>IF(ISNUMBER(AVERAGEIFS(ObservedSpeciesData!R$2:R$4955,ObservedSpeciesData!$A$2:$A$4955,$A297,ObservedSpeciesData!$D$2:$D$4955,$D297)),AVERAGEIFS(ObservedSpeciesData!R$2:R$4955,ObservedSpeciesData!$A$2:$A$4955,$A297,ObservedSpeciesData!$D$2:$D$4955,$D297),"")</f>
        <v/>
      </c>
      <c r="S297" s="25" t="str">
        <f>IF(ISNUMBER(AVERAGEIFS(ObservedSpeciesData!S$2:S$4955,ObservedSpeciesData!$A$2:$A$4955,$A297,ObservedSpeciesData!$D$2:$D$4955,$D297)),AVERAGEIFS(ObservedSpeciesData!S$2:S$4955,ObservedSpeciesData!$A$2:$A$4955,$A297,ObservedSpeciesData!$D$2:$D$4955,$D297),"")</f>
        <v/>
      </c>
      <c r="T297" s="23" t="str">
        <f>IF(ISNUMBER(AVERAGEIFS(ObservedSpeciesData!T$2:T$4955,ObservedSpeciesData!$A$2:$A$4955,$A297,ObservedSpeciesData!$D$2:$D$4955,$D297)),AVERAGEIFS(ObservedSpeciesData!T$2:T$4955,ObservedSpeciesData!$A$2:$A$4955,$A297,ObservedSpeciesData!$D$2:$D$4955,$D297),"")</f>
        <v/>
      </c>
      <c r="U297" s="24" t="str">
        <f>IF(ISNUMBER(AVERAGEIFS(ObservedSpeciesData!U$2:U$4955,ObservedSpeciesData!$A$2:$A$4955,$A297,ObservedSpeciesData!$C$2:$C$4955,$C297,ObservedSpeciesData!$D$2:$D$4955,$D297)),AVERAGEIFS(ObservedSpeciesData!U$2:U$4955,ObservedSpeciesData!$A$2:$A$4955,$A297,ObservedSpeciesData!$C$2:$C$4955,$C297,ObservedSpeciesData!$D$2:$D$4955,$D297),"")</f>
        <v/>
      </c>
      <c r="V297" s="23" t="str">
        <f>IF(ISNUMBER(AVERAGEIFS(ObservedSpeciesData!V$2:V$4955,ObservedSpeciesData!$A$2:$A$4955,$A297,ObservedSpeciesData!$D$2:$D$4955,$D297)),AVERAGEIFS(ObservedSpeciesData!V$2:V$4955,ObservedSpeciesData!$A$2:$A$4955,$A297,ObservedSpeciesData!$D$2:$D$4955,$D297),"")</f>
        <v/>
      </c>
      <c r="W297" s="23" t="str">
        <f>IF(ISNUMBER(AVERAGEIFS(ObservedSpeciesData!W$2:W$4955,ObservedSpeciesData!$A$2:$A$4955,$A297,ObservedSpeciesData!$D$2:$D$4955,$D297)),AVERAGEIFS(ObservedSpeciesData!W$2:W$4955,ObservedSpeciesData!$A$2:$A$4955,$A297,ObservedSpeciesData!$D$2:$D$4955,$D297),"")</f>
        <v/>
      </c>
      <c r="X297" s="23" t="str">
        <f>IF(ISNUMBER(AVERAGEIFS(ObservedSpeciesData!X$2:X$4955,ObservedSpeciesData!$A$2:$A$4955,$A297,ObservedSpeciesData!$D$2:$D$4955,$D297)),AVERAGEIFS(ObservedSpeciesData!X$2:X$4955,ObservedSpeciesData!$A$2:$A$4955,$A297,ObservedSpeciesData!$D$2:$D$4955,$D297),"")</f>
        <v/>
      </c>
      <c r="Y297" s="23" t="str">
        <f>IF(ISNUMBER(AVERAGEIFS(ObservedSpeciesData!Y$2:Y$4955,ObservedSpeciesData!$A$2:$A$4955,$A297,ObservedSpeciesData!$D$2:$D$4955,$D297)),AVERAGEIFS(ObservedSpeciesData!Y$2:Y$4955,ObservedSpeciesData!$A$2:$A$4955,$A297,ObservedSpeciesData!$D$2:$D$4955,$D297),"")</f>
        <v/>
      </c>
      <c r="Z297" s="23" t="str">
        <f>IF(ISNUMBER(AVERAGEIFS(ObservedSpeciesData!Z$2:Z$4955,ObservedSpeciesData!$A$2:$A$4955,$A297,ObservedSpeciesData!$D$2:$D$4955,$D297)),AVERAGEIFS(ObservedSpeciesData!Z$2:Z$4955,ObservedSpeciesData!$A$2:$A$4955,$A297,ObservedSpeciesData!$D$2:$D$4955,$D297),"")</f>
        <v/>
      </c>
      <c r="AA297" s="23">
        <f>IF(ISNUMBER(AVERAGEIFS(ObservedSpeciesData!AA$2:AA$4955,ObservedSpeciesData!$A$2:$A$4955,$A297,ObservedSpeciesData!$D$2:$D$4955,$D297)),AVERAGEIFS(ObservedSpeciesData!AA$2:AA$4955,ObservedSpeciesData!$A$2:$A$4955,$A297,ObservedSpeciesData!$D$2:$D$4955,$D297),"")</f>
        <v>27.633333333333329</v>
      </c>
      <c r="AB297" s="24">
        <f>IF(ISNUMBER(AVERAGEIFS(ObservedSpeciesData!AB$2:AB$4955,ObservedSpeciesData!$A$2:$A$4955,$A297,ObservedSpeciesData!$D$2:$D$4955,$D297)),AVERAGEIFS(ObservedSpeciesData!AB$2:AB$4955,ObservedSpeciesData!$A$2:$A$4955,$A297,ObservedSpeciesData!$D$2:$D$4955,$D297),"")</f>
        <v>4.4000000000000004E-2</v>
      </c>
      <c r="AC297" s="24">
        <f>IF(ISNUMBER(AVERAGEIFS(ObservedSpeciesData!AC$2:AC$4955,ObservedSpeciesData!$A$2:$A$4955,$A297,ObservedSpeciesData!$D$2:$D$4955,$D297)),AVERAGEIFS(ObservedSpeciesData!AC$2:AC$4955,ObservedSpeciesData!$A$2:$A$4955,$A297,ObservedSpeciesData!$D$2:$D$4955,$D297),"")</f>
        <v>4.4000000000000004E-2</v>
      </c>
      <c r="AD297" s="23" t="str">
        <f>IF(ISNUMBER(AVERAGEIFS(ObservedSpeciesData!AD$2:AD$4955,ObservedSpeciesData!$A$2:$A$4955,$A297,ObservedSpeciesData!$D$2:$D$4955,$D297)),AVERAGEIFS(ObservedSpeciesData!AD$2:AD$4955,ObservedSpeciesData!$A$2:$A$4955,$A297,ObservedSpeciesData!$D$2:$D$4955,$D297),"")</f>
        <v/>
      </c>
      <c r="AE297" s="24" t="str">
        <f>IF(ISNUMBER(AVERAGEIFS(ObservedSpeciesData!AE$2:AE$4955,ObservedSpeciesData!$A$2:$A$4955,$A297,ObservedSpeciesData!$D$2:$D$4955,$D297)),AVERAGEIFS(ObservedSpeciesData!AE$2:AE$4955,ObservedSpeciesData!$A$2:$A$4955,$A297,ObservedSpeciesData!$D$2:$D$4955,$D297),"")</f>
        <v/>
      </c>
      <c r="AF297" s="23"/>
      <c r="AG297" s="24"/>
      <c r="AH297" s="23" t="str">
        <f>IF(ISNUMBER(AVERAGEIFS(ObservedSpeciesData!AH$2:AH$4955,ObservedSpeciesData!$A$2:$A$4955,$A297,ObservedSpeciesData!$D$2:$D$4955,$D297)),AVERAGEIFS(ObservedSpeciesData!AH$2:AH$4955,ObservedSpeciesData!$A$2:$A$4955,$A297,ObservedSpeciesData!$D$2:$D$4955,$D297),"")</f>
        <v/>
      </c>
      <c r="AI297" s="23" t="str">
        <f>IF(ISNUMBER(AVERAGEIFS(ObservedSpeciesData!AI$2:AI$4955,ObservedSpeciesData!$A$2:$A$4955,$A297,ObservedSpeciesData!$C$2:$C$4955,$C297,ObservedSpeciesData!$D$2:$D$4955,$D297)),AVERAGEIFS(ObservedSpeciesData!AI$2:AI$4955,ObservedSpeciesData!$A$2:$A$4955,$A297,ObservedSpeciesData!$C$2:$C$4955,$C297,ObservedSpeciesData!$D$2:$D$4955,$D297),"")</f>
        <v/>
      </c>
      <c r="AJ297" s="2">
        <f>COUNTIFS(ObservedSpeciesData!$A$2:$A$828,$A297,ObservedSpeciesData!$D$2:$D$828,$D297)</f>
        <v>0</v>
      </c>
      <c r="AK297" s="2">
        <f t="shared" si="4"/>
        <v>4</v>
      </c>
    </row>
    <row r="298" spans="1:37" x14ac:dyDescent="0.25">
      <c r="A298" s="14" t="s">
        <v>110</v>
      </c>
      <c r="B298" t="s">
        <v>80</v>
      </c>
      <c r="C298" t="s">
        <v>106</v>
      </c>
      <c r="D298" s="13">
        <v>42282</v>
      </c>
      <c r="E298">
        <v>1</v>
      </c>
      <c r="F298">
        <v>100</v>
      </c>
      <c r="G298" s="2" t="s">
        <v>87</v>
      </c>
      <c r="H298" s="2" t="s">
        <v>11</v>
      </c>
      <c r="I298">
        <v>6</v>
      </c>
      <c r="J298" s="2" t="s">
        <v>88</v>
      </c>
      <c r="K298" s="2">
        <f>IF(ISNUMBER(AVERAGEIFS(ObservedSpeciesData!K$2:K$4955,ObservedSpeciesData!$A$2:$A$4955,$A298,ObservedSpeciesData!$D$2:$D$4955,$D298)),AVERAGEIFS(ObservedSpeciesData!K$2:K$4955,ObservedSpeciesData!$A$2:$A$4955,$A298,ObservedSpeciesData!$D$2:$D$4955,$D298),"")</f>
        <v>75</v>
      </c>
      <c r="L298" s="26">
        <f>IF(ISNUMBER(AVERAGEIFS(ObservedSpeciesData!L$2:L$4955,ObservedSpeciesData!$A$2:$A$4955,$A298,ObservedSpeciesData!$D$2:$D$4955,$D298)),AVERAGEIFS(ObservedSpeciesData!L$2:L$4955,ObservedSpeciesData!$A$2:$A$4955,$A298,ObservedSpeciesData!$D$2:$D$4955,$D298),"")</f>
        <v>1885</v>
      </c>
      <c r="M298" s="23">
        <f>IF(ISNUMBER(AVERAGEIFS(ObservedSpeciesData!M$2:M$4955,ObservedSpeciesData!$A$2:$A$4955,$A298,ObservedSpeciesData!$D$2:$D$4955,$D298)),AVERAGEIFS(ObservedSpeciesData!M$2:M$4955,ObservedSpeciesData!$A$2:$A$4955,$A298,ObservedSpeciesData!$D$2:$D$4955,$D298),"")</f>
        <v>188.5</v>
      </c>
      <c r="N298" s="23" t="str">
        <f>IF(ISNUMBER(AVERAGEIFS(ObservedSpeciesData!N$2:N$4955,ObservedSpeciesData!$A$2:$A$4955,$A298,ObservedSpeciesData!$D$2:$D$4955,$D298)),AVERAGEIFS(ObservedSpeciesData!N$2:N$4955,ObservedSpeciesData!$A$2:$A$4955,$A298,ObservedSpeciesData!$D$2:$D$4955,$D298),"")</f>
        <v/>
      </c>
      <c r="O298" s="23" t="str">
        <f>IF(ISNUMBER(AVERAGEIFS(ObservedSpeciesData!O$2:O$4955,ObservedSpeciesData!$A$2:$A$4955,$A298,ObservedSpeciesData!$D$2:$D$4955,$D298)),AVERAGEIFS(ObservedSpeciesData!O$2:O$4955,ObservedSpeciesData!$A$2:$A$4955,$A298,ObservedSpeciesData!$D$2:$D$4955,$D298),"")</f>
        <v/>
      </c>
      <c r="P298" s="23" t="str">
        <f>IF(ISNUMBER(AVERAGEIFS(ObservedSpeciesData!P$2:P$4955,ObservedSpeciesData!$A$2:$A$4955,$A298,ObservedSpeciesData!$C$2:$C$4955,$C298,ObservedSpeciesData!$D$2:$D$4955,$D298)),AVERAGEIFS(ObservedSpeciesData!P$2:P$4955,ObservedSpeciesData!$A$2:$A$4955,$A298,ObservedSpeciesData!$C$2:$C$4955,$C298,ObservedSpeciesData!$D$2:$D$4955,$D298),"")</f>
        <v/>
      </c>
      <c r="Q298" s="23"/>
      <c r="R298" s="25" t="str">
        <f>IF(ISNUMBER(AVERAGEIFS(ObservedSpeciesData!R$2:R$4955,ObservedSpeciesData!$A$2:$A$4955,$A298,ObservedSpeciesData!$D$2:$D$4955,$D298)),AVERAGEIFS(ObservedSpeciesData!R$2:R$4955,ObservedSpeciesData!$A$2:$A$4955,$A298,ObservedSpeciesData!$D$2:$D$4955,$D298),"")</f>
        <v/>
      </c>
      <c r="S298" s="25" t="str">
        <f>IF(ISNUMBER(AVERAGEIFS(ObservedSpeciesData!S$2:S$4955,ObservedSpeciesData!$A$2:$A$4955,$A298,ObservedSpeciesData!$D$2:$D$4955,$D298)),AVERAGEIFS(ObservedSpeciesData!S$2:S$4955,ObservedSpeciesData!$A$2:$A$4955,$A298,ObservedSpeciesData!$D$2:$D$4955,$D298),"")</f>
        <v/>
      </c>
      <c r="T298" s="23" t="str">
        <f>IF(ISNUMBER(AVERAGEIFS(ObservedSpeciesData!T$2:T$4955,ObservedSpeciesData!$A$2:$A$4955,$A298,ObservedSpeciesData!$D$2:$D$4955,$D298)),AVERAGEIFS(ObservedSpeciesData!T$2:T$4955,ObservedSpeciesData!$A$2:$A$4955,$A298,ObservedSpeciesData!$D$2:$D$4955,$D298),"")</f>
        <v/>
      </c>
      <c r="U298" s="24" t="str">
        <f>IF(ISNUMBER(AVERAGEIFS(ObservedSpeciesData!U$2:U$4955,ObservedSpeciesData!$A$2:$A$4955,$A298,ObservedSpeciesData!$C$2:$C$4955,$C298,ObservedSpeciesData!$D$2:$D$4955,$D298)),AVERAGEIFS(ObservedSpeciesData!U$2:U$4955,ObservedSpeciesData!$A$2:$A$4955,$A298,ObservedSpeciesData!$C$2:$C$4955,$C298,ObservedSpeciesData!$D$2:$D$4955,$D298),"")</f>
        <v/>
      </c>
      <c r="V298" s="23" t="str">
        <f>IF(ISNUMBER(AVERAGEIFS(ObservedSpeciesData!V$2:V$4955,ObservedSpeciesData!$A$2:$A$4955,$A298,ObservedSpeciesData!$D$2:$D$4955,$D298)),AVERAGEIFS(ObservedSpeciesData!V$2:V$4955,ObservedSpeciesData!$A$2:$A$4955,$A298,ObservedSpeciesData!$D$2:$D$4955,$D298),"")</f>
        <v/>
      </c>
      <c r="W298" s="23" t="str">
        <f>IF(ISNUMBER(AVERAGEIFS(ObservedSpeciesData!W$2:W$4955,ObservedSpeciesData!$A$2:$A$4955,$A298,ObservedSpeciesData!$D$2:$D$4955,$D298)),AVERAGEIFS(ObservedSpeciesData!W$2:W$4955,ObservedSpeciesData!$A$2:$A$4955,$A298,ObservedSpeciesData!$D$2:$D$4955,$D298),"")</f>
        <v/>
      </c>
      <c r="X298" s="23" t="str">
        <f>IF(ISNUMBER(AVERAGEIFS(ObservedSpeciesData!X$2:X$4955,ObservedSpeciesData!$A$2:$A$4955,$A298,ObservedSpeciesData!$D$2:$D$4955,$D298)),AVERAGEIFS(ObservedSpeciesData!X$2:X$4955,ObservedSpeciesData!$A$2:$A$4955,$A298,ObservedSpeciesData!$D$2:$D$4955,$D298),"")</f>
        <v/>
      </c>
      <c r="Y298" s="23" t="str">
        <f>IF(ISNUMBER(AVERAGEIFS(ObservedSpeciesData!Y$2:Y$4955,ObservedSpeciesData!$A$2:$A$4955,$A298,ObservedSpeciesData!$D$2:$D$4955,$D298)),AVERAGEIFS(ObservedSpeciesData!Y$2:Y$4955,ObservedSpeciesData!$A$2:$A$4955,$A298,ObservedSpeciesData!$D$2:$D$4955,$D298),"")</f>
        <v/>
      </c>
      <c r="Z298" s="23" t="str">
        <f>IF(ISNUMBER(AVERAGEIFS(ObservedSpeciesData!Z$2:Z$4955,ObservedSpeciesData!$A$2:$A$4955,$A298,ObservedSpeciesData!$D$2:$D$4955,$D298)),AVERAGEIFS(ObservedSpeciesData!Z$2:Z$4955,ObservedSpeciesData!$A$2:$A$4955,$A298,ObservedSpeciesData!$D$2:$D$4955,$D298),"")</f>
        <v/>
      </c>
      <c r="AA298" s="23">
        <f>IF(ISNUMBER(AVERAGEIFS(ObservedSpeciesData!AA$2:AA$4955,ObservedSpeciesData!$A$2:$A$4955,$A298,ObservedSpeciesData!$D$2:$D$4955,$D298)),AVERAGEIFS(ObservedSpeciesData!AA$2:AA$4955,ObservedSpeciesData!$A$2:$A$4955,$A298,ObservedSpeciesData!$D$2:$D$4955,$D298),"")</f>
        <v>27.7</v>
      </c>
      <c r="AB298" s="24">
        <f>IF(ISNUMBER(AVERAGEIFS(ObservedSpeciesData!AB$2:AB$4955,ObservedSpeciesData!$A$2:$A$4955,$A298,ObservedSpeciesData!$D$2:$D$4955,$D298)),AVERAGEIFS(ObservedSpeciesData!AB$2:AB$4955,ObservedSpeciesData!$A$2:$A$4955,$A298,ObservedSpeciesData!$D$2:$D$4955,$D298),"")</f>
        <v>4.4333333333333336E-2</v>
      </c>
      <c r="AC298" s="24">
        <f>IF(ISNUMBER(AVERAGEIFS(ObservedSpeciesData!AC$2:AC$4955,ObservedSpeciesData!$A$2:$A$4955,$A298,ObservedSpeciesData!$D$2:$D$4955,$D298)),AVERAGEIFS(ObservedSpeciesData!AC$2:AC$4955,ObservedSpeciesData!$A$2:$A$4955,$A298,ObservedSpeciesData!$D$2:$D$4955,$D298),"")</f>
        <v>4.4333333333333336E-2</v>
      </c>
      <c r="AD298" s="23" t="str">
        <f>IF(ISNUMBER(AVERAGEIFS(ObservedSpeciesData!AD$2:AD$4955,ObservedSpeciesData!$A$2:$A$4955,$A298,ObservedSpeciesData!$D$2:$D$4955,$D298)),AVERAGEIFS(ObservedSpeciesData!AD$2:AD$4955,ObservedSpeciesData!$A$2:$A$4955,$A298,ObservedSpeciesData!$D$2:$D$4955,$D298),"")</f>
        <v/>
      </c>
      <c r="AE298" s="24" t="str">
        <f>IF(ISNUMBER(AVERAGEIFS(ObservedSpeciesData!AE$2:AE$4955,ObservedSpeciesData!$A$2:$A$4955,$A298,ObservedSpeciesData!$D$2:$D$4955,$D298)),AVERAGEIFS(ObservedSpeciesData!AE$2:AE$4955,ObservedSpeciesData!$A$2:$A$4955,$A298,ObservedSpeciesData!$D$2:$D$4955,$D298),"")</f>
        <v/>
      </c>
      <c r="AF298" s="23"/>
      <c r="AG298" s="24"/>
      <c r="AH298" s="23" t="str">
        <f>IF(ISNUMBER(AVERAGEIFS(ObservedSpeciesData!AH$2:AH$4955,ObservedSpeciesData!$A$2:$A$4955,$A298,ObservedSpeciesData!$D$2:$D$4955,$D298)),AVERAGEIFS(ObservedSpeciesData!AH$2:AH$4955,ObservedSpeciesData!$A$2:$A$4955,$A298,ObservedSpeciesData!$D$2:$D$4955,$D298),"")</f>
        <v/>
      </c>
      <c r="AI298" s="23" t="str">
        <f>IF(ISNUMBER(AVERAGEIFS(ObservedSpeciesData!AI$2:AI$4955,ObservedSpeciesData!$A$2:$A$4955,$A298,ObservedSpeciesData!$C$2:$C$4955,$C298,ObservedSpeciesData!$D$2:$D$4955,$D298)),AVERAGEIFS(ObservedSpeciesData!AI$2:AI$4955,ObservedSpeciesData!$A$2:$A$4955,$A298,ObservedSpeciesData!$C$2:$C$4955,$C298,ObservedSpeciesData!$D$2:$D$4955,$D298),"")</f>
        <v/>
      </c>
      <c r="AJ298" s="2">
        <f>COUNTIFS(ObservedSpeciesData!$A$2:$A$828,$A298,ObservedSpeciesData!$D$2:$D$828,$D298)</f>
        <v>0</v>
      </c>
      <c r="AK298" s="2">
        <f t="shared" si="4"/>
        <v>4</v>
      </c>
    </row>
    <row r="299" spans="1:37" x14ac:dyDescent="0.25">
      <c r="A299" s="14" t="s">
        <v>109</v>
      </c>
      <c r="B299" t="s">
        <v>80</v>
      </c>
      <c r="C299" t="s">
        <v>106</v>
      </c>
      <c r="D299" s="13">
        <v>42282</v>
      </c>
      <c r="E299">
        <v>1</v>
      </c>
      <c r="F299">
        <v>200</v>
      </c>
      <c r="G299" s="2" t="s">
        <v>87</v>
      </c>
      <c r="H299" s="2" t="s">
        <v>11</v>
      </c>
      <c r="I299">
        <v>6</v>
      </c>
      <c r="J299" s="2" t="s">
        <v>88</v>
      </c>
      <c r="K299" s="2">
        <f>IF(ISNUMBER(AVERAGEIFS(ObservedSpeciesData!K$2:K$4955,ObservedSpeciesData!$A$2:$A$4955,$A299,ObservedSpeciesData!$D$2:$D$4955,$D299)),AVERAGEIFS(ObservedSpeciesData!K$2:K$4955,ObservedSpeciesData!$A$2:$A$4955,$A299,ObservedSpeciesData!$D$2:$D$4955,$D299),"")</f>
        <v>150</v>
      </c>
      <c r="L299" s="26">
        <f>IF(ISNUMBER(AVERAGEIFS(ObservedSpeciesData!L$2:L$4955,ObservedSpeciesData!$A$2:$A$4955,$A299,ObservedSpeciesData!$D$2:$D$4955,$D299)),AVERAGEIFS(ObservedSpeciesData!L$2:L$4955,ObservedSpeciesData!$A$2:$A$4955,$A299,ObservedSpeciesData!$D$2:$D$4955,$D299),"")</f>
        <v>1877.3333333333333</v>
      </c>
      <c r="M299" s="23">
        <f>IF(ISNUMBER(AVERAGEIFS(ObservedSpeciesData!M$2:M$4955,ObservedSpeciesData!$A$2:$A$4955,$A299,ObservedSpeciesData!$D$2:$D$4955,$D299)),AVERAGEIFS(ObservedSpeciesData!M$2:M$4955,ObservedSpeciesData!$A$2:$A$4955,$A299,ObservedSpeciesData!$D$2:$D$4955,$D299),"")</f>
        <v>187.73333333333335</v>
      </c>
      <c r="N299" s="23" t="str">
        <f>IF(ISNUMBER(AVERAGEIFS(ObservedSpeciesData!N$2:N$4955,ObservedSpeciesData!$A$2:$A$4955,$A299,ObservedSpeciesData!$D$2:$D$4955,$D299)),AVERAGEIFS(ObservedSpeciesData!N$2:N$4955,ObservedSpeciesData!$A$2:$A$4955,$A299,ObservedSpeciesData!$D$2:$D$4955,$D299),"")</f>
        <v/>
      </c>
      <c r="O299" s="23" t="str">
        <f>IF(ISNUMBER(AVERAGEIFS(ObservedSpeciesData!O$2:O$4955,ObservedSpeciesData!$A$2:$A$4955,$A299,ObservedSpeciesData!$D$2:$D$4955,$D299)),AVERAGEIFS(ObservedSpeciesData!O$2:O$4955,ObservedSpeciesData!$A$2:$A$4955,$A299,ObservedSpeciesData!$D$2:$D$4955,$D299),"")</f>
        <v/>
      </c>
      <c r="P299" s="23" t="str">
        <f>IF(ISNUMBER(AVERAGEIFS(ObservedSpeciesData!P$2:P$4955,ObservedSpeciesData!$A$2:$A$4955,$A299,ObservedSpeciesData!$C$2:$C$4955,$C299,ObservedSpeciesData!$D$2:$D$4955,$D299)),AVERAGEIFS(ObservedSpeciesData!P$2:P$4955,ObservedSpeciesData!$A$2:$A$4955,$A299,ObservedSpeciesData!$C$2:$C$4955,$C299,ObservedSpeciesData!$D$2:$D$4955,$D299),"")</f>
        <v/>
      </c>
      <c r="Q299" s="23"/>
      <c r="R299" s="25" t="str">
        <f>IF(ISNUMBER(AVERAGEIFS(ObservedSpeciesData!R$2:R$4955,ObservedSpeciesData!$A$2:$A$4955,$A299,ObservedSpeciesData!$D$2:$D$4955,$D299)),AVERAGEIFS(ObservedSpeciesData!R$2:R$4955,ObservedSpeciesData!$A$2:$A$4955,$A299,ObservedSpeciesData!$D$2:$D$4955,$D299),"")</f>
        <v/>
      </c>
      <c r="S299" s="25" t="str">
        <f>IF(ISNUMBER(AVERAGEIFS(ObservedSpeciesData!S$2:S$4955,ObservedSpeciesData!$A$2:$A$4955,$A299,ObservedSpeciesData!$D$2:$D$4955,$D299)),AVERAGEIFS(ObservedSpeciesData!S$2:S$4955,ObservedSpeciesData!$A$2:$A$4955,$A299,ObservedSpeciesData!$D$2:$D$4955,$D299),"")</f>
        <v/>
      </c>
      <c r="T299" s="23" t="str">
        <f>IF(ISNUMBER(AVERAGEIFS(ObservedSpeciesData!T$2:T$4955,ObservedSpeciesData!$A$2:$A$4955,$A299,ObservedSpeciesData!$D$2:$D$4955,$D299)),AVERAGEIFS(ObservedSpeciesData!T$2:T$4955,ObservedSpeciesData!$A$2:$A$4955,$A299,ObservedSpeciesData!$D$2:$D$4955,$D299),"")</f>
        <v/>
      </c>
      <c r="U299" s="24" t="str">
        <f>IF(ISNUMBER(AVERAGEIFS(ObservedSpeciesData!U$2:U$4955,ObservedSpeciesData!$A$2:$A$4955,$A299,ObservedSpeciesData!$C$2:$C$4955,$C299,ObservedSpeciesData!$D$2:$D$4955,$D299)),AVERAGEIFS(ObservedSpeciesData!U$2:U$4955,ObservedSpeciesData!$A$2:$A$4955,$A299,ObservedSpeciesData!$C$2:$C$4955,$C299,ObservedSpeciesData!$D$2:$D$4955,$D299),"")</f>
        <v/>
      </c>
      <c r="V299" s="23" t="str">
        <f>IF(ISNUMBER(AVERAGEIFS(ObservedSpeciesData!V$2:V$4955,ObservedSpeciesData!$A$2:$A$4955,$A299,ObservedSpeciesData!$D$2:$D$4955,$D299)),AVERAGEIFS(ObservedSpeciesData!V$2:V$4955,ObservedSpeciesData!$A$2:$A$4955,$A299,ObservedSpeciesData!$D$2:$D$4955,$D299),"")</f>
        <v/>
      </c>
      <c r="W299" s="23" t="str">
        <f>IF(ISNUMBER(AVERAGEIFS(ObservedSpeciesData!W$2:W$4955,ObservedSpeciesData!$A$2:$A$4955,$A299,ObservedSpeciesData!$D$2:$D$4955,$D299)),AVERAGEIFS(ObservedSpeciesData!W$2:W$4955,ObservedSpeciesData!$A$2:$A$4955,$A299,ObservedSpeciesData!$D$2:$D$4955,$D299),"")</f>
        <v/>
      </c>
      <c r="X299" s="23" t="str">
        <f>IF(ISNUMBER(AVERAGEIFS(ObservedSpeciesData!X$2:X$4955,ObservedSpeciesData!$A$2:$A$4955,$A299,ObservedSpeciesData!$D$2:$D$4955,$D299)),AVERAGEIFS(ObservedSpeciesData!X$2:X$4955,ObservedSpeciesData!$A$2:$A$4955,$A299,ObservedSpeciesData!$D$2:$D$4955,$D299),"")</f>
        <v/>
      </c>
      <c r="Y299" s="23" t="str">
        <f>IF(ISNUMBER(AVERAGEIFS(ObservedSpeciesData!Y$2:Y$4955,ObservedSpeciesData!$A$2:$A$4955,$A299,ObservedSpeciesData!$D$2:$D$4955,$D299)),AVERAGEIFS(ObservedSpeciesData!Y$2:Y$4955,ObservedSpeciesData!$A$2:$A$4955,$A299,ObservedSpeciesData!$D$2:$D$4955,$D299),"")</f>
        <v/>
      </c>
      <c r="Z299" s="23" t="str">
        <f>IF(ISNUMBER(AVERAGEIFS(ObservedSpeciesData!Z$2:Z$4955,ObservedSpeciesData!$A$2:$A$4955,$A299,ObservedSpeciesData!$D$2:$D$4955,$D299)),AVERAGEIFS(ObservedSpeciesData!Z$2:Z$4955,ObservedSpeciesData!$A$2:$A$4955,$A299,ObservedSpeciesData!$D$2:$D$4955,$D299),"")</f>
        <v/>
      </c>
      <c r="AA299" s="23">
        <f>IF(ISNUMBER(AVERAGEIFS(ObservedSpeciesData!AA$2:AA$4955,ObservedSpeciesData!$A$2:$A$4955,$A299,ObservedSpeciesData!$D$2:$D$4955,$D299)),AVERAGEIFS(ObservedSpeciesData!AA$2:AA$4955,ObservedSpeciesData!$A$2:$A$4955,$A299,ObservedSpeciesData!$D$2:$D$4955,$D299),"")</f>
        <v>27.700000000000003</v>
      </c>
      <c r="AB299" s="24">
        <f>IF(ISNUMBER(AVERAGEIFS(ObservedSpeciesData!AB$2:AB$4955,ObservedSpeciesData!$A$2:$A$4955,$A299,ObservedSpeciesData!$D$2:$D$4955,$D299)),AVERAGEIFS(ObservedSpeciesData!AB$2:AB$4955,ObservedSpeciesData!$A$2:$A$4955,$A299,ObservedSpeciesData!$D$2:$D$4955,$D299),"")</f>
        <v>4.4333333333333336E-2</v>
      </c>
      <c r="AC299" s="24">
        <f>IF(ISNUMBER(AVERAGEIFS(ObservedSpeciesData!AC$2:AC$4955,ObservedSpeciesData!$A$2:$A$4955,$A299,ObservedSpeciesData!$D$2:$D$4955,$D299)),AVERAGEIFS(ObservedSpeciesData!AC$2:AC$4955,ObservedSpeciesData!$A$2:$A$4955,$A299,ObservedSpeciesData!$D$2:$D$4955,$D299),"")</f>
        <v>4.4333333333333336E-2</v>
      </c>
      <c r="AD299" s="23" t="str">
        <f>IF(ISNUMBER(AVERAGEIFS(ObservedSpeciesData!AD$2:AD$4955,ObservedSpeciesData!$A$2:$A$4955,$A299,ObservedSpeciesData!$D$2:$D$4955,$D299)),AVERAGEIFS(ObservedSpeciesData!AD$2:AD$4955,ObservedSpeciesData!$A$2:$A$4955,$A299,ObservedSpeciesData!$D$2:$D$4955,$D299),"")</f>
        <v/>
      </c>
      <c r="AE299" s="24" t="str">
        <f>IF(ISNUMBER(AVERAGEIFS(ObservedSpeciesData!AE$2:AE$4955,ObservedSpeciesData!$A$2:$A$4955,$A299,ObservedSpeciesData!$D$2:$D$4955,$D299)),AVERAGEIFS(ObservedSpeciesData!AE$2:AE$4955,ObservedSpeciesData!$A$2:$A$4955,$A299,ObservedSpeciesData!$D$2:$D$4955,$D299),"")</f>
        <v/>
      </c>
      <c r="AF299" s="23"/>
      <c r="AG299" s="24"/>
      <c r="AH299" s="23" t="str">
        <f>IF(ISNUMBER(AVERAGEIFS(ObservedSpeciesData!AH$2:AH$4955,ObservedSpeciesData!$A$2:$A$4955,$A299,ObservedSpeciesData!$D$2:$D$4955,$D299)),AVERAGEIFS(ObservedSpeciesData!AH$2:AH$4955,ObservedSpeciesData!$A$2:$A$4955,$A299,ObservedSpeciesData!$D$2:$D$4955,$D299),"")</f>
        <v/>
      </c>
      <c r="AI299" s="23" t="str">
        <f>IF(ISNUMBER(AVERAGEIFS(ObservedSpeciesData!AI$2:AI$4955,ObservedSpeciesData!$A$2:$A$4955,$A299,ObservedSpeciesData!$C$2:$C$4955,$C299,ObservedSpeciesData!$D$2:$D$4955,$D299)),AVERAGEIFS(ObservedSpeciesData!AI$2:AI$4955,ObservedSpeciesData!$A$2:$A$4955,$A299,ObservedSpeciesData!$C$2:$C$4955,$C299,ObservedSpeciesData!$D$2:$D$4955,$D299),"")</f>
        <v/>
      </c>
      <c r="AJ299" s="2">
        <f>COUNTIFS(ObservedSpeciesData!$A$2:$A$828,$A299,ObservedSpeciesData!$D$2:$D$828,$D299)</f>
        <v>0</v>
      </c>
      <c r="AK299" s="2">
        <f t="shared" si="4"/>
        <v>4</v>
      </c>
    </row>
    <row r="300" spans="1:37" x14ac:dyDescent="0.25">
      <c r="A300" s="14" t="s">
        <v>108</v>
      </c>
      <c r="B300" t="s">
        <v>80</v>
      </c>
      <c r="C300" t="s">
        <v>106</v>
      </c>
      <c r="D300" s="13">
        <v>42282</v>
      </c>
      <c r="E300">
        <v>1</v>
      </c>
      <c r="F300">
        <v>350</v>
      </c>
      <c r="G300" s="2" t="s">
        <v>87</v>
      </c>
      <c r="H300" s="2" t="s">
        <v>11</v>
      </c>
      <c r="I300">
        <v>6</v>
      </c>
      <c r="J300" s="2" t="s">
        <v>88</v>
      </c>
      <c r="K300" s="2">
        <f>IF(ISNUMBER(AVERAGEIFS(ObservedSpeciesData!K$2:K$4955,ObservedSpeciesData!$A$2:$A$4955,$A300,ObservedSpeciesData!$D$2:$D$4955,$D300)),AVERAGEIFS(ObservedSpeciesData!K$2:K$4955,ObservedSpeciesData!$A$2:$A$4955,$A300,ObservedSpeciesData!$D$2:$D$4955,$D300),"")</f>
        <v>262.5</v>
      </c>
      <c r="L300" s="26">
        <f>IF(ISNUMBER(AVERAGEIFS(ObservedSpeciesData!L$2:L$4955,ObservedSpeciesData!$A$2:$A$4955,$A300,ObservedSpeciesData!$D$2:$D$4955,$D300)),AVERAGEIFS(ObservedSpeciesData!L$2:L$4955,ObservedSpeciesData!$A$2:$A$4955,$A300,ObservedSpeciesData!$D$2:$D$4955,$D300),"")</f>
        <v>1969.3333333333333</v>
      </c>
      <c r="M300" s="23">
        <f>IF(ISNUMBER(AVERAGEIFS(ObservedSpeciesData!M$2:M$4955,ObservedSpeciesData!$A$2:$A$4955,$A300,ObservedSpeciesData!$D$2:$D$4955,$D300)),AVERAGEIFS(ObservedSpeciesData!M$2:M$4955,ObservedSpeciesData!$A$2:$A$4955,$A300,ObservedSpeciesData!$D$2:$D$4955,$D300),"")</f>
        <v>196.93333333333331</v>
      </c>
      <c r="N300" s="23" t="str">
        <f>IF(ISNUMBER(AVERAGEIFS(ObservedSpeciesData!N$2:N$4955,ObservedSpeciesData!$A$2:$A$4955,$A300,ObservedSpeciesData!$D$2:$D$4955,$D300)),AVERAGEIFS(ObservedSpeciesData!N$2:N$4955,ObservedSpeciesData!$A$2:$A$4955,$A300,ObservedSpeciesData!$D$2:$D$4955,$D300),"")</f>
        <v/>
      </c>
      <c r="O300" s="23" t="str">
        <f>IF(ISNUMBER(AVERAGEIFS(ObservedSpeciesData!O$2:O$4955,ObservedSpeciesData!$A$2:$A$4955,$A300,ObservedSpeciesData!$D$2:$D$4955,$D300)),AVERAGEIFS(ObservedSpeciesData!O$2:O$4955,ObservedSpeciesData!$A$2:$A$4955,$A300,ObservedSpeciesData!$D$2:$D$4955,$D300),"")</f>
        <v/>
      </c>
      <c r="P300" s="23" t="str">
        <f>IF(ISNUMBER(AVERAGEIFS(ObservedSpeciesData!P$2:P$4955,ObservedSpeciesData!$A$2:$A$4955,$A300,ObservedSpeciesData!$C$2:$C$4955,$C300,ObservedSpeciesData!$D$2:$D$4955,$D300)),AVERAGEIFS(ObservedSpeciesData!P$2:P$4955,ObservedSpeciesData!$A$2:$A$4955,$A300,ObservedSpeciesData!$C$2:$C$4955,$C300,ObservedSpeciesData!$D$2:$D$4955,$D300),"")</f>
        <v/>
      </c>
      <c r="Q300" s="23"/>
      <c r="R300" s="25" t="str">
        <f>IF(ISNUMBER(AVERAGEIFS(ObservedSpeciesData!R$2:R$4955,ObservedSpeciesData!$A$2:$A$4955,$A300,ObservedSpeciesData!$D$2:$D$4955,$D300)),AVERAGEIFS(ObservedSpeciesData!R$2:R$4955,ObservedSpeciesData!$A$2:$A$4955,$A300,ObservedSpeciesData!$D$2:$D$4955,$D300),"")</f>
        <v/>
      </c>
      <c r="S300" s="25" t="str">
        <f>IF(ISNUMBER(AVERAGEIFS(ObservedSpeciesData!S$2:S$4955,ObservedSpeciesData!$A$2:$A$4955,$A300,ObservedSpeciesData!$D$2:$D$4955,$D300)),AVERAGEIFS(ObservedSpeciesData!S$2:S$4955,ObservedSpeciesData!$A$2:$A$4955,$A300,ObservedSpeciesData!$D$2:$D$4955,$D300),"")</f>
        <v/>
      </c>
      <c r="T300" s="23" t="str">
        <f>IF(ISNUMBER(AVERAGEIFS(ObservedSpeciesData!T$2:T$4955,ObservedSpeciesData!$A$2:$A$4955,$A300,ObservedSpeciesData!$D$2:$D$4955,$D300)),AVERAGEIFS(ObservedSpeciesData!T$2:T$4955,ObservedSpeciesData!$A$2:$A$4955,$A300,ObservedSpeciesData!$D$2:$D$4955,$D300),"")</f>
        <v/>
      </c>
      <c r="U300" s="24" t="str">
        <f>IF(ISNUMBER(AVERAGEIFS(ObservedSpeciesData!U$2:U$4955,ObservedSpeciesData!$A$2:$A$4955,$A300,ObservedSpeciesData!$C$2:$C$4955,$C300,ObservedSpeciesData!$D$2:$D$4955,$D300)),AVERAGEIFS(ObservedSpeciesData!U$2:U$4955,ObservedSpeciesData!$A$2:$A$4955,$A300,ObservedSpeciesData!$C$2:$C$4955,$C300,ObservedSpeciesData!$D$2:$D$4955,$D300),"")</f>
        <v/>
      </c>
      <c r="V300" s="23" t="str">
        <f>IF(ISNUMBER(AVERAGEIFS(ObservedSpeciesData!V$2:V$4955,ObservedSpeciesData!$A$2:$A$4955,$A300,ObservedSpeciesData!$D$2:$D$4955,$D300)),AVERAGEIFS(ObservedSpeciesData!V$2:V$4955,ObservedSpeciesData!$A$2:$A$4955,$A300,ObservedSpeciesData!$D$2:$D$4955,$D300),"")</f>
        <v/>
      </c>
      <c r="W300" s="23" t="str">
        <f>IF(ISNUMBER(AVERAGEIFS(ObservedSpeciesData!W$2:W$4955,ObservedSpeciesData!$A$2:$A$4955,$A300,ObservedSpeciesData!$D$2:$D$4955,$D300)),AVERAGEIFS(ObservedSpeciesData!W$2:W$4955,ObservedSpeciesData!$A$2:$A$4955,$A300,ObservedSpeciesData!$D$2:$D$4955,$D300),"")</f>
        <v/>
      </c>
      <c r="X300" s="23" t="str">
        <f>IF(ISNUMBER(AVERAGEIFS(ObservedSpeciesData!X$2:X$4955,ObservedSpeciesData!$A$2:$A$4955,$A300,ObservedSpeciesData!$D$2:$D$4955,$D300)),AVERAGEIFS(ObservedSpeciesData!X$2:X$4955,ObservedSpeciesData!$A$2:$A$4955,$A300,ObservedSpeciesData!$D$2:$D$4955,$D300),"")</f>
        <v/>
      </c>
      <c r="Y300" s="23" t="str">
        <f>IF(ISNUMBER(AVERAGEIFS(ObservedSpeciesData!Y$2:Y$4955,ObservedSpeciesData!$A$2:$A$4955,$A300,ObservedSpeciesData!$D$2:$D$4955,$D300)),AVERAGEIFS(ObservedSpeciesData!Y$2:Y$4955,ObservedSpeciesData!$A$2:$A$4955,$A300,ObservedSpeciesData!$D$2:$D$4955,$D300),"")</f>
        <v/>
      </c>
      <c r="Z300" s="23" t="str">
        <f>IF(ISNUMBER(AVERAGEIFS(ObservedSpeciesData!Z$2:Z$4955,ObservedSpeciesData!$A$2:$A$4955,$A300,ObservedSpeciesData!$D$2:$D$4955,$D300)),AVERAGEIFS(ObservedSpeciesData!Z$2:Z$4955,ObservedSpeciesData!$A$2:$A$4955,$A300,ObservedSpeciesData!$D$2:$D$4955,$D300),"")</f>
        <v/>
      </c>
      <c r="AA300" s="23">
        <f>IF(ISNUMBER(AVERAGEIFS(ObservedSpeciesData!AA$2:AA$4955,ObservedSpeciesData!$A$2:$A$4955,$A300,ObservedSpeciesData!$D$2:$D$4955,$D300)),AVERAGEIFS(ObservedSpeciesData!AA$2:AA$4955,ObservedSpeciesData!$A$2:$A$4955,$A300,ObservedSpeciesData!$D$2:$D$4955,$D300),"")</f>
        <v>28.5</v>
      </c>
      <c r="AB300" s="24">
        <f>IF(ISNUMBER(AVERAGEIFS(ObservedSpeciesData!AB$2:AB$4955,ObservedSpeciesData!$A$2:$A$4955,$A300,ObservedSpeciesData!$D$2:$D$4955,$D300)),AVERAGEIFS(ObservedSpeciesData!AB$2:AB$4955,ObservedSpeciesData!$A$2:$A$4955,$A300,ObservedSpeciesData!$D$2:$D$4955,$D300),"")</f>
        <v>4.5333333333333337E-2</v>
      </c>
      <c r="AC300" s="24">
        <f>IF(ISNUMBER(AVERAGEIFS(ObservedSpeciesData!AC$2:AC$4955,ObservedSpeciesData!$A$2:$A$4955,$A300,ObservedSpeciesData!$D$2:$D$4955,$D300)),AVERAGEIFS(ObservedSpeciesData!AC$2:AC$4955,ObservedSpeciesData!$A$2:$A$4955,$A300,ObservedSpeciesData!$D$2:$D$4955,$D300),"")</f>
        <v>4.5333333333333337E-2</v>
      </c>
      <c r="AD300" s="23" t="str">
        <f>IF(ISNUMBER(AVERAGEIFS(ObservedSpeciesData!AD$2:AD$4955,ObservedSpeciesData!$A$2:$A$4955,$A300,ObservedSpeciesData!$D$2:$D$4955,$D300)),AVERAGEIFS(ObservedSpeciesData!AD$2:AD$4955,ObservedSpeciesData!$A$2:$A$4955,$A300,ObservedSpeciesData!$D$2:$D$4955,$D300),"")</f>
        <v/>
      </c>
      <c r="AE300" s="24" t="str">
        <f>IF(ISNUMBER(AVERAGEIFS(ObservedSpeciesData!AE$2:AE$4955,ObservedSpeciesData!$A$2:$A$4955,$A300,ObservedSpeciesData!$D$2:$D$4955,$D300)),AVERAGEIFS(ObservedSpeciesData!AE$2:AE$4955,ObservedSpeciesData!$A$2:$A$4955,$A300,ObservedSpeciesData!$D$2:$D$4955,$D300),"")</f>
        <v/>
      </c>
      <c r="AF300" s="23"/>
      <c r="AG300" s="24"/>
      <c r="AH300" s="23" t="str">
        <f>IF(ISNUMBER(AVERAGEIFS(ObservedSpeciesData!AH$2:AH$4955,ObservedSpeciesData!$A$2:$A$4955,$A300,ObservedSpeciesData!$D$2:$D$4955,$D300)),AVERAGEIFS(ObservedSpeciesData!AH$2:AH$4955,ObservedSpeciesData!$A$2:$A$4955,$A300,ObservedSpeciesData!$D$2:$D$4955,$D300),"")</f>
        <v/>
      </c>
      <c r="AI300" s="23" t="str">
        <f>IF(ISNUMBER(AVERAGEIFS(ObservedSpeciesData!AI$2:AI$4955,ObservedSpeciesData!$A$2:$A$4955,$A300,ObservedSpeciesData!$C$2:$C$4955,$C300,ObservedSpeciesData!$D$2:$D$4955,$D300)),AVERAGEIFS(ObservedSpeciesData!AI$2:AI$4955,ObservedSpeciesData!$A$2:$A$4955,$A300,ObservedSpeciesData!$C$2:$C$4955,$C300,ObservedSpeciesData!$D$2:$D$4955,$D300),"")</f>
        <v/>
      </c>
      <c r="AJ300" s="2">
        <f>COUNTIFS(ObservedSpeciesData!$A$2:$A$828,$A300,ObservedSpeciesData!$D$2:$D$828,$D300)</f>
        <v>0</v>
      </c>
      <c r="AK300" s="2">
        <f t="shared" si="4"/>
        <v>4</v>
      </c>
    </row>
    <row r="301" spans="1:37" x14ac:dyDescent="0.25">
      <c r="A301" s="14" t="s">
        <v>107</v>
      </c>
      <c r="B301" t="s">
        <v>80</v>
      </c>
      <c r="C301" t="s">
        <v>106</v>
      </c>
      <c r="D301" s="13">
        <v>42282</v>
      </c>
      <c r="E301">
        <v>1</v>
      </c>
      <c r="F301">
        <v>500</v>
      </c>
      <c r="G301" s="2" t="s">
        <v>87</v>
      </c>
      <c r="H301" s="2" t="s">
        <v>11</v>
      </c>
      <c r="I301">
        <v>6</v>
      </c>
      <c r="J301" s="2" t="s">
        <v>88</v>
      </c>
      <c r="K301" s="2">
        <f>IF(ISNUMBER(AVERAGEIFS(ObservedSpeciesData!K$2:K$4955,ObservedSpeciesData!$A$2:$A$4955,$A301,ObservedSpeciesData!$D$2:$D$4955,$D301)),AVERAGEIFS(ObservedSpeciesData!K$2:K$4955,ObservedSpeciesData!$A$2:$A$4955,$A301,ObservedSpeciesData!$D$2:$D$4955,$D301),"")</f>
        <v>375</v>
      </c>
      <c r="L301" s="26">
        <f>IF(ISNUMBER(AVERAGEIFS(ObservedSpeciesData!L$2:L$4955,ObservedSpeciesData!$A$2:$A$4955,$A301,ObservedSpeciesData!$D$2:$D$4955,$D301)),AVERAGEIFS(ObservedSpeciesData!L$2:L$4955,ObservedSpeciesData!$A$2:$A$4955,$A301,ObservedSpeciesData!$D$2:$D$4955,$D301),"")</f>
        <v>1961.6666666666667</v>
      </c>
      <c r="M301" s="23">
        <f>IF(ISNUMBER(AVERAGEIFS(ObservedSpeciesData!M$2:M$4955,ObservedSpeciesData!$A$2:$A$4955,$A301,ObservedSpeciesData!$D$2:$D$4955,$D301)),AVERAGEIFS(ObservedSpeciesData!M$2:M$4955,ObservedSpeciesData!$A$2:$A$4955,$A301,ObservedSpeciesData!$D$2:$D$4955,$D301),"")</f>
        <v>196.16666666666666</v>
      </c>
      <c r="N301" s="23" t="str">
        <f>IF(ISNUMBER(AVERAGEIFS(ObservedSpeciesData!N$2:N$4955,ObservedSpeciesData!$A$2:$A$4955,$A301,ObservedSpeciesData!$D$2:$D$4955,$D301)),AVERAGEIFS(ObservedSpeciesData!N$2:N$4955,ObservedSpeciesData!$A$2:$A$4955,$A301,ObservedSpeciesData!$D$2:$D$4955,$D301),"")</f>
        <v/>
      </c>
      <c r="O301" s="23" t="str">
        <f>IF(ISNUMBER(AVERAGEIFS(ObservedSpeciesData!O$2:O$4955,ObservedSpeciesData!$A$2:$A$4955,$A301,ObservedSpeciesData!$D$2:$D$4955,$D301)),AVERAGEIFS(ObservedSpeciesData!O$2:O$4955,ObservedSpeciesData!$A$2:$A$4955,$A301,ObservedSpeciesData!$D$2:$D$4955,$D301),"")</f>
        <v/>
      </c>
      <c r="P301" s="23" t="str">
        <f>IF(ISNUMBER(AVERAGEIFS(ObservedSpeciesData!P$2:P$4955,ObservedSpeciesData!$A$2:$A$4955,$A301,ObservedSpeciesData!$C$2:$C$4955,$C301,ObservedSpeciesData!$D$2:$D$4955,$D301)),AVERAGEIFS(ObservedSpeciesData!P$2:P$4955,ObservedSpeciesData!$A$2:$A$4955,$A301,ObservedSpeciesData!$C$2:$C$4955,$C301,ObservedSpeciesData!$D$2:$D$4955,$D301),"")</f>
        <v/>
      </c>
      <c r="Q301" s="23"/>
      <c r="R301" s="25" t="str">
        <f>IF(ISNUMBER(AVERAGEIFS(ObservedSpeciesData!R$2:R$4955,ObservedSpeciesData!$A$2:$A$4955,$A301,ObservedSpeciesData!$D$2:$D$4955,$D301)),AVERAGEIFS(ObservedSpeciesData!R$2:R$4955,ObservedSpeciesData!$A$2:$A$4955,$A301,ObservedSpeciesData!$D$2:$D$4955,$D301),"")</f>
        <v/>
      </c>
      <c r="S301" s="25" t="str">
        <f>IF(ISNUMBER(AVERAGEIFS(ObservedSpeciesData!S$2:S$4955,ObservedSpeciesData!$A$2:$A$4955,$A301,ObservedSpeciesData!$D$2:$D$4955,$D301)),AVERAGEIFS(ObservedSpeciesData!S$2:S$4955,ObservedSpeciesData!$A$2:$A$4955,$A301,ObservedSpeciesData!$D$2:$D$4955,$D301),"")</f>
        <v/>
      </c>
      <c r="T301" s="23" t="str">
        <f>IF(ISNUMBER(AVERAGEIFS(ObservedSpeciesData!T$2:T$4955,ObservedSpeciesData!$A$2:$A$4955,$A301,ObservedSpeciesData!$D$2:$D$4955,$D301)),AVERAGEIFS(ObservedSpeciesData!T$2:T$4955,ObservedSpeciesData!$A$2:$A$4955,$A301,ObservedSpeciesData!$D$2:$D$4955,$D301),"")</f>
        <v/>
      </c>
      <c r="U301" s="24" t="str">
        <f>IF(ISNUMBER(AVERAGEIFS(ObservedSpeciesData!U$2:U$4955,ObservedSpeciesData!$A$2:$A$4955,$A301,ObservedSpeciesData!$C$2:$C$4955,$C301,ObservedSpeciesData!$D$2:$D$4955,$D301)),AVERAGEIFS(ObservedSpeciesData!U$2:U$4955,ObservedSpeciesData!$A$2:$A$4955,$A301,ObservedSpeciesData!$C$2:$C$4955,$C301,ObservedSpeciesData!$D$2:$D$4955,$D301),"")</f>
        <v/>
      </c>
      <c r="V301" s="23" t="str">
        <f>IF(ISNUMBER(AVERAGEIFS(ObservedSpeciesData!V$2:V$4955,ObservedSpeciesData!$A$2:$A$4955,$A301,ObservedSpeciesData!$D$2:$D$4955,$D301)),AVERAGEIFS(ObservedSpeciesData!V$2:V$4955,ObservedSpeciesData!$A$2:$A$4955,$A301,ObservedSpeciesData!$D$2:$D$4955,$D301),"")</f>
        <v/>
      </c>
      <c r="W301" s="23" t="str">
        <f>IF(ISNUMBER(AVERAGEIFS(ObservedSpeciesData!W$2:W$4955,ObservedSpeciesData!$A$2:$A$4955,$A301,ObservedSpeciesData!$D$2:$D$4955,$D301)),AVERAGEIFS(ObservedSpeciesData!W$2:W$4955,ObservedSpeciesData!$A$2:$A$4955,$A301,ObservedSpeciesData!$D$2:$D$4955,$D301),"")</f>
        <v/>
      </c>
      <c r="X301" s="23" t="str">
        <f>IF(ISNUMBER(AVERAGEIFS(ObservedSpeciesData!X$2:X$4955,ObservedSpeciesData!$A$2:$A$4955,$A301,ObservedSpeciesData!$D$2:$D$4955,$D301)),AVERAGEIFS(ObservedSpeciesData!X$2:X$4955,ObservedSpeciesData!$A$2:$A$4955,$A301,ObservedSpeciesData!$D$2:$D$4955,$D301),"")</f>
        <v/>
      </c>
      <c r="Y301" s="23" t="str">
        <f>IF(ISNUMBER(AVERAGEIFS(ObservedSpeciesData!Y$2:Y$4955,ObservedSpeciesData!$A$2:$A$4955,$A301,ObservedSpeciesData!$D$2:$D$4955,$D301)),AVERAGEIFS(ObservedSpeciesData!Y$2:Y$4955,ObservedSpeciesData!$A$2:$A$4955,$A301,ObservedSpeciesData!$D$2:$D$4955,$D301),"")</f>
        <v/>
      </c>
      <c r="Z301" s="23" t="str">
        <f>IF(ISNUMBER(AVERAGEIFS(ObservedSpeciesData!Z$2:Z$4955,ObservedSpeciesData!$A$2:$A$4955,$A301,ObservedSpeciesData!$D$2:$D$4955,$D301)),AVERAGEIFS(ObservedSpeciesData!Z$2:Z$4955,ObservedSpeciesData!$A$2:$A$4955,$A301,ObservedSpeciesData!$D$2:$D$4955,$D301),"")</f>
        <v/>
      </c>
      <c r="AA301" s="23">
        <f>IF(ISNUMBER(AVERAGEIFS(ObservedSpeciesData!AA$2:AA$4955,ObservedSpeciesData!$A$2:$A$4955,$A301,ObservedSpeciesData!$D$2:$D$4955,$D301)),AVERAGEIFS(ObservedSpeciesData!AA$2:AA$4955,ObservedSpeciesData!$A$2:$A$4955,$A301,ObservedSpeciesData!$D$2:$D$4955,$D301),"")</f>
        <v>28.100000000000005</v>
      </c>
      <c r="AB301" s="24">
        <f>IF(ISNUMBER(AVERAGEIFS(ObservedSpeciesData!AB$2:AB$4955,ObservedSpeciesData!$A$2:$A$4955,$A301,ObservedSpeciesData!$D$2:$D$4955,$D301)),AVERAGEIFS(ObservedSpeciesData!AB$2:AB$4955,ObservedSpeciesData!$A$2:$A$4955,$A301,ObservedSpeciesData!$D$2:$D$4955,$D301),"")</f>
        <v>4.4666666666666667E-2</v>
      </c>
      <c r="AC301" s="24">
        <f>IF(ISNUMBER(AVERAGEIFS(ObservedSpeciesData!AC$2:AC$4955,ObservedSpeciesData!$A$2:$A$4955,$A301,ObservedSpeciesData!$D$2:$D$4955,$D301)),AVERAGEIFS(ObservedSpeciesData!AC$2:AC$4955,ObservedSpeciesData!$A$2:$A$4955,$A301,ObservedSpeciesData!$D$2:$D$4955,$D301),"")</f>
        <v>4.4666666666666667E-2</v>
      </c>
      <c r="AD301" s="23" t="str">
        <f>IF(ISNUMBER(AVERAGEIFS(ObservedSpeciesData!AD$2:AD$4955,ObservedSpeciesData!$A$2:$A$4955,$A301,ObservedSpeciesData!$D$2:$D$4955,$D301)),AVERAGEIFS(ObservedSpeciesData!AD$2:AD$4955,ObservedSpeciesData!$A$2:$A$4955,$A301,ObservedSpeciesData!$D$2:$D$4955,$D301),"")</f>
        <v/>
      </c>
      <c r="AE301" s="24" t="str">
        <f>IF(ISNUMBER(AVERAGEIFS(ObservedSpeciesData!AE$2:AE$4955,ObservedSpeciesData!$A$2:$A$4955,$A301,ObservedSpeciesData!$D$2:$D$4955,$D301)),AVERAGEIFS(ObservedSpeciesData!AE$2:AE$4955,ObservedSpeciesData!$A$2:$A$4955,$A301,ObservedSpeciesData!$D$2:$D$4955,$D301),"")</f>
        <v/>
      </c>
      <c r="AF301" s="23"/>
      <c r="AG301" s="24"/>
      <c r="AH301" s="23" t="str">
        <f>IF(ISNUMBER(AVERAGEIFS(ObservedSpeciesData!AH$2:AH$4955,ObservedSpeciesData!$A$2:$A$4955,$A301,ObservedSpeciesData!$D$2:$D$4955,$D301)),AVERAGEIFS(ObservedSpeciesData!AH$2:AH$4955,ObservedSpeciesData!$A$2:$A$4955,$A301,ObservedSpeciesData!$D$2:$D$4955,$D301),"")</f>
        <v/>
      </c>
      <c r="AI301" s="23" t="str">
        <f>IF(ISNUMBER(AVERAGEIFS(ObservedSpeciesData!AI$2:AI$4955,ObservedSpeciesData!$A$2:$A$4955,$A301,ObservedSpeciesData!$C$2:$C$4955,$C301,ObservedSpeciesData!$D$2:$D$4955,$D301)),AVERAGEIFS(ObservedSpeciesData!AI$2:AI$4955,ObservedSpeciesData!$A$2:$A$4955,$A301,ObservedSpeciesData!$C$2:$C$4955,$C301,ObservedSpeciesData!$D$2:$D$4955,$D301),"")</f>
        <v/>
      </c>
      <c r="AJ301" s="2">
        <f>COUNTIFS(ObservedSpeciesData!$A$2:$A$828,$A301,ObservedSpeciesData!$D$2:$D$828,$D301)</f>
        <v>0</v>
      </c>
      <c r="AK301" s="2">
        <f t="shared" si="4"/>
        <v>4</v>
      </c>
    </row>
    <row r="302" spans="1:37" x14ac:dyDescent="0.25">
      <c r="A302" s="14" t="s">
        <v>112</v>
      </c>
      <c r="B302" t="s">
        <v>80</v>
      </c>
      <c r="C302" t="s">
        <v>106</v>
      </c>
      <c r="D302" s="13">
        <v>42290</v>
      </c>
      <c r="E302">
        <v>1</v>
      </c>
      <c r="F302">
        <v>0</v>
      </c>
      <c r="G302" s="2" t="s">
        <v>87</v>
      </c>
      <c r="H302" s="2" t="s">
        <v>11</v>
      </c>
      <c r="I302">
        <v>6</v>
      </c>
      <c r="J302" s="2" t="s">
        <v>88</v>
      </c>
      <c r="K302" s="2">
        <f>IF(ISNUMBER(AVERAGEIFS(ObservedSpeciesData!K$2:K$4955,ObservedSpeciesData!$A$2:$A$4955,$A302,ObservedSpeciesData!$D$2:$D$4955,$D302)),AVERAGEIFS(ObservedSpeciesData!K$2:K$4955,ObservedSpeciesData!$A$2:$A$4955,$A302,ObservedSpeciesData!$D$2:$D$4955,$D302),"")</f>
        <v>0</v>
      </c>
      <c r="L302" s="26">
        <f>IF(ISNUMBER(AVERAGEIFS(ObservedSpeciesData!L$2:L$4955,ObservedSpeciesData!$A$2:$A$4955,$A302,ObservedSpeciesData!$D$2:$D$4955,$D302)),AVERAGEIFS(ObservedSpeciesData!L$2:L$4955,ObservedSpeciesData!$A$2:$A$4955,$A302,ObservedSpeciesData!$D$2:$D$4955,$D302),"")</f>
        <v>3073.3333333333335</v>
      </c>
      <c r="M302" s="23">
        <f>IF(ISNUMBER(AVERAGEIFS(ObservedSpeciesData!M$2:M$4955,ObservedSpeciesData!$A$2:$A$4955,$A302,ObservedSpeciesData!$D$2:$D$4955,$D302)),AVERAGEIFS(ObservedSpeciesData!M$2:M$4955,ObservedSpeciesData!$A$2:$A$4955,$A302,ObservedSpeciesData!$D$2:$D$4955,$D302),"")</f>
        <v>307.33333333333331</v>
      </c>
      <c r="N302" s="23" t="str">
        <f>IF(ISNUMBER(AVERAGEIFS(ObservedSpeciesData!N$2:N$4955,ObservedSpeciesData!$A$2:$A$4955,$A302,ObservedSpeciesData!$D$2:$D$4955,$D302)),AVERAGEIFS(ObservedSpeciesData!N$2:N$4955,ObservedSpeciesData!$A$2:$A$4955,$A302,ObservedSpeciesData!$D$2:$D$4955,$D302),"")</f>
        <v/>
      </c>
      <c r="O302" s="23" t="str">
        <f>IF(ISNUMBER(AVERAGEIFS(ObservedSpeciesData!O$2:O$4955,ObservedSpeciesData!$A$2:$A$4955,$A302,ObservedSpeciesData!$D$2:$D$4955,$D302)),AVERAGEIFS(ObservedSpeciesData!O$2:O$4955,ObservedSpeciesData!$A$2:$A$4955,$A302,ObservedSpeciesData!$D$2:$D$4955,$D302),"")</f>
        <v/>
      </c>
      <c r="P302" s="23" t="str">
        <f>IF(ISNUMBER(AVERAGEIFS(ObservedSpeciesData!P$2:P$4955,ObservedSpeciesData!$A$2:$A$4955,$A302,ObservedSpeciesData!$C$2:$C$4955,$C302,ObservedSpeciesData!$D$2:$D$4955,$D302)),AVERAGEIFS(ObservedSpeciesData!P$2:P$4955,ObservedSpeciesData!$A$2:$A$4955,$A302,ObservedSpeciesData!$C$2:$C$4955,$C302,ObservedSpeciesData!$D$2:$D$4955,$D302),"")</f>
        <v/>
      </c>
      <c r="Q302" s="23"/>
      <c r="R302" s="25" t="str">
        <f>IF(ISNUMBER(AVERAGEIFS(ObservedSpeciesData!R$2:R$4955,ObservedSpeciesData!$A$2:$A$4955,$A302,ObservedSpeciesData!$D$2:$D$4955,$D302)),AVERAGEIFS(ObservedSpeciesData!R$2:R$4955,ObservedSpeciesData!$A$2:$A$4955,$A302,ObservedSpeciesData!$D$2:$D$4955,$D302),"")</f>
        <v/>
      </c>
      <c r="S302" s="25" t="str">
        <f>IF(ISNUMBER(AVERAGEIFS(ObservedSpeciesData!S$2:S$4955,ObservedSpeciesData!$A$2:$A$4955,$A302,ObservedSpeciesData!$D$2:$D$4955,$D302)),AVERAGEIFS(ObservedSpeciesData!S$2:S$4955,ObservedSpeciesData!$A$2:$A$4955,$A302,ObservedSpeciesData!$D$2:$D$4955,$D302),"")</f>
        <v/>
      </c>
      <c r="T302" s="23" t="str">
        <f>IF(ISNUMBER(AVERAGEIFS(ObservedSpeciesData!T$2:T$4955,ObservedSpeciesData!$A$2:$A$4955,$A302,ObservedSpeciesData!$D$2:$D$4955,$D302)),AVERAGEIFS(ObservedSpeciesData!T$2:T$4955,ObservedSpeciesData!$A$2:$A$4955,$A302,ObservedSpeciesData!$D$2:$D$4955,$D302),"")</f>
        <v/>
      </c>
      <c r="U302" s="24" t="str">
        <f>IF(ISNUMBER(AVERAGEIFS(ObservedSpeciesData!U$2:U$4955,ObservedSpeciesData!$A$2:$A$4955,$A302,ObservedSpeciesData!$C$2:$C$4955,$C302,ObservedSpeciesData!$D$2:$D$4955,$D302)),AVERAGEIFS(ObservedSpeciesData!U$2:U$4955,ObservedSpeciesData!$A$2:$A$4955,$A302,ObservedSpeciesData!$C$2:$C$4955,$C302,ObservedSpeciesData!$D$2:$D$4955,$D302),"")</f>
        <v/>
      </c>
      <c r="V302" s="23" t="str">
        <f>IF(ISNUMBER(AVERAGEIFS(ObservedSpeciesData!V$2:V$4955,ObservedSpeciesData!$A$2:$A$4955,$A302,ObservedSpeciesData!$D$2:$D$4955,$D302)),AVERAGEIFS(ObservedSpeciesData!V$2:V$4955,ObservedSpeciesData!$A$2:$A$4955,$A302,ObservedSpeciesData!$D$2:$D$4955,$D302),"")</f>
        <v/>
      </c>
      <c r="W302" s="23" t="str">
        <f>IF(ISNUMBER(AVERAGEIFS(ObservedSpeciesData!W$2:W$4955,ObservedSpeciesData!$A$2:$A$4955,$A302,ObservedSpeciesData!$D$2:$D$4955,$D302)),AVERAGEIFS(ObservedSpeciesData!W$2:W$4955,ObservedSpeciesData!$A$2:$A$4955,$A302,ObservedSpeciesData!$D$2:$D$4955,$D302),"")</f>
        <v/>
      </c>
      <c r="X302" s="23" t="str">
        <f>IF(ISNUMBER(AVERAGEIFS(ObservedSpeciesData!X$2:X$4955,ObservedSpeciesData!$A$2:$A$4955,$A302,ObservedSpeciesData!$D$2:$D$4955,$D302)),AVERAGEIFS(ObservedSpeciesData!X$2:X$4955,ObservedSpeciesData!$A$2:$A$4955,$A302,ObservedSpeciesData!$D$2:$D$4955,$D302),"")</f>
        <v/>
      </c>
      <c r="Y302" s="23" t="str">
        <f>IF(ISNUMBER(AVERAGEIFS(ObservedSpeciesData!Y$2:Y$4955,ObservedSpeciesData!$A$2:$A$4955,$A302,ObservedSpeciesData!$D$2:$D$4955,$D302)),AVERAGEIFS(ObservedSpeciesData!Y$2:Y$4955,ObservedSpeciesData!$A$2:$A$4955,$A302,ObservedSpeciesData!$D$2:$D$4955,$D302),"")</f>
        <v/>
      </c>
      <c r="Z302" s="23" t="str">
        <f>IF(ISNUMBER(AVERAGEIFS(ObservedSpeciesData!Z$2:Z$4955,ObservedSpeciesData!$A$2:$A$4955,$A302,ObservedSpeciesData!$D$2:$D$4955,$D302)),AVERAGEIFS(ObservedSpeciesData!Z$2:Z$4955,ObservedSpeciesData!$A$2:$A$4955,$A302,ObservedSpeciesData!$D$2:$D$4955,$D302),"")</f>
        <v/>
      </c>
      <c r="AA302" s="23" t="str">
        <f>IF(ISNUMBER(AVERAGEIFS(ObservedSpeciesData!AA$2:AA$4955,ObservedSpeciesData!$A$2:$A$4955,$A302,ObservedSpeciesData!$D$2:$D$4955,$D302)),AVERAGEIFS(ObservedSpeciesData!AA$2:AA$4955,ObservedSpeciesData!$A$2:$A$4955,$A302,ObservedSpeciesData!$D$2:$D$4955,$D302),"")</f>
        <v/>
      </c>
      <c r="AB302" s="24" t="str">
        <f>IF(ISNUMBER(AVERAGEIFS(ObservedSpeciesData!AB$2:AB$4955,ObservedSpeciesData!$A$2:$A$4955,$A302,ObservedSpeciesData!$D$2:$D$4955,$D302)),AVERAGEIFS(ObservedSpeciesData!AB$2:AB$4955,ObservedSpeciesData!$A$2:$A$4955,$A302,ObservedSpeciesData!$D$2:$D$4955,$D302),"")</f>
        <v/>
      </c>
      <c r="AC302" s="24" t="str">
        <f>IF(ISNUMBER(AVERAGEIFS(ObservedSpeciesData!AC$2:AC$4955,ObservedSpeciesData!$A$2:$A$4955,$A302,ObservedSpeciesData!$D$2:$D$4955,$D302)),AVERAGEIFS(ObservedSpeciesData!AC$2:AC$4955,ObservedSpeciesData!$A$2:$A$4955,$A302,ObservedSpeciesData!$D$2:$D$4955,$D302),"")</f>
        <v/>
      </c>
      <c r="AD302" s="23" t="str">
        <f>IF(ISNUMBER(AVERAGEIFS(ObservedSpeciesData!AD$2:AD$4955,ObservedSpeciesData!$A$2:$A$4955,$A302,ObservedSpeciesData!$D$2:$D$4955,$D302)),AVERAGEIFS(ObservedSpeciesData!AD$2:AD$4955,ObservedSpeciesData!$A$2:$A$4955,$A302,ObservedSpeciesData!$D$2:$D$4955,$D302),"")</f>
        <v/>
      </c>
      <c r="AE302" s="24" t="str">
        <f>IF(ISNUMBER(AVERAGEIFS(ObservedSpeciesData!AE$2:AE$4955,ObservedSpeciesData!$A$2:$A$4955,$A302,ObservedSpeciesData!$D$2:$D$4955,$D302)),AVERAGEIFS(ObservedSpeciesData!AE$2:AE$4955,ObservedSpeciesData!$A$2:$A$4955,$A302,ObservedSpeciesData!$D$2:$D$4955,$D302),"")</f>
        <v/>
      </c>
      <c r="AF302" s="23"/>
      <c r="AG302" s="24"/>
      <c r="AH302" s="23" t="str">
        <f>IF(ISNUMBER(AVERAGEIFS(ObservedSpeciesData!AH$2:AH$4955,ObservedSpeciesData!$A$2:$A$4955,$A302,ObservedSpeciesData!$D$2:$D$4955,$D302)),AVERAGEIFS(ObservedSpeciesData!AH$2:AH$4955,ObservedSpeciesData!$A$2:$A$4955,$A302,ObservedSpeciesData!$D$2:$D$4955,$D302),"")</f>
        <v/>
      </c>
      <c r="AI302" s="23" t="str">
        <f>IF(ISNUMBER(AVERAGEIFS(ObservedSpeciesData!AI$2:AI$4955,ObservedSpeciesData!$A$2:$A$4955,$A302,ObservedSpeciesData!$C$2:$C$4955,$C302,ObservedSpeciesData!$D$2:$D$4955,$D302)),AVERAGEIFS(ObservedSpeciesData!AI$2:AI$4955,ObservedSpeciesData!$A$2:$A$4955,$A302,ObservedSpeciesData!$C$2:$C$4955,$C302,ObservedSpeciesData!$D$2:$D$4955,$D302),"")</f>
        <v/>
      </c>
      <c r="AJ302" s="2">
        <f>COUNTIFS(ObservedSpeciesData!$A$2:$A$828,$A302,ObservedSpeciesData!$D$2:$D$828,$D302)</f>
        <v>0</v>
      </c>
      <c r="AK302" s="2">
        <f t="shared" si="4"/>
        <v>1</v>
      </c>
    </row>
    <row r="303" spans="1:37" x14ac:dyDescent="0.25">
      <c r="A303" s="14" t="s">
        <v>111</v>
      </c>
      <c r="B303" t="s">
        <v>80</v>
      </c>
      <c r="C303" t="s">
        <v>106</v>
      </c>
      <c r="D303" s="13">
        <v>42290</v>
      </c>
      <c r="E303">
        <v>1</v>
      </c>
      <c r="F303">
        <v>50</v>
      </c>
      <c r="G303" s="2" t="s">
        <v>87</v>
      </c>
      <c r="H303" s="2" t="s">
        <v>11</v>
      </c>
      <c r="I303">
        <v>6</v>
      </c>
      <c r="J303" s="2" t="s">
        <v>88</v>
      </c>
      <c r="K303" s="2">
        <f>IF(ISNUMBER(AVERAGEIFS(ObservedSpeciesData!K$2:K$4955,ObservedSpeciesData!$A$2:$A$4955,$A303,ObservedSpeciesData!$D$2:$D$4955,$D303)),AVERAGEIFS(ObservedSpeciesData!K$2:K$4955,ObservedSpeciesData!$A$2:$A$4955,$A303,ObservedSpeciesData!$D$2:$D$4955,$D303),"")</f>
        <v>37.5</v>
      </c>
      <c r="L303" s="26">
        <f>IF(ISNUMBER(AVERAGEIFS(ObservedSpeciesData!L$2:L$4955,ObservedSpeciesData!$A$2:$A$4955,$A303,ObservedSpeciesData!$D$2:$D$4955,$D303)),AVERAGEIFS(ObservedSpeciesData!L$2:L$4955,ObservedSpeciesData!$A$2:$A$4955,$A303,ObservedSpeciesData!$D$2:$D$4955,$D303),"")</f>
        <v>3081</v>
      </c>
      <c r="M303" s="23">
        <f>IF(ISNUMBER(AVERAGEIFS(ObservedSpeciesData!M$2:M$4955,ObservedSpeciesData!$A$2:$A$4955,$A303,ObservedSpeciesData!$D$2:$D$4955,$D303)),AVERAGEIFS(ObservedSpeciesData!M$2:M$4955,ObservedSpeciesData!$A$2:$A$4955,$A303,ObservedSpeciesData!$D$2:$D$4955,$D303),"")</f>
        <v>308.10000000000002</v>
      </c>
      <c r="N303" s="23" t="str">
        <f>IF(ISNUMBER(AVERAGEIFS(ObservedSpeciesData!N$2:N$4955,ObservedSpeciesData!$A$2:$A$4955,$A303,ObservedSpeciesData!$D$2:$D$4955,$D303)),AVERAGEIFS(ObservedSpeciesData!N$2:N$4955,ObservedSpeciesData!$A$2:$A$4955,$A303,ObservedSpeciesData!$D$2:$D$4955,$D303),"")</f>
        <v/>
      </c>
      <c r="O303" s="23" t="str">
        <f>IF(ISNUMBER(AVERAGEIFS(ObservedSpeciesData!O$2:O$4955,ObservedSpeciesData!$A$2:$A$4955,$A303,ObservedSpeciesData!$D$2:$D$4955,$D303)),AVERAGEIFS(ObservedSpeciesData!O$2:O$4955,ObservedSpeciesData!$A$2:$A$4955,$A303,ObservedSpeciesData!$D$2:$D$4955,$D303),"")</f>
        <v/>
      </c>
      <c r="P303" s="23" t="str">
        <f>IF(ISNUMBER(AVERAGEIFS(ObservedSpeciesData!P$2:P$4955,ObservedSpeciesData!$A$2:$A$4955,$A303,ObservedSpeciesData!$C$2:$C$4955,$C303,ObservedSpeciesData!$D$2:$D$4955,$D303)),AVERAGEIFS(ObservedSpeciesData!P$2:P$4955,ObservedSpeciesData!$A$2:$A$4955,$A303,ObservedSpeciesData!$C$2:$C$4955,$C303,ObservedSpeciesData!$D$2:$D$4955,$D303),"")</f>
        <v/>
      </c>
      <c r="Q303" s="23"/>
      <c r="R303" s="25" t="str">
        <f>IF(ISNUMBER(AVERAGEIFS(ObservedSpeciesData!R$2:R$4955,ObservedSpeciesData!$A$2:$A$4955,$A303,ObservedSpeciesData!$D$2:$D$4955,$D303)),AVERAGEIFS(ObservedSpeciesData!R$2:R$4955,ObservedSpeciesData!$A$2:$A$4955,$A303,ObservedSpeciesData!$D$2:$D$4955,$D303),"")</f>
        <v/>
      </c>
      <c r="S303" s="25" t="str">
        <f>IF(ISNUMBER(AVERAGEIFS(ObservedSpeciesData!S$2:S$4955,ObservedSpeciesData!$A$2:$A$4955,$A303,ObservedSpeciesData!$D$2:$D$4955,$D303)),AVERAGEIFS(ObservedSpeciesData!S$2:S$4955,ObservedSpeciesData!$A$2:$A$4955,$A303,ObservedSpeciesData!$D$2:$D$4955,$D303),"")</f>
        <v/>
      </c>
      <c r="T303" s="23" t="str">
        <f>IF(ISNUMBER(AVERAGEIFS(ObservedSpeciesData!T$2:T$4955,ObservedSpeciesData!$A$2:$A$4955,$A303,ObservedSpeciesData!$D$2:$D$4955,$D303)),AVERAGEIFS(ObservedSpeciesData!T$2:T$4955,ObservedSpeciesData!$A$2:$A$4955,$A303,ObservedSpeciesData!$D$2:$D$4955,$D303),"")</f>
        <v/>
      </c>
      <c r="U303" s="24" t="str">
        <f>IF(ISNUMBER(AVERAGEIFS(ObservedSpeciesData!U$2:U$4955,ObservedSpeciesData!$A$2:$A$4955,$A303,ObservedSpeciesData!$C$2:$C$4955,$C303,ObservedSpeciesData!$D$2:$D$4955,$D303)),AVERAGEIFS(ObservedSpeciesData!U$2:U$4955,ObservedSpeciesData!$A$2:$A$4955,$A303,ObservedSpeciesData!$C$2:$C$4955,$C303,ObservedSpeciesData!$D$2:$D$4955,$D303),"")</f>
        <v/>
      </c>
      <c r="V303" s="23" t="str">
        <f>IF(ISNUMBER(AVERAGEIFS(ObservedSpeciesData!V$2:V$4955,ObservedSpeciesData!$A$2:$A$4955,$A303,ObservedSpeciesData!$D$2:$D$4955,$D303)),AVERAGEIFS(ObservedSpeciesData!V$2:V$4955,ObservedSpeciesData!$A$2:$A$4955,$A303,ObservedSpeciesData!$D$2:$D$4955,$D303),"")</f>
        <v/>
      </c>
      <c r="W303" s="23" t="str">
        <f>IF(ISNUMBER(AVERAGEIFS(ObservedSpeciesData!W$2:W$4955,ObservedSpeciesData!$A$2:$A$4955,$A303,ObservedSpeciesData!$D$2:$D$4955,$D303)),AVERAGEIFS(ObservedSpeciesData!W$2:W$4955,ObservedSpeciesData!$A$2:$A$4955,$A303,ObservedSpeciesData!$D$2:$D$4955,$D303),"")</f>
        <v/>
      </c>
      <c r="X303" s="23" t="str">
        <f>IF(ISNUMBER(AVERAGEIFS(ObservedSpeciesData!X$2:X$4955,ObservedSpeciesData!$A$2:$A$4955,$A303,ObservedSpeciesData!$D$2:$D$4955,$D303)),AVERAGEIFS(ObservedSpeciesData!X$2:X$4955,ObservedSpeciesData!$A$2:$A$4955,$A303,ObservedSpeciesData!$D$2:$D$4955,$D303),"")</f>
        <v/>
      </c>
      <c r="Y303" s="23" t="str">
        <f>IF(ISNUMBER(AVERAGEIFS(ObservedSpeciesData!Y$2:Y$4955,ObservedSpeciesData!$A$2:$A$4955,$A303,ObservedSpeciesData!$D$2:$D$4955,$D303)),AVERAGEIFS(ObservedSpeciesData!Y$2:Y$4955,ObservedSpeciesData!$A$2:$A$4955,$A303,ObservedSpeciesData!$D$2:$D$4955,$D303),"")</f>
        <v/>
      </c>
      <c r="Z303" s="23" t="str">
        <f>IF(ISNUMBER(AVERAGEIFS(ObservedSpeciesData!Z$2:Z$4955,ObservedSpeciesData!$A$2:$A$4955,$A303,ObservedSpeciesData!$D$2:$D$4955,$D303)),AVERAGEIFS(ObservedSpeciesData!Z$2:Z$4955,ObservedSpeciesData!$A$2:$A$4955,$A303,ObservedSpeciesData!$D$2:$D$4955,$D303),"")</f>
        <v/>
      </c>
      <c r="AA303" s="23" t="str">
        <f>IF(ISNUMBER(AVERAGEIFS(ObservedSpeciesData!AA$2:AA$4955,ObservedSpeciesData!$A$2:$A$4955,$A303,ObservedSpeciesData!$D$2:$D$4955,$D303)),AVERAGEIFS(ObservedSpeciesData!AA$2:AA$4955,ObservedSpeciesData!$A$2:$A$4955,$A303,ObservedSpeciesData!$D$2:$D$4955,$D303),"")</f>
        <v/>
      </c>
      <c r="AB303" s="24" t="str">
        <f>IF(ISNUMBER(AVERAGEIFS(ObservedSpeciesData!AB$2:AB$4955,ObservedSpeciesData!$A$2:$A$4955,$A303,ObservedSpeciesData!$D$2:$D$4955,$D303)),AVERAGEIFS(ObservedSpeciesData!AB$2:AB$4955,ObservedSpeciesData!$A$2:$A$4955,$A303,ObservedSpeciesData!$D$2:$D$4955,$D303),"")</f>
        <v/>
      </c>
      <c r="AC303" s="24" t="str">
        <f>IF(ISNUMBER(AVERAGEIFS(ObservedSpeciesData!AC$2:AC$4955,ObservedSpeciesData!$A$2:$A$4955,$A303,ObservedSpeciesData!$D$2:$D$4955,$D303)),AVERAGEIFS(ObservedSpeciesData!AC$2:AC$4955,ObservedSpeciesData!$A$2:$A$4955,$A303,ObservedSpeciesData!$D$2:$D$4955,$D303),"")</f>
        <v/>
      </c>
      <c r="AD303" s="23" t="str">
        <f>IF(ISNUMBER(AVERAGEIFS(ObservedSpeciesData!AD$2:AD$4955,ObservedSpeciesData!$A$2:$A$4955,$A303,ObservedSpeciesData!$D$2:$D$4955,$D303)),AVERAGEIFS(ObservedSpeciesData!AD$2:AD$4955,ObservedSpeciesData!$A$2:$A$4955,$A303,ObservedSpeciesData!$D$2:$D$4955,$D303),"")</f>
        <v/>
      </c>
      <c r="AE303" s="24" t="str">
        <f>IF(ISNUMBER(AVERAGEIFS(ObservedSpeciesData!AE$2:AE$4955,ObservedSpeciesData!$A$2:$A$4955,$A303,ObservedSpeciesData!$D$2:$D$4955,$D303)),AVERAGEIFS(ObservedSpeciesData!AE$2:AE$4955,ObservedSpeciesData!$A$2:$A$4955,$A303,ObservedSpeciesData!$D$2:$D$4955,$D303),"")</f>
        <v/>
      </c>
      <c r="AF303" s="23"/>
      <c r="AG303" s="24"/>
      <c r="AH303" s="23" t="str">
        <f>IF(ISNUMBER(AVERAGEIFS(ObservedSpeciesData!AH$2:AH$4955,ObservedSpeciesData!$A$2:$A$4955,$A303,ObservedSpeciesData!$D$2:$D$4955,$D303)),AVERAGEIFS(ObservedSpeciesData!AH$2:AH$4955,ObservedSpeciesData!$A$2:$A$4955,$A303,ObservedSpeciesData!$D$2:$D$4955,$D303),"")</f>
        <v/>
      </c>
      <c r="AI303" s="23" t="str">
        <f>IF(ISNUMBER(AVERAGEIFS(ObservedSpeciesData!AI$2:AI$4955,ObservedSpeciesData!$A$2:$A$4955,$A303,ObservedSpeciesData!$C$2:$C$4955,$C303,ObservedSpeciesData!$D$2:$D$4955,$D303)),AVERAGEIFS(ObservedSpeciesData!AI$2:AI$4955,ObservedSpeciesData!$A$2:$A$4955,$A303,ObservedSpeciesData!$C$2:$C$4955,$C303,ObservedSpeciesData!$D$2:$D$4955,$D303),"")</f>
        <v/>
      </c>
      <c r="AJ303" s="2">
        <f>COUNTIFS(ObservedSpeciesData!$A$2:$A$828,$A303,ObservedSpeciesData!$D$2:$D$828,$D303)</f>
        <v>0</v>
      </c>
      <c r="AK303" s="2">
        <f t="shared" si="4"/>
        <v>1</v>
      </c>
    </row>
    <row r="304" spans="1:37" x14ac:dyDescent="0.25">
      <c r="A304" s="14" t="s">
        <v>110</v>
      </c>
      <c r="B304" t="s">
        <v>80</v>
      </c>
      <c r="C304" t="s">
        <v>106</v>
      </c>
      <c r="D304" s="13">
        <v>42290</v>
      </c>
      <c r="E304">
        <v>1</v>
      </c>
      <c r="F304">
        <v>100</v>
      </c>
      <c r="G304" s="2" t="s">
        <v>87</v>
      </c>
      <c r="H304" s="2" t="s">
        <v>11</v>
      </c>
      <c r="I304">
        <v>6</v>
      </c>
      <c r="J304" s="2" t="s">
        <v>88</v>
      </c>
      <c r="K304" s="2">
        <f>IF(ISNUMBER(AVERAGEIFS(ObservedSpeciesData!K$2:K$4955,ObservedSpeciesData!$A$2:$A$4955,$A304,ObservedSpeciesData!$D$2:$D$4955,$D304)),AVERAGEIFS(ObservedSpeciesData!K$2:K$4955,ObservedSpeciesData!$A$2:$A$4955,$A304,ObservedSpeciesData!$D$2:$D$4955,$D304),"")</f>
        <v>75</v>
      </c>
      <c r="L304" s="26">
        <f>IF(ISNUMBER(AVERAGEIFS(ObservedSpeciesData!L$2:L$4955,ObservedSpeciesData!$A$2:$A$4955,$A304,ObservedSpeciesData!$D$2:$D$4955,$D304)),AVERAGEIFS(ObservedSpeciesData!L$2:L$4955,ObservedSpeciesData!$A$2:$A$4955,$A304,ObservedSpeciesData!$D$2:$D$4955,$D304),"")</f>
        <v>3042.6666666666665</v>
      </c>
      <c r="M304" s="23">
        <f>IF(ISNUMBER(AVERAGEIFS(ObservedSpeciesData!M$2:M$4955,ObservedSpeciesData!$A$2:$A$4955,$A304,ObservedSpeciesData!$D$2:$D$4955,$D304)),AVERAGEIFS(ObservedSpeciesData!M$2:M$4955,ObservedSpeciesData!$A$2:$A$4955,$A304,ObservedSpeciesData!$D$2:$D$4955,$D304),"")</f>
        <v>304.26666666666671</v>
      </c>
      <c r="N304" s="23" t="str">
        <f>IF(ISNUMBER(AVERAGEIFS(ObservedSpeciesData!N$2:N$4955,ObservedSpeciesData!$A$2:$A$4955,$A304,ObservedSpeciesData!$D$2:$D$4955,$D304)),AVERAGEIFS(ObservedSpeciesData!N$2:N$4955,ObservedSpeciesData!$A$2:$A$4955,$A304,ObservedSpeciesData!$D$2:$D$4955,$D304),"")</f>
        <v/>
      </c>
      <c r="O304" s="23" t="str">
        <f>IF(ISNUMBER(AVERAGEIFS(ObservedSpeciesData!O$2:O$4955,ObservedSpeciesData!$A$2:$A$4955,$A304,ObservedSpeciesData!$D$2:$D$4955,$D304)),AVERAGEIFS(ObservedSpeciesData!O$2:O$4955,ObservedSpeciesData!$A$2:$A$4955,$A304,ObservedSpeciesData!$D$2:$D$4955,$D304),"")</f>
        <v/>
      </c>
      <c r="P304" s="23" t="str">
        <f>IF(ISNUMBER(AVERAGEIFS(ObservedSpeciesData!P$2:P$4955,ObservedSpeciesData!$A$2:$A$4955,$A304,ObservedSpeciesData!$C$2:$C$4955,$C304,ObservedSpeciesData!$D$2:$D$4955,$D304)),AVERAGEIFS(ObservedSpeciesData!P$2:P$4955,ObservedSpeciesData!$A$2:$A$4955,$A304,ObservedSpeciesData!$C$2:$C$4955,$C304,ObservedSpeciesData!$D$2:$D$4955,$D304),"")</f>
        <v/>
      </c>
      <c r="Q304" s="23"/>
      <c r="R304" s="25" t="str">
        <f>IF(ISNUMBER(AVERAGEIFS(ObservedSpeciesData!R$2:R$4955,ObservedSpeciesData!$A$2:$A$4955,$A304,ObservedSpeciesData!$D$2:$D$4955,$D304)),AVERAGEIFS(ObservedSpeciesData!R$2:R$4955,ObservedSpeciesData!$A$2:$A$4955,$A304,ObservedSpeciesData!$D$2:$D$4955,$D304),"")</f>
        <v/>
      </c>
      <c r="S304" s="25" t="str">
        <f>IF(ISNUMBER(AVERAGEIFS(ObservedSpeciesData!S$2:S$4955,ObservedSpeciesData!$A$2:$A$4955,$A304,ObservedSpeciesData!$D$2:$D$4955,$D304)),AVERAGEIFS(ObservedSpeciesData!S$2:S$4955,ObservedSpeciesData!$A$2:$A$4955,$A304,ObservedSpeciesData!$D$2:$D$4955,$D304),"")</f>
        <v/>
      </c>
      <c r="T304" s="23" t="str">
        <f>IF(ISNUMBER(AVERAGEIFS(ObservedSpeciesData!T$2:T$4955,ObservedSpeciesData!$A$2:$A$4955,$A304,ObservedSpeciesData!$D$2:$D$4955,$D304)),AVERAGEIFS(ObservedSpeciesData!T$2:T$4955,ObservedSpeciesData!$A$2:$A$4955,$A304,ObservedSpeciesData!$D$2:$D$4955,$D304),"")</f>
        <v/>
      </c>
      <c r="U304" s="24" t="str">
        <f>IF(ISNUMBER(AVERAGEIFS(ObservedSpeciesData!U$2:U$4955,ObservedSpeciesData!$A$2:$A$4955,$A304,ObservedSpeciesData!$C$2:$C$4955,$C304,ObservedSpeciesData!$D$2:$D$4955,$D304)),AVERAGEIFS(ObservedSpeciesData!U$2:U$4955,ObservedSpeciesData!$A$2:$A$4955,$A304,ObservedSpeciesData!$C$2:$C$4955,$C304,ObservedSpeciesData!$D$2:$D$4955,$D304),"")</f>
        <v/>
      </c>
      <c r="V304" s="23" t="str">
        <f>IF(ISNUMBER(AVERAGEIFS(ObservedSpeciesData!V$2:V$4955,ObservedSpeciesData!$A$2:$A$4955,$A304,ObservedSpeciesData!$D$2:$D$4955,$D304)),AVERAGEIFS(ObservedSpeciesData!V$2:V$4955,ObservedSpeciesData!$A$2:$A$4955,$A304,ObservedSpeciesData!$D$2:$D$4955,$D304),"")</f>
        <v/>
      </c>
      <c r="W304" s="23" t="str">
        <f>IF(ISNUMBER(AVERAGEIFS(ObservedSpeciesData!W$2:W$4955,ObservedSpeciesData!$A$2:$A$4955,$A304,ObservedSpeciesData!$D$2:$D$4955,$D304)),AVERAGEIFS(ObservedSpeciesData!W$2:W$4955,ObservedSpeciesData!$A$2:$A$4955,$A304,ObservedSpeciesData!$D$2:$D$4955,$D304),"")</f>
        <v/>
      </c>
      <c r="X304" s="23" t="str">
        <f>IF(ISNUMBER(AVERAGEIFS(ObservedSpeciesData!X$2:X$4955,ObservedSpeciesData!$A$2:$A$4955,$A304,ObservedSpeciesData!$D$2:$D$4955,$D304)),AVERAGEIFS(ObservedSpeciesData!X$2:X$4955,ObservedSpeciesData!$A$2:$A$4955,$A304,ObservedSpeciesData!$D$2:$D$4955,$D304),"")</f>
        <v/>
      </c>
      <c r="Y304" s="23" t="str">
        <f>IF(ISNUMBER(AVERAGEIFS(ObservedSpeciesData!Y$2:Y$4955,ObservedSpeciesData!$A$2:$A$4955,$A304,ObservedSpeciesData!$D$2:$D$4955,$D304)),AVERAGEIFS(ObservedSpeciesData!Y$2:Y$4955,ObservedSpeciesData!$A$2:$A$4955,$A304,ObservedSpeciesData!$D$2:$D$4955,$D304),"")</f>
        <v/>
      </c>
      <c r="Z304" s="23" t="str">
        <f>IF(ISNUMBER(AVERAGEIFS(ObservedSpeciesData!Z$2:Z$4955,ObservedSpeciesData!$A$2:$A$4955,$A304,ObservedSpeciesData!$D$2:$D$4955,$D304)),AVERAGEIFS(ObservedSpeciesData!Z$2:Z$4955,ObservedSpeciesData!$A$2:$A$4955,$A304,ObservedSpeciesData!$D$2:$D$4955,$D304),"")</f>
        <v/>
      </c>
      <c r="AA304" s="23" t="str">
        <f>IF(ISNUMBER(AVERAGEIFS(ObservedSpeciesData!AA$2:AA$4955,ObservedSpeciesData!$A$2:$A$4955,$A304,ObservedSpeciesData!$D$2:$D$4955,$D304)),AVERAGEIFS(ObservedSpeciesData!AA$2:AA$4955,ObservedSpeciesData!$A$2:$A$4955,$A304,ObservedSpeciesData!$D$2:$D$4955,$D304),"")</f>
        <v/>
      </c>
      <c r="AB304" s="24" t="str">
        <f>IF(ISNUMBER(AVERAGEIFS(ObservedSpeciesData!AB$2:AB$4955,ObservedSpeciesData!$A$2:$A$4955,$A304,ObservedSpeciesData!$D$2:$D$4955,$D304)),AVERAGEIFS(ObservedSpeciesData!AB$2:AB$4955,ObservedSpeciesData!$A$2:$A$4955,$A304,ObservedSpeciesData!$D$2:$D$4955,$D304),"")</f>
        <v/>
      </c>
      <c r="AC304" s="24" t="str">
        <f>IF(ISNUMBER(AVERAGEIFS(ObservedSpeciesData!AC$2:AC$4955,ObservedSpeciesData!$A$2:$A$4955,$A304,ObservedSpeciesData!$D$2:$D$4955,$D304)),AVERAGEIFS(ObservedSpeciesData!AC$2:AC$4955,ObservedSpeciesData!$A$2:$A$4955,$A304,ObservedSpeciesData!$D$2:$D$4955,$D304),"")</f>
        <v/>
      </c>
      <c r="AD304" s="23" t="str">
        <f>IF(ISNUMBER(AVERAGEIFS(ObservedSpeciesData!AD$2:AD$4955,ObservedSpeciesData!$A$2:$A$4955,$A304,ObservedSpeciesData!$D$2:$D$4955,$D304)),AVERAGEIFS(ObservedSpeciesData!AD$2:AD$4955,ObservedSpeciesData!$A$2:$A$4955,$A304,ObservedSpeciesData!$D$2:$D$4955,$D304),"")</f>
        <v/>
      </c>
      <c r="AE304" s="24" t="str">
        <f>IF(ISNUMBER(AVERAGEIFS(ObservedSpeciesData!AE$2:AE$4955,ObservedSpeciesData!$A$2:$A$4955,$A304,ObservedSpeciesData!$D$2:$D$4955,$D304)),AVERAGEIFS(ObservedSpeciesData!AE$2:AE$4955,ObservedSpeciesData!$A$2:$A$4955,$A304,ObservedSpeciesData!$D$2:$D$4955,$D304),"")</f>
        <v/>
      </c>
      <c r="AF304" s="23"/>
      <c r="AG304" s="24"/>
      <c r="AH304" s="23" t="str">
        <f>IF(ISNUMBER(AVERAGEIFS(ObservedSpeciesData!AH$2:AH$4955,ObservedSpeciesData!$A$2:$A$4955,$A304,ObservedSpeciesData!$D$2:$D$4955,$D304)),AVERAGEIFS(ObservedSpeciesData!AH$2:AH$4955,ObservedSpeciesData!$A$2:$A$4955,$A304,ObservedSpeciesData!$D$2:$D$4955,$D304),"")</f>
        <v/>
      </c>
      <c r="AI304" s="23" t="str">
        <f>IF(ISNUMBER(AVERAGEIFS(ObservedSpeciesData!AI$2:AI$4955,ObservedSpeciesData!$A$2:$A$4955,$A304,ObservedSpeciesData!$C$2:$C$4955,$C304,ObservedSpeciesData!$D$2:$D$4955,$D304)),AVERAGEIFS(ObservedSpeciesData!AI$2:AI$4955,ObservedSpeciesData!$A$2:$A$4955,$A304,ObservedSpeciesData!$C$2:$C$4955,$C304,ObservedSpeciesData!$D$2:$D$4955,$D304),"")</f>
        <v/>
      </c>
      <c r="AJ304" s="2">
        <f>COUNTIFS(ObservedSpeciesData!$A$2:$A$828,$A304,ObservedSpeciesData!$D$2:$D$828,$D304)</f>
        <v>0</v>
      </c>
      <c r="AK304" s="2">
        <f t="shared" si="4"/>
        <v>1</v>
      </c>
    </row>
    <row r="305" spans="1:37" x14ac:dyDescent="0.25">
      <c r="A305" s="14" t="s">
        <v>109</v>
      </c>
      <c r="B305" t="s">
        <v>80</v>
      </c>
      <c r="C305" t="s">
        <v>106</v>
      </c>
      <c r="D305" s="13">
        <v>42290</v>
      </c>
      <c r="E305">
        <v>1</v>
      </c>
      <c r="F305">
        <v>200</v>
      </c>
      <c r="G305" s="2" t="s">
        <v>87</v>
      </c>
      <c r="H305" s="2" t="s">
        <v>11</v>
      </c>
      <c r="I305">
        <v>6</v>
      </c>
      <c r="J305" s="2" t="s">
        <v>88</v>
      </c>
      <c r="K305" s="2">
        <f>IF(ISNUMBER(AVERAGEIFS(ObservedSpeciesData!K$2:K$4955,ObservedSpeciesData!$A$2:$A$4955,$A305,ObservedSpeciesData!$D$2:$D$4955,$D305)),AVERAGEIFS(ObservedSpeciesData!K$2:K$4955,ObservedSpeciesData!$A$2:$A$4955,$A305,ObservedSpeciesData!$D$2:$D$4955,$D305),"")</f>
        <v>150</v>
      </c>
      <c r="L305" s="26">
        <f>IF(ISNUMBER(AVERAGEIFS(ObservedSpeciesData!L$2:L$4955,ObservedSpeciesData!$A$2:$A$4955,$A305,ObservedSpeciesData!$D$2:$D$4955,$D305)),AVERAGEIFS(ObservedSpeciesData!L$2:L$4955,ObservedSpeciesData!$A$2:$A$4955,$A305,ObservedSpeciesData!$D$2:$D$4955,$D305),"")</f>
        <v>3111.6666666666665</v>
      </c>
      <c r="M305" s="23">
        <f>IF(ISNUMBER(AVERAGEIFS(ObservedSpeciesData!M$2:M$4955,ObservedSpeciesData!$A$2:$A$4955,$A305,ObservedSpeciesData!$D$2:$D$4955,$D305)),AVERAGEIFS(ObservedSpeciesData!M$2:M$4955,ObservedSpeciesData!$A$2:$A$4955,$A305,ObservedSpeciesData!$D$2:$D$4955,$D305),"")</f>
        <v>311.16666666666669</v>
      </c>
      <c r="N305" s="23" t="str">
        <f>IF(ISNUMBER(AVERAGEIFS(ObservedSpeciesData!N$2:N$4955,ObservedSpeciesData!$A$2:$A$4955,$A305,ObservedSpeciesData!$D$2:$D$4955,$D305)),AVERAGEIFS(ObservedSpeciesData!N$2:N$4955,ObservedSpeciesData!$A$2:$A$4955,$A305,ObservedSpeciesData!$D$2:$D$4955,$D305),"")</f>
        <v/>
      </c>
      <c r="O305" s="23" t="str">
        <f>IF(ISNUMBER(AVERAGEIFS(ObservedSpeciesData!O$2:O$4955,ObservedSpeciesData!$A$2:$A$4955,$A305,ObservedSpeciesData!$D$2:$D$4955,$D305)),AVERAGEIFS(ObservedSpeciesData!O$2:O$4955,ObservedSpeciesData!$A$2:$A$4955,$A305,ObservedSpeciesData!$D$2:$D$4955,$D305),"")</f>
        <v/>
      </c>
      <c r="P305" s="23" t="str">
        <f>IF(ISNUMBER(AVERAGEIFS(ObservedSpeciesData!P$2:P$4955,ObservedSpeciesData!$A$2:$A$4955,$A305,ObservedSpeciesData!$C$2:$C$4955,$C305,ObservedSpeciesData!$D$2:$D$4955,$D305)),AVERAGEIFS(ObservedSpeciesData!P$2:P$4955,ObservedSpeciesData!$A$2:$A$4955,$A305,ObservedSpeciesData!$C$2:$C$4955,$C305,ObservedSpeciesData!$D$2:$D$4955,$D305),"")</f>
        <v/>
      </c>
      <c r="Q305" s="23"/>
      <c r="R305" s="25" t="str">
        <f>IF(ISNUMBER(AVERAGEIFS(ObservedSpeciesData!R$2:R$4955,ObservedSpeciesData!$A$2:$A$4955,$A305,ObservedSpeciesData!$D$2:$D$4955,$D305)),AVERAGEIFS(ObservedSpeciesData!R$2:R$4955,ObservedSpeciesData!$A$2:$A$4955,$A305,ObservedSpeciesData!$D$2:$D$4955,$D305),"")</f>
        <v/>
      </c>
      <c r="S305" s="25" t="str">
        <f>IF(ISNUMBER(AVERAGEIFS(ObservedSpeciesData!S$2:S$4955,ObservedSpeciesData!$A$2:$A$4955,$A305,ObservedSpeciesData!$D$2:$D$4955,$D305)),AVERAGEIFS(ObservedSpeciesData!S$2:S$4955,ObservedSpeciesData!$A$2:$A$4955,$A305,ObservedSpeciesData!$D$2:$D$4955,$D305),"")</f>
        <v/>
      </c>
      <c r="T305" s="23" t="str">
        <f>IF(ISNUMBER(AVERAGEIFS(ObservedSpeciesData!T$2:T$4955,ObservedSpeciesData!$A$2:$A$4955,$A305,ObservedSpeciesData!$D$2:$D$4955,$D305)),AVERAGEIFS(ObservedSpeciesData!T$2:T$4955,ObservedSpeciesData!$A$2:$A$4955,$A305,ObservedSpeciesData!$D$2:$D$4955,$D305),"")</f>
        <v/>
      </c>
      <c r="U305" s="24" t="str">
        <f>IF(ISNUMBER(AVERAGEIFS(ObservedSpeciesData!U$2:U$4955,ObservedSpeciesData!$A$2:$A$4955,$A305,ObservedSpeciesData!$C$2:$C$4955,$C305,ObservedSpeciesData!$D$2:$D$4955,$D305)),AVERAGEIFS(ObservedSpeciesData!U$2:U$4955,ObservedSpeciesData!$A$2:$A$4955,$A305,ObservedSpeciesData!$C$2:$C$4955,$C305,ObservedSpeciesData!$D$2:$D$4955,$D305),"")</f>
        <v/>
      </c>
      <c r="V305" s="23" t="str">
        <f>IF(ISNUMBER(AVERAGEIFS(ObservedSpeciesData!V$2:V$4955,ObservedSpeciesData!$A$2:$A$4955,$A305,ObservedSpeciesData!$D$2:$D$4955,$D305)),AVERAGEIFS(ObservedSpeciesData!V$2:V$4955,ObservedSpeciesData!$A$2:$A$4955,$A305,ObservedSpeciesData!$D$2:$D$4955,$D305),"")</f>
        <v/>
      </c>
      <c r="W305" s="23" t="str">
        <f>IF(ISNUMBER(AVERAGEIFS(ObservedSpeciesData!W$2:W$4955,ObservedSpeciesData!$A$2:$A$4955,$A305,ObservedSpeciesData!$D$2:$D$4955,$D305)),AVERAGEIFS(ObservedSpeciesData!W$2:W$4955,ObservedSpeciesData!$A$2:$A$4955,$A305,ObservedSpeciesData!$D$2:$D$4955,$D305),"")</f>
        <v/>
      </c>
      <c r="X305" s="23" t="str">
        <f>IF(ISNUMBER(AVERAGEIFS(ObservedSpeciesData!X$2:X$4955,ObservedSpeciesData!$A$2:$A$4955,$A305,ObservedSpeciesData!$D$2:$D$4955,$D305)),AVERAGEIFS(ObservedSpeciesData!X$2:X$4955,ObservedSpeciesData!$A$2:$A$4955,$A305,ObservedSpeciesData!$D$2:$D$4955,$D305),"")</f>
        <v/>
      </c>
      <c r="Y305" s="23" t="str">
        <f>IF(ISNUMBER(AVERAGEIFS(ObservedSpeciesData!Y$2:Y$4955,ObservedSpeciesData!$A$2:$A$4955,$A305,ObservedSpeciesData!$D$2:$D$4955,$D305)),AVERAGEIFS(ObservedSpeciesData!Y$2:Y$4955,ObservedSpeciesData!$A$2:$A$4955,$A305,ObservedSpeciesData!$D$2:$D$4955,$D305),"")</f>
        <v/>
      </c>
      <c r="Z305" s="23" t="str">
        <f>IF(ISNUMBER(AVERAGEIFS(ObservedSpeciesData!Z$2:Z$4955,ObservedSpeciesData!$A$2:$A$4955,$A305,ObservedSpeciesData!$D$2:$D$4955,$D305)),AVERAGEIFS(ObservedSpeciesData!Z$2:Z$4955,ObservedSpeciesData!$A$2:$A$4955,$A305,ObservedSpeciesData!$D$2:$D$4955,$D305),"")</f>
        <v/>
      </c>
      <c r="AA305" s="23" t="str">
        <f>IF(ISNUMBER(AVERAGEIFS(ObservedSpeciesData!AA$2:AA$4955,ObservedSpeciesData!$A$2:$A$4955,$A305,ObservedSpeciesData!$D$2:$D$4955,$D305)),AVERAGEIFS(ObservedSpeciesData!AA$2:AA$4955,ObservedSpeciesData!$A$2:$A$4955,$A305,ObservedSpeciesData!$D$2:$D$4955,$D305),"")</f>
        <v/>
      </c>
      <c r="AB305" s="24" t="str">
        <f>IF(ISNUMBER(AVERAGEIFS(ObservedSpeciesData!AB$2:AB$4955,ObservedSpeciesData!$A$2:$A$4955,$A305,ObservedSpeciesData!$D$2:$D$4955,$D305)),AVERAGEIFS(ObservedSpeciesData!AB$2:AB$4955,ObservedSpeciesData!$A$2:$A$4955,$A305,ObservedSpeciesData!$D$2:$D$4955,$D305),"")</f>
        <v/>
      </c>
      <c r="AC305" s="24" t="str">
        <f>IF(ISNUMBER(AVERAGEIFS(ObservedSpeciesData!AC$2:AC$4955,ObservedSpeciesData!$A$2:$A$4955,$A305,ObservedSpeciesData!$D$2:$D$4955,$D305)),AVERAGEIFS(ObservedSpeciesData!AC$2:AC$4955,ObservedSpeciesData!$A$2:$A$4955,$A305,ObservedSpeciesData!$D$2:$D$4955,$D305),"")</f>
        <v/>
      </c>
      <c r="AD305" s="23" t="str">
        <f>IF(ISNUMBER(AVERAGEIFS(ObservedSpeciesData!AD$2:AD$4955,ObservedSpeciesData!$A$2:$A$4955,$A305,ObservedSpeciesData!$D$2:$D$4955,$D305)),AVERAGEIFS(ObservedSpeciesData!AD$2:AD$4955,ObservedSpeciesData!$A$2:$A$4955,$A305,ObservedSpeciesData!$D$2:$D$4955,$D305),"")</f>
        <v/>
      </c>
      <c r="AE305" s="24" t="str">
        <f>IF(ISNUMBER(AVERAGEIFS(ObservedSpeciesData!AE$2:AE$4955,ObservedSpeciesData!$A$2:$A$4955,$A305,ObservedSpeciesData!$D$2:$D$4955,$D305)),AVERAGEIFS(ObservedSpeciesData!AE$2:AE$4955,ObservedSpeciesData!$A$2:$A$4955,$A305,ObservedSpeciesData!$D$2:$D$4955,$D305),"")</f>
        <v/>
      </c>
      <c r="AF305" s="23"/>
      <c r="AG305" s="24"/>
      <c r="AH305" s="23" t="str">
        <f>IF(ISNUMBER(AVERAGEIFS(ObservedSpeciesData!AH$2:AH$4955,ObservedSpeciesData!$A$2:$A$4955,$A305,ObservedSpeciesData!$D$2:$D$4955,$D305)),AVERAGEIFS(ObservedSpeciesData!AH$2:AH$4955,ObservedSpeciesData!$A$2:$A$4955,$A305,ObservedSpeciesData!$D$2:$D$4955,$D305),"")</f>
        <v/>
      </c>
      <c r="AI305" s="23" t="str">
        <f>IF(ISNUMBER(AVERAGEIFS(ObservedSpeciesData!AI$2:AI$4955,ObservedSpeciesData!$A$2:$A$4955,$A305,ObservedSpeciesData!$C$2:$C$4955,$C305,ObservedSpeciesData!$D$2:$D$4955,$D305)),AVERAGEIFS(ObservedSpeciesData!AI$2:AI$4955,ObservedSpeciesData!$A$2:$A$4955,$A305,ObservedSpeciesData!$C$2:$C$4955,$C305,ObservedSpeciesData!$D$2:$D$4955,$D305),"")</f>
        <v/>
      </c>
      <c r="AJ305" s="2">
        <f>COUNTIFS(ObservedSpeciesData!$A$2:$A$828,$A305,ObservedSpeciesData!$D$2:$D$828,$D305)</f>
        <v>0</v>
      </c>
      <c r="AK305" s="2">
        <f t="shared" si="4"/>
        <v>1</v>
      </c>
    </row>
    <row r="306" spans="1:37" x14ac:dyDescent="0.25">
      <c r="A306" s="14" t="s">
        <v>108</v>
      </c>
      <c r="B306" t="s">
        <v>80</v>
      </c>
      <c r="C306" t="s">
        <v>106</v>
      </c>
      <c r="D306" s="13">
        <v>42290</v>
      </c>
      <c r="E306">
        <v>1</v>
      </c>
      <c r="F306">
        <v>350</v>
      </c>
      <c r="G306" s="2" t="s">
        <v>87</v>
      </c>
      <c r="H306" s="2" t="s">
        <v>11</v>
      </c>
      <c r="I306">
        <v>6</v>
      </c>
      <c r="J306" s="2" t="s">
        <v>88</v>
      </c>
      <c r="K306" s="2">
        <f>IF(ISNUMBER(AVERAGEIFS(ObservedSpeciesData!K$2:K$4955,ObservedSpeciesData!$A$2:$A$4955,$A306,ObservedSpeciesData!$D$2:$D$4955,$D306)),AVERAGEIFS(ObservedSpeciesData!K$2:K$4955,ObservedSpeciesData!$A$2:$A$4955,$A306,ObservedSpeciesData!$D$2:$D$4955,$D306),"")</f>
        <v>262.5</v>
      </c>
      <c r="L306" s="26">
        <f>IF(ISNUMBER(AVERAGEIFS(ObservedSpeciesData!L$2:L$4955,ObservedSpeciesData!$A$2:$A$4955,$A306,ObservedSpeciesData!$D$2:$D$4955,$D306)),AVERAGEIFS(ObservedSpeciesData!L$2:L$4955,ObservedSpeciesData!$A$2:$A$4955,$A306,ObservedSpeciesData!$D$2:$D$4955,$D306),"")</f>
        <v>3119.3333333333335</v>
      </c>
      <c r="M306" s="23">
        <f>IF(ISNUMBER(AVERAGEIFS(ObservedSpeciesData!M$2:M$4955,ObservedSpeciesData!$A$2:$A$4955,$A306,ObservedSpeciesData!$D$2:$D$4955,$D306)),AVERAGEIFS(ObservedSpeciesData!M$2:M$4955,ObservedSpeciesData!$A$2:$A$4955,$A306,ObservedSpeciesData!$D$2:$D$4955,$D306),"")</f>
        <v>311.93333333333334</v>
      </c>
      <c r="N306" s="23" t="str">
        <f>IF(ISNUMBER(AVERAGEIFS(ObservedSpeciesData!N$2:N$4955,ObservedSpeciesData!$A$2:$A$4955,$A306,ObservedSpeciesData!$D$2:$D$4955,$D306)),AVERAGEIFS(ObservedSpeciesData!N$2:N$4955,ObservedSpeciesData!$A$2:$A$4955,$A306,ObservedSpeciesData!$D$2:$D$4955,$D306),"")</f>
        <v/>
      </c>
      <c r="O306" s="23" t="str">
        <f>IF(ISNUMBER(AVERAGEIFS(ObservedSpeciesData!O$2:O$4955,ObservedSpeciesData!$A$2:$A$4955,$A306,ObservedSpeciesData!$D$2:$D$4955,$D306)),AVERAGEIFS(ObservedSpeciesData!O$2:O$4955,ObservedSpeciesData!$A$2:$A$4955,$A306,ObservedSpeciesData!$D$2:$D$4955,$D306),"")</f>
        <v/>
      </c>
      <c r="P306" s="23" t="str">
        <f>IF(ISNUMBER(AVERAGEIFS(ObservedSpeciesData!P$2:P$4955,ObservedSpeciesData!$A$2:$A$4955,$A306,ObservedSpeciesData!$C$2:$C$4955,$C306,ObservedSpeciesData!$D$2:$D$4955,$D306)),AVERAGEIFS(ObservedSpeciesData!P$2:P$4955,ObservedSpeciesData!$A$2:$A$4955,$A306,ObservedSpeciesData!$C$2:$C$4955,$C306,ObservedSpeciesData!$D$2:$D$4955,$D306),"")</f>
        <v/>
      </c>
      <c r="Q306" s="23"/>
      <c r="R306" s="25" t="str">
        <f>IF(ISNUMBER(AVERAGEIFS(ObservedSpeciesData!R$2:R$4955,ObservedSpeciesData!$A$2:$A$4955,$A306,ObservedSpeciesData!$D$2:$D$4955,$D306)),AVERAGEIFS(ObservedSpeciesData!R$2:R$4955,ObservedSpeciesData!$A$2:$A$4955,$A306,ObservedSpeciesData!$D$2:$D$4955,$D306),"")</f>
        <v/>
      </c>
      <c r="S306" s="25" t="str">
        <f>IF(ISNUMBER(AVERAGEIFS(ObservedSpeciesData!S$2:S$4955,ObservedSpeciesData!$A$2:$A$4955,$A306,ObservedSpeciesData!$D$2:$D$4955,$D306)),AVERAGEIFS(ObservedSpeciesData!S$2:S$4955,ObservedSpeciesData!$A$2:$A$4955,$A306,ObservedSpeciesData!$D$2:$D$4955,$D306),"")</f>
        <v/>
      </c>
      <c r="T306" s="23" t="str">
        <f>IF(ISNUMBER(AVERAGEIFS(ObservedSpeciesData!T$2:T$4955,ObservedSpeciesData!$A$2:$A$4955,$A306,ObservedSpeciesData!$D$2:$D$4955,$D306)),AVERAGEIFS(ObservedSpeciesData!T$2:T$4955,ObservedSpeciesData!$A$2:$A$4955,$A306,ObservedSpeciesData!$D$2:$D$4955,$D306),"")</f>
        <v/>
      </c>
      <c r="U306" s="24" t="str">
        <f>IF(ISNUMBER(AVERAGEIFS(ObservedSpeciesData!U$2:U$4955,ObservedSpeciesData!$A$2:$A$4955,$A306,ObservedSpeciesData!$C$2:$C$4955,$C306,ObservedSpeciesData!$D$2:$D$4955,$D306)),AVERAGEIFS(ObservedSpeciesData!U$2:U$4955,ObservedSpeciesData!$A$2:$A$4955,$A306,ObservedSpeciesData!$C$2:$C$4955,$C306,ObservedSpeciesData!$D$2:$D$4955,$D306),"")</f>
        <v/>
      </c>
      <c r="V306" s="23" t="str">
        <f>IF(ISNUMBER(AVERAGEIFS(ObservedSpeciesData!V$2:V$4955,ObservedSpeciesData!$A$2:$A$4955,$A306,ObservedSpeciesData!$D$2:$D$4955,$D306)),AVERAGEIFS(ObservedSpeciesData!V$2:V$4955,ObservedSpeciesData!$A$2:$A$4955,$A306,ObservedSpeciesData!$D$2:$D$4955,$D306),"")</f>
        <v/>
      </c>
      <c r="W306" s="23" t="str">
        <f>IF(ISNUMBER(AVERAGEIFS(ObservedSpeciesData!W$2:W$4955,ObservedSpeciesData!$A$2:$A$4955,$A306,ObservedSpeciesData!$D$2:$D$4955,$D306)),AVERAGEIFS(ObservedSpeciesData!W$2:W$4955,ObservedSpeciesData!$A$2:$A$4955,$A306,ObservedSpeciesData!$D$2:$D$4955,$D306),"")</f>
        <v/>
      </c>
      <c r="X306" s="23" t="str">
        <f>IF(ISNUMBER(AVERAGEIFS(ObservedSpeciesData!X$2:X$4955,ObservedSpeciesData!$A$2:$A$4955,$A306,ObservedSpeciesData!$D$2:$D$4955,$D306)),AVERAGEIFS(ObservedSpeciesData!X$2:X$4955,ObservedSpeciesData!$A$2:$A$4955,$A306,ObservedSpeciesData!$D$2:$D$4955,$D306),"")</f>
        <v/>
      </c>
      <c r="Y306" s="23" t="str">
        <f>IF(ISNUMBER(AVERAGEIFS(ObservedSpeciesData!Y$2:Y$4955,ObservedSpeciesData!$A$2:$A$4955,$A306,ObservedSpeciesData!$D$2:$D$4955,$D306)),AVERAGEIFS(ObservedSpeciesData!Y$2:Y$4955,ObservedSpeciesData!$A$2:$A$4955,$A306,ObservedSpeciesData!$D$2:$D$4955,$D306),"")</f>
        <v/>
      </c>
      <c r="Z306" s="23" t="str">
        <f>IF(ISNUMBER(AVERAGEIFS(ObservedSpeciesData!Z$2:Z$4955,ObservedSpeciesData!$A$2:$A$4955,$A306,ObservedSpeciesData!$D$2:$D$4955,$D306)),AVERAGEIFS(ObservedSpeciesData!Z$2:Z$4955,ObservedSpeciesData!$A$2:$A$4955,$A306,ObservedSpeciesData!$D$2:$D$4955,$D306),"")</f>
        <v/>
      </c>
      <c r="AA306" s="23" t="str">
        <f>IF(ISNUMBER(AVERAGEIFS(ObservedSpeciesData!AA$2:AA$4955,ObservedSpeciesData!$A$2:$A$4955,$A306,ObservedSpeciesData!$D$2:$D$4955,$D306)),AVERAGEIFS(ObservedSpeciesData!AA$2:AA$4955,ObservedSpeciesData!$A$2:$A$4955,$A306,ObservedSpeciesData!$D$2:$D$4955,$D306),"")</f>
        <v/>
      </c>
      <c r="AB306" s="24" t="str">
        <f>IF(ISNUMBER(AVERAGEIFS(ObservedSpeciesData!AB$2:AB$4955,ObservedSpeciesData!$A$2:$A$4955,$A306,ObservedSpeciesData!$D$2:$D$4955,$D306)),AVERAGEIFS(ObservedSpeciesData!AB$2:AB$4955,ObservedSpeciesData!$A$2:$A$4955,$A306,ObservedSpeciesData!$D$2:$D$4955,$D306),"")</f>
        <v/>
      </c>
      <c r="AC306" s="24" t="str">
        <f>IF(ISNUMBER(AVERAGEIFS(ObservedSpeciesData!AC$2:AC$4955,ObservedSpeciesData!$A$2:$A$4955,$A306,ObservedSpeciesData!$D$2:$D$4955,$D306)),AVERAGEIFS(ObservedSpeciesData!AC$2:AC$4955,ObservedSpeciesData!$A$2:$A$4955,$A306,ObservedSpeciesData!$D$2:$D$4955,$D306),"")</f>
        <v/>
      </c>
      <c r="AD306" s="23" t="str">
        <f>IF(ISNUMBER(AVERAGEIFS(ObservedSpeciesData!AD$2:AD$4955,ObservedSpeciesData!$A$2:$A$4955,$A306,ObservedSpeciesData!$D$2:$D$4955,$D306)),AVERAGEIFS(ObservedSpeciesData!AD$2:AD$4955,ObservedSpeciesData!$A$2:$A$4955,$A306,ObservedSpeciesData!$D$2:$D$4955,$D306),"")</f>
        <v/>
      </c>
      <c r="AE306" s="24" t="str">
        <f>IF(ISNUMBER(AVERAGEIFS(ObservedSpeciesData!AE$2:AE$4955,ObservedSpeciesData!$A$2:$A$4955,$A306,ObservedSpeciesData!$D$2:$D$4955,$D306)),AVERAGEIFS(ObservedSpeciesData!AE$2:AE$4955,ObservedSpeciesData!$A$2:$A$4955,$A306,ObservedSpeciesData!$D$2:$D$4955,$D306),"")</f>
        <v/>
      </c>
      <c r="AF306" s="23"/>
      <c r="AG306" s="24"/>
      <c r="AH306" s="23" t="str">
        <f>IF(ISNUMBER(AVERAGEIFS(ObservedSpeciesData!AH$2:AH$4955,ObservedSpeciesData!$A$2:$A$4955,$A306,ObservedSpeciesData!$D$2:$D$4955,$D306)),AVERAGEIFS(ObservedSpeciesData!AH$2:AH$4955,ObservedSpeciesData!$A$2:$A$4955,$A306,ObservedSpeciesData!$D$2:$D$4955,$D306),"")</f>
        <v/>
      </c>
      <c r="AI306" s="23" t="str">
        <f>IF(ISNUMBER(AVERAGEIFS(ObservedSpeciesData!AI$2:AI$4955,ObservedSpeciesData!$A$2:$A$4955,$A306,ObservedSpeciesData!$C$2:$C$4955,$C306,ObservedSpeciesData!$D$2:$D$4955,$D306)),AVERAGEIFS(ObservedSpeciesData!AI$2:AI$4955,ObservedSpeciesData!$A$2:$A$4955,$A306,ObservedSpeciesData!$C$2:$C$4955,$C306,ObservedSpeciesData!$D$2:$D$4955,$D306),"")</f>
        <v/>
      </c>
      <c r="AJ306" s="2">
        <f>COUNTIFS(ObservedSpeciesData!$A$2:$A$828,$A306,ObservedSpeciesData!$D$2:$D$828,$D306)</f>
        <v>0</v>
      </c>
      <c r="AK306" s="2">
        <f t="shared" si="4"/>
        <v>1</v>
      </c>
    </row>
    <row r="307" spans="1:37" x14ac:dyDescent="0.25">
      <c r="A307" s="14" t="s">
        <v>107</v>
      </c>
      <c r="B307" t="s">
        <v>80</v>
      </c>
      <c r="C307" t="s">
        <v>106</v>
      </c>
      <c r="D307" s="13">
        <v>42290</v>
      </c>
      <c r="E307">
        <v>1</v>
      </c>
      <c r="F307">
        <v>500</v>
      </c>
      <c r="G307" s="2" t="s">
        <v>87</v>
      </c>
      <c r="H307" s="2" t="s">
        <v>11</v>
      </c>
      <c r="I307">
        <v>6</v>
      </c>
      <c r="J307" s="2" t="s">
        <v>88</v>
      </c>
      <c r="K307" s="2">
        <f>IF(ISNUMBER(AVERAGEIFS(ObservedSpeciesData!K$2:K$4955,ObservedSpeciesData!$A$2:$A$4955,$A307,ObservedSpeciesData!$D$2:$D$4955,$D307)),AVERAGEIFS(ObservedSpeciesData!K$2:K$4955,ObservedSpeciesData!$A$2:$A$4955,$A307,ObservedSpeciesData!$D$2:$D$4955,$D307),"")</f>
        <v>375</v>
      </c>
      <c r="L307" s="26">
        <f>IF(ISNUMBER(AVERAGEIFS(ObservedSpeciesData!L$2:L$4955,ObservedSpeciesData!$A$2:$A$4955,$A307,ObservedSpeciesData!$D$2:$D$4955,$D307)),AVERAGEIFS(ObservedSpeciesData!L$2:L$4955,ObservedSpeciesData!$A$2:$A$4955,$A307,ObservedSpeciesData!$D$2:$D$4955,$D307),"")</f>
        <v>3288</v>
      </c>
      <c r="M307" s="23">
        <f>IF(ISNUMBER(AVERAGEIFS(ObservedSpeciesData!M$2:M$4955,ObservedSpeciesData!$A$2:$A$4955,$A307,ObservedSpeciesData!$D$2:$D$4955,$D307)),AVERAGEIFS(ObservedSpeciesData!M$2:M$4955,ObservedSpeciesData!$A$2:$A$4955,$A307,ObservedSpeciesData!$D$2:$D$4955,$D307),"")</f>
        <v>328.8</v>
      </c>
      <c r="N307" s="23" t="str">
        <f>IF(ISNUMBER(AVERAGEIFS(ObservedSpeciesData!N$2:N$4955,ObservedSpeciesData!$A$2:$A$4955,$A307,ObservedSpeciesData!$D$2:$D$4955,$D307)),AVERAGEIFS(ObservedSpeciesData!N$2:N$4955,ObservedSpeciesData!$A$2:$A$4955,$A307,ObservedSpeciesData!$D$2:$D$4955,$D307),"")</f>
        <v/>
      </c>
      <c r="O307" s="23" t="str">
        <f>IF(ISNUMBER(AVERAGEIFS(ObservedSpeciesData!O$2:O$4955,ObservedSpeciesData!$A$2:$A$4955,$A307,ObservedSpeciesData!$D$2:$D$4955,$D307)),AVERAGEIFS(ObservedSpeciesData!O$2:O$4955,ObservedSpeciesData!$A$2:$A$4955,$A307,ObservedSpeciesData!$D$2:$D$4955,$D307),"")</f>
        <v/>
      </c>
      <c r="P307" s="23" t="str">
        <f>IF(ISNUMBER(AVERAGEIFS(ObservedSpeciesData!P$2:P$4955,ObservedSpeciesData!$A$2:$A$4955,$A307,ObservedSpeciesData!$C$2:$C$4955,$C307,ObservedSpeciesData!$D$2:$D$4955,$D307)),AVERAGEIFS(ObservedSpeciesData!P$2:P$4955,ObservedSpeciesData!$A$2:$A$4955,$A307,ObservedSpeciesData!$C$2:$C$4955,$C307,ObservedSpeciesData!$D$2:$D$4955,$D307),"")</f>
        <v/>
      </c>
      <c r="Q307" s="23"/>
      <c r="R307" s="25" t="str">
        <f>IF(ISNUMBER(AVERAGEIFS(ObservedSpeciesData!R$2:R$4955,ObservedSpeciesData!$A$2:$A$4955,$A307,ObservedSpeciesData!$D$2:$D$4955,$D307)),AVERAGEIFS(ObservedSpeciesData!R$2:R$4955,ObservedSpeciesData!$A$2:$A$4955,$A307,ObservedSpeciesData!$D$2:$D$4955,$D307),"")</f>
        <v/>
      </c>
      <c r="S307" s="25" t="str">
        <f>IF(ISNUMBER(AVERAGEIFS(ObservedSpeciesData!S$2:S$4955,ObservedSpeciesData!$A$2:$A$4955,$A307,ObservedSpeciesData!$D$2:$D$4955,$D307)),AVERAGEIFS(ObservedSpeciesData!S$2:S$4955,ObservedSpeciesData!$A$2:$A$4955,$A307,ObservedSpeciesData!$D$2:$D$4955,$D307),"")</f>
        <v/>
      </c>
      <c r="T307" s="23" t="str">
        <f>IF(ISNUMBER(AVERAGEIFS(ObservedSpeciesData!T$2:T$4955,ObservedSpeciesData!$A$2:$A$4955,$A307,ObservedSpeciesData!$D$2:$D$4955,$D307)),AVERAGEIFS(ObservedSpeciesData!T$2:T$4955,ObservedSpeciesData!$A$2:$A$4955,$A307,ObservedSpeciesData!$D$2:$D$4955,$D307),"")</f>
        <v/>
      </c>
      <c r="U307" s="24" t="str">
        <f>IF(ISNUMBER(AVERAGEIFS(ObservedSpeciesData!U$2:U$4955,ObservedSpeciesData!$A$2:$A$4955,$A307,ObservedSpeciesData!$C$2:$C$4955,$C307,ObservedSpeciesData!$D$2:$D$4955,$D307)),AVERAGEIFS(ObservedSpeciesData!U$2:U$4955,ObservedSpeciesData!$A$2:$A$4955,$A307,ObservedSpeciesData!$C$2:$C$4955,$C307,ObservedSpeciesData!$D$2:$D$4955,$D307),"")</f>
        <v/>
      </c>
      <c r="V307" s="23" t="str">
        <f>IF(ISNUMBER(AVERAGEIFS(ObservedSpeciesData!V$2:V$4955,ObservedSpeciesData!$A$2:$A$4955,$A307,ObservedSpeciesData!$D$2:$D$4955,$D307)),AVERAGEIFS(ObservedSpeciesData!V$2:V$4955,ObservedSpeciesData!$A$2:$A$4955,$A307,ObservedSpeciesData!$D$2:$D$4955,$D307),"")</f>
        <v/>
      </c>
      <c r="W307" s="23" t="str">
        <f>IF(ISNUMBER(AVERAGEIFS(ObservedSpeciesData!W$2:W$4955,ObservedSpeciesData!$A$2:$A$4955,$A307,ObservedSpeciesData!$D$2:$D$4955,$D307)),AVERAGEIFS(ObservedSpeciesData!W$2:W$4955,ObservedSpeciesData!$A$2:$A$4955,$A307,ObservedSpeciesData!$D$2:$D$4955,$D307),"")</f>
        <v/>
      </c>
      <c r="X307" s="23" t="str">
        <f>IF(ISNUMBER(AVERAGEIFS(ObservedSpeciesData!X$2:X$4955,ObservedSpeciesData!$A$2:$A$4955,$A307,ObservedSpeciesData!$D$2:$D$4955,$D307)),AVERAGEIFS(ObservedSpeciesData!X$2:X$4955,ObservedSpeciesData!$A$2:$A$4955,$A307,ObservedSpeciesData!$D$2:$D$4955,$D307),"")</f>
        <v/>
      </c>
      <c r="Y307" s="23" t="str">
        <f>IF(ISNUMBER(AVERAGEIFS(ObservedSpeciesData!Y$2:Y$4955,ObservedSpeciesData!$A$2:$A$4955,$A307,ObservedSpeciesData!$D$2:$D$4955,$D307)),AVERAGEIFS(ObservedSpeciesData!Y$2:Y$4955,ObservedSpeciesData!$A$2:$A$4955,$A307,ObservedSpeciesData!$D$2:$D$4955,$D307),"")</f>
        <v/>
      </c>
      <c r="Z307" s="23" t="str">
        <f>IF(ISNUMBER(AVERAGEIFS(ObservedSpeciesData!Z$2:Z$4955,ObservedSpeciesData!$A$2:$A$4955,$A307,ObservedSpeciesData!$D$2:$D$4955,$D307)),AVERAGEIFS(ObservedSpeciesData!Z$2:Z$4955,ObservedSpeciesData!$A$2:$A$4955,$A307,ObservedSpeciesData!$D$2:$D$4955,$D307),"")</f>
        <v/>
      </c>
      <c r="AA307" s="23" t="str">
        <f>IF(ISNUMBER(AVERAGEIFS(ObservedSpeciesData!AA$2:AA$4955,ObservedSpeciesData!$A$2:$A$4955,$A307,ObservedSpeciesData!$D$2:$D$4955,$D307)),AVERAGEIFS(ObservedSpeciesData!AA$2:AA$4955,ObservedSpeciesData!$A$2:$A$4955,$A307,ObservedSpeciesData!$D$2:$D$4955,$D307),"")</f>
        <v/>
      </c>
      <c r="AB307" s="24" t="str">
        <f>IF(ISNUMBER(AVERAGEIFS(ObservedSpeciesData!AB$2:AB$4955,ObservedSpeciesData!$A$2:$A$4955,$A307,ObservedSpeciesData!$D$2:$D$4955,$D307)),AVERAGEIFS(ObservedSpeciesData!AB$2:AB$4955,ObservedSpeciesData!$A$2:$A$4955,$A307,ObservedSpeciesData!$D$2:$D$4955,$D307),"")</f>
        <v/>
      </c>
      <c r="AC307" s="24" t="str">
        <f>IF(ISNUMBER(AVERAGEIFS(ObservedSpeciesData!AC$2:AC$4955,ObservedSpeciesData!$A$2:$A$4955,$A307,ObservedSpeciesData!$D$2:$D$4955,$D307)),AVERAGEIFS(ObservedSpeciesData!AC$2:AC$4955,ObservedSpeciesData!$A$2:$A$4955,$A307,ObservedSpeciesData!$D$2:$D$4955,$D307),"")</f>
        <v/>
      </c>
      <c r="AD307" s="23" t="str">
        <f>IF(ISNUMBER(AVERAGEIFS(ObservedSpeciesData!AD$2:AD$4955,ObservedSpeciesData!$A$2:$A$4955,$A307,ObservedSpeciesData!$D$2:$D$4955,$D307)),AVERAGEIFS(ObservedSpeciesData!AD$2:AD$4955,ObservedSpeciesData!$A$2:$A$4955,$A307,ObservedSpeciesData!$D$2:$D$4955,$D307),"")</f>
        <v/>
      </c>
      <c r="AE307" s="24" t="str">
        <f>IF(ISNUMBER(AVERAGEIFS(ObservedSpeciesData!AE$2:AE$4955,ObservedSpeciesData!$A$2:$A$4955,$A307,ObservedSpeciesData!$D$2:$D$4955,$D307)),AVERAGEIFS(ObservedSpeciesData!AE$2:AE$4955,ObservedSpeciesData!$A$2:$A$4955,$A307,ObservedSpeciesData!$D$2:$D$4955,$D307),"")</f>
        <v/>
      </c>
      <c r="AF307" s="23"/>
      <c r="AG307" s="24"/>
      <c r="AH307" s="23" t="str">
        <f>IF(ISNUMBER(AVERAGEIFS(ObservedSpeciesData!AH$2:AH$4955,ObservedSpeciesData!$A$2:$A$4955,$A307,ObservedSpeciesData!$D$2:$D$4955,$D307)),AVERAGEIFS(ObservedSpeciesData!AH$2:AH$4955,ObservedSpeciesData!$A$2:$A$4955,$A307,ObservedSpeciesData!$D$2:$D$4955,$D307),"")</f>
        <v/>
      </c>
      <c r="AI307" s="23" t="str">
        <f>IF(ISNUMBER(AVERAGEIFS(ObservedSpeciesData!AI$2:AI$4955,ObservedSpeciesData!$A$2:$A$4955,$A307,ObservedSpeciesData!$C$2:$C$4955,$C307,ObservedSpeciesData!$D$2:$D$4955,$D307)),AVERAGEIFS(ObservedSpeciesData!AI$2:AI$4955,ObservedSpeciesData!$A$2:$A$4955,$A307,ObservedSpeciesData!$C$2:$C$4955,$C307,ObservedSpeciesData!$D$2:$D$4955,$D307),"")</f>
        <v/>
      </c>
      <c r="AJ307" s="2">
        <f>COUNTIFS(ObservedSpeciesData!$A$2:$A$828,$A307,ObservedSpeciesData!$D$2:$D$828,$D307)</f>
        <v>0</v>
      </c>
      <c r="AK307" s="2">
        <f t="shared" si="4"/>
        <v>1</v>
      </c>
    </row>
    <row r="308" spans="1:37" x14ac:dyDescent="0.25">
      <c r="A308" s="14" t="s">
        <v>112</v>
      </c>
      <c r="B308" t="s">
        <v>80</v>
      </c>
      <c r="C308" t="s">
        <v>106</v>
      </c>
      <c r="D308" s="13">
        <v>42291</v>
      </c>
      <c r="E308">
        <v>1</v>
      </c>
      <c r="F308">
        <v>0</v>
      </c>
      <c r="G308" s="2" t="s">
        <v>87</v>
      </c>
      <c r="H308" s="2" t="s">
        <v>11</v>
      </c>
      <c r="I308">
        <v>6</v>
      </c>
      <c r="J308" s="2" t="s">
        <v>77</v>
      </c>
      <c r="K308" s="2">
        <f>IF(ISNUMBER(AVERAGEIFS(ObservedSpeciesData!K$2:K$4955,ObservedSpeciesData!$A$2:$A$4955,$A308,ObservedSpeciesData!$D$2:$D$4955,$D308)),AVERAGEIFS(ObservedSpeciesData!K$2:K$4955,ObservedSpeciesData!$A$2:$A$4955,$A308,ObservedSpeciesData!$D$2:$D$4955,$D308),"")</f>
        <v>0</v>
      </c>
      <c r="L308" s="26" t="str">
        <f>IF(ISNUMBER(AVERAGEIFS(ObservedSpeciesData!L$2:L$4955,ObservedSpeciesData!$A$2:$A$4955,$A308,ObservedSpeciesData!$D$2:$D$4955,$D308)),AVERAGEIFS(ObservedSpeciesData!L$2:L$4955,ObservedSpeciesData!$A$2:$A$4955,$A308,ObservedSpeciesData!$D$2:$D$4955,$D308),"")</f>
        <v/>
      </c>
      <c r="M308" s="23" t="str">
        <f>IF(ISNUMBER(AVERAGEIFS(ObservedSpeciesData!M$2:M$4955,ObservedSpeciesData!$A$2:$A$4955,$A308,ObservedSpeciesData!$D$2:$D$4955,$D308)),AVERAGEIFS(ObservedSpeciesData!M$2:M$4955,ObservedSpeciesData!$A$2:$A$4955,$A308,ObservedSpeciesData!$D$2:$D$4955,$D308),"")</f>
        <v/>
      </c>
      <c r="N308" s="23">
        <f>IF(ISNUMBER(AVERAGEIFS(ObservedSpeciesData!N$2:N$4955,ObservedSpeciesData!$A$2:$A$4955,$A308,ObservedSpeciesData!$D$2:$D$4955,$D308)),AVERAGEIFS(ObservedSpeciesData!N$2:N$4955,ObservedSpeciesData!$A$2:$A$4955,$A308,ObservedSpeciesData!$D$2:$D$4955,$D308),"")</f>
        <v>1406.016670222222</v>
      </c>
      <c r="O308" s="23">
        <f>IF(ISNUMBER(AVERAGEIFS(ObservedSpeciesData!O$2:O$4955,ObservedSpeciesData!$A$2:$A$4955,$A308,ObservedSpeciesData!$D$2:$D$4955,$D308)),AVERAGEIFS(ObservedSpeciesData!O$2:O$4955,ObservedSpeciesData!$A$2:$A$4955,$A308,ObservedSpeciesData!$D$2:$D$4955,$D308),"")</f>
        <v>140.60166702222222</v>
      </c>
      <c r="P308" s="23">
        <f>IF(ISNUMBER(AVERAGEIFS(ObservedSpeciesData!P$2:P$4955,ObservedSpeciesData!$A$2:$A$4955,$A308,ObservedSpeciesData!$C$2:$C$4955,$C308,ObservedSpeciesData!$D$2:$D$4955,$D308)),AVERAGEIFS(ObservedSpeciesData!P$2:P$4955,ObservedSpeciesData!$A$2:$A$4955,$A308,ObservedSpeciesData!$C$2:$C$4955,$C308,ObservedSpeciesData!$D$2:$D$4955,$D308),"")</f>
        <v>239.51243351111111</v>
      </c>
      <c r="Q308" s="23"/>
      <c r="R308" s="25" t="str">
        <f>IF(ISNUMBER(AVERAGEIFS(ObservedSpeciesData!R$2:R$4955,ObservedSpeciesData!$A$2:$A$4955,$A308,ObservedSpeciesData!$D$2:$D$4955,$D308)),AVERAGEIFS(ObservedSpeciesData!R$2:R$4955,ObservedSpeciesData!$A$2:$A$4955,$A308,ObservedSpeciesData!$D$2:$D$4955,$D308),"")</f>
        <v/>
      </c>
      <c r="S308" s="25" t="str">
        <f>IF(ISNUMBER(AVERAGEIFS(ObservedSpeciesData!S$2:S$4955,ObservedSpeciesData!$A$2:$A$4955,$A308,ObservedSpeciesData!$D$2:$D$4955,$D308)),AVERAGEIFS(ObservedSpeciesData!S$2:S$4955,ObservedSpeciesData!$A$2:$A$4955,$A308,ObservedSpeciesData!$D$2:$D$4955,$D308),"")</f>
        <v/>
      </c>
      <c r="T308" s="23" t="str">
        <f>IF(ISNUMBER(AVERAGEIFS(ObservedSpeciesData!T$2:T$4955,ObservedSpeciesData!$A$2:$A$4955,$A308,ObservedSpeciesData!$D$2:$D$4955,$D308)),AVERAGEIFS(ObservedSpeciesData!T$2:T$4955,ObservedSpeciesData!$A$2:$A$4955,$A308,ObservedSpeciesData!$D$2:$D$4955,$D308),"")</f>
        <v/>
      </c>
      <c r="U308" s="24" t="str">
        <f>IF(ISNUMBER(AVERAGEIFS(ObservedSpeciesData!U$2:U$4955,ObservedSpeciesData!$A$2:$A$4955,$A308,ObservedSpeciesData!$C$2:$C$4955,$C308,ObservedSpeciesData!$D$2:$D$4955,$D308)),AVERAGEIFS(ObservedSpeciesData!U$2:U$4955,ObservedSpeciesData!$A$2:$A$4955,$A308,ObservedSpeciesData!$C$2:$C$4955,$C308,ObservedSpeciesData!$D$2:$D$4955,$D308),"")</f>
        <v/>
      </c>
      <c r="V308" s="23" t="str">
        <f>IF(ISNUMBER(AVERAGEIFS(ObservedSpeciesData!V$2:V$4955,ObservedSpeciesData!$A$2:$A$4955,$A308,ObservedSpeciesData!$D$2:$D$4955,$D308)),AVERAGEIFS(ObservedSpeciesData!V$2:V$4955,ObservedSpeciesData!$A$2:$A$4955,$A308,ObservedSpeciesData!$D$2:$D$4955,$D308),"")</f>
        <v/>
      </c>
      <c r="W308" s="23" t="str">
        <f>IF(ISNUMBER(AVERAGEIFS(ObservedSpeciesData!W$2:W$4955,ObservedSpeciesData!$A$2:$A$4955,$A308,ObservedSpeciesData!$D$2:$D$4955,$D308)),AVERAGEIFS(ObservedSpeciesData!W$2:W$4955,ObservedSpeciesData!$A$2:$A$4955,$A308,ObservedSpeciesData!$D$2:$D$4955,$D308),"")</f>
        <v/>
      </c>
      <c r="X308" s="23" t="str">
        <f>IF(ISNUMBER(AVERAGEIFS(ObservedSpeciesData!X$2:X$4955,ObservedSpeciesData!$A$2:$A$4955,$A308,ObservedSpeciesData!$D$2:$D$4955,$D308)),AVERAGEIFS(ObservedSpeciesData!X$2:X$4955,ObservedSpeciesData!$A$2:$A$4955,$A308,ObservedSpeciesData!$D$2:$D$4955,$D308),"")</f>
        <v/>
      </c>
      <c r="Y308" s="23" t="str">
        <f>IF(ISNUMBER(AVERAGEIFS(ObservedSpeciesData!Y$2:Y$4955,ObservedSpeciesData!$A$2:$A$4955,$A308,ObservedSpeciesData!$D$2:$D$4955,$D308)),AVERAGEIFS(ObservedSpeciesData!Y$2:Y$4955,ObservedSpeciesData!$A$2:$A$4955,$A308,ObservedSpeciesData!$D$2:$D$4955,$D308),"")</f>
        <v/>
      </c>
      <c r="Z308" s="23" t="str">
        <f>IF(ISNUMBER(AVERAGEIFS(ObservedSpeciesData!Z$2:Z$4955,ObservedSpeciesData!$A$2:$A$4955,$A308,ObservedSpeciesData!$D$2:$D$4955,$D308)),AVERAGEIFS(ObservedSpeciesData!Z$2:Z$4955,ObservedSpeciesData!$A$2:$A$4955,$A308,ObservedSpeciesData!$D$2:$D$4955,$D308),"")</f>
        <v/>
      </c>
      <c r="AA308" s="23" t="str">
        <f>IF(ISNUMBER(AVERAGEIFS(ObservedSpeciesData!AA$2:AA$4955,ObservedSpeciesData!$A$2:$A$4955,$A308,ObservedSpeciesData!$D$2:$D$4955,$D308)),AVERAGEIFS(ObservedSpeciesData!AA$2:AA$4955,ObservedSpeciesData!$A$2:$A$4955,$A308,ObservedSpeciesData!$D$2:$D$4955,$D308),"")</f>
        <v/>
      </c>
      <c r="AB308" s="24" t="str">
        <f>IF(ISNUMBER(AVERAGEIFS(ObservedSpeciesData!AB$2:AB$4955,ObservedSpeciesData!$A$2:$A$4955,$A308,ObservedSpeciesData!$D$2:$D$4955,$D308)),AVERAGEIFS(ObservedSpeciesData!AB$2:AB$4955,ObservedSpeciesData!$A$2:$A$4955,$A308,ObservedSpeciesData!$D$2:$D$4955,$D308),"")</f>
        <v/>
      </c>
      <c r="AC308" s="24" t="str">
        <f>IF(ISNUMBER(AVERAGEIFS(ObservedSpeciesData!AC$2:AC$4955,ObservedSpeciesData!$A$2:$A$4955,$A308,ObservedSpeciesData!$D$2:$D$4955,$D308)),AVERAGEIFS(ObservedSpeciesData!AC$2:AC$4955,ObservedSpeciesData!$A$2:$A$4955,$A308,ObservedSpeciesData!$D$2:$D$4955,$D308),"")</f>
        <v/>
      </c>
      <c r="AD308" s="23" t="str">
        <f>IF(ISNUMBER(AVERAGEIFS(ObservedSpeciesData!AD$2:AD$4955,ObservedSpeciesData!$A$2:$A$4955,$A308,ObservedSpeciesData!$D$2:$D$4955,$D308)),AVERAGEIFS(ObservedSpeciesData!AD$2:AD$4955,ObservedSpeciesData!$A$2:$A$4955,$A308,ObservedSpeciesData!$D$2:$D$4955,$D308),"")</f>
        <v/>
      </c>
      <c r="AE308" s="24" t="str">
        <f>IF(ISNUMBER(AVERAGEIFS(ObservedSpeciesData!AE$2:AE$4955,ObservedSpeciesData!$A$2:$A$4955,$A308,ObservedSpeciesData!$D$2:$D$4955,$D308)),AVERAGEIFS(ObservedSpeciesData!AE$2:AE$4955,ObservedSpeciesData!$A$2:$A$4955,$A308,ObservedSpeciesData!$D$2:$D$4955,$D308),"")</f>
        <v/>
      </c>
      <c r="AF308" s="23"/>
      <c r="AG308" s="24"/>
      <c r="AH308" s="23" t="str">
        <f>IF(ISNUMBER(AVERAGEIFS(ObservedSpeciesData!AH$2:AH$4955,ObservedSpeciesData!$A$2:$A$4955,$A308,ObservedSpeciesData!$D$2:$D$4955,$D308)),AVERAGEIFS(ObservedSpeciesData!AH$2:AH$4955,ObservedSpeciesData!$A$2:$A$4955,$A308,ObservedSpeciesData!$D$2:$D$4955,$D308),"")</f>
        <v/>
      </c>
      <c r="AI308" s="23" t="str">
        <f>IF(ISNUMBER(AVERAGEIFS(ObservedSpeciesData!AI$2:AI$4955,ObservedSpeciesData!$A$2:$A$4955,$A308,ObservedSpeciesData!$C$2:$C$4955,$C308,ObservedSpeciesData!$D$2:$D$4955,$D308)),AVERAGEIFS(ObservedSpeciesData!AI$2:AI$4955,ObservedSpeciesData!$A$2:$A$4955,$A308,ObservedSpeciesData!$C$2:$C$4955,$C308,ObservedSpeciesData!$D$2:$D$4955,$D308),"")</f>
        <v/>
      </c>
      <c r="AJ308" s="2">
        <f>COUNTIFS(ObservedSpeciesData!$A$2:$A$828,$A308,ObservedSpeciesData!$D$2:$D$828,$D308)</f>
        <v>0</v>
      </c>
      <c r="AK308" s="2">
        <f t="shared" si="4"/>
        <v>3</v>
      </c>
    </row>
    <row r="309" spans="1:37" x14ac:dyDescent="0.25">
      <c r="A309" s="14" t="s">
        <v>111</v>
      </c>
      <c r="B309" t="s">
        <v>80</v>
      </c>
      <c r="C309" t="s">
        <v>106</v>
      </c>
      <c r="D309" s="13">
        <v>42291</v>
      </c>
      <c r="E309">
        <v>1</v>
      </c>
      <c r="F309">
        <v>50</v>
      </c>
      <c r="G309" s="2" t="s">
        <v>87</v>
      </c>
      <c r="H309" s="2" t="s">
        <v>11</v>
      </c>
      <c r="I309">
        <v>6</v>
      </c>
      <c r="J309" s="2" t="s">
        <v>77</v>
      </c>
      <c r="K309" s="2">
        <f>IF(ISNUMBER(AVERAGEIFS(ObservedSpeciesData!K$2:K$4955,ObservedSpeciesData!$A$2:$A$4955,$A309,ObservedSpeciesData!$D$2:$D$4955,$D309)),AVERAGEIFS(ObservedSpeciesData!K$2:K$4955,ObservedSpeciesData!$A$2:$A$4955,$A309,ObservedSpeciesData!$D$2:$D$4955,$D309),"")</f>
        <v>37.5</v>
      </c>
      <c r="L309" s="26" t="str">
        <f>IF(ISNUMBER(AVERAGEIFS(ObservedSpeciesData!L$2:L$4955,ObservedSpeciesData!$A$2:$A$4955,$A309,ObservedSpeciesData!$D$2:$D$4955,$D309)),AVERAGEIFS(ObservedSpeciesData!L$2:L$4955,ObservedSpeciesData!$A$2:$A$4955,$A309,ObservedSpeciesData!$D$2:$D$4955,$D309),"")</f>
        <v/>
      </c>
      <c r="M309" s="23" t="str">
        <f>IF(ISNUMBER(AVERAGEIFS(ObservedSpeciesData!M$2:M$4955,ObservedSpeciesData!$A$2:$A$4955,$A309,ObservedSpeciesData!$D$2:$D$4955,$D309)),AVERAGEIFS(ObservedSpeciesData!M$2:M$4955,ObservedSpeciesData!$A$2:$A$4955,$A309,ObservedSpeciesData!$D$2:$D$4955,$D309),"")</f>
        <v/>
      </c>
      <c r="N309" s="23">
        <f>IF(ISNUMBER(AVERAGEIFS(ObservedSpeciesData!N$2:N$4955,ObservedSpeciesData!$A$2:$A$4955,$A309,ObservedSpeciesData!$D$2:$D$4955,$D309)),AVERAGEIFS(ObservedSpeciesData!N$2:N$4955,ObservedSpeciesData!$A$2:$A$4955,$A309,ObservedSpeciesData!$D$2:$D$4955,$D309),"")</f>
        <v>1327.8067844444442</v>
      </c>
      <c r="O309" s="23">
        <f>IF(ISNUMBER(AVERAGEIFS(ObservedSpeciesData!O$2:O$4955,ObservedSpeciesData!$A$2:$A$4955,$A309,ObservedSpeciesData!$D$2:$D$4955,$D309)),AVERAGEIFS(ObservedSpeciesData!O$2:O$4955,ObservedSpeciesData!$A$2:$A$4955,$A309,ObservedSpeciesData!$D$2:$D$4955,$D309),"")</f>
        <v>132.78067844444442</v>
      </c>
      <c r="P309" s="23">
        <f>IF(ISNUMBER(AVERAGEIFS(ObservedSpeciesData!P$2:P$4955,ObservedSpeciesData!$A$2:$A$4955,$A309,ObservedSpeciesData!$C$2:$C$4955,$C309,ObservedSpeciesData!$D$2:$D$4955,$D309)),AVERAGEIFS(ObservedSpeciesData!P$2:P$4955,ObservedSpeciesData!$A$2:$A$4955,$A309,ObservedSpeciesData!$C$2:$C$4955,$C309,ObservedSpeciesData!$D$2:$D$4955,$D309),"")</f>
        <v>244.26782204444444</v>
      </c>
      <c r="Q309" s="23"/>
      <c r="R309" s="25" t="str">
        <f>IF(ISNUMBER(AVERAGEIFS(ObservedSpeciesData!R$2:R$4955,ObservedSpeciesData!$A$2:$A$4955,$A309,ObservedSpeciesData!$D$2:$D$4955,$D309)),AVERAGEIFS(ObservedSpeciesData!R$2:R$4955,ObservedSpeciesData!$A$2:$A$4955,$A309,ObservedSpeciesData!$D$2:$D$4955,$D309),"")</f>
        <v/>
      </c>
      <c r="S309" s="25" t="str">
        <f>IF(ISNUMBER(AVERAGEIFS(ObservedSpeciesData!S$2:S$4955,ObservedSpeciesData!$A$2:$A$4955,$A309,ObservedSpeciesData!$D$2:$D$4955,$D309)),AVERAGEIFS(ObservedSpeciesData!S$2:S$4955,ObservedSpeciesData!$A$2:$A$4955,$A309,ObservedSpeciesData!$D$2:$D$4955,$D309),"")</f>
        <v/>
      </c>
      <c r="T309" s="23" t="str">
        <f>IF(ISNUMBER(AVERAGEIFS(ObservedSpeciesData!T$2:T$4955,ObservedSpeciesData!$A$2:$A$4955,$A309,ObservedSpeciesData!$D$2:$D$4955,$D309)),AVERAGEIFS(ObservedSpeciesData!T$2:T$4955,ObservedSpeciesData!$A$2:$A$4955,$A309,ObservedSpeciesData!$D$2:$D$4955,$D309),"")</f>
        <v/>
      </c>
      <c r="U309" s="24" t="str">
        <f>IF(ISNUMBER(AVERAGEIFS(ObservedSpeciesData!U$2:U$4955,ObservedSpeciesData!$A$2:$A$4955,$A309,ObservedSpeciesData!$C$2:$C$4955,$C309,ObservedSpeciesData!$D$2:$D$4955,$D309)),AVERAGEIFS(ObservedSpeciesData!U$2:U$4955,ObservedSpeciesData!$A$2:$A$4955,$A309,ObservedSpeciesData!$C$2:$C$4955,$C309,ObservedSpeciesData!$D$2:$D$4955,$D309),"")</f>
        <v/>
      </c>
      <c r="V309" s="23" t="str">
        <f>IF(ISNUMBER(AVERAGEIFS(ObservedSpeciesData!V$2:V$4955,ObservedSpeciesData!$A$2:$A$4955,$A309,ObservedSpeciesData!$D$2:$D$4955,$D309)),AVERAGEIFS(ObservedSpeciesData!V$2:V$4955,ObservedSpeciesData!$A$2:$A$4955,$A309,ObservedSpeciesData!$D$2:$D$4955,$D309),"")</f>
        <v/>
      </c>
      <c r="W309" s="23" t="str">
        <f>IF(ISNUMBER(AVERAGEIFS(ObservedSpeciesData!W$2:W$4955,ObservedSpeciesData!$A$2:$A$4955,$A309,ObservedSpeciesData!$D$2:$D$4955,$D309)),AVERAGEIFS(ObservedSpeciesData!W$2:W$4955,ObservedSpeciesData!$A$2:$A$4955,$A309,ObservedSpeciesData!$D$2:$D$4955,$D309),"")</f>
        <v/>
      </c>
      <c r="X309" s="23" t="str">
        <f>IF(ISNUMBER(AVERAGEIFS(ObservedSpeciesData!X$2:X$4955,ObservedSpeciesData!$A$2:$A$4955,$A309,ObservedSpeciesData!$D$2:$D$4955,$D309)),AVERAGEIFS(ObservedSpeciesData!X$2:X$4955,ObservedSpeciesData!$A$2:$A$4955,$A309,ObservedSpeciesData!$D$2:$D$4955,$D309),"")</f>
        <v/>
      </c>
      <c r="Y309" s="23" t="str">
        <f>IF(ISNUMBER(AVERAGEIFS(ObservedSpeciesData!Y$2:Y$4955,ObservedSpeciesData!$A$2:$A$4955,$A309,ObservedSpeciesData!$D$2:$D$4955,$D309)),AVERAGEIFS(ObservedSpeciesData!Y$2:Y$4955,ObservedSpeciesData!$A$2:$A$4955,$A309,ObservedSpeciesData!$D$2:$D$4955,$D309),"")</f>
        <v/>
      </c>
      <c r="Z309" s="23" t="str">
        <f>IF(ISNUMBER(AVERAGEIFS(ObservedSpeciesData!Z$2:Z$4955,ObservedSpeciesData!$A$2:$A$4955,$A309,ObservedSpeciesData!$D$2:$D$4955,$D309)),AVERAGEIFS(ObservedSpeciesData!Z$2:Z$4955,ObservedSpeciesData!$A$2:$A$4955,$A309,ObservedSpeciesData!$D$2:$D$4955,$D309),"")</f>
        <v/>
      </c>
      <c r="AA309" s="23" t="str">
        <f>IF(ISNUMBER(AVERAGEIFS(ObservedSpeciesData!AA$2:AA$4955,ObservedSpeciesData!$A$2:$A$4955,$A309,ObservedSpeciesData!$D$2:$D$4955,$D309)),AVERAGEIFS(ObservedSpeciesData!AA$2:AA$4955,ObservedSpeciesData!$A$2:$A$4955,$A309,ObservedSpeciesData!$D$2:$D$4955,$D309),"")</f>
        <v/>
      </c>
      <c r="AB309" s="24" t="str">
        <f>IF(ISNUMBER(AVERAGEIFS(ObservedSpeciesData!AB$2:AB$4955,ObservedSpeciesData!$A$2:$A$4955,$A309,ObservedSpeciesData!$D$2:$D$4955,$D309)),AVERAGEIFS(ObservedSpeciesData!AB$2:AB$4955,ObservedSpeciesData!$A$2:$A$4955,$A309,ObservedSpeciesData!$D$2:$D$4955,$D309),"")</f>
        <v/>
      </c>
      <c r="AC309" s="24" t="str">
        <f>IF(ISNUMBER(AVERAGEIFS(ObservedSpeciesData!AC$2:AC$4955,ObservedSpeciesData!$A$2:$A$4955,$A309,ObservedSpeciesData!$D$2:$D$4955,$D309)),AVERAGEIFS(ObservedSpeciesData!AC$2:AC$4955,ObservedSpeciesData!$A$2:$A$4955,$A309,ObservedSpeciesData!$D$2:$D$4955,$D309),"")</f>
        <v/>
      </c>
      <c r="AD309" s="23" t="str">
        <f>IF(ISNUMBER(AVERAGEIFS(ObservedSpeciesData!AD$2:AD$4955,ObservedSpeciesData!$A$2:$A$4955,$A309,ObservedSpeciesData!$D$2:$D$4955,$D309)),AVERAGEIFS(ObservedSpeciesData!AD$2:AD$4955,ObservedSpeciesData!$A$2:$A$4955,$A309,ObservedSpeciesData!$D$2:$D$4955,$D309),"")</f>
        <v/>
      </c>
      <c r="AE309" s="24" t="str">
        <f>IF(ISNUMBER(AVERAGEIFS(ObservedSpeciesData!AE$2:AE$4955,ObservedSpeciesData!$A$2:$A$4955,$A309,ObservedSpeciesData!$D$2:$D$4955,$D309)),AVERAGEIFS(ObservedSpeciesData!AE$2:AE$4955,ObservedSpeciesData!$A$2:$A$4955,$A309,ObservedSpeciesData!$D$2:$D$4955,$D309),"")</f>
        <v/>
      </c>
      <c r="AF309" s="23"/>
      <c r="AG309" s="24"/>
      <c r="AH309" s="23" t="str">
        <f>IF(ISNUMBER(AVERAGEIFS(ObservedSpeciesData!AH$2:AH$4955,ObservedSpeciesData!$A$2:$A$4955,$A309,ObservedSpeciesData!$D$2:$D$4955,$D309)),AVERAGEIFS(ObservedSpeciesData!AH$2:AH$4955,ObservedSpeciesData!$A$2:$A$4955,$A309,ObservedSpeciesData!$D$2:$D$4955,$D309),"")</f>
        <v/>
      </c>
      <c r="AI309" s="23" t="str">
        <f>IF(ISNUMBER(AVERAGEIFS(ObservedSpeciesData!AI$2:AI$4955,ObservedSpeciesData!$A$2:$A$4955,$A309,ObservedSpeciesData!$C$2:$C$4955,$C309,ObservedSpeciesData!$D$2:$D$4955,$D309)),AVERAGEIFS(ObservedSpeciesData!AI$2:AI$4955,ObservedSpeciesData!$A$2:$A$4955,$A309,ObservedSpeciesData!$C$2:$C$4955,$C309,ObservedSpeciesData!$D$2:$D$4955,$D309),"")</f>
        <v/>
      </c>
      <c r="AJ309" s="2">
        <f>COUNTIFS(ObservedSpeciesData!$A$2:$A$828,$A309,ObservedSpeciesData!$D$2:$D$828,$D309)</f>
        <v>0</v>
      </c>
      <c r="AK309" s="2">
        <f t="shared" si="4"/>
        <v>3</v>
      </c>
    </row>
    <row r="310" spans="1:37" x14ac:dyDescent="0.25">
      <c r="A310" s="14" t="s">
        <v>110</v>
      </c>
      <c r="B310" t="s">
        <v>80</v>
      </c>
      <c r="C310" t="s">
        <v>106</v>
      </c>
      <c r="D310" s="13">
        <v>42291</v>
      </c>
      <c r="E310">
        <v>1</v>
      </c>
      <c r="F310">
        <v>100</v>
      </c>
      <c r="G310" s="2" t="s">
        <v>87</v>
      </c>
      <c r="H310" s="2" t="s">
        <v>11</v>
      </c>
      <c r="I310">
        <v>6</v>
      </c>
      <c r="J310" s="2" t="s">
        <v>77</v>
      </c>
      <c r="K310" s="2">
        <f>IF(ISNUMBER(AVERAGEIFS(ObservedSpeciesData!K$2:K$4955,ObservedSpeciesData!$A$2:$A$4955,$A310,ObservedSpeciesData!$D$2:$D$4955,$D310)),AVERAGEIFS(ObservedSpeciesData!K$2:K$4955,ObservedSpeciesData!$A$2:$A$4955,$A310,ObservedSpeciesData!$D$2:$D$4955,$D310),"")</f>
        <v>75</v>
      </c>
      <c r="L310" s="26" t="str">
        <f>IF(ISNUMBER(AVERAGEIFS(ObservedSpeciesData!L$2:L$4955,ObservedSpeciesData!$A$2:$A$4955,$A310,ObservedSpeciesData!$D$2:$D$4955,$D310)),AVERAGEIFS(ObservedSpeciesData!L$2:L$4955,ObservedSpeciesData!$A$2:$A$4955,$A310,ObservedSpeciesData!$D$2:$D$4955,$D310),"")</f>
        <v/>
      </c>
      <c r="M310" s="23" t="str">
        <f>IF(ISNUMBER(AVERAGEIFS(ObservedSpeciesData!M$2:M$4955,ObservedSpeciesData!$A$2:$A$4955,$A310,ObservedSpeciesData!$D$2:$D$4955,$D310)),AVERAGEIFS(ObservedSpeciesData!M$2:M$4955,ObservedSpeciesData!$A$2:$A$4955,$A310,ObservedSpeciesData!$D$2:$D$4955,$D310),"")</f>
        <v/>
      </c>
      <c r="N310" s="23">
        <f>IF(ISNUMBER(AVERAGEIFS(ObservedSpeciesData!N$2:N$4955,ObservedSpeciesData!$A$2:$A$4955,$A310,ObservedSpeciesData!$D$2:$D$4955,$D310)),AVERAGEIFS(ObservedSpeciesData!N$2:N$4955,ObservedSpeciesData!$A$2:$A$4955,$A310,ObservedSpeciesData!$D$2:$D$4955,$D310),"")</f>
        <v>1283.0393853333335</v>
      </c>
      <c r="O310" s="23">
        <f>IF(ISNUMBER(AVERAGEIFS(ObservedSpeciesData!O$2:O$4955,ObservedSpeciesData!$A$2:$A$4955,$A310,ObservedSpeciesData!$D$2:$D$4955,$D310)),AVERAGEIFS(ObservedSpeciesData!O$2:O$4955,ObservedSpeciesData!$A$2:$A$4955,$A310,ObservedSpeciesData!$D$2:$D$4955,$D310),"")</f>
        <v>128.30393853333334</v>
      </c>
      <c r="P310" s="23">
        <f>IF(ISNUMBER(AVERAGEIFS(ObservedSpeciesData!P$2:P$4955,ObservedSpeciesData!$A$2:$A$4955,$A310,ObservedSpeciesData!$C$2:$C$4955,$C310,ObservedSpeciesData!$D$2:$D$4955,$D310)),AVERAGEIFS(ObservedSpeciesData!P$2:P$4955,ObservedSpeciesData!$A$2:$A$4955,$A310,ObservedSpeciesData!$C$2:$C$4955,$C310,ObservedSpeciesData!$D$2:$D$4955,$D310),"")</f>
        <v>236.64629168888885</v>
      </c>
      <c r="Q310" s="23"/>
      <c r="R310" s="25" t="str">
        <f>IF(ISNUMBER(AVERAGEIFS(ObservedSpeciesData!R$2:R$4955,ObservedSpeciesData!$A$2:$A$4955,$A310,ObservedSpeciesData!$D$2:$D$4955,$D310)),AVERAGEIFS(ObservedSpeciesData!R$2:R$4955,ObservedSpeciesData!$A$2:$A$4955,$A310,ObservedSpeciesData!$D$2:$D$4955,$D310),"")</f>
        <v/>
      </c>
      <c r="S310" s="25" t="str">
        <f>IF(ISNUMBER(AVERAGEIFS(ObservedSpeciesData!S$2:S$4955,ObservedSpeciesData!$A$2:$A$4955,$A310,ObservedSpeciesData!$D$2:$D$4955,$D310)),AVERAGEIFS(ObservedSpeciesData!S$2:S$4955,ObservedSpeciesData!$A$2:$A$4955,$A310,ObservedSpeciesData!$D$2:$D$4955,$D310),"")</f>
        <v/>
      </c>
      <c r="T310" s="23" t="str">
        <f>IF(ISNUMBER(AVERAGEIFS(ObservedSpeciesData!T$2:T$4955,ObservedSpeciesData!$A$2:$A$4955,$A310,ObservedSpeciesData!$D$2:$D$4955,$D310)),AVERAGEIFS(ObservedSpeciesData!T$2:T$4955,ObservedSpeciesData!$A$2:$A$4955,$A310,ObservedSpeciesData!$D$2:$D$4955,$D310),"")</f>
        <v/>
      </c>
      <c r="U310" s="24" t="str">
        <f>IF(ISNUMBER(AVERAGEIFS(ObservedSpeciesData!U$2:U$4955,ObservedSpeciesData!$A$2:$A$4955,$A310,ObservedSpeciesData!$C$2:$C$4955,$C310,ObservedSpeciesData!$D$2:$D$4955,$D310)),AVERAGEIFS(ObservedSpeciesData!U$2:U$4955,ObservedSpeciesData!$A$2:$A$4955,$A310,ObservedSpeciesData!$C$2:$C$4955,$C310,ObservedSpeciesData!$D$2:$D$4955,$D310),"")</f>
        <v/>
      </c>
      <c r="V310" s="23" t="str">
        <f>IF(ISNUMBER(AVERAGEIFS(ObservedSpeciesData!V$2:V$4955,ObservedSpeciesData!$A$2:$A$4955,$A310,ObservedSpeciesData!$D$2:$D$4955,$D310)),AVERAGEIFS(ObservedSpeciesData!V$2:V$4955,ObservedSpeciesData!$A$2:$A$4955,$A310,ObservedSpeciesData!$D$2:$D$4955,$D310),"")</f>
        <v/>
      </c>
      <c r="W310" s="23" t="str">
        <f>IF(ISNUMBER(AVERAGEIFS(ObservedSpeciesData!W$2:W$4955,ObservedSpeciesData!$A$2:$A$4955,$A310,ObservedSpeciesData!$D$2:$D$4955,$D310)),AVERAGEIFS(ObservedSpeciesData!W$2:W$4955,ObservedSpeciesData!$A$2:$A$4955,$A310,ObservedSpeciesData!$D$2:$D$4955,$D310),"")</f>
        <v/>
      </c>
      <c r="X310" s="23" t="str">
        <f>IF(ISNUMBER(AVERAGEIFS(ObservedSpeciesData!X$2:X$4955,ObservedSpeciesData!$A$2:$A$4955,$A310,ObservedSpeciesData!$D$2:$D$4955,$D310)),AVERAGEIFS(ObservedSpeciesData!X$2:X$4955,ObservedSpeciesData!$A$2:$A$4955,$A310,ObservedSpeciesData!$D$2:$D$4955,$D310),"")</f>
        <v/>
      </c>
      <c r="Y310" s="23" t="str">
        <f>IF(ISNUMBER(AVERAGEIFS(ObservedSpeciesData!Y$2:Y$4955,ObservedSpeciesData!$A$2:$A$4955,$A310,ObservedSpeciesData!$D$2:$D$4955,$D310)),AVERAGEIFS(ObservedSpeciesData!Y$2:Y$4955,ObservedSpeciesData!$A$2:$A$4955,$A310,ObservedSpeciesData!$D$2:$D$4955,$D310),"")</f>
        <v/>
      </c>
      <c r="Z310" s="23" t="str">
        <f>IF(ISNUMBER(AVERAGEIFS(ObservedSpeciesData!Z$2:Z$4955,ObservedSpeciesData!$A$2:$A$4955,$A310,ObservedSpeciesData!$D$2:$D$4955,$D310)),AVERAGEIFS(ObservedSpeciesData!Z$2:Z$4955,ObservedSpeciesData!$A$2:$A$4955,$A310,ObservedSpeciesData!$D$2:$D$4955,$D310),"")</f>
        <v/>
      </c>
      <c r="AA310" s="23" t="str">
        <f>IF(ISNUMBER(AVERAGEIFS(ObservedSpeciesData!AA$2:AA$4955,ObservedSpeciesData!$A$2:$A$4955,$A310,ObservedSpeciesData!$D$2:$D$4955,$D310)),AVERAGEIFS(ObservedSpeciesData!AA$2:AA$4955,ObservedSpeciesData!$A$2:$A$4955,$A310,ObservedSpeciesData!$D$2:$D$4955,$D310),"")</f>
        <v/>
      </c>
      <c r="AB310" s="24" t="str">
        <f>IF(ISNUMBER(AVERAGEIFS(ObservedSpeciesData!AB$2:AB$4955,ObservedSpeciesData!$A$2:$A$4955,$A310,ObservedSpeciesData!$D$2:$D$4955,$D310)),AVERAGEIFS(ObservedSpeciesData!AB$2:AB$4955,ObservedSpeciesData!$A$2:$A$4955,$A310,ObservedSpeciesData!$D$2:$D$4955,$D310),"")</f>
        <v/>
      </c>
      <c r="AC310" s="24" t="str">
        <f>IF(ISNUMBER(AVERAGEIFS(ObservedSpeciesData!AC$2:AC$4955,ObservedSpeciesData!$A$2:$A$4955,$A310,ObservedSpeciesData!$D$2:$D$4955,$D310)),AVERAGEIFS(ObservedSpeciesData!AC$2:AC$4955,ObservedSpeciesData!$A$2:$A$4955,$A310,ObservedSpeciesData!$D$2:$D$4955,$D310),"")</f>
        <v/>
      </c>
      <c r="AD310" s="23" t="str">
        <f>IF(ISNUMBER(AVERAGEIFS(ObservedSpeciesData!AD$2:AD$4955,ObservedSpeciesData!$A$2:$A$4955,$A310,ObservedSpeciesData!$D$2:$D$4955,$D310)),AVERAGEIFS(ObservedSpeciesData!AD$2:AD$4955,ObservedSpeciesData!$A$2:$A$4955,$A310,ObservedSpeciesData!$D$2:$D$4955,$D310),"")</f>
        <v/>
      </c>
      <c r="AE310" s="24" t="str">
        <f>IF(ISNUMBER(AVERAGEIFS(ObservedSpeciesData!AE$2:AE$4955,ObservedSpeciesData!$A$2:$A$4955,$A310,ObservedSpeciesData!$D$2:$D$4955,$D310)),AVERAGEIFS(ObservedSpeciesData!AE$2:AE$4955,ObservedSpeciesData!$A$2:$A$4955,$A310,ObservedSpeciesData!$D$2:$D$4955,$D310),"")</f>
        <v/>
      </c>
      <c r="AF310" s="23"/>
      <c r="AG310" s="24"/>
      <c r="AH310" s="23" t="str">
        <f>IF(ISNUMBER(AVERAGEIFS(ObservedSpeciesData!AH$2:AH$4955,ObservedSpeciesData!$A$2:$A$4955,$A310,ObservedSpeciesData!$D$2:$D$4955,$D310)),AVERAGEIFS(ObservedSpeciesData!AH$2:AH$4955,ObservedSpeciesData!$A$2:$A$4955,$A310,ObservedSpeciesData!$D$2:$D$4955,$D310),"")</f>
        <v/>
      </c>
      <c r="AI310" s="23" t="str">
        <f>IF(ISNUMBER(AVERAGEIFS(ObservedSpeciesData!AI$2:AI$4955,ObservedSpeciesData!$A$2:$A$4955,$A310,ObservedSpeciesData!$C$2:$C$4955,$C310,ObservedSpeciesData!$D$2:$D$4955,$D310)),AVERAGEIFS(ObservedSpeciesData!AI$2:AI$4955,ObservedSpeciesData!$A$2:$A$4955,$A310,ObservedSpeciesData!$C$2:$C$4955,$C310,ObservedSpeciesData!$D$2:$D$4955,$D310),"")</f>
        <v/>
      </c>
      <c r="AJ310" s="2">
        <f>COUNTIFS(ObservedSpeciesData!$A$2:$A$828,$A310,ObservedSpeciesData!$D$2:$D$828,$D310)</f>
        <v>0</v>
      </c>
      <c r="AK310" s="2">
        <f t="shared" si="4"/>
        <v>3</v>
      </c>
    </row>
    <row r="311" spans="1:37" x14ac:dyDescent="0.25">
      <c r="A311" s="14" t="s">
        <v>109</v>
      </c>
      <c r="B311" t="s">
        <v>80</v>
      </c>
      <c r="C311" t="s">
        <v>106</v>
      </c>
      <c r="D311" s="13">
        <v>42291</v>
      </c>
      <c r="E311">
        <v>1</v>
      </c>
      <c r="F311">
        <v>200</v>
      </c>
      <c r="G311" s="2" t="s">
        <v>87</v>
      </c>
      <c r="H311" s="2" t="s">
        <v>11</v>
      </c>
      <c r="I311">
        <v>6</v>
      </c>
      <c r="J311" s="2" t="s">
        <v>77</v>
      </c>
      <c r="K311" s="2">
        <f>IF(ISNUMBER(AVERAGEIFS(ObservedSpeciesData!K$2:K$4955,ObservedSpeciesData!$A$2:$A$4955,$A311,ObservedSpeciesData!$D$2:$D$4955,$D311)),AVERAGEIFS(ObservedSpeciesData!K$2:K$4955,ObservedSpeciesData!$A$2:$A$4955,$A311,ObservedSpeciesData!$D$2:$D$4955,$D311),"")</f>
        <v>150</v>
      </c>
      <c r="L311" s="26" t="str">
        <f>IF(ISNUMBER(AVERAGEIFS(ObservedSpeciesData!L$2:L$4955,ObservedSpeciesData!$A$2:$A$4955,$A311,ObservedSpeciesData!$D$2:$D$4955,$D311)),AVERAGEIFS(ObservedSpeciesData!L$2:L$4955,ObservedSpeciesData!$A$2:$A$4955,$A311,ObservedSpeciesData!$D$2:$D$4955,$D311),"")</f>
        <v/>
      </c>
      <c r="M311" s="23" t="str">
        <f>IF(ISNUMBER(AVERAGEIFS(ObservedSpeciesData!M$2:M$4955,ObservedSpeciesData!$A$2:$A$4955,$A311,ObservedSpeciesData!$D$2:$D$4955,$D311)),AVERAGEIFS(ObservedSpeciesData!M$2:M$4955,ObservedSpeciesData!$A$2:$A$4955,$A311,ObservedSpeciesData!$D$2:$D$4955,$D311),"")</f>
        <v/>
      </c>
      <c r="N311" s="23">
        <f>IF(ISNUMBER(AVERAGEIFS(ObservedSpeciesData!N$2:N$4955,ObservedSpeciesData!$A$2:$A$4955,$A311,ObservedSpeciesData!$D$2:$D$4955,$D311)),AVERAGEIFS(ObservedSpeciesData!N$2:N$4955,ObservedSpeciesData!$A$2:$A$4955,$A311,ObservedSpeciesData!$D$2:$D$4955,$D311),"")</f>
        <v>1370.7068755555556</v>
      </c>
      <c r="O311" s="23">
        <f>IF(ISNUMBER(AVERAGEIFS(ObservedSpeciesData!O$2:O$4955,ObservedSpeciesData!$A$2:$A$4955,$A311,ObservedSpeciesData!$D$2:$D$4955,$D311)),AVERAGEIFS(ObservedSpeciesData!O$2:O$4955,ObservedSpeciesData!$A$2:$A$4955,$A311,ObservedSpeciesData!$D$2:$D$4955,$D311),"")</f>
        <v>137.07068755555557</v>
      </c>
      <c r="P311" s="23">
        <f>IF(ISNUMBER(AVERAGEIFS(ObservedSpeciesData!P$2:P$4955,ObservedSpeciesData!$A$2:$A$4955,$A311,ObservedSpeciesData!$C$2:$C$4955,$C311,ObservedSpeciesData!$D$2:$D$4955,$D311)),AVERAGEIFS(ObservedSpeciesData!P$2:P$4955,ObservedSpeciesData!$A$2:$A$4955,$A311,ObservedSpeciesData!$C$2:$C$4955,$C311,ObservedSpeciesData!$D$2:$D$4955,$D311),"")</f>
        <v>236.51665777777779</v>
      </c>
      <c r="Q311" s="23"/>
      <c r="R311" s="25" t="str">
        <f>IF(ISNUMBER(AVERAGEIFS(ObservedSpeciesData!R$2:R$4955,ObservedSpeciesData!$A$2:$A$4955,$A311,ObservedSpeciesData!$D$2:$D$4955,$D311)),AVERAGEIFS(ObservedSpeciesData!R$2:R$4955,ObservedSpeciesData!$A$2:$A$4955,$A311,ObservedSpeciesData!$D$2:$D$4955,$D311),"")</f>
        <v/>
      </c>
      <c r="S311" s="25" t="str">
        <f>IF(ISNUMBER(AVERAGEIFS(ObservedSpeciesData!S$2:S$4955,ObservedSpeciesData!$A$2:$A$4955,$A311,ObservedSpeciesData!$D$2:$D$4955,$D311)),AVERAGEIFS(ObservedSpeciesData!S$2:S$4955,ObservedSpeciesData!$A$2:$A$4955,$A311,ObservedSpeciesData!$D$2:$D$4955,$D311),"")</f>
        <v/>
      </c>
      <c r="T311" s="23" t="str">
        <f>IF(ISNUMBER(AVERAGEIFS(ObservedSpeciesData!T$2:T$4955,ObservedSpeciesData!$A$2:$A$4955,$A311,ObservedSpeciesData!$D$2:$D$4955,$D311)),AVERAGEIFS(ObservedSpeciesData!T$2:T$4955,ObservedSpeciesData!$A$2:$A$4955,$A311,ObservedSpeciesData!$D$2:$D$4955,$D311),"")</f>
        <v/>
      </c>
      <c r="U311" s="24" t="str">
        <f>IF(ISNUMBER(AVERAGEIFS(ObservedSpeciesData!U$2:U$4955,ObservedSpeciesData!$A$2:$A$4955,$A311,ObservedSpeciesData!$C$2:$C$4955,$C311,ObservedSpeciesData!$D$2:$D$4955,$D311)),AVERAGEIFS(ObservedSpeciesData!U$2:U$4955,ObservedSpeciesData!$A$2:$A$4955,$A311,ObservedSpeciesData!$C$2:$C$4955,$C311,ObservedSpeciesData!$D$2:$D$4955,$D311),"")</f>
        <v/>
      </c>
      <c r="V311" s="23" t="str">
        <f>IF(ISNUMBER(AVERAGEIFS(ObservedSpeciesData!V$2:V$4955,ObservedSpeciesData!$A$2:$A$4955,$A311,ObservedSpeciesData!$D$2:$D$4955,$D311)),AVERAGEIFS(ObservedSpeciesData!V$2:V$4955,ObservedSpeciesData!$A$2:$A$4955,$A311,ObservedSpeciesData!$D$2:$D$4955,$D311),"")</f>
        <v/>
      </c>
      <c r="W311" s="23" t="str">
        <f>IF(ISNUMBER(AVERAGEIFS(ObservedSpeciesData!W$2:W$4955,ObservedSpeciesData!$A$2:$A$4955,$A311,ObservedSpeciesData!$D$2:$D$4955,$D311)),AVERAGEIFS(ObservedSpeciesData!W$2:W$4955,ObservedSpeciesData!$A$2:$A$4955,$A311,ObservedSpeciesData!$D$2:$D$4955,$D311),"")</f>
        <v/>
      </c>
      <c r="X311" s="23" t="str">
        <f>IF(ISNUMBER(AVERAGEIFS(ObservedSpeciesData!X$2:X$4955,ObservedSpeciesData!$A$2:$A$4955,$A311,ObservedSpeciesData!$D$2:$D$4955,$D311)),AVERAGEIFS(ObservedSpeciesData!X$2:X$4955,ObservedSpeciesData!$A$2:$A$4955,$A311,ObservedSpeciesData!$D$2:$D$4955,$D311),"")</f>
        <v/>
      </c>
      <c r="Y311" s="23" t="str">
        <f>IF(ISNUMBER(AVERAGEIFS(ObservedSpeciesData!Y$2:Y$4955,ObservedSpeciesData!$A$2:$A$4955,$A311,ObservedSpeciesData!$D$2:$D$4955,$D311)),AVERAGEIFS(ObservedSpeciesData!Y$2:Y$4955,ObservedSpeciesData!$A$2:$A$4955,$A311,ObservedSpeciesData!$D$2:$D$4955,$D311),"")</f>
        <v/>
      </c>
      <c r="Z311" s="23" t="str">
        <f>IF(ISNUMBER(AVERAGEIFS(ObservedSpeciesData!Z$2:Z$4955,ObservedSpeciesData!$A$2:$A$4955,$A311,ObservedSpeciesData!$D$2:$D$4955,$D311)),AVERAGEIFS(ObservedSpeciesData!Z$2:Z$4955,ObservedSpeciesData!$A$2:$A$4955,$A311,ObservedSpeciesData!$D$2:$D$4955,$D311),"")</f>
        <v/>
      </c>
      <c r="AA311" s="23" t="str">
        <f>IF(ISNUMBER(AVERAGEIFS(ObservedSpeciesData!AA$2:AA$4955,ObservedSpeciesData!$A$2:$A$4955,$A311,ObservedSpeciesData!$D$2:$D$4955,$D311)),AVERAGEIFS(ObservedSpeciesData!AA$2:AA$4955,ObservedSpeciesData!$A$2:$A$4955,$A311,ObservedSpeciesData!$D$2:$D$4955,$D311),"")</f>
        <v/>
      </c>
      <c r="AB311" s="24" t="str">
        <f>IF(ISNUMBER(AVERAGEIFS(ObservedSpeciesData!AB$2:AB$4955,ObservedSpeciesData!$A$2:$A$4955,$A311,ObservedSpeciesData!$D$2:$D$4955,$D311)),AVERAGEIFS(ObservedSpeciesData!AB$2:AB$4955,ObservedSpeciesData!$A$2:$A$4955,$A311,ObservedSpeciesData!$D$2:$D$4955,$D311),"")</f>
        <v/>
      </c>
      <c r="AC311" s="24" t="str">
        <f>IF(ISNUMBER(AVERAGEIFS(ObservedSpeciesData!AC$2:AC$4955,ObservedSpeciesData!$A$2:$A$4955,$A311,ObservedSpeciesData!$D$2:$D$4955,$D311)),AVERAGEIFS(ObservedSpeciesData!AC$2:AC$4955,ObservedSpeciesData!$A$2:$A$4955,$A311,ObservedSpeciesData!$D$2:$D$4955,$D311),"")</f>
        <v/>
      </c>
      <c r="AD311" s="23" t="str">
        <f>IF(ISNUMBER(AVERAGEIFS(ObservedSpeciesData!AD$2:AD$4955,ObservedSpeciesData!$A$2:$A$4955,$A311,ObservedSpeciesData!$D$2:$D$4955,$D311)),AVERAGEIFS(ObservedSpeciesData!AD$2:AD$4955,ObservedSpeciesData!$A$2:$A$4955,$A311,ObservedSpeciesData!$D$2:$D$4955,$D311),"")</f>
        <v/>
      </c>
      <c r="AE311" s="24" t="str">
        <f>IF(ISNUMBER(AVERAGEIFS(ObservedSpeciesData!AE$2:AE$4955,ObservedSpeciesData!$A$2:$A$4955,$A311,ObservedSpeciesData!$D$2:$D$4955,$D311)),AVERAGEIFS(ObservedSpeciesData!AE$2:AE$4955,ObservedSpeciesData!$A$2:$A$4955,$A311,ObservedSpeciesData!$D$2:$D$4955,$D311),"")</f>
        <v/>
      </c>
      <c r="AF311" s="23"/>
      <c r="AG311" s="24"/>
      <c r="AH311" s="23" t="str">
        <f>IF(ISNUMBER(AVERAGEIFS(ObservedSpeciesData!AH$2:AH$4955,ObservedSpeciesData!$A$2:$A$4955,$A311,ObservedSpeciesData!$D$2:$D$4955,$D311)),AVERAGEIFS(ObservedSpeciesData!AH$2:AH$4955,ObservedSpeciesData!$A$2:$A$4955,$A311,ObservedSpeciesData!$D$2:$D$4955,$D311),"")</f>
        <v/>
      </c>
      <c r="AI311" s="23" t="str">
        <f>IF(ISNUMBER(AVERAGEIFS(ObservedSpeciesData!AI$2:AI$4955,ObservedSpeciesData!$A$2:$A$4955,$A311,ObservedSpeciesData!$C$2:$C$4955,$C311,ObservedSpeciesData!$D$2:$D$4955,$D311)),AVERAGEIFS(ObservedSpeciesData!AI$2:AI$4955,ObservedSpeciesData!$A$2:$A$4955,$A311,ObservedSpeciesData!$C$2:$C$4955,$C311,ObservedSpeciesData!$D$2:$D$4955,$D311),"")</f>
        <v/>
      </c>
      <c r="AJ311" s="2">
        <f>COUNTIFS(ObservedSpeciesData!$A$2:$A$828,$A311,ObservedSpeciesData!$D$2:$D$828,$D311)</f>
        <v>0</v>
      </c>
      <c r="AK311" s="2">
        <f t="shared" si="4"/>
        <v>3</v>
      </c>
    </row>
    <row r="312" spans="1:37" x14ac:dyDescent="0.25">
      <c r="A312" s="14" t="s">
        <v>108</v>
      </c>
      <c r="B312" t="s">
        <v>80</v>
      </c>
      <c r="C312" t="s">
        <v>106</v>
      </c>
      <c r="D312" s="13">
        <v>42291</v>
      </c>
      <c r="E312">
        <v>1</v>
      </c>
      <c r="F312">
        <v>350</v>
      </c>
      <c r="G312" s="2" t="s">
        <v>87</v>
      </c>
      <c r="H312" s="2" t="s">
        <v>11</v>
      </c>
      <c r="I312">
        <v>6</v>
      </c>
      <c r="J312" s="2" t="s">
        <v>77</v>
      </c>
      <c r="K312" s="2">
        <f>IF(ISNUMBER(AVERAGEIFS(ObservedSpeciesData!K$2:K$4955,ObservedSpeciesData!$A$2:$A$4955,$A312,ObservedSpeciesData!$D$2:$D$4955,$D312)),AVERAGEIFS(ObservedSpeciesData!K$2:K$4955,ObservedSpeciesData!$A$2:$A$4955,$A312,ObservedSpeciesData!$D$2:$D$4955,$D312),"")</f>
        <v>262.5</v>
      </c>
      <c r="L312" s="26" t="str">
        <f>IF(ISNUMBER(AVERAGEIFS(ObservedSpeciesData!L$2:L$4955,ObservedSpeciesData!$A$2:$A$4955,$A312,ObservedSpeciesData!$D$2:$D$4955,$D312)),AVERAGEIFS(ObservedSpeciesData!L$2:L$4955,ObservedSpeciesData!$A$2:$A$4955,$A312,ObservedSpeciesData!$D$2:$D$4955,$D312),"")</f>
        <v/>
      </c>
      <c r="M312" s="23" t="str">
        <f>IF(ISNUMBER(AVERAGEIFS(ObservedSpeciesData!M$2:M$4955,ObservedSpeciesData!$A$2:$A$4955,$A312,ObservedSpeciesData!$D$2:$D$4955,$D312)),AVERAGEIFS(ObservedSpeciesData!M$2:M$4955,ObservedSpeciesData!$A$2:$A$4955,$A312,ObservedSpeciesData!$D$2:$D$4955,$D312),"")</f>
        <v/>
      </c>
      <c r="N312" s="23">
        <f>IF(ISNUMBER(AVERAGEIFS(ObservedSpeciesData!N$2:N$4955,ObservedSpeciesData!$A$2:$A$4955,$A312,ObservedSpeciesData!$D$2:$D$4955,$D312)),AVERAGEIFS(ObservedSpeciesData!N$2:N$4955,ObservedSpeciesData!$A$2:$A$4955,$A312,ObservedSpeciesData!$D$2:$D$4955,$D312),"")</f>
        <v>1419.2070653333333</v>
      </c>
      <c r="O312" s="23">
        <f>IF(ISNUMBER(AVERAGEIFS(ObservedSpeciesData!O$2:O$4955,ObservedSpeciesData!$A$2:$A$4955,$A312,ObservedSpeciesData!$D$2:$D$4955,$D312)),AVERAGEIFS(ObservedSpeciesData!O$2:O$4955,ObservedSpeciesData!$A$2:$A$4955,$A312,ObservedSpeciesData!$D$2:$D$4955,$D312),"")</f>
        <v>141.92070653333334</v>
      </c>
      <c r="P312" s="23">
        <f>IF(ISNUMBER(AVERAGEIFS(ObservedSpeciesData!P$2:P$4955,ObservedSpeciesData!$A$2:$A$4955,$A312,ObservedSpeciesData!$C$2:$C$4955,$C312,ObservedSpeciesData!$D$2:$D$4955,$D312)),AVERAGEIFS(ObservedSpeciesData!P$2:P$4955,ObservedSpeciesData!$A$2:$A$4955,$A312,ObservedSpeciesData!$C$2:$C$4955,$C312,ObservedSpeciesData!$D$2:$D$4955,$D312),"")</f>
        <v>236.86499248888887</v>
      </c>
      <c r="Q312" s="23"/>
      <c r="R312" s="25" t="str">
        <f>IF(ISNUMBER(AVERAGEIFS(ObservedSpeciesData!R$2:R$4955,ObservedSpeciesData!$A$2:$A$4955,$A312,ObservedSpeciesData!$D$2:$D$4955,$D312)),AVERAGEIFS(ObservedSpeciesData!R$2:R$4955,ObservedSpeciesData!$A$2:$A$4955,$A312,ObservedSpeciesData!$D$2:$D$4955,$D312),"")</f>
        <v/>
      </c>
      <c r="S312" s="25" t="str">
        <f>IF(ISNUMBER(AVERAGEIFS(ObservedSpeciesData!S$2:S$4955,ObservedSpeciesData!$A$2:$A$4955,$A312,ObservedSpeciesData!$D$2:$D$4955,$D312)),AVERAGEIFS(ObservedSpeciesData!S$2:S$4955,ObservedSpeciesData!$A$2:$A$4955,$A312,ObservedSpeciesData!$D$2:$D$4955,$D312),"")</f>
        <v/>
      </c>
      <c r="T312" s="23" t="str">
        <f>IF(ISNUMBER(AVERAGEIFS(ObservedSpeciesData!T$2:T$4955,ObservedSpeciesData!$A$2:$A$4955,$A312,ObservedSpeciesData!$D$2:$D$4955,$D312)),AVERAGEIFS(ObservedSpeciesData!T$2:T$4955,ObservedSpeciesData!$A$2:$A$4955,$A312,ObservedSpeciesData!$D$2:$D$4955,$D312),"")</f>
        <v/>
      </c>
      <c r="U312" s="24" t="str">
        <f>IF(ISNUMBER(AVERAGEIFS(ObservedSpeciesData!U$2:U$4955,ObservedSpeciesData!$A$2:$A$4955,$A312,ObservedSpeciesData!$C$2:$C$4955,$C312,ObservedSpeciesData!$D$2:$D$4955,$D312)),AVERAGEIFS(ObservedSpeciesData!U$2:U$4955,ObservedSpeciesData!$A$2:$A$4955,$A312,ObservedSpeciesData!$C$2:$C$4955,$C312,ObservedSpeciesData!$D$2:$D$4955,$D312),"")</f>
        <v/>
      </c>
      <c r="V312" s="23" t="str">
        <f>IF(ISNUMBER(AVERAGEIFS(ObservedSpeciesData!V$2:V$4955,ObservedSpeciesData!$A$2:$A$4955,$A312,ObservedSpeciesData!$D$2:$D$4955,$D312)),AVERAGEIFS(ObservedSpeciesData!V$2:V$4955,ObservedSpeciesData!$A$2:$A$4955,$A312,ObservedSpeciesData!$D$2:$D$4955,$D312),"")</f>
        <v/>
      </c>
      <c r="W312" s="23" t="str">
        <f>IF(ISNUMBER(AVERAGEIFS(ObservedSpeciesData!W$2:W$4955,ObservedSpeciesData!$A$2:$A$4955,$A312,ObservedSpeciesData!$D$2:$D$4955,$D312)),AVERAGEIFS(ObservedSpeciesData!W$2:W$4955,ObservedSpeciesData!$A$2:$A$4955,$A312,ObservedSpeciesData!$D$2:$D$4955,$D312),"")</f>
        <v/>
      </c>
      <c r="X312" s="23" t="str">
        <f>IF(ISNUMBER(AVERAGEIFS(ObservedSpeciesData!X$2:X$4955,ObservedSpeciesData!$A$2:$A$4955,$A312,ObservedSpeciesData!$D$2:$D$4955,$D312)),AVERAGEIFS(ObservedSpeciesData!X$2:X$4955,ObservedSpeciesData!$A$2:$A$4955,$A312,ObservedSpeciesData!$D$2:$D$4955,$D312),"")</f>
        <v/>
      </c>
      <c r="Y312" s="23" t="str">
        <f>IF(ISNUMBER(AVERAGEIFS(ObservedSpeciesData!Y$2:Y$4955,ObservedSpeciesData!$A$2:$A$4955,$A312,ObservedSpeciesData!$D$2:$D$4955,$D312)),AVERAGEIFS(ObservedSpeciesData!Y$2:Y$4955,ObservedSpeciesData!$A$2:$A$4955,$A312,ObservedSpeciesData!$D$2:$D$4955,$D312),"")</f>
        <v/>
      </c>
      <c r="Z312" s="23" t="str">
        <f>IF(ISNUMBER(AVERAGEIFS(ObservedSpeciesData!Z$2:Z$4955,ObservedSpeciesData!$A$2:$A$4955,$A312,ObservedSpeciesData!$D$2:$D$4955,$D312)),AVERAGEIFS(ObservedSpeciesData!Z$2:Z$4955,ObservedSpeciesData!$A$2:$A$4955,$A312,ObservedSpeciesData!$D$2:$D$4955,$D312),"")</f>
        <v/>
      </c>
      <c r="AA312" s="23" t="str">
        <f>IF(ISNUMBER(AVERAGEIFS(ObservedSpeciesData!AA$2:AA$4955,ObservedSpeciesData!$A$2:$A$4955,$A312,ObservedSpeciesData!$D$2:$D$4955,$D312)),AVERAGEIFS(ObservedSpeciesData!AA$2:AA$4955,ObservedSpeciesData!$A$2:$A$4955,$A312,ObservedSpeciesData!$D$2:$D$4955,$D312),"")</f>
        <v/>
      </c>
      <c r="AB312" s="24" t="str">
        <f>IF(ISNUMBER(AVERAGEIFS(ObservedSpeciesData!AB$2:AB$4955,ObservedSpeciesData!$A$2:$A$4955,$A312,ObservedSpeciesData!$D$2:$D$4955,$D312)),AVERAGEIFS(ObservedSpeciesData!AB$2:AB$4955,ObservedSpeciesData!$A$2:$A$4955,$A312,ObservedSpeciesData!$D$2:$D$4955,$D312),"")</f>
        <v/>
      </c>
      <c r="AC312" s="24" t="str">
        <f>IF(ISNUMBER(AVERAGEIFS(ObservedSpeciesData!AC$2:AC$4955,ObservedSpeciesData!$A$2:$A$4955,$A312,ObservedSpeciesData!$D$2:$D$4955,$D312)),AVERAGEIFS(ObservedSpeciesData!AC$2:AC$4955,ObservedSpeciesData!$A$2:$A$4955,$A312,ObservedSpeciesData!$D$2:$D$4955,$D312),"")</f>
        <v/>
      </c>
      <c r="AD312" s="23" t="str">
        <f>IF(ISNUMBER(AVERAGEIFS(ObservedSpeciesData!AD$2:AD$4955,ObservedSpeciesData!$A$2:$A$4955,$A312,ObservedSpeciesData!$D$2:$D$4955,$D312)),AVERAGEIFS(ObservedSpeciesData!AD$2:AD$4955,ObservedSpeciesData!$A$2:$A$4955,$A312,ObservedSpeciesData!$D$2:$D$4955,$D312),"")</f>
        <v/>
      </c>
      <c r="AE312" s="24" t="str">
        <f>IF(ISNUMBER(AVERAGEIFS(ObservedSpeciesData!AE$2:AE$4955,ObservedSpeciesData!$A$2:$A$4955,$A312,ObservedSpeciesData!$D$2:$D$4955,$D312)),AVERAGEIFS(ObservedSpeciesData!AE$2:AE$4955,ObservedSpeciesData!$A$2:$A$4955,$A312,ObservedSpeciesData!$D$2:$D$4955,$D312),"")</f>
        <v/>
      </c>
      <c r="AF312" s="23"/>
      <c r="AG312" s="24"/>
      <c r="AH312" s="23" t="str">
        <f>IF(ISNUMBER(AVERAGEIFS(ObservedSpeciesData!AH$2:AH$4955,ObservedSpeciesData!$A$2:$A$4955,$A312,ObservedSpeciesData!$D$2:$D$4955,$D312)),AVERAGEIFS(ObservedSpeciesData!AH$2:AH$4955,ObservedSpeciesData!$A$2:$A$4955,$A312,ObservedSpeciesData!$D$2:$D$4955,$D312),"")</f>
        <v/>
      </c>
      <c r="AI312" s="23" t="str">
        <f>IF(ISNUMBER(AVERAGEIFS(ObservedSpeciesData!AI$2:AI$4955,ObservedSpeciesData!$A$2:$A$4955,$A312,ObservedSpeciesData!$C$2:$C$4955,$C312,ObservedSpeciesData!$D$2:$D$4955,$D312)),AVERAGEIFS(ObservedSpeciesData!AI$2:AI$4955,ObservedSpeciesData!$A$2:$A$4955,$A312,ObservedSpeciesData!$C$2:$C$4955,$C312,ObservedSpeciesData!$D$2:$D$4955,$D312),"")</f>
        <v/>
      </c>
      <c r="AJ312" s="2">
        <f>COUNTIFS(ObservedSpeciesData!$A$2:$A$828,$A312,ObservedSpeciesData!$D$2:$D$828,$D312)</f>
        <v>0</v>
      </c>
      <c r="AK312" s="2">
        <f t="shared" si="4"/>
        <v>3</v>
      </c>
    </row>
    <row r="313" spans="1:37" x14ac:dyDescent="0.25">
      <c r="A313" s="14" t="s">
        <v>107</v>
      </c>
      <c r="B313" t="s">
        <v>80</v>
      </c>
      <c r="C313" t="s">
        <v>106</v>
      </c>
      <c r="D313" s="13">
        <v>42291</v>
      </c>
      <c r="E313">
        <v>1</v>
      </c>
      <c r="F313">
        <v>500</v>
      </c>
      <c r="G313" s="2" t="s">
        <v>87</v>
      </c>
      <c r="H313" s="2" t="s">
        <v>11</v>
      </c>
      <c r="I313">
        <v>6</v>
      </c>
      <c r="J313" s="2" t="s">
        <v>77</v>
      </c>
      <c r="K313" s="2">
        <f>IF(ISNUMBER(AVERAGEIFS(ObservedSpeciesData!K$2:K$4955,ObservedSpeciesData!$A$2:$A$4955,$A313,ObservedSpeciesData!$D$2:$D$4955,$D313)),AVERAGEIFS(ObservedSpeciesData!K$2:K$4955,ObservedSpeciesData!$A$2:$A$4955,$A313,ObservedSpeciesData!$D$2:$D$4955,$D313),"")</f>
        <v>375</v>
      </c>
      <c r="L313" s="26" t="str">
        <f>IF(ISNUMBER(AVERAGEIFS(ObservedSpeciesData!L$2:L$4955,ObservedSpeciesData!$A$2:$A$4955,$A313,ObservedSpeciesData!$D$2:$D$4955,$D313)),AVERAGEIFS(ObservedSpeciesData!L$2:L$4955,ObservedSpeciesData!$A$2:$A$4955,$A313,ObservedSpeciesData!$D$2:$D$4955,$D313),"")</f>
        <v/>
      </c>
      <c r="M313" s="23" t="str">
        <f>IF(ISNUMBER(AVERAGEIFS(ObservedSpeciesData!M$2:M$4955,ObservedSpeciesData!$A$2:$A$4955,$A313,ObservedSpeciesData!$D$2:$D$4955,$D313)),AVERAGEIFS(ObservedSpeciesData!M$2:M$4955,ObservedSpeciesData!$A$2:$A$4955,$A313,ObservedSpeciesData!$D$2:$D$4955,$D313),"")</f>
        <v/>
      </c>
      <c r="N313" s="23">
        <f>IF(ISNUMBER(AVERAGEIFS(ObservedSpeciesData!N$2:N$4955,ObservedSpeciesData!$A$2:$A$4955,$A313,ObservedSpeciesData!$D$2:$D$4955,$D313)),AVERAGEIFS(ObservedSpeciesData!N$2:N$4955,ObservedSpeciesData!$A$2:$A$4955,$A313,ObservedSpeciesData!$D$2:$D$4955,$D313),"")</f>
        <v>1477.7218080000002</v>
      </c>
      <c r="O313" s="23">
        <f>IF(ISNUMBER(AVERAGEIFS(ObservedSpeciesData!O$2:O$4955,ObservedSpeciesData!$A$2:$A$4955,$A313,ObservedSpeciesData!$D$2:$D$4955,$D313)),AVERAGEIFS(ObservedSpeciesData!O$2:O$4955,ObservedSpeciesData!$A$2:$A$4955,$A313,ObservedSpeciesData!$D$2:$D$4955,$D313),"")</f>
        <v>147.7721808</v>
      </c>
      <c r="P313" s="23">
        <f>IF(ISNUMBER(AVERAGEIFS(ObservedSpeciesData!P$2:P$4955,ObservedSpeciesData!$A$2:$A$4955,$A313,ObservedSpeciesData!$C$2:$C$4955,$C313,ObservedSpeciesData!$D$2:$D$4955,$D313)),AVERAGEIFS(ObservedSpeciesData!P$2:P$4955,ObservedSpeciesData!$A$2:$A$4955,$A313,ObservedSpeciesData!$C$2:$C$4955,$C313,ObservedSpeciesData!$D$2:$D$4955,$D313),"")</f>
        <v>245.93316253333333</v>
      </c>
      <c r="Q313" s="23"/>
      <c r="R313" s="25" t="str">
        <f>IF(ISNUMBER(AVERAGEIFS(ObservedSpeciesData!R$2:R$4955,ObservedSpeciesData!$A$2:$A$4955,$A313,ObservedSpeciesData!$D$2:$D$4955,$D313)),AVERAGEIFS(ObservedSpeciesData!R$2:R$4955,ObservedSpeciesData!$A$2:$A$4955,$A313,ObservedSpeciesData!$D$2:$D$4955,$D313),"")</f>
        <v/>
      </c>
      <c r="S313" s="25" t="str">
        <f>IF(ISNUMBER(AVERAGEIFS(ObservedSpeciesData!S$2:S$4955,ObservedSpeciesData!$A$2:$A$4955,$A313,ObservedSpeciesData!$D$2:$D$4955,$D313)),AVERAGEIFS(ObservedSpeciesData!S$2:S$4955,ObservedSpeciesData!$A$2:$A$4955,$A313,ObservedSpeciesData!$D$2:$D$4955,$D313),"")</f>
        <v/>
      </c>
      <c r="T313" s="23" t="str">
        <f>IF(ISNUMBER(AVERAGEIFS(ObservedSpeciesData!T$2:T$4955,ObservedSpeciesData!$A$2:$A$4955,$A313,ObservedSpeciesData!$D$2:$D$4955,$D313)),AVERAGEIFS(ObservedSpeciesData!T$2:T$4955,ObservedSpeciesData!$A$2:$A$4955,$A313,ObservedSpeciesData!$D$2:$D$4955,$D313),"")</f>
        <v/>
      </c>
      <c r="U313" s="24" t="str">
        <f>IF(ISNUMBER(AVERAGEIFS(ObservedSpeciesData!U$2:U$4955,ObservedSpeciesData!$A$2:$A$4955,$A313,ObservedSpeciesData!$C$2:$C$4955,$C313,ObservedSpeciesData!$D$2:$D$4955,$D313)),AVERAGEIFS(ObservedSpeciesData!U$2:U$4955,ObservedSpeciesData!$A$2:$A$4955,$A313,ObservedSpeciesData!$C$2:$C$4955,$C313,ObservedSpeciesData!$D$2:$D$4955,$D313),"")</f>
        <v/>
      </c>
      <c r="V313" s="23" t="str">
        <f>IF(ISNUMBER(AVERAGEIFS(ObservedSpeciesData!V$2:V$4955,ObservedSpeciesData!$A$2:$A$4955,$A313,ObservedSpeciesData!$D$2:$D$4955,$D313)),AVERAGEIFS(ObservedSpeciesData!V$2:V$4955,ObservedSpeciesData!$A$2:$A$4955,$A313,ObservedSpeciesData!$D$2:$D$4955,$D313),"")</f>
        <v/>
      </c>
      <c r="W313" s="23" t="str">
        <f>IF(ISNUMBER(AVERAGEIFS(ObservedSpeciesData!W$2:W$4955,ObservedSpeciesData!$A$2:$A$4955,$A313,ObservedSpeciesData!$D$2:$D$4955,$D313)),AVERAGEIFS(ObservedSpeciesData!W$2:W$4955,ObservedSpeciesData!$A$2:$A$4955,$A313,ObservedSpeciesData!$D$2:$D$4955,$D313),"")</f>
        <v/>
      </c>
      <c r="X313" s="23" t="str">
        <f>IF(ISNUMBER(AVERAGEIFS(ObservedSpeciesData!X$2:X$4955,ObservedSpeciesData!$A$2:$A$4955,$A313,ObservedSpeciesData!$D$2:$D$4955,$D313)),AVERAGEIFS(ObservedSpeciesData!X$2:X$4955,ObservedSpeciesData!$A$2:$A$4955,$A313,ObservedSpeciesData!$D$2:$D$4955,$D313),"")</f>
        <v/>
      </c>
      <c r="Y313" s="23" t="str">
        <f>IF(ISNUMBER(AVERAGEIFS(ObservedSpeciesData!Y$2:Y$4955,ObservedSpeciesData!$A$2:$A$4955,$A313,ObservedSpeciesData!$D$2:$D$4955,$D313)),AVERAGEIFS(ObservedSpeciesData!Y$2:Y$4955,ObservedSpeciesData!$A$2:$A$4955,$A313,ObservedSpeciesData!$D$2:$D$4955,$D313),"")</f>
        <v/>
      </c>
      <c r="Z313" s="23" t="str">
        <f>IF(ISNUMBER(AVERAGEIFS(ObservedSpeciesData!Z$2:Z$4955,ObservedSpeciesData!$A$2:$A$4955,$A313,ObservedSpeciesData!$D$2:$D$4955,$D313)),AVERAGEIFS(ObservedSpeciesData!Z$2:Z$4955,ObservedSpeciesData!$A$2:$A$4955,$A313,ObservedSpeciesData!$D$2:$D$4955,$D313),"")</f>
        <v/>
      </c>
      <c r="AA313" s="23" t="str">
        <f>IF(ISNUMBER(AVERAGEIFS(ObservedSpeciesData!AA$2:AA$4955,ObservedSpeciesData!$A$2:$A$4955,$A313,ObservedSpeciesData!$D$2:$D$4955,$D313)),AVERAGEIFS(ObservedSpeciesData!AA$2:AA$4955,ObservedSpeciesData!$A$2:$A$4955,$A313,ObservedSpeciesData!$D$2:$D$4955,$D313),"")</f>
        <v/>
      </c>
      <c r="AB313" s="24" t="str">
        <f>IF(ISNUMBER(AVERAGEIFS(ObservedSpeciesData!AB$2:AB$4955,ObservedSpeciesData!$A$2:$A$4955,$A313,ObservedSpeciesData!$D$2:$D$4955,$D313)),AVERAGEIFS(ObservedSpeciesData!AB$2:AB$4955,ObservedSpeciesData!$A$2:$A$4955,$A313,ObservedSpeciesData!$D$2:$D$4955,$D313),"")</f>
        <v/>
      </c>
      <c r="AC313" s="24" t="str">
        <f>IF(ISNUMBER(AVERAGEIFS(ObservedSpeciesData!AC$2:AC$4955,ObservedSpeciesData!$A$2:$A$4955,$A313,ObservedSpeciesData!$D$2:$D$4955,$D313)),AVERAGEIFS(ObservedSpeciesData!AC$2:AC$4955,ObservedSpeciesData!$A$2:$A$4955,$A313,ObservedSpeciesData!$D$2:$D$4955,$D313),"")</f>
        <v/>
      </c>
      <c r="AD313" s="23" t="str">
        <f>IF(ISNUMBER(AVERAGEIFS(ObservedSpeciesData!AD$2:AD$4955,ObservedSpeciesData!$A$2:$A$4955,$A313,ObservedSpeciesData!$D$2:$D$4955,$D313)),AVERAGEIFS(ObservedSpeciesData!AD$2:AD$4955,ObservedSpeciesData!$A$2:$A$4955,$A313,ObservedSpeciesData!$D$2:$D$4955,$D313),"")</f>
        <v/>
      </c>
      <c r="AE313" s="24" t="str">
        <f>IF(ISNUMBER(AVERAGEIFS(ObservedSpeciesData!AE$2:AE$4955,ObservedSpeciesData!$A$2:$A$4955,$A313,ObservedSpeciesData!$D$2:$D$4955,$D313)),AVERAGEIFS(ObservedSpeciesData!AE$2:AE$4955,ObservedSpeciesData!$A$2:$A$4955,$A313,ObservedSpeciesData!$D$2:$D$4955,$D313),"")</f>
        <v/>
      </c>
      <c r="AF313" s="23"/>
      <c r="AG313" s="24"/>
      <c r="AH313" s="23" t="str">
        <f>IF(ISNUMBER(AVERAGEIFS(ObservedSpeciesData!AH$2:AH$4955,ObservedSpeciesData!$A$2:$A$4955,$A313,ObservedSpeciesData!$D$2:$D$4955,$D313)),AVERAGEIFS(ObservedSpeciesData!AH$2:AH$4955,ObservedSpeciesData!$A$2:$A$4955,$A313,ObservedSpeciesData!$D$2:$D$4955,$D313),"")</f>
        <v/>
      </c>
      <c r="AI313" s="23" t="str">
        <f>IF(ISNUMBER(AVERAGEIFS(ObservedSpeciesData!AI$2:AI$4955,ObservedSpeciesData!$A$2:$A$4955,$A313,ObservedSpeciesData!$C$2:$C$4955,$C313,ObservedSpeciesData!$D$2:$D$4955,$D313)),AVERAGEIFS(ObservedSpeciesData!AI$2:AI$4955,ObservedSpeciesData!$A$2:$A$4955,$A313,ObservedSpeciesData!$C$2:$C$4955,$C313,ObservedSpeciesData!$D$2:$D$4955,$D313),"")</f>
        <v/>
      </c>
      <c r="AJ313" s="2">
        <f>COUNTIFS(ObservedSpeciesData!$A$2:$A$828,$A313,ObservedSpeciesData!$D$2:$D$828,$D313)</f>
        <v>0</v>
      </c>
      <c r="AK313" s="2">
        <f t="shared" si="4"/>
        <v>3</v>
      </c>
    </row>
    <row r="314" spans="1:37" x14ac:dyDescent="0.25">
      <c r="A314" s="14" t="s">
        <v>112</v>
      </c>
      <c r="B314" t="s">
        <v>80</v>
      </c>
      <c r="C314" t="s">
        <v>106</v>
      </c>
      <c r="D314" s="13">
        <v>42300</v>
      </c>
      <c r="E314">
        <v>1</v>
      </c>
      <c r="F314">
        <v>0</v>
      </c>
      <c r="G314" s="2" t="s">
        <v>87</v>
      </c>
      <c r="H314" s="2" t="s">
        <v>11</v>
      </c>
      <c r="I314">
        <v>7</v>
      </c>
      <c r="J314" s="2" t="s">
        <v>88</v>
      </c>
      <c r="K314" s="2">
        <f>IF(ISNUMBER(AVERAGEIFS(ObservedSpeciesData!K$2:K$4955,ObservedSpeciesData!$A$2:$A$4955,$A314,ObservedSpeciesData!$D$2:$D$4955,$D314)),AVERAGEIFS(ObservedSpeciesData!K$2:K$4955,ObservedSpeciesData!$A$2:$A$4955,$A314,ObservedSpeciesData!$D$2:$D$4955,$D314),"")</f>
        <v>0</v>
      </c>
      <c r="L314" s="26">
        <f>IF(ISNUMBER(AVERAGEIFS(ObservedSpeciesData!L$2:L$4955,ObservedSpeciesData!$A$2:$A$4955,$A314,ObservedSpeciesData!$D$2:$D$4955,$D314)),AVERAGEIFS(ObservedSpeciesData!L$2:L$4955,ObservedSpeciesData!$A$2:$A$4955,$A314,ObservedSpeciesData!$D$2:$D$4955,$D314),"")</f>
        <v>1701</v>
      </c>
      <c r="M314" s="23">
        <f>IF(ISNUMBER(AVERAGEIFS(ObservedSpeciesData!M$2:M$4955,ObservedSpeciesData!$A$2:$A$4955,$A314,ObservedSpeciesData!$D$2:$D$4955,$D314)),AVERAGEIFS(ObservedSpeciesData!M$2:M$4955,ObservedSpeciesData!$A$2:$A$4955,$A314,ObservedSpeciesData!$D$2:$D$4955,$D314),"")</f>
        <v>170.10000000000002</v>
      </c>
      <c r="N314" s="23" t="str">
        <f>IF(ISNUMBER(AVERAGEIFS(ObservedSpeciesData!N$2:N$4955,ObservedSpeciesData!$A$2:$A$4955,$A314,ObservedSpeciesData!$D$2:$D$4955,$D314)),AVERAGEIFS(ObservedSpeciesData!N$2:N$4955,ObservedSpeciesData!$A$2:$A$4955,$A314,ObservedSpeciesData!$D$2:$D$4955,$D314),"")</f>
        <v/>
      </c>
      <c r="O314" s="23" t="str">
        <f>IF(ISNUMBER(AVERAGEIFS(ObservedSpeciesData!O$2:O$4955,ObservedSpeciesData!$A$2:$A$4955,$A314,ObservedSpeciesData!$D$2:$D$4955,$D314)),AVERAGEIFS(ObservedSpeciesData!O$2:O$4955,ObservedSpeciesData!$A$2:$A$4955,$A314,ObservedSpeciesData!$D$2:$D$4955,$D314),"")</f>
        <v/>
      </c>
      <c r="P314" s="23" t="str">
        <f>IF(ISNUMBER(AVERAGEIFS(ObservedSpeciesData!P$2:P$4955,ObservedSpeciesData!$A$2:$A$4955,$A314,ObservedSpeciesData!$C$2:$C$4955,$C314,ObservedSpeciesData!$D$2:$D$4955,$D314)),AVERAGEIFS(ObservedSpeciesData!P$2:P$4955,ObservedSpeciesData!$A$2:$A$4955,$A314,ObservedSpeciesData!$C$2:$C$4955,$C314,ObservedSpeciesData!$D$2:$D$4955,$D314),"")</f>
        <v/>
      </c>
      <c r="Q314" s="23"/>
      <c r="R314" s="25" t="str">
        <f>IF(ISNUMBER(AVERAGEIFS(ObservedSpeciesData!R$2:R$4955,ObservedSpeciesData!$A$2:$A$4955,$A314,ObservedSpeciesData!$D$2:$D$4955,$D314)),AVERAGEIFS(ObservedSpeciesData!R$2:R$4955,ObservedSpeciesData!$A$2:$A$4955,$A314,ObservedSpeciesData!$D$2:$D$4955,$D314),"")</f>
        <v/>
      </c>
      <c r="S314" s="25" t="str">
        <f>IF(ISNUMBER(AVERAGEIFS(ObservedSpeciesData!S$2:S$4955,ObservedSpeciesData!$A$2:$A$4955,$A314,ObservedSpeciesData!$D$2:$D$4955,$D314)),AVERAGEIFS(ObservedSpeciesData!S$2:S$4955,ObservedSpeciesData!$A$2:$A$4955,$A314,ObservedSpeciesData!$D$2:$D$4955,$D314),"")</f>
        <v/>
      </c>
      <c r="T314" s="23" t="str">
        <f>IF(ISNUMBER(AVERAGEIFS(ObservedSpeciesData!T$2:T$4955,ObservedSpeciesData!$A$2:$A$4955,$A314,ObservedSpeciesData!$D$2:$D$4955,$D314)),AVERAGEIFS(ObservedSpeciesData!T$2:T$4955,ObservedSpeciesData!$A$2:$A$4955,$A314,ObservedSpeciesData!$D$2:$D$4955,$D314),"")</f>
        <v/>
      </c>
      <c r="U314" s="24" t="str">
        <f>IF(ISNUMBER(AVERAGEIFS(ObservedSpeciesData!U$2:U$4955,ObservedSpeciesData!$A$2:$A$4955,$A314,ObservedSpeciesData!$C$2:$C$4955,$C314,ObservedSpeciesData!$D$2:$D$4955,$D314)),AVERAGEIFS(ObservedSpeciesData!U$2:U$4955,ObservedSpeciesData!$A$2:$A$4955,$A314,ObservedSpeciesData!$C$2:$C$4955,$C314,ObservedSpeciesData!$D$2:$D$4955,$D314),"")</f>
        <v/>
      </c>
      <c r="V314" s="23" t="str">
        <f>IF(ISNUMBER(AVERAGEIFS(ObservedSpeciesData!V$2:V$4955,ObservedSpeciesData!$A$2:$A$4955,$A314,ObservedSpeciesData!$D$2:$D$4955,$D314)),AVERAGEIFS(ObservedSpeciesData!V$2:V$4955,ObservedSpeciesData!$A$2:$A$4955,$A314,ObservedSpeciesData!$D$2:$D$4955,$D314),"")</f>
        <v/>
      </c>
      <c r="W314" s="23" t="str">
        <f>IF(ISNUMBER(AVERAGEIFS(ObservedSpeciesData!W$2:W$4955,ObservedSpeciesData!$A$2:$A$4955,$A314,ObservedSpeciesData!$D$2:$D$4955,$D314)),AVERAGEIFS(ObservedSpeciesData!W$2:W$4955,ObservedSpeciesData!$A$2:$A$4955,$A314,ObservedSpeciesData!$D$2:$D$4955,$D314),"")</f>
        <v/>
      </c>
      <c r="X314" s="23" t="str">
        <f>IF(ISNUMBER(AVERAGEIFS(ObservedSpeciesData!X$2:X$4955,ObservedSpeciesData!$A$2:$A$4955,$A314,ObservedSpeciesData!$D$2:$D$4955,$D314)),AVERAGEIFS(ObservedSpeciesData!X$2:X$4955,ObservedSpeciesData!$A$2:$A$4955,$A314,ObservedSpeciesData!$D$2:$D$4955,$D314),"")</f>
        <v/>
      </c>
      <c r="Y314" s="23" t="str">
        <f>IF(ISNUMBER(AVERAGEIFS(ObservedSpeciesData!Y$2:Y$4955,ObservedSpeciesData!$A$2:$A$4955,$A314,ObservedSpeciesData!$D$2:$D$4955,$D314)),AVERAGEIFS(ObservedSpeciesData!Y$2:Y$4955,ObservedSpeciesData!$A$2:$A$4955,$A314,ObservedSpeciesData!$D$2:$D$4955,$D314),"")</f>
        <v/>
      </c>
      <c r="Z314" s="23" t="str">
        <f>IF(ISNUMBER(AVERAGEIFS(ObservedSpeciesData!Z$2:Z$4955,ObservedSpeciesData!$A$2:$A$4955,$A314,ObservedSpeciesData!$D$2:$D$4955,$D314)),AVERAGEIFS(ObservedSpeciesData!Z$2:Z$4955,ObservedSpeciesData!$A$2:$A$4955,$A314,ObservedSpeciesData!$D$2:$D$4955,$D314),"")</f>
        <v/>
      </c>
      <c r="AA314" s="23" t="str">
        <f>IF(ISNUMBER(AVERAGEIFS(ObservedSpeciesData!AA$2:AA$4955,ObservedSpeciesData!$A$2:$A$4955,$A314,ObservedSpeciesData!$D$2:$D$4955,$D314)),AVERAGEIFS(ObservedSpeciesData!AA$2:AA$4955,ObservedSpeciesData!$A$2:$A$4955,$A314,ObservedSpeciesData!$D$2:$D$4955,$D314),"")</f>
        <v/>
      </c>
      <c r="AB314" s="24" t="str">
        <f>IF(ISNUMBER(AVERAGEIFS(ObservedSpeciesData!AB$2:AB$4955,ObservedSpeciesData!$A$2:$A$4955,$A314,ObservedSpeciesData!$D$2:$D$4955,$D314)),AVERAGEIFS(ObservedSpeciesData!AB$2:AB$4955,ObservedSpeciesData!$A$2:$A$4955,$A314,ObservedSpeciesData!$D$2:$D$4955,$D314),"")</f>
        <v/>
      </c>
      <c r="AC314" s="24" t="str">
        <f>IF(ISNUMBER(AVERAGEIFS(ObservedSpeciesData!AC$2:AC$4955,ObservedSpeciesData!$A$2:$A$4955,$A314,ObservedSpeciesData!$D$2:$D$4955,$D314)),AVERAGEIFS(ObservedSpeciesData!AC$2:AC$4955,ObservedSpeciesData!$A$2:$A$4955,$A314,ObservedSpeciesData!$D$2:$D$4955,$D314),"")</f>
        <v/>
      </c>
      <c r="AD314" s="23" t="str">
        <f>IF(ISNUMBER(AVERAGEIFS(ObservedSpeciesData!AD$2:AD$4955,ObservedSpeciesData!$A$2:$A$4955,$A314,ObservedSpeciesData!$D$2:$D$4955,$D314)),AVERAGEIFS(ObservedSpeciesData!AD$2:AD$4955,ObservedSpeciesData!$A$2:$A$4955,$A314,ObservedSpeciesData!$D$2:$D$4955,$D314),"")</f>
        <v/>
      </c>
      <c r="AE314" s="24" t="str">
        <f>IF(ISNUMBER(AVERAGEIFS(ObservedSpeciesData!AE$2:AE$4955,ObservedSpeciesData!$A$2:$A$4955,$A314,ObservedSpeciesData!$D$2:$D$4955,$D314)),AVERAGEIFS(ObservedSpeciesData!AE$2:AE$4955,ObservedSpeciesData!$A$2:$A$4955,$A314,ObservedSpeciesData!$D$2:$D$4955,$D314),"")</f>
        <v/>
      </c>
      <c r="AF314" s="23"/>
      <c r="AG314" s="24"/>
      <c r="AH314" s="23" t="str">
        <f>IF(ISNUMBER(AVERAGEIFS(ObservedSpeciesData!AH$2:AH$4955,ObservedSpeciesData!$A$2:$A$4955,$A314,ObservedSpeciesData!$D$2:$D$4955,$D314)),AVERAGEIFS(ObservedSpeciesData!AH$2:AH$4955,ObservedSpeciesData!$A$2:$A$4955,$A314,ObservedSpeciesData!$D$2:$D$4955,$D314),"")</f>
        <v/>
      </c>
      <c r="AI314" s="23" t="str">
        <f>IF(ISNUMBER(AVERAGEIFS(ObservedSpeciesData!AI$2:AI$4955,ObservedSpeciesData!$A$2:$A$4955,$A314,ObservedSpeciesData!$C$2:$C$4955,$C314,ObservedSpeciesData!$D$2:$D$4955,$D314)),AVERAGEIFS(ObservedSpeciesData!AI$2:AI$4955,ObservedSpeciesData!$A$2:$A$4955,$A314,ObservedSpeciesData!$C$2:$C$4955,$C314,ObservedSpeciesData!$D$2:$D$4955,$D314),"")</f>
        <v/>
      </c>
      <c r="AJ314" s="2">
        <f>COUNTIFS(ObservedSpeciesData!$A$2:$A$828,$A314,ObservedSpeciesData!$D$2:$D$828,$D314)</f>
        <v>0</v>
      </c>
      <c r="AK314" s="2">
        <f t="shared" si="4"/>
        <v>1</v>
      </c>
    </row>
    <row r="315" spans="1:37" x14ac:dyDescent="0.25">
      <c r="A315" s="14" t="s">
        <v>111</v>
      </c>
      <c r="B315" t="s">
        <v>80</v>
      </c>
      <c r="C315" t="s">
        <v>106</v>
      </c>
      <c r="D315" s="13">
        <v>42300</v>
      </c>
      <c r="E315">
        <v>1</v>
      </c>
      <c r="F315">
        <v>50</v>
      </c>
      <c r="G315" s="2" t="s">
        <v>87</v>
      </c>
      <c r="H315" s="2" t="s">
        <v>11</v>
      </c>
      <c r="I315">
        <v>7</v>
      </c>
      <c r="J315" s="2" t="s">
        <v>88</v>
      </c>
      <c r="K315" s="2">
        <f>IF(ISNUMBER(AVERAGEIFS(ObservedSpeciesData!K$2:K$4955,ObservedSpeciesData!$A$2:$A$4955,$A315,ObservedSpeciesData!$D$2:$D$4955,$D315)),AVERAGEIFS(ObservedSpeciesData!K$2:K$4955,ObservedSpeciesData!$A$2:$A$4955,$A315,ObservedSpeciesData!$D$2:$D$4955,$D315),"")</f>
        <v>37.5</v>
      </c>
      <c r="L315" s="26">
        <f>IF(ISNUMBER(AVERAGEIFS(ObservedSpeciesData!L$2:L$4955,ObservedSpeciesData!$A$2:$A$4955,$A315,ObservedSpeciesData!$D$2:$D$4955,$D315)),AVERAGEIFS(ObservedSpeciesData!L$2:L$4955,ObservedSpeciesData!$A$2:$A$4955,$A315,ObservedSpeciesData!$D$2:$D$4955,$D315),"")</f>
        <v>1739.3333333333333</v>
      </c>
      <c r="M315" s="23">
        <f>IF(ISNUMBER(AVERAGEIFS(ObservedSpeciesData!M$2:M$4955,ObservedSpeciesData!$A$2:$A$4955,$A315,ObservedSpeciesData!$D$2:$D$4955,$D315)),AVERAGEIFS(ObservedSpeciesData!M$2:M$4955,ObservedSpeciesData!$A$2:$A$4955,$A315,ObservedSpeciesData!$D$2:$D$4955,$D315),"")</f>
        <v>173.93333333333331</v>
      </c>
      <c r="N315" s="23" t="str">
        <f>IF(ISNUMBER(AVERAGEIFS(ObservedSpeciesData!N$2:N$4955,ObservedSpeciesData!$A$2:$A$4955,$A315,ObservedSpeciesData!$D$2:$D$4955,$D315)),AVERAGEIFS(ObservedSpeciesData!N$2:N$4955,ObservedSpeciesData!$A$2:$A$4955,$A315,ObservedSpeciesData!$D$2:$D$4955,$D315),"")</f>
        <v/>
      </c>
      <c r="O315" s="23" t="str">
        <f>IF(ISNUMBER(AVERAGEIFS(ObservedSpeciesData!O$2:O$4955,ObservedSpeciesData!$A$2:$A$4955,$A315,ObservedSpeciesData!$D$2:$D$4955,$D315)),AVERAGEIFS(ObservedSpeciesData!O$2:O$4955,ObservedSpeciesData!$A$2:$A$4955,$A315,ObservedSpeciesData!$D$2:$D$4955,$D315),"")</f>
        <v/>
      </c>
      <c r="P315" s="23" t="str">
        <f>IF(ISNUMBER(AVERAGEIFS(ObservedSpeciesData!P$2:P$4955,ObservedSpeciesData!$A$2:$A$4955,$A315,ObservedSpeciesData!$C$2:$C$4955,$C315,ObservedSpeciesData!$D$2:$D$4955,$D315)),AVERAGEIFS(ObservedSpeciesData!P$2:P$4955,ObservedSpeciesData!$A$2:$A$4955,$A315,ObservedSpeciesData!$C$2:$C$4955,$C315,ObservedSpeciesData!$D$2:$D$4955,$D315),"")</f>
        <v/>
      </c>
      <c r="Q315" s="23"/>
      <c r="R315" s="25" t="str">
        <f>IF(ISNUMBER(AVERAGEIFS(ObservedSpeciesData!R$2:R$4955,ObservedSpeciesData!$A$2:$A$4955,$A315,ObservedSpeciesData!$D$2:$D$4955,$D315)),AVERAGEIFS(ObservedSpeciesData!R$2:R$4955,ObservedSpeciesData!$A$2:$A$4955,$A315,ObservedSpeciesData!$D$2:$D$4955,$D315),"")</f>
        <v/>
      </c>
      <c r="S315" s="25" t="str">
        <f>IF(ISNUMBER(AVERAGEIFS(ObservedSpeciesData!S$2:S$4955,ObservedSpeciesData!$A$2:$A$4955,$A315,ObservedSpeciesData!$D$2:$D$4955,$D315)),AVERAGEIFS(ObservedSpeciesData!S$2:S$4955,ObservedSpeciesData!$A$2:$A$4955,$A315,ObservedSpeciesData!$D$2:$D$4955,$D315),"")</f>
        <v/>
      </c>
      <c r="T315" s="23" t="str">
        <f>IF(ISNUMBER(AVERAGEIFS(ObservedSpeciesData!T$2:T$4955,ObservedSpeciesData!$A$2:$A$4955,$A315,ObservedSpeciesData!$D$2:$D$4955,$D315)),AVERAGEIFS(ObservedSpeciesData!T$2:T$4955,ObservedSpeciesData!$A$2:$A$4955,$A315,ObservedSpeciesData!$D$2:$D$4955,$D315),"")</f>
        <v/>
      </c>
      <c r="U315" s="24" t="str">
        <f>IF(ISNUMBER(AVERAGEIFS(ObservedSpeciesData!U$2:U$4955,ObservedSpeciesData!$A$2:$A$4955,$A315,ObservedSpeciesData!$C$2:$C$4955,$C315,ObservedSpeciesData!$D$2:$D$4955,$D315)),AVERAGEIFS(ObservedSpeciesData!U$2:U$4955,ObservedSpeciesData!$A$2:$A$4955,$A315,ObservedSpeciesData!$C$2:$C$4955,$C315,ObservedSpeciesData!$D$2:$D$4955,$D315),"")</f>
        <v/>
      </c>
      <c r="V315" s="23" t="str">
        <f>IF(ISNUMBER(AVERAGEIFS(ObservedSpeciesData!V$2:V$4955,ObservedSpeciesData!$A$2:$A$4955,$A315,ObservedSpeciesData!$D$2:$D$4955,$D315)),AVERAGEIFS(ObservedSpeciesData!V$2:V$4955,ObservedSpeciesData!$A$2:$A$4955,$A315,ObservedSpeciesData!$D$2:$D$4955,$D315),"")</f>
        <v/>
      </c>
      <c r="W315" s="23" t="str">
        <f>IF(ISNUMBER(AVERAGEIFS(ObservedSpeciesData!W$2:W$4955,ObservedSpeciesData!$A$2:$A$4955,$A315,ObservedSpeciesData!$D$2:$D$4955,$D315)),AVERAGEIFS(ObservedSpeciesData!W$2:W$4955,ObservedSpeciesData!$A$2:$A$4955,$A315,ObservedSpeciesData!$D$2:$D$4955,$D315),"")</f>
        <v/>
      </c>
      <c r="X315" s="23" t="str">
        <f>IF(ISNUMBER(AVERAGEIFS(ObservedSpeciesData!X$2:X$4955,ObservedSpeciesData!$A$2:$A$4955,$A315,ObservedSpeciesData!$D$2:$D$4955,$D315)),AVERAGEIFS(ObservedSpeciesData!X$2:X$4955,ObservedSpeciesData!$A$2:$A$4955,$A315,ObservedSpeciesData!$D$2:$D$4955,$D315),"")</f>
        <v/>
      </c>
      <c r="Y315" s="23" t="str">
        <f>IF(ISNUMBER(AVERAGEIFS(ObservedSpeciesData!Y$2:Y$4955,ObservedSpeciesData!$A$2:$A$4955,$A315,ObservedSpeciesData!$D$2:$D$4955,$D315)),AVERAGEIFS(ObservedSpeciesData!Y$2:Y$4955,ObservedSpeciesData!$A$2:$A$4955,$A315,ObservedSpeciesData!$D$2:$D$4955,$D315),"")</f>
        <v/>
      </c>
      <c r="Z315" s="23" t="str">
        <f>IF(ISNUMBER(AVERAGEIFS(ObservedSpeciesData!Z$2:Z$4955,ObservedSpeciesData!$A$2:$A$4955,$A315,ObservedSpeciesData!$D$2:$D$4955,$D315)),AVERAGEIFS(ObservedSpeciesData!Z$2:Z$4955,ObservedSpeciesData!$A$2:$A$4955,$A315,ObservedSpeciesData!$D$2:$D$4955,$D315),"")</f>
        <v/>
      </c>
      <c r="AA315" s="23" t="str">
        <f>IF(ISNUMBER(AVERAGEIFS(ObservedSpeciesData!AA$2:AA$4955,ObservedSpeciesData!$A$2:$A$4955,$A315,ObservedSpeciesData!$D$2:$D$4955,$D315)),AVERAGEIFS(ObservedSpeciesData!AA$2:AA$4955,ObservedSpeciesData!$A$2:$A$4955,$A315,ObservedSpeciesData!$D$2:$D$4955,$D315),"")</f>
        <v/>
      </c>
      <c r="AB315" s="24" t="str">
        <f>IF(ISNUMBER(AVERAGEIFS(ObservedSpeciesData!AB$2:AB$4955,ObservedSpeciesData!$A$2:$A$4955,$A315,ObservedSpeciesData!$D$2:$D$4955,$D315)),AVERAGEIFS(ObservedSpeciesData!AB$2:AB$4955,ObservedSpeciesData!$A$2:$A$4955,$A315,ObservedSpeciesData!$D$2:$D$4955,$D315),"")</f>
        <v/>
      </c>
      <c r="AC315" s="24" t="str">
        <f>IF(ISNUMBER(AVERAGEIFS(ObservedSpeciesData!AC$2:AC$4955,ObservedSpeciesData!$A$2:$A$4955,$A315,ObservedSpeciesData!$D$2:$D$4955,$D315)),AVERAGEIFS(ObservedSpeciesData!AC$2:AC$4955,ObservedSpeciesData!$A$2:$A$4955,$A315,ObservedSpeciesData!$D$2:$D$4955,$D315),"")</f>
        <v/>
      </c>
      <c r="AD315" s="23" t="str">
        <f>IF(ISNUMBER(AVERAGEIFS(ObservedSpeciesData!AD$2:AD$4955,ObservedSpeciesData!$A$2:$A$4955,$A315,ObservedSpeciesData!$D$2:$D$4955,$D315)),AVERAGEIFS(ObservedSpeciesData!AD$2:AD$4955,ObservedSpeciesData!$A$2:$A$4955,$A315,ObservedSpeciesData!$D$2:$D$4955,$D315),"")</f>
        <v/>
      </c>
      <c r="AE315" s="24" t="str">
        <f>IF(ISNUMBER(AVERAGEIFS(ObservedSpeciesData!AE$2:AE$4955,ObservedSpeciesData!$A$2:$A$4955,$A315,ObservedSpeciesData!$D$2:$D$4955,$D315)),AVERAGEIFS(ObservedSpeciesData!AE$2:AE$4955,ObservedSpeciesData!$A$2:$A$4955,$A315,ObservedSpeciesData!$D$2:$D$4955,$D315),"")</f>
        <v/>
      </c>
      <c r="AF315" s="23"/>
      <c r="AG315" s="24"/>
      <c r="AH315" s="23" t="str">
        <f>IF(ISNUMBER(AVERAGEIFS(ObservedSpeciesData!AH$2:AH$4955,ObservedSpeciesData!$A$2:$A$4955,$A315,ObservedSpeciesData!$D$2:$D$4955,$D315)),AVERAGEIFS(ObservedSpeciesData!AH$2:AH$4955,ObservedSpeciesData!$A$2:$A$4955,$A315,ObservedSpeciesData!$D$2:$D$4955,$D315),"")</f>
        <v/>
      </c>
      <c r="AI315" s="23" t="str">
        <f>IF(ISNUMBER(AVERAGEIFS(ObservedSpeciesData!AI$2:AI$4955,ObservedSpeciesData!$A$2:$A$4955,$A315,ObservedSpeciesData!$C$2:$C$4955,$C315,ObservedSpeciesData!$D$2:$D$4955,$D315)),AVERAGEIFS(ObservedSpeciesData!AI$2:AI$4955,ObservedSpeciesData!$A$2:$A$4955,$A315,ObservedSpeciesData!$C$2:$C$4955,$C315,ObservedSpeciesData!$D$2:$D$4955,$D315),"")</f>
        <v/>
      </c>
      <c r="AJ315" s="2">
        <f>COUNTIFS(ObservedSpeciesData!$A$2:$A$828,$A315,ObservedSpeciesData!$D$2:$D$828,$D315)</f>
        <v>0</v>
      </c>
      <c r="AK315" s="2">
        <f t="shared" si="4"/>
        <v>1</v>
      </c>
    </row>
    <row r="316" spans="1:37" x14ac:dyDescent="0.25">
      <c r="A316" s="14" t="s">
        <v>110</v>
      </c>
      <c r="B316" t="s">
        <v>80</v>
      </c>
      <c r="C316" t="s">
        <v>106</v>
      </c>
      <c r="D316" s="13">
        <v>42300</v>
      </c>
      <c r="E316">
        <v>1</v>
      </c>
      <c r="F316">
        <v>100</v>
      </c>
      <c r="G316" s="2" t="s">
        <v>87</v>
      </c>
      <c r="H316" s="2" t="s">
        <v>11</v>
      </c>
      <c r="I316">
        <v>7</v>
      </c>
      <c r="J316" s="2" t="s">
        <v>88</v>
      </c>
      <c r="K316" s="2">
        <f>IF(ISNUMBER(AVERAGEIFS(ObservedSpeciesData!K$2:K$4955,ObservedSpeciesData!$A$2:$A$4955,$A316,ObservedSpeciesData!$D$2:$D$4955,$D316)),AVERAGEIFS(ObservedSpeciesData!K$2:K$4955,ObservedSpeciesData!$A$2:$A$4955,$A316,ObservedSpeciesData!$D$2:$D$4955,$D316),"")</f>
        <v>75</v>
      </c>
      <c r="L316" s="26">
        <f>IF(ISNUMBER(AVERAGEIFS(ObservedSpeciesData!L$2:L$4955,ObservedSpeciesData!$A$2:$A$4955,$A316,ObservedSpeciesData!$D$2:$D$4955,$D316)),AVERAGEIFS(ObservedSpeciesData!L$2:L$4955,ObservedSpeciesData!$A$2:$A$4955,$A316,ObservedSpeciesData!$D$2:$D$4955,$D316),"")</f>
        <v>1678</v>
      </c>
      <c r="M316" s="23">
        <f>IF(ISNUMBER(AVERAGEIFS(ObservedSpeciesData!M$2:M$4955,ObservedSpeciesData!$A$2:$A$4955,$A316,ObservedSpeciesData!$D$2:$D$4955,$D316)),AVERAGEIFS(ObservedSpeciesData!M$2:M$4955,ObservedSpeciesData!$A$2:$A$4955,$A316,ObservedSpeciesData!$D$2:$D$4955,$D316),"")</f>
        <v>167.79999999999998</v>
      </c>
      <c r="N316" s="23" t="str">
        <f>IF(ISNUMBER(AVERAGEIFS(ObservedSpeciesData!N$2:N$4955,ObservedSpeciesData!$A$2:$A$4955,$A316,ObservedSpeciesData!$D$2:$D$4955,$D316)),AVERAGEIFS(ObservedSpeciesData!N$2:N$4955,ObservedSpeciesData!$A$2:$A$4955,$A316,ObservedSpeciesData!$D$2:$D$4955,$D316),"")</f>
        <v/>
      </c>
      <c r="O316" s="23" t="str">
        <f>IF(ISNUMBER(AVERAGEIFS(ObservedSpeciesData!O$2:O$4955,ObservedSpeciesData!$A$2:$A$4955,$A316,ObservedSpeciesData!$D$2:$D$4955,$D316)),AVERAGEIFS(ObservedSpeciesData!O$2:O$4955,ObservedSpeciesData!$A$2:$A$4955,$A316,ObservedSpeciesData!$D$2:$D$4955,$D316),"")</f>
        <v/>
      </c>
      <c r="P316" s="23" t="str">
        <f>IF(ISNUMBER(AVERAGEIFS(ObservedSpeciesData!P$2:P$4955,ObservedSpeciesData!$A$2:$A$4955,$A316,ObservedSpeciesData!$C$2:$C$4955,$C316,ObservedSpeciesData!$D$2:$D$4955,$D316)),AVERAGEIFS(ObservedSpeciesData!P$2:P$4955,ObservedSpeciesData!$A$2:$A$4955,$A316,ObservedSpeciesData!$C$2:$C$4955,$C316,ObservedSpeciesData!$D$2:$D$4955,$D316),"")</f>
        <v/>
      </c>
      <c r="Q316" s="23"/>
      <c r="R316" s="25" t="str">
        <f>IF(ISNUMBER(AVERAGEIFS(ObservedSpeciesData!R$2:R$4955,ObservedSpeciesData!$A$2:$A$4955,$A316,ObservedSpeciesData!$D$2:$D$4955,$D316)),AVERAGEIFS(ObservedSpeciesData!R$2:R$4955,ObservedSpeciesData!$A$2:$A$4955,$A316,ObservedSpeciesData!$D$2:$D$4955,$D316),"")</f>
        <v/>
      </c>
      <c r="S316" s="25" t="str">
        <f>IF(ISNUMBER(AVERAGEIFS(ObservedSpeciesData!S$2:S$4955,ObservedSpeciesData!$A$2:$A$4955,$A316,ObservedSpeciesData!$D$2:$D$4955,$D316)),AVERAGEIFS(ObservedSpeciesData!S$2:S$4955,ObservedSpeciesData!$A$2:$A$4955,$A316,ObservedSpeciesData!$D$2:$D$4955,$D316),"")</f>
        <v/>
      </c>
      <c r="T316" s="23" t="str">
        <f>IF(ISNUMBER(AVERAGEIFS(ObservedSpeciesData!T$2:T$4955,ObservedSpeciesData!$A$2:$A$4955,$A316,ObservedSpeciesData!$D$2:$D$4955,$D316)),AVERAGEIFS(ObservedSpeciesData!T$2:T$4955,ObservedSpeciesData!$A$2:$A$4955,$A316,ObservedSpeciesData!$D$2:$D$4955,$D316),"")</f>
        <v/>
      </c>
      <c r="U316" s="24" t="str">
        <f>IF(ISNUMBER(AVERAGEIFS(ObservedSpeciesData!U$2:U$4955,ObservedSpeciesData!$A$2:$A$4955,$A316,ObservedSpeciesData!$C$2:$C$4955,$C316,ObservedSpeciesData!$D$2:$D$4955,$D316)),AVERAGEIFS(ObservedSpeciesData!U$2:U$4955,ObservedSpeciesData!$A$2:$A$4955,$A316,ObservedSpeciesData!$C$2:$C$4955,$C316,ObservedSpeciesData!$D$2:$D$4955,$D316),"")</f>
        <v/>
      </c>
      <c r="V316" s="23" t="str">
        <f>IF(ISNUMBER(AVERAGEIFS(ObservedSpeciesData!V$2:V$4955,ObservedSpeciesData!$A$2:$A$4955,$A316,ObservedSpeciesData!$D$2:$D$4955,$D316)),AVERAGEIFS(ObservedSpeciesData!V$2:V$4955,ObservedSpeciesData!$A$2:$A$4955,$A316,ObservedSpeciesData!$D$2:$D$4955,$D316),"")</f>
        <v/>
      </c>
      <c r="W316" s="23" t="str">
        <f>IF(ISNUMBER(AVERAGEIFS(ObservedSpeciesData!W$2:W$4955,ObservedSpeciesData!$A$2:$A$4955,$A316,ObservedSpeciesData!$D$2:$D$4955,$D316)),AVERAGEIFS(ObservedSpeciesData!W$2:W$4955,ObservedSpeciesData!$A$2:$A$4955,$A316,ObservedSpeciesData!$D$2:$D$4955,$D316),"")</f>
        <v/>
      </c>
      <c r="X316" s="23" t="str">
        <f>IF(ISNUMBER(AVERAGEIFS(ObservedSpeciesData!X$2:X$4955,ObservedSpeciesData!$A$2:$A$4955,$A316,ObservedSpeciesData!$D$2:$D$4955,$D316)),AVERAGEIFS(ObservedSpeciesData!X$2:X$4955,ObservedSpeciesData!$A$2:$A$4955,$A316,ObservedSpeciesData!$D$2:$D$4955,$D316),"")</f>
        <v/>
      </c>
      <c r="Y316" s="23" t="str">
        <f>IF(ISNUMBER(AVERAGEIFS(ObservedSpeciesData!Y$2:Y$4955,ObservedSpeciesData!$A$2:$A$4955,$A316,ObservedSpeciesData!$D$2:$D$4955,$D316)),AVERAGEIFS(ObservedSpeciesData!Y$2:Y$4955,ObservedSpeciesData!$A$2:$A$4955,$A316,ObservedSpeciesData!$D$2:$D$4955,$D316),"")</f>
        <v/>
      </c>
      <c r="Z316" s="23" t="str">
        <f>IF(ISNUMBER(AVERAGEIFS(ObservedSpeciesData!Z$2:Z$4955,ObservedSpeciesData!$A$2:$A$4955,$A316,ObservedSpeciesData!$D$2:$D$4955,$D316)),AVERAGEIFS(ObservedSpeciesData!Z$2:Z$4955,ObservedSpeciesData!$A$2:$A$4955,$A316,ObservedSpeciesData!$D$2:$D$4955,$D316),"")</f>
        <v/>
      </c>
      <c r="AA316" s="23" t="str">
        <f>IF(ISNUMBER(AVERAGEIFS(ObservedSpeciesData!AA$2:AA$4955,ObservedSpeciesData!$A$2:$A$4955,$A316,ObservedSpeciesData!$D$2:$D$4955,$D316)),AVERAGEIFS(ObservedSpeciesData!AA$2:AA$4955,ObservedSpeciesData!$A$2:$A$4955,$A316,ObservedSpeciesData!$D$2:$D$4955,$D316),"")</f>
        <v/>
      </c>
      <c r="AB316" s="24" t="str">
        <f>IF(ISNUMBER(AVERAGEIFS(ObservedSpeciesData!AB$2:AB$4955,ObservedSpeciesData!$A$2:$A$4955,$A316,ObservedSpeciesData!$D$2:$D$4955,$D316)),AVERAGEIFS(ObservedSpeciesData!AB$2:AB$4955,ObservedSpeciesData!$A$2:$A$4955,$A316,ObservedSpeciesData!$D$2:$D$4955,$D316),"")</f>
        <v/>
      </c>
      <c r="AC316" s="24" t="str">
        <f>IF(ISNUMBER(AVERAGEIFS(ObservedSpeciesData!AC$2:AC$4955,ObservedSpeciesData!$A$2:$A$4955,$A316,ObservedSpeciesData!$D$2:$D$4955,$D316)),AVERAGEIFS(ObservedSpeciesData!AC$2:AC$4955,ObservedSpeciesData!$A$2:$A$4955,$A316,ObservedSpeciesData!$D$2:$D$4955,$D316),"")</f>
        <v/>
      </c>
      <c r="AD316" s="23" t="str">
        <f>IF(ISNUMBER(AVERAGEIFS(ObservedSpeciesData!AD$2:AD$4955,ObservedSpeciesData!$A$2:$A$4955,$A316,ObservedSpeciesData!$D$2:$D$4955,$D316)),AVERAGEIFS(ObservedSpeciesData!AD$2:AD$4955,ObservedSpeciesData!$A$2:$A$4955,$A316,ObservedSpeciesData!$D$2:$D$4955,$D316),"")</f>
        <v/>
      </c>
      <c r="AE316" s="24" t="str">
        <f>IF(ISNUMBER(AVERAGEIFS(ObservedSpeciesData!AE$2:AE$4955,ObservedSpeciesData!$A$2:$A$4955,$A316,ObservedSpeciesData!$D$2:$D$4955,$D316)),AVERAGEIFS(ObservedSpeciesData!AE$2:AE$4955,ObservedSpeciesData!$A$2:$A$4955,$A316,ObservedSpeciesData!$D$2:$D$4955,$D316),"")</f>
        <v/>
      </c>
      <c r="AF316" s="23"/>
      <c r="AG316" s="24"/>
      <c r="AH316" s="23" t="str">
        <f>IF(ISNUMBER(AVERAGEIFS(ObservedSpeciesData!AH$2:AH$4955,ObservedSpeciesData!$A$2:$A$4955,$A316,ObservedSpeciesData!$D$2:$D$4955,$D316)),AVERAGEIFS(ObservedSpeciesData!AH$2:AH$4955,ObservedSpeciesData!$A$2:$A$4955,$A316,ObservedSpeciesData!$D$2:$D$4955,$D316),"")</f>
        <v/>
      </c>
      <c r="AI316" s="23" t="str">
        <f>IF(ISNUMBER(AVERAGEIFS(ObservedSpeciesData!AI$2:AI$4955,ObservedSpeciesData!$A$2:$A$4955,$A316,ObservedSpeciesData!$C$2:$C$4955,$C316,ObservedSpeciesData!$D$2:$D$4955,$D316)),AVERAGEIFS(ObservedSpeciesData!AI$2:AI$4955,ObservedSpeciesData!$A$2:$A$4955,$A316,ObservedSpeciesData!$C$2:$C$4955,$C316,ObservedSpeciesData!$D$2:$D$4955,$D316),"")</f>
        <v/>
      </c>
      <c r="AJ316" s="2">
        <f>COUNTIFS(ObservedSpeciesData!$A$2:$A$828,$A316,ObservedSpeciesData!$D$2:$D$828,$D316)</f>
        <v>0</v>
      </c>
      <c r="AK316" s="2">
        <f t="shared" si="4"/>
        <v>1</v>
      </c>
    </row>
    <row r="317" spans="1:37" x14ac:dyDescent="0.25">
      <c r="A317" s="14" t="s">
        <v>109</v>
      </c>
      <c r="B317" t="s">
        <v>80</v>
      </c>
      <c r="C317" t="s">
        <v>106</v>
      </c>
      <c r="D317" s="13">
        <v>42300</v>
      </c>
      <c r="E317">
        <v>1</v>
      </c>
      <c r="F317">
        <v>200</v>
      </c>
      <c r="G317" s="2" t="s">
        <v>87</v>
      </c>
      <c r="H317" s="2" t="s">
        <v>11</v>
      </c>
      <c r="I317">
        <v>7</v>
      </c>
      <c r="J317" s="2" t="s">
        <v>88</v>
      </c>
      <c r="K317" s="2">
        <f>IF(ISNUMBER(AVERAGEIFS(ObservedSpeciesData!K$2:K$4955,ObservedSpeciesData!$A$2:$A$4955,$A317,ObservedSpeciesData!$D$2:$D$4955,$D317)),AVERAGEIFS(ObservedSpeciesData!K$2:K$4955,ObservedSpeciesData!$A$2:$A$4955,$A317,ObservedSpeciesData!$D$2:$D$4955,$D317),"")</f>
        <v>150</v>
      </c>
      <c r="L317" s="26">
        <f>IF(ISNUMBER(AVERAGEIFS(ObservedSpeciesData!L$2:L$4955,ObservedSpeciesData!$A$2:$A$4955,$A317,ObservedSpeciesData!$D$2:$D$4955,$D317)),AVERAGEIFS(ObservedSpeciesData!L$2:L$4955,ObservedSpeciesData!$A$2:$A$4955,$A317,ObservedSpeciesData!$D$2:$D$4955,$D317),"")</f>
        <v>1647.3333333333333</v>
      </c>
      <c r="M317" s="23">
        <f>IF(ISNUMBER(AVERAGEIFS(ObservedSpeciesData!M$2:M$4955,ObservedSpeciesData!$A$2:$A$4955,$A317,ObservedSpeciesData!$D$2:$D$4955,$D317)),AVERAGEIFS(ObservedSpeciesData!M$2:M$4955,ObservedSpeciesData!$A$2:$A$4955,$A317,ObservedSpeciesData!$D$2:$D$4955,$D317),"")</f>
        <v>164.73333333333335</v>
      </c>
      <c r="N317" s="23" t="str">
        <f>IF(ISNUMBER(AVERAGEIFS(ObservedSpeciesData!N$2:N$4955,ObservedSpeciesData!$A$2:$A$4955,$A317,ObservedSpeciesData!$D$2:$D$4955,$D317)),AVERAGEIFS(ObservedSpeciesData!N$2:N$4955,ObservedSpeciesData!$A$2:$A$4955,$A317,ObservedSpeciesData!$D$2:$D$4955,$D317),"")</f>
        <v/>
      </c>
      <c r="O317" s="23" t="str">
        <f>IF(ISNUMBER(AVERAGEIFS(ObservedSpeciesData!O$2:O$4955,ObservedSpeciesData!$A$2:$A$4955,$A317,ObservedSpeciesData!$D$2:$D$4955,$D317)),AVERAGEIFS(ObservedSpeciesData!O$2:O$4955,ObservedSpeciesData!$A$2:$A$4955,$A317,ObservedSpeciesData!$D$2:$D$4955,$D317),"")</f>
        <v/>
      </c>
      <c r="P317" s="23" t="str">
        <f>IF(ISNUMBER(AVERAGEIFS(ObservedSpeciesData!P$2:P$4955,ObservedSpeciesData!$A$2:$A$4955,$A317,ObservedSpeciesData!$C$2:$C$4955,$C317,ObservedSpeciesData!$D$2:$D$4955,$D317)),AVERAGEIFS(ObservedSpeciesData!P$2:P$4955,ObservedSpeciesData!$A$2:$A$4955,$A317,ObservedSpeciesData!$C$2:$C$4955,$C317,ObservedSpeciesData!$D$2:$D$4955,$D317),"")</f>
        <v/>
      </c>
      <c r="Q317" s="23"/>
      <c r="R317" s="25" t="str">
        <f>IF(ISNUMBER(AVERAGEIFS(ObservedSpeciesData!R$2:R$4955,ObservedSpeciesData!$A$2:$A$4955,$A317,ObservedSpeciesData!$D$2:$D$4955,$D317)),AVERAGEIFS(ObservedSpeciesData!R$2:R$4955,ObservedSpeciesData!$A$2:$A$4955,$A317,ObservedSpeciesData!$D$2:$D$4955,$D317),"")</f>
        <v/>
      </c>
      <c r="S317" s="25" t="str">
        <f>IF(ISNUMBER(AVERAGEIFS(ObservedSpeciesData!S$2:S$4955,ObservedSpeciesData!$A$2:$A$4955,$A317,ObservedSpeciesData!$D$2:$D$4955,$D317)),AVERAGEIFS(ObservedSpeciesData!S$2:S$4955,ObservedSpeciesData!$A$2:$A$4955,$A317,ObservedSpeciesData!$D$2:$D$4955,$D317),"")</f>
        <v/>
      </c>
      <c r="T317" s="23" t="str">
        <f>IF(ISNUMBER(AVERAGEIFS(ObservedSpeciesData!T$2:T$4955,ObservedSpeciesData!$A$2:$A$4955,$A317,ObservedSpeciesData!$D$2:$D$4955,$D317)),AVERAGEIFS(ObservedSpeciesData!T$2:T$4955,ObservedSpeciesData!$A$2:$A$4955,$A317,ObservedSpeciesData!$D$2:$D$4955,$D317),"")</f>
        <v/>
      </c>
      <c r="U317" s="24" t="str">
        <f>IF(ISNUMBER(AVERAGEIFS(ObservedSpeciesData!U$2:U$4955,ObservedSpeciesData!$A$2:$A$4955,$A317,ObservedSpeciesData!$C$2:$C$4955,$C317,ObservedSpeciesData!$D$2:$D$4955,$D317)),AVERAGEIFS(ObservedSpeciesData!U$2:U$4955,ObservedSpeciesData!$A$2:$A$4955,$A317,ObservedSpeciesData!$C$2:$C$4955,$C317,ObservedSpeciesData!$D$2:$D$4955,$D317),"")</f>
        <v/>
      </c>
      <c r="V317" s="23" t="str">
        <f>IF(ISNUMBER(AVERAGEIFS(ObservedSpeciesData!V$2:V$4955,ObservedSpeciesData!$A$2:$A$4955,$A317,ObservedSpeciesData!$D$2:$D$4955,$D317)),AVERAGEIFS(ObservedSpeciesData!V$2:V$4955,ObservedSpeciesData!$A$2:$A$4955,$A317,ObservedSpeciesData!$D$2:$D$4955,$D317),"")</f>
        <v/>
      </c>
      <c r="W317" s="23" t="str">
        <f>IF(ISNUMBER(AVERAGEIFS(ObservedSpeciesData!W$2:W$4955,ObservedSpeciesData!$A$2:$A$4955,$A317,ObservedSpeciesData!$D$2:$D$4955,$D317)),AVERAGEIFS(ObservedSpeciesData!W$2:W$4955,ObservedSpeciesData!$A$2:$A$4955,$A317,ObservedSpeciesData!$D$2:$D$4955,$D317),"")</f>
        <v/>
      </c>
      <c r="X317" s="23" t="str">
        <f>IF(ISNUMBER(AVERAGEIFS(ObservedSpeciesData!X$2:X$4955,ObservedSpeciesData!$A$2:$A$4955,$A317,ObservedSpeciesData!$D$2:$D$4955,$D317)),AVERAGEIFS(ObservedSpeciesData!X$2:X$4955,ObservedSpeciesData!$A$2:$A$4955,$A317,ObservedSpeciesData!$D$2:$D$4955,$D317),"")</f>
        <v/>
      </c>
      <c r="Y317" s="23" t="str">
        <f>IF(ISNUMBER(AVERAGEIFS(ObservedSpeciesData!Y$2:Y$4955,ObservedSpeciesData!$A$2:$A$4955,$A317,ObservedSpeciesData!$D$2:$D$4955,$D317)),AVERAGEIFS(ObservedSpeciesData!Y$2:Y$4955,ObservedSpeciesData!$A$2:$A$4955,$A317,ObservedSpeciesData!$D$2:$D$4955,$D317),"")</f>
        <v/>
      </c>
      <c r="Z317" s="23" t="str">
        <f>IF(ISNUMBER(AVERAGEIFS(ObservedSpeciesData!Z$2:Z$4955,ObservedSpeciesData!$A$2:$A$4955,$A317,ObservedSpeciesData!$D$2:$D$4955,$D317)),AVERAGEIFS(ObservedSpeciesData!Z$2:Z$4955,ObservedSpeciesData!$A$2:$A$4955,$A317,ObservedSpeciesData!$D$2:$D$4955,$D317),"")</f>
        <v/>
      </c>
      <c r="AA317" s="23" t="str">
        <f>IF(ISNUMBER(AVERAGEIFS(ObservedSpeciesData!AA$2:AA$4955,ObservedSpeciesData!$A$2:$A$4955,$A317,ObservedSpeciesData!$D$2:$D$4955,$D317)),AVERAGEIFS(ObservedSpeciesData!AA$2:AA$4955,ObservedSpeciesData!$A$2:$A$4955,$A317,ObservedSpeciesData!$D$2:$D$4955,$D317),"")</f>
        <v/>
      </c>
      <c r="AB317" s="24" t="str">
        <f>IF(ISNUMBER(AVERAGEIFS(ObservedSpeciesData!AB$2:AB$4955,ObservedSpeciesData!$A$2:$A$4955,$A317,ObservedSpeciesData!$D$2:$D$4955,$D317)),AVERAGEIFS(ObservedSpeciesData!AB$2:AB$4955,ObservedSpeciesData!$A$2:$A$4955,$A317,ObservedSpeciesData!$D$2:$D$4955,$D317),"")</f>
        <v/>
      </c>
      <c r="AC317" s="24" t="str">
        <f>IF(ISNUMBER(AVERAGEIFS(ObservedSpeciesData!AC$2:AC$4955,ObservedSpeciesData!$A$2:$A$4955,$A317,ObservedSpeciesData!$D$2:$D$4955,$D317)),AVERAGEIFS(ObservedSpeciesData!AC$2:AC$4955,ObservedSpeciesData!$A$2:$A$4955,$A317,ObservedSpeciesData!$D$2:$D$4955,$D317),"")</f>
        <v/>
      </c>
      <c r="AD317" s="23" t="str">
        <f>IF(ISNUMBER(AVERAGEIFS(ObservedSpeciesData!AD$2:AD$4955,ObservedSpeciesData!$A$2:$A$4955,$A317,ObservedSpeciesData!$D$2:$D$4955,$D317)),AVERAGEIFS(ObservedSpeciesData!AD$2:AD$4955,ObservedSpeciesData!$A$2:$A$4955,$A317,ObservedSpeciesData!$D$2:$D$4955,$D317),"")</f>
        <v/>
      </c>
      <c r="AE317" s="24" t="str">
        <f>IF(ISNUMBER(AVERAGEIFS(ObservedSpeciesData!AE$2:AE$4955,ObservedSpeciesData!$A$2:$A$4955,$A317,ObservedSpeciesData!$D$2:$D$4955,$D317)),AVERAGEIFS(ObservedSpeciesData!AE$2:AE$4955,ObservedSpeciesData!$A$2:$A$4955,$A317,ObservedSpeciesData!$D$2:$D$4955,$D317),"")</f>
        <v/>
      </c>
      <c r="AF317" s="23"/>
      <c r="AG317" s="24"/>
      <c r="AH317" s="23" t="str">
        <f>IF(ISNUMBER(AVERAGEIFS(ObservedSpeciesData!AH$2:AH$4955,ObservedSpeciesData!$A$2:$A$4955,$A317,ObservedSpeciesData!$D$2:$D$4955,$D317)),AVERAGEIFS(ObservedSpeciesData!AH$2:AH$4955,ObservedSpeciesData!$A$2:$A$4955,$A317,ObservedSpeciesData!$D$2:$D$4955,$D317),"")</f>
        <v/>
      </c>
      <c r="AI317" s="23" t="str">
        <f>IF(ISNUMBER(AVERAGEIFS(ObservedSpeciesData!AI$2:AI$4955,ObservedSpeciesData!$A$2:$A$4955,$A317,ObservedSpeciesData!$C$2:$C$4955,$C317,ObservedSpeciesData!$D$2:$D$4955,$D317)),AVERAGEIFS(ObservedSpeciesData!AI$2:AI$4955,ObservedSpeciesData!$A$2:$A$4955,$A317,ObservedSpeciesData!$C$2:$C$4955,$C317,ObservedSpeciesData!$D$2:$D$4955,$D317),"")</f>
        <v/>
      </c>
      <c r="AJ317" s="2">
        <f>COUNTIFS(ObservedSpeciesData!$A$2:$A$828,$A317,ObservedSpeciesData!$D$2:$D$828,$D317)</f>
        <v>0</v>
      </c>
      <c r="AK317" s="2">
        <f t="shared" si="4"/>
        <v>1</v>
      </c>
    </row>
    <row r="318" spans="1:37" x14ac:dyDescent="0.25">
      <c r="A318" s="14" t="s">
        <v>108</v>
      </c>
      <c r="B318" t="s">
        <v>80</v>
      </c>
      <c r="C318" t="s">
        <v>106</v>
      </c>
      <c r="D318" s="13">
        <v>42300</v>
      </c>
      <c r="E318">
        <v>1</v>
      </c>
      <c r="F318">
        <v>350</v>
      </c>
      <c r="G318" s="2" t="s">
        <v>87</v>
      </c>
      <c r="H318" s="2" t="s">
        <v>11</v>
      </c>
      <c r="I318">
        <v>7</v>
      </c>
      <c r="J318" s="2" t="s">
        <v>88</v>
      </c>
      <c r="K318" s="2">
        <f>IF(ISNUMBER(AVERAGEIFS(ObservedSpeciesData!K$2:K$4955,ObservedSpeciesData!$A$2:$A$4955,$A318,ObservedSpeciesData!$D$2:$D$4955,$D318)),AVERAGEIFS(ObservedSpeciesData!K$2:K$4955,ObservedSpeciesData!$A$2:$A$4955,$A318,ObservedSpeciesData!$D$2:$D$4955,$D318),"")</f>
        <v>262.5</v>
      </c>
      <c r="L318" s="26">
        <f>IF(ISNUMBER(AVERAGEIFS(ObservedSpeciesData!L$2:L$4955,ObservedSpeciesData!$A$2:$A$4955,$A318,ObservedSpeciesData!$D$2:$D$4955,$D318)),AVERAGEIFS(ObservedSpeciesData!L$2:L$4955,ObservedSpeciesData!$A$2:$A$4955,$A318,ObservedSpeciesData!$D$2:$D$4955,$D318),"")</f>
        <v>1662.6666666666667</v>
      </c>
      <c r="M318" s="23">
        <f>IF(ISNUMBER(AVERAGEIFS(ObservedSpeciesData!M$2:M$4955,ObservedSpeciesData!$A$2:$A$4955,$A318,ObservedSpeciesData!$D$2:$D$4955,$D318)),AVERAGEIFS(ObservedSpeciesData!M$2:M$4955,ObservedSpeciesData!$A$2:$A$4955,$A318,ObservedSpeciesData!$D$2:$D$4955,$D318),"")</f>
        <v>166.26666666666668</v>
      </c>
      <c r="N318" s="23" t="str">
        <f>IF(ISNUMBER(AVERAGEIFS(ObservedSpeciesData!N$2:N$4955,ObservedSpeciesData!$A$2:$A$4955,$A318,ObservedSpeciesData!$D$2:$D$4955,$D318)),AVERAGEIFS(ObservedSpeciesData!N$2:N$4955,ObservedSpeciesData!$A$2:$A$4955,$A318,ObservedSpeciesData!$D$2:$D$4955,$D318),"")</f>
        <v/>
      </c>
      <c r="O318" s="23" t="str">
        <f>IF(ISNUMBER(AVERAGEIFS(ObservedSpeciesData!O$2:O$4955,ObservedSpeciesData!$A$2:$A$4955,$A318,ObservedSpeciesData!$D$2:$D$4955,$D318)),AVERAGEIFS(ObservedSpeciesData!O$2:O$4955,ObservedSpeciesData!$A$2:$A$4955,$A318,ObservedSpeciesData!$D$2:$D$4955,$D318),"")</f>
        <v/>
      </c>
      <c r="P318" s="23" t="str">
        <f>IF(ISNUMBER(AVERAGEIFS(ObservedSpeciesData!P$2:P$4955,ObservedSpeciesData!$A$2:$A$4955,$A318,ObservedSpeciesData!$C$2:$C$4955,$C318,ObservedSpeciesData!$D$2:$D$4955,$D318)),AVERAGEIFS(ObservedSpeciesData!P$2:P$4955,ObservedSpeciesData!$A$2:$A$4955,$A318,ObservedSpeciesData!$C$2:$C$4955,$C318,ObservedSpeciesData!$D$2:$D$4955,$D318),"")</f>
        <v/>
      </c>
      <c r="Q318" s="23"/>
      <c r="R318" s="25" t="str">
        <f>IF(ISNUMBER(AVERAGEIFS(ObservedSpeciesData!R$2:R$4955,ObservedSpeciesData!$A$2:$A$4955,$A318,ObservedSpeciesData!$D$2:$D$4955,$D318)),AVERAGEIFS(ObservedSpeciesData!R$2:R$4955,ObservedSpeciesData!$A$2:$A$4955,$A318,ObservedSpeciesData!$D$2:$D$4955,$D318),"")</f>
        <v/>
      </c>
      <c r="S318" s="25" t="str">
        <f>IF(ISNUMBER(AVERAGEIFS(ObservedSpeciesData!S$2:S$4955,ObservedSpeciesData!$A$2:$A$4955,$A318,ObservedSpeciesData!$D$2:$D$4955,$D318)),AVERAGEIFS(ObservedSpeciesData!S$2:S$4955,ObservedSpeciesData!$A$2:$A$4955,$A318,ObservedSpeciesData!$D$2:$D$4955,$D318),"")</f>
        <v/>
      </c>
      <c r="T318" s="23" t="str">
        <f>IF(ISNUMBER(AVERAGEIFS(ObservedSpeciesData!T$2:T$4955,ObservedSpeciesData!$A$2:$A$4955,$A318,ObservedSpeciesData!$D$2:$D$4955,$D318)),AVERAGEIFS(ObservedSpeciesData!T$2:T$4955,ObservedSpeciesData!$A$2:$A$4955,$A318,ObservedSpeciesData!$D$2:$D$4955,$D318),"")</f>
        <v/>
      </c>
      <c r="U318" s="24" t="str">
        <f>IF(ISNUMBER(AVERAGEIFS(ObservedSpeciesData!U$2:U$4955,ObservedSpeciesData!$A$2:$A$4955,$A318,ObservedSpeciesData!$C$2:$C$4955,$C318,ObservedSpeciesData!$D$2:$D$4955,$D318)),AVERAGEIFS(ObservedSpeciesData!U$2:U$4955,ObservedSpeciesData!$A$2:$A$4955,$A318,ObservedSpeciesData!$C$2:$C$4955,$C318,ObservedSpeciesData!$D$2:$D$4955,$D318),"")</f>
        <v/>
      </c>
      <c r="V318" s="23" t="str">
        <f>IF(ISNUMBER(AVERAGEIFS(ObservedSpeciesData!V$2:V$4955,ObservedSpeciesData!$A$2:$A$4955,$A318,ObservedSpeciesData!$D$2:$D$4955,$D318)),AVERAGEIFS(ObservedSpeciesData!V$2:V$4955,ObservedSpeciesData!$A$2:$A$4955,$A318,ObservedSpeciesData!$D$2:$D$4955,$D318),"")</f>
        <v/>
      </c>
      <c r="W318" s="23" t="str">
        <f>IF(ISNUMBER(AVERAGEIFS(ObservedSpeciesData!W$2:W$4955,ObservedSpeciesData!$A$2:$A$4955,$A318,ObservedSpeciesData!$D$2:$D$4955,$D318)),AVERAGEIFS(ObservedSpeciesData!W$2:W$4955,ObservedSpeciesData!$A$2:$A$4955,$A318,ObservedSpeciesData!$D$2:$D$4955,$D318),"")</f>
        <v/>
      </c>
      <c r="X318" s="23" t="str">
        <f>IF(ISNUMBER(AVERAGEIFS(ObservedSpeciesData!X$2:X$4955,ObservedSpeciesData!$A$2:$A$4955,$A318,ObservedSpeciesData!$D$2:$D$4955,$D318)),AVERAGEIFS(ObservedSpeciesData!X$2:X$4955,ObservedSpeciesData!$A$2:$A$4955,$A318,ObservedSpeciesData!$D$2:$D$4955,$D318),"")</f>
        <v/>
      </c>
      <c r="Y318" s="23" t="str">
        <f>IF(ISNUMBER(AVERAGEIFS(ObservedSpeciesData!Y$2:Y$4955,ObservedSpeciesData!$A$2:$A$4955,$A318,ObservedSpeciesData!$D$2:$D$4955,$D318)),AVERAGEIFS(ObservedSpeciesData!Y$2:Y$4955,ObservedSpeciesData!$A$2:$A$4955,$A318,ObservedSpeciesData!$D$2:$D$4955,$D318),"")</f>
        <v/>
      </c>
      <c r="Z318" s="23" t="str">
        <f>IF(ISNUMBER(AVERAGEIFS(ObservedSpeciesData!Z$2:Z$4955,ObservedSpeciesData!$A$2:$A$4955,$A318,ObservedSpeciesData!$D$2:$D$4955,$D318)),AVERAGEIFS(ObservedSpeciesData!Z$2:Z$4955,ObservedSpeciesData!$A$2:$A$4955,$A318,ObservedSpeciesData!$D$2:$D$4955,$D318),"")</f>
        <v/>
      </c>
      <c r="AA318" s="23" t="str">
        <f>IF(ISNUMBER(AVERAGEIFS(ObservedSpeciesData!AA$2:AA$4955,ObservedSpeciesData!$A$2:$A$4955,$A318,ObservedSpeciesData!$D$2:$D$4955,$D318)),AVERAGEIFS(ObservedSpeciesData!AA$2:AA$4955,ObservedSpeciesData!$A$2:$A$4955,$A318,ObservedSpeciesData!$D$2:$D$4955,$D318),"")</f>
        <v/>
      </c>
      <c r="AB318" s="24" t="str">
        <f>IF(ISNUMBER(AVERAGEIFS(ObservedSpeciesData!AB$2:AB$4955,ObservedSpeciesData!$A$2:$A$4955,$A318,ObservedSpeciesData!$D$2:$D$4955,$D318)),AVERAGEIFS(ObservedSpeciesData!AB$2:AB$4955,ObservedSpeciesData!$A$2:$A$4955,$A318,ObservedSpeciesData!$D$2:$D$4955,$D318),"")</f>
        <v/>
      </c>
      <c r="AC318" s="24" t="str">
        <f>IF(ISNUMBER(AVERAGEIFS(ObservedSpeciesData!AC$2:AC$4955,ObservedSpeciesData!$A$2:$A$4955,$A318,ObservedSpeciesData!$D$2:$D$4955,$D318)),AVERAGEIFS(ObservedSpeciesData!AC$2:AC$4955,ObservedSpeciesData!$A$2:$A$4955,$A318,ObservedSpeciesData!$D$2:$D$4955,$D318),"")</f>
        <v/>
      </c>
      <c r="AD318" s="23" t="str">
        <f>IF(ISNUMBER(AVERAGEIFS(ObservedSpeciesData!AD$2:AD$4955,ObservedSpeciesData!$A$2:$A$4955,$A318,ObservedSpeciesData!$D$2:$D$4955,$D318)),AVERAGEIFS(ObservedSpeciesData!AD$2:AD$4955,ObservedSpeciesData!$A$2:$A$4955,$A318,ObservedSpeciesData!$D$2:$D$4955,$D318),"")</f>
        <v/>
      </c>
      <c r="AE318" s="24" t="str">
        <f>IF(ISNUMBER(AVERAGEIFS(ObservedSpeciesData!AE$2:AE$4955,ObservedSpeciesData!$A$2:$A$4955,$A318,ObservedSpeciesData!$D$2:$D$4955,$D318)),AVERAGEIFS(ObservedSpeciesData!AE$2:AE$4955,ObservedSpeciesData!$A$2:$A$4955,$A318,ObservedSpeciesData!$D$2:$D$4955,$D318),"")</f>
        <v/>
      </c>
      <c r="AF318" s="23"/>
      <c r="AG318" s="24"/>
      <c r="AH318" s="23" t="str">
        <f>IF(ISNUMBER(AVERAGEIFS(ObservedSpeciesData!AH$2:AH$4955,ObservedSpeciesData!$A$2:$A$4955,$A318,ObservedSpeciesData!$D$2:$D$4955,$D318)),AVERAGEIFS(ObservedSpeciesData!AH$2:AH$4955,ObservedSpeciesData!$A$2:$A$4955,$A318,ObservedSpeciesData!$D$2:$D$4955,$D318),"")</f>
        <v/>
      </c>
      <c r="AI318" s="23" t="str">
        <f>IF(ISNUMBER(AVERAGEIFS(ObservedSpeciesData!AI$2:AI$4955,ObservedSpeciesData!$A$2:$A$4955,$A318,ObservedSpeciesData!$C$2:$C$4955,$C318,ObservedSpeciesData!$D$2:$D$4955,$D318)),AVERAGEIFS(ObservedSpeciesData!AI$2:AI$4955,ObservedSpeciesData!$A$2:$A$4955,$A318,ObservedSpeciesData!$C$2:$C$4955,$C318,ObservedSpeciesData!$D$2:$D$4955,$D318),"")</f>
        <v/>
      </c>
      <c r="AJ318" s="2">
        <f>COUNTIFS(ObservedSpeciesData!$A$2:$A$828,$A318,ObservedSpeciesData!$D$2:$D$828,$D318)</f>
        <v>0</v>
      </c>
      <c r="AK318" s="2">
        <f t="shared" si="4"/>
        <v>1</v>
      </c>
    </row>
    <row r="319" spans="1:37" x14ac:dyDescent="0.25">
      <c r="A319" s="14" t="s">
        <v>107</v>
      </c>
      <c r="B319" t="s">
        <v>80</v>
      </c>
      <c r="C319" t="s">
        <v>106</v>
      </c>
      <c r="D319" s="13">
        <v>42300</v>
      </c>
      <c r="E319">
        <v>1</v>
      </c>
      <c r="F319">
        <v>500</v>
      </c>
      <c r="G319" s="2" t="s">
        <v>87</v>
      </c>
      <c r="H319" s="2" t="s">
        <v>11</v>
      </c>
      <c r="I319">
        <v>7</v>
      </c>
      <c r="J319" s="2" t="s">
        <v>88</v>
      </c>
      <c r="K319" s="2">
        <f>IF(ISNUMBER(AVERAGEIFS(ObservedSpeciesData!K$2:K$4955,ObservedSpeciesData!$A$2:$A$4955,$A319,ObservedSpeciesData!$D$2:$D$4955,$D319)),AVERAGEIFS(ObservedSpeciesData!K$2:K$4955,ObservedSpeciesData!$A$2:$A$4955,$A319,ObservedSpeciesData!$D$2:$D$4955,$D319),"")</f>
        <v>375</v>
      </c>
      <c r="L319" s="26">
        <f>IF(ISNUMBER(AVERAGEIFS(ObservedSpeciesData!L$2:L$4955,ObservedSpeciesData!$A$2:$A$4955,$A319,ObservedSpeciesData!$D$2:$D$4955,$D319)),AVERAGEIFS(ObservedSpeciesData!L$2:L$4955,ObservedSpeciesData!$A$2:$A$4955,$A319,ObservedSpeciesData!$D$2:$D$4955,$D319),"")</f>
        <v>1670.3333333333333</v>
      </c>
      <c r="M319" s="23">
        <f>IF(ISNUMBER(AVERAGEIFS(ObservedSpeciesData!M$2:M$4955,ObservedSpeciesData!$A$2:$A$4955,$A319,ObservedSpeciesData!$D$2:$D$4955,$D319)),AVERAGEIFS(ObservedSpeciesData!M$2:M$4955,ObservedSpeciesData!$A$2:$A$4955,$A319,ObservedSpeciesData!$D$2:$D$4955,$D319),"")</f>
        <v>167.03333333333333</v>
      </c>
      <c r="N319" s="23" t="str">
        <f>IF(ISNUMBER(AVERAGEIFS(ObservedSpeciesData!N$2:N$4955,ObservedSpeciesData!$A$2:$A$4955,$A319,ObservedSpeciesData!$D$2:$D$4955,$D319)),AVERAGEIFS(ObservedSpeciesData!N$2:N$4955,ObservedSpeciesData!$A$2:$A$4955,$A319,ObservedSpeciesData!$D$2:$D$4955,$D319),"")</f>
        <v/>
      </c>
      <c r="O319" s="23" t="str">
        <f>IF(ISNUMBER(AVERAGEIFS(ObservedSpeciesData!O$2:O$4955,ObservedSpeciesData!$A$2:$A$4955,$A319,ObservedSpeciesData!$D$2:$D$4955,$D319)),AVERAGEIFS(ObservedSpeciesData!O$2:O$4955,ObservedSpeciesData!$A$2:$A$4955,$A319,ObservedSpeciesData!$D$2:$D$4955,$D319),"")</f>
        <v/>
      </c>
      <c r="P319" s="23" t="str">
        <f>IF(ISNUMBER(AVERAGEIFS(ObservedSpeciesData!P$2:P$4955,ObservedSpeciesData!$A$2:$A$4955,$A319,ObservedSpeciesData!$C$2:$C$4955,$C319,ObservedSpeciesData!$D$2:$D$4955,$D319)),AVERAGEIFS(ObservedSpeciesData!P$2:P$4955,ObservedSpeciesData!$A$2:$A$4955,$A319,ObservedSpeciesData!$C$2:$C$4955,$C319,ObservedSpeciesData!$D$2:$D$4955,$D319),"")</f>
        <v/>
      </c>
      <c r="Q319" s="23"/>
      <c r="R319" s="25" t="str">
        <f>IF(ISNUMBER(AVERAGEIFS(ObservedSpeciesData!R$2:R$4955,ObservedSpeciesData!$A$2:$A$4955,$A319,ObservedSpeciesData!$D$2:$D$4955,$D319)),AVERAGEIFS(ObservedSpeciesData!R$2:R$4955,ObservedSpeciesData!$A$2:$A$4955,$A319,ObservedSpeciesData!$D$2:$D$4955,$D319),"")</f>
        <v/>
      </c>
      <c r="S319" s="25" t="str">
        <f>IF(ISNUMBER(AVERAGEIFS(ObservedSpeciesData!S$2:S$4955,ObservedSpeciesData!$A$2:$A$4955,$A319,ObservedSpeciesData!$D$2:$D$4955,$D319)),AVERAGEIFS(ObservedSpeciesData!S$2:S$4955,ObservedSpeciesData!$A$2:$A$4955,$A319,ObservedSpeciesData!$D$2:$D$4955,$D319),"")</f>
        <v/>
      </c>
      <c r="T319" s="23" t="str">
        <f>IF(ISNUMBER(AVERAGEIFS(ObservedSpeciesData!T$2:T$4955,ObservedSpeciesData!$A$2:$A$4955,$A319,ObservedSpeciesData!$D$2:$D$4955,$D319)),AVERAGEIFS(ObservedSpeciesData!T$2:T$4955,ObservedSpeciesData!$A$2:$A$4955,$A319,ObservedSpeciesData!$D$2:$D$4955,$D319),"")</f>
        <v/>
      </c>
      <c r="U319" s="24" t="str">
        <f>IF(ISNUMBER(AVERAGEIFS(ObservedSpeciesData!U$2:U$4955,ObservedSpeciesData!$A$2:$A$4955,$A319,ObservedSpeciesData!$C$2:$C$4955,$C319,ObservedSpeciesData!$D$2:$D$4955,$D319)),AVERAGEIFS(ObservedSpeciesData!U$2:U$4955,ObservedSpeciesData!$A$2:$A$4955,$A319,ObservedSpeciesData!$C$2:$C$4955,$C319,ObservedSpeciesData!$D$2:$D$4955,$D319),"")</f>
        <v/>
      </c>
      <c r="V319" s="23" t="str">
        <f>IF(ISNUMBER(AVERAGEIFS(ObservedSpeciesData!V$2:V$4955,ObservedSpeciesData!$A$2:$A$4955,$A319,ObservedSpeciesData!$D$2:$D$4955,$D319)),AVERAGEIFS(ObservedSpeciesData!V$2:V$4955,ObservedSpeciesData!$A$2:$A$4955,$A319,ObservedSpeciesData!$D$2:$D$4955,$D319),"")</f>
        <v/>
      </c>
      <c r="W319" s="23" t="str">
        <f>IF(ISNUMBER(AVERAGEIFS(ObservedSpeciesData!W$2:W$4955,ObservedSpeciesData!$A$2:$A$4955,$A319,ObservedSpeciesData!$D$2:$D$4955,$D319)),AVERAGEIFS(ObservedSpeciesData!W$2:W$4955,ObservedSpeciesData!$A$2:$A$4955,$A319,ObservedSpeciesData!$D$2:$D$4955,$D319),"")</f>
        <v/>
      </c>
      <c r="X319" s="23" t="str">
        <f>IF(ISNUMBER(AVERAGEIFS(ObservedSpeciesData!X$2:X$4955,ObservedSpeciesData!$A$2:$A$4955,$A319,ObservedSpeciesData!$D$2:$D$4955,$D319)),AVERAGEIFS(ObservedSpeciesData!X$2:X$4955,ObservedSpeciesData!$A$2:$A$4955,$A319,ObservedSpeciesData!$D$2:$D$4955,$D319),"")</f>
        <v/>
      </c>
      <c r="Y319" s="23" t="str">
        <f>IF(ISNUMBER(AVERAGEIFS(ObservedSpeciesData!Y$2:Y$4955,ObservedSpeciesData!$A$2:$A$4955,$A319,ObservedSpeciesData!$D$2:$D$4955,$D319)),AVERAGEIFS(ObservedSpeciesData!Y$2:Y$4955,ObservedSpeciesData!$A$2:$A$4955,$A319,ObservedSpeciesData!$D$2:$D$4955,$D319),"")</f>
        <v/>
      </c>
      <c r="Z319" s="23" t="str">
        <f>IF(ISNUMBER(AVERAGEIFS(ObservedSpeciesData!Z$2:Z$4955,ObservedSpeciesData!$A$2:$A$4955,$A319,ObservedSpeciesData!$D$2:$D$4955,$D319)),AVERAGEIFS(ObservedSpeciesData!Z$2:Z$4955,ObservedSpeciesData!$A$2:$A$4955,$A319,ObservedSpeciesData!$D$2:$D$4955,$D319),"")</f>
        <v/>
      </c>
      <c r="AA319" s="23" t="str">
        <f>IF(ISNUMBER(AVERAGEIFS(ObservedSpeciesData!AA$2:AA$4955,ObservedSpeciesData!$A$2:$A$4955,$A319,ObservedSpeciesData!$D$2:$D$4955,$D319)),AVERAGEIFS(ObservedSpeciesData!AA$2:AA$4955,ObservedSpeciesData!$A$2:$A$4955,$A319,ObservedSpeciesData!$D$2:$D$4955,$D319),"")</f>
        <v/>
      </c>
      <c r="AB319" s="24" t="str">
        <f>IF(ISNUMBER(AVERAGEIFS(ObservedSpeciesData!AB$2:AB$4955,ObservedSpeciesData!$A$2:$A$4955,$A319,ObservedSpeciesData!$D$2:$D$4955,$D319)),AVERAGEIFS(ObservedSpeciesData!AB$2:AB$4955,ObservedSpeciesData!$A$2:$A$4955,$A319,ObservedSpeciesData!$D$2:$D$4955,$D319),"")</f>
        <v/>
      </c>
      <c r="AC319" s="24" t="str">
        <f>IF(ISNUMBER(AVERAGEIFS(ObservedSpeciesData!AC$2:AC$4955,ObservedSpeciesData!$A$2:$A$4955,$A319,ObservedSpeciesData!$D$2:$D$4955,$D319)),AVERAGEIFS(ObservedSpeciesData!AC$2:AC$4955,ObservedSpeciesData!$A$2:$A$4955,$A319,ObservedSpeciesData!$D$2:$D$4955,$D319),"")</f>
        <v/>
      </c>
      <c r="AD319" s="23" t="str">
        <f>IF(ISNUMBER(AVERAGEIFS(ObservedSpeciesData!AD$2:AD$4955,ObservedSpeciesData!$A$2:$A$4955,$A319,ObservedSpeciesData!$D$2:$D$4955,$D319)),AVERAGEIFS(ObservedSpeciesData!AD$2:AD$4955,ObservedSpeciesData!$A$2:$A$4955,$A319,ObservedSpeciesData!$D$2:$D$4955,$D319),"")</f>
        <v/>
      </c>
      <c r="AE319" s="24" t="str">
        <f>IF(ISNUMBER(AVERAGEIFS(ObservedSpeciesData!AE$2:AE$4955,ObservedSpeciesData!$A$2:$A$4955,$A319,ObservedSpeciesData!$D$2:$D$4955,$D319)),AVERAGEIFS(ObservedSpeciesData!AE$2:AE$4955,ObservedSpeciesData!$A$2:$A$4955,$A319,ObservedSpeciesData!$D$2:$D$4955,$D319),"")</f>
        <v/>
      </c>
      <c r="AF319" s="23"/>
      <c r="AG319" s="24"/>
      <c r="AH319" s="23" t="str">
        <f>IF(ISNUMBER(AVERAGEIFS(ObservedSpeciesData!AH$2:AH$4955,ObservedSpeciesData!$A$2:$A$4955,$A319,ObservedSpeciesData!$D$2:$D$4955,$D319)),AVERAGEIFS(ObservedSpeciesData!AH$2:AH$4955,ObservedSpeciesData!$A$2:$A$4955,$A319,ObservedSpeciesData!$D$2:$D$4955,$D319),"")</f>
        <v/>
      </c>
      <c r="AI319" s="23" t="str">
        <f>IF(ISNUMBER(AVERAGEIFS(ObservedSpeciesData!AI$2:AI$4955,ObservedSpeciesData!$A$2:$A$4955,$A319,ObservedSpeciesData!$C$2:$C$4955,$C319,ObservedSpeciesData!$D$2:$D$4955,$D319)),AVERAGEIFS(ObservedSpeciesData!AI$2:AI$4955,ObservedSpeciesData!$A$2:$A$4955,$A319,ObservedSpeciesData!$C$2:$C$4955,$C319,ObservedSpeciesData!$D$2:$D$4955,$D319),"")</f>
        <v/>
      </c>
      <c r="AJ319" s="2">
        <f>COUNTIFS(ObservedSpeciesData!$A$2:$A$828,$A319,ObservedSpeciesData!$D$2:$D$828,$D319)</f>
        <v>0</v>
      </c>
      <c r="AK319" s="2">
        <f t="shared" si="4"/>
        <v>1</v>
      </c>
    </row>
    <row r="320" spans="1:37" x14ac:dyDescent="0.25">
      <c r="A320" s="14" t="s">
        <v>112</v>
      </c>
      <c r="B320" t="s">
        <v>80</v>
      </c>
      <c r="C320" t="s">
        <v>106</v>
      </c>
      <c r="D320" s="13">
        <v>42310</v>
      </c>
      <c r="E320">
        <v>1</v>
      </c>
      <c r="F320">
        <v>0</v>
      </c>
      <c r="G320" s="2" t="s">
        <v>87</v>
      </c>
      <c r="H320" s="2" t="s">
        <v>11</v>
      </c>
      <c r="I320">
        <v>7</v>
      </c>
      <c r="J320" s="2" t="s">
        <v>88</v>
      </c>
      <c r="K320" s="2">
        <f>IF(ISNUMBER(AVERAGEIFS(ObservedSpeciesData!K$2:K$4955,ObservedSpeciesData!$A$2:$A$4955,$A320,ObservedSpeciesData!$D$2:$D$4955,$D320)),AVERAGEIFS(ObservedSpeciesData!K$2:K$4955,ObservedSpeciesData!$A$2:$A$4955,$A320,ObservedSpeciesData!$D$2:$D$4955,$D320),"")</f>
        <v>0</v>
      </c>
      <c r="L320" s="26">
        <f>IF(ISNUMBER(AVERAGEIFS(ObservedSpeciesData!L$2:L$4955,ObservedSpeciesData!$A$2:$A$4955,$A320,ObservedSpeciesData!$D$2:$D$4955,$D320)),AVERAGEIFS(ObservedSpeciesData!L$2:L$4955,ObservedSpeciesData!$A$2:$A$4955,$A320,ObservedSpeciesData!$D$2:$D$4955,$D320),"")</f>
        <v>2088</v>
      </c>
      <c r="M320" s="23">
        <f>IF(ISNUMBER(AVERAGEIFS(ObservedSpeciesData!M$2:M$4955,ObservedSpeciesData!$A$2:$A$4955,$A320,ObservedSpeciesData!$D$2:$D$4955,$D320)),AVERAGEIFS(ObservedSpeciesData!M$2:M$4955,ObservedSpeciesData!$A$2:$A$4955,$A320,ObservedSpeciesData!$D$2:$D$4955,$D320),"")</f>
        <v>208.79999999999998</v>
      </c>
      <c r="N320" s="23" t="str">
        <f>IF(ISNUMBER(AVERAGEIFS(ObservedSpeciesData!N$2:N$4955,ObservedSpeciesData!$A$2:$A$4955,$A320,ObservedSpeciesData!$D$2:$D$4955,$D320)),AVERAGEIFS(ObservedSpeciesData!N$2:N$4955,ObservedSpeciesData!$A$2:$A$4955,$A320,ObservedSpeciesData!$D$2:$D$4955,$D320),"")</f>
        <v/>
      </c>
      <c r="O320" s="23" t="str">
        <f>IF(ISNUMBER(AVERAGEIFS(ObservedSpeciesData!O$2:O$4955,ObservedSpeciesData!$A$2:$A$4955,$A320,ObservedSpeciesData!$D$2:$D$4955,$D320)),AVERAGEIFS(ObservedSpeciesData!O$2:O$4955,ObservedSpeciesData!$A$2:$A$4955,$A320,ObservedSpeciesData!$D$2:$D$4955,$D320),"")</f>
        <v/>
      </c>
      <c r="P320" s="23" t="str">
        <f>IF(ISNUMBER(AVERAGEIFS(ObservedSpeciesData!P$2:P$4955,ObservedSpeciesData!$A$2:$A$4955,$A320,ObservedSpeciesData!$C$2:$C$4955,$C320,ObservedSpeciesData!$D$2:$D$4955,$D320)),AVERAGEIFS(ObservedSpeciesData!P$2:P$4955,ObservedSpeciesData!$A$2:$A$4955,$A320,ObservedSpeciesData!$C$2:$C$4955,$C320,ObservedSpeciesData!$D$2:$D$4955,$D320),"")</f>
        <v/>
      </c>
      <c r="Q320" s="23"/>
      <c r="R320" s="25" t="str">
        <f>IF(ISNUMBER(AVERAGEIFS(ObservedSpeciesData!R$2:R$4955,ObservedSpeciesData!$A$2:$A$4955,$A320,ObservedSpeciesData!$D$2:$D$4955,$D320)),AVERAGEIFS(ObservedSpeciesData!R$2:R$4955,ObservedSpeciesData!$A$2:$A$4955,$A320,ObservedSpeciesData!$D$2:$D$4955,$D320),"")</f>
        <v/>
      </c>
      <c r="S320" s="25" t="str">
        <f>IF(ISNUMBER(AVERAGEIFS(ObservedSpeciesData!S$2:S$4955,ObservedSpeciesData!$A$2:$A$4955,$A320,ObservedSpeciesData!$D$2:$D$4955,$D320)),AVERAGEIFS(ObservedSpeciesData!S$2:S$4955,ObservedSpeciesData!$A$2:$A$4955,$A320,ObservedSpeciesData!$D$2:$D$4955,$D320),"")</f>
        <v/>
      </c>
      <c r="T320" s="23" t="str">
        <f>IF(ISNUMBER(AVERAGEIFS(ObservedSpeciesData!T$2:T$4955,ObservedSpeciesData!$A$2:$A$4955,$A320,ObservedSpeciesData!$D$2:$D$4955,$D320)),AVERAGEIFS(ObservedSpeciesData!T$2:T$4955,ObservedSpeciesData!$A$2:$A$4955,$A320,ObservedSpeciesData!$D$2:$D$4955,$D320),"")</f>
        <v/>
      </c>
      <c r="U320" s="24" t="str">
        <f>IF(ISNUMBER(AVERAGEIFS(ObservedSpeciesData!U$2:U$4955,ObservedSpeciesData!$A$2:$A$4955,$A320,ObservedSpeciesData!$C$2:$C$4955,$C320,ObservedSpeciesData!$D$2:$D$4955,$D320)),AVERAGEIFS(ObservedSpeciesData!U$2:U$4955,ObservedSpeciesData!$A$2:$A$4955,$A320,ObservedSpeciesData!$C$2:$C$4955,$C320,ObservedSpeciesData!$D$2:$D$4955,$D320),"")</f>
        <v/>
      </c>
      <c r="V320" s="23" t="str">
        <f>IF(ISNUMBER(AVERAGEIFS(ObservedSpeciesData!V$2:V$4955,ObservedSpeciesData!$A$2:$A$4955,$A320,ObservedSpeciesData!$D$2:$D$4955,$D320)),AVERAGEIFS(ObservedSpeciesData!V$2:V$4955,ObservedSpeciesData!$A$2:$A$4955,$A320,ObservedSpeciesData!$D$2:$D$4955,$D320),"")</f>
        <v/>
      </c>
      <c r="W320" s="23" t="str">
        <f>IF(ISNUMBER(AVERAGEIFS(ObservedSpeciesData!W$2:W$4955,ObservedSpeciesData!$A$2:$A$4955,$A320,ObservedSpeciesData!$D$2:$D$4955,$D320)),AVERAGEIFS(ObservedSpeciesData!W$2:W$4955,ObservedSpeciesData!$A$2:$A$4955,$A320,ObservedSpeciesData!$D$2:$D$4955,$D320),"")</f>
        <v/>
      </c>
      <c r="X320" s="23" t="str">
        <f>IF(ISNUMBER(AVERAGEIFS(ObservedSpeciesData!X$2:X$4955,ObservedSpeciesData!$A$2:$A$4955,$A320,ObservedSpeciesData!$D$2:$D$4955,$D320)),AVERAGEIFS(ObservedSpeciesData!X$2:X$4955,ObservedSpeciesData!$A$2:$A$4955,$A320,ObservedSpeciesData!$D$2:$D$4955,$D320),"")</f>
        <v/>
      </c>
      <c r="Y320" s="23" t="str">
        <f>IF(ISNUMBER(AVERAGEIFS(ObservedSpeciesData!Y$2:Y$4955,ObservedSpeciesData!$A$2:$A$4955,$A320,ObservedSpeciesData!$D$2:$D$4955,$D320)),AVERAGEIFS(ObservedSpeciesData!Y$2:Y$4955,ObservedSpeciesData!$A$2:$A$4955,$A320,ObservedSpeciesData!$D$2:$D$4955,$D320),"")</f>
        <v/>
      </c>
      <c r="Z320" s="23" t="str">
        <f>IF(ISNUMBER(AVERAGEIFS(ObservedSpeciesData!Z$2:Z$4955,ObservedSpeciesData!$A$2:$A$4955,$A320,ObservedSpeciesData!$D$2:$D$4955,$D320)),AVERAGEIFS(ObservedSpeciesData!Z$2:Z$4955,ObservedSpeciesData!$A$2:$A$4955,$A320,ObservedSpeciesData!$D$2:$D$4955,$D320),"")</f>
        <v/>
      </c>
      <c r="AA320" s="23" t="str">
        <f>IF(ISNUMBER(AVERAGEIFS(ObservedSpeciesData!AA$2:AA$4955,ObservedSpeciesData!$A$2:$A$4955,$A320,ObservedSpeciesData!$D$2:$D$4955,$D320)),AVERAGEIFS(ObservedSpeciesData!AA$2:AA$4955,ObservedSpeciesData!$A$2:$A$4955,$A320,ObservedSpeciesData!$D$2:$D$4955,$D320),"")</f>
        <v/>
      </c>
      <c r="AB320" s="24" t="str">
        <f>IF(ISNUMBER(AVERAGEIFS(ObservedSpeciesData!AB$2:AB$4955,ObservedSpeciesData!$A$2:$A$4955,$A320,ObservedSpeciesData!$D$2:$D$4955,$D320)),AVERAGEIFS(ObservedSpeciesData!AB$2:AB$4955,ObservedSpeciesData!$A$2:$A$4955,$A320,ObservedSpeciesData!$D$2:$D$4955,$D320),"")</f>
        <v/>
      </c>
      <c r="AC320" s="24" t="str">
        <f>IF(ISNUMBER(AVERAGEIFS(ObservedSpeciesData!AC$2:AC$4955,ObservedSpeciesData!$A$2:$A$4955,$A320,ObservedSpeciesData!$D$2:$D$4955,$D320)),AVERAGEIFS(ObservedSpeciesData!AC$2:AC$4955,ObservedSpeciesData!$A$2:$A$4955,$A320,ObservedSpeciesData!$D$2:$D$4955,$D320),"")</f>
        <v/>
      </c>
      <c r="AD320" s="23" t="str">
        <f>IF(ISNUMBER(AVERAGEIFS(ObservedSpeciesData!AD$2:AD$4955,ObservedSpeciesData!$A$2:$A$4955,$A320,ObservedSpeciesData!$D$2:$D$4955,$D320)),AVERAGEIFS(ObservedSpeciesData!AD$2:AD$4955,ObservedSpeciesData!$A$2:$A$4955,$A320,ObservedSpeciesData!$D$2:$D$4955,$D320),"")</f>
        <v/>
      </c>
      <c r="AE320" s="24" t="str">
        <f>IF(ISNUMBER(AVERAGEIFS(ObservedSpeciesData!AE$2:AE$4955,ObservedSpeciesData!$A$2:$A$4955,$A320,ObservedSpeciesData!$D$2:$D$4955,$D320)),AVERAGEIFS(ObservedSpeciesData!AE$2:AE$4955,ObservedSpeciesData!$A$2:$A$4955,$A320,ObservedSpeciesData!$D$2:$D$4955,$D320),"")</f>
        <v/>
      </c>
      <c r="AF320" s="23"/>
      <c r="AG320" s="24"/>
      <c r="AH320" s="23" t="str">
        <f>IF(ISNUMBER(AVERAGEIFS(ObservedSpeciesData!AH$2:AH$4955,ObservedSpeciesData!$A$2:$A$4955,$A320,ObservedSpeciesData!$D$2:$D$4955,$D320)),AVERAGEIFS(ObservedSpeciesData!AH$2:AH$4955,ObservedSpeciesData!$A$2:$A$4955,$A320,ObservedSpeciesData!$D$2:$D$4955,$D320),"")</f>
        <v/>
      </c>
      <c r="AI320" s="23" t="str">
        <f>IF(ISNUMBER(AVERAGEIFS(ObservedSpeciesData!AI$2:AI$4955,ObservedSpeciesData!$A$2:$A$4955,$A320,ObservedSpeciesData!$C$2:$C$4955,$C320,ObservedSpeciesData!$D$2:$D$4955,$D320)),AVERAGEIFS(ObservedSpeciesData!AI$2:AI$4955,ObservedSpeciesData!$A$2:$A$4955,$A320,ObservedSpeciesData!$C$2:$C$4955,$C320,ObservedSpeciesData!$D$2:$D$4955,$D320),"")</f>
        <v/>
      </c>
      <c r="AJ320" s="2">
        <f>COUNTIFS(ObservedSpeciesData!$A$2:$A$828,$A320,ObservedSpeciesData!$D$2:$D$828,$D320)</f>
        <v>0</v>
      </c>
      <c r="AK320" s="2">
        <f t="shared" si="4"/>
        <v>1</v>
      </c>
    </row>
    <row r="321" spans="1:37" x14ac:dyDescent="0.25">
      <c r="A321" s="14" t="s">
        <v>111</v>
      </c>
      <c r="B321" t="s">
        <v>80</v>
      </c>
      <c r="C321" t="s">
        <v>106</v>
      </c>
      <c r="D321" s="13">
        <v>42310</v>
      </c>
      <c r="E321">
        <v>1</v>
      </c>
      <c r="F321">
        <v>50</v>
      </c>
      <c r="G321" s="2" t="s">
        <v>87</v>
      </c>
      <c r="H321" s="2" t="s">
        <v>11</v>
      </c>
      <c r="I321">
        <v>7</v>
      </c>
      <c r="J321" s="2" t="s">
        <v>88</v>
      </c>
      <c r="K321" s="2">
        <f>IF(ISNUMBER(AVERAGEIFS(ObservedSpeciesData!K$2:K$4955,ObservedSpeciesData!$A$2:$A$4955,$A321,ObservedSpeciesData!$D$2:$D$4955,$D321)),AVERAGEIFS(ObservedSpeciesData!K$2:K$4955,ObservedSpeciesData!$A$2:$A$4955,$A321,ObservedSpeciesData!$D$2:$D$4955,$D321),"")</f>
        <v>37.5</v>
      </c>
      <c r="L321" s="26">
        <f>IF(ISNUMBER(AVERAGEIFS(ObservedSpeciesData!L$2:L$4955,ObservedSpeciesData!$A$2:$A$4955,$A321,ObservedSpeciesData!$D$2:$D$4955,$D321)),AVERAGEIFS(ObservedSpeciesData!L$2:L$4955,ObservedSpeciesData!$A$2:$A$4955,$A321,ObservedSpeciesData!$D$2:$D$4955,$D321),"")</f>
        <v>1992</v>
      </c>
      <c r="M321" s="23">
        <f>IF(ISNUMBER(AVERAGEIFS(ObservedSpeciesData!M$2:M$4955,ObservedSpeciesData!$A$2:$A$4955,$A321,ObservedSpeciesData!$D$2:$D$4955,$D321)),AVERAGEIFS(ObservedSpeciesData!M$2:M$4955,ObservedSpeciesData!$A$2:$A$4955,$A321,ObservedSpeciesData!$D$2:$D$4955,$D321),"")</f>
        <v>199.20000000000002</v>
      </c>
      <c r="N321" s="23" t="str">
        <f>IF(ISNUMBER(AVERAGEIFS(ObservedSpeciesData!N$2:N$4955,ObservedSpeciesData!$A$2:$A$4955,$A321,ObservedSpeciesData!$D$2:$D$4955,$D321)),AVERAGEIFS(ObservedSpeciesData!N$2:N$4955,ObservedSpeciesData!$A$2:$A$4955,$A321,ObservedSpeciesData!$D$2:$D$4955,$D321),"")</f>
        <v/>
      </c>
      <c r="O321" s="23" t="str">
        <f>IF(ISNUMBER(AVERAGEIFS(ObservedSpeciesData!O$2:O$4955,ObservedSpeciesData!$A$2:$A$4955,$A321,ObservedSpeciesData!$D$2:$D$4955,$D321)),AVERAGEIFS(ObservedSpeciesData!O$2:O$4955,ObservedSpeciesData!$A$2:$A$4955,$A321,ObservedSpeciesData!$D$2:$D$4955,$D321),"")</f>
        <v/>
      </c>
      <c r="P321" s="23" t="str">
        <f>IF(ISNUMBER(AVERAGEIFS(ObservedSpeciesData!P$2:P$4955,ObservedSpeciesData!$A$2:$A$4955,$A321,ObservedSpeciesData!$C$2:$C$4955,$C321,ObservedSpeciesData!$D$2:$D$4955,$D321)),AVERAGEIFS(ObservedSpeciesData!P$2:P$4955,ObservedSpeciesData!$A$2:$A$4955,$A321,ObservedSpeciesData!$C$2:$C$4955,$C321,ObservedSpeciesData!$D$2:$D$4955,$D321),"")</f>
        <v/>
      </c>
      <c r="Q321" s="23"/>
      <c r="R321" s="25" t="str">
        <f>IF(ISNUMBER(AVERAGEIFS(ObservedSpeciesData!R$2:R$4955,ObservedSpeciesData!$A$2:$A$4955,$A321,ObservedSpeciesData!$D$2:$D$4955,$D321)),AVERAGEIFS(ObservedSpeciesData!R$2:R$4955,ObservedSpeciesData!$A$2:$A$4955,$A321,ObservedSpeciesData!$D$2:$D$4955,$D321),"")</f>
        <v/>
      </c>
      <c r="S321" s="25" t="str">
        <f>IF(ISNUMBER(AVERAGEIFS(ObservedSpeciesData!S$2:S$4955,ObservedSpeciesData!$A$2:$A$4955,$A321,ObservedSpeciesData!$D$2:$D$4955,$D321)),AVERAGEIFS(ObservedSpeciesData!S$2:S$4955,ObservedSpeciesData!$A$2:$A$4955,$A321,ObservedSpeciesData!$D$2:$D$4955,$D321),"")</f>
        <v/>
      </c>
      <c r="T321" s="23" t="str">
        <f>IF(ISNUMBER(AVERAGEIFS(ObservedSpeciesData!T$2:T$4955,ObservedSpeciesData!$A$2:$A$4955,$A321,ObservedSpeciesData!$D$2:$D$4955,$D321)),AVERAGEIFS(ObservedSpeciesData!T$2:T$4955,ObservedSpeciesData!$A$2:$A$4955,$A321,ObservedSpeciesData!$D$2:$D$4955,$D321),"")</f>
        <v/>
      </c>
      <c r="U321" s="24" t="str">
        <f>IF(ISNUMBER(AVERAGEIFS(ObservedSpeciesData!U$2:U$4955,ObservedSpeciesData!$A$2:$A$4955,$A321,ObservedSpeciesData!$C$2:$C$4955,$C321,ObservedSpeciesData!$D$2:$D$4955,$D321)),AVERAGEIFS(ObservedSpeciesData!U$2:U$4955,ObservedSpeciesData!$A$2:$A$4955,$A321,ObservedSpeciesData!$C$2:$C$4955,$C321,ObservedSpeciesData!$D$2:$D$4955,$D321),"")</f>
        <v/>
      </c>
      <c r="V321" s="23" t="str">
        <f>IF(ISNUMBER(AVERAGEIFS(ObservedSpeciesData!V$2:V$4955,ObservedSpeciesData!$A$2:$A$4955,$A321,ObservedSpeciesData!$D$2:$D$4955,$D321)),AVERAGEIFS(ObservedSpeciesData!V$2:V$4955,ObservedSpeciesData!$A$2:$A$4955,$A321,ObservedSpeciesData!$D$2:$D$4955,$D321),"")</f>
        <v/>
      </c>
      <c r="W321" s="23" t="str">
        <f>IF(ISNUMBER(AVERAGEIFS(ObservedSpeciesData!W$2:W$4955,ObservedSpeciesData!$A$2:$A$4955,$A321,ObservedSpeciesData!$D$2:$D$4955,$D321)),AVERAGEIFS(ObservedSpeciesData!W$2:W$4955,ObservedSpeciesData!$A$2:$A$4955,$A321,ObservedSpeciesData!$D$2:$D$4955,$D321),"")</f>
        <v/>
      </c>
      <c r="X321" s="23" t="str">
        <f>IF(ISNUMBER(AVERAGEIFS(ObservedSpeciesData!X$2:X$4955,ObservedSpeciesData!$A$2:$A$4955,$A321,ObservedSpeciesData!$D$2:$D$4955,$D321)),AVERAGEIFS(ObservedSpeciesData!X$2:X$4955,ObservedSpeciesData!$A$2:$A$4955,$A321,ObservedSpeciesData!$D$2:$D$4955,$D321),"")</f>
        <v/>
      </c>
      <c r="Y321" s="23" t="str">
        <f>IF(ISNUMBER(AVERAGEIFS(ObservedSpeciesData!Y$2:Y$4955,ObservedSpeciesData!$A$2:$A$4955,$A321,ObservedSpeciesData!$D$2:$D$4955,$D321)),AVERAGEIFS(ObservedSpeciesData!Y$2:Y$4955,ObservedSpeciesData!$A$2:$A$4955,$A321,ObservedSpeciesData!$D$2:$D$4955,$D321),"")</f>
        <v/>
      </c>
      <c r="Z321" s="23" t="str">
        <f>IF(ISNUMBER(AVERAGEIFS(ObservedSpeciesData!Z$2:Z$4955,ObservedSpeciesData!$A$2:$A$4955,$A321,ObservedSpeciesData!$D$2:$D$4955,$D321)),AVERAGEIFS(ObservedSpeciesData!Z$2:Z$4955,ObservedSpeciesData!$A$2:$A$4955,$A321,ObservedSpeciesData!$D$2:$D$4955,$D321),"")</f>
        <v/>
      </c>
      <c r="AA321" s="23" t="str">
        <f>IF(ISNUMBER(AVERAGEIFS(ObservedSpeciesData!AA$2:AA$4955,ObservedSpeciesData!$A$2:$A$4955,$A321,ObservedSpeciesData!$D$2:$D$4955,$D321)),AVERAGEIFS(ObservedSpeciesData!AA$2:AA$4955,ObservedSpeciesData!$A$2:$A$4955,$A321,ObservedSpeciesData!$D$2:$D$4955,$D321),"")</f>
        <v/>
      </c>
      <c r="AB321" s="24" t="str">
        <f>IF(ISNUMBER(AVERAGEIFS(ObservedSpeciesData!AB$2:AB$4955,ObservedSpeciesData!$A$2:$A$4955,$A321,ObservedSpeciesData!$D$2:$D$4955,$D321)),AVERAGEIFS(ObservedSpeciesData!AB$2:AB$4955,ObservedSpeciesData!$A$2:$A$4955,$A321,ObservedSpeciesData!$D$2:$D$4955,$D321),"")</f>
        <v/>
      </c>
      <c r="AC321" s="24" t="str">
        <f>IF(ISNUMBER(AVERAGEIFS(ObservedSpeciesData!AC$2:AC$4955,ObservedSpeciesData!$A$2:$A$4955,$A321,ObservedSpeciesData!$D$2:$D$4955,$D321)),AVERAGEIFS(ObservedSpeciesData!AC$2:AC$4955,ObservedSpeciesData!$A$2:$A$4955,$A321,ObservedSpeciesData!$D$2:$D$4955,$D321),"")</f>
        <v/>
      </c>
      <c r="AD321" s="23" t="str">
        <f>IF(ISNUMBER(AVERAGEIFS(ObservedSpeciesData!AD$2:AD$4955,ObservedSpeciesData!$A$2:$A$4955,$A321,ObservedSpeciesData!$D$2:$D$4955,$D321)),AVERAGEIFS(ObservedSpeciesData!AD$2:AD$4955,ObservedSpeciesData!$A$2:$A$4955,$A321,ObservedSpeciesData!$D$2:$D$4955,$D321),"")</f>
        <v/>
      </c>
      <c r="AE321" s="24" t="str">
        <f>IF(ISNUMBER(AVERAGEIFS(ObservedSpeciesData!AE$2:AE$4955,ObservedSpeciesData!$A$2:$A$4955,$A321,ObservedSpeciesData!$D$2:$D$4955,$D321)),AVERAGEIFS(ObservedSpeciesData!AE$2:AE$4955,ObservedSpeciesData!$A$2:$A$4955,$A321,ObservedSpeciesData!$D$2:$D$4955,$D321),"")</f>
        <v/>
      </c>
      <c r="AF321" s="23"/>
      <c r="AG321" s="24"/>
      <c r="AH321" s="23" t="str">
        <f>IF(ISNUMBER(AVERAGEIFS(ObservedSpeciesData!AH$2:AH$4955,ObservedSpeciesData!$A$2:$A$4955,$A321,ObservedSpeciesData!$D$2:$D$4955,$D321)),AVERAGEIFS(ObservedSpeciesData!AH$2:AH$4955,ObservedSpeciesData!$A$2:$A$4955,$A321,ObservedSpeciesData!$D$2:$D$4955,$D321),"")</f>
        <v/>
      </c>
      <c r="AI321" s="23" t="str">
        <f>IF(ISNUMBER(AVERAGEIFS(ObservedSpeciesData!AI$2:AI$4955,ObservedSpeciesData!$A$2:$A$4955,$A321,ObservedSpeciesData!$C$2:$C$4955,$C321,ObservedSpeciesData!$D$2:$D$4955,$D321)),AVERAGEIFS(ObservedSpeciesData!AI$2:AI$4955,ObservedSpeciesData!$A$2:$A$4955,$A321,ObservedSpeciesData!$C$2:$C$4955,$C321,ObservedSpeciesData!$D$2:$D$4955,$D321),"")</f>
        <v/>
      </c>
      <c r="AJ321" s="2">
        <f>COUNTIFS(ObservedSpeciesData!$A$2:$A$828,$A321,ObservedSpeciesData!$D$2:$D$828,$D321)</f>
        <v>0</v>
      </c>
      <c r="AK321" s="2">
        <f t="shared" si="4"/>
        <v>1</v>
      </c>
    </row>
    <row r="322" spans="1:37" x14ac:dyDescent="0.25">
      <c r="A322" s="14" t="s">
        <v>110</v>
      </c>
      <c r="B322" t="s">
        <v>80</v>
      </c>
      <c r="C322" t="s">
        <v>106</v>
      </c>
      <c r="D322" s="13">
        <v>42310</v>
      </c>
      <c r="E322">
        <v>1</v>
      </c>
      <c r="F322">
        <v>100</v>
      </c>
      <c r="G322" s="2" t="s">
        <v>87</v>
      </c>
      <c r="H322" s="2" t="s">
        <v>11</v>
      </c>
      <c r="I322">
        <v>7</v>
      </c>
      <c r="J322" s="2" t="s">
        <v>88</v>
      </c>
      <c r="K322" s="2">
        <f>IF(ISNUMBER(AVERAGEIFS(ObservedSpeciesData!K$2:K$4955,ObservedSpeciesData!$A$2:$A$4955,$A322,ObservedSpeciesData!$D$2:$D$4955,$D322)),AVERAGEIFS(ObservedSpeciesData!K$2:K$4955,ObservedSpeciesData!$A$2:$A$4955,$A322,ObservedSpeciesData!$D$2:$D$4955,$D322),"")</f>
        <v>75</v>
      </c>
      <c r="L322" s="26">
        <f>IF(ISNUMBER(AVERAGEIFS(ObservedSpeciesData!L$2:L$4955,ObservedSpeciesData!$A$2:$A$4955,$A322,ObservedSpeciesData!$D$2:$D$4955,$D322)),AVERAGEIFS(ObservedSpeciesData!L$2:L$4955,ObservedSpeciesData!$A$2:$A$4955,$A322,ObservedSpeciesData!$D$2:$D$4955,$D322),"")</f>
        <v>2016</v>
      </c>
      <c r="M322" s="23">
        <f>IF(ISNUMBER(AVERAGEIFS(ObservedSpeciesData!M$2:M$4955,ObservedSpeciesData!$A$2:$A$4955,$A322,ObservedSpeciesData!$D$2:$D$4955,$D322)),AVERAGEIFS(ObservedSpeciesData!M$2:M$4955,ObservedSpeciesData!$A$2:$A$4955,$A322,ObservedSpeciesData!$D$2:$D$4955,$D322),"")</f>
        <v>201.6</v>
      </c>
      <c r="N322" s="23" t="str">
        <f>IF(ISNUMBER(AVERAGEIFS(ObservedSpeciesData!N$2:N$4955,ObservedSpeciesData!$A$2:$A$4955,$A322,ObservedSpeciesData!$D$2:$D$4955,$D322)),AVERAGEIFS(ObservedSpeciesData!N$2:N$4955,ObservedSpeciesData!$A$2:$A$4955,$A322,ObservedSpeciesData!$D$2:$D$4955,$D322),"")</f>
        <v/>
      </c>
      <c r="O322" s="23" t="str">
        <f>IF(ISNUMBER(AVERAGEIFS(ObservedSpeciesData!O$2:O$4955,ObservedSpeciesData!$A$2:$A$4955,$A322,ObservedSpeciesData!$D$2:$D$4955,$D322)),AVERAGEIFS(ObservedSpeciesData!O$2:O$4955,ObservedSpeciesData!$A$2:$A$4955,$A322,ObservedSpeciesData!$D$2:$D$4955,$D322),"")</f>
        <v/>
      </c>
      <c r="P322" s="23" t="str">
        <f>IF(ISNUMBER(AVERAGEIFS(ObservedSpeciesData!P$2:P$4955,ObservedSpeciesData!$A$2:$A$4955,$A322,ObservedSpeciesData!$C$2:$C$4955,$C322,ObservedSpeciesData!$D$2:$D$4955,$D322)),AVERAGEIFS(ObservedSpeciesData!P$2:P$4955,ObservedSpeciesData!$A$2:$A$4955,$A322,ObservedSpeciesData!$C$2:$C$4955,$C322,ObservedSpeciesData!$D$2:$D$4955,$D322),"")</f>
        <v/>
      </c>
      <c r="Q322" s="23"/>
      <c r="R322" s="25" t="str">
        <f>IF(ISNUMBER(AVERAGEIFS(ObservedSpeciesData!R$2:R$4955,ObservedSpeciesData!$A$2:$A$4955,$A322,ObservedSpeciesData!$D$2:$D$4955,$D322)),AVERAGEIFS(ObservedSpeciesData!R$2:R$4955,ObservedSpeciesData!$A$2:$A$4955,$A322,ObservedSpeciesData!$D$2:$D$4955,$D322),"")</f>
        <v/>
      </c>
      <c r="S322" s="25" t="str">
        <f>IF(ISNUMBER(AVERAGEIFS(ObservedSpeciesData!S$2:S$4955,ObservedSpeciesData!$A$2:$A$4955,$A322,ObservedSpeciesData!$D$2:$D$4955,$D322)),AVERAGEIFS(ObservedSpeciesData!S$2:S$4955,ObservedSpeciesData!$A$2:$A$4955,$A322,ObservedSpeciesData!$D$2:$D$4955,$D322),"")</f>
        <v/>
      </c>
      <c r="T322" s="23" t="str">
        <f>IF(ISNUMBER(AVERAGEIFS(ObservedSpeciesData!T$2:T$4955,ObservedSpeciesData!$A$2:$A$4955,$A322,ObservedSpeciesData!$D$2:$D$4955,$D322)),AVERAGEIFS(ObservedSpeciesData!T$2:T$4955,ObservedSpeciesData!$A$2:$A$4955,$A322,ObservedSpeciesData!$D$2:$D$4955,$D322),"")</f>
        <v/>
      </c>
      <c r="U322" s="24" t="str">
        <f>IF(ISNUMBER(AVERAGEIFS(ObservedSpeciesData!U$2:U$4955,ObservedSpeciesData!$A$2:$A$4955,$A322,ObservedSpeciesData!$C$2:$C$4955,$C322,ObservedSpeciesData!$D$2:$D$4955,$D322)),AVERAGEIFS(ObservedSpeciesData!U$2:U$4955,ObservedSpeciesData!$A$2:$A$4955,$A322,ObservedSpeciesData!$C$2:$C$4955,$C322,ObservedSpeciesData!$D$2:$D$4955,$D322),"")</f>
        <v/>
      </c>
      <c r="V322" s="23" t="str">
        <f>IF(ISNUMBER(AVERAGEIFS(ObservedSpeciesData!V$2:V$4955,ObservedSpeciesData!$A$2:$A$4955,$A322,ObservedSpeciesData!$D$2:$D$4955,$D322)),AVERAGEIFS(ObservedSpeciesData!V$2:V$4955,ObservedSpeciesData!$A$2:$A$4955,$A322,ObservedSpeciesData!$D$2:$D$4955,$D322),"")</f>
        <v/>
      </c>
      <c r="W322" s="23" t="str">
        <f>IF(ISNUMBER(AVERAGEIFS(ObservedSpeciesData!W$2:W$4955,ObservedSpeciesData!$A$2:$A$4955,$A322,ObservedSpeciesData!$D$2:$D$4955,$D322)),AVERAGEIFS(ObservedSpeciesData!W$2:W$4955,ObservedSpeciesData!$A$2:$A$4955,$A322,ObservedSpeciesData!$D$2:$D$4955,$D322),"")</f>
        <v/>
      </c>
      <c r="X322" s="23" t="str">
        <f>IF(ISNUMBER(AVERAGEIFS(ObservedSpeciesData!X$2:X$4955,ObservedSpeciesData!$A$2:$A$4955,$A322,ObservedSpeciesData!$D$2:$D$4955,$D322)),AVERAGEIFS(ObservedSpeciesData!X$2:X$4955,ObservedSpeciesData!$A$2:$A$4955,$A322,ObservedSpeciesData!$D$2:$D$4955,$D322),"")</f>
        <v/>
      </c>
      <c r="Y322" s="23" t="str">
        <f>IF(ISNUMBER(AVERAGEIFS(ObservedSpeciesData!Y$2:Y$4955,ObservedSpeciesData!$A$2:$A$4955,$A322,ObservedSpeciesData!$D$2:$D$4955,$D322)),AVERAGEIFS(ObservedSpeciesData!Y$2:Y$4955,ObservedSpeciesData!$A$2:$A$4955,$A322,ObservedSpeciesData!$D$2:$D$4955,$D322),"")</f>
        <v/>
      </c>
      <c r="Z322" s="23" t="str">
        <f>IF(ISNUMBER(AVERAGEIFS(ObservedSpeciesData!Z$2:Z$4955,ObservedSpeciesData!$A$2:$A$4955,$A322,ObservedSpeciesData!$D$2:$D$4955,$D322)),AVERAGEIFS(ObservedSpeciesData!Z$2:Z$4955,ObservedSpeciesData!$A$2:$A$4955,$A322,ObservedSpeciesData!$D$2:$D$4955,$D322),"")</f>
        <v/>
      </c>
      <c r="AA322" s="23" t="str">
        <f>IF(ISNUMBER(AVERAGEIFS(ObservedSpeciesData!AA$2:AA$4955,ObservedSpeciesData!$A$2:$A$4955,$A322,ObservedSpeciesData!$D$2:$D$4955,$D322)),AVERAGEIFS(ObservedSpeciesData!AA$2:AA$4955,ObservedSpeciesData!$A$2:$A$4955,$A322,ObservedSpeciesData!$D$2:$D$4955,$D322),"")</f>
        <v/>
      </c>
      <c r="AB322" s="24" t="str">
        <f>IF(ISNUMBER(AVERAGEIFS(ObservedSpeciesData!AB$2:AB$4955,ObservedSpeciesData!$A$2:$A$4955,$A322,ObservedSpeciesData!$D$2:$D$4955,$D322)),AVERAGEIFS(ObservedSpeciesData!AB$2:AB$4955,ObservedSpeciesData!$A$2:$A$4955,$A322,ObservedSpeciesData!$D$2:$D$4955,$D322),"")</f>
        <v/>
      </c>
      <c r="AC322" s="24" t="str">
        <f>IF(ISNUMBER(AVERAGEIFS(ObservedSpeciesData!AC$2:AC$4955,ObservedSpeciesData!$A$2:$A$4955,$A322,ObservedSpeciesData!$D$2:$D$4955,$D322)),AVERAGEIFS(ObservedSpeciesData!AC$2:AC$4955,ObservedSpeciesData!$A$2:$A$4955,$A322,ObservedSpeciesData!$D$2:$D$4955,$D322),"")</f>
        <v/>
      </c>
      <c r="AD322" s="23" t="str">
        <f>IF(ISNUMBER(AVERAGEIFS(ObservedSpeciesData!AD$2:AD$4955,ObservedSpeciesData!$A$2:$A$4955,$A322,ObservedSpeciesData!$D$2:$D$4955,$D322)),AVERAGEIFS(ObservedSpeciesData!AD$2:AD$4955,ObservedSpeciesData!$A$2:$A$4955,$A322,ObservedSpeciesData!$D$2:$D$4955,$D322),"")</f>
        <v/>
      </c>
      <c r="AE322" s="24" t="str">
        <f>IF(ISNUMBER(AVERAGEIFS(ObservedSpeciesData!AE$2:AE$4955,ObservedSpeciesData!$A$2:$A$4955,$A322,ObservedSpeciesData!$D$2:$D$4955,$D322)),AVERAGEIFS(ObservedSpeciesData!AE$2:AE$4955,ObservedSpeciesData!$A$2:$A$4955,$A322,ObservedSpeciesData!$D$2:$D$4955,$D322),"")</f>
        <v/>
      </c>
      <c r="AF322" s="23"/>
      <c r="AG322" s="24"/>
      <c r="AH322" s="23" t="str">
        <f>IF(ISNUMBER(AVERAGEIFS(ObservedSpeciesData!AH$2:AH$4955,ObservedSpeciesData!$A$2:$A$4955,$A322,ObservedSpeciesData!$D$2:$D$4955,$D322)),AVERAGEIFS(ObservedSpeciesData!AH$2:AH$4955,ObservedSpeciesData!$A$2:$A$4955,$A322,ObservedSpeciesData!$D$2:$D$4955,$D322),"")</f>
        <v/>
      </c>
      <c r="AI322" s="23" t="str">
        <f>IF(ISNUMBER(AVERAGEIFS(ObservedSpeciesData!AI$2:AI$4955,ObservedSpeciesData!$A$2:$A$4955,$A322,ObservedSpeciesData!$C$2:$C$4955,$C322,ObservedSpeciesData!$D$2:$D$4955,$D322)),AVERAGEIFS(ObservedSpeciesData!AI$2:AI$4955,ObservedSpeciesData!$A$2:$A$4955,$A322,ObservedSpeciesData!$C$2:$C$4955,$C322,ObservedSpeciesData!$D$2:$D$4955,$D322),"")</f>
        <v/>
      </c>
      <c r="AJ322" s="2">
        <f>COUNTIFS(ObservedSpeciesData!$A$2:$A$828,$A322,ObservedSpeciesData!$D$2:$D$828,$D322)</f>
        <v>0</v>
      </c>
      <c r="AK322" s="2">
        <f t="shared" ref="AK322:AK385" si="5">COUNT(M322:AI322)</f>
        <v>1</v>
      </c>
    </row>
    <row r="323" spans="1:37" x14ac:dyDescent="0.25">
      <c r="A323" s="14" t="s">
        <v>109</v>
      </c>
      <c r="B323" t="s">
        <v>80</v>
      </c>
      <c r="C323" t="s">
        <v>106</v>
      </c>
      <c r="D323" s="13">
        <v>42310</v>
      </c>
      <c r="E323">
        <v>1</v>
      </c>
      <c r="F323">
        <v>200</v>
      </c>
      <c r="G323" s="2" t="s">
        <v>87</v>
      </c>
      <c r="H323" s="2" t="s">
        <v>11</v>
      </c>
      <c r="I323">
        <v>7</v>
      </c>
      <c r="J323" s="2" t="s">
        <v>88</v>
      </c>
      <c r="K323" s="2">
        <f>IF(ISNUMBER(AVERAGEIFS(ObservedSpeciesData!K$2:K$4955,ObservedSpeciesData!$A$2:$A$4955,$A323,ObservedSpeciesData!$D$2:$D$4955,$D323)),AVERAGEIFS(ObservedSpeciesData!K$2:K$4955,ObservedSpeciesData!$A$2:$A$4955,$A323,ObservedSpeciesData!$D$2:$D$4955,$D323),"")</f>
        <v>150</v>
      </c>
      <c r="L323" s="26">
        <f>IF(ISNUMBER(AVERAGEIFS(ObservedSpeciesData!L$2:L$4955,ObservedSpeciesData!$A$2:$A$4955,$A323,ObservedSpeciesData!$D$2:$D$4955,$D323)),AVERAGEIFS(ObservedSpeciesData!L$2:L$4955,ObservedSpeciesData!$A$2:$A$4955,$A323,ObservedSpeciesData!$D$2:$D$4955,$D323),"")</f>
        <v>2040</v>
      </c>
      <c r="M323" s="23">
        <f>IF(ISNUMBER(AVERAGEIFS(ObservedSpeciesData!M$2:M$4955,ObservedSpeciesData!$A$2:$A$4955,$A323,ObservedSpeciesData!$D$2:$D$4955,$D323)),AVERAGEIFS(ObservedSpeciesData!M$2:M$4955,ObservedSpeciesData!$A$2:$A$4955,$A323,ObservedSpeciesData!$D$2:$D$4955,$D323),"")</f>
        <v>204</v>
      </c>
      <c r="N323" s="23" t="str">
        <f>IF(ISNUMBER(AVERAGEIFS(ObservedSpeciesData!N$2:N$4955,ObservedSpeciesData!$A$2:$A$4955,$A323,ObservedSpeciesData!$D$2:$D$4955,$D323)),AVERAGEIFS(ObservedSpeciesData!N$2:N$4955,ObservedSpeciesData!$A$2:$A$4955,$A323,ObservedSpeciesData!$D$2:$D$4955,$D323),"")</f>
        <v/>
      </c>
      <c r="O323" s="23" t="str">
        <f>IF(ISNUMBER(AVERAGEIFS(ObservedSpeciesData!O$2:O$4955,ObservedSpeciesData!$A$2:$A$4955,$A323,ObservedSpeciesData!$D$2:$D$4955,$D323)),AVERAGEIFS(ObservedSpeciesData!O$2:O$4955,ObservedSpeciesData!$A$2:$A$4955,$A323,ObservedSpeciesData!$D$2:$D$4955,$D323),"")</f>
        <v/>
      </c>
      <c r="P323" s="23" t="str">
        <f>IF(ISNUMBER(AVERAGEIFS(ObservedSpeciesData!P$2:P$4955,ObservedSpeciesData!$A$2:$A$4955,$A323,ObservedSpeciesData!$C$2:$C$4955,$C323,ObservedSpeciesData!$D$2:$D$4955,$D323)),AVERAGEIFS(ObservedSpeciesData!P$2:P$4955,ObservedSpeciesData!$A$2:$A$4955,$A323,ObservedSpeciesData!$C$2:$C$4955,$C323,ObservedSpeciesData!$D$2:$D$4955,$D323),"")</f>
        <v/>
      </c>
      <c r="Q323" s="23"/>
      <c r="R323" s="25" t="str">
        <f>IF(ISNUMBER(AVERAGEIFS(ObservedSpeciesData!R$2:R$4955,ObservedSpeciesData!$A$2:$A$4955,$A323,ObservedSpeciesData!$D$2:$D$4955,$D323)),AVERAGEIFS(ObservedSpeciesData!R$2:R$4955,ObservedSpeciesData!$A$2:$A$4955,$A323,ObservedSpeciesData!$D$2:$D$4955,$D323),"")</f>
        <v/>
      </c>
      <c r="S323" s="25" t="str">
        <f>IF(ISNUMBER(AVERAGEIFS(ObservedSpeciesData!S$2:S$4955,ObservedSpeciesData!$A$2:$A$4955,$A323,ObservedSpeciesData!$D$2:$D$4955,$D323)),AVERAGEIFS(ObservedSpeciesData!S$2:S$4955,ObservedSpeciesData!$A$2:$A$4955,$A323,ObservedSpeciesData!$D$2:$D$4955,$D323),"")</f>
        <v/>
      </c>
      <c r="T323" s="23" t="str">
        <f>IF(ISNUMBER(AVERAGEIFS(ObservedSpeciesData!T$2:T$4955,ObservedSpeciesData!$A$2:$A$4955,$A323,ObservedSpeciesData!$D$2:$D$4955,$D323)),AVERAGEIFS(ObservedSpeciesData!T$2:T$4955,ObservedSpeciesData!$A$2:$A$4955,$A323,ObservedSpeciesData!$D$2:$D$4955,$D323),"")</f>
        <v/>
      </c>
      <c r="U323" s="24" t="str">
        <f>IF(ISNUMBER(AVERAGEIFS(ObservedSpeciesData!U$2:U$4955,ObservedSpeciesData!$A$2:$A$4955,$A323,ObservedSpeciesData!$C$2:$C$4955,$C323,ObservedSpeciesData!$D$2:$D$4955,$D323)),AVERAGEIFS(ObservedSpeciesData!U$2:U$4955,ObservedSpeciesData!$A$2:$A$4955,$A323,ObservedSpeciesData!$C$2:$C$4955,$C323,ObservedSpeciesData!$D$2:$D$4955,$D323),"")</f>
        <v/>
      </c>
      <c r="V323" s="23" t="str">
        <f>IF(ISNUMBER(AVERAGEIFS(ObservedSpeciesData!V$2:V$4955,ObservedSpeciesData!$A$2:$A$4955,$A323,ObservedSpeciesData!$D$2:$D$4955,$D323)),AVERAGEIFS(ObservedSpeciesData!V$2:V$4955,ObservedSpeciesData!$A$2:$A$4955,$A323,ObservedSpeciesData!$D$2:$D$4955,$D323),"")</f>
        <v/>
      </c>
      <c r="W323" s="23" t="str">
        <f>IF(ISNUMBER(AVERAGEIFS(ObservedSpeciesData!W$2:W$4955,ObservedSpeciesData!$A$2:$A$4955,$A323,ObservedSpeciesData!$D$2:$D$4955,$D323)),AVERAGEIFS(ObservedSpeciesData!W$2:W$4955,ObservedSpeciesData!$A$2:$A$4955,$A323,ObservedSpeciesData!$D$2:$D$4955,$D323),"")</f>
        <v/>
      </c>
      <c r="X323" s="23" t="str">
        <f>IF(ISNUMBER(AVERAGEIFS(ObservedSpeciesData!X$2:X$4955,ObservedSpeciesData!$A$2:$A$4955,$A323,ObservedSpeciesData!$D$2:$D$4955,$D323)),AVERAGEIFS(ObservedSpeciesData!X$2:X$4955,ObservedSpeciesData!$A$2:$A$4955,$A323,ObservedSpeciesData!$D$2:$D$4955,$D323),"")</f>
        <v/>
      </c>
      <c r="Y323" s="23" t="str">
        <f>IF(ISNUMBER(AVERAGEIFS(ObservedSpeciesData!Y$2:Y$4955,ObservedSpeciesData!$A$2:$A$4955,$A323,ObservedSpeciesData!$D$2:$D$4955,$D323)),AVERAGEIFS(ObservedSpeciesData!Y$2:Y$4955,ObservedSpeciesData!$A$2:$A$4955,$A323,ObservedSpeciesData!$D$2:$D$4955,$D323),"")</f>
        <v/>
      </c>
      <c r="Z323" s="23" t="str">
        <f>IF(ISNUMBER(AVERAGEIFS(ObservedSpeciesData!Z$2:Z$4955,ObservedSpeciesData!$A$2:$A$4955,$A323,ObservedSpeciesData!$D$2:$D$4955,$D323)),AVERAGEIFS(ObservedSpeciesData!Z$2:Z$4955,ObservedSpeciesData!$A$2:$A$4955,$A323,ObservedSpeciesData!$D$2:$D$4955,$D323),"")</f>
        <v/>
      </c>
      <c r="AA323" s="23" t="str">
        <f>IF(ISNUMBER(AVERAGEIFS(ObservedSpeciesData!AA$2:AA$4955,ObservedSpeciesData!$A$2:$A$4955,$A323,ObservedSpeciesData!$D$2:$D$4955,$D323)),AVERAGEIFS(ObservedSpeciesData!AA$2:AA$4955,ObservedSpeciesData!$A$2:$A$4955,$A323,ObservedSpeciesData!$D$2:$D$4955,$D323),"")</f>
        <v/>
      </c>
      <c r="AB323" s="24" t="str">
        <f>IF(ISNUMBER(AVERAGEIFS(ObservedSpeciesData!AB$2:AB$4955,ObservedSpeciesData!$A$2:$A$4955,$A323,ObservedSpeciesData!$D$2:$D$4955,$D323)),AVERAGEIFS(ObservedSpeciesData!AB$2:AB$4955,ObservedSpeciesData!$A$2:$A$4955,$A323,ObservedSpeciesData!$D$2:$D$4955,$D323),"")</f>
        <v/>
      </c>
      <c r="AC323" s="24" t="str">
        <f>IF(ISNUMBER(AVERAGEIFS(ObservedSpeciesData!AC$2:AC$4955,ObservedSpeciesData!$A$2:$A$4955,$A323,ObservedSpeciesData!$D$2:$D$4955,$D323)),AVERAGEIFS(ObservedSpeciesData!AC$2:AC$4955,ObservedSpeciesData!$A$2:$A$4955,$A323,ObservedSpeciesData!$D$2:$D$4955,$D323),"")</f>
        <v/>
      </c>
      <c r="AD323" s="23" t="str">
        <f>IF(ISNUMBER(AVERAGEIFS(ObservedSpeciesData!AD$2:AD$4955,ObservedSpeciesData!$A$2:$A$4955,$A323,ObservedSpeciesData!$D$2:$D$4955,$D323)),AVERAGEIFS(ObservedSpeciesData!AD$2:AD$4955,ObservedSpeciesData!$A$2:$A$4955,$A323,ObservedSpeciesData!$D$2:$D$4955,$D323),"")</f>
        <v/>
      </c>
      <c r="AE323" s="24" t="str">
        <f>IF(ISNUMBER(AVERAGEIFS(ObservedSpeciesData!AE$2:AE$4955,ObservedSpeciesData!$A$2:$A$4955,$A323,ObservedSpeciesData!$D$2:$D$4955,$D323)),AVERAGEIFS(ObservedSpeciesData!AE$2:AE$4955,ObservedSpeciesData!$A$2:$A$4955,$A323,ObservedSpeciesData!$D$2:$D$4955,$D323),"")</f>
        <v/>
      </c>
      <c r="AF323" s="23"/>
      <c r="AG323" s="24"/>
      <c r="AH323" s="23" t="str">
        <f>IF(ISNUMBER(AVERAGEIFS(ObservedSpeciesData!AH$2:AH$4955,ObservedSpeciesData!$A$2:$A$4955,$A323,ObservedSpeciesData!$D$2:$D$4955,$D323)),AVERAGEIFS(ObservedSpeciesData!AH$2:AH$4955,ObservedSpeciesData!$A$2:$A$4955,$A323,ObservedSpeciesData!$D$2:$D$4955,$D323),"")</f>
        <v/>
      </c>
      <c r="AI323" s="23" t="str">
        <f>IF(ISNUMBER(AVERAGEIFS(ObservedSpeciesData!AI$2:AI$4955,ObservedSpeciesData!$A$2:$A$4955,$A323,ObservedSpeciesData!$C$2:$C$4955,$C323,ObservedSpeciesData!$D$2:$D$4955,$D323)),AVERAGEIFS(ObservedSpeciesData!AI$2:AI$4955,ObservedSpeciesData!$A$2:$A$4955,$A323,ObservedSpeciesData!$C$2:$C$4955,$C323,ObservedSpeciesData!$D$2:$D$4955,$D323),"")</f>
        <v/>
      </c>
      <c r="AJ323" s="2">
        <f>COUNTIFS(ObservedSpeciesData!$A$2:$A$828,$A323,ObservedSpeciesData!$D$2:$D$828,$D323)</f>
        <v>0</v>
      </c>
      <c r="AK323" s="2">
        <f t="shared" si="5"/>
        <v>1</v>
      </c>
    </row>
    <row r="324" spans="1:37" x14ac:dyDescent="0.25">
      <c r="A324" s="14" t="s">
        <v>108</v>
      </c>
      <c r="B324" t="s">
        <v>80</v>
      </c>
      <c r="C324" t="s">
        <v>106</v>
      </c>
      <c r="D324" s="13">
        <v>42310</v>
      </c>
      <c r="E324">
        <v>1</v>
      </c>
      <c r="F324">
        <v>350</v>
      </c>
      <c r="G324" s="2" t="s">
        <v>87</v>
      </c>
      <c r="H324" s="2" t="s">
        <v>11</v>
      </c>
      <c r="I324">
        <v>7</v>
      </c>
      <c r="J324" s="2" t="s">
        <v>88</v>
      </c>
      <c r="K324" s="2">
        <f>IF(ISNUMBER(AVERAGEIFS(ObservedSpeciesData!K$2:K$4955,ObservedSpeciesData!$A$2:$A$4955,$A324,ObservedSpeciesData!$D$2:$D$4955,$D324)),AVERAGEIFS(ObservedSpeciesData!K$2:K$4955,ObservedSpeciesData!$A$2:$A$4955,$A324,ObservedSpeciesData!$D$2:$D$4955,$D324),"")</f>
        <v>262.5</v>
      </c>
      <c r="L324" s="26">
        <f>IF(ISNUMBER(AVERAGEIFS(ObservedSpeciesData!L$2:L$4955,ObservedSpeciesData!$A$2:$A$4955,$A324,ObservedSpeciesData!$D$2:$D$4955,$D324)),AVERAGEIFS(ObservedSpeciesData!L$2:L$4955,ObservedSpeciesData!$A$2:$A$4955,$A324,ObservedSpeciesData!$D$2:$D$4955,$D324),"")</f>
        <v>2144</v>
      </c>
      <c r="M324" s="23">
        <f>IF(ISNUMBER(AVERAGEIFS(ObservedSpeciesData!M$2:M$4955,ObservedSpeciesData!$A$2:$A$4955,$A324,ObservedSpeciesData!$D$2:$D$4955,$D324)),AVERAGEIFS(ObservedSpeciesData!M$2:M$4955,ObservedSpeciesData!$A$2:$A$4955,$A324,ObservedSpeciesData!$D$2:$D$4955,$D324),"")</f>
        <v>214.4</v>
      </c>
      <c r="N324" s="23" t="str">
        <f>IF(ISNUMBER(AVERAGEIFS(ObservedSpeciesData!N$2:N$4955,ObservedSpeciesData!$A$2:$A$4955,$A324,ObservedSpeciesData!$D$2:$D$4955,$D324)),AVERAGEIFS(ObservedSpeciesData!N$2:N$4955,ObservedSpeciesData!$A$2:$A$4955,$A324,ObservedSpeciesData!$D$2:$D$4955,$D324),"")</f>
        <v/>
      </c>
      <c r="O324" s="23" t="str">
        <f>IF(ISNUMBER(AVERAGEIFS(ObservedSpeciesData!O$2:O$4955,ObservedSpeciesData!$A$2:$A$4955,$A324,ObservedSpeciesData!$D$2:$D$4955,$D324)),AVERAGEIFS(ObservedSpeciesData!O$2:O$4955,ObservedSpeciesData!$A$2:$A$4955,$A324,ObservedSpeciesData!$D$2:$D$4955,$D324),"")</f>
        <v/>
      </c>
      <c r="P324" s="23" t="str">
        <f>IF(ISNUMBER(AVERAGEIFS(ObservedSpeciesData!P$2:P$4955,ObservedSpeciesData!$A$2:$A$4955,$A324,ObservedSpeciesData!$C$2:$C$4955,$C324,ObservedSpeciesData!$D$2:$D$4955,$D324)),AVERAGEIFS(ObservedSpeciesData!P$2:P$4955,ObservedSpeciesData!$A$2:$A$4955,$A324,ObservedSpeciesData!$C$2:$C$4955,$C324,ObservedSpeciesData!$D$2:$D$4955,$D324),"")</f>
        <v/>
      </c>
      <c r="Q324" s="23"/>
      <c r="R324" s="25" t="str">
        <f>IF(ISNUMBER(AVERAGEIFS(ObservedSpeciesData!R$2:R$4955,ObservedSpeciesData!$A$2:$A$4955,$A324,ObservedSpeciesData!$D$2:$D$4955,$D324)),AVERAGEIFS(ObservedSpeciesData!R$2:R$4955,ObservedSpeciesData!$A$2:$A$4955,$A324,ObservedSpeciesData!$D$2:$D$4955,$D324),"")</f>
        <v/>
      </c>
      <c r="S324" s="25" t="str">
        <f>IF(ISNUMBER(AVERAGEIFS(ObservedSpeciesData!S$2:S$4955,ObservedSpeciesData!$A$2:$A$4955,$A324,ObservedSpeciesData!$D$2:$D$4955,$D324)),AVERAGEIFS(ObservedSpeciesData!S$2:S$4955,ObservedSpeciesData!$A$2:$A$4955,$A324,ObservedSpeciesData!$D$2:$D$4955,$D324),"")</f>
        <v/>
      </c>
      <c r="T324" s="23" t="str">
        <f>IF(ISNUMBER(AVERAGEIFS(ObservedSpeciesData!T$2:T$4955,ObservedSpeciesData!$A$2:$A$4955,$A324,ObservedSpeciesData!$D$2:$D$4955,$D324)),AVERAGEIFS(ObservedSpeciesData!T$2:T$4955,ObservedSpeciesData!$A$2:$A$4955,$A324,ObservedSpeciesData!$D$2:$D$4955,$D324),"")</f>
        <v/>
      </c>
      <c r="U324" s="24" t="str">
        <f>IF(ISNUMBER(AVERAGEIFS(ObservedSpeciesData!U$2:U$4955,ObservedSpeciesData!$A$2:$A$4955,$A324,ObservedSpeciesData!$C$2:$C$4955,$C324,ObservedSpeciesData!$D$2:$D$4955,$D324)),AVERAGEIFS(ObservedSpeciesData!U$2:U$4955,ObservedSpeciesData!$A$2:$A$4955,$A324,ObservedSpeciesData!$C$2:$C$4955,$C324,ObservedSpeciesData!$D$2:$D$4955,$D324),"")</f>
        <v/>
      </c>
      <c r="V324" s="23" t="str">
        <f>IF(ISNUMBER(AVERAGEIFS(ObservedSpeciesData!V$2:V$4955,ObservedSpeciesData!$A$2:$A$4955,$A324,ObservedSpeciesData!$D$2:$D$4955,$D324)),AVERAGEIFS(ObservedSpeciesData!V$2:V$4955,ObservedSpeciesData!$A$2:$A$4955,$A324,ObservedSpeciesData!$D$2:$D$4955,$D324),"")</f>
        <v/>
      </c>
      <c r="W324" s="23" t="str">
        <f>IF(ISNUMBER(AVERAGEIFS(ObservedSpeciesData!W$2:W$4955,ObservedSpeciesData!$A$2:$A$4955,$A324,ObservedSpeciesData!$D$2:$D$4955,$D324)),AVERAGEIFS(ObservedSpeciesData!W$2:W$4955,ObservedSpeciesData!$A$2:$A$4955,$A324,ObservedSpeciesData!$D$2:$D$4955,$D324),"")</f>
        <v/>
      </c>
      <c r="X324" s="23" t="str">
        <f>IF(ISNUMBER(AVERAGEIFS(ObservedSpeciesData!X$2:X$4955,ObservedSpeciesData!$A$2:$A$4955,$A324,ObservedSpeciesData!$D$2:$D$4955,$D324)),AVERAGEIFS(ObservedSpeciesData!X$2:X$4955,ObservedSpeciesData!$A$2:$A$4955,$A324,ObservedSpeciesData!$D$2:$D$4955,$D324),"")</f>
        <v/>
      </c>
      <c r="Y324" s="23" t="str">
        <f>IF(ISNUMBER(AVERAGEIFS(ObservedSpeciesData!Y$2:Y$4955,ObservedSpeciesData!$A$2:$A$4955,$A324,ObservedSpeciesData!$D$2:$D$4955,$D324)),AVERAGEIFS(ObservedSpeciesData!Y$2:Y$4955,ObservedSpeciesData!$A$2:$A$4955,$A324,ObservedSpeciesData!$D$2:$D$4955,$D324),"")</f>
        <v/>
      </c>
      <c r="Z324" s="23" t="str">
        <f>IF(ISNUMBER(AVERAGEIFS(ObservedSpeciesData!Z$2:Z$4955,ObservedSpeciesData!$A$2:$A$4955,$A324,ObservedSpeciesData!$D$2:$D$4955,$D324)),AVERAGEIFS(ObservedSpeciesData!Z$2:Z$4955,ObservedSpeciesData!$A$2:$A$4955,$A324,ObservedSpeciesData!$D$2:$D$4955,$D324),"")</f>
        <v/>
      </c>
      <c r="AA324" s="23" t="str">
        <f>IF(ISNUMBER(AVERAGEIFS(ObservedSpeciesData!AA$2:AA$4955,ObservedSpeciesData!$A$2:$A$4955,$A324,ObservedSpeciesData!$D$2:$D$4955,$D324)),AVERAGEIFS(ObservedSpeciesData!AA$2:AA$4955,ObservedSpeciesData!$A$2:$A$4955,$A324,ObservedSpeciesData!$D$2:$D$4955,$D324),"")</f>
        <v/>
      </c>
      <c r="AB324" s="24" t="str">
        <f>IF(ISNUMBER(AVERAGEIFS(ObservedSpeciesData!AB$2:AB$4955,ObservedSpeciesData!$A$2:$A$4955,$A324,ObservedSpeciesData!$D$2:$D$4955,$D324)),AVERAGEIFS(ObservedSpeciesData!AB$2:AB$4955,ObservedSpeciesData!$A$2:$A$4955,$A324,ObservedSpeciesData!$D$2:$D$4955,$D324),"")</f>
        <v/>
      </c>
      <c r="AC324" s="24" t="str">
        <f>IF(ISNUMBER(AVERAGEIFS(ObservedSpeciesData!AC$2:AC$4955,ObservedSpeciesData!$A$2:$A$4955,$A324,ObservedSpeciesData!$D$2:$D$4955,$D324)),AVERAGEIFS(ObservedSpeciesData!AC$2:AC$4955,ObservedSpeciesData!$A$2:$A$4955,$A324,ObservedSpeciesData!$D$2:$D$4955,$D324),"")</f>
        <v/>
      </c>
      <c r="AD324" s="23" t="str">
        <f>IF(ISNUMBER(AVERAGEIFS(ObservedSpeciesData!AD$2:AD$4955,ObservedSpeciesData!$A$2:$A$4955,$A324,ObservedSpeciesData!$D$2:$D$4955,$D324)),AVERAGEIFS(ObservedSpeciesData!AD$2:AD$4955,ObservedSpeciesData!$A$2:$A$4955,$A324,ObservedSpeciesData!$D$2:$D$4955,$D324),"")</f>
        <v/>
      </c>
      <c r="AE324" s="24" t="str">
        <f>IF(ISNUMBER(AVERAGEIFS(ObservedSpeciesData!AE$2:AE$4955,ObservedSpeciesData!$A$2:$A$4955,$A324,ObservedSpeciesData!$D$2:$D$4955,$D324)),AVERAGEIFS(ObservedSpeciesData!AE$2:AE$4955,ObservedSpeciesData!$A$2:$A$4955,$A324,ObservedSpeciesData!$D$2:$D$4955,$D324),"")</f>
        <v/>
      </c>
      <c r="AF324" s="23"/>
      <c r="AG324" s="24"/>
      <c r="AH324" s="23" t="str">
        <f>IF(ISNUMBER(AVERAGEIFS(ObservedSpeciesData!AH$2:AH$4955,ObservedSpeciesData!$A$2:$A$4955,$A324,ObservedSpeciesData!$D$2:$D$4955,$D324)),AVERAGEIFS(ObservedSpeciesData!AH$2:AH$4955,ObservedSpeciesData!$A$2:$A$4955,$A324,ObservedSpeciesData!$D$2:$D$4955,$D324),"")</f>
        <v/>
      </c>
      <c r="AI324" s="23" t="str">
        <f>IF(ISNUMBER(AVERAGEIFS(ObservedSpeciesData!AI$2:AI$4955,ObservedSpeciesData!$A$2:$A$4955,$A324,ObservedSpeciesData!$C$2:$C$4955,$C324,ObservedSpeciesData!$D$2:$D$4955,$D324)),AVERAGEIFS(ObservedSpeciesData!AI$2:AI$4955,ObservedSpeciesData!$A$2:$A$4955,$A324,ObservedSpeciesData!$C$2:$C$4955,$C324,ObservedSpeciesData!$D$2:$D$4955,$D324),"")</f>
        <v/>
      </c>
      <c r="AJ324" s="2">
        <f>COUNTIFS(ObservedSpeciesData!$A$2:$A$828,$A324,ObservedSpeciesData!$D$2:$D$828,$D324)</f>
        <v>0</v>
      </c>
      <c r="AK324" s="2">
        <f t="shared" si="5"/>
        <v>1</v>
      </c>
    </row>
    <row r="325" spans="1:37" x14ac:dyDescent="0.25">
      <c r="A325" s="14" t="s">
        <v>107</v>
      </c>
      <c r="B325" t="s">
        <v>80</v>
      </c>
      <c r="C325" t="s">
        <v>106</v>
      </c>
      <c r="D325" s="13">
        <v>42310</v>
      </c>
      <c r="E325">
        <v>1</v>
      </c>
      <c r="F325">
        <v>500</v>
      </c>
      <c r="G325" s="2" t="s">
        <v>87</v>
      </c>
      <c r="H325" s="2" t="s">
        <v>11</v>
      </c>
      <c r="I325">
        <v>7</v>
      </c>
      <c r="J325" s="2" t="s">
        <v>88</v>
      </c>
      <c r="K325" s="2">
        <f>IF(ISNUMBER(AVERAGEIFS(ObservedSpeciesData!K$2:K$4955,ObservedSpeciesData!$A$2:$A$4955,$A325,ObservedSpeciesData!$D$2:$D$4955,$D325)),AVERAGEIFS(ObservedSpeciesData!K$2:K$4955,ObservedSpeciesData!$A$2:$A$4955,$A325,ObservedSpeciesData!$D$2:$D$4955,$D325),"")</f>
        <v>375</v>
      </c>
      <c r="L325" s="26">
        <f>IF(ISNUMBER(AVERAGEIFS(ObservedSpeciesData!L$2:L$4955,ObservedSpeciesData!$A$2:$A$4955,$A325,ObservedSpeciesData!$D$2:$D$4955,$D325)),AVERAGEIFS(ObservedSpeciesData!L$2:L$4955,ObservedSpeciesData!$A$2:$A$4955,$A325,ObservedSpeciesData!$D$2:$D$4955,$D325),"")</f>
        <v>2008</v>
      </c>
      <c r="M325" s="23">
        <f>IF(ISNUMBER(AVERAGEIFS(ObservedSpeciesData!M$2:M$4955,ObservedSpeciesData!$A$2:$A$4955,$A325,ObservedSpeciesData!$D$2:$D$4955,$D325)),AVERAGEIFS(ObservedSpeciesData!M$2:M$4955,ObservedSpeciesData!$A$2:$A$4955,$A325,ObservedSpeciesData!$D$2:$D$4955,$D325),"")</f>
        <v>200.80000000000004</v>
      </c>
      <c r="N325" s="23" t="str">
        <f>IF(ISNUMBER(AVERAGEIFS(ObservedSpeciesData!N$2:N$4955,ObservedSpeciesData!$A$2:$A$4955,$A325,ObservedSpeciesData!$D$2:$D$4955,$D325)),AVERAGEIFS(ObservedSpeciesData!N$2:N$4955,ObservedSpeciesData!$A$2:$A$4955,$A325,ObservedSpeciesData!$D$2:$D$4955,$D325),"")</f>
        <v/>
      </c>
      <c r="O325" s="23" t="str">
        <f>IF(ISNUMBER(AVERAGEIFS(ObservedSpeciesData!O$2:O$4955,ObservedSpeciesData!$A$2:$A$4955,$A325,ObservedSpeciesData!$D$2:$D$4955,$D325)),AVERAGEIFS(ObservedSpeciesData!O$2:O$4955,ObservedSpeciesData!$A$2:$A$4955,$A325,ObservedSpeciesData!$D$2:$D$4955,$D325),"")</f>
        <v/>
      </c>
      <c r="P325" s="23" t="str">
        <f>IF(ISNUMBER(AVERAGEIFS(ObservedSpeciesData!P$2:P$4955,ObservedSpeciesData!$A$2:$A$4955,$A325,ObservedSpeciesData!$C$2:$C$4955,$C325,ObservedSpeciesData!$D$2:$D$4955,$D325)),AVERAGEIFS(ObservedSpeciesData!P$2:P$4955,ObservedSpeciesData!$A$2:$A$4955,$A325,ObservedSpeciesData!$C$2:$C$4955,$C325,ObservedSpeciesData!$D$2:$D$4955,$D325),"")</f>
        <v/>
      </c>
      <c r="Q325" s="23"/>
      <c r="R325" s="25" t="str">
        <f>IF(ISNUMBER(AVERAGEIFS(ObservedSpeciesData!R$2:R$4955,ObservedSpeciesData!$A$2:$A$4955,$A325,ObservedSpeciesData!$D$2:$D$4955,$D325)),AVERAGEIFS(ObservedSpeciesData!R$2:R$4955,ObservedSpeciesData!$A$2:$A$4955,$A325,ObservedSpeciesData!$D$2:$D$4955,$D325),"")</f>
        <v/>
      </c>
      <c r="S325" s="25" t="str">
        <f>IF(ISNUMBER(AVERAGEIFS(ObservedSpeciesData!S$2:S$4955,ObservedSpeciesData!$A$2:$A$4955,$A325,ObservedSpeciesData!$D$2:$D$4955,$D325)),AVERAGEIFS(ObservedSpeciesData!S$2:S$4955,ObservedSpeciesData!$A$2:$A$4955,$A325,ObservedSpeciesData!$D$2:$D$4955,$D325),"")</f>
        <v/>
      </c>
      <c r="T325" s="23" t="str">
        <f>IF(ISNUMBER(AVERAGEIFS(ObservedSpeciesData!T$2:T$4955,ObservedSpeciesData!$A$2:$A$4955,$A325,ObservedSpeciesData!$D$2:$D$4955,$D325)),AVERAGEIFS(ObservedSpeciesData!T$2:T$4955,ObservedSpeciesData!$A$2:$A$4955,$A325,ObservedSpeciesData!$D$2:$D$4955,$D325),"")</f>
        <v/>
      </c>
      <c r="U325" s="24" t="str">
        <f>IF(ISNUMBER(AVERAGEIFS(ObservedSpeciesData!U$2:U$4955,ObservedSpeciesData!$A$2:$A$4955,$A325,ObservedSpeciesData!$C$2:$C$4955,$C325,ObservedSpeciesData!$D$2:$D$4955,$D325)),AVERAGEIFS(ObservedSpeciesData!U$2:U$4955,ObservedSpeciesData!$A$2:$A$4955,$A325,ObservedSpeciesData!$C$2:$C$4955,$C325,ObservedSpeciesData!$D$2:$D$4955,$D325),"")</f>
        <v/>
      </c>
      <c r="V325" s="23" t="str">
        <f>IF(ISNUMBER(AVERAGEIFS(ObservedSpeciesData!V$2:V$4955,ObservedSpeciesData!$A$2:$A$4955,$A325,ObservedSpeciesData!$D$2:$D$4955,$D325)),AVERAGEIFS(ObservedSpeciesData!V$2:V$4955,ObservedSpeciesData!$A$2:$A$4955,$A325,ObservedSpeciesData!$D$2:$D$4955,$D325),"")</f>
        <v/>
      </c>
      <c r="W325" s="23" t="str">
        <f>IF(ISNUMBER(AVERAGEIFS(ObservedSpeciesData!W$2:W$4955,ObservedSpeciesData!$A$2:$A$4955,$A325,ObservedSpeciesData!$D$2:$D$4955,$D325)),AVERAGEIFS(ObservedSpeciesData!W$2:W$4955,ObservedSpeciesData!$A$2:$A$4955,$A325,ObservedSpeciesData!$D$2:$D$4955,$D325),"")</f>
        <v/>
      </c>
      <c r="X325" s="23" t="str">
        <f>IF(ISNUMBER(AVERAGEIFS(ObservedSpeciesData!X$2:X$4955,ObservedSpeciesData!$A$2:$A$4955,$A325,ObservedSpeciesData!$D$2:$D$4955,$D325)),AVERAGEIFS(ObservedSpeciesData!X$2:X$4955,ObservedSpeciesData!$A$2:$A$4955,$A325,ObservedSpeciesData!$D$2:$D$4955,$D325),"")</f>
        <v/>
      </c>
      <c r="Y325" s="23" t="str">
        <f>IF(ISNUMBER(AVERAGEIFS(ObservedSpeciesData!Y$2:Y$4955,ObservedSpeciesData!$A$2:$A$4955,$A325,ObservedSpeciesData!$D$2:$D$4955,$D325)),AVERAGEIFS(ObservedSpeciesData!Y$2:Y$4955,ObservedSpeciesData!$A$2:$A$4955,$A325,ObservedSpeciesData!$D$2:$D$4955,$D325),"")</f>
        <v/>
      </c>
      <c r="Z325" s="23" t="str">
        <f>IF(ISNUMBER(AVERAGEIFS(ObservedSpeciesData!Z$2:Z$4955,ObservedSpeciesData!$A$2:$A$4955,$A325,ObservedSpeciesData!$D$2:$D$4955,$D325)),AVERAGEIFS(ObservedSpeciesData!Z$2:Z$4955,ObservedSpeciesData!$A$2:$A$4955,$A325,ObservedSpeciesData!$D$2:$D$4955,$D325),"")</f>
        <v/>
      </c>
      <c r="AA325" s="23" t="str">
        <f>IF(ISNUMBER(AVERAGEIFS(ObservedSpeciesData!AA$2:AA$4955,ObservedSpeciesData!$A$2:$A$4955,$A325,ObservedSpeciesData!$D$2:$D$4955,$D325)),AVERAGEIFS(ObservedSpeciesData!AA$2:AA$4955,ObservedSpeciesData!$A$2:$A$4955,$A325,ObservedSpeciesData!$D$2:$D$4955,$D325),"")</f>
        <v/>
      </c>
      <c r="AB325" s="24" t="str">
        <f>IF(ISNUMBER(AVERAGEIFS(ObservedSpeciesData!AB$2:AB$4955,ObservedSpeciesData!$A$2:$A$4955,$A325,ObservedSpeciesData!$D$2:$D$4955,$D325)),AVERAGEIFS(ObservedSpeciesData!AB$2:AB$4955,ObservedSpeciesData!$A$2:$A$4955,$A325,ObservedSpeciesData!$D$2:$D$4955,$D325),"")</f>
        <v/>
      </c>
      <c r="AC325" s="24" t="str">
        <f>IF(ISNUMBER(AVERAGEIFS(ObservedSpeciesData!AC$2:AC$4955,ObservedSpeciesData!$A$2:$A$4955,$A325,ObservedSpeciesData!$D$2:$D$4955,$D325)),AVERAGEIFS(ObservedSpeciesData!AC$2:AC$4955,ObservedSpeciesData!$A$2:$A$4955,$A325,ObservedSpeciesData!$D$2:$D$4955,$D325),"")</f>
        <v/>
      </c>
      <c r="AD325" s="23" t="str">
        <f>IF(ISNUMBER(AVERAGEIFS(ObservedSpeciesData!AD$2:AD$4955,ObservedSpeciesData!$A$2:$A$4955,$A325,ObservedSpeciesData!$D$2:$D$4955,$D325)),AVERAGEIFS(ObservedSpeciesData!AD$2:AD$4955,ObservedSpeciesData!$A$2:$A$4955,$A325,ObservedSpeciesData!$D$2:$D$4955,$D325),"")</f>
        <v/>
      </c>
      <c r="AE325" s="24" t="str">
        <f>IF(ISNUMBER(AVERAGEIFS(ObservedSpeciesData!AE$2:AE$4955,ObservedSpeciesData!$A$2:$A$4955,$A325,ObservedSpeciesData!$D$2:$D$4955,$D325)),AVERAGEIFS(ObservedSpeciesData!AE$2:AE$4955,ObservedSpeciesData!$A$2:$A$4955,$A325,ObservedSpeciesData!$D$2:$D$4955,$D325),"")</f>
        <v/>
      </c>
      <c r="AF325" s="23"/>
      <c r="AG325" s="24"/>
      <c r="AH325" s="23" t="str">
        <f>IF(ISNUMBER(AVERAGEIFS(ObservedSpeciesData!AH$2:AH$4955,ObservedSpeciesData!$A$2:$A$4955,$A325,ObservedSpeciesData!$D$2:$D$4955,$D325)),AVERAGEIFS(ObservedSpeciesData!AH$2:AH$4955,ObservedSpeciesData!$A$2:$A$4955,$A325,ObservedSpeciesData!$D$2:$D$4955,$D325),"")</f>
        <v/>
      </c>
      <c r="AI325" s="23" t="str">
        <f>IF(ISNUMBER(AVERAGEIFS(ObservedSpeciesData!AI$2:AI$4955,ObservedSpeciesData!$A$2:$A$4955,$A325,ObservedSpeciesData!$C$2:$C$4955,$C325,ObservedSpeciesData!$D$2:$D$4955,$D325)),AVERAGEIFS(ObservedSpeciesData!AI$2:AI$4955,ObservedSpeciesData!$A$2:$A$4955,$A325,ObservedSpeciesData!$C$2:$C$4955,$C325,ObservedSpeciesData!$D$2:$D$4955,$D325),"")</f>
        <v/>
      </c>
      <c r="AJ325" s="2">
        <f>COUNTIFS(ObservedSpeciesData!$A$2:$A$828,$A325,ObservedSpeciesData!$D$2:$D$828,$D325)</f>
        <v>0</v>
      </c>
      <c r="AK325" s="2">
        <f t="shared" si="5"/>
        <v>1</v>
      </c>
    </row>
    <row r="326" spans="1:37" x14ac:dyDescent="0.25">
      <c r="A326" s="14" t="s">
        <v>112</v>
      </c>
      <c r="B326" t="s">
        <v>80</v>
      </c>
      <c r="C326" t="s">
        <v>106</v>
      </c>
      <c r="D326" s="13">
        <v>42317</v>
      </c>
      <c r="E326">
        <v>1</v>
      </c>
      <c r="F326">
        <v>0</v>
      </c>
      <c r="G326" s="2" t="s">
        <v>87</v>
      </c>
      <c r="H326" s="2" t="s">
        <v>11</v>
      </c>
      <c r="I326">
        <v>7</v>
      </c>
      <c r="J326" s="2" t="s">
        <v>88</v>
      </c>
      <c r="K326" s="2">
        <f>IF(ISNUMBER(AVERAGEIFS(ObservedSpeciesData!K$2:K$4955,ObservedSpeciesData!$A$2:$A$4955,$A326,ObservedSpeciesData!$D$2:$D$4955,$D326)),AVERAGEIFS(ObservedSpeciesData!K$2:K$4955,ObservedSpeciesData!$A$2:$A$4955,$A326,ObservedSpeciesData!$D$2:$D$4955,$D326),"")</f>
        <v>0</v>
      </c>
      <c r="L326" s="26">
        <f>IF(ISNUMBER(AVERAGEIFS(ObservedSpeciesData!L$2:L$4955,ObservedSpeciesData!$A$2:$A$4955,$A326,ObservedSpeciesData!$D$2:$D$4955,$D326)),AVERAGEIFS(ObservedSpeciesData!L$2:L$4955,ObservedSpeciesData!$A$2:$A$4955,$A326,ObservedSpeciesData!$D$2:$D$4955,$D326),"")</f>
        <v>2552</v>
      </c>
      <c r="M326" s="23">
        <f>IF(ISNUMBER(AVERAGEIFS(ObservedSpeciesData!M$2:M$4955,ObservedSpeciesData!$A$2:$A$4955,$A326,ObservedSpeciesData!$D$2:$D$4955,$D326)),AVERAGEIFS(ObservedSpeciesData!M$2:M$4955,ObservedSpeciesData!$A$2:$A$4955,$A326,ObservedSpeciesData!$D$2:$D$4955,$D326),"")</f>
        <v>255.19999999999996</v>
      </c>
      <c r="N326" s="23" t="str">
        <f>IF(ISNUMBER(AVERAGEIFS(ObservedSpeciesData!N$2:N$4955,ObservedSpeciesData!$A$2:$A$4955,$A326,ObservedSpeciesData!$D$2:$D$4955,$D326)),AVERAGEIFS(ObservedSpeciesData!N$2:N$4955,ObservedSpeciesData!$A$2:$A$4955,$A326,ObservedSpeciesData!$D$2:$D$4955,$D326),"")</f>
        <v/>
      </c>
      <c r="O326" s="23" t="str">
        <f>IF(ISNUMBER(AVERAGEIFS(ObservedSpeciesData!O$2:O$4955,ObservedSpeciesData!$A$2:$A$4955,$A326,ObservedSpeciesData!$D$2:$D$4955,$D326)),AVERAGEIFS(ObservedSpeciesData!O$2:O$4955,ObservedSpeciesData!$A$2:$A$4955,$A326,ObservedSpeciesData!$D$2:$D$4955,$D326),"")</f>
        <v/>
      </c>
      <c r="P326" s="23" t="str">
        <f>IF(ISNUMBER(AVERAGEIFS(ObservedSpeciesData!P$2:P$4955,ObservedSpeciesData!$A$2:$A$4955,$A326,ObservedSpeciesData!$C$2:$C$4955,$C326,ObservedSpeciesData!$D$2:$D$4955,$D326)),AVERAGEIFS(ObservedSpeciesData!P$2:P$4955,ObservedSpeciesData!$A$2:$A$4955,$A326,ObservedSpeciesData!$C$2:$C$4955,$C326,ObservedSpeciesData!$D$2:$D$4955,$D326),"")</f>
        <v/>
      </c>
      <c r="Q326" s="23"/>
      <c r="R326" s="25" t="str">
        <f>IF(ISNUMBER(AVERAGEIFS(ObservedSpeciesData!R$2:R$4955,ObservedSpeciesData!$A$2:$A$4955,$A326,ObservedSpeciesData!$D$2:$D$4955,$D326)),AVERAGEIFS(ObservedSpeciesData!R$2:R$4955,ObservedSpeciesData!$A$2:$A$4955,$A326,ObservedSpeciesData!$D$2:$D$4955,$D326),"")</f>
        <v/>
      </c>
      <c r="S326" s="25" t="str">
        <f>IF(ISNUMBER(AVERAGEIFS(ObservedSpeciesData!S$2:S$4955,ObservedSpeciesData!$A$2:$A$4955,$A326,ObservedSpeciesData!$D$2:$D$4955,$D326)),AVERAGEIFS(ObservedSpeciesData!S$2:S$4955,ObservedSpeciesData!$A$2:$A$4955,$A326,ObservedSpeciesData!$D$2:$D$4955,$D326),"")</f>
        <v/>
      </c>
      <c r="T326" s="23" t="str">
        <f>IF(ISNUMBER(AVERAGEIFS(ObservedSpeciesData!T$2:T$4955,ObservedSpeciesData!$A$2:$A$4955,$A326,ObservedSpeciesData!$D$2:$D$4955,$D326)),AVERAGEIFS(ObservedSpeciesData!T$2:T$4955,ObservedSpeciesData!$A$2:$A$4955,$A326,ObservedSpeciesData!$D$2:$D$4955,$D326),"")</f>
        <v/>
      </c>
      <c r="U326" s="24" t="str">
        <f>IF(ISNUMBER(AVERAGEIFS(ObservedSpeciesData!U$2:U$4955,ObservedSpeciesData!$A$2:$A$4955,$A326,ObservedSpeciesData!$C$2:$C$4955,$C326,ObservedSpeciesData!$D$2:$D$4955,$D326)),AVERAGEIFS(ObservedSpeciesData!U$2:U$4955,ObservedSpeciesData!$A$2:$A$4955,$A326,ObservedSpeciesData!$C$2:$C$4955,$C326,ObservedSpeciesData!$D$2:$D$4955,$D326),"")</f>
        <v/>
      </c>
      <c r="V326" s="23" t="str">
        <f>IF(ISNUMBER(AVERAGEIFS(ObservedSpeciesData!V$2:V$4955,ObservedSpeciesData!$A$2:$A$4955,$A326,ObservedSpeciesData!$D$2:$D$4955,$D326)),AVERAGEIFS(ObservedSpeciesData!V$2:V$4955,ObservedSpeciesData!$A$2:$A$4955,$A326,ObservedSpeciesData!$D$2:$D$4955,$D326),"")</f>
        <v/>
      </c>
      <c r="W326" s="23" t="str">
        <f>IF(ISNUMBER(AVERAGEIFS(ObservedSpeciesData!W$2:W$4955,ObservedSpeciesData!$A$2:$A$4955,$A326,ObservedSpeciesData!$D$2:$D$4955,$D326)),AVERAGEIFS(ObservedSpeciesData!W$2:W$4955,ObservedSpeciesData!$A$2:$A$4955,$A326,ObservedSpeciesData!$D$2:$D$4955,$D326),"")</f>
        <v/>
      </c>
      <c r="X326" s="23" t="str">
        <f>IF(ISNUMBER(AVERAGEIFS(ObservedSpeciesData!X$2:X$4955,ObservedSpeciesData!$A$2:$A$4955,$A326,ObservedSpeciesData!$D$2:$D$4955,$D326)),AVERAGEIFS(ObservedSpeciesData!X$2:X$4955,ObservedSpeciesData!$A$2:$A$4955,$A326,ObservedSpeciesData!$D$2:$D$4955,$D326),"")</f>
        <v/>
      </c>
      <c r="Y326" s="23" t="str">
        <f>IF(ISNUMBER(AVERAGEIFS(ObservedSpeciesData!Y$2:Y$4955,ObservedSpeciesData!$A$2:$A$4955,$A326,ObservedSpeciesData!$D$2:$D$4955,$D326)),AVERAGEIFS(ObservedSpeciesData!Y$2:Y$4955,ObservedSpeciesData!$A$2:$A$4955,$A326,ObservedSpeciesData!$D$2:$D$4955,$D326),"")</f>
        <v/>
      </c>
      <c r="Z326" s="23" t="str">
        <f>IF(ISNUMBER(AVERAGEIFS(ObservedSpeciesData!Z$2:Z$4955,ObservedSpeciesData!$A$2:$A$4955,$A326,ObservedSpeciesData!$D$2:$D$4955,$D326)),AVERAGEIFS(ObservedSpeciesData!Z$2:Z$4955,ObservedSpeciesData!$A$2:$A$4955,$A326,ObservedSpeciesData!$D$2:$D$4955,$D326),"")</f>
        <v/>
      </c>
      <c r="AA326" s="23" t="str">
        <f>IF(ISNUMBER(AVERAGEIFS(ObservedSpeciesData!AA$2:AA$4955,ObservedSpeciesData!$A$2:$A$4955,$A326,ObservedSpeciesData!$D$2:$D$4955,$D326)),AVERAGEIFS(ObservedSpeciesData!AA$2:AA$4955,ObservedSpeciesData!$A$2:$A$4955,$A326,ObservedSpeciesData!$D$2:$D$4955,$D326),"")</f>
        <v/>
      </c>
      <c r="AB326" s="24" t="str">
        <f>IF(ISNUMBER(AVERAGEIFS(ObservedSpeciesData!AB$2:AB$4955,ObservedSpeciesData!$A$2:$A$4955,$A326,ObservedSpeciesData!$D$2:$D$4955,$D326)),AVERAGEIFS(ObservedSpeciesData!AB$2:AB$4955,ObservedSpeciesData!$A$2:$A$4955,$A326,ObservedSpeciesData!$D$2:$D$4955,$D326),"")</f>
        <v/>
      </c>
      <c r="AC326" s="24" t="str">
        <f>IF(ISNUMBER(AVERAGEIFS(ObservedSpeciesData!AC$2:AC$4955,ObservedSpeciesData!$A$2:$A$4955,$A326,ObservedSpeciesData!$D$2:$D$4955,$D326)),AVERAGEIFS(ObservedSpeciesData!AC$2:AC$4955,ObservedSpeciesData!$A$2:$A$4955,$A326,ObservedSpeciesData!$D$2:$D$4955,$D326),"")</f>
        <v/>
      </c>
      <c r="AD326" s="23" t="str">
        <f>IF(ISNUMBER(AVERAGEIFS(ObservedSpeciesData!AD$2:AD$4955,ObservedSpeciesData!$A$2:$A$4955,$A326,ObservedSpeciesData!$D$2:$D$4955,$D326)),AVERAGEIFS(ObservedSpeciesData!AD$2:AD$4955,ObservedSpeciesData!$A$2:$A$4955,$A326,ObservedSpeciesData!$D$2:$D$4955,$D326),"")</f>
        <v/>
      </c>
      <c r="AE326" s="24" t="str">
        <f>IF(ISNUMBER(AVERAGEIFS(ObservedSpeciesData!AE$2:AE$4955,ObservedSpeciesData!$A$2:$A$4955,$A326,ObservedSpeciesData!$D$2:$D$4955,$D326)),AVERAGEIFS(ObservedSpeciesData!AE$2:AE$4955,ObservedSpeciesData!$A$2:$A$4955,$A326,ObservedSpeciesData!$D$2:$D$4955,$D326),"")</f>
        <v/>
      </c>
      <c r="AF326" s="23"/>
      <c r="AG326" s="24"/>
      <c r="AH326" s="23" t="str">
        <f>IF(ISNUMBER(AVERAGEIFS(ObservedSpeciesData!AH$2:AH$4955,ObservedSpeciesData!$A$2:$A$4955,$A326,ObservedSpeciesData!$D$2:$D$4955,$D326)),AVERAGEIFS(ObservedSpeciesData!AH$2:AH$4955,ObservedSpeciesData!$A$2:$A$4955,$A326,ObservedSpeciesData!$D$2:$D$4955,$D326),"")</f>
        <v/>
      </c>
      <c r="AI326" s="23" t="str">
        <f>IF(ISNUMBER(AVERAGEIFS(ObservedSpeciesData!AI$2:AI$4955,ObservedSpeciesData!$A$2:$A$4955,$A326,ObservedSpeciesData!$C$2:$C$4955,$C326,ObservedSpeciesData!$D$2:$D$4955,$D326)),AVERAGEIFS(ObservedSpeciesData!AI$2:AI$4955,ObservedSpeciesData!$A$2:$A$4955,$A326,ObservedSpeciesData!$C$2:$C$4955,$C326,ObservedSpeciesData!$D$2:$D$4955,$D326),"")</f>
        <v/>
      </c>
      <c r="AJ326" s="2">
        <f>COUNTIFS(ObservedSpeciesData!$A$2:$A$828,$A326,ObservedSpeciesData!$D$2:$D$828,$D326)</f>
        <v>0</v>
      </c>
      <c r="AK326" s="2">
        <f t="shared" si="5"/>
        <v>1</v>
      </c>
    </row>
    <row r="327" spans="1:37" x14ac:dyDescent="0.25">
      <c r="A327" s="14" t="s">
        <v>111</v>
      </c>
      <c r="B327" t="s">
        <v>80</v>
      </c>
      <c r="C327" t="s">
        <v>106</v>
      </c>
      <c r="D327" s="13">
        <v>42317</v>
      </c>
      <c r="E327">
        <v>1</v>
      </c>
      <c r="F327">
        <v>50</v>
      </c>
      <c r="G327" s="2" t="s">
        <v>87</v>
      </c>
      <c r="H327" s="2" t="s">
        <v>11</v>
      </c>
      <c r="I327">
        <v>7</v>
      </c>
      <c r="J327" s="2" t="s">
        <v>88</v>
      </c>
      <c r="K327" s="2">
        <f>IF(ISNUMBER(AVERAGEIFS(ObservedSpeciesData!K$2:K$4955,ObservedSpeciesData!$A$2:$A$4955,$A327,ObservedSpeciesData!$D$2:$D$4955,$D327)),AVERAGEIFS(ObservedSpeciesData!K$2:K$4955,ObservedSpeciesData!$A$2:$A$4955,$A327,ObservedSpeciesData!$D$2:$D$4955,$D327),"")</f>
        <v>37.5</v>
      </c>
      <c r="L327" s="26">
        <f>IF(ISNUMBER(AVERAGEIFS(ObservedSpeciesData!L$2:L$4955,ObservedSpeciesData!$A$2:$A$4955,$A327,ObservedSpeciesData!$D$2:$D$4955,$D327)),AVERAGEIFS(ObservedSpeciesData!L$2:L$4955,ObservedSpeciesData!$A$2:$A$4955,$A327,ObservedSpeciesData!$D$2:$D$4955,$D327),"")</f>
        <v>2456</v>
      </c>
      <c r="M327" s="23">
        <f>IF(ISNUMBER(AVERAGEIFS(ObservedSpeciesData!M$2:M$4955,ObservedSpeciesData!$A$2:$A$4955,$A327,ObservedSpeciesData!$D$2:$D$4955,$D327)),AVERAGEIFS(ObservedSpeciesData!M$2:M$4955,ObservedSpeciesData!$A$2:$A$4955,$A327,ObservedSpeciesData!$D$2:$D$4955,$D327),"")</f>
        <v>245.6</v>
      </c>
      <c r="N327" s="23" t="str">
        <f>IF(ISNUMBER(AVERAGEIFS(ObservedSpeciesData!N$2:N$4955,ObservedSpeciesData!$A$2:$A$4955,$A327,ObservedSpeciesData!$D$2:$D$4955,$D327)),AVERAGEIFS(ObservedSpeciesData!N$2:N$4955,ObservedSpeciesData!$A$2:$A$4955,$A327,ObservedSpeciesData!$D$2:$D$4955,$D327),"")</f>
        <v/>
      </c>
      <c r="O327" s="23" t="str">
        <f>IF(ISNUMBER(AVERAGEIFS(ObservedSpeciesData!O$2:O$4955,ObservedSpeciesData!$A$2:$A$4955,$A327,ObservedSpeciesData!$D$2:$D$4955,$D327)),AVERAGEIFS(ObservedSpeciesData!O$2:O$4955,ObservedSpeciesData!$A$2:$A$4955,$A327,ObservedSpeciesData!$D$2:$D$4955,$D327),"")</f>
        <v/>
      </c>
      <c r="P327" s="23" t="str">
        <f>IF(ISNUMBER(AVERAGEIFS(ObservedSpeciesData!P$2:P$4955,ObservedSpeciesData!$A$2:$A$4955,$A327,ObservedSpeciesData!$C$2:$C$4955,$C327,ObservedSpeciesData!$D$2:$D$4955,$D327)),AVERAGEIFS(ObservedSpeciesData!P$2:P$4955,ObservedSpeciesData!$A$2:$A$4955,$A327,ObservedSpeciesData!$C$2:$C$4955,$C327,ObservedSpeciesData!$D$2:$D$4955,$D327),"")</f>
        <v/>
      </c>
      <c r="Q327" s="23"/>
      <c r="R327" s="25" t="str">
        <f>IF(ISNUMBER(AVERAGEIFS(ObservedSpeciesData!R$2:R$4955,ObservedSpeciesData!$A$2:$A$4955,$A327,ObservedSpeciesData!$D$2:$D$4955,$D327)),AVERAGEIFS(ObservedSpeciesData!R$2:R$4955,ObservedSpeciesData!$A$2:$A$4955,$A327,ObservedSpeciesData!$D$2:$D$4955,$D327),"")</f>
        <v/>
      </c>
      <c r="S327" s="25" t="str">
        <f>IF(ISNUMBER(AVERAGEIFS(ObservedSpeciesData!S$2:S$4955,ObservedSpeciesData!$A$2:$A$4955,$A327,ObservedSpeciesData!$D$2:$D$4955,$D327)),AVERAGEIFS(ObservedSpeciesData!S$2:S$4955,ObservedSpeciesData!$A$2:$A$4955,$A327,ObservedSpeciesData!$D$2:$D$4955,$D327),"")</f>
        <v/>
      </c>
      <c r="T327" s="23" t="str">
        <f>IF(ISNUMBER(AVERAGEIFS(ObservedSpeciesData!T$2:T$4955,ObservedSpeciesData!$A$2:$A$4955,$A327,ObservedSpeciesData!$D$2:$D$4955,$D327)),AVERAGEIFS(ObservedSpeciesData!T$2:T$4955,ObservedSpeciesData!$A$2:$A$4955,$A327,ObservedSpeciesData!$D$2:$D$4955,$D327),"")</f>
        <v/>
      </c>
      <c r="U327" s="24" t="str">
        <f>IF(ISNUMBER(AVERAGEIFS(ObservedSpeciesData!U$2:U$4955,ObservedSpeciesData!$A$2:$A$4955,$A327,ObservedSpeciesData!$C$2:$C$4955,$C327,ObservedSpeciesData!$D$2:$D$4955,$D327)),AVERAGEIFS(ObservedSpeciesData!U$2:U$4955,ObservedSpeciesData!$A$2:$A$4955,$A327,ObservedSpeciesData!$C$2:$C$4955,$C327,ObservedSpeciesData!$D$2:$D$4955,$D327),"")</f>
        <v/>
      </c>
      <c r="V327" s="23" t="str">
        <f>IF(ISNUMBER(AVERAGEIFS(ObservedSpeciesData!V$2:V$4955,ObservedSpeciesData!$A$2:$A$4955,$A327,ObservedSpeciesData!$D$2:$D$4955,$D327)),AVERAGEIFS(ObservedSpeciesData!V$2:V$4955,ObservedSpeciesData!$A$2:$A$4955,$A327,ObservedSpeciesData!$D$2:$D$4955,$D327),"")</f>
        <v/>
      </c>
      <c r="W327" s="23" t="str">
        <f>IF(ISNUMBER(AVERAGEIFS(ObservedSpeciesData!W$2:W$4955,ObservedSpeciesData!$A$2:$A$4955,$A327,ObservedSpeciesData!$D$2:$D$4955,$D327)),AVERAGEIFS(ObservedSpeciesData!W$2:W$4955,ObservedSpeciesData!$A$2:$A$4955,$A327,ObservedSpeciesData!$D$2:$D$4955,$D327),"")</f>
        <v/>
      </c>
      <c r="X327" s="23" t="str">
        <f>IF(ISNUMBER(AVERAGEIFS(ObservedSpeciesData!X$2:X$4955,ObservedSpeciesData!$A$2:$A$4955,$A327,ObservedSpeciesData!$D$2:$D$4955,$D327)),AVERAGEIFS(ObservedSpeciesData!X$2:X$4955,ObservedSpeciesData!$A$2:$A$4955,$A327,ObservedSpeciesData!$D$2:$D$4955,$D327),"")</f>
        <v/>
      </c>
      <c r="Y327" s="23" t="str">
        <f>IF(ISNUMBER(AVERAGEIFS(ObservedSpeciesData!Y$2:Y$4955,ObservedSpeciesData!$A$2:$A$4955,$A327,ObservedSpeciesData!$D$2:$D$4955,$D327)),AVERAGEIFS(ObservedSpeciesData!Y$2:Y$4955,ObservedSpeciesData!$A$2:$A$4955,$A327,ObservedSpeciesData!$D$2:$D$4955,$D327),"")</f>
        <v/>
      </c>
      <c r="Z327" s="23" t="str">
        <f>IF(ISNUMBER(AVERAGEIFS(ObservedSpeciesData!Z$2:Z$4955,ObservedSpeciesData!$A$2:$A$4955,$A327,ObservedSpeciesData!$D$2:$D$4955,$D327)),AVERAGEIFS(ObservedSpeciesData!Z$2:Z$4955,ObservedSpeciesData!$A$2:$A$4955,$A327,ObservedSpeciesData!$D$2:$D$4955,$D327),"")</f>
        <v/>
      </c>
      <c r="AA327" s="23" t="str">
        <f>IF(ISNUMBER(AVERAGEIFS(ObservedSpeciesData!AA$2:AA$4955,ObservedSpeciesData!$A$2:$A$4955,$A327,ObservedSpeciesData!$D$2:$D$4955,$D327)),AVERAGEIFS(ObservedSpeciesData!AA$2:AA$4955,ObservedSpeciesData!$A$2:$A$4955,$A327,ObservedSpeciesData!$D$2:$D$4955,$D327),"")</f>
        <v/>
      </c>
      <c r="AB327" s="24" t="str">
        <f>IF(ISNUMBER(AVERAGEIFS(ObservedSpeciesData!AB$2:AB$4955,ObservedSpeciesData!$A$2:$A$4955,$A327,ObservedSpeciesData!$D$2:$D$4955,$D327)),AVERAGEIFS(ObservedSpeciesData!AB$2:AB$4955,ObservedSpeciesData!$A$2:$A$4955,$A327,ObservedSpeciesData!$D$2:$D$4955,$D327),"")</f>
        <v/>
      </c>
      <c r="AC327" s="24" t="str">
        <f>IF(ISNUMBER(AVERAGEIFS(ObservedSpeciesData!AC$2:AC$4955,ObservedSpeciesData!$A$2:$A$4955,$A327,ObservedSpeciesData!$D$2:$D$4955,$D327)),AVERAGEIFS(ObservedSpeciesData!AC$2:AC$4955,ObservedSpeciesData!$A$2:$A$4955,$A327,ObservedSpeciesData!$D$2:$D$4955,$D327),"")</f>
        <v/>
      </c>
      <c r="AD327" s="23" t="str">
        <f>IF(ISNUMBER(AVERAGEIFS(ObservedSpeciesData!AD$2:AD$4955,ObservedSpeciesData!$A$2:$A$4955,$A327,ObservedSpeciesData!$D$2:$D$4955,$D327)),AVERAGEIFS(ObservedSpeciesData!AD$2:AD$4955,ObservedSpeciesData!$A$2:$A$4955,$A327,ObservedSpeciesData!$D$2:$D$4955,$D327),"")</f>
        <v/>
      </c>
      <c r="AE327" s="24" t="str">
        <f>IF(ISNUMBER(AVERAGEIFS(ObservedSpeciesData!AE$2:AE$4955,ObservedSpeciesData!$A$2:$A$4955,$A327,ObservedSpeciesData!$D$2:$D$4955,$D327)),AVERAGEIFS(ObservedSpeciesData!AE$2:AE$4955,ObservedSpeciesData!$A$2:$A$4955,$A327,ObservedSpeciesData!$D$2:$D$4955,$D327),"")</f>
        <v/>
      </c>
      <c r="AF327" s="23"/>
      <c r="AG327" s="24"/>
      <c r="AH327" s="23" t="str">
        <f>IF(ISNUMBER(AVERAGEIFS(ObservedSpeciesData!AH$2:AH$4955,ObservedSpeciesData!$A$2:$A$4955,$A327,ObservedSpeciesData!$D$2:$D$4955,$D327)),AVERAGEIFS(ObservedSpeciesData!AH$2:AH$4955,ObservedSpeciesData!$A$2:$A$4955,$A327,ObservedSpeciesData!$D$2:$D$4955,$D327),"")</f>
        <v/>
      </c>
      <c r="AI327" s="23" t="str">
        <f>IF(ISNUMBER(AVERAGEIFS(ObservedSpeciesData!AI$2:AI$4955,ObservedSpeciesData!$A$2:$A$4955,$A327,ObservedSpeciesData!$C$2:$C$4955,$C327,ObservedSpeciesData!$D$2:$D$4955,$D327)),AVERAGEIFS(ObservedSpeciesData!AI$2:AI$4955,ObservedSpeciesData!$A$2:$A$4955,$A327,ObservedSpeciesData!$C$2:$C$4955,$C327,ObservedSpeciesData!$D$2:$D$4955,$D327),"")</f>
        <v/>
      </c>
      <c r="AJ327" s="2">
        <f>COUNTIFS(ObservedSpeciesData!$A$2:$A$828,$A327,ObservedSpeciesData!$D$2:$D$828,$D327)</f>
        <v>0</v>
      </c>
      <c r="AK327" s="2">
        <f t="shared" si="5"/>
        <v>1</v>
      </c>
    </row>
    <row r="328" spans="1:37" x14ac:dyDescent="0.25">
      <c r="A328" s="14" t="s">
        <v>110</v>
      </c>
      <c r="B328" t="s">
        <v>80</v>
      </c>
      <c r="C328" t="s">
        <v>106</v>
      </c>
      <c r="D328" s="13">
        <v>42317</v>
      </c>
      <c r="E328">
        <v>1</v>
      </c>
      <c r="F328">
        <v>100</v>
      </c>
      <c r="G328" s="2" t="s">
        <v>87</v>
      </c>
      <c r="H328" s="2" t="s">
        <v>11</v>
      </c>
      <c r="I328">
        <v>7</v>
      </c>
      <c r="J328" s="2" t="s">
        <v>88</v>
      </c>
      <c r="K328" s="2">
        <f>IF(ISNUMBER(AVERAGEIFS(ObservedSpeciesData!K$2:K$4955,ObservedSpeciesData!$A$2:$A$4955,$A328,ObservedSpeciesData!$D$2:$D$4955,$D328)),AVERAGEIFS(ObservedSpeciesData!K$2:K$4955,ObservedSpeciesData!$A$2:$A$4955,$A328,ObservedSpeciesData!$D$2:$D$4955,$D328),"")</f>
        <v>75</v>
      </c>
      <c r="L328" s="26">
        <f>IF(ISNUMBER(AVERAGEIFS(ObservedSpeciesData!L$2:L$4955,ObservedSpeciesData!$A$2:$A$4955,$A328,ObservedSpeciesData!$D$2:$D$4955,$D328)),AVERAGEIFS(ObservedSpeciesData!L$2:L$4955,ObservedSpeciesData!$A$2:$A$4955,$A328,ObservedSpeciesData!$D$2:$D$4955,$D328),"")</f>
        <v>2520</v>
      </c>
      <c r="M328" s="23">
        <f>IF(ISNUMBER(AVERAGEIFS(ObservedSpeciesData!M$2:M$4955,ObservedSpeciesData!$A$2:$A$4955,$A328,ObservedSpeciesData!$D$2:$D$4955,$D328)),AVERAGEIFS(ObservedSpeciesData!M$2:M$4955,ObservedSpeciesData!$A$2:$A$4955,$A328,ObservedSpeciesData!$D$2:$D$4955,$D328),"")</f>
        <v>252</v>
      </c>
      <c r="N328" s="23" t="str">
        <f>IF(ISNUMBER(AVERAGEIFS(ObservedSpeciesData!N$2:N$4955,ObservedSpeciesData!$A$2:$A$4955,$A328,ObservedSpeciesData!$D$2:$D$4955,$D328)),AVERAGEIFS(ObservedSpeciesData!N$2:N$4955,ObservedSpeciesData!$A$2:$A$4955,$A328,ObservedSpeciesData!$D$2:$D$4955,$D328),"")</f>
        <v/>
      </c>
      <c r="O328" s="23" t="str">
        <f>IF(ISNUMBER(AVERAGEIFS(ObservedSpeciesData!O$2:O$4955,ObservedSpeciesData!$A$2:$A$4955,$A328,ObservedSpeciesData!$D$2:$D$4955,$D328)),AVERAGEIFS(ObservedSpeciesData!O$2:O$4955,ObservedSpeciesData!$A$2:$A$4955,$A328,ObservedSpeciesData!$D$2:$D$4955,$D328),"")</f>
        <v/>
      </c>
      <c r="P328" s="23" t="str">
        <f>IF(ISNUMBER(AVERAGEIFS(ObservedSpeciesData!P$2:P$4955,ObservedSpeciesData!$A$2:$A$4955,$A328,ObservedSpeciesData!$C$2:$C$4955,$C328,ObservedSpeciesData!$D$2:$D$4955,$D328)),AVERAGEIFS(ObservedSpeciesData!P$2:P$4955,ObservedSpeciesData!$A$2:$A$4955,$A328,ObservedSpeciesData!$C$2:$C$4955,$C328,ObservedSpeciesData!$D$2:$D$4955,$D328),"")</f>
        <v/>
      </c>
      <c r="Q328" s="23"/>
      <c r="R328" s="25" t="str">
        <f>IF(ISNUMBER(AVERAGEIFS(ObservedSpeciesData!R$2:R$4955,ObservedSpeciesData!$A$2:$A$4955,$A328,ObservedSpeciesData!$D$2:$D$4955,$D328)),AVERAGEIFS(ObservedSpeciesData!R$2:R$4955,ObservedSpeciesData!$A$2:$A$4955,$A328,ObservedSpeciesData!$D$2:$D$4955,$D328),"")</f>
        <v/>
      </c>
      <c r="S328" s="25" t="str">
        <f>IF(ISNUMBER(AVERAGEIFS(ObservedSpeciesData!S$2:S$4955,ObservedSpeciesData!$A$2:$A$4955,$A328,ObservedSpeciesData!$D$2:$D$4955,$D328)),AVERAGEIFS(ObservedSpeciesData!S$2:S$4955,ObservedSpeciesData!$A$2:$A$4955,$A328,ObservedSpeciesData!$D$2:$D$4955,$D328),"")</f>
        <v/>
      </c>
      <c r="T328" s="23" t="str">
        <f>IF(ISNUMBER(AVERAGEIFS(ObservedSpeciesData!T$2:T$4955,ObservedSpeciesData!$A$2:$A$4955,$A328,ObservedSpeciesData!$D$2:$D$4955,$D328)),AVERAGEIFS(ObservedSpeciesData!T$2:T$4955,ObservedSpeciesData!$A$2:$A$4955,$A328,ObservedSpeciesData!$D$2:$D$4955,$D328),"")</f>
        <v/>
      </c>
      <c r="U328" s="24" t="str">
        <f>IF(ISNUMBER(AVERAGEIFS(ObservedSpeciesData!U$2:U$4955,ObservedSpeciesData!$A$2:$A$4955,$A328,ObservedSpeciesData!$C$2:$C$4955,$C328,ObservedSpeciesData!$D$2:$D$4955,$D328)),AVERAGEIFS(ObservedSpeciesData!U$2:U$4955,ObservedSpeciesData!$A$2:$A$4955,$A328,ObservedSpeciesData!$C$2:$C$4955,$C328,ObservedSpeciesData!$D$2:$D$4955,$D328),"")</f>
        <v/>
      </c>
      <c r="V328" s="23" t="str">
        <f>IF(ISNUMBER(AVERAGEIFS(ObservedSpeciesData!V$2:V$4955,ObservedSpeciesData!$A$2:$A$4955,$A328,ObservedSpeciesData!$D$2:$D$4955,$D328)),AVERAGEIFS(ObservedSpeciesData!V$2:V$4955,ObservedSpeciesData!$A$2:$A$4955,$A328,ObservedSpeciesData!$D$2:$D$4955,$D328),"")</f>
        <v/>
      </c>
      <c r="W328" s="23" t="str">
        <f>IF(ISNUMBER(AVERAGEIFS(ObservedSpeciesData!W$2:W$4955,ObservedSpeciesData!$A$2:$A$4955,$A328,ObservedSpeciesData!$D$2:$D$4955,$D328)),AVERAGEIFS(ObservedSpeciesData!W$2:W$4955,ObservedSpeciesData!$A$2:$A$4955,$A328,ObservedSpeciesData!$D$2:$D$4955,$D328),"")</f>
        <v/>
      </c>
      <c r="X328" s="23" t="str">
        <f>IF(ISNUMBER(AVERAGEIFS(ObservedSpeciesData!X$2:X$4955,ObservedSpeciesData!$A$2:$A$4955,$A328,ObservedSpeciesData!$D$2:$D$4955,$D328)),AVERAGEIFS(ObservedSpeciesData!X$2:X$4955,ObservedSpeciesData!$A$2:$A$4955,$A328,ObservedSpeciesData!$D$2:$D$4955,$D328),"")</f>
        <v/>
      </c>
      <c r="Y328" s="23" t="str">
        <f>IF(ISNUMBER(AVERAGEIFS(ObservedSpeciesData!Y$2:Y$4955,ObservedSpeciesData!$A$2:$A$4955,$A328,ObservedSpeciesData!$D$2:$D$4955,$D328)),AVERAGEIFS(ObservedSpeciesData!Y$2:Y$4955,ObservedSpeciesData!$A$2:$A$4955,$A328,ObservedSpeciesData!$D$2:$D$4955,$D328),"")</f>
        <v/>
      </c>
      <c r="Z328" s="23" t="str">
        <f>IF(ISNUMBER(AVERAGEIFS(ObservedSpeciesData!Z$2:Z$4955,ObservedSpeciesData!$A$2:$A$4955,$A328,ObservedSpeciesData!$D$2:$D$4955,$D328)),AVERAGEIFS(ObservedSpeciesData!Z$2:Z$4955,ObservedSpeciesData!$A$2:$A$4955,$A328,ObservedSpeciesData!$D$2:$D$4955,$D328),"")</f>
        <v/>
      </c>
      <c r="AA328" s="23" t="str">
        <f>IF(ISNUMBER(AVERAGEIFS(ObservedSpeciesData!AA$2:AA$4955,ObservedSpeciesData!$A$2:$A$4955,$A328,ObservedSpeciesData!$D$2:$D$4955,$D328)),AVERAGEIFS(ObservedSpeciesData!AA$2:AA$4955,ObservedSpeciesData!$A$2:$A$4955,$A328,ObservedSpeciesData!$D$2:$D$4955,$D328),"")</f>
        <v/>
      </c>
      <c r="AB328" s="24" t="str">
        <f>IF(ISNUMBER(AVERAGEIFS(ObservedSpeciesData!AB$2:AB$4955,ObservedSpeciesData!$A$2:$A$4955,$A328,ObservedSpeciesData!$D$2:$D$4955,$D328)),AVERAGEIFS(ObservedSpeciesData!AB$2:AB$4955,ObservedSpeciesData!$A$2:$A$4955,$A328,ObservedSpeciesData!$D$2:$D$4955,$D328),"")</f>
        <v/>
      </c>
      <c r="AC328" s="24" t="str">
        <f>IF(ISNUMBER(AVERAGEIFS(ObservedSpeciesData!AC$2:AC$4955,ObservedSpeciesData!$A$2:$A$4955,$A328,ObservedSpeciesData!$D$2:$D$4955,$D328)),AVERAGEIFS(ObservedSpeciesData!AC$2:AC$4955,ObservedSpeciesData!$A$2:$A$4955,$A328,ObservedSpeciesData!$D$2:$D$4955,$D328),"")</f>
        <v/>
      </c>
      <c r="AD328" s="23" t="str">
        <f>IF(ISNUMBER(AVERAGEIFS(ObservedSpeciesData!AD$2:AD$4955,ObservedSpeciesData!$A$2:$A$4955,$A328,ObservedSpeciesData!$D$2:$D$4955,$D328)),AVERAGEIFS(ObservedSpeciesData!AD$2:AD$4955,ObservedSpeciesData!$A$2:$A$4955,$A328,ObservedSpeciesData!$D$2:$D$4955,$D328),"")</f>
        <v/>
      </c>
      <c r="AE328" s="24" t="str">
        <f>IF(ISNUMBER(AVERAGEIFS(ObservedSpeciesData!AE$2:AE$4955,ObservedSpeciesData!$A$2:$A$4955,$A328,ObservedSpeciesData!$D$2:$D$4955,$D328)),AVERAGEIFS(ObservedSpeciesData!AE$2:AE$4955,ObservedSpeciesData!$A$2:$A$4955,$A328,ObservedSpeciesData!$D$2:$D$4955,$D328),"")</f>
        <v/>
      </c>
      <c r="AF328" s="23"/>
      <c r="AG328" s="24"/>
      <c r="AH328" s="23" t="str">
        <f>IF(ISNUMBER(AVERAGEIFS(ObservedSpeciesData!AH$2:AH$4955,ObservedSpeciesData!$A$2:$A$4955,$A328,ObservedSpeciesData!$D$2:$D$4955,$D328)),AVERAGEIFS(ObservedSpeciesData!AH$2:AH$4955,ObservedSpeciesData!$A$2:$A$4955,$A328,ObservedSpeciesData!$D$2:$D$4955,$D328),"")</f>
        <v/>
      </c>
      <c r="AI328" s="23" t="str">
        <f>IF(ISNUMBER(AVERAGEIFS(ObservedSpeciesData!AI$2:AI$4955,ObservedSpeciesData!$A$2:$A$4955,$A328,ObservedSpeciesData!$C$2:$C$4955,$C328,ObservedSpeciesData!$D$2:$D$4955,$D328)),AVERAGEIFS(ObservedSpeciesData!AI$2:AI$4955,ObservedSpeciesData!$A$2:$A$4955,$A328,ObservedSpeciesData!$C$2:$C$4955,$C328,ObservedSpeciesData!$D$2:$D$4955,$D328),"")</f>
        <v/>
      </c>
      <c r="AJ328" s="2">
        <f>COUNTIFS(ObservedSpeciesData!$A$2:$A$828,$A328,ObservedSpeciesData!$D$2:$D$828,$D328)</f>
        <v>0</v>
      </c>
      <c r="AK328" s="2">
        <f t="shared" si="5"/>
        <v>1</v>
      </c>
    </row>
    <row r="329" spans="1:37" x14ac:dyDescent="0.25">
      <c r="A329" s="14" t="s">
        <v>109</v>
      </c>
      <c r="B329" t="s">
        <v>80</v>
      </c>
      <c r="C329" t="s">
        <v>106</v>
      </c>
      <c r="D329" s="13">
        <v>42317</v>
      </c>
      <c r="E329">
        <v>1</v>
      </c>
      <c r="F329">
        <v>200</v>
      </c>
      <c r="G329" s="2" t="s">
        <v>87</v>
      </c>
      <c r="H329" s="2" t="s">
        <v>11</v>
      </c>
      <c r="I329">
        <v>7</v>
      </c>
      <c r="J329" s="2" t="s">
        <v>88</v>
      </c>
      <c r="K329" s="2">
        <f>IF(ISNUMBER(AVERAGEIFS(ObservedSpeciesData!K$2:K$4955,ObservedSpeciesData!$A$2:$A$4955,$A329,ObservedSpeciesData!$D$2:$D$4955,$D329)),AVERAGEIFS(ObservedSpeciesData!K$2:K$4955,ObservedSpeciesData!$A$2:$A$4955,$A329,ObservedSpeciesData!$D$2:$D$4955,$D329),"")</f>
        <v>150</v>
      </c>
      <c r="L329" s="26">
        <f>IF(ISNUMBER(AVERAGEIFS(ObservedSpeciesData!L$2:L$4955,ObservedSpeciesData!$A$2:$A$4955,$A329,ObservedSpeciesData!$D$2:$D$4955,$D329)),AVERAGEIFS(ObservedSpeciesData!L$2:L$4955,ObservedSpeciesData!$A$2:$A$4955,$A329,ObservedSpeciesData!$D$2:$D$4955,$D329),"")</f>
        <v>2608</v>
      </c>
      <c r="M329" s="23">
        <f>IF(ISNUMBER(AVERAGEIFS(ObservedSpeciesData!M$2:M$4955,ObservedSpeciesData!$A$2:$A$4955,$A329,ObservedSpeciesData!$D$2:$D$4955,$D329)),AVERAGEIFS(ObservedSpeciesData!M$2:M$4955,ObservedSpeciesData!$A$2:$A$4955,$A329,ObservedSpeciesData!$D$2:$D$4955,$D329),"")</f>
        <v>260.8</v>
      </c>
      <c r="N329" s="23" t="str">
        <f>IF(ISNUMBER(AVERAGEIFS(ObservedSpeciesData!N$2:N$4955,ObservedSpeciesData!$A$2:$A$4955,$A329,ObservedSpeciesData!$D$2:$D$4955,$D329)),AVERAGEIFS(ObservedSpeciesData!N$2:N$4955,ObservedSpeciesData!$A$2:$A$4955,$A329,ObservedSpeciesData!$D$2:$D$4955,$D329),"")</f>
        <v/>
      </c>
      <c r="O329" s="23" t="str">
        <f>IF(ISNUMBER(AVERAGEIFS(ObservedSpeciesData!O$2:O$4955,ObservedSpeciesData!$A$2:$A$4955,$A329,ObservedSpeciesData!$D$2:$D$4955,$D329)),AVERAGEIFS(ObservedSpeciesData!O$2:O$4955,ObservedSpeciesData!$A$2:$A$4955,$A329,ObservedSpeciesData!$D$2:$D$4955,$D329),"")</f>
        <v/>
      </c>
      <c r="P329" s="23" t="str">
        <f>IF(ISNUMBER(AVERAGEIFS(ObservedSpeciesData!P$2:P$4955,ObservedSpeciesData!$A$2:$A$4955,$A329,ObservedSpeciesData!$C$2:$C$4955,$C329,ObservedSpeciesData!$D$2:$D$4955,$D329)),AVERAGEIFS(ObservedSpeciesData!P$2:P$4955,ObservedSpeciesData!$A$2:$A$4955,$A329,ObservedSpeciesData!$C$2:$C$4955,$C329,ObservedSpeciesData!$D$2:$D$4955,$D329),"")</f>
        <v/>
      </c>
      <c r="Q329" s="23"/>
      <c r="R329" s="25" t="str">
        <f>IF(ISNUMBER(AVERAGEIFS(ObservedSpeciesData!R$2:R$4955,ObservedSpeciesData!$A$2:$A$4955,$A329,ObservedSpeciesData!$D$2:$D$4955,$D329)),AVERAGEIFS(ObservedSpeciesData!R$2:R$4955,ObservedSpeciesData!$A$2:$A$4955,$A329,ObservedSpeciesData!$D$2:$D$4955,$D329),"")</f>
        <v/>
      </c>
      <c r="S329" s="25" t="str">
        <f>IF(ISNUMBER(AVERAGEIFS(ObservedSpeciesData!S$2:S$4955,ObservedSpeciesData!$A$2:$A$4955,$A329,ObservedSpeciesData!$D$2:$D$4955,$D329)),AVERAGEIFS(ObservedSpeciesData!S$2:S$4955,ObservedSpeciesData!$A$2:$A$4955,$A329,ObservedSpeciesData!$D$2:$D$4955,$D329),"")</f>
        <v/>
      </c>
      <c r="T329" s="23" t="str">
        <f>IF(ISNUMBER(AVERAGEIFS(ObservedSpeciesData!T$2:T$4955,ObservedSpeciesData!$A$2:$A$4955,$A329,ObservedSpeciesData!$D$2:$D$4955,$D329)),AVERAGEIFS(ObservedSpeciesData!T$2:T$4955,ObservedSpeciesData!$A$2:$A$4955,$A329,ObservedSpeciesData!$D$2:$D$4955,$D329),"")</f>
        <v/>
      </c>
      <c r="U329" s="24" t="str">
        <f>IF(ISNUMBER(AVERAGEIFS(ObservedSpeciesData!U$2:U$4955,ObservedSpeciesData!$A$2:$A$4955,$A329,ObservedSpeciesData!$C$2:$C$4955,$C329,ObservedSpeciesData!$D$2:$D$4955,$D329)),AVERAGEIFS(ObservedSpeciesData!U$2:U$4955,ObservedSpeciesData!$A$2:$A$4955,$A329,ObservedSpeciesData!$C$2:$C$4955,$C329,ObservedSpeciesData!$D$2:$D$4955,$D329),"")</f>
        <v/>
      </c>
      <c r="V329" s="23" t="str">
        <f>IF(ISNUMBER(AVERAGEIFS(ObservedSpeciesData!V$2:V$4955,ObservedSpeciesData!$A$2:$A$4955,$A329,ObservedSpeciesData!$D$2:$D$4955,$D329)),AVERAGEIFS(ObservedSpeciesData!V$2:V$4955,ObservedSpeciesData!$A$2:$A$4955,$A329,ObservedSpeciesData!$D$2:$D$4955,$D329),"")</f>
        <v/>
      </c>
      <c r="W329" s="23" t="str">
        <f>IF(ISNUMBER(AVERAGEIFS(ObservedSpeciesData!W$2:W$4955,ObservedSpeciesData!$A$2:$A$4955,$A329,ObservedSpeciesData!$D$2:$D$4955,$D329)),AVERAGEIFS(ObservedSpeciesData!W$2:W$4955,ObservedSpeciesData!$A$2:$A$4955,$A329,ObservedSpeciesData!$D$2:$D$4955,$D329),"")</f>
        <v/>
      </c>
      <c r="X329" s="23" t="str">
        <f>IF(ISNUMBER(AVERAGEIFS(ObservedSpeciesData!X$2:X$4955,ObservedSpeciesData!$A$2:$A$4955,$A329,ObservedSpeciesData!$D$2:$D$4955,$D329)),AVERAGEIFS(ObservedSpeciesData!X$2:X$4955,ObservedSpeciesData!$A$2:$A$4955,$A329,ObservedSpeciesData!$D$2:$D$4955,$D329),"")</f>
        <v/>
      </c>
      <c r="Y329" s="23" t="str">
        <f>IF(ISNUMBER(AVERAGEIFS(ObservedSpeciesData!Y$2:Y$4955,ObservedSpeciesData!$A$2:$A$4955,$A329,ObservedSpeciesData!$D$2:$D$4955,$D329)),AVERAGEIFS(ObservedSpeciesData!Y$2:Y$4955,ObservedSpeciesData!$A$2:$A$4955,$A329,ObservedSpeciesData!$D$2:$D$4955,$D329),"")</f>
        <v/>
      </c>
      <c r="Z329" s="23" t="str">
        <f>IF(ISNUMBER(AVERAGEIFS(ObservedSpeciesData!Z$2:Z$4955,ObservedSpeciesData!$A$2:$A$4955,$A329,ObservedSpeciesData!$D$2:$D$4955,$D329)),AVERAGEIFS(ObservedSpeciesData!Z$2:Z$4955,ObservedSpeciesData!$A$2:$A$4955,$A329,ObservedSpeciesData!$D$2:$D$4955,$D329),"")</f>
        <v/>
      </c>
      <c r="AA329" s="23" t="str">
        <f>IF(ISNUMBER(AVERAGEIFS(ObservedSpeciesData!AA$2:AA$4955,ObservedSpeciesData!$A$2:$A$4955,$A329,ObservedSpeciesData!$D$2:$D$4955,$D329)),AVERAGEIFS(ObservedSpeciesData!AA$2:AA$4955,ObservedSpeciesData!$A$2:$A$4955,$A329,ObservedSpeciesData!$D$2:$D$4955,$D329),"")</f>
        <v/>
      </c>
      <c r="AB329" s="24" t="str">
        <f>IF(ISNUMBER(AVERAGEIFS(ObservedSpeciesData!AB$2:AB$4955,ObservedSpeciesData!$A$2:$A$4955,$A329,ObservedSpeciesData!$D$2:$D$4955,$D329)),AVERAGEIFS(ObservedSpeciesData!AB$2:AB$4955,ObservedSpeciesData!$A$2:$A$4955,$A329,ObservedSpeciesData!$D$2:$D$4955,$D329),"")</f>
        <v/>
      </c>
      <c r="AC329" s="24" t="str">
        <f>IF(ISNUMBER(AVERAGEIFS(ObservedSpeciesData!AC$2:AC$4955,ObservedSpeciesData!$A$2:$A$4955,$A329,ObservedSpeciesData!$D$2:$D$4955,$D329)),AVERAGEIFS(ObservedSpeciesData!AC$2:AC$4955,ObservedSpeciesData!$A$2:$A$4955,$A329,ObservedSpeciesData!$D$2:$D$4955,$D329),"")</f>
        <v/>
      </c>
      <c r="AD329" s="23" t="str">
        <f>IF(ISNUMBER(AVERAGEIFS(ObservedSpeciesData!AD$2:AD$4955,ObservedSpeciesData!$A$2:$A$4955,$A329,ObservedSpeciesData!$D$2:$D$4955,$D329)),AVERAGEIFS(ObservedSpeciesData!AD$2:AD$4955,ObservedSpeciesData!$A$2:$A$4955,$A329,ObservedSpeciesData!$D$2:$D$4955,$D329),"")</f>
        <v/>
      </c>
      <c r="AE329" s="24" t="str">
        <f>IF(ISNUMBER(AVERAGEIFS(ObservedSpeciesData!AE$2:AE$4955,ObservedSpeciesData!$A$2:$A$4955,$A329,ObservedSpeciesData!$D$2:$D$4955,$D329)),AVERAGEIFS(ObservedSpeciesData!AE$2:AE$4955,ObservedSpeciesData!$A$2:$A$4955,$A329,ObservedSpeciesData!$D$2:$D$4955,$D329),"")</f>
        <v/>
      </c>
      <c r="AF329" s="23"/>
      <c r="AG329" s="24"/>
      <c r="AH329" s="23" t="str">
        <f>IF(ISNUMBER(AVERAGEIFS(ObservedSpeciesData!AH$2:AH$4955,ObservedSpeciesData!$A$2:$A$4955,$A329,ObservedSpeciesData!$D$2:$D$4955,$D329)),AVERAGEIFS(ObservedSpeciesData!AH$2:AH$4955,ObservedSpeciesData!$A$2:$A$4955,$A329,ObservedSpeciesData!$D$2:$D$4955,$D329),"")</f>
        <v/>
      </c>
      <c r="AI329" s="23" t="str">
        <f>IF(ISNUMBER(AVERAGEIFS(ObservedSpeciesData!AI$2:AI$4955,ObservedSpeciesData!$A$2:$A$4955,$A329,ObservedSpeciesData!$C$2:$C$4955,$C329,ObservedSpeciesData!$D$2:$D$4955,$D329)),AVERAGEIFS(ObservedSpeciesData!AI$2:AI$4955,ObservedSpeciesData!$A$2:$A$4955,$A329,ObservedSpeciesData!$C$2:$C$4955,$C329,ObservedSpeciesData!$D$2:$D$4955,$D329),"")</f>
        <v/>
      </c>
      <c r="AJ329" s="2">
        <f>COUNTIFS(ObservedSpeciesData!$A$2:$A$828,$A329,ObservedSpeciesData!$D$2:$D$828,$D329)</f>
        <v>0</v>
      </c>
      <c r="AK329" s="2">
        <f t="shared" si="5"/>
        <v>1</v>
      </c>
    </row>
    <row r="330" spans="1:37" x14ac:dyDescent="0.25">
      <c r="A330" s="14" t="s">
        <v>108</v>
      </c>
      <c r="B330" t="s">
        <v>80</v>
      </c>
      <c r="C330" t="s">
        <v>106</v>
      </c>
      <c r="D330" s="13">
        <v>42317</v>
      </c>
      <c r="E330">
        <v>1</v>
      </c>
      <c r="F330">
        <v>350</v>
      </c>
      <c r="G330" s="2" t="s">
        <v>87</v>
      </c>
      <c r="H330" s="2" t="s">
        <v>11</v>
      </c>
      <c r="I330">
        <v>7</v>
      </c>
      <c r="J330" s="2" t="s">
        <v>88</v>
      </c>
      <c r="K330" s="2">
        <f>IF(ISNUMBER(AVERAGEIFS(ObservedSpeciesData!K$2:K$4955,ObservedSpeciesData!$A$2:$A$4955,$A330,ObservedSpeciesData!$D$2:$D$4955,$D330)),AVERAGEIFS(ObservedSpeciesData!K$2:K$4955,ObservedSpeciesData!$A$2:$A$4955,$A330,ObservedSpeciesData!$D$2:$D$4955,$D330),"")</f>
        <v>262.5</v>
      </c>
      <c r="L330" s="26">
        <f>IF(ISNUMBER(AVERAGEIFS(ObservedSpeciesData!L$2:L$4955,ObservedSpeciesData!$A$2:$A$4955,$A330,ObservedSpeciesData!$D$2:$D$4955,$D330)),AVERAGEIFS(ObservedSpeciesData!L$2:L$4955,ObservedSpeciesData!$A$2:$A$4955,$A330,ObservedSpeciesData!$D$2:$D$4955,$D330),"")</f>
        <v>2576</v>
      </c>
      <c r="M330" s="23">
        <f>IF(ISNUMBER(AVERAGEIFS(ObservedSpeciesData!M$2:M$4955,ObservedSpeciesData!$A$2:$A$4955,$A330,ObservedSpeciesData!$D$2:$D$4955,$D330)),AVERAGEIFS(ObservedSpeciesData!M$2:M$4955,ObservedSpeciesData!$A$2:$A$4955,$A330,ObservedSpeciesData!$D$2:$D$4955,$D330),"")</f>
        <v>257.60000000000002</v>
      </c>
      <c r="N330" s="23" t="str">
        <f>IF(ISNUMBER(AVERAGEIFS(ObservedSpeciesData!N$2:N$4955,ObservedSpeciesData!$A$2:$A$4955,$A330,ObservedSpeciesData!$D$2:$D$4955,$D330)),AVERAGEIFS(ObservedSpeciesData!N$2:N$4955,ObservedSpeciesData!$A$2:$A$4955,$A330,ObservedSpeciesData!$D$2:$D$4955,$D330),"")</f>
        <v/>
      </c>
      <c r="O330" s="23" t="str">
        <f>IF(ISNUMBER(AVERAGEIFS(ObservedSpeciesData!O$2:O$4955,ObservedSpeciesData!$A$2:$A$4955,$A330,ObservedSpeciesData!$D$2:$D$4955,$D330)),AVERAGEIFS(ObservedSpeciesData!O$2:O$4955,ObservedSpeciesData!$A$2:$A$4955,$A330,ObservedSpeciesData!$D$2:$D$4955,$D330),"")</f>
        <v/>
      </c>
      <c r="P330" s="23" t="str">
        <f>IF(ISNUMBER(AVERAGEIFS(ObservedSpeciesData!P$2:P$4955,ObservedSpeciesData!$A$2:$A$4955,$A330,ObservedSpeciesData!$C$2:$C$4955,$C330,ObservedSpeciesData!$D$2:$D$4955,$D330)),AVERAGEIFS(ObservedSpeciesData!P$2:P$4955,ObservedSpeciesData!$A$2:$A$4955,$A330,ObservedSpeciesData!$C$2:$C$4955,$C330,ObservedSpeciesData!$D$2:$D$4955,$D330),"")</f>
        <v/>
      </c>
      <c r="Q330" s="23"/>
      <c r="R330" s="25" t="str">
        <f>IF(ISNUMBER(AVERAGEIFS(ObservedSpeciesData!R$2:R$4955,ObservedSpeciesData!$A$2:$A$4955,$A330,ObservedSpeciesData!$D$2:$D$4955,$D330)),AVERAGEIFS(ObservedSpeciesData!R$2:R$4955,ObservedSpeciesData!$A$2:$A$4955,$A330,ObservedSpeciesData!$D$2:$D$4955,$D330),"")</f>
        <v/>
      </c>
      <c r="S330" s="25" t="str">
        <f>IF(ISNUMBER(AVERAGEIFS(ObservedSpeciesData!S$2:S$4955,ObservedSpeciesData!$A$2:$A$4955,$A330,ObservedSpeciesData!$D$2:$D$4955,$D330)),AVERAGEIFS(ObservedSpeciesData!S$2:S$4955,ObservedSpeciesData!$A$2:$A$4955,$A330,ObservedSpeciesData!$D$2:$D$4955,$D330),"")</f>
        <v/>
      </c>
      <c r="T330" s="23" t="str">
        <f>IF(ISNUMBER(AVERAGEIFS(ObservedSpeciesData!T$2:T$4955,ObservedSpeciesData!$A$2:$A$4955,$A330,ObservedSpeciesData!$D$2:$D$4955,$D330)),AVERAGEIFS(ObservedSpeciesData!T$2:T$4955,ObservedSpeciesData!$A$2:$A$4955,$A330,ObservedSpeciesData!$D$2:$D$4955,$D330),"")</f>
        <v/>
      </c>
      <c r="U330" s="24" t="str">
        <f>IF(ISNUMBER(AVERAGEIFS(ObservedSpeciesData!U$2:U$4955,ObservedSpeciesData!$A$2:$A$4955,$A330,ObservedSpeciesData!$C$2:$C$4955,$C330,ObservedSpeciesData!$D$2:$D$4955,$D330)),AVERAGEIFS(ObservedSpeciesData!U$2:U$4955,ObservedSpeciesData!$A$2:$A$4955,$A330,ObservedSpeciesData!$C$2:$C$4955,$C330,ObservedSpeciesData!$D$2:$D$4955,$D330),"")</f>
        <v/>
      </c>
      <c r="V330" s="23" t="str">
        <f>IF(ISNUMBER(AVERAGEIFS(ObservedSpeciesData!V$2:V$4955,ObservedSpeciesData!$A$2:$A$4955,$A330,ObservedSpeciesData!$D$2:$D$4955,$D330)),AVERAGEIFS(ObservedSpeciesData!V$2:V$4955,ObservedSpeciesData!$A$2:$A$4955,$A330,ObservedSpeciesData!$D$2:$D$4955,$D330),"")</f>
        <v/>
      </c>
      <c r="W330" s="23" t="str">
        <f>IF(ISNUMBER(AVERAGEIFS(ObservedSpeciesData!W$2:W$4955,ObservedSpeciesData!$A$2:$A$4955,$A330,ObservedSpeciesData!$D$2:$D$4955,$D330)),AVERAGEIFS(ObservedSpeciesData!W$2:W$4955,ObservedSpeciesData!$A$2:$A$4955,$A330,ObservedSpeciesData!$D$2:$D$4955,$D330),"")</f>
        <v/>
      </c>
      <c r="X330" s="23" t="str">
        <f>IF(ISNUMBER(AVERAGEIFS(ObservedSpeciesData!X$2:X$4955,ObservedSpeciesData!$A$2:$A$4955,$A330,ObservedSpeciesData!$D$2:$D$4955,$D330)),AVERAGEIFS(ObservedSpeciesData!X$2:X$4955,ObservedSpeciesData!$A$2:$A$4955,$A330,ObservedSpeciesData!$D$2:$D$4955,$D330),"")</f>
        <v/>
      </c>
      <c r="Y330" s="23" t="str">
        <f>IF(ISNUMBER(AVERAGEIFS(ObservedSpeciesData!Y$2:Y$4955,ObservedSpeciesData!$A$2:$A$4955,$A330,ObservedSpeciesData!$D$2:$D$4955,$D330)),AVERAGEIFS(ObservedSpeciesData!Y$2:Y$4955,ObservedSpeciesData!$A$2:$A$4955,$A330,ObservedSpeciesData!$D$2:$D$4955,$D330),"")</f>
        <v/>
      </c>
      <c r="Z330" s="23" t="str">
        <f>IF(ISNUMBER(AVERAGEIFS(ObservedSpeciesData!Z$2:Z$4955,ObservedSpeciesData!$A$2:$A$4955,$A330,ObservedSpeciesData!$D$2:$D$4955,$D330)),AVERAGEIFS(ObservedSpeciesData!Z$2:Z$4955,ObservedSpeciesData!$A$2:$A$4955,$A330,ObservedSpeciesData!$D$2:$D$4955,$D330),"")</f>
        <v/>
      </c>
      <c r="AA330" s="23" t="str">
        <f>IF(ISNUMBER(AVERAGEIFS(ObservedSpeciesData!AA$2:AA$4955,ObservedSpeciesData!$A$2:$A$4955,$A330,ObservedSpeciesData!$D$2:$D$4955,$D330)),AVERAGEIFS(ObservedSpeciesData!AA$2:AA$4955,ObservedSpeciesData!$A$2:$A$4955,$A330,ObservedSpeciesData!$D$2:$D$4955,$D330),"")</f>
        <v/>
      </c>
      <c r="AB330" s="24" t="str">
        <f>IF(ISNUMBER(AVERAGEIFS(ObservedSpeciesData!AB$2:AB$4955,ObservedSpeciesData!$A$2:$A$4955,$A330,ObservedSpeciesData!$D$2:$D$4955,$D330)),AVERAGEIFS(ObservedSpeciesData!AB$2:AB$4955,ObservedSpeciesData!$A$2:$A$4955,$A330,ObservedSpeciesData!$D$2:$D$4955,$D330),"")</f>
        <v/>
      </c>
      <c r="AC330" s="24" t="str">
        <f>IF(ISNUMBER(AVERAGEIFS(ObservedSpeciesData!AC$2:AC$4955,ObservedSpeciesData!$A$2:$A$4955,$A330,ObservedSpeciesData!$D$2:$D$4955,$D330)),AVERAGEIFS(ObservedSpeciesData!AC$2:AC$4955,ObservedSpeciesData!$A$2:$A$4955,$A330,ObservedSpeciesData!$D$2:$D$4955,$D330),"")</f>
        <v/>
      </c>
      <c r="AD330" s="23" t="str">
        <f>IF(ISNUMBER(AVERAGEIFS(ObservedSpeciesData!AD$2:AD$4955,ObservedSpeciesData!$A$2:$A$4955,$A330,ObservedSpeciesData!$D$2:$D$4955,$D330)),AVERAGEIFS(ObservedSpeciesData!AD$2:AD$4955,ObservedSpeciesData!$A$2:$A$4955,$A330,ObservedSpeciesData!$D$2:$D$4955,$D330),"")</f>
        <v/>
      </c>
      <c r="AE330" s="24" t="str">
        <f>IF(ISNUMBER(AVERAGEIFS(ObservedSpeciesData!AE$2:AE$4955,ObservedSpeciesData!$A$2:$A$4955,$A330,ObservedSpeciesData!$D$2:$D$4955,$D330)),AVERAGEIFS(ObservedSpeciesData!AE$2:AE$4955,ObservedSpeciesData!$A$2:$A$4955,$A330,ObservedSpeciesData!$D$2:$D$4955,$D330),"")</f>
        <v/>
      </c>
      <c r="AF330" s="23"/>
      <c r="AG330" s="24"/>
      <c r="AH330" s="23" t="str">
        <f>IF(ISNUMBER(AVERAGEIFS(ObservedSpeciesData!AH$2:AH$4955,ObservedSpeciesData!$A$2:$A$4955,$A330,ObservedSpeciesData!$D$2:$D$4955,$D330)),AVERAGEIFS(ObservedSpeciesData!AH$2:AH$4955,ObservedSpeciesData!$A$2:$A$4955,$A330,ObservedSpeciesData!$D$2:$D$4955,$D330),"")</f>
        <v/>
      </c>
      <c r="AI330" s="23" t="str">
        <f>IF(ISNUMBER(AVERAGEIFS(ObservedSpeciesData!AI$2:AI$4955,ObservedSpeciesData!$A$2:$A$4955,$A330,ObservedSpeciesData!$C$2:$C$4955,$C330,ObservedSpeciesData!$D$2:$D$4955,$D330)),AVERAGEIFS(ObservedSpeciesData!AI$2:AI$4955,ObservedSpeciesData!$A$2:$A$4955,$A330,ObservedSpeciesData!$C$2:$C$4955,$C330,ObservedSpeciesData!$D$2:$D$4955,$D330),"")</f>
        <v/>
      </c>
      <c r="AJ330" s="2">
        <f>COUNTIFS(ObservedSpeciesData!$A$2:$A$828,$A330,ObservedSpeciesData!$D$2:$D$828,$D330)</f>
        <v>0</v>
      </c>
      <c r="AK330" s="2">
        <f t="shared" si="5"/>
        <v>1</v>
      </c>
    </row>
    <row r="331" spans="1:37" x14ac:dyDescent="0.25">
      <c r="A331" s="14" t="s">
        <v>107</v>
      </c>
      <c r="B331" t="s">
        <v>80</v>
      </c>
      <c r="C331" t="s">
        <v>106</v>
      </c>
      <c r="D331" s="13">
        <v>42317</v>
      </c>
      <c r="E331">
        <v>1</v>
      </c>
      <c r="F331">
        <v>500</v>
      </c>
      <c r="G331" s="2" t="s">
        <v>87</v>
      </c>
      <c r="H331" s="2" t="s">
        <v>11</v>
      </c>
      <c r="I331">
        <v>7</v>
      </c>
      <c r="J331" s="2" t="s">
        <v>88</v>
      </c>
      <c r="K331" s="2">
        <f>IF(ISNUMBER(AVERAGEIFS(ObservedSpeciesData!K$2:K$4955,ObservedSpeciesData!$A$2:$A$4955,$A331,ObservedSpeciesData!$D$2:$D$4955,$D331)),AVERAGEIFS(ObservedSpeciesData!K$2:K$4955,ObservedSpeciesData!$A$2:$A$4955,$A331,ObservedSpeciesData!$D$2:$D$4955,$D331),"")</f>
        <v>375</v>
      </c>
      <c r="L331" s="26">
        <f>IF(ISNUMBER(AVERAGEIFS(ObservedSpeciesData!L$2:L$4955,ObservedSpeciesData!$A$2:$A$4955,$A331,ObservedSpeciesData!$D$2:$D$4955,$D331)),AVERAGEIFS(ObservedSpeciesData!L$2:L$4955,ObservedSpeciesData!$A$2:$A$4955,$A331,ObservedSpeciesData!$D$2:$D$4955,$D331),"")</f>
        <v>2512</v>
      </c>
      <c r="M331" s="23">
        <f>IF(ISNUMBER(AVERAGEIFS(ObservedSpeciesData!M$2:M$4955,ObservedSpeciesData!$A$2:$A$4955,$A331,ObservedSpeciesData!$D$2:$D$4955,$D331)),AVERAGEIFS(ObservedSpeciesData!M$2:M$4955,ObservedSpeciesData!$A$2:$A$4955,$A331,ObservedSpeciesData!$D$2:$D$4955,$D331),"")</f>
        <v>251.20000000000002</v>
      </c>
      <c r="N331" s="23" t="str">
        <f>IF(ISNUMBER(AVERAGEIFS(ObservedSpeciesData!N$2:N$4955,ObservedSpeciesData!$A$2:$A$4955,$A331,ObservedSpeciesData!$D$2:$D$4955,$D331)),AVERAGEIFS(ObservedSpeciesData!N$2:N$4955,ObservedSpeciesData!$A$2:$A$4955,$A331,ObservedSpeciesData!$D$2:$D$4955,$D331),"")</f>
        <v/>
      </c>
      <c r="O331" s="23" t="str">
        <f>IF(ISNUMBER(AVERAGEIFS(ObservedSpeciesData!O$2:O$4955,ObservedSpeciesData!$A$2:$A$4955,$A331,ObservedSpeciesData!$D$2:$D$4955,$D331)),AVERAGEIFS(ObservedSpeciesData!O$2:O$4955,ObservedSpeciesData!$A$2:$A$4955,$A331,ObservedSpeciesData!$D$2:$D$4955,$D331),"")</f>
        <v/>
      </c>
      <c r="P331" s="23" t="str">
        <f>IF(ISNUMBER(AVERAGEIFS(ObservedSpeciesData!P$2:P$4955,ObservedSpeciesData!$A$2:$A$4955,$A331,ObservedSpeciesData!$C$2:$C$4955,$C331,ObservedSpeciesData!$D$2:$D$4955,$D331)),AVERAGEIFS(ObservedSpeciesData!P$2:P$4955,ObservedSpeciesData!$A$2:$A$4955,$A331,ObservedSpeciesData!$C$2:$C$4955,$C331,ObservedSpeciesData!$D$2:$D$4955,$D331),"")</f>
        <v/>
      </c>
      <c r="Q331" s="23"/>
      <c r="R331" s="25" t="str">
        <f>IF(ISNUMBER(AVERAGEIFS(ObservedSpeciesData!R$2:R$4955,ObservedSpeciesData!$A$2:$A$4955,$A331,ObservedSpeciesData!$D$2:$D$4955,$D331)),AVERAGEIFS(ObservedSpeciesData!R$2:R$4955,ObservedSpeciesData!$A$2:$A$4955,$A331,ObservedSpeciesData!$D$2:$D$4955,$D331),"")</f>
        <v/>
      </c>
      <c r="S331" s="25" t="str">
        <f>IF(ISNUMBER(AVERAGEIFS(ObservedSpeciesData!S$2:S$4955,ObservedSpeciesData!$A$2:$A$4955,$A331,ObservedSpeciesData!$D$2:$D$4955,$D331)),AVERAGEIFS(ObservedSpeciesData!S$2:S$4955,ObservedSpeciesData!$A$2:$A$4955,$A331,ObservedSpeciesData!$D$2:$D$4955,$D331),"")</f>
        <v/>
      </c>
      <c r="T331" s="23" t="str">
        <f>IF(ISNUMBER(AVERAGEIFS(ObservedSpeciesData!T$2:T$4955,ObservedSpeciesData!$A$2:$A$4955,$A331,ObservedSpeciesData!$D$2:$D$4955,$D331)),AVERAGEIFS(ObservedSpeciesData!T$2:T$4955,ObservedSpeciesData!$A$2:$A$4955,$A331,ObservedSpeciesData!$D$2:$D$4955,$D331),"")</f>
        <v/>
      </c>
      <c r="U331" s="24" t="str">
        <f>IF(ISNUMBER(AVERAGEIFS(ObservedSpeciesData!U$2:U$4955,ObservedSpeciesData!$A$2:$A$4955,$A331,ObservedSpeciesData!$C$2:$C$4955,$C331,ObservedSpeciesData!$D$2:$D$4955,$D331)),AVERAGEIFS(ObservedSpeciesData!U$2:U$4955,ObservedSpeciesData!$A$2:$A$4955,$A331,ObservedSpeciesData!$C$2:$C$4955,$C331,ObservedSpeciesData!$D$2:$D$4955,$D331),"")</f>
        <v/>
      </c>
      <c r="V331" s="23" t="str">
        <f>IF(ISNUMBER(AVERAGEIFS(ObservedSpeciesData!V$2:V$4955,ObservedSpeciesData!$A$2:$A$4955,$A331,ObservedSpeciesData!$D$2:$D$4955,$D331)),AVERAGEIFS(ObservedSpeciesData!V$2:V$4955,ObservedSpeciesData!$A$2:$A$4955,$A331,ObservedSpeciesData!$D$2:$D$4955,$D331),"")</f>
        <v/>
      </c>
      <c r="W331" s="23" t="str">
        <f>IF(ISNUMBER(AVERAGEIFS(ObservedSpeciesData!W$2:W$4955,ObservedSpeciesData!$A$2:$A$4955,$A331,ObservedSpeciesData!$D$2:$D$4955,$D331)),AVERAGEIFS(ObservedSpeciesData!W$2:W$4955,ObservedSpeciesData!$A$2:$A$4955,$A331,ObservedSpeciesData!$D$2:$D$4955,$D331),"")</f>
        <v/>
      </c>
      <c r="X331" s="23" t="str">
        <f>IF(ISNUMBER(AVERAGEIFS(ObservedSpeciesData!X$2:X$4955,ObservedSpeciesData!$A$2:$A$4955,$A331,ObservedSpeciesData!$D$2:$D$4955,$D331)),AVERAGEIFS(ObservedSpeciesData!X$2:X$4955,ObservedSpeciesData!$A$2:$A$4955,$A331,ObservedSpeciesData!$D$2:$D$4955,$D331),"")</f>
        <v/>
      </c>
      <c r="Y331" s="23" t="str">
        <f>IF(ISNUMBER(AVERAGEIFS(ObservedSpeciesData!Y$2:Y$4955,ObservedSpeciesData!$A$2:$A$4955,$A331,ObservedSpeciesData!$D$2:$D$4955,$D331)),AVERAGEIFS(ObservedSpeciesData!Y$2:Y$4955,ObservedSpeciesData!$A$2:$A$4955,$A331,ObservedSpeciesData!$D$2:$D$4955,$D331),"")</f>
        <v/>
      </c>
      <c r="Z331" s="23" t="str">
        <f>IF(ISNUMBER(AVERAGEIFS(ObservedSpeciesData!Z$2:Z$4955,ObservedSpeciesData!$A$2:$A$4955,$A331,ObservedSpeciesData!$D$2:$D$4955,$D331)),AVERAGEIFS(ObservedSpeciesData!Z$2:Z$4955,ObservedSpeciesData!$A$2:$A$4955,$A331,ObservedSpeciesData!$D$2:$D$4955,$D331),"")</f>
        <v/>
      </c>
      <c r="AA331" s="23" t="str">
        <f>IF(ISNUMBER(AVERAGEIFS(ObservedSpeciesData!AA$2:AA$4955,ObservedSpeciesData!$A$2:$A$4955,$A331,ObservedSpeciesData!$D$2:$D$4955,$D331)),AVERAGEIFS(ObservedSpeciesData!AA$2:AA$4955,ObservedSpeciesData!$A$2:$A$4955,$A331,ObservedSpeciesData!$D$2:$D$4955,$D331),"")</f>
        <v/>
      </c>
      <c r="AB331" s="24" t="str">
        <f>IF(ISNUMBER(AVERAGEIFS(ObservedSpeciesData!AB$2:AB$4955,ObservedSpeciesData!$A$2:$A$4955,$A331,ObservedSpeciesData!$D$2:$D$4955,$D331)),AVERAGEIFS(ObservedSpeciesData!AB$2:AB$4955,ObservedSpeciesData!$A$2:$A$4955,$A331,ObservedSpeciesData!$D$2:$D$4955,$D331),"")</f>
        <v/>
      </c>
      <c r="AC331" s="24" t="str">
        <f>IF(ISNUMBER(AVERAGEIFS(ObservedSpeciesData!AC$2:AC$4955,ObservedSpeciesData!$A$2:$A$4955,$A331,ObservedSpeciesData!$D$2:$D$4955,$D331)),AVERAGEIFS(ObservedSpeciesData!AC$2:AC$4955,ObservedSpeciesData!$A$2:$A$4955,$A331,ObservedSpeciesData!$D$2:$D$4955,$D331),"")</f>
        <v/>
      </c>
      <c r="AD331" s="23" t="str">
        <f>IF(ISNUMBER(AVERAGEIFS(ObservedSpeciesData!AD$2:AD$4955,ObservedSpeciesData!$A$2:$A$4955,$A331,ObservedSpeciesData!$D$2:$D$4955,$D331)),AVERAGEIFS(ObservedSpeciesData!AD$2:AD$4955,ObservedSpeciesData!$A$2:$A$4955,$A331,ObservedSpeciesData!$D$2:$D$4955,$D331),"")</f>
        <v/>
      </c>
      <c r="AE331" s="24" t="str">
        <f>IF(ISNUMBER(AVERAGEIFS(ObservedSpeciesData!AE$2:AE$4955,ObservedSpeciesData!$A$2:$A$4955,$A331,ObservedSpeciesData!$D$2:$D$4955,$D331)),AVERAGEIFS(ObservedSpeciesData!AE$2:AE$4955,ObservedSpeciesData!$A$2:$A$4955,$A331,ObservedSpeciesData!$D$2:$D$4955,$D331),"")</f>
        <v/>
      </c>
      <c r="AF331" s="23"/>
      <c r="AG331" s="24"/>
      <c r="AH331" s="23" t="str">
        <f>IF(ISNUMBER(AVERAGEIFS(ObservedSpeciesData!AH$2:AH$4955,ObservedSpeciesData!$A$2:$A$4955,$A331,ObservedSpeciesData!$D$2:$D$4955,$D331)),AVERAGEIFS(ObservedSpeciesData!AH$2:AH$4955,ObservedSpeciesData!$A$2:$A$4955,$A331,ObservedSpeciesData!$D$2:$D$4955,$D331),"")</f>
        <v/>
      </c>
      <c r="AI331" s="23" t="str">
        <f>IF(ISNUMBER(AVERAGEIFS(ObservedSpeciesData!AI$2:AI$4955,ObservedSpeciesData!$A$2:$A$4955,$A331,ObservedSpeciesData!$C$2:$C$4955,$C331,ObservedSpeciesData!$D$2:$D$4955,$D331)),AVERAGEIFS(ObservedSpeciesData!AI$2:AI$4955,ObservedSpeciesData!$A$2:$A$4955,$A331,ObservedSpeciesData!$C$2:$C$4955,$C331,ObservedSpeciesData!$D$2:$D$4955,$D331),"")</f>
        <v/>
      </c>
      <c r="AJ331" s="2">
        <f>COUNTIFS(ObservedSpeciesData!$A$2:$A$828,$A331,ObservedSpeciesData!$D$2:$D$828,$D331)</f>
        <v>0</v>
      </c>
      <c r="AK331" s="2">
        <f t="shared" si="5"/>
        <v>1</v>
      </c>
    </row>
    <row r="332" spans="1:37" x14ac:dyDescent="0.25">
      <c r="A332" s="14" t="s">
        <v>112</v>
      </c>
      <c r="B332" t="s">
        <v>80</v>
      </c>
      <c r="C332" t="s">
        <v>106</v>
      </c>
      <c r="D332" s="13">
        <v>42324</v>
      </c>
      <c r="E332">
        <v>1</v>
      </c>
      <c r="F332">
        <v>0</v>
      </c>
      <c r="G332" s="2" t="s">
        <v>87</v>
      </c>
      <c r="H332" s="2" t="s">
        <v>11</v>
      </c>
      <c r="I332">
        <v>7</v>
      </c>
      <c r="J332" s="2" t="s">
        <v>88</v>
      </c>
      <c r="K332" s="2">
        <f>IF(ISNUMBER(AVERAGEIFS(ObservedSpeciesData!K$2:K$4955,ObservedSpeciesData!$A$2:$A$4955,$A332,ObservedSpeciesData!$D$2:$D$4955,$D332)),AVERAGEIFS(ObservedSpeciesData!K$2:K$4955,ObservedSpeciesData!$A$2:$A$4955,$A332,ObservedSpeciesData!$D$2:$D$4955,$D332),"")</f>
        <v>0</v>
      </c>
      <c r="L332" s="26">
        <f>IF(ISNUMBER(AVERAGEIFS(ObservedSpeciesData!L$2:L$4955,ObservedSpeciesData!$A$2:$A$4955,$A332,ObservedSpeciesData!$D$2:$D$4955,$D332)),AVERAGEIFS(ObservedSpeciesData!L$2:L$4955,ObservedSpeciesData!$A$2:$A$4955,$A332,ObservedSpeciesData!$D$2:$D$4955,$D332),"")</f>
        <v>2760</v>
      </c>
      <c r="M332" s="23">
        <f>IF(ISNUMBER(AVERAGEIFS(ObservedSpeciesData!M$2:M$4955,ObservedSpeciesData!$A$2:$A$4955,$A332,ObservedSpeciesData!$D$2:$D$4955,$D332)),AVERAGEIFS(ObservedSpeciesData!M$2:M$4955,ObservedSpeciesData!$A$2:$A$4955,$A332,ObservedSpeciesData!$D$2:$D$4955,$D332),"")</f>
        <v>276</v>
      </c>
      <c r="N332" s="23" t="str">
        <f>IF(ISNUMBER(AVERAGEIFS(ObservedSpeciesData!N$2:N$4955,ObservedSpeciesData!$A$2:$A$4955,$A332,ObservedSpeciesData!$D$2:$D$4955,$D332)),AVERAGEIFS(ObservedSpeciesData!N$2:N$4955,ObservedSpeciesData!$A$2:$A$4955,$A332,ObservedSpeciesData!$D$2:$D$4955,$D332),"")</f>
        <v/>
      </c>
      <c r="O332" s="23" t="str">
        <f>IF(ISNUMBER(AVERAGEIFS(ObservedSpeciesData!O$2:O$4955,ObservedSpeciesData!$A$2:$A$4955,$A332,ObservedSpeciesData!$D$2:$D$4955,$D332)),AVERAGEIFS(ObservedSpeciesData!O$2:O$4955,ObservedSpeciesData!$A$2:$A$4955,$A332,ObservedSpeciesData!$D$2:$D$4955,$D332),"")</f>
        <v/>
      </c>
      <c r="P332" s="23" t="str">
        <f>IF(ISNUMBER(AVERAGEIFS(ObservedSpeciesData!P$2:P$4955,ObservedSpeciesData!$A$2:$A$4955,$A332,ObservedSpeciesData!$C$2:$C$4955,$C332,ObservedSpeciesData!$D$2:$D$4955,$D332)),AVERAGEIFS(ObservedSpeciesData!P$2:P$4955,ObservedSpeciesData!$A$2:$A$4955,$A332,ObservedSpeciesData!$C$2:$C$4955,$C332,ObservedSpeciesData!$D$2:$D$4955,$D332),"")</f>
        <v/>
      </c>
      <c r="Q332" s="23"/>
      <c r="R332" s="25" t="str">
        <f>IF(ISNUMBER(AVERAGEIFS(ObservedSpeciesData!R$2:R$4955,ObservedSpeciesData!$A$2:$A$4955,$A332,ObservedSpeciesData!$D$2:$D$4955,$D332)),AVERAGEIFS(ObservedSpeciesData!R$2:R$4955,ObservedSpeciesData!$A$2:$A$4955,$A332,ObservedSpeciesData!$D$2:$D$4955,$D332),"")</f>
        <v/>
      </c>
      <c r="S332" s="25" t="str">
        <f>IF(ISNUMBER(AVERAGEIFS(ObservedSpeciesData!S$2:S$4955,ObservedSpeciesData!$A$2:$A$4955,$A332,ObservedSpeciesData!$D$2:$D$4955,$D332)),AVERAGEIFS(ObservedSpeciesData!S$2:S$4955,ObservedSpeciesData!$A$2:$A$4955,$A332,ObservedSpeciesData!$D$2:$D$4955,$D332),"")</f>
        <v/>
      </c>
      <c r="T332" s="23" t="str">
        <f>IF(ISNUMBER(AVERAGEIFS(ObservedSpeciesData!T$2:T$4955,ObservedSpeciesData!$A$2:$A$4955,$A332,ObservedSpeciesData!$D$2:$D$4955,$D332)),AVERAGEIFS(ObservedSpeciesData!T$2:T$4955,ObservedSpeciesData!$A$2:$A$4955,$A332,ObservedSpeciesData!$D$2:$D$4955,$D332),"")</f>
        <v/>
      </c>
      <c r="U332" s="24" t="str">
        <f>IF(ISNUMBER(AVERAGEIFS(ObservedSpeciesData!U$2:U$4955,ObservedSpeciesData!$A$2:$A$4955,$A332,ObservedSpeciesData!$C$2:$C$4955,$C332,ObservedSpeciesData!$D$2:$D$4955,$D332)),AVERAGEIFS(ObservedSpeciesData!U$2:U$4955,ObservedSpeciesData!$A$2:$A$4955,$A332,ObservedSpeciesData!$C$2:$C$4955,$C332,ObservedSpeciesData!$D$2:$D$4955,$D332),"")</f>
        <v/>
      </c>
      <c r="V332" s="23" t="str">
        <f>IF(ISNUMBER(AVERAGEIFS(ObservedSpeciesData!V$2:V$4955,ObservedSpeciesData!$A$2:$A$4955,$A332,ObservedSpeciesData!$D$2:$D$4955,$D332)),AVERAGEIFS(ObservedSpeciesData!V$2:V$4955,ObservedSpeciesData!$A$2:$A$4955,$A332,ObservedSpeciesData!$D$2:$D$4955,$D332),"")</f>
        <v/>
      </c>
      <c r="W332" s="23" t="str">
        <f>IF(ISNUMBER(AVERAGEIFS(ObservedSpeciesData!W$2:W$4955,ObservedSpeciesData!$A$2:$A$4955,$A332,ObservedSpeciesData!$D$2:$D$4955,$D332)),AVERAGEIFS(ObservedSpeciesData!W$2:W$4955,ObservedSpeciesData!$A$2:$A$4955,$A332,ObservedSpeciesData!$D$2:$D$4955,$D332),"")</f>
        <v/>
      </c>
      <c r="X332" s="23" t="str">
        <f>IF(ISNUMBER(AVERAGEIFS(ObservedSpeciesData!X$2:X$4955,ObservedSpeciesData!$A$2:$A$4955,$A332,ObservedSpeciesData!$D$2:$D$4955,$D332)),AVERAGEIFS(ObservedSpeciesData!X$2:X$4955,ObservedSpeciesData!$A$2:$A$4955,$A332,ObservedSpeciesData!$D$2:$D$4955,$D332),"")</f>
        <v/>
      </c>
      <c r="Y332" s="23" t="str">
        <f>IF(ISNUMBER(AVERAGEIFS(ObservedSpeciesData!Y$2:Y$4955,ObservedSpeciesData!$A$2:$A$4955,$A332,ObservedSpeciesData!$D$2:$D$4955,$D332)),AVERAGEIFS(ObservedSpeciesData!Y$2:Y$4955,ObservedSpeciesData!$A$2:$A$4955,$A332,ObservedSpeciesData!$D$2:$D$4955,$D332),"")</f>
        <v/>
      </c>
      <c r="Z332" s="23" t="str">
        <f>IF(ISNUMBER(AVERAGEIFS(ObservedSpeciesData!Z$2:Z$4955,ObservedSpeciesData!$A$2:$A$4955,$A332,ObservedSpeciesData!$D$2:$D$4955,$D332)),AVERAGEIFS(ObservedSpeciesData!Z$2:Z$4955,ObservedSpeciesData!$A$2:$A$4955,$A332,ObservedSpeciesData!$D$2:$D$4955,$D332),"")</f>
        <v/>
      </c>
      <c r="AA332" s="23" t="str">
        <f>IF(ISNUMBER(AVERAGEIFS(ObservedSpeciesData!AA$2:AA$4955,ObservedSpeciesData!$A$2:$A$4955,$A332,ObservedSpeciesData!$D$2:$D$4955,$D332)),AVERAGEIFS(ObservedSpeciesData!AA$2:AA$4955,ObservedSpeciesData!$A$2:$A$4955,$A332,ObservedSpeciesData!$D$2:$D$4955,$D332),"")</f>
        <v/>
      </c>
      <c r="AB332" s="24" t="str">
        <f>IF(ISNUMBER(AVERAGEIFS(ObservedSpeciesData!AB$2:AB$4955,ObservedSpeciesData!$A$2:$A$4955,$A332,ObservedSpeciesData!$D$2:$D$4955,$D332)),AVERAGEIFS(ObservedSpeciesData!AB$2:AB$4955,ObservedSpeciesData!$A$2:$A$4955,$A332,ObservedSpeciesData!$D$2:$D$4955,$D332),"")</f>
        <v/>
      </c>
      <c r="AC332" s="24" t="str">
        <f>IF(ISNUMBER(AVERAGEIFS(ObservedSpeciesData!AC$2:AC$4955,ObservedSpeciesData!$A$2:$A$4955,$A332,ObservedSpeciesData!$D$2:$D$4955,$D332)),AVERAGEIFS(ObservedSpeciesData!AC$2:AC$4955,ObservedSpeciesData!$A$2:$A$4955,$A332,ObservedSpeciesData!$D$2:$D$4955,$D332),"")</f>
        <v/>
      </c>
      <c r="AD332" s="23" t="str">
        <f>IF(ISNUMBER(AVERAGEIFS(ObservedSpeciesData!AD$2:AD$4955,ObservedSpeciesData!$A$2:$A$4955,$A332,ObservedSpeciesData!$D$2:$D$4955,$D332)),AVERAGEIFS(ObservedSpeciesData!AD$2:AD$4955,ObservedSpeciesData!$A$2:$A$4955,$A332,ObservedSpeciesData!$D$2:$D$4955,$D332),"")</f>
        <v/>
      </c>
      <c r="AE332" s="24" t="str">
        <f>IF(ISNUMBER(AVERAGEIFS(ObservedSpeciesData!AE$2:AE$4955,ObservedSpeciesData!$A$2:$A$4955,$A332,ObservedSpeciesData!$D$2:$D$4955,$D332)),AVERAGEIFS(ObservedSpeciesData!AE$2:AE$4955,ObservedSpeciesData!$A$2:$A$4955,$A332,ObservedSpeciesData!$D$2:$D$4955,$D332),"")</f>
        <v/>
      </c>
      <c r="AF332" s="23"/>
      <c r="AG332" s="24"/>
      <c r="AH332" s="23" t="str">
        <f>IF(ISNUMBER(AVERAGEIFS(ObservedSpeciesData!AH$2:AH$4955,ObservedSpeciesData!$A$2:$A$4955,$A332,ObservedSpeciesData!$D$2:$D$4955,$D332)),AVERAGEIFS(ObservedSpeciesData!AH$2:AH$4955,ObservedSpeciesData!$A$2:$A$4955,$A332,ObservedSpeciesData!$D$2:$D$4955,$D332),"")</f>
        <v/>
      </c>
      <c r="AI332" s="23" t="str">
        <f>IF(ISNUMBER(AVERAGEIFS(ObservedSpeciesData!AI$2:AI$4955,ObservedSpeciesData!$A$2:$A$4955,$A332,ObservedSpeciesData!$C$2:$C$4955,$C332,ObservedSpeciesData!$D$2:$D$4955,$D332)),AVERAGEIFS(ObservedSpeciesData!AI$2:AI$4955,ObservedSpeciesData!$A$2:$A$4955,$A332,ObservedSpeciesData!$C$2:$C$4955,$C332,ObservedSpeciesData!$D$2:$D$4955,$D332),"")</f>
        <v/>
      </c>
      <c r="AJ332" s="2">
        <f>COUNTIFS(ObservedSpeciesData!$A$2:$A$828,$A332,ObservedSpeciesData!$D$2:$D$828,$D332)</f>
        <v>0</v>
      </c>
      <c r="AK332" s="2">
        <f t="shared" si="5"/>
        <v>1</v>
      </c>
    </row>
    <row r="333" spans="1:37" x14ac:dyDescent="0.25">
      <c r="A333" s="14" t="s">
        <v>111</v>
      </c>
      <c r="B333" t="s">
        <v>80</v>
      </c>
      <c r="C333" t="s">
        <v>106</v>
      </c>
      <c r="D333" s="13">
        <v>42324</v>
      </c>
      <c r="E333">
        <v>1</v>
      </c>
      <c r="F333">
        <v>50</v>
      </c>
      <c r="G333" s="2" t="s">
        <v>87</v>
      </c>
      <c r="H333" s="2" t="s">
        <v>11</v>
      </c>
      <c r="I333">
        <v>7</v>
      </c>
      <c r="J333" s="2" t="s">
        <v>88</v>
      </c>
      <c r="K333" s="2">
        <f>IF(ISNUMBER(AVERAGEIFS(ObservedSpeciesData!K$2:K$4955,ObservedSpeciesData!$A$2:$A$4955,$A333,ObservedSpeciesData!$D$2:$D$4955,$D333)),AVERAGEIFS(ObservedSpeciesData!K$2:K$4955,ObservedSpeciesData!$A$2:$A$4955,$A333,ObservedSpeciesData!$D$2:$D$4955,$D333),"")</f>
        <v>37.5</v>
      </c>
      <c r="L333" s="26">
        <f>IF(ISNUMBER(AVERAGEIFS(ObservedSpeciesData!L$2:L$4955,ObservedSpeciesData!$A$2:$A$4955,$A333,ObservedSpeciesData!$D$2:$D$4955,$D333)),AVERAGEIFS(ObservedSpeciesData!L$2:L$4955,ObservedSpeciesData!$A$2:$A$4955,$A333,ObservedSpeciesData!$D$2:$D$4955,$D333),"")</f>
        <v>2600</v>
      </c>
      <c r="M333" s="23">
        <f>IF(ISNUMBER(AVERAGEIFS(ObservedSpeciesData!M$2:M$4955,ObservedSpeciesData!$A$2:$A$4955,$A333,ObservedSpeciesData!$D$2:$D$4955,$D333)),AVERAGEIFS(ObservedSpeciesData!M$2:M$4955,ObservedSpeciesData!$A$2:$A$4955,$A333,ObservedSpeciesData!$D$2:$D$4955,$D333),"")</f>
        <v>260</v>
      </c>
      <c r="N333" s="23" t="str">
        <f>IF(ISNUMBER(AVERAGEIFS(ObservedSpeciesData!N$2:N$4955,ObservedSpeciesData!$A$2:$A$4955,$A333,ObservedSpeciesData!$D$2:$D$4955,$D333)),AVERAGEIFS(ObservedSpeciesData!N$2:N$4955,ObservedSpeciesData!$A$2:$A$4955,$A333,ObservedSpeciesData!$D$2:$D$4955,$D333),"")</f>
        <v/>
      </c>
      <c r="O333" s="23" t="str">
        <f>IF(ISNUMBER(AVERAGEIFS(ObservedSpeciesData!O$2:O$4955,ObservedSpeciesData!$A$2:$A$4955,$A333,ObservedSpeciesData!$D$2:$D$4955,$D333)),AVERAGEIFS(ObservedSpeciesData!O$2:O$4955,ObservedSpeciesData!$A$2:$A$4955,$A333,ObservedSpeciesData!$D$2:$D$4955,$D333),"")</f>
        <v/>
      </c>
      <c r="P333" s="23" t="str">
        <f>IF(ISNUMBER(AVERAGEIFS(ObservedSpeciesData!P$2:P$4955,ObservedSpeciesData!$A$2:$A$4955,$A333,ObservedSpeciesData!$C$2:$C$4955,$C333,ObservedSpeciesData!$D$2:$D$4955,$D333)),AVERAGEIFS(ObservedSpeciesData!P$2:P$4955,ObservedSpeciesData!$A$2:$A$4955,$A333,ObservedSpeciesData!$C$2:$C$4955,$C333,ObservedSpeciesData!$D$2:$D$4955,$D333),"")</f>
        <v/>
      </c>
      <c r="Q333" s="23"/>
      <c r="R333" s="25" t="str">
        <f>IF(ISNUMBER(AVERAGEIFS(ObservedSpeciesData!R$2:R$4955,ObservedSpeciesData!$A$2:$A$4955,$A333,ObservedSpeciesData!$D$2:$D$4955,$D333)),AVERAGEIFS(ObservedSpeciesData!R$2:R$4955,ObservedSpeciesData!$A$2:$A$4955,$A333,ObservedSpeciesData!$D$2:$D$4955,$D333),"")</f>
        <v/>
      </c>
      <c r="S333" s="25" t="str">
        <f>IF(ISNUMBER(AVERAGEIFS(ObservedSpeciesData!S$2:S$4955,ObservedSpeciesData!$A$2:$A$4955,$A333,ObservedSpeciesData!$D$2:$D$4955,$D333)),AVERAGEIFS(ObservedSpeciesData!S$2:S$4955,ObservedSpeciesData!$A$2:$A$4955,$A333,ObservedSpeciesData!$D$2:$D$4955,$D333),"")</f>
        <v/>
      </c>
      <c r="T333" s="23" t="str">
        <f>IF(ISNUMBER(AVERAGEIFS(ObservedSpeciesData!T$2:T$4955,ObservedSpeciesData!$A$2:$A$4955,$A333,ObservedSpeciesData!$D$2:$D$4955,$D333)),AVERAGEIFS(ObservedSpeciesData!T$2:T$4955,ObservedSpeciesData!$A$2:$A$4955,$A333,ObservedSpeciesData!$D$2:$D$4955,$D333),"")</f>
        <v/>
      </c>
      <c r="U333" s="24" t="str">
        <f>IF(ISNUMBER(AVERAGEIFS(ObservedSpeciesData!U$2:U$4955,ObservedSpeciesData!$A$2:$A$4955,$A333,ObservedSpeciesData!$C$2:$C$4955,$C333,ObservedSpeciesData!$D$2:$D$4955,$D333)),AVERAGEIFS(ObservedSpeciesData!U$2:U$4955,ObservedSpeciesData!$A$2:$A$4955,$A333,ObservedSpeciesData!$C$2:$C$4955,$C333,ObservedSpeciesData!$D$2:$D$4955,$D333),"")</f>
        <v/>
      </c>
      <c r="V333" s="23" t="str">
        <f>IF(ISNUMBER(AVERAGEIFS(ObservedSpeciesData!V$2:V$4955,ObservedSpeciesData!$A$2:$A$4955,$A333,ObservedSpeciesData!$D$2:$D$4955,$D333)),AVERAGEIFS(ObservedSpeciesData!V$2:V$4955,ObservedSpeciesData!$A$2:$A$4955,$A333,ObservedSpeciesData!$D$2:$D$4955,$D333),"")</f>
        <v/>
      </c>
      <c r="W333" s="23" t="str">
        <f>IF(ISNUMBER(AVERAGEIFS(ObservedSpeciesData!W$2:W$4955,ObservedSpeciesData!$A$2:$A$4955,$A333,ObservedSpeciesData!$D$2:$D$4955,$D333)),AVERAGEIFS(ObservedSpeciesData!W$2:W$4955,ObservedSpeciesData!$A$2:$A$4955,$A333,ObservedSpeciesData!$D$2:$D$4955,$D333),"")</f>
        <v/>
      </c>
      <c r="X333" s="23" t="str">
        <f>IF(ISNUMBER(AVERAGEIFS(ObservedSpeciesData!X$2:X$4955,ObservedSpeciesData!$A$2:$A$4955,$A333,ObservedSpeciesData!$D$2:$D$4955,$D333)),AVERAGEIFS(ObservedSpeciesData!X$2:X$4955,ObservedSpeciesData!$A$2:$A$4955,$A333,ObservedSpeciesData!$D$2:$D$4955,$D333),"")</f>
        <v/>
      </c>
      <c r="Y333" s="23" t="str">
        <f>IF(ISNUMBER(AVERAGEIFS(ObservedSpeciesData!Y$2:Y$4955,ObservedSpeciesData!$A$2:$A$4955,$A333,ObservedSpeciesData!$D$2:$D$4955,$D333)),AVERAGEIFS(ObservedSpeciesData!Y$2:Y$4955,ObservedSpeciesData!$A$2:$A$4955,$A333,ObservedSpeciesData!$D$2:$D$4955,$D333),"")</f>
        <v/>
      </c>
      <c r="Z333" s="23" t="str">
        <f>IF(ISNUMBER(AVERAGEIFS(ObservedSpeciesData!Z$2:Z$4955,ObservedSpeciesData!$A$2:$A$4955,$A333,ObservedSpeciesData!$D$2:$D$4955,$D333)),AVERAGEIFS(ObservedSpeciesData!Z$2:Z$4955,ObservedSpeciesData!$A$2:$A$4955,$A333,ObservedSpeciesData!$D$2:$D$4955,$D333),"")</f>
        <v/>
      </c>
      <c r="AA333" s="23" t="str">
        <f>IF(ISNUMBER(AVERAGEIFS(ObservedSpeciesData!AA$2:AA$4955,ObservedSpeciesData!$A$2:$A$4955,$A333,ObservedSpeciesData!$D$2:$D$4955,$D333)),AVERAGEIFS(ObservedSpeciesData!AA$2:AA$4955,ObservedSpeciesData!$A$2:$A$4955,$A333,ObservedSpeciesData!$D$2:$D$4955,$D333),"")</f>
        <v/>
      </c>
      <c r="AB333" s="24" t="str">
        <f>IF(ISNUMBER(AVERAGEIFS(ObservedSpeciesData!AB$2:AB$4955,ObservedSpeciesData!$A$2:$A$4955,$A333,ObservedSpeciesData!$D$2:$D$4955,$D333)),AVERAGEIFS(ObservedSpeciesData!AB$2:AB$4955,ObservedSpeciesData!$A$2:$A$4955,$A333,ObservedSpeciesData!$D$2:$D$4955,$D333),"")</f>
        <v/>
      </c>
      <c r="AC333" s="24" t="str">
        <f>IF(ISNUMBER(AVERAGEIFS(ObservedSpeciesData!AC$2:AC$4955,ObservedSpeciesData!$A$2:$A$4955,$A333,ObservedSpeciesData!$D$2:$D$4955,$D333)),AVERAGEIFS(ObservedSpeciesData!AC$2:AC$4955,ObservedSpeciesData!$A$2:$A$4955,$A333,ObservedSpeciesData!$D$2:$D$4955,$D333),"")</f>
        <v/>
      </c>
      <c r="AD333" s="23" t="str">
        <f>IF(ISNUMBER(AVERAGEIFS(ObservedSpeciesData!AD$2:AD$4955,ObservedSpeciesData!$A$2:$A$4955,$A333,ObservedSpeciesData!$D$2:$D$4955,$D333)),AVERAGEIFS(ObservedSpeciesData!AD$2:AD$4955,ObservedSpeciesData!$A$2:$A$4955,$A333,ObservedSpeciesData!$D$2:$D$4955,$D333),"")</f>
        <v/>
      </c>
      <c r="AE333" s="24" t="str">
        <f>IF(ISNUMBER(AVERAGEIFS(ObservedSpeciesData!AE$2:AE$4955,ObservedSpeciesData!$A$2:$A$4955,$A333,ObservedSpeciesData!$D$2:$D$4955,$D333)),AVERAGEIFS(ObservedSpeciesData!AE$2:AE$4955,ObservedSpeciesData!$A$2:$A$4955,$A333,ObservedSpeciesData!$D$2:$D$4955,$D333),"")</f>
        <v/>
      </c>
      <c r="AF333" s="23"/>
      <c r="AG333" s="24"/>
      <c r="AH333" s="23" t="str">
        <f>IF(ISNUMBER(AVERAGEIFS(ObservedSpeciesData!AH$2:AH$4955,ObservedSpeciesData!$A$2:$A$4955,$A333,ObservedSpeciesData!$D$2:$D$4955,$D333)),AVERAGEIFS(ObservedSpeciesData!AH$2:AH$4955,ObservedSpeciesData!$A$2:$A$4955,$A333,ObservedSpeciesData!$D$2:$D$4955,$D333),"")</f>
        <v/>
      </c>
      <c r="AI333" s="23" t="str">
        <f>IF(ISNUMBER(AVERAGEIFS(ObservedSpeciesData!AI$2:AI$4955,ObservedSpeciesData!$A$2:$A$4955,$A333,ObservedSpeciesData!$C$2:$C$4955,$C333,ObservedSpeciesData!$D$2:$D$4955,$D333)),AVERAGEIFS(ObservedSpeciesData!AI$2:AI$4955,ObservedSpeciesData!$A$2:$A$4955,$A333,ObservedSpeciesData!$C$2:$C$4955,$C333,ObservedSpeciesData!$D$2:$D$4955,$D333),"")</f>
        <v/>
      </c>
      <c r="AJ333" s="2">
        <f>COUNTIFS(ObservedSpeciesData!$A$2:$A$828,$A333,ObservedSpeciesData!$D$2:$D$828,$D333)</f>
        <v>0</v>
      </c>
      <c r="AK333" s="2">
        <f t="shared" si="5"/>
        <v>1</v>
      </c>
    </row>
    <row r="334" spans="1:37" x14ac:dyDescent="0.25">
      <c r="A334" s="14" t="s">
        <v>110</v>
      </c>
      <c r="B334" t="s">
        <v>80</v>
      </c>
      <c r="C334" t="s">
        <v>106</v>
      </c>
      <c r="D334" s="13">
        <v>42324</v>
      </c>
      <c r="E334">
        <v>1</v>
      </c>
      <c r="F334">
        <v>100</v>
      </c>
      <c r="G334" s="2" t="s">
        <v>87</v>
      </c>
      <c r="H334" s="2" t="s">
        <v>11</v>
      </c>
      <c r="I334">
        <v>7</v>
      </c>
      <c r="J334" s="2" t="s">
        <v>88</v>
      </c>
      <c r="K334" s="2">
        <f>IF(ISNUMBER(AVERAGEIFS(ObservedSpeciesData!K$2:K$4955,ObservedSpeciesData!$A$2:$A$4955,$A334,ObservedSpeciesData!$D$2:$D$4955,$D334)),AVERAGEIFS(ObservedSpeciesData!K$2:K$4955,ObservedSpeciesData!$A$2:$A$4955,$A334,ObservedSpeciesData!$D$2:$D$4955,$D334),"")</f>
        <v>75</v>
      </c>
      <c r="L334" s="26">
        <f>IF(ISNUMBER(AVERAGEIFS(ObservedSpeciesData!L$2:L$4955,ObservedSpeciesData!$A$2:$A$4955,$A334,ObservedSpeciesData!$D$2:$D$4955,$D334)),AVERAGEIFS(ObservedSpeciesData!L$2:L$4955,ObservedSpeciesData!$A$2:$A$4955,$A334,ObservedSpeciesData!$D$2:$D$4955,$D334),"")</f>
        <v>2816</v>
      </c>
      <c r="M334" s="23">
        <f>IF(ISNUMBER(AVERAGEIFS(ObservedSpeciesData!M$2:M$4955,ObservedSpeciesData!$A$2:$A$4955,$A334,ObservedSpeciesData!$D$2:$D$4955,$D334)),AVERAGEIFS(ObservedSpeciesData!M$2:M$4955,ObservedSpeciesData!$A$2:$A$4955,$A334,ObservedSpeciesData!$D$2:$D$4955,$D334),"")</f>
        <v>281.59999999999997</v>
      </c>
      <c r="N334" s="23" t="str">
        <f>IF(ISNUMBER(AVERAGEIFS(ObservedSpeciesData!N$2:N$4955,ObservedSpeciesData!$A$2:$A$4955,$A334,ObservedSpeciesData!$D$2:$D$4955,$D334)),AVERAGEIFS(ObservedSpeciesData!N$2:N$4955,ObservedSpeciesData!$A$2:$A$4955,$A334,ObservedSpeciesData!$D$2:$D$4955,$D334),"")</f>
        <v/>
      </c>
      <c r="O334" s="23" t="str">
        <f>IF(ISNUMBER(AVERAGEIFS(ObservedSpeciesData!O$2:O$4955,ObservedSpeciesData!$A$2:$A$4955,$A334,ObservedSpeciesData!$D$2:$D$4955,$D334)),AVERAGEIFS(ObservedSpeciesData!O$2:O$4955,ObservedSpeciesData!$A$2:$A$4955,$A334,ObservedSpeciesData!$D$2:$D$4955,$D334),"")</f>
        <v/>
      </c>
      <c r="P334" s="23" t="str">
        <f>IF(ISNUMBER(AVERAGEIFS(ObservedSpeciesData!P$2:P$4955,ObservedSpeciesData!$A$2:$A$4955,$A334,ObservedSpeciesData!$C$2:$C$4955,$C334,ObservedSpeciesData!$D$2:$D$4955,$D334)),AVERAGEIFS(ObservedSpeciesData!P$2:P$4955,ObservedSpeciesData!$A$2:$A$4955,$A334,ObservedSpeciesData!$C$2:$C$4955,$C334,ObservedSpeciesData!$D$2:$D$4955,$D334),"")</f>
        <v/>
      </c>
      <c r="Q334" s="23"/>
      <c r="R334" s="25" t="str">
        <f>IF(ISNUMBER(AVERAGEIFS(ObservedSpeciesData!R$2:R$4955,ObservedSpeciesData!$A$2:$A$4955,$A334,ObservedSpeciesData!$D$2:$D$4955,$D334)),AVERAGEIFS(ObservedSpeciesData!R$2:R$4955,ObservedSpeciesData!$A$2:$A$4955,$A334,ObservedSpeciesData!$D$2:$D$4955,$D334),"")</f>
        <v/>
      </c>
      <c r="S334" s="25" t="str">
        <f>IF(ISNUMBER(AVERAGEIFS(ObservedSpeciesData!S$2:S$4955,ObservedSpeciesData!$A$2:$A$4955,$A334,ObservedSpeciesData!$D$2:$D$4955,$D334)),AVERAGEIFS(ObservedSpeciesData!S$2:S$4955,ObservedSpeciesData!$A$2:$A$4955,$A334,ObservedSpeciesData!$D$2:$D$4955,$D334),"")</f>
        <v/>
      </c>
      <c r="T334" s="23" t="str">
        <f>IF(ISNUMBER(AVERAGEIFS(ObservedSpeciesData!T$2:T$4955,ObservedSpeciesData!$A$2:$A$4955,$A334,ObservedSpeciesData!$D$2:$D$4955,$D334)),AVERAGEIFS(ObservedSpeciesData!T$2:T$4955,ObservedSpeciesData!$A$2:$A$4955,$A334,ObservedSpeciesData!$D$2:$D$4955,$D334),"")</f>
        <v/>
      </c>
      <c r="U334" s="24" t="str">
        <f>IF(ISNUMBER(AVERAGEIFS(ObservedSpeciesData!U$2:U$4955,ObservedSpeciesData!$A$2:$A$4955,$A334,ObservedSpeciesData!$C$2:$C$4955,$C334,ObservedSpeciesData!$D$2:$D$4955,$D334)),AVERAGEIFS(ObservedSpeciesData!U$2:U$4955,ObservedSpeciesData!$A$2:$A$4955,$A334,ObservedSpeciesData!$C$2:$C$4955,$C334,ObservedSpeciesData!$D$2:$D$4955,$D334),"")</f>
        <v/>
      </c>
      <c r="V334" s="23" t="str">
        <f>IF(ISNUMBER(AVERAGEIFS(ObservedSpeciesData!V$2:V$4955,ObservedSpeciesData!$A$2:$A$4955,$A334,ObservedSpeciesData!$D$2:$D$4955,$D334)),AVERAGEIFS(ObservedSpeciesData!V$2:V$4955,ObservedSpeciesData!$A$2:$A$4955,$A334,ObservedSpeciesData!$D$2:$D$4955,$D334),"")</f>
        <v/>
      </c>
      <c r="W334" s="23" t="str">
        <f>IF(ISNUMBER(AVERAGEIFS(ObservedSpeciesData!W$2:W$4955,ObservedSpeciesData!$A$2:$A$4955,$A334,ObservedSpeciesData!$D$2:$D$4955,$D334)),AVERAGEIFS(ObservedSpeciesData!W$2:W$4955,ObservedSpeciesData!$A$2:$A$4955,$A334,ObservedSpeciesData!$D$2:$D$4955,$D334),"")</f>
        <v/>
      </c>
      <c r="X334" s="23" t="str">
        <f>IF(ISNUMBER(AVERAGEIFS(ObservedSpeciesData!X$2:X$4955,ObservedSpeciesData!$A$2:$A$4955,$A334,ObservedSpeciesData!$D$2:$D$4955,$D334)),AVERAGEIFS(ObservedSpeciesData!X$2:X$4955,ObservedSpeciesData!$A$2:$A$4955,$A334,ObservedSpeciesData!$D$2:$D$4955,$D334),"")</f>
        <v/>
      </c>
      <c r="Y334" s="23" t="str">
        <f>IF(ISNUMBER(AVERAGEIFS(ObservedSpeciesData!Y$2:Y$4955,ObservedSpeciesData!$A$2:$A$4955,$A334,ObservedSpeciesData!$D$2:$D$4955,$D334)),AVERAGEIFS(ObservedSpeciesData!Y$2:Y$4955,ObservedSpeciesData!$A$2:$A$4955,$A334,ObservedSpeciesData!$D$2:$D$4955,$D334),"")</f>
        <v/>
      </c>
      <c r="Z334" s="23" t="str">
        <f>IF(ISNUMBER(AVERAGEIFS(ObservedSpeciesData!Z$2:Z$4955,ObservedSpeciesData!$A$2:$A$4955,$A334,ObservedSpeciesData!$D$2:$D$4955,$D334)),AVERAGEIFS(ObservedSpeciesData!Z$2:Z$4955,ObservedSpeciesData!$A$2:$A$4955,$A334,ObservedSpeciesData!$D$2:$D$4955,$D334),"")</f>
        <v/>
      </c>
      <c r="AA334" s="23" t="str">
        <f>IF(ISNUMBER(AVERAGEIFS(ObservedSpeciesData!AA$2:AA$4955,ObservedSpeciesData!$A$2:$A$4955,$A334,ObservedSpeciesData!$D$2:$D$4955,$D334)),AVERAGEIFS(ObservedSpeciesData!AA$2:AA$4955,ObservedSpeciesData!$A$2:$A$4955,$A334,ObservedSpeciesData!$D$2:$D$4955,$D334),"")</f>
        <v/>
      </c>
      <c r="AB334" s="24" t="str">
        <f>IF(ISNUMBER(AVERAGEIFS(ObservedSpeciesData!AB$2:AB$4955,ObservedSpeciesData!$A$2:$A$4955,$A334,ObservedSpeciesData!$D$2:$D$4955,$D334)),AVERAGEIFS(ObservedSpeciesData!AB$2:AB$4955,ObservedSpeciesData!$A$2:$A$4955,$A334,ObservedSpeciesData!$D$2:$D$4955,$D334),"")</f>
        <v/>
      </c>
      <c r="AC334" s="24" t="str">
        <f>IF(ISNUMBER(AVERAGEIFS(ObservedSpeciesData!AC$2:AC$4955,ObservedSpeciesData!$A$2:$A$4955,$A334,ObservedSpeciesData!$D$2:$D$4955,$D334)),AVERAGEIFS(ObservedSpeciesData!AC$2:AC$4955,ObservedSpeciesData!$A$2:$A$4955,$A334,ObservedSpeciesData!$D$2:$D$4955,$D334),"")</f>
        <v/>
      </c>
      <c r="AD334" s="23" t="str">
        <f>IF(ISNUMBER(AVERAGEIFS(ObservedSpeciesData!AD$2:AD$4955,ObservedSpeciesData!$A$2:$A$4955,$A334,ObservedSpeciesData!$D$2:$D$4955,$D334)),AVERAGEIFS(ObservedSpeciesData!AD$2:AD$4955,ObservedSpeciesData!$A$2:$A$4955,$A334,ObservedSpeciesData!$D$2:$D$4955,$D334),"")</f>
        <v/>
      </c>
      <c r="AE334" s="24" t="str">
        <f>IF(ISNUMBER(AVERAGEIFS(ObservedSpeciesData!AE$2:AE$4955,ObservedSpeciesData!$A$2:$A$4955,$A334,ObservedSpeciesData!$D$2:$D$4955,$D334)),AVERAGEIFS(ObservedSpeciesData!AE$2:AE$4955,ObservedSpeciesData!$A$2:$A$4955,$A334,ObservedSpeciesData!$D$2:$D$4955,$D334),"")</f>
        <v/>
      </c>
      <c r="AF334" s="23"/>
      <c r="AG334" s="24"/>
      <c r="AH334" s="23" t="str">
        <f>IF(ISNUMBER(AVERAGEIFS(ObservedSpeciesData!AH$2:AH$4955,ObservedSpeciesData!$A$2:$A$4955,$A334,ObservedSpeciesData!$D$2:$D$4955,$D334)),AVERAGEIFS(ObservedSpeciesData!AH$2:AH$4955,ObservedSpeciesData!$A$2:$A$4955,$A334,ObservedSpeciesData!$D$2:$D$4955,$D334),"")</f>
        <v/>
      </c>
      <c r="AI334" s="23" t="str">
        <f>IF(ISNUMBER(AVERAGEIFS(ObservedSpeciesData!AI$2:AI$4955,ObservedSpeciesData!$A$2:$A$4955,$A334,ObservedSpeciesData!$C$2:$C$4955,$C334,ObservedSpeciesData!$D$2:$D$4955,$D334)),AVERAGEIFS(ObservedSpeciesData!AI$2:AI$4955,ObservedSpeciesData!$A$2:$A$4955,$A334,ObservedSpeciesData!$C$2:$C$4955,$C334,ObservedSpeciesData!$D$2:$D$4955,$D334),"")</f>
        <v/>
      </c>
      <c r="AJ334" s="2">
        <f>COUNTIFS(ObservedSpeciesData!$A$2:$A$828,$A334,ObservedSpeciesData!$D$2:$D$828,$D334)</f>
        <v>0</v>
      </c>
      <c r="AK334" s="2">
        <f t="shared" si="5"/>
        <v>1</v>
      </c>
    </row>
    <row r="335" spans="1:37" x14ac:dyDescent="0.25">
      <c r="A335" s="14" t="s">
        <v>109</v>
      </c>
      <c r="B335" t="s">
        <v>80</v>
      </c>
      <c r="C335" t="s">
        <v>106</v>
      </c>
      <c r="D335" s="13">
        <v>42324</v>
      </c>
      <c r="E335">
        <v>1</v>
      </c>
      <c r="F335">
        <v>200</v>
      </c>
      <c r="G335" s="2" t="s">
        <v>87</v>
      </c>
      <c r="H335" s="2" t="s">
        <v>11</v>
      </c>
      <c r="I335">
        <v>7</v>
      </c>
      <c r="J335" s="2" t="s">
        <v>88</v>
      </c>
      <c r="K335" s="2">
        <f>IF(ISNUMBER(AVERAGEIFS(ObservedSpeciesData!K$2:K$4955,ObservedSpeciesData!$A$2:$A$4955,$A335,ObservedSpeciesData!$D$2:$D$4955,$D335)),AVERAGEIFS(ObservedSpeciesData!K$2:K$4955,ObservedSpeciesData!$A$2:$A$4955,$A335,ObservedSpeciesData!$D$2:$D$4955,$D335),"")</f>
        <v>150</v>
      </c>
      <c r="L335" s="26">
        <f>IF(ISNUMBER(AVERAGEIFS(ObservedSpeciesData!L$2:L$4955,ObservedSpeciesData!$A$2:$A$4955,$A335,ObservedSpeciesData!$D$2:$D$4955,$D335)),AVERAGEIFS(ObservedSpeciesData!L$2:L$4955,ObservedSpeciesData!$A$2:$A$4955,$A335,ObservedSpeciesData!$D$2:$D$4955,$D335),"")</f>
        <v>2616</v>
      </c>
      <c r="M335" s="23">
        <f>IF(ISNUMBER(AVERAGEIFS(ObservedSpeciesData!M$2:M$4955,ObservedSpeciesData!$A$2:$A$4955,$A335,ObservedSpeciesData!$D$2:$D$4955,$D335)),AVERAGEIFS(ObservedSpeciesData!M$2:M$4955,ObservedSpeciesData!$A$2:$A$4955,$A335,ObservedSpeciesData!$D$2:$D$4955,$D335),"")</f>
        <v>261.59999999999997</v>
      </c>
      <c r="N335" s="23" t="str">
        <f>IF(ISNUMBER(AVERAGEIFS(ObservedSpeciesData!N$2:N$4955,ObservedSpeciesData!$A$2:$A$4955,$A335,ObservedSpeciesData!$D$2:$D$4955,$D335)),AVERAGEIFS(ObservedSpeciesData!N$2:N$4955,ObservedSpeciesData!$A$2:$A$4955,$A335,ObservedSpeciesData!$D$2:$D$4955,$D335),"")</f>
        <v/>
      </c>
      <c r="O335" s="23" t="str">
        <f>IF(ISNUMBER(AVERAGEIFS(ObservedSpeciesData!O$2:O$4955,ObservedSpeciesData!$A$2:$A$4955,$A335,ObservedSpeciesData!$D$2:$D$4955,$D335)),AVERAGEIFS(ObservedSpeciesData!O$2:O$4955,ObservedSpeciesData!$A$2:$A$4955,$A335,ObservedSpeciesData!$D$2:$D$4955,$D335),"")</f>
        <v/>
      </c>
      <c r="P335" s="23" t="str">
        <f>IF(ISNUMBER(AVERAGEIFS(ObservedSpeciesData!P$2:P$4955,ObservedSpeciesData!$A$2:$A$4955,$A335,ObservedSpeciesData!$C$2:$C$4955,$C335,ObservedSpeciesData!$D$2:$D$4955,$D335)),AVERAGEIFS(ObservedSpeciesData!P$2:P$4955,ObservedSpeciesData!$A$2:$A$4955,$A335,ObservedSpeciesData!$C$2:$C$4955,$C335,ObservedSpeciesData!$D$2:$D$4955,$D335),"")</f>
        <v/>
      </c>
      <c r="Q335" s="23"/>
      <c r="R335" s="25" t="str">
        <f>IF(ISNUMBER(AVERAGEIFS(ObservedSpeciesData!R$2:R$4955,ObservedSpeciesData!$A$2:$A$4955,$A335,ObservedSpeciesData!$D$2:$D$4955,$D335)),AVERAGEIFS(ObservedSpeciesData!R$2:R$4955,ObservedSpeciesData!$A$2:$A$4955,$A335,ObservedSpeciesData!$D$2:$D$4955,$D335),"")</f>
        <v/>
      </c>
      <c r="S335" s="25" t="str">
        <f>IF(ISNUMBER(AVERAGEIFS(ObservedSpeciesData!S$2:S$4955,ObservedSpeciesData!$A$2:$A$4955,$A335,ObservedSpeciesData!$D$2:$D$4955,$D335)),AVERAGEIFS(ObservedSpeciesData!S$2:S$4955,ObservedSpeciesData!$A$2:$A$4955,$A335,ObservedSpeciesData!$D$2:$D$4955,$D335),"")</f>
        <v/>
      </c>
      <c r="T335" s="23" t="str">
        <f>IF(ISNUMBER(AVERAGEIFS(ObservedSpeciesData!T$2:T$4955,ObservedSpeciesData!$A$2:$A$4955,$A335,ObservedSpeciesData!$D$2:$D$4955,$D335)),AVERAGEIFS(ObservedSpeciesData!T$2:T$4955,ObservedSpeciesData!$A$2:$A$4955,$A335,ObservedSpeciesData!$D$2:$D$4955,$D335),"")</f>
        <v/>
      </c>
      <c r="U335" s="24" t="str">
        <f>IF(ISNUMBER(AVERAGEIFS(ObservedSpeciesData!U$2:U$4955,ObservedSpeciesData!$A$2:$A$4955,$A335,ObservedSpeciesData!$C$2:$C$4955,$C335,ObservedSpeciesData!$D$2:$D$4955,$D335)),AVERAGEIFS(ObservedSpeciesData!U$2:U$4955,ObservedSpeciesData!$A$2:$A$4955,$A335,ObservedSpeciesData!$C$2:$C$4955,$C335,ObservedSpeciesData!$D$2:$D$4955,$D335),"")</f>
        <v/>
      </c>
      <c r="V335" s="23" t="str">
        <f>IF(ISNUMBER(AVERAGEIFS(ObservedSpeciesData!V$2:V$4955,ObservedSpeciesData!$A$2:$A$4955,$A335,ObservedSpeciesData!$D$2:$D$4955,$D335)),AVERAGEIFS(ObservedSpeciesData!V$2:V$4955,ObservedSpeciesData!$A$2:$A$4955,$A335,ObservedSpeciesData!$D$2:$D$4955,$D335),"")</f>
        <v/>
      </c>
      <c r="W335" s="23" t="str">
        <f>IF(ISNUMBER(AVERAGEIFS(ObservedSpeciesData!W$2:W$4955,ObservedSpeciesData!$A$2:$A$4955,$A335,ObservedSpeciesData!$D$2:$D$4955,$D335)),AVERAGEIFS(ObservedSpeciesData!W$2:W$4955,ObservedSpeciesData!$A$2:$A$4955,$A335,ObservedSpeciesData!$D$2:$D$4955,$D335),"")</f>
        <v/>
      </c>
      <c r="X335" s="23" t="str">
        <f>IF(ISNUMBER(AVERAGEIFS(ObservedSpeciesData!X$2:X$4955,ObservedSpeciesData!$A$2:$A$4955,$A335,ObservedSpeciesData!$D$2:$D$4955,$D335)),AVERAGEIFS(ObservedSpeciesData!X$2:X$4955,ObservedSpeciesData!$A$2:$A$4955,$A335,ObservedSpeciesData!$D$2:$D$4955,$D335),"")</f>
        <v/>
      </c>
      <c r="Y335" s="23" t="str">
        <f>IF(ISNUMBER(AVERAGEIFS(ObservedSpeciesData!Y$2:Y$4955,ObservedSpeciesData!$A$2:$A$4955,$A335,ObservedSpeciesData!$D$2:$D$4955,$D335)),AVERAGEIFS(ObservedSpeciesData!Y$2:Y$4955,ObservedSpeciesData!$A$2:$A$4955,$A335,ObservedSpeciesData!$D$2:$D$4955,$D335),"")</f>
        <v/>
      </c>
      <c r="Z335" s="23" t="str">
        <f>IF(ISNUMBER(AVERAGEIFS(ObservedSpeciesData!Z$2:Z$4955,ObservedSpeciesData!$A$2:$A$4955,$A335,ObservedSpeciesData!$D$2:$D$4955,$D335)),AVERAGEIFS(ObservedSpeciesData!Z$2:Z$4955,ObservedSpeciesData!$A$2:$A$4955,$A335,ObservedSpeciesData!$D$2:$D$4955,$D335),"")</f>
        <v/>
      </c>
      <c r="AA335" s="23" t="str">
        <f>IF(ISNUMBER(AVERAGEIFS(ObservedSpeciesData!AA$2:AA$4955,ObservedSpeciesData!$A$2:$A$4955,$A335,ObservedSpeciesData!$D$2:$D$4955,$D335)),AVERAGEIFS(ObservedSpeciesData!AA$2:AA$4955,ObservedSpeciesData!$A$2:$A$4955,$A335,ObservedSpeciesData!$D$2:$D$4955,$D335),"")</f>
        <v/>
      </c>
      <c r="AB335" s="24" t="str">
        <f>IF(ISNUMBER(AVERAGEIFS(ObservedSpeciesData!AB$2:AB$4955,ObservedSpeciesData!$A$2:$A$4955,$A335,ObservedSpeciesData!$D$2:$D$4955,$D335)),AVERAGEIFS(ObservedSpeciesData!AB$2:AB$4955,ObservedSpeciesData!$A$2:$A$4955,$A335,ObservedSpeciesData!$D$2:$D$4955,$D335),"")</f>
        <v/>
      </c>
      <c r="AC335" s="24" t="str">
        <f>IF(ISNUMBER(AVERAGEIFS(ObservedSpeciesData!AC$2:AC$4955,ObservedSpeciesData!$A$2:$A$4955,$A335,ObservedSpeciesData!$D$2:$D$4955,$D335)),AVERAGEIFS(ObservedSpeciesData!AC$2:AC$4955,ObservedSpeciesData!$A$2:$A$4955,$A335,ObservedSpeciesData!$D$2:$D$4955,$D335),"")</f>
        <v/>
      </c>
      <c r="AD335" s="23" t="str">
        <f>IF(ISNUMBER(AVERAGEIFS(ObservedSpeciesData!AD$2:AD$4955,ObservedSpeciesData!$A$2:$A$4955,$A335,ObservedSpeciesData!$D$2:$D$4955,$D335)),AVERAGEIFS(ObservedSpeciesData!AD$2:AD$4955,ObservedSpeciesData!$A$2:$A$4955,$A335,ObservedSpeciesData!$D$2:$D$4955,$D335),"")</f>
        <v/>
      </c>
      <c r="AE335" s="24" t="str">
        <f>IF(ISNUMBER(AVERAGEIFS(ObservedSpeciesData!AE$2:AE$4955,ObservedSpeciesData!$A$2:$A$4955,$A335,ObservedSpeciesData!$D$2:$D$4955,$D335)),AVERAGEIFS(ObservedSpeciesData!AE$2:AE$4955,ObservedSpeciesData!$A$2:$A$4955,$A335,ObservedSpeciesData!$D$2:$D$4955,$D335),"")</f>
        <v/>
      </c>
      <c r="AF335" s="23"/>
      <c r="AG335" s="24"/>
      <c r="AH335" s="23" t="str">
        <f>IF(ISNUMBER(AVERAGEIFS(ObservedSpeciesData!AH$2:AH$4955,ObservedSpeciesData!$A$2:$A$4955,$A335,ObservedSpeciesData!$D$2:$D$4955,$D335)),AVERAGEIFS(ObservedSpeciesData!AH$2:AH$4955,ObservedSpeciesData!$A$2:$A$4955,$A335,ObservedSpeciesData!$D$2:$D$4955,$D335),"")</f>
        <v/>
      </c>
      <c r="AI335" s="23" t="str">
        <f>IF(ISNUMBER(AVERAGEIFS(ObservedSpeciesData!AI$2:AI$4955,ObservedSpeciesData!$A$2:$A$4955,$A335,ObservedSpeciesData!$C$2:$C$4955,$C335,ObservedSpeciesData!$D$2:$D$4955,$D335)),AVERAGEIFS(ObservedSpeciesData!AI$2:AI$4955,ObservedSpeciesData!$A$2:$A$4955,$A335,ObservedSpeciesData!$C$2:$C$4955,$C335,ObservedSpeciesData!$D$2:$D$4955,$D335),"")</f>
        <v/>
      </c>
      <c r="AJ335" s="2">
        <f>COUNTIFS(ObservedSpeciesData!$A$2:$A$828,$A335,ObservedSpeciesData!$D$2:$D$828,$D335)</f>
        <v>0</v>
      </c>
      <c r="AK335" s="2">
        <f t="shared" si="5"/>
        <v>1</v>
      </c>
    </row>
    <row r="336" spans="1:37" x14ac:dyDescent="0.25">
      <c r="A336" s="14" t="s">
        <v>108</v>
      </c>
      <c r="B336" t="s">
        <v>80</v>
      </c>
      <c r="C336" t="s">
        <v>106</v>
      </c>
      <c r="D336" s="13">
        <v>42324</v>
      </c>
      <c r="E336">
        <v>1</v>
      </c>
      <c r="F336">
        <v>350</v>
      </c>
      <c r="G336" s="2" t="s">
        <v>87</v>
      </c>
      <c r="H336" s="2" t="s">
        <v>11</v>
      </c>
      <c r="I336">
        <v>7</v>
      </c>
      <c r="J336" s="2" t="s">
        <v>88</v>
      </c>
      <c r="K336" s="2">
        <f>IF(ISNUMBER(AVERAGEIFS(ObservedSpeciesData!K$2:K$4955,ObservedSpeciesData!$A$2:$A$4955,$A336,ObservedSpeciesData!$D$2:$D$4955,$D336)),AVERAGEIFS(ObservedSpeciesData!K$2:K$4955,ObservedSpeciesData!$A$2:$A$4955,$A336,ObservedSpeciesData!$D$2:$D$4955,$D336),"")</f>
        <v>262.5</v>
      </c>
      <c r="L336" s="26">
        <f>IF(ISNUMBER(AVERAGEIFS(ObservedSpeciesData!L$2:L$4955,ObservedSpeciesData!$A$2:$A$4955,$A336,ObservedSpeciesData!$D$2:$D$4955,$D336)),AVERAGEIFS(ObservedSpeciesData!L$2:L$4955,ObservedSpeciesData!$A$2:$A$4955,$A336,ObservedSpeciesData!$D$2:$D$4955,$D336),"")</f>
        <v>2832</v>
      </c>
      <c r="M336" s="23">
        <f>IF(ISNUMBER(AVERAGEIFS(ObservedSpeciesData!M$2:M$4955,ObservedSpeciesData!$A$2:$A$4955,$A336,ObservedSpeciesData!$D$2:$D$4955,$D336)),AVERAGEIFS(ObservedSpeciesData!M$2:M$4955,ObservedSpeciesData!$A$2:$A$4955,$A336,ObservedSpeciesData!$D$2:$D$4955,$D336),"")</f>
        <v>283.2</v>
      </c>
      <c r="N336" s="23" t="str">
        <f>IF(ISNUMBER(AVERAGEIFS(ObservedSpeciesData!N$2:N$4955,ObservedSpeciesData!$A$2:$A$4955,$A336,ObservedSpeciesData!$D$2:$D$4955,$D336)),AVERAGEIFS(ObservedSpeciesData!N$2:N$4955,ObservedSpeciesData!$A$2:$A$4955,$A336,ObservedSpeciesData!$D$2:$D$4955,$D336),"")</f>
        <v/>
      </c>
      <c r="O336" s="23" t="str">
        <f>IF(ISNUMBER(AVERAGEIFS(ObservedSpeciesData!O$2:O$4955,ObservedSpeciesData!$A$2:$A$4955,$A336,ObservedSpeciesData!$D$2:$D$4955,$D336)),AVERAGEIFS(ObservedSpeciesData!O$2:O$4955,ObservedSpeciesData!$A$2:$A$4955,$A336,ObservedSpeciesData!$D$2:$D$4955,$D336),"")</f>
        <v/>
      </c>
      <c r="P336" s="23" t="str">
        <f>IF(ISNUMBER(AVERAGEIFS(ObservedSpeciesData!P$2:P$4955,ObservedSpeciesData!$A$2:$A$4955,$A336,ObservedSpeciesData!$C$2:$C$4955,$C336,ObservedSpeciesData!$D$2:$D$4955,$D336)),AVERAGEIFS(ObservedSpeciesData!P$2:P$4955,ObservedSpeciesData!$A$2:$A$4955,$A336,ObservedSpeciesData!$C$2:$C$4955,$C336,ObservedSpeciesData!$D$2:$D$4955,$D336),"")</f>
        <v/>
      </c>
      <c r="Q336" s="23"/>
      <c r="R336" s="25" t="str">
        <f>IF(ISNUMBER(AVERAGEIFS(ObservedSpeciesData!R$2:R$4955,ObservedSpeciesData!$A$2:$A$4955,$A336,ObservedSpeciesData!$D$2:$D$4955,$D336)),AVERAGEIFS(ObservedSpeciesData!R$2:R$4955,ObservedSpeciesData!$A$2:$A$4955,$A336,ObservedSpeciesData!$D$2:$D$4955,$D336),"")</f>
        <v/>
      </c>
      <c r="S336" s="25" t="str">
        <f>IF(ISNUMBER(AVERAGEIFS(ObservedSpeciesData!S$2:S$4955,ObservedSpeciesData!$A$2:$A$4955,$A336,ObservedSpeciesData!$D$2:$D$4955,$D336)),AVERAGEIFS(ObservedSpeciesData!S$2:S$4955,ObservedSpeciesData!$A$2:$A$4955,$A336,ObservedSpeciesData!$D$2:$D$4955,$D336),"")</f>
        <v/>
      </c>
      <c r="T336" s="23" t="str">
        <f>IF(ISNUMBER(AVERAGEIFS(ObservedSpeciesData!T$2:T$4955,ObservedSpeciesData!$A$2:$A$4955,$A336,ObservedSpeciesData!$D$2:$D$4955,$D336)),AVERAGEIFS(ObservedSpeciesData!T$2:T$4955,ObservedSpeciesData!$A$2:$A$4955,$A336,ObservedSpeciesData!$D$2:$D$4955,$D336),"")</f>
        <v/>
      </c>
      <c r="U336" s="24" t="str">
        <f>IF(ISNUMBER(AVERAGEIFS(ObservedSpeciesData!U$2:U$4955,ObservedSpeciesData!$A$2:$A$4955,$A336,ObservedSpeciesData!$C$2:$C$4955,$C336,ObservedSpeciesData!$D$2:$D$4955,$D336)),AVERAGEIFS(ObservedSpeciesData!U$2:U$4955,ObservedSpeciesData!$A$2:$A$4955,$A336,ObservedSpeciesData!$C$2:$C$4955,$C336,ObservedSpeciesData!$D$2:$D$4955,$D336),"")</f>
        <v/>
      </c>
      <c r="V336" s="23" t="str">
        <f>IF(ISNUMBER(AVERAGEIFS(ObservedSpeciesData!V$2:V$4955,ObservedSpeciesData!$A$2:$A$4955,$A336,ObservedSpeciesData!$D$2:$D$4955,$D336)),AVERAGEIFS(ObservedSpeciesData!V$2:V$4955,ObservedSpeciesData!$A$2:$A$4955,$A336,ObservedSpeciesData!$D$2:$D$4955,$D336),"")</f>
        <v/>
      </c>
      <c r="W336" s="23" t="str">
        <f>IF(ISNUMBER(AVERAGEIFS(ObservedSpeciesData!W$2:W$4955,ObservedSpeciesData!$A$2:$A$4955,$A336,ObservedSpeciesData!$D$2:$D$4955,$D336)),AVERAGEIFS(ObservedSpeciesData!W$2:W$4955,ObservedSpeciesData!$A$2:$A$4955,$A336,ObservedSpeciesData!$D$2:$D$4955,$D336),"")</f>
        <v/>
      </c>
      <c r="X336" s="23" t="str">
        <f>IF(ISNUMBER(AVERAGEIFS(ObservedSpeciesData!X$2:X$4955,ObservedSpeciesData!$A$2:$A$4955,$A336,ObservedSpeciesData!$D$2:$D$4955,$D336)),AVERAGEIFS(ObservedSpeciesData!X$2:X$4955,ObservedSpeciesData!$A$2:$A$4955,$A336,ObservedSpeciesData!$D$2:$D$4955,$D336),"")</f>
        <v/>
      </c>
      <c r="Y336" s="23" t="str">
        <f>IF(ISNUMBER(AVERAGEIFS(ObservedSpeciesData!Y$2:Y$4955,ObservedSpeciesData!$A$2:$A$4955,$A336,ObservedSpeciesData!$D$2:$D$4955,$D336)),AVERAGEIFS(ObservedSpeciesData!Y$2:Y$4955,ObservedSpeciesData!$A$2:$A$4955,$A336,ObservedSpeciesData!$D$2:$D$4955,$D336),"")</f>
        <v/>
      </c>
      <c r="Z336" s="23" t="str">
        <f>IF(ISNUMBER(AVERAGEIFS(ObservedSpeciesData!Z$2:Z$4955,ObservedSpeciesData!$A$2:$A$4955,$A336,ObservedSpeciesData!$D$2:$D$4955,$D336)),AVERAGEIFS(ObservedSpeciesData!Z$2:Z$4955,ObservedSpeciesData!$A$2:$A$4955,$A336,ObservedSpeciesData!$D$2:$D$4955,$D336),"")</f>
        <v/>
      </c>
      <c r="AA336" s="23" t="str">
        <f>IF(ISNUMBER(AVERAGEIFS(ObservedSpeciesData!AA$2:AA$4955,ObservedSpeciesData!$A$2:$A$4955,$A336,ObservedSpeciesData!$D$2:$D$4955,$D336)),AVERAGEIFS(ObservedSpeciesData!AA$2:AA$4955,ObservedSpeciesData!$A$2:$A$4955,$A336,ObservedSpeciesData!$D$2:$D$4955,$D336),"")</f>
        <v/>
      </c>
      <c r="AB336" s="24" t="str">
        <f>IF(ISNUMBER(AVERAGEIFS(ObservedSpeciesData!AB$2:AB$4955,ObservedSpeciesData!$A$2:$A$4955,$A336,ObservedSpeciesData!$D$2:$D$4955,$D336)),AVERAGEIFS(ObservedSpeciesData!AB$2:AB$4955,ObservedSpeciesData!$A$2:$A$4955,$A336,ObservedSpeciesData!$D$2:$D$4955,$D336),"")</f>
        <v/>
      </c>
      <c r="AC336" s="24" t="str">
        <f>IF(ISNUMBER(AVERAGEIFS(ObservedSpeciesData!AC$2:AC$4955,ObservedSpeciesData!$A$2:$A$4955,$A336,ObservedSpeciesData!$D$2:$D$4955,$D336)),AVERAGEIFS(ObservedSpeciesData!AC$2:AC$4955,ObservedSpeciesData!$A$2:$A$4955,$A336,ObservedSpeciesData!$D$2:$D$4955,$D336),"")</f>
        <v/>
      </c>
      <c r="AD336" s="23" t="str">
        <f>IF(ISNUMBER(AVERAGEIFS(ObservedSpeciesData!AD$2:AD$4955,ObservedSpeciesData!$A$2:$A$4955,$A336,ObservedSpeciesData!$D$2:$D$4955,$D336)),AVERAGEIFS(ObservedSpeciesData!AD$2:AD$4955,ObservedSpeciesData!$A$2:$A$4955,$A336,ObservedSpeciesData!$D$2:$D$4955,$D336),"")</f>
        <v/>
      </c>
      <c r="AE336" s="24" t="str">
        <f>IF(ISNUMBER(AVERAGEIFS(ObservedSpeciesData!AE$2:AE$4955,ObservedSpeciesData!$A$2:$A$4955,$A336,ObservedSpeciesData!$D$2:$D$4955,$D336)),AVERAGEIFS(ObservedSpeciesData!AE$2:AE$4955,ObservedSpeciesData!$A$2:$A$4955,$A336,ObservedSpeciesData!$D$2:$D$4955,$D336),"")</f>
        <v/>
      </c>
      <c r="AF336" s="23"/>
      <c r="AG336" s="24"/>
      <c r="AH336" s="23" t="str">
        <f>IF(ISNUMBER(AVERAGEIFS(ObservedSpeciesData!AH$2:AH$4955,ObservedSpeciesData!$A$2:$A$4955,$A336,ObservedSpeciesData!$D$2:$D$4955,$D336)),AVERAGEIFS(ObservedSpeciesData!AH$2:AH$4955,ObservedSpeciesData!$A$2:$A$4955,$A336,ObservedSpeciesData!$D$2:$D$4955,$D336),"")</f>
        <v/>
      </c>
      <c r="AI336" s="23" t="str">
        <f>IF(ISNUMBER(AVERAGEIFS(ObservedSpeciesData!AI$2:AI$4955,ObservedSpeciesData!$A$2:$A$4955,$A336,ObservedSpeciesData!$C$2:$C$4955,$C336,ObservedSpeciesData!$D$2:$D$4955,$D336)),AVERAGEIFS(ObservedSpeciesData!AI$2:AI$4955,ObservedSpeciesData!$A$2:$A$4955,$A336,ObservedSpeciesData!$C$2:$C$4955,$C336,ObservedSpeciesData!$D$2:$D$4955,$D336),"")</f>
        <v/>
      </c>
      <c r="AJ336" s="2">
        <f>COUNTIFS(ObservedSpeciesData!$A$2:$A$828,$A336,ObservedSpeciesData!$D$2:$D$828,$D336)</f>
        <v>0</v>
      </c>
      <c r="AK336" s="2">
        <f t="shared" si="5"/>
        <v>1</v>
      </c>
    </row>
    <row r="337" spans="1:37" x14ac:dyDescent="0.25">
      <c r="A337" s="14" t="s">
        <v>107</v>
      </c>
      <c r="B337" t="s">
        <v>80</v>
      </c>
      <c r="C337" t="s">
        <v>106</v>
      </c>
      <c r="D337" s="13">
        <v>42324</v>
      </c>
      <c r="E337">
        <v>1</v>
      </c>
      <c r="F337">
        <v>500</v>
      </c>
      <c r="G337" s="2" t="s">
        <v>87</v>
      </c>
      <c r="H337" s="2" t="s">
        <v>11</v>
      </c>
      <c r="I337">
        <v>7</v>
      </c>
      <c r="J337" s="2" t="s">
        <v>88</v>
      </c>
      <c r="K337" s="2">
        <f>IF(ISNUMBER(AVERAGEIFS(ObservedSpeciesData!K$2:K$4955,ObservedSpeciesData!$A$2:$A$4955,$A337,ObservedSpeciesData!$D$2:$D$4955,$D337)),AVERAGEIFS(ObservedSpeciesData!K$2:K$4955,ObservedSpeciesData!$A$2:$A$4955,$A337,ObservedSpeciesData!$D$2:$D$4955,$D337),"")</f>
        <v>375</v>
      </c>
      <c r="L337" s="26">
        <f>IF(ISNUMBER(AVERAGEIFS(ObservedSpeciesData!L$2:L$4955,ObservedSpeciesData!$A$2:$A$4955,$A337,ObservedSpeciesData!$D$2:$D$4955,$D337)),AVERAGEIFS(ObservedSpeciesData!L$2:L$4955,ObservedSpeciesData!$A$2:$A$4955,$A337,ObservedSpeciesData!$D$2:$D$4955,$D337),"")</f>
        <v>2856</v>
      </c>
      <c r="M337" s="23">
        <f>IF(ISNUMBER(AVERAGEIFS(ObservedSpeciesData!M$2:M$4955,ObservedSpeciesData!$A$2:$A$4955,$A337,ObservedSpeciesData!$D$2:$D$4955,$D337)),AVERAGEIFS(ObservedSpeciesData!M$2:M$4955,ObservedSpeciesData!$A$2:$A$4955,$A337,ObservedSpeciesData!$D$2:$D$4955,$D337),"")</f>
        <v>285.59999999999997</v>
      </c>
      <c r="N337" s="23" t="str">
        <f>IF(ISNUMBER(AVERAGEIFS(ObservedSpeciesData!N$2:N$4955,ObservedSpeciesData!$A$2:$A$4955,$A337,ObservedSpeciesData!$D$2:$D$4955,$D337)),AVERAGEIFS(ObservedSpeciesData!N$2:N$4955,ObservedSpeciesData!$A$2:$A$4955,$A337,ObservedSpeciesData!$D$2:$D$4955,$D337),"")</f>
        <v/>
      </c>
      <c r="O337" s="23" t="str">
        <f>IF(ISNUMBER(AVERAGEIFS(ObservedSpeciesData!O$2:O$4955,ObservedSpeciesData!$A$2:$A$4955,$A337,ObservedSpeciesData!$D$2:$D$4955,$D337)),AVERAGEIFS(ObservedSpeciesData!O$2:O$4955,ObservedSpeciesData!$A$2:$A$4955,$A337,ObservedSpeciesData!$D$2:$D$4955,$D337),"")</f>
        <v/>
      </c>
      <c r="P337" s="23" t="str">
        <f>IF(ISNUMBER(AVERAGEIFS(ObservedSpeciesData!P$2:P$4955,ObservedSpeciesData!$A$2:$A$4955,$A337,ObservedSpeciesData!$C$2:$C$4955,$C337,ObservedSpeciesData!$D$2:$D$4955,$D337)),AVERAGEIFS(ObservedSpeciesData!P$2:P$4955,ObservedSpeciesData!$A$2:$A$4955,$A337,ObservedSpeciesData!$C$2:$C$4955,$C337,ObservedSpeciesData!$D$2:$D$4955,$D337),"")</f>
        <v/>
      </c>
      <c r="Q337" s="23"/>
      <c r="R337" s="25" t="str">
        <f>IF(ISNUMBER(AVERAGEIFS(ObservedSpeciesData!R$2:R$4955,ObservedSpeciesData!$A$2:$A$4955,$A337,ObservedSpeciesData!$D$2:$D$4955,$D337)),AVERAGEIFS(ObservedSpeciesData!R$2:R$4955,ObservedSpeciesData!$A$2:$A$4955,$A337,ObservedSpeciesData!$D$2:$D$4955,$D337),"")</f>
        <v/>
      </c>
      <c r="S337" s="25" t="str">
        <f>IF(ISNUMBER(AVERAGEIFS(ObservedSpeciesData!S$2:S$4955,ObservedSpeciesData!$A$2:$A$4955,$A337,ObservedSpeciesData!$D$2:$D$4955,$D337)),AVERAGEIFS(ObservedSpeciesData!S$2:S$4955,ObservedSpeciesData!$A$2:$A$4955,$A337,ObservedSpeciesData!$D$2:$D$4955,$D337),"")</f>
        <v/>
      </c>
      <c r="T337" s="23" t="str">
        <f>IF(ISNUMBER(AVERAGEIFS(ObservedSpeciesData!T$2:T$4955,ObservedSpeciesData!$A$2:$A$4955,$A337,ObservedSpeciesData!$D$2:$D$4955,$D337)),AVERAGEIFS(ObservedSpeciesData!T$2:T$4955,ObservedSpeciesData!$A$2:$A$4955,$A337,ObservedSpeciesData!$D$2:$D$4955,$D337),"")</f>
        <v/>
      </c>
      <c r="U337" s="24" t="str">
        <f>IF(ISNUMBER(AVERAGEIFS(ObservedSpeciesData!U$2:U$4955,ObservedSpeciesData!$A$2:$A$4955,$A337,ObservedSpeciesData!$C$2:$C$4955,$C337,ObservedSpeciesData!$D$2:$D$4955,$D337)),AVERAGEIFS(ObservedSpeciesData!U$2:U$4955,ObservedSpeciesData!$A$2:$A$4955,$A337,ObservedSpeciesData!$C$2:$C$4955,$C337,ObservedSpeciesData!$D$2:$D$4955,$D337),"")</f>
        <v/>
      </c>
      <c r="V337" s="23" t="str">
        <f>IF(ISNUMBER(AVERAGEIFS(ObservedSpeciesData!V$2:V$4955,ObservedSpeciesData!$A$2:$A$4955,$A337,ObservedSpeciesData!$D$2:$D$4955,$D337)),AVERAGEIFS(ObservedSpeciesData!V$2:V$4955,ObservedSpeciesData!$A$2:$A$4955,$A337,ObservedSpeciesData!$D$2:$D$4955,$D337),"")</f>
        <v/>
      </c>
      <c r="W337" s="23" t="str">
        <f>IF(ISNUMBER(AVERAGEIFS(ObservedSpeciesData!W$2:W$4955,ObservedSpeciesData!$A$2:$A$4955,$A337,ObservedSpeciesData!$D$2:$D$4955,$D337)),AVERAGEIFS(ObservedSpeciesData!W$2:W$4955,ObservedSpeciesData!$A$2:$A$4955,$A337,ObservedSpeciesData!$D$2:$D$4955,$D337),"")</f>
        <v/>
      </c>
      <c r="X337" s="23" t="str">
        <f>IF(ISNUMBER(AVERAGEIFS(ObservedSpeciesData!X$2:X$4955,ObservedSpeciesData!$A$2:$A$4955,$A337,ObservedSpeciesData!$D$2:$D$4955,$D337)),AVERAGEIFS(ObservedSpeciesData!X$2:X$4955,ObservedSpeciesData!$A$2:$A$4955,$A337,ObservedSpeciesData!$D$2:$D$4955,$D337),"")</f>
        <v/>
      </c>
      <c r="Y337" s="23" t="str">
        <f>IF(ISNUMBER(AVERAGEIFS(ObservedSpeciesData!Y$2:Y$4955,ObservedSpeciesData!$A$2:$A$4955,$A337,ObservedSpeciesData!$D$2:$D$4955,$D337)),AVERAGEIFS(ObservedSpeciesData!Y$2:Y$4955,ObservedSpeciesData!$A$2:$A$4955,$A337,ObservedSpeciesData!$D$2:$D$4955,$D337),"")</f>
        <v/>
      </c>
      <c r="Z337" s="23" t="str">
        <f>IF(ISNUMBER(AVERAGEIFS(ObservedSpeciesData!Z$2:Z$4955,ObservedSpeciesData!$A$2:$A$4955,$A337,ObservedSpeciesData!$D$2:$D$4955,$D337)),AVERAGEIFS(ObservedSpeciesData!Z$2:Z$4955,ObservedSpeciesData!$A$2:$A$4955,$A337,ObservedSpeciesData!$D$2:$D$4955,$D337),"")</f>
        <v/>
      </c>
      <c r="AA337" s="23" t="str">
        <f>IF(ISNUMBER(AVERAGEIFS(ObservedSpeciesData!AA$2:AA$4955,ObservedSpeciesData!$A$2:$A$4955,$A337,ObservedSpeciesData!$D$2:$D$4955,$D337)),AVERAGEIFS(ObservedSpeciesData!AA$2:AA$4955,ObservedSpeciesData!$A$2:$A$4955,$A337,ObservedSpeciesData!$D$2:$D$4955,$D337),"")</f>
        <v/>
      </c>
      <c r="AB337" s="24" t="str">
        <f>IF(ISNUMBER(AVERAGEIFS(ObservedSpeciesData!AB$2:AB$4955,ObservedSpeciesData!$A$2:$A$4955,$A337,ObservedSpeciesData!$D$2:$D$4955,$D337)),AVERAGEIFS(ObservedSpeciesData!AB$2:AB$4955,ObservedSpeciesData!$A$2:$A$4955,$A337,ObservedSpeciesData!$D$2:$D$4955,$D337),"")</f>
        <v/>
      </c>
      <c r="AC337" s="24" t="str">
        <f>IF(ISNUMBER(AVERAGEIFS(ObservedSpeciesData!AC$2:AC$4955,ObservedSpeciesData!$A$2:$A$4955,$A337,ObservedSpeciesData!$D$2:$D$4955,$D337)),AVERAGEIFS(ObservedSpeciesData!AC$2:AC$4955,ObservedSpeciesData!$A$2:$A$4955,$A337,ObservedSpeciesData!$D$2:$D$4955,$D337),"")</f>
        <v/>
      </c>
      <c r="AD337" s="23" t="str">
        <f>IF(ISNUMBER(AVERAGEIFS(ObservedSpeciesData!AD$2:AD$4955,ObservedSpeciesData!$A$2:$A$4955,$A337,ObservedSpeciesData!$D$2:$D$4955,$D337)),AVERAGEIFS(ObservedSpeciesData!AD$2:AD$4955,ObservedSpeciesData!$A$2:$A$4955,$A337,ObservedSpeciesData!$D$2:$D$4955,$D337),"")</f>
        <v/>
      </c>
      <c r="AE337" s="24" t="str">
        <f>IF(ISNUMBER(AVERAGEIFS(ObservedSpeciesData!AE$2:AE$4955,ObservedSpeciesData!$A$2:$A$4955,$A337,ObservedSpeciesData!$D$2:$D$4955,$D337)),AVERAGEIFS(ObservedSpeciesData!AE$2:AE$4955,ObservedSpeciesData!$A$2:$A$4955,$A337,ObservedSpeciesData!$D$2:$D$4955,$D337),"")</f>
        <v/>
      </c>
      <c r="AF337" s="23"/>
      <c r="AG337" s="24"/>
      <c r="AH337" s="23" t="str">
        <f>IF(ISNUMBER(AVERAGEIFS(ObservedSpeciesData!AH$2:AH$4955,ObservedSpeciesData!$A$2:$A$4955,$A337,ObservedSpeciesData!$D$2:$D$4955,$D337)),AVERAGEIFS(ObservedSpeciesData!AH$2:AH$4955,ObservedSpeciesData!$A$2:$A$4955,$A337,ObservedSpeciesData!$D$2:$D$4955,$D337),"")</f>
        <v/>
      </c>
      <c r="AI337" s="23" t="str">
        <f>IF(ISNUMBER(AVERAGEIFS(ObservedSpeciesData!AI$2:AI$4955,ObservedSpeciesData!$A$2:$A$4955,$A337,ObservedSpeciesData!$C$2:$C$4955,$C337,ObservedSpeciesData!$D$2:$D$4955,$D337)),AVERAGEIFS(ObservedSpeciesData!AI$2:AI$4955,ObservedSpeciesData!$A$2:$A$4955,$A337,ObservedSpeciesData!$C$2:$C$4955,$C337,ObservedSpeciesData!$D$2:$D$4955,$D337),"")</f>
        <v/>
      </c>
      <c r="AJ337" s="2">
        <f>COUNTIFS(ObservedSpeciesData!$A$2:$A$828,$A337,ObservedSpeciesData!$D$2:$D$828,$D337)</f>
        <v>0</v>
      </c>
      <c r="AK337" s="2">
        <f t="shared" si="5"/>
        <v>1</v>
      </c>
    </row>
    <row r="338" spans="1:37" x14ac:dyDescent="0.25">
      <c r="A338" s="14" t="s">
        <v>112</v>
      </c>
      <c r="B338" t="s">
        <v>80</v>
      </c>
      <c r="C338" t="s">
        <v>106</v>
      </c>
      <c r="D338" s="13">
        <v>42325</v>
      </c>
      <c r="E338">
        <v>1</v>
      </c>
      <c r="F338">
        <v>0</v>
      </c>
      <c r="G338" s="2" t="s">
        <v>87</v>
      </c>
      <c r="H338" s="2" t="s">
        <v>11</v>
      </c>
      <c r="I338">
        <v>7</v>
      </c>
      <c r="J338" s="2" t="s">
        <v>77</v>
      </c>
      <c r="K338" s="2">
        <f>IF(ISNUMBER(AVERAGEIFS(ObservedSpeciesData!K$2:K$4955,ObservedSpeciesData!$A$2:$A$4955,$A338,ObservedSpeciesData!$D$2:$D$4955,$D338)),AVERAGEIFS(ObservedSpeciesData!K$2:K$4955,ObservedSpeciesData!$A$2:$A$4955,$A338,ObservedSpeciesData!$D$2:$D$4955,$D338),"")</f>
        <v>0</v>
      </c>
      <c r="L338" s="26" t="str">
        <f>IF(ISNUMBER(AVERAGEIFS(ObservedSpeciesData!L$2:L$4955,ObservedSpeciesData!$A$2:$A$4955,$A338,ObservedSpeciesData!$D$2:$D$4955,$D338)),AVERAGEIFS(ObservedSpeciesData!L$2:L$4955,ObservedSpeciesData!$A$2:$A$4955,$A338,ObservedSpeciesData!$D$2:$D$4955,$D338),"")</f>
        <v/>
      </c>
      <c r="M338" s="23" t="str">
        <f>IF(ISNUMBER(AVERAGEIFS(ObservedSpeciesData!M$2:M$4955,ObservedSpeciesData!$A$2:$A$4955,$A338,ObservedSpeciesData!$D$2:$D$4955,$D338)),AVERAGEIFS(ObservedSpeciesData!M$2:M$4955,ObservedSpeciesData!$A$2:$A$4955,$A338,ObservedSpeciesData!$D$2:$D$4955,$D338),"")</f>
        <v/>
      </c>
      <c r="N338" s="23">
        <f>IF(ISNUMBER(AVERAGEIFS(ObservedSpeciesData!N$2:N$4955,ObservedSpeciesData!$A$2:$A$4955,$A338,ObservedSpeciesData!$D$2:$D$4955,$D338)),AVERAGEIFS(ObservedSpeciesData!N$2:N$4955,ObservedSpeciesData!$A$2:$A$4955,$A338,ObservedSpeciesData!$D$2:$D$4955,$D338),"")</f>
        <v>1615.276720888889</v>
      </c>
      <c r="O338" s="23">
        <f>IF(ISNUMBER(AVERAGEIFS(ObservedSpeciesData!O$2:O$4955,ObservedSpeciesData!$A$2:$A$4955,$A338,ObservedSpeciesData!$D$2:$D$4955,$D338)),AVERAGEIFS(ObservedSpeciesData!O$2:O$4955,ObservedSpeciesData!$A$2:$A$4955,$A338,ObservedSpeciesData!$D$2:$D$4955,$D338),"")</f>
        <v>161.52767208888889</v>
      </c>
      <c r="P338" s="23">
        <f>IF(ISNUMBER(AVERAGEIFS(ObservedSpeciesData!P$2:P$4955,ObservedSpeciesData!$A$2:$A$4955,$A338,ObservedSpeciesData!$C$2:$C$4955,$C338,ObservedSpeciesData!$D$2:$D$4955,$D338)),AVERAGEIFS(ObservedSpeciesData!P$2:P$4955,ObservedSpeciesData!$A$2:$A$4955,$A338,ObservedSpeciesData!$C$2:$C$4955,$C338,ObservedSpeciesData!$D$2:$D$4955,$D338),"")</f>
        <v>401.0401056</v>
      </c>
      <c r="Q338" s="23"/>
      <c r="R338" s="25">
        <f>IF(ISNUMBER(AVERAGEIFS(ObservedSpeciesData!R$2:R$4955,ObservedSpeciesData!$A$2:$A$4955,$A338,ObservedSpeciesData!$D$2:$D$4955,$D338)),AVERAGEIFS(ObservedSpeciesData!R$2:R$4955,ObservedSpeciesData!$A$2:$A$4955,$A338,ObservedSpeciesData!$D$2:$D$4955,$D338),"")</f>
        <v>98.950106251436196</v>
      </c>
      <c r="S338" s="25">
        <f>IF(ISNUMBER(AVERAGEIFS(ObservedSpeciesData!S$2:S$4955,ObservedSpeciesData!$A$2:$A$4955,$A338,ObservedSpeciesData!$D$2:$D$4955,$D338)),AVERAGEIFS(ObservedSpeciesData!S$2:S$4955,ObservedSpeciesData!$A$2:$A$4955,$A338,ObservedSpeciesData!$D$2:$D$4955,$D338),"")</f>
        <v>0.12643987774038062</v>
      </c>
      <c r="T338" s="23">
        <f>IF(ISNUMBER(AVERAGEIFS(ObservedSpeciesData!T$2:T$4955,ObservedSpeciesData!$A$2:$A$4955,$A338,ObservedSpeciesData!$D$2:$D$4955,$D338)),AVERAGEIFS(ObservedSpeciesData!T$2:T$4955,ObservedSpeciesData!$A$2:$A$4955,$A338,ObservedSpeciesData!$D$2:$D$4955,$D338),"")</f>
        <v>0.92345387082342967</v>
      </c>
      <c r="U338" s="24">
        <f>IF(ISNUMBER(AVERAGEIFS(ObservedSpeciesData!U$2:U$4955,ObservedSpeciesData!$A$2:$A$4955,$A338,ObservedSpeciesData!$C$2:$C$4955,$C338,ObservedSpeciesData!$D$2:$D$4955,$D338)),AVERAGEIFS(ObservedSpeciesData!U$2:U$4955,ObservedSpeciesData!$A$2:$A$4955,$A338,ObservedSpeciesData!$C$2:$C$4955,$C338,ObservedSpeciesData!$D$2:$D$4955,$D338),"")</f>
        <v>0.98950106251436198</v>
      </c>
      <c r="V338" s="23" t="str">
        <f>IF(ISNUMBER(AVERAGEIFS(ObservedSpeciesData!V$2:V$4955,ObservedSpeciesData!$A$2:$A$4955,$A338,ObservedSpeciesData!$D$2:$D$4955,$D338)),AVERAGEIFS(ObservedSpeciesData!V$2:V$4955,ObservedSpeciesData!$A$2:$A$4955,$A338,ObservedSpeciesData!$D$2:$D$4955,$D338),"")</f>
        <v/>
      </c>
      <c r="W338" s="23" t="str">
        <f>IF(ISNUMBER(AVERAGEIFS(ObservedSpeciesData!W$2:W$4955,ObservedSpeciesData!$A$2:$A$4955,$A338,ObservedSpeciesData!$D$2:$D$4955,$D338)),AVERAGEIFS(ObservedSpeciesData!W$2:W$4955,ObservedSpeciesData!$A$2:$A$4955,$A338,ObservedSpeciesData!$D$2:$D$4955,$D338),"")</f>
        <v/>
      </c>
      <c r="X338" s="23" t="str">
        <f>IF(ISNUMBER(AVERAGEIFS(ObservedSpeciesData!X$2:X$4955,ObservedSpeciesData!$A$2:$A$4955,$A338,ObservedSpeciesData!$D$2:$D$4955,$D338)),AVERAGEIFS(ObservedSpeciesData!X$2:X$4955,ObservedSpeciesData!$A$2:$A$4955,$A338,ObservedSpeciesData!$D$2:$D$4955,$D338),"")</f>
        <v/>
      </c>
      <c r="Y338" s="23" t="str">
        <f>IF(ISNUMBER(AVERAGEIFS(ObservedSpeciesData!Y$2:Y$4955,ObservedSpeciesData!$A$2:$A$4955,$A338,ObservedSpeciesData!$D$2:$D$4955,$D338)),AVERAGEIFS(ObservedSpeciesData!Y$2:Y$4955,ObservedSpeciesData!$A$2:$A$4955,$A338,ObservedSpeciesData!$D$2:$D$4955,$D338),"")</f>
        <v/>
      </c>
      <c r="Z338" s="23" t="str">
        <f>IF(ISNUMBER(AVERAGEIFS(ObservedSpeciesData!Z$2:Z$4955,ObservedSpeciesData!$A$2:$A$4955,$A338,ObservedSpeciesData!$D$2:$D$4955,$D338)),AVERAGEIFS(ObservedSpeciesData!Z$2:Z$4955,ObservedSpeciesData!$A$2:$A$4955,$A338,ObservedSpeciesData!$D$2:$D$4955,$D338),"")</f>
        <v/>
      </c>
      <c r="AA338" s="23" t="str">
        <f>IF(ISNUMBER(AVERAGEIFS(ObservedSpeciesData!AA$2:AA$4955,ObservedSpeciesData!$A$2:$A$4955,$A338,ObservedSpeciesData!$D$2:$D$4955,$D338)),AVERAGEIFS(ObservedSpeciesData!AA$2:AA$4955,ObservedSpeciesData!$A$2:$A$4955,$A338,ObservedSpeciesData!$D$2:$D$4955,$D338),"")</f>
        <v/>
      </c>
      <c r="AB338" s="24" t="str">
        <f>IF(ISNUMBER(AVERAGEIFS(ObservedSpeciesData!AB$2:AB$4955,ObservedSpeciesData!$A$2:$A$4955,$A338,ObservedSpeciesData!$D$2:$D$4955,$D338)),AVERAGEIFS(ObservedSpeciesData!AB$2:AB$4955,ObservedSpeciesData!$A$2:$A$4955,$A338,ObservedSpeciesData!$D$2:$D$4955,$D338),"")</f>
        <v/>
      </c>
      <c r="AC338" s="24" t="str">
        <f>IF(ISNUMBER(AVERAGEIFS(ObservedSpeciesData!AC$2:AC$4955,ObservedSpeciesData!$A$2:$A$4955,$A338,ObservedSpeciesData!$D$2:$D$4955,$D338)),AVERAGEIFS(ObservedSpeciesData!AC$2:AC$4955,ObservedSpeciesData!$A$2:$A$4955,$A338,ObservedSpeciesData!$D$2:$D$4955,$D338),"")</f>
        <v/>
      </c>
      <c r="AD338" s="23" t="str">
        <f>IF(ISNUMBER(AVERAGEIFS(ObservedSpeciesData!AD$2:AD$4955,ObservedSpeciesData!$A$2:$A$4955,$A338,ObservedSpeciesData!$D$2:$D$4955,$D338)),AVERAGEIFS(ObservedSpeciesData!AD$2:AD$4955,ObservedSpeciesData!$A$2:$A$4955,$A338,ObservedSpeciesData!$D$2:$D$4955,$D338),"")</f>
        <v/>
      </c>
      <c r="AE338" s="24" t="str">
        <f>IF(ISNUMBER(AVERAGEIFS(ObservedSpeciesData!AE$2:AE$4955,ObservedSpeciesData!$A$2:$A$4955,$A338,ObservedSpeciesData!$D$2:$D$4955,$D338)),AVERAGEIFS(ObservedSpeciesData!AE$2:AE$4955,ObservedSpeciesData!$A$2:$A$4955,$A338,ObservedSpeciesData!$D$2:$D$4955,$D338),"")</f>
        <v/>
      </c>
      <c r="AF338" s="23"/>
      <c r="AG338" s="24"/>
      <c r="AH338" s="23" t="str">
        <f>IF(ISNUMBER(AVERAGEIFS(ObservedSpeciesData!AH$2:AH$4955,ObservedSpeciesData!$A$2:$A$4955,$A338,ObservedSpeciesData!$D$2:$D$4955,$D338)),AVERAGEIFS(ObservedSpeciesData!AH$2:AH$4955,ObservedSpeciesData!$A$2:$A$4955,$A338,ObservedSpeciesData!$D$2:$D$4955,$D338),"")</f>
        <v/>
      </c>
      <c r="AI338" s="23" t="str">
        <f>IF(ISNUMBER(AVERAGEIFS(ObservedSpeciesData!AI$2:AI$4955,ObservedSpeciesData!$A$2:$A$4955,$A338,ObservedSpeciesData!$C$2:$C$4955,$C338,ObservedSpeciesData!$D$2:$D$4955,$D338)),AVERAGEIFS(ObservedSpeciesData!AI$2:AI$4955,ObservedSpeciesData!$A$2:$A$4955,$A338,ObservedSpeciesData!$C$2:$C$4955,$C338,ObservedSpeciesData!$D$2:$D$4955,$D338),"")</f>
        <v/>
      </c>
      <c r="AJ338" s="2">
        <f>COUNTIFS(ObservedSpeciesData!$A$2:$A$828,$A338,ObservedSpeciesData!$D$2:$D$828,$D338)</f>
        <v>0</v>
      </c>
      <c r="AK338" s="2">
        <f t="shared" si="5"/>
        <v>7</v>
      </c>
    </row>
    <row r="339" spans="1:37" x14ac:dyDescent="0.25">
      <c r="A339" s="14" t="s">
        <v>111</v>
      </c>
      <c r="B339" t="s">
        <v>80</v>
      </c>
      <c r="C339" t="s">
        <v>106</v>
      </c>
      <c r="D339" s="13">
        <v>42325</v>
      </c>
      <c r="E339">
        <v>1</v>
      </c>
      <c r="F339">
        <v>50</v>
      </c>
      <c r="G339" s="2" t="s">
        <v>87</v>
      </c>
      <c r="H339" s="2" t="s">
        <v>11</v>
      </c>
      <c r="I339">
        <v>7</v>
      </c>
      <c r="J339" s="2" t="s">
        <v>77</v>
      </c>
      <c r="K339" s="2">
        <f>IF(ISNUMBER(AVERAGEIFS(ObservedSpeciesData!K$2:K$4955,ObservedSpeciesData!$A$2:$A$4955,$A339,ObservedSpeciesData!$D$2:$D$4955,$D339)),AVERAGEIFS(ObservedSpeciesData!K$2:K$4955,ObservedSpeciesData!$A$2:$A$4955,$A339,ObservedSpeciesData!$D$2:$D$4955,$D339),"")</f>
        <v>37.5</v>
      </c>
      <c r="L339" s="26" t="str">
        <f>IF(ISNUMBER(AVERAGEIFS(ObservedSpeciesData!L$2:L$4955,ObservedSpeciesData!$A$2:$A$4955,$A339,ObservedSpeciesData!$D$2:$D$4955,$D339)),AVERAGEIFS(ObservedSpeciesData!L$2:L$4955,ObservedSpeciesData!$A$2:$A$4955,$A339,ObservedSpeciesData!$D$2:$D$4955,$D339),"")</f>
        <v/>
      </c>
      <c r="M339" s="23" t="str">
        <f>IF(ISNUMBER(AVERAGEIFS(ObservedSpeciesData!M$2:M$4955,ObservedSpeciesData!$A$2:$A$4955,$A339,ObservedSpeciesData!$D$2:$D$4955,$D339)),AVERAGEIFS(ObservedSpeciesData!M$2:M$4955,ObservedSpeciesData!$A$2:$A$4955,$A339,ObservedSpeciesData!$D$2:$D$4955,$D339),"")</f>
        <v/>
      </c>
      <c r="N339" s="23">
        <f>IF(ISNUMBER(AVERAGEIFS(ObservedSpeciesData!N$2:N$4955,ObservedSpeciesData!$A$2:$A$4955,$A339,ObservedSpeciesData!$D$2:$D$4955,$D339)),AVERAGEIFS(ObservedSpeciesData!N$2:N$4955,ObservedSpeciesData!$A$2:$A$4955,$A339,ObservedSpeciesData!$D$2:$D$4955,$D339),"")</f>
        <v>1860.840645333333</v>
      </c>
      <c r="O339" s="23">
        <f>IF(ISNUMBER(AVERAGEIFS(ObservedSpeciesData!O$2:O$4955,ObservedSpeciesData!$A$2:$A$4955,$A339,ObservedSpeciesData!$D$2:$D$4955,$D339)),AVERAGEIFS(ObservedSpeciesData!O$2:O$4955,ObservedSpeciesData!$A$2:$A$4955,$A339,ObservedSpeciesData!$D$2:$D$4955,$D339),"")</f>
        <v>186.08406453333336</v>
      </c>
      <c r="P339" s="23">
        <f>IF(ISNUMBER(AVERAGEIFS(ObservedSpeciesData!P$2:P$4955,ObservedSpeciesData!$A$2:$A$4955,$A339,ObservedSpeciesData!$C$2:$C$4955,$C339,ObservedSpeciesData!$D$2:$D$4955,$D339)),AVERAGEIFS(ObservedSpeciesData!P$2:P$4955,ObservedSpeciesData!$A$2:$A$4955,$A339,ObservedSpeciesData!$C$2:$C$4955,$C339,ObservedSpeciesData!$D$2:$D$4955,$D339),"")</f>
        <v>430.3518865777778</v>
      </c>
      <c r="Q339" s="23"/>
      <c r="R339" s="25">
        <f>IF(ISNUMBER(AVERAGEIFS(ObservedSpeciesData!R$2:R$4955,ObservedSpeciesData!$A$2:$A$4955,$A339,ObservedSpeciesData!$D$2:$D$4955,$D339)),AVERAGEIFS(ObservedSpeciesData!R$2:R$4955,ObservedSpeciesData!$A$2:$A$4955,$A339,ObservedSpeciesData!$D$2:$D$4955,$D339),"")</f>
        <v>97.606838666278747</v>
      </c>
      <c r="S339" s="25">
        <f>IF(ISNUMBER(AVERAGEIFS(ObservedSpeciesData!S$2:S$4955,ObservedSpeciesData!$A$2:$A$4955,$A339,ObservedSpeciesData!$D$2:$D$4955,$D339)),AVERAGEIFS(ObservedSpeciesData!S$2:S$4955,ObservedSpeciesData!$A$2:$A$4955,$A339,ObservedSpeciesData!$D$2:$D$4955,$D339),"")</f>
        <v>1.8434480394628618</v>
      </c>
      <c r="T339" s="23">
        <f>IF(ISNUMBER(AVERAGEIFS(ObservedSpeciesData!T$2:T$4955,ObservedSpeciesData!$A$2:$A$4955,$A339,ObservedSpeciesData!$D$2:$D$4955,$D339)),AVERAGEIFS(ObservedSpeciesData!T$2:T$4955,ObservedSpeciesData!$A$2:$A$4955,$A339,ObservedSpeciesData!$D$2:$D$4955,$D339),"")</f>
        <v>0.54971329425838655</v>
      </c>
      <c r="U339" s="24">
        <f>IF(ISNUMBER(AVERAGEIFS(ObservedSpeciesData!U$2:U$4955,ObservedSpeciesData!$A$2:$A$4955,$A339,ObservedSpeciesData!$C$2:$C$4955,$C339,ObservedSpeciesData!$D$2:$D$4955,$D339)),AVERAGEIFS(ObservedSpeciesData!U$2:U$4955,ObservedSpeciesData!$A$2:$A$4955,$A339,ObservedSpeciesData!$C$2:$C$4955,$C339,ObservedSpeciesData!$D$2:$D$4955,$D339),"")</f>
        <v>0.97606838666278761</v>
      </c>
      <c r="V339" s="23" t="str">
        <f>IF(ISNUMBER(AVERAGEIFS(ObservedSpeciesData!V$2:V$4955,ObservedSpeciesData!$A$2:$A$4955,$A339,ObservedSpeciesData!$D$2:$D$4955,$D339)),AVERAGEIFS(ObservedSpeciesData!V$2:V$4955,ObservedSpeciesData!$A$2:$A$4955,$A339,ObservedSpeciesData!$D$2:$D$4955,$D339),"")</f>
        <v/>
      </c>
      <c r="W339" s="23" t="str">
        <f>IF(ISNUMBER(AVERAGEIFS(ObservedSpeciesData!W$2:W$4955,ObservedSpeciesData!$A$2:$A$4955,$A339,ObservedSpeciesData!$D$2:$D$4955,$D339)),AVERAGEIFS(ObservedSpeciesData!W$2:W$4955,ObservedSpeciesData!$A$2:$A$4955,$A339,ObservedSpeciesData!$D$2:$D$4955,$D339),"")</f>
        <v/>
      </c>
      <c r="X339" s="23" t="str">
        <f>IF(ISNUMBER(AVERAGEIFS(ObservedSpeciesData!X$2:X$4955,ObservedSpeciesData!$A$2:$A$4955,$A339,ObservedSpeciesData!$D$2:$D$4955,$D339)),AVERAGEIFS(ObservedSpeciesData!X$2:X$4955,ObservedSpeciesData!$A$2:$A$4955,$A339,ObservedSpeciesData!$D$2:$D$4955,$D339),"")</f>
        <v/>
      </c>
      <c r="Y339" s="23" t="str">
        <f>IF(ISNUMBER(AVERAGEIFS(ObservedSpeciesData!Y$2:Y$4955,ObservedSpeciesData!$A$2:$A$4955,$A339,ObservedSpeciesData!$D$2:$D$4955,$D339)),AVERAGEIFS(ObservedSpeciesData!Y$2:Y$4955,ObservedSpeciesData!$A$2:$A$4955,$A339,ObservedSpeciesData!$D$2:$D$4955,$D339),"")</f>
        <v/>
      </c>
      <c r="Z339" s="23" t="str">
        <f>IF(ISNUMBER(AVERAGEIFS(ObservedSpeciesData!Z$2:Z$4955,ObservedSpeciesData!$A$2:$A$4955,$A339,ObservedSpeciesData!$D$2:$D$4955,$D339)),AVERAGEIFS(ObservedSpeciesData!Z$2:Z$4955,ObservedSpeciesData!$A$2:$A$4955,$A339,ObservedSpeciesData!$D$2:$D$4955,$D339),"")</f>
        <v/>
      </c>
      <c r="AA339" s="23" t="str">
        <f>IF(ISNUMBER(AVERAGEIFS(ObservedSpeciesData!AA$2:AA$4955,ObservedSpeciesData!$A$2:$A$4955,$A339,ObservedSpeciesData!$D$2:$D$4955,$D339)),AVERAGEIFS(ObservedSpeciesData!AA$2:AA$4955,ObservedSpeciesData!$A$2:$A$4955,$A339,ObservedSpeciesData!$D$2:$D$4955,$D339),"")</f>
        <v/>
      </c>
      <c r="AB339" s="24" t="str">
        <f>IF(ISNUMBER(AVERAGEIFS(ObservedSpeciesData!AB$2:AB$4955,ObservedSpeciesData!$A$2:$A$4955,$A339,ObservedSpeciesData!$D$2:$D$4955,$D339)),AVERAGEIFS(ObservedSpeciesData!AB$2:AB$4955,ObservedSpeciesData!$A$2:$A$4955,$A339,ObservedSpeciesData!$D$2:$D$4955,$D339),"")</f>
        <v/>
      </c>
      <c r="AC339" s="24" t="str">
        <f>IF(ISNUMBER(AVERAGEIFS(ObservedSpeciesData!AC$2:AC$4955,ObservedSpeciesData!$A$2:$A$4955,$A339,ObservedSpeciesData!$D$2:$D$4955,$D339)),AVERAGEIFS(ObservedSpeciesData!AC$2:AC$4955,ObservedSpeciesData!$A$2:$A$4955,$A339,ObservedSpeciesData!$D$2:$D$4955,$D339),"")</f>
        <v/>
      </c>
      <c r="AD339" s="23" t="str">
        <f>IF(ISNUMBER(AVERAGEIFS(ObservedSpeciesData!AD$2:AD$4955,ObservedSpeciesData!$A$2:$A$4955,$A339,ObservedSpeciesData!$D$2:$D$4955,$D339)),AVERAGEIFS(ObservedSpeciesData!AD$2:AD$4955,ObservedSpeciesData!$A$2:$A$4955,$A339,ObservedSpeciesData!$D$2:$D$4955,$D339),"")</f>
        <v/>
      </c>
      <c r="AE339" s="24" t="str">
        <f>IF(ISNUMBER(AVERAGEIFS(ObservedSpeciesData!AE$2:AE$4955,ObservedSpeciesData!$A$2:$A$4955,$A339,ObservedSpeciesData!$D$2:$D$4955,$D339)),AVERAGEIFS(ObservedSpeciesData!AE$2:AE$4955,ObservedSpeciesData!$A$2:$A$4955,$A339,ObservedSpeciesData!$D$2:$D$4955,$D339),"")</f>
        <v/>
      </c>
      <c r="AF339" s="23"/>
      <c r="AG339" s="24"/>
      <c r="AH339" s="23" t="str">
        <f>IF(ISNUMBER(AVERAGEIFS(ObservedSpeciesData!AH$2:AH$4955,ObservedSpeciesData!$A$2:$A$4955,$A339,ObservedSpeciesData!$D$2:$D$4955,$D339)),AVERAGEIFS(ObservedSpeciesData!AH$2:AH$4955,ObservedSpeciesData!$A$2:$A$4955,$A339,ObservedSpeciesData!$D$2:$D$4955,$D339),"")</f>
        <v/>
      </c>
      <c r="AI339" s="23" t="str">
        <f>IF(ISNUMBER(AVERAGEIFS(ObservedSpeciesData!AI$2:AI$4955,ObservedSpeciesData!$A$2:$A$4955,$A339,ObservedSpeciesData!$C$2:$C$4955,$C339,ObservedSpeciesData!$D$2:$D$4955,$D339)),AVERAGEIFS(ObservedSpeciesData!AI$2:AI$4955,ObservedSpeciesData!$A$2:$A$4955,$A339,ObservedSpeciesData!$C$2:$C$4955,$C339,ObservedSpeciesData!$D$2:$D$4955,$D339),"")</f>
        <v/>
      </c>
      <c r="AJ339" s="2">
        <f>COUNTIFS(ObservedSpeciesData!$A$2:$A$828,$A339,ObservedSpeciesData!$D$2:$D$828,$D339)</f>
        <v>0</v>
      </c>
      <c r="AK339" s="2">
        <f t="shared" si="5"/>
        <v>7</v>
      </c>
    </row>
    <row r="340" spans="1:37" x14ac:dyDescent="0.25">
      <c r="A340" s="14" t="s">
        <v>110</v>
      </c>
      <c r="B340" t="s">
        <v>80</v>
      </c>
      <c r="C340" t="s">
        <v>106</v>
      </c>
      <c r="D340" s="13">
        <v>42325</v>
      </c>
      <c r="E340">
        <v>1</v>
      </c>
      <c r="F340">
        <v>100</v>
      </c>
      <c r="G340" s="2" t="s">
        <v>87</v>
      </c>
      <c r="H340" s="2" t="s">
        <v>11</v>
      </c>
      <c r="I340">
        <v>7</v>
      </c>
      <c r="J340" s="2" t="s">
        <v>77</v>
      </c>
      <c r="K340" s="2">
        <f>IF(ISNUMBER(AVERAGEIFS(ObservedSpeciesData!K$2:K$4955,ObservedSpeciesData!$A$2:$A$4955,$A340,ObservedSpeciesData!$D$2:$D$4955,$D340)),AVERAGEIFS(ObservedSpeciesData!K$2:K$4955,ObservedSpeciesData!$A$2:$A$4955,$A340,ObservedSpeciesData!$D$2:$D$4955,$D340),"")</f>
        <v>75</v>
      </c>
      <c r="L340" s="26" t="str">
        <f>IF(ISNUMBER(AVERAGEIFS(ObservedSpeciesData!L$2:L$4955,ObservedSpeciesData!$A$2:$A$4955,$A340,ObservedSpeciesData!$D$2:$D$4955,$D340)),AVERAGEIFS(ObservedSpeciesData!L$2:L$4955,ObservedSpeciesData!$A$2:$A$4955,$A340,ObservedSpeciesData!$D$2:$D$4955,$D340),"")</f>
        <v/>
      </c>
      <c r="M340" s="23" t="str">
        <f>IF(ISNUMBER(AVERAGEIFS(ObservedSpeciesData!M$2:M$4955,ObservedSpeciesData!$A$2:$A$4955,$A340,ObservedSpeciesData!$D$2:$D$4955,$D340)),AVERAGEIFS(ObservedSpeciesData!M$2:M$4955,ObservedSpeciesData!$A$2:$A$4955,$A340,ObservedSpeciesData!$D$2:$D$4955,$D340),"")</f>
        <v/>
      </c>
      <c r="N340" s="23">
        <f>IF(ISNUMBER(AVERAGEIFS(ObservedSpeciesData!N$2:N$4955,ObservedSpeciesData!$A$2:$A$4955,$A340,ObservedSpeciesData!$D$2:$D$4955,$D340)),AVERAGEIFS(ObservedSpeciesData!N$2:N$4955,ObservedSpeciesData!$A$2:$A$4955,$A340,ObservedSpeciesData!$D$2:$D$4955,$D340),"")</f>
        <v>1646.1527262222219</v>
      </c>
      <c r="O340" s="23">
        <f>IF(ISNUMBER(AVERAGEIFS(ObservedSpeciesData!O$2:O$4955,ObservedSpeciesData!$A$2:$A$4955,$A340,ObservedSpeciesData!$D$2:$D$4955,$D340)),AVERAGEIFS(ObservedSpeciesData!O$2:O$4955,ObservedSpeciesData!$A$2:$A$4955,$A340,ObservedSpeciesData!$D$2:$D$4955,$D340),"")</f>
        <v>164.61527262222222</v>
      </c>
      <c r="P340" s="23">
        <f>IF(ISNUMBER(AVERAGEIFS(ObservedSpeciesData!P$2:P$4955,ObservedSpeciesData!$A$2:$A$4955,$A340,ObservedSpeciesData!$C$2:$C$4955,$C340,ObservedSpeciesData!$D$2:$D$4955,$D340)),AVERAGEIFS(ObservedSpeciesData!P$2:P$4955,ObservedSpeciesData!$A$2:$A$4955,$A340,ObservedSpeciesData!$C$2:$C$4955,$C340,ObservedSpeciesData!$D$2:$D$4955,$D340),"")</f>
        <v>401.26156431111104</v>
      </c>
      <c r="Q340" s="23"/>
      <c r="R340" s="25">
        <f>IF(ISNUMBER(AVERAGEIFS(ObservedSpeciesData!R$2:R$4955,ObservedSpeciesData!$A$2:$A$4955,$A340,ObservedSpeciesData!$D$2:$D$4955,$D340)),AVERAGEIFS(ObservedSpeciesData!R$2:R$4955,ObservedSpeciesData!$A$2:$A$4955,$A340,ObservedSpeciesData!$D$2:$D$4955,$D340),"")</f>
        <v>97.696696585116115</v>
      </c>
      <c r="S340" s="25">
        <f>IF(ISNUMBER(AVERAGEIFS(ObservedSpeciesData!S$2:S$4955,ObservedSpeciesData!$A$2:$A$4955,$A340,ObservedSpeciesData!$D$2:$D$4955,$D340)),AVERAGEIFS(ObservedSpeciesData!S$2:S$4955,ObservedSpeciesData!$A$2:$A$4955,$A340,ObservedSpeciesData!$D$2:$D$4955,$D340),"")</f>
        <v>1.431829226050449</v>
      </c>
      <c r="T340" s="23">
        <f>IF(ISNUMBER(AVERAGEIFS(ObservedSpeciesData!T$2:T$4955,ObservedSpeciesData!$A$2:$A$4955,$A340,ObservedSpeciesData!$D$2:$D$4955,$D340)),AVERAGEIFS(ObservedSpeciesData!T$2:T$4955,ObservedSpeciesData!$A$2:$A$4955,$A340,ObservedSpeciesData!$D$2:$D$4955,$D340),"")</f>
        <v>0.87147418883341865</v>
      </c>
      <c r="U340" s="24">
        <f>IF(ISNUMBER(AVERAGEIFS(ObservedSpeciesData!U$2:U$4955,ObservedSpeciesData!$A$2:$A$4955,$A340,ObservedSpeciesData!$C$2:$C$4955,$C340,ObservedSpeciesData!$D$2:$D$4955,$D340)),AVERAGEIFS(ObservedSpeciesData!U$2:U$4955,ObservedSpeciesData!$A$2:$A$4955,$A340,ObservedSpeciesData!$C$2:$C$4955,$C340,ObservedSpeciesData!$D$2:$D$4955,$D340),"")</f>
        <v>0.97696696585116127</v>
      </c>
      <c r="V340" s="23" t="str">
        <f>IF(ISNUMBER(AVERAGEIFS(ObservedSpeciesData!V$2:V$4955,ObservedSpeciesData!$A$2:$A$4955,$A340,ObservedSpeciesData!$D$2:$D$4955,$D340)),AVERAGEIFS(ObservedSpeciesData!V$2:V$4955,ObservedSpeciesData!$A$2:$A$4955,$A340,ObservedSpeciesData!$D$2:$D$4955,$D340),"")</f>
        <v/>
      </c>
      <c r="W340" s="23" t="str">
        <f>IF(ISNUMBER(AVERAGEIFS(ObservedSpeciesData!W$2:W$4955,ObservedSpeciesData!$A$2:$A$4955,$A340,ObservedSpeciesData!$D$2:$D$4955,$D340)),AVERAGEIFS(ObservedSpeciesData!W$2:W$4955,ObservedSpeciesData!$A$2:$A$4955,$A340,ObservedSpeciesData!$D$2:$D$4955,$D340),"")</f>
        <v/>
      </c>
      <c r="X340" s="23" t="str">
        <f>IF(ISNUMBER(AVERAGEIFS(ObservedSpeciesData!X$2:X$4955,ObservedSpeciesData!$A$2:$A$4955,$A340,ObservedSpeciesData!$D$2:$D$4955,$D340)),AVERAGEIFS(ObservedSpeciesData!X$2:X$4955,ObservedSpeciesData!$A$2:$A$4955,$A340,ObservedSpeciesData!$D$2:$D$4955,$D340),"")</f>
        <v/>
      </c>
      <c r="Y340" s="23" t="str">
        <f>IF(ISNUMBER(AVERAGEIFS(ObservedSpeciesData!Y$2:Y$4955,ObservedSpeciesData!$A$2:$A$4955,$A340,ObservedSpeciesData!$D$2:$D$4955,$D340)),AVERAGEIFS(ObservedSpeciesData!Y$2:Y$4955,ObservedSpeciesData!$A$2:$A$4955,$A340,ObservedSpeciesData!$D$2:$D$4955,$D340),"")</f>
        <v/>
      </c>
      <c r="Z340" s="23" t="str">
        <f>IF(ISNUMBER(AVERAGEIFS(ObservedSpeciesData!Z$2:Z$4955,ObservedSpeciesData!$A$2:$A$4955,$A340,ObservedSpeciesData!$D$2:$D$4955,$D340)),AVERAGEIFS(ObservedSpeciesData!Z$2:Z$4955,ObservedSpeciesData!$A$2:$A$4955,$A340,ObservedSpeciesData!$D$2:$D$4955,$D340),"")</f>
        <v/>
      </c>
      <c r="AA340" s="23" t="str">
        <f>IF(ISNUMBER(AVERAGEIFS(ObservedSpeciesData!AA$2:AA$4955,ObservedSpeciesData!$A$2:$A$4955,$A340,ObservedSpeciesData!$D$2:$D$4955,$D340)),AVERAGEIFS(ObservedSpeciesData!AA$2:AA$4955,ObservedSpeciesData!$A$2:$A$4955,$A340,ObservedSpeciesData!$D$2:$D$4955,$D340),"")</f>
        <v/>
      </c>
      <c r="AB340" s="24" t="str">
        <f>IF(ISNUMBER(AVERAGEIFS(ObservedSpeciesData!AB$2:AB$4955,ObservedSpeciesData!$A$2:$A$4955,$A340,ObservedSpeciesData!$D$2:$D$4955,$D340)),AVERAGEIFS(ObservedSpeciesData!AB$2:AB$4955,ObservedSpeciesData!$A$2:$A$4955,$A340,ObservedSpeciesData!$D$2:$D$4955,$D340),"")</f>
        <v/>
      </c>
      <c r="AC340" s="24" t="str">
        <f>IF(ISNUMBER(AVERAGEIFS(ObservedSpeciesData!AC$2:AC$4955,ObservedSpeciesData!$A$2:$A$4955,$A340,ObservedSpeciesData!$D$2:$D$4955,$D340)),AVERAGEIFS(ObservedSpeciesData!AC$2:AC$4955,ObservedSpeciesData!$A$2:$A$4955,$A340,ObservedSpeciesData!$D$2:$D$4955,$D340),"")</f>
        <v/>
      </c>
      <c r="AD340" s="23" t="str">
        <f>IF(ISNUMBER(AVERAGEIFS(ObservedSpeciesData!AD$2:AD$4955,ObservedSpeciesData!$A$2:$A$4955,$A340,ObservedSpeciesData!$D$2:$D$4955,$D340)),AVERAGEIFS(ObservedSpeciesData!AD$2:AD$4955,ObservedSpeciesData!$A$2:$A$4955,$A340,ObservedSpeciesData!$D$2:$D$4955,$D340),"")</f>
        <v/>
      </c>
      <c r="AE340" s="24" t="str">
        <f>IF(ISNUMBER(AVERAGEIFS(ObservedSpeciesData!AE$2:AE$4955,ObservedSpeciesData!$A$2:$A$4955,$A340,ObservedSpeciesData!$D$2:$D$4955,$D340)),AVERAGEIFS(ObservedSpeciesData!AE$2:AE$4955,ObservedSpeciesData!$A$2:$A$4955,$A340,ObservedSpeciesData!$D$2:$D$4955,$D340),"")</f>
        <v/>
      </c>
      <c r="AF340" s="23"/>
      <c r="AG340" s="24"/>
      <c r="AH340" s="23" t="str">
        <f>IF(ISNUMBER(AVERAGEIFS(ObservedSpeciesData!AH$2:AH$4955,ObservedSpeciesData!$A$2:$A$4955,$A340,ObservedSpeciesData!$D$2:$D$4955,$D340)),AVERAGEIFS(ObservedSpeciesData!AH$2:AH$4955,ObservedSpeciesData!$A$2:$A$4955,$A340,ObservedSpeciesData!$D$2:$D$4955,$D340),"")</f>
        <v/>
      </c>
      <c r="AI340" s="23" t="str">
        <f>IF(ISNUMBER(AVERAGEIFS(ObservedSpeciesData!AI$2:AI$4955,ObservedSpeciesData!$A$2:$A$4955,$A340,ObservedSpeciesData!$C$2:$C$4955,$C340,ObservedSpeciesData!$D$2:$D$4955,$D340)),AVERAGEIFS(ObservedSpeciesData!AI$2:AI$4955,ObservedSpeciesData!$A$2:$A$4955,$A340,ObservedSpeciesData!$C$2:$C$4955,$C340,ObservedSpeciesData!$D$2:$D$4955,$D340),"")</f>
        <v/>
      </c>
      <c r="AJ340" s="2">
        <f>COUNTIFS(ObservedSpeciesData!$A$2:$A$828,$A340,ObservedSpeciesData!$D$2:$D$828,$D340)</f>
        <v>0</v>
      </c>
      <c r="AK340" s="2">
        <f t="shared" si="5"/>
        <v>7</v>
      </c>
    </row>
    <row r="341" spans="1:37" x14ac:dyDescent="0.25">
      <c r="A341" s="14" t="s">
        <v>109</v>
      </c>
      <c r="B341" t="s">
        <v>80</v>
      </c>
      <c r="C341" t="s">
        <v>106</v>
      </c>
      <c r="D341" s="13">
        <v>42325</v>
      </c>
      <c r="E341">
        <v>1</v>
      </c>
      <c r="F341">
        <v>200</v>
      </c>
      <c r="G341" s="2" t="s">
        <v>87</v>
      </c>
      <c r="H341" s="2" t="s">
        <v>11</v>
      </c>
      <c r="I341">
        <v>7</v>
      </c>
      <c r="J341" s="2" t="s">
        <v>77</v>
      </c>
      <c r="K341" s="2">
        <f>IF(ISNUMBER(AVERAGEIFS(ObservedSpeciesData!K$2:K$4955,ObservedSpeciesData!$A$2:$A$4955,$A341,ObservedSpeciesData!$D$2:$D$4955,$D341)),AVERAGEIFS(ObservedSpeciesData!K$2:K$4955,ObservedSpeciesData!$A$2:$A$4955,$A341,ObservedSpeciesData!$D$2:$D$4955,$D341),"")</f>
        <v>150</v>
      </c>
      <c r="L341" s="26" t="str">
        <f>IF(ISNUMBER(AVERAGEIFS(ObservedSpeciesData!L$2:L$4955,ObservedSpeciesData!$A$2:$A$4955,$A341,ObservedSpeciesData!$D$2:$D$4955,$D341)),AVERAGEIFS(ObservedSpeciesData!L$2:L$4955,ObservedSpeciesData!$A$2:$A$4955,$A341,ObservedSpeciesData!$D$2:$D$4955,$D341),"")</f>
        <v/>
      </c>
      <c r="M341" s="23" t="str">
        <f>IF(ISNUMBER(AVERAGEIFS(ObservedSpeciesData!M$2:M$4955,ObservedSpeciesData!$A$2:$A$4955,$A341,ObservedSpeciesData!$D$2:$D$4955,$D341)),AVERAGEIFS(ObservedSpeciesData!M$2:M$4955,ObservedSpeciesData!$A$2:$A$4955,$A341,ObservedSpeciesData!$D$2:$D$4955,$D341),"")</f>
        <v/>
      </c>
      <c r="N341" s="23">
        <f>IF(ISNUMBER(AVERAGEIFS(ObservedSpeciesData!N$2:N$4955,ObservedSpeciesData!$A$2:$A$4955,$A341,ObservedSpeciesData!$D$2:$D$4955,$D341)),AVERAGEIFS(ObservedSpeciesData!N$2:N$4955,ObservedSpeciesData!$A$2:$A$4955,$A341,ObservedSpeciesData!$D$2:$D$4955,$D341),"")</f>
        <v>1876.9208626666668</v>
      </c>
      <c r="O341" s="23">
        <f>IF(ISNUMBER(AVERAGEIFS(ObservedSpeciesData!O$2:O$4955,ObservedSpeciesData!$A$2:$A$4955,$A341,ObservedSpeciesData!$D$2:$D$4955,$D341)),AVERAGEIFS(ObservedSpeciesData!O$2:O$4955,ObservedSpeciesData!$A$2:$A$4955,$A341,ObservedSpeciesData!$D$2:$D$4955,$D341),"")</f>
        <v>187.69208626666668</v>
      </c>
      <c r="P341" s="23">
        <f>IF(ISNUMBER(AVERAGEIFS(ObservedSpeciesData!P$2:P$4955,ObservedSpeciesData!$A$2:$A$4955,$A341,ObservedSpeciesData!$C$2:$C$4955,$C341,ObservedSpeciesData!$D$2:$D$4955,$D341)),AVERAGEIFS(ObservedSpeciesData!P$2:P$4955,ObservedSpeciesData!$A$2:$A$4955,$A341,ObservedSpeciesData!$C$2:$C$4955,$C341,ObservedSpeciesData!$D$2:$D$4955,$D341),"")</f>
        <v>424.20874404444447</v>
      </c>
      <c r="Q341" s="23"/>
      <c r="R341" s="25">
        <f>IF(ISNUMBER(AVERAGEIFS(ObservedSpeciesData!R$2:R$4955,ObservedSpeciesData!$A$2:$A$4955,$A341,ObservedSpeciesData!$D$2:$D$4955,$D341)),AVERAGEIFS(ObservedSpeciesData!R$2:R$4955,ObservedSpeciesData!$A$2:$A$4955,$A341,ObservedSpeciesData!$D$2:$D$4955,$D341),"")</f>
        <v>98.582472278812034</v>
      </c>
      <c r="S341" s="25">
        <f>IF(ISNUMBER(AVERAGEIFS(ObservedSpeciesData!S$2:S$4955,ObservedSpeciesData!$A$2:$A$4955,$A341,ObservedSpeciesData!$D$2:$D$4955,$D341)),AVERAGEIFS(ObservedSpeciesData!S$2:S$4955,ObservedSpeciesData!$A$2:$A$4955,$A341,ObservedSpeciesData!$D$2:$D$4955,$D341),"")</f>
        <v>0.81568487868541262</v>
      </c>
      <c r="T341" s="23">
        <f>IF(ISNUMBER(AVERAGEIFS(ObservedSpeciesData!T$2:T$4955,ObservedSpeciesData!$A$2:$A$4955,$A341,ObservedSpeciesData!$D$2:$D$4955,$D341)),AVERAGEIFS(ObservedSpeciesData!T$2:T$4955,ObservedSpeciesData!$A$2:$A$4955,$A341,ObservedSpeciesData!$D$2:$D$4955,$D341),"")</f>
        <v>0.60184284250255249</v>
      </c>
      <c r="U341" s="24">
        <f>IF(ISNUMBER(AVERAGEIFS(ObservedSpeciesData!U$2:U$4955,ObservedSpeciesData!$A$2:$A$4955,$A341,ObservedSpeciesData!$C$2:$C$4955,$C341,ObservedSpeciesData!$D$2:$D$4955,$D341)),AVERAGEIFS(ObservedSpeciesData!U$2:U$4955,ObservedSpeciesData!$A$2:$A$4955,$A341,ObservedSpeciesData!$C$2:$C$4955,$C341,ObservedSpeciesData!$D$2:$D$4955,$D341),"")</f>
        <v>0.98582472278812039</v>
      </c>
      <c r="V341" s="23" t="str">
        <f>IF(ISNUMBER(AVERAGEIFS(ObservedSpeciesData!V$2:V$4955,ObservedSpeciesData!$A$2:$A$4955,$A341,ObservedSpeciesData!$D$2:$D$4955,$D341)),AVERAGEIFS(ObservedSpeciesData!V$2:V$4955,ObservedSpeciesData!$A$2:$A$4955,$A341,ObservedSpeciesData!$D$2:$D$4955,$D341),"")</f>
        <v/>
      </c>
      <c r="W341" s="23" t="str">
        <f>IF(ISNUMBER(AVERAGEIFS(ObservedSpeciesData!W$2:W$4955,ObservedSpeciesData!$A$2:$A$4955,$A341,ObservedSpeciesData!$D$2:$D$4955,$D341)),AVERAGEIFS(ObservedSpeciesData!W$2:W$4955,ObservedSpeciesData!$A$2:$A$4955,$A341,ObservedSpeciesData!$D$2:$D$4955,$D341),"")</f>
        <v/>
      </c>
      <c r="X341" s="23" t="str">
        <f>IF(ISNUMBER(AVERAGEIFS(ObservedSpeciesData!X$2:X$4955,ObservedSpeciesData!$A$2:$A$4955,$A341,ObservedSpeciesData!$D$2:$D$4955,$D341)),AVERAGEIFS(ObservedSpeciesData!X$2:X$4955,ObservedSpeciesData!$A$2:$A$4955,$A341,ObservedSpeciesData!$D$2:$D$4955,$D341),"")</f>
        <v/>
      </c>
      <c r="Y341" s="23" t="str">
        <f>IF(ISNUMBER(AVERAGEIFS(ObservedSpeciesData!Y$2:Y$4955,ObservedSpeciesData!$A$2:$A$4955,$A341,ObservedSpeciesData!$D$2:$D$4955,$D341)),AVERAGEIFS(ObservedSpeciesData!Y$2:Y$4955,ObservedSpeciesData!$A$2:$A$4955,$A341,ObservedSpeciesData!$D$2:$D$4955,$D341),"")</f>
        <v/>
      </c>
      <c r="Z341" s="23" t="str">
        <f>IF(ISNUMBER(AVERAGEIFS(ObservedSpeciesData!Z$2:Z$4955,ObservedSpeciesData!$A$2:$A$4955,$A341,ObservedSpeciesData!$D$2:$D$4955,$D341)),AVERAGEIFS(ObservedSpeciesData!Z$2:Z$4955,ObservedSpeciesData!$A$2:$A$4955,$A341,ObservedSpeciesData!$D$2:$D$4955,$D341),"")</f>
        <v/>
      </c>
      <c r="AA341" s="23" t="str">
        <f>IF(ISNUMBER(AVERAGEIFS(ObservedSpeciesData!AA$2:AA$4955,ObservedSpeciesData!$A$2:$A$4955,$A341,ObservedSpeciesData!$D$2:$D$4955,$D341)),AVERAGEIFS(ObservedSpeciesData!AA$2:AA$4955,ObservedSpeciesData!$A$2:$A$4955,$A341,ObservedSpeciesData!$D$2:$D$4955,$D341),"")</f>
        <v/>
      </c>
      <c r="AB341" s="24" t="str">
        <f>IF(ISNUMBER(AVERAGEIFS(ObservedSpeciesData!AB$2:AB$4955,ObservedSpeciesData!$A$2:$A$4955,$A341,ObservedSpeciesData!$D$2:$D$4955,$D341)),AVERAGEIFS(ObservedSpeciesData!AB$2:AB$4955,ObservedSpeciesData!$A$2:$A$4955,$A341,ObservedSpeciesData!$D$2:$D$4955,$D341),"")</f>
        <v/>
      </c>
      <c r="AC341" s="24" t="str">
        <f>IF(ISNUMBER(AVERAGEIFS(ObservedSpeciesData!AC$2:AC$4955,ObservedSpeciesData!$A$2:$A$4955,$A341,ObservedSpeciesData!$D$2:$D$4955,$D341)),AVERAGEIFS(ObservedSpeciesData!AC$2:AC$4955,ObservedSpeciesData!$A$2:$A$4955,$A341,ObservedSpeciesData!$D$2:$D$4955,$D341),"")</f>
        <v/>
      </c>
      <c r="AD341" s="23" t="str">
        <f>IF(ISNUMBER(AVERAGEIFS(ObservedSpeciesData!AD$2:AD$4955,ObservedSpeciesData!$A$2:$A$4955,$A341,ObservedSpeciesData!$D$2:$D$4955,$D341)),AVERAGEIFS(ObservedSpeciesData!AD$2:AD$4955,ObservedSpeciesData!$A$2:$A$4955,$A341,ObservedSpeciesData!$D$2:$D$4955,$D341),"")</f>
        <v/>
      </c>
      <c r="AE341" s="24" t="str">
        <f>IF(ISNUMBER(AVERAGEIFS(ObservedSpeciesData!AE$2:AE$4955,ObservedSpeciesData!$A$2:$A$4955,$A341,ObservedSpeciesData!$D$2:$D$4955,$D341)),AVERAGEIFS(ObservedSpeciesData!AE$2:AE$4955,ObservedSpeciesData!$A$2:$A$4955,$A341,ObservedSpeciesData!$D$2:$D$4955,$D341),"")</f>
        <v/>
      </c>
      <c r="AF341" s="23"/>
      <c r="AG341" s="24"/>
      <c r="AH341" s="23" t="str">
        <f>IF(ISNUMBER(AVERAGEIFS(ObservedSpeciesData!AH$2:AH$4955,ObservedSpeciesData!$A$2:$A$4955,$A341,ObservedSpeciesData!$D$2:$D$4955,$D341)),AVERAGEIFS(ObservedSpeciesData!AH$2:AH$4955,ObservedSpeciesData!$A$2:$A$4955,$A341,ObservedSpeciesData!$D$2:$D$4955,$D341),"")</f>
        <v/>
      </c>
      <c r="AI341" s="23" t="str">
        <f>IF(ISNUMBER(AVERAGEIFS(ObservedSpeciesData!AI$2:AI$4955,ObservedSpeciesData!$A$2:$A$4955,$A341,ObservedSpeciesData!$C$2:$C$4955,$C341,ObservedSpeciesData!$D$2:$D$4955,$D341)),AVERAGEIFS(ObservedSpeciesData!AI$2:AI$4955,ObservedSpeciesData!$A$2:$A$4955,$A341,ObservedSpeciesData!$C$2:$C$4955,$C341,ObservedSpeciesData!$D$2:$D$4955,$D341),"")</f>
        <v/>
      </c>
      <c r="AJ341" s="2">
        <f>COUNTIFS(ObservedSpeciesData!$A$2:$A$828,$A341,ObservedSpeciesData!$D$2:$D$828,$D341)</f>
        <v>0</v>
      </c>
      <c r="AK341" s="2">
        <f t="shared" si="5"/>
        <v>7</v>
      </c>
    </row>
    <row r="342" spans="1:37" x14ac:dyDescent="0.25">
      <c r="A342" s="14" t="s">
        <v>108</v>
      </c>
      <c r="B342" t="s">
        <v>80</v>
      </c>
      <c r="C342" t="s">
        <v>106</v>
      </c>
      <c r="D342" s="13">
        <v>42325</v>
      </c>
      <c r="E342">
        <v>1</v>
      </c>
      <c r="F342">
        <v>350</v>
      </c>
      <c r="G342" s="2" t="s">
        <v>87</v>
      </c>
      <c r="H342" s="2" t="s">
        <v>11</v>
      </c>
      <c r="I342">
        <v>7</v>
      </c>
      <c r="J342" s="2" t="s">
        <v>77</v>
      </c>
      <c r="K342" s="2">
        <f>IF(ISNUMBER(AVERAGEIFS(ObservedSpeciesData!K$2:K$4955,ObservedSpeciesData!$A$2:$A$4955,$A342,ObservedSpeciesData!$D$2:$D$4955,$D342)),AVERAGEIFS(ObservedSpeciesData!K$2:K$4955,ObservedSpeciesData!$A$2:$A$4955,$A342,ObservedSpeciesData!$D$2:$D$4955,$D342),"")</f>
        <v>262.5</v>
      </c>
      <c r="L342" s="26" t="str">
        <f>IF(ISNUMBER(AVERAGEIFS(ObservedSpeciesData!L$2:L$4955,ObservedSpeciesData!$A$2:$A$4955,$A342,ObservedSpeciesData!$D$2:$D$4955,$D342)),AVERAGEIFS(ObservedSpeciesData!L$2:L$4955,ObservedSpeciesData!$A$2:$A$4955,$A342,ObservedSpeciesData!$D$2:$D$4955,$D342),"")</f>
        <v/>
      </c>
      <c r="M342" s="23" t="str">
        <f>IF(ISNUMBER(AVERAGEIFS(ObservedSpeciesData!M$2:M$4955,ObservedSpeciesData!$A$2:$A$4955,$A342,ObservedSpeciesData!$D$2:$D$4955,$D342)),AVERAGEIFS(ObservedSpeciesData!M$2:M$4955,ObservedSpeciesData!$A$2:$A$4955,$A342,ObservedSpeciesData!$D$2:$D$4955,$D342),"")</f>
        <v/>
      </c>
      <c r="N342" s="23">
        <f>IF(ISNUMBER(AVERAGEIFS(ObservedSpeciesData!N$2:N$4955,ObservedSpeciesData!$A$2:$A$4955,$A342,ObservedSpeciesData!$D$2:$D$4955,$D342)),AVERAGEIFS(ObservedSpeciesData!N$2:N$4955,ObservedSpeciesData!$A$2:$A$4955,$A342,ObservedSpeciesData!$D$2:$D$4955,$D342),"")</f>
        <v>1623.6471422222221</v>
      </c>
      <c r="O342" s="23">
        <f>IF(ISNUMBER(AVERAGEIFS(ObservedSpeciesData!O$2:O$4955,ObservedSpeciesData!$A$2:$A$4955,$A342,ObservedSpeciesData!$D$2:$D$4955,$D342)),AVERAGEIFS(ObservedSpeciesData!O$2:O$4955,ObservedSpeciesData!$A$2:$A$4955,$A342,ObservedSpeciesData!$D$2:$D$4955,$D342),"")</f>
        <v>162.36471422222223</v>
      </c>
      <c r="P342" s="23">
        <f>IF(ISNUMBER(AVERAGEIFS(ObservedSpeciesData!P$2:P$4955,ObservedSpeciesData!$A$2:$A$4955,$A342,ObservedSpeciesData!$C$2:$C$4955,$C342,ObservedSpeciesData!$D$2:$D$4955,$D342)),AVERAGEIFS(ObservedSpeciesData!P$2:P$4955,ObservedSpeciesData!$A$2:$A$4955,$A342,ObservedSpeciesData!$C$2:$C$4955,$C342,ObservedSpeciesData!$D$2:$D$4955,$D342),"")</f>
        <v>399.22970671111108</v>
      </c>
      <c r="Q342" s="23"/>
      <c r="R342" s="25">
        <f>IF(ISNUMBER(AVERAGEIFS(ObservedSpeciesData!R$2:R$4955,ObservedSpeciesData!$A$2:$A$4955,$A342,ObservedSpeciesData!$D$2:$D$4955,$D342)),AVERAGEIFS(ObservedSpeciesData!R$2:R$4955,ObservedSpeciesData!$A$2:$A$4955,$A342,ObservedSpeciesData!$D$2:$D$4955,$D342),"")</f>
        <v>98.863101491374167</v>
      </c>
      <c r="S342" s="25">
        <f>IF(ISNUMBER(AVERAGEIFS(ObservedSpeciesData!S$2:S$4955,ObservedSpeciesData!$A$2:$A$4955,$A342,ObservedSpeciesData!$D$2:$D$4955,$D342)),AVERAGEIFS(ObservedSpeciesData!S$2:S$4955,ObservedSpeciesData!$A$2:$A$4955,$A342,ObservedSpeciesData!$D$2:$D$4955,$D342),"")</f>
        <v>0.537079792372812</v>
      </c>
      <c r="T342" s="23">
        <f>IF(ISNUMBER(AVERAGEIFS(ObservedSpeciesData!T$2:T$4955,ObservedSpeciesData!$A$2:$A$4955,$A342,ObservedSpeciesData!$D$2:$D$4955,$D342)),AVERAGEIFS(ObservedSpeciesData!T$2:T$4955,ObservedSpeciesData!$A$2:$A$4955,$A342,ObservedSpeciesData!$D$2:$D$4955,$D342),"")</f>
        <v>0.59981871625300343</v>
      </c>
      <c r="U342" s="24">
        <f>IF(ISNUMBER(AVERAGEIFS(ObservedSpeciesData!U$2:U$4955,ObservedSpeciesData!$A$2:$A$4955,$A342,ObservedSpeciesData!$C$2:$C$4955,$C342,ObservedSpeciesData!$D$2:$D$4955,$D342)),AVERAGEIFS(ObservedSpeciesData!U$2:U$4955,ObservedSpeciesData!$A$2:$A$4955,$A342,ObservedSpeciesData!$C$2:$C$4955,$C342,ObservedSpeciesData!$D$2:$D$4955,$D342),"")</f>
        <v>0.98863101491374172</v>
      </c>
      <c r="V342" s="23" t="str">
        <f>IF(ISNUMBER(AVERAGEIFS(ObservedSpeciesData!V$2:V$4955,ObservedSpeciesData!$A$2:$A$4955,$A342,ObservedSpeciesData!$D$2:$D$4955,$D342)),AVERAGEIFS(ObservedSpeciesData!V$2:V$4955,ObservedSpeciesData!$A$2:$A$4955,$A342,ObservedSpeciesData!$D$2:$D$4955,$D342),"")</f>
        <v/>
      </c>
      <c r="W342" s="23" t="str">
        <f>IF(ISNUMBER(AVERAGEIFS(ObservedSpeciesData!W$2:W$4955,ObservedSpeciesData!$A$2:$A$4955,$A342,ObservedSpeciesData!$D$2:$D$4955,$D342)),AVERAGEIFS(ObservedSpeciesData!W$2:W$4955,ObservedSpeciesData!$A$2:$A$4955,$A342,ObservedSpeciesData!$D$2:$D$4955,$D342),"")</f>
        <v/>
      </c>
      <c r="X342" s="23" t="str">
        <f>IF(ISNUMBER(AVERAGEIFS(ObservedSpeciesData!X$2:X$4955,ObservedSpeciesData!$A$2:$A$4955,$A342,ObservedSpeciesData!$D$2:$D$4955,$D342)),AVERAGEIFS(ObservedSpeciesData!X$2:X$4955,ObservedSpeciesData!$A$2:$A$4955,$A342,ObservedSpeciesData!$D$2:$D$4955,$D342),"")</f>
        <v/>
      </c>
      <c r="Y342" s="23" t="str">
        <f>IF(ISNUMBER(AVERAGEIFS(ObservedSpeciesData!Y$2:Y$4955,ObservedSpeciesData!$A$2:$A$4955,$A342,ObservedSpeciesData!$D$2:$D$4955,$D342)),AVERAGEIFS(ObservedSpeciesData!Y$2:Y$4955,ObservedSpeciesData!$A$2:$A$4955,$A342,ObservedSpeciesData!$D$2:$D$4955,$D342),"")</f>
        <v/>
      </c>
      <c r="Z342" s="23" t="str">
        <f>IF(ISNUMBER(AVERAGEIFS(ObservedSpeciesData!Z$2:Z$4955,ObservedSpeciesData!$A$2:$A$4955,$A342,ObservedSpeciesData!$D$2:$D$4955,$D342)),AVERAGEIFS(ObservedSpeciesData!Z$2:Z$4955,ObservedSpeciesData!$A$2:$A$4955,$A342,ObservedSpeciesData!$D$2:$D$4955,$D342),"")</f>
        <v/>
      </c>
      <c r="AA342" s="23" t="str">
        <f>IF(ISNUMBER(AVERAGEIFS(ObservedSpeciesData!AA$2:AA$4955,ObservedSpeciesData!$A$2:$A$4955,$A342,ObservedSpeciesData!$D$2:$D$4955,$D342)),AVERAGEIFS(ObservedSpeciesData!AA$2:AA$4955,ObservedSpeciesData!$A$2:$A$4955,$A342,ObservedSpeciesData!$D$2:$D$4955,$D342),"")</f>
        <v/>
      </c>
      <c r="AB342" s="24" t="str">
        <f>IF(ISNUMBER(AVERAGEIFS(ObservedSpeciesData!AB$2:AB$4955,ObservedSpeciesData!$A$2:$A$4955,$A342,ObservedSpeciesData!$D$2:$D$4955,$D342)),AVERAGEIFS(ObservedSpeciesData!AB$2:AB$4955,ObservedSpeciesData!$A$2:$A$4955,$A342,ObservedSpeciesData!$D$2:$D$4955,$D342),"")</f>
        <v/>
      </c>
      <c r="AC342" s="24" t="str">
        <f>IF(ISNUMBER(AVERAGEIFS(ObservedSpeciesData!AC$2:AC$4955,ObservedSpeciesData!$A$2:$A$4955,$A342,ObservedSpeciesData!$D$2:$D$4955,$D342)),AVERAGEIFS(ObservedSpeciesData!AC$2:AC$4955,ObservedSpeciesData!$A$2:$A$4955,$A342,ObservedSpeciesData!$D$2:$D$4955,$D342),"")</f>
        <v/>
      </c>
      <c r="AD342" s="23" t="str">
        <f>IF(ISNUMBER(AVERAGEIFS(ObservedSpeciesData!AD$2:AD$4955,ObservedSpeciesData!$A$2:$A$4955,$A342,ObservedSpeciesData!$D$2:$D$4955,$D342)),AVERAGEIFS(ObservedSpeciesData!AD$2:AD$4955,ObservedSpeciesData!$A$2:$A$4955,$A342,ObservedSpeciesData!$D$2:$D$4955,$D342),"")</f>
        <v/>
      </c>
      <c r="AE342" s="24" t="str">
        <f>IF(ISNUMBER(AVERAGEIFS(ObservedSpeciesData!AE$2:AE$4955,ObservedSpeciesData!$A$2:$A$4955,$A342,ObservedSpeciesData!$D$2:$D$4955,$D342)),AVERAGEIFS(ObservedSpeciesData!AE$2:AE$4955,ObservedSpeciesData!$A$2:$A$4955,$A342,ObservedSpeciesData!$D$2:$D$4955,$D342),"")</f>
        <v/>
      </c>
      <c r="AF342" s="23"/>
      <c r="AG342" s="24"/>
      <c r="AH342" s="23" t="str">
        <f>IF(ISNUMBER(AVERAGEIFS(ObservedSpeciesData!AH$2:AH$4955,ObservedSpeciesData!$A$2:$A$4955,$A342,ObservedSpeciesData!$D$2:$D$4955,$D342)),AVERAGEIFS(ObservedSpeciesData!AH$2:AH$4955,ObservedSpeciesData!$A$2:$A$4955,$A342,ObservedSpeciesData!$D$2:$D$4955,$D342),"")</f>
        <v/>
      </c>
      <c r="AI342" s="23" t="str">
        <f>IF(ISNUMBER(AVERAGEIFS(ObservedSpeciesData!AI$2:AI$4955,ObservedSpeciesData!$A$2:$A$4955,$A342,ObservedSpeciesData!$C$2:$C$4955,$C342,ObservedSpeciesData!$D$2:$D$4955,$D342)),AVERAGEIFS(ObservedSpeciesData!AI$2:AI$4955,ObservedSpeciesData!$A$2:$A$4955,$A342,ObservedSpeciesData!$C$2:$C$4955,$C342,ObservedSpeciesData!$D$2:$D$4955,$D342),"")</f>
        <v/>
      </c>
      <c r="AJ342" s="2">
        <f>COUNTIFS(ObservedSpeciesData!$A$2:$A$828,$A342,ObservedSpeciesData!$D$2:$D$828,$D342)</f>
        <v>0</v>
      </c>
      <c r="AK342" s="2">
        <f t="shared" si="5"/>
        <v>7</v>
      </c>
    </row>
    <row r="343" spans="1:37" x14ac:dyDescent="0.25">
      <c r="A343" s="14" t="s">
        <v>107</v>
      </c>
      <c r="B343" t="s">
        <v>80</v>
      </c>
      <c r="C343" t="s">
        <v>106</v>
      </c>
      <c r="D343" s="13">
        <v>42325</v>
      </c>
      <c r="E343">
        <v>1</v>
      </c>
      <c r="F343">
        <v>500</v>
      </c>
      <c r="G343" s="2" t="s">
        <v>87</v>
      </c>
      <c r="H343" s="2" t="s">
        <v>11</v>
      </c>
      <c r="I343">
        <v>7</v>
      </c>
      <c r="J343" s="2" t="s">
        <v>77</v>
      </c>
      <c r="K343" s="2">
        <f>IF(ISNUMBER(AVERAGEIFS(ObservedSpeciesData!K$2:K$4955,ObservedSpeciesData!$A$2:$A$4955,$A343,ObservedSpeciesData!$D$2:$D$4955,$D343)),AVERAGEIFS(ObservedSpeciesData!K$2:K$4955,ObservedSpeciesData!$A$2:$A$4955,$A343,ObservedSpeciesData!$D$2:$D$4955,$D343),"")</f>
        <v>375</v>
      </c>
      <c r="L343" s="26" t="str">
        <f>IF(ISNUMBER(AVERAGEIFS(ObservedSpeciesData!L$2:L$4955,ObservedSpeciesData!$A$2:$A$4955,$A343,ObservedSpeciesData!$D$2:$D$4955,$D343)),AVERAGEIFS(ObservedSpeciesData!L$2:L$4955,ObservedSpeciesData!$A$2:$A$4955,$A343,ObservedSpeciesData!$D$2:$D$4955,$D343),"")</f>
        <v/>
      </c>
      <c r="M343" s="23" t="str">
        <f>IF(ISNUMBER(AVERAGEIFS(ObservedSpeciesData!M$2:M$4955,ObservedSpeciesData!$A$2:$A$4955,$A343,ObservedSpeciesData!$D$2:$D$4955,$D343)),AVERAGEIFS(ObservedSpeciesData!M$2:M$4955,ObservedSpeciesData!$A$2:$A$4955,$A343,ObservedSpeciesData!$D$2:$D$4955,$D343),"")</f>
        <v/>
      </c>
      <c r="N343" s="23">
        <f>IF(ISNUMBER(AVERAGEIFS(ObservedSpeciesData!N$2:N$4955,ObservedSpeciesData!$A$2:$A$4955,$A343,ObservedSpeciesData!$D$2:$D$4955,$D343)),AVERAGEIFS(ObservedSpeciesData!N$2:N$4955,ObservedSpeciesData!$A$2:$A$4955,$A343,ObservedSpeciesData!$D$2:$D$4955,$D343),"")</f>
        <v>1912.4589226666667</v>
      </c>
      <c r="O343" s="23">
        <f>IF(ISNUMBER(AVERAGEIFS(ObservedSpeciesData!O$2:O$4955,ObservedSpeciesData!$A$2:$A$4955,$A343,ObservedSpeciesData!$D$2:$D$4955,$D343)),AVERAGEIFS(ObservedSpeciesData!O$2:O$4955,ObservedSpeciesData!$A$2:$A$4955,$A343,ObservedSpeciesData!$D$2:$D$4955,$D343),"")</f>
        <v>191.24589226666669</v>
      </c>
      <c r="P343" s="23">
        <f>IF(ISNUMBER(AVERAGEIFS(ObservedSpeciesData!P$2:P$4955,ObservedSpeciesData!$A$2:$A$4955,$A343,ObservedSpeciesData!$C$2:$C$4955,$C343,ObservedSpeciesData!$D$2:$D$4955,$D343)),AVERAGEIFS(ObservedSpeciesData!P$2:P$4955,ObservedSpeciesData!$A$2:$A$4955,$A343,ObservedSpeciesData!$C$2:$C$4955,$C343,ObservedSpeciesData!$D$2:$D$4955,$D343),"")</f>
        <v>437.17905480000007</v>
      </c>
      <c r="Q343" s="23"/>
      <c r="R343" s="25">
        <f>IF(ISNUMBER(AVERAGEIFS(ObservedSpeciesData!R$2:R$4955,ObservedSpeciesData!$A$2:$A$4955,$A343,ObservedSpeciesData!$D$2:$D$4955,$D343)),AVERAGEIFS(ObservedSpeciesData!R$2:R$4955,ObservedSpeciesData!$A$2:$A$4955,$A343,ObservedSpeciesData!$D$2:$D$4955,$D343),"")</f>
        <v>98.977950361898181</v>
      </c>
      <c r="S343" s="25">
        <f>IF(ISNUMBER(AVERAGEIFS(ObservedSpeciesData!S$2:S$4955,ObservedSpeciesData!$A$2:$A$4955,$A343,ObservedSpeciesData!$D$2:$D$4955,$D343)),AVERAGEIFS(ObservedSpeciesData!S$2:S$4955,ObservedSpeciesData!$A$2:$A$4955,$A343,ObservedSpeciesData!$D$2:$D$4955,$D343),"")</f>
        <v>0.21430787017454808</v>
      </c>
      <c r="T343" s="23">
        <f>IF(ISNUMBER(AVERAGEIFS(ObservedSpeciesData!T$2:T$4955,ObservedSpeciesData!$A$2:$A$4955,$A343,ObservedSpeciesData!$D$2:$D$4955,$D343)),AVERAGEIFS(ObservedSpeciesData!T$2:T$4955,ObservedSpeciesData!$A$2:$A$4955,$A343,ObservedSpeciesData!$D$2:$D$4955,$D343),"")</f>
        <v>0.80774176792728325</v>
      </c>
      <c r="U343" s="24">
        <f>IF(ISNUMBER(AVERAGEIFS(ObservedSpeciesData!U$2:U$4955,ObservedSpeciesData!$A$2:$A$4955,$A343,ObservedSpeciesData!$C$2:$C$4955,$C343,ObservedSpeciesData!$D$2:$D$4955,$D343)),AVERAGEIFS(ObservedSpeciesData!U$2:U$4955,ObservedSpeciesData!$A$2:$A$4955,$A343,ObservedSpeciesData!$C$2:$C$4955,$C343,ObservedSpeciesData!$D$2:$D$4955,$D343),"")</f>
        <v>0.9897795036189817</v>
      </c>
      <c r="V343" s="23" t="str">
        <f>IF(ISNUMBER(AVERAGEIFS(ObservedSpeciesData!V$2:V$4955,ObservedSpeciesData!$A$2:$A$4955,$A343,ObservedSpeciesData!$D$2:$D$4955,$D343)),AVERAGEIFS(ObservedSpeciesData!V$2:V$4955,ObservedSpeciesData!$A$2:$A$4955,$A343,ObservedSpeciesData!$D$2:$D$4955,$D343),"")</f>
        <v/>
      </c>
      <c r="W343" s="23" t="str">
        <f>IF(ISNUMBER(AVERAGEIFS(ObservedSpeciesData!W$2:W$4955,ObservedSpeciesData!$A$2:$A$4955,$A343,ObservedSpeciesData!$D$2:$D$4955,$D343)),AVERAGEIFS(ObservedSpeciesData!W$2:W$4955,ObservedSpeciesData!$A$2:$A$4955,$A343,ObservedSpeciesData!$D$2:$D$4955,$D343),"")</f>
        <v/>
      </c>
      <c r="X343" s="23" t="str">
        <f>IF(ISNUMBER(AVERAGEIFS(ObservedSpeciesData!X$2:X$4955,ObservedSpeciesData!$A$2:$A$4955,$A343,ObservedSpeciesData!$D$2:$D$4955,$D343)),AVERAGEIFS(ObservedSpeciesData!X$2:X$4955,ObservedSpeciesData!$A$2:$A$4955,$A343,ObservedSpeciesData!$D$2:$D$4955,$D343),"")</f>
        <v/>
      </c>
      <c r="Y343" s="23" t="str">
        <f>IF(ISNUMBER(AVERAGEIFS(ObservedSpeciesData!Y$2:Y$4955,ObservedSpeciesData!$A$2:$A$4955,$A343,ObservedSpeciesData!$D$2:$D$4955,$D343)),AVERAGEIFS(ObservedSpeciesData!Y$2:Y$4955,ObservedSpeciesData!$A$2:$A$4955,$A343,ObservedSpeciesData!$D$2:$D$4955,$D343),"")</f>
        <v/>
      </c>
      <c r="Z343" s="23" t="str">
        <f>IF(ISNUMBER(AVERAGEIFS(ObservedSpeciesData!Z$2:Z$4955,ObservedSpeciesData!$A$2:$A$4955,$A343,ObservedSpeciesData!$D$2:$D$4955,$D343)),AVERAGEIFS(ObservedSpeciesData!Z$2:Z$4955,ObservedSpeciesData!$A$2:$A$4955,$A343,ObservedSpeciesData!$D$2:$D$4955,$D343),"")</f>
        <v/>
      </c>
      <c r="AA343" s="23" t="str">
        <f>IF(ISNUMBER(AVERAGEIFS(ObservedSpeciesData!AA$2:AA$4955,ObservedSpeciesData!$A$2:$A$4955,$A343,ObservedSpeciesData!$D$2:$D$4955,$D343)),AVERAGEIFS(ObservedSpeciesData!AA$2:AA$4955,ObservedSpeciesData!$A$2:$A$4955,$A343,ObservedSpeciesData!$D$2:$D$4955,$D343),"")</f>
        <v/>
      </c>
      <c r="AB343" s="24" t="str">
        <f>IF(ISNUMBER(AVERAGEIFS(ObservedSpeciesData!AB$2:AB$4955,ObservedSpeciesData!$A$2:$A$4955,$A343,ObservedSpeciesData!$D$2:$D$4955,$D343)),AVERAGEIFS(ObservedSpeciesData!AB$2:AB$4955,ObservedSpeciesData!$A$2:$A$4955,$A343,ObservedSpeciesData!$D$2:$D$4955,$D343),"")</f>
        <v/>
      </c>
      <c r="AC343" s="24" t="str">
        <f>IF(ISNUMBER(AVERAGEIFS(ObservedSpeciesData!AC$2:AC$4955,ObservedSpeciesData!$A$2:$A$4955,$A343,ObservedSpeciesData!$D$2:$D$4955,$D343)),AVERAGEIFS(ObservedSpeciesData!AC$2:AC$4955,ObservedSpeciesData!$A$2:$A$4955,$A343,ObservedSpeciesData!$D$2:$D$4955,$D343),"")</f>
        <v/>
      </c>
      <c r="AD343" s="23" t="str">
        <f>IF(ISNUMBER(AVERAGEIFS(ObservedSpeciesData!AD$2:AD$4955,ObservedSpeciesData!$A$2:$A$4955,$A343,ObservedSpeciesData!$D$2:$D$4955,$D343)),AVERAGEIFS(ObservedSpeciesData!AD$2:AD$4955,ObservedSpeciesData!$A$2:$A$4955,$A343,ObservedSpeciesData!$D$2:$D$4955,$D343),"")</f>
        <v/>
      </c>
      <c r="AE343" s="24" t="str">
        <f>IF(ISNUMBER(AVERAGEIFS(ObservedSpeciesData!AE$2:AE$4955,ObservedSpeciesData!$A$2:$A$4955,$A343,ObservedSpeciesData!$D$2:$D$4955,$D343)),AVERAGEIFS(ObservedSpeciesData!AE$2:AE$4955,ObservedSpeciesData!$A$2:$A$4955,$A343,ObservedSpeciesData!$D$2:$D$4955,$D343),"")</f>
        <v/>
      </c>
      <c r="AF343" s="23"/>
      <c r="AG343" s="24"/>
      <c r="AH343" s="23" t="str">
        <f>IF(ISNUMBER(AVERAGEIFS(ObservedSpeciesData!AH$2:AH$4955,ObservedSpeciesData!$A$2:$A$4955,$A343,ObservedSpeciesData!$D$2:$D$4955,$D343)),AVERAGEIFS(ObservedSpeciesData!AH$2:AH$4955,ObservedSpeciesData!$A$2:$A$4955,$A343,ObservedSpeciesData!$D$2:$D$4955,$D343),"")</f>
        <v/>
      </c>
      <c r="AI343" s="23" t="str">
        <f>IF(ISNUMBER(AVERAGEIFS(ObservedSpeciesData!AI$2:AI$4955,ObservedSpeciesData!$A$2:$A$4955,$A343,ObservedSpeciesData!$C$2:$C$4955,$C343,ObservedSpeciesData!$D$2:$D$4955,$D343)),AVERAGEIFS(ObservedSpeciesData!AI$2:AI$4955,ObservedSpeciesData!$A$2:$A$4955,$A343,ObservedSpeciesData!$C$2:$C$4955,$C343,ObservedSpeciesData!$D$2:$D$4955,$D343),"")</f>
        <v/>
      </c>
      <c r="AJ343" s="2">
        <f>COUNTIFS(ObservedSpeciesData!$A$2:$A$828,$A343,ObservedSpeciesData!$D$2:$D$828,$D343)</f>
        <v>0</v>
      </c>
      <c r="AK343" s="2">
        <f t="shared" si="5"/>
        <v>7</v>
      </c>
    </row>
    <row r="344" spans="1:37" x14ac:dyDescent="0.25">
      <c r="A344" s="14" t="s">
        <v>112</v>
      </c>
      <c r="B344" t="s">
        <v>80</v>
      </c>
      <c r="C344" t="s">
        <v>106</v>
      </c>
      <c r="D344" s="13">
        <v>42334</v>
      </c>
      <c r="E344">
        <v>1</v>
      </c>
      <c r="F344">
        <v>0</v>
      </c>
      <c r="G344" s="2" t="s">
        <v>87</v>
      </c>
      <c r="H344" s="2" t="s">
        <v>11</v>
      </c>
      <c r="I344">
        <v>8</v>
      </c>
      <c r="J344" s="2" t="s">
        <v>88</v>
      </c>
      <c r="K344" s="2">
        <f>IF(ISNUMBER(AVERAGEIFS(ObservedSpeciesData!K$2:K$4955,ObservedSpeciesData!$A$2:$A$4955,$A344,ObservedSpeciesData!$D$2:$D$4955,$D344)),AVERAGEIFS(ObservedSpeciesData!K$2:K$4955,ObservedSpeciesData!$A$2:$A$4955,$A344,ObservedSpeciesData!$D$2:$D$4955,$D344),"")</f>
        <v>0</v>
      </c>
      <c r="L344" s="26">
        <f>IF(ISNUMBER(AVERAGEIFS(ObservedSpeciesData!L$2:L$4955,ObservedSpeciesData!$A$2:$A$4955,$A344,ObservedSpeciesData!$D$2:$D$4955,$D344)),AVERAGEIFS(ObservedSpeciesData!L$2:L$4955,ObservedSpeciesData!$A$2:$A$4955,$A344,ObservedSpeciesData!$D$2:$D$4955,$D344),"")</f>
        <v>1688</v>
      </c>
      <c r="M344" s="23">
        <f>IF(ISNUMBER(AVERAGEIFS(ObservedSpeciesData!M$2:M$4955,ObservedSpeciesData!$A$2:$A$4955,$A344,ObservedSpeciesData!$D$2:$D$4955,$D344)),AVERAGEIFS(ObservedSpeciesData!M$2:M$4955,ObservedSpeciesData!$A$2:$A$4955,$A344,ObservedSpeciesData!$D$2:$D$4955,$D344),"")</f>
        <v>168.79999999999998</v>
      </c>
      <c r="N344" s="23" t="str">
        <f>IF(ISNUMBER(AVERAGEIFS(ObservedSpeciesData!N$2:N$4955,ObservedSpeciesData!$A$2:$A$4955,$A344,ObservedSpeciesData!$D$2:$D$4955,$D344)),AVERAGEIFS(ObservedSpeciesData!N$2:N$4955,ObservedSpeciesData!$A$2:$A$4955,$A344,ObservedSpeciesData!$D$2:$D$4955,$D344),"")</f>
        <v/>
      </c>
      <c r="O344" s="23" t="str">
        <f>IF(ISNUMBER(AVERAGEIFS(ObservedSpeciesData!O$2:O$4955,ObservedSpeciesData!$A$2:$A$4955,$A344,ObservedSpeciesData!$D$2:$D$4955,$D344)),AVERAGEIFS(ObservedSpeciesData!O$2:O$4955,ObservedSpeciesData!$A$2:$A$4955,$A344,ObservedSpeciesData!$D$2:$D$4955,$D344),"")</f>
        <v/>
      </c>
      <c r="P344" s="23" t="str">
        <f>IF(ISNUMBER(AVERAGEIFS(ObservedSpeciesData!P$2:P$4955,ObservedSpeciesData!$A$2:$A$4955,$A344,ObservedSpeciesData!$C$2:$C$4955,$C344,ObservedSpeciesData!$D$2:$D$4955,$D344)),AVERAGEIFS(ObservedSpeciesData!P$2:P$4955,ObservedSpeciesData!$A$2:$A$4955,$A344,ObservedSpeciesData!$C$2:$C$4955,$C344,ObservedSpeciesData!$D$2:$D$4955,$D344),"")</f>
        <v/>
      </c>
      <c r="Q344" s="23"/>
      <c r="R344" s="25" t="str">
        <f>IF(ISNUMBER(AVERAGEIFS(ObservedSpeciesData!R$2:R$4955,ObservedSpeciesData!$A$2:$A$4955,$A344,ObservedSpeciesData!$D$2:$D$4955,$D344)),AVERAGEIFS(ObservedSpeciesData!R$2:R$4955,ObservedSpeciesData!$A$2:$A$4955,$A344,ObservedSpeciesData!$D$2:$D$4955,$D344),"")</f>
        <v/>
      </c>
      <c r="S344" s="25" t="str">
        <f>IF(ISNUMBER(AVERAGEIFS(ObservedSpeciesData!S$2:S$4955,ObservedSpeciesData!$A$2:$A$4955,$A344,ObservedSpeciesData!$D$2:$D$4955,$D344)),AVERAGEIFS(ObservedSpeciesData!S$2:S$4955,ObservedSpeciesData!$A$2:$A$4955,$A344,ObservedSpeciesData!$D$2:$D$4955,$D344),"")</f>
        <v/>
      </c>
      <c r="T344" s="23" t="str">
        <f>IF(ISNUMBER(AVERAGEIFS(ObservedSpeciesData!T$2:T$4955,ObservedSpeciesData!$A$2:$A$4955,$A344,ObservedSpeciesData!$D$2:$D$4955,$D344)),AVERAGEIFS(ObservedSpeciesData!T$2:T$4955,ObservedSpeciesData!$A$2:$A$4955,$A344,ObservedSpeciesData!$D$2:$D$4955,$D344),"")</f>
        <v/>
      </c>
      <c r="U344" s="24" t="str">
        <f>IF(ISNUMBER(AVERAGEIFS(ObservedSpeciesData!U$2:U$4955,ObservedSpeciesData!$A$2:$A$4955,$A344,ObservedSpeciesData!$C$2:$C$4955,$C344,ObservedSpeciesData!$D$2:$D$4955,$D344)),AVERAGEIFS(ObservedSpeciesData!U$2:U$4955,ObservedSpeciesData!$A$2:$A$4955,$A344,ObservedSpeciesData!$C$2:$C$4955,$C344,ObservedSpeciesData!$D$2:$D$4955,$D344),"")</f>
        <v/>
      </c>
      <c r="V344" s="23" t="str">
        <f>IF(ISNUMBER(AVERAGEIFS(ObservedSpeciesData!V$2:V$4955,ObservedSpeciesData!$A$2:$A$4955,$A344,ObservedSpeciesData!$D$2:$D$4955,$D344)),AVERAGEIFS(ObservedSpeciesData!V$2:V$4955,ObservedSpeciesData!$A$2:$A$4955,$A344,ObservedSpeciesData!$D$2:$D$4955,$D344),"")</f>
        <v/>
      </c>
      <c r="W344" s="23" t="str">
        <f>IF(ISNUMBER(AVERAGEIFS(ObservedSpeciesData!W$2:W$4955,ObservedSpeciesData!$A$2:$A$4955,$A344,ObservedSpeciesData!$D$2:$D$4955,$D344)),AVERAGEIFS(ObservedSpeciesData!W$2:W$4955,ObservedSpeciesData!$A$2:$A$4955,$A344,ObservedSpeciesData!$D$2:$D$4955,$D344),"")</f>
        <v/>
      </c>
      <c r="X344" s="23" t="str">
        <f>IF(ISNUMBER(AVERAGEIFS(ObservedSpeciesData!X$2:X$4955,ObservedSpeciesData!$A$2:$A$4955,$A344,ObservedSpeciesData!$D$2:$D$4955,$D344)),AVERAGEIFS(ObservedSpeciesData!X$2:X$4955,ObservedSpeciesData!$A$2:$A$4955,$A344,ObservedSpeciesData!$D$2:$D$4955,$D344),"")</f>
        <v/>
      </c>
      <c r="Y344" s="23" t="str">
        <f>IF(ISNUMBER(AVERAGEIFS(ObservedSpeciesData!Y$2:Y$4955,ObservedSpeciesData!$A$2:$A$4955,$A344,ObservedSpeciesData!$D$2:$D$4955,$D344)),AVERAGEIFS(ObservedSpeciesData!Y$2:Y$4955,ObservedSpeciesData!$A$2:$A$4955,$A344,ObservedSpeciesData!$D$2:$D$4955,$D344),"")</f>
        <v/>
      </c>
      <c r="Z344" s="23" t="str">
        <f>IF(ISNUMBER(AVERAGEIFS(ObservedSpeciesData!Z$2:Z$4955,ObservedSpeciesData!$A$2:$A$4955,$A344,ObservedSpeciesData!$D$2:$D$4955,$D344)),AVERAGEIFS(ObservedSpeciesData!Z$2:Z$4955,ObservedSpeciesData!$A$2:$A$4955,$A344,ObservedSpeciesData!$D$2:$D$4955,$D344),"")</f>
        <v/>
      </c>
      <c r="AA344" s="23" t="str">
        <f>IF(ISNUMBER(AVERAGEIFS(ObservedSpeciesData!AA$2:AA$4955,ObservedSpeciesData!$A$2:$A$4955,$A344,ObservedSpeciesData!$D$2:$D$4955,$D344)),AVERAGEIFS(ObservedSpeciesData!AA$2:AA$4955,ObservedSpeciesData!$A$2:$A$4955,$A344,ObservedSpeciesData!$D$2:$D$4955,$D344),"")</f>
        <v/>
      </c>
      <c r="AB344" s="24" t="str">
        <f>IF(ISNUMBER(AVERAGEIFS(ObservedSpeciesData!AB$2:AB$4955,ObservedSpeciesData!$A$2:$A$4955,$A344,ObservedSpeciesData!$D$2:$D$4955,$D344)),AVERAGEIFS(ObservedSpeciesData!AB$2:AB$4955,ObservedSpeciesData!$A$2:$A$4955,$A344,ObservedSpeciesData!$D$2:$D$4955,$D344),"")</f>
        <v/>
      </c>
      <c r="AC344" s="24" t="str">
        <f>IF(ISNUMBER(AVERAGEIFS(ObservedSpeciesData!AC$2:AC$4955,ObservedSpeciesData!$A$2:$A$4955,$A344,ObservedSpeciesData!$D$2:$D$4955,$D344)),AVERAGEIFS(ObservedSpeciesData!AC$2:AC$4955,ObservedSpeciesData!$A$2:$A$4955,$A344,ObservedSpeciesData!$D$2:$D$4955,$D344),"")</f>
        <v/>
      </c>
      <c r="AD344" s="23" t="str">
        <f>IF(ISNUMBER(AVERAGEIFS(ObservedSpeciesData!AD$2:AD$4955,ObservedSpeciesData!$A$2:$A$4955,$A344,ObservedSpeciesData!$D$2:$D$4955,$D344)),AVERAGEIFS(ObservedSpeciesData!AD$2:AD$4955,ObservedSpeciesData!$A$2:$A$4955,$A344,ObservedSpeciesData!$D$2:$D$4955,$D344),"")</f>
        <v/>
      </c>
      <c r="AE344" s="24" t="str">
        <f>IF(ISNUMBER(AVERAGEIFS(ObservedSpeciesData!AE$2:AE$4955,ObservedSpeciesData!$A$2:$A$4955,$A344,ObservedSpeciesData!$D$2:$D$4955,$D344)),AVERAGEIFS(ObservedSpeciesData!AE$2:AE$4955,ObservedSpeciesData!$A$2:$A$4955,$A344,ObservedSpeciesData!$D$2:$D$4955,$D344),"")</f>
        <v/>
      </c>
      <c r="AF344" s="23"/>
      <c r="AG344" s="24"/>
      <c r="AH344" s="23" t="str">
        <f>IF(ISNUMBER(AVERAGEIFS(ObservedSpeciesData!AH$2:AH$4955,ObservedSpeciesData!$A$2:$A$4955,$A344,ObservedSpeciesData!$D$2:$D$4955,$D344)),AVERAGEIFS(ObservedSpeciesData!AH$2:AH$4955,ObservedSpeciesData!$A$2:$A$4955,$A344,ObservedSpeciesData!$D$2:$D$4955,$D344),"")</f>
        <v/>
      </c>
      <c r="AI344" s="23" t="str">
        <f>IF(ISNUMBER(AVERAGEIFS(ObservedSpeciesData!AI$2:AI$4955,ObservedSpeciesData!$A$2:$A$4955,$A344,ObservedSpeciesData!$C$2:$C$4955,$C344,ObservedSpeciesData!$D$2:$D$4955,$D344)),AVERAGEIFS(ObservedSpeciesData!AI$2:AI$4955,ObservedSpeciesData!$A$2:$A$4955,$A344,ObservedSpeciesData!$C$2:$C$4955,$C344,ObservedSpeciesData!$D$2:$D$4955,$D344),"")</f>
        <v/>
      </c>
      <c r="AJ344" s="2">
        <f>COUNTIFS(ObservedSpeciesData!$A$2:$A$828,$A344,ObservedSpeciesData!$D$2:$D$828,$D344)</f>
        <v>0</v>
      </c>
      <c r="AK344" s="2">
        <f t="shared" si="5"/>
        <v>1</v>
      </c>
    </row>
    <row r="345" spans="1:37" x14ac:dyDescent="0.25">
      <c r="A345" s="14" t="s">
        <v>111</v>
      </c>
      <c r="B345" t="s">
        <v>80</v>
      </c>
      <c r="C345" t="s">
        <v>106</v>
      </c>
      <c r="D345" s="13">
        <v>42334</v>
      </c>
      <c r="E345">
        <v>1</v>
      </c>
      <c r="F345">
        <v>50</v>
      </c>
      <c r="G345" s="2" t="s">
        <v>87</v>
      </c>
      <c r="H345" s="2" t="s">
        <v>11</v>
      </c>
      <c r="I345">
        <v>8</v>
      </c>
      <c r="J345" s="2" t="s">
        <v>88</v>
      </c>
      <c r="K345" s="2">
        <f>IF(ISNUMBER(AVERAGEIFS(ObservedSpeciesData!K$2:K$4955,ObservedSpeciesData!$A$2:$A$4955,$A345,ObservedSpeciesData!$D$2:$D$4955,$D345)),AVERAGEIFS(ObservedSpeciesData!K$2:K$4955,ObservedSpeciesData!$A$2:$A$4955,$A345,ObservedSpeciesData!$D$2:$D$4955,$D345),"")</f>
        <v>37.5</v>
      </c>
      <c r="L345" s="26">
        <f>IF(ISNUMBER(AVERAGEIFS(ObservedSpeciesData!L$2:L$4955,ObservedSpeciesData!$A$2:$A$4955,$A345,ObservedSpeciesData!$D$2:$D$4955,$D345)),AVERAGEIFS(ObservedSpeciesData!L$2:L$4955,ObservedSpeciesData!$A$2:$A$4955,$A345,ObservedSpeciesData!$D$2:$D$4955,$D345),"")</f>
        <v>1680</v>
      </c>
      <c r="M345" s="23">
        <f>IF(ISNUMBER(AVERAGEIFS(ObservedSpeciesData!M$2:M$4955,ObservedSpeciesData!$A$2:$A$4955,$A345,ObservedSpeciesData!$D$2:$D$4955,$D345)),AVERAGEIFS(ObservedSpeciesData!M$2:M$4955,ObservedSpeciesData!$A$2:$A$4955,$A345,ObservedSpeciesData!$D$2:$D$4955,$D345),"")</f>
        <v>168</v>
      </c>
      <c r="N345" s="23" t="str">
        <f>IF(ISNUMBER(AVERAGEIFS(ObservedSpeciesData!N$2:N$4955,ObservedSpeciesData!$A$2:$A$4955,$A345,ObservedSpeciesData!$D$2:$D$4955,$D345)),AVERAGEIFS(ObservedSpeciesData!N$2:N$4955,ObservedSpeciesData!$A$2:$A$4955,$A345,ObservedSpeciesData!$D$2:$D$4955,$D345),"")</f>
        <v/>
      </c>
      <c r="O345" s="23" t="str">
        <f>IF(ISNUMBER(AVERAGEIFS(ObservedSpeciesData!O$2:O$4955,ObservedSpeciesData!$A$2:$A$4955,$A345,ObservedSpeciesData!$D$2:$D$4955,$D345)),AVERAGEIFS(ObservedSpeciesData!O$2:O$4955,ObservedSpeciesData!$A$2:$A$4955,$A345,ObservedSpeciesData!$D$2:$D$4955,$D345),"")</f>
        <v/>
      </c>
      <c r="P345" s="23" t="str">
        <f>IF(ISNUMBER(AVERAGEIFS(ObservedSpeciesData!P$2:P$4955,ObservedSpeciesData!$A$2:$A$4955,$A345,ObservedSpeciesData!$C$2:$C$4955,$C345,ObservedSpeciesData!$D$2:$D$4955,$D345)),AVERAGEIFS(ObservedSpeciesData!P$2:P$4955,ObservedSpeciesData!$A$2:$A$4955,$A345,ObservedSpeciesData!$C$2:$C$4955,$C345,ObservedSpeciesData!$D$2:$D$4955,$D345),"")</f>
        <v/>
      </c>
      <c r="Q345" s="23"/>
      <c r="R345" s="25" t="str">
        <f>IF(ISNUMBER(AVERAGEIFS(ObservedSpeciesData!R$2:R$4955,ObservedSpeciesData!$A$2:$A$4955,$A345,ObservedSpeciesData!$D$2:$D$4955,$D345)),AVERAGEIFS(ObservedSpeciesData!R$2:R$4955,ObservedSpeciesData!$A$2:$A$4955,$A345,ObservedSpeciesData!$D$2:$D$4955,$D345),"")</f>
        <v/>
      </c>
      <c r="S345" s="25" t="str">
        <f>IF(ISNUMBER(AVERAGEIFS(ObservedSpeciesData!S$2:S$4955,ObservedSpeciesData!$A$2:$A$4955,$A345,ObservedSpeciesData!$D$2:$D$4955,$D345)),AVERAGEIFS(ObservedSpeciesData!S$2:S$4955,ObservedSpeciesData!$A$2:$A$4955,$A345,ObservedSpeciesData!$D$2:$D$4955,$D345),"")</f>
        <v/>
      </c>
      <c r="T345" s="23" t="str">
        <f>IF(ISNUMBER(AVERAGEIFS(ObservedSpeciesData!T$2:T$4955,ObservedSpeciesData!$A$2:$A$4955,$A345,ObservedSpeciesData!$D$2:$D$4955,$D345)),AVERAGEIFS(ObservedSpeciesData!T$2:T$4955,ObservedSpeciesData!$A$2:$A$4955,$A345,ObservedSpeciesData!$D$2:$D$4955,$D345),"")</f>
        <v/>
      </c>
      <c r="U345" s="24" t="str">
        <f>IF(ISNUMBER(AVERAGEIFS(ObservedSpeciesData!U$2:U$4955,ObservedSpeciesData!$A$2:$A$4955,$A345,ObservedSpeciesData!$C$2:$C$4955,$C345,ObservedSpeciesData!$D$2:$D$4955,$D345)),AVERAGEIFS(ObservedSpeciesData!U$2:U$4955,ObservedSpeciesData!$A$2:$A$4955,$A345,ObservedSpeciesData!$C$2:$C$4955,$C345,ObservedSpeciesData!$D$2:$D$4955,$D345),"")</f>
        <v/>
      </c>
      <c r="V345" s="23" t="str">
        <f>IF(ISNUMBER(AVERAGEIFS(ObservedSpeciesData!V$2:V$4955,ObservedSpeciesData!$A$2:$A$4955,$A345,ObservedSpeciesData!$D$2:$D$4955,$D345)),AVERAGEIFS(ObservedSpeciesData!V$2:V$4955,ObservedSpeciesData!$A$2:$A$4955,$A345,ObservedSpeciesData!$D$2:$D$4955,$D345),"")</f>
        <v/>
      </c>
      <c r="W345" s="23" t="str">
        <f>IF(ISNUMBER(AVERAGEIFS(ObservedSpeciesData!W$2:W$4955,ObservedSpeciesData!$A$2:$A$4955,$A345,ObservedSpeciesData!$D$2:$D$4955,$D345)),AVERAGEIFS(ObservedSpeciesData!W$2:W$4955,ObservedSpeciesData!$A$2:$A$4955,$A345,ObservedSpeciesData!$D$2:$D$4955,$D345),"")</f>
        <v/>
      </c>
      <c r="X345" s="23" t="str">
        <f>IF(ISNUMBER(AVERAGEIFS(ObservedSpeciesData!X$2:X$4955,ObservedSpeciesData!$A$2:$A$4955,$A345,ObservedSpeciesData!$D$2:$D$4955,$D345)),AVERAGEIFS(ObservedSpeciesData!X$2:X$4955,ObservedSpeciesData!$A$2:$A$4955,$A345,ObservedSpeciesData!$D$2:$D$4955,$D345),"")</f>
        <v/>
      </c>
      <c r="Y345" s="23" t="str">
        <f>IF(ISNUMBER(AVERAGEIFS(ObservedSpeciesData!Y$2:Y$4955,ObservedSpeciesData!$A$2:$A$4955,$A345,ObservedSpeciesData!$D$2:$D$4955,$D345)),AVERAGEIFS(ObservedSpeciesData!Y$2:Y$4955,ObservedSpeciesData!$A$2:$A$4955,$A345,ObservedSpeciesData!$D$2:$D$4955,$D345),"")</f>
        <v/>
      </c>
      <c r="Z345" s="23" t="str">
        <f>IF(ISNUMBER(AVERAGEIFS(ObservedSpeciesData!Z$2:Z$4955,ObservedSpeciesData!$A$2:$A$4955,$A345,ObservedSpeciesData!$D$2:$D$4955,$D345)),AVERAGEIFS(ObservedSpeciesData!Z$2:Z$4955,ObservedSpeciesData!$A$2:$A$4955,$A345,ObservedSpeciesData!$D$2:$D$4955,$D345),"")</f>
        <v/>
      </c>
      <c r="AA345" s="23" t="str">
        <f>IF(ISNUMBER(AVERAGEIFS(ObservedSpeciesData!AA$2:AA$4955,ObservedSpeciesData!$A$2:$A$4955,$A345,ObservedSpeciesData!$D$2:$D$4955,$D345)),AVERAGEIFS(ObservedSpeciesData!AA$2:AA$4955,ObservedSpeciesData!$A$2:$A$4955,$A345,ObservedSpeciesData!$D$2:$D$4955,$D345),"")</f>
        <v/>
      </c>
      <c r="AB345" s="24" t="str">
        <f>IF(ISNUMBER(AVERAGEIFS(ObservedSpeciesData!AB$2:AB$4955,ObservedSpeciesData!$A$2:$A$4955,$A345,ObservedSpeciesData!$D$2:$D$4955,$D345)),AVERAGEIFS(ObservedSpeciesData!AB$2:AB$4955,ObservedSpeciesData!$A$2:$A$4955,$A345,ObservedSpeciesData!$D$2:$D$4955,$D345),"")</f>
        <v/>
      </c>
      <c r="AC345" s="24" t="str">
        <f>IF(ISNUMBER(AVERAGEIFS(ObservedSpeciesData!AC$2:AC$4955,ObservedSpeciesData!$A$2:$A$4955,$A345,ObservedSpeciesData!$D$2:$D$4955,$D345)),AVERAGEIFS(ObservedSpeciesData!AC$2:AC$4955,ObservedSpeciesData!$A$2:$A$4955,$A345,ObservedSpeciesData!$D$2:$D$4955,$D345),"")</f>
        <v/>
      </c>
      <c r="AD345" s="23" t="str">
        <f>IF(ISNUMBER(AVERAGEIFS(ObservedSpeciesData!AD$2:AD$4955,ObservedSpeciesData!$A$2:$A$4955,$A345,ObservedSpeciesData!$D$2:$D$4955,$D345)),AVERAGEIFS(ObservedSpeciesData!AD$2:AD$4955,ObservedSpeciesData!$A$2:$A$4955,$A345,ObservedSpeciesData!$D$2:$D$4955,$D345),"")</f>
        <v/>
      </c>
      <c r="AE345" s="24" t="str">
        <f>IF(ISNUMBER(AVERAGEIFS(ObservedSpeciesData!AE$2:AE$4955,ObservedSpeciesData!$A$2:$A$4955,$A345,ObservedSpeciesData!$D$2:$D$4955,$D345)),AVERAGEIFS(ObservedSpeciesData!AE$2:AE$4955,ObservedSpeciesData!$A$2:$A$4955,$A345,ObservedSpeciesData!$D$2:$D$4955,$D345),"")</f>
        <v/>
      </c>
      <c r="AF345" s="23"/>
      <c r="AG345" s="24"/>
      <c r="AH345" s="23" t="str">
        <f>IF(ISNUMBER(AVERAGEIFS(ObservedSpeciesData!AH$2:AH$4955,ObservedSpeciesData!$A$2:$A$4955,$A345,ObservedSpeciesData!$D$2:$D$4955,$D345)),AVERAGEIFS(ObservedSpeciesData!AH$2:AH$4955,ObservedSpeciesData!$A$2:$A$4955,$A345,ObservedSpeciesData!$D$2:$D$4955,$D345),"")</f>
        <v/>
      </c>
      <c r="AI345" s="23" t="str">
        <f>IF(ISNUMBER(AVERAGEIFS(ObservedSpeciesData!AI$2:AI$4955,ObservedSpeciesData!$A$2:$A$4955,$A345,ObservedSpeciesData!$C$2:$C$4955,$C345,ObservedSpeciesData!$D$2:$D$4955,$D345)),AVERAGEIFS(ObservedSpeciesData!AI$2:AI$4955,ObservedSpeciesData!$A$2:$A$4955,$A345,ObservedSpeciesData!$C$2:$C$4955,$C345,ObservedSpeciesData!$D$2:$D$4955,$D345),"")</f>
        <v/>
      </c>
      <c r="AJ345" s="2">
        <f>COUNTIFS(ObservedSpeciesData!$A$2:$A$828,$A345,ObservedSpeciesData!$D$2:$D$828,$D345)</f>
        <v>0</v>
      </c>
      <c r="AK345" s="2">
        <f t="shared" si="5"/>
        <v>1</v>
      </c>
    </row>
    <row r="346" spans="1:37" x14ac:dyDescent="0.25">
      <c r="A346" s="14" t="s">
        <v>110</v>
      </c>
      <c r="B346" t="s">
        <v>80</v>
      </c>
      <c r="C346" t="s">
        <v>106</v>
      </c>
      <c r="D346" s="13">
        <v>42334</v>
      </c>
      <c r="E346">
        <v>1</v>
      </c>
      <c r="F346">
        <v>100</v>
      </c>
      <c r="G346" s="2" t="s">
        <v>87</v>
      </c>
      <c r="H346" s="2" t="s">
        <v>11</v>
      </c>
      <c r="I346">
        <v>8</v>
      </c>
      <c r="J346" s="2" t="s">
        <v>88</v>
      </c>
      <c r="K346" s="2">
        <f>IF(ISNUMBER(AVERAGEIFS(ObservedSpeciesData!K$2:K$4955,ObservedSpeciesData!$A$2:$A$4955,$A346,ObservedSpeciesData!$D$2:$D$4955,$D346)),AVERAGEIFS(ObservedSpeciesData!K$2:K$4955,ObservedSpeciesData!$A$2:$A$4955,$A346,ObservedSpeciesData!$D$2:$D$4955,$D346),"")</f>
        <v>75</v>
      </c>
      <c r="L346" s="26">
        <f>IF(ISNUMBER(AVERAGEIFS(ObservedSpeciesData!L$2:L$4955,ObservedSpeciesData!$A$2:$A$4955,$A346,ObservedSpeciesData!$D$2:$D$4955,$D346)),AVERAGEIFS(ObservedSpeciesData!L$2:L$4955,ObservedSpeciesData!$A$2:$A$4955,$A346,ObservedSpeciesData!$D$2:$D$4955,$D346),"")</f>
        <v>1720</v>
      </c>
      <c r="M346" s="23">
        <f>IF(ISNUMBER(AVERAGEIFS(ObservedSpeciesData!M$2:M$4955,ObservedSpeciesData!$A$2:$A$4955,$A346,ObservedSpeciesData!$D$2:$D$4955,$D346)),AVERAGEIFS(ObservedSpeciesData!M$2:M$4955,ObservedSpeciesData!$A$2:$A$4955,$A346,ObservedSpeciesData!$D$2:$D$4955,$D346),"")</f>
        <v>172</v>
      </c>
      <c r="N346" s="23" t="str">
        <f>IF(ISNUMBER(AVERAGEIFS(ObservedSpeciesData!N$2:N$4955,ObservedSpeciesData!$A$2:$A$4955,$A346,ObservedSpeciesData!$D$2:$D$4955,$D346)),AVERAGEIFS(ObservedSpeciesData!N$2:N$4955,ObservedSpeciesData!$A$2:$A$4955,$A346,ObservedSpeciesData!$D$2:$D$4955,$D346),"")</f>
        <v/>
      </c>
      <c r="O346" s="23" t="str">
        <f>IF(ISNUMBER(AVERAGEIFS(ObservedSpeciesData!O$2:O$4955,ObservedSpeciesData!$A$2:$A$4955,$A346,ObservedSpeciesData!$D$2:$D$4955,$D346)),AVERAGEIFS(ObservedSpeciesData!O$2:O$4955,ObservedSpeciesData!$A$2:$A$4955,$A346,ObservedSpeciesData!$D$2:$D$4955,$D346),"")</f>
        <v/>
      </c>
      <c r="P346" s="23" t="str">
        <f>IF(ISNUMBER(AVERAGEIFS(ObservedSpeciesData!P$2:P$4955,ObservedSpeciesData!$A$2:$A$4955,$A346,ObservedSpeciesData!$C$2:$C$4955,$C346,ObservedSpeciesData!$D$2:$D$4955,$D346)),AVERAGEIFS(ObservedSpeciesData!P$2:P$4955,ObservedSpeciesData!$A$2:$A$4955,$A346,ObservedSpeciesData!$C$2:$C$4955,$C346,ObservedSpeciesData!$D$2:$D$4955,$D346),"")</f>
        <v/>
      </c>
      <c r="Q346" s="23"/>
      <c r="R346" s="25" t="str">
        <f>IF(ISNUMBER(AVERAGEIFS(ObservedSpeciesData!R$2:R$4955,ObservedSpeciesData!$A$2:$A$4955,$A346,ObservedSpeciesData!$D$2:$D$4955,$D346)),AVERAGEIFS(ObservedSpeciesData!R$2:R$4955,ObservedSpeciesData!$A$2:$A$4955,$A346,ObservedSpeciesData!$D$2:$D$4955,$D346),"")</f>
        <v/>
      </c>
      <c r="S346" s="25" t="str">
        <f>IF(ISNUMBER(AVERAGEIFS(ObservedSpeciesData!S$2:S$4955,ObservedSpeciesData!$A$2:$A$4955,$A346,ObservedSpeciesData!$D$2:$D$4955,$D346)),AVERAGEIFS(ObservedSpeciesData!S$2:S$4955,ObservedSpeciesData!$A$2:$A$4955,$A346,ObservedSpeciesData!$D$2:$D$4955,$D346),"")</f>
        <v/>
      </c>
      <c r="T346" s="23" t="str">
        <f>IF(ISNUMBER(AVERAGEIFS(ObservedSpeciesData!T$2:T$4955,ObservedSpeciesData!$A$2:$A$4955,$A346,ObservedSpeciesData!$D$2:$D$4955,$D346)),AVERAGEIFS(ObservedSpeciesData!T$2:T$4955,ObservedSpeciesData!$A$2:$A$4955,$A346,ObservedSpeciesData!$D$2:$D$4955,$D346),"")</f>
        <v/>
      </c>
      <c r="U346" s="24" t="str">
        <f>IF(ISNUMBER(AVERAGEIFS(ObservedSpeciesData!U$2:U$4955,ObservedSpeciesData!$A$2:$A$4955,$A346,ObservedSpeciesData!$C$2:$C$4955,$C346,ObservedSpeciesData!$D$2:$D$4955,$D346)),AVERAGEIFS(ObservedSpeciesData!U$2:U$4955,ObservedSpeciesData!$A$2:$A$4955,$A346,ObservedSpeciesData!$C$2:$C$4955,$C346,ObservedSpeciesData!$D$2:$D$4955,$D346),"")</f>
        <v/>
      </c>
      <c r="V346" s="23" t="str">
        <f>IF(ISNUMBER(AVERAGEIFS(ObservedSpeciesData!V$2:V$4955,ObservedSpeciesData!$A$2:$A$4955,$A346,ObservedSpeciesData!$D$2:$D$4955,$D346)),AVERAGEIFS(ObservedSpeciesData!V$2:V$4955,ObservedSpeciesData!$A$2:$A$4955,$A346,ObservedSpeciesData!$D$2:$D$4955,$D346),"")</f>
        <v/>
      </c>
      <c r="W346" s="23" t="str">
        <f>IF(ISNUMBER(AVERAGEIFS(ObservedSpeciesData!W$2:W$4955,ObservedSpeciesData!$A$2:$A$4955,$A346,ObservedSpeciesData!$D$2:$D$4955,$D346)),AVERAGEIFS(ObservedSpeciesData!W$2:W$4955,ObservedSpeciesData!$A$2:$A$4955,$A346,ObservedSpeciesData!$D$2:$D$4955,$D346),"")</f>
        <v/>
      </c>
      <c r="X346" s="23" t="str">
        <f>IF(ISNUMBER(AVERAGEIFS(ObservedSpeciesData!X$2:X$4955,ObservedSpeciesData!$A$2:$A$4955,$A346,ObservedSpeciesData!$D$2:$D$4955,$D346)),AVERAGEIFS(ObservedSpeciesData!X$2:X$4955,ObservedSpeciesData!$A$2:$A$4955,$A346,ObservedSpeciesData!$D$2:$D$4955,$D346),"")</f>
        <v/>
      </c>
      <c r="Y346" s="23" t="str">
        <f>IF(ISNUMBER(AVERAGEIFS(ObservedSpeciesData!Y$2:Y$4955,ObservedSpeciesData!$A$2:$A$4955,$A346,ObservedSpeciesData!$D$2:$D$4955,$D346)),AVERAGEIFS(ObservedSpeciesData!Y$2:Y$4955,ObservedSpeciesData!$A$2:$A$4955,$A346,ObservedSpeciesData!$D$2:$D$4955,$D346),"")</f>
        <v/>
      </c>
      <c r="Z346" s="23" t="str">
        <f>IF(ISNUMBER(AVERAGEIFS(ObservedSpeciesData!Z$2:Z$4955,ObservedSpeciesData!$A$2:$A$4955,$A346,ObservedSpeciesData!$D$2:$D$4955,$D346)),AVERAGEIFS(ObservedSpeciesData!Z$2:Z$4955,ObservedSpeciesData!$A$2:$A$4955,$A346,ObservedSpeciesData!$D$2:$D$4955,$D346),"")</f>
        <v/>
      </c>
      <c r="AA346" s="23" t="str">
        <f>IF(ISNUMBER(AVERAGEIFS(ObservedSpeciesData!AA$2:AA$4955,ObservedSpeciesData!$A$2:$A$4955,$A346,ObservedSpeciesData!$D$2:$D$4955,$D346)),AVERAGEIFS(ObservedSpeciesData!AA$2:AA$4955,ObservedSpeciesData!$A$2:$A$4955,$A346,ObservedSpeciesData!$D$2:$D$4955,$D346),"")</f>
        <v/>
      </c>
      <c r="AB346" s="24" t="str">
        <f>IF(ISNUMBER(AVERAGEIFS(ObservedSpeciesData!AB$2:AB$4955,ObservedSpeciesData!$A$2:$A$4955,$A346,ObservedSpeciesData!$D$2:$D$4955,$D346)),AVERAGEIFS(ObservedSpeciesData!AB$2:AB$4955,ObservedSpeciesData!$A$2:$A$4955,$A346,ObservedSpeciesData!$D$2:$D$4955,$D346),"")</f>
        <v/>
      </c>
      <c r="AC346" s="24" t="str">
        <f>IF(ISNUMBER(AVERAGEIFS(ObservedSpeciesData!AC$2:AC$4955,ObservedSpeciesData!$A$2:$A$4955,$A346,ObservedSpeciesData!$D$2:$D$4955,$D346)),AVERAGEIFS(ObservedSpeciesData!AC$2:AC$4955,ObservedSpeciesData!$A$2:$A$4955,$A346,ObservedSpeciesData!$D$2:$D$4955,$D346),"")</f>
        <v/>
      </c>
      <c r="AD346" s="23" t="str">
        <f>IF(ISNUMBER(AVERAGEIFS(ObservedSpeciesData!AD$2:AD$4955,ObservedSpeciesData!$A$2:$A$4955,$A346,ObservedSpeciesData!$D$2:$D$4955,$D346)),AVERAGEIFS(ObservedSpeciesData!AD$2:AD$4955,ObservedSpeciesData!$A$2:$A$4955,$A346,ObservedSpeciesData!$D$2:$D$4955,$D346),"")</f>
        <v/>
      </c>
      <c r="AE346" s="24" t="str">
        <f>IF(ISNUMBER(AVERAGEIFS(ObservedSpeciesData!AE$2:AE$4955,ObservedSpeciesData!$A$2:$A$4955,$A346,ObservedSpeciesData!$D$2:$D$4955,$D346)),AVERAGEIFS(ObservedSpeciesData!AE$2:AE$4955,ObservedSpeciesData!$A$2:$A$4955,$A346,ObservedSpeciesData!$D$2:$D$4955,$D346),"")</f>
        <v/>
      </c>
      <c r="AF346" s="23"/>
      <c r="AG346" s="24"/>
      <c r="AH346" s="23" t="str">
        <f>IF(ISNUMBER(AVERAGEIFS(ObservedSpeciesData!AH$2:AH$4955,ObservedSpeciesData!$A$2:$A$4955,$A346,ObservedSpeciesData!$D$2:$D$4955,$D346)),AVERAGEIFS(ObservedSpeciesData!AH$2:AH$4955,ObservedSpeciesData!$A$2:$A$4955,$A346,ObservedSpeciesData!$D$2:$D$4955,$D346),"")</f>
        <v/>
      </c>
      <c r="AI346" s="23" t="str">
        <f>IF(ISNUMBER(AVERAGEIFS(ObservedSpeciesData!AI$2:AI$4955,ObservedSpeciesData!$A$2:$A$4955,$A346,ObservedSpeciesData!$C$2:$C$4955,$C346,ObservedSpeciesData!$D$2:$D$4955,$D346)),AVERAGEIFS(ObservedSpeciesData!AI$2:AI$4955,ObservedSpeciesData!$A$2:$A$4955,$A346,ObservedSpeciesData!$C$2:$C$4955,$C346,ObservedSpeciesData!$D$2:$D$4955,$D346),"")</f>
        <v/>
      </c>
      <c r="AJ346" s="2">
        <f>COUNTIFS(ObservedSpeciesData!$A$2:$A$828,$A346,ObservedSpeciesData!$D$2:$D$828,$D346)</f>
        <v>0</v>
      </c>
      <c r="AK346" s="2">
        <f t="shared" si="5"/>
        <v>1</v>
      </c>
    </row>
    <row r="347" spans="1:37" x14ac:dyDescent="0.25">
      <c r="A347" s="14" t="s">
        <v>109</v>
      </c>
      <c r="B347" t="s">
        <v>80</v>
      </c>
      <c r="C347" t="s">
        <v>106</v>
      </c>
      <c r="D347" s="13">
        <v>42334</v>
      </c>
      <c r="E347">
        <v>1</v>
      </c>
      <c r="F347">
        <v>200</v>
      </c>
      <c r="G347" s="2" t="s">
        <v>87</v>
      </c>
      <c r="H347" s="2" t="s">
        <v>11</v>
      </c>
      <c r="I347">
        <v>8</v>
      </c>
      <c r="J347" s="2" t="s">
        <v>88</v>
      </c>
      <c r="K347" s="2">
        <f>IF(ISNUMBER(AVERAGEIFS(ObservedSpeciesData!K$2:K$4955,ObservedSpeciesData!$A$2:$A$4955,$A347,ObservedSpeciesData!$D$2:$D$4955,$D347)),AVERAGEIFS(ObservedSpeciesData!K$2:K$4955,ObservedSpeciesData!$A$2:$A$4955,$A347,ObservedSpeciesData!$D$2:$D$4955,$D347),"")</f>
        <v>150</v>
      </c>
      <c r="L347" s="26">
        <f>IF(ISNUMBER(AVERAGEIFS(ObservedSpeciesData!L$2:L$4955,ObservedSpeciesData!$A$2:$A$4955,$A347,ObservedSpeciesData!$D$2:$D$4955,$D347)),AVERAGEIFS(ObservedSpeciesData!L$2:L$4955,ObservedSpeciesData!$A$2:$A$4955,$A347,ObservedSpeciesData!$D$2:$D$4955,$D347),"")</f>
        <v>1720</v>
      </c>
      <c r="M347" s="23">
        <f>IF(ISNUMBER(AVERAGEIFS(ObservedSpeciesData!M$2:M$4955,ObservedSpeciesData!$A$2:$A$4955,$A347,ObservedSpeciesData!$D$2:$D$4955,$D347)),AVERAGEIFS(ObservedSpeciesData!M$2:M$4955,ObservedSpeciesData!$A$2:$A$4955,$A347,ObservedSpeciesData!$D$2:$D$4955,$D347),"")</f>
        <v>172</v>
      </c>
      <c r="N347" s="23" t="str">
        <f>IF(ISNUMBER(AVERAGEIFS(ObservedSpeciesData!N$2:N$4955,ObservedSpeciesData!$A$2:$A$4955,$A347,ObservedSpeciesData!$D$2:$D$4955,$D347)),AVERAGEIFS(ObservedSpeciesData!N$2:N$4955,ObservedSpeciesData!$A$2:$A$4955,$A347,ObservedSpeciesData!$D$2:$D$4955,$D347),"")</f>
        <v/>
      </c>
      <c r="O347" s="23" t="str">
        <f>IF(ISNUMBER(AVERAGEIFS(ObservedSpeciesData!O$2:O$4955,ObservedSpeciesData!$A$2:$A$4955,$A347,ObservedSpeciesData!$D$2:$D$4955,$D347)),AVERAGEIFS(ObservedSpeciesData!O$2:O$4955,ObservedSpeciesData!$A$2:$A$4955,$A347,ObservedSpeciesData!$D$2:$D$4955,$D347),"")</f>
        <v/>
      </c>
      <c r="P347" s="23" t="str">
        <f>IF(ISNUMBER(AVERAGEIFS(ObservedSpeciesData!P$2:P$4955,ObservedSpeciesData!$A$2:$A$4955,$A347,ObservedSpeciesData!$C$2:$C$4955,$C347,ObservedSpeciesData!$D$2:$D$4955,$D347)),AVERAGEIFS(ObservedSpeciesData!P$2:P$4955,ObservedSpeciesData!$A$2:$A$4955,$A347,ObservedSpeciesData!$C$2:$C$4955,$C347,ObservedSpeciesData!$D$2:$D$4955,$D347),"")</f>
        <v/>
      </c>
      <c r="Q347" s="23"/>
      <c r="R347" s="25" t="str">
        <f>IF(ISNUMBER(AVERAGEIFS(ObservedSpeciesData!R$2:R$4955,ObservedSpeciesData!$A$2:$A$4955,$A347,ObservedSpeciesData!$D$2:$D$4955,$D347)),AVERAGEIFS(ObservedSpeciesData!R$2:R$4955,ObservedSpeciesData!$A$2:$A$4955,$A347,ObservedSpeciesData!$D$2:$D$4955,$D347),"")</f>
        <v/>
      </c>
      <c r="S347" s="25" t="str">
        <f>IF(ISNUMBER(AVERAGEIFS(ObservedSpeciesData!S$2:S$4955,ObservedSpeciesData!$A$2:$A$4955,$A347,ObservedSpeciesData!$D$2:$D$4955,$D347)),AVERAGEIFS(ObservedSpeciesData!S$2:S$4955,ObservedSpeciesData!$A$2:$A$4955,$A347,ObservedSpeciesData!$D$2:$D$4955,$D347),"")</f>
        <v/>
      </c>
      <c r="T347" s="23" t="str">
        <f>IF(ISNUMBER(AVERAGEIFS(ObservedSpeciesData!T$2:T$4955,ObservedSpeciesData!$A$2:$A$4955,$A347,ObservedSpeciesData!$D$2:$D$4955,$D347)),AVERAGEIFS(ObservedSpeciesData!T$2:T$4955,ObservedSpeciesData!$A$2:$A$4955,$A347,ObservedSpeciesData!$D$2:$D$4955,$D347),"")</f>
        <v/>
      </c>
      <c r="U347" s="24" t="str">
        <f>IF(ISNUMBER(AVERAGEIFS(ObservedSpeciesData!U$2:U$4955,ObservedSpeciesData!$A$2:$A$4955,$A347,ObservedSpeciesData!$C$2:$C$4955,$C347,ObservedSpeciesData!$D$2:$D$4955,$D347)),AVERAGEIFS(ObservedSpeciesData!U$2:U$4955,ObservedSpeciesData!$A$2:$A$4955,$A347,ObservedSpeciesData!$C$2:$C$4955,$C347,ObservedSpeciesData!$D$2:$D$4955,$D347),"")</f>
        <v/>
      </c>
      <c r="V347" s="23" t="str">
        <f>IF(ISNUMBER(AVERAGEIFS(ObservedSpeciesData!V$2:V$4955,ObservedSpeciesData!$A$2:$A$4955,$A347,ObservedSpeciesData!$D$2:$D$4955,$D347)),AVERAGEIFS(ObservedSpeciesData!V$2:V$4955,ObservedSpeciesData!$A$2:$A$4955,$A347,ObservedSpeciesData!$D$2:$D$4955,$D347),"")</f>
        <v/>
      </c>
      <c r="W347" s="23" t="str">
        <f>IF(ISNUMBER(AVERAGEIFS(ObservedSpeciesData!W$2:W$4955,ObservedSpeciesData!$A$2:$A$4955,$A347,ObservedSpeciesData!$D$2:$D$4955,$D347)),AVERAGEIFS(ObservedSpeciesData!W$2:W$4955,ObservedSpeciesData!$A$2:$A$4955,$A347,ObservedSpeciesData!$D$2:$D$4955,$D347),"")</f>
        <v/>
      </c>
      <c r="X347" s="23" t="str">
        <f>IF(ISNUMBER(AVERAGEIFS(ObservedSpeciesData!X$2:X$4955,ObservedSpeciesData!$A$2:$A$4955,$A347,ObservedSpeciesData!$D$2:$D$4955,$D347)),AVERAGEIFS(ObservedSpeciesData!X$2:X$4955,ObservedSpeciesData!$A$2:$A$4955,$A347,ObservedSpeciesData!$D$2:$D$4955,$D347),"")</f>
        <v/>
      </c>
      <c r="Y347" s="23" t="str">
        <f>IF(ISNUMBER(AVERAGEIFS(ObservedSpeciesData!Y$2:Y$4955,ObservedSpeciesData!$A$2:$A$4955,$A347,ObservedSpeciesData!$D$2:$D$4955,$D347)),AVERAGEIFS(ObservedSpeciesData!Y$2:Y$4955,ObservedSpeciesData!$A$2:$A$4955,$A347,ObservedSpeciesData!$D$2:$D$4955,$D347),"")</f>
        <v/>
      </c>
      <c r="Z347" s="23" t="str">
        <f>IF(ISNUMBER(AVERAGEIFS(ObservedSpeciesData!Z$2:Z$4955,ObservedSpeciesData!$A$2:$A$4955,$A347,ObservedSpeciesData!$D$2:$D$4955,$D347)),AVERAGEIFS(ObservedSpeciesData!Z$2:Z$4955,ObservedSpeciesData!$A$2:$A$4955,$A347,ObservedSpeciesData!$D$2:$D$4955,$D347),"")</f>
        <v/>
      </c>
      <c r="AA347" s="23" t="str">
        <f>IF(ISNUMBER(AVERAGEIFS(ObservedSpeciesData!AA$2:AA$4955,ObservedSpeciesData!$A$2:$A$4955,$A347,ObservedSpeciesData!$D$2:$D$4955,$D347)),AVERAGEIFS(ObservedSpeciesData!AA$2:AA$4955,ObservedSpeciesData!$A$2:$A$4955,$A347,ObservedSpeciesData!$D$2:$D$4955,$D347),"")</f>
        <v/>
      </c>
      <c r="AB347" s="24" t="str">
        <f>IF(ISNUMBER(AVERAGEIFS(ObservedSpeciesData!AB$2:AB$4955,ObservedSpeciesData!$A$2:$A$4955,$A347,ObservedSpeciesData!$D$2:$D$4955,$D347)),AVERAGEIFS(ObservedSpeciesData!AB$2:AB$4955,ObservedSpeciesData!$A$2:$A$4955,$A347,ObservedSpeciesData!$D$2:$D$4955,$D347),"")</f>
        <v/>
      </c>
      <c r="AC347" s="24" t="str">
        <f>IF(ISNUMBER(AVERAGEIFS(ObservedSpeciesData!AC$2:AC$4955,ObservedSpeciesData!$A$2:$A$4955,$A347,ObservedSpeciesData!$D$2:$D$4955,$D347)),AVERAGEIFS(ObservedSpeciesData!AC$2:AC$4955,ObservedSpeciesData!$A$2:$A$4955,$A347,ObservedSpeciesData!$D$2:$D$4955,$D347),"")</f>
        <v/>
      </c>
      <c r="AD347" s="23" t="str">
        <f>IF(ISNUMBER(AVERAGEIFS(ObservedSpeciesData!AD$2:AD$4955,ObservedSpeciesData!$A$2:$A$4955,$A347,ObservedSpeciesData!$D$2:$D$4955,$D347)),AVERAGEIFS(ObservedSpeciesData!AD$2:AD$4955,ObservedSpeciesData!$A$2:$A$4955,$A347,ObservedSpeciesData!$D$2:$D$4955,$D347),"")</f>
        <v/>
      </c>
      <c r="AE347" s="24" t="str">
        <f>IF(ISNUMBER(AVERAGEIFS(ObservedSpeciesData!AE$2:AE$4955,ObservedSpeciesData!$A$2:$A$4955,$A347,ObservedSpeciesData!$D$2:$D$4955,$D347)),AVERAGEIFS(ObservedSpeciesData!AE$2:AE$4955,ObservedSpeciesData!$A$2:$A$4955,$A347,ObservedSpeciesData!$D$2:$D$4955,$D347),"")</f>
        <v/>
      </c>
      <c r="AF347" s="23"/>
      <c r="AG347" s="24"/>
      <c r="AH347" s="23" t="str">
        <f>IF(ISNUMBER(AVERAGEIFS(ObservedSpeciesData!AH$2:AH$4955,ObservedSpeciesData!$A$2:$A$4955,$A347,ObservedSpeciesData!$D$2:$D$4955,$D347)),AVERAGEIFS(ObservedSpeciesData!AH$2:AH$4955,ObservedSpeciesData!$A$2:$A$4955,$A347,ObservedSpeciesData!$D$2:$D$4955,$D347),"")</f>
        <v/>
      </c>
      <c r="AI347" s="23" t="str">
        <f>IF(ISNUMBER(AVERAGEIFS(ObservedSpeciesData!AI$2:AI$4955,ObservedSpeciesData!$A$2:$A$4955,$A347,ObservedSpeciesData!$C$2:$C$4955,$C347,ObservedSpeciesData!$D$2:$D$4955,$D347)),AVERAGEIFS(ObservedSpeciesData!AI$2:AI$4955,ObservedSpeciesData!$A$2:$A$4955,$A347,ObservedSpeciesData!$C$2:$C$4955,$C347,ObservedSpeciesData!$D$2:$D$4955,$D347),"")</f>
        <v/>
      </c>
      <c r="AJ347" s="2">
        <f>COUNTIFS(ObservedSpeciesData!$A$2:$A$828,$A347,ObservedSpeciesData!$D$2:$D$828,$D347)</f>
        <v>0</v>
      </c>
      <c r="AK347" s="2">
        <f t="shared" si="5"/>
        <v>1</v>
      </c>
    </row>
    <row r="348" spans="1:37" x14ac:dyDescent="0.25">
      <c r="A348" s="14" t="s">
        <v>108</v>
      </c>
      <c r="B348" t="s">
        <v>80</v>
      </c>
      <c r="C348" t="s">
        <v>106</v>
      </c>
      <c r="D348" s="13">
        <v>42334</v>
      </c>
      <c r="E348">
        <v>1</v>
      </c>
      <c r="F348">
        <v>350</v>
      </c>
      <c r="G348" s="2" t="s">
        <v>87</v>
      </c>
      <c r="H348" s="2" t="s">
        <v>11</v>
      </c>
      <c r="I348">
        <v>8</v>
      </c>
      <c r="J348" s="2" t="s">
        <v>88</v>
      </c>
      <c r="K348" s="2">
        <f>IF(ISNUMBER(AVERAGEIFS(ObservedSpeciesData!K$2:K$4955,ObservedSpeciesData!$A$2:$A$4955,$A348,ObservedSpeciesData!$D$2:$D$4955,$D348)),AVERAGEIFS(ObservedSpeciesData!K$2:K$4955,ObservedSpeciesData!$A$2:$A$4955,$A348,ObservedSpeciesData!$D$2:$D$4955,$D348),"")</f>
        <v>262.5</v>
      </c>
      <c r="L348" s="26">
        <f>IF(ISNUMBER(AVERAGEIFS(ObservedSpeciesData!L$2:L$4955,ObservedSpeciesData!$A$2:$A$4955,$A348,ObservedSpeciesData!$D$2:$D$4955,$D348)),AVERAGEIFS(ObservedSpeciesData!L$2:L$4955,ObservedSpeciesData!$A$2:$A$4955,$A348,ObservedSpeciesData!$D$2:$D$4955,$D348),"")</f>
        <v>1800</v>
      </c>
      <c r="M348" s="23">
        <f>IF(ISNUMBER(AVERAGEIFS(ObservedSpeciesData!M$2:M$4955,ObservedSpeciesData!$A$2:$A$4955,$A348,ObservedSpeciesData!$D$2:$D$4955,$D348)),AVERAGEIFS(ObservedSpeciesData!M$2:M$4955,ObservedSpeciesData!$A$2:$A$4955,$A348,ObservedSpeciesData!$D$2:$D$4955,$D348),"")</f>
        <v>180</v>
      </c>
      <c r="N348" s="23" t="str">
        <f>IF(ISNUMBER(AVERAGEIFS(ObservedSpeciesData!N$2:N$4955,ObservedSpeciesData!$A$2:$A$4955,$A348,ObservedSpeciesData!$D$2:$D$4955,$D348)),AVERAGEIFS(ObservedSpeciesData!N$2:N$4955,ObservedSpeciesData!$A$2:$A$4955,$A348,ObservedSpeciesData!$D$2:$D$4955,$D348),"")</f>
        <v/>
      </c>
      <c r="O348" s="23" t="str">
        <f>IF(ISNUMBER(AVERAGEIFS(ObservedSpeciesData!O$2:O$4955,ObservedSpeciesData!$A$2:$A$4955,$A348,ObservedSpeciesData!$D$2:$D$4955,$D348)),AVERAGEIFS(ObservedSpeciesData!O$2:O$4955,ObservedSpeciesData!$A$2:$A$4955,$A348,ObservedSpeciesData!$D$2:$D$4955,$D348),"")</f>
        <v/>
      </c>
      <c r="P348" s="23" t="str">
        <f>IF(ISNUMBER(AVERAGEIFS(ObservedSpeciesData!P$2:P$4955,ObservedSpeciesData!$A$2:$A$4955,$A348,ObservedSpeciesData!$C$2:$C$4955,$C348,ObservedSpeciesData!$D$2:$D$4955,$D348)),AVERAGEIFS(ObservedSpeciesData!P$2:P$4955,ObservedSpeciesData!$A$2:$A$4955,$A348,ObservedSpeciesData!$C$2:$C$4955,$C348,ObservedSpeciesData!$D$2:$D$4955,$D348),"")</f>
        <v/>
      </c>
      <c r="Q348" s="23"/>
      <c r="R348" s="25" t="str">
        <f>IF(ISNUMBER(AVERAGEIFS(ObservedSpeciesData!R$2:R$4955,ObservedSpeciesData!$A$2:$A$4955,$A348,ObservedSpeciesData!$D$2:$D$4955,$D348)),AVERAGEIFS(ObservedSpeciesData!R$2:R$4955,ObservedSpeciesData!$A$2:$A$4955,$A348,ObservedSpeciesData!$D$2:$D$4955,$D348),"")</f>
        <v/>
      </c>
      <c r="S348" s="25" t="str">
        <f>IF(ISNUMBER(AVERAGEIFS(ObservedSpeciesData!S$2:S$4955,ObservedSpeciesData!$A$2:$A$4955,$A348,ObservedSpeciesData!$D$2:$D$4955,$D348)),AVERAGEIFS(ObservedSpeciesData!S$2:S$4955,ObservedSpeciesData!$A$2:$A$4955,$A348,ObservedSpeciesData!$D$2:$D$4955,$D348),"")</f>
        <v/>
      </c>
      <c r="T348" s="23" t="str">
        <f>IF(ISNUMBER(AVERAGEIFS(ObservedSpeciesData!T$2:T$4955,ObservedSpeciesData!$A$2:$A$4955,$A348,ObservedSpeciesData!$D$2:$D$4955,$D348)),AVERAGEIFS(ObservedSpeciesData!T$2:T$4955,ObservedSpeciesData!$A$2:$A$4955,$A348,ObservedSpeciesData!$D$2:$D$4955,$D348),"")</f>
        <v/>
      </c>
      <c r="U348" s="24" t="str">
        <f>IF(ISNUMBER(AVERAGEIFS(ObservedSpeciesData!U$2:U$4955,ObservedSpeciesData!$A$2:$A$4955,$A348,ObservedSpeciesData!$C$2:$C$4955,$C348,ObservedSpeciesData!$D$2:$D$4955,$D348)),AVERAGEIFS(ObservedSpeciesData!U$2:U$4955,ObservedSpeciesData!$A$2:$A$4955,$A348,ObservedSpeciesData!$C$2:$C$4955,$C348,ObservedSpeciesData!$D$2:$D$4955,$D348),"")</f>
        <v/>
      </c>
      <c r="V348" s="23" t="str">
        <f>IF(ISNUMBER(AVERAGEIFS(ObservedSpeciesData!V$2:V$4955,ObservedSpeciesData!$A$2:$A$4955,$A348,ObservedSpeciesData!$D$2:$D$4955,$D348)),AVERAGEIFS(ObservedSpeciesData!V$2:V$4955,ObservedSpeciesData!$A$2:$A$4955,$A348,ObservedSpeciesData!$D$2:$D$4955,$D348),"")</f>
        <v/>
      </c>
      <c r="W348" s="23" t="str">
        <f>IF(ISNUMBER(AVERAGEIFS(ObservedSpeciesData!W$2:W$4955,ObservedSpeciesData!$A$2:$A$4955,$A348,ObservedSpeciesData!$D$2:$D$4955,$D348)),AVERAGEIFS(ObservedSpeciesData!W$2:W$4955,ObservedSpeciesData!$A$2:$A$4955,$A348,ObservedSpeciesData!$D$2:$D$4955,$D348),"")</f>
        <v/>
      </c>
      <c r="X348" s="23" t="str">
        <f>IF(ISNUMBER(AVERAGEIFS(ObservedSpeciesData!X$2:X$4955,ObservedSpeciesData!$A$2:$A$4955,$A348,ObservedSpeciesData!$D$2:$D$4955,$D348)),AVERAGEIFS(ObservedSpeciesData!X$2:X$4955,ObservedSpeciesData!$A$2:$A$4955,$A348,ObservedSpeciesData!$D$2:$D$4955,$D348),"")</f>
        <v/>
      </c>
      <c r="Y348" s="23" t="str">
        <f>IF(ISNUMBER(AVERAGEIFS(ObservedSpeciesData!Y$2:Y$4955,ObservedSpeciesData!$A$2:$A$4955,$A348,ObservedSpeciesData!$D$2:$D$4955,$D348)),AVERAGEIFS(ObservedSpeciesData!Y$2:Y$4955,ObservedSpeciesData!$A$2:$A$4955,$A348,ObservedSpeciesData!$D$2:$D$4955,$D348),"")</f>
        <v/>
      </c>
      <c r="Z348" s="23" t="str">
        <f>IF(ISNUMBER(AVERAGEIFS(ObservedSpeciesData!Z$2:Z$4955,ObservedSpeciesData!$A$2:$A$4955,$A348,ObservedSpeciesData!$D$2:$D$4955,$D348)),AVERAGEIFS(ObservedSpeciesData!Z$2:Z$4955,ObservedSpeciesData!$A$2:$A$4955,$A348,ObservedSpeciesData!$D$2:$D$4955,$D348),"")</f>
        <v/>
      </c>
      <c r="AA348" s="23" t="str">
        <f>IF(ISNUMBER(AVERAGEIFS(ObservedSpeciesData!AA$2:AA$4955,ObservedSpeciesData!$A$2:$A$4955,$A348,ObservedSpeciesData!$D$2:$D$4955,$D348)),AVERAGEIFS(ObservedSpeciesData!AA$2:AA$4955,ObservedSpeciesData!$A$2:$A$4955,$A348,ObservedSpeciesData!$D$2:$D$4955,$D348),"")</f>
        <v/>
      </c>
      <c r="AB348" s="24" t="str">
        <f>IF(ISNUMBER(AVERAGEIFS(ObservedSpeciesData!AB$2:AB$4955,ObservedSpeciesData!$A$2:$A$4955,$A348,ObservedSpeciesData!$D$2:$D$4955,$D348)),AVERAGEIFS(ObservedSpeciesData!AB$2:AB$4955,ObservedSpeciesData!$A$2:$A$4955,$A348,ObservedSpeciesData!$D$2:$D$4955,$D348),"")</f>
        <v/>
      </c>
      <c r="AC348" s="24" t="str">
        <f>IF(ISNUMBER(AVERAGEIFS(ObservedSpeciesData!AC$2:AC$4955,ObservedSpeciesData!$A$2:$A$4955,$A348,ObservedSpeciesData!$D$2:$D$4955,$D348)),AVERAGEIFS(ObservedSpeciesData!AC$2:AC$4955,ObservedSpeciesData!$A$2:$A$4955,$A348,ObservedSpeciesData!$D$2:$D$4955,$D348),"")</f>
        <v/>
      </c>
      <c r="AD348" s="23" t="str">
        <f>IF(ISNUMBER(AVERAGEIFS(ObservedSpeciesData!AD$2:AD$4955,ObservedSpeciesData!$A$2:$A$4955,$A348,ObservedSpeciesData!$D$2:$D$4955,$D348)),AVERAGEIFS(ObservedSpeciesData!AD$2:AD$4955,ObservedSpeciesData!$A$2:$A$4955,$A348,ObservedSpeciesData!$D$2:$D$4955,$D348),"")</f>
        <v/>
      </c>
      <c r="AE348" s="24" t="str">
        <f>IF(ISNUMBER(AVERAGEIFS(ObservedSpeciesData!AE$2:AE$4955,ObservedSpeciesData!$A$2:$A$4955,$A348,ObservedSpeciesData!$D$2:$D$4955,$D348)),AVERAGEIFS(ObservedSpeciesData!AE$2:AE$4955,ObservedSpeciesData!$A$2:$A$4955,$A348,ObservedSpeciesData!$D$2:$D$4955,$D348),"")</f>
        <v/>
      </c>
      <c r="AF348" s="23"/>
      <c r="AG348" s="24"/>
      <c r="AH348" s="23" t="str">
        <f>IF(ISNUMBER(AVERAGEIFS(ObservedSpeciesData!AH$2:AH$4955,ObservedSpeciesData!$A$2:$A$4955,$A348,ObservedSpeciesData!$D$2:$D$4955,$D348)),AVERAGEIFS(ObservedSpeciesData!AH$2:AH$4955,ObservedSpeciesData!$A$2:$A$4955,$A348,ObservedSpeciesData!$D$2:$D$4955,$D348),"")</f>
        <v/>
      </c>
      <c r="AI348" s="23" t="str">
        <f>IF(ISNUMBER(AVERAGEIFS(ObservedSpeciesData!AI$2:AI$4955,ObservedSpeciesData!$A$2:$A$4955,$A348,ObservedSpeciesData!$C$2:$C$4955,$C348,ObservedSpeciesData!$D$2:$D$4955,$D348)),AVERAGEIFS(ObservedSpeciesData!AI$2:AI$4955,ObservedSpeciesData!$A$2:$A$4955,$A348,ObservedSpeciesData!$C$2:$C$4955,$C348,ObservedSpeciesData!$D$2:$D$4955,$D348),"")</f>
        <v/>
      </c>
      <c r="AJ348" s="2">
        <f>COUNTIFS(ObservedSpeciesData!$A$2:$A$828,$A348,ObservedSpeciesData!$D$2:$D$828,$D348)</f>
        <v>0</v>
      </c>
      <c r="AK348" s="2">
        <f t="shared" si="5"/>
        <v>1</v>
      </c>
    </row>
    <row r="349" spans="1:37" x14ac:dyDescent="0.25">
      <c r="A349" s="14" t="s">
        <v>107</v>
      </c>
      <c r="B349" t="s">
        <v>80</v>
      </c>
      <c r="C349" t="s">
        <v>106</v>
      </c>
      <c r="D349" s="13">
        <v>42334</v>
      </c>
      <c r="E349">
        <v>1</v>
      </c>
      <c r="F349">
        <v>500</v>
      </c>
      <c r="G349" s="2" t="s">
        <v>87</v>
      </c>
      <c r="H349" s="2" t="s">
        <v>11</v>
      </c>
      <c r="I349">
        <v>8</v>
      </c>
      <c r="J349" s="2" t="s">
        <v>88</v>
      </c>
      <c r="K349" s="2">
        <f>IF(ISNUMBER(AVERAGEIFS(ObservedSpeciesData!K$2:K$4955,ObservedSpeciesData!$A$2:$A$4955,$A349,ObservedSpeciesData!$D$2:$D$4955,$D349)),AVERAGEIFS(ObservedSpeciesData!K$2:K$4955,ObservedSpeciesData!$A$2:$A$4955,$A349,ObservedSpeciesData!$D$2:$D$4955,$D349),"")</f>
        <v>375</v>
      </c>
      <c r="L349" s="26">
        <f>IF(ISNUMBER(AVERAGEIFS(ObservedSpeciesData!L$2:L$4955,ObservedSpeciesData!$A$2:$A$4955,$A349,ObservedSpeciesData!$D$2:$D$4955,$D349)),AVERAGEIFS(ObservedSpeciesData!L$2:L$4955,ObservedSpeciesData!$A$2:$A$4955,$A349,ObservedSpeciesData!$D$2:$D$4955,$D349),"")</f>
        <v>1720</v>
      </c>
      <c r="M349" s="23">
        <f>IF(ISNUMBER(AVERAGEIFS(ObservedSpeciesData!M$2:M$4955,ObservedSpeciesData!$A$2:$A$4955,$A349,ObservedSpeciesData!$D$2:$D$4955,$D349)),AVERAGEIFS(ObservedSpeciesData!M$2:M$4955,ObservedSpeciesData!$A$2:$A$4955,$A349,ObservedSpeciesData!$D$2:$D$4955,$D349),"")</f>
        <v>172</v>
      </c>
      <c r="N349" s="23" t="str">
        <f>IF(ISNUMBER(AVERAGEIFS(ObservedSpeciesData!N$2:N$4955,ObservedSpeciesData!$A$2:$A$4955,$A349,ObservedSpeciesData!$D$2:$D$4955,$D349)),AVERAGEIFS(ObservedSpeciesData!N$2:N$4955,ObservedSpeciesData!$A$2:$A$4955,$A349,ObservedSpeciesData!$D$2:$D$4955,$D349),"")</f>
        <v/>
      </c>
      <c r="O349" s="23" t="str">
        <f>IF(ISNUMBER(AVERAGEIFS(ObservedSpeciesData!O$2:O$4955,ObservedSpeciesData!$A$2:$A$4955,$A349,ObservedSpeciesData!$D$2:$D$4955,$D349)),AVERAGEIFS(ObservedSpeciesData!O$2:O$4955,ObservedSpeciesData!$A$2:$A$4955,$A349,ObservedSpeciesData!$D$2:$D$4955,$D349),"")</f>
        <v/>
      </c>
      <c r="P349" s="23" t="str">
        <f>IF(ISNUMBER(AVERAGEIFS(ObservedSpeciesData!P$2:P$4955,ObservedSpeciesData!$A$2:$A$4955,$A349,ObservedSpeciesData!$C$2:$C$4955,$C349,ObservedSpeciesData!$D$2:$D$4955,$D349)),AVERAGEIFS(ObservedSpeciesData!P$2:P$4955,ObservedSpeciesData!$A$2:$A$4955,$A349,ObservedSpeciesData!$C$2:$C$4955,$C349,ObservedSpeciesData!$D$2:$D$4955,$D349),"")</f>
        <v/>
      </c>
      <c r="Q349" s="23"/>
      <c r="R349" s="25" t="str">
        <f>IF(ISNUMBER(AVERAGEIFS(ObservedSpeciesData!R$2:R$4955,ObservedSpeciesData!$A$2:$A$4955,$A349,ObservedSpeciesData!$D$2:$D$4955,$D349)),AVERAGEIFS(ObservedSpeciesData!R$2:R$4955,ObservedSpeciesData!$A$2:$A$4955,$A349,ObservedSpeciesData!$D$2:$D$4955,$D349),"")</f>
        <v/>
      </c>
      <c r="S349" s="25" t="str">
        <f>IF(ISNUMBER(AVERAGEIFS(ObservedSpeciesData!S$2:S$4955,ObservedSpeciesData!$A$2:$A$4955,$A349,ObservedSpeciesData!$D$2:$D$4955,$D349)),AVERAGEIFS(ObservedSpeciesData!S$2:S$4955,ObservedSpeciesData!$A$2:$A$4955,$A349,ObservedSpeciesData!$D$2:$D$4955,$D349),"")</f>
        <v/>
      </c>
      <c r="T349" s="23" t="str">
        <f>IF(ISNUMBER(AVERAGEIFS(ObservedSpeciesData!T$2:T$4955,ObservedSpeciesData!$A$2:$A$4955,$A349,ObservedSpeciesData!$D$2:$D$4955,$D349)),AVERAGEIFS(ObservedSpeciesData!T$2:T$4955,ObservedSpeciesData!$A$2:$A$4955,$A349,ObservedSpeciesData!$D$2:$D$4955,$D349),"")</f>
        <v/>
      </c>
      <c r="U349" s="24" t="str">
        <f>IF(ISNUMBER(AVERAGEIFS(ObservedSpeciesData!U$2:U$4955,ObservedSpeciesData!$A$2:$A$4955,$A349,ObservedSpeciesData!$C$2:$C$4955,$C349,ObservedSpeciesData!$D$2:$D$4955,$D349)),AVERAGEIFS(ObservedSpeciesData!U$2:U$4955,ObservedSpeciesData!$A$2:$A$4955,$A349,ObservedSpeciesData!$C$2:$C$4955,$C349,ObservedSpeciesData!$D$2:$D$4955,$D349),"")</f>
        <v/>
      </c>
      <c r="V349" s="23" t="str">
        <f>IF(ISNUMBER(AVERAGEIFS(ObservedSpeciesData!V$2:V$4955,ObservedSpeciesData!$A$2:$A$4955,$A349,ObservedSpeciesData!$D$2:$D$4955,$D349)),AVERAGEIFS(ObservedSpeciesData!V$2:V$4955,ObservedSpeciesData!$A$2:$A$4955,$A349,ObservedSpeciesData!$D$2:$D$4955,$D349),"")</f>
        <v/>
      </c>
      <c r="W349" s="23" t="str">
        <f>IF(ISNUMBER(AVERAGEIFS(ObservedSpeciesData!W$2:W$4955,ObservedSpeciesData!$A$2:$A$4955,$A349,ObservedSpeciesData!$D$2:$D$4955,$D349)),AVERAGEIFS(ObservedSpeciesData!W$2:W$4955,ObservedSpeciesData!$A$2:$A$4955,$A349,ObservedSpeciesData!$D$2:$D$4955,$D349),"")</f>
        <v/>
      </c>
      <c r="X349" s="23" t="str">
        <f>IF(ISNUMBER(AVERAGEIFS(ObservedSpeciesData!X$2:X$4955,ObservedSpeciesData!$A$2:$A$4955,$A349,ObservedSpeciesData!$D$2:$D$4955,$D349)),AVERAGEIFS(ObservedSpeciesData!X$2:X$4955,ObservedSpeciesData!$A$2:$A$4955,$A349,ObservedSpeciesData!$D$2:$D$4955,$D349),"")</f>
        <v/>
      </c>
      <c r="Y349" s="23" t="str">
        <f>IF(ISNUMBER(AVERAGEIFS(ObservedSpeciesData!Y$2:Y$4955,ObservedSpeciesData!$A$2:$A$4955,$A349,ObservedSpeciesData!$D$2:$D$4955,$D349)),AVERAGEIFS(ObservedSpeciesData!Y$2:Y$4955,ObservedSpeciesData!$A$2:$A$4955,$A349,ObservedSpeciesData!$D$2:$D$4955,$D349),"")</f>
        <v/>
      </c>
      <c r="Z349" s="23" t="str">
        <f>IF(ISNUMBER(AVERAGEIFS(ObservedSpeciesData!Z$2:Z$4955,ObservedSpeciesData!$A$2:$A$4955,$A349,ObservedSpeciesData!$D$2:$D$4955,$D349)),AVERAGEIFS(ObservedSpeciesData!Z$2:Z$4955,ObservedSpeciesData!$A$2:$A$4955,$A349,ObservedSpeciesData!$D$2:$D$4955,$D349),"")</f>
        <v/>
      </c>
      <c r="AA349" s="23" t="str">
        <f>IF(ISNUMBER(AVERAGEIFS(ObservedSpeciesData!AA$2:AA$4955,ObservedSpeciesData!$A$2:$A$4955,$A349,ObservedSpeciesData!$D$2:$D$4955,$D349)),AVERAGEIFS(ObservedSpeciesData!AA$2:AA$4955,ObservedSpeciesData!$A$2:$A$4955,$A349,ObservedSpeciesData!$D$2:$D$4955,$D349),"")</f>
        <v/>
      </c>
      <c r="AB349" s="24" t="str">
        <f>IF(ISNUMBER(AVERAGEIFS(ObservedSpeciesData!AB$2:AB$4955,ObservedSpeciesData!$A$2:$A$4955,$A349,ObservedSpeciesData!$D$2:$D$4955,$D349)),AVERAGEIFS(ObservedSpeciesData!AB$2:AB$4955,ObservedSpeciesData!$A$2:$A$4955,$A349,ObservedSpeciesData!$D$2:$D$4955,$D349),"")</f>
        <v/>
      </c>
      <c r="AC349" s="24" t="str">
        <f>IF(ISNUMBER(AVERAGEIFS(ObservedSpeciesData!AC$2:AC$4955,ObservedSpeciesData!$A$2:$A$4955,$A349,ObservedSpeciesData!$D$2:$D$4955,$D349)),AVERAGEIFS(ObservedSpeciesData!AC$2:AC$4955,ObservedSpeciesData!$A$2:$A$4955,$A349,ObservedSpeciesData!$D$2:$D$4955,$D349),"")</f>
        <v/>
      </c>
      <c r="AD349" s="23" t="str">
        <f>IF(ISNUMBER(AVERAGEIFS(ObservedSpeciesData!AD$2:AD$4955,ObservedSpeciesData!$A$2:$A$4955,$A349,ObservedSpeciesData!$D$2:$D$4955,$D349)),AVERAGEIFS(ObservedSpeciesData!AD$2:AD$4955,ObservedSpeciesData!$A$2:$A$4955,$A349,ObservedSpeciesData!$D$2:$D$4955,$D349),"")</f>
        <v/>
      </c>
      <c r="AE349" s="24" t="str">
        <f>IF(ISNUMBER(AVERAGEIFS(ObservedSpeciesData!AE$2:AE$4955,ObservedSpeciesData!$A$2:$A$4955,$A349,ObservedSpeciesData!$D$2:$D$4955,$D349)),AVERAGEIFS(ObservedSpeciesData!AE$2:AE$4955,ObservedSpeciesData!$A$2:$A$4955,$A349,ObservedSpeciesData!$D$2:$D$4955,$D349),"")</f>
        <v/>
      </c>
      <c r="AF349" s="23"/>
      <c r="AG349" s="24"/>
      <c r="AH349" s="23" t="str">
        <f>IF(ISNUMBER(AVERAGEIFS(ObservedSpeciesData!AH$2:AH$4955,ObservedSpeciesData!$A$2:$A$4955,$A349,ObservedSpeciesData!$D$2:$D$4955,$D349)),AVERAGEIFS(ObservedSpeciesData!AH$2:AH$4955,ObservedSpeciesData!$A$2:$A$4955,$A349,ObservedSpeciesData!$D$2:$D$4955,$D349),"")</f>
        <v/>
      </c>
      <c r="AI349" s="23" t="str">
        <f>IF(ISNUMBER(AVERAGEIFS(ObservedSpeciesData!AI$2:AI$4955,ObservedSpeciesData!$A$2:$A$4955,$A349,ObservedSpeciesData!$C$2:$C$4955,$C349,ObservedSpeciesData!$D$2:$D$4955,$D349)),AVERAGEIFS(ObservedSpeciesData!AI$2:AI$4955,ObservedSpeciesData!$A$2:$A$4955,$A349,ObservedSpeciesData!$C$2:$C$4955,$C349,ObservedSpeciesData!$D$2:$D$4955,$D349),"")</f>
        <v/>
      </c>
      <c r="AJ349" s="2">
        <f>COUNTIFS(ObservedSpeciesData!$A$2:$A$828,$A349,ObservedSpeciesData!$D$2:$D$828,$D349)</f>
        <v>0</v>
      </c>
      <c r="AK349" s="2">
        <f t="shared" si="5"/>
        <v>1</v>
      </c>
    </row>
    <row r="350" spans="1:37" x14ac:dyDescent="0.25">
      <c r="A350" s="14" t="s">
        <v>112</v>
      </c>
      <c r="B350" t="s">
        <v>80</v>
      </c>
      <c r="C350" t="s">
        <v>106</v>
      </c>
      <c r="D350" s="13">
        <v>42342</v>
      </c>
      <c r="E350">
        <v>1</v>
      </c>
      <c r="F350">
        <v>0</v>
      </c>
      <c r="G350" s="2" t="s">
        <v>87</v>
      </c>
      <c r="H350" s="2" t="s">
        <v>12</v>
      </c>
      <c r="I350">
        <v>8</v>
      </c>
      <c r="J350" s="2" t="s">
        <v>88</v>
      </c>
      <c r="K350" s="2">
        <f>IF(ISNUMBER(AVERAGEIFS(ObservedSpeciesData!K$2:K$4955,ObservedSpeciesData!$A$2:$A$4955,$A350,ObservedSpeciesData!$D$2:$D$4955,$D350)),AVERAGEIFS(ObservedSpeciesData!K$2:K$4955,ObservedSpeciesData!$A$2:$A$4955,$A350,ObservedSpeciesData!$D$2:$D$4955,$D350),"")</f>
        <v>0</v>
      </c>
      <c r="L350" s="26">
        <f>IF(ISNUMBER(AVERAGEIFS(ObservedSpeciesData!L$2:L$4955,ObservedSpeciesData!$A$2:$A$4955,$A350,ObservedSpeciesData!$D$2:$D$4955,$D350)),AVERAGEIFS(ObservedSpeciesData!L$2:L$4955,ObservedSpeciesData!$A$2:$A$4955,$A350,ObservedSpeciesData!$D$2:$D$4955,$D350),"")</f>
        <v>2646.6666666666665</v>
      </c>
      <c r="M350" s="23">
        <f>IF(ISNUMBER(AVERAGEIFS(ObservedSpeciesData!M$2:M$4955,ObservedSpeciesData!$A$2:$A$4955,$A350,ObservedSpeciesData!$D$2:$D$4955,$D350)),AVERAGEIFS(ObservedSpeciesData!M$2:M$4955,ObservedSpeciesData!$A$2:$A$4955,$A350,ObservedSpeciesData!$D$2:$D$4955,$D350),"")</f>
        <v>264.66666666666669</v>
      </c>
      <c r="N350" s="23" t="str">
        <f>IF(ISNUMBER(AVERAGEIFS(ObservedSpeciesData!N$2:N$4955,ObservedSpeciesData!$A$2:$A$4955,$A350,ObservedSpeciesData!$D$2:$D$4955,$D350)),AVERAGEIFS(ObservedSpeciesData!N$2:N$4955,ObservedSpeciesData!$A$2:$A$4955,$A350,ObservedSpeciesData!$D$2:$D$4955,$D350),"")</f>
        <v/>
      </c>
      <c r="O350" s="23" t="str">
        <f>IF(ISNUMBER(AVERAGEIFS(ObservedSpeciesData!O$2:O$4955,ObservedSpeciesData!$A$2:$A$4955,$A350,ObservedSpeciesData!$D$2:$D$4955,$D350)),AVERAGEIFS(ObservedSpeciesData!O$2:O$4955,ObservedSpeciesData!$A$2:$A$4955,$A350,ObservedSpeciesData!$D$2:$D$4955,$D350),"")</f>
        <v/>
      </c>
      <c r="P350" s="23" t="str">
        <f>IF(ISNUMBER(AVERAGEIFS(ObservedSpeciesData!P$2:P$4955,ObservedSpeciesData!$A$2:$A$4955,$A350,ObservedSpeciesData!$C$2:$C$4955,$C350,ObservedSpeciesData!$D$2:$D$4955,$D350)),AVERAGEIFS(ObservedSpeciesData!P$2:P$4955,ObservedSpeciesData!$A$2:$A$4955,$A350,ObservedSpeciesData!$C$2:$C$4955,$C350,ObservedSpeciesData!$D$2:$D$4955,$D350),"")</f>
        <v/>
      </c>
      <c r="Q350" s="23"/>
      <c r="R350" s="25" t="str">
        <f>IF(ISNUMBER(AVERAGEIFS(ObservedSpeciesData!R$2:R$4955,ObservedSpeciesData!$A$2:$A$4955,$A350,ObservedSpeciesData!$D$2:$D$4955,$D350)),AVERAGEIFS(ObservedSpeciesData!R$2:R$4955,ObservedSpeciesData!$A$2:$A$4955,$A350,ObservedSpeciesData!$D$2:$D$4955,$D350),"")</f>
        <v/>
      </c>
      <c r="S350" s="25" t="str">
        <f>IF(ISNUMBER(AVERAGEIFS(ObservedSpeciesData!S$2:S$4955,ObservedSpeciesData!$A$2:$A$4955,$A350,ObservedSpeciesData!$D$2:$D$4955,$D350)),AVERAGEIFS(ObservedSpeciesData!S$2:S$4955,ObservedSpeciesData!$A$2:$A$4955,$A350,ObservedSpeciesData!$D$2:$D$4955,$D350),"")</f>
        <v/>
      </c>
      <c r="T350" s="23" t="str">
        <f>IF(ISNUMBER(AVERAGEIFS(ObservedSpeciesData!T$2:T$4955,ObservedSpeciesData!$A$2:$A$4955,$A350,ObservedSpeciesData!$D$2:$D$4955,$D350)),AVERAGEIFS(ObservedSpeciesData!T$2:T$4955,ObservedSpeciesData!$A$2:$A$4955,$A350,ObservedSpeciesData!$D$2:$D$4955,$D350),"")</f>
        <v/>
      </c>
      <c r="U350" s="24" t="str">
        <f>IF(ISNUMBER(AVERAGEIFS(ObservedSpeciesData!U$2:U$4955,ObservedSpeciesData!$A$2:$A$4955,$A350,ObservedSpeciesData!$C$2:$C$4955,$C350,ObservedSpeciesData!$D$2:$D$4955,$D350)),AVERAGEIFS(ObservedSpeciesData!U$2:U$4955,ObservedSpeciesData!$A$2:$A$4955,$A350,ObservedSpeciesData!$C$2:$C$4955,$C350,ObservedSpeciesData!$D$2:$D$4955,$D350),"")</f>
        <v/>
      </c>
      <c r="V350" s="23" t="str">
        <f>IF(ISNUMBER(AVERAGEIFS(ObservedSpeciesData!V$2:V$4955,ObservedSpeciesData!$A$2:$A$4955,$A350,ObservedSpeciesData!$D$2:$D$4955,$D350)),AVERAGEIFS(ObservedSpeciesData!V$2:V$4955,ObservedSpeciesData!$A$2:$A$4955,$A350,ObservedSpeciesData!$D$2:$D$4955,$D350),"")</f>
        <v/>
      </c>
      <c r="W350" s="23" t="str">
        <f>IF(ISNUMBER(AVERAGEIFS(ObservedSpeciesData!W$2:W$4955,ObservedSpeciesData!$A$2:$A$4955,$A350,ObservedSpeciesData!$D$2:$D$4955,$D350)),AVERAGEIFS(ObservedSpeciesData!W$2:W$4955,ObservedSpeciesData!$A$2:$A$4955,$A350,ObservedSpeciesData!$D$2:$D$4955,$D350),"")</f>
        <v/>
      </c>
      <c r="X350" s="23" t="str">
        <f>IF(ISNUMBER(AVERAGEIFS(ObservedSpeciesData!X$2:X$4955,ObservedSpeciesData!$A$2:$A$4955,$A350,ObservedSpeciesData!$D$2:$D$4955,$D350)),AVERAGEIFS(ObservedSpeciesData!X$2:X$4955,ObservedSpeciesData!$A$2:$A$4955,$A350,ObservedSpeciesData!$D$2:$D$4955,$D350),"")</f>
        <v/>
      </c>
      <c r="Y350" s="23" t="str">
        <f>IF(ISNUMBER(AVERAGEIFS(ObservedSpeciesData!Y$2:Y$4955,ObservedSpeciesData!$A$2:$A$4955,$A350,ObservedSpeciesData!$D$2:$D$4955,$D350)),AVERAGEIFS(ObservedSpeciesData!Y$2:Y$4955,ObservedSpeciesData!$A$2:$A$4955,$A350,ObservedSpeciesData!$D$2:$D$4955,$D350),"")</f>
        <v/>
      </c>
      <c r="Z350" s="23" t="str">
        <f>IF(ISNUMBER(AVERAGEIFS(ObservedSpeciesData!Z$2:Z$4955,ObservedSpeciesData!$A$2:$A$4955,$A350,ObservedSpeciesData!$D$2:$D$4955,$D350)),AVERAGEIFS(ObservedSpeciesData!Z$2:Z$4955,ObservedSpeciesData!$A$2:$A$4955,$A350,ObservedSpeciesData!$D$2:$D$4955,$D350),"")</f>
        <v/>
      </c>
      <c r="AA350" s="23" t="str">
        <f>IF(ISNUMBER(AVERAGEIFS(ObservedSpeciesData!AA$2:AA$4955,ObservedSpeciesData!$A$2:$A$4955,$A350,ObservedSpeciesData!$D$2:$D$4955,$D350)),AVERAGEIFS(ObservedSpeciesData!AA$2:AA$4955,ObservedSpeciesData!$A$2:$A$4955,$A350,ObservedSpeciesData!$D$2:$D$4955,$D350),"")</f>
        <v/>
      </c>
      <c r="AB350" s="24" t="str">
        <f>IF(ISNUMBER(AVERAGEIFS(ObservedSpeciesData!AB$2:AB$4955,ObservedSpeciesData!$A$2:$A$4955,$A350,ObservedSpeciesData!$D$2:$D$4955,$D350)),AVERAGEIFS(ObservedSpeciesData!AB$2:AB$4955,ObservedSpeciesData!$A$2:$A$4955,$A350,ObservedSpeciesData!$D$2:$D$4955,$D350),"")</f>
        <v/>
      </c>
      <c r="AC350" s="24" t="str">
        <f>IF(ISNUMBER(AVERAGEIFS(ObservedSpeciesData!AC$2:AC$4955,ObservedSpeciesData!$A$2:$A$4955,$A350,ObservedSpeciesData!$D$2:$D$4955,$D350)),AVERAGEIFS(ObservedSpeciesData!AC$2:AC$4955,ObservedSpeciesData!$A$2:$A$4955,$A350,ObservedSpeciesData!$D$2:$D$4955,$D350),"")</f>
        <v/>
      </c>
      <c r="AD350" s="23" t="str">
        <f>IF(ISNUMBER(AVERAGEIFS(ObservedSpeciesData!AD$2:AD$4955,ObservedSpeciesData!$A$2:$A$4955,$A350,ObservedSpeciesData!$D$2:$D$4955,$D350)),AVERAGEIFS(ObservedSpeciesData!AD$2:AD$4955,ObservedSpeciesData!$A$2:$A$4955,$A350,ObservedSpeciesData!$D$2:$D$4955,$D350),"")</f>
        <v/>
      </c>
      <c r="AE350" s="24" t="str">
        <f>IF(ISNUMBER(AVERAGEIFS(ObservedSpeciesData!AE$2:AE$4955,ObservedSpeciesData!$A$2:$A$4955,$A350,ObservedSpeciesData!$D$2:$D$4955,$D350)),AVERAGEIFS(ObservedSpeciesData!AE$2:AE$4955,ObservedSpeciesData!$A$2:$A$4955,$A350,ObservedSpeciesData!$D$2:$D$4955,$D350),"")</f>
        <v/>
      </c>
      <c r="AF350" s="23"/>
      <c r="AG350" s="24"/>
      <c r="AH350" s="23" t="str">
        <f>IF(ISNUMBER(AVERAGEIFS(ObservedSpeciesData!AH$2:AH$4955,ObservedSpeciesData!$A$2:$A$4955,$A350,ObservedSpeciesData!$D$2:$D$4955,$D350)),AVERAGEIFS(ObservedSpeciesData!AH$2:AH$4955,ObservedSpeciesData!$A$2:$A$4955,$A350,ObservedSpeciesData!$D$2:$D$4955,$D350),"")</f>
        <v/>
      </c>
      <c r="AI350" s="23" t="str">
        <f>IF(ISNUMBER(AVERAGEIFS(ObservedSpeciesData!AI$2:AI$4955,ObservedSpeciesData!$A$2:$A$4955,$A350,ObservedSpeciesData!$C$2:$C$4955,$C350,ObservedSpeciesData!$D$2:$D$4955,$D350)),AVERAGEIFS(ObservedSpeciesData!AI$2:AI$4955,ObservedSpeciesData!$A$2:$A$4955,$A350,ObservedSpeciesData!$C$2:$C$4955,$C350,ObservedSpeciesData!$D$2:$D$4955,$D350),"")</f>
        <v/>
      </c>
      <c r="AJ350" s="2">
        <f>COUNTIFS(ObservedSpeciesData!$A$2:$A$828,$A350,ObservedSpeciesData!$D$2:$D$828,$D350)</f>
        <v>0</v>
      </c>
      <c r="AK350" s="2">
        <f t="shared" si="5"/>
        <v>1</v>
      </c>
    </row>
    <row r="351" spans="1:37" x14ac:dyDescent="0.25">
      <c r="A351" s="14" t="s">
        <v>111</v>
      </c>
      <c r="B351" t="s">
        <v>80</v>
      </c>
      <c r="C351" t="s">
        <v>106</v>
      </c>
      <c r="D351" s="13">
        <v>42342</v>
      </c>
      <c r="E351">
        <v>1</v>
      </c>
      <c r="F351">
        <v>50</v>
      </c>
      <c r="G351" s="2" t="s">
        <v>87</v>
      </c>
      <c r="H351" s="2" t="s">
        <v>12</v>
      </c>
      <c r="I351">
        <v>8</v>
      </c>
      <c r="J351" s="2" t="s">
        <v>88</v>
      </c>
      <c r="K351" s="2">
        <f>IF(ISNUMBER(AVERAGEIFS(ObservedSpeciesData!K$2:K$4955,ObservedSpeciesData!$A$2:$A$4955,$A351,ObservedSpeciesData!$D$2:$D$4955,$D351)),AVERAGEIFS(ObservedSpeciesData!K$2:K$4955,ObservedSpeciesData!$A$2:$A$4955,$A351,ObservedSpeciesData!$D$2:$D$4955,$D351),"")</f>
        <v>37.5</v>
      </c>
      <c r="L351" s="26">
        <f>IF(ISNUMBER(AVERAGEIFS(ObservedSpeciesData!L$2:L$4955,ObservedSpeciesData!$A$2:$A$4955,$A351,ObservedSpeciesData!$D$2:$D$4955,$D351)),AVERAGEIFS(ObservedSpeciesData!L$2:L$4955,ObservedSpeciesData!$A$2:$A$4955,$A351,ObservedSpeciesData!$D$2:$D$4955,$D351),"")</f>
        <v>2646.6666666666665</v>
      </c>
      <c r="M351" s="23">
        <f>IF(ISNUMBER(AVERAGEIFS(ObservedSpeciesData!M$2:M$4955,ObservedSpeciesData!$A$2:$A$4955,$A351,ObservedSpeciesData!$D$2:$D$4955,$D351)),AVERAGEIFS(ObservedSpeciesData!M$2:M$4955,ObservedSpeciesData!$A$2:$A$4955,$A351,ObservedSpeciesData!$D$2:$D$4955,$D351),"")</f>
        <v>264.66666666666669</v>
      </c>
      <c r="N351" s="23" t="str">
        <f>IF(ISNUMBER(AVERAGEIFS(ObservedSpeciesData!N$2:N$4955,ObservedSpeciesData!$A$2:$A$4955,$A351,ObservedSpeciesData!$D$2:$D$4955,$D351)),AVERAGEIFS(ObservedSpeciesData!N$2:N$4955,ObservedSpeciesData!$A$2:$A$4955,$A351,ObservedSpeciesData!$D$2:$D$4955,$D351),"")</f>
        <v/>
      </c>
      <c r="O351" s="23" t="str">
        <f>IF(ISNUMBER(AVERAGEIFS(ObservedSpeciesData!O$2:O$4955,ObservedSpeciesData!$A$2:$A$4955,$A351,ObservedSpeciesData!$D$2:$D$4955,$D351)),AVERAGEIFS(ObservedSpeciesData!O$2:O$4955,ObservedSpeciesData!$A$2:$A$4955,$A351,ObservedSpeciesData!$D$2:$D$4955,$D351),"")</f>
        <v/>
      </c>
      <c r="P351" s="23" t="str">
        <f>IF(ISNUMBER(AVERAGEIFS(ObservedSpeciesData!P$2:P$4955,ObservedSpeciesData!$A$2:$A$4955,$A351,ObservedSpeciesData!$C$2:$C$4955,$C351,ObservedSpeciesData!$D$2:$D$4955,$D351)),AVERAGEIFS(ObservedSpeciesData!P$2:P$4955,ObservedSpeciesData!$A$2:$A$4955,$A351,ObservedSpeciesData!$C$2:$C$4955,$C351,ObservedSpeciesData!$D$2:$D$4955,$D351),"")</f>
        <v/>
      </c>
      <c r="Q351" s="23"/>
      <c r="R351" s="25" t="str">
        <f>IF(ISNUMBER(AVERAGEIFS(ObservedSpeciesData!R$2:R$4955,ObservedSpeciesData!$A$2:$A$4955,$A351,ObservedSpeciesData!$D$2:$D$4955,$D351)),AVERAGEIFS(ObservedSpeciesData!R$2:R$4955,ObservedSpeciesData!$A$2:$A$4955,$A351,ObservedSpeciesData!$D$2:$D$4955,$D351),"")</f>
        <v/>
      </c>
      <c r="S351" s="25" t="str">
        <f>IF(ISNUMBER(AVERAGEIFS(ObservedSpeciesData!S$2:S$4955,ObservedSpeciesData!$A$2:$A$4955,$A351,ObservedSpeciesData!$D$2:$D$4955,$D351)),AVERAGEIFS(ObservedSpeciesData!S$2:S$4955,ObservedSpeciesData!$A$2:$A$4955,$A351,ObservedSpeciesData!$D$2:$D$4955,$D351),"")</f>
        <v/>
      </c>
      <c r="T351" s="23" t="str">
        <f>IF(ISNUMBER(AVERAGEIFS(ObservedSpeciesData!T$2:T$4955,ObservedSpeciesData!$A$2:$A$4955,$A351,ObservedSpeciesData!$D$2:$D$4955,$D351)),AVERAGEIFS(ObservedSpeciesData!T$2:T$4955,ObservedSpeciesData!$A$2:$A$4955,$A351,ObservedSpeciesData!$D$2:$D$4955,$D351),"")</f>
        <v/>
      </c>
      <c r="U351" s="24" t="str">
        <f>IF(ISNUMBER(AVERAGEIFS(ObservedSpeciesData!U$2:U$4955,ObservedSpeciesData!$A$2:$A$4955,$A351,ObservedSpeciesData!$C$2:$C$4955,$C351,ObservedSpeciesData!$D$2:$D$4955,$D351)),AVERAGEIFS(ObservedSpeciesData!U$2:U$4955,ObservedSpeciesData!$A$2:$A$4955,$A351,ObservedSpeciesData!$C$2:$C$4955,$C351,ObservedSpeciesData!$D$2:$D$4955,$D351),"")</f>
        <v/>
      </c>
      <c r="V351" s="23" t="str">
        <f>IF(ISNUMBER(AVERAGEIFS(ObservedSpeciesData!V$2:V$4955,ObservedSpeciesData!$A$2:$A$4955,$A351,ObservedSpeciesData!$D$2:$D$4955,$D351)),AVERAGEIFS(ObservedSpeciesData!V$2:V$4955,ObservedSpeciesData!$A$2:$A$4955,$A351,ObservedSpeciesData!$D$2:$D$4955,$D351),"")</f>
        <v/>
      </c>
      <c r="W351" s="23" t="str">
        <f>IF(ISNUMBER(AVERAGEIFS(ObservedSpeciesData!W$2:W$4955,ObservedSpeciesData!$A$2:$A$4955,$A351,ObservedSpeciesData!$D$2:$D$4955,$D351)),AVERAGEIFS(ObservedSpeciesData!W$2:W$4955,ObservedSpeciesData!$A$2:$A$4955,$A351,ObservedSpeciesData!$D$2:$D$4955,$D351),"")</f>
        <v/>
      </c>
      <c r="X351" s="23" t="str">
        <f>IF(ISNUMBER(AVERAGEIFS(ObservedSpeciesData!X$2:X$4955,ObservedSpeciesData!$A$2:$A$4955,$A351,ObservedSpeciesData!$D$2:$D$4955,$D351)),AVERAGEIFS(ObservedSpeciesData!X$2:X$4955,ObservedSpeciesData!$A$2:$A$4955,$A351,ObservedSpeciesData!$D$2:$D$4955,$D351),"")</f>
        <v/>
      </c>
      <c r="Y351" s="23" t="str">
        <f>IF(ISNUMBER(AVERAGEIFS(ObservedSpeciesData!Y$2:Y$4955,ObservedSpeciesData!$A$2:$A$4955,$A351,ObservedSpeciesData!$D$2:$D$4955,$D351)),AVERAGEIFS(ObservedSpeciesData!Y$2:Y$4955,ObservedSpeciesData!$A$2:$A$4955,$A351,ObservedSpeciesData!$D$2:$D$4955,$D351),"")</f>
        <v/>
      </c>
      <c r="Z351" s="23" t="str">
        <f>IF(ISNUMBER(AVERAGEIFS(ObservedSpeciesData!Z$2:Z$4955,ObservedSpeciesData!$A$2:$A$4955,$A351,ObservedSpeciesData!$D$2:$D$4955,$D351)),AVERAGEIFS(ObservedSpeciesData!Z$2:Z$4955,ObservedSpeciesData!$A$2:$A$4955,$A351,ObservedSpeciesData!$D$2:$D$4955,$D351),"")</f>
        <v/>
      </c>
      <c r="AA351" s="23" t="str">
        <f>IF(ISNUMBER(AVERAGEIFS(ObservedSpeciesData!AA$2:AA$4955,ObservedSpeciesData!$A$2:$A$4955,$A351,ObservedSpeciesData!$D$2:$D$4955,$D351)),AVERAGEIFS(ObservedSpeciesData!AA$2:AA$4955,ObservedSpeciesData!$A$2:$A$4955,$A351,ObservedSpeciesData!$D$2:$D$4955,$D351),"")</f>
        <v/>
      </c>
      <c r="AB351" s="24" t="str">
        <f>IF(ISNUMBER(AVERAGEIFS(ObservedSpeciesData!AB$2:AB$4955,ObservedSpeciesData!$A$2:$A$4955,$A351,ObservedSpeciesData!$D$2:$D$4955,$D351)),AVERAGEIFS(ObservedSpeciesData!AB$2:AB$4955,ObservedSpeciesData!$A$2:$A$4955,$A351,ObservedSpeciesData!$D$2:$D$4955,$D351),"")</f>
        <v/>
      </c>
      <c r="AC351" s="24" t="str">
        <f>IF(ISNUMBER(AVERAGEIFS(ObservedSpeciesData!AC$2:AC$4955,ObservedSpeciesData!$A$2:$A$4955,$A351,ObservedSpeciesData!$D$2:$D$4955,$D351)),AVERAGEIFS(ObservedSpeciesData!AC$2:AC$4955,ObservedSpeciesData!$A$2:$A$4955,$A351,ObservedSpeciesData!$D$2:$D$4955,$D351),"")</f>
        <v/>
      </c>
      <c r="AD351" s="23" t="str">
        <f>IF(ISNUMBER(AVERAGEIFS(ObservedSpeciesData!AD$2:AD$4955,ObservedSpeciesData!$A$2:$A$4955,$A351,ObservedSpeciesData!$D$2:$D$4955,$D351)),AVERAGEIFS(ObservedSpeciesData!AD$2:AD$4955,ObservedSpeciesData!$A$2:$A$4955,$A351,ObservedSpeciesData!$D$2:$D$4955,$D351),"")</f>
        <v/>
      </c>
      <c r="AE351" s="24" t="str">
        <f>IF(ISNUMBER(AVERAGEIFS(ObservedSpeciesData!AE$2:AE$4955,ObservedSpeciesData!$A$2:$A$4955,$A351,ObservedSpeciesData!$D$2:$D$4955,$D351)),AVERAGEIFS(ObservedSpeciesData!AE$2:AE$4955,ObservedSpeciesData!$A$2:$A$4955,$A351,ObservedSpeciesData!$D$2:$D$4955,$D351),"")</f>
        <v/>
      </c>
      <c r="AF351" s="23"/>
      <c r="AG351" s="24"/>
      <c r="AH351" s="23" t="str">
        <f>IF(ISNUMBER(AVERAGEIFS(ObservedSpeciesData!AH$2:AH$4955,ObservedSpeciesData!$A$2:$A$4955,$A351,ObservedSpeciesData!$D$2:$D$4955,$D351)),AVERAGEIFS(ObservedSpeciesData!AH$2:AH$4955,ObservedSpeciesData!$A$2:$A$4955,$A351,ObservedSpeciesData!$D$2:$D$4955,$D351),"")</f>
        <v/>
      </c>
      <c r="AI351" s="23" t="str">
        <f>IF(ISNUMBER(AVERAGEIFS(ObservedSpeciesData!AI$2:AI$4955,ObservedSpeciesData!$A$2:$A$4955,$A351,ObservedSpeciesData!$C$2:$C$4955,$C351,ObservedSpeciesData!$D$2:$D$4955,$D351)),AVERAGEIFS(ObservedSpeciesData!AI$2:AI$4955,ObservedSpeciesData!$A$2:$A$4955,$A351,ObservedSpeciesData!$C$2:$C$4955,$C351,ObservedSpeciesData!$D$2:$D$4955,$D351),"")</f>
        <v/>
      </c>
      <c r="AJ351" s="2">
        <f>COUNTIFS(ObservedSpeciesData!$A$2:$A$828,$A351,ObservedSpeciesData!$D$2:$D$828,$D351)</f>
        <v>0</v>
      </c>
      <c r="AK351" s="2">
        <f t="shared" si="5"/>
        <v>1</v>
      </c>
    </row>
    <row r="352" spans="1:37" x14ac:dyDescent="0.25">
      <c r="A352" s="14" t="s">
        <v>110</v>
      </c>
      <c r="B352" t="s">
        <v>80</v>
      </c>
      <c r="C352" t="s">
        <v>106</v>
      </c>
      <c r="D352" s="13">
        <v>42342</v>
      </c>
      <c r="E352">
        <v>1</v>
      </c>
      <c r="F352">
        <v>100</v>
      </c>
      <c r="G352" s="2" t="s">
        <v>87</v>
      </c>
      <c r="H352" s="2" t="s">
        <v>12</v>
      </c>
      <c r="I352">
        <v>8</v>
      </c>
      <c r="J352" s="2" t="s">
        <v>88</v>
      </c>
      <c r="K352" s="2">
        <f>IF(ISNUMBER(AVERAGEIFS(ObservedSpeciesData!K$2:K$4955,ObservedSpeciesData!$A$2:$A$4955,$A352,ObservedSpeciesData!$D$2:$D$4955,$D352)),AVERAGEIFS(ObservedSpeciesData!K$2:K$4955,ObservedSpeciesData!$A$2:$A$4955,$A352,ObservedSpeciesData!$D$2:$D$4955,$D352),"")</f>
        <v>75</v>
      </c>
      <c r="L352" s="26">
        <f>IF(ISNUMBER(AVERAGEIFS(ObservedSpeciesData!L$2:L$4955,ObservedSpeciesData!$A$2:$A$4955,$A352,ObservedSpeciesData!$D$2:$D$4955,$D352)),AVERAGEIFS(ObservedSpeciesData!L$2:L$4955,ObservedSpeciesData!$A$2:$A$4955,$A352,ObservedSpeciesData!$D$2:$D$4955,$D352),"")</f>
        <v>2674.6666666666665</v>
      </c>
      <c r="M352" s="23">
        <f>IF(ISNUMBER(AVERAGEIFS(ObservedSpeciesData!M$2:M$4955,ObservedSpeciesData!$A$2:$A$4955,$A352,ObservedSpeciesData!$D$2:$D$4955,$D352)),AVERAGEIFS(ObservedSpeciesData!M$2:M$4955,ObservedSpeciesData!$A$2:$A$4955,$A352,ObservedSpeciesData!$D$2:$D$4955,$D352),"")</f>
        <v>267.4666666666667</v>
      </c>
      <c r="N352" s="23" t="str">
        <f>IF(ISNUMBER(AVERAGEIFS(ObservedSpeciesData!N$2:N$4955,ObservedSpeciesData!$A$2:$A$4955,$A352,ObservedSpeciesData!$D$2:$D$4955,$D352)),AVERAGEIFS(ObservedSpeciesData!N$2:N$4955,ObservedSpeciesData!$A$2:$A$4955,$A352,ObservedSpeciesData!$D$2:$D$4955,$D352),"")</f>
        <v/>
      </c>
      <c r="O352" s="23" t="str">
        <f>IF(ISNUMBER(AVERAGEIFS(ObservedSpeciesData!O$2:O$4955,ObservedSpeciesData!$A$2:$A$4955,$A352,ObservedSpeciesData!$D$2:$D$4955,$D352)),AVERAGEIFS(ObservedSpeciesData!O$2:O$4955,ObservedSpeciesData!$A$2:$A$4955,$A352,ObservedSpeciesData!$D$2:$D$4955,$D352),"")</f>
        <v/>
      </c>
      <c r="P352" s="23" t="str">
        <f>IF(ISNUMBER(AVERAGEIFS(ObservedSpeciesData!P$2:P$4955,ObservedSpeciesData!$A$2:$A$4955,$A352,ObservedSpeciesData!$C$2:$C$4955,$C352,ObservedSpeciesData!$D$2:$D$4955,$D352)),AVERAGEIFS(ObservedSpeciesData!P$2:P$4955,ObservedSpeciesData!$A$2:$A$4955,$A352,ObservedSpeciesData!$C$2:$C$4955,$C352,ObservedSpeciesData!$D$2:$D$4955,$D352),"")</f>
        <v/>
      </c>
      <c r="Q352" s="23"/>
      <c r="R352" s="25" t="str">
        <f>IF(ISNUMBER(AVERAGEIFS(ObservedSpeciesData!R$2:R$4955,ObservedSpeciesData!$A$2:$A$4955,$A352,ObservedSpeciesData!$D$2:$D$4955,$D352)),AVERAGEIFS(ObservedSpeciesData!R$2:R$4955,ObservedSpeciesData!$A$2:$A$4955,$A352,ObservedSpeciesData!$D$2:$D$4955,$D352),"")</f>
        <v/>
      </c>
      <c r="S352" s="25" t="str">
        <f>IF(ISNUMBER(AVERAGEIFS(ObservedSpeciesData!S$2:S$4955,ObservedSpeciesData!$A$2:$A$4955,$A352,ObservedSpeciesData!$D$2:$D$4955,$D352)),AVERAGEIFS(ObservedSpeciesData!S$2:S$4955,ObservedSpeciesData!$A$2:$A$4955,$A352,ObservedSpeciesData!$D$2:$D$4955,$D352),"")</f>
        <v/>
      </c>
      <c r="T352" s="23" t="str">
        <f>IF(ISNUMBER(AVERAGEIFS(ObservedSpeciesData!T$2:T$4955,ObservedSpeciesData!$A$2:$A$4955,$A352,ObservedSpeciesData!$D$2:$D$4955,$D352)),AVERAGEIFS(ObservedSpeciesData!T$2:T$4955,ObservedSpeciesData!$A$2:$A$4955,$A352,ObservedSpeciesData!$D$2:$D$4955,$D352),"")</f>
        <v/>
      </c>
      <c r="U352" s="24" t="str">
        <f>IF(ISNUMBER(AVERAGEIFS(ObservedSpeciesData!U$2:U$4955,ObservedSpeciesData!$A$2:$A$4955,$A352,ObservedSpeciesData!$C$2:$C$4955,$C352,ObservedSpeciesData!$D$2:$D$4955,$D352)),AVERAGEIFS(ObservedSpeciesData!U$2:U$4955,ObservedSpeciesData!$A$2:$A$4955,$A352,ObservedSpeciesData!$C$2:$C$4955,$C352,ObservedSpeciesData!$D$2:$D$4955,$D352),"")</f>
        <v/>
      </c>
      <c r="V352" s="23" t="str">
        <f>IF(ISNUMBER(AVERAGEIFS(ObservedSpeciesData!V$2:V$4955,ObservedSpeciesData!$A$2:$A$4955,$A352,ObservedSpeciesData!$D$2:$D$4955,$D352)),AVERAGEIFS(ObservedSpeciesData!V$2:V$4955,ObservedSpeciesData!$A$2:$A$4955,$A352,ObservedSpeciesData!$D$2:$D$4955,$D352),"")</f>
        <v/>
      </c>
      <c r="W352" s="23" t="str">
        <f>IF(ISNUMBER(AVERAGEIFS(ObservedSpeciesData!W$2:W$4955,ObservedSpeciesData!$A$2:$A$4955,$A352,ObservedSpeciesData!$D$2:$D$4955,$D352)),AVERAGEIFS(ObservedSpeciesData!W$2:W$4955,ObservedSpeciesData!$A$2:$A$4955,$A352,ObservedSpeciesData!$D$2:$D$4955,$D352),"")</f>
        <v/>
      </c>
      <c r="X352" s="23" t="str">
        <f>IF(ISNUMBER(AVERAGEIFS(ObservedSpeciesData!X$2:X$4955,ObservedSpeciesData!$A$2:$A$4955,$A352,ObservedSpeciesData!$D$2:$D$4955,$D352)),AVERAGEIFS(ObservedSpeciesData!X$2:X$4955,ObservedSpeciesData!$A$2:$A$4955,$A352,ObservedSpeciesData!$D$2:$D$4955,$D352),"")</f>
        <v/>
      </c>
      <c r="Y352" s="23" t="str">
        <f>IF(ISNUMBER(AVERAGEIFS(ObservedSpeciesData!Y$2:Y$4955,ObservedSpeciesData!$A$2:$A$4955,$A352,ObservedSpeciesData!$D$2:$D$4955,$D352)),AVERAGEIFS(ObservedSpeciesData!Y$2:Y$4955,ObservedSpeciesData!$A$2:$A$4955,$A352,ObservedSpeciesData!$D$2:$D$4955,$D352),"")</f>
        <v/>
      </c>
      <c r="Z352" s="23" t="str">
        <f>IF(ISNUMBER(AVERAGEIFS(ObservedSpeciesData!Z$2:Z$4955,ObservedSpeciesData!$A$2:$A$4955,$A352,ObservedSpeciesData!$D$2:$D$4955,$D352)),AVERAGEIFS(ObservedSpeciesData!Z$2:Z$4955,ObservedSpeciesData!$A$2:$A$4955,$A352,ObservedSpeciesData!$D$2:$D$4955,$D352),"")</f>
        <v/>
      </c>
      <c r="AA352" s="23" t="str">
        <f>IF(ISNUMBER(AVERAGEIFS(ObservedSpeciesData!AA$2:AA$4955,ObservedSpeciesData!$A$2:$A$4955,$A352,ObservedSpeciesData!$D$2:$D$4955,$D352)),AVERAGEIFS(ObservedSpeciesData!AA$2:AA$4955,ObservedSpeciesData!$A$2:$A$4955,$A352,ObservedSpeciesData!$D$2:$D$4955,$D352),"")</f>
        <v/>
      </c>
      <c r="AB352" s="24" t="str">
        <f>IF(ISNUMBER(AVERAGEIFS(ObservedSpeciesData!AB$2:AB$4955,ObservedSpeciesData!$A$2:$A$4955,$A352,ObservedSpeciesData!$D$2:$D$4955,$D352)),AVERAGEIFS(ObservedSpeciesData!AB$2:AB$4955,ObservedSpeciesData!$A$2:$A$4955,$A352,ObservedSpeciesData!$D$2:$D$4955,$D352),"")</f>
        <v/>
      </c>
      <c r="AC352" s="24" t="str">
        <f>IF(ISNUMBER(AVERAGEIFS(ObservedSpeciesData!AC$2:AC$4955,ObservedSpeciesData!$A$2:$A$4955,$A352,ObservedSpeciesData!$D$2:$D$4955,$D352)),AVERAGEIFS(ObservedSpeciesData!AC$2:AC$4955,ObservedSpeciesData!$A$2:$A$4955,$A352,ObservedSpeciesData!$D$2:$D$4955,$D352),"")</f>
        <v/>
      </c>
      <c r="AD352" s="23" t="str">
        <f>IF(ISNUMBER(AVERAGEIFS(ObservedSpeciesData!AD$2:AD$4955,ObservedSpeciesData!$A$2:$A$4955,$A352,ObservedSpeciesData!$D$2:$D$4955,$D352)),AVERAGEIFS(ObservedSpeciesData!AD$2:AD$4955,ObservedSpeciesData!$A$2:$A$4955,$A352,ObservedSpeciesData!$D$2:$D$4955,$D352),"")</f>
        <v/>
      </c>
      <c r="AE352" s="24" t="str">
        <f>IF(ISNUMBER(AVERAGEIFS(ObservedSpeciesData!AE$2:AE$4955,ObservedSpeciesData!$A$2:$A$4955,$A352,ObservedSpeciesData!$D$2:$D$4955,$D352)),AVERAGEIFS(ObservedSpeciesData!AE$2:AE$4955,ObservedSpeciesData!$A$2:$A$4955,$A352,ObservedSpeciesData!$D$2:$D$4955,$D352),"")</f>
        <v/>
      </c>
      <c r="AF352" s="23"/>
      <c r="AG352" s="24"/>
      <c r="AH352" s="23" t="str">
        <f>IF(ISNUMBER(AVERAGEIFS(ObservedSpeciesData!AH$2:AH$4955,ObservedSpeciesData!$A$2:$A$4955,$A352,ObservedSpeciesData!$D$2:$D$4955,$D352)),AVERAGEIFS(ObservedSpeciesData!AH$2:AH$4955,ObservedSpeciesData!$A$2:$A$4955,$A352,ObservedSpeciesData!$D$2:$D$4955,$D352),"")</f>
        <v/>
      </c>
      <c r="AI352" s="23" t="str">
        <f>IF(ISNUMBER(AVERAGEIFS(ObservedSpeciesData!AI$2:AI$4955,ObservedSpeciesData!$A$2:$A$4955,$A352,ObservedSpeciesData!$C$2:$C$4955,$C352,ObservedSpeciesData!$D$2:$D$4955,$D352)),AVERAGEIFS(ObservedSpeciesData!AI$2:AI$4955,ObservedSpeciesData!$A$2:$A$4955,$A352,ObservedSpeciesData!$C$2:$C$4955,$C352,ObservedSpeciesData!$D$2:$D$4955,$D352),"")</f>
        <v/>
      </c>
      <c r="AJ352" s="2">
        <f>COUNTIFS(ObservedSpeciesData!$A$2:$A$828,$A352,ObservedSpeciesData!$D$2:$D$828,$D352)</f>
        <v>0</v>
      </c>
      <c r="AK352" s="2">
        <f t="shared" si="5"/>
        <v>1</v>
      </c>
    </row>
    <row r="353" spans="1:37" x14ac:dyDescent="0.25">
      <c r="A353" s="14" t="s">
        <v>109</v>
      </c>
      <c r="B353" t="s">
        <v>80</v>
      </c>
      <c r="C353" t="s">
        <v>106</v>
      </c>
      <c r="D353" s="13">
        <v>42342</v>
      </c>
      <c r="E353">
        <v>1</v>
      </c>
      <c r="F353">
        <v>200</v>
      </c>
      <c r="G353" s="2" t="s">
        <v>87</v>
      </c>
      <c r="H353" s="2" t="s">
        <v>12</v>
      </c>
      <c r="I353">
        <v>8</v>
      </c>
      <c r="J353" s="2" t="s">
        <v>88</v>
      </c>
      <c r="K353" s="2">
        <f>IF(ISNUMBER(AVERAGEIFS(ObservedSpeciesData!K$2:K$4955,ObservedSpeciesData!$A$2:$A$4955,$A353,ObservedSpeciesData!$D$2:$D$4955,$D353)),AVERAGEIFS(ObservedSpeciesData!K$2:K$4955,ObservedSpeciesData!$A$2:$A$4955,$A353,ObservedSpeciesData!$D$2:$D$4955,$D353),"")</f>
        <v>150</v>
      </c>
      <c r="L353" s="26">
        <f>IF(ISNUMBER(AVERAGEIFS(ObservedSpeciesData!L$2:L$4955,ObservedSpeciesData!$A$2:$A$4955,$A353,ObservedSpeciesData!$D$2:$D$4955,$D353)),AVERAGEIFS(ObservedSpeciesData!L$2:L$4955,ObservedSpeciesData!$A$2:$A$4955,$A353,ObservedSpeciesData!$D$2:$D$4955,$D353),"")</f>
        <v>2674.6666666666665</v>
      </c>
      <c r="M353" s="23">
        <f>IF(ISNUMBER(AVERAGEIFS(ObservedSpeciesData!M$2:M$4955,ObservedSpeciesData!$A$2:$A$4955,$A353,ObservedSpeciesData!$D$2:$D$4955,$D353)),AVERAGEIFS(ObservedSpeciesData!M$2:M$4955,ObservedSpeciesData!$A$2:$A$4955,$A353,ObservedSpeciesData!$D$2:$D$4955,$D353),"")</f>
        <v>267.46666666666664</v>
      </c>
      <c r="N353" s="23" t="str">
        <f>IF(ISNUMBER(AVERAGEIFS(ObservedSpeciesData!N$2:N$4955,ObservedSpeciesData!$A$2:$A$4955,$A353,ObservedSpeciesData!$D$2:$D$4955,$D353)),AVERAGEIFS(ObservedSpeciesData!N$2:N$4955,ObservedSpeciesData!$A$2:$A$4955,$A353,ObservedSpeciesData!$D$2:$D$4955,$D353),"")</f>
        <v/>
      </c>
      <c r="O353" s="23" t="str">
        <f>IF(ISNUMBER(AVERAGEIFS(ObservedSpeciesData!O$2:O$4955,ObservedSpeciesData!$A$2:$A$4955,$A353,ObservedSpeciesData!$D$2:$D$4955,$D353)),AVERAGEIFS(ObservedSpeciesData!O$2:O$4955,ObservedSpeciesData!$A$2:$A$4955,$A353,ObservedSpeciesData!$D$2:$D$4955,$D353),"")</f>
        <v/>
      </c>
      <c r="P353" s="23" t="str">
        <f>IF(ISNUMBER(AVERAGEIFS(ObservedSpeciesData!P$2:P$4955,ObservedSpeciesData!$A$2:$A$4955,$A353,ObservedSpeciesData!$C$2:$C$4955,$C353,ObservedSpeciesData!$D$2:$D$4955,$D353)),AVERAGEIFS(ObservedSpeciesData!P$2:P$4955,ObservedSpeciesData!$A$2:$A$4955,$A353,ObservedSpeciesData!$C$2:$C$4955,$C353,ObservedSpeciesData!$D$2:$D$4955,$D353),"")</f>
        <v/>
      </c>
      <c r="Q353" s="23"/>
      <c r="R353" s="25" t="str">
        <f>IF(ISNUMBER(AVERAGEIFS(ObservedSpeciesData!R$2:R$4955,ObservedSpeciesData!$A$2:$A$4955,$A353,ObservedSpeciesData!$D$2:$D$4955,$D353)),AVERAGEIFS(ObservedSpeciesData!R$2:R$4955,ObservedSpeciesData!$A$2:$A$4955,$A353,ObservedSpeciesData!$D$2:$D$4955,$D353),"")</f>
        <v/>
      </c>
      <c r="S353" s="25" t="str">
        <f>IF(ISNUMBER(AVERAGEIFS(ObservedSpeciesData!S$2:S$4955,ObservedSpeciesData!$A$2:$A$4955,$A353,ObservedSpeciesData!$D$2:$D$4955,$D353)),AVERAGEIFS(ObservedSpeciesData!S$2:S$4955,ObservedSpeciesData!$A$2:$A$4955,$A353,ObservedSpeciesData!$D$2:$D$4955,$D353),"")</f>
        <v/>
      </c>
      <c r="T353" s="23" t="str">
        <f>IF(ISNUMBER(AVERAGEIFS(ObservedSpeciesData!T$2:T$4955,ObservedSpeciesData!$A$2:$A$4955,$A353,ObservedSpeciesData!$D$2:$D$4955,$D353)),AVERAGEIFS(ObservedSpeciesData!T$2:T$4955,ObservedSpeciesData!$A$2:$A$4955,$A353,ObservedSpeciesData!$D$2:$D$4955,$D353),"")</f>
        <v/>
      </c>
      <c r="U353" s="24" t="str">
        <f>IF(ISNUMBER(AVERAGEIFS(ObservedSpeciesData!U$2:U$4955,ObservedSpeciesData!$A$2:$A$4955,$A353,ObservedSpeciesData!$C$2:$C$4955,$C353,ObservedSpeciesData!$D$2:$D$4955,$D353)),AVERAGEIFS(ObservedSpeciesData!U$2:U$4955,ObservedSpeciesData!$A$2:$A$4955,$A353,ObservedSpeciesData!$C$2:$C$4955,$C353,ObservedSpeciesData!$D$2:$D$4955,$D353),"")</f>
        <v/>
      </c>
      <c r="V353" s="23" t="str">
        <f>IF(ISNUMBER(AVERAGEIFS(ObservedSpeciesData!V$2:V$4955,ObservedSpeciesData!$A$2:$A$4955,$A353,ObservedSpeciesData!$D$2:$D$4955,$D353)),AVERAGEIFS(ObservedSpeciesData!V$2:V$4955,ObservedSpeciesData!$A$2:$A$4955,$A353,ObservedSpeciesData!$D$2:$D$4955,$D353),"")</f>
        <v/>
      </c>
      <c r="W353" s="23" t="str">
        <f>IF(ISNUMBER(AVERAGEIFS(ObservedSpeciesData!W$2:W$4955,ObservedSpeciesData!$A$2:$A$4955,$A353,ObservedSpeciesData!$D$2:$D$4955,$D353)),AVERAGEIFS(ObservedSpeciesData!W$2:W$4955,ObservedSpeciesData!$A$2:$A$4955,$A353,ObservedSpeciesData!$D$2:$D$4955,$D353),"")</f>
        <v/>
      </c>
      <c r="X353" s="23" t="str">
        <f>IF(ISNUMBER(AVERAGEIFS(ObservedSpeciesData!X$2:X$4955,ObservedSpeciesData!$A$2:$A$4955,$A353,ObservedSpeciesData!$D$2:$D$4955,$D353)),AVERAGEIFS(ObservedSpeciesData!X$2:X$4955,ObservedSpeciesData!$A$2:$A$4955,$A353,ObservedSpeciesData!$D$2:$D$4955,$D353),"")</f>
        <v/>
      </c>
      <c r="Y353" s="23" t="str">
        <f>IF(ISNUMBER(AVERAGEIFS(ObservedSpeciesData!Y$2:Y$4955,ObservedSpeciesData!$A$2:$A$4955,$A353,ObservedSpeciesData!$D$2:$D$4955,$D353)),AVERAGEIFS(ObservedSpeciesData!Y$2:Y$4955,ObservedSpeciesData!$A$2:$A$4955,$A353,ObservedSpeciesData!$D$2:$D$4955,$D353),"")</f>
        <v/>
      </c>
      <c r="Z353" s="23" t="str">
        <f>IF(ISNUMBER(AVERAGEIFS(ObservedSpeciesData!Z$2:Z$4955,ObservedSpeciesData!$A$2:$A$4955,$A353,ObservedSpeciesData!$D$2:$D$4955,$D353)),AVERAGEIFS(ObservedSpeciesData!Z$2:Z$4955,ObservedSpeciesData!$A$2:$A$4955,$A353,ObservedSpeciesData!$D$2:$D$4955,$D353),"")</f>
        <v/>
      </c>
      <c r="AA353" s="23" t="str">
        <f>IF(ISNUMBER(AVERAGEIFS(ObservedSpeciesData!AA$2:AA$4955,ObservedSpeciesData!$A$2:$A$4955,$A353,ObservedSpeciesData!$D$2:$D$4955,$D353)),AVERAGEIFS(ObservedSpeciesData!AA$2:AA$4955,ObservedSpeciesData!$A$2:$A$4955,$A353,ObservedSpeciesData!$D$2:$D$4955,$D353),"")</f>
        <v/>
      </c>
      <c r="AB353" s="24" t="str">
        <f>IF(ISNUMBER(AVERAGEIFS(ObservedSpeciesData!AB$2:AB$4955,ObservedSpeciesData!$A$2:$A$4955,$A353,ObservedSpeciesData!$D$2:$D$4955,$D353)),AVERAGEIFS(ObservedSpeciesData!AB$2:AB$4955,ObservedSpeciesData!$A$2:$A$4955,$A353,ObservedSpeciesData!$D$2:$D$4955,$D353),"")</f>
        <v/>
      </c>
      <c r="AC353" s="24" t="str">
        <f>IF(ISNUMBER(AVERAGEIFS(ObservedSpeciesData!AC$2:AC$4955,ObservedSpeciesData!$A$2:$A$4955,$A353,ObservedSpeciesData!$D$2:$D$4955,$D353)),AVERAGEIFS(ObservedSpeciesData!AC$2:AC$4955,ObservedSpeciesData!$A$2:$A$4955,$A353,ObservedSpeciesData!$D$2:$D$4955,$D353),"")</f>
        <v/>
      </c>
      <c r="AD353" s="23" t="str">
        <f>IF(ISNUMBER(AVERAGEIFS(ObservedSpeciesData!AD$2:AD$4955,ObservedSpeciesData!$A$2:$A$4955,$A353,ObservedSpeciesData!$D$2:$D$4955,$D353)),AVERAGEIFS(ObservedSpeciesData!AD$2:AD$4955,ObservedSpeciesData!$A$2:$A$4955,$A353,ObservedSpeciesData!$D$2:$D$4955,$D353),"")</f>
        <v/>
      </c>
      <c r="AE353" s="24" t="str">
        <f>IF(ISNUMBER(AVERAGEIFS(ObservedSpeciesData!AE$2:AE$4955,ObservedSpeciesData!$A$2:$A$4955,$A353,ObservedSpeciesData!$D$2:$D$4955,$D353)),AVERAGEIFS(ObservedSpeciesData!AE$2:AE$4955,ObservedSpeciesData!$A$2:$A$4955,$A353,ObservedSpeciesData!$D$2:$D$4955,$D353),"")</f>
        <v/>
      </c>
      <c r="AF353" s="23"/>
      <c r="AG353" s="24"/>
      <c r="AH353" s="23" t="str">
        <f>IF(ISNUMBER(AVERAGEIFS(ObservedSpeciesData!AH$2:AH$4955,ObservedSpeciesData!$A$2:$A$4955,$A353,ObservedSpeciesData!$D$2:$D$4955,$D353)),AVERAGEIFS(ObservedSpeciesData!AH$2:AH$4955,ObservedSpeciesData!$A$2:$A$4955,$A353,ObservedSpeciesData!$D$2:$D$4955,$D353),"")</f>
        <v/>
      </c>
      <c r="AI353" s="23" t="str">
        <f>IF(ISNUMBER(AVERAGEIFS(ObservedSpeciesData!AI$2:AI$4955,ObservedSpeciesData!$A$2:$A$4955,$A353,ObservedSpeciesData!$C$2:$C$4955,$C353,ObservedSpeciesData!$D$2:$D$4955,$D353)),AVERAGEIFS(ObservedSpeciesData!AI$2:AI$4955,ObservedSpeciesData!$A$2:$A$4955,$A353,ObservedSpeciesData!$C$2:$C$4955,$C353,ObservedSpeciesData!$D$2:$D$4955,$D353),"")</f>
        <v/>
      </c>
      <c r="AJ353" s="2">
        <f>COUNTIFS(ObservedSpeciesData!$A$2:$A$828,$A353,ObservedSpeciesData!$D$2:$D$828,$D353)</f>
        <v>0</v>
      </c>
      <c r="AK353" s="2">
        <f t="shared" si="5"/>
        <v>1</v>
      </c>
    </row>
    <row r="354" spans="1:37" x14ac:dyDescent="0.25">
      <c r="A354" s="14" t="s">
        <v>108</v>
      </c>
      <c r="B354" t="s">
        <v>80</v>
      </c>
      <c r="C354" t="s">
        <v>106</v>
      </c>
      <c r="D354" s="13">
        <v>42342</v>
      </c>
      <c r="E354">
        <v>1</v>
      </c>
      <c r="F354">
        <v>350</v>
      </c>
      <c r="G354" s="2" t="s">
        <v>87</v>
      </c>
      <c r="H354" s="2" t="s">
        <v>12</v>
      </c>
      <c r="I354">
        <v>8</v>
      </c>
      <c r="J354" s="2" t="s">
        <v>88</v>
      </c>
      <c r="K354" s="2">
        <f>IF(ISNUMBER(AVERAGEIFS(ObservedSpeciesData!K$2:K$4955,ObservedSpeciesData!$A$2:$A$4955,$A354,ObservedSpeciesData!$D$2:$D$4955,$D354)),AVERAGEIFS(ObservedSpeciesData!K$2:K$4955,ObservedSpeciesData!$A$2:$A$4955,$A354,ObservedSpeciesData!$D$2:$D$4955,$D354),"")</f>
        <v>262.5</v>
      </c>
      <c r="L354" s="26">
        <f>IF(ISNUMBER(AVERAGEIFS(ObservedSpeciesData!L$2:L$4955,ObservedSpeciesData!$A$2:$A$4955,$A354,ObservedSpeciesData!$D$2:$D$4955,$D354)),AVERAGEIFS(ObservedSpeciesData!L$2:L$4955,ObservedSpeciesData!$A$2:$A$4955,$A354,ObservedSpeciesData!$D$2:$D$4955,$D354),"")</f>
        <v>2665.3333333333335</v>
      </c>
      <c r="M354" s="23">
        <f>IF(ISNUMBER(AVERAGEIFS(ObservedSpeciesData!M$2:M$4955,ObservedSpeciesData!$A$2:$A$4955,$A354,ObservedSpeciesData!$D$2:$D$4955,$D354)),AVERAGEIFS(ObservedSpeciesData!M$2:M$4955,ObservedSpeciesData!$A$2:$A$4955,$A354,ObservedSpeciesData!$D$2:$D$4955,$D354),"")</f>
        <v>266.53333333333336</v>
      </c>
      <c r="N354" s="23" t="str">
        <f>IF(ISNUMBER(AVERAGEIFS(ObservedSpeciesData!N$2:N$4955,ObservedSpeciesData!$A$2:$A$4955,$A354,ObservedSpeciesData!$D$2:$D$4955,$D354)),AVERAGEIFS(ObservedSpeciesData!N$2:N$4955,ObservedSpeciesData!$A$2:$A$4955,$A354,ObservedSpeciesData!$D$2:$D$4955,$D354),"")</f>
        <v/>
      </c>
      <c r="O354" s="23" t="str">
        <f>IF(ISNUMBER(AVERAGEIFS(ObservedSpeciesData!O$2:O$4955,ObservedSpeciesData!$A$2:$A$4955,$A354,ObservedSpeciesData!$D$2:$D$4955,$D354)),AVERAGEIFS(ObservedSpeciesData!O$2:O$4955,ObservedSpeciesData!$A$2:$A$4955,$A354,ObservedSpeciesData!$D$2:$D$4955,$D354),"")</f>
        <v/>
      </c>
      <c r="P354" s="23" t="str">
        <f>IF(ISNUMBER(AVERAGEIFS(ObservedSpeciesData!P$2:P$4955,ObservedSpeciesData!$A$2:$A$4955,$A354,ObservedSpeciesData!$C$2:$C$4955,$C354,ObservedSpeciesData!$D$2:$D$4955,$D354)),AVERAGEIFS(ObservedSpeciesData!P$2:P$4955,ObservedSpeciesData!$A$2:$A$4955,$A354,ObservedSpeciesData!$C$2:$C$4955,$C354,ObservedSpeciesData!$D$2:$D$4955,$D354),"")</f>
        <v/>
      </c>
      <c r="Q354" s="23"/>
      <c r="R354" s="25" t="str">
        <f>IF(ISNUMBER(AVERAGEIFS(ObservedSpeciesData!R$2:R$4955,ObservedSpeciesData!$A$2:$A$4955,$A354,ObservedSpeciesData!$D$2:$D$4955,$D354)),AVERAGEIFS(ObservedSpeciesData!R$2:R$4955,ObservedSpeciesData!$A$2:$A$4955,$A354,ObservedSpeciesData!$D$2:$D$4955,$D354),"")</f>
        <v/>
      </c>
      <c r="S354" s="25" t="str">
        <f>IF(ISNUMBER(AVERAGEIFS(ObservedSpeciesData!S$2:S$4955,ObservedSpeciesData!$A$2:$A$4955,$A354,ObservedSpeciesData!$D$2:$D$4955,$D354)),AVERAGEIFS(ObservedSpeciesData!S$2:S$4955,ObservedSpeciesData!$A$2:$A$4955,$A354,ObservedSpeciesData!$D$2:$D$4955,$D354),"")</f>
        <v/>
      </c>
      <c r="T354" s="23" t="str">
        <f>IF(ISNUMBER(AVERAGEIFS(ObservedSpeciesData!T$2:T$4955,ObservedSpeciesData!$A$2:$A$4955,$A354,ObservedSpeciesData!$D$2:$D$4955,$D354)),AVERAGEIFS(ObservedSpeciesData!T$2:T$4955,ObservedSpeciesData!$A$2:$A$4955,$A354,ObservedSpeciesData!$D$2:$D$4955,$D354),"")</f>
        <v/>
      </c>
      <c r="U354" s="24" t="str">
        <f>IF(ISNUMBER(AVERAGEIFS(ObservedSpeciesData!U$2:U$4955,ObservedSpeciesData!$A$2:$A$4955,$A354,ObservedSpeciesData!$C$2:$C$4955,$C354,ObservedSpeciesData!$D$2:$D$4955,$D354)),AVERAGEIFS(ObservedSpeciesData!U$2:U$4955,ObservedSpeciesData!$A$2:$A$4955,$A354,ObservedSpeciesData!$C$2:$C$4955,$C354,ObservedSpeciesData!$D$2:$D$4955,$D354),"")</f>
        <v/>
      </c>
      <c r="V354" s="23" t="str">
        <f>IF(ISNUMBER(AVERAGEIFS(ObservedSpeciesData!V$2:V$4955,ObservedSpeciesData!$A$2:$A$4955,$A354,ObservedSpeciesData!$D$2:$D$4955,$D354)),AVERAGEIFS(ObservedSpeciesData!V$2:V$4955,ObservedSpeciesData!$A$2:$A$4955,$A354,ObservedSpeciesData!$D$2:$D$4955,$D354),"")</f>
        <v/>
      </c>
      <c r="W354" s="23" t="str">
        <f>IF(ISNUMBER(AVERAGEIFS(ObservedSpeciesData!W$2:W$4955,ObservedSpeciesData!$A$2:$A$4955,$A354,ObservedSpeciesData!$D$2:$D$4955,$D354)),AVERAGEIFS(ObservedSpeciesData!W$2:W$4955,ObservedSpeciesData!$A$2:$A$4955,$A354,ObservedSpeciesData!$D$2:$D$4955,$D354),"")</f>
        <v/>
      </c>
      <c r="X354" s="23" t="str">
        <f>IF(ISNUMBER(AVERAGEIFS(ObservedSpeciesData!X$2:X$4955,ObservedSpeciesData!$A$2:$A$4955,$A354,ObservedSpeciesData!$D$2:$D$4955,$D354)),AVERAGEIFS(ObservedSpeciesData!X$2:X$4955,ObservedSpeciesData!$A$2:$A$4955,$A354,ObservedSpeciesData!$D$2:$D$4955,$D354),"")</f>
        <v/>
      </c>
      <c r="Y354" s="23" t="str">
        <f>IF(ISNUMBER(AVERAGEIFS(ObservedSpeciesData!Y$2:Y$4955,ObservedSpeciesData!$A$2:$A$4955,$A354,ObservedSpeciesData!$D$2:$D$4955,$D354)),AVERAGEIFS(ObservedSpeciesData!Y$2:Y$4955,ObservedSpeciesData!$A$2:$A$4955,$A354,ObservedSpeciesData!$D$2:$D$4955,$D354),"")</f>
        <v/>
      </c>
      <c r="Z354" s="23" t="str">
        <f>IF(ISNUMBER(AVERAGEIFS(ObservedSpeciesData!Z$2:Z$4955,ObservedSpeciesData!$A$2:$A$4955,$A354,ObservedSpeciesData!$D$2:$D$4955,$D354)),AVERAGEIFS(ObservedSpeciesData!Z$2:Z$4955,ObservedSpeciesData!$A$2:$A$4955,$A354,ObservedSpeciesData!$D$2:$D$4955,$D354),"")</f>
        <v/>
      </c>
      <c r="AA354" s="23" t="str">
        <f>IF(ISNUMBER(AVERAGEIFS(ObservedSpeciesData!AA$2:AA$4955,ObservedSpeciesData!$A$2:$A$4955,$A354,ObservedSpeciesData!$D$2:$D$4955,$D354)),AVERAGEIFS(ObservedSpeciesData!AA$2:AA$4955,ObservedSpeciesData!$A$2:$A$4955,$A354,ObservedSpeciesData!$D$2:$D$4955,$D354),"")</f>
        <v/>
      </c>
      <c r="AB354" s="24" t="str">
        <f>IF(ISNUMBER(AVERAGEIFS(ObservedSpeciesData!AB$2:AB$4955,ObservedSpeciesData!$A$2:$A$4955,$A354,ObservedSpeciesData!$D$2:$D$4955,$D354)),AVERAGEIFS(ObservedSpeciesData!AB$2:AB$4955,ObservedSpeciesData!$A$2:$A$4955,$A354,ObservedSpeciesData!$D$2:$D$4955,$D354),"")</f>
        <v/>
      </c>
      <c r="AC354" s="24" t="str">
        <f>IF(ISNUMBER(AVERAGEIFS(ObservedSpeciesData!AC$2:AC$4955,ObservedSpeciesData!$A$2:$A$4955,$A354,ObservedSpeciesData!$D$2:$D$4955,$D354)),AVERAGEIFS(ObservedSpeciesData!AC$2:AC$4955,ObservedSpeciesData!$A$2:$A$4955,$A354,ObservedSpeciesData!$D$2:$D$4955,$D354),"")</f>
        <v/>
      </c>
      <c r="AD354" s="23" t="str">
        <f>IF(ISNUMBER(AVERAGEIFS(ObservedSpeciesData!AD$2:AD$4955,ObservedSpeciesData!$A$2:$A$4955,$A354,ObservedSpeciesData!$D$2:$D$4955,$D354)),AVERAGEIFS(ObservedSpeciesData!AD$2:AD$4955,ObservedSpeciesData!$A$2:$A$4955,$A354,ObservedSpeciesData!$D$2:$D$4955,$D354),"")</f>
        <v/>
      </c>
      <c r="AE354" s="24" t="str">
        <f>IF(ISNUMBER(AVERAGEIFS(ObservedSpeciesData!AE$2:AE$4955,ObservedSpeciesData!$A$2:$A$4955,$A354,ObservedSpeciesData!$D$2:$D$4955,$D354)),AVERAGEIFS(ObservedSpeciesData!AE$2:AE$4955,ObservedSpeciesData!$A$2:$A$4955,$A354,ObservedSpeciesData!$D$2:$D$4955,$D354),"")</f>
        <v/>
      </c>
      <c r="AF354" s="23"/>
      <c r="AG354" s="24"/>
      <c r="AH354" s="23" t="str">
        <f>IF(ISNUMBER(AVERAGEIFS(ObservedSpeciesData!AH$2:AH$4955,ObservedSpeciesData!$A$2:$A$4955,$A354,ObservedSpeciesData!$D$2:$D$4955,$D354)),AVERAGEIFS(ObservedSpeciesData!AH$2:AH$4955,ObservedSpeciesData!$A$2:$A$4955,$A354,ObservedSpeciesData!$D$2:$D$4955,$D354),"")</f>
        <v/>
      </c>
      <c r="AI354" s="23" t="str">
        <f>IF(ISNUMBER(AVERAGEIFS(ObservedSpeciesData!AI$2:AI$4955,ObservedSpeciesData!$A$2:$A$4955,$A354,ObservedSpeciesData!$C$2:$C$4955,$C354,ObservedSpeciesData!$D$2:$D$4955,$D354)),AVERAGEIFS(ObservedSpeciesData!AI$2:AI$4955,ObservedSpeciesData!$A$2:$A$4955,$A354,ObservedSpeciesData!$C$2:$C$4955,$C354,ObservedSpeciesData!$D$2:$D$4955,$D354),"")</f>
        <v/>
      </c>
      <c r="AJ354" s="2">
        <f>COUNTIFS(ObservedSpeciesData!$A$2:$A$828,$A354,ObservedSpeciesData!$D$2:$D$828,$D354)</f>
        <v>0</v>
      </c>
      <c r="AK354" s="2">
        <f t="shared" si="5"/>
        <v>1</v>
      </c>
    </row>
    <row r="355" spans="1:37" x14ac:dyDescent="0.25">
      <c r="A355" s="14" t="s">
        <v>107</v>
      </c>
      <c r="B355" t="s">
        <v>80</v>
      </c>
      <c r="C355" t="s">
        <v>106</v>
      </c>
      <c r="D355" s="13">
        <v>42342</v>
      </c>
      <c r="E355">
        <v>1</v>
      </c>
      <c r="F355">
        <v>500</v>
      </c>
      <c r="G355" s="2" t="s">
        <v>87</v>
      </c>
      <c r="H355" s="2" t="s">
        <v>12</v>
      </c>
      <c r="I355">
        <v>8</v>
      </c>
      <c r="J355" s="2" t="s">
        <v>88</v>
      </c>
      <c r="K355" s="2">
        <f>IF(ISNUMBER(AVERAGEIFS(ObservedSpeciesData!K$2:K$4955,ObservedSpeciesData!$A$2:$A$4955,$A355,ObservedSpeciesData!$D$2:$D$4955,$D355)),AVERAGEIFS(ObservedSpeciesData!K$2:K$4955,ObservedSpeciesData!$A$2:$A$4955,$A355,ObservedSpeciesData!$D$2:$D$4955,$D355),"")</f>
        <v>375</v>
      </c>
      <c r="L355" s="26">
        <f>IF(ISNUMBER(AVERAGEIFS(ObservedSpeciesData!L$2:L$4955,ObservedSpeciesData!$A$2:$A$4955,$A355,ObservedSpeciesData!$D$2:$D$4955,$D355)),AVERAGEIFS(ObservedSpeciesData!L$2:L$4955,ObservedSpeciesData!$A$2:$A$4955,$A355,ObservedSpeciesData!$D$2:$D$4955,$D355),"")</f>
        <v>2702.6666666666665</v>
      </c>
      <c r="M355" s="23">
        <f>IF(ISNUMBER(AVERAGEIFS(ObservedSpeciesData!M$2:M$4955,ObservedSpeciesData!$A$2:$A$4955,$A355,ObservedSpeciesData!$D$2:$D$4955,$D355)),AVERAGEIFS(ObservedSpeciesData!M$2:M$4955,ObservedSpeciesData!$A$2:$A$4955,$A355,ObservedSpeciesData!$D$2:$D$4955,$D355),"")</f>
        <v>270.26666666666671</v>
      </c>
      <c r="N355" s="23" t="str">
        <f>IF(ISNUMBER(AVERAGEIFS(ObservedSpeciesData!N$2:N$4955,ObservedSpeciesData!$A$2:$A$4955,$A355,ObservedSpeciesData!$D$2:$D$4955,$D355)),AVERAGEIFS(ObservedSpeciesData!N$2:N$4955,ObservedSpeciesData!$A$2:$A$4955,$A355,ObservedSpeciesData!$D$2:$D$4955,$D355),"")</f>
        <v/>
      </c>
      <c r="O355" s="23" t="str">
        <f>IF(ISNUMBER(AVERAGEIFS(ObservedSpeciesData!O$2:O$4955,ObservedSpeciesData!$A$2:$A$4955,$A355,ObservedSpeciesData!$D$2:$D$4955,$D355)),AVERAGEIFS(ObservedSpeciesData!O$2:O$4955,ObservedSpeciesData!$A$2:$A$4955,$A355,ObservedSpeciesData!$D$2:$D$4955,$D355),"")</f>
        <v/>
      </c>
      <c r="P355" s="23" t="str">
        <f>IF(ISNUMBER(AVERAGEIFS(ObservedSpeciesData!P$2:P$4955,ObservedSpeciesData!$A$2:$A$4955,$A355,ObservedSpeciesData!$C$2:$C$4955,$C355,ObservedSpeciesData!$D$2:$D$4955,$D355)),AVERAGEIFS(ObservedSpeciesData!P$2:P$4955,ObservedSpeciesData!$A$2:$A$4955,$A355,ObservedSpeciesData!$C$2:$C$4955,$C355,ObservedSpeciesData!$D$2:$D$4955,$D355),"")</f>
        <v/>
      </c>
      <c r="Q355" s="23"/>
      <c r="R355" s="25" t="str">
        <f>IF(ISNUMBER(AVERAGEIFS(ObservedSpeciesData!R$2:R$4955,ObservedSpeciesData!$A$2:$A$4955,$A355,ObservedSpeciesData!$D$2:$D$4955,$D355)),AVERAGEIFS(ObservedSpeciesData!R$2:R$4955,ObservedSpeciesData!$A$2:$A$4955,$A355,ObservedSpeciesData!$D$2:$D$4955,$D355),"")</f>
        <v/>
      </c>
      <c r="S355" s="25" t="str">
        <f>IF(ISNUMBER(AVERAGEIFS(ObservedSpeciesData!S$2:S$4955,ObservedSpeciesData!$A$2:$A$4955,$A355,ObservedSpeciesData!$D$2:$D$4955,$D355)),AVERAGEIFS(ObservedSpeciesData!S$2:S$4955,ObservedSpeciesData!$A$2:$A$4955,$A355,ObservedSpeciesData!$D$2:$D$4955,$D355),"")</f>
        <v/>
      </c>
      <c r="T355" s="23" t="str">
        <f>IF(ISNUMBER(AVERAGEIFS(ObservedSpeciesData!T$2:T$4955,ObservedSpeciesData!$A$2:$A$4955,$A355,ObservedSpeciesData!$D$2:$D$4955,$D355)),AVERAGEIFS(ObservedSpeciesData!T$2:T$4955,ObservedSpeciesData!$A$2:$A$4955,$A355,ObservedSpeciesData!$D$2:$D$4955,$D355),"")</f>
        <v/>
      </c>
      <c r="U355" s="24" t="str">
        <f>IF(ISNUMBER(AVERAGEIFS(ObservedSpeciesData!U$2:U$4955,ObservedSpeciesData!$A$2:$A$4955,$A355,ObservedSpeciesData!$C$2:$C$4955,$C355,ObservedSpeciesData!$D$2:$D$4955,$D355)),AVERAGEIFS(ObservedSpeciesData!U$2:U$4955,ObservedSpeciesData!$A$2:$A$4955,$A355,ObservedSpeciesData!$C$2:$C$4955,$C355,ObservedSpeciesData!$D$2:$D$4955,$D355),"")</f>
        <v/>
      </c>
      <c r="V355" s="23" t="str">
        <f>IF(ISNUMBER(AVERAGEIFS(ObservedSpeciesData!V$2:V$4955,ObservedSpeciesData!$A$2:$A$4955,$A355,ObservedSpeciesData!$D$2:$D$4955,$D355)),AVERAGEIFS(ObservedSpeciesData!V$2:V$4955,ObservedSpeciesData!$A$2:$A$4955,$A355,ObservedSpeciesData!$D$2:$D$4955,$D355),"")</f>
        <v/>
      </c>
      <c r="W355" s="23" t="str">
        <f>IF(ISNUMBER(AVERAGEIFS(ObservedSpeciesData!W$2:W$4955,ObservedSpeciesData!$A$2:$A$4955,$A355,ObservedSpeciesData!$D$2:$D$4955,$D355)),AVERAGEIFS(ObservedSpeciesData!W$2:W$4955,ObservedSpeciesData!$A$2:$A$4955,$A355,ObservedSpeciesData!$D$2:$D$4955,$D355),"")</f>
        <v/>
      </c>
      <c r="X355" s="23" t="str">
        <f>IF(ISNUMBER(AVERAGEIFS(ObservedSpeciesData!X$2:X$4955,ObservedSpeciesData!$A$2:$A$4955,$A355,ObservedSpeciesData!$D$2:$D$4955,$D355)),AVERAGEIFS(ObservedSpeciesData!X$2:X$4955,ObservedSpeciesData!$A$2:$A$4955,$A355,ObservedSpeciesData!$D$2:$D$4955,$D355),"")</f>
        <v/>
      </c>
      <c r="Y355" s="23" t="str">
        <f>IF(ISNUMBER(AVERAGEIFS(ObservedSpeciesData!Y$2:Y$4955,ObservedSpeciesData!$A$2:$A$4955,$A355,ObservedSpeciesData!$D$2:$D$4955,$D355)),AVERAGEIFS(ObservedSpeciesData!Y$2:Y$4955,ObservedSpeciesData!$A$2:$A$4955,$A355,ObservedSpeciesData!$D$2:$D$4955,$D355),"")</f>
        <v/>
      </c>
      <c r="Z355" s="23" t="str">
        <f>IF(ISNUMBER(AVERAGEIFS(ObservedSpeciesData!Z$2:Z$4955,ObservedSpeciesData!$A$2:$A$4955,$A355,ObservedSpeciesData!$D$2:$D$4955,$D355)),AVERAGEIFS(ObservedSpeciesData!Z$2:Z$4955,ObservedSpeciesData!$A$2:$A$4955,$A355,ObservedSpeciesData!$D$2:$D$4955,$D355),"")</f>
        <v/>
      </c>
      <c r="AA355" s="23" t="str">
        <f>IF(ISNUMBER(AVERAGEIFS(ObservedSpeciesData!AA$2:AA$4955,ObservedSpeciesData!$A$2:$A$4955,$A355,ObservedSpeciesData!$D$2:$D$4955,$D355)),AVERAGEIFS(ObservedSpeciesData!AA$2:AA$4955,ObservedSpeciesData!$A$2:$A$4955,$A355,ObservedSpeciesData!$D$2:$D$4955,$D355),"")</f>
        <v/>
      </c>
      <c r="AB355" s="24" t="str">
        <f>IF(ISNUMBER(AVERAGEIFS(ObservedSpeciesData!AB$2:AB$4955,ObservedSpeciesData!$A$2:$A$4955,$A355,ObservedSpeciesData!$D$2:$D$4955,$D355)),AVERAGEIFS(ObservedSpeciesData!AB$2:AB$4955,ObservedSpeciesData!$A$2:$A$4955,$A355,ObservedSpeciesData!$D$2:$D$4955,$D355),"")</f>
        <v/>
      </c>
      <c r="AC355" s="24" t="str">
        <f>IF(ISNUMBER(AVERAGEIFS(ObservedSpeciesData!AC$2:AC$4955,ObservedSpeciesData!$A$2:$A$4955,$A355,ObservedSpeciesData!$D$2:$D$4955,$D355)),AVERAGEIFS(ObservedSpeciesData!AC$2:AC$4955,ObservedSpeciesData!$A$2:$A$4955,$A355,ObservedSpeciesData!$D$2:$D$4955,$D355),"")</f>
        <v/>
      </c>
      <c r="AD355" s="23" t="str">
        <f>IF(ISNUMBER(AVERAGEIFS(ObservedSpeciesData!AD$2:AD$4955,ObservedSpeciesData!$A$2:$A$4955,$A355,ObservedSpeciesData!$D$2:$D$4955,$D355)),AVERAGEIFS(ObservedSpeciesData!AD$2:AD$4955,ObservedSpeciesData!$A$2:$A$4955,$A355,ObservedSpeciesData!$D$2:$D$4955,$D355),"")</f>
        <v/>
      </c>
      <c r="AE355" s="24" t="str">
        <f>IF(ISNUMBER(AVERAGEIFS(ObservedSpeciesData!AE$2:AE$4955,ObservedSpeciesData!$A$2:$A$4955,$A355,ObservedSpeciesData!$D$2:$D$4955,$D355)),AVERAGEIFS(ObservedSpeciesData!AE$2:AE$4955,ObservedSpeciesData!$A$2:$A$4955,$A355,ObservedSpeciesData!$D$2:$D$4955,$D355),"")</f>
        <v/>
      </c>
      <c r="AF355" s="23"/>
      <c r="AG355" s="24"/>
      <c r="AH355" s="23" t="str">
        <f>IF(ISNUMBER(AVERAGEIFS(ObservedSpeciesData!AH$2:AH$4955,ObservedSpeciesData!$A$2:$A$4955,$A355,ObservedSpeciesData!$D$2:$D$4955,$D355)),AVERAGEIFS(ObservedSpeciesData!AH$2:AH$4955,ObservedSpeciesData!$A$2:$A$4955,$A355,ObservedSpeciesData!$D$2:$D$4955,$D355),"")</f>
        <v/>
      </c>
      <c r="AI355" s="23" t="str">
        <f>IF(ISNUMBER(AVERAGEIFS(ObservedSpeciesData!AI$2:AI$4955,ObservedSpeciesData!$A$2:$A$4955,$A355,ObservedSpeciesData!$C$2:$C$4955,$C355,ObservedSpeciesData!$D$2:$D$4955,$D355)),AVERAGEIFS(ObservedSpeciesData!AI$2:AI$4955,ObservedSpeciesData!$A$2:$A$4955,$A355,ObservedSpeciesData!$C$2:$C$4955,$C355,ObservedSpeciesData!$D$2:$D$4955,$D355),"")</f>
        <v/>
      </c>
      <c r="AJ355" s="2">
        <f>COUNTIFS(ObservedSpeciesData!$A$2:$A$828,$A355,ObservedSpeciesData!$D$2:$D$828,$D355)</f>
        <v>0</v>
      </c>
      <c r="AK355" s="2">
        <f t="shared" si="5"/>
        <v>1</v>
      </c>
    </row>
    <row r="356" spans="1:37" x14ac:dyDescent="0.25">
      <c r="A356" s="14" t="s">
        <v>112</v>
      </c>
      <c r="B356" t="s">
        <v>80</v>
      </c>
      <c r="C356" t="s">
        <v>106</v>
      </c>
      <c r="D356" s="13">
        <v>42349</v>
      </c>
      <c r="E356">
        <v>1</v>
      </c>
      <c r="F356">
        <v>0</v>
      </c>
      <c r="G356" s="2" t="s">
        <v>87</v>
      </c>
      <c r="H356" s="2" t="s">
        <v>12</v>
      </c>
      <c r="I356">
        <v>8</v>
      </c>
      <c r="J356" s="2" t="s">
        <v>88</v>
      </c>
      <c r="K356" s="2">
        <f>IF(ISNUMBER(AVERAGEIFS(ObservedSpeciesData!K$2:K$4955,ObservedSpeciesData!$A$2:$A$4955,$A356,ObservedSpeciesData!$D$2:$D$4955,$D356)),AVERAGEIFS(ObservedSpeciesData!K$2:K$4955,ObservedSpeciesData!$A$2:$A$4955,$A356,ObservedSpeciesData!$D$2:$D$4955,$D356),"")</f>
        <v>0</v>
      </c>
      <c r="L356" s="26">
        <f>IF(ISNUMBER(AVERAGEIFS(ObservedSpeciesData!L$2:L$4955,ObservedSpeciesData!$A$2:$A$4955,$A356,ObservedSpeciesData!$D$2:$D$4955,$D356)),AVERAGEIFS(ObservedSpeciesData!L$2:L$4955,ObservedSpeciesData!$A$2:$A$4955,$A356,ObservedSpeciesData!$D$2:$D$4955,$D356),"")</f>
        <v>2926.6666666666665</v>
      </c>
      <c r="M356" s="23">
        <f>IF(ISNUMBER(AVERAGEIFS(ObservedSpeciesData!M$2:M$4955,ObservedSpeciesData!$A$2:$A$4955,$A356,ObservedSpeciesData!$D$2:$D$4955,$D356)),AVERAGEIFS(ObservedSpeciesData!M$2:M$4955,ObservedSpeciesData!$A$2:$A$4955,$A356,ObservedSpeciesData!$D$2:$D$4955,$D356),"")</f>
        <v>292.66666666666669</v>
      </c>
      <c r="N356" s="23" t="str">
        <f>IF(ISNUMBER(AVERAGEIFS(ObservedSpeciesData!N$2:N$4955,ObservedSpeciesData!$A$2:$A$4955,$A356,ObservedSpeciesData!$D$2:$D$4955,$D356)),AVERAGEIFS(ObservedSpeciesData!N$2:N$4955,ObservedSpeciesData!$A$2:$A$4955,$A356,ObservedSpeciesData!$D$2:$D$4955,$D356),"")</f>
        <v/>
      </c>
      <c r="O356" s="23" t="str">
        <f>IF(ISNUMBER(AVERAGEIFS(ObservedSpeciesData!O$2:O$4955,ObservedSpeciesData!$A$2:$A$4955,$A356,ObservedSpeciesData!$D$2:$D$4955,$D356)),AVERAGEIFS(ObservedSpeciesData!O$2:O$4955,ObservedSpeciesData!$A$2:$A$4955,$A356,ObservedSpeciesData!$D$2:$D$4955,$D356),"")</f>
        <v/>
      </c>
      <c r="P356" s="23" t="str">
        <f>IF(ISNUMBER(AVERAGEIFS(ObservedSpeciesData!P$2:P$4955,ObservedSpeciesData!$A$2:$A$4955,$A356,ObservedSpeciesData!$C$2:$C$4955,$C356,ObservedSpeciesData!$D$2:$D$4955,$D356)),AVERAGEIFS(ObservedSpeciesData!P$2:P$4955,ObservedSpeciesData!$A$2:$A$4955,$A356,ObservedSpeciesData!$C$2:$C$4955,$C356,ObservedSpeciesData!$D$2:$D$4955,$D356),"")</f>
        <v/>
      </c>
      <c r="Q356" s="23"/>
      <c r="R356" s="25" t="str">
        <f>IF(ISNUMBER(AVERAGEIFS(ObservedSpeciesData!R$2:R$4955,ObservedSpeciesData!$A$2:$A$4955,$A356,ObservedSpeciesData!$D$2:$D$4955,$D356)),AVERAGEIFS(ObservedSpeciesData!R$2:R$4955,ObservedSpeciesData!$A$2:$A$4955,$A356,ObservedSpeciesData!$D$2:$D$4955,$D356),"")</f>
        <v/>
      </c>
      <c r="S356" s="25" t="str">
        <f>IF(ISNUMBER(AVERAGEIFS(ObservedSpeciesData!S$2:S$4955,ObservedSpeciesData!$A$2:$A$4955,$A356,ObservedSpeciesData!$D$2:$D$4955,$D356)),AVERAGEIFS(ObservedSpeciesData!S$2:S$4955,ObservedSpeciesData!$A$2:$A$4955,$A356,ObservedSpeciesData!$D$2:$D$4955,$D356),"")</f>
        <v/>
      </c>
      <c r="T356" s="23" t="str">
        <f>IF(ISNUMBER(AVERAGEIFS(ObservedSpeciesData!T$2:T$4955,ObservedSpeciesData!$A$2:$A$4955,$A356,ObservedSpeciesData!$D$2:$D$4955,$D356)),AVERAGEIFS(ObservedSpeciesData!T$2:T$4955,ObservedSpeciesData!$A$2:$A$4955,$A356,ObservedSpeciesData!$D$2:$D$4955,$D356),"")</f>
        <v/>
      </c>
      <c r="U356" s="24" t="str">
        <f>IF(ISNUMBER(AVERAGEIFS(ObservedSpeciesData!U$2:U$4955,ObservedSpeciesData!$A$2:$A$4955,$A356,ObservedSpeciesData!$C$2:$C$4955,$C356,ObservedSpeciesData!$D$2:$D$4955,$D356)),AVERAGEIFS(ObservedSpeciesData!U$2:U$4955,ObservedSpeciesData!$A$2:$A$4955,$A356,ObservedSpeciesData!$C$2:$C$4955,$C356,ObservedSpeciesData!$D$2:$D$4955,$D356),"")</f>
        <v/>
      </c>
      <c r="V356" s="23" t="str">
        <f>IF(ISNUMBER(AVERAGEIFS(ObservedSpeciesData!V$2:V$4955,ObservedSpeciesData!$A$2:$A$4955,$A356,ObservedSpeciesData!$D$2:$D$4955,$D356)),AVERAGEIFS(ObservedSpeciesData!V$2:V$4955,ObservedSpeciesData!$A$2:$A$4955,$A356,ObservedSpeciesData!$D$2:$D$4955,$D356),"")</f>
        <v/>
      </c>
      <c r="W356" s="23" t="str">
        <f>IF(ISNUMBER(AVERAGEIFS(ObservedSpeciesData!W$2:W$4955,ObservedSpeciesData!$A$2:$A$4955,$A356,ObservedSpeciesData!$D$2:$D$4955,$D356)),AVERAGEIFS(ObservedSpeciesData!W$2:W$4955,ObservedSpeciesData!$A$2:$A$4955,$A356,ObservedSpeciesData!$D$2:$D$4955,$D356),"")</f>
        <v/>
      </c>
      <c r="X356" s="23" t="str">
        <f>IF(ISNUMBER(AVERAGEIFS(ObservedSpeciesData!X$2:X$4955,ObservedSpeciesData!$A$2:$A$4955,$A356,ObservedSpeciesData!$D$2:$D$4955,$D356)),AVERAGEIFS(ObservedSpeciesData!X$2:X$4955,ObservedSpeciesData!$A$2:$A$4955,$A356,ObservedSpeciesData!$D$2:$D$4955,$D356),"")</f>
        <v/>
      </c>
      <c r="Y356" s="23" t="str">
        <f>IF(ISNUMBER(AVERAGEIFS(ObservedSpeciesData!Y$2:Y$4955,ObservedSpeciesData!$A$2:$A$4955,$A356,ObservedSpeciesData!$D$2:$D$4955,$D356)),AVERAGEIFS(ObservedSpeciesData!Y$2:Y$4955,ObservedSpeciesData!$A$2:$A$4955,$A356,ObservedSpeciesData!$D$2:$D$4955,$D356),"")</f>
        <v/>
      </c>
      <c r="Z356" s="23" t="str">
        <f>IF(ISNUMBER(AVERAGEIFS(ObservedSpeciesData!Z$2:Z$4955,ObservedSpeciesData!$A$2:$A$4955,$A356,ObservedSpeciesData!$D$2:$D$4955,$D356)),AVERAGEIFS(ObservedSpeciesData!Z$2:Z$4955,ObservedSpeciesData!$A$2:$A$4955,$A356,ObservedSpeciesData!$D$2:$D$4955,$D356),"")</f>
        <v/>
      </c>
      <c r="AA356" s="23" t="str">
        <f>IF(ISNUMBER(AVERAGEIFS(ObservedSpeciesData!AA$2:AA$4955,ObservedSpeciesData!$A$2:$A$4955,$A356,ObservedSpeciesData!$D$2:$D$4955,$D356)),AVERAGEIFS(ObservedSpeciesData!AA$2:AA$4955,ObservedSpeciesData!$A$2:$A$4955,$A356,ObservedSpeciesData!$D$2:$D$4955,$D356),"")</f>
        <v/>
      </c>
      <c r="AB356" s="24" t="str">
        <f>IF(ISNUMBER(AVERAGEIFS(ObservedSpeciesData!AB$2:AB$4955,ObservedSpeciesData!$A$2:$A$4955,$A356,ObservedSpeciesData!$D$2:$D$4955,$D356)),AVERAGEIFS(ObservedSpeciesData!AB$2:AB$4955,ObservedSpeciesData!$A$2:$A$4955,$A356,ObservedSpeciesData!$D$2:$D$4955,$D356),"")</f>
        <v/>
      </c>
      <c r="AC356" s="24" t="str">
        <f>IF(ISNUMBER(AVERAGEIFS(ObservedSpeciesData!AC$2:AC$4955,ObservedSpeciesData!$A$2:$A$4955,$A356,ObservedSpeciesData!$D$2:$D$4955,$D356)),AVERAGEIFS(ObservedSpeciesData!AC$2:AC$4955,ObservedSpeciesData!$A$2:$A$4955,$A356,ObservedSpeciesData!$D$2:$D$4955,$D356),"")</f>
        <v/>
      </c>
      <c r="AD356" s="23" t="str">
        <f>IF(ISNUMBER(AVERAGEIFS(ObservedSpeciesData!AD$2:AD$4955,ObservedSpeciesData!$A$2:$A$4955,$A356,ObservedSpeciesData!$D$2:$D$4955,$D356)),AVERAGEIFS(ObservedSpeciesData!AD$2:AD$4955,ObservedSpeciesData!$A$2:$A$4955,$A356,ObservedSpeciesData!$D$2:$D$4955,$D356),"")</f>
        <v/>
      </c>
      <c r="AE356" s="24" t="str">
        <f>IF(ISNUMBER(AVERAGEIFS(ObservedSpeciesData!AE$2:AE$4955,ObservedSpeciesData!$A$2:$A$4955,$A356,ObservedSpeciesData!$D$2:$D$4955,$D356)),AVERAGEIFS(ObservedSpeciesData!AE$2:AE$4955,ObservedSpeciesData!$A$2:$A$4955,$A356,ObservedSpeciesData!$D$2:$D$4955,$D356),"")</f>
        <v/>
      </c>
      <c r="AF356" s="23"/>
      <c r="AG356" s="24"/>
      <c r="AH356" s="23" t="str">
        <f>IF(ISNUMBER(AVERAGEIFS(ObservedSpeciesData!AH$2:AH$4955,ObservedSpeciesData!$A$2:$A$4955,$A356,ObservedSpeciesData!$D$2:$D$4955,$D356)),AVERAGEIFS(ObservedSpeciesData!AH$2:AH$4955,ObservedSpeciesData!$A$2:$A$4955,$A356,ObservedSpeciesData!$D$2:$D$4955,$D356),"")</f>
        <v/>
      </c>
      <c r="AI356" s="23" t="str">
        <f>IF(ISNUMBER(AVERAGEIFS(ObservedSpeciesData!AI$2:AI$4955,ObservedSpeciesData!$A$2:$A$4955,$A356,ObservedSpeciesData!$C$2:$C$4955,$C356,ObservedSpeciesData!$D$2:$D$4955,$D356)),AVERAGEIFS(ObservedSpeciesData!AI$2:AI$4955,ObservedSpeciesData!$A$2:$A$4955,$A356,ObservedSpeciesData!$C$2:$C$4955,$C356,ObservedSpeciesData!$D$2:$D$4955,$D356),"")</f>
        <v/>
      </c>
      <c r="AJ356" s="2">
        <f>COUNTIFS(ObservedSpeciesData!$A$2:$A$828,$A356,ObservedSpeciesData!$D$2:$D$828,$D356)</f>
        <v>0</v>
      </c>
      <c r="AK356" s="2">
        <f t="shared" si="5"/>
        <v>1</v>
      </c>
    </row>
    <row r="357" spans="1:37" x14ac:dyDescent="0.25">
      <c r="A357" s="14" t="s">
        <v>111</v>
      </c>
      <c r="B357" t="s">
        <v>80</v>
      </c>
      <c r="C357" t="s">
        <v>106</v>
      </c>
      <c r="D357" s="13">
        <v>42349</v>
      </c>
      <c r="E357">
        <v>1</v>
      </c>
      <c r="F357">
        <v>50</v>
      </c>
      <c r="G357" s="2" t="s">
        <v>87</v>
      </c>
      <c r="H357" s="2" t="s">
        <v>12</v>
      </c>
      <c r="I357">
        <v>8</v>
      </c>
      <c r="J357" s="2" t="s">
        <v>88</v>
      </c>
      <c r="K357" s="2">
        <f>IF(ISNUMBER(AVERAGEIFS(ObservedSpeciesData!K$2:K$4955,ObservedSpeciesData!$A$2:$A$4955,$A357,ObservedSpeciesData!$D$2:$D$4955,$D357)),AVERAGEIFS(ObservedSpeciesData!K$2:K$4955,ObservedSpeciesData!$A$2:$A$4955,$A357,ObservedSpeciesData!$D$2:$D$4955,$D357),"")</f>
        <v>37.5</v>
      </c>
      <c r="L357" s="26">
        <f>IF(ISNUMBER(AVERAGEIFS(ObservedSpeciesData!L$2:L$4955,ObservedSpeciesData!$A$2:$A$4955,$A357,ObservedSpeciesData!$D$2:$D$4955,$D357)),AVERAGEIFS(ObservedSpeciesData!L$2:L$4955,ObservedSpeciesData!$A$2:$A$4955,$A357,ObservedSpeciesData!$D$2:$D$4955,$D357),"")</f>
        <v>3104</v>
      </c>
      <c r="M357" s="23">
        <f>IF(ISNUMBER(AVERAGEIFS(ObservedSpeciesData!M$2:M$4955,ObservedSpeciesData!$A$2:$A$4955,$A357,ObservedSpeciesData!$D$2:$D$4955,$D357)),AVERAGEIFS(ObservedSpeciesData!M$2:M$4955,ObservedSpeciesData!$A$2:$A$4955,$A357,ObservedSpeciesData!$D$2:$D$4955,$D357),"")</f>
        <v>310.39999999999998</v>
      </c>
      <c r="N357" s="23" t="str">
        <f>IF(ISNUMBER(AVERAGEIFS(ObservedSpeciesData!N$2:N$4955,ObservedSpeciesData!$A$2:$A$4955,$A357,ObservedSpeciesData!$D$2:$D$4955,$D357)),AVERAGEIFS(ObservedSpeciesData!N$2:N$4955,ObservedSpeciesData!$A$2:$A$4955,$A357,ObservedSpeciesData!$D$2:$D$4955,$D357),"")</f>
        <v/>
      </c>
      <c r="O357" s="23" t="str">
        <f>IF(ISNUMBER(AVERAGEIFS(ObservedSpeciesData!O$2:O$4955,ObservedSpeciesData!$A$2:$A$4955,$A357,ObservedSpeciesData!$D$2:$D$4955,$D357)),AVERAGEIFS(ObservedSpeciesData!O$2:O$4955,ObservedSpeciesData!$A$2:$A$4955,$A357,ObservedSpeciesData!$D$2:$D$4955,$D357),"")</f>
        <v/>
      </c>
      <c r="P357" s="23" t="str">
        <f>IF(ISNUMBER(AVERAGEIFS(ObservedSpeciesData!P$2:P$4955,ObservedSpeciesData!$A$2:$A$4955,$A357,ObservedSpeciesData!$C$2:$C$4955,$C357,ObservedSpeciesData!$D$2:$D$4955,$D357)),AVERAGEIFS(ObservedSpeciesData!P$2:P$4955,ObservedSpeciesData!$A$2:$A$4955,$A357,ObservedSpeciesData!$C$2:$C$4955,$C357,ObservedSpeciesData!$D$2:$D$4955,$D357),"")</f>
        <v/>
      </c>
      <c r="Q357" s="23"/>
      <c r="R357" s="25" t="str">
        <f>IF(ISNUMBER(AVERAGEIFS(ObservedSpeciesData!R$2:R$4955,ObservedSpeciesData!$A$2:$A$4955,$A357,ObservedSpeciesData!$D$2:$D$4955,$D357)),AVERAGEIFS(ObservedSpeciesData!R$2:R$4955,ObservedSpeciesData!$A$2:$A$4955,$A357,ObservedSpeciesData!$D$2:$D$4955,$D357),"")</f>
        <v/>
      </c>
      <c r="S357" s="25" t="str">
        <f>IF(ISNUMBER(AVERAGEIFS(ObservedSpeciesData!S$2:S$4955,ObservedSpeciesData!$A$2:$A$4955,$A357,ObservedSpeciesData!$D$2:$D$4955,$D357)),AVERAGEIFS(ObservedSpeciesData!S$2:S$4955,ObservedSpeciesData!$A$2:$A$4955,$A357,ObservedSpeciesData!$D$2:$D$4955,$D357),"")</f>
        <v/>
      </c>
      <c r="T357" s="23" t="str">
        <f>IF(ISNUMBER(AVERAGEIFS(ObservedSpeciesData!T$2:T$4955,ObservedSpeciesData!$A$2:$A$4955,$A357,ObservedSpeciesData!$D$2:$D$4955,$D357)),AVERAGEIFS(ObservedSpeciesData!T$2:T$4955,ObservedSpeciesData!$A$2:$A$4955,$A357,ObservedSpeciesData!$D$2:$D$4955,$D357),"")</f>
        <v/>
      </c>
      <c r="U357" s="24" t="str">
        <f>IF(ISNUMBER(AVERAGEIFS(ObservedSpeciesData!U$2:U$4955,ObservedSpeciesData!$A$2:$A$4955,$A357,ObservedSpeciesData!$C$2:$C$4955,$C357,ObservedSpeciesData!$D$2:$D$4955,$D357)),AVERAGEIFS(ObservedSpeciesData!U$2:U$4955,ObservedSpeciesData!$A$2:$A$4955,$A357,ObservedSpeciesData!$C$2:$C$4955,$C357,ObservedSpeciesData!$D$2:$D$4955,$D357),"")</f>
        <v/>
      </c>
      <c r="V357" s="23" t="str">
        <f>IF(ISNUMBER(AVERAGEIFS(ObservedSpeciesData!V$2:V$4955,ObservedSpeciesData!$A$2:$A$4955,$A357,ObservedSpeciesData!$D$2:$D$4955,$D357)),AVERAGEIFS(ObservedSpeciesData!V$2:V$4955,ObservedSpeciesData!$A$2:$A$4955,$A357,ObservedSpeciesData!$D$2:$D$4955,$D357),"")</f>
        <v/>
      </c>
      <c r="W357" s="23" t="str">
        <f>IF(ISNUMBER(AVERAGEIFS(ObservedSpeciesData!W$2:W$4955,ObservedSpeciesData!$A$2:$A$4955,$A357,ObservedSpeciesData!$D$2:$D$4955,$D357)),AVERAGEIFS(ObservedSpeciesData!W$2:W$4955,ObservedSpeciesData!$A$2:$A$4955,$A357,ObservedSpeciesData!$D$2:$D$4955,$D357),"")</f>
        <v/>
      </c>
      <c r="X357" s="23" t="str">
        <f>IF(ISNUMBER(AVERAGEIFS(ObservedSpeciesData!X$2:X$4955,ObservedSpeciesData!$A$2:$A$4955,$A357,ObservedSpeciesData!$D$2:$D$4955,$D357)),AVERAGEIFS(ObservedSpeciesData!X$2:X$4955,ObservedSpeciesData!$A$2:$A$4955,$A357,ObservedSpeciesData!$D$2:$D$4955,$D357),"")</f>
        <v/>
      </c>
      <c r="Y357" s="23" t="str">
        <f>IF(ISNUMBER(AVERAGEIFS(ObservedSpeciesData!Y$2:Y$4955,ObservedSpeciesData!$A$2:$A$4955,$A357,ObservedSpeciesData!$D$2:$D$4955,$D357)),AVERAGEIFS(ObservedSpeciesData!Y$2:Y$4955,ObservedSpeciesData!$A$2:$A$4955,$A357,ObservedSpeciesData!$D$2:$D$4955,$D357),"")</f>
        <v/>
      </c>
      <c r="Z357" s="23" t="str">
        <f>IF(ISNUMBER(AVERAGEIFS(ObservedSpeciesData!Z$2:Z$4955,ObservedSpeciesData!$A$2:$A$4955,$A357,ObservedSpeciesData!$D$2:$D$4955,$D357)),AVERAGEIFS(ObservedSpeciesData!Z$2:Z$4955,ObservedSpeciesData!$A$2:$A$4955,$A357,ObservedSpeciesData!$D$2:$D$4955,$D357),"")</f>
        <v/>
      </c>
      <c r="AA357" s="23" t="str">
        <f>IF(ISNUMBER(AVERAGEIFS(ObservedSpeciesData!AA$2:AA$4955,ObservedSpeciesData!$A$2:$A$4955,$A357,ObservedSpeciesData!$D$2:$D$4955,$D357)),AVERAGEIFS(ObservedSpeciesData!AA$2:AA$4955,ObservedSpeciesData!$A$2:$A$4955,$A357,ObservedSpeciesData!$D$2:$D$4955,$D357),"")</f>
        <v/>
      </c>
      <c r="AB357" s="24" t="str">
        <f>IF(ISNUMBER(AVERAGEIFS(ObservedSpeciesData!AB$2:AB$4955,ObservedSpeciesData!$A$2:$A$4955,$A357,ObservedSpeciesData!$D$2:$D$4955,$D357)),AVERAGEIFS(ObservedSpeciesData!AB$2:AB$4955,ObservedSpeciesData!$A$2:$A$4955,$A357,ObservedSpeciesData!$D$2:$D$4955,$D357),"")</f>
        <v/>
      </c>
      <c r="AC357" s="24" t="str">
        <f>IF(ISNUMBER(AVERAGEIFS(ObservedSpeciesData!AC$2:AC$4955,ObservedSpeciesData!$A$2:$A$4955,$A357,ObservedSpeciesData!$D$2:$D$4955,$D357)),AVERAGEIFS(ObservedSpeciesData!AC$2:AC$4955,ObservedSpeciesData!$A$2:$A$4955,$A357,ObservedSpeciesData!$D$2:$D$4955,$D357),"")</f>
        <v/>
      </c>
      <c r="AD357" s="23" t="str">
        <f>IF(ISNUMBER(AVERAGEIFS(ObservedSpeciesData!AD$2:AD$4955,ObservedSpeciesData!$A$2:$A$4955,$A357,ObservedSpeciesData!$D$2:$D$4955,$D357)),AVERAGEIFS(ObservedSpeciesData!AD$2:AD$4955,ObservedSpeciesData!$A$2:$A$4955,$A357,ObservedSpeciesData!$D$2:$D$4955,$D357),"")</f>
        <v/>
      </c>
      <c r="AE357" s="24" t="str">
        <f>IF(ISNUMBER(AVERAGEIFS(ObservedSpeciesData!AE$2:AE$4955,ObservedSpeciesData!$A$2:$A$4955,$A357,ObservedSpeciesData!$D$2:$D$4955,$D357)),AVERAGEIFS(ObservedSpeciesData!AE$2:AE$4955,ObservedSpeciesData!$A$2:$A$4955,$A357,ObservedSpeciesData!$D$2:$D$4955,$D357),"")</f>
        <v/>
      </c>
      <c r="AF357" s="23"/>
      <c r="AG357" s="24"/>
      <c r="AH357" s="23" t="str">
        <f>IF(ISNUMBER(AVERAGEIFS(ObservedSpeciesData!AH$2:AH$4955,ObservedSpeciesData!$A$2:$A$4955,$A357,ObservedSpeciesData!$D$2:$D$4955,$D357)),AVERAGEIFS(ObservedSpeciesData!AH$2:AH$4955,ObservedSpeciesData!$A$2:$A$4955,$A357,ObservedSpeciesData!$D$2:$D$4955,$D357),"")</f>
        <v/>
      </c>
      <c r="AI357" s="23" t="str">
        <f>IF(ISNUMBER(AVERAGEIFS(ObservedSpeciesData!AI$2:AI$4955,ObservedSpeciesData!$A$2:$A$4955,$A357,ObservedSpeciesData!$C$2:$C$4955,$C357,ObservedSpeciesData!$D$2:$D$4955,$D357)),AVERAGEIFS(ObservedSpeciesData!AI$2:AI$4955,ObservedSpeciesData!$A$2:$A$4955,$A357,ObservedSpeciesData!$C$2:$C$4955,$C357,ObservedSpeciesData!$D$2:$D$4955,$D357),"")</f>
        <v/>
      </c>
      <c r="AJ357" s="2">
        <f>COUNTIFS(ObservedSpeciesData!$A$2:$A$828,$A357,ObservedSpeciesData!$D$2:$D$828,$D357)</f>
        <v>0</v>
      </c>
      <c r="AK357" s="2">
        <f t="shared" si="5"/>
        <v>1</v>
      </c>
    </row>
    <row r="358" spans="1:37" x14ac:dyDescent="0.25">
      <c r="A358" s="14" t="s">
        <v>110</v>
      </c>
      <c r="B358" t="s">
        <v>80</v>
      </c>
      <c r="C358" t="s">
        <v>106</v>
      </c>
      <c r="D358" s="13">
        <v>42349</v>
      </c>
      <c r="E358">
        <v>1</v>
      </c>
      <c r="F358">
        <v>100</v>
      </c>
      <c r="G358" s="2" t="s">
        <v>87</v>
      </c>
      <c r="H358" s="2" t="s">
        <v>12</v>
      </c>
      <c r="I358">
        <v>8</v>
      </c>
      <c r="J358" s="2" t="s">
        <v>88</v>
      </c>
      <c r="K358" s="2">
        <f>IF(ISNUMBER(AVERAGEIFS(ObservedSpeciesData!K$2:K$4955,ObservedSpeciesData!$A$2:$A$4955,$A358,ObservedSpeciesData!$D$2:$D$4955,$D358)),AVERAGEIFS(ObservedSpeciesData!K$2:K$4955,ObservedSpeciesData!$A$2:$A$4955,$A358,ObservedSpeciesData!$D$2:$D$4955,$D358),"")</f>
        <v>75</v>
      </c>
      <c r="L358" s="26">
        <f>IF(ISNUMBER(AVERAGEIFS(ObservedSpeciesData!L$2:L$4955,ObservedSpeciesData!$A$2:$A$4955,$A358,ObservedSpeciesData!$D$2:$D$4955,$D358)),AVERAGEIFS(ObservedSpeciesData!L$2:L$4955,ObservedSpeciesData!$A$2:$A$4955,$A358,ObservedSpeciesData!$D$2:$D$4955,$D358),"")</f>
        <v>3216</v>
      </c>
      <c r="M358" s="23">
        <f>IF(ISNUMBER(AVERAGEIFS(ObservedSpeciesData!M$2:M$4955,ObservedSpeciesData!$A$2:$A$4955,$A358,ObservedSpeciesData!$D$2:$D$4955,$D358)),AVERAGEIFS(ObservedSpeciesData!M$2:M$4955,ObservedSpeciesData!$A$2:$A$4955,$A358,ObservedSpeciesData!$D$2:$D$4955,$D358),"")</f>
        <v>321.60000000000002</v>
      </c>
      <c r="N358" s="23" t="str">
        <f>IF(ISNUMBER(AVERAGEIFS(ObservedSpeciesData!N$2:N$4955,ObservedSpeciesData!$A$2:$A$4955,$A358,ObservedSpeciesData!$D$2:$D$4955,$D358)),AVERAGEIFS(ObservedSpeciesData!N$2:N$4955,ObservedSpeciesData!$A$2:$A$4955,$A358,ObservedSpeciesData!$D$2:$D$4955,$D358),"")</f>
        <v/>
      </c>
      <c r="O358" s="23" t="str">
        <f>IF(ISNUMBER(AVERAGEIFS(ObservedSpeciesData!O$2:O$4955,ObservedSpeciesData!$A$2:$A$4955,$A358,ObservedSpeciesData!$D$2:$D$4955,$D358)),AVERAGEIFS(ObservedSpeciesData!O$2:O$4955,ObservedSpeciesData!$A$2:$A$4955,$A358,ObservedSpeciesData!$D$2:$D$4955,$D358),"")</f>
        <v/>
      </c>
      <c r="P358" s="23" t="str">
        <f>IF(ISNUMBER(AVERAGEIFS(ObservedSpeciesData!P$2:P$4955,ObservedSpeciesData!$A$2:$A$4955,$A358,ObservedSpeciesData!$C$2:$C$4955,$C358,ObservedSpeciesData!$D$2:$D$4955,$D358)),AVERAGEIFS(ObservedSpeciesData!P$2:P$4955,ObservedSpeciesData!$A$2:$A$4955,$A358,ObservedSpeciesData!$C$2:$C$4955,$C358,ObservedSpeciesData!$D$2:$D$4955,$D358),"")</f>
        <v/>
      </c>
      <c r="Q358" s="23"/>
      <c r="R358" s="25" t="str">
        <f>IF(ISNUMBER(AVERAGEIFS(ObservedSpeciesData!R$2:R$4955,ObservedSpeciesData!$A$2:$A$4955,$A358,ObservedSpeciesData!$D$2:$D$4955,$D358)),AVERAGEIFS(ObservedSpeciesData!R$2:R$4955,ObservedSpeciesData!$A$2:$A$4955,$A358,ObservedSpeciesData!$D$2:$D$4955,$D358),"")</f>
        <v/>
      </c>
      <c r="S358" s="25" t="str">
        <f>IF(ISNUMBER(AVERAGEIFS(ObservedSpeciesData!S$2:S$4955,ObservedSpeciesData!$A$2:$A$4955,$A358,ObservedSpeciesData!$D$2:$D$4955,$D358)),AVERAGEIFS(ObservedSpeciesData!S$2:S$4955,ObservedSpeciesData!$A$2:$A$4955,$A358,ObservedSpeciesData!$D$2:$D$4955,$D358),"")</f>
        <v/>
      </c>
      <c r="T358" s="23" t="str">
        <f>IF(ISNUMBER(AVERAGEIFS(ObservedSpeciesData!T$2:T$4955,ObservedSpeciesData!$A$2:$A$4955,$A358,ObservedSpeciesData!$D$2:$D$4955,$D358)),AVERAGEIFS(ObservedSpeciesData!T$2:T$4955,ObservedSpeciesData!$A$2:$A$4955,$A358,ObservedSpeciesData!$D$2:$D$4955,$D358),"")</f>
        <v/>
      </c>
      <c r="U358" s="24" t="str">
        <f>IF(ISNUMBER(AVERAGEIFS(ObservedSpeciesData!U$2:U$4955,ObservedSpeciesData!$A$2:$A$4955,$A358,ObservedSpeciesData!$C$2:$C$4955,$C358,ObservedSpeciesData!$D$2:$D$4955,$D358)),AVERAGEIFS(ObservedSpeciesData!U$2:U$4955,ObservedSpeciesData!$A$2:$A$4955,$A358,ObservedSpeciesData!$C$2:$C$4955,$C358,ObservedSpeciesData!$D$2:$D$4955,$D358),"")</f>
        <v/>
      </c>
      <c r="V358" s="23" t="str">
        <f>IF(ISNUMBER(AVERAGEIFS(ObservedSpeciesData!V$2:V$4955,ObservedSpeciesData!$A$2:$A$4955,$A358,ObservedSpeciesData!$D$2:$D$4955,$D358)),AVERAGEIFS(ObservedSpeciesData!V$2:V$4955,ObservedSpeciesData!$A$2:$A$4955,$A358,ObservedSpeciesData!$D$2:$D$4955,$D358),"")</f>
        <v/>
      </c>
      <c r="W358" s="23" t="str">
        <f>IF(ISNUMBER(AVERAGEIFS(ObservedSpeciesData!W$2:W$4955,ObservedSpeciesData!$A$2:$A$4955,$A358,ObservedSpeciesData!$D$2:$D$4955,$D358)),AVERAGEIFS(ObservedSpeciesData!W$2:W$4955,ObservedSpeciesData!$A$2:$A$4955,$A358,ObservedSpeciesData!$D$2:$D$4955,$D358),"")</f>
        <v/>
      </c>
      <c r="X358" s="23" t="str">
        <f>IF(ISNUMBER(AVERAGEIFS(ObservedSpeciesData!X$2:X$4955,ObservedSpeciesData!$A$2:$A$4955,$A358,ObservedSpeciesData!$D$2:$D$4955,$D358)),AVERAGEIFS(ObservedSpeciesData!X$2:X$4955,ObservedSpeciesData!$A$2:$A$4955,$A358,ObservedSpeciesData!$D$2:$D$4955,$D358),"")</f>
        <v/>
      </c>
      <c r="Y358" s="23" t="str">
        <f>IF(ISNUMBER(AVERAGEIFS(ObservedSpeciesData!Y$2:Y$4955,ObservedSpeciesData!$A$2:$A$4955,$A358,ObservedSpeciesData!$D$2:$D$4955,$D358)),AVERAGEIFS(ObservedSpeciesData!Y$2:Y$4955,ObservedSpeciesData!$A$2:$A$4955,$A358,ObservedSpeciesData!$D$2:$D$4955,$D358),"")</f>
        <v/>
      </c>
      <c r="Z358" s="23" t="str">
        <f>IF(ISNUMBER(AVERAGEIFS(ObservedSpeciesData!Z$2:Z$4955,ObservedSpeciesData!$A$2:$A$4955,$A358,ObservedSpeciesData!$D$2:$D$4955,$D358)),AVERAGEIFS(ObservedSpeciesData!Z$2:Z$4955,ObservedSpeciesData!$A$2:$A$4955,$A358,ObservedSpeciesData!$D$2:$D$4955,$D358),"")</f>
        <v/>
      </c>
      <c r="AA358" s="23" t="str">
        <f>IF(ISNUMBER(AVERAGEIFS(ObservedSpeciesData!AA$2:AA$4955,ObservedSpeciesData!$A$2:$A$4955,$A358,ObservedSpeciesData!$D$2:$D$4955,$D358)),AVERAGEIFS(ObservedSpeciesData!AA$2:AA$4955,ObservedSpeciesData!$A$2:$A$4955,$A358,ObservedSpeciesData!$D$2:$D$4955,$D358),"")</f>
        <v/>
      </c>
      <c r="AB358" s="24" t="str">
        <f>IF(ISNUMBER(AVERAGEIFS(ObservedSpeciesData!AB$2:AB$4955,ObservedSpeciesData!$A$2:$A$4955,$A358,ObservedSpeciesData!$D$2:$D$4955,$D358)),AVERAGEIFS(ObservedSpeciesData!AB$2:AB$4955,ObservedSpeciesData!$A$2:$A$4955,$A358,ObservedSpeciesData!$D$2:$D$4955,$D358),"")</f>
        <v/>
      </c>
      <c r="AC358" s="24" t="str">
        <f>IF(ISNUMBER(AVERAGEIFS(ObservedSpeciesData!AC$2:AC$4955,ObservedSpeciesData!$A$2:$A$4955,$A358,ObservedSpeciesData!$D$2:$D$4955,$D358)),AVERAGEIFS(ObservedSpeciesData!AC$2:AC$4955,ObservedSpeciesData!$A$2:$A$4955,$A358,ObservedSpeciesData!$D$2:$D$4955,$D358),"")</f>
        <v/>
      </c>
      <c r="AD358" s="23" t="str">
        <f>IF(ISNUMBER(AVERAGEIFS(ObservedSpeciesData!AD$2:AD$4955,ObservedSpeciesData!$A$2:$A$4955,$A358,ObservedSpeciesData!$D$2:$D$4955,$D358)),AVERAGEIFS(ObservedSpeciesData!AD$2:AD$4955,ObservedSpeciesData!$A$2:$A$4955,$A358,ObservedSpeciesData!$D$2:$D$4955,$D358),"")</f>
        <v/>
      </c>
      <c r="AE358" s="24" t="str">
        <f>IF(ISNUMBER(AVERAGEIFS(ObservedSpeciesData!AE$2:AE$4955,ObservedSpeciesData!$A$2:$A$4955,$A358,ObservedSpeciesData!$D$2:$D$4955,$D358)),AVERAGEIFS(ObservedSpeciesData!AE$2:AE$4955,ObservedSpeciesData!$A$2:$A$4955,$A358,ObservedSpeciesData!$D$2:$D$4955,$D358),"")</f>
        <v/>
      </c>
      <c r="AF358" s="23"/>
      <c r="AG358" s="24"/>
      <c r="AH358" s="23" t="str">
        <f>IF(ISNUMBER(AVERAGEIFS(ObservedSpeciesData!AH$2:AH$4955,ObservedSpeciesData!$A$2:$A$4955,$A358,ObservedSpeciesData!$D$2:$D$4955,$D358)),AVERAGEIFS(ObservedSpeciesData!AH$2:AH$4955,ObservedSpeciesData!$A$2:$A$4955,$A358,ObservedSpeciesData!$D$2:$D$4955,$D358),"")</f>
        <v/>
      </c>
      <c r="AI358" s="23" t="str">
        <f>IF(ISNUMBER(AVERAGEIFS(ObservedSpeciesData!AI$2:AI$4955,ObservedSpeciesData!$A$2:$A$4955,$A358,ObservedSpeciesData!$C$2:$C$4955,$C358,ObservedSpeciesData!$D$2:$D$4955,$D358)),AVERAGEIFS(ObservedSpeciesData!AI$2:AI$4955,ObservedSpeciesData!$A$2:$A$4955,$A358,ObservedSpeciesData!$C$2:$C$4955,$C358,ObservedSpeciesData!$D$2:$D$4955,$D358),"")</f>
        <v/>
      </c>
      <c r="AJ358" s="2">
        <f>COUNTIFS(ObservedSpeciesData!$A$2:$A$828,$A358,ObservedSpeciesData!$D$2:$D$828,$D358)</f>
        <v>0</v>
      </c>
      <c r="AK358" s="2">
        <f t="shared" si="5"/>
        <v>1</v>
      </c>
    </row>
    <row r="359" spans="1:37" x14ac:dyDescent="0.25">
      <c r="A359" s="14" t="s">
        <v>109</v>
      </c>
      <c r="B359" t="s">
        <v>80</v>
      </c>
      <c r="C359" t="s">
        <v>106</v>
      </c>
      <c r="D359" s="13">
        <v>42349</v>
      </c>
      <c r="E359">
        <v>1</v>
      </c>
      <c r="F359">
        <v>200</v>
      </c>
      <c r="G359" s="2" t="s">
        <v>87</v>
      </c>
      <c r="H359" s="2" t="s">
        <v>12</v>
      </c>
      <c r="I359">
        <v>8</v>
      </c>
      <c r="J359" s="2" t="s">
        <v>88</v>
      </c>
      <c r="K359" s="2">
        <f>IF(ISNUMBER(AVERAGEIFS(ObservedSpeciesData!K$2:K$4955,ObservedSpeciesData!$A$2:$A$4955,$A359,ObservedSpeciesData!$D$2:$D$4955,$D359)),AVERAGEIFS(ObservedSpeciesData!K$2:K$4955,ObservedSpeciesData!$A$2:$A$4955,$A359,ObservedSpeciesData!$D$2:$D$4955,$D359),"")</f>
        <v>150</v>
      </c>
      <c r="L359" s="26">
        <f>IF(ISNUMBER(AVERAGEIFS(ObservedSpeciesData!L$2:L$4955,ObservedSpeciesData!$A$2:$A$4955,$A359,ObservedSpeciesData!$D$2:$D$4955,$D359)),AVERAGEIFS(ObservedSpeciesData!L$2:L$4955,ObservedSpeciesData!$A$2:$A$4955,$A359,ObservedSpeciesData!$D$2:$D$4955,$D359),"")</f>
        <v>3160</v>
      </c>
      <c r="M359" s="23">
        <f>IF(ISNUMBER(AVERAGEIFS(ObservedSpeciesData!M$2:M$4955,ObservedSpeciesData!$A$2:$A$4955,$A359,ObservedSpeciesData!$D$2:$D$4955,$D359)),AVERAGEIFS(ObservedSpeciesData!M$2:M$4955,ObservedSpeciesData!$A$2:$A$4955,$A359,ObservedSpeciesData!$D$2:$D$4955,$D359),"")</f>
        <v>316.00000000000006</v>
      </c>
      <c r="N359" s="23" t="str">
        <f>IF(ISNUMBER(AVERAGEIFS(ObservedSpeciesData!N$2:N$4955,ObservedSpeciesData!$A$2:$A$4955,$A359,ObservedSpeciesData!$D$2:$D$4955,$D359)),AVERAGEIFS(ObservedSpeciesData!N$2:N$4955,ObservedSpeciesData!$A$2:$A$4955,$A359,ObservedSpeciesData!$D$2:$D$4955,$D359),"")</f>
        <v/>
      </c>
      <c r="O359" s="23" t="str">
        <f>IF(ISNUMBER(AVERAGEIFS(ObservedSpeciesData!O$2:O$4955,ObservedSpeciesData!$A$2:$A$4955,$A359,ObservedSpeciesData!$D$2:$D$4955,$D359)),AVERAGEIFS(ObservedSpeciesData!O$2:O$4955,ObservedSpeciesData!$A$2:$A$4955,$A359,ObservedSpeciesData!$D$2:$D$4955,$D359),"")</f>
        <v/>
      </c>
      <c r="P359" s="23" t="str">
        <f>IF(ISNUMBER(AVERAGEIFS(ObservedSpeciesData!P$2:P$4955,ObservedSpeciesData!$A$2:$A$4955,$A359,ObservedSpeciesData!$C$2:$C$4955,$C359,ObservedSpeciesData!$D$2:$D$4955,$D359)),AVERAGEIFS(ObservedSpeciesData!P$2:P$4955,ObservedSpeciesData!$A$2:$A$4955,$A359,ObservedSpeciesData!$C$2:$C$4955,$C359,ObservedSpeciesData!$D$2:$D$4955,$D359),"")</f>
        <v/>
      </c>
      <c r="Q359" s="23"/>
      <c r="R359" s="25" t="str">
        <f>IF(ISNUMBER(AVERAGEIFS(ObservedSpeciesData!R$2:R$4955,ObservedSpeciesData!$A$2:$A$4955,$A359,ObservedSpeciesData!$D$2:$D$4955,$D359)),AVERAGEIFS(ObservedSpeciesData!R$2:R$4955,ObservedSpeciesData!$A$2:$A$4955,$A359,ObservedSpeciesData!$D$2:$D$4955,$D359),"")</f>
        <v/>
      </c>
      <c r="S359" s="25" t="str">
        <f>IF(ISNUMBER(AVERAGEIFS(ObservedSpeciesData!S$2:S$4955,ObservedSpeciesData!$A$2:$A$4955,$A359,ObservedSpeciesData!$D$2:$D$4955,$D359)),AVERAGEIFS(ObservedSpeciesData!S$2:S$4955,ObservedSpeciesData!$A$2:$A$4955,$A359,ObservedSpeciesData!$D$2:$D$4955,$D359),"")</f>
        <v/>
      </c>
      <c r="T359" s="23" t="str">
        <f>IF(ISNUMBER(AVERAGEIFS(ObservedSpeciesData!T$2:T$4955,ObservedSpeciesData!$A$2:$A$4955,$A359,ObservedSpeciesData!$D$2:$D$4955,$D359)),AVERAGEIFS(ObservedSpeciesData!T$2:T$4955,ObservedSpeciesData!$A$2:$A$4955,$A359,ObservedSpeciesData!$D$2:$D$4955,$D359),"")</f>
        <v/>
      </c>
      <c r="U359" s="24" t="str">
        <f>IF(ISNUMBER(AVERAGEIFS(ObservedSpeciesData!U$2:U$4955,ObservedSpeciesData!$A$2:$A$4955,$A359,ObservedSpeciesData!$C$2:$C$4955,$C359,ObservedSpeciesData!$D$2:$D$4955,$D359)),AVERAGEIFS(ObservedSpeciesData!U$2:U$4955,ObservedSpeciesData!$A$2:$A$4955,$A359,ObservedSpeciesData!$C$2:$C$4955,$C359,ObservedSpeciesData!$D$2:$D$4955,$D359),"")</f>
        <v/>
      </c>
      <c r="V359" s="23" t="str">
        <f>IF(ISNUMBER(AVERAGEIFS(ObservedSpeciesData!V$2:V$4955,ObservedSpeciesData!$A$2:$A$4955,$A359,ObservedSpeciesData!$D$2:$D$4955,$D359)),AVERAGEIFS(ObservedSpeciesData!V$2:V$4955,ObservedSpeciesData!$A$2:$A$4955,$A359,ObservedSpeciesData!$D$2:$D$4955,$D359),"")</f>
        <v/>
      </c>
      <c r="W359" s="23" t="str">
        <f>IF(ISNUMBER(AVERAGEIFS(ObservedSpeciesData!W$2:W$4955,ObservedSpeciesData!$A$2:$A$4955,$A359,ObservedSpeciesData!$D$2:$D$4955,$D359)),AVERAGEIFS(ObservedSpeciesData!W$2:W$4955,ObservedSpeciesData!$A$2:$A$4955,$A359,ObservedSpeciesData!$D$2:$D$4955,$D359),"")</f>
        <v/>
      </c>
      <c r="X359" s="23" t="str">
        <f>IF(ISNUMBER(AVERAGEIFS(ObservedSpeciesData!X$2:X$4955,ObservedSpeciesData!$A$2:$A$4955,$A359,ObservedSpeciesData!$D$2:$D$4955,$D359)),AVERAGEIFS(ObservedSpeciesData!X$2:X$4955,ObservedSpeciesData!$A$2:$A$4955,$A359,ObservedSpeciesData!$D$2:$D$4955,$D359),"")</f>
        <v/>
      </c>
      <c r="Y359" s="23" t="str">
        <f>IF(ISNUMBER(AVERAGEIFS(ObservedSpeciesData!Y$2:Y$4955,ObservedSpeciesData!$A$2:$A$4955,$A359,ObservedSpeciesData!$D$2:$D$4955,$D359)),AVERAGEIFS(ObservedSpeciesData!Y$2:Y$4955,ObservedSpeciesData!$A$2:$A$4955,$A359,ObservedSpeciesData!$D$2:$D$4955,$D359),"")</f>
        <v/>
      </c>
      <c r="Z359" s="23" t="str">
        <f>IF(ISNUMBER(AVERAGEIFS(ObservedSpeciesData!Z$2:Z$4955,ObservedSpeciesData!$A$2:$A$4955,$A359,ObservedSpeciesData!$D$2:$D$4955,$D359)),AVERAGEIFS(ObservedSpeciesData!Z$2:Z$4955,ObservedSpeciesData!$A$2:$A$4955,$A359,ObservedSpeciesData!$D$2:$D$4955,$D359),"")</f>
        <v/>
      </c>
      <c r="AA359" s="23" t="str">
        <f>IF(ISNUMBER(AVERAGEIFS(ObservedSpeciesData!AA$2:AA$4955,ObservedSpeciesData!$A$2:$A$4955,$A359,ObservedSpeciesData!$D$2:$D$4955,$D359)),AVERAGEIFS(ObservedSpeciesData!AA$2:AA$4955,ObservedSpeciesData!$A$2:$A$4955,$A359,ObservedSpeciesData!$D$2:$D$4955,$D359),"")</f>
        <v/>
      </c>
      <c r="AB359" s="24" t="str">
        <f>IF(ISNUMBER(AVERAGEIFS(ObservedSpeciesData!AB$2:AB$4955,ObservedSpeciesData!$A$2:$A$4955,$A359,ObservedSpeciesData!$D$2:$D$4955,$D359)),AVERAGEIFS(ObservedSpeciesData!AB$2:AB$4955,ObservedSpeciesData!$A$2:$A$4955,$A359,ObservedSpeciesData!$D$2:$D$4955,$D359),"")</f>
        <v/>
      </c>
      <c r="AC359" s="24" t="str">
        <f>IF(ISNUMBER(AVERAGEIFS(ObservedSpeciesData!AC$2:AC$4955,ObservedSpeciesData!$A$2:$A$4955,$A359,ObservedSpeciesData!$D$2:$D$4955,$D359)),AVERAGEIFS(ObservedSpeciesData!AC$2:AC$4955,ObservedSpeciesData!$A$2:$A$4955,$A359,ObservedSpeciesData!$D$2:$D$4955,$D359),"")</f>
        <v/>
      </c>
      <c r="AD359" s="23" t="str">
        <f>IF(ISNUMBER(AVERAGEIFS(ObservedSpeciesData!AD$2:AD$4955,ObservedSpeciesData!$A$2:$A$4955,$A359,ObservedSpeciesData!$D$2:$D$4955,$D359)),AVERAGEIFS(ObservedSpeciesData!AD$2:AD$4955,ObservedSpeciesData!$A$2:$A$4955,$A359,ObservedSpeciesData!$D$2:$D$4955,$D359),"")</f>
        <v/>
      </c>
      <c r="AE359" s="24" t="str">
        <f>IF(ISNUMBER(AVERAGEIFS(ObservedSpeciesData!AE$2:AE$4955,ObservedSpeciesData!$A$2:$A$4955,$A359,ObservedSpeciesData!$D$2:$D$4955,$D359)),AVERAGEIFS(ObservedSpeciesData!AE$2:AE$4955,ObservedSpeciesData!$A$2:$A$4955,$A359,ObservedSpeciesData!$D$2:$D$4955,$D359),"")</f>
        <v/>
      </c>
      <c r="AF359" s="23"/>
      <c r="AG359" s="24"/>
      <c r="AH359" s="23" t="str">
        <f>IF(ISNUMBER(AVERAGEIFS(ObservedSpeciesData!AH$2:AH$4955,ObservedSpeciesData!$A$2:$A$4955,$A359,ObservedSpeciesData!$D$2:$D$4955,$D359)),AVERAGEIFS(ObservedSpeciesData!AH$2:AH$4955,ObservedSpeciesData!$A$2:$A$4955,$A359,ObservedSpeciesData!$D$2:$D$4955,$D359),"")</f>
        <v/>
      </c>
      <c r="AI359" s="23" t="str">
        <f>IF(ISNUMBER(AVERAGEIFS(ObservedSpeciesData!AI$2:AI$4955,ObservedSpeciesData!$A$2:$A$4955,$A359,ObservedSpeciesData!$C$2:$C$4955,$C359,ObservedSpeciesData!$D$2:$D$4955,$D359)),AVERAGEIFS(ObservedSpeciesData!AI$2:AI$4955,ObservedSpeciesData!$A$2:$A$4955,$A359,ObservedSpeciesData!$C$2:$C$4955,$C359,ObservedSpeciesData!$D$2:$D$4955,$D359),"")</f>
        <v/>
      </c>
      <c r="AJ359" s="2">
        <f>COUNTIFS(ObservedSpeciesData!$A$2:$A$828,$A359,ObservedSpeciesData!$D$2:$D$828,$D359)</f>
        <v>0</v>
      </c>
      <c r="AK359" s="2">
        <f t="shared" si="5"/>
        <v>1</v>
      </c>
    </row>
    <row r="360" spans="1:37" x14ac:dyDescent="0.25">
      <c r="A360" s="14" t="s">
        <v>108</v>
      </c>
      <c r="B360" t="s">
        <v>80</v>
      </c>
      <c r="C360" t="s">
        <v>106</v>
      </c>
      <c r="D360" s="13">
        <v>42349</v>
      </c>
      <c r="E360">
        <v>1</v>
      </c>
      <c r="F360">
        <v>350</v>
      </c>
      <c r="G360" s="2" t="s">
        <v>87</v>
      </c>
      <c r="H360" s="2" t="s">
        <v>12</v>
      </c>
      <c r="I360">
        <v>8</v>
      </c>
      <c r="J360" s="2" t="s">
        <v>88</v>
      </c>
      <c r="K360" s="2">
        <f>IF(ISNUMBER(AVERAGEIFS(ObservedSpeciesData!K$2:K$4955,ObservedSpeciesData!$A$2:$A$4955,$A360,ObservedSpeciesData!$D$2:$D$4955,$D360)),AVERAGEIFS(ObservedSpeciesData!K$2:K$4955,ObservedSpeciesData!$A$2:$A$4955,$A360,ObservedSpeciesData!$D$2:$D$4955,$D360),"")</f>
        <v>262.5</v>
      </c>
      <c r="L360" s="26">
        <f>IF(ISNUMBER(AVERAGEIFS(ObservedSpeciesData!L$2:L$4955,ObservedSpeciesData!$A$2:$A$4955,$A360,ObservedSpeciesData!$D$2:$D$4955,$D360)),AVERAGEIFS(ObservedSpeciesData!L$2:L$4955,ObservedSpeciesData!$A$2:$A$4955,$A360,ObservedSpeciesData!$D$2:$D$4955,$D360),"")</f>
        <v>3281.3333333333335</v>
      </c>
      <c r="M360" s="23">
        <f>IF(ISNUMBER(AVERAGEIFS(ObservedSpeciesData!M$2:M$4955,ObservedSpeciesData!$A$2:$A$4955,$A360,ObservedSpeciesData!$D$2:$D$4955,$D360)),AVERAGEIFS(ObservedSpeciesData!M$2:M$4955,ObservedSpeciesData!$A$2:$A$4955,$A360,ObservedSpeciesData!$D$2:$D$4955,$D360),"")</f>
        <v>328.13333333333333</v>
      </c>
      <c r="N360" s="23" t="str">
        <f>IF(ISNUMBER(AVERAGEIFS(ObservedSpeciesData!N$2:N$4955,ObservedSpeciesData!$A$2:$A$4955,$A360,ObservedSpeciesData!$D$2:$D$4955,$D360)),AVERAGEIFS(ObservedSpeciesData!N$2:N$4955,ObservedSpeciesData!$A$2:$A$4955,$A360,ObservedSpeciesData!$D$2:$D$4955,$D360),"")</f>
        <v/>
      </c>
      <c r="O360" s="23" t="str">
        <f>IF(ISNUMBER(AVERAGEIFS(ObservedSpeciesData!O$2:O$4955,ObservedSpeciesData!$A$2:$A$4955,$A360,ObservedSpeciesData!$D$2:$D$4955,$D360)),AVERAGEIFS(ObservedSpeciesData!O$2:O$4955,ObservedSpeciesData!$A$2:$A$4955,$A360,ObservedSpeciesData!$D$2:$D$4955,$D360),"")</f>
        <v/>
      </c>
      <c r="P360" s="23" t="str">
        <f>IF(ISNUMBER(AVERAGEIFS(ObservedSpeciesData!P$2:P$4955,ObservedSpeciesData!$A$2:$A$4955,$A360,ObservedSpeciesData!$C$2:$C$4955,$C360,ObservedSpeciesData!$D$2:$D$4955,$D360)),AVERAGEIFS(ObservedSpeciesData!P$2:P$4955,ObservedSpeciesData!$A$2:$A$4955,$A360,ObservedSpeciesData!$C$2:$C$4955,$C360,ObservedSpeciesData!$D$2:$D$4955,$D360),"")</f>
        <v/>
      </c>
      <c r="Q360" s="23"/>
      <c r="R360" s="25" t="str">
        <f>IF(ISNUMBER(AVERAGEIFS(ObservedSpeciesData!R$2:R$4955,ObservedSpeciesData!$A$2:$A$4955,$A360,ObservedSpeciesData!$D$2:$D$4955,$D360)),AVERAGEIFS(ObservedSpeciesData!R$2:R$4955,ObservedSpeciesData!$A$2:$A$4955,$A360,ObservedSpeciesData!$D$2:$D$4955,$D360),"")</f>
        <v/>
      </c>
      <c r="S360" s="25" t="str">
        <f>IF(ISNUMBER(AVERAGEIFS(ObservedSpeciesData!S$2:S$4955,ObservedSpeciesData!$A$2:$A$4955,$A360,ObservedSpeciesData!$D$2:$D$4955,$D360)),AVERAGEIFS(ObservedSpeciesData!S$2:S$4955,ObservedSpeciesData!$A$2:$A$4955,$A360,ObservedSpeciesData!$D$2:$D$4955,$D360),"")</f>
        <v/>
      </c>
      <c r="T360" s="23" t="str">
        <f>IF(ISNUMBER(AVERAGEIFS(ObservedSpeciesData!T$2:T$4955,ObservedSpeciesData!$A$2:$A$4955,$A360,ObservedSpeciesData!$D$2:$D$4955,$D360)),AVERAGEIFS(ObservedSpeciesData!T$2:T$4955,ObservedSpeciesData!$A$2:$A$4955,$A360,ObservedSpeciesData!$D$2:$D$4955,$D360),"")</f>
        <v/>
      </c>
      <c r="U360" s="24" t="str">
        <f>IF(ISNUMBER(AVERAGEIFS(ObservedSpeciesData!U$2:U$4955,ObservedSpeciesData!$A$2:$A$4955,$A360,ObservedSpeciesData!$C$2:$C$4955,$C360,ObservedSpeciesData!$D$2:$D$4955,$D360)),AVERAGEIFS(ObservedSpeciesData!U$2:U$4955,ObservedSpeciesData!$A$2:$A$4955,$A360,ObservedSpeciesData!$C$2:$C$4955,$C360,ObservedSpeciesData!$D$2:$D$4955,$D360),"")</f>
        <v/>
      </c>
      <c r="V360" s="23" t="str">
        <f>IF(ISNUMBER(AVERAGEIFS(ObservedSpeciesData!V$2:V$4955,ObservedSpeciesData!$A$2:$A$4955,$A360,ObservedSpeciesData!$D$2:$D$4955,$D360)),AVERAGEIFS(ObservedSpeciesData!V$2:V$4955,ObservedSpeciesData!$A$2:$A$4955,$A360,ObservedSpeciesData!$D$2:$D$4955,$D360),"")</f>
        <v/>
      </c>
      <c r="W360" s="23" t="str">
        <f>IF(ISNUMBER(AVERAGEIFS(ObservedSpeciesData!W$2:W$4955,ObservedSpeciesData!$A$2:$A$4955,$A360,ObservedSpeciesData!$D$2:$D$4955,$D360)),AVERAGEIFS(ObservedSpeciesData!W$2:W$4955,ObservedSpeciesData!$A$2:$A$4955,$A360,ObservedSpeciesData!$D$2:$D$4955,$D360),"")</f>
        <v/>
      </c>
      <c r="X360" s="23" t="str">
        <f>IF(ISNUMBER(AVERAGEIFS(ObservedSpeciesData!X$2:X$4955,ObservedSpeciesData!$A$2:$A$4955,$A360,ObservedSpeciesData!$D$2:$D$4955,$D360)),AVERAGEIFS(ObservedSpeciesData!X$2:X$4955,ObservedSpeciesData!$A$2:$A$4955,$A360,ObservedSpeciesData!$D$2:$D$4955,$D360),"")</f>
        <v/>
      </c>
      <c r="Y360" s="23" t="str">
        <f>IF(ISNUMBER(AVERAGEIFS(ObservedSpeciesData!Y$2:Y$4955,ObservedSpeciesData!$A$2:$A$4955,$A360,ObservedSpeciesData!$D$2:$D$4955,$D360)),AVERAGEIFS(ObservedSpeciesData!Y$2:Y$4955,ObservedSpeciesData!$A$2:$A$4955,$A360,ObservedSpeciesData!$D$2:$D$4955,$D360),"")</f>
        <v/>
      </c>
      <c r="Z360" s="23" t="str">
        <f>IF(ISNUMBER(AVERAGEIFS(ObservedSpeciesData!Z$2:Z$4955,ObservedSpeciesData!$A$2:$A$4955,$A360,ObservedSpeciesData!$D$2:$D$4955,$D360)),AVERAGEIFS(ObservedSpeciesData!Z$2:Z$4955,ObservedSpeciesData!$A$2:$A$4955,$A360,ObservedSpeciesData!$D$2:$D$4955,$D360),"")</f>
        <v/>
      </c>
      <c r="AA360" s="23" t="str">
        <f>IF(ISNUMBER(AVERAGEIFS(ObservedSpeciesData!AA$2:AA$4955,ObservedSpeciesData!$A$2:$A$4955,$A360,ObservedSpeciesData!$D$2:$D$4955,$D360)),AVERAGEIFS(ObservedSpeciesData!AA$2:AA$4955,ObservedSpeciesData!$A$2:$A$4955,$A360,ObservedSpeciesData!$D$2:$D$4955,$D360),"")</f>
        <v/>
      </c>
      <c r="AB360" s="24" t="str">
        <f>IF(ISNUMBER(AVERAGEIFS(ObservedSpeciesData!AB$2:AB$4955,ObservedSpeciesData!$A$2:$A$4955,$A360,ObservedSpeciesData!$D$2:$D$4955,$D360)),AVERAGEIFS(ObservedSpeciesData!AB$2:AB$4955,ObservedSpeciesData!$A$2:$A$4955,$A360,ObservedSpeciesData!$D$2:$D$4955,$D360),"")</f>
        <v/>
      </c>
      <c r="AC360" s="24" t="str">
        <f>IF(ISNUMBER(AVERAGEIFS(ObservedSpeciesData!AC$2:AC$4955,ObservedSpeciesData!$A$2:$A$4955,$A360,ObservedSpeciesData!$D$2:$D$4955,$D360)),AVERAGEIFS(ObservedSpeciesData!AC$2:AC$4955,ObservedSpeciesData!$A$2:$A$4955,$A360,ObservedSpeciesData!$D$2:$D$4955,$D360),"")</f>
        <v/>
      </c>
      <c r="AD360" s="23" t="str">
        <f>IF(ISNUMBER(AVERAGEIFS(ObservedSpeciesData!AD$2:AD$4955,ObservedSpeciesData!$A$2:$A$4955,$A360,ObservedSpeciesData!$D$2:$D$4955,$D360)),AVERAGEIFS(ObservedSpeciesData!AD$2:AD$4955,ObservedSpeciesData!$A$2:$A$4955,$A360,ObservedSpeciesData!$D$2:$D$4955,$D360),"")</f>
        <v/>
      </c>
      <c r="AE360" s="24" t="str">
        <f>IF(ISNUMBER(AVERAGEIFS(ObservedSpeciesData!AE$2:AE$4955,ObservedSpeciesData!$A$2:$A$4955,$A360,ObservedSpeciesData!$D$2:$D$4955,$D360)),AVERAGEIFS(ObservedSpeciesData!AE$2:AE$4955,ObservedSpeciesData!$A$2:$A$4955,$A360,ObservedSpeciesData!$D$2:$D$4955,$D360),"")</f>
        <v/>
      </c>
      <c r="AF360" s="23"/>
      <c r="AG360" s="24"/>
      <c r="AH360" s="23" t="str">
        <f>IF(ISNUMBER(AVERAGEIFS(ObservedSpeciesData!AH$2:AH$4955,ObservedSpeciesData!$A$2:$A$4955,$A360,ObservedSpeciesData!$D$2:$D$4955,$D360)),AVERAGEIFS(ObservedSpeciesData!AH$2:AH$4955,ObservedSpeciesData!$A$2:$A$4955,$A360,ObservedSpeciesData!$D$2:$D$4955,$D360),"")</f>
        <v/>
      </c>
      <c r="AI360" s="23" t="str">
        <f>IF(ISNUMBER(AVERAGEIFS(ObservedSpeciesData!AI$2:AI$4955,ObservedSpeciesData!$A$2:$A$4955,$A360,ObservedSpeciesData!$C$2:$C$4955,$C360,ObservedSpeciesData!$D$2:$D$4955,$D360)),AVERAGEIFS(ObservedSpeciesData!AI$2:AI$4955,ObservedSpeciesData!$A$2:$A$4955,$A360,ObservedSpeciesData!$C$2:$C$4955,$C360,ObservedSpeciesData!$D$2:$D$4955,$D360),"")</f>
        <v/>
      </c>
      <c r="AJ360" s="2">
        <f>COUNTIFS(ObservedSpeciesData!$A$2:$A$828,$A360,ObservedSpeciesData!$D$2:$D$828,$D360)</f>
        <v>0</v>
      </c>
      <c r="AK360" s="2">
        <f t="shared" si="5"/>
        <v>1</v>
      </c>
    </row>
    <row r="361" spans="1:37" x14ac:dyDescent="0.25">
      <c r="A361" s="14" t="s">
        <v>107</v>
      </c>
      <c r="B361" t="s">
        <v>80</v>
      </c>
      <c r="C361" t="s">
        <v>106</v>
      </c>
      <c r="D361" s="13">
        <v>42349</v>
      </c>
      <c r="E361">
        <v>1</v>
      </c>
      <c r="F361">
        <v>500</v>
      </c>
      <c r="G361" s="2" t="s">
        <v>87</v>
      </c>
      <c r="H361" s="2" t="s">
        <v>12</v>
      </c>
      <c r="I361">
        <v>8</v>
      </c>
      <c r="J361" s="2" t="s">
        <v>88</v>
      </c>
      <c r="K361" s="2">
        <f>IF(ISNUMBER(AVERAGEIFS(ObservedSpeciesData!K$2:K$4955,ObservedSpeciesData!$A$2:$A$4955,$A361,ObservedSpeciesData!$D$2:$D$4955,$D361)),AVERAGEIFS(ObservedSpeciesData!K$2:K$4955,ObservedSpeciesData!$A$2:$A$4955,$A361,ObservedSpeciesData!$D$2:$D$4955,$D361),"")</f>
        <v>375</v>
      </c>
      <c r="L361" s="26">
        <f>IF(ISNUMBER(AVERAGEIFS(ObservedSpeciesData!L$2:L$4955,ObservedSpeciesData!$A$2:$A$4955,$A361,ObservedSpeciesData!$D$2:$D$4955,$D361)),AVERAGEIFS(ObservedSpeciesData!L$2:L$4955,ObservedSpeciesData!$A$2:$A$4955,$A361,ObservedSpeciesData!$D$2:$D$4955,$D361),"")</f>
        <v>3346.6666666666665</v>
      </c>
      <c r="M361" s="23">
        <f>IF(ISNUMBER(AVERAGEIFS(ObservedSpeciesData!M$2:M$4955,ObservedSpeciesData!$A$2:$A$4955,$A361,ObservedSpeciesData!$D$2:$D$4955,$D361)),AVERAGEIFS(ObservedSpeciesData!M$2:M$4955,ObservedSpeciesData!$A$2:$A$4955,$A361,ObservedSpeciesData!$D$2:$D$4955,$D361),"")</f>
        <v>334.66666666666663</v>
      </c>
      <c r="N361" s="23" t="str">
        <f>IF(ISNUMBER(AVERAGEIFS(ObservedSpeciesData!N$2:N$4955,ObservedSpeciesData!$A$2:$A$4955,$A361,ObservedSpeciesData!$D$2:$D$4955,$D361)),AVERAGEIFS(ObservedSpeciesData!N$2:N$4955,ObservedSpeciesData!$A$2:$A$4955,$A361,ObservedSpeciesData!$D$2:$D$4955,$D361),"")</f>
        <v/>
      </c>
      <c r="O361" s="23" t="str">
        <f>IF(ISNUMBER(AVERAGEIFS(ObservedSpeciesData!O$2:O$4955,ObservedSpeciesData!$A$2:$A$4955,$A361,ObservedSpeciesData!$D$2:$D$4955,$D361)),AVERAGEIFS(ObservedSpeciesData!O$2:O$4955,ObservedSpeciesData!$A$2:$A$4955,$A361,ObservedSpeciesData!$D$2:$D$4955,$D361),"")</f>
        <v/>
      </c>
      <c r="P361" s="23" t="str">
        <f>IF(ISNUMBER(AVERAGEIFS(ObservedSpeciesData!P$2:P$4955,ObservedSpeciesData!$A$2:$A$4955,$A361,ObservedSpeciesData!$C$2:$C$4955,$C361,ObservedSpeciesData!$D$2:$D$4955,$D361)),AVERAGEIFS(ObservedSpeciesData!P$2:P$4955,ObservedSpeciesData!$A$2:$A$4955,$A361,ObservedSpeciesData!$C$2:$C$4955,$C361,ObservedSpeciesData!$D$2:$D$4955,$D361),"")</f>
        <v/>
      </c>
      <c r="Q361" s="23"/>
      <c r="R361" s="25" t="str">
        <f>IF(ISNUMBER(AVERAGEIFS(ObservedSpeciesData!R$2:R$4955,ObservedSpeciesData!$A$2:$A$4955,$A361,ObservedSpeciesData!$D$2:$D$4955,$D361)),AVERAGEIFS(ObservedSpeciesData!R$2:R$4955,ObservedSpeciesData!$A$2:$A$4955,$A361,ObservedSpeciesData!$D$2:$D$4955,$D361),"")</f>
        <v/>
      </c>
      <c r="S361" s="25" t="str">
        <f>IF(ISNUMBER(AVERAGEIFS(ObservedSpeciesData!S$2:S$4955,ObservedSpeciesData!$A$2:$A$4955,$A361,ObservedSpeciesData!$D$2:$D$4955,$D361)),AVERAGEIFS(ObservedSpeciesData!S$2:S$4955,ObservedSpeciesData!$A$2:$A$4955,$A361,ObservedSpeciesData!$D$2:$D$4955,$D361),"")</f>
        <v/>
      </c>
      <c r="T361" s="23" t="str">
        <f>IF(ISNUMBER(AVERAGEIFS(ObservedSpeciesData!T$2:T$4955,ObservedSpeciesData!$A$2:$A$4955,$A361,ObservedSpeciesData!$D$2:$D$4955,$D361)),AVERAGEIFS(ObservedSpeciesData!T$2:T$4955,ObservedSpeciesData!$A$2:$A$4955,$A361,ObservedSpeciesData!$D$2:$D$4955,$D361),"")</f>
        <v/>
      </c>
      <c r="U361" s="24" t="str">
        <f>IF(ISNUMBER(AVERAGEIFS(ObservedSpeciesData!U$2:U$4955,ObservedSpeciesData!$A$2:$A$4955,$A361,ObservedSpeciesData!$C$2:$C$4955,$C361,ObservedSpeciesData!$D$2:$D$4955,$D361)),AVERAGEIFS(ObservedSpeciesData!U$2:U$4955,ObservedSpeciesData!$A$2:$A$4955,$A361,ObservedSpeciesData!$C$2:$C$4955,$C361,ObservedSpeciesData!$D$2:$D$4955,$D361),"")</f>
        <v/>
      </c>
      <c r="V361" s="23" t="str">
        <f>IF(ISNUMBER(AVERAGEIFS(ObservedSpeciesData!V$2:V$4955,ObservedSpeciesData!$A$2:$A$4955,$A361,ObservedSpeciesData!$D$2:$D$4955,$D361)),AVERAGEIFS(ObservedSpeciesData!V$2:V$4955,ObservedSpeciesData!$A$2:$A$4955,$A361,ObservedSpeciesData!$D$2:$D$4955,$D361),"")</f>
        <v/>
      </c>
      <c r="W361" s="23" t="str">
        <f>IF(ISNUMBER(AVERAGEIFS(ObservedSpeciesData!W$2:W$4955,ObservedSpeciesData!$A$2:$A$4955,$A361,ObservedSpeciesData!$D$2:$D$4955,$D361)),AVERAGEIFS(ObservedSpeciesData!W$2:W$4955,ObservedSpeciesData!$A$2:$A$4955,$A361,ObservedSpeciesData!$D$2:$D$4955,$D361),"")</f>
        <v/>
      </c>
      <c r="X361" s="23" t="str">
        <f>IF(ISNUMBER(AVERAGEIFS(ObservedSpeciesData!X$2:X$4955,ObservedSpeciesData!$A$2:$A$4955,$A361,ObservedSpeciesData!$D$2:$D$4955,$D361)),AVERAGEIFS(ObservedSpeciesData!X$2:X$4955,ObservedSpeciesData!$A$2:$A$4955,$A361,ObservedSpeciesData!$D$2:$D$4955,$D361),"")</f>
        <v/>
      </c>
      <c r="Y361" s="23" t="str">
        <f>IF(ISNUMBER(AVERAGEIFS(ObservedSpeciesData!Y$2:Y$4955,ObservedSpeciesData!$A$2:$A$4955,$A361,ObservedSpeciesData!$D$2:$D$4955,$D361)),AVERAGEIFS(ObservedSpeciesData!Y$2:Y$4955,ObservedSpeciesData!$A$2:$A$4955,$A361,ObservedSpeciesData!$D$2:$D$4955,$D361),"")</f>
        <v/>
      </c>
      <c r="Z361" s="23" t="str">
        <f>IF(ISNUMBER(AVERAGEIFS(ObservedSpeciesData!Z$2:Z$4955,ObservedSpeciesData!$A$2:$A$4955,$A361,ObservedSpeciesData!$D$2:$D$4955,$D361)),AVERAGEIFS(ObservedSpeciesData!Z$2:Z$4955,ObservedSpeciesData!$A$2:$A$4955,$A361,ObservedSpeciesData!$D$2:$D$4955,$D361),"")</f>
        <v/>
      </c>
      <c r="AA361" s="23" t="str">
        <f>IF(ISNUMBER(AVERAGEIFS(ObservedSpeciesData!AA$2:AA$4955,ObservedSpeciesData!$A$2:$A$4955,$A361,ObservedSpeciesData!$D$2:$D$4955,$D361)),AVERAGEIFS(ObservedSpeciesData!AA$2:AA$4955,ObservedSpeciesData!$A$2:$A$4955,$A361,ObservedSpeciesData!$D$2:$D$4955,$D361),"")</f>
        <v/>
      </c>
      <c r="AB361" s="24" t="str">
        <f>IF(ISNUMBER(AVERAGEIFS(ObservedSpeciesData!AB$2:AB$4955,ObservedSpeciesData!$A$2:$A$4955,$A361,ObservedSpeciesData!$D$2:$D$4955,$D361)),AVERAGEIFS(ObservedSpeciesData!AB$2:AB$4955,ObservedSpeciesData!$A$2:$A$4955,$A361,ObservedSpeciesData!$D$2:$D$4955,$D361),"")</f>
        <v/>
      </c>
      <c r="AC361" s="24" t="str">
        <f>IF(ISNUMBER(AVERAGEIFS(ObservedSpeciesData!AC$2:AC$4955,ObservedSpeciesData!$A$2:$A$4955,$A361,ObservedSpeciesData!$D$2:$D$4955,$D361)),AVERAGEIFS(ObservedSpeciesData!AC$2:AC$4955,ObservedSpeciesData!$A$2:$A$4955,$A361,ObservedSpeciesData!$D$2:$D$4955,$D361),"")</f>
        <v/>
      </c>
      <c r="AD361" s="23" t="str">
        <f>IF(ISNUMBER(AVERAGEIFS(ObservedSpeciesData!AD$2:AD$4955,ObservedSpeciesData!$A$2:$A$4955,$A361,ObservedSpeciesData!$D$2:$D$4955,$D361)),AVERAGEIFS(ObservedSpeciesData!AD$2:AD$4955,ObservedSpeciesData!$A$2:$A$4955,$A361,ObservedSpeciesData!$D$2:$D$4955,$D361),"")</f>
        <v/>
      </c>
      <c r="AE361" s="24" t="str">
        <f>IF(ISNUMBER(AVERAGEIFS(ObservedSpeciesData!AE$2:AE$4955,ObservedSpeciesData!$A$2:$A$4955,$A361,ObservedSpeciesData!$D$2:$D$4955,$D361)),AVERAGEIFS(ObservedSpeciesData!AE$2:AE$4955,ObservedSpeciesData!$A$2:$A$4955,$A361,ObservedSpeciesData!$D$2:$D$4955,$D361),"")</f>
        <v/>
      </c>
      <c r="AF361" s="23"/>
      <c r="AG361" s="24"/>
      <c r="AH361" s="23" t="str">
        <f>IF(ISNUMBER(AVERAGEIFS(ObservedSpeciesData!AH$2:AH$4955,ObservedSpeciesData!$A$2:$A$4955,$A361,ObservedSpeciesData!$D$2:$D$4955,$D361)),AVERAGEIFS(ObservedSpeciesData!AH$2:AH$4955,ObservedSpeciesData!$A$2:$A$4955,$A361,ObservedSpeciesData!$D$2:$D$4955,$D361),"")</f>
        <v/>
      </c>
      <c r="AI361" s="23" t="str">
        <f>IF(ISNUMBER(AVERAGEIFS(ObservedSpeciesData!AI$2:AI$4955,ObservedSpeciesData!$A$2:$A$4955,$A361,ObservedSpeciesData!$C$2:$C$4955,$C361,ObservedSpeciesData!$D$2:$D$4955,$D361)),AVERAGEIFS(ObservedSpeciesData!AI$2:AI$4955,ObservedSpeciesData!$A$2:$A$4955,$A361,ObservedSpeciesData!$C$2:$C$4955,$C361,ObservedSpeciesData!$D$2:$D$4955,$D361),"")</f>
        <v/>
      </c>
      <c r="AJ361" s="2">
        <f>COUNTIFS(ObservedSpeciesData!$A$2:$A$828,$A361,ObservedSpeciesData!$D$2:$D$828,$D361)</f>
        <v>0</v>
      </c>
      <c r="AK361" s="2">
        <f t="shared" si="5"/>
        <v>1</v>
      </c>
    </row>
    <row r="362" spans="1:37" x14ac:dyDescent="0.25">
      <c r="A362" s="14" t="s">
        <v>112</v>
      </c>
      <c r="B362" t="s">
        <v>80</v>
      </c>
      <c r="C362" t="s">
        <v>106</v>
      </c>
      <c r="D362" s="13">
        <v>42358</v>
      </c>
      <c r="E362">
        <v>1</v>
      </c>
      <c r="F362">
        <v>0</v>
      </c>
      <c r="G362" s="2" t="s">
        <v>87</v>
      </c>
      <c r="H362" s="2" t="s">
        <v>12</v>
      </c>
      <c r="I362">
        <v>8</v>
      </c>
      <c r="J362" s="2" t="s">
        <v>88</v>
      </c>
      <c r="K362" s="2">
        <f>IF(ISNUMBER(AVERAGEIFS(ObservedSpeciesData!K$2:K$4955,ObservedSpeciesData!$A$2:$A$4955,$A362,ObservedSpeciesData!$D$2:$D$4955,$D362)),AVERAGEIFS(ObservedSpeciesData!K$2:K$4955,ObservedSpeciesData!$A$2:$A$4955,$A362,ObservedSpeciesData!$D$2:$D$4955,$D362),"")</f>
        <v>0</v>
      </c>
      <c r="L362" s="26">
        <f>IF(ISNUMBER(AVERAGEIFS(ObservedSpeciesData!L$2:L$4955,ObservedSpeciesData!$A$2:$A$4955,$A362,ObservedSpeciesData!$D$2:$D$4955,$D362)),AVERAGEIFS(ObservedSpeciesData!L$2:L$4955,ObservedSpeciesData!$A$2:$A$4955,$A362,ObservedSpeciesData!$D$2:$D$4955,$D362),"")</f>
        <v>4140</v>
      </c>
      <c r="M362" s="23">
        <f>IF(ISNUMBER(AVERAGEIFS(ObservedSpeciesData!M$2:M$4955,ObservedSpeciesData!$A$2:$A$4955,$A362,ObservedSpeciesData!$D$2:$D$4955,$D362)),AVERAGEIFS(ObservedSpeciesData!M$2:M$4955,ObservedSpeciesData!$A$2:$A$4955,$A362,ObservedSpeciesData!$D$2:$D$4955,$D362),"")</f>
        <v>414</v>
      </c>
      <c r="N362" s="23" t="str">
        <f>IF(ISNUMBER(AVERAGEIFS(ObservedSpeciesData!N$2:N$4955,ObservedSpeciesData!$A$2:$A$4955,$A362,ObservedSpeciesData!$D$2:$D$4955,$D362)),AVERAGEIFS(ObservedSpeciesData!N$2:N$4955,ObservedSpeciesData!$A$2:$A$4955,$A362,ObservedSpeciesData!$D$2:$D$4955,$D362),"")</f>
        <v/>
      </c>
      <c r="O362" s="23" t="str">
        <f>IF(ISNUMBER(AVERAGEIFS(ObservedSpeciesData!O$2:O$4955,ObservedSpeciesData!$A$2:$A$4955,$A362,ObservedSpeciesData!$D$2:$D$4955,$D362)),AVERAGEIFS(ObservedSpeciesData!O$2:O$4955,ObservedSpeciesData!$A$2:$A$4955,$A362,ObservedSpeciesData!$D$2:$D$4955,$D362),"")</f>
        <v/>
      </c>
      <c r="P362" s="23" t="str">
        <f>IF(ISNUMBER(AVERAGEIFS(ObservedSpeciesData!P$2:P$4955,ObservedSpeciesData!$A$2:$A$4955,$A362,ObservedSpeciesData!$C$2:$C$4955,$C362,ObservedSpeciesData!$D$2:$D$4955,$D362)),AVERAGEIFS(ObservedSpeciesData!P$2:P$4955,ObservedSpeciesData!$A$2:$A$4955,$A362,ObservedSpeciesData!$C$2:$C$4955,$C362,ObservedSpeciesData!$D$2:$D$4955,$D362),"")</f>
        <v/>
      </c>
      <c r="Q362" s="23"/>
      <c r="R362" s="25" t="str">
        <f>IF(ISNUMBER(AVERAGEIFS(ObservedSpeciesData!R$2:R$4955,ObservedSpeciesData!$A$2:$A$4955,$A362,ObservedSpeciesData!$D$2:$D$4955,$D362)),AVERAGEIFS(ObservedSpeciesData!R$2:R$4955,ObservedSpeciesData!$A$2:$A$4955,$A362,ObservedSpeciesData!$D$2:$D$4955,$D362),"")</f>
        <v/>
      </c>
      <c r="S362" s="25" t="str">
        <f>IF(ISNUMBER(AVERAGEIFS(ObservedSpeciesData!S$2:S$4955,ObservedSpeciesData!$A$2:$A$4955,$A362,ObservedSpeciesData!$D$2:$D$4955,$D362)),AVERAGEIFS(ObservedSpeciesData!S$2:S$4955,ObservedSpeciesData!$A$2:$A$4955,$A362,ObservedSpeciesData!$D$2:$D$4955,$D362),"")</f>
        <v/>
      </c>
      <c r="T362" s="23" t="str">
        <f>IF(ISNUMBER(AVERAGEIFS(ObservedSpeciesData!T$2:T$4955,ObservedSpeciesData!$A$2:$A$4955,$A362,ObservedSpeciesData!$D$2:$D$4955,$D362)),AVERAGEIFS(ObservedSpeciesData!T$2:T$4955,ObservedSpeciesData!$A$2:$A$4955,$A362,ObservedSpeciesData!$D$2:$D$4955,$D362),"")</f>
        <v/>
      </c>
      <c r="U362" s="24" t="str">
        <f>IF(ISNUMBER(AVERAGEIFS(ObservedSpeciesData!U$2:U$4955,ObservedSpeciesData!$A$2:$A$4955,$A362,ObservedSpeciesData!$C$2:$C$4955,$C362,ObservedSpeciesData!$D$2:$D$4955,$D362)),AVERAGEIFS(ObservedSpeciesData!U$2:U$4955,ObservedSpeciesData!$A$2:$A$4955,$A362,ObservedSpeciesData!$C$2:$C$4955,$C362,ObservedSpeciesData!$D$2:$D$4955,$D362),"")</f>
        <v/>
      </c>
      <c r="V362" s="23" t="str">
        <f>IF(ISNUMBER(AVERAGEIFS(ObservedSpeciesData!V$2:V$4955,ObservedSpeciesData!$A$2:$A$4955,$A362,ObservedSpeciesData!$D$2:$D$4955,$D362)),AVERAGEIFS(ObservedSpeciesData!V$2:V$4955,ObservedSpeciesData!$A$2:$A$4955,$A362,ObservedSpeciesData!$D$2:$D$4955,$D362),"")</f>
        <v/>
      </c>
      <c r="W362" s="23" t="str">
        <f>IF(ISNUMBER(AVERAGEIFS(ObservedSpeciesData!W$2:W$4955,ObservedSpeciesData!$A$2:$A$4955,$A362,ObservedSpeciesData!$D$2:$D$4955,$D362)),AVERAGEIFS(ObservedSpeciesData!W$2:W$4955,ObservedSpeciesData!$A$2:$A$4955,$A362,ObservedSpeciesData!$D$2:$D$4955,$D362),"")</f>
        <v/>
      </c>
      <c r="X362" s="23" t="str">
        <f>IF(ISNUMBER(AVERAGEIFS(ObservedSpeciesData!X$2:X$4955,ObservedSpeciesData!$A$2:$A$4955,$A362,ObservedSpeciesData!$D$2:$D$4955,$D362)),AVERAGEIFS(ObservedSpeciesData!X$2:X$4955,ObservedSpeciesData!$A$2:$A$4955,$A362,ObservedSpeciesData!$D$2:$D$4955,$D362),"")</f>
        <v/>
      </c>
      <c r="Y362" s="23" t="str">
        <f>IF(ISNUMBER(AVERAGEIFS(ObservedSpeciesData!Y$2:Y$4955,ObservedSpeciesData!$A$2:$A$4955,$A362,ObservedSpeciesData!$D$2:$D$4955,$D362)),AVERAGEIFS(ObservedSpeciesData!Y$2:Y$4955,ObservedSpeciesData!$A$2:$A$4955,$A362,ObservedSpeciesData!$D$2:$D$4955,$D362),"")</f>
        <v/>
      </c>
      <c r="Z362" s="23" t="str">
        <f>IF(ISNUMBER(AVERAGEIFS(ObservedSpeciesData!Z$2:Z$4955,ObservedSpeciesData!$A$2:$A$4955,$A362,ObservedSpeciesData!$D$2:$D$4955,$D362)),AVERAGEIFS(ObservedSpeciesData!Z$2:Z$4955,ObservedSpeciesData!$A$2:$A$4955,$A362,ObservedSpeciesData!$D$2:$D$4955,$D362),"")</f>
        <v/>
      </c>
      <c r="AA362" s="23" t="str">
        <f>IF(ISNUMBER(AVERAGEIFS(ObservedSpeciesData!AA$2:AA$4955,ObservedSpeciesData!$A$2:$A$4955,$A362,ObservedSpeciesData!$D$2:$D$4955,$D362)),AVERAGEIFS(ObservedSpeciesData!AA$2:AA$4955,ObservedSpeciesData!$A$2:$A$4955,$A362,ObservedSpeciesData!$D$2:$D$4955,$D362),"")</f>
        <v/>
      </c>
      <c r="AB362" s="24" t="str">
        <f>IF(ISNUMBER(AVERAGEIFS(ObservedSpeciesData!AB$2:AB$4955,ObservedSpeciesData!$A$2:$A$4955,$A362,ObservedSpeciesData!$D$2:$D$4955,$D362)),AVERAGEIFS(ObservedSpeciesData!AB$2:AB$4955,ObservedSpeciesData!$A$2:$A$4955,$A362,ObservedSpeciesData!$D$2:$D$4955,$D362),"")</f>
        <v/>
      </c>
      <c r="AC362" s="24" t="str">
        <f>IF(ISNUMBER(AVERAGEIFS(ObservedSpeciesData!AC$2:AC$4955,ObservedSpeciesData!$A$2:$A$4955,$A362,ObservedSpeciesData!$D$2:$D$4955,$D362)),AVERAGEIFS(ObservedSpeciesData!AC$2:AC$4955,ObservedSpeciesData!$A$2:$A$4955,$A362,ObservedSpeciesData!$D$2:$D$4955,$D362),"")</f>
        <v/>
      </c>
      <c r="AD362" s="23" t="str">
        <f>IF(ISNUMBER(AVERAGEIFS(ObservedSpeciesData!AD$2:AD$4955,ObservedSpeciesData!$A$2:$A$4955,$A362,ObservedSpeciesData!$D$2:$D$4955,$D362)),AVERAGEIFS(ObservedSpeciesData!AD$2:AD$4955,ObservedSpeciesData!$A$2:$A$4955,$A362,ObservedSpeciesData!$D$2:$D$4955,$D362),"")</f>
        <v/>
      </c>
      <c r="AE362" s="24" t="str">
        <f>IF(ISNUMBER(AVERAGEIFS(ObservedSpeciesData!AE$2:AE$4955,ObservedSpeciesData!$A$2:$A$4955,$A362,ObservedSpeciesData!$D$2:$D$4955,$D362)),AVERAGEIFS(ObservedSpeciesData!AE$2:AE$4955,ObservedSpeciesData!$A$2:$A$4955,$A362,ObservedSpeciesData!$D$2:$D$4955,$D362),"")</f>
        <v/>
      </c>
      <c r="AF362" s="23"/>
      <c r="AG362" s="24"/>
      <c r="AH362" s="23" t="str">
        <f>IF(ISNUMBER(AVERAGEIFS(ObservedSpeciesData!AH$2:AH$4955,ObservedSpeciesData!$A$2:$A$4955,$A362,ObservedSpeciesData!$D$2:$D$4955,$D362)),AVERAGEIFS(ObservedSpeciesData!AH$2:AH$4955,ObservedSpeciesData!$A$2:$A$4955,$A362,ObservedSpeciesData!$D$2:$D$4955,$D362),"")</f>
        <v/>
      </c>
      <c r="AI362" s="23" t="str">
        <f>IF(ISNUMBER(AVERAGEIFS(ObservedSpeciesData!AI$2:AI$4955,ObservedSpeciesData!$A$2:$A$4955,$A362,ObservedSpeciesData!$C$2:$C$4955,$C362,ObservedSpeciesData!$D$2:$D$4955,$D362)),AVERAGEIFS(ObservedSpeciesData!AI$2:AI$4955,ObservedSpeciesData!$A$2:$A$4955,$A362,ObservedSpeciesData!$C$2:$C$4955,$C362,ObservedSpeciesData!$D$2:$D$4955,$D362),"")</f>
        <v/>
      </c>
      <c r="AJ362" s="2">
        <f>COUNTIFS(ObservedSpeciesData!$A$2:$A$828,$A362,ObservedSpeciesData!$D$2:$D$828,$D362)</f>
        <v>0</v>
      </c>
      <c r="AK362" s="2">
        <f t="shared" si="5"/>
        <v>1</v>
      </c>
    </row>
    <row r="363" spans="1:37" x14ac:dyDescent="0.25">
      <c r="A363" s="14" t="s">
        <v>111</v>
      </c>
      <c r="B363" t="s">
        <v>80</v>
      </c>
      <c r="C363" t="s">
        <v>106</v>
      </c>
      <c r="D363" s="13">
        <v>42358</v>
      </c>
      <c r="E363">
        <v>1</v>
      </c>
      <c r="F363">
        <v>50</v>
      </c>
      <c r="G363" s="2" t="s">
        <v>87</v>
      </c>
      <c r="H363" s="2" t="s">
        <v>12</v>
      </c>
      <c r="I363">
        <v>8</v>
      </c>
      <c r="J363" s="2" t="s">
        <v>88</v>
      </c>
      <c r="K363" s="2">
        <f>IF(ISNUMBER(AVERAGEIFS(ObservedSpeciesData!K$2:K$4955,ObservedSpeciesData!$A$2:$A$4955,$A363,ObservedSpeciesData!$D$2:$D$4955,$D363)),AVERAGEIFS(ObservedSpeciesData!K$2:K$4955,ObservedSpeciesData!$A$2:$A$4955,$A363,ObservedSpeciesData!$D$2:$D$4955,$D363),"")</f>
        <v>37.5</v>
      </c>
      <c r="L363" s="26">
        <f>IF(ISNUMBER(AVERAGEIFS(ObservedSpeciesData!L$2:L$4955,ObservedSpeciesData!$A$2:$A$4955,$A363,ObservedSpeciesData!$D$2:$D$4955,$D363)),AVERAGEIFS(ObservedSpeciesData!L$2:L$4955,ObservedSpeciesData!$A$2:$A$4955,$A363,ObservedSpeciesData!$D$2:$D$4955,$D363),"")</f>
        <v>4289.333333333333</v>
      </c>
      <c r="M363" s="23">
        <f>IF(ISNUMBER(AVERAGEIFS(ObservedSpeciesData!M$2:M$4955,ObservedSpeciesData!$A$2:$A$4955,$A363,ObservedSpeciesData!$D$2:$D$4955,$D363)),AVERAGEIFS(ObservedSpeciesData!M$2:M$4955,ObservedSpeciesData!$A$2:$A$4955,$A363,ObservedSpeciesData!$D$2:$D$4955,$D363),"")</f>
        <v>428.93333333333334</v>
      </c>
      <c r="N363" s="23" t="str">
        <f>IF(ISNUMBER(AVERAGEIFS(ObservedSpeciesData!N$2:N$4955,ObservedSpeciesData!$A$2:$A$4955,$A363,ObservedSpeciesData!$D$2:$D$4955,$D363)),AVERAGEIFS(ObservedSpeciesData!N$2:N$4955,ObservedSpeciesData!$A$2:$A$4955,$A363,ObservedSpeciesData!$D$2:$D$4955,$D363),"")</f>
        <v/>
      </c>
      <c r="O363" s="23" t="str">
        <f>IF(ISNUMBER(AVERAGEIFS(ObservedSpeciesData!O$2:O$4955,ObservedSpeciesData!$A$2:$A$4955,$A363,ObservedSpeciesData!$D$2:$D$4955,$D363)),AVERAGEIFS(ObservedSpeciesData!O$2:O$4955,ObservedSpeciesData!$A$2:$A$4955,$A363,ObservedSpeciesData!$D$2:$D$4955,$D363),"")</f>
        <v/>
      </c>
      <c r="P363" s="23" t="str">
        <f>IF(ISNUMBER(AVERAGEIFS(ObservedSpeciesData!P$2:P$4955,ObservedSpeciesData!$A$2:$A$4955,$A363,ObservedSpeciesData!$C$2:$C$4955,$C363,ObservedSpeciesData!$D$2:$D$4955,$D363)),AVERAGEIFS(ObservedSpeciesData!P$2:P$4955,ObservedSpeciesData!$A$2:$A$4955,$A363,ObservedSpeciesData!$C$2:$C$4955,$C363,ObservedSpeciesData!$D$2:$D$4955,$D363),"")</f>
        <v/>
      </c>
      <c r="Q363" s="23"/>
      <c r="R363" s="25" t="str">
        <f>IF(ISNUMBER(AVERAGEIFS(ObservedSpeciesData!R$2:R$4955,ObservedSpeciesData!$A$2:$A$4955,$A363,ObservedSpeciesData!$D$2:$D$4955,$D363)),AVERAGEIFS(ObservedSpeciesData!R$2:R$4955,ObservedSpeciesData!$A$2:$A$4955,$A363,ObservedSpeciesData!$D$2:$D$4955,$D363),"")</f>
        <v/>
      </c>
      <c r="S363" s="25" t="str">
        <f>IF(ISNUMBER(AVERAGEIFS(ObservedSpeciesData!S$2:S$4955,ObservedSpeciesData!$A$2:$A$4955,$A363,ObservedSpeciesData!$D$2:$D$4955,$D363)),AVERAGEIFS(ObservedSpeciesData!S$2:S$4955,ObservedSpeciesData!$A$2:$A$4955,$A363,ObservedSpeciesData!$D$2:$D$4955,$D363),"")</f>
        <v/>
      </c>
      <c r="T363" s="23" t="str">
        <f>IF(ISNUMBER(AVERAGEIFS(ObservedSpeciesData!T$2:T$4955,ObservedSpeciesData!$A$2:$A$4955,$A363,ObservedSpeciesData!$D$2:$D$4955,$D363)),AVERAGEIFS(ObservedSpeciesData!T$2:T$4955,ObservedSpeciesData!$A$2:$A$4955,$A363,ObservedSpeciesData!$D$2:$D$4955,$D363),"")</f>
        <v/>
      </c>
      <c r="U363" s="24" t="str">
        <f>IF(ISNUMBER(AVERAGEIFS(ObservedSpeciesData!U$2:U$4955,ObservedSpeciesData!$A$2:$A$4955,$A363,ObservedSpeciesData!$C$2:$C$4955,$C363,ObservedSpeciesData!$D$2:$D$4955,$D363)),AVERAGEIFS(ObservedSpeciesData!U$2:U$4955,ObservedSpeciesData!$A$2:$A$4955,$A363,ObservedSpeciesData!$C$2:$C$4955,$C363,ObservedSpeciesData!$D$2:$D$4955,$D363),"")</f>
        <v/>
      </c>
      <c r="V363" s="23" t="str">
        <f>IF(ISNUMBER(AVERAGEIFS(ObservedSpeciesData!V$2:V$4955,ObservedSpeciesData!$A$2:$A$4955,$A363,ObservedSpeciesData!$D$2:$D$4955,$D363)),AVERAGEIFS(ObservedSpeciesData!V$2:V$4955,ObservedSpeciesData!$A$2:$A$4955,$A363,ObservedSpeciesData!$D$2:$D$4955,$D363),"")</f>
        <v/>
      </c>
      <c r="W363" s="23" t="str">
        <f>IF(ISNUMBER(AVERAGEIFS(ObservedSpeciesData!W$2:W$4955,ObservedSpeciesData!$A$2:$A$4955,$A363,ObservedSpeciesData!$D$2:$D$4955,$D363)),AVERAGEIFS(ObservedSpeciesData!W$2:W$4955,ObservedSpeciesData!$A$2:$A$4955,$A363,ObservedSpeciesData!$D$2:$D$4955,$D363),"")</f>
        <v/>
      </c>
      <c r="X363" s="23" t="str">
        <f>IF(ISNUMBER(AVERAGEIFS(ObservedSpeciesData!X$2:X$4955,ObservedSpeciesData!$A$2:$A$4955,$A363,ObservedSpeciesData!$D$2:$D$4955,$D363)),AVERAGEIFS(ObservedSpeciesData!X$2:X$4955,ObservedSpeciesData!$A$2:$A$4955,$A363,ObservedSpeciesData!$D$2:$D$4955,$D363),"")</f>
        <v/>
      </c>
      <c r="Y363" s="23" t="str">
        <f>IF(ISNUMBER(AVERAGEIFS(ObservedSpeciesData!Y$2:Y$4955,ObservedSpeciesData!$A$2:$A$4955,$A363,ObservedSpeciesData!$D$2:$D$4955,$D363)),AVERAGEIFS(ObservedSpeciesData!Y$2:Y$4955,ObservedSpeciesData!$A$2:$A$4955,$A363,ObservedSpeciesData!$D$2:$D$4955,$D363),"")</f>
        <v/>
      </c>
      <c r="Z363" s="23" t="str">
        <f>IF(ISNUMBER(AVERAGEIFS(ObservedSpeciesData!Z$2:Z$4955,ObservedSpeciesData!$A$2:$A$4955,$A363,ObservedSpeciesData!$D$2:$D$4955,$D363)),AVERAGEIFS(ObservedSpeciesData!Z$2:Z$4955,ObservedSpeciesData!$A$2:$A$4955,$A363,ObservedSpeciesData!$D$2:$D$4955,$D363),"")</f>
        <v/>
      </c>
      <c r="AA363" s="23" t="str">
        <f>IF(ISNUMBER(AVERAGEIFS(ObservedSpeciesData!AA$2:AA$4955,ObservedSpeciesData!$A$2:$A$4955,$A363,ObservedSpeciesData!$D$2:$D$4955,$D363)),AVERAGEIFS(ObservedSpeciesData!AA$2:AA$4955,ObservedSpeciesData!$A$2:$A$4955,$A363,ObservedSpeciesData!$D$2:$D$4955,$D363),"")</f>
        <v/>
      </c>
      <c r="AB363" s="24" t="str">
        <f>IF(ISNUMBER(AVERAGEIFS(ObservedSpeciesData!AB$2:AB$4955,ObservedSpeciesData!$A$2:$A$4955,$A363,ObservedSpeciesData!$D$2:$D$4955,$D363)),AVERAGEIFS(ObservedSpeciesData!AB$2:AB$4955,ObservedSpeciesData!$A$2:$A$4955,$A363,ObservedSpeciesData!$D$2:$D$4955,$D363),"")</f>
        <v/>
      </c>
      <c r="AC363" s="24" t="str">
        <f>IF(ISNUMBER(AVERAGEIFS(ObservedSpeciesData!AC$2:AC$4955,ObservedSpeciesData!$A$2:$A$4955,$A363,ObservedSpeciesData!$D$2:$D$4955,$D363)),AVERAGEIFS(ObservedSpeciesData!AC$2:AC$4955,ObservedSpeciesData!$A$2:$A$4955,$A363,ObservedSpeciesData!$D$2:$D$4955,$D363),"")</f>
        <v/>
      </c>
      <c r="AD363" s="23" t="str">
        <f>IF(ISNUMBER(AVERAGEIFS(ObservedSpeciesData!AD$2:AD$4955,ObservedSpeciesData!$A$2:$A$4955,$A363,ObservedSpeciesData!$D$2:$D$4955,$D363)),AVERAGEIFS(ObservedSpeciesData!AD$2:AD$4955,ObservedSpeciesData!$A$2:$A$4955,$A363,ObservedSpeciesData!$D$2:$D$4955,$D363),"")</f>
        <v/>
      </c>
      <c r="AE363" s="24" t="str">
        <f>IF(ISNUMBER(AVERAGEIFS(ObservedSpeciesData!AE$2:AE$4955,ObservedSpeciesData!$A$2:$A$4955,$A363,ObservedSpeciesData!$D$2:$D$4955,$D363)),AVERAGEIFS(ObservedSpeciesData!AE$2:AE$4955,ObservedSpeciesData!$A$2:$A$4955,$A363,ObservedSpeciesData!$D$2:$D$4955,$D363),"")</f>
        <v/>
      </c>
      <c r="AF363" s="23"/>
      <c r="AG363" s="24"/>
      <c r="AH363" s="23" t="str">
        <f>IF(ISNUMBER(AVERAGEIFS(ObservedSpeciesData!AH$2:AH$4955,ObservedSpeciesData!$A$2:$A$4955,$A363,ObservedSpeciesData!$D$2:$D$4955,$D363)),AVERAGEIFS(ObservedSpeciesData!AH$2:AH$4955,ObservedSpeciesData!$A$2:$A$4955,$A363,ObservedSpeciesData!$D$2:$D$4955,$D363),"")</f>
        <v/>
      </c>
      <c r="AI363" s="23" t="str">
        <f>IF(ISNUMBER(AVERAGEIFS(ObservedSpeciesData!AI$2:AI$4955,ObservedSpeciesData!$A$2:$A$4955,$A363,ObservedSpeciesData!$C$2:$C$4955,$C363,ObservedSpeciesData!$D$2:$D$4955,$D363)),AVERAGEIFS(ObservedSpeciesData!AI$2:AI$4955,ObservedSpeciesData!$A$2:$A$4955,$A363,ObservedSpeciesData!$C$2:$C$4955,$C363,ObservedSpeciesData!$D$2:$D$4955,$D363),"")</f>
        <v/>
      </c>
      <c r="AJ363" s="2">
        <f>COUNTIFS(ObservedSpeciesData!$A$2:$A$828,$A363,ObservedSpeciesData!$D$2:$D$828,$D363)</f>
        <v>0</v>
      </c>
      <c r="AK363" s="2">
        <f t="shared" si="5"/>
        <v>1</v>
      </c>
    </row>
    <row r="364" spans="1:37" x14ac:dyDescent="0.25">
      <c r="A364" s="14" t="s">
        <v>110</v>
      </c>
      <c r="B364" t="s">
        <v>80</v>
      </c>
      <c r="C364" t="s">
        <v>106</v>
      </c>
      <c r="D364" s="13">
        <v>42358</v>
      </c>
      <c r="E364">
        <v>1</v>
      </c>
      <c r="F364">
        <v>100</v>
      </c>
      <c r="G364" s="2" t="s">
        <v>87</v>
      </c>
      <c r="H364" s="2" t="s">
        <v>12</v>
      </c>
      <c r="I364">
        <v>8</v>
      </c>
      <c r="J364" s="2" t="s">
        <v>88</v>
      </c>
      <c r="K364" s="2">
        <f>IF(ISNUMBER(AVERAGEIFS(ObservedSpeciesData!K$2:K$4955,ObservedSpeciesData!$A$2:$A$4955,$A364,ObservedSpeciesData!$D$2:$D$4955,$D364)),AVERAGEIFS(ObservedSpeciesData!K$2:K$4955,ObservedSpeciesData!$A$2:$A$4955,$A364,ObservedSpeciesData!$D$2:$D$4955,$D364),"")</f>
        <v>75</v>
      </c>
      <c r="L364" s="26">
        <f>IF(ISNUMBER(AVERAGEIFS(ObservedSpeciesData!L$2:L$4955,ObservedSpeciesData!$A$2:$A$4955,$A364,ObservedSpeciesData!$D$2:$D$4955,$D364)),AVERAGEIFS(ObservedSpeciesData!L$2:L$4955,ObservedSpeciesData!$A$2:$A$4955,$A364,ObservedSpeciesData!$D$2:$D$4955,$D364),"")</f>
        <v>4756</v>
      </c>
      <c r="M364" s="23">
        <f>IF(ISNUMBER(AVERAGEIFS(ObservedSpeciesData!M$2:M$4955,ObservedSpeciesData!$A$2:$A$4955,$A364,ObservedSpeciesData!$D$2:$D$4955,$D364)),AVERAGEIFS(ObservedSpeciesData!M$2:M$4955,ObservedSpeciesData!$A$2:$A$4955,$A364,ObservedSpeciesData!$D$2:$D$4955,$D364),"")</f>
        <v>475.59999999999997</v>
      </c>
      <c r="N364" s="23" t="str">
        <f>IF(ISNUMBER(AVERAGEIFS(ObservedSpeciesData!N$2:N$4955,ObservedSpeciesData!$A$2:$A$4955,$A364,ObservedSpeciesData!$D$2:$D$4955,$D364)),AVERAGEIFS(ObservedSpeciesData!N$2:N$4955,ObservedSpeciesData!$A$2:$A$4955,$A364,ObservedSpeciesData!$D$2:$D$4955,$D364),"")</f>
        <v/>
      </c>
      <c r="O364" s="23" t="str">
        <f>IF(ISNUMBER(AVERAGEIFS(ObservedSpeciesData!O$2:O$4955,ObservedSpeciesData!$A$2:$A$4955,$A364,ObservedSpeciesData!$D$2:$D$4955,$D364)),AVERAGEIFS(ObservedSpeciesData!O$2:O$4955,ObservedSpeciesData!$A$2:$A$4955,$A364,ObservedSpeciesData!$D$2:$D$4955,$D364),"")</f>
        <v/>
      </c>
      <c r="P364" s="23" t="str">
        <f>IF(ISNUMBER(AVERAGEIFS(ObservedSpeciesData!P$2:P$4955,ObservedSpeciesData!$A$2:$A$4955,$A364,ObservedSpeciesData!$C$2:$C$4955,$C364,ObservedSpeciesData!$D$2:$D$4955,$D364)),AVERAGEIFS(ObservedSpeciesData!P$2:P$4955,ObservedSpeciesData!$A$2:$A$4955,$A364,ObservedSpeciesData!$C$2:$C$4955,$C364,ObservedSpeciesData!$D$2:$D$4955,$D364),"")</f>
        <v/>
      </c>
      <c r="Q364" s="23"/>
      <c r="R364" s="25" t="str">
        <f>IF(ISNUMBER(AVERAGEIFS(ObservedSpeciesData!R$2:R$4955,ObservedSpeciesData!$A$2:$A$4955,$A364,ObservedSpeciesData!$D$2:$D$4955,$D364)),AVERAGEIFS(ObservedSpeciesData!R$2:R$4955,ObservedSpeciesData!$A$2:$A$4955,$A364,ObservedSpeciesData!$D$2:$D$4955,$D364),"")</f>
        <v/>
      </c>
      <c r="S364" s="25" t="str">
        <f>IF(ISNUMBER(AVERAGEIFS(ObservedSpeciesData!S$2:S$4955,ObservedSpeciesData!$A$2:$A$4955,$A364,ObservedSpeciesData!$D$2:$D$4955,$D364)),AVERAGEIFS(ObservedSpeciesData!S$2:S$4955,ObservedSpeciesData!$A$2:$A$4955,$A364,ObservedSpeciesData!$D$2:$D$4955,$D364),"")</f>
        <v/>
      </c>
      <c r="T364" s="23" t="str">
        <f>IF(ISNUMBER(AVERAGEIFS(ObservedSpeciesData!T$2:T$4955,ObservedSpeciesData!$A$2:$A$4955,$A364,ObservedSpeciesData!$D$2:$D$4955,$D364)),AVERAGEIFS(ObservedSpeciesData!T$2:T$4955,ObservedSpeciesData!$A$2:$A$4955,$A364,ObservedSpeciesData!$D$2:$D$4955,$D364),"")</f>
        <v/>
      </c>
      <c r="U364" s="24" t="str">
        <f>IF(ISNUMBER(AVERAGEIFS(ObservedSpeciesData!U$2:U$4955,ObservedSpeciesData!$A$2:$A$4955,$A364,ObservedSpeciesData!$C$2:$C$4955,$C364,ObservedSpeciesData!$D$2:$D$4955,$D364)),AVERAGEIFS(ObservedSpeciesData!U$2:U$4955,ObservedSpeciesData!$A$2:$A$4955,$A364,ObservedSpeciesData!$C$2:$C$4955,$C364,ObservedSpeciesData!$D$2:$D$4955,$D364),"")</f>
        <v/>
      </c>
      <c r="V364" s="23" t="str">
        <f>IF(ISNUMBER(AVERAGEIFS(ObservedSpeciesData!V$2:V$4955,ObservedSpeciesData!$A$2:$A$4955,$A364,ObservedSpeciesData!$D$2:$D$4955,$D364)),AVERAGEIFS(ObservedSpeciesData!V$2:V$4955,ObservedSpeciesData!$A$2:$A$4955,$A364,ObservedSpeciesData!$D$2:$D$4955,$D364),"")</f>
        <v/>
      </c>
      <c r="W364" s="23" t="str">
        <f>IF(ISNUMBER(AVERAGEIFS(ObservedSpeciesData!W$2:W$4955,ObservedSpeciesData!$A$2:$A$4955,$A364,ObservedSpeciesData!$D$2:$D$4955,$D364)),AVERAGEIFS(ObservedSpeciesData!W$2:W$4955,ObservedSpeciesData!$A$2:$A$4955,$A364,ObservedSpeciesData!$D$2:$D$4955,$D364),"")</f>
        <v/>
      </c>
      <c r="X364" s="23" t="str">
        <f>IF(ISNUMBER(AVERAGEIFS(ObservedSpeciesData!X$2:X$4955,ObservedSpeciesData!$A$2:$A$4955,$A364,ObservedSpeciesData!$D$2:$D$4955,$D364)),AVERAGEIFS(ObservedSpeciesData!X$2:X$4955,ObservedSpeciesData!$A$2:$A$4955,$A364,ObservedSpeciesData!$D$2:$D$4955,$D364),"")</f>
        <v/>
      </c>
      <c r="Y364" s="23" t="str">
        <f>IF(ISNUMBER(AVERAGEIFS(ObservedSpeciesData!Y$2:Y$4955,ObservedSpeciesData!$A$2:$A$4955,$A364,ObservedSpeciesData!$D$2:$D$4955,$D364)),AVERAGEIFS(ObservedSpeciesData!Y$2:Y$4955,ObservedSpeciesData!$A$2:$A$4955,$A364,ObservedSpeciesData!$D$2:$D$4955,$D364),"")</f>
        <v/>
      </c>
      <c r="Z364" s="23" t="str">
        <f>IF(ISNUMBER(AVERAGEIFS(ObservedSpeciesData!Z$2:Z$4955,ObservedSpeciesData!$A$2:$A$4955,$A364,ObservedSpeciesData!$D$2:$D$4955,$D364)),AVERAGEIFS(ObservedSpeciesData!Z$2:Z$4955,ObservedSpeciesData!$A$2:$A$4955,$A364,ObservedSpeciesData!$D$2:$D$4955,$D364),"")</f>
        <v/>
      </c>
      <c r="AA364" s="23" t="str">
        <f>IF(ISNUMBER(AVERAGEIFS(ObservedSpeciesData!AA$2:AA$4955,ObservedSpeciesData!$A$2:$A$4955,$A364,ObservedSpeciesData!$D$2:$D$4955,$D364)),AVERAGEIFS(ObservedSpeciesData!AA$2:AA$4955,ObservedSpeciesData!$A$2:$A$4955,$A364,ObservedSpeciesData!$D$2:$D$4955,$D364),"")</f>
        <v/>
      </c>
      <c r="AB364" s="24" t="str">
        <f>IF(ISNUMBER(AVERAGEIFS(ObservedSpeciesData!AB$2:AB$4955,ObservedSpeciesData!$A$2:$A$4955,$A364,ObservedSpeciesData!$D$2:$D$4955,$D364)),AVERAGEIFS(ObservedSpeciesData!AB$2:AB$4955,ObservedSpeciesData!$A$2:$A$4955,$A364,ObservedSpeciesData!$D$2:$D$4955,$D364),"")</f>
        <v/>
      </c>
      <c r="AC364" s="24" t="str">
        <f>IF(ISNUMBER(AVERAGEIFS(ObservedSpeciesData!AC$2:AC$4955,ObservedSpeciesData!$A$2:$A$4955,$A364,ObservedSpeciesData!$D$2:$D$4955,$D364)),AVERAGEIFS(ObservedSpeciesData!AC$2:AC$4955,ObservedSpeciesData!$A$2:$A$4955,$A364,ObservedSpeciesData!$D$2:$D$4955,$D364),"")</f>
        <v/>
      </c>
      <c r="AD364" s="23" t="str">
        <f>IF(ISNUMBER(AVERAGEIFS(ObservedSpeciesData!AD$2:AD$4955,ObservedSpeciesData!$A$2:$A$4955,$A364,ObservedSpeciesData!$D$2:$D$4955,$D364)),AVERAGEIFS(ObservedSpeciesData!AD$2:AD$4955,ObservedSpeciesData!$A$2:$A$4955,$A364,ObservedSpeciesData!$D$2:$D$4955,$D364),"")</f>
        <v/>
      </c>
      <c r="AE364" s="24" t="str">
        <f>IF(ISNUMBER(AVERAGEIFS(ObservedSpeciesData!AE$2:AE$4955,ObservedSpeciesData!$A$2:$A$4955,$A364,ObservedSpeciesData!$D$2:$D$4955,$D364)),AVERAGEIFS(ObservedSpeciesData!AE$2:AE$4955,ObservedSpeciesData!$A$2:$A$4955,$A364,ObservedSpeciesData!$D$2:$D$4955,$D364),"")</f>
        <v/>
      </c>
      <c r="AF364" s="23"/>
      <c r="AG364" s="24"/>
      <c r="AH364" s="23" t="str">
        <f>IF(ISNUMBER(AVERAGEIFS(ObservedSpeciesData!AH$2:AH$4955,ObservedSpeciesData!$A$2:$A$4955,$A364,ObservedSpeciesData!$D$2:$D$4955,$D364)),AVERAGEIFS(ObservedSpeciesData!AH$2:AH$4955,ObservedSpeciesData!$A$2:$A$4955,$A364,ObservedSpeciesData!$D$2:$D$4955,$D364),"")</f>
        <v/>
      </c>
      <c r="AI364" s="23" t="str">
        <f>IF(ISNUMBER(AVERAGEIFS(ObservedSpeciesData!AI$2:AI$4955,ObservedSpeciesData!$A$2:$A$4955,$A364,ObservedSpeciesData!$C$2:$C$4955,$C364,ObservedSpeciesData!$D$2:$D$4955,$D364)),AVERAGEIFS(ObservedSpeciesData!AI$2:AI$4955,ObservedSpeciesData!$A$2:$A$4955,$A364,ObservedSpeciesData!$C$2:$C$4955,$C364,ObservedSpeciesData!$D$2:$D$4955,$D364),"")</f>
        <v/>
      </c>
      <c r="AJ364" s="2">
        <f>COUNTIFS(ObservedSpeciesData!$A$2:$A$828,$A364,ObservedSpeciesData!$D$2:$D$828,$D364)</f>
        <v>0</v>
      </c>
      <c r="AK364" s="2">
        <f t="shared" si="5"/>
        <v>1</v>
      </c>
    </row>
    <row r="365" spans="1:37" x14ac:dyDescent="0.25">
      <c r="A365" s="14" t="s">
        <v>109</v>
      </c>
      <c r="B365" t="s">
        <v>80</v>
      </c>
      <c r="C365" t="s">
        <v>106</v>
      </c>
      <c r="D365" s="13">
        <v>42358</v>
      </c>
      <c r="E365">
        <v>1</v>
      </c>
      <c r="F365">
        <v>200</v>
      </c>
      <c r="G365" s="2" t="s">
        <v>87</v>
      </c>
      <c r="H365" s="2" t="s">
        <v>12</v>
      </c>
      <c r="I365">
        <v>8</v>
      </c>
      <c r="J365" s="2" t="s">
        <v>88</v>
      </c>
      <c r="K365" s="2">
        <f>IF(ISNUMBER(AVERAGEIFS(ObservedSpeciesData!K$2:K$4955,ObservedSpeciesData!$A$2:$A$4955,$A365,ObservedSpeciesData!$D$2:$D$4955,$D365)),AVERAGEIFS(ObservedSpeciesData!K$2:K$4955,ObservedSpeciesData!$A$2:$A$4955,$A365,ObservedSpeciesData!$D$2:$D$4955,$D365),"")</f>
        <v>150</v>
      </c>
      <c r="L365" s="26">
        <f>IF(ISNUMBER(AVERAGEIFS(ObservedSpeciesData!L$2:L$4955,ObservedSpeciesData!$A$2:$A$4955,$A365,ObservedSpeciesData!$D$2:$D$4955,$D365)),AVERAGEIFS(ObservedSpeciesData!L$2:L$4955,ObservedSpeciesData!$A$2:$A$4955,$A365,ObservedSpeciesData!$D$2:$D$4955,$D365),"")</f>
        <v>4578.666666666667</v>
      </c>
      <c r="M365" s="23">
        <f>IF(ISNUMBER(AVERAGEIFS(ObservedSpeciesData!M$2:M$4955,ObservedSpeciesData!$A$2:$A$4955,$A365,ObservedSpeciesData!$D$2:$D$4955,$D365)),AVERAGEIFS(ObservedSpeciesData!M$2:M$4955,ObservedSpeciesData!$A$2:$A$4955,$A365,ObservedSpeciesData!$D$2:$D$4955,$D365),"")</f>
        <v>457.86666666666662</v>
      </c>
      <c r="N365" s="23" t="str">
        <f>IF(ISNUMBER(AVERAGEIFS(ObservedSpeciesData!N$2:N$4955,ObservedSpeciesData!$A$2:$A$4955,$A365,ObservedSpeciesData!$D$2:$D$4955,$D365)),AVERAGEIFS(ObservedSpeciesData!N$2:N$4955,ObservedSpeciesData!$A$2:$A$4955,$A365,ObservedSpeciesData!$D$2:$D$4955,$D365),"")</f>
        <v/>
      </c>
      <c r="O365" s="23" t="str">
        <f>IF(ISNUMBER(AVERAGEIFS(ObservedSpeciesData!O$2:O$4955,ObservedSpeciesData!$A$2:$A$4955,$A365,ObservedSpeciesData!$D$2:$D$4955,$D365)),AVERAGEIFS(ObservedSpeciesData!O$2:O$4955,ObservedSpeciesData!$A$2:$A$4955,$A365,ObservedSpeciesData!$D$2:$D$4955,$D365),"")</f>
        <v/>
      </c>
      <c r="P365" s="23" t="str">
        <f>IF(ISNUMBER(AVERAGEIFS(ObservedSpeciesData!P$2:P$4955,ObservedSpeciesData!$A$2:$A$4955,$A365,ObservedSpeciesData!$C$2:$C$4955,$C365,ObservedSpeciesData!$D$2:$D$4955,$D365)),AVERAGEIFS(ObservedSpeciesData!P$2:P$4955,ObservedSpeciesData!$A$2:$A$4955,$A365,ObservedSpeciesData!$C$2:$C$4955,$C365,ObservedSpeciesData!$D$2:$D$4955,$D365),"")</f>
        <v/>
      </c>
      <c r="Q365" s="23"/>
      <c r="R365" s="25" t="str">
        <f>IF(ISNUMBER(AVERAGEIFS(ObservedSpeciesData!R$2:R$4955,ObservedSpeciesData!$A$2:$A$4955,$A365,ObservedSpeciesData!$D$2:$D$4955,$D365)),AVERAGEIFS(ObservedSpeciesData!R$2:R$4955,ObservedSpeciesData!$A$2:$A$4955,$A365,ObservedSpeciesData!$D$2:$D$4955,$D365),"")</f>
        <v/>
      </c>
      <c r="S365" s="25" t="str">
        <f>IF(ISNUMBER(AVERAGEIFS(ObservedSpeciesData!S$2:S$4955,ObservedSpeciesData!$A$2:$A$4955,$A365,ObservedSpeciesData!$D$2:$D$4955,$D365)),AVERAGEIFS(ObservedSpeciesData!S$2:S$4955,ObservedSpeciesData!$A$2:$A$4955,$A365,ObservedSpeciesData!$D$2:$D$4955,$D365),"")</f>
        <v/>
      </c>
      <c r="T365" s="23" t="str">
        <f>IF(ISNUMBER(AVERAGEIFS(ObservedSpeciesData!T$2:T$4955,ObservedSpeciesData!$A$2:$A$4955,$A365,ObservedSpeciesData!$D$2:$D$4955,$D365)),AVERAGEIFS(ObservedSpeciesData!T$2:T$4955,ObservedSpeciesData!$A$2:$A$4955,$A365,ObservedSpeciesData!$D$2:$D$4955,$D365),"")</f>
        <v/>
      </c>
      <c r="U365" s="24" t="str">
        <f>IF(ISNUMBER(AVERAGEIFS(ObservedSpeciesData!U$2:U$4955,ObservedSpeciesData!$A$2:$A$4955,$A365,ObservedSpeciesData!$C$2:$C$4955,$C365,ObservedSpeciesData!$D$2:$D$4955,$D365)),AVERAGEIFS(ObservedSpeciesData!U$2:U$4955,ObservedSpeciesData!$A$2:$A$4955,$A365,ObservedSpeciesData!$C$2:$C$4955,$C365,ObservedSpeciesData!$D$2:$D$4955,$D365),"")</f>
        <v/>
      </c>
      <c r="V365" s="23" t="str">
        <f>IF(ISNUMBER(AVERAGEIFS(ObservedSpeciesData!V$2:V$4955,ObservedSpeciesData!$A$2:$A$4955,$A365,ObservedSpeciesData!$D$2:$D$4955,$D365)),AVERAGEIFS(ObservedSpeciesData!V$2:V$4955,ObservedSpeciesData!$A$2:$A$4955,$A365,ObservedSpeciesData!$D$2:$D$4955,$D365),"")</f>
        <v/>
      </c>
      <c r="W365" s="23" t="str">
        <f>IF(ISNUMBER(AVERAGEIFS(ObservedSpeciesData!W$2:W$4955,ObservedSpeciesData!$A$2:$A$4955,$A365,ObservedSpeciesData!$D$2:$D$4955,$D365)),AVERAGEIFS(ObservedSpeciesData!W$2:W$4955,ObservedSpeciesData!$A$2:$A$4955,$A365,ObservedSpeciesData!$D$2:$D$4955,$D365),"")</f>
        <v/>
      </c>
      <c r="X365" s="23" t="str">
        <f>IF(ISNUMBER(AVERAGEIFS(ObservedSpeciesData!X$2:X$4955,ObservedSpeciesData!$A$2:$A$4955,$A365,ObservedSpeciesData!$D$2:$D$4955,$D365)),AVERAGEIFS(ObservedSpeciesData!X$2:X$4955,ObservedSpeciesData!$A$2:$A$4955,$A365,ObservedSpeciesData!$D$2:$D$4955,$D365),"")</f>
        <v/>
      </c>
      <c r="Y365" s="23" t="str">
        <f>IF(ISNUMBER(AVERAGEIFS(ObservedSpeciesData!Y$2:Y$4955,ObservedSpeciesData!$A$2:$A$4955,$A365,ObservedSpeciesData!$D$2:$D$4955,$D365)),AVERAGEIFS(ObservedSpeciesData!Y$2:Y$4955,ObservedSpeciesData!$A$2:$A$4955,$A365,ObservedSpeciesData!$D$2:$D$4955,$D365),"")</f>
        <v/>
      </c>
      <c r="Z365" s="23" t="str">
        <f>IF(ISNUMBER(AVERAGEIFS(ObservedSpeciesData!Z$2:Z$4955,ObservedSpeciesData!$A$2:$A$4955,$A365,ObservedSpeciesData!$D$2:$D$4955,$D365)),AVERAGEIFS(ObservedSpeciesData!Z$2:Z$4955,ObservedSpeciesData!$A$2:$A$4955,$A365,ObservedSpeciesData!$D$2:$D$4955,$D365),"")</f>
        <v/>
      </c>
      <c r="AA365" s="23" t="str">
        <f>IF(ISNUMBER(AVERAGEIFS(ObservedSpeciesData!AA$2:AA$4955,ObservedSpeciesData!$A$2:$A$4955,$A365,ObservedSpeciesData!$D$2:$D$4955,$D365)),AVERAGEIFS(ObservedSpeciesData!AA$2:AA$4955,ObservedSpeciesData!$A$2:$A$4955,$A365,ObservedSpeciesData!$D$2:$D$4955,$D365),"")</f>
        <v/>
      </c>
      <c r="AB365" s="24" t="str">
        <f>IF(ISNUMBER(AVERAGEIFS(ObservedSpeciesData!AB$2:AB$4955,ObservedSpeciesData!$A$2:$A$4955,$A365,ObservedSpeciesData!$D$2:$D$4955,$D365)),AVERAGEIFS(ObservedSpeciesData!AB$2:AB$4955,ObservedSpeciesData!$A$2:$A$4955,$A365,ObservedSpeciesData!$D$2:$D$4955,$D365),"")</f>
        <v/>
      </c>
      <c r="AC365" s="24" t="str">
        <f>IF(ISNUMBER(AVERAGEIFS(ObservedSpeciesData!AC$2:AC$4955,ObservedSpeciesData!$A$2:$A$4955,$A365,ObservedSpeciesData!$D$2:$D$4955,$D365)),AVERAGEIFS(ObservedSpeciesData!AC$2:AC$4955,ObservedSpeciesData!$A$2:$A$4955,$A365,ObservedSpeciesData!$D$2:$D$4955,$D365),"")</f>
        <v/>
      </c>
      <c r="AD365" s="23" t="str">
        <f>IF(ISNUMBER(AVERAGEIFS(ObservedSpeciesData!AD$2:AD$4955,ObservedSpeciesData!$A$2:$A$4955,$A365,ObservedSpeciesData!$D$2:$D$4955,$D365)),AVERAGEIFS(ObservedSpeciesData!AD$2:AD$4955,ObservedSpeciesData!$A$2:$A$4955,$A365,ObservedSpeciesData!$D$2:$D$4955,$D365),"")</f>
        <v/>
      </c>
      <c r="AE365" s="24" t="str">
        <f>IF(ISNUMBER(AVERAGEIFS(ObservedSpeciesData!AE$2:AE$4955,ObservedSpeciesData!$A$2:$A$4955,$A365,ObservedSpeciesData!$D$2:$D$4955,$D365)),AVERAGEIFS(ObservedSpeciesData!AE$2:AE$4955,ObservedSpeciesData!$A$2:$A$4955,$A365,ObservedSpeciesData!$D$2:$D$4955,$D365),"")</f>
        <v/>
      </c>
      <c r="AF365" s="23"/>
      <c r="AG365" s="24"/>
      <c r="AH365" s="23" t="str">
        <f>IF(ISNUMBER(AVERAGEIFS(ObservedSpeciesData!AH$2:AH$4955,ObservedSpeciesData!$A$2:$A$4955,$A365,ObservedSpeciesData!$D$2:$D$4955,$D365)),AVERAGEIFS(ObservedSpeciesData!AH$2:AH$4955,ObservedSpeciesData!$A$2:$A$4955,$A365,ObservedSpeciesData!$D$2:$D$4955,$D365),"")</f>
        <v/>
      </c>
      <c r="AI365" s="23" t="str">
        <f>IF(ISNUMBER(AVERAGEIFS(ObservedSpeciesData!AI$2:AI$4955,ObservedSpeciesData!$A$2:$A$4955,$A365,ObservedSpeciesData!$C$2:$C$4955,$C365,ObservedSpeciesData!$D$2:$D$4955,$D365)),AVERAGEIFS(ObservedSpeciesData!AI$2:AI$4955,ObservedSpeciesData!$A$2:$A$4955,$A365,ObservedSpeciesData!$C$2:$C$4955,$C365,ObservedSpeciesData!$D$2:$D$4955,$D365),"")</f>
        <v/>
      </c>
      <c r="AJ365" s="2">
        <f>COUNTIFS(ObservedSpeciesData!$A$2:$A$828,$A365,ObservedSpeciesData!$D$2:$D$828,$D365)</f>
        <v>0</v>
      </c>
      <c r="AK365" s="2">
        <f t="shared" si="5"/>
        <v>1</v>
      </c>
    </row>
    <row r="366" spans="1:37" x14ac:dyDescent="0.25">
      <c r="A366" s="14" t="s">
        <v>108</v>
      </c>
      <c r="B366" t="s">
        <v>80</v>
      </c>
      <c r="C366" t="s">
        <v>106</v>
      </c>
      <c r="D366" s="13">
        <v>42358</v>
      </c>
      <c r="E366">
        <v>1</v>
      </c>
      <c r="F366">
        <v>350</v>
      </c>
      <c r="G366" s="2" t="s">
        <v>87</v>
      </c>
      <c r="H366" s="2" t="s">
        <v>12</v>
      </c>
      <c r="I366">
        <v>8</v>
      </c>
      <c r="J366" s="2" t="s">
        <v>88</v>
      </c>
      <c r="K366" s="2">
        <f>IF(ISNUMBER(AVERAGEIFS(ObservedSpeciesData!K$2:K$4955,ObservedSpeciesData!$A$2:$A$4955,$A366,ObservedSpeciesData!$D$2:$D$4955,$D366)),AVERAGEIFS(ObservedSpeciesData!K$2:K$4955,ObservedSpeciesData!$A$2:$A$4955,$A366,ObservedSpeciesData!$D$2:$D$4955,$D366),"")</f>
        <v>262.5</v>
      </c>
      <c r="L366" s="26">
        <f>IF(ISNUMBER(AVERAGEIFS(ObservedSpeciesData!L$2:L$4955,ObservedSpeciesData!$A$2:$A$4955,$A366,ObservedSpeciesData!$D$2:$D$4955,$D366)),AVERAGEIFS(ObservedSpeciesData!L$2:L$4955,ObservedSpeciesData!$A$2:$A$4955,$A366,ObservedSpeciesData!$D$2:$D$4955,$D366),"")</f>
        <v>4149.333333333333</v>
      </c>
      <c r="M366" s="23">
        <f>IF(ISNUMBER(AVERAGEIFS(ObservedSpeciesData!M$2:M$4955,ObservedSpeciesData!$A$2:$A$4955,$A366,ObservedSpeciesData!$D$2:$D$4955,$D366)),AVERAGEIFS(ObservedSpeciesData!M$2:M$4955,ObservedSpeciesData!$A$2:$A$4955,$A366,ObservedSpeciesData!$D$2:$D$4955,$D366),"")</f>
        <v>414.93333333333339</v>
      </c>
      <c r="N366" s="23" t="str">
        <f>IF(ISNUMBER(AVERAGEIFS(ObservedSpeciesData!N$2:N$4955,ObservedSpeciesData!$A$2:$A$4955,$A366,ObservedSpeciesData!$D$2:$D$4955,$D366)),AVERAGEIFS(ObservedSpeciesData!N$2:N$4955,ObservedSpeciesData!$A$2:$A$4955,$A366,ObservedSpeciesData!$D$2:$D$4955,$D366),"")</f>
        <v/>
      </c>
      <c r="O366" s="23" t="str">
        <f>IF(ISNUMBER(AVERAGEIFS(ObservedSpeciesData!O$2:O$4955,ObservedSpeciesData!$A$2:$A$4955,$A366,ObservedSpeciesData!$D$2:$D$4955,$D366)),AVERAGEIFS(ObservedSpeciesData!O$2:O$4955,ObservedSpeciesData!$A$2:$A$4955,$A366,ObservedSpeciesData!$D$2:$D$4955,$D366),"")</f>
        <v/>
      </c>
      <c r="P366" s="23" t="str">
        <f>IF(ISNUMBER(AVERAGEIFS(ObservedSpeciesData!P$2:P$4955,ObservedSpeciesData!$A$2:$A$4955,$A366,ObservedSpeciesData!$C$2:$C$4955,$C366,ObservedSpeciesData!$D$2:$D$4955,$D366)),AVERAGEIFS(ObservedSpeciesData!P$2:P$4955,ObservedSpeciesData!$A$2:$A$4955,$A366,ObservedSpeciesData!$C$2:$C$4955,$C366,ObservedSpeciesData!$D$2:$D$4955,$D366),"")</f>
        <v/>
      </c>
      <c r="Q366" s="23"/>
      <c r="R366" s="25" t="str">
        <f>IF(ISNUMBER(AVERAGEIFS(ObservedSpeciesData!R$2:R$4955,ObservedSpeciesData!$A$2:$A$4955,$A366,ObservedSpeciesData!$D$2:$D$4955,$D366)),AVERAGEIFS(ObservedSpeciesData!R$2:R$4955,ObservedSpeciesData!$A$2:$A$4955,$A366,ObservedSpeciesData!$D$2:$D$4955,$D366),"")</f>
        <v/>
      </c>
      <c r="S366" s="25" t="str">
        <f>IF(ISNUMBER(AVERAGEIFS(ObservedSpeciesData!S$2:S$4955,ObservedSpeciesData!$A$2:$A$4955,$A366,ObservedSpeciesData!$D$2:$D$4955,$D366)),AVERAGEIFS(ObservedSpeciesData!S$2:S$4955,ObservedSpeciesData!$A$2:$A$4955,$A366,ObservedSpeciesData!$D$2:$D$4955,$D366),"")</f>
        <v/>
      </c>
      <c r="T366" s="23" t="str">
        <f>IF(ISNUMBER(AVERAGEIFS(ObservedSpeciesData!T$2:T$4955,ObservedSpeciesData!$A$2:$A$4955,$A366,ObservedSpeciesData!$D$2:$D$4955,$D366)),AVERAGEIFS(ObservedSpeciesData!T$2:T$4955,ObservedSpeciesData!$A$2:$A$4955,$A366,ObservedSpeciesData!$D$2:$D$4955,$D366),"")</f>
        <v/>
      </c>
      <c r="U366" s="24" t="str">
        <f>IF(ISNUMBER(AVERAGEIFS(ObservedSpeciesData!U$2:U$4955,ObservedSpeciesData!$A$2:$A$4955,$A366,ObservedSpeciesData!$C$2:$C$4955,$C366,ObservedSpeciesData!$D$2:$D$4955,$D366)),AVERAGEIFS(ObservedSpeciesData!U$2:U$4955,ObservedSpeciesData!$A$2:$A$4955,$A366,ObservedSpeciesData!$C$2:$C$4955,$C366,ObservedSpeciesData!$D$2:$D$4955,$D366),"")</f>
        <v/>
      </c>
      <c r="V366" s="23" t="str">
        <f>IF(ISNUMBER(AVERAGEIFS(ObservedSpeciesData!V$2:V$4955,ObservedSpeciesData!$A$2:$A$4955,$A366,ObservedSpeciesData!$D$2:$D$4955,$D366)),AVERAGEIFS(ObservedSpeciesData!V$2:V$4955,ObservedSpeciesData!$A$2:$A$4955,$A366,ObservedSpeciesData!$D$2:$D$4955,$D366),"")</f>
        <v/>
      </c>
      <c r="W366" s="23" t="str">
        <f>IF(ISNUMBER(AVERAGEIFS(ObservedSpeciesData!W$2:W$4955,ObservedSpeciesData!$A$2:$A$4955,$A366,ObservedSpeciesData!$D$2:$D$4955,$D366)),AVERAGEIFS(ObservedSpeciesData!W$2:W$4955,ObservedSpeciesData!$A$2:$A$4955,$A366,ObservedSpeciesData!$D$2:$D$4955,$D366),"")</f>
        <v/>
      </c>
      <c r="X366" s="23" t="str">
        <f>IF(ISNUMBER(AVERAGEIFS(ObservedSpeciesData!X$2:X$4955,ObservedSpeciesData!$A$2:$A$4955,$A366,ObservedSpeciesData!$D$2:$D$4955,$D366)),AVERAGEIFS(ObservedSpeciesData!X$2:X$4955,ObservedSpeciesData!$A$2:$A$4955,$A366,ObservedSpeciesData!$D$2:$D$4955,$D366),"")</f>
        <v/>
      </c>
      <c r="Y366" s="23" t="str">
        <f>IF(ISNUMBER(AVERAGEIFS(ObservedSpeciesData!Y$2:Y$4955,ObservedSpeciesData!$A$2:$A$4955,$A366,ObservedSpeciesData!$D$2:$D$4955,$D366)),AVERAGEIFS(ObservedSpeciesData!Y$2:Y$4955,ObservedSpeciesData!$A$2:$A$4955,$A366,ObservedSpeciesData!$D$2:$D$4955,$D366),"")</f>
        <v/>
      </c>
      <c r="Z366" s="23" t="str">
        <f>IF(ISNUMBER(AVERAGEIFS(ObservedSpeciesData!Z$2:Z$4955,ObservedSpeciesData!$A$2:$A$4955,$A366,ObservedSpeciesData!$D$2:$D$4955,$D366)),AVERAGEIFS(ObservedSpeciesData!Z$2:Z$4955,ObservedSpeciesData!$A$2:$A$4955,$A366,ObservedSpeciesData!$D$2:$D$4955,$D366),"")</f>
        <v/>
      </c>
      <c r="AA366" s="23" t="str">
        <f>IF(ISNUMBER(AVERAGEIFS(ObservedSpeciesData!AA$2:AA$4955,ObservedSpeciesData!$A$2:$A$4955,$A366,ObservedSpeciesData!$D$2:$D$4955,$D366)),AVERAGEIFS(ObservedSpeciesData!AA$2:AA$4955,ObservedSpeciesData!$A$2:$A$4955,$A366,ObservedSpeciesData!$D$2:$D$4955,$D366),"")</f>
        <v/>
      </c>
      <c r="AB366" s="24" t="str">
        <f>IF(ISNUMBER(AVERAGEIFS(ObservedSpeciesData!AB$2:AB$4955,ObservedSpeciesData!$A$2:$A$4955,$A366,ObservedSpeciesData!$D$2:$D$4955,$D366)),AVERAGEIFS(ObservedSpeciesData!AB$2:AB$4955,ObservedSpeciesData!$A$2:$A$4955,$A366,ObservedSpeciesData!$D$2:$D$4955,$D366),"")</f>
        <v/>
      </c>
      <c r="AC366" s="24" t="str">
        <f>IF(ISNUMBER(AVERAGEIFS(ObservedSpeciesData!AC$2:AC$4955,ObservedSpeciesData!$A$2:$A$4955,$A366,ObservedSpeciesData!$D$2:$D$4955,$D366)),AVERAGEIFS(ObservedSpeciesData!AC$2:AC$4955,ObservedSpeciesData!$A$2:$A$4955,$A366,ObservedSpeciesData!$D$2:$D$4955,$D366),"")</f>
        <v/>
      </c>
      <c r="AD366" s="23" t="str">
        <f>IF(ISNUMBER(AVERAGEIFS(ObservedSpeciesData!AD$2:AD$4955,ObservedSpeciesData!$A$2:$A$4955,$A366,ObservedSpeciesData!$D$2:$D$4955,$D366)),AVERAGEIFS(ObservedSpeciesData!AD$2:AD$4955,ObservedSpeciesData!$A$2:$A$4955,$A366,ObservedSpeciesData!$D$2:$D$4955,$D366),"")</f>
        <v/>
      </c>
      <c r="AE366" s="24" t="str">
        <f>IF(ISNUMBER(AVERAGEIFS(ObservedSpeciesData!AE$2:AE$4955,ObservedSpeciesData!$A$2:$A$4955,$A366,ObservedSpeciesData!$D$2:$D$4955,$D366)),AVERAGEIFS(ObservedSpeciesData!AE$2:AE$4955,ObservedSpeciesData!$A$2:$A$4955,$A366,ObservedSpeciesData!$D$2:$D$4955,$D366),"")</f>
        <v/>
      </c>
      <c r="AF366" s="23"/>
      <c r="AG366" s="24"/>
      <c r="AH366" s="23" t="str">
        <f>IF(ISNUMBER(AVERAGEIFS(ObservedSpeciesData!AH$2:AH$4955,ObservedSpeciesData!$A$2:$A$4955,$A366,ObservedSpeciesData!$D$2:$D$4955,$D366)),AVERAGEIFS(ObservedSpeciesData!AH$2:AH$4955,ObservedSpeciesData!$A$2:$A$4955,$A366,ObservedSpeciesData!$D$2:$D$4955,$D366),"")</f>
        <v/>
      </c>
      <c r="AI366" s="23" t="str">
        <f>IF(ISNUMBER(AVERAGEIFS(ObservedSpeciesData!AI$2:AI$4955,ObservedSpeciesData!$A$2:$A$4955,$A366,ObservedSpeciesData!$C$2:$C$4955,$C366,ObservedSpeciesData!$D$2:$D$4955,$D366)),AVERAGEIFS(ObservedSpeciesData!AI$2:AI$4955,ObservedSpeciesData!$A$2:$A$4955,$A366,ObservedSpeciesData!$C$2:$C$4955,$C366,ObservedSpeciesData!$D$2:$D$4955,$D366),"")</f>
        <v/>
      </c>
      <c r="AJ366" s="2">
        <f>COUNTIFS(ObservedSpeciesData!$A$2:$A$828,$A366,ObservedSpeciesData!$D$2:$D$828,$D366)</f>
        <v>0</v>
      </c>
      <c r="AK366" s="2">
        <f t="shared" si="5"/>
        <v>1</v>
      </c>
    </row>
    <row r="367" spans="1:37" x14ac:dyDescent="0.25">
      <c r="A367" s="14" t="s">
        <v>107</v>
      </c>
      <c r="B367" t="s">
        <v>80</v>
      </c>
      <c r="C367" t="s">
        <v>106</v>
      </c>
      <c r="D367" s="13">
        <v>42358</v>
      </c>
      <c r="E367">
        <v>1</v>
      </c>
      <c r="F367">
        <v>500</v>
      </c>
      <c r="G367" s="2" t="s">
        <v>87</v>
      </c>
      <c r="H367" s="2" t="s">
        <v>12</v>
      </c>
      <c r="I367">
        <v>8</v>
      </c>
      <c r="J367" s="2" t="s">
        <v>88</v>
      </c>
      <c r="K367" s="2">
        <f>IF(ISNUMBER(AVERAGEIFS(ObservedSpeciesData!K$2:K$4955,ObservedSpeciesData!$A$2:$A$4955,$A367,ObservedSpeciesData!$D$2:$D$4955,$D367)),AVERAGEIFS(ObservedSpeciesData!K$2:K$4955,ObservedSpeciesData!$A$2:$A$4955,$A367,ObservedSpeciesData!$D$2:$D$4955,$D367),"")</f>
        <v>375</v>
      </c>
      <c r="L367" s="26">
        <f>IF(ISNUMBER(AVERAGEIFS(ObservedSpeciesData!L$2:L$4955,ObservedSpeciesData!$A$2:$A$4955,$A367,ObservedSpeciesData!$D$2:$D$4955,$D367)),AVERAGEIFS(ObservedSpeciesData!L$2:L$4955,ObservedSpeciesData!$A$2:$A$4955,$A367,ObservedSpeciesData!$D$2:$D$4955,$D367),"")</f>
        <v>4364</v>
      </c>
      <c r="M367" s="23">
        <f>IF(ISNUMBER(AVERAGEIFS(ObservedSpeciesData!M$2:M$4955,ObservedSpeciesData!$A$2:$A$4955,$A367,ObservedSpeciesData!$D$2:$D$4955,$D367)),AVERAGEIFS(ObservedSpeciesData!M$2:M$4955,ObservedSpeciesData!$A$2:$A$4955,$A367,ObservedSpeciesData!$D$2:$D$4955,$D367),"")</f>
        <v>436.40000000000003</v>
      </c>
      <c r="N367" s="23" t="str">
        <f>IF(ISNUMBER(AVERAGEIFS(ObservedSpeciesData!N$2:N$4955,ObservedSpeciesData!$A$2:$A$4955,$A367,ObservedSpeciesData!$D$2:$D$4955,$D367)),AVERAGEIFS(ObservedSpeciesData!N$2:N$4955,ObservedSpeciesData!$A$2:$A$4955,$A367,ObservedSpeciesData!$D$2:$D$4955,$D367),"")</f>
        <v/>
      </c>
      <c r="O367" s="23" t="str">
        <f>IF(ISNUMBER(AVERAGEIFS(ObservedSpeciesData!O$2:O$4955,ObservedSpeciesData!$A$2:$A$4955,$A367,ObservedSpeciesData!$D$2:$D$4955,$D367)),AVERAGEIFS(ObservedSpeciesData!O$2:O$4955,ObservedSpeciesData!$A$2:$A$4955,$A367,ObservedSpeciesData!$D$2:$D$4955,$D367),"")</f>
        <v/>
      </c>
      <c r="P367" s="23" t="str">
        <f>IF(ISNUMBER(AVERAGEIFS(ObservedSpeciesData!P$2:P$4955,ObservedSpeciesData!$A$2:$A$4955,$A367,ObservedSpeciesData!$C$2:$C$4955,$C367,ObservedSpeciesData!$D$2:$D$4955,$D367)),AVERAGEIFS(ObservedSpeciesData!P$2:P$4955,ObservedSpeciesData!$A$2:$A$4955,$A367,ObservedSpeciesData!$C$2:$C$4955,$C367,ObservedSpeciesData!$D$2:$D$4955,$D367),"")</f>
        <v/>
      </c>
      <c r="Q367" s="23"/>
      <c r="R367" s="25" t="str">
        <f>IF(ISNUMBER(AVERAGEIFS(ObservedSpeciesData!R$2:R$4955,ObservedSpeciesData!$A$2:$A$4955,$A367,ObservedSpeciesData!$D$2:$D$4955,$D367)),AVERAGEIFS(ObservedSpeciesData!R$2:R$4955,ObservedSpeciesData!$A$2:$A$4955,$A367,ObservedSpeciesData!$D$2:$D$4955,$D367),"")</f>
        <v/>
      </c>
      <c r="S367" s="25" t="str">
        <f>IF(ISNUMBER(AVERAGEIFS(ObservedSpeciesData!S$2:S$4955,ObservedSpeciesData!$A$2:$A$4955,$A367,ObservedSpeciesData!$D$2:$D$4955,$D367)),AVERAGEIFS(ObservedSpeciesData!S$2:S$4955,ObservedSpeciesData!$A$2:$A$4955,$A367,ObservedSpeciesData!$D$2:$D$4955,$D367),"")</f>
        <v/>
      </c>
      <c r="T367" s="23" t="str">
        <f>IF(ISNUMBER(AVERAGEIFS(ObservedSpeciesData!T$2:T$4955,ObservedSpeciesData!$A$2:$A$4955,$A367,ObservedSpeciesData!$D$2:$D$4955,$D367)),AVERAGEIFS(ObservedSpeciesData!T$2:T$4955,ObservedSpeciesData!$A$2:$A$4955,$A367,ObservedSpeciesData!$D$2:$D$4955,$D367),"")</f>
        <v/>
      </c>
      <c r="U367" s="24" t="str">
        <f>IF(ISNUMBER(AVERAGEIFS(ObservedSpeciesData!U$2:U$4955,ObservedSpeciesData!$A$2:$A$4955,$A367,ObservedSpeciesData!$C$2:$C$4955,$C367,ObservedSpeciesData!$D$2:$D$4955,$D367)),AVERAGEIFS(ObservedSpeciesData!U$2:U$4955,ObservedSpeciesData!$A$2:$A$4955,$A367,ObservedSpeciesData!$C$2:$C$4955,$C367,ObservedSpeciesData!$D$2:$D$4955,$D367),"")</f>
        <v/>
      </c>
      <c r="V367" s="23" t="str">
        <f>IF(ISNUMBER(AVERAGEIFS(ObservedSpeciesData!V$2:V$4955,ObservedSpeciesData!$A$2:$A$4955,$A367,ObservedSpeciesData!$D$2:$D$4955,$D367)),AVERAGEIFS(ObservedSpeciesData!V$2:V$4955,ObservedSpeciesData!$A$2:$A$4955,$A367,ObservedSpeciesData!$D$2:$D$4955,$D367),"")</f>
        <v/>
      </c>
      <c r="W367" s="23" t="str">
        <f>IF(ISNUMBER(AVERAGEIFS(ObservedSpeciesData!W$2:W$4955,ObservedSpeciesData!$A$2:$A$4955,$A367,ObservedSpeciesData!$D$2:$D$4955,$D367)),AVERAGEIFS(ObservedSpeciesData!W$2:W$4955,ObservedSpeciesData!$A$2:$A$4955,$A367,ObservedSpeciesData!$D$2:$D$4955,$D367),"")</f>
        <v/>
      </c>
      <c r="X367" s="23" t="str">
        <f>IF(ISNUMBER(AVERAGEIFS(ObservedSpeciesData!X$2:X$4955,ObservedSpeciesData!$A$2:$A$4955,$A367,ObservedSpeciesData!$D$2:$D$4955,$D367)),AVERAGEIFS(ObservedSpeciesData!X$2:X$4955,ObservedSpeciesData!$A$2:$A$4955,$A367,ObservedSpeciesData!$D$2:$D$4955,$D367),"")</f>
        <v/>
      </c>
      <c r="Y367" s="23" t="str">
        <f>IF(ISNUMBER(AVERAGEIFS(ObservedSpeciesData!Y$2:Y$4955,ObservedSpeciesData!$A$2:$A$4955,$A367,ObservedSpeciesData!$D$2:$D$4955,$D367)),AVERAGEIFS(ObservedSpeciesData!Y$2:Y$4955,ObservedSpeciesData!$A$2:$A$4955,$A367,ObservedSpeciesData!$D$2:$D$4955,$D367),"")</f>
        <v/>
      </c>
      <c r="Z367" s="23" t="str">
        <f>IF(ISNUMBER(AVERAGEIFS(ObservedSpeciesData!Z$2:Z$4955,ObservedSpeciesData!$A$2:$A$4955,$A367,ObservedSpeciesData!$D$2:$D$4955,$D367)),AVERAGEIFS(ObservedSpeciesData!Z$2:Z$4955,ObservedSpeciesData!$A$2:$A$4955,$A367,ObservedSpeciesData!$D$2:$D$4955,$D367),"")</f>
        <v/>
      </c>
      <c r="AA367" s="23" t="str">
        <f>IF(ISNUMBER(AVERAGEIFS(ObservedSpeciesData!AA$2:AA$4955,ObservedSpeciesData!$A$2:$A$4955,$A367,ObservedSpeciesData!$D$2:$D$4955,$D367)),AVERAGEIFS(ObservedSpeciesData!AA$2:AA$4955,ObservedSpeciesData!$A$2:$A$4955,$A367,ObservedSpeciesData!$D$2:$D$4955,$D367),"")</f>
        <v/>
      </c>
      <c r="AB367" s="24" t="str">
        <f>IF(ISNUMBER(AVERAGEIFS(ObservedSpeciesData!AB$2:AB$4955,ObservedSpeciesData!$A$2:$A$4955,$A367,ObservedSpeciesData!$D$2:$D$4955,$D367)),AVERAGEIFS(ObservedSpeciesData!AB$2:AB$4955,ObservedSpeciesData!$A$2:$A$4955,$A367,ObservedSpeciesData!$D$2:$D$4955,$D367),"")</f>
        <v/>
      </c>
      <c r="AC367" s="24" t="str">
        <f>IF(ISNUMBER(AVERAGEIFS(ObservedSpeciesData!AC$2:AC$4955,ObservedSpeciesData!$A$2:$A$4955,$A367,ObservedSpeciesData!$D$2:$D$4955,$D367)),AVERAGEIFS(ObservedSpeciesData!AC$2:AC$4955,ObservedSpeciesData!$A$2:$A$4955,$A367,ObservedSpeciesData!$D$2:$D$4955,$D367),"")</f>
        <v/>
      </c>
      <c r="AD367" s="23" t="str">
        <f>IF(ISNUMBER(AVERAGEIFS(ObservedSpeciesData!AD$2:AD$4955,ObservedSpeciesData!$A$2:$A$4955,$A367,ObservedSpeciesData!$D$2:$D$4955,$D367)),AVERAGEIFS(ObservedSpeciesData!AD$2:AD$4955,ObservedSpeciesData!$A$2:$A$4955,$A367,ObservedSpeciesData!$D$2:$D$4955,$D367),"")</f>
        <v/>
      </c>
      <c r="AE367" s="24" t="str">
        <f>IF(ISNUMBER(AVERAGEIFS(ObservedSpeciesData!AE$2:AE$4955,ObservedSpeciesData!$A$2:$A$4955,$A367,ObservedSpeciesData!$D$2:$D$4955,$D367)),AVERAGEIFS(ObservedSpeciesData!AE$2:AE$4955,ObservedSpeciesData!$A$2:$A$4955,$A367,ObservedSpeciesData!$D$2:$D$4955,$D367),"")</f>
        <v/>
      </c>
      <c r="AF367" s="23"/>
      <c r="AG367" s="24"/>
      <c r="AH367" s="23" t="str">
        <f>IF(ISNUMBER(AVERAGEIFS(ObservedSpeciesData!AH$2:AH$4955,ObservedSpeciesData!$A$2:$A$4955,$A367,ObservedSpeciesData!$D$2:$D$4955,$D367)),AVERAGEIFS(ObservedSpeciesData!AH$2:AH$4955,ObservedSpeciesData!$A$2:$A$4955,$A367,ObservedSpeciesData!$D$2:$D$4955,$D367),"")</f>
        <v/>
      </c>
      <c r="AI367" s="23" t="str">
        <f>IF(ISNUMBER(AVERAGEIFS(ObservedSpeciesData!AI$2:AI$4955,ObservedSpeciesData!$A$2:$A$4955,$A367,ObservedSpeciesData!$C$2:$C$4955,$C367,ObservedSpeciesData!$D$2:$D$4955,$D367)),AVERAGEIFS(ObservedSpeciesData!AI$2:AI$4955,ObservedSpeciesData!$A$2:$A$4955,$A367,ObservedSpeciesData!$C$2:$C$4955,$C367,ObservedSpeciesData!$D$2:$D$4955,$D367),"")</f>
        <v/>
      </c>
      <c r="AJ367" s="2">
        <f>COUNTIFS(ObservedSpeciesData!$A$2:$A$828,$A367,ObservedSpeciesData!$D$2:$D$828,$D367)</f>
        <v>0</v>
      </c>
      <c r="AK367" s="2">
        <f t="shared" si="5"/>
        <v>1</v>
      </c>
    </row>
    <row r="368" spans="1:37" x14ac:dyDescent="0.25">
      <c r="A368" s="14" t="s">
        <v>112</v>
      </c>
      <c r="B368" t="s">
        <v>80</v>
      </c>
      <c r="C368" t="s">
        <v>106</v>
      </c>
      <c r="D368" s="13">
        <v>42359</v>
      </c>
      <c r="E368">
        <v>1</v>
      </c>
      <c r="F368">
        <v>0</v>
      </c>
      <c r="G368" s="2" t="s">
        <v>87</v>
      </c>
      <c r="H368" s="2" t="s">
        <v>12</v>
      </c>
      <c r="I368">
        <v>8</v>
      </c>
      <c r="J368" s="2" t="s">
        <v>77</v>
      </c>
      <c r="K368" s="2">
        <f>IF(ISNUMBER(AVERAGEIFS(ObservedSpeciesData!K$2:K$4955,ObservedSpeciesData!$A$2:$A$4955,$A368,ObservedSpeciesData!$D$2:$D$4955,$D368)),AVERAGEIFS(ObservedSpeciesData!K$2:K$4955,ObservedSpeciesData!$A$2:$A$4955,$A368,ObservedSpeciesData!$D$2:$D$4955,$D368),"")</f>
        <v>0</v>
      </c>
      <c r="L368" s="26" t="str">
        <f>IF(ISNUMBER(AVERAGEIFS(ObservedSpeciesData!L$2:L$4955,ObservedSpeciesData!$A$2:$A$4955,$A368,ObservedSpeciesData!$D$2:$D$4955,$D368)),AVERAGEIFS(ObservedSpeciesData!L$2:L$4955,ObservedSpeciesData!$A$2:$A$4955,$A368,ObservedSpeciesData!$D$2:$D$4955,$D368),"")</f>
        <v/>
      </c>
      <c r="M368" s="23" t="str">
        <f>IF(ISNUMBER(AVERAGEIFS(ObservedSpeciesData!M$2:M$4955,ObservedSpeciesData!$A$2:$A$4955,$A368,ObservedSpeciesData!$D$2:$D$4955,$D368)),AVERAGEIFS(ObservedSpeciesData!M$2:M$4955,ObservedSpeciesData!$A$2:$A$4955,$A368,ObservedSpeciesData!$D$2:$D$4955,$D368),"")</f>
        <v/>
      </c>
      <c r="N368" s="23">
        <f>IF(ISNUMBER(AVERAGEIFS(ObservedSpeciesData!N$2:N$4955,ObservedSpeciesData!$A$2:$A$4955,$A368,ObservedSpeciesData!$D$2:$D$4955,$D368)),AVERAGEIFS(ObservedSpeciesData!N$2:N$4955,ObservedSpeciesData!$A$2:$A$4955,$A368,ObservedSpeciesData!$D$2:$D$4955,$D368),"")</f>
        <v>2601.8566728888886</v>
      </c>
      <c r="O368" s="23">
        <f>IF(ISNUMBER(AVERAGEIFS(ObservedSpeciesData!O$2:O$4955,ObservedSpeciesData!$A$2:$A$4955,$A368,ObservedSpeciesData!$D$2:$D$4955,$D368)),AVERAGEIFS(ObservedSpeciesData!O$2:O$4955,ObservedSpeciesData!$A$2:$A$4955,$A368,ObservedSpeciesData!$D$2:$D$4955,$D368),"")</f>
        <v>260.18566728888891</v>
      </c>
      <c r="P368" s="23">
        <f>IF(ISNUMBER(AVERAGEIFS(ObservedSpeciesData!P$2:P$4955,ObservedSpeciesData!$A$2:$A$4955,$A368,ObservedSpeciesData!$C$2:$C$4955,$C368,ObservedSpeciesData!$D$2:$D$4955,$D368)),AVERAGEIFS(ObservedSpeciesData!P$2:P$4955,ObservedSpeciesData!$A$2:$A$4955,$A368,ObservedSpeciesData!$C$2:$C$4955,$C368,ObservedSpeciesData!$D$2:$D$4955,$D368),"")</f>
        <v>661.22577288888886</v>
      </c>
      <c r="Q368" s="23"/>
      <c r="R368" s="25" t="str">
        <f>IF(ISNUMBER(AVERAGEIFS(ObservedSpeciesData!R$2:R$4955,ObservedSpeciesData!$A$2:$A$4955,$A368,ObservedSpeciesData!$D$2:$D$4955,$D368)),AVERAGEIFS(ObservedSpeciesData!R$2:R$4955,ObservedSpeciesData!$A$2:$A$4955,$A368,ObservedSpeciesData!$D$2:$D$4955,$D368),"")</f>
        <v/>
      </c>
      <c r="S368" s="25" t="str">
        <f>IF(ISNUMBER(AVERAGEIFS(ObservedSpeciesData!S$2:S$4955,ObservedSpeciesData!$A$2:$A$4955,$A368,ObservedSpeciesData!$D$2:$D$4955,$D368)),AVERAGEIFS(ObservedSpeciesData!S$2:S$4955,ObservedSpeciesData!$A$2:$A$4955,$A368,ObservedSpeciesData!$D$2:$D$4955,$D368),"")</f>
        <v/>
      </c>
      <c r="T368" s="23" t="str">
        <f>IF(ISNUMBER(AVERAGEIFS(ObservedSpeciesData!T$2:T$4955,ObservedSpeciesData!$A$2:$A$4955,$A368,ObservedSpeciesData!$D$2:$D$4955,$D368)),AVERAGEIFS(ObservedSpeciesData!T$2:T$4955,ObservedSpeciesData!$A$2:$A$4955,$A368,ObservedSpeciesData!$D$2:$D$4955,$D368),"")</f>
        <v/>
      </c>
      <c r="U368" s="24" t="str">
        <f>IF(ISNUMBER(AVERAGEIFS(ObservedSpeciesData!U$2:U$4955,ObservedSpeciesData!$A$2:$A$4955,$A368,ObservedSpeciesData!$C$2:$C$4955,$C368,ObservedSpeciesData!$D$2:$D$4955,$D368)),AVERAGEIFS(ObservedSpeciesData!U$2:U$4955,ObservedSpeciesData!$A$2:$A$4955,$A368,ObservedSpeciesData!$C$2:$C$4955,$C368,ObservedSpeciesData!$D$2:$D$4955,$D368),"")</f>
        <v/>
      </c>
      <c r="V368" s="23" t="str">
        <f>IF(ISNUMBER(AVERAGEIFS(ObservedSpeciesData!V$2:V$4955,ObservedSpeciesData!$A$2:$A$4955,$A368,ObservedSpeciesData!$D$2:$D$4955,$D368)),AVERAGEIFS(ObservedSpeciesData!V$2:V$4955,ObservedSpeciesData!$A$2:$A$4955,$A368,ObservedSpeciesData!$D$2:$D$4955,$D368),"")</f>
        <v/>
      </c>
      <c r="W368" s="23" t="str">
        <f>IF(ISNUMBER(AVERAGEIFS(ObservedSpeciesData!W$2:W$4955,ObservedSpeciesData!$A$2:$A$4955,$A368,ObservedSpeciesData!$D$2:$D$4955,$D368)),AVERAGEIFS(ObservedSpeciesData!W$2:W$4955,ObservedSpeciesData!$A$2:$A$4955,$A368,ObservedSpeciesData!$D$2:$D$4955,$D368),"")</f>
        <v/>
      </c>
      <c r="X368" s="23" t="str">
        <f>IF(ISNUMBER(AVERAGEIFS(ObservedSpeciesData!X$2:X$4955,ObservedSpeciesData!$A$2:$A$4955,$A368,ObservedSpeciesData!$D$2:$D$4955,$D368)),AVERAGEIFS(ObservedSpeciesData!X$2:X$4955,ObservedSpeciesData!$A$2:$A$4955,$A368,ObservedSpeciesData!$D$2:$D$4955,$D368),"")</f>
        <v/>
      </c>
      <c r="Y368" s="23" t="str">
        <f>IF(ISNUMBER(AVERAGEIFS(ObservedSpeciesData!Y$2:Y$4955,ObservedSpeciesData!$A$2:$A$4955,$A368,ObservedSpeciesData!$D$2:$D$4955,$D368)),AVERAGEIFS(ObservedSpeciesData!Y$2:Y$4955,ObservedSpeciesData!$A$2:$A$4955,$A368,ObservedSpeciesData!$D$2:$D$4955,$D368),"")</f>
        <v/>
      </c>
      <c r="Z368" s="23" t="str">
        <f>IF(ISNUMBER(AVERAGEIFS(ObservedSpeciesData!Z$2:Z$4955,ObservedSpeciesData!$A$2:$A$4955,$A368,ObservedSpeciesData!$D$2:$D$4955,$D368)),AVERAGEIFS(ObservedSpeciesData!Z$2:Z$4955,ObservedSpeciesData!$A$2:$A$4955,$A368,ObservedSpeciesData!$D$2:$D$4955,$D368),"")</f>
        <v/>
      </c>
      <c r="AA368" s="23" t="str">
        <f>IF(ISNUMBER(AVERAGEIFS(ObservedSpeciesData!AA$2:AA$4955,ObservedSpeciesData!$A$2:$A$4955,$A368,ObservedSpeciesData!$D$2:$D$4955,$D368)),AVERAGEIFS(ObservedSpeciesData!AA$2:AA$4955,ObservedSpeciesData!$A$2:$A$4955,$A368,ObservedSpeciesData!$D$2:$D$4955,$D368),"")</f>
        <v/>
      </c>
      <c r="AB368" s="24" t="str">
        <f>IF(ISNUMBER(AVERAGEIFS(ObservedSpeciesData!AB$2:AB$4955,ObservedSpeciesData!$A$2:$A$4955,$A368,ObservedSpeciesData!$D$2:$D$4955,$D368)),AVERAGEIFS(ObservedSpeciesData!AB$2:AB$4955,ObservedSpeciesData!$A$2:$A$4955,$A368,ObservedSpeciesData!$D$2:$D$4955,$D368),"")</f>
        <v/>
      </c>
      <c r="AC368" s="24" t="str">
        <f>IF(ISNUMBER(AVERAGEIFS(ObservedSpeciesData!AC$2:AC$4955,ObservedSpeciesData!$A$2:$A$4955,$A368,ObservedSpeciesData!$D$2:$D$4955,$D368)),AVERAGEIFS(ObservedSpeciesData!AC$2:AC$4955,ObservedSpeciesData!$A$2:$A$4955,$A368,ObservedSpeciesData!$D$2:$D$4955,$D368),"")</f>
        <v/>
      </c>
      <c r="AD368" s="23" t="str">
        <f>IF(ISNUMBER(AVERAGEIFS(ObservedSpeciesData!AD$2:AD$4955,ObservedSpeciesData!$A$2:$A$4955,$A368,ObservedSpeciesData!$D$2:$D$4955,$D368)),AVERAGEIFS(ObservedSpeciesData!AD$2:AD$4955,ObservedSpeciesData!$A$2:$A$4955,$A368,ObservedSpeciesData!$D$2:$D$4955,$D368),"")</f>
        <v/>
      </c>
      <c r="AE368" s="24" t="str">
        <f>IF(ISNUMBER(AVERAGEIFS(ObservedSpeciesData!AE$2:AE$4955,ObservedSpeciesData!$A$2:$A$4955,$A368,ObservedSpeciesData!$D$2:$D$4955,$D368)),AVERAGEIFS(ObservedSpeciesData!AE$2:AE$4955,ObservedSpeciesData!$A$2:$A$4955,$A368,ObservedSpeciesData!$D$2:$D$4955,$D368),"")</f>
        <v/>
      </c>
      <c r="AF368" s="23"/>
      <c r="AG368" s="24"/>
      <c r="AH368" s="23" t="str">
        <f>IF(ISNUMBER(AVERAGEIFS(ObservedSpeciesData!AH$2:AH$4955,ObservedSpeciesData!$A$2:$A$4955,$A368,ObservedSpeciesData!$D$2:$D$4955,$D368)),AVERAGEIFS(ObservedSpeciesData!AH$2:AH$4955,ObservedSpeciesData!$A$2:$A$4955,$A368,ObservedSpeciesData!$D$2:$D$4955,$D368),"")</f>
        <v/>
      </c>
      <c r="AI368" s="23" t="str">
        <f>IF(ISNUMBER(AVERAGEIFS(ObservedSpeciesData!AI$2:AI$4955,ObservedSpeciesData!$A$2:$A$4955,$A368,ObservedSpeciesData!$C$2:$C$4955,$C368,ObservedSpeciesData!$D$2:$D$4955,$D368)),AVERAGEIFS(ObservedSpeciesData!AI$2:AI$4955,ObservedSpeciesData!$A$2:$A$4955,$A368,ObservedSpeciesData!$C$2:$C$4955,$C368,ObservedSpeciesData!$D$2:$D$4955,$D368),"")</f>
        <v/>
      </c>
      <c r="AJ368" s="2">
        <f>COUNTIFS(ObservedSpeciesData!$A$2:$A$828,$A368,ObservedSpeciesData!$D$2:$D$828,$D368)</f>
        <v>0</v>
      </c>
      <c r="AK368" s="2">
        <f t="shared" si="5"/>
        <v>3</v>
      </c>
    </row>
    <row r="369" spans="1:37" x14ac:dyDescent="0.25">
      <c r="A369" s="14" t="s">
        <v>111</v>
      </c>
      <c r="B369" t="s">
        <v>80</v>
      </c>
      <c r="C369" t="s">
        <v>106</v>
      </c>
      <c r="D369" s="13">
        <v>42359</v>
      </c>
      <c r="E369">
        <v>1</v>
      </c>
      <c r="F369">
        <v>50</v>
      </c>
      <c r="G369" s="2" t="s">
        <v>87</v>
      </c>
      <c r="H369" s="2" t="s">
        <v>12</v>
      </c>
      <c r="I369">
        <v>8</v>
      </c>
      <c r="J369" s="2" t="s">
        <v>77</v>
      </c>
      <c r="K369" s="2">
        <f>IF(ISNUMBER(AVERAGEIFS(ObservedSpeciesData!K$2:K$4955,ObservedSpeciesData!$A$2:$A$4955,$A369,ObservedSpeciesData!$D$2:$D$4955,$D369)),AVERAGEIFS(ObservedSpeciesData!K$2:K$4955,ObservedSpeciesData!$A$2:$A$4955,$A369,ObservedSpeciesData!$D$2:$D$4955,$D369),"")</f>
        <v>37.5</v>
      </c>
      <c r="L369" s="26" t="str">
        <f>IF(ISNUMBER(AVERAGEIFS(ObservedSpeciesData!L$2:L$4955,ObservedSpeciesData!$A$2:$A$4955,$A369,ObservedSpeciesData!$D$2:$D$4955,$D369)),AVERAGEIFS(ObservedSpeciesData!L$2:L$4955,ObservedSpeciesData!$A$2:$A$4955,$A369,ObservedSpeciesData!$D$2:$D$4955,$D369),"")</f>
        <v/>
      </c>
      <c r="M369" s="23" t="str">
        <f>IF(ISNUMBER(AVERAGEIFS(ObservedSpeciesData!M$2:M$4955,ObservedSpeciesData!$A$2:$A$4955,$A369,ObservedSpeciesData!$D$2:$D$4955,$D369)),AVERAGEIFS(ObservedSpeciesData!M$2:M$4955,ObservedSpeciesData!$A$2:$A$4955,$A369,ObservedSpeciesData!$D$2:$D$4955,$D369),"")</f>
        <v/>
      </c>
      <c r="N369" s="23">
        <f>IF(ISNUMBER(AVERAGEIFS(ObservedSpeciesData!N$2:N$4955,ObservedSpeciesData!$A$2:$A$4955,$A369,ObservedSpeciesData!$D$2:$D$4955,$D369)),AVERAGEIFS(ObservedSpeciesData!N$2:N$4955,ObservedSpeciesData!$A$2:$A$4955,$A369,ObservedSpeciesData!$D$2:$D$4955,$D369),"")</f>
        <v>2653.4839928888891</v>
      </c>
      <c r="O369" s="23">
        <f>IF(ISNUMBER(AVERAGEIFS(ObservedSpeciesData!O$2:O$4955,ObservedSpeciesData!$A$2:$A$4955,$A369,ObservedSpeciesData!$D$2:$D$4955,$D369)),AVERAGEIFS(ObservedSpeciesData!O$2:O$4955,ObservedSpeciesData!$A$2:$A$4955,$A369,ObservedSpeciesData!$D$2:$D$4955,$D369),"")</f>
        <v>265.34839928888891</v>
      </c>
      <c r="P369" s="23">
        <f>IF(ISNUMBER(AVERAGEIFS(ObservedSpeciesData!P$2:P$4955,ObservedSpeciesData!$A$2:$A$4955,$A369,ObservedSpeciesData!$C$2:$C$4955,$C369,ObservedSpeciesData!$D$2:$D$4955,$D369)),AVERAGEIFS(ObservedSpeciesData!P$2:P$4955,ObservedSpeciesData!$A$2:$A$4955,$A369,ObservedSpeciesData!$C$2:$C$4955,$C369,ObservedSpeciesData!$D$2:$D$4955,$D369),"")</f>
        <v>695.7002858666666</v>
      </c>
      <c r="Q369" s="23"/>
      <c r="R369" s="25" t="str">
        <f>IF(ISNUMBER(AVERAGEIFS(ObservedSpeciesData!R$2:R$4955,ObservedSpeciesData!$A$2:$A$4955,$A369,ObservedSpeciesData!$D$2:$D$4955,$D369)),AVERAGEIFS(ObservedSpeciesData!R$2:R$4955,ObservedSpeciesData!$A$2:$A$4955,$A369,ObservedSpeciesData!$D$2:$D$4955,$D369),"")</f>
        <v/>
      </c>
      <c r="S369" s="25" t="str">
        <f>IF(ISNUMBER(AVERAGEIFS(ObservedSpeciesData!S$2:S$4955,ObservedSpeciesData!$A$2:$A$4955,$A369,ObservedSpeciesData!$D$2:$D$4955,$D369)),AVERAGEIFS(ObservedSpeciesData!S$2:S$4955,ObservedSpeciesData!$A$2:$A$4955,$A369,ObservedSpeciesData!$D$2:$D$4955,$D369),"")</f>
        <v/>
      </c>
      <c r="T369" s="23" t="str">
        <f>IF(ISNUMBER(AVERAGEIFS(ObservedSpeciesData!T$2:T$4955,ObservedSpeciesData!$A$2:$A$4955,$A369,ObservedSpeciesData!$D$2:$D$4955,$D369)),AVERAGEIFS(ObservedSpeciesData!T$2:T$4955,ObservedSpeciesData!$A$2:$A$4955,$A369,ObservedSpeciesData!$D$2:$D$4955,$D369),"")</f>
        <v/>
      </c>
      <c r="U369" s="24" t="str">
        <f>IF(ISNUMBER(AVERAGEIFS(ObservedSpeciesData!U$2:U$4955,ObservedSpeciesData!$A$2:$A$4955,$A369,ObservedSpeciesData!$C$2:$C$4955,$C369,ObservedSpeciesData!$D$2:$D$4955,$D369)),AVERAGEIFS(ObservedSpeciesData!U$2:U$4955,ObservedSpeciesData!$A$2:$A$4955,$A369,ObservedSpeciesData!$C$2:$C$4955,$C369,ObservedSpeciesData!$D$2:$D$4955,$D369),"")</f>
        <v/>
      </c>
      <c r="V369" s="23" t="str">
        <f>IF(ISNUMBER(AVERAGEIFS(ObservedSpeciesData!V$2:V$4955,ObservedSpeciesData!$A$2:$A$4955,$A369,ObservedSpeciesData!$D$2:$D$4955,$D369)),AVERAGEIFS(ObservedSpeciesData!V$2:V$4955,ObservedSpeciesData!$A$2:$A$4955,$A369,ObservedSpeciesData!$D$2:$D$4955,$D369),"")</f>
        <v/>
      </c>
      <c r="W369" s="23" t="str">
        <f>IF(ISNUMBER(AVERAGEIFS(ObservedSpeciesData!W$2:W$4955,ObservedSpeciesData!$A$2:$A$4955,$A369,ObservedSpeciesData!$D$2:$D$4955,$D369)),AVERAGEIFS(ObservedSpeciesData!W$2:W$4955,ObservedSpeciesData!$A$2:$A$4955,$A369,ObservedSpeciesData!$D$2:$D$4955,$D369),"")</f>
        <v/>
      </c>
      <c r="X369" s="23" t="str">
        <f>IF(ISNUMBER(AVERAGEIFS(ObservedSpeciesData!X$2:X$4955,ObservedSpeciesData!$A$2:$A$4955,$A369,ObservedSpeciesData!$D$2:$D$4955,$D369)),AVERAGEIFS(ObservedSpeciesData!X$2:X$4955,ObservedSpeciesData!$A$2:$A$4955,$A369,ObservedSpeciesData!$D$2:$D$4955,$D369),"")</f>
        <v/>
      </c>
      <c r="Y369" s="23" t="str">
        <f>IF(ISNUMBER(AVERAGEIFS(ObservedSpeciesData!Y$2:Y$4955,ObservedSpeciesData!$A$2:$A$4955,$A369,ObservedSpeciesData!$D$2:$D$4955,$D369)),AVERAGEIFS(ObservedSpeciesData!Y$2:Y$4955,ObservedSpeciesData!$A$2:$A$4955,$A369,ObservedSpeciesData!$D$2:$D$4955,$D369),"")</f>
        <v/>
      </c>
      <c r="Z369" s="23" t="str">
        <f>IF(ISNUMBER(AVERAGEIFS(ObservedSpeciesData!Z$2:Z$4955,ObservedSpeciesData!$A$2:$A$4955,$A369,ObservedSpeciesData!$D$2:$D$4955,$D369)),AVERAGEIFS(ObservedSpeciesData!Z$2:Z$4955,ObservedSpeciesData!$A$2:$A$4955,$A369,ObservedSpeciesData!$D$2:$D$4955,$D369),"")</f>
        <v/>
      </c>
      <c r="AA369" s="23" t="str">
        <f>IF(ISNUMBER(AVERAGEIFS(ObservedSpeciesData!AA$2:AA$4955,ObservedSpeciesData!$A$2:$A$4955,$A369,ObservedSpeciesData!$D$2:$D$4955,$D369)),AVERAGEIFS(ObservedSpeciesData!AA$2:AA$4955,ObservedSpeciesData!$A$2:$A$4955,$A369,ObservedSpeciesData!$D$2:$D$4955,$D369),"")</f>
        <v/>
      </c>
      <c r="AB369" s="24" t="str">
        <f>IF(ISNUMBER(AVERAGEIFS(ObservedSpeciesData!AB$2:AB$4955,ObservedSpeciesData!$A$2:$A$4955,$A369,ObservedSpeciesData!$D$2:$D$4955,$D369)),AVERAGEIFS(ObservedSpeciesData!AB$2:AB$4955,ObservedSpeciesData!$A$2:$A$4955,$A369,ObservedSpeciesData!$D$2:$D$4955,$D369),"")</f>
        <v/>
      </c>
      <c r="AC369" s="24" t="str">
        <f>IF(ISNUMBER(AVERAGEIFS(ObservedSpeciesData!AC$2:AC$4955,ObservedSpeciesData!$A$2:$A$4955,$A369,ObservedSpeciesData!$D$2:$D$4955,$D369)),AVERAGEIFS(ObservedSpeciesData!AC$2:AC$4955,ObservedSpeciesData!$A$2:$A$4955,$A369,ObservedSpeciesData!$D$2:$D$4955,$D369),"")</f>
        <v/>
      </c>
      <c r="AD369" s="23" t="str">
        <f>IF(ISNUMBER(AVERAGEIFS(ObservedSpeciesData!AD$2:AD$4955,ObservedSpeciesData!$A$2:$A$4955,$A369,ObservedSpeciesData!$D$2:$D$4955,$D369)),AVERAGEIFS(ObservedSpeciesData!AD$2:AD$4955,ObservedSpeciesData!$A$2:$A$4955,$A369,ObservedSpeciesData!$D$2:$D$4955,$D369),"")</f>
        <v/>
      </c>
      <c r="AE369" s="24" t="str">
        <f>IF(ISNUMBER(AVERAGEIFS(ObservedSpeciesData!AE$2:AE$4955,ObservedSpeciesData!$A$2:$A$4955,$A369,ObservedSpeciesData!$D$2:$D$4955,$D369)),AVERAGEIFS(ObservedSpeciesData!AE$2:AE$4955,ObservedSpeciesData!$A$2:$A$4955,$A369,ObservedSpeciesData!$D$2:$D$4955,$D369),"")</f>
        <v/>
      </c>
      <c r="AF369" s="23"/>
      <c r="AG369" s="24"/>
      <c r="AH369" s="23" t="str">
        <f>IF(ISNUMBER(AVERAGEIFS(ObservedSpeciesData!AH$2:AH$4955,ObservedSpeciesData!$A$2:$A$4955,$A369,ObservedSpeciesData!$D$2:$D$4955,$D369)),AVERAGEIFS(ObservedSpeciesData!AH$2:AH$4955,ObservedSpeciesData!$A$2:$A$4955,$A369,ObservedSpeciesData!$D$2:$D$4955,$D369),"")</f>
        <v/>
      </c>
      <c r="AI369" s="23" t="str">
        <f>IF(ISNUMBER(AVERAGEIFS(ObservedSpeciesData!AI$2:AI$4955,ObservedSpeciesData!$A$2:$A$4955,$A369,ObservedSpeciesData!$C$2:$C$4955,$C369,ObservedSpeciesData!$D$2:$D$4955,$D369)),AVERAGEIFS(ObservedSpeciesData!AI$2:AI$4955,ObservedSpeciesData!$A$2:$A$4955,$A369,ObservedSpeciesData!$C$2:$C$4955,$C369,ObservedSpeciesData!$D$2:$D$4955,$D369),"")</f>
        <v/>
      </c>
      <c r="AJ369" s="2">
        <f>COUNTIFS(ObservedSpeciesData!$A$2:$A$828,$A369,ObservedSpeciesData!$D$2:$D$828,$D369)</f>
        <v>0</v>
      </c>
      <c r="AK369" s="2">
        <f t="shared" si="5"/>
        <v>3</v>
      </c>
    </row>
    <row r="370" spans="1:37" x14ac:dyDescent="0.25">
      <c r="A370" s="14" t="s">
        <v>110</v>
      </c>
      <c r="B370" t="s">
        <v>80</v>
      </c>
      <c r="C370" t="s">
        <v>106</v>
      </c>
      <c r="D370" s="13">
        <v>42359</v>
      </c>
      <c r="E370">
        <v>1</v>
      </c>
      <c r="F370">
        <v>100</v>
      </c>
      <c r="G370" s="2" t="s">
        <v>87</v>
      </c>
      <c r="H370" s="2" t="s">
        <v>12</v>
      </c>
      <c r="I370">
        <v>8</v>
      </c>
      <c r="J370" s="2" t="s">
        <v>77</v>
      </c>
      <c r="K370" s="2">
        <f>IF(ISNUMBER(AVERAGEIFS(ObservedSpeciesData!K$2:K$4955,ObservedSpeciesData!$A$2:$A$4955,$A370,ObservedSpeciesData!$D$2:$D$4955,$D370)),AVERAGEIFS(ObservedSpeciesData!K$2:K$4955,ObservedSpeciesData!$A$2:$A$4955,$A370,ObservedSpeciesData!$D$2:$D$4955,$D370),"")</f>
        <v>75</v>
      </c>
      <c r="L370" s="26" t="str">
        <f>IF(ISNUMBER(AVERAGEIFS(ObservedSpeciesData!L$2:L$4955,ObservedSpeciesData!$A$2:$A$4955,$A370,ObservedSpeciesData!$D$2:$D$4955,$D370)),AVERAGEIFS(ObservedSpeciesData!L$2:L$4955,ObservedSpeciesData!$A$2:$A$4955,$A370,ObservedSpeciesData!$D$2:$D$4955,$D370),"")</f>
        <v/>
      </c>
      <c r="M370" s="23" t="str">
        <f>IF(ISNUMBER(AVERAGEIFS(ObservedSpeciesData!M$2:M$4955,ObservedSpeciesData!$A$2:$A$4955,$A370,ObservedSpeciesData!$D$2:$D$4955,$D370)),AVERAGEIFS(ObservedSpeciesData!M$2:M$4955,ObservedSpeciesData!$A$2:$A$4955,$A370,ObservedSpeciesData!$D$2:$D$4955,$D370),"")</f>
        <v/>
      </c>
      <c r="N370" s="23">
        <f>IF(ISNUMBER(AVERAGEIFS(ObservedSpeciesData!N$2:N$4955,ObservedSpeciesData!$A$2:$A$4955,$A370,ObservedSpeciesData!$D$2:$D$4955,$D370)),AVERAGEIFS(ObservedSpeciesData!N$2:N$4955,ObservedSpeciesData!$A$2:$A$4955,$A370,ObservedSpeciesData!$D$2:$D$4955,$D370),"")</f>
        <v>2798.4699213333333</v>
      </c>
      <c r="O370" s="23">
        <f>IF(ISNUMBER(AVERAGEIFS(ObservedSpeciesData!O$2:O$4955,ObservedSpeciesData!$A$2:$A$4955,$A370,ObservedSpeciesData!$D$2:$D$4955,$D370)),AVERAGEIFS(ObservedSpeciesData!O$2:O$4955,ObservedSpeciesData!$A$2:$A$4955,$A370,ObservedSpeciesData!$D$2:$D$4955,$D370),"")</f>
        <v>279.84699213333334</v>
      </c>
      <c r="P370" s="23">
        <f>IF(ISNUMBER(AVERAGEIFS(ObservedSpeciesData!P$2:P$4955,ObservedSpeciesData!$A$2:$A$4955,$A370,ObservedSpeciesData!$C$2:$C$4955,$C370,ObservedSpeciesData!$D$2:$D$4955,$D370)),AVERAGEIFS(ObservedSpeciesData!P$2:P$4955,ObservedSpeciesData!$A$2:$A$4955,$A370,ObservedSpeciesData!$C$2:$C$4955,$C370,ObservedSpeciesData!$D$2:$D$4955,$D370),"")</f>
        <v>681.10855644444439</v>
      </c>
      <c r="Q370" s="23"/>
      <c r="R370" s="25" t="str">
        <f>IF(ISNUMBER(AVERAGEIFS(ObservedSpeciesData!R$2:R$4955,ObservedSpeciesData!$A$2:$A$4955,$A370,ObservedSpeciesData!$D$2:$D$4955,$D370)),AVERAGEIFS(ObservedSpeciesData!R$2:R$4955,ObservedSpeciesData!$A$2:$A$4955,$A370,ObservedSpeciesData!$D$2:$D$4955,$D370),"")</f>
        <v/>
      </c>
      <c r="S370" s="25" t="str">
        <f>IF(ISNUMBER(AVERAGEIFS(ObservedSpeciesData!S$2:S$4955,ObservedSpeciesData!$A$2:$A$4955,$A370,ObservedSpeciesData!$D$2:$D$4955,$D370)),AVERAGEIFS(ObservedSpeciesData!S$2:S$4955,ObservedSpeciesData!$A$2:$A$4955,$A370,ObservedSpeciesData!$D$2:$D$4955,$D370),"")</f>
        <v/>
      </c>
      <c r="T370" s="23" t="str">
        <f>IF(ISNUMBER(AVERAGEIFS(ObservedSpeciesData!T$2:T$4955,ObservedSpeciesData!$A$2:$A$4955,$A370,ObservedSpeciesData!$D$2:$D$4955,$D370)),AVERAGEIFS(ObservedSpeciesData!T$2:T$4955,ObservedSpeciesData!$A$2:$A$4955,$A370,ObservedSpeciesData!$D$2:$D$4955,$D370),"")</f>
        <v/>
      </c>
      <c r="U370" s="24" t="str">
        <f>IF(ISNUMBER(AVERAGEIFS(ObservedSpeciesData!U$2:U$4955,ObservedSpeciesData!$A$2:$A$4955,$A370,ObservedSpeciesData!$C$2:$C$4955,$C370,ObservedSpeciesData!$D$2:$D$4955,$D370)),AVERAGEIFS(ObservedSpeciesData!U$2:U$4955,ObservedSpeciesData!$A$2:$A$4955,$A370,ObservedSpeciesData!$C$2:$C$4955,$C370,ObservedSpeciesData!$D$2:$D$4955,$D370),"")</f>
        <v/>
      </c>
      <c r="V370" s="23" t="str">
        <f>IF(ISNUMBER(AVERAGEIFS(ObservedSpeciesData!V$2:V$4955,ObservedSpeciesData!$A$2:$A$4955,$A370,ObservedSpeciesData!$D$2:$D$4955,$D370)),AVERAGEIFS(ObservedSpeciesData!V$2:V$4955,ObservedSpeciesData!$A$2:$A$4955,$A370,ObservedSpeciesData!$D$2:$D$4955,$D370),"")</f>
        <v/>
      </c>
      <c r="W370" s="23" t="str">
        <f>IF(ISNUMBER(AVERAGEIFS(ObservedSpeciesData!W$2:W$4955,ObservedSpeciesData!$A$2:$A$4955,$A370,ObservedSpeciesData!$D$2:$D$4955,$D370)),AVERAGEIFS(ObservedSpeciesData!W$2:W$4955,ObservedSpeciesData!$A$2:$A$4955,$A370,ObservedSpeciesData!$D$2:$D$4955,$D370),"")</f>
        <v/>
      </c>
      <c r="X370" s="23" t="str">
        <f>IF(ISNUMBER(AVERAGEIFS(ObservedSpeciesData!X$2:X$4955,ObservedSpeciesData!$A$2:$A$4955,$A370,ObservedSpeciesData!$D$2:$D$4955,$D370)),AVERAGEIFS(ObservedSpeciesData!X$2:X$4955,ObservedSpeciesData!$A$2:$A$4955,$A370,ObservedSpeciesData!$D$2:$D$4955,$D370),"")</f>
        <v/>
      </c>
      <c r="Y370" s="23" t="str">
        <f>IF(ISNUMBER(AVERAGEIFS(ObservedSpeciesData!Y$2:Y$4955,ObservedSpeciesData!$A$2:$A$4955,$A370,ObservedSpeciesData!$D$2:$D$4955,$D370)),AVERAGEIFS(ObservedSpeciesData!Y$2:Y$4955,ObservedSpeciesData!$A$2:$A$4955,$A370,ObservedSpeciesData!$D$2:$D$4955,$D370),"")</f>
        <v/>
      </c>
      <c r="Z370" s="23" t="str">
        <f>IF(ISNUMBER(AVERAGEIFS(ObservedSpeciesData!Z$2:Z$4955,ObservedSpeciesData!$A$2:$A$4955,$A370,ObservedSpeciesData!$D$2:$D$4955,$D370)),AVERAGEIFS(ObservedSpeciesData!Z$2:Z$4955,ObservedSpeciesData!$A$2:$A$4955,$A370,ObservedSpeciesData!$D$2:$D$4955,$D370),"")</f>
        <v/>
      </c>
      <c r="AA370" s="23" t="str">
        <f>IF(ISNUMBER(AVERAGEIFS(ObservedSpeciesData!AA$2:AA$4955,ObservedSpeciesData!$A$2:$A$4955,$A370,ObservedSpeciesData!$D$2:$D$4955,$D370)),AVERAGEIFS(ObservedSpeciesData!AA$2:AA$4955,ObservedSpeciesData!$A$2:$A$4955,$A370,ObservedSpeciesData!$D$2:$D$4955,$D370),"")</f>
        <v/>
      </c>
      <c r="AB370" s="24" t="str">
        <f>IF(ISNUMBER(AVERAGEIFS(ObservedSpeciesData!AB$2:AB$4955,ObservedSpeciesData!$A$2:$A$4955,$A370,ObservedSpeciesData!$D$2:$D$4955,$D370)),AVERAGEIFS(ObservedSpeciesData!AB$2:AB$4955,ObservedSpeciesData!$A$2:$A$4955,$A370,ObservedSpeciesData!$D$2:$D$4955,$D370),"")</f>
        <v/>
      </c>
      <c r="AC370" s="24" t="str">
        <f>IF(ISNUMBER(AVERAGEIFS(ObservedSpeciesData!AC$2:AC$4955,ObservedSpeciesData!$A$2:$A$4955,$A370,ObservedSpeciesData!$D$2:$D$4955,$D370)),AVERAGEIFS(ObservedSpeciesData!AC$2:AC$4955,ObservedSpeciesData!$A$2:$A$4955,$A370,ObservedSpeciesData!$D$2:$D$4955,$D370),"")</f>
        <v/>
      </c>
      <c r="AD370" s="23" t="str">
        <f>IF(ISNUMBER(AVERAGEIFS(ObservedSpeciesData!AD$2:AD$4955,ObservedSpeciesData!$A$2:$A$4955,$A370,ObservedSpeciesData!$D$2:$D$4955,$D370)),AVERAGEIFS(ObservedSpeciesData!AD$2:AD$4955,ObservedSpeciesData!$A$2:$A$4955,$A370,ObservedSpeciesData!$D$2:$D$4955,$D370),"")</f>
        <v/>
      </c>
      <c r="AE370" s="24" t="str">
        <f>IF(ISNUMBER(AVERAGEIFS(ObservedSpeciesData!AE$2:AE$4955,ObservedSpeciesData!$A$2:$A$4955,$A370,ObservedSpeciesData!$D$2:$D$4955,$D370)),AVERAGEIFS(ObservedSpeciesData!AE$2:AE$4955,ObservedSpeciesData!$A$2:$A$4955,$A370,ObservedSpeciesData!$D$2:$D$4955,$D370),"")</f>
        <v/>
      </c>
      <c r="AF370" s="23"/>
      <c r="AG370" s="24"/>
      <c r="AH370" s="23" t="str">
        <f>IF(ISNUMBER(AVERAGEIFS(ObservedSpeciesData!AH$2:AH$4955,ObservedSpeciesData!$A$2:$A$4955,$A370,ObservedSpeciesData!$D$2:$D$4955,$D370)),AVERAGEIFS(ObservedSpeciesData!AH$2:AH$4955,ObservedSpeciesData!$A$2:$A$4955,$A370,ObservedSpeciesData!$D$2:$D$4955,$D370),"")</f>
        <v/>
      </c>
      <c r="AI370" s="23" t="str">
        <f>IF(ISNUMBER(AVERAGEIFS(ObservedSpeciesData!AI$2:AI$4955,ObservedSpeciesData!$A$2:$A$4955,$A370,ObservedSpeciesData!$C$2:$C$4955,$C370,ObservedSpeciesData!$D$2:$D$4955,$D370)),AVERAGEIFS(ObservedSpeciesData!AI$2:AI$4955,ObservedSpeciesData!$A$2:$A$4955,$A370,ObservedSpeciesData!$C$2:$C$4955,$C370,ObservedSpeciesData!$D$2:$D$4955,$D370),"")</f>
        <v/>
      </c>
      <c r="AJ370" s="2">
        <f>COUNTIFS(ObservedSpeciesData!$A$2:$A$828,$A370,ObservedSpeciesData!$D$2:$D$828,$D370)</f>
        <v>0</v>
      </c>
      <c r="AK370" s="2">
        <f t="shared" si="5"/>
        <v>3</v>
      </c>
    </row>
    <row r="371" spans="1:37" x14ac:dyDescent="0.25">
      <c r="A371" s="14" t="s">
        <v>109</v>
      </c>
      <c r="B371" t="s">
        <v>80</v>
      </c>
      <c r="C371" t="s">
        <v>106</v>
      </c>
      <c r="D371" s="13">
        <v>42359</v>
      </c>
      <c r="E371">
        <v>1</v>
      </c>
      <c r="F371">
        <v>200</v>
      </c>
      <c r="G371" s="2" t="s">
        <v>87</v>
      </c>
      <c r="H371" s="2" t="s">
        <v>12</v>
      </c>
      <c r="I371">
        <v>8</v>
      </c>
      <c r="J371" s="2" t="s">
        <v>77</v>
      </c>
      <c r="K371" s="2">
        <f>IF(ISNUMBER(AVERAGEIFS(ObservedSpeciesData!K$2:K$4955,ObservedSpeciesData!$A$2:$A$4955,$A371,ObservedSpeciesData!$D$2:$D$4955,$D371)),AVERAGEIFS(ObservedSpeciesData!K$2:K$4955,ObservedSpeciesData!$A$2:$A$4955,$A371,ObservedSpeciesData!$D$2:$D$4955,$D371),"")</f>
        <v>150</v>
      </c>
      <c r="L371" s="26" t="str">
        <f>IF(ISNUMBER(AVERAGEIFS(ObservedSpeciesData!L$2:L$4955,ObservedSpeciesData!$A$2:$A$4955,$A371,ObservedSpeciesData!$D$2:$D$4955,$D371)),AVERAGEIFS(ObservedSpeciesData!L$2:L$4955,ObservedSpeciesData!$A$2:$A$4955,$A371,ObservedSpeciesData!$D$2:$D$4955,$D371),"")</f>
        <v/>
      </c>
      <c r="M371" s="23" t="str">
        <f>IF(ISNUMBER(AVERAGEIFS(ObservedSpeciesData!M$2:M$4955,ObservedSpeciesData!$A$2:$A$4955,$A371,ObservedSpeciesData!$D$2:$D$4955,$D371)),AVERAGEIFS(ObservedSpeciesData!M$2:M$4955,ObservedSpeciesData!$A$2:$A$4955,$A371,ObservedSpeciesData!$D$2:$D$4955,$D371),"")</f>
        <v/>
      </c>
      <c r="N371" s="23">
        <f>IF(ISNUMBER(AVERAGEIFS(ObservedSpeciesData!N$2:N$4955,ObservedSpeciesData!$A$2:$A$4955,$A371,ObservedSpeciesData!$D$2:$D$4955,$D371)),AVERAGEIFS(ObservedSpeciesData!N$2:N$4955,ObservedSpeciesData!$A$2:$A$4955,$A371,ObservedSpeciesData!$D$2:$D$4955,$D371),"")</f>
        <v>2610.1624391111113</v>
      </c>
      <c r="O371" s="23">
        <f>IF(ISNUMBER(AVERAGEIFS(ObservedSpeciesData!O$2:O$4955,ObservedSpeciesData!$A$2:$A$4955,$A371,ObservedSpeciesData!$D$2:$D$4955,$D371)),AVERAGEIFS(ObservedSpeciesData!O$2:O$4955,ObservedSpeciesData!$A$2:$A$4955,$A371,ObservedSpeciesData!$D$2:$D$4955,$D371),"")</f>
        <v>261.01624391111113</v>
      </c>
      <c r="P371" s="23">
        <f>IF(ISNUMBER(AVERAGEIFS(ObservedSpeciesData!P$2:P$4955,ObservedSpeciesData!$A$2:$A$4955,$A371,ObservedSpeciesData!$C$2:$C$4955,$C371,ObservedSpeciesData!$D$2:$D$4955,$D371)),AVERAGEIFS(ObservedSpeciesData!P$2:P$4955,ObservedSpeciesData!$A$2:$A$4955,$A371,ObservedSpeciesData!$C$2:$C$4955,$C371,ObservedSpeciesData!$D$2:$D$4955,$D371),"")</f>
        <v>685.22498795555566</v>
      </c>
      <c r="Q371" s="23"/>
      <c r="R371" s="25" t="str">
        <f>IF(ISNUMBER(AVERAGEIFS(ObservedSpeciesData!R$2:R$4955,ObservedSpeciesData!$A$2:$A$4955,$A371,ObservedSpeciesData!$D$2:$D$4955,$D371)),AVERAGEIFS(ObservedSpeciesData!R$2:R$4955,ObservedSpeciesData!$A$2:$A$4955,$A371,ObservedSpeciesData!$D$2:$D$4955,$D371),"")</f>
        <v/>
      </c>
      <c r="S371" s="25" t="str">
        <f>IF(ISNUMBER(AVERAGEIFS(ObservedSpeciesData!S$2:S$4955,ObservedSpeciesData!$A$2:$A$4955,$A371,ObservedSpeciesData!$D$2:$D$4955,$D371)),AVERAGEIFS(ObservedSpeciesData!S$2:S$4955,ObservedSpeciesData!$A$2:$A$4955,$A371,ObservedSpeciesData!$D$2:$D$4955,$D371),"")</f>
        <v/>
      </c>
      <c r="T371" s="23" t="str">
        <f>IF(ISNUMBER(AVERAGEIFS(ObservedSpeciesData!T$2:T$4955,ObservedSpeciesData!$A$2:$A$4955,$A371,ObservedSpeciesData!$D$2:$D$4955,$D371)),AVERAGEIFS(ObservedSpeciesData!T$2:T$4955,ObservedSpeciesData!$A$2:$A$4955,$A371,ObservedSpeciesData!$D$2:$D$4955,$D371),"")</f>
        <v/>
      </c>
      <c r="U371" s="24" t="str">
        <f>IF(ISNUMBER(AVERAGEIFS(ObservedSpeciesData!U$2:U$4955,ObservedSpeciesData!$A$2:$A$4955,$A371,ObservedSpeciesData!$C$2:$C$4955,$C371,ObservedSpeciesData!$D$2:$D$4955,$D371)),AVERAGEIFS(ObservedSpeciesData!U$2:U$4955,ObservedSpeciesData!$A$2:$A$4955,$A371,ObservedSpeciesData!$C$2:$C$4955,$C371,ObservedSpeciesData!$D$2:$D$4955,$D371),"")</f>
        <v/>
      </c>
      <c r="V371" s="23" t="str">
        <f>IF(ISNUMBER(AVERAGEIFS(ObservedSpeciesData!V$2:V$4955,ObservedSpeciesData!$A$2:$A$4955,$A371,ObservedSpeciesData!$D$2:$D$4955,$D371)),AVERAGEIFS(ObservedSpeciesData!V$2:V$4955,ObservedSpeciesData!$A$2:$A$4955,$A371,ObservedSpeciesData!$D$2:$D$4955,$D371),"")</f>
        <v/>
      </c>
      <c r="W371" s="23" t="str">
        <f>IF(ISNUMBER(AVERAGEIFS(ObservedSpeciesData!W$2:W$4955,ObservedSpeciesData!$A$2:$A$4955,$A371,ObservedSpeciesData!$D$2:$D$4955,$D371)),AVERAGEIFS(ObservedSpeciesData!W$2:W$4955,ObservedSpeciesData!$A$2:$A$4955,$A371,ObservedSpeciesData!$D$2:$D$4955,$D371),"")</f>
        <v/>
      </c>
      <c r="X371" s="23" t="str">
        <f>IF(ISNUMBER(AVERAGEIFS(ObservedSpeciesData!X$2:X$4955,ObservedSpeciesData!$A$2:$A$4955,$A371,ObservedSpeciesData!$D$2:$D$4955,$D371)),AVERAGEIFS(ObservedSpeciesData!X$2:X$4955,ObservedSpeciesData!$A$2:$A$4955,$A371,ObservedSpeciesData!$D$2:$D$4955,$D371),"")</f>
        <v/>
      </c>
      <c r="Y371" s="23" t="str">
        <f>IF(ISNUMBER(AVERAGEIFS(ObservedSpeciesData!Y$2:Y$4955,ObservedSpeciesData!$A$2:$A$4955,$A371,ObservedSpeciesData!$D$2:$D$4955,$D371)),AVERAGEIFS(ObservedSpeciesData!Y$2:Y$4955,ObservedSpeciesData!$A$2:$A$4955,$A371,ObservedSpeciesData!$D$2:$D$4955,$D371),"")</f>
        <v/>
      </c>
      <c r="Z371" s="23" t="str">
        <f>IF(ISNUMBER(AVERAGEIFS(ObservedSpeciesData!Z$2:Z$4955,ObservedSpeciesData!$A$2:$A$4955,$A371,ObservedSpeciesData!$D$2:$D$4955,$D371)),AVERAGEIFS(ObservedSpeciesData!Z$2:Z$4955,ObservedSpeciesData!$A$2:$A$4955,$A371,ObservedSpeciesData!$D$2:$D$4955,$D371),"")</f>
        <v/>
      </c>
      <c r="AA371" s="23" t="str">
        <f>IF(ISNUMBER(AVERAGEIFS(ObservedSpeciesData!AA$2:AA$4955,ObservedSpeciesData!$A$2:$A$4955,$A371,ObservedSpeciesData!$D$2:$D$4955,$D371)),AVERAGEIFS(ObservedSpeciesData!AA$2:AA$4955,ObservedSpeciesData!$A$2:$A$4955,$A371,ObservedSpeciesData!$D$2:$D$4955,$D371),"")</f>
        <v/>
      </c>
      <c r="AB371" s="24" t="str">
        <f>IF(ISNUMBER(AVERAGEIFS(ObservedSpeciesData!AB$2:AB$4955,ObservedSpeciesData!$A$2:$A$4955,$A371,ObservedSpeciesData!$D$2:$D$4955,$D371)),AVERAGEIFS(ObservedSpeciesData!AB$2:AB$4955,ObservedSpeciesData!$A$2:$A$4955,$A371,ObservedSpeciesData!$D$2:$D$4955,$D371),"")</f>
        <v/>
      </c>
      <c r="AC371" s="24" t="str">
        <f>IF(ISNUMBER(AVERAGEIFS(ObservedSpeciesData!AC$2:AC$4955,ObservedSpeciesData!$A$2:$A$4955,$A371,ObservedSpeciesData!$D$2:$D$4955,$D371)),AVERAGEIFS(ObservedSpeciesData!AC$2:AC$4955,ObservedSpeciesData!$A$2:$A$4955,$A371,ObservedSpeciesData!$D$2:$D$4955,$D371),"")</f>
        <v/>
      </c>
      <c r="AD371" s="23" t="str">
        <f>IF(ISNUMBER(AVERAGEIFS(ObservedSpeciesData!AD$2:AD$4955,ObservedSpeciesData!$A$2:$A$4955,$A371,ObservedSpeciesData!$D$2:$D$4955,$D371)),AVERAGEIFS(ObservedSpeciesData!AD$2:AD$4955,ObservedSpeciesData!$A$2:$A$4955,$A371,ObservedSpeciesData!$D$2:$D$4955,$D371),"")</f>
        <v/>
      </c>
      <c r="AE371" s="24" t="str">
        <f>IF(ISNUMBER(AVERAGEIFS(ObservedSpeciesData!AE$2:AE$4955,ObservedSpeciesData!$A$2:$A$4955,$A371,ObservedSpeciesData!$D$2:$D$4955,$D371)),AVERAGEIFS(ObservedSpeciesData!AE$2:AE$4955,ObservedSpeciesData!$A$2:$A$4955,$A371,ObservedSpeciesData!$D$2:$D$4955,$D371),"")</f>
        <v/>
      </c>
      <c r="AF371" s="23"/>
      <c r="AG371" s="24"/>
      <c r="AH371" s="23" t="str">
        <f>IF(ISNUMBER(AVERAGEIFS(ObservedSpeciesData!AH$2:AH$4955,ObservedSpeciesData!$A$2:$A$4955,$A371,ObservedSpeciesData!$D$2:$D$4955,$D371)),AVERAGEIFS(ObservedSpeciesData!AH$2:AH$4955,ObservedSpeciesData!$A$2:$A$4955,$A371,ObservedSpeciesData!$D$2:$D$4955,$D371),"")</f>
        <v/>
      </c>
      <c r="AI371" s="23" t="str">
        <f>IF(ISNUMBER(AVERAGEIFS(ObservedSpeciesData!AI$2:AI$4955,ObservedSpeciesData!$A$2:$A$4955,$A371,ObservedSpeciesData!$C$2:$C$4955,$C371,ObservedSpeciesData!$D$2:$D$4955,$D371)),AVERAGEIFS(ObservedSpeciesData!AI$2:AI$4955,ObservedSpeciesData!$A$2:$A$4955,$A371,ObservedSpeciesData!$C$2:$C$4955,$C371,ObservedSpeciesData!$D$2:$D$4955,$D371),"")</f>
        <v/>
      </c>
      <c r="AJ371" s="2">
        <f>COUNTIFS(ObservedSpeciesData!$A$2:$A$828,$A371,ObservedSpeciesData!$D$2:$D$828,$D371)</f>
        <v>0</v>
      </c>
      <c r="AK371" s="2">
        <f t="shared" si="5"/>
        <v>3</v>
      </c>
    </row>
    <row r="372" spans="1:37" x14ac:dyDescent="0.25">
      <c r="A372" s="14" t="s">
        <v>108</v>
      </c>
      <c r="B372" t="s">
        <v>80</v>
      </c>
      <c r="C372" t="s">
        <v>106</v>
      </c>
      <c r="D372" s="13">
        <v>42359</v>
      </c>
      <c r="E372">
        <v>1</v>
      </c>
      <c r="F372">
        <v>350</v>
      </c>
      <c r="G372" s="2" t="s">
        <v>87</v>
      </c>
      <c r="H372" s="2" t="s">
        <v>12</v>
      </c>
      <c r="I372">
        <v>8</v>
      </c>
      <c r="J372" s="2" t="s">
        <v>77</v>
      </c>
      <c r="K372" s="2">
        <f>IF(ISNUMBER(AVERAGEIFS(ObservedSpeciesData!K$2:K$4955,ObservedSpeciesData!$A$2:$A$4955,$A372,ObservedSpeciesData!$D$2:$D$4955,$D372)),AVERAGEIFS(ObservedSpeciesData!K$2:K$4955,ObservedSpeciesData!$A$2:$A$4955,$A372,ObservedSpeciesData!$D$2:$D$4955,$D372),"")</f>
        <v>262.5</v>
      </c>
      <c r="L372" s="26" t="str">
        <f>IF(ISNUMBER(AVERAGEIFS(ObservedSpeciesData!L$2:L$4955,ObservedSpeciesData!$A$2:$A$4955,$A372,ObservedSpeciesData!$D$2:$D$4955,$D372)),AVERAGEIFS(ObservedSpeciesData!L$2:L$4955,ObservedSpeciesData!$A$2:$A$4955,$A372,ObservedSpeciesData!$D$2:$D$4955,$D372),"")</f>
        <v/>
      </c>
      <c r="M372" s="23" t="str">
        <f>IF(ISNUMBER(AVERAGEIFS(ObservedSpeciesData!M$2:M$4955,ObservedSpeciesData!$A$2:$A$4955,$A372,ObservedSpeciesData!$D$2:$D$4955,$D372)),AVERAGEIFS(ObservedSpeciesData!M$2:M$4955,ObservedSpeciesData!$A$2:$A$4955,$A372,ObservedSpeciesData!$D$2:$D$4955,$D372),"")</f>
        <v/>
      </c>
      <c r="N372" s="23">
        <f>IF(ISNUMBER(AVERAGEIFS(ObservedSpeciesData!N$2:N$4955,ObservedSpeciesData!$A$2:$A$4955,$A372,ObservedSpeciesData!$D$2:$D$4955,$D372)),AVERAGEIFS(ObservedSpeciesData!N$2:N$4955,ObservedSpeciesData!$A$2:$A$4955,$A372,ObservedSpeciesData!$D$2:$D$4955,$D372),"")</f>
        <v>2441.745738666667</v>
      </c>
      <c r="O372" s="23">
        <f>IF(ISNUMBER(AVERAGEIFS(ObservedSpeciesData!O$2:O$4955,ObservedSpeciesData!$A$2:$A$4955,$A372,ObservedSpeciesData!$D$2:$D$4955,$D372)),AVERAGEIFS(ObservedSpeciesData!O$2:O$4955,ObservedSpeciesData!$A$2:$A$4955,$A372,ObservedSpeciesData!$D$2:$D$4955,$D372),"")</f>
        <v>244.17457386666669</v>
      </c>
      <c r="P372" s="23">
        <f>IF(ISNUMBER(AVERAGEIFS(ObservedSpeciesData!P$2:P$4955,ObservedSpeciesData!$A$2:$A$4955,$A372,ObservedSpeciesData!$C$2:$C$4955,$C372,ObservedSpeciesData!$D$2:$D$4955,$D372)),AVERAGEIFS(ObservedSpeciesData!P$2:P$4955,ObservedSpeciesData!$A$2:$A$4955,$A372,ObservedSpeciesData!$C$2:$C$4955,$C372,ObservedSpeciesData!$D$2:$D$4955,$D372),"")</f>
        <v>643.40428057777774</v>
      </c>
      <c r="Q372" s="23"/>
      <c r="R372" s="25" t="str">
        <f>IF(ISNUMBER(AVERAGEIFS(ObservedSpeciesData!R$2:R$4955,ObservedSpeciesData!$A$2:$A$4955,$A372,ObservedSpeciesData!$D$2:$D$4955,$D372)),AVERAGEIFS(ObservedSpeciesData!R$2:R$4955,ObservedSpeciesData!$A$2:$A$4955,$A372,ObservedSpeciesData!$D$2:$D$4955,$D372),"")</f>
        <v/>
      </c>
      <c r="S372" s="25" t="str">
        <f>IF(ISNUMBER(AVERAGEIFS(ObservedSpeciesData!S$2:S$4955,ObservedSpeciesData!$A$2:$A$4955,$A372,ObservedSpeciesData!$D$2:$D$4955,$D372)),AVERAGEIFS(ObservedSpeciesData!S$2:S$4955,ObservedSpeciesData!$A$2:$A$4955,$A372,ObservedSpeciesData!$D$2:$D$4955,$D372),"")</f>
        <v/>
      </c>
      <c r="T372" s="23" t="str">
        <f>IF(ISNUMBER(AVERAGEIFS(ObservedSpeciesData!T$2:T$4955,ObservedSpeciesData!$A$2:$A$4955,$A372,ObservedSpeciesData!$D$2:$D$4955,$D372)),AVERAGEIFS(ObservedSpeciesData!T$2:T$4955,ObservedSpeciesData!$A$2:$A$4955,$A372,ObservedSpeciesData!$D$2:$D$4955,$D372),"")</f>
        <v/>
      </c>
      <c r="U372" s="24" t="str">
        <f>IF(ISNUMBER(AVERAGEIFS(ObservedSpeciesData!U$2:U$4955,ObservedSpeciesData!$A$2:$A$4955,$A372,ObservedSpeciesData!$C$2:$C$4955,$C372,ObservedSpeciesData!$D$2:$D$4955,$D372)),AVERAGEIFS(ObservedSpeciesData!U$2:U$4955,ObservedSpeciesData!$A$2:$A$4955,$A372,ObservedSpeciesData!$C$2:$C$4955,$C372,ObservedSpeciesData!$D$2:$D$4955,$D372),"")</f>
        <v/>
      </c>
      <c r="V372" s="23" t="str">
        <f>IF(ISNUMBER(AVERAGEIFS(ObservedSpeciesData!V$2:V$4955,ObservedSpeciesData!$A$2:$A$4955,$A372,ObservedSpeciesData!$D$2:$D$4955,$D372)),AVERAGEIFS(ObservedSpeciesData!V$2:V$4955,ObservedSpeciesData!$A$2:$A$4955,$A372,ObservedSpeciesData!$D$2:$D$4955,$D372),"")</f>
        <v/>
      </c>
      <c r="W372" s="23" t="str">
        <f>IF(ISNUMBER(AVERAGEIFS(ObservedSpeciesData!W$2:W$4955,ObservedSpeciesData!$A$2:$A$4955,$A372,ObservedSpeciesData!$D$2:$D$4955,$D372)),AVERAGEIFS(ObservedSpeciesData!W$2:W$4955,ObservedSpeciesData!$A$2:$A$4955,$A372,ObservedSpeciesData!$D$2:$D$4955,$D372),"")</f>
        <v/>
      </c>
      <c r="X372" s="23" t="str">
        <f>IF(ISNUMBER(AVERAGEIFS(ObservedSpeciesData!X$2:X$4955,ObservedSpeciesData!$A$2:$A$4955,$A372,ObservedSpeciesData!$D$2:$D$4955,$D372)),AVERAGEIFS(ObservedSpeciesData!X$2:X$4955,ObservedSpeciesData!$A$2:$A$4955,$A372,ObservedSpeciesData!$D$2:$D$4955,$D372),"")</f>
        <v/>
      </c>
      <c r="Y372" s="23" t="str">
        <f>IF(ISNUMBER(AVERAGEIFS(ObservedSpeciesData!Y$2:Y$4955,ObservedSpeciesData!$A$2:$A$4955,$A372,ObservedSpeciesData!$D$2:$D$4955,$D372)),AVERAGEIFS(ObservedSpeciesData!Y$2:Y$4955,ObservedSpeciesData!$A$2:$A$4955,$A372,ObservedSpeciesData!$D$2:$D$4955,$D372),"")</f>
        <v/>
      </c>
      <c r="Z372" s="23" t="str">
        <f>IF(ISNUMBER(AVERAGEIFS(ObservedSpeciesData!Z$2:Z$4955,ObservedSpeciesData!$A$2:$A$4955,$A372,ObservedSpeciesData!$D$2:$D$4955,$D372)),AVERAGEIFS(ObservedSpeciesData!Z$2:Z$4955,ObservedSpeciesData!$A$2:$A$4955,$A372,ObservedSpeciesData!$D$2:$D$4955,$D372),"")</f>
        <v/>
      </c>
      <c r="AA372" s="23" t="str">
        <f>IF(ISNUMBER(AVERAGEIFS(ObservedSpeciesData!AA$2:AA$4955,ObservedSpeciesData!$A$2:$A$4955,$A372,ObservedSpeciesData!$D$2:$D$4955,$D372)),AVERAGEIFS(ObservedSpeciesData!AA$2:AA$4955,ObservedSpeciesData!$A$2:$A$4955,$A372,ObservedSpeciesData!$D$2:$D$4955,$D372),"")</f>
        <v/>
      </c>
      <c r="AB372" s="24" t="str">
        <f>IF(ISNUMBER(AVERAGEIFS(ObservedSpeciesData!AB$2:AB$4955,ObservedSpeciesData!$A$2:$A$4955,$A372,ObservedSpeciesData!$D$2:$D$4955,$D372)),AVERAGEIFS(ObservedSpeciesData!AB$2:AB$4955,ObservedSpeciesData!$A$2:$A$4955,$A372,ObservedSpeciesData!$D$2:$D$4955,$D372),"")</f>
        <v/>
      </c>
      <c r="AC372" s="24" t="str">
        <f>IF(ISNUMBER(AVERAGEIFS(ObservedSpeciesData!AC$2:AC$4955,ObservedSpeciesData!$A$2:$A$4955,$A372,ObservedSpeciesData!$D$2:$D$4955,$D372)),AVERAGEIFS(ObservedSpeciesData!AC$2:AC$4955,ObservedSpeciesData!$A$2:$A$4955,$A372,ObservedSpeciesData!$D$2:$D$4955,$D372),"")</f>
        <v/>
      </c>
      <c r="AD372" s="23" t="str">
        <f>IF(ISNUMBER(AVERAGEIFS(ObservedSpeciesData!AD$2:AD$4955,ObservedSpeciesData!$A$2:$A$4955,$A372,ObservedSpeciesData!$D$2:$D$4955,$D372)),AVERAGEIFS(ObservedSpeciesData!AD$2:AD$4955,ObservedSpeciesData!$A$2:$A$4955,$A372,ObservedSpeciesData!$D$2:$D$4955,$D372),"")</f>
        <v/>
      </c>
      <c r="AE372" s="24" t="str">
        <f>IF(ISNUMBER(AVERAGEIFS(ObservedSpeciesData!AE$2:AE$4955,ObservedSpeciesData!$A$2:$A$4955,$A372,ObservedSpeciesData!$D$2:$D$4955,$D372)),AVERAGEIFS(ObservedSpeciesData!AE$2:AE$4955,ObservedSpeciesData!$A$2:$A$4955,$A372,ObservedSpeciesData!$D$2:$D$4955,$D372),"")</f>
        <v/>
      </c>
      <c r="AF372" s="23"/>
      <c r="AG372" s="24"/>
      <c r="AH372" s="23" t="str">
        <f>IF(ISNUMBER(AVERAGEIFS(ObservedSpeciesData!AH$2:AH$4955,ObservedSpeciesData!$A$2:$A$4955,$A372,ObservedSpeciesData!$D$2:$D$4955,$D372)),AVERAGEIFS(ObservedSpeciesData!AH$2:AH$4955,ObservedSpeciesData!$A$2:$A$4955,$A372,ObservedSpeciesData!$D$2:$D$4955,$D372),"")</f>
        <v/>
      </c>
      <c r="AI372" s="23" t="str">
        <f>IF(ISNUMBER(AVERAGEIFS(ObservedSpeciesData!AI$2:AI$4955,ObservedSpeciesData!$A$2:$A$4955,$A372,ObservedSpeciesData!$C$2:$C$4955,$C372,ObservedSpeciesData!$D$2:$D$4955,$D372)),AVERAGEIFS(ObservedSpeciesData!AI$2:AI$4955,ObservedSpeciesData!$A$2:$A$4955,$A372,ObservedSpeciesData!$C$2:$C$4955,$C372,ObservedSpeciesData!$D$2:$D$4955,$D372),"")</f>
        <v/>
      </c>
      <c r="AJ372" s="2">
        <f>COUNTIFS(ObservedSpeciesData!$A$2:$A$828,$A372,ObservedSpeciesData!$D$2:$D$828,$D372)</f>
        <v>0</v>
      </c>
      <c r="AK372" s="2">
        <f t="shared" si="5"/>
        <v>3</v>
      </c>
    </row>
    <row r="373" spans="1:37" x14ac:dyDescent="0.25">
      <c r="A373" s="14" t="s">
        <v>107</v>
      </c>
      <c r="B373" t="s">
        <v>80</v>
      </c>
      <c r="C373" t="s">
        <v>106</v>
      </c>
      <c r="D373" s="13">
        <v>42359</v>
      </c>
      <c r="E373">
        <v>1</v>
      </c>
      <c r="F373">
        <v>500</v>
      </c>
      <c r="G373" s="2" t="s">
        <v>87</v>
      </c>
      <c r="H373" s="2" t="s">
        <v>12</v>
      </c>
      <c r="I373">
        <v>8</v>
      </c>
      <c r="J373" s="2" t="s">
        <v>77</v>
      </c>
      <c r="K373" s="2">
        <f>IF(ISNUMBER(AVERAGEIFS(ObservedSpeciesData!K$2:K$4955,ObservedSpeciesData!$A$2:$A$4955,$A373,ObservedSpeciesData!$D$2:$D$4955,$D373)),AVERAGEIFS(ObservedSpeciesData!K$2:K$4955,ObservedSpeciesData!$A$2:$A$4955,$A373,ObservedSpeciesData!$D$2:$D$4955,$D373),"")</f>
        <v>375</v>
      </c>
      <c r="L373" s="26" t="str">
        <f>IF(ISNUMBER(AVERAGEIFS(ObservedSpeciesData!L$2:L$4955,ObservedSpeciesData!$A$2:$A$4955,$A373,ObservedSpeciesData!$D$2:$D$4955,$D373)),AVERAGEIFS(ObservedSpeciesData!L$2:L$4955,ObservedSpeciesData!$A$2:$A$4955,$A373,ObservedSpeciesData!$D$2:$D$4955,$D373),"")</f>
        <v/>
      </c>
      <c r="M373" s="23" t="str">
        <f>IF(ISNUMBER(AVERAGEIFS(ObservedSpeciesData!M$2:M$4955,ObservedSpeciesData!$A$2:$A$4955,$A373,ObservedSpeciesData!$D$2:$D$4955,$D373)),AVERAGEIFS(ObservedSpeciesData!M$2:M$4955,ObservedSpeciesData!$A$2:$A$4955,$A373,ObservedSpeciesData!$D$2:$D$4955,$D373),"")</f>
        <v/>
      </c>
      <c r="N373" s="23">
        <f>IF(ISNUMBER(AVERAGEIFS(ObservedSpeciesData!N$2:N$4955,ObservedSpeciesData!$A$2:$A$4955,$A373,ObservedSpeciesData!$D$2:$D$4955,$D373)),AVERAGEIFS(ObservedSpeciesData!N$2:N$4955,ObservedSpeciesData!$A$2:$A$4955,$A373,ObservedSpeciesData!$D$2:$D$4955,$D373),"")</f>
        <v>2758.8455875555555</v>
      </c>
      <c r="O373" s="23">
        <f>IF(ISNUMBER(AVERAGEIFS(ObservedSpeciesData!O$2:O$4955,ObservedSpeciesData!$A$2:$A$4955,$A373,ObservedSpeciesData!$D$2:$D$4955,$D373)),AVERAGEIFS(ObservedSpeciesData!O$2:O$4955,ObservedSpeciesData!$A$2:$A$4955,$A373,ObservedSpeciesData!$D$2:$D$4955,$D373),"")</f>
        <v>275.88455875555559</v>
      </c>
      <c r="P373" s="23">
        <f>IF(ISNUMBER(AVERAGEIFS(ObservedSpeciesData!P$2:P$4955,ObservedSpeciesData!$A$2:$A$4955,$A373,ObservedSpeciesData!$C$2:$C$4955,$C373,ObservedSpeciesData!$D$2:$D$4955,$D373)),AVERAGEIFS(ObservedSpeciesData!P$2:P$4955,ObservedSpeciesData!$A$2:$A$4955,$A373,ObservedSpeciesData!$C$2:$C$4955,$C373,ObservedSpeciesData!$D$2:$D$4955,$D373),"")</f>
        <v>713.06361355555555</v>
      </c>
      <c r="Q373" s="23"/>
      <c r="R373" s="25" t="str">
        <f>IF(ISNUMBER(AVERAGEIFS(ObservedSpeciesData!R$2:R$4955,ObservedSpeciesData!$A$2:$A$4955,$A373,ObservedSpeciesData!$D$2:$D$4955,$D373)),AVERAGEIFS(ObservedSpeciesData!R$2:R$4955,ObservedSpeciesData!$A$2:$A$4955,$A373,ObservedSpeciesData!$D$2:$D$4955,$D373),"")</f>
        <v/>
      </c>
      <c r="S373" s="25" t="str">
        <f>IF(ISNUMBER(AVERAGEIFS(ObservedSpeciesData!S$2:S$4955,ObservedSpeciesData!$A$2:$A$4955,$A373,ObservedSpeciesData!$D$2:$D$4955,$D373)),AVERAGEIFS(ObservedSpeciesData!S$2:S$4955,ObservedSpeciesData!$A$2:$A$4955,$A373,ObservedSpeciesData!$D$2:$D$4955,$D373),"")</f>
        <v/>
      </c>
      <c r="T373" s="23" t="str">
        <f>IF(ISNUMBER(AVERAGEIFS(ObservedSpeciesData!T$2:T$4955,ObservedSpeciesData!$A$2:$A$4955,$A373,ObservedSpeciesData!$D$2:$D$4955,$D373)),AVERAGEIFS(ObservedSpeciesData!T$2:T$4955,ObservedSpeciesData!$A$2:$A$4955,$A373,ObservedSpeciesData!$D$2:$D$4955,$D373),"")</f>
        <v/>
      </c>
      <c r="U373" s="24" t="str">
        <f>IF(ISNUMBER(AVERAGEIFS(ObservedSpeciesData!U$2:U$4955,ObservedSpeciesData!$A$2:$A$4955,$A373,ObservedSpeciesData!$C$2:$C$4955,$C373,ObservedSpeciesData!$D$2:$D$4955,$D373)),AVERAGEIFS(ObservedSpeciesData!U$2:U$4955,ObservedSpeciesData!$A$2:$A$4955,$A373,ObservedSpeciesData!$C$2:$C$4955,$C373,ObservedSpeciesData!$D$2:$D$4955,$D373),"")</f>
        <v/>
      </c>
      <c r="V373" s="23" t="str">
        <f>IF(ISNUMBER(AVERAGEIFS(ObservedSpeciesData!V$2:V$4955,ObservedSpeciesData!$A$2:$A$4955,$A373,ObservedSpeciesData!$D$2:$D$4955,$D373)),AVERAGEIFS(ObservedSpeciesData!V$2:V$4955,ObservedSpeciesData!$A$2:$A$4955,$A373,ObservedSpeciesData!$D$2:$D$4955,$D373),"")</f>
        <v/>
      </c>
      <c r="W373" s="23" t="str">
        <f>IF(ISNUMBER(AVERAGEIFS(ObservedSpeciesData!W$2:W$4955,ObservedSpeciesData!$A$2:$A$4955,$A373,ObservedSpeciesData!$D$2:$D$4955,$D373)),AVERAGEIFS(ObservedSpeciesData!W$2:W$4955,ObservedSpeciesData!$A$2:$A$4955,$A373,ObservedSpeciesData!$D$2:$D$4955,$D373),"")</f>
        <v/>
      </c>
      <c r="X373" s="23" t="str">
        <f>IF(ISNUMBER(AVERAGEIFS(ObservedSpeciesData!X$2:X$4955,ObservedSpeciesData!$A$2:$A$4955,$A373,ObservedSpeciesData!$D$2:$D$4955,$D373)),AVERAGEIFS(ObservedSpeciesData!X$2:X$4955,ObservedSpeciesData!$A$2:$A$4955,$A373,ObservedSpeciesData!$D$2:$D$4955,$D373),"")</f>
        <v/>
      </c>
      <c r="Y373" s="23" t="str">
        <f>IF(ISNUMBER(AVERAGEIFS(ObservedSpeciesData!Y$2:Y$4955,ObservedSpeciesData!$A$2:$A$4955,$A373,ObservedSpeciesData!$D$2:$D$4955,$D373)),AVERAGEIFS(ObservedSpeciesData!Y$2:Y$4955,ObservedSpeciesData!$A$2:$A$4955,$A373,ObservedSpeciesData!$D$2:$D$4955,$D373),"")</f>
        <v/>
      </c>
      <c r="Z373" s="23" t="str">
        <f>IF(ISNUMBER(AVERAGEIFS(ObservedSpeciesData!Z$2:Z$4955,ObservedSpeciesData!$A$2:$A$4955,$A373,ObservedSpeciesData!$D$2:$D$4955,$D373)),AVERAGEIFS(ObservedSpeciesData!Z$2:Z$4955,ObservedSpeciesData!$A$2:$A$4955,$A373,ObservedSpeciesData!$D$2:$D$4955,$D373),"")</f>
        <v/>
      </c>
      <c r="AA373" s="23" t="str">
        <f>IF(ISNUMBER(AVERAGEIFS(ObservedSpeciesData!AA$2:AA$4955,ObservedSpeciesData!$A$2:$A$4955,$A373,ObservedSpeciesData!$D$2:$D$4955,$D373)),AVERAGEIFS(ObservedSpeciesData!AA$2:AA$4955,ObservedSpeciesData!$A$2:$A$4955,$A373,ObservedSpeciesData!$D$2:$D$4955,$D373),"")</f>
        <v/>
      </c>
      <c r="AB373" s="24" t="str">
        <f>IF(ISNUMBER(AVERAGEIFS(ObservedSpeciesData!AB$2:AB$4955,ObservedSpeciesData!$A$2:$A$4955,$A373,ObservedSpeciesData!$D$2:$D$4955,$D373)),AVERAGEIFS(ObservedSpeciesData!AB$2:AB$4955,ObservedSpeciesData!$A$2:$A$4955,$A373,ObservedSpeciesData!$D$2:$D$4955,$D373),"")</f>
        <v/>
      </c>
      <c r="AC373" s="24" t="str">
        <f>IF(ISNUMBER(AVERAGEIFS(ObservedSpeciesData!AC$2:AC$4955,ObservedSpeciesData!$A$2:$A$4955,$A373,ObservedSpeciesData!$D$2:$D$4955,$D373)),AVERAGEIFS(ObservedSpeciesData!AC$2:AC$4955,ObservedSpeciesData!$A$2:$A$4955,$A373,ObservedSpeciesData!$D$2:$D$4955,$D373),"")</f>
        <v/>
      </c>
      <c r="AD373" s="23" t="str">
        <f>IF(ISNUMBER(AVERAGEIFS(ObservedSpeciesData!AD$2:AD$4955,ObservedSpeciesData!$A$2:$A$4955,$A373,ObservedSpeciesData!$D$2:$D$4955,$D373)),AVERAGEIFS(ObservedSpeciesData!AD$2:AD$4955,ObservedSpeciesData!$A$2:$A$4955,$A373,ObservedSpeciesData!$D$2:$D$4955,$D373),"")</f>
        <v/>
      </c>
      <c r="AE373" s="24" t="str">
        <f>IF(ISNUMBER(AVERAGEIFS(ObservedSpeciesData!AE$2:AE$4955,ObservedSpeciesData!$A$2:$A$4955,$A373,ObservedSpeciesData!$D$2:$D$4955,$D373)),AVERAGEIFS(ObservedSpeciesData!AE$2:AE$4955,ObservedSpeciesData!$A$2:$A$4955,$A373,ObservedSpeciesData!$D$2:$D$4955,$D373),"")</f>
        <v/>
      </c>
      <c r="AF373" s="23"/>
      <c r="AG373" s="24"/>
      <c r="AH373" s="23" t="str">
        <f>IF(ISNUMBER(AVERAGEIFS(ObservedSpeciesData!AH$2:AH$4955,ObservedSpeciesData!$A$2:$A$4955,$A373,ObservedSpeciesData!$D$2:$D$4955,$D373)),AVERAGEIFS(ObservedSpeciesData!AH$2:AH$4955,ObservedSpeciesData!$A$2:$A$4955,$A373,ObservedSpeciesData!$D$2:$D$4955,$D373),"")</f>
        <v/>
      </c>
      <c r="AI373" s="23" t="str">
        <f>IF(ISNUMBER(AVERAGEIFS(ObservedSpeciesData!AI$2:AI$4955,ObservedSpeciesData!$A$2:$A$4955,$A373,ObservedSpeciesData!$C$2:$C$4955,$C373,ObservedSpeciesData!$D$2:$D$4955,$D373)),AVERAGEIFS(ObservedSpeciesData!AI$2:AI$4955,ObservedSpeciesData!$A$2:$A$4955,$A373,ObservedSpeciesData!$C$2:$C$4955,$C373,ObservedSpeciesData!$D$2:$D$4955,$D373),"")</f>
        <v/>
      </c>
      <c r="AJ373" s="2">
        <f>COUNTIFS(ObservedSpeciesData!$A$2:$A$828,$A373,ObservedSpeciesData!$D$2:$D$828,$D373)</f>
        <v>0</v>
      </c>
      <c r="AK373" s="2">
        <f t="shared" si="5"/>
        <v>3</v>
      </c>
    </row>
    <row r="374" spans="1:37" x14ac:dyDescent="0.25">
      <c r="A374" s="14" t="s">
        <v>112</v>
      </c>
      <c r="B374" t="s">
        <v>80</v>
      </c>
      <c r="C374" t="s">
        <v>106</v>
      </c>
      <c r="D374" s="13">
        <v>42387</v>
      </c>
      <c r="E374">
        <v>1</v>
      </c>
      <c r="F374">
        <v>0</v>
      </c>
      <c r="G374" s="2" t="s">
        <v>87</v>
      </c>
      <c r="H374" s="2" t="s">
        <v>12</v>
      </c>
      <c r="I374">
        <v>9</v>
      </c>
      <c r="J374" s="2" t="s">
        <v>88</v>
      </c>
      <c r="K374" s="2">
        <f>IF(ISNUMBER(AVERAGEIFS(ObservedSpeciesData!K$2:K$4955,ObservedSpeciesData!$A$2:$A$4955,$A374,ObservedSpeciesData!$D$2:$D$4955,$D374)),AVERAGEIFS(ObservedSpeciesData!K$2:K$4955,ObservedSpeciesData!$A$2:$A$4955,$A374,ObservedSpeciesData!$D$2:$D$4955,$D374),"")</f>
        <v>0</v>
      </c>
      <c r="L374" s="26">
        <f>IF(ISNUMBER(AVERAGEIFS(ObservedSpeciesData!L$2:L$4955,ObservedSpeciesData!$A$2:$A$4955,$A374,ObservedSpeciesData!$D$2:$D$4955,$D374)),AVERAGEIFS(ObservedSpeciesData!L$2:L$4955,ObservedSpeciesData!$A$2:$A$4955,$A374,ObservedSpeciesData!$D$2:$D$4955,$D374),"")</f>
        <v>2636</v>
      </c>
      <c r="M374" s="23">
        <f>IF(ISNUMBER(AVERAGEIFS(ObservedSpeciesData!M$2:M$4955,ObservedSpeciesData!$A$2:$A$4955,$A374,ObservedSpeciesData!$D$2:$D$4955,$D374)),AVERAGEIFS(ObservedSpeciesData!M$2:M$4955,ObservedSpeciesData!$A$2:$A$4955,$A374,ObservedSpeciesData!$D$2:$D$4955,$D374),"")</f>
        <v>263.59999999999997</v>
      </c>
      <c r="N374" s="23" t="str">
        <f>IF(ISNUMBER(AVERAGEIFS(ObservedSpeciesData!N$2:N$4955,ObservedSpeciesData!$A$2:$A$4955,$A374,ObservedSpeciesData!$D$2:$D$4955,$D374)),AVERAGEIFS(ObservedSpeciesData!N$2:N$4955,ObservedSpeciesData!$A$2:$A$4955,$A374,ObservedSpeciesData!$D$2:$D$4955,$D374),"")</f>
        <v/>
      </c>
      <c r="O374" s="23" t="str">
        <f>IF(ISNUMBER(AVERAGEIFS(ObservedSpeciesData!O$2:O$4955,ObservedSpeciesData!$A$2:$A$4955,$A374,ObservedSpeciesData!$D$2:$D$4955,$D374)),AVERAGEIFS(ObservedSpeciesData!O$2:O$4955,ObservedSpeciesData!$A$2:$A$4955,$A374,ObservedSpeciesData!$D$2:$D$4955,$D374),"")</f>
        <v/>
      </c>
      <c r="P374" s="23" t="str">
        <f>IF(ISNUMBER(AVERAGEIFS(ObservedSpeciesData!P$2:P$4955,ObservedSpeciesData!$A$2:$A$4955,$A374,ObservedSpeciesData!$C$2:$C$4955,$C374,ObservedSpeciesData!$D$2:$D$4955,$D374)),AVERAGEIFS(ObservedSpeciesData!P$2:P$4955,ObservedSpeciesData!$A$2:$A$4955,$A374,ObservedSpeciesData!$C$2:$C$4955,$C374,ObservedSpeciesData!$D$2:$D$4955,$D374),"")</f>
        <v/>
      </c>
      <c r="Q374" s="23"/>
      <c r="R374" s="25" t="str">
        <f>IF(ISNUMBER(AVERAGEIFS(ObservedSpeciesData!R$2:R$4955,ObservedSpeciesData!$A$2:$A$4955,$A374,ObservedSpeciesData!$D$2:$D$4955,$D374)),AVERAGEIFS(ObservedSpeciesData!R$2:R$4955,ObservedSpeciesData!$A$2:$A$4955,$A374,ObservedSpeciesData!$D$2:$D$4955,$D374),"")</f>
        <v/>
      </c>
      <c r="S374" s="25" t="str">
        <f>IF(ISNUMBER(AVERAGEIFS(ObservedSpeciesData!S$2:S$4955,ObservedSpeciesData!$A$2:$A$4955,$A374,ObservedSpeciesData!$D$2:$D$4955,$D374)),AVERAGEIFS(ObservedSpeciesData!S$2:S$4955,ObservedSpeciesData!$A$2:$A$4955,$A374,ObservedSpeciesData!$D$2:$D$4955,$D374),"")</f>
        <v/>
      </c>
      <c r="T374" s="23" t="str">
        <f>IF(ISNUMBER(AVERAGEIFS(ObservedSpeciesData!T$2:T$4955,ObservedSpeciesData!$A$2:$A$4955,$A374,ObservedSpeciesData!$D$2:$D$4955,$D374)),AVERAGEIFS(ObservedSpeciesData!T$2:T$4955,ObservedSpeciesData!$A$2:$A$4955,$A374,ObservedSpeciesData!$D$2:$D$4955,$D374),"")</f>
        <v/>
      </c>
      <c r="U374" s="24" t="str">
        <f>IF(ISNUMBER(AVERAGEIFS(ObservedSpeciesData!U$2:U$4955,ObservedSpeciesData!$A$2:$A$4955,$A374,ObservedSpeciesData!$C$2:$C$4955,$C374,ObservedSpeciesData!$D$2:$D$4955,$D374)),AVERAGEIFS(ObservedSpeciesData!U$2:U$4955,ObservedSpeciesData!$A$2:$A$4955,$A374,ObservedSpeciesData!$C$2:$C$4955,$C374,ObservedSpeciesData!$D$2:$D$4955,$D374),"")</f>
        <v/>
      </c>
      <c r="V374" s="23" t="str">
        <f>IF(ISNUMBER(AVERAGEIFS(ObservedSpeciesData!V$2:V$4955,ObservedSpeciesData!$A$2:$A$4955,$A374,ObservedSpeciesData!$D$2:$D$4955,$D374)),AVERAGEIFS(ObservedSpeciesData!V$2:V$4955,ObservedSpeciesData!$A$2:$A$4955,$A374,ObservedSpeciesData!$D$2:$D$4955,$D374),"")</f>
        <v/>
      </c>
      <c r="W374" s="23" t="str">
        <f>IF(ISNUMBER(AVERAGEIFS(ObservedSpeciesData!W$2:W$4955,ObservedSpeciesData!$A$2:$A$4955,$A374,ObservedSpeciesData!$D$2:$D$4955,$D374)),AVERAGEIFS(ObservedSpeciesData!W$2:W$4955,ObservedSpeciesData!$A$2:$A$4955,$A374,ObservedSpeciesData!$D$2:$D$4955,$D374),"")</f>
        <v/>
      </c>
      <c r="X374" s="23" t="str">
        <f>IF(ISNUMBER(AVERAGEIFS(ObservedSpeciesData!X$2:X$4955,ObservedSpeciesData!$A$2:$A$4955,$A374,ObservedSpeciesData!$D$2:$D$4955,$D374)),AVERAGEIFS(ObservedSpeciesData!X$2:X$4955,ObservedSpeciesData!$A$2:$A$4955,$A374,ObservedSpeciesData!$D$2:$D$4955,$D374),"")</f>
        <v/>
      </c>
      <c r="Y374" s="23" t="str">
        <f>IF(ISNUMBER(AVERAGEIFS(ObservedSpeciesData!Y$2:Y$4955,ObservedSpeciesData!$A$2:$A$4955,$A374,ObservedSpeciesData!$D$2:$D$4955,$D374)),AVERAGEIFS(ObservedSpeciesData!Y$2:Y$4955,ObservedSpeciesData!$A$2:$A$4955,$A374,ObservedSpeciesData!$D$2:$D$4955,$D374),"")</f>
        <v/>
      </c>
      <c r="Z374" s="23" t="str">
        <f>IF(ISNUMBER(AVERAGEIFS(ObservedSpeciesData!Z$2:Z$4955,ObservedSpeciesData!$A$2:$A$4955,$A374,ObservedSpeciesData!$D$2:$D$4955,$D374)),AVERAGEIFS(ObservedSpeciesData!Z$2:Z$4955,ObservedSpeciesData!$A$2:$A$4955,$A374,ObservedSpeciesData!$D$2:$D$4955,$D374),"")</f>
        <v/>
      </c>
      <c r="AA374" s="23" t="str">
        <f>IF(ISNUMBER(AVERAGEIFS(ObservedSpeciesData!AA$2:AA$4955,ObservedSpeciesData!$A$2:$A$4955,$A374,ObservedSpeciesData!$D$2:$D$4955,$D374)),AVERAGEIFS(ObservedSpeciesData!AA$2:AA$4955,ObservedSpeciesData!$A$2:$A$4955,$A374,ObservedSpeciesData!$D$2:$D$4955,$D374),"")</f>
        <v/>
      </c>
      <c r="AB374" s="24" t="str">
        <f>IF(ISNUMBER(AVERAGEIFS(ObservedSpeciesData!AB$2:AB$4955,ObservedSpeciesData!$A$2:$A$4955,$A374,ObservedSpeciesData!$D$2:$D$4955,$D374)),AVERAGEIFS(ObservedSpeciesData!AB$2:AB$4955,ObservedSpeciesData!$A$2:$A$4955,$A374,ObservedSpeciesData!$D$2:$D$4955,$D374),"")</f>
        <v/>
      </c>
      <c r="AC374" s="24" t="str">
        <f>IF(ISNUMBER(AVERAGEIFS(ObservedSpeciesData!AC$2:AC$4955,ObservedSpeciesData!$A$2:$A$4955,$A374,ObservedSpeciesData!$D$2:$D$4955,$D374)),AVERAGEIFS(ObservedSpeciesData!AC$2:AC$4955,ObservedSpeciesData!$A$2:$A$4955,$A374,ObservedSpeciesData!$D$2:$D$4955,$D374),"")</f>
        <v/>
      </c>
      <c r="AD374" s="23" t="str">
        <f>IF(ISNUMBER(AVERAGEIFS(ObservedSpeciesData!AD$2:AD$4955,ObservedSpeciesData!$A$2:$A$4955,$A374,ObservedSpeciesData!$D$2:$D$4955,$D374)),AVERAGEIFS(ObservedSpeciesData!AD$2:AD$4955,ObservedSpeciesData!$A$2:$A$4955,$A374,ObservedSpeciesData!$D$2:$D$4955,$D374),"")</f>
        <v/>
      </c>
      <c r="AE374" s="24" t="str">
        <f>IF(ISNUMBER(AVERAGEIFS(ObservedSpeciesData!AE$2:AE$4955,ObservedSpeciesData!$A$2:$A$4955,$A374,ObservedSpeciesData!$D$2:$D$4955,$D374)),AVERAGEIFS(ObservedSpeciesData!AE$2:AE$4955,ObservedSpeciesData!$A$2:$A$4955,$A374,ObservedSpeciesData!$D$2:$D$4955,$D374),"")</f>
        <v/>
      </c>
      <c r="AF374" s="23"/>
      <c r="AG374" s="24"/>
      <c r="AH374" s="23" t="str">
        <f>IF(ISNUMBER(AVERAGEIFS(ObservedSpeciesData!AH$2:AH$4955,ObservedSpeciesData!$A$2:$A$4955,$A374,ObservedSpeciesData!$D$2:$D$4955,$D374)),AVERAGEIFS(ObservedSpeciesData!AH$2:AH$4955,ObservedSpeciesData!$A$2:$A$4955,$A374,ObservedSpeciesData!$D$2:$D$4955,$D374),"")</f>
        <v/>
      </c>
      <c r="AI374" s="23" t="str">
        <f>IF(ISNUMBER(AVERAGEIFS(ObservedSpeciesData!AI$2:AI$4955,ObservedSpeciesData!$A$2:$A$4955,$A374,ObservedSpeciesData!$C$2:$C$4955,$C374,ObservedSpeciesData!$D$2:$D$4955,$D374)),AVERAGEIFS(ObservedSpeciesData!AI$2:AI$4955,ObservedSpeciesData!$A$2:$A$4955,$A374,ObservedSpeciesData!$C$2:$C$4955,$C374,ObservedSpeciesData!$D$2:$D$4955,$D374),"")</f>
        <v/>
      </c>
      <c r="AJ374" s="2">
        <f>COUNTIFS(ObservedSpeciesData!$A$2:$A$828,$A374,ObservedSpeciesData!$D$2:$D$828,$D374)</f>
        <v>0</v>
      </c>
      <c r="AK374" s="2">
        <f t="shared" si="5"/>
        <v>1</v>
      </c>
    </row>
    <row r="375" spans="1:37" x14ac:dyDescent="0.25">
      <c r="A375" s="14" t="s">
        <v>111</v>
      </c>
      <c r="B375" t="s">
        <v>80</v>
      </c>
      <c r="C375" t="s">
        <v>106</v>
      </c>
      <c r="D375" s="13">
        <v>42387</v>
      </c>
      <c r="E375">
        <v>1</v>
      </c>
      <c r="F375">
        <v>50</v>
      </c>
      <c r="G375" s="2" t="s">
        <v>87</v>
      </c>
      <c r="H375" s="2" t="s">
        <v>12</v>
      </c>
      <c r="I375">
        <v>9</v>
      </c>
      <c r="J375" s="2" t="s">
        <v>88</v>
      </c>
      <c r="K375" s="2">
        <f>IF(ISNUMBER(AVERAGEIFS(ObservedSpeciesData!K$2:K$4955,ObservedSpeciesData!$A$2:$A$4955,$A375,ObservedSpeciesData!$D$2:$D$4955,$D375)),AVERAGEIFS(ObservedSpeciesData!K$2:K$4955,ObservedSpeciesData!$A$2:$A$4955,$A375,ObservedSpeciesData!$D$2:$D$4955,$D375),"")</f>
        <v>37.5</v>
      </c>
      <c r="L375" s="26">
        <f>IF(ISNUMBER(AVERAGEIFS(ObservedSpeciesData!L$2:L$4955,ObservedSpeciesData!$A$2:$A$4955,$A375,ObservedSpeciesData!$D$2:$D$4955,$D375)),AVERAGEIFS(ObservedSpeciesData!L$2:L$4955,ObservedSpeciesData!$A$2:$A$4955,$A375,ObservedSpeciesData!$D$2:$D$4955,$D375),"")</f>
        <v>2482</v>
      </c>
      <c r="M375" s="23">
        <f>IF(ISNUMBER(AVERAGEIFS(ObservedSpeciesData!M$2:M$4955,ObservedSpeciesData!$A$2:$A$4955,$A375,ObservedSpeciesData!$D$2:$D$4955,$D375)),AVERAGEIFS(ObservedSpeciesData!M$2:M$4955,ObservedSpeciesData!$A$2:$A$4955,$A375,ObservedSpeciesData!$D$2:$D$4955,$D375),"")</f>
        <v>248.19999999999996</v>
      </c>
      <c r="N375" s="23" t="str">
        <f>IF(ISNUMBER(AVERAGEIFS(ObservedSpeciesData!N$2:N$4955,ObservedSpeciesData!$A$2:$A$4955,$A375,ObservedSpeciesData!$D$2:$D$4955,$D375)),AVERAGEIFS(ObservedSpeciesData!N$2:N$4955,ObservedSpeciesData!$A$2:$A$4955,$A375,ObservedSpeciesData!$D$2:$D$4955,$D375),"")</f>
        <v/>
      </c>
      <c r="O375" s="23" t="str">
        <f>IF(ISNUMBER(AVERAGEIFS(ObservedSpeciesData!O$2:O$4955,ObservedSpeciesData!$A$2:$A$4955,$A375,ObservedSpeciesData!$D$2:$D$4955,$D375)),AVERAGEIFS(ObservedSpeciesData!O$2:O$4955,ObservedSpeciesData!$A$2:$A$4955,$A375,ObservedSpeciesData!$D$2:$D$4955,$D375),"")</f>
        <v/>
      </c>
      <c r="P375" s="23" t="str">
        <f>IF(ISNUMBER(AVERAGEIFS(ObservedSpeciesData!P$2:P$4955,ObservedSpeciesData!$A$2:$A$4955,$A375,ObservedSpeciesData!$C$2:$C$4955,$C375,ObservedSpeciesData!$D$2:$D$4955,$D375)),AVERAGEIFS(ObservedSpeciesData!P$2:P$4955,ObservedSpeciesData!$A$2:$A$4955,$A375,ObservedSpeciesData!$C$2:$C$4955,$C375,ObservedSpeciesData!$D$2:$D$4955,$D375),"")</f>
        <v/>
      </c>
      <c r="Q375" s="23"/>
      <c r="R375" s="25" t="str">
        <f>IF(ISNUMBER(AVERAGEIFS(ObservedSpeciesData!R$2:R$4955,ObservedSpeciesData!$A$2:$A$4955,$A375,ObservedSpeciesData!$D$2:$D$4955,$D375)),AVERAGEIFS(ObservedSpeciesData!R$2:R$4955,ObservedSpeciesData!$A$2:$A$4955,$A375,ObservedSpeciesData!$D$2:$D$4955,$D375),"")</f>
        <v/>
      </c>
      <c r="S375" s="25" t="str">
        <f>IF(ISNUMBER(AVERAGEIFS(ObservedSpeciesData!S$2:S$4955,ObservedSpeciesData!$A$2:$A$4955,$A375,ObservedSpeciesData!$D$2:$D$4955,$D375)),AVERAGEIFS(ObservedSpeciesData!S$2:S$4955,ObservedSpeciesData!$A$2:$A$4955,$A375,ObservedSpeciesData!$D$2:$D$4955,$D375),"")</f>
        <v/>
      </c>
      <c r="T375" s="23" t="str">
        <f>IF(ISNUMBER(AVERAGEIFS(ObservedSpeciesData!T$2:T$4955,ObservedSpeciesData!$A$2:$A$4955,$A375,ObservedSpeciesData!$D$2:$D$4955,$D375)),AVERAGEIFS(ObservedSpeciesData!T$2:T$4955,ObservedSpeciesData!$A$2:$A$4955,$A375,ObservedSpeciesData!$D$2:$D$4955,$D375),"")</f>
        <v/>
      </c>
      <c r="U375" s="24" t="str">
        <f>IF(ISNUMBER(AVERAGEIFS(ObservedSpeciesData!U$2:U$4955,ObservedSpeciesData!$A$2:$A$4955,$A375,ObservedSpeciesData!$C$2:$C$4955,$C375,ObservedSpeciesData!$D$2:$D$4955,$D375)),AVERAGEIFS(ObservedSpeciesData!U$2:U$4955,ObservedSpeciesData!$A$2:$A$4955,$A375,ObservedSpeciesData!$C$2:$C$4955,$C375,ObservedSpeciesData!$D$2:$D$4955,$D375),"")</f>
        <v/>
      </c>
      <c r="V375" s="23" t="str">
        <f>IF(ISNUMBER(AVERAGEIFS(ObservedSpeciesData!V$2:V$4955,ObservedSpeciesData!$A$2:$A$4955,$A375,ObservedSpeciesData!$D$2:$D$4955,$D375)),AVERAGEIFS(ObservedSpeciesData!V$2:V$4955,ObservedSpeciesData!$A$2:$A$4955,$A375,ObservedSpeciesData!$D$2:$D$4955,$D375),"")</f>
        <v/>
      </c>
      <c r="W375" s="23" t="str">
        <f>IF(ISNUMBER(AVERAGEIFS(ObservedSpeciesData!W$2:W$4955,ObservedSpeciesData!$A$2:$A$4955,$A375,ObservedSpeciesData!$D$2:$D$4955,$D375)),AVERAGEIFS(ObservedSpeciesData!W$2:W$4955,ObservedSpeciesData!$A$2:$A$4955,$A375,ObservedSpeciesData!$D$2:$D$4955,$D375),"")</f>
        <v/>
      </c>
      <c r="X375" s="23" t="str">
        <f>IF(ISNUMBER(AVERAGEIFS(ObservedSpeciesData!X$2:X$4955,ObservedSpeciesData!$A$2:$A$4955,$A375,ObservedSpeciesData!$D$2:$D$4955,$D375)),AVERAGEIFS(ObservedSpeciesData!X$2:X$4955,ObservedSpeciesData!$A$2:$A$4955,$A375,ObservedSpeciesData!$D$2:$D$4955,$D375),"")</f>
        <v/>
      </c>
      <c r="Y375" s="23" t="str">
        <f>IF(ISNUMBER(AVERAGEIFS(ObservedSpeciesData!Y$2:Y$4955,ObservedSpeciesData!$A$2:$A$4955,$A375,ObservedSpeciesData!$D$2:$D$4955,$D375)),AVERAGEIFS(ObservedSpeciesData!Y$2:Y$4955,ObservedSpeciesData!$A$2:$A$4955,$A375,ObservedSpeciesData!$D$2:$D$4955,$D375),"")</f>
        <v/>
      </c>
      <c r="Z375" s="23" t="str">
        <f>IF(ISNUMBER(AVERAGEIFS(ObservedSpeciesData!Z$2:Z$4955,ObservedSpeciesData!$A$2:$A$4955,$A375,ObservedSpeciesData!$D$2:$D$4955,$D375)),AVERAGEIFS(ObservedSpeciesData!Z$2:Z$4955,ObservedSpeciesData!$A$2:$A$4955,$A375,ObservedSpeciesData!$D$2:$D$4955,$D375),"")</f>
        <v/>
      </c>
      <c r="AA375" s="23" t="str">
        <f>IF(ISNUMBER(AVERAGEIFS(ObservedSpeciesData!AA$2:AA$4955,ObservedSpeciesData!$A$2:$A$4955,$A375,ObservedSpeciesData!$D$2:$D$4955,$D375)),AVERAGEIFS(ObservedSpeciesData!AA$2:AA$4955,ObservedSpeciesData!$A$2:$A$4955,$A375,ObservedSpeciesData!$D$2:$D$4955,$D375),"")</f>
        <v/>
      </c>
      <c r="AB375" s="24" t="str">
        <f>IF(ISNUMBER(AVERAGEIFS(ObservedSpeciesData!AB$2:AB$4955,ObservedSpeciesData!$A$2:$A$4955,$A375,ObservedSpeciesData!$D$2:$D$4955,$D375)),AVERAGEIFS(ObservedSpeciesData!AB$2:AB$4955,ObservedSpeciesData!$A$2:$A$4955,$A375,ObservedSpeciesData!$D$2:$D$4955,$D375),"")</f>
        <v/>
      </c>
      <c r="AC375" s="24" t="str">
        <f>IF(ISNUMBER(AVERAGEIFS(ObservedSpeciesData!AC$2:AC$4955,ObservedSpeciesData!$A$2:$A$4955,$A375,ObservedSpeciesData!$D$2:$D$4955,$D375)),AVERAGEIFS(ObservedSpeciesData!AC$2:AC$4955,ObservedSpeciesData!$A$2:$A$4955,$A375,ObservedSpeciesData!$D$2:$D$4955,$D375),"")</f>
        <v/>
      </c>
      <c r="AD375" s="23" t="str">
        <f>IF(ISNUMBER(AVERAGEIFS(ObservedSpeciesData!AD$2:AD$4955,ObservedSpeciesData!$A$2:$A$4955,$A375,ObservedSpeciesData!$D$2:$D$4955,$D375)),AVERAGEIFS(ObservedSpeciesData!AD$2:AD$4955,ObservedSpeciesData!$A$2:$A$4955,$A375,ObservedSpeciesData!$D$2:$D$4955,$D375),"")</f>
        <v/>
      </c>
      <c r="AE375" s="24" t="str">
        <f>IF(ISNUMBER(AVERAGEIFS(ObservedSpeciesData!AE$2:AE$4955,ObservedSpeciesData!$A$2:$A$4955,$A375,ObservedSpeciesData!$D$2:$D$4955,$D375)),AVERAGEIFS(ObservedSpeciesData!AE$2:AE$4955,ObservedSpeciesData!$A$2:$A$4955,$A375,ObservedSpeciesData!$D$2:$D$4955,$D375),"")</f>
        <v/>
      </c>
      <c r="AF375" s="23"/>
      <c r="AG375" s="24"/>
      <c r="AH375" s="23" t="str">
        <f>IF(ISNUMBER(AVERAGEIFS(ObservedSpeciesData!AH$2:AH$4955,ObservedSpeciesData!$A$2:$A$4955,$A375,ObservedSpeciesData!$D$2:$D$4955,$D375)),AVERAGEIFS(ObservedSpeciesData!AH$2:AH$4955,ObservedSpeciesData!$A$2:$A$4955,$A375,ObservedSpeciesData!$D$2:$D$4955,$D375),"")</f>
        <v/>
      </c>
      <c r="AI375" s="23" t="str">
        <f>IF(ISNUMBER(AVERAGEIFS(ObservedSpeciesData!AI$2:AI$4955,ObservedSpeciesData!$A$2:$A$4955,$A375,ObservedSpeciesData!$C$2:$C$4955,$C375,ObservedSpeciesData!$D$2:$D$4955,$D375)),AVERAGEIFS(ObservedSpeciesData!AI$2:AI$4955,ObservedSpeciesData!$A$2:$A$4955,$A375,ObservedSpeciesData!$C$2:$C$4955,$C375,ObservedSpeciesData!$D$2:$D$4955,$D375),"")</f>
        <v/>
      </c>
      <c r="AJ375" s="2">
        <f>COUNTIFS(ObservedSpeciesData!$A$2:$A$828,$A375,ObservedSpeciesData!$D$2:$D$828,$D375)</f>
        <v>0</v>
      </c>
      <c r="AK375" s="2">
        <f t="shared" si="5"/>
        <v>1</v>
      </c>
    </row>
    <row r="376" spans="1:37" x14ac:dyDescent="0.25">
      <c r="A376" s="14" t="s">
        <v>110</v>
      </c>
      <c r="B376" t="s">
        <v>80</v>
      </c>
      <c r="C376" t="s">
        <v>106</v>
      </c>
      <c r="D376" s="13">
        <v>42387</v>
      </c>
      <c r="E376">
        <v>1</v>
      </c>
      <c r="F376">
        <v>100</v>
      </c>
      <c r="G376" s="2" t="s">
        <v>87</v>
      </c>
      <c r="H376" s="2" t="s">
        <v>12</v>
      </c>
      <c r="I376">
        <v>9</v>
      </c>
      <c r="J376" s="2" t="s">
        <v>88</v>
      </c>
      <c r="K376" s="2">
        <f>IF(ISNUMBER(AVERAGEIFS(ObservedSpeciesData!K$2:K$4955,ObservedSpeciesData!$A$2:$A$4955,$A376,ObservedSpeciesData!$D$2:$D$4955,$D376)),AVERAGEIFS(ObservedSpeciesData!K$2:K$4955,ObservedSpeciesData!$A$2:$A$4955,$A376,ObservedSpeciesData!$D$2:$D$4955,$D376),"")</f>
        <v>75</v>
      </c>
      <c r="L376" s="26">
        <f>IF(ISNUMBER(AVERAGEIFS(ObservedSpeciesData!L$2:L$4955,ObservedSpeciesData!$A$2:$A$4955,$A376,ObservedSpeciesData!$D$2:$D$4955,$D376)),AVERAGEIFS(ObservedSpeciesData!L$2:L$4955,ObservedSpeciesData!$A$2:$A$4955,$A376,ObservedSpeciesData!$D$2:$D$4955,$D376),"")</f>
        <v>2570</v>
      </c>
      <c r="M376" s="23">
        <f>IF(ISNUMBER(AVERAGEIFS(ObservedSpeciesData!M$2:M$4955,ObservedSpeciesData!$A$2:$A$4955,$A376,ObservedSpeciesData!$D$2:$D$4955,$D376)),AVERAGEIFS(ObservedSpeciesData!M$2:M$4955,ObservedSpeciesData!$A$2:$A$4955,$A376,ObservedSpeciesData!$D$2:$D$4955,$D376),"")</f>
        <v>257</v>
      </c>
      <c r="N376" s="23" t="str">
        <f>IF(ISNUMBER(AVERAGEIFS(ObservedSpeciesData!N$2:N$4955,ObservedSpeciesData!$A$2:$A$4955,$A376,ObservedSpeciesData!$D$2:$D$4955,$D376)),AVERAGEIFS(ObservedSpeciesData!N$2:N$4955,ObservedSpeciesData!$A$2:$A$4955,$A376,ObservedSpeciesData!$D$2:$D$4955,$D376),"")</f>
        <v/>
      </c>
      <c r="O376" s="23" t="str">
        <f>IF(ISNUMBER(AVERAGEIFS(ObservedSpeciesData!O$2:O$4955,ObservedSpeciesData!$A$2:$A$4955,$A376,ObservedSpeciesData!$D$2:$D$4955,$D376)),AVERAGEIFS(ObservedSpeciesData!O$2:O$4955,ObservedSpeciesData!$A$2:$A$4955,$A376,ObservedSpeciesData!$D$2:$D$4955,$D376),"")</f>
        <v/>
      </c>
      <c r="P376" s="23" t="str">
        <f>IF(ISNUMBER(AVERAGEIFS(ObservedSpeciesData!P$2:P$4955,ObservedSpeciesData!$A$2:$A$4955,$A376,ObservedSpeciesData!$C$2:$C$4955,$C376,ObservedSpeciesData!$D$2:$D$4955,$D376)),AVERAGEIFS(ObservedSpeciesData!P$2:P$4955,ObservedSpeciesData!$A$2:$A$4955,$A376,ObservedSpeciesData!$C$2:$C$4955,$C376,ObservedSpeciesData!$D$2:$D$4955,$D376),"")</f>
        <v/>
      </c>
      <c r="Q376" s="23"/>
      <c r="R376" s="25" t="str">
        <f>IF(ISNUMBER(AVERAGEIFS(ObservedSpeciesData!R$2:R$4955,ObservedSpeciesData!$A$2:$A$4955,$A376,ObservedSpeciesData!$D$2:$D$4955,$D376)),AVERAGEIFS(ObservedSpeciesData!R$2:R$4955,ObservedSpeciesData!$A$2:$A$4955,$A376,ObservedSpeciesData!$D$2:$D$4955,$D376),"")</f>
        <v/>
      </c>
      <c r="S376" s="25" t="str">
        <f>IF(ISNUMBER(AVERAGEIFS(ObservedSpeciesData!S$2:S$4955,ObservedSpeciesData!$A$2:$A$4955,$A376,ObservedSpeciesData!$D$2:$D$4955,$D376)),AVERAGEIFS(ObservedSpeciesData!S$2:S$4955,ObservedSpeciesData!$A$2:$A$4955,$A376,ObservedSpeciesData!$D$2:$D$4955,$D376),"")</f>
        <v/>
      </c>
      <c r="T376" s="23" t="str">
        <f>IF(ISNUMBER(AVERAGEIFS(ObservedSpeciesData!T$2:T$4955,ObservedSpeciesData!$A$2:$A$4955,$A376,ObservedSpeciesData!$D$2:$D$4955,$D376)),AVERAGEIFS(ObservedSpeciesData!T$2:T$4955,ObservedSpeciesData!$A$2:$A$4955,$A376,ObservedSpeciesData!$D$2:$D$4955,$D376),"")</f>
        <v/>
      </c>
      <c r="U376" s="24" t="str">
        <f>IF(ISNUMBER(AVERAGEIFS(ObservedSpeciesData!U$2:U$4955,ObservedSpeciesData!$A$2:$A$4955,$A376,ObservedSpeciesData!$C$2:$C$4955,$C376,ObservedSpeciesData!$D$2:$D$4955,$D376)),AVERAGEIFS(ObservedSpeciesData!U$2:U$4955,ObservedSpeciesData!$A$2:$A$4955,$A376,ObservedSpeciesData!$C$2:$C$4955,$C376,ObservedSpeciesData!$D$2:$D$4955,$D376),"")</f>
        <v/>
      </c>
      <c r="V376" s="23" t="str">
        <f>IF(ISNUMBER(AVERAGEIFS(ObservedSpeciesData!V$2:V$4955,ObservedSpeciesData!$A$2:$A$4955,$A376,ObservedSpeciesData!$D$2:$D$4955,$D376)),AVERAGEIFS(ObservedSpeciesData!V$2:V$4955,ObservedSpeciesData!$A$2:$A$4955,$A376,ObservedSpeciesData!$D$2:$D$4955,$D376),"")</f>
        <v/>
      </c>
      <c r="W376" s="23" t="str">
        <f>IF(ISNUMBER(AVERAGEIFS(ObservedSpeciesData!W$2:W$4955,ObservedSpeciesData!$A$2:$A$4955,$A376,ObservedSpeciesData!$D$2:$D$4955,$D376)),AVERAGEIFS(ObservedSpeciesData!W$2:W$4955,ObservedSpeciesData!$A$2:$A$4955,$A376,ObservedSpeciesData!$D$2:$D$4955,$D376),"")</f>
        <v/>
      </c>
      <c r="X376" s="23" t="str">
        <f>IF(ISNUMBER(AVERAGEIFS(ObservedSpeciesData!X$2:X$4955,ObservedSpeciesData!$A$2:$A$4955,$A376,ObservedSpeciesData!$D$2:$D$4955,$D376)),AVERAGEIFS(ObservedSpeciesData!X$2:X$4955,ObservedSpeciesData!$A$2:$A$4955,$A376,ObservedSpeciesData!$D$2:$D$4955,$D376),"")</f>
        <v/>
      </c>
      <c r="Y376" s="23" t="str">
        <f>IF(ISNUMBER(AVERAGEIFS(ObservedSpeciesData!Y$2:Y$4955,ObservedSpeciesData!$A$2:$A$4955,$A376,ObservedSpeciesData!$D$2:$D$4955,$D376)),AVERAGEIFS(ObservedSpeciesData!Y$2:Y$4955,ObservedSpeciesData!$A$2:$A$4955,$A376,ObservedSpeciesData!$D$2:$D$4955,$D376),"")</f>
        <v/>
      </c>
      <c r="Z376" s="23" t="str">
        <f>IF(ISNUMBER(AVERAGEIFS(ObservedSpeciesData!Z$2:Z$4955,ObservedSpeciesData!$A$2:$A$4955,$A376,ObservedSpeciesData!$D$2:$D$4955,$D376)),AVERAGEIFS(ObservedSpeciesData!Z$2:Z$4955,ObservedSpeciesData!$A$2:$A$4955,$A376,ObservedSpeciesData!$D$2:$D$4955,$D376),"")</f>
        <v/>
      </c>
      <c r="AA376" s="23" t="str">
        <f>IF(ISNUMBER(AVERAGEIFS(ObservedSpeciesData!AA$2:AA$4955,ObservedSpeciesData!$A$2:$A$4955,$A376,ObservedSpeciesData!$D$2:$D$4955,$D376)),AVERAGEIFS(ObservedSpeciesData!AA$2:AA$4955,ObservedSpeciesData!$A$2:$A$4955,$A376,ObservedSpeciesData!$D$2:$D$4955,$D376),"")</f>
        <v/>
      </c>
      <c r="AB376" s="24" t="str">
        <f>IF(ISNUMBER(AVERAGEIFS(ObservedSpeciesData!AB$2:AB$4955,ObservedSpeciesData!$A$2:$A$4955,$A376,ObservedSpeciesData!$D$2:$D$4955,$D376)),AVERAGEIFS(ObservedSpeciesData!AB$2:AB$4955,ObservedSpeciesData!$A$2:$A$4955,$A376,ObservedSpeciesData!$D$2:$D$4955,$D376),"")</f>
        <v/>
      </c>
      <c r="AC376" s="24" t="str">
        <f>IF(ISNUMBER(AVERAGEIFS(ObservedSpeciesData!AC$2:AC$4955,ObservedSpeciesData!$A$2:$A$4955,$A376,ObservedSpeciesData!$D$2:$D$4955,$D376)),AVERAGEIFS(ObservedSpeciesData!AC$2:AC$4955,ObservedSpeciesData!$A$2:$A$4955,$A376,ObservedSpeciesData!$D$2:$D$4955,$D376),"")</f>
        <v/>
      </c>
      <c r="AD376" s="23" t="str">
        <f>IF(ISNUMBER(AVERAGEIFS(ObservedSpeciesData!AD$2:AD$4955,ObservedSpeciesData!$A$2:$A$4955,$A376,ObservedSpeciesData!$D$2:$D$4955,$D376)),AVERAGEIFS(ObservedSpeciesData!AD$2:AD$4955,ObservedSpeciesData!$A$2:$A$4955,$A376,ObservedSpeciesData!$D$2:$D$4955,$D376),"")</f>
        <v/>
      </c>
      <c r="AE376" s="24" t="str">
        <f>IF(ISNUMBER(AVERAGEIFS(ObservedSpeciesData!AE$2:AE$4955,ObservedSpeciesData!$A$2:$A$4955,$A376,ObservedSpeciesData!$D$2:$D$4955,$D376)),AVERAGEIFS(ObservedSpeciesData!AE$2:AE$4955,ObservedSpeciesData!$A$2:$A$4955,$A376,ObservedSpeciesData!$D$2:$D$4955,$D376),"")</f>
        <v/>
      </c>
      <c r="AF376" s="23"/>
      <c r="AG376" s="24"/>
      <c r="AH376" s="23" t="str">
        <f>IF(ISNUMBER(AVERAGEIFS(ObservedSpeciesData!AH$2:AH$4955,ObservedSpeciesData!$A$2:$A$4955,$A376,ObservedSpeciesData!$D$2:$D$4955,$D376)),AVERAGEIFS(ObservedSpeciesData!AH$2:AH$4955,ObservedSpeciesData!$A$2:$A$4955,$A376,ObservedSpeciesData!$D$2:$D$4955,$D376),"")</f>
        <v/>
      </c>
      <c r="AI376" s="23" t="str">
        <f>IF(ISNUMBER(AVERAGEIFS(ObservedSpeciesData!AI$2:AI$4955,ObservedSpeciesData!$A$2:$A$4955,$A376,ObservedSpeciesData!$C$2:$C$4955,$C376,ObservedSpeciesData!$D$2:$D$4955,$D376)),AVERAGEIFS(ObservedSpeciesData!AI$2:AI$4955,ObservedSpeciesData!$A$2:$A$4955,$A376,ObservedSpeciesData!$C$2:$C$4955,$C376,ObservedSpeciesData!$D$2:$D$4955,$D376),"")</f>
        <v/>
      </c>
      <c r="AJ376" s="2">
        <f>COUNTIFS(ObservedSpeciesData!$A$2:$A$828,$A376,ObservedSpeciesData!$D$2:$D$828,$D376)</f>
        <v>0</v>
      </c>
      <c r="AK376" s="2">
        <f t="shared" si="5"/>
        <v>1</v>
      </c>
    </row>
    <row r="377" spans="1:37" x14ac:dyDescent="0.25">
      <c r="A377" s="14" t="s">
        <v>109</v>
      </c>
      <c r="B377" t="s">
        <v>80</v>
      </c>
      <c r="C377" t="s">
        <v>106</v>
      </c>
      <c r="D377" s="13">
        <v>42387</v>
      </c>
      <c r="E377">
        <v>1</v>
      </c>
      <c r="F377">
        <v>200</v>
      </c>
      <c r="G377" s="2" t="s">
        <v>87</v>
      </c>
      <c r="H377" s="2" t="s">
        <v>12</v>
      </c>
      <c r="I377">
        <v>9</v>
      </c>
      <c r="J377" s="2" t="s">
        <v>88</v>
      </c>
      <c r="K377" s="2">
        <f>IF(ISNUMBER(AVERAGEIFS(ObservedSpeciesData!K$2:K$4955,ObservedSpeciesData!$A$2:$A$4955,$A377,ObservedSpeciesData!$D$2:$D$4955,$D377)),AVERAGEIFS(ObservedSpeciesData!K$2:K$4955,ObservedSpeciesData!$A$2:$A$4955,$A377,ObservedSpeciesData!$D$2:$D$4955,$D377),"")</f>
        <v>150</v>
      </c>
      <c r="L377" s="26">
        <f>IF(ISNUMBER(AVERAGEIFS(ObservedSpeciesData!L$2:L$4955,ObservedSpeciesData!$A$2:$A$4955,$A377,ObservedSpeciesData!$D$2:$D$4955,$D377)),AVERAGEIFS(ObservedSpeciesData!L$2:L$4955,ObservedSpeciesData!$A$2:$A$4955,$A377,ObservedSpeciesData!$D$2:$D$4955,$D377),"")</f>
        <v>2625</v>
      </c>
      <c r="M377" s="23">
        <f>IF(ISNUMBER(AVERAGEIFS(ObservedSpeciesData!M$2:M$4955,ObservedSpeciesData!$A$2:$A$4955,$A377,ObservedSpeciesData!$D$2:$D$4955,$D377)),AVERAGEIFS(ObservedSpeciesData!M$2:M$4955,ObservedSpeciesData!$A$2:$A$4955,$A377,ObservedSpeciesData!$D$2:$D$4955,$D377),"")</f>
        <v>262.5</v>
      </c>
      <c r="N377" s="23" t="str">
        <f>IF(ISNUMBER(AVERAGEIFS(ObservedSpeciesData!N$2:N$4955,ObservedSpeciesData!$A$2:$A$4955,$A377,ObservedSpeciesData!$D$2:$D$4955,$D377)),AVERAGEIFS(ObservedSpeciesData!N$2:N$4955,ObservedSpeciesData!$A$2:$A$4955,$A377,ObservedSpeciesData!$D$2:$D$4955,$D377),"")</f>
        <v/>
      </c>
      <c r="O377" s="23" t="str">
        <f>IF(ISNUMBER(AVERAGEIFS(ObservedSpeciesData!O$2:O$4955,ObservedSpeciesData!$A$2:$A$4955,$A377,ObservedSpeciesData!$D$2:$D$4955,$D377)),AVERAGEIFS(ObservedSpeciesData!O$2:O$4955,ObservedSpeciesData!$A$2:$A$4955,$A377,ObservedSpeciesData!$D$2:$D$4955,$D377),"")</f>
        <v/>
      </c>
      <c r="P377" s="23" t="str">
        <f>IF(ISNUMBER(AVERAGEIFS(ObservedSpeciesData!P$2:P$4955,ObservedSpeciesData!$A$2:$A$4955,$A377,ObservedSpeciesData!$C$2:$C$4955,$C377,ObservedSpeciesData!$D$2:$D$4955,$D377)),AVERAGEIFS(ObservedSpeciesData!P$2:P$4955,ObservedSpeciesData!$A$2:$A$4955,$A377,ObservedSpeciesData!$C$2:$C$4955,$C377,ObservedSpeciesData!$D$2:$D$4955,$D377),"")</f>
        <v/>
      </c>
      <c r="Q377" s="23"/>
      <c r="R377" s="25" t="str">
        <f>IF(ISNUMBER(AVERAGEIFS(ObservedSpeciesData!R$2:R$4955,ObservedSpeciesData!$A$2:$A$4955,$A377,ObservedSpeciesData!$D$2:$D$4955,$D377)),AVERAGEIFS(ObservedSpeciesData!R$2:R$4955,ObservedSpeciesData!$A$2:$A$4955,$A377,ObservedSpeciesData!$D$2:$D$4955,$D377),"")</f>
        <v/>
      </c>
      <c r="S377" s="25" t="str">
        <f>IF(ISNUMBER(AVERAGEIFS(ObservedSpeciesData!S$2:S$4955,ObservedSpeciesData!$A$2:$A$4955,$A377,ObservedSpeciesData!$D$2:$D$4955,$D377)),AVERAGEIFS(ObservedSpeciesData!S$2:S$4955,ObservedSpeciesData!$A$2:$A$4955,$A377,ObservedSpeciesData!$D$2:$D$4955,$D377),"")</f>
        <v/>
      </c>
      <c r="T377" s="23" t="str">
        <f>IF(ISNUMBER(AVERAGEIFS(ObservedSpeciesData!T$2:T$4955,ObservedSpeciesData!$A$2:$A$4955,$A377,ObservedSpeciesData!$D$2:$D$4955,$D377)),AVERAGEIFS(ObservedSpeciesData!T$2:T$4955,ObservedSpeciesData!$A$2:$A$4955,$A377,ObservedSpeciesData!$D$2:$D$4955,$D377),"")</f>
        <v/>
      </c>
      <c r="U377" s="24" t="str">
        <f>IF(ISNUMBER(AVERAGEIFS(ObservedSpeciesData!U$2:U$4955,ObservedSpeciesData!$A$2:$A$4955,$A377,ObservedSpeciesData!$C$2:$C$4955,$C377,ObservedSpeciesData!$D$2:$D$4955,$D377)),AVERAGEIFS(ObservedSpeciesData!U$2:U$4955,ObservedSpeciesData!$A$2:$A$4955,$A377,ObservedSpeciesData!$C$2:$C$4955,$C377,ObservedSpeciesData!$D$2:$D$4955,$D377),"")</f>
        <v/>
      </c>
      <c r="V377" s="23" t="str">
        <f>IF(ISNUMBER(AVERAGEIFS(ObservedSpeciesData!V$2:V$4955,ObservedSpeciesData!$A$2:$A$4955,$A377,ObservedSpeciesData!$D$2:$D$4955,$D377)),AVERAGEIFS(ObservedSpeciesData!V$2:V$4955,ObservedSpeciesData!$A$2:$A$4955,$A377,ObservedSpeciesData!$D$2:$D$4955,$D377),"")</f>
        <v/>
      </c>
      <c r="W377" s="23" t="str">
        <f>IF(ISNUMBER(AVERAGEIFS(ObservedSpeciesData!W$2:W$4955,ObservedSpeciesData!$A$2:$A$4955,$A377,ObservedSpeciesData!$D$2:$D$4955,$D377)),AVERAGEIFS(ObservedSpeciesData!W$2:W$4955,ObservedSpeciesData!$A$2:$A$4955,$A377,ObservedSpeciesData!$D$2:$D$4955,$D377),"")</f>
        <v/>
      </c>
      <c r="X377" s="23" t="str">
        <f>IF(ISNUMBER(AVERAGEIFS(ObservedSpeciesData!X$2:X$4955,ObservedSpeciesData!$A$2:$A$4955,$A377,ObservedSpeciesData!$D$2:$D$4955,$D377)),AVERAGEIFS(ObservedSpeciesData!X$2:X$4955,ObservedSpeciesData!$A$2:$A$4955,$A377,ObservedSpeciesData!$D$2:$D$4955,$D377),"")</f>
        <v/>
      </c>
      <c r="Y377" s="23" t="str">
        <f>IF(ISNUMBER(AVERAGEIFS(ObservedSpeciesData!Y$2:Y$4955,ObservedSpeciesData!$A$2:$A$4955,$A377,ObservedSpeciesData!$D$2:$D$4955,$D377)),AVERAGEIFS(ObservedSpeciesData!Y$2:Y$4955,ObservedSpeciesData!$A$2:$A$4955,$A377,ObservedSpeciesData!$D$2:$D$4955,$D377),"")</f>
        <v/>
      </c>
      <c r="Z377" s="23" t="str">
        <f>IF(ISNUMBER(AVERAGEIFS(ObservedSpeciesData!Z$2:Z$4955,ObservedSpeciesData!$A$2:$A$4955,$A377,ObservedSpeciesData!$D$2:$D$4955,$D377)),AVERAGEIFS(ObservedSpeciesData!Z$2:Z$4955,ObservedSpeciesData!$A$2:$A$4955,$A377,ObservedSpeciesData!$D$2:$D$4955,$D377),"")</f>
        <v/>
      </c>
      <c r="AA377" s="23" t="str">
        <f>IF(ISNUMBER(AVERAGEIFS(ObservedSpeciesData!AA$2:AA$4955,ObservedSpeciesData!$A$2:$A$4955,$A377,ObservedSpeciesData!$D$2:$D$4955,$D377)),AVERAGEIFS(ObservedSpeciesData!AA$2:AA$4955,ObservedSpeciesData!$A$2:$A$4955,$A377,ObservedSpeciesData!$D$2:$D$4955,$D377),"")</f>
        <v/>
      </c>
      <c r="AB377" s="24" t="str">
        <f>IF(ISNUMBER(AVERAGEIFS(ObservedSpeciesData!AB$2:AB$4955,ObservedSpeciesData!$A$2:$A$4955,$A377,ObservedSpeciesData!$D$2:$D$4955,$D377)),AVERAGEIFS(ObservedSpeciesData!AB$2:AB$4955,ObservedSpeciesData!$A$2:$A$4955,$A377,ObservedSpeciesData!$D$2:$D$4955,$D377),"")</f>
        <v/>
      </c>
      <c r="AC377" s="24" t="str">
        <f>IF(ISNUMBER(AVERAGEIFS(ObservedSpeciesData!AC$2:AC$4955,ObservedSpeciesData!$A$2:$A$4955,$A377,ObservedSpeciesData!$D$2:$D$4955,$D377)),AVERAGEIFS(ObservedSpeciesData!AC$2:AC$4955,ObservedSpeciesData!$A$2:$A$4955,$A377,ObservedSpeciesData!$D$2:$D$4955,$D377),"")</f>
        <v/>
      </c>
      <c r="AD377" s="23" t="str">
        <f>IF(ISNUMBER(AVERAGEIFS(ObservedSpeciesData!AD$2:AD$4955,ObservedSpeciesData!$A$2:$A$4955,$A377,ObservedSpeciesData!$D$2:$D$4955,$D377)),AVERAGEIFS(ObservedSpeciesData!AD$2:AD$4955,ObservedSpeciesData!$A$2:$A$4955,$A377,ObservedSpeciesData!$D$2:$D$4955,$D377),"")</f>
        <v/>
      </c>
      <c r="AE377" s="24" t="str">
        <f>IF(ISNUMBER(AVERAGEIFS(ObservedSpeciesData!AE$2:AE$4955,ObservedSpeciesData!$A$2:$A$4955,$A377,ObservedSpeciesData!$D$2:$D$4955,$D377)),AVERAGEIFS(ObservedSpeciesData!AE$2:AE$4955,ObservedSpeciesData!$A$2:$A$4955,$A377,ObservedSpeciesData!$D$2:$D$4955,$D377),"")</f>
        <v/>
      </c>
      <c r="AF377" s="23"/>
      <c r="AG377" s="24"/>
      <c r="AH377" s="23" t="str">
        <f>IF(ISNUMBER(AVERAGEIFS(ObservedSpeciesData!AH$2:AH$4955,ObservedSpeciesData!$A$2:$A$4955,$A377,ObservedSpeciesData!$D$2:$D$4955,$D377)),AVERAGEIFS(ObservedSpeciesData!AH$2:AH$4955,ObservedSpeciesData!$A$2:$A$4955,$A377,ObservedSpeciesData!$D$2:$D$4955,$D377),"")</f>
        <v/>
      </c>
      <c r="AI377" s="23" t="str">
        <f>IF(ISNUMBER(AVERAGEIFS(ObservedSpeciesData!AI$2:AI$4955,ObservedSpeciesData!$A$2:$A$4955,$A377,ObservedSpeciesData!$C$2:$C$4955,$C377,ObservedSpeciesData!$D$2:$D$4955,$D377)),AVERAGEIFS(ObservedSpeciesData!AI$2:AI$4955,ObservedSpeciesData!$A$2:$A$4955,$A377,ObservedSpeciesData!$C$2:$C$4955,$C377,ObservedSpeciesData!$D$2:$D$4955,$D377),"")</f>
        <v/>
      </c>
      <c r="AJ377" s="2">
        <f>COUNTIFS(ObservedSpeciesData!$A$2:$A$828,$A377,ObservedSpeciesData!$D$2:$D$828,$D377)</f>
        <v>0</v>
      </c>
      <c r="AK377" s="2">
        <f t="shared" si="5"/>
        <v>1</v>
      </c>
    </row>
    <row r="378" spans="1:37" x14ac:dyDescent="0.25">
      <c r="A378" s="14" t="s">
        <v>108</v>
      </c>
      <c r="B378" t="s">
        <v>80</v>
      </c>
      <c r="C378" t="s">
        <v>106</v>
      </c>
      <c r="D378" s="13">
        <v>42387</v>
      </c>
      <c r="E378">
        <v>1</v>
      </c>
      <c r="F378">
        <v>350</v>
      </c>
      <c r="G378" s="2" t="s">
        <v>87</v>
      </c>
      <c r="H378" s="2" t="s">
        <v>12</v>
      </c>
      <c r="I378">
        <v>9</v>
      </c>
      <c r="J378" s="2" t="s">
        <v>88</v>
      </c>
      <c r="K378" s="2">
        <f>IF(ISNUMBER(AVERAGEIFS(ObservedSpeciesData!K$2:K$4955,ObservedSpeciesData!$A$2:$A$4955,$A378,ObservedSpeciesData!$D$2:$D$4955,$D378)),AVERAGEIFS(ObservedSpeciesData!K$2:K$4955,ObservedSpeciesData!$A$2:$A$4955,$A378,ObservedSpeciesData!$D$2:$D$4955,$D378),"")</f>
        <v>262.5</v>
      </c>
      <c r="L378" s="26">
        <f>IF(ISNUMBER(AVERAGEIFS(ObservedSpeciesData!L$2:L$4955,ObservedSpeciesData!$A$2:$A$4955,$A378,ObservedSpeciesData!$D$2:$D$4955,$D378)),AVERAGEIFS(ObservedSpeciesData!L$2:L$4955,ObservedSpeciesData!$A$2:$A$4955,$A378,ObservedSpeciesData!$D$2:$D$4955,$D378),"")</f>
        <v>2493</v>
      </c>
      <c r="M378" s="23">
        <f>IF(ISNUMBER(AVERAGEIFS(ObservedSpeciesData!M$2:M$4955,ObservedSpeciesData!$A$2:$A$4955,$A378,ObservedSpeciesData!$D$2:$D$4955,$D378)),AVERAGEIFS(ObservedSpeciesData!M$2:M$4955,ObservedSpeciesData!$A$2:$A$4955,$A378,ObservedSpeciesData!$D$2:$D$4955,$D378),"")</f>
        <v>249.29999999999998</v>
      </c>
      <c r="N378" s="23" t="str">
        <f>IF(ISNUMBER(AVERAGEIFS(ObservedSpeciesData!N$2:N$4955,ObservedSpeciesData!$A$2:$A$4955,$A378,ObservedSpeciesData!$D$2:$D$4955,$D378)),AVERAGEIFS(ObservedSpeciesData!N$2:N$4955,ObservedSpeciesData!$A$2:$A$4955,$A378,ObservedSpeciesData!$D$2:$D$4955,$D378),"")</f>
        <v/>
      </c>
      <c r="O378" s="23" t="str">
        <f>IF(ISNUMBER(AVERAGEIFS(ObservedSpeciesData!O$2:O$4955,ObservedSpeciesData!$A$2:$A$4955,$A378,ObservedSpeciesData!$D$2:$D$4955,$D378)),AVERAGEIFS(ObservedSpeciesData!O$2:O$4955,ObservedSpeciesData!$A$2:$A$4955,$A378,ObservedSpeciesData!$D$2:$D$4955,$D378),"")</f>
        <v/>
      </c>
      <c r="P378" s="23" t="str">
        <f>IF(ISNUMBER(AVERAGEIFS(ObservedSpeciesData!P$2:P$4955,ObservedSpeciesData!$A$2:$A$4955,$A378,ObservedSpeciesData!$C$2:$C$4955,$C378,ObservedSpeciesData!$D$2:$D$4955,$D378)),AVERAGEIFS(ObservedSpeciesData!P$2:P$4955,ObservedSpeciesData!$A$2:$A$4955,$A378,ObservedSpeciesData!$C$2:$C$4955,$C378,ObservedSpeciesData!$D$2:$D$4955,$D378),"")</f>
        <v/>
      </c>
      <c r="Q378" s="23"/>
      <c r="R378" s="25" t="str">
        <f>IF(ISNUMBER(AVERAGEIFS(ObservedSpeciesData!R$2:R$4955,ObservedSpeciesData!$A$2:$A$4955,$A378,ObservedSpeciesData!$D$2:$D$4955,$D378)),AVERAGEIFS(ObservedSpeciesData!R$2:R$4955,ObservedSpeciesData!$A$2:$A$4955,$A378,ObservedSpeciesData!$D$2:$D$4955,$D378),"")</f>
        <v/>
      </c>
      <c r="S378" s="25" t="str">
        <f>IF(ISNUMBER(AVERAGEIFS(ObservedSpeciesData!S$2:S$4955,ObservedSpeciesData!$A$2:$A$4955,$A378,ObservedSpeciesData!$D$2:$D$4955,$D378)),AVERAGEIFS(ObservedSpeciesData!S$2:S$4955,ObservedSpeciesData!$A$2:$A$4955,$A378,ObservedSpeciesData!$D$2:$D$4955,$D378),"")</f>
        <v/>
      </c>
      <c r="T378" s="23" t="str">
        <f>IF(ISNUMBER(AVERAGEIFS(ObservedSpeciesData!T$2:T$4955,ObservedSpeciesData!$A$2:$A$4955,$A378,ObservedSpeciesData!$D$2:$D$4955,$D378)),AVERAGEIFS(ObservedSpeciesData!T$2:T$4955,ObservedSpeciesData!$A$2:$A$4955,$A378,ObservedSpeciesData!$D$2:$D$4955,$D378),"")</f>
        <v/>
      </c>
      <c r="U378" s="24" t="str">
        <f>IF(ISNUMBER(AVERAGEIFS(ObservedSpeciesData!U$2:U$4955,ObservedSpeciesData!$A$2:$A$4955,$A378,ObservedSpeciesData!$C$2:$C$4955,$C378,ObservedSpeciesData!$D$2:$D$4955,$D378)),AVERAGEIFS(ObservedSpeciesData!U$2:U$4955,ObservedSpeciesData!$A$2:$A$4955,$A378,ObservedSpeciesData!$C$2:$C$4955,$C378,ObservedSpeciesData!$D$2:$D$4955,$D378),"")</f>
        <v/>
      </c>
      <c r="V378" s="23" t="str">
        <f>IF(ISNUMBER(AVERAGEIFS(ObservedSpeciesData!V$2:V$4955,ObservedSpeciesData!$A$2:$A$4955,$A378,ObservedSpeciesData!$D$2:$D$4955,$D378)),AVERAGEIFS(ObservedSpeciesData!V$2:V$4955,ObservedSpeciesData!$A$2:$A$4955,$A378,ObservedSpeciesData!$D$2:$D$4955,$D378),"")</f>
        <v/>
      </c>
      <c r="W378" s="23" t="str">
        <f>IF(ISNUMBER(AVERAGEIFS(ObservedSpeciesData!W$2:W$4955,ObservedSpeciesData!$A$2:$A$4955,$A378,ObservedSpeciesData!$D$2:$D$4955,$D378)),AVERAGEIFS(ObservedSpeciesData!W$2:W$4955,ObservedSpeciesData!$A$2:$A$4955,$A378,ObservedSpeciesData!$D$2:$D$4955,$D378),"")</f>
        <v/>
      </c>
      <c r="X378" s="23" t="str">
        <f>IF(ISNUMBER(AVERAGEIFS(ObservedSpeciesData!X$2:X$4955,ObservedSpeciesData!$A$2:$A$4955,$A378,ObservedSpeciesData!$D$2:$D$4955,$D378)),AVERAGEIFS(ObservedSpeciesData!X$2:X$4955,ObservedSpeciesData!$A$2:$A$4955,$A378,ObservedSpeciesData!$D$2:$D$4955,$D378),"")</f>
        <v/>
      </c>
      <c r="Y378" s="23" t="str">
        <f>IF(ISNUMBER(AVERAGEIFS(ObservedSpeciesData!Y$2:Y$4955,ObservedSpeciesData!$A$2:$A$4955,$A378,ObservedSpeciesData!$D$2:$D$4955,$D378)),AVERAGEIFS(ObservedSpeciesData!Y$2:Y$4955,ObservedSpeciesData!$A$2:$A$4955,$A378,ObservedSpeciesData!$D$2:$D$4955,$D378),"")</f>
        <v/>
      </c>
      <c r="Z378" s="23" t="str">
        <f>IF(ISNUMBER(AVERAGEIFS(ObservedSpeciesData!Z$2:Z$4955,ObservedSpeciesData!$A$2:$A$4955,$A378,ObservedSpeciesData!$D$2:$D$4955,$D378)),AVERAGEIFS(ObservedSpeciesData!Z$2:Z$4955,ObservedSpeciesData!$A$2:$A$4955,$A378,ObservedSpeciesData!$D$2:$D$4955,$D378),"")</f>
        <v/>
      </c>
      <c r="AA378" s="23" t="str">
        <f>IF(ISNUMBER(AVERAGEIFS(ObservedSpeciesData!AA$2:AA$4955,ObservedSpeciesData!$A$2:$A$4955,$A378,ObservedSpeciesData!$D$2:$D$4955,$D378)),AVERAGEIFS(ObservedSpeciesData!AA$2:AA$4955,ObservedSpeciesData!$A$2:$A$4955,$A378,ObservedSpeciesData!$D$2:$D$4955,$D378),"")</f>
        <v/>
      </c>
      <c r="AB378" s="24" t="str">
        <f>IF(ISNUMBER(AVERAGEIFS(ObservedSpeciesData!AB$2:AB$4955,ObservedSpeciesData!$A$2:$A$4955,$A378,ObservedSpeciesData!$D$2:$D$4955,$D378)),AVERAGEIFS(ObservedSpeciesData!AB$2:AB$4955,ObservedSpeciesData!$A$2:$A$4955,$A378,ObservedSpeciesData!$D$2:$D$4955,$D378),"")</f>
        <v/>
      </c>
      <c r="AC378" s="24" t="str">
        <f>IF(ISNUMBER(AVERAGEIFS(ObservedSpeciesData!AC$2:AC$4955,ObservedSpeciesData!$A$2:$A$4955,$A378,ObservedSpeciesData!$D$2:$D$4955,$D378)),AVERAGEIFS(ObservedSpeciesData!AC$2:AC$4955,ObservedSpeciesData!$A$2:$A$4955,$A378,ObservedSpeciesData!$D$2:$D$4955,$D378),"")</f>
        <v/>
      </c>
      <c r="AD378" s="23" t="str">
        <f>IF(ISNUMBER(AVERAGEIFS(ObservedSpeciesData!AD$2:AD$4955,ObservedSpeciesData!$A$2:$A$4955,$A378,ObservedSpeciesData!$D$2:$D$4955,$D378)),AVERAGEIFS(ObservedSpeciesData!AD$2:AD$4955,ObservedSpeciesData!$A$2:$A$4955,$A378,ObservedSpeciesData!$D$2:$D$4955,$D378),"")</f>
        <v/>
      </c>
      <c r="AE378" s="24" t="str">
        <f>IF(ISNUMBER(AVERAGEIFS(ObservedSpeciesData!AE$2:AE$4955,ObservedSpeciesData!$A$2:$A$4955,$A378,ObservedSpeciesData!$D$2:$D$4955,$D378)),AVERAGEIFS(ObservedSpeciesData!AE$2:AE$4955,ObservedSpeciesData!$A$2:$A$4955,$A378,ObservedSpeciesData!$D$2:$D$4955,$D378),"")</f>
        <v/>
      </c>
      <c r="AF378" s="23"/>
      <c r="AG378" s="24"/>
      <c r="AH378" s="23" t="str">
        <f>IF(ISNUMBER(AVERAGEIFS(ObservedSpeciesData!AH$2:AH$4955,ObservedSpeciesData!$A$2:$A$4955,$A378,ObservedSpeciesData!$D$2:$D$4955,$D378)),AVERAGEIFS(ObservedSpeciesData!AH$2:AH$4955,ObservedSpeciesData!$A$2:$A$4955,$A378,ObservedSpeciesData!$D$2:$D$4955,$D378),"")</f>
        <v/>
      </c>
      <c r="AI378" s="23" t="str">
        <f>IF(ISNUMBER(AVERAGEIFS(ObservedSpeciesData!AI$2:AI$4955,ObservedSpeciesData!$A$2:$A$4955,$A378,ObservedSpeciesData!$C$2:$C$4955,$C378,ObservedSpeciesData!$D$2:$D$4955,$D378)),AVERAGEIFS(ObservedSpeciesData!AI$2:AI$4955,ObservedSpeciesData!$A$2:$A$4955,$A378,ObservedSpeciesData!$C$2:$C$4955,$C378,ObservedSpeciesData!$D$2:$D$4955,$D378),"")</f>
        <v/>
      </c>
      <c r="AJ378" s="2">
        <f>COUNTIFS(ObservedSpeciesData!$A$2:$A$828,$A378,ObservedSpeciesData!$D$2:$D$828,$D378)</f>
        <v>0</v>
      </c>
      <c r="AK378" s="2">
        <f t="shared" si="5"/>
        <v>1</v>
      </c>
    </row>
    <row r="379" spans="1:37" x14ac:dyDescent="0.25">
      <c r="A379" s="14" t="s">
        <v>107</v>
      </c>
      <c r="B379" t="s">
        <v>80</v>
      </c>
      <c r="C379" t="s">
        <v>106</v>
      </c>
      <c r="D379" s="13">
        <v>42387</v>
      </c>
      <c r="E379">
        <v>1</v>
      </c>
      <c r="F379">
        <v>500</v>
      </c>
      <c r="G379" s="2" t="s">
        <v>87</v>
      </c>
      <c r="H379" s="2" t="s">
        <v>12</v>
      </c>
      <c r="I379">
        <v>9</v>
      </c>
      <c r="J379" s="2" t="s">
        <v>88</v>
      </c>
      <c r="K379" s="2">
        <f>IF(ISNUMBER(AVERAGEIFS(ObservedSpeciesData!K$2:K$4955,ObservedSpeciesData!$A$2:$A$4955,$A379,ObservedSpeciesData!$D$2:$D$4955,$D379)),AVERAGEIFS(ObservedSpeciesData!K$2:K$4955,ObservedSpeciesData!$A$2:$A$4955,$A379,ObservedSpeciesData!$D$2:$D$4955,$D379),"")</f>
        <v>375</v>
      </c>
      <c r="L379" s="26">
        <f>IF(ISNUMBER(AVERAGEIFS(ObservedSpeciesData!L$2:L$4955,ObservedSpeciesData!$A$2:$A$4955,$A379,ObservedSpeciesData!$D$2:$D$4955,$D379)),AVERAGEIFS(ObservedSpeciesData!L$2:L$4955,ObservedSpeciesData!$A$2:$A$4955,$A379,ObservedSpeciesData!$D$2:$D$4955,$D379),"")</f>
        <v>2471</v>
      </c>
      <c r="M379" s="23">
        <f>IF(ISNUMBER(AVERAGEIFS(ObservedSpeciesData!M$2:M$4955,ObservedSpeciesData!$A$2:$A$4955,$A379,ObservedSpeciesData!$D$2:$D$4955,$D379)),AVERAGEIFS(ObservedSpeciesData!M$2:M$4955,ObservedSpeciesData!$A$2:$A$4955,$A379,ObservedSpeciesData!$D$2:$D$4955,$D379),"")</f>
        <v>247.1</v>
      </c>
      <c r="N379" s="23" t="str">
        <f>IF(ISNUMBER(AVERAGEIFS(ObservedSpeciesData!N$2:N$4955,ObservedSpeciesData!$A$2:$A$4955,$A379,ObservedSpeciesData!$D$2:$D$4955,$D379)),AVERAGEIFS(ObservedSpeciesData!N$2:N$4955,ObservedSpeciesData!$A$2:$A$4955,$A379,ObservedSpeciesData!$D$2:$D$4955,$D379),"")</f>
        <v/>
      </c>
      <c r="O379" s="23" t="str">
        <f>IF(ISNUMBER(AVERAGEIFS(ObservedSpeciesData!O$2:O$4955,ObservedSpeciesData!$A$2:$A$4955,$A379,ObservedSpeciesData!$D$2:$D$4955,$D379)),AVERAGEIFS(ObservedSpeciesData!O$2:O$4955,ObservedSpeciesData!$A$2:$A$4955,$A379,ObservedSpeciesData!$D$2:$D$4955,$D379),"")</f>
        <v/>
      </c>
      <c r="P379" s="23" t="str">
        <f>IF(ISNUMBER(AVERAGEIFS(ObservedSpeciesData!P$2:P$4955,ObservedSpeciesData!$A$2:$A$4955,$A379,ObservedSpeciesData!$C$2:$C$4955,$C379,ObservedSpeciesData!$D$2:$D$4955,$D379)),AVERAGEIFS(ObservedSpeciesData!P$2:P$4955,ObservedSpeciesData!$A$2:$A$4955,$A379,ObservedSpeciesData!$C$2:$C$4955,$C379,ObservedSpeciesData!$D$2:$D$4955,$D379),"")</f>
        <v/>
      </c>
      <c r="Q379" s="23"/>
      <c r="R379" s="25" t="str">
        <f>IF(ISNUMBER(AVERAGEIFS(ObservedSpeciesData!R$2:R$4955,ObservedSpeciesData!$A$2:$A$4955,$A379,ObservedSpeciesData!$D$2:$D$4955,$D379)),AVERAGEIFS(ObservedSpeciesData!R$2:R$4955,ObservedSpeciesData!$A$2:$A$4955,$A379,ObservedSpeciesData!$D$2:$D$4955,$D379),"")</f>
        <v/>
      </c>
      <c r="S379" s="25" t="str">
        <f>IF(ISNUMBER(AVERAGEIFS(ObservedSpeciesData!S$2:S$4955,ObservedSpeciesData!$A$2:$A$4955,$A379,ObservedSpeciesData!$D$2:$D$4955,$D379)),AVERAGEIFS(ObservedSpeciesData!S$2:S$4955,ObservedSpeciesData!$A$2:$A$4955,$A379,ObservedSpeciesData!$D$2:$D$4955,$D379),"")</f>
        <v/>
      </c>
      <c r="T379" s="23" t="str">
        <f>IF(ISNUMBER(AVERAGEIFS(ObservedSpeciesData!T$2:T$4955,ObservedSpeciesData!$A$2:$A$4955,$A379,ObservedSpeciesData!$D$2:$D$4955,$D379)),AVERAGEIFS(ObservedSpeciesData!T$2:T$4955,ObservedSpeciesData!$A$2:$A$4955,$A379,ObservedSpeciesData!$D$2:$D$4955,$D379),"")</f>
        <v/>
      </c>
      <c r="U379" s="24" t="str">
        <f>IF(ISNUMBER(AVERAGEIFS(ObservedSpeciesData!U$2:U$4955,ObservedSpeciesData!$A$2:$A$4955,$A379,ObservedSpeciesData!$C$2:$C$4955,$C379,ObservedSpeciesData!$D$2:$D$4955,$D379)),AVERAGEIFS(ObservedSpeciesData!U$2:U$4955,ObservedSpeciesData!$A$2:$A$4955,$A379,ObservedSpeciesData!$C$2:$C$4955,$C379,ObservedSpeciesData!$D$2:$D$4955,$D379),"")</f>
        <v/>
      </c>
      <c r="V379" s="23" t="str">
        <f>IF(ISNUMBER(AVERAGEIFS(ObservedSpeciesData!V$2:V$4955,ObservedSpeciesData!$A$2:$A$4955,$A379,ObservedSpeciesData!$D$2:$D$4955,$D379)),AVERAGEIFS(ObservedSpeciesData!V$2:V$4955,ObservedSpeciesData!$A$2:$A$4955,$A379,ObservedSpeciesData!$D$2:$D$4955,$D379),"")</f>
        <v/>
      </c>
      <c r="W379" s="23" t="str">
        <f>IF(ISNUMBER(AVERAGEIFS(ObservedSpeciesData!W$2:W$4955,ObservedSpeciesData!$A$2:$A$4955,$A379,ObservedSpeciesData!$D$2:$D$4955,$D379)),AVERAGEIFS(ObservedSpeciesData!W$2:W$4955,ObservedSpeciesData!$A$2:$A$4955,$A379,ObservedSpeciesData!$D$2:$D$4955,$D379),"")</f>
        <v/>
      </c>
      <c r="X379" s="23" t="str">
        <f>IF(ISNUMBER(AVERAGEIFS(ObservedSpeciesData!X$2:X$4955,ObservedSpeciesData!$A$2:$A$4955,$A379,ObservedSpeciesData!$D$2:$D$4955,$D379)),AVERAGEIFS(ObservedSpeciesData!X$2:X$4955,ObservedSpeciesData!$A$2:$A$4955,$A379,ObservedSpeciesData!$D$2:$D$4955,$D379),"")</f>
        <v/>
      </c>
      <c r="Y379" s="23" t="str">
        <f>IF(ISNUMBER(AVERAGEIFS(ObservedSpeciesData!Y$2:Y$4955,ObservedSpeciesData!$A$2:$A$4955,$A379,ObservedSpeciesData!$D$2:$D$4955,$D379)),AVERAGEIFS(ObservedSpeciesData!Y$2:Y$4955,ObservedSpeciesData!$A$2:$A$4955,$A379,ObservedSpeciesData!$D$2:$D$4955,$D379),"")</f>
        <v/>
      </c>
      <c r="Z379" s="23" t="str">
        <f>IF(ISNUMBER(AVERAGEIFS(ObservedSpeciesData!Z$2:Z$4955,ObservedSpeciesData!$A$2:$A$4955,$A379,ObservedSpeciesData!$D$2:$D$4955,$D379)),AVERAGEIFS(ObservedSpeciesData!Z$2:Z$4955,ObservedSpeciesData!$A$2:$A$4955,$A379,ObservedSpeciesData!$D$2:$D$4955,$D379),"")</f>
        <v/>
      </c>
      <c r="AA379" s="23" t="str">
        <f>IF(ISNUMBER(AVERAGEIFS(ObservedSpeciesData!AA$2:AA$4955,ObservedSpeciesData!$A$2:$A$4955,$A379,ObservedSpeciesData!$D$2:$D$4955,$D379)),AVERAGEIFS(ObservedSpeciesData!AA$2:AA$4955,ObservedSpeciesData!$A$2:$A$4955,$A379,ObservedSpeciesData!$D$2:$D$4955,$D379),"")</f>
        <v/>
      </c>
      <c r="AB379" s="24" t="str">
        <f>IF(ISNUMBER(AVERAGEIFS(ObservedSpeciesData!AB$2:AB$4955,ObservedSpeciesData!$A$2:$A$4955,$A379,ObservedSpeciesData!$D$2:$D$4955,$D379)),AVERAGEIFS(ObservedSpeciesData!AB$2:AB$4955,ObservedSpeciesData!$A$2:$A$4955,$A379,ObservedSpeciesData!$D$2:$D$4955,$D379),"")</f>
        <v/>
      </c>
      <c r="AC379" s="24" t="str">
        <f>IF(ISNUMBER(AVERAGEIFS(ObservedSpeciesData!AC$2:AC$4955,ObservedSpeciesData!$A$2:$A$4955,$A379,ObservedSpeciesData!$D$2:$D$4955,$D379)),AVERAGEIFS(ObservedSpeciesData!AC$2:AC$4955,ObservedSpeciesData!$A$2:$A$4955,$A379,ObservedSpeciesData!$D$2:$D$4955,$D379),"")</f>
        <v/>
      </c>
      <c r="AD379" s="23" t="str">
        <f>IF(ISNUMBER(AVERAGEIFS(ObservedSpeciesData!AD$2:AD$4955,ObservedSpeciesData!$A$2:$A$4955,$A379,ObservedSpeciesData!$D$2:$D$4955,$D379)),AVERAGEIFS(ObservedSpeciesData!AD$2:AD$4955,ObservedSpeciesData!$A$2:$A$4955,$A379,ObservedSpeciesData!$D$2:$D$4955,$D379),"")</f>
        <v/>
      </c>
      <c r="AE379" s="24" t="str">
        <f>IF(ISNUMBER(AVERAGEIFS(ObservedSpeciesData!AE$2:AE$4955,ObservedSpeciesData!$A$2:$A$4955,$A379,ObservedSpeciesData!$D$2:$D$4955,$D379)),AVERAGEIFS(ObservedSpeciesData!AE$2:AE$4955,ObservedSpeciesData!$A$2:$A$4955,$A379,ObservedSpeciesData!$D$2:$D$4955,$D379),"")</f>
        <v/>
      </c>
      <c r="AF379" s="23"/>
      <c r="AG379" s="24"/>
      <c r="AH379" s="23" t="str">
        <f>IF(ISNUMBER(AVERAGEIFS(ObservedSpeciesData!AH$2:AH$4955,ObservedSpeciesData!$A$2:$A$4955,$A379,ObservedSpeciesData!$D$2:$D$4955,$D379)),AVERAGEIFS(ObservedSpeciesData!AH$2:AH$4955,ObservedSpeciesData!$A$2:$A$4955,$A379,ObservedSpeciesData!$D$2:$D$4955,$D379),"")</f>
        <v/>
      </c>
      <c r="AI379" s="23" t="str">
        <f>IF(ISNUMBER(AVERAGEIFS(ObservedSpeciesData!AI$2:AI$4955,ObservedSpeciesData!$A$2:$A$4955,$A379,ObservedSpeciesData!$C$2:$C$4955,$C379,ObservedSpeciesData!$D$2:$D$4955,$D379)),AVERAGEIFS(ObservedSpeciesData!AI$2:AI$4955,ObservedSpeciesData!$A$2:$A$4955,$A379,ObservedSpeciesData!$C$2:$C$4955,$C379,ObservedSpeciesData!$D$2:$D$4955,$D379),"")</f>
        <v/>
      </c>
      <c r="AJ379" s="2">
        <f>COUNTIFS(ObservedSpeciesData!$A$2:$A$828,$A379,ObservedSpeciesData!$D$2:$D$828,$D379)</f>
        <v>0</v>
      </c>
      <c r="AK379" s="2">
        <f t="shared" si="5"/>
        <v>1</v>
      </c>
    </row>
    <row r="380" spans="1:37" x14ac:dyDescent="0.25">
      <c r="A380" s="14" t="s">
        <v>112</v>
      </c>
      <c r="B380" t="s">
        <v>80</v>
      </c>
      <c r="C380" t="s">
        <v>106</v>
      </c>
      <c r="D380" s="13">
        <v>42401</v>
      </c>
      <c r="E380">
        <v>1</v>
      </c>
      <c r="F380">
        <v>0</v>
      </c>
      <c r="G380" s="2" t="s">
        <v>87</v>
      </c>
      <c r="H380" s="2" t="s">
        <v>12</v>
      </c>
      <c r="I380">
        <v>9</v>
      </c>
      <c r="J380" s="2" t="s">
        <v>88</v>
      </c>
      <c r="K380" s="2">
        <f>IF(ISNUMBER(AVERAGEIFS(ObservedSpeciesData!K$2:K$4955,ObservedSpeciesData!$A$2:$A$4955,$A380,ObservedSpeciesData!$D$2:$D$4955,$D380)),AVERAGEIFS(ObservedSpeciesData!K$2:K$4955,ObservedSpeciesData!$A$2:$A$4955,$A380,ObservedSpeciesData!$D$2:$D$4955,$D380),"")</f>
        <v>0</v>
      </c>
      <c r="L380" s="26">
        <f>IF(ISNUMBER(AVERAGEIFS(ObservedSpeciesData!L$2:L$4955,ObservedSpeciesData!$A$2:$A$4955,$A380,ObservedSpeciesData!$D$2:$D$4955,$D380)),AVERAGEIFS(ObservedSpeciesData!L$2:L$4955,ObservedSpeciesData!$A$2:$A$4955,$A380,ObservedSpeciesData!$D$2:$D$4955,$D380),"")</f>
        <v>2507.3333333333335</v>
      </c>
      <c r="M380" s="23">
        <f>IF(ISNUMBER(AVERAGEIFS(ObservedSpeciesData!M$2:M$4955,ObservedSpeciesData!$A$2:$A$4955,$A380,ObservedSpeciesData!$D$2:$D$4955,$D380)),AVERAGEIFS(ObservedSpeciesData!M$2:M$4955,ObservedSpeciesData!$A$2:$A$4955,$A380,ObservedSpeciesData!$D$2:$D$4955,$D380),"")</f>
        <v>250.73333333333332</v>
      </c>
      <c r="N380" s="23" t="str">
        <f>IF(ISNUMBER(AVERAGEIFS(ObservedSpeciesData!N$2:N$4955,ObservedSpeciesData!$A$2:$A$4955,$A380,ObservedSpeciesData!$D$2:$D$4955,$D380)),AVERAGEIFS(ObservedSpeciesData!N$2:N$4955,ObservedSpeciesData!$A$2:$A$4955,$A380,ObservedSpeciesData!$D$2:$D$4955,$D380),"")</f>
        <v/>
      </c>
      <c r="O380" s="23" t="str">
        <f>IF(ISNUMBER(AVERAGEIFS(ObservedSpeciesData!O$2:O$4955,ObservedSpeciesData!$A$2:$A$4955,$A380,ObservedSpeciesData!$D$2:$D$4955,$D380)),AVERAGEIFS(ObservedSpeciesData!O$2:O$4955,ObservedSpeciesData!$A$2:$A$4955,$A380,ObservedSpeciesData!$D$2:$D$4955,$D380),"")</f>
        <v/>
      </c>
      <c r="P380" s="23" t="str">
        <f>IF(ISNUMBER(AVERAGEIFS(ObservedSpeciesData!P$2:P$4955,ObservedSpeciesData!$A$2:$A$4955,$A380,ObservedSpeciesData!$C$2:$C$4955,$C380,ObservedSpeciesData!$D$2:$D$4955,$D380)),AVERAGEIFS(ObservedSpeciesData!P$2:P$4955,ObservedSpeciesData!$A$2:$A$4955,$A380,ObservedSpeciesData!$C$2:$C$4955,$C380,ObservedSpeciesData!$D$2:$D$4955,$D380),"")</f>
        <v/>
      </c>
      <c r="Q380" s="23"/>
      <c r="R380" s="25" t="str">
        <f>IF(ISNUMBER(AVERAGEIFS(ObservedSpeciesData!R$2:R$4955,ObservedSpeciesData!$A$2:$A$4955,$A380,ObservedSpeciesData!$D$2:$D$4955,$D380)),AVERAGEIFS(ObservedSpeciesData!R$2:R$4955,ObservedSpeciesData!$A$2:$A$4955,$A380,ObservedSpeciesData!$D$2:$D$4955,$D380),"")</f>
        <v/>
      </c>
      <c r="S380" s="25" t="str">
        <f>IF(ISNUMBER(AVERAGEIFS(ObservedSpeciesData!S$2:S$4955,ObservedSpeciesData!$A$2:$A$4955,$A380,ObservedSpeciesData!$D$2:$D$4955,$D380)),AVERAGEIFS(ObservedSpeciesData!S$2:S$4955,ObservedSpeciesData!$A$2:$A$4955,$A380,ObservedSpeciesData!$D$2:$D$4955,$D380),"")</f>
        <v/>
      </c>
      <c r="T380" s="23" t="str">
        <f>IF(ISNUMBER(AVERAGEIFS(ObservedSpeciesData!T$2:T$4955,ObservedSpeciesData!$A$2:$A$4955,$A380,ObservedSpeciesData!$D$2:$D$4955,$D380)),AVERAGEIFS(ObservedSpeciesData!T$2:T$4955,ObservedSpeciesData!$A$2:$A$4955,$A380,ObservedSpeciesData!$D$2:$D$4955,$D380),"")</f>
        <v/>
      </c>
      <c r="U380" s="24" t="str">
        <f>IF(ISNUMBER(AVERAGEIFS(ObservedSpeciesData!U$2:U$4955,ObservedSpeciesData!$A$2:$A$4955,$A380,ObservedSpeciesData!$C$2:$C$4955,$C380,ObservedSpeciesData!$D$2:$D$4955,$D380)),AVERAGEIFS(ObservedSpeciesData!U$2:U$4955,ObservedSpeciesData!$A$2:$A$4955,$A380,ObservedSpeciesData!$C$2:$C$4955,$C380,ObservedSpeciesData!$D$2:$D$4955,$D380),"")</f>
        <v/>
      </c>
      <c r="V380" s="23" t="str">
        <f>IF(ISNUMBER(AVERAGEIFS(ObservedSpeciesData!V$2:V$4955,ObservedSpeciesData!$A$2:$A$4955,$A380,ObservedSpeciesData!$D$2:$D$4955,$D380)),AVERAGEIFS(ObservedSpeciesData!V$2:V$4955,ObservedSpeciesData!$A$2:$A$4955,$A380,ObservedSpeciesData!$D$2:$D$4955,$D380),"")</f>
        <v/>
      </c>
      <c r="W380" s="23" t="str">
        <f>IF(ISNUMBER(AVERAGEIFS(ObservedSpeciesData!W$2:W$4955,ObservedSpeciesData!$A$2:$A$4955,$A380,ObservedSpeciesData!$D$2:$D$4955,$D380)),AVERAGEIFS(ObservedSpeciesData!W$2:W$4955,ObservedSpeciesData!$A$2:$A$4955,$A380,ObservedSpeciesData!$D$2:$D$4955,$D380),"")</f>
        <v/>
      </c>
      <c r="X380" s="23" t="str">
        <f>IF(ISNUMBER(AVERAGEIFS(ObservedSpeciesData!X$2:X$4955,ObservedSpeciesData!$A$2:$A$4955,$A380,ObservedSpeciesData!$D$2:$D$4955,$D380)),AVERAGEIFS(ObservedSpeciesData!X$2:X$4955,ObservedSpeciesData!$A$2:$A$4955,$A380,ObservedSpeciesData!$D$2:$D$4955,$D380),"")</f>
        <v/>
      </c>
      <c r="Y380" s="23" t="str">
        <f>IF(ISNUMBER(AVERAGEIFS(ObservedSpeciesData!Y$2:Y$4955,ObservedSpeciesData!$A$2:$A$4955,$A380,ObservedSpeciesData!$D$2:$D$4955,$D380)),AVERAGEIFS(ObservedSpeciesData!Y$2:Y$4955,ObservedSpeciesData!$A$2:$A$4955,$A380,ObservedSpeciesData!$D$2:$D$4955,$D380),"")</f>
        <v/>
      </c>
      <c r="Z380" s="23" t="str">
        <f>IF(ISNUMBER(AVERAGEIFS(ObservedSpeciesData!Z$2:Z$4955,ObservedSpeciesData!$A$2:$A$4955,$A380,ObservedSpeciesData!$D$2:$D$4955,$D380)),AVERAGEIFS(ObservedSpeciesData!Z$2:Z$4955,ObservedSpeciesData!$A$2:$A$4955,$A380,ObservedSpeciesData!$D$2:$D$4955,$D380),"")</f>
        <v/>
      </c>
      <c r="AA380" s="23" t="str">
        <f>IF(ISNUMBER(AVERAGEIFS(ObservedSpeciesData!AA$2:AA$4955,ObservedSpeciesData!$A$2:$A$4955,$A380,ObservedSpeciesData!$D$2:$D$4955,$D380)),AVERAGEIFS(ObservedSpeciesData!AA$2:AA$4955,ObservedSpeciesData!$A$2:$A$4955,$A380,ObservedSpeciesData!$D$2:$D$4955,$D380),"")</f>
        <v/>
      </c>
      <c r="AB380" s="24" t="str">
        <f>IF(ISNUMBER(AVERAGEIFS(ObservedSpeciesData!AB$2:AB$4955,ObservedSpeciesData!$A$2:$A$4955,$A380,ObservedSpeciesData!$D$2:$D$4955,$D380)),AVERAGEIFS(ObservedSpeciesData!AB$2:AB$4955,ObservedSpeciesData!$A$2:$A$4955,$A380,ObservedSpeciesData!$D$2:$D$4955,$D380),"")</f>
        <v/>
      </c>
      <c r="AC380" s="24" t="str">
        <f>IF(ISNUMBER(AVERAGEIFS(ObservedSpeciesData!AC$2:AC$4955,ObservedSpeciesData!$A$2:$A$4955,$A380,ObservedSpeciesData!$D$2:$D$4955,$D380)),AVERAGEIFS(ObservedSpeciesData!AC$2:AC$4955,ObservedSpeciesData!$A$2:$A$4955,$A380,ObservedSpeciesData!$D$2:$D$4955,$D380),"")</f>
        <v/>
      </c>
      <c r="AD380" s="23" t="str">
        <f>IF(ISNUMBER(AVERAGEIFS(ObservedSpeciesData!AD$2:AD$4955,ObservedSpeciesData!$A$2:$A$4955,$A380,ObservedSpeciesData!$D$2:$D$4955,$D380)),AVERAGEIFS(ObservedSpeciesData!AD$2:AD$4955,ObservedSpeciesData!$A$2:$A$4955,$A380,ObservedSpeciesData!$D$2:$D$4955,$D380),"")</f>
        <v/>
      </c>
      <c r="AE380" s="24" t="str">
        <f>IF(ISNUMBER(AVERAGEIFS(ObservedSpeciesData!AE$2:AE$4955,ObservedSpeciesData!$A$2:$A$4955,$A380,ObservedSpeciesData!$D$2:$D$4955,$D380)),AVERAGEIFS(ObservedSpeciesData!AE$2:AE$4955,ObservedSpeciesData!$A$2:$A$4955,$A380,ObservedSpeciesData!$D$2:$D$4955,$D380),"")</f>
        <v/>
      </c>
      <c r="AF380" s="23"/>
      <c r="AG380" s="24"/>
      <c r="AH380" s="23" t="str">
        <f>IF(ISNUMBER(AVERAGEIFS(ObservedSpeciesData!AH$2:AH$4955,ObservedSpeciesData!$A$2:$A$4955,$A380,ObservedSpeciesData!$D$2:$D$4955,$D380)),AVERAGEIFS(ObservedSpeciesData!AH$2:AH$4955,ObservedSpeciesData!$A$2:$A$4955,$A380,ObservedSpeciesData!$D$2:$D$4955,$D380),"")</f>
        <v/>
      </c>
      <c r="AI380" s="23" t="str">
        <f>IF(ISNUMBER(AVERAGEIFS(ObservedSpeciesData!AI$2:AI$4955,ObservedSpeciesData!$A$2:$A$4955,$A380,ObservedSpeciesData!$C$2:$C$4955,$C380,ObservedSpeciesData!$D$2:$D$4955,$D380)),AVERAGEIFS(ObservedSpeciesData!AI$2:AI$4955,ObservedSpeciesData!$A$2:$A$4955,$A380,ObservedSpeciesData!$C$2:$C$4955,$C380,ObservedSpeciesData!$D$2:$D$4955,$D380),"")</f>
        <v/>
      </c>
      <c r="AJ380" s="2">
        <f>COUNTIFS(ObservedSpeciesData!$A$2:$A$828,$A380,ObservedSpeciesData!$D$2:$D$828,$D380)</f>
        <v>0</v>
      </c>
      <c r="AK380" s="2">
        <f t="shared" si="5"/>
        <v>1</v>
      </c>
    </row>
    <row r="381" spans="1:37" x14ac:dyDescent="0.25">
      <c r="A381" s="14" t="s">
        <v>111</v>
      </c>
      <c r="B381" t="s">
        <v>80</v>
      </c>
      <c r="C381" t="s">
        <v>106</v>
      </c>
      <c r="D381" s="13">
        <v>42401</v>
      </c>
      <c r="E381">
        <v>1</v>
      </c>
      <c r="F381">
        <v>50</v>
      </c>
      <c r="G381" s="2" t="s">
        <v>87</v>
      </c>
      <c r="H381" s="2" t="s">
        <v>12</v>
      </c>
      <c r="I381">
        <v>9</v>
      </c>
      <c r="J381" s="2" t="s">
        <v>88</v>
      </c>
      <c r="K381" s="2">
        <f>IF(ISNUMBER(AVERAGEIFS(ObservedSpeciesData!K$2:K$4955,ObservedSpeciesData!$A$2:$A$4955,$A381,ObservedSpeciesData!$D$2:$D$4955,$D381)),AVERAGEIFS(ObservedSpeciesData!K$2:K$4955,ObservedSpeciesData!$A$2:$A$4955,$A381,ObservedSpeciesData!$D$2:$D$4955,$D381),"")</f>
        <v>37.5</v>
      </c>
      <c r="L381" s="26">
        <f>IF(ISNUMBER(AVERAGEIFS(ObservedSpeciesData!L$2:L$4955,ObservedSpeciesData!$A$2:$A$4955,$A381,ObservedSpeciesData!$D$2:$D$4955,$D381)),AVERAGEIFS(ObservedSpeciesData!L$2:L$4955,ObservedSpeciesData!$A$2:$A$4955,$A381,ObservedSpeciesData!$D$2:$D$4955,$D381),"")</f>
        <v>2692.3333333333335</v>
      </c>
      <c r="M381" s="23">
        <f>IF(ISNUMBER(AVERAGEIFS(ObservedSpeciesData!M$2:M$4955,ObservedSpeciesData!$A$2:$A$4955,$A381,ObservedSpeciesData!$D$2:$D$4955,$D381)),AVERAGEIFS(ObservedSpeciesData!M$2:M$4955,ObservedSpeciesData!$A$2:$A$4955,$A381,ObservedSpeciesData!$D$2:$D$4955,$D381),"")</f>
        <v>269.23333333333329</v>
      </c>
      <c r="N381" s="23" t="str">
        <f>IF(ISNUMBER(AVERAGEIFS(ObservedSpeciesData!N$2:N$4955,ObservedSpeciesData!$A$2:$A$4955,$A381,ObservedSpeciesData!$D$2:$D$4955,$D381)),AVERAGEIFS(ObservedSpeciesData!N$2:N$4955,ObservedSpeciesData!$A$2:$A$4955,$A381,ObservedSpeciesData!$D$2:$D$4955,$D381),"")</f>
        <v/>
      </c>
      <c r="O381" s="23" t="str">
        <f>IF(ISNUMBER(AVERAGEIFS(ObservedSpeciesData!O$2:O$4955,ObservedSpeciesData!$A$2:$A$4955,$A381,ObservedSpeciesData!$D$2:$D$4955,$D381)),AVERAGEIFS(ObservedSpeciesData!O$2:O$4955,ObservedSpeciesData!$A$2:$A$4955,$A381,ObservedSpeciesData!$D$2:$D$4955,$D381),"")</f>
        <v/>
      </c>
      <c r="P381" s="23" t="str">
        <f>IF(ISNUMBER(AVERAGEIFS(ObservedSpeciesData!P$2:P$4955,ObservedSpeciesData!$A$2:$A$4955,$A381,ObservedSpeciesData!$C$2:$C$4955,$C381,ObservedSpeciesData!$D$2:$D$4955,$D381)),AVERAGEIFS(ObservedSpeciesData!P$2:P$4955,ObservedSpeciesData!$A$2:$A$4955,$A381,ObservedSpeciesData!$C$2:$C$4955,$C381,ObservedSpeciesData!$D$2:$D$4955,$D381),"")</f>
        <v/>
      </c>
      <c r="Q381" s="23"/>
      <c r="R381" s="25" t="str">
        <f>IF(ISNUMBER(AVERAGEIFS(ObservedSpeciesData!R$2:R$4955,ObservedSpeciesData!$A$2:$A$4955,$A381,ObservedSpeciesData!$D$2:$D$4955,$D381)),AVERAGEIFS(ObservedSpeciesData!R$2:R$4955,ObservedSpeciesData!$A$2:$A$4955,$A381,ObservedSpeciesData!$D$2:$D$4955,$D381),"")</f>
        <v/>
      </c>
      <c r="S381" s="25" t="str">
        <f>IF(ISNUMBER(AVERAGEIFS(ObservedSpeciesData!S$2:S$4955,ObservedSpeciesData!$A$2:$A$4955,$A381,ObservedSpeciesData!$D$2:$D$4955,$D381)),AVERAGEIFS(ObservedSpeciesData!S$2:S$4955,ObservedSpeciesData!$A$2:$A$4955,$A381,ObservedSpeciesData!$D$2:$D$4955,$D381),"")</f>
        <v/>
      </c>
      <c r="T381" s="23" t="str">
        <f>IF(ISNUMBER(AVERAGEIFS(ObservedSpeciesData!T$2:T$4955,ObservedSpeciesData!$A$2:$A$4955,$A381,ObservedSpeciesData!$D$2:$D$4955,$D381)),AVERAGEIFS(ObservedSpeciesData!T$2:T$4955,ObservedSpeciesData!$A$2:$A$4955,$A381,ObservedSpeciesData!$D$2:$D$4955,$D381),"")</f>
        <v/>
      </c>
      <c r="U381" s="24" t="str">
        <f>IF(ISNUMBER(AVERAGEIFS(ObservedSpeciesData!U$2:U$4955,ObservedSpeciesData!$A$2:$A$4955,$A381,ObservedSpeciesData!$C$2:$C$4955,$C381,ObservedSpeciesData!$D$2:$D$4955,$D381)),AVERAGEIFS(ObservedSpeciesData!U$2:U$4955,ObservedSpeciesData!$A$2:$A$4955,$A381,ObservedSpeciesData!$C$2:$C$4955,$C381,ObservedSpeciesData!$D$2:$D$4955,$D381),"")</f>
        <v/>
      </c>
      <c r="V381" s="23" t="str">
        <f>IF(ISNUMBER(AVERAGEIFS(ObservedSpeciesData!V$2:V$4955,ObservedSpeciesData!$A$2:$A$4955,$A381,ObservedSpeciesData!$D$2:$D$4955,$D381)),AVERAGEIFS(ObservedSpeciesData!V$2:V$4955,ObservedSpeciesData!$A$2:$A$4955,$A381,ObservedSpeciesData!$D$2:$D$4955,$D381),"")</f>
        <v/>
      </c>
      <c r="W381" s="23" t="str">
        <f>IF(ISNUMBER(AVERAGEIFS(ObservedSpeciesData!W$2:W$4955,ObservedSpeciesData!$A$2:$A$4955,$A381,ObservedSpeciesData!$D$2:$D$4955,$D381)),AVERAGEIFS(ObservedSpeciesData!W$2:W$4955,ObservedSpeciesData!$A$2:$A$4955,$A381,ObservedSpeciesData!$D$2:$D$4955,$D381),"")</f>
        <v/>
      </c>
      <c r="X381" s="23" t="str">
        <f>IF(ISNUMBER(AVERAGEIFS(ObservedSpeciesData!X$2:X$4955,ObservedSpeciesData!$A$2:$A$4955,$A381,ObservedSpeciesData!$D$2:$D$4955,$D381)),AVERAGEIFS(ObservedSpeciesData!X$2:X$4955,ObservedSpeciesData!$A$2:$A$4955,$A381,ObservedSpeciesData!$D$2:$D$4955,$D381),"")</f>
        <v/>
      </c>
      <c r="Y381" s="23" t="str">
        <f>IF(ISNUMBER(AVERAGEIFS(ObservedSpeciesData!Y$2:Y$4955,ObservedSpeciesData!$A$2:$A$4955,$A381,ObservedSpeciesData!$D$2:$D$4955,$D381)),AVERAGEIFS(ObservedSpeciesData!Y$2:Y$4955,ObservedSpeciesData!$A$2:$A$4955,$A381,ObservedSpeciesData!$D$2:$D$4955,$D381),"")</f>
        <v/>
      </c>
      <c r="Z381" s="23" t="str">
        <f>IF(ISNUMBER(AVERAGEIFS(ObservedSpeciesData!Z$2:Z$4955,ObservedSpeciesData!$A$2:$A$4955,$A381,ObservedSpeciesData!$D$2:$D$4955,$D381)),AVERAGEIFS(ObservedSpeciesData!Z$2:Z$4955,ObservedSpeciesData!$A$2:$A$4955,$A381,ObservedSpeciesData!$D$2:$D$4955,$D381),"")</f>
        <v/>
      </c>
      <c r="AA381" s="23" t="str">
        <f>IF(ISNUMBER(AVERAGEIFS(ObservedSpeciesData!AA$2:AA$4955,ObservedSpeciesData!$A$2:$A$4955,$A381,ObservedSpeciesData!$D$2:$D$4955,$D381)),AVERAGEIFS(ObservedSpeciesData!AA$2:AA$4955,ObservedSpeciesData!$A$2:$A$4955,$A381,ObservedSpeciesData!$D$2:$D$4955,$D381),"")</f>
        <v/>
      </c>
      <c r="AB381" s="24" t="str">
        <f>IF(ISNUMBER(AVERAGEIFS(ObservedSpeciesData!AB$2:AB$4955,ObservedSpeciesData!$A$2:$A$4955,$A381,ObservedSpeciesData!$D$2:$D$4955,$D381)),AVERAGEIFS(ObservedSpeciesData!AB$2:AB$4955,ObservedSpeciesData!$A$2:$A$4955,$A381,ObservedSpeciesData!$D$2:$D$4955,$D381),"")</f>
        <v/>
      </c>
      <c r="AC381" s="24" t="str">
        <f>IF(ISNUMBER(AVERAGEIFS(ObservedSpeciesData!AC$2:AC$4955,ObservedSpeciesData!$A$2:$A$4955,$A381,ObservedSpeciesData!$D$2:$D$4955,$D381)),AVERAGEIFS(ObservedSpeciesData!AC$2:AC$4955,ObservedSpeciesData!$A$2:$A$4955,$A381,ObservedSpeciesData!$D$2:$D$4955,$D381),"")</f>
        <v/>
      </c>
      <c r="AD381" s="23" t="str">
        <f>IF(ISNUMBER(AVERAGEIFS(ObservedSpeciesData!AD$2:AD$4955,ObservedSpeciesData!$A$2:$A$4955,$A381,ObservedSpeciesData!$D$2:$D$4955,$D381)),AVERAGEIFS(ObservedSpeciesData!AD$2:AD$4955,ObservedSpeciesData!$A$2:$A$4955,$A381,ObservedSpeciesData!$D$2:$D$4955,$D381),"")</f>
        <v/>
      </c>
      <c r="AE381" s="24" t="str">
        <f>IF(ISNUMBER(AVERAGEIFS(ObservedSpeciesData!AE$2:AE$4955,ObservedSpeciesData!$A$2:$A$4955,$A381,ObservedSpeciesData!$D$2:$D$4955,$D381)),AVERAGEIFS(ObservedSpeciesData!AE$2:AE$4955,ObservedSpeciesData!$A$2:$A$4955,$A381,ObservedSpeciesData!$D$2:$D$4955,$D381),"")</f>
        <v/>
      </c>
      <c r="AF381" s="23"/>
      <c r="AG381" s="24"/>
      <c r="AH381" s="23" t="str">
        <f>IF(ISNUMBER(AVERAGEIFS(ObservedSpeciesData!AH$2:AH$4955,ObservedSpeciesData!$A$2:$A$4955,$A381,ObservedSpeciesData!$D$2:$D$4955,$D381)),AVERAGEIFS(ObservedSpeciesData!AH$2:AH$4955,ObservedSpeciesData!$A$2:$A$4955,$A381,ObservedSpeciesData!$D$2:$D$4955,$D381),"")</f>
        <v/>
      </c>
      <c r="AI381" s="23" t="str">
        <f>IF(ISNUMBER(AVERAGEIFS(ObservedSpeciesData!AI$2:AI$4955,ObservedSpeciesData!$A$2:$A$4955,$A381,ObservedSpeciesData!$C$2:$C$4955,$C381,ObservedSpeciesData!$D$2:$D$4955,$D381)),AVERAGEIFS(ObservedSpeciesData!AI$2:AI$4955,ObservedSpeciesData!$A$2:$A$4955,$A381,ObservedSpeciesData!$C$2:$C$4955,$C381,ObservedSpeciesData!$D$2:$D$4955,$D381),"")</f>
        <v/>
      </c>
      <c r="AJ381" s="2">
        <f>COUNTIFS(ObservedSpeciesData!$A$2:$A$828,$A381,ObservedSpeciesData!$D$2:$D$828,$D381)</f>
        <v>0</v>
      </c>
      <c r="AK381" s="2">
        <f t="shared" si="5"/>
        <v>1</v>
      </c>
    </row>
    <row r="382" spans="1:37" x14ac:dyDescent="0.25">
      <c r="A382" s="14" t="s">
        <v>110</v>
      </c>
      <c r="B382" t="s">
        <v>80</v>
      </c>
      <c r="C382" t="s">
        <v>106</v>
      </c>
      <c r="D382" s="13">
        <v>42401</v>
      </c>
      <c r="E382">
        <v>1</v>
      </c>
      <c r="F382">
        <v>100</v>
      </c>
      <c r="G382" s="2" t="s">
        <v>87</v>
      </c>
      <c r="H382" s="2" t="s">
        <v>12</v>
      </c>
      <c r="I382">
        <v>9</v>
      </c>
      <c r="J382" s="2" t="s">
        <v>88</v>
      </c>
      <c r="K382" s="2">
        <f>IF(ISNUMBER(AVERAGEIFS(ObservedSpeciesData!K$2:K$4955,ObservedSpeciesData!$A$2:$A$4955,$A382,ObservedSpeciesData!$D$2:$D$4955,$D382)),AVERAGEIFS(ObservedSpeciesData!K$2:K$4955,ObservedSpeciesData!$A$2:$A$4955,$A382,ObservedSpeciesData!$D$2:$D$4955,$D382),"")</f>
        <v>75</v>
      </c>
      <c r="L382" s="26">
        <f>IF(ISNUMBER(AVERAGEIFS(ObservedSpeciesData!L$2:L$4955,ObservedSpeciesData!$A$2:$A$4955,$A382,ObservedSpeciesData!$D$2:$D$4955,$D382)),AVERAGEIFS(ObservedSpeciesData!L$2:L$4955,ObservedSpeciesData!$A$2:$A$4955,$A382,ObservedSpeciesData!$D$2:$D$4955,$D382),"")</f>
        <v>2618.3333333333335</v>
      </c>
      <c r="M382" s="23">
        <f>IF(ISNUMBER(AVERAGEIFS(ObservedSpeciesData!M$2:M$4955,ObservedSpeciesData!$A$2:$A$4955,$A382,ObservedSpeciesData!$D$2:$D$4955,$D382)),AVERAGEIFS(ObservedSpeciesData!M$2:M$4955,ObservedSpeciesData!$A$2:$A$4955,$A382,ObservedSpeciesData!$D$2:$D$4955,$D382),"")</f>
        <v>261.83333333333331</v>
      </c>
      <c r="N382" s="23" t="str">
        <f>IF(ISNUMBER(AVERAGEIFS(ObservedSpeciesData!N$2:N$4955,ObservedSpeciesData!$A$2:$A$4955,$A382,ObservedSpeciesData!$D$2:$D$4955,$D382)),AVERAGEIFS(ObservedSpeciesData!N$2:N$4955,ObservedSpeciesData!$A$2:$A$4955,$A382,ObservedSpeciesData!$D$2:$D$4955,$D382),"")</f>
        <v/>
      </c>
      <c r="O382" s="23" t="str">
        <f>IF(ISNUMBER(AVERAGEIFS(ObservedSpeciesData!O$2:O$4955,ObservedSpeciesData!$A$2:$A$4955,$A382,ObservedSpeciesData!$D$2:$D$4955,$D382)),AVERAGEIFS(ObservedSpeciesData!O$2:O$4955,ObservedSpeciesData!$A$2:$A$4955,$A382,ObservedSpeciesData!$D$2:$D$4955,$D382),"")</f>
        <v/>
      </c>
      <c r="P382" s="23" t="str">
        <f>IF(ISNUMBER(AVERAGEIFS(ObservedSpeciesData!P$2:P$4955,ObservedSpeciesData!$A$2:$A$4955,$A382,ObservedSpeciesData!$C$2:$C$4955,$C382,ObservedSpeciesData!$D$2:$D$4955,$D382)),AVERAGEIFS(ObservedSpeciesData!P$2:P$4955,ObservedSpeciesData!$A$2:$A$4955,$A382,ObservedSpeciesData!$C$2:$C$4955,$C382,ObservedSpeciesData!$D$2:$D$4955,$D382),"")</f>
        <v/>
      </c>
      <c r="Q382" s="23"/>
      <c r="R382" s="25" t="str">
        <f>IF(ISNUMBER(AVERAGEIFS(ObservedSpeciesData!R$2:R$4955,ObservedSpeciesData!$A$2:$A$4955,$A382,ObservedSpeciesData!$D$2:$D$4955,$D382)),AVERAGEIFS(ObservedSpeciesData!R$2:R$4955,ObservedSpeciesData!$A$2:$A$4955,$A382,ObservedSpeciesData!$D$2:$D$4955,$D382),"")</f>
        <v/>
      </c>
      <c r="S382" s="25" t="str">
        <f>IF(ISNUMBER(AVERAGEIFS(ObservedSpeciesData!S$2:S$4955,ObservedSpeciesData!$A$2:$A$4955,$A382,ObservedSpeciesData!$D$2:$D$4955,$D382)),AVERAGEIFS(ObservedSpeciesData!S$2:S$4955,ObservedSpeciesData!$A$2:$A$4955,$A382,ObservedSpeciesData!$D$2:$D$4955,$D382),"")</f>
        <v/>
      </c>
      <c r="T382" s="23" t="str">
        <f>IF(ISNUMBER(AVERAGEIFS(ObservedSpeciesData!T$2:T$4955,ObservedSpeciesData!$A$2:$A$4955,$A382,ObservedSpeciesData!$D$2:$D$4955,$D382)),AVERAGEIFS(ObservedSpeciesData!T$2:T$4955,ObservedSpeciesData!$A$2:$A$4955,$A382,ObservedSpeciesData!$D$2:$D$4955,$D382),"")</f>
        <v/>
      </c>
      <c r="U382" s="24" t="str">
        <f>IF(ISNUMBER(AVERAGEIFS(ObservedSpeciesData!U$2:U$4955,ObservedSpeciesData!$A$2:$A$4955,$A382,ObservedSpeciesData!$C$2:$C$4955,$C382,ObservedSpeciesData!$D$2:$D$4955,$D382)),AVERAGEIFS(ObservedSpeciesData!U$2:U$4955,ObservedSpeciesData!$A$2:$A$4955,$A382,ObservedSpeciesData!$C$2:$C$4955,$C382,ObservedSpeciesData!$D$2:$D$4955,$D382),"")</f>
        <v/>
      </c>
      <c r="V382" s="23" t="str">
        <f>IF(ISNUMBER(AVERAGEIFS(ObservedSpeciesData!V$2:V$4955,ObservedSpeciesData!$A$2:$A$4955,$A382,ObservedSpeciesData!$D$2:$D$4955,$D382)),AVERAGEIFS(ObservedSpeciesData!V$2:V$4955,ObservedSpeciesData!$A$2:$A$4955,$A382,ObservedSpeciesData!$D$2:$D$4955,$D382),"")</f>
        <v/>
      </c>
      <c r="W382" s="23" t="str">
        <f>IF(ISNUMBER(AVERAGEIFS(ObservedSpeciesData!W$2:W$4955,ObservedSpeciesData!$A$2:$A$4955,$A382,ObservedSpeciesData!$D$2:$D$4955,$D382)),AVERAGEIFS(ObservedSpeciesData!W$2:W$4955,ObservedSpeciesData!$A$2:$A$4955,$A382,ObservedSpeciesData!$D$2:$D$4955,$D382),"")</f>
        <v/>
      </c>
      <c r="X382" s="23" t="str">
        <f>IF(ISNUMBER(AVERAGEIFS(ObservedSpeciesData!X$2:X$4955,ObservedSpeciesData!$A$2:$A$4955,$A382,ObservedSpeciesData!$D$2:$D$4955,$D382)),AVERAGEIFS(ObservedSpeciesData!X$2:X$4955,ObservedSpeciesData!$A$2:$A$4955,$A382,ObservedSpeciesData!$D$2:$D$4955,$D382),"")</f>
        <v/>
      </c>
      <c r="Y382" s="23" t="str">
        <f>IF(ISNUMBER(AVERAGEIFS(ObservedSpeciesData!Y$2:Y$4955,ObservedSpeciesData!$A$2:$A$4955,$A382,ObservedSpeciesData!$D$2:$D$4955,$D382)),AVERAGEIFS(ObservedSpeciesData!Y$2:Y$4955,ObservedSpeciesData!$A$2:$A$4955,$A382,ObservedSpeciesData!$D$2:$D$4955,$D382),"")</f>
        <v/>
      </c>
      <c r="Z382" s="23" t="str">
        <f>IF(ISNUMBER(AVERAGEIFS(ObservedSpeciesData!Z$2:Z$4955,ObservedSpeciesData!$A$2:$A$4955,$A382,ObservedSpeciesData!$D$2:$D$4955,$D382)),AVERAGEIFS(ObservedSpeciesData!Z$2:Z$4955,ObservedSpeciesData!$A$2:$A$4955,$A382,ObservedSpeciesData!$D$2:$D$4955,$D382),"")</f>
        <v/>
      </c>
      <c r="AA382" s="23" t="str">
        <f>IF(ISNUMBER(AVERAGEIFS(ObservedSpeciesData!AA$2:AA$4955,ObservedSpeciesData!$A$2:$A$4955,$A382,ObservedSpeciesData!$D$2:$D$4955,$D382)),AVERAGEIFS(ObservedSpeciesData!AA$2:AA$4955,ObservedSpeciesData!$A$2:$A$4955,$A382,ObservedSpeciesData!$D$2:$D$4955,$D382),"")</f>
        <v/>
      </c>
      <c r="AB382" s="24" t="str">
        <f>IF(ISNUMBER(AVERAGEIFS(ObservedSpeciesData!AB$2:AB$4955,ObservedSpeciesData!$A$2:$A$4955,$A382,ObservedSpeciesData!$D$2:$D$4955,$D382)),AVERAGEIFS(ObservedSpeciesData!AB$2:AB$4955,ObservedSpeciesData!$A$2:$A$4955,$A382,ObservedSpeciesData!$D$2:$D$4955,$D382),"")</f>
        <v/>
      </c>
      <c r="AC382" s="24" t="str">
        <f>IF(ISNUMBER(AVERAGEIFS(ObservedSpeciesData!AC$2:AC$4955,ObservedSpeciesData!$A$2:$A$4955,$A382,ObservedSpeciesData!$D$2:$D$4955,$D382)),AVERAGEIFS(ObservedSpeciesData!AC$2:AC$4955,ObservedSpeciesData!$A$2:$A$4955,$A382,ObservedSpeciesData!$D$2:$D$4955,$D382),"")</f>
        <v/>
      </c>
      <c r="AD382" s="23" t="str">
        <f>IF(ISNUMBER(AVERAGEIFS(ObservedSpeciesData!AD$2:AD$4955,ObservedSpeciesData!$A$2:$A$4955,$A382,ObservedSpeciesData!$D$2:$D$4955,$D382)),AVERAGEIFS(ObservedSpeciesData!AD$2:AD$4955,ObservedSpeciesData!$A$2:$A$4955,$A382,ObservedSpeciesData!$D$2:$D$4955,$D382),"")</f>
        <v/>
      </c>
      <c r="AE382" s="24" t="str">
        <f>IF(ISNUMBER(AVERAGEIFS(ObservedSpeciesData!AE$2:AE$4955,ObservedSpeciesData!$A$2:$A$4955,$A382,ObservedSpeciesData!$D$2:$D$4955,$D382)),AVERAGEIFS(ObservedSpeciesData!AE$2:AE$4955,ObservedSpeciesData!$A$2:$A$4955,$A382,ObservedSpeciesData!$D$2:$D$4955,$D382),"")</f>
        <v/>
      </c>
      <c r="AF382" s="23"/>
      <c r="AG382" s="24"/>
      <c r="AH382" s="23" t="str">
        <f>IF(ISNUMBER(AVERAGEIFS(ObservedSpeciesData!AH$2:AH$4955,ObservedSpeciesData!$A$2:$A$4955,$A382,ObservedSpeciesData!$D$2:$D$4955,$D382)),AVERAGEIFS(ObservedSpeciesData!AH$2:AH$4955,ObservedSpeciesData!$A$2:$A$4955,$A382,ObservedSpeciesData!$D$2:$D$4955,$D382),"")</f>
        <v/>
      </c>
      <c r="AI382" s="23" t="str">
        <f>IF(ISNUMBER(AVERAGEIFS(ObservedSpeciesData!AI$2:AI$4955,ObservedSpeciesData!$A$2:$A$4955,$A382,ObservedSpeciesData!$C$2:$C$4955,$C382,ObservedSpeciesData!$D$2:$D$4955,$D382)),AVERAGEIFS(ObservedSpeciesData!AI$2:AI$4955,ObservedSpeciesData!$A$2:$A$4955,$A382,ObservedSpeciesData!$C$2:$C$4955,$C382,ObservedSpeciesData!$D$2:$D$4955,$D382),"")</f>
        <v/>
      </c>
      <c r="AJ382" s="2">
        <f>COUNTIFS(ObservedSpeciesData!$A$2:$A$828,$A382,ObservedSpeciesData!$D$2:$D$828,$D382)</f>
        <v>0</v>
      </c>
      <c r="AK382" s="2">
        <f t="shared" si="5"/>
        <v>1</v>
      </c>
    </row>
    <row r="383" spans="1:37" x14ac:dyDescent="0.25">
      <c r="A383" s="14" t="s">
        <v>109</v>
      </c>
      <c r="B383" t="s">
        <v>80</v>
      </c>
      <c r="C383" t="s">
        <v>106</v>
      </c>
      <c r="D383" s="13">
        <v>42401</v>
      </c>
      <c r="E383">
        <v>1</v>
      </c>
      <c r="F383">
        <v>200</v>
      </c>
      <c r="G383" s="2" t="s">
        <v>87</v>
      </c>
      <c r="H383" s="2" t="s">
        <v>12</v>
      </c>
      <c r="I383">
        <v>9</v>
      </c>
      <c r="J383" s="2" t="s">
        <v>88</v>
      </c>
      <c r="K383" s="2">
        <f>IF(ISNUMBER(AVERAGEIFS(ObservedSpeciesData!K$2:K$4955,ObservedSpeciesData!$A$2:$A$4955,$A383,ObservedSpeciesData!$D$2:$D$4955,$D383)),AVERAGEIFS(ObservedSpeciesData!K$2:K$4955,ObservedSpeciesData!$A$2:$A$4955,$A383,ObservedSpeciesData!$D$2:$D$4955,$D383),"")</f>
        <v>150</v>
      </c>
      <c r="L383" s="26">
        <f>IF(ISNUMBER(AVERAGEIFS(ObservedSpeciesData!L$2:L$4955,ObservedSpeciesData!$A$2:$A$4955,$A383,ObservedSpeciesData!$D$2:$D$4955,$D383)),AVERAGEIFS(ObservedSpeciesData!L$2:L$4955,ObservedSpeciesData!$A$2:$A$4955,$A383,ObservedSpeciesData!$D$2:$D$4955,$D383),"")</f>
        <v>2704.6666666666665</v>
      </c>
      <c r="M383" s="23">
        <f>IF(ISNUMBER(AVERAGEIFS(ObservedSpeciesData!M$2:M$4955,ObservedSpeciesData!$A$2:$A$4955,$A383,ObservedSpeciesData!$D$2:$D$4955,$D383)),AVERAGEIFS(ObservedSpeciesData!M$2:M$4955,ObservedSpeciesData!$A$2:$A$4955,$A383,ObservedSpeciesData!$D$2:$D$4955,$D383),"")</f>
        <v>270.4666666666667</v>
      </c>
      <c r="N383" s="23" t="str">
        <f>IF(ISNUMBER(AVERAGEIFS(ObservedSpeciesData!N$2:N$4955,ObservedSpeciesData!$A$2:$A$4955,$A383,ObservedSpeciesData!$D$2:$D$4955,$D383)),AVERAGEIFS(ObservedSpeciesData!N$2:N$4955,ObservedSpeciesData!$A$2:$A$4955,$A383,ObservedSpeciesData!$D$2:$D$4955,$D383),"")</f>
        <v/>
      </c>
      <c r="O383" s="23" t="str">
        <f>IF(ISNUMBER(AVERAGEIFS(ObservedSpeciesData!O$2:O$4955,ObservedSpeciesData!$A$2:$A$4955,$A383,ObservedSpeciesData!$D$2:$D$4955,$D383)),AVERAGEIFS(ObservedSpeciesData!O$2:O$4955,ObservedSpeciesData!$A$2:$A$4955,$A383,ObservedSpeciesData!$D$2:$D$4955,$D383),"")</f>
        <v/>
      </c>
      <c r="P383" s="23" t="str">
        <f>IF(ISNUMBER(AVERAGEIFS(ObservedSpeciesData!P$2:P$4955,ObservedSpeciesData!$A$2:$A$4955,$A383,ObservedSpeciesData!$C$2:$C$4955,$C383,ObservedSpeciesData!$D$2:$D$4955,$D383)),AVERAGEIFS(ObservedSpeciesData!P$2:P$4955,ObservedSpeciesData!$A$2:$A$4955,$A383,ObservedSpeciesData!$C$2:$C$4955,$C383,ObservedSpeciesData!$D$2:$D$4955,$D383),"")</f>
        <v/>
      </c>
      <c r="Q383" s="23"/>
      <c r="R383" s="25" t="str">
        <f>IF(ISNUMBER(AVERAGEIFS(ObservedSpeciesData!R$2:R$4955,ObservedSpeciesData!$A$2:$A$4955,$A383,ObservedSpeciesData!$D$2:$D$4955,$D383)),AVERAGEIFS(ObservedSpeciesData!R$2:R$4955,ObservedSpeciesData!$A$2:$A$4955,$A383,ObservedSpeciesData!$D$2:$D$4955,$D383),"")</f>
        <v/>
      </c>
      <c r="S383" s="25" t="str">
        <f>IF(ISNUMBER(AVERAGEIFS(ObservedSpeciesData!S$2:S$4955,ObservedSpeciesData!$A$2:$A$4955,$A383,ObservedSpeciesData!$D$2:$D$4955,$D383)),AVERAGEIFS(ObservedSpeciesData!S$2:S$4955,ObservedSpeciesData!$A$2:$A$4955,$A383,ObservedSpeciesData!$D$2:$D$4955,$D383),"")</f>
        <v/>
      </c>
      <c r="T383" s="23" t="str">
        <f>IF(ISNUMBER(AVERAGEIFS(ObservedSpeciesData!T$2:T$4955,ObservedSpeciesData!$A$2:$A$4955,$A383,ObservedSpeciesData!$D$2:$D$4955,$D383)),AVERAGEIFS(ObservedSpeciesData!T$2:T$4955,ObservedSpeciesData!$A$2:$A$4955,$A383,ObservedSpeciesData!$D$2:$D$4955,$D383),"")</f>
        <v/>
      </c>
      <c r="U383" s="24" t="str">
        <f>IF(ISNUMBER(AVERAGEIFS(ObservedSpeciesData!U$2:U$4955,ObservedSpeciesData!$A$2:$A$4955,$A383,ObservedSpeciesData!$C$2:$C$4955,$C383,ObservedSpeciesData!$D$2:$D$4955,$D383)),AVERAGEIFS(ObservedSpeciesData!U$2:U$4955,ObservedSpeciesData!$A$2:$A$4955,$A383,ObservedSpeciesData!$C$2:$C$4955,$C383,ObservedSpeciesData!$D$2:$D$4955,$D383),"")</f>
        <v/>
      </c>
      <c r="V383" s="23" t="str">
        <f>IF(ISNUMBER(AVERAGEIFS(ObservedSpeciesData!V$2:V$4955,ObservedSpeciesData!$A$2:$A$4955,$A383,ObservedSpeciesData!$D$2:$D$4955,$D383)),AVERAGEIFS(ObservedSpeciesData!V$2:V$4955,ObservedSpeciesData!$A$2:$A$4955,$A383,ObservedSpeciesData!$D$2:$D$4955,$D383),"")</f>
        <v/>
      </c>
      <c r="W383" s="23" t="str">
        <f>IF(ISNUMBER(AVERAGEIFS(ObservedSpeciesData!W$2:W$4955,ObservedSpeciesData!$A$2:$A$4955,$A383,ObservedSpeciesData!$D$2:$D$4955,$D383)),AVERAGEIFS(ObservedSpeciesData!W$2:W$4955,ObservedSpeciesData!$A$2:$A$4955,$A383,ObservedSpeciesData!$D$2:$D$4955,$D383),"")</f>
        <v/>
      </c>
      <c r="X383" s="23" t="str">
        <f>IF(ISNUMBER(AVERAGEIFS(ObservedSpeciesData!X$2:X$4955,ObservedSpeciesData!$A$2:$A$4955,$A383,ObservedSpeciesData!$D$2:$D$4955,$D383)),AVERAGEIFS(ObservedSpeciesData!X$2:X$4955,ObservedSpeciesData!$A$2:$A$4955,$A383,ObservedSpeciesData!$D$2:$D$4955,$D383),"")</f>
        <v/>
      </c>
      <c r="Y383" s="23" t="str">
        <f>IF(ISNUMBER(AVERAGEIFS(ObservedSpeciesData!Y$2:Y$4955,ObservedSpeciesData!$A$2:$A$4955,$A383,ObservedSpeciesData!$D$2:$D$4955,$D383)),AVERAGEIFS(ObservedSpeciesData!Y$2:Y$4955,ObservedSpeciesData!$A$2:$A$4955,$A383,ObservedSpeciesData!$D$2:$D$4955,$D383),"")</f>
        <v/>
      </c>
      <c r="Z383" s="23" t="str">
        <f>IF(ISNUMBER(AVERAGEIFS(ObservedSpeciesData!Z$2:Z$4955,ObservedSpeciesData!$A$2:$A$4955,$A383,ObservedSpeciesData!$D$2:$D$4955,$D383)),AVERAGEIFS(ObservedSpeciesData!Z$2:Z$4955,ObservedSpeciesData!$A$2:$A$4955,$A383,ObservedSpeciesData!$D$2:$D$4955,$D383),"")</f>
        <v/>
      </c>
      <c r="AA383" s="23" t="str">
        <f>IF(ISNUMBER(AVERAGEIFS(ObservedSpeciesData!AA$2:AA$4955,ObservedSpeciesData!$A$2:$A$4955,$A383,ObservedSpeciesData!$D$2:$D$4955,$D383)),AVERAGEIFS(ObservedSpeciesData!AA$2:AA$4955,ObservedSpeciesData!$A$2:$A$4955,$A383,ObservedSpeciesData!$D$2:$D$4955,$D383),"")</f>
        <v/>
      </c>
      <c r="AB383" s="24" t="str">
        <f>IF(ISNUMBER(AVERAGEIFS(ObservedSpeciesData!AB$2:AB$4955,ObservedSpeciesData!$A$2:$A$4955,$A383,ObservedSpeciesData!$D$2:$D$4955,$D383)),AVERAGEIFS(ObservedSpeciesData!AB$2:AB$4955,ObservedSpeciesData!$A$2:$A$4955,$A383,ObservedSpeciesData!$D$2:$D$4955,$D383),"")</f>
        <v/>
      </c>
      <c r="AC383" s="24" t="str">
        <f>IF(ISNUMBER(AVERAGEIFS(ObservedSpeciesData!AC$2:AC$4955,ObservedSpeciesData!$A$2:$A$4955,$A383,ObservedSpeciesData!$D$2:$D$4955,$D383)),AVERAGEIFS(ObservedSpeciesData!AC$2:AC$4955,ObservedSpeciesData!$A$2:$A$4955,$A383,ObservedSpeciesData!$D$2:$D$4955,$D383),"")</f>
        <v/>
      </c>
      <c r="AD383" s="23" t="str">
        <f>IF(ISNUMBER(AVERAGEIFS(ObservedSpeciesData!AD$2:AD$4955,ObservedSpeciesData!$A$2:$A$4955,$A383,ObservedSpeciesData!$D$2:$D$4955,$D383)),AVERAGEIFS(ObservedSpeciesData!AD$2:AD$4955,ObservedSpeciesData!$A$2:$A$4955,$A383,ObservedSpeciesData!$D$2:$D$4955,$D383),"")</f>
        <v/>
      </c>
      <c r="AE383" s="24" t="str">
        <f>IF(ISNUMBER(AVERAGEIFS(ObservedSpeciesData!AE$2:AE$4955,ObservedSpeciesData!$A$2:$A$4955,$A383,ObservedSpeciesData!$D$2:$D$4955,$D383)),AVERAGEIFS(ObservedSpeciesData!AE$2:AE$4955,ObservedSpeciesData!$A$2:$A$4955,$A383,ObservedSpeciesData!$D$2:$D$4955,$D383),"")</f>
        <v/>
      </c>
      <c r="AF383" s="23"/>
      <c r="AG383" s="24"/>
      <c r="AH383" s="23" t="str">
        <f>IF(ISNUMBER(AVERAGEIFS(ObservedSpeciesData!AH$2:AH$4955,ObservedSpeciesData!$A$2:$A$4955,$A383,ObservedSpeciesData!$D$2:$D$4955,$D383)),AVERAGEIFS(ObservedSpeciesData!AH$2:AH$4955,ObservedSpeciesData!$A$2:$A$4955,$A383,ObservedSpeciesData!$D$2:$D$4955,$D383),"")</f>
        <v/>
      </c>
      <c r="AI383" s="23" t="str">
        <f>IF(ISNUMBER(AVERAGEIFS(ObservedSpeciesData!AI$2:AI$4955,ObservedSpeciesData!$A$2:$A$4955,$A383,ObservedSpeciesData!$C$2:$C$4955,$C383,ObservedSpeciesData!$D$2:$D$4955,$D383)),AVERAGEIFS(ObservedSpeciesData!AI$2:AI$4955,ObservedSpeciesData!$A$2:$A$4955,$A383,ObservedSpeciesData!$C$2:$C$4955,$C383,ObservedSpeciesData!$D$2:$D$4955,$D383),"")</f>
        <v/>
      </c>
      <c r="AJ383" s="2">
        <f>COUNTIFS(ObservedSpeciesData!$A$2:$A$828,$A383,ObservedSpeciesData!$D$2:$D$828,$D383)</f>
        <v>0</v>
      </c>
      <c r="AK383" s="2">
        <f t="shared" si="5"/>
        <v>1</v>
      </c>
    </row>
    <row r="384" spans="1:37" x14ac:dyDescent="0.25">
      <c r="A384" s="14" t="s">
        <v>108</v>
      </c>
      <c r="B384" t="s">
        <v>80</v>
      </c>
      <c r="C384" t="s">
        <v>106</v>
      </c>
      <c r="D384" s="13">
        <v>42401</v>
      </c>
      <c r="E384">
        <v>1</v>
      </c>
      <c r="F384">
        <v>350</v>
      </c>
      <c r="G384" s="2" t="s">
        <v>87</v>
      </c>
      <c r="H384" s="2" t="s">
        <v>12</v>
      </c>
      <c r="I384">
        <v>9</v>
      </c>
      <c r="J384" s="2" t="s">
        <v>88</v>
      </c>
      <c r="K384" s="2">
        <f>IF(ISNUMBER(AVERAGEIFS(ObservedSpeciesData!K$2:K$4955,ObservedSpeciesData!$A$2:$A$4955,$A384,ObservedSpeciesData!$D$2:$D$4955,$D384)),AVERAGEIFS(ObservedSpeciesData!K$2:K$4955,ObservedSpeciesData!$A$2:$A$4955,$A384,ObservedSpeciesData!$D$2:$D$4955,$D384),"")</f>
        <v>262.5</v>
      </c>
      <c r="L384" s="26">
        <f>IF(ISNUMBER(AVERAGEIFS(ObservedSpeciesData!L$2:L$4955,ObservedSpeciesData!$A$2:$A$4955,$A384,ObservedSpeciesData!$D$2:$D$4955,$D384)),AVERAGEIFS(ObservedSpeciesData!L$2:L$4955,ObservedSpeciesData!$A$2:$A$4955,$A384,ObservedSpeciesData!$D$2:$D$4955,$D384),"")</f>
        <v>2359.3333333333335</v>
      </c>
      <c r="M384" s="23">
        <f>IF(ISNUMBER(AVERAGEIFS(ObservedSpeciesData!M$2:M$4955,ObservedSpeciesData!$A$2:$A$4955,$A384,ObservedSpeciesData!$D$2:$D$4955,$D384)),AVERAGEIFS(ObservedSpeciesData!M$2:M$4955,ObservedSpeciesData!$A$2:$A$4955,$A384,ObservedSpeciesData!$D$2:$D$4955,$D384),"")</f>
        <v>235.93333333333331</v>
      </c>
      <c r="N384" s="23" t="str">
        <f>IF(ISNUMBER(AVERAGEIFS(ObservedSpeciesData!N$2:N$4955,ObservedSpeciesData!$A$2:$A$4955,$A384,ObservedSpeciesData!$D$2:$D$4955,$D384)),AVERAGEIFS(ObservedSpeciesData!N$2:N$4955,ObservedSpeciesData!$A$2:$A$4955,$A384,ObservedSpeciesData!$D$2:$D$4955,$D384),"")</f>
        <v/>
      </c>
      <c r="O384" s="23" t="str">
        <f>IF(ISNUMBER(AVERAGEIFS(ObservedSpeciesData!O$2:O$4955,ObservedSpeciesData!$A$2:$A$4955,$A384,ObservedSpeciesData!$D$2:$D$4955,$D384)),AVERAGEIFS(ObservedSpeciesData!O$2:O$4955,ObservedSpeciesData!$A$2:$A$4955,$A384,ObservedSpeciesData!$D$2:$D$4955,$D384),"")</f>
        <v/>
      </c>
      <c r="P384" s="23" t="str">
        <f>IF(ISNUMBER(AVERAGEIFS(ObservedSpeciesData!P$2:P$4955,ObservedSpeciesData!$A$2:$A$4955,$A384,ObservedSpeciesData!$C$2:$C$4955,$C384,ObservedSpeciesData!$D$2:$D$4955,$D384)),AVERAGEIFS(ObservedSpeciesData!P$2:P$4955,ObservedSpeciesData!$A$2:$A$4955,$A384,ObservedSpeciesData!$C$2:$C$4955,$C384,ObservedSpeciesData!$D$2:$D$4955,$D384),"")</f>
        <v/>
      </c>
      <c r="Q384" s="23"/>
      <c r="R384" s="25" t="str">
        <f>IF(ISNUMBER(AVERAGEIFS(ObservedSpeciesData!R$2:R$4955,ObservedSpeciesData!$A$2:$A$4955,$A384,ObservedSpeciesData!$D$2:$D$4955,$D384)),AVERAGEIFS(ObservedSpeciesData!R$2:R$4955,ObservedSpeciesData!$A$2:$A$4955,$A384,ObservedSpeciesData!$D$2:$D$4955,$D384),"")</f>
        <v/>
      </c>
      <c r="S384" s="25" t="str">
        <f>IF(ISNUMBER(AVERAGEIFS(ObservedSpeciesData!S$2:S$4955,ObservedSpeciesData!$A$2:$A$4955,$A384,ObservedSpeciesData!$D$2:$D$4955,$D384)),AVERAGEIFS(ObservedSpeciesData!S$2:S$4955,ObservedSpeciesData!$A$2:$A$4955,$A384,ObservedSpeciesData!$D$2:$D$4955,$D384),"")</f>
        <v/>
      </c>
      <c r="T384" s="23" t="str">
        <f>IF(ISNUMBER(AVERAGEIFS(ObservedSpeciesData!T$2:T$4955,ObservedSpeciesData!$A$2:$A$4955,$A384,ObservedSpeciesData!$D$2:$D$4955,$D384)),AVERAGEIFS(ObservedSpeciesData!T$2:T$4955,ObservedSpeciesData!$A$2:$A$4955,$A384,ObservedSpeciesData!$D$2:$D$4955,$D384),"")</f>
        <v/>
      </c>
      <c r="U384" s="24" t="str">
        <f>IF(ISNUMBER(AVERAGEIFS(ObservedSpeciesData!U$2:U$4955,ObservedSpeciesData!$A$2:$A$4955,$A384,ObservedSpeciesData!$C$2:$C$4955,$C384,ObservedSpeciesData!$D$2:$D$4955,$D384)),AVERAGEIFS(ObservedSpeciesData!U$2:U$4955,ObservedSpeciesData!$A$2:$A$4955,$A384,ObservedSpeciesData!$C$2:$C$4955,$C384,ObservedSpeciesData!$D$2:$D$4955,$D384),"")</f>
        <v/>
      </c>
      <c r="V384" s="23" t="str">
        <f>IF(ISNUMBER(AVERAGEIFS(ObservedSpeciesData!V$2:V$4955,ObservedSpeciesData!$A$2:$A$4955,$A384,ObservedSpeciesData!$D$2:$D$4955,$D384)),AVERAGEIFS(ObservedSpeciesData!V$2:V$4955,ObservedSpeciesData!$A$2:$A$4955,$A384,ObservedSpeciesData!$D$2:$D$4955,$D384),"")</f>
        <v/>
      </c>
      <c r="W384" s="23" t="str">
        <f>IF(ISNUMBER(AVERAGEIFS(ObservedSpeciesData!W$2:W$4955,ObservedSpeciesData!$A$2:$A$4955,$A384,ObservedSpeciesData!$D$2:$D$4955,$D384)),AVERAGEIFS(ObservedSpeciesData!W$2:W$4955,ObservedSpeciesData!$A$2:$A$4955,$A384,ObservedSpeciesData!$D$2:$D$4955,$D384),"")</f>
        <v/>
      </c>
      <c r="X384" s="23" t="str">
        <f>IF(ISNUMBER(AVERAGEIFS(ObservedSpeciesData!X$2:X$4955,ObservedSpeciesData!$A$2:$A$4955,$A384,ObservedSpeciesData!$D$2:$D$4955,$D384)),AVERAGEIFS(ObservedSpeciesData!X$2:X$4955,ObservedSpeciesData!$A$2:$A$4955,$A384,ObservedSpeciesData!$D$2:$D$4955,$D384),"")</f>
        <v/>
      </c>
      <c r="Y384" s="23" t="str">
        <f>IF(ISNUMBER(AVERAGEIFS(ObservedSpeciesData!Y$2:Y$4955,ObservedSpeciesData!$A$2:$A$4955,$A384,ObservedSpeciesData!$D$2:$D$4955,$D384)),AVERAGEIFS(ObservedSpeciesData!Y$2:Y$4955,ObservedSpeciesData!$A$2:$A$4955,$A384,ObservedSpeciesData!$D$2:$D$4955,$D384),"")</f>
        <v/>
      </c>
      <c r="Z384" s="23" t="str">
        <f>IF(ISNUMBER(AVERAGEIFS(ObservedSpeciesData!Z$2:Z$4955,ObservedSpeciesData!$A$2:$A$4955,$A384,ObservedSpeciesData!$D$2:$D$4955,$D384)),AVERAGEIFS(ObservedSpeciesData!Z$2:Z$4955,ObservedSpeciesData!$A$2:$A$4955,$A384,ObservedSpeciesData!$D$2:$D$4955,$D384),"")</f>
        <v/>
      </c>
      <c r="AA384" s="23" t="str">
        <f>IF(ISNUMBER(AVERAGEIFS(ObservedSpeciesData!AA$2:AA$4955,ObservedSpeciesData!$A$2:$A$4955,$A384,ObservedSpeciesData!$D$2:$D$4955,$D384)),AVERAGEIFS(ObservedSpeciesData!AA$2:AA$4955,ObservedSpeciesData!$A$2:$A$4955,$A384,ObservedSpeciesData!$D$2:$D$4955,$D384),"")</f>
        <v/>
      </c>
      <c r="AB384" s="24" t="str">
        <f>IF(ISNUMBER(AVERAGEIFS(ObservedSpeciesData!AB$2:AB$4955,ObservedSpeciesData!$A$2:$A$4955,$A384,ObservedSpeciesData!$D$2:$D$4955,$D384)),AVERAGEIFS(ObservedSpeciesData!AB$2:AB$4955,ObservedSpeciesData!$A$2:$A$4955,$A384,ObservedSpeciesData!$D$2:$D$4955,$D384),"")</f>
        <v/>
      </c>
      <c r="AC384" s="24" t="str">
        <f>IF(ISNUMBER(AVERAGEIFS(ObservedSpeciesData!AC$2:AC$4955,ObservedSpeciesData!$A$2:$A$4955,$A384,ObservedSpeciesData!$D$2:$D$4955,$D384)),AVERAGEIFS(ObservedSpeciesData!AC$2:AC$4955,ObservedSpeciesData!$A$2:$A$4955,$A384,ObservedSpeciesData!$D$2:$D$4955,$D384),"")</f>
        <v/>
      </c>
      <c r="AD384" s="23" t="str">
        <f>IF(ISNUMBER(AVERAGEIFS(ObservedSpeciesData!AD$2:AD$4955,ObservedSpeciesData!$A$2:$A$4955,$A384,ObservedSpeciesData!$D$2:$D$4955,$D384)),AVERAGEIFS(ObservedSpeciesData!AD$2:AD$4955,ObservedSpeciesData!$A$2:$A$4955,$A384,ObservedSpeciesData!$D$2:$D$4955,$D384),"")</f>
        <v/>
      </c>
      <c r="AE384" s="24" t="str">
        <f>IF(ISNUMBER(AVERAGEIFS(ObservedSpeciesData!AE$2:AE$4955,ObservedSpeciesData!$A$2:$A$4955,$A384,ObservedSpeciesData!$D$2:$D$4955,$D384)),AVERAGEIFS(ObservedSpeciesData!AE$2:AE$4955,ObservedSpeciesData!$A$2:$A$4955,$A384,ObservedSpeciesData!$D$2:$D$4955,$D384),"")</f>
        <v/>
      </c>
      <c r="AF384" s="23"/>
      <c r="AG384" s="24"/>
      <c r="AH384" s="23" t="str">
        <f>IF(ISNUMBER(AVERAGEIFS(ObservedSpeciesData!AH$2:AH$4955,ObservedSpeciesData!$A$2:$A$4955,$A384,ObservedSpeciesData!$D$2:$D$4955,$D384)),AVERAGEIFS(ObservedSpeciesData!AH$2:AH$4955,ObservedSpeciesData!$A$2:$A$4955,$A384,ObservedSpeciesData!$D$2:$D$4955,$D384),"")</f>
        <v/>
      </c>
      <c r="AI384" s="23" t="str">
        <f>IF(ISNUMBER(AVERAGEIFS(ObservedSpeciesData!AI$2:AI$4955,ObservedSpeciesData!$A$2:$A$4955,$A384,ObservedSpeciesData!$C$2:$C$4955,$C384,ObservedSpeciesData!$D$2:$D$4955,$D384)),AVERAGEIFS(ObservedSpeciesData!AI$2:AI$4955,ObservedSpeciesData!$A$2:$A$4955,$A384,ObservedSpeciesData!$C$2:$C$4955,$C384,ObservedSpeciesData!$D$2:$D$4955,$D384),"")</f>
        <v/>
      </c>
      <c r="AJ384" s="2">
        <f>COUNTIFS(ObservedSpeciesData!$A$2:$A$828,$A384,ObservedSpeciesData!$D$2:$D$828,$D384)</f>
        <v>0</v>
      </c>
      <c r="AK384" s="2">
        <f t="shared" si="5"/>
        <v>1</v>
      </c>
    </row>
    <row r="385" spans="1:37" x14ac:dyDescent="0.25">
      <c r="A385" s="14" t="s">
        <v>107</v>
      </c>
      <c r="B385" t="s">
        <v>80</v>
      </c>
      <c r="C385" t="s">
        <v>106</v>
      </c>
      <c r="D385" s="13">
        <v>42401</v>
      </c>
      <c r="E385">
        <v>1</v>
      </c>
      <c r="F385">
        <v>500</v>
      </c>
      <c r="G385" s="2" t="s">
        <v>87</v>
      </c>
      <c r="H385" s="2" t="s">
        <v>12</v>
      </c>
      <c r="I385">
        <v>9</v>
      </c>
      <c r="J385" s="2" t="s">
        <v>88</v>
      </c>
      <c r="K385" s="2">
        <f>IF(ISNUMBER(AVERAGEIFS(ObservedSpeciesData!K$2:K$4955,ObservedSpeciesData!$A$2:$A$4955,$A385,ObservedSpeciesData!$D$2:$D$4955,$D385)),AVERAGEIFS(ObservedSpeciesData!K$2:K$4955,ObservedSpeciesData!$A$2:$A$4955,$A385,ObservedSpeciesData!$D$2:$D$4955,$D385),"")</f>
        <v>375</v>
      </c>
      <c r="L385" s="26">
        <f>IF(ISNUMBER(AVERAGEIFS(ObservedSpeciesData!L$2:L$4955,ObservedSpeciesData!$A$2:$A$4955,$A385,ObservedSpeciesData!$D$2:$D$4955,$D385)),AVERAGEIFS(ObservedSpeciesData!L$2:L$4955,ObservedSpeciesData!$A$2:$A$4955,$A385,ObservedSpeciesData!$D$2:$D$4955,$D385),"")</f>
        <v>2544.3333333333335</v>
      </c>
      <c r="M385" s="23">
        <f>IF(ISNUMBER(AVERAGEIFS(ObservedSpeciesData!M$2:M$4955,ObservedSpeciesData!$A$2:$A$4955,$A385,ObservedSpeciesData!$D$2:$D$4955,$D385)),AVERAGEIFS(ObservedSpeciesData!M$2:M$4955,ObservedSpeciesData!$A$2:$A$4955,$A385,ObservedSpeciesData!$D$2:$D$4955,$D385),"")</f>
        <v>254.43333333333337</v>
      </c>
      <c r="N385" s="23" t="str">
        <f>IF(ISNUMBER(AVERAGEIFS(ObservedSpeciesData!N$2:N$4955,ObservedSpeciesData!$A$2:$A$4955,$A385,ObservedSpeciesData!$D$2:$D$4955,$D385)),AVERAGEIFS(ObservedSpeciesData!N$2:N$4955,ObservedSpeciesData!$A$2:$A$4955,$A385,ObservedSpeciesData!$D$2:$D$4955,$D385),"")</f>
        <v/>
      </c>
      <c r="O385" s="23" t="str">
        <f>IF(ISNUMBER(AVERAGEIFS(ObservedSpeciesData!O$2:O$4955,ObservedSpeciesData!$A$2:$A$4955,$A385,ObservedSpeciesData!$D$2:$D$4955,$D385)),AVERAGEIFS(ObservedSpeciesData!O$2:O$4955,ObservedSpeciesData!$A$2:$A$4955,$A385,ObservedSpeciesData!$D$2:$D$4955,$D385),"")</f>
        <v/>
      </c>
      <c r="P385" s="23" t="str">
        <f>IF(ISNUMBER(AVERAGEIFS(ObservedSpeciesData!P$2:P$4955,ObservedSpeciesData!$A$2:$A$4955,$A385,ObservedSpeciesData!$C$2:$C$4955,$C385,ObservedSpeciesData!$D$2:$D$4955,$D385)),AVERAGEIFS(ObservedSpeciesData!P$2:P$4955,ObservedSpeciesData!$A$2:$A$4955,$A385,ObservedSpeciesData!$C$2:$C$4955,$C385,ObservedSpeciesData!$D$2:$D$4955,$D385),"")</f>
        <v/>
      </c>
      <c r="Q385" s="23"/>
      <c r="R385" s="25" t="str">
        <f>IF(ISNUMBER(AVERAGEIFS(ObservedSpeciesData!R$2:R$4955,ObservedSpeciesData!$A$2:$A$4955,$A385,ObservedSpeciesData!$D$2:$D$4955,$D385)),AVERAGEIFS(ObservedSpeciesData!R$2:R$4955,ObservedSpeciesData!$A$2:$A$4955,$A385,ObservedSpeciesData!$D$2:$D$4955,$D385),"")</f>
        <v/>
      </c>
      <c r="S385" s="25" t="str">
        <f>IF(ISNUMBER(AVERAGEIFS(ObservedSpeciesData!S$2:S$4955,ObservedSpeciesData!$A$2:$A$4955,$A385,ObservedSpeciesData!$D$2:$D$4955,$D385)),AVERAGEIFS(ObservedSpeciesData!S$2:S$4955,ObservedSpeciesData!$A$2:$A$4955,$A385,ObservedSpeciesData!$D$2:$D$4955,$D385),"")</f>
        <v/>
      </c>
      <c r="T385" s="23" t="str">
        <f>IF(ISNUMBER(AVERAGEIFS(ObservedSpeciesData!T$2:T$4955,ObservedSpeciesData!$A$2:$A$4955,$A385,ObservedSpeciesData!$D$2:$D$4955,$D385)),AVERAGEIFS(ObservedSpeciesData!T$2:T$4955,ObservedSpeciesData!$A$2:$A$4955,$A385,ObservedSpeciesData!$D$2:$D$4955,$D385),"")</f>
        <v/>
      </c>
      <c r="U385" s="24" t="str">
        <f>IF(ISNUMBER(AVERAGEIFS(ObservedSpeciesData!U$2:U$4955,ObservedSpeciesData!$A$2:$A$4955,$A385,ObservedSpeciesData!$C$2:$C$4955,$C385,ObservedSpeciesData!$D$2:$D$4955,$D385)),AVERAGEIFS(ObservedSpeciesData!U$2:U$4955,ObservedSpeciesData!$A$2:$A$4955,$A385,ObservedSpeciesData!$C$2:$C$4955,$C385,ObservedSpeciesData!$D$2:$D$4955,$D385),"")</f>
        <v/>
      </c>
      <c r="V385" s="23" t="str">
        <f>IF(ISNUMBER(AVERAGEIFS(ObservedSpeciesData!V$2:V$4955,ObservedSpeciesData!$A$2:$A$4955,$A385,ObservedSpeciesData!$D$2:$D$4955,$D385)),AVERAGEIFS(ObservedSpeciesData!V$2:V$4955,ObservedSpeciesData!$A$2:$A$4955,$A385,ObservedSpeciesData!$D$2:$D$4955,$D385),"")</f>
        <v/>
      </c>
      <c r="W385" s="23" t="str">
        <f>IF(ISNUMBER(AVERAGEIFS(ObservedSpeciesData!W$2:W$4955,ObservedSpeciesData!$A$2:$A$4955,$A385,ObservedSpeciesData!$D$2:$D$4955,$D385)),AVERAGEIFS(ObservedSpeciesData!W$2:W$4955,ObservedSpeciesData!$A$2:$A$4955,$A385,ObservedSpeciesData!$D$2:$D$4955,$D385),"")</f>
        <v/>
      </c>
      <c r="X385" s="23" t="str">
        <f>IF(ISNUMBER(AVERAGEIFS(ObservedSpeciesData!X$2:X$4955,ObservedSpeciesData!$A$2:$A$4955,$A385,ObservedSpeciesData!$D$2:$D$4955,$D385)),AVERAGEIFS(ObservedSpeciesData!X$2:X$4955,ObservedSpeciesData!$A$2:$A$4955,$A385,ObservedSpeciesData!$D$2:$D$4955,$D385),"")</f>
        <v/>
      </c>
      <c r="Y385" s="23" t="str">
        <f>IF(ISNUMBER(AVERAGEIFS(ObservedSpeciesData!Y$2:Y$4955,ObservedSpeciesData!$A$2:$A$4955,$A385,ObservedSpeciesData!$D$2:$D$4955,$D385)),AVERAGEIFS(ObservedSpeciesData!Y$2:Y$4955,ObservedSpeciesData!$A$2:$A$4955,$A385,ObservedSpeciesData!$D$2:$D$4955,$D385),"")</f>
        <v/>
      </c>
      <c r="Z385" s="23" t="str">
        <f>IF(ISNUMBER(AVERAGEIFS(ObservedSpeciesData!Z$2:Z$4955,ObservedSpeciesData!$A$2:$A$4955,$A385,ObservedSpeciesData!$D$2:$D$4955,$D385)),AVERAGEIFS(ObservedSpeciesData!Z$2:Z$4955,ObservedSpeciesData!$A$2:$A$4955,$A385,ObservedSpeciesData!$D$2:$D$4955,$D385),"")</f>
        <v/>
      </c>
      <c r="AA385" s="23" t="str">
        <f>IF(ISNUMBER(AVERAGEIFS(ObservedSpeciesData!AA$2:AA$4955,ObservedSpeciesData!$A$2:$A$4955,$A385,ObservedSpeciesData!$D$2:$D$4955,$D385)),AVERAGEIFS(ObservedSpeciesData!AA$2:AA$4955,ObservedSpeciesData!$A$2:$A$4955,$A385,ObservedSpeciesData!$D$2:$D$4955,$D385),"")</f>
        <v/>
      </c>
      <c r="AB385" s="24" t="str">
        <f>IF(ISNUMBER(AVERAGEIFS(ObservedSpeciesData!AB$2:AB$4955,ObservedSpeciesData!$A$2:$A$4955,$A385,ObservedSpeciesData!$D$2:$D$4955,$D385)),AVERAGEIFS(ObservedSpeciesData!AB$2:AB$4955,ObservedSpeciesData!$A$2:$A$4955,$A385,ObservedSpeciesData!$D$2:$D$4955,$D385),"")</f>
        <v/>
      </c>
      <c r="AC385" s="24" t="str">
        <f>IF(ISNUMBER(AVERAGEIFS(ObservedSpeciesData!AC$2:AC$4955,ObservedSpeciesData!$A$2:$A$4955,$A385,ObservedSpeciesData!$D$2:$D$4955,$D385)),AVERAGEIFS(ObservedSpeciesData!AC$2:AC$4955,ObservedSpeciesData!$A$2:$A$4955,$A385,ObservedSpeciesData!$D$2:$D$4955,$D385),"")</f>
        <v/>
      </c>
      <c r="AD385" s="23" t="str">
        <f>IF(ISNUMBER(AVERAGEIFS(ObservedSpeciesData!AD$2:AD$4955,ObservedSpeciesData!$A$2:$A$4955,$A385,ObservedSpeciesData!$D$2:$D$4955,$D385)),AVERAGEIFS(ObservedSpeciesData!AD$2:AD$4955,ObservedSpeciesData!$A$2:$A$4955,$A385,ObservedSpeciesData!$D$2:$D$4955,$D385),"")</f>
        <v/>
      </c>
      <c r="AE385" s="24" t="str">
        <f>IF(ISNUMBER(AVERAGEIFS(ObservedSpeciesData!AE$2:AE$4955,ObservedSpeciesData!$A$2:$A$4955,$A385,ObservedSpeciesData!$D$2:$D$4955,$D385)),AVERAGEIFS(ObservedSpeciesData!AE$2:AE$4955,ObservedSpeciesData!$A$2:$A$4955,$A385,ObservedSpeciesData!$D$2:$D$4955,$D385),"")</f>
        <v/>
      </c>
      <c r="AF385" s="23"/>
      <c r="AG385" s="24"/>
      <c r="AH385" s="23" t="str">
        <f>IF(ISNUMBER(AVERAGEIFS(ObservedSpeciesData!AH$2:AH$4955,ObservedSpeciesData!$A$2:$A$4955,$A385,ObservedSpeciesData!$D$2:$D$4955,$D385)),AVERAGEIFS(ObservedSpeciesData!AH$2:AH$4955,ObservedSpeciesData!$A$2:$A$4955,$A385,ObservedSpeciesData!$D$2:$D$4955,$D385),"")</f>
        <v/>
      </c>
      <c r="AI385" s="23" t="str">
        <f>IF(ISNUMBER(AVERAGEIFS(ObservedSpeciesData!AI$2:AI$4955,ObservedSpeciesData!$A$2:$A$4955,$A385,ObservedSpeciesData!$C$2:$C$4955,$C385,ObservedSpeciesData!$D$2:$D$4955,$D385)),AVERAGEIFS(ObservedSpeciesData!AI$2:AI$4955,ObservedSpeciesData!$A$2:$A$4955,$A385,ObservedSpeciesData!$C$2:$C$4955,$C385,ObservedSpeciesData!$D$2:$D$4955,$D385),"")</f>
        <v/>
      </c>
      <c r="AJ385" s="2">
        <f>COUNTIFS(ObservedSpeciesData!$A$2:$A$828,$A385,ObservedSpeciesData!$D$2:$D$828,$D385)</f>
        <v>0</v>
      </c>
      <c r="AK385" s="2">
        <f t="shared" si="5"/>
        <v>1</v>
      </c>
    </row>
    <row r="386" spans="1:37" x14ac:dyDescent="0.25">
      <c r="A386" s="14" t="s">
        <v>112</v>
      </c>
      <c r="B386" t="s">
        <v>80</v>
      </c>
      <c r="C386" t="s">
        <v>106</v>
      </c>
      <c r="D386" s="13">
        <v>42402</v>
      </c>
      <c r="E386">
        <v>1</v>
      </c>
      <c r="F386">
        <v>0</v>
      </c>
      <c r="G386" s="2" t="s">
        <v>87</v>
      </c>
      <c r="H386" s="2" t="s">
        <v>12</v>
      </c>
      <c r="I386">
        <v>9</v>
      </c>
      <c r="J386" s="2" t="s">
        <v>77</v>
      </c>
      <c r="K386" s="2">
        <f>IF(ISNUMBER(AVERAGEIFS(ObservedSpeciesData!K$2:K$4955,ObservedSpeciesData!$A$2:$A$4955,$A386,ObservedSpeciesData!$D$2:$D$4955,$D386)),AVERAGEIFS(ObservedSpeciesData!K$2:K$4955,ObservedSpeciesData!$A$2:$A$4955,$A386,ObservedSpeciesData!$D$2:$D$4955,$D386),"")</f>
        <v>0</v>
      </c>
      <c r="L386" s="26" t="str">
        <f>IF(ISNUMBER(AVERAGEIFS(ObservedSpeciesData!L$2:L$4955,ObservedSpeciesData!$A$2:$A$4955,$A386,ObservedSpeciesData!$D$2:$D$4955,$D386)),AVERAGEIFS(ObservedSpeciesData!L$2:L$4955,ObservedSpeciesData!$A$2:$A$4955,$A386,ObservedSpeciesData!$D$2:$D$4955,$D386),"")</f>
        <v/>
      </c>
      <c r="M386" s="23" t="str">
        <f>IF(ISNUMBER(AVERAGEIFS(ObservedSpeciesData!M$2:M$4955,ObservedSpeciesData!$A$2:$A$4955,$A386,ObservedSpeciesData!$D$2:$D$4955,$D386)),AVERAGEIFS(ObservedSpeciesData!M$2:M$4955,ObservedSpeciesData!$A$2:$A$4955,$A386,ObservedSpeciesData!$D$2:$D$4955,$D386),"")</f>
        <v/>
      </c>
      <c r="N386" s="23">
        <f>IF(ISNUMBER(AVERAGEIFS(ObservedSpeciesData!N$2:N$4955,ObservedSpeciesData!$A$2:$A$4955,$A386,ObservedSpeciesData!$D$2:$D$4955,$D386)),AVERAGEIFS(ObservedSpeciesData!N$2:N$4955,ObservedSpeciesData!$A$2:$A$4955,$A386,ObservedSpeciesData!$D$2:$D$4955,$D386),"")</f>
        <v>833.19649111111119</v>
      </c>
      <c r="O386" s="23">
        <f>IF(ISNUMBER(AVERAGEIFS(ObservedSpeciesData!O$2:O$4955,ObservedSpeciesData!$A$2:$A$4955,$A386,ObservedSpeciesData!$D$2:$D$4955,$D386)),AVERAGEIFS(ObservedSpeciesData!O$2:O$4955,ObservedSpeciesData!$A$2:$A$4955,$A386,ObservedSpeciesData!$D$2:$D$4955,$D386),"")</f>
        <v>83.319649111111104</v>
      </c>
      <c r="P386" s="23">
        <f>IF(ISNUMBER(AVERAGEIFS(ObservedSpeciesData!P$2:P$4955,ObservedSpeciesData!$A$2:$A$4955,$A386,ObservedSpeciesData!$C$2:$C$4955,$C386,ObservedSpeciesData!$D$2:$D$4955,$D386)),AVERAGEIFS(ObservedSpeciesData!P$2:P$4955,ObservedSpeciesData!$A$2:$A$4955,$A386,ObservedSpeciesData!$C$2:$C$4955,$C386,ObservedSpeciesData!$D$2:$D$4955,$D386),"")</f>
        <v>744.54542200000003</v>
      </c>
      <c r="Q386" s="23"/>
      <c r="R386" s="25">
        <f>IF(ISNUMBER(AVERAGEIFS(ObservedSpeciesData!R$2:R$4955,ObservedSpeciesData!$A$2:$A$4955,$A386,ObservedSpeciesData!$D$2:$D$4955,$D386)),AVERAGEIFS(ObservedSpeciesData!R$2:R$4955,ObservedSpeciesData!$A$2:$A$4955,$A386,ObservedSpeciesData!$D$2:$D$4955,$D386),"")</f>
        <v>96.114718113119238</v>
      </c>
      <c r="S386" s="25">
        <f>IF(ISNUMBER(AVERAGEIFS(ObservedSpeciesData!S$2:S$4955,ObservedSpeciesData!$A$2:$A$4955,$A386,ObservedSpeciesData!$D$2:$D$4955,$D386)),AVERAGEIFS(ObservedSpeciesData!S$2:S$4955,ObservedSpeciesData!$A$2:$A$4955,$A386,ObservedSpeciesData!$D$2:$D$4955,$D386),"")</f>
        <v>0.40881686932572253</v>
      </c>
      <c r="T386" s="23">
        <f>IF(ISNUMBER(AVERAGEIFS(ObservedSpeciesData!T$2:T$4955,ObservedSpeciesData!$A$2:$A$4955,$A386,ObservedSpeciesData!$D$2:$D$4955,$D386)),AVERAGEIFS(ObservedSpeciesData!T$2:T$4955,ObservedSpeciesData!$A$2:$A$4955,$A386,ObservedSpeciesData!$D$2:$D$4955,$D386),"")</f>
        <v>3.4764650175550513</v>
      </c>
      <c r="U386" s="24">
        <f>IF(ISNUMBER(AVERAGEIFS(ObservedSpeciesData!U$2:U$4955,ObservedSpeciesData!$A$2:$A$4955,$A386,ObservedSpeciesData!$C$2:$C$4955,$C386,ObservedSpeciesData!$D$2:$D$4955,$D386)),AVERAGEIFS(ObservedSpeciesData!U$2:U$4955,ObservedSpeciesData!$A$2:$A$4955,$A386,ObservedSpeciesData!$C$2:$C$4955,$C386,ObservedSpeciesData!$D$2:$D$4955,$D386),"")</f>
        <v>0.96114718113119224</v>
      </c>
      <c r="V386" s="23" t="str">
        <f>IF(ISNUMBER(AVERAGEIFS(ObservedSpeciesData!V$2:V$4955,ObservedSpeciesData!$A$2:$A$4955,$A386,ObservedSpeciesData!$D$2:$D$4955,$D386)),AVERAGEIFS(ObservedSpeciesData!V$2:V$4955,ObservedSpeciesData!$A$2:$A$4955,$A386,ObservedSpeciesData!$D$2:$D$4955,$D386),"")</f>
        <v/>
      </c>
      <c r="W386" s="23" t="str">
        <f>IF(ISNUMBER(AVERAGEIFS(ObservedSpeciesData!W$2:W$4955,ObservedSpeciesData!$A$2:$A$4955,$A386,ObservedSpeciesData!$D$2:$D$4955,$D386)),AVERAGEIFS(ObservedSpeciesData!W$2:W$4955,ObservedSpeciesData!$A$2:$A$4955,$A386,ObservedSpeciesData!$D$2:$D$4955,$D386),"")</f>
        <v/>
      </c>
      <c r="X386" s="23" t="str">
        <f>IF(ISNUMBER(AVERAGEIFS(ObservedSpeciesData!X$2:X$4955,ObservedSpeciesData!$A$2:$A$4955,$A386,ObservedSpeciesData!$D$2:$D$4955,$D386)),AVERAGEIFS(ObservedSpeciesData!X$2:X$4955,ObservedSpeciesData!$A$2:$A$4955,$A386,ObservedSpeciesData!$D$2:$D$4955,$D386),"")</f>
        <v/>
      </c>
      <c r="Y386" s="23" t="str">
        <f>IF(ISNUMBER(AVERAGEIFS(ObservedSpeciesData!Y$2:Y$4955,ObservedSpeciesData!$A$2:$A$4955,$A386,ObservedSpeciesData!$D$2:$D$4955,$D386)),AVERAGEIFS(ObservedSpeciesData!Y$2:Y$4955,ObservedSpeciesData!$A$2:$A$4955,$A386,ObservedSpeciesData!$D$2:$D$4955,$D386),"")</f>
        <v/>
      </c>
      <c r="Z386" s="23" t="str">
        <f>IF(ISNUMBER(AVERAGEIFS(ObservedSpeciesData!Z$2:Z$4955,ObservedSpeciesData!$A$2:$A$4955,$A386,ObservedSpeciesData!$D$2:$D$4955,$D386)),AVERAGEIFS(ObservedSpeciesData!Z$2:Z$4955,ObservedSpeciesData!$A$2:$A$4955,$A386,ObservedSpeciesData!$D$2:$D$4955,$D386),"")</f>
        <v/>
      </c>
      <c r="AA386" s="23" t="str">
        <f>IF(ISNUMBER(AVERAGEIFS(ObservedSpeciesData!AA$2:AA$4955,ObservedSpeciesData!$A$2:$A$4955,$A386,ObservedSpeciesData!$D$2:$D$4955,$D386)),AVERAGEIFS(ObservedSpeciesData!AA$2:AA$4955,ObservedSpeciesData!$A$2:$A$4955,$A386,ObservedSpeciesData!$D$2:$D$4955,$D386),"")</f>
        <v/>
      </c>
      <c r="AB386" s="24" t="str">
        <f>IF(ISNUMBER(AVERAGEIFS(ObservedSpeciesData!AB$2:AB$4955,ObservedSpeciesData!$A$2:$A$4955,$A386,ObservedSpeciesData!$D$2:$D$4955,$D386)),AVERAGEIFS(ObservedSpeciesData!AB$2:AB$4955,ObservedSpeciesData!$A$2:$A$4955,$A386,ObservedSpeciesData!$D$2:$D$4955,$D386),"")</f>
        <v/>
      </c>
      <c r="AC386" s="24" t="str">
        <f>IF(ISNUMBER(AVERAGEIFS(ObservedSpeciesData!AC$2:AC$4955,ObservedSpeciesData!$A$2:$A$4955,$A386,ObservedSpeciesData!$D$2:$D$4955,$D386)),AVERAGEIFS(ObservedSpeciesData!AC$2:AC$4955,ObservedSpeciesData!$A$2:$A$4955,$A386,ObservedSpeciesData!$D$2:$D$4955,$D386),"")</f>
        <v/>
      </c>
      <c r="AD386" s="23" t="str">
        <f>IF(ISNUMBER(AVERAGEIFS(ObservedSpeciesData!AD$2:AD$4955,ObservedSpeciesData!$A$2:$A$4955,$A386,ObservedSpeciesData!$D$2:$D$4955,$D386)),AVERAGEIFS(ObservedSpeciesData!AD$2:AD$4955,ObservedSpeciesData!$A$2:$A$4955,$A386,ObservedSpeciesData!$D$2:$D$4955,$D386),"")</f>
        <v/>
      </c>
      <c r="AE386" s="24" t="str">
        <f>IF(ISNUMBER(AVERAGEIFS(ObservedSpeciesData!AE$2:AE$4955,ObservedSpeciesData!$A$2:$A$4955,$A386,ObservedSpeciesData!$D$2:$D$4955,$D386)),AVERAGEIFS(ObservedSpeciesData!AE$2:AE$4955,ObservedSpeciesData!$A$2:$A$4955,$A386,ObservedSpeciesData!$D$2:$D$4955,$D386),"")</f>
        <v/>
      </c>
      <c r="AF386" s="23"/>
      <c r="AG386" s="24"/>
      <c r="AH386" s="23" t="str">
        <f>IF(ISNUMBER(AVERAGEIFS(ObservedSpeciesData!AH$2:AH$4955,ObservedSpeciesData!$A$2:$A$4955,$A386,ObservedSpeciesData!$D$2:$D$4955,$D386)),AVERAGEIFS(ObservedSpeciesData!AH$2:AH$4955,ObservedSpeciesData!$A$2:$A$4955,$A386,ObservedSpeciesData!$D$2:$D$4955,$D386),"")</f>
        <v/>
      </c>
      <c r="AI386" s="23" t="str">
        <f>IF(ISNUMBER(AVERAGEIFS(ObservedSpeciesData!AI$2:AI$4955,ObservedSpeciesData!$A$2:$A$4955,$A386,ObservedSpeciesData!$C$2:$C$4955,$C386,ObservedSpeciesData!$D$2:$D$4955,$D386)),AVERAGEIFS(ObservedSpeciesData!AI$2:AI$4955,ObservedSpeciesData!$A$2:$A$4955,$A386,ObservedSpeciesData!$C$2:$C$4955,$C386,ObservedSpeciesData!$D$2:$D$4955,$D386),"")</f>
        <v/>
      </c>
      <c r="AJ386" s="2">
        <f>COUNTIFS(ObservedSpeciesData!$A$2:$A$828,$A386,ObservedSpeciesData!$D$2:$D$828,$D386)</f>
        <v>0</v>
      </c>
      <c r="AK386" s="2">
        <f t="shared" ref="AK386:AK449" si="6">COUNT(M386:AI386)</f>
        <v>7</v>
      </c>
    </row>
    <row r="387" spans="1:37" x14ac:dyDescent="0.25">
      <c r="A387" s="14" t="s">
        <v>111</v>
      </c>
      <c r="B387" t="s">
        <v>80</v>
      </c>
      <c r="C387" t="s">
        <v>106</v>
      </c>
      <c r="D387" s="13">
        <v>42402</v>
      </c>
      <c r="E387">
        <v>1</v>
      </c>
      <c r="F387">
        <v>50</v>
      </c>
      <c r="G387" s="2" t="s">
        <v>87</v>
      </c>
      <c r="H387" s="2" t="s">
        <v>12</v>
      </c>
      <c r="I387">
        <v>9</v>
      </c>
      <c r="J387" s="2" t="s">
        <v>77</v>
      </c>
      <c r="K387" s="2">
        <f>IF(ISNUMBER(AVERAGEIFS(ObservedSpeciesData!K$2:K$4955,ObservedSpeciesData!$A$2:$A$4955,$A387,ObservedSpeciesData!$D$2:$D$4955,$D387)),AVERAGEIFS(ObservedSpeciesData!K$2:K$4955,ObservedSpeciesData!$A$2:$A$4955,$A387,ObservedSpeciesData!$D$2:$D$4955,$D387),"")</f>
        <v>37.5</v>
      </c>
      <c r="L387" s="26" t="str">
        <f>IF(ISNUMBER(AVERAGEIFS(ObservedSpeciesData!L$2:L$4955,ObservedSpeciesData!$A$2:$A$4955,$A387,ObservedSpeciesData!$D$2:$D$4955,$D387)),AVERAGEIFS(ObservedSpeciesData!L$2:L$4955,ObservedSpeciesData!$A$2:$A$4955,$A387,ObservedSpeciesData!$D$2:$D$4955,$D387),"")</f>
        <v/>
      </c>
      <c r="M387" s="23" t="str">
        <f>IF(ISNUMBER(AVERAGEIFS(ObservedSpeciesData!M$2:M$4955,ObservedSpeciesData!$A$2:$A$4955,$A387,ObservedSpeciesData!$D$2:$D$4955,$D387)),AVERAGEIFS(ObservedSpeciesData!M$2:M$4955,ObservedSpeciesData!$A$2:$A$4955,$A387,ObservedSpeciesData!$D$2:$D$4955,$D387),"")</f>
        <v/>
      </c>
      <c r="N387" s="23">
        <f>IF(ISNUMBER(AVERAGEIFS(ObservedSpeciesData!N$2:N$4955,ObservedSpeciesData!$A$2:$A$4955,$A387,ObservedSpeciesData!$D$2:$D$4955,$D387)),AVERAGEIFS(ObservedSpeciesData!N$2:N$4955,ObservedSpeciesData!$A$2:$A$4955,$A387,ObservedSpeciesData!$D$2:$D$4955,$D387),"")</f>
        <v>1154.7344878488891</v>
      </c>
      <c r="O387" s="23">
        <f>IF(ISNUMBER(AVERAGEIFS(ObservedSpeciesData!O$2:O$4955,ObservedSpeciesData!$A$2:$A$4955,$A387,ObservedSpeciesData!$D$2:$D$4955,$D387)),AVERAGEIFS(ObservedSpeciesData!O$2:O$4955,ObservedSpeciesData!$A$2:$A$4955,$A387,ObservedSpeciesData!$D$2:$D$4955,$D387),"")</f>
        <v>115.47344878488889</v>
      </c>
      <c r="P387" s="23">
        <f>IF(ISNUMBER(AVERAGEIFS(ObservedSpeciesData!P$2:P$4955,ObservedSpeciesData!$A$2:$A$4955,$A387,ObservedSpeciesData!$C$2:$C$4955,$C387,ObservedSpeciesData!$D$2:$D$4955,$D387)),AVERAGEIFS(ObservedSpeciesData!P$2:P$4955,ObservedSpeciesData!$A$2:$A$4955,$A387,ObservedSpeciesData!$C$2:$C$4955,$C387,ObservedSpeciesData!$D$2:$D$4955,$D387),"")</f>
        <v>811.17373465155561</v>
      </c>
      <c r="Q387" s="23"/>
      <c r="R387" s="25">
        <f>IF(ISNUMBER(AVERAGEIFS(ObservedSpeciesData!R$2:R$4955,ObservedSpeciesData!$A$2:$A$4955,$A387,ObservedSpeciesData!$D$2:$D$4955,$D387)),AVERAGEIFS(ObservedSpeciesData!R$2:R$4955,ObservedSpeciesData!$A$2:$A$4955,$A387,ObservedSpeciesData!$D$2:$D$4955,$D387),"")</f>
        <v>95.018746403709955</v>
      </c>
      <c r="S387" s="25">
        <f>IF(ISNUMBER(AVERAGEIFS(ObservedSpeciesData!S$2:S$4955,ObservedSpeciesData!$A$2:$A$4955,$A387,ObservedSpeciesData!$D$2:$D$4955,$D387)),AVERAGEIFS(ObservedSpeciesData!S$2:S$4955,ObservedSpeciesData!$A$2:$A$4955,$A387,ObservedSpeciesData!$D$2:$D$4955,$D387),"")</f>
        <v>2.67433947001056</v>
      </c>
      <c r="T387" s="23">
        <f>IF(ISNUMBER(AVERAGEIFS(ObservedSpeciesData!T$2:T$4955,ObservedSpeciesData!$A$2:$A$4955,$A387,ObservedSpeciesData!$D$2:$D$4955,$D387)),AVERAGEIFS(ObservedSpeciesData!T$2:T$4955,ObservedSpeciesData!$A$2:$A$4955,$A387,ObservedSpeciesData!$D$2:$D$4955,$D387),"")</f>
        <v>2.3069141262794921</v>
      </c>
      <c r="U387" s="24">
        <f>IF(ISNUMBER(AVERAGEIFS(ObservedSpeciesData!U$2:U$4955,ObservedSpeciesData!$A$2:$A$4955,$A387,ObservedSpeciesData!$C$2:$C$4955,$C387,ObservedSpeciesData!$D$2:$D$4955,$D387)),AVERAGEIFS(ObservedSpeciesData!U$2:U$4955,ObservedSpeciesData!$A$2:$A$4955,$A387,ObservedSpeciesData!$C$2:$C$4955,$C387,ObservedSpeciesData!$D$2:$D$4955,$D387),"")</f>
        <v>0.95018746403709953</v>
      </c>
      <c r="V387" s="23" t="str">
        <f>IF(ISNUMBER(AVERAGEIFS(ObservedSpeciesData!V$2:V$4955,ObservedSpeciesData!$A$2:$A$4955,$A387,ObservedSpeciesData!$D$2:$D$4955,$D387)),AVERAGEIFS(ObservedSpeciesData!V$2:V$4955,ObservedSpeciesData!$A$2:$A$4955,$A387,ObservedSpeciesData!$D$2:$D$4955,$D387),"")</f>
        <v/>
      </c>
      <c r="W387" s="23" t="str">
        <f>IF(ISNUMBER(AVERAGEIFS(ObservedSpeciesData!W$2:W$4955,ObservedSpeciesData!$A$2:$A$4955,$A387,ObservedSpeciesData!$D$2:$D$4955,$D387)),AVERAGEIFS(ObservedSpeciesData!W$2:W$4955,ObservedSpeciesData!$A$2:$A$4955,$A387,ObservedSpeciesData!$D$2:$D$4955,$D387),"")</f>
        <v/>
      </c>
      <c r="X387" s="23" t="str">
        <f>IF(ISNUMBER(AVERAGEIFS(ObservedSpeciesData!X$2:X$4955,ObservedSpeciesData!$A$2:$A$4955,$A387,ObservedSpeciesData!$D$2:$D$4955,$D387)),AVERAGEIFS(ObservedSpeciesData!X$2:X$4955,ObservedSpeciesData!$A$2:$A$4955,$A387,ObservedSpeciesData!$D$2:$D$4955,$D387),"")</f>
        <v/>
      </c>
      <c r="Y387" s="23" t="str">
        <f>IF(ISNUMBER(AVERAGEIFS(ObservedSpeciesData!Y$2:Y$4955,ObservedSpeciesData!$A$2:$A$4955,$A387,ObservedSpeciesData!$D$2:$D$4955,$D387)),AVERAGEIFS(ObservedSpeciesData!Y$2:Y$4955,ObservedSpeciesData!$A$2:$A$4955,$A387,ObservedSpeciesData!$D$2:$D$4955,$D387),"")</f>
        <v/>
      </c>
      <c r="Z387" s="23" t="str">
        <f>IF(ISNUMBER(AVERAGEIFS(ObservedSpeciesData!Z$2:Z$4955,ObservedSpeciesData!$A$2:$A$4955,$A387,ObservedSpeciesData!$D$2:$D$4955,$D387)),AVERAGEIFS(ObservedSpeciesData!Z$2:Z$4955,ObservedSpeciesData!$A$2:$A$4955,$A387,ObservedSpeciesData!$D$2:$D$4955,$D387),"")</f>
        <v/>
      </c>
      <c r="AA387" s="23" t="str">
        <f>IF(ISNUMBER(AVERAGEIFS(ObservedSpeciesData!AA$2:AA$4955,ObservedSpeciesData!$A$2:$A$4955,$A387,ObservedSpeciesData!$D$2:$D$4955,$D387)),AVERAGEIFS(ObservedSpeciesData!AA$2:AA$4955,ObservedSpeciesData!$A$2:$A$4955,$A387,ObservedSpeciesData!$D$2:$D$4955,$D387),"")</f>
        <v/>
      </c>
      <c r="AB387" s="24" t="str">
        <f>IF(ISNUMBER(AVERAGEIFS(ObservedSpeciesData!AB$2:AB$4955,ObservedSpeciesData!$A$2:$A$4955,$A387,ObservedSpeciesData!$D$2:$D$4955,$D387)),AVERAGEIFS(ObservedSpeciesData!AB$2:AB$4955,ObservedSpeciesData!$A$2:$A$4955,$A387,ObservedSpeciesData!$D$2:$D$4955,$D387),"")</f>
        <v/>
      </c>
      <c r="AC387" s="24" t="str">
        <f>IF(ISNUMBER(AVERAGEIFS(ObservedSpeciesData!AC$2:AC$4955,ObservedSpeciesData!$A$2:$A$4955,$A387,ObservedSpeciesData!$D$2:$D$4955,$D387)),AVERAGEIFS(ObservedSpeciesData!AC$2:AC$4955,ObservedSpeciesData!$A$2:$A$4955,$A387,ObservedSpeciesData!$D$2:$D$4955,$D387),"")</f>
        <v/>
      </c>
      <c r="AD387" s="23" t="str">
        <f>IF(ISNUMBER(AVERAGEIFS(ObservedSpeciesData!AD$2:AD$4955,ObservedSpeciesData!$A$2:$A$4955,$A387,ObservedSpeciesData!$D$2:$D$4955,$D387)),AVERAGEIFS(ObservedSpeciesData!AD$2:AD$4955,ObservedSpeciesData!$A$2:$A$4955,$A387,ObservedSpeciesData!$D$2:$D$4955,$D387),"")</f>
        <v/>
      </c>
      <c r="AE387" s="24" t="str">
        <f>IF(ISNUMBER(AVERAGEIFS(ObservedSpeciesData!AE$2:AE$4955,ObservedSpeciesData!$A$2:$A$4955,$A387,ObservedSpeciesData!$D$2:$D$4955,$D387)),AVERAGEIFS(ObservedSpeciesData!AE$2:AE$4955,ObservedSpeciesData!$A$2:$A$4955,$A387,ObservedSpeciesData!$D$2:$D$4955,$D387),"")</f>
        <v/>
      </c>
      <c r="AF387" s="23"/>
      <c r="AG387" s="24"/>
      <c r="AH387" s="23" t="str">
        <f>IF(ISNUMBER(AVERAGEIFS(ObservedSpeciesData!AH$2:AH$4955,ObservedSpeciesData!$A$2:$A$4955,$A387,ObservedSpeciesData!$D$2:$D$4955,$D387)),AVERAGEIFS(ObservedSpeciesData!AH$2:AH$4955,ObservedSpeciesData!$A$2:$A$4955,$A387,ObservedSpeciesData!$D$2:$D$4955,$D387),"")</f>
        <v/>
      </c>
      <c r="AI387" s="23" t="str">
        <f>IF(ISNUMBER(AVERAGEIFS(ObservedSpeciesData!AI$2:AI$4955,ObservedSpeciesData!$A$2:$A$4955,$A387,ObservedSpeciesData!$C$2:$C$4955,$C387,ObservedSpeciesData!$D$2:$D$4955,$D387)),AVERAGEIFS(ObservedSpeciesData!AI$2:AI$4955,ObservedSpeciesData!$A$2:$A$4955,$A387,ObservedSpeciesData!$C$2:$C$4955,$C387,ObservedSpeciesData!$D$2:$D$4955,$D387),"")</f>
        <v/>
      </c>
      <c r="AJ387" s="2">
        <f>COUNTIFS(ObservedSpeciesData!$A$2:$A$828,$A387,ObservedSpeciesData!$D$2:$D$828,$D387)</f>
        <v>0</v>
      </c>
      <c r="AK387" s="2">
        <f t="shared" si="6"/>
        <v>7</v>
      </c>
    </row>
    <row r="388" spans="1:37" x14ac:dyDescent="0.25">
      <c r="A388" s="14" t="s">
        <v>110</v>
      </c>
      <c r="B388" t="s">
        <v>80</v>
      </c>
      <c r="C388" t="s">
        <v>106</v>
      </c>
      <c r="D388" s="13">
        <v>42402</v>
      </c>
      <c r="E388">
        <v>1</v>
      </c>
      <c r="F388">
        <v>100</v>
      </c>
      <c r="G388" s="2" t="s">
        <v>87</v>
      </c>
      <c r="H388" s="2" t="s">
        <v>12</v>
      </c>
      <c r="I388">
        <v>9</v>
      </c>
      <c r="J388" s="2" t="s">
        <v>77</v>
      </c>
      <c r="K388" s="2">
        <f>IF(ISNUMBER(AVERAGEIFS(ObservedSpeciesData!K$2:K$4955,ObservedSpeciesData!$A$2:$A$4955,$A388,ObservedSpeciesData!$D$2:$D$4955,$D388)),AVERAGEIFS(ObservedSpeciesData!K$2:K$4955,ObservedSpeciesData!$A$2:$A$4955,$A388,ObservedSpeciesData!$D$2:$D$4955,$D388),"")</f>
        <v>75</v>
      </c>
      <c r="L388" s="26" t="str">
        <f>IF(ISNUMBER(AVERAGEIFS(ObservedSpeciesData!L$2:L$4955,ObservedSpeciesData!$A$2:$A$4955,$A388,ObservedSpeciesData!$D$2:$D$4955,$D388)),AVERAGEIFS(ObservedSpeciesData!L$2:L$4955,ObservedSpeciesData!$A$2:$A$4955,$A388,ObservedSpeciesData!$D$2:$D$4955,$D388),"")</f>
        <v/>
      </c>
      <c r="M388" s="23" t="str">
        <f>IF(ISNUMBER(AVERAGEIFS(ObservedSpeciesData!M$2:M$4955,ObservedSpeciesData!$A$2:$A$4955,$A388,ObservedSpeciesData!$D$2:$D$4955,$D388)),AVERAGEIFS(ObservedSpeciesData!M$2:M$4955,ObservedSpeciesData!$A$2:$A$4955,$A388,ObservedSpeciesData!$D$2:$D$4955,$D388),"")</f>
        <v/>
      </c>
      <c r="N388" s="23">
        <f>IF(ISNUMBER(AVERAGEIFS(ObservedSpeciesData!N$2:N$4955,ObservedSpeciesData!$A$2:$A$4955,$A388,ObservedSpeciesData!$D$2:$D$4955,$D388)),AVERAGEIFS(ObservedSpeciesData!N$2:N$4955,ObservedSpeciesData!$A$2:$A$4955,$A388,ObservedSpeciesData!$D$2:$D$4955,$D388),"")</f>
        <v>822.23492977777778</v>
      </c>
      <c r="O388" s="23">
        <f>IF(ISNUMBER(AVERAGEIFS(ObservedSpeciesData!O$2:O$4955,ObservedSpeciesData!$A$2:$A$4955,$A388,ObservedSpeciesData!$D$2:$D$4955,$D388)),AVERAGEIFS(ObservedSpeciesData!O$2:O$4955,ObservedSpeciesData!$A$2:$A$4955,$A388,ObservedSpeciesData!$D$2:$D$4955,$D388),"")</f>
        <v>82.223492977777781</v>
      </c>
      <c r="P388" s="23">
        <f>IF(ISNUMBER(AVERAGEIFS(ObservedSpeciesData!P$2:P$4955,ObservedSpeciesData!$A$2:$A$4955,$A388,ObservedSpeciesData!$C$2:$C$4955,$C388,ObservedSpeciesData!$D$2:$D$4955,$D388)),AVERAGEIFS(ObservedSpeciesData!P$2:P$4955,ObservedSpeciesData!$A$2:$A$4955,$A388,ObservedSpeciesData!$C$2:$C$4955,$C388,ObservedSpeciesData!$D$2:$D$4955,$D388),"")</f>
        <v>763.33204942222221</v>
      </c>
      <c r="Q388" s="23"/>
      <c r="R388" s="25">
        <f>IF(ISNUMBER(AVERAGEIFS(ObservedSpeciesData!R$2:R$4955,ObservedSpeciesData!$A$2:$A$4955,$A388,ObservedSpeciesData!$D$2:$D$4955,$D388)),AVERAGEIFS(ObservedSpeciesData!R$2:R$4955,ObservedSpeciesData!$A$2:$A$4955,$A388,ObservedSpeciesData!$D$2:$D$4955,$D388),"")</f>
        <v>96.679998133011068</v>
      </c>
      <c r="S388" s="25">
        <f>IF(ISNUMBER(AVERAGEIFS(ObservedSpeciesData!S$2:S$4955,ObservedSpeciesData!$A$2:$A$4955,$A388,ObservedSpeciesData!$D$2:$D$4955,$D388)),AVERAGEIFS(ObservedSpeciesData!S$2:S$4955,ObservedSpeciesData!$A$2:$A$4955,$A388,ObservedSpeciesData!$D$2:$D$4955,$D388),"")</f>
        <v>1.3696088916409561</v>
      </c>
      <c r="T388" s="23">
        <f>IF(ISNUMBER(AVERAGEIFS(ObservedSpeciesData!T$2:T$4955,ObservedSpeciesData!$A$2:$A$4955,$A388,ObservedSpeciesData!$D$2:$D$4955,$D388)),AVERAGEIFS(ObservedSpeciesData!T$2:T$4955,ObservedSpeciesData!$A$2:$A$4955,$A388,ObservedSpeciesData!$D$2:$D$4955,$D388),"")</f>
        <v>1.9503929753479794</v>
      </c>
      <c r="U388" s="24">
        <f>IF(ISNUMBER(AVERAGEIFS(ObservedSpeciesData!U$2:U$4955,ObservedSpeciesData!$A$2:$A$4955,$A388,ObservedSpeciesData!$C$2:$C$4955,$C388,ObservedSpeciesData!$D$2:$D$4955,$D388)),AVERAGEIFS(ObservedSpeciesData!U$2:U$4955,ObservedSpeciesData!$A$2:$A$4955,$A388,ObservedSpeciesData!$C$2:$C$4955,$C388,ObservedSpeciesData!$D$2:$D$4955,$D388),"")</f>
        <v>0.96679998133011058</v>
      </c>
      <c r="V388" s="23" t="str">
        <f>IF(ISNUMBER(AVERAGEIFS(ObservedSpeciesData!V$2:V$4955,ObservedSpeciesData!$A$2:$A$4955,$A388,ObservedSpeciesData!$D$2:$D$4955,$D388)),AVERAGEIFS(ObservedSpeciesData!V$2:V$4955,ObservedSpeciesData!$A$2:$A$4955,$A388,ObservedSpeciesData!$D$2:$D$4955,$D388),"")</f>
        <v/>
      </c>
      <c r="W388" s="23" t="str">
        <f>IF(ISNUMBER(AVERAGEIFS(ObservedSpeciesData!W$2:W$4955,ObservedSpeciesData!$A$2:$A$4955,$A388,ObservedSpeciesData!$D$2:$D$4955,$D388)),AVERAGEIFS(ObservedSpeciesData!W$2:W$4955,ObservedSpeciesData!$A$2:$A$4955,$A388,ObservedSpeciesData!$D$2:$D$4955,$D388),"")</f>
        <v/>
      </c>
      <c r="X388" s="23" t="str">
        <f>IF(ISNUMBER(AVERAGEIFS(ObservedSpeciesData!X$2:X$4955,ObservedSpeciesData!$A$2:$A$4955,$A388,ObservedSpeciesData!$D$2:$D$4955,$D388)),AVERAGEIFS(ObservedSpeciesData!X$2:X$4955,ObservedSpeciesData!$A$2:$A$4955,$A388,ObservedSpeciesData!$D$2:$D$4955,$D388),"")</f>
        <v/>
      </c>
      <c r="Y388" s="23" t="str">
        <f>IF(ISNUMBER(AVERAGEIFS(ObservedSpeciesData!Y$2:Y$4955,ObservedSpeciesData!$A$2:$A$4955,$A388,ObservedSpeciesData!$D$2:$D$4955,$D388)),AVERAGEIFS(ObservedSpeciesData!Y$2:Y$4955,ObservedSpeciesData!$A$2:$A$4955,$A388,ObservedSpeciesData!$D$2:$D$4955,$D388),"")</f>
        <v/>
      </c>
      <c r="Z388" s="23" t="str">
        <f>IF(ISNUMBER(AVERAGEIFS(ObservedSpeciesData!Z$2:Z$4955,ObservedSpeciesData!$A$2:$A$4955,$A388,ObservedSpeciesData!$D$2:$D$4955,$D388)),AVERAGEIFS(ObservedSpeciesData!Z$2:Z$4955,ObservedSpeciesData!$A$2:$A$4955,$A388,ObservedSpeciesData!$D$2:$D$4955,$D388),"")</f>
        <v/>
      </c>
      <c r="AA388" s="23" t="str">
        <f>IF(ISNUMBER(AVERAGEIFS(ObservedSpeciesData!AA$2:AA$4955,ObservedSpeciesData!$A$2:$A$4955,$A388,ObservedSpeciesData!$D$2:$D$4955,$D388)),AVERAGEIFS(ObservedSpeciesData!AA$2:AA$4955,ObservedSpeciesData!$A$2:$A$4955,$A388,ObservedSpeciesData!$D$2:$D$4955,$D388),"")</f>
        <v/>
      </c>
      <c r="AB388" s="24" t="str">
        <f>IF(ISNUMBER(AVERAGEIFS(ObservedSpeciesData!AB$2:AB$4955,ObservedSpeciesData!$A$2:$A$4955,$A388,ObservedSpeciesData!$D$2:$D$4955,$D388)),AVERAGEIFS(ObservedSpeciesData!AB$2:AB$4955,ObservedSpeciesData!$A$2:$A$4955,$A388,ObservedSpeciesData!$D$2:$D$4955,$D388),"")</f>
        <v/>
      </c>
      <c r="AC388" s="24" t="str">
        <f>IF(ISNUMBER(AVERAGEIFS(ObservedSpeciesData!AC$2:AC$4955,ObservedSpeciesData!$A$2:$A$4955,$A388,ObservedSpeciesData!$D$2:$D$4955,$D388)),AVERAGEIFS(ObservedSpeciesData!AC$2:AC$4955,ObservedSpeciesData!$A$2:$A$4955,$A388,ObservedSpeciesData!$D$2:$D$4955,$D388),"")</f>
        <v/>
      </c>
      <c r="AD388" s="23" t="str">
        <f>IF(ISNUMBER(AVERAGEIFS(ObservedSpeciesData!AD$2:AD$4955,ObservedSpeciesData!$A$2:$A$4955,$A388,ObservedSpeciesData!$D$2:$D$4955,$D388)),AVERAGEIFS(ObservedSpeciesData!AD$2:AD$4955,ObservedSpeciesData!$A$2:$A$4955,$A388,ObservedSpeciesData!$D$2:$D$4955,$D388),"")</f>
        <v/>
      </c>
      <c r="AE388" s="24" t="str">
        <f>IF(ISNUMBER(AVERAGEIFS(ObservedSpeciesData!AE$2:AE$4955,ObservedSpeciesData!$A$2:$A$4955,$A388,ObservedSpeciesData!$D$2:$D$4955,$D388)),AVERAGEIFS(ObservedSpeciesData!AE$2:AE$4955,ObservedSpeciesData!$A$2:$A$4955,$A388,ObservedSpeciesData!$D$2:$D$4955,$D388),"")</f>
        <v/>
      </c>
      <c r="AF388" s="23"/>
      <c r="AG388" s="24"/>
      <c r="AH388" s="23" t="str">
        <f>IF(ISNUMBER(AVERAGEIFS(ObservedSpeciesData!AH$2:AH$4955,ObservedSpeciesData!$A$2:$A$4955,$A388,ObservedSpeciesData!$D$2:$D$4955,$D388)),AVERAGEIFS(ObservedSpeciesData!AH$2:AH$4955,ObservedSpeciesData!$A$2:$A$4955,$A388,ObservedSpeciesData!$D$2:$D$4955,$D388),"")</f>
        <v/>
      </c>
      <c r="AI388" s="23" t="str">
        <f>IF(ISNUMBER(AVERAGEIFS(ObservedSpeciesData!AI$2:AI$4955,ObservedSpeciesData!$A$2:$A$4955,$A388,ObservedSpeciesData!$C$2:$C$4955,$C388,ObservedSpeciesData!$D$2:$D$4955,$D388)),AVERAGEIFS(ObservedSpeciesData!AI$2:AI$4955,ObservedSpeciesData!$A$2:$A$4955,$A388,ObservedSpeciesData!$C$2:$C$4955,$C388,ObservedSpeciesData!$D$2:$D$4955,$D388),"")</f>
        <v/>
      </c>
      <c r="AJ388" s="2">
        <f>COUNTIFS(ObservedSpeciesData!$A$2:$A$828,$A388,ObservedSpeciesData!$D$2:$D$828,$D388)</f>
        <v>0</v>
      </c>
      <c r="AK388" s="2">
        <f t="shared" si="6"/>
        <v>7</v>
      </c>
    </row>
    <row r="389" spans="1:37" x14ac:dyDescent="0.25">
      <c r="A389" s="14" t="s">
        <v>109</v>
      </c>
      <c r="B389" t="s">
        <v>80</v>
      </c>
      <c r="C389" t="s">
        <v>106</v>
      </c>
      <c r="D389" s="13">
        <v>42402</v>
      </c>
      <c r="E389">
        <v>1</v>
      </c>
      <c r="F389">
        <v>200</v>
      </c>
      <c r="G389" s="2" t="s">
        <v>87</v>
      </c>
      <c r="H389" s="2" t="s">
        <v>12</v>
      </c>
      <c r="I389">
        <v>9</v>
      </c>
      <c r="J389" s="2" t="s">
        <v>77</v>
      </c>
      <c r="K389" s="2">
        <f>IF(ISNUMBER(AVERAGEIFS(ObservedSpeciesData!K$2:K$4955,ObservedSpeciesData!$A$2:$A$4955,$A389,ObservedSpeciesData!$D$2:$D$4955,$D389)),AVERAGEIFS(ObservedSpeciesData!K$2:K$4955,ObservedSpeciesData!$A$2:$A$4955,$A389,ObservedSpeciesData!$D$2:$D$4955,$D389),"")</f>
        <v>150</v>
      </c>
      <c r="L389" s="26" t="str">
        <f>IF(ISNUMBER(AVERAGEIFS(ObservedSpeciesData!L$2:L$4955,ObservedSpeciesData!$A$2:$A$4955,$A389,ObservedSpeciesData!$D$2:$D$4955,$D389)),AVERAGEIFS(ObservedSpeciesData!L$2:L$4955,ObservedSpeciesData!$A$2:$A$4955,$A389,ObservedSpeciesData!$D$2:$D$4955,$D389),"")</f>
        <v/>
      </c>
      <c r="M389" s="23" t="str">
        <f>IF(ISNUMBER(AVERAGEIFS(ObservedSpeciesData!M$2:M$4955,ObservedSpeciesData!$A$2:$A$4955,$A389,ObservedSpeciesData!$D$2:$D$4955,$D389)),AVERAGEIFS(ObservedSpeciesData!M$2:M$4955,ObservedSpeciesData!$A$2:$A$4955,$A389,ObservedSpeciesData!$D$2:$D$4955,$D389),"")</f>
        <v/>
      </c>
      <c r="N389" s="23">
        <f>IF(ISNUMBER(AVERAGEIFS(ObservedSpeciesData!N$2:N$4955,ObservedSpeciesData!$A$2:$A$4955,$A389,ObservedSpeciesData!$D$2:$D$4955,$D389)),AVERAGEIFS(ObservedSpeciesData!N$2:N$4955,ObservedSpeciesData!$A$2:$A$4955,$A389,ObservedSpeciesData!$D$2:$D$4955,$D389),"")</f>
        <v>1261.8219200000001</v>
      </c>
      <c r="O389" s="23">
        <f>IF(ISNUMBER(AVERAGEIFS(ObservedSpeciesData!O$2:O$4955,ObservedSpeciesData!$A$2:$A$4955,$A389,ObservedSpeciesData!$D$2:$D$4955,$D389)),AVERAGEIFS(ObservedSpeciesData!O$2:O$4955,ObservedSpeciesData!$A$2:$A$4955,$A389,ObservedSpeciesData!$D$2:$D$4955,$D389),"")</f>
        <v>126.182192</v>
      </c>
      <c r="P389" s="23">
        <f>IF(ISNUMBER(AVERAGEIFS(ObservedSpeciesData!P$2:P$4955,ObservedSpeciesData!$A$2:$A$4955,$A389,ObservedSpeciesData!$C$2:$C$4955,$C389,ObservedSpeciesData!$D$2:$D$4955,$D389)),AVERAGEIFS(ObservedSpeciesData!P$2:P$4955,ObservedSpeciesData!$A$2:$A$4955,$A389,ObservedSpeciesData!$C$2:$C$4955,$C389,ObservedSpeciesData!$D$2:$D$4955,$D389),"")</f>
        <v>811.40717995555553</v>
      </c>
      <c r="Q389" s="23"/>
      <c r="R389" s="25">
        <f>IF(ISNUMBER(AVERAGEIFS(ObservedSpeciesData!R$2:R$4955,ObservedSpeciesData!$A$2:$A$4955,$A389,ObservedSpeciesData!$D$2:$D$4955,$D389)),AVERAGEIFS(ObservedSpeciesData!R$2:R$4955,ObservedSpeciesData!$A$2:$A$4955,$A389,ObservedSpeciesData!$D$2:$D$4955,$D389),"")</f>
        <v>94.312845582007455</v>
      </c>
      <c r="S389" s="25">
        <f>IF(ISNUMBER(AVERAGEIFS(ObservedSpeciesData!S$2:S$4955,ObservedSpeciesData!$A$2:$A$4955,$A389,ObservedSpeciesData!$D$2:$D$4955,$D389)),AVERAGEIFS(ObservedSpeciesData!S$2:S$4955,ObservedSpeciesData!$A$2:$A$4955,$A389,ObservedSpeciesData!$D$2:$D$4955,$D389),"")</f>
        <v>0.60165872608765303</v>
      </c>
      <c r="T389" s="23">
        <f>IF(ISNUMBER(AVERAGEIFS(ObservedSpeciesData!T$2:T$4955,ObservedSpeciesData!$A$2:$A$4955,$A389,ObservedSpeciesData!$D$2:$D$4955,$D389)),AVERAGEIFS(ObservedSpeciesData!T$2:T$4955,ObservedSpeciesData!$A$2:$A$4955,$A389,ObservedSpeciesData!$D$2:$D$4955,$D389),"")</f>
        <v>5.0854956919049048</v>
      </c>
      <c r="U389" s="24">
        <f>IF(ISNUMBER(AVERAGEIFS(ObservedSpeciesData!U$2:U$4955,ObservedSpeciesData!$A$2:$A$4955,$A389,ObservedSpeciesData!$C$2:$C$4955,$C389,ObservedSpeciesData!$D$2:$D$4955,$D389)),AVERAGEIFS(ObservedSpeciesData!U$2:U$4955,ObservedSpeciesData!$A$2:$A$4955,$A389,ObservedSpeciesData!$C$2:$C$4955,$C389,ObservedSpeciesData!$D$2:$D$4955,$D389),"")</f>
        <v>0.94312845582007443</v>
      </c>
      <c r="V389" s="23" t="str">
        <f>IF(ISNUMBER(AVERAGEIFS(ObservedSpeciesData!V$2:V$4955,ObservedSpeciesData!$A$2:$A$4955,$A389,ObservedSpeciesData!$D$2:$D$4955,$D389)),AVERAGEIFS(ObservedSpeciesData!V$2:V$4955,ObservedSpeciesData!$A$2:$A$4955,$A389,ObservedSpeciesData!$D$2:$D$4955,$D389),"")</f>
        <v/>
      </c>
      <c r="W389" s="23" t="str">
        <f>IF(ISNUMBER(AVERAGEIFS(ObservedSpeciesData!W$2:W$4955,ObservedSpeciesData!$A$2:$A$4955,$A389,ObservedSpeciesData!$D$2:$D$4955,$D389)),AVERAGEIFS(ObservedSpeciesData!W$2:W$4955,ObservedSpeciesData!$A$2:$A$4955,$A389,ObservedSpeciesData!$D$2:$D$4955,$D389),"")</f>
        <v/>
      </c>
      <c r="X389" s="23" t="str">
        <f>IF(ISNUMBER(AVERAGEIFS(ObservedSpeciesData!X$2:X$4955,ObservedSpeciesData!$A$2:$A$4955,$A389,ObservedSpeciesData!$D$2:$D$4955,$D389)),AVERAGEIFS(ObservedSpeciesData!X$2:X$4955,ObservedSpeciesData!$A$2:$A$4955,$A389,ObservedSpeciesData!$D$2:$D$4955,$D389),"")</f>
        <v/>
      </c>
      <c r="Y389" s="23" t="str">
        <f>IF(ISNUMBER(AVERAGEIFS(ObservedSpeciesData!Y$2:Y$4955,ObservedSpeciesData!$A$2:$A$4955,$A389,ObservedSpeciesData!$D$2:$D$4955,$D389)),AVERAGEIFS(ObservedSpeciesData!Y$2:Y$4955,ObservedSpeciesData!$A$2:$A$4955,$A389,ObservedSpeciesData!$D$2:$D$4955,$D389),"")</f>
        <v/>
      </c>
      <c r="Z389" s="23" t="str">
        <f>IF(ISNUMBER(AVERAGEIFS(ObservedSpeciesData!Z$2:Z$4955,ObservedSpeciesData!$A$2:$A$4955,$A389,ObservedSpeciesData!$D$2:$D$4955,$D389)),AVERAGEIFS(ObservedSpeciesData!Z$2:Z$4955,ObservedSpeciesData!$A$2:$A$4955,$A389,ObservedSpeciesData!$D$2:$D$4955,$D389),"")</f>
        <v/>
      </c>
      <c r="AA389" s="23" t="str">
        <f>IF(ISNUMBER(AVERAGEIFS(ObservedSpeciesData!AA$2:AA$4955,ObservedSpeciesData!$A$2:$A$4955,$A389,ObservedSpeciesData!$D$2:$D$4955,$D389)),AVERAGEIFS(ObservedSpeciesData!AA$2:AA$4955,ObservedSpeciesData!$A$2:$A$4955,$A389,ObservedSpeciesData!$D$2:$D$4955,$D389),"")</f>
        <v/>
      </c>
      <c r="AB389" s="24" t="str">
        <f>IF(ISNUMBER(AVERAGEIFS(ObservedSpeciesData!AB$2:AB$4955,ObservedSpeciesData!$A$2:$A$4955,$A389,ObservedSpeciesData!$D$2:$D$4955,$D389)),AVERAGEIFS(ObservedSpeciesData!AB$2:AB$4955,ObservedSpeciesData!$A$2:$A$4955,$A389,ObservedSpeciesData!$D$2:$D$4955,$D389),"")</f>
        <v/>
      </c>
      <c r="AC389" s="24" t="str">
        <f>IF(ISNUMBER(AVERAGEIFS(ObservedSpeciesData!AC$2:AC$4955,ObservedSpeciesData!$A$2:$A$4955,$A389,ObservedSpeciesData!$D$2:$D$4955,$D389)),AVERAGEIFS(ObservedSpeciesData!AC$2:AC$4955,ObservedSpeciesData!$A$2:$A$4955,$A389,ObservedSpeciesData!$D$2:$D$4955,$D389),"")</f>
        <v/>
      </c>
      <c r="AD389" s="23" t="str">
        <f>IF(ISNUMBER(AVERAGEIFS(ObservedSpeciesData!AD$2:AD$4955,ObservedSpeciesData!$A$2:$A$4955,$A389,ObservedSpeciesData!$D$2:$D$4955,$D389)),AVERAGEIFS(ObservedSpeciesData!AD$2:AD$4955,ObservedSpeciesData!$A$2:$A$4955,$A389,ObservedSpeciesData!$D$2:$D$4955,$D389),"")</f>
        <v/>
      </c>
      <c r="AE389" s="24" t="str">
        <f>IF(ISNUMBER(AVERAGEIFS(ObservedSpeciesData!AE$2:AE$4955,ObservedSpeciesData!$A$2:$A$4955,$A389,ObservedSpeciesData!$D$2:$D$4955,$D389)),AVERAGEIFS(ObservedSpeciesData!AE$2:AE$4955,ObservedSpeciesData!$A$2:$A$4955,$A389,ObservedSpeciesData!$D$2:$D$4955,$D389),"")</f>
        <v/>
      </c>
      <c r="AF389" s="23"/>
      <c r="AG389" s="24"/>
      <c r="AH389" s="23" t="str">
        <f>IF(ISNUMBER(AVERAGEIFS(ObservedSpeciesData!AH$2:AH$4955,ObservedSpeciesData!$A$2:$A$4955,$A389,ObservedSpeciesData!$D$2:$D$4955,$D389)),AVERAGEIFS(ObservedSpeciesData!AH$2:AH$4955,ObservedSpeciesData!$A$2:$A$4955,$A389,ObservedSpeciesData!$D$2:$D$4955,$D389),"")</f>
        <v/>
      </c>
      <c r="AI389" s="23" t="str">
        <f>IF(ISNUMBER(AVERAGEIFS(ObservedSpeciesData!AI$2:AI$4955,ObservedSpeciesData!$A$2:$A$4955,$A389,ObservedSpeciesData!$C$2:$C$4955,$C389,ObservedSpeciesData!$D$2:$D$4955,$D389)),AVERAGEIFS(ObservedSpeciesData!AI$2:AI$4955,ObservedSpeciesData!$A$2:$A$4955,$A389,ObservedSpeciesData!$C$2:$C$4955,$C389,ObservedSpeciesData!$D$2:$D$4955,$D389),"")</f>
        <v/>
      </c>
      <c r="AJ389" s="2">
        <f>COUNTIFS(ObservedSpeciesData!$A$2:$A$828,$A389,ObservedSpeciesData!$D$2:$D$828,$D389)</f>
        <v>0</v>
      </c>
      <c r="AK389" s="2">
        <f t="shared" si="6"/>
        <v>7</v>
      </c>
    </row>
    <row r="390" spans="1:37" x14ac:dyDescent="0.25">
      <c r="A390" s="14" t="s">
        <v>108</v>
      </c>
      <c r="B390" t="s">
        <v>80</v>
      </c>
      <c r="C390" t="s">
        <v>106</v>
      </c>
      <c r="D390" s="13">
        <v>42402</v>
      </c>
      <c r="E390">
        <v>1</v>
      </c>
      <c r="F390">
        <v>350</v>
      </c>
      <c r="G390" s="2" t="s">
        <v>87</v>
      </c>
      <c r="H390" s="2" t="s">
        <v>12</v>
      </c>
      <c r="I390">
        <v>9</v>
      </c>
      <c r="J390" s="2" t="s">
        <v>77</v>
      </c>
      <c r="K390" s="2">
        <f>IF(ISNUMBER(AVERAGEIFS(ObservedSpeciesData!K$2:K$4955,ObservedSpeciesData!$A$2:$A$4955,$A390,ObservedSpeciesData!$D$2:$D$4955,$D390)),AVERAGEIFS(ObservedSpeciesData!K$2:K$4955,ObservedSpeciesData!$A$2:$A$4955,$A390,ObservedSpeciesData!$D$2:$D$4955,$D390),"")</f>
        <v>262.5</v>
      </c>
      <c r="L390" s="26" t="str">
        <f>IF(ISNUMBER(AVERAGEIFS(ObservedSpeciesData!L$2:L$4955,ObservedSpeciesData!$A$2:$A$4955,$A390,ObservedSpeciesData!$D$2:$D$4955,$D390)),AVERAGEIFS(ObservedSpeciesData!L$2:L$4955,ObservedSpeciesData!$A$2:$A$4955,$A390,ObservedSpeciesData!$D$2:$D$4955,$D390),"")</f>
        <v/>
      </c>
      <c r="M390" s="23" t="str">
        <f>IF(ISNUMBER(AVERAGEIFS(ObservedSpeciesData!M$2:M$4955,ObservedSpeciesData!$A$2:$A$4955,$A390,ObservedSpeciesData!$D$2:$D$4955,$D390)),AVERAGEIFS(ObservedSpeciesData!M$2:M$4955,ObservedSpeciesData!$A$2:$A$4955,$A390,ObservedSpeciesData!$D$2:$D$4955,$D390),"")</f>
        <v/>
      </c>
      <c r="N390" s="23">
        <f>IF(ISNUMBER(AVERAGEIFS(ObservedSpeciesData!N$2:N$4955,ObservedSpeciesData!$A$2:$A$4955,$A390,ObservedSpeciesData!$D$2:$D$4955,$D390)),AVERAGEIFS(ObservedSpeciesData!N$2:N$4955,ObservedSpeciesData!$A$2:$A$4955,$A390,ObservedSpeciesData!$D$2:$D$4955,$D390),"")</f>
        <v>693.40988135999999</v>
      </c>
      <c r="O390" s="23">
        <f>IF(ISNUMBER(AVERAGEIFS(ObservedSpeciesData!O$2:O$4955,ObservedSpeciesData!$A$2:$A$4955,$A390,ObservedSpeciesData!$D$2:$D$4955,$D390)),AVERAGEIFS(ObservedSpeciesData!O$2:O$4955,ObservedSpeciesData!$A$2:$A$4955,$A390,ObservedSpeciesData!$D$2:$D$4955,$D390),"")</f>
        <v>69.340988136000007</v>
      </c>
      <c r="P390" s="23">
        <f>IF(ISNUMBER(AVERAGEIFS(ObservedSpeciesData!P$2:P$4955,ObservedSpeciesData!$A$2:$A$4955,$A390,ObservedSpeciesData!$C$2:$C$4955,$C390,ObservedSpeciesData!$D$2:$D$4955,$D390)),AVERAGEIFS(ObservedSpeciesData!P$2:P$4955,ObservedSpeciesData!$A$2:$A$4955,$A390,ObservedSpeciesData!$C$2:$C$4955,$C390,ObservedSpeciesData!$D$2:$D$4955,$D390),"")</f>
        <v>712.74526871377782</v>
      </c>
      <c r="Q390" s="23"/>
      <c r="R390" s="25">
        <f>IF(ISNUMBER(AVERAGEIFS(ObservedSpeciesData!R$2:R$4955,ObservedSpeciesData!$A$2:$A$4955,$A390,ObservedSpeciesData!$D$2:$D$4955,$D390)),AVERAGEIFS(ObservedSpeciesData!R$2:R$4955,ObservedSpeciesData!$A$2:$A$4955,$A390,ObservedSpeciesData!$D$2:$D$4955,$D390),"")</f>
        <v>96.118162972814773</v>
      </c>
      <c r="S390" s="25">
        <f>IF(ISNUMBER(AVERAGEIFS(ObservedSpeciesData!S$2:S$4955,ObservedSpeciesData!$A$2:$A$4955,$A390,ObservedSpeciesData!$D$2:$D$4955,$D390)),AVERAGEIFS(ObservedSpeciesData!S$2:S$4955,ObservedSpeciesData!$A$2:$A$4955,$A390,ObservedSpeciesData!$D$2:$D$4955,$D390),"")</f>
        <v>2.0502006267756206E-2</v>
      </c>
      <c r="T390" s="23">
        <f>IF(ISNUMBER(AVERAGEIFS(ObservedSpeciesData!T$2:T$4955,ObservedSpeciesData!$A$2:$A$4955,$A390,ObservedSpeciesData!$D$2:$D$4955,$D390)),AVERAGEIFS(ObservedSpeciesData!T$2:T$4955,ObservedSpeciesData!$A$2:$A$4955,$A390,ObservedSpeciesData!$D$2:$D$4955,$D390),"")</f>
        <v>3.861335020917489</v>
      </c>
      <c r="U390" s="24">
        <f>IF(ISNUMBER(AVERAGEIFS(ObservedSpeciesData!U$2:U$4955,ObservedSpeciesData!$A$2:$A$4955,$A390,ObservedSpeciesData!$C$2:$C$4955,$C390,ObservedSpeciesData!$D$2:$D$4955,$D390)),AVERAGEIFS(ObservedSpeciesData!U$2:U$4955,ObservedSpeciesData!$A$2:$A$4955,$A390,ObservedSpeciesData!$C$2:$C$4955,$C390,ObservedSpeciesData!$D$2:$D$4955,$D390),"")</f>
        <v>0.96118162972814769</v>
      </c>
      <c r="V390" s="23" t="str">
        <f>IF(ISNUMBER(AVERAGEIFS(ObservedSpeciesData!V$2:V$4955,ObservedSpeciesData!$A$2:$A$4955,$A390,ObservedSpeciesData!$D$2:$D$4955,$D390)),AVERAGEIFS(ObservedSpeciesData!V$2:V$4955,ObservedSpeciesData!$A$2:$A$4955,$A390,ObservedSpeciesData!$D$2:$D$4955,$D390),"")</f>
        <v/>
      </c>
      <c r="W390" s="23" t="str">
        <f>IF(ISNUMBER(AVERAGEIFS(ObservedSpeciesData!W$2:W$4955,ObservedSpeciesData!$A$2:$A$4955,$A390,ObservedSpeciesData!$D$2:$D$4955,$D390)),AVERAGEIFS(ObservedSpeciesData!W$2:W$4955,ObservedSpeciesData!$A$2:$A$4955,$A390,ObservedSpeciesData!$D$2:$D$4955,$D390),"")</f>
        <v/>
      </c>
      <c r="X390" s="23" t="str">
        <f>IF(ISNUMBER(AVERAGEIFS(ObservedSpeciesData!X$2:X$4955,ObservedSpeciesData!$A$2:$A$4955,$A390,ObservedSpeciesData!$D$2:$D$4955,$D390)),AVERAGEIFS(ObservedSpeciesData!X$2:X$4955,ObservedSpeciesData!$A$2:$A$4955,$A390,ObservedSpeciesData!$D$2:$D$4955,$D390),"")</f>
        <v/>
      </c>
      <c r="Y390" s="23" t="str">
        <f>IF(ISNUMBER(AVERAGEIFS(ObservedSpeciesData!Y$2:Y$4955,ObservedSpeciesData!$A$2:$A$4955,$A390,ObservedSpeciesData!$D$2:$D$4955,$D390)),AVERAGEIFS(ObservedSpeciesData!Y$2:Y$4955,ObservedSpeciesData!$A$2:$A$4955,$A390,ObservedSpeciesData!$D$2:$D$4955,$D390),"")</f>
        <v/>
      </c>
      <c r="Z390" s="23" t="str">
        <f>IF(ISNUMBER(AVERAGEIFS(ObservedSpeciesData!Z$2:Z$4955,ObservedSpeciesData!$A$2:$A$4955,$A390,ObservedSpeciesData!$D$2:$D$4955,$D390)),AVERAGEIFS(ObservedSpeciesData!Z$2:Z$4955,ObservedSpeciesData!$A$2:$A$4955,$A390,ObservedSpeciesData!$D$2:$D$4955,$D390),"")</f>
        <v/>
      </c>
      <c r="AA390" s="23" t="str">
        <f>IF(ISNUMBER(AVERAGEIFS(ObservedSpeciesData!AA$2:AA$4955,ObservedSpeciesData!$A$2:$A$4955,$A390,ObservedSpeciesData!$D$2:$D$4955,$D390)),AVERAGEIFS(ObservedSpeciesData!AA$2:AA$4955,ObservedSpeciesData!$A$2:$A$4955,$A390,ObservedSpeciesData!$D$2:$D$4955,$D390),"")</f>
        <v/>
      </c>
      <c r="AB390" s="24" t="str">
        <f>IF(ISNUMBER(AVERAGEIFS(ObservedSpeciesData!AB$2:AB$4955,ObservedSpeciesData!$A$2:$A$4955,$A390,ObservedSpeciesData!$D$2:$D$4955,$D390)),AVERAGEIFS(ObservedSpeciesData!AB$2:AB$4955,ObservedSpeciesData!$A$2:$A$4955,$A390,ObservedSpeciesData!$D$2:$D$4955,$D390),"")</f>
        <v/>
      </c>
      <c r="AC390" s="24" t="str">
        <f>IF(ISNUMBER(AVERAGEIFS(ObservedSpeciesData!AC$2:AC$4955,ObservedSpeciesData!$A$2:$A$4955,$A390,ObservedSpeciesData!$D$2:$D$4955,$D390)),AVERAGEIFS(ObservedSpeciesData!AC$2:AC$4955,ObservedSpeciesData!$A$2:$A$4955,$A390,ObservedSpeciesData!$D$2:$D$4955,$D390),"")</f>
        <v/>
      </c>
      <c r="AD390" s="23" t="str">
        <f>IF(ISNUMBER(AVERAGEIFS(ObservedSpeciesData!AD$2:AD$4955,ObservedSpeciesData!$A$2:$A$4955,$A390,ObservedSpeciesData!$D$2:$D$4955,$D390)),AVERAGEIFS(ObservedSpeciesData!AD$2:AD$4955,ObservedSpeciesData!$A$2:$A$4955,$A390,ObservedSpeciesData!$D$2:$D$4955,$D390),"")</f>
        <v/>
      </c>
      <c r="AE390" s="24" t="str">
        <f>IF(ISNUMBER(AVERAGEIFS(ObservedSpeciesData!AE$2:AE$4955,ObservedSpeciesData!$A$2:$A$4955,$A390,ObservedSpeciesData!$D$2:$D$4955,$D390)),AVERAGEIFS(ObservedSpeciesData!AE$2:AE$4955,ObservedSpeciesData!$A$2:$A$4955,$A390,ObservedSpeciesData!$D$2:$D$4955,$D390),"")</f>
        <v/>
      </c>
      <c r="AF390" s="23"/>
      <c r="AG390" s="24"/>
      <c r="AH390" s="23" t="str">
        <f>IF(ISNUMBER(AVERAGEIFS(ObservedSpeciesData!AH$2:AH$4955,ObservedSpeciesData!$A$2:$A$4955,$A390,ObservedSpeciesData!$D$2:$D$4955,$D390)),AVERAGEIFS(ObservedSpeciesData!AH$2:AH$4955,ObservedSpeciesData!$A$2:$A$4955,$A390,ObservedSpeciesData!$D$2:$D$4955,$D390),"")</f>
        <v/>
      </c>
      <c r="AI390" s="23" t="str">
        <f>IF(ISNUMBER(AVERAGEIFS(ObservedSpeciesData!AI$2:AI$4955,ObservedSpeciesData!$A$2:$A$4955,$A390,ObservedSpeciesData!$C$2:$C$4955,$C390,ObservedSpeciesData!$D$2:$D$4955,$D390)),AVERAGEIFS(ObservedSpeciesData!AI$2:AI$4955,ObservedSpeciesData!$A$2:$A$4955,$A390,ObservedSpeciesData!$C$2:$C$4955,$C390,ObservedSpeciesData!$D$2:$D$4955,$D390),"")</f>
        <v/>
      </c>
      <c r="AJ390" s="2">
        <f>COUNTIFS(ObservedSpeciesData!$A$2:$A$828,$A390,ObservedSpeciesData!$D$2:$D$828,$D390)</f>
        <v>0</v>
      </c>
      <c r="AK390" s="2">
        <f t="shared" si="6"/>
        <v>7</v>
      </c>
    </row>
    <row r="391" spans="1:37" x14ac:dyDescent="0.25">
      <c r="A391" s="14" t="s">
        <v>107</v>
      </c>
      <c r="B391" t="s">
        <v>80</v>
      </c>
      <c r="C391" t="s">
        <v>106</v>
      </c>
      <c r="D391" s="13">
        <v>42402</v>
      </c>
      <c r="E391">
        <v>1</v>
      </c>
      <c r="F391">
        <v>500</v>
      </c>
      <c r="G391" s="2" t="s">
        <v>87</v>
      </c>
      <c r="H391" s="2" t="s">
        <v>12</v>
      </c>
      <c r="I391">
        <v>9</v>
      </c>
      <c r="J391" s="2" t="s">
        <v>77</v>
      </c>
      <c r="K391" s="2">
        <f>IF(ISNUMBER(AVERAGEIFS(ObservedSpeciesData!K$2:K$4955,ObservedSpeciesData!$A$2:$A$4955,$A391,ObservedSpeciesData!$D$2:$D$4955,$D391)),AVERAGEIFS(ObservedSpeciesData!K$2:K$4955,ObservedSpeciesData!$A$2:$A$4955,$A391,ObservedSpeciesData!$D$2:$D$4955,$D391),"")</f>
        <v>375</v>
      </c>
      <c r="L391" s="26" t="str">
        <f>IF(ISNUMBER(AVERAGEIFS(ObservedSpeciesData!L$2:L$4955,ObservedSpeciesData!$A$2:$A$4955,$A391,ObservedSpeciesData!$D$2:$D$4955,$D391)),AVERAGEIFS(ObservedSpeciesData!L$2:L$4955,ObservedSpeciesData!$A$2:$A$4955,$A391,ObservedSpeciesData!$D$2:$D$4955,$D391),"")</f>
        <v/>
      </c>
      <c r="M391" s="23" t="str">
        <f>IF(ISNUMBER(AVERAGEIFS(ObservedSpeciesData!M$2:M$4955,ObservedSpeciesData!$A$2:$A$4955,$A391,ObservedSpeciesData!$D$2:$D$4955,$D391)),AVERAGEIFS(ObservedSpeciesData!M$2:M$4955,ObservedSpeciesData!$A$2:$A$4955,$A391,ObservedSpeciesData!$D$2:$D$4955,$D391),"")</f>
        <v/>
      </c>
      <c r="N391" s="23">
        <f>IF(ISNUMBER(AVERAGEIFS(ObservedSpeciesData!N$2:N$4955,ObservedSpeciesData!$A$2:$A$4955,$A391,ObservedSpeciesData!$D$2:$D$4955,$D391)),AVERAGEIFS(ObservedSpeciesData!N$2:N$4955,ObservedSpeciesData!$A$2:$A$4955,$A391,ObservedSpeciesData!$D$2:$D$4955,$D391),"")</f>
        <v>898.18285751111091</v>
      </c>
      <c r="O391" s="23">
        <f>IF(ISNUMBER(AVERAGEIFS(ObservedSpeciesData!O$2:O$4955,ObservedSpeciesData!$A$2:$A$4955,$A391,ObservedSpeciesData!$D$2:$D$4955,$D391)),AVERAGEIFS(ObservedSpeciesData!O$2:O$4955,ObservedSpeciesData!$A$2:$A$4955,$A391,ObservedSpeciesData!$D$2:$D$4955,$D391),"")</f>
        <v>89.818285751111105</v>
      </c>
      <c r="P391" s="23">
        <f>IF(ISNUMBER(AVERAGEIFS(ObservedSpeciesData!P$2:P$4955,ObservedSpeciesData!$A$2:$A$4955,$A391,ObservedSpeciesData!$C$2:$C$4955,$C391,ObservedSpeciesData!$D$2:$D$4955,$D391)),AVERAGEIFS(ObservedSpeciesData!P$2:P$4955,ObservedSpeciesData!$A$2:$A$4955,$A391,ObservedSpeciesData!$C$2:$C$4955,$C391,ObservedSpeciesData!$D$2:$D$4955,$D391),"")</f>
        <v>802.8818993066667</v>
      </c>
      <c r="Q391" s="23"/>
      <c r="R391" s="25">
        <f>IF(ISNUMBER(AVERAGEIFS(ObservedSpeciesData!R$2:R$4955,ObservedSpeciesData!$A$2:$A$4955,$A391,ObservedSpeciesData!$D$2:$D$4955,$D391)),AVERAGEIFS(ObservedSpeciesData!R$2:R$4955,ObservedSpeciesData!$A$2:$A$4955,$A391,ObservedSpeciesData!$D$2:$D$4955,$D391),"")</f>
        <v>94.671416923693798</v>
      </c>
      <c r="S391" s="25">
        <f>IF(ISNUMBER(AVERAGEIFS(ObservedSpeciesData!S$2:S$4955,ObservedSpeciesData!$A$2:$A$4955,$A391,ObservedSpeciesData!$D$2:$D$4955,$D391)),AVERAGEIFS(ObservedSpeciesData!S$2:S$4955,ObservedSpeciesData!$A$2:$A$4955,$A391,ObservedSpeciesData!$D$2:$D$4955,$D391),"")</f>
        <v>1.137575506194648</v>
      </c>
      <c r="T391" s="23">
        <f>IF(ISNUMBER(AVERAGEIFS(ObservedSpeciesData!T$2:T$4955,ObservedSpeciesData!$A$2:$A$4955,$A391,ObservedSpeciesData!$D$2:$D$4955,$D391)),AVERAGEIFS(ObservedSpeciesData!T$2:T$4955,ObservedSpeciesData!$A$2:$A$4955,$A391,ObservedSpeciesData!$D$2:$D$4955,$D391),"")</f>
        <v>4.1910075701115614</v>
      </c>
      <c r="U391" s="24">
        <f>IF(ISNUMBER(AVERAGEIFS(ObservedSpeciesData!U$2:U$4955,ObservedSpeciesData!$A$2:$A$4955,$A391,ObservedSpeciesData!$C$2:$C$4955,$C391,ObservedSpeciesData!$D$2:$D$4955,$D391)),AVERAGEIFS(ObservedSpeciesData!U$2:U$4955,ObservedSpeciesData!$A$2:$A$4955,$A391,ObservedSpeciesData!$C$2:$C$4955,$C391,ObservedSpeciesData!$D$2:$D$4955,$D391),"")</f>
        <v>0.94671416923693796</v>
      </c>
      <c r="V391" s="23" t="str">
        <f>IF(ISNUMBER(AVERAGEIFS(ObservedSpeciesData!V$2:V$4955,ObservedSpeciesData!$A$2:$A$4955,$A391,ObservedSpeciesData!$D$2:$D$4955,$D391)),AVERAGEIFS(ObservedSpeciesData!V$2:V$4955,ObservedSpeciesData!$A$2:$A$4955,$A391,ObservedSpeciesData!$D$2:$D$4955,$D391),"")</f>
        <v/>
      </c>
      <c r="W391" s="23" t="str">
        <f>IF(ISNUMBER(AVERAGEIFS(ObservedSpeciesData!W$2:W$4955,ObservedSpeciesData!$A$2:$A$4955,$A391,ObservedSpeciesData!$D$2:$D$4955,$D391)),AVERAGEIFS(ObservedSpeciesData!W$2:W$4955,ObservedSpeciesData!$A$2:$A$4955,$A391,ObservedSpeciesData!$D$2:$D$4955,$D391),"")</f>
        <v/>
      </c>
      <c r="X391" s="23" t="str">
        <f>IF(ISNUMBER(AVERAGEIFS(ObservedSpeciesData!X$2:X$4955,ObservedSpeciesData!$A$2:$A$4955,$A391,ObservedSpeciesData!$D$2:$D$4955,$D391)),AVERAGEIFS(ObservedSpeciesData!X$2:X$4955,ObservedSpeciesData!$A$2:$A$4955,$A391,ObservedSpeciesData!$D$2:$D$4955,$D391),"")</f>
        <v/>
      </c>
      <c r="Y391" s="23" t="str">
        <f>IF(ISNUMBER(AVERAGEIFS(ObservedSpeciesData!Y$2:Y$4955,ObservedSpeciesData!$A$2:$A$4955,$A391,ObservedSpeciesData!$D$2:$D$4955,$D391)),AVERAGEIFS(ObservedSpeciesData!Y$2:Y$4955,ObservedSpeciesData!$A$2:$A$4955,$A391,ObservedSpeciesData!$D$2:$D$4955,$D391),"")</f>
        <v/>
      </c>
      <c r="Z391" s="23" t="str">
        <f>IF(ISNUMBER(AVERAGEIFS(ObservedSpeciesData!Z$2:Z$4955,ObservedSpeciesData!$A$2:$A$4955,$A391,ObservedSpeciesData!$D$2:$D$4955,$D391)),AVERAGEIFS(ObservedSpeciesData!Z$2:Z$4955,ObservedSpeciesData!$A$2:$A$4955,$A391,ObservedSpeciesData!$D$2:$D$4955,$D391),"")</f>
        <v/>
      </c>
      <c r="AA391" s="23" t="str">
        <f>IF(ISNUMBER(AVERAGEIFS(ObservedSpeciesData!AA$2:AA$4955,ObservedSpeciesData!$A$2:$A$4955,$A391,ObservedSpeciesData!$D$2:$D$4955,$D391)),AVERAGEIFS(ObservedSpeciesData!AA$2:AA$4955,ObservedSpeciesData!$A$2:$A$4955,$A391,ObservedSpeciesData!$D$2:$D$4955,$D391),"")</f>
        <v/>
      </c>
      <c r="AB391" s="24" t="str">
        <f>IF(ISNUMBER(AVERAGEIFS(ObservedSpeciesData!AB$2:AB$4955,ObservedSpeciesData!$A$2:$A$4955,$A391,ObservedSpeciesData!$D$2:$D$4955,$D391)),AVERAGEIFS(ObservedSpeciesData!AB$2:AB$4955,ObservedSpeciesData!$A$2:$A$4955,$A391,ObservedSpeciesData!$D$2:$D$4955,$D391),"")</f>
        <v/>
      </c>
      <c r="AC391" s="24" t="str">
        <f>IF(ISNUMBER(AVERAGEIFS(ObservedSpeciesData!AC$2:AC$4955,ObservedSpeciesData!$A$2:$A$4955,$A391,ObservedSpeciesData!$D$2:$D$4955,$D391)),AVERAGEIFS(ObservedSpeciesData!AC$2:AC$4955,ObservedSpeciesData!$A$2:$A$4955,$A391,ObservedSpeciesData!$D$2:$D$4955,$D391),"")</f>
        <v/>
      </c>
      <c r="AD391" s="23" t="str">
        <f>IF(ISNUMBER(AVERAGEIFS(ObservedSpeciesData!AD$2:AD$4955,ObservedSpeciesData!$A$2:$A$4955,$A391,ObservedSpeciesData!$D$2:$D$4955,$D391)),AVERAGEIFS(ObservedSpeciesData!AD$2:AD$4955,ObservedSpeciesData!$A$2:$A$4955,$A391,ObservedSpeciesData!$D$2:$D$4955,$D391),"")</f>
        <v/>
      </c>
      <c r="AE391" s="24" t="str">
        <f>IF(ISNUMBER(AVERAGEIFS(ObservedSpeciesData!AE$2:AE$4955,ObservedSpeciesData!$A$2:$A$4955,$A391,ObservedSpeciesData!$D$2:$D$4955,$D391)),AVERAGEIFS(ObservedSpeciesData!AE$2:AE$4955,ObservedSpeciesData!$A$2:$A$4955,$A391,ObservedSpeciesData!$D$2:$D$4955,$D391),"")</f>
        <v/>
      </c>
      <c r="AF391" s="23"/>
      <c r="AG391" s="24"/>
      <c r="AH391" s="23" t="str">
        <f>IF(ISNUMBER(AVERAGEIFS(ObservedSpeciesData!AH$2:AH$4955,ObservedSpeciesData!$A$2:$A$4955,$A391,ObservedSpeciesData!$D$2:$D$4955,$D391)),AVERAGEIFS(ObservedSpeciesData!AH$2:AH$4955,ObservedSpeciesData!$A$2:$A$4955,$A391,ObservedSpeciesData!$D$2:$D$4955,$D391),"")</f>
        <v/>
      </c>
      <c r="AI391" s="23" t="str">
        <f>IF(ISNUMBER(AVERAGEIFS(ObservedSpeciesData!AI$2:AI$4955,ObservedSpeciesData!$A$2:$A$4955,$A391,ObservedSpeciesData!$C$2:$C$4955,$C391,ObservedSpeciesData!$D$2:$D$4955,$D391)),AVERAGEIFS(ObservedSpeciesData!AI$2:AI$4955,ObservedSpeciesData!$A$2:$A$4955,$A391,ObservedSpeciesData!$C$2:$C$4955,$C391,ObservedSpeciesData!$D$2:$D$4955,$D391),"")</f>
        <v/>
      </c>
      <c r="AJ391" s="2">
        <f>COUNTIFS(ObservedSpeciesData!$A$2:$A$828,$A391,ObservedSpeciesData!$D$2:$D$828,$D391)</f>
        <v>0</v>
      </c>
      <c r="AK391" s="2">
        <f t="shared" si="6"/>
        <v>7</v>
      </c>
    </row>
    <row r="392" spans="1:37" x14ac:dyDescent="0.25">
      <c r="A392" s="14" t="s">
        <v>112</v>
      </c>
      <c r="B392" t="s">
        <v>80</v>
      </c>
      <c r="C392" t="s">
        <v>106</v>
      </c>
      <c r="D392" s="13">
        <v>42415</v>
      </c>
      <c r="E392">
        <v>1</v>
      </c>
      <c r="F392">
        <v>0</v>
      </c>
      <c r="G392" s="2" t="s">
        <v>87</v>
      </c>
      <c r="H392" s="2" t="s">
        <v>12</v>
      </c>
      <c r="I392">
        <v>10</v>
      </c>
      <c r="J392" s="2" t="s">
        <v>88</v>
      </c>
      <c r="K392" s="2">
        <f>IF(ISNUMBER(AVERAGEIFS(ObservedSpeciesData!K$2:K$4955,ObservedSpeciesData!$A$2:$A$4955,$A392,ObservedSpeciesData!$D$2:$D$4955,$D392)),AVERAGEIFS(ObservedSpeciesData!K$2:K$4955,ObservedSpeciesData!$A$2:$A$4955,$A392,ObservedSpeciesData!$D$2:$D$4955,$D392),"")</f>
        <v>0</v>
      </c>
      <c r="L392" s="26">
        <f>IF(ISNUMBER(AVERAGEIFS(ObservedSpeciesData!L$2:L$4955,ObservedSpeciesData!$A$2:$A$4955,$A392,ObservedSpeciesData!$D$2:$D$4955,$D392)),AVERAGEIFS(ObservedSpeciesData!L$2:L$4955,ObservedSpeciesData!$A$2:$A$4955,$A392,ObservedSpeciesData!$D$2:$D$4955,$D392),"")</f>
        <v>2149.6666666666665</v>
      </c>
      <c r="M392" s="23">
        <f>IF(ISNUMBER(AVERAGEIFS(ObservedSpeciesData!M$2:M$4955,ObservedSpeciesData!$A$2:$A$4955,$A392,ObservedSpeciesData!$D$2:$D$4955,$D392)),AVERAGEIFS(ObservedSpeciesData!M$2:M$4955,ObservedSpeciesData!$A$2:$A$4955,$A392,ObservedSpeciesData!$D$2:$D$4955,$D392),"")</f>
        <v>214.96666666666667</v>
      </c>
      <c r="N392" s="23" t="str">
        <f>IF(ISNUMBER(AVERAGEIFS(ObservedSpeciesData!N$2:N$4955,ObservedSpeciesData!$A$2:$A$4955,$A392,ObservedSpeciesData!$D$2:$D$4955,$D392)),AVERAGEIFS(ObservedSpeciesData!N$2:N$4955,ObservedSpeciesData!$A$2:$A$4955,$A392,ObservedSpeciesData!$D$2:$D$4955,$D392),"")</f>
        <v/>
      </c>
      <c r="O392" s="23" t="str">
        <f>IF(ISNUMBER(AVERAGEIFS(ObservedSpeciesData!O$2:O$4955,ObservedSpeciesData!$A$2:$A$4955,$A392,ObservedSpeciesData!$D$2:$D$4955,$D392)),AVERAGEIFS(ObservedSpeciesData!O$2:O$4955,ObservedSpeciesData!$A$2:$A$4955,$A392,ObservedSpeciesData!$D$2:$D$4955,$D392),"")</f>
        <v/>
      </c>
      <c r="P392" s="23" t="str">
        <f>IF(ISNUMBER(AVERAGEIFS(ObservedSpeciesData!P$2:P$4955,ObservedSpeciesData!$A$2:$A$4955,$A392,ObservedSpeciesData!$C$2:$C$4955,$C392,ObservedSpeciesData!$D$2:$D$4955,$D392)),AVERAGEIFS(ObservedSpeciesData!P$2:P$4955,ObservedSpeciesData!$A$2:$A$4955,$A392,ObservedSpeciesData!$C$2:$C$4955,$C392,ObservedSpeciesData!$D$2:$D$4955,$D392),"")</f>
        <v/>
      </c>
      <c r="Q392" s="23"/>
      <c r="R392" s="25" t="str">
        <f>IF(ISNUMBER(AVERAGEIFS(ObservedSpeciesData!R$2:R$4955,ObservedSpeciesData!$A$2:$A$4955,$A392,ObservedSpeciesData!$D$2:$D$4955,$D392)),AVERAGEIFS(ObservedSpeciesData!R$2:R$4955,ObservedSpeciesData!$A$2:$A$4955,$A392,ObservedSpeciesData!$D$2:$D$4955,$D392),"")</f>
        <v/>
      </c>
      <c r="S392" s="25" t="str">
        <f>IF(ISNUMBER(AVERAGEIFS(ObservedSpeciesData!S$2:S$4955,ObservedSpeciesData!$A$2:$A$4955,$A392,ObservedSpeciesData!$D$2:$D$4955,$D392)),AVERAGEIFS(ObservedSpeciesData!S$2:S$4955,ObservedSpeciesData!$A$2:$A$4955,$A392,ObservedSpeciesData!$D$2:$D$4955,$D392),"")</f>
        <v/>
      </c>
      <c r="T392" s="23" t="str">
        <f>IF(ISNUMBER(AVERAGEIFS(ObservedSpeciesData!T$2:T$4955,ObservedSpeciesData!$A$2:$A$4955,$A392,ObservedSpeciesData!$D$2:$D$4955,$D392)),AVERAGEIFS(ObservedSpeciesData!T$2:T$4955,ObservedSpeciesData!$A$2:$A$4955,$A392,ObservedSpeciesData!$D$2:$D$4955,$D392),"")</f>
        <v/>
      </c>
      <c r="U392" s="24" t="str">
        <f>IF(ISNUMBER(AVERAGEIFS(ObservedSpeciesData!U$2:U$4955,ObservedSpeciesData!$A$2:$A$4955,$A392,ObservedSpeciesData!$C$2:$C$4955,$C392,ObservedSpeciesData!$D$2:$D$4955,$D392)),AVERAGEIFS(ObservedSpeciesData!U$2:U$4955,ObservedSpeciesData!$A$2:$A$4955,$A392,ObservedSpeciesData!$C$2:$C$4955,$C392,ObservedSpeciesData!$D$2:$D$4955,$D392),"")</f>
        <v/>
      </c>
      <c r="V392" s="23" t="str">
        <f>IF(ISNUMBER(AVERAGEIFS(ObservedSpeciesData!V$2:V$4955,ObservedSpeciesData!$A$2:$A$4955,$A392,ObservedSpeciesData!$D$2:$D$4955,$D392)),AVERAGEIFS(ObservedSpeciesData!V$2:V$4955,ObservedSpeciesData!$A$2:$A$4955,$A392,ObservedSpeciesData!$D$2:$D$4955,$D392),"")</f>
        <v/>
      </c>
      <c r="W392" s="23" t="str">
        <f>IF(ISNUMBER(AVERAGEIFS(ObservedSpeciesData!W$2:W$4955,ObservedSpeciesData!$A$2:$A$4955,$A392,ObservedSpeciesData!$D$2:$D$4955,$D392)),AVERAGEIFS(ObservedSpeciesData!W$2:W$4955,ObservedSpeciesData!$A$2:$A$4955,$A392,ObservedSpeciesData!$D$2:$D$4955,$D392),"")</f>
        <v/>
      </c>
      <c r="X392" s="23" t="str">
        <f>IF(ISNUMBER(AVERAGEIFS(ObservedSpeciesData!X$2:X$4955,ObservedSpeciesData!$A$2:$A$4955,$A392,ObservedSpeciesData!$D$2:$D$4955,$D392)),AVERAGEIFS(ObservedSpeciesData!X$2:X$4955,ObservedSpeciesData!$A$2:$A$4955,$A392,ObservedSpeciesData!$D$2:$D$4955,$D392),"")</f>
        <v/>
      </c>
      <c r="Y392" s="23" t="str">
        <f>IF(ISNUMBER(AVERAGEIFS(ObservedSpeciesData!Y$2:Y$4955,ObservedSpeciesData!$A$2:$A$4955,$A392,ObservedSpeciesData!$D$2:$D$4955,$D392)),AVERAGEIFS(ObservedSpeciesData!Y$2:Y$4955,ObservedSpeciesData!$A$2:$A$4955,$A392,ObservedSpeciesData!$D$2:$D$4955,$D392),"")</f>
        <v/>
      </c>
      <c r="Z392" s="23" t="str">
        <f>IF(ISNUMBER(AVERAGEIFS(ObservedSpeciesData!Z$2:Z$4955,ObservedSpeciesData!$A$2:$A$4955,$A392,ObservedSpeciesData!$D$2:$D$4955,$D392)),AVERAGEIFS(ObservedSpeciesData!Z$2:Z$4955,ObservedSpeciesData!$A$2:$A$4955,$A392,ObservedSpeciesData!$D$2:$D$4955,$D392),"")</f>
        <v/>
      </c>
      <c r="AA392" s="23" t="str">
        <f>IF(ISNUMBER(AVERAGEIFS(ObservedSpeciesData!AA$2:AA$4955,ObservedSpeciesData!$A$2:$A$4955,$A392,ObservedSpeciesData!$D$2:$D$4955,$D392)),AVERAGEIFS(ObservedSpeciesData!AA$2:AA$4955,ObservedSpeciesData!$A$2:$A$4955,$A392,ObservedSpeciesData!$D$2:$D$4955,$D392),"")</f>
        <v/>
      </c>
      <c r="AB392" s="24" t="str">
        <f>IF(ISNUMBER(AVERAGEIFS(ObservedSpeciesData!AB$2:AB$4955,ObservedSpeciesData!$A$2:$A$4955,$A392,ObservedSpeciesData!$D$2:$D$4955,$D392)),AVERAGEIFS(ObservedSpeciesData!AB$2:AB$4955,ObservedSpeciesData!$A$2:$A$4955,$A392,ObservedSpeciesData!$D$2:$D$4955,$D392),"")</f>
        <v/>
      </c>
      <c r="AC392" s="24" t="str">
        <f>IF(ISNUMBER(AVERAGEIFS(ObservedSpeciesData!AC$2:AC$4955,ObservedSpeciesData!$A$2:$A$4955,$A392,ObservedSpeciesData!$D$2:$D$4955,$D392)),AVERAGEIFS(ObservedSpeciesData!AC$2:AC$4955,ObservedSpeciesData!$A$2:$A$4955,$A392,ObservedSpeciesData!$D$2:$D$4955,$D392),"")</f>
        <v/>
      </c>
      <c r="AD392" s="23" t="str">
        <f>IF(ISNUMBER(AVERAGEIFS(ObservedSpeciesData!AD$2:AD$4955,ObservedSpeciesData!$A$2:$A$4955,$A392,ObservedSpeciesData!$D$2:$D$4955,$D392)),AVERAGEIFS(ObservedSpeciesData!AD$2:AD$4955,ObservedSpeciesData!$A$2:$A$4955,$A392,ObservedSpeciesData!$D$2:$D$4955,$D392),"")</f>
        <v/>
      </c>
      <c r="AE392" s="24" t="str">
        <f>IF(ISNUMBER(AVERAGEIFS(ObservedSpeciesData!AE$2:AE$4955,ObservedSpeciesData!$A$2:$A$4955,$A392,ObservedSpeciesData!$D$2:$D$4955,$D392)),AVERAGEIFS(ObservedSpeciesData!AE$2:AE$4955,ObservedSpeciesData!$A$2:$A$4955,$A392,ObservedSpeciesData!$D$2:$D$4955,$D392),"")</f>
        <v/>
      </c>
      <c r="AF392" s="23"/>
      <c r="AG392" s="24"/>
      <c r="AH392" s="23" t="str">
        <f>IF(ISNUMBER(AVERAGEIFS(ObservedSpeciesData!AH$2:AH$4955,ObservedSpeciesData!$A$2:$A$4955,$A392,ObservedSpeciesData!$D$2:$D$4955,$D392)),AVERAGEIFS(ObservedSpeciesData!AH$2:AH$4955,ObservedSpeciesData!$A$2:$A$4955,$A392,ObservedSpeciesData!$D$2:$D$4955,$D392),"")</f>
        <v/>
      </c>
      <c r="AI392" s="23" t="str">
        <f>IF(ISNUMBER(AVERAGEIFS(ObservedSpeciesData!AI$2:AI$4955,ObservedSpeciesData!$A$2:$A$4955,$A392,ObservedSpeciesData!$C$2:$C$4955,$C392,ObservedSpeciesData!$D$2:$D$4955,$D392)),AVERAGEIFS(ObservedSpeciesData!AI$2:AI$4955,ObservedSpeciesData!$A$2:$A$4955,$A392,ObservedSpeciesData!$C$2:$C$4955,$C392,ObservedSpeciesData!$D$2:$D$4955,$D392),"")</f>
        <v/>
      </c>
      <c r="AJ392" s="2">
        <f>COUNTIFS(ObservedSpeciesData!$A$2:$A$828,$A392,ObservedSpeciesData!$D$2:$D$828,$D392)</f>
        <v>0</v>
      </c>
      <c r="AK392" s="2">
        <f t="shared" si="6"/>
        <v>1</v>
      </c>
    </row>
    <row r="393" spans="1:37" x14ac:dyDescent="0.25">
      <c r="A393" s="14" t="s">
        <v>111</v>
      </c>
      <c r="B393" t="s">
        <v>80</v>
      </c>
      <c r="C393" t="s">
        <v>106</v>
      </c>
      <c r="D393" s="13">
        <v>42415</v>
      </c>
      <c r="E393">
        <v>1</v>
      </c>
      <c r="F393">
        <v>50</v>
      </c>
      <c r="G393" s="2" t="s">
        <v>87</v>
      </c>
      <c r="H393" s="2" t="s">
        <v>12</v>
      </c>
      <c r="I393">
        <v>10</v>
      </c>
      <c r="J393" s="2" t="s">
        <v>88</v>
      </c>
      <c r="K393" s="2">
        <f>IF(ISNUMBER(AVERAGEIFS(ObservedSpeciesData!K$2:K$4955,ObservedSpeciesData!$A$2:$A$4955,$A393,ObservedSpeciesData!$D$2:$D$4955,$D393)),AVERAGEIFS(ObservedSpeciesData!K$2:K$4955,ObservedSpeciesData!$A$2:$A$4955,$A393,ObservedSpeciesData!$D$2:$D$4955,$D393),"")</f>
        <v>37.5</v>
      </c>
      <c r="L393" s="26">
        <f>IF(ISNUMBER(AVERAGEIFS(ObservedSpeciesData!L$2:L$4955,ObservedSpeciesData!$A$2:$A$4955,$A393,ObservedSpeciesData!$D$2:$D$4955,$D393)),AVERAGEIFS(ObservedSpeciesData!L$2:L$4955,ObservedSpeciesData!$A$2:$A$4955,$A393,ObservedSpeciesData!$D$2:$D$4955,$D393),"")</f>
        <v>2322.3333333333335</v>
      </c>
      <c r="M393" s="23">
        <f>IF(ISNUMBER(AVERAGEIFS(ObservedSpeciesData!M$2:M$4955,ObservedSpeciesData!$A$2:$A$4955,$A393,ObservedSpeciesData!$D$2:$D$4955,$D393)),AVERAGEIFS(ObservedSpeciesData!M$2:M$4955,ObservedSpeciesData!$A$2:$A$4955,$A393,ObservedSpeciesData!$D$2:$D$4955,$D393),"")</f>
        <v>232.23333333333335</v>
      </c>
      <c r="N393" s="23" t="str">
        <f>IF(ISNUMBER(AVERAGEIFS(ObservedSpeciesData!N$2:N$4955,ObservedSpeciesData!$A$2:$A$4955,$A393,ObservedSpeciesData!$D$2:$D$4955,$D393)),AVERAGEIFS(ObservedSpeciesData!N$2:N$4955,ObservedSpeciesData!$A$2:$A$4955,$A393,ObservedSpeciesData!$D$2:$D$4955,$D393),"")</f>
        <v/>
      </c>
      <c r="O393" s="23" t="str">
        <f>IF(ISNUMBER(AVERAGEIFS(ObservedSpeciesData!O$2:O$4955,ObservedSpeciesData!$A$2:$A$4955,$A393,ObservedSpeciesData!$D$2:$D$4955,$D393)),AVERAGEIFS(ObservedSpeciesData!O$2:O$4955,ObservedSpeciesData!$A$2:$A$4955,$A393,ObservedSpeciesData!$D$2:$D$4955,$D393),"")</f>
        <v/>
      </c>
      <c r="P393" s="23" t="str">
        <f>IF(ISNUMBER(AVERAGEIFS(ObservedSpeciesData!P$2:P$4955,ObservedSpeciesData!$A$2:$A$4955,$A393,ObservedSpeciesData!$C$2:$C$4955,$C393,ObservedSpeciesData!$D$2:$D$4955,$D393)),AVERAGEIFS(ObservedSpeciesData!P$2:P$4955,ObservedSpeciesData!$A$2:$A$4955,$A393,ObservedSpeciesData!$C$2:$C$4955,$C393,ObservedSpeciesData!$D$2:$D$4955,$D393),"")</f>
        <v/>
      </c>
      <c r="Q393" s="23"/>
      <c r="R393" s="25" t="str">
        <f>IF(ISNUMBER(AVERAGEIFS(ObservedSpeciesData!R$2:R$4955,ObservedSpeciesData!$A$2:$A$4955,$A393,ObservedSpeciesData!$D$2:$D$4955,$D393)),AVERAGEIFS(ObservedSpeciesData!R$2:R$4955,ObservedSpeciesData!$A$2:$A$4955,$A393,ObservedSpeciesData!$D$2:$D$4955,$D393),"")</f>
        <v/>
      </c>
      <c r="S393" s="25" t="str">
        <f>IF(ISNUMBER(AVERAGEIFS(ObservedSpeciesData!S$2:S$4955,ObservedSpeciesData!$A$2:$A$4955,$A393,ObservedSpeciesData!$D$2:$D$4955,$D393)),AVERAGEIFS(ObservedSpeciesData!S$2:S$4955,ObservedSpeciesData!$A$2:$A$4955,$A393,ObservedSpeciesData!$D$2:$D$4955,$D393),"")</f>
        <v/>
      </c>
      <c r="T393" s="23" t="str">
        <f>IF(ISNUMBER(AVERAGEIFS(ObservedSpeciesData!T$2:T$4955,ObservedSpeciesData!$A$2:$A$4955,$A393,ObservedSpeciesData!$D$2:$D$4955,$D393)),AVERAGEIFS(ObservedSpeciesData!T$2:T$4955,ObservedSpeciesData!$A$2:$A$4955,$A393,ObservedSpeciesData!$D$2:$D$4955,$D393),"")</f>
        <v/>
      </c>
      <c r="U393" s="24" t="str">
        <f>IF(ISNUMBER(AVERAGEIFS(ObservedSpeciesData!U$2:U$4955,ObservedSpeciesData!$A$2:$A$4955,$A393,ObservedSpeciesData!$C$2:$C$4955,$C393,ObservedSpeciesData!$D$2:$D$4955,$D393)),AVERAGEIFS(ObservedSpeciesData!U$2:U$4955,ObservedSpeciesData!$A$2:$A$4955,$A393,ObservedSpeciesData!$C$2:$C$4955,$C393,ObservedSpeciesData!$D$2:$D$4955,$D393),"")</f>
        <v/>
      </c>
      <c r="V393" s="23" t="str">
        <f>IF(ISNUMBER(AVERAGEIFS(ObservedSpeciesData!V$2:V$4955,ObservedSpeciesData!$A$2:$A$4955,$A393,ObservedSpeciesData!$D$2:$D$4955,$D393)),AVERAGEIFS(ObservedSpeciesData!V$2:V$4955,ObservedSpeciesData!$A$2:$A$4955,$A393,ObservedSpeciesData!$D$2:$D$4955,$D393),"")</f>
        <v/>
      </c>
      <c r="W393" s="23" t="str">
        <f>IF(ISNUMBER(AVERAGEIFS(ObservedSpeciesData!W$2:W$4955,ObservedSpeciesData!$A$2:$A$4955,$A393,ObservedSpeciesData!$D$2:$D$4955,$D393)),AVERAGEIFS(ObservedSpeciesData!W$2:W$4955,ObservedSpeciesData!$A$2:$A$4955,$A393,ObservedSpeciesData!$D$2:$D$4955,$D393),"")</f>
        <v/>
      </c>
      <c r="X393" s="23" t="str">
        <f>IF(ISNUMBER(AVERAGEIFS(ObservedSpeciesData!X$2:X$4955,ObservedSpeciesData!$A$2:$A$4955,$A393,ObservedSpeciesData!$D$2:$D$4955,$D393)),AVERAGEIFS(ObservedSpeciesData!X$2:X$4955,ObservedSpeciesData!$A$2:$A$4955,$A393,ObservedSpeciesData!$D$2:$D$4955,$D393),"")</f>
        <v/>
      </c>
      <c r="Y393" s="23" t="str">
        <f>IF(ISNUMBER(AVERAGEIFS(ObservedSpeciesData!Y$2:Y$4955,ObservedSpeciesData!$A$2:$A$4955,$A393,ObservedSpeciesData!$D$2:$D$4955,$D393)),AVERAGEIFS(ObservedSpeciesData!Y$2:Y$4955,ObservedSpeciesData!$A$2:$A$4955,$A393,ObservedSpeciesData!$D$2:$D$4955,$D393),"")</f>
        <v/>
      </c>
      <c r="Z393" s="23" t="str">
        <f>IF(ISNUMBER(AVERAGEIFS(ObservedSpeciesData!Z$2:Z$4955,ObservedSpeciesData!$A$2:$A$4955,$A393,ObservedSpeciesData!$D$2:$D$4955,$D393)),AVERAGEIFS(ObservedSpeciesData!Z$2:Z$4955,ObservedSpeciesData!$A$2:$A$4955,$A393,ObservedSpeciesData!$D$2:$D$4955,$D393),"")</f>
        <v/>
      </c>
      <c r="AA393" s="23" t="str">
        <f>IF(ISNUMBER(AVERAGEIFS(ObservedSpeciesData!AA$2:AA$4955,ObservedSpeciesData!$A$2:$A$4955,$A393,ObservedSpeciesData!$D$2:$D$4955,$D393)),AVERAGEIFS(ObservedSpeciesData!AA$2:AA$4955,ObservedSpeciesData!$A$2:$A$4955,$A393,ObservedSpeciesData!$D$2:$D$4955,$D393),"")</f>
        <v/>
      </c>
      <c r="AB393" s="24" t="str">
        <f>IF(ISNUMBER(AVERAGEIFS(ObservedSpeciesData!AB$2:AB$4955,ObservedSpeciesData!$A$2:$A$4955,$A393,ObservedSpeciesData!$D$2:$D$4955,$D393)),AVERAGEIFS(ObservedSpeciesData!AB$2:AB$4955,ObservedSpeciesData!$A$2:$A$4955,$A393,ObservedSpeciesData!$D$2:$D$4955,$D393),"")</f>
        <v/>
      </c>
      <c r="AC393" s="24" t="str">
        <f>IF(ISNUMBER(AVERAGEIFS(ObservedSpeciesData!AC$2:AC$4955,ObservedSpeciesData!$A$2:$A$4955,$A393,ObservedSpeciesData!$D$2:$D$4955,$D393)),AVERAGEIFS(ObservedSpeciesData!AC$2:AC$4955,ObservedSpeciesData!$A$2:$A$4955,$A393,ObservedSpeciesData!$D$2:$D$4955,$D393),"")</f>
        <v/>
      </c>
      <c r="AD393" s="23" t="str">
        <f>IF(ISNUMBER(AVERAGEIFS(ObservedSpeciesData!AD$2:AD$4955,ObservedSpeciesData!$A$2:$A$4955,$A393,ObservedSpeciesData!$D$2:$D$4955,$D393)),AVERAGEIFS(ObservedSpeciesData!AD$2:AD$4955,ObservedSpeciesData!$A$2:$A$4955,$A393,ObservedSpeciesData!$D$2:$D$4955,$D393),"")</f>
        <v/>
      </c>
      <c r="AE393" s="24" t="str">
        <f>IF(ISNUMBER(AVERAGEIFS(ObservedSpeciesData!AE$2:AE$4955,ObservedSpeciesData!$A$2:$A$4955,$A393,ObservedSpeciesData!$D$2:$D$4955,$D393)),AVERAGEIFS(ObservedSpeciesData!AE$2:AE$4955,ObservedSpeciesData!$A$2:$A$4955,$A393,ObservedSpeciesData!$D$2:$D$4955,$D393),"")</f>
        <v/>
      </c>
      <c r="AF393" s="23"/>
      <c r="AG393" s="24"/>
      <c r="AH393" s="23" t="str">
        <f>IF(ISNUMBER(AVERAGEIFS(ObservedSpeciesData!AH$2:AH$4955,ObservedSpeciesData!$A$2:$A$4955,$A393,ObservedSpeciesData!$D$2:$D$4955,$D393)),AVERAGEIFS(ObservedSpeciesData!AH$2:AH$4955,ObservedSpeciesData!$A$2:$A$4955,$A393,ObservedSpeciesData!$D$2:$D$4955,$D393),"")</f>
        <v/>
      </c>
      <c r="AI393" s="23" t="str">
        <f>IF(ISNUMBER(AVERAGEIFS(ObservedSpeciesData!AI$2:AI$4955,ObservedSpeciesData!$A$2:$A$4955,$A393,ObservedSpeciesData!$C$2:$C$4955,$C393,ObservedSpeciesData!$D$2:$D$4955,$D393)),AVERAGEIFS(ObservedSpeciesData!AI$2:AI$4955,ObservedSpeciesData!$A$2:$A$4955,$A393,ObservedSpeciesData!$C$2:$C$4955,$C393,ObservedSpeciesData!$D$2:$D$4955,$D393),"")</f>
        <v/>
      </c>
      <c r="AJ393" s="2">
        <f>COUNTIFS(ObservedSpeciesData!$A$2:$A$828,$A393,ObservedSpeciesData!$D$2:$D$828,$D393)</f>
        <v>0</v>
      </c>
      <c r="AK393" s="2">
        <f t="shared" si="6"/>
        <v>1</v>
      </c>
    </row>
    <row r="394" spans="1:37" x14ac:dyDescent="0.25">
      <c r="A394" s="14" t="s">
        <v>110</v>
      </c>
      <c r="B394" t="s">
        <v>80</v>
      </c>
      <c r="C394" t="s">
        <v>106</v>
      </c>
      <c r="D394" s="13">
        <v>42415</v>
      </c>
      <c r="E394">
        <v>1</v>
      </c>
      <c r="F394">
        <v>100</v>
      </c>
      <c r="G394" s="2" t="s">
        <v>87</v>
      </c>
      <c r="H394" s="2" t="s">
        <v>12</v>
      </c>
      <c r="I394">
        <v>10</v>
      </c>
      <c r="J394" s="2" t="s">
        <v>88</v>
      </c>
      <c r="K394" s="2">
        <f>IF(ISNUMBER(AVERAGEIFS(ObservedSpeciesData!K$2:K$4955,ObservedSpeciesData!$A$2:$A$4955,$A394,ObservedSpeciesData!$D$2:$D$4955,$D394)),AVERAGEIFS(ObservedSpeciesData!K$2:K$4955,ObservedSpeciesData!$A$2:$A$4955,$A394,ObservedSpeciesData!$D$2:$D$4955,$D394),"")</f>
        <v>75</v>
      </c>
      <c r="L394" s="26">
        <f>IF(ISNUMBER(AVERAGEIFS(ObservedSpeciesData!L$2:L$4955,ObservedSpeciesData!$A$2:$A$4955,$A394,ObservedSpeciesData!$D$2:$D$4955,$D394)),AVERAGEIFS(ObservedSpeciesData!L$2:L$4955,ObservedSpeciesData!$A$2:$A$4955,$A394,ObservedSpeciesData!$D$2:$D$4955,$D394),"")</f>
        <v>2297.6666666666665</v>
      </c>
      <c r="M394" s="23">
        <f>IF(ISNUMBER(AVERAGEIFS(ObservedSpeciesData!M$2:M$4955,ObservedSpeciesData!$A$2:$A$4955,$A394,ObservedSpeciesData!$D$2:$D$4955,$D394)),AVERAGEIFS(ObservedSpeciesData!M$2:M$4955,ObservedSpeciesData!$A$2:$A$4955,$A394,ObservedSpeciesData!$D$2:$D$4955,$D394),"")</f>
        <v>229.76666666666665</v>
      </c>
      <c r="N394" s="23" t="str">
        <f>IF(ISNUMBER(AVERAGEIFS(ObservedSpeciesData!N$2:N$4955,ObservedSpeciesData!$A$2:$A$4955,$A394,ObservedSpeciesData!$D$2:$D$4955,$D394)),AVERAGEIFS(ObservedSpeciesData!N$2:N$4955,ObservedSpeciesData!$A$2:$A$4955,$A394,ObservedSpeciesData!$D$2:$D$4955,$D394),"")</f>
        <v/>
      </c>
      <c r="O394" s="23" t="str">
        <f>IF(ISNUMBER(AVERAGEIFS(ObservedSpeciesData!O$2:O$4955,ObservedSpeciesData!$A$2:$A$4955,$A394,ObservedSpeciesData!$D$2:$D$4955,$D394)),AVERAGEIFS(ObservedSpeciesData!O$2:O$4955,ObservedSpeciesData!$A$2:$A$4955,$A394,ObservedSpeciesData!$D$2:$D$4955,$D394),"")</f>
        <v/>
      </c>
      <c r="P394" s="23" t="str">
        <f>IF(ISNUMBER(AVERAGEIFS(ObservedSpeciesData!P$2:P$4955,ObservedSpeciesData!$A$2:$A$4955,$A394,ObservedSpeciesData!$C$2:$C$4955,$C394,ObservedSpeciesData!$D$2:$D$4955,$D394)),AVERAGEIFS(ObservedSpeciesData!P$2:P$4955,ObservedSpeciesData!$A$2:$A$4955,$A394,ObservedSpeciesData!$C$2:$C$4955,$C394,ObservedSpeciesData!$D$2:$D$4955,$D394),"")</f>
        <v/>
      </c>
      <c r="Q394" s="23"/>
      <c r="R394" s="25" t="str">
        <f>IF(ISNUMBER(AVERAGEIFS(ObservedSpeciesData!R$2:R$4955,ObservedSpeciesData!$A$2:$A$4955,$A394,ObservedSpeciesData!$D$2:$D$4955,$D394)),AVERAGEIFS(ObservedSpeciesData!R$2:R$4955,ObservedSpeciesData!$A$2:$A$4955,$A394,ObservedSpeciesData!$D$2:$D$4955,$D394),"")</f>
        <v/>
      </c>
      <c r="S394" s="25" t="str">
        <f>IF(ISNUMBER(AVERAGEIFS(ObservedSpeciesData!S$2:S$4955,ObservedSpeciesData!$A$2:$A$4955,$A394,ObservedSpeciesData!$D$2:$D$4955,$D394)),AVERAGEIFS(ObservedSpeciesData!S$2:S$4955,ObservedSpeciesData!$A$2:$A$4955,$A394,ObservedSpeciesData!$D$2:$D$4955,$D394),"")</f>
        <v/>
      </c>
      <c r="T394" s="23" t="str">
        <f>IF(ISNUMBER(AVERAGEIFS(ObservedSpeciesData!T$2:T$4955,ObservedSpeciesData!$A$2:$A$4955,$A394,ObservedSpeciesData!$D$2:$D$4955,$D394)),AVERAGEIFS(ObservedSpeciesData!T$2:T$4955,ObservedSpeciesData!$A$2:$A$4955,$A394,ObservedSpeciesData!$D$2:$D$4955,$D394),"")</f>
        <v/>
      </c>
      <c r="U394" s="24" t="str">
        <f>IF(ISNUMBER(AVERAGEIFS(ObservedSpeciesData!U$2:U$4955,ObservedSpeciesData!$A$2:$A$4955,$A394,ObservedSpeciesData!$C$2:$C$4955,$C394,ObservedSpeciesData!$D$2:$D$4955,$D394)),AVERAGEIFS(ObservedSpeciesData!U$2:U$4955,ObservedSpeciesData!$A$2:$A$4955,$A394,ObservedSpeciesData!$C$2:$C$4955,$C394,ObservedSpeciesData!$D$2:$D$4955,$D394),"")</f>
        <v/>
      </c>
      <c r="V394" s="23" t="str">
        <f>IF(ISNUMBER(AVERAGEIFS(ObservedSpeciesData!V$2:V$4955,ObservedSpeciesData!$A$2:$A$4955,$A394,ObservedSpeciesData!$D$2:$D$4955,$D394)),AVERAGEIFS(ObservedSpeciesData!V$2:V$4955,ObservedSpeciesData!$A$2:$A$4955,$A394,ObservedSpeciesData!$D$2:$D$4955,$D394),"")</f>
        <v/>
      </c>
      <c r="W394" s="23" t="str">
        <f>IF(ISNUMBER(AVERAGEIFS(ObservedSpeciesData!W$2:W$4955,ObservedSpeciesData!$A$2:$A$4955,$A394,ObservedSpeciesData!$D$2:$D$4955,$D394)),AVERAGEIFS(ObservedSpeciesData!W$2:W$4955,ObservedSpeciesData!$A$2:$A$4955,$A394,ObservedSpeciesData!$D$2:$D$4955,$D394),"")</f>
        <v/>
      </c>
      <c r="X394" s="23" t="str">
        <f>IF(ISNUMBER(AVERAGEIFS(ObservedSpeciesData!X$2:X$4955,ObservedSpeciesData!$A$2:$A$4955,$A394,ObservedSpeciesData!$D$2:$D$4955,$D394)),AVERAGEIFS(ObservedSpeciesData!X$2:X$4955,ObservedSpeciesData!$A$2:$A$4955,$A394,ObservedSpeciesData!$D$2:$D$4955,$D394),"")</f>
        <v/>
      </c>
      <c r="Y394" s="23" t="str">
        <f>IF(ISNUMBER(AVERAGEIFS(ObservedSpeciesData!Y$2:Y$4955,ObservedSpeciesData!$A$2:$A$4955,$A394,ObservedSpeciesData!$D$2:$D$4955,$D394)),AVERAGEIFS(ObservedSpeciesData!Y$2:Y$4955,ObservedSpeciesData!$A$2:$A$4955,$A394,ObservedSpeciesData!$D$2:$D$4955,$D394),"")</f>
        <v/>
      </c>
      <c r="Z394" s="23" t="str">
        <f>IF(ISNUMBER(AVERAGEIFS(ObservedSpeciesData!Z$2:Z$4955,ObservedSpeciesData!$A$2:$A$4955,$A394,ObservedSpeciesData!$D$2:$D$4955,$D394)),AVERAGEIFS(ObservedSpeciesData!Z$2:Z$4955,ObservedSpeciesData!$A$2:$A$4955,$A394,ObservedSpeciesData!$D$2:$D$4955,$D394),"")</f>
        <v/>
      </c>
      <c r="AA394" s="23" t="str">
        <f>IF(ISNUMBER(AVERAGEIFS(ObservedSpeciesData!AA$2:AA$4955,ObservedSpeciesData!$A$2:$A$4955,$A394,ObservedSpeciesData!$D$2:$D$4955,$D394)),AVERAGEIFS(ObservedSpeciesData!AA$2:AA$4955,ObservedSpeciesData!$A$2:$A$4955,$A394,ObservedSpeciesData!$D$2:$D$4955,$D394),"")</f>
        <v/>
      </c>
      <c r="AB394" s="24" t="str">
        <f>IF(ISNUMBER(AVERAGEIFS(ObservedSpeciesData!AB$2:AB$4955,ObservedSpeciesData!$A$2:$A$4955,$A394,ObservedSpeciesData!$D$2:$D$4955,$D394)),AVERAGEIFS(ObservedSpeciesData!AB$2:AB$4955,ObservedSpeciesData!$A$2:$A$4955,$A394,ObservedSpeciesData!$D$2:$D$4955,$D394),"")</f>
        <v/>
      </c>
      <c r="AC394" s="24" t="str">
        <f>IF(ISNUMBER(AVERAGEIFS(ObservedSpeciesData!AC$2:AC$4955,ObservedSpeciesData!$A$2:$A$4955,$A394,ObservedSpeciesData!$D$2:$D$4955,$D394)),AVERAGEIFS(ObservedSpeciesData!AC$2:AC$4955,ObservedSpeciesData!$A$2:$A$4955,$A394,ObservedSpeciesData!$D$2:$D$4955,$D394),"")</f>
        <v/>
      </c>
      <c r="AD394" s="23" t="str">
        <f>IF(ISNUMBER(AVERAGEIFS(ObservedSpeciesData!AD$2:AD$4955,ObservedSpeciesData!$A$2:$A$4955,$A394,ObservedSpeciesData!$D$2:$D$4955,$D394)),AVERAGEIFS(ObservedSpeciesData!AD$2:AD$4955,ObservedSpeciesData!$A$2:$A$4955,$A394,ObservedSpeciesData!$D$2:$D$4955,$D394),"")</f>
        <v/>
      </c>
      <c r="AE394" s="24" t="str">
        <f>IF(ISNUMBER(AVERAGEIFS(ObservedSpeciesData!AE$2:AE$4955,ObservedSpeciesData!$A$2:$A$4955,$A394,ObservedSpeciesData!$D$2:$D$4955,$D394)),AVERAGEIFS(ObservedSpeciesData!AE$2:AE$4955,ObservedSpeciesData!$A$2:$A$4955,$A394,ObservedSpeciesData!$D$2:$D$4955,$D394),"")</f>
        <v/>
      </c>
      <c r="AF394" s="23"/>
      <c r="AG394" s="24"/>
      <c r="AH394" s="23" t="str">
        <f>IF(ISNUMBER(AVERAGEIFS(ObservedSpeciesData!AH$2:AH$4955,ObservedSpeciesData!$A$2:$A$4955,$A394,ObservedSpeciesData!$D$2:$D$4955,$D394)),AVERAGEIFS(ObservedSpeciesData!AH$2:AH$4955,ObservedSpeciesData!$A$2:$A$4955,$A394,ObservedSpeciesData!$D$2:$D$4955,$D394),"")</f>
        <v/>
      </c>
      <c r="AI394" s="23" t="str">
        <f>IF(ISNUMBER(AVERAGEIFS(ObservedSpeciesData!AI$2:AI$4955,ObservedSpeciesData!$A$2:$A$4955,$A394,ObservedSpeciesData!$C$2:$C$4955,$C394,ObservedSpeciesData!$D$2:$D$4955,$D394)),AVERAGEIFS(ObservedSpeciesData!AI$2:AI$4955,ObservedSpeciesData!$A$2:$A$4955,$A394,ObservedSpeciesData!$C$2:$C$4955,$C394,ObservedSpeciesData!$D$2:$D$4955,$D394),"")</f>
        <v/>
      </c>
      <c r="AJ394" s="2">
        <f>COUNTIFS(ObservedSpeciesData!$A$2:$A$828,$A394,ObservedSpeciesData!$D$2:$D$828,$D394)</f>
        <v>0</v>
      </c>
      <c r="AK394" s="2">
        <f t="shared" si="6"/>
        <v>1</v>
      </c>
    </row>
    <row r="395" spans="1:37" x14ac:dyDescent="0.25">
      <c r="A395" s="14" t="s">
        <v>109</v>
      </c>
      <c r="B395" t="s">
        <v>80</v>
      </c>
      <c r="C395" t="s">
        <v>106</v>
      </c>
      <c r="D395" s="13">
        <v>42415</v>
      </c>
      <c r="E395">
        <v>1</v>
      </c>
      <c r="F395">
        <v>200</v>
      </c>
      <c r="G395" s="2" t="s">
        <v>87</v>
      </c>
      <c r="H395" s="2" t="s">
        <v>12</v>
      </c>
      <c r="I395">
        <v>10</v>
      </c>
      <c r="J395" s="2" t="s">
        <v>88</v>
      </c>
      <c r="K395" s="2">
        <f>IF(ISNUMBER(AVERAGEIFS(ObservedSpeciesData!K$2:K$4955,ObservedSpeciesData!$A$2:$A$4955,$A395,ObservedSpeciesData!$D$2:$D$4955,$D395)),AVERAGEIFS(ObservedSpeciesData!K$2:K$4955,ObservedSpeciesData!$A$2:$A$4955,$A395,ObservedSpeciesData!$D$2:$D$4955,$D395),"")</f>
        <v>150</v>
      </c>
      <c r="L395" s="26">
        <f>IF(ISNUMBER(AVERAGEIFS(ObservedSpeciesData!L$2:L$4955,ObservedSpeciesData!$A$2:$A$4955,$A395,ObservedSpeciesData!$D$2:$D$4955,$D395)),AVERAGEIFS(ObservedSpeciesData!L$2:L$4955,ObservedSpeciesData!$A$2:$A$4955,$A395,ObservedSpeciesData!$D$2:$D$4955,$D395),"")</f>
        <v>2260.6666666666665</v>
      </c>
      <c r="M395" s="23">
        <f>IF(ISNUMBER(AVERAGEIFS(ObservedSpeciesData!M$2:M$4955,ObservedSpeciesData!$A$2:$A$4955,$A395,ObservedSpeciesData!$D$2:$D$4955,$D395)),AVERAGEIFS(ObservedSpeciesData!M$2:M$4955,ObservedSpeciesData!$A$2:$A$4955,$A395,ObservedSpeciesData!$D$2:$D$4955,$D395),"")</f>
        <v>226.06666666666669</v>
      </c>
      <c r="N395" s="23" t="str">
        <f>IF(ISNUMBER(AVERAGEIFS(ObservedSpeciesData!N$2:N$4955,ObservedSpeciesData!$A$2:$A$4955,$A395,ObservedSpeciesData!$D$2:$D$4955,$D395)),AVERAGEIFS(ObservedSpeciesData!N$2:N$4955,ObservedSpeciesData!$A$2:$A$4955,$A395,ObservedSpeciesData!$D$2:$D$4955,$D395),"")</f>
        <v/>
      </c>
      <c r="O395" s="23" t="str">
        <f>IF(ISNUMBER(AVERAGEIFS(ObservedSpeciesData!O$2:O$4955,ObservedSpeciesData!$A$2:$A$4955,$A395,ObservedSpeciesData!$D$2:$D$4955,$D395)),AVERAGEIFS(ObservedSpeciesData!O$2:O$4955,ObservedSpeciesData!$A$2:$A$4955,$A395,ObservedSpeciesData!$D$2:$D$4955,$D395),"")</f>
        <v/>
      </c>
      <c r="P395" s="23" t="str">
        <f>IF(ISNUMBER(AVERAGEIFS(ObservedSpeciesData!P$2:P$4955,ObservedSpeciesData!$A$2:$A$4955,$A395,ObservedSpeciesData!$C$2:$C$4955,$C395,ObservedSpeciesData!$D$2:$D$4955,$D395)),AVERAGEIFS(ObservedSpeciesData!P$2:P$4955,ObservedSpeciesData!$A$2:$A$4955,$A395,ObservedSpeciesData!$C$2:$C$4955,$C395,ObservedSpeciesData!$D$2:$D$4955,$D395),"")</f>
        <v/>
      </c>
      <c r="Q395" s="23"/>
      <c r="R395" s="25" t="str">
        <f>IF(ISNUMBER(AVERAGEIFS(ObservedSpeciesData!R$2:R$4955,ObservedSpeciesData!$A$2:$A$4955,$A395,ObservedSpeciesData!$D$2:$D$4955,$D395)),AVERAGEIFS(ObservedSpeciesData!R$2:R$4955,ObservedSpeciesData!$A$2:$A$4955,$A395,ObservedSpeciesData!$D$2:$D$4955,$D395),"")</f>
        <v/>
      </c>
      <c r="S395" s="25" t="str">
        <f>IF(ISNUMBER(AVERAGEIFS(ObservedSpeciesData!S$2:S$4955,ObservedSpeciesData!$A$2:$A$4955,$A395,ObservedSpeciesData!$D$2:$D$4955,$D395)),AVERAGEIFS(ObservedSpeciesData!S$2:S$4955,ObservedSpeciesData!$A$2:$A$4955,$A395,ObservedSpeciesData!$D$2:$D$4955,$D395),"")</f>
        <v/>
      </c>
      <c r="T395" s="23" t="str">
        <f>IF(ISNUMBER(AVERAGEIFS(ObservedSpeciesData!T$2:T$4955,ObservedSpeciesData!$A$2:$A$4955,$A395,ObservedSpeciesData!$D$2:$D$4955,$D395)),AVERAGEIFS(ObservedSpeciesData!T$2:T$4955,ObservedSpeciesData!$A$2:$A$4955,$A395,ObservedSpeciesData!$D$2:$D$4955,$D395),"")</f>
        <v/>
      </c>
      <c r="U395" s="24" t="str">
        <f>IF(ISNUMBER(AVERAGEIFS(ObservedSpeciesData!U$2:U$4955,ObservedSpeciesData!$A$2:$A$4955,$A395,ObservedSpeciesData!$C$2:$C$4955,$C395,ObservedSpeciesData!$D$2:$D$4955,$D395)),AVERAGEIFS(ObservedSpeciesData!U$2:U$4955,ObservedSpeciesData!$A$2:$A$4955,$A395,ObservedSpeciesData!$C$2:$C$4955,$C395,ObservedSpeciesData!$D$2:$D$4955,$D395),"")</f>
        <v/>
      </c>
      <c r="V395" s="23" t="str">
        <f>IF(ISNUMBER(AVERAGEIFS(ObservedSpeciesData!V$2:V$4955,ObservedSpeciesData!$A$2:$A$4955,$A395,ObservedSpeciesData!$D$2:$D$4955,$D395)),AVERAGEIFS(ObservedSpeciesData!V$2:V$4955,ObservedSpeciesData!$A$2:$A$4955,$A395,ObservedSpeciesData!$D$2:$D$4955,$D395),"")</f>
        <v/>
      </c>
      <c r="W395" s="23" t="str">
        <f>IF(ISNUMBER(AVERAGEIFS(ObservedSpeciesData!W$2:W$4955,ObservedSpeciesData!$A$2:$A$4955,$A395,ObservedSpeciesData!$D$2:$D$4955,$D395)),AVERAGEIFS(ObservedSpeciesData!W$2:W$4955,ObservedSpeciesData!$A$2:$A$4955,$A395,ObservedSpeciesData!$D$2:$D$4955,$D395),"")</f>
        <v/>
      </c>
      <c r="X395" s="23" t="str">
        <f>IF(ISNUMBER(AVERAGEIFS(ObservedSpeciesData!X$2:X$4955,ObservedSpeciesData!$A$2:$A$4955,$A395,ObservedSpeciesData!$D$2:$D$4955,$D395)),AVERAGEIFS(ObservedSpeciesData!X$2:X$4955,ObservedSpeciesData!$A$2:$A$4955,$A395,ObservedSpeciesData!$D$2:$D$4955,$D395),"")</f>
        <v/>
      </c>
      <c r="Y395" s="23" t="str">
        <f>IF(ISNUMBER(AVERAGEIFS(ObservedSpeciesData!Y$2:Y$4955,ObservedSpeciesData!$A$2:$A$4955,$A395,ObservedSpeciesData!$D$2:$D$4955,$D395)),AVERAGEIFS(ObservedSpeciesData!Y$2:Y$4955,ObservedSpeciesData!$A$2:$A$4955,$A395,ObservedSpeciesData!$D$2:$D$4955,$D395),"")</f>
        <v/>
      </c>
      <c r="Z395" s="23" t="str">
        <f>IF(ISNUMBER(AVERAGEIFS(ObservedSpeciesData!Z$2:Z$4955,ObservedSpeciesData!$A$2:$A$4955,$A395,ObservedSpeciesData!$D$2:$D$4955,$D395)),AVERAGEIFS(ObservedSpeciesData!Z$2:Z$4955,ObservedSpeciesData!$A$2:$A$4955,$A395,ObservedSpeciesData!$D$2:$D$4955,$D395),"")</f>
        <v/>
      </c>
      <c r="AA395" s="23" t="str">
        <f>IF(ISNUMBER(AVERAGEIFS(ObservedSpeciesData!AA$2:AA$4955,ObservedSpeciesData!$A$2:$A$4955,$A395,ObservedSpeciesData!$D$2:$D$4955,$D395)),AVERAGEIFS(ObservedSpeciesData!AA$2:AA$4955,ObservedSpeciesData!$A$2:$A$4955,$A395,ObservedSpeciesData!$D$2:$D$4955,$D395),"")</f>
        <v/>
      </c>
      <c r="AB395" s="24" t="str">
        <f>IF(ISNUMBER(AVERAGEIFS(ObservedSpeciesData!AB$2:AB$4955,ObservedSpeciesData!$A$2:$A$4955,$A395,ObservedSpeciesData!$D$2:$D$4955,$D395)),AVERAGEIFS(ObservedSpeciesData!AB$2:AB$4955,ObservedSpeciesData!$A$2:$A$4955,$A395,ObservedSpeciesData!$D$2:$D$4955,$D395),"")</f>
        <v/>
      </c>
      <c r="AC395" s="24" t="str">
        <f>IF(ISNUMBER(AVERAGEIFS(ObservedSpeciesData!AC$2:AC$4955,ObservedSpeciesData!$A$2:$A$4955,$A395,ObservedSpeciesData!$D$2:$D$4955,$D395)),AVERAGEIFS(ObservedSpeciesData!AC$2:AC$4955,ObservedSpeciesData!$A$2:$A$4955,$A395,ObservedSpeciesData!$D$2:$D$4955,$D395),"")</f>
        <v/>
      </c>
      <c r="AD395" s="23" t="str">
        <f>IF(ISNUMBER(AVERAGEIFS(ObservedSpeciesData!AD$2:AD$4955,ObservedSpeciesData!$A$2:$A$4955,$A395,ObservedSpeciesData!$D$2:$D$4955,$D395)),AVERAGEIFS(ObservedSpeciesData!AD$2:AD$4955,ObservedSpeciesData!$A$2:$A$4955,$A395,ObservedSpeciesData!$D$2:$D$4955,$D395),"")</f>
        <v/>
      </c>
      <c r="AE395" s="24" t="str">
        <f>IF(ISNUMBER(AVERAGEIFS(ObservedSpeciesData!AE$2:AE$4955,ObservedSpeciesData!$A$2:$A$4955,$A395,ObservedSpeciesData!$D$2:$D$4955,$D395)),AVERAGEIFS(ObservedSpeciesData!AE$2:AE$4955,ObservedSpeciesData!$A$2:$A$4955,$A395,ObservedSpeciesData!$D$2:$D$4955,$D395),"")</f>
        <v/>
      </c>
      <c r="AF395" s="23"/>
      <c r="AG395" s="24"/>
      <c r="AH395" s="23" t="str">
        <f>IF(ISNUMBER(AVERAGEIFS(ObservedSpeciesData!AH$2:AH$4955,ObservedSpeciesData!$A$2:$A$4955,$A395,ObservedSpeciesData!$D$2:$D$4955,$D395)),AVERAGEIFS(ObservedSpeciesData!AH$2:AH$4955,ObservedSpeciesData!$A$2:$A$4955,$A395,ObservedSpeciesData!$D$2:$D$4955,$D395),"")</f>
        <v/>
      </c>
      <c r="AI395" s="23" t="str">
        <f>IF(ISNUMBER(AVERAGEIFS(ObservedSpeciesData!AI$2:AI$4955,ObservedSpeciesData!$A$2:$A$4955,$A395,ObservedSpeciesData!$C$2:$C$4955,$C395,ObservedSpeciesData!$D$2:$D$4955,$D395)),AVERAGEIFS(ObservedSpeciesData!AI$2:AI$4955,ObservedSpeciesData!$A$2:$A$4955,$A395,ObservedSpeciesData!$C$2:$C$4955,$C395,ObservedSpeciesData!$D$2:$D$4955,$D395),"")</f>
        <v/>
      </c>
      <c r="AJ395" s="2">
        <f>COUNTIFS(ObservedSpeciesData!$A$2:$A$828,$A395,ObservedSpeciesData!$D$2:$D$828,$D395)</f>
        <v>0</v>
      </c>
      <c r="AK395" s="2">
        <f t="shared" si="6"/>
        <v>1</v>
      </c>
    </row>
    <row r="396" spans="1:37" x14ac:dyDescent="0.25">
      <c r="A396" s="14" t="s">
        <v>108</v>
      </c>
      <c r="B396" t="s">
        <v>80</v>
      </c>
      <c r="C396" t="s">
        <v>106</v>
      </c>
      <c r="D396" s="13">
        <v>42415</v>
      </c>
      <c r="E396">
        <v>1</v>
      </c>
      <c r="F396">
        <v>350</v>
      </c>
      <c r="G396" s="2" t="s">
        <v>87</v>
      </c>
      <c r="H396" s="2" t="s">
        <v>12</v>
      </c>
      <c r="I396">
        <v>10</v>
      </c>
      <c r="J396" s="2" t="s">
        <v>88</v>
      </c>
      <c r="K396" s="2">
        <f>IF(ISNUMBER(AVERAGEIFS(ObservedSpeciesData!K$2:K$4955,ObservedSpeciesData!$A$2:$A$4955,$A396,ObservedSpeciesData!$D$2:$D$4955,$D396)),AVERAGEIFS(ObservedSpeciesData!K$2:K$4955,ObservedSpeciesData!$A$2:$A$4955,$A396,ObservedSpeciesData!$D$2:$D$4955,$D396),"")</f>
        <v>262.5</v>
      </c>
      <c r="L396" s="26">
        <f>IF(ISNUMBER(AVERAGEIFS(ObservedSpeciesData!L$2:L$4955,ObservedSpeciesData!$A$2:$A$4955,$A396,ObservedSpeciesData!$D$2:$D$4955,$D396)),AVERAGEIFS(ObservedSpeciesData!L$2:L$4955,ObservedSpeciesData!$A$2:$A$4955,$A396,ObservedSpeciesData!$D$2:$D$4955,$D396),"")</f>
        <v>2310</v>
      </c>
      <c r="M396" s="23">
        <f>IF(ISNUMBER(AVERAGEIFS(ObservedSpeciesData!M$2:M$4955,ObservedSpeciesData!$A$2:$A$4955,$A396,ObservedSpeciesData!$D$2:$D$4955,$D396)),AVERAGEIFS(ObservedSpeciesData!M$2:M$4955,ObservedSpeciesData!$A$2:$A$4955,$A396,ObservedSpeciesData!$D$2:$D$4955,$D396),"")</f>
        <v>231</v>
      </c>
      <c r="N396" s="23" t="str">
        <f>IF(ISNUMBER(AVERAGEIFS(ObservedSpeciesData!N$2:N$4955,ObservedSpeciesData!$A$2:$A$4955,$A396,ObservedSpeciesData!$D$2:$D$4955,$D396)),AVERAGEIFS(ObservedSpeciesData!N$2:N$4955,ObservedSpeciesData!$A$2:$A$4955,$A396,ObservedSpeciesData!$D$2:$D$4955,$D396),"")</f>
        <v/>
      </c>
      <c r="O396" s="23" t="str">
        <f>IF(ISNUMBER(AVERAGEIFS(ObservedSpeciesData!O$2:O$4955,ObservedSpeciesData!$A$2:$A$4955,$A396,ObservedSpeciesData!$D$2:$D$4955,$D396)),AVERAGEIFS(ObservedSpeciesData!O$2:O$4955,ObservedSpeciesData!$A$2:$A$4955,$A396,ObservedSpeciesData!$D$2:$D$4955,$D396),"")</f>
        <v/>
      </c>
      <c r="P396" s="23" t="str">
        <f>IF(ISNUMBER(AVERAGEIFS(ObservedSpeciesData!P$2:P$4955,ObservedSpeciesData!$A$2:$A$4955,$A396,ObservedSpeciesData!$C$2:$C$4955,$C396,ObservedSpeciesData!$D$2:$D$4955,$D396)),AVERAGEIFS(ObservedSpeciesData!P$2:P$4955,ObservedSpeciesData!$A$2:$A$4955,$A396,ObservedSpeciesData!$C$2:$C$4955,$C396,ObservedSpeciesData!$D$2:$D$4955,$D396),"")</f>
        <v/>
      </c>
      <c r="Q396" s="23"/>
      <c r="R396" s="25" t="str">
        <f>IF(ISNUMBER(AVERAGEIFS(ObservedSpeciesData!R$2:R$4955,ObservedSpeciesData!$A$2:$A$4955,$A396,ObservedSpeciesData!$D$2:$D$4955,$D396)),AVERAGEIFS(ObservedSpeciesData!R$2:R$4955,ObservedSpeciesData!$A$2:$A$4955,$A396,ObservedSpeciesData!$D$2:$D$4955,$D396),"")</f>
        <v/>
      </c>
      <c r="S396" s="25" t="str">
        <f>IF(ISNUMBER(AVERAGEIFS(ObservedSpeciesData!S$2:S$4955,ObservedSpeciesData!$A$2:$A$4955,$A396,ObservedSpeciesData!$D$2:$D$4955,$D396)),AVERAGEIFS(ObservedSpeciesData!S$2:S$4955,ObservedSpeciesData!$A$2:$A$4955,$A396,ObservedSpeciesData!$D$2:$D$4955,$D396),"")</f>
        <v/>
      </c>
      <c r="T396" s="23" t="str">
        <f>IF(ISNUMBER(AVERAGEIFS(ObservedSpeciesData!T$2:T$4955,ObservedSpeciesData!$A$2:$A$4955,$A396,ObservedSpeciesData!$D$2:$D$4955,$D396)),AVERAGEIFS(ObservedSpeciesData!T$2:T$4955,ObservedSpeciesData!$A$2:$A$4955,$A396,ObservedSpeciesData!$D$2:$D$4955,$D396),"")</f>
        <v/>
      </c>
      <c r="U396" s="24" t="str">
        <f>IF(ISNUMBER(AVERAGEIFS(ObservedSpeciesData!U$2:U$4955,ObservedSpeciesData!$A$2:$A$4955,$A396,ObservedSpeciesData!$C$2:$C$4955,$C396,ObservedSpeciesData!$D$2:$D$4955,$D396)),AVERAGEIFS(ObservedSpeciesData!U$2:U$4955,ObservedSpeciesData!$A$2:$A$4955,$A396,ObservedSpeciesData!$C$2:$C$4955,$C396,ObservedSpeciesData!$D$2:$D$4955,$D396),"")</f>
        <v/>
      </c>
      <c r="V396" s="23" t="str">
        <f>IF(ISNUMBER(AVERAGEIFS(ObservedSpeciesData!V$2:V$4955,ObservedSpeciesData!$A$2:$A$4955,$A396,ObservedSpeciesData!$D$2:$D$4955,$D396)),AVERAGEIFS(ObservedSpeciesData!V$2:V$4955,ObservedSpeciesData!$A$2:$A$4955,$A396,ObservedSpeciesData!$D$2:$D$4955,$D396),"")</f>
        <v/>
      </c>
      <c r="W396" s="23" t="str">
        <f>IF(ISNUMBER(AVERAGEIFS(ObservedSpeciesData!W$2:W$4955,ObservedSpeciesData!$A$2:$A$4955,$A396,ObservedSpeciesData!$D$2:$D$4955,$D396)),AVERAGEIFS(ObservedSpeciesData!W$2:W$4955,ObservedSpeciesData!$A$2:$A$4955,$A396,ObservedSpeciesData!$D$2:$D$4955,$D396),"")</f>
        <v/>
      </c>
      <c r="X396" s="23" t="str">
        <f>IF(ISNUMBER(AVERAGEIFS(ObservedSpeciesData!X$2:X$4955,ObservedSpeciesData!$A$2:$A$4955,$A396,ObservedSpeciesData!$D$2:$D$4955,$D396)),AVERAGEIFS(ObservedSpeciesData!X$2:X$4955,ObservedSpeciesData!$A$2:$A$4955,$A396,ObservedSpeciesData!$D$2:$D$4955,$D396),"")</f>
        <v/>
      </c>
      <c r="Y396" s="23" t="str">
        <f>IF(ISNUMBER(AVERAGEIFS(ObservedSpeciesData!Y$2:Y$4955,ObservedSpeciesData!$A$2:$A$4955,$A396,ObservedSpeciesData!$D$2:$D$4955,$D396)),AVERAGEIFS(ObservedSpeciesData!Y$2:Y$4955,ObservedSpeciesData!$A$2:$A$4955,$A396,ObservedSpeciesData!$D$2:$D$4955,$D396),"")</f>
        <v/>
      </c>
      <c r="Z396" s="23" t="str">
        <f>IF(ISNUMBER(AVERAGEIFS(ObservedSpeciesData!Z$2:Z$4955,ObservedSpeciesData!$A$2:$A$4955,$A396,ObservedSpeciesData!$D$2:$D$4955,$D396)),AVERAGEIFS(ObservedSpeciesData!Z$2:Z$4955,ObservedSpeciesData!$A$2:$A$4955,$A396,ObservedSpeciesData!$D$2:$D$4955,$D396),"")</f>
        <v/>
      </c>
      <c r="AA396" s="23" t="str">
        <f>IF(ISNUMBER(AVERAGEIFS(ObservedSpeciesData!AA$2:AA$4955,ObservedSpeciesData!$A$2:$A$4955,$A396,ObservedSpeciesData!$D$2:$D$4955,$D396)),AVERAGEIFS(ObservedSpeciesData!AA$2:AA$4955,ObservedSpeciesData!$A$2:$A$4955,$A396,ObservedSpeciesData!$D$2:$D$4955,$D396),"")</f>
        <v/>
      </c>
      <c r="AB396" s="24" t="str">
        <f>IF(ISNUMBER(AVERAGEIFS(ObservedSpeciesData!AB$2:AB$4955,ObservedSpeciesData!$A$2:$A$4955,$A396,ObservedSpeciesData!$D$2:$D$4955,$D396)),AVERAGEIFS(ObservedSpeciesData!AB$2:AB$4955,ObservedSpeciesData!$A$2:$A$4955,$A396,ObservedSpeciesData!$D$2:$D$4955,$D396),"")</f>
        <v/>
      </c>
      <c r="AC396" s="24" t="str">
        <f>IF(ISNUMBER(AVERAGEIFS(ObservedSpeciesData!AC$2:AC$4955,ObservedSpeciesData!$A$2:$A$4955,$A396,ObservedSpeciesData!$D$2:$D$4955,$D396)),AVERAGEIFS(ObservedSpeciesData!AC$2:AC$4955,ObservedSpeciesData!$A$2:$A$4955,$A396,ObservedSpeciesData!$D$2:$D$4955,$D396),"")</f>
        <v/>
      </c>
      <c r="AD396" s="23" t="str">
        <f>IF(ISNUMBER(AVERAGEIFS(ObservedSpeciesData!AD$2:AD$4955,ObservedSpeciesData!$A$2:$A$4955,$A396,ObservedSpeciesData!$D$2:$D$4955,$D396)),AVERAGEIFS(ObservedSpeciesData!AD$2:AD$4955,ObservedSpeciesData!$A$2:$A$4955,$A396,ObservedSpeciesData!$D$2:$D$4955,$D396),"")</f>
        <v/>
      </c>
      <c r="AE396" s="24" t="str">
        <f>IF(ISNUMBER(AVERAGEIFS(ObservedSpeciesData!AE$2:AE$4955,ObservedSpeciesData!$A$2:$A$4955,$A396,ObservedSpeciesData!$D$2:$D$4955,$D396)),AVERAGEIFS(ObservedSpeciesData!AE$2:AE$4955,ObservedSpeciesData!$A$2:$A$4955,$A396,ObservedSpeciesData!$D$2:$D$4955,$D396),"")</f>
        <v/>
      </c>
      <c r="AF396" s="23"/>
      <c r="AG396" s="24"/>
      <c r="AH396" s="23" t="str">
        <f>IF(ISNUMBER(AVERAGEIFS(ObservedSpeciesData!AH$2:AH$4955,ObservedSpeciesData!$A$2:$A$4955,$A396,ObservedSpeciesData!$D$2:$D$4955,$D396)),AVERAGEIFS(ObservedSpeciesData!AH$2:AH$4955,ObservedSpeciesData!$A$2:$A$4955,$A396,ObservedSpeciesData!$D$2:$D$4955,$D396),"")</f>
        <v/>
      </c>
      <c r="AI396" s="23" t="str">
        <f>IF(ISNUMBER(AVERAGEIFS(ObservedSpeciesData!AI$2:AI$4955,ObservedSpeciesData!$A$2:$A$4955,$A396,ObservedSpeciesData!$C$2:$C$4955,$C396,ObservedSpeciesData!$D$2:$D$4955,$D396)),AVERAGEIFS(ObservedSpeciesData!AI$2:AI$4955,ObservedSpeciesData!$A$2:$A$4955,$A396,ObservedSpeciesData!$C$2:$C$4955,$C396,ObservedSpeciesData!$D$2:$D$4955,$D396),"")</f>
        <v/>
      </c>
      <c r="AJ396" s="2">
        <f>COUNTIFS(ObservedSpeciesData!$A$2:$A$828,$A396,ObservedSpeciesData!$D$2:$D$828,$D396)</f>
        <v>0</v>
      </c>
      <c r="AK396" s="2">
        <f t="shared" si="6"/>
        <v>1</v>
      </c>
    </row>
    <row r="397" spans="1:37" x14ac:dyDescent="0.25">
      <c r="A397" s="14" t="s">
        <v>107</v>
      </c>
      <c r="B397" t="s">
        <v>80</v>
      </c>
      <c r="C397" t="s">
        <v>106</v>
      </c>
      <c r="D397" s="13">
        <v>42415</v>
      </c>
      <c r="E397">
        <v>1</v>
      </c>
      <c r="F397">
        <v>500</v>
      </c>
      <c r="G397" s="2" t="s">
        <v>87</v>
      </c>
      <c r="H397" s="2" t="s">
        <v>12</v>
      </c>
      <c r="I397">
        <v>10</v>
      </c>
      <c r="J397" s="2" t="s">
        <v>88</v>
      </c>
      <c r="K397" s="2">
        <f>IF(ISNUMBER(AVERAGEIFS(ObservedSpeciesData!K$2:K$4955,ObservedSpeciesData!$A$2:$A$4955,$A397,ObservedSpeciesData!$D$2:$D$4955,$D397)),AVERAGEIFS(ObservedSpeciesData!K$2:K$4955,ObservedSpeciesData!$A$2:$A$4955,$A397,ObservedSpeciesData!$D$2:$D$4955,$D397),"")</f>
        <v>375</v>
      </c>
      <c r="L397" s="26">
        <f>IF(ISNUMBER(AVERAGEIFS(ObservedSpeciesData!L$2:L$4955,ObservedSpeciesData!$A$2:$A$4955,$A397,ObservedSpeciesData!$D$2:$D$4955,$D397)),AVERAGEIFS(ObservedSpeciesData!L$2:L$4955,ObservedSpeciesData!$A$2:$A$4955,$A397,ObservedSpeciesData!$D$2:$D$4955,$D397),"")</f>
        <v>2137.3333333333335</v>
      </c>
      <c r="M397" s="23">
        <f>IF(ISNUMBER(AVERAGEIFS(ObservedSpeciesData!M$2:M$4955,ObservedSpeciesData!$A$2:$A$4955,$A397,ObservedSpeciesData!$D$2:$D$4955,$D397)),AVERAGEIFS(ObservedSpeciesData!M$2:M$4955,ObservedSpeciesData!$A$2:$A$4955,$A397,ObservedSpeciesData!$D$2:$D$4955,$D397),"")</f>
        <v>213.73333333333332</v>
      </c>
      <c r="N397" s="23" t="str">
        <f>IF(ISNUMBER(AVERAGEIFS(ObservedSpeciesData!N$2:N$4955,ObservedSpeciesData!$A$2:$A$4955,$A397,ObservedSpeciesData!$D$2:$D$4955,$D397)),AVERAGEIFS(ObservedSpeciesData!N$2:N$4955,ObservedSpeciesData!$A$2:$A$4955,$A397,ObservedSpeciesData!$D$2:$D$4955,$D397),"")</f>
        <v/>
      </c>
      <c r="O397" s="23" t="str">
        <f>IF(ISNUMBER(AVERAGEIFS(ObservedSpeciesData!O$2:O$4955,ObservedSpeciesData!$A$2:$A$4955,$A397,ObservedSpeciesData!$D$2:$D$4955,$D397)),AVERAGEIFS(ObservedSpeciesData!O$2:O$4955,ObservedSpeciesData!$A$2:$A$4955,$A397,ObservedSpeciesData!$D$2:$D$4955,$D397),"")</f>
        <v/>
      </c>
      <c r="P397" s="23" t="str">
        <f>IF(ISNUMBER(AVERAGEIFS(ObservedSpeciesData!P$2:P$4955,ObservedSpeciesData!$A$2:$A$4955,$A397,ObservedSpeciesData!$C$2:$C$4955,$C397,ObservedSpeciesData!$D$2:$D$4955,$D397)),AVERAGEIFS(ObservedSpeciesData!P$2:P$4955,ObservedSpeciesData!$A$2:$A$4955,$A397,ObservedSpeciesData!$C$2:$C$4955,$C397,ObservedSpeciesData!$D$2:$D$4955,$D397),"")</f>
        <v/>
      </c>
      <c r="Q397" s="23"/>
      <c r="R397" s="25" t="str">
        <f>IF(ISNUMBER(AVERAGEIFS(ObservedSpeciesData!R$2:R$4955,ObservedSpeciesData!$A$2:$A$4955,$A397,ObservedSpeciesData!$D$2:$D$4955,$D397)),AVERAGEIFS(ObservedSpeciesData!R$2:R$4955,ObservedSpeciesData!$A$2:$A$4955,$A397,ObservedSpeciesData!$D$2:$D$4955,$D397),"")</f>
        <v/>
      </c>
      <c r="S397" s="25" t="str">
        <f>IF(ISNUMBER(AVERAGEIFS(ObservedSpeciesData!S$2:S$4955,ObservedSpeciesData!$A$2:$A$4955,$A397,ObservedSpeciesData!$D$2:$D$4955,$D397)),AVERAGEIFS(ObservedSpeciesData!S$2:S$4955,ObservedSpeciesData!$A$2:$A$4955,$A397,ObservedSpeciesData!$D$2:$D$4955,$D397),"")</f>
        <v/>
      </c>
      <c r="T397" s="23" t="str">
        <f>IF(ISNUMBER(AVERAGEIFS(ObservedSpeciesData!T$2:T$4955,ObservedSpeciesData!$A$2:$A$4955,$A397,ObservedSpeciesData!$D$2:$D$4955,$D397)),AVERAGEIFS(ObservedSpeciesData!T$2:T$4955,ObservedSpeciesData!$A$2:$A$4955,$A397,ObservedSpeciesData!$D$2:$D$4955,$D397),"")</f>
        <v/>
      </c>
      <c r="U397" s="24" t="str">
        <f>IF(ISNUMBER(AVERAGEIFS(ObservedSpeciesData!U$2:U$4955,ObservedSpeciesData!$A$2:$A$4955,$A397,ObservedSpeciesData!$C$2:$C$4955,$C397,ObservedSpeciesData!$D$2:$D$4955,$D397)),AVERAGEIFS(ObservedSpeciesData!U$2:U$4955,ObservedSpeciesData!$A$2:$A$4955,$A397,ObservedSpeciesData!$C$2:$C$4955,$C397,ObservedSpeciesData!$D$2:$D$4955,$D397),"")</f>
        <v/>
      </c>
      <c r="V397" s="23" t="str">
        <f>IF(ISNUMBER(AVERAGEIFS(ObservedSpeciesData!V$2:V$4955,ObservedSpeciesData!$A$2:$A$4955,$A397,ObservedSpeciesData!$D$2:$D$4955,$D397)),AVERAGEIFS(ObservedSpeciesData!V$2:V$4955,ObservedSpeciesData!$A$2:$A$4955,$A397,ObservedSpeciesData!$D$2:$D$4955,$D397),"")</f>
        <v/>
      </c>
      <c r="W397" s="23" t="str">
        <f>IF(ISNUMBER(AVERAGEIFS(ObservedSpeciesData!W$2:W$4955,ObservedSpeciesData!$A$2:$A$4955,$A397,ObservedSpeciesData!$D$2:$D$4955,$D397)),AVERAGEIFS(ObservedSpeciesData!W$2:W$4955,ObservedSpeciesData!$A$2:$A$4955,$A397,ObservedSpeciesData!$D$2:$D$4955,$D397),"")</f>
        <v/>
      </c>
      <c r="X397" s="23" t="str">
        <f>IF(ISNUMBER(AVERAGEIFS(ObservedSpeciesData!X$2:X$4955,ObservedSpeciesData!$A$2:$A$4955,$A397,ObservedSpeciesData!$D$2:$D$4955,$D397)),AVERAGEIFS(ObservedSpeciesData!X$2:X$4955,ObservedSpeciesData!$A$2:$A$4955,$A397,ObservedSpeciesData!$D$2:$D$4955,$D397),"")</f>
        <v/>
      </c>
      <c r="Y397" s="23" t="str">
        <f>IF(ISNUMBER(AVERAGEIFS(ObservedSpeciesData!Y$2:Y$4955,ObservedSpeciesData!$A$2:$A$4955,$A397,ObservedSpeciesData!$D$2:$D$4955,$D397)),AVERAGEIFS(ObservedSpeciesData!Y$2:Y$4955,ObservedSpeciesData!$A$2:$A$4955,$A397,ObservedSpeciesData!$D$2:$D$4955,$D397),"")</f>
        <v/>
      </c>
      <c r="Z397" s="23" t="str">
        <f>IF(ISNUMBER(AVERAGEIFS(ObservedSpeciesData!Z$2:Z$4955,ObservedSpeciesData!$A$2:$A$4955,$A397,ObservedSpeciesData!$D$2:$D$4955,$D397)),AVERAGEIFS(ObservedSpeciesData!Z$2:Z$4955,ObservedSpeciesData!$A$2:$A$4955,$A397,ObservedSpeciesData!$D$2:$D$4955,$D397),"")</f>
        <v/>
      </c>
      <c r="AA397" s="23" t="str">
        <f>IF(ISNUMBER(AVERAGEIFS(ObservedSpeciesData!AA$2:AA$4955,ObservedSpeciesData!$A$2:$A$4955,$A397,ObservedSpeciesData!$D$2:$D$4955,$D397)),AVERAGEIFS(ObservedSpeciesData!AA$2:AA$4955,ObservedSpeciesData!$A$2:$A$4955,$A397,ObservedSpeciesData!$D$2:$D$4955,$D397),"")</f>
        <v/>
      </c>
      <c r="AB397" s="24" t="str">
        <f>IF(ISNUMBER(AVERAGEIFS(ObservedSpeciesData!AB$2:AB$4955,ObservedSpeciesData!$A$2:$A$4955,$A397,ObservedSpeciesData!$D$2:$D$4955,$D397)),AVERAGEIFS(ObservedSpeciesData!AB$2:AB$4955,ObservedSpeciesData!$A$2:$A$4955,$A397,ObservedSpeciesData!$D$2:$D$4955,$D397),"")</f>
        <v/>
      </c>
      <c r="AC397" s="24" t="str">
        <f>IF(ISNUMBER(AVERAGEIFS(ObservedSpeciesData!AC$2:AC$4955,ObservedSpeciesData!$A$2:$A$4955,$A397,ObservedSpeciesData!$D$2:$D$4955,$D397)),AVERAGEIFS(ObservedSpeciesData!AC$2:AC$4955,ObservedSpeciesData!$A$2:$A$4955,$A397,ObservedSpeciesData!$D$2:$D$4955,$D397),"")</f>
        <v/>
      </c>
      <c r="AD397" s="23" t="str">
        <f>IF(ISNUMBER(AVERAGEIFS(ObservedSpeciesData!AD$2:AD$4955,ObservedSpeciesData!$A$2:$A$4955,$A397,ObservedSpeciesData!$D$2:$D$4955,$D397)),AVERAGEIFS(ObservedSpeciesData!AD$2:AD$4955,ObservedSpeciesData!$A$2:$A$4955,$A397,ObservedSpeciesData!$D$2:$D$4955,$D397),"")</f>
        <v/>
      </c>
      <c r="AE397" s="24" t="str">
        <f>IF(ISNUMBER(AVERAGEIFS(ObservedSpeciesData!AE$2:AE$4955,ObservedSpeciesData!$A$2:$A$4955,$A397,ObservedSpeciesData!$D$2:$D$4955,$D397)),AVERAGEIFS(ObservedSpeciesData!AE$2:AE$4955,ObservedSpeciesData!$A$2:$A$4955,$A397,ObservedSpeciesData!$D$2:$D$4955,$D397),"")</f>
        <v/>
      </c>
      <c r="AF397" s="23"/>
      <c r="AG397" s="24"/>
      <c r="AH397" s="23" t="str">
        <f>IF(ISNUMBER(AVERAGEIFS(ObservedSpeciesData!AH$2:AH$4955,ObservedSpeciesData!$A$2:$A$4955,$A397,ObservedSpeciesData!$D$2:$D$4955,$D397)),AVERAGEIFS(ObservedSpeciesData!AH$2:AH$4955,ObservedSpeciesData!$A$2:$A$4955,$A397,ObservedSpeciesData!$D$2:$D$4955,$D397),"")</f>
        <v/>
      </c>
      <c r="AI397" s="23" t="str">
        <f>IF(ISNUMBER(AVERAGEIFS(ObservedSpeciesData!AI$2:AI$4955,ObservedSpeciesData!$A$2:$A$4955,$A397,ObservedSpeciesData!$C$2:$C$4955,$C397,ObservedSpeciesData!$D$2:$D$4955,$D397)),AVERAGEIFS(ObservedSpeciesData!AI$2:AI$4955,ObservedSpeciesData!$A$2:$A$4955,$A397,ObservedSpeciesData!$C$2:$C$4955,$C397,ObservedSpeciesData!$D$2:$D$4955,$D397),"")</f>
        <v/>
      </c>
      <c r="AJ397" s="2">
        <f>COUNTIFS(ObservedSpeciesData!$A$2:$A$828,$A397,ObservedSpeciesData!$D$2:$D$828,$D397)</f>
        <v>0</v>
      </c>
      <c r="AK397" s="2">
        <f t="shared" si="6"/>
        <v>1</v>
      </c>
    </row>
    <row r="398" spans="1:37" x14ac:dyDescent="0.25">
      <c r="A398" s="14" t="s">
        <v>112</v>
      </c>
      <c r="B398" t="s">
        <v>80</v>
      </c>
      <c r="C398" t="s">
        <v>106</v>
      </c>
      <c r="D398" s="13">
        <v>42426</v>
      </c>
      <c r="E398">
        <v>1</v>
      </c>
      <c r="F398">
        <v>0</v>
      </c>
      <c r="G398" s="2" t="s">
        <v>87</v>
      </c>
      <c r="H398" s="2" t="s">
        <v>12</v>
      </c>
      <c r="I398">
        <v>10</v>
      </c>
      <c r="J398" s="2" t="s">
        <v>88</v>
      </c>
      <c r="K398" s="2">
        <f>IF(ISNUMBER(AVERAGEIFS(ObservedSpeciesData!K$2:K$4955,ObservedSpeciesData!$A$2:$A$4955,$A398,ObservedSpeciesData!$D$2:$D$4955,$D398)),AVERAGEIFS(ObservedSpeciesData!K$2:K$4955,ObservedSpeciesData!$A$2:$A$4955,$A398,ObservedSpeciesData!$D$2:$D$4955,$D398),"")</f>
        <v>0</v>
      </c>
      <c r="L398" s="26">
        <f>IF(ISNUMBER(AVERAGEIFS(ObservedSpeciesData!L$2:L$4955,ObservedSpeciesData!$A$2:$A$4955,$A398,ObservedSpeciesData!$D$2:$D$4955,$D398)),AVERAGEIFS(ObservedSpeciesData!L$2:L$4955,ObservedSpeciesData!$A$2:$A$4955,$A398,ObservedSpeciesData!$D$2:$D$4955,$D398),"")</f>
        <v>1767.3333333333333</v>
      </c>
      <c r="M398" s="23">
        <f>IF(ISNUMBER(AVERAGEIFS(ObservedSpeciesData!M$2:M$4955,ObservedSpeciesData!$A$2:$A$4955,$A398,ObservedSpeciesData!$D$2:$D$4955,$D398)),AVERAGEIFS(ObservedSpeciesData!M$2:M$4955,ObservedSpeciesData!$A$2:$A$4955,$A398,ObservedSpeciesData!$D$2:$D$4955,$D398),"")</f>
        <v>176.73333333333335</v>
      </c>
      <c r="N398" s="23" t="str">
        <f>IF(ISNUMBER(AVERAGEIFS(ObservedSpeciesData!N$2:N$4955,ObservedSpeciesData!$A$2:$A$4955,$A398,ObservedSpeciesData!$D$2:$D$4955,$D398)),AVERAGEIFS(ObservedSpeciesData!N$2:N$4955,ObservedSpeciesData!$A$2:$A$4955,$A398,ObservedSpeciesData!$D$2:$D$4955,$D398),"")</f>
        <v/>
      </c>
      <c r="O398" s="23" t="str">
        <f>IF(ISNUMBER(AVERAGEIFS(ObservedSpeciesData!O$2:O$4955,ObservedSpeciesData!$A$2:$A$4955,$A398,ObservedSpeciesData!$D$2:$D$4955,$D398)),AVERAGEIFS(ObservedSpeciesData!O$2:O$4955,ObservedSpeciesData!$A$2:$A$4955,$A398,ObservedSpeciesData!$D$2:$D$4955,$D398),"")</f>
        <v/>
      </c>
      <c r="P398" s="23" t="str">
        <f>IF(ISNUMBER(AVERAGEIFS(ObservedSpeciesData!P$2:P$4955,ObservedSpeciesData!$A$2:$A$4955,$A398,ObservedSpeciesData!$C$2:$C$4955,$C398,ObservedSpeciesData!$D$2:$D$4955,$D398)),AVERAGEIFS(ObservedSpeciesData!P$2:P$4955,ObservedSpeciesData!$A$2:$A$4955,$A398,ObservedSpeciesData!$C$2:$C$4955,$C398,ObservedSpeciesData!$D$2:$D$4955,$D398),"")</f>
        <v/>
      </c>
      <c r="Q398" s="23"/>
      <c r="R398" s="25" t="str">
        <f>IF(ISNUMBER(AVERAGEIFS(ObservedSpeciesData!R$2:R$4955,ObservedSpeciesData!$A$2:$A$4955,$A398,ObservedSpeciesData!$D$2:$D$4955,$D398)),AVERAGEIFS(ObservedSpeciesData!R$2:R$4955,ObservedSpeciesData!$A$2:$A$4955,$A398,ObservedSpeciesData!$D$2:$D$4955,$D398),"")</f>
        <v/>
      </c>
      <c r="S398" s="25" t="str">
        <f>IF(ISNUMBER(AVERAGEIFS(ObservedSpeciesData!S$2:S$4955,ObservedSpeciesData!$A$2:$A$4955,$A398,ObservedSpeciesData!$D$2:$D$4955,$D398)),AVERAGEIFS(ObservedSpeciesData!S$2:S$4955,ObservedSpeciesData!$A$2:$A$4955,$A398,ObservedSpeciesData!$D$2:$D$4955,$D398),"")</f>
        <v/>
      </c>
      <c r="T398" s="23" t="str">
        <f>IF(ISNUMBER(AVERAGEIFS(ObservedSpeciesData!T$2:T$4955,ObservedSpeciesData!$A$2:$A$4955,$A398,ObservedSpeciesData!$D$2:$D$4955,$D398)),AVERAGEIFS(ObservedSpeciesData!T$2:T$4955,ObservedSpeciesData!$A$2:$A$4955,$A398,ObservedSpeciesData!$D$2:$D$4955,$D398),"")</f>
        <v/>
      </c>
      <c r="U398" s="24" t="str">
        <f>IF(ISNUMBER(AVERAGEIFS(ObservedSpeciesData!U$2:U$4955,ObservedSpeciesData!$A$2:$A$4955,$A398,ObservedSpeciesData!$C$2:$C$4955,$C398,ObservedSpeciesData!$D$2:$D$4955,$D398)),AVERAGEIFS(ObservedSpeciesData!U$2:U$4955,ObservedSpeciesData!$A$2:$A$4955,$A398,ObservedSpeciesData!$C$2:$C$4955,$C398,ObservedSpeciesData!$D$2:$D$4955,$D398),"")</f>
        <v/>
      </c>
      <c r="V398" s="23" t="str">
        <f>IF(ISNUMBER(AVERAGEIFS(ObservedSpeciesData!V$2:V$4955,ObservedSpeciesData!$A$2:$A$4955,$A398,ObservedSpeciesData!$D$2:$D$4955,$D398)),AVERAGEIFS(ObservedSpeciesData!V$2:V$4955,ObservedSpeciesData!$A$2:$A$4955,$A398,ObservedSpeciesData!$D$2:$D$4955,$D398),"")</f>
        <v/>
      </c>
      <c r="W398" s="23" t="str">
        <f>IF(ISNUMBER(AVERAGEIFS(ObservedSpeciesData!W$2:W$4955,ObservedSpeciesData!$A$2:$A$4955,$A398,ObservedSpeciesData!$D$2:$D$4955,$D398)),AVERAGEIFS(ObservedSpeciesData!W$2:W$4955,ObservedSpeciesData!$A$2:$A$4955,$A398,ObservedSpeciesData!$D$2:$D$4955,$D398),"")</f>
        <v/>
      </c>
      <c r="X398" s="23" t="str">
        <f>IF(ISNUMBER(AVERAGEIFS(ObservedSpeciesData!X$2:X$4955,ObservedSpeciesData!$A$2:$A$4955,$A398,ObservedSpeciesData!$D$2:$D$4955,$D398)),AVERAGEIFS(ObservedSpeciesData!X$2:X$4955,ObservedSpeciesData!$A$2:$A$4955,$A398,ObservedSpeciesData!$D$2:$D$4955,$D398),"")</f>
        <v/>
      </c>
      <c r="Y398" s="23" t="str">
        <f>IF(ISNUMBER(AVERAGEIFS(ObservedSpeciesData!Y$2:Y$4955,ObservedSpeciesData!$A$2:$A$4955,$A398,ObservedSpeciesData!$D$2:$D$4955,$D398)),AVERAGEIFS(ObservedSpeciesData!Y$2:Y$4955,ObservedSpeciesData!$A$2:$A$4955,$A398,ObservedSpeciesData!$D$2:$D$4955,$D398),"")</f>
        <v/>
      </c>
      <c r="Z398" s="23" t="str">
        <f>IF(ISNUMBER(AVERAGEIFS(ObservedSpeciesData!Z$2:Z$4955,ObservedSpeciesData!$A$2:$A$4955,$A398,ObservedSpeciesData!$D$2:$D$4955,$D398)),AVERAGEIFS(ObservedSpeciesData!Z$2:Z$4955,ObservedSpeciesData!$A$2:$A$4955,$A398,ObservedSpeciesData!$D$2:$D$4955,$D398),"")</f>
        <v/>
      </c>
      <c r="AA398" s="23" t="str">
        <f>IF(ISNUMBER(AVERAGEIFS(ObservedSpeciesData!AA$2:AA$4955,ObservedSpeciesData!$A$2:$A$4955,$A398,ObservedSpeciesData!$D$2:$D$4955,$D398)),AVERAGEIFS(ObservedSpeciesData!AA$2:AA$4955,ObservedSpeciesData!$A$2:$A$4955,$A398,ObservedSpeciesData!$D$2:$D$4955,$D398),"")</f>
        <v/>
      </c>
      <c r="AB398" s="24" t="str">
        <f>IF(ISNUMBER(AVERAGEIFS(ObservedSpeciesData!AB$2:AB$4955,ObservedSpeciesData!$A$2:$A$4955,$A398,ObservedSpeciesData!$D$2:$D$4955,$D398)),AVERAGEIFS(ObservedSpeciesData!AB$2:AB$4955,ObservedSpeciesData!$A$2:$A$4955,$A398,ObservedSpeciesData!$D$2:$D$4955,$D398),"")</f>
        <v/>
      </c>
      <c r="AC398" s="24" t="str">
        <f>IF(ISNUMBER(AVERAGEIFS(ObservedSpeciesData!AC$2:AC$4955,ObservedSpeciesData!$A$2:$A$4955,$A398,ObservedSpeciesData!$D$2:$D$4955,$D398)),AVERAGEIFS(ObservedSpeciesData!AC$2:AC$4955,ObservedSpeciesData!$A$2:$A$4955,$A398,ObservedSpeciesData!$D$2:$D$4955,$D398),"")</f>
        <v/>
      </c>
      <c r="AD398" s="23" t="str">
        <f>IF(ISNUMBER(AVERAGEIFS(ObservedSpeciesData!AD$2:AD$4955,ObservedSpeciesData!$A$2:$A$4955,$A398,ObservedSpeciesData!$D$2:$D$4955,$D398)),AVERAGEIFS(ObservedSpeciesData!AD$2:AD$4955,ObservedSpeciesData!$A$2:$A$4955,$A398,ObservedSpeciesData!$D$2:$D$4955,$D398),"")</f>
        <v/>
      </c>
      <c r="AE398" s="24" t="str">
        <f>IF(ISNUMBER(AVERAGEIFS(ObservedSpeciesData!AE$2:AE$4955,ObservedSpeciesData!$A$2:$A$4955,$A398,ObservedSpeciesData!$D$2:$D$4955,$D398)),AVERAGEIFS(ObservedSpeciesData!AE$2:AE$4955,ObservedSpeciesData!$A$2:$A$4955,$A398,ObservedSpeciesData!$D$2:$D$4955,$D398),"")</f>
        <v/>
      </c>
      <c r="AF398" s="23"/>
      <c r="AG398" s="24"/>
      <c r="AH398" s="23" t="str">
        <f>IF(ISNUMBER(AVERAGEIFS(ObservedSpeciesData!AH$2:AH$4955,ObservedSpeciesData!$A$2:$A$4955,$A398,ObservedSpeciesData!$D$2:$D$4955,$D398)),AVERAGEIFS(ObservedSpeciesData!AH$2:AH$4955,ObservedSpeciesData!$A$2:$A$4955,$A398,ObservedSpeciesData!$D$2:$D$4955,$D398),"")</f>
        <v/>
      </c>
      <c r="AI398" s="23" t="str">
        <f>IF(ISNUMBER(AVERAGEIFS(ObservedSpeciesData!AI$2:AI$4955,ObservedSpeciesData!$A$2:$A$4955,$A398,ObservedSpeciesData!$C$2:$C$4955,$C398,ObservedSpeciesData!$D$2:$D$4955,$D398)),AVERAGEIFS(ObservedSpeciesData!AI$2:AI$4955,ObservedSpeciesData!$A$2:$A$4955,$A398,ObservedSpeciesData!$C$2:$C$4955,$C398,ObservedSpeciesData!$D$2:$D$4955,$D398),"")</f>
        <v/>
      </c>
      <c r="AJ398" s="2">
        <f>COUNTIFS(ObservedSpeciesData!$A$2:$A$828,$A398,ObservedSpeciesData!$D$2:$D$828,$D398)</f>
        <v>0</v>
      </c>
      <c r="AK398" s="2">
        <f t="shared" si="6"/>
        <v>1</v>
      </c>
    </row>
    <row r="399" spans="1:37" x14ac:dyDescent="0.25">
      <c r="A399" s="14" t="s">
        <v>111</v>
      </c>
      <c r="B399" t="s">
        <v>80</v>
      </c>
      <c r="C399" t="s">
        <v>106</v>
      </c>
      <c r="D399" s="13">
        <v>42426</v>
      </c>
      <c r="E399">
        <v>1</v>
      </c>
      <c r="F399">
        <v>50</v>
      </c>
      <c r="G399" s="2" t="s">
        <v>87</v>
      </c>
      <c r="H399" s="2" t="s">
        <v>12</v>
      </c>
      <c r="I399">
        <v>10</v>
      </c>
      <c r="J399" s="2" t="s">
        <v>88</v>
      </c>
      <c r="K399" s="2">
        <f>IF(ISNUMBER(AVERAGEIFS(ObservedSpeciesData!K$2:K$4955,ObservedSpeciesData!$A$2:$A$4955,$A399,ObservedSpeciesData!$D$2:$D$4955,$D399)),AVERAGEIFS(ObservedSpeciesData!K$2:K$4955,ObservedSpeciesData!$A$2:$A$4955,$A399,ObservedSpeciesData!$D$2:$D$4955,$D399),"")</f>
        <v>37.5</v>
      </c>
      <c r="L399" s="26">
        <f>IF(ISNUMBER(AVERAGEIFS(ObservedSpeciesData!L$2:L$4955,ObservedSpeciesData!$A$2:$A$4955,$A399,ObservedSpeciesData!$D$2:$D$4955,$D399)),AVERAGEIFS(ObservedSpeciesData!L$2:L$4955,ObservedSpeciesData!$A$2:$A$4955,$A399,ObservedSpeciesData!$D$2:$D$4955,$D399),"")</f>
        <v>1952.3333333333333</v>
      </c>
      <c r="M399" s="23">
        <f>IF(ISNUMBER(AVERAGEIFS(ObservedSpeciesData!M$2:M$4955,ObservedSpeciesData!$A$2:$A$4955,$A399,ObservedSpeciesData!$D$2:$D$4955,$D399)),AVERAGEIFS(ObservedSpeciesData!M$2:M$4955,ObservedSpeciesData!$A$2:$A$4955,$A399,ObservedSpeciesData!$D$2:$D$4955,$D399),"")</f>
        <v>195.23333333333335</v>
      </c>
      <c r="N399" s="23" t="str">
        <f>IF(ISNUMBER(AVERAGEIFS(ObservedSpeciesData!N$2:N$4955,ObservedSpeciesData!$A$2:$A$4955,$A399,ObservedSpeciesData!$D$2:$D$4955,$D399)),AVERAGEIFS(ObservedSpeciesData!N$2:N$4955,ObservedSpeciesData!$A$2:$A$4955,$A399,ObservedSpeciesData!$D$2:$D$4955,$D399),"")</f>
        <v/>
      </c>
      <c r="O399" s="23" t="str">
        <f>IF(ISNUMBER(AVERAGEIFS(ObservedSpeciesData!O$2:O$4955,ObservedSpeciesData!$A$2:$A$4955,$A399,ObservedSpeciesData!$D$2:$D$4955,$D399)),AVERAGEIFS(ObservedSpeciesData!O$2:O$4955,ObservedSpeciesData!$A$2:$A$4955,$A399,ObservedSpeciesData!$D$2:$D$4955,$D399),"")</f>
        <v/>
      </c>
      <c r="P399" s="23" t="str">
        <f>IF(ISNUMBER(AVERAGEIFS(ObservedSpeciesData!P$2:P$4955,ObservedSpeciesData!$A$2:$A$4955,$A399,ObservedSpeciesData!$C$2:$C$4955,$C399,ObservedSpeciesData!$D$2:$D$4955,$D399)),AVERAGEIFS(ObservedSpeciesData!P$2:P$4955,ObservedSpeciesData!$A$2:$A$4955,$A399,ObservedSpeciesData!$C$2:$C$4955,$C399,ObservedSpeciesData!$D$2:$D$4955,$D399),"")</f>
        <v/>
      </c>
      <c r="Q399" s="23"/>
      <c r="R399" s="25" t="str">
        <f>IF(ISNUMBER(AVERAGEIFS(ObservedSpeciesData!R$2:R$4955,ObservedSpeciesData!$A$2:$A$4955,$A399,ObservedSpeciesData!$D$2:$D$4955,$D399)),AVERAGEIFS(ObservedSpeciesData!R$2:R$4955,ObservedSpeciesData!$A$2:$A$4955,$A399,ObservedSpeciesData!$D$2:$D$4955,$D399),"")</f>
        <v/>
      </c>
      <c r="S399" s="25" t="str">
        <f>IF(ISNUMBER(AVERAGEIFS(ObservedSpeciesData!S$2:S$4955,ObservedSpeciesData!$A$2:$A$4955,$A399,ObservedSpeciesData!$D$2:$D$4955,$D399)),AVERAGEIFS(ObservedSpeciesData!S$2:S$4955,ObservedSpeciesData!$A$2:$A$4955,$A399,ObservedSpeciesData!$D$2:$D$4955,$D399),"")</f>
        <v/>
      </c>
      <c r="T399" s="23" t="str">
        <f>IF(ISNUMBER(AVERAGEIFS(ObservedSpeciesData!T$2:T$4955,ObservedSpeciesData!$A$2:$A$4955,$A399,ObservedSpeciesData!$D$2:$D$4955,$D399)),AVERAGEIFS(ObservedSpeciesData!T$2:T$4955,ObservedSpeciesData!$A$2:$A$4955,$A399,ObservedSpeciesData!$D$2:$D$4955,$D399),"")</f>
        <v/>
      </c>
      <c r="U399" s="24" t="str">
        <f>IF(ISNUMBER(AVERAGEIFS(ObservedSpeciesData!U$2:U$4955,ObservedSpeciesData!$A$2:$A$4955,$A399,ObservedSpeciesData!$C$2:$C$4955,$C399,ObservedSpeciesData!$D$2:$D$4955,$D399)),AVERAGEIFS(ObservedSpeciesData!U$2:U$4955,ObservedSpeciesData!$A$2:$A$4955,$A399,ObservedSpeciesData!$C$2:$C$4955,$C399,ObservedSpeciesData!$D$2:$D$4955,$D399),"")</f>
        <v/>
      </c>
      <c r="V399" s="23" t="str">
        <f>IF(ISNUMBER(AVERAGEIFS(ObservedSpeciesData!V$2:V$4955,ObservedSpeciesData!$A$2:$A$4955,$A399,ObservedSpeciesData!$D$2:$D$4955,$D399)),AVERAGEIFS(ObservedSpeciesData!V$2:V$4955,ObservedSpeciesData!$A$2:$A$4955,$A399,ObservedSpeciesData!$D$2:$D$4955,$D399),"")</f>
        <v/>
      </c>
      <c r="W399" s="23" t="str">
        <f>IF(ISNUMBER(AVERAGEIFS(ObservedSpeciesData!W$2:W$4955,ObservedSpeciesData!$A$2:$A$4955,$A399,ObservedSpeciesData!$D$2:$D$4955,$D399)),AVERAGEIFS(ObservedSpeciesData!W$2:W$4955,ObservedSpeciesData!$A$2:$A$4955,$A399,ObservedSpeciesData!$D$2:$D$4955,$D399),"")</f>
        <v/>
      </c>
      <c r="X399" s="23" t="str">
        <f>IF(ISNUMBER(AVERAGEIFS(ObservedSpeciesData!X$2:X$4955,ObservedSpeciesData!$A$2:$A$4955,$A399,ObservedSpeciesData!$D$2:$D$4955,$D399)),AVERAGEIFS(ObservedSpeciesData!X$2:X$4955,ObservedSpeciesData!$A$2:$A$4955,$A399,ObservedSpeciesData!$D$2:$D$4955,$D399),"")</f>
        <v/>
      </c>
      <c r="Y399" s="23" t="str">
        <f>IF(ISNUMBER(AVERAGEIFS(ObservedSpeciesData!Y$2:Y$4955,ObservedSpeciesData!$A$2:$A$4955,$A399,ObservedSpeciesData!$D$2:$D$4955,$D399)),AVERAGEIFS(ObservedSpeciesData!Y$2:Y$4955,ObservedSpeciesData!$A$2:$A$4955,$A399,ObservedSpeciesData!$D$2:$D$4955,$D399),"")</f>
        <v/>
      </c>
      <c r="Z399" s="23" t="str">
        <f>IF(ISNUMBER(AVERAGEIFS(ObservedSpeciesData!Z$2:Z$4955,ObservedSpeciesData!$A$2:$A$4955,$A399,ObservedSpeciesData!$D$2:$D$4955,$D399)),AVERAGEIFS(ObservedSpeciesData!Z$2:Z$4955,ObservedSpeciesData!$A$2:$A$4955,$A399,ObservedSpeciesData!$D$2:$D$4955,$D399),"")</f>
        <v/>
      </c>
      <c r="AA399" s="23" t="str">
        <f>IF(ISNUMBER(AVERAGEIFS(ObservedSpeciesData!AA$2:AA$4955,ObservedSpeciesData!$A$2:$A$4955,$A399,ObservedSpeciesData!$D$2:$D$4955,$D399)),AVERAGEIFS(ObservedSpeciesData!AA$2:AA$4955,ObservedSpeciesData!$A$2:$A$4955,$A399,ObservedSpeciesData!$D$2:$D$4955,$D399),"")</f>
        <v/>
      </c>
      <c r="AB399" s="24" t="str">
        <f>IF(ISNUMBER(AVERAGEIFS(ObservedSpeciesData!AB$2:AB$4955,ObservedSpeciesData!$A$2:$A$4955,$A399,ObservedSpeciesData!$D$2:$D$4955,$D399)),AVERAGEIFS(ObservedSpeciesData!AB$2:AB$4955,ObservedSpeciesData!$A$2:$A$4955,$A399,ObservedSpeciesData!$D$2:$D$4955,$D399),"")</f>
        <v/>
      </c>
      <c r="AC399" s="24" t="str">
        <f>IF(ISNUMBER(AVERAGEIFS(ObservedSpeciesData!AC$2:AC$4955,ObservedSpeciesData!$A$2:$A$4955,$A399,ObservedSpeciesData!$D$2:$D$4955,$D399)),AVERAGEIFS(ObservedSpeciesData!AC$2:AC$4955,ObservedSpeciesData!$A$2:$A$4955,$A399,ObservedSpeciesData!$D$2:$D$4955,$D399),"")</f>
        <v/>
      </c>
      <c r="AD399" s="23" t="str">
        <f>IF(ISNUMBER(AVERAGEIFS(ObservedSpeciesData!AD$2:AD$4955,ObservedSpeciesData!$A$2:$A$4955,$A399,ObservedSpeciesData!$D$2:$D$4955,$D399)),AVERAGEIFS(ObservedSpeciesData!AD$2:AD$4955,ObservedSpeciesData!$A$2:$A$4955,$A399,ObservedSpeciesData!$D$2:$D$4955,$D399),"")</f>
        <v/>
      </c>
      <c r="AE399" s="24" t="str">
        <f>IF(ISNUMBER(AVERAGEIFS(ObservedSpeciesData!AE$2:AE$4955,ObservedSpeciesData!$A$2:$A$4955,$A399,ObservedSpeciesData!$D$2:$D$4955,$D399)),AVERAGEIFS(ObservedSpeciesData!AE$2:AE$4955,ObservedSpeciesData!$A$2:$A$4955,$A399,ObservedSpeciesData!$D$2:$D$4955,$D399),"")</f>
        <v/>
      </c>
      <c r="AF399" s="23"/>
      <c r="AG399" s="24"/>
      <c r="AH399" s="23" t="str">
        <f>IF(ISNUMBER(AVERAGEIFS(ObservedSpeciesData!AH$2:AH$4955,ObservedSpeciesData!$A$2:$A$4955,$A399,ObservedSpeciesData!$D$2:$D$4955,$D399)),AVERAGEIFS(ObservedSpeciesData!AH$2:AH$4955,ObservedSpeciesData!$A$2:$A$4955,$A399,ObservedSpeciesData!$D$2:$D$4955,$D399),"")</f>
        <v/>
      </c>
      <c r="AI399" s="23" t="str">
        <f>IF(ISNUMBER(AVERAGEIFS(ObservedSpeciesData!AI$2:AI$4955,ObservedSpeciesData!$A$2:$A$4955,$A399,ObservedSpeciesData!$C$2:$C$4955,$C399,ObservedSpeciesData!$D$2:$D$4955,$D399)),AVERAGEIFS(ObservedSpeciesData!AI$2:AI$4955,ObservedSpeciesData!$A$2:$A$4955,$A399,ObservedSpeciesData!$C$2:$C$4955,$C399,ObservedSpeciesData!$D$2:$D$4955,$D399),"")</f>
        <v/>
      </c>
      <c r="AJ399" s="2">
        <f>COUNTIFS(ObservedSpeciesData!$A$2:$A$828,$A399,ObservedSpeciesData!$D$2:$D$828,$D399)</f>
        <v>0</v>
      </c>
      <c r="AK399" s="2">
        <f t="shared" si="6"/>
        <v>1</v>
      </c>
    </row>
    <row r="400" spans="1:37" x14ac:dyDescent="0.25">
      <c r="A400" s="14" t="s">
        <v>110</v>
      </c>
      <c r="B400" t="s">
        <v>80</v>
      </c>
      <c r="C400" t="s">
        <v>106</v>
      </c>
      <c r="D400" s="13">
        <v>42426</v>
      </c>
      <c r="E400">
        <v>1</v>
      </c>
      <c r="F400">
        <v>100</v>
      </c>
      <c r="G400" s="2" t="s">
        <v>87</v>
      </c>
      <c r="H400" s="2" t="s">
        <v>12</v>
      </c>
      <c r="I400">
        <v>10</v>
      </c>
      <c r="J400" s="2" t="s">
        <v>88</v>
      </c>
      <c r="K400" s="2">
        <f>IF(ISNUMBER(AVERAGEIFS(ObservedSpeciesData!K$2:K$4955,ObservedSpeciesData!$A$2:$A$4955,$A400,ObservedSpeciesData!$D$2:$D$4955,$D400)),AVERAGEIFS(ObservedSpeciesData!K$2:K$4955,ObservedSpeciesData!$A$2:$A$4955,$A400,ObservedSpeciesData!$D$2:$D$4955,$D400),"")</f>
        <v>75</v>
      </c>
      <c r="L400" s="26">
        <f>IF(ISNUMBER(AVERAGEIFS(ObservedSpeciesData!L$2:L$4955,ObservedSpeciesData!$A$2:$A$4955,$A400,ObservedSpeciesData!$D$2:$D$4955,$D400)),AVERAGEIFS(ObservedSpeciesData!L$2:L$4955,ObservedSpeciesData!$A$2:$A$4955,$A400,ObservedSpeciesData!$D$2:$D$4955,$D400),"")</f>
        <v>1878.3333333333333</v>
      </c>
      <c r="M400" s="23">
        <f>IF(ISNUMBER(AVERAGEIFS(ObservedSpeciesData!M$2:M$4955,ObservedSpeciesData!$A$2:$A$4955,$A400,ObservedSpeciesData!$D$2:$D$4955,$D400)),AVERAGEIFS(ObservedSpeciesData!M$2:M$4955,ObservedSpeciesData!$A$2:$A$4955,$A400,ObservedSpeciesData!$D$2:$D$4955,$D400),"")</f>
        <v>187.83333333333334</v>
      </c>
      <c r="N400" s="23" t="str">
        <f>IF(ISNUMBER(AVERAGEIFS(ObservedSpeciesData!N$2:N$4955,ObservedSpeciesData!$A$2:$A$4955,$A400,ObservedSpeciesData!$D$2:$D$4955,$D400)),AVERAGEIFS(ObservedSpeciesData!N$2:N$4955,ObservedSpeciesData!$A$2:$A$4955,$A400,ObservedSpeciesData!$D$2:$D$4955,$D400),"")</f>
        <v/>
      </c>
      <c r="O400" s="23" t="str">
        <f>IF(ISNUMBER(AVERAGEIFS(ObservedSpeciesData!O$2:O$4955,ObservedSpeciesData!$A$2:$A$4955,$A400,ObservedSpeciesData!$D$2:$D$4955,$D400)),AVERAGEIFS(ObservedSpeciesData!O$2:O$4955,ObservedSpeciesData!$A$2:$A$4955,$A400,ObservedSpeciesData!$D$2:$D$4955,$D400),"")</f>
        <v/>
      </c>
      <c r="P400" s="23" t="str">
        <f>IF(ISNUMBER(AVERAGEIFS(ObservedSpeciesData!P$2:P$4955,ObservedSpeciesData!$A$2:$A$4955,$A400,ObservedSpeciesData!$C$2:$C$4955,$C400,ObservedSpeciesData!$D$2:$D$4955,$D400)),AVERAGEIFS(ObservedSpeciesData!P$2:P$4955,ObservedSpeciesData!$A$2:$A$4955,$A400,ObservedSpeciesData!$C$2:$C$4955,$C400,ObservedSpeciesData!$D$2:$D$4955,$D400),"")</f>
        <v/>
      </c>
      <c r="Q400" s="23"/>
      <c r="R400" s="25" t="str">
        <f>IF(ISNUMBER(AVERAGEIFS(ObservedSpeciesData!R$2:R$4955,ObservedSpeciesData!$A$2:$A$4955,$A400,ObservedSpeciesData!$D$2:$D$4955,$D400)),AVERAGEIFS(ObservedSpeciesData!R$2:R$4955,ObservedSpeciesData!$A$2:$A$4955,$A400,ObservedSpeciesData!$D$2:$D$4955,$D400),"")</f>
        <v/>
      </c>
      <c r="S400" s="25" t="str">
        <f>IF(ISNUMBER(AVERAGEIFS(ObservedSpeciesData!S$2:S$4955,ObservedSpeciesData!$A$2:$A$4955,$A400,ObservedSpeciesData!$D$2:$D$4955,$D400)),AVERAGEIFS(ObservedSpeciesData!S$2:S$4955,ObservedSpeciesData!$A$2:$A$4955,$A400,ObservedSpeciesData!$D$2:$D$4955,$D400),"")</f>
        <v/>
      </c>
      <c r="T400" s="23" t="str">
        <f>IF(ISNUMBER(AVERAGEIFS(ObservedSpeciesData!T$2:T$4955,ObservedSpeciesData!$A$2:$A$4955,$A400,ObservedSpeciesData!$D$2:$D$4955,$D400)),AVERAGEIFS(ObservedSpeciesData!T$2:T$4955,ObservedSpeciesData!$A$2:$A$4955,$A400,ObservedSpeciesData!$D$2:$D$4955,$D400),"")</f>
        <v/>
      </c>
      <c r="U400" s="24" t="str">
        <f>IF(ISNUMBER(AVERAGEIFS(ObservedSpeciesData!U$2:U$4955,ObservedSpeciesData!$A$2:$A$4955,$A400,ObservedSpeciesData!$C$2:$C$4955,$C400,ObservedSpeciesData!$D$2:$D$4955,$D400)),AVERAGEIFS(ObservedSpeciesData!U$2:U$4955,ObservedSpeciesData!$A$2:$A$4955,$A400,ObservedSpeciesData!$C$2:$C$4955,$C400,ObservedSpeciesData!$D$2:$D$4955,$D400),"")</f>
        <v/>
      </c>
      <c r="V400" s="23" t="str">
        <f>IF(ISNUMBER(AVERAGEIFS(ObservedSpeciesData!V$2:V$4955,ObservedSpeciesData!$A$2:$A$4955,$A400,ObservedSpeciesData!$D$2:$D$4955,$D400)),AVERAGEIFS(ObservedSpeciesData!V$2:V$4955,ObservedSpeciesData!$A$2:$A$4955,$A400,ObservedSpeciesData!$D$2:$D$4955,$D400),"")</f>
        <v/>
      </c>
      <c r="W400" s="23" t="str">
        <f>IF(ISNUMBER(AVERAGEIFS(ObservedSpeciesData!W$2:W$4955,ObservedSpeciesData!$A$2:$A$4955,$A400,ObservedSpeciesData!$D$2:$D$4955,$D400)),AVERAGEIFS(ObservedSpeciesData!W$2:W$4955,ObservedSpeciesData!$A$2:$A$4955,$A400,ObservedSpeciesData!$D$2:$D$4955,$D400),"")</f>
        <v/>
      </c>
      <c r="X400" s="23" t="str">
        <f>IF(ISNUMBER(AVERAGEIFS(ObservedSpeciesData!X$2:X$4955,ObservedSpeciesData!$A$2:$A$4955,$A400,ObservedSpeciesData!$D$2:$D$4955,$D400)),AVERAGEIFS(ObservedSpeciesData!X$2:X$4955,ObservedSpeciesData!$A$2:$A$4955,$A400,ObservedSpeciesData!$D$2:$D$4955,$D400),"")</f>
        <v/>
      </c>
      <c r="Y400" s="23" t="str">
        <f>IF(ISNUMBER(AVERAGEIFS(ObservedSpeciesData!Y$2:Y$4955,ObservedSpeciesData!$A$2:$A$4955,$A400,ObservedSpeciesData!$D$2:$D$4955,$D400)),AVERAGEIFS(ObservedSpeciesData!Y$2:Y$4955,ObservedSpeciesData!$A$2:$A$4955,$A400,ObservedSpeciesData!$D$2:$D$4955,$D400),"")</f>
        <v/>
      </c>
      <c r="Z400" s="23" t="str">
        <f>IF(ISNUMBER(AVERAGEIFS(ObservedSpeciesData!Z$2:Z$4955,ObservedSpeciesData!$A$2:$A$4955,$A400,ObservedSpeciesData!$D$2:$D$4955,$D400)),AVERAGEIFS(ObservedSpeciesData!Z$2:Z$4955,ObservedSpeciesData!$A$2:$A$4955,$A400,ObservedSpeciesData!$D$2:$D$4955,$D400),"")</f>
        <v/>
      </c>
      <c r="AA400" s="23" t="str">
        <f>IF(ISNUMBER(AVERAGEIFS(ObservedSpeciesData!AA$2:AA$4955,ObservedSpeciesData!$A$2:$A$4955,$A400,ObservedSpeciesData!$D$2:$D$4955,$D400)),AVERAGEIFS(ObservedSpeciesData!AA$2:AA$4955,ObservedSpeciesData!$A$2:$A$4955,$A400,ObservedSpeciesData!$D$2:$D$4955,$D400),"")</f>
        <v/>
      </c>
      <c r="AB400" s="24" t="str">
        <f>IF(ISNUMBER(AVERAGEIFS(ObservedSpeciesData!AB$2:AB$4955,ObservedSpeciesData!$A$2:$A$4955,$A400,ObservedSpeciesData!$D$2:$D$4955,$D400)),AVERAGEIFS(ObservedSpeciesData!AB$2:AB$4955,ObservedSpeciesData!$A$2:$A$4955,$A400,ObservedSpeciesData!$D$2:$D$4955,$D400),"")</f>
        <v/>
      </c>
      <c r="AC400" s="24" t="str">
        <f>IF(ISNUMBER(AVERAGEIFS(ObservedSpeciesData!AC$2:AC$4955,ObservedSpeciesData!$A$2:$A$4955,$A400,ObservedSpeciesData!$D$2:$D$4955,$D400)),AVERAGEIFS(ObservedSpeciesData!AC$2:AC$4955,ObservedSpeciesData!$A$2:$A$4955,$A400,ObservedSpeciesData!$D$2:$D$4955,$D400),"")</f>
        <v/>
      </c>
      <c r="AD400" s="23" t="str">
        <f>IF(ISNUMBER(AVERAGEIFS(ObservedSpeciesData!AD$2:AD$4955,ObservedSpeciesData!$A$2:$A$4955,$A400,ObservedSpeciesData!$D$2:$D$4955,$D400)),AVERAGEIFS(ObservedSpeciesData!AD$2:AD$4955,ObservedSpeciesData!$A$2:$A$4955,$A400,ObservedSpeciesData!$D$2:$D$4955,$D400),"")</f>
        <v/>
      </c>
      <c r="AE400" s="24" t="str">
        <f>IF(ISNUMBER(AVERAGEIFS(ObservedSpeciesData!AE$2:AE$4955,ObservedSpeciesData!$A$2:$A$4955,$A400,ObservedSpeciesData!$D$2:$D$4955,$D400)),AVERAGEIFS(ObservedSpeciesData!AE$2:AE$4955,ObservedSpeciesData!$A$2:$A$4955,$A400,ObservedSpeciesData!$D$2:$D$4955,$D400),"")</f>
        <v/>
      </c>
      <c r="AF400" s="23"/>
      <c r="AG400" s="24"/>
      <c r="AH400" s="23" t="str">
        <f>IF(ISNUMBER(AVERAGEIFS(ObservedSpeciesData!AH$2:AH$4955,ObservedSpeciesData!$A$2:$A$4955,$A400,ObservedSpeciesData!$D$2:$D$4955,$D400)),AVERAGEIFS(ObservedSpeciesData!AH$2:AH$4955,ObservedSpeciesData!$A$2:$A$4955,$A400,ObservedSpeciesData!$D$2:$D$4955,$D400),"")</f>
        <v/>
      </c>
      <c r="AI400" s="23" t="str">
        <f>IF(ISNUMBER(AVERAGEIFS(ObservedSpeciesData!AI$2:AI$4955,ObservedSpeciesData!$A$2:$A$4955,$A400,ObservedSpeciesData!$C$2:$C$4955,$C400,ObservedSpeciesData!$D$2:$D$4955,$D400)),AVERAGEIFS(ObservedSpeciesData!AI$2:AI$4955,ObservedSpeciesData!$A$2:$A$4955,$A400,ObservedSpeciesData!$C$2:$C$4955,$C400,ObservedSpeciesData!$D$2:$D$4955,$D400),"")</f>
        <v/>
      </c>
      <c r="AJ400" s="2">
        <f>COUNTIFS(ObservedSpeciesData!$A$2:$A$828,$A400,ObservedSpeciesData!$D$2:$D$828,$D400)</f>
        <v>0</v>
      </c>
      <c r="AK400" s="2">
        <f t="shared" si="6"/>
        <v>1</v>
      </c>
    </row>
    <row r="401" spans="1:37" x14ac:dyDescent="0.25">
      <c r="A401" s="14" t="s">
        <v>109</v>
      </c>
      <c r="B401" t="s">
        <v>80</v>
      </c>
      <c r="C401" t="s">
        <v>106</v>
      </c>
      <c r="D401" s="13">
        <v>42426</v>
      </c>
      <c r="E401">
        <v>1</v>
      </c>
      <c r="F401">
        <v>200</v>
      </c>
      <c r="G401" s="2" t="s">
        <v>87</v>
      </c>
      <c r="H401" s="2" t="s">
        <v>12</v>
      </c>
      <c r="I401">
        <v>10</v>
      </c>
      <c r="J401" s="2" t="s">
        <v>88</v>
      </c>
      <c r="K401" s="2">
        <f>IF(ISNUMBER(AVERAGEIFS(ObservedSpeciesData!K$2:K$4955,ObservedSpeciesData!$A$2:$A$4955,$A401,ObservedSpeciesData!$D$2:$D$4955,$D401)),AVERAGEIFS(ObservedSpeciesData!K$2:K$4955,ObservedSpeciesData!$A$2:$A$4955,$A401,ObservedSpeciesData!$D$2:$D$4955,$D401),"")</f>
        <v>150</v>
      </c>
      <c r="L401" s="26">
        <f>IF(ISNUMBER(AVERAGEIFS(ObservedSpeciesData!L$2:L$4955,ObservedSpeciesData!$A$2:$A$4955,$A401,ObservedSpeciesData!$D$2:$D$4955,$D401)),AVERAGEIFS(ObservedSpeciesData!L$2:L$4955,ObservedSpeciesData!$A$2:$A$4955,$A401,ObservedSpeciesData!$D$2:$D$4955,$D401),"")</f>
        <v>1890.6666666666667</v>
      </c>
      <c r="M401" s="23">
        <f>IF(ISNUMBER(AVERAGEIFS(ObservedSpeciesData!M$2:M$4955,ObservedSpeciesData!$A$2:$A$4955,$A401,ObservedSpeciesData!$D$2:$D$4955,$D401)),AVERAGEIFS(ObservedSpeciesData!M$2:M$4955,ObservedSpeciesData!$A$2:$A$4955,$A401,ObservedSpeciesData!$D$2:$D$4955,$D401),"")</f>
        <v>189.06666666666669</v>
      </c>
      <c r="N401" s="23" t="str">
        <f>IF(ISNUMBER(AVERAGEIFS(ObservedSpeciesData!N$2:N$4955,ObservedSpeciesData!$A$2:$A$4955,$A401,ObservedSpeciesData!$D$2:$D$4955,$D401)),AVERAGEIFS(ObservedSpeciesData!N$2:N$4955,ObservedSpeciesData!$A$2:$A$4955,$A401,ObservedSpeciesData!$D$2:$D$4955,$D401),"")</f>
        <v/>
      </c>
      <c r="O401" s="23" t="str">
        <f>IF(ISNUMBER(AVERAGEIFS(ObservedSpeciesData!O$2:O$4955,ObservedSpeciesData!$A$2:$A$4955,$A401,ObservedSpeciesData!$D$2:$D$4955,$D401)),AVERAGEIFS(ObservedSpeciesData!O$2:O$4955,ObservedSpeciesData!$A$2:$A$4955,$A401,ObservedSpeciesData!$D$2:$D$4955,$D401),"")</f>
        <v/>
      </c>
      <c r="P401" s="23" t="str">
        <f>IF(ISNUMBER(AVERAGEIFS(ObservedSpeciesData!P$2:P$4955,ObservedSpeciesData!$A$2:$A$4955,$A401,ObservedSpeciesData!$C$2:$C$4955,$C401,ObservedSpeciesData!$D$2:$D$4955,$D401)),AVERAGEIFS(ObservedSpeciesData!P$2:P$4955,ObservedSpeciesData!$A$2:$A$4955,$A401,ObservedSpeciesData!$C$2:$C$4955,$C401,ObservedSpeciesData!$D$2:$D$4955,$D401),"")</f>
        <v/>
      </c>
      <c r="Q401" s="23"/>
      <c r="R401" s="25" t="str">
        <f>IF(ISNUMBER(AVERAGEIFS(ObservedSpeciesData!R$2:R$4955,ObservedSpeciesData!$A$2:$A$4955,$A401,ObservedSpeciesData!$D$2:$D$4955,$D401)),AVERAGEIFS(ObservedSpeciesData!R$2:R$4955,ObservedSpeciesData!$A$2:$A$4955,$A401,ObservedSpeciesData!$D$2:$D$4955,$D401),"")</f>
        <v/>
      </c>
      <c r="S401" s="25" t="str">
        <f>IF(ISNUMBER(AVERAGEIFS(ObservedSpeciesData!S$2:S$4955,ObservedSpeciesData!$A$2:$A$4955,$A401,ObservedSpeciesData!$D$2:$D$4955,$D401)),AVERAGEIFS(ObservedSpeciesData!S$2:S$4955,ObservedSpeciesData!$A$2:$A$4955,$A401,ObservedSpeciesData!$D$2:$D$4955,$D401),"")</f>
        <v/>
      </c>
      <c r="T401" s="23" t="str">
        <f>IF(ISNUMBER(AVERAGEIFS(ObservedSpeciesData!T$2:T$4955,ObservedSpeciesData!$A$2:$A$4955,$A401,ObservedSpeciesData!$D$2:$D$4955,$D401)),AVERAGEIFS(ObservedSpeciesData!T$2:T$4955,ObservedSpeciesData!$A$2:$A$4955,$A401,ObservedSpeciesData!$D$2:$D$4955,$D401),"")</f>
        <v/>
      </c>
      <c r="U401" s="24" t="str">
        <f>IF(ISNUMBER(AVERAGEIFS(ObservedSpeciesData!U$2:U$4955,ObservedSpeciesData!$A$2:$A$4955,$A401,ObservedSpeciesData!$C$2:$C$4955,$C401,ObservedSpeciesData!$D$2:$D$4955,$D401)),AVERAGEIFS(ObservedSpeciesData!U$2:U$4955,ObservedSpeciesData!$A$2:$A$4955,$A401,ObservedSpeciesData!$C$2:$C$4955,$C401,ObservedSpeciesData!$D$2:$D$4955,$D401),"")</f>
        <v/>
      </c>
      <c r="V401" s="23" t="str">
        <f>IF(ISNUMBER(AVERAGEIFS(ObservedSpeciesData!V$2:V$4955,ObservedSpeciesData!$A$2:$A$4955,$A401,ObservedSpeciesData!$D$2:$D$4955,$D401)),AVERAGEIFS(ObservedSpeciesData!V$2:V$4955,ObservedSpeciesData!$A$2:$A$4955,$A401,ObservedSpeciesData!$D$2:$D$4955,$D401),"")</f>
        <v/>
      </c>
      <c r="W401" s="23" t="str">
        <f>IF(ISNUMBER(AVERAGEIFS(ObservedSpeciesData!W$2:W$4955,ObservedSpeciesData!$A$2:$A$4955,$A401,ObservedSpeciesData!$D$2:$D$4955,$D401)),AVERAGEIFS(ObservedSpeciesData!W$2:W$4955,ObservedSpeciesData!$A$2:$A$4955,$A401,ObservedSpeciesData!$D$2:$D$4955,$D401),"")</f>
        <v/>
      </c>
      <c r="X401" s="23" t="str">
        <f>IF(ISNUMBER(AVERAGEIFS(ObservedSpeciesData!X$2:X$4955,ObservedSpeciesData!$A$2:$A$4955,$A401,ObservedSpeciesData!$D$2:$D$4955,$D401)),AVERAGEIFS(ObservedSpeciesData!X$2:X$4955,ObservedSpeciesData!$A$2:$A$4955,$A401,ObservedSpeciesData!$D$2:$D$4955,$D401),"")</f>
        <v/>
      </c>
      <c r="Y401" s="23" t="str">
        <f>IF(ISNUMBER(AVERAGEIFS(ObservedSpeciesData!Y$2:Y$4955,ObservedSpeciesData!$A$2:$A$4955,$A401,ObservedSpeciesData!$D$2:$D$4955,$D401)),AVERAGEIFS(ObservedSpeciesData!Y$2:Y$4955,ObservedSpeciesData!$A$2:$A$4955,$A401,ObservedSpeciesData!$D$2:$D$4955,$D401),"")</f>
        <v/>
      </c>
      <c r="Z401" s="23" t="str">
        <f>IF(ISNUMBER(AVERAGEIFS(ObservedSpeciesData!Z$2:Z$4955,ObservedSpeciesData!$A$2:$A$4955,$A401,ObservedSpeciesData!$D$2:$D$4955,$D401)),AVERAGEIFS(ObservedSpeciesData!Z$2:Z$4955,ObservedSpeciesData!$A$2:$A$4955,$A401,ObservedSpeciesData!$D$2:$D$4955,$D401),"")</f>
        <v/>
      </c>
      <c r="AA401" s="23" t="str">
        <f>IF(ISNUMBER(AVERAGEIFS(ObservedSpeciesData!AA$2:AA$4955,ObservedSpeciesData!$A$2:$A$4955,$A401,ObservedSpeciesData!$D$2:$D$4955,$D401)),AVERAGEIFS(ObservedSpeciesData!AA$2:AA$4955,ObservedSpeciesData!$A$2:$A$4955,$A401,ObservedSpeciesData!$D$2:$D$4955,$D401),"")</f>
        <v/>
      </c>
      <c r="AB401" s="24" t="str">
        <f>IF(ISNUMBER(AVERAGEIFS(ObservedSpeciesData!AB$2:AB$4955,ObservedSpeciesData!$A$2:$A$4955,$A401,ObservedSpeciesData!$D$2:$D$4955,$D401)),AVERAGEIFS(ObservedSpeciesData!AB$2:AB$4955,ObservedSpeciesData!$A$2:$A$4955,$A401,ObservedSpeciesData!$D$2:$D$4955,$D401),"")</f>
        <v/>
      </c>
      <c r="AC401" s="24" t="str">
        <f>IF(ISNUMBER(AVERAGEIFS(ObservedSpeciesData!AC$2:AC$4955,ObservedSpeciesData!$A$2:$A$4955,$A401,ObservedSpeciesData!$D$2:$D$4955,$D401)),AVERAGEIFS(ObservedSpeciesData!AC$2:AC$4955,ObservedSpeciesData!$A$2:$A$4955,$A401,ObservedSpeciesData!$D$2:$D$4955,$D401),"")</f>
        <v/>
      </c>
      <c r="AD401" s="23" t="str">
        <f>IF(ISNUMBER(AVERAGEIFS(ObservedSpeciesData!AD$2:AD$4955,ObservedSpeciesData!$A$2:$A$4955,$A401,ObservedSpeciesData!$D$2:$D$4955,$D401)),AVERAGEIFS(ObservedSpeciesData!AD$2:AD$4955,ObservedSpeciesData!$A$2:$A$4955,$A401,ObservedSpeciesData!$D$2:$D$4955,$D401),"")</f>
        <v/>
      </c>
      <c r="AE401" s="24" t="str">
        <f>IF(ISNUMBER(AVERAGEIFS(ObservedSpeciesData!AE$2:AE$4955,ObservedSpeciesData!$A$2:$A$4955,$A401,ObservedSpeciesData!$D$2:$D$4955,$D401)),AVERAGEIFS(ObservedSpeciesData!AE$2:AE$4955,ObservedSpeciesData!$A$2:$A$4955,$A401,ObservedSpeciesData!$D$2:$D$4955,$D401),"")</f>
        <v/>
      </c>
      <c r="AF401" s="23"/>
      <c r="AG401" s="24"/>
      <c r="AH401" s="23" t="str">
        <f>IF(ISNUMBER(AVERAGEIFS(ObservedSpeciesData!AH$2:AH$4955,ObservedSpeciesData!$A$2:$A$4955,$A401,ObservedSpeciesData!$D$2:$D$4955,$D401)),AVERAGEIFS(ObservedSpeciesData!AH$2:AH$4955,ObservedSpeciesData!$A$2:$A$4955,$A401,ObservedSpeciesData!$D$2:$D$4955,$D401),"")</f>
        <v/>
      </c>
      <c r="AI401" s="23" t="str">
        <f>IF(ISNUMBER(AVERAGEIFS(ObservedSpeciesData!AI$2:AI$4955,ObservedSpeciesData!$A$2:$A$4955,$A401,ObservedSpeciesData!$C$2:$C$4955,$C401,ObservedSpeciesData!$D$2:$D$4955,$D401)),AVERAGEIFS(ObservedSpeciesData!AI$2:AI$4955,ObservedSpeciesData!$A$2:$A$4955,$A401,ObservedSpeciesData!$C$2:$C$4955,$C401,ObservedSpeciesData!$D$2:$D$4955,$D401),"")</f>
        <v/>
      </c>
      <c r="AJ401" s="2">
        <f>COUNTIFS(ObservedSpeciesData!$A$2:$A$828,$A401,ObservedSpeciesData!$D$2:$D$828,$D401)</f>
        <v>0</v>
      </c>
      <c r="AK401" s="2">
        <f t="shared" si="6"/>
        <v>1</v>
      </c>
    </row>
    <row r="402" spans="1:37" x14ac:dyDescent="0.25">
      <c r="A402" s="14" t="s">
        <v>108</v>
      </c>
      <c r="B402" t="s">
        <v>80</v>
      </c>
      <c r="C402" t="s">
        <v>106</v>
      </c>
      <c r="D402" s="13">
        <v>42426</v>
      </c>
      <c r="E402">
        <v>1</v>
      </c>
      <c r="F402">
        <v>350</v>
      </c>
      <c r="G402" s="2" t="s">
        <v>87</v>
      </c>
      <c r="H402" s="2" t="s">
        <v>12</v>
      </c>
      <c r="I402">
        <v>10</v>
      </c>
      <c r="J402" s="2" t="s">
        <v>88</v>
      </c>
      <c r="K402" s="2">
        <f>IF(ISNUMBER(AVERAGEIFS(ObservedSpeciesData!K$2:K$4955,ObservedSpeciesData!$A$2:$A$4955,$A402,ObservedSpeciesData!$D$2:$D$4955,$D402)),AVERAGEIFS(ObservedSpeciesData!K$2:K$4955,ObservedSpeciesData!$A$2:$A$4955,$A402,ObservedSpeciesData!$D$2:$D$4955,$D402),"")</f>
        <v>262.5</v>
      </c>
      <c r="L402" s="26">
        <f>IF(ISNUMBER(AVERAGEIFS(ObservedSpeciesData!L$2:L$4955,ObservedSpeciesData!$A$2:$A$4955,$A402,ObservedSpeciesData!$D$2:$D$4955,$D402)),AVERAGEIFS(ObservedSpeciesData!L$2:L$4955,ObservedSpeciesData!$A$2:$A$4955,$A402,ObservedSpeciesData!$D$2:$D$4955,$D402),"")</f>
        <v>1792</v>
      </c>
      <c r="M402" s="23">
        <f>IF(ISNUMBER(AVERAGEIFS(ObservedSpeciesData!M$2:M$4955,ObservedSpeciesData!$A$2:$A$4955,$A402,ObservedSpeciesData!$D$2:$D$4955,$D402)),AVERAGEIFS(ObservedSpeciesData!M$2:M$4955,ObservedSpeciesData!$A$2:$A$4955,$A402,ObservedSpeciesData!$D$2:$D$4955,$D402),"")</f>
        <v>179.19999999999996</v>
      </c>
      <c r="N402" s="23" t="str">
        <f>IF(ISNUMBER(AVERAGEIFS(ObservedSpeciesData!N$2:N$4955,ObservedSpeciesData!$A$2:$A$4955,$A402,ObservedSpeciesData!$D$2:$D$4955,$D402)),AVERAGEIFS(ObservedSpeciesData!N$2:N$4955,ObservedSpeciesData!$A$2:$A$4955,$A402,ObservedSpeciesData!$D$2:$D$4955,$D402),"")</f>
        <v/>
      </c>
      <c r="O402" s="23" t="str">
        <f>IF(ISNUMBER(AVERAGEIFS(ObservedSpeciesData!O$2:O$4955,ObservedSpeciesData!$A$2:$A$4955,$A402,ObservedSpeciesData!$D$2:$D$4955,$D402)),AVERAGEIFS(ObservedSpeciesData!O$2:O$4955,ObservedSpeciesData!$A$2:$A$4955,$A402,ObservedSpeciesData!$D$2:$D$4955,$D402),"")</f>
        <v/>
      </c>
      <c r="P402" s="23" t="str">
        <f>IF(ISNUMBER(AVERAGEIFS(ObservedSpeciesData!P$2:P$4955,ObservedSpeciesData!$A$2:$A$4955,$A402,ObservedSpeciesData!$C$2:$C$4955,$C402,ObservedSpeciesData!$D$2:$D$4955,$D402)),AVERAGEIFS(ObservedSpeciesData!P$2:P$4955,ObservedSpeciesData!$A$2:$A$4955,$A402,ObservedSpeciesData!$C$2:$C$4955,$C402,ObservedSpeciesData!$D$2:$D$4955,$D402),"")</f>
        <v/>
      </c>
      <c r="Q402" s="23"/>
      <c r="R402" s="25" t="str">
        <f>IF(ISNUMBER(AVERAGEIFS(ObservedSpeciesData!R$2:R$4955,ObservedSpeciesData!$A$2:$A$4955,$A402,ObservedSpeciesData!$D$2:$D$4955,$D402)),AVERAGEIFS(ObservedSpeciesData!R$2:R$4955,ObservedSpeciesData!$A$2:$A$4955,$A402,ObservedSpeciesData!$D$2:$D$4955,$D402),"")</f>
        <v/>
      </c>
      <c r="S402" s="25" t="str">
        <f>IF(ISNUMBER(AVERAGEIFS(ObservedSpeciesData!S$2:S$4955,ObservedSpeciesData!$A$2:$A$4955,$A402,ObservedSpeciesData!$D$2:$D$4955,$D402)),AVERAGEIFS(ObservedSpeciesData!S$2:S$4955,ObservedSpeciesData!$A$2:$A$4955,$A402,ObservedSpeciesData!$D$2:$D$4955,$D402),"")</f>
        <v/>
      </c>
      <c r="T402" s="23" t="str">
        <f>IF(ISNUMBER(AVERAGEIFS(ObservedSpeciesData!T$2:T$4955,ObservedSpeciesData!$A$2:$A$4955,$A402,ObservedSpeciesData!$D$2:$D$4955,$D402)),AVERAGEIFS(ObservedSpeciesData!T$2:T$4955,ObservedSpeciesData!$A$2:$A$4955,$A402,ObservedSpeciesData!$D$2:$D$4955,$D402),"")</f>
        <v/>
      </c>
      <c r="U402" s="24" t="str">
        <f>IF(ISNUMBER(AVERAGEIFS(ObservedSpeciesData!U$2:U$4955,ObservedSpeciesData!$A$2:$A$4955,$A402,ObservedSpeciesData!$C$2:$C$4955,$C402,ObservedSpeciesData!$D$2:$D$4955,$D402)),AVERAGEIFS(ObservedSpeciesData!U$2:U$4955,ObservedSpeciesData!$A$2:$A$4955,$A402,ObservedSpeciesData!$C$2:$C$4955,$C402,ObservedSpeciesData!$D$2:$D$4955,$D402),"")</f>
        <v/>
      </c>
      <c r="V402" s="23" t="str">
        <f>IF(ISNUMBER(AVERAGEIFS(ObservedSpeciesData!V$2:V$4955,ObservedSpeciesData!$A$2:$A$4955,$A402,ObservedSpeciesData!$D$2:$D$4955,$D402)),AVERAGEIFS(ObservedSpeciesData!V$2:V$4955,ObservedSpeciesData!$A$2:$A$4955,$A402,ObservedSpeciesData!$D$2:$D$4955,$D402),"")</f>
        <v/>
      </c>
      <c r="W402" s="23" t="str">
        <f>IF(ISNUMBER(AVERAGEIFS(ObservedSpeciesData!W$2:W$4955,ObservedSpeciesData!$A$2:$A$4955,$A402,ObservedSpeciesData!$D$2:$D$4955,$D402)),AVERAGEIFS(ObservedSpeciesData!W$2:W$4955,ObservedSpeciesData!$A$2:$A$4955,$A402,ObservedSpeciesData!$D$2:$D$4955,$D402),"")</f>
        <v/>
      </c>
      <c r="X402" s="23" t="str">
        <f>IF(ISNUMBER(AVERAGEIFS(ObservedSpeciesData!X$2:X$4955,ObservedSpeciesData!$A$2:$A$4955,$A402,ObservedSpeciesData!$D$2:$D$4955,$D402)),AVERAGEIFS(ObservedSpeciesData!X$2:X$4955,ObservedSpeciesData!$A$2:$A$4955,$A402,ObservedSpeciesData!$D$2:$D$4955,$D402),"")</f>
        <v/>
      </c>
      <c r="Y402" s="23" t="str">
        <f>IF(ISNUMBER(AVERAGEIFS(ObservedSpeciesData!Y$2:Y$4955,ObservedSpeciesData!$A$2:$A$4955,$A402,ObservedSpeciesData!$D$2:$D$4955,$D402)),AVERAGEIFS(ObservedSpeciesData!Y$2:Y$4955,ObservedSpeciesData!$A$2:$A$4955,$A402,ObservedSpeciesData!$D$2:$D$4955,$D402),"")</f>
        <v/>
      </c>
      <c r="Z402" s="23" t="str">
        <f>IF(ISNUMBER(AVERAGEIFS(ObservedSpeciesData!Z$2:Z$4955,ObservedSpeciesData!$A$2:$A$4955,$A402,ObservedSpeciesData!$D$2:$D$4955,$D402)),AVERAGEIFS(ObservedSpeciesData!Z$2:Z$4955,ObservedSpeciesData!$A$2:$A$4955,$A402,ObservedSpeciesData!$D$2:$D$4955,$D402),"")</f>
        <v/>
      </c>
      <c r="AA402" s="23" t="str">
        <f>IF(ISNUMBER(AVERAGEIFS(ObservedSpeciesData!AA$2:AA$4955,ObservedSpeciesData!$A$2:$A$4955,$A402,ObservedSpeciesData!$D$2:$D$4955,$D402)),AVERAGEIFS(ObservedSpeciesData!AA$2:AA$4955,ObservedSpeciesData!$A$2:$A$4955,$A402,ObservedSpeciesData!$D$2:$D$4955,$D402),"")</f>
        <v/>
      </c>
      <c r="AB402" s="24" t="str">
        <f>IF(ISNUMBER(AVERAGEIFS(ObservedSpeciesData!AB$2:AB$4955,ObservedSpeciesData!$A$2:$A$4955,$A402,ObservedSpeciesData!$D$2:$D$4955,$D402)),AVERAGEIFS(ObservedSpeciesData!AB$2:AB$4955,ObservedSpeciesData!$A$2:$A$4955,$A402,ObservedSpeciesData!$D$2:$D$4955,$D402),"")</f>
        <v/>
      </c>
      <c r="AC402" s="24" t="str">
        <f>IF(ISNUMBER(AVERAGEIFS(ObservedSpeciesData!AC$2:AC$4955,ObservedSpeciesData!$A$2:$A$4955,$A402,ObservedSpeciesData!$D$2:$D$4955,$D402)),AVERAGEIFS(ObservedSpeciesData!AC$2:AC$4955,ObservedSpeciesData!$A$2:$A$4955,$A402,ObservedSpeciesData!$D$2:$D$4955,$D402),"")</f>
        <v/>
      </c>
      <c r="AD402" s="23" t="str">
        <f>IF(ISNUMBER(AVERAGEIFS(ObservedSpeciesData!AD$2:AD$4955,ObservedSpeciesData!$A$2:$A$4955,$A402,ObservedSpeciesData!$D$2:$D$4955,$D402)),AVERAGEIFS(ObservedSpeciesData!AD$2:AD$4955,ObservedSpeciesData!$A$2:$A$4955,$A402,ObservedSpeciesData!$D$2:$D$4955,$D402),"")</f>
        <v/>
      </c>
      <c r="AE402" s="24" t="str">
        <f>IF(ISNUMBER(AVERAGEIFS(ObservedSpeciesData!AE$2:AE$4955,ObservedSpeciesData!$A$2:$A$4955,$A402,ObservedSpeciesData!$D$2:$D$4955,$D402)),AVERAGEIFS(ObservedSpeciesData!AE$2:AE$4955,ObservedSpeciesData!$A$2:$A$4955,$A402,ObservedSpeciesData!$D$2:$D$4955,$D402),"")</f>
        <v/>
      </c>
      <c r="AF402" s="23"/>
      <c r="AG402" s="24"/>
      <c r="AH402" s="23" t="str">
        <f>IF(ISNUMBER(AVERAGEIFS(ObservedSpeciesData!AH$2:AH$4955,ObservedSpeciesData!$A$2:$A$4955,$A402,ObservedSpeciesData!$D$2:$D$4955,$D402)),AVERAGEIFS(ObservedSpeciesData!AH$2:AH$4955,ObservedSpeciesData!$A$2:$A$4955,$A402,ObservedSpeciesData!$D$2:$D$4955,$D402),"")</f>
        <v/>
      </c>
      <c r="AI402" s="23" t="str">
        <f>IF(ISNUMBER(AVERAGEIFS(ObservedSpeciesData!AI$2:AI$4955,ObservedSpeciesData!$A$2:$A$4955,$A402,ObservedSpeciesData!$C$2:$C$4955,$C402,ObservedSpeciesData!$D$2:$D$4955,$D402)),AVERAGEIFS(ObservedSpeciesData!AI$2:AI$4955,ObservedSpeciesData!$A$2:$A$4955,$A402,ObservedSpeciesData!$C$2:$C$4955,$C402,ObservedSpeciesData!$D$2:$D$4955,$D402),"")</f>
        <v/>
      </c>
      <c r="AJ402" s="2">
        <f>COUNTIFS(ObservedSpeciesData!$A$2:$A$828,$A402,ObservedSpeciesData!$D$2:$D$828,$D402)</f>
        <v>0</v>
      </c>
      <c r="AK402" s="2">
        <f t="shared" si="6"/>
        <v>1</v>
      </c>
    </row>
    <row r="403" spans="1:37" x14ac:dyDescent="0.25">
      <c r="A403" s="14" t="s">
        <v>107</v>
      </c>
      <c r="B403" t="s">
        <v>80</v>
      </c>
      <c r="C403" t="s">
        <v>106</v>
      </c>
      <c r="D403" s="13">
        <v>42426</v>
      </c>
      <c r="E403">
        <v>1</v>
      </c>
      <c r="F403">
        <v>500</v>
      </c>
      <c r="G403" s="2" t="s">
        <v>87</v>
      </c>
      <c r="H403" s="2" t="s">
        <v>12</v>
      </c>
      <c r="I403">
        <v>10</v>
      </c>
      <c r="J403" s="2" t="s">
        <v>88</v>
      </c>
      <c r="K403" s="2">
        <f>IF(ISNUMBER(AVERAGEIFS(ObservedSpeciesData!K$2:K$4955,ObservedSpeciesData!$A$2:$A$4955,$A403,ObservedSpeciesData!$D$2:$D$4955,$D403)),AVERAGEIFS(ObservedSpeciesData!K$2:K$4955,ObservedSpeciesData!$A$2:$A$4955,$A403,ObservedSpeciesData!$D$2:$D$4955,$D403),"")</f>
        <v>375</v>
      </c>
      <c r="L403" s="26">
        <f>IF(ISNUMBER(AVERAGEIFS(ObservedSpeciesData!L$2:L$4955,ObservedSpeciesData!$A$2:$A$4955,$A403,ObservedSpeciesData!$D$2:$D$4955,$D403)),AVERAGEIFS(ObservedSpeciesData!L$2:L$4955,ObservedSpeciesData!$A$2:$A$4955,$A403,ObservedSpeciesData!$D$2:$D$4955,$D403),"")</f>
        <v>1927.6666666666667</v>
      </c>
      <c r="M403" s="23">
        <f>IF(ISNUMBER(AVERAGEIFS(ObservedSpeciesData!M$2:M$4955,ObservedSpeciesData!$A$2:$A$4955,$A403,ObservedSpeciesData!$D$2:$D$4955,$D403)),AVERAGEIFS(ObservedSpeciesData!M$2:M$4955,ObservedSpeciesData!$A$2:$A$4955,$A403,ObservedSpeciesData!$D$2:$D$4955,$D403),"")</f>
        <v>192.76666666666665</v>
      </c>
      <c r="N403" s="23" t="str">
        <f>IF(ISNUMBER(AVERAGEIFS(ObservedSpeciesData!N$2:N$4955,ObservedSpeciesData!$A$2:$A$4955,$A403,ObservedSpeciesData!$D$2:$D$4955,$D403)),AVERAGEIFS(ObservedSpeciesData!N$2:N$4955,ObservedSpeciesData!$A$2:$A$4955,$A403,ObservedSpeciesData!$D$2:$D$4955,$D403),"")</f>
        <v/>
      </c>
      <c r="O403" s="23" t="str">
        <f>IF(ISNUMBER(AVERAGEIFS(ObservedSpeciesData!O$2:O$4955,ObservedSpeciesData!$A$2:$A$4955,$A403,ObservedSpeciesData!$D$2:$D$4955,$D403)),AVERAGEIFS(ObservedSpeciesData!O$2:O$4955,ObservedSpeciesData!$A$2:$A$4955,$A403,ObservedSpeciesData!$D$2:$D$4955,$D403),"")</f>
        <v/>
      </c>
      <c r="P403" s="23" t="str">
        <f>IF(ISNUMBER(AVERAGEIFS(ObservedSpeciesData!P$2:P$4955,ObservedSpeciesData!$A$2:$A$4955,$A403,ObservedSpeciesData!$C$2:$C$4955,$C403,ObservedSpeciesData!$D$2:$D$4955,$D403)),AVERAGEIFS(ObservedSpeciesData!P$2:P$4955,ObservedSpeciesData!$A$2:$A$4955,$A403,ObservedSpeciesData!$C$2:$C$4955,$C403,ObservedSpeciesData!$D$2:$D$4955,$D403),"")</f>
        <v/>
      </c>
      <c r="Q403" s="23"/>
      <c r="R403" s="25" t="str">
        <f>IF(ISNUMBER(AVERAGEIFS(ObservedSpeciesData!R$2:R$4955,ObservedSpeciesData!$A$2:$A$4955,$A403,ObservedSpeciesData!$D$2:$D$4955,$D403)),AVERAGEIFS(ObservedSpeciesData!R$2:R$4955,ObservedSpeciesData!$A$2:$A$4955,$A403,ObservedSpeciesData!$D$2:$D$4955,$D403),"")</f>
        <v/>
      </c>
      <c r="S403" s="25" t="str">
        <f>IF(ISNUMBER(AVERAGEIFS(ObservedSpeciesData!S$2:S$4955,ObservedSpeciesData!$A$2:$A$4955,$A403,ObservedSpeciesData!$D$2:$D$4955,$D403)),AVERAGEIFS(ObservedSpeciesData!S$2:S$4955,ObservedSpeciesData!$A$2:$A$4955,$A403,ObservedSpeciesData!$D$2:$D$4955,$D403),"")</f>
        <v/>
      </c>
      <c r="T403" s="23" t="str">
        <f>IF(ISNUMBER(AVERAGEIFS(ObservedSpeciesData!T$2:T$4955,ObservedSpeciesData!$A$2:$A$4955,$A403,ObservedSpeciesData!$D$2:$D$4955,$D403)),AVERAGEIFS(ObservedSpeciesData!T$2:T$4955,ObservedSpeciesData!$A$2:$A$4955,$A403,ObservedSpeciesData!$D$2:$D$4955,$D403),"")</f>
        <v/>
      </c>
      <c r="U403" s="24" t="str">
        <f>IF(ISNUMBER(AVERAGEIFS(ObservedSpeciesData!U$2:U$4955,ObservedSpeciesData!$A$2:$A$4955,$A403,ObservedSpeciesData!$C$2:$C$4955,$C403,ObservedSpeciesData!$D$2:$D$4955,$D403)),AVERAGEIFS(ObservedSpeciesData!U$2:U$4955,ObservedSpeciesData!$A$2:$A$4955,$A403,ObservedSpeciesData!$C$2:$C$4955,$C403,ObservedSpeciesData!$D$2:$D$4955,$D403),"")</f>
        <v/>
      </c>
      <c r="V403" s="23" t="str">
        <f>IF(ISNUMBER(AVERAGEIFS(ObservedSpeciesData!V$2:V$4955,ObservedSpeciesData!$A$2:$A$4955,$A403,ObservedSpeciesData!$D$2:$D$4955,$D403)),AVERAGEIFS(ObservedSpeciesData!V$2:V$4955,ObservedSpeciesData!$A$2:$A$4955,$A403,ObservedSpeciesData!$D$2:$D$4955,$D403),"")</f>
        <v/>
      </c>
      <c r="W403" s="23" t="str">
        <f>IF(ISNUMBER(AVERAGEIFS(ObservedSpeciesData!W$2:W$4955,ObservedSpeciesData!$A$2:$A$4955,$A403,ObservedSpeciesData!$D$2:$D$4955,$D403)),AVERAGEIFS(ObservedSpeciesData!W$2:W$4955,ObservedSpeciesData!$A$2:$A$4955,$A403,ObservedSpeciesData!$D$2:$D$4955,$D403),"")</f>
        <v/>
      </c>
      <c r="X403" s="23" t="str">
        <f>IF(ISNUMBER(AVERAGEIFS(ObservedSpeciesData!X$2:X$4955,ObservedSpeciesData!$A$2:$A$4955,$A403,ObservedSpeciesData!$D$2:$D$4955,$D403)),AVERAGEIFS(ObservedSpeciesData!X$2:X$4955,ObservedSpeciesData!$A$2:$A$4955,$A403,ObservedSpeciesData!$D$2:$D$4955,$D403),"")</f>
        <v/>
      </c>
      <c r="Y403" s="23" t="str">
        <f>IF(ISNUMBER(AVERAGEIFS(ObservedSpeciesData!Y$2:Y$4955,ObservedSpeciesData!$A$2:$A$4955,$A403,ObservedSpeciesData!$D$2:$D$4955,$D403)),AVERAGEIFS(ObservedSpeciesData!Y$2:Y$4955,ObservedSpeciesData!$A$2:$A$4955,$A403,ObservedSpeciesData!$D$2:$D$4955,$D403),"")</f>
        <v/>
      </c>
      <c r="Z403" s="23" t="str">
        <f>IF(ISNUMBER(AVERAGEIFS(ObservedSpeciesData!Z$2:Z$4955,ObservedSpeciesData!$A$2:$A$4955,$A403,ObservedSpeciesData!$D$2:$D$4955,$D403)),AVERAGEIFS(ObservedSpeciesData!Z$2:Z$4955,ObservedSpeciesData!$A$2:$A$4955,$A403,ObservedSpeciesData!$D$2:$D$4955,$D403),"")</f>
        <v/>
      </c>
      <c r="AA403" s="23" t="str">
        <f>IF(ISNUMBER(AVERAGEIFS(ObservedSpeciesData!AA$2:AA$4955,ObservedSpeciesData!$A$2:$A$4955,$A403,ObservedSpeciesData!$D$2:$D$4955,$D403)),AVERAGEIFS(ObservedSpeciesData!AA$2:AA$4955,ObservedSpeciesData!$A$2:$A$4955,$A403,ObservedSpeciesData!$D$2:$D$4955,$D403),"")</f>
        <v/>
      </c>
      <c r="AB403" s="24" t="str">
        <f>IF(ISNUMBER(AVERAGEIFS(ObservedSpeciesData!AB$2:AB$4955,ObservedSpeciesData!$A$2:$A$4955,$A403,ObservedSpeciesData!$D$2:$D$4955,$D403)),AVERAGEIFS(ObservedSpeciesData!AB$2:AB$4955,ObservedSpeciesData!$A$2:$A$4955,$A403,ObservedSpeciesData!$D$2:$D$4955,$D403),"")</f>
        <v/>
      </c>
      <c r="AC403" s="24" t="str">
        <f>IF(ISNUMBER(AVERAGEIFS(ObservedSpeciesData!AC$2:AC$4955,ObservedSpeciesData!$A$2:$A$4955,$A403,ObservedSpeciesData!$D$2:$D$4955,$D403)),AVERAGEIFS(ObservedSpeciesData!AC$2:AC$4955,ObservedSpeciesData!$A$2:$A$4955,$A403,ObservedSpeciesData!$D$2:$D$4955,$D403),"")</f>
        <v/>
      </c>
      <c r="AD403" s="23" t="str">
        <f>IF(ISNUMBER(AVERAGEIFS(ObservedSpeciesData!AD$2:AD$4955,ObservedSpeciesData!$A$2:$A$4955,$A403,ObservedSpeciesData!$D$2:$D$4955,$D403)),AVERAGEIFS(ObservedSpeciesData!AD$2:AD$4955,ObservedSpeciesData!$A$2:$A$4955,$A403,ObservedSpeciesData!$D$2:$D$4955,$D403),"")</f>
        <v/>
      </c>
      <c r="AE403" s="24" t="str">
        <f>IF(ISNUMBER(AVERAGEIFS(ObservedSpeciesData!AE$2:AE$4955,ObservedSpeciesData!$A$2:$A$4955,$A403,ObservedSpeciesData!$D$2:$D$4955,$D403)),AVERAGEIFS(ObservedSpeciesData!AE$2:AE$4955,ObservedSpeciesData!$A$2:$A$4955,$A403,ObservedSpeciesData!$D$2:$D$4955,$D403),"")</f>
        <v/>
      </c>
      <c r="AF403" s="23"/>
      <c r="AG403" s="24"/>
      <c r="AH403" s="23" t="str">
        <f>IF(ISNUMBER(AVERAGEIFS(ObservedSpeciesData!AH$2:AH$4955,ObservedSpeciesData!$A$2:$A$4955,$A403,ObservedSpeciesData!$D$2:$D$4955,$D403)),AVERAGEIFS(ObservedSpeciesData!AH$2:AH$4955,ObservedSpeciesData!$A$2:$A$4955,$A403,ObservedSpeciesData!$D$2:$D$4955,$D403),"")</f>
        <v/>
      </c>
      <c r="AI403" s="23" t="str">
        <f>IF(ISNUMBER(AVERAGEIFS(ObservedSpeciesData!AI$2:AI$4955,ObservedSpeciesData!$A$2:$A$4955,$A403,ObservedSpeciesData!$C$2:$C$4955,$C403,ObservedSpeciesData!$D$2:$D$4955,$D403)),AVERAGEIFS(ObservedSpeciesData!AI$2:AI$4955,ObservedSpeciesData!$A$2:$A$4955,$A403,ObservedSpeciesData!$C$2:$C$4955,$C403,ObservedSpeciesData!$D$2:$D$4955,$D403),"")</f>
        <v/>
      </c>
      <c r="AJ403" s="2">
        <f>COUNTIFS(ObservedSpeciesData!$A$2:$A$828,$A403,ObservedSpeciesData!$D$2:$D$828,$D403)</f>
        <v>0</v>
      </c>
      <c r="AK403" s="2">
        <f t="shared" si="6"/>
        <v>1</v>
      </c>
    </row>
    <row r="404" spans="1:37" x14ac:dyDescent="0.25">
      <c r="A404" s="14" t="s">
        <v>112</v>
      </c>
      <c r="B404" t="s">
        <v>80</v>
      </c>
      <c r="C404" t="s">
        <v>106</v>
      </c>
      <c r="D404" s="13">
        <v>42439</v>
      </c>
      <c r="E404">
        <v>1</v>
      </c>
      <c r="F404">
        <v>0</v>
      </c>
      <c r="G404" s="2" t="s">
        <v>87</v>
      </c>
      <c r="H404" s="2" t="s">
        <v>13</v>
      </c>
      <c r="I404">
        <v>10</v>
      </c>
      <c r="J404" s="2" t="s">
        <v>88</v>
      </c>
      <c r="K404" s="2">
        <f>IF(ISNUMBER(AVERAGEIFS(ObservedSpeciesData!K$2:K$4955,ObservedSpeciesData!$A$2:$A$4955,$A404,ObservedSpeciesData!$D$2:$D$4955,$D404)),AVERAGEIFS(ObservedSpeciesData!K$2:K$4955,ObservedSpeciesData!$A$2:$A$4955,$A404,ObservedSpeciesData!$D$2:$D$4955,$D404),"")</f>
        <v>0</v>
      </c>
      <c r="L404" s="26">
        <f>IF(ISNUMBER(AVERAGEIFS(ObservedSpeciesData!L$2:L$4955,ObservedSpeciesData!$A$2:$A$4955,$A404,ObservedSpeciesData!$D$2:$D$4955,$D404)),AVERAGEIFS(ObservedSpeciesData!L$2:L$4955,ObservedSpeciesData!$A$2:$A$4955,$A404,ObservedSpeciesData!$D$2:$D$4955,$D404),"")</f>
        <v>1927.3333333333333</v>
      </c>
      <c r="M404" s="23">
        <f>IF(ISNUMBER(AVERAGEIFS(ObservedSpeciesData!M$2:M$4955,ObservedSpeciesData!$A$2:$A$4955,$A404,ObservedSpeciesData!$D$2:$D$4955,$D404)),AVERAGEIFS(ObservedSpeciesData!M$2:M$4955,ObservedSpeciesData!$A$2:$A$4955,$A404,ObservedSpeciesData!$D$2:$D$4955,$D404),"")</f>
        <v>192.73333333333335</v>
      </c>
      <c r="N404" s="23" t="str">
        <f>IF(ISNUMBER(AVERAGEIFS(ObservedSpeciesData!N$2:N$4955,ObservedSpeciesData!$A$2:$A$4955,$A404,ObservedSpeciesData!$D$2:$D$4955,$D404)),AVERAGEIFS(ObservedSpeciesData!N$2:N$4955,ObservedSpeciesData!$A$2:$A$4955,$A404,ObservedSpeciesData!$D$2:$D$4955,$D404),"")</f>
        <v/>
      </c>
      <c r="O404" s="23" t="str">
        <f>IF(ISNUMBER(AVERAGEIFS(ObservedSpeciesData!O$2:O$4955,ObservedSpeciesData!$A$2:$A$4955,$A404,ObservedSpeciesData!$D$2:$D$4955,$D404)),AVERAGEIFS(ObservedSpeciesData!O$2:O$4955,ObservedSpeciesData!$A$2:$A$4955,$A404,ObservedSpeciesData!$D$2:$D$4955,$D404),"")</f>
        <v/>
      </c>
      <c r="P404" s="23" t="str">
        <f>IF(ISNUMBER(AVERAGEIFS(ObservedSpeciesData!P$2:P$4955,ObservedSpeciesData!$A$2:$A$4955,$A404,ObservedSpeciesData!$C$2:$C$4955,$C404,ObservedSpeciesData!$D$2:$D$4955,$D404)),AVERAGEIFS(ObservedSpeciesData!P$2:P$4955,ObservedSpeciesData!$A$2:$A$4955,$A404,ObservedSpeciesData!$C$2:$C$4955,$C404,ObservedSpeciesData!$D$2:$D$4955,$D404),"")</f>
        <v/>
      </c>
      <c r="Q404" s="23"/>
      <c r="R404" s="25" t="str">
        <f>IF(ISNUMBER(AVERAGEIFS(ObservedSpeciesData!R$2:R$4955,ObservedSpeciesData!$A$2:$A$4955,$A404,ObservedSpeciesData!$D$2:$D$4955,$D404)),AVERAGEIFS(ObservedSpeciesData!R$2:R$4955,ObservedSpeciesData!$A$2:$A$4955,$A404,ObservedSpeciesData!$D$2:$D$4955,$D404),"")</f>
        <v/>
      </c>
      <c r="S404" s="25" t="str">
        <f>IF(ISNUMBER(AVERAGEIFS(ObservedSpeciesData!S$2:S$4955,ObservedSpeciesData!$A$2:$A$4955,$A404,ObservedSpeciesData!$D$2:$D$4955,$D404)),AVERAGEIFS(ObservedSpeciesData!S$2:S$4955,ObservedSpeciesData!$A$2:$A$4955,$A404,ObservedSpeciesData!$D$2:$D$4955,$D404),"")</f>
        <v/>
      </c>
      <c r="T404" s="23" t="str">
        <f>IF(ISNUMBER(AVERAGEIFS(ObservedSpeciesData!T$2:T$4955,ObservedSpeciesData!$A$2:$A$4955,$A404,ObservedSpeciesData!$D$2:$D$4955,$D404)),AVERAGEIFS(ObservedSpeciesData!T$2:T$4955,ObservedSpeciesData!$A$2:$A$4955,$A404,ObservedSpeciesData!$D$2:$D$4955,$D404),"")</f>
        <v/>
      </c>
      <c r="U404" s="24" t="str">
        <f>IF(ISNUMBER(AVERAGEIFS(ObservedSpeciesData!U$2:U$4955,ObservedSpeciesData!$A$2:$A$4955,$A404,ObservedSpeciesData!$C$2:$C$4955,$C404,ObservedSpeciesData!$D$2:$D$4955,$D404)),AVERAGEIFS(ObservedSpeciesData!U$2:U$4955,ObservedSpeciesData!$A$2:$A$4955,$A404,ObservedSpeciesData!$C$2:$C$4955,$C404,ObservedSpeciesData!$D$2:$D$4955,$D404),"")</f>
        <v/>
      </c>
      <c r="V404" s="23" t="str">
        <f>IF(ISNUMBER(AVERAGEIFS(ObservedSpeciesData!V$2:V$4955,ObservedSpeciesData!$A$2:$A$4955,$A404,ObservedSpeciesData!$D$2:$D$4955,$D404)),AVERAGEIFS(ObservedSpeciesData!V$2:V$4955,ObservedSpeciesData!$A$2:$A$4955,$A404,ObservedSpeciesData!$D$2:$D$4955,$D404),"")</f>
        <v/>
      </c>
      <c r="W404" s="23" t="str">
        <f>IF(ISNUMBER(AVERAGEIFS(ObservedSpeciesData!W$2:W$4955,ObservedSpeciesData!$A$2:$A$4955,$A404,ObservedSpeciesData!$D$2:$D$4955,$D404)),AVERAGEIFS(ObservedSpeciesData!W$2:W$4955,ObservedSpeciesData!$A$2:$A$4955,$A404,ObservedSpeciesData!$D$2:$D$4955,$D404),"")</f>
        <v/>
      </c>
      <c r="X404" s="23" t="str">
        <f>IF(ISNUMBER(AVERAGEIFS(ObservedSpeciesData!X$2:X$4955,ObservedSpeciesData!$A$2:$A$4955,$A404,ObservedSpeciesData!$D$2:$D$4955,$D404)),AVERAGEIFS(ObservedSpeciesData!X$2:X$4955,ObservedSpeciesData!$A$2:$A$4955,$A404,ObservedSpeciesData!$D$2:$D$4955,$D404),"")</f>
        <v/>
      </c>
      <c r="Y404" s="23" t="str">
        <f>IF(ISNUMBER(AVERAGEIFS(ObservedSpeciesData!Y$2:Y$4955,ObservedSpeciesData!$A$2:$A$4955,$A404,ObservedSpeciesData!$D$2:$D$4955,$D404)),AVERAGEIFS(ObservedSpeciesData!Y$2:Y$4955,ObservedSpeciesData!$A$2:$A$4955,$A404,ObservedSpeciesData!$D$2:$D$4955,$D404),"")</f>
        <v/>
      </c>
      <c r="Z404" s="23" t="str">
        <f>IF(ISNUMBER(AVERAGEIFS(ObservedSpeciesData!Z$2:Z$4955,ObservedSpeciesData!$A$2:$A$4955,$A404,ObservedSpeciesData!$D$2:$D$4955,$D404)),AVERAGEIFS(ObservedSpeciesData!Z$2:Z$4955,ObservedSpeciesData!$A$2:$A$4955,$A404,ObservedSpeciesData!$D$2:$D$4955,$D404),"")</f>
        <v/>
      </c>
      <c r="AA404" s="23" t="str">
        <f>IF(ISNUMBER(AVERAGEIFS(ObservedSpeciesData!AA$2:AA$4955,ObservedSpeciesData!$A$2:$A$4955,$A404,ObservedSpeciesData!$D$2:$D$4955,$D404)),AVERAGEIFS(ObservedSpeciesData!AA$2:AA$4955,ObservedSpeciesData!$A$2:$A$4955,$A404,ObservedSpeciesData!$D$2:$D$4955,$D404),"")</f>
        <v/>
      </c>
      <c r="AB404" s="24" t="str">
        <f>IF(ISNUMBER(AVERAGEIFS(ObservedSpeciesData!AB$2:AB$4955,ObservedSpeciesData!$A$2:$A$4955,$A404,ObservedSpeciesData!$D$2:$D$4955,$D404)),AVERAGEIFS(ObservedSpeciesData!AB$2:AB$4955,ObservedSpeciesData!$A$2:$A$4955,$A404,ObservedSpeciesData!$D$2:$D$4955,$D404),"")</f>
        <v/>
      </c>
      <c r="AC404" s="24" t="str">
        <f>IF(ISNUMBER(AVERAGEIFS(ObservedSpeciesData!AC$2:AC$4955,ObservedSpeciesData!$A$2:$A$4955,$A404,ObservedSpeciesData!$D$2:$D$4955,$D404)),AVERAGEIFS(ObservedSpeciesData!AC$2:AC$4955,ObservedSpeciesData!$A$2:$A$4955,$A404,ObservedSpeciesData!$D$2:$D$4955,$D404),"")</f>
        <v/>
      </c>
      <c r="AD404" s="23" t="str">
        <f>IF(ISNUMBER(AVERAGEIFS(ObservedSpeciesData!AD$2:AD$4955,ObservedSpeciesData!$A$2:$A$4955,$A404,ObservedSpeciesData!$D$2:$D$4955,$D404)),AVERAGEIFS(ObservedSpeciesData!AD$2:AD$4955,ObservedSpeciesData!$A$2:$A$4955,$A404,ObservedSpeciesData!$D$2:$D$4955,$D404),"")</f>
        <v/>
      </c>
      <c r="AE404" s="24" t="str">
        <f>IF(ISNUMBER(AVERAGEIFS(ObservedSpeciesData!AE$2:AE$4955,ObservedSpeciesData!$A$2:$A$4955,$A404,ObservedSpeciesData!$D$2:$D$4955,$D404)),AVERAGEIFS(ObservedSpeciesData!AE$2:AE$4955,ObservedSpeciesData!$A$2:$A$4955,$A404,ObservedSpeciesData!$D$2:$D$4955,$D404),"")</f>
        <v/>
      </c>
      <c r="AF404" s="23"/>
      <c r="AG404" s="24"/>
      <c r="AH404" s="23" t="str">
        <f>IF(ISNUMBER(AVERAGEIFS(ObservedSpeciesData!AH$2:AH$4955,ObservedSpeciesData!$A$2:$A$4955,$A404,ObservedSpeciesData!$D$2:$D$4955,$D404)),AVERAGEIFS(ObservedSpeciesData!AH$2:AH$4955,ObservedSpeciesData!$A$2:$A$4955,$A404,ObservedSpeciesData!$D$2:$D$4955,$D404),"")</f>
        <v/>
      </c>
      <c r="AI404" s="23" t="str">
        <f>IF(ISNUMBER(AVERAGEIFS(ObservedSpeciesData!AI$2:AI$4955,ObservedSpeciesData!$A$2:$A$4955,$A404,ObservedSpeciesData!$C$2:$C$4955,$C404,ObservedSpeciesData!$D$2:$D$4955,$D404)),AVERAGEIFS(ObservedSpeciesData!AI$2:AI$4955,ObservedSpeciesData!$A$2:$A$4955,$A404,ObservedSpeciesData!$C$2:$C$4955,$C404,ObservedSpeciesData!$D$2:$D$4955,$D404),"")</f>
        <v/>
      </c>
      <c r="AJ404" s="2">
        <f>COUNTIFS(ObservedSpeciesData!$A$2:$A$828,$A404,ObservedSpeciesData!$D$2:$D$828,$D404)</f>
        <v>0</v>
      </c>
      <c r="AK404" s="2">
        <f t="shared" si="6"/>
        <v>1</v>
      </c>
    </row>
    <row r="405" spans="1:37" x14ac:dyDescent="0.25">
      <c r="A405" s="14" t="s">
        <v>111</v>
      </c>
      <c r="B405" t="s">
        <v>80</v>
      </c>
      <c r="C405" t="s">
        <v>106</v>
      </c>
      <c r="D405" s="13">
        <v>42439</v>
      </c>
      <c r="E405">
        <v>1</v>
      </c>
      <c r="F405">
        <v>50</v>
      </c>
      <c r="G405" s="2" t="s">
        <v>87</v>
      </c>
      <c r="H405" s="2" t="s">
        <v>13</v>
      </c>
      <c r="I405">
        <v>10</v>
      </c>
      <c r="J405" s="2" t="s">
        <v>88</v>
      </c>
      <c r="K405" s="2">
        <f>IF(ISNUMBER(AVERAGEIFS(ObservedSpeciesData!K$2:K$4955,ObservedSpeciesData!$A$2:$A$4955,$A405,ObservedSpeciesData!$D$2:$D$4955,$D405)),AVERAGEIFS(ObservedSpeciesData!K$2:K$4955,ObservedSpeciesData!$A$2:$A$4955,$A405,ObservedSpeciesData!$D$2:$D$4955,$D405),"")</f>
        <v>37.5</v>
      </c>
      <c r="L405" s="26">
        <f>IF(ISNUMBER(AVERAGEIFS(ObservedSpeciesData!L$2:L$4955,ObservedSpeciesData!$A$2:$A$4955,$A405,ObservedSpeciesData!$D$2:$D$4955,$D405)),AVERAGEIFS(ObservedSpeciesData!L$2:L$4955,ObservedSpeciesData!$A$2:$A$4955,$A405,ObservedSpeciesData!$D$2:$D$4955,$D405),"")</f>
        <v>1927.3333333333333</v>
      </c>
      <c r="M405" s="23">
        <f>IF(ISNUMBER(AVERAGEIFS(ObservedSpeciesData!M$2:M$4955,ObservedSpeciesData!$A$2:$A$4955,$A405,ObservedSpeciesData!$D$2:$D$4955,$D405)),AVERAGEIFS(ObservedSpeciesData!M$2:M$4955,ObservedSpeciesData!$A$2:$A$4955,$A405,ObservedSpeciesData!$D$2:$D$4955,$D405),"")</f>
        <v>192.73333333333335</v>
      </c>
      <c r="N405" s="23" t="str">
        <f>IF(ISNUMBER(AVERAGEIFS(ObservedSpeciesData!N$2:N$4955,ObservedSpeciesData!$A$2:$A$4955,$A405,ObservedSpeciesData!$D$2:$D$4955,$D405)),AVERAGEIFS(ObservedSpeciesData!N$2:N$4955,ObservedSpeciesData!$A$2:$A$4955,$A405,ObservedSpeciesData!$D$2:$D$4955,$D405),"")</f>
        <v/>
      </c>
      <c r="O405" s="23" t="str">
        <f>IF(ISNUMBER(AVERAGEIFS(ObservedSpeciesData!O$2:O$4955,ObservedSpeciesData!$A$2:$A$4955,$A405,ObservedSpeciesData!$D$2:$D$4955,$D405)),AVERAGEIFS(ObservedSpeciesData!O$2:O$4955,ObservedSpeciesData!$A$2:$A$4955,$A405,ObservedSpeciesData!$D$2:$D$4955,$D405),"")</f>
        <v/>
      </c>
      <c r="P405" s="23" t="str">
        <f>IF(ISNUMBER(AVERAGEIFS(ObservedSpeciesData!P$2:P$4955,ObservedSpeciesData!$A$2:$A$4955,$A405,ObservedSpeciesData!$C$2:$C$4955,$C405,ObservedSpeciesData!$D$2:$D$4955,$D405)),AVERAGEIFS(ObservedSpeciesData!P$2:P$4955,ObservedSpeciesData!$A$2:$A$4955,$A405,ObservedSpeciesData!$C$2:$C$4955,$C405,ObservedSpeciesData!$D$2:$D$4955,$D405),"")</f>
        <v/>
      </c>
      <c r="Q405" s="23"/>
      <c r="R405" s="25" t="str">
        <f>IF(ISNUMBER(AVERAGEIFS(ObservedSpeciesData!R$2:R$4955,ObservedSpeciesData!$A$2:$A$4955,$A405,ObservedSpeciesData!$D$2:$D$4955,$D405)),AVERAGEIFS(ObservedSpeciesData!R$2:R$4955,ObservedSpeciesData!$A$2:$A$4955,$A405,ObservedSpeciesData!$D$2:$D$4955,$D405),"")</f>
        <v/>
      </c>
      <c r="S405" s="25" t="str">
        <f>IF(ISNUMBER(AVERAGEIFS(ObservedSpeciesData!S$2:S$4955,ObservedSpeciesData!$A$2:$A$4955,$A405,ObservedSpeciesData!$D$2:$D$4955,$D405)),AVERAGEIFS(ObservedSpeciesData!S$2:S$4955,ObservedSpeciesData!$A$2:$A$4955,$A405,ObservedSpeciesData!$D$2:$D$4955,$D405),"")</f>
        <v/>
      </c>
      <c r="T405" s="23" t="str">
        <f>IF(ISNUMBER(AVERAGEIFS(ObservedSpeciesData!T$2:T$4955,ObservedSpeciesData!$A$2:$A$4955,$A405,ObservedSpeciesData!$D$2:$D$4955,$D405)),AVERAGEIFS(ObservedSpeciesData!T$2:T$4955,ObservedSpeciesData!$A$2:$A$4955,$A405,ObservedSpeciesData!$D$2:$D$4955,$D405),"")</f>
        <v/>
      </c>
      <c r="U405" s="24" t="str">
        <f>IF(ISNUMBER(AVERAGEIFS(ObservedSpeciesData!U$2:U$4955,ObservedSpeciesData!$A$2:$A$4955,$A405,ObservedSpeciesData!$C$2:$C$4955,$C405,ObservedSpeciesData!$D$2:$D$4955,$D405)),AVERAGEIFS(ObservedSpeciesData!U$2:U$4955,ObservedSpeciesData!$A$2:$A$4955,$A405,ObservedSpeciesData!$C$2:$C$4955,$C405,ObservedSpeciesData!$D$2:$D$4955,$D405),"")</f>
        <v/>
      </c>
      <c r="V405" s="23" t="str">
        <f>IF(ISNUMBER(AVERAGEIFS(ObservedSpeciesData!V$2:V$4955,ObservedSpeciesData!$A$2:$A$4955,$A405,ObservedSpeciesData!$D$2:$D$4955,$D405)),AVERAGEIFS(ObservedSpeciesData!V$2:V$4955,ObservedSpeciesData!$A$2:$A$4955,$A405,ObservedSpeciesData!$D$2:$D$4955,$D405),"")</f>
        <v/>
      </c>
      <c r="W405" s="23" t="str">
        <f>IF(ISNUMBER(AVERAGEIFS(ObservedSpeciesData!W$2:W$4955,ObservedSpeciesData!$A$2:$A$4955,$A405,ObservedSpeciesData!$D$2:$D$4955,$D405)),AVERAGEIFS(ObservedSpeciesData!W$2:W$4955,ObservedSpeciesData!$A$2:$A$4955,$A405,ObservedSpeciesData!$D$2:$D$4955,$D405),"")</f>
        <v/>
      </c>
      <c r="X405" s="23" t="str">
        <f>IF(ISNUMBER(AVERAGEIFS(ObservedSpeciesData!X$2:X$4955,ObservedSpeciesData!$A$2:$A$4955,$A405,ObservedSpeciesData!$D$2:$D$4955,$D405)),AVERAGEIFS(ObservedSpeciesData!X$2:X$4955,ObservedSpeciesData!$A$2:$A$4955,$A405,ObservedSpeciesData!$D$2:$D$4955,$D405),"")</f>
        <v/>
      </c>
      <c r="Y405" s="23" t="str">
        <f>IF(ISNUMBER(AVERAGEIFS(ObservedSpeciesData!Y$2:Y$4955,ObservedSpeciesData!$A$2:$A$4955,$A405,ObservedSpeciesData!$D$2:$D$4955,$D405)),AVERAGEIFS(ObservedSpeciesData!Y$2:Y$4955,ObservedSpeciesData!$A$2:$A$4955,$A405,ObservedSpeciesData!$D$2:$D$4955,$D405),"")</f>
        <v/>
      </c>
      <c r="Z405" s="23" t="str">
        <f>IF(ISNUMBER(AVERAGEIFS(ObservedSpeciesData!Z$2:Z$4955,ObservedSpeciesData!$A$2:$A$4955,$A405,ObservedSpeciesData!$D$2:$D$4955,$D405)),AVERAGEIFS(ObservedSpeciesData!Z$2:Z$4955,ObservedSpeciesData!$A$2:$A$4955,$A405,ObservedSpeciesData!$D$2:$D$4955,$D405),"")</f>
        <v/>
      </c>
      <c r="AA405" s="23" t="str">
        <f>IF(ISNUMBER(AVERAGEIFS(ObservedSpeciesData!AA$2:AA$4955,ObservedSpeciesData!$A$2:$A$4955,$A405,ObservedSpeciesData!$D$2:$D$4955,$D405)),AVERAGEIFS(ObservedSpeciesData!AA$2:AA$4955,ObservedSpeciesData!$A$2:$A$4955,$A405,ObservedSpeciesData!$D$2:$D$4955,$D405),"")</f>
        <v/>
      </c>
      <c r="AB405" s="24" t="str">
        <f>IF(ISNUMBER(AVERAGEIFS(ObservedSpeciesData!AB$2:AB$4955,ObservedSpeciesData!$A$2:$A$4955,$A405,ObservedSpeciesData!$D$2:$D$4955,$D405)),AVERAGEIFS(ObservedSpeciesData!AB$2:AB$4955,ObservedSpeciesData!$A$2:$A$4955,$A405,ObservedSpeciesData!$D$2:$D$4955,$D405),"")</f>
        <v/>
      </c>
      <c r="AC405" s="24" t="str">
        <f>IF(ISNUMBER(AVERAGEIFS(ObservedSpeciesData!AC$2:AC$4955,ObservedSpeciesData!$A$2:$A$4955,$A405,ObservedSpeciesData!$D$2:$D$4955,$D405)),AVERAGEIFS(ObservedSpeciesData!AC$2:AC$4955,ObservedSpeciesData!$A$2:$A$4955,$A405,ObservedSpeciesData!$D$2:$D$4955,$D405),"")</f>
        <v/>
      </c>
      <c r="AD405" s="23" t="str">
        <f>IF(ISNUMBER(AVERAGEIFS(ObservedSpeciesData!AD$2:AD$4955,ObservedSpeciesData!$A$2:$A$4955,$A405,ObservedSpeciesData!$D$2:$D$4955,$D405)),AVERAGEIFS(ObservedSpeciesData!AD$2:AD$4955,ObservedSpeciesData!$A$2:$A$4955,$A405,ObservedSpeciesData!$D$2:$D$4955,$D405),"")</f>
        <v/>
      </c>
      <c r="AE405" s="24" t="str">
        <f>IF(ISNUMBER(AVERAGEIFS(ObservedSpeciesData!AE$2:AE$4955,ObservedSpeciesData!$A$2:$A$4955,$A405,ObservedSpeciesData!$D$2:$D$4955,$D405)),AVERAGEIFS(ObservedSpeciesData!AE$2:AE$4955,ObservedSpeciesData!$A$2:$A$4955,$A405,ObservedSpeciesData!$D$2:$D$4955,$D405),"")</f>
        <v/>
      </c>
      <c r="AF405" s="23"/>
      <c r="AG405" s="24"/>
      <c r="AH405" s="23" t="str">
        <f>IF(ISNUMBER(AVERAGEIFS(ObservedSpeciesData!AH$2:AH$4955,ObservedSpeciesData!$A$2:$A$4955,$A405,ObservedSpeciesData!$D$2:$D$4955,$D405)),AVERAGEIFS(ObservedSpeciesData!AH$2:AH$4955,ObservedSpeciesData!$A$2:$A$4955,$A405,ObservedSpeciesData!$D$2:$D$4955,$D405),"")</f>
        <v/>
      </c>
      <c r="AI405" s="23" t="str">
        <f>IF(ISNUMBER(AVERAGEIFS(ObservedSpeciesData!AI$2:AI$4955,ObservedSpeciesData!$A$2:$A$4955,$A405,ObservedSpeciesData!$C$2:$C$4955,$C405,ObservedSpeciesData!$D$2:$D$4955,$D405)),AVERAGEIFS(ObservedSpeciesData!AI$2:AI$4955,ObservedSpeciesData!$A$2:$A$4955,$A405,ObservedSpeciesData!$C$2:$C$4955,$C405,ObservedSpeciesData!$D$2:$D$4955,$D405),"")</f>
        <v/>
      </c>
      <c r="AJ405" s="2">
        <f>COUNTIFS(ObservedSpeciesData!$A$2:$A$828,$A405,ObservedSpeciesData!$D$2:$D$828,$D405)</f>
        <v>0</v>
      </c>
      <c r="AK405" s="2">
        <f t="shared" si="6"/>
        <v>1</v>
      </c>
    </row>
    <row r="406" spans="1:37" x14ac:dyDescent="0.25">
      <c r="A406" s="14" t="s">
        <v>110</v>
      </c>
      <c r="B406" t="s">
        <v>80</v>
      </c>
      <c r="C406" t="s">
        <v>106</v>
      </c>
      <c r="D406" s="13">
        <v>42439</v>
      </c>
      <c r="E406">
        <v>1</v>
      </c>
      <c r="F406">
        <v>100</v>
      </c>
      <c r="G406" s="2" t="s">
        <v>87</v>
      </c>
      <c r="H406" s="2" t="s">
        <v>13</v>
      </c>
      <c r="I406">
        <v>10</v>
      </c>
      <c r="J406" s="2" t="s">
        <v>88</v>
      </c>
      <c r="K406" s="2">
        <f>IF(ISNUMBER(AVERAGEIFS(ObservedSpeciesData!K$2:K$4955,ObservedSpeciesData!$A$2:$A$4955,$A406,ObservedSpeciesData!$D$2:$D$4955,$D406)),AVERAGEIFS(ObservedSpeciesData!K$2:K$4955,ObservedSpeciesData!$A$2:$A$4955,$A406,ObservedSpeciesData!$D$2:$D$4955,$D406),"")</f>
        <v>75</v>
      </c>
      <c r="L406" s="26">
        <f>IF(ISNUMBER(AVERAGEIFS(ObservedSpeciesData!L$2:L$4955,ObservedSpeciesData!$A$2:$A$4955,$A406,ObservedSpeciesData!$D$2:$D$4955,$D406)),AVERAGEIFS(ObservedSpeciesData!L$2:L$4955,ObservedSpeciesData!$A$2:$A$4955,$A406,ObservedSpeciesData!$D$2:$D$4955,$D406),"")</f>
        <v>1859.3333333333333</v>
      </c>
      <c r="M406" s="23">
        <f>IF(ISNUMBER(AVERAGEIFS(ObservedSpeciesData!M$2:M$4955,ObservedSpeciesData!$A$2:$A$4955,$A406,ObservedSpeciesData!$D$2:$D$4955,$D406)),AVERAGEIFS(ObservedSpeciesData!M$2:M$4955,ObservedSpeciesData!$A$2:$A$4955,$A406,ObservedSpeciesData!$D$2:$D$4955,$D406),"")</f>
        <v>185.93333333333331</v>
      </c>
      <c r="N406" s="23" t="str">
        <f>IF(ISNUMBER(AVERAGEIFS(ObservedSpeciesData!N$2:N$4955,ObservedSpeciesData!$A$2:$A$4955,$A406,ObservedSpeciesData!$D$2:$D$4955,$D406)),AVERAGEIFS(ObservedSpeciesData!N$2:N$4955,ObservedSpeciesData!$A$2:$A$4955,$A406,ObservedSpeciesData!$D$2:$D$4955,$D406),"")</f>
        <v/>
      </c>
      <c r="O406" s="23" t="str">
        <f>IF(ISNUMBER(AVERAGEIFS(ObservedSpeciesData!O$2:O$4955,ObservedSpeciesData!$A$2:$A$4955,$A406,ObservedSpeciesData!$D$2:$D$4955,$D406)),AVERAGEIFS(ObservedSpeciesData!O$2:O$4955,ObservedSpeciesData!$A$2:$A$4955,$A406,ObservedSpeciesData!$D$2:$D$4955,$D406),"")</f>
        <v/>
      </c>
      <c r="P406" s="23" t="str">
        <f>IF(ISNUMBER(AVERAGEIFS(ObservedSpeciesData!P$2:P$4955,ObservedSpeciesData!$A$2:$A$4955,$A406,ObservedSpeciesData!$C$2:$C$4955,$C406,ObservedSpeciesData!$D$2:$D$4955,$D406)),AVERAGEIFS(ObservedSpeciesData!P$2:P$4955,ObservedSpeciesData!$A$2:$A$4955,$A406,ObservedSpeciesData!$C$2:$C$4955,$C406,ObservedSpeciesData!$D$2:$D$4955,$D406),"")</f>
        <v/>
      </c>
      <c r="Q406" s="23"/>
      <c r="R406" s="25" t="str">
        <f>IF(ISNUMBER(AVERAGEIFS(ObservedSpeciesData!R$2:R$4955,ObservedSpeciesData!$A$2:$A$4955,$A406,ObservedSpeciesData!$D$2:$D$4955,$D406)),AVERAGEIFS(ObservedSpeciesData!R$2:R$4955,ObservedSpeciesData!$A$2:$A$4955,$A406,ObservedSpeciesData!$D$2:$D$4955,$D406),"")</f>
        <v/>
      </c>
      <c r="S406" s="25" t="str">
        <f>IF(ISNUMBER(AVERAGEIFS(ObservedSpeciesData!S$2:S$4955,ObservedSpeciesData!$A$2:$A$4955,$A406,ObservedSpeciesData!$D$2:$D$4955,$D406)),AVERAGEIFS(ObservedSpeciesData!S$2:S$4955,ObservedSpeciesData!$A$2:$A$4955,$A406,ObservedSpeciesData!$D$2:$D$4955,$D406),"")</f>
        <v/>
      </c>
      <c r="T406" s="23" t="str">
        <f>IF(ISNUMBER(AVERAGEIFS(ObservedSpeciesData!T$2:T$4955,ObservedSpeciesData!$A$2:$A$4955,$A406,ObservedSpeciesData!$D$2:$D$4955,$D406)),AVERAGEIFS(ObservedSpeciesData!T$2:T$4955,ObservedSpeciesData!$A$2:$A$4955,$A406,ObservedSpeciesData!$D$2:$D$4955,$D406),"")</f>
        <v/>
      </c>
      <c r="U406" s="24" t="str">
        <f>IF(ISNUMBER(AVERAGEIFS(ObservedSpeciesData!U$2:U$4955,ObservedSpeciesData!$A$2:$A$4955,$A406,ObservedSpeciesData!$C$2:$C$4955,$C406,ObservedSpeciesData!$D$2:$D$4955,$D406)),AVERAGEIFS(ObservedSpeciesData!U$2:U$4955,ObservedSpeciesData!$A$2:$A$4955,$A406,ObservedSpeciesData!$C$2:$C$4955,$C406,ObservedSpeciesData!$D$2:$D$4955,$D406),"")</f>
        <v/>
      </c>
      <c r="V406" s="23" t="str">
        <f>IF(ISNUMBER(AVERAGEIFS(ObservedSpeciesData!V$2:V$4955,ObservedSpeciesData!$A$2:$A$4955,$A406,ObservedSpeciesData!$D$2:$D$4955,$D406)),AVERAGEIFS(ObservedSpeciesData!V$2:V$4955,ObservedSpeciesData!$A$2:$A$4955,$A406,ObservedSpeciesData!$D$2:$D$4955,$D406),"")</f>
        <v/>
      </c>
      <c r="W406" s="23" t="str">
        <f>IF(ISNUMBER(AVERAGEIFS(ObservedSpeciesData!W$2:W$4955,ObservedSpeciesData!$A$2:$A$4955,$A406,ObservedSpeciesData!$D$2:$D$4955,$D406)),AVERAGEIFS(ObservedSpeciesData!W$2:W$4955,ObservedSpeciesData!$A$2:$A$4955,$A406,ObservedSpeciesData!$D$2:$D$4955,$D406),"")</f>
        <v/>
      </c>
      <c r="X406" s="23" t="str">
        <f>IF(ISNUMBER(AVERAGEIFS(ObservedSpeciesData!X$2:X$4955,ObservedSpeciesData!$A$2:$A$4955,$A406,ObservedSpeciesData!$D$2:$D$4955,$D406)),AVERAGEIFS(ObservedSpeciesData!X$2:X$4955,ObservedSpeciesData!$A$2:$A$4955,$A406,ObservedSpeciesData!$D$2:$D$4955,$D406),"")</f>
        <v/>
      </c>
      <c r="Y406" s="23" t="str">
        <f>IF(ISNUMBER(AVERAGEIFS(ObservedSpeciesData!Y$2:Y$4955,ObservedSpeciesData!$A$2:$A$4955,$A406,ObservedSpeciesData!$D$2:$D$4955,$D406)),AVERAGEIFS(ObservedSpeciesData!Y$2:Y$4955,ObservedSpeciesData!$A$2:$A$4955,$A406,ObservedSpeciesData!$D$2:$D$4955,$D406),"")</f>
        <v/>
      </c>
      <c r="Z406" s="23" t="str">
        <f>IF(ISNUMBER(AVERAGEIFS(ObservedSpeciesData!Z$2:Z$4955,ObservedSpeciesData!$A$2:$A$4955,$A406,ObservedSpeciesData!$D$2:$D$4955,$D406)),AVERAGEIFS(ObservedSpeciesData!Z$2:Z$4955,ObservedSpeciesData!$A$2:$A$4955,$A406,ObservedSpeciesData!$D$2:$D$4955,$D406),"")</f>
        <v/>
      </c>
      <c r="AA406" s="23" t="str">
        <f>IF(ISNUMBER(AVERAGEIFS(ObservedSpeciesData!AA$2:AA$4955,ObservedSpeciesData!$A$2:$A$4955,$A406,ObservedSpeciesData!$D$2:$D$4955,$D406)),AVERAGEIFS(ObservedSpeciesData!AA$2:AA$4955,ObservedSpeciesData!$A$2:$A$4955,$A406,ObservedSpeciesData!$D$2:$D$4955,$D406),"")</f>
        <v/>
      </c>
      <c r="AB406" s="24" t="str">
        <f>IF(ISNUMBER(AVERAGEIFS(ObservedSpeciesData!AB$2:AB$4955,ObservedSpeciesData!$A$2:$A$4955,$A406,ObservedSpeciesData!$D$2:$D$4955,$D406)),AVERAGEIFS(ObservedSpeciesData!AB$2:AB$4955,ObservedSpeciesData!$A$2:$A$4955,$A406,ObservedSpeciesData!$D$2:$D$4955,$D406),"")</f>
        <v/>
      </c>
      <c r="AC406" s="24" t="str">
        <f>IF(ISNUMBER(AVERAGEIFS(ObservedSpeciesData!AC$2:AC$4955,ObservedSpeciesData!$A$2:$A$4955,$A406,ObservedSpeciesData!$D$2:$D$4955,$D406)),AVERAGEIFS(ObservedSpeciesData!AC$2:AC$4955,ObservedSpeciesData!$A$2:$A$4955,$A406,ObservedSpeciesData!$D$2:$D$4955,$D406),"")</f>
        <v/>
      </c>
      <c r="AD406" s="23" t="str">
        <f>IF(ISNUMBER(AVERAGEIFS(ObservedSpeciesData!AD$2:AD$4955,ObservedSpeciesData!$A$2:$A$4955,$A406,ObservedSpeciesData!$D$2:$D$4955,$D406)),AVERAGEIFS(ObservedSpeciesData!AD$2:AD$4955,ObservedSpeciesData!$A$2:$A$4955,$A406,ObservedSpeciesData!$D$2:$D$4955,$D406),"")</f>
        <v/>
      </c>
      <c r="AE406" s="24" t="str">
        <f>IF(ISNUMBER(AVERAGEIFS(ObservedSpeciesData!AE$2:AE$4955,ObservedSpeciesData!$A$2:$A$4955,$A406,ObservedSpeciesData!$D$2:$D$4955,$D406)),AVERAGEIFS(ObservedSpeciesData!AE$2:AE$4955,ObservedSpeciesData!$A$2:$A$4955,$A406,ObservedSpeciesData!$D$2:$D$4955,$D406),"")</f>
        <v/>
      </c>
      <c r="AF406" s="23"/>
      <c r="AG406" s="24"/>
      <c r="AH406" s="23" t="str">
        <f>IF(ISNUMBER(AVERAGEIFS(ObservedSpeciesData!AH$2:AH$4955,ObservedSpeciesData!$A$2:$A$4955,$A406,ObservedSpeciesData!$D$2:$D$4955,$D406)),AVERAGEIFS(ObservedSpeciesData!AH$2:AH$4955,ObservedSpeciesData!$A$2:$A$4955,$A406,ObservedSpeciesData!$D$2:$D$4955,$D406),"")</f>
        <v/>
      </c>
      <c r="AI406" s="23" t="str">
        <f>IF(ISNUMBER(AVERAGEIFS(ObservedSpeciesData!AI$2:AI$4955,ObservedSpeciesData!$A$2:$A$4955,$A406,ObservedSpeciesData!$C$2:$C$4955,$C406,ObservedSpeciesData!$D$2:$D$4955,$D406)),AVERAGEIFS(ObservedSpeciesData!AI$2:AI$4955,ObservedSpeciesData!$A$2:$A$4955,$A406,ObservedSpeciesData!$C$2:$C$4955,$C406,ObservedSpeciesData!$D$2:$D$4955,$D406),"")</f>
        <v/>
      </c>
      <c r="AJ406" s="2">
        <f>COUNTIFS(ObservedSpeciesData!$A$2:$A$828,$A406,ObservedSpeciesData!$D$2:$D$828,$D406)</f>
        <v>0</v>
      </c>
      <c r="AK406" s="2">
        <f t="shared" si="6"/>
        <v>1</v>
      </c>
    </row>
    <row r="407" spans="1:37" x14ac:dyDescent="0.25">
      <c r="A407" s="14" t="s">
        <v>109</v>
      </c>
      <c r="B407" t="s">
        <v>80</v>
      </c>
      <c r="C407" t="s">
        <v>106</v>
      </c>
      <c r="D407" s="13">
        <v>42439</v>
      </c>
      <c r="E407">
        <v>1</v>
      </c>
      <c r="F407">
        <v>200</v>
      </c>
      <c r="G407" s="2" t="s">
        <v>87</v>
      </c>
      <c r="H407" s="2" t="s">
        <v>13</v>
      </c>
      <c r="I407">
        <v>10</v>
      </c>
      <c r="J407" s="2" t="s">
        <v>88</v>
      </c>
      <c r="K407" s="2">
        <f>IF(ISNUMBER(AVERAGEIFS(ObservedSpeciesData!K$2:K$4955,ObservedSpeciesData!$A$2:$A$4955,$A407,ObservedSpeciesData!$D$2:$D$4955,$D407)),AVERAGEIFS(ObservedSpeciesData!K$2:K$4955,ObservedSpeciesData!$A$2:$A$4955,$A407,ObservedSpeciesData!$D$2:$D$4955,$D407),"")</f>
        <v>150</v>
      </c>
      <c r="L407" s="26">
        <f>IF(ISNUMBER(AVERAGEIFS(ObservedSpeciesData!L$2:L$4955,ObservedSpeciesData!$A$2:$A$4955,$A407,ObservedSpeciesData!$D$2:$D$4955,$D407)),AVERAGEIFS(ObservedSpeciesData!L$2:L$4955,ObservedSpeciesData!$A$2:$A$4955,$A407,ObservedSpeciesData!$D$2:$D$4955,$D407),"")</f>
        <v>1916</v>
      </c>
      <c r="M407" s="23">
        <f>IF(ISNUMBER(AVERAGEIFS(ObservedSpeciesData!M$2:M$4955,ObservedSpeciesData!$A$2:$A$4955,$A407,ObservedSpeciesData!$D$2:$D$4955,$D407)),AVERAGEIFS(ObservedSpeciesData!M$2:M$4955,ObservedSpeciesData!$A$2:$A$4955,$A407,ObservedSpeciesData!$D$2:$D$4955,$D407),"")</f>
        <v>191.6</v>
      </c>
      <c r="N407" s="23" t="str">
        <f>IF(ISNUMBER(AVERAGEIFS(ObservedSpeciesData!N$2:N$4955,ObservedSpeciesData!$A$2:$A$4955,$A407,ObservedSpeciesData!$D$2:$D$4955,$D407)),AVERAGEIFS(ObservedSpeciesData!N$2:N$4955,ObservedSpeciesData!$A$2:$A$4955,$A407,ObservedSpeciesData!$D$2:$D$4955,$D407),"")</f>
        <v/>
      </c>
      <c r="O407" s="23" t="str">
        <f>IF(ISNUMBER(AVERAGEIFS(ObservedSpeciesData!O$2:O$4955,ObservedSpeciesData!$A$2:$A$4955,$A407,ObservedSpeciesData!$D$2:$D$4955,$D407)),AVERAGEIFS(ObservedSpeciesData!O$2:O$4955,ObservedSpeciesData!$A$2:$A$4955,$A407,ObservedSpeciesData!$D$2:$D$4955,$D407),"")</f>
        <v/>
      </c>
      <c r="P407" s="23" t="str">
        <f>IF(ISNUMBER(AVERAGEIFS(ObservedSpeciesData!P$2:P$4955,ObservedSpeciesData!$A$2:$A$4955,$A407,ObservedSpeciesData!$C$2:$C$4955,$C407,ObservedSpeciesData!$D$2:$D$4955,$D407)),AVERAGEIFS(ObservedSpeciesData!P$2:P$4955,ObservedSpeciesData!$A$2:$A$4955,$A407,ObservedSpeciesData!$C$2:$C$4955,$C407,ObservedSpeciesData!$D$2:$D$4955,$D407),"")</f>
        <v/>
      </c>
      <c r="Q407" s="23"/>
      <c r="R407" s="25" t="str">
        <f>IF(ISNUMBER(AVERAGEIFS(ObservedSpeciesData!R$2:R$4955,ObservedSpeciesData!$A$2:$A$4955,$A407,ObservedSpeciesData!$D$2:$D$4955,$D407)),AVERAGEIFS(ObservedSpeciesData!R$2:R$4955,ObservedSpeciesData!$A$2:$A$4955,$A407,ObservedSpeciesData!$D$2:$D$4955,$D407),"")</f>
        <v/>
      </c>
      <c r="S407" s="25" t="str">
        <f>IF(ISNUMBER(AVERAGEIFS(ObservedSpeciesData!S$2:S$4955,ObservedSpeciesData!$A$2:$A$4955,$A407,ObservedSpeciesData!$D$2:$D$4955,$D407)),AVERAGEIFS(ObservedSpeciesData!S$2:S$4955,ObservedSpeciesData!$A$2:$A$4955,$A407,ObservedSpeciesData!$D$2:$D$4955,$D407),"")</f>
        <v/>
      </c>
      <c r="T407" s="23" t="str">
        <f>IF(ISNUMBER(AVERAGEIFS(ObservedSpeciesData!T$2:T$4955,ObservedSpeciesData!$A$2:$A$4955,$A407,ObservedSpeciesData!$D$2:$D$4955,$D407)),AVERAGEIFS(ObservedSpeciesData!T$2:T$4955,ObservedSpeciesData!$A$2:$A$4955,$A407,ObservedSpeciesData!$D$2:$D$4955,$D407),"")</f>
        <v/>
      </c>
      <c r="U407" s="24" t="str">
        <f>IF(ISNUMBER(AVERAGEIFS(ObservedSpeciesData!U$2:U$4955,ObservedSpeciesData!$A$2:$A$4955,$A407,ObservedSpeciesData!$C$2:$C$4955,$C407,ObservedSpeciesData!$D$2:$D$4955,$D407)),AVERAGEIFS(ObservedSpeciesData!U$2:U$4955,ObservedSpeciesData!$A$2:$A$4955,$A407,ObservedSpeciesData!$C$2:$C$4955,$C407,ObservedSpeciesData!$D$2:$D$4955,$D407),"")</f>
        <v/>
      </c>
      <c r="V407" s="23" t="str">
        <f>IF(ISNUMBER(AVERAGEIFS(ObservedSpeciesData!V$2:V$4955,ObservedSpeciesData!$A$2:$A$4955,$A407,ObservedSpeciesData!$D$2:$D$4955,$D407)),AVERAGEIFS(ObservedSpeciesData!V$2:V$4955,ObservedSpeciesData!$A$2:$A$4955,$A407,ObservedSpeciesData!$D$2:$D$4955,$D407),"")</f>
        <v/>
      </c>
      <c r="W407" s="23" t="str">
        <f>IF(ISNUMBER(AVERAGEIFS(ObservedSpeciesData!W$2:W$4955,ObservedSpeciesData!$A$2:$A$4955,$A407,ObservedSpeciesData!$D$2:$D$4955,$D407)),AVERAGEIFS(ObservedSpeciesData!W$2:W$4955,ObservedSpeciesData!$A$2:$A$4955,$A407,ObservedSpeciesData!$D$2:$D$4955,$D407),"")</f>
        <v/>
      </c>
      <c r="X407" s="23" t="str">
        <f>IF(ISNUMBER(AVERAGEIFS(ObservedSpeciesData!X$2:X$4955,ObservedSpeciesData!$A$2:$A$4955,$A407,ObservedSpeciesData!$D$2:$D$4955,$D407)),AVERAGEIFS(ObservedSpeciesData!X$2:X$4955,ObservedSpeciesData!$A$2:$A$4955,$A407,ObservedSpeciesData!$D$2:$D$4955,$D407),"")</f>
        <v/>
      </c>
      <c r="Y407" s="23" t="str">
        <f>IF(ISNUMBER(AVERAGEIFS(ObservedSpeciesData!Y$2:Y$4955,ObservedSpeciesData!$A$2:$A$4955,$A407,ObservedSpeciesData!$D$2:$D$4955,$D407)),AVERAGEIFS(ObservedSpeciesData!Y$2:Y$4955,ObservedSpeciesData!$A$2:$A$4955,$A407,ObservedSpeciesData!$D$2:$D$4955,$D407),"")</f>
        <v/>
      </c>
      <c r="Z407" s="23" t="str">
        <f>IF(ISNUMBER(AVERAGEIFS(ObservedSpeciesData!Z$2:Z$4955,ObservedSpeciesData!$A$2:$A$4955,$A407,ObservedSpeciesData!$D$2:$D$4955,$D407)),AVERAGEIFS(ObservedSpeciesData!Z$2:Z$4955,ObservedSpeciesData!$A$2:$A$4955,$A407,ObservedSpeciesData!$D$2:$D$4955,$D407),"")</f>
        <v/>
      </c>
      <c r="AA407" s="23" t="str">
        <f>IF(ISNUMBER(AVERAGEIFS(ObservedSpeciesData!AA$2:AA$4955,ObservedSpeciesData!$A$2:$A$4955,$A407,ObservedSpeciesData!$D$2:$D$4955,$D407)),AVERAGEIFS(ObservedSpeciesData!AA$2:AA$4955,ObservedSpeciesData!$A$2:$A$4955,$A407,ObservedSpeciesData!$D$2:$D$4955,$D407),"")</f>
        <v/>
      </c>
      <c r="AB407" s="24" t="str">
        <f>IF(ISNUMBER(AVERAGEIFS(ObservedSpeciesData!AB$2:AB$4955,ObservedSpeciesData!$A$2:$A$4955,$A407,ObservedSpeciesData!$D$2:$D$4955,$D407)),AVERAGEIFS(ObservedSpeciesData!AB$2:AB$4955,ObservedSpeciesData!$A$2:$A$4955,$A407,ObservedSpeciesData!$D$2:$D$4955,$D407),"")</f>
        <v/>
      </c>
      <c r="AC407" s="24" t="str">
        <f>IF(ISNUMBER(AVERAGEIFS(ObservedSpeciesData!AC$2:AC$4955,ObservedSpeciesData!$A$2:$A$4955,$A407,ObservedSpeciesData!$D$2:$D$4955,$D407)),AVERAGEIFS(ObservedSpeciesData!AC$2:AC$4955,ObservedSpeciesData!$A$2:$A$4955,$A407,ObservedSpeciesData!$D$2:$D$4955,$D407),"")</f>
        <v/>
      </c>
      <c r="AD407" s="23" t="str">
        <f>IF(ISNUMBER(AVERAGEIFS(ObservedSpeciesData!AD$2:AD$4955,ObservedSpeciesData!$A$2:$A$4955,$A407,ObservedSpeciesData!$D$2:$D$4955,$D407)),AVERAGEIFS(ObservedSpeciesData!AD$2:AD$4955,ObservedSpeciesData!$A$2:$A$4955,$A407,ObservedSpeciesData!$D$2:$D$4955,$D407),"")</f>
        <v/>
      </c>
      <c r="AE407" s="24" t="str">
        <f>IF(ISNUMBER(AVERAGEIFS(ObservedSpeciesData!AE$2:AE$4955,ObservedSpeciesData!$A$2:$A$4955,$A407,ObservedSpeciesData!$D$2:$D$4955,$D407)),AVERAGEIFS(ObservedSpeciesData!AE$2:AE$4955,ObservedSpeciesData!$A$2:$A$4955,$A407,ObservedSpeciesData!$D$2:$D$4955,$D407),"")</f>
        <v/>
      </c>
      <c r="AF407" s="23"/>
      <c r="AG407" s="24"/>
      <c r="AH407" s="23" t="str">
        <f>IF(ISNUMBER(AVERAGEIFS(ObservedSpeciesData!AH$2:AH$4955,ObservedSpeciesData!$A$2:$A$4955,$A407,ObservedSpeciesData!$D$2:$D$4955,$D407)),AVERAGEIFS(ObservedSpeciesData!AH$2:AH$4955,ObservedSpeciesData!$A$2:$A$4955,$A407,ObservedSpeciesData!$D$2:$D$4955,$D407),"")</f>
        <v/>
      </c>
      <c r="AI407" s="23" t="str">
        <f>IF(ISNUMBER(AVERAGEIFS(ObservedSpeciesData!AI$2:AI$4955,ObservedSpeciesData!$A$2:$A$4955,$A407,ObservedSpeciesData!$C$2:$C$4955,$C407,ObservedSpeciesData!$D$2:$D$4955,$D407)),AVERAGEIFS(ObservedSpeciesData!AI$2:AI$4955,ObservedSpeciesData!$A$2:$A$4955,$A407,ObservedSpeciesData!$C$2:$C$4955,$C407,ObservedSpeciesData!$D$2:$D$4955,$D407),"")</f>
        <v/>
      </c>
      <c r="AJ407" s="2">
        <f>COUNTIFS(ObservedSpeciesData!$A$2:$A$828,$A407,ObservedSpeciesData!$D$2:$D$828,$D407)</f>
        <v>0</v>
      </c>
      <c r="AK407" s="2">
        <f t="shared" si="6"/>
        <v>1</v>
      </c>
    </row>
    <row r="408" spans="1:37" x14ac:dyDescent="0.25">
      <c r="A408" s="14" t="s">
        <v>108</v>
      </c>
      <c r="B408" t="s">
        <v>80</v>
      </c>
      <c r="C408" t="s">
        <v>106</v>
      </c>
      <c r="D408" s="13">
        <v>42439</v>
      </c>
      <c r="E408">
        <v>1</v>
      </c>
      <c r="F408">
        <v>350</v>
      </c>
      <c r="G408" s="2" t="s">
        <v>87</v>
      </c>
      <c r="H408" s="2" t="s">
        <v>13</v>
      </c>
      <c r="I408">
        <v>10</v>
      </c>
      <c r="J408" s="2" t="s">
        <v>88</v>
      </c>
      <c r="K408" s="2">
        <f>IF(ISNUMBER(AVERAGEIFS(ObservedSpeciesData!K$2:K$4955,ObservedSpeciesData!$A$2:$A$4955,$A408,ObservedSpeciesData!$D$2:$D$4955,$D408)),AVERAGEIFS(ObservedSpeciesData!K$2:K$4955,ObservedSpeciesData!$A$2:$A$4955,$A408,ObservedSpeciesData!$D$2:$D$4955,$D408),"")</f>
        <v>262.5</v>
      </c>
      <c r="L408" s="26">
        <f>IF(ISNUMBER(AVERAGEIFS(ObservedSpeciesData!L$2:L$4955,ObservedSpeciesData!$A$2:$A$4955,$A408,ObservedSpeciesData!$D$2:$D$4955,$D408)),AVERAGEIFS(ObservedSpeciesData!L$2:L$4955,ObservedSpeciesData!$A$2:$A$4955,$A408,ObservedSpeciesData!$D$2:$D$4955,$D408),"")</f>
        <v>1836.6666666666667</v>
      </c>
      <c r="M408" s="23">
        <f>IF(ISNUMBER(AVERAGEIFS(ObservedSpeciesData!M$2:M$4955,ObservedSpeciesData!$A$2:$A$4955,$A408,ObservedSpeciesData!$D$2:$D$4955,$D408)),AVERAGEIFS(ObservedSpeciesData!M$2:M$4955,ObservedSpeciesData!$A$2:$A$4955,$A408,ObservedSpeciesData!$D$2:$D$4955,$D408),"")</f>
        <v>183.66666666666666</v>
      </c>
      <c r="N408" s="23" t="str">
        <f>IF(ISNUMBER(AVERAGEIFS(ObservedSpeciesData!N$2:N$4955,ObservedSpeciesData!$A$2:$A$4955,$A408,ObservedSpeciesData!$D$2:$D$4955,$D408)),AVERAGEIFS(ObservedSpeciesData!N$2:N$4955,ObservedSpeciesData!$A$2:$A$4955,$A408,ObservedSpeciesData!$D$2:$D$4955,$D408),"")</f>
        <v/>
      </c>
      <c r="O408" s="23" t="str">
        <f>IF(ISNUMBER(AVERAGEIFS(ObservedSpeciesData!O$2:O$4955,ObservedSpeciesData!$A$2:$A$4955,$A408,ObservedSpeciesData!$D$2:$D$4955,$D408)),AVERAGEIFS(ObservedSpeciesData!O$2:O$4955,ObservedSpeciesData!$A$2:$A$4955,$A408,ObservedSpeciesData!$D$2:$D$4955,$D408),"")</f>
        <v/>
      </c>
      <c r="P408" s="23" t="str">
        <f>IF(ISNUMBER(AVERAGEIFS(ObservedSpeciesData!P$2:P$4955,ObservedSpeciesData!$A$2:$A$4955,$A408,ObservedSpeciesData!$C$2:$C$4955,$C408,ObservedSpeciesData!$D$2:$D$4955,$D408)),AVERAGEIFS(ObservedSpeciesData!P$2:P$4955,ObservedSpeciesData!$A$2:$A$4955,$A408,ObservedSpeciesData!$C$2:$C$4955,$C408,ObservedSpeciesData!$D$2:$D$4955,$D408),"")</f>
        <v/>
      </c>
      <c r="Q408" s="23"/>
      <c r="R408" s="25" t="str">
        <f>IF(ISNUMBER(AVERAGEIFS(ObservedSpeciesData!R$2:R$4955,ObservedSpeciesData!$A$2:$A$4955,$A408,ObservedSpeciesData!$D$2:$D$4955,$D408)),AVERAGEIFS(ObservedSpeciesData!R$2:R$4955,ObservedSpeciesData!$A$2:$A$4955,$A408,ObservedSpeciesData!$D$2:$D$4955,$D408),"")</f>
        <v/>
      </c>
      <c r="S408" s="25" t="str">
        <f>IF(ISNUMBER(AVERAGEIFS(ObservedSpeciesData!S$2:S$4955,ObservedSpeciesData!$A$2:$A$4955,$A408,ObservedSpeciesData!$D$2:$D$4955,$D408)),AVERAGEIFS(ObservedSpeciesData!S$2:S$4955,ObservedSpeciesData!$A$2:$A$4955,$A408,ObservedSpeciesData!$D$2:$D$4955,$D408),"")</f>
        <v/>
      </c>
      <c r="T408" s="23" t="str">
        <f>IF(ISNUMBER(AVERAGEIFS(ObservedSpeciesData!T$2:T$4955,ObservedSpeciesData!$A$2:$A$4955,$A408,ObservedSpeciesData!$D$2:$D$4955,$D408)),AVERAGEIFS(ObservedSpeciesData!T$2:T$4955,ObservedSpeciesData!$A$2:$A$4955,$A408,ObservedSpeciesData!$D$2:$D$4955,$D408),"")</f>
        <v/>
      </c>
      <c r="U408" s="24" t="str">
        <f>IF(ISNUMBER(AVERAGEIFS(ObservedSpeciesData!U$2:U$4955,ObservedSpeciesData!$A$2:$A$4955,$A408,ObservedSpeciesData!$C$2:$C$4955,$C408,ObservedSpeciesData!$D$2:$D$4955,$D408)),AVERAGEIFS(ObservedSpeciesData!U$2:U$4955,ObservedSpeciesData!$A$2:$A$4955,$A408,ObservedSpeciesData!$C$2:$C$4955,$C408,ObservedSpeciesData!$D$2:$D$4955,$D408),"")</f>
        <v/>
      </c>
      <c r="V408" s="23" t="str">
        <f>IF(ISNUMBER(AVERAGEIFS(ObservedSpeciesData!V$2:V$4955,ObservedSpeciesData!$A$2:$A$4955,$A408,ObservedSpeciesData!$D$2:$D$4955,$D408)),AVERAGEIFS(ObservedSpeciesData!V$2:V$4955,ObservedSpeciesData!$A$2:$A$4955,$A408,ObservedSpeciesData!$D$2:$D$4955,$D408),"")</f>
        <v/>
      </c>
      <c r="W408" s="23" t="str">
        <f>IF(ISNUMBER(AVERAGEIFS(ObservedSpeciesData!W$2:W$4955,ObservedSpeciesData!$A$2:$A$4955,$A408,ObservedSpeciesData!$D$2:$D$4955,$D408)),AVERAGEIFS(ObservedSpeciesData!W$2:W$4955,ObservedSpeciesData!$A$2:$A$4955,$A408,ObservedSpeciesData!$D$2:$D$4955,$D408),"")</f>
        <v/>
      </c>
      <c r="X408" s="23" t="str">
        <f>IF(ISNUMBER(AVERAGEIFS(ObservedSpeciesData!X$2:X$4955,ObservedSpeciesData!$A$2:$A$4955,$A408,ObservedSpeciesData!$D$2:$D$4955,$D408)),AVERAGEIFS(ObservedSpeciesData!X$2:X$4955,ObservedSpeciesData!$A$2:$A$4955,$A408,ObservedSpeciesData!$D$2:$D$4955,$D408),"")</f>
        <v/>
      </c>
      <c r="Y408" s="23" t="str">
        <f>IF(ISNUMBER(AVERAGEIFS(ObservedSpeciesData!Y$2:Y$4955,ObservedSpeciesData!$A$2:$A$4955,$A408,ObservedSpeciesData!$D$2:$D$4955,$D408)),AVERAGEIFS(ObservedSpeciesData!Y$2:Y$4955,ObservedSpeciesData!$A$2:$A$4955,$A408,ObservedSpeciesData!$D$2:$D$4955,$D408),"")</f>
        <v/>
      </c>
      <c r="Z408" s="23" t="str">
        <f>IF(ISNUMBER(AVERAGEIFS(ObservedSpeciesData!Z$2:Z$4955,ObservedSpeciesData!$A$2:$A$4955,$A408,ObservedSpeciesData!$D$2:$D$4955,$D408)),AVERAGEIFS(ObservedSpeciesData!Z$2:Z$4955,ObservedSpeciesData!$A$2:$A$4955,$A408,ObservedSpeciesData!$D$2:$D$4955,$D408),"")</f>
        <v/>
      </c>
      <c r="AA408" s="23" t="str">
        <f>IF(ISNUMBER(AVERAGEIFS(ObservedSpeciesData!AA$2:AA$4955,ObservedSpeciesData!$A$2:$A$4955,$A408,ObservedSpeciesData!$D$2:$D$4955,$D408)),AVERAGEIFS(ObservedSpeciesData!AA$2:AA$4955,ObservedSpeciesData!$A$2:$A$4955,$A408,ObservedSpeciesData!$D$2:$D$4955,$D408),"")</f>
        <v/>
      </c>
      <c r="AB408" s="24" t="str">
        <f>IF(ISNUMBER(AVERAGEIFS(ObservedSpeciesData!AB$2:AB$4955,ObservedSpeciesData!$A$2:$A$4955,$A408,ObservedSpeciesData!$D$2:$D$4955,$D408)),AVERAGEIFS(ObservedSpeciesData!AB$2:AB$4955,ObservedSpeciesData!$A$2:$A$4955,$A408,ObservedSpeciesData!$D$2:$D$4955,$D408),"")</f>
        <v/>
      </c>
      <c r="AC408" s="24" t="str">
        <f>IF(ISNUMBER(AVERAGEIFS(ObservedSpeciesData!AC$2:AC$4955,ObservedSpeciesData!$A$2:$A$4955,$A408,ObservedSpeciesData!$D$2:$D$4955,$D408)),AVERAGEIFS(ObservedSpeciesData!AC$2:AC$4955,ObservedSpeciesData!$A$2:$A$4955,$A408,ObservedSpeciesData!$D$2:$D$4955,$D408),"")</f>
        <v/>
      </c>
      <c r="AD408" s="23" t="str">
        <f>IF(ISNUMBER(AVERAGEIFS(ObservedSpeciesData!AD$2:AD$4955,ObservedSpeciesData!$A$2:$A$4955,$A408,ObservedSpeciesData!$D$2:$D$4955,$D408)),AVERAGEIFS(ObservedSpeciesData!AD$2:AD$4955,ObservedSpeciesData!$A$2:$A$4955,$A408,ObservedSpeciesData!$D$2:$D$4955,$D408),"")</f>
        <v/>
      </c>
      <c r="AE408" s="24" t="str">
        <f>IF(ISNUMBER(AVERAGEIFS(ObservedSpeciesData!AE$2:AE$4955,ObservedSpeciesData!$A$2:$A$4955,$A408,ObservedSpeciesData!$D$2:$D$4955,$D408)),AVERAGEIFS(ObservedSpeciesData!AE$2:AE$4955,ObservedSpeciesData!$A$2:$A$4955,$A408,ObservedSpeciesData!$D$2:$D$4955,$D408),"")</f>
        <v/>
      </c>
      <c r="AF408" s="23"/>
      <c r="AG408" s="24"/>
      <c r="AH408" s="23" t="str">
        <f>IF(ISNUMBER(AVERAGEIFS(ObservedSpeciesData!AH$2:AH$4955,ObservedSpeciesData!$A$2:$A$4955,$A408,ObservedSpeciesData!$D$2:$D$4955,$D408)),AVERAGEIFS(ObservedSpeciesData!AH$2:AH$4955,ObservedSpeciesData!$A$2:$A$4955,$A408,ObservedSpeciesData!$D$2:$D$4955,$D408),"")</f>
        <v/>
      </c>
      <c r="AI408" s="23" t="str">
        <f>IF(ISNUMBER(AVERAGEIFS(ObservedSpeciesData!AI$2:AI$4955,ObservedSpeciesData!$A$2:$A$4955,$A408,ObservedSpeciesData!$C$2:$C$4955,$C408,ObservedSpeciesData!$D$2:$D$4955,$D408)),AVERAGEIFS(ObservedSpeciesData!AI$2:AI$4955,ObservedSpeciesData!$A$2:$A$4955,$A408,ObservedSpeciesData!$C$2:$C$4955,$C408,ObservedSpeciesData!$D$2:$D$4955,$D408),"")</f>
        <v/>
      </c>
      <c r="AJ408" s="2">
        <f>COUNTIFS(ObservedSpeciesData!$A$2:$A$828,$A408,ObservedSpeciesData!$D$2:$D$828,$D408)</f>
        <v>0</v>
      </c>
      <c r="AK408" s="2">
        <f t="shared" si="6"/>
        <v>1</v>
      </c>
    </row>
    <row r="409" spans="1:37" x14ac:dyDescent="0.25">
      <c r="A409" s="14" t="s">
        <v>107</v>
      </c>
      <c r="B409" t="s">
        <v>80</v>
      </c>
      <c r="C409" t="s">
        <v>106</v>
      </c>
      <c r="D409" s="13">
        <v>42439</v>
      </c>
      <c r="E409">
        <v>1</v>
      </c>
      <c r="F409">
        <v>500</v>
      </c>
      <c r="G409" s="2" t="s">
        <v>87</v>
      </c>
      <c r="H409" s="2" t="s">
        <v>13</v>
      </c>
      <c r="I409">
        <v>10</v>
      </c>
      <c r="J409" s="2" t="s">
        <v>88</v>
      </c>
      <c r="K409" s="2">
        <f>IF(ISNUMBER(AVERAGEIFS(ObservedSpeciesData!K$2:K$4955,ObservedSpeciesData!$A$2:$A$4955,$A409,ObservedSpeciesData!$D$2:$D$4955,$D409)),AVERAGEIFS(ObservedSpeciesData!K$2:K$4955,ObservedSpeciesData!$A$2:$A$4955,$A409,ObservedSpeciesData!$D$2:$D$4955,$D409),"")</f>
        <v>375</v>
      </c>
      <c r="L409" s="26">
        <f>IF(ISNUMBER(AVERAGEIFS(ObservedSpeciesData!L$2:L$4955,ObservedSpeciesData!$A$2:$A$4955,$A409,ObservedSpeciesData!$D$2:$D$4955,$D409)),AVERAGEIFS(ObservedSpeciesData!L$2:L$4955,ObservedSpeciesData!$A$2:$A$4955,$A409,ObservedSpeciesData!$D$2:$D$4955,$D409),"")</f>
        <v>1848</v>
      </c>
      <c r="M409" s="23">
        <f>IF(ISNUMBER(AVERAGEIFS(ObservedSpeciesData!M$2:M$4955,ObservedSpeciesData!$A$2:$A$4955,$A409,ObservedSpeciesData!$D$2:$D$4955,$D409)),AVERAGEIFS(ObservedSpeciesData!M$2:M$4955,ObservedSpeciesData!$A$2:$A$4955,$A409,ObservedSpeciesData!$D$2:$D$4955,$D409),"")</f>
        <v>184.79999999999998</v>
      </c>
      <c r="N409" s="23" t="str">
        <f>IF(ISNUMBER(AVERAGEIFS(ObservedSpeciesData!N$2:N$4955,ObservedSpeciesData!$A$2:$A$4955,$A409,ObservedSpeciesData!$D$2:$D$4955,$D409)),AVERAGEIFS(ObservedSpeciesData!N$2:N$4955,ObservedSpeciesData!$A$2:$A$4955,$A409,ObservedSpeciesData!$D$2:$D$4955,$D409),"")</f>
        <v/>
      </c>
      <c r="O409" s="23" t="str">
        <f>IF(ISNUMBER(AVERAGEIFS(ObservedSpeciesData!O$2:O$4955,ObservedSpeciesData!$A$2:$A$4955,$A409,ObservedSpeciesData!$D$2:$D$4955,$D409)),AVERAGEIFS(ObservedSpeciesData!O$2:O$4955,ObservedSpeciesData!$A$2:$A$4955,$A409,ObservedSpeciesData!$D$2:$D$4955,$D409),"")</f>
        <v/>
      </c>
      <c r="P409" s="23" t="str">
        <f>IF(ISNUMBER(AVERAGEIFS(ObservedSpeciesData!P$2:P$4955,ObservedSpeciesData!$A$2:$A$4955,$A409,ObservedSpeciesData!$C$2:$C$4955,$C409,ObservedSpeciesData!$D$2:$D$4955,$D409)),AVERAGEIFS(ObservedSpeciesData!P$2:P$4955,ObservedSpeciesData!$A$2:$A$4955,$A409,ObservedSpeciesData!$C$2:$C$4955,$C409,ObservedSpeciesData!$D$2:$D$4955,$D409),"")</f>
        <v/>
      </c>
      <c r="Q409" s="23"/>
      <c r="R409" s="25" t="str">
        <f>IF(ISNUMBER(AVERAGEIFS(ObservedSpeciesData!R$2:R$4955,ObservedSpeciesData!$A$2:$A$4955,$A409,ObservedSpeciesData!$D$2:$D$4955,$D409)),AVERAGEIFS(ObservedSpeciesData!R$2:R$4955,ObservedSpeciesData!$A$2:$A$4955,$A409,ObservedSpeciesData!$D$2:$D$4955,$D409),"")</f>
        <v/>
      </c>
      <c r="S409" s="25" t="str">
        <f>IF(ISNUMBER(AVERAGEIFS(ObservedSpeciesData!S$2:S$4955,ObservedSpeciesData!$A$2:$A$4955,$A409,ObservedSpeciesData!$D$2:$D$4955,$D409)),AVERAGEIFS(ObservedSpeciesData!S$2:S$4955,ObservedSpeciesData!$A$2:$A$4955,$A409,ObservedSpeciesData!$D$2:$D$4955,$D409),"")</f>
        <v/>
      </c>
      <c r="T409" s="23" t="str">
        <f>IF(ISNUMBER(AVERAGEIFS(ObservedSpeciesData!T$2:T$4955,ObservedSpeciesData!$A$2:$A$4955,$A409,ObservedSpeciesData!$D$2:$D$4955,$D409)),AVERAGEIFS(ObservedSpeciesData!T$2:T$4955,ObservedSpeciesData!$A$2:$A$4955,$A409,ObservedSpeciesData!$D$2:$D$4955,$D409),"")</f>
        <v/>
      </c>
      <c r="U409" s="24" t="str">
        <f>IF(ISNUMBER(AVERAGEIFS(ObservedSpeciesData!U$2:U$4955,ObservedSpeciesData!$A$2:$A$4955,$A409,ObservedSpeciesData!$C$2:$C$4955,$C409,ObservedSpeciesData!$D$2:$D$4955,$D409)),AVERAGEIFS(ObservedSpeciesData!U$2:U$4955,ObservedSpeciesData!$A$2:$A$4955,$A409,ObservedSpeciesData!$C$2:$C$4955,$C409,ObservedSpeciesData!$D$2:$D$4955,$D409),"")</f>
        <v/>
      </c>
      <c r="V409" s="23" t="str">
        <f>IF(ISNUMBER(AVERAGEIFS(ObservedSpeciesData!V$2:V$4955,ObservedSpeciesData!$A$2:$A$4955,$A409,ObservedSpeciesData!$D$2:$D$4955,$D409)),AVERAGEIFS(ObservedSpeciesData!V$2:V$4955,ObservedSpeciesData!$A$2:$A$4955,$A409,ObservedSpeciesData!$D$2:$D$4955,$D409),"")</f>
        <v/>
      </c>
      <c r="W409" s="23" t="str">
        <f>IF(ISNUMBER(AVERAGEIFS(ObservedSpeciesData!W$2:W$4955,ObservedSpeciesData!$A$2:$A$4955,$A409,ObservedSpeciesData!$D$2:$D$4955,$D409)),AVERAGEIFS(ObservedSpeciesData!W$2:W$4955,ObservedSpeciesData!$A$2:$A$4955,$A409,ObservedSpeciesData!$D$2:$D$4955,$D409),"")</f>
        <v/>
      </c>
      <c r="X409" s="23" t="str">
        <f>IF(ISNUMBER(AVERAGEIFS(ObservedSpeciesData!X$2:X$4955,ObservedSpeciesData!$A$2:$A$4955,$A409,ObservedSpeciesData!$D$2:$D$4955,$D409)),AVERAGEIFS(ObservedSpeciesData!X$2:X$4955,ObservedSpeciesData!$A$2:$A$4955,$A409,ObservedSpeciesData!$D$2:$D$4955,$D409),"")</f>
        <v/>
      </c>
      <c r="Y409" s="23" t="str">
        <f>IF(ISNUMBER(AVERAGEIFS(ObservedSpeciesData!Y$2:Y$4955,ObservedSpeciesData!$A$2:$A$4955,$A409,ObservedSpeciesData!$D$2:$D$4955,$D409)),AVERAGEIFS(ObservedSpeciesData!Y$2:Y$4955,ObservedSpeciesData!$A$2:$A$4955,$A409,ObservedSpeciesData!$D$2:$D$4955,$D409),"")</f>
        <v/>
      </c>
      <c r="Z409" s="23" t="str">
        <f>IF(ISNUMBER(AVERAGEIFS(ObservedSpeciesData!Z$2:Z$4955,ObservedSpeciesData!$A$2:$A$4955,$A409,ObservedSpeciesData!$D$2:$D$4955,$D409)),AVERAGEIFS(ObservedSpeciesData!Z$2:Z$4955,ObservedSpeciesData!$A$2:$A$4955,$A409,ObservedSpeciesData!$D$2:$D$4955,$D409),"")</f>
        <v/>
      </c>
      <c r="AA409" s="23" t="str">
        <f>IF(ISNUMBER(AVERAGEIFS(ObservedSpeciesData!AA$2:AA$4955,ObservedSpeciesData!$A$2:$A$4955,$A409,ObservedSpeciesData!$D$2:$D$4955,$D409)),AVERAGEIFS(ObservedSpeciesData!AA$2:AA$4955,ObservedSpeciesData!$A$2:$A$4955,$A409,ObservedSpeciesData!$D$2:$D$4955,$D409),"")</f>
        <v/>
      </c>
      <c r="AB409" s="24" t="str">
        <f>IF(ISNUMBER(AVERAGEIFS(ObservedSpeciesData!AB$2:AB$4955,ObservedSpeciesData!$A$2:$A$4955,$A409,ObservedSpeciesData!$D$2:$D$4955,$D409)),AVERAGEIFS(ObservedSpeciesData!AB$2:AB$4955,ObservedSpeciesData!$A$2:$A$4955,$A409,ObservedSpeciesData!$D$2:$D$4955,$D409),"")</f>
        <v/>
      </c>
      <c r="AC409" s="24" t="str">
        <f>IF(ISNUMBER(AVERAGEIFS(ObservedSpeciesData!AC$2:AC$4955,ObservedSpeciesData!$A$2:$A$4955,$A409,ObservedSpeciesData!$D$2:$D$4955,$D409)),AVERAGEIFS(ObservedSpeciesData!AC$2:AC$4955,ObservedSpeciesData!$A$2:$A$4955,$A409,ObservedSpeciesData!$D$2:$D$4955,$D409),"")</f>
        <v/>
      </c>
      <c r="AD409" s="23" t="str">
        <f>IF(ISNUMBER(AVERAGEIFS(ObservedSpeciesData!AD$2:AD$4955,ObservedSpeciesData!$A$2:$A$4955,$A409,ObservedSpeciesData!$D$2:$D$4955,$D409)),AVERAGEIFS(ObservedSpeciesData!AD$2:AD$4955,ObservedSpeciesData!$A$2:$A$4955,$A409,ObservedSpeciesData!$D$2:$D$4955,$D409),"")</f>
        <v/>
      </c>
      <c r="AE409" s="24" t="str">
        <f>IF(ISNUMBER(AVERAGEIFS(ObservedSpeciesData!AE$2:AE$4955,ObservedSpeciesData!$A$2:$A$4955,$A409,ObservedSpeciesData!$D$2:$D$4955,$D409)),AVERAGEIFS(ObservedSpeciesData!AE$2:AE$4955,ObservedSpeciesData!$A$2:$A$4955,$A409,ObservedSpeciesData!$D$2:$D$4955,$D409),"")</f>
        <v/>
      </c>
      <c r="AF409" s="23"/>
      <c r="AG409" s="24"/>
      <c r="AH409" s="23" t="str">
        <f>IF(ISNUMBER(AVERAGEIFS(ObservedSpeciesData!AH$2:AH$4955,ObservedSpeciesData!$A$2:$A$4955,$A409,ObservedSpeciesData!$D$2:$D$4955,$D409)),AVERAGEIFS(ObservedSpeciesData!AH$2:AH$4955,ObservedSpeciesData!$A$2:$A$4955,$A409,ObservedSpeciesData!$D$2:$D$4955,$D409),"")</f>
        <v/>
      </c>
      <c r="AI409" s="23" t="str">
        <f>IF(ISNUMBER(AVERAGEIFS(ObservedSpeciesData!AI$2:AI$4955,ObservedSpeciesData!$A$2:$A$4955,$A409,ObservedSpeciesData!$C$2:$C$4955,$C409,ObservedSpeciesData!$D$2:$D$4955,$D409)),AVERAGEIFS(ObservedSpeciesData!AI$2:AI$4955,ObservedSpeciesData!$A$2:$A$4955,$A409,ObservedSpeciesData!$C$2:$C$4955,$C409,ObservedSpeciesData!$D$2:$D$4955,$D409),"")</f>
        <v/>
      </c>
      <c r="AJ409" s="2">
        <f>COUNTIFS(ObservedSpeciesData!$A$2:$A$828,$A409,ObservedSpeciesData!$D$2:$D$828,$D409)</f>
        <v>0</v>
      </c>
      <c r="AK409" s="2">
        <f t="shared" si="6"/>
        <v>1</v>
      </c>
    </row>
    <row r="410" spans="1:37" x14ac:dyDescent="0.25">
      <c r="A410" s="14" t="s">
        <v>112</v>
      </c>
      <c r="B410" t="s">
        <v>80</v>
      </c>
      <c r="C410" t="s">
        <v>106</v>
      </c>
      <c r="D410" s="13">
        <v>42491</v>
      </c>
      <c r="E410">
        <v>1</v>
      </c>
      <c r="F410">
        <v>0</v>
      </c>
      <c r="G410" s="2" t="s">
        <v>87</v>
      </c>
      <c r="H410" s="2" t="s">
        <v>13</v>
      </c>
      <c r="I410">
        <v>10</v>
      </c>
      <c r="J410" s="2" t="s">
        <v>88</v>
      </c>
      <c r="K410" s="2">
        <f>IF(ISNUMBER(AVERAGEIFS(ObservedSpeciesData!K$2:K$4955,ObservedSpeciesData!$A$2:$A$4955,$A410,ObservedSpeciesData!$D$2:$D$4955,$D410)),AVERAGEIFS(ObservedSpeciesData!K$2:K$4955,ObservedSpeciesData!$A$2:$A$4955,$A410,ObservedSpeciesData!$D$2:$D$4955,$D410),"")</f>
        <v>0</v>
      </c>
      <c r="L410" s="26">
        <f>IF(ISNUMBER(AVERAGEIFS(ObservedSpeciesData!L$2:L$4955,ObservedSpeciesData!$A$2:$A$4955,$A410,ObservedSpeciesData!$D$2:$D$4955,$D410)),AVERAGEIFS(ObservedSpeciesData!L$2:L$4955,ObservedSpeciesData!$A$2:$A$4955,$A410,ObservedSpeciesData!$D$2:$D$4955,$D410),"")</f>
        <v>1610.6666666666667</v>
      </c>
      <c r="M410" s="23">
        <f>IF(ISNUMBER(AVERAGEIFS(ObservedSpeciesData!M$2:M$4955,ObservedSpeciesData!$A$2:$A$4955,$A410,ObservedSpeciesData!$D$2:$D$4955,$D410)),AVERAGEIFS(ObservedSpeciesData!M$2:M$4955,ObservedSpeciesData!$A$2:$A$4955,$A410,ObservedSpeciesData!$D$2:$D$4955,$D410),"")</f>
        <v>161.06666666666669</v>
      </c>
      <c r="N410" s="23" t="str">
        <f>IF(ISNUMBER(AVERAGEIFS(ObservedSpeciesData!N$2:N$4955,ObservedSpeciesData!$A$2:$A$4955,$A410,ObservedSpeciesData!$D$2:$D$4955,$D410)),AVERAGEIFS(ObservedSpeciesData!N$2:N$4955,ObservedSpeciesData!$A$2:$A$4955,$A410,ObservedSpeciesData!$D$2:$D$4955,$D410),"")</f>
        <v/>
      </c>
      <c r="O410" s="23" t="str">
        <f>IF(ISNUMBER(AVERAGEIFS(ObservedSpeciesData!O$2:O$4955,ObservedSpeciesData!$A$2:$A$4955,$A410,ObservedSpeciesData!$D$2:$D$4955,$D410)),AVERAGEIFS(ObservedSpeciesData!O$2:O$4955,ObservedSpeciesData!$A$2:$A$4955,$A410,ObservedSpeciesData!$D$2:$D$4955,$D410),"")</f>
        <v/>
      </c>
      <c r="P410" s="23" t="str">
        <f>IF(ISNUMBER(AVERAGEIFS(ObservedSpeciesData!P$2:P$4955,ObservedSpeciesData!$A$2:$A$4955,$A410,ObservedSpeciesData!$C$2:$C$4955,$C410,ObservedSpeciesData!$D$2:$D$4955,$D410)),AVERAGEIFS(ObservedSpeciesData!P$2:P$4955,ObservedSpeciesData!$A$2:$A$4955,$A410,ObservedSpeciesData!$C$2:$C$4955,$C410,ObservedSpeciesData!$D$2:$D$4955,$D410),"")</f>
        <v/>
      </c>
      <c r="Q410" s="23"/>
      <c r="R410" s="25" t="str">
        <f>IF(ISNUMBER(AVERAGEIFS(ObservedSpeciesData!R$2:R$4955,ObservedSpeciesData!$A$2:$A$4955,$A410,ObservedSpeciesData!$D$2:$D$4955,$D410)),AVERAGEIFS(ObservedSpeciesData!R$2:R$4955,ObservedSpeciesData!$A$2:$A$4955,$A410,ObservedSpeciesData!$D$2:$D$4955,$D410),"")</f>
        <v/>
      </c>
      <c r="S410" s="25" t="str">
        <f>IF(ISNUMBER(AVERAGEIFS(ObservedSpeciesData!S$2:S$4955,ObservedSpeciesData!$A$2:$A$4955,$A410,ObservedSpeciesData!$D$2:$D$4955,$D410)),AVERAGEIFS(ObservedSpeciesData!S$2:S$4955,ObservedSpeciesData!$A$2:$A$4955,$A410,ObservedSpeciesData!$D$2:$D$4955,$D410),"")</f>
        <v/>
      </c>
      <c r="T410" s="23" t="str">
        <f>IF(ISNUMBER(AVERAGEIFS(ObservedSpeciesData!T$2:T$4955,ObservedSpeciesData!$A$2:$A$4955,$A410,ObservedSpeciesData!$D$2:$D$4955,$D410)),AVERAGEIFS(ObservedSpeciesData!T$2:T$4955,ObservedSpeciesData!$A$2:$A$4955,$A410,ObservedSpeciesData!$D$2:$D$4955,$D410),"")</f>
        <v/>
      </c>
      <c r="U410" s="24" t="str">
        <f>IF(ISNUMBER(AVERAGEIFS(ObservedSpeciesData!U$2:U$4955,ObservedSpeciesData!$A$2:$A$4955,$A410,ObservedSpeciesData!$C$2:$C$4955,$C410,ObservedSpeciesData!$D$2:$D$4955,$D410)),AVERAGEIFS(ObservedSpeciesData!U$2:U$4955,ObservedSpeciesData!$A$2:$A$4955,$A410,ObservedSpeciesData!$C$2:$C$4955,$C410,ObservedSpeciesData!$D$2:$D$4955,$D410),"")</f>
        <v/>
      </c>
      <c r="V410" s="23" t="str">
        <f>IF(ISNUMBER(AVERAGEIFS(ObservedSpeciesData!V$2:V$4955,ObservedSpeciesData!$A$2:$A$4955,$A410,ObservedSpeciesData!$D$2:$D$4955,$D410)),AVERAGEIFS(ObservedSpeciesData!V$2:V$4955,ObservedSpeciesData!$A$2:$A$4955,$A410,ObservedSpeciesData!$D$2:$D$4955,$D410),"")</f>
        <v/>
      </c>
      <c r="W410" s="23" t="str">
        <f>IF(ISNUMBER(AVERAGEIFS(ObservedSpeciesData!W$2:W$4955,ObservedSpeciesData!$A$2:$A$4955,$A410,ObservedSpeciesData!$D$2:$D$4955,$D410)),AVERAGEIFS(ObservedSpeciesData!W$2:W$4955,ObservedSpeciesData!$A$2:$A$4955,$A410,ObservedSpeciesData!$D$2:$D$4955,$D410),"")</f>
        <v/>
      </c>
      <c r="X410" s="23" t="str">
        <f>IF(ISNUMBER(AVERAGEIFS(ObservedSpeciesData!X$2:X$4955,ObservedSpeciesData!$A$2:$A$4955,$A410,ObservedSpeciesData!$D$2:$D$4955,$D410)),AVERAGEIFS(ObservedSpeciesData!X$2:X$4955,ObservedSpeciesData!$A$2:$A$4955,$A410,ObservedSpeciesData!$D$2:$D$4955,$D410),"")</f>
        <v/>
      </c>
      <c r="Y410" s="23" t="str">
        <f>IF(ISNUMBER(AVERAGEIFS(ObservedSpeciesData!Y$2:Y$4955,ObservedSpeciesData!$A$2:$A$4955,$A410,ObservedSpeciesData!$D$2:$D$4955,$D410)),AVERAGEIFS(ObservedSpeciesData!Y$2:Y$4955,ObservedSpeciesData!$A$2:$A$4955,$A410,ObservedSpeciesData!$D$2:$D$4955,$D410),"")</f>
        <v/>
      </c>
      <c r="Z410" s="23" t="str">
        <f>IF(ISNUMBER(AVERAGEIFS(ObservedSpeciesData!Z$2:Z$4955,ObservedSpeciesData!$A$2:$A$4955,$A410,ObservedSpeciesData!$D$2:$D$4955,$D410)),AVERAGEIFS(ObservedSpeciesData!Z$2:Z$4955,ObservedSpeciesData!$A$2:$A$4955,$A410,ObservedSpeciesData!$D$2:$D$4955,$D410),"")</f>
        <v/>
      </c>
      <c r="AA410" s="23" t="str">
        <f>IF(ISNUMBER(AVERAGEIFS(ObservedSpeciesData!AA$2:AA$4955,ObservedSpeciesData!$A$2:$A$4955,$A410,ObservedSpeciesData!$D$2:$D$4955,$D410)),AVERAGEIFS(ObservedSpeciesData!AA$2:AA$4955,ObservedSpeciesData!$A$2:$A$4955,$A410,ObservedSpeciesData!$D$2:$D$4955,$D410),"")</f>
        <v/>
      </c>
      <c r="AB410" s="24" t="str">
        <f>IF(ISNUMBER(AVERAGEIFS(ObservedSpeciesData!AB$2:AB$4955,ObservedSpeciesData!$A$2:$A$4955,$A410,ObservedSpeciesData!$D$2:$D$4955,$D410)),AVERAGEIFS(ObservedSpeciesData!AB$2:AB$4955,ObservedSpeciesData!$A$2:$A$4955,$A410,ObservedSpeciesData!$D$2:$D$4955,$D410),"")</f>
        <v/>
      </c>
      <c r="AC410" s="24" t="str">
        <f>IF(ISNUMBER(AVERAGEIFS(ObservedSpeciesData!AC$2:AC$4955,ObservedSpeciesData!$A$2:$A$4955,$A410,ObservedSpeciesData!$D$2:$D$4955,$D410)),AVERAGEIFS(ObservedSpeciesData!AC$2:AC$4955,ObservedSpeciesData!$A$2:$A$4955,$A410,ObservedSpeciesData!$D$2:$D$4955,$D410),"")</f>
        <v/>
      </c>
      <c r="AD410" s="23" t="str">
        <f>IF(ISNUMBER(AVERAGEIFS(ObservedSpeciesData!AD$2:AD$4955,ObservedSpeciesData!$A$2:$A$4955,$A410,ObservedSpeciesData!$D$2:$D$4955,$D410)),AVERAGEIFS(ObservedSpeciesData!AD$2:AD$4955,ObservedSpeciesData!$A$2:$A$4955,$A410,ObservedSpeciesData!$D$2:$D$4955,$D410),"")</f>
        <v/>
      </c>
      <c r="AE410" s="24" t="str">
        <f>IF(ISNUMBER(AVERAGEIFS(ObservedSpeciesData!AE$2:AE$4955,ObservedSpeciesData!$A$2:$A$4955,$A410,ObservedSpeciesData!$D$2:$D$4955,$D410)),AVERAGEIFS(ObservedSpeciesData!AE$2:AE$4955,ObservedSpeciesData!$A$2:$A$4955,$A410,ObservedSpeciesData!$D$2:$D$4955,$D410),"")</f>
        <v/>
      </c>
      <c r="AF410" s="23"/>
      <c r="AG410" s="24"/>
      <c r="AH410" s="23" t="str">
        <f>IF(ISNUMBER(AVERAGEIFS(ObservedSpeciesData!AH$2:AH$4955,ObservedSpeciesData!$A$2:$A$4955,$A410,ObservedSpeciesData!$D$2:$D$4955,$D410)),AVERAGEIFS(ObservedSpeciesData!AH$2:AH$4955,ObservedSpeciesData!$A$2:$A$4955,$A410,ObservedSpeciesData!$D$2:$D$4955,$D410),"")</f>
        <v/>
      </c>
      <c r="AI410" s="23" t="str">
        <f>IF(ISNUMBER(AVERAGEIFS(ObservedSpeciesData!AI$2:AI$4955,ObservedSpeciesData!$A$2:$A$4955,$A410,ObservedSpeciesData!$C$2:$C$4955,$C410,ObservedSpeciesData!$D$2:$D$4955,$D410)),AVERAGEIFS(ObservedSpeciesData!AI$2:AI$4955,ObservedSpeciesData!$A$2:$A$4955,$A410,ObservedSpeciesData!$C$2:$C$4955,$C410,ObservedSpeciesData!$D$2:$D$4955,$D410),"")</f>
        <v/>
      </c>
      <c r="AJ410" s="2">
        <f>COUNTIFS(ObservedSpeciesData!$A$2:$A$828,$A410,ObservedSpeciesData!$D$2:$D$828,$D410)</f>
        <v>0</v>
      </c>
      <c r="AK410" s="2">
        <f t="shared" si="6"/>
        <v>1</v>
      </c>
    </row>
    <row r="411" spans="1:37" x14ac:dyDescent="0.25">
      <c r="A411" s="14" t="s">
        <v>111</v>
      </c>
      <c r="B411" t="s">
        <v>80</v>
      </c>
      <c r="C411" t="s">
        <v>106</v>
      </c>
      <c r="D411" s="13">
        <v>42491</v>
      </c>
      <c r="E411">
        <v>1</v>
      </c>
      <c r="F411">
        <v>50</v>
      </c>
      <c r="G411" s="2" t="s">
        <v>87</v>
      </c>
      <c r="H411" s="2" t="s">
        <v>13</v>
      </c>
      <c r="I411">
        <v>10</v>
      </c>
      <c r="J411" s="2" t="s">
        <v>88</v>
      </c>
      <c r="K411" s="2">
        <f>IF(ISNUMBER(AVERAGEIFS(ObservedSpeciesData!K$2:K$4955,ObservedSpeciesData!$A$2:$A$4955,$A411,ObservedSpeciesData!$D$2:$D$4955,$D411)),AVERAGEIFS(ObservedSpeciesData!K$2:K$4955,ObservedSpeciesData!$A$2:$A$4955,$A411,ObservedSpeciesData!$D$2:$D$4955,$D411),"")</f>
        <v>37.5</v>
      </c>
      <c r="L411" s="26">
        <f>IF(ISNUMBER(AVERAGEIFS(ObservedSpeciesData!L$2:L$4955,ObservedSpeciesData!$A$2:$A$4955,$A411,ObservedSpeciesData!$D$2:$D$4955,$D411)),AVERAGEIFS(ObservedSpeciesData!L$2:L$4955,ObservedSpeciesData!$A$2:$A$4955,$A411,ObservedSpeciesData!$D$2:$D$4955,$D411),"")</f>
        <v>1526.6666666666667</v>
      </c>
      <c r="M411" s="23">
        <f>IF(ISNUMBER(AVERAGEIFS(ObservedSpeciesData!M$2:M$4955,ObservedSpeciesData!$A$2:$A$4955,$A411,ObservedSpeciesData!$D$2:$D$4955,$D411)),AVERAGEIFS(ObservedSpeciesData!M$2:M$4955,ObservedSpeciesData!$A$2:$A$4955,$A411,ObservedSpeciesData!$D$2:$D$4955,$D411),"")</f>
        <v>152.66666666666669</v>
      </c>
      <c r="N411" s="23" t="str">
        <f>IF(ISNUMBER(AVERAGEIFS(ObservedSpeciesData!N$2:N$4955,ObservedSpeciesData!$A$2:$A$4955,$A411,ObservedSpeciesData!$D$2:$D$4955,$D411)),AVERAGEIFS(ObservedSpeciesData!N$2:N$4955,ObservedSpeciesData!$A$2:$A$4955,$A411,ObservedSpeciesData!$D$2:$D$4955,$D411),"")</f>
        <v/>
      </c>
      <c r="O411" s="23" t="str">
        <f>IF(ISNUMBER(AVERAGEIFS(ObservedSpeciesData!O$2:O$4955,ObservedSpeciesData!$A$2:$A$4955,$A411,ObservedSpeciesData!$D$2:$D$4955,$D411)),AVERAGEIFS(ObservedSpeciesData!O$2:O$4955,ObservedSpeciesData!$A$2:$A$4955,$A411,ObservedSpeciesData!$D$2:$D$4955,$D411),"")</f>
        <v/>
      </c>
      <c r="P411" s="23" t="str">
        <f>IF(ISNUMBER(AVERAGEIFS(ObservedSpeciesData!P$2:P$4955,ObservedSpeciesData!$A$2:$A$4955,$A411,ObservedSpeciesData!$C$2:$C$4955,$C411,ObservedSpeciesData!$D$2:$D$4955,$D411)),AVERAGEIFS(ObservedSpeciesData!P$2:P$4955,ObservedSpeciesData!$A$2:$A$4955,$A411,ObservedSpeciesData!$C$2:$C$4955,$C411,ObservedSpeciesData!$D$2:$D$4955,$D411),"")</f>
        <v/>
      </c>
      <c r="Q411" s="23"/>
      <c r="R411" s="25" t="str">
        <f>IF(ISNUMBER(AVERAGEIFS(ObservedSpeciesData!R$2:R$4955,ObservedSpeciesData!$A$2:$A$4955,$A411,ObservedSpeciesData!$D$2:$D$4955,$D411)),AVERAGEIFS(ObservedSpeciesData!R$2:R$4955,ObservedSpeciesData!$A$2:$A$4955,$A411,ObservedSpeciesData!$D$2:$D$4955,$D411),"")</f>
        <v/>
      </c>
      <c r="S411" s="25" t="str">
        <f>IF(ISNUMBER(AVERAGEIFS(ObservedSpeciesData!S$2:S$4955,ObservedSpeciesData!$A$2:$A$4955,$A411,ObservedSpeciesData!$D$2:$D$4955,$D411)),AVERAGEIFS(ObservedSpeciesData!S$2:S$4955,ObservedSpeciesData!$A$2:$A$4955,$A411,ObservedSpeciesData!$D$2:$D$4955,$D411),"")</f>
        <v/>
      </c>
      <c r="T411" s="23" t="str">
        <f>IF(ISNUMBER(AVERAGEIFS(ObservedSpeciesData!T$2:T$4955,ObservedSpeciesData!$A$2:$A$4955,$A411,ObservedSpeciesData!$D$2:$D$4955,$D411)),AVERAGEIFS(ObservedSpeciesData!T$2:T$4955,ObservedSpeciesData!$A$2:$A$4955,$A411,ObservedSpeciesData!$D$2:$D$4955,$D411),"")</f>
        <v/>
      </c>
      <c r="U411" s="24" t="str">
        <f>IF(ISNUMBER(AVERAGEIFS(ObservedSpeciesData!U$2:U$4955,ObservedSpeciesData!$A$2:$A$4955,$A411,ObservedSpeciesData!$C$2:$C$4955,$C411,ObservedSpeciesData!$D$2:$D$4955,$D411)),AVERAGEIFS(ObservedSpeciesData!U$2:U$4955,ObservedSpeciesData!$A$2:$A$4955,$A411,ObservedSpeciesData!$C$2:$C$4955,$C411,ObservedSpeciesData!$D$2:$D$4955,$D411),"")</f>
        <v/>
      </c>
      <c r="V411" s="23" t="str">
        <f>IF(ISNUMBER(AVERAGEIFS(ObservedSpeciesData!V$2:V$4955,ObservedSpeciesData!$A$2:$A$4955,$A411,ObservedSpeciesData!$D$2:$D$4955,$D411)),AVERAGEIFS(ObservedSpeciesData!V$2:V$4955,ObservedSpeciesData!$A$2:$A$4955,$A411,ObservedSpeciesData!$D$2:$D$4955,$D411),"")</f>
        <v/>
      </c>
      <c r="W411" s="23" t="str">
        <f>IF(ISNUMBER(AVERAGEIFS(ObservedSpeciesData!W$2:W$4955,ObservedSpeciesData!$A$2:$A$4955,$A411,ObservedSpeciesData!$D$2:$D$4955,$D411)),AVERAGEIFS(ObservedSpeciesData!W$2:W$4955,ObservedSpeciesData!$A$2:$A$4955,$A411,ObservedSpeciesData!$D$2:$D$4955,$D411),"")</f>
        <v/>
      </c>
      <c r="X411" s="23" t="str">
        <f>IF(ISNUMBER(AVERAGEIFS(ObservedSpeciesData!X$2:X$4955,ObservedSpeciesData!$A$2:$A$4955,$A411,ObservedSpeciesData!$D$2:$D$4955,$D411)),AVERAGEIFS(ObservedSpeciesData!X$2:X$4955,ObservedSpeciesData!$A$2:$A$4955,$A411,ObservedSpeciesData!$D$2:$D$4955,$D411),"")</f>
        <v/>
      </c>
      <c r="Y411" s="23" t="str">
        <f>IF(ISNUMBER(AVERAGEIFS(ObservedSpeciesData!Y$2:Y$4955,ObservedSpeciesData!$A$2:$A$4955,$A411,ObservedSpeciesData!$D$2:$D$4955,$D411)),AVERAGEIFS(ObservedSpeciesData!Y$2:Y$4955,ObservedSpeciesData!$A$2:$A$4955,$A411,ObservedSpeciesData!$D$2:$D$4955,$D411),"")</f>
        <v/>
      </c>
      <c r="Z411" s="23" t="str">
        <f>IF(ISNUMBER(AVERAGEIFS(ObservedSpeciesData!Z$2:Z$4955,ObservedSpeciesData!$A$2:$A$4955,$A411,ObservedSpeciesData!$D$2:$D$4955,$D411)),AVERAGEIFS(ObservedSpeciesData!Z$2:Z$4955,ObservedSpeciesData!$A$2:$A$4955,$A411,ObservedSpeciesData!$D$2:$D$4955,$D411),"")</f>
        <v/>
      </c>
      <c r="AA411" s="23" t="str">
        <f>IF(ISNUMBER(AVERAGEIFS(ObservedSpeciesData!AA$2:AA$4955,ObservedSpeciesData!$A$2:$A$4955,$A411,ObservedSpeciesData!$D$2:$D$4955,$D411)),AVERAGEIFS(ObservedSpeciesData!AA$2:AA$4955,ObservedSpeciesData!$A$2:$A$4955,$A411,ObservedSpeciesData!$D$2:$D$4955,$D411),"")</f>
        <v/>
      </c>
      <c r="AB411" s="24" t="str">
        <f>IF(ISNUMBER(AVERAGEIFS(ObservedSpeciesData!AB$2:AB$4955,ObservedSpeciesData!$A$2:$A$4955,$A411,ObservedSpeciesData!$D$2:$D$4955,$D411)),AVERAGEIFS(ObservedSpeciesData!AB$2:AB$4955,ObservedSpeciesData!$A$2:$A$4955,$A411,ObservedSpeciesData!$D$2:$D$4955,$D411),"")</f>
        <v/>
      </c>
      <c r="AC411" s="24" t="str">
        <f>IF(ISNUMBER(AVERAGEIFS(ObservedSpeciesData!AC$2:AC$4955,ObservedSpeciesData!$A$2:$A$4955,$A411,ObservedSpeciesData!$D$2:$D$4955,$D411)),AVERAGEIFS(ObservedSpeciesData!AC$2:AC$4955,ObservedSpeciesData!$A$2:$A$4955,$A411,ObservedSpeciesData!$D$2:$D$4955,$D411),"")</f>
        <v/>
      </c>
      <c r="AD411" s="23" t="str">
        <f>IF(ISNUMBER(AVERAGEIFS(ObservedSpeciesData!AD$2:AD$4955,ObservedSpeciesData!$A$2:$A$4955,$A411,ObservedSpeciesData!$D$2:$D$4955,$D411)),AVERAGEIFS(ObservedSpeciesData!AD$2:AD$4955,ObservedSpeciesData!$A$2:$A$4955,$A411,ObservedSpeciesData!$D$2:$D$4955,$D411),"")</f>
        <v/>
      </c>
      <c r="AE411" s="24" t="str">
        <f>IF(ISNUMBER(AVERAGEIFS(ObservedSpeciesData!AE$2:AE$4955,ObservedSpeciesData!$A$2:$A$4955,$A411,ObservedSpeciesData!$D$2:$D$4955,$D411)),AVERAGEIFS(ObservedSpeciesData!AE$2:AE$4955,ObservedSpeciesData!$A$2:$A$4955,$A411,ObservedSpeciesData!$D$2:$D$4955,$D411),"")</f>
        <v/>
      </c>
      <c r="AF411" s="23"/>
      <c r="AG411" s="24"/>
      <c r="AH411" s="23" t="str">
        <f>IF(ISNUMBER(AVERAGEIFS(ObservedSpeciesData!AH$2:AH$4955,ObservedSpeciesData!$A$2:$A$4955,$A411,ObservedSpeciesData!$D$2:$D$4955,$D411)),AVERAGEIFS(ObservedSpeciesData!AH$2:AH$4955,ObservedSpeciesData!$A$2:$A$4955,$A411,ObservedSpeciesData!$D$2:$D$4955,$D411),"")</f>
        <v/>
      </c>
      <c r="AI411" s="23" t="str">
        <f>IF(ISNUMBER(AVERAGEIFS(ObservedSpeciesData!AI$2:AI$4955,ObservedSpeciesData!$A$2:$A$4955,$A411,ObservedSpeciesData!$C$2:$C$4955,$C411,ObservedSpeciesData!$D$2:$D$4955,$D411)),AVERAGEIFS(ObservedSpeciesData!AI$2:AI$4955,ObservedSpeciesData!$A$2:$A$4955,$A411,ObservedSpeciesData!$C$2:$C$4955,$C411,ObservedSpeciesData!$D$2:$D$4955,$D411),"")</f>
        <v/>
      </c>
      <c r="AJ411" s="2">
        <f>COUNTIFS(ObservedSpeciesData!$A$2:$A$828,$A411,ObservedSpeciesData!$D$2:$D$828,$D411)</f>
        <v>0</v>
      </c>
      <c r="AK411" s="2">
        <f t="shared" si="6"/>
        <v>1</v>
      </c>
    </row>
    <row r="412" spans="1:37" x14ac:dyDescent="0.25">
      <c r="A412" s="14" t="s">
        <v>110</v>
      </c>
      <c r="B412" t="s">
        <v>80</v>
      </c>
      <c r="C412" t="s">
        <v>106</v>
      </c>
      <c r="D412" s="13">
        <v>42491</v>
      </c>
      <c r="E412">
        <v>1</v>
      </c>
      <c r="F412">
        <v>100</v>
      </c>
      <c r="G412" s="2" t="s">
        <v>87</v>
      </c>
      <c r="H412" s="2" t="s">
        <v>13</v>
      </c>
      <c r="I412">
        <v>10</v>
      </c>
      <c r="J412" s="2" t="s">
        <v>88</v>
      </c>
      <c r="K412" s="2">
        <f>IF(ISNUMBER(AVERAGEIFS(ObservedSpeciesData!K$2:K$4955,ObservedSpeciesData!$A$2:$A$4955,$A412,ObservedSpeciesData!$D$2:$D$4955,$D412)),AVERAGEIFS(ObservedSpeciesData!K$2:K$4955,ObservedSpeciesData!$A$2:$A$4955,$A412,ObservedSpeciesData!$D$2:$D$4955,$D412),"")</f>
        <v>75</v>
      </c>
      <c r="L412" s="26">
        <f>IF(ISNUMBER(AVERAGEIFS(ObservedSpeciesData!L$2:L$4955,ObservedSpeciesData!$A$2:$A$4955,$A412,ObservedSpeciesData!$D$2:$D$4955,$D412)),AVERAGEIFS(ObservedSpeciesData!L$2:L$4955,ObservedSpeciesData!$A$2:$A$4955,$A412,ObservedSpeciesData!$D$2:$D$4955,$D412),"")</f>
        <v>1601.3333333333333</v>
      </c>
      <c r="M412" s="23">
        <f>IF(ISNUMBER(AVERAGEIFS(ObservedSpeciesData!M$2:M$4955,ObservedSpeciesData!$A$2:$A$4955,$A412,ObservedSpeciesData!$D$2:$D$4955,$D412)),AVERAGEIFS(ObservedSpeciesData!M$2:M$4955,ObservedSpeciesData!$A$2:$A$4955,$A412,ObservedSpeciesData!$D$2:$D$4955,$D412),"")</f>
        <v>160.13333333333333</v>
      </c>
      <c r="N412" s="23" t="str">
        <f>IF(ISNUMBER(AVERAGEIFS(ObservedSpeciesData!N$2:N$4955,ObservedSpeciesData!$A$2:$A$4955,$A412,ObservedSpeciesData!$D$2:$D$4955,$D412)),AVERAGEIFS(ObservedSpeciesData!N$2:N$4955,ObservedSpeciesData!$A$2:$A$4955,$A412,ObservedSpeciesData!$D$2:$D$4955,$D412),"")</f>
        <v/>
      </c>
      <c r="O412" s="23" t="str">
        <f>IF(ISNUMBER(AVERAGEIFS(ObservedSpeciesData!O$2:O$4955,ObservedSpeciesData!$A$2:$A$4955,$A412,ObservedSpeciesData!$D$2:$D$4955,$D412)),AVERAGEIFS(ObservedSpeciesData!O$2:O$4955,ObservedSpeciesData!$A$2:$A$4955,$A412,ObservedSpeciesData!$D$2:$D$4955,$D412),"")</f>
        <v/>
      </c>
      <c r="P412" s="23" t="str">
        <f>IF(ISNUMBER(AVERAGEIFS(ObservedSpeciesData!P$2:P$4955,ObservedSpeciesData!$A$2:$A$4955,$A412,ObservedSpeciesData!$C$2:$C$4955,$C412,ObservedSpeciesData!$D$2:$D$4955,$D412)),AVERAGEIFS(ObservedSpeciesData!P$2:P$4955,ObservedSpeciesData!$A$2:$A$4955,$A412,ObservedSpeciesData!$C$2:$C$4955,$C412,ObservedSpeciesData!$D$2:$D$4955,$D412),"")</f>
        <v/>
      </c>
      <c r="Q412" s="23"/>
      <c r="R412" s="25" t="str">
        <f>IF(ISNUMBER(AVERAGEIFS(ObservedSpeciesData!R$2:R$4955,ObservedSpeciesData!$A$2:$A$4955,$A412,ObservedSpeciesData!$D$2:$D$4955,$D412)),AVERAGEIFS(ObservedSpeciesData!R$2:R$4955,ObservedSpeciesData!$A$2:$A$4955,$A412,ObservedSpeciesData!$D$2:$D$4955,$D412),"")</f>
        <v/>
      </c>
      <c r="S412" s="25" t="str">
        <f>IF(ISNUMBER(AVERAGEIFS(ObservedSpeciesData!S$2:S$4955,ObservedSpeciesData!$A$2:$A$4955,$A412,ObservedSpeciesData!$D$2:$D$4955,$D412)),AVERAGEIFS(ObservedSpeciesData!S$2:S$4955,ObservedSpeciesData!$A$2:$A$4955,$A412,ObservedSpeciesData!$D$2:$D$4955,$D412),"")</f>
        <v/>
      </c>
      <c r="T412" s="23" t="str">
        <f>IF(ISNUMBER(AVERAGEIFS(ObservedSpeciesData!T$2:T$4955,ObservedSpeciesData!$A$2:$A$4955,$A412,ObservedSpeciesData!$D$2:$D$4955,$D412)),AVERAGEIFS(ObservedSpeciesData!T$2:T$4955,ObservedSpeciesData!$A$2:$A$4955,$A412,ObservedSpeciesData!$D$2:$D$4955,$D412),"")</f>
        <v/>
      </c>
      <c r="U412" s="24" t="str">
        <f>IF(ISNUMBER(AVERAGEIFS(ObservedSpeciesData!U$2:U$4955,ObservedSpeciesData!$A$2:$A$4955,$A412,ObservedSpeciesData!$C$2:$C$4955,$C412,ObservedSpeciesData!$D$2:$D$4955,$D412)),AVERAGEIFS(ObservedSpeciesData!U$2:U$4955,ObservedSpeciesData!$A$2:$A$4955,$A412,ObservedSpeciesData!$C$2:$C$4955,$C412,ObservedSpeciesData!$D$2:$D$4955,$D412),"")</f>
        <v/>
      </c>
      <c r="V412" s="23" t="str">
        <f>IF(ISNUMBER(AVERAGEIFS(ObservedSpeciesData!V$2:V$4955,ObservedSpeciesData!$A$2:$A$4955,$A412,ObservedSpeciesData!$D$2:$D$4955,$D412)),AVERAGEIFS(ObservedSpeciesData!V$2:V$4955,ObservedSpeciesData!$A$2:$A$4955,$A412,ObservedSpeciesData!$D$2:$D$4955,$D412),"")</f>
        <v/>
      </c>
      <c r="W412" s="23" t="str">
        <f>IF(ISNUMBER(AVERAGEIFS(ObservedSpeciesData!W$2:W$4955,ObservedSpeciesData!$A$2:$A$4955,$A412,ObservedSpeciesData!$D$2:$D$4955,$D412)),AVERAGEIFS(ObservedSpeciesData!W$2:W$4955,ObservedSpeciesData!$A$2:$A$4955,$A412,ObservedSpeciesData!$D$2:$D$4955,$D412),"")</f>
        <v/>
      </c>
      <c r="X412" s="23" t="str">
        <f>IF(ISNUMBER(AVERAGEIFS(ObservedSpeciesData!X$2:X$4955,ObservedSpeciesData!$A$2:$A$4955,$A412,ObservedSpeciesData!$D$2:$D$4955,$D412)),AVERAGEIFS(ObservedSpeciesData!X$2:X$4955,ObservedSpeciesData!$A$2:$A$4955,$A412,ObservedSpeciesData!$D$2:$D$4955,$D412),"")</f>
        <v/>
      </c>
      <c r="Y412" s="23" t="str">
        <f>IF(ISNUMBER(AVERAGEIFS(ObservedSpeciesData!Y$2:Y$4955,ObservedSpeciesData!$A$2:$A$4955,$A412,ObservedSpeciesData!$D$2:$D$4955,$D412)),AVERAGEIFS(ObservedSpeciesData!Y$2:Y$4955,ObservedSpeciesData!$A$2:$A$4955,$A412,ObservedSpeciesData!$D$2:$D$4955,$D412),"")</f>
        <v/>
      </c>
      <c r="Z412" s="23" t="str">
        <f>IF(ISNUMBER(AVERAGEIFS(ObservedSpeciesData!Z$2:Z$4955,ObservedSpeciesData!$A$2:$A$4955,$A412,ObservedSpeciesData!$D$2:$D$4955,$D412)),AVERAGEIFS(ObservedSpeciesData!Z$2:Z$4955,ObservedSpeciesData!$A$2:$A$4955,$A412,ObservedSpeciesData!$D$2:$D$4955,$D412),"")</f>
        <v/>
      </c>
      <c r="AA412" s="23" t="str">
        <f>IF(ISNUMBER(AVERAGEIFS(ObservedSpeciesData!AA$2:AA$4955,ObservedSpeciesData!$A$2:$A$4955,$A412,ObservedSpeciesData!$D$2:$D$4955,$D412)),AVERAGEIFS(ObservedSpeciesData!AA$2:AA$4955,ObservedSpeciesData!$A$2:$A$4955,$A412,ObservedSpeciesData!$D$2:$D$4955,$D412),"")</f>
        <v/>
      </c>
      <c r="AB412" s="24" t="str">
        <f>IF(ISNUMBER(AVERAGEIFS(ObservedSpeciesData!AB$2:AB$4955,ObservedSpeciesData!$A$2:$A$4955,$A412,ObservedSpeciesData!$D$2:$D$4955,$D412)),AVERAGEIFS(ObservedSpeciesData!AB$2:AB$4955,ObservedSpeciesData!$A$2:$A$4955,$A412,ObservedSpeciesData!$D$2:$D$4955,$D412),"")</f>
        <v/>
      </c>
      <c r="AC412" s="24" t="str">
        <f>IF(ISNUMBER(AVERAGEIFS(ObservedSpeciesData!AC$2:AC$4955,ObservedSpeciesData!$A$2:$A$4955,$A412,ObservedSpeciesData!$D$2:$D$4955,$D412)),AVERAGEIFS(ObservedSpeciesData!AC$2:AC$4955,ObservedSpeciesData!$A$2:$A$4955,$A412,ObservedSpeciesData!$D$2:$D$4955,$D412),"")</f>
        <v/>
      </c>
      <c r="AD412" s="23" t="str">
        <f>IF(ISNUMBER(AVERAGEIFS(ObservedSpeciesData!AD$2:AD$4955,ObservedSpeciesData!$A$2:$A$4955,$A412,ObservedSpeciesData!$D$2:$D$4955,$D412)),AVERAGEIFS(ObservedSpeciesData!AD$2:AD$4955,ObservedSpeciesData!$A$2:$A$4955,$A412,ObservedSpeciesData!$D$2:$D$4955,$D412),"")</f>
        <v/>
      </c>
      <c r="AE412" s="24" t="str">
        <f>IF(ISNUMBER(AVERAGEIFS(ObservedSpeciesData!AE$2:AE$4955,ObservedSpeciesData!$A$2:$A$4955,$A412,ObservedSpeciesData!$D$2:$D$4955,$D412)),AVERAGEIFS(ObservedSpeciesData!AE$2:AE$4955,ObservedSpeciesData!$A$2:$A$4955,$A412,ObservedSpeciesData!$D$2:$D$4955,$D412),"")</f>
        <v/>
      </c>
      <c r="AF412" s="23"/>
      <c r="AG412" s="24"/>
      <c r="AH412" s="23" t="str">
        <f>IF(ISNUMBER(AVERAGEIFS(ObservedSpeciesData!AH$2:AH$4955,ObservedSpeciesData!$A$2:$A$4955,$A412,ObservedSpeciesData!$D$2:$D$4955,$D412)),AVERAGEIFS(ObservedSpeciesData!AH$2:AH$4955,ObservedSpeciesData!$A$2:$A$4955,$A412,ObservedSpeciesData!$D$2:$D$4955,$D412),"")</f>
        <v/>
      </c>
      <c r="AI412" s="23" t="str">
        <f>IF(ISNUMBER(AVERAGEIFS(ObservedSpeciesData!AI$2:AI$4955,ObservedSpeciesData!$A$2:$A$4955,$A412,ObservedSpeciesData!$C$2:$C$4955,$C412,ObservedSpeciesData!$D$2:$D$4955,$D412)),AVERAGEIFS(ObservedSpeciesData!AI$2:AI$4955,ObservedSpeciesData!$A$2:$A$4955,$A412,ObservedSpeciesData!$C$2:$C$4955,$C412,ObservedSpeciesData!$D$2:$D$4955,$D412),"")</f>
        <v/>
      </c>
      <c r="AJ412" s="2">
        <f>COUNTIFS(ObservedSpeciesData!$A$2:$A$828,$A412,ObservedSpeciesData!$D$2:$D$828,$D412)</f>
        <v>0</v>
      </c>
      <c r="AK412" s="2">
        <f t="shared" si="6"/>
        <v>1</v>
      </c>
    </row>
    <row r="413" spans="1:37" x14ac:dyDescent="0.25">
      <c r="A413" s="14" t="s">
        <v>109</v>
      </c>
      <c r="B413" t="s">
        <v>80</v>
      </c>
      <c r="C413" t="s">
        <v>106</v>
      </c>
      <c r="D413" s="13">
        <v>42491</v>
      </c>
      <c r="E413">
        <v>1</v>
      </c>
      <c r="F413">
        <v>200</v>
      </c>
      <c r="G413" s="2" t="s">
        <v>87</v>
      </c>
      <c r="H413" s="2" t="s">
        <v>13</v>
      </c>
      <c r="I413">
        <v>10</v>
      </c>
      <c r="J413" s="2" t="s">
        <v>88</v>
      </c>
      <c r="K413" s="2">
        <f>IF(ISNUMBER(AVERAGEIFS(ObservedSpeciesData!K$2:K$4955,ObservedSpeciesData!$A$2:$A$4955,$A413,ObservedSpeciesData!$D$2:$D$4955,$D413)),AVERAGEIFS(ObservedSpeciesData!K$2:K$4955,ObservedSpeciesData!$A$2:$A$4955,$A413,ObservedSpeciesData!$D$2:$D$4955,$D413),"")</f>
        <v>150</v>
      </c>
      <c r="L413" s="26">
        <f>IF(ISNUMBER(AVERAGEIFS(ObservedSpeciesData!L$2:L$4955,ObservedSpeciesData!$A$2:$A$4955,$A413,ObservedSpeciesData!$D$2:$D$4955,$D413)),AVERAGEIFS(ObservedSpeciesData!L$2:L$4955,ObservedSpeciesData!$A$2:$A$4955,$A413,ObservedSpeciesData!$D$2:$D$4955,$D413),"")</f>
        <v>1592</v>
      </c>
      <c r="M413" s="23">
        <f>IF(ISNUMBER(AVERAGEIFS(ObservedSpeciesData!M$2:M$4955,ObservedSpeciesData!$A$2:$A$4955,$A413,ObservedSpeciesData!$D$2:$D$4955,$D413)),AVERAGEIFS(ObservedSpeciesData!M$2:M$4955,ObservedSpeciesData!$A$2:$A$4955,$A413,ObservedSpeciesData!$D$2:$D$4955,$D413),"")</f>
        <v>159.19999999999999</v>
      </c>
      <c r="N413" s="23" t="str">
        <f>IF(ISNUMBER(AVERAGEIFS(ObservedSpeciesData!N$2:N$4955,ObservedSpeciesData!$A$2:$A$4955,$A413,ObservedSpeciesData!$D$2:$D$4955,$D413)),AVERAGEIFS(ObservedSpeciesData!N$2:N$4955,ObservedSpeciesData!$A$2:$A$4955,$A413,ObservedSpeciesData!$D$2:$D$4955,$D413),"")</f>
        <v/>
      </c>
      <c r="O413" s="23" t="str">
        <f>IF(ISNUMBER(AVERAGEIFS(ObservedSpeciesData!O$2:O$4955,ObservedSpeciesData!$A$2:$A$4955,$A413,ObservedSpeciesData!$D$2:$D$4955,$D413)),AVERAGEIFS(ObservedSpeciesData!O$2:O$4955,ObservedSpeciesData!$A$2:$A$4955,$A413,ObservedSpeciesData!$D$2:$D$4955,$D413),"")</f>
        <v/>
      </c>
      <c r="P413" s="23" t="str">
        <f>IF(ISNUMBER(AVERAGEIFS(ObservedSpeciesData!P$2:P$4955,ObservedSpeciesData!$A$2:$A$4955,$A413,ObservedSpeciesData!$C$2:$C$4955,$C413,ObservedSpeciesData!$D$2:$D$4955,$D413)),AVERAGEIFS(ObservedSpeciesData!P$2:P$4955,ObservedSpeciesData!$A$2:$A$4955,$A413,ObservedSpeciesData!$C$2:$C$4955,$C413,ObservedSpeciesData!$D$2:$D$4955,$D413),"")</f>
        <v/>
      </c>
      <c r="Q413" s="23"/>
      <c r="R413" s="25" t="str">
        <f>IF(ISNUMBER(AVERAGEIFS(ObservedSpeciesData!R$2:R$4955,ObservedSpeciesData!$A$2:$A$4955,$A413,ObservedSpeciesData!$D$2:$D$4955,$D413)),AVERAGEIFS(ObservedSpeciesData!R$2:R$4955,ObservedSpeciesData!$A$2:$A$4955,$A413,ObservedSpeciesData!$D$2:$D$4955,$D413),"")</f>
        <v/>
      </c>
      <c r="S413" s="25" t="str">
        <f>IF(ISNUMBER(AVERAGEIFS(ObservedSpeciesData!S$2:S$4955,ObservedSpeciesData!$A$2:$A$4955,$A413,ObservedSpeciesData!$D$2:$D$4955,$D413)),AVERAGEIFS(ObservedSpeciesData!S$2:S$4955,ObservedSpeciesData!$A$2:$A$4955,$A413,ObservedSpeciesData!$D$2:$D$4955,$D413),"")</f>
        <v/>
      </c>
      <c r="T413" s="23" t="str">
        <f>IF(ISNUMBER(AVERAGEIFS(ObservedSpeciesData!T$2:T$4955,ObservedSpeciesData!$A$2:$A$4955,$A413,ObservedSpeciesData!$D$2:$D$4955,$D413)),AVERAGEIFS(ObservedSpeciesData!T$2:T$4955,ObservedSpeciesData!$A$2:$A$4955,$A413,ObservedSpeciesData!$D$2:$D$4955,$D413),"")</f>
        <v/>
      </c>
      <c r="U413" s="24" t="str">
        <f>IF(ISNUMBER(AVERAGEIFS(ObservedSpeciesData!U$2:U$4955,ObservedSpeciesData!$A$2:$A$4955,$A413,ObservedSpeciesData!$C$2:$C$4955,$C413,ObservedSpeciesData!$D$2:$D$4955,$D413)),AVERAGEIFS(ObservedSpeciesData!U$2:U$4955,ObservedSpeciesData!$A$2:$A$4955,$A413,ObservedSpeciesData!$C$2:$C$4955,$C413,ObservedSpeciesData!$D$2:$D$4955,$D413),"")</f>
        <v/>
      </c>
      <c r="V413" s="23" t="str">
        <f>IF(ISNUMBER(AVERAGEIFS(ObservedSpeciesData!V$2:V$4955,ObservedSpeciesData!$A$2:$A$4955,$A413,ObservedSpeciesData!$D$2:$D$4955,$D413)),AVERAGEIFS(ObservedSpeciesData!V$2:V$4955,ObservedSpeciesData!$A$2:$A$4955,$A413,ObservedSpeciesData!$D$2:$D$4955,$D413),"")</f>
        <v/>
      </c>
      <c r="W413" s="23" t="str">
        <f>IF(ISNUMBER(AVERAGEIFS(ObservedSpeciesData!W$2:W$4955,ObservedSpeciesData!$A$2:$A$4955,$A413,ObservedSpeciesData!$D$2:$D$4955,$D413)),AVERAGEIFS(ObservedSpeciesData!W$2:W$4955,ObservedSpeciesData!$A$2:$A$4955,$A413,ObservedSpeciesData!$D$2:$D$4955,$D413),"")</f>
        <v/>
      </c>
      <c r="X413" s="23" t="str">
        <f>IF(ISNUMBER(AVERAGEIFS(ObservedSpeciesData!X$2:X$4955,ObservedSpeciesData!$A$2:$A$4955,$A413,ObservedSpeciesData!$D$2:$D$4955,$D413)),AVERAGEIFS(ObservedSpeciesData!X$2:X$4955,ObservedSpeciesData!$A$2:$A$4955,$A413,ObservedSpeciesData!$D$2:$D$4955,$D413),"")</f>
        <v/>
      </c>
      <c r="Y413" s="23" t="str">
        <f>IF(ISNUMBER(AVERAGEIFS(ObservedSpeciesData!Y$2:Y$4955,ObservedSpeciesData!$A$2:$A$4955,$A413,ObservedSpeciesData!$D$2:$D$4955,$D413)),AVERAGEIFS(ObservedSpeciesData!Y$2:Y$4955,ObservedSpeciesData!$A$2:$A$4955,$A413,ObservedSpeciesData!$D$2:$D$4955,$D413),"")</f>
        <v/>
      </c>
      <c r="Z413" s="23" t="str">
        <f>IF(ISNUMBER(AVERAGEIFS(ObservedSpeciesData!Z$2:Z$4955,ObservedSpeciesData!$A$2:$A$4955,$A413,ObservedSpeciesData!$D$2:$D$4955,$D413)),AVERAGEIFS(ObservedSpeciesData!Z$2:Z$4955,ObservedSpeciesData!$A$2:$A$4955,$A413,ObservedSpeciesData!$D$2:$D$4955,$D413),"")</f>
        <v/>
      </c>
      <c r="AA413" s="23" t="str">
        <f>IF(ISNUMBER(AVERAGEIFS(ObservedSpeciesData!AA$2:AA$4955,ObservedSpeciesData!$A$2:$A$4955,$A413,ObservedSpeciesData!$D$2:$D$4955,$D413)),AVERAGEIFS(ObservedSpeciesData!AA$2:AA$4955,ObservedSpeciesData!$A$2:$A$4955,$A413,ObservedSpeciesData!$D$2:$D$4955,$D413),"")</f>
        <v/>
      </c>
      <c r="AB413" s="24" t="str">
        <f>IF(ISNUMBER(AVERAGEIFS(ObservedSpeciesData!AB$2:AB$4955,ObservedSpeciesData!$A$2:$A$4955,$A413,ObservedSpeciesData!$D$2:$D$4955,$D413)),AVERAGEIFS(ObservedSpeciesData!AB$2:AB$4955,ObservedSpeciesData!$A$2:$A$4955,$A413,ObservedSpeciesData!$D$2:$D$4955,$D413),"")</f>
        <v/>
      </c>
      <c r="AC413" s="24" t="str">
        <f>IF(ISNUMBER(AVERAGEIFS(ObservedSpeciesData!AC$2:AC$4955,ObservedSpeciesData!$A$2:$A$4955,$A413,ObservedSpeciesData!$D$2:$D$4955,$D413)),AVERAGEIFS(ObservedSpeciesData!AC$2:AC$4955,ObservedSpeciesData!$A$2:$A$4955,$A413,ObservedSpeciesData!$D$2:$D$4955,$D413),"")</f>
        <v/>
      </c>
      <c r="AD413" s="23" t="str">
        <f>IF(ISNUMBER(AVERAGEIFS(ObservedSpeciesData!AD$2:AD$4955,ObservedSpeciesData!$A$2:$A$4955,$A413,ObservedSpeciesData!$D$2:$D$4955,$D413)),AVERAGEIFS(ObservedSpeciesData!AD$2:AD$4955,ObservedSpeciesData!$A$2:$A$4955,$A413,ObservedSpeciesData!$D$2:$D$4955,$D413),"")</f>
        <v/>
      </c>
      <c r="AE413" s="24" t="str">
        <f>IF(ISNUMBER(AVERAGEIFS(ObservedSpeciesData!AE$2:AE$4955,ObservedSpeciesData!$A$2:$A$4955,$A413,ObservedSpeciesData!$D$2:$D$4955,$D413)),AVERAGEIFS(ObservedSpeciesData!AE$2:AE$4955,ObservedSpeciesData!$A$2:$A$4955,$A413,ObservedSpeciesData!$D$2:$D$4955,$D413),"")</f>
        <v/>
      </c>
      <c r="AF413" s="23"/>
      <c r="AG413" s="24"/>
      <c r="AH413" s="23" t="str">
        <f>IF(ISNUMBER(AVERAGEIFS(ObservedSpeciesData!AH$2:AH$4955,ObservedSpeciesData!$A$2:$A$4955,$A413,ObservedSpeciesData!$D$2:$D$4955,$D413)),AVERAGEIFS(ObservedSpeciesData!AH$2:AH$4955,ObservedSpeciesData!$A$2:$A$4955,$A413,ObservedSpeciesData!$D$2:$D$4955,$D413),"")</f>
        <v/>
      </c>
      <c r="AI413" s="23" t="str">
        <f>IF(ISNUMBER(AVERAGEIFS(ObservedSpeciesData!AI$2:AI$4955,ObservedSpeciesData!$A$2:$A$4955,$A413,ObservedSpeciesData!$C$2:$C$4955,$C413,ObservedSpeciesData!$D$2:$D$4955,$D413)),AVERAGEIFS(ObservedSpeciesData!AI$2:AI$4955,ObservedSpeciesData!$A$2:$A$4955,$A413,ObservedSpeciesData!$C$2:$C$4955,$C413,ObservedSpeciesData!$D$2:$D$4955,$D413),"")</f>
        <v/>
      </c>
      <c r="AJ413" s="2">
        <f>COUNTIFS(ObservedSpeciesData!$A$2:$A$828,$A413,ObservedSpeciesData!$D$2:$D$828,$D413)</f>
        <v>0</v>
      </c>
      <c r="AK413" s="2">
        <f t="shared" si="6"/>
        <v>1</v>
      </c>
    </row>
    <row r="414" spans="1:37" x14ac:dyDescent="0.25">
      <c r="A414" s="14" t="s">
        <v>108</v>
      </c>
      <c r="B414" t="s">
        <v>80</v>
      </c>
      <c r="C414" t="s">
        <v>106</v>
      </c>
      <c r="D414" s="13">
        <v>42491</v>
      </c>
      <c r="E414">
        <v>1</v>
      </c>
      <c r="F414">
        <v>350</v>
      </c>
      <c r="G414" s="2" t="s">
        <v>87</v>
      </c>
      <c r="H414" s="2" t="s">
        <v>13</v>
      </c>
      <c r="I414">
        <v>10</v>
      </c>
      <c r="J414" s="2" t="s">
        <v>88</v>
      </c>
      <c r="K414" s="2">
        <f>IF(ISNUMBER(AVERAGEIFS(ObservedSpeciesData!K$2:K$4955,ObservedSpeciesData!$A$2:$A$4955,$A414,ObservedSpeciesData!$D$2:$D$4955,$D414)),AVERAGEIFS(ObservedSpeciesData!K$2:K$4955,ObservedSpeciesData!$A$2:$A$4955,$A414,ObservedSpeciesData!$D$2:$D$4955,$D414),"")</f>
        <v>262.5</v>
      </c>
      <c r="L414" s="26">
        <f>IF(ISNUMBER(AVERAGEIFS(ObservedSpeciesData!L$2:L$4955,ObservedSpeciesData!$A$2:$A$4955,$A414,ObservedSpeciesData!$D$2:$D$4955,$D414)),AVERAGEIFS(ObservedSpeciesData!L$2:L$4955,ObservedSpeciesData!$A$2:$A$4955,$A414,ObservedSpeciesData!$D$2:$D$4955,$D414),"")</f>
        <v>1480</v>
      </c>
      <c r="M414" s="23">
        <f>IF(ISNUMBER(AVERAGEIFS(ObservedSpeciesData!M$2:M$4955,ObservedSpeciesData!$A$2:$A$4955,$A414,ObservedSpeciesData!$D$2:$D$4955,$D414)),AVERAGEIFS(ObservedSpeciesData!M$2:M$4955,ObservedSpeciesData!$A$2:$A$4955,$A414,ObservedSpeciesData!$D$2:$D$4955,$D414),"")</f>
        <v>148</v>
      </c>
      <c r="N414" s="23" t="str">
        <f>IF(ISNUMBER(AVERAGEIFS(ObservedSpeciesData!N$2:N$4955,ObservedSpeciesData!$A$2:$A$4955,$A414,ObservedSpeciesData!$D$2:$D$4955,$D414)),AVERAGEIFS(ObservedSpeciesData!N$2:N$4955,ObservedSpeciesData!$A$2:$A$4955,$A414,ObservedSpeciesData!$D$2:$D$4955,$D414),"")</f>
        <v/>
      </c>
      <c r="O414" s="23" t="str">
        <f>IF(ISNUMBER(AVERAGEIFS(ObservedSpeciesData!O$2:O$4955,ObservedSpeciesData!$A$2:$A$4955,$A414,ObservedSpeciesData!$D$2:$D$4955,$D414)),AVERAGEIFS(ObservedSpeciesData!O$2:O$4955,ObservedSpeciesData!$A$2:$A$4955,$A414,ObservedSpeciesData!$D$2:$D$4955,$D414),"")</f>
        <v/>
      </c>
      <c r="P414" s="23" t="str">
        <f>IF(ISNUMBER(AVERAGEIFS(ObservedSpeciesData!P$2:P$4955,ObservedSpeciesData!$A$2:$A$4955,$A414,ObservedSpeciesData!$C$2:$C$4955,$C414,ObservedSpeciesData!$D$2:$D$4955,$D414)),AVERAGEIFS(ObservedSpeciesData!P$2:P$4955,ObservedSpeciesData!$A$2:$A$4955,$A414,ObservedSpeciesData!$C$2:$C$4955,$C414,ObservedSpeciesData!$D$2:$D$4955,$D414),"")</f>
        <v/>
      </c>
      <c r="Q414" s="23"/>
      <c r="R414" s="25" t="str">
        <f>IF(ISNUMBER(AVERAGEIFS(ObservedSpeciesData!R$2:R$4955,ObservedSpeciesData!$A$2:$A$4955,$A414,ObservedSpeciesData!$D$2:$D$4955,$D414)),AVERAGEIFS(ObservedSpeciesData!R$2:R$4955,ObservedSpeciesData!$A$2:$A$4955,$A414,ObservedSpeciesData!$D$2:$D$4955,$D414),"")</f>
        <v/>
      </c>
      <c r="S414" s="25" t="str">
        <f>IF(ISNUMBER(AVERAGEIFS(ObservedSpeciesData!S$2:S$4955,ObservedSpeciesData!$A$2:$A$4955,$A414,ObservedSpeciesData!$D$2:$D$4955,$D414)),AVERAGEIFS(ObservedSpeciesData!S$2:S$4955,ObservedSpeciesData!$A$2:$A$4955,$A414,ObservedSpeciesData!$D$2:$D$4955,$D414),"")</f>
        <v/>
      </c>
      <c r="T414" s="23" t="str">
        <f>IF(ISNUMBER(AVERAGEIFS(ObservedSpeciesData!T$2:T$4955,ObservedSpeciesData!$A$2:$A$4955,$A414,ObservedSpeciesData!$D$2:$D$4955,$D414)),AVERAGEIFS(ObservedSpeciesData!T$2:T$4955,ObservedSpeciesData!$A$2:$A$4955,$A414,ObservedSpeciesData!$D$2:$D$4955,$D414),"")</f>
        <v/>
      </c>
      <c r="U414" s="24" t="str">
        <f>IF(ISNUMBER(AVERAGEIFS(ObservedSpeciesData!U$2:U$4955,ObservedSpeciesData!$A$2:$A$4955,$A414,ObservedSpeciesData!$C$2:$C$4955,$C414,ObservedSpeciesData!$D$2:$D$4955,$D414)),AVERAGEIFS(ObservedSpeciesData!U$2:U$4955,ObservedSpeciesData!$A$2:$A$4955,$A414,ObservedSpeciesData!$C$2:$C$4955,$C414,ObservedSpeciesData!$D$2:$D$4955,$D414),"")</f>
        <v/>
      </c>
      <c r="V414" s="23" t="str">
        <f>IF(ISNUMBER(AVERAGEIFS(ObservedSpeciesData!V$2:V$4955,ObservedSpeciesData!$A$2:$A$4955,$A414,ObservedSpeciesData!$D$2:$D$4955,$D414)),AVERAGEIFS(ObservedSpeciesData!V$2:V$4955,ObservedSpeciesData!$A$2:$A$4955,$A414,ObservedSpeciesData!$D$2:$D$4955,$D414),"")</f>
        <v/>
      </c>
      <c r="W414" s="23" t="str">
        <f>IF(ISNUMBER(AVERAGEIFS(ObservedSpeciesData!W$2:W$4955,ObservedSpeciesData!$A$2:$A$4955,$A414,ObservedSpeciesData!$D$2:$D$4955,$D414)),AVERAGEIFS(ObservedSpeciesData!W$2:W$4955,ObservedSpeciesData!$A$2:$A$4955,$A414,ObservedSpeciesData!$D$2:$D$4955,$D414),"")</f>
        <v/>
      </c>
      <c r="X414" s="23" t="str">
        <f>IF(ISNUMBER(AVERAGEIFS(ObservedSpeciesData!X$2:X$4955,ObservedSpeciesData!$A$2:$A$4955,$A414,ObservedSpeciesData!$D$2:$D$4955,$D414)),AVERAGEIFS(ObservedSpeciesData!X$2:X$4955,ObservedSpeciesData!$A$2:$A$4955,$A414,ObservedSpeciesData!$D$2:$D$4955,$D414),"")</f>
        <v/>
      </c>
      <c r="Y414" s="23" t="str">
        <f>IF(ISNUMBER(AVERAGEIFS(ObservedSpeciesData!Y$2:Y$4955,ObservedSpeciesData!$A$2:$A$4955,$A414,ObservedSpeciesData!$D$2:$D$4955,$D414)),AVERAGEIFS(ObservedSpeciesData!Y$2:Y$4955,ObservedSpeciesData!$A$2:$A$4955,$A414,ObservedSpeciesData!$D$2:$D$4955,$D414),"")</f>
        <v/>
      </c>
      <c r="Z414" s="23" t="str">
        <f>IF(ISNUMBER(AVERAGEIFS(ObservedSpeciesData!Z$2:Z$4955,ObservedSpeciesData!$A$2:$A$4955,$A414,ObservedSpeciesData!$D$2:$D$4955,$D414)),AVERAGEIFS(ObservedSpeciesData!Z$2:Z$4955,ObservedSpeciesData!$A$2:$A$4955,$A414,ObservedSpeciesData!$D$2:$D$4955,$D414),"")</f>
        <v/>
      </c>
      <c r="AA414" s="23" t="str">
        <f>IF(ISNUMBER(AVERAGEIFS(ObservedSpeciesData!AA$2:AA$4955,ObservedSpeciesData!$A$2:$A$4955,$A414,ObservedSpeciesData!$D$2:$D$4955,$D414)),AVERAGEIFS(ObservedSpeciesData!AA$2:AA$4955,ObservedSpeciesData!$A$2:$A$4955,$A414,ObservedSpeciesData!$D$2:$D$4955,$D414),"")</f>
        <v/>
      </c>
      <c r="AB414" s="24" t="str">
        <f>IF(ISNUMBER(AVERAGEIFS(ObservedSpeciesData!AB$2:AB$4955,ObservedSpeciesData!$A$2:$A$4955,$A414,ObservedSpeciesData!$D$2:$D$4955,$D414)),AVERAGEIFS(ObservedSpeciesData!AB$2:AB$4955,ObservedSpeciesData!$A$2:$A$4955,$A414,ObservedSpeciesData!$D$2:$D$4955,$D414),"")</f>
        <v/>
      </c>
      <c r="AC414" s="24" t="str">
        <f>IF(ISNUMBER(AVERAGEIFS(ObservedSpeciesData!AC$2:AC$4955,ObservedSpeciesData!$A$2:$A$4955,$A414,ObservedSpeciesData!$D$2:$D$4955,$D414)),AVERAGEIFS(ObservedSpeciesData!AC$2:AC$4955,ObservedSpeciesData!$A$2:$A$4955,$A414,ObservedSpeciesData!$D$2:$D$4955,$D414),"")</f>
        <v/>
      </c>
      <c r="AD414" s="23" t="str">
        <f>IF(ISNUMBER(AVERAGEIFS(ObservedSpeciesData!AD$2:AD$4955,ObservedSpeciesData!$A$2:$A$4955,$A414,ObservedSpeciesData!$D$2:$D$4955,$D414)),AVERAGEIFS(ObservedSpeciesData!AD$2:AD$4955,ObservedSpeciesData!$A$2:$A$4955,$A414,ObservedSpeciesData!$D$2:$D$4955,$D414),"")</f>
        <v/>
      </c>
      <c r="AE414" s="24" t="str">
        <f>IF(ISNUMBER(AVERAGEIFS(ObservedSpeciesData!AE$2:AE$4955,ObservedSpeciesData!$A$2:$A$4955,$A414,ObservedSpeciesData!$D$2:$D$4955,$D414)),AVERAGEIFS(ObservedSpeciesData!AE$2:AE$4955,ObservedSpeciesData!$A$2:$A$4955,$A414,ObservedSpeciesData!$D$2:$D$4955,$D414),"")</f>
        <v/>
      </c>
      <c r="AF414" s="23"/>
      <c r="AG414" s="24"/>
      <c r="AH414" s="23" t="str">
        <f>IF(ISNUMBER(AVERAGEIFS(ObservedSpeciesData!AH$2:AH$4955,ObservedSpeciesData!$A$2:$A$4955,$A414,ObservedSpeciesData!$D$2:$D$4955,$D414)),AVERAGEIFS(ObservedSpeciesData!AH$2:AH$4955,ObservedSpeciesData!$A$2:$A$4955,$A414,ObservedSpeciesData!$D$2:$D$4955,$D414),"")</f>
        <v/>
      </c>
      <c r="AI414" s="23" t="str">
        <f>IF(ISNUMBER(AVERAGEIFS(ObservedSpeciesData!AI$2:AI$4955,ObservedSpeciesData!$A$2:$A$4955,$A414,ObservedSpeciesData!$C$2:$C$4955,$C414,ObservedSpeciesData!$D$2:$D$4955,$D414)),AVERAGEIFS(ObservedSpeciesData!AI$2:AI$4955,ObservedSpeciesData!$A$2:$A$4955,$A414,ObservedSpeciesData!$C$2:$C$4955,$C414,ObservedSpeciesData!$D$2:$D$4955,$D414),"")</f>
        <v/>
      </c>
      <c r="AJ414" s="2">
        <f>COUNTIFS(ObservedSpeciesData!$A$2:$A$828,$A414,ObservedSpeciesData!$D$2:$D$828,$D414)</f>
        <v>0</v>
      </c>
      <c r="AK414" s="2">
        <f t="shared" si="6"/>
        <v>1</v>
      </c>
    </row>
    <row r="415" spans="1:37" x14ac:dyDescent="0.25">
      <c r="A415" s="14" t="s">
        <v>107</v>
      </c>
      <c r="B415" t="s">
        <v>80</v>
      </c>
      <c r="C415" t="s">
        <v>106</v>
      </c>
      <c r="D415" s="13">
        <v>42491</v>
      </c>
      <c r="E415">
        <v>1</v>
      </c>
      <c r="F415">
        <v>500</v>
      </c>
      <c r="G415" s="2" t="s">
        <v>87</v>
      </c>
      <c r="H415" s="2" t="s">
        <v>13</v>
      </c>
      <c r="I415">
        <v>10</v>
      </c>
      <c r="J415" s="2" t="s">
        <v>88</v>
      </c>
      <c r="K415" s="2">
        <f>IF(ISNUMBER(AVERAGEIFS(ObservedSpeciesData!K$2:K$4955,ObservedSpeciesData!$A$2:$A$4955,$A415,ObservedSpeciesData!$D$2:$D$4955,$D415)),AVERAGEIFS(ObservedSpeciesData!K$2:K$4955,ObservedSpeciesData!$A$2:$A$4955,$A415,ObservedSpeciesData!$D$2:$D$4955,$D415),"")</f>
        <v>375</v>
      </c>
      <c r="L415" s="26">
        <f>IF(ISNUMBER(AVERAGEIFS(ObservedSpeciesData!L$2:L$4955,ObservedSpeciesData!$A$2:$A$4955,$A415,ObservedSpeciesData!$D$2:$D$4955,$D415)),AVERAGEIFS(ObservedSpeciesData!L$2:L$4955,ObservedSpeciesData!$A$2:$A$4955,$A415,ObservedSpeciesData!$D$2:$D$4955,$D415),"")</f>
        <v>1536</v>
      </c>
      <c r="M415" s="23">
        <f>IF(ISNUMBER(AVERAGEIFS(ObservedSpeciesData!M$2:M$4955,ObservedSpeciesData!$A$2:$A$4955,$A415,ObservedSpeciesData!$D$2:$D$4955,$D415)),AVERAGEIFS(ObservedSpeciesData!M$2:M$4955,ObservedSpeciesData!$A$2:$A$4955,$A415,ObservedSpeciesData!$D$2:$D$4955,$D415),"")</f>
        <v>153.6</v>
      </c>
      <c r="N415" s="23" t="str">
        <f>IF(ISNUMBER(AVERAGEIFS(ObservedSpeciesData!N$2:N$4955,ObservedSpeciesData!$A$2:$A$4955,$A415,ObservedSpeciesData!$D$2:$D$4955,$D415)),AVERAGEIFS(ObservedSpeciesData!N$2:N$4955,ObservedSpeciesData!$A$2:$A$4955,$A415,ObservedSpeciesData!$D$2:$D$4955,$D415),"")</f>
        <v/>
      </c>
      <c r="O415" s="23" t="str">
        <f>IF(ISNUMBER(AVERAGEIFS(ObservedSpeciesData!O$2:O$4955,ObservedSpeciesData!$A$2:$A$4955,$A415,ObservedSpeciesData!$D$2:$D$4955,$D415)),AVERAGEIFS(ObservedSpeciesData!O$2:O$4955,ObservedSpeciesData!$A$2:$A$4955,$A415,ObservedSpeciesData!$D$2:$D$4955,$D415),"")</f>
        <v/>
      </c>
      <c r="P415" s="23" t="str">
        <f>IF(ISNUMBER(AVERAGEIFS(ObservedSpeciesData!P$2:P$4955,ObservedSpeciesData!$A$2:$A$4955,$A415,ObservedSpeciesData!$C$2:$C$4955,$C415,ObservedSpeciesData!$D$2:$D$4955,$D415)),AVERAGEIFS(ObservedSpeciesData!P$2:P$4955,ObservedSpeciesData!$A$2:$A$4955,$A415,ObservedSpeciesData!$C$2:$C$4955,$C415,ObservedSpeciesData!$D$2:$D$4955,$D415),"")</f>
        <v/>
      </c>
      <c r="Q415" s="23"/>
      <c r="R415" s="25" t="str">
        <f>IF(ISNUMBER(AVERAGEIFS(ObservedSpeciesData!R$2:R$4955,ObservedSpeciesData!$A$2:$A$4955,$A415,ObservedSpeciesData!$D$2:$D$4955,$D415)),AVERAGEIFS(ObservedSpeciesData!R$2:R$4955,ObservedSpeciesData!$A$2:$A$4955,$A415,ObservedSpeciesData!$D$2:$D$4955,$D415),"")</f>
        <v/>
      </c>
      <c r="S415" s="25" t="str">
        <f>IF(ISNUMBER(AVERAGEIFS(ObservedSpeciesData!S$2:S$4955,ObservedSpeciesData!$A$2:$A$4955,$A415,ObservedSpeciesData!$D$2:$D$4955,$D415)),AVERAGEIFS(ObservedSpeciesData!S$2:S$4955,ObservedSpeciesData!$A$2:$A$4955,$A415,ObservedSpeciesData!$D$2:$D$4955,$D415),"")</f>
        <v/>
      </c>
      <c r="T415" s="23" t="str">
        <f>IF(ISNUMBER(AVERAGEIFS(ObservedSpeciesData!T$2:T$4955,ObservedSpeciesData!$A$2:$A$4955,$A415,ObservedSpeciesData!$D$2:$D$4955,$D415)),AVERAGEIFS(ObservedSpeciesData!T$2:T$4955,ObservedSpeciesData!$A$2:$A$4955,$A415,ObservedSpeciesData!$D$2:$D$4955,$D415),"")</f>
        <v/>
      </c>
      <c r="U415" s="24" t="str">
        <f>IF(ISNUMBER(AVERAGEIFS(ObservedSpeciesData!U$2:U$4955,ObservedSpeciesData!$A$2:$A$4955,$A415,ObservedSpeciesData!$C$2:$C$4955,$C415,ObservedSpeciesData!$D$2:$D$4955,$D415)),AVERAGEIFS(ObservedSpeciesData!U$2:U$4955,ObservedSpeciesData!$A$2:$A$4955,$A415,ObservedSpeciesData!$C$2:$C$4955,$C415,ObservedSpeciesData!$D$2:$D$4955,$D415),"")</f>
        <v/>
      </c>
      <c r="V415" s="23" t="str">
        <f>IF(ISNUMBER(AVERAGEIFS(ObservedSpeciesData!V$2:V$4955,ObservedSpeciesData!$A$2:$A$4955,$A415,ObservedSpeciesData!$D$2:$D$4955,$D415)),AVERAGEIFS(ObservedSpeciesData!V$2:V$4955,ObservedSpeciesData!$A$2:$A$4955,$A415,ObservedSpeciesData!$D$2:$D$4955,$D415),"")</f>
        <v/>
      </c>
      <c r="W415" s="23" t="str">
        <f>IF(ISNUMBER(AVERAGEIFS(ObservedSpeciesData!W$2:W$4955,ObservedSpeciesData!$A$2:$A$4955,$A415,ObservedSpeciesData!$D$2:$D$4955,$D415)),AVERAGEIFS(ObservedSpeciesData!W$2:W$4955,ObservedSpeciesData!$A$2:$A$4955,$A415,ObservedSpeciesData!$D$2:$D$4955,$D415),"")</f>
        <v/>
      </c>
      <c r="X415" s="23" t="str">
        <f>IF(ISNUMBER(AVERAGEIFS(ObservedSpeciesData!X$2:X$4955,ObservedSpeciesData!$A$2:$A$4955,$A415,ObservedSpeciesData!$D$2:$D$4955,$D415)),AVERAGEIFS(ObservedSpeciesData!X$2:X$4955,ObservedSpeciesData!$A$2:$A$4955,$A415,ObservedSpeciesData!$D$2:$D$4955,$D415),"")</f>
        <v/>
      </c>
      <c r="Y415" s="23" t="str">
        <f>IF(ISNUMBER(AVERAGEIFS(ObservedSpeciesData!Y$2:Y$4955,ObservedSpeciesData!$A$2:$A$4955,$A415,ObservedSpeciesData!$D$2:$D$4955,$D415)),AVERAGEIFS(ObservedSpeciesData!Y$2:Y$4955,ObservedSpeciesData!$A$2:$A$4955,$A415,ObservedSpeciesData!$D$2:$D$4955,$D415),"")</f>
        <v/>
      </c>
      <c r="Z415" s="23" t="str">
        <f>IF(ISNUMBER(AVERAGEIFS(ObservedSpeciesData!Z$2:Z$4955,ObservedSpeciesData!$A$2:$A$4955,$A415,ObservedSpeciesData!$D$2:$D$4955,$D415)),AVERAGEIFS(ObservedSpeciesData!Z$2:Z$4955,ObservedSpeciesData!$A$2:$A$4955,$A415,ObservedSpeciesData!$D$2:$D$4955,$D415),"")</f>
        <v/>
      </c>
      <c r="AA415" s="23" t="str">
        <f>IF(ISNUMBER(AVERAGEIFS(ObservedSpeciesData!AA$2:AA$4955,ObservedSpeciesData!$A$2:$A$4955,$A415,ObservedSpeciesData!$D$2:$D$4955,$D415)),AVERAGEIFS(ObservedSpeciesData!AA$2:AA$4955,ObservedSpeciesData!$A$2:$A$4955,$A415,ObservedSpeciesData!$D$2:$D$4955,$D415),"")</f>
        <v/>
      </c>
      <c r="AB415" s="24" t="str">
        <f>IF(ISNUMBER(AVERAGEIFS(ObservedSpeciesData!AB$2:AB$4955,ObservedSpeciesData!$A$2:$A$4955,$A415,ObservedSpeciesData!$D$2:$D$4955,$D415)),AVERAGEIFS(ObservedSpeciesData!AB$2:AB$4955,ObservedSpeciesData!$A$2:$A$4955,$A415,ObservedSpeciesData!$D$2:$D$4955,$D415),"")</f>
        <v/>
      </c>
      <c r="AC415" s="24" t="str">
        <f>IF(ISNUMBER(AVERAGEIFS(ObservedSpeciesData!AC$2:AC$4955,ObservedSpeciesData!$A$2:$A$4955,$A415,ObservedSpeciesData!$D$2:$D$4955,$D415)),AVERAGEIFS(ObservedSpeciesData!AC$2:AC$4955,ObservedSpeciesData!$A$2:$A$4955,$A415,ObservedSpeciesData!$D$2:$D$4955,$D415),"")</f>
        <v/>
      </c>
      <c r="AD415" s="23" t="str">
        <f>IF(ISNUMBER(AVERAGEIFS(ObservedSpeciesData!AD$2:AD$4955,ObservedSpeciesData!$A$2:$A$4955,$A415,ObservedSpeciesData!$D$2:$D$4955,$D415)),AVERAGEIFS(ObservedSpeciesData!AD$2:AD$4955,ObservedSpeciesData!$A$2:$A$4955,$A415,ObservedSpeciesData!$D$2:$D$4955,$D415),"")</f>
        <v/>
      </c>
      <c r="AE415" s="24" t="str">
        <f>IF(ISNUMBER(AVERAGEIFS(ObservedSpeciesData!AE$2:AE$4955,ObservedSpeciesData!$A$2:$A$4955,$A415,ObservedSpeciesData!$D$2:$D$4955,$D415)),AVERAGEIFS(ObservedSpeciesData!AE$2:AE$4955,ObservedSpeciesData!$A$2:$A$4955,$A415,ObservedSpeciesData!$D$2:$D$4955,$D415),"")</f>
        <v/>
      </c>
      <c r="AF415" s="23"/>
      <c r="AG415" s="24"/>
      <c r="AH415" s="23" t="str">
        <f>IF(ISNUMBER(AVERAGEIFS(ObservedSpeciesData!AH$2:AH$4955,ObservedSpeciesData!$A$2:$A$4955,$A415,ObservedSpeciesData!$D$2:$D$4955,$D415)),AVERAGEIFS(ObservedSpeciesData!AH$2:AH$4955,ObservedSpeciesData!$A$2:$A$4955,$A415,ObservedSpeciesData!$D$2:$D$4955,$D415),"")</f>
        <v/>
      </c>
      <c r="AI415" s="23" t="str">
        <f>IF(ISNUMBER(AVERAGEIFS(ObservedSpeciesData!AI$2:AI$4955,ObservedSpeciesData!$A$2:$A$4955,$A415,ObservedSpeciesData!$C$2:$C$4955,$C415,ObservedSpeciesData!$D$2:$D$4955,$D415)),AVERAGEIFS(ObservedSpeciesData!AI$2:AI$4955,ObservedSpeciesData!$A$2:$A$4955,$A415,ObservedSpeciesData!$C$2:$C$4955,$C415,ObservedSpeciesData!$D$2:$D$4955,$D415),"")</f>
        <v/>
      </c>
      <c r="AJ415" s="2">
        <f>COUNTIFS(ObservedSpeciesData!$A$2:$A$828,$A415,ObservedSpeciesData!$D$2:$D$828,$D415)</f>
        <v>0</v>
      </c>
      <c r="AK415" s="2">
        <f t="shared" si="6"/>
        <v>1</v>
      </c>
    </row>
    <row r="416" spans="1:37" x14ac:dyDescent="0.25">
      <c r="A416" s="14" t="s">
        <v>112</v>
      </c>
      <c r="B416" t="s">
        <v>80</v>
      </c>
      <c r="C416" t="s">
        <v>106</v>
      </c>
      <c r="D416" s="13">
        <v>42492</v>
      </c>
      <c r="E416">
        <v>1</v>
      </c>
      <c r="F416">
        <v>0</v>
      </c>
      <c r="G416" s="2" t="s">
        <v>87</v>
      </c>
      <c r="H416" s="2" t="s">
        <v>13</v>
      </c>
      <c r="I416">
        <v>10</v>
      </c>
      <c r="J416" s="2" t="s">
        <v>77</v>
      </c>
      <c r="K416" s="2">
        <f>IF(ISNUMBER(AVERAGEIFS(ObservedSpeciesData!K$2:K$4955,ObservedSpeciesData!$A$2:$A$4955,$A416,ObservedSpeciesData!$D$2:$D$4955,$D416)),AVERAGEIFS(ObservedSpeciesData!K$2:K$4955,ObservedSpeciesData!$A$2:$A$4955,$A416,ObservedSpeciesData!$D$2:$D$4955,$D416),"")</f>
        <v>0</v>
      </c>
      <c r="L416" s="26" t="str">
        <f>IF(ISNUMBER(AVERAGEIFS(ObservedSpeciesData!L$2:L$4955,ObservedSpeciesData!$A$2:$A$4955,$A416,ObservedSpeciesData!$D$2:$D$4955,$D416)),AVERAGEIFS(ObservedSpeciesData!L$2:L$4955,ObservedSpeciesData!$A$2:$A$4955,$A416,ObservedSpeciesData!$D$2:$D$4955,$D416),"")</f>
        <v/>
      </c>
      <c r="M416" s="23" t="str">
        <f>IF(ISNUMBER(AVERAGEIFS(ObservedSpeciesData!M$2:M$4955,ObservedSpeciesData!$A$2:$A$4955,$A416,ObservedSpeciesData!$D$2:$D$4955,$D416)),AVERAGEIFS(ObservedSpeciesData!M$2:M$4955,ObservedSpeciesData!$A$2:$A$4955,$A416,ObservedSpeciesData!$D$2:$D$4955,$D416),"")</f>
        <v/>
      </c>
      <c r="N416" s="23">
        <f>IF(ISNUMBER(AVERAGEIFS(ObservedSpeciesData!N$2:N$4955,ObservedSpeciesData!$A$2:$A$4955,$A416,ObservedSpeciesData!$D$2:$D$4955,$D416)),AVERAGEIFS(ObservedSpeciesData!N$2:N$4955,ObservedSpeciesData!$A$2:$A$4955,$A416,ObservedSpeciesData!$D$2:$D$4955,$D416),"")</f>
        <v>858.77951822222224</v>
      </c>
      <c r="O416" s="23">
        <f>IF(ISNUMBER(AVERAGEIFS(ObservedSpeciesData!O$2:O$4955,ObservedSpeciesData!$A$2:$A$4955,$A416,ObservedSpeciesData!$D$2:$D$4955,$D416)),AVERAGEIFS(ObservedSpeciesData!O$2:O$4955,ObservedSpeciesData!$A$2:$A$4955,$A416,ObservedSpeciesData!$D$2:$D$4955,$D416),"")</f>
        <v>85.877951822222215</v>
      </c>
      <c r="P416" s="23">
        <f>IF(ISNUMBER(AVERAGEIFS(ObservedSpeciesData!P$2:P$4955,ObservedSpeciesData!$A$2:$A$4955,$A416,ObservedSpeciesData!$C$2:$C$4955,$C416,ObservedSpeciesData!$D$2:$D$4955,$D416)),AVERAGEIFS(ObservedSpeciesData!P$2:P$4955,ObservedSpeciesData!$A$2:$A$4955,$A416,ObservedSpeciesData!$C$2:$C$4955,$C416,ObservedSpeciesData!$D$2:$D$4955,$D416),"")</f>
        <v>830.42337382222229</v>
      </c>
      <c r="Q416" s="23"/>
      <c r="R416" s="25">
        <f>IF(ISNUMBER(AVERAGEIFS(ObservedSpeciesData!R$2:R$4955,ObservedSpeciesData!$A$2:$A$4955,$A416,ObservedSpeciesData!$D$2:$D$4955,$D416)),AVERAGEIFS(ObservedSpeciesData!R$2:R$4955,ObservedSpeciesData!$A$2:$A$4955,$A416,ObservedSpeciesData!$D$2:$D$4955,$D416),"")</f>
        <v>76.391503491678421</v>
      </c>
      <c r="S416" s="25">
        <f>IF(ISNUMBER(AVERAGEIFS(ObservedSpeciesData!S$2:S$4955,ObservedSpeciesData!$A$2:$A$4955,$A416,ObservedSpeciesData!$D$2:$D$4955,$D416)),AVERAGEIFS(ObservedSpeciesData!S$2:S$4955,ObservedSpeciesData!$A$2:$A$4955,$A416,ObservedSpeciesData!$D$2:$D$4955,$D416),"")</f>
        <v>4.5036060709739809</v>
      </c>
      <c r="T416" s="23">
        <f>IF(ISNUMBER(AVERAGEIFS(ObservedSpeciesData!T$2:T$4955,ObservedSpeciesData!$A$2:$A$4955,$A416,ObservedSpeciesData!$D$2:$D$4955,$D416)),AVERAGEIFS(ObservedSpeciesData!T$2:T$4955,ObservedSpeciesData!$A$2:$A$4955,$A416,ObservedSpeciesData!$D$2:$D$4955,$D416),"")</f>
        <v>19.104890437347589</v>
      </c>
      <c r="U416" s="24">
        <f>IF(ISNUMBER(AVERAGEIFS(ObservedSpeciesData!U$2:U$4955,ObservedSpeciesData!$A$2:$A$4955,$A416,ObservedSpeciesData!$C$2:$C$4955,$C416,ObservedSpeciesData!$D$2:$D$4955,$D416)),AVERAGEIFS(ObservedSpeciesData!U$2:U$4955,ObservedSpeciesData!$A$2:$A$4955,$A416,ObservedSpeciesData!$C$2:$C$4955,$C416,ObservedSpeciesData!$D$2:$D$4955,$D416),"")</f>
        <v>0.76391503491678436</v>
      </c>
      <c r="V416" s="23" t="str">
        <f>IF(ISNUMBER(AVERAGEIFS(ObservedSpeciesData!V$2:V$4955,ObservedSpeciesData!$A$2:$A$4955,$A416,ObservedSpeciesData!$D$2:$D$4955,$D416)),AVERAGEIFS(ObservedSpeciesData!V$2:V$4955,ObservedSpeciesData!$A$2:$A$4955,$A416,ObservedSpeciesData!$D$2:$D$4955,$D416),"")</f>
        <v/>
      </c>
      <c r="W416" s="23" t="str">
        <f>IF(ISNUMBER(AVERAGEIFS(ObservedSpeciesData!W$2:W$4955,ObservedSpeciesData!$A$2:$A$4955,$A416,ObservedSpeciesData!$D$2:$D$4955,$D416)),AVERAGEIFS(ObservedSpeciesData!W$2:W$4955,ObservedSpeciesData!$A$2:$A$4955,$A416,ObservedSpeciesData!$D$2:$D$4955,$D416),"")</f>
        <v/>
      </c>
      <c r="X416" s="23" t="str">
        <f>IF(ISNUMBER(AVERAGEIFS(ObservedSpeciesData!X$2:X$4955,ObservedSpeciesData!$A$2:$A$4955,$A416,ObservedSpeciesData!$D$2:$D$4955,$D416)),AVERAGEIFS(ObservedSpeciesData!X$2:X$4955,ObservedSpeciesData!$A$2:$A$4955,$A416,ObservedSpeciesData!$D$2:$D$4955,$D416),"")</f>
        <v/>
      </c>
      <c r="Y416" s="23" t="str">
        <f>IF(ISNUMBER(AVERAGEIFS(ObservedSpeciesData!Y$2:Y$4955,ObservedSpeciesData!$A$2:$A$4955,$A416,ObservedSpeciesData!$D$2:$D$4955,$D416)),AVERAGEIFS(ObservedSpeciesData!Y$2:Y$4955,ObservedSpeciesData!$A$2:$A$4955,$A416,ObservedSpeciesData!$D$2:$D$4955,$D416),"")</f>
        <v/>
      </c>
      <c r="Z416" s="23" t="str">
        <f>IF(ISNUMBER(AVERAGEIFS(ObservedSpeciesData!Z$2:Z$4955,ObservedSpeciesData!$A$2:$A$4955,$A416,ObservedSpeciesData!$D$2:$D$4955,$D416)),AVERAGEIFS(ObservedSpeciesData!Z$2:Z$4955,ObservedSpeciesData!$A$2:$A$4955,$A416,ObservedSpeciesData!$D$2:$D$4955,$D416),"")</f>
        <v/>
      </c>
      <c r="AA416" s="23" t="str">
        <f>IF(ISNUMBER(AVERAGEIFS(ObservedSpeciesData!AA$2:AA$4955,ObservedSpeciesData!$A$2:$A$4955,$A416,ObservedSpeciesData!$D$2:$D$4955,$D416)),AVERAGEIFS(ObservedSpeciesData!AA$2:AA$4955,ObservedSpeciesData!$A$2:$A$4955,$A416,ObservedSpeciesData!$D$2:$D$4955,$D416),"")</f>
        <v/>
      </c>
      <c r="AB416" s="24" t="str">
        <f>IF(ISNUMBER(AVERAGEIFS(ObservedSpeciesData!AB$2:AB$4955,ObservedSpeciesData!$A$2:$A$4955,$A416,ObservedSpeciesData!$D$2:$D$4955,$D416)),AVERAGEIFS(ObservedSpeciesData!AB$2:AB$4955,ObservedSpeciesData!$A$2:$A$4955,$A416,ObservedSpeciesData!$D$2:$D$4955,$D416),"")</f>
        <v/>
      </c>
      <c r="AC416" s="24" t="str">
        <f>IF(ISNUMBER(AVERAGEIFS(ObservedSpeciesData!AC$2:AC$4955,ObservedSpeciesData!$A$2:$A$4955,$A416,ObservedSpeciesData!$D$2:$D$4955,$D416)),AVERAGEIFS(ObservedSpeciesData!AC$2:AC$4955,ObservedSpeciesData!$A$2:$A$4955,$A416,ObservedSpeciesData!$D$2:$D$4955,$D416),"")</f>
        <v/>
      </c>
      <c r="AD416" s="23" t="str">
        <f>IF(ISNUMBER(AVERAGEIFS(ObservedSpeciesData!AD$2:AD$4955,ObservedSpeciesData!$A$2:$A$4955,$A416,ObservedSpeciesData!$D$2:$D$4955,$D416)),AVERAGEIFS(ObservedSpeciesData!AD$2:AD$4955,ObservedSpeciesData!$A$2:$A$4955,$A416,ObservedSpeciesData!$D$2:$D$4955,$D416),"")</f>
        <v/>
      </c>
      <c r="AE416" s="24" t="str">
        <f>IF(ISNUMBER(AVERAGEIFS(ObservedSpeciesData!AE$2:AE$4955,ObservedSpeciesData!$A$2:$A$4955,$A416,ObservedSpeciesData!$D$2:$D$4955,$D416)),AVERAGEIFS(ObservedSpeciesData!AE$2:AE$4955,ObservedSpeciesData!$A$2:$A$4955,$A416,ObservedSpeciesData!$D$2:$D$4955,$D416),"")</f>
        <v/>
      </c>
      <c r="AF416" s="23"/>
      <c r="AG416" s="24"/>
      <c r="AH416" s="23" t="str">
        <f>IF(ISNUMBER(AVERAGEIFS(ObservedSpeciesData!AH$2:AH$4955,ObservedSpeciesData!$A$2:$A$4955,$A416,ObservedSpeciesData!$D$2:$D$4955,$D416)),AVERAGEIFS(ObservedSpeciesData!AH$2:AH$4955,ObservedSpeciesData!$A$2:$A$4955,$A416,ObservedSpeciesData!$D$2:$D$4955,$D416),"")</f>
        <v/>
      </c>
      <c r="AI416" s="23" t="str">
        <f>IF(ISNUMBER(AVERAGEIFS(ObservedSpeciesData!AI$2:AI$4955,ObservedSpeciesData!$A$2:$A$4955,$A416,ObservedSpeciesData!$C$2:$C$4955,$C416,ObservedSpeciesData!$D$2:$D$4955,$D416)),AVERAGEIFS(ObservedSpeciesData!AI$2:AI$4955,ObservedSpeciesData!$A$2:$A$4955,$A416,ObservedSpeciesData!$C$2:$C$4955,$C416,ObservedSpeciesData!$D$2:$D$4955,$D416),"")</f>
        <v/>
      </c>
      <c r="AJ416" s="2">
        <f>COUNTIFS(ObservedSpeciesData!$A$2:$A$828,$A416,ObservedSpeciesData!$D$2:$D$828,$D416)</f>
        <v>0</v>
      </c>
      <c r="AK416" s="2">
        <f t="shared" si="6"/>
        <v>7</v>
      </c>
    </row>
    <row r="417" spans="1:37" x14ac:dyDescent="0.25">
      <c r="A417" s="14" t="s">
        <v>111</v>
      </c>
      <c r="B417" t="s">
        <v>80</v>
      </c>
      <c r="C417" t="s">
        <v>106</v>
      </c>
      <c r="D417" s="13">
        <v>42492</v>
      </c>
      <c r="E417">
        <v>1</v>
      </c>
      <c r="F417">
        <v>50</v>
      </c>
      <c r="G417" s="2" t="s">
        <v>87</v>
      </c>
      <c r="H417" s="2" t="s">
        <v>13</v>
      </c>
      <c r="I417">
        <v>10</v>
      </c>
      <c r="J417" s="2" t="s">
        <v>77</v>
      </c>
      <c r="K417" s="2">
        <f>IF(ISNUMBER(AVERAGEIFS(ObservedSpeciesData!K$2:K$4955,ObservedSpeciesData!$A$2:$A$4955,$A417,ObservedSpeciesData!$D$2:$D$4955,$D417)),AVERAGEIFS(ObservedSpeciesData!K$2:K$4955,ObservedSpeciesData!$A$2:$A$4955,$A417,ObservedSpeciesData!$D$2:$D$4955,$D417),"")</f>
        <v>37.5</v>
      </c>
      <c r="L417" s="26" t="str">
        <f>IF(ISNUMBER(AVERAGEIFS(ObservedSpeciesData!L$2:L$4955,ObservedSpeciesData!$A$2:$A$4955,$A417,ObservedSpeciesData!$D$2:$D$4955,$D417)),AVERAGEIFS(ObservedSpeciesData!L$2:L$4955,ObservedSpeciesData!$A$2:$A$4955,$A417,ObservedSpeciesData!$D$2:$D$4955,$D417),"")</f>
        <v/>
      </c>
      <c r="M417" s="23" t="str">
        <f>IF(ISNUMBER(AVERAGEIFS(ObservedSpeciesData!M$2:M$4955,ObservedSpeciesData!$A$2:$A$4955,$A417,ObservedSpeciesData!$D$2:$D$4955,$D417)),AVERAGEIFS(ObservedSpeciesData!M$2:M$4955,ObservedSpeciesData!$A$2:$A$4955,$A417,ObservedSpeciesData!$D$2:$D$4955,$D417),"")</f>
        <v/>
      </c>
      <c r="N417" s="23">
        <f>IF(ISNUMBER(AVERAGEIFS(ObservedSpeciesData!N$2:N$4955,ObservedSpeciesData!$A$2:$A$4955,$A417,ObservedSpeciesData!$D$2:$D$4955,$D417)),AVERAGEIFS(ObservedSpeciesData!N$2:N$4955,ObservedSpeciesData!$A$2:$A$4955,$A417,ObservedSpeciesData!$D$2:$D$4955,$D417),"")</f>
        <v>1099.4577239999999</v>
      </c>
      <c r="O417" s="23">
        <f>IF(ISNUMBER(AVERAGEIFS(ObservedSpeciesData!O$2:O$4955,ObservedSpeciesData!$A$2:$A$4955,$A417,ObservedSpeciesData!$D$2:$D$4955,$D417)),AVERAGEIFS(ObservedSpeciesData!O$2:O$4955,ObservedSpeciesData!$A$2:$A$4955,$A417,ObservedSpeciesData!$D$2:$D$4955,$D417),"")</f>
        <v>109.9457724</v>
      </c>
      <c r="P417" s="23">
        <f>IF(ISNUMBER(AVERAGEIFS(ObservedSpeciesData!P$2:P$4955,ObservedSpeciesData!$A$2:$A$4955,$A417,ObservedSpeciesData!$C$2:$C$4955,$C417,ObservedSpeciesData!$D$2:$D$4955,$D417)),AVERAGEIFS(ObservedSpeciesData!P$2:P$4955,ObservedSpeciesData!$A$2:$A$4955,$A417,ObservedSpeciesData!$C$2:$C$4955,$C417,ObservedSpeciesData!$D$2:$D$4955,$D417),"")</f>
        <v>921.1195070515555</v>
      </c>
      <c r="Q417" s="23"/>
      <c r="R417" s="25">
        <f>IF(ISNUMBER(AVERAGEIFS(ObservedSpeciesData!R$2:R$4955,ObservedSpeciesData!$A$2:$A$4955,$A417,ObservedSpeciesData!$D$2:$D$4955,$D417)),AVERAGEIFS(ObservedSpeciesData!R$2:R$4955,ObservedSpeciesData!$A$2:$A$4955,$A417,ObservedSpeciesData!$D$2:$D$4955,$D417),"")</f>
        <v>74.165756986395209</v>
      </c>
      <c r="S417" s="25">
        <f>IF(ISNUMBER(AVERAGEIFS(ObservedSpeciesData!S$2:S$4955,ObservedSpeciesData!$A$2:$A$4955,$A417,ObservedSpeciesData!$D$2:$D$4955,$D417)),AVERAGEIFS(ObservedSpeciesData!S$2:S$4955,ObservedSpeciesData!$A$2:$A$4955,$A417,ObservedSpeciesData!$D$2:$D$4955,$D417),"")</f>
        <v>13.03310746929918</v>
      </c>
      <c r="T417" s="23">
        <f>IF(ISNUMBER(AVERAGEIFS(ObservedSpeciesData!T$2:T$4955,ObservedSpeciesData!$A$2:$A$4955,$A417,ObservedSpeciesData!$D$2:$D$4955,$D417)),AVERAGEIFS(ObservedSpeciesData!T$2:T$4955,ObservedSpeciesData!$A$2:$A$4955,$A417,ObservedSpeciesData!$D$2:$D$4955,$D417),"")</f>
        <v>12.801135544305609</v>
      </c>
      <c r="U417" s="24">
        <f>IF(ISNUMBER(AVERAGEIFS(ObservedSpeciesData!U$2:U$4955,ObservedSpeciesData!$A$2:$A$4955,$A417,ObservedSpeciesData!$C$2:$C$4955,$C417,ObservedSpeciesData!$D$2:$D$4955,$D417)),AVERAGEIFS(ObservedSpeciesData!U$2:U$4955,ObservedSpeciesData!$A$2:$A$4955,$A417,ObservedSpeciesData!$C$2:$C$4955,$C417,ObservedSpeciesData!$D$2:$D$4955,$D417),"")</f>
        <v>0.74165756986395215</v>
      </c>
      <c r="V417" s="23" t="str">
        <f>IF(ISNUMBER(AVERAGEIFS(ObservedSpeciesData!V$2:V$4955,ObservedSpeciesData!$A$2:$A$4955,$A417,ObservedSpeciesData!$D$2:$D$4955,$D417)),AVERAGEIFS(ObservedSpeciesData!V$2:V$4955,ObservedSpeciesData!$A$2:$A$4955,$A417,ObservedSpeciesData!$D$2:$D$4955,$D417),"")</f>
        <v/>
      </c>
      <c r="W417" s="23" t="str">
        <f>IF(ISNUMBER(AVERAGEIFS(ObservedSpeciesData!W$2:W$4955,ObservedSpeciesData!$A$2:$A$4955,$A417,ObservedSpeciesData!$D$2:$D$4955,$D417)),AVERAGEIFS(ObservedSpeciesData!W$2:W$4955,ObservedSpeciesData!$A$2:$A$4955,$A417,ObservedSpeciesData!$D$2:$D$4955,$D417),"")</f>
        <v/>
      </c>
      <c r="X417" s="23" t="str">
        <f>IF(ISNUMBER(AVERAGEIFS(ObservedSpeciesData!X$2:X$4955,ObservedSpeciesData!$A$2:$A$4955,$A417,ObservedSpeciesData!$D$2:$D$4955,$D417)),AVERAGEIFS(ObservedSpeciesData!X$2:X$4955,ObservedSpeciesData!$A$2:$A$4955,$A417,ObservedSpeciesData!$D$2:$D$4955,$D417),"")</f>
        <v/>
      </c>
      <c r="Y417" s="23" t="str">
        <f>IF(ISNUMBER(AVERAGEIFS(ObservedSpeciesData!Y$2:Y$4955,ObservedSpeciesData!$A$2:$A$4955,$A417,ObservedSpeciesData!$D$2:$D$4955,$D417)),AVERAGEIFS(ObservedSpeciesData!Y$2:Y$4955,ObservedSpeciesData!$A$2:$A$4955,$A417,ObservedSpeciesData!$D$2:$D$4955,$D417),"")</f>
        <v/>
      </c>
      <c r="Z417" s="23" t="str">
        <f>IF(ISNUMBER(AVERAGEIFS(ObservedSpeciesData!Z$2:Z$4955,ObservedSpeciesData!$A$2:$A$4955,$A417,ObservedSpeciesData!$D$2:$D$4955,$D417)),AVERAGEIFS(ObservedSpeciesData!Z$2:Z$4955,ObservedSpeciesData!$A$2:$A$4955,$A417,ObservedSpeciesData!$D$2:$D$4955,$D417),"")</f>
        <v/>
      </c>
      <c r="AA417" s="23" t="str">
        <f>IF(ISNUMBER(AVERAGEIFS(ObservedSpeciesData!AA$2:AA$4955,ObservedSpeciesData!$A$2:$A$4955,$A417,ObservedSpeciesData!$D$2:$D$4955,$D417)),AVERAGEIFS(ObservedSpeciesData!AA$2:AA$4955,ObservedSpeciesData!$A$2:$A$4955,$A417,ObservedSpeciesData!$D$2:$D$4955,$D417),"")</f>
        <v/>
      </c>
      <c r="AB417" s="24" t="str">
        <f>IF(ISNUMBER(AVERAGEIFS(ObservedSpeciesData!AB$2:AB$4955,ObservedSpeciesData!$A$2:$A$4955,$A417,ObservedSpeciesData!$D$2:$D$4955,$D417)),AVERAGEIFS(ObservedSpeciesData!AB$2:AB$4955,ObservedSpeciesData!$A$2:$A$4955,$A417,ObservedSpeciesData!$D$2:$D$4955,$D417),"")</f>
        <v/>
      </c>
      <c r="AC417" s="24" t="str">
        <f>IF(ISNUMBER(AVERAGEIFS(ObservedSpeciesData!AC$2:AC$4955,ObservedSpeciesData!$A$2:$A$4955,$A417,ObservedSpeciesData!$D$2:$D$4955,$D417)),AVERAGEIFS(ObservedSpeciesData!AC$2:AC$4955,ObservedSpeciesData!$A$2:$A$4955,$A417,ObservedSpeciesData!$D$2:$D$4955,$D417),"")</f>
        <v/>
      </c>
      <c r="AD417" s="23" t="str">
        <f>IF(ISNUMBER(AVERAGEIFS(ObservedSpeciesData!AD$2:AD$4955,ObservedSpeciesData!$A$2:$A$4955,$A417,ObservedSpeciesData!$D$2:$D$4955,$D417)),AVERAGEIFS(ObservedSpeciesData!AD$2:AD$4955,ObservedSpeciesData!$A$2:$A$4955,$A417,ObservedSpeciesData!$D$2:$D$4955,$D417),"")</f>
        <v/>
      </c>
      <c r="AE417" s="24" t="str">
        <f>IF(ISNUMBER(AVERAGEIFS(ObservedSpeciesData!AE$2:AE$4955,ObservedSpeciesData!$A$2:$A$4955,$A417,ObservedSpeciesData!$D$2:$D$4955,$D417)),AVERAGEIFS(ObservedSpeciesData!AE$2:AE$4955,ObservedSpeciesData!$A$2:$A$4955,$A417,ObservedSpeciesData!$D$2:$D$4955,$D417),"")</f>
        <v/>
      </c>
      <c r="AF417" s="23"/>
      <c r="AG417" s="24"/>
      <c r="AH417" s="23" t="str">
        <f>IF(ISNUMBER(AVERAGEIFS(ObservedSpeciesData!AH$2:AH$4955,ObservedSpeciesData!$A$2:$A$4955,$A417,ObservedSpeciesData!$D$2:$D$4955,$D417)),AVERAGEIFS(ObservedSpeciesData!AH$2:AH$4955,ObservedSpeciesData!$A$2:$A$4955,$A417,ObservedSpeciesData!$D$2:$D$4955,$D417),"")</f>
        <v/>
      </c>
      <c r="AI417" s="23" t="str">
        <f>IF(ISNUMBER(AVERAGEIFS(ObservedSpeciesData!AI$2:AI$4955,ObservedSpeciesData!$A$2:$A$4955,$A417,ObservedSpeciesData!$C$2:$C$4955,$C417,ObservedSpeciesData!$D$2:$D$4955,$D417)),AVERAGEIFS(ObservedSpeciesData!AI$2:AI$4955,ObservedSpeciesData!$A$2:$A$4955,$A417,ObservedSpeciesData!$C$2:$C$4955,$C417,ObservedSpeciesData!$D$2:$D$4955,$D417),"")</f>
        <v/>
      </c>
      <c r="AJ417" s="2">
        <f>COUNTIFS(ObservedSpeciesData!$A$2:$A$828,$A417,ObservedSpeciesData!$D$2:$D$828,$D417)</f>
        <v>0</v>
      </c>
      <c r="AK417" s="2">
        <f t="shared" si="6"/>
        <v>7</v>
      </c>
    </row>
    <row r="418" spans="1:37" x14ac:dyDescent="0.25">
      <c r="A418" s="14" t="s">
        <v>110</v>
      </c>
      <c r="B418" t="s">
        <v>80</v>
      </c>
      <c r="C418" t="s">
        <v>106</v>
      </c>
      <c r="D418" s="13">
        <v>42492</v>
      </c>
      <c r="E418">
        <v>1</v>
      </c>
      <c r="F418">
        <v>100</v>
      </c>
      <c r="G418" s="2" t="s">
        <v>87</v>
      </c>
      <c r="H418" s="2" t="s">
        <v>13</v>
      </c>
      <c r="I418">
        <v>10</v>
      </c>
      <c r="J418" s="2" t="s">
        <v>77</v>
      </c>
      <c r="K418" s="2">
        <f>IF(ISNUMBER(AVERAGEIFS(ObservedSpeciesData!K$2:K$4955,ObservedSpeciesData!$A$2:$A$4955,$A418,ObservedSpeciesData!$D$2:$D$4955,$D418)),AVERAGEIFS(ObservedSpeciesData!K$2:K$4955,ObservedSpeciesData!$A$2:$A$4955,$A418,ObservedSpeciesData!$D$2:$D$4955,$D418),"")</f>
        <v>75</v>
      </c>
      <c r="L418" s="26" t="str">
        <f>IF(ISNUMBER(AVERAGEIFS(ObservedSpeciesData!L$2:L$4955,ObservedSpeciesData!$A$2:$A$4955,$A418,ObservedSpeciesData!$D$2:$D$4955,$D418)),AVERAGEIFS(ObservedSpeciesData!L$2:L$4955,ObservedSpeciesData!$A$2:$A$4955,$A418,ObservedSpeciesData!$D$2:$D$4955,$D418),"")</f>
        <v/>
      </c>
      <c r="M418" s="23" t="str">
        <f>IF(ISNUMBER(AVERAGEIFS(ObservedSpeciesData!M$2:M$4955,ObservedSpeciesData!$A$2:$A$4955,$A418,ObservedSpeciesData!$D$2:$D$4955,$D418)),AVERAGEIFS(ObservedSpeciesData!M$2:M$4955,ObservedSpeciesData!$A$2:$A$4955,$A418,ObservedSpeciesData!$D$2:$D$4955,$D418),"")</f>
        <v/>
      </c>
      <c r="N418" s="23">
        <f>IF(ISNUMBER(AVERAGEIFS(ObservedSpeciesData!N$2:N$4955,ObservedSpeciesData!$A$2:$A$4955,$A418,ObservedSpeciesData!$D$2:$D$4955,$D418)),AVERAGEIFS(ObservedSpeciesData!N$2:N$4955,ObservedSpeciesData!$A$2:$A$4955,$A418,ObservedSpeciesData!$D$2:$D$4955,$D418),"")</f>
        <v>695.13528755555546</v>
      </c>
      <c r="O418" s="23">
        <f>IF(ISNUMBER(AVERAGEIFS(ObservedSpeciesData!O$2:O$4955,ObservedSpeciesData!$A$2:$A$4955,$A418,ObservedSpeciesData!$D$2:$D$4955,$D418)),AVERAGEIFS(ObservedSpeciesData!O$2:O$4955,ObservedSpeciesData!$A$2:$A$4955,$A418,ObservedSpeciesData!$D$2:$D$4955,$D418),"")</f>
        <v>69.513528755555555</v>
      </c>
      <c r="P418" s="23">
        <f>IF(ISNUMBER(AVERAGEIFS(ObservedSpeciesData!P$2:P$4955,ObservedSpeciesData!$A$2:$A$4955,$A418,ObservedSpeciesData!$C$2:$C$4955,$C418,ObservedSpeciesData!$D$2:$D$4955,$D418)),AVERAGEIFS(ObservedSpeciesData!P$2:P$4955,ObservedSpeciesData!$A$2:$A$4955,$A418,ObservedSpeciesData!$C$2:$C$4955,$C418,ObservedSpeciesData!$D$2:$D$4955,$D418),"")</f>
        <v>832.84557817777784</v>
      </c>
      <c r="Q418" s="23"/>
      <c r="R418" s="25">
        <f>IF(ISNUMBER(AVERAGEIFS(ObservedSpeciesData!R$2:R$4955,ObservedSpeciesData!$A$2:$A$4955,$A418,ObservedSpeciesData!$D$2:$D$4955,$D418)),AVERAGEIFS(ObservedSpeciesData!R$2:R$4955,ObservedSpeciesData!$A$2:$A$4955,$A418,ObservedSpeciesData!$D$2:$D$4955,$D418),"")</f>
        <v>89.242214720985046</v>
      </c>
      <c r="S418" s="25">
        <f>IF(ISNUMBER(AVERAGEIFS(ObservedSpeciesData!S$2:S$4955,ObservedSpeciesData!$A$2:$A$4955,$A418,ObservedSpeciesData!$D$2:$D$4955,$D418)),AVERAGEIFS(ObservedSpeciesData!S$2:S$4955,ObservedSpeciesData!$A$2:$A$4955,$A418,ObservedSpeciesData!$D$2:$D$4955,$D418),"")</f>
        <v>8.4197306013802056</v>
      </c>
      <c r="T418" s="23">
        <f>IF(ISNUMBER(AVERAGEIFS(ObservedSpeciesData!T$2:T$4955,ObservedSpeciesData!$A$2:$A$4955,$A418,ObservedSpeciesData!$D$2:$D$4955,$D418)),AVERAGEIFS(ObservedSpeciesData!T$2:T$4955,ObservedSpeciesData!$A$2:$A$4955,$A418,ObservedSpeciesData!$D$2:$D$4955,$D418),"")</f>
        <v>2.3380546776347542</v>
      </c>
      <c r="U418" s="24">
        <f>IF(ISNUMBER(AVERAGEIFS(ObservedSpeciesData!U$2:U$4955,ObservedSpeciesData!$A$2:$A$4955,$A418,ObservedSpeciesData!$C$2:$C$4955,$C418,ObservedSpeciesData!$D$2:$D$4955,$D418)),AVERAGEIFS(ObservedSpeciesData!U$2:U$4955,ObservedSpeciesData!$A$2:$A$4955,$A418,ObservedSpeciesData!$C$2:$C$4955,$C418,ObservedSpeciesData!$D$2:$D$4955,$D418),"")</f>
        <v>0.89242214720985036</v>
      </c>
      <c r="V418" s="23" t="str">
        <f>IF(ISNUMBER(AVERAGEIFS(ObservedSpeciesData!V$2:V$4955,ObservedSpeciesData!$A$2:$A$4955,$A418,ObservedSpeciesData!$D$2:$D$4955,$D418)),AVERAGEIFS(ObservedSpeciesData!V$2:V$4955,ObservedSpeciesData!$A$2:$A$4955,$A418,ObservedSpeciesData!$D$2:$D$4955,$D418),"")</f>
        <v/>
      </c>
      <c r="W418" s="23" t="str">
        <f>IF(ISNUMBER(AVERAGEIFS(ObservedSpeciesData!W$2:W$4955,ObservedSpeciesData!$A$2:$A$4955,$A418,ObservedSpeciesData!$D$2:$D$4955,$D418)),AVERAGEIFS(ObservedSpeciesData!W$2:W$4955,ObservedSpeciesData!$A$2:$A$4955,$A418,ObservedSpeciesData!$D$2:$D$4955,$D418),"")</f>
        <v/>
      </c>
      <c r="X418" s="23" t="str">
        <f>IF(ISNUMBER(AVERAGEIFS(ObservedSpeciesData!X$2:X$4955,ObservedSpeciesData!$A$2:$A$4955,$A418,ObservedSpeciesData!$D$2:$D$4955,$D418)),AVERAGEIFS(ObservedSpeciesData!X$2:X$4955,ObservedSpeciesData!$A$2:$A$4955,$A418,ObservedSpeciesData!$D$2:$D$4955,$D418),"")</f>
        <v/>
      </c>
      <c r="Y418" s="23" t="str">
        <f>IF(ISNUMBER(AVERAGEIFS(ObservedSpeciesData!Y$2:Y$4955,ObservedSpeciesData!$A$2:$A$4955,$A418,ObservedSpeciesData!$D$2:$D$4955,$D418)),AVERAGEIFS(ObservedSpeciesData!Y$2:Y$4955,ObservedSpeciesData!$A$2:$A$4955,$A418,ObservedSpeciesData!$D$2:$D$4955,$D418),"")</f>
        <v/>
      </c>
      <c r="Z418" s="23" t="str">
        <f>IF(ISNUMBER(AVERAGEIFS(ObservedSpeciesData!Z$2:Z$4955,ObservedSpeciesData!$A$2:$A$4955,$A418,ObservedSpeciesData!$D$2:$D$4955,$D418)),AVERAGEIFS(ObservedSpeciesData!Z$2:Z$4955,ObservedSpeciesData!$A$2:$A$4955,$A418,ObservedSpeciesData!$D$2:$D$4955,$D418),"")</f>
        <v/>
      </c>
      <c r="AA418" s="23" t="str">
        <f>IF(ISNUMBER(AVERAGEIFS(ObservedSpeciesData!AA$2:AA$4955,ObservedSpeciesData!$A$2:$A$4955,$A418,ObservedSpeciesData!$D$2:$D$4955,$D418)),AVERAGEIFS(ObservedSpeciesData!AA$2:AA$4955,ObservedSpeciesData!$A$2:$A$4955,$A418,ObservedSpeciesData!$D$2:$D$4955,$D418),"")</f>
        <v/>
      </c>
      <c r="AB418" s="24" t="str">
        <f>IF(ISNUMBER(AVERAGEIFS(ObservedSpeciesData!AB$2:AB$4955,ObservedSpeciesData!$A$2:$A$4955,$A418,ObservedSpeciesData!$D$2:$D$4955,$D418)),AVERAGEIFS(ObservedSpeciesData!AB$2:AB$4955,ObservedSpeciesData!$A$2:$A$4955,$A418,ObservedSpeciesData!$D$2:$D$4955,$D418),"")</f>
        <v/>
      </c>
      <c r="AC418" s="24" t="str">
        <f>IF(ISNUMBER(AVERAGEIFS(ObservedSpeciesData!AC$2:AC$4955,ObservedSpeciesData!$A$2:$A$4955,$A418,ObservedSpeciesData!$D$2:$D$4955,$D418)),AVERAGEIFS(ObservedSpeciesData!AC$2:AC$4955,ObservedSpeciesData!$A$2:$A$4955,$A418,ObservedSpeciesData!$D$2:$D$4955,$D418),"")</f>
        <v/>
      </c>
      <c r="AD418" s="23" t="str">
        <f>IF(ISNUMBER(AVERAGEIFS(ObservedSpeciesData!AD$2:AD$4955,ObservedSpeciesData!$A$2:$A$4955,$A418,ObservedSpeciesData!$D$2:$D$4955,$D418)),AVERAGEIFS(ObservedSpeciesData!AD$2:AD$4955,ObservedSpeciesData!$A$2:$A$4955,$A418,ObservedSpeciesData!$D$2:$D$4955,$D418),"")</f>
        <v/>
      </c>
      <c r="AE418" s="24" t="str">
        <f>IF(ISNUMBER(AVERAGEIFS(ObservedSpeciesData!AE$2:AE$4955,ObservedSpeciesData!$A$2:$A$4955,$A418,ObservedSpeciesData!$D$2:$D$4955,$D418)),AVERAGEIFS(ObservedSpeciesData!AE$2:AE$4955,ObservedSpeciesData!$A$2:$A$4955,$A418,ObservedSpeciesData!$D$2:$D$4955,$D418),"")</f>
        <v/>
      </c>
      <c r="AF418" s="23"/>
      <c r="AG418" s="24"/>
      <c r="AH418" s="23" t="str">
        <f>IF(ISNUMBER(AVERAGEIFS(ObservedSpeciesData!AH$2:AH$4955,ObservedSpeciesData!$A$2:$A$4955,$A418,ObservedSpeciesData!$D$2:$D$4955,$D418)),AVERAGEIFS(ObservedSpeciesData!AH$2:AH$4955,ObservedSpeciesData!$A$2:$A$4955,$A418,ObservedSpeciesData!$D$2:$D$4955,$D418),"")</f>
        <v/>
      </c>
      <c r="AI418" s="23" t="str">
        <f>IF(ISNUMBER(AVERAGEIFS(ObservedSpeciesData!AI$2:AI$4955,ObservedSpeciesData!$A$2:$A$4955,$A418,ObservedSpeciesData!$C$2:$C$4955,$C418,ObservedSpeciesData!$D$2:$D$4955,$D418)),AVERAGEIFS(ObservedSpeciesData!AI$2:AI$4955,ObservedSpeciesData!$A$2:$A$4955,$A418,ObservedSpeciesData!$C$2:$C$4955,$C418,ObservedSpeciesData!$D$2:$D$4955,$D418),"")</f>
        <v/>
      </c>
      <c r="AJ418" s="2">
        <f>COUNTIFS(ObservedSpeciesData!$A$2:$A$828,$A418,ObservedSpeciesData!$D$2:$D$828,$D418)</f>
        <v>0</v>
      </c>
      <c r="AK418" s="2">
        <f t="shared" si="6"/>
        <v>7</v>
      </c>
    </row>
    <row r="419" spans="1:37" x14ac:dyDescent="0.25">
      <c r="A419" s="14" t="s">
        <v>109</v>
      </c>
      <c r="B419" t="s">
        <v>80</v>
      </c>
      <c r="C419" t="s">
        <v>106</v>
      </c>
      <c r="D419" s="13">
        <v>42492</v>
      </c>
      <c r="E419">
        <v>1</v>
      </c>
      <c r="F419">
        <v>200</v>
      </c>
      <c r="G419" s="2" t="s">
        <v>87</v>
      </c>
      <c r="H419" s="2" t="s">
        <v>13</v>
      </c>
      <c r="I419">
        <v>10</v>
      </c>
      <c r="J419" s="2" t="s">
        <v>77</v>
      </c>
      <c r="K419" s="2">
        <f>IF(ISNUMBER(AVERAGEIFS(ObservedSpeciesData!K$2:K$4955,ObservedSpeciesData!$A$2:$A$4955,$A419,ObservedSpeciesData!$D$2:$D$4955,$D419)),AVERAGEIFS(ObservedSpeciesData!K$2:K$4955,ObservedSpeciesData!$A$2:$A$4955,$A419,ObservedSpeciesData!$D$2:$D$4955,$D419),"")</f>
        <v>150</v>
      </c>
      <c r="L419" s="26" t="str">
        <f>IF(ISNUMBER(AVERAGEIFS(ObservedSpeciesData!L$2:L$4955,ObservedSpeciesData!$A$2:$A$4955,$A419,ObservedSpeciesData!$D$2:$D$4955,$D419)),AVERAGEIFS(ObservedSpeciesData!L$2:L$4955,ObservedSpeciesData!$A$2:$A$4955,$A419,ObservedSpeciesData!$D$2:$D$4955,$D419),"")</f>
        <v/>
      </c>
      <c r="M419" s="23" t="str">
        <f>IF(ISNUMBER(AVERAGEIFS(ObservedSpeciesData!M$2:M$4955,ObservedSpeciesData!$A$2:$A$4955,$A419,ObservedSpeciesData!$D$2:$D$4955,$D419)),AVERAGEIFS(ObservedSpeciesData!M$2:M$4955,ObservedSpeciesData!$A$2:$A$4955,$A419,ObservedSpeciesData!$D$2:$D$4955,$D419),"")</f>
        <v/>
      </c>
      <c r="N419" s="23">
        <f>IF(ISNUMBER(AVERAGEIFS(ObservedSpeciesData!N$2:N$4955,ObservedSpeciesData!$A$2:$A$4955,$A419,ObservedSpeciesData!$D$2:$D$4955,$D419)),AVERAGEIFS(ObservedSpeciesData!N$2:N$4955,ObservedSpeciesData!$A$2:$A$4955,$A419,ObservedSpeciesData!$D$2:$D$4955,$D419),"")</f>
        <v>815.31917955555548</v>
      </c>
      <c r="O419" s="23">
        <f>IF(ISNUMBER(AVERAGEIFS(ObservedSpeciesData!O$2:O$4955,ObservedSpeciesData!$A$2:$A$4955,$A419,ObservedSpeciesData!$D$2:$D$4955,$D419)),AVERAGEIFS(ObservedSpeciesData!O$2:O$4955,ObservedSpeciesData!$A$2:$A$4955,$A419,ObservedSpeciesData!$D$2:$D$4955,$D419),"")</f>
        <v>81.531917955555556</v>
      </c>
      <c r="P419" s="23">
        <f>IF(ISNUMBER(AVERAGEIFS(ObservedSpeciesData!P$2:P$4955,ObservedSpeciesData!$A$2:$A$4955,$A419,ObservedSpeciesData!$C$2:$C$4955,$C419,ObservedSpeciesData!$D$2:$D$4955,$D419)),AVERAGEIFS(ObservedSpeciesData!P$2:P$4955,ObservedSpeciesData!$A$2:$A$4955,$A419,ObservedSpeciesData!$C$2:$C$4955,$C419,ObservedSpeciesData!$D$2:$D$4955,$D419),"")</f>
        <v>892.93909791111128</v>
      </c>
      <c r="Q419" s="23"/>
      <c r="R419" s="25">
        <f>IF(ISNUMBER(AVERAGEIFS(ObservedSpeciesData!R$2:R$4955,ObservedSpeciesData!$A$2:$A$4955,$A419,ObservedSpeciesData!$D$2:$D$4955,$D419)),AVERAGEIFS(ObservedSpeciesData!R$2:R$4955,ObservedSpeciesData!$A$2:$A$4955,$A419,ObservedSpeciesData!$D$2:$D$4955,$D419),"")</f>
        <v>95.560091126207041</v>
      </c>
      <c r="S419" s="25">
        <f>IF(ISNUMBER(AVERAGEIFS(ObservedSpeciesData!S$2:S$4955,ObservedSpeciesData!$A$2:$A$4955,$A419,ObservedSpeciesData!$D$2:$D$4955,$D419)),AVERAGEIFS(ObservedSpeciesData!S$2:S$4955,ObservedSpeciesData!$A$2:$A$4955,$A419,ObservedSpeciesData!$D$2:$D$4955,$D419),"")</f>
        <v>1.5310243623679793</v>
      </c>
      <c r="T419" s="23">
        <f>IF(ISNUMBER(AVERAGEIFS(ObservedSpeciesData!T$2:T$4955,ObservedSpeciesData!$A$2:$A$4955,$A419,ObservedSpeciesData!$D$2:$D$4955,$D419)),AVERAGEIFS(ObservedSpeciesData!T$2:T$4955,ObservedSpeciesData!$A$2:$A$4955,$A419,ObservedSpeciesData!$D$2:$D$4955,$D419),"")</f>
        <v>2.9088845114249953</v>
      </c>
      <c r="U419" s="24">
        <f>IF(ISNUMBER(AVERAGEIFS(ObservedSpeciesData!U$2:U$4955,ObservedSpeciesData!$A$2:$A$4955,$A419,ObservedSpeciesData!$C$2:$C$4955,$C419,ObservedSpeciesData!$D$2:$D$4955,$D419)),AVERAGEIFS(ObservedSpeciesData!U$2:U$4955,ObservedSpeciesData!$A$2:$A$4955,$A419,ObservedSpeciesData!$C$2:$C$4955,$C419,ObservedSpeciesData!$D$2:$D$4955,$D419),"")</f>
        <v>0.95560091126207025</v>
      </c>
      <c r="V419" s="23" t="str">
        <f>IF(ISNUMBER(AVERAGEIFS(ObservedSpeciesData!V$2:V$4955,ObservedSpeciesData!$A$2:$A$4955,$A419,ObservedSpeciesData!$D$2:$D$4955,$D419)),AVERAGEIFS(ObservedSpeciesData!V$2:V$4955,ObservedSpeciesData!$A$2:$A$4955,$A419,ObservedSpeciesData!$D$2:$D$4955,$D419),"")</f>
        <v/>
      </c>
      <c r="W419" s="23" t="str">
        <f>IF(ISNUMBER(AVERAGEIFS(ObservedSpeciesData!W$2:W$4955,ObservedSpeciesData!$A$2:$A$4955,$A419,ObservedSpeciesData!$D$2:$D$4955,$D419)),AVERAGEIFS(ObservedSpeciesData!W$2:W$4955,ObservedSpeciesData!$A$2:$A$4955,$A419,ObservedSpeciesData!$D$2:$D$4955,$D419),"")</f>
        <v/>
      </c>
      <c r="X419" s="23" t="str">
        <f>IF(ISNUMBER(AVERAGEIFS(ObservedSpeciesData!X$2:X$4955,ObservedSpeciesData!$A$2:$A$4955,$A419,ObservedSpeciesData!$D$2:$D$4955,$D419)),AVERAGEIFS(ObservedSpeciesData!X$2:X$4955,ObservedSpeciesData!$A$2:$A$4955,$A419,ObservedSpeciesData!$D$2:$D$4955,$D419),"")</f>
        <v/>
      </c>
      <c r="Y419" s="23" t="str">
        <f>IF(ISNUMBER(AVERAGEIFS(ObservedSpeciesData!Y$2:Y$4955,ObservedSpeciesData!$A$2:$A$4955,$A419,ObservedSpeciesData!$D$2:$D$4955,$D419)),AVERAGEIFS(ObservedSpeciesData!Y$2:Y$4955,ObservedSpeciesData!$A$2:$A$4955,$A419,ObservedSpeciesData!$D$2:$D$4955,$D419),"")</f>
        <v/>
      </c>
      <c r="Z419" s="23" t="str">
        <f>IF(ISNUMBER(AVERAGEIFS(ObservedSpeciesData!Z$2:Z$4955,ObservedSpeciesData!$A$2:$A$4955,$A419,ObservedSpeciesData!$D$2:$D$4955,$D419)),AVERAGEIFS(ObservedSpeciesData!Z$2:Z$4955,ObservedSpeciesData!$A$2:$A$4955,$A419,ObservedSpeciesData!$D$2:$D$4955,$D419),"")</f>
        <v/>
      </c>
      <c r="AA419" s="23" t="str">
        <f>IF(ISNUMBER(AVERAGEIFS(ObservedSpeciesData!AA$2:AA$4955,ObservedSpeciesData!$A$2:$A$4955,$A419,ObservedSpeciesData!$D$2:$D$4955,$D419)),AVERAGEIFS(ObservedSpeciesData!AA$2:AA$4955,ObservedSpeciesData!$A$2:$A$4955,$A419,ObservedSpeciesData!$D$2:$D$4955,$D419),"")</f>
        <v/>
      </c>
      <c r="AB419" s="24" t="str">
        <f>IF(ISNUMBER(AVERAGEIFS(ObservedSpeciesData!AB$2:AB$4955,ObservedSpeciesData!$A$2:$A$4955,$A419,ObservedSpeciesData!$D$2:$D$4955,$D419)),AVERAGEIFS(ObservedSpeciesData!AB$2:AB$4955,ObservedSpeciesData!$A$2:$A$4955,$A419,ObservedSpeciesData!$D$2:$D$4955,$D419),"")</f>
        <v/>
      </c>
      <c r="AC419" s="24" t="str">
        <f>IF(ISNUMBER(AVERAGEIFS(ObservedSpeciesData!AC$2:AC$4955,ObservedSpeciesData!$A$2:$A$4955,$A419,ObservedSpeciesData!$D$2:$D$4955,$D419)),AVERAGEIFS(ObservedSpeciesData!AC$2:AC$4955,ObservedSpeciesData!$A$2:$A$4955,$A419,ObservedSpeciesData!$D$2:$D$4955,$D419),"")</f>
        <v/>
      </c>
      <c r="AD419" s="23" t="str">
        <f>IF(ISNUMBER(AVERAGEIFS(ObservedSpeciesData!AD$2:AD$4955,ObservedSpeciesData!$A$2:$A$4955,$A419,ObservedSpeciesData!$D$2:$D$4955,$D419)),AVERAGEIFS(ObservedSpeciesData!AD$2:AD$4955,ObservedSpeciesData!$A$2:$A$4955,$A419,ObservedSpeciesData!$D$2:$D$4955,$D419),"")</f>
        <v/>
      </c>
      <c r="AE419" s="24" t="str">
        <f>IF(ISNUMBER(AVERAGEIFS(ObservedSpeciesData!AE$2:AE$4955,ObservedSpeciesData!$A$2:$A$4955,$A419,ObservedSpeciesData!$D$2:$D$4955,$D419)),AVERAGEIFS(ObservedSpeciesData!AE$2:AE$4955,ObservedSpeciesData!$A$2:$A$4955,$A419,ObservedSpeciesData!$D$2:$D$4955,$D419),"")</f>
        <v/>
      </c>
      <c r="AF419" s="23"/>
      <c r="AG419" s="24"/>
      <c r="AH419" s="23" t="str">
        <f>IF(ISNUMBER(AVERAGEIFS(ObservedSpeciesData!AH$2:AH$4955,ObservedSpeciesData!$A$2:$A$4955,$A419,ObservedSpeciesData!$D$2:$D$4955,$D419)),AVERAGEIFS(ObservedSpeciesData!AH$2:AH$4955,ObservedSpeciesData!$A$2:$A$4955,$A419,ObservedSpeciesData!$D$2:$D$4955,$D419),"")</f>
        <v/>
      </c>
      <c r="AI419" s="23" t="str">
        <f>IF(ISNUMBER(AVERAGEIFS(ObservedSpeciesData!AI$2:AI$4955,ObservedSpeciesData!$A$2:$A$4955,$A419,ObservedSpeciesData!$C$2:$C$4955,$C419,ObservedSpeciesData!$D$2:$D$4955,$D419)),AVERAGEIFS(ObservedSpeciesData!AI$2:AI$4955,ObservedSpeciesData!$A$2:$A$4955,$A419,ObservedSpeciesData!$C$2:$C$4955,$C419,ObservedSpeciesData!$D$2:$D$4955,$D419),"")</f>
        <v/>
      </c>
      <c r="AJ419" s="2">
        <f>COUNTIFS(ObservedSpeciesData!$A$2:$A$828,$A419,ObservedSpeciesData!$D$2:$D$828,$D419)</f>
        <v>0</v>
      </c>
      <c r="AK419" s="2">
        <f t="shared" si="6"/>
        <v>7</v>
      </c>
    </row>
    <row r="420" spans="1:37" x14ac:dyDescent="0.25">
      <c r="A420" s="14" t="s">
        <v>108</v>
      </c>
      <c r="B420" t="s">
        <v>80</v>
      </c>
      <c r="C420" t="s">
        <v>106</v>
      </c>
      <c r="D420" s="13">
        <v>42492</v>
      </c>
      <c r="E420">
        <v>1</v>
      </c>
      <c r="F420">
        <v>350</v>
      </c>
      <c r="G420" s="2" t="s">
        <v>87</v>
      </c>
      <c r="H420" s="2" t="s">
        <v>13</v>
      </c>
      <c r="I420">
        <v>10</v>
      </c>
      <c r="J420" s="2" t="s">
        <v>77</v>
      </c>
      <c r="K420" s="2">
        <f>IF(ISNUMBER(AVERAGEIFS(ObservedSpeciesData!K$2:K$4955,ObservedSpeciesData!$A$2:$A$4955,$A420,ObservedSpeciesData!$D$2:$D$4955,$D420)),AVERAGEIFS(ObservedSpeciesData!K$2:K$4955,ObservedSpeciesData!$A$2:$A$4955,$A420,ObservedSpeciesData!$D$2:$D$4955,$D420),"")</f>
        <v>262.5</v>
      </c>
      <c r="L420" s="26" t="str">
        <f>IF(ISNUMBER(AVERAGEIFS(ObservedSpeciesData!L$2:L$4955,ObservedSpeciesData!$A$2:$A$4955,$A420,ObservedSpeciesData!$D$2:$D$4955,$D420)),AVERAGEIFS(ObservedSpeciesData!L$2:L$4955,ObservedSpeciesData!$A$2:$A$4955,$A420,ObservedSpeciesData!$D$2:$D$4955,$D420),"")</f>
        <v/>
      </c>
      <c r="M420" s="23" t="str">
        <f>IF(ISNUMBER(AVERAGEIFS(ObservedSpeciesData!M$2:M$4955,ObservedSpeciesData!$A$2:$A$4955,$A420,ObservedSpeciesData!$D$2:$D$4955,$D420)),AVERAGEIFS(ObservedSpeciesData!M$2:M$4955,ObservedSpeciesData!$A$2:$A$4955,$A420,ObservedSpeciesData!$D$2:$D$4955,$D420),"")</f>
        <v/>
      </c>
      <c r="N420" s="23">
        <f>IF(ISNUMBER(AVERAGEIFS(ObservedSpeciesData!N$2:N$4955,ObservedSpeciesData!$A$2:$A$4955,$A420,ObservedSpeciesData!$D$2:$D$4955,$D420)),AVERAGEIFS(ObservedSpeciesData!N$2:N$4955,ObservedSpeciesData!$A$2:$A$4955,$A420,ObservedSpeciesData!$D$2:$D$4955,$D420),"")</f>
        <v>663.19087288888886</v>
      </c>
      <c r="O420" s="23">
        <f>IF(ISNUMBER(AVERAGEIFS(ObservedSpeciesData!O$2:O$4955,ObservedSpeciesData!$A$2:$A$4955,$A420,ObservedSpeciesData!$D$2:$D$4955,$D420)),AVERAGEIFS(ObservedSpeciesData!O$2:O$4955,ObservedSpeciesData!$A$2:$A$4955,$A420,ObservedSpeciesData!$D$2:$D$4955,$D420),"")</f>
        <v>66.319087288888895</v>
      </c>
      <c r="P420" s="23">
        <f>IF(ISNUMBER(AVERAGEIFS(ObservedSpeciesData!P$2:P$4955,ObservedSpeciesData!$A$2:$A$4955,$A420,ObservedSpeciesData!$C$2:$C$4955,$C420,ObservedSpeciesData!$D$2:$D$4955,$D420)),AVERAGEIFS(ObservedSpeciesData!P$2:P$4955,ObservedSpeciesData!$A$2:$A$4955,$A420,ObservedSpeciesData!$C$2:$C$4955,$C420,ObservedSpeciesData!$D$2:$D$4955,$D420),"")</f>
        <v>779.06435600266661</v>
      </c>
      <c r="Q420" s="23"/>
      <c r="R420" s="25">
        <f>IF(ISNUMBER(AVERAGEIFS(ObservedSpeciesData!R$2:R$4955,ObservedSpeciesData!$A$2:$A$4955,$A420,ObservedSpeciesData!$D$2:$D$4955,$D420)),AVERAGEIFS(ObservedSpeciesData!R$2:R$4955,ObservedSpeciesData!$A$2:$A$4955,$A420,ObservedSpeciesData!$D$2:$D$4955,$D420),"")</f>
        <v>93.522777539287247</v>
      </c>
      <c r="S420" s="25">
        <f>IF(ISNUMBER(AVERAGEIFS(ObservedSpeciesData!S$2:S$4955,ObservedSpeciesData!$A$2:$A$4955,$A420,ObservedSpeciesData!$D$2:$D$4955,$D420)),AVERAGEIFS(ObservedSpeciesData!S$2:S$4955,ObservedSpeciesData!$A$2:$A$4955,$A420,ObservedSpeciesData!$D$2:$D$4955,$D420),"")</f>
        <v>4.1564271484612894</v>
      </c>
      <c r="T420" s="23">
        <f>IF(ISNUMBER(AVERAGEIFS(ObservedSpeciesData!T$2:T$4955,ObservedSpeciesData!$A$2:$A$4955,$A420,ObservedSpeciesData!$D$2:$D$4955,$D420)),AVERAGEIFS(ObservedSpeciesData!T$2:T$4955,ObservedSpeciesData!$A$2:$A$4955,$A420,ObservedSpeciesData!$D$2:$D$4955,$D420),"")</f>
        <v>2.3207953122514695</v>
      </c>
      <c r="U420" s="24">
        <f>IF(ISNUMBER(AVERAGEIFS(ObservedSpeciesData!U$2:U$4955,ObservedSpeciesData!$A$2:$A$4955,$A420,ObservedSpeciesData!$C$2:$C$4955,$C420,ObservedSpeciesData!$D$2:$D$4955,$D420)),AVERAGEIFS(ObservedSpeciesData!U$2:U$4955,ObservedSpeciesData!$A$2:$A$4955,$A420,ObservedSpeciesData!$C$2:$C$4955,$C420,ObservedSpeciesData!$D$2:$D$4955,$D420),"")</f>
        <v>0.93522777539287238</v>
      </c>
      <c r="V420" s="23" t="str">
        <f>IF(ISNUMBER(AVERAGEIFS(ObservedSpeciesData!V$2:V$4955,ObservedSpeciesData!$A$2:$A$4955,$A420,ObservedSpeciesData!$D$2:$D$4955,$D420)),AVERAGEIFS(ObservedSpeciesData!V$2:V$4955,ObservedSpeciesData!$A$2:$A$4955,$A420,ObservedSpeciesData!$D$2:$D$4955,$D420),"")</f>
        <v/>
      </c>
      <c r="W420" s="23" t="str">
        <f>IF(ISNUMBER(AVERAGEIFS(ObservedSpeciesData!W$2:W$4955,ObservedSpeciesData!$A$2:$A$4955,$A420,ObservedSpeciesData!$D$2:$D$4955,$D420)),AVERAGEIFS(ObservedSpeciesData!W$2:W$4955,ObservedSpeciesData!$A$2:$A$4955,$A420,ObservedSpeciesData!$D$2:$D$4955,$D420),"")</f>
        <v/>
      </c>
      <c r="X420" s="23" t="str">
        <f>IF(ISNUMBER(AVERAGEIFS(ObservedSpeciesData!X$2:X$4955,ObservedSpeciesData!$A$2:$A$4955,$A420,ObservedSpeciesData!$D$2:$D$4955,$D420)),AVERAGEIFS(ObservedSpeciesData!X$2:X$4955,ObservedSpeciesData!$A$2:$A$4955,$A420,ObservedSpeciesData!$D$2:$D$4955,$D420),"")</f>
        <v/>
      </c>
      <c r="Y420" s="23" t="str">
        <f>IF(ISNUMBER(AVERAGEIFS(ObservedSpeciesData!Y$2:Y$4955,ObservedSpeciesData!$A$2:$A$4955,$A420,ObservedSpeciesData!$D$2:$D$4955,$D420)),AVERAGEIFS(ObservedSpeciesData!Y$2:Y$4955,ObservedSpeciesData!$A$2:$A$4955,$A420,ObservedSpeciesData!$D$2:$D$4955,$D420),"")</f>
        <v/>
      </c>
      <c r="Z420" s="23" t="str">
        <f>IF(ISNUMBER(AVERAGEIFS(ObservedSpeciesData!Z$2:Z$4955,ObservedSpeciesData!$A$2:$A$4955,$A420,ObservedSpeciesData!$D$2:$D$4955,$D420)),AVERAGEIFS(ObservedSpeciesData!Z$2:Z$4955,ObservedSpeciesData!$A$2:$A$4955,$A420,ObservedSpeciesData!$D$2:$D$4955,$D420),"")</f>
        <v/>
      </c>
      <c r="AA420" s="23" t="str">
        <f>IF(ISNUMBER(AVERAGEIFS(ObservedSpeciesData!AA$2:AA$4955,ObservedSpeciesData!$A$2:$A$4955,$A420,ObservedSpeciesData!$D$2:$D$4955,$D420)),AVERAGEIFS(ObservedSpeciesData!AA$2:AA$4955,ObservedSpeciesData!$A$2:$A$4955,$A420,ObservedSpeciesData!$D$2:$D$4955,$D420),"")</f>
        <v/>
      </c>
      <c r="AB420" s="24" t="str">
        <f>IF(ISNUMBER(AVERAGEIFS(ObservedSpeciesData!AB$2:AB$4955,ObservedSpeciesData!$A$2:$A$4955,$A420,ObservedSpeciesData!$D$2:$D$4955,$D420)),AVERAGEIFS(ObservedSpeciesData!AB$2:AB$4955,ObservedSpeciesData!$A$2:$A$4955,$A420,ObservedSpeciesData!$D$2:$D$4955,$D420),"")</f>
        <v/>
      </c>
      <c r="AC420" s="24" t="str">
        <f>IF(ISNUMBER(AVERAGEIFS(ObservedSpeciesData!AC$2:AC$4955,ObservedSpeciesData!$A$2:$A$4955,$A420,ObservedSpeciesData!$D$2:$D$4955,$D420)),AVERAGEIFS(ObservedSpeciesData!AC$2:AC$4955,ObservedSpeciesData!$A$2:$A$4955,$A420,ObservedSpeciesData!$D$2:$D$4955,$D420),"")</f>
        <v/>
      </c>
      <c r="AD420" s="23" t="str">
        <f>IF(ISNUMBER(AVERAGEIFS(ObservedSpeciesData!AD$2:AD$4955,ObservedSpeciesData!$A$2:$A$4955,$A420,ObservedSpeciesData!$D$2:$D$4955,$D420)),AVERAGEIFS(ObservedSpeciesData!AD$2:AD$4955,ObservedSpeciesData!$A$2:$A$4955,$A420,ObservedSpeciesData!$D$2:$D$4955,$D420),"")</f>
        <v/>
      </c>
      <c r="AE420" s="24" t="str">
        <f>IF(ISNUMBER(AVERAGEIFS(ObservedSpeciesData!AE$2:AE$4955,ObservedSpeciesData!$A$2:$A$4955,$A420,ObservedSpeciesData!$D$2:$D$4955,$D420)),AVERAGEIFS(ObservedSpeciesData!AE$2:AE$4955,ObservedSpeciesData!$A$2:$A$4955,$A420,ObservedSpeciesData!$D$2:$D$4955,$D420),"")</f>
        <v/>
      </c>
      <c r="AF420" s="23"/>
      <c r="AG420" s="24"/>
      <c r="AH420" s="23" t="str">
        <f>IF(ISNUMBER(AVERAGEIFS(ObservedSpeciesData!AH$2:AH$4955,ObservedSpeciesData!$A$2:$A$4955,$A420,ObservedSpeciesData!$D$2:$D$4955,$D420)),AVERAGEIFS(ObservedSpeciesData!AH$2:AH$4955,ObservedSpeciesData!$A$2:$A$4955,$A420,ObservedSpeciesData!$D$2:$D$4955,$D420),"")</f>
        <v/>
      </c>
      <c r="AI420" s="23" t="str">
        <f>IF(ISNUMBER(AVERAGEIFS(ObservedSpeciesData!AI$2:AI$4955,ObservedSpeciesData!$A$2:$A$4955,$A420,ObservedSpeciesData!$C$2:$C$4955,$C420,ObservedSpeciesData!$D$2:$D$4955,$D420)),AVERAGEIFS(ObservedSpeciesData!AI$2:AI$4955,ObservedSpeciesData!$A$2:$A$4955,$A420,ObservedSpeciesData!$C$2:$C$4955,$C420,ObservedSpeciesData!$D$2:$D$4955,$D420),"")</f>
        <v/>
      </c>
      <c r="AJ420" s="2">
        <f>COUNTIFS(ObservedSpeciesData!$A$2:$A$828,$A420,ObservedSpeciesData!$D$2:$D$828,$D420)</f>
        <v>0</v>
      </c>
      <c r="AK420" s="2">
        <f t="shared" si="6"/>
        <v>7</v>
      </c>
    </row>
    <row r="421" spans="1:37" x14ac:dyDescent="0.25">
      <c r="A421" s="14" t="s">
        <v>107</v>
      </c>
      <c r="B421" t="s">
        <v>80</v>
      </c>
      <c r="C421" t="s">
        <v>106</v>
      </c>
      <c r="D421" s="13">
        <v>42492</v>
      </c>
      <c r="E421">
        <v>1</v>
      </c>
      <c r="F421">
        <v>500</v>
      </c>
      <c r="G421" s="2" t="s">
        <v>87</v>
      </c>
      <c r="H421" s="2" t="s">
        <v>13</v>
      </c>
      <c r="I421">
        <v>10</v>
      </c>
      <c r="J421" s="2" t="s">
        <v>77</v>
      </c>
      <c r="K421" s="2">
        <f>IF(ISNUMBER(AVERAGEIFS(ObservedSpeciesData!K$2:K$4955,ObservedSpeciesData!$A$2:$A$4955,$A421,ObservedSpeciesData!$D$2:$D$4955,$D421)),AVERAGEIFS(ObservedSpeciesData!K$2:K$4955,ObservedSpeciesData!$A$2:$A$4955,$A421,ObservedSpeciesData!$D$2:$D$4955,$D421),"")</f>
        <v>375</v>
      </c>
      <c r="L421" s="26" t="str">
        <f>IF(ISNUMBER(AVERAGEIFS(ObservedSpeciesData!L$2:L$4955,ObservedSpeciesData!$A$2:$A$4955,$A421,ObservedSpeciesData!$D$2:$D$4955,$D421)),AVERAGEIFS(ObservedSpeciesData!L$2:L$4955,ObservedSpeciesData!$A$2:$A$4955,$A421,ObservedSpeciesData!$D$2:$D$4955,$D421),"")</f>
        <v/>
      </c>
      <c r="M421" s="23" t="str">
        <f>IF(ISNUMBER(AVERAGEIFS(ObservedSpeciesData!M$2:M$4955,ObservedSpeciesData!$A$2:$A$4955,$A421,ObservedSpeciesData!$D$2:$D$4955,$D421)),AVERAGEIFS(ObservedSpeciesData!M$2:M$4955,ObservedSpeciesData!$A$2:$A$4955,$A421,ObservedSpeciesData!$D$2:$D$4955,$D421),"")</f>
        <v/>
      </c>
      <c r="N421" s="23">
        <f>IF(ISNUMBER(AVERAGEIFS(ObservedSpeciesData!N$2:N$4955,ObservedSpeciesData!$A$2:$A$4955,$A421,ObservedSpeciesData!$D$2:$D$4955,$D421)),AVERAGEIFS(ObservedSpeciesData!N$2:N$4955,ObservedSpeciesData!$A$2:$A$4955,$A421,ObservedSpeciesData!$D$2:$D$4955,$D421),"")</f>
        <v>829.44915244444439</v>
      </c>
      <c r="O421" s="23">
        <f>IF(ISNUMBER(AVERAGEIFS(ObservedSpeciesData!O$2:O$4955,ObservedSpeciesData!$A$2:$A$4955,$A421,ObservedSpeciesData!$D$2:$D$4955,$D421)),AVERAGEIFS(ObservedSpeciesData!O$2:O$4955,ObservedSpeciesData!$A$2:$A$4955,$A421,ObservedSpeciesData!$D$2:$D$4955,$D421),"")</f>
        <v>82.944915244444459</v>
      </c>
      <c r="P421" s="23">
        <f>IF(ISNUMBER(AVERAGEIFS(ObservedSpeciesData!P$2:P$4955,ObservedSpeciesData!$A$2:$A$4955,$A421,ObservedSpeciesData!$C$2:$C$4955,$C421,ObservedSpeciesData!$D$2:$D$4955,$D421)),AVERAGEIFS(ObservedSpeciesData!P$2:P$4955,ObservedSpeciesData!$A$2:$A$4955,$A421,ObservedSpeciesData!$C$2:$C$4955,$C421,ObservedSpeciesData!$D$2:$D$4955,$D421),"")</f>
        <v>885.82681455111106</v>
      </c>
      <c r="Q421" s="23"/>
      <c r="R421" s="25">
        <f>IF(ISNUMBER(AVERAGEIFS(ObservedSpeciesData!R$2:R$4955,ObservedSpeciesData!$A$2:$A$4955,$A421,ObservedSpeciesData!$D$2:$D$4955,$D421)),AVERAGEIFS(ObservedSpeciesData!R$2:R$4955,ObservedSpeciesData!$A$2:$A$4955,$A421,ObservedSpeciesData!$D$2:$D$4955,$D421),"")</f>
        <v>96.347594568570571</v>
      </c>
      <c r="S421" s="25">
        <f>IF(ISNUMBER(AVERAGEIFS(ObservedSpeciesData!S$2:S$4955,ObservedSpeciesData!$A$2:$A$4955,$A421,ObservedSpeciesData!$D$2:$D$4955,$D421)),AVERAGEIFS(ObservedSpeciesData!S$2:S$4955,ObservedSpeciesData!$A$2:$A$4955,$A421,ObservedSpeciesData!$D$2:$D$4955,$D421),"")</f>
        <v>0.85285792244771175</v>
      </c>
      <c r="T421" s="23">
        <f>IF(ISNUMBER(AVERAGEIFS(ObservedSpeciesData!T$2:T$4955,ObservedSpeciesData!$A$2:$A$4955,$A421,ObservedSpeciesData!$D$2:$D$4955,$D421)),AVERAGEIFS(ObservedSpeciesData!T$2:T$4955,ObservedSpeciesData!$A$2:$A$4955,$A421,ObservedSpeciesData!$D$2:$D$4955,$D421),"")</f>
        <v>2.7995475089817177</v>
      </c>
      <c r="U421" s="24">
        <f>IF(ISNUMBER(AVERAGEIFS(ObservedSpeciesData!U$2:U$4955,ObservedSpeciesData!$A$2:$A$4955,$A421,ObservedSpeciesData!$C$2:$C$4955,$C421,ObservedSpeciesData!$D$2:$D$4955,$D421)),AVERAGEIFS(ObservedSpeciesData!U$2:U$4955,ObservedSpeciesData!$A$2:$A$4955,$A421,ObservedSpeciesData!$C$2:$C$4955,$C421,ObservedSpeciesData!$D$2:$D$4955,$D421),"")</f>
        <v>0.96347594568570571</v>
      </c>
      <c r="V421" s="23" t="str">
        <f>IF(ISNUMBER(AVERAGEIFS(ObservedSpeciesData!V$2:V$4955,ObservedSpeciesData!$A$2:$A$4955,$A421,ObservedSpeciesData!$D$2:$D$4955,$D421)),AVERAGEIFS(ObservedSpeciesData!V$2:V$4955,ObservedSpeciesData!$A$2:$A$4955,$A421,ObservedSpeciesData!$D$2:$D$4955,$D421),"")</f>
        <v/>
      </c>
      <c r="W421" s="23" t="str">
        <f>IF(ISNUMBER(AVERAGEIFS(ObservedSpeciesData!W$2:W$4955,ObservedSpeciesData!$A$2:$A$4955,$A421,ObservedSpeciesData!$D$2:$D$4955,$D421)),AVERAGEIFS(ObservedSpeciesData!W$2:W$4955,ObservedSpeciesData!$A$2:$A$4955,$A421,ObservedSpeciesData!$D$2:$D$4955,$D421),"")</f>
        <v/>
      </c>
      <c r="X421" s="23" t="str">
        <f>IF(ISNUMBER(AVERAGEIFS(ObservedSpeciesData!X$2:X$4955,ObservedSpeciesData!$A$2:$A$4955,$A421,ObservedSpeciesData!$D$2:$D$4955,$D421)),AVERAGEIFS(ObservedSpeciesData!X$2:X$4955,ObservedSpeciesData!$A$2:$A$4955,$A421,ObservedSpeciesData!$D$2:$D$4955,$D421),"")</f>
        <v/>
      </c>
      <c r="Y421" s="23" t="str">
        <f>IF(ISNUMBER(AVERAGEIFS(ObservedSpeciesData!Y$2:Y$4955,ObservedSpeciesData!$A$2:$A$4955,$A421,ObservedSpeciesData!$D$2:$D$4955,$D421)),AVERAGEIFS(ObservedSpeciesData!Y$2:Y$4955,ObservedSpeciesData!$A$2:$A$4955,$A421,ObservedSpeciesData!$D$2:$D$4955,$D421),"")</f>
        <v/>
      </c>
      <c r="Z421" s="23" t="str">
        <f>IF(ISNUMBER(AVERAGEIFS(ObservedSpeciesData!Z$2:Z$4955,ObservedSpeciesData!$A$2:$A$4955,$A421,ObservedSpeciesData!$D$2:$D$4955,$D421)),AVERAGEIFS(ObservedSpeciesData!Z$2:Z$4955,ObservedSpeciesData!$A$2:$A$4955,$A421,ObservedSpeciesData!$D$2:$D$4955,$D421),"")</f>
        <v/>
      </c>
      <c r="AA421" s="23" t="str">
        <f>IF(ISNUMBER(AVERAGEIFS(ObservedSpeciesData!AA$2:AA$4955,ObservedSpeciesData!$A$2:$A$4955,$A421,ObservedSpeciesData!$D$2:$D$4955,$D421)),AVERAGEIFS(ObservedSpeciesData!AA$2:AA$4955,ObservedSpeciesData!$A$2:$A$4955,$A421,ObservedSpeciesData!$D$2:$D$4955,$D421),"")</f>
        <v/>
      </c>
      <c r="AB421" s="24" t="str">
        <f>IF(ISNUMBER(AVERAGEIFS(ObservedSpeciesData!AB$2:AB$4955,ObservedSpeciesData!$A$2:$A$4955,$A421,ObservedSpeciesData!$D$2:$D$4955,$D421)),AVERAGEIFS(ObservedSpeciesData!AB$2:AB$4955,ObservedSpeciesData!$A$2:$A$4955,$A421,ObservedSpeciesData!$D$2:$D$4955,$D421),"")</f>
        <v/>
      </c>
      <c r="AC421" s="24" t="str">
        <f>IF(ISNUMBER(AVERAGEIFS(ObservedSpeciesData!AC$2:AC$4955,ObservedSpeciesData!$A$2:$A$4955,$A421,ObservedSpeciesData!$D$2:$D$4955,$D421)),AVERAGEIFS(ObservedSpeciesData!AC$2:AC$4955,ObservedSpeciesData!$A$2:$A$4955,$A421,ObservedSpeciesData!$D$2:$D$4955,$D421),"")</f>
        <v/>
      </c>
      <c r="AD421" s="23" t="str">
        <f>IF(ISNUMBER(AVERAGEIFS(ObservedSpeciesData!AD$2:AD$4955,ObservedSpeciesData!$A$2:$A$4955,$A421,ObservedSpeciesData!$D$2:$D$4955,$D421)),AVERAGEIFS(ObservedSpeciesData!AD$2:AD$4955,ObservedSpeciesData!$A$2:$A$4955,$A421,ObservedSpeciesData!$D$2:$D$4955,$D421),"")</f>
        <v/>
      </c>
      <c r="AE421" s="24" t="str">
        <f>IF(ISNUMBER(AVERAGEIFS(ObservedSpeciesData!AE$2:AE$4955,ObservedSpeciesData!$A$2:$A$4955,$A421,ObservedSpeciesData!$D$2:$D$4955,$D421)),AVERAGEIFS(ObservedSpeciesData!AE$2:AE$4955,ObservedSpeciesData!$A$2:$A$4955,$A421,ObservedSpeciesData!$D$2:$D$4955,$D421),"")</f>
        <v/>
      </c>
      <c r="AF421" s="23"/>
      <c r="AG421" s="24"/>
      <c r="AH421" s="23" t="str">
        <f>IF(ISNUMBER(AVERAGEIFS(ObservedSpeciesData!AH$2:AH$4955,ObservedSpeciesData!$A$2:$A$4955,$A421,ObservedSpeciesData!$D$2:$D$4955,$D421)),AVERAGEIFS(ObservedSpeciesData!AH$2:AH$4955,ObservedSpeciesData!$A$2:$A$4955,$A421,ObservedSpeciesData!$D$2:$D$4955,$D421),"")</f>
        <v/>
      </c>
      <c r="AI421" s="23" t="str">
        <f>IF(ISNUMBER(AVERAGEIFS(ObservedSpeciesData!AI$2:AI$4955,ObservedSpeciesData!$A$2:$A$4955,$A421,ObservedSpeciesData!$C$2:$C$4955,$C421,ObservedSpeciesData!$D$2:$D$4955,$D421)),AVERAGEIFS(ObservedSpeciesData!AI$2:AI$4955,ObservedSpeciesData!$A$2:$A$4955,$A421,ObservedSpeciesData!$C$2:$C$4955,$C421,ObservedSpeciesData!$D$2:$D$4955,$D421),"")</f>
        <v/>
      </c>
      <c r="AJ421" s="2">
        <f>COUNTIFS(ObservedSpeciesData!$A$2:$A$828,$A421,ObservedSpeciesData!$D$2:$D$828,$D421)</f>
        <v>0</v>
      </c>
      <c r="AK421" s="2">
        <f t="shared" si="6"/>
        <v>7</v>
      </c>
    </row>
    <row r="422" spans="1:37" x14ac:dyDescent="0.25">
      <c r="A422" s="14" t="s">
        <v>112</v>
      </c>
      <c r="B422" t="s">
        <v>80</v>
      </c>
      <c r="C422" t="s">
        <v>106</v>
      </c>
      <c r="D422" s="13">
        <v>42507</v>
      </c>
      <c r="E422">
        <v>1</v>
      </c>
      <c r="F422">
        <v>0</v>
      </c>
      <c r="G422" s="2" t="s">
        <v>87</v>
      </c>
      <c r="H422" s="2" t="s">
        <v>13</v>
      </c>
      <c r="I422">
        <v>11</v>
      </c>
      <c r="J422" s="2" t="s">
        <v>88</v>
      </c>
      <c r="K422" s="2">
        <f>IF(ISNUMBER(AVERAGEIFS(ObservedSpeciesData!K$2:K$4955,ObservedSpeciesData!$A$2:$A$4955,$A422,ObservedSpeciesData!$D$2:$D$4955,$D422)),AVERAGEIFS(ObservedSpeciesData!K$2:K$4955,ObservedSpeciesData!$A$2:$A$4955,$A422,ObservedSpeciesData!$D$2:$D$4955,$D422),"")</f>
        <v>0</v>
      </c>
      <c r="L422" s="26">
        <f>IF(ISNUMBER(AVERAGEIFS(ObservedSpeciesData!L$2:L$4955,ObservedSpeciesData!$A$2:$A$4955,$A422,ObservedSpeciesData!$D$2:$D$4955,$D422)),AVERAGEIFS(ObservedSpeciesData!L$2:L$4955,ObservedSpeciesData!$A$2:$A$4955,$A422,ObservedSpeciesData!$D$2:$D$4955,$D422),"")</f>
        <v>1330.6666666666667</v>
      </c>
      <c r="M422" s="23">
        <f>IF(ISNUMBER(AVERAGEIFS(ObservedSpeciesData!M$2:M$4955,ObservedSpeciesData!$A$2:$A$4955,$A422,ObservedSpeciesData!$D$2:$D$4955,$D422)),AVERAGEIFS(ObservedSpeciesData!M$2:M$4955,ObservedSpeciesData!$A$2:$A$4955,$A422,ObservedSpeciesData!$D$2:$D$4955,$D422),"")</f>
        <v>133.06666666666669</v>
      </c>
      <c r="N422" s="23" t="str">
        <f>IF(ISNUMBER(AVERAGEIFS(ObservedSpeciesData!N$2:N$4955,ObservedSpeciesData!$A$2:$A$4955,$A422,ObservedSpeciesData!$D$2:$D$4955,$D422)),AVERAGEIFS(ObservedSpeciesData!N$2:N$4955,ObservedSpeciesData!$A$2:$A$4955,$A422,ObservedSpeciesData!$D$2:$D$4955,$D422),"")</f>
        <v/>
      </c>
      <c r="O422" s="23" t="str">
        <f>IF(ISNUMBER(AVERAGEIFS(ObservedSpeciesData!O$2:O$4955,ObservedSpeciesData!$A$2:$A$4955,$A422,ObservedSpeciesData!$D$2:$D$4955,$D422)),AVERAGEIFS(ObservedSpeciesData!O$2:O$4955,ObservedSpeciesData!$A$2:$A$4955,$A422,ObservedSpeciesData!$D$2:$D$4955,$D422),"")</f>
        <v/>
      </c>
      <c r="P422" s="23" t="str">
        <f>IF(ISNUMBER(AVERAGEIFS(ObservedSpeciesData!P$2:P$4955,ObservedSpeciesData!$A$2:$A$4955,$A422,ObservedSpeciesData!$C$2:$C$4955,$C422,ObservedSpeciesData!$D$2:$D$4955,$D422)),AVERAGEIFS(ObservedSpeciesData!P$2:P$4955,ObservedSpeciesData!$A$2:$A$4955,$A422,ObservedSpeciesData!$C$2:$C$4955,$C422,ObservedSpeciesData!$D$2:$D$4955,$D422),"")</f>
        <v/>
      </c>
      <c r="Q422" s="23"/>
      <c r="R422" s="25" t="str">
        <f>IF(ISNUMBER(AVERAGEIFS(ObservedSpeciesData!R$2:R$4955,ObservedSpeciesData!$A$2:$A$4955,$A422,ObservedSpeciesData!$D$2:$D$4955,$D422)),AVERAGEIFS(ObservedSpeciesData!R$2:R$4955,ObservedSpeciesData!$A$2:$A$4955,$A422,ObservedSpeciesData!$D$2:$D$4955,$D422),"")</f>
        <v/>
      </c>
      <c r="S422" s="25" t="str">
        <f>IF(ISNUMBER(AVERAGEIFS(ObservedSpeciesData!S$2:S$4955,ObservedSpeciesData!$A$2:$A$4955,$A422,ObservedSpeciesData!$D$2:$D$4955,$D422)),AVERAGEIFS(ObservedSpeciesData!S$2:S$4955,ObservedSpeciesData!$A$2:$A$4955,$A422,ObservedSpeciesData!$D$2:$D$4955,$D422),"")</f>
        <v/>
      </c>
      <c r="T422" s="23" t="str">
        <f>IF(ISNUMBER(AVERAGEIFS(ObservedSpeciesData!T$2:T$4955,ObservedSpeciesData!$A$2:$A$4955,$A422,ObservedSpeciesData!$D$2:$D$4955,$D422)),AVERAGEIFS(ObservedSpeciesData!T$2:T$4955,ObservedSpeciesData!$A$2:$A$4955,$A422,ObservedSpeciesData!$D$2:$D$4955,$D422),"")</f>
        <v/>
      </c>
      <c r="U422" s="24" t="str">
        <f>IF(ISNUMBER(AVERAGEIFS(ObservedSpeciesData!U$2:U$4955,ObservedSpeciesData!$A$2:$A$4955,$A422,ObservedSpeciesData!$C$2:$C$4955,$C422,ObservedSpeciesData!$D$2:$D$4955,$D422)),AVERAGEIFS(ObservedSpeciesData!U$2:U$4955,ObservedSpeciesData!$A$2:$A$4955,$A422,ObservedSpeciesData!$C$2:$C$4955,$C422,ObservedSpeciesData!$D$2:$D$4955,$D422),"")</f>
        <v/>
      </c>
      <c r="V422" s="23" t="str">
        <f>IF(ISNUMBER(AVERAGEIFS(ObservedSpeciesData!V$2:V$4955,ObservedSpeciesData!$A$2:$A$4955,$A422,ObservedSpeciesData!$D$2:$D$4955,$D422)),AVERAGEIFS(ObservedSpeciesData!V$2:V$4955,ObservedSpeciesData!$A$2:$A$4955,$A422,ObservedSpeciesData!$D$2:$D$4955,$D422),"")</f>
        <v/>
      </c>
      <c r="W422" s="23" t="str">
        <f>IF(ISNUMBER(AVERAGEIFS(ObservedSpeciesData!W$2:W$4955,ObservedSpeciesData!$A$2:$A$4955,$A422,ObservedSpeciesData!$D$2:$D$4955,$D422)),AVERAGEIFS(ObservedSpeciesData!W$2:W$4955,ObservedSpeciesData!$A$2:$A$4955,$A422,ObservedSpeciesData!$D$2:$D$4955,$D422),"")</f>
        <v/>
      </c>
      <c r="X422" s="23" t="str">
        <f>IF(ISNUMBER(AVERAGEIFS(ObservedSpeciesData!X$2:X$4955,ObservedSpeciesData!$A$2:$A$4955,$A422,ObservedSpeciesData!$D$2:$D$4955,$D422)),AVERAGEIFS(ObservedSpeciesData!X$2:X$4955,ObservedSpeciesData!$A$2:$A$4955,$A422,ObservedSpeciesData!$D$2:$D$4955,$D422),"")</f>
        <v/>
      </c>
      <c r="Y422" s="23" t="str">
        <f>IF(ISNUMBER(AVERAGEIFS(ObservedSpeciesData!Y$2:Y$4955,ObservedSpeciesData!$A$2:$A$4955,$A422,ObservedSpeciesData!$D$2:$D$4955,$D422)),AVERAGEIFS(ObservedSpeciesData!Y$2:Y$4955,ObservedSpeciesData!$A$2:$A$4955,$A422,ObservedSpeciesData!$D$2:$D$4955,$D422),"")</f>
        <v/>
      </c>
      <c r="Z422" s="23" t="str">
        <f>IF(ISNUMBER(AVERAGEIFS(ObservedSpeciesData!Z$2:Z$4955,ObservedSpeciesData!$A$2:$A$4955,$A422,ObservedSpeciesData!$D$2:$D$4955,$D422)),AVERAGEIFS(ObservedSpeciesData!Z$2:Z$4955,ObservedSpeciesData!$A$2:$A$4955,$A422,ObservedSpeciesData!$D$2:$D$4955,$D422),"")</f>
        <v/>
      </c>
      <c r="AA422" s="23" t="str">
        <f>IF(ISNUMBER(AVERAGEIFS(ObservedSpeciesData!AA$2:AA$4955,ObservedSpeciesData!$A$2:$A$4955,$A422,ObservedSpeciesData!$D$2:$D$4955,$D422)),AVERAGEIFS(ObservedSpeciesData!AA$2:AA$4955,ObservedSpeciesData!$A$2:$A$4955,$A422,ObservedSpeciesData!$D$2:$D$4955,$D422),"")</f>
        <v/>
      </c>
      <c r="AB422" s="24" t="str">
        <f>IF(ISNUMBER(AVERAGEIFS(ObservedSpeciesData!AB$2:AB$4955,ObservedSpeciesData!$A$2:$A$4955,$A422,ObservedSpeciesData!$D$2:$D$4955,$D422)),AVERAGEIFS(ObservedSpeciesData!AB$2:AB$4955,ObservedSpeciesData!$A$2:$A$4955,$A422,ObservedSpeciesData!$D$2:$D$4955,$D422),"")</f>
        <v/>
      </c>
      <c r="AC422" s="24" t="str">
        <f>IF(ISNUMBER(AVERAGEIFS(ObservedSpeciesData!AC$2:AC$4955,ObservedSpeciesData!$A$2:$A$4955,$A422,ObservedSpeciesData!$D$2:$D$4955,$D422)),AVERAGEIFS(ObservedSpeciesData!AC$2:AC$4955,ObservedSpeciesData!$A$2:$A$4955,$A422,ObservedSpeciesData!$D$2:$D$4955,$D422),"")</f>
        <v/>
      </c>
      <c r="AD422" s="23" t="str">
        <f>IF(ISNUMBER(AVERAGEIFS(ObservedSpeciesData!AD$2:AD$4955,ObservedSpeciesData!$A$2:$A$4955,$A422,ObservedSpeciesData!$D$2:$D$4955,$D422)),AVERAGEIFS(ObservedSpeciesData!AD$2:AD$4955,ObservedSpeciesData!$A$2:$A$4955,$A422,ObservedSpeciesData!$D$2:$D$4955,$D422),"")</f>
        <v/>
      </c>
      <c r="AE422" s="24" t="str">
        <f>IF(ISNUMBER(AVERAGEIFS(ObservedSpeciesData!AE$2:AE$4955,ObservedSpeciesData!$A$2:$A$4955,$A422,ObservedSpeciesData!$D$2:$D$4955,$D422)),AVERAGEIFS(ObservedSpeciesData!AE$2:AE$4955,ObservedSpeciesData!$A$2:$A$4955,$A422,ObservedSpeciesData!$D$2:$D$4955,$D422),"")</f>
        <v/>
      </c>
      <c r="AF422" s="23"/>
      <c r="AG422" s="24"/>
      <c r="AH422" s="23" t="str">
        <f>IF(ISNUMBER(AVERAGEIFS(ObservedSpeciesData!AH$2:AH$4955,ObservedSpeciesData!$A$2:$A$4955,$A422,ObservedSpeciesData!$D$2:$D$4955,$D422)),AVERAGEIFS(ObservedSpeciesData!AH$2:AH$4955,ObservedSpeciesData!$A$2:$A$4955,$A422,ObservedSpeciesData!$D$2:$D$4955,$D422),"")</f>
        <v/>
      </c>
      <c r="AI422" s="23" t="str">
        <f>IF(ISNUMBER(AVERAGEIFS(ObservedSpeciesData!AI$2:AI$4955,ObservedSpeciesData!$A$2:$A$4955,$A422,ObservedSpeciesData!$C$2:$C$4955,$C422,ObservedSpeciesData!$D$2:$D$4955,$D422)),AVERAGEIFS(ObservedSpeciesData!AI$2:AI$4955,ObservedSpeciesData!$A$2:$A$4955,$A422,ObservedSpeciesData!$C$2:$C$4955,$C422,ObservedSpeciesData!$D$2:$D$4955,$D422),"")</f>
        <v/>
      </c>
      <c r="AJ422" s="2">
        <f>COUNTIFS(ObservedSpeciesData!$A$2:$A$828,$A422,ObservedSpeciesData!$D$2:$D$828,$D422)</f>
        <v>0</v>
      </c>
      <c r="AK422" s="2">
        <f t="shared" si="6"/>
        <v>1</v>
      </c>
    </row>
    <row r="423" spans="1:37" x14ac:dyDescent="0.25">
      <c r="A423" s="14" t="s">
        <v>111</v>
      </c>
      <c r="B423" t="s">
        <v>80</v>
      </c>
      <c r="C423" t="s">
        <v>106</v>
      </c>
      <c r="D423" s="13">
        <v>42507</v>
      </c>
      <c r="E423">
        <v>1</v>
      </c>
      <c r="F423">
        <v>50</v>
      </c>
      <c r="G423" s="2" t="s">
        <v>87</v>
      </c>
      <c r="H423" s="2" t="s">
        <v>13</v>
      </c>
      <c r="I423">
        <v>11</v>
      </c>
      <c r="J423" s="2" t="s">
        <v>88</v>
      </c>
      <c r="K423" s="2">
        <f>IF(ISNUMBER(AVERAGEIFS(ObservedSpeciesData!K$2:K$4955,ObservedSpeciesData!$A$2:$A$4955,$A423,ObservedSpeciesData!$D$2:$D$4955,$D423)),AVERAGEIFS(ObservedSpeciesData!K$2:K$4955,ObservedSpeciesData!$A$2:$A$4955,$A423,ObservedSpeciesData!$D$2:$D$4955,$D423),"")</f>
        <v>37.5</v>
      </c>
      <c r="L423" s="26">
        <f>IF(ISNUMBER(AVERAGEIFS(ObservedSpeciesData!L$2:L$4955,ObservedSpeciesData!$A$2:$A$4955,$A423,ObservedSpeciesData!$D$2:$D$4955,$D423)),AVERAGEIFS(ObservedSpeciesData!L$2:L$4955,ObservedSpeciesData!$A$2:$A$4955,$A423,ObservedSpeciesData!$D$2:$D$4955,$D423),"")</f>
        <v>1293.3333333333333</v>
      </c>
      <c r="M423" s="23">
        <f>IF(ISNUMBER(AVERAGEIFS(ObservedSpeciesData!M$2:M$4955,ObservedSpeciesData!$A$2:$A$4955,$A423,ObservedSpeciesData!$D$2:$D$4955,$D423)),AVERAGEIFS(ObservedSpeciesData!M$2:M$4955,ObservedSpeciesData!$A$2:$A$4955,$A423,ObservedSpeciesData!$D$2:$D$4955,$D423),"")</f>
        <v>129.33333333333334</v>
      </c>
      <c r="N423" s="23" t="str">
        <f>IF(ISNUMBER(AVERAGEIFS(ObservedSpeciesData!N$2:N$4955,ObservedSpeciesData!$A$2:$A$4955,$A423,ObservedSpeciesData!$D$2:$D$4955,$D423)),AVERAGEIFS(ObservedSpeciesData!N$2:N$4955,ObservedSpeciesData!$A$2:$A$4955,$A423,ObservedSpeciesData!$D$2:$D$4955,$D423),"")</f>
        <v/>
      </c>
      <c r="O423" s="23" t="str">
        <f>IF(ISNUMBER(AVERAGEIFS(ObservedSpeciesData!O$2:O$4955,ObservedSpeciesData!$A$2:$A$4955,$A423,ObservedSpeciesData!$D$2:$D$4955,$D423)),AVERAGEIFS(ObservedSpeciesData!O$2:O$4955,ObservedSpeciesData!$A$2:$A$4955,$A423,ObservedSpeciesData!$D$2:$D$4955,$D423),"")</f>
        <v/>
      </c>
      <c r="P423" s="23" t="str">
        <f>IF(ISNUMBER(AVERAGEIFS(ObservedSpeciesData!P$2:P$4955,ObservedSpeciesData!$A$2:$A$4955,$A423,ObservedSpeciesData!$C$2:$C$4955,$C423,ObservedSpeciesData!$D$2:$D$4955,$D423)),AVERAGEIFS(ObservedSpeciesData!P$2:P$4955,ObservedSpeciesData!$A$2:$A$4955,$A423,ObservedSpeciesData!$C$2:$C$4955,$C423,ObservedSpeciesData!$D$2:$D$4955,$D423),"")</f>
        <v/>
      </c>
      <c r="Q423" s="23"/>
      <c r="R423" s="25" t="str">
        <f>IF(ISNUMBER(AVERAGEIFS(ObservedSpeciesData!R$2:R$4955,ObservedSpeciesData!$A$2:$A$4955,$A423,ObservedSpeciesData!$D$2:$D$4955,$D423)),AVERAGEIFS(ObservedSpeciesData!R$2:R$4955,ObservedSpeciesData!$A$2:$A$4955,$A423,ObservedSpeciesData!$D$2:$D$4955,$D423),"")</f>
        <v/>
      </c>
      <c r="S423" s="25" t="str">
        <f>IF(ISNUMBER(AVERAGEIFS(ObservedSpeciesData!S$2:S$4955,ObservedSpeciesData!$A$2:$A$4955,$A423,ObservedSpeciesData!$D$2:$D$4955,$D423)),AVERAGEIFS(ObservedSpeciesData!S$2:S$4955,ObservedSpeciesData!$A$2:$A$4955,$A423,ObservedSpeciesData!$D$2:$D$4955,$D423),"")</f>
        <v/>
      </c>
      <c r="T423" s="23" t="str">
        <f>IF(ISNUMBER(AVERAGEIFS(ObservedSpeciesData!T$2:T$4955,ObservedSpeciesData!$A$2:$A$4955,$A423,ObservedSpeciesData!$D$2:$D$4955,$D423)),AVERAGEIFS(ObservedSpeciesData!T$2:T$4955,ObservedSpeciesData!$A$2:$A$4955,$A423,ObservedSpeciesData!$D$2:$D$4955,$D423),"")</f>
        <v/>
      </c>
      <c r="U423" s="24" t="str">
        <f>IF(ISNUMBER(AVERAGEIFS(ObservedSpeciesData!U$2:U$4955,ObservedSpeciesData!$A$2:$A$4955,$A423,ObservedSpeciesData!$C$2:$C$4955,$C423,ObservedSpeciesData!$D$2:$D$4955,$D423)),AVERAGEIFS(ObservedSpeciesData!U$2:U$4955,ObservedSpeciesData!$A$2:$A$4955,$A423,ObservedSpeciesData!$C$2:$C$4955,$C423,ObservedSpeciesData!$D$2:$D$4955,$D423),"")</f>
        <v/>
      </c>
      <c r="V423" s="23" t="str">
        <f>IF(ISNUMBER(AVERAGEIFS(ObservedSpeciesData!V$2:V$4955,ObservedSpeciesData!$A$2:$A$4955,$A423,ObservedSpeciesData!$D$2:$D$4955,$D423)),AVERAGEIFS(ObservedSpeciesData!V$2:V$4955,ObservedSpeciesData!$A$2:$A$4955,$A423,ObservedSpeciesData!$D$2:$D$4955,$D423),"")</f>
        <v/>
      </c>
      <c r="W423" s="23" t="str">
        <f>IF(ISNUMBER(AVERAGEIFS(ObservedSpeciesData!W$2:W$4955,ObservedSpeciesData!$A$2:$A$4955,$A423,ObservedSpeciesData!$D$2:$D$4955,$D423)),AVERAGEIFS(ObservedSpeciesData!W$2:W$4955,ObservedSpeciesData!$A$2:$A$4955,$A423,ObservedSpeciesData!$D$2:$D$4955,$D423),"")</f>
        <v/>
      </c>
      <c r="X423" s="23" t="str">
        <f>IF(ISNUMBER(AVERAGEIFS(ObservedSpeciesData!X$2:X$4955,ObservedSpeciesData!$A$2:$A$4955,$A423,ObservedSpeciesData!$D$2:$D$4955,$D423)),AVERAGEIFS(ObservedSpeciesData!X$2:X$4955,ObservedSpeciesData!$A$2:$A$4955,$A423,ObservedSpeciesData!$D$2:$D$4955,$D423),"")</f>
        <v/>
      </c>
      <c r="Y423" s="23" t="str">
        <f>IF(ISNUMBER(AVERAGEIFS(ObservedSpeciesData!Y$2:Y$4955,ObservedSpeciesData!$A$2:$A$4955,$A423,ObservedSpeciesData!$D$2:$D$4955,$D423)),AVERAGEIFS(ObservedSpeciesData!Y$2:Y$4955,ObservedSpeciesData!$A$2:$A$4955,$A423,ObservedSpeciesData!$D$2:$D$4955,$D423),"")</f>
        <v/>
      </c>
      <c r="Z423" s="23" t="str">
        <f>IF(ISNUMBER(AVERAGEIFS(ObservedSpeciesData!Z$2:Z$4955,ObservedSpeciesData!$A$2:$A$4955,$A423,ObservedSpeciesData!$D$2:$D$4955,$D423)),AVERAGEIFS(ObservedSpeciesData!Z$2:Z$4955,ObservedSpeciesData!$A$2:$A$4955,$A423,ObservedSpeciesData!$D$2:$D$4955,$D423),"")</f>
        <v/>
      </c>
      <c r="AA423" s="23" t="str">
        <f>IF(ISNUMBER(AVERAGEIFS(ObservedSpeciesData!AA$2:AA$4955,ObservedSpeciesData!$A$2:$A$4955,$A423,ObservedSpeciesData!$D$2:$D$4955,$D423)),AVERAGEIFS(ObservedSpeciesData!AA$2:AA$4955,ObservedSpeciesData!$A$2:$A$4955,$A423,ObservedSpeciesData!$D$2:$D$4955,$D423),"")</f>
        <v/>
      </c>
      <c r="AB423" s="24" t="str">
        <f>IF(ISNUMBER(AVERAGEIFS(ObservedSpeciesData!AB$2:AB$4955,ObservedSpeciesData!$A$2:$A$4955,$A423,ObservedSpeciesData!$D$2:$D$4955,$D423)),AVERAGEIFS(ObservedSpeciesData!AB$2:AB$4955,ObservedSpeciesData!$A$2:$A$4955,$A423,ObservedSpeciesData!$D$2:$D$4955,$D423),"")</f>
        <v/>
      </c>
      <c r="AC423" s="24" t="str">
        <f>IF(ISNUMBER(AVERAGEIFS(ObservedSpeciesData!AC$2:AC$4955,ObservedSpeciesData!$A$2:$A$4955,$A423,ObservedSpeciesData!$D$2:$D$4955,$D423)),AVERAGEIFS(ObservedSpeciesData!AC$2:AC$4955,ObservedSpeciesData!$A$2:$A$4955,$A423,ObservedSpeciesData!$D$2:$D$4955,$D423),"")</f>
        <v/>
      </c>
      <c r="AD423" s="23" t="str">
        <f>IF(ISNUMBER(AVERAGEIFS(ObservedSpeciesData!AD$2:AD$4955,ObservedSpeciesData!$A$2:$A$4955,$A423,ObservedSpeciesData!$D$2:$D$4955,$D423)),AVERAGEIFS(ObservedSpeciesData!AD$2:AD$4955,ObservedSpeciesData!$A$2:$A$4955,$A423,ObservedSpeciesData!$D$2:$D$4955,$D423),"")</f>
        <v/>
      </c>
      <c r="AE423" s="24" t="str">
        <f>IF(ISNUMBER(AVERAGEIFS(ObservedSpeciesData!AE$2:AE$4955,ObservedSpeciesData!$A$2:$A$4955,$A423,ObservedSpeciesData!$D$2:$D$4955,$D423)),AVERAGEIFS(ObservedSpeciesData!AE$2:AE$4955,ObservedSpeciesData!$A$2:$A$4955,$A423,ObservedSpeciesData!$D$2:$D$4955,$D423),"")</f>
        <v/>
      </c>
      <c r="AF423" s="23"/>
      <c r="AG423" s="24"/>
      <c r="AH423" s="23" t="str">
        <f>IF(ISNUMBER(AVERAGEIFS(ObservedSpeciesData!AH$2:AH$4955,ObservedSpeciesData!$A$2:$A$4955,$A423,ObservedSpeciesData!$D$2:$D$4955,$D423)),AVERAGEIFS(ObservedSpeciesData!AH$2:AH$4955,ObservedSpeciesData!$A$2:$A$4955,$A423,ObservedSpeciesData!$D$2:$D$4955,$D423),"")</f>
        <v/>
      </c>
      <c r="AI423" s="23" t="str">
        <f>IF(ISNUMBER(AVERAGEIFS(ObservedSpeciesData!AI$2:AI$4955,ObservedSpeciesData!$A$2:$A$4955,$A423,ObservedSpeciesData!$C$2:$C$4955,$C423,ObservedSpeciesData!$D$2:$D$4955,$D423)),AVERAGEIFS(ObservedSpeciesData!AI$2:AI$4955,ObservedSpeciesData!$A$2:$A$4955,$A423,ObservedSpeciesData!$C$2:$C$4955,$C423,ObservedSpeciesData!$D$2:$D$4955,$D423),"")</f>
        <v/>
      </c>
      <c r="AJ423" s="2">
        <f>COUNTIFS(ObservedSpeciesData!$A$2:$A$828,$A423,ObservedSpeciesData!$D$2:$D$828,$D423)</f>
        <v>0</v>
      </c>
      <c r="AK423" s="2">
        <f t="shared" si="6"/>
        <v>1</v>
      </c>
    </row>
    <row r="424" spans="1:37" x14ac:dyDescent="0.25">
      <c r="A424" s="14" t="s">
        <v>110</v>
      </c>
      <c r="B424" t="s">
        <v>80</v>
      </c>
      <c r="C424" t="s">
        <v>106</v>
      </c>
      <c r="D424" s="13">
        <v>42507</v>
      </c>
      <c r="E424">
        <v>1</v>
      </c>
      <c r="F424">
        <v>100</v>
      </c>
      <c r="G424" s="2" t="s">
        <v>87</v>
      </c>
      <c r="H424" s="2" t="s">
        <v>13</v>
      </c>
      <c r="I424">
        <v>11</v>
      </c>
      <c r="J424" s="2" t="s">
        <v>88</v>
      </c>
      <c r="K424" s="2">
        <f>IF(ISNUMBER(AVERAGEIFS(ObservedSpeciesData!K$2:K$4955,ObservedSpeciesData!$A$2:$A$4955,$A424,ObservedSpeciesData!$D$2:$D$4955,$D424)),AVERAGEIFS(ObservedSpeciesData!K$2:K$4955,ObservedSpeciesData!$A$2:$A$4955,$A424,ObservedSpeciesData!$D$2:$D$4955,$D424),"")</f>
        <v>75</v>
      </c>
      <c r="L424" s="26">
        <f>IF(ISNUMBER(AVERAGEIFS(ObservedSpeciesData!L$2:L$4955,ObservedSpeciesData!$A$2:$A$4955,$A424,ObservedSpeciesData!$D$2:$D$4955,$D424)),AVERAGEIFS(ObservedSpeciesData!L$2:L$4955,ObservedSpeciesData!$A$2:$A$4955,$A424,ObservedSpeciesData!$D$2:$D$4955,$D424),"")</f>
        <v>1358.6666666666667</v>
      </c>
      <c r="M424" s="23">
        <f>IF(ISNUMBER(AVERAGEIFS(ObservedSpeciesData!M$2:M$4955,ObservedSpeciesData!$A$2:$A$4955,$A424,ObservedSpeciesData!$D$2:$D$4955,$D424)),AVERAGEIFS(ObservedSpeciesData!M$2:M$4955,ObservedSpeciesData!$A$2:$A$4955,$A424,ObservedSpeciesData!$D$2:$D$4955,$D424),"")</f>
        <v>135.86666666666665</v>
      </c>
      <c r="N424" s="23" t="str">
        <f>IF(ISNUMBER(AVERAGEIFS(ObservedSpeciesData!N$2:N$4955,ObservedSpeciesData!$A$2:$A$4955,$A424,ObservedSpeciesData!$D$2:$D$4955,$D424)),AVERAGEIFS(ObservedSpeciesData!N$2:N$4955,ObservedSpeciesData!$A$2:$A$4955,$A424,ObservedSpeciesData!$D$2:$D$4955,$D424),"")</f>
        <v/>
      </c>
      <c r="O424" s="23" t="str">
        <f>IF(ISNUMBER(AVERAGEIFS(ObservedSpeciesData!O$2:O$4955,ObservedSpeciesData!$A$2:$A$4955,$A424,ObservedSpeciesData!$D$2:$D$4955,$D424)),AVERAGEIFS(ObservedSpeciesData!O$2:O$4955,ObservedSpeciesData!$A$2:$A$4955,$A424,ObservedSpeciesData!$D$2:$D$4955,$D424),"")</f>
        <v/>
      </c>
      <c r="P424" s="23" t="str">
        <f>IF(ISNUMBER(AVERAGEIFS(ObservedSpeciesData!P$2:P$4955,ObservedSpeciesData!$A$2:$A$4955,$A424,ObservedSpeciesData!$C$2:$C$4955,$C424,ObservedSpeciesData!$D$2:$D$4955,$D424)),AVERAGEIFS(ObservedSpeciesData!P$2:P$4955,ObservedSpeciesData!$A$2:$A$4955,$A424,ObservedSpeciesData!$C$2:$C$4955,$C424,ObservedSpeciesData!$D$2:$D$4955,$D424),"")</f>
        <v/>
      </c>
      <c r="Q424" s="23"/>
      <c r="R424" s="25" t="str">
        <f>IF(ISNUMBER(AVERAGEIFS(ObservedSpeciesData!R$2:R$4955,ObservedSpeciesData!$A$2:$A$4955,$A424,ObservedSpeciesData!$D$2:$D$4955,$D424)),AVERAGEIFS(ObservedSpeciesData!R$2:R$4955,ObservedSpeciesData!$A$2:$A$4955,$A424,ObservedSpeciesData!$D$2:$D$4955,$D424),"")</f>
        <v/>
      </c>
      <c r="S424" s="25" t="str">
        <f>IF(ISNUMBER(AVERAGEIFS(ObservedSpeciesData!S$2:S$4955,ObservedSpeciesData!$A$2:$A$4955,$A424,ObservedSpeciesData!$D$2:$D$4955,$D424)),AVERAGEIFS(ObservedSpeciesData!S$2:S$4955,ObservedSpeciesData!$A$2:$A$4955,$A424,ObservedSpeciesData!$D$2:$D$4955,$D424),"")</f>
        <v/>
      </c>
      <c r="T424" s="23" t="str">
        <f>IF(ISNUMBER(AVERAGEIFS(ObservedSpeciesData!T$2:T$4955,ObservedSpeciesData!$A$2:$A$4955,$A424,ObservedSpeciesData!$D$2:$D$4955,$D424)),AVERAGEIFS(ObservedSpeciesData!T$2:T$4955,ObservedSpeciesData!$A$2:$A$4955,$A424,ObservedSpeciesData!$D$2:$D$4955,$D424),"")</f>
        <v/>
      </c>
      <c r="U424" s="24" t="str">
        <f>IF(ISNUMBER(AVERAGEIFS(ObservedSpeciesData!U$2:U$4955,ObservedSpeciesData!$A$2:$A$4955,$A424,ObservedSpeciesData!$C$2:$C$4955,$C424,ObservedSpeciesData!$D$2:$D$4955,$D424)),AVERAGEIFS(ObservedSpeciesData!U$2:U$4955,ObservedSpeciesData!$A$2:$A$4955,$A424,ObservedSpeciesData!$C$2:$C$4955,$C424,ObservedSpeciesData!$D$2:$D$4955,$D424),"")</f>
        <v/>
      </c>
      <c r="V424" s="23" t="str">
        <f>IF(ISNUMBER(AVERAGEIFS(ObservedSpeciesData!V$2:V$4955,ObservedSpeciesData!$A$2:$A$4955,$A424,ObservedSpeciesData!$D$2:$D$4955,$D424)),AVERAGEIFS(ObservedSpeciesData!V$2:V$4955,ObservedSpeciesData!$A$2:$A$4955,$A424,ObservedSpeciesData!$D$2:$D$4955,$D424),"")</f>
        <v/>
      </c>
      <c r="W424" s="23" t="str">
        <f>IF(ISNUMBER(AVERAGEIFS(ObservedSpeciesData!W$2:W$4955,ObservedSpeciesData!$A$2:$A$4955,$A424,ObservedSpeciesData!$D$2:$D$4955,$D424)),AVERAGEIFS(ObservedSpeciesData!W$2:W$4955,ObservedSpeciesData!$A$2:$A$4955,$A424,ObservedSpeciesData!$D$2:$D$4955,$D424),"")</f>
        <v/>
      </c>
      <c r="X424" s="23" t="str">
        <f>IF(ISNUMBER(AVERAGEIFS(ObservedSpeciesData!X$2:X$4955,ObservedSpeciesData!$A$2:$A$4955,$A424,ObservedSpeciesData!$D$2:$D$4955,$D424)),AVERAGEIFS(ObservedSpeciesData!X$2:X$4955,ObservedSpeciesData!$A$2:$A$4955,$A424,ObservedSpeciesData!$D$2:$D$4955,$D424),"")</f>
        <v/>
      </c>
      <c r="Y424" s="23" t="str">
        <f>IF(ISNUMBER(AVERAGEIFS(ObservedSpeciesData!Y$2:Y$4955,ObservedSpeciesData!$A$2:$A$4955,$A424,ObservedSpeciesData!$D$2:$D$4955,$D424)),AVERAGEIFS(ObservedSpeciesData!Y$2:Y$4955,ObservedSpeciesData!$A$2:$A$4955,$A424,ObservedSpeciesData!$D$2:$D$4955,$D424),"")</f>
        <v/>
      </c>
      <c r="Z424" s="23" t="str">
        <f>IF(ISNUMBER(AVERAGEIFS(ObservedSpeciesData!Z$2:Z$4955,ObservedSpeciesData!$A$2:$A$4955,$A424,ObservedSpeciesData!$D$2:$D$4955,$D424)),AVERAGEIFS(ObservedSpeciesData!Z$2:Z$4955,ObservedSpeciesData!$A$2:$A$4955,$A424,ObservedSpeciesData!$D$2:$D$4955,$D424),"")</f>
        <v/>
      </c>
      <c r="AA424" s="23" t="str">
        <f>IF(ISNUMBER(AVERAGEIFS(ObservedSpeciesData!AA$2:AA$4955,ObservedSpeciesData!$A$2:$A$4955,$A424,ObservedSpeciesData!$D$2:$D$4955,$D424)),AVERAGEIFS(ObservedSpeciesData!AA$2:AA$4955,ObservedSpeciesData!$A$2:$A$4955,$A424,ObservedSpeciesData!$D$2:$D$4955,$D424),"")</f>
        <v/>
      </c>
      <c r="AB424" s="24" t="str">
        <f>IF(ISNUMBER(AVERAGEIFS(ObservedSpeciesData!AB$2:AB$4955,ObservedSpeciesData!$A$2:$A$4955,$A424,ObservedSpeciesData!$D$2:$D$4955,$D424)),AVERAGEIFS(ObservedSpeciesData!AB$2:AB$4955,ObservedSpeciesData!$A$2:$A$4955,$A424,ObservedSpeciesData!$D$2:$D$4955,$D424),"")</f>
        <v/>
      </c>
      <c r="AC424" s="24" t="str">
        <f>IF(ISNUMBER(AVERAGEIFS(ObservedSpeciesData!AC$2:AC$4955,ObservedSpeciesData!$A$2:$A$4955,$A424,ObservedSpeciesData!$D$2:$D$4955,$D424)),AVERAGEIFS(ObservedSpeciesData!AC$2:AC$4955,ObservedSpeciesData!$A$2:$A$4955,$A424,ObservedSpeciesData!$D$2:$D$4955,$D424),"")</f>
        <v/>
      </c>
      <c r="AD424" s="23" t="str">
        <f>IF(ISNUMBER(AVERAGEIFS(ObservedSpeciesData!AD$2:AD$4955,ObservedSpeciesData!$A$2:$A$4955,$A424,ObservedSpeciesData!$D$2:$D$4955,$D424)),AVERAGEIFS(ObservedSpeciesData!AD$2:AD$4955,ObservedSpeciesData!$A$2:$A$4955,$A424,ObservedSpeciesData!$D$2:$D$4955,$D424),"")</f>
        <v/>
      </c>
      <c r="AE424" s="24" t="str">
        <f>IF(ISNUMBER(AVERAGEIFS(ObservedSpeciesData!AE$2:AE$4955,ObservedSpeciesData!$A$2:$A$4955,$A424,ObservedSpeciesData!$D$2:$D$4955,$D424)),AVERAGEIFS(ObservedSpeciesData!AE$2:AE$4955,ObservedSpeciesData!$A$2:$A$4955,$A424,ObservedSpeciesData!$D$2:$D$4955,$D424),"")</f>
        <v/>
      </c>
      <c r="AF424" s="23"/>
      <c r="AG424" s="24"/>
      <c r="AH424" s="23" t="str">
        <f>IF(ISNUMBER(AVERAGEIFS(ObservedSpeciesData!AH$2:AH$4955,ObservedSpeciesData!$A$2:$A$4955,$A424,ObservedSpeciesData!$D$2:$D$4955,$D424)),AVERAGEIFS(ObservedSpeciesData!AH$2:AH$4955,ObservedSpeciesData!$A$2:$A$4955,$A424,ObservedSpeciesData!$D$2:$D$4955,$D424),"")</f>
        <v/>
      </c>
      <c r="AI424" s="23" t="str">
        <f>IF(ISNUMBER(AVERAGEIFS(ObservedSpeciesData!AI$2:AI$4955,ObservedSpeciesData!$A$2:$A$4955,$A424,ObservedSpeciesData!$C$2:$C$4955,$C424,ObservedSpeciesData!$D$2:$D$4955,$D424)),AVERAGEIFS(ObservedSpeciesData!AI$2:AI$4955,ObservedSpeciesData!$A$2:$A$4955,$A424,ObservedSpeciesData!$C$2:$C$4955,$C424,ObservedSpeciesData!$D$2:$D$4955,$D424),"")</f>
        <v/>
      </c>
      <c r="AJ424" s="2">
        <f>COUNTIFS(ObservedSpeciesData!$A$2:$A$828,$A424,ObservedSpeciesData!$D$2:$D$828,$D424)</f>
        <v>0</v>
      </c>
      <c r="AK424" s="2">
        <f t="shared" si="6"/>
        <v>1</v>
      </c>
    </row>
    <row r="425" spans="1:37" x14ac:dyDescent="0.25">
      <c r="A425" s="14" t="s">
        <v>109</v>
      </c>
      <c r="B425" t="s">
        <v>80</v>
      </c>
      <c r="C425" t="s">
        <v>106</v>
      </c>
      <c r="D425" s="13">
        <v>42507</v>
      </c>
      <c r="E425">
        <v>1</v>
      </c>
      <c r="F425">
        <v>200</v>
      </c>
      <c r="G425" s="2" t="s">
        <v>87</v>
      </c>
      <c r="H425" s="2" t="s">
        <v>13</v>
      </c>
      <c r="I425">
        <v>11</v>
      </c>
      <c r="J425" s="2" t="s">
        <v>88</v>
      </c>
      <c r="K425" s="2">
        <f>IF(ISNUMBER(AVERAGEIFS(ObservedSpeciesData!K$2:K$4955,ObservedSpeciesData!$A$2:$A$4955,$A425,ObservedSpeciesData!$D$2:$D$4955,$D425)),AVERAGEIFS(ObservedSpeciesData!K$2:K$4955,ObservedSpeciesData!$A$2:$A$4955,$A425,ObservedSpeciesData!$D$2:$D$4955,$D425),"")</f>
        <v>150</v>
      </c>
      <c r="L425" s="26">
        <f>IF(ISNUMBER(AVERAGEIFS(ObservedSpeciesData!L$2:L$4955,ObservedSpeciesData!$A$2:$A$4955,$A425,ObservedSpeciesData!$D$2:$D$4955,$D425)),AVERAGEIFS(ObservedSpeciesData!L$2:L$4955,ObservedSpeciesData!$A$2:$A$4955,$A425,ObservedSpeciesData!$D$2:$D$4955,$D425),"")</f>
        <v>1293.3333333333333</v>
      </c>
      <c r="M425" s="23">
        <f>IF(ISNUMBER(AVERAGEIFS(ObservedSpeciesData!M$2:M$4955,ObservedSpeciesData!$A$2:$A$4955,$A425,ObservedSpeciesData!$D$2:$D$4955,$D425)),AVERAGEIFS(ObservedSpeciesData!M$2:M$4955,ObservedSpeciesData!$A$2:$A$4955,$A425,ObservedSpeciesData!$D$2:$D$4955,$D425),"")</f>
        <v>129.33333333333334</v>
      </c>
      <c r="N425" s="23" t="str">
        <f>IF(ISNUMBER(AVERAGEIFS(ObservedSpeciesData!N$2:N$4955,ObservedSpeciesData!$A$2:$A$4955,$A425,ObservedSpeciesData!$D$2:$D$4955,$D425)),AVERAGEIFS(ObservedSpeciesData!N$2:N$4955,ObservedSpeciesData!$A$2:$A$4955,$A425,ObservedSpeciesData!$D$2:$D$4955,$D425),"")</f>
        <v/>
      </c>
      <c r="O425" s="23" t="str">
        <f>IF(ISNUMBER(AVERAGEIFS(ObservedSpeciesData!O$2:O$4955,ObservedSpeciesData!$A$2:$A$4955,$A425,ObservedSpeciesData!$D$2:$D$4955,$D425)),AVERAGEIFS(ObservedSpeciesData!O$2:O$4955,ObservedSpeciesData!$A$2:$A$4955,$A425,ObservedSpeciesData!$D$2:$D$4955,$D425),"")</f>
        <v/>
      </c>
      <c r="P425" s="23" t="str">
        <f>IF(ISNUMBER(AVERAGEIFS(ObservedSpeciesData!P$2:P$4955,ObservedSpeciesData!$A$2:$A$4955,$A425,ObservedSpeciesData!$C$2:$C$4955,$C425,ObservedSpeciesData!$D$2:$D$4955,$D425)),AVERAGEIFS(ObservedSpeciesData!P$2:P$4955,ObservedSpeciesData!$A$2:$A$4955,$A425,ObservedSpeciesData!$C$2:$C$4955,$C425,ObservedSpeciesData!$D$2:$D$4955,$D425),"")</f>
        <v/>
      </c>
      <c r="Q425" s="23"/>
      <c r="R425" s="25" t="str">
        <f>IF(ISNUMBER(AVERAGEIFS(ObservedSpeciesData!R$2:R$4955,ObservedSpeciesData!$A$2:$A$4955,$A425,ObservedSpeciesData!$D$2:$D$4955,$D425)),AVERAGEIFS(ObservedSpeciesData!R$2:R$4955,ObservedSpeciesData!$A$2:$A$4955,$A425,ObservedSpeciesData!$D$2:$D$4955,$D425),"")</f>
        <v/>
      </c>
      <c r="S425" s="25" t="str">
        <f>IF(ISNUMBER(AVERAGEIFS(ObservedSpeciesData!S$2:S$4955,ObservedSpeciesData!$A$2:$A$4955,$A425,ObservedSpeciesData!$D$2:$D$4955,$D425)),AVERAGEIFS(ObservedSpeciesData!S$2:S$4955,ObservedSpeciesData!$A$2:$A$4955,$A425,ObservedSpeciesData!$D$2:$D$4955,$D425),"")</f>
        <v/>
      </c>
      <c r="T425" s="23" t="str">
        <f>IF(ISNUMBER(AVERAGEIFS(ObservedSpeciesData!T$2:T$4955,ObservedSpeciesData!$A$2:$A$4955,$A425,ObservedSpeciesData!$D$2:$D$4955,$D425)),AVERAGEIFS(ObservedSpeciesData!T$2:T$4955,ObservedSpeciesData!$A$2:$A$4955,$A425,ObservedSpeciesData!$D$2:$D$4955,$D425),"")</f>
        <v/>
      </c>
      <c r="U425" s="24" t="str">
        <f>IF(ISNUMBER(AVERAGEIFS(ObservedSpeciesData!U$2:U$4955,ObservedSpeciesData!$A$2:$A$4955,$A425,ObservedSpeciesData!$C$2:$C$4955,$C425,ObservedSpeciesData!$D$2:$D$4955,$D425)),AVERAGEIFS(ObservedSpeciesData!U$2:U$4955,ObservedSpeciesData!$A$2:$A$4955,$A425,ObservedSpeciesData!$C$2:$C$4955,$C425,ObservedSpeciesData!$D$2:$D$4955,$D425),"")</f>
        <v/>
      </c>
      <c r="V425" s="23" t="str">
        <f>IF(ISNUMBER(AVERAGEIFS(ObservedSpeciesData!V$2:V$4955,ObservedSpeciesData!$A$2:$A$4955,$A425,ObservedSpeciesData!$D$2:$D$4955,$D425)),AVERAGEIFS(ObservedSpeciesData!V$2:V$4955,ObservedSpeciesData!$A$2:$A$4955,$A425,ObservedSpeciesData!$D$2:$D$4955,$D425),"")</f>
        <v/>
      </c>
      <c r="W425" s="23" t="str">
        <f>IF(ISNUMBER(AVERAGEIFS(ObservedSpeciesData!W$2:W$4955,ObservedSpeciesData!$A$2:$A$4955,$A425,ObservedSpeciesData!$D$2:$D$4955,$D425)),AVERAGEIFS(ObservedSpeciesData!W$2:W$4955,ObservedSpeciesData!$A$2:$A$4955,$A425,ObservedSpeciesData!$D$2:$D$4955,$D425),"")</f>
        <v/>
      </c>
      <c r="X425" s="23" t="str">
        <f>IF(ISNUMBER(AVERAGEIFS(ObservedSpeciesData!X$2:X$4955,ObservedSpeciesData!$A$2:$A$4955,$A425,ObservedSpeciesData!$D$2:$D$4955,$D425)),AVERAGEIFS(ObservedSpeciesData!X$2:X$4955,ObservedSpeciesData!$A$2:$A$4955,$A425,ObservedSpeciesData!$D$2:$D$4955,$D425),"")</f>
        <v/>
      </c>
      <c r="Y425" s="23" t="str">
        <f>IF(ISNUMBER(AVERAGEIFS(ObservedSpeciesData!Y$2:Y$4955,ObservedSpeciesData!$A$2:$A$4955,$A425,ObservedSpeciesData!$D$2:$D$4955,$D425)),AVERAGEIFS(ObservedSpeciesData!Y$2:Y$4955,ObservedSpeciesData!$A$2:$A$4955,$A425,ObservedSpeciesData!$D$2:$D$4955,$D425),"")</f>
        <v/>
      </c>
      <c r="Z425" s="23" t="str">
        <f>IF(ISNUMBER(AVERAGEIFS(ObservedSpeciesData!Z$2:Z$4955,ObservedSpeciesData!$A$2:$A$4955,$A425,ObservedSpeciesData!$D$2:$D$4955,$D425)),AVERAGEIFS(ObservedSpeciesData!Z$2:Z$4955,ObservedSpeciesData!$A$2:$A$4955,$A425,ObservedSpeciesData!$D$2:$D$4955,$D425),"")</f>
        <v/>
      </c>
      <c r="AA425" s="23" t="str">
        <f>IF(ISNUMBER(AVERAGEIFS(ObservedSpeciesData!AA$2:AA$4955,ObservedSpeciesData!$A$2:$A$4955,$A425,ObservedSpeciesData!$D$2:$D$4955,$D425)),AVERAGEIFS(ObservedSpeciesData!AA$2:AA$4955,ObservedSpeciesData!$A$2:$A$4955,$A425,ObservedSpeciesData!$D$2:$D$4955,$D425),"")</f>
        <v/>
      </c>
      <c r="AB425" s="24" t="str">
        <f>IF(ISNUMBER(AVERAGEIFS(ObservedSpeciesData!AB$2:AB$4955,ObservedSpeciesData!$A$2:$A$4955,$A425,ObservedSpeciesData!$D$2:$D$4955,$D425)),AVERAGEIFS(ObservedSpeciesData!AB$2:AB$4955,ObservedSpeciesData!$A$2:$A$4955,$A425,ObservedSpeciesData!$D$2:$D$4955,$D425),"")</f>
        <v/>
      </c>
      <c r="AC425" s="24" t="str">
        <f>IF(ISNUMBER(AVERAGEIFS(ObservedSpeciesData!AC$2:AC$4955,ObservedSpeciesData!$A$2:$A$4955,$A425,ObservedSpeciesData!$D$2:$D$4955,$D425)),AVERAGEIFS(ObservedSpeciesData!AC$2:AC$4955,ObservedSpeciesData!$A$2:$A$4955,$A425,ObservedSpeciesData!$D$2:$D$4955,$D425),"")</f>
        <v/>
      </c>
      <c r="AD425" s="23" t="str">
        <f>IF(ISNUMBER(AVERAGEIFS(ObservedSpeciesData!AD$2:AD$4955,ObservedSpeciesData!$A$2:$A$4955,$A425,ObservedSpeciesData!$D$2:$D$4955,$D425)),AVERAGEIFS(ObservedSpeciesData!AD$2:AD$4955,ObservedSpeciesData!$A$2:$A$4955,$A425,ObservedSpeciesData!$D$2:$D$4955,$D425),"")</f>
        <v/>
      </c>
      <c r="AE425" s="24" t="str">
        <f>IF(ISNUMBER(AVERAGEIFS(ObservedSpeciesData!AE$2:AE$4955,ObservedSpeciesData!$A$2:$A$4955,$A425,ObservedSpeciesData!$D$2:$D$4955,$D425)),AVERAGEIFS(ObservedSpeciesData!AE$2:AE$4955,ObservedSpeciesData!$A$2:$A$4955,$A425,ObservedSpeciesData!$D$2:$D$4955,$D425),"")</f>
        <v/>
      </c>
      <c r="AF425" s="23"/>
      <c r="AG425" s="24"/>
      <c r="AH425" s="23" t="str">
        <f>IF(ISNUMBER(AVERAGEIFS(ObservedSpeciesData!AH$2:AH$4955,ObservedSpeciesData!$A$2:$A$4955,$A425,ObservedSpeciesData!$D$2:$D$4955,$D425)),AVERAGEIFS(ObservedSpeciesData!AH$2:AH$4955,ObservedSpeciesData!$A$2:$A$4955,$A425,ObservedSpeciesData!$D$2:$D$4955,$D425),"")</f>
        <v/>
      </c>
      <c r="AI425" s="23" t="str">
        <f>IF(ISNUMBER(AVERAGEIFS(ObservedSpeciesData!AI$2:AI$4955,ObservedSpeciesData!$A$2:$A$4955,$A425,ObservedSpeciesData!$C$2:$C$4955,$C425,ObservedSpeciesData!$D$2:$D$4955,$D425)),AVERAGEIFS(ObservedSpeciesData!AI$2:AI$4955,ObservedSpeciesData!$A$2:$A$4955,$A425,ObservedSpeciesData!$C$2:$C$4955,$C425,ObservedSpeciesData!$D$2:$D$4955,$D425),"")</f>
        <v/>
      </c>
      <c r="AJ425" s="2">
        <f>COUNTIFS(ObservedSpeciesData!$A$2:$A$828,$A425,ObservedSpeciesData!$D$2:$D$828,$D425)</f>
        <v>0</v>
      </c>
      <c r="AK425" s="2">
        <f t="shared" si="6"/>
        <v>1</v>
      </c>
    </row>
    <row r="426" spans="1:37" x14ac:dyDescent="0.25">
      <c r="A426" s="14" t="s">
        <v>108</v>
      </c>
      <c r="B426" t="s">
        <v>80</v>
      </c>
      <c r="C426" t="s">
        <v>106</v>
      </c>
      <c r="D426" s="13">
        <v>42507</v>
      </c>
      <c r="E426">
        <v>1</v>
      </c>
      <c r="F426">
        <v>350</v>
      </c>
      <c r="G426" s="2" t="s">
        <v>87</v>
      </c>
      <c r="H426" s="2" t="s">
        <v>13</v>
      </c>
      <c r="I426">
        <v>11</v>
      </c>
      <c r="J426" s="2" t="s">
        <v>88</v>
      </c>
      <c r="K426" s="2">
        <f>IF(ISNUMBER(AVERAGEIFS(ObservedSpeciesData!K$2:K$4955,ObservedSpeciesData!$A$2:$A$4955,$A426,ObservedSpeciesData!$D$2:$D$4955,$D426)),AVERAGEIFS(ObservedSpeciesData!K$2:K$4955,ObservedSpeciesData!$A$2:$A$4955,$A426,ObservedSpeciesData!$D$2:$D$4955,$D426),"")</f>
        <v>262.5</v>
      </c>
      <c r="L426" s="26">
        <f>IF(ISNUMBER(AVERAGEIFS(ObservedSpeciesData!L$2:L$4955,ObservedSpeciesData!$A$2:$A$4955,$A426,ObservedSpeciesData!$D$2:$D$4955,$D426)),AVERAGEIFS(ObservedSpeciesData!L$2:L$4955,ObservedSpeciesData!$A$2:$A$4955,$A426,ObservedSpeciesData!$D$2:$D$4955,$D426),"")</f>
        <v>1218.6666666666667</v>
      </c>
      <c r="M426" s="23">
        <f>IF(ISNUMBER(AVERAGEIFS(ObservedSpeciesData!M$2:M$4955,ObservedSpeciesData!$A$2:$A$4955,$A426,ObservedSpeciesData!$D$2:$D$4955,$D426)),AVERAGEIFS(ObservedSpeciesData!M$2:M$4955,ObservedSpeciesData!$A$2:$A$4955,$A426,ObservedSpeciesData!$D$2:$D$4955,$D426),"")</f>
        <v>121.86666666666666</v>
      </c>
      <c r="N426" s="23" t="str">
        <f>IF(ISNUMBER(AVERAGEIFS(ObservedSpeciesData!N$2:N$4955,ObservedSpeciesData!$A$2:$A$4955,$A426,ObservedSpeciesData!$D$2:$D$4955,$D426)),AVERAGEIFS(ObservedSpeciesData!N$2:N$4955,ObservedSpeciesData!$A$2:$A$4955,$A426,ObservedSpeciesData!$D$2:$D$4955,$D426),"")</f>
        <v/>
      </c>
      <c r="O426" s="23" t="str">
        <f>IF(ISNUMBER(AVERAGEIFS(ObservedSpeciesData!O$2:O$4955,ObservedSpeciesData!$A$2:$A$4955,$A426,ObservedSpeciesData!$D$2:$D$4955,$D426)),AVERAGEIFS(ObservedSpeciesData!O$2:O$4955,ObservedSpeciesData!$A$2:$A$4955,$A426,ObservedSpeciesData!$D$2:$D$4955,$D426),"")</f>
        <v/>
      </c>
      <c r="P426" s="23" t="str">
        <f>IF(ISNUMBER(AVERAGEIFS(ObservedSpeciesData!P$2:P$4955,ObservedSpeciesData!$A$2:$A$4955,$A426,ObservedSpeciesData!$C$2:$C$4955,$C426,ObservedSpeciesData!$D$2:$D$4955,$D426)),AVERAGEIFS(ObservedSpeciesData!P$2:P$4955,ObservedSpeciesData!$A$2:$A$4955,$A426,ObservedSpeciesData!$C$2:$C$4955,$C426,ObservedSpeciesData!$D$2:$D$4955,$D426),"")</f>
        <v/>
      </c>
      <c r="Q426" s="23"/>
      <c r="R426" s="25" t="str">
        <f>IF(ISNUMBER(AVERAGEIFS(ObservedSpeciesData!R$2:R$4955,ObservedSpeciesData!$A$2:$A$4955,$A426,ObservedSpeciesData!$D$2:$D$4955,$D426)),AVERAGEIFS(ObservedSpeciesData!R$2:R$4955,ObservedSpeciesData!$A$2:$A$4955,$A426,ObservedSpeciesData!$D$2:$D$4955,$D426),"")</f>
        <v/>
      </c>
      <c r="S426" s="25" t="str">
        <f>IF(ISNUMBER(AVERAGEIFS(ObservedSpeciesData!S$2:S$4955,ObservedSpeciesData!$A$2:$A$4955,$A426,ObservedSpeciesData!$D$2:$D$4955,$D426)),AVERAGEIFS(ObservedSpeciesData!S$2:S$4955,ObservedSpeciesData!$A$2:$A$4955,$A426,ObservedSpeciesData!$D$2:$D$4955,$D426),"")</f>
        <v/>
      </c>
      <c r="T426" s="23" t="str">
        <f>IF(ISNUMBER(AVERAGEIFS(ObservedSpeciesData!T$2:T$4955,ObservedSpeciesData!$A$2:$A$4955,$A426,ObservedSpeciesData!$D$2:$D$4955,$D426)),AVERAGEIFS(ObservedSpeciesData!T$2:T$4955,ObservedSpeciesData!$A$2:$A$4955,$A426,ObservedSpeciesData!$D$2:$D$4955,$D426),"")</f>
        <v/>
      </c>
      <c r="U426" s="24" t="str">
        <f>IF(ISNUMBER(AVERAGEIFS(ObservedSpeciesData!U$2:U$4955,ObservedSpeciesData!$A$2:$A$4955,$A426,ObservedSpeciesData!$C$2:$C$4955,$C426,ObservedSpeciesData!$D$2:$D$4955,$D426)),AVERAGEIFS(ObservedSpeciesData!U$2:U$4955,ObservedSpeciesData!$A$2:$A$4955,$A426,ObservedSpeciesData!$C$2:$C$4955,$C426,ObservedSpeciesData!$D$2:$D$4955,$D426),"")</f>
        <v/>
      </c>
      <c r="V426" s="23" t="str">
        <f>IF(ISNUMBER(AVERAGEIFS(ObservedSpeciesData!V$2:V$4955,ObservedSpeciesData!$A$2:$A$4955,$A426,ObservedSpeciesData!$D$2:$D$4955,$D426)),AVERAGEIFS(ObservedSpeciesData!V$2:V$4955,ObservedSpeciesData!$A$2:$A$4955,$A426,ObservedSpeciesData!$D$2:$D$4955,$D426),"")</f>
        <v/>
      </c>
      <c r="W426" s="23" t="str">
        <f>IF(ISNUMBER(AVERAGEIFS(ObservedSpeciesData!W$2:W$4955,ObservedSpeciesData!$A$2:$A$4955,$A426,ObservedSpeciesData!$D$2:$D$4955,$D426)),AVERAGEIFS(ObservedSpeciesData!W$2:W$4955,ObservedSpeciesData!$A$2:$A$4955,$A426,ObservedSpeciesData!$D$2:$D$4955,$D426),"")</f>
        <v/>
      </c>
      <c r="X426" s="23" t="str">
        <f>IF(ISNUMBER(AVERAGEIFS(ObservedSpeciesData!X$2:X$4955,ObservedSpeciesData!$A$2:$A$4955,$A426,ObservedSpeciesData!$D$2:$D$4955,$D426)),AVERAGEIFS(ObservedSpeciesData!X$2:X$4955,ObservedSpeciesData!$A$2:$A$4955,$A426,ObservedSpeciesData!$D$2:$D$4955,$D426),"")</f>
        <v/>
      </c>
      <c r="Y426" s="23" t="str">
        <f>IF(ISNUMBER(AVERAGEIFS(ObservedSpeciesData!Y$2:Y$4955,ObservedSpeciesData!$A$2:$A$4955,$A426,ObservedSpeciesData!$D$2:$D$4955,$D426)),AVERAGEIFS(ObservedSpeciesData!Y$2:Y$4955,ObservedSpeciesData!$A$2:$A$4955,$A426,ObservedSpeciesData!$D$2:$D$4955,$D426),"")</f>
        <v/>
      </c>
      <c r="Z426" s="23" t="str">
        <f>IF(ISNUMBER(AVERAGEIFS(ObservedSpeciesData!Z$2:Z$4955,ObservedSpeciesData!$A$2:$A$4955,$A426,ObservedSpeciesData!$D$2:$D$4955,$D426)),AVERAGEIFS(ObservedSpeciesData!Z$2:Z$4955,ObservedSpeciesData!$A$2:$A$4955,$A426,ObservedSpeciesData!$D$2:$D$4955,$D426),"")</f>
        <v/>
      </c>
      <c r="AA426" s="23" t="str">
        <f>IF(ISNUMBER(AVERAGEIFS(ObservedSpeciesData!AA$2:AA$4955,ObservedSpeciesData!$A$2:$A$4955,$A426,ObservedSpeciesData!$D$2:$D$4955,$D426)),AVERAGEIFS(ObservedSpeciesData!AA$2:AA$4955,ObservedSpeciesData!$A$2:$A$4955,$A426,ObservedSpeciesData!$D$2:$D$4955,$D426),"")</f>
        <v/>
      </c>
      <c r="AB426" s="24" t="str">
        <f>IF(ISNUMBER(AVERAGEIFS(ObservedSpeciesData!AB$2:AB$4955,ObservedSpeciesData!$A$2:$A$4955,$A426,ObservedSpeciesData!$D$2:$D$4955,$D426)),AVERAGEIFS(ObservedSpeciesData!AB$2:AB$4955,ObservedSpeciesData!$A$2:$A$4955,$A426,ObservedSpeciesData!$D$2:$D$4955,$D426),"")</f>
        <v/>
      </c>
      <c r="AC426" s="24" t="str">
        <f>IF(ISNUMBER(AVERAGEIFS(ObservedSpeciesData!AC$2:AC$4955,ObservedSpeciesData!$A$2:$A$4955,$A426,ObservedSpeciesData!$D$2:$D$4955,$D426)),AVERAGEIFS(ObservedSpeciesData!AC$2:AC$4955,ObservedSpeciesData!$A$2:$A$4955,$A426,ObservedSpeciesData!$D$2:$D$4955,$D426),"")</f>
        <v/>
      </c>
      <c r="AD426" s="23" t="str">
        <f>IF(ISNUMBER(AVERAGEIFS(ObservedSpeciesData!AD$2:AD$4955,ObservedSpeciesData!$A$2:$A$4955,$A426,ObservedSpeciesData!$D$2:$D$4955,$D426)),AVERAGEIFS(ObservedSpeciesData!AD$2:AD$4955,ObservedSpeciesData!$A$2:$A$4955,$A426,ObservedSpeciesData!$D$2:$D$4955,$D426),"")</f>
        <v/>
      </c>
      <c r="AE426" s="24" t="str">
        <f>IF(ISNUMBER(AVERAGEIFS(ObservedSpeciesData!AE$2:AE$4955,ObservedSpeciesData!$A$2:$A$4955,$A426,ObservedSpeciesData!$D$2:$D$4955,$D426)),AVERAGEIFS(ObservedSpeciesData!AE$2:AE$4955,ObservedSpeciesData!$A$2:$A$4955,$A426,ObservedSpeciesData!$D$2:$D$4955,$D426),"")</f>
        <v/>
      </c>
      <c r="AF426" s="23"/>
      <c r="AG426" s="24"/>
      <c r="AH426" s="23" t="str">
        <f>IF(ISNUMBER(AVERAGEIFS(ObservedSpeciesData!AH$2:AH$4955,ObservedSpeciesData!$A$2:$A$4955,$A426,ObservedSpeciesData!$D$2:$D$4955,$D426)),AVERAGEIFS(ObservedSpeciesData!AH$2:AH$4955,ObservedSpeciesData!$A$2:$A$4955,$A426,ObservedSpeciesData!$D$2:$D$4955,$D426),"")</f>
        <v/>
      </c>
      <c r="AI426" s="23" t="str">
        <f>IF(ISNUMBER(AVERAGEIFS(ObservedSpeciesData!AI$2:AI$4955,ObservedSpeciesData!$A$2:$A$4955,$A426,ObservedSpeciesData!$C$2:$C$4955,$C426,ObservedSpeciesData!$D$2:$D$4955,$D426)),AVERAGEIFS(ObservedSpeciesData!AI$2:AI$4955,ObservedSpeciesData!$A$2:$A$4955,$A426,ObservedSpeciesData!$C$2:$C$4955,$C426,ObservedSpeciesData!$D$2:$D$4955,$D426),"")</f>
        <v/>
      </c>
      <c r="AJ426" s="2">
        <f>COUNTIFS(ObservedSpeciesData!$A$2:$A$828,$A426,ObservedSpeciesData!$D$2:$D$828,$D426)</f>
        <v>0</v>
      </c>
      <c r="AK426" s="2">
        <f t="shared" si="6"/>
        <v>1</v>
      </c>
    </row>
    <row r="427" spans="1:37" x14ac:dyDescent="0.25">
      <c r="A427" s="14" t="s">
        <v>107</v>
      </c>
      <c r="B427" t="s">
        <v>80</v>
      </c>
      <c r="C427" t="s">
        <v>106</v>
      </c>
      <c r="D427" s="13">
        <v>42507</v>
      </c>
      <c r="E427">
        <v>1</v>
      </c>
      <c r="F427">
        <v>500</v>
      </c>
      <c r="G427" s="2" t="s">
        <v>87</v>
      </c>
      <c r="H427" s="2" t="s">
        <v>13</v>
      </c>
      <c r="I427">
        <v>11</v>
      </c>
      <c r="J427" s="2" t="s">
        <v>88</v>
      </c>
      <c r="K427" s="2">
        <f>IF(ISNUMBER(AVERAGEIFS(ObservedSpeciesData!K$2:K$4955,ObservedSpeciesData!$A$2:$A$4955,$A427,ObservedSpeciesData!$D$2:$D$4955,$D427)),AVERAGEIFS(ObservedSpeciesData!K$2:K$4955,ObservedSpeciesData!$A$2:$A$4955,$A427,ObservedSpeciesData!$D$2:$D$4955,$D427),"")</f>
        <v>375</v>
      </c>
      <c r="L427" s="26">
        <f>IF(ISNUMBER(AVERAGEIFS(ObservedSpeciesData!L$2:L$4955,ObservedSpeciesData!$A$2:$A$4955,$A427,ObservedSpeciesData!$D$2:$D$4955,$D427)),AVERAGEIFS(ObservedSpeciesData!L$2:L$4955,ObservedSpeciesData!$A$2:$A$4955,$A427,ObservedSpeciesData!$D$2:$D$4955,$D427),"")</f>
        <v>1209.3333333333333</v>
      </c>
      <c r="M427" s="23">
        <f>IF(ISNUMBER(AVERAGEIFS(ObservedSpeciesData!M$2:M$4955,ObservedSpeciesData!$A$2:$A$4955,$A427,ObservedSpeciesData!$D$2:$D$4955,$D427)),AVERAGEIFS(ObservedSpeciesData!M$2:M$4955,ObservedSpeciesData!$A$2:$A$4955,$A427,ObservedSpeciesData!$D$2:$D$4955,$D427),"")</f>
        <v>120.93333333333332</v>
      </c>
      <c r="N427" s="23" t="str">
        <f>IF(ISNUMBER(AVERAGEIFS(ObservedSpeciesData!N$2:N$4955,ObservedSpeciesData!$A$2:$A$4955,$A427,ObservedSpeciesData!$D$2:$D$4955,$D427)),AVERAGEIFS(ObservedSpeciesData!N$2:N$4955,ObservedSpeciesData!$A$2:$A$4955,$A427,ObservedSpeciesData!$D$2:$D$4955,$D427),"")</f>
        <v/>
      </c>
      <c r="O427" s="23" t="str">
        <f>IF(ISNUMBER(AVERAGEIFS(ObservedSpeciesData!O$2:O$4955,ObservedSpeciesData!$A$2:$A$4955,$A427,ObservedSpeciesData!$D$2:$D$4955,$D427)),AVERAGEIFS(ObservedSpeciesData!O$2:O$4955,ObservedSpeciesData!$A$2:$A$4955,$A427,ObservedSpeciesData!$D$2:$D$4955,$D427),"")</f>
        <v/>
      </c>
      <c r="P427" s="23" t="str">
        <f>IF(ISNUMBER(AVERAGEIFS(ObservedSpeciesData!P$2:P$4955,ObservedSpeciesData!$A$2:$A$4955,$A427,ObservedSpeciesData!$C$2:$C$4955,$C427,ObservedSpeciesData!$D$2:$D$4955,$D427)),AVERAGEIFS(ObservedSpeciesData!P$2:P$4955,ObservedSpeciesData!$A$2:$A$4955,$A427,ObservedSpeciesData!$C$2:$C$4955,$C427,ObservedSpeciesData!$D$2:$D$4955,$D427),"")</f>
        <v/>
      </c>
      <c r="Q427" s="23"/>
      <c r="R427" s="25" t="str">
        <f>IF(ISNUMBER(AVERAGEIFS(ObservedSpeciesData!R$2:R$4955,ObservedSpeciesData!$A$2:$A$4955,$A427,ObservedSpeciesData!$D$2:$D$4955,$D427)),AVERAGEIFS(ObservedSpeciesData!R$2:R$4955,ObservedSpeciesData!$A$2:$A$4955,$A427,ObservedSpeciesData!$D$2:$D$4955,$D427),"")</f>
        <v/>
      </c>
      <c r="S427" s="25" t="str">
        <f>IF(ISNUMBER(AVERAGEIFS(ObservedSpeciesData!S$2:S$4955,ObservedSpeciesData!$A$2:$A$4955,$A427,ObservedSpeciesData!$D$2:$D$4955,$D427)),AVERAGEIFS(ObservedSpeciesData!S$2:S$4955,ObservedSpeciesData!$A$2:$A$4955,$A427,ObservedSpeciesData!$D$2:$D$4955,$D427),"")</f>
        <v/>
      </c>
      <c r="T427" s="23" t="str">
        <f>IF(ISNUMBER(AVERAGEIFS(ObservedSpeciesData!T$2:T$4955,ObservedSpeciesData!$A$2:$A$4955,$A427,ObservedSpeciesData!$D$2:$D$4955,$D427)),AVERAGEIFS(ObservedSpeciesData!T$2:T$4955,ObservedSpeciesData!$A$2:$A$4955,$A427,ObservedSpeciesData!$D$2:$D$4955,$D427),"")</f>
        <v/>
      </c>
      <c r="U427" s="24" t="str">
        <f>IF(ISNUMBER(AVERAGEIFS(ObservedSpeciesData!U$2:U$4955,ObservedSpeciesData!$A$2:$A$4955,$A427,ObservedSpeciesData!$C$2:$C$4955,$C427,ObservedSpeciesData!$D$2:$D$4955,$D427)),AVERAGEIFS(ObservedSpeciesData!U$2:U$4955,ObservedSpeciesData!$A$2:$A$4955,$A427,ObservedSpeciesData!$C$2:$C$4955,$C427,ObservedSpeciesData!$D$2:$D$4955,$D427),"")</f>
        <v/>
      </c>
      <c r="V427" s="23" t="str">
        <f>IF(ISNUMBER(AVERAGEIFS(ObservedSpeciesData!V$2:V$4955,ObservedSpeciesData!$A$2:$A$4955,$A427,ObservedSpeciesData!$D$2:$D$4955,$D427)),AVERAGEIFS(ObservedSpeciesData!V$2:V$4955,ObservedSpeciesData!$A$2:$A$4955,$A427,ObservedSpeciesData!$D$2:$D$4955,$D427),"")</f>
        <v/>
      </c>
      <c r="W427" s="23" t="str">
        <f>IF(ISNUMBER(AVERAGEIFS(ObservedSpeciesData!W$2:W$4955,ObservedSpeciesData!$A$2:$A$4955,$A427,ObservedSpeciesData!$D$2:$D$4955,$D427)),AVERAGEIFS(ObservedSpeciesData!W$2:W$4955,ObservedSpeciesData!$A$2:$A$4955,$A427,ObservedSpeciesData!$D$2:$D$4955,$D427),"")</f>
        <v/>
      </c>
      <c r="X427" s="23" t="str">
        <f>IF(ISNUMBER(AVERAGEIFS(ObservedSpeciesData!X$2:X$4955,ObservedSpeciesData!$A$2:$A$4955,$A427,ObservedSpeciesData!$D$2:$D$4955,$D427)),AVERAGEIFS(ObservedSpeciesData!X$2:X$4955,ObservedSpeciesData!$A$2:$A$4955,$A427,ObservedSpeciesData!$D$2:$D$4955,$D427),"")</f>
        <v/>
      </c>
      <c r="Y427" s="23" t="str">
        <f>IF(ISNUMBER(AVERAGEIFS(ObservedSpeciesData!Y$2:Y$4955,ObservedSpeciesData!$A$2:$A$4955,$A427,ObservedSpeciesData!$D$2:$D$4955,$D427)),AVERAGEIFS(ObservedSpeciesData!Y$2:Y$4955,ObservedSpeciesData!$A$2:$A$4955,$A427,ObservedSpeciesData!$D$2:$D$4955,$D427),"")</f>
        <v/>
      </c>
      <c r="Z427" s="23" t="str">
        <f>IF(ISNUMBER(AVERAGEIFS(ObservedSpeciesData!Z$2:Z$4955,ObservedSpeciesData!$A$2:$A$4955,$A427,ObservedSpeciesData!$D$2:$D$4955,$D427)),AVERAGEIFS(ObservedSpeciesData!Z$2:Z$4955,ObservedSpeciesData!$A$2:$A$4955,$A427,ObservedSpeciesData!$D$2:$D$4955,$D427),"")</f>
        <v/>
      </c>
      <c r="AA427" s="23" t="str">
        <f>IF(ISNUMBER(AVERAGEIFS(ObservedSpeciesData!AA$2:AA$4955,ObservedSpeciesData!$A$2:$A$4955,$A427,ObservedSpeciesData!$D$2:$D$4955,$D427)),AVERAGEIFS(ObservedSpeciesData!AA$2:AA$4955,ObservedSpeciesData!$A$2:$A$4955,$A427,ObservedSpeciesData!$D$2:$D$4955,$D427),"")</f>
        <v/>
      </c>
      <c r="AB427" s="24" t="str">
        <f>IF(ISNUMBER(AVERAGEIFS(ObservedSpeciesData!AB$2:AB$4955,ObservedSpeciesData!$A$2:$A$4955,$A427,ObservedSpeciesData!$D$2:$D$4955,$D427)),AVERAGEIFS(ObservedSpeciesData!AB$2:AB$4955,ObservedSpeciesData!$A$2:$A$4955,$A427,ObservedSpeciesData!$D$2:$D$4955,$D427),"")</f>
        <v/>
      </c>
      <c r="AC427" s="24" t="str">
        <f>IF(ISNUMBER(AVERAGEIFS(ObservedSpeciesData!AC$2:AC$4955,ObservedSpeciesData!$A$2:$A$4955,$A427,ObservedSpeciesData!$D$2:$D$4955,$D427)),AVERAGEIFS(ObservedSpeciesData!AC$2:AC$4955,ObservedSpeciesData!$A$2:$A$4955,$A427,ObservedSpeciesData!$D$2:$D$4955,$D427),"")</f>
        <v/>
      </c>
      <c r="AD427" s="23" t="str">
        <f>IF(ISNUMBER(AVERAGEIFS(ObservedSpeciesData!AD$2:AD$4955,ObservedSpeciesData!$A$2:$A$4955,$A427,ObservedSpeciesData!$D$2:$D$4955,$D427)),AVERAGEIFS(ObservedSpeciesData!AD$2:AD$4955,ObservedSpeciesData!$A$2:$A$4955,$A427,ObservedSpeciesData!$D$2:$D$4955,$D427),"")</f>
        <v/>
      </c>
      <c r="AE427" s="24" t="str">
        <f>IF(ISNUMBER(AVERAGEIFS(ObservedSpeciesData!AE$2:AE$4955,ObservedSpeciesData!$A$2:$A$4955,$A427,ObservedSpeciesData!$D$2:$D$4955,$D427)),AVERAGEIFS(ObservedSpeciesData!AE$2:AE$4955,ObservedSpeciesData!$A$2:$A$4955,$A427,ObservedSpeciesData!$D$2:$D$4955,$D427),"")</f>
        <v/>
      </c>
      <c r="AF427" s="23"/>
      <c r="AG427" s="24"/>
      <c r="AH427" s="23" t="str">
        <f>IF(ISNUMBER(AVERAGEIFS(ObservedSpeciesData!AH$2:AH$4955,ObservedSpeciesData!$A$2:$A$4955,$A427,ObservedSpeciesData!$D$2:$D$4955,$D427)),AVERAGEIFS(ObservedSpeciesData!AH$2:AH$4955,ObservedSpeciesData!$A$2:$A$4955,$A427,ObservedSpeciesData!$D$2:$D$4955,$D427),"")</f>
        <v/>
      </c>
      <c r="AI427" s="23" t="str">
        <f>IF(ISNUMBER(AVERAGEIFS(ObservedSpeciesData!AI$2:AI$4955,ObservedSpeciesData!$A$2:$A$4955,$A427,ObservedSpeciesData!$C$2:$C$4955,$C427,ObservedSpeciesData!$D$2:$D$4955,$D427)),AVERAGEIFS(ObservedSpeciesData!AI$2:AI$4955,ObservedSpeciesData!$A$2:$A$4955,$A427,ObservedSpeciesData!$C$2:$C$4955,$C427,ObservedSpeciesData!$D$2:$D$4955,$D427),"")</f>
        <v/>
      </c>
      <c r="AJ427" s="2">
        <f>COUNTIFS(ObservedSpeciesData!$A$2:$A$828,$A427,ObservedSpeciesData!$D$2:$D$828,$D427)</f>
        <v>0</v>
      </c>
      <c r="AK427" s="2">
        <f t="shared" si="6"/>
        <v>1</v>
      </c>
    </row>
    <row r="428" spans="1:37" x14ac:dyDescent="0.25">
      <c r="A428" s="14" t="s">
        <v>112</v>
      </c>
      <c r="B428" t="s">
        <v>80</v>
      </c>
      <c r="C428" t="s">
        <v>106</v>
      </c>
      <c r="D428" s="13">
        <v>42521</v>
      </c>
      <c r="E428">
        <v>1</v>
      </c>
      <c r="F428">
        <v>0</v>
      </c>
      <c r="G428" s="2" t="s">
        <v>87</v>
      </c>
      <c r="H428" s="2" t="s">
        <v>13</v>
      </c>
      <c r="I428">
        <v>11</v>
      </c>
      <c r="J428" s="2" t="s">
        <v>88</v>
      </c>
      <c r="K428" s="2">
        <f>IF(ISNUMBER(AVERAGEIFS(ObservedSpeciesData!K$2:K$4955,ObservedSpeciesData!$A$2:$A$4955,$A428,ObservedSpeciesData!$D$2:$D$4955,$D428)),AVERAGEIFS(ObservedSpeciesData!K$2:K$4955,ObservedSpeciesData!$A$2:$A$4955,$A428,ObservedSpeciesData!$D$2:$D$4955,$D428),"")</f>
        <v>0</v>
      </c>
      <c r="L428" s="26">
        <f>IF(ISNUMBER(AVERAGEIFS(ObservedSpeciesData!L$2:L$4955,ObservedSpeciesData!$A$2:$A$4955,$A428,ObservedSpeciesData!$D$2:$D$4955,$D428)),AVERAGEIFS(ObservedSpeciesData!L$2:L$4955,ObservedSpeciesData!$A$2:$A$4955,$A428,ObservedSpeciesData!$D$2:$D$4955,$D428),"")</f>
        <v>1302.6666666666667</v>
      </c>
      <c r="M428" s="23">
        <f>IF(ISNUMBER(AVERAGEIFS(ObservedSpeciesData!M$2:M$4955,ObservedSpeciesData!$A$2:$A$4955,$A428,ObservedSpeciesData!$D$2:$D$4955,$D428)),AVERAGEIFS(ObservedSpeciesData!M$2:M$4955,ObservedSpeciesData!$A$2:$A$4955,$A428,ObservedSpeciesData!$D$2:$D$4955,$D428),"")</f>
        <v>130.26666666666668</v>
      </c>
      <c r="N428" s="23" t="str">
        <f>IF(ISNUMBER(AVERAGEIFS(ObservedSpeciesData!N$2:N$4955,ObservedSpeciesData!$A$2:$A$4955,$A428,ObservedSpeciesData!$D$2:$D$4955,$D428)),AVERAGEIFS(ObservedSpeciesData!N$2:N$4955,ObservedSpeciesData!$A$2:$A$4955,$A428,ObservedSpeciesData!$D$2:$D$4955,$D428),"")</f>
        <v/>
      </c>
      <c r="O428" s="23" t="str">
        <f>IF(ISNUMBER(AVERAGEIFS(ObservedSpeciesData!O$2:O$4955,ObservedSpeciesData!$A$2:$A$4955,$A428,ObservedSpeciesData!$D$2:$D$4955,$D428)),AVERAGEIFS(ObservedSpeciesData!O$2:O$4955,ObservedSpeciesData!$A$2:$A$4955,$A428,ObservedSpeciesData!$D$2:$D$4955,$D428),"")</f>
        <v/>
      </c>
      <c r="P428" s="23" t="str">
        <f>IF(ISNUMBER(AVERAGEIFS(ObservedSpeciesData!P$2:P$4955,ObservedSpeciesData!$A$2:$A$4955,$A428,ObservedSpeciesData!$C$2:$C$4955,$C428,ObservedSpeciesData!$D$2:$D$4955,$D428)),AVERAGEIFS(ObservedSpeciesData!P$2:P$4955,ObservedSpeciesData!$A$2:$A$4955,$A428,ObservedSpeciesData!$C$2:$C$4955,$C428,ObservedSpeciesData!$D$2:$D$4955,$D428),"")</f>
        <v/>
      </c>
      <c r="Q428" s="23"/>
      <c r="R428" s="25" t="str">
        <f>IF(ISNUMBER(AVERAGEIFS(ObservedSpeciesData!R$2:R$4955,ObservedSpeciesData!$A$2:$A$4955,$A428,ObservedSpeciesData!$D$2:$D$4955,$D428)),AVERAGEIFS(ObservedSpeciesData!R$2:R$4955,ObservedSpeciesData!$A$2:$A$4955,$A428,ObservedSpeciesData!$D$2:$D$4955,$D428),"")</f>
        <v/>
      </c>
      <c r="S428" s="25" t="str">
        <f>IF(ISNUMBER(AVERAGEIFS(ObservedSpeciesData!S$2:S$4955,ObservedSpeciesData!$A$2:$A$4955,$A428,ObservedSpeciesData!$D$2:$D$4955,$D428)),AVERAGEIFS(ObservedSpeciesData!S$2:S$4955,ObservedSpeciesData!$A$2:$A$4955,$A428,ObservedSpeciesData!$D$2:$D$4955,$D428),"")</f>
        <v/>
      </c>
      <c r="T428" s="23" t="str">
        <f>IF(ISNUMBER(AVERAGEIFS(ObservedSpeciesData!T$2:T$4955,ObservedSpeciesData!$A$2:$A$4955,$A428,ObservedSpeciesData!$D$2:$D$4955,$D428)),AVERAGEIFS(ObservedSpeciesData!T$2:T$4955,ObservedSpeciesData!$A$2:$A$4955,$A428,ObservedSpeciesData!$D$2:$D$4955,$D428),"")</f>
        <v/>
      </c>
      <c r="U428" s="24" t="str">
        <f>IF(ISNUMBER(AVERAGEIFS(ObservedSpeciesData!U$2:U$4955,ObservedSpeciesData!$A$2:$A$4955,$A428,ObservedSpeciesData!$C$2:$C$4955,$C428,ObservedSpeciesData!$D$2:$D$4955,$D428)),AVERAGEIFS(ObservedSpeciesData!U$2:U$4955,ObservedSpeciesData!$A$2:$A$4955,$A428,ObservedSpeciesData!$C$2:$C$4955,$C428,ObservedSpeciesData!$D$2:$D$4955,$D428),"")</f>
        <v/>
      </c>
      <c r="V428" s="23" t="str">
        <f>IF(ISNUMBER(AVERAGEIFS(ObservedSpeciesData!V$2:V$4955,ObservedSpeciesData!$A$2:$A$4955,$A428,ObservedSpeciesData!$D$2:$D$4955,$D428)),AVERAGEIFS(ObservedSpeciesData!V$2:V$4955,ObservedSpeciesData!$A$2:$A$4955,$A428,ObservedSpeciesData!$D$2:$D$4955,$D428),"")</f>
        <v/>
      </c>
      <c r="W428" s="23" t="str">
        <f>IF(ISNUMBER(AVERAGEIFS(ObservedSpeciesData!W$2:W$4955,ObservedSpeciesData!$A$2:$A$4955,$A428,ObservedSpeciesData!$D$2:$D$4955,$D428)),AVERAGEIFS(ObservedSpeciesData!W$2:W$4955,ObservedSpeciesData!$A$2:$A$4955,$A428,ObservedSpeciesData!$D$2:$D$4955,$D428),"")</f>
        <v/>
      </c>
      <c r="X428" s="23" t="str">
        <f>IF(ISNUMBER(AVERAGEIFS(ObservedSpeciesData!X$2:X$4955,ObservedSpeciesData!$A$2:$A$4955,$A428,ObservedSpeciesData!$D$2:$D$4955,$D428)),AVERAGEIFS(ObservedSpeciesData!X$2:X$4955,ObservedSpeciesData!$A$2:$A$4955,$A428,ObservedSpeciesData!$D$2:$D$4955,$D428),"")</f>
        <v/>
      </c>
      <c r="Y428" s="23" t="str">
        <f>IF(ISNUMBER(AVERAGEIFS(ObservedSpeciesData!Y$2:Y$4955,ObservedSpeciesData!$A$2:$A$4955,$A428,ObservedSpeciesData!$D$2:$D$4955,$D428)),AVERAGEIFS(ObservedSpeciesData!Y$2:Y$4955,ObservedSpeciesData!$A$2:$A$4955,$A428,ObservedSpeciesData!$D$2:$D$4955,$D428),"")</f>
        <v/>
      </c>
      <c r="Z428" s="23" t="str">
        <f>IF(ISNUMBER(AVERAGEIFS(ObservedSpeciesData!Z$2:Z$4955,ObservedSpeciesData!$A$2:$A$4955,$A428,ObservedSpeciesData!$D$2:$D$4955,$D428)),AVERAGEIFS(ObservedSpeciesData!Z$2:Z$4955,ObservedSpeciesData!$A$2:$A$4955,$A428,ObservedSpeciesData!$D$2:$D$4955,$D428),"")</f>
        <v/>
      </c>
      <c r="AA428" s="23" t="str">
        <f>IF(ISNUMBER(AVERAGEIFS(ObservedSpeciesData!AA$2:AA$4955,ObservedSpeciesData!$A$2:$A$4955,$A428,ObservedSpeciesData!$D$2:$D$4955,$D428)),AVERAGEIFS(ObservedSpeciesData!AA$2:AA$4955,ObservedSpeciesData!$A$2:$A$4955,$A428,ObservedSpeciesData!$D$2:$D$4955,$D428),"")</f>
        <v/>
      </c>
      <c r="AB428" s="24" t="str">
        <f>IF(ISNUMBER(AVERAGEIFS(ObservedSpeciesData!AB$2:AB$4955,ObservedSpeciesData!$A$2:$A$4955,$A428,ObservedSpeciesData!$D$2:$D$4955,$D428)),AVERAGEIFS(ObservedSpeciesData!AB$2:AB$4955,ObservedSpeciesData!$A$2:$A$4955,$A428,ObservedSpeciesData!$D$2:$D$4955,$D428),"")</f>
        <v/>
      </c>
      <c r="AC428" s="24" t="str">
        <f>IF(ISNUMBER(AVERAGEIFS(ObservedSpeciesData!AC$2:AC$4955,ObservedSpeciesData!$A$2:$A$4955,$A428,ObservedSpeciesData!$D$2:$D$4955,$D428)),AVERAGEIFS(ObservedSpeciesData!AC$2:AC$4955,ObservedSpeciesData!$A$2:$A$4955,$A428,ObservedSpeciesData!$D$2:$D$4955,$D428),"")</f>
        <v/>
      </c>
      <c r="AD428" s="23" t="str">
        <f>IF(ISNUMBER(AVERAGEIFS(ObservedSpeciesData!AD$2:AD$4955,ObservedSpeciesData!$A$2:$A$4955,$A428,ObservedSpeciesData!$D$2:$D$4955,$D428)),AVERAGEIFS(ObservedSpeciesData!AD$2:AD$4955,ObservedSpeciesData!$A$2:$A$4955,$A428,ObservedSpeciesData!$D$2:$D$4955,$D428),"")</f>
        <v/>
      </c>
      <c r="AE428" s="24" t="str">
        <f>IF(ISNUMBER(AVERAGEIFS(ObservedSpeciesData!AE$2:AE$4955,ObservedSpeciesData!$A$2:$A$4955,$A428,ObservedSpeciesData!$D$2:$D$4955,$D428)),AVERAGEIFS(ObservedSpeciesData!AE$2:AE$4955,ObservedSpeciesData!$A$2:$A$4955,$A428,ObservedSpeciesData!$D$2:$D$4955,$D428),"")</f>
        <v/>
      </c>
      <c r="AF428" s="23"/>
      <c r="AG428" s="24"/>
      <c r="AH428" s="23" t="str">
        <f>IF(ISNUMBER(AVERAGEIFS(ObservedSpeciesData!AH$2:AH$4955,ObservedSpeciesData!$A$2:$A$4955,$A428,ObservedSpeciesData!$D$2:$D$4955,$D428)),AVERAGEIFS(ObservedSpeciesData!AH$2:AH$4955,ObservedSpeciesData!$A$2:$A$4955,$A428,ObservedSpeciesData!$D$2:$D$4955,$D428),"")</f>
        <v/>
      </c>
      <c r="AI428" s="23" t="str">
        <f>IF(ISNUMBER(AVERAGEIFS(ObservedSpeciesData!AI$2:AI$4955,ObservedSpeciesData!$A$2:$A$4955,$A428,ObservedSpeciesData!$C$2:$C$4955,$C428,ObservedSpeciesData!$D$2:$D$4955,$D428)),AVERAGEIFS(ObservedSpeciesData!AI$2:AI$4955,ObservedSpeciesData!$A$2:$A$4955,$A428,ObservedSpeciesData!$C$2:$C$4955,$C428,ObservedSpeciesData!$D$2:$D$4955,$D428),"")</f>
        <v/>
      </c>
      <c r="AJ428" s="2">
        <f>COUNTIFS(ObservedSpeciesData!$A$2:$A$828,$A428,ObservedSpeciesData!$D$2:$D$828,$D428)</f>
        <v>0</v>
      </c>
      <c r="AK428" s="2">
        <f t="shared" si="6"/>
        <v>1</v>
      </c>
    </row>
    <row r="429" spans="1:37" x14ac:dyDescent="0.25">
      <c r="A429" s="14" t="s">
        <v>111</v>
      </c>
      <c r="B429" t="s">
        <v>80</v>
      </c>
      <c r="C429" t="s">
        <v>106</v>
      </c>
      <c r="D429" s="13">
        <v>42521</v>
      </c>
      <c r="E429">
        <v>1</v>
      </c>
      <c r="F429">
        <v>50</v>
      </c>
      <c r="G429" s="2" t="s">
        <v>87</v>
      </c>
      <c r="H429" s="2" t="s">
        <v>13</v>
      </c>
      <c r="I429">
        <v>11</v>
      </c>
      <c r="J429" s="2" t="s">
        <v>88</v>
      </c>
      <c r="K429" s="2">
        <f>IF(ISNUMBER(AVERAGEIFS(ObservedSpeciesData!K$2:K$4955,ObservedSpeciesData!$A$2:$A$4955,$A429,ObservedSpeciesData!$D$2:$D$4955,$D429)),AVERAGEIFS(ObservedSpeciesData!K$2:K$4955,ObservedSpeciesData!$A$2:$A$4955,$A429,ObservedSpeciesData!$D$2:$D$4955,$D429),"")</f>
        <v>37.5</v>
      </c>
      <c r="L429" s="26">
        <f>IF(ISNUMBER(AVERAGEIFS(ObservedSpeciesData!L$2:L$4955,ObservedSpeciesData!$A$2:$A$4955,$A429,ObservedSpeciesData!$D$2:$D$4955,$D429)),AVERAGEIFS(ObservedSpeciesData!L$2:L$4955,ObservedSpeciesData!$A$2:$A$4955,$A429,ObservedSpeciesData!$D$2:$D$4955,$D429),"")</f>
        <v>1442.6666666666667</v>
      </c>
      <c r="M429" s="23">
        <f>IF(ISNUMBER(AVERAGEIFS(ObservedSpeciesData!M$2:M$4955,ObservedSpeciesData!$A$2:$A$4955,$A429,ObservedSpeciesData!$D$2:$D$4955,$D429)),AVERAGEIFS(ObservedSpeciesData!M$2:M$4955,ObservedSpeciesData!$A$2:$A$4955,$A429,ObservedSpeciesData!$D$2:$D$4955,$D429),"")</f>
        <v>144.26666666666668</v>
      </c>
      <c r="N429" s="23" t="str">
        <f>IF(ISNUMBER(AVERAGEIFS(ObservedSpeciesData!N$2:N$4955,ObservedSpeciesData!$A$2:$A$4955,$A429,ObservedSpeciesData!$D$2:$D$4955,$D429)),AVERAGEIFS(ObservedSpeciesData!N$2:N$4955,ObservedSpeciesData!$A$2:$A$4955,$A429,ObservedSpeciesData!$D$2:$D$4955,$D429),"")</f>
        <v/>
      </c>
      <c r="O429" s="23" t="str">
        <f>IF(ISNUMBER(AVERAGEIFS(ObservedSpeciesData!O$2:O$4955,ObservedSpeciesData!$A$2:$A$4955,$A429,ObservedSpeciesData!$D$2:$D$4955,$D429)),AVERAGEIFS(ObservedSpeciesData!O$2:O$4955,ObservedSpeciesData!$A$2:$A$4955,$A429,ObservedSpeciesData!$D$2:$D$4955,$D429),"")</f>
        <v/>
      </c>
      <c r="P429" s="23" t="str">
        <f>IF(ISNUMBER(AVERAGEIFS(ObservedSpeciesData!P$2:P$4955,ObservedSpeciesData!$A$2:$A$4955,$A429,ObservedSpeciesData!$C$2:$C$4955,$C429,ObservedSpeciesData!$D$2:$D$4955,$D429)),AVERAGEIFS(ObservedSpeciesData!P$2:P$4955,ObservedSpeciesData!$A$2:$A$4955,$A429,ObservedSpeciesData!$C$2:$C$4955,$C429,ObservedSpeciesData!$D$2:$D$4955,$D429),"")</f>
        <v/>
      </c>
      <c r="Q429" s="23"/>
      <c r="R429" s="25" t="str">
        <f>IF(ISNUMBER(AVERAGEIFS(ObservedSpeciesData!R$2:R$4955,ObservedSpeciesData!$A$2:$A$4955,$A429,ObservedSpeciesData!$D$2:$D$4955,$D429)),AVERAGEIFS(ObservedSpeciesData!R$2:R$4955,ObservedSpeciesData!$A$2:$A$4955,$A429,ObservedSpeciesData!$D$2:$D$4955,$D429),"")</f>
        <v/>
      </c>
      <c r="S429" s="25" t="str">
        <f>IF(ISNUMBER(AVERAGEIFS(ObservedSpeciesData!S$2:S$4955,ObservedSpeciesData!$A$2:$A$4955,$A429,ObservedSpeciesData!$D$2:$D$4955,$D429)),AVERAGEIFS(ObservedSpeciesData!S$2:S$4955,ObservedSpeciesData!$A$2:$A$4955,$A429,ObservedSpeciesData!$D$2:$D$4955,$D429),"")</f>
        <v/>
      </c>
      <c r="T429" s="23" t="str">
        <f>IF(ISNUMBER(AVERAGEIFS(ObservedSpeciesData!T$2:T$4955,ObservedSpeciesData!$A$2:$A$4955,$A429,ObservedSpeciesData!$D$2:$D$4955,$D429)),AVERAGEIFS(ObservedSpeciesData!T$2:T$4955,ObservedSpeciesData!$A$2:$A$4955,$A429,ObservedSpeciesData!$D$2:$D$4955,$D429),"")</f>
        <v/>
      </c>
      <c r="U429" s="24" t="str">
        <f>IF(ISNUMBER(AVERAGEIFS(ObservedSpeciesData!U$2:U$4955,ObservedSpeciesData!$A$2:$A$4955,$A429,ObservedSpeciesData!$C$2:$C$4955,$C429,ObservedSpeciesData!$D$2:$D$4955,$D429)),AVERAGEIFS(ObservedSpeciesData!U$2:U$4955,ObservedSpeciesData!$A$2:$A$4955,$A429,ObservedSpeciesData!$C$2:$C$4955,$C429,ObservedSpeciesData!$D$2:$D$4955,$D429),"")</f>
        <v/>
      </c>
      <c r="V429" s="23" t="str">
        <f>IF(ISNUMBER(AVERAGEIFS(ObservedSpeciesData!V$2:V$4955,ObservedSpeciesData!$A$2:$A$4955,$A429,ObservedSpeciesData!$D$2:$D$4955,$D429)),AVERAGEIFS(ObservedSpeciesData!V$2:V$4955,ObservedSpeciesData!$A$2:$A$4955,$A429,ObservedSpeciesData!$D$2:$D$4955,$D429),"")</f>
        <v/>
      </c>
      <c r="W429" s="23" t="str">
        <f>IF(ISNUMBER(AVERAGEIFS(ObservedSpeciesData!W$2:W$4955,ObservedSpeciesData!$A$2:$A$4955,$A429,ObservedSpeciesData!$D$2:$D$4955,$D429)),AVERAGEIFS(ObservedSpeciesData!W$2:W$4955,ObservedSpeciesData!$A$2:$A$4955,$A429,ObservedSpeciesData!$D$2:$D$4955,$D429),"")</f>
        <v/>
      </c>
      <c r="X429" s="23" t="str">
        <f>IF(ISNUMBER(AVERAGEIFS(ObservedSpeciesData!X$2:X$4955,ObservedSpeciesData!$A$2:$A$4955,$A429,ObservedSpeciesData!$D$2:$D$4955,$D429)),AVERAGEIFS(ObservedSpeciesData!X$2:X$4955,ObservedSpeciesData!$A$2:$A$4955,$A429,ObservedSpeciesData!$D$2:$D$4955,$D429),"")</f>
        <v/>
      </c>
      <c r="Y429" s="23" t="str">
        <f>IF(ISNUMBER(AVERAGEIFS(ObservedSpeciesData!Y$2:Y$4955,ObservedSpeciesData!$A$2:$A$4955,$A429,ObservedSpeciesData!$D$2:$D$4955,$D429)),AVERAGEIFS(ObservedSpeciesData!Y$2:Y$4955,ObservedSpeciesData!$A$2:$A$4955,$A429,ObservedSpeciesData!$D$2:$D$4955,$D429),"")</f>
        <v/>
      </c>
      <c r="Z429" s="23" t="str">
        <f>IF(ISNUMBER(AVERAGEIFS(ObservedSpeciesData!Z$2:Z$4955,ObservedSpeciesData!$A$2:$A$4955,$A429,ObservedSpeciesData!$D$2:$D$4955,$D429)),AVERAGEIFS(ObservedSpeciesData!Z$2:Z$4955,ObservedSpeciesData!$A$2:$A$4955,$A429,ObservedSpeciesData!$D$2:$D$4955,$D429),"")</f>
        <v/>
      </c>
      <c r="AA429" s="23" t="str">
        <f>IF(ISNUMBER(AVERAGEIFS(ObservedSpeciesData!AA$2:AA$4955,ObservedSpeciesData!$A$2:$A$4955,$A429,ObservedSpeciesData!$D$2:$D$4955,$D429)),AVERAGEIFS(ObservedSpeciesData!AA$2:AA$4955,ObservedSpeciesData!$A$2:$A$4955,$A429,ObservedSpeciesData!$D$2:$D$4955,$D429),"")</f>
        <v/>
      </c>
      <c r="AB429" s="24" t="str">
        <f>IF(ISNUMBER(AVERAGEIFS(ObservedSpeciesData!AB$2:AB$4955,ObservedSpeciesData!$A$2:$A$4955,$A429,ObservedSpeciesData!$D$2:$D$4955,$D429)),AVERAGEIFS(ObservedSpeciesData!AB$2:AB$4955,ObservedSpeciesData!$A$2:$A$4955,$A429,ObservedSpeciesData!$D$2:$D$4955,$D429),"")</f>
        <v/>
      </c>
      <c r="AC429" s="24" t="str">
        <f>IF(ISNUMBER(AVERAGEIFS(ObservedSpeciesData!AC$2:AC$4955,ObservedSpeciesData!$A$2:$A$4955,$A429,ObservedSpeciesData!$D$2:$D$4955,$D429)),AVERAGEIFS(ObservedSpeciesData!AC$2:AC$4955,ObservedSpeciesData!$A$2:$A$4955,$A429,ObservedSpeciesData!$D$2:$D$4955,$D429),"")</f>
        <v/>
      </c>
      <c r="AD429" s="23" t="str">
        <f>IF(ISNUMBER(AVERAGEIFS(ObservedSpeciesData!AD$2:AD$4955,ObservedSpeciesData!$A$2:$A$4955,$A429,ObservedSpeciesData!$D$2:$D$4955,$D429)),AVERAGEIFS(ObservedSpeciesData!AD$2:AD$4955,ObservedSpeciesData!$A$2:$A$4955,$A429,ObservedSpeciesData!$D$2:$D$4955,$D429),"")</f>
        <v/>
      </c>
      <c r="AE429" s="24" t="str">
        <f>IF(ISNUMBER(AVERAGEIFS(ObservedSpeciesData!AE$2:AE$4955,ObservedSpeciesData!$A$2:$A$4955,$A429,ObservedSpeciesData!$D$2:$D$4955,$D429)),AVERAGEIFS(ObservedSpeciesData!AE$2:AE$4955,ObservedSpeciesData!$A$2:$A$4955,$A429,ObservedSpeciesData!$D$2:$D$4955,$D429),"")</f>
        <v/>
      </c>
      <c r="AF429" s="23"/>
      <c r="AG429" s="24"/>
      <c r="AH429" s="23" t="str">
        <f>IF(ISNUMBER(AVERAGEIFS(ObservedSpeciesData!AH$2:AH$4955,ObservedSpeciesData!$A$2:$A$4955,$A429,ObservedSpeciesData!$D$2:$D$4955,$D429)),AVERAGEIFS(ObservedSpeciesData!AH$2:AH$4955,ObservedSpeciesData!$A$2:$A$4955,$A429,ObservedSpeciesData!$D$2:$D$4955,$D429),"")</f>
        <v/>
      </c>
      <c r="AI429" s="23" t="str">
        <f>IF(ISNUMBER(AVERAGEIFS(ObservedSpeciesData!AI$2:AI$4955,ObservedSpeciesData!$A$2:$A$4955,$A429,ObservedSpeciesData!$C$2:$C$4955,$C429,ObservedSpeciesData!$D$2:$D$4955,$D429)),AVERAGEIFS(ObservedSpeciesData!AI$2:AI$4955,ObservedSpeciesData!$A$2:$A$4955,$A429,ObservedSpeciesData!$C$2:$C$4955,$C429,ObservedSpeciesData!$D$2:$D$4955,$D429),"")</f>
        <v/>
      </c>
      <c r="AJ429" s="2">
        <f>COUNTIFS(ObservedSpeciesData!$A$2:$A$828,$A429,ObservedSpeciesData!$D$2:$D$828,$D429)</f>
        <v>0</v>
      </c>
      <c r="AK429" s="2">
        <f t="shared" si="6"/>
        <v>1</v>
      </c>
    </row>
    <row r="430" spans="1:37" x14ac:dyDescent="0.25">
      <c r="A430" s="14" t="s">
        <v>110</v>
      </c>
      <c r="B430" t="s">
        <v>80</v>
      </c>
      <c r="C430" t="s">
        <v>106</v>
      </c>
      <c r="D430" s="13">
        <v>42521</v>
      </c>
      <c r="E430">
        <v>1</v>
      </c>
      <c r="F430">
        <v>100</v>
      </c>
      <c r="G430" s="2" t="s">
        <v>87</v>
      </c>
      <c r="H430" s="2" t="s">
        <v>13</v>
      </c>
      <c r="I430">
        <v>11</v>
      </c>
      <c r="J430" s="2" t="s">
        <v>88</v>
      </c>
      <c r="K430" s="2">
        <f>IF(ISNUMBER(AVERAGEIFS(ObservedSpeciesData!K$2:K$4955,ObservedSpeciesData!$A$2:$A$4955,$A430,ObservedSpeciesData!$D$2:$D$4955,$D430)),AVERAGEIFS(ObservedSpeciesData!K$2:K$4955,ObservedSpeciesData!$A$2:$A$4955,$A430,ObservedSpeciesData!$D$2:$D$4955,$D430),"")</f>
        <v>75</v>
      </c>
      <c r="L430" s="26">
        <f>IF(ISNUMBER(AVERAGEIFS(ObservedSpeciesData!L$2:L$4955,ObservedSpeciesData!$A$2:$A$4955,$A430,ObservedSpeciesData!$D$2:$D$4955,$D430)),AVERAGEIFS(ObservedSpeciesData!L$2:L$4955,ObservedSpeciesData!$A$2:$A$4955,$A430,ObservedSpeciesData!$D$2:$D$4955,$D430),"")</f>
        <v>1377.3333333333333</v>
      </c>
      <c r="M430" s="23">
        <f>IF(ISNUMBER(AVERAGEIFS(ObservedSpeciesData!M$2:M$4955,ObservedSpeciesData!$A$2:$A$4955,$A430,ObservedSpeciesData!$D$2:$D$4955,$D430)),AVERAGEIFS(ObservedSpeciesData!M$2:M$4955,ObservedSpeciesData!$A$2:$A$4955,$A430,ObservedSpeciesData!$D$2:$D$4955,$D430),"")</f>
        <v>137.73333333333332</v>
      </c>
      <c r="N430" s="23" t="str">
        <f>IF(ISNUMBER(AVERAGEIFS(ObservedSpeciesData!N$2:N$4955,ObservedSpeciesData!$A$2:$A$4955,$A430,ObservedSpeciesData!$D$2:$D$4955,$D430)),AVERAGEIFS(ObservedSpeciesData!N$2:N$4955,ObservedSpeciesData!$A$2:$A$4955,$A430,ObservedSpeciesData!$D$2:$D$4955,$D430),"")</f>
        <v/>
      </c>
      <c r="O430" s="23" t="str">
        <f>IF(ISNUMBER(AVERAGEIFS(ObservedSpeciesData!O$2:O$4955,ObservedSpeciesData!$A$2:$A$4955,$A430,ObservedSpeciesData!$D$2:$D$4955,$D430)),AVERAGEIFS(ObservedSpeciesData!O$2:O$4955,ObservedSpeciesData!$A$2:$A$4955,$A430,ObservedSpeciesData!$D$2:$D$4955,$D430),"")</f>
        <v/>
      </c>
      <c r="P430" s="23" t="str">
        <f>IF(ISNUMBER(AVERAGEIFS(ObservedSpeciesData!P$2:P$4955,ObservedSpeciesData!$A$2:$A$4955,$A430,ObservedSpeciesData!$C$2:$C$4955,$C430,ObservedSpeciesData!$D$2:$D$4955,$D430)),AVERAGEIFS(ObservedSpeciesData!P$2:P$4955,ObservedSpeciesData!$A$2:$A$4955,$A430,ObservedSpeciesData!$C$2:$C$4955,$C430,ObservedSpeciesData!$D$2:$D$4955,$D430),"")</f>
        <v/>
      </c>
      <c r="Q430" s="23"/>
      <c r="R430" s="25" t="str">
        <f>IF(ISNUMBER(AVERAGEIFS(ObservedSpeciesData!R$2:R$4955,ObservedSpeciesData!$A$2:$A$4955,$A430,ObservedSpeciesData!$D$2:$D$4955,$D430)),AVERAGEIFS(ObservedSpeciesData!R$2:R$4955,ObservedSpeciesData!$A$2:$A$4955,$A430,ObservedSpeciesData!$D$2:$D$4955,$D430),"")</f>
        <v/>
      </c>
      <c r="S430" s="25" t="str">
        <f>IF(ISNUMBER(AVERAGEIFS(ObservedSpeciesData!S$2:S$4955,ObservedSpeciesData!$A$2:$A$4955,$A430,ObservedSpeciesData!$D$2:$D$4955,$D430)),AVERAGEIFS(ObservedSpeciesData!S$2:S$4955,ObservedSpeciesData!$A$2:$A$4955,$A430,ObservedSpeciesData!$D$2:$D$4955,$D430),"")</f>
        <v/>
      </c>
      <c r="T430" s="23" t="str">
        <f>IF(ISNUMBER(AVERAGEIFS(ObservedSpeciesData!T$2:T$4955,ObservedSpeciesData!$A$2:$A$4955,$A430,ObservedSpeciesData!$D$2:$D$4955,$D430)),AVERAGEIFS(ObservedSpeciesData!T$2:T$4955,ObservedSpeciesData!$A$2:$A$4955,$A430,ObservedSpeciesData!$D$2:$D$4955,$D430),"")</f>
        <v/>
      </c>
      <c r="U430" s="24" t="str">
        <f>IF(ISNUMBER(AVERAGEIFS(ObservedSpeciesData!U$2:U$4955,ObservedSpeciesData!$A$2:$A$4955,$A430,ObservedSpeciesData!$C$2:$C$4955,$C430,ObservedSpeciesData!$D$2:$D$4955,$D430)),AVERAGEIFS(ObservedSpeciesData!U$2:U$4955,ObservedSpeciesData!$A$2:$A$4955,$A430,ObservedSpeciesData!$C$2:$C$4955,$C430,ObservedSpeciesData!$D$2:$D$4955,$D430),"")</f>
        <v/>
      </c>
      <c r="V430" s="23" t="str">
        <f>IF(ISNUMBER(AVERAGEIFS(ObservedSpeciesData!V$2:V$4955,ObservedSpeciesData!$A$2:$A$4955,$A430,ObservedSpeciesData!$D$2:$D$4955,$D430)),AVERAGEIFS(ObservedSpeciesData!V$2:V$4955,ObservedSpeciesData!$A$2:$A$4955,$A430,ObservedSpeciesData!$D$2:$D$4955,$D430),"")</f>
        <v/>
      </c>
      <c r="W430" s="23" t="str">
        <f>IF(ISNUMBER(AVERAGEIFS(ObservedSpeciesData!W$2:W$4955,ObservedSpeciesData!$A$2:$A$4955,$A430,ObservedSpeciesData!$D$2:$D$4955,$D430)),AVERAGEIFS(ObservedSpeciesData!W$2:W$4955,ObservedSpeciesData!$A$2:$A$4955,$A430,ObservedSpeciesData!$D$2:$D$4955,$D430),"")</f>
        <v/>
      </c>
      <c r="X430" s="23" t="str">
        <f>IF(ISNUMBER(AVERAGEIFS(ObservedSpeciesData!X$2:X$4955,ObservedSpeciesData!$A$2:$A$4955,$A430,ObservedSpeciesData!$D$2:$D$4955,$D430)),AVERAGEIFS(ObservedSpeciesData!X$2:X$4955,ObservedSpeciesData!$A$2:$A$4955,$A430,ObservedSpeciesData!$D$2:$D$4955,$D430),"")</f>
        <v/>
      </c>
      <c r="Y430" s="23" t="str">
        <f>IF(ISNUMBER(AVERAGEIFS(ObservedSpeciesData!Y$2:Y$4955,ObservedSpeciesData!$A$2:$A$4955,$A430,ObservedSpeciesData!$D$2:$D$4955,$D430)),AVERAGEIFS(ObservedSpeciesData!Y$2:Y$4955,ObservedSpeciesData!$A$2:$A$4955,$A430,ObservedSpeciesData!$D$2:$D$4955,$D430),"")</f>
        <v/>
      </c>
      <c r="Z430" s="23" t="str">
        <f>IF(ISNUMBER(AVERAGEIFS(ObservedSpeciesData!Z$2:Z$4955,ObservedSpeciesData!$A$2:$A$4955,$A430,ObservedSpeciesData!$D$2:$D$4955,$D430)),AVERAGEIFS(ObservedSpeciesData!Z$2:Z$4955,ObservedSpeciesData!$A$2:$A$4955,$A430,ObservedSpeciesData!$D$2:$D$4955,$D430),"")</f>
        <v/>
      </c>
      <c r="AA430" s="23" t="str">
        <f>IF(ISNUMBER(AVERAGEIFS(ObservedSpeciesData!AA$2:AA$4955,ObservedSpeciesData!$A$2:$A$4955,$A430,ObservedSpeciesData!$D$2:$D$4955,$D430)),AVERAGEIFS(ObservedSpeciesData!AA$2:AA$4955,ObservedSpeciesData!$A$2:$A$4955,$A430,ObservedSpeciesData!$D$2:$D$4955,$D430),"")</f>
        <v/>
      </c>
      <c r="AB430" s="24" t="str">
        <f>IF(ISNUMBER(AVERAGEIFS(ObservedSpeciesData!AB$2:AB$4955,ObservedSpeciesData!$A$2:$A$4955,$A430,ObservedSpeciesData!$D$2:$D$4955,$D430)),AVERAGEIFS(ObservedSpeciesData!AB$2:AB$4955,ObservedSpeciesData!$A$2:$A$4955,$A430,ObservedSpeciesData!$D$2:$D$4955,$D430),"")</f>
        <v/>
      </c>
      <c r="AC430" s="24" t="str">
        <f>IF(ISNUMBER(AVERAGEIFS(ObservedSpeciesData!AC$2:AC$4955,ObservedSpeciesData!$A$2:$A$4955,$A430,ObservedSpeciesData!$D$2:$D$4955,$D430)),AVERAGEIFS(ObservedSpeciesData!AC$2:AC$4955,ObservedSpeciesData!$A$2:$A$4955,$A430,ObservedSpeciesData!$D$2:$D$4955,$D430),"")</f>
        <v/>
      </c>
      <c r="AD430" s="23" t="str">
        <f>IF(ISNUMBER(AVERAGEIFS(ObservedSpeciesData!AD$2:AD$4955,ObservedSpeciesData!$A$2:$A$4955,$A430,ObservedSpeciesData!$D$2:$D$4955,$D430)),AVERAGEIFS(ObservedSpeciesData!AD$2:AD$4955,ObservedSpeciesData!$A$2:$A$4955,$A430,ObservedSpeciesData!$D$2:$D$4955,$D430),"")</f>
        <v/>
      </c>
      <c r="AE430" s="24" t="str">
        <f>IF(ISNUMBER(AVERAGEIFS(ObservedSpeciesData!AE$2:AE$4955,ObservedSpeciesData!$A$2:$A$4955,$A430,ObservedSpeciesData!$D$2:$D$4955,$D430)),AVERAGEIFS(ObservedSpeciesData!AE$2:AE$4955,ObservedSpeciesData!$A$2:$A$4955,$A430,ObservedSpeciesData!$D$2:$D$4955,$D430),"")</f>
        <v/>
      </c>
      <c r="AF430" s="23"/>
      <c r="AG430" s="24"/>
      <c r="AH430" s="23" t="str">
        <f>IF(ISNUMBER(AVERAGEIFS(ObservedSpeciesData!AH$2:AH$4955,ObservedSpeciesData!$A$2:$A$4955,$A430,ObservedSpeciesData!$D$2:$D$4955,$D430)),AVERAGEIFS(ObservedSpeciesData!AH$2:AH$4955,ObservedSpeciesData!$A$2:$A$4955,$A430,ObservedSpeciesData!$D$2:$D$4955,$D430),"")</f>
        <v/>
      </c>
      <c r="AI430" s="23" t="str">
        <f>IF(ISNUMBER(AVERAGEIFS(ObservedSpeciesData!AI$2:AI$4955,ObservedSpeciesData!$A$2:$A$4955,$A430,ObservedSpeciesData!$C$2:$C$4955,$C430,ObservedSpeciesData!$D$2:$D$4955,$D430)),AVERAGEIFS(ObservedSpeciesData!AI$2:AI$4955,ObservedSpeciesData!$A$2:$A$4955,$A430,ObservedSpeciesData!$C$2:$C$4955,$C430,ObservedSpeciesData!$D$2:$D$4955,$D430),"")</f>
        <v/>
      </c>
      <c r="AJ430" s="2">
        <f>COUNTIFS(ObservedSpeciesData!$A$2:$A$828,$A430,ObservedSpeciesData!$D$2:$D$828,$D430)</f>
        <v>0</v>
      </c>
      <c r="AK430" s="2">
        <f t="shared" si="6"/>
        <v>1</v>
      </c>
    </row>
    <row r="431" spans="1:37" x14ac:dyDescent="0.25">
      <c r="A431" s="14" t="s">
        <v>109</v>
      </c>
      <c r="B431" t="s">
        <v>80</v>
      </c>
      <c r="C431" t="s">
        <v>106</v>
      </c>
      <c r="D431" s="13">
        <v>42521</v>
      </c>
      <c r="E431">
        <v>1</v>
      </c>
      <c r="F431">
        <v>200</v>
      </c>
      <c r="G431" s="2" t="s">
        <v>87</v>
      </c>
      <c r="H431" s="2" t="s">
        <v>13</v>
      </c>
      <c r="I431">
        <v>11</v>
      </c>
      <c r="J431" s="2" t="s">
        <v>88</v>
      </c>
      <c r="K431" s="2">
        <f>IF(ISNUMBER(AVERAGEIFS(ObservedSpeciesData!K$2:K$4955,ObservedSpeciesData!$A$2:$A$4955,$A431,ObservedSpeciesData!$D$2:$D$4955,$D431)),AVERAGEIFS(ObservedSpeciesData!K$2:K$4955,ObservedSpeciesData!$A$2:$A$4955,$A431,ObservedSpeciesData!$D$2:$D$4955,$D431),"")</f>
        <v>150</v>
      </c>
      <c r="L431" s="26">
        <f>IF(ISNUMBER(AVERAGEIFS(ObservedSpeciesData!L$2:L$4955,ObservedSpeciesData!$A$2:$A$4955,$A431,ObservedSpeciesData!$D$2:$D$4955,$D431)),AVERAGEIFS(ObservedSpeciesData!L$2:L$4955,ObservedSpeciesData!$A$2:$A$4955,$A431,ObservedSpeciesData!$D$2:$D$4955,$D431),"")</f>
        <v>1377.3333333333333</v>
      </c>
      <c r="M431" s="23">
        <f>IF(ISNUMBER(AVERAGEIFS(ObservedSpeciesData!M$2:M$4955,ObservedSpeciesData!$A$2:$A$4955,$A431,ObservedSpeciesData!$D$2:$D$4955,$D431)),AVERAGEIFS(ObservedSpeciesData!M$2:M$4955,ObservedSpeciesData!$A$2:$A$4955,$A431,ObservedSpeciesData!$D$2:$D$4955,$D431),"")</f>
        <v>137.73333333333332</v>
      </c>
      <c r="N431" s="23" t="str">
        <f>IF(ISNUMBER(AVERAGEIFS(ObservedSpeciesData!N$2:N$4955,ObservedSpeciesData!$A$2:$A$4955,$A431,ObservedSpeciesData!$D$2:$D$4955,$D431)),AVERAGEIFS(ObservedSpeciesData!N$2:N$4955,ObservedSpeciesData!$A$2:$A$4955,$A431,ObservedSpeciesData!$D$2:$D$4955,$D431),"")</f>
        <v/>
      </c>
      <c r="O431" s="23" t="str">
        <f>IF(ISNUMBER(AVERAGEIFS(ObservedSpeciesData!O$2:O$4955,ObservedSpeciesData!$A$2:$A$4955,$A431,ObservedSpeciesData!$D$2:$D$4955,$D431)),AVERAGEIFS(ObservedSpeciesData!O$2:O$4955,ObservedSpeciesData!$A$2:$A$4955,$A431,ObservedSpeciesData!$D$2:$D$4955,$D431),"")</f>
        <v/>
      </c>
      <c r="P431" s="23" t="str">
        <f>IF(ISNUMBER(AVERAGEIFS(ObservedSpeciesData!P$2:P$4955,ObservedSpeciesData!$A$2:$A$4955,$A431,ObservedSpeciesData!$C$2:$C$4955,$C431,ObservedSpeciesData!$D$2:$D$4955,$D431)),AVERAGEIFS(ObservedSpeciesData!P$2:P$4955,ObservedSpeciesData!$A$2:$A$4955,$A431,ObservedSpeciesData!$C$2:$C$4955,$C431,ObservedSpeciesData!$D$2:$D$4955,$D431),"")</f>
        <v/>
      </c>
      <c r="Q431" s="23"/>
      <c r="R431" s="25" t="str">
        <f>IF(ISNUMBER(AVERAGEIFS(ObservedSpeciesData!R$2:R$4955,ObservedSpeciesData!$A$2:$A$4955,$A431,ObservedSpeciesData!$D$2:$D$4955,$D431)),AVERAGEIFS(ObservedSpeciesData!R$2:R$4955,ObservedSpeciesData!$A$2:$A$4955,$A431,ObservedSpeciesData!$D$2:$D$4955,$D431),"")</f>
        <v/>
      </c>
      <c r="S431" s="25" t="str">
        <f>IF(ISNUMBER(AVERAGEIFS(ObservedSpeciesData!S$2:S$4955,ObservedSpeciesData!$A$2:$A$4955,$A431,ObservedSpeciesData!$D$2:$D$4955,$D431)),AVERAGEIFS(ObservedSpeciesData!S$2:S$4955,ObservedSpeciesData!$A$2:$A$4955,$A431,ObservedSpeciesData!$D$2:$D$4955,$D431),"")</f>
        <v/>
      </c>
      <c r="T431" s="23" t="str">
        <f>IF(ISNUMBER(AVERAGEIFS(ObservedSpeciesData!T$2:T$4955,ObservedSpeciesData!$A$2:$A$4955,$A431,ObservedSpeciesData!$D$2:$D$4955,$D431)),AVERAGEIFS(ObservedSpeciesData!T$2:T$4955,ObservedSpeciesData!$A$2:$A$4955,$A431,ObservedSpeciesData!$D$2:$D$4955,$D431),"")</f>
        <v/>
      </c>
      <c r="U431" s="24" t="str">
        <f>IF(ISNUMBER(AVERAGEIFS(ObservedSpeciesData!U$2:U$4955,ObservedSpeciesData!$A$2:$A$4955,$A431,ObservedSpeciesData!$C$2:$C$4955,$C431,ObservedSpeciesData!$D$2:$D$4955,$D431)),AVERAGEIFS(ObservedSpeciesData!U$2:U$4955,ObservedSpeciesData!$A$2:$A$4955,$A431,ObservedSpeciesData!$C$2:$C$4955,$C431,ObservedSpeciesData!$D$2:$D$4955,$D431),"")</f>
        <v/>
      </c>
      <c r="V431" s="23" t="str">
        <f>IF(ISNUMBER(AVERAGEIFS(ObservedSpeciesData!V$2:V$4955,ObservedSpeciesData!$A$2:$A$4955,$A431,ObservedSpeciesData!$D$2:$D$4955,$D431)),AVERAGEIFS(ObservedSpeciesData!V$2:V$4955,ObservedSpeciesData!$A$2:$A$4955,$A431,ObservedSpeciesData!$D$2:$D$4955,$D431),"")</f>
        <v/>
      </c>
      <c r="W431" s="23" t="str">
        <f>IF(ISNUMBER(AVERAGEIFS(ObservedSpeciesData!W$2:W$4955,ObservedSpeciesData!$A$2:$A$4955,$A431,ObservedSpeciesData!$D$2:$D$4955,$D431)),AVERAGEIFS(ObservedSpeciesData!W$2:W$4955,ObservedSpeciesData!$A$2:$A$4955,$A431,ObservedSpeciesData!$D$2:$D$4955,$D431),"")</f>
        <v/>
      </c>
      <c r="X431" s="23" t="str">
        <f>IF(ISNUMBER(AVERAGEIFS(ObservedSpeciesData!X$2:X$4955,ObservedSpeciesData!$A$2:$A$4955,$A431,ObservedSpeciesData!$D$2:$D$4955,$D431)),AVERAGEIFS(ObservedSpeciesData!X$2:X$4955,ObservedSpeciesData!$A$2:$A$4955,$A431,ObservedSpeciesData!$D$2:$D$4955,$D431),"")</f>
        <v/>
      </c>
      <c r="Y431" s="23" t="str">
        <f>IF(ISNUMBER(AVERAGEIFS(ObservedSpeciesData!Y$2:Y$4955,ObservedSpeciesData!$A$2:$A$4955,$A431,ObservedSpeciesData!$D$2:$D$4955,$D431)),AVERAGEIFS(ObservedSpeciesData!Y$2:Y$4955,ObservedSpeciesData!$A$2:$A$4955,$A431,ObservedSpeciesData!$D$2:$D$4955,$D431),"")</f>
        <v/>
      </c>
      <c r="Z431" s="23" t="str">
        <f>IF(ISNUMBER(AVERAGEIFS(ObservedSpeciesData!Z$2:Z$4955,ObservedSpeciesData!$A$2:$A$4955,$A431,ObservedSpeciesData!$D$2:$D$4955,$D431)),AVERAGEIFS(ObservedSpeciesData!Z$2:Z$4955,ObservedSpeciesData!$A$2:$A$4955,$A431,ObservedSpeciesData!$D$2:$D$4955,$D431),"")</f>
        <v/>
      </c>
      <c r="AA431" s="23" t="str">
        <f>IF(ISNUMBER(AVERAGEIFS(ObservedSpeciesData!AA$2:AA$4955,ObservedSpeciesData!$A$2:$A$4955,$A431,ObservedSpeciesData!$D$2:$D$4955,$D431)),AVERAGEIFS(ObservedSpeciesData!AA$2:AA$4955,ObservedSpeciesData!$A$2:$A$4955,$A431,ObservedSpeciesData!$D$2:$D$4955,$D431),"")</f>
        <v/>
      </c>
      <c r="AB431" s="24" t="str">
        <f>IF(ISNUMBER(AVERAGEIFS(ObservedSpeciesData!AB$2:AB$4955,ObservedSpeciesData!$A$2:$A$4955,$A431,ObservedSpeciesData!$D$2:$D$4955,$D431)),AVERAGEIFS(ObservedSpeciesData!AB$2:AB$4955,ObservedSpeciesData!$A$2:$A$4955,$A431,ObservedSpeciesData!$D$2:$D$4955,$D431),"")</f>
        <v/>
      </c>
      <c r="AC431" s="24" t="str">
        <f>IF(ISNUMBER(AVERAGEIFS(ObservedSpeciesData!AC$2:AC$4955,ObservedSpeciesData!$A$2:$A$4955,$A431,ObservedSpeciesData!$D$2:$D$4955,$D431)),AVERAGEIFS(ObservedSpeciesData!AC$2:AC$4955,ObservedSpeciesData!$A$2:$A$4955,$A431,ObservedSpeciesData!$D$2:$D$4955,$D431),"")</f>
        <v/>
      </c>
      <c r="AD431" s="23" t="str">
        <f>IF(ISNUMBER(AVERAGEIFS(ObservedSpeciesData!AD$2:AD$4955,ObservedSpeciesData!$A$2:$A$4955,$A431,ObservedSpeciesData!$D$2:$D$4955,$D431)),AVERAGEIFS(ObservedSpeciesData!AD$2:AD$4955,ObservedSpeciesData!$A$2:$A$4955,$A431,ObservedSpeciesData!$D$2:$D$4955,$D431),"")</f>
        <v/>
      </c>
      <c r="AE431" s="24" t="str">
        <f>IF(ISNUMBER(AVERAGEIFS(ObservedSpeciesData!AE$2:AE$4955,ObservedSpeciesData!$A$2:$A$4955,$A431,ObservedSpeciesData!$D$2:$D$4955,$D431)),AVERAGEIFS(ObservedSpeciesData!AE$2:AE$4955,ObservedSpeciesData!$A$2:$A$4955,$A431,ObservedSpeciesData!$D$2:$D$4955,$D431),"")</f>
        <v/>
      </c>
      <c r="AF431" s="23"/>
      <c r="AG431" s="24"/>
      <c r="AH431" s="23" t="str">
        <f>IF(ISNUMBER(AVERAGEIFS(ObservedSpeciesData!AH$2:AH$4955,ObservedSpeciesData!$A$2:$A$4955,$A431,ObservedSpeciesData!$D$2:$D$4955,$D431)),AVERAGEIFS(ObservedSpeciesData!AH$2:AH$4955,ObservedSpeciesData!$A$2:$A$4955,$A431,ObservedSpeciesData!$D$2:$D$4955,$D431),"")</f>
        <v/>
      </c>
      <c r="AI431" s="23" t="str">
        <f>IF(ISNUMBER(AVERAGEIFS(ObservedSpeciesData!AI$2:AI$4955,ObservedSpeciesData!$A$2:$A$4955,$A431,ObservedSpeciesData!$C$2:$C$4955,$C431,ObservedSpeciesData!$D$2:$D$4955,$D431)),AVERAGEIFS(ObservedSpeciesData!AI$2:AI$4955,ObservedSpeciesData!$A$2:$A$4955,$A431,ObservedSpeciesData!$C$2:$C$4955,$C431,ObservedSpeciesData!$D$2:$D$4955,$D431),"")</f>
        <v/>
      </c>
      <c r="AJ431" s="2">
        <f>COUNTIFS(ObservedSpeciesData!$A$2:$A$828,$A431,ObservedSpeciesData!$D$2:$D$828,$D431)</f>
        <v>0</v>
      </c>
      <c r="AK431" s="2">
        <f t="shared" si="6"/>
        <v>1</v>
      </c>
    </row>
    <row r="432" spans="1:37" x14ac:dyDescent="0.25">
      <c r="A432" s="14" t="s">
        <v>108</v>
      </c>
      <c r="B432" t="s">
        <v>80</v>
      </c>
      <c r="C432" t="s">
        <v>106</v>
      </c>
      <c r="D432" s="13">
        <v>42521</v>
      </c>
      <c r="E432">
        <v>1</v>
      </c>
      <c r="F432">
        <v>350</v>
      </c>
      <c r="G432" s="2" t="s">
        <v>87</v>
      </c>
      <c r="H432" s="2" t="s">
        <v>13</v>
      </c>
      <c r="I432">
        <v>11</v>
      </c>
      <c r="J432" s="2" t="s">
        <v>88</v>
      </c>
      <c r="K432" s="2">
        <f>IF(ISNUMBER(AVERAGEIFS(ObservedSpeciesData!K$2:K$4955,ObservedSpeciesData!$A$2:$A$4955,$A432,ObservedSpeciesData!$D$2:$D$4955,$D432)),AVERAGEIFS(ObservedSpeciesData!K$2:K$4955,ObservedSpeciesData!$A$2:$A$4955,$A432,ObservedSpeciesData!$D$2:$D$4955,$D432),"")</f>
        <v>262.5</v>
      </c>
      <c r="L432" s="26">
        <f>IF(ISNUMBER(AVERAGEIFS(ObservedSpeciesData!L$2:L$4955,ObservedSpeciesData!$A$2:$A$4955,$A432,ObservedSpeciesData!$D$2:$D$4955,$D432)),AVERAGEIFS(ObservedSpeciesData!L$2:L$4955,ObservedSpeciesData!$A$2:$A$4955,$A432,ObservedSpeciesData!$D$2:$D$4955,$D432),"")</f>
        <v>1405.3333333333333</v>
      </c>
      <c r="M432" s="23">
        <f>IF(ISNUMBER(AVERAGEIFS(ObservedSpeciesData!M$2:M$4955,ObservedSpeciesData!$A$2:$A$4955,$A432,ObservedSpeciesData!$D$2:$D$4955,$D432)),AVERAGEIFS(ObservedSpeciesData!M$2:M$4955,ObservedSpeciesData!$A$2:$A$4955,$A432,ObservedSpeciesData!$D$2:$D$4955,$D432),"")</f>
        <v>140.53333333333333</v>
      </c>
      <c r="N432" s="23" t="str">
        <f>IF(ISNUMBER(AVERAGEIFS(ObservedSpeciesData!N$2:N$4955,ObservedSpeciesData!$A$2:$A$4955,$A432,ObservedSpeciesData!$D$2:$D$4955,$D432)),AVERAGEIFS(ObservedSpeciesData!N$2:N$4955,ObservedSpeciesData!$A$2:$A$4955,$A432,ObservedSpeciesData!$D$2:$D$4955,$D432),"")</f>
        <v/>
      </c>
      <c r="O432" s="23" t="str">
        <f>IF(ISNUMBER(AVERAGEIFS(ObservedSpeciesData!O$2:O$4955,ObservedSpeciesData!$A$2:$A$4955,$A432,ObservedSpeciesData!$D$2:$D$4955,$D432)),AVERAGEIFS(ObservedSpeciesData!O$2:O$4955,ObservedSpeciesData!$A$2:$A$4955,$A432,ObservedSpeciesData!$D$2:$D$4955,$D432),"")</f>
        <v/>
      </c>
      <c r="P432" s="23" t="str">
        <f>IF(ISNUMBER(AVERAGEIFS(ObservedSpeciesData!P$2:P$4955,ObservedSpeciesData!$A$2:$A$4955,$A432,ObservedSpeciesData!$C$2:$C$4955,$C432,ObservedSpeciesData!$D$2:$D$4955,$D432)),AVERAGEIFS(ObservedSpeciesData!P$2:P$4955,ObservedSpeciesData!$A$2:$A$4955,$A432,ObservedSpeciesData!$C$2:$C$4955,$C432,ObservedSpeciesData!$D$2:$D$4955,$D432),"")</f>
        <v/>
      </c>
      <c r="Q432" s="23"/>
      <c r="R432" s="25" t="str">
        <f>IF(ISNUMBER(AVERAGEIFS(ObservedSpeciesData!R$2:R$4955,ObservedSpeciesData!$A$2:$A$4955,$A432,ObservedSpeciesData!$D$2:$D$4955,$D432)),AVERAGEIFS(ObservedSpeciesData!R$2:R$4955,ObservedSpeciesData!$A$2:$A$4955,$A432,ObservedSpeciesData!$D$2:$D$4955,$D432),"")</f>
        <v/>
      </c>
      <c r="S432" s="25" t="str">
        <f>IF(ISNUMBER(AVERAGEIFS(ObservedSpeciesData!S$2:S$4955,ObservedSpeciesData!$A$2:$A$4955,$A432,ObservedSpeciesData!$D$2:$D$4955,$D432)),AVERAGEIFS(ObservedSpeciesData!S$2:S$4955,ObservedSpeciesData!$A$2:$A$4955,$A432,ObservedSpeciesData!$D$2:$D$4955,$D432),"")</f>
        <v/>
      </c>
      <c r="T432" s="23" t="str">
        <f>IF(ISNUMBER(AVERAGEIFS(ObservedSpeciesData!T$2:T$4955,ObservedSpeciesData!$A$2:$A$4955,$A432,ObservedSpeciesData!$D$2:$D$4955,$D432)),AVERAGEIFS(ObservedSpeciesData!T$2:T$4955,ObservedSpeciesData!$A$2:$A$4955,$A432,ObservedSpeciesData!$D$2:$D$4955,$D432),"")</f>
        <v/>
      </c>
      <c r="U432" s="24" t="str">
        <f>IF(ISNUMBER(AVERAGEIFS(ObservedSpeciesData!U$2:U$4955,ObservedSpeciesData!$A$2:$A$4955,$A432,ObservedSpeciesData!$C$2:$C$4955,$C432,ObservedSpeciesData!$D$2:$D$4955,$D432)),AVERAGEIFS(ObservedSpeciesData!U$2:U$4955,ObservedSpeciesData!$A$2:$A$4955,$A432,ObservedSpeciesData!$C$2:$C$4955,$C432,ObservedSpeciesData!$D$2:$D$4955,$D432),"")</f>
        <v/>
      </c>
      <c r="V432" s="23" t="str">
        <f>IF(ISNUMBER(AVERAGEIFS(ObservedSpeciesData!V$2:V$4955,ObservedSpeciesData!$A$2:$A$4955,$A432,ObservedSpeciesData!$D$2:$D$4955,$D432)),AVERAGEIFS(ObservedSpeciesData!V$2:V$4955,ObservedSpeciesData!$A$2:$A$4955,$A432,ObservedSpeciesData!$D$2:$D$4955,$D432),"")</f>
        <v/>
      </c>
      <c r="W432" s="23" t="str">
        <f>IF(ISNUMBER(AVERAGEIFS(ObservedSpeciesData!W$2:W$4955,ObservedSpeciesData!$A$2:$A$4955,$A432,ObservedSpeciesData!$D$2:$D$4955,$D432)),AVERAGEIFS(ObservedSpeciesData!W$2:W$4955,ObservedSpeciesData!$A$2:$A$4955,$A432,ObservedSpeciesData!$D$2:$D$4955,$D432),"")</f>
        <v/>
      </c>
      <c r="X432" s="23" t="str">
        <f>IF(ISNUMBER(AVERAGEIFS(ObservedSpeciesData!X$2:X$4955,ObservedSpeciesData!$A$2:$A$4955,$A432,ObservedSpeciesData!$D$2:$D$4955,$D432)),AVERAGEIFS(ObservedSpeciesData!X$2:X$4955,ObservedSpeciesData!$A$2:$A$4955,$A432,ObservedSpeciesData!$D$2:$D$4955,$D432),"")</f>
        <v/>
      </c>
      <c r="Y432" s="23" t="str">
        <f>IF(ISNUMBER(AVERAGEIFS(ObservedSpeciesData!Y$2:Y$4955,ObservedSpeciesData!$A$2:$A$4955,$A432,ObservedSpeciesData!$D$2:$D$4955,$D432)),AVERAGEIFS(ObservedSpeciesData!Y$2:Y$4955,ObservedSpeciesData!$A$2:$A$4955,$A432,ObservedSpeciesData!$D$2:$D$4955,$D432),"")</f>
        <v/>
      </c>
      <c r="Z432" s="23" t="str">
        <f>IF(ISNUMBER(AVERAGEIFS(ObservedSpeciesData!Z$2:Z$4955,ObservedSpeciesData!$A$2:$A$4955,$A432,ObservedSpeciesData!$D$2:$D$4955,$D432)),AVERAGEIFS(ObservedSpeciesData!Z$2:Z$4955,ObservedSpeciesData!$A$2:$A$4955,$A432,ObservedSpeciesData!$D$2:$D$4955,$D432),"")</f>
        <v/>
      </c>
      <c r="AA432" s="23" t="str">
        <f>IF(ISNUMBER(AVERAGEIFS(ObservedSpeciesData!AA$2:AA$4955,ObservedSpeciesData!$A$2:$A$4955,$A432,ObservedSpeciesData!$D$2:$D$4955,$D432)),AVERAGEIFS(ObservedSpeciesData!AA$2:AA$4955,ObservedSpeciesData!$A$2:$A$4955,$A432,ObservedSpeciesData!$D$2:$D$4955,$D432),"")</f>
        <v/>
      </c>
      <c r="AB432" s="24" t="str">
        <f>IF(ISNUMBER(AVERAGEIFS(ObservedSpeciesData!AB$2:AB$4955,ObservedSpeciesData!$A$2:$A$4955,$A432,ObservedSpeciesData!$D$2:$D$4955,$D432)),AVERAGEIFS(ObservedSpeciesData!AB$2:AB$4955,ObservedSpeciesData!$A$2:$A$4955,$A432,ObservedSpeciesData!$D$2:$D$4955,$D432),"")</f>
        <v/>
      </c>
      <c r="AC432" s="24" t="str">
        <f>IF(ISNUMBER(AVERAGEIFS(ObservedSpeciesData!AC$2:AC$4955,ObservedSpeciesData!$A$2:$A$4955,$A432,ObservedSpeciesData!$D$2:$D$4955,$D432)),AVERAGEIFS(ObservedSpeciesData!AC$2:AC$4955,ObservedSpeciesData!$A$2:$A$4955,$A432,ObservedSpeciesData!$D$2:$D$4955,$D432),"")</f>
        <v/>
      </c>
      <c r="AD432" s="23" t="str">
        <f>IF(ISNUMBER(AVERAGEIFS(ObservedSpeciesData!AD$2:AD$4955,ObservedSpeciesData!$A$2:$A$4955,$A432,ObservedSpeciesData!$D$2:$D$4955,$D432)),AVERAGEIFS(ObservedSpeciesData!AD$2:AD$4955,ObservedSpeciesData!$A$2:$A$4955,$A432,ObservedSpeciesData!$D$2:$D$4955,$D432),"")</f>
        <v/>
      </c>
      <c r="AE432" s="24" t="str">
        <f>IF(ISNUMBER(AVERAGEIFS(ObservedSpeciesData!AE$2:AE$4955,ObservedSpeciesData!$A$2:$A$4955,$A432,ObservedSpeciesData!$D$2:$D$4955,$D432)),AVERAGEIFS(ObservedSpeciesData!AE$2:AE$4955,ObservedSpeciesData!$A$2:$A$4955,$A432,ObservedSpeciesData!$D$2:$D$4955,$D432),"")</f>
        <v/>
      </c>
      <c r="AF432" s="23"/>
      <c r="AG432" s="24"/>
      <c r="AH432" s="23" t="str">
        <f>IF(ISNUMBER(AVERAGEIFS(ObservedSpeciesData!AH$2:AH$4955,ObservedSpeciesData!$A$2:$A$4955,$A432,ObservedSpeciesData!$D$2:$D$4955,$D432)),AVERAGEIFS(ObservedSpeciesData!AH$2:AH$4955,ObservedSpeciesData!$A$2:$A$4955,$A432,ObservedSpeciesData!$D$2:$D$4955,$D432),"")</f>
        <v/>
      </c>
      <c r="AI432" s="23" t="str">
        <f>IF(ISNUMBER(AVERAGEIFS(ObservedSpeciesData!AI$2:AI$4955,ObservedSpeciesData!$A$2:$A$4955,$A432,ObservedSpeciesData!$C$2:$C$4955,$C432,ObservedSpeciesData!$D$2:$D$4955,$D432)),AVERAGEIFS(ObservedSpeciesData!AI$2:AI$4955,ObservedSpeciesData!$A$2:$A$4955,$A432,ObservedSpeciesData!$C$2:$C$4955,$C432,ObservedSpeciesData!$D$2:$D$4955,$D432),"")</f>
        <v/>
      </c>
      <c r="AJ432" s="2">
        <f>COUNTIFS(ObservedSpeciesData!$A$2:$A$828,$A432,ObservedSpeciesData!$D$2:$D$828,$D432)</f>
        <v>0</v>
      </c>
      <c r="AK432" s="2">
        <f t="shared" si="6"/>
        <v>1</v>
      </c>
    </row>
    <row r="433" spans="1:37" x14ac:dyDescent="0.25">
      <c r="A433" s="14" t="s">
        <v>107</v>
      </c>
      <c r="B433" t="s">
        <v>80</v>
      </c>
      <c r="C433" t="s">
        <v>106</v>
      </c>
      <c r="D433" s="13">
        <v>42521</v>
      </c>
      <c r="E433">
        <v>1</v>
      </c>
      <c r="F433">
        <v>500</v>
      </c>
      <c r="G433" s="2" t="s">
        <v>87</v>
      </c>
      <c r="H433" s="2" t="s">
        <v>13</v>
      </c>
      <c r="I433">
        <v>11</v>
      </c>
      <c r="J433" s="2" t="s">
        <v>88</v>
      </c>
      <c r="K433" s="2">
        <f>IF(ISNUMBER(AVERAGEIFS(ObservedSpeciesData!K$2:K$4955,ObservedSpeciesData!$A$2:$A$4955,$A433,ObservedSpeciesData!$D$2:$D$4955,$D433)),AVERAGEIFS(ObservedSpeciesData!K$2:K$4955,ObservedSpeciesData!$A$2:$A$4955,$A433,ObservedSpeciesData!$D$2:$D$4955,$D433),"")</f>
        <v>375</v>
      </c>
      <c r="L433" s="26">
        <f>IF(ISNUMBER(AVERAGEIFS(ObservedSpeciesData!L$2:L$4955,ObservedSpeciesData!$A$2:$A$4955,$A433,ObservedSpeciesData!$D$2:$D$4955,$D433)),AVERAGEIFS(ObservedSpeciesData!L$2:L$4955,ObservedSpeciesData!$A$2:$A$4955,$A433,ObservedSpeciesData!$D$2:$D$4955,$D433),"")</f>
        <v>1321.3333333333333</v>
      </c>
      <c r="M433" s="23">
        <f>IF(ISNUMBER(AVERAGEIFS(ObservedSpeciesData!M$2:M$4955,ObservedSpeciesData!$A$2:$A$4955,$A433,ObservedSpeciesData!$D$2:$D$4955,$D433)),AVERAGEIFS(ObservedSpeciesData!M$2:M$4955,ObservedSpeciesData!$A$2:$A$4955,$A433,ObservedSpeciesData!$D$2:$D$4955,$D433),"")</f>
        <v>132.13333333333333</v>
      </c>
      <c r="N433" s="23" t="str">
        <f>IF(ISNUMBER(AVERAGEIFS(ObservedSpeciesData!N$2:N$4955,ObservedSpeciesData!$A$2:$A$4955,$A433,ObservedSpeciesData!$D$2:$D$4955,$D433)),AVERAGEIFS(ObservedSpeciesData!N$2:N$4955,ObservedSpeciesData!$A$2:$A$4955,$A433,ObservedSpeciesData!$D$2:$D$4955,$D433),"")</f>
        <v/>
      </c>
      <c r="O433" s="23" t="str">
        <f>IF(ISNUMBER(AVERAGEIFS(ObservedSpeciesData!O$2:O$4955,ObservedSpeciesData!$A$2:$A$4955,$A433,ObservedSpeciesData!$D$2:$D$4955,$D433)),AVERAGEIFS(ObservedSpeciesData!O$2:O$4955,ObservedSpeciesData!$A$2:$A$4955,$A433,ObservedSpeciesData!$D$2:$D$4955,$D433),"")</f>
        <v/>
      </c>
      <c r="P433" s="23" t="str">
        <f>IF(ISNUMBER(AVERAGEIFS(ObservedSpeciesData!P$2:P$4955,ObservedSpeciesData!$A$2:$A$4955,$A433,ObservedSpeciesData!$C$2:$C$4955,$C433,ObservedSpeciesData!$D$2:$D$4955,$D433)),AVERAGEIFS(ObservedSpeciesData!P$2:P$4955,ObservedSpeciesData!$A$2:$A$4955,$A433,ObservedSpeciesData!$C$2:$C$4955,$C433,ObservedSpeciesData!$D$2:$D$4955,$D433),"")</f>
        <v/>
      </c>
      <c r="Q433" s="23"/>
      <c r="R433" s="25" t="str">
        <f>IF(ISNUMBER(AVERAGEIFS(ObservedSpeciesData!R$2:R$4955,ObservedSpeciesData!$A$2:$A$4955,$A433,ObservedSpeciesData!$D$2:$D$4955,$D433)),AVERAGEIFS(ObservedSpeciesData!R$2:R$4955,ObservedSpeciesData!$A$2:$A$4955,$A433,ObservedSpeciesData!$D$2:$D$4955,$D433),"")</f>
        <v/>
      </c>
      <c r="S433" s="25" t="str">
        <f>IF(ISNUMBER(AVERAGEIFS(ObservedSpeciesData!S$2:S$4955,ObservedSpeciesData!$A$2:$A$4955,$A433,ObservedSpeciesData!$D$2:$D$4955,$D433)),AVERAGEIFS(ObservedSpeciesData!S$2:S$4955,ObservedSpeciesData!$A$2:$A$4955,$A433,ObservedSpeciesData!$D$2:$D$4955,$D433),"")</f>
        <v/>
      </c>
      <c r="T433" s="23" t="str">
        <f>IF(ISNUMBER(AVERAGEIFS(ObservedSpeciesData!T$2:T$4955,ObservedSpeciesData!$A$2:$A$4955,$A433,ObservedSpeciesData!$D$2:$D$4955,$D433)),AVERAGEIFS(ObservedSpeciesData!T$2:T$4955,ObservedSpeciesData!$A$2:$A$4955,$A433,ObservedSpeciesData!$D$2:$D$4955,$D433),"")</f>
        <v/>
      </c>
      <c r="U433" s="24" t="str">
        <f>IF(ISNUMBER(AVERAGEIFS(ObservedSpeciesData!U$2:U$4955,ObservedSpeciesData!$A$2:$A$4955,$A433,ObservedSpeciesData!$C$2:$C$4955,$C433,ObservedSpeciesData!$D$2:$D$4955,$D433)),AVERAGEIFS(ObservedSpeciesData!U$2:U$4955,ObservedSpeciesData!$A$2:$A$4955,$A433,ObservedSpeciesData!$C$2:$C$4955,$C433,ObservedSpeciesData!$D$2:$D$4955,$D433),"")</f>
        <v/>
      </c>
      <c r="V433" s="23" t="str">
        <f>IF(ISNUMBER(AVERAGEIFS(ObservedSpeciesData!V$2:V$4955,ObservedSpeciesData!$A$2:$A$4955,$A433,ObservedSpeciesData!$D$2:$D$4955,$D433)),AVERAGEIFS(ObservedSpeciesData!V$2:V$4955,ObservedSpeciesData!$A$2:$A$4955,$A433,ObservedSpeciesData!$D$2:$D$4955,$D433),"")</f>
        <v/>
      </c>
      <c r="W433" s="23" t="str">
        <f>IF(ISNUMBER(AVERAGEIFS(ObservedSpeciesData!W$2:W$4955,ObservedSpeciesData!$A$2:$A$4955,$A433,ObservedSpeciesData!$D$2:$D$4955,$D433)),AVERAGEIFS(ObservedSpeciesData!W$2:W$4955,ObservedSpeciesData!$A$2:$A$4955,$A433,ObservedSpeciesData!$D$2:$D$4955,$D433),"")</f>
        <v/>
      </c>
      <c r="X433" s="23" t="str">
        <f>IF(ISNUMBER(AVERAGEIFS(ObservedSpeciesData!X$2:X$4955,ObservedSpeciesData!$A$2:$A$4955,$A433,ObservedSpeciesData!$D$2:$D$4955,$D433)),AVERAGEIFS(ObservedSpeciesData!X$2:X$4955,ObservedSpeciesData!$A$2:$A$4955,$A433,ObservedSpeciesData!$D$2:$D$4955,$D433),"")</f>
        <v/>
      </c>
      <c r="Y433" s="23" t="str">
        <f>IF(ISNUMBER(AVERAGEIFS(ObservedSpeciesData!Y$2:Y$4955,ObservedSpeciesData!$A$2:$A$4955,$A433,ObservedSpeciesData!$D$2:$D$4955,$D433)),AVERAGEIFS(ObservedSpeciesData!Y$2:Y$4955,ObservedSpeciesData!$A$2:$A$4955,$A433,ObservedSpeciesData!$D$2:$D$4955,$D433),"")</f>
        <v/>
      </c>
      <c r="Z433" s="23" t="str">
        <f>IF(ISNUMBER(AVERAGEIFS(ObservedSpeciesData!Z$2:Z$4955,ObservedSpeciesData!$A$2:$A$4955,$A433,ObservedSpeciesData!$D$2:$D$4955,$D433)),AVERAGEIFS(ObservedSpeciesData!Z$2:Z$4955,ObservedSpeciesData!$A$2:$A$4955,$A433,ObservedSpeciesData!$D$2:$D$4955,$D433),"")</f>
        <v/>
      </c>
      <c r="AA433" s="23" t="str">
        <f>IF(ISNUMBER(AVERAGEIFS(ObservedSpeciesData!AA$2:AA$4955,ObservedSpeciesData!$A$2:$A$4955,$A433,ObservedSpeciesData!$D$2:$D$4955,$D433)),AVERAGEIFS(ObservedSpeciesData!AA$2:AA$4955,ObservedSpeciesData!$A$2:$A$4955,$A433,ObservedSpeciesData!$D$2:$D$4955,$D433),"")</f>
        <v/>
      </c>
      <c r="AB433" s="24" t="str">
        <f>IF(ISNUMBER(AVERAGEIFS(ObservedSpeciesData!AB$2:AB$4955,ObservedSpeciesData!$A$2:$A$4955,$A433,ObservedSpeciesData!$D$2:$D$4955,$D433)),AVERAGEIFS(ObservedSpeciesData!AB$2:AB$4955,ObservedSpeciesData!$A$2:$A$4955,$A433,ObservedSpeciesData!$D$2:$D$4955,$D433),"")</f>
        <v/>
      </c>
      <c r="AC433" s="24" t="str">
        <f>IF(ISNUMBER(AVERAGEIFS(ObservedSpeciesData!AC$2:AC$4955,ObservedSpeciesData!$A$2:$A$4955,$A433,ObservedSpeciesData!$D$2:$D$4955,$D433)),AVERAGEIFS(ObservedSpeciesData!AC$2:AC$4955,ObservedSpeciesData!$A$2:$A$4955,$A433,ObservedSpeciesData!$D$2:$D$4955,$D433),"")</f>
        <v/>
      </c>
      <c r="AD433" s="23" t="str">
        <f>IF(ISNUMBER(AVERAGEIFS(ObservedSpeciesData!AD$2:AD$4955,ObservedSpeciesData!$A$2:$A$4955,$A433,ObservedSpeciesData!$D$2:$D$4955,$D433)),AVERAGEIFS(ObservedSpeciesData!AD$2:AD$4955,ObservedSpeciesData!$A$2:$A$4955,$A433,ObservedSpeciesData!$D$2:$D$4955,$D433),"")</f>
        <v/>
      </c>
      <c r="AE433" s="24" t="str">
        <f>IF(ISNUMBER(AVERAGEIFS(ObservedSpeciesData!AE$2:AE$4955,ObservedSpeciesData!$A$2:$A$4955,$A433,ObservedSpeciesData!$D$2:$D$4955,$D433)),AVERAGEIFS(ObservedSpeciesData!AE$2:AE$4955,ObservedSpeciesData!$A$2:$A$4955,$A433,ObservedSpeciesData!$D$2:$D$4955,$D433),"")</f>
        <v/>
      </c>
      <c r="AF433" s="23"/>
      <c r="AG433" s="24"/>
      <c r="AH433" s="23" t="str">
        <f>IF(ISNUMBER(AVERAGEIFS(ObservedSpeciesData!AH$2:AH$4955,ObservedSpeciesData!$A$2:$A$4955,$A433,ObservedSpeciesData!$D$2:$D$4955,$D433)),AVERAGEIFS(ObservedSpeciesData!AH$2:AH$4955,ObservedSpeciesData!$A$2:$A$4955,$A433,ObservedSpeciesData!$D$2:$D$4955,$D433),"")</f>
        <v/>
      </c>
      <c r="AI433" s="23" t="str">
        <f>IF(ISNUMBER(AVERAGEIFS(ObservedSpeciesData!AI$2:AI$4955,ObservedSpeciesData!$A$2:$A$4955,$A433,ObservedSpeciesData!$C$2:$C$4955,$C433,ObservedSpeciesData!$D$2:$D$4955,$D433)),AVERAGEIFS(ObservedSpeciesData!AI$2:AI$4955,ObservedSpeciesData!$A$2:$A$4955,$A433,ObservedSpeciesData!$C$2:$C$4955,$C433,ObservedSpeciesData!$D$2:$D$4955,$D433),"")</f>
        <v/>
      </c>
      <c r="AJ433" s="2">
        <f>COUNTIFS(ObservedSpeciesData!$A$2:$A$828,$A433,ObservedSpeciesData!$D$2:$D$828,$D433)</f>
        <v>0</v>
      </c>
      <c r="AK433" s="2">
        <f t="shared" si="6"/>
        <v>1</v>
      </c>
    </row>
    <row r="434" spans="1:37" x14ac:dyDescent="0.25">
      <c r="A434" s="14" t="s">
        <v>112</v>
      </c>
      <c r="B434" t="s">
        <v>80</v>
      </c>
      <c r="C434" t="s">
        <v>106</v>
      </c>
      <c r="D434" s="13">
        <v>42562</v>
      </c>
      <c r="E434">
        <v>1</v>
      </c>
      <c r="F434">
        <v>0</v>
      </c>
      <c r="G434" s="2" t="s">
        <v>78</v>
      </c>
      <c r="H434" s="2" t="s">
        <v>10</v>
      </c>
      <c r="I434">
        <v>11</v>
      </c>
      <c r="J434" s="2" t="s">
        <v>77</v>
      </c>
      <c r="K434" s="2">
        <f>IF(ISNUMBER(AVERAGEIFS(ObservedSpeciesData!K$2:K$4955,ObservedSpeciesData!$A$2:$A$4955,$A434,ObservedSpeciesData!$D$2:$D$4955,$D434)),AVERAGEIFS(ObservedSpeciesData!K$2:K$4955,ObservedSpeciesData!$A$2:$A$4955,$A434,ObservedSpeciesData!$D$2:$D$4955,$D434),"")</f>
        <v>0</v>
      </c>
      <c r="L434" s="26" t="str">
        <f>IF(ISNUMBER(AVERAGEIFS(ObservedSpeciesData!L$2:L$4955,ObservedSpeciesData!$A$2:$A$4955,$A434,ObservedSpeciesData!$D$2:$D$4955,$D434)),AVERAGEIFS(ObservedSpeciesData!L$2:L$4955,ObservedSpeciesData!$A$2:$A$4955,$A434,ObservedSpeciesData!$D$2:$D$4955,$D434),"")</f>
        <v/>
      </c>
      <c r="M434" s="23" t="str">
        <f>IF(ISNUMBER(AVERAGEIFS(ObservedSpeciesData!M$2:M$4955,ObservedSpeciesData!$A$2:$A$4955,$A434,ObservedSpeciesData!$D$2:$D$4955,$D434)),AVERAGEIFS(ObservedSpeciesData!M$2:M$4955,ObservedSpeciesData!$A$2:$A$4955,$A434,ObservedSpeciesData!$D$2:$D$4955,$D434),"")</f>
        <v/>
      </c>
      <c r="N434" s="23">
        <f>IF(ISNUMBER(AVERAGEIFS(ObservedSpeciesData!N$2:N$4955,ObservedSpeciesData!$A$2:$A$4955,$A434,ObservedSpeciesData!$D$2:$D$4955,$D434)),AVERAGEIFS(ObservedSpeciesData!N$2:N$4955,ObservedSpeciesData!$A$2:$A$4955,$A434,ObservedSpeciesData!$D$2:$D$4955,$D434),"")</f>
        <v>619.10542399999986</v>
      </c>
      <c r="O434" s="23">
        <f>IF(ISNUMBER(AVERAGEIFS(ObservedSpeciesData!O$2:O$4955,ObservedSpeciesData!$A$2:$A$4955,$A434,ObservedSpeciesData!$D$2:$D$4955,$D434)),AVERAGEIFS(ObservedSpeciesData!O$2:O$4955,ObservedSpeciesData!$A$2:$A$4955,$A434,ObservedSpeciesData!$D$2:$D$4955,$D434),"")</f>
        <v>61.910542399999997</v>
      </c>
      <c r="P434" s="23">
        <f>IF(ISNUMBER(AVERAGEIFS(ObservedSpeciesData!P$2:P$4955,ObservedSpeciesData!$A$2:$A$4955,$A434,ObservedSpeciesData!$C$2:$C$4955,$C434,ObservedSpeciesData!$D$2:$D$4955,$D434)),AVERAGEIFS(ObservedSpeciesData!P$2:P$4955,ObservedSpeciesData!$A$2:$A$4955,$A434,ObservedSpeciesData!$C$2:$C$4955,$C434,ObservedSpeciesData!$D$2:$D$4955,$D434),"")</f>
        <v>61.910542399999997</v>
      </c>
      <c r="Q434" s="23"/>
      <c r="R434" s="25">
        <f>IF(ISNUMBER(AVERAGEIFS(ObservedSpeciesData!R$2:R$4955,ObservedSpeciesData!$A$2:$A$4955,$A434,ObservedSpeciesData!$D$2:$D$4955,$D434)),AVERAGEIFS(ObservedSpeciesData!R$2:R$4955,ObservedSpeciesData!$A$2:$A$4955,$A434,ObservedSpeciesData!$D$2:$D$4955,$D434),"")</f>
        <v>97.554480573390649</v>
      </c>
      <c r="S434" s="25">
        <f>IF(ISNUMBER(AVERAGEIFS(ObservedSpeciesData!S$2:S$4955,ObservedSpeciesData!$A$2:$A$4955,$A434,ObservedSpeciesData!$D$2:$D$4955,$D434)),AVERAGEIFS(ObservedSpeciesData!S$2:S$4955,ObservedSpeciesData!$A$2:$A$4955,$A434,ObservedSpeciesData!$D$2:$D$4955,$D434),"")</f>
        <v>1.8547909574007271</v>
      </c>
      <c r="T434" s="23">
        <f>IF(ISNUMBER(AVERAGEIFS(ObservedSpeciesData!T$2:T$4955,ObservedSpeciesData!$A$2:$A$4955,$A434,ObservedSpeciesData!$D$2:$D$4955,$D434)),AVERAGEIFS(ObservedSpeciesData!T$2:T$4955,ObservedSpeciesData!$A$2:$A$4955,$A434,ObservedSpeciesData!$D$2:$D$4955,$D434),"")</f>
        <v>0.59072846920862643</v>
      </c>
      <c r="U434" s="24">
        <f>IF(ISNUMBER(AVERAGEIFS(ObservedSpeciesData!U$2:U$4955,ObservedSpeciesData!$A$2:$A$4955,$A434,ObservedSpeciesData!$C$2:$C$4955,$C434,ObservedSpeciesData!$D$2:$D$4955,$D434)),AVERAGEIFS(ObservedSpeciesData!U$2:U$4955,ObservedSpeciesData!$A$2:$A$4955,$A434,ObservedSpeciesData!$C$2:$C$4955,$C434,ObservedSpeciesData!$D$2:$D$4955,$D434),"")</f>
        <v>0.97554480573390645</v>
      </c>
      <c r="V434" s="23" t="str">
        <f>IF(ISNUMBER(AVERAGEIFS(ObservedSpeciesData!V$2:V$4955,ObservedSpeciesData!$A$2:$A$4955,$A434,ObservedSpeciesData!$D$2:$D$4955,$D434)),AVERAGEIFS(ObservedSpeciesData!V$2:V$4955,ObservedSpeciesData!$A$2:$A$4955,$A434,ObservedSpeciesData!$D$2:$D$4955,$D434),"")</f>
        <v/>
      </c>
      <c r="W434" s="23" t="str">
        <f>IF(ISNUMBER(AVERAGEIFS(ObservedSpeciesData!W$2:W$4955,ObservedSpeciesData!$A$2:$A$4955,$A434,ObservedSpeciesData!$D$2:$D$4955,$D434)),AVERAGEIFS(ObservedSpeciesData!W$2:W$4955,ObservedSpeciesData!$A$2:$A$4955,$A434,ObservedSpeciesData!$D$2:$D$4955,$D434),"")</f>
        <v/>
      </c>
      <c r="X434" s="23" t="str">
        <f>IF(ISNUMBER(AVERAGEIFS(ObservedSpeciesData!X$2:X$4955,ObservedSpeciesData!$A$2:$A$4955,$A434,ObservedSpeciesData!$D$2:$D$4955,$D434)),AVERAGEIFS(ObservedSpeciesData!X$2:X$4955,ObservedSpeciesData!$A$2:$A$4955,$A434,ObservedSpeciesData!$D$2:$D$4955,$D434),"")</f>
        <v/>
      </c>
      <c r="Y434" s="23" t="str">
        <f>IF(ISNUMBER(AVERAGEIFS(ObservedSpeciesData!Y$2:Y$4955,ObservedSpeciesData!$A$2:$A$4955,$A434,ObservedSpeciesData!$D$2:$D$4955,$D434)),AVERAGEIFS(ObservedSpeciesData!Y$2:Y$4955,ObservedSpeciesData!$A$2:$A$4955,$A434,ObservedSpeciesData!$D$2:$D$4955,$D434),"")</f>
        <v/>
      </c>
      <c r="Z434" s="23" t="str">
        <f>IF(ISNUMBER(AVERAGEIFS(ObservedSpeciesData!Z$2:Z$4955,ObservedSpeciesData!$A$2:$A$4955,$A434,ObservedSpeciesData!$D$2:$D$4955,$D434)),AVERAGEIFS(ObservedSpeciesData!Z$2:Z$4955,ObservedSpeciesData!$A$2:$A$4955,$A434,ObservedSpeciesData!$D$2:$D$4955,$D434),"")</f>
        <v/>
      </c>
      <c r="AA434" s="23" t="str">
        <f>IF(ISNUMBER(AVERAGEIFS(ObservedSpeciesData!AA$2:AA$4955,ObservedSpeciesData!$A$2:$A$4955,$A434,ObservedSpeciesData!$D$2:$D$4955,$D434)),AVERAGEIFS(ObservedSpeciesData!AA$2:AA$4955,ObservedSpeciesData!$A$2:$A$4955,$A434,ObservedSpeciesData!$D$2:$D$4955,$D434),"")</f>
        <v/>
      </c>
      <c r="AB434" s="24" t="str">
        <f>IF(ISNUMBER(AVERAGEIFS(ObservedSpeciesData!AB$2:AB$4955,ObservedSpeciesData!$A$2:$A$4955,$A434,ObservedSpeciesData!$D$2:$D$4955,$D434)),AVERAGEIFS(ObservedSpeciesData!AB$2:AB$4955,ObservedSpeciesData!$A$2:$A$4955,$A434,ObservedSpeciesData!$D$2:$D$4955,$D434),"")</f>
        <v/>
      </c>
      <c r="AC434" s="24" t="str">
        <f>IF(ISNUMBER(AVERAGEIFS(ObservedSpeciesData!AC$2:AC$4955,ObservedSpeciesData!$A$2:$A$4955,$A434,ObservedSpeciesData!$D$2:$D$4955,$D434)),AVERAGEIFS(ObservedSpeciesData!AC$2:AC$4955,ObservedSpeciesData!$A$2:$A$4955,$A434,ObservedSpeciesData!$D$2:$D$4955,$D434),"")</f>
        <v/>
      </c>
      <c r="AD434" s="23" t="str">
        <f>IF(ISNUMBER(AVERAGEIFS(ObservedSpeciesData!AD$2:AD$4955,ObservedSpeciesData!$A$2:$A$4955,$A434,ObservedSpeciesData!$D$2:$D$4955,$D434)),AVERAGEIFS(ObservedSpeciesData!AD$2:AD$4955,ObservedSpeciesData!$A$2:$A$4955,$A434,ObservedSpeciesData!$D$2:$D$4955,$D434),"")</f>
        <v/>
      </c>
      <c r="AE434" s="24" t="str">
        <f>IF(ISNUMBER(AVERAGEIFS(ObservedSpeciesData!AE$2:AE$4955,ObservedSpeciesData!$A$2:$A$4955,$A434,ObservedSpeciesData!$D$2:$D$4955,$D434)),AVERAGEIFS(ObservedSpeciesData!AE$2:AE$4955,ObservedSpeciesData!$A$2:$A$4955,$A434,ObservedSpeciesData!$D$2:$D$4955,$D434),"")</f>
        <v/>
      </c>
      <c r="AF434" s="23"/>
      <c r="AG434" s="24"/>
      <c r="AH434" s="23" t="str">
        <f>IF(ISNUMBER(AVERAGEIFS(ObservedSpeciesData!AH$2:AH$4955,ObservedSpeciesData!$A$2:$A$4955,$A434,ObservedSpeciesData!$D$2:$D$4955,$D434)),AVERAGEIFS(ObservedSpeciesData!AH$2:AH$4955,ObservedSpeciesData!$A$2:$A$4955,$A434,ObservedSpeciesData!$D$2:$D$4955,$D434),"")</f>
        <v/>
      </c>
      <c r="AI434" s="23" t="str">
        <f>IF(ISNUMBER(AVERAGEIFS(ObservedSpeciesData!AI$2:AI$4955,ObservedSpeciesData!$A$2:$A$4955,$A434,ObservedSpeciesData!$C$2:$C$4955,$C434,ObservedSpeciesData!$D$2:$D$4955,$D434)),AVERAGEIFS(ObservedSpeciesData!AI$2:AI$4955,ObservedSpeciesData!$A$2:$A$4955,$A434,ObservedSpeciesData!$C$2:$C$4955,$C434,ObservedSpeciesData!$D$2:$D$4955,$D434),"")</f>
        <v/>
      </c>
      <c r="AJ434" s="2">
        <f>COUNTIFS(ObservedSpeciesData!$A$2:$A$828,$A434,ObservedSpeciesData!$D$2:$D$828,$D434)</f>
        <v>0</v>
      </c>
      <c r="AK434" s="2">
        <f t="shared" si="6"/>
        <v>7</v>
      </c>
    </row>
    <row r="435" spans="1:37" x14ac:dyDescent="0.25">
      <c r="A435" s="14" t="s">
        <v>111</v>
      </c>
      <c r="B435" t="s">
        <v>80</v>
      </c>
      <c r="C435" t="s">
        <v>106</v>
      </c>
      <c r="D435" s="13">
        <v>42562</v>
      </c>
      <c r="E435">
        <v>1</v>
      </c>
      <c r="F435">
        <v>50</v>
      </c>
      <c r="G435" s="2" t="s">
        <v>78</v>
      </c>
      <c r="H435" s="2" t="s">
        <v>10</v>
      </c>
      <c r="I435">
        <v>11</v>
      </c>
      <c r="J435" s="2" t="s">
        <v>77</v>
      </c>
      <c r="K435" s="2">
        <f>IF(ISNUMBER(AVERAGEIFS(ObservedSpeciesData!K$2:K$4955,ObservedSpeciesData!$A$2:$A$4955,$A435,ObservedSpeciesData!$D$2:$D$4955,$D435)),AVERAGEIFS(ObservedSpeciesData!K$2:K$4955,ObservedSpeciesData!$A$2:$A$4955,$A435,ObservedSpeciesData!$D$2:$D$4955,$D435),"")</f>
        <v>37.5</v>
      </c>
      <c r="L435" s="26" t="str">
        <f>IF(ISNUMBER(AVERAGEIFS(ObservedSpeciesData!L$2:L$4955,ObservedSpeciesData!$A$2:$A$4955,$A435,ObservedSpeciesData!$D$2:$D$4955,$D435)),AVERAGEIFS(ObservedSpeciesData!L$2:L$4955,ObservedSpeciesData!$A$2:$A$4955,$A435,ObservedSpeciesData!$D$2:$D$4955,$D435),"")</f>
        <v/>
      </c>
      <c r="M435" s="23" t="str">
        <f>IF(ISNUMBER(AVERAGEIFS(ObservedSpeciesData!M$2:M$4955,ObservedSpeciesData!$A$2:$A$4955,$A435,ObservedSpeciesData!$D$2:$D$4955,$D435)),AVERAGEIFS(ObservedSpeciesData!M$2:M$4955,ObservedSpeciesData!$A$2:$A$4955,$A435,ObservedSpeciesData!$D$2:$D$4955,$D435),"")</f>
        <v/>
      </c>
      <c r="N435" s="23">
        <f>IF(ISNUMBER(AVERAGEIFS(ObservedSpeciesData!N$2:N$4955,ObservedSpeciesData!$A$2:$A$4955,$A435,ObservedSpeciesData!$D$2:$D$4955,$D435)),AVERAGEIFS(ObservedSpeciesData!N$2:N$4955,ObservedSpeciesData!$A$2:$A$4955,$A435,ObservedSpeciesData!$D$2:$D$4955,$D435),"")</f>
        <v>656.68126044444443</v>
      </c>
      <c r="O435" s="23">
        <f>IF(ISNUMBER(AVERAGEIFS(ObservedSpeciesData!O$2:O$4955,ObservedSpeciesData!$A$2:$A$4955,$A435,ObservedSpeciesData!$D$2:$D$4955,$D435)),AVERAGEIFS(ObservedSpeciesData!O$2:O$4955,ObservedSpeciesData!$A$2:$A$4955,$A435,ObservedSpeciesData!$D$2:$D$4955,$D435),"")</f>
        <v>65.668126044444435</v>
      </c>
      <c r="P435" s="23">
        <f>IF(ISNUMBER(AVERAGEIFS(ObservedSpeciesData!P$2:P$4955,ObservedSpeciesData!$A$2:$A$4955,$A435,ObservedSpeciesData!$C$2:$C$4955,$C435,ObservedSpeciesData!$D$2:$D$4955,$D435)),AVERAGEIFS(ObservedSpeciesData!P$2:P$4955,ObservedSpeciesData!$A$2:$A$4955,$A435,ObservedSpeciesData!$C$2:$C$4955,$C435,ObservedSpeciesData!$D$2:$D$4955,$D435),"")</f>
        <v>65.668126044444435</v>
      </c>
      <c r="Q435" s="23"/>
      <c r="R435" s="25">
        <f>IF(ISNUMBER(AVERAGEIFS(ObservedSpeciesData!R$2:R$4955,ObservedSpeciesData!$A$2:$A$4955,$A435,ObservedSpeciesData!$D$2:$D$4955,$D435)),AVERAGEIFS(ObservedSpeciesData!R$2:R$4955,ObservedSpeciesData!$A$2:$A$4955,$A435,ObservedSpeciesData!$D$2:$D$4955,$D435),"")</f>
        <v>98.955385390698567</v>
      </c>
      <c r="S435" s="25">
        <f>IF(ISNUMBER(AVERAGEIFS(ObservedSpeciesData!S$2:S$4955,ObservedSpeciesData!$A$2:$A$4955,$A435,ObservedSpeciesData!$D$2:$D$4955,$D435)),AVERAGEIFS(ObservedSpeciesData!S$2:S$4955,ObservedSpeciesData!$A$2:$A$4955,$A435,ObservedSpeciesData!$D$2:$D$4955,$D435),"")</f>
        <v>0.88466579292267367</v>
      </c>
      <c r="T435" s="23">
        <f>IF(ISNUMBER(AVERAGEIFS(ObservedSpeciesData!T$2:T$4955,ObservedSpeciesData!$A$2:$A$4955,$A435,ObservedSpeciesData!$D$2:$D$4955,$D435)),AVERAGEIFS(ObservedSpeciesData!T$2:T$4955,ObservedSpeciesData!$A$2:$A$4955,$A435,ObservedSpeciesData!$D$2:$D$4955,$D435),"")</f>
        <v>0.15994881637875877</v>
      </c>
      <c r="U435" s="24">
        <f>IF(ISNUMBER(AVERAGEIFS(ObservedSpeciesData!U$2:U$4955,ObservedSpeciesData!$A$2:$A$4955,$A435,ObservedSpeciesData!$C$2:$C$4955,$C435,ObservedSpeciesData!$D$2:$D$4955,$D435)),AVERAGEIFS(ObservedSpeciesData!U$2:U$4955,ObservedSpeciesData!$A$2:$A$4955,$A435,ObservedSpeciesData!$C$2:$C$4955,$C435,ObservedSpeciesData!$D$2:$D$4955,$D435),"")</f>
        <v>0.98955385390698558</v>
      </c>
      <c r="V435" s="23" t="str">
        <f>IF(ISNUMBER(AVERAGEIFS(ObservedSpeciesData!V$2:V$4955,ObservedSpeciesData!$A$2:$A$4955,$A435,ObservedSpeciesData!$D$2:$D$4955,$D435)),AVERAGEIFS(ObservedSpeciesData!V$2:V$4955,ObservedSpeciesData!$A$2:$A$4955,$A435,ObservedSpeciesData!$D$2:$D$4955,$D435),"")</f>
        <v/>
      </c>
      <c r="W435" s="23" t="str">
        <f>IF(ISNUMBER(AVERAGEIFS(ObservedSpeciesData!W$2:W$4955,ObservedSpeciesData!$A$2:$A$4955,$A435,ObservedSpeciesData!$D$2:$D$4955,$D435)),AVERAGEIFS(ObservedSpeciesData!W$2:W$4955,ObservedSpeciesData!$A$2:$A$4955,$A435,ObservedSpeciesData!$D$2:$D$4955,$D435),"")</f>
        <v/>
      </c>
      <c r="X435" s="23" t="str">
        <f>IF(ISNUMBER(AVERAGEIFS(ObservedSpeciesData!X$2:X$4955,ObservedSpeciesData!$A$2:$A$4955,$A435,ObservedSpeciesData!$D$2:$D$4955,$D435)),AVERAGEIFS(ObservedSpeciesData!X$2:X$4955,ObservedSpeciesData!$A$2:$A$4955,$A435,ObservedSpeciesData!$D$2:$D$4955,$D435),"")</f>
        <v/>
      </c>
      <c r="Y435" s="23" t="str">
        <f>IF(ISNUMBER(AVERAGEIFS(ObservedSpeciesData!Y$2:Y$4955,ObservedSpeciesData!$A$2:$A$4955,$A435,ObservedSpeciesData!$D$2:$D$4955,$D435)),AVERAGEIFS(ObservedSpeciesData!Y$2:Y$4955,ObservedSpeciesData!$A$2:$A$4955,$A435,ObservedSpeciesData!$D$2:$D$4955,$D435),"")</f>
        <v/>
      </c>
      <c r="Z435" s="23" t="str">
        <f>IF(ISNUMBER(AVERAGEIFS(ObservedSpeciesData!Z$2:Z$4955,ObservedSpeciesData!$A$2:$A$4955,$A435,ObservedSpeciesData!$D$2:$D$4955,$D435)),AVERAGEIFS(ObservedSpeciesData!Z$2:Z$4955,ObservedSpeciesData!$A$2:$A$4955,$A435,ObservedSpeciesData!$D$2:$D$4955,$D435),"")</f>
        <v/>
      </c>
      <c r="AA435" s="23" t="str">
        <f>IF(ISNUMBER(AVERAGEIFS(ObservedSpeciesData!AA$2:AA$4955,ObservedSpeciesData!$A$2:$A$4955,$A435,ObservedSpeciesData!$D$2:$D$4955,$D435)),AVERAGEIFS(ObservedSpeciesData!AA$2:AA$4955,ObservedSpeciesData!$A$2:$A$4955,$A435,ObservedSpeciesData!$D$2:$D$4955,$D435),"")</f>
        <v/>
      </c>
      <c r="AB435" s="24" t="str">
        <f>IF(ISNUMBER(AVERAGEIFS(ObservedSpeciesData!AB$2:AB$4955,ObservedSpeciesData!$A$2:$A$4955,$A435,ObservedSpeciesData!$D$2:$D$4955,$D435)),AVERAGEIFS(ObservedSpeciesData!AB$2:AB$4955,ObservedSpeciesData!$A$2:$A$4955,$A435,ObservedSpeciesData!$D$2:$D$4955,$D435),"")</f>
        <v/>
      </c>
      <c r="AC435" s="24" t="str">
        <f>IF(ISNUMBER(AVERAGEIFS(ObservedSpeciesData!AC$2:AC$4955,ObservedSpeciesData!$A$2:$A$4955,$A435,ObservedSpeciesData!$D$2:$D$4955,$D435)),AVERAGEIFS(ObservedSpeciesData!AC$2:AC$4955,ObservedSpeciesData!$A$2:$A$4955,$A435,ObservedSpeciesData!$D$2:$D$4955,$D435),"")</f>
        <v/>
      </c>
      <c r="AD435" s="23" t="str">
        <f>IF(ISNUMBER(AVERAGEIFS(ObservedSpeciesData!AD$2:AD$4955,ObservedSpeciesData!$A$2:$A$4955,$A435,ObservedSpeciesData!$D$2:$D$4955,$D435)),AVERAGEIFS(ObservedSpeciesData!AD$2:AD$4955,ObservedSpeciesData!$A$2:$A$4955,$A435,ObservedSpeciesData!$D$2:$D$4955,$D435),"")</f>
        <v/>
      </c>
      <c r="AE435" s="24" t="str">
        <f>IF(ISNUMBER(AVERAGEIFS(ObservedSpeciesData!AE$2:AE$4955,ObservedSpeciesData!$A$2:$A$4955,$A435,ObservedSpeciesData!$D$2:$D$4955,$D435)),AVERAGEIFS(ObservedSpeciesData!AE$2:AE$4955,ObservedSpeciesData!$A$2:$A$4955,$A435,ObservedSpeciesData!$D$2:$D$4955,$D435),"")</f>
        <v/>
      </c>
      <c r="AF435" s="23"/>
      <c r="AG435" s="24"/>
      <c r="AH435" s="23" t="str">
        <f>IF(ISNUMBER(AVERAGEIFS(ObservedSpeciesData!AH$2:AH$4955,ObservedSpeciesData!$A$2:$A$4955,$A435,ObservedSpeciesData!$D$2:$D$4955,$D435)),AVERAGEIFS(ObservedSpeciesData!AH$2:AH$4955,ObservedSpeciesData!$A$2:$A$4955,$A435,ObservedSpeciesData!$D$2:$D$4955,$D435),"")</f>
        <v/>
      </c>
      <c r="AI435" s="23" t="str">
        <f>IF(ISNUMBER(AVERAGEIFS(ObservedSpeciesData!AI$2:AI$4955,ObservedSpeciesData!$A$2:$A$4955,$A435,ObservedSpeciesData!$C$2:$C$4955,$C435,ObservedSpeciesData!$D$2:$D$4955,$D435)),AVERAGEIFS(ObservedSpeciesData!AI$2:AI$4955,ObservedSpeciesData!$A$2:$A$4955,$A435,ObservedSpeciesData!$C$2:$C$4955,$C435,ObservedSpeciesData!$D$2:$D$4955,$D435),"")</f>
        <v/>
      </c>
      <c r="AJ435" s="2">
        <f>COUNTIFS(ObservedSpeciesData!$A$2:$A$828,$A435,ObservedSpeciesData!$D$2:$D$828,$D435)</f>
        <v>0</v>
      </c>
      <c r="AK435" s="2">
        <f t="shared" si="6"/>
        <v>7</v>
      </c>
    </row>
    <row r="436" spans="1:37" x14ac:dyDescent="0.25">
      <c r="A436" s="14" t="s">
        <v>110</v>
      </c>
      <c r="B436" t="s">
        <v>80</v>
      </c>
      <c r="C436" t="s">
        <v>106</v>
      </c>
      <c r="D436" s="13">
        <v>42562</v>
      </c>
      <c r="E436">
        <v>1</v>
      </c>
      <c r="F436">
        <v>100</v>
      </c>
      <c r="G436" s="2" t="s">
        <v>78</v>
      </c>
      <c r="H436" s="2" t="s">
        <v>10</v>
      </c>
      <c r="I436">
        <v>11</v>
      </c>
      <c r="J436" s="2" t="s">
        <v>77</v>
      </c>
      <c r="K436" s="2">
        <f>IF(ISNUMBER(AVERAGEIFS(ObservedSpeciesData!K$2:K$4955,ObservedSpeciesData!$A$2:$A$4955,$A436,ObservedSpeciesData!$D$2:$D$4955,$D436)),AVERAGEIFS(ObservedSpeciesData!K$2:K$4955,ObservedSpeciesData!$A$2:$A$4955,$A436,ObservedSpeciesData!$D$2:$D$4955,$D436),"")</f>
        <v>75</v>
      </c>
      <c r="L436" s="26" t="str">
        <f>IF(ISNUMBER(AVERAGEIFS(ObservedSpeciesData!L$2:L$4955,ObservedSpeciesData!$A$2:$A$4955,$A436,ObservedSpeciesData!$D$2:$D$4955,$D436)),AVERAGEIFS(ObservedSpeciesData!L$2:L$4955,ObservedSpeciesData!$A$2:$A$4955,$A436,ObservedSpeciesData!$D$2:$D$4955,$D436),"")</f>
        <v/>
      </c>
      <c r="M436" s="23" t="str">
        <f>IF(ISNUMBER(AVERAGEIFS(ObservedSpeciesData!M$2:M$4955,ObservedSpeciesData!$A$2:$A$4955,$A436,ObservedSpeciesData!$D$2:$D$4955,$D436)),AVERAGEIFS(ObservedSpeciesData!M$2:M$4955,ObservedSpeciesData!$A$2:$A$4955,$A436,ObservedSpeciesData!$D$2:$D$4955,$D436),"")</f>
        <v/>
      </c>
      <c r="N436" s="23">
        <f>IF(ISNUMBER(AVERAGEIFS(ObservedSpeciesData!N$2:N$4955,ObservedSpeciesData!$A$2:$A$4955,$A436,ObservedSpeciesData!$D$2:$D$4955,$D436)),AVERAGEIFS(ObservedSpeciesData!N$2:N$4955,ObservedSpeciesData!$A$2:$A$4955,$A436,ObservedSpeciesData!$D$2:$D$4955,$D436),"")</f>
        <v>762.2483128888889</v>
      </c>
      <c r="O436" s="23">
        <f>IF(ISNUMBER(AVERAGEIFS(ObservedSpeciesData!O$2:O$4955,ObservedSpeciesData!$A$2:$A$4955,$A436,ObservedSpeciesData!$D$2:$D$4955,$D436)),AVERAGEIFS(ObservedSpeciesData!O$2:O$4955,ObservedSpeciesData!$A$2:$A$4955,$A436,ObservedSpeciesData!$D$2:$D$4955,$D436),"")</f>
        <v>76.224831288888893</v>
      </c>
      <c r="P436" s="23">
        <f>IF(ISNUMBER(AVERAGEIFS(ObservedSpeciesData!P$2:P$4955,ObservedSpeciesData!$A$2:$A$4955,$A436,ObservedSpeciesData!$C$2:$C$4955,$C436,ObservedSpeciesData!$D$2:$D$4955,$D436)),AVERAGEIFS(ObservedSpeciesData!P$2:P$4955,ObservedSpeciesData!$A$2:$A$4955,$A436,ObservedSpeciesData!$C$2:$C$4955,$C436,ObservedSpeciesData!$D$2:$D$4955,$D436),"")</f>
        <v>76.224831288888893</v>
      </c>
      <c r="Q436" s="23"/>
      <c r="R436" s="25">
        <f>IF(ISNUMBER(AVERAGEIFS(ObservedSpeciesData!R$2:R$4955,ObservedSpeciesData!$A$2:$A$4955,$A436,ObservedSpeciesData!$D$2:$D$4955,$D436)),AVERAGEIFS(ObservedSpeciesData!R$2:R$4955,ObservedSpeciesData!$A$2:$A$4955,$A436,ObservedSpeciesData!$D$2:$D$4955,$D436),"")</f>
        <v>91.4446518336688</v>
      </c>
      <c r="S436" s="25">
        <f>IF(ISNUMBER(AVERAGEIFS(ObservedSpeciesData!S$2:S$4955,ObservedSpeciesData!$A$2:$A$4955,$A436,ObservedSpeciesData!$D$2:$D$4955,$D436)),AVERAGEIFS(ObservedSpeciesData!S$2:S$4955,ObservedSpeciesData!$A$2:$A$4955,$A436,ObservedSpeciesData!$D$2:$D$4955,$D436),"")</f>
        <v>7.7176825442418204</v>
      </c>
      <c r="T436" s="23">
        <f>IF(ISNUMBER(AVERAGEIFS(ObservedSpeciesData!T$2:T$4955,ObservedSpeciesData!$A$2:$A$4955,$A436,ObservedSpeciesData!$D$2:$D$4955,$D436)),AVERAGEIFS(ObservedSpeciesData!T$2:T$4955,ObservedSpeciesData!$A$2:$A$4955,$A436,ObservedSpeciesData!$D$2:$D$4955,$D436),"")</f>
        <v>0.83766562208937689</v>
      </c>
      <c r="U436" s="24">
        <f>IF(ISNUMBER(AVERAGEIFS(ObservedSpeciesData!U$2:U$4955,ObservedSpeciesData!$A$2:$A$4955,$A436,ObservedSpeciesData!$C$2:$C$4955,$C436,ObservedSpeciesData!$D$2:$D$4955,$D436)),AVERAGEIFS(ObservedSpeciesData!U$2:U$4955,ObservedSpeciesData!$A$2:$A$4955,$A436,ObservedSpeciesData!$C$2:$C$4955,$C436,ObservedSpeciesData!$D$2:$D$4955,$D436),"")</f>
        <v>0.91444651833668811</v>
      </c>
      <c r="V436" s="23" t="str">
        <f>IF(ISNUMBER(AVERAGEIFS(ObservedSpeciesData!V$2:V$4955,ObservedSpeciesData!$A$2:$A$4955,$A436,ObservedSpeciesData!$D$2:$D$4955,$D436)),AVERAGEIFS(ObservedSpeciesData!V$2:V$4955,ObservedSpeciesData!$A$2:$A$4955,$A436,ObservedSpeciesData!$D$2:$D$4955,$D436),"")</f>
        <v/>
      </c>
      <c r="W436" s="23" t="str">
        <f>IF(ISNUMBER(AVERAGEIFS(ObservedSpeciesData!W$2:W$4955,ObservedSpeciesData!$A$2:$A$4955,$A436,ObservedSpeciesData!$D$2:$D$4955,$D436)),AVERAGEIFS(ObservedSpeciesData!W$2:W$4955,ObservedSpeciesData!$A$2:$A$4955,$A436,ObservedSpeciesData!$D$2:$D$4955,$D436),"")</f>
        <v/>
      </c>
      <c r="X436" s="23" t="str">
        <f>IF(ISNUMBER(AVERAGEIFS(ObservedSpeciesData!X$2:X$4955,ObservedSpeciesData!$A$2:$A$4955,$A436,ObservedSpeciesData!$D$2:$D$4955,$D436)),AVERAGEIFS(ObservedSpeciesData!X$2:X$4955,ObservedSpeciesData!$A$2:$A$4955,$A436,ObservedSpeciesData!$D$2:$D$4955,$D436),"")</f>
        <v/>
      </c>
      <c r="Y436" s="23" t="str">
        <f>IF(ISNUMBER(AVERAGEIFS(ObservedSpeciesData!Y$2:Y$4955,ObservedSpeciesData!$A$2:$A$4955,$A436,ObservedSpeciesData!$D$2:$D$4955,$D436)),AVERAGEIFS(ObservedSpeciesData!Y$2:Y$4955,ObservedSpeciesData!$A$2:$A$4955,$A436,ObservedSpeciesData!$D$2:$D$4955,$D436),"")</f>
        <v/>
      </c>
      <c r="Z436" s="23" t="str">
        <f>IF(ISNUMBER(AVERAGEIFS(ObservedSpeciesData!Z$2:Z$4955,ObservedSpeciesData!$A$2:$A$4955,$A436,ObservedSpeciesData!$D$2:$D$4955,$D436)),AVERAGEIFS(ObservedSpeciesData!Z$2:Z$4955,ObservedSpeciesData!$A$2:$A$4955,$A436,ObservedSpeciesData!$D$2:$D$4955,$D436),"")</f>
        <v/>
      </c>
      <c r="AA436" s="23" t="str">
        <f>IF(ISNUMBER(AVERAGEIFS(ObservedSpeciesData!AA$2:AA$4955,ObservedSpeciesData!$A$2:$A$4955,$A436,ObservedSpeciesData!$D$2:$D$4955,$D436)),AVERAGEIFS(ObservedSpeciesData!AA$2:AA$4955,ObservedSpeciesData!$A$2:$A$4955,$A436,ObservedSpeciesData!$D$2:$D$4955,$D436),"")</f>
        <v/>
      </c>
      <c r="AB436" s="24" t="str">
        <f>IF(ISNUMBER(AVERAGEIFS(ObservedSpeciesData!AB$2:AB$4955,ObservedSpeciesData!$A$2:$A$4955,$A436,ObservedSpeciesData!$D$2:$D$4955,$D436)),AVERAGEIFS(ObservedSpeciesData!AB$2:AB$4955,ObservedSpeciesData!$A$2:$A$4955,$A436,ObservedSpeciesData!$D$2:$D$4955,$D436),"")</f>
        <v/>
      </c>
      <c r="AC436" s="24" t="str">
        <f>IF(ISNUMBER(AVERAGEIFS(ObservedSpeciesData!AC$2:AC$4955,ObservedSpeciesData!$A$2:$A$4955,$A436,ObservedSpeciesData!$D$2:$D$4955,$D436)),AVERAGEIFS(ObservedSpeciesData!AC$2:AC$4955,ObservedSpeciesData!$A$2:$A$4955,$A436,ObservedSpeciesData!$D$2:$D$4955,$D436),"")</f>
        <v/>
      </c>
      <c r="AD436" s="23" t="str">
        <f>IF(ISNUMBER(AVERAGEIFS(ObservedSpeciesData!AD$2:AD$4955,ObservedSpeciesData!$A$2:$A$4955,$A436,ObservedSpeciesData!$D$2:$D$4955,$D436)),AVERAGEIFS(ObservedSpeciesData!AD$2:AD$4955,ObservedSpeciesData!$A$2:$A$4955,$A436,ObservedSpeciesData!$D$2:$D$4955,$D436),"")</f>
        <v/>
      </c>
      <c r="AE436" s="24" t="str">
        <f>IF(ISNUMBER(AVERAGEIFS(ObservedSpeciesData!AE$2:AE$4955,ObservedSpeciesData!$A$2:$A$4955,$A436,ObservedSpeciesData!$D$2:$D$4955,$D436)),AVERAGEIFS(ObservedSpeciesData!AE$2:AE$4955,ObservedSpeciesData!$A$2:$A$4955,$A436,ObservedSpeciesData!$D$2:$D$4955,$D436),"")</f>
        <v/>
      </c>
      <c r="AF436" s="23"/>
      <c r="AG436" s="24"/>
      <c r="AH436" s="23" t="str">
        <f>IF(ISNUMBER(AVERAGEIFS(ObservedSpeciesData!AH$2:AH$4955,ObservedSpeciesData!$A$2:$A$4955,$A436,ObservedSpeciesData!$D$2:$D$4955,$D436)),AVERAGEIFS(ObservedSpeciesData!AH$2:AH$4955,ObservedSpeciesData!$A$2:$A$4955,$A436,ObservedSpeciesData!$D$2:$D$4955,$D436),"")</f>
        <v/>
      </c>
      <c r="AI436" s="23" t="str">
        <f>IF(ISNUMBER(AVERAGEIFS(ObservedSpeciesData!AI$2:AI$4955,ObservedSpeciesData!$A$2:$A$4955,$A436,ObservedSpeciesData!$C$2:$C$4955,$C436,ObservedSpeciesData!$D$2:$D$4955,$D436)),AVERAGEIFS(ObservedSpeciesData!AI$2:AI$4955,ObservedSpeciesData!$A$2:$A$4955,$A436,ObservedSpeciesData!$C$2:$C$4955,$C436,ObservedSpeciesData!$D$2:$D$4955,$D436),"")</f>
        <v/>
      </c>
      <c r="AJ436" s="2">
        <f>COUNTIFS(ObservedSpeciesData!$A$2:$A$828,$A436,ObservedSpeciesData!$D$2:$D$828,$D436)</f>
        <v>0</v>
      </c>
      <c r="AK436" s="2">
        <f t="shared" si="6"/>
        <v>7</v>
      </c>
    </row>
    <row r="437" spans="1:37" x14ac:dyDescent="0.25">
      <c r="A437" s="14" t="s">
        <v>109</v>
      </c>
      <c r="B437" t="s">
        <v>80</v>
      </c>
      <c r="C437" t="s">
        <v>106</v>
      </c>
      <c r="D437" s="13">
        <v>42562</v>
      </c>
      <c r="E437">
        <v>1</v>
      </c>
      <c r="F437">
        <v>200</v>
      </c>
      <c r="G437" s="2" t="s">
        <v>78</v>
      </c>
      <c r="H437" s="2" t="s">
        <v>10</v>
      </c>
      <c r="I437">
        <v>11</v>
      </c>
      <c r="J437" s="2" t="s">
        <v>77</v>
      </c>
      <c r="K437" s="2">
        <f>IF(ISNUMBER(AVERAGEIFS(ObservedSpeciesData!K$2:K$4955,ObservedSpeciesData!$A$2:$A$4955,$A437,ObservedSpeciesData!$D$2:$D$4955,$D437)),AVERAGEIFS(ObservedSpeciesData!K$2:K$4955,ObservedSpeciesData!$A$2:$A$4955,$A437,ObservedSpeciesData!$D$2:$D$4955,$D437),"")</f>
        <v>150</v>
      </c>
      <c r="L437" s="26" t="str">
        <f>IF(ISNUMBER(AVERAGEIFS(ObservedSpeciesData!L$2:L$4955,ObservedSpeciesData!$A$2:$A$4955,$A437,ObservedSpeciesData!$D$2:$D$4955,$D437)),AVERAGEIFS(ObservedSpeciesData!L$2:L$4955,ObservedSpeciesData!$A$2:$A$4955,$A437,ObservedSpeciesData!$D$2:$D$4955,$D437),"")</f>
        <v/>
      </c>
      <c r="M437" s="23" t="str">
        <f>IF(ISNUMBER(AVERAGEIFS(ObservedSpeciesData!M$2:M$4955,ObservedSpeciesData!$A$2:$A$4955,$A437,ObservedSpeciesData!$D$2:$D$4955,$D437)),AVERAGEIFS(ObservedSpeciesData!M$2:M$4955,ObservedSpeciesData!$A$2:$A$4955,$A437,ObservedSpeciesData!$D$2:$D$4955,$D437),"")</f>
        <v/>
      </c>
      <c r="N437" s="23">
        <f>IF(ISNUMBER(AVERAGEIFS(ObservedSpeciesData!N$2:N$4955,ObservedSpeciesData!$A$2:$A$4955,$A437,ObservedSpeciesData!$D$2:$D$4955,$D437)),AVERAGEIFS(ObservedSpeciesData!N$2:N$4955,ObservedSpeciesData!$A$2:$A$4955,$A437,ObservedSpeciesData!$D$2:$D$4955,$D437),"")</f>
        <v>567.79603377777778</v>
      </c>
      <c r="O437" s="23">
        <f>IF(ISNUMBER(AVERAGEIFS(ObservedSpeciesData!O$2:O$4955,ObservedSpeciesData!$A$2:$A$4955,$A437,ObservedSpeciesData!$D$2:$D$4955,$D437)),AVERAGEIFS(ObservedSpeciesData!O$2:O$4955,ObservedSpeciesData!$A$2:$A$4955,$A437,ObservedSpeciesData!$D$2:$D$4955,$D437),"")</f>
        <v>56.779603377777768</v>
      </c>
      <c r="P437" s="23">
        <f>IF(ISNUMBER(AVERAGEIFS(ObservedSpeciesData!P$2:P$4955,ObservedSpeciesData!$A$2:$A$4955,$A437,ObservedSpeciesData!$C$2:$C$4955,$C437,ObservedSpeciesData!$D$2:$D$4955,$D437)),AVERAGEIFS(ObservedSpeciesData!P$2:P$4955,ObservedSpeciesData!$A$2:$A$4955,$A437,ObservedSpeciesData!$C$2:$C$4955,$C437,ObservedSpeciesData!$D$2:$D$4955,$D437),"")</f>
        <v>56.779603377777768</v>
      </c>
      <c r="Q437" s="23"/>
      <c r="R437" s="25">
        <f>IF(ISNUMBER(AVERAGEIFS(ObservedSpeciesData!R$2:R$4955,ObservedSpeciesData!$A$2:$A$4955,$A437,ObservedSpeciesData!$D$2:$D$4955,$D437)),AVERAGEIFS(ObservedSpeciesData!R$2:R$4955,ObservedSpeciesData!$A$2:$A$4955,$A437,ObservedSpeciesData!$D$2:$D$4955,$D437),"")</f>
        <v>98.525922136052031</v>
      </c>
      <c r="S437" s="25">
        <f>IF(ISNUMBER(AVERAGEIFS(ObservedSpeciesData!S$2:S$4955,ObservedSpeciesData!$A$2:$A$4955,$A437,ObservedSpeciesData!$D$2:$D$4955,$D437)),AVERAGEIFS(ObservedSpeciesData!S$2:S$4955,ObservedSpeciesData!$A$2:$A$4955,$A437,ObservedSpeciesData!$D$2:$D$4955,$D437),"")</f>
        <v>1.3571383383883246</v>
      </c>
      <c r="T437" s="23">
        <f>IF(ISNUMBER(AVERAGEIFS(ObservedSpeciesData!T$2:T$4955,ObservedSpeciesData!$A$2:$A$4955,$A437,ObservedSpeciesData!$D$2:$D$4955,$D437)),AVERAGEIFS(ObservedSpeciesData!T$2:T$4955,ObservedSpeciesData!$A$2:$A$4955,$A437,ObservedSpeciesData!$D$2:$D$4955,$D437),"")</f>
        <v>0.11693952555963917</v>
      </c>
      <c r="U437" s="24">
        <f>IF(ISNUMBER(AVERAGEIFS(ObservedSpeciesData!U$2:U$4955,ObservedSpeciesData!$A$2:$A$4955,$A437,ObservedSpeciesData!$C$2:$C$4955,$C437,ObservedSpeciesData!$D$2:$D$4955,$D437)),AVERAGEIFS(ObservedSpeciesData!U$2:U$4955,ObservedSpeciesData!$A$2:$A$4955,$A437,ObservedSpeciesData!$C$2:$C$4955,$C437,ObservedSpeciesData!$D$2:$D$4955,$D437),"")</f>
        <v>0.98525922136052035</v>
      </c>
      <c r="V437" s="23" t="str">
        <f>IF(ISNUMBER(AVERAGEIFS(ObservedSpeciesData!V$2:V$4955,ObservedSpeciesData!$A$2:$A$4955,$A437,ObservedSpeciesData!$D$2:$D$4955,$D437)),AVERAGEIFS(ObservedSpeciesData!V$2:V$4955,ObservedSpeciesData!$A$2:$A$4955,$A437,ObservedSpeciesData!$D$2:$D$4955,$D437),"")</f>
        <v/>
      </c>
      <c r="W437" s="23" t="str">
        <f>IF(ISNUMBER(AVERAGEIFS(ObservedSpeciesData!W$2:W$4955,ObservedSpeciesData!$A$2:$A$4955,$A437,ObservedSpeciesData!$D$2:$D$4955,$D437)),AVERAGEIFS(ObservedSpeciesData!W$2:W$4955,ObservedSpeciesData!$A$2:$A$4955,$A437,ObservedSpeciesData!$D$2:$D$4955,$D437),"")</f>
        <v/>
      </c>
      <c r="X437" s="23" t="str">
        <f>IF(ISNUMBER(AVERAGEIFS(ObservedSpeciesData!X$2:X$4955,ObservedSpeciesData!$A$2:$A$4955,$A437,ObservedSpeciesData!$D$2:$D$4955,$D437)),AVERAGEIFS(ObservedSpeciesData!X$2:X$4955,ObservedSpeciesData!$A$2:$A$4955,$A437,ObservedSpeciesData!$D$2:$D$4955,$D437),"")</f>
        <v/>
      </c>
      <c r="Y437" s="23" t="str">
        <f>IF(ISNUMBER(AVERAGEIFS(ObservedSpeciesData!Y$2:Y$4955,ObservedSpeciesData!$A$2:$A$4955,$A437,ObservedSpeciesData!$D$2:$D$4955,$D437)),AVERAGEIFS(ObservedSpeciesData!Y$2:Y$4955,ObservedSpeciesData!$A$2:$A$4955,$A437,ObservedSpeciesData!$D$2:$D$4955,$D437),"")</f>
        <v/>
      </c>
      <c r="Z437" s="23" t="str">
        <f>IF(ISNUMBER(AVERAGEIFS(ObservedSpeciesData!Z$2:Z$4955,ObservedSpeciesData!$A$2:$A$4955,$A437,ObservedSpeciesData!$D$2:$D$4955,$D437)),AVERAGEIFS(ObservedSpeciesData!Z$2:Z$4955,ObservedSpeciesData!$A$2:$A$4955,$A437,ObservedSpeciesData!$D$2:$D$4955,$D437),"")</f>
        <v/>
      </c>
      <c r="AA437" s="23" t="str">
        <f>IF(ISNUMBER(AVERAGEIFS(ObservedSpeciesData!AA$2:AA$4955,ObservedSpeciesData!$A$2:$A$4955,$A437,ObservedSpeciesData!$D$2:$D$4955,$D437)),AVERAGEIFS(ObservedSpeciesData!AA$2:AA$4955,ObservedSpeciesData!$A$2:$A$4955,$A437,ObservedSpeciesData!$D$2:$D$4955,$D437),"")</f>
        <v/>
      </c>
      <c r="AB437" s="24" t="str">
        <f>IF(ISNUMBER(AVERAGEIFS(ObservedSpeciesData!AB$2:AB$4955,ObservedSpeciesData!$A$2:$A$4955,$A437,ObservedSpeciesData!$D$2:$D$4955,$D437)),AVERAGEIFS(ObservedSpeciesData!AB$2:AB$4955,ObservedSpeciesData!$A$2:$A$4955,$A437,ObservedSpeciesData!$D$2:$D$4955,$D437),"")</f>
        <v/>
      </c>
      <c r="AC437" s="24" t="str">
        <f>IF(ISNUMBER(AVERAGEIFS(ObservedSpeciesData!AC$2:AC$4955,ObservedSpeciesData!$A$2:$A$4955,$A437,ObservedSpeciesData!$D$2:$D$4955,$D437)),AVERAGEIFS(ObservedSpeciesData!AC$2:AC$4955,ObservedSpeciesData!$A$2:$A$4955,$A437,ObservedSpeciesData!$D$2:$D$4955,$D437),"")</f>
        <v/>
      </c>
      <c r="AD437" s="23" t="str">
        <f>IF(ISNUMBER(AVERAGEIFS(ObservedSpeciesData!AD$2:AD$4955,ObservedSpeciesData!$A$2:$A$4955,$A437,ObservedSpeciesData!$D$2:$D$4955,$D437)),AVERAGEIFS(ObservedSpeciesData!AD$2:AD$4955,ObservedSpeciesData!$A$2:$A$4955,$A437,ObservedSpeciesData!$D$2:$D$4955,$D437),"")</f>
        <v/>
      </c>
      <c r="AE437" s="24" t="str">
        <f>IF(ISNUMBER(AVERAGEIFS(ObservedSpeciesData!AE$2:AE$4955,ObservedSpeciesData!$A$2:$A$4955,$A437,ObservedSpeciesData!$D$2:$D$4955,$D437)),AVERAGEIFS(ObservedSpeciesData!AE$2:AE$4955,ObservedSpeciesData!$A$2:$A$4955,$A437,ObservedSpeciesData!$D$2:$D$4955,$D437),"")</f>
        <v/>
      </c>
      <c r="AF437" s="23"/>
      <c r="AG437" s="24"/>
      <c r="AH437" s="23" t="str">
        <f>IF(ISNUMBER(AVERAGEIFS(ObservedSpeciesData!AH$2:AH$4955,ObservedSpeciesData!$A$2:$A$4955,$A437,ObservedSpeciesData!$D$2:$D$4955,$D437)),AVERAGEIFS(ObservedSpeciesData!AH$2:AH$4955,ObservedSpeciesData!$A$2:$A$4955,$A437,ObservedSpeciesData!$D$2:$D$4955,$D437),"")</f>
        <v/>
      </c>
      <c r="AI437" s="23" t="str">
        <f>IF(ISNUMBER(AVERAGEIFS(ObservedSpeciesData!AI$2:AI$4955,ObservedSpeciesData!$A$2:$A$4955,$A437,ObservedSpeciesData!$C$2:$C$4955,$C437,ObservedSpeciesData!$D$2:$D$4955,$D437)),AVERAGEIFS(ObservedSpeciesData!AI$2:AI$4955,ObservedSpeciesData!$A$2:$A$4955,$A437,ObservedSpeciesData!$C$2:$C$4955,$C437,ObservedSpeciesData!$D$2:$D$4955,$D437),"")</f>
        <v/>
      </c>
      <c r="AJ437" s="2">
        <f>COUNTIFS(ObservedSpeciesData!$A$2:$A$828,$A437,ObservedSpeciesData!$D$2:$D$828,$D437)</f>
        <v>0</v>
      </c>
      <c r="AK437" s="2">
        <f t="shared" si="6"/>
        <v>7</v>
      </c>
    </row>
    <row r="438" spans="1:37" x14ac:dyDescent="0.25">
      <c r="A438" s="14" t="s">
        <v>108</v>
      </c>
      <c r="B438" t="s">
        <v>80</v>
      </c>
      <c r="C438" t="s">
        <v>106</v>
      </c>
      <c r="D438" s="13">
        <v>42562</v>
      </c>
      <c r="E438">
        <v>1</v>
      </c>
      <c r="F438">
        <v>350</v>
      </c>
      <c r="G438" s="2" t="s">
        <v>78</v>
      </c>
      <c r="H438" s="2" t="s">
        <v>10</v>
      </c>
      <c r="I438">
        <v>11</v>
      </c>
      <c r="J438" s="2" t="s">
        <v>77</v>
      </c>
      <c r="K438" s="2">
        <f>IF(ISNUMBER(AVERAGEIFS(ObservedSpeciesData!K$2:K$4955,ObservedSpeciesData!$A$2:$A$4955,$A438,ObservedSpeciesData!$D$2:$D$4955,$D438)),AVERAGEIFS(ObservedSpeciesData!K$2:K$4955,ObservedSpeciesData!$A$2:$A$4955,$A438,ObservedSpeciesData!$D$2:$D$4955,$D438),"")</f>
        <v>262.5</v>
      </c>
      <c r="L438" s="26" t="str">
        <f>IF(ISNUMBER(AVERAGEIFS(ObservedSpeciesData!L$2:L$4955,ObservedSpeciesData!$A$2:$A$4955,$A438,ObservedSpeciesData!$D$2:$D$4955,$D438)),AVERAGEIFS(ObservedSpeciesData!L$2:L$4955,ObservedSpeciesData!$A$2:$A$4955,$A438,ObservedSpeciesData!$D$2:$D$4955,$D438),"")</f>
        <v/>
      </c>
      <c r="M438" s="23" t="str">
        <f>IF(ISNUMBER(AVERAGEIFS(ObservedSpeciesData!M$2:M$4955,ObservedSpeciesData!$A$2:$A$4955,$A438,ObservedSpeciesData!$D$2:$D$4955,$D438)),AVERAGEIFS(ObservedSpeciesData!M$2:M$4955,ObservedSpeciesData!$A$2:$A$4955,$A438,ObservedSpeciesData!$D$2:$D$4955,$D438),"")</f>
        <v/>
      </c>
      <c r="N438" s="23">
        <f>IF(ISNUMBER(AVERAGEIFS(ObservedSpeciesData!N$2:N$4955,ObservedSpeciesData!$A$2:$A$4955,$A438,ObservedSpeciesData!$D$2:$D$4955,$D438)),AVERAGEIFS(ObservedSpeciesData!N$2:N$4955,ObservedSpeciesData!$A$2:$A$4955,$A438,ObservedSpeciesData!$D$2:$D$4955,$D438),"")</f>
        <v>613.63373377777782</v>
      </c>
      <c r="O438" s="23">
        <f>IF(ISNUMBER(AVERAGEIFS(ObservedSpeciesData!O$2:O$4955,ObservedSpeciesData!$A$2:$A$4955,$A438,ObservedSpeciesData!$D$2:$D$4955,$D438)),AVERAGEIFS(ObservedSpeciesData!O$2:O$4955,ObservedSpeciesData!$A$2:$A$4955,$A438,ObservedSpeciesData!$D$2:$D$4955,$D438),"")</f>
        <v>61.363373377777776</v>
      </c>
      <c r="P438" s="23">
        <f>IF(ISNUMBER(AVERAGEIFS(ObservedSpeciesData!P$2:P$4955,ObservedSpeciesData!$A$2:$A$4955,$A438,ObservedSpeciesData!$C$2:$C$4955,$C438,ObservedSpeciesData!$D$2:$D$4955,$D438)),AVERAGEIFS(ObservedSpeciesData!P$2:P$4955,ObservedSpeciesData!$A$2:$A$4955,$A438,ObservedSpeciesData!$C$2:$C$4955,$C438,ObservedSpeciesData!$D$2:$D$4955,$D438),"")</f>
        <v>61.363373377777776</v>
      </c>
      <c r="Q438" s="23"/>
      <c r="R438" s="25">
        <f>IF(ISNUMBER(AVERAGEIFS(ObservedSpeciesData!R$2:R$4955,ObservedSpeciesData!$A$2:$A$4955,$A438,ObservedSpeciesData!$D$2:$D$4955,$D438)),AVERAGEIFS(ObservedSpeciesData!R$2:R$4955,ObservedSpeciesData!$A$2:$A$4955,$A438,ObservedSpeciesData!$D$2:$D$4955,$D438),"")</f>
        <v>98.509672401044824</v>
      </c>
      <c r="S438" s="25">
        <f>IF(ISNUMBER(AVERAGEIFS(ObservedSpeciesData!S$2:S$4955,ObservedSpeciesData!$A$2:$A$4955,$A438,ObservedSpeciesData!$D$2:$D$4955,$D438)),AVERAGEIFS(ObservedSpeciesData!S$2:S$4955,ObservedSpeciesData!$A$2:$A$4955,$A438,ObservedSpeciesData!$D$2:$D$4955,$D438),"")</f>
        <v>1.2927963880050182</v>
      </c>
      <c r="T438" s="23">
        <f>IF(ISNUMBER(AVERAGEIFS(ObservedSpeciesData!T$2:T$4955,ObservedSpeciesData!$A$2:$A$4955,$A438,ObservedSpeciesData!$D$2:$D$4955,$D438)),AVERAGEIFS(ObservedSpeciesData!T$2:T$4955,ObservedSpeciesData!$A$2:$A$4955,$A438,ObservedSpeciesData!$D$2:$D$4955,$D438),"")</f>
        <v>0.19753121095017101</v>
      </c>
      <c r="U438" s="24">
        <f>IF(ISNUMBER(AVERAGEIFS(ObservedSpeciesData!U$2:U$4955,ObservedSpeciesData!$A$2:$A$4955,$A438,ObservedSpeciesData!$C$2:$C$4955,$C438,ObservedSpeciesData!$D$2:$D$4955,$D438)),AVERAGEIFS(ObservedSpeciesData!U$2:U$4955,ObservedSpeciesData!$A$2:$A$4955,$A438,ObservedSpeciesData!$C$2:$C$4955,$C438,ObservedSpeciesData!$D$2:$D$4955,$D438),"")</f>
        <v>0.98509672401044812</v>
      </c>
      <c r="V438" s="23" t="str">
        <f>IF(ISNUMBER(AVERAGEIFS(ObservedSpeciesData!V$2:V$4955,ObservedSpeciesData!$A$2:$A$4955,$A438,ObservedSpeciesData!$D$2:$D$4955,$D438)),AVERAGEIFS(ObservedSpeciesData!V$2:V$4955,ObservedSpeciesData!$A$2:$A$4955,$A438,ObservedSpeciesData!$D$2:$D$4955,$D438),"")</f>
        <v/>
      </c>
      <c r="W438" s="23" t="str">
        <f>IF(ISNUMBER(AVERAGEIFS(ObservedSpeciesData!W$2:W$4955,ObservedSpeciesData!$A$2:$A$4955,$A438,ObservedSpeciesData!$D$2:$D$4955,$D438)),AVERAGEIFS(ObservedSpeciesData!W$2:W$4955,ObservedSpeciesData!$A$2:$A$4955,$A438,ObservedSpeciesData!$D$2:$D$4955,$D438),"")</f>
        <v/>
      </c>
      <c r="X438" s="23" t="str">
        <f>IF(ISNUMBER(AVERAGEIFS(ObservedSpeciesData!X$2:X$4955,ObservedSpeciesData!$A$2:$A$4955,$A438,ObservedSpeciesData!$D$2:$D$4955,$D438)),AVERAGEIFS(ObservedSpeciesData!X$2:X$4955,ObservedSpeciesData!$A$2:$A$4955,$A438,ObservedSpeciesData!$D$2:$D$4955,$D438),"")</f>
        <v/>
      </c>
      <c r="Y438" s="23" t="str">
        <f>IF(ISNUMBER(AVERAGEIFS(ObservedSpeciesData!Y$2:Y$4955,ObservedSpeciesData!$A$2:$A$4955,$A438,ObservedSpeciesData!$D$2:$D$4955,$D438)),AVERAGEIFS(ObservedSpeciesData!Y$2:Y$4955,ObservedSpeciesData!$A$2:$A$4955,$A438,ObservedSpeciesData!$D$2:$D$4955,$D438),"")</f>
        <v/>
      </c>
      <c r="Z438" s="23" t="str">
        <f>IF(ISNUMBER(AVERAGEIFS(ObservedSpeciesData!Z$2:Z$4955,ObservedSpeciesData!$A$2:$A$4955,$A438,ObservedSpeciesData!$D$2:$D$4955,$D438)),AVERAGEIFS(ObservedSpeciesData!Z$2:Z$4955,ObservedSpeciesData!$A$2:$A$4955,$A438,ObservedSpeciesData!$D$2:$D$4955,$D438),"")</f>
        <v/>
      </c>
      <c r="AA438" s="23" t="str">
        <f>IF(ISNUMBER(AVERAGEIFS(ObservedSpeciesData!AA$2:AA$4955,ObservedSpeciesData!$A$2:$A$4955,$A438,ObservedSpeciesData!$D$2:$D$4955,$D438)),AVERAGEIFS(ObservedSpeciesData!AA$2:AA$4955,ObservedSpeciesData!$A$2:$A$4955,$A438,ObservedSpeciesData!$D$2:$D$4955,$D438),"")</f>
        <v/>
      </c>
      <c r="AB438" s="24" t="str">
        <f>IF(ISNUMBER(AVERAGEIFS(ObservedSpeciesData!AB$2:AB$4955,ObservedSpeciesData!$A$2:$A$4955,$A438,ObservedSpeciesData!$D$2:$D$4955,$D438)),AVERAGEIFS(ObservedSpeciesData!AB$2:AB$4955,ObservedSpeciesData!$A$2:$A$4955,$A438,ObservedSpeciesData!$D$2:$D$4955,$D438),"")</f>
        <v/>
      </c>
      <c r="AC438" s="24" t="str">
        <f>IF(ISNUMBER(AVERAGEIFS(ObservedSpeciesData!AC$2:AC$4955,ObservedSpeciesData!$A$2:$A$4955,$A438,ObservedSpeciesData!$D$2:$D$4955,$D438)),AVERAGEIFS(ObservedSpeciesData!AC$2:AC$4955,ObservedSpeciesData!$A$2:$A$4955,$A438,ObservedSpeciesData!$D$2:$D$4955,$D438),"")</f>
        <v/>
      </c>
      <c r="AD438" s="23" t="str">
        <f>IF(ISNUMBER(AVERAGEIFS(ObservedSpeciesData!AD$2:AD$4955,ObservedSpeciesData!$A$2:$A$4955,$A438,ObservedSpeciesData!$D$2:$D$4955,$D438)),AVERAGEIFS(ObservedSpeciesData!AD$2:AD$4955,ObservedSpeciesData!$A$2:$A$4955,$A438,ObservedSpeciesData!$D$2:$D$4955,$D438),"")</f>
        <v/>
      </c>
      <c r="AE438" s="24" t="str">
        <f>IF(ISNUMBER(AVERAGEIFS(ObservedSpeciesData!AE$2:AE$4955,ObservedSpeciesData!$A$2:$A$4955,$A438,ObservedSpeciesData!$D$2:$D$4955,$D438)),AVERAGEIFS(ObservedSpeciesData!AE$2:AE$4955,ObservedSpeciesData!$A$2:$A$4955,$A438,ObservedSpeciesData!$D$2:$D$4955,$D438),"")</f>
        <v/>
      </c>
      <c r="AF438" s="23"/>
      <c r="AG438" s="24"/>
      <c r="AH438" s="23" t="str">
        <f>IF(ISNUMBER(AVERAGEIFS(ObservedSpeciesData!AH$2:AH$4955,ObservedSpeciesData!$A$2:$A$4955,$A438,ObservedSpeciesData!$D$2:$D$4955,$D438)),AVERAGEIFS(ObservedSpeciesData!AH$2:AH$4955,ObservedSpeciesData!$A$2:$A$4955,$A438,ObservedSpeciesData!$D$2:$D$4955,$D438),"")</f>
        <v/>
      </c>
      <c r="AI438" s="23" t="str">
        <f>IF(ISNUMBER(AVERAGEIFS(ObservedSpeciesData!AI$2:AI$4955,ObservedSpeciesData!$A$2:$A$4955,$A438,ObservedSpeciesData!$C$2:$C$4955,$C438,ObservedSpeciesData!$D$2:$D$4955,$D438)),AVERAGEIFS(ObservedSpeciesData!AI$2:AI$4955,ObservedSpeciesData!$A$2:$A$4955,$A438,ObservedSpeciesData!$C$2:$C$4955,$C438,ObservedSpeciesData!$D$2:$D$4955,$D438),"")</f>
        <v/>
      </c>
      <c r="AJ438" s="2">
        <f>COUNTIFS(ObservedSpeciesData!$A$2:$A$828,$A438,ObservedSpeciesData!$D$2:$D$828,$D438)</f>
        <v>0</v>
      </c>
      <c r="AK438" s="2">
        <f t="shared" si="6"/>
        <v>7</v>
      </c>
    </row>
    <row r="439" spans="1:37" x14ac:dyDescent="0.25">
      <c r="A439" s="14" t="s">
        <v>107</v>
      </c>
      <c r="B439" t="s">
        <v>80</v>
      </c>
      <c r="C439" t="s">
        <v>106</v>
      </c>
      <c r="D439" s="13">
        <v>42562</v>
      </c>
      <c r="E439">
        <v>1</v>
      </c>
      <c r="F439">
        <v>500</v>
      </c>
      <c r="G439" s="2" t="s">
        <v>78</v>
      </c>
      <c r="H439" s="2" t="s">
        <v>10</v>
      </c>
      <c r="I439">
        <v>11</v>
      </c>
      <c r="J439" s="2" t="s">
        <v>77</v>
      </c>
      <c r="K439" s="2">
        <f>IF(ISNUMBER(AVERAGEIFS(ObservedSpeciesData!K$2:K$4955,ObservedSpeciesData!$A$2:$A$4955,$A439,ObservedSpeciesData!$D$2:$D$4955,$D439)),AVERAGEIFS(ObservedSpeciesData!K$2:K$4955,ObservedSpeciesData!$A$2:$A$4955,$A439,ObservedSpeciesData!$D$2:$D$4955,$D439),"")</f>
        <v>375</v>
      </c>
      <c r="L439" s="26" t="str">
        <f>IF(ISNUMBER(AVERAGEIFS(ObservedSpeciesData!L$2:L$4955,ObservedSpeciesData!$A$2:$A$4955,$A439,ObservedSpeciesData!$D$2:$D$4955,$D439)),AVERAGEIFS(ObservedSpeciesData!L$2:L$4955,ObservedSpeciesData!$A$2:$A$4955,$A439,ObservedSpeciesData!$D$2:$D$4955,$D439),"")</f>
        <v/>
      </c>
      <c r="M439" s="23" t="str">
        <f>IF(ISNUMBER(AVERAGEIFS(ObservedSpeciesData!M$2:M$4955,ObservedSpeciesData!$A$2:$A$4955,$A439,ObservedSpeciesData!$D$2:$D$4955,$D439)),AVERAGEIFS(ObservedSpeciesData!M$2:M$4955,ObservedSpeciesData!$A$2:$A$4955,$A439,ObservedSpeciesData!$D$2:$D$4955,$D439),"")</f>
        <v/>
      </c>
      <c r="N439" s="23">
        <f>IF(ISNUMBER(AVERAGEIFS(ObservedSpeciesData!N$2:N$4955,ObservedSpeciesData!$A$2:$A$4955,$A439,ObservedSpeciesData!$D$2:$D$4955,$D439)),AVERAGEIFS(ObservedSpeciesData!N$2:N$4955,ObservedSpeciesData!$A$2:$A$4955,$A439,ObservedSpeciesData!$D$2:$D$4955,$D439),"")</f>
        <v>688.11007822222234</v>
      </c>
      <c r="O439" s="23">
        <f>IF(ISNUMBER(AVERAGEIFS(ObservedSpeciesData!O$2:O$4955,ObservedSpeciesData!$A$2:$A$4955,$A439,ObservedSpeciesData!$D$2:$D$4955,$D439)),AVERAGEIFS(ObservedSpeciesData!O$2:O$4955,ObservedSpeciesData!$A$2:$A$4955,$A439,ObservedSpeciesData!$D$2:$D$4955,$D439),"")</f>
        <v>68.811007822222223</v>
      </c>
      <c r="P439" s="23">
        <f>IF(ISNUMBER(AVERAGEIFS(ObservedSpeciesData!P$2:P$4955,ObservedSpeciesData!$A$2:$A$4955,$A439,ObservedSpeciesData!$C$2:$C$4955,$C439,ObservedSpeciesData!$D$2:$D$4955,$D439)),AVERAGEIFS(ObservedSpeciesData!P$2:P$4955,ObservedSpeciesData!$A$2:$A$4955,$A439,ObservedSpeciesData!$C$2:$C$4955,$C439,ObservedSpeciesData!$D$2:$D$4955,$D439),"")</f>
        <v>68.811007822222223</v>
      </c>
      <c r="Q439" s="23"/>
      <c r="R439" s="25">
        <f>IF(ISNUMBER(AVERAGEIFS(ObservedSpeciesData!R$2:R$4955,ObservedSpeciesData!$A$2:$A$4955,$A439,ObservedSpeciesData!$D$2:$D$4955,$D439)),AVERAGEIFS(ObservedSpeciesData!R$2:R$4955,ObservedSpeciesData!$A$2:$A$4955,$A439,ObservedSpeciesData!$D$2:$D$4955,$D439),"")</f>
        <v>98.006361891237376</v>
      </c>
      <c r="S439" s="25">
        <f>IF(ISNUMBER(AVERAGEIFS(ObservedSpeciesData!S$2:S$4955,ObservedSpeciesData!$A$2:$A$4955,$A439,ObservedSpeciesData!$D$2:$D$4955,$D439)),AVERAGEIFS(ObservedSpeciesData!S$2:S$4955,ObservedSpeciesData!$A$2:$A$4955,$A439,ObservedSpeciesData!$D$2:$D$4955,$D439),"")</f>
        <v>1.3245776505584554</v>
      </c>
      <c r="T439" s="23">
        <f>IF(ISNUMBER(AVERAGEIFS(ObservedSpeciesData!T$2:T$4955,ObservedSpeciesData!$A$2:$A$4955,$A439,ObservedSpeciesData!$D$2:$D$4955,$D439)),AVERAGEIFS(ObservedSpeciesData!T$2:T$4955,ObservedSpeciesData!$A$2:$A$4955,$A439,ObservedSpeciesData!$D$2:$D$4955,$D439),"")</f>
        <v>0.66906045820415327</v>
      </c>
      <c r="U439" s="24">
        <f>IF(ISNUMBER(AVERAGEIFS(ObservedSpeciesData!U$2:U$4955,ObservedSpeciesData!$A$2:$A$4955,$A439,ObservedSpeciesData!$C$2:$C$4955,$C439,ObservedSpeciesData!$D$2:$D$4955,$D439)),AVERAGEIFS(ObservedSpeciesData!U$2:U$4955,ObservedSpeciesData!$A$2:$A$4955,$A439,ObservedSpeciesData!$C$2:$C$4955,$C439,ObservedSpeciesData!$D$2:$D$4955,$D439),"")</f>
        <v>0.98006361891237381</v>
      </c>
      <c r="V439" s="23" t="str">
        <f>IF(ISNUMBER(AVERAGEIFS(ObservedSpeciesData!V$2:V$4955,ObservedSpeciesData!$A$2:$A$4955,$A439,ObservedSpeciesData!$D$2:$D$4955,$D439)),AVERAGEIFS(ObservedSpeciesData!V$2:V$4955,ObservedSpeciesData!$A$2:$A$4955,$A439,ObservedSpeciesData!$D$2:$D$4955,$D439),"")</f>
        <v/>
      </c>
      <c r="W439" s="23" t="str">
        <f>IF(ISNUMBER(AVERAGEIFS(ObservedSpeciesData!W$2:W$4955,ObservedSpeciesData!$A$2:$A$4955,$A439,ObservedSpeciesData!$D$2:$D$4955,$D439)),AVERAGEIFS(ObservedSpeciesData!W$2:W$4955,ObservedSpeciesData!$A$2:$A$4955,$A439,ObservedSpeciesData!$D$2:$D$4955,$D439),"")</f>
        <v/>
      </c>
      <c r="X439" s="23" t="str">
        <f>IF(ISNUMBER(AVERAGEIFS(ObservedSpeciesData!X$2:X$4955,ObservedSpeciesData!$A$2:$A$4955,$A439,ObservedSpeciesData!$D$2:$D$4955,$D439)),AVERAGEIFS(ObservedSpeciesData!X$2:X$4955,ObservedSpeciesData!$A$2:$A$4955,$A439,ObservedSpeciesData!$D$2:$D$4955,$D439),"")</f>
        <v/>
      </c>
      <c r="Y439" s="23" t="str">
        <f>IF(ISNUMBER(AVERAGEIFS(ObservedSpeciesData!Y$2:Y$4955,ObservedSpeciesData!$A$2:$A$4955,$A439,ObservedSpeciesData!$D$2:$D$4955,$D439)),AVERAGEIFS(ObservedSpeciesData!Y$2:Y$4955,ObservedSpeciesData!$A$2:$A$4955,$A439,ObservedSpeciesData!$D$2:$D$4955,$D439),"")</f>
        <v/>
      </c>
      <c r="Z439" s="23" t="str">
        <f>IF(ISNUMBER(AVERAGEIFS(ObservedSpeciesData!Z$2:Z$4955,ObservedSpeciesData!$A$2:$A$4955,$A439,ObservedSpeciesData!$D$2:$D$4955,$D439)),AVERAGEIFS(ObservedSpeciesData!Z$2:Z$4955,ObservedSpeciesData!$A$2:$A$4955,$A439,ObservedSpeciesData!$D$2:$D$4955,$D439),"")</f>
        <v/>
      </c>
      <c r="AA439" s="23" t="str">
        <f>IF(ISNUMBER(AVERAGEIFS(ObservedSpeciesData!AA$2:AA$4955,ObservedSpeciesData!$A$2:$A$4955,$A439,ObservedSpeciesData!$D$2:$D$4955,$D439)),AVERAGEIFS(ObservedSpeciesData!AA$2:AA$4955,ObservedSpeciesData!$A$2:$A$4955,$A439,ObservedSpeciesData!$D$2:$D$4955,$D439),"")</f>
        <v/>
      </c>
      <c r="AB439" s="24" t="str">
        <f>IF(ISNUMBER(AVERAGEIFS(ObservedSpeciesData!AB$2:AB$4955,ObservedSpeciesData!$A$2:$A$4955,$A439,ObservedSpeciesData!$D$2:$D$4955,$D439)),AVERAGEIFS(ObservedSpeciesData!AB$2:AB$4955,ObservedSpeciesData!$A$2:$A$4955,$A439,ObservedSpeciesData!$D$2:$D$4955,$D439),"")</f>
        <v/>
      </c>
      <c r="AC439" s="24" t="str">
        <f>IF(ISNUMBER(AVERAGEIFS(ObservedSpeciesData!AC$2:AC$4955,ObservedSpeciesData!$A$2:$A$4955,$A439,ObservedSpeciesData!$D$2:$D$4955,$D439)),AVERAGEIFS(ObservedSpeciesData!AC$2:AC$4955,ObservedSpeciesData!$A$2:$A$4955,$A439,ObservedSpeciesData!$D$2:$D$4955,$D439),"")</f>
        <v/>
      </c>
      <c r="AD439" s="23" t="str">
        <f>IF(ISNUMBER(AVERAGEIFS(ObservedSpeciesData!AD$2:AD$4955,ObservedSpeciesData!$A$2:$A$4955,$A439,ObservedSpeciesData!$D$2:$D$4955,$D439)),AVERAGEIFS(ObservedSpeciesData!AD$2:AD$4955,ObservedSpeciesData!$A$2:$A$4955,$A439,ObservedSpeciesData!$D$2:$D$4955,$D439),"")</f>
        <v/>
      </c>
      <c r="AE439" s="24" t="str">
        <f>IF(ISNUMBER(AVERAGEIFS(ObservedSpeciesData!AE$2:AE$4955,ObservedSpeciesData!$A$2:$A$4955,$A439,ObservedSpeciesData!$D$2:$D$4955,$D439)),AVERAGEIFS(ObservedSpeciesData!AE$2:AE$4955,ObservedSpeciesData!$A$2:$A$4955,$A439,ObservedSpeciesData!$D$2:$D$4955,$D439),"")</f>
        <v/>
      </c>
      <c r="AF439" s="23"/>
      <c r="AG439" s="24"/>
      <c r="AH439" s="23" t="str">
        <f>IF(ISNUMBER(AVERAGEIFS(ObservedSpeciesData!AH$2:AH$4955,ObservedSpeciesData!$A$2:$A$4955,$A439,ObservedSpeciesData!$D$2:$D$4955,$D439)),AVERAGEIFS(ObservedSpeciesData!AH$2:AH$4955,ObservedSpeciesData!$A$2:$A$4955,$A439,ObservedSpeciesData!$D$2:$D$4955,$D439),"")</f>
        <v/>
      </c>
      <c r="AI439" s="23" t="str">
        <f>IF(ISNUMBER(AVERAGEIFS(ObservedSpeciesData!AI$2:AI$4955,ObservedSpeciesData!$A$2:$A$4955,$A439,ObservedSpeciesData!$C$2:$C$4955,$C439,ObservedSpeciesData!$D$2:$D$4955,$D439)),AVERAGEIFS(ObservedSpeciesData!AI$2:AI$4955,ObservedSpeciesData!$A$2:$A$4955,$A439,ObservedSpeciesData!$C$2:$C$4955,$C439,ObservedSpeciesData!$D$2:$D$4955,$D439),"")</f>
        <v/>
      </c>
      <c r="AJ439" s="2">
        <f>COUNTIFS(ObservedSpeciesData!$A$2:$A$828,$A439,ObservedSpeciesData!$D$2:$D$828,$D439)</f>
        <v>0</v>
      </c>
      <c r="AK439" s="2">
        <f t="shared" si="6"/>
        <v>7</v>
      </c>
    </row>
    <row r="440" spans="1:37" x14ac:dyDescent="0.25">
      <c r="A440" s="14" t="s">
        <v>112</v>
      </c>
      <c r="B440" t="s">
        <v>80</v>
      </c>
      <c r="C440" t="s">
        <v>106</v>
      </c>
      <c r="D440" s="13">
        <v>42625</v>
      </c>
      <c r="E440">
        <v>1</v>
      </c>
      <c r="F440">
        <v>0</v>
      </c>
      <c r="G440" s="2" t="s">
        <v>78</v>
      </c>
      <c r="H440" s="2" t="s">
        <v>11</v>
      </c>
      <c r="I440">
        <v>12</v>
      </c>
      <c r="J440" s="2" t="s">
        <v>77</v>
      </c>
      <c r="K440" s="2">
        <f>IF(ISNUMBER(AVERAGEIFS(ObservedSpeciesData!K$2:K$4955,ObservedSpeciesData!$A$2:$A$4955,$A440,ObservedSpeciesData!$D$2:$D$4955,$D440)),AVERAGEIFS(ObservedSpeciesData!K$2:K$4955,ObservedSpeciesData!$A$2:$A$4955,$A440,ObservedSpeciesData!$D$2:$D$4955,$D440),"")</f>
        <v>0</v>
      </c>
      <c r="L440" s="26" t="str">
        <f>IF(ISNUMBER(AVERAGEIFS(ObservedSpeciesData!L$2:L$4955,ObservedSpeciesData!$A$2:$A$4955,$A440,ObservedSpeciesData!$D$2:$D$4955,$D440)),AVERAGEIFS(ObservedSpeciesData!L$2:L$4955,ObservedSpeciesData!$A$2:$A$4955,$A440,ObservedSpeciesData!$D$2:$D$4955,$D440),"")</f>
        <v/>
      </c>
      <c r="M440" s="23" t="str">
        <f>IF(ISNUMBER(AVERAGEIFS(ObservedSpeciesData!M$2:M$4955,ObservedSpeciesData!$A$2:$A$4955,$A440,ObservedSpeciesData!$D$2:$D$4955,$D440)),AVERAGEIFS(ObservedSpeciesData!M$2:M$4955,ObservedSpeciesData!$A$2:$A$4955,$A440,ObservedSpeciesData!$D$2:$D$4955,$D440),"")</f>
        <v/>
      </c>
      <c r="N440" s="23">
        <f>IF(ISNUMBER(AVERAGEIFS(ObservedSpeciesData!N$2:N$4955,ObservedSpeciesData!$A$2:$A$4955,$A440,ObservedSpeciesData!$D$2:$D$4955,$D440)),AVERAGEIFS(ObservedSpeciesData!N$2:N$4955,ObservedSpeciesData!$A$2:$A$4955,$A440,ObservedSpeciesData!$D$2:$D$4955,$D440),"")</f>
        <v>752.05247288888893</v>
      </c>
      <c r="O440" s="23">
        <f>IF(ISNUMBER(AVERAGEIFS(ObservedSpeciesData!O$2:O$4955,ObservedSpeciesData!$A$2:$A$4955,$A440,ObservedSpeciesData!$D$2:$D$4955,$D440)),AVERAGEIFS(ObservedSpeciesData!O$2:O$4955,ObservedSpeciesData!$A$2:$A$4955,$A440,ObservedSpeciesData!$D$2:$D$4955,$D440),"")</f>
        <v>75.205247288888884</v>
      </c>
      <c r="P440" s="23">
        <f>IF(ISNUMBER(AVERAGEIFS(ObservedSpeciesData!P$2:P$4955,ObservedSpeciesData!$A$2:$A$4955,$A440,ObservedSpeciesData!$C$2:$C$4955,$C440,ObservedSpeciesData!$D$2:$D$4955,$D440)),AVERAGEIFS(ObservedSpeciesData!P$2:P$4955,ObservedSpeciesData!$A$2:$A$4955,$A440,ObservedSpeciesData!$C$2:$C$4955,$C440,ObservedSpeciesData!$D$2:$D$4955,$D440),"")</f>
        <v>137.1157896888889</v>
      </c>
      <c r="Q440" s="23"/>
      <c r="R440" s="25" t="str">
        <f>IF(ISNUMBER(AVERAGEIFS(ObservedSpeciesData!R$2:R$4955,ObservedSpeciesData!$A$2:$A$4955,$A440,ObservedSpeciesData!$D$2:$D$4955,$D440)),AVERAGEIFS(ObservedSpeciesData!R$2:R$4955,ObservedSpeciesData!$A$2:$A$4955,$A440,ObservedSpeciesData!$D$2:$D$4955,$D440),"")</f>
        <v/>
      </c>
      <c r="S440" s="25" t="str">
        <f>IF(ISNUMBER(AVERAGEIFS(ObservedSpeciesData!S$2:S$4955,ObservedSpeciesData!$A$2:$A$4955,$A440,ObservedSpeciesData!$D$2:$D$4955,$D440)),AVERAGEIFS(ObservedSpeciesData!S$2:S$4955,ObservedSpeciesData!$A$2:$A$4955,$A440,ObservedSpeciesData!$D$2:$D$4955,$D440),"")</f>
        <v/>
      </c>
      <c r="T440" s="23" t="str">
        <f>IF(ISNUMBER(AVERAGEIFS(ObservedSpeciesData!T$2:T$4955,ObservedSpeciesData!$A$2:$A$4955,$A440,ObservedSpeciesData!$D$2:$D$4955,$D440)),AVERAGEIFS(ObservedSpeciesData!T$2:T$4955,ObservedSpeciesData!$A$2:$A$4955,$A440,ObservedSpeciesData!$D$2:$D$4955,$D440),"")</f>
        <v/>
      </c>
      <c r="U440" s="24" t="str">
        <f>IF(ISNUMBER(AVERAGEIFS(ObservedSpeciesData!U$2:U$4955,ObservedSpeciesData!$A$2:$A$4955,$A440,ObservedSpeciesData!$C$2:$C$4955,$C440,ObservedSpeciesData!$D$2:$D$4955,$D440)),AVERAGEIFS(ObservedSpeciesData!U$2:U$4955,ObservedSpeciesData!$A$2:$A$4955,$A440,ObservedSpeciesData!$C$2:$C$4955,$C440,ObservedSpeciesData!$D$2:$D$4955,$D440),"")</f>
        <v/>
      </c>
      <c r="V440" s="23" t="str">
        <f>IF(ISNUMBER(AVERAGEIFS(ObservedSpeciesData!V$2:V$4955,ObservedSpeciesData!$A$2:$A$4955,$A440,ObservedSpeciesData!$D$2:$D$4955,$D440)),AVERAGEIFS(ObservedSpeciesData!V$2:V$4955,ObservedSpeciesData!$A$2:$A$4955,$A440,ObservedSpeciesData!$D$2:$D$4955,$D440),"")</f>
        <v/>
      </c>
      <c r="W440" s="23" t="str">
        <f>IF(ISNUMBER(AVERAGEIFS(ObservedSpeciesData!W$2:W$4955,ObservedSpeciesData!$A$2:$A$4955,$A440,ObservedSpeciesData!$D$2:$D$4955,$D440)),AVERAGEIFS(ObservedSpeciesData!W$2:W$4955,ObservedSpeciesData!$A$2:$A$4955,$A440,ObservedSpeciesData!$D$2:$D$4955,$D440),"")</f>
        <v/>
      </c>
      <c r="X440" s="23" t="str">
        <f>IF(ISNUMBER(AVERAGEIFS(ObservedSpeciesData!X$2:X$4955,ObservedSpeciesData!$A$2:$A$4955,$A440,ObservedSpeciesData!$D$2:$D$4955,$D440)),AVERAGEIFS(ObservedSpeciesData!X$2:X$4955,ObservedSpeciesData!$A$2:$A$4955,$A440,ObservedSpeciesData!$D$2:$D$4955,$D440),"")</f>
        <v/>
      </c>
      <c r="Y440" s="23" t="str">
        <f>IF(ISNUMBER(AVERAGEIFS(ObservedSpeciesData!Y$2:Y$4955,ObservedSpeciesData!$A$2:$A$4955,$A440,ObservedSpeciesData!$D$2:$D$4955,$D440)),AVERAGEIFS(ObservedSpeciesData!Y$2:Y$4955,ObservedSpeciesData!$A$2:$A$4955,$A440,ObservedSpeciesData!$D$2:$D$4955,$D440),"")</f>
        <v/>
      </c>
      <c r="Z440" s="23" t="str">
        <f>IF(ISNUMBER(AVERAGEIFS(ObservedSpeciesData!Z$2:Z$4955,ObservedSpeciesData!$A$2:$A$4955,$A440,ObservedSpeciesData!$D$2:$D$4955,$D440)),AVERAGEIFS(ObservedSpeciesData!Z$2:Z$4955,ObservedSpeciesData!$A$2:$A$4955,$A440,ObservedSpeciesData!$D$2:$D$4955,$D440),"")</f>
        <v/>
      </c>
      <c r="AA440" s="23" t="str">
        <f>IF(ISNUMBER(AVERAGEIFS(ObservedSpeciesData!AA$2:AA$4955,ObservedSpeciesData!$A$2:$A$4955,$A440,ObservedSpeciesData!$D$2:$D$4955,$D440)),AVERAGEIFS(ObservedSpeciesData!AA$2:AA$4955,ObservedSpeciesData!$A$2:$A$4955,$A440,ObservedSpeciesData!$D$2:$D$4955,$D440),"")</f>
        <v/>
      </c>
      <c r="AB440" s="24" t="str">
        <f>IF(ISNUMBER(AVERAGEIFS(ObservedSpeciesData!AB$2:AB$4955,ObservedSpeciesData!$A$2:$A$4955,$A440,ObservedSpeciesData!$D$2:$D$4955,$D440)),AVERAGEIFS(ObservedSpeciesData!AB$2:AB$4955,ObservedSpeciesData!$A$2:$A$4955,$A440,ObservedSpeciesData!$D$2:$D$4955,$D440),"")</f>
        <v/>
      </c>
      <c r="AC440" s="24" t="str">
        <f>IF(ISNUMBER(AVERAGEIFS(ObservedSpeciesData!AC$2:AC$4955,ObservedSpeciesData!$A$2:$A$4955,$A440,ObservedSpeciesData!$D$2:$D$4955,$D440)),AVERAGEIFS(ObservedSpeciesData!AC$2:AC$4955,ObservedSpeciesData!$A$2:$A$4955,$A440,ObservedSpeciesData!$D$2:$D$4955,$D440),"")</f>
        <v/>
      </c>
      <c r="AD440" s="23" t="str">
        <f>IF(ISNUMBER(AVERAGEIFS(ObservedSpeciesData!AD$2:AD$4955,ObservedSpeciesData!$A$2:$A$4955,$A440,ObservedSpeciesData!$D$2:$D$4955,$D440)),AVERAGEIFS(ObservedSpeciesData!AD$2:AD$4955,ObservedSpeciesData!$A$2:$A$4955,$A440,ObservedSpeciesData!$D$2:$D$4955,$D440),"")</f>
        <v/>
      </c>
      <c r="AE440" s="24" t="str">
        <f>IF(ISNUMBER(AVERAGEIFS(ObservedSpeciesData!AE$2:AE$4955,ObservedSpeciesData!$A$2:$A$4955,$A440,ObservedSpeciesData!$D$2:$D$4955,$D440)),AVERAGEIFS(ObservedSpeciesData!AE$2:AE$4955,ObservedSpeciesData!$A$2:$A$4955,$A440,ObservedSpeciesData!$D$2:$D$4955,$D440),"")</f>
        <v/>
      </c>
      <c r="AF440" s="23"/>
      <c r="AG440" s="24"/>
      <c r="AH440" s="23" t="str">
        <f>IF(ISNUMBER(AVERAGEIFS(ObservedSpeciesData!AH$2:AH$4955,ObservedSpeciesData!$A$2:$A$4955,$A440,ObservedSpeciesData!$D$2:$D$4955,$D440)),AVERAGEIFS(ObservedSpeciesData!AH$2:AH$4955,ObservedSpeciesData!$A$2:$A$4955,$A440,ObservedSpeciesData!$D$2:$D$4955,$D440),"")</f>
        <v/>
      </c>
      <c r="AI440" s="23" t="str">
        <f>IF(ISNUMBER(AVERAGEIFS(ObservedSpeciesData!AI$2:AI$4955,ObservedSpeciesData!$A$2:$A$4955,$A440,ObservedSpeciesData!$C$2:$C$4955,$C440,ObservedSpeciesData!$D$2:$D$4955,$D440)),AVERAGEIFS(ObservedSpeciesData!AI$2:AI$4955,ObservedSpeciesData!$A$2:$A$4955,$A440,ObservedSpeciesData!$C$2:$C$4955,$C440,ObservedSpeciesData!$D$2:$D$4955,$D440),"")</f>
        <v/>
      </c>
      <c r="AJ440" s="2">
        <f>COUNTIFS(ObservedSpeciesData!$A$2:$A$828,$A440,ObservedSpeciesData!$D$2:$D$828,$D440)</f>
        <v>0</v>
      </c>
      <c r="AK440" s="2">
        <f t="shared" si="6"/>
        <v>3</v>
      </c>
    </row>
    <row r="441" spans="1:37" x14ac:dyDescent="0.25">
      <c r="A441" s="14" t="s">
        <v>111</v>
      </c>
      <c r="B441" t="s">
        <v>80</v>
      </c>
      <c r="C441" t="s">
        <v>106</v>
      </c>
      <c r="D441" s="13">
        <v>42625</v>
      </c>
      <c r="E441">
        <v>1</v>
      </c>
      <c r="F441">
        <v>50</v>
      </c>
      <c r="G441" s="2" t="s">
        <v>78</v>
      </c>
      <c r="H441" s="2" t="s">
        <v>11</v>
      </c>
      <c r="I441">
        <v>12</v>
      </c>
      <c r="J441" s="2" t="s">
        <v>77</v>
      </c>
      <c r="K441" s="2">
        <f>IF(ISNUMBER(AVERAGEIFS(ObservedSpeciesData!K$2:K$4955,ObservedSpeciesData!$A$2:$A$4955,$A441,ObservedSpeciesData!$D$2:$D$4955,$D441)),AVERAGEIFS(ObservedSpeciesData!K$2:K$4955,ObservedSpeciesData!$A$2:$A$4955,$A441,ObservedSpeciesData!$D$2:$D$4955,$D441),"")</f>
        <v>37.5</v>
      </c>
      <c r="L441" s="26" t="str">
        <f>IF(ISNUMBER(AVERAGEIFS(ObservedSpeciesData!L$2:L$4955,ObservedSpeciesData!$A$2:$A$4955,$A441,ObservedSpeciesData!$D$2:$D$4955,$D441)),AVERAGEIFS(ObservedSpeciesData!L$2:L$4955,ObservedSpeciesData!$A$2:$A$4955,$A441,ObservedSpeciesData!$D$2:$D$4955,$D441),"")</f>
        <v/>
      </c>
      <c r="M441" s="23" t="str">
        <f>IF(ISNUMBER(AVERAGEIFS(ObservedSpeciesData!M$2:M$4955,ObservedSpeciesData!$A$2:$A$4955,$A441,ObservedSpeciesData!$D$2:$D$4955,$D441)),AVERAGEIFS(ObservedSpeciesData!M$2:M$4955,ObservedSpeciesData!$A$2:$A$4955,$A441,ObservedSpeciesData!$D$2:$D$4955,$D441),"")</f>
        <v/>
      </c>
      <c r="N441" s="23">
        <f>IF(ISNUMBER(AVERAGEIFS(ObservedSpeciesData!N$2:N$4955,ObservedSpeciesData!$A$2:$A$4955,$A441,ObservedSpeciesData!$D$2:$D$4955,$D441)),AVERAGEIFS(ObservedSpeciesData!N$2:N$4955,ObservedSpeciesData!$A$2:$A$4955,$A441,ObservedSpeciesData!$D$2:$D$4955,$D441),"")</f>
        <v>904.67597600000011</v>
      </c>
      <c r="O441" s="23">
        <f>IF(ISNUMBER(AVERAGEIFS(ObservedSpeciesData!O$2:O$4955,ObservedSpeciesData!$A$2:$A$4955,$A441,ObservedSpeciesData!$D$2:$D$4955,$D441)),AVERAGEIFS(ObservedSpeciesData!O$2:O$4955,ObservedSpeciesData!$A$2:$A$4955,$A441,ObservedSpeciesData!$D$2:$D$4955,$D441),"")</f>
        <v>90.467597600000019</v>
      </c>
      <c r="P441" s="23">
        <f>IF(ISNUMBER(AVERAGEIFS(ObservedSpeciesData!P$2:P$4955,ObservedSpeciesData!$A$2:$A$4955,$A441,ObservedSpeciesData!$C$2:$C$4955,$C441,ObservedSpeciesData!$D$2:$D$4955,$D441)),AVERAGEIFS(ObservedSpeciesData!P$2:P$4955,ObservedSpeciesData!$A$2:$A$4955,$A441,ObservedSpeciesData!$C$2:$C$4955,$C441,ObservedSpeciesData!$D$2:$D$4955,$D441),"")</f>
        <v>156.13572364444445</v>
      </c>
      <c r="Q441" s="23"/>
      <c r="R441" s="25" t="str">
        <f>IF(ISNUMBER(AVERAGEIFS(ObservedSpeciesData!R$2:R$4955,ObservedSpeciesData!$A$2:$A$4955,$A441,ObservedSpeciesData!$D$2:$D$4955,$D441)),AVERAGEIFS(ObservedSpeciesData!R$2:R$4955,ObservedSpeciesData!$A$2:$A$4955,$A441,ObservedSpeciesData!$D$2:$D$4955,$D441),"")</f>
        <v/>
      </c>
      <c r="S441" s="25" t="str">
        <f>IF(ISNUMBER(AVERAGEIFS(ObservedSpeciesData!S$2:S$4955,ObservedSpeciesData!$A$2:$A$4955,$A441,ObservedSpeciesData!$D$2:$D$4955,$D441)),AVERAGEIFS(ObservedSpeciesData!S$2:S$4955,ObservedSpeciesData!$A$2:$A$4955,$A441,ObservedSpeciesData!$D$2:$D$4955,$D441),"")</f>
        <v/>
      </c>
      <c r="T441" s="23" t="str">
        <f>IF(ISNUMBER(AVERAGEIFS(ObservedSpeciesData!T$2:T$4955,ObservedSpeciesData!$A$2:$A$4955,$A441,ObservedSpeciesData!$D$2:$D$4955,$D441)),AVERAGEIFS(ObservedSpeciesData!T$2:T$4955,ObservedSpeciesData!$A$2:$A$4955,$A441,ObservedSpeciesData!$D$2:$D$4955,$D441),"")</f>
        <v/>
      </c>
      <c r="U441" s="24" t="str">
        <f>IF(ISNUMBER(AVERAGEIFS(ObservedSpeciesData!U$2:U$4955,ObservedSpeciesData!$A$2:$A$4955,$A441,ObservedSpeciesData!$C$2:$C$4955,$C441,ObservedSpeciesData!$D$2:$D$4955,$D441)),AVERAGEIFS(ObservedSpeciesData!U$2:U$4955,ObservedSpeciesData!$A$2:$A$4955,$A441,ObservedSpeciesData!$C$2:$C$4955,$C441,ObservedSpeciesData!$D$2:$D$4955,$D441),"")</f>
        <v/>
      </c>
      <c r="V441" s="23" t="str">
        <f>IF(ISNUMBER(AVERAGEIFS(ObservedSpeciesData!V$2:V$4955,ObservedSpeciesData!$A$2:$A$4955,$A441,ObservedSpeciesData!$D$2:$D$4955,$D441)),AVERAGEIFS(ObservedSpeciesData!V$2:V$4955,ObservedSpeciesData!$A$2:$A$4955,$A441,ObservedSpeciesData!$D$2:$D$4955,$D441),"")</f>
        <v/>
      </c>
      <c r="W441" s="23" t="str">
        <f>IF(ISNUMBER(AVERAGEIFS(ObservedSpeciesData!W$2:W$4955,ObservedSpeciesData!$A$2:$A$4955,$A441,ObservedSpeciesData!$D$2:$D$4955,$D441)),AVERAGEIFS(ObservedSpeciesData!W$2:W$4955,ObservedSpeciesData!$A$2:$A$4955,$A441,ObservedSpeciesData!$D$2:$D$4955,$D441),"")</f>
        <v/>
      </c>
      <c r="X441" s="23" t="str">
        <f>IF(ISNUMBER(AVERAGEIFS(ObservedSpeciesData!X$2:X$4955,ObservedSpeciesData!$A$2:$A$4955,$A441,ObservedSpeciesData!$D$2:$D$4955,$D441)),AVERAGEIFS(ObservedSpeciesData!X$2:X$4955,ObservedSpeciesData!$A$2:$A$4955,$A441,ObservedSpeciesData!$D$2:$D$4955,$D441),"")</f>
        <v/>
      </c>
      <c r="Y441" s="23" t="str">
        <f>IF(ISNUMBER(AVERAGEIFS(ObservedSpeciesData!Y$2:Y$4955,ObservedSpeciesData!$A$2:$A$4955,$A441,ObservedSpeciesData!$D$2:$D$4955,$D441)),AVERAGEIFS(ObservedSpeciesData!Y$2:Y$4955,ObservedSpeciesData!$A$2:$A$4955,$A441,ObservedSpeciesData!$D$2:$D$4955,$D441),"")</f>
        <v/>
      </c>
      <c r="Z441" s="23" t="str">
        <f>IF(ISNUMBER(AVERAGEIFS(ObservedSpeciesData!Z$2:Z$4955,ObservedSpeciesData!$A$2:$A$4955,$A441,ObservedSpeciesData!$D$2:$D$4955,$D441)),AVERAGEIFS(ObservedSpeciesData!Z$2:Z$4955,ObservedSpeciesData!$A$2:$A$4955,$A441,ObservedSpeciesData!$D$2:$D$4955,$D441),"")</f>
        <v/>
      </c>
      <c r="AA441" s="23" t="str">
        <f>IF(ISNUMBER(AVERAGEIFS(ObservedSpeciesData!AA$2:AA$4955,ObservedSpeciesData!$A$2:$A$4955,$A441,ObservedSpeciesData!$D$2:$D$4955,$D441)),AVERAGEIFS(ObservedSpeciesData!AA$2:AA$4955,ObservedSpeciesData!$A$2:$A$4955,$A441,ObservedSpeciesData!$D$2:$D$4955,$D441),"")</f>
        <v/>
      </c>
      <c r="AB441" s="24" t="str">
        <f>IF(ISNUMBER(AVERAGEIFS(ObservedSpeciesData!AB$2:AB$4955,ObservedSpeciesData!$A$2:$A$4955,$A441,ObservedSpeciesData!$D$2:$D$4955,$D441)),AVERAGEIFS(ObservedSpeciesData!AB$2:AB$4955,ObservedSpeciesData!$A$2:$A$4955,$A441,ObservedSpeciesData!$D$2:$D$4955,$D441),"")</f>
        <v/>
      </c>
      <c r="AC441" s="24" t="str">
        <f>IF(ISNUMBER(AVERAGEIFS(ObservedSpeciesData!AC$2:AC$4955,ObservedSpeciesData!$A$2:$A$4955,$A441,ObservedSpeciesData!$D$2:$D$4955,$D441)),AVERAGEIFS(ObservedSpeciesData!AC$2:AC$4955,ObservedSpeciesData!$A$2:$A$4955,$A441,ObservedSpeciesData!$D$2:$D$4955,$D441),"")</f>
        <v/>
      </c>
      <c r="AD441" s="23" t="str">
        <f>IF(ISNUMBER(AVERAGEIFS(ObservedSpeciesData!AD$2:AD$4955,ObservedSpeciesData!$A$2:$A$4955,$A441,ObservedSpeciesData!$D$2:$D$4955,$D441)),AVERAGEIFS(ObservedSpeciesData!AD$2:AD$4955,ObservedSpeciesData!$A$2:$A$4955,$A441,ObservedSpeciesData!$D$2:$D$4955,$D441),"")</f>
        <v/>
      </c>
      <c r="AE441" s="24" t="str">
        <f>IF(ISNUMBER(AVERAGEIFS(ObservedSpeciesData!AE$2:AE$4955,ObservedSpeciesData!$A$2:$A$4955,$A441,ObservedSpeciesData!$D$2:$D$4955,$D441)),AVERAGEIFS(ObservedSpeciesData!AE$2:AE$4955,ObservedSpeciesData!$A$2:$A$4955,$A441,ObservedSpeciesData!$D$2:$D$4955,$D441),"")</f>
        <v/>
      </c>
      <c r="AF441" s="23"/>
      <c r="AG441" s="24"/>
      <c r="AH441" s="23" t="str">
        <f>IF(ISNUMBER(AVERAGEIFS(ObservedSpeciesData!AH$2:AH$4955,ObservedSpeciesData!$A$2:$A$4955,$A441,ObservedSpeciesData!$D$2:$D$4955,$D441)),AVERAGEIFS(ObservedSpeciesData!AH$2:AH$4955,ObservedSpeciesData!$A$2:$A$4955,$A441,ObservedSpeciesData!$D$2:$D$4955,$D441),"")</f>
        <v/>
      </c>
      <c r="AI441" s="23" t="str">
        <f>IF(ISNUMBER(AVERAGEIFS(ObservedSpeciesData!AI$2:AI$4955,ObservedSpeciesData!$A$2:$A$4955,$A441,ObservedSpeciesData!$C$2:$C$4955,$C441,ObservedSpeciesData!$D$2:$D$4955,$D441)),AVERAGEIFS(ObservedSpeciesData!AI$2:AI$4955,ObservedSpeciesData!$A$2:$A$4955,$A441,ObservedSpeciesData!$C$2:$C$4955,$C441,ObservedSpeciesData!$D$2:$D$4955,$D441),"")</f>
        <v/>
      </c>
      <c r="AJ441" s="2">
        <f>COUNTIFS(ObservedSpeciesData!$A$2:$A$828,$A441,ObservedSpeciesData!$D$2:$D$828,$D441)</f>
        <v>0</v>
      </c>
      <c r="AK441" s="2">
        <f t="shared" si="6"/>
        <v>3</v>
      </c>
    </row>
    <row r="442" spans="1:37" x14ac:dyDescent="0.25">
      <c r="A442" s="14" t="s">
        <v>110</v>
      </c>
      <c r="B442" t="s">
        <v>80</v>
      </c>
      <c r="C442" t="s">
        <v>106</v>
      </c>
      <c r="D442" s="13">
        <v>42625</v>
      </c>
      <c r="E442">
        <v>1</v>
      </c>
      <c r="F442">
        <v>100</v>
      </c>
      <c r="G442" s="2" t="s">
        <v>78</v>
      </c>
      <c r="H442" s="2" t="s">
        <v>11</v>
      </c>
      <c r="I442">
        <v>12</v>
      </c>
      <c r="J442" s="2" t="s">
        <v>77</v>
      </c>
      <c r="K442" s="2">
        <f>IF(ISNUMBER(AVERAGEIFS(ObservedSpeciesData!K$2:K$4955,ObservedSpeciesData!$A$2:$A$4955,$A442,ObservedSpeciesData!$D$2:$D$4955,$D442)),AVERAGEIFS(ObservedSpeciesData!K$2:K$4955,ObservedSpeciesData!$A$2:$A$4955,$A442,ObservedSpeciesData!$D$2:$D$4955,$D442),"")</f>
        <v>75</v>
      </c>
      <c r="L442" s="26" t="str">
        <f>IF(ISNUMBER(AVERAGEIFS(ObservedSpeciesData!L$2:L$4955,ObservedSpeciesData!$A$2:$A$4955,$A442,ObservedSpeciesData!$D$2:$D$4955,$D442)),AVERAGEIFS(ObservedSpeciesData!L$2:L$4955,ObservedSpeciesData!$A$2:$A$4955,$A442,ObservedSpeciesData!$D$2:$D$4955,$D442),"")</f>
        <v/>
      </c>
      <c r="M442" s="23" t="str">
        <f>IF(ISNUMBER(AVERAGEIFS(ObservedSpeciesData!M$2:M$4955,ObservedSpeciesData!$A$2:$A$4955,$A442,ObservedSpeciesData!$D$2:$D$4955,$D442)),AVERAGEIFS(ObservedSpeciesData!M$2:M$4955,ObservedSpeciesData!$A$2:$A$4955,$A442,ObservedSpeciesData!$D$2:$D$4955,$D442),"")</f>
        <v/>
      </c>
      <c r="N442" s="23">
        <f>IF(ISNUMBER(AVERAGEIFS(ObservedSpeciesData!N$2:N$4955,ObservedSpeciesData!$A$2:$A$4955,$A442,ObservedSpeciesData!$D$2:$D$4955,$D442)),AVERAGEIFS(ObservedSpeciesData!N$2:N$4955,ObservedSpeciesData!$A$2:$A$4955,$A442,ObservedSpeciesData!$D$2:$D$4955,$D442),"")</f>
        <v>930.36286533333316</v>
      </c>
      <c r="O442" s="23">
        <f>IF(ISNUMBER(AVERAGEIFS(ObservedSpeciesData!O$2:O$4955,ObservedSpeciesData!$A$2:$A$4955,$A442,ObservedSpeciesData!$D$2:$D$4955,$D442)),AVERAGEIFS(ObservedSpeciesData!O$2:O$4955,ObservedSpeciesData!$A$2:$A$4955,$A442,ObservedSpeciesData!$D$2:$D$4955,$D442),"")</f>
        <v>93.036286533333325</v>
      </c>
      <c r="P442" s="23">
        <f>IF(ISNUMBER(AVERAGEIFS(ObservedSpeciesData!P$2:P$4955,ObservedSpeciesData!$A$2:$A$4955,$A442,ObservedSpeciesData!$C$2:$C$4955,$C442,ObservedSpeciesData!$D$2:$D$4955,$D442)),AVERAGEIFS(ObservedSpeciesData!P$2:P$4955,ObservedSpeciesData!$A$2:$A$4955,$A442,ObservedSpeciesData!$C$2:$C$4955,$C442,ObservedSpeciesData!$D$2:$D$4955,$D442),"")</f>
        <v>169.26111782222222</v>
      </c>
      <c r="Q442" s="23"/>
      <c r="R442" s="25" t="str">
        <f>IF(ISNUMBER(AVERAGEIFS(ObservedSpeciesData!R$2:R$4955,ObservedSpeciesData!$A$2:$A$4955,$A442,ObservedSpeciesData!$D$2:$D$4955,$D442)),AVERAGEIFS(ObservedSpeciesData!R$2:R$4955,ObservedSpeciesData!$A$2:$A$4955,$A442,ObservedSpeciesData!$D$2:$D$4955,$D442),"")</f>
        <v/>
      </c>
      <c r="S442" s="25" t="str">
        <f>IF(ISNUMBER(AVERAGEIFS(ObservedSpeciesData!S$2:S$4955,ObservedSpeciesData!$A$2:$A$4955,$A442,ObservedSpeciesData!$D$2:$D$4955,$D442)),AVERAGEIFS(ObservedSpeciesData!S$2:S$4955,ObservedSpeciesData!$A$2:$A$4955,$A442,ObservedSpeciesData!$D$2:$D$4955,$D442),"")</f>
        <v/>
      </c>
      <c r="T442" s="23" t="str">
        <f>IF(ISNUMBER(AVERAGEIFS(ObservedSpeciesData!T$2:T$4955,ObservedSpeciesData!$A$2:$A$4955,$A442,ObservedSpeciesData!$D$2:$D$4955,$D442)),AVERAGEIFS(ObservedSpeciesData!T$2:T$4955,ObservedSpeciesData!$A$2:$A$4955,$A442,ObservedSpeciesData!$D$2:$D$4955,$D442),"")</f>
        <v/>
      </c>
      <c r="U442" s="24" t="str">
        <f>IF(ISNUMBER(AVERAGEIFS(ObservedSpeciesData!U$2:U$4955,ObservedSpeciesData!$A$2:$A$4955,$A442,ObservedSpeciesData!$C$2:$C$4955,$C442,ObservedSpeciesData!$D$2:$D$4955,$D442)),AVERAGEIFS(ObservedSpeciesData!U$2:U$4955,ObservedSpeciesData!$A$2:$A$4955,$A442,ObservedSpeciesData!$C$2:$C$4955,$C442,ObservedSpeciesData!$D$2:$D$4955,$D442),"")</f>
        <v/>
      </c>
      <c r="V442" s="23" t="str">
        <f>IF(ISNUMBER(AVERAGEIFS(ObservedSpeciesData!V$2:V$4955,ObservedSpeciesData!$A$2:$A$4955,$A442,ObservedSpeciesData!$D$2:$D$4955,$D442)),AVERAGEIFS(ObservedSpeciesData!V$2:V$4955,ObservedSpeciesData!$A$2:$A$4955,$A442,ObservedSpeciesData!$D$2:$D$4955,$D442),"")</f>
        <v/>
      </c>
      <c r="W442" s="23" t="str">
        <f>IF(ISNUMBER(AVERAGEIFS(ObservedSpeciesData!W$2:W$4955,ObservedSpeciesData!$A$2:$A$4955,$A442,ObservedSpeciesData!$D$2:$D$4955,$D442)),AVERAGEIFS(ObservedSpeciesData!W$2:W$4955,ObservedSpeciesData!$A$2:$A$4955,$A442,ObservedSpeciesData!$D$2:$D$4955,$D442),"")</f>
        <v/>
      </c>
      <c r="X442" s="23" t="str">
        <f>IF(ISNUMBER(AVERAGEIFS(ObservedSpeciesData!X$2:X$4955,ObservedSpeciesData!$A$2:$A$4955,$A442,ObservedSpeciesData!$D$2:$D$4955,$D442)),AVERAGEIFS(ObservedSpeciesData!X$2:X$4955,ObservedSpeciesData!$A$2:$A$4955,$A442,ObservedSpeciesData!$D$2:$D$4955,$D442),"")</f>
        <v/>
      </c>
      <c r="Y442" s="23" t="str">
        <f>IF(ISNUMBER(AVERAGEIFS(ObservedSpeciesData!Y$2:Y$4955,ObservedSpeciesData!$A$2:$A$4955,$A442,ObservedSpeciesData!$D$2:$D$4955,$D442)),AVERAGEIFS(ObservedSpeciesData!Y$2:Y$4955,ObservedSpeciesData!$A$2:$A$4955,$A442,ObservedSpeciesData!$D$2:$D$4955,$D442),"")</f>
        <v/>
      </c>
      <c r="Z442" s="23" t="str">
        <f>IF(ISNUMBER(AVERAGEIFS(ObservedSpeciesData!Z$2:Z$4955,ObservedSpeciesData!$A$2:$A$4955,$A442,ObservedSpeciesData!$D$2:$D$4955,$D442)),AVERAGEIFS(ObservedSpeciesData!Z$2:Z$4955,ObservedSpeciesData!$A$2:$A$4955,$A442,ObservedSpeciesData!$D$2:$D$4955,$D442),"")</f>
        <v/>
      </c>
      <c r="AA442" s="23" t="str">
        <f>IF(ISNUMBER(AVERAGEIFS(ObservedSpeciesData!AA$2:AA$4955,ObservedSpeciesData!$A$2:$A$4955,$A442,ObservedSpeciesData!$D$2:$D$4955,$D442)),AVERAGEIFS(ObservedSpeciesData!AA$2:AA$4955,ObservedSpeciesData!$A$2:$A$4955,$A442,ObservedSpeciesData!$D$2:$D$4955,$D442),"")</f>
        <v/>
      </c>
      <c r="AB442" s="24" t="str">
        <f>IF(ISNUMBER(AVERAGEIFS(ObservedSpeciesData!AB$2:AB$4955,ObservedSpeciesData!$A$2:$A$4955,$A442,ObservedSpeciesData!$D$2:$D$4955,$D442)),AVERAGEIFS(ObservedSpeciesData!AB$2:AB$4955,ObservedSpeciesData!$A$2:$A$4955,$A442,ObservedSpeciesData!$D$2:$D$4955,$D442),"")</f>
        <v/>
      </c>
      <c r="AC442" s="24" t="str">
        <f>IF(ISNUMBER(AVERAGEIFS(ObservedSpeciesData!AC$2:AC$4955,ObservedSpeciesData!$A$2:$A$4955,$A442,ObservedSpeciesData!$D$2:$D$4955,$D442)),AVERAGEIFS(ObservedSpeciesData!AC$2:AC$4955,ObservedSpeciesData!$A$2:$A$4955,$A442,ObservedSpeciesData!$D$2:$D$4955,$D442),"")</f>
        <v/>
      </c>
      <c r="AD442" s="23" t="str">
        <f>IF(ISNUMBER(AVERAGEIFS(ObservedSpeciesData!AD$2:AD$4955,ObservedSpeciesData!$A$2:$A$4955,$A442,ObservedSpeciesData!$D$2:$D$4955,$D442)),AVERAGEIFS(ObservedSpeciesData!AD$2:AD$4955,ObservedSpeciesData!$A$2:$A$4955,$A442,ObservedSpeciesData!$D$2:$D$4955,$D442),"")</f>
        <v/>
      </c>
      <c r="AE442" s="24" t="str">
        <f>IF(ISNUMBER(AVERAGEIFS(ObservedSpeciesData!AE$2:AE$4955,ObservedSpeciesData!$A$2:$A$4955,$A442,ObservedSpeciesData!$D$2:$D$4955,$D442)),AVERAGEIFS(ObservedSpeciesData!AE$2:AE$4955,ObservedSpeciesData!$A$2:$A$4955,$A442,ObservedSpeciesData!$D$2:$D$4955,$D442),"")</f>
        <v/>
      </c>
      <c r="AF442" s="23"/>
      <c r="AG442" s="24"/>
      <c r="AH442" s="23" t="str">
        <f>IF(ISNUMBER(AVERAGEIFS(ObservedSpeciesData!AH$2:AH$4955,ObservedSpeciesData!$A$2:$A$4955,$A442,ObservedSpeciesData!$D$2:$D$4955,$D442)),AVERAGEIFS(ObservedSpeciesData!AH$2:AH$4955,ObservedSpeciesData!$A$2:$A$4955,$A442,ObservedSpeciesData!$D$2:$D$4955,$D442),"")</f>
        <v/>
      </c>
      <c r="AI442" s="23" t="str">
        <f>IF(ISNUMBER(AVERAGEIFS(ObservedSpeciesData!AI$2:AI$4955,ObservedSpeciesData!$A$2:$A$4955,$A442,ObservedSpeciesData!$C$2:$C$4955,$C442,ObservedSpeciesData!$D$2:$D$4955,$D442)),AVERAGEIFS(ObservedSpeciesData!AI$2:AI$4955,ObservedSpeciesData!$A$2:$A$4955,$A442,ObservedSpeciesData!$C$2:$C$4955,$C442,ObservedSpeciesData!$D$2:$D$4955,$D442),"")</f>
        <v/>
      </c>
      <c r="AJ442" s="2">
        <f>COUNTIFS(ObservedSpeciesData!$A$2:$A$828,$A442,ObservedSpeciesData!$D$2:$D$828,$D442)</f>
        <v>0</v>
      </c>
      <c r="AK442" s="2">
        <f t="shared" si="6"/>
        <v>3</v>
      </c>
    </row>
    <row r="443" spans="1:37" x14ac:dyDescent="0.25">
      <c r="A443" s="14" t="s">
        <v>109</v>
      </c>
      <c r="B443" t="s">
        <v>80</v>
      </c>
      <c r="C443" t="s">
        <v>106</v>
      </c>
      <c r="D443" s="13">
        <v>42625</v>
      </c>
      <c r="E443">
        <v>1</v>
      </c>
      <c r="F443">
        <v>200</v>
      </c>
      <c r="G443" s="2" t="s">
        <v>78</v>
      </c>
      <c r="H443" s="2" t="s">
        <v>11</v>
      </c>
      <c r="I443">
        <v>12</v>
      </c>
      <c r="J443" s="2" t="s">
        <v>77</v>
      </c>
      <c r="K443" s="2">
        <f>IF(ISNUMBER(AVERAGEIFS(ObservedSpeciesData!K$2:K$4955,ObservedSpeciesData!$A$2:$A$4955,$A443,ObservedSpeciesData!$D$2:$D$4955,$D443)),AVERAGEIFS(ObservedSpeciesData!K$2:K$4955,ObservedSpeciesData!$A$2:$A$4955,$A443,ObservedSpeciesData!$D$2:$D$4955,$D443),"")</f>
        <v>150</v>
      </c>
      <c r="L443" s="26" t="str">
        <f>IF(ISNUMBER(AVERAGEIFS(ObservedSpeciesData!L$2:L$4955,ObservedSpeciesData!$A$2:$A$4955,$A443,ObservedSpeciesData!$D$2:$D$4955,$D443)),AVERAGEIFS(ObservedSpeciesData!L$2:L$4955,ObservedSpeciesData!$A$2:$A$4955,$A443,ObservedSpeciesData!$D$2:$D$4955,$D443),"")</f>
        <v/>
      </c>
      <c r="M443" s="23" t="str">
        <f>IF(ISNUMBER(AVERAGEIFS(ObservedSpeciesData!M$2:M$4955,ObservedSpeciesData!$A$2:$A$4955,$A443,ObservedSpeciesData!$D$2:$D$4955,$D443)),AVERAGEIFS(ObservedSpeciesData!M$2:M$4955,ObservedSpeciesData!$A$2:$A$4955,$A443,ObservedSpeciesData!$D$2:$D$4955,$D443),"")</f>
        <v/>
      </c>
      <c r="N443" s="23">
        <f>IF(ISNUMBER(AVERAGEIFS(ObservedSpeciesData!N$2:N$4955,ObservedSpeciesData!$A$2:$A$4955,$A443,ObservedSpeciesData!$D$2:$D$4955,$D443)),AVERAGEIFS(ObservedSpeciesData!N$2:N$4955,ObservedSpeciesData!$A$2:$A$4955,$A443,ObservedSpeciesData!$D$2:$D$4955,$D443),"")</f>
        <v>784.72585199999992</v>
      </c>
      <c r="O443" s="23">
        <f>IF(ISNUMBER(AVERAGEIFS(ObservedSpeciesData!O$2:O$4955,ObservedSpeciesData!$A$2:$A$4955,$A443,ObservedSpeciesData!$D$2:$D$4955,$D443)),AVERAGEIFS(ObservedSpeciesData!O$2:O$4955,ObservedSpeciesData!$A$2:$A$4955,$A443,ObservedSpeciesData!$D$2:$D$4955,$D443),"")</f>
        <v>78.472585199999983</v>
      </c>
      <c r="P443" s="23">
        <f>IF(ISNUMBER(AVERAGEIFS(ObservedSpeciesData!P$2:P$4955,ObservedSpeciesData!$A$2:$A$4955,$A443,ObservedSpeciesData!$C$2:$C$4955,$C443,ObservedSpeciesData!$D$2:$D$4955,$D443)),AVERAGEIFS(ObservedSpeciesData!P$2:P$4955,ObservedSpeciesData!$A$2:$A$4955,$A443,ObservedSpeciesData!$C$2:$C$4955,$C443,ObservedSpeciesData!$D$2:$D$4955,$D443),"")</f>
        <v>135.25218857777779</v>
      </c>
      <c r="Q443" s="23"/>
      <c r="R443" s="25" t="str">
        <f>IF(ISNUMBER(AVERAGEIFS(ObservedSpeciesData!R$2:R$4955,ObservedSpeciesData!$A$2:$A$4955,$A443,ObservedSpeciesData!$D$2:$D$4955,$D443)),AVERAGEIFS(ObservedSpeciesData!R$2:R$4955,ObservedSpeciesData!$A$2:$A$4955,$A443,ObservedSpeciesData!$D$2:$D$4955,$D443),"")</f>
        <v/>
      </c>
      <c r="S443" s="25" t="str">
        <f>IF(ISNUMBER(AVERAGEIFS(ObservedSpeciesData!S$2:S$4955,ObservedSpeciesData!$A$2:$A$4955,$A443,ObservedSpeciesData!$D$2:$D$4955,$D443)),AVERAGEIFS(ObservedSpeciesData!S$2:S$4955,ObservedSpeciesData!$A$2:$A$4955,$A443,ObservedSpeciesData!$D$2:$D$4955,$D443),"")</f>
        <v/>
      </c>
      <c r="T443" s="23" t="str">
        <f>IF(ISNUMBER(AVERAGEIFS(ObservedSpeciesData!T$2:T$4955,ObservedSpeciesData!$A$2:$A$4955,$A443,ObservedSpeciesData!$D$2:$D$4955,$D443)),AVERAGEIFS(ObservedSpeciesData!T$2:T$4955,ObservedSpeciesData!$A$2:$A$4955,$A443,ObservedSpeciesData!$D$2:$D$4955,$D443),"")</f>
        <v/>
      </c>
      <c r="U443" s="24" t="str">
        <f>IF(ISNUMBER(AVERAGEIFS(ObservedSpeciesData!U$2:U$4955,ObservedSpeciesData!$A$2:$A$4955,$A443,ObservedSpeciesData!$C$2:$C$4955,$C443,ObservedSpeciesData!$D$2:$D$4955,$D443)),AVERAGEIFS(ObservedSpeciesData!U$2:U$4955,ObservedSpeciesData!$A$2:$A$4955,$A443,ObservedSpeciesData!$C$2:$C$4955,$C443,ObservedSpeciesData!$D$2:$D$4955,$D443),"")</f>
        <v/>
      </c>
      <c r="V443" s="23" t="str">
        <f>IF(ISNUMBER(AVERAGEIFS(ObservedSpeciesData!V$2:V$4955,ObservedSpeciesData!$A$2:$A$4955,$A443,ObservedSpeciesData!$D$2:$D$4955,$D443)),AVERAGEIFS(ObservedSpeciesData!V$2:V$4955,ObservedSpeciesData!$A$2:$A$4955,$A443,ObservedSpeciesData!$D$2:$D$4955,$D443),"")</f>
        <v/>
      </c>
      <c r="W443" s="23" t="str">
        <f>IF(ISNUMBER(AVERAGEIFS(ObservedSpeciesData!W$2:W$4955,ObservedSpeciesData!$A$2:$A$4955,$A443,ObservedSpeciesData!$D$2:$D$4955,$D443)),AVERAGEIFS(ObservedSpeciesData!W$2:W$4955,ObservedSpeciesData!$A$2:$A$4955,$A443,ObservedSpeciesData!$D$2:$D$4955,$D443),"")</f>
        <v/>
      </c>
      <c r="X443" s="23" t="str">
        <f>IF(ISNUMBER(AVERAGEIFS(ObservedSpeciesData!X$2:X$4955,ObservedSpeciesData!$A$2:$A$4955,$A443,ObservedSpeciesData!$D$2:$D$4955,$D443)),AVERAGEIFS(ObservedSpeciesData!X$2:X$4955,ObservedSpeciesData!$A$2:$A$4955,$A443,ObservedSpeciesData!$D$2:$D$4955,$D443),"")</f>
        <v/>
      </c>
      <c r="Y443" s="23" t="str">
        <f>IF(ISNUMBER(AVERAGEIFS(ObservedSpeciesData!Y$2:Y$4955,ObservedSpeciesData!$A$2:$A$4955,$A443,ObservedSpeciesData!$D$2:$D$4955,$D443)),AVERAGEIFS(ObservedSpeciesData!Y$2:Y$4955,ObservedSpeciesData!$A$2:$A$4955,$A443,ObservedSpeciesData!$D$2:$D$4955,$D443),"")</f>
        <v/>
      </c>
      <c r="Z443" s="23" t="str">
        <f>IF(ISNUMBER(AVERAGEIFS(ObservedSpeciesData!Z$2:Z$4955,ObservedSpeciesData!$A$2:$A$4955,$A443,ObservedSpeciesData!$D$2:$D$4955,$D443)),AVERAGEIFS(ObservedSpeciesData!Z$2:Z$4955,ObservedSpeciesData!$A$2:$A$4955,$A443,ObservedSpeciesData!$D$2:$D$4955,$D443),"")</f>
        <v/>
      </c>
      <c r="AA443" s="23" t="str">
        <f>IF(ISNUMBER(AVERAGEIFS(ObservedSpeciesData!AA$2:AA$4955,ObservedSpeciesData!$A$2:$A$4955,$A443,ObservedSpeciesData!$D$2:$D$4955,$D443)),AVERAGEIFS(ObservedSpeciesData!AA$2:AA$4955,ObservedSpeciesData!$A$2:$A$4955,$A443,ObservedSpeciesData!$D$2:$D$4955,$D443),"")</f>
        <v/>
      </c>
      <c r="AB443" s="24" t="str">
        <f>IF(ISNUMBER(AVERAGEIFS(ObservedSpeciesData!AB$2:AB$4955,ObservedSpeciesData!$A$2:$A$4955,$A443,ObservedSpeciesData!$D$2:$D$4955,$D443)),AVERAGEIFS(ObservedSpeciesData!AB$2:AB$4955,ObservedSpeciesData!$A$2:$A$4955,$A443,ObservedSpeciesData!$D$2:$D$4955,$D443),"")</f>
        <v/>
      </c>
      <c r="AC443" s="24" t="str">
        <f>IF(ISNUMBER(AVERAGEIFS(ObservedSpeciesData!AC$2:AC$4955,ObservedSpeciesData!$A$2:$A$4955,$A443,ObservedSpeciesData!$D$2:$D$4955,$D443)),AVERAGEIFS(ObservedSpeciesData!AC$2:AC$4955,ObservedSpeciesData!$A$2:$A$4955,$A443,ObservedSpeciesData!$D$2:$D$4955,$D443),"")</f>
        <v/>
      </c>
      <c r="AD443" s="23" t="str">
        <f>IF(ISNUMBER(AVERAGEIFS(ObservedSpeciesData!AD$2:AD$4955,ObservedSpeciesData!$A$2:$A$4955,$A443,ObservedSpeciesData!$D$2:$D$4955,$D443)),AVERAGEIFS(ObservedSpeciesData!AD$2:AD$4955,ObservedSpeciesData!$A$2:$A$4955,$A443,ObservedSpeciesData!$D$2:$D$4955,$D443),"")</f>
        <v/>
      </c>
      <c r="AE443" s="24" t="str">
        <f>IF(ISNUMBER(AVERAGEIFS(ObservedSpeciesData!AE$2:AE$4955,ObservedSpeciesData!$A$2:$A$4955,$A443,ObservedSpeciesData!$D$2:$D$4955,$D443)),AVERAGEIFS(ObservedSpeciesData!AE$2:AE$4955,ObservedSpeciesData!$A$2:$A$4955,$A443,ObservedSpeciesData!$D$2:$D$4955,$D443),"")</f>
        <v/>
      </c>
      <c r="AF443" s="23"/>
      <c r="AG443" s="24"/>
      <c r="AH443" s="23" t="str">
        <f>IF(ISNUMBER(AVERAGEIFS(ObservedSpeciesData!AH$2:AH$4955,ObservedSpeciesData!$A$2:$A$4955,$A443,ObservedSpeciesData!$D$2:$D$4955,$D443)),AVERAGEIFS(ObservedSpeciesData!AH$2:AH$4955,ObservedSpeciesData!$A$2:$A$4955,$A443,ObservedSpeciesData!$D$2:$D$4955,$D443),"")</f>
        <v/>
      </c>
      <c r="AI443" s="23" t="str">
        <f>IF(ISNUMBER(AVERAGEIFS(ObservedSpeciesData!AI$2:AI$4955,ObservedSpeciesData!$A$2:$A$4955,$A443,ObservedSpeciesData!$C$2:$C$4955,$C443,ObservedSpeciesData!$D$2:$D$4955,$D443)),AVERAGEIFS(ObservedSpeciesData!AI$2:AI$4955,ObservedSpeciesData!$A$2:$A$4955,$A443,ObservedSpeciesData!$C$2:$C$4955,$C443,ObservedSpeciesData!$D$2:$D$4955,$D443),"")</f>
        <v/>
      </c>
      <c r="AJ443" s="2">
        <f>COUNTIFS(ObservedSpeciesData!$A$2:$A$828,$A443,ObservedSpeciesData!$D$2:$D$828,$D443)</f>
        <v>0</v>
      </c>
      <c r="AK443" s="2">
        <f t="shared" si="6"/>
        <v>3</v>
      </c>
    </row>
    <row r="444" spans="1:37" x14ac:dyDescent="0.25">
      <c r="A444" s="14" t="s">
        <v>108</v>
      </c>
      <c r="B444" t="s">
        <v>80</v>
      </c>
      <c r="C444" t="s">
        <v>106</v>
      </c>
      <c r="D444" s="13">
        <v>42625</v>
      </c>
      <c r="E444">
        <v>1</v>
      </c>
      <c r="F444">
        <v>350</v>
      </c>
      <c r="G444" s="2" t="s">
        <v>78</v>
      </c>
      <c r="H444" s="2" t="s">
        <v>11</v>
      </c>
      <c r="I444">
        <v>12</v>
      </c>
      <c r="J444" s="2" t="s">
        <v>77</v>
      </c>
      <c r="K444" s="2">
        <f>IF(ISNUMBER(AVERAGEIFS(ObservedSpeciesData!K$2:K$4955,ObservedSpeciesData!$A$2:$A$4955,$A444,ObservedSpeciesData!$D$2:$D$4955,$D444)),AVERAGEIFS(ObservedSpeciesData!K$2:K$4955,ObservedSpeciesData!$A$2:$A$4955,$A444,ObservedSpeciesData!$D$2:$D$4955,$D444),"")</f>
        <v>262.5</v>
      </c>
      <c r="L444" s="26" t="str">
        <f>IF(ISNUMBER(AVERAGEIFS(ObservedSpeciesData!L$2:L$4955,ObservedSpeciesData!$A$2:$A$4955,$A444,ObservedSpeciesData!$D$2:$D$4955,$D444)),AVERAGEIFS(ObservedSpeciesData!L$2:L$4955,ObservedSpeciesData!$A$2:$A$4955,$A444,ObservedSpeciesData!$D$2:$D$4955,$D444),"")</f>
        <v/>
      </c>
      <c r="M444" s="23" t="str">
        <f>IF(ISNUMBER(AVERAGEIFS(ObservedSpeciesData!M$2:M$4955,ObservedSpeciesData!$A$2:$A$4955,$A444,ObservedSpeciesData!$D$2:$D$4955,$D444)),AVERAGEIFS(ObservedSpeciesData!M$2:M$4955,ObservedSpeciesData!$A$2:$A$4955,$A444,ObservedSpeciesData!$D$2:$D$4955,$D444),"")</f>
        <v/>
      </c>
      <c r="N444" s="23">
        <f>IF(ISNUMBER(AVERAGEIFS(ObservedSpeciesData!N$2:N$4955,ObservedSpeciesData!$A$2:$A$4955,$A444,ObservedSpeciesData!$D$2:$D$4955,$D444)),AVERAGEIFS(ObservedSpeciesData!N$2:N$4955,ObservedSpeciesData!$A$2:$A$4955,$A444,ObservedSpeciesData!$D$2:$D$4955,$D444),"")</f>
        <v>734.02451377777777</v>
      </c>
      <c r="O444" s="23">
        <f>IF(ISNUMBER(AVERAGEIFS(ObservedSpeciesData!O$2:O$4955,ObservedSpeciesData!$A$2:$A$4955,$A444,ObservedSpeciesData!$D$2:$D$4955,$D444)),AVERAGEIFS(ObservedSpeciesData!O$2:O$4955,ObservedSpeciesData!$A$2:$A$4955,$A444,ObservedSpeciesData!$D$2:$D$4955,$D444),"")</f>
        <v>73.40245137777778</v>
      </c>
      <c r="P444" s="23">
        <f>IF(ISNUMBER(AVERAGEIFS(ObservedSpeciesData!P$2:P$4955,ObservedSpeciesData!$A$2:$A$4955,$A444,ObservedSpeciesData!$C$2:$C$4955,$C444,ObservedSpeciesData!$D$2:$D$4955,$D444)),AVERAGEIFS(ObservedSpeciesData!P$2:P$4955,ObservedSpeciesData!$A$2:$A$4955,$A444,ObservedSpeciesData!$C$2:$C$4955,$C444,ObservedSpeciesData!$D$2:$D$4955,$D444),"")</f>
        <v>134.76582475555554</v>
      </c>
      <c r="Q444" s="23"/>
      <c r="R444" s="25" t="str">
        <f>IF(ISNUMBER(AVERAGEIFS(ObservedSpeciesData!R$2:R$4955,ObservedSpeciesData!$A$2:$A$4955,$A444,ObservedSpeciesData!$D$2:$D$4955,$D444)),AVERAGEIFS(ObservedSpeciesData!R$2:R$4955,ObservedSpeciesData!$A$2:$A$4955,$A444,ObservedSpeciesData!$D$2:$D$4955,$D444),"")</f>
        <v/>
      </c>
      <c r="S444" s="25" t="str">
        <f>IF(ISNUMBER(AVERAGEIFS(ObservedSpeciesData!S$2:S$4955,ObservedSpeciesData!$A$2:$A$4955,$A444,ObservedSpeciesData!$D$2:$D$4955,$D444)),AVERAGEIFS(ObservedSpeciesData!S$2:S$4955,ObservedSpeciesData!$A$2:$A$4955,$A444,ObservedSpeciesData!$D$2:$D$4955,$D444),"")</f>
        <v/>
      </c>
      <c r="T444" s="23" t="str">
        <f>IF(ISNUMBER(AVERAGEIFS(ObservedSpeciesData!T$2:T$4955,ObservedSpeciesData!$A$2:$A$4955,$A444,ObservedSpeciesData!$D$2:$D$4955,$D444)),AVERAGEIFS(ObservedSpeciesData!T$2:T$4955,ObservedSpeciesData!$A$2:$A$4955,$A444,ObservedSpeciesData!$D$2:$D$4955,$D444),"")</f>
        <v/>
      </c>
      <c r="U444" s="24" t="str">
        <f>IF(ISNUMBER(AVERAGEIFS(ObservedSpeciesData!U$2:U$4955,ObservedSpeciesData!$A$2:$A$4955,$A444,ObservedSpeciesData!$C$2:$C$4955,$C444,ObservedSpeciesData!$D$2:$D$4955,$D444)),AVERAGEIFS(ObservedSpeciesData!U$2:U$4955,ObservedSpeciesData!$A$2:$A$4955,$A444,ObservedSpeciesData!$C$2:$C$4955,$C444,ObservedSpeciesData!$D$2:$D$4955,$D444),"")</f>
        <v/>
      </c>
      <c r="V444" s="23" t="str">
        <f>IF(ISNUMBER(AVERAGEIFS(ObservedSpeciesData!V$2:V$4955,ObservedSpeciesData!$A$2:$A$4955,$A444,ObservedSpeciesData!$D$2:$D$4955,$D444)),AVERAGEIFS(ObservedSpeciesData!V$2:V$4955,ObservedSpeciesData!$A$2:$A$4955,$A444,ObservedSpeciesData!$D$2:$D$4955,$D444),"")</f>
        <v/>
      </c>
      <c r="W444" s="23" t="str">
        <f>IF(ISNUMBER(AVERAGEIFS(ObservedSpeciesData!W$2:W$4955,ObservedSpeciesData!$A$2:$A$4955,$A444,ObservedSpeciesData!$D$2:$D$4955,$D444)),AVERAGEIFS(ObservedSpeciesData!W$2:W$4955,ObservedSpeciesData!$A$2:$A$4955,$A444,ObservedSpeciesData!$D$2:$D$4955,$D444),"")</f>
        <v/>
      </c>
      <c r="X444" s="23" t="str">
        <f>IF(ISNUMBER(AVERAGEIFS(ObservedSpeciesData!X$2:X$4955,ObservedSpeciesData!$A$2:$A$4955,$A444,ObservedSpeciesData!$D$2:$D$4955,$D444)),AVERAGEIFS(ObservedSpeciesData!X$2:X$4955,ObservedSpeciesData!$A$2:$A$4955,$A444,ObservedSpeciesData!$D$2:$D$4955,$D444),"")</f>
        <v/>
      </c>
      <c r="Y444" s="23" t="str">
        <f>IF(ISNUMBER(AVERAGEIFS(ObservedSpeciesData!Y$2:Y$4955,ObservedSpeciesData!$A$2:$A$4955,$A444,ObservedSpeciesData!$D$2:$D$4955,$D444)),AVERAGEIFS(ObservedSpeciesData!Y$2:Y$4955,ObservedSpeciesData!$A$2:$A$4955,$A444,ObservedSpeciesData!$D$2:$D$4955,$D444),"")</f>
        <v/>
      </c>
      <c r="Z444" s="23" t="str">
        <f>IF(ISNUMBER(AVERAGEIFS(ObservedSpeciesData!Z$2:Z$4955,ObservedSpeciesData!$A$2:$A$4955,$A444,ObservedSpeciesData!$D$2:$D$4955,$D444)),AVERAGEIFS(ObservedSpeciesData!Z$2:Z$4955,ObservedSpeciesData!$A$2:$A$4955,$A444,ObservedSpeciesData!$D$2:$D$4955,$D444),"")</f>
        <v/>
      </c>
      <c r="AA444" s="23" t="str">
        <f>IF(ISNUMBER(AVERAGEIFS(ObservedSpeciesData!AA$2:AA$4955,ObservedSpeciesData!$A$2:$A$4955,$A444,ObservedSpeciesData!$D$2:$D$4955,$D444)),AVERAGEIFS(ObservedSpeciesData!AA$2:AA$4955,ObservedSpeciesData!$A$2:$A$4955,$A444,ObservedSpeciesData!$D$2:$D$4955,$D444),"")</f>
        <v/>
      </c>
      <c r="AB444" s="24" t="str">
        <f>IF(ISNUMBER(AVERAGEIFS(ObservedSpeciesData!AB$2:AB$4955,ObservedSpeciesData!$A$2:$A$4955,$A444,ObservedSpeciesData!$D$2:$D$4955,$D444)),AVERAGEIFS(ObservedSpeciesData!AB$2:AB$4955,ObservedSpeciesData!$A$2:$A$4955,$A444,ObservedSpeciesData!$D$2:$D$4955,$D444),"")</f>
        <v/>
      </c>
      <c r="AC444" s="24" t="str">
        <f>IF(ISNUMBER(AVERAGEIFS(ObservedSpeciesData!AC$2:AC$4955,ObservedSpeciesData!$A$2:$A$4955,$A444,ObservedSpeciesData!$D$2:$D$4955,$D444)),AVERAGEIFS(ObservedSpeciesData!AC$2:AC$4955,ObservedSpeciesData!$A$2:$A$4955,$A444,ObservedSpeciesData!$D$2:$D$4955,$D444),"")</f>
        <v/>
      </c>
      <c r="AD444" s="23" t="str">
        <f>IF(ISNUMBER(AVERAGEIFS(ObservedSpeciesData!AD$2:AD$4955,ObservedSpeciesData!$A$2:$A$4955,$A444,ObservedSpeciesData!$D$2:$D$4955,$D444)),AVERAGEIFS(ObservedSpeciesData!AD$2:AD$4955,ObservedSpeciesData!$A$2:$A$4955,$A444,ObservedSpeciesData!$D$2:$D$4955,$D444),"")</f>
        <v/>
      </c>
      <c r="AE444" s="24" t="str">
        <f>IF(ISNUMBER(AVERAGEIFS(ObservedSpeciesData!AE$2:AE$4955,ObservedSpeciesData!$A$2:$A$4955,$A444,ObservedSpeciesData!$D$2:$D$4955,$D444)),AVERAGEIFS(ObservedSpeciesData!AE$2:AE$4955,ObservedSpeciesData!$A$2:$A$4955,$A444,ObservedSpeciesData!$D$2:$D$4955,$D444),"")</f>
        <v/>
      </c>
      <c r="AF444" s="23"/>
      <c r="AG444" s="24"/>
      <c r="AH444" s="23" t="str">
        <f>IF(ISNUMBER(AVERAGEIFS(ObservedSpeciesData!AH$2:AH$4955,ObservedSpeciesData!$A$2:$A$4955,$A444,ObservedSpeciesData!$D$2:$D$4955,$D444)),AVERAGEIFS(ObservedSpeciesData!AH$2:AH$4955,ObservedSpeciesData!$A$2:$A$4955,$A444,ObservedSpeciesData!$D$2:$D$4955,$D444),"")</f>
        <v/>
      </c>
      <c r="AI444" s="23" t="str">
        <f>IF(ISNUMBER(AVERAGEIFS(ObservedSpeciesData!AI$2:AI$4955,ObservedSpeciesData!$A$2:$A$4955,$A444,ObservedSpeciesData!$C$2:$C$4955,$C444,ObservedSpeciesData!$D$2:$D$4955,$D444)),AVERAGEIFS(ObservedSpeciesData!AI$2:AI$4955,ObservedSpeciesData!$A$2:$A$4955,$A444,ObservedSpeciesData!$C$2:$C$4955,$C444,ObservedSpeciesData!$D$2:$D$4955,$D444),"")</f>
        <v/>
      </c>
      <c r="AJ444" s="2">
        <f>COUNTIFS(ObservedSpeciesData!$A$2:$A$828,$A444,ObservedSpeciesData!$D$2:$D$828,$D444)</f>
        <v>0</v>
      </c>
      <c r="AK444" s="2">
        <f t="shared" si="6"/>
        <v>3</v>
      </c>
    </row>
    <row r="445" spans="1:37" x14ac:dyDescent="0.25">
      <c r="A445" s="14" t="s">
        <v>107</v>
      </c>
      <c r="B445" t="s">
        <v>80</v>
      </c>
      <c r="C445" t="s">
        <v>106</v>
      </c>
      <c r="D445" s="13">
        <v>42625</v>
      </c>
      <c r="E445">
        <v>1</v>
      </c>
      <c r="F445">
        <v>500</v>
      </c>
      <c r="G445" s="2" t="s">
        <v>78</v>
      </c>
      <c r="H445" s="2" t="s">
        <v>11</v>
      </c>
      <c r="I445">
        <v>12</v>
      </c>
      <c r="J445" s="2" t="s">
        <v>77</v>
      </c>
      <c r="K445" s="2">
        <f>IF(ISNUMBER(AVERAGEIFS(ObservedSpeciesData!K$2:K$4955,ObservedSpeciesData!$A$2:$A$4955,$A445,ObservedSpeciesData!$D$2:$D$4955,$D445)),AVERAGEIFS(ObservedSpeciesData!K$2:K$4955,ObservedSpeciesData!$A$2:$A$4955,$A445,ObservedSpeciesData!$D$2:$D$4955,$D445),"")</f>
        <v>375</v>
      </c>
      <c r="L445" s="26" t="str">
        <f>IF(ISNUMBER(AVERAGEIFS(ObservedSpeciesData!L$2:L$4955,ObservedSpeciesData!$A$2:$A$4955,$A445,ObservedSpeciesData!$D$2:$D$4955,$D445)),AVERAGEIFS(ObservedSpeciesData!L$2:L$4955,ObservedSpeciesData!$A$2:$A$4955,$A445,ObservedSpeciesData!$D$2:$D$4955,$D445),"")</f>
        <v/>
      </c>
      <c r="M445" s="23" t="str">
        <f>IF(ISNUMBER(AVERAGEIFS(ObservedSpeciesData!M$2:M$4955,ObservedSpeciesData!$A$2:$A$4955,$A445,ObservedSpeciesData!$D$2:$D$4955,$D445)),AVERAGEIFS(ObservedSpeciesData!M$2:M$4955,ObservedSpeciesData!$A$2:$A$4955,$A445,ObservedSpeciesData!$D$2:$D$4955,$D445),"")</f>
        <v/>
      </c>
      <c r="N445" s="23">
        <f>IF(ISNUMBER(AVERAGEIFS(ObservedSpeciesData!N$2:N$4955,ObservedSpeciesData!$A$2:$A$4955,$A445,ObservedSpeciesData!$D$2:$D$4955,$D445)),AVERAGEIFS(ObservedSpeciesData!N$2:N$4955,ObservedSpeciesData!$A$2:$A$4955,$A445,ObservedSpeciesData!$D$2:$D$4955,$D445),"")</f>
        <v>962.80908844444457</v>
      </c>
      <c r="O445" s="23">
        <f>IF(ISNUMBER(AVERAGEIFS(ObservedSpeciesData!O$2:O$4955,ObservedSpeciesData!$A$2:$A$4955,$A445,ObservedSpeciesData!$D$2:$D$4955,$D445)),AVERAGEIFS(ObservedSpeciesData!O$2:O$4955,ObservedSpeciesData!$A$2:$A$4955,$A445,ObservedSpeciesData!$D$2:$D$4955,$D445),"")</f>
        <v>96.280908844444454</v>
      </c>
      <c r="P445" s="23">
        <f>IF(ISNUMBER(AVERAGEIFS(ObservedSpeciesData!P$2:P$4955,ObservedSpeciesData!$A$2:$A$4955,$A445,ObservedSpeciesData!$C$2:$C$4955,$C445,ObservedSpeciesData!$D$2:$D$4955,$D445)),AVERAGEIFS(ObservedSpeciesData!P$2:P$4955,ObservedSpeciesData!$A$2:$A$4955,$A445,ObservedSpeciesData!$C$2:$C$4955,$C445,ObservedSpeciesData!$D$2:$D$4955,$D445),"")</f>
        <v>165.09191666666666</v>
      </c>
      <c r="Q445" s="23"/>
      <c r="R445" s="25" t="str">
        <f>IF(ISNUMBER(AVERAGEIFS(ObservedSpeciesData!R$2:R$4955,ObservedSpeciesData!$A$2:$A$4955,$A445,ObservedSpeciesData!$D$2:$D$4955,$D445)),AVERAGEIFS(ObservedSpeciesData!R$2:R$4955,ObservedSpeciesData!$A$2:$A$4955,$A445,ObservedSpeciesData!$D$2:$D$4955,$D445),"")</f>
        <v/>
      </c>
      <c r="S445" s="25" t="str">
        <f>IF(ISNUMBER(AVERAGEIFS(ObservedSpeciesData!S$2:S$4955,ObservedSpeciesData!$A$2:$A$4955,$A445,ObservedSpeciesData!$D$2:$D$4955,$D445)),AVERAGEIFS(ObservedSpeciesData!S$2:S$4955,ObservedSpeciesData!$A$2:$A$4955,$A445,ObservedSpeciesData!$D$2:$D$4955,$D445),"")</f>
        <v/>
      </c>
      <c r="T445" s="23" t="str">
        <f>IF(ISNUMBER(AVERAGEIFS(ObservedSpeciesData!T$2:T$4955,ObservedSpeciesData!$A$2:$A$4955,$A445,ObservedSpeciesData!$D$2:$D$4955,$D445)),AVERAGEIFS(ObservedSpeciesData!T$2:T$4955,ObservedSpeciesData!$A$2:$A$4955,$A445,ObservedSpeciesData!$D$2:$D$4955,$D445),"")</f>
        <v/>
      </c>
      <c r="U445" s="24" t="str">
        <f>IF(ISNUMBER(AVERAGEIFS(ObservedSpeciesData!U$2:U$4955,ObservedSpeciesData!$A$2:$A$4955,$A445,ObservedSpeciesData!$C$2:$C$4955,$C445,ObservedSpeciesData!$D$2:$D$4955,$D445)),AVERAGEIFS(ObservedSpeciesData!U$2:U$4955,ObservedSpeciesData!$A$2:$A$4955,$A445,ObservedSpeciesData!$C$2:$C$4955,$C445,ObservedSpeciesData!$D$2:$D$4955,$D445),"")</f>
        <v/>
      </c>
      <c r="V445" s="23" t="str">
        <f>IF(ISNUMBER(AVERAGEIFS(ObservedSpeciesData!V$2:V$4955,ObservedSpeciesData!$A$2:$A$4955,$A445,ObservedSpeciesData!$D$2:$D$4955,$D445)),AVERAGEIFS(ObservedSpeciesData!V$2:V$4955,ObservedSpeciesData!$A$2:$A$4955,$A445,ObservedSpeciesData!$D$2:$D$4955,$D445),"")</f>
        <v/>
      </c>
      <c r="W445" s="23" t="str">
        <f>IF(ISNUMBER(AVERAGEIFS(ObservedSpeciesData!W$2:W$4955,ObservedSpeciesData!$A$2:$A$4955,$A445,ObservedSpeciesData!$D$2:$D$4955,$D445)),AVERAGEIFS(ObservedSpeciesData!W$2:W$4955,ObservedSpeciesData!$A$2:$A$4955,$A445,ObservedSpeciesData!$D$2:$D$4955,$D445),"")</f>
        <v/>
      </c>
      <c r="X445" s="23" t="str">
        <f>IF(ISNUMBER(AVERAGEIFS(ObservedSpeciesData!X$2:X$4955,ObservedSpeciesData!$A$2:$A$4955,$A445,ObservedSpeciesData!$D$2:$D$4955,$D445)),AVERAGEIFS(ObservedSpeciesData!X$2:X$4955,ObservedSpeciesData!$A$2:$A$4955,$A445,ObservedSpeciesData!$D$2:$D$4955,$D445),"")</f>
        <v/>
      </c>
      <c r="Y445" s="23" t="str">
        <f>IF(ISNUMBER(AVERAGEIFS(ObservedSpeciesData!Y$2:Y$4955,ObservedSpeciesData!$A$2:$A$4955,$A445,ObservedSpeciesData!$D$2:$D$4955,$D445)),AVERAGEIFS(ObservedSpeciesData!Y$2:Y$4955,ObservedSpeciesData!$A$2:$A$4955,$A445,ObservedSpeciesData!$D$2:$D$4955,$D445),"")</f>
        <v/>
      </c>
      <c r="Z445" s="23" t="str">
        <f>IF(ISNUMBER(AVERAGEIFS(ObservedSpeciesData!Z$2:Z$4955,ObservedSpeciesData!$A$2:$A$4955,$A445,ObservedSpeciesData!$D$2:$D$4955,$D445)),AVERAGEIFS(ObservedSpeciesData!Z$2:Z$4955,ObservedSpeciesData!$A$2:$A$4955,$A445,ObservedSpeciesData!$D$2:$D$4955,$D445),"")</f>
        <v/>
      </c>
      <c r="AA445" s="23" t="str">
        <f>IF(ISNUMBER(AVERAGEIFS(ObservedSpeciesData!AA$2:AA$4955,ObservedSpeciesData!$A$2:$A$4955,$A445,ObservedSpeciesData!$D$2:$D$4955,$D445)),AVERAGEIFS(ObservedSpeciesData!AA$2:AA$4955,ObservedSpeciesData!$A$2:$A$4955,$A445,ObservedSpeciesData!$D$2:$D$4955,$D445),"")</f>
        <v/>
      </c>
      <c r="AB445" s="24" t="str">
        <f>IF(ISNUMBER(AVERAGEIFS(ObservedSpeciesData!AB$2:AB$4955,ObservedSpeciesData!$A$2:$A$4955,$A445,ObservedSpeciesData!$D$2:$D$4955,$D445)),AVERAGEIFS(ObservedSpeciesData!AB$2:AB$4955,ObservedSpeciesData!$A$2:$A$4955,$A445,ObservedSpeciesData!$D$2:$D$4955,$D445),"")</f>
        <v/>
      </c>
      <c r="AC445" s="24" t="str">
        <f>IF(ISNUMBER(AVERAGEIFS(ObservedSpeciesData!AC$2:AC$4955,ObservedSpeciesData!$A$2:$A$4955,$A445,ObservedSpeciesData!$D$2:$D$4955,$D445)),AVERAGEIFS(ObservedSpeciesData!AC$2:AC$4955,ObservedSpeciesData!$A$2:$A$4955,$A445,ObservedSpeciesData!$D$2:$D$4955,$D445),"")</f>
        <v/>
      </c>
      <c r="AD445" s="23" t="str">
        <f>IF(ISNUMBER(AVERAGEIFS(ObservedSpeciesData!AD$2:AD$4955,ObservedSpeciesData!$A$2:$A$4955,$A445,ObservedSpeciesData!$D$2:$D$4955,$D445)),AVERAGEIFS(ObservedSpeciesData!AD$2:AD$4955,ObservedSpeciesData!$A$2:$A$4955,$A445,ObservedSpeciesData!$D$2:$D$4955,$D445),"")</f>
        <v/>
      </c>
      <c r="AE445" s="24" t="str">
        <f>IF(ISNUMBER(AVERAGEIFS(ObservedSpeciesData!AE$2:AE$4955,ObservedSpeciesData!$A$2:$A$4955,$A445,ObservedSpeciesData!$D$2:$D$4955,$D445)),AVERAGEIFS(ObservedSpeciesData!AE$2:AE$4955,ObservedSpeciesData!$A$2:$A$4955,$A445,ObservedSpeciesData!$D$2:$D$4955,$D445),"")</f>
        <v/>
      </c>
      <c r="AF445" s="23"/>
      <c r="AG445" s="24"/>
      <c r="AH445" s="23" t="str">
        <f>IF(ISNUMBER(AVERAGEIFS(ObservedSpeciesData!AH$2:AH$4955,ObservedSpeciesData!$A$2:$A$4955,$A445,ObservedSpeciesData!$D$2:$D$4955,$D445)),AVERAGEIFS(ObservedSpeciesData!AH$2:AH$4955,ObservedSpeciesData!$A$2:$A$4955,$A445,ObservedSpeciesData!$D$2:$D$4955,$D445),"")</f>
        <v/>
      </c>
      <c r="AI445" s="23" t="str">
        <f>IF(ISNUMBER(AVERAGEIFS(ObservedSpeciesData!AI$2:AI$4955,ObservedSpeciesData!$A$2:$A$4955,$A445,ObservedSpeciesData!$C$2:$C$4955,$C445,ObservedSpeciesData!$D$2:$D$4955,$D445)),AVERAGEIFS(ObservedSpeciesData!AI$2:AI$4955,ObservedSpeciesData!$A$2:$A$4955,$A445,ObservedSpeciesData!$C$2:$C$4955,$C445,ObservedSpeciesData!$D$2:$D$4955,$D445),"")</f>
        <v/>
      </c>
      <c r="AJ445" s="2">
        <f>COUNTIFS(ObservedSpeciesData!$A$2:$A$828,$A445,ObservedSpeciesData!$D$2:$D$828,$D445)</f>
        <v>0</v>
      </c>
      <c r="AK445" s="2">
        <f t="shared" si="6"/>
        <v>3</v>
      </c>
    </row>
    <row r="446" spans="1:37" x14ac:dyDescent="0.25">
      <c r="A446" s="14" t="s">
        <v>112</v>
      </c>
      <c r="B446" t="s">
        <v>80</v>
      </c>
      <c r="C446" t="s">
        <v>106</v>
      </c>
      <c r="D446" s="13">
        <v>42661</v>
      </c>
      <c r="E446">
        <v>1</v>
      </c>
      <c r="F446">
        <v>0</v>
      </c>
      <c r="G446" s="2" t="s">
        <v>78</v>
      </c>
      <c r="H446" s="2" t="s">
        <v>11</v>
      </c>
      <c r="I446">
        <v>13</v>
      </c>
      <c r="J446" s="2" t="s">
        <v>77</v>
      </c>
      <c r="K446" s="2">
        <f>IF(ISNUMBER(AVERAGEIFS(ObservedSpeciesData!K$2:K$4955,ObservedSpeciesData!$A$2:$A$4955,$A446,ObservedSpeciesData!$D$2:$D$4955,$D446)),AVERAGEIFS(ObservedSpeciesData!K$2:K$4955,ObservedSpeciesData!$A$2:$A$4955,$A446,ObservedSpeciesData!$D$2:$D$4955,$D446),"")</f>
        <v>0</v>
      </c>
      <c r="L446" s="26" t="str">
        <f>IF(ISNUMBER(AVERAGEIFS(ObservedSpeciesData!L$2:L$4955,ObservedSpeciesData!$A$2:$A$4955,$A446,ObservedSpeciesData!$D$2:$D$4955,$D446)),AVERAGEIFS(ObservedSpeciesData!L$2:L$4955,ObservedSpeciesData!$A$2:$A$4955,$A446,ObservedSpeciesData!$D$2:$D$4955,$D446),"")</f>
        <v/>
      </c>
      <c r="M446" s="23" t="str">
        <f>IF(ISNUMBER(AVERAGEIFS(ObservedSpeciesData!M$2:M$4955,ObservedSpeciesData!$A$2:$A$4955,$A446,ObservedSpeciesData!$D$2:$D$4955,$D446)),AVERAGEIFS(ObservedSpeciesData!M$2:M$4955,ObservedSpeciesData!$A$2:$A$4955,$A446,ObservedSpeciesData!$D$2:$D$4955,$D446),"")</f>
        <v/>
      </c>
      <c r="N446" s="23">
        <f>IF(ISNUMBER(AVERAGEIFS(ObservedSpeciesData!N$2:N$4955,ObservedSpeciesData!$A$2:$A$4955,$A446,ObservedSpeciesData!$D$2:$D$4955,$D446)),AVERAGEIFS(ObservedSpeciesData!N$2:N$4955,ObservedSpeciesData!$A$2:$A$4955,$A446,ObservedSpeciesData!$D$2:$D$4955,$D446),"")</f>
        <v>1519.2381942222221</v>
      </c>
      <c r="O446" s="23">
        <f>IF(ISNUMBER(AVERAGEIFS(ObservedSpeciesData!O$2:O$4955,ObservedSpeciesData!$A$2:$A$4955,$A446,ObservedSpeciesData!$D$2:$D$4955,$D446)),AVERAGEIFS(ObservedSpeciesData!O$2:O$4955,ObservedSpeciesData!$A$2:$A$4955,$A446,ObservedSpeciesData!$D$2:$D$4955,$D446),"")</f>
        <v>151.92381942222224</v>
      </c>
      <c r="P446" s="23">
        <f>IF(ISNUMBER(AVERAGEIFS(ObservedSpeciesData!P$2:P$4955,ObservedSpeciesData!$A$2:$A$4955,$A446,ObservedSpeciesData!$C$2:$C$4955,$C446,ObservedSpeciesData!$D$2:$D$4955,$D446)),AVERAGEIFS(ObservedSpeciesData!P$2:P$4955,ObservedSpeciesData!$A$2:$A$4955,$A446,ObservedSpeciesData!$C$2:$C$4955,$C446,ObservedSpeciesData!$D$2:$D$4955,$D446),"")</f>
        <v>289.03960911111113</v>
      </c>
      <c r="Q446" s="23"/>
      <c r="R446" s="25">
        <f>IF(ISNUMBER(AVERAGEIFS(ObservedSpeciesData!R$2:R$4955,ObservedSpeciesData!$A$2:$A$4955,$A446,ObservedSpeciesData!$D$2:$D$4955,$D446)),AVERAGEIFS(ObservedSpeciesData!R$2:R$4955,ObservedSpeciesData!$A$2:$A$4955,$A446,ObservedSpeciesData!$D$2:$D$4955,$D446),"")</f>
        <v>89.241499639750813</v>
      </c>
      <c r="S446" s="25">
        <f>IF(ISNUMBER(AVERAGEIFS(ObservedSpeciesData!S$2:S$4955,ObservedSpeciesData!$A$2:$A$4955,$A446,ObservedSpeciesData!$D$2:$D$4955,$D446)),AVERAGEIFS(ObservedSpeciesData!S$2:S$4955,ObservedSpeciesData!$A$2:$A$4955,$A446,ObservedSpeciesData!$D$2:$D$4955,$D446),"")</f>
        <v>9.3368737695000288</v>
      </c>
      <c r="T446" s="23">
        <f>IF(ISNUMBER(AVERAGEIFS(ObservedSpeciesData!T$2:T$4955,ObservedSpeciesData!$A$2:$A$4955,$A446,ObservedSpeciesData!$D$2:$D$4955,$D446)),AVERAGEIFS(ObservedSpeciesData!T$2:T$4955,ObservedSpeciesData!$A$2:$A$4955,$A446,ObservedSpeciesData!$D$2:$D$4955,$D446),"")</f>
        <v>1.4216265907491641</v>
      </c>
      <c r="U446" s="24">
        <f>IF(ISNUMBER(AVERAGEIFS(ObservedSpeciesData!U$2:U$4955,ObservedSpeciesData!$A$2:$A$4955,$A446,ObservedSpeciesData!$C$2:$C$4955,$C446,ObservedSpeciesData!$D$2:$D$4955,$D446)),AVERAGEIFS(ObservedSpeciesData!U$2:U$4955,ObservedSpeciesData!$A$2:$A$4955,$A446,ObservedSpeciesData!$C$2:$C$4955,$C446,ObservedSpeciesData!$D$2:$D$4955,$D446),"")</f>
        <v>0.8924149963975081</v>
      </c>
      <c r="V446" s="23" t="str">
        <f>IF(ISNUMBER(AVERAGEIFS(ObservedSpeciesData!V$2:V$4955,ObservedSpeciesData!$A$2:$A$4955,$A446,ObservedSpeciesData!$D$2:$D$4955,$D446)),AVERAGEIFS(ObservedSpeciesData!V$2:V$4955,ObservedSpeciesData!$A$2:$A$4955,$A446,ObservedSpeciesData!$D$2:$D$4955,$D446),"")</f>
        <v/>
      </c>
      <c r="W446" s="23" t="str">
        <f>IF(ISNUMBER(AVERAGEIFS(ObservedSpeciesData!W$2:W$4955,ObservedSpeciesData!$A$2:$A$4955,$A446,ObservedSpeciesData!$D$2:$D$4955,$D446)),AVERAGEIFS(ObservedSpeciesData!W$2:W$4955,ObservedSpeciesData!$A$2:$A$4955,$A446,ObservedSpeciesData!$D$2:$D$4955,$D446),"")</f>
        <v/>
      </c>
      <c r="X446" s="23" t="str">
        <f>IF(ISNUMBER(AVERAGEIFS(ObservedSpeciesData!X$2:X$4955,ObservedSpeciesData!$A$2:$A$4955,$A446,ObservedSpeciesData!$D$2:$D$4955,$D446)),AVERAGEIFS(ObservedSpeciesData!X$2:X$4955,ObservedSpeciesData!$A$2:$A$4955,$A446,ObservedSpeciesData!$D$2:$D$4955,$D446),"")</f>
        <v/>
      </c>
      <c r="Y446" s="23" t="str">
        <f>IF(ISNUMBER(AVERAGEIFS(ObservedSpeciesData!Y$2:Y$4955,ObservedSpeciesData!$A$2:$A$4955,$A446,ObservedSpeciesData!$D$2:$D$4955,$D446)),AVERAGEIFS(ObservedSpeciesData!Y$2:Y$4955,ObservedSpeciesData!$A$2:$A$4955,$A446,ObservedSpeciesData!$D$2:$D$4955,$D446),"")</f>
        <v/>
      </c>
      <c r="Z446" s="23" t="str">
        <f>IF(ISNUMBER(AVERAGEIFS(ObservedSpeciesData!Z$2:Z$4955,ObservedSpeciesData!$A$2:$A$4955,$A446,ObservedSpeciesData!$D$2:$D$4955,$D446)),AVERAGEIFS(ObservedSpeciesData!Z$2:Z$4955,ObservedSpeciesData!$A$2:$A$4955,$A446,ObservedSpeciesData!$D$2:$D$4955,$D446),"")</f>
        <v/>
      </c>
      <c r="AA446" s="23" t="str">
        <f>IF(ISNUMBER(AVERAGEIFS(ObservedSpeciesData!AA$2:AA$4955,ObservedSpeciesData!$A$2:$A$4955,$A446,ObservedSpeciesData!$D$2:$D$4955,$D446)),AVERAGEIFS(ObservedSpeciesData!AA$2:AA$4955,ObservedSpeciesData!$A$2:$A$4955,$A446,ObservedSpeciesData!$D$2:$D$4955,$D446),"")</f>
        <v/>
      </c>
      <c r="AB446" s="24" t="str">
        <f>IF(ISNUMBER(AVERAGEIFS(ObservedSpeciesData!AB$2:AB$4955,ObservedSpeciesData!$A$2:$A$4955,$A446,ObservedSpeciesData!$D$2:$D$4955,$D446)),AVERAGEIFS(ObservedSpeciesData!AB$2:AB$4955,ObservedSpeciesData!$A$2:$A$4955,$A446,ObservedSpeciesData!$D$2:$D$4955,$D446),"")</f>
        <v/>
      </c>
      <c r="AC446" s="24" t="str">
        <f>IF(ISNUMBER(AVERAGEIFS(ObservedSpeciesData!AC$2:AC$4955,ObservedSpeciesData!$A$2:$A$4955,$A446,ObservedSpeciesData!$D$2:$D$4955,$D446)),AVERAGEIFS(ObservedSpeciesData!AC$2:AC$4955,ObservedSpeciesData!$A$2:$A$4955,$A446,ObservedSpeciesData!$D$2:$D$4955,$D446),"")</f>
        <v/>
      </c>
      <c r="AD446" s="23" t="str">
        <f>IF(ISNUMBER(AVERAGEIFS(ObservedSpeciesData!AD$2:AD$4955,ObservedSpeciesData!$A$2:$A$4955,$A446,ObservedSpeciesData!$D$2:$D$4955,$D446)),AVERAGEIFS(ObservedSpeciesData!AD$2:AD$4955,ObservedSpeciesData!$A$2:$A$4955,$A446,ObservedSpeciesData!$D$2:$D$4955,$D446),"")</f>
        <v/>
      </c>
      <c r="AE446" s="24" t="str">
        <f>IF(ISNUMBER(AVERAGEIFS(ObservedSpeciesData!AE$2:AE$4955,ObservedSpeciesData!$A$2:$A$4955,$A446,ObservedSpeciesData!$D$2:$D$4955,$D446)),AVERAGEIFS(ObservedSpeciesData!AE$2:AE$4955,ObservedSpeciesData!$A$2:$A$4955,$A446,ObservedSpeciesData!$D$2:$D$4955,$D446),"")</f>
        <v/>
      </c>
      <c r="AF446" s="23"/>
      <c r="AG446" s="24"/>
      <c r="AH446" s="23" t="str">
        <f>IF(ISNUMBER(AVERAGEIFS(ObservedSpeciesData!AH$2:AH$4955,ObservedSpeciesData!$A$2:$A$4955,$A446,ObservedSpeciesData!$D$2:$D$4955,$D446)),AVERAGEIFS(ObservedSpeciesData!AH$2:AH$4955,ObservedSpeciesData!$A$2:$A$4955,$A446,ObservedSpeciesData!$D$2:$D$4955,$D446),"")</f>
        <v/>
      </c>
      <c r="AI446" s="23" t="str">
        <f>IF(ISNUMBER(AVERAGEIFS(ObservedSpeciesData!AI$2:AI$4955,ObservedSpeciesData!$A$2:$A$4955,$A446,ObservedSpeciesData!$C$2:$C$4955,$C446,ObservedSpeciesData!$D$2:$D$4955,$D446)),AVERAGEIFS(ObservedSpeciesData!AI$2:AI$4955,ObservedSpeciesData!$A$2:$A$4955,$A446,ObservedSpeciesData!$C$2:$C$4955,$C446,ObservedSpeciesData!$D$2:$D$4955,$D446),"")</f>
        <v/>
      </c>
      <c r="AJ446" s="2">
        <f>COUNTIFS(ObservedSpeciesData!$A$2:$A$828,$A446,ObservedSpeciesData!$D$2:$D$828,$D446)</f>
        <v>0</v>
      </c>
      <c r="AK446" s="2">
        <f t="shared" si="6"/>
        <v>7</v>
      </c>
    </row>
    <row r="447" spans="1:37" x14ac:dyDescent="0.25">
      <c r="A447" s="14" t="s">
        <v>111</v>
      </c>
      <c r="B447" t="s">
        <v>80</v>
      </c>
      <c r="C447" t="s">
        <v>106</v>
      </c>
      <c r="D447" s="13">
        <v>42661</v>
      </c>
      <c r="E447">
        <v>1</v>
      </c>
      <c r="F447">
        <v>50</v>
      </c>
      <c r="G447" s="2" t="s">
        <v>78</v>
      </c>
      <c r="H447" s="2" t="s">
        <v>11</v>
      </c>
      <c r="I447">
        <v>13</v>
      </c>
      <c r="J447" s="2" t="s">
        <v>77</v>
      </c>
      <c r="K447" s="2">
        <f>IF(ISNUMBER(AVERAGEIFS(ObservedSpeciesData!K$2:K$4955,ObservedSpeciesData!$A$2:$A$4955,$A447,ObservedSpeciesData!$D$2:$D$4955,$D447)),AVERAGEIFS(ObservedSpeciesData!K$2:K$4955,ObservedSpeciesData!$A$2:$A$4955,$A447,ObservedSpeciesData!$D$2:$D$4955,$D447),"")</f>
        <v>37.5</v>
      </c>
      <c r="L447" s="26" t="str">
        <f>IF(ISNUMBER(AVERAGEIFS(ObservedSpeciesData!L$2:L$4955,ObservedSpeciesData!$A$2:$A$4955,$A447,ObservedSpeciesData!$D$2:$D$4955,$D447)),AVERAGEIFS(ObservedSpeciesData!L$2:L$4955,ObservedSpeciesData!$A$2:$A$4955,$A447,ObservedSpeciesData!$D$2:$D$4955,$D447),"")</f>
        <v/>
      </c>
      <c r="M447" s="23" t="str">
        <f>IF(ISNUMBER(AVERAGEIFS(ObservedSpeciesData!M$2:M$4955,ObservedSpeciesData!$A$2:$A$4955,$A447,ObservedSpeciesData!$D$2:$D$4955,$D447)),AVERAGEIFS(ObservedSpeciesData!M$2:M$4955,ObservedSpeciesData!$A$2:$A$4955,$A447,ObservedSpeciesData!$D$2:$D$4955,$D447),"")</f>
        <v/>
      </c>
      <c r="N447" s="23">
        <f>IF(ISNUMBER(AVERAGEIFS(ObservedSpeciesData!N$2:N$4955,ObservedSpeciesData!$A$2:$A$4955,$A447,ObservedSpeciesData!$D$2:$D$4955,$D447)),AVERAGEIFS(ObservedSpeciesData!N$2:N$4955,ObservedSpeciesData!$A$2:$A$4955,$A447,ObservedSpeciesData!$D$2:$D$4955,$D447),"")</f>
        <v>1565.2807844444444</v>
      </c>
      <c r="O447" s="23">
        <f>IF(ISNUMBER(AVERAGEIFS(ObservedSpeciesData!O$2:O$4955,ObservedSpeciesData!$A$2:$A$4955,$A447,ObservedSpeciesData!$D$2:$D$4955,$D447)),AVERAGEIFS(ObservedSpeciesData!O$2:O$4955,ObservedSpeciesData!$A$2:$A$4955,$A447,ObservedSpeciesData!$D$2:$D$4955,$D447),"")</f>
        <v>156.52807844444442</v>
      </c>
      <c r="P447" s="23">
        <f>IF(ISNUMBER(AVERAGEIFS(ObservedSpeciesData!P$2:P$4955,ObservedSpeciesData!$A$2:$A$4955,$A447,ObservedSpeciesData!$C$2:$C$4955,$C447,ObservedSpeciesData!$D$2:$D$4955,$D447)),AVERAGEIFS(ObservedSpeciesData!P$2:P$4955,ObservedSpeciesData!$A$2:$A$4955,$A447,ObservedSpeciesData!$C$2:$C$4955,$C447,ObservedSpeciesData!$D$2:$D$4955,$D447),"")</f>
        <v>312.66380208888887</v>
      </c>
      <c r="Q447" s="23"/>
      <c r="R447" s="25">
        <f>IF(ISNUMBER(AVERAGEIFS(ObservedSpeciesData!R$2:R$4955,ObservedSpeciesData!$A$2:$A$4955,$A447,ObservedSpeciesData!$D$2:$D$4955,$D447)),AVERAGEIFS(ObservedSpeciesData!R$2:R$4955,ObservedSpeciesData!$A$2:$A$4955,$A447,ObservedSpeciesData!$D$2:$D$4955,$D447),"")</f>
        <v>91.141204627245955</v>
      </c>
      <c r="S447" s="25">
        <f>IF(ISNUMBER(AVERAGEIFS(ObservedSpeciesData!S$2:S$4955,ObservedSpeciesData!$A$2:$A$4955,$A447,ObservedSpeciesData!$D$2:$D$4955,$D447)),AVERAGEIFS(ObservedSpeciesData!S$2:S$4955,ObservedSpeciesData!$A$2:$A$4955,$A447,ObservedSpeciesData!$D$2:$D$4955,$D447),"")</f>
        <v>7.0021311492735281</v>
      </c>
      <c r="T447" s="23">
        <f>IF(ISNUMBER(AVERAGEIFS(ObservedSpeciesData!T$2:T$4955,ObservedSpeciesData!$A$2:$A$4955,$A447,ObservedSpeciesData!$D$2:$D$4955,$D447)),AVERAGEIFS(ObservedSpeciesData!T$2:T$4955,ObservedSpeciesData!$A$2:$A$4955,$A447,ObservedSpeciesData!$D$2:$D$4955,$D447),"")</f>
        <v>1.8566642234805084</v>
      </c>
      <c r="U447" s="24">
        <f>IF(ISNUMBER(AVERAGEIFS(ObservedSpeciesData!U$2:U$4955,ObservedSpeciesData!$A$2:$A$4955,$A447,ObservedSpeciesData!$C$2:$C$4955,$C447,ObservedSpeciesData!$D$2:$D$4955,$D447)),AVERAGEIFS(ObservedSpeciesData!U$2:U$4955,ObservedSpeciesData!$A$2:$A$4955,$A447,ObservedSpeciesData!$C$2:$C$4955,$C447,ObservedSpeciesData!$D$2:$D$4955,$D447),"")</f>
        <v>0.91141204627245964</v>
      </c>
      <c r="V447" s="23" t="str">
        <f>IF(ISNUMBER(AVERAGEIFS(ObservedSpeciesData!V$2:V$4955,ObservedSpeciesData!$A$2:$A$4955,$A447,ObservedSpeciesData!$D$2:$D$4955,$D447)),AVERAGEIFS(ObservedSpeciesData!V$2:V$4955,ObservedSpeciesData!$A$2:$A$4955,$A447,ObservedSpeciesData!$D$2:$D$4955,$D447),"")</f>
        <v/>
      </c>
      <c r="W447" s="23" t="str">
        <f>IF(ISNUMBER(AVERAGEIFS(ObservedSpeciesData!W$2:W$4955,ObservedSpeciesData!$A$2:$A$4955,$A447,ObservedSpeciesData!$D$2:$D$4955,$D447)),AVERAGEIFS(ObservedSpeciesData!W$2:W$4955,ObservedSpeciesData!$A$2:$A$4955,$A447,ObservedSpeciesData!$D$2:$D$4955,$D447),"")</f>
        <v/>
      </c>
      <c r="X447" s="23" t="str">
        <f>IF(ISNUMBER(AVERAGEIFS(ObservedSpeciesData!X$2:X$4955,ObservedSpeciesData!$A$2:$A$4955,$A447,ObservedSpeciesData!$D$2:$D$4955,$D447)),AVERAGEIFS(ObservedSpeciesData!X$2:X$4955,ObservedSpeciesData!$A$2:$A$4955,$A447,ObservedSpeciesData!$D$2:$D$4955,$D447),"")</f>
        <v/>
      </c>
      <c r="Y447" s="23" t="str">
        <f>IF(ISNUMBER(AVERAGEIFS(ObservedSpeciesData!Y$2:Y$4955,ObservedSpeciesData!$A$2:$A$4955,$A447,ObservedSpeciesData!$D$2:$D$4955,$D447)),AVERAGEIFS(ObservedSpeciesData!Y$2:Y$4955,ObservedSpeciesData!$A$2:$A$4955,$A447,ObservedSpeciesData!$D$2:$D$4955,$D447),"")</f>
        <v/>
      </c>
      <c r="Z447" s="23" t="str">
        <f>IF(ISNUMBER(AVERAGEIFS(ObservedSpeciesData!Z$2:Z$4955,ObservedSpeciesData!$A$2:$A$4955,$A447,ObservedSpeciesData!$D$2:$D$4955,$D447)),AVERAGEIFS(ObservedSpeciesData!Z$2:Z$4955,ObservedSpeciesData!$A$2:$A$4955,$A447,ObservedSpeciesData!$D$2:$D$4955,$D447),"")</f>
        <v/>
      </c>
      <c r="AA447" s="23" t="str">
        <f>IF(ISNUMBER(AVERAGEIFS(ObservedSpeciesData!AA$2:AA$4955,ObservedSpeciesData!$A$2:$A$4955,$A447,ObservedSpeciesData!$D$2:$D$4955,$D447)),AVERAGEIFS(ObservedSpeciesData!AA$2:AA$4955,ObservedSpeciesData!$A$2:$A$4955,$A447,ObservedSpeciesData!$D$2:$D$4955,$D447),"")</f>
        <v/>
      </c>
      <c r="AB447" s="24" t="str">
        <f>IF(ISNUMBER(AVERAGEIFS(ObservedSpeciesData!AB$2:AB$4955,ObservedSpeciesData!$A$2:$A$4955,$A447,ObservedSpeciesData!$D$2:$D$4955,$D447)),AVERAGEIFS(ObservedSpeciesData!AB$2:AB$4955,ObservedSpeciesData!$A$2:$A$4955,$A447,ObservedSpeciesData!$D$2:$D$4955,$D447),"")</f>
        <v/>
      </c>
      <c r="AC447" s="24" t="str">
        <f>IF(ISNUMBER(AVERAGEIFS(ObservedSpeciesData!AC$2:AC$4955,ObservedSpeciesData!$A$2:$A$4955,$A447,ObservedSpeciesData!$D$2:$D$4955,$D447)),AVERAGEIFS(ObservedSpeciesData!AC$2:AC$4955,ObservedSpeciesData!$A$2:$A$4955,$A447,ObservedSpeciesData!$D$2:$D$4955,$D447),"")</f>
        <v/>
      </c>
      <c r="AD447" s="23" t="str">
        <f>IF(ISNUMBER(AVERAGEIFS(ObservedSpeciesData!AD$2:AD$4955,ObservedSpeciesData!$A$2:$A$4955,$A447,ObservedSpeciesData!$D$2:$D$4955,$D447)),AVERAGEIFS(ObservedSpeciesData!AD$2:AD$4955,ObservedSpeciesData!$A$2:$A$4955,$A447,ObservedSpeciesData!$D$2:$D$4955,$D447),"")</f>
        <v/>
      </c>
      <c r="AE447" s="24" t="str">
        <f>IF(ISNUMBER(AVERAGEIFS(ObservedSpeciesData!AE$2:AE$4955,ObservedSpeciesData!$A$2:$A$4955,$A447,ObservedSpeciesData!$D$2:$D$4955,$D447)),AVERAGEIFS(ObservedSpeciesData!AE$2:AE$4955,ObservedSpeciesData!$A$2:$A$4955,$A447,ObservedSpeciesData!$D$2:$D$4955,$D447),"")</f>
        <v/>
      </c>
      <c r="AF447" s="23"/>
      <c r="AG447" s="24"/>
      <c r="AH447" s="23" t="str">
        <f>IF(ISNUMBER(AVERAGEIFS(ObservedSpeciesData!AH$2:AH$4955,ObservedSpeciesData!$A$2:$A$4955,$A447,ObservedSpeciesData!$D$2:$D$4955,$D447)),AVERAGEIFS(ObservedSpeciesData!AH$2:AH$4955,ObservedSpeciesData!$A$2:$A$4955,$A447,ObservedSpeciesData!$D$2:$D$4955,$D447),"")</f>
        <v/>
      </c>
      <c r="AI447" s="23" t="str">
        <f>IF(ISNUMBER(AVERAGEIFS(ObservedSpeciesData!AI$2:AI$4955,ObservedSpeciesData!$A$2:$A$4955,$A447,ObservedSpeciesData!$C$2:$C$4955,$C447,ObservedSpeciesData!$D$2:$D$4955,$D447)),AVERAGEIFS(ObservedSpeciesData!AI$2:AI$4955,ObservedSpeciesData!$A$2:$A$4955,$A447,ObservedSpeciesData!$C$2:$C$4955,$C447,ObservedSpeciesData!$D$2:$D$4955,$D447),"")</f>
        <v/>
      </c>
      <c r="AJ447" s="2">
        <f>COUNTIFS(ObservedSpeciesData!$A$2:$A$828,$A447,ObservedSpeciesData!$D$2:$D$828,$D447)</f>
        <v>0</v>
      </c>
      <c r="AK447" s="2">
        <f t="shared" si="6"/>
        <v>7</v>
      </c>
    </row>
    <row r="448" spans="1:37" x14ac:dyDescent="0.25">
      <c r="A448" s="14" t="s">
        <v>110</v>
      </c>
      <c r="B448" t="s">
        <v>80</v>
      </c>
      <c r="C448" t="s">
        <v>106</v>
      </c>
      <c r="D448" s="13">
        <v>42661</v>
      </c>
      <c r="E448">
        <v>1</v>
      </c>
      <c r="F448">
        <v>100</v>
      </c>
      <c r="G448" s="2" t="s">
        <v>78</v>
      </c>
      <c r="H448" s="2" t="s">
        <v>11</v>
      </c>
      <c r="I448">
        <v>13</v>
      </c>
      <c r="J448" s="2" t="s">
        <v>77</v>
      </c>
      <c r="K448" s="2">
        <f>IF(ISNUMBER(AVERAGEIFS(ObservedSpeciesData!K$2:K$4955,ObservedSpeciesData!$A$2:$A$4955,$A448,ObservedSpeciesData!$D$2:$D$4955,$D448)),AVERAGEIFS(ObservedSpeciesData!K$2:K$4955,ObservedSpeciesData!$A$2:$A$4955,$A448,ObservedSpeciesData!$D$2:$D$4955,$D448),"")</f>
        <v>75</v>
      </c>
      <c r="L448" s="26" t="str">
        <f>IF(ISNUMBER(AVERAGEIFS(ObservedSpeciesData!L$2:L$4955,ObservedSpeciesData!$A$2:$A$4955,$A448,ObservedSpeciesData!$D$2:$D$4955,$D448)),AVERAGEIFS(ObservedSpeciesData!L$2:L$4955,ObservedSpeciesData!$A$2:$A$4955,$A448,ObservedSpeciesData!$D$2:$D$4955,$D448),"")</f>
        <v/>
      </c>
      <c r="M448" s="23" t="str">
        <f>IF(ISNUMBER(AVERAGEIFS(ObservedSpeciesData!M$2:M$4955,ObservedSpeciesData!$A$2:$A$4955,$A448,ObservedSpeciesData!$D$2:$D$4955,$D448)),AVERAGEIFS(ObservedSpeciesData!M$2:M$4955,ObservedSpeciesData!$A$2:$A$4955,$A448,ObservedSpeciesData!$D$2:$D$4955,$D448),"")</f>
        <v/>
      </c>
      <c r="N448" s="23">
        <f>IF(ISNUMBER(AVERAGEIFS(ObservedSpeciesData!N$2:N$4955,ObservedSpeciesData!$A$2:$A$4955,$A448,ObservedSpeciesData!$D$2:$D$4955,$D448)),AVERAGEIFS(ObservedSpeciesData!N$2:N$4955,ObservedSpeciesData!$A$2:$A$4955,$A448,ObservedSpeciesData!$D$2:$D$4955,$D448),"")</f>
        <v>1625.4634782222222</v>
      </c>
      <c r="O448" s="23">
        <f>IF(ISNUMBER(AVERAGEIFS(ObservedSpeciesData!O$2:O$4955,ObservedSpeciesData!$A$2:$A$4955,$A448,ObservedSpeciesData!$D$2:$D$4955,$D448)),AVERAGEIFS(ObservedSpeciesData!O$2:O$4955,ObservedSpeciesData!$A$2:$A$4955,$A448,ObservedSpeciesData!$D$2:$D$4955,$D448),"")</f>
        <v>162.5463478222222</v>
      </c>
      <c r="P448" s="23">
        <f>IF(ISNUMBER(AVERAGEIFS(ObservedSpeciesData!P$2:P$4955,ObservedSpeciesData!$A$2:$A$4955,$A448,ObservedSpeciesData!$C$2:$C$4955,$C448,ObservedSpeciesData!$D$2:$D$4955,$D448)),AVERAGEIFS(ObservedSpeciesData!P$2:P$4955,ObservedSpeciesData!$A$2:$A$4955,$A448,ObservedSpeciesData!$C$2:$C$4955,$C448,ObservedSpeciesData!$D$2:$D$4955,$D448),"")</f>
        <v>331.80746564444445</v>
      </c>
      <c r="Q448" s="23"/>
      <c r="R448" s="25">
        <f>IF(ISNUMBER(AVERAGEIFS(ObservedSpeciesData!R$2:R$4955,ObservedSpeciesData!$A$2:$A$4955,$A448,ObservedSpeciesData!$D$2:$D$4955,$D448)),AVERAGEIFS(ObservedSpeciesData!R$2:R$4955,ObservedSpeciesData!$A$2:$A$4955,$A448,ObservedSpeciesData!$D$2:$D$4955,$D448),"")</f>
        <v>74.880319615289125</v>
      </c>
      <c r="S448" s="25">
        <f>IF(ISNUMBER(AVERAGEIFS(ObservedSpeciesData!S$2:S$4955,ObservedSpeciesData!$A$2:$A$4955,$A448,ObservedSpeciesData!$D$2:$D$4955,$D448)),AVERAGEIFS(ObservedSpeciesData!S$2:S$4955,ObservedSpeciesData!$A$2:$A$4955,$A448,ObservedSpeciesData!$D$2:$D$4955,$D448),"")</f>
        <v>23.934531540282276</v>
      </c>
      <c r="T448" s="23">
        <f>IF(ISNUMBER(AVERAGEIFS(ObservedSpeciesData!T$2:T$4955,ObservedSpeciesData!$A$2:$A$4955,$A448,ObservedSpeciesData!$D$2:$D$4955,$D448)),AVERAGEIFS(ObservedSpeciesData!T$2:T$4955,ObservedSpeciesData!$A$2:$A$4955,$A448,ObservedSpeciesData!$D$2:$D$4955,$D448),"")</f>
        <v>1.1851488444286014</v>
      </c>
      <c r="U448" s="24">
        <f>IF(ISNUMBER(AVERAGEIFS(ObservedSpeciesData!U$2:U$4955,ObservedSpeciesData!$A$2:$A$4955,$A448,ObservedSpeciesData!$C$2:$C$4955,$C448,ObservedSpeciesData!$D$2:$D$4955,$D448)),AVERAGEIFS(ObservedSpeciesData!U$2:U$4955,ObservedSpeciesData!$A$2:$A$4955,$A448,ObservedSpeciesData!$C$2:$C$4955,$C448,ObservedSpeciesData!$D$2:$D$4955,$D448),"")</f>
        <v>0.74880319615289126</v>
      </c>
      <c r="V448" s="23" t="str">
        <f>IF(ISNUMBER(AVERAGEIFS(ObservedSpeciesData!V$2:V$4955,ObservedSpeciesData!$A$2:$A$4955,$A448,ObservedSpeciesData!$D$2:$D$4955,$D448)),AVERAGEIFS(ObservedSpeciesData!V$2:V$4955,ObservedSpeciesData!$A$2:$A$4955,$A448,ObservedSpeciesData!$D$2:$D$4955,$D448),"")</f>
        <v/>
      </c>
      <c r="W448" s="23" t="str">
        <f>IF(ISNUMBER(AVERAGEIFS(ObservedSpeciesData!W$2:W$4955,ObservedSpeciesData!$A$2:$A$4955,$A448,ObservedSpeciesData!$D$2:$D$4955,$D448)),AVERAGEIFS(ObservedSpeciesData!W$2:W$4955,ObservedSpeciesData!$A$2:$A$4955,$A448,ObservedSpeciesData!$D$2:$D$4955,$D448),"")</f>
        <v/>
      </c>
      <c r="X448" s="23" t="str">
        <f>IF(ISNUMBER(AVERAGEIFS(ObservedSpeciesData!X$2:X$4955,ObservedSpeciesData!$A$2:$A$4955,$A448,ObservedSpeciesData!$D$2:$D$4955,$D448)),AVERAGEIFS(ObservedSpeciesData!X$2:X$4955,ObservedSpeciesData!$A$2:$A$4955,$A448,ObservedSpeciesData!$D$2:$D$4955,$D448),"")</f>
        <v/>
      </c>
      <c r="Y448" s="23" t="str">
        <f>IF(ISNUMBER(AVERAGEIFS(ObservedSpeciesData!Y$2:Y$4955,ObservedSpeciesData!$A$2:$A$4955,$A448,ObservedSpeciesData!$D$2:$D$4955,$D448)),AVERAGEIFS(ObservedSpeciesData!Y$2:Y$4955,ObservedSpeciesData!$A$2:$A$4955,$A448,ObservedSpeciesData!$D$2:$D$4955,$D448),"")</f>
        <v/>
      </c>
      <c r="Z448" s="23" t="str">
        <f>IF(ISNUMBER(AVERAGEIFS(ObservedSpeciesData!Z$2:Z$4955,ObservedSpeciesData!$A$2:$A$4955,$A448,ObservedSpeciesData!$D$2:$D$4955,$D448)),AVERAGEIFS(ObservedSpeciesData!Z$2:Z$4955,ObservedSpeciesData!$A$2:$A$4955,$A448,ObservedSpeciesData!$D$2:$D$4955,$D448),"")</f>
        <v/>
      </c>
      <c r="AA448" s="23" t="str">
        <f>IF(ISNUMBER(AVERAGEIFS(ObservedSpeciesData!AA$2:AA$4955,ObservedSpeciesData!$A$2:$A$4955,$A448,ObservedSpeciesData!$D$2:$D$4955,$D448)),AVERAGEIFS(ObservedSpeciesData!AA$2:AA$4955,ObservedSpeciesData!$A$2:$A$4955,$A448,ObservedSpeciesData!$D$2:$D$4955,$D448),"")</f>
        <v/>
      </c>
      <c r="AB448" s="24" t="str">
        <f>IF(ISNUMBER(AVERAGEIFS(ObservedSpeciesData!AB$2:AB$4955,ObservedSpeciesData!$A$2:$A$4955,$A448,ObservedSpeciesData!$D$2:$D$4955,$D448)),AVERAGEIFS(ObservedSpeciesData!AB$2:AB$4955,ObservedSpeciesData!$A$2:$A$4955,$A448,ObservedSpeciesData!$D$2:$D$4955,$D448),"")</f>
        <v/>
      </c>
      <c r="AC448" s="24" t="str">
        <f>IF(ISNUMBER(AVERAGEIFS(ObservedSpeciesData!AC$2:AC$4955,ObservedSpeciesData!$A$2:$A$4955,$A448,ObservedSpeciesData!$D$2:$D$4955,$D448)),AVERAGEIFS(ObservedSpeciesData!AC$2:AC$4955,ObservedSpeciesData!$A$2:$A$4955,$A448,ObservedSpeciesData!$D$2:$D$4955,$D448),"")</f>
        <v/>
      </c>
      <c r="AD448" s="23" t="str">
        <f>IF(ISNUMBER(AVERAGEIFS(ObservedSpeciesData!AD$2:AD$4955,ObservedSpeciesData!$A$2:$A$4955,$A448,ObservedSpeciesData!$D$2:$D$4955,$D448)),AVERAGEIFS(ObservedSpeciesData!AD$2:AD$4955,ObservedSpeciesData!$A$2:$A$4955,$A448,ObservedSpeciesData!$D$2:$D$4955,$D448),"")</f>
        <v/>
      </c>
      <c r="AE448" s="24" t="str">
        <f>IF(ISNUMBER(AVERAGEIFS(ObservedSpeciesData!AE$2:AE$4955,ObservedSpeciesData!$A$2:$A$4955,$A448,ObservedSpeciesData!$D$2:$D$4955,$D448)),AVERAGEIFS(ObservedSpeciesData!AE$2:AE$4955,ObservedSpeciesData!$A$2:$A$4955,$A448,ObservedSpeciesData!$D$2:$D$4955,$D448),"")</f>
        <v/>
      </c>
      <c r="AF448" s="23"/>
      <c r="AG448" s="24"/>
      <c r="AH448" s="23" t="str">
        <f>IF(ISNUMBER(AVERAGEIFS(ObservedSpeciesData!AH$2:AH$4955,ObservedSpeciesData!$A$2:$A$4955,$A448,ObservedSpeciesData!$D$2:$D$4955,$D448)),AVERAGEIFS(ObservedSpeciesData!AH$2:AH$4955,ObservedSpeciesData!$A$2:$A$4955,$A448,ObservedSpeciesData!$D$2:$D$4955,$D448),"")</f>
        <v/>
      </c>
      <c r="AI448" s="23" t="str">
        <f>IF(ISNUMBER(AVERAGEIFS(ObservedSpeciesData!AI$2:AI$4955,ObservedSpeciesData!$A$2:$A$4955,$A448,ObservedSpeciesData!$C$2:$C$4955,$C448,ObservedSpeciesData!$D$2:$D$4955,$D448)),AVERAGEIFS(ObservedSpeciesData!AI$2:AI$4955,ObservedSpeciesData!$A$2:$A$4955,$A448,ObservedSpeciesData!$C$2:$C$4955,$C448,ObservedSpeciesData!$D$2:$D$4955,$D448),"")</f>
        <v/>
      </c>
      <c r="AJ448" s="2">
        <f>COUNTIFS(ObservedSpeciesData!$A$2:$A$828,$A448,ObservedSpeciesData!$D$2:$D$828,$D448)</f>
        <v>0</v>
      </c>
      <c r="AK448" s="2">
        <f t="shared" si="6"/>
        <v>7</v>
      </c>
    </row>
    <row r="449" spans="1:37" x14ac:dyDescent="0.25">
      <c r="A449" s="14" t="s">
        <v>109</v>
      </c>
      <c r="B449" t="s">
        <v>80</v>
      </c>
      <c r="C449" t="s">
        <v>106</v>
      </c>
      <c r="D449" s="13">
        <v>42661</v>
      </c>
      <c r="E449">
        <v>1</v>
      </c>
      <c r="F449">
        <v>200</v>
      </c>
      <c r="G449" s="2" t="s">
        <v>78</v>
      </c>
      <c r="H449" s="2" t="s">
        <v>11</v>
      </c>
      <c r="I449">
        <v>13</v>
      </c>
      <c r="J449" s="2" t="s">
        <v>77</v>
      </c>
      <c r="K449" s="2">
        <f>IF(ISNUMBER(AVERAGEIFS(ObservedSpeciesData!K$2:K$4955,ObservedSpeciesData!$A$2:$A$4955,$A449,ObservedSpeciesData!$D$2:$D$4955,$D449)),AVERAGEIFS(ObservedSpeciesData!K$2:K$4955,ObservedSpeciesData!$A$2:$A$4955,$A449,ObservedSpeciesData!$D$2:$D$4955,$D449),"")</f>
        <v>150</v>
      </c>
      <c r="L449" s="26" t="str">
        <f>IF(ISNUMBER(AVERAGEIFS(ObservedSpeciesData!L$2:L$4955,ObservedSpeciesData!$A$2:$A$4955,$A449,ObservedSpeciesData!$D$2:$D$4955,$D449)),AVERAGEIFS(ObservedSpeciesData!L$2:L$4955,ObservedSpeciesData!$A$2:$A$4955,$A449,ObservedSpeciesData!$D$2:$D$4955,$D449),"")</f>
        <v/>
      </c>
      <c r="M449" s="23" t="str">
        <f>IF(ISNUMBER(AVERAGEIFS(ObservedSpeciesData!M$2:M$4955,ObservedSpeciesData!$A$2:$A$4955,$A449,ObservedSpeciesData!$D$2:$D$4955,$D449)),AVERAGEIFS(ObservedSpeciesData!M$2:M$4955,ObservedSpeciesData!$A$2:$A$4955,$A449,ObservedSpeciesData!$D$2:$D$4955,$D449),"")</f>
        <v/>
      </c>
      <c r="N449" s="23">
        <f>IF(ISNUMBER(AVERAGEIFS(ObservedSpeciesData!N$2:N$4955,ObservedSpeciesData!$A$2:$A$4955,$A449,ObservedSpeciesData!$D$2:$D$4955,$D449)),AVERAGEIFS(ObservedSpeciesData!N$2:N$4955,ObservedSpeciesData!$A$2:$A$4955,$A449,ObservedSpeciesData!$D$2:$D$4955,$D449),"")</f>
        <v>1647.4715875555555</v>
      </c>
      <c r="O449" s="23">
        <f>IF(ISNUMBER(AVERAGEIFS(ObservedSpeciesData!O$2:O$4955,ObservedSpeciesData!$A$2:$A$4955,$A449,ObservedSpeciesData!$D$2:$D$4955,$D449)),AVERAGEIFS(ObservedSpeciesData!O$2:O$4955,ObservedSpeciesData!$A$2:$A$4955,$A449,ObservedSpeciesData!$D$2:$D$4955,$D449),"")</f>
        <v>164.74715875555555</v>
      </c>
      <c r="P449" s="23">
        <f>IF(ISNUMBER(AVERAGEIFS(ObservedSpeciesData!P$2:P$4955,ObservedSpeciesData!$A$2:$A$4955,$A449,ObservedSpeciesData!$C$2:$C$4955,$C449,ObservedSpeciesData!$D$2:$D$4955,$D449)),AVERAGEIFS(ObservedSpeciesData!P$2:P$4955,ObservedSpeciesData!$A$2:$A$4955,$A449,ObservedSpeciesData!$C$2:$C$4955,$C449,ObservedSpeciesData!$D$2:$D$4955,$D449),"")</f>
        <v>299.99934733333333</v>
      </c>
      <c r="Q449" s="23"/>
      <c r="R449" s="25">
        <f>IF(ISNUMBER(AVERAGEIFS(ObservedSpeciesData!R$2:R$4955,ObservedSpeciesData!$A$2:$A$4955,$A449,ObservedSpeciesData!$D$2:$D$4955,$D449)),AVERAGEIFS(ObservedSpeciesData!R$2:R$4955,ObservedSpeciesData!$A$2:$A$4955,$A449,ObservedSpeciesData!$D$2:$D$4955,$D449),"")</f>
        <v>85.298160324058856</v>
      </c>
      <c r="S449" s="25">
        <f>IF(ISNUMBER(AVERAGEIFS(ObservedSpeciesData!S$2:S$4955,ObservedSpeciesData!$A$2:$A$4955,$A449,ObservedSpeciesData!$D$2:$D$4955,$D449)),AVERAGEIFS(ObservedSpeciesData!S$2:S$4955,ObservedSpeciesData!$A$2:$A$4955,$A449,ObservedSpeciesData!$D$2:$D$4955,$D449),"")</f>
        <v>13.178520085086072</v>
      </c>
      <c r="T449" s="23">
        <f>IF(ISNUMBER(AVERAGEIFS(ObservedSpeciesData!T$2:T$4955,ObservedSpeciesData!$A$2:$A$4955,$A449,ObservedSpeciesData!$D$2:$D$4955,$D449)),AVERAGEIFS(ObservedSpeciesData!T$2:T$4955,ObservedSpeciesData!$A$2:$A$4955,$A449,ObservedSpeciesData!$D$2:$D$4955,$D449),"")</f>
        <v>1.5233195908550616</v>
      </c>
      <c r="U449" s="24">
        <f>IF(ISNUMBER(AVERAGEIFS(ObservedSpeciesData!U$2:U$4955,ObservedSpeciesData!$A$2:$A$4955,$A449,ObservedSpeciesData!$C$2:$C$4955,$C449,ObservedSpeciesData!$D$2:$D$4955,$D449)),AVERAGEIFS(ObservedSpeciesData!U$2:U$4955,ObservedSpeciesData!$A$2:$A$4955,$A449,ObservedSpeciesData!$C$2:$C$4955,$C449,ObservedSpeciesData!$D$2:$D$4955,$D449),"")</f>
        <v>0.85298160324058869</v>
      </c>
      <c r="V449" s="23" t="str">
        <f>IF(ISNUMBER(AVERAGEIFS(ObservedSpeciesData!V$2:V$4955,ObservedSpeciesData!$A$2:$A$4955,$A449,ObservedSpeciesData!$D$2:$D$4955,$D449)),AVERAGEIFS(ObservedSpeciesData!V$2:V$4955,ObservedSpeciesData!$A$2:$A$4955,$A449,ObservedSpeciesData!$D$2:$D$4955,$D449),"")</f>
        <v/>
      </c>
      <c r="W449" s="23" t="str">
        <f>IF(ISNUMBER(AVERAGEIFS(ObservedSpeciesData!W$2:W$4955,ObservedSpeciesData!$A$2:$A$4955,$A449,ObservedSpeciesData!$D$2:$D$4955,$D449)),AVERAGEIFS(ObservedSpeciesData!W$2:W$4955,ObservedSpeciesData!$A$2:$A$4955,$A449,ObservedSpeciesData!$D$2:$D$4955,$D449),"")</f>
        <v/>
      </c>
      <c r="X449" s="23" t="str">
        <f>IF(ISNUMBER(AVERAGEIFS(ObservedSpeciesData!X$2:X$4955,ObservedSpeciesData!$A$2:$A$4955,$A449,ObservedSpeciesData!$D$2:$D$4955,$D449)),AVERAGEIFS(ObservedSpeciesData!X$2:X$4955,ObservedSpeciesData!$A$2:$A$4955,$A449,ObservedSpeciesData!$D$2:$D$4955,$D449),"")</f>
        <v/>
      </c>
      <c r="Y449" s="23" t="str">
        <f>IF(ISNUMBER(AVERAGEIFS(ObservedSpeciesData!Y$2:Y$4955,ObservedSpeciesData!$A$2:$A$4955,$A449,ObservedSpeciesData!$D$2:$D$4955,$D449)),AVERAGEIFS(ObservedSpeciesData!Y$2:Y$4955,ObservedSpeciesData!$A$2:$A$4955,$A449,ObservedSpeciesData!$D$2:$D$4955,$D449),"")</f>
        <v/>
      </c>
      <c r="Z449" s="23" t="str">
        <f>IF(ISNUMBER(AVERAGEIFS(ObservedSpeciesData!Z$2:Z$4955,ObservedSpeciesData!$A$2:$A$4955,$A449,ObservedSpeciesData!$D$2:$D$4955,$D449)),AVERAGEIFS(ObservedSpeciesData!Z$2:Z$4955,ObservedSpeciesData!$A$2:$A$4955,$A449,ObservedSpeciesData!$D$2:$D$4955,$D449),"")</f>
        <v/>
      </c>
      <c r="AA449" s="23" t="str">
        <f>IF(ISNUMBER(AVERAGEIFS(ObservedSpeciesData!AA$2:AA$4955,ObservedSpeciesData!$A$2:$A$4955,$A449,ObservedSpeciesData!$D$2:$D$4955,$D449)),AVERAGEIFS(ObservedSpeciesData!AA$2:AA$4955,ObservedSpeciesData!$A$2:$A$4955,$A449,ObservedSpeciesData!$D$2:$D$4955,$D449),"")</f>
        <v/>
      </c>
      <c r="AB449" s="24" t="str">
        <f>IF(ISNUMBER(AVERAGEIFS(ObservedSpeciesData!AB$2:AB$4955,ObservedSpeciesData!$A$2:$A$4955,$A449,ObservedSpeciesData!$D$2:$D$4955,$D449)),AVERAGEIFS(ObservedSpeciesData!AB$2:AB$4955,ObservedSpeciesData!$A$2:$A$4955,$A449,ObservedSpeciesData!$D$2:$D$4955,$D449),"")</f>
        <v/>
      </c>
      <c r="AC449" s="24" t="str">
        <f>IF(ISNUMBER(AVERAGEIFS(ObservedSpeciesData!AC$2:AC$4955,ObservedSpeciesData!$A$2:$A$4955,$A449,ObservedSpeciesData!$D$2:$D$4955,$D449)),AVERAGEIFS(ObservedSpeciesData!AC$2:AC$4955,ObservedSpeciesData!$A$2:$A$4955,$A449,ObservedSpeciesData!$D$2:$D$4955,$D449),"")</f>
        <v/>
      </c>
      <c r="AD449" s="23" t="str">
        <f>IF(ISNUMBER(AVERAGEIFS(ObservedSpeciesData!AD$2:AD$4955,ObservedSpeciesData!$A$2:$A$4955,$A449,ObservedSpeciesData!$D$2:$D$4955,$D449)),AVERAGEIFS(ObservedSpeciesData!AD$2:AD$4955,ObservedSpeciesData!$A$2:$A$4955,$A449,ObservedSpeciesData!$D$2:$D$4955,$D449),"")</f>
        <v/>
      </c>
      <c r="AE449" s="24" t="str">
        <f>IF(ISNUMBER(AVERAGEIFS(ObservedSpeciesData!AE$2:AE$4955,ObservedSpeciesData!$A$2:$A$4955,$A449,ObservedSpeciesData!$D$2:$D$4955,$D449)),AVERAGEIFS(ObservedSpeciesData!AE$2:AE$4955,ObservedSpeciesData!$A$2:$A$4955,$A449,ObservedSpeciesData!$D$2:$D$4955,$D449),"")</f>
        <v/>
      </c>
      <c r="AF449" s="23"/>
      <c r="AG449" s="24"/>
      <c r="AH449" s="23" t="str">
        <f>IF(ISNUMBER(AVERAGEIFS(ObservedSpeciesData!AH$2:AH$4955,ObservedSpeciesData!$A$2:$A$4955,$A449,ObservedSpeciesData!$D$2:$D$4955,$D449)),AVERAGEIFS(ObservedSpeciesData!AH$2:AH$4955,ObservedSpeciesData!$A$2:$A$4955,$A449,ObservedSpeciesData!$D$2:$D$4955,$D449),"")</f>
        <v/>
      </c>
      <c r="AI449" s="23" t="str">
        <f>IF(ISNUMBER(AVERAGEIFS(ObservedSpeciesData!AI$2:AI$4955,ObservedSpeciesData!$A$2:$A$4955,$A449,ObservedSpeciesData!$C$2:$C$4955,$C449,ObservedSpeciesData!$D$2:$D$4955,$D449)),AVERAGEIFS(ObservedSpeciesData!AI$2:AI$4955,ObservedSpeciesData!$A$2:$A$4955,$A449,ObservedSpeciesData!$C$2:$C$4955,$C449,ObservedSpeciesData!$D$2:$D$4955,$D449),"")</f>
        <v/>
      </c>
      <c r="AJ449" s="2">
        <f>COUNTIFS(ObservedSpeciesData!$A$2:$A$828,$A449,ObservedSpeciesData!$D$2:$D$828,$D449)</f>
        <v>0</v>
      </c>
      <c r="AK449" s="2">
        <f t="shared" si="6"/>
        <v>7</v>
      </c>
    </row>
    <row r="450" spans="1:37" x14ac:dyDescent="0.25">
      <c r="A450" s="14" t="s">
        <v>108</v>
      </c>
      <c r="B450" t="s">
        <v>80</v>
      </c>
      <c r="C450" t="s">
        <v>106</v>
      </c>
      <c r="D450" s="13">
        <v>42661</v>
      </c>
      <c r="E450">
        <v>1</v>
      </c>
      <c r="F450">
        <v>350</v>
      </c>
      <c r="G450" s="2" t="s">
        <v>78</v>
      </c>
      <c r="H450" s="2" t="s">
        <v>11</v>
      </c>
      <c r="I450">
        <v>13</v>
      </c>
      <c r="J450" s="2" t="s">
        <v>77</v>
      </c>
      <c r="K450" s="2">
        <f>IF(ISNUMBER(AVERAGEIFS(ObservedSpeciesData!K$2:K$4955,ObservedSpeciesData!$A$2:$A$4955,$A450,ObservedSpeciesData!$D$2:$D$4955,$D450)),AVERAGEIFS(ObservedSpeciesData!K$2:K$4955,ObservedSpeciesData!$A$2:$A$4955,$A450,ObservedSpeciesData!$D$2:$D$4955,$D450),"")</f>
        <v>262.5</v>
      </c>
      <c r="L450" s="26" t="str">
        <f>IF(ISNUMBER(AVERAGEIFS(ObservedSpeciesData!L$2:L$4955,ObservedSpeciesData!$A$2:$A$4955,$A450,ObservedSpeciesData!$D$2:$D$4955,$D450)),AVERAGEIFS(ObservedSpeciesData!L$2:L$4955,ObservedSpeciesData!$A$2:$A$4955,$A450,ObservedSpeciesData!$D$2:$D$4955,$D450),"")</f>
        <v/>
      </c>
      <c r="M450" s="23" t="str">
        <f>IF(ISNUMBER(AVERAGEIFS(ObservedSpeciesData!M$2:M$4955,ObservedSpeciesData!$A$2:$A$4955,$A450,ObservedSpeciesData!$D$2:$D$4955,$D450)),AVERAGEIFS(ObservedSpeciesData!M$2:M$4955,ObservedSpeciesData!$A$2:$A$4955,$A450,ObservedSpeciesData!$D$2:$D$4955,$D450),"")</f>
        <v/>
      </c>
      <c r="N450" s="23">
        <f>IF(ISNUMBER(AVERAGEIFS(ObservedSpeciesData!N$2:N$4955,ObservedSpeciesData!$A$2:$A$4955,$A450,ObservedSpeciesData!$D$2:$D$4955,$D450)),AVERAGEIFS(ObservedSpeciesData!N$2:N$4955,ObservedSpeciesData!$A$2:$A$4955,$A450,ObservedSpeciesData!$D$2:$D$4955,$D450),"")</f>
        <v>1546.8106177777779</v>
      </c>
      <c r="O450" s="23">
        <f>IF(ISNUMBER(AVERAGEIFS(ObservedSpeciesData!O$2:O$4955,ObservedSpeciesData!$A$2:$A$4955,$A450,ObservedSpeciesData!$D$2:$D$4955,$D450)),AVERAGEIFS(ObservedSpeciesData!O$2:O$4955,ObservedSpeciesData!$A$2:$A$4955,$A450,ObservedSpeciesData!$D$2:$D$4955,$D450),"")</f>
        <v>154.68106177777778</v>
      </c>
      <c r="P450" s="23">
        <f>IF(ISNUMBER(AVERAGEIFS(ObservedSpeciesData!P$2:P$4955,ObservedSpeciesData!$A$2:$A$4955,$A450,ObservedSpeciesData!$C$2:$C$4955,$C450,ObservedSpeciesData!$D$2:$D$4955,$D450)),AVERAGEIFS(ObservedSpeciesData!P$2:P$4955,ObservedSpeciesData!$A$2:$A$4955,$A450,ObservedSpeciesData!$C$2:$C$4955,$C450,ObservedSpeciesData!$D$2:$D$4955,$D450),"")</f>
        <v>289.44688653333338</v>
      </c>
      <c r="Q450" s="23"/>
      <c r="R450" s="25">
        <f>IF(ISNUMBER(AVERAGEIFS(ObservedSpeciesData!R$2:R$4955,ObservedSpeciesData!$A$2:$A$4955,$A450,ObservedSpeciesData!$D$2:$D$4955,$D450)),AVERAGEIFS(ObservedSpeciesData!R$2:R$4955,ObservedSpeciesData!$A$2:$A$4955,$A450,ObservedSpeciesData!$D$2:$D$4955,$D450),"")</f>
        <v>91.322071394256469</v>
      </c>
      <c r="S450" s="25">
        <f>IF(ISNUMBER(AVERAGEIFS(ObservedSpeciesData!S$2:S$4955,ObservedSpeciesData!$A$2:$A$4955,$A450,ObservedSpeciesData!$D$2:$D$4955,$D450)),AVERAGEIFS(ObservedSpeciesData!S$2:S$4955,ObservedSpeciesData!$A$2:$A$4955,$A450,ObservedSpeciesData!$D$2:$D$4955,$D450),"")</f>
        <v>7.5086306023412375</v>
      </c>
      <c r="T450" s="23">
        <f>IF(ISNUMBER(AVERAGEIFS(ObservedSpeciesData!T$2:T$4955,ObservedSpeciesData!$A$2:$A$4955,$A450,ObservedSpeciesData!$D$2:$D$4955,$D450)),AVERAGEIFS(ObservedSpeciesData!T$2:T$4955,ObservedSpeciesData!$A$2:$A$4955,$A450,ObservedSpeciesData!$D$2:$D$4955,$D450),"")</f>
        <v>1.1692980034022864</v>
      </c>
      <c r="U450" s="24">
        <f>IF(ISNUMBER(AVERAGEIFS(ObservedSpeciesData!U$2:U$4955,ObservedSpeciesData!$A$2:$A$4955,$A450,ObservedSpeciesData!$C$2:$C$4955,$C450,ObservedSpeciesData!$D$2:$D$4955,$D450)),AVERAGEIFS(ObservedSpeciesData!U$2:U$4955,ObservedSpeciesData!$A$2:$A$4955,$A450,ObservedSpeciesData!$C$2:$C$4955,$C450,ObservedSpeciesData!$D$2:$D$4955,$D450),"")</f>
        <v>0.91322071394256465</v>
      </c>
      <c r="V450" s="23" t="str">
        <f>IF(ISNUMBER(AVERAGEIFS(ObservedSpeciesData!V$2:V$4955,ObservedSpeciesData!$A$2:$A$4955,$A450,ObservedSpeciesData!$D$2:$D$4955,$D450)),AVERAGEIFS(ObservedSpeciesData!V$2:V$4955,ObservedSpeciesData!$A$2:$A$4955,$A450,ObservedSpeciesData!$D$2:$D$4955,$D450),"")</f>
        <v/>
      </c>
      <c r="W450" s="23" t="str">
        <f>IF(ISNUMBER(AVERAGEIFS(ObservedSpeciesData!W$2:W$4955,ObservedSpeciesData!$A$2:$A$4955,$A450,ObservedSpeciesData!$D$2:$D$4955,$D450)),AVERAGEIFS(ObservedSpeciesData!W$2:W$4955,ObservedSpeciesData!$A$2:$A$4955,$A450,ObservedSpeciesData!$D$2:$D$4955,$D450),"")</f>
        <v/>
      </c>
      <c r="X450" s="23" t="str">
        <f>IF(ISNUMBER(AVERAGEIFS(ObservedSpeciesData!X$2:X$4955,ObservedSpeciesData!$A$2:$A$4955,$A450,ObservedSpeciesData!$D$2:$D$4955,$D450)),AVERAGEIFS(ObservedSpeciesData!X$2:X$4955,ObservedSpeciesData!$A$2:$A$4955,$A450,ObservedSpeciesData!$D$2:$D$4955,$D450),"")</f>
        <v/>
      </c>
      <c r="Y450" s="23" t="str">
        <f>IF(ISNUMBER(AVERAGEIFS(ObservedSpeciesData!Y$2:Y$4955,ObservedSpeciesData!$A$2:$A$4955,$A450,ObservedSpeciesData!$D$2:$D$4955,$D450)),AVERAGEIFS(ObservedSpeciesData!Y$2:Y$4955,ObservedSpeciesData!$A$2:$A$4955,$A450,ObservedSpeciesData!$D$2:$D$4955,$D450),"")</f>
        <v/>
      </c>
      <c r="Z450" s="23" t="str">
        <f>IF(ISNUMBER(AVERAGEIFS(ObservedSpeciesData!Z$2:Z$4955,ObservedSpeciesData!$A$2:$A$4955,$A450,ObservedSpeciesData!$D$2:$D$4955,$D450)),AVERAGEIFS(ObservedSpeciesData!Z$2:Z$4955,ObservedSpeciesData!$A$2:$A$4955,$A450,ObservedSpeciesData!$D$2:$D$4955,$D450),"")</f>
        <v/>
      </c>
      <c r="AA450" s="23" t="str">
        <f>IF(ISNUMBER(AVERAGEIFS(ObservedSpeciesData!AA$2:AA$4955,ObservedSpeciesData!$A$2:$A$4955,$A450,ObservedSpeciesData!$D$2:$D$4955,$D450)),AVERAGEIFS(ObservedSpeciesData!AA$2:AA$4955,ObservedSpeciesData!$A$2:$A$4955,$A450,ObservedSpeciesData!$D$2:$D$4955,$D450),"")</f>
        <v/>
      </c>
      <c r="AB450" s="24" t="str">
        <f>IF(ISNUMBER(AVERAGEIFS(ObservedSpeciesData!AB$2:AB$4955,ObservedSpeciesData!$A$2:$A$4955,$A450,ObservedSpeciesData!$D$2:$D$4955,$D450)),AVERAGEIFS(ObservedSpeciesData!AB$2:AB$4955,ObservedSpeciesData!$A$2:$A$4955,$A450,ObservedSpeciesData!$D$2:$D$4955,$D450),"")</f>
        <v/>
      </c>
      <c r="AC450" s="24" t="str">
        <f>IF(ISNUMBER(AVERAGEIFS(ObservedSpeciesData!AC$2:AC$4955,ObservedSpeciesData!$A$2:$A$4955,$A450,ObservedSpeciesData!$D$2:$D$4955,$D450)),AVERAGEIFS(ObservedSpeciesData!AC$2:AC$4955,ObservedSpeciesData!$A$2:$A$4955,$A450,ObservedSpeciesData!$D$2:$D$4955,$D450),"")</f>
        <v/>
      </c>
      <c r="AD450" s="23" t="str">
        <f>IF(ISNUMBER(AVERAGEIFS(ObservedSpeciesData!AD$2:AD$4955,ObservedSpeciesData!$A$2:$A$4955,$A450,ObservedSpeciesData!$D$2:$D$4955,$D450)),AVERAGEIFS(ObservedSpeciesData!AD$2:AD$4955,ObservedSpeciesData!$A$2:$A$4955,$A450,ObservedSpeciesData!$D$2:$D$4955,$D450),"")</f>
        <v/>
      </c>
      <c r="AE450" s="24" t="str">
        <f>IF(ISNUMBER(AVERAGEIFS(ObservedSpeciesData!AE$2:AE$4955,ObservedSpeciesData!$A$2:$A$4955,$A450,ObservedSpeciesData!$D$2:$D$4955,$D450)),AVERAGEIFS(ObservedSpeciesData!AE$2:AE$4955,ObservedSpeciesData!$A$2:$A$4955,$A450,ObservedSpeciesData!$D$2:$D$4955,$D450),"")</f>
        <v/>
      </c>
      <c r="AF450" s="23"/>
      <c r="AG450" s="24"/>
      <c r="AH450" s="23" t="str">
        <f>IF(ISNUMBER(AVERAGEIFS(ObservedSpeciesData!AH$2:AH$4955,ObservedSpeciesData!$A$2:$A$4955,$A450,ObservedSpeciesData!$D$2:$D$4955,$D450)),AVERAGEIFS(ObservedSpeciesData!AH$2:AH$4955,ObservedSpeciesData!$A$2:$A$4955,$A450,ObservedSpeciesData!$D$2:$D$4955,$D450),"")</f>
        <v/>
      </c>
      <c r="AI450" s="23" t="str">
        <f>IF(ISNUMBER(AVERAGEIFS(ObservedSpeciesData!AI$2:AI$4955,ObservedSpeciesData!$A$2:$A$4955,$A450,ObservedSpeciesData!$C$2:$C$4955,$C450,ObservedSpeciesData!$D$2:$D$4955,$D450)),AVERAGEIFS(ObservedSpeciesData!AI$2:AI$4955,ObservedSpeciesData!$A$2:$A$4955,$A450,ObservedSpeciesData!$C$2:$C$4955,$C450,ObservedSpeciesData!$D$2:$D$4955,$D450),"")</f>
        <v/>
      </c>
      <c r="AJ450" s="2">
        <f>COUNTIFS(ObservedSpeciesData!$A$2:$A$828,$A450,ObservedSpeciesData!$D$2:$D$828,$D450)</f>
        <v>0</v>
      </c>
      <c r="AK450" s="2">
        <f t="shared" ref="AK450:AK513" si="7">COUNT(M450:AI450)</f>
        <v>7</v>
      </c>
    </row>
    <row r="451" spans="1:37" x14ac:dyDescent="0.25">
      <c r="A451" s="14" t="s">
        <v>107</v>
      </c>
      <c r="B451" t="s">
        <v>80</v>
      </c>
      <c r="C451" t="s">
        <v>106</v>
      </c>
      <c r="D451" s="13">
        <v>42661</v>
      </c>
      <c r="E451">
        <v>1</v>
      </c>
      <c r="F451">
        <v>500</v>
      </c>
      <c r="G451" s="2" t="s">
        <v>78</v>
      </c>
      <c r="H451" s="2" t="s">
        <v>11</v>
      </c>
      <c r="I451">
        <v>13</v>
      </c>
      <c r="J451" s="2" t="s">
        <v>77</v>
      </c>
      <c r="K451" s="2">
        <f>IF(ISNUMBER(AVERAGEIFS(ObservedSpeciesData!K$2:K$4955,ObservedSpeciesData!$A$2:$A$4955,$A451,ObservedSpeciesData!$D$2:$D$4955,$D451)),AVERAGEIFS(ObservedSpeciesData!K$2:K$4955,ObservedSpeciesData!$A$2:$A$4955,$A451,ObservedSpeciesData!$D$2:$D$4955,$D451),"")</f>
        <v>375</v>
      </c>
      <c r="L451" s="26" t="str">
        <f>IF(ISNUMBER(AVERAGEIFS(ObservedSpeciesData!L$2:L$4955,ObservedSpeciesData!$A$2:$A$4955,$A451,ObservedSpeciesData!$D$2:$D$4955,$D451)),AVERAGEIFS(ObservedSpeciesData!L$2:L$4955,ObservedSpeciesData!$A$2:$A$4955,$A451,ObservedSpeciesData!$D$2:$D$4955,$D451),"")</f>
        <v/>
      </c>
      <c r="M451" s="23" t="str">
        <f>IF(ISNUMBER(AVERAGEIFS(ObservedSpeciesData!M$2:M$4955,ObservedSpeciesData!$A$2:$A$4955,$A451,ObservedSpeciesData!$D$2:$D$4955,$D451)),AVERAGEIFS(ObservedSpeciesData!M$2:M$4955,ObservedSpeciesData!$A$2:$A$4955,$A451,ObservedSpeciesData!$D$2:$D$4955,$D451),"")</f>
        <v/>
      </c>
      <c r="N451" s="23">
        <f>IF(ISNUMBER(AVERAGEIFS(ObservedSpeciesData!N$2:N$4955,ObservedSpeciesData!$A$2:$A$4955,$A451,ObservedSpeciesData!$D$2:$D$4955,$D451)),AVERAGEIFS(ObservedSpeciesData!N$2:N$4955,ObservedSpeciesData!$A$2:$A$4955,$A451,ObservedSpeciesData!$D$2:$D$4955,$D451),"")</f>
        <v>1618.48272</v>
      </c>
      <c r="O451" s="23">
        <f>IF(ISNUMBER(AVERAGEIFS(ObservedSpeciesData!O$2:O$4955,ObservedSpeciesData!$A$2:$A$4955,$A451,ObservedSpeciesData!$D$2:$D$4955,$D451)),AVERAGEIFS(ObservedSpeciesData!O$2:O$4955,ObservedSpeciesData!$A$2:$A$4955,$A451,ObservedSpeciesData!$D$2:$D$4955,$D451),"")</f>
        <v>161.84827199999998</v>
      </c>
      <c r="P451" s="23">
        <f>IF(ISNUMBER(AVERAGEIFS(ObservedSpeciesData!P$2:P$4955,ObservedSpeciesData!$A$2:$A$4955,$A451,ObservedSpeciesData!$C$2:$C$4955,$C451,ObservedSpeciesData!$D$2:$D$4955,$D451)),AVERAGEIFS(ObservedSpeciesData!P$2:P$4955,ObservedSpeciesData!$A$2:$A$4955,$A451,ObservedSpeciesData!$C$2:$C$4955,$C451,ObservedSpeciesData!$D$2:$D$4955,$D451),"")</f>
        <v>326.94018866666664</v>
      </c>
      <c r="Q451" s="23"/>
      <c r="R451" s="25">
        <f>IF(ISNUMBER(AVERAGEIFS(ObservedSpeciesData!R$2:R$4955,ObservedSpeciesData!$A$2:$A$4955,$A451,ObservedSpeciesData!$D$2:$D$4955,$D451)),AVERAGEIFS(ObservedSpeciesData!R$2:R$4955,ObservedSpeciesData!$A$2:$A$4955,$A451,ObservedSpeciesData!$D$2:$D$4955,$D451),"")</f>
        <v>86.499629700121019</v>
      </c>
      <c r="S451" s="25">
        <f>IF(ISNUMBER(AVERAGEIFS(ObservedSpeciesData!S$2:S$4955,ObservedSpeciesData!$A$2:$A$4955,$A451,ObservedSpeciesData!$D$2:$D$4955,$D451)),AVERAGEIFS(ObservedSpeciesData!S$2:S$4955,ObservedSpeciesData!$A$2:$A$4955,$A451,ObservedSpeciesData!$D$2:$D$4955,$D451),"")</f>
        <v>11.834732008578277</v>
      </c>
      <c r="T451" s="23">
        <f>IF(ISNUMBER(AVERAGEIFS(ObservedSpeciesData!T$2:T$4955,ObservedSpeciesData!$A$2:$A$4955,$A451,ObservedSpeciesData!$D$2:$D$4955,$D451)),AVERAGEIFS(ObservedSpeciesData!T$2:T$4955,ObservedSpeciesData!$A$2:$A$4955,$A451,ObservedSpeciesData!$D$2:$D$4955,$D451),"")</f>
        <v>1.6656382913007202</v>
      </c>
      <c r="U451" s="24">
        <f>IF(ISNUMBER(AVERAGEIFS(ObservedSpeciesData!U$2:U$4955,ObservedSpeciesData!$A$2:$A$4955,$A451,ObservedSpeciesData!$C$2:$C$4955,$C451,ObservedSpeciesData!$D$2:$D$4955,$D451)),AVERAGEIFS(ObservedSpeciesData!U$2:U$4955,ObservedSpeciesData!$A$2:$A$4955,$A451,ObservedSpeciesData!$C$2:$C$4955,$C451,ObservedSpeciesData!$D$2:$D$4955,$D451),"")</f>
        <v>0.86499629700120995</v>
      </c>
      <c r="V451" s="23" t="str">
        <f>IF(ISNUMBER(AVERAGEIFS(ObservedSpeciesData!V$2:V$4955,ObservedSpeciesData!$A$2:$A$4955,$A451,ObservedSpeciesData!$D$2:$D$4955,$D451)),AVERAGEIFS(ObservedSpeciesData!V$2:V$4955,ObservedSpeciesData!$A$2:$A$4955,$A451,ObservedSpeciesData!$D$2:$D$4955,$D451),"")</f>
        <v/>
      </c>
      <c r="W451" s="23" t="str">
        <f>IF(ISNUMBER(AVERAGEIFS(ObservedSpeciesData!W$2:W$4955,ObservedSpeciesData!$A$2:$A$4955,$A451,ObservedSpeciesData!$D$2:$D$4955,$D451)),AVERAGEIFS(ObservedSpeciesData!W$2:W$4955,ObservedSpeciesData!$A$2:$A$4955,$A451,ObservedSpeciesData!$D$2:$D$4955,$D451),"")</f>
        <v/>
      </c>
      <c r="X451" s="23" t="str">
        <f>IF(ISNUMBER(AVERAGEIFS(ObservedSpeciesData!X$2:X$4955,ObservedSpeciesData!$A$2:$A$4955,$A451,ObservedSpeciesData!$D$2:$D$4955,$D451)),AVERAGEIFS(ObservedSpeciesData!X$2:X$4955,ObservedSpeciesData!$A$2:$A$4955,$A451,ObservedSpeciesData!$D$2:$D$4955,$D451),"")</f>
        <v/>
      </c>
      <c r="Y451" s="23" t="str">
        <f>IF(ISNUMBER(AVERAGEIFS(ObservedSpeciesData!Y$2:Y$4955,ObservedSpeciesData!$A$2:$A$4955,$A451,ObservedSpeciesData!$D$2:$D$4955,$D451)),AVERAGEIFS(ObservedSpeciesData!Y$2:Y$4955,ObservedSpeciesData!$A$2:$A$4955,$A451,ObservedSpeciesData!$D$2:$D$4955,$D451),"")</f>
        <v/>
      </c>
      <c r="Z451" s="23" t="str">
        <f>IF(ISNUMBER(AVERAGEIFS(ObservedSpeciesData!Z$2:Z$4955,ObservedSpeciesData!$A$2:$A$4955,$A451,ObservedSpeciesData!$D$2:$D$4955,$D451)),AVERAGEIFS(ObservedSpeciesData!Z$2:Z$4955,ObservedSpeciesData!$A$2:$A$4955,$A451,ObservedSpeciesData!$D$2:$D$4955,$D451),"")</f>
        <v/>
      </c>
      <c r="AA451" s="23" t="str">
        <f>IF(ISNUMBER(AVERAGEIFS(ObservedSpeciesData!AA$2:AA$4955,ObservedSpeciesData!$A$2:$A$4955,$A451,ObservedSpeciesData!$D$2:$D$4955,$D451)),AVERAGEIFS(ObservedSpeciesData!AA$2:AA$4955,ObservedSpeciesData!$A$2:$A$4955,$A451,ObservedSpeciesData!$D$2:$D$4955,$D451),"")</f>
        <v/>
      </c>
      <c r="AB451" s="24" t="str">
        <f>IF(ISNUMBER(AVERAGEIFS(ObservedSpeciesData!AB$2:AB$4955,ObservedSpeciesData!$A$2:$A$4955,$A451,ObservedSpeciesData!$D$2:$D$4955,$D451)),AVERAGEIFS(ObservedSpeciesData!AB$2:AB$4955,ObservedSpeciesData!$A$2:$A$4955,$A451,ObservedSpeciesData!$D$2:$D$4955,$D451),"")</f>
        <v/>
      </c>
      <c r="AC451" s="24" t="str">
        <f>IF(ISNUMBER(AVERAGEIFS(ObservedSpeciesData!AC$2:AC$4955,ObservedSpeciesData!$A$2:$A$4955,$A451,ObservedSpeciesData!$D$2:$D$4955,$D451)),AVERAGEIFS(ObservedSpeciesData!AC$2:AC$4955,ObservedSpeciesData!$A$2:$A$4955,$A451,ObservedSpeciesData!$D$2:$D$4955,$D451),"")</f>
        <v/>
      </c>
      <c r="AD451" s="23" t="str">
        <f>IF(ISNUMBER(AVERAGEIFS(ObservedSpeciesData!AD$2:AD$4955,ObservedSpeciesData!$A$2:$A$4955,$A451,ObservedSpeciesData!$D$2:$D$4955,$D451)),AVERAGEIFS(ObservedSpeciesData!AD$2:AD$4955,ObservedSpeciesData!$A$2:$A$4955,$A451,ObservedSpeciesData!$D$2:$D$4955,$D451),"")</f>
        <v/>
      </c>
      <c r="AE451" s="24" t="str">
        <f>IF(ISNUMBER(AVERAGEIFS(ObservedSpeciesData!AE$2:AE$4955,ObservedSpeciesData!$A$2:$A$4955,$A451,ObservedSpeciesData!$D$2:$D$4955,$D451)),AVERAGEIFS(ObservedSpeciesData!AE$2:AE$4955,ObservedSpeciesData!$A$2:$A$4955,$A451,ObservedSpeciesData!$D$2:$D$4955,$D451),"")</f>
        <v/>
      </c>
      <c r="AF451" s="23"/>
      <c r="AG451" s="24"/>
      <c r="AH451" s="23" t="str">
        <f>IF(ISNUMBER(AVERAGEIFS(ObservedSpeciesData!AH$2:AH$4955,ObservedSpeciesData!$A$2:$A$4955,$A451,ObservedSpeciesData!$D$2:$D$4955,$D451)),AVERAGEIFS(ObservedSpeciesData!AH$2:AH$4955,ObservedSpeciesData!$A$2:$A$4955,$A451,ObservedSpeciesData!$D$2:$D$4955,$D451),"")</f>
        <v/>
      </c>
      <c r="AI451" s="23" t="str">
        <f>IF(ISNUMBER(AVERAGEIFS(ObservedSpeciesData!AI$2:AI$4955,ObservedSpeciesData!$A$2:$A$4955,$A451,ObservedSpeciesData!$C$2:$C$4955,$C451,ObservedSpeciesData!$D$2:$D$4955,$D451)),AVERAGEIFS(ObservedSpeciesData!AI$2:AI$4955,ObservedSpeciesData!$A$2:$A$4955,$A451,ObservedSpeciesData!$C$2:$C$4955,$C451,ObservedSpeciesData!$D$2:$D$4955,$D451),"")</f>
        <v/>
      </c>
      <c r="AJ451" s="2">
        <f>COUNTIFS(ObservedSpeciesData!$A$2:$A$828,$A451,ObservedSpeciesData!$D$2:$D$828,$D451)</f>
        <v>0</v>
      </c>
      <c r="AK451" s="2">
        <f t="shared" si="7"/>
        <v>7</v>
      </c>
    </row>
    <row r="452" spans="1:37" x14ac:dyDescent="0.25">
      <c r="A452" s="14" t="s">
        <v>112</v>
      </c>
      <c r="B452" t="s">
        <v>80</v>
      </c>
      <c r="C452" t="s">
        <v>106</v>
      </c>
      <c r="D452" s="13">
        <v>42696</v>
      </c>
      <c r="E452">
        <v>1</v>
      </c>
      <c r="F452">
        <v>0</v>
      </c>
      <c r="G452" s="2" t="s">
        <v>78</v>
      </c>
      <c r="H452" s="2" t="s">
        <v>11</v>
      </c>
      <c r="I452">
        <v>14</v>
      </c>
      <c r="J452" s="2" t="s">
        <v>77</v>
      </c>
      <c r="K452" s="2">
        <f>IF(ISNUMBER(AVERAGEIFS(ObservedSpeciesData!K$2:K$4955,ObservedSpeciesData!$A$2:$A$4955,$A452,ObservedSpeciesData!$D$2:$D$4955,$D452)),AVERAGEIFS(ObservedSpeciesData!K$2:K$4955,ObservedSpeciesData!$A$2:$A$4955,$A452,ObservedSpeciesData!$D$2:$D$4955,$D452),"")</f>
        <v>0</v>
      </c>
      <c r="L452" s="26" t="str">
        <f>IF(ISNUMBER(AVERAGEIFS(ObservedSpeciesData!L$2:L$4955,ObservedSpeciesData!$A$2:$A$4955,$A452,ObservedSpeciesData!$D$2:$D$4955,$D452)),AVERAGEIFS(ObservedSpeciesData!L$2:L$4955,ObservedSpeciesData!$A$2:$A$4955,$A452,ObservedSpeciesData!$D$2:$D$4955,$D452),"")</f>
        <v/>
      </c>
      <c r="M452" s="23" t="str">
        <f>IF(ISNUMBER(AVERAGEIFS(ObservedSpeciesData!M$2:M$4955,ObservedSpeciesData!$A$2:$A$4955,$A452,ObservedSpeciesData!$D$2:$D$4955,$D452)),AVERAGEIFS(ObservedSpeciesData!M$2:M$4955,ObservedSpeciesData!$A$2:$A$4955,$A452,ObservedSpeciesData!$D$2:$D$4955,$D452),"")</f>
        <v/>
      </c>
      <c r="N452" s="23">
        <f>IF(ISNUMBER(AVERAGEIFS(ObservedSpeciesData!N$2:N$4955,ObservedSpeciesData!$A$2:$A$4955,$A452,ObservedSpeciesData!$D$2:$D$4955,$D452)),AVERAGEIFS(ObservedSpeciesData!N$2:N$4955,ObservedSpeciesData!$A$2:$A$4955,$A452,ObservedSpeciesData!$D$2:$D$4955,$D452),"")</f>
        <v>2013.5574839999999</v>
      </c>
      <c r="O452" s="23">
        <f>IF(ISNUMBER(AVERAGEIFS(ObservedSpeciesData!O$2:O$4955,ObservedSpeciesData!$A$2:$A$4955,$A452,ObservedSpeciesData!$D$2:$D$4955,$D452)),AVERAGEIFS(ObservedSpeciesData!O$2:O$4955,ObservedSpeciesData!$A$2:$A$4955,$A452,ObservedSpeciesData!$D$2:$D$4955,$D452),"")</f>
        <v>201.35574840000004</v>
      </c>
      <c r="P452" s="23">
        <f>IF(ISNUMBER(AVERAGEIFS(ObservedSpeciesData!P$2:P$4955,ObservedSpeciesData!$A$2:$A$4955,$A452,ObservedSpeciesData!$C$2:$C$4955,$C452,ObservedSpeciesData!$D$2:$D$4955,$D452)),AVERAGEIFS(ObservedSpeciesData!P$2:P$4955,ObservedSpeciesData!$A$2:$A$4955,$A452,ObservedSpeciesData!$C$2:$C$4955,$C452,ObservedSpeciesData!$D$2:$D$4955,$D452),"")</f>
        <v>490.39535751111111</v>
      </c>
      <c r="Q452" s="23"/>
      <c r="R452" s="25">
        <f>IF(ISNUMBER(AVERAGEIFS(ObservedSpeciesData!R$2:R$4955,ObservedSpeciesData!$A$2:$A$4955,$A452,ObservedSpeciesData!$D$2:$D$4955,$D452)),AVERAGEIFS(ObservedSpeciesData!R$2:R$4955,ObservedSpeciesData!$A$2:$A$4955,$A452,ObservedSpeciesData!$D$2:$D$4955,$D452),"")</f>
        <v>96.355314409505127</v>
      </c>
      <c r="S452" s="25">
        <f>IF(ISNUMBER(AVERAGEIFS(ObservedSpeciesData!S$2:S$4955,ObservedSpeciesData!$A$2:$A$4955,$A452,ObservedSpeciesData!$D$2:$D$4955,$D452)),AVERAGEIFS(ObservedSpeciesData!S$2:S$4955,ObservedSpeciesData!$A$2:$A$4955,$A452,ObservedSpeciesData!$D$2:$D$4955,$D452),"")</f>
        <v>2.5711806095136289</v>
      </c>
      <c r="T452" s="23">
        <f>IF(ISNUMBER(AVERAGEIFS(ObservedSpeciesData!T$2:T$4955,ObservedSpeciesData!$A$2:$A$4955,$A452,ObservedSpeciesData!$D$2:$D$4955,$D452)),AVERAGEIFS(ObservedSpeciesData!T$2:T$4955,ObservedSpeciesData!$A$2:$A$4955,$A452,ObservedSpeciesData!$D$2:$D$4955,$D452),"")</f>
        <v>1.0735049809812496</v>
      </c>
      <c r="U452" s="24">
        <f>IF(ISNUMBER(AVERAGEIFS(ObservedSpeciesData!U$2:U$4955,ObservedSpeciesData!$A$2:$A$4955,$A452,ObservedSpeciesData!$C$2:$C$4955,$C452,ObservedSpeciesData!$D$2:$D$4955,$D452)),AVERAGEIFS(ObservedSpeciesData!U$2:U$4955,ObservedSpeciesData!$A$2:$A$4955,$A452,ObservedSpeciesData!$C$2:$C$4955,$C452,ObservedSpeciesData!$D$2:$D$4955,$D452),"")</f>
        <v>0.96355314409505111</v>
      </c>
      <c r="V452" s="23" t="str">
        <f>IF(ISNUMBER(AVERAGEIFS(ObservedSpeciesData!V$2:V$4955,ObservedSpeciesData!$A$2:$A$4955,$A452,ObservedSpeciesData!$D$2:$D$4955,$D452)),AVERAGEIFS(ObservedSpeciesData!V$2:V$4955,ObservedSpeciesData!$A$2:$A$4955,$A452,ObservedSpeciesData!$D$2:$D$4955,$D452),"")</f>
        <v/>
      </c>
      <c r="W452" s="23" t="str">
        <f>IF(ISNUMBER(AVERAGEIFS(ObservedSpeciesData!W$2:W$4955,ObservedSpeciesData!$A$2:$A$4955,$A452,ObservedSpeciesData!$D$2:$D$4955,$D452)),AVERAGEIFS(ObservedSpeciesData!W$2:W$4955,ObservedSpeciesData!$A$2:$A$4955,$A452,ObservedSpeciesData!$D$2:$D$4955,$D452),"")</f>
        <v/>
      </c>
      <c r="X452" s="23" t="str">
        <f>IF(ISNUMBER(AVERAGEIFS(ObservedSpeciesData!X$2:X$4955,ObservedSpeciesData!$A$2:$A$4955,$A452,ObservedSpeciesData!$D$2:$D$4955,$D452)),AVERAGEIFS(ObservedSpeciesData!X$2:X$4955,ObservedSpeciesData!$A$2:$A$4955,$A452,ObservedSpeciesData!$D$2:$D$4955,$D452),"")</f>
        <v/>
      </c>
      <c r="Y452" s="23" t="str">
        <f>IF(ISNUMBER(AVERAGEIFS(ObservedSpeciesData!Y$2:Y$4955,ObservedSpeciesData!$A$2:$A$4955,$A452,ObservedSpeciesData!$D$2:$D$4955,$D452)),AVERAGEIFS(ObservedSpeciesData!Y$2:Y$4955,ObservedSpeciesData!$A$2:$A$4955,$A452,ObservedSpeciesData!$D$2:$D$4955,$D452),"")</f>
        <v/>
      </c>
      <c r="Z452" s="23" t="str">
        <f>IF(ISNUMBER(AVERAGEIFS(ObservedSpeciesData!Z$2:Z$4955,ObservedSpeciesData!$A$2:$A$4955,$A452,ObservedSpeciesData!$D$2:$D$4955,$D452)),AVERAGEIFS(ObservedSpeciesData!Z$2:Z$4955,ObservedSpeciesData!$A$2:$A$4955,$A452,ObservedSpeciesData!$D$2:$D$4955,$D452),"")</f>
        <v/>
      </c>
      <c r="AA452" s="23" t="str">
        <f>IF(ISNUMBER(AVERAGEIFS(ObservedSpeciesData!AA$2:AA$4955,ObservedSpeciesData!$A$2:$A$4955,$A452,ObservedSpeciesData!$D$2:$D$4955,$D452)),AVERAGEIFS(ObservedSpeciesData!AA$2:AA$4955,ObservedSpeciesData!$A$2:$A$4955,$A452,ObservedSpeciesData!$D$2:$D$4955,$D452),"")</f>
        <v/>
      </c>
      <c r="AB452" s="24" t="str">
        <f>IF(ISNUMBER(AVERAGEIFS(ObservedSpeciesData!AB$2:AB$4955,ObservedSpeciesData!$A$2:$A$4955,$A452,ObservedSpeciesData!$D$2:$D$4955,$D452)),AVERAGEIFS(ObservedSpeciesData!AB$2:AB$4955,ObservedSpeciesData!$A$2:$A$4955,$A452,ObservedSpeciesData!$D$2:$D$4955,$D452),"")</f>
        <v/>
      </c>
      <c r="AC452" s="24" t="str">
        <f>IF(ISNUMBER(AVERAGEIFS(ObservedSpeciesData!AC$2:AC$4955,ObservedSpeciesData!$A$2:$A$4955,$A452,ObservedSpeciesData!$D$2:$D$4955,$D452)),AVERAGEIFS(ObservedSpeciesData!AC$2:AC$4955,ObservedSpeciesData!$A$2:$A$4955,$A452,ObservedSpeciesData!$D$2:$D$4955,$D452),"")</f>
        <v/>
      </c>
      <c r="AD452" s="23" t="str">
        <f>IF(ISNUMBER(AVERAGEIFS(ObservedSpeciesData!AD$2:AD$4955,ObservedSpeciesData!$A$2:$A$4955,$A452,ObservedSpeciesData!$D$2:$D$4955,$D452)),AVERAGEIFS(ObservedSpeciesData!AD$2:AD$4955,ObservedSpeciesData!$A$2:$A$4955,$A452,ObservedSpeciesData!$D$2:$D$4955,$D452),"")</f>
        <v/>
      </c>
      <c r="AE452" s="24" t="str">
        <f>IF(ISNUMBER(AVERAGEIFS(ObservedSpeciesData!AE$2:AE$4955,ObservedSpeciesData!$A$2:$A$4955,$A452,ObservedSpeciesData!$D$2:$D$4955,$D452)),AVERAGEIFS(ObservedSpeciesData!AE$2:AE$4955,ObservedSpeciesData!$A$2:$A$4955,$A452,ObservedSpeciesData!$D$2:$D$4955,$D452),"")</f>
        <v/>
      </c>
      <c r="AF452" s="23"/>
      <c r="AG452" s="24"/>
      <c r="AH452" s="23" t="str">
        <f>IF(ISNUMBER(AVERAGEIFS(ObservedSpeciesData!AH$2:AH$4955,ObservedSpeciesData!$A$2:$A$4955,$A452,ObservedSpeciesData!$D$2:$D$4955,$D452)),AVERAGEIFS(ObservedSpeciesData!AH$2:AH$4955,ObservedSpeciesData!$A$2:$A$4955,$A452,ObservedSpeciesData!$D$2:$D$4955,$D452),"")</f>
        <v/>
      </c>
      <c r="AI452" s="23" t="str">
        <f>IF(ISNUMBER(AVERAGEIFS(ObservedSpeciesData!AI$2:AI$4955,ObservedSpeciesData!$A$2:$A$4955,$A452,ObservedSpeciesData!$C$2:$C$4955,$C452,ObservedSpeciesData!$D$2:$D$4955,$D452)),AVERAGEIFS(ObservedSpeciesData!AI$2:AI$4955,ObservedSpeciesData!$A$2:$A$4955,$A452,ObservedSpeciesData!$C$2:$C$4955,$C452,ObservedSpeciesData!$D$2:$D$4955,$D452),"")</f>
        <v/>
      </c>
      <c r="AJ452" s="2">
        <f>COUNTIFS(ObservedSpeciesData!$A$2:$A$828,$A452,ObservedSpeciesData!$D$2:$D$828,$D452)</f>
        <v>0</v>
      </c>
      <c r="AK452" s="2">
        <f t="shared" si="7"/>
        <v>7</v>
      </c>
    </row>
    <row r="453" spans="1:37" x14ac:dyDescent="0.25">
      <c r="A453" s="14" t="s">
        <v>111</v>
      </c>
      <c r="B453" t="s">
        <v>80</v>
      </c>
      <c r="C453" t="s">
        <v>106</v>
      </c>
      <c r="D453" s="13">
        <v>42696</v>
      </c>
      <c r="E453">
        <v>1</v>
      </c>
      <c r="F453">
        <v>50</v>
      </c>
      <c r="G453" s="2" t="s">
        <v>78</v>
      </c>
      <c r="H453" s="2" t="s">
        <v>11</v>
      </c>
      <c r="I453">
        <v>14</v>
      </c>
      <c r="J453" s="2" t="s">
        <v>77</v>
      </c>
      <c r="K453" s="2">
        <f>IF(ISNUMBER(AVERAGEIFS(ObservedSpeciesData!K$2:K$4955,ObservedSpeciesData!$A$2:$A$4955,$A453,ObservedSpeciesData!$D$2:$D$4955,$D453)),AVERAGEIFS(ObservedSpeciesData!K$2:K$4955,ObservedSpeciesData!$A$2:$A$4955,$A453,ObservedSpeciesData!$D$2:$D$4955,$D453),"")</f>
        <v>37.5</v>
      </c>
      <c r="L453" s="26" t="str">
        <f>IF(ISNUMBER(AVERAGEIFS(ObservedSpeciesData!L$2:L$4955,ObservedSpeciesData!$A$2:$A$4955,$A453,ObservedSpeciesData!$D$2:$D$4955,$D453)),AVERAGEIFS(ObservedSpeciesData!L$2:L$4955,ObservedSpeciesData!$A$2:$A$4955,$A453,ObservedSpeciesData!$D$2:$D$4955,$D453),"")</f>
        <v/>
      </c>
      <c r="M453" s="23" t="str">
        <f>IF(ISNUMBER(AVERAGEIFS(ObservedSpeciesData!M$2:M$4955,ObservedSpeciesData!$A$2:$A$4955,$A453,ObservedSpeciesData!$D$2:$D$4955,$D453)),AVERAGEIFS(ObservedSpeciesData!M$2:M$4955,ObservedSpeciesData!$A$2:$A$4955,$A453,ObservedSpeciesData!$D$2:$D$4955,$D453),"")</f>
        <v/>
      </c>
      <c r="N453" s="23">
        <f>IF(ISNUMBER(AVERAGEIFS(ObservedSpeciesData!N$2:N$4955,ObservedSpeciesData!$A$2:$A$4955,$A453,ObservedSpeciesData!$D$2:$D$4955,$D453)),AVERAGEIFS(ObservedSpeciesData!N$2:N$4955,ObservedSpeciesData!$A$2:$A$4955,$A453,ObservedSpeciesData!$D$2:$D$4955,$D453),"")</f>
        <v>2008.4077977777777</v>
      </c>
      <c r="O453" s="23">
        <f>IF(ISNUMBER(AVERAGEIFS(ObservedSpeciesData!O$2:O$4955,ObservedSpeciesData!$A$2:$A$4955,$A453,ObservedSpeciesData!$D$2:$D$4955,$D453)),AVERAGEIFS(ObservedSpeciesData!O$2:O$4955,ObservedSpeciesData!$A$2:$A$4955,$A453,ObservedSpeciesData!$D$2:$D$4955,$D453),"")</f>
        <v>200.84077977777778</v>
      </c>
      <c r="P453" s="23">
        <f>IF(ISNUMBER(AVERAGEIFS(ObservedSpeciesData!P$2:P$4955,ObservedSpeciesData!$A$2:$A$4955,$A453,ObservedSpeciesData!$C$2:$C$4955,$C453,ObservedSpeciesData!$D$2:$D$4955,$D453)),AVERAGEIFS(ObservedSpeciesData!P$2:P$4955,ObservedSpeciesData!$A$2:$A$4955,$A453,ObservedSpeciesData!$C$2:$C$4955,$C453,ObservedSpeciesData!$D$2:$D$4955,$D453),"")</f>
        <v>513.50458186666663</v>
      </c>
      <c r="Q453" s="23"/>
      <c r="R453" s="25">
        <f>IF(ISNUMBER(AVERAGEIFS(ObservedSpeciesData!R$2:R$4955,ObservedSpeciesData!$A$2:$A$4955,$A453,ObservedSpeciesData!$D$2:$D$4955,$D453)),AVERAGEIFS(ObservedSpeciesData!R$2:R$4955,ObservedSpeciesData!$A$2:$A$4955,$A453,ObservedSpeciesData!$D$2:$D$4955,$D453),"")</f>
        <v>94.219409975630086</v>
      </c>
      <c r="S453" s="25">
        <f>IF(ISNUMBER(AVERAGEIFS(ObservedSpeciesData!S$2:S$4955,ObservedSpeciesData!$A$2:$A$4955,$A453,ObservedSpeciesData!$D$2:$D$4955,$D453)),AVERAGEIFS(ObservedSpeciesData!S$2:S$4955,ObservedSpeciesData!$A$2:$A$4955,$A453,ObservedSpeciesData!$D$2:$D$4955,$D453),"")</f>
        <v>4.6100269506802913</v>
      </c>
      <c r="T453" s="23">
        <f>IF(ISNUMBER(AVERAGEIFS(ObservedSpeciesData!T$2:T$4955,ObservedSpeciesData!$A$2:$A$4955,$A453,ObservedSpeciesData!$D$2:$D$4955,$D453)),AVERAGEIFS(ObservedSpeciesData!T$2:T$4955,ObservedSpeciesData!$A$2:$A$4955,$A453,ObservedSpeciesData!$D$2:$D$4955,$D453),"")</f>
        <v>1.1705630736896235</v>
      </c>
      <c r="U453" s="24">
        <f>IF(ISNUMBER(AVERAGEIFS(ObservedSpeciesData!U$2:U$4955,ObservedSpeciesData!$A$2:$A$4955,$A453,ObservedSpeciesData!$C$2:$C$4955,$C453,ObservedSpeciesData!$D$2:$D$4955,$D453)),AVERAGEIFS(ObservedSpeciesData!U$2:U$4955,ObservedSpeciesData!$A$2:$A$4955,$A453,ObservedSpeciesData!$C$2:$C$4955,$C453,ObservedSpeciesData!$D$2:$D$4955,$D453),"")</f>
        <v>0.94219409975630075</v>
      </c>
      <c r="V453" s="23" t="str">
        <f>IF(ISNUMBER(AVERAGEIFS(ObservedSpeciesData!V$2:V$4955,ObservedSpeciesData!$A$2:$A$4955,$A453,ObservedSpeciesData!$D$2:$D$4955,$D453)),AVERAGEIFS(ObservedSpeciesData!V$2:V$4955,ObservedSpeciesData!$A$2:$A$4955,$A453,ObservedSpeciesData!$D$2:$D$4955,$D453),"")</f>
        <v/>
      </c>
      <c r="W453" s="23" t="str">
        <f>IF(ISNUMBER(AVERAGEIFS(ObservedSpeciesData!W$2:W$4955,ObservedSpeciesData!$A$2:$A$4955,$A453,ObservedSpeciesData!$D$2:$D$4955,$D453)),AVERAGEIFS(ObservedSpeciesData!W$2:W$4955,ObservedSpeciesData!$A$2:$A$4955,$A453,ObservedSpeciesData!$D$2:$D$4955,$D453),"")</f>
        <v/>
      </c>
      <c r="X453" s="23" t="str">
        <f>IF(ISNUMBER(AVERAGEIFS(ObservedSpeciesData!X$2:X$4955,ObservedSpeciesData!$A$2:$A$4955,$A453,ObservedSpeciesData!$D$2:$D$4955,$D453)),AVERAGEIFS(ObservedSpeciesData!X$2:X$4955,ObservedSpeciesData!$A$2:$A$4955,$A453,ObservedSpeciesData!$D$2:$D$4955,$D453),"")</f>
        <v/>
      </c>
      <c r="Y453" s="23" t="str">
        <f>IF(ISNUMBER(AVERAGEIFS(ObservedSpeciesData!Y$2:Y$4955,ObservedSpeciesData!$A$2:$A$4955,$A453,ObservedSpeciesData!$D$2:$D$4955,$D453)),AVERAGEIFS(ObservedSpeciesData!Y$2:Y$4955,ObservedSpeciesData!$A$2:$A$4955,$A453,ObservedSpeciesData!$D$2:$D$4955,$D453),"")</f>
        <v/>
      </c>
      <c r="Z453" s="23" t="str">
        <f>IF(ISNUMBER(AVERAGEIFS(ObservedSpeciesData!Z$2:Z$4955,ObservedSpeciesData!$A$2:$A$4955,$A453,ObservedSpeciesData!$D$2:$D$4955,$D453)),AVERAGEIFS(ObservedSpeciesData!Z$2:Z$4955,ObservedSpeciesData!$A$2:$A$4955,$A453,ObservedSpeciesData!$D$2:$D$4955,$D453),"")</f>
        <v/>
      </c>
      <c r="AA453" s="23" t="str">
        <f>IF(ISNUMBER(AVERAGEIFS(ObservedSpeciesData!AA$2:AA$4955,ObservedSpeciesData!$A$2:$A$4955,$A453,ObservedSpeciesData!$D$2:$D$4955,$D453)),AVERAGEIFS(ObservedSpeciesData!AA$2:AA$4955,ObservedSpeciesData!$A$2:$A$4955,$A453,ObservedSpeciesData!$D$2:$D$4955,$D453),"")</f>
        <v/>
      </c>
      <c r="AB453" s="24" t="str">
        <f>IF(ISNUMBER(AVERAGEIFS(ObservedSpeciesData!AB$2:AB$4955,ObservedSpeciesData!$A$2:$A$4955,$A453,ObservedSpeciesData!$D$2:$D$4955,$D453)),AVERAGEIFS(ObservedSpeciesData!AB$2:AB$4955,ObservedSpeciesData!$A$2:$A$4955,$A453,ObservedSpeciesData!$D$2:$D$4955,$D453),"")</f>
        <v/>
      </c>
      <c r="AC453" s="24" t="str">
        <f>IF(ISNUMBER(AVERAGEIFS(ObservedSpeciesData!AC$2:AC$4955,ObservedSpeciesData!$A$2:$A$4955,$A453,ObservedSpeciesData!$D$2:$D$4955,$D453)),AVERAGEIFS(ObservedSpeciesData!AC$2:AC$4955,ObservedSpeciesData!$A$2:$A$4955,$A453,ObservedSpeciesData!$D$2:$D$4955,$D453),"")</f>
        <v/>
      </c>
      <c r="AD453" s="23" t="str">
        <f>IF(ISNUMBER(AVERAGEIFS(ObservedSpeciesData!AD$2:AD$4955,ObservedSpeciesData!$A$2:$A$4955,$A453,ObservedSpeciesData!$D$2:$D$4955,$D453)),AVERAGEIFS(ObservedSpeciesData!AD$2:AD$4955,ObservedSpeciesData!$A$2:$A$4955,$A453,ObservedSpeciesData!$D$2:$D$4955,$D453),"")</f>
        <v/>
      </c>
      <c r="AE453" s="24" t="str">
        <f>IF(ISNUMBER(AVERAGEIFS(ObservedSpeciesData!AE$2:AE$4955,ObservedSpeciesData!$A$2:$A$4955,$A453,ObservedSpeciesData!$D$2:$D$4955,$D453)),AVERAGEIFS(ObservedSpeciesData!AE$2:AE$4955,ObservedSpeciesData!$A$2:$A$4955,$A453,ObservedSpeciesData!$D$2:$D$4955,$D453),"")</f>
        <v/>
      </c>
      <c r="AF453" s="23"/>
      <c r="AG453" s="24"/>
      <c r="AH453" s="23" t="str">
        <f>IF(ISNUMBER(AVERAGEIFS(ObservedSpeciesData!AH$2:AH$4955,ObservedSpeciesData!$A$2:$A$4955,$A453,ObservedSpeciesData!$D$2:$D$4955,$D453)),AVERAGEIFS(ObservedSpeciesData!AH$2:AH$4955,ObservedSpeciesData!$A$2:$A$4955,$A453,ObservedSpeciesData!$D$2:$D$4955,$D453),"")</f>
        <v/>
      </c>
      <c r="AI453" s="23" t="str">
        <f>IF(ISNUMBER(AVERAGEIFS(ObservedSpeciesData!AI$2:AI$4955,ObservedSpeciesData!$A$2:$A$4955,$A453,ObservedSpeciesData!$C$2:$C$4955,$C453,ObservedSpeciesData!$D$2:$D$4955,$D453)),AVERAGEIFS(ObservedSpeciesData!AI$2:AI$4955,ObservedSpeciesData!$A$2:$A$4955,$A453,ObservedSpeciesData!$C$2:$C$4955,$C453,ObservedSpeciesData!$D$2:$D$4955,$D453),"")</f>
        <v/>
      </c>
      <c r="AJ453" s="2">
        <f>COUNTIFS(ObservedSpeciesData!$A$2:$A$828,$A453,ObservedSpeciesData!$D$2:$D$828,$D453)</f>
        <v>0</v>
      </c>
      <c r="AK453" s="2">
        <f t="shared" si="7"/>
        <v>7</v>
      </c>
    </row>
    <row r="454" spans="1:37" x14ac:dyDescent="0.25">
      <c r="A454" s="14" t="s">
        <v>110</v>
      </c>
      <c r="B454" t="s">
        <v>80</v>
      </c>
      <c r="C454" t="s">
        <v>106</v>
      </c>
      <c r="D454" s="13">
        <v>42696</v>
      </c>
      <c r="E454">
        <v>1</v>
      </c>
      <c r="F454">
        <v>100</v>
      </c>
      <c r="G454" s="2" t="s">
        <v>78</v>
      </c>
      <c r="H454" s="2" t="s">
        <v>11</v>
      </c>
      <c r="I454">
        <v>14</v>
      </c>
      <c r="J454" s="2" t="s">
        <v>77</v>
      </c>
      <c r="K454" s="2">
        <f>IF(ISNUMBER(AVERAGEIFS(ObservedSpeciesData!K$2:K$4955,ObservedSpeciesData!$A$2:$A$4955,$A454,ObservedSpeciesData!$D$2:$D$4955,$D454)),AVERAGEIFS(ObservedSpeciesData!K$2:K$4955,ObservedSpeciesData!$A$2:$A$4955,$A454,ObservedSpeciesData!$D$2:$D$4955,$D454),"")</f>
        <v>75</v>
      </c>
      <c r="L454" s="26" t="str">
        <f>IF(ISNUMBER(AVERAGEIFS(ObservedSpeciesData!L$2:L$4955,ObservedSpeciesData!$A$2:$A$4955,$A454,ObservedSpeciesData!$D$2:$D$4955,$D454)),AVERAGEIFS(ObservedSpeciesData!L$2:L$4955,ObservedSpeciesData!$A$2:$A$4955,$A454,ObservedSpeciesData!$D$2:$D$4955,$D454),"")</f>
        <v/>
      </c>
      <c r="M454" s="23" t="str">
        <f>IF(ISNUMBER(AVERAGEIFS(ObservedSpeciesData!M$2:M$4955,ObservedSpeciesData!$A$2:$A$4955,$A454,ObservedSpeciesData!$D$2:$D$4955,$D454)),AVERAGEIFS(ObservedSpeciesData!M$2:M$4955,ObservedSpeciesData!$A$2:$A$4955,$A454,ObservedSpeciesData!$D$2:$D$4955,$D454),"")</f>
        <v/>
      </c>
      <c r="N454" s="23">
        <f>IF(ISNUMBER(AVERAGEIFS(ObservedSpeciesData!N$2:N$4955,ObservedSpeciesData!$A$2:$A$4955,$A454,ObservedSpeciesData!$D$2:$D$4955,$D454)),AVERAGEIFS(ObservedSpeciesData!N$2:N$4955,ObservedSpeciesData!$A$2:$A$4955,$A454,ObservedSpeciesData!$D$2:$D$4955,$D454),"")</f>
        <v>2128.8621937777775</v>
      </c>
      <c r="O454" s="23">
        <f>IF(ISNUMBER(AVERAGEIFS(ObservedSpeciesData!O$2:O$4955,ObservedSpeciesData!$A$2:$A$4955,$A454,ObservedSpeciesData!$D$2:$D$4955,$D454)),AVERAGEIFS(ObservedSpeciesData!O$2:O$4955,ObservedSpeciesData!$A$2:$A$4955,$A454,ObservedSpeciesData!$D$2:$D$4955,$D454),"")</f>
        <v>212.88621937777773</v>
      </c>
      <c r="P454" s="23">
        <f>IF(ISNUMBER(AVERAGEIFS(ObservedSpeciesData!P$2:P$4955,ObservedSpeciesData!$A$2:$A$4955,$A454,ObservedSpeciesData!$C$2:$C$4955,$C454,ObservedSpeciesData!$D$2:$D$4955,$D454)),AVERAGEIFS(ObservedSpeciesData!P$2:P$4955,ObservedSpeciesData!$A$2:$A$4955,$A454,ObservedSpeciesData!$C$2:$C$4955,$C454,ObservedSpeciesData!$D$2:$D$4955,$D454),"")</f>
        <v>544.69368502222221</v>
      </c>
      <c r="Q454" s="23"/>
      <c r="R454" s="25">
        <f>IF(ISNUMBER(AVERAGEIFS(ObservedSpeciesData!R$2:R$4955,ObservedSpeciesData!$A$2:$A$4955,$A454,ObservedSpeciesData!$D$2:$D$4955,$D454)),AVERAGEIFS(ObservedSpeciesData!R$2:R$4955,ObservedSpeciesData!$A$2:$A$4955,$A454,ObservedSpeciesData!$D$2:$D$4955,$D454),"")</f>
        <v>80.87754599113606</v>
      </c>
      <c r="S454" s="25">
        <f>IF(ISNUMBER(AVERAGEIFS(ObservedSpeciesData!S$2:S$4955,ObservedSpeciesData!$A$2:$A$4955,$A454,ObservedSpeciesData!$D$2:$D$4955,$D454)),AVERAGEIFS(ObservedSpeciesData!S$2:S$4955,ObservedSpeciesData!$A$2:$A$4955,$A454,ObservedSpeciesData!$D$2:$D$4955,$D454),"")</f>
        <v>17.505440579042233</v>
      </c>
      <c r="T454" s="23">
        <f>IF(ISNUMBER(AVERAGEIFS(ObservedSpeciesData!T$2:T$4955,ObservedSpeciesData!$A$2:$A$4955,$A454,ObservedSpeciesData!$D$2:$D$4955,$D454)),AVERAGEIFS(ObservedSpeciesData!T$2:T$4955,ObservedSpeciesData!$A$2:$A$4955,$A454,ObservedSpeciesData!$D$2:$D$4955,$D454),"")</f>
        <v>1.6170134298216958</v>
      </c>
      <c r="U454" s="24">
        <f>IF(ISNUMBER(AVERAGEIFS(ObservedSpeciesData!U$2:U$4955,ObservedSpeciesData!$A$2:$A$4955,$A454,ObservedSpeciesData!$C$2:$C$4955,$C454,ObservedSpeciesData!$D$2:$D$4955,$D454)),AVERAGEIFS(ObservedSpeciesData!U$2:U$4955,ObservedSpeciesData!$A$2:$A$4955,$A454,ObservedSpeciesData!$C$2:$C$4955,$C454,ObservedSpeciesData!$D$2:$D$4955,$D454),"")</f>
        <v>0.80877545991136068</v>
      </c>
      <c r="V454" s="23" t="str">
        <f>IF(ISNUMBER(AVERAGEIFS(ObservedSpeciesData!V$2:V$4955,ObservedSpeciesData!$A$2:$A$4955,$A454,ObservedSpeciesData!$D$2:$D$4955,$D454)),AVERAGEIFS(ObservedSpeciesData!V$2:V$4955,ObservedSpeciesData!$A$2:$A$4955,$A454,ObservedSpeciesData!$D$2:$D$4955,$D454),"")</f>
        <v/>
      </c>
      <c r="W454" s="23" t="str">
        <f>IF(ISNUMBER(AVERAGEIFS(ObservedSpeciesData!W$2:W$4955,ObservedSpeciesData!$A$2:$A$4955,$A454,ObservedSpeciesData!$D$2:$D$4955,$D454)),AVERAGEIFS(ObservedSpeciesData!W$2:W$4955,ObservedSpeciesData!$A$2:$A$4955,$A454,ObservedSpeciesData!$D$2:$D$4955,$D454),"")</f>
        <v/>
      </c>
      <c r="X454" s="23" t="str">
        <f>IF(ISNUMBER(AVERAGEIFS(ObservedSpeciesData!X$2:X$4955,ObservedSpeciesData!$A$2:$A$4955,$A454,ObservedSpeciesData!$D$2:$D$4955,$D454)),AVERAGEIFS(ObservedSpeciesData!X$2:X$4955,ObservedSpeciesData!$A$2:$A$4955,$A454,ObservedSpeciesData!$D$2:$D$4955,$D454),"")</f>
        <v/>
      </c>
      <c r="Y454" s="23" t="str">
        <f>IF(ISNUMBER(AVERAGEIFS(ObservedSpeciesData!Y$2:Y$4955,ObservedSpeciesData!$A$2:$A$4955,$A454,ObservedSpeciesData!$D$2:$D$4955,$D454)),AVERAGEIFS(ObservedSpeciesData!Y$2:Y$4955,ObservedSpeciesData!$A$2:$A$4955,$A454,ObservedSpeciesData!$D$2:$D$4955,$D454),"")</f>
        <v/>
      </c>
      <c r="Z454" s="23" t="str">
        <f>IF(ISNUMBER(AVERAGEIFS(ObservedSpeciesData!Z$2:Z$4955,ObservedSpeciesData!$A$2:$A$4955,$A454,ObservedSpeciesData!$D$2:$D$4955,$D454)),AVERAGEIFS(ObservedSpeciesData!Z$2:Z$4955,ObservedSpeciesData!$A$2:$A$4955,$A454,ObservedSpeciesData!$D$2:$D$4955,$D454),"")</f>
        <v/>
      </c>
      <c r="AA454" s="23" t="str">
        <f>IF(ISNUMBER(AVERAGEIFS(ObservedSpeciesData!AA$2:AA$4955,ObservedSpeciesData!$A$2:$A$4955,$A454,ObservedSpeciesData!$D$2:$D$4955,$D454)),AVERAGEIFS(ObservedSpeciesData!AA$2:AA$4955,ObservedSpeciesData!$A$2:$A$4955,$A454,ObservedSpeciesData!$D$2:$D$4955,$D454),"")</f>
        <v/>
      </c>
      <c r="AB454" s="24" t="str">
        <f>IF(ISNUMBER(AVERAGEIFS(ObservedSpeciesData!AB$2:AB$4955,ObservedSpeciesData!$A$2:$A$4955,$A454,ObservedSpeciesData!$D$2:$D$4955,$D454)),AVERAGEIFS(ObservedSpeciesData!AB$2:AB$4955,ObservedSpeciesData!$A$2:$A$4955,$A454,ObservedSpeciesData!$D$2:$D$4955,$D454),"")</f>
        <v/>
      </c>
      <c r="AC454" s="24" t="str">
        <f>IF(ISNUMBER(AVERAGEIFS(ObservedSpeciesData!AC$2:AC$4955,ObservedSpeciesData!$A$2:$A$4955,$A454,ObservedSpeciesData!$D$2:$D$4955,$D454)),AVERAGEIFS(ObservedSpeciesData!AC$2:AC$4955,ObservedSpeciesData!$A$2:$A$4955,$A454,ObservedSpeciesData!$D$2:$D$4955,$D454),"")</f>
        <v/>
      </c>
      <c r="AD454" s="23" t="str">
        <f>IF(ISNUMBER(AVERAGEIFS(ObservedSpeciesData!AD$2:AD$4955,ObservedSpeciesData!$A$2:$A$4955,$A454,ObservedSpeciesData!$D$2:$D$4955,$D454)),AVERAGEIFS(ObservedSpeciesData!AD$2:AD$4955,ObservedSpeciesData!$A$2:$A$4955,$A454,ObservedSpeciesData!$D$2:$D$4955,$D454),"")</f>
        <v/>
      </c>
      <c r="AE454" s="24" t="str">
        <f>IF(ISNUMBER(AVERAGEIFS(ObservedSpeciesData!AE$2:AE$4955,ObservedSpeciesData!$A$2:$A$4955,$A454,ObservedSpeciesData!$D$2:$D$4955,$D454)),AVERAGEIFS(ObservedSpeciesData!AE$2:AE$4955,ObservedSpeciesData!$A$2:$A$4955,$A454,ObservedSpeciesData!$D$2:$D$4955,$D454),"")</f>
        <v/>
      </c>
      <c r="AF454" s="23"/>
      <c r="AG454" s="24"/>
      <c r="AH454" s="23" t="str">
        <f>IF(ISNUMBER(AVERAGEIFS(ObservedSpeciesData!AH$2:AH$4955,ObservedSpeciesData!$A$2:$A$4955,$A454,ObservedSpeciesData!$D$2:$D$4955,$D454)),AVERAGEIFS(ObservedSpeciesData!AH$2:AH$4955,ObservedSpeciesData!$A$2:$A$4955,$A454,ObservedSpeciesData!$D$2:$D$4955,$D454),"")</f>
        <v/>
      </c>
      <c r="AI454" s="23" t="str">
        <f>IF(ISNUMBER(AVERAGEIFS(ObservedSpeciesData!AI$2:AI$4955,ObservedSpeciesData!$A$2:$A$4955,$A454,ObservedSpeciesData!$C$2:$C$4955,$C454,ObservedSpeciesData!$D$2:$D$4955,$D454)),AVERAGEIFS(ObservedSpeciesData!AI$2:AI$4955,ObservedSpeciesData!$A$2:$A$4955,$A454,ObservedSpeciesData!$C$2:$C$4955,$C454,ObservedSpeciesData!$D$2:$D$4955,$D454),"")</f>
        <v/>
      </c>
      <c r="AJ454" s="2">
        <f>COUNTIFS(ObservedSpeciesData!$A$2:$A$828,$A454,ObservedSpeciesData!$D$2:$D$828,$D454)</f>
        <v>0</v>
      </c>
      <c r="AK454" s="2">
        <f t="shared" si="7"/>
        <v>7</v>
      </c>
    </row>
    <row r="455" spans="1:37" x14ac:dyDescent="0.25">
      <c r="A455" s="14" t="s">
        <v>109</v>
      </c>
      <c r="B455" t="s">
        <v>80</v>
      </c>
      <c r="C455" t="s">
        <v>106</v>
      </c>
      <c r="D455" s="13">
        <v>42696</v>
      </c>
      <c r="E455">
        <v>1</v>
      </c>
      <c r="F455">
        <v>200</v>
      </c>
      <c r="G455" s="2" t="s">
        <v>78</v>
      </c>
      <c r="H455" s="2" t="s">
        <v>11</v>
      </c>
      <c r="I455">
        <v>14</v>
      </c>
      <c r="J455" s="2" t="s">
        <v>77</v>
      </c>
      <c r="K455" s="2">
        <f>IF(ISNUMBER(AVERAGEIFS(ObservedSpeciesData!K$2:K$4955,ObservedSpeciesData!$A$2:$A$4955,$A455,ObservedSpeciesData!$D$2:$D$4955,$D455)),AVERAGEIFS(ObservedSpeciesData!K$2:K$4955,ObservedSpeciesData!$A$2:$A$4955,$A455,ObservedSpeciesData!$D$2:$D$4955,$D455),"")</f>
        <v>150</v>
      </c>
      <c r="L455" s="26" t="str">
        <f>IF(ISNUMBER(AVERAGEIFS(ObservedSpeciesData!L$2:L$4955,ObservedSpeciesData!$A$2:$A$4955,$A455,ObservedSpeciesData!$D$2:$D$4955,$D455)),AVERAGEIFS(ObservedSpeciesData!L$2:L$4955,ObservedSpeciesData!$A$2:$A$4955,$A455,ObservedSpeciesData!$D$2:$D$4955,$D455),"")</f>
        <v/>
      </c>
      <c r="M455" s="23" t="str">
        <f>IF(ISNUMBER(AVERAGEIFS(ObservedSpeciesData!M$2:M$4955,ObservedSpeciesData!$A$2:$A$4955,$A455,ObservedSpeciesData!$D$2:$D$4955,$D455)),AVERAGEIFS(ObservedSpeciesData!M$2:M$4955,ObservedSpeciesData!$A$2:$A$4955,$A455,ObservedSpeciesData!$D$2:$D$4955,$D455),"")</f>
        <v/>
      </c>
      <c r="N455" s="23">
        <f>IF(ISNUMBER(AVERAGEIFS(ObservedSpeciesData!N$2:N$4955,ObservedSpeciesData!$A$2:$A$4955,$A455,ObservedSpeciesData!$D$2:$D$4955,$D455)),AVERAGEIFS(ObservedSpeciesData!N$2:N$4955,ObservedSpeciesData!$A$2:$A$4955,$A455,ObservedSpeciesData!$D$2:$D$4955,$D455),"")</f>
        <v>2037.6830671111111</v>
      </c>
      <c r="O455" s="23">
        <f>IF(ISNUMBER(AVERAGEIFS(ObservedSpeciesData!O$2:O$4955,ObservedSpeciesData!$A$2:$A$4955,$A455,ObservedSpeciesData!$D$2:$D$4955,$D455)),AVERAGEIFS(ObservedSpeciesData!O$2:O$4955,ObservedSpeciesData!$A$2:$A$4955,$A455,ObservedSpeciesData!$D$2:$D$4955,$D455),"")</f>
        <v>203.76830671111111</v>
      </c>
      <c r="P455" s="23">
        <f>IF(ISNUMBER(AVERAGEIFS(ObservedSpeciesData!P$2:P$4955,ObservedSpeciesData!$A$2:$A$4955,$A455,ObservedSpeciesData!$C$2:$C$4955,$C455,ObservedSpeciesData!$D$2:$D$4955,$D455)),AVERAGEIFS(ObservedSpeciesData!P$2:P$4955,ObservedSpeciesData!$A$2:$A$4955,$A455,ObservedSpeciesData!$C$2:$C$4955,$C455,ObservedSpeciesData!$D$2:$D$4955,$D455),"")</f>
        <v>503.76765404444444</v>
      </c>
      <c r="Q455" s="23"/>
      <c r="R455" s="25">
        <f>IF(ISNUMBER(AVERAGEIFS(ObservedSpeciesData!R$2:R$4955,ObservedSpeciesData!$A$2:$A$4955,$A455,ObservedSpeciesData!$D$2:$D$4955,$D455)),AVERAGEIFS(ObservedSpeciesData!R$2:R$4955,ObservedSpeciesData!$A$2:$A$4955,$A455,ObservedSpeciesData!$D$2:$D$4955,$D455),"")</f>
        <v>93.0420893585502</v>
      </c>
      <c r="S455" s="25">
        <f>IF(ISNUMBER(AVERAGEIFS(ObservedSpeciesData!S$2:S$4955,ObservedSpeciesData!$A$2:$A$4955,$A455,ObservedSpeciesData!$D$2:$D$4955,$D455)),AVERAGEIFS(ObservedSpeciesData!S$2:S$4955,ObservedSpeciesData!$A$2:$A$4955,$A455,ObservedSpeciesData!$D$2:$D$4955,$D455),"")</f>
        <v>5.58339288066189</v>
      </c>
      <c r="T455" s="23">
        <f>IF(ISNUMBER(AVERAGEIFS(ObservedSpeciesData!T$2:T$4955,ObservedSpeciesData!$A$2:$A$4955,$A455,ObservedSpeciesData!$D$2:$D$4955,$D455)),AVERAGEIFS(ObservedSpeciesData!T$2:T$4955,ObservedSpeciesData!$A$2:$A$4955,$A455,ObservedSpeciesData!$D$2:$D$4955,$D455),"")</f>
        <v>1.3745177607879047</v>
      </c>
      <c r="U455" s="24">
        <f>IF(ISNUMBER(AVERAGEIFS(ObservedSpeciesData!U$2:U$4955,ObservedSpeciesData!$A$2:$A$4955,$A455,ObservedSpeciesData!$C$2:$C$4955,$C455,ObservedSpeciesData!$D$2:$D$4955,$D455)),AVERAGEIFS(ObservedSpeciesData!U$2:U$4955,ObservedSpeciesData!$A$2:$A$4955,$A455,ObservedSpeciesData!$C$2:$C$4955,$C455,ObservedSpeciesData!$D$2:$D$4955,$D455),"")</f>
        <v>0.93042089358550195</v>
      </c>
      <c r="V455" s="23" t="str">
        <f>IF(ISNUMBER(AVERAGEIFS(ObservedSpeciesData!V$2:V$4955,ObservedSpeciesData!$A$2:$A$4955,$A455,ObservedSpeciesData!$D$2:$D$4955,$D455)),AVERAGEIFS(ObservedSpeciesData!V$2:V$4955,ObservedSpeciesData!$A$2:$A$4955,$A455,ObservedSpeciesData!$D$2:$D$4955,$D455),"")</f>
        <v/>
      </c>
      <c r="W455" s="23" t="str">
        <f>IF(ISNUMBER(AVERAGEIFS(ObservedSpeciesData!W$2:W$4955,ObservedSpeciesData!$A$2:$A$4955,$A455,ObservedSpeciesData!$D$2:$D$4955,$D455)),AVERAGEIFS(ObservedSpeciesData!W$2:W$4955,ObservedSpeciesData!$A$2:$A$4955,$A455,ObservedSpeciesData!$D$2:$D$4955,$D455),"")</f>
        <v/>
      </c>
      <c r="X455" s="23" t="str">
        <f>IF(ISNUMBER(AVERAGEIFS(ObservedSpeciesData!X$2:X$4955,ObservedSpeciesData!$A$2:$A$4955,$A455,ObservedSpeciesData!$D$2:$D$4955,$D455)),AVERAGEIFS(ObservedSpeciesData!X$2:X$4955,ObservedSpeciesData!$A$2:$A$4955,$A455,ObservedSpeciesData!$D$2:$D$4955,$D455),"")</f>
        <v/>
      </c>
      <c r="Y455" s="23" t="str">
        <f>IF(ISNUMBER(AVERAGEIFS(ObservedSpeciesData!Y$2:Y$4955,ObservedSpeciesData!$A$2:$A$4955,$A455,ObservedSpeciesData!$D$2:$D$4955,$D455)),AVERAGEIFS(ObservedSpeciesData!Y$2:Y$4955,ObservedSpeciesData!$A$2:$A$4955,$A455,ObservedSpeciesData!$D$2:$D$4955,$D455),"")</f>
        <v/>
      </c>
      <c r="Z455" s="23" t="str">
        <f>IF(ISNUMBER(AVERAGEIFS(ObservedSpeciesData!Z$2:Z$4955,ObservedSpeciesData!$A$2:$A$4955,$A455,ObservedSpeciesData!$D$2:$D$4955,$D455)),AVERAGEIFS(ObservedSpeciesData!Z$2:Z$4955,ObservedSpeciesData!$A$2:$A$4955,$A455,ObservedSpeciesData!$D$2:$D$4955,$D455),"")</f>
        <v/>
      </c>
      <c r="AA455" s="23" t="str">
        <f>IF(ISNUMBER(AVERAGEIFS(ObservedSpeciesData!AA$2:AA$4955,ObservedSpeciesData!$A$2:$A$4955,$A455,ObservedSpeciesData!$D$2:$D$4955,$D455)),AVERAGEIFS(ObservedSpeciesData!AA$2:AA$4955,ObservedSpeciesData!$A$2:$A$4955,$A455,ObservedSpeciesData!$D$2:$D$4955,$D455),"")</f>
        <v/>
      </c>
      <c r="AB455" s="24" t="str">
        <f>IF(ISNUMBER(AVERAGEIFS(ObservedSpeciesData!AB$2:AB$4955,ObservedSpeciesData!$A$2:$A$4955,$A455,ObservedSpeciesData!$D$2:$D$4955,$D455)),AVERAGEIFS(ObservedSpeciesData!AB$2:AB$4955,ObservedSpeciesData!$A$2:$A$4955,$A455,ObservedSpeciesData!$D$2:$D$4955,$D455),"")</f>
        <v/>
      </c>
      <c r="AC455" s="24" t="str">
        <f>IF(ISNUMBER(AVERAGEIFS(ObservedSpeciesData!AC$2:AC$4955,ObservedSpeciesData!$A$2:$A$4955,$A455,ObservedSpeciesData!$D$2:$D$4955,$D455)),AVERAGEIFS(ObservedSpeciesData!AC$2:AC$4955,ObservedSpeciesData!$A$2:$A$4955,$A455,ObservedSpeciesData!$D$2:$D$4955,$D455),"")</f>
        <v/>
      </c>
      <c r="AD455" s="23" t="str">
        <f>IF(ISNUMBER(AVERAGEIFS(ObservedSpeciesData!AD$2:AD$4955,ObservedSpeciesData!$A$2:$A$4955,$A455,ObservedSpeciesData!$D$2:$D$4955,$D455)),AVERAGEIFS(ObservedSpeciesData!AD$2:AD$4955,ObservedSpeciesData!$A$2:$A$4955,$A455,ObservedSpeciesData!$D$2:$D$4955,$D455),"")</f>
        <v/>
      </c>
      <c r="AE455" s="24" t="str">
        <f>IF(ISNUMBER(AVERAGEIFS(ObservedSpeciesData!AE$2:AE$4955,ObservedSpeciesData!$A$2:$A$4955,$A455,ObservedSpeciesData!$D$2:$D$4955,$D455)),AVERAGEIFS(ObservedSpeciesData!AE$2:AE$4955,ObservedSpeciesData!$A$2:$A$4955,$A455,ObservedSpeciesData!$D$2:$D$4955,$D455),"")</f>
        <v/>
      </c>
      <c r="AF455" s="23"/>
      <c r="AG455" s="24"/>
      <c r="AH455" s="23" t="str">
        <f>IF(ISNUMBER(AVERAGEIFS(ObservedSpeciesData!AH$2:AH$4955,ObservedSpeciesData!$A$2:$A$4955,$A455,ObservedSpeciesData!$D$2:$D$4955,$D455)),AVERAGEIFS(ObservedSpeciesData!AH$2:AH$4955,ObservedSpeciesData!$A$2:$A$4955,$A455,ObservedSpeciesData!$D$2:$D$4955,$D455),"")</f>
        <v/>
      </c>
      <c r="AI455" s="23" t="str">
        <f>IF(ISNUMBER(AVERAGEIFS(ObservedSpeciesData!AI$2:AI$4955,ObservedSpeciesData!$A$2:$A$4955,$A455,ObservedSpeciesData!$C$2:$C$4955,$C455,ObservedSpeciesData!$D$2:$D$4955,$D455)),AVERAGEIFS(ObservedSpeciesData!AI$2:AI$4955,ObservedSpeciesData!$A$2:$A$4955,$A455,ObservedSpeciesData!$C$2:$C$4955,$C455,ObservedSpeciesData!$D$2:$D$4955,$D455),"")</f>
        <v/>
      </c>
      <c r="AJ455" s="2">
        <f>COUNTIFS(ObservedSpeciesData!$A$2:$A$828,$A455,ObservedSpeciesData!$D$2:$D$828,$D455)</f>
        <v>0</v>
      </c>
      <c r="AK455" s="2">
        <f t="shared" si="7"/>
        <v>7</v>
      </c>
    </row>
    <row r="456" spans="1:37" x14ac:dyDescent="0.25">
      <c r="A456" s="14" t="s">
        <v>108</v>
      </c>
      <c r="B456" t="s">
        <v>80</v>
      </c>
      <c r="C456" t="s">
        <v>106</v>
      </c>
      <c r="D456" s="13">
        <v>42696</v>
      </c>
      <c r="E456">
        <v>1</v>
      </c>
      <c r="F456">
        <v>350</v>
      </c>
      <c r="G456" s="2" t="s">
        <v>78</v>
      </c>
      <c r="H456" s="2" t="s">
        <v>11</v>
      </c>
      <c r="I456">
        <v>14</v>
      </c>
      <c r="J456" s="2" t="s">
        <v>77</v>
      </c>
      <c r="K456" s="2">
        <f>IF(ISNUMBER(AVERAGEIFS(ObservedSpeciesData!K$2:K$4955,ObservedSpeciesData!$A$2:$A$4955,$A456,ObservedSpeciesData!$D$2:$D$4955,$D456)),AVERAGEIFS(ObservedSpeciesData!K$2:K$4955,ObservedSpeciesData!$A$2:$A$4955,$A456,ObservedSpeciesData!$D$2:$D$4955,$D456),"")</f>
        <v>262.5</v>
      </c>
      <c r="L456" s="26" t="str">
        <f>IF(ISNUMBER(AVERAGEIFS(ObservedSpeciesData!L$2:L$4955,ObservedSpeciesData!$A$2:$A$4955,$A456,ObservedSpeciesData!$D$2:$D$4955,$D456)),AVERAGEIFS(ObservedSpeciesData!L$2:L$4955,ObservedSpeciesData!$A$2:$A$4955,$A456,ObservedSpeciesData!$D$2:$D$4955,$D456),"")</f>
        <v/>
      </c>
      <c r="M456" s="23" t="str">
        <f>IF(ISNUMBER(AVERAGEIFS(ObservedSpeciesData!M$2:M$4955,ObservedSpeciesData!$A$2:$A$4955,$A456,ObservedSpeciesData!$D$2:$D$4955,$D456)),AVERAGEIFS(ObservedSpeciesData!M$2:M$4955,ObservedSpeciesData!$A$2:$A$4955,$A456,ObservedSpeciesData!$D$2:$D$4955,$D456),"")</f>
        <v/>
      </c>
      <c r="N456" s="23">
        <f>IF(ISNUMBER(AVERAGEIFS(ObservedSpeciesData!N$2:N$4955,ObservedSpeciesData!$A$2:$A$4955,$A456,ObservedSpeciesData!$D$2:$D$4955,$D456)),AVERAGEIFS(ObservedSpeciesData!N$2:N$4955,ObservedSpeciesData!$A$2:$A$4955,$A456,ObservedSpeciesData!$D$2:$D$4955,$D456),"")</f>
        <v>1844.7675413333334</v>
      </c>
      <c r="O456" s="23">
        <f>IF(ISNUMBER(AVERAGEIFS(ObservedSpeciesData!O$2:O$4955,ObservedSpeciesData!$A$2:$A$4955,$A456,ObservedSpeciesData!$D$2:$D$4955,$D456)),AVERAGEIFS(ObservedSpeciesData!O$2:O$4955,ObservedSpeciesData!$A$2:$A$4955,$A456,ObservedSpeciesData!$D$2:$D$4955,$D456),"")</f>
        <v>184.47675413333332</v>
      </c>
      <c r="P456" s="23">
        <f>IF(ISNUMBER(AVERAGEIFS(ObservedSpeciesData!P$2:P$4955,ObservedSpeciesData!$A$2:$A$4955,$A456,ObservedSpeciesData!$C$2:$C$4955,$C456,ObservedSpeciesData!$D$2:$D$4955,$D456)),AVERAGEIFS(ObservedSpeciesData!P$2:P$4955,ObservedSpeciesData!$A$2:$A$4955,$A456,ObservedSpeciesData!$C$2:$C$4955,$C456,ObservedSpeciesData!$D$2:$D$4955,$D456),"")</f>
        <v>473.9236406666667</v>
      </c>
      <c r="Q456" s="23"/>
      <c r="R456" s="25">
        <f>IF(ISNUMBER(AVERAGEIFS(ObservedSpeciesData!R$2:R$4955,ObservedSpeciesData!$A$2:$A$4955,$A456,ObservedSpeciesData!$D$2:$D$4955,$D456)),AVERAGEIFS(ObservedSpeciesData!R$2:R$4955,ObservedSpeciesData!$A$2:$A$4955,$A456,ObservedSpeciesData!$D$2:$D$4955,$D456),"")</f>
        <v>93.226607932647696</v>
      </c>
      <c r="S456" s="25">
        <f>IF(ISNUMBER(AVERAGEIFS(ObservedSpeciesData!S$2:S$4955,ObservedSpeciesData!$A$2:$A$4955,$A456,ObservedSpeciesData!$D$2:$D$4955,$D456)),AVERAGEIFS(ObservedSpeciesData!S$2:S$4955,ObservedSpeciesData!$A$2:$A$4955,$A456,ObservedSpeciesData!$D$2:$D$4955,$D456),"")</f>
        <v>5.8395967359845891</v>
      </c>
      <c r="T456" s="23">
        <f>IF(ISNUMBER(AVERAGEIFS(ObservedSpeciesData!T$2:T$4955,ObservedSpeciesData!$A$2:$A$4955,$A456,ObservedSpeciesData!$D$2:$D$4955,$D456)),AVERAGEIFS(ObservedSpeciesData!T$2:T$4955,ObservedSpeciesData!$A$2:$A$4955,$A456,ObservedSpeciesData!$D$2:$D$4955,$D456),"")</f>
        <v>0.93379533136772519</v>
      </c>
      <c r="U456" s="24">
        <f>IF(ISNUMBER(AVERAGEIFS(ObservedSpeciesData!U$2:U$4955,ObservedSpeciesData!$A$2:$A$4955,$A456,ObservedSpeciesData!$C$2:$C$4955,$C456,ObservedSpeciesData!$D$2:$D$4955,$D456)),AVERAGEIFS(ObservedSpeciesData!U$2:U$4955,ObservedSpeciesData!$A$2:$A$4955,$A456,ObservedSpeciesData!$C$2:$C$4955,$C456,ObservedSpeciesData!$D$2:$D$4955,$D456),"")</f>
        <v>0.93226607932647676</v>
      </c>
      <c r="V456" s="23" t="str">
        <f>IF(ISNUMBER(AVERAGEIFS(ObservedSpeciesData!V$2:V$4955,ObservedSpeciesData!$A$2:$A$4955,$A456,ObservedSpeciesData!$D$2:$D$4955,$D456)),AVERAGEIFS(ObservedSpeciesData!V$2:V$4955,ObservedSpeciesData!$A$2:$A$4955,$A456,ObservedSpeciesData!$D$2:$D$4955,$D456),"")</f>
        <v/>
      </c>
      <c r="W456" s="23" t="str">
        <f>IF(ISNUMBER(AVERAGEIFS(ObservedSpeciesData!W$2:W$4955,ObservedSpeciesData!$A$2:$A$4955,$A456,ObservedSpeciesData!$D$2:$D$4955,$D456)),AVERAGEIFS(ObservedSpeciesData!W$2:W$4955,ObservedSpeciesData!$A$2:$A$4955,$A456,ObservedSpeciesData!$D$2:$D$4955,$D456),"")</f>
        <v/>
      </c>
      <c r="X456" s="23" t="str">
        <f>IF(ISNUMBER(AVERAGEIFS(ObservedSpeciesData!X$2:X$4955,ObservedSpeciesData!$A$2:$A$4955,$A456,ObservedSpeciesData!$D$2:$D$4955,$D456)),AVERAGEIFS(ObservedSpeciesData!X$2:X$4955,ObservedSpeciesData!$A$2:$A$4955,$A456,ObservedSpeciesData!$D$2:$D$4955,$D456),"")</f>
        <v/>
      </c>
      <c r="Y456" s="23" t="str">
        <f>IF(ISNUMBER(AVERAGEIFS(ObservedSpeciesData!Y$2:Y$4955,ObservedSpeciesData!$A$2:$A$4955,$A456,ObservedSpeciesData!$D$2:$D$4955,$D456)),AVERAGEIFS(ObservedSpeciesData!Y$2:Y$4955,ObservedSpeciesData!$A$2:$A$4955,$A456,ObservedSpeciesData!$D$2:$D$4955,$D456),"")</f>
        <v/>
      </c>
      <c r="Z456" s="23" t="str">
        <f>IF(ISNUMBER(AVERAGEIFS(ObservedSpeciesData!Z$2:Z$4955,ObservedSpeciesData!$A$2:$A$4955,$A456,ObservedSpeciesData!$D$2:$D$4955,$D456)),AVERAGEIFS(ObservedSpeciesData!Z$2:Z$4955,ObservedSpeciesData!$A$2:$A$4955,$A456,ObservedSpeciesData!$D$2:$D$4955,$D456),"")</f>
        <v/>
      </c>
      <c r="AA456" s="23" t="str">
        <f>IF(ISNUMBER(AVERAGEIFS(ObservedSpeciesData!AA$2:AA$4955,ObservedSpeciesData!$A$2:$A$4955,$A456,ObservedSpeciesData!$D$2:$D$4955,$D456)),AVERAGEIFS(ObservedSpeciesData!AA$2:AA$4955,ObservedSpeciesData!$A$2:$A$4955,$A456,ObservedSpeciesData!$D$2:$D$4955,$D456),"")</f>
        <v/>
      </c>
      <c r="AB456" s="24" t="str">
        <f>IF(ISNUMBER(AVERAGEIFS(ObservedSpeciesData!AB$2:AB$4955,ObservedSpeciesData!$A$2:$A$4955,$A456,ObservedSpeciesData!$D$2:$D$4955,$D456)),AVERAGEIFS(ObservedSpeciesData!AB$2:AB$4955,ObservedSpeciesData!$A$2:$A$4955,$A456,ObservedSpeciesData!$D$2:$D$4955,$D456),"")</f>
        <v/>
      </c>
      <c r="AC456" s="24" t="str">
        <f>IF(ISNUMBER(AVERAGEIFS(ObservedSpeciesData!AC$2:AC$4955,ObservedSpeciesData!$A$2:$A$4955,$A456,ObservedSpeciesData!$D$2:$D$4955,$D456)),AVERAGEIFS(ObservedSpeciesData!AC$2:AC$4955,ObservedSpeciesData!$A$2:$A$4955,$A456,ObservedSpeciesData!$D$2:$D$4955,$D456),"")</f>
        <v/>
      </c>
      <c r="AD456" s="23" t="str">
        <f>IF(ISNUMBER(AVERAGEIFS(ObservedSpeciesData!AD$2:AD$4955,ObservedSpeciesData!$A$2:$A$4955,$A456,ObservedSpeciesData!$D$2:$D$4955,$D456)),AVERAGEIFS(ObservedSpeciesData!AD$2:AD$4955,ObservedSpeciesData!$A$2:$A$4955,$A456,ObservedSpeciesData!$D$2:$D$4955,$D456),"")</f>
        <v/>
      </c>
      <c r="AE456" s="24" t="str">
        <f>IF(ISNUMBER(AVERAGEIFS(ObservedSpeciesData!AE$2:AE$4955,ObservedSpeciesData!$A$2:$A$4955,$A456,ObservedSpeciesData!$D$2:$D$4955,$D456)),AVERAGEIFS(ObservedSpeciesData!AE$2:AE$4955,ObservedSpeciesData!$A$2:$A$4955,$A456,ObservedSpeciesData!$D$2:$D$4955,$D456),"")</f>
        <v/>
      </c>
      <c r="AF456" s="23"/>
      <c r="AG456" s="24"/>
      <c r="AH456" s="23" t="str">
        <f>IF(ISNUMBER(AVERAGEIFS(ObservedSpeciesData!AH$2:AH$4955,ObservedSpeciesData!$A$2:$A$4955,$A456,ObservedSpeciesData!$D$2:$D$4955,$D456)),AVERAGEIFS(ObservedSpeciesData!AH$2:AH$4955,ObservedSpeciesData!$A$2:$A$4955,$A456,ObservedSpeciesData!$D$2:$D$4955,$D456),"")</f>
        <v/>
      </c>
      <c r="AI456" s="23" t="str">
        <f>IF(ISNUMBER(AVERAGEIFS(ObservedSpeciesData!AI$2:AI$4955,ObservedSpeciesData!$A$2:$A$4955,$A456,ObservedSpeciesData!$C$2:$C$4955,$C456,ObservedSpeciesData!$D$2:$D$4955,$D456)),AVERAGEIFS(ObservedSpeciesData!AI$2:AI$4955,ObservedSpeciesData!$A$2:$A$4955,$A456,ObservedSpeciesData!$C$2:$C$4955,$C456,ObservedSpeciesData!$D$2:$D$4955,$D456),"")</f>
        <v/>
      </c>
      <c r="AJ456" s="2">
        <f>COUNTIFS(ObservedSpeciesData!$A$2:$A$828,$A456,ObservedSpeciesData!$D$2:$D$828,$D456)</f>
        <v>0</v>
      </c>
      <c r="AK456" s="2">
        <f t="shared" si="7"/>
        <v>7</v>
      </c>
    </row>
    <row r="457" spans="1:37" x14ac:dyDescent="0.25">
      <c r="A457" s="14" t="s">
        <v>107</v>
      </c>
      <c r="B457" t="s">
        <v>80</v>
      </c>
      <c r="C457" t="s">
        <v>106</v>
      </c>
      <c r="D457" s="13">
        <v>42696</v>
      </c>
      <c r="E457">
        <v>1</v>
      </c>
      <c r="F457">
        <v>500</v>
      </c>
      <c r="G457" s="2" t="s">
        <v>78</v>
      </c>
      <c r="H457" s="2" t="s">
        <v>11</v>
      </c>
      <c r="I457">
        <v>14</v>
      </c>
      <c r="J457" s="2" t="s">
        <v>77</v>
      </c>
      <c r="K457" s="2">
        <f>IF(ISNUMBER(AVERAGEIFS(ObservedSpeciesData!K$2:K$4955,ObservedSpeciesData!$A$2:$A$4955,$A457,ObservedSpeciesData!$D$2:$D$4955,$D457)),AVERAGEIFS(ObservedSpeciesData!K$2:K$4955,ObservedSpeciesData!$A$2:$A$4955,$A457,ObservedSpeciesData!$D$2:$D$4955,$D457),"")</f>
        <v>375</v>
      </c>
      <c r="L457" s="26" t="str">
        <f>IF(ISNUMBER(AVERAGEIFS(ObservedSpeciesData!L$2:L$4955,ObservedSpeciesData!$A$2:$A$4955,$A457,ObservedSpeciesData!$D$2:$D$4955,$D457)),AVERAGEIFS(ObservedSpeciesData!L$2:L$4955,ObservedSpeciesData!$A$2:$A$4955,$A457,ObservedSpeciesData!$D$2:$D$4955,$D457),"")</f>
        <v/>
      </c>
      <c r="M457" s="23" t="str">
        <f>IF(ISNUMBER(AVERAGEIFS(ObservedSpeciesData!M$2:M$4955,ObservedSpeciesData!$A$2:$A$4955,$A457,ObservedSpeciesData!$D$2:$D$4955,$D457)),AVERAGEIFS(ObservedSpeciesData!M$2:M$4955,ObservedSpeciesData!$A$2:$A$4955,$A457,ObservedSpeciesData!$D$2:$D$4955,$D457),"")</f>
        <v/>
      </c>
      <c r="N457" s="23">
        <f>IF(ISNUMBER(AVERAGEIFS(ObservedSpeciesData!N$2:N$4955,ObservedSpeciesData!$A$2:$A$4955,$A457,ObservedSpeciesData!$D$2:$D$4955,$D457)),AVERAGEIFS(ObservedSpeciesData!N$2:N$4955,ObservedSpeciesData!$A$2:$A$4955,$A457,ObservedSpeciesData!$D$2:$D$4955,$D457),"")</f>
        <v>1925.1032328888889</v>
      </c>
      <c r="O457" s="23">
        <f>IF(ISNUMBER(AVERAGEIFS(ObservedSpeciesData!O$2:O$4955,ObservedSpeciesData!$A$2:$A$4955,$A457,ObservedSpeciesData!$D$2:$D$4955,$D457)),AVERAGEIFS(ObservedSpeciesData!O$2:O$4955,ObservedSpeciesData!$A$2:$A$4955,$A457,ObservedSpeciesData!$D$2:$D$4955,$D457),"")</f>
        <v>192.51032328888891</v>
      </c>
      <c r="P457" s="23">
        <f>IF(ISNUMBER(AVERAGEIFS(ObservedSpeciesData!P$2:P$4955,ObservedSpeciesData!$A$2:$A$4955,$A457,ObservedSpeciesData!$C$2:$C$4955,$C457,ObservedSpeciesData!$D$2:$D$4955,$D457)),AVERAGEIFS(ObservedSpeciesData!P$2:P$4955,ObservedSpeciesData!$A$2:$A$4955,$A457,ObservedSpeciesData!$C$2:$C$4955,$C457,ObservedSpeciesData!$D$2:$D$4955,$D457),"")</f>
        <v>519.45051195555561</v>
      </c>
      <c r="Q457" s="23"/>
      <c r="R457" s="25">
        <f>IF(ISNUMBER(AVERAGEIFS(ObservedSpeciesData!R$2:R$4955,ObservedSpeciesData!$A$2:$A$4955,$A457,ObservedSpeciesData!$D$2:$D$4955,$D457)),AVERAGEIFS(ObservedSpeciesData!R$2:R$4955,ObservedSpeciesData!$A$2:$A$4955,$A457,ObservedSpeciesData!$D$2:$D$4955,$D457),"")</f>
        <v>89.718861640429154</v>
      </c>
      <c r="S457" s="25">
        <f>IF(ISNUMBER(AVERAGEIFS(ObservedSpeciesData!S$2:S$4955,ObservedSpeciesData!$A$2:$A$4955,$A457,ObservedSpeciesData!$D$2:$D$4955,$D457)),AVERAGEIFS(ObservedSpeciesData!S$2:S$4955,ObservedSpeciesData!$A$2:$A$4955,$A457,ObservedSpeciesData!$D$2:$D$4955,$D457),"")</f>
        <v>9.6895708279059942</v>
      </c>
      <c r="T457" s="23">
        <f>IF(ISNUMBER(AVERAGEIFS(ObservedSpeciesData!T$2:T$4955,ObservedSpeciesData!$A$2:$A$4955,$A457,ObservedSpeciesData!$D$2:$D$4955,$D457)),AVERAGEIFS(ObservedSpeciesData!T$2:T$4955,ObservedSpeciesData!$A$2:$A$4955,$A457,ObservedSpeciesData!$D$2:$D$4955,$D457),"")</f>
        <v>0.59156753166486242</v>
      </c>
      <c r="U457" s="24">
        <f>IF(ISNUMBER(AVERAGEIFS(ObservedSpeciesData!U$2:U$4955,ObservedSpeciesData!$A$2:$A$4955,$A457,ObservedSpeciesData!$C$2:$C$4955,$C457,ObservedSpeciesData!$D$2:$D$4955,$D457)),AVERAGEIFS(ObservedSpeciesData!U$2:U$4955,ObservedSpeciesData!$A$2:$A$4955,$A457,ObservedSpeciesData!$C$2:$C$4955,$C457,ObservedSpeciesData!$D$2:$D$4955,$D457),"")</f>
        <v>0.89718861640429148</v>
      </c>
      <c r="V457" s="23" t="str">
        <f>IF(ISNUMBER(AVERAGEIFS(ObservedSpeciesData!V$2:V$4955,ObservedSpeciesData!$A$2:$A$4955,$A457,ObservedSpeciesData!$D$2:$D$4955,$D457)),AVERAGEIFS(ObservedSpeciesData!V$2:V$4955,ObservedSpeciesData!$A$2:$A$4955,$A457,ObservedSpeciesData!$D$2:$D$4955,$D457),"")</f>
        <v/>
      </c>
      <c r="W457" s="23" t="str">
        <f>IF(ISNUMBER(AVERAGEIFS(ObservedSpeciesData!W$2:W$4955,ObservedSpeciesData!$A$2:$A$4955,$A457,ObservedSpeciesData!$D$2:$D$4955,$D457)),AVERAGEIFS(ObservedSpeciesData!W$2:W$4955,ObservedSpeciesData!$A$2:$A$4955,$A457,ObservedSpeciesData!$D$2:$D$4955,$D457),"")</f>
        <v/>
      </c>
      <c r="X457" s="23" t="str">
        <f>IF(ISNUMBER(AVERAGEIFS(ObservedSpeciesData!X$2:X$4955,ObservedSpeciesData!$A$2:$A$4955,$A457,ObservedSpeciesData!$D$2:$D$4955,$D457)),AVERAGEIFS(ObservedSpeciesData!X$2:X$4955,ObservedSpeciesData!$A$2:$A$4955,$A457,ObservedSpeciesData!$D$2:$D$4955,$D457),"")</f>
        <v/>
      </c>
      <c r="Y457" s="23" t="str">
        <f>IF(ISNUMBER(AVERAGEIFS(ObservedSpeciesData!Y$2:Y$4955,ObservedSpeciesData!$A$2:$A$4955,$A457,ObservedSpeciesData!$D$2:$D$4955,$D457)),AVERAGEIFS(ObservedSpeciesData!Y$2:Y$4955,ObservedSpeciesData!$A$2:$A$4955,$A457,ObservedSpeciesData!$D$2:$D$4955,$D457),"")</f>
        <v/>
      </c>
      <c r="Z457" s="23" t="str">
        <f>IF(ISNUMBER(AVERAGEIFS(ObservedSpeciesData!Z$2:Z$4955,ObservedSpeciesData!$A$2:$A$4955,$A457,ObservedSpeciesData!$D$2:$D$4955,$D457)),AVERAGEIFS(ObservedSpeciesData!Z$2:Z$4955,ObservedSpeciesData!$A$2:$A$4955,$A457,ObservedSpeciesData!$D$2:$D$4955,$D457),"")</f>
        <v/>
      </c>
      <c r="AA457" s="23" t="str">
        <f>IF(ISNUMBER(AVERAGEIFS(ObservedSpeciesData!AA$2:AA$4955,ObservedSpeciesData!$A$2:$A$4955,$A457,ObservedSpeciesData!$D$2:$D$4955,$D457)),AVERAGEIFS(ObservedSpeciesData!AA$2:AA$4955,ObservedSpeciesData!$A$2:$A$4955,$A457,ObservedSpeciesData!$D$2:$D$4955,$D457),"")</f>
        <v/>
      </c>
      <c r="AB457" s="24" t="str">
        <f>IF(ISNUMBER(AVERAGEIFS(ObservedSpeciesData!AB$2:AB$4955,ObservedSpeciesData!$A$2:$A$4955,$A457,ObservedSpeciesData!$D$2:$D$4955,$D457)),AVERAGEIFS(ObservedSpeciesData!AB$2:AB$4955,ObservedSpeciesData!$A$2:$A$4955,$A457,ObservedSpeciesData!$D$2:$D$4955,$D457),"")</f>
        <v/>
      </c>
      <c r="AC457" s="24" t="str">
        <f>IF(ISNUMBER(AVERAGEIFS(ObservedSpeciesData!AC$2:AC$4955,ObservedSpeciesData!$A$2:$A$4955,$A457,ObservedSpeciesData!$D$2:$D$4955,$D457)),AVERAGEIFS(ObservedSpeciesData!AC$2:AC$4955,ObservedSpeciesData!$A$2:$A$4955,$A457,ObservedSpeciesData!$D$2:$D$4955,$D457),"")</f>
        <v/>
      </c>
      <c r="AD457" s="23" t="str">
        <f>IF(ISNUMBER(AVERAGEIFS(ObservedSpeciesData!AD$2:AD$4955,ObservedSpeciesData!$A$2:$A$4955,$A457,ObservedSpeciesData!$D$2:$D$4955,$D457)),AVERAGEIFS(ObservedSpeciesData!AD$2:AD$4955,ObservedSpeciesData!$A$2:$A$4955,$A457,ObservedSpeciesData!$D$2:$D$4955,$D457),"")</f>
        <v/>
      </c>
      <c r="AE457" s="24" t="str">
        <f>IF(ISNUMBER(AVERAGEIFS(ObservedSpeciesData!AE$2:AE$4955,ObservedSpeciesData!$A$2:$A$4955,$A457,ObservedSpeciesData!$D$2:$D$4955,$D457)),AVERAGEIFS(ObservedSpeciesData!AE$2:AE$4955,ObservedSpeciesData!$A$2:$A$4955,$A457,ObservedSpeciesData!$D$2:$D$4955,$D457),"")</f>
        <v/>
      </c>
      <c r="AF457" s="23"/>
      <c r="AG457" s="24"/>
      <c r="AH457" s="23" t="str">
        <f>IF(ISNUMBER(AVERAGEIFS(ObservedSpeciesData!AH$2:AH$4955,ObservedSpeciesData!$A$2:$A$4955,$A457,ObservedSpeciesData!$D$2:$D$4955,$D457)),AVERAGEIFS(ObservedSpeciesData!AH$2:AH$4955,ObservedSpeciesData!$A$2:$A$4955,$A457,ObservedSpeciesData!$D$2:$D$4955,$D457),"")</f>
        <v/>
      </c>
      <c r="AI457" s="23" t="str">
        <f>IF(ISNUMBER(AVERAGEIFS(ObservedSpeciesData!AI$2:AI$4955,ObservedSpeciesData!$A$2:$A$4955,$A457,ObservedSpeciesData!$C$2:$C$4955,$C457,ObservedSpeciesData!$D$2:$D$4955,$D457)),AVERAGEIFS(ObservedSpeciesData!AI$2:AI$4955,ObservedSpeciesData!$A$2:$A$4955,$A457,ObservedSpeciesData!$C$2:$C$4955,$C457,ObservedSpeciesData!$D$2:$D$4955,$D457),"")</f>
        <v/>
      </c>
      <c r="AJ457" s="2">
        <f>COUNTIFS(ObservedSpeciesData!$A$2:$A$828,$A457,ObservedSpeciesData!$D$2:$D$828,$D457)</f>
        <v>0</v>
      </c>
      <c r="AK457" s="2">
        <f t="shared" si="7"/>
        <v>7</v>
      </c>
    </row>
    <row r="458" spans="1:37" x14ac:dyDescent="0.25">
      <c r="A458" s="14" t="s">
        <v>104</v>
      </c>
      <c r="B458" t="s">
        <v>98</v>
      </c>
      <c r="C458" t="s">
        <v>105</v>
      </c>
      <c r="D458" s="13">
        <v>41920</v>
      </c>
      <c r="E458">
        <v>1</v>
      </c>
      <c r="F458">
        <v>0</v>
      </c>
      <c r="G458" s="2" t="s">
        <v>89</v>
      </c>
      <c r="H458" s="2" t="s">
        <v>11</v>
      </c>
      <c r="I458">
        <v>1</v>
      </c>
      <c r="J458" s="2" t="s">
        <v>77</v>
      </c>
      <c r="K458" s="2">
        <f>IF(ISNUMBER(AVERAGEIFS(ObservedSpeciesData!K$2:K$4955,ObservedSpeciesData!$A$2:$A$4955,$A458,ObservedSpeciesData!$D$2:$D$4955,$D458)),AVERAGEIFS(ObservedSpeciesData!K$2:K$4955,ObservedSpeciesData!$A$2:$A$4955,$A458,ObservedSpeciesData!$D$2:$D$4955,$D458),"")</f>
        <v>0</v>
      </c>
      <c r="L458" s="26" t="str">
        <f>IF(ISNUMBER(AVERAGEIFS(ObservedSpeciesData!L$2:L$4955,ObservedSpeciesData!$A$2:$A$4955,$A458,ObservedSpeciesData!$D$2:$D$4955,$D458)),AVERAGEIFS(ObservedSpeciesData!L$2:L$4955,ObservedSpeciesData!$A$2:$A$4955,$A458,ObservedSpeciesData!$D$2:$D$4955,$D458),"")</f>
        <v/>
      </c>
      <c r="M458" s="23" t="str">
        <f>IF(ISNUMBER(AVERAGEIFS(ObservedSpeciesData!M$2:M$4955,ObservedSpeciesData!$A$2:$A$4955,$A458,ObservedSpeciesData!$D$2:$D$4955,$D458)),AVERAGEIFS(ObservedSpeciesData!M$2:M$4955,ObservedSpeciesData!$A$2:$A$4955,$A458,ObservedSpeciesData!$D$2:$D$4955,$D458),"")</f>
        <v/>
      </c>
      <c r="N458" s="23" t="str">
        <f>IF(ISNUMBER(AVERAGEIFS(ObservedSpeciesData!N$2:N$4955,ObservedSpeciesData!$A$2:$A$4955,$A458,ObservedSpeciesData!$D$2:$D$4955,$D458)),AVERAGEIFS(ObservedSpeciesData!N$2:N$4955,ObservedSpeciesData!$A$2:$A$4955,$A458,ObservedSpeciesData!$D$2:$D$4955,$D458),"")</f>
        <v/>
      </c>
      <c r="O458" s="23" t="str">
        <f>IF(ISNUMBER(AVERAGEIFS(ObservedSpeciesData!O$2:O$4955,ObservedSpeciesData!$A$2:$A$4955,$A458,ObservedSpeciesData!$D$2:$D$4955,$D458)),AVERAGEIFS(ObservedSpeciesData!O$2:O$4955,ObservedSpeciesData!$A$2:$A$4955,$A458,ObservedSpeciesData!$D$2:$D$4955,$D458),"")</f>
        <v/>
      </c>
      <c r="P458" s="23" t="str">
        <f>IF(ISNUMBER(AVERAGEIFS(ObservedSpeciesData!P$2:P$4955,ObservedSpeciesData!$A$2:$A$4955,$A458,ObservedSpeciesData!$C$2:$C$4955,$C458,ObservedSpeciesData!$D$2:$D$4955,$D458)),AVERAGEIFS(ObservedSpeciesData!P$2:P$4955,ObservedSpeciesData!$A$2:$A$4955,$A458,ObservedSpeciesData!$C$2:$C$4955,$C458,ObservedSpeciesData!$D$2:$D$4955,$D458),"")</f>
        <v/>
      </c>
      <c r="Q458" s="23"/>
      <c r="R458" s="25" t="str">
        <f>IF(ISNUMBER(AVERAGEIFS(ObservedSpeciesData!R$2:R$4955,ObservedSpeciesData!$A$2:$A$4955,$A458,ObservedSpeciesData!$D$2:$D$4955,$D458)),AVERAGEIFS(ObservedSpeciesData!R$2:R$4955,ObservedSpeciesData!$A$2:$A$4955,$A458,ObservedSpeciesData!$D$2:$D$4955,$D458),"")</f>
        <v/>
      </c>
      <c r="S458" s="25" t="str">
        <f>IF(ISNUMBER(AVERAGEIFS(ObservedSpeciesData!S$2:S$4955,ObservedSpeciesData!$A$2:$A$4955,$A458,ObservedSpeciesData!$D$2:$D$4955,$D458)),AVERAGEIFS(ObservedSpeciesData!S$2:S$4955,ObservedSpeciesData!$A$2:$A$4955,$A458,ObservedSpeciesData!$D$2:$D$4955,$D458),"")</f>
        <v/>
      </c>
      <c r="T458" s="23" t="str">
        <f>IF(ISNUMBER(AVERAGEIFS(ObservedSpeciesData!T$2:T$4955,ObservedSpeciesData!$A$2:$A$4955,$A458,ObservedSpeciesData!$D$2:$D$4955,$D458)),AVERAGEIFS(ObservedSpeciesData!T$2:T$4955,ObservedSpeciesData!$A$2:$A$4955,$A458,ObservedSpeciesData!$D$2:$D$4955,$D458),"")</f>
        <v/>
      </c>
      <c r="U458" s="24" t="str">
        <f>IF(ISNUMBER(AVERAGEIFS(ObservedSpeciesData!U$2:U$4955,ObservedSpeciesData!$A$2:$A$4955,$A458,ObservedSpeciesData!$C$2:$C$4955,$C458,ObservedSpeciesData!$D$2:$D$4955,$D458)),AVERAGEIFS(ObservedSpeciesData!U$2:U$4955,ObservedSpeciesData!$A$2:$A$4955,$A458,ObservedSpeciesData!$C$2:$C$4955,$C458,ObservedSpeciesData!$D$2:$D$4955,$D458),"")</f>
        <v/>
      </c>
      <c r="V458" s="23">
        <f>IF(ISNUMBER(AVERAGEIFS(ObservedSpeciesData!V$2:V$4955,ObservedSpeciesData!$A$2:$A$4955,$A458,ObservedSpeciesData!$D$2:$D$4955,$D458)),AVERAGEIFS(ObservedSpeciesData!V$2:V$4955,ObservedSpeciesData!$A$2:$A$4955,$A458,ObservedSpeciesData!$D$2:$D$4955,$D458),"")</f>
        <v>21.170185804367065</v>
      </c>
      <c r="W458" s="23">
        <f>IF(ISNUMBER(AVERAGEIFS(ObservedSpeciesData!W$2:W$4955,ObservedSpeciesData!$A$2:$A$4955,$A458,ObservedSpeciesData!$D$2:$D$4955,$D458)),AVERAGEIFS(ObservedSpeciesData!W$2:W$4955,ObservedSpeciesData!$A$2:$A$4955,$A458,ObservedSpeciesData!$D$2:$D$4955,$D458),"")</f>
        <v>35.337277889251709</v>
      </c>
      <c r="X458" s="23">
        <f>IF(ISNUMBER(AVERAGEIFS(ObservedSpeciesData!X$2:X$4955,ObservedSpeciesData!$A$2:$A$4955,$A458,ObservedSpeciesData!$D$2:$D$4955,$D458)),AVERAGEIFS(ObservedSpeciesData!X$2:X$4955,ObservedSpeciesData!$A$2:$A$4955,$A458,ObservedSpeciesData!$D$2:$D$4955,$D458),"")</f>
        <v>80.903787136077881</v>
      </c>
      <c r="Y458" s="23">
        <f>IF(ISNUMBER(AVERAGEIFS(ObservedSpeciesData!Y$2:Y$4955,ObservedSpeciesData!$A$2:$A$4955,$A458,ObservedSpeciesData!$D$2:$D$4955,$D458)),AVERAGEIFS(ObservedSpeciesData!Y$2:Y$4955,ObservedSpeciesData!$A$2:$A$4955,$A458,ObservedSpeciesData!$D$2:$D$4955,$D458),"")</f>
        <v>40.426944732666016</v>
      </c>
      <c r="Z458" s="23">
        <f>IF(ISNUMBER(AVERAGEIFS(ObservedSpeciesData!Z$2:Z$4955,ObservedSpeciesData!$A$2:$A$4955,$A458,ObservedSpeciesData!$D$2:$D$4955,$D458)),AVERAGEIFS(ObservedSpeciesData!Z$2:Z$4955,ObservedSpeciesData!$A$2:$A$4955,$A458,ObservedSpeciesData!$D$2:$D$4955,$D458),"")</f>
        <v>91.915722846984863</v>
      </c>
      <c r="AA458" s="23">
        <f>IF(ISNUMBER(AVERAGEIFS(ObservedSpeciesData!AA$2:AA$4955,ObservedSpeciesData!$A$2:$A$4955,$A458,ObservedSpeciesData!$D$2:$D$4955,$D458)),AVERAGEIFS(ObservedSpeciesData!AA$2:AA$4955,ObservedSpeciesData!$A$2:$A$4955,$A458,ObservedSpeciesData!$D$2:$D$4955,$D458),"")</f>
        <v>10.910799980163574</v>
      </c>
      <c r="AB458" s="24">
        <f>IF(ISNUMBER(AVERAGEIFS(ObservedSpeciesData!AB$2:AB$4955,ObservedSpeciesData!$A$2:$A$4955,$A458,ObservedSpeciesData!$D$2:$D$4955,$D458)),AVERAGEIFS(ObservedSpeciesData!AB$2:AB$4955,ObservedSpeciesData!$A$2:$A$4955,$A458,ObservedSpeciesData!$D$2:$D$4955,$D458),"")</f>
        <v>1.745727996826172E-2</v>
      </c>
      <c r="AC458" s="24">
        <f>IF(ISNUMBER(AVERAGEIFS(ObservedSpeciesData!AC$2:AC$4955,ObservedSpeciesData!$A$2:$A$4955,$A458,ObservedSpeciesData!$D$2:$D$4955,$D458)),AVERAGEIFS(ObservedSpeciesData!AC$2:AC$4955,ObservedSpeciesData!$A$2:$A$4955,$A458,ObservedSpeciesData!$D$2:$D$4955,$D458),"")</f>
        <v>1.745727996826172E-2</v>
      </c>
      <c r="AD458" s="23">
        <f>IF(ISNUMBER(AVERAGEIFS(ObservedSpeciesData!AD$2:AD$4955,ObservedSpeciesData!$A$2:$A$4955,$A458,ObservedSpeciesData!$D$2:$D$4955,$D458)),AVERAGEIFS(ObservedSpeciesData!AD$2:AD$4955,ObservedSpeciesData!$A$2:$A$4955,$A458,ObservedSpeciesData!$D$2:$D$4955,$D458),"")</f>
        <v>12.94460594177246</v>
      </c>
      <c r="AE458" s="24">
        <f>IF(ISNUMBER(AVERAGEIFS(ObservedSpeciesData!AE$2:AE$4955,ObservedSpeciesData!$A$2:$A$4955,$A458,ObservedSpeciesData!$D$2:$D$4955,$D458)),AVERAGEIFS(ObservedSpeciesData!AE$2:AE$4955,ObservedSpeciesData!$A$2:$A$4955,$A458,ObservedSpeciesData!$D$2:$D$4955,$D458),"")</f>
        <v>26.77791933814721</v>
      </c>
      <c r="AF458" s="23"/>
      <c r="AG458" s="24"/>
      <c r="AH458" s="23" t="str">
        <f>IF(ISNUMBER(AVERAGEIFS(ObservedSpeciesData!AH$2:AH$4955,ObservedSpeciesData!$A$2:$A$4955,$A458,ObservedSpeciesData!$D$2:$D$4955,$D458)),AVERAGEIFS(ObservedSpeciesData!AH$2:AH$4955,ObservedSpeciesData!$A$2:$A$4955,$A458,ObservedSpeciesData!$D$2:$D$4955,$D458),"")</f>
        <v/>
      </c>
      <c r="AI458" s="23" t="str">
        <f>IF(ISNUMBER(AVERAGEIFS(ObservedSpeciesData!AI$2:AI$4955,ObservedSpeciesData!$A$2:$A$4955,$A458,ObservedSpeciesData!$C$2:$C$4955,$C458,ObservedSpeciesData!$D$2:$D$4955,$D458)),AVERAGEIFS(ObservedSpeciesData!AI$2:AI$4955,ObservedSpeciesData!$A$2:$A$4955,$A458,ObservedSpeciesData!$C$2:$C$4955,$C458,ObservedSpeciesData!$D$2:$D$4955,$D458),"")</f>
        <v/>
      </c>
      <c r="AJ458" s="2">
        <f>COUNTIFS(ObservedSpeciesData!$A$2:$A$828,$A458,ObservedSpeciesData!$D$2:$D$828,$D458)</f>
        <v>0</v>
      </c>
      <c r="AK458" s="2">
        <f t="shared" si="7"/>
        <v>10</v>
      </c>
    </row>
    <row r="459" spans="1:37" x14ac:dyDescent="0.25">
      <c r="A459" s="14" t="s">
        <v>103</v>
      </c>
      <c r="B459" t="s">
        <v>98</v>
      </c>
      <c r="C459" t="s">
        <v>105</v>
      </c>
      <c r="D459" s="13">
        <v>41920</v>
      </c>
      <c r="E459">
        <v>1</v>
      </c>
      <c r="F459">
        <v>50</v>
      </c>
      <c r="G459" s="2" t="s">
        <v>89</v>
      </c>
      <c r="H459" s="2" t="s">
        <v>11</v>
      </c>
      <c r="I459">
        <v>1</v>
      </c>
      <c r="J459" s="2" t="s">
        <v>77</v>
      </c>
      <c r="K459" s="2">
        <f>IF(ISNUMBER(AVERAGEIFS(ObservedSpeciesData!K$2:K$4955,ObservedSpeciesData!$A$2:$A$4955,$A459,ObservedSpeciesData!$D$2:$D$4955,$D459)),AVERAGEIFS(ObservedSpeciesData!K$2:K$4955,ObservedSpeciesData!$A$2:$A$4955,$A459,ObservedSpeciesData!$D$2:$D$4955,$D459),"")</f>
        <v>45</v>
      </c>
      <c r="L459" s="26" t="str">
        <f>IF(ISNUMBER(AVERAGEIFS(ObservedSpeciesData!L$2:L$4955,ObservedSpeciesData!$A$2:$A$4955,$A459,ObservedSpeciesData!$D$2:$D$4955,$D459)),AVERAGEIFS(ObservedSpeciesData!L$2:L$4955,ObservedSpeciesData!$A$2:$A$4955,$A459,ObservedSpeciesData!$D$2:$D$4955,$D459),"")</f>
        <v/>
      </c>
      <c r="M459" s="23" t="str">
        <f>IF(ISNUMBER(AVERAGEIFS(ObservedSpeciesData!M$2:M$4955,ObservedSpeciesData!$A$2:$A$4955,$A459,ObservedSpeciesData!$D$2:$D$4955,$D459)),AVERAGEIFS(ObservedSpeciesData!M$2:M$4955,ObservedSpeciesData!$A$2:$A$4955,$A459,ObservedSpeciesData!$D$2:$D$4955,$D459),"")</f>
        <v/>
      </c>
      <c r="N459" s="23" t="str">
        <f>IF(ISNUMBER(AVERAGEIFS(ObservedSpeciesData!N$2:N$4955,ObservedSpeciesData!$A$2:$A$4955,$A459,ObservedSpeciesData!$D$2:$D$4955,$D459)),AVERAGEIFS(ObservedSpeciesData!N$2:N$4955,ObservedSpeciesData!$A$2:$A$4955,$A459,ObservedSpeciesData!$D$2:$D$4955,$D459),"")</f>
        <v/>
      </c>
      <c r="O459" s="23" t="str">
        <f>IF(ISNUMBER(AVERAGEIFS(ObservedSpeciesData!O$2:O$4955,ObservedSpeciesData!$A$2:$A$4955,$A459,ObservedSpeciesData!$D$2:$D$4955,$D459)),AVERAGEIFS(ObservedSpeciesData!O$2:O$4955,ObservedSpeciesData!$A$2:$A$4955,$A459,ObservedSpeciesData!$D$2:$D$4955,$D459),"")</f>
        <v/>
      </c>
      <c r="P459" s="23" t="str">
        <f>IF(ISNUMBER(AVERAGEIFS(ObservedSpeciesData!P$2:P$4955,ObservedSpeciesData!$A$2:$A$4955,$A459,ObservedSpeciesData!$C$2:$C$4955,$C459,ObservedSpeciesData!$D$2:$D$4955,$D459)),AVERAGEIFS(ObservedSpeciesData!P$2:P$4955,ObservedSpeciesData!$A$2:$A$4955,$A459,ObservedSpeciesData!$C$2:$C$4955,$C459,ObservedSpeciesData!$D$2:$D$4955,$D459),"")</f>
        <v/>
      </c>
      <c r="Q459" s="23"/>
      <c r="R459" s="25" t="str">
        <f>IF(ISNUMBER(AVERAGEIFS(ObservedSpeciesData!R$2:R$4955,ObservedSpeciesData!$A$2:$A$4955,$A459,ObservedSpeciesData!$D$2:$D$4955,$D459)),AVERAGEIFS(ObservedSpeciesData!R$2:R$4955,ObservedSpeciesData!$A$2:$A$4955,$A459,ObservedSpeciesData!$D$2:$D$4955,$D459),"")</f>
        <v/>
      </c>
      <c r="S459" s="25" t="str">
        <f>IF(ISNUMBER(AVERAGEIFS(ObservedSpeciesData!S$2:S$4955,ObservedSpeciesData!$A$2:$A$4955,$A459,ObservedSpeciesData!$D$2:$D$4955,$D459)),AVERAGEIFS(ObservedSpeciesData!S$2:S$4955,ObservedSpeciesData!$A$2:$A$4955,$A459,ObservedSpeciesData!$D$2:$D$4955,$D459),"")</f>
        <v/>
      </c>
      <c r="T459" s="23" t="str">
        <f>IF(ISNUMBER(AVERAGEIFS(ObservedSpeciesData!T$2:T$4955,ObservedSpeciesData!$A$2:$A$4955,$A459,ObservedSpeciesData!$D$2:$D$4955,$D459)),AVERAGEIFS(ObservedSpeciesData!T$2:T$4955,ObservedSpeciesData!$A$2:$A$4955,$A459,ObservedSpeciesData!$D$2:$D$4955,$D459),"")</f>
        <v/>
      </c>
      <c r="U459" s="24" t="str">
        <f>IF(ISNUMBER(AVERAGEIFS(ObservedSpeciesData!U$2:U$4955,ObservedSpeciesData!$A$2:$A$4955,$A459,ObservedSpeciesData!$C$2:$C$4955,$C459,ObservedSpeciesData!$D$2:$D$4955,$D459)),AVERAGEIFS(ObservedSpeciesData!U$2:U$4955,ObservedSpeciesData!$A$2:$A$4955,$A459,ObservedSpeciesData!$C$2:$C$4955,$C459,ObservedSpeciesData!$D$2:$D$4955,$D459),"")</f>
        <v/>
      </c>
      <c r="V459" s="23">
        <f>IF(ISNUMBER(AVERAGEIFS(ObservedSpeciesData!V$2:V$4955,ObservedSpeciesData!$A$2:$A$4955,$A459,ObservedSpeciesData!$D$2:$D$4955,$D459)),AVERAGEIFS(ObservedSpeciesData!V$2:V$4955,ObservedSpeciesData!$A$2:$A$4955,$A459,ObservedSpeciesData!$D$2:$D$4955,$D459),"")</f>
        <v>20.689067602157593</v>
      </c>
      <c r="W459" s="23">
        <f>IF(ISNUMBER(AVERAGEIFS(ObservedSpeciesData!W$2:W$4955,ObservedSpeciesData!$A$2:$A$4955,$A459,ObservedSpeciesData!$D$2:$D$4955,$D459)),AVERAGEIFS(ObservedSpeciesData!W$2:W$4955,ObservedSpeciesData!$A$2:$A$4955,$A459,ObservedSpeciesData!$D$2:$D$4955,$D459),"")</f>
        <v>32.794861435890198</v>
      </c>
      <c r="X459" s="23">
        <f>IF(ISNUMBER(AVERAGEIFS(ObservedSpeciesData!X$2:X$4955,ObservedSpeciesData!$A$2:$A$4955,$A459,ObservedSpeciesData!$D$2:$D$4955,$D459)),AVERAGEIFS(ObservedSpeciesData!X$2:X$4955,ObservedSpeciesData!$A$2:$A$4955,$A459,ObservedSpeciesData!$D$2:$D$4955,$D459),"")</f>
        <v>80.030669689178467</v>
      </c>
      <c r="Y459" s="23">
        <f>IF(ISNUMBER(AVERAGEIFS(ObservedSpeciesData!Y$2:Y$4955,ObservedSpeciesData!$A$2:$A$4955,$A459,ObservedSpeciesData!$D$2:$D$4955,$D459)),AVERAGEIFS(ObservedSpeciesData!Y$2:Y$4955,ObservedSpeciesData!$A$2:$A$4955,$A459,ObservedSpeciesData!$D$2:$D$4955,$D459),"")</f>
        <v>39.055453538894653</v>
      </c>
      <c r="Z459" s="23">
        <f>IF(ISNUMBER(AVERAGEIFS(ObservedSpeciesData!Z$2:Z$4955,ObservedSpeciesData!$A$2:$A$4955,$A459,ObservedSpeciesData!$D$2:$D$4955,$D459)),AVERAGEIFS(ObservedSpeciesData!Z$2:Z$4955,ObservedSpeciesData!$A$2:$A$4955,$A459,ObservedSpeciesData!$D$2:$D$4955,$D459),"")</f>
        <v>90.703742980957031</v>
      </c>
      <c r="AA459" s="23">
        <f>IF(ISNUMBER(AVERAGEIFS(ObservedSpeciesData!AA$2:AA$4955,ObservedSpeciesData!$A$2:$A$4955,$A459,ObservedSpeciesData!$D$2:$D$4955,$D459)),AVERAGEIFS(ObservedSpeciesData!AA$2:AA$4955,ObservedSpeciesData!$A$2:$A$4955,$A459,ObservedSpeciesData!$D$2:$D$4955,$D459),"")</f>
        <v>12.129143118858337</v>
      </c>
      <c r="AB459" s="24">
        <f>IF(ISNUMBER(AVERAGEIFS(ObservedSpeciesData!AB$2:AB$4955,ObservedSpeciesData!$A$2:$A$4955,$A459,ObservedSpeciesData!$D$2:$D$4955,$D459)),AVERAGEIFS(ObservedSpeciesData!AB$2:AB$4955,ObservedSpeciesData!$A$2:$A$4955,$A459,ObservedSpeciesData!$D$2:$D$4955,$D459),"")</f>
        <v>1.9406628990173341E-2</v>
      </c>
      <c r="AC459" s="24">
        <f>IF(ISNUMBER(AVERAGEIFS(ObservedSpeciesData!AC$2:AC$4955,ObservedSpeciesData!$A$2:$A$4955,$A459,ObservedSpeciesData!$D$2:$D$4955,$D459)),AVERAGEIFS(ObservedSpeciesData!AC$2:AC$4955,ObservedSpeciesData!$A$2:$A$4955,$A459,ObservedSpeciesData!$D$2:$D$4955,$D459),"")</f>
        <v>1.9406628990173341E-2</v>
      </c>
      <c r="AD459" s="23">
        <f>IF(ISNUMBER(AVERAGEIFS(ObservedSpeciesData!AD$2:AD$4955,ObservedSpeciesData!$A$2:$A$4955,$A459,ObservedSpeciesData!$D$2:$D$4955,$D459)),AVERAGEIFS(ObservedSpeciesData!AD$2:AD$4955,ObservedSpeciesData!$A$2:$A$4955,$A459,ObservedSpeciesData!$D$2:$D$4955,$D459),"")</f>
        <v>12.804907150268555</v>
      </c>
      <c r="AE459" s="24">
        <f>IF(ISNUMBER(AVERAGEIFS(ObservedSpeciesData!AE$2:AE$4955,ObservedSpeciesData!$A$2:$A$4955,$A459,ObservedSpeciesData!$D$2:$D$4955,$D459)),AVERAGEIFS(ObservedSpeciesData!AE$2:AE$4955,ObservedSpeciesData!$A$2:$A$4955,$A459,ObservedSpeciesData!$D$2:$D$4955,$D459),"")</f>
        <v>27.925817674888801</v>
      </c>
      <c r="AF459" s="23"/>
      <c r="AG459" s="24"/>
      <c r="AH459" s="23" t="str">
        <f>IF(ISNUMBER(AVERAGEIFS(ObservedSpeciesData!AH$2:AH$4955,ObservedSpeciesData!$A$2:$A$4955,$A459,ObservedSpeciesData!$D$2:$D$4955,$D459)),AVERAGEIFS(ObservedSpeciesData!AH$2:AH$4955,ObservedSpeciesData!$A$2:$A$4955,$A459,ObservedSpeciesData!$D$2:$D$4955,$D459),"")</f>
        <v/>
      </c>
      <c r="AI459" s="23" t="str">
        <f>IF(ISNUMBER(AVERAGEIFS(ObservedSpeciesData!AI$2:AI$4955,ObservedSpeciesData!$A$2:$A$4955,$A459,ObservedSpeciesData!$C$2:$C$4955,$C459,ObservedSpeciesData!$D$2:$D$4955,$D459)),AVERAGEIFS(ObservedSpeciesData!AI$2:AI$4955,ObservedSpeciesData!$A$2:$A$4955,$A459,ObservedSpeciesData!$C$2:$C$4955,$C459,ObservedSpeciesData!$D$2:$D$4955,$D459),"")</f>
        <v/>
      </c>
      <c r="AJ459" s="2">
        <f>COUNTIFS(ObservedSpeciesData!$A$2:$A$828,$A459,ObservedSpeciesData!$D$2:$D$828,$D459)</f>
        <v>0</v>
      </c>
      <c r="AK459" s="2">
        <f t="shared" si="7"/>
        <v>10</v>
      </c>
    </row>
    <row r="460" spans="1:37" x14ac:dyDescent="0.25">
      <c r="A460" s="14" t="s">
        <v>102</v>
      </c>
      <c r="B460" t="s">
        <v>98</v>
      </c>
      <c r="C460" t="s">
        <v>105</v>
      </c>
      <c r="D460" s="13">
        <v>41920</v>
      </c>
      <c r="E460">
        <v>1</v>
      </c>
      <c r="F460">
        <v>100</v>
      </c>
      <c r="G460" s="2" t="s">
        <v>89</v>
      </c>
      <c r="H460" s="2" t="s">
        <v>11</v>
      </c>
      <c r="I460">
        <v>1</v>
      </c>
      <c r="J460" s="2" t="s">
        <v>77</v>
      </c>
      <c r="K460" s="2">
        <f>IF(ISNUMBER(AVERAGEIFS(ObservedSpeciesData!K$2:K$4955,ObservedSpeciesData!$A$2:$A$4955,$A460,ObservedSpeciesData!$D$2:$D$4955,$D460)),AVERAGEIFS(ObservedSpeciesData!K$2:K$4955,ObservedSpeciesData!$A$2:$A$4955,$A460,ObservedSpeciesData!$D$2:$D$4955,$D460),"")</f>
        <v>90</v>
      </c>
      <c r="L460" s="26" t="str">
        <f>IF(ISNUMBER(AVERAGEIFS(ObservedSpeciesData!L$2:L$4955,ObservedSpeciesData!$A$2:$A$4955,$A460,ObservedSpeciesData!$D$2:$D$4955,$D460)),AVERAGEIFS(ObservedSpeciesData!L$2:L$4955,ObservedSpeciesData!$A$2:$A$4955,$A460,ObservedSpeciesData!$D$2:$D$4955,$D460),"")</f>
        <v/>
      </c>
      <c r="M460" s="23" t="str">
        <f>IF(ISNUMBER(AVERAGEIFS(ObservedSpeciesData!M$2:M$4955,ObservedSpeciesData!$A$2:$A$4955,$A460,ObservedSpeciesData!$D$2:$D$4955,$D460)),AVERAGEIFS(ObservedSpeciesData!M$2:M$4955,ObservedSpeciesData!$A$2:$A$4955,$A460,ObservedSpeciesData!$D$2:$D$4955,$D460),"")</f>
        <v/>
      </c>
      <c r="N460" s="23" t="str">
        <f>IF(ISNUMBER(AVERAGEIFS(ObservedSpeciesData!N$2:N$4955,ObservedSpeciesData!$A$2:$A$4955,$A460,ObservedSpeciesData!$D$2:$D$4955,$D460)),AVERAGEIFS(ObservedSpeciesData!N$2:N$4955,ObservedSpeciesData!$A$2:$A$4955,$A460,ObservedSpeciesData!$D$2:$D$4955,$D460),"")</f>
        <v/>
      </c>
      <c r="O460" s="23" t="str">
        <f>IF(ISNUMBER(AVERAGEIFS(ObservedSpeciesData!O$2:O$4955,ObservedSpeciesData!$A$2:$A$4955,$A460,ObservedSpeciesData!$D$2:$D$4955,$D460)),AVERAGEIFS(ObservedSpeciesData!O$2:O$4955,ObservedSpeciesData!$A$2:$A$4955,$A460,ObservedSpeciesData!$D$2:$D$4955,$D460),"")</f>
        <v/>
      </c>
      <c r="P460" s="23" t="str">
        <f>IF(ISNUMBER(AVERAGEIFS(ObservedSpeciesData!P$2:P$4955,ObservedSpeciesData!$A$2:$A$4955,$A460,ObservedSpeciesData!$C$2:$C$4955,$C460,ObservedSpeciesData!$D$2:$D$4955,$D460)),AVERAGEIFS(ObservedSpeciesData!P$2:P$4955,ObservedSpeciesData!$A$2:$A$4955,$A460,ObservedSpeciesData!$C$2:$C$4955,$C460,ObservedSpeciesData!$D$2:$D$4955,$D460),"")</f>
        <v/>
      </c>
      <c r="Q460" s="23"/>
      <c r="R460" s="25" t="str">
        <f>IF(ISNUMBER(AVERAGEIFS(ObservedSpeciesData!R$2:R$4955,ObservedSpeciesData!$A$2:$A$4955,$A460,ObservedSpeciesData!$D$2:$D$4955,$D460)),AVERAGEIFS(ObservedSpeciesData!R$2:R$4955,ObservedSpeciesData!$A$2:$A$4955,$A460,ObservedSpeciesData!$D$2:$D$4955,$D460),"")</f>
        <v/>
      </c>
      <c r="S460" s="25" t="str">
        <f>IF(ISNUMBER(AVERAGEIFS(ObservedSpeciesData!S$2:S$4955,ObservedSpeciesData!$A$2:$A$4955,$A460,ObservedSpeciesData!$D$2:$D$4955,$D460)),AVERAGEIFS(ObservedSpeciesData!S$2:S$4955,ObservedSpeciesData!$A$2:$A$4955,$A460,ObservedSpeciesData!$D$2:$D$4955,$D460),"")</f>
        <v/>
      </c>
      <c r="T460" s="23" t="str">
        <f>IF(ISNUMBER(AVERAGEIFS(ObservedSpeciesData!T$2:T$4955,ObservedSpeciesData!$A$2:$A$4955,$A460,ObservedSpeciesData!$D$2:$D$4955,$D460)),AVERAGEIFS(ObservedSpeciesData!T$2:T$4955,ObservedSpeciesData!$A$2:$A$4955,$A460,ObservedSpeciesData!$D$2:$D$4955,$D460),"")</f>
        <v/>
      </c>
      <c r="U460" s="24" t="str">
        <f>IF(ISNUMBER(AVERAGEIFS(ObservedSpeciesData!U$2:U$4955,ObservedSpeciesData!$A$2:$A$4955,$A460,ObservedSpeciesData!$C$2:$C$4955,$C460,ObservedSpeciesData!$D$2:$D$4955,$D460)),AVERAGEIFS(ObservedSpeciesData!U$2:U$4955,ObservedSpeciesData!$A$2:$A$4955,$A460,ObservedSpeciesData!$C$2:$C$4955,$C460,ObservedSpeciesData!$D$2:$D$4955,$D460),"")</f>
        <v/>
      </c>
      <c r="V460" s="23">
        <f>IF(ISNUMBER(AVERAGEIFS(ObservedSpeciesData!V$2:V$4955,ObservedSpeciesData!$A$2:$A$4955,$A460,ObservedSpeciesData!$D$2:$D$4955,$D460)),AVERAGEIFS(ObservedSpeciesData!V$2:V$4955,ObservedSpeciesData!$A$2:$A$4955,$A460,ObservedSpeciesData!$D$2:$D$4955,$D460),"")</f>
        <v>21.082635998725891</v>
      </c>
      <c r="W460" s="23">
        <f>IF(ISNUMBER(AVERAGEIFS(ObservedSpeciesData!W$2:W$4955,ObservedSpeciesData!$A$2:$A$4955,$A460,ObservedSpeciesData!$D$2:$D$4955,$D460)),AVERAGEIFS(ObservedSpeciesData!W$2:W$4955,ObservedSpeciesData!$A$2:$A$4955,$A460,ObservedSpeciesData!$D$2:$D$4955,$D460),"")</f>
        <v>32.38592803478241</v>
      </c>
      <c r="X460" s="23">
        <f>IF(ISNUMBER(AVERAGEIFS(ObservedSpeciesData!X$2:X$4955,ObservedSpeciesData!$A$2:$A$4955,$A460,ObservedSpeciesData!$D$2:$D$4955,$D460)),AVERAGEIFS(ObservedSpeciesData!X$2:X$4955,ObservedSpeciesData!$A$2:$A$4955,$A460,ObservedSpeciesData!$D$2:$D$4955,$D460),"")</f>
        <v>80.36639928817749</v>
      </c>
      <c r="Y460" s="23">
        <f>IF(ISNUMBER(AVERAGEIFS(ObservedSpeciesData!Y$2:Y$4955,ObservedSpeciesData!$A$2:$A$4955,$A460,ObservedSpeciesData!$D$2:$D$4955,$D460)),AVERAGEIFS(ObservedSpeciesData!Y$2:Y$4955,ObservedSpeciesData!$A$2:$A$4955,$A460,ObservedSpeciesData!$D$2:$D$4955,$D460),"")</f>
        <v>40.266844987869263</v>
      </c>
      <c r="Z460" s="23">
        <f>IF(ISNUMBER(AVERAGEIFS(ObservedSpeciesData!Z$2:Z$4955,ObservedSpeciesData!$A$2:$A$4955,$A460,ObservedSpeciesData!$D$2:$D$4955,$D460)),AVERAGEIFS(ObservedSpeciesData!Z$2:Z$4955,ObservedSpeciesData!$A$2:$A$4955,$A460,ObservedSpeciesData!$D$2:$D$4955,$D460),"")</f>
        <v>91.278855323791504</v>
      </c>
      <c r="AA460" s="23">
        <f>IF(ISNUMBER(AVERAGEIFS(ObservedSpeciesData!AA$2:AA$4955,ObservedSpeciesData!$A$2:$A$4955,$A460,ObservedSpeciesData!$D$2:$D$4955,$D460)),AVERAGEIFS(ObservedSpeciesData!AA$2:AA$4955,ObservedSpeciesData!$A$2:$A$4955,$A460,ObservedSpeciesData!$D$2:$D$4955,$D460),"")</f>
        <v>12.70330411195755</v>
      </c>
      <c r="AB460" s="24">
        <f>IF(ISNUMBER(AVERAGEIFS(ObservedSpeciesData!AB$2:AB$4955,ObservedSpeciesData!$A$2:$A$4955,$A460,ObservedSpeciesData!$D$2:$D$4955,$D460)),AVERAGEIFS(ObservedSpeciesData!AB$2:AB$4955,ObservedSpeciesData!$A$2:$A$4955,$A460,ObservedSpeciesData!$D$2:$D$4955,$D460),"")</f>
        <v>2.0325286579132081E-2</v>
      </c>
      <c r="AC460" s="24">
        <f>IF(ISNUMBER(AVERAGEIFS(ObservedSpeciesData!AC$2:AC$4955,ObservedSpeciesData!$A$2:$A$4955,$A460,ObservedSpeciesData!$D$2:$D$4955,$D460)),AVERAGEIFS(ObservedSpeciesData!AC$2:AC$4955,ObservedSpeciesData!$A$2:$A$4955,$A460,ObservedSpeciesData!$D$2:$D$4955,$D460),"")</f>
        <v>2.0325286579132081E-2</v>
      </c>
      <c r="AD460" s="23">
        <f>IF(ISNUMBER(AVERAGEIFS(ObservedSpeciesData!AD$2:AD$4955,ObservedSpeciesData!$A$2:$A$4955,$A460,ObservedSpeciesData!$D$2:$D$4955,$D460)),AVERAGEIFS(ObservedSpeciesData!AD$2:AD$4955,ObservedSpeciesData!$A$2:$A$4955,$A460,ObservedSpeciesData!$D$2:$D$4955,$D460),"")</f>
        <v>12.858623886108397</v>
      </c>
      <c r="AE460" s="24">
        <f>IF(ISNUMBER(AVERAGEIFS(ObservedSpeciesData!AE$2:AE$4955,ObservedSpeciesData!$A$2:$A$4955,$A460,ObservedSpeciesData!$D$2:$D$4955,$D460)),AVERAGEIFS(ObservedSpeciesData!AE$2:AE$4955,ObservedSpeciesData!$A$2:$A$4955,$A460,ObservedSpeciesData!$D$2:$D$4955,$D460),"")</f>
        <v>26.807878265256839</v>
      </c>
      <c r="AF460" s="23"/>
      <c r="AG460" s="24"/>
      <c r="AH460" s="23" t="str">
        <f>IF(ISNUMBER(AVERAGEIFS(ObservedSpeciesData!AH$2:AH$4955,ObservedSpeciesData!$A$2:$A$4955,$A460,ObservedSpeciesData!$D$2:$D$4955,$D460)),AVERAGEIFS(ObservedSpeciesData!AH$2:AH$4955,ObservedSpeciesData!$A$2:$A$4955,$A460,ObservedSpeciesData!$D$2:$D$4955,$D460),"")</f>
        <v/>
      </c>
      <c r="AI460" s="23" t="str">
        <f>IF(ISNUMBER(AVERAGEIFS(ObservedSpeciesData!AI$2:AI$4955,ObservedSpeciesData!$A$2:$A$4955,$A460,ObservedSpeciesData!$C$2:$C$4955,$C460,ObservedSpeciesData!$D$2:$D$4955,$D460)),AVERAGEIFS(ObservedSpeciesData!AI$2:AI$4955,ObservedSpeciesData!$A$2:$A$4955,$A460,ObservedSpeciesData!$C$2:$C$4955,$C460,ObservedSpeciesData!$D$2:$D$4955,$D460),"")</f>
        <v/>
      </c>
      <c r="AJ460" s="2">
        <f>COUNTIFS(ObservedSpeciesData!$A$2:$A$828,$A460,ObservedSpeciesData!$D$2:$D$828,$D460)</f>
        <v>0</v>
      </c>
      <c r="AK460" s="2">
        <f t="shared" si="7"/>
        <v>10</v>
      </c>
    </row>
    <row r="461" spans="1:37" x14ac:dyDescent="0.25">
      <c r="A461" s="14" t="s">
        <v>101</v>
      </c>
      <c r="B461" t="s">
        <v>98</v>
      </c>
      <c r="C461" t="s">
        <v>105</v>
      </c>
      <c r="D461" s="13">
        <v>41920</v>
      </c>
      <c r="E461">
        <v>1</v>
      </c>
      <c r="F461">
        <v>200</v>
      </c>
      <c r="G461" s="2" t="s">
        <v>89</v>
      </c>
      <c r="H461" s="2" t="s">
        <v>11</v>
      </c>
      <c r="I461">
        <v>1</v>
      </c>
      <c r="J461" s="2" t="s">
        <v>77</v>
      </c>
      <c r="K461" s="2">
        <f>IF(ISNUMBER(AVERAGEIFS(ObservedSpeciesData!K$2:K$4955,ObservedSpeciesData!$A$2:$A$4955,$A461,ObservedSpeciesData!$D$2:$D$4955,$D461)),AVERAGEIFS(ObservedSpeciesData!K$2:K$4955,ObservedSpeciesData!$A$2:$A$4955,$A461,ObservedSpeciesData!$D$2:$D$4955,$D461),"")</f>
        <v>180</v>
      </c>
      <c r="L461" s="26" t="str">
        <f>IF(ISNUMBER(AVERAGEIFS(ObservedSpeciesData!L$2:L$4955,ObservedSpeciesData!$A$2:$A$4955,$A461,ObservedSpeciesData!$D$2:$D$4955,$D461)),AVERAGEIFS(ObservedSpeciesData!L$2:L$4955,ObservedSpeciesData!$A$2:$A$4955,$A461,ObservedSpeciesData!$D$2:$D$4955,$D461),"")</f>
        <v/>
      </c>
      <c r="M461" s="23" t="str">
        <f>IF(ISNUMBER(AVERAGEIFS(ObservedSpeciesData!M$2:M$4955,ObservedSpeciesData!$A$2:$A$4955,$A461,ObservedSpeciesData!$D$2:$D$4955,$D461)),AVERAGEIFS(ObservedSpeciesData!M$2:M$4955,ObservedSpeciesData!$A$2:$A$4955,$A461,ObservedSpeciesData!$D$2:$D$4955,$D461),"")</f>
        <v/>
      </c>
      <c r="N461" s="23" t="str">
        <f>IF(ISNUMBER(AVERAGEIFS(ObservedSpeciesData!N$2:N$4955,ObservedSpeciesData!$A$2:$A$4955,$A461,ObservedSpeciesData!$D$2:$D$4955,$D461)),AVERAGEIFS(ObservedSpeciesData!N$2:N$4955,ObservedSpeciesData!$A$2:$A$4955,$A461,ObservedSpeciesData!$D$2:$D$4955,$D461),"")</f>
        <v/>
      </c>
      <c r="O461" s="23" t="str">
        <f>IF(ISNUMBER(AVERAGEIFS(ObservedSpeciesData!O$2:O$4955,ObservedSpeciesData!$A$2:$A$4955,$A461,ObservedSpeciesData!$D$2:$D$4955,$D461)),AVERAGEIFS(ObservedSpeciesData!O$2:O$4955,ObservedSpeciesData!$A$2:$A$4955,$A461,ObservedSpeciesData!$D$2:$D$4955,$D461),"")</f>
        <v/>
      </c>
      <c r="P461" s="23" t="str">
        <f>IF(ISNUMBER(AVERAGEIFS(ObservedSpeciesData!P$2:P$4955,ObservedSpeciesData!$A$2:$A$4955,$A461,ObservedSpeciesData!$C$2:$C$4955,$C461,ObservedSpeciesData!$D$2:$D$4955,$D461)),AVERAGEIFS(ObservedSpeciesData!P$2:P$4955,ObservedSpeciesData!$A$2:$A$4955,$A461,ObservedSpeciesData!$C$2:$C$4955,$C461,ObservedSpeciesData!$D$2:$D$4955,$D461),"")</f>
        <v/>
      </c>
      <c r="Q461" s="23"/>
      <c r="R461" s="25" t="str">
        <f>IF(ISNUMBER(AVERAGEIFS(ObservedSpeciesData!R$2:R$4955,ObservedSpeciesData!$A$2:$A$4955,$A461,ObservedSpeciesData!$D$2:$D$4955,$D461)),AVERAGEIFS(ObservedSpeciesData!R$2:R$4955,ObservedSpeciesData!$A$2:$A$4955,$A461,ObservedSpeciesData!$D$2:$D$4955,$D461),"")</f>
        <v/>
      </c>
      <c r="S461" s="25" t="str">
        <f>IF(ISNUMBER(AVERAGEIFS(ObservedSpeciesData!S$2:S$4955,ObservedSpeciesData!$A$2:$A$4955,$A461,ObservedSpeciesData!$D$2:$D$4955,$D461)),AVERAGEIFS(ObservedSpeciesData!S$2:S$4955,ObservedSpeciesData!$A$2:$A$4955,$A461,ObservedSpeciesData!$D$2:$D$4955,$D461),"")</f>
        <v/>
      </c>
      <c r="T461" s="23" t="str">
        <f>IF(ISNUMBER(AVERAGEIFS(ObservedSpeciesData!T$2:T$4955,ObservedSpeciesData!$A$2:$A$4955,$A461,ObservedSpeciesData!$D$2:$D$4955,$D461)),AVERAGEIFS(ObservedSpeciesData!T$2:T$4955,ObservedSpeciesData!$A$2:$A$4955,$A461,ObservedSpeciesData!$D$2:$D$4955,$D461),"")</f>
        <v/>
      </c>
      <c r="U461" s="24" t="str">
        <f>IF(ISNUMBER(AVERAGEIFS(ObservedSpeciesData!U$2:U$4955,ObservedSpeciesData!$A$2:$A$4955,$A461,ObservedSpeciesData!$C$2:$C$4955,$C461,ObservedSpeciesData!$D$2:$D$4955,$D461)),AVERAGEIFS(ObservedSpeciesData!U$2:U$4955,ObservedSpeciesData!$A$2:$A$4955,$A461,ObservedSpeciesData!$C$2:$C$4955,$C461,ObservedSpeciesData!$D$2:$D$4955,$D461),"")</f>
        <v/>
      </c>
      <c r="V461" s="23">
        <f>IF(ISNUMBER(AVERAGEIFS(ObservedSpeciesData!V$2:V$4955,ObservedSpeciesData!$A$2:$A$4955,$A461,ObservedSpeciesData!$D$2:$D$4955,$D461)),AVERAGEIFS(ObservedSpeciesData!V$2:V$4955,ObservedSpeciesData!$A$2:$A$4955,$A461,ObservedSpeciesData!$D$2:$D$4955,$D461),"")</f>
        <v>21.469343900680542</v>
      </c>
      <c r="W461" s="23">
        <f>IF(ISNUMBER(AVERAGEIFS(ObservedSpeciesData!W$2:W$4955,ObservedSpeciesData!$A$2:$A$4955,$A461,ObservedSpeciesData!$D$2:$D$4955,$D461)),AVERAGEIFS(ObservedSpeciesData!W$2:W$4955,ObservedSpeciesData!$A$2:$A$4955,$A461,ObservedSpeciesData!$D$2:$D$4955,$D461),"")</f>
        <v>27.732581377029419</v>
      </c>
      <c r="X461" s="23">
        <f>IF(ISNUMBER(AVERAGEIFS(ObservedSpeciesData!X$2:X$4955,ObservedSpeciesData!$A$2:$A$4955,$A461,ObservedSpeciesData!$D$2:$D$4955,$D461)),AVERAGEIFS(ObservedSpeciesData!X$2:X$4955,ObservedSpeciesData!$A$2:$A$4955,$A461,ObservedSpeciesData!$D$2:$D$4955,$D461),"")</f>
        <v>79.205711841583252</v>
      </c>
      <c r="Y461" s="23">
        <f>IF(ISNUMBER(AVERAGEIFS(ObservedSpeciesData!Y$2:Y$4955,ObservedSpeciesData!$A$2:$A$4955,$A461,ObservedSpeciesData!$D$2:$D$4955,$D461)),AVERAGEIFS(ObservedSpeciesData!Y$2:Y$4955,ObservedSpeciesData!$A$2:$A$4955,$A461,ObservedSpeciesData!$D$2:$D$4955,$D461),"")</f>
        <v>40.586831569671631</v>
      </c>
      <c r="Z461" s="23">
        <f>IF(ISNUMBER(AVERAGEIFS(ObservedSpeciesData!Z$2:Z$4955,ObservedSpeciesData!$A$2:$A$4955,$A461,ObservedSpeciesData!$D$2:$D$4955,$D461)),AVERAGEIFS(ObservedSpeciesData!Z$2:Z$4955,ObservedSpeciesData!$A$2:$A$4955,$A461,ObservedSpeciesData!$D$2:$D$4955,$D461),"")</f>
        <v>90.571743011474609</v>
      </c>
      <c r="AA461" s="23">
        <f>IF(ISNUMBER(AVERAGEIFS(ObservedSpeciesData!AA$2:AA$4955,ObservedSpeciesData!$A$2:$A$4955,$A461,ObservedSpeciesData!$D$2:$D$4955,$D461)),AVERAGEIFS(ObservedSpeciesData!AA$2:AA$4955,ObservedSpeciesData!$A$2:$A$4955,$A461,ObservedSpeciesData!$D$2:$D$4955,$D461),"")</f>
        <v>14.895403027534485</v>
      </c>
      <c r="AB461" s="24">
        <f>IF(ISNUMBER(AVERAGEIFS(ObservedSpeciesData!AB$2:AB$4955,ObservedSpeciesData!$A$2:$A$4955,$A461,ObservedSpeciesData!$D$2:$D$4955,$D461)),AVERAGEIFS(ObservedSpeciesData!AB$2:AB$4955,ObservedSpeciesData!$A$2:$A$4955,$A461,ObservedSpeciesData!$D$2:$D$4955,$D461),"")</f>
        <v>2.3832644844055173E-2</v>
      </c>
      <c r="AC461" s="24">
        <f>IF(ISNUMBER(AVERAGEIFS(ObservedSpeciesData!AC$2:AC$4955,ObservedSpeciesData!$A$2:$A$4955,$A461,ObservedSpeciesData!$D$2:$D$4955,$D461)),AVERAGEIFS(ObservedSpeciesData!AC$2:AC$4955,ObservedSpeciesData!$A$2:$A$4955,$A461,ObservedSpeciesData!$D$2:$D$4955,$D461),"")</f>
        <v>2.3832644844055173E-2</v>
      </c>
      <c r="AD461" s="23">
        <f>IF(ISNUMBER(AVERAGEIFS(ObservedSpeciesData!AD$2:AD$4955,ObservedSpeciesData!$A$2:$A$4955,$A461,ObservedSpeciesData!$D$2:$D$4955,$D461)),AVERAGEIFS(ObservedSpeciesData!AD$2:AD$4955,ObservedSpeciesData!$A$2:$A$4955,$A461,ObservedSpeciesData!$D$2:$D$4955,$D461),"")</f>
        <v>12.67291389465332</v>
      </c>
      <c r="AE461" s="24">
        <f>IF(ISNUMBER(AVERAGEIFS(ObservedSpeciesData!AE$2:AE$4955,ObservedSpeciesData!$A$2:$A$4955,$A461,ObservedSpeciesData!$D$2:$D$4955,$D461)),AVERAGEIFS(ObservedSpeciesData!AE$2:AE$4955,ObservedSpeciesData!$A$2:$A$4955,$A461,ObservedSpeciesData!$D$2:$D$4955,$D461),"")</f>
        <v>24.427122868612134</v>
      </c>
      <c r="AF461" s="23"/>
      <c r="AG461" s="24"/>
      <c r="AH461" s="23" t="str">
        <f>IF(ISNUMBER(AVERAGEIFS(ObservedSpeciesData!AH$2:AH$4955,ObservedSpeciesData!$A$2:$A$4955,$A461,ObservedSpeciesData!$D$2:$D$4955,$D461)),AVERAGEIFS(ObservedSpeciesData!AH$2:AH$4955,ObservedSpeciesData!$A$2:$A$4955,$A461,ObservedSpeciesData!$D$2:$D$4955,$D461),"")</f>
        <v/>
      </c>
      <c r="AI461" s="23" t="str">
        <f>IF(ISNUMBER(AVERAGEIFS(ObservedSpeciesData!AI$2:AI$4955,ObservedSpeciesData!$A$2:$A$4955,$A461,ObservedSpeciesData!$C$2:$C$4955,$C461,ObservedSpeciesData!$D$2:$D$4955,$D461)),AVERAGEIFS(ObservedSpeciesData!AI$2:AI$4955,ObservedSpeciesData!$A$2:$A$4955,$A461,ObservedSpeciesData!$C$2:$C$4955,$C461,ObservedSpeciesData!$D$2:$D$4955,$D461),"")</f>
        <v/>
      </c>
      <c r="AJ461" s="2">
        <f>COUNTIFS(ObservedSpeciesData!$A$2:$A$828,$A461,ObservedSpeciesData!$D$2:$D$828,$D461)</f>
        <v>0</v>
      </c>
      <c r="AK461" s="2">
        <f t="shared" si="7"/>
        <v>10</v>
      </c>
    </row>
    <row r="462" spans="1:37" x14ac:dyDescent="0.25">
      <c r="A462" s="14" t="s">
        <v>100</v>
      </c>
      <c r="B462" t="s">
        <v>98</v>
      </c>
      <c r="C462" t="s">
        <v>105</v>
      </c>
      <c r="D462" s="13">
        <v>41920</v>
      </c>
      <c r="E462">
        <v>1</v>
      </c>
      <c r="F462">
        <v>350</v>
      </c>
      <c r="G462" s="2" t="s">
        <v>89</v>
      </c>
      <c r="H462" s="2" t="s">
        <v>11</v>
      </c>
      <c r="I462">
        <v>1</v>
      </c>
      <c r="J462" s="2" t="s">
        <v>77</v>
      </c>
      <c r="K462" s="2">
        <f>IF(ISNUMBER(AVERAGEIFS(ObservedSpeciesData!K$2:K$4955,ObservedSpeciesData!$A$2:$A$4955,$A462,ObservedSpeciesData!$D$2:$D$4955,$D462)),AVERAGEIFS(ObservedSpeciesData!K$2:K$4955,ObservedSpeciesData!$A$2:$A$4955,$A462,ObservedSpeciesData!$D$2:$D$4955,$D462),"")</f>
        <v>350</v>
      </c>
      <c r="L462" s="26" t="str">
        <f>IF(ISNUMBER(AVERAGEIFS(ObservedSpeciesData!L$2:L$4955,ObservedSpeciesData!$A$2:$A$4955,$A462,ObservedSpeciesData!$D$2:$D$4955,$D462)),AVERAGEIFS(ObservedSpeciesData!L$2:L$4955,ObservedSpeciesData!$A$2:$A$4955,$A462,ObservedSpeciesData!$D$2:$D$4955,$D462),"")</f>
        <v/>
      </c>
      <c r="M462" s="23" t="str">
        <f>IF(ISNUMBER(AVERAGEIFS(ObservedSpeciesData!M$2:M$4955,ObservedSpeciesData!$A$2:$A$4955,$A462,ObservedSpeciesData!$D$2:$D$4955,$D462)),AVERAGEIFS(ObservedSpeciesData!M$2:M$4955,ObservedSpeciesData!$A$2:$A$4955,$A462,ObservedSpeciesData!$D$2:$D$4955,$D462),"")</f>
        <v/>
      </c>
      <c r="N462" s="23" t="str">
        <f>IF(ISNUMBER(AVERAGEIFS(ObservedSpeciesData!N$2:N$4955,ObservedSpeciesData!$A$2:$A$4955,$A462,ObservedSpeciesData!$D$2:$D$4955,$D462)),AVERAGEIFS(ObservedSpeciesData!N$2:N$4955,ObservedSpeciesData!$A$2:$A$4955,$A462,ObservedSpeciesData!$D$2:$D$4955,$D462),"")</f>
        <v/>
      </c>
      <c r="O462" s="23" t="str">
        <f>IF(ISNUMBER(AVERAGEIFS(ObservedSpeciesData!O$2:O$4955,ObservedSpeciesData!$A$2:$A$4955,$A462,ObservedSpeciesData!$D$2:$D$4955,$D462)),AVERAGEIFS(ObservedSpeciesData!O$2:O$4955,ObservedSpeciesData!$A$2:$A$4955,$A462,ObservedSpeciesData!$D$2:$D$4955,$D462),"")</f>
        <v/>
      </c>
      <c r="P462" s="23" t="str">
        <f>IF(ISNUMBER(AVERAGEIFS(ObservedSpeciesData!P$2:P$4955,ObservedSpeciesData!$A$2:$A$4955,$A462,ObservedSpeciesData!$C$2:$C$4955,$C462,ObservedSpeciesData!$D$2:$D$4955,$D462)),AVERAGEIFS(ObservedSpeciesData!P$2:P$4955,ObservedSpeciesData!$A$2:$A$4955,$A462,ObservedSpeciesData!$C$2:$C$4955,$C462,ObservedSpeciesData!$D$2:$D$4955,$D462),"")</f>
        <v/>
      </c>
      <c r="Q462" s="23"/>
      <c r="R462" s="25" t="str">
        <f>IF(ISNUMBER(AVERAGEIFS(ObservedSpeciesData!R$2:R$4955,ObservedSpeciesData!$A$2:$A$4955,$A462,ObservedSpeciesData!$D$2:$D$4955,$D462)),AVERAGEIFS(ObservedSpeciesData!R$2:R$4955,ObservedSpeciesData!$A$2:$A$4955,$A462,ObservedSpeciesData!$D$2:$D$4955,$D462),"")</f>
        <v/>
      </c>
      <c r="S462" s="25" t="str">
        <f>IF(ISNUMBER(AVERAGEIFS(ObservedSpeciesData!S$2:S$4955,ObservedSpeciesData!$A$2:$A$4955,$A462,ObservedSpeciesData!$D$2:$D$4955,$D462)),AVERAGEIFS(ObservedSpeciesData!S$2:S$4955,ObservedSpeciesData!$A$2:$A$4955,$A462,ObservedSpeciesData!$D$2:$D$4955,$D462),"")</f>
        <v/>
      </c>
      <c r="T462" s="23" t="str">
        <f>IF(ISNUMBER(AVERAGEIFS(ObservedSpeciesData!T$2:T$4955,ObservedSpeciesData!$A$2:$A$4955,$A462,ObservedSpeciesData!$D$2:$D$4955,$D462)),AVERAGEIFS(ObservedSpeciesData!T$2:T$4955,ObservedSpeciesData!$A$2:$A$4955,$A462,ObservedSpeciesData!$D$2:$D$4955,$D462),"")</f>
        <v/>
      </c>
      <c r="U462" s="24" t="str">
        <f>IF(ISNUMBER(AVERAGEIFS(ObservedSpeciesData!U$2:U$4955,ObservedSpeciesData!$A$2:$A$4955,$A462,ObservedSpeciesData!$C$2:$C$4955,$C462,ObservedSpeciesData!$D$2:$D$4955,$D462)),AVERAGEIFS(ObservedSpeciesData!U$2:U$4955,ObservedSpeciesData!$A$2:$A$4955,$A462,ObservedSpeciesData!$C$2:$C$4955,$C462,ObservedSpeciesData!$D$2:$D$4955,$D462),"")</f>
        <v/>
      </c>
      <c r="V462" s="23">
        <f>IF(ISNUMBER(AVERAGEIFS(ObservedSpeciesData!V$2:V$4955,ObservedSpeciesData!$A$2:$A$4955,$A462,ObservedSpeciesData!$D$2:$D$4955,$D462)),AVERAGEIFS(ObservedSpeciesData!V$2:V$4955,ObservedSpeciesData!$A$2:$A$4955,$A462,ObservedSpeciesData!$D$2:$D$4955,$D462),"")</f>
        <v>21.719884872436523</v>
      </c>
      <c r="W462" s="23">
        <f>IF(ISNUMBER(AVERAGEIFS(ObservedSpeciesData!W$2:W$4955,ObservedSpeciesData!$A$2:$A$4955,$A462,ObservedSpeciesData!$D$2:$D$4955,$D462)),AVERAGEIFS(ObservedSpeciesData!W$2:W$4955,ObservedSpeciesData!$A$2:$A$4955,$A462,ObservedSpeciesData!$D$2:$D$4955,$D462),"")</f>
        <v>25.130789518356323</v>
      </c>
      <c r="X462" s="23">
        <f>IF(ISNUMBER(AVERAGEIFS(ObservedSpeciesData!X$2:X$4955,ObservedSpeciesData!$A$2:$A$4955,$A462,ObservedSpeciesData!$D$2:$D$4955,$D462)),AVERAGEIFS(ObservedSpeciesData!X$2:X$4955,ObservedSpeciesData!$A$2:$A$4955,$A462,ObservedSpeciesData!$D$2:$D$4955,$D462),"")</f>
        <v>78.559905052185059</v>
      </c>
      <c r="Y462" s="23">
        <f>IF(ISNUMBER(AVERAGEIFS(ObservedSpeciesData!Y$2:Y$4955,ObservedSpeciesData!$A$2:$A$4955,$A462,ObservedSpeciesData!$D$2:$D$4955,$D462)),AVERAGEIFS(ObservedSpeciesData!Y$2:Y$4955,ObservedSpeciesData!$A$2:$A$4955,$A462,ObservedSpeciesData!$D$2:$D$4955,$D462),"")</f>
        <v>40.926626920700073</v>
      </c>
      <c r="Z462" s="23">
        <f>IF(ISNUMBER(AVERAGEIFS(ObservedSpeciesData!Z$2:Z$4955,ObservedSpeciesData!$A$2:$A$4955,$A462,ObservedSpeciesData!$D$2:$D$4955,$D462)),AVERAGEIFS(ObservedSpeciesData!Z$2:Z$4955,ObservedSpeciesData!$A$2:$A$4955,$A462,ObservedSpeciesData!$D$2:$D$4955,$D462),"")</f>
        <v>90.295326709747314</v>
      </c>
      <c r="AA462" s="23">
        <f>IF(ISNUMBER(AVERAGEIFS(ObservedSpeciesData!AA$2:AA$4955,ObservedSpeciesData!$A$2:$A$4955,$A462,ObservedSpeciesData!$D$2:$D$4955,$D462)),AVERAGEIFS(ObservedSpeciesData!AA$2:AA$4955,ObservedSpeciesData!$A$2:$A$4955,$A462,ObservedSpeciesData!$D$2:$D$4955,$D462),"")</f>
        <v>16.659400641918182</v>
      </c>
      <c r="AB462" s="24">
        <f>IF(ISNUMBER(AVERAGEIFS(ObservedSpeciesData!AB$2:AB$4955,ObservedSpeciesData!$A$2:$A$4955,$A462,ObservedSpeciesData!$D$2:$D$4955,$D462)),AVERAGEIFS(ObservedSpeciesData!AB$2:AB$4955,ObservedSpeciesData!$A$2:$A$4955,$A462,ObservedSpeciesData!$D$2:$D$4955,$D462),"")</f>
        <v>2.6655041027069091E-2</v>
      </c>
      <c r="AC462" s="24">
        <f>IF(ISNUMBER(AVERAGEIFS(ObservedSpeciesData!AC$2:AC$4955,ObservedSpeciesData!$A$2:$A$4955,$A462,ObservedSpeciesData!$D$2:$D$4955,$D462)),AVERAGEIFS(ObservedSpeciesData!AC$2:AC$4955,ObservedSpeciesData!$A$2:$A$4955,$A462,ObservedSpeciesData!$D$2:$D$4955,$D462),"")</f>
        <v>2.6655041027069091E-2</v>
      </c>
      <c r="AD462" s="23">
        <f>IF(ISNUMBER(AVERAGEIFS(ObservedSpeciesData!AD$2:AD$4955,ObservedSpeciesData!$A$2:$A$4955,$A462,ObservedSpeciesData!$D$2:$D$4955,$D462)),AVERAGEIFS(ObservedSpeciesData!AD$2:AD$4955,ObservedSpeciesData!$A$2:$A$4955,$A462,ObservedSpeciesData!$D$2:$D$4955,$D462),"")</f>
        <v>12.56958480834961</v>
      </c>
      <c r="AE462" s="24">
        <f>IF(ISNUMBER(AVERAGEIFS(ObservedSpeciesData!AE$2:AE$4955,ObservedSpeciesData!$A$2:$A$4955,$A462,ObservedSpeciesData!$D$2:$D$4955,$D462)),AVERAGEIFS(ObservedSpeciesData!AE$2:AE$4955,ObservedSpeciesData!$A$2:$A$4955,$A462,ObservedSpeciesData!$D$2:$D$4955,$D462),"")</f>
        <v>24.55139080281803</v>
      </c>
      <c r="AF462" s="23"/>
      <c r="AG462" s="24"/>
      <c r="AH462" s="23" t="str">
        <f>IF(ISNUMBER(AVERAGEIFS(ObservedSpeciesData!AH$2:AH$4955,ObservedSpeciesData!$A$2:$A$4955,$A462,ObservedSpeciesData!$D$2:$D$4955,$D462)),AVERAGEIFS(ObservedSpeciesData!AH$2:AH$4955,ObservedSpeciesData!$A$2:$A$4955,$A462,ObservedSpeciesData!$D$2:$D$4955,$D462),"")</f>
        <v/>
      </c>
      <c r="AI462" s="23" t="str">
        <f>IF(ISNUMBER(AVERAGEIFS(ObservedSpeciesData!AI$2:AI$4955,ObservedSpeciesData!$A$2:$A$4955,$A462,ObservedSpeciesData!$C$2:$C$4955,$C462,ObservedSpeciesData!$D$2:$D$4955,$D462)),AVERAGEIFS(ObservedSpeciesData!AI$2:AI$4955,ObservedSpeciesData!$A$2:$A$4955,$A462,ObservedSpeciesData!$C$2:$C$4955,$C462,ObservedSpeciesData!$D$2:$D$4955,$D462),"")</f>
        <v/>
      </c>
      <c r="AJ462" s="2">
        <f>COUNTIFS(ObservedSpeciesData!$A$2:$A$828,$A462,ObservedSpeciesData!$D$2:$D$828,$D462)</f>
        <v>0</v>
      </c>
      <c r="AK462" s="2">
        <f t="shared" si="7"/>
        <v>10</v>
      </c>
    </row>
    <row r="463" spans="1:37" x14ac:dyDescent="0.25">
      <c r="A463" s="14" t="s">
        <v>99</v>
      </c>
      <c r="B463" t="s">
        <v>98</v>
      </c>
      <c r="C463" t="s">
        <v>105</v>
      </c>
      <c r="D463" s="13">
        <v>41920</v>
      </c>
      <c r="E463">
        <v>1</v>
      </c>
      <c r="F463">
        <v>500</v>
      </c>
      <c r="G463" s="2" t="s">
        <v>89</v>
      </c>
      <c r="H463" s="2" t="s">
        <v>11</v>
      </c>
      <c r="I463">
        <v>1</v>
      </c>
      <c r="J463" s="2" t="s">
        <v>77</v>
      </c>
      <c r="K463" s="2">
        <f>IF(ISNUMBER(AVERAGEIFS(ObservedSpeciesData!K$2:K$4955,ObservedSpeciesData!$A$2:$A$4955,$A463,ObservedSpeciesData!$D$2:$D$4955,$D463)),AVERAGEIFS(ObservedSpeciesData!K$2:K$4955,ObservedSpeciesData!$A$2:$A$4955,$A463,ObservedSpeciesData!$D$2:$D$4955,$D463),"")</f>
        <v>450</v>
      </c>
      <c r="L463" s="26" t="str">
        <f>IF(ISNUMBER(AVERAGEIFS(ObservedSpeciesData!L$2:L$4955,ObservedSpeciesData!$A$2:$A$4955,$A463,ObservedSpeciesData!$D$2:$D$4955,$D463)),AVERAGEIFS(ObservedSpeciesData!L$2:L$4955,ObservedSpeciesData!$A$2:$A$4955,$A463,ObservedSpeciesData!$D$2:$D$4955,$D463),"")</f>
        <v/>
      </c>
      <c r="M463" s="23" t="str">
        <f>IF(ISNUMBER(AVERAGEIFS(ObservedSpeciesData!M$2:M$4955,ObservedSpeciesData!$A$2:$A$4955,$A463,ObservedSpeciesData!$D$2:$D$4955,$D463)),AVERAGEIFS(ObservedSpeciesData!M$2:M$4955,ObservedSpeciesData!$A$2:$A$4955,$A463,ObservedSpeciesData!$D$2:$D$4955,$D463),"")</f>
        <v/>
      </c>
      <c r="N463" s="23" t="str">
        <f>IF(ISNUMBER(AVERAGEIFS(ObservedSpeciesData!N$2:N$4955,ObservedSpeciesData!$A$2:$A$4955,$A463,ObservedSpeciesData!$D$2:$D$4955,$D463)),AVERAGEIFS(ObservedSpeciesData!N$2:N$4955,ObservedSpeciesData!$A$2:$A$4955,$A463,ObservedSpeciesData!$D$2:$D$4955,$D463),"")</f>
        <v/>
      </c>
      <c r="O463" s="23" t="str">
        <f>IF(ISNUMBER(AVERAGEIFS(ObservedSpeciesData!O$2:O$4955,ObservedSpeciesData!$A$2:$A$4955,$A463,ObservedSpeciesData!$D$2:$D$4955,$D463)),AVERAGEIFS(ObservedSpeciesData!O$2:O$4955,ObservedSpeciesData!$A$2:$A$4955,$A463,ObservedSpeciesData!$D$2:$D$4955,$D463),"")</f>
        <v/>
      </c>
      <c r="P463" s="23" t="str">
        <f>IF(ISNUMBER(AVERAGEIFS(ObservedSpeciesData!P$2:P$4955,ObservedSpeciesData!$A$2:$A$4955,$A463,ObservedSpeciesData!$C$2:$C$4955,$C463,ObservedSpeciesData!$D$2:$D$4955,$D463)),AVERAGEIFS(ObservedSpeciesData!P$2:P$4955,ObservedSpeciesData!$A$2:$A$4955,$A463,ObservedSpeciesData!$C$2:$C$4955,$C463,ObservedSpeciesData!$D$2:$D$4955,$D463),"")</f>
        <v/>
      </c>
      <c r="Q463" s="23"/>
      <c r="R463" s="25" t="str">
        <f>IF(ISNUMBER(AVERAGEIFS(ObservedSpeciesData!R$2:R$4955,ObservedSpeciesData!$A$2:$A$4955,$A463,ObservedSpeciesData!$D$2:$D$4955,$D463)),AVERAGEIFS(ObservedSpeciesData!R$2:R$4955,ObservedSpeciesData!$A$2:$A$4955,$A463,ObservedSpeciesData!$D$2:$D$4955,$D463),"")</f>
        <v/>
      </c>
      <c r="S463" s="25" t="str">
        <f>IF(ISNUMBER(AVERAGEIFS(ObservedSpeciesData!S$2:S$4955,ObservedSpeciesData!$A$2:$A$4955,$A463,ObservedSpeciesData!$D$2:$D$4955,$D463)),AVERAGEIFS(ObservedSpeciesData!S$2:S$4955,ObservedSpeciesData!$A$2:$A$4955,$A463,ObservedSpeciesData!$D$2:$D$4955,$D463),"")</f>
        <v/>
      </c>
      <c r="T463" s="23" t="str">
        <f>IF(ISNUMBER(AVERAGEIFS(ObservedSpeciesData!T$2:T$4955,ObservedSpeciesData!$A$2:$A$4955,$A463,ObservedSpeciesData!$D$2:$D$4955,$D463)),AVERAGEIFS(ObservedSpeciesData!T$2:T$4955,ObservedSpeciesData!$A$2:$A$4955,$A463,ObservedSpeciesData!$D$2:$D$4955,$D463),"")</f>
        <v/>
      </c>
      <c r="U463" s="24" t="str">
        <f>IF(ISNUMBER(AVERAGEIFS(ObservedSpeciesData!U$2:U$4955,ObservedSpeciesData!$A$2:$A$4955,$A463,ObservedSpeciesData!$C$2:$C$4955,$C463,ObservedSpeciesData!$D$2:$D$4955,$D463)),AVERAGEIFS(ObservedSpeciesData!U$2:U$4955,ObservedSpeciesData!$A$2:$A$4955,$A463,ObservedSpeciesData!$C$2:$C$4955,$C463,ObservedSpeciesData!$D$2:$D$4955,$D463),"")</f>
        <v/>
      </c>
      <c r="V463" s="23">
        <f>IF(ISNUMBER(AVERAGEIFS(ObservedSpeciesData!V$2:V$4955,ObservedSpeciesData!$A$2:$A$4955,$A463,ObservedSpeciesData!$D$2:$D$4955,$D463)),AVERAGEIFS(ObservedSpeciesData!V$2:V$4955,ObservedSpeciesData!$A$2:$A$4955,$A463,ObservedSpeciesData!$D$2:$D$4955,$D463),"")</f>
        <v>21.113190650939941</v>
      </c>
      <c r="W463" s="23">
        <f>IF(ISNUMBER(AVERAGEIFS(ObservedSpeciesData!W$2:W$4955,ObservedSpeciesData!$A$2:$A$4955,$A463,ObservedSpeciesData!$D$2:$D$4955,$D463)),AVERAGEIFS(ObservedSpeciesData!W$2:W$4955,ObservedSpeciesData!$A$2:$A$4955,$A463,ObservedSpeciesData!$D$2:$D$4955,$D463),"")</f>
        <v>25.622657418251038</v>
      </c>
      <c r="X463" s="23">
        <f>IF(ISNUMBER(AVERAGEIFS(ObservedSpeciesData!X$2:X$4955,ObservedSpeciesData!$A$2:$A$4955,$A463,ObservedSpeciesData!$D$2:$D$4955,$D463)),AVERAGEIFS(ObservedSpeciesData!X$2:X$4955,ObservedSpeciesData!$A$2:$A$4955,$A463,ObservedSpeciesData!$D$2:$D$4955,$D463),"")</f>
        <v>79.391289234161377</v>
      </c>
      <c r="Y463" s="23">
        <f>IF(ISNUMBER(AVERAGEIFS(ObservedSpeciesData!Y$2:Y$4955,ObservedSpeciesData!$A$2:$A$4955,$A463,ObservedSpeciesData!$D$2:$D$4955,$D463)),AVERAGEIFS(ObservedSpeciesData!Y$2:Y$4955,ObservedSpeciesData!$A$2:$A$4955,$A463,ObservedSpeciesData!$D$2:$D$4955,$D463),"")</f>
        <v>40.029466152191162</v>
      </c>
      <c r="Z463" s="23">
        <f>IF(ISNUMBER(AVERAGEIFS(ObservedSpeciesData!Z$2:Z$4955,ObservedSpeciesData!$A$2:$A$4955,$A463,ObservedSpeciesData!$D$2:$D$4955,$D463)),AVERAGEIFS(ObservedSpeciesData!Z$2:Z$4955,ObservedSpeciesData!$A$2:$A$4955,$A463,ObservedSpeciesData!$D$2:$D$4955,$D463),"")</f>
        <v>90.367802143096924</v>
      </c>
      <c r="AA463" s="23">
        <f>IF(ISNUMBER(AVERAGEIFS(ObservedSpeciesData!AA$2:AA$4955,ObservedSpeciesData!$A$2:$A$4955,$A463,ObservedSpeciesData!$D$2:$D$4955,$D463)),AVERAGEIFS(ObservedSpeciesData!AA$2:AA$4955,ObservedSpeciesData!$A$2:$A$4955,$A463,ObservedSpeciesData!$D$2:$D$4955,$D463),"")</f>
        <v>17.489806354045868</v>
      </c>
      <c r="AB463" s="24">
        <f>IF(ISNUMBER(AVERAGEIFS(ObservedSpeciesData!AB$2:AB$4955,ObservedSpeciesData!$A$2:$A$4955,$A463,ObservedSpeciesData!$D$2:$D$4955,$D463)),AVERAGEIFS(ObservedSpeciesData!AB$2:AB$4955,ObservedSpeciesData!$A$2:$A$4955,$A463,ObservedSpeciesData!$D$2:$D$4955,$D463),"")</f>
        <v>2.7983690166473389E-2</v>
      </c>
      <c r="AC463" s="24">
        <f>IF(ISNUMBER(AVERAGEIFS(ObservedSpeciesData!AC$2:AC$4955,ObservedSpeciesData!$A$2:$A$4955,$A463,ObservedSpeciesData!$D$2:$D$4955,$D463)),AVERAGEIFS(ObservedSpeciesData!AC$2:AC$4955,ObservedSpeciesData!$A$2:$A$4955,$A463,ObservedSpeciesData!$D$2:$D$4955,$D463),"")</f>
        <v>2.7983690166473389E-2</v>
      </c>
      <c r="AD463" s="23">
        <f>IF(ISNUMBER(AVERAGEIFS(ObservedSpeciesData!AD$2:AD$4955,ObservedSpeciesData!$A$2:$A$4955,$A463,ObservedSpeciesData!$D$2:$D$4955,$D463)),AVERAGEIFS(ObservedSpeciesData!AD$2:AD$4955,ObservedSpeciesData!$A$2:$A$4955,$A463,ObservedSpeciesData!$D$2:$D$4955,$D463),"")</f>
        <v>12.70260627746582</v>
      </c>
      <c r="AE463" s="24">
        <f>IF(ISNUMBER(AVERAGEIFS(ObservedSpeciesData!AE$2:AE$4955,ObservedSpeciesData!$A$2:$A$4955,$A463,ObservedSpeciesData!$D$2:$D$4955,$D463)),AVERAGEIFS(ObservedSpeciesData!AE$2:AE$4955,ObservedSpeciesData!$A$2:$A$4955,$A463,ObservedSpeciesData!$D$2:$D$4955,$D463),"")</f>
        <v>25.347944659223053</v>
      </c>
      <c r="AF463" s="23"/>
      <c r="AG463" s="24"/>
      <c r="AH463" s="23" t="str">
        <f>IF(ISNUMBER(AVERAGEIFS(ObservedSpeciesData!AH$2:AH$4955,ObservedSpeciesData!$A$2:$A$4955,$A463,ObservedSpeciesData!$D$2:$D$4955,$D463)),AVERAGEIFS(ObservedSpeciesData!AH$2:AH$4955,ObservedSpeciesData!$A$2:$A$4955,$A463,ObservedSpeciesData!$D$2:$D$4955,$D463),"")</f>
        <v/>
      </c>
      <c r="AI463" s="23" t="str">
        <f>IF(ISNUMBER(AVERAGEIFS(ObservedSpeciesData!AI$2:AI$4955,ObservedSpeciesData!$A$2:$A$4955,$A463,ObservedSpeciesData!$C$2:$C$4955,$C463,ObservedSpeciesData!$D$2:$D$4955,$D463)),AVERAGEIFS(ObservedSpeciesData!AI$2:AI$4955,ObservedSpeciesData!$A$2:$A$4955,$A463,ObservedSpeciesData!$C$2:$C$4955,$C463,ObservedSpeciesData!$D$2:$D$4955,$D463),"")</f>
        <v/>
      </c>
      <c r="AJ463" s="2">
        <f>COUNTIFS(ObservedSpeciesData!$A$2:$A$828,$A463,ObservedSpeciesData!$D$2:$D$828,$D463)</f>
        <v>0</v>
      </c>
      <c r="AK463" s="2">
        <f t="shared" si="7"/>
        <v>10</v>
      </c>
    </row>
    <row r="464" spans="1:37" x14ac:dyDescent="0.25">
      <c r="A464" s="14" t="s">
        <v>104</v>
      </c>
      <c r="B464" t="s">
        <v>98</v>
      </c>
      <c r="C464" t="s">
        <v>105</v>
      </c>
      <c r="D464" s="13">
        <v>41942</v>
      </c>
      <c r="E464">
        <v>1</v>
      </c>
      <c r="F464">
        <v>0</v>
      </c>
      <c r="G464" s="2" t="s">
        <v>89</v>
      </c>
      <c r="H464" s="2" t="s">
        <v>11</v>
      </c>
      <c r="I464">
        <v>2</v>
      </c>
      <c r="J464" s="2" t="s">
        <v>77</v>
      </c>
      <c r="K464" s="2">
        <f>IF(ISNUMBER(AVERAGEIFS(ObservedSpeciesData!K$2:K$4955,ObservedSpeciesData!$A$2:$A$4955,$A464,ObservedSpeciesData!$D$2:$D$4955,$D464)),AVERAGEIFS(ObservedSpeciesData!K$2:K$4955,ObservedSpeciesData!$A$2:$A$4955,$A464,ObservedSpeciesData!$D$2:$D$4955,$D464),"")</f>
        <v>0</v>
      </c>
      <c r="L464" s="26" t="str">
        <f>IF(ISNUMBER(AVERAGEIFS(ObservedSpeciesData!L$2:L$4955,ObservedSpeciesData!$A$2:$A$4955,$A464,ObservedSpeciesData!$D$2:$D$4955,$D464)),AVERAGEIFS(ObservedSpeciesData!L$2:L$4955,ObservedSpeciesData!$A$2:$A$4955,$A464,ObservedSpeciesData!$D$2:$D$4955,$D464),"")</f>
        <v/>
      </c>
      <c r="M464" s="23" t="str">
        <f>IF(ISNUMBER(AVERAGEIFS(ObservedSpeciesData!M$2:M$4955,ObservedSpeciesData!$A$2:$A$4955,$A464,ObservedSpeciesData!$D$2:$D$4955,$D464)),AVERAGEIFS(ObservedSpeciesData!M$2:M$4955,ObservedSpeciesData!$A$2:$A$4955,$A464,ObservedSpeciesData!$D$2:$D$4955,$D464),"")</f>
        <v/>
      </c>
      <c r="N464" s="23">
        <f>IF(ISNUMBER(AVERAGEIFS(ObservedSpeciesData!N$2:N$4955,ObservedSpeciesData!$A$2:$A$4955,$A464,ObservedSpeciesData!$D$2:$D$4955,$D464)),AVERAGEIFS(ObservedSpeciesData!N$2:N$4955,ObservedSpeciesData!$A$2:$A$4955,$A464,ObservedSpeciesData!$D$2:$D$4955,$D464),"")</f>
        <v>587.8663511870119</v>
      </c>
      <c r="O464" s="23">
        <f>IF(ISNUMBER(AVERAGEIFS(ObservedSpeciesData!O$2:O$4955,ObservedSpeciesData!$A$2:$A$4955,$A464,ObservedSpeciesData!$D$2:$D$4955,$D464)),AVERAGEIFS(ObservedSpeciesData!O$2:O$4955,ObservedSpeciesData!$A$2:$A$4955,$A464,ObservedSpeciesData!$D$2:$D$4955,$D464),"")</f>
        <v>58.786635118701184</v>
      </c>
      <c r="P464" s="23">
        <f>IF(ISNUMBER(AVERAGEIFS(ObservedSpeciesData!P$2:P$4955,ObservedSpeciesData!$A$2:$A$4955,$A464,ObservedSpeciesData!$C$2:$C$4955,$C464,ObservedSpeciesData!$D$2:$D$4955,$D464)),AVERAGEIFS(ObservedSpeciesData!P$2:P$4955,ObservedSpeciesData!$A$2:$A$4955,$A464,ObservedSpeciesData!$C$2:$C$4955,$C464,ObservedSpeciesData!$D$2:$D$4955,$D464),"")</f>
        <v>61.28732420702157</v>
      </c>
      <c r="Q464" s="23"/>
      <c r="R464" s="25" t="str">
        <f>IF(ISNUMBER(AVERAGEIFS(ObservedSpeciesData!R$2:R$4955,ObservedSpeciesData!$A$2:$A$4955,$A464,ObservedSpeciesData!$D$2:$D$4955,$D464)),AVERAGEIFS(ObservedSpeciesData!R$2:R$4955,ObservedSpeciesData!$A$2:$A$4955,$A464,ObservedSpeciesData!$D$2:$D$4955,$D464),"")</f>
        <v/>
      </c>
      <c r="S464" s="25" t="str">
        <f>IF(ISNUMBER(AVERAGEIFS(ObservedSpeciesData!S$2:S$4955,ObservedSpeciesData!$A$2:$A$4955,$A464,ObservedSpeciesData!$D$2:$D$4955,$D464)),AVERAGEIFS(ObservedSpeciesData!S$2:S$4955,ObservedSpeciesData!$A$2:$A$4955,$A464,ObservedSpeciesData!$D$2:$D$4955,$D464),"")</f>
        <v/>
      </c>
      <c r="T464" s="23" t="str">
        <f>IF(ISNUMBER(AVERAGEIFS(ObservedSpeciesData!T$2:T$4955,ObservedSpeciesData!$A$2:$A$4955,$A464,ObservedSpeciesData!$D$2:$D$4955,$D464)),AVERAGEIFS(ObservedSpeciesData!T$2:T$4955,ObservedSpeciesData!$A$2:$A$4955,$A464,ObservedSpeciesData!$D$2:$D$4955,$D464),"")</f>
        <v/>
      </c>
      <c r="U464" s="24" t="str">
        <f>IF(ISNUMBER(AVERAGEIFS(ObservedSpeciesData!U$2:U$4955,ObservedSpeciesData!$A$2:$A$4955,$A464,ObservedSpeciesData!$C$2:$C$4955,$C464,ObservedSpeciesData!$D$2:$D$4955,$D464)),AVERAGEIFS(ObservedSpeciesData!U$2:U$4955,ObservedSpeciesData!$A$2:$A$4955,$A464,ObservedSpeciesData!$C$2:$C$4955,$C464,ObservedSpeciesData!$D$2:$D$4955,$D464),"")</f>
        <v/>
      </c>
      <c r="V464" s="23">
        <f>IF(ISNUMBER(AVERAGEIFS(ObservedSpeciesData!V$2:V$4955,ObservedSpeciesData!$A$2:$A$4955,$A464,ObservedSpeciesData!$D$2:$D$4955,$D464)),AVERAGEIFS(ObservedSpeciesData!V$2:V$4955,ObservedSpeciesData!$A$2:$A$4955,$A464,ObservedSpeciesData!$D$2:$D$4955,$D464),"")</f>
        <v>23.317774772644043</v>
      </c>
      <c r="W464" s="23">
        <f>IF(ISNUMBER(AVERAGEIFS(ObservedSpeciesData!W$2:W$4955,ObservedSpeciesData!$A$2:$A$4955,$A464,ObservedSpeciesData!$D$2:$D$4955,$D464)),AVERAGEIFS(ObservedSpeciesData!W$2:W$4955,ObservedSpeciesData!$A$2:$A$4955,$A464,ObservedSpeciesData!$D$2:$D$4955,$D464),"")</f>
        <v>23.431385159492493</v>
      </c>
      <c r="X464" s="23">
        <f>IF(ISNUMBER(AVERAGEIFS(ObservedSpeciesData!X$2:X$4955,ObservedSpeciesData!$A$2:$A$4955,$A464,ObservedSpeciesData!$D$2:$D$4955,$D464)),AVERAGEIFS(ObservedSpeciesData!X$2:X$4955,ObservedSpeciesData!$A$2:$A$4955,$A464,ObservedSpeciesData!$D$2:$D$4955,$D464),"")</f>
        <v>73.243934154510498</v>
      </c>
      <c r="Y464" s="23">
        <f>IF(ISNUMBER(AVERAGEIFS(ObservedSpeciesData!Y$2:Y$4955,ObservedSpeciesData!$A$2:$A$4955,$A464,ObservedSpeciesData!$D$2:$D$4955,$D464)),AVERAGEIFS(ObservedSpeciesData!Y$2:Y$4955,ObservedSpeciesData!$A$2:$A$4955,$A464,ObservedSpeciesData!$D$2:$D$4955,$D464),"")</f>
        <v>42.393354892730713</v>
      </c>
      <c r="Z464" s="23">
        <f>IF(ISNUMBER(AVERAGEIFS(ObservedSpeciesData!Z$2:Z$4955,ObservedSpeciesData!$A$2:$A$4955,$A464,ObservedSpeciesData!$D$2:$D$4955,$D464)),AVERAGEIFS(ObservedSpeciesData!Z$2:Z$4955,ObservedSpeciesData!$A$2:$A$4955,$A464,ObservedSpeciesData!$D$2:$D$4955,$D464),"")</f>
        <v>88.748414993286133</v>
      </c>
      <c r="AA464" s="23">
        <f>IF(ISNUMBER(AVERAGEIFS(ObservedSpeciesData!AA$2:AA$4955,ObservedSpeciesData!$A$2:$A$4955,$A464,ObservedSpeciesData!$D$2:$D$4955,$D464)),AVERAGEIFS(ObservedSpeciesData!AA$2:AA$4955,ObservedSpeciesData!$A$2:$A$4955,$A464,ObservedSpeciesData!$D$2:$D$4955,$D464),"")</f>
        <v>14.221155226230621</v>
      </c>
      <c r="AB464" s="24">
        <f>IF(ISNUMBER(AVERAGEIFS(ObservedSpeciesData!AB$2:AB$4955,ObservedSpeciesData!$A$2:$A$4955,$A464,ObservedSpeciesData!$D$2:$D$4955,$D464)),AVERAGEIFS(ObservedSpeciesData!AB$2:AB$4955,ObservedSpeciesData!$A$2:$A$4955,$A464,ObservedSpeciesData!$D$2:$D$4955,$D464),"")</f>
        <v>2.2753848361968997E-2</v>
      </c>
      <c r="AC464" s="24">
        <f>IF(ISNUMBER(AVERAGEIFS(ObservedSpeciesData!AC$2:AC$4955,ObservedSpeciesData!$A$2:$A$4955,$A464,ObservedSpeciesData!$D$2:$D$4955,$D464)),AVERAGEIFS(ObservedSpeciesData!AC$2:AC$4955,ObservedSpeciesData!$A$2:$A$4955,$A464,ObservedSpeciesData!$D$2:$D$4955,$D464),"")</f>
        <v>2.2753848361968997E-2</v>
      </c>
      <c r="AD464" s="23">
        <f>IF(ISNUMBER(AVERAGEIFS(ObservedSpeciesData!AD$2:AD$4955,ObservedSpeciesData!$A$2:$A$4955,$A464,ObservedSpeciesData!$D$2:$D$4955,$D464)),AVERAGEIFS(ObservedSpeciesData!AD$2:AD$4955,ObservedSpeciesData!$A$2:$A$4955,$A464,ObservedSpeciesData!$D$2:$D$4955,$D464),"")</f>
        <v>11.719029464721681</v>
      </c>
      <c r="AE464" s="24">
        <f>IF(ISNUMBER(AVERAGEIFS(ObservedSpeciesData!AE$2:AE$4955,ObservedSpeciesData!$A$2:$A$4955,$A464,ObservedSpeciesData!$D$2:$D$4955,$D464)),AVERAGEIFS(ObservedSpeciesData!AE$2:AE$4955,ObservedSpeciesData!$A$2:$A$4955,$A464,ObservedSpeciesData!$D$2:$D$4955,$D464),"")</f>
        <v>27.93519829716999</v>
      </c>
      <c r="AF464" s="23"/>
      <c r="AG464" s="24"/>
      <c r="AH464" s="23">
        <f>IF(ISNUMBER(AVERAGEIFS(ObservedSpeciesData!AH$2:AH$4955,ObservedSpeciesData!$A$2:$A$4955,$A464,ObservedSpeciesData!$D$2:$D$4955,$D464)),AVERAGEIFS(ObservedSpeciesData!AH$2:AH$4955,ObservedSpeciesData!$A$2:$A$4955,$A464,ObservedSpeciesData!$D$2:$D$4955,$D464),"")</f>
        <v>1.343</v>
      </c>
      <c r="AI464" s="23">
        <f>IF(ISNUMBER(AVERAGEIFS(ObservedSpeciesData!AI$2:AI$4955,ObservedSpeciesData!$A$2:$A$4955,$A464,ObservedSpeciesData!$C$2:$C$4955,$C464,ObservedSpeciesData!$D$2:$D$4955,$D464)),AVERAGEIFS(ObservedSpeciesData!AI$2:AI$4955,ObservedSpeciesData!$A$2:$A$4955,$A464,ObservedSpeciesData!$C$2:$C$4955,$C464,ObservedSpeciesData!$D$2:$D$4955,$D464),"")</f>
        <v>1.4417499999999999</v>
      </c>
      <c r="AJ464" s="2">
        <f>COUNTIFS(ObservedSpeciesData!$A$2:$A$828,$A464,ObservedSpeciesData!$D$2:$D$828,$D464)</f>
        <v>0</v>
      </c>
      <c r="AK464" s="2">
        <f t="shared" si="7"/>
        <v>15</v>
      </c>
    </row>
    <row r="465" spans="1:37" x14ac:dyDescent="0.25">
      <c r="A465" s="14" t="s">
        <v>103</v>
      </c>
      <c r="B465" t="s">
        <v>98</v>
      </c>
      <c r="C465" t="s">
        <v>105</v>
      </c>
      <c r="D465" s="13">
        <v>41942</v>
      </c>
      <c r="E465">
        <v>1</v>
      </c>
      <c r="F465">
        <v>50</v>
      </c>
      <c r="G465" s="2" t="s">
        <v>89</v>
      </c>
      <c r="H465" s="2" t="s">
        <v>11</v>
      </c>
      <c r="I465">
        <v>2</v>
      </c>
      <c r="J465" s="2" t="s">
        <v>77</v>
      </c>
      <c r="K465" s="2">
        <f>IF(ISNUMBER(AVERAGEIFS(ObservedSpeciesData!K$2:K$4955,ObservedSpeciesData!$A$2:$A$4955,$A465,ObservedSpeciesData!$D$2:$D$4955,$D465)),AVERAGEIFS(ObservedSpeciesData!K$2:K$4955,ObservedSpeciesData!$A$2:$A$4955,$A465,ObservedSpeciesData!$D$2:$D$4955,$D465),"")</f>
        <v>45</v>
      </c>
      <c r="L465" s="26" t="str">
        <f>IF(ISNUMBER(AVERAGEIFS(ObservedSpeciesData!L$2:L$4955,ObservedSpeciesData!$A$2:$A$4955,$A465,ObservedSpeciesData!$D$2:$D$4955,$D465)),AVERAGEIFS(ObservedSpeciesData!L$2:L$4955,ObservedSpeciesData!$A$2:$A$4955,$A465,ObservedSpeciesData!$D$2:$D$4955,$D465),"")</f>
        <v/>
      </c>
      <c r="M465" s="23" t="str">
        <f>IF(ISNUMBER(AVERAGEIFS(ObservedSpeciesData!M$2:M$4955,ObservedSpeciesData!$A$2:$A$4955,$A465,ObservedSpeciesData!$D$2:$D$4955,$D465)),AVERAGEIFS(ObservedSpeciesData!M$2:M$4955,ObservedSpeciesData!$A$2:$A$4955,$A465,ObservedSpeciesData!$D$2:$D$4955,$D465),"")</f>
        <v/>
      </c>
      <c r="N465" s="23">
        <f>IF(ISNUMBER(AVERAGEIFS(ObservedSpeciesData!N$2:N$4955,ObservedSpeciesData!$A$2:$A$4955,$A465,ObservedSpeciesData!$D$2:$D$4955,$D465)),AVERAGEIFS(ObservedSpeciesData!N$2:N$4955,ObservedSpeciesData!$A$2:$A$4955,$A465,ObservedSpeciesData!$D$2:$D$4955,$D465),"")</f>
        <v>627.21180172422066</v>
      </c>
      <c r="O465" s="23">
        <f>IF(ISNUMBER(AVERAGEIFS(ObservedSpeciesData!O$2:O$4955,ObservedSpeciesData!$A$2:$A$4955,$A465,ObservedSpeciesData!$D$2:$D$4955,$D465)),AVERAGEIFS(ObservedSpeciesData!O$2:O$4955,ObservedSpeciesData!$A$2:$A$4955,$A465,ObservedSpeciesData!$D$2:$D$4955,$D465),"")</f>
        <v>62.721180172422059</v>
      </c>
      <c r="P465" s="23">
        <f>IF(ISNUMBER(AVERAGEIFS(ObservedSpeciesData!P$2:P$4955,ObservedSpeciesData!$A$2:$A$4955,$A465,ObservedSpeciesData!$C$2:$C$4955,$C465,ObservedSpeciesData!$D$2:$D$4955,$D465)),AVERAGEIFS(ObservedSpeciesData!P$2:P$4955,ObservedSpeciesData!$A$2:$A$4955,$A465,ObservedSpeciesData!$C$2:$C$4955,$C465,ObservedSpeciesData!$D$2:$D$4955,$D465),"")</f>
        <v>59.927970773383024</v>
      </c>
      <c r="Q465" s="23"/>
      <c r="R465" s="25" t="str">
        <f>IF(ISNUMBER(AVERAGEIFS(ObservedSpeciesData!R$2:R$4955,ObservedSpeciesData!$A$2:$A$4955,$A465,ObservedSpeciesData!$D$2:$D$4955,$D465)),AVERAGEIFS(ObservedSpeciesData!R$2:R$4955,ObservedSpeciesData!$A$2:$A$4955,$A465,ObservedSpeciesData!$D$2:$D$4955,$D465),"")</f>
        <v/>
      </c>
      <c r="S465" s="25" t="str">
        <f>IF(ISNUMBER(AVERAGEIFS(ObservedSpeciesData!S$2:S$4955,ObservedSpeciesData!$A$2:$A$4955,$A465,ObservedSpeciesData!$D$2:$D$4955,$D465)),AVERAGEIFS(ObservedSpeciesData!S$2:S$4955,ObservedSpeciesData!$A$2:$A$4955,$A465,ObservedSpeciesData!$D$2:$D$4955,$D465),"")</f>
        <v/>
      </c>
      <c r="T465" s="23" t="str">
        <f>IF(ISNUMBER(AVERAGEIFS(ObservedSpeciesData!T$2:T$4955,ObservedSpeciesData!$A$2:$A$4955,$A465,ObservedSpeciesData!$D$2:$D$4955,$D465)),AVERAGEIFS(ObservedSpeciesData!T$2:T$4955,ObservedSpeciesData!$A$2:$A$4955,$A465,ObservedSpeciesData!$D$2:$D$4955,$D465),"")</f>
        <v/>
      </c>
      <c r="U465" s="24" t="str">
        <f>IF(ISNUMBER(AVERAGEIFS(ObservedSpeciesData!U$2:U$4955,ObservedSpeciesData!$A$2:$A$4955,$A465,ObservedSpeciesData!$C$2:$C$4955,$C465,ObservedSpeciesData!$D$2:$D$4955,$D465)),AVERAGEIFS(ObservedSpeciesData!U$2:U$4955,ObservedSpeciesData!$A$2:$A$4955,$A465,ObservedSpeciesData!$C$2:$C$4955,$C465,ObservedSpeciesData!$D$2:$D$4955,$D465),"")</f>
        <v/>
      </c>
      <c r="V465" s="23">
        <f>IF(ISNUMBER(AVERAGEIFS(ObservedSpeciesData!V$2:V$4955,ObservedSpeciesData!$A$2:$A$4955,$A465,ObservedSpeciesData!$D$2:$D$4955,$D465)),AVERAGEIFS(ObservedSpeciesData!V$2:V$4955,ObservedSpeciesData!$A$2:$A$4955,$A465,ObservedSpeciesData!$D$2:$D$4955,$D465),"")</f>
        <v>22.356368780136108</v>
      </c>
      <c r="W465" s="23">
        <f>IF(ISNUMBER(AVERAGEIFS(ObservedSpeciesData!W$2:W$4955,ObservedSpeciesData!$A$2:$A$4955,$A465,ObservedSpeciesData!$D$2:$D$4955,$D465)),AVERAGEIFS(ObservedSpeciesData!W$2:W$4955,ObservedSpeciesData!$A$2:$A$4955,$A465,ObservedSpeciesData!$D$2:$D$4955,$D465),"")</f>
        <v>26.392554521560669</v>
      </c>
      <c r="X465" s="23">
        <f>IF(ISNUMBER(AVERAGEIFS(ObservedSpeciesData!X$2:X$4955,ObservedSpeciesData!$A$2:$A$4955,$A465,ObservedSpeciesData!$D$2:$D$4955,$D465)),AVERAGEIFS(ObservedSpeciesData!X$2:X$4955,ObservedSpeciesData!$A$2:$A$4955,$A465,ObservedSpeciesData!$D$2:$D$4955,$D465),"")</f>
        <v>75.551209449768066</v>
      </c>
      <c r="Y465" s="23">
        <f>IF(ISNUMBER(AVERAGEIFS(ObservedSpeciesData!Y$2:Y$4955,ObservedSpeciesData!$A$2:$A$4955,$A465,ObservedSpeciesData!$D$2:$D$4955,$D465)),AVERAGEIFS(ObservedSpeciesData!Y$2:Y$4955,ObservedSpeciesData!$A$2:$A$4955,$A465,ObservedSpeciesData!$D$2:$D$4955,$D465),"")</f>
        <v>40.52323842048645</v>
      </c>
      <c r="Z465" s="23">
        <f>IF(ISNUMBER(AVERAGEIFS(ObservedSpeciesData!Z$2:Z$4955,ObservedSpeciesData!$A$2:$A$4955,$A465,ObservedSpeciesData!$D$2:$D$4955,$D465)),AVERAGEIFS(ObservedSpeciesData!Z$2:Z$4955,ObservedSpeciesData!$A$2:$A$4955,$A465,ObservedSpeciesData!$D$2:$D$4955,$D465),"")</f>
        <v>89.057385921478271</v>
      </c>
      <c r="AA465" s="23">
        <f>IF(ISNUMBER(AVERAGEIFS(ObservedSpeciesData!AA$2:AA$4955,ObservedSpeciesData!$A$2:$A$4955,$A465,ObservedSpeciesData!$D$2:$D$4955,$D465)),AVERAGEIFS(ObservedSpeciesData!AA$2:AA$4955,ObservedSpeciesData!$A$2:$A$4955,$A465,ObservedSpeciesData!$D$2:$D$4955,$D465),"")</f>
        <v>13.852483093738556</v>
      </c>
      <c r="AB465" s="24">
        <f>IF(ISNUMBER(AVERAGEIFS(ObservedSpeciesData!AB$2:AB$4955,ObservedSpeciesData!$A$2:$A$4955,$A465,ObservedSpeciesData!$D$2:$D$4955,$D465)),AVERAGEIFS(ObservedSpeciesData!AB$2:AB$4955,ObservedSpeciesData!$A$2:$A$4955,$A465,ObservedSpeciesData!$D$2:$D$4955,$D465),"")</f>
        <v>2.2163972949981688E-2</v>
      </c>
      <c r="AC465" s="24">
        <f>IF(ISNUMBER(AVERAGEIFS(ObservedSpeciesData!AC$2:AC$4955,ObservedSpeciesData!$A$2:$A$4955,$A465,ObservedSpeciesData!$D$2:$D$4955,$D465)),AVERAGEIFS(ObservedSpeciesData!AC$2:AC$4955,ObservedSpeciesData!$A$2:$A$4955,$A465,ObservedSpeciesData!$D$2:$D$4955,$D465),"")</f>
        <v>2.2163972949981688E-2</v>
      </c>
      <c r="AD465" s="23">
        <f>IF(ISNUMBER(AVERAGEIFS(ObservedSpeciesData!AD$2:AD$4955,ObservedSpeciesData!$A$2:$A$4955,$A465,ObservedSpeciesData!$D$2:$D$4955,$D465)),AVERAGEIFS(ObservedSpeciesData!AD$2:AD$4955,ObservedSpeciesData!$A$2:$A$4955,$A465,ObservedSpeciesData!$D$2:$D$4955,$D465),"")</f>
        <v>12.08819351196289</v>
      </c>
      <c r="AE465" s="24">
        <f>IF(ISNUMBER(AVERAGEIFS(ObservedSpeciesData!AE$2:AE$4955,ObservedSpeciesData!$A$2:$A$4955,$A465,ObservedSpeciesData!$D$2:$D$4955,$D465)),AVERAGEIFS(ObservedSpeciesData!AE$2:AE$4955,ObservedSpeciesData!$A$2:$A$4955,$A465,ObservedSpeciesData!$D$2:$D$4955,$D465),"")</f>
        <v>28.312466544735543</v>
      </c>
      <c r="AF465" s="23"/>
      <c r="AG465" s="24"/>
      <c r="AH465" s="23">
        <f>IF(ISNUMBER(AVERAGEIFS(ObservedSpeciesData!AH$2:AH$4955,ObservedSpeciesData!$A$2:$A$4955,$A465,ObservedSpeciesData!$D$2:$D$4955,$D465)),AVERAGEIFS(ObservedSpeciesData!AH$2:AH$4955,ObservedSpeciesData!$A$2:$A$4955,$A465,ObservedSpeciesData!$D$2:$D$4955,$D465),"")</f>
        <v>1.4001249999999998</v>
      </c>
      <c r="AI465" s="23">
        <f>IF(ISNUMBER(AVERAGEIFS(ObservedSpeciesData!AI$2:AI$4955,ObservedSpeciesData!$A$2:$A$4955,$A465,ObservedSpeciesData!$C$2:$C$4955,$C465,ObservedSpeciesData!$D$2:$D$4955,$D465)),AVERAGEIFS(ObservedSpeciesData!AI$2:AI$4955,ObservedSpeciesData!$A$2:$A$4955,$A465,ObservedSpeciesData!$C$2:$C$4955,$C465,ObservedSpeciesData!$D$2:$D$4955,$D465),"")</f>
        <v>1.3712500000000001</v>
      </c>
      <c r="AJ465" s="2">
        <f>COUNTIFS(ObservedSpeciesData!$A$2:$A$828,$A465,ObservedSpeciesData!$D$2:$D$828,$D465)</f>
        <v>0</v>
      </c>
      <c r="AK465" s="2">
        <f t="shared" si="7"/>
        <v>15</v>
      </c>
    </row>
    <row r="466" spans="1:37" x14ac:dyDescent="0.25">
      <c r="A466" s="14" t="s">
        <v>102</v>
      </c>
      <c r="B466" t="s">
        <v>98</v>
      </c>
      <c r="C466" t="s">
        <v>105</v>
      </c>
      <c r="D466" s="13">
        <v>41942</v>
      </c>
      <c r="E466">
        <v>1</v>
      </c>
      <c r="F466">
        <v>100</v>
      </c>
      <c r="G466" s="2" t="s">
        <v>89</v>
      </c>
      <c r="H466" s="2" t="s">
        <v>11</v>
      </c>
      <c r="I466">
        <v>2</v>
      </c>
      <c r="J466" s="2" t="s">
        <v>77</v>
      </c>
      <c r="K466" s="2">
        <f>IF(ISNUMBER(AVERAGEIFS(ObservedSpeciesData!K$2:K$4955,ObservedSpeciesData!$A$2:$A$4955,$A466,ObservedSpeciesData!$D$2:$D$4955,$D466)),AVERAGEIFS(ObservedSpeciesData!K$2:K$4955,ObservedSpeciesData!$A$2:$A$4955,$A466,ObservedSpeciesData!$D$2:$D$4955,$D466),"")</f>
        <v>90</v>
      </c>
      <c r="L466" s="26" t="str">
        <f>IF(ISNUMBER(AVERAGEIFS(ObservedSpeciesData!L$2:L$4955,ObservedSpeciesData!$A$2:$A$4955,$A466,ObservedSpeciesData!$D$2:$D$4955,$D466)),AVERAGEIFS(ObservedSpeciesData!L$2:L$4955,ObservedSpeciesData!$A$2:$A$4955,$A466,ObservedSpeciesData!$D$2:$D$4955,$D466),"")</f>
        <v/>
      </c>
      <c r="M466" s="23" t="str">
        <f>IF(ISNUMBER(AVERAGEIFS(ObservedSpeciesData!M$2:M$4955,ObservedSpeciesData!$A$2:$A$4955,$A466,ObservedSpeciesData!$D$2:$D$4955,$D466)),AVERAGEIFS(ObservedSpeciesData!M$2:M$4955,ObservedSpeciesData!$A$2:$A$4955,$A466,ObservedSpeciesData!$D$2:$D$4955,$D466),"")</f>
        <v/>
      </c>
      <c r="N466" s="23">
        <f>IF(ISNUMBER(AVERAGEIFS(ObservedSpeciesData!N$2:N$4955,ObservedSpeciesData!$A$2:$A$4955,$A466,ObservedSpeciesData!$D$2:$D$4955,$D466)),AVERAGEIFS(ObservedSpeciesData!N$2:N$4955,ObservedSpeciesData!$A$2:$A$4955,$A466,ObservedSpeciesData!$D$2:$D$4955,$D466),"")</f>
        <v>802.30060999410421</v>
      </c>
      <c r="O466" s="23">
        <f>IF(ISNUMBER(AVERAGEIFS(ObservedSpeciesData!O$2:O$4955,ObservedSpeciesData!$A$2:$A$4955,$A466,ObservedSpeciesData!$D$2:$D$4955,$D466)),AVERAGEIFS(ObservedSpeciesData!O$2:O$4955,ObservedSpeciesData!$A$2:$A$4955,$A466,ObservedSpeciesData!$D$2:$D$4955,$D466),"")</f>
        <v>80.230060999410426</v>
      </c>
      <c r="P466" s="23">
        <f>IF(ISNUMBER(AVERAGEIFS(ObservedSpeciesData!P$2:P$4955,ObservedSpeciesData!$A$2:$A$4955,$A466,ObservedSpeciesData!$C$2:$C$4955,$C466,ObservedSpeciesData!$D$2:$D$4955,$D466)),AVERAGEIFS(ObservedSpeciesData!P$2:P$4955,ObservedSpeciesData!$A$2:$A$4955,$A466,ObservedSpeciesData!$C$2:$C$4955,$C466,ObservedSpeciesData!$D$2:$D$4955,$D466),"")</f>
        <v>80.124362466451885</v>
      </c>
      <c r="Q466" s="23"/>
      <c r="R466" s="25" t="str">
        <f>IF(ISNUMBER(AVERAGEIFS(ObservedSpeciesData!R$2:R$4955,ObservedSpeciesData!$A$2:$A$4955,$A466,ObservedSpeciesData!$D$2:$D$4955,$D466)),AVERAGEIFS(ObservedSpeciesData!R$2:R$4955,ObservedSpeciesData!$A$2:$A$4955,$A466,ObservedSpeciesData!$D$2:$D$4955,$D466),"")</f>
        <v/>
      </c>
      <c r="S466" s="25" t="str">
        <f>IF(ISNUMBER(AVERAGEIFS(ObservedSpeciesData!S$2:S$4955,ObservedSpeciesData!$A$2:$A$4955,$A466,ObservedSpeciesData!$D$2:$D$4955,$D466)),AVERAGEIFS(ObservedSpeciesData!S$2:S$4955,ObservedSpeciesData!$A$2:$A$4955,$A466,ObservedSpeciesData!$D$2:$D$4955,$D466),"")</f>
        <v/>
      </c>
      <c r="T466" s="23" t="str">
        <f>IF(ISNUMBER(AVERAGEIFS(ObservedSpeciesData!T$2:T$4955,ObservedSpeciesData!$A$2:$A$4955,$A466,ObservedSpeciesData!$D$2:$D$4955,$D466)),AVERAGEIFS(ObservedSpeciesData!T$2:T$4955,ObservedSpeciesData!$A$2:$A$4955,$A466,ObservedSpeciesData!$D$2:$D$4955,$D466),"")</f>
        <v/>
      </c>
      <c r="U466" s="24" t="str">
        <f>IF(ISNUMBER(AVERAGEIFS(ObservedSpeciesData!U$2:U$4955,ObservedSpeciesData!$A$2:$A$4955,$A466,ObservedSpeciesData!$C$2:$C$4955,$C466,ObservedSpeciesData!$D$2:$D$4955,$D466)),AVERAGEIFS(ObservedSpeciesData!U$2:U$4955,ObservedSpeciesData!$A$2:$A$4955,$A466,ObservedSpeciesData!$C$2:$C$4955,$C466,ObservedSpeciesData!$D$2:$D$4955,$D466),"")</f>
        <v/>
      </c>
      <c r="V466" s="23">
        <f>IF(ISNUMBER(AVERAGEIFS(ObservedSpeciesData!V$2:V$4955,ObservedSpeciesData!$A$2:$A$4955,$A466,ObservedSpeciesData!$D$2:$D$4955,$D466)),AVERAGEIFS(ObservedSpeciesData!V$2:V$4955,ObservedSpeciesData!$A$2:$A$4955,$A466,ObservedSpeciesData!$D$2:$D$4955,$D466),"")</f>
        <v>21.814772963523865</v>
      </c>
      <c r="W466" s="23">
        <f>IF(ISNUMBER(AVERAGEIFS(ObservedSpeciesData!W$2:W$4955,ObservedSpeciesData!$A$2:$A$4955,$A466,ObservedSpeciesData!$D$2:$D$4955,$D466)),AVERAGEIFS(ObservedSpeciesData!W$2:W$4955,ObservedSpeciesData!$A$2:$A$4955,$A466,ObservedSpeciesData!$D$2:$D$4955,$D466),"")</f>
        <v>28.179009437561035</v>
      </c>
      <c r="X466" s="23">
        <f>IF(ISNUMBER(AVERAGEIFS(ObservedSpeciesData!X$2:X$4955,ObservedSpeciesData!$A$2:$A$4955,$A466,ObservedSpeciesData!$D$2:$D$4955,$D466)),AVERAGEIFS(ObservedSpeciesData!X$2:X$4955,ObservedSpeciesData!$A$2:$A$4955,$A466,ObservedSpeciesData!$D$2:$D$4955,$D466),"")</f>
        <v>77.895790100097656</v>
      </c>
      <c r="Y466" s="23">
        <f>IF(ISNUMBER(AVERAGEIFS(ObservedSpeciesData!Y$2:Y$4955,ObservedSpeciesData!$A$2:$A$4955,$A466,ObservedSpeciesData!$D$2:$D$4955,$D466)),AVERAGEIFS(ObservedSpeciesData!Y$2:Y$4955,ObservedSpeciesData!$A$2:$A$4955,$A466,ObservedSpeciesData!$D$2:$D$4955,$D466),"")</f>
        <v>39.498345375061035</v>
      </c>
      <c r="Z466" s="23">
        <f>IF(ISNUMBER(AVERAGEIFS(ObservedSpeciesData!Z$2:Z$4955,ObservedSpeciesData!$A$2:$A$4955,$A466,ObservedSpeciesData!$D$2:$D$4955,$D466)),AVERAGEIFS(ObservedSpeciesData!Z$2:Z$4955,ObservedSpeciesData!$A$2:$A$4955,$A466,ObservedSpeciesData!$D$2:$D$4955,$D466),"")</f>
        <v>89.501470565795898</v>
      </c>
      <c r="AA466" s="23">
        <f>IF(ISNUMBER(AVERAGEIFS(ObservedSpeciesData!AA$2:AA$4955,ObservedSpeciesData!$A$2:$A$4955,$A466,ObservedSpeciesData!$D$2:$D$4955,$D466)),AVERAGEIFS(ObservedSpeciesData!AA$2:AA$4955,ObservedSpeciesData!$A$2:$A$4955,$A466,ObservedSpeciesData!$D$2:$D$4955,$D466),"")</f>
        <v>14.133708238601685</v>
      </c>
      <c r="AB466" s="24">
        <f>IF(ISNUMBER(AVERAGEIFS(ObservedSpeciesData!AB$2:AB$4955,ObservedSpeciesData!$A$2:$A$4955,$A466,ObservedSpeciesData!$D$2:$D$4955,$D466)),AVERAGEIFS(ObservedSpeciesData!AB$2:AB$4955,ObservedSpeciesData!$A$2:$A$4955,$A466,ObservedSpeciesData!$D$2:$D$4955,$D466),"")</f>
        <v>2.2613933181762698E-2</v>
      </c>
      <c r="AC466" s="24">
        <f>IF(ISNUMBER(AVERAGEIFS(ObservedSpeciesData!AC$2:AC$4955,ObservedSpeciesData!$A$2:$A$4955,$A466,ObservedSpeciesData!$D$2:$D$4955,$D466)),AVERAGEIFS(ObservedSpeciesData!AC$2:AC$4955,ObservedSpeciesData!$A$2:$A$4955,$A466,ObservedSpeciesData!$D$2:$D$4955,$D466),"")</f>
        <v>2.2613933181762698E-2</v>
      </c>
      <c r="AD466" s="23">
        <f>IF(ISNUMBER(AVERAGEIFS(ObservedSpeciesData!AD$2:AD$4955,ObservedSpeciesData!$A$2:$A$4955,$A466,ObservedSpeciesData!$D$2:$D$4955,$D466)),AVERAGEIFS(ObservedSpeciesData!AD$2:AD$4955,ObservedSpeciesData!$A$2:$A$4955,$A466,ObservedSpeciesData!$D$2:$D$4955,$D466),"")</f>
        <v>12.463326416015626</v>
      </c>
      <c r="AE466" s="24">
        <f>IF(ISNUMBER(AVERAGEIFS(ObservedSpeciesData!AE$2:AE$4955,ObservedSpeciesData!$A$2:$A$4955,$A466,ObservedSpeciesData!$D$2:$D$4955,$D466)),AVERAGEIFS(ObservedSpeciesData!AE$2:AE$4955,ObservedSpeciesData!$A$2:$A$4955,$A466,ObservedSpeciesData!$D$2:$D$4955,$D466),"")</f>
        <v>27.757828425923982</v>
      </c>
      <c r="AF466" s="23"/>
      <c r="AG466" s="24"/>
      <c r="AH466" s="23">
        <f>IF(ISNUMBER(AVERAGEIFS(ObservedSpeciesData!AH$2:AH$4955,ObservedSpeciesData!$A$2:$A$4955,$A466,ObservedSpeciesData!$D$2:$D$4955,$D466)),AVERAGEIFS(ObservedSpeciesData!AH$2:AH$4955,ObservedSpeciesData!$A$2:$A$4955,$A466,ObservedSpeciesData!$D$2:$D$4955,$D466),"")</f>
        <v>1.7993749999999999</v>
      </c>
      <c r="AI466" s="23">
        <f>IF(ISNUMBER(AVERAGEIFS(ObservedSpeciesData!AI$2:AI$4955,ObservedSpeciesData!$A$2:$A$4955,$A466,ObservedSpeciesData!$C$2:$C$4955,$C466,ObservedSpeciesData!$D$2:$D$4955,$D466)),AVERAGEIFS(ObservedSpeciesData!AI$2:AI$4955,ObservedSpeciesData!$A$2:$A$4955,$A466,ObservedSpeciesData!$C$2:$C$4955,$C466,ObservedSpeciesData!$D$2:$D$4955,$D466),"")</f>
        <v>1.8727499999999999</v>
      </c>
      <c r="AJ466" s="2">
        <f>COUNTIFS(ObservedSpeciesData!$A$2:$A$828,$A466,ObservedSpeciesData!$D$2:$D$828,$D466)</f>
        <v>0</v>
      </c>
      <c r="AK466" s="2">
        <f t="shared" si="7"/>
        <v>15</v>
      </c>
    </row>
    <row r="467" spans="1:37" x14ac:dyDescent="0.25">
      <c r="A467" s="14" t="s">
        <v>101</v>
      </c>
      <c r="B467" t="s">
        <v>98</v>
      </c>
      <c r="C467" t="s">
        <v>105</v>
      </c>
      <c r="D467" s="13">
        <v>41942</v>
      </c>
      <c r="E467">
        <v>1</v>
      </c>
      <c r="F467">
        <v>200</v>
      </c>
      <c r="G467" s="2" t="s">
        <v>89</v>
      </c>
      <c r="H467" s="2" t="s">
        <v>11</v>
      </c>
      <c r="I467">
        <v>2</v>
      </c>
      <c r="J467" s="2" t="s">
        <v>77</v>
      </c>
      <c r="K467" s="2">
        <f>IF(ISNUMBER(AVERAGEIFS(ObservedSpeciesData!K$2:K$4955,ObservedSpeciesData!$A$2:$A$4955,$A467,ObservedSpeciesData!$D$2:$D$4955,$D467)),AVERAGEIFS(ObservedSpeciesData!K$2:K$4955,ObservedSpeciesData!$A$2:$A$4955,$A467,ObservedSpeciesData!$D$2:$D$4955,$D467),"")</f>
        <v>180</v>
      </c>
      <c r="L467" s="26" t="str">
        <f>IF(ISNUMBER(AVERAGEIFS(ObservedSpeciesData!L$2:L$4955,ObservedSpeciesData!$A$2:$A$4955,$A467,ObservedSpeciesData!$D$2:$D$4955,$D467)),AVERAGEIFS(ObservedSpeciesData!L$2:L$4955,ObservedSpeciesData!$A$2:$A$4955,$A467,ObservedSpeciesData!$D$2:$D$4955,$D467),"")</f>
        <v/>
      </c>
      <c r="M467" s="23" t="str">
        <f>IF(ISNUMBER(AVERAGEIFS(ObservedSpeciesData!M$2:M$4955,ObservedSpeciesData!$A$2:$A$4955,$A467,ObservedSpeciesData!$D$2:$D$4955,$D467)),AVERAGEIFS(ObservedSpeciesData!M$2:M$4955,ObservedSpeciesData!$A$2:$A$4955,$A467,ObservedSpeciesData!$D$2:$D$4955,$D467),"")</f>
        <v/>
      </c>
      <c r="N467" s="23">
        <f>IF(ISNUMBER(AVERAGEIFS(ObservedSpeciesData!N$2:N$4955,ObservedSpeciesData!$A$2:$A$4955,$A467,ObservedSpeciesData!$D$2:$D$4955,$D467)),AVERAGEIFS(ObservedSpeciesData!N$2:N$4955,ObservedSpeciesData!$A$2:$A$4955,$A467,ObservedSpeciesData!$D$2:$D$4955,$D467),"")</f>
        <v>1086.1018092410864</v>
      </c>
      <c r="O467" s="23">
        <f>IF(ISNUMBER(AVERAGEIFS(ObservedSpeciesData!O$2:O$4955,ObservedSpeciesData!$A$2:$A$4955,$A467,ObservedSpeciesData!$D$2:$D$4955,$D467)),AVERAGEIFS(ObservedSpeciesData!O$2:O$4955,ObservedSpeciesData!$A$2:$A$4955,$A467,ObservedSpeciesData!$D$2:$D$4955,$D467),"")</f>
        <v>108.61018092410866</v>
      </c>
      <c r="P467" s="23">
        <f>IF(ISNUMBER(AVERAGEIFS(ObservedSpeciesData!P$2:P$4955,ObservedSpeciesData!$A$2:$A$4955,$A467,ObservedSpeciesData!$C$2:$C$4955,$C467,ObservedSpeciesData!$D$2:$D$4955,$D467)),AVERAGEIFS(ObservedSpeciesData!P$2:P$4955,ObservedSpeciesData!$A$2:$A$4955,$A467,ObservedSpeciesData!$C$2:$C$4955,$C467,ObservedSpeciesData!$D$2:$D$4955,$D467),"")</f>
        <v>92.812733081198658</v>
      </c>
      <c r="Q467" s="23"/>
      <c r="R467" s="25" t="str">
        <f>IF(ISNUMBER(AVERAGEIFS(ObservedSpeciesData!R$2:R$4955,ObservedSpeciesData!$A$2:$A$4955,$A467,ObservedSpeciesData!$D$2:$D$4955,$D467)),AVERAGEIFS(ObservedSpeciesData!R$2:R$4955,ObservedSpeciesData!$A$2:$A$4955,$A467,ObservedSpeciesData!$D$2:$D$4955,$D467),"")</f>
        <v/>
      </c>
      <c r="S467" s="25" t="str">
        <f>IF(ISNUMBER(AVERAGEIFS(ObservedSpeciesData!S$2:S$4955,ObservedSpeciesData!$A$2:$A$4955,$A467,ObservedSpeciesData!$D$2:$D$4955,$D467)),AVERAGEIFS(ObservedSpeciesData!S$2:S$4955,ObservedSpeciesData!$A$2:$A$4955,$A467,ObservedSpeciesData!$D$2:$D$4955,$D467),"")</f>
        <v/>
      </c>
      <c r="T467" s="23" t="str">
        <f>IF(ISNUMBER(AVERAGEIFS(ObservedSpeciesData!T$2:T$4955,ObservedSpeciesData!$A$2:$A$4955,$A467,ObservedSpeciesData!$D$2:$D$4955,$D467)),AVERAGEIFS(ObservedSpeciesData!T$2:T$4955,ObservedSpeciesData!$A$2:$A$4955,$A467,ObservedSpeciesData!$D$2:$D$4955,$D467),"")</f>
        <v/>
      </c>
      <c r="U467" s="24" t="str">
        <f>IF(ISNUMBER(AVERAGEIFS(ObservedSpeciesData!U$2:U$4955,ObservedSpeciesData!$A$2:$A$4955,$A467,ObservedSpeciesData!$C$2:$C$4955,$C467,ObservedSpeciesData!$D$2:$D$4955,$D467)),AVERAGEIFS(ObservedSpeciesData!U$2:U$4955,ObservedSpeciesData!$A$2:$A$4955,$A467,ObservedSpeciesData!$C$2:$C$4955,$C467,ObservedSpeciesData!$D$2:$D$4955,$D467),"")</f>
        <v/>
      </c>
      <c r="V467" s="23">
        <f>IF(ISNUMBER(AVERAGEIFS(ObservedSpeciesData!V$2:V$4955,ObservedSpeciesData!$A$2:$A$4955,$A467,ObservedSpeciesData!$D$2:$D$4955,$D467)),AVERAGEIFS(ObservedSpeciesData!V$2:V$4955,ObservedSpeciesData!$A$2:$A$4955,$A467,ObservedSpeciesData!$D$2:$D$4955,$D467),"")</f>
        <v>21.985806107521057</v>
      </c>
      <c r="W467" s="23">
        <f>IF(ISNUMBER(AVERAGEIFS(ObservedSpeciesData!W$2:W$4955,ObservedSpeciesData!$A$2:$A$4955,$A467,ObservedSpeciesData!$D$2:$D$4955,$D467)),AVERAGEIFS(ObservedSpeciesData!W$2:W$4955,ObservedSpeciesData!$A$2:$A$4955,$A467,ObservedSpeciesData!$D$2:$D$4955,$D467),"")</f>
        <v>27.723982810974121</v>
      </c>
      <c r="X467" s="23">
        <f>IF(ISNUMBER(AVERAGEIFS(ObservedSpeciesData!X$2:X$4955,ObservedSpeciesData!$A$2:$A$4955,$A467,ObservedSpeciesData!$D$2:$D$4955,$D467)),AVERAGEIFS(ObservedSpeciesData!X$2:X$4955,ObservedSpeciesData!$A$2:$A$4955,$A467,ObservedSpeciesData!$D$2:$D$4955,$D467),"")</f>
        <v>77.647843837738037</v>
      </c>
      <c r="Y467" s="23">
        <f>IF(ISNUMBER(AVERAGEIFS(ObservedSpeciesData!Y$2:Y$4955,ObservedSpeciesData!$A$2:$A$4955,$A467,ObservedSpeciesData!$D$2:$D$4955,$D467)),AVERAGEIFS(ObservedSpeciesData!Y$2:Y$4955,ObservedSpeciesData!$A$2:$A$4955,$A467,ObservedSpeciesData!$D$2:$D$4955,$D467),"")</f>
        <v>39.537450551986694</v>
      </c>
      <c r="Z467" s="23">
        <f>IF(ISNUMBER(AVERAGEIFS(ObservedSpeciesData!Z$2:Z$4955,ObservedSpeciesData!$A$2:$A$4955,$A467,ObservedSpeciesData!$D$2:$D$4955,$D467)),AVERAGEIFS(ObservedSpeciesData!Z$2:Z$4955,ObservedSpeciesData!$A$2:$A$4955,$A467,ObservedSpeciesData!$D$2:$D$4955,$D467),"")</f>
        <v>89.601317405700684</v>
      </c>
      <c r="AA467" s="23">
        <f>IF(ISNUMBER(AVERAGEIFS(ObservedSpeciesData!AA$2:AA$4955,ObservedSpeciesData!$A$2:$A$4955,$A467,ObservedSpeciesData!$D$2:$D$4955,$D467)),AVERAGEIFS(ObservedSpeciesData!AA$2:AA$4955,ObservedSpeciesData!$A$2:$A$4955,$A467,ObservedSpeciesData!$D$2:$D$4955,$D467),"")</f>
        <v>14.179138481616974</v>
      </c>
      <c r="AB467" s="24">
        <f>IF(ISNUMBER(AVERAGEIFS(ObservedSpeciesData!AB$2:AB$4955,ObservedSpeciesData!$A$2:$A$4955,$A467,ObservedSpeciesData!$D$2:$D$4955,$D467)),AVERAGEIFS(ObservedSpeciesData!AB$2:AB$4955,ObservedSpeciesData!$A$2:$A$4955,$A467,ObservedSpeciesData!$D$2:$D$4955,$D467),"")</f>
        <v>2.2686621570587158E-2</v>
      </c>
      <c r="AC467" s="24">
        <f>IF(ISNUMBER(AVERAGEIFS(ObservedSpeciesData!AC$2:AC$4955,ObservedSpeciesData!$A$2:$A$4955,$A467,ObservedSpeciesData!$D$2:$D$4955,$D467)),AVERAGEIFS(ObservedSpeciesData!AC$2:AC$4955,ObservedSpeciesData!$A$2:$A$4955,$A467,ObservedSpeciesData!$D$2:$D$4955,$D467),"")</f>
        <v>2.2686621570587158E-2</v>
      </c>
      <c r="AD467" s="23">
        <f>IF(ISNUMBER(AVERAGEIFS(ObservedSpeciesData!AD$2:AD$4955,ObservedSpeciesData!$A$2:$A$4955,$A467,ObservedSpeciesData!$D$2:$D$4955,$D467)),AVERAGEIFS(ObservedSpeciesData!AD$2:AD$4955,ObservedSpeciesData!$A$2:$A$4955,$A467,ObservedSpeciesData!$D$2:$D$4955,$D467),"")</f>
        <v>12.423655014038086</v>
      </c>
      <c r="AE467" s="24">
        <f>IF(ISNUMBER(AVERAGEIFS(ObservedSpeciesData!AE$2:AE$4955,ObservedSpeciesData!$A$2:$A$4955,$A467,ObservedSpeciesData!$D$2:$D$4955,$D467)),AVERAGEIFS(ObservedSpeciesData!AE$2:AE$4955,ObservedSpeciesData!$A$2:$A$4955,$A467,ObservedSpeciesData!$D$2:$D$4955,$D467),"")</f>
        <v>25.590875710581024</v>
      </c>
      <c r="AF467" s="23"/>
      <c r="AG467" s="24"/>
      <c r="AH467" s="23">
        <f>IF(ISNUMBER(AVERAGEIFS(ObservedSpeciesData!AH$2:AH$4955,ObservedSpeciesData!$A$2:$A$4955,$A467,ObservedSpeciesData!$D$2:$D$4955,$D467)),AVERAGEIFS(ObservedSpeciesData!AH$2:AH$4955,ObservedSpeciesData!$A$2:$A$4955,$A467,ObservedSpeciesData!$D$2:$D$4955,$D467),"")</f>
        <v>2.468375</v>
      </c>
      <c r="AI467" s="23">
        <f>IF(ISNUMBER(AVERAGEIFS(ObservedSpeciesData!AI$2:AI$4955,ObservedSpeciesData!$A$2:$A$4955,$A467,ObservedSpeciesData!$C$2:$C$4955,$C467,ObservedSpeciesData!$D$2:$D$4955,$D467)),AVERAGEIFS(ObservedSpeciesData!AI$2:AI$4955,ObservedSpeciesData!$A$2:$A$4955,$A467,ObservedSpeciesData!$C$2:$C$4955,$C467,ObservedSpeciesData!$D$2:$D$4955,$D467),"")</f>
        <v>2.1975000000000002</v>
      </c>
      <c r="AJ467" s="2">
        <f>COUNTIFS(ObservedSpeciesData!$A$2:$A$828,$A467,ObservedSpeciesData!$D$2:$D$828,$D467)</f>
        <v>0</v>
      </c>
      <c r="AK467" s="2">
        <f t="shared" si="7"/>
        <v>15</v>
      </c>
    </row>
    <row r="468" spans="1:37" x14ac:dyDescent="0.25">
      <c r="A468" s="14" t="s">
        <v>100</v>
      </c>
      <c r="B468" t="s">
        <v>98</v>
      </c>
      <c r="C468" t="s">
        <v>105</v>
      </c>
      <c r="D468" s="13">
        <v>41942</v>
      </c>
      <c r="E468">
        <v>1</v>
      </c>
      <c r="F468">
        <v>350</v>
      </c>
      <c r="G468" s="2" t="s">
        <v>89</v>
      </c>
      <c r="H468" s="2" t="s">
        <v>11</v>
      </c>
      <c r="I468">
        <v>2</v>
      </c>
      <c r="J468" s="2" t="s">
        <v>77</v>
      </c>
      <c r="K468" s="2">
        <f>IF(ISNUMBER(AVERAGEIFS(ObservedSpeciesData!K$2:K$4955,ObservedSpeciesData!$A$2:$A$4955,$A468,ObservedSpeciesData!$D$2:$D$4955,$D468)),AVERAGEIFS(ObservedSpeciesData!K$2:K$4955,ObservedSpeciesData!$A$2:$A$4955,$A468,ObservedSpeciesData!$D$2:$D$4955,$D468),"")</f>
        <v>350</v>
      </c>
      <c r="L468" s="26" t="str">
        <f>IF(ISNUMBER(AVERAGEIFS(ObservedSpeciesData!L$2:L$4955,ObservedSpeciesData!$A$2:$A$4955,$A468,ObservedSpeciesData!$D$2:$D$4955,$D468)),AVERAGEIFS(ObservedSpeciesData!L$2:L$4955,ObservedSpeciesData!$A$2:$A$4955,$A468,ObservedSpeciesData!$D$2:$D$4955,$D468),"")</f>
        <v/>
      </c>
      <c r="M468" s="23" t="str">
        <f>IF(ISNUMBER(AVERAGEIFS(ObservedSpeciesData!M$2:M$4955,ObservedSpeciesData!$A$2:$A$4955,$A468,ObservedSpeciesData!$D$2:$D$4955,$D468)),AVERAGEIFS(ObservedSpeciesData!M$2:M$4955,ObservedSpeciesData!$A$2:$A$4955,$A468,ObservedSpeciesData!$D$2:$D$4955,$D468),"")</f>
        <v/>
      </c>
      <c r="N468" s="23">
        <f>IF(ISNUMBER(AVERAGEIFS(ObservedSpeciesData!N$2:N$4955,ObservedSpeciesData!$A$2:$A$4955,$A468,ObservedSpeciesData!$D$2:$D$4955,$D468)),AVERAGEIFS(ObservedSpeciesData!N$2:N$4955,ObservedSpeciesData!$A$2:$A$4955,$A468,ObservedSpeciesData!$D$2:$D$4955,$D468),"")</f>
        <v>1592.9320307775806</v>
      </c>
      <c r="O468" s="23">
        <f>IF(ISNUMBER(AVERAGEIFS(ObservedSpeciesData!O$2:O$4955,ObservedSpeciesData!$A$2:$A$4955,$A468,ObservedSpeciesData!$D$2:$D$4955,$D468)),AVERAGEIFS(ObservedSpeciesData!O$2:O$4955,ObservedSpeciesData!$A$2:$A$4955,$A468,ObservedSpeciesData!$D$2:$D$4955,$D468),"")</f>
        <v>159.29320307775802</v>
      </c>
      <c r="P468" s="23">
        <f>IF(ISNUMBER(AVERAGEIFS(ObservedSpeciesData!P$2:P$4955,ObservedSpeciesData!$A$2:$A$4955,$A468,ObservedSpeciesData!$C$2:$C$4955,$C468,ObservedSpeciesData!$D$2:$D$4955,$D468)),AVERAGEIFS(ObservedSpeciesData!P$2:P$4955,ObservedSpeciesData!$A$2:$A$4955,$A468,ObservedSpeciesData!$C$2:$C$4955,$C468,ObservedSpeciesData!$D$2:$D$4955,$D468),"")</f>
        <v>141.85945192975174</v>
      </c>
      <c r="Q468" s="23"/>
      <c r="R468" s="25" t="str">
        <f>IF(ISNUMBER(AVERAGEIFS(ObservedSpeciesData!R$2:R$4955,ObservedSpeciesData!$A$2:$A$4955,$A468,ObservedSpeciesData!$D$2:$D$4955,$D468)),AVERAGEIFS(ObservedSpeciesData!R$2:R$4955,ObservedSpeciesData!$A$2:$A$4955,$A468,ObservedSpeciesData!$D$2:$D$4955,$D468),"")</f>
        <v/>
      </c>
      <c r="S468" s="25" t="str">
        <f>IF(ISNUMBER(AVERAGEIFS(ObservedSpeciesData!S$2:S$4955,ObservedSpeciesData!$A$2:$A$4955,$A468,ObservedSpeciesData!$D$2:$D$4955,$D468)),AVERAGEIFS(ObservedSpeciesData!S$2:S$4955,ObservedSpeciesData!$A$2:$A$4955,$A468,ObservedSpeciesData!$D$2:$D$4955,$D468),"")</f>
        <v/>
      </c>
      <c r="T468" s="23" t="str">
        <f>IF(ISNUMBER(AVERAGEIFS(ObservedSpeciesData!T$2:T$4955,ObservedSpeciesData!$A$2:$A$4955,$A468,ObservedSpeciesData!$D$2:$D$4955,$D468)),AVERAGEIFS(ObservedSpeciesData!T$2:T$4955,ObservedSpeciesData!$A$2:$A$4955,$A468,ObservedSpeciesData!$D$2:$D$4955,$D468),"")</f>
        <v/>
      </c>
      <c r="U468" s="24" t="str">
        <f>IF(ISNUMBER(AVERAGEIFS(ObservedSpeciesData!U$2:U$4955,ObservedSpeciesData!$A$2:$A$4955,$A468,ObservedSpeciesData!$C$2:$C$4955,$C468,ObservedSpeciesData!$D$2:$D$4955,$D468)),AVERAGEIFS(ObservedSpeciesData!U$2:U$4955,ObservedSpeciesData!$A$2:$A$4955,$A468,ObservedSpeciesData!$C$2:$C$4955,$C468,ObservedSpeciesData!$D$2:$D$4955,$D468),"")</f>
        <v/>
      </c>
      <c r="V468" s="23">
        <f>IF(ISNUMBER(AVERAGEIFS(ObservedSpeciesData!V$2:V$4955,ObservedSpeciesData!$A$2:$A$4955,$A468,ObservedSpeciesData!$D$2:$D$4955,$D468)),AVERAGEIFS(ObservedSpeciesData!V$2:V$4955,ObservedSpeciesData!$A$2:$A$4955,$A468,ObservedSpeciesData!$D$2:$D$4955,$D468),"")</f>
        <v>21.728710174560547</v>
      </c>
      <c r="W468" s="23">
        <f>IF(ISNUMBER(AVERAGEIFS(ObservedSpeciesData!W$2:W$4955,ObservedSpeciesData!$A$2:$A$4955,$A468,ObservedSpeciesData!$D$2:$D$4955,$D468)),AVERAGEIFS(ObservedSpeciesData!W$2:W$4955,ObservedSpeciesData!$A$2:$A$4955,$A468,ObservedSpeciesData!$D$2:$D$4955,$D468),"")</f>
        <v>27.199501276016235</v>
      </c>
      <c r="X468" s="23">
        <f>IF(ISNUMBER(AVERAGEIFS(ObservedSpeciesData!X$2:X$4955,ObservedSpeciesData!$A$2:$A$4955,$A468,ObservedSpeciesData!$D$2:$D$4955,$D468)),AVERAGEIFS(ObservedSpeciesData!X$2:X$4955,ObservedSpeciesData!$A$2:$A$4955,$A468,ObservedSpeciesData!$D$2:$D$4955,$D468),"")</f>
        <v>78.078653335571289</v>
      </c>
      <c r="Y468" s="23">
        <f>IF(ISNUMBER(AVERAGEIFS(ObservedSpeciesData!Y$2:Y$4955,ObservedSpeciesData!$A$2:$A$4955,$A468,ObservedSpeciesData!$D$2:$D$4955,$D468)),AVERAGEIFS(ObservedSpeciesData!Y$2:Y$4955,ObservedSpeciesData!$A$2:$A$4955,$A468,ObservedSpeciesData!$D$2:$D$4955,$D468),"")</f>
        <v>39.462113857269287</v>
      </c>
      <c r="Z468" s="23">
        <f>IF(ISNUMBER(AVERAGEIFS(ObservedSpeciesData!Z$2:Z$4955,ObservedSpeciesData!$A$2:$A$4955,$A468,ObservedSpeciesData!$D$2:$D$4955,$D468)),AVERAGEIFS(ObservedSpeciesData!Z$2:Z$4955,ObservedSpeciesData!$A$2:$A$4955,$A468,ObservedSpeciesData!$D$2:$D$4955,$D468),"")</f>
        <v>89.568496227264404</v>
      </c>
      <c r="AA468" s="23">
        <f>IF(ISNUMBER(AVERAGEIFS(ObservedSpeciesData!AA$2:AA$4955,ObservedSpeciesData!$A$2:$A$4955,$A468,ObservedSpeciesData!$D$2:$D$4955,$D468)),AVERAGEIFS(ObservedSpeciesData!AA$2:AA$4955,ObservedSpeciesData!$A$2:$A$4955,$A468,ObservedSpeciesData!$D$2:$D$4955,$D468),"")</f>
        <v>15.231095433235168</v>
      </c>
      <c r="AB468" s="24">
        <f>IF(ISNUMBER(AVERAGEIFS(ObservedSpeciesData!AB$2:AB$4955,ObservedSpeciesData!$A$2:$A$4955,$A468,ObservedSpeciesData!$D$2:$D$4955,$D468)),AVERAGEIFS(ObservedSpeciesData!AB$2:AB$4955,ObservedSpeciesData!$A$2:$A$4955,$A468,ObservedSpeciesData!$D$2:$D$4955,$D468),"")</f>
        <v>2.4369752693176268E-2</v>
      </c>
      <c r="AC468" s="24">
        <f>IF(ISNUMBER(AVERAGEIFS(ObservedSpeciesData!AC$2:AC$4955,ObservedSpeciesData!$A$2:$A$4955,$A468,ObservedSpeciesData!$D$2:$D$4955,$D468)),AVERAGEIFS(ObservedSpeciesData!AC$2:AC$4955,ObservedSpeciesData!$A$2:$A$4955,$A468,ObservedSpeciesData!$D$2:$D$4955,$D468),"")</f>
        <v>2.4369752693176268E-2</v>
      </c>
      <c r="AD468" s="23">
        <f>IF(ISNUMBER(AVERAGEIFS(ObservedSpeciesData!AD$2:AD$4955,ObservedSpeciesData!$A$2:$A$4955,$A468,ObservedSpeciesData!$D$2:$D$4955,$D468)),AVERAGEIFS(ObservedSpeciesData!AD$2:AD$4955,ObservedSpeciesData!$A$2:$A$4955,$A468,ObservedSpeciesData!$D$2:$D$4955,$D468),"")</f>
        <v>12.492584533691408</v>
      </c>
      <c r="AE468" s="24">
        <f>IF(ISNUMBER(AVERAGEIFS(ObservedSpeciesData!AE$2:AE$4955,ObservedSpeciesData!$A$2:$A$4955,$A468,ObservedSpeciesData!$D$2:$D$4955,$D468)),AVERAGEIFS(ObservedSpeciesData!AE$2:AE$4955,ObservedSpeciesData!$A$2:$A$4955,$A468,ObservedSpeciesData!$D$2:$D$4955,$D468),"")</f>
        <v>23.463875712230561</v>
      </c>
      <c r="AF468" s="23"/>
      <c r="AG468" s="24"/>
      <c r="AH468" s="23">
        <f>IF(ISNUMBER(AVERAGEIFS(ObservedSpeciesData!AH$2:AH$4955,ObservedSpeciesData!$A$2:$A$4955,$A468,ObservedSpeciesData!$D$2:$D$4955,$D468)),AVERAGEIFS(ObservedSpeciesData!AH$2:AH$4955,ObservedSpeciesData!$A$2:$A$4955,$A468,ObservedSpeciesData!$D$2:$D$4955,$D468),"")</f>
        <v>3.8741249999999998</v>
      </c>
      <c r="AI468" s="23">
        <f>IF(ISNUMBER(AVERAGEIFS(ObservedSpeciesData!AI$2:AI$4955,ObservedSpeciesData!$A$2:$A$4955,$A468,ObservedSpeciesData!$C$2:$C$4955,$C468,ObservedSpeciesData!$D$2:$D$4955,$D468)),AVERAGEIFS(ObservedSpeciesData!AI$2:AI$4955,ObservedSpeciesData!$A$2:$A$4955,$A468,ObservedSpeciesData!$C$2:$C$4955,$C468,ObservedSpeciesData!$D$2:$D$4955,$D468),"")</f>
        <v>3.50725</v>
      </c>
      <c r="AJ468" s="2">
        <f>COUNTIFS(ObservedSpeciesData!$A$2:$A$828,$A468,ObservedSpeciesData!$D$2:$D$828,$D468)</f>
        <v>0</v>
      </c>
      <c r="AK468" s="2">
        <f t="shared" si="7"/>
        <v>15</v>
      </c>
    </row>
    <row r="469" spans="1:37" x14ac:dyDescent="0.25">
      <c r="A469" s="14" t="s">
        <v>99</v>
      </c>
      <c r="B469" t="s">
        <v>98</v>
      </c>
      <c r="C469" t="s">
        <v>105</v>
      </c>
      <c r="D469" s="13">
        <v>41942</v>
      </c>
      <c r="E469">
        <v>1</v>
      </c>
      <c r="F469">
        <v>500</v>
      </c>
      <c r="G469" s="2" t="s">
        <v>89</v>
      </c>
      <c r="H469" s="2" t="s">
        <v>11</v>
      </c>
      <c r="I469">
        <v>2</v>
      </c>
      <c r="J469" s="2" t="s">
        <v>77</v>
      </c>
      <c r="K469" s="2">
        <f>IF(ISNUMBER(AVERAGEIFS(ObservedSpeciesData!K$2:K$4955,ObservedSpeciesData!$A$2:$A$4955,$A469,ObservedSpeciesData!$D$2:$D$4955,$D469)),AVERAGEIFS(ObservedSpeciesData!K$2:K$4955,ObservedSpeciesData!$A$2:$A$4955,$A469,ObservedSpeciesData!$D$2:$D$4955,$D469),"")</f>
        <v>450</v>
      </c>
      <c r="L469" s="26" t="str">
        <f>IF(ISNUMBER(AVERAGEIFS(ObservedSpeciesData!L$2:L$4955,ObservedSpeciesData!$A$2:$A$4955,$A469,ObservedSpeciesData!$D$2:$D$4955,$D469)),AVERAGEIFS(ObservedSpeciesData!L$2:L$4955,ObservedSpeciesData!$A$2:$A$4955,$A469,ObservedSpeciesData!$D$2:$D$4955,$D469),"")</f>
        <v/>
      </c>
      <c r="M469" s="23" t="str">
        <f>IF(ISNUMBER(AVERAGEIFS(ObservedSpeciesData!M$2:M$4955,ObservedSpeciesData!$A$2:$A$4955,$A469,ObservedSpeciesData!$D$2:$D$4955,$D469)),AVERAGEIFS(ObservedSpeciesData!M$2:M$4955,ObservedSpeciesData!$A$2:$A$4955,$A469,ObservedSpeciesData!$D$2:$D$4955,$D469),"")</f>
        <v/>
      </c>
      <c r="N469" s="23">
        <f>IF(ISNUMBER(AVERAGEIFS(ObservedSpeciesData!N$2:N$4955,ObservedSpeciesData!$A$2:$A$4955,$A469,ObservedSpeciesData!$D$2:$D$4955,$D469)),AVERAGEIFS(ObservedSpeciesData!N$2:N$4955,ObservedSpeciesData!$A$2:$A$4955,$A469,ObservedSpeciesData!$D$2:$D$4955,$D469),"")</f>
        <v>2066.1470052838981</v>
      </c>
      <c r="O469" s="23">
        <f>IF(ISNUMBER(AVERAGEIFS(ObservedSpeciesData!O$2:O$4955,ObservedSpeciesData!$A$2:$A$4955,$A469,ObservedSpeciesData!$D$2:$D$4955,$D469)),AVERAGEIFS(ObservedSpeciesData!O$2:O$4955,ObservedSpeciesData!$A$2:$A$4955,$A469,ObservedSpeciesData!$D$2:$D$4955,$D469),"")</f>
        <v>206.61470052838979</v>
      </c>
      <c r="P469" s="23">
        <f>IF(ISNUMBER(AVERAGEIFS(ObservedSpeciesData!P$2:P$4955,ObservedSpeciesData!$A$2:$A$4955,$A469,ObservedSpeciesData!$C$2:$C$4955,$C469,ObservedSpeciesData!$D$2:$D$4955,$D469)),AVERAGEIFS(ObservedSpeciesData!P$2:P$4955,ObservedSpeciesData!$A$2:$A$4955,$A469,ObservedSpeciesData!$C$2:$C$4955,$C469,ObservedSpeciesData!$D$2:$D$4955,$D469),"")</f>
        <v>193.22554911727266</v>
      </c>
      <c r="Q469" s="23"/>
      <c r="R469" s="25" t="str">
        <f>IF(ISNUMBER(AVERAGEIFS(ObservedSpeciesData!R$2:R$4955,ObservedSpeciesData!$A$2:$A$4955,$A469,ObservedSpeciesData!$D$2:$D$4955,$D469)),AVERAGEIFS(ObservedSpeciesData!R$2:R$4955,ObservedSpeciesData!$A$2:$A$4955,$A469,ObservedSpeciesData!$D$2:$D$4955,$D469),"")</f>
        <v/>
      </c>
      <c r="S469" s="25" t="str">
        <f>IF(ISNUMBER(AVERAGEIFS(ObservedSpeciesData!S$2:S$4955,ObservedSpeciesData!$A$2:$A$4955,$A469,ObservedSpeciesData!$D$2:$D$4955,$D469)),AVERAGEIFS(ObservedSpeciesData!S$2:S$4955,ObservedSpeciesData!$A$2:$A$4955,$A469,ObservedSpeciesData!$D$2:$D$4955,$D469),"")</f>
        <v/>
      </c>
      <c r="T469" s="23" t="str">
        <f>IF(ISNUMBER(AVERAGEIFS(ObservedSpeciesData!T$2:T$4955,ObservedSpeciesData!$A$2:$A$4955,$A469,ObservedSpeciesData!$D$2:$D$4955,$D469)),AVERAGEIFS(ObservedSpeciesData!T$2:T$4955,ObservedSpeciesData!$A$2:$A$4955,$A469,ObservedSpeciesData!$D$2:$D$4955,$D469),"")</f>
        <v/>
      </c>
      <c r="U469" s="24" t="str">
        <f>IF(ISNUMBER(AVERAGEIFS(ObservedSpeciesData!U$2:U$4955,ObservedSpeciesData!$A$2:$A$4955,$A469,ObservedSpeciesData!$C$2:$C$4955,$C469,ObservedSpeciesData!$D$2:$D$4955,$D469)),AVERAGEIFS(ObservedSpeciesData!U$2:U$4955,ObservedSpeciesData!$A$2:$A$4955,$A469,ObservedSpeciesData!$C$2:$C$4955,$C469,ObservedSpeciesData!$D$2:$D$4955,$D469),"")</f>
        <v/>
      </c>
      <c r="V469" s="23">
        <f>IF(ISNUMBER(AVERAGEIFS(ObservedSpeciesData!V$2:V$4955,ObservedSpeciesData!$A$2:$A$4955,$A469,ObservedSpeciesData!$D$2:$D$4955,$D469)),AVERAGEIFS(ObservedSpeciesData!V$2:V$4955,ObservedSpeciesData!$A$2:$A$4955,$A469,ObservedSpeciesData!$D$2:$D$4955,$D469),"")</f>
        <v>21.974999070167542</v>
      </c>
      <c r="W469" s="23">
        <f>IF(ISNUMBER(AVERAGEIFS(ObservedSpeciesData!W$2:W$4955,ObservedSpeciesData!$A$2:$A$4955,$A469,ObservedSpeciesData!$D$2:$D$4955,$D469)),AVERAGEIFS(ObservedSpeciesData!W$2:W$4955,ObservedSpeciesData!$A$2:$A$4955,$A469,ObservedSpeciesData!$D$2:$D$4955,$D469),"")</f>
        <v>23.713667035102844</v>
      </c>
      <c r="X469" s="23">
        <f>IF(ISNUMBER(AVERAGEIFS(ObservedSpeciesData!X$2:X$4955,ObservedSpeciesData!$A$2:$A$4955,$A469,ObservedSpeciesData!$D$2:$D$4955,$D469)),AVERAGEIFS(ObservedSpeciesData!X$2:X$4955,ObservedSpeciesData!$A$2:$A$4955,$A469,ObservedSpeciesData!$D$2:$D$4955,$D469),"")</f>
        <v>77.957550048828125</v>
      </c>
      <c r="Y469" s="23">
        <f>IF(ISNUMBER(AVERAGEIFS(ObservedSpeciesData!Y$2:Y$4955,ObservedSpeciesData!$A$2:$A$4955,$A469,ObservedSpeciesData!$D$2:$D$4955,$D469)),AVERAGEIFS(ObservedSpeciesData!Y$2:Y$4955,ObservedSpeciesData!$A$2:$A$4955,$A469,ObservedSpeciesData!$D$2:$D$4955,$D469),"")</f>
        <v>39.991601705551147</v>
      </c>
      <c r="Z469" s="23">
        <f>IF(ISNUMBER(AVERAGEIFS(ObservedSpeciesData!Z$2:Z$4955,ObservedSpeciesData!$A$2:$A$4955,$A469,ObservedSpeciesData!$D$2:$D$4955,$D469)),AVERAGEIFS(ObservedSpeciesData!Z$2:Z$4955,ObservedSpeciesData!$A$2:$A$4955,$A469,ObservedSpeciesData!$D$2:$D$4955,$D469),"")</f>
        <v>89.647067546844482</v>
      </c>
      <c r="AA469" s="23">
        <f>IF(ISNUMBER(AVERAGEIFS(ObservedSpeciesData!AA$2:AA$4955,ObservedSpeciesData!$A$2:$A$4955,$A469,ObservedSpeciesData!$D$2:$D$4955,$D469)),AVERAGEIFS(ObservedSpeciesData!AA$2:AA$4955,ObservedSpeciesData!$A$2:$A$4955,$A469,ObservedSpeciesData!$D$2:$D$4955,$D469),"")</f>
        <v>17.394947230815887</v>
      </c>
      <c r="AB469" s="24">
        <f>IF(ISNUMBER(AVERAGEIFS(ObservedSpeciesData!AB$2:AB$4955,ObservedSpeciesData!$A$2:$A$4955,$A469,ObservedSpeciesData!$D$2:$D$4955,$D469)),AVERAGEIFS(ObservedSpeciesData!AB$2:AB$4955,ObservedSpeciesData!$A$2:$A$4955,$A469,ObservedSpeciesData!$D$2:$D$4955,$D469),"")</f>
        <v>2.7831915569305421E-2</v>
      </c>
      <c r="AC469" s="24">
        <f>IF(ISNUMBER(AVERAGEIFS(ObservedSpeciesData!AC$2:AC$4955,ObservedSpeciesData!$A$2:$A$4955,$A469,ObservedSpeciesData!$D$2:$D$4955,$D469)),AVERAGEIFS(ObservedSpeciesData!AC$2:AC$4955,ObservedSpeciesData!$A$2:$A$4955,$A469,ObservedSpeciesData!$D$2:$D$4955,$D469),"")</f>
        <v>2.7831915569305421E-2</v>
      </c>
      <c r="AD469" s="23">
        <f>IF(ISNUMBER(AVERAGEIFS(ObservedSpeciesData!AD$2:AD$4955,ObservedSpeciesData!$A$2:$A$4955,$A469,ObservedSpeciesData!$D$2:$D$4955,$D469)),AVERAGEIFS(ObservedSpeciesData!AD$2:AD$4955,ObservedSpeciesData!$A$2:$A$4955,$A469,ObservedSpeciesData!$D$2:$D$4955,$D469),"")</f>
        <v>12.4732080078125</v>
      </c>
      <c r="AE469" s="24">
        <f>IF(ISNUMBER(AVERAGEIFS(ObservedSpeciesData!AE$2:AE$4955,ObservedSpeciesData!$A$2:$A$4955,$A469,ObservedSpeciesData!$D$2:$D$4955,$D469)),AVERAGEIFS(ObservedSpeciesData!AE$2:AE$4955,ObservedSpeciesData!$A$2:$A$4955,$A469,ObservedSpeciesData!$D$2:$D$4955,$D469),"")</f>
        <v>23.029489530328537</v>
      </c>
      <c r="AF469" s="23"/>
      <c r="AG469" s="24"/>
      <c r="AH469" s="23">
        <f>IF(ISNUMBER(AVERAGEIFS(ObservedSpeciesData!AH$2:AH$4955,ObservedSpeciesData!$A$2:$A$4955,$A469,ObservedSpeciesData!$D$2:$D$4955,$D469)),AVERAGEIFS(ObservedSpeciesData!AH$2:AH$4955,ObservedSpeciesData!$A$2:$A$4955,$A469,ObservedSpeciesData!$D$2:$D$4955,$D469),"")</f>
        <v>5.7372500000000004</v>
      </c>
      <c r="AI469" s="23">
        <f>IF(ISNUMBER(AVERAGEIFS(ObservedSpeciesData!AI$2:AI$4955,ObservedSpeciesData!$A$2:$A$4955,$A469,ObservedSpeciesData!$C$2:$C$4955,$C469,ObservedSpeciesData!$D$2:$D$4955,$D469)),AVERAGEIFS(ObservedSpeciesData!AI$2:AI$4955,ObservedSpeciesData!$A$2:$A$4955,$A469,ObservedSpeciesData!$C$2:$C$4955,$C469,ObservedSpeciesData!$D$2:$D$4955,$D469),"")</f>
        <v>5.8637499999999996</v>
      </c>
      <c r="AJ469" s="2">
        <f>COUNTIFS(ObservedSpeciesData!$A$2:$A$828,$A469,ObservedSpeciesData!$D$2:$D$828,$D469)</f>
        <v>0</v>
      </c>
      <c r="AK469" s="2">
        <f t="shared" si="7"/>
        <v>15</v>
      </c>
    </row>
    <row r="470" spans="1:37" x14ac:dyDescent="0.25">
      <c r="A470" s="14" t="s">
        <v>104</v>
      </c>
      <c r="B470" t="s">
        <v>98</v>
      </c>
      <c r="C470" t="s">
        <v>105</v>
      </c>
      <c r="D470" s="13">
        <v>41968</v>
      </c>
      <c r="E470">
        <v>1</v>
      </c>
      <c r="F470">
        <v>0</v>
      </c>
      <c r="G470" s="2" t="s">
        <v>89</v>
      </c>
      <c r="H470" s="2" t="s">
        <v>11</v>
      </c>
      <c r="I470">
        <v>3</v>
      </c>
      <c r="J470" s="2" t="s">
        <v>77</v>
      </c>
      <c r="K470" s="2">
        <f>IF(ISNUMBER(AVERAGEIFS(ObservedSpeciesData!K$2:K$4955,ObservedSpeciesData!$A$2:$A$4955,$A470,ObservedSpeciesData!$D$2:$D$4955,$D470)),AVERAGEIFS(ObservedSpeciesData!K$2:K$4955,ObservedSpeciesData!$A$2:$A$4955,$A470,ObservedSpeciesData!$D$2:$D$4955,$D470),"")</f>
        <v>0</v>
      </c>
      <c r="L470" s="26" t="str">
        <f>IF(ISNUMBER(AVERAGEIFS(ObservedSpeciesData!L$2:L$4955,ObservedSpeciesData!$A$2:$A$4955,$A470,ObservedSpeciesData!$D$2:$D$4955,$D470)),AVERAGEIFS(ObservedSpeciesData!L$2:L$4955,ObservedSpeciesData!$A$2:$A$4955,$A470,ObservedSpeciesData!$D$2:$D$4955,$D470),"")</f>
        <v/>
      </c>
      <c r="M470" s="23" t="str">
        <f>IF(ISNUMBER(AVERAGEIFS(ObservedSpeciesData!M$2:M$4955,ObservedSpeciesData!$A$2:$A$4955,$A470,ObservedSpeciesData!$D$2:$D$4955,$D470)),AVERAGEIFS(ObservedSpeciesData!M$2:M$4955,ObservedSpeciesData!$A$2:$A$4955,$A470,ObservedSpeciesData!$D$2:$D$4955,$D470),"")</f>
        <v/>
      </c>
      <c r="N470" s="23">
        <f>IF(ISNUMBER(AVERAGEIFS(ObservedSpeciesData!N$2:N$4955,ObservedSpeciesData!$A$2:$A$4955,$A470,ObservedSpeciesData!$D$2:$D$4955,$D470)),AVERAGEIFS(ObservedSpeciesData!N$2:N$4955,ObservedSpeciesData!$A$2:$A$4955,$A470,ObservedSpeciesData!$D$2:$D$4955,$D470),"")</f>
        <v>656.95733364890373</v>
      </c>
      <c r="O470" s="23">
        <f>IF(ISNUMBER(AVERAGEIFS(ObservedSpeciesData!O$2:O$4955,ObservedSpeciesData!$A$2:$A$4955,$A470,ObservedSpeciesData!$D$2:$D$4955,$D470)),AVERAGEIFS(ObservedSpeciesData!O$2:O$4955,ObservedSpeciesData!$A$2:$A$4955,$A470,ObservedSpeciesData!$D$2:$D$4955,$D470),"")</f>
        <v>65.695733364890387</v>
      </c>
      <c r="P470" s="23">
        <f>IF(ISNUMBER(AVERAGEIFS(ObservedSpeciesData!P$2:P$4955,ObservedSpeciesData!$A$2:$A$4955,$A470,ObservedSpeciesData!$C$2:$C$4955,$C470,ObservedSpeciesData!$D$2:$D$4955,$D470)),AVERAGEIFS(ObservedSpeciesData!P$2:P$4955,ObservedSpeciesData!$A$2:$A$4955,$A470,ObservedSpeciesData!$C$2:$C$4955,$C470,ObservedSpeciesData!$D$2:$D$4955,$D470),"")</f>
        <v>123.80077215171376</v>
      </c>
      <c r="Q470" s="23"/>
      <c r="R470" s="25" t="str">
        <f>IF(ISNUMBER(AVERAGEIFS(ObservedSpeciesData!R$2:R$4955,ObservedSpeciesData!$A$2:$A$4955,$A470,ObservedSpeciesData!$D$2:$D$4955,$D470)),AVERAGEIFS(ObservedSpeciesData!R$2:R$4955,ObservedSpeciesData!$A$2:$A$4955,$A470,ObservedSpeciesData!$D$2:$D$4955,$D470),"")</f>
        <v/>
      </c>
      <c r="S470" s="25" t="str">
        <f>IF(ISNUMBER(AVERAGEIFS(ObservedSpeciesData!S$2:S$4955,ObservedSpeciesData!$A$2:$A$4955,$A470,ObservedSpeciesData!$D$2:$D$4955,$D470)),AVERAGEIFS(ObservedSpeciesData!S$2:S$4955,ObservedSpeciesData!$A$2:$A$4955,$A470,ObservedSpeciesData!$D$2:$D$4955,$D470),"")</f>
        <v/>
      </c>
      <c r="T470" s="23" t="str">
        <f>IF(ISNUMBER(AVERAGEIFS(ObservedSpeciesData!T$2:T$4955,ObservedSpeciesData!$A$2:$A$4955,$A470,ObservedSpeciesData!$D$2:$D$4955,$D470)),AVERAGEIFS(ObservedSpeciesData!T$2:T$4955,ObservedSpeciesData!$A$2:$A$4955,$A470,ObservedSpeciesData!$D$2:$D$4955,$D470),"")</f>
        <v/>
      </c>
      <c r="U470" s="24" t="str">
        <f>IF(ISNUMBER(AVERAGEIFS(ObservedSpeciesData!U$2:U$4955,ObservedSpeciesData!$A$2:$A$4955,$A470,ObservedSpeciesData!$C$2:$C$4955,$C470,ObservedSpeciesData!$D$2:$D$4955,$D470)),AVERAGEIFS(ObservedSpeciesData!U$2:U$4955,ObservedSpeciesData!$A$2:$A$4955,$A470,ObservedSpeciesData!$C$2:$C$4955,$C470,ObservedSpeciesData!$D$2:$D$4955,$D470),"")</f>
        <v/>
      </c>
      <c r="V470" s="23">
        <f>IF(ISNUMBER(AVERAGEIFS(ObservedSpeciesData!V$2:V$4955,ObservedSpeciesData!$A$2:$A$4955,$A470,ObservedSpeciesData!$D$2:$D$4955,$D470)),AVERAGEIFS(ObservedSpeciesData!V$2:V$4955,ObservedSpeciesData!$A$2:$A$4955,$A470,ObservedSpeciesData!$D$2:$D$4955,$D470),"")</f>
        <v>23.093862533569336</v>
      </c>
      <c r="W470" s="23">
        <f>IF(ISNUMBER(AVERAGEIFS(ObservedSpeciesData!W$2:W$4955,ObservedSpeciesData!$A$2:$A$4955,$A470,ObservedSpeciesData!$D$2:$D$4955,$D470)),AVERAGEIFS(ObservedSpeciesData!W$2:W$4955,ObservedSpeciesData!$A$2:$A$4955,$A470,ObservedSpeciesData!$D$2:$D$4955,$D470),"")</f>
        <v>29.292120337486267</v>
      </c>
      <c r="X470" s="23">
        <f>IF(ISNUMBER(AVERAGEIFS(ObservedSpeciesData!X$2:X$4955,ObservedSpeciesData!$A$2:$A$4955,$A470,ObservedSpeciesData!$D$2:$D$4955,$D470)),AVERAGEIFS(ObservedSpeciesData!X$2:X$4955,ObservedSpeciesData!$A$2:$A$4955,$A470,ObservedSpeciesData!$D$2:$D$4955,$D470),"")</f>
        <v>72.999773502349854</v>
      </c>
      <c r="Y470" s="23">
        <f>IF(ISNUMBER(AVERAGEIFS(ObservedSpeciesData!Y$2:Y$4955,ObservedSpeciesData!$A$2:$A$4955,$A470,ObservedSpeciesData!$D$2:$D$4955,$D470)),AVERAGEIFS(ObservedSpeciesData!Y$2:Y$4955,ObservedSpeciesData!$A$2:$A$4955,$A470,ObservedSpeciesData!$D$2:$D$4955,$D470),"")</f>
        <v>42.623521327972412</v>
      </c>
      <c r="Z470" s="23">
        <f>IF(ISNUMBER(AVERAGEIFS(ObservedSpeciesData!Z$2:Z$4955,ObservedSpeciesData!$A$2:$A$4955,$A470,ObservedSpeciesData!$D$2:$D$4955,$D470)),AVERAGEIFS(ObservedSpeciesData!Z$2:Z$4955,ObservedSpeciesData!$A$2:$A$4955,$A470,ObservedSpeciesData!$D$2:$D$4955,$D470),"")</f>
        <v>88.6859130859375</v>
      </c>
      <c r="AA470" s="23">
        <f>IF(ISNUMBER(AVERAGEIFS(ObservedSpeciesData!AA$2:AA$4955,ObservedSpeciesData!$A$2:$A$4955,$A470,ObservedSpeciesData!$D$2:$D$4955,$D470)),AVERAGEIFS(ObservedSpeciesData!AA$2:AA$4955,ObservedSpeciesData!$A$2:$A$4955,$A470,ObservedSpeciesData!$D$2:$D$4955,$D470),"")</f>
        <v>10.702689528465271</v>
      </c>
      <c r="AB470" s="24">
        <f>IF(ISNUMBER(AVERAGEIFS(ObservedSpeciesData!AB$2:AB$4955,ObservedSpeciesData!$A$2:$A$4955,$A470,ObservedSpeciesData!$D$2:$D$4955,$D470)),AVERAGEIFS(ObservedSpeciesData!AB$2:AB$4955,ObservedSpeciesData!$A$2:$A$4955,$A470,ObservedSpeciesData!$D$2:$D$4955,$D470),"")</f>
        <v>1.7124303245544432E-2</v>
      </c>
      <c r="AC470" s="24">
        <f>IF(ISNUMBER(AVERAGEIFS(ObservedSpeciesData!AC$2:AC$4955,ObservedSpeciesData!$A$2:$A$4955,$A470,ObservedSpeciesData!$D$2:$D$4955,$D470)),AVERAGEIFS(ObservedSpeciesData!AC$2:AC$4955,ObservedSpeciesData!$A$2:$A$4955,$A470,ObservedSpeciesData!$D$2:$D$4955,$D470),"")</f>
        <v>1.7124303245544432E-2</v>
      </c>
      <c r="AD470" s="23">
        <f>IF(ISNUMBER(AVERAGEIFS(ObservedSpeciesData!AD$2:AD$4955,ObservedSpeciesData!$A$2:$A$4955,$A470,ObservedSpeciesData!$D$2:$D$4955,$D470)),AVERAGEIFS(ObservedSpeciesData!AD$2:AD$4955,ObservedSpeciesData!$A$2:$A$4955,$A470,ObservedSpeciesData!$D$2:$D$4955,$D470),"")</f>
        <v>11.679963760375975</v>
      </c>
      <c r="AE470" s="24">
        <f>IF(ISNUMBER(AVERAGEIFS(ObservedSpeciesData!AE$2:AE$4955,ObservedSpeciesData!$A$2:$A$4955,$A470,ObservedSpeciesData!$D$2:$D$4955,$D470)),AVERAGEIFS(ObservedSpeciesData!AE$2:AE$4955,ObservedSpeciesData!$A$2:$A$4955,$A470,ObservedSpeciesData!$D$2:$D$4955,$D470),"")</f>
        <v>28.909327298912714</v>
      </c>
      <c r="AF470" s="23"/>
      <c r="AG470" s="24"/>
      <c r="AH470" s="23">
        <f>IF(ISNUMBER(AVERAGEIFS(ObservedSpeciesData!AH$2:AH$4955,ObservedSpeciesData!$A$2:$A$4955,$A470,ObservedSpeciesData!$D$2:$D$4955,$D470)),AVERAGEIFS(ObservedSpeciesData!AH$2:AH$4955,ObservedSpeciesData!$A$2:$A$4955,$A470,ObservedSpeciesData!$D$2:$D$4955,$D470),"")</f>
        <v>1.1216249999999999</v>
      </c>
      <c r="AI470" s="23">
        <f>IF(ISNUMBER(AVERAGEIFS(ObservedSpeciesData!AI$2:AI$4955,ObservedSpeciesData!$A$2:$A$4955,$A470,ObservedSpeciesData!$C$2:$C$4955,$C470,ObservedSpeciesData!$D$2:$D$4955,$D470)),AVERAGEIFS(ObservedSpeciesData!AI$2:AI$4955,ObservedSpeciesData!$A$2:$A$4955,$A470,ObservedSpeciesData!$C$2:$C$4955,$C470,ObservedSpeciesData!$D$2:$D$4955,$D470),"")</f>
        <v>2.4882499999999999</v>
      </c>
      <c r="AJ470" s="2">
        <f>COUNTIFS(ObservedSpeciesData!$A$2:$A$828,$A470,ObservedSpeciesData!$D$2:$D$828,$D470)</f>
        <v>0</v>
      </c>
      <c r="AK470" s="2">
        <f t="shared" si="7"/>
        <v>15</v>
      </c>
    </row>
    <row r="471" spans="1:37" x14ac:dyDescent="0.25">
      <c r="A471" s="14" t="s">
        <v>103</v>
      </c>
      <c r="B471" t="s">
        <v>98</v>
      </c>
      <c r="C471" t="s">
        <v>105</v>
      </c>
      <c r="D471" s="13">
        <v>41968</v>
      </c>
      <c r="E471">
        <v>1</v>
      </c>
      <c r="F471">
        <v>50</v>
      </c>
      <c r="G471" s="2" t="s">
        <v>89</v>
      </c>
      <c r="H471" s="2" t="s">
        <v>11</v>
      </c>
      <c r="I471">
        <v>3</v>
      </c>
      <c r="J471" s="2" t="s">
        <v>77</v>
      </c>
      <c r="K471" s="2">
        <f>IF(ISNUMBER(AVERAGEIFS(ObservedSpeciesData!K$2:K$4955,ObservedSpeciesData!$A$2:$A$4955,$A471,ObservedSpeciesData!$D$2:$D$4955,$D471)),AVERAGEIFS(ObservedSpeciesData!K$2:K$4955,ObservedSpeciesData!$A$2:$A$4955,$A471,ObservedSpeciesData!$D$2:$D$4955,$D471),"")</f>
        <v>45</v>
      </c>
      <c r="L471" s="26" t="str">
        <f>IF(ISNUMBER(AVERAGEIFS(ObservedSpeciesData!L$2:L$4955,ObservedSpeciesData!$A$2:$A$4955,$A471,ObservedSpeciesData!$D$2:$D$4955,$D471)),AVERAGEIFS(ObservedSpeciesData!L$2:L$4955,ObservedSpeciesData!$A$2:$A$4955,$A471,ObservedSpeciesData!$D$2:$D$4955,$D471),"")</f>
        <v/>
      </c>
      <c r="M471" s="23" t="str">
        <f>IF(ISNUMBER(AVERAGEIFS(ObservedSpeciesData!M$2:M$4955,ObservedSpeciesData!$A$2:$A$4955,$A471,ObservedSpeciesData!$D$2:$D$4955,$D471)),AVERAGEIFS(ObservedSpeciesData!M$2:M$4955,ObservedSpeciesData!$A$2:$A$4955,$A471,ObservedSpeciesData!$D$2:$D$4955,$D471),"")</f>
        <v/>
      </c>
      <c r="N471" s="23">
        <f>IF(ISNUMBER(AVERAGEIFS(ObservedSpeciesData!N$2:N$4955,ObservedSpeciesData!$A$2:$A$4955,$A471,ObservedSpeciesData!$D$2:$D$4955,$D471)),AVERAGEIFS(ObservedSpeciesData!N$2:N$4955,ObservedSpeciesData!$A$2:$A$4955,$A471,ObservedSpeciesData!$D$2:$D$4955,$D471),"")</f>
        <v>761.34519055882492</v>
      </c>
      <c r="O471" s="23">
        <f>IF(ISNUMBER(AVERAGEIFS(ObservedSpeciesData!O$2:O$4955,ObservedSpeciesData!$A$2:$A$4955,$A471,ObservedSpeciesData!$D$2:$D$4955,$D471)),AVERAGEIFS(ObservedSpeciesData!O$2:O$4955,ObservedSpeciesData!$A$2:$A$4955,$A471,ObservedSpeciesData!$D$2:$D$4955,$D471),"")</f>
        <v>76.134519055882507</v>
      </c>
      <c r="P471" s="23">
        <f>IF(ISNUMBER(AVERAGEIFS(ObservedSpeciesData!P$2:P$4955,ObservedSpeciesData!$A$2:$A$4955,$A471,ObservedSpeciesData!$C$2:$C$4955,$C471,ObservedSpeciesData!$D$2:$D$4955,$D471)),AVERAGEIFS(ObservedSpeciesData!P$2:P$4955,ObservedSpeciesData!$A$2:$A$4955,$A471,ObservedSpeciesData!$C$2:$C$4955,$C471,ObservedSpeciesData!$D$2:$D$4955,$D471),"")</f>
        <v>132.06662609776191</v>
      </c>
      <c r="Q471" s="23"/>
      <c r="R471" s="25" t="str">
        <f>IF(ISNUMBER(AVERAGEIFS(ObservedSpeciesData!R$2:R$4955,ObservedSpeciesData!$A$2:$A$4955,$A471,ObservedSpeciesData!$D$2:$D$4955,$D471)),AVERAGEIFS(ObservedSpeciesData!R$2:R$4955,ObservedSpeciesData!$A$2:$A$4955,$A471,ObservedSpeciesData!$D$2:$D$4955,$D471),"")</f>
        <v/>
      </c>
      <c r="S471" s="25" t="str">
        <f>IF(ISNUMBER(AVERAGEIFS(ObservedSpeciesData!S$2:S$4955,ObservedSpeciesData!$A$2:$A$4955,$A471,ObservedSpeciesData!$D$2:$D$4955,$D471)),AVERAGEIFS(ObservedSpeciesData!S$2:S$4955,ObservedSpeciesData!$A$2:$A$4955,$A471,ObservedSpeciesData!$D$2:$D$4955,$D471),"")</f>
        <v/>
      </c>
      <c r="T471" s="23" t="str">
        <f>IF(ISNUMBER(AVERAGEIFS(ObservedSpeciesData!T$2:T$4955,ObservedSpeciesData!$A$2:$A$4955,$A471,ObservedSpeciesData!$D$2:$D$4955,$D471)),AVERAGEIFS(ObservedSpeciesData!T$2:T$4955,ObservedSpeciesData!$A$2:$A$4955,$A471,ObservedSpeciesData!$D$2:$D$4955,$D471),"")</f>
        <v/>
      </c>
      <c r="U471" s="24" t="str">
        <f>IF(ISNUMBER(AVERAGEIFS(ObservedSpeciesData!U$2:U$4955,ObservedSpeciesData!$A$2:$A$4955,$A471,ObservedSpeciesData!$C$2:$C$4955,$C471,ObservedSpeciesData!$D$2:$D$4955,$D471)),AVERAGEIFS(ObservedSpeciesData!U$2:U$4955,ObservedSpeciesData!$A$2:$A$4955,$A471,ObservedSpeciesData!$C$2:$C$4955,$C471,ObservedSpeciesData!$D$2:$D$4955,$D471),"")</f>
        <v/>
      </c>
      <c r="V471" s="23">
        <f>IF(ISNUMBER(AVERAGEIFS(ObservedSpeciesData!V$2:V$4955,ObservedSpeciesData!$A$2:$A$4955,$A471,ObservedSpeciesData!$D$2:$D$4955,$D471)),AVERAGEIFS(ObservedSpeciesData!V$2:V$4955,ObservedSpeciesData!$A$2:$A$4955,$A471,ObservedSpeciesData!$D$2:$D$4955,$D471),"")</f>
        <v>22.64004373550415</v>
      </c>
      <c r="W471" s="23">
        <f>IF(ISNUMBER(AVERAGEIFS(ObservedSpeciesData!W$2:W$4955,ObservedSpeciesData!$A$2:$A$4955,$A471,ObservedSpeciesData!$D$2:$D$4955,$D471)),AVERAGEIFS(ObservedSpeciesData!W$2:W$4955,ObservedSpeciesData!$A$2:$A$4955,$A471,ObservedSpeciesData!$D$2:$D$4955,$D471),"")</f>
        <v>31.851369738578796</v>
      </c>
      <c r="X471" s="23">
        <f>IF(ISNUMBER(AVERAGEIFS(ObservedSpeciesData!X$2:X$4955,ObservedSpeciesData!$A$2:$A$4955,$A471,ObservedSpeciesData!$D$2:$D$4955,$D471)),AVERAGEIFS(ObservedSpeciesData!X$2:X$4955,ObservedSpeciesData!$A$2:$A$4955,$A471,ObservedSpeciesData!$D$2:$D$4955,$D471),"")</f>
        <v>75.105927467346191</v>
      </c>
      <c r="Y471" s="23">
        <f>IF(ISNUMBER(AVERAGEIFS(ObservedSpeciesData!Y$2:Y$4955,ObservedSpeciesData!$A$2:$A$4955,$A471,ObservedSpeciesData!$D$2:$D$4955,$D471)),AVERAGEIFS(ObservedSpeciesData!Y$2:Y$4955,ObservedSpeciesData!$A$2:$A$4955,$A471,ObservedSpeciesData!$D$2:$D$4955,$D471),"")</f>
        <v>41.66220235824585</v>
      </c>
      <c r="Z471" s="23">
        <f>IF(ISNUMBER(AVERAGEIFS(ObservedSpeciesData!Z$2:Z$4955,ObservedSpeciesData!$A$2:$A$4955,$A471,ObservedSpeciesData!$D$2:$D$4955,$D471)),AVERAGEIFS(ObservedSpeciesData!Z$2:Z$4955,ObservedSpeciesData!$A$2:$A$4955,$A471,ObservedSpeciesData!$D$2:$D$4955,$D471),"")</f>
        <v>89.746808052062988</v>
      </c>
      <c r="AA471" s="23">
        <f>IF(ISNUMBER(AVERAGEIFS(ObservedSpeciesData!AA$2:AA$4955,ObservedSpeciesData!$A$2:$A$4955,$A471,ObservedSpeciesData!$D$2:$D$4955,$D471)),AVERAGEIFS(ObservedSpeciesData!AA$2:AA$4955,ObservedSpeciesData!$A$2:$A$4955,$A471,ObservedSpeciesData!$D$2:$D$4955,$D471),"")</f>
        <v>10.482139408588409</v>
      </c>
      <c r="AB471" s="24">
        <f>IF(ISNUMBER(AVERAGEIFS(ObservedSpeciesData!AB$2:AB$4955,ObservedSpeciesData!$A$2:$A$4955,$A471,ObservedSpeciesData!$D$2:$D$4955,$D471)),AVERAGEIFS(ObservedSpeciesData!AB$2:AB$4955,ObservedSpeciesData!$A$2:$A$4955,$A471,ObservedSpeciesData!$D$2:$D$4955,$D471),"")</f>
        <v>1.6771423053741456E-2</v>
      </c>
      <c r="AC471" s="24">
        <f>IF(ISNUMBER(AVERAGEIFS(ObservedSpeciesData!AC$2:AC$4955,ObservedSpeciesData!$A$2:$A$4955,$A471,ObservedSpeciesData!$D$2:$D$4955,$D471)),AVERAGEIFS(ObservedSpeciesData!AC$2:AC$4955,ObservedSpeciesData!$A$2:$A$4955,$A471,ObservedSpeciesData!$D$2:$D$4955,$D471),"")</f>
        <v>1.6771423053741456E-2</v>
      </c>
      <c r="AD471" s="23">
        <f>IF(ISNUMBER(AVERAGEIFS(ObservedSpeciesData!AD$2:AD$4955,ObservedSpeciesData!$A$2:$A$4955,$A471,ObservedSpeciesData!$D$2:$D$4955,$D471)),AVERAGEIFS(ObservedSpeciesData!AD$2:AD$4955,ObservedSpeciesData!$A$2:$A$4955,$A471,ObservedSpeciesData!$D$2:$D$4955,$D471),"")</f>
        <v>12.016948394775392</v>
      </c>
      <c r="AE471" s="24">
        <f>IF(ISNUMBER(AVERAGEIFS(ObservedSpeciesData!AE$2:AE$4955,ObservedSpeciesData!$A$2:$A$4955,$A471,ObservedSpeciesData!$D$2:$D$4955,$D471)),AVERAGEIFS(ObservedSpeciesData!AE$2:AE$4955,ObservedSpeciesData!$A$2:$A$4955,$A471,ObservedSpeciesData!$D$2:$D$4955,$D471),"")</f>
        <v>28.085904901167076</v>
      </c>
      <c r="AF471" s="23"/>
      <c r="AG471" s="24"/>
      <c r="AH471" s="23">
        <f>IF(ISNUMBER(AVERAGEIFS(ObservedSpeciesData!AH$2:AH$4955,ObservedSpeciesData!$A$2:$A$4955,$A471,ObservedSpeciesData!$D$2:$D$4955,$D471)),AVERAGEIFS(ObservedSpeciesData!AH$2:AH$4955,ObservedSpeciesData!$A$2:$A$4955,$A471,ObservedSpeciesData!$D$2:$D$4955,$D471),"")</f>
        <v>1.2757499999999999</v>
      </c>
      <c r="AI471" s="23">
        <f>IF(ISNUMBER(AVERAGEIFS(ObservedSpeciesData!AI$2:AI$4955,ObservedSpeciesData!$A$2:$A$4955,$A471,ObservedSpeciesData!$C$2:$C$4955,$C471,ObservedSpeciesData!$D$2:$D$4955,$D471)),AVERAGEIFS(ObservedSpeciesData!AI$2:AI$4955,ObservedSpeciesData!$A$2:$A$4955,$A471,ObservedSpeciesData!$C$2:$C$4955,$C471,ObservedSpeciesData!$D$2:$D$4955,$D471),"")</f>
        <v>2.62</v>
      </c>
      <c r="AJ471" s="2">
        <f>COUNTIFS(ObservedSpeciesData!$A$2:$A$828,$A471,ObservedSpeciesData!$D$2:$D$828,$D471)</f>
        <v>0</v>
      </c>
      <c r="AK471" s="2">
        <f t="shared" si="7"/>
        <v>15</v>
      </c>
    </row>
    <row r="472" spans="1:37" x14ac:dyDescent="0.25">
      <c r="A472" s="14" t="s">
        <v>102</v>
      </c>
      <c r="B472" t="s">
        <v>98</v>
      </c>
      <c r="C472" t="s">
        <v>105</v>
      </c>
      <c r="D472" s="13">
        <v>41968</v>
      </c>
      <c r="E472">
        <v>1</v>
      </c>
      <c r="F472">
        <v>100</v>
      </c>
      <c r="G472" s="2" t="s">
        <v>89</v>
      </c>
      <c r="H472" s="2" t="s">
        <v>11</v>
      </c>
      <c r="I472">
        <v>3</v>
      </c>
      <c r="J472" s="2" t="s">
        <v>77</v>
      </c>
      <c r="K472" s="2">
        <f>IF(ISNUMBER(AVERAGEIFS(ObservedSpeciesData!K$2:K$4955,ObservedSpeciesData!$A$2:$A$4955,$A472,ObservedSpeciesData!$D$2:$D$4955,$D472)),AVERAGEIFS(ObservedSpeciesData!K$2:K$4955,ObservedSpeciesData!$A$2:$A$4955,$A472,ObservedSpeciesData!$D$2:$D$4955,$D472),"")</f>
        <v>90</v>
      </c>
      <c r="L472" s="26" t="str">
        <f>IF(ISNUMBER(AVERAGEIFS(ObservedSpeciesData!L$2:L$4955,ObservedSpeciesData!$A$2:$A$4955,$A472,ObservedSpeciesData!$D$2:$D$4955,$D472)),AVERAGEIFS(ObservedSpeciesData!L$2:L$4955,ObservedSpeciesData!$A$2:$A$4955,$A472,ObservedSpeciesData!$D$2:$D$4955,$D472),"")</f>
        <v/>
      </c>
      <c r="M472" s="23" t="str">
        <f>IF(ISNUMBER(AVERAGEIFS(ObservedSpeciesData!M$2:M$4955,ObservedSpeciesData!$A$2:$A$4955,$A472,ObservedSpeciesData!$D$2:$D$4955,$D472)),AVERAGEIFS(ObservedSpeciesData!M$2:M$4955,ObservedSpeciesData!$A$2:$A$4955,$A472,ObservedSpeciesData!$D$2:$D$4955,$D472),"")</f>
        <v/>
      </c>
      <c r="N472" s="23">
        <f>IF(ISNUMBER(AVERAGEIFS(ObservedSpeciesData!N$2:N$4955,ObservedSpeciesData!$A$2:$A$4955,$A472,ObservedSpeciesData!$D$2:$D$4955,$D472)),AVERAGEIFS(ObservedSpeciesData!N$2:N$4955,ObservedSpeciesData!$A$2:$A$4955,$A472,ObservedSpeciesData!$D$2:$D$4955,$D472),"")</f>
        <v>937.32770936861311</v>
      </c>
      <c r="O472" s="23">
        <f>IF(ISNUMBER(AVERAGEIFS(ObservedSpeciesData!O$2:O$4955,ObservedSpeciesData!$A$2:$A$4955,$A472,ObservedSpeciesData!$D$2:$D$4955,$D472)),AVERAGEIFS(ObservedSpeciesData!O$2:O$4955,ObservedSpeciesData!$A$2:$A$4955,$A472,ObservedSpeciesData!$D$2:$D$4955,$D472),"")</f>
        <v>93.732770936861314</v>
      </c>
      <c r="P472" s="23">
        <f>IF(ISNUMBER(AVERAGEIFS(ObservedSpeciesData!P$2:P$4955,ObservedSpeciesData!$A$2:$A$4955,$A472,ObservedSpeciesData!$C$2:$C$4955,$C472,ObservedSpeciesData!$D$2:$D$4955,$D472)),AVERAGEIFS(ObservedSpeciesData!P$2:P$4955,ObservedSpeciesData!$A$2:$A$4955,$A472,ObservedSpeciesData!$C$2:$C$4955,$C472,ObservedSpeciesData!$D$2:$D$4955,$D472),"")</f>
        <v>172.15618392971382</v>
      </c>
      <c r="Q472" s="23"/>
      <c r="R472" s="25" t="str">
        <f>IF(ISNUMBER(AVERAGEIFS(ObservedSpeciesData!R$2:R$4955,ObservedSpeciesData!$A$2:$A$4955,$A472,ObservedSpeciesData!$D$2:$D$4955,$D472)),AVERAGEIFS(ObservedSpeciesData!R$2:R$4955,ObservedSpeciesData!$A$2:$A$4955,$A472,ObservedSpeciesData!$D$2:$D$4955,$D472),"")</f>
        <v/>
      </c>
      <c r="S472" s="25" t="str">
        <f>IF(ISNUMBER(AVERAGEIFS(ObservedSpeciesData!S$2:S$4955,ObservedSpeciesData!$A$2:$A$4955,$A472,ObservedSpeciesData!$D$2:$D$4955,$D472)),AVERAGEIFS(ObservedSpeciesData!S$2:S$4955,ObservedSpeciesData!$A$2:$A$4955,$A472,ObservedSpeciesData!$D$2:$D$4955,$D472),"")</f>
        <v/>
      </c>
      <c r="T472" s="23" t="str">
        <f>IF(ISNUMBER(AVERAGEIFS(ObservedSpeciesData!T$2:T$4955,ObservedSpeciesData!$A$2:$A$4955,$A472,ObservedSpeciesData!$D$2:$D$4955,$D472)),AVERAGEIFS(ObservedSpeciesData!T$2:T$4955,ObservedSpeciesData!$A$2:$A$4955,$A472,ObservedSpeciesData!$D$2:$D$4955,$D472),"")</f>
        <v/>
      </c>
      <c r="U472" s="24" t="str">
        <f>IF(ISNUMBER(AVERAGEIFS(ObservedSpeciesData!U$2:U$4955,ObservedSpeciesData!$A$2:$A$4955,$A472,ObservedSpeciesData!$C$2:$C$4955,$C472,ObservedSpeciesData!$D$2:$D$4955,$D472)),AVERAGEIFS(ObservedSpeciesData!U$2:U$4955,ObservedSpeciesData!$A$2:$A$4955,$A472,ObservedSpeciesData!$C$2:$C$4955,$C472,ObservedSpeciesData!$D$2:$D$4955,$D472),"")</f>
        <v/>
      </c>
      <c r="V472" s="23">
        <f>IF(ISNUMBER(AVERAGEIFS(ObservedSpeciesData!V$2:V$4955,ObservedSpeciesData!$A$2:$A$4955,$A472,ObservedSpeciesData!$D$2:$D$4955,$D472)),AVERAGEIFS(ObservedSpeciesData!V$2:V$4955,ObservedSpeciesData!$A$2:$A$4955,$A472,ObservedSpeciesData!$D$2:$D$4955,$D472),"")</f>
        <v>22.85896110534668</v>
      </c>
      <c r="W472" s="23">
        <f>IF(ISNUMBER(AVERAGEIFS(ObservedSpeciesData!W$2:W$4955,ObservedSpeciesData!$A$2:$A$4955,$A472,ObservedSpeciesData!$D$2:$D$4955,$D472)),AVERAGEIFS(ObservedSpeciesData!W$2:W$4955,ObservedSpeciesData!$A$2:$A$4955,$A472,ObservedSpeciesData!$D$2:$D$4955,$D472),"")</f>
        <v>31.887150287628174</v>
      </c>
      <c r="X472" s="23">
        <f>IF(ISNUMBER(AVERAGEIFS(ObservedSpeciesData!X$2:X$4955,ObservedSpeciesData!$A$2:$A$4955,$A472,ObservedSpeciesData!$D$2:$D$4955,$D472)),AVERAGEIFS(ObservedSpeciesData!X$2:X$4955,ObservedSpeciesData!$A$2:$A$4955,$A472,ObservedSpeciesData!$D$2:$D$4955,$D472),"")</f>
        <v>76.235720157623291</v>
      </c>
      <c r="Y472" s="23">
        <f>IF(ISNUMBER(AVERAGEIFS(ObservedSpeciesData!Y$2:Y$4955,ObservedSpeciesData!$A$2:$A$4955,$A472,ObservedSpeciesData!$D$2:$D$4955,$D472)),AVERAGEIFS(ObservedSpeciesData!Y$2:Y$4955,ObservedSpeciesData!$A$2:$A$4955,$A472,ObservedSpeciesData!$D$2:$D$4955,$D472),"")</f>
        <v>41.303294897079468</v>
      </c>
      <c r="Z472" s="23">
        <f>IF(ISNUMBER(AVERAGEIFS(ObservedSpeciesData!Z$2:Z$4955,ObservedSpeciesData!$A$2:$A$4955,$A472,ObservedSpeciesData!$D$2:$D$4955,$D472)),AVERAGEIFS(ObservedSpeciesData!Z$2:Z$4955,ObservedSpeciesData!$A$2:$A$4955,$A472,ObservedSpeciesData!$D$2:$D$4955,$D472),"")</f>
        <v>90.366792678833008</v>
      </c>
      <c r="AA472" s="23">
        <f>IF(ISNUMBER(AVERAGEIFS(ObservedSpeciesData!AA$2:AA$4955,ObservedSpeciesData!$A$2:$A$4955,$A472,ObservedSpeciesData!$D$2:$D$4955,$D472)),AVERAGEIFS(ObservedSpeciesData!AA$2:AA$4955,ObservedSpeciesData!$A$2:$A$4955,$A472,ObservedSpeciesData!$D$2:$D$4955,$D472),"")</f>
        <v>10.591592192649841</v>
      </c>
      <c r="AB472" s="24">
        <f>IF(ISNUMBER(AVERAGEIFS(ObservedSpeciesData!AB$2:AB$4955,ObservedSpeciesData!$A$2:$A$4955,$A472,ObservedSpeciesData!$D$2:$D$4955,$D472)),AVERAGEIFS(ObservedSpeciesData!AB$2:AB$4955,ObservedSpeciesData!$A$2:$A$4955,$A472,ObservedSpeciesData!$D$2:$D$4955,$D472),"")</f>
        <v>1.6946547508239745E-2</v>
      </c>
      <c r="AC472" s="24">
        <f>IF(ISNUMBER(AVERAGEIFS(ObservedSpeciesData!AC$2:AC$4955,ObservedSpeciesData!$A$2:$A$4955,$A472,ObservedSpeciesData!$D$2:$D$4955,$D472)),AVERAGEIFS(ObservedSpeciesData!AC$2:AC$4955,ObservedSpeciesData!$A$2:$A$4955,$A472,ObservedSpeciesData!$D$2:$D$4955,$D472),"")</f>
        <v>1.6946547508239745E-2</v>
      </c>
      <c r="AD472" s="23">
        <f>IF(ISNUMBER(AVERAGEIFS(ObservedSpeciesData!AD$2:AD$4955,ObservedSpeciesData!$A$2:$A$4955,$A472,ObservedSpeciesData!$D$2:$D$4955,$D472)),AVERAGEIFS(ObservedSpeciesData!AD$2:AD$4955,ObservedSpeciesData!$A$2:$A$4955,$A472,ObservedSpeciesData!$D$2:$D$4955,$D472),"")</f>
        <v>12.197715225219728</v>
      </c>
      <c r="AE472" s="24">
        <f>IF(ISNUMBER(AVERAGEIFS(ObservedSpeciesData!AE$2:AE$4955,ObservedSpeciesData!$A$2:$A$4955,$A472,ObservedSpeciesData!$D$2:$D$4955,$D472)),AVERAGEIFS(ObservedSpeciesData!AE$2:AE$4955,ObservedSpeciesData!$A$2:$A$4955,$A472,ObservedSpeciesData!$D$2:$D$4955,$D472),"")</f>
        <v>28.301129616666145</v>
      </c>
      <c r="AF472" s="23"/>
      <c r="AG472" s="24"/>
      <c r="AH472" s="23">
        <f>IF(ISNUMBER(AVERAGEIFS(ObservedSpeciesData!AH$2:AH$4955,ObservedSpeciesData!$A$2:$A$4955,$A472,ObservedSpeciesData!$D$2:$D$4955,$D472)),AVERAGEIFS(ObservedSpeciesData!AH$2:AH$4955,ObservedSpeciesData!$A$2:$A$4955,$A472,ObservedSpeciesData!$D$2:$D$4955,$D472),"")</f>
        <v>1.5743749999999999</v>
      </c>
      <c r="AI472" s="23">
        <f>IF(ISNUMBER(AVERAGEIFS(ObservedSpeciesData!AI$2:AI$4955,ObservedSpeciesData!$A$2:$A$4955,$A472,ObservedSpeciesData!$C$2:$C$4955,$C472,ObservedSpeciesData!$D$2:$D$4955,$D472)),AVERAGEIFS(ObservedSpeciesData!AI$2:AI$4955,ObservedSpeciesData!$A$2:$A$4955,$A472,ObservedSpeciesData!$C$2:$C$4955,$C472,ObservedSpeciesData!$D$2:$D$4955,$D472),"")</f>
        <v>3.5629999999999997</v>
      </c>
      <c r="AJ472" s="2">
        <f>COUNTIFS(ObservedSpeciesData!$A$2:$A$828,$A472,ObservedSpeciesData!$D$2:$D$828,$D472)</f>
        <v>0</v>
      </c>
      <c r="AK472" s="2">
        <f t="shared" si="7"/>
        <v>15</v>
      </c>
    </row>
    <row r="473" spans="1:37" x14ac:dyDescent="0.25">
      <c r="A473" s="14" t="s">
        <v>101</v>
      </c>
      <c r="B473" t="s">
        <v>98</v>
      </c>
      <c r="C473" t="s">
        <v>105</v>
      </c>
      <c r="D473" s="13">
        <v>41968</v>
      </c>
      <c r="E473">
        <v>1</v>
      </c>
      <c r="F473">
        <v>200</v>
      </c>
      <c r="G473" s="2" t="s">
        <v>89</v>
      </c>
      <c r="H473" s="2" t="s">
        <v>11</v>
      </c>
      <c r="I473">
        <v>3</v>
      </c>
      <c r="J473" s="2" t="s">
        <v>77</v>
      </c>
      <c r="K473" s="2">
        <f>IF(ISNUMBER(AVERAGEIFS(ObservedSpeciesData!K$2:K$4955,ObservedSpeciesData!$A$2:$A$4955,$A473,ObservedSpeciesData!$D$2:$D$4955,$D473)),AVERAGEIFS(ObservedSpeciesData!K$2:K$4955,ObservedSpeciesData!$A$2:$A$4955,$A473,ObservedSpeciesData!$D$2:$D$4955,$D473),"")</f>
        <v>180</v>
      </c>
      <c r="L473" s="26" t="str">
        <f>IF(ISNUMBER(AVERAGEIFS(ObservedSpeciesData!L$2:L$4955,ObservedSpeciesData!$A$2:$A$4955,$A473,ObservedSpeciesData!$D$2:$D$4955,$D473)),AVERAGEIFS(ObservedSpeciesData!L$2:L$4955,ObservedSpeciesData!$A$2:$A$4955,$A473,ObservedSpeciesData!$D$2:$D$4955,$D473),"")</f>
        <v/>
      </c>
      <c r="M473" s="23" t="str">
        <f>IF(ISNUMBER(AVERAGEIFS(ObservedSpeciesData!M$2:M$4955,ObservedSpeciesData!$A$2:$A$4955,$A473,ObservedSpeciesData!$D$2:$D$4955,$D473)),AVERAGEIFS(ObservedSpeciesData!M$2:M$4955,ObservedSpeciesData!$A$2:$A$4955,$A473,ObservedSpeciesData!$D$2:$D$4955,$D473),"")</f>
        <v/>
      </c>
      <c r="N473" s="23">
        <f>IF(ISNUMBER(AVERAGEIFS(ObservedSpeciesData!N$2:N$4955,ObservedSpeciesData!$A$2:$A$4955,$A473,ObservedSpeciesData!$D$2:$D$4955,$D473)),AVERAGEIFS(ObservedSpeciesData!N$2:N$4955,ObservedSpeciesData!$A$2:$A$4955,$A473,ObservedSpeciesData!$D$2:$D$4955,$D473),"")</f>
        <v>1244.4518918961837</v>
      </c>
      <c r="O473" s="23">
        <f>IF(ISNUMBER(AVERAGEIFS(ObservedSpeciesData!O$2:O$4955,ObservedSpeciesData!$A$2:$A$4955,$A473,ObservedSpeciesData!$D$2:$D$4955,$D473)),AVERAGEIFS(ObservedSpeciesData!O$2:O$4955,ObservedSpeciesData!$A$2:$A$4955,$A473,ObservedSpeciesData!$D$2:$D$4955,$D473),"")</f>
        <v>124.44518918961839</v>
      </c>
      <c r="P473" s="23">
        <f>IF(ISNUMBER(AVERAGEIFS(ObservedSpeciesData!P$2:P$4955,ObservedSpeciesData!$A$2:$A$4955,$A473,ObservedSpeciesData!$C$2:$C$4955,$C473,ObservedSpeciesData!$D$2:$D$4955,$D473)),AVERAGEIFS(ObservedSpeciesData!P$2:P$4955,ObservedSpeciesData!$A$2:$A$4955,$A473,ObservedSpeciesData!$C$2:$C$4955,$C473,ObservedSpeciesData!$D$2:$D$4955,$D473),"")</f>
        <v>203.31894378734938</v>
      </c>
      <c r="Q473" s="23"/>
      <c r="R473" s="25" t="str">
        <f>IF(ISNUMBER(AVERAGEIFS(ObservedSpeciesData!R$2:R$4955,ObservedSpeciesData!$A$2:$A$4955,$A473,ObservedSpeciesData!$D$2:$D$4955,$D473)),AVERAGEIFS(ObservedSpeciesData!R$2:R$4955,ObservedSpeciesData!$A$2:$A$4955,$A473,ObservedSpeciesData!$D$2:$D$4955,$D473),"")</f>
        <v/>
      </c>
      <c r="S473" s="25" t="str">
        <f>IF(ISNUMBER(AVERAGEIFS(ObservedSpeciesData!S$2:S$4955,ObservedSpeciesData!$A$2:$A$4955,$A473,ObservedSpeciesData!$D$2:$D$4955,$D473)),AVERAGEIFS(ObservedSpeciesData!S$2:S$4955,ObservedSpeciesData!$A$2:$A$4955,$A473,ObservedSpeciesData!$D$2:$D$4955,$D473),"")</f>
        <v/>
      </c>
      <c r="T473" s="23" t="str">
        <f>IF(ISNUMBER(AVERAGEIFS(ObservedSpeciesData!T$2:T$4955,ObservedSpeciesData!$A$2:$A$4955,$A473,ObservedSpeciesData!$D$2:$D$4955,$D473)),AVERAGEIFS(ObservedSpeciesData!T$2:T$4955,ObservedSpeciesData!$A$2:$A$4955,$A473,ObservedSpeciesData!$D$2:$D$4955,$D473),"")</f>
        <v/>
      </c>
      <c r="U473" s="24" t="str">
        <f>IF(ISNUMBER(AVERAGEIFS(ObservedSpeciesData!U$2:U$4955,ObservedSpeciesData!$A$2:$A$4955,$A473,ObservedSpeciesData!$C$2:$C$4955,$C473,ObservedSpeciesData!$D$2:$D$4955,$D473)),AVERAGEIFS(ObservedSpeciesData!U$2:U$4955,ObservedSpeciesData!$A$2:$A$4955,$A473,ObservedSpeciesData!$C$2:$C$4955,$C473,ObservedSpeciesData!$D$2:$D$4955,$D473),"")</f>
        <v/>
      </c>
      <c r="V473" s="23">
        <f>IF(ISNUMBER(AVERAGEIFS(ObservedSpeciesData!V$2:V$4955,ObservedSpeciesData!$A$2:$A$4955,$A473,ObservedSpeciesData!$D$2:$D$4955,$D473)),AVERAGEIFS(ObservedSpeciesData!V$2:V$4955,ObservedSpeciesData!$A$2:$A$4955,$A473,ObservedSpeciesData!$D$2:$D$4955,$D473),"")</f>
        <v>22.607692360877991</v>
      </c>
      <c r="W473" s="23">
        <f>IF(ISNUMBER(AVERAGEIFS(ObservedSpeciesData!W$2:W$4955,ObservedSpeciesData!$A$2:$A$4955,$A473,ObservedSpeciesData!$D$2:$D$4955,$D473)),AVERAGEIFS(ObservedSpeciesData!W$2:W$4955,ObservedSpeciesData!$A$2:$A$4955,$A473,ObservedSpeciesData!$D$2:$D$4955,$D473),"")</f>
        <v>32.225731134414673</v>
      </c>
      <c r="X473" s="23">
        <f>IF(ISNUMBER(AVERAGEIFS(ObservedSpeciesData!X$2:X$4955,ObservedSpeciesData!$A$2:$A$4955,$A473,ObservedSpeciesData!$D$2:$D$4955,$D473)),AVERAGEIFS(ObservedSpeciesData!X$2:X$4955,ObservedSpeciesData!$A$2:$A$4955,$A473,ObservedSpeciesData!$D$2:$D$4955,$D473),"")</f>
        <v>77.3155198097229</v>
      </c>
      <c r="Y473" s="23">
        <f>IF(ISNUMBER(AVERAGEIFS(ObservedSpeciesData!Y$2:Y$4955,ObservedSpeciesData!$A$2:$A$4955,$A473,ObservedSpeciesData!$D$2:$D$4955,$D473)),AVERAGEIFS(ObservedSpeciesData!Y$2:Y$4955,ObservedSpeciesData!$A$2:$A$4955,$A473,ObservedSpeciesData!$D$2:$D$4955,$D473),"")</f>
        <v>41.443280458450317</v>
      </c>
      <c r="Z473" s="23">
        <f>IF(ISNUMBER(AVERAGEIFS(ObservedSpeciesData!Z$2:Z$4955,ObservedSpeciesData!$A$2:$A$4955,$A473,ObservedSpeciesData!$D$2:$D$4955,$D473)),AVERAGEIFS(ObservedSpeciesData!Z$2:Z$4955,ObservedSpeciesData!$A$2:$A$4955,$A473,ObservedSpeciesData!$D$2:$D$4955,$D473),"")</f>
        <v>90.568663120269775</v>
      </c>
      <c r="AA473" s="23">
        <f>IF(ISNUMBER(AVERAGEIFS(ObservedSpeciesData!AA$2:AA$4955,ObservedSpeciesData!$A$2:$A$4955,$A473,ObservedSpeciesData!$D$2:$D$4955,$D473)),AVERAGEIFS(ObservedSpeciesData!AA$2:AA$4955,ObservedSpeciesData!$A$2:$A$4955,$A473,ObservedSpeciesData!$D$2:$D$4955,$D473),"")</f>
        <v>10.787392318248749</v>
      </c>
      <c r="AB473" s="24">
        <f>IF(ISNUMBER(AVERAGEIFS(ObservedSpeciesData!AB$2:AB$4955,ObservedSpeciesData!$A$2:$A$4955,$A473,ObservedSpeciesData!$D$2:$D$4955,$D473)),AVERAGEIFS(ObservedSpeciesData!AB$2:AB$4955,ObservedSpeciesData!$A$2:$A$4955,$A473,ObservedSpeciesData!$D$2:$D$4955,$D473),"")</f>
        <v>1.7259827709197997E-2</v>
      </c>
      <c r="AC473" s="24">
        <f>IF(ISNUMBER(AVERAGEIFS(ObservedSpeciesData!AC$2:AC$4955,ObservedSpeciesData!$A$2:$A$4955,$A473,ObservedSpeciesData!$D$2:$D$4955,$D473)),AVERAGEIFS(ObservedSpeciesData!AC$2:AC$4955,ObservedSpeciesData!$A$2:$A$4955,$A473,ObservedSpeciesData!$D$2:$D$4955,$D473),"")</f>
        <v>1.7259827709197997E-2</v>
      </c>
      <c r="AD473" s="23">
        <f>IF(ISNUMBER(AVERAGEIFS(ObservedSpeciesData!AD$2:AD$4955,ObservedSpeciesData!$A$2:$A$4955,$A473,ObservedSpeciesData!$D$2:$D$4955,$D473)),AVERAGEIFS(ObservedSpeciesData!AD$2:AD$4955,ObservedSpeciesData!$A$2:$A$4955,$A473,ObservedSpeciesData!$D$2:$D$4955,$D473),"")</f>
        <v>12.370483169555666</v>
      </c>
      <c r="AE473" s="24">
        <f>IF(ISNUMBER(AVERAGEIFS(ObservedSpeciesData!AE$2:AE$4955,ObservedSpeciesData!$A$2:$A$4955,$A473,ObservedSpeciesData!$D$2:$D$4955,$D473)),AVERAGEIFS(ObservedSpeciesData!AE$2:AE$4955,ObservedSpeciesData!$A$2:$A$4955,$A473,ObservedSpeciesData!$D$2:$D$4955,$D473),"")</f>
        <v>27.1832501984935</v>
      </c>
      <c r="AF473" s="23"/>
      <c r="AG473" s="24"/>
      <c r="AH473" s="23">
        <f>IF(ISNUMBER(AVERAGEIFS(ObservedSpeciesData!AH$2:AH$4955,ObservedSpeciesData!$A$2:$A$4955,$A473,ObservedSpeciesData!$D$2:$D$4955,$D473)),AVERAGEIFS(ObservedSpeciesData!AH$2:AH$4955,ObservedSpeciesData!$A$2:$A$4955,$A473,ObservedSpeciesData!$D$2:$D$4955,$D473),"")</f>
        <v>2.1685000000000003</v>
      </c>
      <c r="AI473" s="23">
        <f>IF(ISNUMBER(AVERAGEIFS(ObservedSpeciesData!AI$2:AI$4955,ObservedSpeciesData!$A$2:$A$4955,$A473,ObservedSpeciesData!$C$2:$C$4955,$C473,ObservedSpeciesData!$D$2:$D$4955,$D473)),AVERAGEIFS(ObservedSpeciesData!AI$2:AI$4955,ObservedSpeciesData!$A$2:$A$4955,$A473,ObservedSpeciesData!$C$2:$C$4955,$C473,ObservedSpeciesData!$D$2:$D$4955,$D473),"")</f>
        <v>4.0644999999999998</v>
      </c>
      <c r="AJ473" s="2">
        <f>COUNTIFS(ObservedSpeciesData!$A$2:$A$828,$A473,ObservedSpeciesData!$D$2:$D$828,$D473)</f>
        <v>0</v>
      </c>
      <c r="AK473" s="2">
        <f t="shared" si="7"/>
        <v>15</v>
      </c>
    </row>
    <row r="474" spans="1:37" x14ac:dyDescent="0.25">
      <c r="A474" s="14" t="s">
        <v>100</v>
      </c>
      <c r="B474" t="s">
        <v>98</v>
      </c>
      <c r="C474" t="s">
        <v>105</v>
      </c>
      <c r="D474" s="13">
        <v>41968</v>
      </c>
      <c r="E474">
        <v>1</v>
      </c>
      <c r="F474">
        <v>350</v>
      </c>
      <c r="G474" s="2" t="s">
        <v>89</v>
      </c>
      <c r="H474" s="2" t="s">
        <v>11</v>
      </c>
      <c r="I474">
        <v>3</v>
      </c>
      <c r="J474" s="2" t="s">
        <v>77</v>
      </c>
      <c r="K474" s="2">
        <f>IF(ISNUMBER(AVERAGEIFS(ObservedSpeciesData!K$2:K$4955,ObservedSpeciesData!$A$2:$A$4955,$A474,ObservedSpeciesData!$D$2:$D$4955,$D474)),AVERAGEIFS(ObservedSpeciesData!K$2:K$4955,ObservedSpeciesData!$A$2:$A$4955,$A474,ObservedSpeciesData!$D$2:$D$4955,$D474),"")</f>
        <v>350</v>
      </c>
      <c r="L474" s="26" t="str">
        <f>IF(ISNUMBER(AVERAGEIFS(ObservedSpeciesData!L$2:L$4955,ObservedSpeciesData!$A$2:$A$4955,$A474,ObservedSpeciesData!$D$2:$D$4955,$D474)),AVERAGEIFS(ObservedSpeciesData!L$2:L$4955,ObservedSpeciesData!$A$2:$A$4955,$A474,ObservedSpeciesData!$D$2:$D$4955,$D474),"")</f>
        <v/>
      </c>
      <c r="M474" s="23" t="str">
        <f>IF(ISNUMBER(AVERAGEIFS(ObservedSpeciesData!M$2:M$4955,ObservedSpeciesData!$A$2:$A$4955,$A474,ObservedSpeciesData!$D$2:$D$4955,$D474)),AVERAGEIFS(ObservedSpeciesData!M$2:M$4955,ObservedSpeciesData!$A$2:$A$4955,$A474,ObservedSpeciesData!$D$2:$D$4955,$D474),"")</f>
        <v/>
      </c>
      <c r="N474" s="23">
        <f>IF(ISNUMBER(AVERAGEIFS(ObservedSpeciesData!N$2:N$4955,ObservedSpeciesData!$A$2:$A$4955,$A474,ObservedSpeciesData!$D$2:$D$4955,$D474)),AVERAGEIFS(ObservedSpeciesData!N$2:N$4955,ObservedSpeciesData!$A$2:$A$4955,$A474,ObservedSpeciesData!$D$2:$D$4955,$D474),"")</f>
        <v>1879.6079454541791</v>
      </c>
      <c r="O474" s="23">
        <f>IF(ISNUMBER(AVERAGEIFS(ObservedSpeciesData!O$2:O$4955,ObservedSpeciesData!$A$2:$A$4955,$A474,ObservedSpeciesData!$D$2:$D$4955,$D474)),AVERAGEIFS(ObservedSpeciesData!O$2:O$4955,ObservedSpeciesData!$A$2:$A$4955,$A474,ObservedSpeciesData!$D$2:$D$4955,$D474),"")</f>
        <v>187.96079454541791</v>
      </c>
      <c r="P474" s="23">
        <f>IF(ISNUMBER(AVERAGEIFS(ObservedSpeciesData!P$2:P$4955,ObservedSpeciesData!$A$2:$A$4955,$A474,ObservedSpeciesData!$C$2:$C$4955,$C474,ObservedSpeciesData!$D$2:$D$4955,$D474)),AVERAGEIFS(ObservedSpeciesData!P$2:P$4955,ObservedSpeciesData!$A$2:$A$4955,$A474,ObservedSpeciesData!$C$2:$C$4955,$C474,ObservedSpeciesData!$D$2:$D$4955,$D474),"")</f>
        <v>324.19923571602885</v>
      </c>
      <c r="Q474" s="23"/>
      <c r="R474" s="25" t="str">
        <f>IF(ISNUMBER(AVERAGEIFS(ObservedSpeciesData!R$2:R$4955,ObservedSpeciesData!$A$2:$A$4955,$A474,ObservedSpeciesData!$D$2:$D$4955,$D474)),AVERAGEIFS(ObservedSpeciesData!R$2:R$4955,ObservedSpeciesData!$A$2:$A$4955,$A474,ObservedSpeciesData!$D$2:$D$4955,$D474),"")</f>
        <v/>
      </c>
      <c r="S474" s="25" t="str">
        <f>IF(ISNUMBER(AVERAGEIFS(ObservedSpeciesData!S$2:S$4955,ObservedSpeciesData!$A$2:$A$4955,$A474,ObservedSpeciesData!$D$2:$D$4955,$D474)),AVERAGEIFS(ObservedSpeciesData!S$2:S$4955,ObservedSpeciesData!$A$2:$A$4955,$A474,ObservedSpeciesData!$D$2:$D$4955,$D474),"")</f>
        <v/>
      </c>
      <c r="T474" s="23" t="str">
        <f>IF(ISNUMBER(AVERAGEIFS(ObservedSpeciesData!T$2:T$4955,ObservedSpeciesData!$A$2:$A$4955,$A474,ObservedSpeciesData!$D$2:$D$4955,$D474)),AVERAGEIFS(ObservedSpeciesData!T$2:T$4955,ObservedSpeciesData!$A$2:$A$4955,$A474,ObservedSpeciesData!$D$2:$D$4955,$D474),"")</f>
        <v/>
      </c>
      <c r="U474" s="24" t="str">
        <f>IF(ISNUMBER(AVERAGEIFS(ObservedSpeciesData!U$2:U$4955,ObservedSpeciesData!$A$2:$A$4955,$A474,ObservedSpeciesData!$C$2:$C$4955,$C474,ObservedSpeciesData!$D$2:$D$4955,$D474)),AVERAGEIFS(ObservedSpeciesData!U$2:U$4955,ObservedSpeciesData!$A$2:$A$4955,$A474,ObservedSpeciesData!$C$2:$C$4955,$C474,ObservedSpeciesData!$D$2:$D$4955,$D474),"")</f>
        <v/>
      </c>
      <c r="V474" s="23">
        <f>IF(ISNUMBER(AVERAGEIFS(ObservedSpeciesData!V$2:V$4955,ObservedSpeciesData!$A$2:$A$4955,$A474,ObservedSpeciesData!$D$2:$D$4955,$D474)),AVERAGEIFS(ObservedSpeciesData!V$2:V$4955,ObservedSpeciesData!$A$2:$A$4955,$A474,ObservedSpeciesData!$D$2:$D$4955,$D474),"")</f>
        <v>23.007108807563782</v>
      </c>
      <c r="W474" s="23">
        <f>IF(ISNUMBER(AVERAGEIFS(ObservedSpeciesData!W$2:W$4955,ObservedSpeciesData!$A$2:$A$4955,$A474,ObservedSpeciesData!$D$2:$D$4955,$D474)),AVERAGEIFS(ObservedSpeciesData!W$2:W$4955,ObservedSpeciesData!$A$2:$A$4955,$A474,ObservedSpeciesData!$D$2:$D$4955,$D474),"")</f>
        <v>28.854968547821045</v>
      </c>
      <c r="X474" s="23">
        <f>IF(ISNUMBER(AVERAGEIFS(ObservedSpeciesData!X$2:X$4955,ObservedSpeciesData!$A$2:$A$4955,$A474,ObservedSpeciesData!$D$2:$D$4955,$D474)),AVERAGEIFS(ObservedSpeciesData!X$2:X$4955,ObservedSpeciesData!$A$2:$A$4955,$A474,ObservedSpeciesData!$D$2:$D$4955,$D474),"")</f>
        <v>74.57065486907959</v>
      </c>
      <c r="Y474" s="23">
        <f>IF(ISNUMBER(AVERAGEIFS(ObservedSpeciesData!Y$2:Y$4955,ObservedSpeciesData!$A$2:$A$4955,$A474,ObservedSpeciesData!$D$2:$D$4955,$D474)),AVERAGEIFS(ObservedSpeciesData!Y$2:Y$4955,ObservedSpeciesData!$A$2:$A$4955,$A474,ObservedSpeciesData!$D$2:$D$4955,$D474),"")</f>
        <v>42.193171739578247</v>
      </c>
      <c r="Z474" s="23">
        <f>IF(ISNUMBER(AVERAGEIFS(ObservedSpeciesData!Z$2:Z$4955,ObservedSpeciesData!$A$2:$A$4955,$A474,ObservedSpeciesData!$D$2:$D$4955,$D474)),AVERAGEIFS(ObservedSpeciesData!Z$2:Z$4955,ObservedSpeciesData!$A$2:$A$4955,$A474,ObservedSpeciesData!$D$2:$D$4955,$D474),"")</f>
        <v>89.416483879089355</v>
      </c>
      <c r="AA474" s="23">
        <f>IF(ISNUMBER(AVERAGEIFS(ObservedSpeciesData!AA$2:AA$4955,ObservedSpeciesData!$A$2:$A$4955,$A474,ObservedSpeciesData!$D$2:$D$4955,$D474)),AVERAGEIFS(ObservedSpeciesData!AA$2:AA$4955,ObservedSpeciesData!$A$2:$A$4955,$A474,ObservedSpeciesData!$D$2:$D$4955,$D474),"")</f>
        <v>12.048471391201019</v>
      </c>
      <c r="AB474" s="24">
        <f>IF(ISNUMBER(AVERAGEIFS(ObservedSpeciesData!AB$2:AB$4955,ObservedSpeciesData!$A$2:$A$4955,$A474,ObservedSpeciesData!$D$2:$D$4955,$D474)),AVERAGEIFS(ObservedSpeciesData!AB$2:AB$4955,ObservedSpeciesData!$A$2:$A$4955,$A474,ObservedSpeciesData!$D$2:$D$4955,$D474),"")</f>
        <v>1.9277554225921631E-2</v>
      </c>
      <c r="AC474" s="24">
        <f>IF(ISNUMBER(AVERAGEIFS(ObservedSpeciesData!AC$2:AC$4955,ObservedSpeciesData!$A$2:$A$4955,$A474,ObservedSpeciesData!$D$2:$D$4955,$D474)),AVERAGEIFS(ObservedSpeciesData!AC$2:AC$4955,ObservedSpeciesData!$A$2:$A$4955,$A474,ObservedSpeciesData!$D$2:$D$4955,$D474),"")</f>
        <v>1.9277554225921631E-2</v>
      </c>
      <c r="AD474" s="23">
        <f>IF(ISNUMBER(AVERAGEIFS(ObservedSpeciesData!AD$2:AD$4955,ObservedSpeciesData!$A$2:$A$4955,$A474,ObservedSpeciesData!$D$2:$D$4955,$D474)),AVERAGEIFS(ObservedSpeciesData!AD$2:AD$4955,ObservedSpeciesData!$A$2:$A$4955,$A474,ObservedSpeciesData!$D$2:$D$4955,$D474),"")</f>
        <v>11.931304779052736</v>
      </c>
      <c r="AE474" s="24">
        <f>IF(ISNUMBER(AVERAGEIFS(ObservedSpeciesData!AE$2:AE$4955,ObservedSpeciesData!$A$2:$A$4955,$A474,ObservedSpeciesData!$D$2:$D$4955,$D474)),AVERAGEIFS(ObservedSpeciesData!AE$2:AE$4955,ObservedSpeciesData!$A$2:$A$4955,$A474,ObservedSpeciesData!$D$2:$D$4955,$D474),"")</f>
        <v>24.653199590221551</v>
      </c>
      <c r="AF474" s="23"/>
      <c r="AG474" s="24"/>
      <c r="AH474" s="23">
        <f>IF(ISNUMBER(AVERAGEIFS(ObservedSpeciesData!AH$2:AH$4955,ObservedSpeciesData!$A$2:$A$4955,$A474,ObservedSpeciesData!$D$2:$D$4955,$D474)),AVERAGEIFS(ObservedSpeciesData!AH$2:AH$4955,ObservedSpeciesData!$A$2:$A$4955,$A474,ObservedSpeciesData!$D$2:$D$4955,$D474),"")</f>
        <v>3.6534999999999997</v>
      </c>
      <c r="AI474" s="23">
        <f>IF(ISNUMBER(AVERAGEIFS(ObservedSpeciesData!AI$2:AI$4955,ObservedSpeciesData!$A$2:$A$4955,$A474,ObservedSpeciesData!$C$2:$C$4955,$C474,ObservedSpeciesData!$D$2:$D$4955,$D474)),AVERAGEIFS(ObservedSpeciesData!AI$2:AI$4955,ObservedSpeciesData!$A$2:$A$4955,$A474,ObservedSpeciesData!$C$2:$C$4955,$C474,ObservedSpeciesData!$D$2:$D$4955,$D474),"")</f>
        <v>7.1395</v>
      </c>
      <c r="AJ474" s="2">
        <f>COUNTIFS(ObservedSpeciesData!$A$2:$A$828,$A474,ObservedSpeciesData!$D$2:$D$828,$D474)</f>
        <v>0</v>
      </c>
      <c r="AK474" s="2">
        <f t="shared" si="7"/>
        <v>15</v>
      </c>
    </row>
    <row r="475" spans="1:37" x14ac:dyDescent="0.25">
      <c r="A475" s="14" t="s">
        <v>99</v>
      </c>
      <c r="B475" t="s">
        <v>98</v>
      </c>
      <c r="C475" t="s">
        <v>105</v>
      </c>
      <c r="D475" s="13">
        <v>41968</v>
      </c>
      <c r="E475">
        <v>1</v>
      </c>
      <c r="F475">
        <v>500</v>
      </c>
      <c r="G475" s="2" t="s">
        <v>89</v>
      </c>
      <c r="H475" s="2" t="s">
        <v>11</v>
      </c>
      <c r="I475">
        <v>3</v>
      </c>
      <c r="J475" s="2" t="s">
        <v>77</v>
      </c>
      <c r="K475" s="2">
        <f>IF(ISNUMBER(AVERAGEIFS(ObservedSpeciesData!K$2:K$4955,ObservedSpeciesData!$A$2:$A$4955,$A475,ObservedSpeciesData!$D$2:$D$4955,$D475)),AVERAGEIFS(ObservedSpeciesData!K$2:K$4955,ObservedSpeciesData!$A$2:$A$4955,$A475,ObservedSpeciesData!$D$2:$D$4955,$D475),"")</f>
        <v>450</v>
      </c>
      <c r="L475" s="26" t="str">
        <f>IF(ISNUMBER(AVERAGEIFS(ObservedSpeciesData!L$2:L$4955,ObservedSpeciesData!$A$2:$A$4955,$A475,ObservedSpeciesData!$D$2:$D$4955,$D475)),AVERAGEIFS(ObservedSpeciesData!L$2:L$4955,ObservedSpeciesData!$A$2:$A$4955,$A475,ObservedSpeciesData!$D$2:$D$4955,$D475),"")</f>
        <v/>
      </c>
      <c r="M475" s="23" t="str">
        <f>IF(ISNUMBER(AVERAGEIFS(ObservedSpeciesData!M$2:M$4955,ObservedSpeciesData!$A$2:$A$4955,$A475,ObservedSpeciesData!$D$2:$D$4955,$D475)),AVERAGEIFS(ObservedSpeciesData!M$2:M$4955,ObservedSpeciesData!$A$2:$A$4955,$A475,ObservedSpeciesData!$D$2:$D$4955,$D475),"")</f>
        <v/>
      </c>
      <c r="N475" s="23">
        <f>IF(ISNUMBER(AVERAGEIFS(ObservedSpeciesData!N$2:N$4955,ObservedSpeciesData!$A$2:$A$4955,$A475,ObservedSpeciesData!$D$2:$D$4955,$D475)),AVERAGEIFS(ObservedSpeciesData!N$2:N$4955,ObservedSpeciesData!$A$2:$A$4955,$A475,ObservedSpeciesData!$D$2:$D$4955,$D475),"")</f>
        <v>2306.9965043729903</v>
      </c>
      <c r="O475" s="23">
        <f>IF(ISNUMBER(AVERAGEIFS(ObservedSpeciesData!O$2:O$4955,ObservedSpeciesData!$A$2:$A$4955,$A475,ObservedSpeciesData!$D$2:$D$4955,$D475)),AVERAGEIFS(ObservedSpeciesData!O$2:O$4955,ObservedSpeciesData!$A$2:$A$4955,$A475,ObservedSpeciesData!$D$2:$D$4955,$D475),"")</f>
        <v>230.69965043729903</v>
      </c>
      <c r="P475" s="23">
        <f>IF(ISNUMBER(AVERAGEIFS(ObservedSpeciesData!P$2:P$4955,ObservedSpeciesData!$A$2:$A$4955,$A475,ObservedSpeciesData!$C$2:$C$4955,$C475,ObservedSpeciesData!$D$2:$D$4955,$D475)),AVERAGEIFS(ObservedSpeciesData!P$2:P$4955,ObservedSpeciesData!$A$2:$A$4955,$A475,ObservedSpeciesData!$C$2:$C$4955,$C475,ObservedSpeciesData!$D$2:$D$4955,$D475),"")</f>
        <v>422.33246220270871</v>
      </c>
      <c r="Q475" s="23"/>
      <c r="R475" s="25" t="str">
        <f>IF(ISNUMBER(AVERAGEIFS(ObservedSpeciesData!R$2:R$4955,ObservedSpeciesData!$A$2:$A$4955,$A475,ObservedSpeciesData!$D$2:$D$4955,$D475)),AVERAGEIFS(ObservedSpeciesData!R$2:R$4955,ObservedSpeciesData!$A$2:$A$4955,$A475,ObservedSpeciesData!$D$2:$D$4955,$D475),"")</f>
        <v/>
      </c>
      <c r="S475" s="25" t="str">
        <f>IF(ISNUMBER(AVERAGEIFS(ObservedSpeciesData!S$2:S$4955,ObservedSpeciesData!$A$2:$A$4955,$A475,ObservedSpeciesData!$D$2:$D$4955,$D475)),AVERAGEIFS(ObservedSpeciesData!S$2:S$4955,ObservedSpeciesData!$A$2:$A$4955,$A475,ObservedSpeciesData!$D$2:$D$4955,$D475),"")</f>
        <v/>
      </c>
      <c r="T475" s="23" t="str">
        <f>IF(ISNUMBER(AVERAGEIFS(ObservedSpeciesData!T$2:T$4955,ObservedSpeciesData!$A$2:$A$4955,$A475,ObservedSpeciesData!$D$2:$D$4955,$D475)),AVERAGEIFS(ObservedSpeciesData!T$2:T$4955,ObservedSpeciesData!$A$2:$A$4955,$A475,ObservedSpeciesData!$D$2:$D$4955,$D475),"")</f>
        <v/>
      </c>
      <c r="U475" s="24" t="str">
        <f>IF(ISNUMBER(AVERAGEIFS(ObservedSpeciesData!U$2:U$4955,ObservedSpeciesData!$A$2:$A$4955,$A475,ObservedSpeciesData!$C$2:$C$4955,$C475,ObservedSpeciesData!$D$2:$D$4955,$D475)),AVERAGEIFS(ObservedSpeciesData!U$2:U$4955,ObservedSpeciesData!$A$2:$A$4955,$A475,ObservedSpeciesData!$C$2:$C$4955,$C475,ObservedSpeciesData!$D$2:$D$4955,$D475),"")</f>
        <v/>
      </c>
      <c r="V475" s="23">
        <f>IF(ISNUMBER(AVERAGEIFS(ObservedSpeciesData!V$2:V$4955,ObservedSpeciesData!$A$2:$A$4955,$A475,ObservedSpeciesData!$D$2:$D$4955,$D475)),AVERAGEIFS(ObservedSpeciesData!V$2:V$4955,ObservedSpeciesData!$A$2:$A$4955,$A475,ObservedSpeciesData!$D$2:$D$4955,$D475),"")</f>
        <v>22.490456581115723</v>
      </c>
      <c r="W475" s="23">
        <f>IF(ISNUMBER(AVERAGEIFS(ObservedSpeciesData!W$2:W$4955,ObservedSpeciesData!$A$2:$A$4955,$A475,ObservedSpeciesData!$D$2:$D$4955,$D475)),AVERAGEIFS(ObservedSpeciesData!W$2:W$4955,ObservedSpeciesData!$A$2:$A$4955,$A475,ObservedSpeciesData!$D$2:$D$4955,$D475),"")</f>
        <v>27.23822557926178</v>
      </c>
      <c r="X475" s="23">
        <f>IF(ISNUMBER(AVERAGEIFS(ObservedSpeciesData!X$2:X$4955,ObservedSpeciesData!$A$2:$A$4955,$A475,ObservedSpeciesData!$D$2:$D$4955,$D475)),AVERAGEIFS(ObservedSpeciesData!X$2:X$4955,ObservedSpeciesData!$A$2:$A$4955,$A475,ObservedSpeciesData!$D$2:$D$4955,$D475),"")</f>
        <v>77.692458629608154</v>
      </c>
      <c r="Y475" s="23">
        <f>IF(ISNUMBER(AVERAGEIFS(ObservedSpeciesData!Y$2:Y$4955,ObservedSpeciesData!$A$2:$A$4955,$A475,ObservedSpeciesData!$D$2:$D$4955,$D475)),AVERAGEIFS(ObservedSpeciesData!Y$2:Y$4955,ObservedSpeciesData!$A$2:$A$4955,$A475,ObservedSpeciesData!$D$2:$D$4955,$D475),"")</f>
        <v>41.1996169090271</v>
      </c>
      <c r="Z475" s="23">
        <f>IF(ISNUMBER(AVERAGEIFS(ObservedSpeciesData!Z$2:Z$4955,ObservedSpeciesData!$A$2:$A$4955,$A475,ObservedSpeciesData!$D$2:$D$4955,$D475)),AVERAGEIFS(ObservedSpeciesData!Z$2:Z$4955,ObservedSpeciesData!$A$2:$A$4955,$A475,ObservedSpeciesData!$D$2:$D$4955,$D475),"")</f>
        <v>90.683518886566162</v>
      </c>
      <c r="AA475" s="23">
        <f>IF(ISNUMBER(AVERAGEIFS(ObservedSpeciesData!AA$2:AA$4955,ObservedSpeciesData!$A$2:$A$4955,$A475,ObservedSpeciesData!$D$2:$D$4955,$D475)),AVERAGEIFS(ObservedSpeciesData!AA$2:AA$4955,ObservedSpeciesData!$A$2:$A$4955,$A475,ObservedSpeciesData!$D$2:$D$4955,$D475),"")</f>
        <v>13.775708615779877</v>
      </c>
      <c r="AB475" s="24">
        <f>IF(ISNUMBER(AVERAGEIFS(ObservedSpeciesData!AB$2:AB$4955,ObservedSpeciesData!$A$2:$A$4955,$A475,ObservedSpeciesData!$D$2:$D$4955,$D475)),AVERAGEIFS(ObservedSpeciesData!AB$2:AB$4955,ObservedSpeciesData!$A$2:$A$4955,$A475,ObservedSpeciesData!$D$2:$D$4955,$D475),"")</f>
        <v>2.2041133785247805E-2</v>
      </c>
      <c r="AC475" s="24">
        <f>IF(ISNUMBER(AVERAGEIFS(ObservedSpeciesData!AC$2:AC$4955,ObservedSpeciesData!$A$2:$A$4955,$A475,ObservedSpeciesData!$D$2:$D$4955,$D475)),AVERAGEIFS(ObservedSpeciesData!AC$2:AC$4955,ObservedSpeciesData!$A$2:$A$4955,$A475,ObservedSpeciesData!$D$2:$D$4955,$D475),"")</f>
        <v>2.2041133785247805E-2</v>
      </c>
      <c r="AD475" s="23">
        <f>IF(ISNUMBER(AVERAGEIFS(ObservedSpeciesData!AD$2:AD$4955,ObservedSpeciesData!$A$2:$A$4955,$A475,ObservedSpeciesData!$D$2:$D$4955,$D475)),AVERAGEIFS(ObservedSpeciesData!AD$2:AD$4955,ObservedSpeciesData!$A$2:$A$4955,$A475,ObservedSpeciesData!$D$2:$D$4955,$D475),"")</f>
        <v>12.430793380737304</v>
      </c>
      <c r="AE475" s="24">
        <f>IF(ISNUMBER(AVERAGEIFS(ObservedSpeciesData!AE$2:AE$4955,ObservedSpeciesData!$A$2:$A$4955,$A475,ObservedSpeciesData!$D$2:$D$4955,$D475)),AVERAGEIFS(ObservedSpeciesData!AE$2:AE$4955,ObservedSpeciesData!$A$2:$A$4955,$A475,ObservedSpeciesData!$D$2:$D$4955,$D475),"")</f>
        <v>23.589708036470128</v>
      </c>
      <c r="AF475" s="23"/>
      <c r="AG475" s="24"/>
      <c r="AH475" s="23">
        <f>IF(ISNUMBER(AVERAGEIFS(ObservedSpeciesData!AH$2:AH$4955,ObservedSpeciesData!$A$2:$A$4955,$A475,ObservedSpeciesData!$D$2:$D$4955,$D475)),AVERAGEIFS(ObservedSpeciesData!AH$2:AH$4955,ObservedSpeciesData!$A$2:$A$4955,$A475,ObservedSpeciesData!$D$2:$D$4955,$D475),"")</f>
        <v>5.1128749999999998</v>
      </c>
      <c r="AI475" s="23">
        <f>IF(ISNUMBER(AVERAGEIFS(ObservedSpeciesData!AI$2:AI$4955,ObservedSpeciesData!$A$2:$A$4955,$A475,ObservedSpeciesData!$C$2:$C$4955,$C475,ObservedSpeciesData!$D$2:$D$4955,$D475)),AVERAGEIFS(ObservedSpeciesData!AI$2:AI$4955,ObservedSpeciesData!$A$2:$A$4955,$A475,ObservedSpeciesData!$C$2:$C$4955,$C475,ObservedSpeciesData!$D$2:$D$4955,$D475),"")</f>
        <v>10.608750000000001</v>
      </c>
      <c r="AJ475" s="2">
        <f>COUNTIFS(ObservedSpeciesData!$A$2:$A$828,$A475,ObservedSpeciesData!$D$2:$D$828,$D475)</f>
        <v>0</v>
      </c>
      <c r="AK475" s="2">
        <f t="shared" si="7"/>
        <v>15</v>
      </c>
    </row>
    <row r="476" spans="1:37" x14ac:dyDescent="0.25">
      <c r="A476" s="14" t="s">
        <v>104</v>
      </c>
      <c r="B476" t="s">
        <v>98</v>
      </c>
      <c r="C476" t="s">
        <v>105</v>
      </c>
      <c r="D476" s="13">
        <v>41990</v>
      </c>
      <c r="E476">
        <v>1</v>
      </c>
      <c r="F476">
        <v>0</v>
      </c>
      <c r="G476" s="2" t="s">
        <v>89</v>
      </c>
      <c r="H476" s="2" t="s">
        <v>11</v>
      </c>
      <c r="I476">
        <v>4</v>
      </c>
      <c r="J476" s="2" t="s">
        <v>77</v>
      </c>
      <c r="K476" s="2">
        <f>IF(ISNUMBER(AVERAGEIFS(ObservedSpeciesData!K$2:K$4955,ObservedSpeciesData!$A$2:$A$4955,$A476,ObservedSpeciesData!$D$2:$D$4955,$D476)),AVERAGEIFS(ObservedSpeciesData!K$2:K$4955,ObservedSpeciesData!$A$2:$A$4955,$A476,ObservedSpeciesData!$D$2:$D$4955,$D476),"")</f>
        <v>0</v>
      </c>
      <c r="L476" s="26" t="str">
        <f>IF(ISNUMBER(AVERAGEIFS(ObservedSpeciesData!L$2:L$4955,ObservedSpeciesData!$A$2:$A$4955,$A476,ObservedSpeciesData!$D$2:$D$4955,$D476)),AVERAGEIFS(ObservedSpeciesData!L$2:L$4955,ObservedSpeciesData!$A$2:$A$4955,$A476,ObservedSpeciesData!$D$2:$D$4955,$D476),"")</f>
        <v/>
      </c>
      <c r="M476" s="23" t="str">
        <f>IF(ISNUMBER(AVERAGEIFS(ObservedSpeciesData!M$2:M$4955,ObservedSpeciesData!$A$2:$A$4955,$A476,ObservedSpeciesData!$D$2:$D$4955,$D476)),AVERAGEIFS(ObservedSpeciesData!M$2:M$4955,ObservedSpeciesData!$A$2:$A$4955,$A476,ObservedSpeciesData!$D$2:$D$4955,$D476),"")</f>
        <v/>
      </c>
      <c r="N476" s="23">
        <f>IF(ISNUMBER(AVERAGEIFS(ObservedSpeciesData!N$2:N$4955,ObservedSpeciesData!$A$2:$A$4955,$A476,ObservedSpeciesData!$D$2:$D$4955,$D476)),AVERAGEIFS(ObservedSpeciesData!N$2:N$4955,ObservedSpeciesData!$A$2:$A$4955,$A476,ObservedSpeciesData!$D$2:$D$4955,$D476),"")</f>
        <v>524.3988323517442</v>
      </c>
      <c r="O476" s="23">
        <f>IF(ISNUMBER(AVERAGEIFS(ObservedSpeciesData!O$2:O$4955,ObservedSpeciesData!$A$2:$A$4955,$A476,ObservedSpeciesData!$D$2:$D$4955,$D476)),AVERAGEIFS(ObservedSpeciesData!O$2:O$4955,ObservedSpeciesData!$A$2:$A$4955,$A476,ObservedSpeciesData!$D$2:$D$4955,$D476),"")</f>
        <v>52.43988323517442</v>
      </c>
      <c r="P476" s="23">
        <f>IF(ISNUMBER(AVERAGEIFS(ObservedSpeciesData!P$2:P$4955,ObservedSpeciesData!$A$2:$A$4955,$A476,ObservedSpeciesData!$C$2:$C$4955,$C476,ObservedSpeciesData!$D$2:$D$4955,$D476)),AVERAGEIFS(ObservedSpeciesData!P$2:P$4955,ObservedSpeciesData!$A$2:$A$4955,$A476,ObservedSpeciesData!$C$2:$C$4955,$C476,ObservedSpeciesData!$D$2:$D$4955,$D476),"")</f>
        <v>176.4336143218915</v>
      </c>
      <c r="Q476" s="23"/>
      <c r="R476" s="25" t="str">
        <f>IF(ISNUMBER(AVERAGEIFS(ObservedSpeciesData!R$2:R$4955,ObservedSpeciesData!$A$2:$A$4955,$A476,ObservedSpeciesData!$D$2:$D$4955,$D476)),AVERAGEIFS(ObservedSpeciesData!R$2:R$4955,ObservedSpeciesData!$A$2:$A$4955,$A476,ObservedSpeciesData!$D$2:$D$4955,$D476),"")</f>
        <v/>
      </c>
      <c r="S476" s="25" t="str">
        <f>IF(ISNUMBER(AVERAGEIFS(ObservedSpeciesData!S$2:S$4955,ObservedSpeciesData!$A$2:$A$4955,$A476,ObservedSpeciesData!$D$2:$D$4955,$D476)),AVERAGEIFS(ObservedSpeciesData!S$2:S$4955,ObservedSpeciesData!$A$2:$A$4955,$A476,ObservedSpeciesData!$D$2:$D$4955,$D476),"")</f>
        <v/>
      </c>
      <c r="T476" s="23" t="str">
        <f>IF(ISNUMBER(AVERAGEIFS(ObservedSpeciesData!T$2:T$4955,ObservedSpeciesData!$A$2:$A$4955,$A476,ObservedSpeciesData!$D$2:$D$4955,$D476)),AVERAGEIFS(ObservedSpeciesData!T$2:T$4955,ObservedSpeciesData!$A$2:$A$4955,$A476,ObservedSpeciesData!$D$2:$D$4955,$D476),"")</f>
        <v/>
      </c>
      <c r="U476" s="24" t="str">
        <f>IF(ISNUMBER(AVERAGEIFS(ObservedSpeciesData!U$2:U$4955,ObservedSpeciesData!$A$2:$A$4955,$A476,ObservedSpeciesData!$C$2:$C$4955,$C476,ObservedSpeciesData!$D$2:$D$4955,$D476)),AVERAGEIFS(ObservedSpeciesData!U$2:U$4955,ObservedSpeciesData!$A$2:$A$4955,$A476,ObservedSpeciesData!$C$2:$C$4955,$C476,ObservedSpeciesData!$D$2:$D$4955,$D476),"")</f>
        <v/>
      </c>
      <c r="V476" s="23">
        <f>IF(ISNUMBER(AVERAGEIFS(ObservedSpeciesData!V$2:V$4955,ObservedSpeciesData!$A$2:$A$4955,$A476,ObservedSpeciesData!$D$2:$D$4955,$D476)),AVERAGEIFS(ObservedSpeciesData!V$2:V$4955,ObservedSpeciesData!$A$2:$A$4955,$A476,ObservedSpeciesData!$D$2:$D$4955,$D476),"")</f>
        <v>22.096338987350464</v>
      </c>
      <c r="W476" s="23">
        <f>IF(ISNUMBER(AVERAGEIFS(ObservedSpeciesData!W$2:W$4955,ObservedSpeciesData!$A$2:$A$4955,$A476,ObservedSpeciesData!$D$2:$D$4955,$D476)),AVERAGEIFS(ObservedSpeciesData!W$2:W$4955,ObservedSpeciesData!$A$2:$A$4955,$A476,ObservedSpeciesData!$D$2:$D$4955,$D476),"")</f>
        <v>27.674532532691956</v>
      </c>
      <c r="X476" s="23">
        <f>IF(ISNUMBER(AVERAGEIFS(ObservedSpeciesData!X$2:X$4955,ObservedSpeciesData!$A$2:$A$4955,$A476,ObservedSpeciesData!$D$2:$D$4955,$D476)),AVERAGEIFS(ObservedSpeciesData!X$2:X$4955,ObservedSpeciesData!$A$2:$A$4955,$A476,ObservedSpeciesData!$D$2:$D$4955,$D476),"")</f>
        <v>72.957852363586426</v>
      </c>
      <c r="Y476" s="23">
        <f>IF(ISNUMBER(AVERAGEIFS(ObservedSpeciesData!Y$2:Y$4955,ObservedSpeciesData!$A$2:$A$4955,$A476,ObservedSpeciesData!$D$2:$D$4955,$D476)),AVERAGEIFS(ObservedSpeciesData!Y$2:Y$4955,ObservedSpeciesData!$A$2:$A$4955,$A476,ObservedSpeciesData!$D$2:$D$4955,$D476),"")</f>
        <v>39.713378190994263</v>
      </c>
      <c r="Z476" s="23">
        <f>IF(ISNUMBER(AVERAGEIFS(ObservedSpeciesData!Z$2:Z$4955,ObservedSpeciesData!$A$2:$A$4955,$A476,ObservedSpeciesData!$D$2:$D$4955,$D476)),AVERAGEIFS(ObservedSpeciesData!Z$2:Z$4955,ObservedSpeciesData!$A$2:$A$4955,$A476,ObservedSpeciesData!$D$2:$D$4955,$D476),"")</f>
        <v>87.849081516265869</v>
      </c>
      <c r="AA476" s="23">
        <f>IF(ISNUMBER(AVERAGEIFS(ObservedSpeciesData!AA$2:AA$4955,ObservedSpeciesData!$A$2:$A$4955,$A476,ObservedSpeciesData!$D$2:$D$4955,$D476)),AVERAGEIFS(ObservedSpeciesData!AA$2:AA$4955,ObservedSpeciesData!$A$2:$A$4955,$A476,ObservedSpeciesData!$D$2:$D$4955,$D476),"")</f>
        <v>12.412300825119019</v>
      </c>
      <c r="AB476" s="24">
        <f>IF(ISNUMBER(AVERAGEIFS(ObservedSpeciesData!AB$2:AB$4955,ObservedSpeciesData!$A$2:$A$4955,$A476,ObservedSpeciesData!$D$2:$D$4955,$D476)),AVERAGEIFS(ObservedSpeciesData!AB$2:AB$4955,ObservedSpeciesData!$A$2:$A$4955,$A476,ObservedSpeciesData!$D$2:$D$4955,$D476),"")</f>
        <v>1.985968132019043E-2</v>
      </c>
      <c r="AC476" s="24">
        <f>IF(ISNUMBER(AVERAGEIFS(ObservedSpeciesData!AC$2:AC$4955,ObservedSpeciesData!$A$2:$A$4955,$A476,ObservedSpeciesData!$D$2:$D$4955,$D476)),AVERAGEIFS(ObservedSpeciesData!AC$2:AC$4955,ObservedSpeciesData!$A$2:$A$4955,$A476,ObservedSpeciesData!$D$2:$D$4955,$D476),"")</f>
        <v>1.985968132019043E-2</v>
      </c>
      <c r="AD476" s="23">
        <f>IF(ISNUMBER(AVERAGEIFS(ObservedSpeciesData!AD$2:AD$4955,ObservedSpeciesData!$A$2:$A$4955,$A476,ObservedSpeciesData!$D$2:$D$4955,$D476)),AVERAGEIFS(ObservedSpeciesData!AD$2:AD$4955,ObservedSpeciesData!$A$2:$A$4955,$A476,ObservedSpeciesData!$D$2:$D$4955,$D476),"")</f>
        <v>11.673256378173829</v>
      </c>
      <c r="AE476" s="24">
        <f>IF(ISNUMBER(AVERAGEIFS(ObservedSpeciesData!AE$2:AE$4955,ObservedSpeciesData!$A$2:$A$4955,$A476,ObservedSpeciesData!$D$2:$D$4955,$D476)),AVERAGEIFS(ObservedSpeciesData!AE$2:AE$4955,ObservedSpeciesData!$A$2:$A$4955,$A476,ObservedSpeciesData!$D$2:$D$4955,$D476),"")</f>
        <v>29.891830462510182</v>
      </c>
      <c r="AF476" s="23"/>
      <c r="AG476" s="24"/>
      <c r="AH476" s="23">
        <f>IF(ISNUMBER(AVERAGEIFS(ObservedSpeciesData!AH$2:AH$4955,ObservedSpeciesData!$A$2:$A$4955,$A476,ObservedSpeciesData!$D$2:$D$4955,$D476)),AVERAGEIFS(ObservedSpeciesData!AH$2:AH$4955,ObservedSpeciesData!$A$2:$A$4955,$A476,ObservedSpeciesData!$D$2:$D$4955,$D476),"")</f>
        <v>1.0451250000000001</v>
      </c>
      <c r="AI476" s="23">
        <f>IF(ISNUMBER(AVERAGEIFS(ObservedSpeciesData!AI$2:AI$4955,ObservedSpeciesData!$A$2:$A$4955,$A476,ObservedSpeciesData!$C$2:$C$4955,$C476,ObservedSpeciesData!$D$2:$D$4955,$D476)),AVERAGEIFS(ObservedSpeciesData!AI$2:AI$4955,ObservedSpeciesData!$A$2:$A$4955,$A476,ObservedSpeciesData!$C$2:$C$4955,$C476,ObservedSpeciesData!$D$2:$D$4955,$D476),"")</f>
        <v>3.5350000000000001</v>
      </c>
      <c r="AJ476" s="2">
        <f>COUNTIFS(ObservedSpeciesData!$A$2:$A$828,$A476,ObservedSpeciesData!$D$2:$D$828,$D476)</f>
        <v>0</v>
      </c>
      <c r="AK476" s="2">
        <f t="shared" si="7"/>
        <v>15</v>
      </c>
    </row>
    <row r="477" spans="1:37" x14ac:dyDescent="0.25">
      <c r="A477" s="14" t="s">
        <v>103</v>
      </c>
      <c r="B477" t="s">
        <v>98</v>
      </c>
      <c r="C477" t="s">
        <v>105</v>
      </c>
      <c r="D477" s="13">
        <v>41990</v>
      </c>
      <c r="E477">
        <v>1</v>
      </c>
      <c r="F477">
        <v>50</v>
      </c>
      <c r="G477" s="2" t="s">
        <v>89</v>
      </c>
      <c r="H477" s="2" t="s">
        <v>11</v>
      </c>
      <c r="I477">
        <v>4</v>
      </c>
      <c r="J477" s="2" t="s">
        <v>77</v>
      </c>
      <c r="K477" s="2">
        <f>IF(ISNUMBER(AVERAGEIFS(ObservedSpeciesData!K$2:K$4955,ObservedSpeciesData!$A$2:$A$4955,$A477,ObservedSpeciesData!$D$2:$D$4955,$D477)),AVERAGEIFS(ObservedSpeciesData!K$2:K$4955,ObservedSpeciesData!$A$2:$A$4955,$A477,ObservedSpeciesData!$D$2:$D$4955,$D477),"")</f>
        <v>45</v>
      </c>
      <c r="L477" s="26" t="str">
        <f>IF(ISNUMBER(AVERAGEIFS(ObservedSpeciesData!L$2:L$4955,ObservedSpeciesData!$A$2:$A$4955,$A477,ObservedSpeciesData!$D$2:$D$4955,$D477)),AVERAGEIFS(ObservedSpeciesData!L$2:L$4955,ObservedSpeciesData!$A$2:$A$4955,$A477,ObservedSpeciesData!$D$2:$D$4955,$D477),"")</f>
        <v/>
      </c>
      <c r="M477" s="23" t="str">
        <f>IF(ISNUMBER(AVERAGEIFS(ObservedSpeciesData!M$2:M$4955,ObservedSpeciesData!$A$2:$A$4955,$A477,ObservedSpeciesData!$D$2:$D$4955,$D477)),AVERAGEIFS(ObservedSpeciesData!M$2:M$4955,ObservedSpeciesData!$A$2:$A$4955,$A477,ObservedSpeciesData!$D$2:$D$4955,$D477),"")</f>
        <v/>
      </c>
      <c r="N477" s="23">
        <f>IF(ISNUMBER(AVERAGEIFS(ObservedSpeciesData!N$2:N$4955,ObservedSpeciesData!$A$2:$A$4955,$A477,ObservedSpeciesData!$D$2:$D$4955,$D477)),AVERAGEIFS(ObservedSpeciesData!N$2:N$4955,ObservedSpeciesData!$A$2:$A$4955,$A477,ObservedSpeciesData!$D$2:$D$4955,$D477),"")</f>
        <v>568.07349752288223</v>
      </c>
      <c r="O477" s="23">
        <f>IF(ISNUMBER(AVERAGEIFS(ObservedSpeciesData!O$2:O$4955,ObservedSpeciesData!$A$2:$A$4955,$A477,ObservedSpeciesData!$D$2:$D$4955,$D477)),AVERAGEIFS(ObservedSpeciesData!O$2:O$4955,ObservedSpeciesData!$A$2:$A$4955,$A477,ObservedSpeciesData!$D$2:$D$4955,$D477),"")</f>
        <v>56.807349752288232</v>
      </c>
      <c r="P477" s="23">
        <f>IF(ISNUMBER(AVERAGEIFS(ObservedSpeciesData!P$2:P$4955,ObservedSpeciesData!$A$2:$A$4955,$A477,ObservedSpeciesData!$C$2:$C$4955,$C477,ObservedSpeciesData!$D$2:$D$4955,$D477)),AVERAGEIFS(ObservedSpeciesData!P$2:P$4955,ObservedSpeciesData!$A$2:$A$4955,$A477,ObservedSpeciesData!$C$2:$C$4955,$C477,ObservedSpeciesData!$D$2:$D$4955,$D477),"")</f>
        <v>189.9913817391423</v>
      </c>
      <c r="Q477" s="23"/>
      <c r="R477" s="25" t="str">
        <f>IF(ISNUMBER(AVERAGEIFS(ObservedSpeciesData!R$2:R$4955,ObservedSpeciesData!$A$2:$A$4955,$A477,ObservedSpeciesData!$D$2:$D$4955,$D477)),AVERAGEIFS(ObservedSpeciesData!R$2:R$4955,ObservedSpeciesData!$A$2:$A$4955,$A477,ObservedSpeciesData!$D$2:$D$4955,$D477),"")</f>
        <v/>
      </c>
      <c r="S477" s="25" t="str">
        <f>IF(ISNUMBER(AVERAGEIFS(ObservedSpeciesData!S$2:S$4955,ObservedSpeciesData!$A$2:$A$4955,$A477,ObservedSpeciesData!$D$2:$D$4955,$D477)),AVERAGEIFS(ObservedSpeciesData!S$2:S$4955,ObservedSpeciesData!$A$2:$A$4955,$A477,ObservedSpeciesData!$D$2:$D$4955,$D477),"")</f>
        <v/>
      </c>
      <c r="T477" s="23" t="str">
        <f>IF(ISNUMBER(AVERAGEIFS(ObservedSpeciesData!T$2:T$4955,ObservedSpeciesData!$A$2:$A$4955,$A477,ObservedSpeciesData!$D$2:$D$4955,$D477)),AVERAGEIFS(ObservedSpeciesData!T$2:T$4955,ObservedSpeciesData!$A$2:$A$4955,$A477,ObservedSpeciesData!$D$2:$D$4955,$D477),"")</f>
        <v/>
      </c>
      <c r="U477" s="24" t="str">
        <f>IF(ISNUMBER(AVERAGEIFS(ObservedSpeciesData!U$2:U$4955,ObservedSpeciesData!$A$2:$A$4955,$A477,ObservedSpeciesData!$C$2:$C$4955,$C477,ObservedSpeciesData!$D$2:$D$4955,$D477)),AVERAGEIFS(ObservedSpeciesData!U$2:U$4955,ObservedSpeciesData!$A$2:$A$4955,$A477,ObservedSpeciesData!$C$2:$C$4955,$C477,ObservedSpeciesData!$D$2:$D$4955,$D477),"")</f>
        <v/>
      </c>
      <c r="V477" s="23">
        <f>IF(ISNUMBER(AVERAGEIFS(ObservedSpeciesData!V$2:V$4955,ObservedSpeciesData!$A$2:$A$4955,$A477,ObservedSpeciesData!$D$2:$D$4955,$D477)),AVERAGEIFS(ObservedSpeciesData!V$2:V$4955,ObservedSpeciesData!$A$2:$A$4955,$A477,ObservedSpeciesData!$D$2:$D$4955,$D477),"")</f>
        <v>21.877546548843384</v>
      </c>
      <c r="W477" s="23">
        <f>IF(ISNUMBER(AVERAGEIFS(ObservedSpeciesData!W$2:W$4955,ObservedSpeciesData!$A$2:$A$4955,$A477,ObservedSpeciesData!$D$2:$D$4955,$D477)),AVERAGEIFS(ObservedSpeciesData!W$2:W$4955,ObservedSpeciesData!$A$2:$A$4955,$A477,ObservedSpeciesData!$D$2:$D$4955,$D477),"")</f>
        <v>29.257052898406982</v>
      </c>
      <c r="X477" s="23">
        <f>IF(ISNUMBER(AVERAGEIFS(ObservedSpeciesData!X$2:X$4955,ObservedSpeciesData!$A$2:$A$4955,$A477,ObservedSpeciesData!$D$2:$D$4955,$D477)),AVERAGEIFS(ObservedSpeciesData!X$2:X$4955,ObservedSpeciesData!$A$2:$A$4955,$A477,ObservedSpeciesData!$D$2:$D$4955,$D477),"")</f>
        <v>75.164809703826904</v>
      </c>
      <c r="Y477" s="23">
        <f>IF(ISNUMBER(AVERAGEIFS(ObservedSpeciesData!Y$2:Y$4955,ObservedSpeciesData!$A$2:$A$4955,$A477,ObservedSpeciesData!$D$2:$D$4955,$D477)),AVERAGEIFS(ObservedSpeciesData!Y$2:Y$4955,ObservedSpeciesData!$A$2:$A$4955,$A477,ObservedSpeciesData!$D$2:$D$4955,$D477),"")</f>
        <v>39.413115739822388</v>
      </c>
      <c r="Z477" s="23">
        <f>IF(ISNUMBER(AVERAGEIFS(ObservedSpeciesData!Z$2:Z$4955,ObservedSpeciesData!$A$2:$A$4955,$A477,ObservedSpeciesData!$D$2:$D$4955,$D477)),AVERAGEIFS(ObservedSpeciesData!Z$2:Z$4955,ObservedSpeciesData!$A$2:$A$4955,$A477,ObservedSpeciesData!$D$2:$D$4955,$D477),"")</f>
        <v>89.098292827606201</v>
      </c>
      <c r="AA477" s="23">
        <f>IF(ISNUMBER(AVERAGEIFS(ObservedSpeciesData!AA$2:AA$4955,ObservedSpeciesData!$A$2:$A$4955,$A477,ObservedSpeciesData!$D$2:$D$4955,$D477)),AVERAGEIFS(ObservedSpeciesData!AA$2:AA$4955,ObservedSpeciesData!$A$2:$A$4955,$A477,ObservedSpeciesData!$D$2:$D$4955,$D477),"")</f>
        <v>12.43636691570282</v>
      </c>
      <c r="AB477" s="24">
        <f>IF(ISNUMBER(AVERAGEIFS(ObservedSpeciesData!AB$2:AB$4955,ObservedSpeciesData!$A$2:$A$4955,$A477,ObservedSpeciesData!$D$2:$D$4955,$D477)),AVERAGEIFS(ObservedSpeciesData!AB$2:AB$4955,ObservedSpeciesData!$A$2:$A$4955,$A477,ObservedSpeciesData!$D$2:$D$4955,$D477),"")</f>
        <v>1.9898187065124511E-2</v>
      </c>
      <c r="AC477" s="24">
        <f>IF(ISNUMBER(AVERAGEIFS(ObservedSpeciesData!AC$2:AC$4955,ObservedSpeciesData!$A$2:$A$4955,$A477,ObservedSpeciesData!$D$2:$D$4955,$D477)),AVERAGEIFS(ObservedSpeciesData!AC$2:AC$4955,ObservedSpeciesData!$A$2:$A$4955,$A477,ObservedSpeciesData!$D$2:$D$4955,$D477),"")</f>
        <v>1.9898187065124511E-2</v>
      </c>
      <c r="AD477" s="23">
        <f>IF(ISNUMBER(AVERAGEIFS(ObservedSpeciesData!AD$2:AD$4955,ObservedSpeciesData!$A$2:$A$4955,$A477,ObservedSpeciesData!$D$2:$D$4955,$D477)),AVERAGEIFS(ObservedSpeciesData!AD$2:AD$4955,ObservedSpeciesData!$A$2:$A$4955,$A477,ObservedSpeciesData!$D$2:$D$4955,$D477),"")</f>
        <v>12.026369552612305</v>
      </c>
      <c r="AE477" s="24">
        <f>IF(ISNUMBER(AVERAGEIFS(ObservedSpeciesData!AE$2:AE$4955,ObservedSpeciesData!$A$2:$A$4955,$A477,ObservedSpeciesData!$D$2:$D$4955,$D477)),AVERAGEIFS(ObservedSpeciesData!AE$2:AE$4955,ObservedSpeciesData!$A$2:$A$4955,$A477,ObservedSpeciesData!$D$2:$D$4955,$D477),"")</f>
        <v>28.60561044628751</v>
      </c>
      <c r="AF477" s="23"/>
      <c r="AG477" s="24"/>
      <c r="AH477" s="23">
        <f>IF(ISNUMBER(AVERAGEIFS(ObservedSpeciesData!AH$2:AH$4955,ObservedSpeciesData!$A$2:$A$4955,$A477,ObservedSpeciesData!$D$2:$D$4955,$D477)),AVERAGEIFS(ObservedSpeciesData!AH$2:AH$4955,ObservedSpeciesData!$A$2:$A$4955,$A477,ObservedSpeciesData!$D$2:$D$4955,$D477),"")</f>
        <v>1.1400000000000001</v>
      </c>
      <c r="AI477" s="23">
        <f>IF(ISNUMBER(AVERAGEIFS(ObservedSpeciesData!AI$2:AI$4955,ObservedSpeciesData!$A$2:$A$4955,$A477,ObservedSpeciesData!$C$2:$C$4955,$C477,ObservedSpeciesData!$D$2:$D$4955,$D477)),AVERAGEIFS(ObservedSpeciesData!AI$2:AI$4955,ObservedSpeciesData!$A$2:$A$4955,$A477,ObservedSpeciesData!$C$2:$C$4955,$C477,ObservedSpeciesData!$D$2:$D$4955,$D477),"")</f>
        <v>3.8202500000000001</v>
      </c>
      <c r="AJ477" s="2">
        <f>COUNTIFS(ObservedSpeciesData!$A$2:$A$828,$A477,ObservedSpeciesData!$D$2:$D$828,$D477)</f>
        <v>0</v>
      </c>
      <c r="AK477" s="2">
        <f t="shared" si="7"/>
        <v>15</v>
      </c>
    </row>
    <row r="478" spans="1:37" x14ac:dyDescent="0.25">
      <c r="A478" s="14" t="s">
        <v>102</v>
      </c>
      <c r="B478" t="s">
        <v>98</v>
      </c>
      <c r="C478" t="s">
        <v>105</v>
      </c>
      <c r="D478" s="13">
        <v>41990</v>
      </c>
      <c r="E478">
        <v>1</v>
      </c>
      <c r="F478">
        <v>100</v>
      </c>
      <c r="G478" s="2" t="s">
        <v>89</v>
      </c>
      <c r="H478" s="2" t="s">
        <v>11</v>
      </c>
      <c r="I478">
        <v>4</v>
      </c>
      <c r="J478" s="2" t="s">
        <v>77</v>
      </c>
      <c r="K478" s="2">
        <f>IF(ISNUMBER(AVERAGEIFS(ObservedSpeciesData!K$2:K$4955,ObservedSpeciesData!$A$2:$A$4955,$A478,ObservedSpeciesData!$D$2:$D$4955,$D478)),AVERAGEIFS(ObservedSpeciesData!K$2:K$4955,ObservedSpeciesData!$A$2:$A$4955,$A478,ObservedSpeciesData!$D$2:$D$4955,$D478),"")</f>
        <v>90</v>
      </c>
      <c r="L478" s="26" t="str">
        <f>IF(ISNUMBER(AVERAGEIFS(ObservedSpeciesData!L$2:L$4955,ObservedSpeciesData!$A$2:$A$4955,$A478,ObservedSpeciesData!$D$2:$D$4955,$D478)),AVERAGEIFS(ObservedSpeciesData!L$2:L$4955,ObservedSpeciesData!$A$2:$A$4955,$A478,ObservedSpeciesData!$D$2:$D$4955,$D478),"")</f>
        <v/>
      </c>
      <c r="M478" s="23" t="str">
        <f>IF(ISNUMBER(AVERAGEIFS(ObservedSpeciesData!M$2:M$4955,ObservedSpeciesData!$A$2:$A$4955,$A478,ObservedSpeciesData!$D$2:$D$4955,$D478)),AVERAGEIFS(ObservedSpeciesData!M$2:M$4955,ObservedSpeciesData!$A$2:$A$4955,$A478,ObservedSpeciesData!$D$2:$D$4955,$D478),"")</f>
        <v/>
      </c>
      <c r="N478" s="23">
        <f>IF(ISNUMBER(AVERAGEIFS(ObservedSpeciesData!N$2:N$4955,ObservedSpeciesData!$A$2:$A$4955,$A478,ObservedSpeciesData!$D$2:$D$4955,$D478)),AVERAGEIFS(ObservedSpeciesData!N$2:N$4955,ObservedSpeciesData!$A$2:$A$4955,$A478,ObservedSpeciesData!$D$2:$D$4955,$D478),"")</f>
        <v>691.86352179917378</v>
      </c>
      <c r="O478" s="23">
        <f>IF(ISNUMBER(AVERAGEIFS(ObservedSpeciesData!O$2:O$4955,ObservedSpeciesData!$A$2:$A$4955,$A478,ObservedSpeciesData!$D$2:$D$4955,$D478)),AVERAGEIFS(ObservedSpeciesData!O$2:O$4955,ObservedSpeciesData!$A$2:$A$4955,$A478,ObservedSpeciesData!$D$2:$D$4955,$D478),"")</f>
        <v>69.186352179917378</v>
      </c>
      <c r="P478" s="23">
        <f>IF(ISNUMBER(AVERAGEIFS(ObservedSpeciesData!P$2:P$4955,ObservedSpeciesData!$A$2:$A$4955,$A478,ObservedSpeciesData!$C$2:$C$4955,$C478,ObservedSpeciesData!$D$2:$D$4955,$D478)),AVERAGEIFS(ObservedSpeciesData!P$2:P$4955,ObservedSpeciesData!$A$2:$A$4955,$A478,ObservedSpeciesData!$C$2:$C$4955,$C478,ObservedSpeciesData!$D$2:$D$4955,$D478),"")</f>
        <v>248.9319610331448</v>
      </c>
      <c r="Q478" s="23"/>
      <c r="R478" s="25" t="str">
        <f>IF(ISNUMBER(AVERAGEIFS(ObservedSpeciesData!R$2:R$4955,ObservedSpeciesData!$A$2:$A$4955,$A478,ObservedSpeciesData!$D$2:$D$4955,$D478)),AVERAGEIFS(ObservedSpeciesData!R$2:R$4955,ObservedSpeciesData!$A$2:$A$4955,$A478,ObservedSpeciesData!$D$2:$D$4955,$D478),"")</f>
        <v/>
      </c>
      <c r="S478" s="25" t="str">
        <f>IF(ISNUMBER(AVERAGEIFS(ObservedSpeciesData!S$2:S$4955,ObservedSpeciesData!$A$2:$A$4955,$A478,ObservedSpeciesData!$D$2:$D$4955,$D478)),AVERAGEIFS(ObservedSpeciesData!S$2:S$4955,ObservedSpeciesData!$A$2:$A$4955,$A478,ObservedSpeciesData!$D$2:$D$4955,$D478),"")</f>
        <v/>
      </c>
      <c r="T478" s="23" t="str">
        <f>IF(ISNUMBER(AVERAGEIFS(ObservedSpeciesData!T$2:T$4955,ObservedSpeciesData!$A$2:$A$4955,$A478,ObservedSpeciesData!$D$2:$D$4955,$D478)),AVERAGEIFS(ObservedSpeciesData!T$2:T$4955,ObservedSpeciesData!$A$2:$A$4955,$A478,ObservedSpeciesData!$D$2:$D$4955,$D478),"")</f>
        <v/>
      </c>
      <c r="U478" s="24" t="str">
        <f>IF(ISNUMBER(AVERAGEIFS(ObservedSpeciesData!U$2:U$4955,ObservedSpeciesData!$A$2:$A$4955,$A478,ObservedSpeciesData!$C$2:$C$4955,$C478,ObservedSpeciesData!$D$2:$D$4955,$D478)),AVERAGEIFS(ObservedSpeciesData!U$2:U$4955,ObservedSpeciesData!$A$2:$A$4955,$A478,ObservedSpeciesData!$C$2:$C$4955,$C478,ObservedSpeciesData!$D$2:$D$4955,$D478),"")</f>
        <v/>
      </c>
      <c r="V478" s="23">
        <f>IF(ISNUMBER(AVERAGEIFS(ObservedSpeciesData!V$2:V$4955,ObservedSpeciesData!$A$2:$A$4955,$A478,ObservedSpeciesData!$D$2:$D$4955,$D478)),AVERAGEIFS(ObservedSpeciesData!V$2:V$4955,ObservedSpeciesData!$A$2:$A$4955,$A478,ObservedSpeciesData!$D$2:$D$4955,$D478),"")</f>
        <v>21.801875114440918</v>
      </c>
      <c r="W478" s="23">
        <f>IF(ISNUMBER(AVERAGEIFS(ObservedSpeciesData!W$2:W$4955,ObservedSpeciesData!$A$2:$A$4955,$A478,ObservedSpeciesData!$D$2:$D$4955,$D478)),AVERAGEIFS(ObservedSpeciesData!W$2:W$4955,ObservedSpeciesData!$A$2:$A$4955,$A478,ObservedSpeciesData!$D$2:$D$4955,$D478),"")</f>
        <v>31.713303446769714</v>
      </c>
      <c r="X478" s="23">
        <f>IF(ISNUMBER(AVERAGEIFS(ObservedSpeciesData!X$2:X$4955,ObservedSpeciesData!$A$2:$A$4955,$A478,ObservedSpeciesData!$D$2:$D$4955,$D478)),AVERAGEIFS(ObservedSpeciesData!X$2:X$4955,ObservedSpeciesData!$A$2:$A$4955,$A478,ObservedSpeciesData!$D$2:$D$4955,$D478),"")</f>
        <v>78.163880348205566</v>
      </c>
      <c r="Y478" s="23">
        <f>IF(ISNUMBER(AVERAGEIFS(ObservedSpeciesData!Y$2:Y$4955,ObservedSpeciesData!$A$2:$A$4955,$A478,ObservedSpeciesData!$D$2:$D$4955,$D478)),AVERAGEIFS(ObservedSpeciesData!Y$2:Y$4955,ObservedSpeciesData!$A$2:$A$4955,$A478,ObservedSpeciesData!$D$2:$D$4955,$D478),"")</f>
        <v>38.994963884353638</v>
      </c>
      <c r="Z478" s="23">
        <f>IF(ISNUMBER(AVERAGEIFS(ObservedSpeciesData!Z$2:Z$4955,ObservedSpeciesData!$A$2:$A$4955,$A478,ObservedSpeciesData!$D$2:$D$4955,$D478)),AVERAGEIFS(ObservedSpeciesData!Z$2:Z$4955,ObservedSpeciesData!$A$2:$A$4955,$A478,ObservedSpeciesData!$D$2:$D$4955,$D478),"")</f>
        <v>90.555445671081543</v>
      </c>
      <c r="AA478" s="23">
        <f>IF(ISNUMBER(AVERAGEIFS(ObservedSpeciesData!AA$2:AA$4955,ObservedSpeciesData!$A$2:$A$4955,$A478,ObservedSpeciesData!$D$2:$D$4955,$D478)),AVERAGEIFS(ObservedSpeciesData!AA$2:AA$4955,ObservedSpeciesData!$A$2:$A$4955,$A478,ObservedSpeciesData!$D$2:$D$4955,$D478),"")</f>
        <v>12.117046475410461</v>
      </c>
      <c r="AB478" s="24">
        <f>IF(ISNUMBER(AVERAGEIFS(ObservedSpeciesData!AB$2:AB$4955,ObservedSpeciesData!$A$2:$A$4955,$A478,ObservedSpeciesData!$D$2:$D$4955,$D478)),AVERAGEIFS(ObservedSpeciesData!AB$2:AB$4955,ObservedSpeciesData!$A$2:$A$4955,$A478,ObservedSpeciesData!$D$2:$D$4955,$D478),"")</f>
        <v>1.9387274360656737E-2</v>
      </c>
      <c r="AC478" s="24">
        <f>IF(ISNUMBER(AVERAGEIFS(ObservedSpeciesData!AC$2:AC$4955,ObservedSpeciesData!$A$2:$A$4955,$A478,ObservedSpeciesData!$D$2:$D$4955,$D478)),AVERAGEIFS(ObservedSpeciesData!AC$2:AC$4955,ObservedSpeciesData!$A$2:$A$4955,$A478,ObservedSpeciesData!$D$2:$D$4955,$D478),"")</f>
        <v>1.9387274360656737E-2</v>
      </c>
      <c r="AD478" s="23">
        <f>IF(ISNUMBER(AVERAGEIFS(ObservedSpeciesData!AD$2:AD$4955,ObservedSpeciesData!$A$2:$A$4955,$A478,ObservedSpeciesData!$D$2:$D$4955,$D478)),AVERAGEIFS(ObservedSpeciesData!AD$2:AD$4955,ObservedSpeciesData!$A$2:$A$4955,$A478,ObservedSpeciesData!$D$2:$D$4955,$D478),"")</f>
        <v>12.506220855712893</v>
      </c>
      <c r="AE478" s="24">
        <f>IF(ISNUMBER(AVERAGEIFS(ObservedSpeciesData!AE$2:AE$4955,ObservedSpeciesData!$A$2:$A$4955,$A478,ObservedSpeciesData!$D$2:$D$4955,$D478)),AVERAGEIFS(ObservedSpeciesData!AE$2:AE$4955,ObservedSpeciesData!$A$2:$A$4955,$A478,ObservedSpeciesData!$D$2:$D$4955,$D478),"")</f>
        <v>28.03903968628768</v>
      </c>
      <c r="AF478" s="23"/>
      <c r="AG478" s="24"/>
      <c r="AH478" s="23">
        <f>IF(ISNUMBER(AVERAGEIFS(ObservedSpeciesData!AH$2:AH$4955,ObservedSpeciesData!$A$2:$A$4955,$A478,ObservedSpeciesData!$D$2:$D$4955,$D478)),AVERAGEIFS(ObservedSpeciesData!AH$2:AH$4955,ObservedSpeciesData!$A$2:$A$4955,$A478,ObservedSpeciesData!$D$2:$D$4955,$D478),"")</f>
        <v>1.35375</v>
      </c>
      <c r="AI478" s="23">
        <f>IF(ISNUMBER(AVERAGEIFS(ObservedSpeciesData!AI$2:AI$4955,ObservedSpeciesData!$A$2:$A$4955,$A478,ObservedSpeciesData!$C$2:$C$4955,$C478,ObservedSpeciesData!$D$2:$D$4955,$D478)),AVERAGEIFS(ObservedSpeciesData!AI$2:AI$4955,ObservedSpeciesData!$A$2:$A$4955,$A478,ObservedSpeciesData!$C$2:$C$4955,$C478,ObservedSpeciesData!$D$2:$D$4955,$D478),"")</f>
        <v>5.0982500000000002</v>
      </c>
      <c r="AJ478" s="2">
        <f>COUNTIFS(ObservedSpeciesData!$A$2:$A$828,$A478,ObservedSpeciesData!$D$2:$D$828,$D478)</f>
        <v>0</v>
      </c>
      <c r="AK478" s="2">
        <f t="shared" si="7"/>
        <v>15</v>
      </c>
    </row>
    <row r="479" spans="1:37" x14ac:dyDescent="0.25">
      <c r="A479" s="14" t="s">
        <v>101</v>
      </c>
      <c r="B479" t="s">
        <v>98</v>
      </c>
      <c r="C479" t="s">
        <v>105</v>
      </c>
      <c r="D479" s="13">
        <v>41990</v>
      </c>
      <c r="E479">
        <v>1</v>
      </c>
      <c r="F479">
        <v>200</v>
      </c>
      <c r="G479" s="2" t="s">
        <v>89</v>
      </c>
      <c r="H479" s="2" t="s">
        <v>11</v>
      </c>
      <c r="I479">
        <v>4</v>
      </c>
      <c r="J479" s="2" t="s">
        <v>77</v>
      </c>
      <c r="K479" s="2">
        <f>IF(ISNUMBER(AVERAGEIFS(ObservedSpeciesData!K$2:K$4955,ObservedSpeciesData!$A$2:$A$4955,$A479,ObservedSpeciesData!$D$2:$D$4955,$D479)),AVERAGEIFS(ObservedSpeciesData!K$2:K$4955,ObservedSpeciesData!$A$2:$A$4955,$A479,ObservedSpeciesData!$D$2:$D$4955,$D479),"")</f>
        <v>180</v>
      </c>
      <c r="L479" s="26" t="str">
        <f>IF(ISNUMBER(AVERAGEIFS(ObservedSpeciesData!L$2:L$4955,ObservedSpeciesData!$A$2:$A$4955,$A479,ObservedSpeciesData!$D$2:$D$4955,$D479)),AVERAGEIFS(ObservedSpeciesData!L$2:L$4955,ObservedSpeciesData!$A$2:$A$4955,$A479,ObservedSpeciesData!$D$2:$D$4955,$D479),"")</f>
        <v/>
      </c>
      <c r="M479" s="23" t="str">
        <f>IF(ISNUMBER(AVERAGEIFS(ObservedSpeciesData!M$2:M$4955,ObservedSpeciesData!$A$2:$A$4955,$A479,ObservedSpeciesData!$D$2:$D$4955,$D479)),AVERAGEIFS(ObservedSpeciesData!M$2:M$4955,ObservedSpeciesData!$A$2:$A$4955,$A479,ObservedSpeciesData!$D$2:$D$4955,$D479),"")</f>
        <v/>
      </c>
      <c r="N479" s="23">
        <f>IF(ISNUMBER(AVERAGEIFS(ObservedSpeciesData!N$2:N$4955,ObservedSpeciesData!$A$2:$A$4955,$A479,ObservedSpeciesData!$D$2:$D$4955,$D479)),AVERAGEIFS(ObservedSpeciesData!N$2:N$4955,ObservedSpeciesData!$A$2:$A$4955,$A479,ObservedSpeciesData!$D$2:$D$4955,$D479),"")</f>
        <v>974.04388930359869</v>
      </c>
      <c r="O479" s="23">
        <f>IF(ISNUMBER(AVERAGEIFS(ObservedSpeciesData!O$2:O$4955,ObservedSpeciesData!$A$2:$A$4955,$A479,ObservedSpeciesData!$D$2:$D$4955,$D479)),AVERAGEIFS(ObservedSpeciesData!O$2:O$4955,ObservedSpeciesData!$A$2:$A$4955,$A479,ObservedSpeciesData!$D$2:$D$4955,$D479),"")</f>
        <v>97.404388930359858</v>
      </c>
      <c r="P479" s="23">
        <f>IF(ISNUMBER(AVERAGEIFS(ObservedSpeciesData!P$2:P$4955,ObservedSpeciesData!$A$2:$A$4955,$A479,ObservedSpeciesData!$C$2:$C$4955,$C479,ObservedSpeciesData!$D$2:$D$4955,$D479)),AVERAGEIFS(ObservedSpeciesData!P$2:P$4955,ObservedSpeciesData!$A$2:$A$4955,$A479,ObservedSpeciesData!$C$2:$C$4955,$C479,ObservedSpeciesData!$D$2:$D$4955,$D479),"")</f>
        <v>291.08845717252808</v>
      </c>
      <c r="Q479" s="23"/>
      <c r="R479" s="25" t="str">
        <f>IF(ISNUMBER(AVERAGEIFS(ObservedSpeciesData!R$2:R$4955,ObservedSpeciesData!$A$2:$A$4955,$A479,ObservedSpeciesData!$D$2:$D$4955,$D479)),AVERAGEIFS(ObservedSpeciesData!R$2:R$4955,ObservedSpeciesData!$A$2:$A$4955,$A479,ObservedSpeciesData!$D$2:$D$4955,$D479),"")</f>
        <v/>
      </c>
      <c r="S479" s="25" t="str">
        <f>IF(ISNUMBER(AVERAGEIFS(ObservedSpeciesData!S$2:S$4955,ObservedSpeciesData!$A$2:$A$4955,$A479,ObservedSpeciesData!$D$2:$D$4955,$D479)),AVERAGEIFS(ObservedSpeciesData!S$2:S$4955,ObservedSpeciesData!$A$2:$A$4955,$A479,ObservedSpeciesData!$D$2:$D$4955,$D479),"")</f>
        <v/>
      </c>
      <c r="T479" s="23" t="str">
        <f>IF(ISNUMBER(AVERAGEIFS(ObservedSpeciesData!T$2:T$4955,ObservedSpeciesData!$A$2:$A$4955,$A479,ObservedSpeciesData!$D$2:$D$4955,$D479)),AVERAGEIFS(ObservedSpeciesData!T$2:T$4955,ObservedSpeciesData!$A$2:$A$4955,$A479,ObservedSpeciesData!$D$2:$D$4955,$D479),"")</f>
        <v/>
      </c>
      <c r="U479" s="24" t="str">
        <f>IF(ISNUMBER(AVERAGEIFS(ObservedSpeciesData!U$2:U$4955,ObservedSpeciesData!$A$2:$A$4955,$A479,ObservedSpeciesData!$C$2:$C$4955,$C479,ObservedSpeciesData!$D$2:$D$4955,$D479)),AVERAGEIFS(ObservedSpeciesData!U$2:U$4955,ObservedSpeciesData!$A$2:$A$4955,$A479,ObservedSpeciesData!$C$2:$C$4955,$C479,ObservedSpeciesData!$D$2:$D$4955,$D479),"")</f>
        <v/>
      </c>
      <c r="V479" s="23">
        <f>IF(ISNUMBER(AVERAGEIFS(ObservedSpeciesData!V$2:V$4955,ObservedSpeciesData!$A$2:$A$4955,$A479,ObservedSpeciesData!$D$2:$D$4955,$D479)),AVERAGEIFS(ObservedSpeciesData!V$2:V$4955,ObservedSpeciesData!$A$2:$A$4955,$A479,ObservedSpeciesData!$D$2:$D$4955,$D479),"")</f>
        <v>21.433917999267578</v>
      </c>
      <c r="W479" s="23">
        <f>IF(ISNUMBER(AVERAGEIFS(ObservedSpeciesData!W$2:W$4955,ObservedSpeciesData!$A$2:$A$4955,$A479,ObservedSpeciesData!$D$2:$D$4955,$D479)),AVERAGEIFS(ObservedSpeciesData!W$2:W$4955,ObservedSpeciesData!$A$2:$A$4955,$A479,ObservedSpeciesData!$D$2:$D$4955,$D479),"")</f>
        <v>31.244086980819702</v>
      </c>
      <c r="X479" s="23">
        <f>IF(ISNUMBER(AVERAGEIFS(ObservedSpeciesData!X$2:X$4955,ObservedSpeciesData!$A$2:$A$4955,$A479,ObservedSpeciesData!$D$2:$D$4955,$D479)),AVERAGEIFS(ObservedSpeciesData!X$2:X$4955,ObservedSpeciesData!$A$2:$A$4955,$A479,ObservedSpeciesData!$D$2:$D$4955,$D479),"")</f>
        <v>79.256945133209229</v>
      </c>
      <c r="Y479" s="23">
        <f>IF(ISNUMBER(AVERAGEIFS(ObservedSpeciesData!Y$2:Y$4955,ObservedSpeciesData!$A$2:$A$4955,$A479,ObservedSpeciesData!$D$2:$D$4955,$D479)),AVERAGEIFS(ObservedSpeciesData!Y$2:Y$4955,ObservedSpeciesData!$A$2:$A$4955,$A479,ObservedSpeciesData!$D$2:$D$4955,$D479),"")</f>
        <v>38.815608024597168</v>
      </c>
      <c r="Z479" s="23">
        <f>IF(ISNUMBER(AVERAGEIFS(ObservedSpeciesData!Z$2:Z$4955,ObservedSpeciesData!$A$2:$A$4955,$A479,ObservedSpeciesData!$D$2:$D$4955,$D479)),AVERAGEIFS(ObservedSpeciesData!Z$2:Z$4955,ObservedSpeciesData!$A$2:$A$4955,$A479,ObservedSpeciesData!$D$2:$D$4955,$D479),"")</f>
        <v>90.781550884246826</v>
      </c>
      <c r="AA479" s="23">
        <f>IF(ISNUMBER(AVERAGEIFS(ObservedSpeciesData!AA$2:AA$4955,ObservedSpeciesData!$A$2:$A$4955,$A479,ObservedSpeciesData!$D$2:$D$4955,$D479)),AVERAGEIFS(ObservedSpeciesData!AA$2:AA$4955,ObservedSpeciesData!$A$2:$A$4955,$A479,ObservedSpeciesData!$D$2:$D$4955,$D479),"")</f>
        <v>12.995181322097778</v>
      </c>
      <c r="AB479" s="24">
        <f>IF(ISNUMBER(AVERAGEIFS(ObservedSpeciesData!AB$2:AB$4955,ObservedSpeciesData!$A$2:$A$4955,$A479,ObservedSpeciesData!$D$2:$D$4955,$D479)),AVERAGEIFS(ObservedSpeciesData!AB$2:AB$4955,ObservedSpeciesData!$A$2:$A$4955,$A479,ObservedSpeciesData!$D$2:$D$4955,$D479),"")</f>
        <v>2.0792290115356445E-2</v>
      </c>
      <c r="AC479" s="24">
        <f>IF(ISNUMBER(AVERAGEIFS(ObservedSpeciesData!AC$2:AC$4955,ObservedSpeciesData!$A$2:$A$4955,$A479,ObservedSpeciesData!$D$2:$D$4955,$D479)),AVERAGEIFS(ObservedSpeciesData!AC$2:AC$4955,ObservedSpeciesData!$A$2:$A$4955,$A479,ObservedSpeciesData!$D$2:$D$4955,$D479),"")</f>
        <v>2.0792290115356445E-2</v>
      </c>
      <c r="AD479" s="23">
        <f>IF(ISNUMBER(AVERAGEIFS(ObservedSpeciesData!AD$2:AD$4955,ObservedSpeciesData!$A$2:$A$4955,$A479,ObservedSpeciesData!$D$2:$D$4955,$D479)),AVERAGEIFS(ObservedSpeciesData!AD$2:AD$4955,ObservedSpeciesData!$A$2:$A$4955,$A479,ObservedSpeciesData!$D$2:$D$4955,$D479),"")</f>
        <v>12.681111221313477</v>
      </c>
      <c r="AE479" s="24">
        <f>IF(ISNUMBER(AVERAGEIFS(ObservedSpeciesData!AE$2:AE$4955,ObservedSpeciesData!$A$2:$A$4955,$A479,ObservedSpeciesData!$D$2:$D$4955,$D479)),AVERAGEIFS(ObservedSpeciesData!AE$2:AE$4955,ObservedSpeciesData!$A$2:$A$4955,$A479,ObservedSpeciesData!$D$2:$D$4955,$D479),"")</f>
        <v>26.084128417728337</v>
      </c>
      <c r="AF479" s="23"/>
      <c r="AG479" s="24"/>
      <c r="AH479" s="23">
        <f>IF(ISNUMBER(AVERAGEIFS(ObservedSpeciesData!AH$2:AH$4955,ObservedSpeciesData!$A$2:$A$4955,$A479,ObservedSpeciesData!$D$2:$D$4955,$D479)),AVERAGEIFS(ObservedSpeciesData!AH$2:AH$4955,ObservedSpeciesData!$A$2:$A$4955,$A479,ObservedSpeciesData!$D$2:$D$4955,$D479),"")</f>
        <v>2.0401250000000002</v>
      </c>
      <c r="AI479" s="23">
        <f>IF(ISNUMBER(AVERAGEIFS(ObservedSpeciesData!AI$2:AI$4955,ObservedSpeciesData!$A$2:$A$4955,$A479,ObservedSpeciesData!$C$2:$C$4955,$C479,ObservedSpeciesData!$D$2:$D$4955,$D479)),AVERAGEIFS(ObservedSpeciesData!AI$2:AI$4955,ObservedSpeciesData!$A$2:$A$4955,$A479,ObservedSpeciesData!$C$2:$C$4955,$C479,ObservedSpeciesData!$D$2:$D$4955,$D479),"")</f>
        <v>5.9580000000000002</v>
      </c>
      <c r="AJ479" s="2">
        <f>COUNTIFS(ObservedSpeciesData!$A$2:$A$828,$A479,ObservedSpeciesData!$D$2:$D$828,$D479)</f>
        <v>0</v>
      </c>
      <c r="AK479" s="2">
        <f t="shared" si="7"/>
        <v>15</v>
      </c>
    </row>
    <row r="480" spans="1:37" x14ac:dyDescent="0.25">
      <c r="A480" s="14" t="s">
        <v>100</v>
      </c>
      <c r="B480" t="s">
        <v>98</v>
      </c>
      <c r="C480" t="s">
        <v>105</v>
      </c>
      <c r="D480" s="13">
        <v>41990</v>
      </c>
      <c r="E480">
        <v>1</v>
      </c>
      <c r="F480">
        <v>350</v>
      </c>
      <c r="G480" s="2" t="s">
        <v>89</v>
      </c>
      <c r="H480" s="2" t="s">
        <v>11</v>
      </c>
      <c r="I480">
        <v>4</v>
      </c>
      <c r="J480" s="2" t="s">
        <v>77</v>
      </c>
      <c r="K480" s="2">
        <f>IF(ISNUMBER(AVERAGEIFS(ObservedSpeciesData!K$2:K$4955,ObservedSpeciesData!$A$2:$A$4955,$A480,ObservedSpeciesData!$D$2:$D$4955,$D480)),AVERAGEIFS(ObservedSpeciesData!K$2:K$4955,ObservedSpeciesData!$A$2:$A$4955,$A480,ObservedSpeciesData!$D$2:$D$4955,$D480),"")</f>
        <v>350</v>
      </c>
      <c r="L480" s="26" t="str">
        <f>IF(ISNUMBER(AVERAGEIFS(ObservedSpeciesData!L$2:L$4955,ObservedSpeciesData!$A$2:$A$4955,$A480,ObservedSpeciesData!$D$2:$D$4955,$D480)),AVERAGEIFS(ObservedSpeciesData!L$2:L$4955,ObservedSpeciesData!$A$2:$A$4955,$A480,ObservedSpeciesData!$D$2:$D$4955,$D480),"")</f>
        <v/>
      </c>
      <c r="M480" s="23" t="str">
        <f>IF(ISNUMBER(AVERAGEIFS(ObservedSpeciesData!M$2:M$4955,ObservedSpeciesData!$A$2:$A$4955,$A480,ObservedSpeciesData!$D$2:$D$4955,$D480)),AVERAGEIFS(ObservedSpeciesData!M$2:M$4955,ObservedSpeciesData!$A$2:$A$4955,$A480,ObservedSpeciesData!$D$2:$D$4955,$D480),"")</f>
        <v/>
      </c>
      <c r="N480" s="23">
        <f>IF(ISNUMBER(AVERAGEIFS(ObservedSpeciesData!N$2:N$4955,ObservedSpeciesData!$A$2:$A$4955,$A480,ObservedSpeciesData!$D$2:$D$4955,$D480)),AVERAGEIFS(ObservedSpeciesData!N$2:N$4955,ObservedSpeciesData!$A$2:$A$4955,$A480,ObservedSpeciesData!$D$2:$D$4955,$D480),"")</f>
        <v>1378.8908907591504</v>
      </c>
      <c r="O480" s="23">
        <f>IF(ISNUMBER(AVERAGEIFS(ObservedSpeciesData!O$2:O$4955,ObservedSpeciesData!$A$2:$A$4955,$A480,ObservedSpeciesData!$D$2:$D$4955,$D480)),AVERAGEIFS(ObservedSpeciesData!O$2:O$4955,ObservedSpeciesData!$A$2:$A$4955,$A480,ObservedSpeciesData!$D$2:$D$4955,$D480),"")</f>
        <v>137.88908907591502</v>
      </c>
      <c r="P480" s="23">
        <f>IF(ISNUMBER(AVERAGEIFS(ObservedSpeciesData!P$2:P$4955,ObservedSpeciesData!$A$2:$A$4955,$A480,ObservedSpeciesData!$C$2:$C$4955,$C480,ObservedSpeciesData!$D$2:$D$4955,$D480)),AVERAGEIFS(ObservedSpeciesData!P$2:P$4955,ObservedSpeciesData!$A$2:$A$4955,$A480,ObservedSpeciesData!$C$2:$C$4955,$C480,ObservedSpeciesData!$D$2:$D$4955,$D480),"")</f>
        <v>454.12358902705051</v>
      </c>
      <c r="Q480" s="23"/>
      <c r="R480" s="25" t="str">
        <f>IF(ISNUMBER(AVERAGEIFS(ObservedSpeciesData!R$2:R$4955,ObservedSpeciesData!$A$2:$A$4955,$A480,ObservedSpeciesData!$D$2:$D$4955,$D480)),AVERAGEIFS(ObservedSpeciesData!R$2:R$4955,ObservedSpeciesData!$A$2:$A$4955,$A480,ObservedSpeciesData!$D$2:$D$4955,$D480),"")</f>
        <v/>
      </c>
      <c r="S480" s="25" t="str">
        <f>IF(ISNUMBER(AVERAGEIFS(ObservedSpeciesData!S$2:S$4955,ObservedSpeciesData!$A$2:$A$4955,$A480,ObservedSpeciesData!$D$2:$D$4955,$D480)),AVERAGEIFS(ObservedSpeciesData!S$2:S$4955,ObservedSpeciesData!$A$2:$A$4955,$A480,ObservedSpeciesData!$D$2:$D$4955,$D480),"")</f>
        <v/>
      </c>
      <c r="T480" s="23" t="str">
        <f>IF(ISNUMBER(AVERAGEIFS(ObservedSpeciesData!T$2:T$4955,ObservedSpeciesData!$A$2:$A$4955,$A480,ObservedSpeciesData!$D$2:$D$4955,$D480)),AVERAGEIFS(ObservedSpeciesData!T$2:T$4955,ObservedSpeciesData!$A$2:$A$4955,$A480,ObservedSpeciesData!$D$2:$D$4955,$D480),"")</f>
        <v/>
      </c>
      <c r="U480" s="24" t="str">
        <f>IF(ISNUMBER(AVERAGEIFS(ObservedSpeciesData!U$2:U$4955,ObservedSpeciesData!$A$2:$A$4955,$A480,ObservedSpeciesData!$C$2:$C$4955,$C480,ObservedSpeciesData!$D$2:$D$4955,$D480)),AVERAGEIFS(ObservedSpeciesData!U$2:U$4955,ObservedSpeciesData!$A$2:$A$4955,$A480,ObservedSpeciesData!$C$2:$C$4955,$C480,ObservedSpeciesData!$D$2:$D$4955,$D480),"")</f>
        <v/>
      </c>
      <c r="V480" s="23">
        <f>IF(ISNUMBER(AVERAGEIFS(ObservedSpeciesData!V$2:V$4955,ObservedSpeciesData!$A$2:$A$4955,$A480,ObservedSpeciesData!$D$2:$D$4955,$D480)),AVERAGEIFS(ObservedSpeciesData!V$2:V$4955,ObservedSpeciesData!$A$2:$A$4955,$A480,ObservedSpeciesData!$D$2:$D$4955,$D480),"")</f>
        <v>22.010919332504272</v>
      </c>
      <c r="W480" s="23">
        <f>IF(ISNUMBER(AVERAGEIFS(ObservedSpeciesData!W$2:W$4955,ObservedSpeciesData!$A$2:$A$4955,$A480,ObservedSpeciesData!$D$2:$D$4955,$D480)),AVERAGEIFS(ObservedSpeciesData!W$2:W$4955,ObservedSpeciesData!$A$2:$A$4955,$A480,ObservedSpeciesData!$D$2:$D$4955,$D480),"")</f>
        <v>26.395254492759705</v>
      </c>
      <c r="X480" s="23">
        <f>IF(ISNUMBER(AVERAGEIFS(ObservedSpeciesData!X$2:X$4955,ObservedSpeciesData!$A$2:$A$4955,$A480,ObservedSpeciesData!$D$2:$D$4955,$D480)),AVERAGEIFS(ObservedSpeciesData!X$2:X$4955,ObservedSpeciesData!$A$2:$A$4955,$A480,ObservedSpeciesData!$D$2:$D$4955,$D480),"")</f>
        <v>76.77104377746582</v>
      </c>
      <c r="Y480" s="23">
        <f>IF(ISNUMBER(AVERAGEIFS(ObservedSpeciesData!Y$2:Y$4955,ObservedSpeciesData!$A$2:$A$4955,$A480,ObservedSpeciesData!$D$2:$D$4955,$D480)),AVERAGEIFS(ObservedSpeciesData!Y$2:Y$4955,ObservedSpeciesData!$A$2:$A$4955,$A480,ObservedSpeciesData!$D$2:$D$4955,$D480),"")</f>
        <v>39.195577383041382</v>
      </c>
      <c r="Z480" s="23">
        <f>IF(ISNUMBER(AVERAGEIFS(ObservedSpeciesData!Z$2:Z$4955,ObservedSpeciesData!$A$2:$A$4955,$A480,ObservedSpeciesData!$D$2:$D$4955,$D480)),AVERAGEIFS(ObservedSpeciesData!Z$2:Z$4955,ObservedSpeciesData!$A$2:$A$4955,$A480,ObservedSpeciesData!$D$2:$D$4955,$D480),"")</f>
        <v>89.18080997467041</v>
      </c>
      <c r="AA480" s="23">
        <f>IF(ISNUMBER(AVERAGEIFS(ObservedSpeciesData!AA$2:AA$4955,ObservedSpeciesData!$A$2:$A$4955,$A480,ObservedSpeciesData!$D$2:$D$4955,$D480)),AVERAGEIFS(ObservedSpeciesData!AA$2:AA$4955,ObservedSpeciesData!$A$2:$A$4955,$A480,ObservedSpeciesData!$D$2:$D$4955,$D480),"")</f>
        <v>15.256937742233276</v>
      </c>
      <c r="AB480" s="24">
        <f>IF(ISNUMBER(AVERAGEIFS(ObservedSpeciesData!AB$2:AB$4955,ObservedSpeciesData!$A$2:$A$4955,$A480,ObservedSpeciesData!$D$2:$D$4955,$D480)),AVERAGEIFS(ObservedSpeciesData!AB$2:AB$4955,ObservedSpeciesData!$A$2:$A$4955,$A480,ObservedSpeciesData!$D$2:$D$4955,$D480),"")</f>
        <v>2.4411100387573239E-2</v>
      </c>
      <c r="AC480" s="24">
        <f>IF(ISNUMBER(AVERAGEIFS(ObservedSpeciesData!AC$2:AC$4955,ObservedSpeciesData!$A$2:$A$4955,$A480,ObservedSpeciesData!$D$2:$D$4955,$D480)),AVERAGEIFS(ObservedSpeciesData!AC$2:AC$4955,ObservedSpeciesData!$A$2:$A$4955,$A480,ObservedSpeciesData!$D$2:$D$4955,$D480),"")</f>
        <v>2.4411100387573239E-2</v>
      </c>
      <c r="AD480" s="23">
        <f>IF(ISNUMBER(AVERAGEIFS(ObservedSpeciesData!AD$2:AD$4955,ObservedSpeciesData!$A$2:$A$4955,$A480,ObservedSpeciesData!$D$2:$D$4955,$D480)),AVERAGEIFS(ObservedSpeciesData!AD$2:AD$4955,ObservedSpeciesData!$A$2:$A$4955,$A480,ObservedSpeciesData!$D$2:$D$4955,$D480),"")</f>
        <v>12.283367004394531</v>
      </c>
      <c r="AE480" s="24">
        <f>IF(ISNUMBER(AVERAGEIFS(ObservedSpeciesData!AE$2:AE$4955,ObservedSpeciesData!$A$2:$A$4955,$A480,ObservedSpeciesData!$D$2:$D$4955,$D480)),AVERAGEIFS(ObservedSpeciesData!AE$2:AE$4955,ObservedSpeciesData!$A$2:$A$4955,$A480,ObservedSpeciesData!$D$2:$D$4955,$D480),"")</f>
        <v>24.830044778832171</v>
      </c>
      <c r="AF480" s="23"/>
      <c r="AG480" s="24"/>
      <c r="AH480" s="23">
        <f>IF(ISNUMBER(AVERAGEIFS(ObservedSpeciesData!AH$2:AH$4955,ObservedSpeciesData!$A$2:$A$4955,$A480,ObservedSpeciesData!$D$2:$D$4955,$D480)),AVERAGEIFS(ObservedSpeciesData!AH$2:AH$4955,ObservedSpeciesData!$A$2:$A$4955,$A480,ObservedSpeciesData!$D$2:$D$4955,$D480),"")</f>
        <v>3.3798750000000002</v>
      </c>
      <c r="AI480" s="23">
        <f>IF(ISNUMBER(AVERAGEIFS(ObservedSpeciesData!AI$2:AI$4955,ObservedSpeciesData!$A$2:$A$4955,$A480,ObservedSpeciesData!$C$2:$C$4955,$C480,ObservedSpeciesData!$D$2:$D$4955,$D480)),AVERAGEIFS(ObservedSpeciesData!AI$2:AI$4955,ObservedSpeciesData!$A$2:$A$4955,$A480,ObservedSpeciesData!$C$2:$C$4955,$C480,ObservedSpeciesData!$D$2:$D$4955,$D480),"")</f>
        <v>10.340250000000001</v>
      </c>
      <c r="AJ480" s="2">
        <f>COUNTIFS(ObservedSpeciesData!$A$2:$A$828,$A480,ObservedSpeciesData!$D$2:$D$828,$D480)</f>
        <v>0</v>
      </c>
      <c r="AK480" s="2">
        <f t="shared" si="7"/>
        <v>15</v>
      </c>
    </row>
    <row r="481" spans="1:37" x14ac:dyDescent="0.25">
      <c r="A481" s="14" t="s">
        <v>99</v>
      </c>
      <c r="B481" t="s">
        <v>98</v>
      </c>
      <c r="C481" t="s">
        <v>105</v>
      </c>
      <c r="D481" s="13">
        <v>41990</v>
      </c>
      <c r="E481">
        <v>1</v>
      </c>
      <c r="F481">
        <v>500</v>
      </c>
      <c r="G481" s="2" t="s">
        <v>89</v>
      </c>
      <c r="H481" s="2" t="s">
        <v>11</v>
      </c>
      <c r="I481">
        <v>4</v>
      </c>
      <c r="J481" s="2" t="s">
        <v>77</v>
      </c>
      <c r="K481" s="2">
        <f>IF(ISNUMBER(AVERAGEIFS(ObservedSpeciesData!K$2:K$4955,ObservedSpeciesData!$A$2:$A$4955,$A481,ObservedSpeciesData!$D$2:$D$4955,$D481)),AVERAGEIFS(ObservedSpeciesData!K$2:K$4955,ObservedSpeciesData!$A$2:$A$4955,$A481,ObservedSpeciesData!$D$2:$D$4955,$D481),"")</f>
        <v>450</v>
      </c>
      <c r="L481" s="26" t="str">
        <f>IF(ISNUMBER(AVERAGEIFS(ObservedSpeciesData!L$2:L$4955,ObservedSpeciesData!$A$2:$A$4955,$A481,ObservedSpeciesData!$D$2:$D$4955,$D481)),AVERAGEIFS(ObservedSpeciesData!L$2:L$4955,ObservedSpeciesData!$A$2:$A$4955,$A481,ObservedSpeciesData!$D$2:$D$4955,$D481),"")</f>
        <v/>
      </c>
      <c r="M481" s="23" t="str">
        <f>IF(ISNUMBER(AVERAGEIFS(ObservedSpeciesData!M$2:M$4955,ObservedSpeciesData!$A$2:$A$4955,$A481,ObservedSpeciesData!$D$2:$D$4955,$D481)),AVERAGEIFS(ObservedSpeciesData!M$2:M$4955,ObservedSpeciesData!$A$2:$A$4955,$A481,ObservedSpeciesData!$D$2:$D$4955,$D481),"")</f>
        <v/>
      </c>
      <c r="N481" s="23">
        <f>IF(ISNUMBER(AVERAGEIFS(ObservedSpeciesData!N$2:N$4955,ObservedSpeciesData!$A$2:$A$4955,$A481,ObservedSpeciesData!$D$2:$D$4955,$D481)),AVERAGEIFS(ObservedSpeciesData!N$2:N$4955,ObservedSpeciesData!$A$2:$A$4955,$A481,ObservedSpeciesData!$D$2:$D$4955,$D481),"")</f>
        <v>1529.3606744828307</v>
      </c>
      <c r="O481" s="23">
        <f>IF(ISNUMBER(AVERAGEIFS(ObservedSpeciesData!O$2:O$4955,ObservedSpeciesData!$A$2:$A$4955,$A481,ObservedSpeciesData!$D$2:$D$4955,$D481)),AVERAGEIFS(ObservedSpeciesData!O$2:O$4955,ObservedSpeciesData!$A$2:$A$4955,$A481,ObservedSpeciesData!$D$2:$D$4955,$D481),"")</f>
        <v>152.9360674482831</v>
      </c>
      <c r="P481" s="23">
        <f>IF(ISNUMBER(AVERAGEIFS(ObservedSpeciesData!P$2:P$4955,ObservedSpeciesData!$A$2:$A$4955,$A481,ObservedSpeciesData!$C$2:$C$4955,$C481,ObservedSpeciesData!$D$2:$D$4955,$D481)),AVERAGEIFS(ObservedSpeciesData!P$2:P$4955,ObservedSpeciesData!$A$2:$A$4955,$A481,ObservedSpeciesData!$C$2:$C$4955,$C481,ObservedSpeciesData!$D$2:$D$4955,$D481),"")</f>
        <v>579.84841733139865</v>
      </c>
      <c r="Q481" s="23"/>
      <c r="R481" s="25" t="str">
        <f>IF(ISNUMBER(AVERAGEIFS(ObservedSpeciesData!R$2:R$4955,ObservedSpeciesData!$A$2:$A$4955,$A481,ObservedSpeciesData!$D$2:$D$4955,$D481)),AVERAGEIFS(ObservedSpeciesData!R$2:R$4955,ObservedSpeciesData!$A$2:$A$4955,$A481,ObservedSpeciesData!$D$2:$D$4955,$D481),"")</f>
        <v/>
      </c>
      <c r="S481" s="25" t="str">
        <f>IF(ISNUMBER(AVERAGEIFS(ObservedSpeciesData!S$2:S$4955,ObservedSpeciesData!$A$2:$A$4955,$A481,ObservedSpeciesData!$D$2:$D$4955,$D481)),AVERAGEIFS(ObservedSpeciesData!S$2:S$4955,ObservedSpeciesData!$A$2:$A$4955,$A481,ObservedSpeciesData!$D$2:$D$4955,$D481),"")</f>
        <v/>
      </c>
      <c r="T481" s="23" t="str">
        <f>IF(ISNUMBER(AVERAGEIFS(ObservedSpeciesData!T$2:T$4955,ObservedSpeciesData!$A$2:$A$4955,$A481,ObservedSpeciesData!$D$2:$D$4955,$D481)),AVERAGEIFS(ObservedSpeciesData!T$2:T$4955,ObservedSpeciesData!$A$2:$A$4955,$A481,ObservedSpeciesData!$D$2:$D$4955,$D481),"")</f>
        <v/>
      </c>
      <c r="U481" s="24" t="str">
        <f>IF(ISNUMBER(AVERAGEIFS(ObservedSpeciesData!U$2:U$4955,ObservedSpeciesData!$A$2:$A$4955,$A481,ObservedSpeciesData!$C$2:$C$4955,$C481,ObservedSpeciesData!$D$2:$D$4955,$D481)),AVERAGEIFS(ObservedSpeciesData!U$2:U$4955,ObservedSpeciesData!$A$2:$A$4955,$A481,ObservedSpeciesData!$C$2:$C$4955,$C481,ObservedSpeciesData!$D$2:$D$4955,$D481),"")</f>
        <v/>
      </c>
      <c r="V481" s="23">
        <f>IF(ISNUMBER(AVERAGEIFS(ObservedSpeciesData!V$2:V$4955,ObservedSpeciesData!$A$2:$A$4955,$A481,ObservedSpeciesData!$D$2:$D$4955,$D481)),AVERAGEIFS(ObservedSpeciesData!V$2:V$4955,ObservedSpeciesData!$A$2:$A$4955,$A481,ObservedSpeciesData!$D$2:$D$4955,$D481),"")</f>
        <v>21.862624526023865</v>
      </c>
      <c r="W481" s="23">
        <f>IF(ISNUMBER(AVERAGEIFS(ObservedSpeciesData!W$2:W$4955,ObservedSpeciesData!$A$2:$A$4955,$A481,ObservedSpeciesData!$D$2:$D$4955,$D481)),AVERAGEIFS(ObservedSpeciesData!W$2:W$4955,ObservedSpeciesData!$A$2:$A$4955,$A481,ObservedSpeciesData!$D$2:$D$4955,$D481),"")</f>
        <v>25.101109862327576</v>
      </c>
      <c r="X481" s="23">
        <f>IF(ISNUMBER(AVERAGEIFS(ObservedSpeciesData!X$2:X$4955,ObservedSpeciesData!$A$2:$A$4955,$A481,ObservedSpeciesData!$D$2:$D$4955,$D481)),AVERAGEIFS(ObservedSpeciesData!X$2:X$4955,ObservedSpeciesData!$A$2:$A$4955,$A481,ObservedSpeciesData!$D$2:$D$4955,$D481),"")</f>
        <v>77.943851470947266</v>
      </c>
      <c r="Y481" s="23">
        <f>IF(ISNUMBER(AVERAGEIFS(ObservedSpeciesData!Y$2:Y$4955,ObservedSpeciesData!$A$2:$A$4955,$A481,ObservedSpeciesData!$D$2:$D$4955,$D481)),AVERAGEIFS(ObservedSpeciesData!Y$2:Y$4955,ObservedSpeciesData!$A$2:$A$4955,$A481,ObservedSpeciesData!$D$2:$D$4955,$D481),"")</f>
        <v>39.389505863189697</v>
      </c>
      <c r="Z481" s="23">
        <f>IF(ISNUMBER(AVERAGEIFS(ObservedSpeciesData!Z$2:Z$4955,ObservedSpeciesData!$A$2:$A$4955,$A481,ObservedSpeciesData!$D$2:$D$4955,$D481)),AVERAGEIFS(ObservedSpeciesData!Z$2:Z$4955,ObservedSpeciesData!$A$2:$A$4955,$A481,ObservedSpeciesData!$D$2:$D$4955,$D481),"")</f>
        <v>90.135615348815918</v>
      </c>
      <c r="AA481" s="23">
        <f>IF(ISNUMBER(AVERAGEIFS(ObservedSpeciesData!AA$2:AA$4955,ObservedSpeciesData!$A$2:$A$4955,$A481,ObservedSpeciesData!$D$2:$D$4955,$D481)),AVERAGEIFS(ObservedSpeciesData!AA$2:AA$4955,ObservedSpeciesData!$A$2:$A$4955,$A481,ObservedSpeciesData!$D$2:$D$4955,$D481),"")</f>
        <v>16.386463105678558</v>
      </c>
      <c r="AB481" s="24">
        <f>IF(ISNUMBER(AVERAGEIFS(ObservedSpeciesData!AB$2:AB$4955,ObservedSpeciesData!$A$2:$A$4955,$A481,ObservedSpeciesData!$D$2:$D$4955,$D481)),AVERAGEIFS(ObservedSpeciesData!AB$2:AB$4955,ObservedSpeciesData!$A$2:$A$4955,$A481,ObservedSpeciesData!$D$2:$D$4955,$D481),"")</f>
        <v>2.6218340969085697E-2</v>
      </c>
      <c r="AC481" s="24">
        <f>IF(ISNUMBER(AVERAGEIFS(ObservedSpeciesData!AC$2:AC$4955,ObservedSpeciesData!$A$2:$A$4955,$A481,ObservedSpeciesData!$D$2:$D$4955,$D481)),AVERAGEIFS(ObservedSpeciesData!AC$2:AC$4955,ObservedSpeciesData!$A$2:$A$4955,$A481,ObservedSpeciesData!$D$2:$D$4955,$D481),"")</f>
        <v>2.6218340969085697E-2</v>
      </c>
      <c r="AD481" s="23">
        <f>IF(ISNUMBER(AVERAGEIFS(ObservedSpeciesData!AD$2:AD$4955,ObservedSpeciesData!$A$2:$A$4955,$A481,ObservedSpeciesData!$D$2:$D$4955,$D481)),AVERAGEIFS(ObservedSpeciesData!AD$2:AD$4955,ObservedSpeciesData!$A$2:$A$4955,$A481,ObservedSpeciesData!$D$2:$D$4955,$D481),"")</f>
        <v>12.471016235351561</v>
      </c>
      <c r="AE481" s="24">
        <f>IF(ISNUMBER(AVERAGEIFS(ObservedSpeciesData!AE$2:AE$4955,ObservedSpeciesData!$A$2:$A$4955,$A481,ObservedSpeciesData!$D$2:$D$4955,$D481)),AVERAGEIFS(ObservedSpeciesData!AE$2:AE$4955,ObservedSpeciesData!$A$2:$A$4955,$A481,ObservedSpeciesData!$D$2:$D$4955,$D481),"")</f>
        <v>22.580174189427527</v>
      </c>
      <c r="AF481" s="23"/>
      <c r="AG481" s="24"/>
      <c r="AH481" s="23">
        <f>IF(ISNUMBER(AVERAGEIFS(ObservedSpeciesData!AH$2:AH$4955,ObservedSpeciesData!$A$2:$A$4955,$A481,ObservedSpeciesData!$D$2:$D$4955,$D481)),AVERAGEIFS(ObservedSpeciesData!AH$2:AH$4955,ObservedSpeciesData!$A$2:$A$4955,$A481,ObservedSpeciesData!$D$2:$D$4955,$D481),"")</f>
        <v>4.0537499999999991</v>
      </c>
      <c r="AI481" s="23">
        <f>IF(ISNUMBER(AVERAGEIFS(ObservedSpeciesData!AI$2:AI$4955,ObservedSpeciesData!$A$2:$A$4955,$A481,ObservedSpeciesData!$C$2:$C$4955,$C481,ObservedSpeciesData!$D$2:$D$4955,$D481)),AVERAGEIFS(ObservedSpeciesData!AI$2:AI$4955,ObservedSpeciesData!$A$2:$A$4955,$A481,ObservedSpeciesData!$C$2:$C$4955,$C481,ObservedSpeciesData!$D$2:$D$4955,$D481),"")</f>
        <v>14.699</v>
      </c>
      <c r="AJ481" s="2">
        <f>COUNTIFS(ObservedSpeciesData!$A$2:$A$828,$A481,ObservedSpeciesData!$D$2:$D$828,$D481)</f>
        <v>0</v>
      </c>
      <c r="AK481" s="2">
        <f t="shared" si="7"/>
        <v>15</v>
      </c>
    </row>
    <row r="482" spans="1:37" x14ac:dyDescent="0.25">
      <c r="A482" s="14" t="s">
        <v>104</v>
      </c>
      <c r="B482" t="s">
        <v>98</v>
      </c>
      <c r="C482" t="s">
        <v>105</v>
      </c>
      <c r="D482" s="13">
        <v>42020</v>
      </c>
      <c r="E482">
        <v>1</v>
      </c>
      <c r="F482">
        <v>0</v>
      </c>
      <c r="G482" s="2" t="s">
        <v>89</v>
      </c>
      <c r="H482" s="2" t="s">
        <v>12</v>
      </c>
      <c r="I482">
        <v>5</v>
      </c>
      <c r="J482" s="2" t="s">
        <v>77</v>
      </c>
      <c r="K482" s="2">
        <f>IF(ISNUMBER(AVERAGEIFS(ObservedSpeciesData!K$2:K$4955,ObservedSpeciesData!$A$2:$A$4955,$A482,ObservedSpeciesData!$D$2:$D$4955,$D482)),AVERAGEIFS(ObservedSpeciesData!K$2:K$4955,ObservedSpeciesData!$A$2:$A$4955,$A482,ObservedSpeciesData!$D$2:$D$4955,$D482),"")</f>
        <v>0</v>
      </c>
      <c r="L482" s="26" t="str">
        <f>IF(ISNUMBER(AVERAGEIFS(ObservedSpeciesData!L$2:L$4955,ObservedSpeciesData!$A$2:$A$4955,$A482,ObservedSpeciesData!$D$2:$D$4955,$D482)),AVERAGEIFS(ObservedSpeciesData!L$2:L$4955,ObservedSpeciesData!$A$2:$A$4955,$A482,ObservedSpeciesData!$D$2:$D$4955,$D482),"")</f>
        <v/>
      </c>
      <c r="M482" s="23" t="str">
        <f>IF(ISNUMBER(AVERAGEIFS(ObservedSpeciesData!M$2:M$4955,ObservedSpeciesData!$A$2:$A$4955,$A482,ObservedSpeciesData!$D$2:$D$4955,$D482)),AVERAGEIFS(ObservedSpeciesData!M$2:M$4955,ObservedSpeciesData!$A$2:$A$4955,$A482,ObservedSpeciesData!$D$2:$D$4955,$D482),"")</f>
        <v/>
      </c>
      <c r="N482" s="23">
        <f>IF(ISNUMBER(AVERAGEIFS(ObservedSpeciesData!N$2:N$4955,ObservedSpeciesData!$A$2:$A$4955,$A482,ObservedSpeciesData!$D$2:$D$4955,$D482)),AVERAGEIFS(ObservedSpeciesData!N$2:N$4955,ObservedSpeciesData!$A$2:$A$4955,$A482,ObservedSpeciesData!$D$2:$D$4955,$D482),"")</f>
        <v>933.75920343010409</v>
      </c>
      <c r="O482" s="23">
        <f>IF(ISNUMBER(AVERAGEIFS(ObservedSpeciesData!O$2:O$4955,ObservedSpeciesData!$A$2:$A$4955,$A482,ObservedSpeciesData!$D$2:$D$4955,$D482)),AVERAGEIFS(ObservedSpeciesData!O$2:O$4955,ObservedSpeciesData!$A$2:$A$4955,$A482,ObservedSpeciesData!$D$2:$D$4955,$D482),"")</f>
        <v>93.375920343010392</v>
      </c>
      <c r="P482" s="23">
        <f>IF(ISNUMBER(AVERAGEIFS(ObservedSpeciesData!P$2:P$4955,ObservedSpeciesData!$A$2:$A$4955,$A482,ObservedSpeciesData!$C$2:$C$4955,$C482,ObservedSpeciesData!$D$2:$D$4955,$D482)),AVERAGEIFS(ObservedSpeciesData!P$2:P$4955,ObservedSpeciesData!$A$2:$A$4955,$A482,ObservedSpeciesData!$C$2:$C$4955,$C482,ObservedSpeciesData!$D$2:$D$4955,$D482),"")</f>
        <v>275.0555663694243</v>
      </c>
      <c r="Q482" s="23"/>
      <c r="R482" s="25" t="str">
        <f>IF(ISNUMBER(AVERAGEIFS(ObservedSpeciesData!R$2:R$4955,ObservedSpeciesData!$A$2:$A$4955,$A482,ObservedSpeciesData!$D$2:$D$4955,$D482)),AVERAGEIFS(ObservedSpeciesData!R$2:R$4955,ObservedSpeciesData!$A$2:$A$4955,$A482,ObservedSpeciesData!$D$2:$D$4955,$D482),"")</f>
        <v/>
      </c>
      <c r="S482" s="25" t="str">
        <f>IF(ISNUMBER(AVERAGEIFS(ObservedSpeciesData!S$2:S$4955,ObservedSpeciesData!$A$2:$A$4955,$A482,ObservedSpeciesData!$D$2:$D$4955,$D482)),AVERAGEIFS(ObservedSpeciesData!S$2:S$4955,ObservedSpeciesData!$A$2:$A$4955,$A482,ObservedSpeciesData!$D$2:$D$4955,$D482),"")</f>
        <v/>
      </c>
      <c r="T482" s="23" t="str">
        <f>IF(ISNUMBER(AVERAGEIFS(ObservedSpeciesData!T$2:T$4955,ObservedSpeciesData!$A$2:$A$4955,$A482,ObservedSpeciesData!$D$2:$D$4955,$D482)),AVERAGEIFS(ObservedSpeciesData!T$2:T$4955,ObservedSpeciesData!$A$2:$A$4955,$A482,ObservedSpeciesData!$D$2:$D$4955,$D482),"")</f>
        <v/>
      </c>
      <c r="U482" s="24" t="str">
        <f>IF(ISNUMBER(AVERAGEIFS(ObservedSpeciesData!U$2:U$4955,ObservedSpeciesData!$A$2:$A$4955,$A482,ObservedSpeciesData!$C$2:$C$4955,$C482,ObservedSpeciesData!$D$2:$D$4955,$D482)),AVERAGEIFS(ObservedSpeciesData!U$2:U$4955,ObservedSpeciesData!$A$2:$A$4955,$A482,ObservedSpeciesData!$C$2:$C$4955,$C482,ObservedSpeciesData!$D$2:$D$4955,$D482),"")</f>
        <v/>
      </c>
      <c r="V482" s="23">
        <f>IF(ISNUMBER(AVERAGEIFS(ObservedSpeciesData!V$2:V$4955,ObservedSpeciesData!$A$2:$A$4955,$A482,ObservedSpeciesData!$D$2:$D$4955,$D482)),AVERAGEIFS(ObservedSpeciesData!V$2:V$4955,ObservedSpeciesData!$A$2:$A$4955,$A482,ObservedSpeciesData!$D$2:$D$4955,$D482),"")</f>
        <v>26.47791862487793</v>
      </c>
      <c r="W482" s="23">
        <f>IF(ISNUMBER(AVERAGEIFS(ObservedSpeciesData!W$2:W$4955,ObservedSpeciesData!$A$2:$A$4955,$A482,ObservedSpeciesData!$D$2:$D$4955,$D482)),AVERAGEIFS(ObservedSpeciesData!W$2:W$4955,ObservedSpeciesData!$A$2:$A$4955,$A482,ObservedSpeciesData!$D$2:$D$4955,$D482),"")</f>
        <v>22.437607049942017</v>
      </c>
      <c r="X482" s="23">
        <f>IF(ISNUMBER(AVERAGEIFS(ObservedSpeciesData!X$2:X$4955,ObservedSpeciesData!$A$2:$A$4955,$A482,ObservedSpeciesData!$D$2:$D$4955,$D482)),AVERAGEIFS(ObservedSpeciesData!X$2:X$4955,ObservedSpeciesData!$A$2:$A$4955,$A482,ObservedSpeciesData!$D$2:$D$4955,$D482),"")</f>
        <v>70.377948760986328</v>
      </c>
      <c r="Y482" s="23">
        <f>IF(ISNUMBER(AVERAGEIFS(ObservedSpeciesData!Y$2:Y$4955,ObservedSpeciesData!$A$2:$A$4955,$A482,ObservedSpeciesData!$D$2:$D$4955,$D482)),AVERAGEIFS(ObservedSpeciesData!Y$2:Y$4955,ObservedSpeciesData!$A$2:$A$4955,$A482,ObservedSpeciesData!$D$2:$D$4955,$D482),"")</f>
        <v>45.970032215118408</v>
      </c>
      <c r="Z482" s="23">
        <f>IF(ISNUMBER(AVERAGEIFS(ObservedSpeciesData!Z$2:Z$4955,ObservedSpeciesData!$A$2:$A$4955,$A482,ObservedSpeciesData!$D$2:$D$4955,$D482)),AVERAGEIFS(ObservedSpeciesData!Z$2:Z$4955,ObservedSpeciesData!$A$2:$A$4955,$A482,ObservedSpeciesData!$D$2:$D$4955,$D482),"")</f>
        <v>91.028058052062988</v>
      </c>
      <c r="AA482" s="23">
        <f>IF(ISNUMBER(AVERAGEIFS(ObservedSpeciesData!AA$2:AA$4955,ObservedSpeciesData!$A$2:$A$4955,$A482,ObservedSpeciesData!$D$2:$D$4955,$D482)),AVERAGEIFS(ObservedSpeciesData!AA$2:AA$4955,ObservedSpeciesData!$A$2:$A$4955,$A482,ObservedSpeciesData!$D$2:$D$4955,$D482),"")</f>
        <v>11.675371527671814</v>
      </c>
      <c r="AB482" s="24">
        <f>IF(ISNUMBER(AVERAGEIFS(ObservedSpeciesData!AB$2:AB$4955,ObservedSpeciesData!$A$2:$A$4955,$A482,ObservedSpeciesData!$D$2:$D$4955,$D482)),AVERAGEIFS(ObservedSpeciesData!AB$2:AB$4955,ObservedSpeciesData!$A$2:$A$4955,$A482,ObservedSpeciesData!$D$2:$D$4955,$D482),"")</f>
        <v>1.86805944442749E-2</v>
      </c>
      <c r="AC482" s="24">
        <f>IF(ISNUMBER(AVERAGEIFS(ObservedSpeciesData!AC$2:AC$4955,ObservedSpeciesData!$A$2:$A$4955,$A482,ObservedSpeciesData!$D$2:$D$4955,$D482)),AVERAGEIFS(ObservedSpeciesData!AC$2:AC$4955,ObservedSpeciesData!$A$2:$A$4955,$A482,ObservedSpeciesData!$D$2:$D$4955,$D482),"")</f>
        <v>1.86805944442749E-2</v>
      </c>
      <c r="AD482" s="23">
        <f>IF(ISNUMBER(AVERAGEIFS(ObservedSpeciesData!AD$2:AD$4955,ObservedSpeciesData!$A$2:$A$4955,$A482,ObservedSpeciesData!$D$2:$D$4955,$D482)),AVERAGEIFS(ObservedSpeciesData!AD$2:AD$4955,ObservedSpeciesData!$A$2:$A$4955,$A482,ObservedSpeciesData!$D$2:$D$4955,$D482),"")</f>
        <v>11.260471801757811</v>
      </c>
      <c r="AE482" s="24">
        <f>IF(ISNUMBER(AVERAGEIFS(ObservedSpeciesData!AE$2:AE$4955,ObservedSpeciesData!$A$2:$A$4955,$A482,ObservedSpeciesData!$D$2:$D$4955,$D482)),AVERAGEIFS(ObservedSpeciesData!AE$2:AE$4955,ObservedSpeciesData!$A$2:$A$4955,$A482,ObservedSpeciesData!$D$2:$D$4955,$D482),"")</f>
        <v>24.699766958795504</v>
      </c>
      <c r="AF482" s="23"/>
      <c r="AG482" s="24"/>
      <c r="AH482" s="23">
        <f>IF(ISNUMBER(AVERAGEIFS(ObservedSpeciesData!AH$2:AH$4955,ObservedSpeciesData!$A$2:$A$4955,$A482,ObservedSpeciesData!$D$2:$D$4955,$D482)),AVERAGEIFS(ObservedSpeciesData!AH$2:AH$4955,ObservedSpeciesData!$A$2:$A$4955,$A482,ObservedSpeciesData!$D$2:$D$4955,$D482),"")</f>
        <v>1.7023749999999997</v>
      </c>
      <c r="AI482" s="23">
        <f>IF(ISNUMBER(AVERAGEIFS(ObservedSpeciesData!AI$2:AI$4955,ObservedSpeciesData!$A$2:$A$4955,$A482,ObservedSpeciesData!$C$2:$C$4955,$C482,ObservedSpeciesData!$D$2:$D$4955,$D482)),AVERAGEIFS(ObservedSpeciesData!AI$2:AI$4955,ObservedSpeciesData!$A$2:$A$4955,$A482,ObservedSpeciesData!$C$2:$C$4955,$C482,ObservedSpeciesData!$D$2:$D$4955,$D482),"")</f>
        <v>5.2937500000000002</v>
      </c>
      <c r="AJ482" s="2">
        <f>COUNTIFS(ObservedSpeciesData!$A$2:$A$828,$A482,ObservedSpeciesData!$D$2:$D$828,$D482)</f>
        <v>0</v>
      </c>
      <c r="AK482" s="2">
        <f t="shared" si="7"/>
        <v>15</v>
      </c>
    </row>
    <row r="483" spans="1:37" x14ac:dyDescent="0.25">
      <c r="A483" s="14" t="s">
        <v>103</v>
      </c>
      <c r="B483" t="s">
        <v>98</v>
      </c>
      <c r="C483" t="s">
        <v>105</v>
      </c>
      <c r="D483" s="13">
        <v>42020</v>
      </c>
      <c r="E483">
        <v>1</v>
      </c>
      <c r="F483">
        <v>50</v>
      </c>
      <c r="G483" s="2" t="s">
        <v>89</v>
      </c>
      <c r="H483" s="2" t="s">
        <v>12</v>
      </c>
      <c r="I483">
        <v>5</v>
      </c>
      <c r="J483" s="2" t="s">
        <v>77</v>
      </c>
      <c r="K483" s="2">
        <f>IF(ISNUMBER(AVERAGEIFS(ObservedSpeciesData!K$2:K$4955,ObservedSpeciesData!$A$2:$A$4955,$A483,ObservedSpeciesData!$D$2:$D$4955,$D483)),AVERAGEIFS(ObservedSpeciesData!K$2:K$4955,ObservedSpeciesData!$A$2:$A$4955,$A483,ObservedSpeciesData!$D$2:$D$4955,$D483),"")</f>
        <v>45</v>
      </c>
      <c r="L483" s="26" t="str">
        <f>IF(ISNUMBER(AVERAGEIFS(ObservedSpeciesData!L$2:L$4955,ObservedSpeciesData!$A$2:$A$4955,$A483,ObservedSpeciesData!$D$2:$D$4955,$D483)),AVERAGEIFS(ObservedSpeciesData!L$2:L$4955,ObservedSpeciesData!$A$2:$A$4955,$A483,ObservedSpeciesData!$D$2:$D$4955,$D483),"")</f>
        <v/>
      </c>
      <c r="M483" s="23" t="str">
        <f>IF(ISNUMBER(AVERAGEIFS(ObservedSpeciesData!M$2:M$4955,ObservedSpeciesData!$A$2:$A$4955,$A483,ObservedSpeciesData!$D$2:$D$4955,$D483)),AVERAGEIFS(ObservedSpeciesData!M$2:M$4955,ObservedSpeciesData!$A$2:$A$4955,$A483,ObservedSpeciesData!$D$2:$D$4955,$D483),"")</f>
        <v/>
      </c>
      <c r="N483" s="23">
        <f>IF(ISNUMBER(AVERAGEIFS(ObservedSpeciesData!N$2:N$4955,ObservedSpeciesData!$A$2:$A$4955,$A483,ObservedSpeciesData!$D$2:$D$4955,$D483)),AVERAGEIFS(ObservedSpeciesData!N$2:N$4955,ObservedSpeciesData!$A$2:$A$4955,$A483,ObservedSpeciesData!$D$2:$D$4955,$D483),"")</f>
        <v>1017.2235133954367</v>
      </c>
      <c r="O483" s="23">
        <f>IF(ISNUMBER(AVERAGEIFS(ObservedSpeciesData!O$2:O$4955,ObservedSpeciesData!$A$2:$A$4955,$A483,ObservedSpeciesData!$D$2:$D$4955,$D483)),AVERAGEIFS(ObservedSpeciesData!O$2:O$4955,ObservedSpeciesData!$A$2:$A$4955,$A483,ObservedSpeciesData!$D$2:$D$4955,$D483),"")</f>
        <v>101.72235133954368</v>
      </c>
      <c r="P483" s="23">
        <f>IF(ISNUMBER(AVERAGEIFS(ObservedSpeciesData!P$2:P$4955,ObservedSpeciesData!$A$2:$A$4955,$A483,ObservedSpeciesData!$C$2:$C$4955,$C483,ObservedSpeciesData!$D$2:$D$4955,$D483)),AVERAGEIFS(ObservedSpeciesData!P$2:P$4955,ObservedSpeciesData!$A$2:$A$4955,$A483,ObservedSpeciesData!$C$2:$C$4955,$C483,ObservedSpeciesData!$D$2:$D$4955,$D483),"")</f>
        <v>295.78008642442592</v>
      </c>
      <c r="Q483" s="23"/>
      <c r="R483" s="25" t="str">
        <f>IF(ISNUMBER(AVERAGEIFS(ObservedSpeciesData!R$2:R$4955,ObservedSpeciesData!$A$2:$A$4955,$A483,ObservedSpeciesData!$D$2:$D$4955,$D483)),AVERAGEIFS(ObservedSpeciesData!R$2:R$4955,ObservedSpeciesData!$A$2:$A$4955,$A483,ObservedSpeciesData!$D$2:$D$4955,$D483),"")</f>
        <v/>
      </c>
      <c r="S483" s="25" t="str">
        <f>IF(ISNUMBER(AVERAGEIFS(ObservedSpeciesData!S$2:S$4955,ObservedSpeciesData!$A$2:$A$4955,$A483,ObservedSpeciesData!$D$2:$D$4955,$D483)),AVERAGEIFS(ObservedSpeciesData!S$2:S$4955,ObservedSpeciesData!$A$2:$A$4955,$A483,ObservedSpeciesData!$D$2:$D$4955,$D483),"")</f>
        <v/>
      </c>
      <c r="T483" s="23" t="str">
        <f>IF(ISNUMBER(AVERAGEIFS(ObservedSpeciesData!T$2:T$4955,ObservedSpeciesData!$A$2:$A$4955,$A483,ObservedSpeciesData!$D$2:$D$4955,$D483)),AVERAGEIFS(ObservedSpeciesData!T$2:T$4955,ObservedSpeciesData!$A$2:$A$4955,$A483,ObservedSpeciesData!$D$2:$D$4955,$D483),"")</f>
        <v/>
      </c>
      <c r="U483" s="24" t="str">
        <f>IF(ISNUMBER(AVERAGEIFS(ObservedSpeciesData!U$2:U$4955,ObservedSpeciesData!$A$2:$A$4955,$A483,ObservedSpeciesData!$C$2:$C$4955,$C483,ObservedSpeciesData!$D$2:$D$4955,$D483)),AVERAGEIFS(ObservedSpeciesData!U$2:U$4955,ObservedSpeciesData!$A$2:$A$4955,$A483,ObservedSpeciesData!$C$2:$C$4955,$C483,ObservedSpeciesData!$D$2:$D$4955,$D483),"")</f>
        <v/>
      </c>
      <c r="V483" s="23">
        <f>IF(ISNUMBER(AVERAGEIFS(ObservedSpeciesData!V$2:V$4955,ObservedSpeciesData!$A$2:$A$4955,$A483,ObservedSpeciesData!$D$2:$D$4955,$D483)),AVERAGEIFS(ObservedSpeciesData!V$2:V$4955,ObservedSpeciesData!$A$2:$A$4955,$A483,ObservedSpeciesData!$D$2:$D$4955,$D483),"")</f>
        <v>26.178332448005676</v>
      </c>
      <c r="W483" s="23">
        <f>IF(ISNUMBER(AVERAGEIFS(ObservedSpeciesData!W$2:W$4955,ObservedSpeciesData!$A$2:$A$4955,$A483,ObservedSpeciesData!$D$2:$D$4955,$D483)),AVERAGEIFS(ObservedSpeciesData!W$2:W$4955,ObservedSpeciesData!$A$2:$A$4955,$A483,ObservedSpeciesData!$D$2:$D$4955,$D483),"")</f>
        <v>23.585716962814331</v>
      </c>
      <c r="X483" s="23">
        <f>IF(ISNUMBER(AVERAGEIFS(ObservedSpeciesData!X$2:X$4955,ObservedSpeciesData!$A$2:$A$4955,$A483,ObservedSpeciesData!$D$2:$D$4955,$D483)),AVERAGEIFS(ObservedSpeciesData!X$2:X$4955,ObservedSpeciesData!$A$2:$A$4955,$A483,ObservedSpeciesData!$D$2:$D$4955,$D483),"")</f>
        <v>71.833323001861572</v>
      </c>
      <c r="Y483" s="23">
        <f>IF(ISNUMBER(AVERAGEIFS(ObservedSpeciesData!Y$2:Y$4955,ObservedSpeciesData!$A$2:$A$4955,$A483,ObservedSpeciesData!$D$2:$D$4955,$D483)),AVERAGEIFS(ObservedSpeciesData!Y$2:Y$4955,ObservedSpeciesData!$A$2:$A$4955,$A483,ObservedSpeciesData!$D$2:$D$4955,$D483),"")</f>
        <v>45.770111322402954</v>
      </c>
      <c r="Z483" s="23">
        <f>IF(ISNUMBER(AVERAGEIFS(ObservedSpeciesData!Z$2:Z$4955,ObservedSpeciesData!$A$2:$A$4955,$A483,ObservedSpeciesData!$D$2:$D$4955,$D483)),AVERAGEIFS(ObservedSpeciesData!Z$2:Z$4955,ObservedSpeciesData!$A$2:$A$4955,$A483,ObservedSpeciesData!$D$2:$D$4955,$D483),"")</f>
        <v>91.755390167236328</v>
      </c>
      <c r="AA483" s="23">
        <f>IF(ISNUMBER(AVERAGEIFS(ObservedSpeciesData!AA$2:AA$4955,ObservedSpeciesData!$A$2:$A$4955,$A483,ObservedSpeciesData!$D$2:$D$4955,$D483)),AVERAGEIFS(ObservedSpeciesData!AA$2:AA$4955,ObservedSpeciesData!$A$2:$A$4955,$A483,ObservedSpeciesData!$D$2:$D$4955,$D483),"")</f>
        <v>11.352331459522247</v>
      </c>
      <c r="AB483" s="24">
        <f>IF(ISNUMBER(AVERAGEIFS(ObservedSpeciesData!AB$2:AB$4955,ObservedSpeciesData!$A$2:$A$4955,$A483,ObservedSpeciesData!$D$2:$D$4955,$D483)),AVERAGEIFS(ObservedSpeciesData!AB$2:AB$4955,ObservedSpeciesData!$A$2:$A$4955,$A483,ObservedSpeciesData!$D$2:$D$4955,$D483),"")</f>
        <v>1.8163730335235599E-2</v>
      </c>
      <c r="AC483" s="24">
        <f>IF(ISNUMBER(AVERAGEIFS(ObservedSpeciesData!AC$2:AC$4955,ObservedSpeciesData!$A$2:$A$4955,$A483,ObservedSpeciesData!$D$2:$D$4955,$D483)),AVERAGEIFS(ObservedSpeciesData!AC$2:AC$4955,ObservedSpeciesData!$A$2:$A$4955,$A483,ObservedSpeciesData!$D$2:$D$4955,$D483),"")</f>
        <v>1.8163730335235599E-2</v>
      </c>
      <c r="AD483" s="23">
        <f>IF(ISNUMBER(AVERAGEIFS(ObservedSpeciesData!AD$2:AD$4955,ObservedSpeciesData!$A$2:$A$4955,$A483,ObservedSpeciesData!$D$2:$D$4955,$D483)),AVERAGEIFS(ObservedSpeciesData!AD$2:AD$4955,ObservedSpeciesData!$A$2:$A$4955,$A483,ObservedSpeciesData!$D$2:$D$4955,$D483),"")</f>
        <v>11.493331680297853</v>
      </c>
      <c r="AE483" s="24">
        <f>IF(ISNUMBER(AVERAGEIFS(ObservedSpeciesData!AE$2:AE$4955,ObservedSpeciesData!$A$2:$A$4955,$A483,ObservedSpeciesData!$D$2:$D$4955,$D483)),AVERAGEIFS(ObservedSpeciesData!AE$2:AE$4955,ObservedSpeciesData!$A$2:$A$4955,$A483,ObservedSpeciesData!$D$2:$D$4955,$D483),"")</f>
        <v>25.986433407140776</v>
      </c>
      <c r="AF483" s="23"/>
      <c r="AG483" s="24"/>
      <c r="AH483" s="23">
        <f>IF(ISNUMBER(AVERAGEIFS(ObservedSpeciesData!AH$2:AH$4955,ObservedSpeciesData!$A$2:$A$4955,$A483,ObservedSpeciesData!$D$2:$D$4955,$D483)),AVERAGEIFS(ObservedSpeciesData!AH$2:AH$4955,ObservedSpeciesData!$A$2:$A$4955,$A483,ObservedSpeciesData!$D$2:$D$4955,$D483),"")</f>
        <v>1.8331249999999999</v>
      </c>
      <c r="AI483" s="23">
        <f>IF(ISNUMBER(AVERAGEIFS(ObservedSpeciesData!AI$2:AI$4955,ObservedSpeciesData!$A$2:$A$4955,$A483,ObservedSpeciesData!$C$2:$C$4955,$C483,ObservedSpeciesData!$D$2:$D$4955,$D483)),AVERAGEIFS(ObservedSpeciesData!AI$2:AI$4955,ObservedSpeciesData!$A$2:$A$4955,$A483,ObservedSpeciesData!$C$2:$C$4955,$C483,ObservedSpeciesData!$D$2:$D$4955,$D483),"")</f>
        <v>5.7032500000000006</v>
      </c>
      <c r="AJ483" s="2">
        <f>COUNTIFS(ObservedSpeciesData!$A$2:$A$828,$A483,ObservedSpeciesData!$D$2:$D$828,$D483)</f>
        <v>0</v>
      </c>
      <c r="AK483" s="2">
        <f t="shared" si="7"/>
        <v>15</v>
      </c>
    </row>
    <row r="484" spans="1:37" x14ac:dyDescent="0.25">
      <c r="A484" s="14" t="s">
        <v>102</v>
      </c>
      <c r="B484" t="s">
        <v>98</v>
      </c>
      <c r="C484" t="s">
        <v>105</v>
      </c>
      <c r="D484" s="13">
        <v>42020</v>
      </c>
      <c r="E484">
        <v>1</v>
      </c>
      <c r="F484">
        <v>100</v>
      </c>
      <c r="G484" s="2" t="s">
        <v>89</v>
      </c>
      <c r="H484" s="2" t="s">
        <v>12</v>
      </c>
      <c r="I484">
        <v>5</v>
      </c>
      <c r="J484" s="2" t="s">
        <v>77</v>
      </c>
      <c r="K484" s="2">
        <f>IF(ISNUMBER(AVERAGEIFS(ObservedSpeciesData!K$2:K$4955,ObservedSpeciesData!$A$2:$A$4955,$A484,ObservedSpeciesData!$D$2:$D$4955,$D484)),AVERAGEIFS(ObservedSpeciesData!K$2:K$4955,ObservedSpeciesData!$A$2:$A$4955,$A484,ObservedSpeciesData!$D$2:$D$4955,$D484),"")</f>
        <v>90</v>
      </c>
      <c r="L484" s="26" t="str">
        <f>IF(ISNUMBER(AVERAGEIFS(ObservedSpeciesData!L$2:L$4955,ObservedSpeciesData!$A$2:$A$4955,$A484,ObservedSpeciesData!$D$2:$D$4955,$D484)),AVERAGEIFS(ObservedSpeciesData!L$2:L$4955,ObservedSpeciesData!$A$2:$A$4955,$A484,ObservedSpeciesData!$D$2:$D$4955,$D484),"")</f>
        <v/>
      </c>
      <c r="M484" s="23" t="str">
        <f>IF(ISNUMBER(AVERAGEIFS(ObservedSpeciesData!M$2:M$4955,ObservedSpeciesData!$A$2:$A$4955,$A484,ObservedSpeciesData!$D$2:$D$4955,$D484)),AVERAGEIFS(ObservedSpeciesData!M$2:M$4955,ObservedSpeciesData!$A$2:$A$4955,$A484,ObservedSpeciesData!$D$2:$D$4955,$D484),"")</f>
        <v/>
      </c>
      <c r="N484" s="23">
        <f>IF(ISNUMBER(AVERAGEIFS(ObservedSpeciesData!N$2:N$4955,ObservedSpeciesData!$A$2:$A$4955,$A484,ObservedSpeciesData!$D$2:$D$4955,$D484)),AVERAGEIFS(ObservedSpeciesData!N$2:N$4955,ObservedSpeciesData!$A$2:$A$4955,$A484,ObservedSpeciesData!$D$2:$D$4955,$D484),"")</f>
        <v>1075.9643312729033</v>
      </c>
      <c r="O484" s="23">
        <f>IF(ISNUMBER(AVERAGEIFS(ObservedSpeciesData!O$2:O$4955,ObservedSpeciesData!$A$2:$A$4955,$A484,ObservedSpeciesData!$D$2:$D$4955,$D484)),AVERAGEIFS(ObservedSpeciesData!O$2:O$4955,ObservedSpeciesData!$A$2:$A$4955,$A484,ObservedSpeciesData!$D$2:$D$4955,$D484),"")</f>
        <v>107.59643312729034</v>
      </c>
      <c r="P484" s="23">
        <f>IF(ISNUMBER(AVERAGEIFS(ObservedSpeciesData!P$2:P$4955,ObservedSpeciesData!$A$2:$A$4955,$A484,ObservedSpeciesData!$C$2:$C$4955,$C484,ObservedSpeciesData!$D$2:$D$4955,$D484)),AVERAGEIFS(ObservedSpeciesData!P$2:P$4955,ObservedSpeciesData!$A$2:$A$4955,$A484,ObservedSpeciesData!$C$2:$C$4955,$C484,ObservedSpeciesData!$D$2:$D$4955,$D484),"")</f>
        <v>358.82065928735426</v>
      </c>
      <c r="Q484" s="23"/>
      <c r="R484" s="25" t="str">
        <f>IF(ISNUMBER(AVERAGEIFS(ObservedSpeciesData!R$2:R$4955,ObservedSpeciesData!$A$2:$A$4955,$A484,ObservedSpeciesData!$D$2:$D$4955,$D484)),AVERAGEIFS(ObservedSpeciesData!R$2:R$4955,ObservedSpeciesData!$A$2:$A$4955,$A484,ObservedSpeciesData!$D$2:$D$4955,$D484),"")</f>
        <v/>
      </c>
      <c r="S484" s="25" t="str">
        <f>IF(ISNUMBER(AVERAGEIFS(ObservedSpeciesData!S$2:S$4955,ObservedSpeciesData!$A$2:$A$4955,$A484,ObservedSpeciesData!$D$2:$D$4955,$D484)),AVERAGEIFS(ObservedSpeciesData!S$2:S$4955,ObservedSpeciesData!$A$2:$A$4955,$A484,ObservedSpeciesData!$D$2:$D$4955,$D484),"")</f>
        <v/>
      </c>
      <c r="T484" s="23" t="str">
        <f>IF(ISNUMBER(AVERAGEIFS(ObservedSpeciesData!T$2:T$4955,ObservedSpeciesData!$A$2:$A$4955,$A484,ObservedSpeciesData!$D$2:$D$4955,$D484)),AVERAGEIFS(ObservedSpeciesData!T$2:T$4955,ObservedSpeciesData!$A$2:$A$4955,$A484,ObservedSpeciesData!$D$2:$D$4955,$D484),"")</f>
        <v/>
      </c>
      <c r="U484" s="24" t="str">
        <f>IF(ISNUMBER(AVERAGEIFS(ObservedSpeciesData!U$2:U$4955,ObservedSpeciesData!$A$2:$A$4955,$A484,ObservedSpeciesData!$C$2:$C$4955,$C484,ObservedSpeciesData!$D$2:$D$4955,$D484)),AVERAGEIFS(ObservedSpeciesData!U$2:U$4955,ObservedSpeciesData!$A$2:$A$4955,$A484,ObservedSpeciesData!$C$2:$C$4955,$C484,ObservedSpeciesData!$D$2:$D$4955,$D484),"")</f>
        <v/>
      </c>
      <c r="V484" s="23">
        <f>IF(ISNUMBER(AVERAGEIFS(ObservedSpeciesData!V$2:V$4955,ObservedSpeciesData!$A$2:$A$4955,$A484,ObservedSpeciesData!$D$2:$D$4955,$D484)),AVERAGEIFS(ObservedSpeciesData!V$2:V$4955,ObservedSpeciesData!$A$2:$A$4955,$A484,ObservedSpeciesData!$D$2:$D$4955,$D484),"")</f>
        <v>26.130924105644226</v>
      </c>
      <c r="W484" s="23">
        <f>IF(ISNUMBER(AVERAGEIFS(ObservedSpeciesData!W$2:W$4955,ObservedSpeciesData!$A$2:$A$4955,$A484,ObservedSpeciesData!$D$2:$D$4955,$D484)),AVERAGEIFS(ObservedSpeciesData!W$2:W$4955,ObservedSpeciesData!$A$2:$A$4955,$A484,ObservedSpeciesData!$D$2:$D$4955,$D484),"")</f>
        <v>25.424526929855347</v>
      </c>
      <c r="X484" s="23">
        <f>IF(ISNUMBER(AVERAGEIFS(ObservedSpeciesData!X$2:X$4955,ObservedSpeciesData!$A$2:$A$4955,$A484,ObservedSpeciesData!$D$2:$D$4955,$D484)),AVERAGEIFS(ObservedSpeciesData!X$2:X$4955,ObservedSpeciesData!$A$2:$A$4955,$A484,ObservedSpeciesData!$D$2:$D$4955,$D484),"")</f>
        <v>72.85252857208252</v>
      </c>
      <c r="Y484" s="23">
        <f>IF(ISNUMBER(AVERAGEIFS(ObservedSpeciesData!Y$2:Y$4955,ObservedSpeciesData!$A$2:$A$4955,$A484,ObservedSpeciesData!$D$2:$D$4955,$D484)),AVERAGEIFS(ObservedSpeciesData!Y$2:Y$4955,ObservedSpeciesData!$A$2:$A$4955,$A484,ObservedSpeciesData!$D$2:$D$4955,$D484),"")</f>
        <v>46.173671722412109</v>
      </c>
      <c r="Z484" s="23">
        <f>IF(ISNUMBER(AVERAGEIFS(ObservedSpeciesData!Z$2:Z$4955,ObservedSpeciesData!$A$2:$A$4955,$A484,ObservedSpeciesData!$D$2:$D$4955,$D484)),AVERAGEIFS(ObservedSpeciesData!Z$2:Z$4955,ObservedSpeciesData!$A$2:$A$4955,$A484,ObservedSpeciesData!$D$2:$D$4955,$D484),"")</f>
        <v>92.287752151489258</v>
      </c>
      <c r="AA484" s="23">
        <f>IF(ISNUMBER(AVERAGEIFS(ObservedSpeciesData!AA$2:AA$4955,ObservedSpeciesData!$A$2:$A$4955,$A484,ObservedSpeciesData!$D$2:$D$4955,$D484)),AVERAGEIFS(ObservedSpeciesData!AA$2:AA$4955,ObservedSpeciesData!$A$2:$A$4955,$A484,ObservedSpeciesData!$D$2:$D$4955,$D484),"")</f>
        <v>10.784924626350403</v>
      </c>
      <c r="AB484" s="24">
        <f>IF(ISNUMBER(AVERAGEIFS(ObservedSpeciesData!AB$2:AB$4955,ObservedSpeciesData!$A$2:$A$4955,$A484,ObservedSpeciesData!$D$2:$D$4955,$D484)),AVERAGEIFS(ObservedSpeciesData!AB$2:AB$4955,ObservedSpeciesData!$A$2:$A$4955,$A484,ObservedSpeciesData!$D$2:$D$4955,$D484),"")</f>
        <v>1.7255879402160647E-2</v>
      </c>
      <c r="AC484" s="24">
        <f>IF(ISNUMBER(AVERAGEIFS(ObservedSpeciesData!AC$2:AC$4955,ObservedSpeciesData!$A$2:$A$4955,$A484,ObservedSpeciesData!$D$2:$D$4955,$D484)),AVERAGEIFS(ObservedSpeciesData!AC$2:AC$4955,ObservedSpeciesData!$A$2:$A$4955,$A484,ObservedSpeciesData!$D$2:$D$4955,$D484),"")</f>
        <v>1.7255879402160647E-2</v>
      </c>
      <c r="AD484" s="23">
        <f>IF(ISNUMBER(AVERAGEIFS(ObservedSpeciesData!AD$2:AD$4955,ObservedSpeciesData!$A$2:$A$4955,$A484,ObservedSpeciesData!$D$2:$D$4955,$D484)),AVERAGEIFS(ObservedSpeciesData!AD$2:AD$4955,ObservedSpeciesData!$A$2:$A$4955,$A484,ObservedSpeciesData!$D$2:$D$4955,$D484),"")</f>
        <v>11.656404571533201</v>
      </c>
      <c r="AE484" s="24">
        <f>IF(ISNUMBER(AVERAGEIFS(ObservedSpeciesData!AE$2:AE$4955,ObservedSpeciesData!$A$2:$A$4955,$A484,ObservedSpeciesData!$D$2:$D$4955,$D484)),AVERAGEIFS(ObservedSpeciesData!AE$2:AE$4955,ObservedSpeciesData!$A$2:$A$4955,$A484,ObservedSpeciesData!$D$2:$D$4955,$D484),"")</f>
        <v>25.050010973132583</v>
      </c>
      <c r="AF484" s="23"/>
      <c r="AG484" s="24"/>
      <c r="AH484" s="23">
        <f>IF(ISNUMBER(AVERAGEIFS(ObservedSpeciesData!AH$2:AH$4955,ObservedSpeciesData!$A$2:$A$4955,$A484,ObservedSpeciesData!$D$2:$D$4955,$D484)),AVERAGEIFS(ObservedSpeciesData!AH$2:AH$4955,ObservedSpeciesData!$A$2:$A$4955,$A484,ObservedSpeciesData!$D$2:$D$4955,$D484),"")</f>
        <v>1.8352499999999998</v>
      </c>
      <c r="AI484" s="23">
        <f>IF(ISNUMBER(AVERAGEIFS(ObservedSpeciesData!AI$2:AI$4955,ObservedSpeciesData!$A$2:$A$4955,$A484,ObservedSpeciesData!$C$2:$C$4955,$C484,ObservedSpeciesData!$D$2:$D$4955,$D484)),AVERAGEIFS(ObservedSpeciesData!AI$2:AI$4955,ObservedSpeciesData!$A$2:$A$4955,$A484,ObservedSpeciesData!$C$2:$C$4955,$C484,ObservedSpeciesData!$D$2:$D$4955,$D484),"")</f>
        <v>6.9359999999999999</v>
      </c>
      <c r="AJ484" s="2">
        <f>COUNTIFS(ObservedSpeciesData!$A$2:$A$828,$A484,ObservedSpeciesData!$D$2:$D$828,$D484)</f>
        <v>0</v>
      </c>
      <c r="AK484" s="2">
        <f t="shared" si="7"/>
        <v>15</v>
      </c>
    </row>
    <row r="485" spans="1:37" x14ac:dyDescent="0.25">
      <c r="A485" s="14" t="s">
        <v>101</v>
      </c>
      <c r="B485" t="s">
        <v>98</v>
      </c>
      <c r="C485" t="s">
        <v>105</v>
      </c>
      <c r="D485" s="13">
        <v>42020</v>
      </c>
      <c r="E485">
        <v>1</v>
      </c>
      <c r="F485">
        <v>200</v>
      </c>
      <c r="G485" s="2" t="s">
        <v>89</v>
      </c>
      <c r="H485" s="2" t="s">
        <v>12</v>
      </c>
      <c r="I485">
        <v>5</v>
      </c>
      <c r="J485" s="2" t="s">
        <v>77</v>
      </c>
      <c r="K485" s="2">
        <f>IF(ISNUMBER(AVERAGEIFS(ObservedSpeciesData!K$2:K$4955,ObservedSpeciesData!$A$2:$A$4955,$A485,ObservedSpeciesData!$D$2:$D$4955,$D485)),AVERAGEIFS(ObservedSpeciesData!K$2:K$4955,ObservedSpeciesData!$A$2:$A$4955,$A485,ObservedSpeciesData!$D$2:$D$4955,$D485),"")</f>
        <v>180</v>
      </c>
      <c r="L485" s="26" t="str">
        <f>IF(ISNUMBER(AVERAGEIFS(ObservedSpeciesData!L$2:L$4955,ObservedSpeciesData!$A$2:$A$4955,$A485,ObservedSpeciesData!$D$2:$D$4955,$D485)),AVERAGEIFS(ObservedSpeciesData!L$2:L$4955,ObservedSpeciesData!$A$2:$A$4955,$A485,ObservedSpeciesData!$D$2:$D$4955,$D485),"")</f>
        <v/>
      </c>
      <c r="M485" s="23" t="str">
        <f>IF(ISNUMBER(AVERAGEIFS(ObservedSpeciesData!M$2:M$4955,ObservedSpeciesData!$A$2:$A$4955,$A485,ObservedSpeciesData!$D$2:$D$4955,$D485)),AVERAGEIFS(ObservedSpeciesData!M$2:M$4955,ObservedSpeciesData!$A$2:$A$4955,$A485,ObservedSpeciesData!$D$2:$D$4955,$D485),"")</f>
        <v/>
      </c>
      <c r="N485" s="23">
        <f>IF(ISNUMBER(AVERAGEIFS(ObservedSpeciesData!N$2:N$4955,ObservedSpeciesData!$A$2:$A$4955,$A485,ObservedSpeciesData!$D$2:$D$4955,$D485)),AVERAGEIFS(ObservedSpeciesData!N$2:N$4955,ObservedSpeciesData!$A$2:$A$4955,$A485,ObservedSpeciesData!$D$2:$D$4955,$D485),"")</f>
        <v>1522.7068249372473</v>
      </c>
      <c r="O485" s="23">
        <f>IF(ISNUMBER(AVERAGEIFS(ObservedSpeciesData!O$2:O$4955,ObservedSpeciesData!$A$2:$A$4955,$A485,ObservedSpeciesData!$D$2:$D$4955,$D485)),AVERAGEIFS(ObservedSpeciesData!O$2:O$4955,ObservedSpeciesData!$A$2:$A$4955,$A485,ObservedSpeciesData!$D$2:$D$4955,$D485),"")</f>
        <v>152.27068249372476</v>
      </c>
      <c r="P485" s="23">
        <f>IF(ISNUMBER(AVERAGEIFS(ObservedSpeciesData!P$2:P$4955,ObservedSpeciesData!$A$2:$A$4955,$A485,ObservedSpeciesData!$C$2:$C$4955,$C485,ObservedSpeciesData!$D$2:$D$4955,$D485)),AVERAGEIFS(ObservedSpeciesData!P$2:P$4955,ObservedSpeciesData!$A$2:$A$4955,$A485,ObservedSpeciesData!$C$2:$C$4955,$C485,ObservedSpeciesData!$D$2:$D$4955,$D485),"")</f>
        <v>430.96738791084283</v>
      </c>
      <c r="Q485" s="23"/>
      <c r="R485" s="25" t="str">
        <f>IF(ISNUMBER(AVERAGEIFS(ObservedSpeciesData!R$2:R$4955,ObservedSpeciesData!$A$2:$A$4955,$A485,ObservedSpeciesData!$D$2:$D$4955,$D485)),AVERAGEIFS(ObservedSpeciesData!R$2:R$4955,ObservedSpeciesData!$A$2:$A$4955,$A485,ObservedSpeciesData!$D$2:$D$4955,$D485),"")</f>
        <v/>
      </c>
      <c r="S485" s="25" t="str">
        <f>IF(ISNUMBER(AVERAGEIFS(ObservedSpeciesData!S$2:S$4955,ObservedSpeciesData!$A$2:$A$4955,$A485,ObservedSpeciesData!$D$2:$D$4955,$D485)),AVERAGEIFS(ObservedSpeciesData!S$2:S$4955,ObservedSpeciesData!$A$2:$A$4955,$A485,ObservedSpeciesData!$D$2:$D$4955,$D485),"")</f>
        <v/>
      </c>
      <c r="T485" s="23" t="str">
        <f>IF(ISNUMBER(AVERAGEIFS(ObservedSpeciesData!T$2:T$4955,ObservedSpeciesData!$A$2:$A$4955,$A485,ObservedSpeciesData!$D$2:$D$4955,$D485)),AVERAGEIFS(ObservedSpeciesData!T$2:T$4955,ObservedSpeciesData!$A$2:$A$4955,$A485,ObservedSpeciesData!$D$2:$D$4955,$D485),"")</f>
        <v/>
      </c>
      <c r="U485" s="24" t="str">
        <f>IF(ISNUMBER(AVERAGEIFS(ObservedSpeciesData!U$2:U$4955,ObservedSpeciesData!$A$2:$A$4955,$A485,ObservedSpeciesData!$C$2:$C$4955,$C485,ObservedSpeciesData!$D$2:$D$4955,$D485)),AVERAGEIFS(ObservedSpeciesData!U$2:U$4955,ObservedSpeciesData!$A$2:$A$4955,$A485,ObservedSpeciesData!$C$2:$C$4955,$C485,ObservedSpeciesData!$D$2:$D$4955,$D485),"")</f>
        <v/>
      </c>
      <c r="V485" s="23">
        <f>IF(ISNUMBER(AVERAGEIFS(ObservedSpeciesData!V$2:V$4955,ObservedSpeciesData!$A$2:$A$4955,$A485,ObservedSpeciesData!$D$2:$D$4955,$D485)),AVERAGEIFS(ObservedSpeciesData!V$2:V$4955,ObservedSpeciesData!$A$2:$A$4955,$A485,ObservedSpeciesData!$D$2:$D$4955,$D485),"")</f>
        <v>25.555617690086365</v>
      </c>
      <c r="W485" s="23">
        <f>IF(ISNUMBER(AVERAGEIFS(ObservedSpeciesData!W$2:W$4955,ObservedSpeciesData!$A$2:$A$4955,$A485,ObservedSpeciesData!$D$2:$D$4955,$D485)),AVERAGEIFS(ObservedSpeciesData!W$2:W$4955,ObservedSpeciesData!$A$2:$A$4955,$A485,ObservedSpeciesData!$D$2:$D$4955,$D485),"")</f>
        <v>29.146921992301941</v>
      </c>
      <c r="X485" s="23">
        <f>IF(ISNUMBER(AVERAGEIFS(ObservedSpeciesData!X$2:X$4955,ObservedSpeciesData!$A$2:$A$4955,$A485,ObservedSpeciesData!$D$2:$D$4955,$D485)),AVERAGEIFS(ObservedSpeciesData!X$2:X$4955,ObservedSpeciesData!$A$2:$A$4955,$A485,ObservedSpeciesData!$D$2:$D$4955,$D485),"")</f>
        <v>74.610095024108887</v>
      </c>
      <c r="Y485" s="23">
        <f>IF(ISNUMBER(AVERAGEIFS(ObservedSpeciesData!Y$2:Y$4955,ObservedSpeciesData!$A$2:$A$4955,$A485,ObservedSpeciesData!$D$2:$D$4955,$D485)),AVERAGEIFS(ObservedSpeciesData!Y$2:Y$4955,ObservedSpeciesData!$A$2:$A$4955,$A485,ObservedSpeciesData!$D$2:$D$4955,$D485),"")</f>
        <v>45.254724502563477</v>
      </c>
      <c r="Z485" s="23">
        <f>IF(ISNUMBER(AVERAGEIFS(ObservedSpeciesData!Z$2:Z$4955,ObservedSpeciesData!$A$2:$A$4955,$A485,ObservedSpeciesData!$D$2:$D$4955,$D485)),AVERAGEIFS(ObservedSpeciesData!Z$2:Z$4955,ObservedSpeciesData!$A$2:$A$4955,$A485,ObservedSpeciesData!$D$2:$D$4955,$D485),"")</f>
        <v>92.740024566650391</v>
      </c>
      <c r="AA485" s="23">
        <f>IF(ISNUMBER(AVERAGEIFS(ObservedSpeciesData!AA$2:AA$4955,ObservedSpeciesData!$A$2:$A$4955,$A485,ObservedSpeciesData!$D$2:$D$4955,$D485)),AVERAGEIFS(ObservedSpeciesData!AA$2:AA$4955,ObservedSpeciesData!$A$2:$A$4955,$A485,ObservedSpeciesData!$D$2:$D$4955,$D485),"")</f>
        <v>10.029672265052795</v>
      </c>
      <c r="AB485" s="24">
        <f>IF(ISNUMBER(AVERAGEIFS(ObservedSpeciesData!AB$2:AB$4955,ObservedSpeciesData!$A$2:$A$4955,$A485,ObservedSpeciesData!$D$2:$D$4955,$D485)),AVERAGEIFS(ObservedSpeciesData!AB$2:AB$4955,ObservedSpeciesData!$A$2:$A$4955,$A485,ObservedSpeciesData!$D$2:$D$4955,$D485),"")</f>
        <v>1.604747562408447E-2</v>
      </c>
      <c r="AC485" s="24">
        <f>IF(ISNUMBER(AVERAGEIFS(ObservedSpeciesData!AC$2:AC$4955,ObservedSpeciesData!$A$2:$A$4955,$A485,ObservedSpeciesData!$D$2:$D$4955,$D485)),AVERAGEIFS(ObservedSpeciesData!AC$2:AC$4955,ObservedSpeciesData!$A$2:$A$4955,$A485,ObservedSpeciesData!$D$2:$D$4955,$D485),"")</f>
        <v>1.604747562408447E-2</v>
      </c>
      <c r="AD485" s="23">
        <f>IF(ISNUMBER(AVERAGEIFS(ObservedSpeciesData!AD$2:AD$4955,ObservedSpeciesData!$A$2:$A$4955,$A485,ObservedSpeciesData!$D$2:$D$4955,$D485)),AVERAGEIFS(ObservedSpeciesData!AD$2:AD$4955,ObservedSpeciesData!$A$2:$A$4955,$A485,ObservedSpeciesData!$D$2:$D$4955,$D485),"")</f>
        <v>11.937615203857421</v>
      </c>
      <c r="AE485" s="24">
        <f>IF(ISNUMBER(AVERAGEIFS(ObservedSpeciesData!AE$2:AE$4955,ObservedSpeciesData!$A$2:$A$4955,$A485,ObservedSpeciesData!$D$2:$D$4955,$D485)),AVERAGEIFS(ObservedSpeciesData!AE$2:AE$4955,ObservedSpeciesData!$A$2:$A$4955,$A485,ObservedSpeciesData!$D$2:$D$4955,$D485),"")</f>
        <v>24.399459358936816</v>
      </c>
      <c r="AF485" s="23"/>
      <c r="AG485" s="24"/>
      <c r="AH485" s="23">
        <f>IF(ISNUMBER(AVERAGEIFS(ObservedSpeciesData!AH$2:AH$4955,ObservedSpeciesData!$A$2:$A$4955,$A485,ObservedSpeciesData!$D$2:$D$4955,$D485)),AVERAGEIFS(ObservedSpeciesData!AH$2:AH$4955,ObservedSpeciesData!$A$2:$A$4955,$A485,ObservedSpeciesData!$D$2:$D$4955,$D485),"")</f>
        <v>2.4377500000000003</v>
      </c>
      <c r="AI485" s="23">
        <f>IF(ISNUMBER(AVERAGEIFS(ObservedSpeciesData!AI$2:AI$4955,ObservedSpeciesData!$A$2:$A$4955,$A485,ObservedSpeciesData!$C$2:$C$4955,$C485,ObservedSpeciesData!$D$2:$D$4955,$D485)),AVERAGEIFS(ObservedSpeciesData!AI$2:AI$4955,ObservedSpeciesData!$A$2:$A$4955,$A485,ObservedSpeciesData!$C$2:$C$4955,$C485,ObservedSpeciesData!$D$2:$D$4955,$D485),"")</f>
        <v>8.2197499999999994</v>
      </c>
      <c r="AJ485" s="2">
        <f>COUNTIFS(ObservedSpeciesData!$A$2:$A$828,$A485,ObservedSpeciesData!$D$2:$D$828,$D485)</f>
        <v>0</v>
      </c>
      <c r="AK485" s="2">
        <f t="shared" si="7"/>
        <v>15</v>
      </c>
    </row>
    <row r="486" spans="1:37" x14ac:dyDescent="0.25">
      <c r="A486" s="14" t="s">
        <v>100</v>
      </c>
      <c r="B486" t="s">
        <v>98</v>
      </c>
      <c r="C486" t="s">
        <v>105</v>
      </c>
      <c r="D486" s="13">
        <v>42020</v>
      </c>
      <c r="E486">
        <v>1</v>
      </c>
      <c r="F486">
        <v>350</v>
      </c>
      <c r="G486" s="2" t="s">
        <v>89</v>
      </c>
      <c r="H486" s="2" t="s">
        <v>12</v>
      </c>
      <c r="I486">
        <v>5</v>
      </c>
      <c r="J486" s="2" t="s">
        <v>77</v>
      </c>
      <c r="K486" s="2">
        <f>IF(ISNUMBER(AVERAGEIFS(ObservedSpeciesData!K$2:K$4955,ObservedSpeciesData!$A$2:$A$4955,$A486,ObservedSpeciesData!$D$2:$D$4955,$D486)),AVERAGEIFS(ObservedSpeciesData!K$2:K$4955,ObservedSpeciesData!$A$2:$A$4955,$A486,ObservedSpeciesData!$D$2:$D$4955,$D486),"")</f>
        <v>350</v>
      </c>
      <c r="L486" s="26" t="str">
        <f>IF(ISNUMBER(AVERAGEIFS(ObservedSpeciesData!L$2:L$4955,ObservedSpeciesData!$A$2:$A$4955,$A486,ObservedSpeciesData!$D$2:$D$4955,$D486)),AVERAGEIFS(ObservedSpeciesData!L$2:L$4955,ObservedSpeciesData!$A$2:$A$4955,$A486,ObservedSpeciesData!$D$2:$D$4955,$D486),"")</f>
        <v/>
      </c>
      <c r="M486" s="23" t="str">
        <f>IF(ISNUMBER(AVERAGEIFS(ObservedSpeciesData!M$2:M$4955,ObservedSpeciesData!$A$2:$A$4955,$A486,ObservedSpeciesData!$D$2:$D$4955,$D486)),AVERAGEIFS(ObservedSpeciesData!M$2:M$4955,ObservedSpeciesData!$A$2:$A$4955,$A486,ObservedSpeciesData!$D$2:$D$4955,$D486),"")</f>
        <v/>
      </c>
      <c r="N486" s="23">
        <f>IF(ISNUMBER(AVERAGEIFS(ObservedSpeciesData!N$2:N$4955,ObservedSpeciesData!$A$2:$A$4955,$A486,ObservedSpeciesData!$D$2:$D$4955,$D486)),AVERAGEIFS(ObservedSpeciesData!N$2:N$4955,ObservedSpeciesData!$A$2:$A$4955,$A486,ObservedSpeciesData!$D$2:$D$4955,$D486),"")</f>
        <v>1990.7977389883551</v>
      </c>
      <c r="O486" s="23">
        <f>IF(ISNUMBER(AVERAGEIFS(ObservedSpeciesData!O$2:O$4955,ObservedSpeciesData!$A$2:$A$4955,$A486,ObservedSpeciesData!$D$2:$D$4955,$D486)),AVERAGEIFS(ObservedSpeciesData!O$2:O$4955,ObservedSpeciesData!$A$2:$A$4955,$A486,ObservedSpeciesData!$D$2:$D$4955,$D486),"")</f>
        <v>199.07977389883553</v>
      </c>
      <c r="P486" s="23">
        <f>IF(ISNUMBER(AVERAGEIFS(ObservedSpeciesData!P$2:P$4955,ObservedSpeciesData!$A$2:$A$4955,$A486,ObservedSpeciesData!$C$2:$C$4955,$C486,ObservedSpeciesData!$D$2:$D$4955,$D486)),AVERAGEIFS(ObservedSpeciesData!P$2:P$4955,ObservedSpeciesData!$A$2:$A$4955,$A486,ObservedSpeciesData!$C$2:$C$4955,$C486,ObservedSpeciesData!$D$2:$D$4955,$D486),"")</f>
        <v>639.34438926373809</v>
      </c>
      <c r="Q486" s="23"/>
      <c r="R486" s="25" t="str">
        <f>IF(ISNUMBER(AVERAGEIFS(ObservedSpeciesData!R$2:R$4955,ObservedSpeciesData!$A$2:$A$4955,$A486,ObservedSpeciesData!$D$2:$D$4955,$D486)),AVERAGEIFS(ObservedSpeciesData!R$2:R$4955,ObservedSpeciesData!$A$2:$A$4955,$A486,ObservedSpeciesData!$D$2:$D$4955,$D486),"")</f>
        <v/>
      </c>
      <c r="S486" s="25" t="str">
        <f>IF(ISNUMBER(AVERAGEIFS(ObservedSpeciesData!S$2:S$4955,ObservedSpeciesData!$A$2:$A$4955,$A486,ObservedSpeciesData!$D$2:$D$4955,$D486)),AVERAGEIFS(ObservedSpeciesData!S$2:S$4955,ObservedSpeciesData!$A$2:$A$4955,$A486,ObservedSpeciesData!$D$2:$D$4955,$D486),"")</f>
        <v/>
      </c>
      <c r="T486" s="23" t="str">
        <f>IF(ISNUMBER(AVERAGEIFS(ObservedSpeciesData!T$2:T$4955,ObservedSpeciesData!$A$2:$A$4955,$A486,ObservedSpeciesData!$D$2:$D$4955,$D486)),AVERAGEIFS(ObservedSpeciesData!T$2:T$4955,ObservedSpeciesData!$A$2:$A$4955,$A486,ObservedSpeciesData!$D$2:$D$4955,$D486),"")</f>
        <v/>
      </c>
      <c r="U486" s="24" t="str">
        <f>IF(ISNUMBER(AVERAGEIFS(ObservedSpeciesData!U$2:U$4955,ObservedSpeciesData!$A$2:$A$4955,$A486,ObservedSpeciesData!$C$2:$C$4955,$C486,ObservedSpeciesData!$D$2:$D$4955,$D486)),AVERAGEIFS(ObservedSpeciesData!U$2:U$4955,ObservedSpeciesData!$A$2:$A$4955,$A486,ObservedSpeciesData!$C$2:$C$4955,$C486,ObservedSpeciesData!$D$2:$D$4955,$D486),"")</f>
        <v/>
      </c>
      <c r="V486" s="23">
        <f>IF(ISNUMBER(AVERAGEIFS(ObservedSpeciesData!V$2:V$4955,ObservedSpeciesData!$A$2:$A$4955,$A486,ObservedSpeciesData!$D$2:$D$4955,$D486)),AVERAGEIFS(ObservedSpeciesData!V$2:V$4955,ObservedSpeciesData!$A$2:$A$4955,$A486,ObservedSpeciesData!$D$2:$D$4955,$D486),"")</f>
        <v>26.266708135604858</v>
      </c>
      <c r="W486" s="23">
        <f>IF(ISNUMBER(AVERAGEIFS(ObservedSpeciesData!W$2:W$4955,ObservedSpeciesData!$A$2:$A$4955,$A486,ObservedSpeciesData!$D$2:$D$4955,$D486)),AVERAGEIFS(ObservedSpeciesData!W$2:W$4955,ObservedSpeciesData!$A$2:$A$4955,$A486,ObservedSpeciesData!$D$2:$D$4955,$D486),"")</f>
        <v>24.312384247779846</v>
      </c>
      <c r="X486" s="23">
        <f>IF(ISNUMBER(AVERAGEIFS(ObservedSpeciesData!X$2:X$4955,ObservedSpeciesData!$A$2:$A$4955,$A486,ObservedSpeciesData!$D$2:$D$4955,$D486)),AVERAGEIFS(ObservedSpeciesData!X$2:X$4955,ObservedSpeciesData!$A$2:$A$4955,$A486,ObservedSpeciesData!$D$2:$D$4955,$D486),"")</f>
        <v>73.137000560760498</v>
      </c>
      <c r="Y486" s="23">
        <f>IF(ISNUMBER(AVERAGEIFS(ObservedSpeciesData!Y$2:Y$4955,ObservedSpeciesData!$A$2:$A$4955,$A486,ObservedSpeciesData!$D$2:$D$4955,$D486)),AVERAGEIFS(ObservedSpeciesData!Y$2:Y$4955,ObservedSpeciesData!$A$2:$A$4955,$A486,ObservedSpeciesData!$D$2:$D$4955,$D486),"")</f>
        <v>46.645569562911987</v>
      </c>
      <c r="Z486" s="23">
        <f>IF(ISNUMBER(AVERAGEIFS(ObservedSpeciesData!Z$2:Z$4955,ObservedSpeciesData!$A$2:$A$4955,$A486,ObservedSpeciesData!$D$2:$D$4955,$D486)),AVERAGEIFS(ObservedSpeciesData!Z$2:Z$4955,ObservedSpeciesData!$A$2:$A$4955,$A486,ObservedSpeciesData!$D$2:$D$4955,$D486),"")</f>
        <v>92.266026496887207</v>
      </c>
      <c r="AA486" s="23">
        <f>IF(ISNUMBER(AVERAGEIFS(ObservedSpeciesData!AA$2:AA$4955,ObservedSpeciesData!$A$2:$A$4955,$A486,ObservedSpeciesData!$D$2:$D$4955,$D486)),AVERAGEIFS(ObservedSpeciesData!AA$2:AA$4955,ObservedSpeciesData!$A$2:$A$4955,$A486,ObservedSpeciesData!$D$2:$D$4955,$D486),"")</f>
        <v>11.774171650409698</v>
      </c>
      <c r="AB486" s="24">
        <f>IF(ISNUMBER(AVERAGEIFS(ObservedSpeciesData!AB$2:AB$4955,ObservedSpeciesData!$A$2:$A$4955,$A486,ObservedSpeciesData!$D$2:$D$4955,$D486)),AVERAGEIFS(ObservedSpeciesData!AB$2:AB$4955,ObservedSpeciesData!$A$2:$A$4955,$A486,ObservedSpeciesData!$D$2:$D$4955,$D486),"")</f>
        <v>1.8838674640655514E-2</v>
      </c>
      <c r="AC486" s="24">
        <f>IF(ISNUMBER(AVERAGEIFS(ObservedSpeciesData!AC$2:AC$4955,ObservedSpeciesData!$A$2:$A$4955,$A486,ObservedSpeciesData!$D$2:$D$4955,$D486)),AVERAGEIFS(ObservedSpeciesData!AC$2:AC$4955,ObservedSpeciesData!$A$2:$A$4955,$A486,ObservedSpeciesData!$D$2:$D$4955,$D486),"")</f>
        <v>1.8838674640655514E-2</v>
      </c>
      <c r="AD486" s="23">
        <f>IF(ISNUMBER(AVERAGEIFS(ObservedSpeciesData!AD$2:AD$4955,ObservedSpeciesData!$A$2:$A$4955,$A486,ObservedSpeciesData!$D$2:$D$4955,$D486)),AVERAGEIFS(ObservedSpeciesData!AD$2:AD$4955,ObservedSpeciesData!$A$2:$A$4955,$A486,ObservedSpeciesData!$D$2:$D$4955,$D486),"")</f>
        <v>11.70192008972168</v>
      </c>
      <c r="AE486" s="24">
        <f>IF(ISNUMBER(AVERAGEIFS(ObservedSpeciesData!AE$2:AE$4955,ObservedSpeciesData!$A$2:$A$4955,$A486,ObservedSpeciesData!$D$2:$D$4955,$D486)),AVERAGEIFS(ObservedSpeciesData!AE$2:AE$4955,ObservedSpeciesData!$A$2:$A$4955,$A486,ObservedSpeciesData!$D$2:$D$4955,$D486),"")</f>
        <v>25.340464342327387</v>
      </c>
      <c r="AF486" s="23"/>
      <c r="AG486" s="24"/>
      <c r="AH486" s="23">
        <f>IF(ISNUMBER(AVERAGEIFS(ObservedSpeciesData!AH$2:AH$4955,ObservedSpeciesData!$A$2:$A$4955,$A486,ObservedSpeciesData!$D$2:$D$4955,$D486)),AVERAGEIFS(ObservedSpeciesData!AH$2:AH$4955,ObservedSpeciesData!$A$2:$A$4955,$A486,ObservedSpeciesData!$D$2:$D$4955,$D486),"")</f>
        <v>3.73875</v>
      </c>
      <c r="AI486" s="23">
        <f>IF(ISNUMBER(AVERAGEIFS(ObservedSpeciesData!AI$2:AI$4955,ObservedSpeciesData!$A$2:$A$4955,$A486,ObservedSpeciesData!$C$2:$C$4955,$C486,ObservedSpeciesData!$D$2:$D$4955,$D486)),AVERAGEIFS(ObservedSpeciesData!AI$2:AI$4955,ObservedSpeciesData!$A$2:$A$4955,$A486,ObservedSpeciesData!$C$2:$C$4955,$C486,ObservedSpeciesData!$D$2:$D$4955,$D486),"")</f>
        <v>13.829000000000001</v>
      </c>
      <c r="AJ486" s="2">
        <f>COUNTIFS(ObservedSpeciesData!$A$2:$A$828,$A486,ObservedSpeciesData!$D$2:$D$828,$D486)</f>
        <v>0</v>
      </c>
      <c r="AK486" s="2">
        <f t="shared" si="7"/>
        <v>15</v>
      </c>
    </row>
    <row r="487" spans="1:37" x14ac:dyDescent="0.25">
      <c r="A487" s="14" t="s">
        <v>99</v>
      </c>
      <c r="B487" t="s">
        <v>98</v>
      </c>
      <c r="C487" t="s">
        <v>105</v>
      </c>
      <c r="D487" s="13">
        <v>42020</v>
      </c>
      <c r="E487">
        <v>1</v>
      </c>
      <c r="F487">
        <v>500</v>
      </c>
      <c r="G487" s="2" t="s">
        <v>89</v>
      </c>
      <c r="H487" s="2" t="s">
        <v>12</v>
      </c>
      <c r="I487">
        <v>5</v>
      </c>
      <c r="J487" s="2" t="s">
        <v>77</v>
      </c>
      <c r="K487" s="2">
        <f>IF(ISNUMBER(AVERAGEIFS(ObservedSpeciesData!K$2:K$4955,ObservedSpeciesData!$A$2:$A$4955,$A487,ObservedSpeciesData!$D$2:$D$4955,$D487)),AVERAGEIFS(ObservedSpeciesData!K$2:K$4955,ObservedSpeciesData!$A$2:$A$4955,$A487,ObservedSpeciesData!$D$2:$D$4955,$D487),"")</f>
        <v>450</v>
      </c>
      <c r="L487" s="26" t="str">
        <f>IF(ISNUMBER(AVERAGEIFS(ObservedSpeciesData!L$2:L$4955,ObservedSpeciesData!$A$2:$A$4955,$A487,ObservedSpeciesData!$D$2:$D$4955,$D487)),AVERAGEIFS(ObservedSpeciesData!L$2:L$4955,ObservedSpeciesData!$A$2:$A$4955,$A487,ObservedSpeciesData!$D$2:$D$4955,$D487),"")</f>
        <v/>
      </c>
      <c r="M487" s="23" t="str">
        <f>IF(ISNUMBER(AVERAGEIFS(ObservedSpeciesData!M$2:M$4955,ObservedSpeciesData!$A$2:$A$4955,$A487,ObservedSpeciesData!$D$2:$D$4955,$D487)),AVERAGEIFS(ObservedSpeciesData!M$2:M$4955,ObservedSpeciesData!$A$2:$A$4955,$A487,ObservedSpeciesData!$D$2:$D$4955,$D487),"")</f>
        <v/>
      </c>
      <c r="N487" s="23">
        <f>IF(ISNUMBER(AVERAGEIFS(ObservedSpeciesData!N$2:N$4955,ObservedSpeciesData!$A$2:$A$4955,$A487,ObservedSpeciesData!$D$2:$D$4955,$D487)),AVERAGEIFS(ObservedSpeciesData!N$2:N$4955,ObservedSpeciesData!$A$2:$A$4955,$A487,ObservedSpeciesData!$D$2:$D$4955,$D487),"")</f>
        <v>2475.0892746056479</v>
      </c>
      <c r="O487" s="23">
        <f>IF(ISNUMBER(AVERAGEIFS(ObservedSpeciesData!O$2:O$4955,ObservedSpeciesData!$A$2:$A$4955,$A487,ObservedSpeciesData!$D$2:$D$4955,$D487)),AVERAGEIFS(ObservedSpeciesData!O$2:O$4955,ObservedSpeciesData!$A$2:$A$4955,$A487,ObservedSpeciesData!$D$2:$D$4955,$D487),"")</f>
        <v>247.50892746056482</v>
      </c>
      <c r="P487" s="23">
        <f>IF(ISNUMBER(AVERAGEIFS(ObservedSpeciesData!P$2:P$4955,ObservedSpeciesData!$A$2:$A$4955,$A487,ObservedSpeciesData!$C$2:$C$4955,$C487,ObservedSpeciesData!$D$2:$D$4955,$D487)),AVERAGEIFS(ObservedSpeciesData!P$2:P$4955,ObservedSpeciesData!$A$2:$A$4955,$A487,ObservedSpeciesData!$C$2:$C$4955,$C487,ObservedSpeciesData!$D$2:$D$4955,$D487),"")</f>
        <v>821.97153918412198</v>
      </c>
      <c r="Q487" s="23"/>
      <c r="R487" s="25" t="str">
        <f>IF(ISNUMBER(AVERAGEIFS(ObservedSpeciesData!R$2:R$4955,ObservedSpeciesData!$A$2:$A$4955,$A487,ObservedSpeciesData!$D$2:$D$4955,$D487)),AVERAGEIFS(ObservedSpeciesData!R$2:R$4955,ObservedSpeciesData!$A$2:$A$4955,$A487,ObservedSpeciesData!$D$2:$D$4955,$D487),"")</f>
        <v/>
      </c>
      <c r="S487" s="25" t="str">
        <f>IF(ISNUMBER(AVERAGEIFS(ObservedSpeciesData!S$2:S$4955,ObservedSpeciesData!$A$2:$A$4955,$A487,ObservedSpeciesData!$D$2:$D$4955,$D487)),AVERAGEIFS(ObservedSpeciesData!S$2:S$4955,ObservedSpeciesData!$A$2:$A$4955,$A487,ObservedSpeciesData!$D$2:$D$4955,$D487),"")</f>
        <v/>
      </c>
      <c r="T487" s="23" t="str">
        <f>IF(ISNUMBER(AVERAGEIFS(ObservedSpeciesData!T$2:T$4955,ObservedSpeciesData!$A$2:$A$4955,$A487,ObservedSpeciesData!$D$2:$D$4955,$D487)),AVERAGEIFS(ObservedSpeciesData!T$2:T$4955,ObservedSpeciesData!$A$2:$A$4955,$A487,ObservedSpeciesData!$D$2:$D$4955,$D487),"")</f>
        <v/>
      </c>
      <c r="U487" s="24" t="str">
        <f>IF(ISNUMBER(AVERAGEIFS(ObservedSpeciesData!U$2:U$4955,ObservedSpeciesData!$A$2:$A$4955,$A487,ObservedSpeciesData!$C$2:$C$4955,$C487,ObservedSpeciesData!$D$2:$D$4955,$D487)),AVERAGEIFS(ObservedSpeciesData!U$2:U$4955,ObservedSpeciesData!$A$2:$A$4955,$A487,ObservedSpeciesData!$C$2:$C$4955,$C487,ObservedSpeciesData!$D$2:$D$4955,$D487),"")</f>
        <v/>
      </c>
      <c r="V487" s="23">
        <f>IF(ISNUMBER(AVERAGEIFS(ObservedSpeciesData!V$2:V$4955,ObservedSpeciesData!$A$2:$A$4955,$A487,ObservedSpeciesData!$D$2:$D$4955,$D487)),AVERAGEIFS(ObservedSpeciesData!V$2:V$4955,ObservedSpeciesData!$A$2:$A$4955,$A487,ObservedSpeciesData!$D$2:$D$4955,$D487),"")</f>
        <v>26.550060749053955</v>
      </c>
      <c r="W487" s="23">
        <f>IF(ISNUMBER(AVERAGEIFS(ObservedSpeciesData!W$2:W$4955,ObservedSpeciesData!$A$2:$A$4955,$A487,ObservedSpeciesData!$D$2:$D$4955,$D487)),AVERAGEIFS(ObservedSpeciesData!W$2:W$4955,ObservedSpeciesData!$A$2:$A$4955,$A487,ObservedSpeciesData!$D$2:$D$4955,$D487),"")</f>
        <v>23.410908222198486</v>
      </c>
      <c r="X487" s="23">
        <f>IF(ISNUMBER(AVERAGEIFS(ObservedSpeciesData!X$2:X$4955,ObservedSpeciesData!$A$2:$A$4955,$A487,ObservedSpeciesData!$D$2:$D$4955,$D487)),AVERAGEIFS(ObservedSpeciesData!X$2:X$4955,ObservedSpeciesData!$A$2:$A$4955,$A487,ObservedSpeciesData!$D$2:$D$4955,$D487),"")</f>
        <v>72.641716957092285</v>
      </c>
      <c r="Y487" s="23">
        <f>IF(ISNUMBER(AVERAGEIFS(ObservedSpeciesData!Y$2:Y$4955,ObservedSpeciesData!$A$2:$A$4955,$A487,ObservedSpeciesData!$D$2:$D$4955,$D487)),AVERAGEIFS(ObservedSpeciesData!Y$2:Y$4955,ObservedSpeciesData!$A$2:$A$4955,$A487,ObservedSpeciesData!$D$2:$D$4955,$D487),"")</f>
        <v>47.187419652938843</v>
      </c>
      <c r="Z487" s="23">
        <f>IF(ISNUMBER(AVERAGEIFS(ObservedSpeciesData!Z$2:Z$4955,ObservedSpeciesData!$A$2:$A$4955,$A487,ObservedSpeciesData!$D$2:$D$4955,$D487)),AVERAGEIFS(ObservedSpeciesData!Z$2:Z$4955,ObservedSpeciesData!$A$2:$A$4955,$A487,ObservedSpeciesData!$D$2:$D$4955,$D487),"")</f>
        <v>92.331830024719238</v>
      </c>
      <c r="AA487" s="23">
        <f>IF(ISNUMBER(AVERAGEIFS(ObservedSpeciesData!AA$2:AA$4955,ObservedSpeciesData!$A$2:$A$4955,$A487,ObservedSpeciesData!$D$2:$D$4955,$D487)),AVERAGEIFS(ObservedSpeciesData!AA$2:AA$4955,ObservedSpeciesData!$A$2:$A$4955,$A487,ObservedSpeciesData!$D$2:$D$4955,$D487),"")</f>
        <v>12.136855721473694</v>
      </c>
      <c r="AB487" s="24">
        <f>IF(ISNUMBER(AVERAGEIFS(ObservedSpeciesData!AB$2:AB$4955,ObservedSpeciesData!$A$2:$A$4955,$A487,ObservedSpeciesData!$D$2:$D$4955,$D487)),AVERAGEIFS(ObservedSpeciesData!AB$2:AB$4955,ObservedSpeciesData!$A$2:$A$4955,$A487,ObservedSpeciesData!$D$2:$D$4955,$D487),"")</f>
        <v>1.9418969154357906E-2</v>
      </c>
      <c r="AC487" s="24">
        <f>IF(ISNUMBER(AVERAGEIFS(ObservedSpeciesData!AC$2:AC$4955,ObservedSpeciesData!$A$2:$A$4955,$A487,ObservedSpeciesData!$D$2:$D$4955,$D487)),AVERAGEIFS(ObservedSpeciesData!AC$2:AC$4955,ObservedSpeciesData!$A$2:$A$4955,$A487,ObservedSpeciesData!$D$2:$D$4955,$D487),"")</f>
        <v>1.9418969154357906E-2</v>
      </c>
      <c r="AD487" s="23">
        <f>IF(ISNUMBER(AVERAGEIFS(ObservedSpeciesData!AD$2:AD$4955,ObservedSpeciesData!$A$2:$A$4955,$A487,ObservedSpeciesData!$D$2:$D$4955,$D487)),AVERAGEIFS(ObservedSpeciesData!AD$2:AD$4955,ObservedSpeciesData!$A$2:$A$4955,$A487,ObservedSpeciesData!$D$2:$D$4955,$D487),"")</f>
        <v>11.622674713134765</v>
      </c>
      <c r="AE487" s="24">
        <f>IF(ISNUMBER(AVERAGEIFS(ObservedSpeciesData!AE$2:AE$4955,ObservedSpeciesData!$A$2:$A$4955,$A487,ObservedSpeciesData!$D$2:$D$4955,$D487)),AVERAGEIFS(ObservedSpeciesData!AE$2:AE$4955,ObservedSpeciesData!$A$2:$A$4955,$A487,ObservedSpeciesData!$D$2:$D$4955,$D487),"")</f>
        <v>22.344958362746116</v>
      </c>
      <c r="AF487" s="23"/>
      <c r="AG487" s="24"/>
      <c r="AH487" s="23">
        <f>IF(ISNUMBER(AVERAGEIFS(ObservedSpeciesData!AH$2:AH$4955,ObservedSpeciesData!$A$2:$A$4955,$A487,ObservedSpeciesData!$D$2:$D$4955,$D487)),AVERAGEIFS(ObservedSpeciesData!AH$2:AH$4955,ObservedSpeciesData!$A$2:$A$4955,$A487,ObservedSpeciesData!$D$2:$D$4955,$D487),"")</f>
        <v>4.8048749999999991</v>
      </c>
      <c r="AI487" s="23">
        <f>IF(ISNUMBER(AVERAGEIFS(ObservedSpeciesData!AI$2:AI$4955,ObservedSpeciesData!$A$2:$A$4955,$A487,ObservedSpeciesData!$C$2:$C$4955,$C487,ObservedSpeciesData!$D$2:$D$4955,$D487)),AVERAGEIFS(ObservedSpeciesData!AI$2:AI$4955,ObservedSpeciesData!$A$2:$A$4955,$A487,ObservedSpeciesData!$C$2:$C$4955,$C487,ObservedSpeciesData!$D$2:$D$4955,$D487),"")</f>
        <v>19.064999999999998</v>
      </c>
      <c r="AJ487" s="2">
        <f>COUNTIFS(ObservedSpeciesData!$A$2:$A$828,$A487,ObservedSpeciesData!$D$2:$D$828,$D487)</f>
        <v>0</v>
      </c>
      <c r="AK487" s="2">
        <f t="shared" si="7"/>
        <v>15</v>
      </c>
    </row>
    <row r="488" spans="1:37" x14ac:dyDescent="0.25">
      <c r="A488" s="14" t="s">
        <v>104</v>
      </c>
      <c r="B488" t="s">
        <v>98</v>
      </c>
      <c r="C488" t="s">
        <v>105</v>
      </c>
      <c r="D488" s="13">
        <v>42046</v>
      </c>
      <c r="E488">
        <v>1</v>
      </c>
      <c r="F488">
        <v>0</v>
      </c>
      <c r="G488" s="2" t="s">
        <v>89</v>
      </c>
      <c r="H488" s="2" t="s">
        <v>12</v>
      </c>
      <c r="I488">
        <v>6</v>
      </c>
      <c r="J488" s="2" t="s">
        <v>77</v>
      </c>
      <c r="K488" s="2">
        <f>IF(ISNUMBER(AVERAGEIFS(ObservedSpeciesData!K$2:K$4955,ObservedSpeciesData!$A$2:$A$4955,$A488,ObservedSpeciesData!$D$2:$D$4955,$D488)),AVERAGEIFS(ObservedSpeciesData!K$2:K$4955,ObservedSpeciesData!$A$2:$A$4955,$A488,ObservedSpeciesData!$D$2:$D$4955,$D488),"")</f>
        <v>0</v>
      </c>
      <c r="L488" s="26" t="str">
        <f>IF(ISNUMBER(AVERAGEIFS(ObservedSpeciesData!L$2:L$4955,ObservedSpeciesData!$A$2:$A$4955,$A488,ObservedSpeciesData!$D$2:$D$4955,$D488)),AVERAGEIFS(ObservedSpeciesData!L$2:L$4955,ObservedSpeciesData!$A$2:$A$4955,$A488,ObservedSpeciesData!$D$2:$D$4955,$D488),"")</f>
        <v/>
      </c>
      <c r="M488" s="23" t="str">
        <f>IF(ISNUMBER(AVERAGEIFS(ObservedSpeciesData!M$2:M$4955,ObservedSpeciesData!$A$2:$A$4955,$A488,ObservedSpeciesData!$D$2:$D$4955,$D488)),AVERAGEIFS(ObservedSpeciesData!M$2:M$4955,ObservedSpeciesData!$A$2:$A$4955,$A488,ObservedSpeciesData!$D$2:$D$4955,$D488),"")</f>
        <v/>
      </c>
      <c r="N488" s="23">
        <f>IF(ISNUMBER(AVERAGEIFS(ObservedSpeciesData!N$2:N$4955,ObservedSpeciesData!$A$2:$A$4955,$A488,ObservedSpeciesData!$D$2:$D$4955,$D488)),AVERAGEIFS(ObservedSpeciesData!N$2:N$4955,ObservedSpeciesData!$A$2:$A$4955,$A488,ObservedSpeciesData!$D$2:$D$4955,$D488),"")</f>
        <v>637.84620686333631</v>
      </c>
      <c r="O488" s="23">
        <f>IF(ISNUMBER(AVERAGEIFS(ObservedSpeciesData!O$2:O$4955,ObservedSpeciesData!$A$2:$A$4955,$A488,ObservedSpeciesData!$D$2:$D$4955,$D488)),AVERAGEIFS(ObservedSpeciesData!O$2:O$4955,ObservedSpeciesData!$A$2:$A$4955,$A488,ObservedSpeciesData!$D$2:$D$4955,$D488),"")</f>
        <v>63.784620686333625</v>
      </c>
      <c r="P488" s="23">
        <f>IF(ISNUMBER(AVERAGEIFS(ObservedSpeciesData!P$2:P$4955,ObservedSpeciesData!$A$2:$A$4955,$A488,ObservedSpeciesData!$C$2:$C$4955,$C488,ObservedSpeciesData!$D$2:$D$4955,$D488)),AVERAGEIFS(ObservedSpeciesData!P$2:P$4955,ObservedSpeciesData!$A$2:$A$4955,$A488,ObservedSpeciesData!$C$2:$C$4955,$C488,ObservedSpeciesData!$D$2:$D$4955,$D488),"")</f>
        <v>316.92141201951762</v>
      </c>
      <c r="Q488" s="23"/>
      <c r="R488" s="25" t="str">
        <f>IF(ISNUMBER(AVERAGEIFS(ObservedSpeciesData!R$2:R$4955,ObservedSpeciesData!$A$2:$A$4955,$A488,ObservedSpeciesData!$D$2:$D$4955,$D488)),AVERAGEIFS(ObservedSpeciesData!R$2:R$4955,ObservedSpeciesData!$A$2:$A$4955,$A488,ObservedSpeciesData!$D$2:$D$4955,$D488),"")</f>
        <v/>
      </c>
      <c r="S488" s="25" t="str">
        <f>IF(ISNUMBER(AVERAGEIFS(ObservedSpeciesData!S$2:S$4955,ObservedSpeciesData!$A$2:$A$4955,$A488,ObservedSpeciesData!$D$2:$D$4955,$D488)),AVERAGEIFS(ObservedSpeciesData!S$2:S$4955,ObservedSpeciesData!$A$2:$A$4955,$A488,ObservedSpeciesData!$D$2:$D$4955,$D488),"")</f>
        <v/>
      </c>
      <c r="T488" s="23" t="str">
        <f>IF(ISNUMBER(AVERAGEIFS(ObservedSpeciesData!T$2:T$4955,ObservedSpeciesData!$A$2:$A$4955,$A488,ObservedSpeciesData!$D$2:$D$4955,$D488)),AVERAGEIFS(ObservedSpeciesData!T$2:T$4955,ObservedSpeciesData!$A$2:$A$4955,$A488,ObservedSpeciesData!$D$2:$D$4955,$D488),"")</f>
        <v/>
      </c>
      <c r="U488" s="24" t="str">
        <f>IF(ISNUMBER(AVERAGEIFS(ObservedSpeciesData!U$2:U$4955,ObservedSpeciesData!$A$2:$A$4955,$A488,ObservedSpeciesData!$C$2:$C$4955,$C488,ObservedSpeciesData!$D$2:$D$4955,$D488)),AVERAGEIFS(ObservedSpeciesData!U$2:U$4955,ObservedSpeciesData!$A$2:$A$4955,$A488,ObservedSpeciesData!$C$2:$C$4955,$C488,ObservedSpeciesData!$D$2:$D$4955,$D488),"")</f>
        <v/>
      </c>
      <c r="V488" s="23">
        <f>IF(ISNUMBER(AVERAGEIFS(ObservedSpeciesData!V$2:V$4955,ObservedSpeciesData!$A$2:$A$4955,$A488,ObservedSpeciesData!$D$2:$D$4955,$D488)),AVERAGEIFS(ObservedSpeciesData!V$2:V$4955,ObservedSpeciesData!$A$2:$A$4955,$A488,ObservedSpeciesData!$D$2:$D$4955,$D488),"")</f>
        <v>26.261758804321289</v>
      </c>
      <c r="W488" s="23">
        <f>IF(ISNUMBER(AVERAGEIFS(ObservedSpeciesData!W$2:W$4955,ObservedSpeciesData!$A$2:$A$4955,$A488,ObservedSpeciesData!$D$2:$D$4955,$D488)),AVERAGEIFS(ObservedSpeciesData!W$2:W$4955,ObservedSpeciesData!$A$2:$A$4955,$A488,ObservedSpeciesData!$D$2:$D$4955,$D488),"")</f>
        <v>14.377029418945313</v>
      </c>
      <c r="X488" s="23">
        <f>IF(ISNUMBER(AVERAGEIFS(ObservedSpeciesData!X$2:X$4955,ObservedSpeciesData!$A$2:$A$4955,$A488,ObservedSpeciesData!$D$2:$D$4955,$D488)),AVERAGEIFS(ObservedSpeciesData!X$2:X$4955,ObservedSpeciesData!$A$2:$A$4955,$A488,ObservedSpeciesData!$D$2:$D$4955,$D488),"")</f>
        <v>68.888374805450439</v>
      </c>
      <c r="Y488" s="23">
        <f>IF(ISNUMBER(AVERAGEIFS(ObservedSpeciesData!Y$2:Y$4955,ObservedSpeciesData!$A$2:$A$4955,$A488,ObservedSpeciesData!$D$2:$D$4955,$D488)),AVERAGEIFS(ObservedSpeciesData!Y$2:Y$4955,ObservedSpeciesData!$A$2:$A$4955,$A488,ObservedSpeciesData!$D$2:$D$4955,$D488),"")</f>
        <v>46.493529558181763</v>
      </c>
      <c r="Z488" s="23">
        <f>IF(ISNUMBER(AVERAGEIFS(ObservedSpeciesData!Z$2:Z$4955,ObservedSpeciesData!$A$2:$A$4955,$A488,ObservedSpeciesData!$D$2:$D$4955,$D488)),AVERAGEIFS(ObservedSpeciesData!Z$2:Z$4955,ObservedSpeciesData!$A$2:$A$4955,$A488,ObservedSpeciesData!$D$2:$D$4955,$D488),"")</f>
        <v>89.751831531524658</v>
      </c>
      <c r="AA488" s="23">
        <f>IF(ISNUMBER(AVERAGEIFS(ObservedSpeciesData!AA$2:AA$4955,ObservedSpeciesData!$A$2:$A$4955,$A488,ObservedSpeciesData!$D$2:$D$4955,$D488)),AVERAGEIFS(ObservedSpeciesData!AA$2:AA$4955,ObservedSpeciesData!$A$2:$A$4955,$A488,ObservedSpeciesData!$D$2:$D$4955,$D488),"")</f>
        <v>15.643139004707336</v>
      </c>
      <c r="AB488" s="24">
        <f>IF(ISNUMBER(AVERAGEIFS(ObservedSpeciesData!AB$2:AB$4955,ObservedSpeciesData!$A$2:$A$4955,$A488,ObservedSpeciesData!$D$2:$D$4955,$D488)),AVERAGEIFS(ObservedSpeciesData!AB$2:AB$4955,ObservedSpeciesData!$A$2:$A$4955,$A488,ObservedSpeciesData!$D$2:$D$4955,$D488),"")</f>
        <v>2.5029022407531742E-2</v>
      </c>
      <c r="AC488" s="24">
        <f>IF(ISNUMBER(AVERAGEIFS(ObservedSpeciesData!AC$2:AC$4955,ObservedSpeciesData!$A$2:$A$4955,$A488,ObservedSpeciesData!$D$2:$D$4955,$D488)),AVERAGEIFS(ObservedSpeciesData!AC$2:AC$4955,ObservedSpeciesData!$A$2:$A$4955,$A488,ObservedSpeciesData!$D$2:$D$4955,$D488),"")</f>
        <v>2.5029022407531742E-2</v>
      </c>
      <c r="AD488" s="23">
        <f>IF(ISNUMBER(AVERAGEIFS(ObservedSpeciesData!AD$2:AD$4955,ObservedSpeciesData!$A$2:$A$4955,$A488,ObservedSpeciesData!$D$2:$D$4955,$D488)),AVERAGEIFS(ObservedSpeciesData!AD$2:AD$4955,ObservedSpeciesData!$A$2:$A$4955,$A488,ObservedSpeciesData!$D$2:$D$4955,$D488),"")</f>
        <v>11.02213996887207</v>
      </c>
      <c r="AE488" s="24">
        <f>IF(ISNUMBER(AVERAGEIFS(ObservedSpeciesData!AE$2:AE$4955,ObservedSpeciesData!$A$2:$A$4955,$A488,ObservedSpeciesData!$D$2:$D$4955,$D488)),AVERAGEIFS(ObservedSpeciesData!AE$2:AE$4955,ObservedSpeciesData!$A$2:$A$4955,$A488,ObservedSpeciesData!$D$2:$D$4955,$D488),"")</f>
        <v>23.085168655383391</v>
      </c>
      <c r="AF488" s="23"/>
      <c r="AG488" s="24"/>
      <c r="AH488" s="23">
        <f>IF(ISNUMBER(AVERAGEIFS(ObservedSpeciesData!AH$2:AH$4955,ObservedSpeciesData!$A$2:$A$4955,$A488,ObservedSpeciesData!$D$2:$D$4955,$D488)),AVERAGEIFS(ObservedSpeciesData!AH$2:AH$4955,ObservedSpeciesData!$A$2:$A$4955,$A488,ObservedSpeciesData!$D$2:$D$4955,$D488),"")</f>
        <v>1.5837500000000002</v>
      </c>
      <c r="AI488" s="23">
        <f>IF(ISNUMBER(AVERAGEIFS(ObservedSpeciesData!AI$2:AI$4955,ObservedSpeciesData!$A$2:$A$4955,$A488,ObservedSpeciesData!$C$2:$C$4955,$C488,ObservedSpeciesData!$D$2:$D$4955,$D488)),AVERAGEIFS(ObservedSpeciesData!AI$2:AI$4955,ObservedSpeciesData!$A$2:$A$4955,$A488,ObservedSpeciesData!$C$2:$C$4955,$C488,ObservedSpeciesData!$D$2:$D$4955,$D488),"")</f>
        <v>6.3149999999999995</v>
      </c>
      <c r="AJ488" s="2">
        <f>COUNTIFS(ObservedSpeciesData!$A$2:$A$828,$A488,ObservedSpeciesData!$D$2:$D$828,$D488)</f>
        <v>0</v>
      </c>
      <c r="AK488" s="2">
        <f t="shared" si="7"/>
        <v>15</v>
      </c>
    </row>
    <row r="489" spans="1:37" x14ac:dyDescent="0.25">
      <c r="A489" s="14" t="s">
        <v>103</v>
      </c>
      <c r="B489" t="s">
        <v>98</v>
      </c>
      <c r="C489" t="s">
        <v>105</v>
      </c>
      <c r="D489" s="13">
        <v>42046</v>
      </c>
      <c r="E489">
        <v>1</v>
      </c>
      <c r="F489">
        <v>50</v>
      </c>
      <c r="G489" s="2" t="s">
        <v>89</v>
      </c>
      <c r="H489" s="2" t="s">
        <v>12</v>
      </c>
      <c r="I489">
        <v>6</v>
      </c>
      <c r="J489" s="2" t="s">
        <v>77</v>
      </c>
      <c r="K489" s="2">
        <f>IF(ISNUMBER(AVERAGEIFS(ObservedSpeciesData!K$2:K$4955,ObservedSpeciesData!$A$2:$A$4955,$A489,ObservedSpeciesData!$D$2:$D$4955,$D489)),AVERAGEIFS(ObservedSpeciesData!K$2:K$4955,ObservedSpeciesData!$A$2:$A$4955,$A489,ObservedSpeciesData!$D$2:$D$4955,$D489),"")</f>
        <v>45</v>
      </c>
      <c r="L489" s="26" t="str">
        <f>IF(ISNUMBER(AVERAGEIFS(ObservedSpeciesData!L$2:L$4955,ObservedSpeciesData!$A$2:$A$4955,$A489,ObservedSpeciesData!$D$2:$D$4955,$D489)),AVERAGEIFS(ObservedSpeciesData!L$2:L$4955,ObservedSpeciesData!$A$2:$A$4955,$A489,ObservedSpeciesData!$D$2:$D$4955,$D489),"")</f>
        <v/>
      </c>
      <c r="M489" s="23" t="str">
        <f>IF(ISNUMBER(AVERAGEIFS(ObservedSpeciesData!M$2:M$4955,ObservedSpeciesData!$A$2:$A$4955,$A489,ObservedSpeciesData!$D$2:$D$4955,$D489)),AVERAGEIFS(ObservedSpeciesData!M$2:M$4955,ObservedSpeciesData!$A$2:$A$4955,$A489,ObservedSpeciesData!$D$2:$D$4955,$D489),"")</f>
        <v/>
      </c>
      <c r="N489" s="23">
        <f>IF(ISNUMBER(AVERAGEIFS(ObservedSpeciesData!N$2:N$4955,ObservedSpeciesData!$A$2:$A$4955,$A489,ObservedSpeciesData!$D$2:$D$4955,$D489)),AVERAGEIFS(ObservedSpeciesData!N$2:N$4955,ObservedSpeciesData!$A$2:$A$4955,$A489,ObservedSpeciesData!$D$2:$D$4955,$D489),"")</f>
        <v>448.40024081082629</v>
      </c>
      <c r="O489" s="23">
        <f>IF(ISNUMBER(AVERAGEIFS(ObservedSpeciesData!O$2:O$4955,ObservedSpeciesData!$A$2:$A$4955,$A489,ObservedSpeciesData!$D$2:$D$4955,$D489)),AVERAGEIFS(ObservedSpeciesData!O$2:O$4955,ObservedSpeciesData!$A$2:$A$4955,$A489,ObservedSpeciesData!$D$2:$D$4955,$D489),"")</f>
        <v>44.840024081082632</v>
      </c>
      <c r="P489" s="23">
        <f>IF(ISNUMBER(AVERAGEIFS(ObservedSpeciesData!P$2:P$4955,ObservedSpeciesData!$A$2:$A$4955,$A489,ObservedSpeciesData!$C$2:$C$4955,$C489,ObservedSpeciesData!$D$2:$D$4955,$D489)),AVERAGEIFS(ObservedSpeciesData!P$2:P$4955,ObservedSpeciesData!$A$2:$A$4955,$A489,ObservedSpeciesData!$C$2:$C$4955,$C489,ObservedSpeciesData!$D$2:$D$4955,$D489),"")</f>
        <v>337.62314465196891</v>
      </c>
      <c r="Q489" s="23"/>
      <c r="R489" s="25" t="str">
        <f>IF(ISNUMBER(AVERAGEIFS(ObservedSpeciesData!R$2:R$4955,ObservedSpeciesData!$A$2:$A$4955,$A489,ObservedSpeciesData!$D$2:$D$4955,$D489)),AVERAGEIFS(ObservedSpeciesData!R$2:R$4955,ObservedSpeciesData!$A$2:$A$4955,$A489,ObservedSpeciesData!$D$2:$D$4955,$D489),"")</f>
        <v/>
      </c>
      <c r="S489" s="25" t="str">
        <f>IF(ISNUMBER(AVERAGEIFS(ObservedSpeciesData!S$2:S$4955,ObservedSpeciesData!$A$2:$A$4955,$A489,ObservedSpeciesData!$D$2:$D$4955,$D489)),AVERAGEIFS(ObservedSpeciesData!S$2:S$4955,ObservedSpeciesData!$A$2:$A$4955,$A489,ObservedSpeciesData!$D$2:$D$4955,$D489),"")</f>
        <v/>
      </c>
      <c r="T489" s="23" t="str">
        <f>IF(ISNUMBER(AVERAGEIFS(ObservedSpeciesData!T$2:T$4955,ObservedSpeciesData!$A$2:$A$4955,$A489,ObservedSpeciesData!$D$2:$D$4955,$D489)),AVERAGEIFS(ObservedSpeciesData!T$2:T$4955,ObservedSpeciesData!$A$2:$A$4955,$A489,ObservedSpeciesData!$D$2:$D$4955,$D489),"")</f>
        <v/>
      </c>
      <c r="U489" s="24" t="str">
        <f>IF(ISNUMBER(AVERAGEIFS(ObservedSpeciesData!U$2:U$4955,ObservedSpeciesData!$A$2:$A$4955,$A489,ObservedSpeciesData!$C$2:$C$4955,$C489,ObservedSpeciesData!$D$2:$D$4955,$D489)),AVERAGEIFS(ObservedSpeciesData!U$2:U$4955,ObservedSpeciesData!$A$2:$A$4955,$A489,ObservedSpeciesData!$C$2:$C$4955,$C489,ObservedSpeciesData!$D$2:$D$4955,$D489),"")</f>
        <v/>
      </c>
      <c r="V489" s="23">
        <f>IF(ISNUMBER(AVERAGEIFS(ObservedSpeciesData!V$2:V$4955,ObservedSpeciesData!$A$2:$A$4955,$A489,ObservedSpeciesData!$D$2:$D$4955,$D489)),AVERAGEIFS(ObservedSpeciesData!V$2:V$4955,ObservedSpeciesData!$A$2:$A$4955,$A489,ObservedSpeciesData!$D$2:$D$4955,$D489),"")</f>
        <v>25.785045146942139</v>
      </c>
      <c r="W489" s="23">
        <f>IF(ISNUMBER(AVERAGEIFS(ObservedSpeciesData!W$2:W$4955,ObservedSpeciesData!$A$2:$A$4955,$A489,ObservedSpeciesData!$D$2:$D$4955,$D489)),AVERAGEIFS(ObservedSpeciesData!W$2:W$4955,ObservedSpeciesData!$A$2:$A$4955,$A489,ObservedSpeciesData!$D$2:$D$4955,$D489),"")</f>
        <v>17.000297844409943</v>
      </c>
      <c r="X489" s="23">
        <f>IF(ISNUMBER(AVERAGEIFS(ObservedSpeciesData!X$2:X$4955,ObservedSpeciesData!$A$2:$A$4955,$A489,ObservedSpeciesData!$D$2:$D$4955,$D489)),AVERAGEIFS(ObservedSpeciesData!X$2:X$4955,ObservedSpeciesData!$A$2:$A$4955,$A489,ObservedSpeciesData!$D$2:$D$4955,$D489),"")</f>
        <v>70.44366455078125</v>
      </c>
      <c r="Y489" s="23">
        <f>IF(ISNUMBER(AVERAGEIFS(ObservedSpeciesData!Y$2:Y$4955,ObservedSpeciesData!$A$2:$A$4955,$A489,ObservedSpeciesData!$D$2:$D$4955,$D489)),AVERAGEIFS(ObservedSpeciesData!Y$2:Y$4955,ObservedSpeciesData!$A$2:$A$4955,$A489,ObservedSpeciesData!$D$2:$D$4955,$D489),"")</f>
        <v>45.227863073348999</v>
      </c>
      <c r="Z489" s="23">
        <f>IF(ISNUMBER(AVERAGEIFS(ObservedSpeciesData!Z$2:Z$4955,ObservedSpeciesData!$A$2:$A$4955,$A489,ObservedSpeciesData!$D$2:$D$4955,$D489)),AVERAGEIFS(ObservedSpeciesData!Z$2:Z$4955,ObservedSpeciesData!$A$2:$A$4955,$A489,ObservedSpeciesData!$D$2:$D$4955,$D489),"")</f>
        <v>90.046190738677979</v>
      </c>
      <c r="AA489" s="23">
        <f>IF(ISNUMBER(AVERAGEIFS(ObservedSpeciesData!AA$2:AA$4955,ObservedSpeciesData!$A$2:$A$4955,$A489,ObservedSpeciesData!$D$2:$D$4955,$D489)),AVERAGEIFS(ObservedSpeciesData!AA$2:AA$4955,ObservedSpeciesData!$A$2:$A$4955,$A489,ObservedSpeciesData!$D$2:$D$4955,$D489),"")</f>
        <v>14.777347683906555</v>
      </c>
      <c r="AB489" s="24">
        <f>IF(ISNUMBER(AVERAGEIFS(ObservedSpeciesData!AB$2:AB$4955,ObservedSpeciesData!$A$2:$A$4955,$A489,ObservedSpeciesData!$D$2:$D$4955,$D489)),AVERAGEIFS(ObservedSpeciesData!AB$2:AB$4955,ObservedSpeciesData!$A$2:$A$4955,$A489,ObservedSpeciesData!$D$2:$D$4955,$D489),"")</f>
        <v>2.3643756294250494E-2</v>
      </c>
      <c r="AC489" s="24">
        <f>IF(ISNUMBER(AVERAGEIFS(ObservedSpeciesData!AC$2:AC$4955,ObservedSpeciesData!$A$2:$A$4955,$A489,ObservedSpeciesData!$D$2:$D$4955,$D489)),AVERAGEIFS(ObservedSpeciesData!AC$2:AC$4955,ObservedSpeciesData!$A$2:$A$4955,$A489,ObservedSpeciesData!$D$2:$D$4955,$D489),"")</f>
        <v>2.3643756294250494E-2</v>
      </c>
      <c r="AD489" s="23">
        <f>IF(ISNUMBER(AVERAGEIFS(ObservedSpeciesData!AD$2:AD$4955,ObservedSpeciesData!$A$2:$A$4955,$A489,ObservedSpeciesData!$D$2:$D$4955,$D489)),AVERAGEIFS(ObservedSpeciesData!AD$2:AD$4955,ObservedSpeciesData!$A$2:$A$4955,$A489,ObservedSpeciesData!$D$2:$D$4955,$D489),"")</f>
        <v>11.270986328125</v>
      </c>
      <c r="AE489" s="24">
        <f>IF(ISNUMBER(AVERAGEIFS(ObservedSpeciesData!AE$2:AE$4955,ObservedSpeciesData!$A$2:$A$4955,$A489,ObservedSpeciesData!$D$2:$D$4955,$D489)),AVERAGEIFS(ObservedSpeciesData!AE$2:AE$4955,ObservedSpeciesData!$A$2:$A$4955,$A489,ObservedSpeciesData!$D$2:$D$4955,$D489),"")</f>
        <v>22.505283972973462</v>
      </c>
      <c r="AF489" s="23"/>
      <c r="AG489" s="24"/>
      <c r="AH489" s="23">
        <f>IF(ISNUMBER(AVERAGEIFS(ObservedSpeciesData!AH$2:AH$4955,ObservedSpeciesData!$A$2:$A$4955,$A489,ObservedSpeciesData!$D$2:$D$4955,$D489)),AVERAGEIFS(ObservedSpeciesData!AH$2:AH$4955,ObservedSpeciesData!$A$2:$A$4955,$A489,ObservedSpeciesData!$D$2:$D$4955,$D489),"")</f>
        <v>1.062875</v>
      </c>
      <c r="AI489" s="23">
        <f>IF(ISNUMBER(AVERAGEIFS(ObservedSpeciesData!AI$2:AI$4955,ObservedSpeciesData!$A$2:$A$4955,$A489,ObservedSpeciesData!$C$2:$C$4955,$C489,ObservedSpeciesData!$D$2:$D$4955,$D489)),AVERAGEIFS(ObservedSpeciesData!AI$2:AI$4955,ObservedSpeciesData!$A$2:$A$4955,$A489,ObservedSpeciesData!$C$2:$C$4955,$C489,ObservedSpeciesData!$D$2:$D$4955,$D489),"")</f>
        <v>6.6832500000000001</v>
      </c>
      <c r="AJ489" s="2">
        <f>COUNTIFS(ObservedSpeciesData!$A$2:$A$828,$A489,ObservedSpeciesData!$D$2:$D$828,$D489)</f>
        <v>0</v>
      </c>
      <c r="AK489" s="2">
        <f t="shared" si="7"/>
        <v>15</v>
      </c>
    </row>
    <row r="490" spans="1:37" x14ac:dyDescent="0.25">
      <c r="A490" s="14" t="s">
        <v>102</v>
      </c>
      <c r="B490" t="s">
        <v>98</v>
      </c>
      <c r="C490" t="s">
        <v>105</v>
      </c>
      <c r="D490" s="13">
        <v>42046</v>
      </c>
      <c r="E490">
        <v>1</v>
      </c>
      <c r="F490">
        <v>100</v>
      </c>
      <c r="G490" s="2" t="s">
        <v>89</v>
      </c>
      <c r="H490" s="2" t="s">
        <v>12</v>
      </c>
      <c r="I490">
        <v>6</v>
      </c>
      <c r="J490" s="2" t="s">
        <v>77</v>
      </c>
      <c r="K490" s="2">
        <f>IF(ISNUMBER(AVERAGEIFS(ObservedSpeciesData!K$2:K$4955,ObservedSpeciesData!$A$2:$A$4955,$A490,ObservedSpeciesData!$D$2:$D$4955,$D490)),AVERAGEIFS(ObservedSpeciesData!K$2:K$4955,ObservedSpeciesData!$A$2:$A$4955,$A490,ObservedSpeciesData!$D$2:$D$4955,$D490),"")</f>
        <v>90</v>
      </c>
      <c r="L490" s="26" t="str">
        <f>IF(ISNUMBER(AVERAGEIFS(ObservedSpeciesData!L$2:L$4955,ObservedSpeciesData!$A$2:$A$4955,$A490,ObservedSpeciesData!$D$2:$D$4955,$D490)),AVERAGEIFS(ObservedSpeciesData!L$2:L$4955,ObservedSpeciesData!$A$2:$A$4955,$A490,ObservedSpeciesData!$D$2:$D$4955,$D490),"")</f>
        <v/>
      </c>
      <c r="M490" s="23" t="str">
        <f>IF(ISNUMBER(AVERAGEIFS(ObservedSpeciesData!M$2:M$4955,ObservedSpeciesData!$A$2:$A$4955,$A490,ObservedSpeciesData!$D$2:$D$4955,$D490)),AVERAGEIFS(ObservedSpeciesData!M$2:M$4955,ObservedSpeciesData!$A$2:$A$4955,$A490,ObservedSpeciesData!$D$2:$D$4955,$D490),"")</f>
        <v/>
      </c>
      <c r="N490" s="23">
        <f>IF(ISNUMBER(AVERAGEIFS(ObservedSpeciesData!N$2:N$4955,ObservedSpeciesData!$A$2:$A$4955,$A490,ObservedSpeciesData!$D$2:$D$4955,$D490)),AVERAGEIFS(ObservedSpeciesData!N$2:N$4955,ObservedSpeciesData!$A$2:$A$4955,$A490,ObservedSpeciesData!$D$2:$D$4955,$D490),"")</f>
        <v>712.96416552538699</v>
      </c>
      <c r="O490" s="23">
        <f>IF(ISNUMBER(AVERAGEIFS(ObservedSpeciesData!O$2:O$4955,ObservedSpeciesData!$A$2:$A$4955,$A490,ObservedSpeciesData!$D$2:$D$4955,$D490)),AVERAGEIFS(ObservedSpeciesData!O$2:O$4955,ObservedSpeciesData!$A$2:$A$4955,$A490,ObservedSpeciesData!$D$2:$D$4955,$D490),"")</f>
        <v>71.296416552538716</v>
      </c>
      <c r="P490" s="23">
        <f>IF(ISNUMBER(AVERAGEIFS(ObservedSpeciesData!P$2:P$4955,ObservedSpeciesData!$A$2:$A$4955,$A490,ObservedSpeciesData!$C$2:$C$4955,$C490,ObservedSpeciesData!$D$2:$D$4955,$D490)),AVERAGEIFS(ObservedSpeciesData!P$2:P$4955,ObservedSpeciesData!$A$2:$A$4955,$A490,ObservedSpeciesData!$C$2:$C$4955,$C490,ObservedSpeciesData!$D$2:$D$4955,$D490),"")</f>
        <v>435.33184077278588</v>
      </c>
      <c r="Q490" s="23"/>
      <c r="R490" s="25" t="str">
        <f>IF(ISNUMBER(AVERAGEIFS(ObservedSpeciesData!R$2:R$4955,ObservedSpeciesData!$A$2:$A$4955,$A490,ObservedSpeciesData!$D$2:$D$4955,$D490)),AVERAGEIFS(ObservedSpeciesData!R$2:R$4955,ObservedSpeciesData!$A$2:$A$4955,$A490,ObservedSpeciesData!$D$2:$D$4955,$D490),"")</f>
        <v/>
      </c>
      <c r="S490" s="25" t="str">
        <f>IF(ISNUMBER(AVERAGEIFS(ObservedSpeciesData!S$2:S$4955,ObservedSpeciesData!$A$2:$A$4955,$A490,ObservedSpeciesData!$D$2:$D$4955,$D490)),AVERAGEIFS(ObservedSpeciesData!S$2:S$4955,ObservedSpeciesData!$A$2:$A$4955,$A490,ObservedSpeciesData!$D$2:$D$4955,$D490),"")</f>
        <v/>
      </c>
      <c r="T490" s="23" t="str">
        <f>IF(ISNUMBER(AVERAGEIFS(ObservedSpeciesData!T$2:T$4955,ObservedSpeciesData!$A$2:$A$4955,$A490,ObservedSpeciesData!$D$2:$D$4955,$D490)),AVERAGEIFS(ObservedSpeciesData!T$2:T$4955,ObservedSpeciesData!$A$2:$A$4955,$A490,ObservedSpeciesData!$D$2:$D$4955,$D490),"")</f>
        <v/>
      </c>
      <c r="U490" s="24" t="str">
        <f>IF(ISNUMBER(AVERAGEIFS(ObservedSpeciesData!U$2:U$4955,ObservedSpeciesData!$A$2:$A$4955,$A490,ObservedSpeciesData!$C$2:$C$4955,$C490,ObservedSpeciesData!$D$2:$D$4955,$D490)),AVERAGEIFS(ObservedSpeciesData!U$2:U$4955,ObservedSpeciesData!$A$2:$A$4955,$A490,ObservedSpeciesData!$C$2:$C$4955,$C490,ObservedSpeciesData!$D$2:$D$4955,$D490),"")</f>
        <v/>
      </c>
      <c r="V490" s="23">
        <f>IF(ISNUMBER(AVERAGEIFS(ObservedSpeciesData!V$2:V$4955,ObservedSpeciesData!$A$2:$A$4955,$A490,ObservedSpeciesData!$D$2:$D$4955,$D490)),AVERAGEIFS(ObservedSpeciesData!V$2:V$4955,ObservedSpeciesData!$A$2:$A$4955,$A490,ObservedSpeciesData!$D$2:$D$4955,$D490),"")</f>
        <v>25.937064170837402</v>
      </c>
      <c r="W490" s="23">
        <f>IF(ISNUMBER(AVERAGEIFS(ObservedSpeciesData!W$2:W$4955,ObservedSpeciesData!$A$2:$A$4955,$A490,ObservedSpeciesData!$D$2:$D$4955,$D490)),AVERAGEIFS(ObservedSpeciesData!W$2:W$4955,ObservedSpeciesData!$A$2:$A$4955,$A490,ObservedSpeciesData!$D$2:$D$4955,$D490),"")</f>
        <v>18.449182569980621</v>
      </c>
      <c r="X490" s="23">
        <f>IF(ISNUMBER(AVERAGEIFS(ObservedSpeciesData!X$2:X$4955,ObservedSpeciesData!$A$2:$A$4955,$A490,ObservedSpeciesData!$D$2:$D$4955,$D490)),AVERAGEIFS(ObservedSpeciesData!X$2:X$4955,ObservedSpeciesData!$A$2:$A$4955,$A490,ObservedSpeciesData!$D$2:$D$4955,$D490),"")</f>
        <v>71.917294979095459</v>
      </c>
      <c r="Y490" s="23">
        <f>IF(ISNUMBER(AVERAGEIFS(ObservedSpeciesData!Y$2:Y$4955,ObservedSpeciesData!$A$2:$A$4955,$A490,ObservedSpeciesData!$D$2:$D$4955,$D490)),AVERAGEIFS(ObservedSpeciesData!Y$2:Y$4955,ObservedSpeciesData!$A$2:$A$4955,$A490,ObservedSpeciesData!$D$2:$D$4955,$D490),"")</f>
        <v>45.843902111053467</v>
      </c>
      <c r="Z490" s="23">
        <f>IF(ISNUMBER(AVERAGEIFS(ObservedSpeciesData!Z$2:Z$4955,ObservedSpeciesData!$A$2:$A$4955,$A490,ObservedSpeciesData!$D$2:$D$4955,$D490)),AVERAGEIFS(ObservedSpeciesData!Z$2:Z$4955,ObservedSpeciesData!$A$2:$A$4955,$A490,ObservedSpeciesData!$D$2:$D$4955,$D490),"")</f>
        <v>91.119566917419434</v>
      </c>
      <c r="AA490" s="23">
        <f>IF(ISNUMBER(AVERAGEIFS(ObservedSpeciesData!AA$2:AA$4955,ObservedSpeciesData!$A$2:$A$4955,$A490,ObservedSpeciesData!$D$2:$D$4955,$D490)),AVERAGEIFS(ObservedSpeciesData!AA$2:AA$4955,ObservedSpeciesData!$A$2:$A$4955,$A490,ObservedSpeciesData!$D$2:$D$4955,$D490),"")</f>
        <v>14.797981977462769</v>
      </c>
      <c r="AB490" s="24">
        <f>IF(ISNUMBER(AVERAGEIFS(ObservedSpeciesData!AB$2:AB$4955,ObservedSpeciesData!$A$2:$A$4955,$A490,ObservedSpeciesData!$D$2:$D$4955,$D490)),AVERAGEIFS(ObservedSpeciesData!AB$2:AB$4955,ObservedSpeciesData!$A$2:$A$4955,$A490,ObservedSpeciesData!$D$2:$D$4955,$D490),"")</f>
        <v>2.367677116394043E-2</v>
      </c>
      <c r="AC490" s="24">
        <f>IF(ISNUMBER(AVERAGEIFS(ObservedSpeciesData!AC$2:AC$4955,ObservedSpeciesData!$A$2:$A$4955,$A490,ObservedSpeciesData!$D$2:$D$4955,$D490)),AVERAGEIFS(ObservedSpeciesData!AC$2:AC$4955,ObservedSpeciesData!$A$2:$A$4955,$A490,ObservedSpeciesData!$D$2:$D$4955,$D490),"")</f>
        <v>2.367677116394043E-2</v>
      </c>
      <c r="AD490" s="23">
        <f>IF(ISNUMBER(AVERAGEIFS(ObservedSpeciesData!AD$2:AD$4955,ObservedSpeciesData!$A$2:$A$4955,$A490,ObservedSpeciesData!$D$2:$D$4955,$D490)),AVERAGEIFS(ObservedSpeciesData!AD$2:AD$4955,ObservedSpeciesData!$A$2:$A$4955,$A490,ObservedSpeciesData!$D$2:$D$4955,$D490),"")</f>
        <v>11.506767196655275</v>
      </c>
      <c r="AE490" s="24">
        <f>IF(ISNUMBER(AVERAGEIFS(ObservedSpeciesData!AE$2:AE$4955,ObservedSpeciesData!$A$2:$A$4955,$A490,ObservedSpeciesData!$D$2:$D$4955,$D490)),AVERAGEIFS(ObservedSpeciesData!AE$2:AE$4955,ObservedSpeciesData!$A$2:$A$4955,$A490,ObservedSpeciesData!$D$2:$D$4955,$D490),"")</f>
        <v>20.724497752791635</v>
      </c>
      <c r="AF490" s="23"/>
      <c r="AG490" s="24"/>
      <c r="AH490" s="23">
        <f>IF(ISNUMBER(AVERAGEIFS(ObservedSpeciesData!AH$2:AH$4955,ObservedSpeciesData!$A$2:$A$4955,$A490,ObservedSpeciesData!$D$2:$D$4955,$D490)),AVERAGEIFS(ObservedSpeciesData!AH$2:AH$4955,ObservedSpeciesData!$A$2:$A$4955,$A490,ObservedSpeciesData!$D$2:$D$4955,$D490),"")</f>
        <v>1.6864999999999997</v>
      </c>
      <c r="AI490" s="23">
        <f>IF(ISNUMBER(AVERAGEIFS(ObservedSpeciesData!AI$2:AI$4955,ObservedSpeciesData!$A$2:$A$4955,$A490,ObservedSpeciesData!$C$2:$C$4955,$C490,ObservedSpeciesData!$D$2:$D$4955,$D490)),AVERAGEIFS(ObservedSpeciesData!AI$2:AI$4955,ObservedSpeciesData!$A$2:$A$4955,$A490,ObservedSpeciesData!$C$2:$C$4955,$C490,ObservedSpeciesData!$D$2:$D$4955,$D490),"")</f>
        <v>8.7385000000000002</v>
      </c>
      <c r="AJ490" s="2">
        <f>COUNTIFS(ObservedSpeciesData!$A$2:$A$828,$A490,ObservedSpeciesData!$D$2:$D$828,$D490)</f>
        <v>0</v>
      </c>
      <c r="AK490" s="2">
        <f t="shared" si="7"/>
        <v>15</v>
      </c>
    </row>
    <row r="491" spans="1:37" x14ac:dyDescent="0.25">
      <c r="A491" s="14" t="s">
        <v>101</v>
      </c>
      <c r="B491" t="s">
        <v>98</v>
      </c>
      <c r="C491" t="s">
        <v>105</v>
      </c>
      <c r="D491" s="13">
        <v>42046</v>
      </c>
      <c r="E491">
        <v>1</v>
      </c>
      <c r="F491">
        <v>200</v>
      </c>
      <c r="G491" s="2" t="s">
        <v>89</v>
      </c>
      <c r="H491" s="2" t="s">
        <v>12</v>
      </c>
      <c r="I491">
        <v>6</v>
      </c>
      <c r="J491" s="2" t="s">
        <v>77</v>
      </c>
      <c r="K491" s="2">
        <f>IF(ISNUMBER(AVERAGEIFS(ObservedSpeciesData!K$2:K$4955,ObservedSpeciesData!$A$2:$A$4955,$A491,ObservedSpeciesData!$D$2:$D$4955,$D491)),AVERAGEIFS(ObservedSpeciesData!K$2:K$4955,ObservedSpeciesData!$A$2:$A$4955,$A491,ObservedSpeciesData!$D$2:$D$4955,$D491),"")</f>
        <v>180</v>
      </c>
      <c r="L491" s="26" t="str">
        <f>IF(ISNUMBER(AVERAGEIFS(ObservedSpeciesData!L$2:L$4955,ObservedSpeciesData!$A$2:$A$4955,$A491,ObservedSpeciesData!$D$2:$D$4955,$D491)),AVERAGEIFS(ObservedSpeciesData!L$2:L$4955,ObservedSpeciesData!$A$2:$A$4955,$A491,ObservedSpeciesData!$D$2:$D$4955,$D491),"")</f>
        <v/>
      </c>
      <c r="M491" s="23" t="str">
        <f>IF(ISNUMBER(AVERAGEIFS(ObservedSpeciesData!M$2:M$4955,ObservedSpeciesData!$A$2:$A$4955,$A491,ObservedSpeciesData!$D$2:$D$4955,$D491)),AVERAGEIFS(ObservedSpeciesData!M$2:M$4955,ObservedSpeciesData!$A$2:$A$4955,$A491,ObservedSpeciesData!$D$2:$D$4955,$D491),"")</f>
        <v/>
      </c>
      <c r="N491" s="23">
        <f>IF(ISNUMBER(AVERAGEIFS(ObservedSpeciesData!N$2:N$4955,ObservedSpeciesData!$A$2:$A$4955,$A491,ObservedSpeciesData!$D$2:$D$4955,$D491)),AVERAGEIFS(ObservedSpeciesData!N$2:N$4955,ObservedSpeciesData!$A$2:$A$4955,$A491,ObservedSpeciesData!$D$2:$D$4955,$D491),"")</f>
        <v>757.81062289380532</v>
      </c>
      <c r="O491" s="23">
        <f>IF(ISNUMBER(AVERAGEIFS(ObservedSpeciesData!O$2:O$4955,ObservedSpeciesData!$A$2:$A$4955,$A491,ObservedSpeciesData!$D$2:$D$4955,$D491)),AVERAGEIFS(ObservedSpeciesData!O$2:O$4955,ObservedSpeciesData!$A$2:$A$4955,$A491,ObservedSpeciesData!$D$2:$D$4955,$D491),"")</f>
        <v>75.781062289380515</v>
      </c>
      <c r="P491" s="23">
        <f>IF(ISNUMBER(AVERAGEIFS(ObservedSpeciesData!P$2:P$4955,ObservedSpeciesData!$A$2:$A$4955,$A491,ObservedSpeciesData!$C$2:$C$4955,$C491,ObservedSpeciesData!$D$2:$D$4955,$D491)),AVERAGEIFS(ObservedSpeciesData!P$2:P$4955,ObservedSpeciesData!$A$2:$A$4955,$A491,ObservedSpeciesData!$C$2:$C$4955,$C491,ObservedSpeciesData!$D$2:$D$4955,$D491),"")</f>
        <v>507.20298144055505</v>
      </c>
      <c r="Q491" s="23"/>
      <c r="R491" s="25" t="str">
        <f>IF(ISNUMBER(AVERAGEIFS(ObservedSpeciesData!R$2:R$4955,ObservedSpeciesData!$A$2:$A$4955,$A491,ObservedSpeciesData!$D$2:$D$4955,$D491)),AVERAGEIFS(ObservedSpeciesData!R$2:R$4955,ObservedSpeciesData!$A$2:$A$4955,$A491,ObservedSpeciesData!$D$2:$D$4955,$D491),"")</f>
        <v/>
      </c>
      <c r="S491" s="25" t="str">
        <f>IF(ISNUMBER(AVERAGEIFS(ObservedSpeciesData!S$2:S$4955,ObservedSpeciesData!$A$2:$A$4955,$A491,ObservedSpeciesData!$D$2:$D$4955,$D491)),AVERAGEIFS(ObservedSpeciesData!S$2:S$4955,ObservedSpeciesData!$A$2:$A$4955,$A491,ObservedSpeciesData!$D$2:$D$4955,$D491),"")</f>
        <v/>
      </c>
      <c r="T491" s="23" t="str">
        <f>IF(ISNUMBER(AVERAGEIFS(ObservedSpeciesData!T$2:T$4955,ObservedSpeciesData!$A$2:$A$4955,$A491,ObservedSpeciesData!$D$2:$D$4955,$D491)),AVERAGEIFS(ObservedSpeciesData!T$2:T$4955,ObservedSpeciesData!$A$2:$A$4955,$A491,ObservedSpeciesData!$D$2:$D$4955,$D491),"")</f>
        <v/>
      </c>
      <c r="U491" s="24" t="str">
        <f>IF(ISNUMBER(AVERAGEIFS(ObservedSpeciesData!U$2:U$4955,ObservedSpeciesData!$A$2:$A$4955,$A491,ObservedSpeciesData!$C$2:$C$4955,$C491,ObservedSpeciesData!$D$2:$D$4955,$D491)),AVERAGEIFS(ObservedSpeciesData!U$2:U$4955,ObservedSpeciesData!$A$2:$A$4955,$A491,ObservedSpeciesData!$C$2:$C$4955,$C491,ObservedSpeciesData!$D$2:$D$4955,$D491),"")</f>
        <v/>
      </c>
      <c r="V491" s="23">
        <f>IF(ISNUMBER(AVERAGEIFS(ObservedSpeciesData!V$2:V$4955,ObservedSpeciesData!$A$2:$A$4955,$A491,ObservedSpeciesData!$D$2:$D$4955,$D491)),AVERAGEIFS(ObservedSpeciesData!V$2:V$4955,ObservedSpeciesData!$A$2:$A$4955,$A491,ObservedSpeciesData!$D$2:$D$4955,$D491),"")</f>
        <v>25.778211236000061</v>
      </c>
      <c r="W491" s="23">
        <f>IF(ISNUMBER(AVERAGEIFS(ObservedSpeciesData!W$2:W$4955,ObservedSpeciesData!$A$2:$A$4955,$A491,ObservedSpeciesData!$D$2:$D$4955,$D491)),AVERAGEIFS(ObservedSpeciesData!W$2:W$4955,ObservedSpeciesData!$A$2:$A$4955,$A491,ObservedSpeciesData!$D$2:$D$4955,$D491),"")</f>
        <v>18.279985547065735</v>
      </c>
      <c r="X491" s="23">
        <f>IF(ISNUMBER(AVERAGEIFS(ObservedSpeciesData!X$2:X$4955,ObservedSpeciesData!$A$2:$A$4955,$A491,ObservedSpeciesData!$D$2:$D$4955,$D491)),AVERAGEIFS(ObservedSpeciesData!X$2:X$4955,ObservedSpeciesData!$A$2:$A$4955,$A491,ObservedSpeciesData!$D$2:$D$4955,$D491),"")</f>
        <v>72.152112007141113</v>
      </c>
      <c r="Y491" s="23">
        <f>IF(ISNUMBER(AVERAGEIFS(ObservedSpeciesData!Y$2:Y$4955,ObservedSpeciesData!$A$2:$A$4955,$A491,ObservedSpeciesData!$D$2:$D$4955,$D491)),AVERAGEIFS(ObservedSpeciesData!Y$2:Y$4955,ObservedSpeciesData!$A$2:$A$4955,$A491,ObservedSpeciesData!$D$2:$D$4955,$D491),"")</f>
        <v>45.519002199172974</v>
      </c>
      <c r="Z491" s="23">
        <f>IF(ISNUMBER(AVERAGEIFS(ObservedSpeciesData!Z$2:Z$4955,ObservedSpeciesData!$A$2:$A$4955,$A491,ObservedSpeciesData!$D$2:$D$4955,$D491)),AVERAGEIFS(ObservedSpeciesData!Z$2:Z$4955,ObservedSpeciesData!$A$2:$A$4955,$A491,ObservedSpeciesData!$D$2:$D$4955,$D491),"")</f>
        <v>91.105475425720215</v>
      </c>
      <c r="AA491" s="23">
        <f>IF(ISNUMBER(AVERAGEIFS(ObservedSpeciesData!AA$2:AA$4955,ObservedSpeciesData!$A$2:$A$4955,$A491,ObservedSpeciesData!$D$2:$D$4955,$D491)),AVERAGEIFS(ObservedSpeciesData!AA$2:AA$4955,ObservedSpeciesData!$A$2:$A$4955,$A491,ObservedSpeciesData!$D$2:$D$4955,$D491),"")</f>
        <v>15.130389630794525</v>
      </c>
      <c r="AB491" s="24">
        <f>IF(ISNUMBER(AVERAGEIFS(ObservedSpeciesData!AB$2:AB$4955,ObservedSpeciesData!$A$2:$A$4955,$A491,ObservedSpeciesData!$D$2:$D$4955,$D491)),AVERAGEIFS(ObservedSpeciesData!AB$2:AB$4955,ObservedSpeciesData!$A$2:$A$4955,$A491,ObservedSpeciesData!$D$2:$D$4955,$D491),"")</f>
        <v>2.420862340927124E-2</v>
      </c>
      <c r="AC491" s="24">
        <f>IF(ISNUMBER(AVERAGEIFS(ObservedSpeciesData!AC$2:AC$4955,ObservedSpeciesData!$A$2:$A$4955,$A491,ObservedSpeciesData!$D$2:$D$4955,$D491)),AVERAGEIFS(ObservedSpeciesData!AC$2:AC$4955,ObservedSpeciesData!$A$2:$A$4955,$A491,ObservedSpeciesData!$D$2:$D$4955,$D491),"")</f>
        <v>2.420862340927124E-2</v>
      </c>
      <c r="AD491" s="23">
        <f>IF(ISNUMBER(AVERAGEIFS(ObservedSpeciesData!AD$2:AD$4955,ObservedSpeciesData!$A$2:$A$4955,$A491,ObservedSpeciesData!$D$2:$D$4955,$D491)),AVERAGEIFS(ObservedSpeciesData!AD$2:AD$4955,ObservedSpeciesData!$A$2:$A$4955,$A491,ObservedSpeciesData!$D$2:$D$4955,$D491),"")</f>
        <v>11.544337921142578</v>
      </c>
      <c r="AE491" s="24">
        <f>IF(ISNUMBER(AVERAGEIFS(ObservedSpeciesData!AE$2:AE$4955,ObservedSpeciesData!$A$2:$A$4955,$A491,ObservedSpeciesData!$D$2:$D$4955,$D491)),AVERAGEIFS(ObservedSpeciesData!AE$2:AE$4955,ObservedSpeciesData!$A$2:$A$4955,$A491,ObservedSpeciesData!$D$2:$D$4955,$D491),"")</f>
        <v>20.478474199405646</v>
      </c>
      <c r="AF491" s="23"/>
      <c r="AG491" s="24"/>
      <c r="AH491" s="23">
        <f>IF(ISNUMBER(AVERAGEIFS(ObservedSpeciesData!AH$2:AH$4955,ObservedSpeciesData!$A$2:$A$4955,$A491,ObservedSpeciesData!$D$2:$D$4955,$D491)),AVERAGEIFS(ObservedSpeciesData!AH$2:AH$4955,ObservedSpeciesData!$A$2:$A$4955,$A491,ObservedSpeciesData!$D$2:$D$4955,$D491),"")</f>
        <v>1.8371250000000003</v>
      </c>
      <c r="AI491" s="23">
        <f>IF(ISNUMBER(AVERAGEIFS(ObservedSpeciesData!AI$2:AI$4955,ObservedSpeciesData!$A$2:$A$4955,$A491,ObservedSpeciesData!$C$2:$C$4955,$C491,ObservedSpeciesData!$D$2:$D$4955,$D491)),AVERAGEIFS(ObservedSpeciesData!AI$2:AI$4955,ObservedSpeciesData!$A$2:$A$4955,$A491,ObservedSpeciesData!$C$2:$C$4955,$C491,ObservedSpeciesData!$D$2:$D$4955,$D491),"")</f>
        <v>10.061500000000001</v>
      </c>
      <c r="AJ491" s="2">
        <f>COUNTIFS(ObservedSpeciesData!$A$2:$A$828,$A491,ObservedSpeciesData!$D$2:$D$828,$D491)</f>
        <v>0</v>
      </c>
      <c r="AK491" s="2">
        <f t="shared" si="7"/>
        <v>15</v>
      </c>
    </row>
    <row r="492" spans="1:37" x14ac:dyDescent="0.25">
      <c r="A492" s="14" t="s">
        <v>100</v>
      </c>
      <c r="B492" t="s">
        <v>98</v>
      </c>
      <c r="C492" t="s">
        <v>105</v>
      </c>
      <c r="D492" s="13">
        <v>42046</v>
      </c>
      <c r="E492">
        <v>1</v>
      </c>
      <c r="F492">
        <v>350</v>
      </c>
      <c r="G492" s="2" t="s">
        <v>89</v>
      </c>
      <c r="H492" s="2" t="s">
        <v>12</v>
      </c>
      <c r="I492">
        <v>6</v>
      </c>
      <c r="J492" s="2" t="s">
        <v>77</v>
      </c>
      <c r="K492" s="2">
        <f>IF(ISNUMBER(AVERAGEIFS(ObservedSpeciesData!K$2:K$4955,ObservedSpeciesData!$A$2:$A$4955,$A492,ObservedSpeciesData!$D$2:$D$4955,$D492)),AVERAGEIFS(ObservedSpeciesData!K$2:K$4955,ObservedSpeciesData!$A$2:$A$4955,$A492,ObservedSpeciesData!$D$2:$D$4955,$D492),"")</f>
        <v>350</v>
      </c>
      <c r="L492" s="26" t="str">
        <f>IF(ISNUMBER(AVERAGEIFS(ObservedSpeciesData!L$2:L$4955,ObservedSpeciesData!$A$2:$A$4955,$A492,ObservedSpeciesData!$D$2:$D$4955,$D492)),AVERAGEIFS(ObservedSpeciesData!L$2:L$4955,ObservedSpeciesData!$A$2:$A$4955,$A492,ObservedSpeciesData!$D$2:$D$4955,$D492),"")</f>
        <v/>
      </c>
      <c r="M492" s="23" t="str">
        <f>IF(ISNUMBER(AVERAGEIFS(ObservedSpeciesData!M$2:M$4955,ObservedSpeciesData!$A$2:$A$4955,$A492,ObservedSpeciesData!$D$2:$D$4955,$D492)),AVERAGEIFS(ObservedSpeciesData!M$2:M$4955,ObservedSpeciesData!$A$2:$A$4955,$A492,ObservedSpeciesData!$D$2:$D$4955,$D492),"")</f>
        <v/>
      </c>
      <c r="N492" s="23">
        <f>IF(ISNUMBER(AVERAGEIFS(ObservedSpeciesData!N$2:N$4955,ObservedSpeciesData!$A$2:$A$4955,$A492,ObservedSpeciesData!$D$2:$D$4955,$D492)),AVERAGEIFS(ObservedSpeciesData!N$2:N$4955,ObservedSpeciesData!$A$2:$A$4955,$A492,ObservedSpeciesData!$D$2:$D$4955,$D492),"")</f>
        <v>866.87955598569272</v>
      </c>
      <c r="O492" s="23">
        <f>IF(ISNUMBER(AVERAGEIFS(ObservedSpeciesData!O$2:O$4955,ObservedSpeciesData!$A$2:$A$4955,$A492,ObservedSpeciesData!$D$2:$D$4955,$D492)),AVERAGEIFS(ObservedSpeciesData!O$2:O$4955,ObservedSpeciesData!$A$2:$A$4955,$A492,ObservedSpeciesData!$D$2:$D$4955,$D492),"")</f>
        <v>86.687955598569275</v>
      </c>
      <c r="P492" s="23">
        <f>IF(ISNUMBER(AVERAGEIFS(ObservedSpeciesData!P$2:P$4955,ObservedSpeciesData!$A$2:$A$4955,$A492,ObservedSpeciesData!$C$2:$C$4955,$C492,ObservedSpeciesData!$D$2:$D$4955,$D492)),AVERAGEIFS(ObservedSpeciesData!P$2:P$4955,ObservedSpeciesData!$A$2:$A$4955,$A492,ObservedSpeciesData!$C$2:$C$4955,$C492,ObservedSpeciesData!$D$2:$D$4955,$D492),"")</f>
        <v>721.41379056858909</v>
      </c>
      <c r="Q492" s="23"/>
      <c r="R492" s="25" t="str">
        <f>IF(ISNUMBER(AVERAGEIFS(ObservedSpeciesData!R$2:R$4955,ObservedSpeciesData!$A$2:$A$4955,$A492,ObservedSpeciesData!$D$2:$D$4955,$D492)),AVERAGEIFS(ObservedSpeciesData!R$2:R$4955,ObservedSpeciesData!$A$2:$A$4955,$A492,ObservedSpeciesData!$D$2:$D$4955,$D492),"")</f>
        <v/>
      </c>
      <c r="S492" s="25" t="str">
        <f>IF(ISNUMBER(AVERAGEIFS(ObservedSpeciesData!S$2:S$4955,ObservedSpeciesData!$A$2:$A$4955,$A492,ObservedSpeciesData!$D$2:$D$4955,$D492)),AVERAGEIFS(ObservedSpeciesData!S$2:S$4955,ObservedSpeciesData!$A$2:$A$4955,$A492,ObservedSpeciesData!$D$2:$D$4955,$D492),"")</f>
        <v/>
      </c>
      <c r="T492" s="23" t="str">
        <f>IF(ISNUMBER(AVERAGEIFS(ObservedSpeciesData!T$2:T$4955,ObservedSpeciesData!$A$2:$A$4955,$A492,ObservedSpeciesData!$D$2:$D$4955,$D492)),AVERAGEIFS(ObservedSpeciesData!T$2:T$4955,ObservedSpeciesData!$A$2:$A$4955,$A492,ObservedSpeciesData!$D$2:$D$4955,$D492),"")</f>
        <v/>
      </c>
      <c r="U492" s="24" t="str">
        <f>IF(ISNUMBER(AVERAGEIFS(ObservedSpeciesData!U$2:U$4955,ObservedSpeciesData!$A$2:$A$4955,$A492,ObservedSpeciesData!$C$2:$C$4955,$C492,ObservedSpeciesData!$D$2:$D$4955,$D492)),AVERAGEIFS(ObservedSpeciesData!U$2:U$4955,ObservedSpeciesData!$A$2:$A$4955,$A492,ObservedSpeciesData!$C$2:$C$4955,$C492,ObservedSpeciesData!$D$2:$D$4955,$D492),"")</f>
        <v/>
      </c>
      <c r="V492" s="23">
        <f>IF(ISNUMBER(AVERAGEIFS(ObservedSpeciesData!V$2:V$4955,ObservedSpeciesData!$A$2:$A$4955,$A492,ObservedSpeciesData!$D$2:$D$4955,$D492)),AVERAGEIFS(ObservedSpeciesData!V$2:V$4955,ObservedSpeciesData!$A$2:$A$4955,$A492,ObservedSpeciesData!$D$2:$D$4955,$D492),"")</f>
        <v>24.296860694885254</v>
      </c>
      <c r="W492" s="23">
        <f>IF(ISNUMBER(AVERAGEIFS(ObservedSpeciesData!W$2:W$4955,ObservedSpeciesData!$A$2:$A$4955,$A492,ObservedSpeciesData!$D$2:$D$4955,$D492)),AVERAGEIFS(ObservedSpeciesData!W$2:W$4955,ObservedSpeciesData!$A$2:$A$4955,$A492,ObservedSpeciesData!$D$2:$D$4955,$D492),"")</f>
        <v>17.164785206317902</v>
      </c>
      <c r="X492" s="23">
        <f>IF(ISNUMBER(AVERAGEIFS(ObservedSpeciesData!X$2:X$4955,ObservedSpeciesData!$A$2:$A$4955,$A492,ObservedSpeciesData!$D$2:$D$4955,$D492)),AVERAGEIFS(ObservedSpeciesData!X$2:X$4955,ObservedSpeciesData!$A$2:$A$4955,$A492,ObservedSpeciesData!$D$2:$D$4955,$D492),"")</f>
        <v>73.129502773284912</v>
      </c>
      <c r="Y492" s="23">
        <f>IF(ISNUMBER(AVERAGEIFS(ObservedSpeciesData!Y$2:Y$4955,ObservedSpeciesData!$A$2:$A$4955,$A492,ObservedSpeciesData!$D$2:$D$4955,$D492)),AVERAGEIFS(ObservedSpeciesData!Y$2:Y$4955,ObservedSpeciesData!$A$2:$A$4955,$A492,ObservedSpeciesData!$D$2:$D$4955,$D492),"")</f>
        <v>44.72205924987793</v>
      </c>
      <c r="Z492" s="23">
        <f>IF(ISNUMBER(AVERAGEIFS(ObservedSpeciesData!Z$2:Z$4955,ObservedSpeciesData!$A$2:$A$4955,$A492,ObservedSpeciesData!$D$2:$D$4955,$D492)),AVERAGEIFS(ObservedSpeciesData!Z$2:Z$4955,ObservedSpeciesData!$A$2:$A$4955,$A492,ObservedSpeciesData!$D$2:$D$4955,$D492),"")</f>
        <v>90.268099308013916</v>
      </c>
      <c r="AA492" s="23">
        <f>IF(ISNUMBER(AVERAGEIFS(ObservedSpeciesData!AA$2:AA$4955,ObservedSpeciesData!$A$2:$A$4955,$A492,ObservedSpeciesData!$D$2:$D$4955,$D492)),AVERAGEIFS(ObservedSpeciesData!AA$2:AA$4955,ObservedSpeciesData!$A$2:$A$4955,$A492,ObservedSpeciesData!$D$2:$D$4955,$D492),"")</f>
        <v>17.125493288040161</v>
      </c>
      <c r="AB492" s="24">
        <f>IF(ISNUMBER(AVERAGEIFS(ObservedSpeciesData!AB$2:AB$4955,ObservedSpeciesData!$A$2:$A$4955,$A492,ObservedSpeciesData!$D$2:$D$4955,$D492)),AVERAGEIFS(ObservedSpeciesData!AB$2:AB$4955,ObservedSpeciesData!$A$2:$A$4955,$A492,ObservedSpeciesData!$D$2:$D$4955,$D492),"")</f>
        <v>2.7400789260864259E-2</v>
      </c>
      <c r="AC492" s="24">
        <f>IF(ISNUMBER(AVERAGEIFS(ObservedSpeciesData!AC$2:AC$4955,ObservedSpeciesData!$A$2:$A$4955,$A492,ObservedSpeciesData!$D$2:$D$4955,$D492)),AVERAGEIFS(ObservedSpeciesData!AC$2:AC$4955,ObservedSpeciesData!$A$2:$A$4955,$A492,ObservedSpeciesData!$D$2:$D$4955,$D492),"")</f>
        <v>2.7400789260864259E-2</v>
      </c>
      <c r="AD492" s="23">
        <f>IF(ISNUMBER(AVERAGEIFS(ObservedSpeciesData!AD$2:AD$4955,ObservedSpeciesData!$A$2:$A$4955,$A492,ObservedSpeciesData!$D$2:$D$4955,$D492)),AVERAGEIFS(ObservedSpeciesData!AD$2:AD$4955,ObservedSpeciesData!$A$2:$A$4955,$A492,ObservedSpeciesData!$D$2:$D$4955,$D492),"")</f>
        <v>11.700720443725587</v>
      </c>
      <c r="AE492" s="24">
        <f>IF(ISNUMBER(AVERAGEIFS(ObservedSpeciesData!AE$2:AE$4955,ObservedSpeciesData!$A$2:$A$4955,$A492,ObservedSpeciesData!$D$2:$D$4955,$D492)),AVERAGEIFS(ObservedSpeciesData!AE$2:AE$4955,ObservedSpeciesData!$A$2:$A$4955,$A492,ObservedSpeciesData!$D$2:$D$4955,$D492),"")</f>
        <v>21.156395204745827</v>
      </c>
      <c r="AF492" s="23"/>
      <c r="AG492" s="24"/>
      <c r="AH492" s="23">
        <f>IF(ISNUMBER(AVERAGEIFS(ObservedSpeciesData!AH$2:AH$4955,ObservedSpeciesData!$A$2:$A$4955,$A492,ObservedSpeciesData!$D$2:$D$4955,$D492)),AVERAGEIFS(ObservedSpeciesData!AH$2:AH$4955,ObservedSpeciesData!$A$2:$A$4955,$A492,ObservedSpeciesData!$D$2:$D$4955,$D492),"")</f>
        <v>2.3704999999999998</v>
      </c>
      <c r="AI492" s="23">
        <f>IF(ISNUMBER(AVERAGEIFS(ObservedSpeciesData!AI$2:AI$4955,ObservedSpeciesData!$A$2:$A$4955,$A492,ObservedSpeciesData!$C$2:$C$4955,$C492,ObservedSpeciesData!$D$2:$D$4955,$D492)),AVERAGEIFS(ObservedSpeciesData!AI$2:AI$4955,ObservedSpeciesData!$A$2:$A$4955,$A492,ObservedSpeciesData!$C$2:$C$4955,$C492,ObservedSpeciesData!$D$2:$D$4955,$D492),"")</f>
        <v>16.09225</v>
      </c>
      <c r="AJ492" s="2">
        <f>COUNTIFS(ObservedSpeciesData!$A$2:$A$828,$A492,ObservedSpeciesData!$D$2:$D$828,$D492)</f>
        <v>0</v>
      </c>
      <c r="AK492" s="2">
        <f t="shared" si="7"/>
        <v>15</v>
      </c>
    </row>
    <row r="493" spans="1:37" x14ac:dyDescent="0.25">
      <c r="A493" s="14" t="s">
        <v>99</v>
      </c>
      <c r="B493" t="s">
        <v>98</v>
      </c>
      <c r="C493" t="s">
        <v>105</v>
      </c>
      <c r="D493" s="13">
        <v>42046</v>
      </c>
      <c r="E493">
        <v>1</v>
      </c>
      <c r="F493">
        <v>500</v>
      </c>
      <c r="G493" s="2" t="s">
        <v>89</v>
      </c>
      <c r="H493" s="2" t="s">
        <v>12</v>
      </c>
      <c r="I493">
        <v>6</v>
      </c>
      <c r="J493" s="2" t="s">
        <v>77</v>
      </c>
      <c r="K493" s="2">
        <f>IF(ISNUMBER(AVERAGEIFS(ObservedSpeciesData!K$2:K$4955,ObservedSpeciesData!$A$2:$A$4955,$A493,ObservedSpeciesData!$D$2:$D$4955,$D493)),AVERAGEIFS(ObservedSpeciesData!K$2:K$4955,ObservedSpeciesData!$A$2:$A$4955,$A493,ObservedSpeciesData!$D$2:$D$4955,$D493),"")</f>
        <v>450</v>
      </c>
      <c r="L493" s="26" t="str">
        <f>IF(ISNUMBER(AVERAGEIFS(ObservedSpeciesData!L$2:L$4955,ObservedSpeciesData!$A$2:$A$4955,$A493,ObservedSpeciesData!$D$2:$D$4955,$D493)),AVERAGEIFS(ObservedSpeciesData!L$2:L$4955,ObservedSpeciesData!$A$2:$A$4955,$A493,ObservedSpeciesData!$D$2:$D$4955,$D493),"")</f>
        <v/>
      </c>
      <c r="M493" s="23" t="str">
        <f>IF(ISNUMBER(AVERAGEIFS(ObservedSpeciesData!M$2:M$4955,ObservedSpeciesData!$A$2:$A$4955,$A493,ObservedSpeciesData!$D$2:$D$4955,$D493)),AVERAGEIFS(ObservedSpeciesData!M$2:M$4955,ObservedSpeciesData!$A$2:$A$4955,$A493,ObservedSpeciesData!$D$2:$D$4955,$D493),"")</f>
        <v/>
      </c>
      <c r="N493" s="23">
        <f>IF(ISNUMBER(AVERAGEIFS(ObservedSpeciesData!N$2:N$4955,ObservedSpeciesData!$A$2:$A$4955,$A493,ObservedSpeciesData!$D$2:$D$4955,$D493)),AVERAGEIFS(ObservedSpeciesData!N$2:N$4955,ObservedSpeciesData!$A$2:$A$4955,$A493,ObservedSpeciesData!$D$2:$D$4955,$D493),"")</f>
        <v>1082.1867774838404</v>
      </c>
      <c r="O493" s="23">
        <f>IF(ISNUMBER(AVERAGEIFS(ObservedSpeciesData!O$2:O$4955,ObservedSpeciesData!$A$2:$A$4955,$A493,ObservedSpeciesData!$D$2:$D$4955,$D493)),AVERAGEIFS(ObservedSpeciesData!O$2:O$4955,ObservedSpeciesData!$A$2:$A$4955,$A493,ObservedSpeciesData!$D$2:$D$4955,$D493),"")</f>
        <v>108.21867774838405</v>
      </c>
      <c r="P493" s="23">
        <f>IF(ISNUMBER(AVERAGEIFS(ObservedSpeciesData!P$2:P$4955,ObservedSpeciesData!$A$2:$A$4955,$A493,ObservedSpeciesData!$C$2:$C$4955,$C493,ObservedSpeciesData!$D$2:$D$4955,$D493)),AVERAGEIFS(ObservedSpeciesData!P$2:P$4955,ObservedSpeciesData!$A$2:$A$4955,$A493,ObservedSpeciesData!$C$2:$C$4955,$C493,ObservedSpeciesData!$D$2:$D$4955,$D493),"")</f>
        <v>939.77626886013195</v>
      </c>
      <c r="Q493" s="23"/>
      <c r="R493" s="25" t="str">
        <f>IF(ISNUMBER(AVERAGEIFS(ObservedSpeciesData!R$2:R$4955,ObservedSpeciesData!$A$2:$A$4955,$A493,ObservedSpeciesData!$D$2:$D$4955,$D493)),AVERAGEIFS(ObservedSpeciesData!R$2:R$4955,ObservedSpeciesData!$A$2:$A$4955,$A493,ObservedSpeciesData!$D$2:$D$4955,$D493),"")</f>
        <v/>
      </c>
      <c r="S493" s="25" t="str">
        <f>IF(ISNUMBER(AVERAGEIFS(ObservedSpeciesData!S$2:S$4955,ObservedSpeciesData!$A$2:$A$4955,$A493,ObservedSpeciesData!$D$2:$D$4955,$D493)),AVERAGEIFS(ObservedSpeciesData!S$2:S$4955,ObservedSpeciesData!$A$2:$A$4955,$A493,ObservedSpeciesData!$D$2:$D$4955,$D493),"")</f>
        <v/>
      </c>
      <c r="T493" s="23" t="str">
        <f>IF(ISNUMBER(AVERAGEIFS(ObservedSpeciesData!T$2:T$4955,ObservedSpeciesData!$A$2:$A$4955,$A493,ObservedSpeciesData!$D$2:$D$4955,$D493)),AVERAGEIFS(ObservedSpeciesData!T$2:T$4955,ObservedSpeciesData!$A$2:$A$4955,$A493,ObservedSpeciesData!$D$2:$D$4955,$D493),"")</f>
        <v/>
      </c>
      <c r="U493" s="24" t="str">
        <f>IF(ISNUMBER(AVERAGEIFS(ObservedSpeciesData!U$2:U$4955,ObservedSpeciesData!$A$2:$A$4955,$A493,ObservedSpeciesData!$C$2:$C$4955,$C493,ObservedSpeciesData!$D$2:$D$4955,$D493)),AVERAGEIFS(ObservedSpeciesData!U$2:U$4955,ObservedSpeciesData!$A$2:$A$4955,$A493,ObservedSpeciesData!$C$2:$C$4955,$C493,ObservedSpeciesData!$D$2:$D$4955,$D493),"")</f>
        <v/>
      </c>
      <c r="V493" s="23">
        <f>IF(ISNUMBER(AVERAGEIFS(ObservedSpeciesData!V$2:V$4955,ObservedSpeciesData!$A$2:$A$4955,$A493,ObservedSpeciesData!$D$2:$D$4955,$D493)),AVERAGEIFS(ObservedSpeciesData!V$2:V$4955,ObservedSpeciesData!$A$2:$A$4955,$A493,ObservedSpeciesData!$D$2:$D$4955,$D493),"")</f>
        <v>24.160452842712402</v>
      </c>
      <c r="W493" s="23">
        <f>IF(ISNUMBER(AVERAGEIFS(ObservedSpeciesData!W$2:W$4955,ObservedSpeciesData!$A$2:$A$4955,$A493,ObservedSpeciesData!$D$2:$D$4955,$D493)),AVERAGEIFS(ObservedSpeciesData!W$2:W$4955,ObservedSpeciesData!$A$2:$A$4955,$A493,ObservedSpeciesData!$D$2:$D$4955,$D493),"")</f>
        <v>17.369286477565765</v>
      </c>
      <c r="X493" s="23">
        <f>IF(ISNUMBER(AVERAGEIFS(ObservedSpeciesData!X$2:X$4955,ObservedSpeciesData!$A$2:$A$4955,$A493,ObservedSpeciesData!$D$2:$D$4955,$D493)),AVERAGEIFS(ObservedSpeciesData!X$2:X$4955,ObservedSpeciesData!$A$2:$A$4955,$A493,ObservedSpeciesData!$D$2:$D$4955,$D493),"")</f>
        <v>73.763081073760986</v>
      </c>
      <c r="Y493" s="23">
        <f>IF(ISNUMBER(AVERAGEIFS(ObservedSpeciesData!Y$2:Y$4955,ObservedSpeciesData!$A$2:$A$4955,$A493,ObservedSpeciesData!$D$2:$D$4955,$D493)),AVERAGEIFS(ObservedSpeciesData!Y$2:Y$4955,ObservedSpeciesData!$A$2:$A$4955,$A493,ObservedSpeciesData!$D$2:$D$4955,$D493),"")</f>
        <v>43.012874603271484</v>
      </c>
      <c r="Z493" s="23">
        <f>IF(ISNUMBER(AVERAGEIFS(ObservedSpeciesData!Z$2:Z$4955,ObservedSpeciesData!$A$2:$A$4955,$A493,ObservedSpeciesData!$D$2:$D$4955,$D493)),AVERAGEIFS(ObservedSpeciesData!Z$2:Z$4955,ObservedSpeciesData!$A$2:$A$4955,$A493,ObservedSpeciesData!$D$2:$D$4955,$D493),"")</f>
        <v>90.43544864654541</v>
      </c>
      <c r="AA493" s="23">
        <f>IF(ISNUMBER(AVERAGEIFS(ObservedSpeciesData!AA$2:AA$4955,ObservedSpeciesData!$A$2:$A$4955,$A493,ObservedSpeciesData!$D$2:$D$4955,$D493)),AVERAGEIFS(ObservedSpeciesData!AA$2:AA$4955,ObservedSpeciesData!$A$2:$A$4955,$A493,ObservedSpeciesData!$D$2:$D$4955,$D493),"")</f>
        <v>18.050713717937469</v>
      </c>
      <c r="AB493" s="24">
        <f>IF(ISNUMBER(AVERAGEIFS(ObservedSpeciesData!AB$2:AB$4955,ObservedSpeciesData!$A$2:$A$4955,$A493,ObservedSpeciesData!$D$2:$D$4955,$D493)),AVERAGEIFS(ObservedSpeciesData!AB$2:AB$4955,ObservedSpeciesData!$A$2:$A$4955,$A493,ObservedSpeciesData!$D$2:$D$4955,$D493),"")</f>
        <v>2.8881141948699954E-2</v>
      </c>
      <c r="AC493" s="24">
        <f>IF(ISNUMBER(AVERAGEIFS(ObservedSpeciesData!AC$2:AC$4955,ObservedSpeciesData!$A$2:$A$4955,$A493,ObservedSpeciesData!$D$2:$D$4955,$D493)),AVERAGEIFS(ObservedSpeciesData!AC$2:AC$4955,ObservedSpeciesData!$A$2:$A$4955,$A493,ObservedSpeciesData!$D$2:$D$4955,$D493),"")</f>
        <v>2.8881141948699954E-2</v>
      </c>
      <c r="AD493" s="23">
        <f>IF(ISNUMBER(AVERAGEIFS(ObservedSpeciesData!AD$2:AD$4955,ObservedSpeciesData!$A$2:$A$4955,$A493,ObservedSpeciesData!$D$2:$D$4955,$D493)),AVERAGEIFS(ObservedSpeciesData!AD$2:AD$4955,ObservedSpeciesData!$A$2:$A$4955,$A493,ObservedSpeciesData!$D$2:$D$4955,$D493),"")</f>
        <v>11.802092971801759</v>
      </c>
      <c r="AE493" s="24">
        <f>IF(ISNUMBER(AVERAGEIFS(ObservedSpeciesData!AE$2:AE$4955,ObservedSpeciesData!$A$2:$A$4955,$A493,ObservedSpeciesData!$D$2:$D$4955,$D493)),AVERAGEIFS(ObservedSpeciesData!AE$2:AE$4955,ObservedSpeciesData!$A$2:$A$4955,$A493,ObservedSpeciesData!$D$2:$D$4955,$D493),"")</f>
        <v>19.076907291378017</v>
      </c>
      <c r="AF493" s="23"/>
      <c r="AG493" s="24"/>
      <c r="AH493" s="23">
        <f>IF(ISNUMBER(AVERAGEIFS(ObservedSpeciesData!AH$2:AH$4955,ObservedSpeciesData!$A$2:$A$4955,$A493,ObservedSpeciesData!$D$2:$D$4955,$D493)),AVERAGEIFS(ObservedSpeciesData!AH$2:AH$4955,ObservedSpeciesData!$A$2:$A$4955,$A493,ObservedSpeciesData!$D$2:$D$4955,$D493),"")</f>
        <v>3.1788750000000001</v>
      </c>
      <c r="AI493" s="23">
        <f>IF(ISNUMBER(AVERAGEIFS(ObservedSpeciesData!AI$2:AI$4955,ObservedSpeciesData!$A$2:$A$4955,$A493,ObservedSpeciesData!$C$2:$C$4955,$C493,ObservedSpeciesData!$D$2:$D$4955,$D493)),AVERAGEIFS(ObservedSpeciesData!AI$2:AI$4955,ObservedSpeciesData!$A$2:$A$4955,$A493,ObservedSpeciesData!$C$2:$C$4955,$C493,ObservedSpeciesData!$D$2:$D$4955,$D493),"")</f>
        <v>22.640749999999997</v>
      </c>
      <c r="AJ493" s="2">
        <f>COUNTIFS(ObservedSpeciesData!$A$2:$A$828,$A493,ObservedSpeciesData!$D$2:$D$828,$D493)</f>
        <v>0</v>
      </c>
      <c r="AK493" s="2">
        <f t="shared" si="7"/>
        <v>15</v>
      </c>
    </row>
    <row r="494" spans="1:37" x14ac:dyDescent="0.25">
      <c r="A494" s="14" t="s">
        <v>104</v>
      </c>
      <c r="B494" t="s">
        <v>98</v>
      </c>
      <c r="C494" t="s">
        <v>105</v>
      </c>
      <c r="D494" s="13">
        <v>42073</v>
      </c>
      <c r="E494">
        <v>1</v>
      </c>
      <c r="F494">
        <v>0</v>
      </c>
      <c r="G494" s="2" t="s">
        <v>89</v>
      </c>
      <c r="H494" s="2" t="s">
        <v>12</v>
      </c>
      <c r="I494">
        <v>7</v>
      </c>
      <c r="J494" s="2" t="s">
        <v>77</v>
      </c>
      <c r="K494" s="2">
        <f>IF(ISNUMBER(AVERAGEIFS(ObservedSpeciesData!K$2:K$4955,ObservedSpeciesData!$A$2:$A$4955,$A494,ObservedSpeciesData!$D$2:$D$4955,$D494)),AVERAGEIFS(ObservedSpeciesData!K$2:K$4955,ObservedSpeciesData!$A$2:$A$4955,$A494,ObservedSpeciesData!$D$2:$D$4955,$D494),"")</f>
        <v>0</v>
      </c>
      <c r="L494" s="26" t="str">
        <f>IF(ISNUMBER(AVERAGEIFS(ObservedSpeciesData!L$2:L$4955,ObservedSpeciesData!$A$2:$A$4955,$A494,ObservedSpeciesData!$D$2:$D$4955,$D494)),AVERAGEIFS(ObservedSpeciesData!L$2:L$4955,ObservedSpeciesData!$A$2:$A$4955,$A494,ObservedSpeciesData!$D$2:$D$4955,$D494),"")</f>
        <v/>
      </c>
      <c r="M494" s="23" t="str">
        <f>IF(ISNUMBER(AVERAGEIFS(ObservedSpeciesData!M$2:M$4955,ObservedSpeciesData!$A$2:$A$4955,$A494,ObservedSpeciesData!$D$2:$D$4955,$D494)),AVERAGEIFS(ObservedSpeciesData!M$2:M$4955,ObservedSpeciesData!$A$2:$A$4955,$A494,ObservedSpeciesData!$D$2:$D$4955,$D494),"")</f>
        <v/>
      </c>
      <c r="N494" s="23">
        <f>IF(ISNUMBER(AVERAGEIFS(ObservedSpeciesData!N$2:N$4955,ObservedSpeciesData!$A$2:$A$4955,$A494,ObservedSpeciesData!$D$2:$D$4955,$D494)),AVERAGEIFS(ObservedSpeciesData!N$2:N$4955,ObservedSpeciesData!$A$2:$A$4955,$A494,ObservedSpeciesData!$D$2:$D$4955,$D494),"")</f>
        <v>390.83494254734427</v>
      </c>
      <c r="O494" s="23">
        <f>IF(ISNUMBER(AVERAGEIFS(ObservedSpeciesData!O$2:O$4955,ObservedSpeciesData!$A$2:$A$4955,$A494,ObservedSpeciesData!$D$2:$D$4955,$D494)),AVERAGEIFS(ObservedSpeciesData!O$2:O$4955,ObservedSpeciesData!$A$2:$A$4955,$A494,ObservedSpeciesData!$D$2:$D$4955,$D494),"")</f>
        <v>39.083494254734426</v>
      </c>
      <c r="P494" s="23">
        <f>IF(ISNUMBER(AVERAGEIFS(ObservedSpeciesData!P$2:P$4955,ObservedSpeciesData!$A$2:$A$4955,$A494,ObservedSpeciesData!$C$2:$C$4955,$C494,ObservedSpeciesData!$D$2:$D$4955,$D494)),AVERAGEIFS(ObservedSpeciesData!P$2:P$4955,ObservedSpeciesData!$A$2:$A$4955,$A494,ObservedSpeciesData!$C$2:$C$4955,$C494,ObservedSpeciesData!$D$2:$D$4955,$D494),"")</f>
        <v>358.20712647396942</v>
      </c>
      <c r="Q494" s="23"/>
      <c r="R494" s="25" t="str">
        <f>IF(ISNUMBER(AVERAGEIFS(ObservedSpeciesData!R$2:R$4955,ObservedSpeciesData!$A$2:$A$4955,$A494,ObservedSpeciesData!$D$2:$D$4955,$D494)),AVERAGEIFS(ObservedSpeciesData!R$2:R$4955,ObservedSpeciesData!$A$2:$A$4955,$A494,ObservedSpeciesData!$D$2:$D$4955,$D494),"")</f>
        <v/>
      </c>
      <c r="S494" s="25" t="str">
        <f>IF(ISNUMBER(AVERAGEIFS(ObservedSpeciesData!S$2:S$4955,ObservedSpeciesData!$A$2:$A$4955,$A494,ObservedSpeciesData!$D$2:$D$4955,$D494)),AVERAGEIFS(ObservedSpeciesData!S$2:S$4955,ObservedSpeciesData!$A$2:$A$4955,$A494,ObservedSpeciesData!$D$2:$D$4955,$D494),"")</f>
        <v/>
      </c>
      <c r="T494" s="23" t="str">
        <f>IF(ISNUMBER(AVERAGEIFS(ObservedSpeciesData!T$2:T$4955,ObservedSpeciesData!$A$2:$A$4955,$A494,ObservedSpeciesData!$D$2:$D$4955,$D494)),AVERAGEIFS(ObservedSpeciesData!T$2:T$4955,ObservedSpeciesData!$A$2:$A$4955,$A494,ObservedSpeciesData!$D$2:$D$4955,$D494),"")</f>
        <v/>
      </c>
      <c r="U494" s="24" t="str">
        <f>IF(ISNUMBER(AVERAGEIFS(ObservedSpeciesData!U$2:U$4955,ObservedSpeciesData!$A$2:$A$4955,$A494,ObservedSpeciesData!$C$2:$C$4955,$C494,ObservedSpeciesData!$D$2:$D$4955,$D494)),AVERAGEIFS(ObservedSpeciesData!U$2:U$4955,ObservedSpeciesData!$A$2:$A$4955,$A494,ObservedSpeciesData!$C$2:$C$4955,$C494,ObservedSpeciesData!$D$2:$D$4955,$D494),"")</f>
        <v/>
      </c>
      <c r="V494" s="23">
        <f>IF(ISNUMBER(AVERAGEIFS(ObservedSpeciesData!V$2:V$4955,ObservedSpeciesData!$A$2:$A$4955,$A494,ObservedSpeciesData!$D$2:$D$4955,$D494)),AVERAGEIFS(ObservedSpeciesData!V$2:V$4955,ObservedSpeciesData!$A$2:$A$4955,$A494,ObservedSpeciesData!$D$2:$D$4955,$D494),"")</f>
        <v>26.404232859611511</v>
      </c>
      <c r="W494" s="23">
        <f>IF(ISNUMBER(AVERAGEIFS(ObservedSpeciesData!W$2:W$4955,ObservedSpeciesData!$A$2:$A$4955,$A494,ObservedSpeciesData!$D$2:$D$4955,$D494)),AVERAGEIFS(ObservedSpeciesData!W$2:W$4955,ObservedSpeciesData!$A$2:$A$4955,$A494,ObservedSpeciesData!$D$2:$D$4955,$D494),"")</f>
        <v>13.655309438705444</v>
      </c>
      <c r="X494" s="23">
        <f>IF(ISNUMBER(AVERAGEIFS(ObservedSpeciesData!X$2:X$4955,ObservedSpeciesData!$A$2:$A$4955,$A494,ObservedSpeciesData!$D$2:$D$4955,$D494)),AVERAGEIFS(ObservedSpeciesData!X$2:X$4955,ObservedSpeciesData!$A$2:$A$4955,$A494,ObservedSpeciesData!$D$2:$D$4955,$D494),"")</f>
        <v>70.909939765930176</v>
      </c>
      <c r="Y494" s="23">
        <f>IF(ISNUMBER(AVERAGEIFS(ObservedSpeciesData!Y$2:Y$4955,ObservedSpeciesData!$A$2:$A$4955,$A494,ObservedSpeciesData!$D$2:$D$4955,$D494)),AVERAGEIFS(ObservedSpeciesData!Y$2:Y$4955,ObservedSpeciesData!$A$2:$A$4955,$A494,ObservedSpeciesData!$D$2:$D$4955,$D494),"")</f>
        <v>46.67085599899292</v>
      </c>
      <c r="Z494" s="23">
        <f>IF(ISNUMBER(AVERAGEIFS(ObservedSpeciesData!Z$2:Z$4955,ObservedSpeciesData!$A$2:$A$4955,$A494,ObservedSpeciesData!$D$2:$D$4955,$D494)),AVERAGEIFS(ObservedSpeciesData!Z$2:Z$4955,ObservedSpeciesData!$A$2:$A$4955,$A494,ObservedSpeciesData!$D$2:$D$4955,$D494),"")</f>
        <v>90.125631809234619</v>
      </c>
      <c r="AA494" s="23">
        <f>IF(ISNUMBER(AVERAGEIFS(ObservedSpeciesData!AA$2:AA$4955,ObservedSpeciesData!$A$2:$A$4955,$A494,ObservedSpeciesData!$D$2:$D$4955,$D494)),AVERAGEIFS(ObservedSpeciesData!AA$2:AA$4955,ObservedSpeciesData!$A$2:$A$4955,$A494,ObservedSpeciesData!$D$2:$D$4955,$D494),"")</f>
        <v>16.201451420783997</v>
      </c>
      <c r="AB494" s="24">
        <f>IF(ISNUMBER(AVERAGEIFS(ObservedSpeciesData!AB$2:AB$4955,ObservedSpeciesData!$A$2:$A$4955,$A494,ObservedSpeciesData!$D$2:$D$4955,$D494)),AVERAGEIFS(ObservedSpeciesData!AB$2:AB$4955,ObservedSpeciesData!$A$2:$A$4955,$A494,ObservedSpeciesData!$D$2:$D$4955,$D494),"")</f>
        <v>2.5922322273254396E-2</v>
      </c>
      <c r="AC494" s="24">
        <f>IF(ISNUMBER(AVERAGEIFS(ObservedSpeciesData!AC$2:AC$4955,ObservedSpeciesData!$A$2:$A$4955,$A494,ObservedSpeciesData!$D$2:$D$4955,$D494)),AVERAGEIFS(ObservedSpeciesData!AC$2:AC$4955,ObservedSpeciesData!$A$2:$A$4955,$A494,ObservedSpeciesData!$D$2:$D$4955,$D494),"")</f>
        <v>2.5922322273254396E-2</v>
      </c>
      <c r="AD494" s="23">
        <f>IF(ISNUMBER(AVERAGEIFS(ObservedSpeciesData!AD$2:AD$4955,ObservedSpeciesData!$A$2:$A$4955,$A494,ObservedSpeciesData!$D$2:$D$4955,$D494)),AVERAGEIFS(ObservedSpeciesData!AD$2:AD$4955,ObservedSpeciesData!$A$2:$A$4955,$A494,ObservedSpeciesData!$D$2:$D$4955,$D494),"")</f>
        <v>11.345590362548826</v>
      </c>
      <c r="AE494" s="24">
        <f>IF(ISNUMBER(AVERAGEIFS(ObservedSpeciesData!AE$2:AE$4955,ObservedSpeciesData!$A$2:$A$4955,$A494,ObservedSpeciesData!$D$2:$D$4955,$D494)),AVERAGEIFS(ObservedSpeciesData!AE$2:AE$4955,ObservedSpeciesData!$A$2:$A$4955,$A494,ObservedSpeciesData!$D$2:$D$4955,$D494),"")</f>
        <v>15.764356551915919</v>
      </c>
      <c r="AF494" s="23"/>
      <c r="AG494" s="24"/>
      <c r="AH494" s="23">
        <f>IF(ISNUMBER(AVERAGEIFS(ObservedSpeciesData!AH$2:AH$4955,ObservedSpeciesData!$A$2:$A$4955,$A494,ObservedSpeciesData!$D$2:$D$4955,$D494)),AVERAGEIFS(ObservedSpeciesData!AH$2:AH$4955,ObservedSpeciesData!$A$2:$A$4955,$A494,ObservedSpeciesData!$D$2:$D$4955,$D494),"")</f>
        <v>1.00125</v>
      </c>
      <c r="AI494" s="23">
        <f>IF(ISNUMBER(AVERAGEIFS(ObservedSpeciesData!AI$2:AI$4955,ObservedSpeciesData!$A$2:$A$4955,$A494,ObservedSpeciesData!$C$2:$C$4955,$C494,ObservedSpeciesData!$D$2:$D$4955,$D494)),AVERAGEIFS(ObservedSpeciesData!AI$2:AI$4955,ObservedSpeciesData!$A$2:$A$4955,$A494,ObservedSpeciesData!$C$2:$C$4955,$C494,ObservedSpeciesData!$D$2:$D$4955,$D494),"")</f>
        <v>7.3502500000000008</v>
      </c>
      <c r="AJ494" s="2">
        <f>COUNTIFS(ObservedSpeciesData!$A$2:$A$828,$A494,ObservedSpeciesData!$D$2:$D$828,$D494)</f>
        <v>0</v>
      </c>
      <c r="AK494" s="2">
        <f t="shared" si="7"/>
        <v>15</v>
      </c>
    </row>
    <row r="495" spans="1:37" x14ac:dyDescent="0.25">
      <c r="A495" s="14" t="s">
        <v>103</v>
      </c>
      <c r="B495" t="s">
        <v>98</v>
      </c>
      <c r="C495" t="s">
        <v>105</v>
      </c>
      <c r="D495" s="13">
        <v>42073</v>
      </c>
      <c r="E495">
        <v>1</v>
      </c>
      <c r="F495">
        <v>50</v>
      </c>
      <c r="G495" s="2" t="s">
        <v>89</v>
      </c>
      <c r="H495" s="2" t="s">
        <v>12</v>
      </c>
      <c r="I495">
        <v>7</v>
      </c>
      <c r="J495" s="2" t="s">
        <v>77</v>
      </c>
      <c r="K495" s="2">
        <f>IF(ISNUMBER(AVERAGEIFS(ObservedSpeciesData!K$2:K$4955,ObservedSpeciesData!$A$2:$A$4955,$A495,ObservedSpeciesData!$D$2:$D$4955,$D495)),AVERAGEIFS(ObservedSpeciesData!K$2:K$4955,ObservedSpeciesData!$A$2:$A$4955,$A495,ObservedSpeciesData!$D$2:$D$4955,$D495),"")</f>
        <v>45</v>
      </c>
      <c r="L495" s="26" t="str">
        <f>IF(ISNUMBER(AVERAGEIFS(ObservedSpeciesData!L$2:L$4955,ObservedSpeciesData!$A$2:$A$4955,$A495,ObservedSpeciesData!$D$2:$D$4955,$D495)),AVERAGEIFS(ObservedSpeciesData!L$2:L$4955,ObservedSpeciesData!$A$2:$A$4955,$A495,ObservedSpeciesData!$D$2:$D$4955,$D495),"")</f>
        <v/>
      </c>
      <c r="M495" s="23" t="str">
        <f>IF(ISNUMBER(AVERAGEIFS(ObservedSpeciesData!M$2:M$4955,ObservedSpeciesData!$A$2:$A$4955,$A495,ObservedSpeciesData!$D$2:$D$4955,$D495)),AVERAGEIFS(ObservedSpeciesData!M$2:M$4955,ObservedSpeciesData!$A$2:$A$4955,$A495,ObservedSpeciesData!$D$2:$D$4955,$D495),"")</f>
        <v/>
      </c>
      <c r="N495" s="23">
        <f>IF(ISNUMBER(AVERAGEIFS(ObservedSpeciesData!N$2:N$4955,ObservedSpeciesData!$A$2:$A$4955,$A495,ObservedSpeciesData!$D$2:$D$4955,$D495)),AVERAGEIFS(ObservedSpeciesData!N$2:N$4955,ObservedSpeciesData!$A$2:$A$4955,$A495,ObservedSpeciesData!$D$2:$D$4955,$D495),"")</f>
        <v>466.95085322725339</v>
      </c>
      <c r="O495" s="23">
        <f>IF(ISNUMBER(AVERAGEIFS(ObservedSpeciesData!O$2:O$4955,ObservedSpeciesData!$A$2:$A$4955,$A495,ObservedSpeciesData!$D$2:$D$4955,$D495)),AVERAGEIFS(ObservedSpeciesData!O$2:O$4955,ObservedSpeciesData!$A$2:$A$4955,$A495,ObservedSpeciesData!$D$2:$D$4955,$D495),"")</f>
        <v>46.695085322725348</v>
      </c>
      <c r="P495" s="23">
        <f>IF(ISNUMBER(AVERAGEIFS(ObservedSpeciesData!P$2:P$4955,ObservedSpeciesData!$A$2:$A$4955,$A495,ObservedSpeciesData!$C$2:$C$4955,$C495,ObservedSpeciesData!$D$2:$D$4955,$D495)),AVERAGEIFS(ObservedSpeciesData!P$2:P$4955,ObservedSpeciesData!$A$2:$A$4955,$A495,ObservedSpeciesData!$C$2:$C$4955,$C495,ObservedSpeciesData!$D$2:$D$4955,$D495),"")</f>
        <v>376.74304744086828</v>
      </c>
      <c r="Q495" s="23"/>
      <c r="R495" s="25" t="str">
        <f>IF(ISNUMBER(AVERAGEIFS(ObservedSpeciesData!R$2:R$4955,ObservedSpeciesData!$A$2:$A$4955,$A495,ObservedSpeciesData!$D$2:$D$4955,$D495)),AVERAGEIFS(ObservedSpeciesData!R$2:R$4955,ObservedSpeciesData!$A$2:$A$4955,$A495,ObservedSpeciesData!$D$2:$D$4955,$D495),"")</f>
        <v/>
      </c>
      <c r="S495" s="25" t="str">
        <f>IF(ISNUMBER(AVERAGEIFS(ObservedSpeciesData!S$2:S$4955,ObservedSpeciesData!$A$2:$A$4955,$A495,ObservedSpeciesData!$D$2:$D$4955,$D495)),AVERAGEIFS(ObservedSpeciesData!S$2:S$4955,ObservedSpeciesData!$A$2:$A$4955,$A495,ObservedSpeciesData!$D$2:$D$4955,$D495),"")</f>
        <v/>
      </c>
      <c r="T495" s="23" t="str">
        <f>IF(ISNUMBER(AVERAGEIFS(ObservedSpeciesData!T$2:T$4955,ObservedSpeciesData!$A$2:$A$4955,$A495,ObservedSpeciesData!$D$2:$D$4955,$D495)),AVERAGEIFS(ObservedSpeciesData!T$2:T$4955,ObservedSpeciesData!$A$2:$A$4955,$A495,ObservedSpeciesData!$D$2:$D$4955,$D495),"")</f>
        <v/>
      </c>
      <c r="U495" s="24" t="str">
        <f>IF(ISNUMBER(AVERAGEIFS(ObservedSpeciesData!U$2:U$4955,ObservedSpeciesData!$A$2:$A$4955,$A495,ObservedSpeciesData!$C$2:$C$4955,$C495,ObservedSpeciesData!$D$2:$D$4955,$D495)),AVERAGEIFS(ObservedSpeciesData!U$2:U$4955,ObservedSpeciesData!$A$2:$A$4955,$A495,ObservedSpeciesData!$C$2:$C$4955,$C495,ObservedSpeciesData!$D$2:$D$4955,$D495),"")</f>
        <v/>
      </c>
      <c r="V495" s="23">
        <f>IF(ISNUMBER(AVERAGEIFS(ObservedSpeciesData!V$2:V$4955,ObservedSpeciesData!$A$2:$A$4955,$A495,ObservedSpeciesData!$D$2:$D$4955,$D495)),AVERAGEIFS(ObservedSpeciesData!V$2:V$4955,ObservedSpeciesData!$A$2:$A$4955,$A495,ObservedSpeciesData!$D$2:$D$4955,$D495),"")</f>
        <v>26.522021174430847</v>
      </c>
      <c r="W495" s="23">
        <f>IF(ISNUMBER(AVERAGEIFS(ObservedSpeciesData!W$2:W$4955,ObservedSpeciesData!$A$2:$A$4955,$A495,ObservedSpeciesData!$D$2:$D$4955,$D495)),AVERAGEIFS(ObservedSpeciesData!W$2:W$4955,ObservedSpeciesData!$A$2:$A$4955,$A495,ObservedSpeciesData!$D$2:$D$4955,$D495),"")</f>
        <v>15.029570519924164</v>
      </c>
      <c r="X495" s="23">
        <f>IF(ISNUMBER(AVERAGEIFS(ObservedSpeciesData!X$2:X$4955,ObservedSpeciesData!$A$2:$A$4955,$A495,ObservedSpeciesData!$D$2:$D$4955,$D495)),AVERAGEIFS(ObservedSpeciesData!X$2:X$4955,ObservedSpeciesData!$A$2:$A$4955,$A495,ObservedSpeciesData!$D$2:$D$4955,$D495),"")</f>
        <v>72.310730934143066</v>
      </c>
      <c r="Y495" s="23">
        <f>IF(ISNUMBER(AVERAGEIFS(ObservedSpeciesData!Y$2:Y$4955,ObservedSpeciesData!$A$2:$A$4955,$A495,ObservedSpeciesData!$D$2:$D$4955,$D495)),AVERAGEIFS(ObservedSpeciesData!Y$2:Y$4955,ObservedSpeciesData!$A$2:$A$4955,$A495,ObservedSpeciesData!$D$2:$D$4955,$D495),"")</f>
        <v>47.221358060836792</v>
      </c>
      <c r="Z495" s="23">
        <f>IF(ISNUMBER(AVERAGEIFS(ObservedSpeciesData!Z$2:Z$4955,ObservedSpeciesData!$A$2:$A$4955,$A495,ObservedSpeciesData!$D$2:$D$4955,$D495)),AVERAGEIFS(ObservedSpeciesData!Z$2:Z$4955,ObservedSpeciesData!$A$2:$A$4955,$A495,ObservedSpeciesData!$D$2:$D$4955,$D495),"")</f>
        <v>90.962082386016846</v>
      </c>
      <c r="AA495" s="23">
        <f>IF(ISNUMBER(AVERAGEIFS(ObservedSpeciesData!AA$2:AA$4955,ObservedSpeciesData!$A$2:$A$4955,$A495,ObservedSpeciesData!$D$2:$D$4955,$D495)),AVERAGEIFS(ObservedSpeciesData!AA$2:AA$4955,ObservedSpeciesData!$A$2:$A$4955,$A495,ObservedSpeciesData!$D$2:$D$4955,$D495),"")</f>
        <v>16.377618789672852</v>
      </c>
      <c r="AB495" s="24">
        <f>IF(ISNUMBER(AVERAGEIFS(ObservedSpeciesData!AB$2:AB$4955,ObservedSpeciesData!$A$2:$A$4955,$A495,ObservedSpeciesData!$D$2:$D$4955,$D495)),AVERAGEIFS(ObservedSpeciesData!AB$2:AB$4955,ObservedSpeciesData!$A$2:$A$4955,$A495,ObservedSpeciesData!$D$2:$D$4955,$D495),"")</f>
        <v>2.6204190063476563E-2</v>
      </c>
      <c r="AC495" s="24">
        <f>IF(ISNUMBER(AVERAGEIFS(ObservedSpeciesData!AC$2:AC$4955,ObservedSpeciesData!$A$2:$A$4955,$A495,ObservedSpeciesData!$D$2:$D$4955,$D495)),AVERAGEIFS(ObservedSpeciesData!AC$2:AC$4955,ObservedSpeciesData!$A$2:$A$4955,$A495,ObservedSpeciesData!$D$2:$D$4955,$D495),"")</f>
        <v>2.6204190063476563E-2</v>
      </c>
      <c r="AD495" s="23">
        <f>IF(ISNUMBER(AVERAGEIFS(ObservedSpeciesData!AD$2:AD$4955,ObservedSpeciesData!$A$2:$A$4955,$A495,ObservedSpeciesData!$D$2:$D$4955,$D495)),AVERAGEIFS(ObservedSpeciesData!AD$2:AD$4955,ObservedSpeciesData!$A$2:$A$4955,$A495,ObservedSpeciesData!$D$2:$D$4955,$D495),"")</f>
        <v>11.569716949462892</v>
      </c>
      <c r="AE495" s="24">
        <f>IF(ISNUMBER(AVERAGEIFS(ObservedSpeciesData!AE$2:AE$4955,ObservedSpeciesData!$A$2:$A$4955,$A495,ObservedSpeciesData!$D$2:$D$4955,$D495)),AVERAGEIFS(ObservedSpeciesData!AE$2:AE$4955,ObservedSpeciesData!$A$2:$A$4955,$A495,ObservedSpeciesData!$D$2:$D$4955,$D495),"")</f>
        <v>16.27537539139108</v>
      </c>
      <c r="AF495" s="23"/>
      <c r="AG495" s="24"/>
      <c r="AH495" s="23">
        <f>IF(ISNUMBER(AVERAGEIFS(ObservedSpeciesData!AH$2:AH$4955,ObservedSpeciesData!$A$2:$A$4955,$A495,ObservedSpeciesData!$D$2:$D$4955,$D495)),AVERAGEIFS(ObservedSpeciesData!AH$2:AH$4955,ObservedSpeciesData!$A$2:$A$4955,$A495,ObservedSpeciesData!$D$2:$D$4955,$D495),"")</f>
        <v>1.2137500000000001</v>
      </c>
      <c r="AI495" s="23">
        <f>IF(ISNUMBER(AVERAGEIFS(ObservedSpeciesData!AI$2:AI$4955,ObservedSpeciesData!$A$2:$A$4955,$A495,ObservedSpeciesData!$C$2:$C$4955,$C495,ObservedSpeciesData!$D$2:$D$4955,$D495)),AVERAGEIFS(ObservedSpeciesData!AI$2:AI$4955,ObservedSpeciesData!$A$2:$A$4955,$A495,ObservedSpeciesData!$C$2:$C$4955,$C495,ObservedSpeciesData!$D$2:$D$4955,$D495),"")</f>
        <v>7.7207499999999998</v>
      </c>
      <c r="AJ495" s="2">
        <f>COUNTIFS(ObservedSpeciesData!$A$2:$A$828,$A495,ObservedSpeciesData!$D$2:$D$828,$D495)</f>
        <v>0</v>
      </c>
      <c r="AK495" s="2">
        <f t="shared" si="7"/>
        <v>15</v>
      </c>
    </row>
    <row r="496" spans="1:37" x14ac:dyDescent="0.25">
      <c r="A496" s="14" t="s">
        <v>102</v>
      </c>
      <c r="B496" t="s">
        <v>98</v>
      </c>
      <c r="C496" t="s">
        <v>105</v>
      </c>
      <c r="D496" s="13">
        <v>42073</v>
      </c>
      <c r="E496">
        <v>1</v>
      </c>
      <c r="F496">
        <v>100</v>
      </c>
      <c r="G496" s="2" t="s">
        <v>89</v>
      </c>
      <c r="H496" s="2" t="s">
        <v>12</v>
      </c>
      <c r="I496">
        <v>7</v>
      </c>
      <c r="J496" s="2" t="s">
        <v>77</v>
      </c>
      <c r="K496" s="2">
        <f>IF(ISNUMBER(AVERAGEIFS(ObservedSpeciesData!K$2:K$4955,ObservedSpeciesData!$A$2:$A$4955,$A496,ObservedSpeciesData!$D$2:$D$4955,$D496)),AVERAGEIFS(ObservedSpeciesData!K$2:K$4955,ObservedSpeciesData!$A$2:$A$4955,$A496,ObservedSpeciesData!$D$2:$D$4955,$D496),"")</f>
        <v>90</v>
      </c>
      <c r="L496" s="26" t="str">
        <f>IF(ISNUMBER(AVERAGEIFS(ObservedSpeciesData!L$2:L$4955,ObservedSpeciesData!$A$2:$A$4955,$A496,ObservedSpeciesData!$D$2:$D$4955,$D496)),AVERAGEIFS(ObservedSpeciesData!L$2:L$4955,ObservedSpeciesData!$A$2:$A$4955,$A496,ObservedSpeciesData!$D$2:$D$4955,$D496),"")</f>
        <v/>
      </c>
      <c r="M496" s="23" t="str">
        <f>IF(ISNUMBER(AVERAGEIFS(ObservedSpeciesData!M$2:M$4955,ObservedSpeciesData!$A$2:$A$4955,$A496,ObservedSpeciesData!$D$2:$D$4955,$D496)),AVERAGEIFS(ObservedSpeciesData!M$2:M$4955,ObservedSpeciesData!$A$2:$A$4955,$A496,ObservedSpeciesData!$D$2:$D$4955,$D496),"")</f>
        <v/>
      </c>
      <c r="N496" s="23">
        <f>IF(ISNUMBER(AVERAGEIFS(ObservedSpeciesData!N$2:N$4955,ObservedSpeciesData!$A$2:$A$4955,$A496,ObservedSpeciesData!$D$2:$D$4955,$D496)),AVERAGEIFS(ObservedSpeciesData!N$2:N$4955,ObservedSpeciesData!$A$2:$A$4955,$A496,ObservedSpeciesData!$D$2:$D$4955,$D496),"")</f>
        <v>596.75679806445396</v>
      </c>
      <c r="O496" s="23">
        <f>IF(ISNUMBER(AVERAGEIFS(ObservedSpeciesData!O$2:O$4955,ObservedSpeciesData!$A$2:$A$4955,$A496,ObservedSpeciesData!$D$2:$D$4955,$D496)),AVERAGEIFS(ObservedSpeciesData!O$2:O$4955,ObservedSpeciesData!$A$2:$A$4955,$A496,ObservedSpeciesData!$D$2:$D$4955,$D496),"")</f>
        <v>59.675679806445387</v>
      </c>
      <c r="P496" s="23">
        <f>IF(ISNUMBER(AVERAGEIFS(ObservedSpeciesData!P$2:P$4955,ObservedSpeciesData!$A$2:$A$4955,$A496,ObservedSpeciesData!$C$2:$C$4955,$C496,ObservedSpeciesData!$D$2:$D$4955,$D496)),AVERAGEIFS(ObservedSpeciesData!P$2:P$4955,ObservedSpeciesData!$A$2:$A$4955,$A496,ObservedSpeciesData!$C$2:$C$4955,$C496,ObservedSpeciesData!$D$2:$D$4955,$D496),"")</f>
        <v>495.98734553339045</v>
      </c>
      <c r="Q496" s="23"/>
      <c r="R496" s="25" t="str">
        <f>IF(ISNUMBER(AVERAGEIFS(ObservedSpeciesData!R$2:R$4955,ObservedSpeciesData!$A$2:$A$4955,$A496,ObservedSpeciesData!$D$2:$D$4955,$D496)),AVERAGEIFS(ObservedSpeciesData!R$2:R$4955,ObservedSpeciesData!$A$2:$A$4955,$A496,ObservedSpeciesData!$D$2:$D$4955,$D496),"")</f>
        <v/>
      </c>
      <c r="S496" s="25" t="str">
        <f>IF(ISNUMBER(AVERAGEIFS(ObservedSpeciesData!S$2:S$4955,ObservedSpeciesData!$A$2:$A$4955,$A496,ObservedSpeciesData!$D$2:$D$4955,$D496)),AVERAGEIFS(ObservedSpeciesData!S$2:S$4955,ObservedSpeciesData!$A$2:$A$4955,$A496,ObservedSpeciesData!$D$2:$D$4955,$D496),"")</f>
        <v/>
      </c>
      <c r="T496" s="23" t="str">
        <f>IF(ISNUMBER(AVERAGEIFS(ObservedSpeciesData!T$2:T$4955,ObservedSpeciesData!$A$2:$A$4955,$A496,ObservedSpeciesData!$D$2:$D$4955,$D496)),AVERAGEIFS(ObservedSpeciesData!T$2:T$4955,ObservedSpeciesData!$A$2:$A$4955,$A496,ObservedSpeciesData!$D$2:$D$4955,$D496),"")</f>
        <v/>
      </c>
      <c r="U496" s="24" t="str">
        <f>IF(ISNUMBER(AVERAGEIFS(ObservedSpeciesData!U$2:U$4955,ObservedSpeciesData!$A$2:$A$4955,$A496,ObservedSpeciesData!$C$2:$C$4955,$C496,ObservedSpeciesData!$D$2:$D$4955,$D496)),AVERAGEIFS(ObservedSpeciesData!U$2:U$4955,ObservedSpeciesData!$A$2:$A$4955,$A496,ObservedSpeciesData!$C$2:$C$4955,$C496,ObservedSpeciesData!$D$2:$D$4955,$D496),"")</f>
        <v/>
      </c>
      <c r="V496" s="23">
        <f>IF(ISNUMBER(AVERAGEIFS(ObservedSpeciesData!V$2:V$4955,ObservedSpeciesData!$A$2:$A$4955,$A496,ObservedSpeciesData!$D$2:$D$4955,$D496)),AVERAGEIFS(ObservedSpeciesData!V$2:V$4955,ObservedSpeciesData!$A$2:$A$4955,$A496,ObservedSpeciesData!$D$2:$D$4955,$D496),"")</f>
        <v>26.209320306777954</v>
      </c>
      <c r="W496" s="23">
        <f>IF(ISNUMBER(AVERAGEIFS(ObservedSpeciesData!W$2:W$4955,ObservedSpeciesData!$A$2:$A$4955,$A496,ObservedSpeciesData!$D$2:$D$4955,$D496)),AVERAGEIFS(ObservedSpeciesData!W$2:W$4955,ObservedSpeciesData!$A$2:$A$4955,$A496,ObservedSpeciesData!$D$2:$D$4955,$D496),"")</f>
        <v>17.250325381755829</v>
      </c>
      <c r="X496" s="23">
        <f>IF(ISNUMBER(AVERAGEIFS(ObservedSpeciesData!X$2:X$4955,ObservedSpeciesData!$A$2:$A$4955,$A496,ObservedSpeciesData!$D$2:$D$4955,$D496)),AVERAGEIFS(ObservedSpeciesData!X$2:X$4955,ObservedSpeciesData!$A$2:$A$4955,$A496,ObservedSpeciesData!$D$2:$D$4955,$D496),"")</f>
        <v>72.502632141113281</v>
      </c>
      <c r="Y496" s="23">
        <f>IF(ISNUMBER(AVERAGEIFS(ObservedSpeciesData!Y$2:Y$4955,ObservedSpeciesData!$A$2:$A$4955,$A496,ObservedSpeciesData!$D$2:$D$4955,$D496)),AVERAGEIFS(ObservedSpeciesData!Y$2:Y$4955,ObservedSpeciesData!$A$2:$A$4955,$A496,ObservedSpeciesData!$D$2:$D$4955,$D496),"")</f>
        <v>46.540430307388306</v>
      </c>
      <c r="Z496" s="23">
        <f>IF(ISNUMBER(AVERAGEIFS(ObservedSpeciesData!Z$2:Z$4955,ObservedSpeciesData!$A$2:$A$4955,$A496,ObservedSpeciesData!$D$2:$D$4955,$D496)),AVERAGEIFS(ObservedSpeciesData!Z$2:Z$4955,ObservedSpeciesData!$A$2:$A$4955,$A496,ObservedSpeciesData!$D$2:$D$4955,$D496),"")</f>
        <v>91.190008640289307</v>
      </c>
      <c r="AA496" s="23">
        <f>IF(ISNUMBER(AVERAGEIFS(ObservedSpeciesData!AA$2:AA$4955,ObservedSpeciesData!$A$2:$A$4955,$A496,ObservedSpeciesData!$D$2:$D$4955,$D496)),AVERAGEIFS(ObservedSpeciesData!AA$2:AA$4955,ObservedSpeciesData!$A$2:$A$4955,$A496,ObservedSpeciesData!$D$2:$D$4955,$D496),"")</f>
        <v>15.666093051433563</v>
      </c>
      <c r="AB496" s="24">
        <f>IF(ISNUMBER(AVERAGEIFS(ObservedSpeciesData!AB$2:AB$4955,ObservedSpeciesData!$A$2:$A$4955,$A496,ObservedSpeciesData!$D$2:$D$4955,$D496)),AVERAGEIFS(ObservedSpeciesData!AB$2:AB$4955,ObservedSpeciesData!$A$2:$A$4955,$A496,ObservedSpeciesData!$D$2:$D$4955,$D496),"")</f>
        <v>2.5065748882293699E-2</v>
      </c>
      <c r="AC496" s="24">
        <f>IF(ISNUMBER(AVERAGEIFS(ObservedSpeciesData!AC$2:AC$4955,ObservedSpeciesData!$A$2:$A$4955,$A496,ObservedSpeciesData!$D$2:$D$4955,$D496)),AVERAGEIFS(ObservedSpeciesData!AC$2:AC$4955,ObservedSpeciesData!$A$2:$A$4955,$A496,ObservedSpeciesData!$D$2:$D$4955,$D496),"")</f>
        <v>2.5065748882293699E-2</v>
      </c>
      <c r="AD496" s="23">
        <f>IF(ISNUMBER(AVERAGEIFS(ObservedSpeciesData!AD$2:AD$4955,ObservedSpeciesData!$A$2:$A$4955,$A496,ObservedSpeciesData!$D$2:$D$4955,$D496)),AVERAGEIFS(ObservedSpeciesData!AD$2:AD$4955,ObservedSpeciesData!$A$2:$A$4955,$A496,ObservedSpeciesData!$D$2:$D$4955,$D496),"")</f>
        <v>11.600421142578126</v>
      </c>
      <c r="AE496" s="24">
        <f>IF(ISNUMBER(AVERAGEIFS(ObservedSpeciesData!AE$2:AE$4955,ObservedSpeciesData!$A$2:$A$4955,$A496,ObservedSpeciesData!$D$2:$D$4955,$D496)),AVERAGEIFS(ObservedSpeciesData!AE$2:AE$4955,ObservedSpeciesData!$A$2:$A$4955,$A496,ObservedSpeciesData!$D$2:$D$4955,$D496),"")</f>
        <v>15.295609277770389</v>
      </c>
      <c r="AF496" s="23"/>
      <c r="AG496" s="24"/>
      <c r="AH496" s="23">
        <f>IF(ISNUMBER(AVERAGEIFS(ObservedSpeciesData!AH$2:AH$4955,ObservedSpeciesData!$A$2:$A$4955,$A496,ObservedSpeciesData!$D$2:$D$4955,$D496)),AVERAGEIFS(ObservedSpeciesData!AH$2:AH$4955,ObservedSpeciesData!$A$2:$A$4955,$A496,ObservedSpeciesData!$D$2:$D$4955,$D496),"")</f>
        <v>1.4921250000000001</v>
      </c>
      <c r="AI496" s="23">
        <f>IF(ISNUMBER(AVERAGEIFS(ObservedSpeciesData!AI$2:AI$4955,ObservedSpeciesData!$A$2:$A$4955,$A496,ObservedSpeciesData!$C$2:$C$4955,$C496,ObservedSpeciesData!$D$2:$D$4955,$D496)),AVERAGEIFS(ObservedSpeciesData!AI$2:AI$4955,ObservedSpeciesData!$A$2:$A$4955,$A496,ObservedSpeciesData!$C$2:$C$4955,$C496,ObservedSpeciesData!$D$2:$D$4955,$D496),"")</f>
        <v>10.24925</v>
      </c>
      <c r="AJ496" s="2">
        <f>COUNTIFS(ObservedSpeciesData!$A$2:$A$828,$A496,ObservedSpeciesData!$D$2:$D$828,$D496)</f>
        <v>0</v>
      </c>
      <c r="AK496" s="2">
        <f t="shared" si="7"/>
        <v>15</v>
      </c>
    </row>
    <row r="497" spans="1:37" x14ac:dyDescent="0.25">
      <c r="A497" s="14" t="s">
        <v>101</v>
      </c>
      <c r="B497" t="s">
        <v>98</v>
      </c>
      <c r="C497" t="s">
        <v>105</v>
      </c>
      <c r="D497" s="13">
        <v>42073</v>
      </c>
      <c r="E497">
        <v>1</v>
      </c>
      <c r="F497">
        <v>200</v>
      </c>
      <c r="G497" s="2" t="s">
        <v>89</v>
      </c>
      <c r="H497" s="2" t="s">
        <v>12</v>
      </c>
      <c r="I497">
        <v>7</v>
      </c>
      <c r="J497" s="2" t="s">
        <v>77</v>
      </c>
      <c r="K497" s="2">
        <f>IF(ISNUMBER(AVERAGEIFS(ObservedSpeciesData!K$2:K$4955,ObservedSpeciesData!$A$2:$A$4955,$A497,ObservedSpeciesData!$D$2:$D$4955,$D497)),AVERAGEIFS(ObservedSpeciesData!K$2:K$4955,ObservedSpeciesData!$A$2:$A$4955,$A497,ObservedSpeciesData!$D$2:$D$4955,$D497),"")</f>
        <v>180</v>
      </c>
      <c r="L497" s="26" t="str">
        <f>IF(ISNUMBER(AVERAGEIFS(ObservedSpeciesData!L$2:L$4955,ObservedSpeciesData!$A$2:$A$4955,$A497,ObservedSpeciesData!$D$2:$D$4955,$D497)),AVERAGEIFS(ObservedSpeciesData!L$2:L$4955,ObservedSpeciesData!$A$2:$A$4955,$A497,ObservedSpeciesData!$D$2:$D$4955,$D497),"")</f>
        <v/>
      </c>
      <c r="M497" s="23" t="str">
        <f>IF(ISNUMBER(AVERAGEIFS(ObservedSpeciesData!M$2:M$4955,ObservedSpeciesData!$A$2:$A$4955,$A497,ObservedSpeciesData!$D$2:$D$4955,$D497)),AVERAGEIFS(ObservedSpeciesData!M$2:M$4955,ObservedSpeciesData!$A$2:$A$4955,$A497,ObservedSpeciesData!$D$2:$D$4955,$D497),"")</f>
        <v/>
      </c>
      <c r="N497" s="23">
        <f>IF(ISNUMBER(AVERAGEIFS(ObservedSpeciesData!N$2:N$4955,ObservedSpeciesData!$A$2:$A$4955,$A497,ObservedSpeciesData!$D$2:$D$4955,$D497)),AVERAGEIFS(ObservedSpeciesData!N$2:N$4955,ObservedSpeciesData!$A$2:$A$4955,$A497,ObservedSpeciesData!$D$2:$D$4955,$D497),"")</f>
        <v>847.02263205591294</v>
      </c>
      <c r="O497" s="23">
        <f>IF(ISNUMBER(AVERAGEIFS(ObservedSpeciesData!O$2:O$4955,ObservedSpeciesData!$A$2:$A$4955,$A497,ObservedSpeciesData!$D$2:$D$4955,$D497)),AVERAGEIFS(ObservedSpeciesData!O$2:O$4955,ObservedSpeciesData!$A$2:$A$4955,$A497,ObservedSpeciesData!$D$2:$D$4955,$D497),"")</f>
        <v>84.702263205591294</v>
      </c>
      <c r="P497" s="23">
        <f>IF(ISNUMBER(AVERAGEIFS(ObservedSpeciesData!P$2:P$4955,ObservedSpeciesData!$A$2:$A$4955,$A497,ObservedSpeciesData!$C$2:$C$4955,$C497,ObservedSpeciesData!$D$2:$D$4955,$D497)),AVERAGEIFS(ObservedSpeciesData!P$2:P$4955,ObservedSpeciesData!$A$2:$A$4955,$A497,ObservedSpeciesData!$C$2:$C$4955,$C497,ObservedSpeciesData!$D$2:$D$4955,$D497),"")</f>
        <v>583.72755040335392</v>
      </c>
      <c r="Q497" s="23"/>
      <c r="R497" s="25" t="str">
        <f>IF(ISNUMBER(AVERAGEIFS(ObservedSpeciesData!R$2:R$4955,ObservedSpeciesData!$A$2:$A$4955,$A497,ObservedSpeciesData!$D$2:$D$4955,$D497)),AVERAGEIFS(ObservedSpeciesData!R$2:R$4955,ObservedSpeciesData!$A$2:$A$4955,$A497,ObservedSpeciesData!$D$2:$D$4955,$D497),"")</f>
        <v/>
      </c>
      <c r="S497" s="25" t="str">
        <f>IF(ISNUMBER(AVERAGEIFS(ObservedSpeciesData!S$2:S$4955,ObservedSpeciesData!$A$2:$A$4955,$A497,ObservedSpeciesData!$D$2:$D$4955,$D497)),AVERAGEIFS(ObservedSpeciesData!S$2:S$4955,ObservedSpeciesData!$A$2:$A$4955,$A497,ObservedSpeciesData!$D$2:$D$4955,$D497),"")</f>
        <v/>
      </c>
      <c r="T497" s="23" t="str">
        <f>IF(ISNUMBER(AVERAGEIFS(ObservedSpeciesData!T$2:T$4955,ObservedSpeciesData!$A$2:$A$4955,$A497,ObservedSpeciesData!$D$2:$D$4955,$D497)),AVERAGEIFS(ObservedSpeciesData!T$2:T$4955,ObservedSpeciesData!$A$2:$A$4955,$A497,ObservedSpeciesData!$D$2:$D$4955,$D497),"")</f>
        <v/>
      </c>
      <c r="U497" s="24" t="str">
        <f>IF(ISNUMBER(AVERAGEIFS(ObservedSpeciesData!U$2:U$4955,ObservedSpeciesData!$A$2:$A$4955,$A497,ObservedSpeciesData!$C$2:$C$4955,$C497,ObservedSpeciesData!$D$2:$D$4955,$D497)),AVERAGEIFS(ObservedSpeciesData!U$2:U$4955,ObservedSpeciesData!$A$2:$A$4955,$A497,ObservedSpeciesData!$C$2:$C$4955,$C497,ObservedSpeciesData!$D$2:$D$4955,$D497),"")</f>
        <v/>
      </c>
      <c r="V497" s="23">
        <f>IF(ISNUMBER(AVERAGEIFS(ObservedSpeciesData!V$2:V$4955,ObservedSpeciesData!$A$2:$A$4955,$A497,ObservedSpeciesData!$D$2:$D$4955,$D497)),AVERAGEIFS(ObservedSpeciesData!V$2:V$4955,ObservedSpeciesData!$A$2:$A$4955,$A497,ObservedSpeciesData!$D$2:$D$4955,$D497),"")</f>
        <v>26.867549896240234</v>
      </c>
      <c r="W497" s="23">
        <f>IF(ISNUMBER(AVERAGEIFS(ObservedSpeciesData!W$2:W$4955,ObservedSpeciesData!$A$2:$A$4955,$A497,ObservedSpeciesData!$D$2:$D$4955,$D497)),AVERAGEIFS(ObservedSpeciesData!W$2:W$4955,ObservedSpeciesData!$A$2:$A$4955,$A497,ObservedSpeciesData!$D$2:$D$4955,$D497),"")</f>
        <v>16.519259989261627</v>
      </c>
      <c r="X497" s="23">
        <f>IF(ISNUMBER(AVERAGEIFS(ObservedSpeciesData!X$2:X$4955,ObservedSpeciesData!$A$2:$A$4955,$A497,ObservedSpeciesData!$D$2:$D$4955,$D497)),AVERAGEIFS(ObservedSpeciesData!X$2:X$4955,ObservedSpeciesData!$A$2:$A$4955,$A497,ObservedSpeciesData!$D$2:$D$4955,$D497),"")</f>
        <v>73.062560081481934</v>
      </c>
      <c r="Y497" s="23">
        <f>IF(ISNUMBER(AVERAGEIFS(ObservedSpeciesData!Y$2:Y$4955,ObservedSpeciesData!$A$2:$A$4955,$A497,ObservedSpeciesData!$D$2:$D$4955,$D497)),AVERAGEIFS(ObservedSpeciesData!Y$2:Y$4955,ObservedSpeciesData!$A$2:$A$4955,$A497,ObservedSpeciesData!$D$2:$D$4955,$D497),"")</f>
        <v>48.16579794883728</v>
      </c>
      <c r="Z497" s="23">
        <f>IF(ISNUMBER(AVERAGEIFS(ObservedSpeciesData!Z$2:Z$4955,ObservedSpeciesData!$A$2:$A$4955,$A497,ObservedSpeciesData!$D$2:$D$4955,$D497)),AVERAGEIFS(ObservedSpeciesData!Z$2:Z$4955,ObservedSpeciesData!$A$2:$A$4955,$A497,ObservedSpeciesData!$D$2:$D$4955,$D497),"")</f>
        <v>91.513463020324707</v>
      </c>
      <c r="AA497" s="23">
        <f>IF(ISNUMBER(AVERAGEIFS(ObservedSpeciesData!AA$2:AA$4955,ObservedSpeciesData!$A$2:$A$4955,$A497,ObservedSpeciesData!$D$2:$D$4955,$D497)),AVERAGEIFS(ObservedSpeciesData!AA$2:AA$4955,ObservedSpeciesData!$A$2:$A$4955,$A497,ObservedSpeciesData!$D$2:$D$4955,$D497),"")</f>
        <v>15.487225234508514</v>
      </c>
      <c r="AB497" s="24">
        <f>IF(ISNUMBER(AVERAGEIFS(ObservedSpeciesData!AB$2:AB$4955,ObservedSpeciesData!$A$2:$A$4955,$A497,ObservedSpeciesData!$D$2:$D$4955,$D497)),AVERAGEIFS(ObservedSpeciesData!AB$2:AB$4955,ObservedSpeciesData!$A$2:$A$4955,$A497,ObservedSpeciesData!$D$2:$D$4955,$D497),"")</f>
        <v>2.4779560375213623E-2</v>
      </c>
      <c r="AC497" s="24">
        <f>IF(ISNUMBER(AVERAGEIFS(ObservedSpeciesData!AC$2:AC$4955,ObservedSpeciesData!$A$2:$A$4955,$A497,ObservedSpeciesData!$D$2:$D$4955,$D497)),AVERAGEIFS(ObservedSpeciesData!AC$2:AC$4955,ObservedSpeciesData!$A$2:$A$4955,$A497,ObservedSpeciesData!$D$2:$D$4955,$D497),"")</f>
        <v>2.4779560375213623E-2</v>
      </c>
      <c r="AD497" s="23">
        <f>IF(ISNUMBER(AVERAGEIFS(ObservedSpeciesData!AD$2:AD$4955,ObservedSpeciesData!$A$2:$A$4955,$A497,ObservedSpeciesData!$D$2:$D$4955,$D497)),AVERAGEIFS(ObservedSpeciesData!AD$2:AD$4955,ObservedSpeciesData!$A$2:$A$4955,$A497,ObservedSpeciesData!$D$2:$D$4955,$D497),"")</f>
        <v>11.690009613037111</v>
      </c>
      <c r="AE497" s="24">
        <f>IF(ISNUMBER(AVERAGEIFS(ObservedSpeciesData!AE$2:AE$4955,ObservedSpeciesData!$A$2:$A$4955,$A497,ObservedSpeciesData!$D$2:$D$4955,$D497)),AVERAGEIFS(ObservedSpeciesData!AE$2:AE$4955,ObservedSpeciesData!$A$2:$A$4955,$A497,ObservedSpeciesData!$D$2:$D$4955,$D497),"")</f>
        <v>14.694945317068056</v>
      </c>
      <c r="AF497" s="23"/>
      <c r="AG497" s="24"/>
      <c r="AH497" s="23">
        <f>IF(ISNUMBER(AVERAGEIFS(ObservedSpeciesData!AH$2:AH$4955,ObservedSpeciesData!$A$2:$A$4955,$A497,ObservedSpeciesData!$D$2:$D$4955,$D497)),AVERAGEIFS(ObservedSpeciesData!AH$2:AH$4955,ObservedSpeciesData!$A$2:$A$4955,$A497,ObservedSpeciesData!$D$2:$D$4955,$D497),"")</f>
        <v>2.0682499999999999</v>
      </c>
      <c r="AI497" s="23">
        <f>IF(ISNUMBER(AVERAGEIFS(ObservedSpeciesData!AI$2:AI$4955,ObservedSpeciesData!$A$2:$A$4955,$A497,ObservedSpeciesData!$C$2:$C$4955,$C497,ObservedSpeciesData!$D$2:$D$4955,$D497)),AVERAGEIFS(ObservedSpeciesData!AI$2:AI$4955,ObservedSpeciesData!$A$2:$A$4955,$A497,ObservedSpeciesData!$C$2:$C$4955,$C497,ObservedSpeciesData!$D$2:$D$4955,$D497),"")</f>
        <v>12.052250000000001</v>
      </c>
      <c r="AJ497" s="2">
        <f>COUNTIFS(ObservedSpeciesData!$A$2:$A$828,$A497,ObservedSpeciesData!$D$2:$D$828,$D497)</f>
        <v>0</v>
      </c>
      <c r="AK497" s="2">
        <f t="shared" si="7"/>
        <v>15</v>
      </c>
    </row>
    <row r="498" spans="1:37" x14ac:dyDescent="0.25">
      <c r="A498" s="14" t="s">
        <v>100</v>
      </c>
      <c r="B498" t="s">
        <v>98</v>
      </c>
      <c r="C498" t="s">
        <v>105</v>
      </c>
      <c r="D498" s="13">
        <v>42073</v>
      </c>
      <c r="E498">
        <v>1</v>
      </c>
      <c r="F498">
        <v>350</v>
      </c>
      <c r="G498" s="2" t="s">
        <v>89</v>
      </c>
      <c r="H498" s="2" t="s">
        <v>12</v>
      </c>
      <c r="I498">
        <v>7</v>
      </c>
      <c r="J498" s="2" t="s">
        <v>77</v>
      </c>
      <c r="K498" s="2">
        <f>IF(ISNUMBER(AVERAGEIFS(ObservedSpeciesData!K$2:K$4955,ObservedSpeciesData!$A$2:$A$4955,$A498,ObservedSpeciesData!$D$2:$D$4955,$D498)),AVERAGEIFS(ObservedSpeciesData!K$2:K$4955,ObservedSpeciesData!$A$2:$A$4955,$A498,ObservedSpeciesData!$D$2:$D$4955,$D498),"")</f>
        <v>350</v>
      </c>
      <c r="L498" s="26" t="str">
        <f>IF(ISNUMBER(AVERAGEIFS(ObservedSpeciesData!L$2:L$4955,ObservedSpeciesData!$A$2:$A$4955,$A498,ObservedSpeciesData!$D$2:$D$4955,$D498)),AVERAGEIFS(ObservedSpeciesData!L$2:L$4955,ObservedSpeciesData!$A$2:$A$4955,$A498,ObservedSpeciesData!$D$2:$D$4955,$D498),"")</f>
        <v/>
      </c>
      <c r="M498" s="23" t="str">
        <f>IF(ISNUMBER(AVERAGEIFS(ObservedSpeciesData!M$2:M$4955,ObservedSpeciesData!$A$2:$A$4955,$A498,ObservedSpeciesData!$D$2:$D$4955,$D498)),AVERAGEIFS(ObservedSpeciesData!M$2:M$4955,ObservedSpeciesData!$A$2:$A$4955,$A498,ObservedSpeciesData!$D$2:$D$4955,$D498),"")</f>
        <v/>
      </c>
      <c r="N498" s="23">
        <f>IF(ISNUMBER(AVERAGEIFS(ObservedSpeciesData!N$2:N$4955,ObservedSpeciesData!$A$2:$A$4955,$A498,ObservedSpeciesData!$D$2:$D$4955,$D498)),AVERAGEIFS(ObservedSpeciesData!N$2:N$4955,ObservedSpeciesData!$A$2:$A$4955,$A498,ObservedSpeciesData!$D$2:$D$4955,$D498),"")</f>
        <v>1167.9356306078841</v>
      </c>
      <c r="O498" s="23">
        <f>IF(ISNUMBER(AVERAGEIFS(ObservedSpeciesData!O$2:O$4955,ObservedSpeciesData!$A$2:$A$4955,$A498,ObservedSpeciesData!$D$2:$D$4955,$D498)),AVERAGEIFS(ObservedSpeciesData!O$2:O$4955,ObservedSpeciesData!$A$2:$A$4955,$A498,ObservedSpeciesData!$D$2:$D$4955,$D498),"")</f>
        <v>116.79356306078841</v>
      </c>
      <c r="P498" s="23">
        <f>IF(ISNUMBER(AVERAGEIFS(ObservedSpeciesData!P$2:P$4955,ObservedSpeciesData!$A$2:$A$4955,$A498,ObservedSpeciesData!$C$2:$C$4955,$C498,ObservedSpeciesData!$D$2:$D$4955,$D498)),AVERAGEIFS(ObservedSpeciesData!P$2:P$4955,ObservedSpeciesData!$A$2:$A$4955,$A498,ObservedSpeciesData!$C$2:$C$4955,$C498,ObservedSpeciesData!$D$2:$D$4955,$D498),"")</f>
        <v>825.37222374967598</v>
      </c>
      <c r="Q498" s="23"/>
      <c r="R498" s="25" t="str">
        <f>IF(ISNUMBER(AVERAGEIFS(ObservedSpeciesData!R$2:R$4955,ObservedSpeciesData!$A$2:$A$4955,$A498,ObservedSpeciesData!$D$2:$D$4955,$D498)),AVERAGEIFS(ObservedSpeciesData!R$2:R$4955,ObservedSpeciesData!$A$2:$A$4955,$A498,ObservedSpeciesData!$D$2:$D$4955,$D498),"")</f>
        <v/>
      </c>
      <c r="S498" s="25" t="str">
        <f>IF(ISNUMBER(AVERAGEIFS(ObservedSpeciesData!S$2:S$4955,ObservedSpeciesData!$A$2:$A$4955,$A498,ObservedSpeciesData!$D$2:$D$4955,$D498)),AVERAGEIFS(ObservedSpeciesData!S$2:S$4955,ObservedSpeciesData!$A$2:$A$4955,$A498,ObservedSpeciesData!$D$2:$D$4955,$D498),"")</f>
        <v/>
      </c>
      <c r="T498" s="23" t="str">
        <f>IF(ISNUMBER(AVERAGEIFS(ObservedSpeciesData!T$2:T$4955,ObservedSpeciesData!$A$2:$A$4955,$A498,ObservedSpeciesData!$D$2:$D$4955,$D498)),AVERAGEIFS(ObservedSpeciesData!T$2:T$4955,ObservedSpeciesData!$A$2:$A$4955,$A498,ObservedSpeciesData!$D$2:$D$4955,$D498),"")</f>
        <v/>
      </c>
      <c r="U498" s="24" t="str">
        <f>IF(ISNUMBER(AVERAGEIFS(ObservedSpeciesData!U$2:U$4955,ObservedSpeciesData!$A$2:$A$4955,$A498,ObservedSpeciesData!$C$2:$C$4955,$C498,ObservedSpeciesData!$D$2:$D$4955,$D498)),AVERAGEIFS(ObservedSpeciesData!U$2:U$4955,ObservedSpeciesData!$A$2:$A$4955,$A498,ObservedSpeciesData!$C$2:$C$4955,$C498,ObservedSpeciesData!$D$2:$D$4955,$D498),"")</f>
        <v/>
      </c>
      <c r="V498" s="23">
        <f>IF(ISNUMBER(AVERAGEIFS(ObservedSpeciesData!V$2:V$4955,ObservedSpeciesData!$A$2:$A$4955,$A498,ObservedSpeciesData!$D$2:$D$4955,$D498)),AVERAGEIFS(ObservedSpeciesData!V$2:V$4955,ObservedSpeciesData!$A$2:$A$4955,$A498,ObservedSpeciesData!$D$2:$D$4955,$D498),"")</f>
        <v>26.070232391357422</v>
      </c>
      <c r="W498" s="23">
        <f>IF(ISNUMBER(AVERAGEIFS(ObservedSpeciesData!W$2:W$4955,ObservedSpeciesData!$A$2:$A$4955,$A498,ObservedSpeciesData!$D$2:$D$4955,$D498)),AVERAGEIFS(ObservedSpeciesData!W$2:W$4955,ObservedSpeciesData!$A$2:$A$4955,$A498,ObservedSpeciesData!$D$2:$D$4955,$D498),"")</f>
        <v>16.15477055311203</v>
      </c>
      <c r="X498" s="23">
        <f>IF(ISNUMBER(AVERAGEIFS(ObservedSpeciesData!X$2:X$4955,ObservedSpeciesData!$A$2:$A$4955,$A498,ObservedSpeciesData!$D$2:$D$4955,$D498)),AVERAGEIFS(ObservedSpeciesData!X$2:X$4955,ObservedSpeciesData!$A$2:$A$4955,$A498,ObservedSpeciesData!$D$2:$D$4955,$D498),"")</f>
        <v>74.283015727996826</v>
      </c>
      <c r="Y498" s="23">
        <f>IF(ISNUMBER(AVERAGEIFS(ObservedSpeciesData!Y$2:Y$4955,ObservedSpeciesData!$A$2:$A$4955,$A498,ObservedSpeciesData!$D$2:$D$4955,$D498)),AVERAGEIFS(ObservedSpeciesData!Y$2:Y$4955,ObservedSpeciesData!$A$2:$A$4955,$A498,ObservedSpeciesData!$D$2:$D$4955,$D498),"")</f>
        <v>46.214647531509399</v>
      </c>
      <c r="Z498" s="23">
        <f>IF(ISNUMBER(AVERAGEIFS(ObservedSpeciesData!Z$2:Z$4955,ObservedSpeciesData!$A$2:$A$4955,$A498,ObservedSpeciesData!$D$2:$D$4955,$D498)),AVERAGEIFS(ObservedSpeciesData!Z$2:Z$4955,ObservedSpeciesData!$A$2:$A$4955,$A498,ObservedSpeciesData!$D$2:$D$4955,$D498),"")</f>
        <v>91.159685134887695</v>
      </c>
      <c r="AA498" s="23">
        <f>IF(ISNUMBER(AVERAGEIFS(ObservedSpeciesData!AA$2:AA$4955,ObservedSpeciesData!$A$2:$A$4955,$A498,ObservedSpeciesData!$D$2:$D$4955,$D498)),AVERAGEIFS(ObservedSpeciesData!AA$2:AA$4955,ObservedSpeciesData!$A$2:$A$4955,$A498,ObservedSpeciesData!$D$2:$D$4955,$D498),"")</f>
        <v>16.015072822570801</v>
      </c>
      <c r="AB498" s="24">
        <f>IF(ISNUMBER(AVERAGEIFS(ObservedSpeciesData!AB$2:AB$4955,ObservedSpeciesData!$A$2:$A$4955,$A498,ObservedSpeciesData!$D$2:$D$4955,$D498)),AVERAGEIFS(ObservedSpeciesData!AB$2:AB$4955,ObservedSpeciesData!$A$2:$A$4955,$A498,ObservedSpeciesData!$D$2:$D$4955,$D498),"")</f>
        <v>2.5624116516113279E-2</v>
      </c>
      <c r="AC498" s="24">
        <f>IF(ISNUMBER(AVERAGEIFS(ObservedSpeciesData!AC$2:AC$4955,ObservedSpeciesData!$A$2:$A$4955,$A498,ObservedSpeciesData!$D$2:$D$4955,$D498)),AVERAGEIFS(ObservedSpeciesData!AC$2:AC$4955,ObservedSpeciesData!$A$2:$A$4955,$A498,ObservedSpeciesData!$D$2:$D$4955,$D498),"")</f>
        <v>2.5624116516113279E-2</v>
      </c>
      <c r="AD498" s="23">
        <f>IF(ISNUMBER(AVERAGEIFS(ObservedSpeciesData!AD$2:AD$4955,ObservedSpeciesData!$A$2:$A$4955,$A498,ObservedSpeciesData!$D$2:$D$4955,$D498)),AVERAGEIFS(ObservedSpeciesData!AD$2:AD$4955,ObservedSpeciesData!$A$2:$A$4955,$A498,ObservedSpeciesData!$D$2:$D$4955,$D498),"")</f>
        <v>11.885282516479492</v>
      </c>
      <c r="AE498" s="24">
        <f>IF(ISNUMBER(AVERAGEIFS(ObservedSpeciesData!AE$2:AE$4955,ObservedSpeciesData!$A$2:$A$4955,$A498,ObservedSpeciesData!$D$2:$D$4955,$D498)),AVERAGEIFS(ObservedSpeciesData!AE$2:AE$4955,ObservedSpeciesData!$A$2:$A$4955,$A498,ObservedSpeciesData!$D$2:$D$4955,$D498),"")</f>
        <v>14.32651162165542</v>
      </c>
      <c r="AF498" s="23"/>
      <c r="AG498" s="24"/>
      <c r="AH498" s="23">
        <f>IF(ISNUMBER(AVERAGEIFS(ObservedSpeciesData!AH$2:AH$4955,ObservedSpeciesData!$A$2:$A$4955,$A498,ObservedSpeciesData!$D$2:$D$4955,$D498)),AVERAGEIFS(ObservedSpeciesData!AH$2:AH$4955,ObservedSpeciesData!$A$2:$A$4955,$A498,ObservedSpeciesData!$D$2:$D$4955,$D498),"")</f>
        <v>2.9754999999999998</v>
      </c>
      <c r="AI498" s="23">
        <f>IF(ISNUMBER(AVERAGEIFS(ObservedSpeciesData!AI$2:AI$4955,ObservedSpeciesData!$A$2:$A$4955,$A498,ObservedSpeciesData!$C$2:$C$4955,$C498,ObservedSpeciesData!$D$2:$D$4955,$D498)),AVERAGEIFS(ObservedSpeciesData!AI$2:AI$4955,ObservedSpeciesData!$A$2:$A$4955,$A498,ObservedSpeciesData!$C$2:$C$4955,$C498,ObservedSpeciesData!$D$2:$D$4955,$D498),"")</f>
        <v>18.758499999999998</v>
      </c>
      <c r="AJ498" s="2">
        <f>COUNTIFS(ObservedSpeciesData!$A$2:$A$828,$A498,ObservedSpeciesData!$D$2:$D$828,$D498)</f>
        <v>0</v>
      </c>
      <c r="AK498" s="2">
        <f t="shared" si="7"/>
        <v>15</v>
      </c>
    </row>
    <row r="499" spans="1:37" x14ac:dyDescent="0.25">
      <c r="A499" s="14" t="s">
        <v>99</v>
      </c>
      <c r="B499" t="s">
        <v>98</v>
      </c>
      <c r="C499" t="s">
        <v>105</v>
      </c>
      <c r="D499" s="13">
        <v>42073</v>
      </c>
      <c r="E499">
        <v>1</v>
      </c>
      <c r="F499">
        <v>500</v>
      </c>
      <c r="G499" s="2" t="s">
        <v>89</v>
      </c>
      <c r="H499" s="2" t="s">
        <v>12</v>
      </c>
      <c r="I499">
        <v>7</v>
      </c>
      <c r="J499" s="2" t="s">
        <v>77</v>
      </c>
      <c r="K499" s="2">
        <f>IF(ISNUMBER(AVERAGEIFS(ObservedSpeciesData!K$2:K$4955,ObservedSpeciesData!$A$2:$A$4955,$A499,ObservedSpeciesData!$D$2:$D$4955,$D499)),AVERAGEIFS(ObservedSpeciesData!K$2:K$4955,ObservedSpeciesData!$A$2:$A$4955,$A499,ObservedSpeciesData!$D$2:$D$4955,$D499),"")</f>
        <v>450</v>
      </c>
      <c r="L499" s="26" t="str">
        <f>IF(ISNUMBER(AVERAGEIFS(ObservedSpeciesData!L$2:L$4955,ObservedSpeciesData!$A$2:$A$4955,$A499,ObservedSpeciesData!$D$2:$D$4955,$D499)),AVERAGEIFS(ObservedSpeciesData!L$2:L$4955,ObservedSpeciesData!$A$2:$A$4955,$A499,ObservedSpeciesData!$D$2:$D$4955,$D499),"")</f>
        <v/>
      </c>
      <c r="M499" s="23" t="str">
        <f>IF(ISNUMBER(AVERAGEIFS(ObservedSpeciesData!M$2:M$4955,ObservedSpeciesData!$A$2:$A$4955,$A499,ObservedSpeciesData!$D$2:$D$4955,$D499)),AVERAGEIFS(ObservedSpeciesData!M$2:M$4955,ObservedSpeciesData!$A$2:$A$4955,$A499,ObservedSpeciesData!$D$2:$D$4955,$D499),"")</f>
        <v/>
      </c>
      <c r="N499" s="23">
        <f>IF(ISNUMBER(AVERAGEIFS(ObservedSpeciesData!N$2:N$4955,ObservedSpeciesData!$A$2:$A$4955,$A499,ObservedSpeciesData!$D$2:$D$4955,$D499)),AVERAGEIFS(ObservedSpeciesData!N$2:N$4955,ObservedSpeciesData!$A$2:$A$4955,$A499,ObservedSpeciesData!$D$2:$D$4955,$D499),"")</f>
        <v>1633.3420820340937</v>
      </c>
      <c r="O499" s="23">
        <f>IF(ISNUMBER(AVERAGEIFS(ObservedSpeciesData!O$2:O$4955,ObservedSpeciesData!$A$2:$A$4955,$A499,ObservedSpeciesData!$D$2:$D$4955,$D499)),AVERAGEIFS(ObservedSpeciesData!O$2:O$4955,ObservedSpeciesData!$A$2:$A$4955,$A499,ObservedSpeciesData!$D$2:$D$4955,$D499),"")</f>
        <v>163.33420820340933</v>
      </c>
      <c r="P499" s="23">
        <f>IF(ISNUMBER(AVERAGEIFS(ObservedSpeciesData!P$2:P$4955,ObservedSpeciesData!$A$2:$A$4955,$A499,ObservedSpeciesData!$C$2:$C$4955,$C499,ObservedSpeciesData!$D$2:$D$4955,$D499)),AVERAGEIFS(ObservedSpeciesData!P$2:P$4955,ObservedSpeciesData!$A$2:$A$4955,$A499,ObservedSpeciesData!$C$2:$C$4955,$C499,ObservedSpeciesData!$D$2:$D$4955,$D499),"")</f>
        <v>1085.8128183810804</v>
      </c>
      <c r="Q499" s="23"/>
      <c r="R499" s="25" t="str">
        <f>IF(ISNUMBER(AVERAGEIFS(ObservedSpeciesData!R$2:R$4955,ObservedSpeciesData!$A$2:$A$4955,$A499,ObservedSpeciesData!$D$2:$D$4955,$D499)),AVERAGEIFS(ObservedSpeciesData!R$2:R$4955,ObservedSpeciesData!$A$2:$A$4955,$A499,ObservedSpeciesData!$D$2:$D$4955,$D499),"")</f>
        <v/>
      </c>
      <c r="S499" s="25" t="str">
        <f>IF(ISNUMBER(AVERAGEIFS(ObservedSpeciesData!S$2:S$4955,ObservedSpeciesData!$A$2:$A$4955,$A499,ObservedSpeciesData!$D$2:$D$4955,$D499)),AVERAGEIFS(ObservedSpeciesData!S$2:S$4955,ObservedSpeciesData!$A$2:$A$4955,$A499,ObservedSpeciesData!$D$2:$D$4955,$D499),"")</f>
        <v/>
      </c>
      <c r="T499" s="23" t="str">
        <f>IF(ISNUMBER(AVERAGEIFS(ObservedSpeciesData!T$2:T$4955,ObservedSpeciesData!$A$2:$A$4955,$A499,ObservedSpeciesData!$D$2:$D$4955,$D499)),AVERAGEIFS(ObservedSpeciesData!T$2:T$4955,ObservedSpeciesData!$A$2:$A$4955,$A499,ObservedSpeciesData!$D$2:$D$4955,$D499),"")</f>
        <v/>
      </c>
      <c r="U499" s="24" t="str">
        <f>IF(ISNUMBER(AVERAGEIFS(ObservedSpeciesData!U$2:U$4955,ObservedSpeciesData!$A$2:$A$4955,$A499,ObservedSpeciesData!$C$2:$C$4955,$C499,ObservedSpeciesData!$D$2:$D$4955,$D499)),AVERAGEIFS(ObservedSpeciesData!U$2:U$4955,ObservedSpeciesData!$A$2:$A$4955,$A499,ObservedSpeciesData!$C$2:$C$4955,$C499,ObservedSpeciesData!$D$2:$D$4955,$D499),"")</f>
        <v/>
      </c>
      <c r="V499" s="23">
        <f>IF(ISNUMBER(AVERAGEIFS(ObservedSpeciesData!V$2:V$4955,ObservedSpeciesData!$A$2:$A$4955,$A499,ObservedSpeciesData!$D$2:$D$4955,$D499)),AVERAGEIFS(ObservedSpeciesData!V$2:V$4955,ObservedSpeciesData!$A$2:$A$4955,$A499,ObservedSpeciesData!$D$2:$D$4955,$D499),"")</f>
        <v>27.420587658882141</v>
      </c>
      <c r="W499" s="23">
        <f>IF(ISNUMBER(AVERAGEIFS(ObservedSpeciesData!W$2:W$4955,ObservedSpeciesData!$A$2:$A$4955,$A499,ObservedSpeciesData!$D$2:$D$4955,$D499)),AVERAGEIFS(ObservedSpeciesData!W$2:W$4955,ObservedSpeciesData!$A$2:$A$4955,$A499,ObservedSpeciesData!$D$2:$D$4955,$D499),"")</f>
        <v>12.913284569978714</v>
      </c>
      <c r="X499" s="23">
        <f>IF(ISNUMBER(AVERAGEIFS(ObservedSpeciesData!X$2:X$4955,ObservedSpeciesData!$A$2:$A$4955,$A499,ObservedSpeciesData!$D$2:$D$4955,$D499)),AVERAGEIFS(ObservedSpeciesData!X$2:X$4955,ObservedSpeciesData!$A$2:$A$4955,$A499,ObservedSpeciesData!$D$2:$D$4955,$D499),"")</f>
        <v>72.204366683959961</v>
      </c>
      <c r="Y499" s="23">
        <f>IF(ISNUMBER(AVERAGEIFS(ObservedSpeciesData!Y$2:Y$4955,ObservedSpeciesData!$A$2:$A$4955,$A499,ObservedSpeciesData!$D$2:$D$4955,$D499)),AVERAGEIFS(ObservedSpeciesData!Y$2:Y$4955,ObservedSpeciesData!$A$2:$A$4955,$A499,ObservedSpeciesData!$D$2:$D$4955,$D499),"")</f>
        <v>48.889143466949463</v>
      </c>
      <c r="Z499" s="23">
        <f>IF(ISNUMBER(AVERAGEIFS(ObservedSpeciesData!Z$2:Z$4955,ObservedSpeciesData!$A$2:$A$4955,$A499,ObservedSpeciesData!$D$2:$D$4955,$D499)),AVERAGEIFS(ObservedSpeciesData!Z$2:Z$4955,ObservedSpeciesData!$A$2:$A$4955,$A499,ObservedSpeciesData!$D$2:$D$4955,$D499),"")</f>
        <v>91.091459274291992</v>
      </c>
      <c r="AA499" s="23">
        <f>IF(ISNUMBER(AVERAGEIFS(ObservedSpeciesData!AA$2:AA$4955,ObservedSpeciesData!$A$2:$A$4955,$A499,ObservedSpeciesData!$D$2:$D$4955,$D499)),AVERAGEIFS(ObservedSpeciesData!AA$2:AA$4955,ObservedSpeciesData!$A$2:$A$4955,$A499,ObservedSpeciesData!$D$2:$D$4955,$D499),"")</f>
        <v>18.659323275089264</v>
      </c>
      <c r="AB499" s="24">
        <f>IF(ISNUMBER(AVERAGEIFS(ObservedSpeciesData!AB$2:AB$4955,ObservedSpeciesData!$A$2:$A$4955,$A499,ObservedSpeciesData!$D$2:$D$4955,$D499)),AVERAGEIFS(ObservedSpeciesData!AB$2:AB$4955,ObservedSpeciesData!$A$2:$A$4955,$A499,ObservedSpeciesData!$D$2:$D$4955,$D499),"")</f>
        <v>2.9854917240142817E-2</v>
      </c>
      <c r="AC499" s="24">
        <f>IF(ISNUMBER(AVERAGEIFS(ObservedSpeciesData!AC$2:AC$4955,ObservedSpeciesData!$A$2:$A$4955,$A499,ObservedSpeciesData!$D$2:$D$4955,$D499)),AVERAGEIFS(ObservedSpeciesData!AC$2:AC$4955,ObservedSpeciesData!$A$2:$A$4955,$A499,ObservedSpeciesData!$D$2:$D$4955,$D499),"")</f>
        <v>2.9854917240142817E-2</v>
      </c>
      <c r="AD499" s="23">
        <f>IF(ISNUMBER(AVERAGEIFS(ObservedSpeciesData!AD$2:AD$4955,ObservedSpeciesData!$A$2:$A$4955,$A499,ObservedSpeciesData!$D$2:$D$4955,$D499)),AVERAGEIFS(ObservedSpeciesData!AD$2:AD$4955,ObservedSpeciesData!$A$2:$A$4955,$A499,ObservedSpeciesData!$D$2:$D$4955,$D499),"")</f>
        <v>11.552698669433594</v>
      </c>
      <c r="AE499" s="24">
        <f>IF(ISNUMBER(AVERAGEIFS(ObservedSpeciesData!AE$2:AE$4955,ObservedSpeciesData!$A$2:$A$4955,$A499,ObservedSpeciesData!$D$2:$D$4955,$D499)),AVERAGEIFS(ObservedSpeciesData!AE$2:AE$4955,ObservedSpeciesData!$A$2:$A$4955,$A499,ObservedSpeciesData!$D$2:$D$4955,$D499),"")</f>
        <v>13.347061613745565</v>
      </c>
      <c r="AF499" s="23"/>
      <c r="AG499" s="24"/>
      <c r="AH499" s="23">
        <f>IF(ISNUMBER(AVERAGEIFS(ObservedSpeciesData!AH$2:AH$4955,ObservedSpeciesData!$A$2:$A$4955,$A499,ObservedSpeciesData!$D$2:$D$4955,$D499)),AVERAGEIFS(ObservedSpeciesData!AH$2:AH$4955,ObservedSpeciesData!$A$2:$A$4955,$A499,ObservedSpeciesData!$D$2:$D$4955,$D499),"")</f>
        <v>4.9553750000000001</v>
      </c>
      <c r="AI499" s="23">
        <f>IF(ISNUMBER(AVERAGEIFS(ObservedSpeciesData!AI$2:AI$4955,ObservedSpeciesData!$A$2:$A$4955,$A499,ObservedSpeciesData!$C$2:$C$4955,$C499,ObservedSpeciesData!$D$2:$D$4955,$D499)),AVERAGEIFS(ObservedSpeciesData!AI$2:AI$4955,ObservedSpeciesData!$A$2:$A$4955,$A499,ObservedSpeciesData!$C$2:$C$4955,$C499,ObservedSpeciesData!$D$2:$D$4955,$D499),"")</f>
        <v>26.8565</v>
      </c>
      <c r="AJ499" s="2">
        <f>COUNTIFS(ObservedSpeciesData!$A$2:$A$828,$A499,ObservedSpeciesData!$D$2:$D$828,$D499)</f>
        <v>0</v>
      </c>
      <c r="AK499" s="2">
        <f t="shared" si="7"/>
        <v>15</v>
      </c>
    </row>
    <row r="500" spans="1:37" x14ac:dyDescent="0.25">
      <c r="A500" s="14" t="s">
        <v>104</v>
      </c>
      <c r="B500" t="s">
        <v>98</v>
      </c>
      <c r="C500" t="s">
        <v>105</v>
      </c>
      <c r="D500" s="13">
        <v>42080</v>
      </c>
      <c r="E500">
        <v>1</v>
      </c>
      <c r="F500">
        <v>0</v>
      </c>
      <c r="G500" s="2" t="s">
        <v>89</v>
      </c>
      <c r="H500" s="2" t="s">
        <v>12</v>
      </c>
      <c r="I500">
        <v>8</v>
      </c>
      <c r="J500" s="2" t="s">
        <v>88</v>
      </c>
      <c r="K500" s="2">
        <f>IF(ISNUMBER(AVERAGEIFS(ObservedSpeciesData!K$2:K$4955,ObservedSpeciesData!$A$2:$A$4955,$A500,ObservedSpeciesData!$D$2:$D$4955,$D500)),AVERAGEIFS(ObservedSpeciesData!K$2:K$4955,ObservedSpeciesData!$A$2:$A$4955,$A500,ObservedSpeciesData!$D$2:$D$4955,$D500),"")</f>
        <v>0</v>
      </c>
      <c r="L500" s="26">
        <f>IF(ISNUMBER(AVERAGEIFS(ObservedSpeciesData!L$2:L$4955,ObservedSpeciesData!$A$2:$A$4955,$A500,ObservedSpeciesData!$D$2:$D$4955,$D500)),AVERAGEIFS(ObservedSpeciesData!L$2:L$4955,ObservedSpeciesData!$A$2:$A$4955,$A500,ObservedSpeciesData!$D$2:$D$4955,$D500),"")</f>
        <v>1256.5416666666667</v>
      </c>
      <c r="M500" s="23">
        <f>IF(ISNUMBER(AVERAGEIFS(ObservedSpeciesData!M$2:M$4955,ObservedSpeciesData!$A$2:$A$4955,$A500,ObservedSpeciesData!$D$2:$D$4955,$D500)),AVERAGEIFS(ObservedSpeciesData!M$2:M$4955,ObservedSpeciesData!$A$2:$A$4955,$A500,ObservedSpeciesData!$D$2:$D$4955,$D500),"")</f>
        <v>125.65416666666665</v>
      </c>
      <c r="N500" s="23" t="str">
        <f>IF(ISNUMBER(AVERAGEIFS(ObservedSpeciesData!N$2:N$4955,ObservedSpeciesData!$A$2:$A$4955,$A500,ObservedSpeciesData!$D$2:$D$4955,$D500)),AVERAGEIFS(ObservedSpeciesData!N$2:N$4955,ObservedSpeciesData!$A$2:$A$4955,$A500,ObservedSpeciesData!$D$2:$D$4955,$D500),"")</f>
        <v/>
      </c>
      <c r="O500" s="23" t="str">
        <f>IF(ISNUMBER(AVERAGEIFS(ObservedSpeciesData!O$2:O$4955,ObservedSpeciesData!$A$2:$A$4955,$A500,ObservedSpeciesData!$D$2:$D$4955,$D500)),AVERAGEIFS(ObservedSpeciesData!O$2:O$4955,ObservedSpeciesData!$A$2:$A$4955,$A500,ObservedSpeciesData!$D$2:$D$4955,$D500),"")</f>
        <v/>
      </c>
      <c r="P500" s="23" t="str">
        <f>IF(ISNUMBER(AVERAGEIFS(ObservedSpeciesData!P$2:P$4955,ObservedSpeciesData!$A$2:$A$4955,$A500,ObservedSpeciesData!$C$2:$C$4955,$C500,ObservedSpeciesData!$D$2:$D$4955,$D500)),AVERAGEIFS(ObservedSpeciesData!P$2:P$4955,ObservedSpeciesData!$A$2:$A$4955,$A500,ObservedSpeciesData!$C$2:$C$4955,$C500,ObservedSpeciesData!$D$2:$D$4955,$D500),"")</f>
        <v/>
      </c>
      <c r="Q500" s="23"/>
      <c r="R500" s="25" t="str">
        <f>IF(ISNUMBER(AVERAGEIFS(ObservedSpeciesData!R$2:R$4955,ObservedSpeciesData!$A$2:$A$4955,$A500,ObservedSpeciesData!$D$2:$D$4955,$D500)),AVERAGEIFS(ObservedSpeciesData!R$2:R$4955,ObservedSpeciesData!$A$2:$A$4955,$A500,ObservedSpeciesData!$D$2:$D$4955,$D500),"")</f>
        <v/>
      </c>
      <c r="S500" s="25" t="str">
        <f>IF(ISNUMBER(AVERAGEIFS(ObservedSpeciesData!S$2:S$4955,ObservedSpeciesData!$A$2:$A$4955,$A500,ObservedSpeciesData!$D$2:$D$4955,$D500)),AVERAGEIFS(ObservedSpeciesData!S$2:S$4955,ObservedSpeciesData!$A$2:$A$4955,$A500,ObservedSpeciesData!$D$2:$D$4955,$D500),"")</f>
        <v/>
      </c>
      <c r="T500" s="23" t="str">
        <f>IF(ISNUMBER(AVERAGEIFS(ObservedSpeciesData!T$2:T$4955,ObservedSpeciesData!$A$2:$A$4955,$A500,ObservedSpeciesData!$D$2:$D$4955,$D500)),AVERAGEIFS(ObservedSpeciesData!T$2:T$4955,ObservedSpeciesData!$A$2:$A$4955,$A500,ObservedSpeciesData!$D$2:$D$4955,$D500),"")</f>
        <v/>
      </c>
      <c r="U500" s="24" t="str">
        <f>IF(ISNUMBER(AVERAGEIFS(ObservedSpeciesData!U$2:U$4955,ObservedSpeciesData!$A$2:$A$4955,$A500,ObservedSpeciesData!$C$2:$C$4955,$C500,ObservedSpeciesData!$D$2:$D$4955,$D500)),AVERAGEIFS(ObservedSpeciesData!U$2:U$4955,ObservedSpeciesData!$A$2:$A$4955,$A500,ObservedSpeciesData!$C$2:$C$4955,$C500,ObservedSpeciesData!$D$2:$D$4955,$D500),"")</f>
        <v/>
      </c>
      <c r="V500" s="23">
        <f>IF(ISNUMBER(AVERAGEIFS(ObservedSpeciesData!V$2:V$4955,ObservedSpeciesData!$A$2:$A$4955,$A500,ObservedSpeciesData!$D$2:$D$4955,$D500)),AVERAGEIFS(ObservedSpeciesData!V$2:V$4955,ObservedSpeciesData!$A$2:$A$4955,$A500,ObservedSpeciesData!$D$2:$D$4955,$D500),"")</f>
        <v>28.192218144734699</v>
      </c>
      <c r="W500" s="23">
        <f>IF(ISNUMBER(AVERAGEIFS(ObservedSpeciesData!W$2:W$4955,ObservedSpeciesData!$A$2:$A$4955,$A500,ObservedSpeciesData!$D$2:$D$4955,$D500)),AVERAGEIFS(ObservedSpeciesData!W$2:W$4955,ObservedSpeciesData!$A$2:$A$4955,$A500,ObservedSpeciesData!$D$2:$D$4955,$D500),"")</f>
        <v>10.409736474355062</v>
      </c>
      <c r="X500" s="23">
        <f>IF(ISNUMBER(AVERAGEIFS(ObservedSpeciesData!X$2:X$4955,ObservedSpeciesData!$A$2:$A$4955,$A500,ObservedSpeciesData!$D$2:$D$4955,$D500)),AVERAGEIFS(ObservedSpeciesData!X$2:X$4955,ObservedSpeciesData!$A$2:$A$4955,$A500,ObservedSpeciesData!$D$2:$D$4955,$D500),"")</f>
        <v>69.081806182861328</v>
      </c>
      <c r="Y500" s="23">
        <f>IF(ISNUMBER(AVERAGEIFS(ObservedSpeciesData!Y$2:Y$4955,ObservedSpeciesData!$A$2:$A$4955,$A500,ObservedSpeciesData!$D$2:$D$4955,$D500)),AVERAGEIFS(ObservedSpeciesData!Y$2:Y$4955,ObservedSpeciesData!$A$2:$A$4955,$A500,ObservedSpeciesData!$D$2:$D$4955,$D500),"")</f>
        <v>50.523492813110352</v>
      </c>
      <c r="Z500" s="23">
        <f>IF(ISNUMBER(AVERAGEIFS(ObservedSpeciesData!Z$2:Z$4955,ObservedSpeciesData!$A$2:$A$4955,$A500,ObservedSpeciesData!$D$2:$D$4955,$D500)),AVERAGEIFS(ObservedSpeciesData!Z$2:Z$4955,ObservedSpeciesData!$A$2:$A$4955,$A500,ObservedSpeciesData!$D$2:$D$4955,$D500),"")</f>
        <v>89.372705459594727</v>
      </c>
      <c r="AA500" s="23">
        <f>IF(ISNUMBER(AVERAGEIFS(ObservedSpeciesData!AA$2:AA$4955,ObservedSpeciesData!$A$2:$A$4955,$A500,ObservedSpeciesData!$D$2:$D$4955,$D500)),AVERAGEIFS(ObservedSpeciesData!AA$2:AA$4955,ObservedSpeciesData!$A$2:$A$4955,$A500,ObservedSpeciesData!$D$2:$D$4955,$D500),"")</f>
        <v>16.590316692988079</v>
      </c>
      <c r="AB500" s="24">
        <f>IF(ISNUMBER(AVERAGEIFS(ObservedSpeciesData!AB$2:AB$4955,ObservedSpeciesData!$A$2:$A$4955,$A500,ObservedSpeciesData!$D$2:$D$4955,$D500)),AVERAGEIFS(ObservedSpeciesData!AB$2:AB$4955,ObservedSpeciesData!$A$2:$A$4955,$A500,ObservedSpeciesData!$D$2:$D$4955,$D500),"")</f>
        <v>2.6544506708780922E-2</v>
      </c>
      <c r="AC500" s="24">
        <f>IF(ISNUMBER(AVERAGEIFS(ObservedSpeciesData!AC$2:AC$4955,ObservedSpeciesData!$A$2:$A$4955,$A500,ObservedSpeciesData!$D$2:$D$4955,$D500)),AVERAGEIFS(ObservedSpeciesData!AC$2:AC$4955,ObservedSpeciesData!$A$2:$A$4955,$A500,ObservedSpeciesData!$D$2:$D$4955,$D500),"")</f>
        <v>2.6544506708780922E-2</v>
      </c>
      <c r="AD500" s="23">
        <f>IF(ISNUMBER(AVERAGEIFS(ObservedSpeciesData!AD$2:AD$4955,ObservedSpeciesData!$A$2:$A$4955,$A500,ObservedSpeciesData!$D$2:$D$4955,$D500)),AVERAGEIFS(ObservedSpeciesData!AD$2:AD$4955,ObservedSpeciesData!$A$2:$A$4955,$A500,ObservedSpeciesData!$D$2:$D$4955,$D500),"")</f>
        <v>11.053088989257814</v>
      </c>
      <c r="AE500" s="24">
        <f>IF(ISNUMBER(AVERAGEIFS(ObservedSpeciesData!AE$2:AE$4955,ObservedSpeciesData!$A$2:$A$4955,$A500,ObservedSpeciesData!$D$2:$D$4955,$D500)),AVERAGEIFS(ObservedSpeciesData!AE$2:AE$4955,ObservedSpeciesData!$A$2:$A$4955,$A500,ObservedSpeciesData!$D$2:$D$4955,$D500),"")</f>
        <v>27.325103228503124</v>
      </c>
      <c r="AF500" s="23"/>
      <c r="AG500" s="24"/>
      <c r="AH500" s="23" t="str">
        <f>IF(ISNUMBER(AVERAGEIFS(ObservedSpeciesData!AH$2:AH$4955,ObservedSpeciesData!$A$2:$A$4955,$A500,ObservedSpeciesData!$D$2:$D$4955,$D500)),AVERAGEIFS(ObservedSpeciesData!AH$2:AH$4955,ObservedSpeciesData!$A$2:$A$4955,$A500,ObservedSpeciesData!$D$2:$D$4955,$D500),"")</f>
        <v/>
      </c>
      <c r="AI500" s="23" t="str">
        <f>IF(ISNUMBER(AVERAGEIFS(ObservedSpeciesData!AI$2:AI$4955,ObservedSpeciesData!$A$2:$A$4955,$A500,ObservedSpeciesData!$C$2:$C$4955,$C500,ObservedSpeciesData!$D$2:$D$4955,$D500)),AVERAGEIFS(ObservedSpeciesData!AI$2:AI$4955,ObservedSpeciesData!$A$2:$A$4955,$A500,ObservedSpeciesData!$C$2:$C$4955,$C500,ObservedSpeciesData!$D$2:$D$4955,$D500),"")</f>
        <v/>
      </c>
      <c r="AJ500" s="2">
        <f>COUNTIFS(ObservedSpeciesData!$A$2:$A$828,$A500,ObservedSpeciesData!$D$2:$D$828,$D500)</f>
        <v>0</v>
      </c>
      <c r="AK500" s="2">
        <f t="shared" si="7"/>
        <v>11</v>
      </c>
    </row>
    <row r="501" spans="1:37" x14ac:dyDescent="0.25">
      <c r="A501" s="14" t="s">
        <v>103</v>
      </c>
      <c r="B501" t="s">
        <v>98</v>
      </c>
      <c r="C501" t="s">
        <v>105</v>
      </c>
      <c r="D501" s="13">
        <v>42080</v>
      </c>
      <c r="E501">
        <v>1</v>
      </c>
      <c r="F501">
        <v>50</v>
      </c>
      <c r="G501" s="2" t="s">
        <v>89</v>
      </c>
      <c r="H501" s="2" t="s">
        <v>12</v>
      </c>
      <c r="I501">
        <v>8</v>
      </c>
      <c r="J501" s="2" t="s">
        <v>88</v>
      </c>
      <c r="K501" s="2">
        <f>IF(ISNUMBER(AVERAGEIFS(ObservedSpeciesData!K$2:K$4955,ObservedSpeciesData!$A$2:$A$4955,$A501,ObservedSpeciesData!$D$2:$D$4955,$D501)),AVERAGEIFS(ObservedSpeciesData!K$2:K$4955,ObservedSpeciesData!$A$2:$A$4955,$A501,ObservedSpeciesData!$D$2:$D$4955,$D501),"")</f>
        <v>45</v>
      </c>
      <c r="L501" s="26">
        <f>IF(ISNUMBER(AVERAGEIFS(ObservedSpeciesData!L$2:L$4955,ObservedSpeciesData!$A$2:$A$4955,$A501,ObservedSpeciesData!$D$2:$D$4955,$D501)),AVERAGEIFS(ObservedSpeciesData!L$2:L$4955,ObservedSpeciesData!$A$2:$A$4955,$A501,ObservedSpeciesData!$D$2:$D$4955,$D501),"")</f>
        <v>1200.4583333333333</v>
      </c>
      <c r="M501" s="23">
        <f>IF(ISNUMBER(AVERAGEIFS(ObservedSpeciesData!M$2:M$4955,ObservedSpeciesData!$A$2:$A$4955,$A501,ObservedSpeciesData!$D$2:$D$4955,$D501)),AVERAGEIFS(ObservedSpeciesData!M$2:M$4955,ObservedSpeciesData!$A$2:$A$4955,$A501,ObservedSpeciesData!$D$2:$D$4955,$D501),"")</f>
        <v>120.04583333333335</v>
      </c>
      <c r="N501" s="23" t="str">
        <f>IF(ISNUMBER(AVERAGEIFS(ObservedSpeciesData!N$2:N$4955,ObservedSpeciesData!$A$2:$A$4955,$A501,ObservedSpeciesData!$D$2:$D$4955,$D501)),AVERAGEIFS(ObservedSpeciesData!N$2:N$4955,ObservedSpeciesData!$A$2:$A$4955,$A501,ObservedSpeciesData!$D$2:$D$4955,$D501),"")</f>
        <v/>
      </c>
      <c r="O501" s="23" t="str">
        <f>IF(ISNUMBER(AVERAGEIFS(ObservedSpeciesData!O$2:O$4955,ObservedSpeciesData!$A$2:$A$4955,$A501,ObservedSpeciesData!$D$2:$D$4955,$D501)),AVERAGEIFS(ObservedSpeciesData!O$2:O$4955,ObservedSpeciesData!$A$2:$A$4955,$A501,ObservedSpeciesData!$D$2:$D$4955,$D501),"")</f>
        <v/>
      </c>
      <c r="P501" s="23" t="str">
        <f>IF(ISNUMBER(AVERAGEIFS(ObservedSpeciesData!P$2:P$4955,ObservedSpeciesData!$A$2:$A$4955,$A501,ObservedSpeciesData!$C$2:$C$4955,$C501,ObservedSpeciesData!$D$2:$D$4955,$D501)),AVERAGEIFS(ObservedSpeciesData!P$2:P$4955,ObservedSpeciesData!$A$2:$A$4955,$A501,ObservedSpeciesData!$C$2:$C$4955,$C501,ObservedSpeciesData!$D$2:$D$4955,$D501),"")</f>
        <v/>
      </c>
      <c r="Q501" s="23"/>
      <c r="R501" s="25" t="str">
        <f>IF(ISNUMBER(AVERAGEIFS(ObservedSpeciesData!R$2:R$4955,ObservedSpeciesData!$A$2:$A$4955,$A501,ObservedSpeciesData!$D$2:$D$4955,$D501)),AVERAGEIFS(ObservedSpeciesData!R$2:R$4955,ObservedSpeciesData!$A$2:$A$4955,$A501,ObservedSpeciesData!$D$2:$D$4955,$D501),"")</f>
        <v/>
      </c>
      <c r="S501" s="25" t="str">
        <f>IF(ISNUMBER(AVERAGEIFS(ObservedSpeciesData!S$2:S$4955,ObservedSpeciesData!$A$2:$A$4955,$A501,ObservedSpeciesData!$D$2:$D$4955,$D501)),AVERAGEIFS(ObservedSpeciesData!S$2:S$4955,ObservedSpeciesData!$A$2:$A$4955,$A501,ObservedSpeciesData!$D$2:$D$4955,$D501),"")</f>
        <v/>
      </c>
      <c r="T501" s="23" t="str">
        <f>IF(ISNUMBER(AVERAGEIFS(ObservedSpeciesData!T$2:T$4955,ObservedSpeciesData!$A$2:$A$4955,$A501,ObservedSpeciesData!$D$2:$D$4955,$D501)),AVERAGEIFS(ObservedSpeciesData!T$2:T$4955,ObservedSpeciesData!$A$2:$A$4955,$A501,ObservedSpeciesData!$D$2:$D$4955,$D501),"")</f>
        <v/>
      </c>
      <c r="U501" s="24" t="str">
        <f>IF(ISNUMBER(AVERAGEIFS(ObservedSpeciesData!U$2:U$4955,ObservedSpeciesData!$A$2:$A$4955,$A501,ObservedSpeciesData!$C$2:$C$4955,$C501,ObservedSpeciesData!$D$2:$D$4955,$D501)),AVERAGEIFS(ObservedSpeciesData!U$2:U$4955,ObservedSpeciesData!$A$2:$A$4955,$A501,ObservedSpeciesData!$C$2:$C$4955,$C501,ObservedSpeciesData!$D$2:$D$4955,$D501),"")</f>
        <v/>
      </c>
      <c r="V501" s="23">
        <f>IF(ISNUMBER(AVERAGEIFS(ObservedSpeciesData!V$2:V$4955,ObservedSpeciesData!$A$2:$A$4955,$A501,ObservedSpeciesData!$D$2:$D$4955,$D501)),AVERAGEIFS(ObservedSpeciesData!V$2:V$4955,ObservedSpeciesData!$A$2:$A$4955,$A501,ObservedSpeciesData!$D$2:$D$4955,$D501),"")</f>
        <v>28.878199418385822</v>
      </c>
      <c r="W501" s="23">
        <f>IF(ISNUMBER(AVERAGEIFS(ObservedSpeciesData!W$2:W$4955,ObservedSpeciesData!$A$2:$A$4955,$A501,ObservedSpeciesData!$D$2:$D$4955,$D501)),AVERAGEIFS(ObservedSpeciesData!W$2:W$4955,ObservedSpeciesData!$A$2:$A$4955,$A501,ObservedSpeciesData!$D$2:$D$4955,$D501),"")</f>
        <v>7.5092656016349792</v>
      </c>
      <c r="X501" s="23">
        <f>IF(ISNUMBER(AVERAGEIFS(ObservedSpeciesData!X$2:X$4955,ObservedSpeciesData!$A$2:$A$4955,$A501,ObservedSpeciesData!$D$2:$D$4955,$D501)),AVERAGEIFS(ObservedSpeciesData!X$2:X$4955,ObservedSpeciesData!$A$2:$A$4955,$A501,ObservedSpeciesData!$D$2:$D$4955,$D501),"")</f>
        <v>68.739240010579422</v>
      </c>
      <c r="Y501" s="23">
        <f>IF(ISNUMBER(AVERAGEIFS(ObservedSpeciesData!Y$2:Y$4955,ObservedSpeciesData!$A$2:$A$4955,$A501,ObservedSpeciesData!$D$2:$D$4955,$D501)),AVERAGEIFS(ObservedSpeciesData!Y$2:Y$4955,ObservedSpeciesData!$A$2:$A$4955,$A501,ObservedSpeciesData!$D$2:$D$4955,$D501),"")</f>
        <v>51.481747627258301</v>
      </c>
      <c r="Z501" s="23">
        <f>IF(ISNUMBER(AVERAGEIFS(ObservedSpeciesData!Z$2:Z$4955,ObservedSpeciesData!$A$2:$A$4955,$A501,ObservedSpeciesData!$D$2:$D$4955,$D501)),AVERAGEIFS(ObservedSpeciesData!Z$2:Z$4955,ObservedSpeciesData!$A$2:$A$4955,$A501,ObservedSpeciesData!$D$2:$D$4955,$D501),"")</f>
        <v>89.497189203898117</v>
      </c>
      <c r="AA501" s="23">
        <f>IF(ISNUMBER(AVERAGEIFS(ObservedSpeciesData!AA$2:AA$4955,ObservedSpeciesData!$A$2:$A$4955,$A501,ObservedSpeciesData!$D$2:$D$4955,$D501)),AVERAGEIFS(ObservedSpeciesData!AA$2:AA$4955,ObservedSpeciesData!$A$2:$A$4955,$A501,ObservedSpeciesData!$D$2:$D$4955,$D501),"")</f>
        <v>18.616241296132404</v>
      </c>
      <c r="AB501" s="24">
        <f>IF(ISNUMBER(AVERAGEIFS(ObservedSpeciesData!AB$2:AB$4955,ObservedSpeciesData!$A$2:$A$4955,$A501,ObservedSpeciesData!$D$2:$D$4955,$D501)),AVERAGEIFS(ObservedSpeciesData!AB$2:AB$4955,ObservedSpeciesData!$A$2:$A$4955,$A501,ObservedSpeciesData!$D$2:$D$4955,$D501),"")</f>
        <v>2.9785986073811846E-2</v>
      </c>
      <c r="AC501" s="24">
        <f>IF(ISNUMBER(AVERAGEIFS(ObservedSpeciesData!AC$2:AC$4955,ObservedSpeciesData!$A$2:$A$4955,$A501,ObservedSpeciesData!$D$2:$D$4955,$D501)),AVERAGEIFS(ObservedSpeciesData!AC$2:AC$4955,ObservedSpeciesData!$A$2:$A$4955,$A501,ObservedSpeciesData!$D$2:$D$4955,$D501),"")</f>
        <v>2.9785986073811846E-2</v>
      </c>
      <c r="AD501" s="23">
        <f>IF(ISNUMBER(AVERAGEIFS(ObservedSpeciesData!AD$2:AD$4955,ObservedSpeciesData!$A$2:$A$4955,$A501,ObservedSpeciesData!$D$2:$D$4955,$D501)),AVERAGEIFS(ObservedSpeciesData!AD$2:AD$4955,ObservedSpeciesData!$A$2:$A$4955,$A501,ObservedSpeciesData!$D$2:$D$4955,$D501),"")</f>
        <v>10.998278401692708</v>
      </c>
      <c r="AE501" s="24">
        <f>IF(ISNUMBER(AVERAGEIFS(ObservedSpeciesData!AE$2:AE$4955,ObservedSpeciesData!$A$2:$A$4955,$A501,ObservedSpeciesData!$D$2:$D$4955,$D501)),AVERAGEIFS(ObservedSpeciesData!AE$2:AE$4955,ObservedSpeciesData!$A$2:$A$4955,$A501,ObservedSpeciesData!$D$2:$D$4955,$D501),"")</f>
        <v>25.299275594816351</v>
      </c>
      <c r="AF501" s="23"/>
      <c r="AG501" s="24"/>
      <c r="AH501" s="23" t="str">
        <f>IF(ISNUMBER(AVERAGEIFS(ObservedSpeciesData!AH$2:AH$4955,ObservedSpeciesData!$A$2:$A$4955,$A501,ObservedSpeciesData!$D$2:$D$4955,$D501)),AVERAGEIFS(ObservedSpeciesData!AH$2:AH$4955,ObservedSpeciesData!$A$2:$A$4955,$A501,ObservedSpeciesData!$D$2:$D$4955,$D501),"")</f>
        <v/>
      </c>
      <c r="AI501" s="23" t="str">
        <f>IF(ISNUMBER(AVERAGEIFS(ObservedSpeciesData!AI$2:AI$4955,ObservedSpeciesData!$A$2:$A$4955,$A501,ObservedSpeciesData!$C$2:$C$4955,$C501,ObservedSpeciesData!$D$2:$D$4955,$D501)),AVERAGEIFS(ObservedSpeciesData!AI$2:AI$4955,ObservedSpeciesData!$A$2:$A$4955,$A501,ObservedSpeciesData!$C$2:$C$4955,$C501,ObservedSpeciesData!$D$2:$D$4955,$D501),"")</f>
        <v/>
      </c>
      <c r="AJ501" s="2">
        <f>COUNTIFS(ObservedSpeciesData!$A$2:$A$828,$A501,ObservedSpeciesData!$D$2:$D$828,$D501)</f>
        <v>0</v>
      </c>
      <c r="AK501" s="2">
        <f t="shared" si="7"/>
        <v>11</v>
      </c>
    </row>
    <row r="502" spans="1:37" x14ac:dyDescent="0.25">
      <c r="A502" s="14" t="s">
        <v>102</v>
      </c>
      <c r="B502" t="s">
        <v>98</v>
      </c>
      <c r="C502" t="s">
        <v>105</v>
      </c>
      <c r="D502" s="13">
        <v>42080</v>
      </c>
      <c r="E502">
        <v>1</v>
      </c>
      <c r="F502">
        <v>100</v>
      </c>
      <c r="G502" s="2" t="s">
        <v>89</v>
      </c>
      <c r="H502" s="2" t="s">
        <v>12</v>
      </c>
      <c r="I502">
        <v>8</v>
      </c>
      <c r="J502" s="2" t="s">
        <v>88</v>
      </c>
      <c r="K502" s="2">
        <f>IF(ISNUMBER(AVERAGEIFS(ObservedSpeciesData!K$2:K$4955,ObservedSpeciesData!$A$2:$A$4955,$A502,ObservedSpeciesData!$D$2:$D$4955,$D502)),AVERAGEIFS(ObservedSpeciesData!K$2:K$4955,ObservedSpeciesData!$A$2:$A$4955,$A502,ObservedSpeciesData!$D$2:$D$4955,$D502),"")</f>
        <v>78</v>
      </c>
      <c r="L502" s="26">
        <f>IF(ISNUMBER(AVERAGEIFS(ObservedSpeciesData!L$2:L$4955,ObservedSpeciesData!$A$2:$A$4955,$A502,ObservedSpeciesData!$D$2:$D$4955,$D502)),AVERAGEIFS(ObservedSpeciesData!L$2:L$4955,ObservedSpeciesData!$A$2:$A$4955,$A502,ObservedSpeciesData!$D$2:$D$4955,$D502),"")</f>
        <v>1241.0416666666667</v>
      </c>
      <c r="M502" s="23">
        <f>IF(ISNUMBER(AVERAGEIFS(ObservedSpeciesData!M$2:M$4955,ObservedSpeciesData!$A$2:$A$4955,$A502,ObservedSpeciesData!$D$2:$D$4955,$D502)),AVERAGEIFS(ObservedSpeciesData!M$2:M$4955,ObservedSpeciesData!$A$2:$A$4955,$A502,ObservedSpeciesData!$D$2:$D$4955,$D502),"")</f>
        <v>124.10416666666667</v>
      </c>
      <c r="N502" s="23" t="str">
        <f>IF(ISNUMBER(AVERAGEIFS(ObservedSpeciesData!N$2:N$4955,ObservedSpeciesData!$A$2:$A$4955,$A502,ObservedSpeciesData!$D$2:$D$4955,$D502)),AVERAGEIFS(ObservedSpeciesData!N$2:N$4955,ObservedSpeciesData!$A$2:$A$4955,$A502,ObservedSpeciesData!$D$2:$D$4955,$D502),"")</f>
        <v/>
      </c>
      <c r="O502" s="23" t="str">
        <f>IF(ISNUMBER(AVERAGEIFS(ObservedSpeciesData!O$2:O$4955,ObservedSpeciesData!$A$2:$A$4955,$A502,ObservedSpeciesData!$D$2:$D$4955,$D502)),AVERAGEIFS(ObservedSpeciesData!O$2:O$4955,ObservedSpeciesData!$A$2:$A$4955,$A502,ObservedSpeciesData!$D$2:$D$4955,$D502),"")</f>
        <v/>
      </c>
      <c r="P502" s="23" t="str">
        <f>IF(ISNUMBER(AVERAGEIFS(ObservedSpeciesData!P$2:P$4955,ObservedSpeciesData!$A$2:$A$4955,$A502,ObservedSpeciesData!$C$2:$C$4955,$C502,ObservedSpeciesData!$D$2:$D$4955,$D502)),AVERAGEIFS(ObservedSpeciesData!P$2:P$4955,ObservedSpeciesData!$A$2:$A$4955,$A502,ObservedSpeciesData!$C$2:$C$4955,$C502,ObservedSpeciesData!$D$2:$D$4955,$D502),"")</f>
        <v/>
      </c>
      <c r="Q502" s="23"/>
      <c r="R502" s="25" t="str">
        <f>IF(ISNUMBER(AVERAGEIFS(ObservedSpeciesData!R$2:R$4955,ObservedSpeciesData!$A$2:$A$4955,$A502,ObservedSpeciesData!$D$2:$D$4955,$D502)),AVERAGEIFS(ObservedSpeciesData!R$2:R$4955,ObservedSpeciesData!$A$2:$A$4955,$A502,ObservedSpeciesData!$D$2:$D$4955,$D502),"")</f>
        <v/>
      </c>
      <c r="S502" s="25" t="str">
        <f>IF(ISNUMBER(AVERAGEIFS(ObservedSpeciesData!S$2:S$4955,ObservedSpeciesData!$A$2:$A$4955,$A502,ObservedSpeciesData!$D$2:$D$4955,$D502)),AVERAGEIFS(ObservedSpeciesData!S$2:S$4955,ObservedSpeciesData!$A$2:$A$4955,$A502,ObservedSpeciesData!$D$2:$D$4955,$D502),"")</f>
        <v/>
      </c>
      <c r="T502" s="23" t="str">
        <f>IF(ISNUMBER(AVERAGEIFS(ObservedSpeciesData!T$2:T$4955,ObservedSpeciesData!$A$2:$A$4955,$A502,ObservedSpeciesData!$D$2:$D$4955,$D502)),AVERAGEIFS(ObservedSpeciesData!T$2:T$4955,ObservedSpeciesData!$A$2:$A$4955,$A502,ObservedSpeciesData!$D$2:$D$4955,$D502),"")</f>
        <v/>
      </c>
      <c r="U502" s="24" t="str">
        <f>IF(ISNUMBER(AVERAGEIFS(ObservedSpeciesData!U$2:U$4955,ObservedSpeciesData!$A$2:$A$4955,$A502,ObservedSpeciesData!$C$2:$C$4955,$C502,ObservedSpeciesData!$D$2:$D$4955,$D502)),AVERAGEIFS(ObservedSpeciesData!U$2:U$4955,ObservedSpeciesData!$A$2:$A$4955,$A502,ObservedSpeciesData!$C$2:$C$4955,$C502,ObservedSpeciesData!$D$2:$D$4955,$D502),"")</f>
        <v/>
      </c>
      <c r="V502" s="23">
        <f>IF(ISNUMBER(AVERAGEIFS(ObservedSpeciesData!V$2:V$4955,ObservedSpeciesData!$A$2:$A$4955,$A502,ObservedSpeciesData!$D$2:$D$4955,$D502)),AVERAGEIFS(ObservedSpeciesData!V$2:V$4955,ObservedSpeciesData!$A$2:$A$4955,$A502,ObservedSpeciesData!$D$2:$D$4955,$D502),"")</f>
        <v>27.95612398783366</v>
      </c>
      <c r="W502" s="23">
        <f>IF(ISNUMBER(AVERAGEIFS(ObservedSpeciesData!W$2:W$4955,ObservedSpeciesData!$A$2:$A$4955,$A502,ObservedSpeciesData!$D$2:$D$4955,$D502)),AVERAGEIFS(ObservedSpeciesData!W$2:W$4955,ObservedSpeciesData!$A$2:$A$4955,$A502,ObservedSpeciesData!$D$2:$D$4955,$D502),"")</f>
        <v>7.6504460970560713</v>
      </c>
      <c r="X502" s="23">
        <f>IF(ISNUMBER(AVERAGEIFS(ObservedSpeciesData!X$2:X$4955,ObservedSpeciesData!$A$2:$A$4955,$A502,ObservedSpeciesData!$D$2:$D$4955,$D502)),AVERAGEIFS(ObservedSpeciesData!X$2:X$4955,ObservedSpeciesData!$A$2:$A$4955,$A502,ObservedSpeciesData!$D$2:$D$4955,$D502),"")</f>
        <v>68.556441942850753</v>
      </c>
      <c r="Y502" s="23">
        <f>IF(ISNUMBER(AVERAGEIFS(ObservedSpeciesData!Y$2:Y$4955,ObservedSpeciesData!$A$2:$A$4955,$A502,ObservedSpeciesData!$D$2:$D$4955,$D502)),AVERAGEIFS(ObservedSpeciesData!Y$2:Y$4955,ObservedSpeciesData!$A$2:$A$4955,$A502,ObservedSpeciesData!$D$2:$D$4955,$D502),"")</f>
        <v>49.413906415303551</v>
      </c>
      <c r="Z502" s="23">
        <f>IF(ISNUMBER(AVERAGEIFS(ObservedSpeciesData!Z$2:Z$4955,ObservedSpeciesData!$A$2:$A$4955,$A502,ObservedSpeciesData!$D$2:$D$4955,$D502)),AVERAGEIFS(ObservedSpeciesData!Z$2:Z$4955,ObservedSpeciesData!$A$2:$A$4955,$A502,ObservedSpeciesData!$D$2:$D$4955,$D502),"")</f>
        <v>88.516866048177079</v>
      </c>
      <c r="AA502" s="23">
        <f>IF(ISNUMBER(AVERAGEIFS(ObservedSpeciesData!AA$2:AA$4955,ObservedSpeciesData!$A$2:$A$4955,$A502,ObservedSpeciesData!$D$2:$D$4955,$D502)),AVERAGEIFS(ObservedSpeciesData!AA$2:AA$4955,ObservedSpeciesData!$A$2:$A$4955,$A502,ObservedSpeciesData!$D$2:$D$4955,$D502),"")</f>
        <v>19.325254837671917</v>
      </c>
      <c r="AB502" s="24">
        <f>IF(ISNUMBER(AVERAGEIFS(ObservedSpeciesData!AB$2:AB$4955,ObservedSpeciesData!$A$2:$A$4955,$A502,ObservedSpeciesData!$D$2:$D$4955,$D502)),AVERAGEIFS(ObservedSpeciesData!AB$2:AB$4955,ObservedSpeciesData!$A$2:$A$4955,$A502,ObservedSpeciesData!$D$2:$D$4955,$D502),"")</f>
        <v>3.0920407740275064E-2</v>
      </c>
      <c r="AC502" s="24">
        <f>IF(ISNUMBER(AVERAGEIFS(ObservedSpeciesData!AC$2:AC$4955,ObservedSpeciesData!$A$2:$A$4955,$A502,ObservedSpeciesData!$D$2:$D$4955,$D502)),AVERAGEIFS(ObservedSpeciesData!AC$2:AC$4955,ObservedSpeciesData!$A$2:$A$4955,$A502,ObservedSpeciesData!$D$2:$D$4955,$D502),"")</f>
        <v>3.0920407740275064E-2</v>
      </c>
      <c r="AD502" s="23">
        <f>IF(ISNUMBER(AVERAGEIFS(ObservedSpeciesData!AD$2:AD$4955,ObservedSpeciesData!$A$2:$A$4955,$A502,ObservedSpeciesData!$D$2:$D$4955,$D502)),AVERAGEIFS(ObservedSpeciesData!AD$2:AD$4955,ObservedSpeciesData!$A$2:$A$4955,$A502,ObservedSpeciesData!$D$2:$D$4955,$D502),"")</f>
        <v>10.969030710856119</v>
      </c>
      <c r="AE502" s="24">
        <f>IF(ISNUMBER(AVERAGEIFS(ObservedSpeciesData!AE$2:AE$4955,ObservedSpeciesData!$A$2:$A$4955,$A502,ObservedSpeciesData!$D$2:$D$4955,$D502)),AVERAGEIFS(ObservedSpeciesData!AE$2:AE$4955,ObservedSpeciesData!$A$2:$A$4955,$A502,ObservedSpeciesData!$D$2:$D$4955,$D502),"")</f>
        <v>22.955693387978968</v>
      </c>
      <c r="AF502" s="23"/>
      <c r="AG502" s="24"/>
      <c r="AH502" s="23" t="str">
        <f>IF(ISNUMBER(AVERAGEIFS(ObservedSpeciesData!AH$2:AH$4955,ObservedSpeciesData!$A$2:$A$4955,$A502,ObservedSpeciesData!$D$2:$D$4955,$D502)),AVERAGEIFS(ObservedSpeciesData!AH$2:AH$4955,ObservedSpeciesData!$A$2:$A$4955,$A502,ObservedSpeciesData!$D$2:$D$4955,$D502),"")</f>
        <v/>
      </c>
      <c r="AI502" s="23" t="str">
        <f>IF(ISNUMBER(AVERAGEIFS(ObservedSpeciesData!AI$2:AI$4955,ObservedSpeciesData!$A$2:$A$4955,$A502,ObservedSpeciesData!$C$2:$C$4955,$C502,ObservedSpeciesData!$D$2:$D$4955,$D502)),AVERAGEIFS(ObservedSpeciesData!AI$2:AI$4955,ObservedSpeciesData!$A$2:$A$4955,$A502,ObservedSpeciesData!$C$2:$C$4955,$C502,ObservedSpeciesData!$D$2:$D$4955,$D502),"")</f>
        <v/>
      </c>
      <c r="AJ502" s="2">
        <f>COUNTIFS(ObservedSpeciesData!$A$2:$A$828,$A502,ObservedSpeciesData!$D$2:$D$828,$D502)</f>
        <v>0</v>
      </c>
      <c r="AK502" s="2">
        <f t="shared" si="7"/>
        <v>11</v>
      </c>
    </row>
    <row r="503" spans="1:37" x14ac:dyDescent="0.25">
      <c r="A503" s="14" t="s">
        <v>101</v>
      </c>
      <c r="B503" t="s">
        <v>98</v>
      </c>
      <c r="C503" t="s">
        <v>105</v>
      </c>
      <c r="D503" s="13">
        <v>42080</v>
      </c>
      <c r="E503">
        <v>1</v>
      </c>
      <c r="F503">
        <v>200</v>
      </c>
      <c r="G503" s="2" t="s">
        <v>89</v>
      </c>
      <c r="H503" s="2" t="s">
        <v>12</v>
      </c>
      <c r="I503">
        <v>8</v>
      </c>
      <c r="J503" s="2" t="s">
        <v>88</v>
      </c>
      <c r="K503" s="2">
        <f>IF(ISNUMBER(AVERAGEIFS(ObservedSpeciesData!K$2:K$4955,ObservedSpeciesData!$A$2:$A$4955,$A503,ObservedSpeciesData!$D$2:$D$4955,$D503)),AVERAGEIFS(ObservedSpeciesData!K$2:K$4955,ObservedSpeciesData!$A$2:$A$4955,$A503,ObservedSpeciesData!$D$2:$D$4955,$D503),"")</f>
        <v>156</v>
      </c>
      <c r="L503" s="26">
        <f>IF(ISNUMBER(AVERAGEIFS(ObservedSpeciesData!L$2:L$4955,ObservedSpeciesData!$A$2:$A$4955,$A503,ObservedSpeciesData!$D$2:$D$4955,$D503)),AVERAGEIFS(ObservedSpeciesData!L$2:L$4955,ObservedSpeciesData!$A$2:$A$4955,$A503,ObservedSpeciesData!$D$2:$D$4955,$D503),"")</f>
        <v>1338.0833333333333</v>
      </c>
      <c r="M503" s="23">
        <f>IF(ISNUMBER(AVERAGEIFS(ObservedSpeciesData!M$2:M$4955,ObservedSpeciesData!$A$2:$A$4955,$A503,ObservedSpeciesData!$D$2:$D$4955,$D503)),AVERAGEIFS(ObservedSpeciesData!M$2:M$4955,ObservedSpeciesData!$A$2:$A$4955,$A503,ObservedSpeciesData!$D$2:$D$4955,$D503),"")</f>
        <v>133.80833333333331</v>
      </c>
      <c r="N503" s="23" t="str">
        <f>IF(ISNUMBER(AVERAGEIFS(ObservedSpeciesData!N$2:N$4955,ObservedSpeciesData!$A$2:$A$4955,$A503,ObservedSpeciesData!$D$2:$D$4955,$D503)),AVERAGEIFS(ObservedSpeciesData!N$2:N$4955,ObservedSpeciesData!$A$2:$A$4955,$A503,ObservedSpeciesData!$D$2:$D$4955,$D503),"")</f>
        <v/>
      </c>
      <c r="O503" s="23" t="str">
        <f>IF(ISNUMBER(AVERAGEIFS(ObservedSpeciesData!O$2:O$4955,ObservedSpeciesData!$A$2:$A$4955,$A503,ObservedSpeciesData!$D$2:$D$4955,$D503)),AVERAGEIFS(ObservedSpeciesData!O$2:O$4955,ObservedSpeciesData!$A$2:$A$4955,$A503,ObservedSpeciesData!$D$2:$D$4955,$D503),"")</f>
        <v/>
      </c>
      <c r="P503" s="23" t="str">
        <f>IF(ISNUMBER(AVERAGEIFS(ObservedSpeciesData!P$2:P$4955,ObservedSpeciesData!$A$2:$A$4955,$A503,ObservedSpeciesData!$C$2:$C$4955,$C503,ObservedSpeciesData!$D$2:$D$4955,$D503)),AVERAGEIFS(ObservedSpeciesData!P$2:P$4955,ObservedSpeciesData!$A$2:$A$4955,$A503,ObservedSpeciesData!$C$2:$C$4955,$C503,ObservedSpeciesData!$D$2:$D$4955,$D503),"")</f>
        <v/>
      </c>
      <c r="Q503" s="23"/>
      <c r="R503" s="25" t="str">
        <f>IF(ISNUMBER(AVERAGEIFS(ObservedSpeciesData!R$2:R$4955,ObservedSpeciesData!$A$2:$A$4955,$A503,ObservedSpeciesData!$D$2:$D$4955,$D503)),AVERAGEIFS(ObservedSpeciesData!R$2:R$4955,ObservedSpeciesData!$A$2:$A$4955,$A503,ObservedSpeciesData!$D$2:$D$4955,$D503),"")</f>
        <v/>
      </c>
      <c r="S503" s="25" t="str">
        <f>IF(ISNUMBER(AVERAGEIFS(ObservedSpeciesData!S$2:S$4955,ObservedSpeciesData!$A$2:$A$4955,$A503,ObservedSpeciesData!$D$2:$D$4955,$D503)),AVERAGEIFS(ObservedSpeciesData!S$2:S$4955,ObservedSpeciesData!$A$2:$A$4955,$A503,ObservedSpeciesData!$D$2:$D$4955,$D503),"")</f>
        <v/>
      </c>
      <c r="T503" s="23" t="str">
        <f>IF(ISNUMBER(AVERAGEIFS(ObservedSpeciesData!T$2:T$4955,ObservedSpeciesData!$A$2:$A$4955,$A503,ObservedSpeciesData!$D$2:$D$4955,$D503)),AVERAGEIFS(ObservedSpeciesData!T$2:T$4955,ObservedSpeciesData!$A$2:$A$4955,$A503,ObservedSpeciesData!$D$2:$D$4955,$D503),"")</f>
        <v/>
      </c>
      <c r="U503" s="24" t="str">
        <f>IF(ISNUMBER(AVERAGEIFS(ObservedSpeciesData!U$2:U$4955,ObservedSpeciesData!$A$2:$A$4955,$A503,ObservedSpeciesData!$C$2:$C$4955,$C503,ObservedSpeciesData!$D$2:$D$4955,$D503)),AVERAGEIFS(ObservedSpeciesData!U$2:U$4955,ObservedSpeciesData!$A$2:$A$4955,$A503,ObservedSpeciesData!$C$2:$C$4955,$C503,ObservedSpeciesData!$D$2:$D$4955,$D503),"")</f>
        <v/>
      </c>
      <c r="V503" s="23">
        <f>IF(ISNUMBER(AVERAGEIFS(ObservedSpeciesData!V$2:V$4955,ObservedSpeciesData!$A$2:$A$4955,$A503,ObservedSpeciesData!$D$2:$D$4955,$D503)),AVERAGEIFS(ObservedSpeciesData!V$2:V$4955,ObservedSpeciesData!$A$2:$A$4955,$A503,ObservedSpeciesData!$D$2:$D$4955,$D503),"")</f>
        <v>27.021270593007404</v>
      </c>
      <c r="W503" s="23">
        <f>IF(ISNUMBER(AVERAGEIFS(ObservedSpeciesData!W$2:W$4955,ObservedSpeciesData!$A$2:$A$4955,$A503,ObservedSpeciesData!$D$2:$D$4955,$D503)),AVERAGEIFS(ObservedSpeciesData!W$2:W$4955,ObservedSpeciesData!$A$2:$A$4955,$A503,ObservedSpeciesData!$D$2:$D$4955,$D503),"")</f>
        <v>8.5876669088999424</v>
      </c>
      <c r="X503" s="23">
        <f>IF(ISNUMBER(AVERAGEIFS(ObservedSpeciesData!X$2:X$4955,ObservedSpeciesData!$A$2:$A$4955,$A503,ObservedSpeciesData!$D$2:$D$4955,$D503)),AVERAGEIFS(ObservedSpeciesData!X$2:X$4955,ObservedSpeciesData!$A$2:$A$4955,$A503,ObservedSpeciesData!$D$2:$D$4955,$D503),"")</f>
        <v>70.964795430501297</v>
      </c>
      <c r="Y503" s="23">
        <f>IF(ISNUMBER(AVERAGEIFS(ObservedSpeciesData!Y$2:Y$4955,ObservedSpeciesData!$A$2:$A$4955,$A503,ObservedSpeciesData!$D$2:$D$4955,$D503)),AVERAGEIFS(ObservedSpeciesData!Y$2:Y$4955,ObservedSpeciesData!$A$2:$A$4955,$A503,ObservedSpeciesData!$D$2:$D$4955,$D503),"")</f>
        <v>48.240114529927574</v>
      </c>
      <c r="Z503" s="23">
        <f>IF(ISNUMBER(AVERAGEIFS(ObservedSpeciesData!Z$2:Z$4955,ObservedSpeciesData!$A$2:$A$4955,$A503,ObservedSpeciesData!$D$2:$D$4955,$D503)),AVERAGEIFS(ObservedSpeciesData!Z$2:Z$4955,ObservedSpeciesData!$A$2:$A$4955,$A503,ObservedSpeciesData!$D$2:$D$4955,$D503),"")</f>
        <v>89.705535888671875</v>
      </c>
      <c r="AA503" s="23">
        <f>IF(ISNUMBER(AVERAGEIFS(ObservedSpeciesData!AA$2:AA$4955,ObservedSpeciesData!$A$2:$A$4955,$A503,ObservedSpeciesData!$D$2:$D$4955,$D503)),AVERAGEIFS(ObservedSpeciesData!AA$2:AA$4955,ObservedSpeciesData!$A$2:$A$4955,$A503,ObservedSpeciesData!$D$2:$D$4955,$D503),"")</f>
        <v>21.651834328969318</v>
      </c>
      <c r="AB503" s="24">
        <f>IF(ISNUMBER(AVERAGEIFS(ObservedSpeciesData!AB$2:AB$4955,ObservedSpeciesData!$A$2:$A$4955,$A503,ObservedSpeciesData!$D$2:$D$4955,$D503)),AVERAGEIFS(ObservedSpeciesData!AB$2:AB$4955,ObservedSpeciesData!$A$2:$A$4955,$A503,ObservedSpeciesData!$D$2:$D$4955,$D503),"")</f>
        <v>3.4642934926350906E-2</v>
      </c>
      <c r="AC503" s="24">
        <f>IF(ISNUMBER(AVERAGEIFS(ObservedSpeciesData!AC$2:AC$4955,ObservedSpeciesData!$A$2:$A$4955,$A503,ObservedSpeciesData!$D$2:$D$4955,$D503)),AVERAGEIFS(ObservedSpeciesData!AC$2:AC$4955,ObservedSpeciesData!$A$2:$A$4955,$A503,ObservedSpeciesData!$D$2:$D$4955,$D503),"")</f>
        <v>3.4642934926350906E-2</v>
      </c>
      <c r="AD503" s="23">
        <f>IF(ISNUMBER(AVERAGEIFS(ObservedSpeciesData!AD$2:AD$4955,ObservedSpeciesData!$A$2:$A$4955,$A503,ObservedSpeciesData!$D$2:$D$4955,$D503)),AVERAGEIFS(ObservedSpeciesData!AD$2:AD$4955,ObservedSpeciesData!$A$2:$A$4955,$A503,ObservedSpeciesData!$D$2:$D$4955,$D503),"")</f>
        <v>11.354367268880209</v>
      </c>
      <c r="AE503" s="24">
        <f>IF(ISNUMBER(AVERAGEIFS(ObservedSpeciesData!AE$2:AE$4955,ObservedSpeciesData!$A$2:$A$4955,$A503,ObservedSpeciesData!$D$2:$D$4955,$D503)),AVERAGEIFS(ObservedSpeciesData!AE$2:AE$4955,ObservedSpeciesData!$A$2:$A$4955,$A503,ObservedSpeciesData!$D$2:$D$4955,$D503),"")</f>
        <v>20.576493863587412</v>
      </c>
      <c r="AF503" s="23"/>
      <c r="AG503" s="24"/>
      <c r="AH503" s="23" t="str">
        <f>IF(ISNUMBER(AVERAGEIFS(ObservedSpeciesData!AH$2:AH$4955,ObservedSpeciesData!$A$2:$A$4955,$A503,ObservedSpeciesData!$D$2:$D$4955,$D503)),AVERAGEIFS(ObservedSpeciesData!AH$2:AH$4955,ObservedSpeciesData!$A$2:$A$4955,$A503,ObservedSpeciesData!$D$2:$D$4955,$D503),"")</f>
        <v/>
      </c>
      <c r="AI503" s="23" t="str">
        <f>IF(ISNUMBER(AVERAGEIFS(ObservedSpeciesData!AI$2:AI$4955,ObservedSpeciesData!$A$2:$A$4955,$A503,ObservedSpeciesData!$C$2:$C$4955,$C503,ObservedSpeciesData!$D$2:$D$4955,$D503)),AVERAGEIFS(ObservedSpeciesData!AI$2:AI$4955,ObservedSpeciesData!$A$2:$A$4955,$A503,ObservedSpeciesData!$C$2:$C$4955,$C503,ObservedSpeciesData!$D$2:$D$4955,$D503),"")</f>
        <v/>
      </c>
      <c r="AJ503" s="2">
        <f>COUNTIFS(ObservedSpeciesData!$A$2:$A$828,$A503,ObservedSpeciesData!$D$2:$D$828,$D503)</f>
        <v>0</v>
      </c>
      <c r="AK503" s="2">
        <f t="shared" si="7"/>
        <v>11</v>
      </c>
    </row>
    <row r="504" spans="1:37" x14ac:dyDescent="0.25">
      <c r="A504" s="14" t="s">
        <v>100</v>
      </c>
      <c r="B504" t="s">
        <v>98</v>
      </c>
      <c r="C504" t="s">
        <v>105</v>
      </c>
      <c r="D504" s="13">
        <v>42080</v>
      </c>
      <c r="E504">
        <v>1</v>
      </c>
      <c r="F504">
        <v>350</v>
      </c>
      <c r="G504" s="2" t="s">
        <v>89</v>
      </c>
      <c r="H504" s="2" t="s">
        <v>12</v>
      </c>
      <c r="I504">
        <v>8</v>
      </c>
      <c r="J504" s="2" t="s">
        <v>88</v>
      </c>
      <c r="K504" s="2">
        <f>IF(ISNUMBER(AVERAGEIFS(ObservedSpeciesData!K$2:K$4955,ObservedSpeciesData!$A$2:$A$4955,$A504,ObservedSpeciesData!$D$2:$D$4955,$D504)),AVERAGEIFS(ObservedSpeciesData!K$2:K$4955,ObservedSpeciesData!$A$2:$A$4955,$A504,ObservedSpeciesData!$D$2:$D$4955,$D504),"")</f>
        <v>272</v>
      </c>
      <c r="L504" s="26">
        <f>IF(ISNUMBER(AVERAGEIFS(ObservedSpeciesData!L$2:L$4955,ObservedSpeciesData!$A$2:$A$4955,$A504,ObservedSpeciesData!$D$2:$D$4955,$D504)),AVERAGEIFS(ObservedSpeciesData!L$2:L$4955,ObservedSpeciesData!$A$2:$A$4955,$A504,ObservedSpeciesData!$D$2:$D$4955,$D504),"")</f>
        <v>1360.0833333333333</v>
      </c>
      <c r="M504" s="23">
        <f>IF(ISNUMBER(AVERAGEIFS(ObservedSpeciesData!M$2:M$4955,ObservedSpeciesData!$A$2:$A$4955,$A504,ObservedSpeciesData!$D$2:$D$4955,$D504)),AVERAGEIFS(ObservedSpeciesData!M$2:M$4955,ObservedSpeciesData!$A$2:$A$4955,$A504,ObservedSpeciesData!$D$2:$D$4955,$D504),"")</f>
        <v>136.00833333333335</v>
      </c>
      <c r="N504" s="23" t="str">
        <f>IF(ISNUMBER(AVERAGEIFS(ObservedSpeciesData!N$2:N$4955,ObservedSpeciesData!$A$2:$A$4955,$A504,ObservedSpeciesData!$D$2:$D$4955,$D504)),AVERAGEIFS(ObservedSpeciesData!N$2:N$4955,ObservedSpeciesData!$A$2:$A$4955,$A504,ObservedSpeciesData!$D$2:$D$4955,$D504),"")</f>
        <v/>
      </c>
      <c r="O504" s="23" t="str">
        <f>IF(ISNUMBER(AVERAGEIFS(ObservedSpeciesData!O$2:O$4955,ObservedSpeciesData!$A$2:$A$4955,$A504,ObservedSpeciesData!$D$2:$D$4955,$D504)),AVERAGEIFS(ObservedSpeciesData!O$2:O$4955,ObservedSpeciesData!$A$2:$A$4955,$A504,ObservedSpeciesData!$D$2:$D$4955,$D504),"")</f>
        <v/>
      </c>
      <c r="P504" s="23" t="str">
        <f>IF(ISNUMBER(AVERAGEIFS(ObservedSpeciesData!P$2:P$4955,ObservedSpeciesData!$A$2:$A$4955,$A504,ObservedSpeciesData!$C$2:$C$4955,$C504,ObservedSpeciesData!$D$2:$D$4955,$D504)),AVERAGEIFS(ObservedSpeciesData!P$2:P$4955,ObservedSpeciesData!$A$2:$A$4955,$A504,ObservedSpeciesData!$C$2:$C$4955,$C504,ObservedSpeciesData!$D$2:$D$4955,$D504),"")</f>
        <v/>
      </c>
      <c r="Q504" s="23"/>
      <c r="R504" s="25" t="str">
        <f>IF(ISNUMBER(AVERAGEIFS(ObservedSpeciesData!R$2:R$4955,ObservedSpeciesData!$A$2:$A$4955,$A504,ObservedSpeciesData!$D$2:$D$4955,$D504)),AVERAGEIFS(ObservedSpeciesData!R$2:R$4955,ObservedSpeciesData!$A$2:$A$4955,$A504,ObservedSpeciesData!$D$2:$D$4955,$D504),"")</f>
        <v/>
      </c>
      <c r="S504" s="25" t="str">
        <f>IF(ISNUMBER(AVERAGEIFS(ObservedSpeciesData!S$2:S$4955,ObservedSpeciesData!$A$2:$A$4955,$A504,ObservedSpeciesData!$D$2:$D$4955,$D504)),AVERAGEIFS(ObservedSpeciesData!S$2:S$4955,ObservedSpeciesData!$A$2:$A$4955,$A504,ObservedSpeciesData!$D$2:$D$4955,$D504),"")</f>
        <v/>
      </c>
      <c r="T504" s="23" t="str">
        <f>IF(ISNUMBER(AVERAGEIFS(ObservedSpeciesData!T$2:T$4955,ObservedSpeciesData!$A$2:$A$4955,$A504,ObservedSpeciesData!$D$2:$D$4955,$D504)),AVERAGEIFS(ObservedSpeciesData!T$2:T$4955,ObservedSpeciesData!$A$2:$A$4955,$A504,ObservedSpeciesData!$D$2:$D$4955,$D504),"")</f>
        <v/>
      </c>
      <c r="U504" s="24" t="str">
        <f>IF(ISNUMBER(AVERAGEIFS(ObservedSpeciesData!U$2:U$4955,ObservedSpeciesData!$A$2:$A$4955,$A504,ObservedSpeciesData!$C$2:$C$4955,$C504,ObservedSpeciesData!$D$2:$D$4955,$D504)),AVERAGEIFS(ObservedSpeciesData!U$2:U$4955,ObservedSpeciesData!$A$2:$A$4955,$A504,ObservedSpeciesData!$C$2:$C$4955,$C504,ObservedSpeciesData!$D$2:$D$4955,$D504),"")</f>
        <v/>
      </c>
      <c r="V504" s="23">
        <f>IF(ISNUMBER(AVERAGEIFS(ObservedSpeciesData!V$2:V$4955,ObservedSpeciesData!$A$2:$A$4955,$A504,ObservedSpeciesData!$D$2:$D$4955,$D504)),AVERAGEIFS(ObservedSpeciesData!V$2:V$4955,ObservedSpeciesData!$A$2:$A$4955,$A504,ObservedSpeciesData!$D$2:$D$4955,$D504),"")</f>
        <v>27.355212370554607</v>
      </c>
      <c r="W504" s="23">
        <f>IF(ISNUMBER(AVERAGEIFS(ObservedSpeciesData!W$2:W$4955,ObservedSpeciesData!$A$2:$A$4955,$A504,ObservedSpeciesData!$D$2:$D$4955,$D504)),AVERAGEIFS(ObservedSpeciesData!W$2:W$4955,ObservedSpeciesData!$A$2:$A$4955,$A504,ObservedSpeciesData!$D$2:$D$4955,$D504),"")</f>
        <v>6.936493257681529</v>
      </c>
      <c r="X504" s="23">
        <f>IF(ISNUMBER(AVERAGEIFS(ObservedSpeciesData!X$2:X$4955,ObservedSpeciesData!$A$2:$A$4955,$A504,ObservedSpeciesData!$D$2:$D$4955,$D504)),AVERAGEIFS(ObservedSpeciesData!X$2:X$4955,ObservedSpeciesData!$A$2:$A$4955,$A504,ObservedSpeciesData!$D$2:$D$4955,$D504),"")</f>
        <v>70.659725824991867</v>
      </c>
      <c r="Y504" s="23">
        <f>IF(ISNUMBER(AVERAGEIFS(ObservedSpeciesData!Y$2:Y$4955,ObservedSpeciesData!$A$2:$A$4955,$A504,ObservedSpeciesData!$D$2:$D$4955,$D504)),AVERAGEIFS(ObservedSpeciesData!Y$2:Y$4955,ObservedSpeciesData!$A$2:$A$4955,$A504,ObservedSpeciesData!$D$2:$D$4955,$D504),"")</f>
        <v>48.712262789408364</v>
      </c>
      <c r="Z504" s="23">
        <f>IF(ISNUMBER(AVERAGEIFS(ObservedSpeciesData!Z$2:Z$4955,ObservedSpeciesData!$A$2:$A$4955,$A504,ObservedSpeciesData!$D$2:$D$4955,$D504)),AVERAGEIFS(ObservedSpeciesData!Z$2:Z$4955,ObservedSpeciesData!$A$2:$A$4955,$A504,ObservedSpeciesData!$D$2:$D$4955,$D504),"")</f>
        <v>89.708946228027344</v>
      </c>
      <c r="AA504" s="23">
        <f>IF(ISNUMBER(AVERAGEIFS(ObservedSpeciesData!AA$2:AA$4955,ObservedSpeciesData!$A$2:$A$4955,$A504,ObservedSpeciesData!$D$2:$D$4955,$D504)),AVERAGEIFS(ObservedSpeciesData!AA$2:AA$4955,ObservedSpeciesData!$A$2:$A$4955,$A504,ObservedSpeciesData!$D$2:$D$4955,$D504),"")</f>
        <v>22.414476076761883</v>
      </c>
      <c r="AB504" s="24">
        <f>IF(ISNUMBER(AVERAGEIFS(ObservedSpeciesData!AB$2:AB$4955,ObservedSpeciesData!$A$2:$A$4955,$A504,ObservedSpeciesData!$D$2:$D$4955,$D504)),AVERAGEIFS(ObservedSpeciesData!AB$2:AB$4955,ObservedSpeciesData!$A$2:$A$4955,$A504,ObservedSpeciesData!$D$2:$D$4955,$D504),"")</f>
        <v>3.5863161722819011E-2</v>
      </c>
      <c r="AC504" s="24">
        <f>IF(ISNUMBER(AVERAGEIFS(ObservedSpeciesData!AC$2:AC$4955,ObservedSpeciesData!$A$2:$A$4955,$A504,ObservedSpeciesData!$D$2:$D$4955,$D504)),AVERAGEIFS(ObservedSpeciesData!AC$2:AC$4955,ObservedSpeciesData!$A$2:$A$4955,$A504,ObservedSpeciesData!$D$2:$D$4955,$D504),"")</f>
        <v>3.5863161722819011E-2</v>
      </c>
      <c r="AD504" s="23">
        <f>IF(ISNUMBER(AVERAGEIFS(ObservedSpeciesData!AD$2:AD$4955,ObservedSpeciesData!$A$2:$A$4955,$A504,ObservedSpeciesData!$D$2:$D$4955,$D504)),AVERAGEIFS(ObservedSpeciesData!AD$2:AD$4955,ObservedSpeciesData!$A$2:$A$4955,$A504,ObservedSpeciesData!$D$2:$D$4955,$D504),"")</f>
        <v>11.305556131998699</v>
      </c>
      <c r="AE504" s="24">
        <f>IF(ISNUMBER(AVERAGEIFS(ObservedSpeciesData!AE$2:AE$4955,ObservedSpeciesData!$A$2:$A$4955,$A504,ObservedSpeciesData!$D$2:$D$4955,$D504)),AVERAGEIFS(ObservedSpeciesData!AE$2:AE$4955,ObservedSpeciesData!$A$2:$A$4955,$A504,ObservedSpeciesData!$D$2:$D$4955,$D504),"")</f>
        <v>19.327284948758983</v>
      </c>
      <c r="AF504" s="23"/>
      <c r="AG504" s="24"/>
      <c r="AH504" s="23" t="str">
        <f>IF(ISNUMBER(AVERAGEIFS(ObservedSpeciesData!AH$2:AH$4955,ObservedSpeciesData!$A$2:$A$4955,$A504,ObservedSpeciesData!$D$2:$D$4955,$D504)),AVERAGEIFS(ObservedSpeciesData!AH$2:AH$4955,ObservedSpeciesData!$A$2:$A$4955,$A504,ObservedSpeciesData!$D$2:$D$4955,$D504),"")</f>
        <v/>
      </c>
      <c r="AI504" s="23" t="str">
        <f>IF(ISNUMBER(AVERAGEIFS(ObservedSpeciesData!AI$2:AI$4955,ObservedSpeciesData!$A$2:$A$4955,$A504,ObservedSpeciesData!$C$2:$C$4955,$C504,ObservedSpeciesData!$D$2:$D$4955,$D504)),AVERAGEIFS(ObservedSpeciesData!AI$2:AI$4955,ObservedSpeciesData!$A$2:$A$4955,$A504,ObservedSpeciesData!$C$2:$C$4955,$C504,ObservedSpeciesData!$D$2:$D$4955,$D504),"")</f>
        <v/>
      </c>
      <c r="AJ504" s="2">
        <f>COUNTIFS(ObservedSpeciesData!$A$2:$A$828,$A504,ObservedSpeciesData!$D$2:$D$828,$D504)</f>
        <v>0</v>
      </c>
      <c r="AK504" s="2">
        <f t="shared" si="7"/>
        <v>11</v>
      </c>
    </row>
    <row r="505" spans="1:37" x14ac:dyDescent="0.25">
      <c r="A505" s="14" t="s">
        <v>99</v>
      </c>
      <c r="B505" t="s">
        <v>98</v>
      </c>
      <c r="C505" t="s">
        <v>105</v>
      </c>
      <c r="D505" s="13">
        <v>42080</v>
      </c>
      <c r="E505">
        <v>1</v>
      </c>
      <c r="F505">
        <v>500</v>
      </c>
      <c r="G505" s="2" t="s">
        <v>89</v>
      </c>
      <c r="H505" s="2" t="s">
        <v>12</v>
      </c>
      <c r="I505">
        <v>8</v>
      </c>
      <c r="J505" s="2" t="s">
        <v>88</v>
      </c>
      <c r="K505" s="2">
        <f>IF(ISNUMBER(AVERAGEIFS(ObservedSpeciesData!K$2:K$4955,ObservedSpeciesData!$A$2:$A$4955,$A505,ObservedSpeciesData!$D$2:$D$4955,$D505)),AVERAGEIFS(ObservedSpeciesData!K$2:K$4955,ObservedSpeciesData!$A$2:$A$4955,$A505,ObservedSpeciesData!$D$2:$D$4955,$D505),"")</f>
        <v>389</v>
      </c>
      <c r="L505" s="26">
        <f>IF(ISNUMBER(AVERAGEIFS(ObservedSpeciesData!L$2:L$4955,ObservedSpeciesData!$A$2:$A$4955,$A505,ObservedSpeciesData!$D$2:$D$4955,$D505)),AVERAGEIFS(ObservedSpeciesData!L$2:L$4955,ObservedSpeciesData!$A$2:$A$4955,$A505,ObservedSpeciesData!$D$2:$D$4955,$D505),"")</f>
        <v>1343.25</v>
      </c>
      <c r="M505" s="23">
        <f>IF(ISNUMBER(AVERAGEIFS(ObservedSpeciesData!M$2:M$4955,ObservedSpeciesData!$A$2:$A$4955,$A505,ObservedSpeciesData!$D$2:$D$4955,$D505)),AVERAGEIFS(ObservedSpeciesData!M$2:M$4955,ObservedSpeciesData!$A$2:$A$4955,$A505,ObservedSpeciesData!$D$2:$D$4955,$D505),"")</f>
        <v>134.32499999999999</v>
      </c>
      <c r="N505" s="23" t="str">
        <f>IF(ISNUMBER(AVERAGEIFS(ObservedSpeciesData!N$2:N$4955,ObservedSpeciesData!$A$2:$A$4955,$A505,ObservedSpeciesData!$D$2:$D$4955,$D505)),AVERAGEIFS(ObservedSpeciesData!N$2:N$4955,ObservedSpeciesData!$A$2:$A$4955,$A505,ObservedSpeciesData!$D$2:$D$4955,$D505),"")</f>
        <v/>
      </c>
      <c r="O505" s="23" t="str">
        <f>IF(ISNUMBER(AVERAGEIFS(ObservedSpeciesData!O$2:O$4955,ObservedSpeciesData!$A$2:$A$4955,$A505,ObservedSpeciesData!$D$2:$D$4955,$D505)),AVERAGEIFS(ObservedSpeciesData!O$2:O$4955,ObservedSpeciesData!$A$2:$A$4955,$A505,ObservedSpeciesData!$D$2:$D$4955,$D505),"")</f>
        <v/>
      </c>
      <c r="P505" s="23" t="str">
        <f>IF(ISNUMBER(AVERAGEIFS(ObservedSpeciesData!P$2:P$4955,ObservedSpeciesData!$A$2:$A$4955,$A505,ObservedSpeciesData!$C$2:$C$4955,$C505,ObservedSpeciesData!$D$2:$D$4955,$D505)),AVERAGEIFS(ObservedSpeciesData!P$2:P$4955,ObservedSpeciesData!$A$2:$A$4955,$A505,ObservedSpeciesData!$C$2:$C$4955,$C505,ObservedSpeciesData!$D$2:$D$4955,$D505),"")</f>
        <v/>
      </c>
      <c r="Q505" s="23"/>
      <c r="R505" s="25" t="str">
        <f>IF(ISNUMBER(AVERAGEIFS(ObservedSpeciesData!R$2:R$4955,ObservedSpeciesData!$A$2:$A$4955,$A505,ObservedSpeciesData!$D$2:$D$4955,$D505)),AVERAGEIFS(ObservedSpeciesData!R$2:R$4955,ObservedSpeciesData!$A$2:$A$4955,$A505,ObservedSpeciesData!$D$2:$D$4955,$D505),"")</f>
        <v/>
      </c>
      <c r="S505" s="25" t="str">
        <f>IF(ISNUMBER(AVERAGEIFS(ObservedSpeciesData!S$2:S$4955,ObservedSpeciesData!$A$2:$A$4955,$A505,ObservedSpeciesData!$D$2:$D$4955,$D505)),AVERAGEIFS(ObservedSpeciesData!S$2:S$4955,ObservedSpeciesData!$A$2:$A$4955,$A505,ObservedSpeciesData!$D$2:$D$4955,$D505),"")</f>
        <v/>
      </c>
      <c r="T505" s="23" t="str">
        <f>IF(ISNUMBER(AVERAGEIFS(ObservedSpeciesData!T$2:T$4955,ObservedSpeciesData!$A$2:$A$4955,$A505,ObservedSpeciesData!$D$2:$D$4955,$D505)),AVERAGEIFS(ObservedSpeciesData!T$2:T$4955,ObservedSpeciesData!$A$2:$A$4955,$A505,ObservedSpeciesData!$D$2:$D$4955,$D505),"")</f>
        <v/>
      </c>
      <c r="U505" s="24" t="str">
        <f>IF(ISNUMBER(AVERAGEIFS(ObservedSpeciesData!U$2:U$4955,ObservedSpeciesData!$A$2:$A$4955,$A505,ObservedSpeciesData!$C$2:$C$4955,$C505,ObservedSpeciesData!$D$2:$D$4955,$D505)),AVERAGEIFS(ObservedSpeciesData!U$2:U$4955,ObservedSpeciesData!$A$2:$A$4955,$A505,ObservedSpeciesData!$C$2:$C$4955,$C505,ObservedSpeciesData!$D$2:$D$4955,$D505),"")</f>
        <v/>
      </c>
      <c r="V505" s="23">
        <f>IF(ISNUMBER(AVERAGEIFS(ObservedSpeciesData!V$2:V$4955,ObservedSpeciesData!$A$2:$A$4955,$A505,ObservedSpeciesData!$D$2:$D$4955,$D505)),AVERAGEIFS(ObservedSpeciesData!V$2:V$4955,ObservedSpeciesData!$A$2:$A$4955,$A505,ObservedSpeciesData!$D$2:$D$4955,$D505),"")</f>
        <v>25.846697489420574</v>
      </c>
      <c r="W505" s="23">
        <f>IF(ISNUMBER(AVERAGEIFS(ObservedSpeciesData!W$2:W$4955,ObservedSpeciesData!$A$2:$A$4955,$A505,ObservedSpeciesData!$D$2:$D$4955,$D505)),AVERAGEIFS(ObservedSpeciesData!W$2:W$4955,ObservedSpeciesData!$A$2:$A$4955,$A505,ObservedSpeciesData!$D$2:$D$4955,$D505),"")</f>
        <v>6.8764050801595049</v>
      </c>
      <c r="X505" s="23">
        <f>IF(ISNUMBER(AVERAGEIFS(ObservedSpeciesData!X$2:X$4955,ObservedSpeciesData!$A$2:$A$4955,$A505,ObservedSpeciesData!$D$2:$D$4955,$D505)),AVERAGEIFS(ObservedSpeciesData!X$2:X$4955,ObservedSpeciesData!$A$2:$A$4955,$A505,ObservedSpeciesData!$D$2:$D$4955,$D505),"")</f>
        <v>70.294112523396805</v>
      </c>
      <c r="Y505" s="23">
        <f>IF(ISNUMBER(AVERAGEIFS(ObservedSpeciesData!Y$2:Y$4955,ObservedSpeciesData!$A$2:$A$4955,$A505,ObservedSpeciesData!$D$2:$D$4955,$D505)),AVERAGEIFS(ObservedSpeciesData!Y$2:Y$4955,ObservedSpeciesData!$A$2:$A$4955,$A505,ObservedSpeciesData!$D$2:$D$4955,$D505),"")</f>
        <v>46.477797190348305</v>
      </c>
      <c r="Z505" s="23">
        <f>IF(ISNUMBER(AVERAGEIFS(ObservedSpeciesData!Z$2:Z$4955,ObservedSpeciesData!$A$2:$A$4955,$A505,ObservedSpeciesData!$D$2:$D$4955,$D505)),AVERAGEIFS(ObservedSpeciesData!Z$2:Z$4955,ObservedSpeciesData!$A$2:$A$4955,$A505,ObservedSpeciesData!$D$2:$D$4955,$D505),"")</f>
        <v>88.98277346293132</v>
      </c>
      <c r="AA505" s="23">
        <f>IF(ISNUMBER(AVERAGEIFS(ObservedSpeciesData!AA$2:AA$4955,ObservedSpeciesData!$A$2:$A$4955,$A505,ObservedSpeciesData!$D$2:$D$4955,$D505)),AVERAGEIFS(ObservedSpeciesData!AA$2:AA$4955,ObservedSpeciesData!$A$2:$A$4955,$A505,ObservedSpeciesData!$D$2:$D$4955,$D505),"")</f>
        <v>23.772691408793133</v>
      </c>
      <c r="AB505" s="24">
        <f>IF(ISNUMBER(AVERAGEIFS(ObservedSpeciesData!AB$2:AB$4955,ObservedSpeciesData!$A$2:$A$4955,$A505,ObservedSpeciesData!$D$2:$D$4955,$D505)),AVERAGEIFS(ObservedSpeciesData!AB$2:AB$4955,ObservedSpeciesData!$A$2:$A$4955,$A505,ObservedSpeciesData!$D$2:$D$4955,$D505),"")</f>
        <v>3.8036306254069008E-2</v>
      </c>
      <c r="AC505" s="24">
        <f>IF(ISNUMBER(AVERAGEIFS(ObservedSpeciesData!AC$2:AC$4955,ObservedSpeciesData!$A$2:$A$4955,$A505,ObservedSpeciesData!$D$2:$D$4955,$D505)),AVERAGEIFS(ObservedSpeciesData!AC$2:AC$4955,ObservedSpeciesData!$A$2:$A$4955,$A505,ObservedSpeciesData!$D$2:$D$4955,$D505),"")</f>
        <v>3.8036306254069008E-2</v>
      </c>
      <c r="AD505" s="23">
        <f>IF(ISNUMBER(AVERAGEIFS(ObservedSpeciesData!AD$2:AD$4955,ObservedSpeciesData!$A$2:$A$4955,$A505,ObservedSpeciesData!$D$2:$D$4955,$D505)),AVERAGEIFS(ObservedSpeciesData!AD$2:AD$4955,ObservedSpeciesData!$A$2:$A$4955,$A505,ObservedSpeciesData!$D$2:$D$4955,$D505),"")</f>
        <v>11.24705800374349</v>
      </c>
      <c r="AE505" s="24">
        <f>IF(ISNUMBER(AVERAGEIFS(ObservedSpeciesData!AE$2:AE$4955,ObservedSpeciesData!$A$2:$A$4955,$A505,ObservedSpeciesData!$D$2:$D$4955,$D505)),AVERAGEIFS(ObservedSpeciesData!AE$2:AE$4955,ObservedSpeciesData!$A$2:$A$4955,$A505,ObservedSpeciesData!$D$2:$D$4955,$D505),"")</f>
        <v>18.838020994187257</v>
      </c>
      <c r="AF505" s="23"/>
      <c r="AG505" s="24"/>
      <c r="AH505" s="23" t="str">
        <f>IF(ISNUMBER(AVERAGEIFS(ObservedSpeciesData!AH$2:AH$4955,ObservedSpeciesData!$A$2:$A$4955,$A505,ObservedSpeciesData!$D$2:$D$4955,$D505)),AVERAGEIFS(ObservedSpeciesData!AH$2:AH$4955,ObservedSpeciesData!$A$2:$A$4955,$A505,ObservedSpeciesData!$D$2:$D$4955,$D505),"")</f>
        <v/>
      </c>
      <c r="AI505" s="23" t="str">
        <f>IF(ISNUMBER(AVERAGEIFS(ObservedSpeciesData!AI$2:AI$4955,ObservedSpeciesData!$A$2:$A$4955,$A505,ObservedSpeciesData!$C$2:$C$4955,$C505,ObservedSpeciesData!$D$2:$D$4955,$D505)),AVERAGEIFS(ObservedSpeciesData!AI$2:AI$4955,ObservedSpeciesData!$A$2:$A$4955,$A505,ObservedSpeciesData!$C$2:$C$4955,$C505,ObservedSpeciesData!$D$2:$D$4955,$D505),"")</f>
        <v/>
      </c>
      <c r="AJ505" s="2">
        <f>COUNTIFS(ObservedSpeciesData!$A$2:$A$828,$A505,ObservedSpeciesData!$D$2:$D$828,$D505)</f>
        <v>0</v>
      </c>
      <c r="AK505" s="2">
        <f t="shared" si="7"/>
        <v>11</v>
      </c>
    </row>
    <row r="506" spans="1:37" x14ac:dyDescent="0.25">
      <c r="A506" s="14" t="s">
        <v>104</v>
      </c>
      <c r="B506" t="s">
        <v>98</v>
      </c>
      <c r="C506" t="s">
        <v>105</v>
      </c>
      <c r="D506" s="13">
        <v>42087</v>
      </c>
      <c r="E506">
        <v>1</v>
      </c>
      <c r="F506">
        <v>0</v>
      </c>
      <c r="G506" s="2" t="s">
        <v>89</v>
      </c>
      <c r="H506" s="2" t="s">
        <v>12</v>
      </c>
      <c r="I506">
        <v>8</v>
      </c>
      <c r="J506" s="2" t="s">
        <v>88</v>
      </c>
      <c r="K506" s="2">
        <f>IF(ISNUMBER(AVERAGEIFS(ObservedSpeciesData!K$2:K$4955,ObservedSpeciesData!$A$2:$A$4955,$A506,ObservedSpeciesData!$D$2:$D$4955,$D506)),AVERAGEIFS(ObservedSpeciesData!K$2:K$4955,ObservedSpeciesData!$A$2:$A$4955,$A506,ObservedSpeciesData!$D$2:$D$4955,$D506),"")</f>
        <v>0</v>
      </c>
      <c r="L506" s="26">
        <f>IF(ISNUMBER(AVERAGEIFS(ObservedSpeciesData!L$2:L$4955,ObservedSpeciesData!$A$2:$A$4955,$A506,ObservedSpeciesData!$D$2:$D$4955,$D506)),AVERAGEIFS(ObservedSpeciesData!L$2:L$4955,ObservedSpeciesData!$A$2:$A$4955,$A506,ObservedSpeciesData!$D$2:$D$4955,$D506),"")</f>
        <v>1162.8333333333333</v>
      </c>
      <c r="M506" s="23">
        <f>IF(ISNUMBER(AVERAGEIFS(ObservedSpeciesData!M$2:M$4955,ObservedSpeciesData!$A$2:$A$4955,$A506,ObservedSpeciesData!$D$2:$D$4955,$D506)),AVERAGEIFS(ObservedSpeciesData!M$2:M$4955,ObservedSpeciesData!$A$2:$A$4955,$A506,ObservedSpeciesData!$D$2:$D$4955,$D506),"")</f>
        <v>116.28333333333335</v>
      </c>
      <c r="N506" s="23" t="str">
        <f>IF(ISNUMBER(AVERAGEIFS(ObservedSpeciesData!N$2:N$4955,ObservedSpeciesData!$A$2:$A$4955,$A506,ObservedSpeciesData!$D$2:$D$4955,$D506)),AVERAGEIFS(ObservedSpeciesData!N$2:N$4955,ObservedSpeciesData!$A$2:$A$4955,$A506,ObservedSpeciesData!$D$2:$D$4955,$D506),"")</f>
        <v/>
      </c>
      <c r="O506" s="23" t="str">
        <f>IF(ISNUMBER(AVERAGEIFS(ObservedSpeciesData!O$2:O$4955,ObservedSpeciesData!$A$2:$A$4955,$A506,ObservedSpeciesData!$D$2:$D$4955,$D506)),AVERAGEIFS(ObservedSpeciesData!O$2:O$4955,ObservedSpeciesData!$A$2:$A$4955,$A506,ObservedSpeciesData!$D$2:$D$4955,$D506),"")</f>
        <v/>
      </c>
      <c r="P506" s="23" t="str">
        <f>IF(ISNUMBER(AVERAGEIFS(ObservedSpeciesData!P$2:P$4955,ObservedSpeciesData!$A$2:$A$4955,$A506,ObservedSpeciesData!$C$2:$C$4955,$C506,ObservedSpeciesData!$D$2:$D$4955,$D506)),AVERAGEIFS(ObservedSpeciesData!P$2:P$4955,ObservedSpeciesData!$A$2:$A$4955,$A506,ObservedSpeciesData!$C$2:$C$4955,$C506,ObservedSpeciesData!$D$2:$D$4955,$D506),"")</f>
        <v/>
      </c>
      <c r="Q506" s="23"/>
      <c r="R506" s="25" t="str">
        <f>IF(ISNUMBER(AVERAGEIFS(ObservedSpeciesData!R$2:R$4955,ObservedSpeciesData!$A$2:$A$4955,$A506,ObservedSpeciesData!$D$2:$D$4955,$D506)),AVERAGEIFS(ObservedSpeciesData!R$2:R$4955,ObservedSpeciesData!$A$2:$A$4955,$A506,ObservedSpeciesData!$D$2:$D$4955,$D506),"")</f>
        <v/>
      </c>
      <c r="S506" s="25" t="str">
        <f>IF(ISNUMBER(AVERAGEIFS(ObservedSpeciesData!S$2:S$4955,ObservedSpeciesData!$A$2:$A$4955,$A506,ObservedSpeciesData!$D$2:$D$4955,$D506)),AVERAGEIFS(ObservedSpeciesData!S$2:S$4955,ObservedSpeciesData!$A$2:$A$4955,$A506,ObservedSpeciesData!$D$2:$D$4955,$D506),"")</f>
        <v/>
      </c>
      <c r="T506" s="23" t="str">
        <f>IF(ISNUMBER(AVERAGEIFS(ObservedSpeciesData!T$2:T$4955,ObservedSpeciesData!$A$2:$A$4955,$A506,ObservedSpeciesData!$D$2:$D$4955,$D506)),AVERAGEIFS(ObservedSpeciesData!T$2:T$4955,ObservedSpeciesData!$A$2:$A$4955,$A506,ObservedSpeciesData!$D$2:$D$4955,$D506),"")</f>
        <v/>
      </c>
      <c r="U506" s="24" t="str">
        <f>IF(ISNUMBER(AVERAGEIFS(ObservedSpeciesData!U$2:U$4955,ObservedSpeciesData!$A$2:$A$4955,$A506,ObservedSpeciesData!$C$2:$C$4955,$C506,ObservedSpeciesData!$D$2:$D$4955,$D506)),AVERAGEIFS(ObservedSpeciesData!U$2:U$4955,ObservedSpeciesData!$A$2:$A$4955,$A506,ObservedSpeciesData!$C$2:$C$4955,$C506,ObservedSpeciesData!$D$2:$D$4955,$D506),"")</f>
        <v/>
      </c>
      <c r="V506" s="23">
        <f>IF(ISNUMBER(AVERAGEIFS(ObservedSpeciesData!V$2:V$4955,ObservedSpeciesData!$A$2:$A$4955,$A506,ObservedSpeciesData!$D$2:$D$4955,$D506)),AVERAGEIFS(ObservedSpeciesData!V$2:V$4955,ObservedSpeciesData!$A$2:$A$4955,$A506,ObservedSpeciesData!$D$2:$D$4955,$D506),"")</f>
        <v>26.519314448038738</v>
      </c>
      <c r="W506" s="23">
        <f>IF(ISNUMBER(AVERAGEIFS(ObservedSpeciesData!W$2:W$4955,ObservedSpeciesData!$A$2:$A$4955,$A506,ObservedSpeciesData!$D$2:$D$4955,$D506)),AVERAGEIFS(ObservedSpeciesData!W$2:W$4955,ObservedSpeciesData!$A$2:$A$4955,$A506,ObservedSpeciesData!$D$2:$D$4955,$D506),"")</f>
        <v>11.552362481753031</v>
      </c>
      <c r="X506" s="23">
        <f>IF(ISNUMBER(AVERAGEIFS(ObservedSpeciesData!X$2:X$4955,ObservedSpeciesData!$A$2:$A$4955,$A506,ObservedSpeciesData!$D$2:$D$4955,$D506)),AVERAGEIFS(ObservedSpeciesData!X$2:X$4955,ObservedSpeciesData!$A$2:$A$4955,$A506,ObservedSpeciesData!$D$2:$D$4955,$D506),"")</f>
        <v>69.543886502583817</v>
      </c>
      <c r="Y506" s="23">
        <f>IF(ISNUMBER(AVERAGEIFS(ObservedSpeciesData!Y$2:Y$4955,ObservedSpeciesData!$A$2:$A$4955,$A506,ObservedSpeciesData!$D$2:$D$4955,$D506)),AVERAGEIFS(ObservedSpeciesData!Y$2:Y$4955,ObservedSpeciesData!$A$2:$A$4955,$A506,ObservedSpeciesData!$D$2:$D$4955,$D506),"")</f>
        <v>48.071242650349937</v>
      </c>
      <c r="Z506" s="23">
        <f>IF(ISNUMBER(AVERAGEIFS(ObservedSpeciesData!Z$2:Z$4955,ObservedSpeciesData!$A$2:$A$4955,$A506,ObservedSpeciesData!$D$2:$D$4955,$D506)),AVERAGEIFS(ObservedSpeciesData!Z$2:Z$4955,ObservedSpeciesData!$A$2:$A$4955,$A506,ObservedSpeciesData!$D$2:$D$4955,$D506),"")</f>
        <v>89.118654251098633</v>
      </c>
      <c r="AA506" s="23">
        <f>IF(ISNUMBER(AVERAGEIFS(ObservedSpeciesData!AA$2:AA$4955,ObservedSpeciesData!$A$2:$A$4955,$A506,ObservedSpeciesData!$D$2:$D$4955,$D506)),AVERAGEIFS(ObservedSpeciesData!AA$2:AA$4955,ObservedSpeciesData!$A$2:$A$4955,$A506,ObservedSpeciesData!$D$2:$D$4955,$D506),"")</f>
        <v>18.83942174911499</v>
      </c>
      <c r="AB506" s="24">
        <f>IF(ISNUMBER(AVERAGEIFS(ObservedSpeciesData!AB$2:AB$4955,ObservedSpeciesData!$A$2:$A$4955,$A506,ObservedSpeciesData!$D$2:$D$4955,$D506)),AVERAGEIFS(ObservedSpeciesData!AB$2:AB$4955,ObservedSpeciesData!$A$2:$A$4955,$A506,ObservedSpeciesData!$D$2:$D$4955,$D506),"")</f>
        <v>3.0143074798583983E-2</v>
      </c>
      <c r="AC506" s="24">
        <f>IF(ISNUMBER(AVERAGEIFS(ObservedSpeciesData!AC$2:AC$4955,ObservedSpeciesData!$A$2:$A$4955,$A506,ObservedSpeciesData!$D$2:$D$4955,$D506)),AVERAGEIFS(ObservedSpeciesData!AC$2:AC$4955,ObservedSpeciesData!$A$2:$A$4955,$A506,ObservedSpeciesData!$D$2:$D$4955,$D506),"")</f>
        <v>3.0143074798583983E-2</v>
      </c>
      <c r="AD506" s="23">
        <f>IF(ISNUMBER(AVERAGEIFS(ObservedSpeciesData!AD$2:AD$4955,ObservedSpeciesData!$A$2:$A$4955,$A506,ObservedSpeciesData!$D$2:$D$4955,$D506)),AVERAGEIFS(ObservedSpeciesData!AD$2:AD$4955,ObservedSpeciesData!$A$2:$A$4955,$A506,ObservedSpeciesData!$D$2:$D$4955,$D506),"")</f>
        <v>11.127021840413413</v>
      </c>
      <c r="AE506" s="24">
        <f>IF(ISNUMBER(AVERAGEIFS(ObservedSpeciesData!AE$2:AE$4955,ObservedSpeciesData!$A$2:$A$4955,$A506,ObservedSpeciesData!$D$2:$D$4955,$D506)),AVERAGEIFS(ObservedSpeciesData!AE$2:AE$4955,ObservedSpeciesData!$A$2:$A$4955,$A506,ObservedSpeciesData!$D$2:$D$4955,$D506),"")</f>
        <v>20.297609747675921</v>
      </c>
      <c r="AF506" s="23"/>
      <c r="AG506" s="24"/>
      <c r="AH506" s="23" t="str">
        <f>IF(ISNUMBER(AVERAGEIFS(ObservedSpeciesData!AH$2:AH$4955,ObservedSpeciesData!$A$2:$A$4955,$A506,ObservedSpeciesData!$D$2:$D$4955,$D506)),AVERAGEIFS(ObservedSpeciesData!AH$2:AH$4955,ObservedSpeciesData!$A$2:$A$4955,$A506,ObservedSpeciesData!$D$2:$D$4955,$D506),"")</f>
        <v/>
      </c>
      <c r="AI506" s="23" t="str">
        <f>IF(ISNUMBER(AVERAGEIFS(ObservedSpeciesData!AI$2:AI$4955,ObservedSpeciesData!$A$2:$A$4955,$A506,ObservedSpeciesData!$C$2:$C$4955,$C506,ObservedSpeciesData!$D$2:$D$4955,$D506)),AVERAGEIFS(ObservedSpeciesData!AI$2:AI$4955,ObservedSpeciesData!$A$2:$A$4955,$A506,ObservedSpeciesData!$C$2:$C$4955,$C506,ObservedSpeciesData!$D$2:$D$4955,$D506),"")</f>
        <v/>
      </c>
      <c r="AJ506" s="2">
        <f>COUNTIFS(ObservedSpeciesData!$A$2:$A$828,$A506,ObservedSpeciesData!$D$2:$D$828,$D506)</f>
        <v>0</v>
      </c>
      <c r="AK506" s="2">
        <f t="shared" si="7"/>
        <v>11</v>
      </c>
    </row>
    <row r="507" spans="1:37" x14ac:dyDescent="0.25">
      <c r="A507" s="14" t="s">
        <v>103</v>
      </c>
      <c r="B507" t="s">
        <v>98</v>
      </c>
      <c r="C507" t="s">
        <v>105</v>
      </c>
      <c r="D507" s="13">
        <v>42087</v>
      </c>
      <c r="E507">
        <v>1</v>
      </c>
      <c r="F507">
        <v>50</v>
      </c>
      <c r="G507" s="2" t="s">
        <v>89</v>
      </c>
      <c r="H507" s="2" t="s">
        <v>12</v>
      </c>
      <c r="I507">
        <v>8</v>
      </c>
      <c r="J507" s="2" t="s">
        <v>88</v>
      </c>
      <c r="K507" s="2">
        <f>IF(ISNUMBER(AVERAGEIFS(ObservedSpeciesData!K$2:K$4955,ObservedSpeciesData!$A$2:$A$4955,$A507,ObservedSpeciesData!$D$2:$D$4955,$D507)),AVERAGEIFS(ObservedSpeciesData!K$2:K$4955,ObservedSpeciesData!$A$2:$A$4955,$A507,ObservedSpeciesData!$D$2:$D$4955,$D507),"")</f>
        <v>45</v>
      </c>
      <c r="L507" s="26">
        <f>IF(ISNUMBER(AVERAGEIFS(ObservedSpeciesData!L$2:L$4955,ObservedSpeciesData!$A$2:$A$4955,$A507,ObservedSpeciesData!$D$2:$D$4955,$D507)),AVERAGEIFS(ObservedSpeciesData!L$2:L$4955,ObservedSpeciesData!$A$2:$A$4955,$A507,ObservedSpeciesData!$D$2:$D$4955,$D507),"")</f>
        <v>1221.3333333333333</v>
      </c>
      <c r="M507" s="23">
        <f>IF(ISNUMBER(AVERAGEIFS(ObservedSpeciesData!M$2:M$4955,ObservedSpeciesData!$A$2:$A$4955,$A507,ObservedSpeciesData!$D$2:$D$4955,$D507)),AVERAGEIFS(ObservedSpeciesData!M$2:M$4955,ObservedSpeciesData!$A$2:$A$4955,$A507,ObservedSpeciesData!$D$2:$D$4955,$D507),"")</f>
        <v>122.13333333333333</v>
      </c>
      <c r="N507" s="23" t="str">
        <f>IF(ISNUMBER(AVERAGEIFS(ObservedSpeciesData!N$2:N$4955,ObservedSpeciesData!$A$2:$A$4955,$A507,ObservedSpeciesData!$D$2:$D$4955,$D507)),AVERAGEIFS(ObservedSpeciesData!N$2:N$4955,ObservedSpeciesData!$A$2:$A$4955,$A507,ObservedSpeciesData!$D$2:$D$4955,$D507),"")</f>
        <v/>
      </c>
      <c r="O507" s="23" t="str">
        <f>IF(ISNUMBER(AVERAGEIFS(ObservedSpeciesData!O$2:O$4955,ObservedSpeciesData!$A$2:$A$4955,$A507,ObservedSpeciesData!$D$2:$D$4955,$D507)),AVERAGEIFS(ObservedSpeciesData!O$2:O$4955,ObservedSpeciesData!$A$2:$A$4955,$A507,ObservedSpeciesData!$D$2:$D$4955,$D507),"")</f>
        <v/>
      </c>
      <c r="P507" s="23" t="str">
        <f>IF(ISNUMBER(AVERAGEIFS(ObservedSpeciesData!P$2:P$4955,ObservedSpeciesData!$A$2:$A$4955,$A507,ObservedSpeciesData!$C$2:$C$4955,$C507,ObservedSpeciesData!$D$2:$D$4955,$D507)),AVERAGEIFS(ObservedSpeciesData!P$2:P$4955,ObservedSpeciesData!$A$2:$A$4955,$A507,ObservedSpeciesData!$C$2:$C$4955,$C507,ObservedSpeciesData!$D$2:$D$4955,$D507),"")</f>
        <v/>
      </c>
      <c r="Q507" s="23"/>
      <c r="R507" s="25" t="str">
        <f>IF(ISNUMBER(AVERAGEIFS(ObservedSpeciesData!R$2:R$4955,ObservedSpeciesData!$A$2:$A$4955,$A507,ObservedSpeciesData!$D$2:$D$4955,$D507)),AVERAGEIFS(ObservedSpeciesData!R$2:R$4955,ObservedSpeciesData!$A$2:$A$4955,$A507,ObservedSpeciesData!$D$2:$D$4955,$D507),"")</f>
        <v/>
      </c>
      <c r="S507" s="25" t="str">
        <f>IF(ISNUMBER(AVERAGEIFS(ObservedSpeciesData!S$2:S$4955,ObservedSpeciesData!$A$2:$A$4955,$A507,ObservedSpeciesData!$D$2:$D$4955,$D507)),AVERAGEIFS(ObservedSpeciesData!S$2:S$4955,ObservedSpeciesData!$A$2:$A$4955,$A507,ObservedSpeciesData!$D$2:$D$4955,$D507),"")</f>
        <v/>
      </c>
      <c r="T507" s="23" t="str">
        <f>IF(ISNUMBER(AVERAGEIFS(ObservedSpeciesData!T$2:T$4955,ObservedSpeciesData!$A$2:$A$4955,$A507,ObservedSpeciesData!$D$2:$D$4955,$D507)),AVERAGEIFS(ObservedSpeciesData!T$2:T$4955,ObservedSpeciesData!$A$2:$A$4955,$A507,ObservedSpeciesData!$D$2:$D$4955,$D507),"")</f>
        <v/>
      </c>
      <c r="U507" s="24" t="str">
        <f>IF(ISNUMBER(AVERAGEIFS(ObservedSpeciesData!U$2:U$4955,ObservedSpeciesData!$A$2:$A$4955,$A507,ObservedSpeciesData!$C$2:$C$4955,$C507,ObservedSpeciesData!$D$2:$D$4955,$D507)),AVERAGEIFS(ObservedSpeciesData!U$2:U$4955,ObservedSpeciesData!$A$2:$A$4955,$A507,ObservedSpeciesData!$C$2:$C$4955,$C507,ObservedSpeciesData!$D$2:$D$4955,$D507),"")</f>
        <v/>
      </c>
      <c r="V507" s="23">
        <f>IF(ISNUMBER(AVERAGEIFS(ObservedSpeciesData!V$2:V$4955,ObservedSpeciesData!$A$2:$A$4955,$A507,ObservedSpeciesData!$D$2:$D$4955,$D507)),AVERAGEIFS(ObservedSpeciesData!V$2:V$4955,ObservedSpeciesData!$A$2:$A$4955,$A507,ObservedSpeciesData!$D$2:$D$4955,$D507),"")</f>
        <v>25.450997511545818</v>
      </c>
      <c r="W507" s="23">
        <f>IF(ISNUMBER(AVERAGEIFS(ObservedSpeciesData!W$2:W$4955,ObservedSpeciesData!$A$2:$A$4955,$A507,ObservedSpeciesData!$D$2:$D$4955,$D507)),AVERAGEIFS(ObservedSpeciesData!W$2:W$4955,ObservedSpeciesData!$A$2:$A$4955,$A507,ObservedSpeciesData!$D$2:$D$4955,$D507),"")</f>
        <v>12.079776684443155</v>
      </c>
      <c r="X507" s="23">
        <f>IF(ISNUMBER(AVERAGEIFS(ObservedSpeciesData!X$2:X$4955,ObservedSpeciesData!$A$2:$A$4955,$A507,ObservedSpeciesData!$D$2:$D$4955,$D507)),AVERAGEIFS(ObservedSpeciesData!X$2:X$4955,ObservedSpeciesData!$A$2:$A$4955,$A507,ObservedSpeciesData!$D$2:$D$4955,$D507),"")</f>
        <v>72.86598141988118</v>
      </c>
      <c r="Y507" s="23">
        <f>IF(ISNUMBER(AVERAGEIFS(ObservedSpeciesData!Y$2:Y$4955,ObservedSpeciesData!$A$2:$A$4955,$A507,ObservedSpeciesData!$D$2:$D$4955,$D507)),AVERAGEIFS(ObservedSpeciesData!Y$2:Y$4955,ObservedSpeciesData!$A$2:$A$4955,$A507,ObservedSpeciesData!$D$2:$D$4955,$D507),"")</f>
        <v>45.476493517557778</v>
      </c>
      <c r="Z507" s="23">
        <f>IF(ISNUMBER(AVERAGEIFS(ObservedSpeciesData!Z$2:Z$4955,ObservedSpeciesData!$A$2:$A$4955,$A507,ObservedSpeciesData!$D$2:$D$4955,$D507)),AVERAGEIFS(ObservedSpeciesData!Z$2:Z$4955,ObservedSpeciesData!$A$2:$A$4955,$A507,ObservedSpeciesData!$D$2:$D$4955,$D507),"")</f>
        <v>89.539742787679032</v>
      </c>
      <c r="AA507" s="23">
        <f>IF(ISNUMBER(AVERAGEIFS(ObservedSpeciesData!AA$2:AA$4955,ObservedSpeciesData!$A$2:$A$4955,$A507,ObservedSpeciesData!$D$2:$D$4955,$D507)),AVERAGEIFS(ObservedSpeciesData!AA$2:AA$4955,ObservedSpeciesData!$A$2:$A$4955,$A507,ObservedSpeciesData!$D$2:$D$4955,$D507),"")</f>
        <v>19.528487046559651</v>
      </c>
      <c r="AB507" s="24">
        <f>IF(ISNUMBER(AVERAGEIFS(ObservedSpeciesData!AB$2:AB$4955,ObservedSpeciesData!$A$2:$A$4955,$A507,ObservedSpeciesData!$D$2:$D$4955,$D507)),AVERAGEIFS(ObservedSpeciesData!AB$2:AB$4955,ObservedSpeciesData!$A$2:$A$4955,$A507,ObservedSpeciesData!$D$2:$D$4955,$D507),"")</f>
        <v>3.1245579274495439E-2</v>
      </c>
      <c r="AC507" s="24">
        <f>IF(ISNUMBER(AVERAGEIFS(ObservedSpeciesData!AC$2:AC$4955,ObservedSpeciesData!$A$2:$A$4955,$A507,ObservedSpeciesData!$D$2:$D$4955,$D507)),AVERAGEIFS(ObservedSpeciesData!AC$2:AC$4955,ObservedSpeciesData!$A$2:$A$4955,$A507,ObservedSpeciesData!$D$2:$D$4955,$D507),"")</f>
        <v>3.1245579274495439E-2</v>
      </c>
      <c r="AD507" s="23">
        <f>IF(ISNUMBER(AVERAGEIFS(ObservedSpeciesData!AD$2:AD$4955,ObservedSpeciesData!$A$2:$A$4955,$A507,ObservedSpeciesData!$D$2:$D$4955,$D507)),AVERAGEIFS(ObservedSpeciesData!AD$2:AD$4955,ObservedSpeciesData!$A$2:$A$4955,$A507,ObservedSpeciesData!$D$2:$D$4955,$D507),"")</f>
        <v>11.65855702718099</v>
      </c>
      <c r="AE507" s="24">
        <f>IF(ISNUMBER(AVERAGEIFS(ObservedSpeciesData!AE$2:AE$4955,ObservedSpeciesData!$A$2:$A$4955,$A507,ObservedSpeciesData!$D$2:$D$4955,$D507)),AVERAGEIFS(ObservedSpeciesData!AE$2:AE$4955,ObservedSpeciesData!$A$2:$A$4955,$A507,ObservedSpeciesData!$D$2:$D$4955,$D507),"")</f>
        <v>18.272043509564469</v>
      </c>
      <c r="AF507" s="23"/>
      <c r="AG507" s="24"/>
      <c r="AH507" s="23" t="str">
        <f>IF(ISNUMBER(AVERAGEIFS(ObservedSpeciesData!AH$2:AH$4955,ObservedSpeciesData!$A$2:$A$4955,$A507,ObservedSpeciesData!$D$2:$D$4955,$D507)),AVERAGEIFS(ObservedSpeciesData!AH$2:AH$4955,ObservedSpeciesData!$A$2:$A$4955,$A507,ObservedSpeciesData!$D$2:$D$4955,$D507),"")</f>
        <v/>
      </c>
      <c r="AI507" s="23" t="str">
        <f>IF(ISNUMBER(AVERAGEIFS(ObservedSpeciesData!AI$2:AI$4955,ObservedSpeciesData!$A$2:$A$4955,$A507,ObservedSpeciesData!$C$2:$C$4955,$C507,ObservedSpeciesData!$D$2:$D$4955,$D507)),AVERAGEIFS(ObservedSpeciesData!AI$2:AI$4955,ObservedSpeciesData!$A$2:$A$4955,$A507,ObservedSpeciesData!$C$2:$C$4955,$C507,ObservedSpeciesData!$D$2:$D$4955,$D507),"")</f>
        <v/>
      </c>
      <c r="AJ507" s="2">
        <f>COUNTIFS(ObservedSpeciesData!$A$2:$A$828,$A507,ObservedSpeciesData!$D$2:$D$828,$D507)</f>
        <v>0</v>
      </c>
      <c r="AK507" s="2">
        <f t="shared" si="7"/>
        <v>11</v>
      </c>
    </row>
    <row r="508" spans="1:37" x14ac:dyDescent="0.25">
      <c r="A508" s="14" t="s">
        <v>102</v>
      </c>
      <c r="B508" t="s">
        <v>98</v>
      </c>
      <c r="C508" t="s">
        <v>105</v>
      </c>
      <c r="D508" s="13">
        <v>42087</v>
      </c>
      <c r="E508">
        <v>1</v>
      </c>
      <c r="F508">
        <v>100</v>
      </c>
      <c r="G508" s="2" t="s">
        <v>89</v>
      </c>
      <c r="H508" s="2" t="s">
        <v>12</v>
      </c>
      <c r="I508">
        <v>8</v>
      </c>
      <c r="J508" s="2" t="s">
        <v>88</v>
      </c>
      <c r="K508" s="2">
        <f>IF(ISNUMBER(AVERAGEIFS(ObservedSpeciesData!K$2:K$4955,ObservedSpeciesData!$A$2:$A$4955,$A508,ObservedSpeciesData!$D$2:$D$4955,$D508)),AVERAGEIFS(ObservedSpeciesData!K$2:K$4955,ObservedSpeciesData!$A$2:$A$4955,$A508,ObservedSpeciesData!$D$2:$D$4955,$D508),"")</f>
        <v>78</v>
      </c>
      <c r="L508" s="26">
        <f>IF(ISNUMBER(AVERAGEIFS(ObservedSpeciesData!L$2:L$4955,ObservedSpeciesData!$A$2:$A$4955,$A508,ObservedSpeciesData!$D$2:$D$4955,$D508)),AVERAGEIFS(ObservedSpeciesData!L$2:L$4955,ObservedSpeciesData!$A$2:$A$4955,$A508,ObservedSpeciesData!$D$2:$D$4955,$D508),"")</f>
        <v>1201.25</v>
      </c>
      <c r="M508" s="23">
        <f>IF(ISNUMBER(AVERAGEIFS(ObservedSpeciesData!M$2:M$4955,ObservedSpeciesData!$A$2:$A$4955,$A508,ObservedSpeciesData!$D$2:$D$4955,$D508)),AVERAGEIFS(ObservedSpeciesData!M$2:M$4955,ObservedSpeciesData!$A$2:$A$4955,$A508,ObservedSpeciesData!$D$2:$D$4955,$D508),"")</f>
        <v>120.12500000000001</v>
      </c>
      <c r="N508" s="23" t="str">
        <f>IF(ISNUMBER(AVERAGEIFS(ObservedSpeciesData!N$2:N$4955,ObservedSpeciesData!$A$2:$A$4955,$A508,ObservedSpeciesData!$D$2:$D$4955,$D508)),AVERAGEIFS(ObservedSpeciesData!N$2:N$4955,ObservedSpeciesData!$A$2:$A$4955,$A508,ObservedSpeciesData!$D$2:$D$4955,$D508),"")</f>
        <v/>
      </c>
      <c r="O508" s="23" t="str">
        <f>IF(ISNUMBER(AVERAGEIFS(ObservedSpeciesData!O$2:O$4955,ObservedSpeciesData!$A$2:$A$4955,$A508,ObservedSpeciesData!$D$2:$D$4955,$D508)),AVERAGEIFS(ObservedSpeciesData!O$2:O$4955,ObservedSpeciesData!$A$2:$A$4955,$A508,ObservedSpeciesData!$D$2:$D$4955,$D508),"")</f>
        <v/>
      </c>
      <c r="P508" s="23" t="str">
        <f>IF(ISNUMBER(AVERAGEIFS(ObservedSpeciesData!P$2:P$4955,ObservedSpeciesData!$A$2:$A$4955,$A508,ObservedSpeciesData!$C$2:$C$4955,$C508,ObservedSpeciesData!$D$2:$D$4955,$D508)),AVERAGEIFS(ObservedSpeciesData!P$2:P$4955,ObservedSpeciesData!$A$2:$A$4955,$A508,ObservedSpeciesData!$C$2:$C$4955,$C508,ObservedSpeciesData!$D$2:$D$4955,$D508),"")</f>
        <v/>
      </c>
      <c r="Q508" s="23"/>
      <c r="R508" s="25" t="str">
        <f>IF(ISNUMBER(AVERAGEIFS(ObservedSpeciesData!R$2:R$4955,ObservedSpeciesData!$A$2:$A$4955,$A508,ObservedSpeciesData!$D$2:$D$4955,$D508)),AVERAGEIFS(ObservedSpeciesData!R$2:R$4955,ObservedSpeciesData!$A$2:$A$4955,$A508,ObservedSpeciesData!$D$2:$D$4955,$D508),"")</f>
        <v/>
      </c>
      <c r="S508" s="25" t="str">
        <f>IF(ISNUMBER(AVERAGEIFS(ObservedSpeciesData!S$2:S$4955,ObservedSpeciesData!$A$2:$A$4955,$A508,ObservedSpeciesData!$D$2:$D$4955,$D508)),AVERAGEIFS(ObservedSpeciesData!S$2:S$4955,ObservedSpeciesData!$A$2:$A$4955,$A508,ObservedSpeciesData!$D$2:$D$4955,$D508),"")</f>
        <v/>
      </c>
      <c r="T508" s="23" t="str">
        <f>IF(ISNUMBER(AVERAGEIFS(ObservedSpeciesData!T$2:T$4955,ObservedSpeciesData!$A$2:$A$4955,$A508,ObservedSpeciesData!$D$2:$D$4955,$D508)),AVERAGEIFS(ObservedSpeciesData!T$2:T$4955,ObservedSpeciesData!$A$2:$A$4955,$A508,ObservedSpeciesData!$D$2:$D$4955,$D508),"")</f>
        <v/>
      </c>
      <c r="U508" s="24" t="str">
        <f>IF(ISNUMBER(AVERAGEIFS(ObservedSpeciesData!U$2:U$4955,ObservedSpeciesData!$A$2:$A$4955,$A508,ObservedSpeciesData!$C$2:$C$4955,$C508,ObservedSpeciesData!$D$2:$D$4955,$D508)),AVERAGEIFS(ObservedSpeciesData!U$2:U$4955,ObservedSpeciesData!$A$2:$A$4955,$A508,ObservedSpeciesData!$C$2:$C$4955,$C508,ObservedSpeciesData!$D$2:$D$4955,$D508),"")</f>
        <v/>
      </c>
      <c r="V508" s="23">
        <f>IF(ISNUMBER(AVERAGEIFS(ObservedSpeciesData!V$2:V$4955,ObservedSpeciesData!$A$2:$A$4955,$A508,ObservedSpeciesData!$D$2:$D$4955,$D508)),AVERAGEIFS(ObservedSpeciesData!V$2:V$4955,ObservedSpeciesData!$A$2:$A$4955,$A508,ObservedSpeciesData!$D$2:$D$4955,$D508),"")</f>
        <v>25.921859900156658</v>
      </c>
      <c r="W508" s="23">
        <f>IF(ISNUMBER(AVERAGEIFS(ObservedSpeciesData!W$2:W$4955,ObservedSpeciesData!$A$2:$A$4955,$A508,ObservedSpeciesData!$D$2:$D$4955,$D508)),AVERAGEIFS(ObservedSpeciesData!W$2:W$4955,ObservedSpeciesData!$A$2:$A$4955,$A508,ObservedSpeciesData!$D$2:$D$4955,$D508),"")</f>
        <v>12.678704182306925</v>
      </c>
      <c r="X508" s="23">
        <f>IF(ISNUMBER(AVERAGEIFS(ObservedSpeciesData!X$2:X$4955,ObservedSpeciesData!$A$2:$A$4955,$A508,ObservedSpeciesData!$D$2:$D$4955,$D508)),AVERAGEIFS(ObservedSpeciesData!X$2:X$4955,ObservedSpeciesData!$A$2:$A$4955,$A508,ObservedSpeciesData!$D$2:$D$4955,$D508),"")</f>
        <v>72.264834721883133</v>
      </c>
      <c r="Y508" s="23">
        <f>IF(ISNUMBER(AVERAGEIFS(ObservedSpeciesData!Y$2:Y$4955,ObservedSpeciesData!$A$2:$A$4955,$A508,ObservedSpeciesData!$D$2:$D$4955,$D508)),AVERAGEIFS(ObservedSpeciesData!Y$2:Y$4955,ObservedSpeciesData!$A$2:$A$4955,$A508,ObservedSpeciesData!$D$2:$D$4955,$D508),"")</f>
        <v>46.531066258748375</v>
      </c>
      <c r="Z508" s="23">
        <f>IF(ISNUMBER(AVERAGEIFS(ObservedSpeciesData!Z$2:Z$4955,ObservedSpeciesData!$A$2:$A$4955,$A508,ObservedSpeciesData!$D$2:$D$4955,$D508)),AVERAGEIFS(ObservedSpeciesData!Z$2:Z$4955,ObservedSpeciesData!$A$2:$A$4955,$A508,ObservedSpeciesData!$D$2:$D$4955,$D508),"")</f>
        <v>89.992495218912765</v>
      </c>
      <c r="AA508" s="23">
        <f>IF(ISNUMBER(AVERAGEIFS(ObservedSpeciesData!AA$2:AA$4955,ObservedSpeciesData!$A$2:$A$4955,$A508,ObservedSpeciesData!$D$2:$D$4955,$D508)),AVERAGEIFS(ObservedSpeciesData!AA$2:AA$4955,ObservedSpeciesData!$A$2:$A$4955,$A508,ObservedSpeciesData!$D$2:$D$4955,$D508),"")</f>
        <v>19.607672691345215</v>
      </c>
      <c r="AB508" s="24">
        <f>IF(ISNUMBER(AVERAGEIFS(ObservedSpeciesData!AB$2:AB$4955,ObservedSpeciesData!$A$2:$A$4955,$A508,ObservedSpeciesData!$D$2:$D$4955,$D508)),AVERAGEIFS(ObservedSpeciesData!AB$2:AB$4955,ObservedSpeciesData!$A$2:$A$4955,$A508,ObservedSpeciesData!$D$2:$D$4955,$D508),"")</f>
        <v>3.1372276306152344E-2</v>
      </c>
      <c r="AC508" s="24">
        <f>IF(ISNUMBER(AVERAGEIFS(ObservedSpeciesData!AC$2:AC$4955,ObservedSpeciesData!$A$2:$A$4955,$A508,ObservedSpeciesData!$D$2:$D$4955,$D508)),AVERAGEIFS(ObservedSpeciesData!AC$2:AC$4955,ObservedSpeciesData!$A$2:$A$4955,$A508,ObservedSpeciesData!$D$2:$D$4955,$D508),"")</f>
        <v>3.1372276306152344E-2</v>
      </c>
      <c r="AD508" s="23">
        <f>IF(ISNUMBER(AVERAGEIFS(ObservedSpeciesData!AD$2:AD$4955,ObservedSpeciesData!$A$2:$A$4955,$A508,ObservedSpeciesData!$D$2:$D$4955,$D508)),AVERAGEIFS(ObservedSpeciesData!AD$2:AD$4955,ObservedSpeciesData!$A$2:$A$4955,$A508,ObservedSpeciesData!$D$2:$D$4955,$D508),"")</f>
        <v>11.562373555501301</v>
      </c>
      <c r="AE508" s="24">
        <f>IF(ISNUMBER(AVERAGEIFS(ObservedSpeciesData!AE$2:AE$4955,ObservedSpeciesData!$A$2:$A$4955,$A508,ObservedSpeciesData!$D$2:$D$4955,$D508)),AVERAGEIFS(ObservedSpeciesData!AE$2:AE$4955,ObservedSpeciesData!$A$2:$A$4955,$A508,ObservedSpeciesData!$D$2:$D$4955,$D508),"")</f>
        <v>17.335407809896136</v>
      </c>
      <c r="AF508" s="23"/>
      <c r="AG508" s="24"/>
      <c r="AH508" s="23" t="str">
        <f>IF(ISNUMBER(AVERAGEIFS(ObservedSpeciesData!AH$2:AH$4955,ObservedSpeciesData!$A$2:$A$4955,$A508,ObservedSpeciesData!$D$2:$D$4955,$D508)),AVERAGEIFS(ObservedSpeciesData!AH$2:AH$4955,ObservedSpeciesData!$A$2:$A$4955,$A508,ObservedSpeciesData!$D$2:$D$4955,$D508),"")</f>
        <v/>
      </c>
      <c r="AI508" s="23" t="str">
        <f>IF(ISNUMBER(AVERAGEIFS(ObservedSpeciesData!AI$2:AI$4955,ObservedSpeciesData!$A$2:$A$4955,$A508,ObservedSpeciesData!$C$2:$C$4955,$C508,ObservedSpeciesData!$D$2:$D$4955,$D508)),AVERAGEIFS(ObservedSpeciesData!AI$2:AI$4955,ObservedSpeciesData!$A$2:$A$4955,$A508,ObservedSpeciesData!$C$2:$C$4955,$C508,ObservedSpeciesData!$D$2:$D$4955,$D508),"")</f>
        <v/>
      </c>
      <c r="AJ508" s="2">
        <f>COUNTIFS(ObservedSpeciesData!$A$2:$A$828,$A508,ObservedSpeciesData!$D$2:$D$828,$D508)</f>
        <v>0</v>
      </c>
      <c r="AK508" s="2">
        <f t="shared" si="7"/>
        <v>11</v>
      </c>
    </row>
    <row r="509" spans="1:37" x14ac:dyDescent="0.25">
      <c r="A509" s="14" t="s">
        <v>101</v>
      </c>
      <c r="B509" t="s">
        <v>98</v>
      </c>
      <c r="C509" t="s">
        <v>105</v>
      </c>
      <c r="D509" s="13">
        <v>42087</v>
      </c>
      <c r="E509">
        <v>1</v>
      </c>
      <c r="F509">
        <v>200</v>
      </c>
      <c r="G509" s="2" t="s">
        <v>89</v>
      </c>
      <c r="H509" s="2" t="s">
        <v>12</v>
      </c>
      <c r="I509">
        <v>8</v>
      </c>
      <c r="J509" s="2" t="s">
        <v>88</v>
      </c>
      <c r="K509" s="2">
        <f>IF(ISNUMBER(AVERAGEIFS(ObservedSpeciesData!K$2:K$4955,ObservedSpeciesData!$A$2:$A$4955,$A509,ObservedSpeciesData!$D$2:$D$4955,$D509)),AVERAGEIFS(ObservedSpeciesData!K$2:K$4955,ObservedSpeciesData!$A$2:$A$4955,$A509,ObservedSpeciesData!$D$2:$D$4955,$D509),"")</f>
        <v>156</v>
      </c>
      <c r="L509" s="26">
        <f>IF(ISNUMBER(AVERAGEIFS(ObservedSpeciesData!L$2:L$4955,ObservedSpeciesData!$A$2:$A$4955,$A509,ObservedSpeciesData!$D$2:$D$4955,$D509)),AVERAGEIFS(ObservedSpeciesData!L$2:L$4955,ObservedSpeciesData!$A$2:$A$4955,$A509,ObservedSpeciesData!$D$2:$D$4955,$D509),"")</f>
        <v>1324.9166666666667</v>
      </c>
      <c r="M509" s="23">
        <f>IF(ISNUMBER(AVERAGEIFS(ObservedSpeciesData!M$2:M$4955,ObservedSpeciesData!$A$2:$A$4955,$A509,ObservedSpeciesData!$D$2:$D$4955,$D509)),AVERAGEIFS(ObservedSpeciesData!M$2:M$4955,ObservedSpeciesData!$A$2:$A$4955,$A509,ObservedSpeciesData!$D$2:$D$4955,$D509),"")</f>
        <v>132.49166666666667</v>
      </c>
      <c r="N509" s="23" t="str">
        <f>IF(ISNUMBER(AVERAGEIFS(ObservedSpeciesData!N$2:N$4955,ObservedSpeciesData!$A$2:$A$4955,$A509,ObservedSpeciesData!$D$2:$D$4955,$D509)),AVERAGEIFS(ObservedSpeciesData!N$2:N$4955,ObservedSpeciesData!$A$2:$A$4955,$A509,ObservedSpeciesData!$D$2:$D$4955,$D509),"")</f>
        <v/>
      </c>
      <c r="O509" s="23" t="str">
        <f>IF(ISNUMBER(AVERAGEIFS(ObservedSpeciesData!O$2:O$4955,ObservedSpeciesData!$A$2:$A$4955,$A509,ObservedSpeciesData!$D$2:$D$4955,$D509)),AVERAGEIFS(ObservedSpeciesData!O$2:O$4955,ObservedSpeciesData!$A$2:$A$4955,$A509,ObservedSpeciesData!$D$2:$D$4955,$D509),"")</f>
        <v/>
      </c>
      <c r="P509" s="23" t="str">
        <f>IF(ISNUMBER(AVERAGEIFS(ObservedSpeciesData!P$2:P$4955,ObservedSpeciesData!$A$2:$A$4955,$A509,ObservedSpeciesData!$C$2:$C$4955,$C509,ObservedSpeciesData!$D$2:$D$4955,$D509)),AVERAGEIFS(ObservedSpeciesData!P$2:P$4955,ObservedSpeciesData!$A$2:$A$4955,$A509,ObservedSpeciesData!$C$2:$C$4955,$C509,ObservedSpeciesData!$D$2:$D$4955,$D509),"")</f>
        <v/>
      </c>
      <c r="Q509" s="23"/>
      <c r="R509" s="25" t="str">
        <f>IF(ISNUMBER(AVERAGEIFS(ObservedSpeciesData!R$2:R$4955,ObservedSpeciesData!$A$2:$A$4955,$A509,ObservedSpeciesData!$D$2:$D$4955,$D509)),AVERAGEIFS(ObservedSpeciesData!R$2:R$4955,ObservedSpeciesData!$A$2:$A$4955,$A509,ObservedSpeciesData!$D$2:$D$4955,$D509),"")</f>
        <v/>
      </c>
      <c r="S509" s="25" t="str">
        <f>IF(ISNUMBER(AVERAGEIFS(ObservedSpeciesData!S$2:S$4955,ObservedSpeciesData!$A$2:$A$4955,$A509,ObservedSpeciesData!$D$2:$D$4955,$D509)),AVERAGEIFS(ObservedSpeciesData!S$2:S$4955,ObservedSpeciesData!$A$2:$A$4955,$A509,ObservedSpeciesData!$D$2:$D$4955,$D509),"")</f>
        <v/>
      </c>
      <c r="T509" s="23" t="str">
        <f>IF(ISNUMBER(AVERAGEIFS(ObservedSpeciesData!T$2:T$4955,ObservedSpeciesData!$A$2:$A$4955,$A509,ObservedSpeciesData!$D$2:$D$4955,$D509)),AVERAGEIFS(ObservedSpeciesData!T$2:T$4955,ObservedSpeciesData!$A$2:$A$4955,$A509,ObservedSpeciesData!$D$2:$D$4955,$D509),"")</f>
        <v/>
      </c>
      <c r="U509" s="24" t="str">
        <f>IF(ISNUMBER(AVERAGEIFS(ObservedSpeciesData!U$2:U$4955,ObservedSpeciesData!$A$2:$A$4955,$A509,ObservedSpeciesData!$C$2:$C$4955,$C509,ObservedSpeciesData!$D$2:$D$4955,$D509)),AVERAGEIFS(ObservedSpeciesData!U$2:U$4955,ObservedSpeciesData!$A$2:$A$4955,$A509,ObservedSpeciesData!$C$2:$C$4955,$C509,ObservedSpeciesData!$D$2:$D$4955,$D509),"")</f>
        <v/>
      </c>
      <c r="V509" s="23">
        <f>IF(ISNUMBER(AVERAGEIFS(ObservedSpeciesData!V$2:V$4955,ObservedSpeciesData!$A$2:$A$4955,$A509,ObservedSpeciesData!$D$2:$D$4955,$D509)),AVERAGEIFS(ObservedSpeciesData!V$2:V$4955,ObservedSpeciesData!$A$2:$A$4955,$A509,ObservedSpeciesData!$D$2:$D$4955,$D509),"")</f>
        <v>25.149397691090901</v>
      </c>
      <c r="W509" s="23">
        <f>IF(ISNUMBER(AVERAGEIFS(ObservedSpeciesData!W$2:W$4955,ObservedSpeciesData!$A$2:$A$4955,$A509,ObservedSpeciesData!$D$2:$D$4955,$D509)),AVERAGEIFS(ObservedSpeciesData!W$2:W$4955,ObservedSpeciesData!$A$2:$A$4955,$A509,ObservedSpeciesData!$D$2:$D$4955,$D509),"")</f>
        <v>12.024446249008179</v>
      </c>
      <c r="X509" s="23">
        <f>IF(ISNUMBER(AVERAGEIFS(ObservedSpeciesData!X$2:X$4955,ObservedSpeciesData!$A$2:$A$4955,$A509,ObservedSpeciesData!$D$2:$D$4955,$D509)),AVERAGEIFS(ObservedSpeciesData!X$2:X$4955,ObservedSpeciesData!$A$2:$A$4955,$A509,ObservedSpeciesData!$D$2:$D$4955,$D509),"")</f>
        <v>73.062732696533203</v>
      </c>
      <c r="Y509" s="23">
        <f>IF(ISNUMBER(AVERAGEIFS(ObservedSpeciesData!Y$2:Y$4955,ObservedSpeciesData!$A$2:$A$4955,$A509,ObservedSpeciesData!$D$2:$D$4955,$D509)),AVERAGEIFS(ObservedSpeciesData!Y$2:Y$4955,ObservedSpeciesData!$A$2:$A$4955,$A509,ObservedSpeciesData!$D$2:$D$4955,$D509),"")</f>
        <v>44.915111541748047</v>
      </c>
      <c r="Z509" s="23">
        <f>IF(ISNUMBER(AVERAGEIFS(ObservedSpeciesData!Z$2:Z$4955,ObservedSpeciesData!$A$2:$A$4955,$A509,ObservedSpeciesData!$D$2:$D$4955,$D509)),AVERAGEIFS(ObservedSpeciesData!Z$2:Z$4955,ObservedSpeciesData!$A$2:$A$4955,$A509,ObservedSpeciesData!$D$2:$D$4955,$D509),"")</f>
        <v>89.61543718973796</v>
      </c>
      <c r="AA509" s="23">
        <f>IF(ISNUMBER(AVERAGEIFS(ObservedSpeciesData!AA$2:AA$4955,ObservedSpeciesData!$A$2:$A$4955,$A509,ObservedSpeciesData!$D$2:$D$4955,$D509)),AVERAGEIFS(ObservedSpeciesData!AA$2:AA$4955,ObservedSpeciesData!$A$2:$A$4955,$A509,ObservedSpeciesData!$D$2:$D$4955,$D509),"")</f>
        <v>21.200864632924397</v>
      </c>
      <c r="AB509" s="24">
        <f>IF(ISNUMBER(AVERAGEIFS(ObservedSpeciesData!AB$2:AB$4955,ObservedSpeciesData!$A$2:$A$4955,$A509,ObservedSpeciesData!$D$2:$D$4955,$D509)),AVERAGEIFS(ObservedSpeciesData!AB$2:AB$4955,ObservedSpeciesData!$A$2:$A$4955,$A509,ObservedSpeciesData!$D$2:$D$4955,$D509),"")</f>
        <v>3.3921383412679029E-2</v>
      </c>
      <c r="AC509" s="24">
        <f>IF(ISNUMBER(AVERAGEIFS(ObservedSpeciesData!AC$2:AC$4955,ObservedSpeciesData!$A$2:$A$4955,$A509,ObservedSpeciesData!$D$2:$D$4955,$D509)),AVERAGEIFS(ObservedSpeciesData!AC$2:AC$4955,ObservedSpeciesData!$A$2:$A$4955,$A509,ObservedSpeciesData!$D$2:$D$4955,$D509),"")</f>
        <v>3.3921383412679029E-2</v>
      </c>
      <c r="AD509" s="23">
        <f>IF(ISNUMBER(AVERAGEIFS(ObservedSpeciesData!AD$2:AD$4955,ObservedSpeciesData!$A$2:$A$4955,$A509,ObservedSpeciesData!$D$2:$D$4955,$D509)),AVERAGEIFS(ObservedSpeciesData!AD$2:AD$4955,ObservedSpeciesData!$A$2:$A$4955,$A509,ObservedSpeciesData!$D$2:$D$4955,$D509),"")</f>
        <v>11.690037231445315</v>
      </c>
      <c r="AE509" s="24">
        <f>IF(ISNUMBER(AVERAGEIFS(ObservedSpeciesData!AE$2:AE$4955,ObservedSpeciesData!$A$2:$A$4955,$A509,ObservedSpeciesData!$D$2:$D$4955,$D509)),AVERAGEIFS(ObservedSpeciesData!AE$2:AE$4955,ObservedSpeciesData!$A$2:$A$4955,$A509,ObservedSpeciesData!$D$2:$D$4955,$D509),"")</f>
        <v>15.781958491727755</v>
      </c>
      <c r="AF509" s="23"/>
      <c r="AG509" s="24"/>
      <c r="AH509" s="23" t="str">
        <f>IF(ISNUMBER(AVERAGEIFS(ObservedSpeciesData!AH$2:AH$4955,ObservedSpeciesData!$A$2:$A$4955,$A509,ObservedSpeciesData!$D$2:$D$4955,$D509)),AVERAGEIFS(ObservedSpeciesData!AH$2:AH$4955,ObservedSpeciesData!$A$2:$A$4955,$A509,ObservedSpeciesData!$D$2:$D$4955,$D509),"")</f>
        <v/>
      </c>
      <c r="AI509" s="23" t="str">
        <f>IF(ISNUMBER(AVERAGEIFS(ObservedSpeciesData!AI$2:AI$4955,ObservedSpeciesData!$A$2:$A$4955,$A509,ObservedSpeciesData!$C$2:$C$4955,$C509,ObservedSpeciesData!$D$2:$D$4955,$D509)),AVERAGEIFS(ObservedSpeciesData!AI$2:AI$4955,ObservedSpeciesData!$A$2:$A$4955,$A509,ObservedSpeciesData!$C$2:$C$4955,$C509,ObservedSpeciesData!$D$2:$D$4955,$D509),"")</f>
        <v/>
      </c>
      <c r="AJ509" s="2">
        <f>COUNTIFS(ObservedSpeciesData!$A$2:$A$828,$A509,ObservedSpeciesData!$D$2:$D$828,$D509)</f>
        <v>0</v>
      </c>
      <c r="AK509" s="2">
        <f t="shared" si="7"/>
        <v>11</v>
      </c>
    </row>
    <row r="510" spans="1:37" x14ac:dyDescent="0.25">
      <c r="A510" s="14" t="s">
        <v>100</v>
      </c>
      <c r="B510" t="s">
        <v>98</v>
      </c>
      <c r="C510" t="s">
        <v>105</v>
      </c>
      <c r="D510" s="13">
        <v>42087</v>
      </c>
      <c r="E510">
        <v>1</v>
      </c>
      <c r="F510">
        <v>350</v>
      </c>
      <c r="G510" s="2" t="s">
        <v>89</v>
      </c>
      <c r="H510" s="2" t="s">
        <v>12</v>
      </c>
      <c r="I510">
        <v>8</v>
      </c>
      <c r="J510" s="2" t="s">
        <v>88</v>
      </c>
      <c r="K510" s="2">
        <f>IF(ISNUMBER(AVERAGEIFS(ObservedSpeciesData!K$2:K$4955,ObservedSpeciesData!$A$2:$A$4955,$A510,ObservedSpeciesData!$D$2:$D$4955,$D510)),AVERAGEIFS(ObservedSpeciesData!K$2:K$4955,ObservedSpeciesData!$A$2:$A$4955,$A510,ObservedSpeciesData!$D$2:$D$4955,$D510),"")</f>
        <v>272</v>
      </c>
      <c r="L510" s="26">
        <f>IF(ISNUMBER(AVERAGEIFS(ObservedSpeciesData!L$2:L$4955,ObservedSpeciesData!$A$2:$A$4955,$A510,ObservedSpeciesData!$D$2:$D$4955,$D510)),AVERAGEIFS(ObservedSpeciesData!L$2:L$4955,ObservedSpeciesData!$A$2:$A$4955,$A510,ObservedSpeciesData!$D$2:$D$4955,$D510),"")</f>
        <v>1458.7083333333333</v>
      </c>
      <c r="M510" s="23">
        <f>IF(ISNUMBER(AVERAGEIFS(ObservedSpeciesData!M$2:M$4955,ObservedSpeciesData!$A$2:$A$4955,$A510,ObservedSpeciesData!$D$2:$D$4955,$D510)),AVERAGEIFS(ObservedSpeciesData!M$2:M$4955,ObservedSpeciesData!$A$2:$A$4955,$A510,ObservedSpeciesData!$D$2:$D$4955,$D510),"")</f>
        <v>145.87083333333334</v>
      </c>
      <c r="N510" s="23" t="str">
        <f>IF(ISNUMBER(AVERAGEIFS(ObservedSpeciesData!N$2:N$4955,ObservedSpeciesData!$A$2:$A$4955,$A510,ObservedSpeciesData!$D$2:$D$4955,$D510)),AVERAGEIFS(ObservedSpeciesData!N$2:N$4955,ObservedSpeciesData!$A$2:$A$4955,$A510,ObservedSpeciesData!$D$2:$D$4955,$D510),"")</f>
        <v/>
      </c>
      <c r="O510" s="23" t="str">
        <f>IF(ISNUMBER(AVERAGEIFS(ObservedSpeciesData!O$2:O$4955,ObservedSpeciesData!$A$2:$A$4955,$A510,ObservedSpeciesData!$D$2:$D$4955,$D510)),AVERAGEIFS(ObservedSpeciesData!O$2:O$4955,ObservedSpeciesData!$A$2:$A$4955,$A510,ObservedSpeciesData!$D$2:$D$4955,$D510),"")</f>
        <v/>
      </c>
      <c r="P510" s="23" t="str">
        <f>IF(ISNUMBER(AVERAGEIFS(ObservedSpeciesData!P$2:P$4955,ObservedSpeciesData!$A$2:$A$4955,$A510,ObservedSpeciesData!$C$2:$C$4955,$C510,ObservedSpeciesData!$D$2:$D$4955,$D510)),AVERAGEIFS(ObservedSpeciesData!P$2:P$4955,ObservedSpeciesData!$A$2:$A$4955,$A510,ObservedSpeciesData!$C$2:$C$4955,$C510,ObservedSpeciesData!$D$2:$D$4955,$D510),"")</f>
        <v/>
      </c>
      <c r="Q510" s="23"/>
      <c r="R510" s="25" t="str">
        <f>IF(ISNUMBER(AVERAGEIFS(ObservedSpeciesData!R$2:R$4955,ObservedSpeciesData!$A$2:$A$4955,$A510,ObservedSpeciesData!$D$2:$D$4955,$D510)),AVERAGEIFS(ObservedSpeciesData!R$2:R$4955,ObservedSpeciesData!$A$2:$A$4955,$A510,ObservedSpeciesData!$D$2:$D$4955,$D510),"")</f>
        <v/>
      </c>
      <c r="S510" s="25" t="str">
        <f>IF(ISNUMBER(AVERAGEIFS(ObservedSpeciesData!S$2:S$4955,ObservedSpeciesData!$A$2:$A$4955,$A510,ObservedSpeciesData!$D$2:$D$4955,$D510)),AVERAGEIFS(ObservedSpeciesData!S$2:S$4955,ObservedSpeciesData!$A$2:$A$4955,$A510,ObservedSpeciesData!$D$2:$D$4955,$D510),"")</f>
        <v/>
      </c>
      <c r="T510" s="23" t="str">
        <f>IF(ISNUMBER(AVERAGEIFS(ObservedSpeciesData!T$2:T$4955,ObservedSpeciesData!$A$2:$A$4955,$A510,ObservedSpeciesData!$D$2:$D$4955,$D510)),AVERAGEIFS(ObservedSpeciesData!T$2:T$4955,ObservedSpeciesData!$A$2:$A$4955,$A510,ObservedSpeciesData!$D$2:$D$4955,$D510),"")</f>
        <v/>
      </c>
      <c r="U510" s="24" t="str">
        <f>IF(ISNUMBER(AVERAGEIFS(ObservedSpeciesData!U$2:U$4955,ObservedSpeciesData!$A$2:$A$4955,$A510,ObservedSpeciesData!$C$2:$C$4955,$C510,ObservedSpeciesData!$D$2:$D$4955,$D510)),AVERAGEIFS(ObservedSpeciesData!U$2:U$4955,ObservedSpeciesData!$A$2:$A$4955,$A510,ObservedSpeciesData!$C$2:$C$4955,$C510,ObservedSpeciesData!$D$2:$D$4955,$D510),"")</f>
        <v/>
      </c>
      <c r="V510" s="23">
        <f>IF(ISNUMBER(AVERAGEIFS(ObservedSpeciesData!V$2:V$4955,ObservedSpeciesData!$A$2:$A$4955,$A510,ObservedSpeciesData!$D$2:$D$4955,$D510)),AVERAGEIFS(ObservedSpeciesData!V$2:V$4955,ObservedSpeciesData!$A$2:$A$4955,$A510,ObservedSpeciesData!$D$2:$D$4955,$D510),"")</f>
        <v>23.959877808888752</v>
      </c>
      <c r="W510" s="23">
        <f>IF(ISNUMBER(AVERAGEIFS(ObservedSpeciesData!W$2:W$4955,ObservedSpeciesData!$A$2:$A$4955,$A510,ObservedSpeciesData!$D$2:$D$4955,$D510)),AVERAGEIFS(ObservedSpeciesData!W$2:W$4955,ObservedSpeciesData!$A$2:$A$4955,$A510,ObservedSpeciesData!$D$2:$D$4955,$D510),"")</f>
        <v>12.224200010299683</v>
      </c>
      <c r="X510" s="23">
        <f>IF(ISNUMBER(AVERAGEIFS(ObservedSpeciesData!X$2:X$4955,ObservedSpeciesData!$A$2:$A$4955,$A510,ObservedSpeciesData!$D$2:$D$4955,$D510)),AVERAGEIFS(ObservedSpeciesData!X$2:X$4955,ObservedSpeciesData!$A$2:$A$4955,$A510,ObservedSpeciesData!$D$2:$D$4955,$D510),"")</f>
        <v>73.833232879638672</v>
      </c>
      <c r="Y510" s="23">
        <f>IF(ISNUMBER(AVERAGEIFS(ObservedSpeciesData!Y$2:Y$4955,ObservedSpeciesData!$A$2:$A$4955,$A510,ObservedSpeciesData!$D$2:$D$4955,$D510)),AVERAGEIFS(ObservedSpeciesData!Y$2:Y$4955,ObservedSpeciesData!$A$2:$A$4955,$A510,ObservedSpeciesData!$D$2:$D$4955,$D510),"")</f>
        <v>43.282109578450523</v>
      </c>
      <c r="Z510" s="23">
        <f>IF(ISNUMBER(AVERAGEIFS(ObservedSpeciesData!Z$2:Z$4955,ObservedSpeciesData!$A$2:$A$4955,$A510,ObservedSpeciesData!$D$2:$D$4955,$D510)),AVERAGEIFS(ObservedSpeciesData!Z$2:Z$4955,ObservedSpeciesData!$A$2:$A$4955,$A510,ObservedSpeciesData!$D$2:$D$4955,$D510),"")</f>
        <v>89.327646891276046</v>
      </c>
      <c r="AA510" s="23">
        <f>IF(ISNUMBER(AVERAGEIFS(ObservedSpeciesData!AA$2:AA$4955,ObservedSpeciesData!$A$2:$A$4955,$A510,ObservedSpeciesData!$D$2:$D$4955,$D510)),AVERAGEIFS(ObservedSpeciesData!AA$2:AA$4955,ObservedSpeciesData!$A$2:$A$4955,$A510,ObservedSpeciesData!$D$2:$D$4955,$D510),"")</f>
        <v>23.542232990264893</v>
      </c>
      <c r="AB510" s="24">
        <f>IF(ISNUMBER(AVERAGEIFS(ObservedSpeciesData!AB$2:AB$4955,ObservedSpeciesData!$A$2:$A$4955,$A510,ObservedSpeciesData!$D$2:$D$4955,$D510)),AVERAGEIFS(ObservedSpeciesData!AB$2:AB$4955,ObservedSpeciesData!$A$2:$A$4955,$A510,ObservedSpeciesData!$D$2:$D$4955,$D510),"")</f>
        <v>3.7667572784423828E-2</v>
      </c>
      <c r="AC510" s="24">
        <f>IF(ISNUMBER(AVERAGEIFS(ObservedSpeciesData!AC$2:AC$4955,ObservedSpeciesData!$A$2:$A$4955,$A510,ObservedSpeciesData!$D$2:$D$4955,$D510)),AVERAGEIFS(ObservedSpeciesData!AC$2:AC$4955,ObservedSpeciesData!$A$2:$A$4955,$A510,ObservedSpeciesData!$D$2:$D$4955,$D510),"")</f>
        <v>3.7667572784423828E-2</v>
      </c>
      <c r="AD510" s="23">
        <f>IF(ISNUMBER(AVERAGEIFS(ObservedSpeciesData!AD$2:AD$4955,ObservedSpeciesData!$A$2:$A$4955,$A510,ObservedSpeciesData!$D$2:$D$4955,$D510)),AVERAGEIFS(ObservedSpeciesData!AD$2:AD$4955,ObservedSpeciesData!$A$2:$A$4955,$A510,ObservedSpeciesData!$D$2:$D$4955,$D510),"")</f>
        <v>11.813317260742187</v>
      </c>
      <c r="AE510" s="24">
        <f>IF(ISNUMBER(AVERAGEIFS(ObservedSpeciesData!AE$2:AE$4955,ObservedSpeciesData!$A$2:$A$4955,$A510,ObservedSpeciesData!$D$2:$D$4955,$D510)),AVERAGEIFS(ObservedSpeciesData!AE$2:AE$4955,ObservedSpeciesData!$A$2:$A$4955,$A510,ObservedSpeciesData!$D$2:$D$4955,$D510),"")</f>
        <v>15.402062002104721</v>
      </c>
      <c r="AF510" s="23"/>
      <c r="AG510" s="24"/>
      <c r="AH510" s="23" t="str">
        <f>IF(ISNUMBER(AVERAGEIFS(ObservedSpeciesData!AH$2:AH$4955,ObservedSpeciesData!$A$2:$A$4955,$A510,ObservedSpeciesData!$D$2:$D$4955,$D510)),AVERAGEIFS(ObservedSpeciesData!AH$2:AH$4955,ObservedSpeciesData!$A$2:$A$4955,$A510,ObservedSpeciesData!$D$2:$D$4955,$D510),"")</f>
        <v/>
      </c>
      <c r="AI510" s="23" t="str">
        <f>IF(ISNUMBER(AVERAGEIFS(ObservedSpeciesData!AI$2:AI$4955,ObservedSpeciesData!$A$2:$A$4955,$A510,ObservedSpeciesData!$C$2:$C$4955,$C510,ObservedSpeciesData!$D$2:$D$4955,$D510)),AVERAGEIFS(ObservedSpeciesData!AI$2:AI$4955,ObservedSpeciesData!$A$2:$A$4955,$A510,ObservedSpeciesData!$C$2:$C$4955,$C510,ObservedSpeciesData!$D$2:$D$4955,$D510),"")</f>
        <v/>
      </c>
      <c r="AJ510" s="2">
        <f>COUNTIFS(ObservedSpeciesData!$A$2:$A$828,$A510,ObservedSpeciesData!$D$2:$D$828,$D510)</f>
        <v>0</v>
      </c>
      <c r="AK510" s="2">
        <f t="shared" si="7"/>
        <v>11</v>
      </c>
    </row>
    <row r="511" spans="1:37" x14ac:dyDescent="0.25">
      <c r="A511" s="14" t="s">
        <v>99</v>
      </c>
      <c r="B511" t="s">
        <v>98</v>
      </c>
      <c r="C511" t="s">
        <v>105</v>
      </c>
      <c r="D511" s="13">
        <v>42087</v>
      </c>
      <c r="E511">
        <v>1</v>
      </c>
      <c r="F511">
        <v>500</v>
      </c>
      <c r="G511" s="2" t="s">
        <v>89</v>
      </c>
      <c r="H511" s="2" t="s">
        <v>12</v>
      </c>
      <c r="I511">
        <v>8</v>
      </c>
      <c r="J511" s="2" t="s">
        <v>88</v>
      </c>
      <c r="K511" s="2">
        <f>IF(ISNUMBER(AVERAGEIFS(ObservedSpeciesData!K$2:K$4955,ObservedSpeciesData!$A$2:$A$4955,$A511,ObservedSpeciesData!$D$2:$D$4955,$D511)),AVERAGEIFS(ObservedSpeciesData!K$2:K$4955,ObservedSpeciesData!$A$2:$A$4955,$A511,ObservedSpeciesData!$D$2:$D$4955,$D511),"")</f>
        <v>389</v>
      </c>
      <c r="L511" s="26">
        <f>IF(ISNUMBER(AVERAGEIFS(ObservedSpeciesData!L$2:L$4955,ObservedSpeciesData!$A$2:$A$4955,$A511,ObservedSpeciesData!$D$2:$D$4955,$D511)),AVERAGEIFS(ObservedSpeciesData!L$2:L$4955,ObservedSpeciesData!$A$2:$A$4955,$A511,ObservedSpeciesData!$D$2:$D$4955,$D511),"")</f>
        <v>1482.2083333333333</v>
      </c>
      <c r="M511" s="23">
        <f>IF(ISNUMBER(AVERAGEIFS(ObservedSpeciesData!M$2:M$4955,ObservedSpeciesData!$A$2:$A$4955,$A511,ObservedSpeciesData!$D$2:$D$4955,$D511)),AVERAGEIFS(ObservedSpeciesData!M$2:M$4955,ObservedSpeciesData!$A$2:$A$4955,$A511,ObservedSpeciesData!$D$2:$D$4955,$D511),"")</f>
        <v>148.22083333333333</v>
      </c>
      <c r="N511" s="23" t="str">
        <f>IF(ISNUMBER(AVERAGEIFS(ObservedSpeciesData!N$2:N$4955,ObservedSpeciesData!$A$2:$A$4955,$A511,ObservedSpeciesData!$D$2:$D$4955,$D511)),AVERAGEIFS(ObservedSpeciesData!N$2:N$4955,ObservedSpeciesData!$A$2:$A$4955,$A511,ObservedSpeciesData!$D$2:$D$4955,$D511),"")</f>
        <v/>
      </c>
      <c r="O511" s="23" t="str">
        <f>IF(ISNUMBER(AVERAGEIFS(ObservedSpeciesData!O$2:O$4955,ObservedSpeciesData!$A$2:$A$4955,$A511,ObservedSpeciesData!$D$2:$D$4955,$D511)),AVERAGEIFS(ObservedSpeciesData!O$2:O$4955,ObservedSpeciesData!$A$2:$A$4955,$A511,ObservedSpeciesData!$D$2:$D$4955,$D511),"")</f>
        <v/>
      </c>
      <c r="P511" s="23" t="str">
        <f>IF(ISNUMBER(AVERAGEIFS(ObservedSpeciesData!P$2:P$4955,ObservedSpeciesData!$A$2:$A$4955,$A511,ObservedSpeciesData!$C$2:$C$4955,$C511,ObservedSpeciesData!$D$2:$D$4955,$D511)),AVERAGEIFS(ObservedSpeciesData!P$2:P$4955,ObservedSpeciesData!$A$2:$A$4955,$A511,ObservedSpeciesData!$C$2:$C$4955,$C511,ObservedSpeciesData!$D$2:$D$4955,$D511),"")</f>
        <v/>
      </c>
      <c r="Q511" s="23"/>
      <c r="R511" s="25" t="str">
        <f>IF(ISNUMBER(AVERAGEIFS(ObservedSpeciesData!R$2:R$4955,ObservedSpeciesData!$A$2:$A$4955,$A511,ObservedSpeciesData!$D$2:$D$4955,$D511)),AVERAGEIFS(ObservedSpeciesData!R$2:R$4955,ObservedSpeciesData!$A$2:$A$4955,$A511,ObservedSpeciesData!$D$2:$D$4955,$D511),"")</f>
        <v/>
      </c>
      <c r="S511" s="25" t="str">
        <f>IF(ISNUMBER(AVERAGEIFS(ObservedSpeciesData!S$2:S$4955,ObservedSpeciesData!$A$2:$A$4955,$A511,ObservedSpeciesData!$D$2:$D$4955,$D511)),AVERAGEIFS(ObservedSpeciesData!S$2:S$4955,ObservedSpeciesData!$A$2:$A$4955,$A511,ObservedSpeciesData!$D$2:$D$4955,$D511),"")</f>
        <v/>
      </c>
      <c r="T511" s="23" t="str">
        <f>IF(ISNUMBER(AVERAGEIFS(ObservedSpeciesData!T$2:T$4955,ObservedSpeciesData!$A$2:$A$4955,$A511,ObservedSpeciesData!$D$2:$D$4955,$D511)),AVERAGEIFS(ObservedSpeciesData!T$2:T$4955,ObservedSpeciesData!$A$2:$A$4955,$A511,ObservedSpeciesData!$D$2:$D$4955,$D511),"")</f>
        <v/>
      </c>
      <c r="U511" s="24" t="str">
        <f>IF(ISNUMBER(AVERAGEIFS(ObservedSpeciesData!U$2:U$4955,ObservedSpeciesData!$A$2:$A$4955,$A511,ObservedSpeciesData!$C$2:$C$4955,$C511,ObservedSpeciesData!$D$2:$D$4955,$D511)),AVERAGEIFS(ObservedSpeciesData!U$2:U$4955,ObservedSpeciesData!$A$2:$A$4955,$A511,ObservedSpeciesData!$C$2:$C$4955,$C511,ObservedSpeciesData!$D$2:$D$4955,$D511),"")</f>
        <v/>
      </c>
      <c r="V511" s="23">
        <f>IF(ISNUMBER(AVERAGEIFS(ObservedSpeciesData!V$2:V$4955,ObservedSpeciesData!$A$2:$A$4955,$A511,ObservedSpeciesData!$D$2:$D$4955,$D511)),AVERAGEIFS(ObservedSpeciesData!V$2:V$4955,ObservedSpeciesData!$A$2:$A$4955,$A511,ObservedSpeciesData!$D$2:$D$4955,$D511),"")</f>
        <v>23.337271531422932</v>
      </c>
      <c r="W511" s="23">
        <f>IF(ISNUMBER(AVERAGEIFS(ObservedSpeciesData!W$2:W$4955,ObservedSpeciesData!$A$2:$A$4955,$A511,ObservedSpeciesData!$D$2:$D$4955,$D511)),AVERAGEIFS(ObservedSpeciesData!W$2:W$4955,ObservedSpeciesData!$A$2:$A$4955,$A511,ObservedSpeciesData!$D$2:$D$4955,$D511),"")</f>
        <v>12.055355072021484</v>
      </c>
      <c r="X511" s="23">
        <f>IF(ISNUMBER(AVERAGEIFS(ObservedSpeciesData!X$2:X$4955,ObservedSpeciesData!$A$2:$A$4955,$A511,ObservedSpeciesData!$D$2:$D$4955,$D511)),AVERAGEIFS(ObservedSpeciesData!X$2:X$4955,ObservedSpeciesData!$A$2:$A$4955,$A511,ObservedSpeciesData!$D$2:$D$4955,$D511),"")</f>
        <v>75.041705449422196</v>
      </c>
      <c r="Y511" s="23">
        <f>IF(ISNUMBER(AVERAGEIFS(ObservedSpeciesData!Y$2:Y$4955,ObservedSpeciesData!$A$2:$A$4955,$A511,ObservedSpeciesData!$D$2:$D$4955,$D511)),AVERAGEIFS(ObservedSpeciesData!Y$2:Y$4955,ObservedSpeciesData!$A$2:$A$4955,$A511,ObservedSpeciesData!$D$2:$D$4955,$D511),"")</f>
        <v>42.388835906982422</v>
      </c>
      <c r="Z511" s="23">
        <f>IF(ISNUMBER(AVERAGEIFS(ObservedSpeciesData!Z$2:Z$4955,ObservedSpeciesData!$A$2:$A$4955,$A511,ObservedSpeciesData!$D$2:$D$4955,$D511)),AVERAGEIFS(ObservedSpeciesData!Z$2:Z$4955,ObservedSpeciesData!$A$2:$A$4955,$A511,ObservedSpeciesData!$D$2:$D$4955,$D511),"")</f>
        <v>89.897467931111649</v>
      </c>
      <c r="AA511" s="23">
        <f>IF(ISNUMBER(AVERAGEIFS(ObservedSpeciesData!AA$2:AA$4955,ObservedSpeciesData!$A$2:$A$4955,$A511,ObservedSpeciesData!$D$2:$D$4955,$D511)),AVERAGEIFS(ObservedSpeciesData!AA$2:AA$4955,ObservedSpeciesData!$A$2:$A$4955,$A511,ObservedSpeciesData!$D$2:$D$4955,$D511),"")</f>
        <v>24.227672894795734</v>
      </c>
      <c r="AB511" s="24">
        <f>IF(ISNUMBER(AVERAGEIFS(ObservedSpeciesData!AB$2:AB$4955,ObservedSpeciesData!$A$2:$A$4955,$A511,ObservedSpeciesData!$D$2:$D$4955,$D511)),AVERAGEIFS(ObservedSpeciesData!AB$2:AB$4955,ObservedSpeciesData!$A$2:$A$4955,$A511,ObservedSpeciesData!$D$2:$D$4955,$D511),"")</f>
        <v>3.8764276631673165E-2</v>
      </c>
      <c r="AC511" s="24">
        <f>IF(ISNUMBER(AVERAGEIFS(ObservedSpeciesData!AC$2:AC$4955,ObservedSpeciesData!$A$2:$A$4955,$A511,ObservedSpeciesData!$D$2:$D$4955,$D511)),AVERAGEIFS(ObservedSpeciesData!AC$2:AC$4955,ObservedSpeciesData!$A$2:$A$4955,$A511,ObservedSpeciesData!$D$2:$D$4955,$D511),"")</f>
        <v>3.8764276631673165E-2</v>
      </c>
      <c r="AD511" s="23">
        <f>IF(ISNUMBER(AVERAGEIFS(ObservedSpeciesData!AD$2:AD$4955,ObservedSpeciesData!$A$2:$A$4955,$A511,ObservedSpeciesData!$D$2:$D$4955,$D511)),AVERAGEIFS(ObservedSpeciesData!AD$2:AD$4955,ObservedSpeciesData!$A$2:$A$4955,$A511,ObservedSpeciesData!$D$2:$D$4955,$D511),"")</f>
        <v>12.006672871907554</v>
      </c>
      <c r="AE511" s="24">
        <f>IF(ISNUMBER(AVERAGEIFS(ObservedSpeciesData!AE$2:AE$4955,ObservedSpeciesData!$A$2:$A$4955,$A511,ObservedSpeciesData!$D$2:$D$4955,$D511)),AVERAGEIFS(ObservedSpeciesData!AE$2:AE$4955,ObservedSpeciesData!$A$2:$A$4955,$A511,ObservedSpeciesData!$D$2:$D$4955,$D511),"")</f>
        <v>14.428538789644733</v>
      </c>
      <c r="AF511" s="23"/>
      <c r="AG511" s="24"/>
      <c r="AH511" s="23" t="str">
        <f>IF(ISNUMBER(AVERAGEIFS(ObservedSpeciesData!AH$2:AH$4955,ObservedSpeciesData!$A$2:$A$4955,$A511,ObservedSpeciesData!$D$2:$D$4955,$D511)),AVERAGEIFS(ObservedSpeciesData!AH$2:AH$4955,ObservedSpeciesData!$A$2:$A$4955,$A511,ObservedSpeciesData!$D$2:$D$4955,$D511),"")</f>
        <v/>
      </c>
      <c r="AI511" s="23" t="str">
        <f>IF(ISNUMBER(AVERAGEIFS(ObservedSpeciesData!AI$2:AI$4955,ObservedSpeciesData!$A$2:$A$4955,$A511,ObservedSpeciesData!$C$2:$C$4955,$C511,ObservedSpeciesData!$D$2:$D$4955,$D511)),AVERAGEIFS(ObservedSpeciesData!AI$2:AI$4955,ObservedSpeciesData!$A$2:$A$4955,$A511,ObservedSpeciesData!$C$2:$C$4955,$C511,ObservedSpeciesData!$D$2:$D$4955,$D511),"")</f>
        <v/>
      </c>
      <c r="AJ511" s="2">
        <f>COUNTIFS(ObservedSpeciesData!$A$2:$A$828,$A511,ObservedSpeciesData!$D$2:$D$828,$D511)</f>
        <v>0</v>
      </c>
      <c r="AK511" s="2">
        <f t="shared" si="7"/>
        <v>11</v>
      </c>
    </row>
    <row r="512" spans="1:37" x14ac:dyDescent="0.25">
      <c r="A512" s="14" t="s">
        <v>104</v>
      </c>
      <c r="B512" t="s">
        <v>98</v>
      </c>
      <c r="C512" t="s">
        <v>105</v>
      </c>
      <c r="D512" s="13">
        <v>42101</v>
      </c>
      <c r="E512">
        <v>1</v>
      </c>
      <c r="F512">
        <v>0</v>
      </c>
      <c r="G512" s="2" t="s">
        <v>89</v>
      </c>
      <c r="H512" s="2" t="s">
        <v>13</v>
      </c>
      <c r="I512">
        <v>8</v>
      </c>
      <c r="J512" s="2" t="s">
        <v>88</v>
      </c>
      <c r="K512" s="2">
        <f>IF(ISNUMBER(AVERAGEIFS(ObservedSpeciesData!K$2:K$4955,ObservedSpeciesData!$A$2:$A$4955,$A512,ObservedSpeciesData!$D$2:$D$4955,$D512)),AVERAGEIFS(ObservedSpeciesData!K$2:K$4955,ObservedSpeciesData!$A$2:$A$4955,$A512,ObservedSpeciesData!$D$2:$D$4955,$D512),"")</f>
        <v>0</v>
      </c>
      <c r="L512" s="26">
        <f>IF(ISNUMBER(AVERAGEIFS(ObservedSpeciesData!L$2:L$4955,ObservedSpeciesData!$A$2:$A$4955,$A512,ObservedSpeciesData!$D$2:$D$4955,$D512)),AVERAGEIFS(ObservedSpeciesData!L$2:L$4955,ObservedSpeciesData!$A$2:$A$4955,$A512,ObservedSpeciesData!$D$2:$D$4955,$D512),"")</f>
        <v>1526.5416666666667</v>
      </c>
      <c r="M512" s="23">
        <f>IF(ISNUMBER(AVERAGEIFS(ObservedSpeciesData!M$2:M$4955,ObservedSpeciesData!$A$2:$A$4955,$A512,ObservedSpeciesData!$D$2:$D$4955,$D512)),AVERAGEIFS(ObservedSpeciesData!M$2:M$4955,ObservedSpeciesData!$A$2:$A$4955,$A512,ObservedSpeciesData!$D$2:$D$4955,$D512),"")</f>
        <v>152.65416666666667</v>
      </c>
      <c r="N512" s="23" t="str">
        <f>IF(ISNUMBER(AVERAGEIFS(ObservedSpeciesData!N$2:N$4955,ObservedSpeciesData!$A$2:$A$4955,$A512,ObservedSpeciesData!$D$2:$D$4955,$D512)),AVERAGEIFS(ObservedSpeciesData!N$2:N$4955,ObservedSpeciesData!$A$2:$A$4955,$A512,ObservedSpeciesData!$D$2:$D$4955,$D512),"")</f>
        <v/>
      </c>
      <c r="O512" s="23" t="str">
        <f>IF(ISNUMBER(AVERAGEIFS(ObservedSpeciesData!O$2:O$4955,ObservedSpeciesData!$A$2:$A$4955,$A512,ObservedSpeciesData!$D$2:$D$4955,$D512)),AVERAGEIFS(ObservedSpeciesData!O$2:O$4955,ObservedSpeciesData!$A$2:$A$4955,$A512,ObservedSpeciesData!$D$2:$D$4955,$D512),"")</f>
        <v/>
      </c>
      <c r="P512" s="23" t="str">
        <f>IF(ISNUMBER(AVERAGEIFS(ObservedSpeciesData!P$2:P$4955,ObservedSpeciesData!$A$2:$A$4955,$A512,ObservedSpeciesData!$C$2:$C$4955,$C512,ObservedSpeciesData!$D$2:$D$4955,$D512)),AVERAGEIFS(ObservedSpeciesData!P$2:P$4955,ObservedSpeciesData!$A$2:$A$4955,$A512,ObservedSpeciesData!$C$2:$C$4955,$C512,ObservedSpeciesData!$D$2:$D$4955,$D512),"")</f>
        <v/>
      </c>
      <c r="Q512" s="23"/>
      <c r="R512" s="25" t="str">
        <f>IF(ISNUMBER(AVERAGEIFS(ObservedSpeciesData!R$2:R$4955,ObservedSpeciesData!$A$2:$A$4955,$A512,ObservedSpeciesData!$D$2:$D$4955,$D512)),AVERAGEIFS(ObservedSpeciesData!R$2:R$4955,ObservedSpeciesData!$A$2:$A$4955,$A512,ObservedSpeciesData!$D$2:$D$4955,$D512),"")</f>
        <v/>
      </c>
      <c r="S512" s="25" t="str">
        <f>IF(ISNUMBER(AVERAGEIFS(ObservedSpeciesData!S$2:S$4955,ObservedSpeciesData!$A$2:$A$4955,$A512,ObservedSpeciesData!$D$2:$D$4955,$D512)),AVERAGEIFS(ObservedSpeciesData!S$2:S$4955,ObservedSpeciesData!$A$2:$A$4955,$A512,ObservedSpeciesData!$D$2:$D$4955,$D512),"")</f>
        <v/>
      </c>
      <c r="T512" s="23" t="str">
        <f>IF(ISNUMBER(AVERAGEIFS(ObservedSpeciesData!T$2:T$4955,ObservedSpeciesData!$A$2:$A$4955,$A512,ObservedSpeciesData!$D$2:$D$4955,$D512)),AVERAGEIFS(ObservedSpeciesData!T$2:T$4955,ObservedSpeciesData!$A$2:$A$4955,$A512,ObservedSpeciesData!$D$2:$D$4955,$D512),"")</f>
        <v/>
      </c>
      <c r="U512" s="24" t="str">
        <f>IF(ISNUMBER(AVERAGEIFS(ObservedSpeciesData!U$2:U$4955,ObservedSpeciesData!$A$2:$A$4955,$A512,ObservedSpeciesData!$C$2:$C$4955,$C512,ObservedSpeciesData!$D$2:$D$4955,$D512)),AVERAGEIFS(ObservedSpeciesData!U$2:U$4955,ObservedSpeciesData!$A$2:$A$4955,$A512,ObservedSpeciesData!$C$2:$C$4955,$C512,ObservedSpeciesData!$D$2:$D$4955,$D512),"")</f>
        <v/>
      </c>
      <c r="V512" s="23">
        <f>IF(ISNUMBER(AVERAGEIFS(ObservedSpeciesData!V$2:V$4955,ObservedSpeciesData!$A$2:$A$4955,$A512,ObservedSpeciesData!$D$2:$D$4955,$D512)),AVERAGEIFS(ObservedSpeciesData!V$2:V$4955,ObservedSpeciesData!$A$2:$A$4955,$A512,ObservedSpeciesData!$D$2:$D$4955,$D512),"")</f>
        <v>25.887327829996746</v>
      </c>
      <c r="W512" s="23">
        <f>IF(ISNUMBER(AVERAGEIFS(ObservedSpeciesData!W$2:W$4955,ObservedSpeciesData!$A$2:$A$4955,$A512,ObservedSpeciesData!$D$2:$D$4955,$D512)),AVERAGEIFS(ObservedSpeciesData!W$2:W$4955,ObservedSpeciesData!$A$2:$A$4955,$A512,ObservedSpeciesData!$D$2:$D$4955,$D512),"")</f>
        <v>16.708223581314087</v>
      </c>
      <c r="X512" s="23">
        <f>IF(ISNUMBER(AVERAGEIFS(ObservedSpeciesData!X$2:X$4955,ObservedSpeciesData!$A$2:$A$4955,$A512,ObservedSpeciesData!$D$2:$D$4955,$D512)),AVERAGEIFS(ObservedSpeciesData!X$2:X$4955,ObservedSpeciesData!$A$2:$A$4955,$A512,ObservedSpeciesData!$D$2:$D$4955,$D512),"")</f>
        <v>74.781180063883468</v>
      </c>
      <c r="Y512" s="23">
        <f>IF(ISNUMBER(AVERAGEIFS(ObservedSpeciesData!Y$2:Y$4955,ObservedSpeciesData!$A$2:$A$4955,$A512,ObservedSpeciesData!$D$2:$D$4955,$D512)),AVERAGEIFS(ObservedSpeciesData!Y$2:Y$4955,ObservedSpeciesData!$A$2:$A$4955,$A512,ObservedSpeciesData!$D$2:$D$4955,$D512),"")</f>
        <v>47.011886596679688</v>
      </c>
      <c r="Z512" s="23">
        <f>IF(ISNUMBER(AVERAGEIFS(ObservedSpeciesData!Z$2:Z$4955,ObservedSpeciesData!$A$2:$A$4955,$A512,ObservedSpeciesData!$D$2:$D$4955,$D512)),AVERAGEIFS(ObservedSpeciesData!Z$2:Z$4955,ObservedSpeciesData!$A$2:$A$4955,$A512,ObservedSpeciesData!$D$2:$D$4955,$D512),"")</f>
        <v>91.388743718465165</v>
      </c>
      <c r="AA512" s="23">
        <f>IF(ISNUMBER(AVERAGEIFS(ObservedSpeciesData!AA$2:AA$4955,ObservedSpeciesData!$A$2:$A$4955,$A512,ObservedSpeciesData!$D$2:$D$4955,$D512)),AVERAGEIFS(ObservedSpeciesData!AA$2:AA$4955,ObservedSpeciesData!$A$2:$A$4955,$A512,ObservedSpeciesData!$D$2:$D$4955,$D512),"")</f>
        <v>16.837887128194172</v>
      </c>
      <c r="AB512" s="24">
        <f>IF(ISNUMBER(AVERAGEIFS(ObservedSpeciesData!AB$2:AB$4955,ObservedSpeciesData!$A$2:$A$4955,$A512,ObservedSpeciesData!$D$2:$D$4955,$D512)),AVERAGEIFS(ObservedSpeciesData!AB$2:AB$4955,ObservedSpeciesData!$A$2:$A$4955,$A512,ObservedSpeciesData!$D$2:$D$4955,$D512),"")</f>
        <v>2.6940619405110677E-2</v>
      </c>
      <c r="AC512" s="24">
        <f>IF(ISNUMBER(AVERAGEIFS(ObservedSpeciesData!AC$2:AC$4955,ObservedSpeciesData!$A$2:$A$4955,$A512,ObservedSpeciesData!$D$2:$D$4955,$D512)),AVERAGEIFS(ObservedSpeciesData!AC$2:AC$4955,ObservedSpeciesData!$A$2:$A$4955,$A512,ObservedSpeciesData!$D$2:$D$4955,$D512),"")</f>
        <v>2.6940619405110677E-2</v>
      </c>
      <c r="AD512" s="23">
        <f>IF(ISNUMBER(AVERAGEIFS(ObservedSpeciesData!AD$2:AD$4955,ObservedSpeciesData!$A$2:$A$4955,$A512,ObservedSpeciesData!$D$2:$D$4955,$D512)),AVERAGEIFS(ObservedSpeciesData!AD$2:AD$4955,ObservedSpeciesData!$A$2:$A$4955,$A512,ObservedSpeciesData!$D$2:$D$4955,$D512),"")</f>
        <v>11.964988810221355</v>
      </c>
      <c r="AE512" s="24">
        <f>IF(ISNUMBER(AVERAGEIFS(ObservedSpeciesData!AE$2:AE$4955,ObservedSpeciesData!$A$2:$A$4955,$A512,ObservedSpeciesData!$D$2:$D$4955,$D512)),AVERAGEIFS(ObservedSpeciesData!AE$2:AE$4955,ObservedSpeciesData!$A$2:$A$4955,$A512,ObservedSpeciesData!$D$2:$D$4955,$D512),"")</f>
        <v>19.993068941677787</v>
      </c>
      <c r="AF512" s="23"/>
      <c r="AG512" s="24"/>
      <c r="AH512" s="23" t="str">
        <f>IF(ISNUMBER(AVERAGEIFS(ObservedSpeciesData!AH$2:AH$4955,ObservedSpeciesData!$A$2:$A$4955,$A512,ObservedSpeciesData!$D$2:$D$4955,$D512)),AVERAGEIFS(ObservedSpeciesData!AH$2:AH$4955,ObservedSpeciesData!$A$2:$A$4955,$A512,ObservedSpeciesData!$D$2:$D$4955,$D512),"")</f>
        <v/>
      </c>
      <c r="AI512" s="23" t="str">
        <f>IF(ISNUMBER(AVERAGEIFS(ObservedSpeciesData!AI$2:AI$4955,ObservedSpeciesData!$A$2:$A$4955,$A512,ObservedSpeciesData!$C$2:$C$4955,$C512,ObservedSpeciesData!$D$2:$D$4955,$D512)),AVERAGEIFS(ObservedSpeciesData!AI$2:AI$4955,ObservedSpeciesData!$A$2:$A$4955,$A512,ObservedSpeciesData!$C$2:$C$4955,$C512,ObservedSpeciesData!$D$2:$D$4955,$D512),"")</f>
        <v/>
      </c>
      <c r="AJ512" s="2">
        <f>COUNTIFS(ObservedSpeciesData!$A$2:$A$828,$A512,ObservedSpeciesData!$D$2:$D$828,$D512)</f>
        <v>0</v>
      </c>
      <c r="AK512" s="2">
        <f t="shared" si="7"/>
        <v>11</v>
      </c>
    </row>
    <row r="513" spans="1:37" x14ac:dyDescent="0.25">
      <c r="A513" s="14" t="s">
        <v>103</v>
      </c>
      <c r="B513" t="s">
        <v>98</v>
      </c>
      <c r="C513" t="s">
        <v>105</v>
      </c>
      <c r="D513" s="13">
        <v>42101</v>
      </c>
      <c r="E513">
        <v>1</v>
      </c>
      <c r="F513">
        <v>50</v>
      </c>
      <c r="G513" s="2" t="s">
        <v>89</v>
      </c>
      <c r="H513" s="2" t="s">
        <v>13</v>
      </c>
      <c r="I513">
        <v>8</v>
      </c>
      <c r="J513" s="2" t="s">
        <v>88</v>
      </c>
      <c r="K513" s="2">
        <f>IF(ISNUMBER(AVERAGEIFS(ObservedSpeciesData!K$2:K$4955,ObservedSpeciesData!$A$2:$A$4955,$A513,ObservedSpeciesData!$D$2:$D$4955,$D513)),AVERAGEIFS(ObservedSpeciesData!K$2:K$4955,ObservedSpeciesData!$A$2:$A$4955,$A513,ObservedSpeciesData!$D$2:$D$4955,$D513),"")</f>
        <v>45</v>
      </c>
      <c r="L513" s="26">
        <f>IF(ISNUMBER(AVERAGEIFS(ObservedSpeciesData!L$2:L$4955,ObservedSpeciesData!$A$2:$A$4955,$A513,ObservedSpeciesData!$D$2:$D$4955,$D513)),AVERAGEIFS(ObservedSpeciesData!L$2:L$4955,ObservedSpeciesData!$A$2:$A$4955,$A513,ObservedSpeciesData!$D$2:$D$4955,$D513),"")</f>
        <v>1619.9166666666667</v>
      </c>
      <c r="M513" s="23">
        <f>IF(ISNUMBER(AVERAGEIFS(ObservedSpeciesData!M$2:M$4955,ObservedSpeciesData!$A$2:$A$4955,$A513,ObservedSpeciesData!$D$2:$D$4955,$D513)),AVERAGEIFS(ObservedSpeciesData!M$2:M$4955,ObservedSpeciesData!$A$2:$A$4955,$A513,ObservedSpeciesData!$D$2:$D$4955,$D513),"")</f>
        <v>161.99166666666667</v>
      </c>
      <c r="N513" s="23" t="str">
        <f>IF(ISNUMBER(AVERAGEIFS(ObservedSpeciesData!N$2:N$4955,ObservedSpeciesData!$A$2:$A$4955,$A513,ObservedSpeciesData!$D$2:$D$4955,$D513)),AVERAGEIFS(ObservedSpeciesData!N$2:N$4955,ObservedSpeciesData!$A$2:$A$4955,$A513,ObservedSpeciesData!$D$2:$D$4955,$D513),"")</f>
        <v/>
      </c>
      <c r="O513" s="23" t="str">
        <f>IF(ISNUMBER(AVERAGEIFS(ObservedSpeciesData!O$2:O$4955,ObservedSpeciesData!$A$2:$A$4955,$A513,ObservedSpeciesData!$D$2:$D$4955,$D513)),AVERAGEIFS(ObservedSpeciesData!O$2:O$4955,ObservedSpeciesData!$A$2:$A$4955,$A513,ObservedSpeciesData!$D$2:$D$4955,$D513),"")</f>
        <v/>
      </c>
      <c r="P513" s="23" t="str">
        <f>IF(ISNUMBER(AVERAGEIFS(ObservedSpeciesData!P$2:P$4955,ObservedSpeciesData!$A$2:$A$4955,$A513,ObservedSpeciesData!$C$2:$C$4955,$C513,ObservedSpeciesData!$D$2:$D$4955,$D513)),AVERAGEIFS(ObservedSpeciesData!P$2:P$4955,ObservedSpeciesData!$A$2:$A$4955,$A513,ObservedSpeciesData!$C$2:$C$4955,$C513,ObservedSpeciesData!$D$2:$D$4955,$D513),"")</f>
        <v/>
      </c>
      <c r="Q513" s="23"/>
      <c r="R513" s="25" t="str">
        <f>IF(ISNUMBER(AVERAGEIFS(ObservedSpeciesData!R$2:R$4955,ObservedSpeciesData!$A$2:$A$4955,$A513,ObservedSpeciesData!$D$2:$D$4955,$D513)),AVERAGEIFS(ObservedSpeciesData!R$2:R$4955,ObservedSpeciesData!$A$2:$A$4955,$A513,ObservedSpeciesData!$D$2:$D$4955,$D513),"")</f>
        <v/>
      </c>
      <c r="S513" s="25" t="str">
        <f>IF(ISNUMBER(AVERAGEIFS(ObservedSpeciesData!S$2:S$4955,ObservedSpeciesData!$A$2:$A$4955,$A513,ObservedSpeciesData!$D$2:$D$4955,$D513)),AVERAGEIFS(ObservedSpeciesData!S$2:S$4955,ObservedSpeciesData!$A$2:$A$4955,$A513,ObservedSpeciesData!$D$2:$D$4955,$D513),"")</f>
        <v/>
      </c>
      <c r="T513" s="23" t="str">
        <f>IF(ISNUMBER(AVERAGEIFS(ObservedSpeciesData!T$2:T$4955,ObservedSpeciesData!$A$2:$A$4955,$A513,ObservedSpeciesData!$D$2:$D$4955,$D513)),AVERAGEIFS(ObservedSpeciesData!T$2:T$4955,ObservedSpeciesData!$A$2:$A$4955,$A513,ObservedSpeciesData!$D$2:$D$4955,$D513),"")</f>
        <v/>
      </c>
      <c r="U513" s="24" t="str">
        <f>IF(ISNUMBER(AVERAGEIFS(ObservedSpeciesData!U$2:U$4955,ObservedSpeciesData!$A$2:$A$4955,$A513,ObservedSpeciesData!$C$2:$C$4955,$C513,ObservedSpeciesData!$D$2:$D$4955,$D513)),AVERAGEIFS(ObservedSpeciesData!U$2:U$4955,ObservedSpeciesData!$A$2:$A$4955,$A513,ObservedSpeciesData!$C$2:$C$4955,$C513,ObservedSpeciesData!$D$2:$D$4955,$D513),"")</f>
        <v/>
      </c>
      <c r="V513" s="23">
        <f>IF(ISNUMBER(AVERAGEIFS(ObservedSpeciesData!V$2:V$4955,ObservedSpeciesData!$A$2:$A$4955,$A513,ObservedSpeciesData!$D$2:$D$4955,$D513)),AVERAGEIFS(ObservedSpeciesData!V$2:V$4955,ObservedSpeciesData!$A$2:$A$4955,$A513,ObservedSpeciesData!$D$2:$D$4955,$D513),"")</f>
        <v>25.477765560150146</v>
      </c>
      <c r="W513" s="23">
        <f>IF(ISNUMBER(AVERAGEIFS(ObservedSpeciesData!W$2:W$4955,ObservedSpeciesData!$A$2:$A$4955,$A513,ObservedSpeciesData!$D$2:$D$4955,$D513)),AVERAGEIFS(ObservedSpeciesData!W$2:W$4955,ObservedSpeciesData!$A$2:$A$4955,$A513,ObservedSpeciesData!$D$2:$D$4955,$D513),"")</f>
        <v>18.138248920440674</v>
      </c>
      <c r="X513" s="23">
        <f>IF(ISNUMBER(AVERAGEIFS(ObservedSpeciesData!X$2:X$4955,ObservedSpeciesData!$A$2:$A$4955,$A513,ObservedSpeciesData!$D$2:$D$4955,$D513)),AVERAGEIFS(ObservedSpeciesData!X$2:X$4955,ObservedSpeciesData!$A$2:$A$4955,$A513,ObservedSpeciesData!$D$2:$D$4955,$D513),"")</f>
        <v>76.442632675170898</v>
      </c>
      <c r="Y513" s="23">
        <f>IF(ISNUMBER(AVERAGEIFS(ObservedSpeciesData!Y$2:Y$4955,ObservedSpeciesData!$A$2:$A$4955,$A513,ObservedSpeciesData!$D$2:$D$4955,$D513)),AVERAGEIFS(ObservedSpeciesData!Y$2:Y$4955,ObservedSpeciesData!$A$2:$A$4955,$A513,ObservedSpeciesData!$D$2:$D$4955,$D513),"")</f>
        <v>45.86271540323893</v>
      </c>
      <c r="Z513" s="23">
        <f>IF(ISNUMBER(AVERAGEIFS(ObservedSpeciesData!Z$2:Z$4955,ObservedSpeciesData!$A$2:$A$4955,$A513,ObservedSpeciesData!$D$2:$D$4955,$D513)),AVERAGEIFS(ObservedSpeciesData!Z$2:Z$4955,ObservedSpeciesData!$A$2:$A$4955,$A513,ObservedSpeciesData!$D$2:$D$4955,$D513),"")</f>
        <v>91.538384755452469</v>
      </c>
      <c r="AA513" s="23">
        <f>IF(ISNUMBER(AVERAGEIFS(ObservedSpeciesData!AA$2:AA$4955,ObservedSpeciesData!$A$2:$A$4955,$A513,ObservedSpeciesData!$D$2:$D$4955,$D513)),AVERAGEIFS(ObservedSpeciesData!AA$2:AA$4955,ObservedSpeciesData!$A$2:$A$4955,$A513,ObservedSpeciesData!$D$2:$D$4955,$D513),"")</f>
        <v>16.22118067741394</v>
      </c>
      <c r="AB513" s="24">
        <f>IF(ISNUMBER(AVERAGEIFS(ObservedSpeciesData!AB$2:AB$4955,ObservedSpeciesData!$A$2:$A$4955,$A513,ObservedSpeciesData!$D$2:$D$4955,$D513)),AVERAGEIFS(ObservedSpeciesData!AB$2:AB$4955,ObservedSpeciesData!$A$2:$A$4955,$A513,ObservedSpeciesData!$D$2:$D$4955,$D513),"")</f>
        <v>2.5953889083862303E-2</v>
      </c>
      <c r="AC513" s="24">
        <f>IF(ISNUMBER(AVERAGEIFS(ObservedSpeciesData!AC$2:AC$4955,ObservedSpeciesData!$A$2:$A$4955,$A513,ObservedSpeciesData!$D$2:$D$4955,$D513)),AVERAGEIFS(ObservedSpeciesData!AC$2:AC$4955,ObservedSpeciesData!$A$2:$A$4955,$A513,ObservedSpeciesData!$D$2:$D$4955,$D513),"")</f>
        <v>2.5953889083862303E-2</v>
      </c>
      <c r="AD513" s="23">
        <f>IF(ISNUMBER(AVERAGEIFS(ObservedSpeciesData!AD$2:AD$4955,ObservedSpeciesData!$A$2:$A$4955,$A513,ObservedSpeciesData!$D$2:$D$4955,$D513)),AVERAGEIFS(ObservedSpeciesData!AD$2:AD$4955,ObservedSpeciesData!$A$2:$A$4955,$A513,ObservedSpeciesData!$D$2:$D$4955,$D513),"")</f>
        <v>12.230821228027343</v>
      </c>
      <c r="AE513" s="24">
        <f>IF(ISNUMBER(AVERAGEIFS(ObservedSpeciesData!AE$2:AE$4955,ObservedSpeciesData!$A$2:$A$4955,$A513,ObservedSpeciesData!$D$2:$D$4955,$D513)),AVERAGEIFS(ObservedSpeciesData!AE$2:AE$4955,ObservedSpeciesData!$A$2:$A$4955,$A513,ObservedSpeciesData!$D$2:$D$4955,$D513),"")</f>
        <v>18.467977374935987</v>
      </c>
      <c r="AF513" s="23"/>
      <c r="AG513" s="24"/>
      <c r="AH513" s="23" t="str">
        <f>IF(ISNUMBER(AVERAGEIFS(ObservedSpeciesData!AH$2:AH$4955,ObservedSpeciesData!$A$2:$A$4955,$A513,ObservedSpeciesData!$D$2:$D$4955,$D513)),AVERAGEIFS(ObservedSpeciesData!AH$2:AH$4955,ObservedSpeciesData!$A$2:$A$4955,$A513,ObservedSpeciesData!$D$2:$D$4955,$D513),"")</f>
        <v/>
      </c>
      <c r="AI513" s="23" t="str">
        <f>IF(ISNUMBER(AVERAGEIFS(ObservedSpeciesData!AI$2:AI$4955,ObservedSpeciesData!$A$2:$A$4955,$A513,ObservedSpeciesData!$C$2:$C$4955,$C513,ObservedSpeciesData!$D$2:$D$4955,$D513)),AVERAGEIFS(ObservedSpeciesData!AI$2:AI$4955,ObservedSpeciesData!$A$2:$A$4955,$A513,ObservedSpeciesData!$C$2:$C$4955,$C513,ObservedSpeciesData!$D$2:$D$4955,$D513),"")</f>
        <v/>
      </c>
      <c r="AJ513" s="2">
        <f>COUNTIFS(ObservedSpeciesData!$A$2:$A$828,$A513,ObservedSpeciesData!$D$2:$D$828,$D513)</f>
        <v>0</v>
      </c>
      <c r="AK513" s="2">
        <f t="shared" si="7"/>
        <v>11</v>
      </c>
    </row>
    <row r="514" spans="1:37" x14ac:dyDescent="0.25">
      <c r="A514" s="14" t="s">
        <v>102</v>
      </c>
      <c r="B514" t="s">
        <v>98</v>
      </c>
      <c r="C514" t="s">
        <v>105</v>
      </c>
      <c r="D514" s="13">
        <v>42101</v>
      </c>
      <c r="E514">
        <v>1</v>
      </c>
      <c r="F514">
        <v>100</v>
      </c>
      <c r="G514" s="2" t="s">
        <v>89</v>
      </c>
      <c r="H514" s="2" t="s">
        <v>13</v>
      </c>
      <c r="I514">
        <v>8</v>
      </c>
      <c r="J514" s="2" t="s">
        <v>88</v>
      </c>
      <c r="K514" s="2">
        <f>IF(ISNUMBER(AVERAGEIFS(ObservedSpeciesData!K$2:K$4955,ObservedSpeciesData!$A$2:$A$4955,$A514,ObservedSpeciesData!$D$2:$D$4955,$D514)),AVERAGEIFS(ObservedSpeciesData!K$2:K$4955,ObservedSpeciesData!$A$2:$A$4955,$A514,ObservedSpeciesData!$D$2:$D$4955,$D514),"")</f>
        <v>78</v>
      </c>
      <c r="L514" s="26">
        <f>IF(ISNUMBER(AVERAGEIFS(ObservedSpeciesData!L$2:L$4955,ObservedSpeciesData!$A$2:$A$4955,$A514,ObservedSpeciesData!$D$2:$D$4955,$D514)),AVERAGEIFS(ObservedSpeciesData!L$2:L$4955,ObservedSpeciesData!$A$2:$A$4955,$A514,ObservedSpeciesData!$D$2:$D$4955,$D514),"")</f>
        <v>1679.375</v>
      </c>
      <c r="M514" s="23">
        <f>IF(ISNUMBER(AVERAGEIFS(ObservedSpeciesData!M$2:M$4955,ObservedSpeciesData!$A$2:$A$4955,$A514,ObservedSpeciesData!$D$2:$D$4955,$D514)),AVERAGEIFS(ObservedSpeciesData!M$2:M$4955,ObservedSpeciesData!$A$2:$A$4955,$A514,ObservedSpeciesData!$D$2:$D$4955,$D514),"")</f>
        <v>167.9375</v>
      </c>
      <c r="N514" s="23" t="str">
        <f>IF(ISNUMBER(AVERAGEIFS(ObservedSpeciesData!N$2:N$4955,ObservedSpeciesData!$A$2:$A$4955,$A514,ObservedSpeciesData!$D$2:$D$4955,$D514)),AVERAGEIFS(ObservedSpeciesData!N$2:N$4955,ObservedSpeciesData!$A$2:$A$4955,$A514,ObservedSpeciesData!$D$2:$D$4955,$D514),"")</f>
        <v/>
      </c>
      <c r="O514" s="23" t="str">
        <f>IF(ISNUMBER(AVERAGEIFS(ObservedSpeciesData!O$2:O$4955,ObservedSpeciesData!$A$2:$A$4955,$A514,ObservedSpeciesData!$D$2:$D$4955,$D514)),AVERAGEIFS(ObservedSpeciesData!O$2:O$4955,ObservedSpeciesData!$A$2:$A$4955,$A514,ObservedSpeciesData!$D$2:$D$4955,$D514),"")</f>
        <v/>
      </c>
      <c r="P514" s="23" t="str">
        <f>IF(ISNUMBER(AVERAGEIFS(ObservedSpeciesData!P$2:P$4955,ObservedSpeciesData!$A$2:$A$4955,$A514,ObservedSpeciesData!$C$2:$C$4955,$C514,ObservedSpeciesData!$D$2:$D$4955,$D514)),AVERAGEIFS(ObservedSpeciesData!P$2:P$4955,ObservedSpeciesData!$A$2:$A$4955,$A514,ObservedSpeciesData!$C$2:$C$4955,$C514,ObservedSpeciesData!$D$2:$D$4955,$D514),"")</f>
        <v/>
      </c>
      <c r="Q514" s="23"/>
      <c r="R514" s="25" t="str">
        <f>IF(ISNUMBER(AVERAGEIFS(ObservedSpeciesData!R$2:R$4955,ObservedSpeciesData!$A$2:$A$4955,$A514,ObservedSpeciesData!$D$2:$D$4955,$D514)),AVERAGEIFS(ObservedSpeciesData!R$2:R$4955,ObservedSpeciesData!$A$2:$A$4955,$A514,ObservedSpeciesData!$D$2:$D$4955,$D514),"")</f>
        <v/>
      </c>
      <c r="S514" s="25" t="str">
        <f>IF(ISNUMBER(AVERAGEIFS(ObservedSpeciesData!S$2:S$4955,ObservedSpeciesData!$A$2:$A$4955,$A514,ObservedSpeciesData!$D$2:$D$4955,$D514)),AVERAGEIFS(ObservedSpeciesData!S$2:S$4955,ObservedSpeciesData!$A$2:$A$4955,$A514,ObservedSpeciesData!$D$2:$D$4955,$D514),"")</f>
        <v/>
      </c>
      <c r="T514" s="23" t="str">
        <f>IF(ISNUMBER(AVERAGEIFS(ObservedSpeciesData!T$2:T$4955,ObservedSpeciesData!$A$2:$A$4955,$A514,ObservedSpeciesData!$D$2:$D$4955,$D514)),AVERAGEIFS(ObservedSpeciesData!T$2:T$4955,ObservedSpeciesData!$A$2:$A$4955,$A514,ObservedSpeciesData!$D$2:$D$4955,$D514),"")</f>
        <v/>
      </c>
      <c r="U514" s="24" t="str">
        <f>IF(ISNUMBER(AVERAGEIFS(ObservedSpeciesData!U$2:U$4955,ObservedSpeciesData!$A$2:$A$4955,$A514,ObservedSpeciesData!$C$2:$C$4955,$C514,ObservedSpeciesData!$D$2:$D$4955,$D514)),AVERAGEIFS(ObservedSpeciesData!U$2:U$4955,ObservedSpeciesData!$A$2:$A$4955,$A514,ObservedSpeciesData!$C$2:$C$4955,$C514,ObservedSpeciesData!$D$2:$D$4955,$D514),"")</f>
        <v/>
      </c>
      <c r="V514" s="23">
        <f>IF(ISNUMBER(AVERAGEIFS(ObservedSpeciesData!V$2:V$4955,ObservedSpeciesData!$A$2:$A$4955,$A514,ObservedSpeciesData!$D$2:$D$4955,$D514)),AVERAGEIFS(ObservedSpeciesData!V$2:V$4955,ObservedSpeciesData!$A$2:$A$4955,$A514,ObservedSpeciesData!$D$2:$D$4955,$D514),"")</f>
        <v>25.108237107594807</v>
      </c>
      <c r="W514" s="23">
        <f>IF(ISNUMBER(AVERAGEIFS(ObservedSpeciesData!W$2:W$4955,ObservedSpeciesData!$A$2:$A$4955,$A514,ObservedSpeciesData!$D$2:$D$4955,$D514)),AVERAGEIFS(ObservedSpeciesData!W$2:W$4955,ObservedSpeciesData!$A$2:$A$4955,$A514,ObservedSpeciesData!$D$2:$D$4955,$D514),"")</f>
        <v>19.182496070861816</v>
      </c>
      <c r="X514" s="23">
        <f>IF(ISNUMBER(AVERAGEIFS(ObservedSpeciesData!X$2:X$4955,ObservedSpeciesData!$A$2:$A$4955,$A514,ObservedSpeciesData!$D$2:$D$4955,$D514)),AVERAGEIFS(ObservedSpeciesData!X$2:X$4955,ObservedSpeciesData!$A$2:$A$4955,$A514,ObservedSpeciesData!$D$2:$D$4955,$D514),"")</f>
        <v>76.460417429606125</v>
      </c>
      <c r="Y514" s="23">
        <f>IF(ISNUMBER(AVERAGEIFS(ObservedSpeciesData!Y$2:Y$4955,ObservedSpeciesData!$A$2:$A$4955,$A514,ObservedSpeciesData!$D$2:$D$4955,$D514)),AVERAGEIFS(ObservedSpeciesData!Y$2:Y$4955,ObservedSpeciesData!$A$2:$A$4955,$A514,ObservedSpeciesData!$D$2:$D$4955,$D514),"")</f>
        <v>45.756851514180504</v>
      </c>
      <c r="Z514" s="23">
        <f>IF(ISNUMBER(AVERAGEIFS(ObservedSpeciesData!Z$2:Z$4955,ObservedSpeciesData!$A$2:$A$4955,$A514,ObservedSpeciesData!$D$2:$D$4955,$D514)),AVERAGEIFS(ObservedSpeciesData!Z$2:Z$4955,ObservedSpeciesData!$A$2:$A$4955,$A514,ObservedSpeciesData!$D$2:$D$4955,$D514),"")</f>
        <v>91.941708246866867</v>
      </c>
      <c r="AA514" s="23">
        <f>IF(ISNUMBER(AVERAGEIFS(ObservedSpeciesData!AA$2:AA$4955,ObservedSpeciesData!$A$2:$A$4955,$A514,ObservedSpeciesData!$D$2:$D$4955,$D514)),AVERAGEIFS(ObservedSpeciesData!AA$2:AA$4955,ObservedSpeciesData!$A$2:$A$4955,$A514,ObservedSpeciesData!$D$2:$D$4955,$D514),"")</f>
        <v>17.029269695281982</v>
      </c>
      <c r="AB514" s="24">
        <f>IF(ISNUMBER(AVERAGEIFS(ObservedSpeciesData!AB$2:AB$4955,ObservedSpeciesData!$A$2:$A$4955,$A514,ObservedSpeciesData!$D$2:$D$4955,$D514)),AVERAGEIFS(ObservedSpeciesData!AB$2:AB$4955,ObservedSpeciesData!$A$2:$A$4955,$A514,ObservedSpeciesData!$D$2:$D$4955,$D514),"")</f>
        <v>2.7246831512451174E-2</v>
      </c>
      <c r="AC514" s="24">
        <f>IF(ISNUMBER(AVERAGEIFS(ObservedSpeciesData!AC$2:AC$4955,ObservedSpeciesData!$A$2:$A$4955,$A514,ObservedSpeciesData!$D$2:$D$4955,$D514)),AVERAGEIFS(ObservedSpeciesData!AC$2:AC$4955,ObservedSpeciesData!$A$2:$A$4955,$A514,ObservedSpeciesData!$D$2:$D$4955,$D514),"")</f>
        <v>2.7246831512451174E-2</v>
      </c>
      <c r="AD514" s="23">
        <f>IF(ISNUMBER(AVERAGEIFS(ObservedSpeciesData!AD$2:AD$4955,ObservedSpeciesData!$A$2:$A$4955,$A514,ObservedSpeciesData!$D$2:$D$4955,$D514)),AVERAGEIFS(ObservedSpeciesData!AD$2:AD$4955,ObservedSpeciesData!$A$2:$A$4955,$A514,ObservedSpeciesData!$D$2:$D$4955,$D514),"")</f>
        <v>12.233666788736981</v>
      </c>
      <c r="AE514" s="24">
        <f>IF(ISNUMBER(AVERAGEIFS(ObservedSpeciesData!AE$2:AE$4955,ObservedSpeciesData!$A$2:$A$4955,$A514,ObservedSpeciesData!$D$2:$D$4955,$D514)),AVERAGEIFS(ObservedSpeciesData!AE$2:AE$4955,ObservedSpeciesData!$A$2:$A$4955,$A514,ObservedSpeciesData!$D$2:$D$4955,$D514),"")</f>
        <v>18.107372232075701</v>
      </c>
      <c r="AF514" s="23"/>
      <c r="AG514" s="24"/>
      <c r="AH514" s="23" t="str">
        <f>IF(ISNUMBER(AVERAGEIFS(ObservedSpeciesData!AH$2:AH$4955,ObservedSpeciesData!$A$2:$A$4955,$A514,ObservedSpeciesData!$D$2:$D$4955,$D514)),AVERAGEIFS(ObservedSpeciesData!AH$2:AH$4955,ObservedSpeciesData!$A$2:$A$4955,$A514,ObservedSpeciesData!$D$2:$D$4955,$D514),"")</f>
        <v/>
      </c>
      <c r="AI514" s="23" t="str">
        <f>IF(ISNUMBER(AVERAGEIFS(ObservedSpeciesData!AI$2:AI$4955,ObservedSpeciesData!$A$2:$A$4955,$A514,ObservedSpeciesData!$C$2:$C$4955,$C514,ObservedSpeciesData!$D$2:$D$4955,$D514)),AVERAGEIFS(ObservedSpeciesData!AI$2:AI$4955,ObservedSpeciesData!$A$2:$A$4955,$A514,ObservedSpeciesData!$C$2:$C$4955,$C514,ObservedSpeciesData!$D$2:$D$4955,$D514),"")</f>
        <v/>
      </c>
      <c r="AJ514" s="2">
        <f>COUNTIFS(ObservedSpeciesData!$A$2:$A$828,$A514,ObservedSpeciesData!$D$2:$D$828,$D514)</f>
        <v>0</v>
      </c>
      <c r="AK514" s="2">
        <f t="shared" ref="AK514:AK577" si="8">COUNT(M514:AI514)</f>
        <v>11</v>
      </c>
    </row>
    <row r="515" spans="1:37" x14ac:dyDescent="0.25">
      <c r="A515" s="14" t="s">
        <v>101</v>
      </c>
      <c r="B515" t="s">
        <v>98</v>
      </c>
      <c r="C515" t="s">
        <v>105</v>
      </c>
      <c r="D515" s="13">
        <v>42101</v>
      </c>
      <c r="E515">
        <v>1</v>
      </c>
      <c r="F515">
        <v>200</v>
      </c>
      <c r="G515" s="2" t="s">
        <v>89</v>
      </c>
      <c r="H515" s="2" t="s">
        <v>13</v>
      </c>
      <c r="I515">
        <v>8</v>
      </c>
      <c r="J515" s="2" t="s">
        <v>88</v>
      </c>
      <c r="K515" s="2">
        <f>IF(ISNUMBER(AVERAGEIFS(ObservedSpeciesData!K$2:K$4955,ObservedSpeciesData!$A$2:$A$4955,$A515,ObservedSpeciesData!$D$2:$D$4955,$D515)),AVERAGEIFS(ObservedSpeciesData!K$2:K$4955,ObservedSpeciesData!$A$2:$A$4955,$A515,ObservedSpeciesData!$D$2:$D$4955,$D515),"")</f>
        <v>156</v>
      </c>
      <c r="L515" s="26">
        <f>IF(ISNUMBER(AVERAGEIFS(ObservedSpeciesData!L$2:L$4955,ObservedSpeciesData!$A$2:$A$4955,$A515,ObservedSpeciesData!$D$2:$D$4955,$D515)),AVERAGEIFS(ObservedSpeciesData!L$2:L$4955,ObservedSpeciesData!$A$2:$A$4955,$A515,ObservedSpeciesData!$D$2:$D$4955,$D515),"")</f>
        <v>1949.8333333333333</v>
      </c>
      <c r="M515" s="23">
        <f>IF(ISNUMBER(AVERAGEIFS(ObservedSpeciesData!M$2:M$4955,ObservedSpeciesData!$A$2:$A$4955,$A515,ObservedSpeciesData!$D$2:$D$4955,$D515)),AVERAGEIFS(ObservedSpeciesData!M$2:M$4955,ObservedSpeciesData!$A$2:$A$4955,$A515,ObservedSpeciesData!$D$2:$D$4955,$D515),"")</f>
        <v>194.98333333333335</v>
      </c>
      <c r="N515" s="23" t="str">
        <f>IF(ISNUMBER(AVERAGEIFS(ObservedSpeciesData!N$2:N$4955,ObservedSpeciesData!$A$2:$A$4955,$A515,ObservedSpeciesData!$D$2:$D$4955,$D515)),AVERAGEIFS(ObservedSpeciesData!N$2:N$4955,ObservedSpeciesData!$A$2:$A$4955,$A515,ObservedSpeciesData!$D$2:$D$4955,$D515),"")</f>
        <v/>
      </c>
      <c r="O515" s="23" t="str">
        <f>IF(ISNUMBER(AVERAGEIFS(ObservedSpeciesData!O$2:O$4955,ObservedSpeciesData!$A$2:$A$4955,$A515,ObservedSpeciesData!$D$2:$D$4955,$D515)),AVERAGEIFS(ObservedSpeciesData!O$2:O$4955,ObservedSpeciesData!$A$2:$A$4955,$A515,ObservedSpeciesData!$D$2:$D$4955,$D515),"")</f>
        <v/>
      </c>
      <c r="P515" s="23" t="str">
        <f>IF(ISNUMBER(AVERAGEIFS(ObservedSpeciesData!P$2:P$4955,ObservedSpeciesData!$A$2:$A$4955,$A515,ObservedSpeciesData!$C$2:$C$4955,$C515,ObservedSpeciesData!$D$2:$D$4955,$D515)),AVERAGEIFS(ObservedSpeciesData!P$2:P$4955,ObservedSpeciesData!$A$2:$A$4955,$A515,ObservedSpeciesData!$C$2:$C$4955,$C515,ObservedSpeciesData!$D$2:$D$4955,$D515),"")</f>
        <v/>
      </c>
      <c r="Q515" s="23"/>
      <c r="R515" s="25" t="str">
        <f>IF(ISNUMBER(AVERAGEIFS(ObservedSpeciesData!R$2:R$4955,ObservedSpeciesData!$A$2:$A$4955,$A515,ObservedSpeciesData!$D$2:$D$4955,$D515)),AVERAGEIFS(ObservedSpeciesData!R$2:R$4955,ObservedSpeciesData!$A$2:$A$4955,$A515,ObservedSpeciesData!$D$2:$D$4955,$D515),"")</f>
        <v/>
      </c>
      <c r="S515" s="25" t="str">
        <f>IF(ISNUMBER(AVERAGEIFS(ObservedSpeciesData!S$2:S$4955,ObservedSpeciesData!$A$2:$A$4955,$A515,ObservedSpeciesData!$D$2:$D$4955,$D515)),AVERAGEIFS(ObservedSpeciesData!S$2:S$4955,ObservedSpeciesData!$A$2:$A$4955,$A515,ObservedSpeciesData!$D$2:$D$4955,$D515),"")</f>
        <v/>
      </c>
      <c r="T515" s="23" t="str">
        <f>IF(ISNUMBER(AVERAGEIFS(ObservedSpeciesData!T$2:T$4955,ObservedSpeciesData!$A$2:$A$4955,$A515,ObservedSpeciesData!$D$2:$D$4955,$D515)),AVERAGEIFS(ObservedSpeciesData!T$2:T$4955,ObservedSpeciesData!$A$2:$A$4955,$A515,ObservedSpeciesData!$D$2:$D$4955,$D515),"")</f>
        <v/>
      </c>
      <c r="U515" s="24" t="str">
        <f>IF(ISNUMBER(AVERAGEIFS(ObservedSpeciesData!U$2:U$4955,ObservedSpeciesData!$A$2:$A$4955,$A515,ObservedSpeciesData!$C$2:$C$4955,$C515,ObservedSpeciesData!$D$2:$D$4955,$D515)),AVERAGEIFS(ObservedSpeciesData!U$2:U$4955,ObservedSpeciesData!$A$2:$A$4955,$A515,ObservedSpeciesData!$C$2:$C$4955,$C515,ObservedSpeciesData!$D$2:$D$4955,$D515),"")</f>
        <v/>
      </c>
      <c r="V515" s="23">
        <f>IF(ISNUMBER(AVERAGEIFS(ObservedSpeciesData!V$2:V$4955,ObservedSpeciesData!$A$2:$A$4955,$A515,ObservedSpeciesData!$D$2:$D$4955,$D515)),AVERAGEIFS(ObservedSpeciesData!V$2:V$4955,ObservedSpeciesData!$A$2:$A$4955,$A515,ObservedSpeciesData!$D$2:$D$4955,$D515),"")</f>
        <v>24.893669128417969</v>
      </c>
      <c r="W515" s="23">
        <f>IF(ISNUMBER(AVERAGEIFS(ObservedSpeciesData!W$2:W$4955,ObservedSpeciesData!$A$2:$A$4955,$A515,ObservedSpeciesData!$D$2:$D$4955,$D515)),AVERAGEIFS(ObservedSpeciesData!W$2:W$4955,ObservedSpeciesData!$A$2:$A$4955,$A515,ObservedSpeciesData!$D$2:$D$4955,$D515),"")</f>
        <v>20.386363983154297</v>
      </c>
      <c r="X515" s="23">
        <f>IF(ISNUMBER(AVERAGEIFS(ObservedSpeciesData!X$2:X$4955,ObservedSpeciesData!$A$2:$A$4955,$A515,ObservedSpeciesData!$D$2:$D$4955,$D515)),AVERAGEIFS(ObservedSpeciesData!X$2:X$4955,ObservedSpeciesData!$A$2:$A$4955,$A515,ObservedSpeciesData!$D$2:$D$4955,$D515),"")</f>
        <v>77.026189804077148</v>
      </c>
      <c r="Y515" s="23">
        <f>IF(ISNUMBER(AVERAGEIFS(ObservedSpeciesData!Y$2:Y$4955,ObservedSpeciesData!$A$2:$A$4955,$A515,ObservedSpeciesData!$D$2:$D$4955,$D515)),AVERAGEIFS(ObservedSpeciesData!Y$2:Y$4955,ObservedSpeciesData!$A$2:$A$4955,$A515,ObservedSpeciesData!$D$2:$D$4955,$D515),"")</f>
        <v>44.706577936808266</v>
      </c>
      <c r="Z515" s="23">
        <f>IF(ISNUMBER(AVERAGEIFS(ObservedSpeciesData!Z$2:Z$4955,ObservedSpeciesData!$A$2:$A$4955,$A515,ObservedSpeciesData!$D$2:$D$4955,$D515)),AVERAGEIFS(ObservedSpeciesData!Z$2:Z$4955,ObservedSpeciesData!$A$2:$A$4955,$A515,ObservedSpeciesData!$D$2:$D$4955,$D515),"")</f>
        <v>91.563962300618485</v>
      </c>
      <c r="AA515" s="23">
        <f>IF(ISNUMBER(AVERAGEIFS(ObservedSpeciesData!AA$2:AA$4955,ObservedSpeciesData!$A$2:$A$4955,$A515,ObservedSpeciesData!$D$2:$D$4955,$D515)),AVERAGEIFS(ObservedSpeciesData!AA$2:AA$4955,ObservedSpeciesData!$A$2:$A$4955,$A515,ObservedSpeciesData!$D$2:$D$4955,$D515),"")</f>
        <v>16.246962070465088</v>
      </c>
      <c r="AB515" s="24">
        <f>IF(ISNUMBER(AVERAGEIFS(ObservedSpeciesData!AB$2:AB$4955,ObservedSpeciesData!$A$2:$A$4955,$A515,ObservedSpeciesData!$D$2:$D$4955,$D515)),AVERAGEIFS(ObservedSpeciesData!AB$2:AB$4955,ObservedSpeciesData!$A$2:$A$4955,$A515,ObservedSpeciesData!$D$2:$D$4955,$D515),"")</f>
        <v>2.599513931274414E-2</v>
      </c>
      <c r="AC515" s="24">
        <f>IF(ISNUMBER(AVERAGEIFS(ObservedSpeciesData!AC$2:AC$4955,ObservedSpeciesData!$A$2:$A$4955,$A515,ObservedSpeciesData!$D$2:$D$4955,$D515)),AVERAGEIFS(ObservedSpeciesData!AC$2:AC$4955,ObservedSpeciesData!$A$2:$A$4955,$A515,ObservedSpeciesData!$D$2:$D$4955,$D515),"")</f>
        <v>2.599513931274414E-2</v>
      </c>
      <c r="AD515" s="23">
        <f>IF(ISNUMBER(AVERAGEIFS(ObservedSpeciesData!AD$2:AD$4955,ObservedSpeciesData!$A$2:$A$4955,$A515,ObservedSpeciesData!$D$2:$D$4955,$D515)),AVERAGEIFS(ObservedSpeciesData!AD$2:AD$4955,ObservedSpeciesData!$A$2:$A$4955,$A515,ObservedSpeciesData!$D$2:$D$4955,$D515),"")</f>
        <v>12.324190368652344</v>
      </c>
      <c r="AE515" s="24">
        <f>IF(ISNUMBER(AVERAGEIFS(ObservedSpeciesData!AE$2:AE$4955,ObservedSpeciesData!$A$2:$A$4955,$A515,ObservedSpeciesData!$D$2:$D$4955,$D515)),AVERAGEIFS(ObservedSpeciesData!AE$2:AE$4955,ObservedSpeciesData!$A$2:$A$4955,$A515,ObservedSpeciesData!$D$2:$D$4955,$D515),"")</f>
        <v>16.948865265288976</v>
      </c>
      <c r="AF515" s="23"/>
      <c r="AG515" s="24"/>
      <c r="AH515" s="23" t="str">
        <f>IF(ISNUMBER(AVERAGEIFS(ObservedSpeciesData!AH$2:AH$4955,ObservedSpeciesData!$A$2:$A$4955,$A515,ObservedSpeciesData!$D$2:$D$4955,$D515)),AVERAGEIFS(ObservedSpeciesData!AH$2:AH$4955,ObservedSpeciesData!$A$2:$A$4955,$A515,ObservedSpeciesData!$D$2:$D$4955,$D515),"")</f>
        <v/>
      </c>
      <c r="AI515" s="23" t="str">
        <f>IF(ISNUMBER(AVERAGEIFS(ObservedSpeciesData!AI$2:AI$4955,ObservedSpeciesData!$A$2:$A$4955,$A515,ObservedSpeciesData!$C$2:$C$4955,$C515,ObservedSpeciesData!$D$2:$D$4955,$D515)),AVERAGEIFS(ObservedSpeciesData!AI$2:AI$4955,ObservedSpeciesData!$A$2:$A$4955,$A515,ObservedSpeciesData!$C$2:$C$4955,$C515,ObservedSpeciesData!$D$2:$D$4955,$D515),"")</f>
        <v/>
      </c>
      <c r="AJ515" s="2">
        <f>COUNTIFS(ObservedSpeciesData!$A$2:$A$828,$A515,ObservedSpeciesData!$D$2:$D$828,$D515)</f>
        <v>0</v>
      </c>
      <c r="AK515" s="2">
        <f t="shared" si="8"/>
        <v>11</v>
      </c>
    </row>
    <row r="516" spans="1:37" x14ac:dyDescent="0.25">
      <c r="A516" s="14" t="s">
        <v>100</v>
      </c>
      <c r="B516" t="s">
        <v>98</v>
      </c>
      <c r="C516" t="s">
        <v>105</v>
      </c>
      <c r="D516" s="13">
        <v>42101</v>
      </c>
      <c r="E516">
        <v>1</v>
      </c>
      <c r="F516">
        <v>350</v>
      </c>
      <c r="G516" s="2" t="s">
        <v>89</v>
      </c>
      <c r="H516" s="2" t="s">
        <v>13</v>
      </c>
      <c r="I516">
        <v>8</v>
      </c>
      <c r="J516" s="2" t="s">
        <v>88</v>
      </c>
      <c r="K516" s="2">
        <f>IF(ISNUMBER(AVERAGEIFS(ObservedSpeciesData!K$2:K$4955,ObservedSpeciesData!$A$2:$A$4955,$A516,ObservedSpeciesData!$D$2:$D$4955,$D516)),AVERAGEIFS(ObservedSpeciesData!K$2:K$4955,ObservedSpeciesData!$A$2:$A$4955,$A516,ObservedSpeciesData!$D$2:$D$4955,$D516),"")</f>
        <v>272</v>
      </c>
      <c r="L516" s="26">
        <f>IF(ISNUMBER(AVERAGEIFS(ObservedSpeciesData!L$2:L$4955,ObservedSpeciesData!$A$2:$A$4955,$A516,ObservedSpeciesData!$D$2:$D$4955,$D516)),AVERAGEIFS(ObservedSpeciesData!L$2:L$4955,ObservedSpeciesData!$A$2:$A$4955,$A516,ObservedSpeciesData!$D$2:$D$4955,$D516),"")</f>
        <v>2144.25</v>
      </c>
      <c r="M516" s="23">
        <f>IF(ISNUMBER(AVERAGEIFS(ObservedSpeciesData!M$2:M$4955,ObservedSpeciesData!$A$2:$A$4955,$A516,ObservedSpeciesData!$D$2:$D$4955,$D516)),AVERAGEIFS(ObservedSpeciesData!M$2:M$4955,ObservedSpeciesData!$A$2:$A$4955,$A516,ObservedSpeciesData!$D$2:$D$4955,$D516),"")</f>
        <v>214.42499999999998</v>
      </c>
      <c r="N516" s="23" t="str">
        <f>IF(ISNUMBER(AVERAGEIFS(ObservedSpeciesData!N$2:N$4955,ObservedSpeciesData!$A$2:$A$4955,$A516,ObservedSpeciesData!$D$2:$D$4955,$D516)),AVERAGEIFS(ObservedSpeciesData!N$2:N$4955,ObservedSpeciesData!$A$2:$A$4955,$A516,ObservedSpeciesData!$D$2:$D$4955,$D516),"")</f>
        <v/>
      </c>
      <c r="O516" s="23" t="str">
        <f>IF(ISNUMBER(AVERAGEIFS(ObservedSpeciesData!O$2:O$4955,ObservedSpeciesData!$A$2:$A$4955,$A516,ObservedSpeciesData!$D$2:$D$4955,$D516)),AVERAGEIFS(ObservedSpeciesData!O$2:O$4955,ObservedSpeciesData!$A$2:$A$4955,$A516,ObservedSpeciesData!$D$2:$D$4955,$D516),"")</f>
        <v/>
      </c>
      <c r="P516" s="23" t="str">
        <f>IF(ISNUMBER(AVERAGEIFS(ObservedSpeciesData!P$2:P$4955,ObservedSpeciesData!$A$2:$A$4955,$A516,ObservedSpeciesData!$C$2:$C$4955,$C516,ObservedSpeciesData!$D$2:$D$4955,$D516)),AVERAGEIFS(ObservedSpeciesData!P$2:P$4955,ObservedSpeciesData!$A$2:$A$4955,$A516,ObservedSpeciesData!$C$2:$C$4955,$C516,ObservedSpeciesData!$D$2:$D$4955,$D516),"")</f>
        <v/>
      </c>
      <c r="Q516" s="23"/>
      <c r="R516" s="25" t="str">
        <f>IF(ISNUMBER(AVERAGEIFS(ObservedSpeciesData!R$2:R$4955,ObservedSpeciesData!$A$2:$A$4955,$A516,ObservedSpeciesData!$D$2:$D$4955,$D516)),AVERAGEIFS(ObservedSpeciesData!R$2:R$4955,ObservedSpeciesData!$A$2:$A$4955,$A516,ObservedSpeciesData!$D$2:$D$4955,$D516),"")</f>
        <v/>
      </c>
      <c r="S516" s="25" t="str">
        <f>IF(ISNUMBER(AVERAGEIFS(ObservedSpeciesData!S$2:S$4955,ObservedSpeciesData!$A$2:$A$4955,$A516,ObservedSpeciesData!$D$2:$D$4955,$D516)),AVERAGEIFS(ObservedSpeciesData!S$2:S$4955,ObservedSpeciesData!$A$2:$A$4955,$A516,ObservedSpeciesData!$D$2:$D$4955,$D516),"")</f>
        <v/>
      </c>
      <c r="T516" s="23" t="str">
        <f>IF(ISNUMBER(AVERAGEIFS(ObservedSpeciesData!T$2:T$4955,ObservedSpeciesData!$A$2:$A$4955,$A516,ObservedSpeciesData!$D$2:$D$4955,$D516)),AVERAGEIFS(ObservedSpeciesData!T$2:T$4955,ObservedSpeciesData!$A$2:$A$4955,$A516,ObservedSpeciesData!$D$2:$D$4955,$D516),"")</f>
        <v/>
      </c>
      <c r="U516" s="24" t="str">
        <f>IF(ISNUMBER(AVERAGEIFS(ObservedSpeciesData!U$2:U$4955,ObservedSpeciesData!$A$2:$A$4955,$A516,ObservedSpeciesData!$C$2:$C$4955,$C516,ObservedSpeciesData!$D$2:$D$4955,$D516)),AVERAGEIFS(ObservedSpeciesData!U$2:U$4955,ObservedSpeciesData!$A$2:$A$4955,$A516,ObservedSpeciesData!$C$2:$C$4955,$C516,ObservedSpeciesData!$D$2:$D$4955,$D516),"")</f>
        <v/>
      </c>
      <c r="V516" s="23">
        <f>IF(ISNUMBER(AVERAGEIFS(ObservedSpeciesData!V$2:V$4955,ObservedSpeciesData!$A$2:$A$4955,$A516,ObservedSpeciesData!$D$2:$D$4955,$D516)),AVERAGEIFS(ObservedSpeciesData!V$2:V$4955,ObservedSpeciesData!$A$2:$A$4955,$A516,ObservedSpeciesData!$D$2:$D$4955,$D516),"")</f>
        <v>24.510429064432781</v>
      </c>
      <c r="W516" s="23">
        <f>IF(ISNUMBER(AVERAGEIFS(ObservedSpeciesData!W$2:W$4955,ObservedSpeciesData!$A$2:$A$4955,$A516,ObservedSpeciesData!$D$2:$D$4955,$D516)),AVERAGEIFS(ObservedSpeciesData!W$2:W$4955,ObservedSpeciesData!$A$2:$A$4955,$A516,ObservedSpeciesData!$D$2:$D$4955,$D516),"")</f>
        <v>21.007957696914673</v>
      </c>
      <c r="X516" s="23">
        <f>IF(ISNUMBER(AVERAGEIFS(ObservedSpeciesData!X$2:X$4955,ObservedSpeciesData!$A$2:$A$4955,$A516,ObservedSpeciesData!$D$2:$D$4955,$D516)),AVERAGEIFS(ObservedSpeciesData!X$2:X$4955,ObservedSpeciesData!$A$2:$A$4955,$A516,ObservedSpeciesData!$D$2:$D$4955,$D516),"")</f>
        <v>78.424093246459961</v>
      </c>
      <c r="Y516" s="23">
        <f>IF(ISNUMBER(AVERAGEIFS(ObservedSpeciesData!Y$2:Y$4955,ObservedSpeciesData!$A$2:$A$4955,$A516,ObservedSpeciesData!$D$2:$D$4955,$D516)),AVERAGEIFS(ObservedSpeciesData!Y$2:Y$4955,ObservedSpeciesData!$A$2:$A$4955,$A516,ObservedSpeciesData!$D$2:$D$4955,$D516),"")</f>
        <v>44.596498171488442</v>
      </c>
      <c r="Z516" s="23">
        <f>IF(ISNUMBER(AVERAGEIFS(ObservedSpeciesData!Z$2:Z$4955,ObservedSpeciesData!$A$2:$A$4955,$A516,ObservedSpeciesData!$D$2:$D$4955,$D516)),AVERAGEIFS(ObservedSpeciesData!Z$2:Z$4955,ObservedSpeciesData!$A$2:$A$4955,$A516,ObservedSpeciesData!$D$2:$D$4955,$D516),"")</f>
        <v>92.167215983072921</v>
      </c>
      <c r="AA516" s="23">
        <f>IF(ISNUMBER(AVERAGEIFS(ObservedSpeciesData!AA$2:AA$4955,ObservedSpeciesData!$A$2:$A$4955,$A516,ObservedSpeciesData!$D$2:$D$4955,$D516)),AVERAGEIFS(ObservedSpeciesData!AA$2:AA$4955,ObservedSpeciesData!$A$2:$A$4955,$A516,ObservedSpeciesData!$D$2:$D$4955,$D516),"")</f>
        <v>16.077820142110188</v>
      </c>
      <c r="AB516" s="24">
        <f>IF(ISNUMBER(AVERAGEIFS(ObservedSpeciesData!AB$2:AB$4955,ObservedSpeciesData!$A$2:$A$4955,$A516,ObservedSpeciesData!$D$2:$D$4955,$D516)),AVERAGEIFS(ObservedSpeciesData!AB$2:AB$4955,ObservedSpeciesData!$A$2:$A$4955,$A516,ObservedSpeciesData!$D$2:$D$4955,$D516),"")</f>
        <v>2.5724512227376303E-2</v>
      </c>
      <c r="AC516" s="24">
        <f>IF(ISNUMBER(AVERAGEIFS(ObservedSpeciesData!AC$2:AC$4955,ObservedSpeciesData!$A$2:$A$4955,$A516,ObservedSpeciesData!$D$2:$D$4955,$D516)),AVERAGEIFS(ObservedSpeciesData!AC$2:AC$4955,ObservedSpeciesData!$A$2:$A$4955,$A516,ObservedSpeciesData!$D$2:$D$4955,$D516),"")</f>
        <v>2.5724512227376303E-2</v>
      </c>
      <c r="AD516" s="23">
        <f>IF(ISNUMBER(AVERAGEIFS(ObservedSpeciesData!AD$2:AD$4955,ObservedSpeciesData!$A$2:$A$4955,$A516,ObservedSpeciesData!$D$2:$D$4955,$D516)),AVERAGEIFS(ObservedSpeciesData!AD$2:AD$4955,ObservedSpeciesData!$A$2:$A$4955,$A516,ObservedSpeciesData!$D$2:$D$4955,$D516),"")</f>
        <v>12.547854919433595</v>
      </c>
      <c r="AE516" s="24">
        <f>IF(ISNUMBER(AVERAGEIFS(ObservedSpeciesData!AE$2:AE$4955,ObservedSpeciesData!$A$2:$A$4955,$A516,ObservedSpeciesData!$D$2:$D$4955,$D516)),AVERAGEIFS(ObservedSpeciesData!AE$2:AE$4955,ObservedSpeciesData!$A$2:$A$4955,$A516,ObservedSpeciesData!$D$2:$D$4955,$D516),"")</f>
        <v>18.552126186409733</v>
      </c>
      <c r="AF516" s="23"/>
      <c r="AG516" s="24"/>
      <c r="AH516" s="23" t="str">
        <f>IF(ISNUMBER(AVERAGEIFS(ObservedSpeciesData!AH$2:AH$4955,ObservedSpeciesData!$A$2:$A$4955,$A516,ObservedSpeciesData!$D$2:$D$4955,$D516)),AVERAGEIFS(ObservedSpeciesData!AH$2:AH$4955,ObservedSpeciesData!$A$2:$A$4955,$A516,ObservedSpeciesData!$D$2:$D$4955,$D516),"")</f>
        <v/>
      </c>
      <c r="AI516" s="23" t="str">
        <f>IF(ISNUMBER(AVERAGEIFS(ObservedSpeciesData!AI$2:AI$4955,ObservedSpeciesData!$A$2:$A$4955,$A516,ObservedSpeciesData!$C$2:$C$4955,$C516,ObservedSpeciesData!$D$2:$D$4955,$D516)),AVERAGEIFS(ObservedSpeciesData!AI$2:AI$4955,ObservedSpeciesData!$A$2:$A$4955,$A516,ObservedSpeciesData!$C$2:$C$4955,$C516,ObservedSpeciesData!$D$2:$D$4955,$D516),"")</f>
        <v/>
      </c>
      <c r="AJ516" s="2">
        <f>COUNTIFS(ObservedSpeciesData!$A$2:$A$828,$A516,ObservedSpeciesData!$D$2:$D$828,$D516)</f>
        <v>0</v>
      </c>
      <c r="AK516" s="2">
        <f t="shared" si="8"/>
        <v>11</v>
      </c>
    </row>
    <row r="517" spans="1:37" x14ac:dyDescent="0.25">
      <c r="A517" s="14" t="s">
        <v>99</v>
      </c>
      <c r="B517" t="s">
        <v>98</v>
      </c>
      <c r="C517" t="s">
        <v>105</v>
      </c>
      <c r="D517" s="13">
        <v>42101</v>
      </c>
      <c r="E517">
        <v>1</v>
      </c>
      <c r="F517">
        <v>500</v>
      </c>
      <c r="G517" s="2" t="s">
        <v>89</v>
      </c>
      <c r="H517" s="2" t="s">
        <v>13</v>
      </c>
      <c r="I517">
        <v>8</v>
      </c>
      <c r="J517" s="2" t="s">
        <v>88</v>
      </c>
      <c r="K517" s="2">
        <f>IF(ISNUMBER(AVERAGEIFS(ObservedSpeciesData!K$2:K$4955,ObservedSpeciesData!$A$2:$A$4955,$A517,ObservedSpeciesData!$D$2:$D$4955,$D517)),AVERAGEIFS(ObservedSpeciesData!K$2:K$4955,ObservedSpeciesData!$A$2:$A$4955,$A517,ObservedSpeciesData!$D$2:$D$4955,$D517),"")</f>
        <v>389</v>
      </c>
      <c r="L517" s="26">
        <f>IF(ISNUMBER(AVERAGEIFS(ObservedSpeciesData!L$2:L$4955,ObservedSpeciesData!$A$2:$A$4955,$A517,ObservedSpeciesData!$D$2:$D$4955,$D517)),AVERAGEIFS(ObservedSpeciesData!L$2:L$4955,ObservedSpeciesData!$A$2:$A$4955,$A517,ObservedSpeciesData!$D$2:$D$4955,$D517),"")</f>
        <v>2382.375</v>
      </c>
      <c r="M517" s="23">
        <f>IF(ISNUMBER(AVERAGEIFS(ObservedSpeciesData!M$2:M$4955,ObservedSpeciesData!$A$2:$A$4955,$A517,ObservedSpeciesData!$D$2:$D$4955,$D517)),AVERAGEIFS(ObservedSpeciesData!M$2:M$4955,ObservedSpeciesData!$A$2:$A$4955,$A517,ObservedSpeciesData!$D$2:$D$4955,$D517),"")</f>
        <v>238.23749999999995</v>
      </c>
      <c r="N517" s="23" t="str">
        <f>IF(ISNUMBER(AVERAGEIFS(ObservedSpeciesData!N$2:N$4955,ObservedSpeciesData!$A$2:$A$4955,$A517,ObservedSpeciesData!$D$2:$D$4955,$D517)),AVERAGEIFS(ObservedSpeciesData!N$2:N$4955,ObservedSpeciesData!$A$2:$A$4955,$A517,ObservedSpeciesData!$D$2:$D$4955,$D517),"")</f>
        <v/>
      </c>
      <c r="O517" s="23" t="str">
        <f>IF(ISNUMBER(AVERAGEIFS(ObservedSpeciesData!O$2:O$4955,ObservedSpeciesData!$A$2:$A$4955,$A517,ObservedSpeciesData!$D$2:$D$4955,$D517)),AVERAGEIFS(ObservedSpeciesData!O$2:O$4955,ObservedSpeciesData!$A$2:$A$4955,$A517,ObservedSpeciesData!$D$2:$D$4955,$D517),"")</f>
        <v/>
      </c>
      <c r="P517" s="23" t="str">
        <f>IF(ISNUMBER(AVERAGEIFS(ObservedSpeciesData!P$2:P$4955,ObservedSpeciesData!$A$2:$A$4955,$A517,ObservedSpeciesData!$C$2:$C$4955,$C517,ObservedSpeciesData!$D$2:$D$4955,$D517)),AVERAGEIFS(ObservedSpeciesData!P$2:P$4955,ObservedSpeciesData!$A$2:$A$4955,$A517,ObservedSpeciesData!$C$2:$C$4955,$C517,ObservedSpeciesData!$D$2:$D$4955,$D517),"")</f>
        <v/>
      </c>
      <c r="Q517" s="23"/>
      <c r="R517" s="25" t="str">
        <f>IF(ISNUMBER(AVERAGEIFS(ObservedSpeciesData!R$2:R$4955,ObservedSpeciesData!$A$2:$A$4955,$A517,ObservedSpeciesData!$D$2:$D$4955,$D517)),AVERAGEIFS(ObservedSpeciesData!R$2:R$4955,ObservedSpeciesData!$A$2:$A$4955,$A517,ObservedSpeciesData!$D$2:$D$4955,$D517),"")</f>
        <v/>
      </c>
      <c r="S517" s="25" t="str">
        <f>IF(ISNUMBER(AVERAGEIFS(ObservedSpeciesData!S$2:S$4955,ObservedSpeciesData!$A$2:$A$4955,$A517,ObservedSpeciesData!$D$2:$D$4955,$D517)),AVERAGEIFS(ObservedSpeciesData!S$2:S$4955,ObservedSpeciesData!$A$2:$A$4955,$A517,ObservedSpeciesData!$D$2:$D$4955,$D517),"")</f>
        <v/>
      </c>
      <c r="T517" s="23" t="str">
        <f>IF(ISNUMBER(AVERAGEIFS(ObservedSpeciesData!T$2:T$4955,ObservedSpeciesData!$A$2:$A$4955,$A517,ObservedSpeciesData!$D$2:$D$4955,$D517)),AVERAGEIFS(ObservedSpeciesData!T$2:T$4955,ObservedSpeciesData!$A$2:$A$4955,$A517,ObservedSpeciesData!$D$2:$D$4955,$D517),"")</f>
        <v/>
      </c>
      <c r="U517" s="24" t="str">
        <f>IF(ISNUMBER(AVERAGEIFS(ObservedSpeciesData!U$2:U$4955,ObservedSpeciesData!$A$2:$A$4955,$A517,ObservedSpeciesData!$C$2:$C$4955,$C517,ObservedSpeciesData!$D$2:$D$4955,$D517)),AVERAGEIFS(ObservedSpeciesData!U$2:U$4955,ObservedSpeciesData!$A$2:$A$4955,$A517,ObservedSpeciesData!$C$2:$C$4955,$C517,ObservedSpeciesData!$D$2:$D$4955,$D517),"")</f>
        <v/>
      </c>
      <c r="V517" s="23">
        <f>IF(ISNUMBER(AVERAGEIFS(ObservedSpeciesData!V$2:V$4955,ObservedSpeciesData!$A$2:$A$4955,$A517,ObservedSpeciesData!$D$2:$D$4955,$D517)),AVERAGEIFS(ObservedSpeciesData!V$2:V$4955,ObservedSpeciesData!$A$2:$A$4955,$A517,ObservedSpeciesData!$D$2:$D$4955,$D517),"")</f>
        <v>24.540388425191242</v>
      </c>
      <c r="W517" s="23">
        <f>IF(ISNUMBER(AVERAGEIFS(ObservedSpeciesData!W$2:W$4955,ObservedSpeciesData!$A$2:$A$4955,$A517,ObservedSpeciesData!$D$2:$D$4955,$D517)),AVERAGEIFS(ObservedSpeciesData!W$2:W$4955,ObservedSpeciesData!$A$2:$A$4955,$A517,ObservedSpeciesData!$D$2:$D$4955,$D517),"")</f>
        <v>17.656038363774616</v>
      </c>
      <c r="X517" s="23">
        <f>IF(ISNUMBER(AVERAGEIFS(ObservedSpeciesData!X$2:X$4955,ObservedSpeciesData!$A$2:$A$4955,$A517,ObservedSpeciesData!$D$2:$D$4955,$D517)),AVERAGEIFS(ObservedSpeciesData!X$2:X$4955,ObservedSpeciesData!$A$2:$A$4955,$A517,ObservedSpeciesData!$D$2:$D$4955,$D517),"")</f>
        <v>77.652112325032547</v>
      </c>
      <c r="Y517" s="23">
        <f>IF(ISNUMBER(AVERAGEIFS(ObservedSpeciesData!Y$2:Y$4955,ObservedSpeciesData!$A$2:$A$4955,$A517,ObservedSpeciesData!$D$2:$D$4955,$D517)),AVERAGEIFS(ObservedSpeciesData!Y$2:Y$4955,ObservedSpeciesData!$A$2:$A$4955,$A517,ObservedSpeciesData!$D$2:$D$4955,$D517),"")</f>
        <v>44.378835360209145</v>
      </c>
      <c r="Z517" s="23">
        <f>IF(ISNUMBER(AVERAGEIFS(ObservedSpeciesData!Z$2:Z$4955,ObservedSpeciesData!$A$2:$A$4955,$A517,ObservedSpeciesData!$D$2:$D$4955,$D517)),AVERAGEIFS(ObservedSpeciesData!Z$2:Z$4955,ObservedSpeciesData!$A$2:$A$4955,$A517,ObservedSpeciesData!$D$2:$D$4955,$D517),"")</f>
        <v>91.995193481445313</v>
      </c>
      <c r="AA517" s="23">
        <f>IF(ISNUMBER(AVERAGEIFS(ObservedSpeciesData!AA$2:AA$4955,ObservedSpeciesData!$A$2:$A$4955,$A517,ObservedSpeciesData!$D$2:$D$4955,$D517)),AVERAGEIFS(ObservedSpeciesData!AA$2:AA$4955,ObservedSpeciesData!$A$2:$A$4955,$A517,ObservedSpeciesData!$D$2:$D$4955,$D517),"")</f>
        <v>18.874191681543987</v>
      </c>
      <c r="AB517" s="24">
        <f>IF(ISNUMBER(AVERAGEIFS(ObservedSpeciesData!AB$2:AB$4955,ObservedSpeciesData!$A$2:$A$4955,$A517,ObservedSpeciesData!$D$2:$D$4955,$D517)),AVERAGEIFS(ObservedSpeciesData!AB$2:AB$4955,ObservedSpeciesData!$A$2:$A$4955,$A517,ObservedSpeciesData!$D$2:$D$4955,$D517),"")</f>
        <v>3.0198706690470378E-2</v>
      </c>
      <c r="AC517" s="24">
        <f>IF(ISNUMBER(AVERAGEIFS(ObservedSpeciesData!AC$2:AC$4955,ObservedSpeciesData!$A$2:$A$4955,$A517,ObservedSpeciesData!$D$2:$D$4955,$D517)),AVERAGEIFS(ObservedSpeciesData!AC$2:AC$4955,ObservedSpeciesData!$A$2:$A$4955,$A517,ObservedSpeciesData!$D$2:$D$4955,$D517),"")</f>
        <v>3.0198706690470378E-2</v>
      </c>
      <c r="AD517" s="23">
        <f>IF(ISNUMBER(AVERAGEIFS(ObservedSpeciesData!AD$2:AD$4955,ObservedSpeciesData!$A$2:$A$4955,$A517,ObservedSpeciesData!$D$2:$D$4955,$D517)),AVERAGEIFS(ObservedSpeciesData!AD$2:AD$4955,ObservedSpeciesData!$A$2:$A$4955,$A517,ObservedSpeciesData!$D$2:$D$4955,$D517),"")</f>
        <v>12.42433797200521</v>
      </c>
      <c r="AE517" s="24">
        <f>IF(ISNUMBER(AVERAGEIFS(ObservedSpeciesData!AE$2:AE$4955,ObservedSpeciesData!$A$2:$A$4955,$A517,ObservedSpeciesData!$D$2:$D$4955,$D517)),AVERAGEIFS(ObservedSpeciesData!AE$2:AE$4955,ObservedSpeciesData!$A$2:$A$4955,$A517,ObservedSpeciesData!$D$2:$D$4955,$D517),"")</f>
        <v>15.746878510808122</v>
      </c>
      <c r="AF517" s="23"/>
      <c r="AG517" s="24"/>
      <c r="AH517" s="23" t="str">
        <f>IF(ISNUMBER(AVERAGEIFS(ObservedSpeciesData!AH$2:AH$4955,ObservedSpeciesData!$A$2:$A$4955,$A517,ObservedSpeciesData!$D$2:$D$4955,$D517)),AVERAGEIFS(ObservedSpeciesData!AH$2:AH$4955,ObservedSpeciesData!$A$2:$A$4955,$A517,ObservedSpeciesData!$D$2:$D$4955,$D517),"")</f>
        <v/>
      </c>
      <c r="AI517" s="23" t="str">
        <f>IF(ISNUMBER(AVERAGEIFS(ObservedSpeciesData!AI$2:AI$4955,ObservedSpeciesData!$A$2:$A$4955,$A517,ObservedSpeciesData!$C$2:$C$4955,$C517,ObservedSpeciesData!$D$2:$D$4955,$D517)),AVERAGEIFS(ObservedSpeciesData!AI$2:AI$4955,ObservedSpeciesData!$A$2:$A$4955,$A517,ObservedSpeciesData!$C$2:$C$4955,$C517,ObservedSpeciesData!$D$2:$D$4955,$D517),"")</f>
        <v/>
      </c>
      <c r="AJ517" s="2">
        <f>COUNTIFS(ObservedSpeciesData!$A$2:$A$828,$A517,ObservedSpeciesData!$D$2:$D$828,$D517)</f>
        <v>0</v>
      </c>
      <c r="AK517" s="2">
        <f t="shared" si="8"/>
        <v>11</v>
      </c>
    </row>
    <row r="518" spans="1:37" x14ac:dyDescent="0.25">
      <c r="A518" s="14" t="s">
        <v>104</v>
      </c>
      <c r="B518" t="s">
        <v>98</v>
      </c>
      <c r="C518" t="s">
        <v>105</v>
      </c>
      <c r="D518" s="13">
        <v>42110</v>
      </c>
      <c r="E518">
        <v>1</v>
      </c>
      <c r="F518">
        <v>0</v>
      </c>
      <c r="G518" s="2" t="s">
        <v>89</v>
      </c>
      <c r="H518" s="2" t="s">
        <v>13</v>
      </c>
      <c r="I518">
        <v>8</v>
      </c>
      <c r="J518" s="2" t="s">
        <v>77</v>
      </c>
      <c r="K518" s="2">
        <f>IF(ISNUMBER(AVERAGEIFS(ObservedSpeciesData!K$2:K$4955,ObservedSpeciesData!$A$2:$A$4955,$A518,ObservedSpeciesData!$D$2:$D$4955,$D518)),AVERAGEIFS(ObservedSpeciesData!K$2:K$4955,ObservedSpeciesData!$A$2:$A$4955,$A518,ObservedSpeciesData!$D$2:$D$4955,$D518),"")</f>
        <v>0</v>
      </c>
      <c r="L518" s="26" t="str">
        <f>IF(ISNUMBER(AVERAGEIFS(ObservedSpeciesData!L$2:L$4955,ObservedSpeciesData!$A$2:$A$4955,$A518,ObservedSpeciesData!$D$2:$D$4955,$D518)),AVERAGEIFS(ObservedSpeciesData!L$2:L$4955,ObservedSpeciesData!$A$2:$A$4955,$A518,ObservedSpeciesData!$D$2:$D$4955,$D518),"")</f>
        <v/>
      </c>
      <c r="M518" s="23" t="str">
        <f>IF(ISNUMBER(AVERAGEIFS(ObservedSpeciesData!M$2:M$4955,ObservedSpeciesData!$A$2:$A$4955,$A518,ObservedSpeciesData!$D$2:$D$4955,$D518)),AVERAGEIFS(ObservedSpeciesData!M$2:M$4955,ObservedSpeciesData!$A$2:$A$4955,$A518,ObservedSpeciesData!$D$2:$D$4955,$D518),"")</f>
        <v/>
      </c>
      <c r="N518" s="23">
        <f>IF(ISNUMBER(AVERAGEIFS(ObservedSpeciesData!N$2:N$4955,ObservedSpeciesData!$A$2:$A$4955,$A518,ObservedSpeciesData!$D$2:$D$4955,$D518)),AVERAGEIFS(ObservedSpeciesData!N$2:N$4955,ObservedSpeciesData!$A$2:$A$4955,$A518,ObservedSpeciesData!$D$2:$D$4955,$D518),"")</f>
        <v>461.38159944633355</v>
      </c>
      <c r="O518" s="23">
        <f>IF(ISNUMBER(AVERAGEIFS(ObservedSpeciesData!O$2:O$4955,ObservedSpeciesData!$A$2:$A$4955,$A518,ObservedSpeciesData!$D$2:$D$4955,$D518)),AVERAGEIFS(ObservedSpeciesData!O$2:O$4955,ObservedSpeciesData!$A$2:$A$4955,$A518,ObservedSpeciesData!$D$2:$D$4955,$D518),"")</f>
        <v>46.138159944633351</v>
      </c>
      <c r="P518" s="23">
        <f>IF(ISNUMBER(AVERAGEIFS(ObservedSpeciesData!P$2:P$4955,ObservedSpeciesData!$A$2:$A$4955,$A518,ObservedSpeciesData!$C$2:$C$4955,$C518,ObservedSpeciesData!$D$2:$D$4955,$D518)),AVERAGEIFS(ObservedSpeciesData!P$2:P$4955,ObservedSpeciesData!$A$2:$A$4955,$A518,ObservedSpeciesData!$C$2:$C$4955,$C518,ObservedSpeciesData!$D$2:$D$4955,$D518),"")</f>
        <v>405.63286253866386</v>
      </c>
      <c r="Q518" s="23"/>
      <c r="R518" s="25" t="str">
        <f>IF(ISNUMBER(AVERAGEIFS(ObservedSpeciesData!R$2:R$4955,ObservedSpeciesData!$A$2:$A$4955,$A518,ObservedSpeciesData!$D$2:$D$4955,$D518)),AVERAGEIFS(ObservedSpeciesData!R$2:R$4955,ObservedSpeciesData!$A$2:$A$4955,$A518,ObservedSpeciesData!$D$2:$D$4955,$D518),"")</f>
        <v/>
      </c>
      <c r="S518" s="25" t="str">
        <f>IF(ISNUMBER(AVERAGEIFS(ObservedSpeciesData!S$2:S$4955,ObservedSpeciesData!$A$2:$A$4955,$A518,ObservedSpeciesData!$D$2:$D$4955,$D518)),AVERAGEIFS(ObservedSpeciesData!S$2:S$4955,ObservedSpeciesData!$A$2:$A$4955,$A518,ObservedSpeciesData!$D$2:$D$4955,$D518),"")</f>
        <v/>
      </c>
      <c r="T518" s="23" t="str">
        <f>IF(ISNUMBER(AVERAGEIFS(ObservedSpeciesData!T$2:T$4955,ObservedSpeciesData!$A$2:$A$4955,$A518,ObservedSpeciesData!$D$2:$D$4955,$D518)),AVERAGEIFS(ObservedSpeciesData!T$2:T$4955,ObservedSpeciesData!$A$2:$A$4955,$A518,ObservedSpeciesData!$D$2:$D$4955,$D518),"")</f>
        <v/>
      </c>
      <c r="U518" s="24" t="str">
        <f>IF(ISNUMBER(AVERAGEIFS(ObservedSpeciesData!U$2:U$4955,ObservedSpeciesData!$A$2:$A$4955,$A518,ObservedSpeciesData!$C$2:$C$4955,$C518,ObservedSpeciesData!$D$2:$D$4955,$D518)),AVERAGEIFS(ObservedSpeciesData!U$2:U$4955,ObservedSpeciesData!$A$2:$A$4955,$A518,ObservedSpeciesData!$C$2:$C$4955,$C518,ObservedSpeciesData!$D$2:$D$4955,$D518),"")</f>
        <v/>
      </c>
      <c r="V518" s="23">
        <f>IF(ISNUMBER(AVERAGEIFS(ObservedSpeciesData!V$2:V$4955,ObservedSpeciesData!$A$2:$A$4955,$A518,ObservedSpeciesData!$D$2:$D$4955,$D518)),AVERAGEIFS(ObservedSpeciesData!V$2:V$4955,ObservedSpeciesData!$A$2:$A$4955,$A518,ObservedSpeciesData!$D$2:$D$4955,$D518),"")</f>
        <v>25.237042784690857</v>
      </c>
      <c r="W518" s="23">
        <f>IF(ISNUMBER(AVERAGEIFS(ObservedSpeciesData!W$2:W$4955,ObservedSpeciesData!$A$2:$A$4955,$A518,ObservedSpeciesData!$D$2:$D$4955,$D518)),AVERAGEIFS(ObservedSpeciesData!W$2:W$4955,ObservedSpeciesData!$A$2:$A$4955,$A518,ObservedSpeciesData!$D$2:$D$4955,$D518),"")</f>
        <v>14.896659195423126</v>
      </c>
      <c r="X518" s="23">
        <f>IF(ISNUMBER(AVERAGEIFS(ObservedSpeciesData!X$2:X$4955,ObservedSpeciesData!$A$2:$A$4955,$A518,ObservedSpeciesData!$D$2:$D$4955,$D518)),AVERAGEIFS(ObservedSpeciesData!X$2:X$4955,ObservedSpeciesData!$A$2:$A$4955,$A518,ObservedSpeciesData!$D$2:$D$4955,$D518),"")</f>
        <v>74.92641544342041</v>
      </c>
      <c r="Y518" s="23">
        <f>IF(ISNUMBER(AVERAGEIFS(ObservedSpeciesData!Y$2:Y$4955,ObservedSpeciesData!$A$2:$A$4955,$A518,ObservedSpeciesData!$D$2:$D$4955,$D518)),AVERAGEIFS(ObservedSpeciesData!Y$2:Y$4955,ObservedSpeciesData!$A$2:$A$4955,$A518,ObservedSpeciesData!$D$2:$D$4955,$D518),"")</f>
        <v>44.173137187957764</v>
      </c>
      <c r="Z518" s="23">
        <f>IF(ISNUMBER(AVERAGEIFS(ObservedSpeciesData!Z$2:Z$4955,ObservedSpeciesData!$A$2:$A$4955,$A518,ObservedSpeciesData!$D$2:$D$4955,$D518)),AVERAGEIFS(ObservedSpeciesData!Z$2:Z$4955,ObservedSpeciesData!$A$2:$A$4955,$A518,ObservedSpeciesData!$D$2:$D$4955,$D518),"")</f>
        <v>91.037606239318848</v>
      </c>
      <c r="AA518" s="23">
        <f>IF(ISNUMBER(AVERAGEIFS(ObservedSpeciesData!AA$2:AA$4955,ObservedSpeciesData!$A$2:$A$4955,$A518,ObservedSpeciesData!$D$2:$D$4955,$D518)),AVERAGEIFS(ObservedSpeciesData!AA$2:AA$4955,ObservedSpeciesData!$A$2:$A$4955,$A518,ObservedSpeciesData!$D$2:$D$4955,$D518),"")</f>
        <v>18.266167402267456</v>
      </c>
      <c r="AB518" s="24">
        <f>IF(ISNUMBER(AVERAGEIFS(ObservedSpeciesData!AB$2:AB$4955,ObservedSpeciesData!$A$2:$A$4955,$A518,ObservedSpeciesData!$D$2:$D$4955,$D518)),AVERAGEIFS(ObservedSpeciesData!AB$2:AB$4955,ObservedSpeciesData!$A$2:$A$4955,$A518,ObservedSpeciesData!$D$2:$D$4955,$D518),"")</f>
        <v>2.9225867843627927E-2</v>
      </c>
      <c r="AC518" s="24">
        <f>IF(ISNUMBER(AVERAGEIFS(ObservedSpeciesData!AC$2:AC$4955,ObservedSpeciesData!$A$2:$A$4955,$A518,ObservedSpeciesData!$D$2:$D$4955,$D518)),AVERAGEIFS(ObservedSpeciesData!AC$2:AC$4955,ObservedSpeciesData!$A$2:$A$4955,$A518,ObservedSpeciesData!$D$2:$D$4955,$D518),"")</f>
        <v>2.9225867843627927E-2</v>
      </c>
      <c r="AD518" s="23">
        <f>IF(ISNUMBER(AVERAGEIFS(ObservedSpeciesData!AD$2:AD$4955,ObservedSpeciesData!$A$2:$A$4955,$A518,ObservedSpeciesData!$D$2:$D$4955,$D518)),AVERAGEIFS(ObservedSpeciesData!AD$2:AD$4955,ObservedSpeciesData!$A$2:$A$4955,$A518,ObservedSpeciesData!$D$2:$D$4955,$D518),"")</f>
        <v>11.988226470947266</v>
      </c>
      <c r="AE518" s="24">
        <f>IF(ISNUMBER(AVERAGEIFS(ObservedSpeciesData!AE$2:AE$4955,ObservedSpeciesData!$A$2:$A$4955,$A518,ObservedSpeciesData!$D$2:$D$4955,$D518)),AVERAGEIFS(ObservedSpeciesData!AE$2:AE$4955,ObservedSpeciesData!$A$2:$A$4955,$A518,ObservedSpeciesData!$D$2:$D$4955,$D518),"")</f>
        <v>16.83754640897163</v>
      </c>
      <c r="AF518" s="23"/>
      <c r="AG518" s="24"/>
      <c r="AH518" s="23">
        <f>IF(ISNUMBER(AVERAGEIFS(ObservedSpeciesData!AH$2:AH$4955,ObservedSpeciesData!$A$2:$A$4955,$A518,ObservedSpeciesData!$D$2:$D$4955,$D518)),AVERAGEIFS(ObservedSpeciesData!AH$2:AH$4955,ObservedSpeciesData!$A$2:$A$4955,$A518,ObservedSpeciesData!$D$2:$D$4955,$D518),"")</f>
        <v>1.3488749999999998</v>
      </c>
      <c r="AI518" s="23">
        <f>IF(ISNUMBER(AVERAGEIFS(ObservedSpeciesData!AI$2:AI$4955,ObservedSpeciesData!$A$2:$A$4955,$A518,ObservedSpeciesData!$C$2:$C$4955,$C518,ObservedSpeciesData!$D$2:$D$4955,$D518)),AVERAGEIFS(ObservedSpeciesData!AI$2:AI$4955,ObservedSpeciesData!$A$2:$A$4955,$A518,ObservedSpeciesData!$C$2:$C$4955,$C518,ObservedSpeciesData!$D$2:$D$4955,$D518),"")</f>
        <v>8.7447499999999998</v>
      </c>
      <c r="AJ518" s="2">
        <f>COUNTIFS(ObservedSpeciesData!$A$2:$A$828,$A518,ObservedSpeciesData!$D$2:$D$828,$D518)</f>
        <v>0</v>
      </c>
      <c r="AK518" s="2">
        <f t="shared" si="8"/>
        <v>15</v>
      </c>
    </row>
    <row r="519" spans="1:37" x14ac:dyDescent="0.25">
      <c r="A519" s="14" t="s">
        <v>103</v>
      </c>
      <c r="B519" t="s">
        <v>98</v>
      </c>
      <c r="C519" t="s">
        <v>105</v>
      </c>
      <c r="D519" s="13">
        <v>42110</v>
      </c>
      <c r="E519">
        <v>1</v>
      </c>
      <c r="F519">
        <v>50</v>
      </c>
      <c r="G519" s="2" t="s">
        <v>89</v>
      </c>
      <c r="H519" s="2" t="s">
        <v>13</v>
      </c>
      <c r="I519">
        <v>8</v>
      </c>
      <c r="J519" s="2" t="s">
        <v>77</v>
      </c>
      <c r="K519" s="2">
        <f>IF(ISNUMBER(AVERAGEIFS(ObservedSpeciesData!K$2:K$4955,ObservedSpeciesData!$A$2:$A$4955,$A519,ObservedSpeciesData!$D$2:$D$4955,$D519)),AVERAGEIFS(ObservedSpeciesData!K$2:K$4955,ObservedSpeciesData!$A$2:$A$4955,$A519,ObservedSpeciesData!$D$2:$D$4955,$D519),"")</f>
        <v>45</v>
      </c>
      <c r="L519" s="26" t="str">
        <f>IF(ISNUMBER(AVERAGEIFS(ObservedSpeciesData!L$2:L$4955,ObservedSpeciesData!$A$2:$A$4955,$A519,ObservedSpeciesData!$D$2:$D$4955,$D519)),AVERAGEIFS(ObservedSpeciesData!L$2:L$4955,ObservedSpeciesData!$A$2:$A$4955,$A519,ObservedSpeciesData!$D$2:$D$4955,$D519),"")</f>
        <v/>
      </c>
      <c r="M519" s="23" t="str">
        <f>IF(ISNUMBER(AVERAGEIFS(ObservedSpeciesData!M$2:M$4955,ObservedSpeciesData!$A$2:$A$4955,$A519,ObservedSpeciesData!$D$2:$D$4955,$D519)),AVERAGEIFS(ObservedSpeciesData!M$2:M$4955,ObservedSpeciesData!$A$2:$A$4955,$A519,ObservedSpeciesData!$D$2:$D$4955,$D519),"")</f>
        <v/>
      </c>
      <c r="N519" s="23">
        <f>IF(ISNUMBER(AVERAGEIFS(ObservedSpeciesData!N$2:N$4955,ObservedSpeciesData!$A$2:$A$4955,$A519,ObservedSpeciesData!$D$2:$D$4955,$D519)),AVERAGEIFS(ObservedSpeciesData!N$2:N$4955,ObservedSpeciesData!$A$2:$A$4955,$A519,ObservedSpeciesData!$D$2:$D$4955,$D519),"")</f>
        <v>588.59263994794253</v>
      </c>
      <c r="O519" s="23">
        <f>IF(ISNUMBER(AVERAGEIFS(ObservedSpeciesData!O$2:O$4955,ObservedSpeciesData!$A$2:$A$4955,$A519,ObservedSpeciesData!$D$2:$D$4955,$D519)),AVERAGEIFS(ObservedSpeciesData!O$2:O$4955,ObservedSpeciesData!$A$2:$A$4955,$A519,ObservedSpeciesData!$D$2:$D$4955,$D519),"")</f>
        <v>58.859263994794247</v>
      </c>
      <c r="P519" s="23">
        <f>IF(ISNUMBER(AVERAGEIFS(ObservedSpeciesData!P$2:P$4955,ObservedSpeciesData!$A$2:$A$4955,$A519,ObservedSpeciesData!$C$2:$C$4955,$C519,ObservedSpeciesData!$D$2:$D$4955,$D519)),AVERAGEIFS(ObservedSpeciesData!P$2:P$4955,ObservedSpeciesData!$A$2:$A$4955,$A519,ObservedSpeciesData!$C$2:$C$4955,$C519,ObservedSpeciesData!$D$2:$D$4955,$D519),"")</f>
        <v>428.56481108794964</v>
      </c>
      <c r="Q519" s="23"/>
      <c r="R519" s="25" t="str">
        <f>IF(ISNUMBER(AVERAGEIFS(ObservedSpeciesData!R$2:R$4955,ObservedSpeciesData!$A$2:$A$4955,$A519,ObservedSpeciesData!$D$2:$D$4955,$D519)),AVERAGEIFS(ObservedSpeciesData!R$2:R$4955,ObservedSpeciesData!$A$2:$A$4955,$A519,ObservedSpeciesData!$D$2:$D$4955,$D519),"")</f>
        <v/>
      </c>
      <c r="S519" s="25" t="str">
        <f>IF(ISNUMBER(AVERAGEIFS(ObservedSpeciesData!S$2:S$4955,ObservedSpeciesData!$A$2:$A$4955,$A519,ObservedSpeciesData!$D$2:$D$4955,$D519)),AVERAGEIFS(ObservedSpeciesData!S$2:S$4955,ObservedSpeciesData!$A$2:$A$4955,$A519,ObservedSpeciesData!$D$2:$D$4955,$D519),"")</f>
        <v/>
      </c>
      <c r="T519" s="23" t="str">
        <f>IF(ISNUMBER(AVERAGEIFS(ObservedSpeciesData!T$2:T$4955,ObservedSpeciesData!$A$2:$A$4955,$A519,ObservedSpeciesData!$D$2:$D$4955,$D519)),AVERAGEIFS(ObservedSpeciesData!T$2:T$4955,ObservedSpeciesData!$A$2:$A$4955,$A519,ObservedSpeciesData!$D$2:$D$4955,$D519),"")</f>
        <v/>
      </c>
      <c r="U519" s="24" t="str">
        <f>IF(ISNUMBER(AVERAGEIFS(ObservedSpeciesData!U$2:U$4955,ObservedSpeciesData!$A$2:$A$4955,$A519,ObservedSpeciesData!$C$2:$C$4955,$C519,ObservedSpeciesData!$D$2:$D$4955,$D519)),AVERAGEIFS(ObservedSpeciesData!U$2:U$4955,ObservedSpeciesData!$A$2:$A$4955,$A519,ObservedSpeciesData!$C$2:$C$4955,$C519,ObservedSpeciesData!$D$2:$D$4955,$D519),"")</f>
        <v/>
      </c>
      <c r="V519" s="23">
        <f>IF(ISNUMBER(AVERAGEIFS(ObservedSpeciesData!V$2:V$4955,ObservedSpeciesData!$A$2:$A$4955,$A519,ObservedSpeciesData!$D$2:$D$4955,$D519)),AVERAGEIFS(ObservedSpeciesData!V$2:V$4955,ObservedSpeciesData!$A$2:$A$4955,$A519,ObservedSpeciesData!$D$2:$D$4955,$D519),"")</f>
        <v>24.672022342681885</v>
      </c>
      <c r="W519" s="23">
        <f>IF(ISNUMBER(AVERAGEIFS(ObservedSpeciesData!W$2:W$4955,ObservedSpeciesData!$A$2:$A$4955,$A519,ObservedSpeciesData!$D$2:$D$4955,$D519)),AVERAGEIFS(ObservedSpeciesData!W$2:W$4955,ObservedSpeciesData!$A$2:$A$4955,$A519,ObservedSpeciesData!$D$2:$D$4955,$D519),"")</f>
        <v>14.904316008090973</v>
      </c>
      <c r="X519" s="23">
        <f>IF(ISNUMBER(AVERAGEIFS(ObservedSpeciesData!X$2:X$4955,ObservedSpeciesData!$A$2:$A$4955,$A519,ObservedSpeciesData!$D$2:$D$4955,$D519)),AVERAGEIFS(ObservedSpeciesData!X$2:X$4955,ObservedSpeciesData!$A$2:$A$4955,$A519,ObservedSpeciesData!$D$2:$D$4955,$D519),"")</f>
        <v>75.242467403411865</v>
      </c>
      <c r="Y519" s="23">
        <f>IF(ISNUMBER(AVERAGEIFS(ObservedSpeciesData!Y$2:Y$4955,ObservedSpeciesData!$A$2:$A$4955,$A519,ObservedSpeciesData!$D$2:$D$4955,$D519)),AVERAGEIFS(ObservedSpeciesData!Y$2:Y$4955,ObservedSpeciesData!$A$2:$A$4955,$A519,ObservedSpeciesData!$D$2:$D$4955,$D519),"")</f>
        <v>42.885950326919556</v>
      </c>
      <c r="Z519" s="23">
        <f>IF(ISNUMBER(AVERAGEIFS(ObservedSpeciesData!Z$2:Z$4955,ObservedSpeciesData!$A$2:$A$4955,$A519,ObservedSpeciesData!$D$2:$D$4955,$D519)),AVERAGEIFS(ObservedSpeciesData!Z$2:Z$4955,ObservedSpeciesData!$A$2:$A$4955,$A519,ObservedSpeciesData!$D$2:$D$4955,$D519),"")</f>
        <v>90.692162990570068</v>
      </c>
      <c r="AA519" s="23">
        <f>IF(ISNUMBER(AVERAGEIFS(ObservedSpeciesData!AA$2:AA$4955,ObservedSpeciesData!$A$2:$A$4955,$A519,ObservedSpeciesData!$D$2:$D$4955,$D519)),AVERAGEIFS(ObservedSpeciesData!AA$2:AA$4955,ObservedSpeciesData!$A$2:$A$4955,$A519,ObservedSpeciesData!$D$2:$D$4955,$D519),"")</f>
        <v>18.276223659515381</v>
      </c>
      <c r="AB519" s="24">
        <f>IF(ISNUMBER(AVERAGEIFS(ObservedSpeciesData!AB$2:AB$4955,ObservedSpeciesData!$A$2:$A$4955,$A519,ObservedSpeciesData!$D$2:$D$4955,$D519)),AVERAGEIFS(ObservedSpeciesData!AB$2:AB$4955,ObservedSpeciesData!$A$2:$A$4955,$A519,ObservedSpeciesData!$D$2:$D$4955,$D519),"")</f>
        <v>2.9241957855224612E-2</v>
      </c>
      <c r="AC519" s="24">
        <f>IF(ISNUMBER(AVERAGEIFS(ObservedSpeciesData!AC$2:AC$4955,ObservedSpeciesData!$A$2:$A$4955,$A519,ObservedSpeciesData!$D$2:$D$4955,$D519)),AVERAGEIFS(ObservedSpeciesData!AC$2:AC$4955,ObservedSpeciesData!$A$2:$A$4955,$A519,ObservedSpeciesData!$D$2:$D$4955,$D519),"")</f>
        <v>2.9241957855224612E-2</v>
      </c>
      <c r="AD519" s="23">
        <f>IF(ISNUMBER(AVERAGEIFS(ObservedSpeciesData!AD$2:AD$4955,ObservedSpeciesData!$A$2:$A$4955,$A519,ObservedSpeciesData!$D$2:$D$4955,$D519)),AVERAGEIFS(ObservedSpeciesData!AD$2:AD$4955,ObservedSpeciesData!$A$2:$A$4955,$A519,ObservedSpeciesData!$D$2:$D$4955,$D519),"")</f>
        <v>12.038794784545898</v>
      </c>
      <c r="AE519" s="24">
        <f>IF(ISNUMBER(AVERAGEIFS(ObservedSpeciesData!AE$2:AE$4955,ObservedSpeciesData!$A$2:$A$4955,$A519,ObservedSpeciesData!$D$2:$D$4955,$D519)),AVERAGEIFS(ObservedSpeciesData!AE$2:AE$4955,ObservedSpeciesData!$A$2:$A$4955,$A519,ObservedSpeciesData!$D$2:$D$4955,$D519),"")</f>
        <v>17.020271030072326</v>
      </c>
      <c r="AF519" s="23"/>
      <c r="AG519" s="24"/>
      <c r="AH519" s="23">
        <f>IF(ISNUMBER(AVERAGEIFS(ObservedSpeciesData!AH$2:AH$4955,ObservedSpeciesData!$A$2:$A$4955,$A519,ObservedSpeciesData!$D$2:$D$4955,$D519)),AVERAGEIFS(ObservedSpeciesData!AH$2:AH$4955,ObservedSpeciesData!$A$2:$A$4955,$A519,ObservedSpeciesData!$D$2:$D$4955,$D519),"")</f>
        <v>1.718375</v>
      </c>
      <c r="AI519" s="23">
        <f>IF(ISNUMBER(AVERAGEIFS(ObservedSpeciesData!AI$2:AI$4955,ObservedSpeciesData!$A$2:$A$4955,$A519,ObservedSpeciesData!$C$2:$C$4955,$C519,ObservedSpeciesData!$D$2:$D$4955,$D519)),AVERAGEIFS(ObservedSpeciesData!AI$2:AI$4955,ObservedSpeciesData!$A$2:$A$4955,$A519,ObservedSpeciesData!$C$2:$C$4955,$C519,ObservedSpeciesData!$D$2:$D$4955,$D519),"")</f>
        <v>9.2992500000000007</v>
      </c>
      <c r="AJ519" s="2">
        <f>COUNTIFS(ObservedSpeciesData!$A$2:$A$828,$A519,ObservedSpeciesData!$D$2:$D$828,$D519)</f>
        <v>0</v>
      </c>
      <c r="AK519" s="2">
        <f t="shared" si="8"/>
        <v>15</v>
      </c>
    </row>
    <row r="520" spans="1:37" x14ac:dyDescent="0.25">
      <c r="A520" s="14" t="s">
        <v>102</v>
      </c>
      <c r="B520" t="s">
        <v>98</v>
      </c>
      <c r="C520" t="s">
        <v>105</v>
      </c>
      <c r="D520" s="13">
        <v>42110</v>
      </c>
      <c r="E520">
        <v>1</v>
      </c>
      <c r="F520">
        <v>100</v>
      </c>
      <c r="G520" s="2" t="s">
        <v>89</v>
      </c>
      <c r="H520" s="2" t="s">
        <v>13</v>
      </c>
      <c r="I520">
        <v>8</v>
      </c>
      <c r="J520" s="2" t="s">
        <v>77</v>
      </c>
      <c r="K520" s="2">
        <f>IF(ISNUMBER(AVERAGEIFS(ObservedSpeciesData!K$2:K$4955,ObservedSpeciesData!$A$2:$A$4955,$A520,ObservedSpeciesData!$D$2:$D$4955,$D520)),AVERAGEIFS(ObservedSpeciesData!K$2:K$4955,ObservedSpeciesData!$A$2:$A$4955,$A520,ObservedSpeciesData!$D$2:$D$4955,$D520),"")</f>
        <v>90</v>
      </c>
      <c r="L520" s="26" t="str">
        <f>IF(ISNUMBER(AVERAGEIFS(ObservedSpeciesData!L$2:L$4955,ObservedSpeciesData!$A$2:$A$4955,$A520,ObservedSpeciesData!$D$2:$D$4955,$D520)),AVERAGEIFS(ObservedSpeciesData!L$2:L$4955,ObservedSpeciesData!$A$2:$A$4955,$A520,ObservedSpeciesData!$D$2:$D$4955,$D520),"")</f>
        <v/>
      </c>
      <c r="M520" s="23" t="str">
        <f>IF(ISNUMBER(AVERAGEIFS(ObservedSpeciesData!M$2:M$4955,ObservedSpeciesData!$A$2:$A$4955,$A520,ObservedSpeciesData!$D$2:$D$4955,$D520)),AVERAGEIFS(ObservedSpeciesData!M$2:M$4955,ObservedSpeciesData!$A$2:$A$4955,$A520,ObservedSpeciesData!$D$2:$D$4955,$D520),"")</f>
        <v/>
      </c>
      <c r="N520" s="23">
        <f>IF(ISNUMBER(AVERAGEIFS(ObservedSpeciesData!N$2:N$4955,ObservedSpeciesData!$A$2:$A$4955,$A520,ObservedSpeciesData!$D$2:$D$4955,$D520)),AVERAGEIFS(ObservedSpeciesData!N$2:N$4955,ObservedSpeciesData!$A$2:$A$4955,$A520,ObservedSpeciesData!$D$2:$D$4955,$D520),"")</f>
        <v>591.10518112275258</v>
      </c>
      <c r="O520" s="23">
        <f>IF(ISNUMBER(AVERAGEIFS(ObservedSpeciesData!O$2:O$4955,ObservedSpeciesData!$A$2:$A$4955,$A520,ObservedSpeciesData!$D$2:$D$4955,$D520)),AVERAGEIFS(ObservedSpeciesData!O$2:O$4955,ObservedSpeciesData!$A$2:$A$4955,$A520,ObservedSpeciesData!$D$2:$D$4955,$D520),"")</f>
        <v>59.110518112275273</v>
      </c>
      <c r="P520" s="23">
        <f>IF(ISNUMBER(AVERAGEIFS(ObservedSpeciesData!P$2:P$4955,ObservedSpeciesData!$A$2:$A$4955,$A520,ObservedSpeciesData!$C$2:$C$4955,$C520,ObservedSpeciesData!$D$2:$D$4955,$D520)),AVERAGEIFS(ObservedSpeciesData!P$2:P$4955,ObservedSpeciesData!$A$2:$A$4955,$A520,ObservedSpeciesData!$C$2:$C$4955,$C520,ObservedSpeciesData!$D$2:$D$4955,$D520),"")</f>
        <v>562.52956376497332</v>
      </c>
      <c r="Q520" s="23"/>
      <c r="R520" s="25" t="str">
        <f>IF(ISNUMBER(AVERAGEIFS(ObservedSpeciesData!R$2:R$4955,ObservedSpeciesData!$A$2:$A$4955,$A520,ObservedSpeciesData!$D$2:$D$4955,$D520)),AVERAGEIFS(ObservedSpeciesData!R$2:R$4955,ObservedSpeciesData!$A$2:$A$4955,$A520,ObservedSpeciesData!$D$2:$D$4955,$D520),"")</f>
        <v/>
      </c>
      <c r="S520" s="25" t="str">
        <f>IF(ISNUMBER(AVERAGEIFS(ObservedSpeciesData!S$2:S$4955,ObservedSpeciesData!$A$2:$A$4955,$A520,ObservedSpeciesData!$D$2:$D$4955,$D520)),AVERAGEIFS(ObservedSpeciesData!S$2:S$4955,ObservedSpeciesData!$A$2:$A$4955,$A520,ObservedSpeciesData!$D$2:$D$4955,$D520),"")</f>
        <v/>
      </c>
      <c r="T520" s="23" t="str">
        <f>IF(ISNUMBER(AVERAGEIFS(ObservedSpeciesData!T$2:T$4955,ObservedSpeciesData!$A$2:$A$4955,$A520,ObservedSpeciesData!$D$2:$D$4955,$D520)),AVERAGEIFS(ObservedSpeciesData!T$2:T$4955,ObservedSpeciesData!$A$2:$A$4955,$A520,ObservedSpeciesData!$D$2:$D$4955,$D520),"")</f>
        <v/>
      </c>
      <c r="U520" s="24" t="str">
        <f>IF(ISNUMBER(AVERAGEIFS(ObservedSpeciesData!U$2:U$4955,ObservedSpeciesData!$A$2:$A$4955,$A520,ObservedSpeciesData!$C$2:$C$4955,$C520,ObservedSpeciesData!$D$2:$D$4955,$D520)),AVERAGEIFS(ObservedSpeciesData!U$2:U$4955,ObservedSpeciesData!$A$2:$A$4955,$A520,ObservedSpeciesData!$C$2:$C$4955,$C520,ObservedSpeciesData!$D$2:$D$4955,$D520),"")</f>
        <v/>
      </c>
      <c r="V520" s="23">
        <f>IF(ISNUMBER(AVERAGEIFS(ObservedSpeciesData!V$2:V$4955,ObservedSpeciesData!$A$2:$A$4955,$A520,ObservedSpeciesData!$D$2:$D$4955,$D520)),AVERAGEIFS(ObservedSpeciesData!V$2:V$4955,ObservedSpeciesData!$A$2:$A$4955,$A520,ObservedSpeciesData!$D$2:$D$4955,$D520),"")</f>
        <v>24.931456804275513</v>
      </c>
      <c r="W520" s="23">
        <f>IF(ISNUMBER(AVERAGEIFS(ObservedSpeciesData!W$2:W$4955,ObservedSpeciesData!$A$2:$A$4955,$A520,ObservedSpeciesData!$D$2:$D$4955,$D520)),AVERAGEIFS(ObservedSpeciesData!W$2:W$4955,ObservedSpeciesData!$A$2:$A$4955,$A520,ObservedSpeciesData!$D$2:$D$4955,$D520),"")</f>
        <v>14.374274611473083</v>
      </c>
      <c r="X520" s="23">
        <f>IF(ISNUMBER(AVERAGEIFS(ObservedSpeciesData!X$2:X$4955,ObservedSpeciesData!$A$2:$A$4955,$A520,ObservedSpeciesData!$D$2:$D$4955,$D520)),AVERAGEIFS(ObservedSpeciesData!X$2:X$4955,ObservedSpeciesData!$A$2:$A$4955,$A520,ObservedSpeciesData!$D$2:$D$4955,$D520),"")</f>
        <v>74.786102294921875</v>
      </c>
      <c r="Y520" s="23">
        <f>IF(ISNUMBER(AVERAGEIFS(ObservedSpeciesData!Y$2:Y$4955,ObservedSpeciesData!$A$2:$A$4955,$A520,ObservedSpeciesData!$D$2:$D$4955,$D520)),AVERAGEIFS(ObservedSpeciesData!Y$2:Y$4955,ObservedSpeciesData!$A$2:$A$4955,$A520,ObservedSpeciesData!$D$2:$D$4955,$D520),"")</f>
        <v>43.460124969482422</v>
      </c>
      <c r="Z520" s="23">
        <f>IF(ISNUMBER(AVERAGEIFS(ObservedSpeciesData!Z$2:Z$4955,ObservedSpeciesData!$A$2:$A$4955,$A520,ObservedSpeciesData!$D$2:$D$4955,$D520)),AVERAGEIFS(ObservedSpeciesData!Z$2:Z$4955,ObservedSpeciesData!$A$2:$A$4955,$A520,ObservedSpeciesData!$D$2:$D$4955,$D520),"")</f>
        <v>90.669063091278076</v>
      </c>
      <c r="AA520" s="23">
        <f>IF(ISNUMBER(AVERAGEIFS(ObservedSpeciesData!AA$2:AA$4955,ObservedSpeciesData!$A$2:$A$4955,$A520,ObservedSpeciesData!$D$2:$D$4955,$D520)),AVERAGEIFS(ObservedSpeciesData!AA$2:AA$4955,ObservedSpeciesData!$A$2:$A$4955,$A520,ObservedSpeciesData!$D$2:$D$4955,$D520),"")</f>
        <v>18.0927494764328</v>
      </c>
      <c r="AB520" s="24">
        <f>IF(ISNUMBER(AVERAGEIFS(ObservedSpeciesData!AB$2:AB$4955,ObservedSpeciesData!$A$2:$A$4955,$A520,ObservedSpeciesData!$D$2:$D$4955,$D520)),AVERAGEIFS(ObservedSpeciesData!AB$2:AB$4955,ObservedSpeciesData!$A$2:$A$4955,$A520,ObservedSpeciesData!$D$2:$D$4955,$D520),"")</f>
        <v>2.8948399162292478E-2</v>
      </c>
      <c r="AC520" s="24">
        <f>IF(ISNUMBER(AVERAGEIFS(ObservedSpeciesData!AC$2:AC$4955,ObservedSpeciesData!$A$2:$A$4955,$A520,ObservedSpeciesData!$D$2:$D$4955,$D520)),AVERAGEIFS(ObservedSpeciesData!AC$2:AC$4955,ObservedSpeciesData!$A$2:$A$4955,$A520,ObservedSpeciesData!$D$2:$D$4955,$D520),"")</f>
        <v>2.8948399162292478E-2</v>
      </c>
      <c r="AD520" s="23">
        <f>IF(ISNUMBER(AVERAGEIFS(ObservedSpeciesData!AD$2:AD$4955,ObservedSpeciesData!$A$2:$A$4955,$A520,ObservedSpeciesData!$D$2:$D$4955,$D520)),AVERAGEIFS(ObservedSpeciesData!AD$2:AD$4955,ObservedSpeciesData!$A$2:$A$4955,$A520,ObservedSpeciesData!$D$2:$D$4955,$D520),"")</f>
        <v>11.965776367187498</v>
      </c>
      <c r="AE520" s="24">
        <f>IF(ISNUMBER(AVERAGEIFS(ObservedSpeciesData!AE$2:AE$4955,ObservedSpeciesData!$A$2:$A$4955,$A520,ObservedSpeciesData!$D$2:$D$4955,$D520)),AVERAGEIFS(ObservedSpeciesData!AE$2:AE$4955,ObservedSpeciesData!$A$2:$A$4955,$A520,ObservedSpeciesData!$D$2:$D$4955,$D520),"")</f>
        <v>16.434264557425188</v>
      </c>
      <c r="AF520" s="23"/>
      <c r="AG520" s="24"/>
      <c r="AH520" s="23">
        <f>IF(ISNUMBER(AVERAGEIFS(ObservedSpeciesData!AH$2:AH$4955,ObservedSpeciesData!$A$2:$A$4955,$A520,ObservedSpeciesData!$D$2:$D$4955,$D520)),AVERAGEIFS(ObservedSpeciesData!AH$2:AH$4955,ObservedSpeciesData!$A$2:$A$4955,$A520,ObservedSpeciesData!$D$2:$D$4955,$D520),"")</f>
        <v>1.71275</v>
      </c>
      <c r="AI520" s="23">
        <f>IF(ISNUMBER(AVERAGEIFS(ObservedSpeciesData!AI$2:AI$4955,ObservedSpeciesData!$A$2:$A$4955,$A520,ObservedSpeciesData!$C$2:$C$4955,$C520,ObservedSpeciesData!$D$2:$D$4955,$D520)),AVERAGEIFS(ObservedSpeciesData!AI$2:AI$4955,ObservedSpeciesData!$A$2:$A$4955,$A520,ObservedSpeciesData!$C$2:$C$4955,$C520,ObservedSpeciesData!$D$2:$D$4955,$D520),"")</f>
        <v>12.155749999999999</v>
      </c>
      <c r="AJ520" s="2">
        <f>COUNTIFS(ObservedSpeciesData!$A$2:$A$828,$A520,ObservedSpeciesData!$D$2:$D$828,$D520)</f>
        <v>0</v>
      </c>
      <c r="AK520" s="2">
        <f t="shared" si="8"/>
        <v>15</v>
      </c>
    </row>
    <row r="521" spans="1:37" x14ac:dyDescent="0.25">
      <c r="A521" s="14" t="s">
        <v>101</v>
      </c>
      <c r="B521" t="s">
        <v>98</v>
      </c>
      <c r="C521" t="s">
        <v>105</v>
      </c>
      <c r="D521" s="13">
        <v>42110</v>
      </c>
      <c r="E521">
        <v>1</v>
      </c>
      <c r="F521">
        <v>200</v>
      </c>
      <c r="G521" s="2" t="s">
        <v>89</v>
      </c>
      <c r="H521" s="2" t="s">
        <v>13</v>
      </c>
      <c r="I521">
        <v>8</v>
      </c>
      <c r="J521" s="2" t="s">
        <v>77</v>
      </c>
      <c r="K521" s="2">
        <f>IF(ISNUMBER(AVERAGEIFS(ObservedSpeciesData!K$2:K$4955,ObservedSpeciesData!$A$2:$A$4955,$A521,ObservedSpeciesData!$D$2:$D$4955,$D521)),AVERAGEIFS(ObservedSpeciesData!K$2:K$4955,ObservedSpeciesData!$A$2:$A$4955,$A521,ObservedSpeciesData!$D$2:$D$4955,$D521),"")</f>
        <v>180</v>
      </c>
      <c r="L521" s="26" t="str">
        <f>IF(ISNUMBER(AVERAGEIFS(ObservedSpeciesData!L$2:L$4955,ObservedSpeciesData!$A$2:$A$4955,$A521,ObservedSpeciesData!$D$2:$D$4955,$D521)),AVERAGEIFS(ObservedSpeciesData!L$2:L$4955,ObservedSpeciesData!$A$2:$A$4955,$A521,ObservedSpeciesData!$D$2:$D$4955,$D521),"")</f>
        <v/>
      </c>
      <c r="M521" s="23" t="str">
        <f>IF(ISNUMBER(AVERAGEIFS(ObservedSpeciesData!M$2:M$4955,ObservedSpeciesData!$A$2:$A$4955,$A521,ObservedSpeciesData!$D$2:$D$4955,$D521)),AVERAGEIFS(ObservedSpeciesData!M$2:M$4955,ObservedSpeciesData!$A$2:$A$4955,$A521,ObservedSpeciesData!$D$2:$D$4955,$D521),"")</f>
        <v/>
      </c>
      <c r="N521" s="23">
        <f>IF(ISNUMBER(AVERAGEIFS(ObservedSpeciesData!N$2:N$4955,ObservedSpeciesData!$A$2:$A$4955,$A521,ObservedSpeciesData!$D$2:$D$4955,$D521)),AVERAGEIFS(ObservedSpeciesData!N$2:N$4955,ObservedSpeciesData!$A$2:$A$4955,$A521,ObservedSpeciesData!$D$2:$D$4955,$D521),"")</f>
        <v>850.53373958708846</v>
      </c>
      <c r="O521" s="23">
        <f>IF(ISNUMBER(AVERAGEIFS(ObservedSpeciesData!O$2:O$4955,ObservedSpeciesData!$A$2:$A$4955,$A521,ObservedSpeciesData!$D$2:$D$4955,$D521)),AVERAGEIFS(ObservedSpeciesData!O$2:O$4955,ObservedSpeciesData!$A$2:$A$4955,$A521,ObservedSpeciesData!$D$2:$D$4955,$D521),"")</f>
        <v>85.05337395870886</v>
      </c>
      <c r="P521" s="23">
        <f>IF(ISNUMBER(AVERAGEIFS(ObservedSpeciesData!P$2:P$4955,ObservedSpeciesData!$A$2:$A$4955,$A521,ObservedSpeciesData!$C$2:$C$4955,$C521,ObservedSpeciesData!$D$2:$D$4955,$D521)),AVERAGEIFS(ObservedSpeciesData!P$2:P$4955,ObservedSpeciesData!$A$2:$A$4955,$A521,ObservedSpeciesData!$C$2:$C$4955,$C521,ObservedSpeciesData!$D$2:$D$4955,$D521),"")</f>
        <v>664.64707947899535</v>
      </c>
      <c r="Q521" s="23"/>
      <c r="R521" s="25" t="str">
        <f>IF(ISNUMBER(AVERAGEIFS(ObservedSpeciesData!R$2:R$4955,ObservedSpeciesData!$A$2:$A$4955,$A521,ObservedSpeciesData!$D$2:$D$4955,$D521)),AVERAGEIFS(ObservedSpeciesData!R$2:R$4955,ObservedSpeciesData!$A$2:$A$4955,$A521,ObservedSpeciesData!$D$2:$D$4955,$D521),"")</f>
        <v/>
      </c>
      <c r="S521" s="25" t="str">
        <f>IF(ISNUMBER(AVERAGEIFS(ObservedSpeciesData!S$2:S$4955,ObservedSpeciesData!$A$2:$A$4955,$A521,ObservedSpeciesData!$D$2:$D$4955,$D521)),AVERAGEIFS(ObservedSpeciesData!S$2:S$4955,ObservedSpeciesData!$A$2:$A$4955,$A521,ObservedSpeciesData!$D$2:$D$4955,$D521),"")</f>
        <v/>
      </c>
      <c r="T521" s="23" t="str">
        <f>IF(ISNUMBER(AVERAGEIFS(ObservedSpeciesData!T$2:T$4955,ObservedSpeciesData!$A$2:$A$4955,$A521,ObservedSpeciesData!$D$2:$D$4955,$D521)),AVERAGEIFS(ObservedSpeciesData!T$2:T$4955,ObservedSpeciesData!$A$2:$A$4955,$A521,ObservedSpeciesData!$D$2:$D$4955,$D521),"")</f>
        <v/>
      </c>
      <c r="U521" s="24" t="str">
        <f>IF(ISNUMBER(AVERAGEIFS(ObservedSpeciesData!U$2:U$4955,ObservedSpeciesData!$A$2:$A$4955,$A521,ObservedSpeciesData!$C$2:$C$4955,$C521,ObservedSpeciesData!$D$2:$D$4955,$D521)),AVERAGEIFS(ObservedSpeciesData!U$2:U$4955,ObservedSpeciesData!$A$2:$A$4955,$A521,ObservedSpeciesData!$C$2:$C$4955,$C521,ObservedSpeciesData!$D$2:$D$4955,$D521),"")</f>
        <v/>
      </c>
      <c r="V521" s="23">
        <f>IF(ISNUMBER(AVERAGEIFS(ObservedSpeciesData!V$2:V$4955,ObservedSpeciesData!$A$2:$A$4955,$A521,ObservedSpeciesData!$D$2:$D$4955,$D521)),AVERAGEIFS(ObservedSpeciesData!V$2:V$4955,ObservedSpeciesData!$A$2:$A$4955,$A521,ObservedSpeciesData!$D$2:$D$4955,$D521),"")</f>
        <v>24.324874758720398</v>
      </c>
      <c r="W521" s="23">
        <f>IF(ISNUMBER(AVERAGEIFS(ObservedSpeciesData!W$2:W$4955,ObservedSpeciesData!$A$2:$A$4955,$A521,ObservedSpeciesData!$D$2:$D$4955,$D521)),AVERAGEIFS(ObservedSpeciesData!W$2:W$4955,ObservedSpeciesData!$A$2:$A$4955,$A521,ObservedSpeciesData!$D$2:$D$4955,$D521),"")</f>
        <v>15.364749372005463</v>
      </c>
      <c r="X521" s="23">
        <f>IF(ISNUMBER(AVERAGEIFS(ObservedSpeciesData!X$2:X$4955,ObservedSpeciesData!$A$2:$A$4955,$A521,ObservedSpeciesData!$D$2:$D$4955,$D521)),AVERAGEIFS(ObservedSpeciesData!X$2:X$4955,ObservedSpeciesData!$A$2:$A$4955,$A521,ObservedSpeciesData!$D$2:$D$4955,$D521),"")</f>
        <v>75.905436515808105</v>
      </c>
      <c r="Y521" s="23">
        <f>IF(ISNUMBER(AVERAGEIFS(ObservedSpeciesData!Y$2:Y$4955,ObservedSpeciesData!$A$2:$A$4955,$A521,ObservedSpeciesData!$D$2:$D$4955,$D521)),AVERAGEIFS(ObservedSpeciesData!Y$2:Y$4955,ObservedSpeciesData!$A$2:$A$4955,$A521,ObservedSpeciesData!$D$2:$D$4955,$D521),"")</f>
        <v>41.315200805664063</v>
      </c>
      <c r="Z521" s="23">
        <f>IF(ISNUMBER(AVERAGEIFS(ObservedSpeciesData!Z$2:Z$4955,ObservedSpeciesData!$A$2:$A$4955,$A521,ObservedSpeciesData!$D$2:$D$4955,$D521)),AVERAGEIFS(ObservedSpeciesData!Z$2:Z$4955,ObservedSpeciesData!$A$2:$A$4955,$A521,ObservedSpeciesData!$D$2:$D$4955,$D521),"")</f>
        <v>90.892505645751953</v>
      </c>
      <c r="AA521" s="23">
        <f>IF(ISNUMBER(AVERAGEIFS(ObservedSpeciesData!AA$2:AA$4955,ObservedSpeciesData!$A$2:$A$4955,$A521,ObservedSpeciesData!$D$2:$D$4955,$D521)),AVERAGEIFS(ObservedSpeciesData!AA$2:AA$4955,ObservedSpeciesData!$A$2:$A$4955,$A521,ObservedSpeciesData!$D$2:$D$4955,$D521),"")</f>
        <v>19.120649933815002</v>
      </c>
      <c r="AB521" s="24">
        <f>IF(ISNUMBER(AVERAGEIFS(ObservedSpeciesData!AB$2:AB$4955,ObservedSpeciesData!$A$2:$A$4955,$A521,ObservedSpeciesData!$D$2:$D$4955,$D521)),AVERAGEIFS(ObservedSpeciesData!AB$2:AB$4955,ObservedSpeciesData!$A$2:$A$4955,$A521,ObservedSpeciesData!$D$2:$D$4955,$D521),"")</f>
        <v>3.0593039894104005E-2</v>
      </c>
      <c r="AC521" s="24">
        <f>IF(ISNUMBER(AVERAGEIFS(ObservedSpeciesData!AC$2:AC$4955,ObservedSpeciesData!$A$2:$A$4955,$A521,ObservedSpeciesData!$D$2:$D$4955,$D521)),AVERAGEIFS(ObservedSpeciesData!AC$2:AC$4955,ObservedSpeciesData!$A$2:$A$4955,$A521,ObservedSpeciesData!$D$2:$D$4955,$D521),"")</f>
        <v>3.0593039894104005E-2</v>
      </c>
      <c r="AD521" s="23">
        <f>IF(ISNUMBER(AVERAGEIFS(ObservedSpeciesData!AD$2:AD$4955,ObservedSpeciesData!$A$2:$A$4955,$A521,ObservedSpeciesData!$D$2:$D$4955,$D521)),AVERAGEIFS(ObservedSpeciesData!AD$2:AD$4955,ObservedSpeciesData!$A$2:$A$4955,$A521,ObservedSpeciesData!$D$2:$D$4955,$D521),"")</f>
        <v>12.144869842529296</v>
      </c>
      <c r="AE521" s="24">
        <f>IF(ISNUMBER(AVERAGEIFS(ObservedSpeciesData!AE$2:AE$4955,ObservedSpeciesData!$A$2:$A$4955,$A521,ObservedSpeciesData!$D$2:$D$4955,$D521)),AVERAGEIFS(ObservedSpeciesData!AE$2:AE$4955,ObservedSpeciesData!$A$2:$A$4955,$A521,ObservedSpeciesData!$D$2:$D$4955,$D521),"")</f>
        <v>16.650954516033174</v>
      </c>
      <c r="AF521" s="23"/>
      <c r="AG521" s="24"/>
      <c r="AH521" s="23">
        <f>IF(ISNUMBER(AVERAGEIFS(ObservedSpeciesData!AH$2:AH$4955,ObservedSpeciesData!$A$2:$A$4955,$A521,ObservedSpeciesData!$D$2:$D$4955,$D521)),AVERAGEIFS(ObservedSpeciesData!AH$2:AH$4955,ObservedSpeciesData!$A$2:$A$4955,$A521,ObservedSpeciesData!$D$2:$D$4955,$D521),"")</f>
        <v>2.6033749999999998</v>
      </c>
      <c r="AI521" s="23">
        <f>IF(ISNUMBER(AVERAGEIFS(ObservedSpeciesData!AI$2:AI$4955,ObservedSpeciesData!$A$2:$A$4955,$A521,ObservedSpeciesData!$C$2:$C$4955,$C521,ObservedSpeciesData!$D$2:$D$4955,$D521)),AVERAGEIFS(ObservedSpeciesData!AI$2:AI$4955,ObservedSpeciesData!$A$2:$A$4955,$A521,ObservedSpeciesData!$C$2:$C$4955,$C521,ObservedSpeciesData!$D$2:$D$4955,$D521),"")</f>
        <v>14.300749999999999</v>
      </c>
      <c r="AJ521" s="2">
        <f>COUNTIFS(ObservedSpeciesData!$A$2:$A$828,$A521,ObservedSpeciesData!$D$2:$D$828,$D521)</f>
        <v>0</v>
      </c>
      <c r="AK521" s="2">
        <f t="shared" si="8"/>
        <v>15</v>
      </c>
    </row>
    <row r="522" spans="1:37" x14ac:dyDescent="0.25">
      <c r="A522" s="14" t="s">
        <v>100</v>
      </c>
      <c r="B522" t="s">
        <v>98</v>
      </c>
      <c r="C522" t="s">
        <v>105</v>
      </c>
      <c r="D522" s="13">
        <v>42110</v>
      </c>
      <c r="E522">
        <v>1</v>
      </c>
      <c r="F522">
        <v>350</v>
      </c>
      <c r="G522" s="2" t="s">
        <v>89</v>
      </c>
      <c r="H522" s="2" t="s">
        <v>13</v>
      </c>
      <c r="I522">
        <v>8</v>
      </c>
      <c r="J522" s="2" t="s">
        <v>77</v>
      </c>
      <c r="K522" s="2">
        <f>IF(ISNUMBER(AVERAGEIFS(ObservedSpeciesData!K$2:K$4955,ObservedSpeciesData!$A$2:$A$4955,$A522,ObservedSpeciesData!$D$2:$D$4955,$D522)),AVERAGEIFS(ObservedSpeciesData!K$2:K$4955,ObservedSpeciesData!$A$2:$A$4955,$A522,ObservedSpeciesData!$D$2:$D$4955,$D522),"")</f>
        <v>350</v>
      </c>
      <c r="L522" s="26" t="str">
        <f>IF(ISNUMBER(AVERAGEIFS(ObservedSpeciesData!L$2:L$4955,ObservedSpeciesData!$A$2:$A$4955,$A522,ObservedSpeciesData!$D$2:$D$4955,$D522)),AVERAGEIFS(ObservedSpeciesData!L$2:L$4955,ObservedSpeciesData!$A$2:$A$4955,$A522,ObservedSpeciesData!$D$2:$D$4955,$D522),"")</f>
        <v/>
      </c>
      <c r="M522" s="23" t="str">
        <f>IF(ISNUMBER(AVERAGEIFS(ObservedSpeciesData!M$2:M$4955,ObservedSpeciesData!$A$2:$A$4955,$A522,ObservedSpeciesData!$D$2:$D$4955,$D522)),AVERAGEIFS(ObservedSpeciesData!M$2:M$4955,ObservedSpeciesData!$A$2:$A$4955,$A522,ObservedSpeciesData!$D$2:$D$4955,$D522),"")</f>
        <v/>
      </c>
      <c r="N522" s="23">
        <f>IF(ISNUMBER(AVERAGEIFS(ObservedSpeciesData!N$2:N$4955,ObservedSpeciesData!$A$2:$A$4955,$A522,ObservedSpeciesData!$D$2:$D$4955,$D522)),AVERAGEIFS(ObservedSpeciesData!N$2:N$4955,ObservedSpeciesData!$A$2:$A$4955,$A522,ObservedSpeciesData!$D$2:$D$4955,$D522),"")</f>
        <v>941.87756048381357</v>
      </c>
      <c r="O522" s="23">
        <f>IF(ISNUMBER(AVERAGEIFS(ObservedSpeciesData!O$2:O$4955,ObservedSpeciesData!$A$2:$A$4955,$A522,ObservedSpeciesData!$D$2:$D$4955,$D522)),AVERAGEIFS(ObservedSpeciesData!O$2:O$4955,ObservedSpeciesData!$A$2:$A$4955,$A522,ObservedSpeciesData!$D$2:$D$4955,$D522),"")</f>
        <v>94.187756048381374</v>
      </c>
      <c r="P522" s="23">
        <f>IF(ISNUMBER(AVERAGEIFS(ObservedSpeciesData!P$2:P$4955,ObservedSpeciesData!$A$2:$A$4955,$A522,ObservedSpeciesData!$C$2:$C$4955,$C522,ObservedSpeciesData!$D$2:$D$4955,$D522)),AVERAGEIFS(ObservedSpeciesData!P$2:P$4955,ObservedSpeciesData!$A$2:$A$4955,$A522,ObservedSpeciesData!$C$2:$C$4955,$C522,ObservedSpeciesData!$D$2:$D$4955,$D522),"")</f>
        <v>900.0939537112389</v>
      </c>
      <c r="Q522" s="23"/>
      <c r="R522" s="25" t="str">
        <f>IF(ISNUMBER(AVERAGEIFS(ObservedSpeciesData!R$2:R$4955,ObservedSpeciesData!$A$2:$A$4955,$A522,ObservedSpeciesData!$D$2:$D$4955,$D522)),AVERAGEIFS(ObservedSpeciesData!R$2:R$4955,ObservedSpeciesData!$A$2:$A$4955,$A522,ObservedSpeciesData!$D$2:$D$4955,$D522),"")</f>
        <v/>
      </c>
      <c r="S522" s="25" t="str">
        <f>IF(ISNUMBER(AVERAGEIFS(ObservedSpeciesData!S$2:S$4955,ObservedSpeciesData!$A$2:$A$4955,$A522,ObservedSpeciesData!$D$2:$D$4955,$D522)),AVERAGEIFS(ObservedSpeciesData!S$2:S$4955,ObservedSpeciesData!$A$2:$A$4955,$A522,ObservedSpeciesData!$D$2:$D$4955,$D522),"")</f>
        <v/>
      </c>
      <c r="T522" s="23" t="str">
        <f>IF(ISNUMBER(AVERAGEIFS(ObservedSpeciesData!T$2:T$4955,ObservedSpeciesData!$A$2:$A$4955,$A522,ObservedSpeciesData!$D$2:$D$4955,$D522)),AVERAGEIFS(ObservedSpeciesData!T$2:T$4955,ObservedSpeciesData!$A$2:$A$4955,$A522,ObservedSpeciesData!$D$2:$D$4955,$D522),"")</f>
        <v/>
      </c>
      <c r="U522" s="24" t="str">
        <f>IF(ISNUMBER(AVERAGEIFS(ObservedSpeciesData!U$2:U$4955,ObservedSpeciesData!$A$2:$A$4955,$A522,ObservedSpeciesData!$C$2:$C$4955,$C522,ObservedSpeciesData!$D$2:$D$4955,$D522)),AVERAGEIFS(ObservedSpeciesData!U$2:U$4955,ObservedSpeciesData!$A$2:$A$4955,$A522,ObservedSpeciesData!$C$2:$C$4955,$C522,ObservedSpeciesData!$D$2:$D$4955,$D522),"")</f>
        <v/>
      </c>
      <c r="V522" s="23">
        <f>IF(ISNUMBER(AVERAGEIFS(ObservedSpeciesData!V$2:V$4955,ObservedSpeciesData!$A$2:$A$4955,$A522,ObservedSpeciesData!$D$2:$D$4955,$D522)),AVERAGEIFS(ObservedSpeciesData!V$2:V$4955,ObservedSpeciesData!$A$2:$A$4955,$A522,ObservedSpeciesData!$D$2:$D$4955,$D522),"")</f>
        <v>24.611326932907104</v>
      </c>
      <c r="W522" s="23">
        <f>IF(ISNUMBER(AVERAGEIFS(ObservedSpeciesData!W$2:W$4955,ObservedSpeciesData!$A$2:$A$4955,$A522,ObservedSpeciesData!$D$2:$D$4955,$D522)),AVERAGEIFS(ObservedSpeciesData!W$2:W$4955,ObservedSpeciesData!$A$2:$A$4955,$A522,ObservedSpeciesData!$D$2:$D$4955,$D522),"")</f>
        <v>15.571824789047241</v>
      </c>
      <c r="X522" s="23">
        <f>IF(ISNUMBER(AVERAGEIFS(ObservedSpeciesData!X$2:X$4955,ObservedSpeciesData!$A$2:$A$4955,$A522,ObservedSpeciesData!$D$2:$D$4955,$D522)),AVERAGEIFS(ObservedSpeciesData!X$2:X$4955,ObservedSpeciesData!$A$2:$A$4955,$A522,ObservedSpeciesData!$D$2:$D$4955,$D522),"")</f>
        <v>76.004583358764648</v>
      </c>
      <c r="Y522" s="23">
        <f>IF(ISNUMBER(AVERAGEIFS(ObservedSpeciesData!Y$2:Y$4955,ObservedSpeciesData!$A$2:$A$4955,$A522,ObservedSpeciesData!$D$2:$D$4955,$D522)),AVERAGEIFS(ObservedSpeciesData!Y$2:Y$4955,ObservedSpeciesData!$A$2:$A$4955,$A522,ObservedSpeciesData!$D$2:$D$4955,$D522),"")</f>
        <v>43.038775682449341</v>
      </c>
      <c r="Z522" s="23">
        <f>IF(ISNUMBER(AVERAGEIFS(ObservedSpeciesData!Z$2:Z$4955,ObservedSpeciesData!$A$2:$A$4955,$A522,ObservedSpeciesData!$D$2:$D$4955,$D522)),AVERAGEIFS(ObservedSpeciesData!Z$2:Z$4955,ObservedSpeciesData!$A$2:$A$4955,$A522,ObservedSpeciesData!$D$2:$D$4955,$D522),"")</f>
        <v>90.751508235931396</v>
      </c>
      <c r="AA522" s="23">
        <f>IF(ISNUMBER(AVERAGEIFS(ObservedSpeciesData!AA$2:AA$4955,ObservedSpeciesData!$A$2:$A$4955,$A522,ObservedSpeciesData!$D$2:$D$4955,$D522)),AVERAGEIFS(ObservedSpeciesData!AA$2:AA$4955,ObservedSpeciesData!$A$2:$A$4955,$A522,ObservedSpeciesData!$D$2:$D$4955,$D522),"")</f>
        <v>18.293956637382507</v>
      </c>
      <c r="AB522" s="24">
        <f>IF(ISNUMBER(AVERAGEIFS(ObservedSpeciesData!AB$2:AB$4955,ObservedSpeciesData!$A$2:$A$4955,$A522,ObservedSpeciesData!$D$2:$D$4955,$D522)),AVERAGEIFS(ObservedSpeciesData!AB$2:AB$4955,ObservedSpeciesData!$A$2:$A$4955,$A522,ObservedSpeciesData!$D$2:$D$4955,$D522),"")</f>
        <v>2.9270330619812011E-2</v>
      </c>
      <c r="AC522" s="24">
        <f>IF(ISNUMBER(AVERAGEIFS(ObservedSpeciesData!AC$2:AC$4955,ObservedSpeciesData!$A$2:$A$4955,$A522,ObservedSpeciesData!$D$2:$D$4955,$D522)),AVERAGEIFS(ObservedSpeciesData!AC$2:AC$4955,ObservedSpeciesData!$A$2:$A$4955,$A522,ObservedSpeciesData!$D$2:$D$4955,$D522),"")</f>
        <v>2.9270330619812011E-2</v>
      </c>
      <c r="AD522" s="23">
        <f>IF(ISNUMBER(AVERAGEIFS(ObservedSpeciesData!AD$2:AD$4955,ObservedSpeciesData!$A$2:$A$4955,$A522,ObservedSpeciesData!$D$2:$D$4955,$D522)),AVERAGEIFS(ObservedSpeciesData!AD$2:AD$4955,ObservedSpeciesData!$A$2:$A$4955,$A522,ObservedSpeciesData!$D$2:$D$4955,$D522),"")</f>
        <v>12.160733337402343</v>
      </c>
      <c r="AE522" s="24">
        <f>IF(ISNUMBER(AVERAGEIFS(ObservedSpeciesData!AE$2:AE$4955,ObservedSpeciesData!$A$2:$A$4955,$A522,ObservedSpeciesData!$D$2:$D$4955,$D522)),AVERAGEIFS(ObservedSpeciesData!AE$2:AE$4955,ObservedSpeciesData!$A$2:$A$4955,$A522,ObservedSpeciesData!$D$2:$D$4955,$D522),"")</f>
        <v>16.255149104908021</v>
      </c>
      <c r="AF522" s="23"/>
      <c r="AG522" s="24"/>
      <c r="AH522" s="23">
        <f>IF(ISNUMBER(AVERAGEIFS(ObservedSpeciesData!AH$2:AH$4955,ObservedSpeciesData!$A$2:$A$4955,$A522,ObservedSpeciesData!$D$2:$D$4955,$D522)),AVERAGEIFS(ObservedSpeciesData!AH$2:AH$4955,ObservedSpeciesData!$A$2:$A$4955,$A522,ObservedSpeciesData!$D$2:$D$4955,$D522),"")</f>
        <v>2.7885</v>
      </c>
      <c r="AI522" s="23">
        <f>IF(ISNUMBER(AVERAGEIFS(ObservedSpeciesData!AI$2:AI$4955,ObservedSpeciesData!$A$2:$A$4955,$A522,ObservedSpeciesData!$C$2:$C$4955,$C522,ObservedSpeciesData!$D$2:$D$4955,$D522)),AVERAGEIFS(ObservedSpeciesData!AI$2:AI$4955,ObservedSpeciesData!$A$2:$A$4955,$A522,ObservedSpeciesData!$C$2:$C$4955,$C522,ObservedSpeciesData!$D$2:$D$4955,$D522),"")</f>
        <v>20.95675</v>
      </c>
      <c r="AJ522" s="2">
        <f>COUNTIFS(ObservedSpeciesData!$A$2:$A$828,$A522,ObservedSpeciesData!$D$2:$D$828,$D522)</f>
        <v>0</v>
      </c>
      <c r="AK522" s="2">
        <f t="shared" si="8"/>
        <v>15</v>
      </c>
    </row>
    <row r="523" spans="1:37" x14ac:dyDescent="0.25">
      <c r="A523" s="14" t="s">
        <v>99</v>
      </c>
      <c r="B523" t="s">
        <v>98</v>
      </c>
      <c r="C523" t="s">
        <v>105</v>
      </c>
      <c r="D523" s="13">
        <v>42110</v>
      </c>
      <c r="E523">
        <v>1</v>
      </c>
      <c r="F523">
        <v>500</v>
      </c>
      <c r="G523" s="2" t="s">
        <v>89</v>
      </c>
      <c r="H523" s="2" t="s">
        <v>13</v>
      </c>
      <c r="I523">
        <v>8</v>
      </c>
      <c r="J523" s="2" t="s">
        <v>77</v>
      </c>
      <c r="K523" s="2">
        <f>IF(ISNUMBER(AVERAGEIFS(ObservedSpeciesData!K$2:K$4955,ObservedSpeciesData!$A$2:$A$4955,$A523,ObservedSpeciesData!$D$2:$D$4955,$D523)),AVERAGEIFS(ObservedSpeciesData!K$2:K$4955,ObservedSpeciesData!$A$2:$A$4955,$A523,ObservedSpeciesData!$D$2:$D$4955,$D523),"")</f>
        <v>450</v>
      </c>
      <c r="L523" s="26" t="str">
        <f>IF(ISNUMBER(AVERAGEIFS(ObservedSpeciesData!L$2:L$4955,ObservedSpeciesData!$A$2:$A$4955,$A523,ObservedSpeciesData!$D$2:$D$4955,$D523)),AVERAGEIFS(ObservedSpeciesData!L$2:L$4955,ObservedSpeciesData!$A$2:$A$4955,$A523,ObservedSpeciesData!$D$2:$D$4955,$D523),"")</f>
        <v/>
      </c>
      <c r="M523" s="23" t="str">
        <f>IF(ISNUMBER(AVERAGEIFS(ObservedSpeciesData!M$2:M$4955,ObservedSpeciesData!$A$2:$A$4955,$A523,ObservedSpeciesData!$D$2:$D$4955,$D523)),AVERAGEIFS(ObservedSpeciesData!M$2:M$4955,ObservedSpeciesData!$A$2:$A$4955,$A523,ObservedSpeciesData!$D$2:$D$4955,$D523),"")</f>
        <v/>
      </c>
      <c r="N523" s="23">
        <f>IF(ISNUMBER(AVERAGEIFS(ObservedSpeciesData!N$2:N$4955,ObservedSpeciesData!$A$2:$A$4955,$A523,ObservedSpeciesData!$D$2:$D$4955,$D523)),AVERAGEIFS(ObservedSpeciesData!N$2:N$4955,ObservedSpeciesData!$A$2:$A$4955,$A523,ObservedSpeciesData!$D$2:$D$4955,$D523),"")</f>
        <v>999.3182569303458</v>
      </c>
      <c r="O523" s="23">
        <f>IF(ISNUMBER(AVERAGEIFS(ObservedSpeciesData!O$2:O$4955,ObservedSpeciesData!$A$2:$A$4955,$A523,ObservedSpeciesData!$D$2:$D$4955,$D523)),AVERAGEIFS(ObservedSpeciesData!O$2:O$4955,ObservedSpeciesData!$A$2:$A$4955,$A523,ObservedSpeciesData!$D$2:$D$4955,$D523),"")</f>
        <v>99.931825693034568</v>
      </c>
      <c r="P523" s="23">
        <f>IF(ISNUMBER(AVERAGEIFS(ObservedSpeciesData!P$2:P$4955,ObservedSpeciesData!$A$2:$A$4955,$A523,ObservedSpeciesData!$C$2:$C$4955,$C523,ObservedSpeciesData!$D$2:$D$4955,$D523)),AVERAGEIFS(ObservedSpeciesData!P$2:P$4955,ObservedSpeciesData!$A$2:$A$4955,$A523,ObservedSpeciesData!$C$2:$C$4955,$C523,ObservedSpeciesData!$D$2:$D$4955,$D523),"")</f>
        <v>1179.2495797635202</v>
      </c>
      <c r="Q523" s="23"/>
      <c r="R523" s="25" t="str">
        <f>IF(ISNUMBER(AVERAGEIFS(ObservedSpeciesData!R$2:R$4955,ObservedSpeciesData!$A$2:$A$4955,$A523,ObservedSpeciesData!$D$2:$D$4955,$D523)),AVERAGEIFS(ObservedSpeciesData!R$2:R$4955,ObservedSpeciesData!$A$2:$A$4955,$A523,ObservedSpeciesData!$D$2:$D$4955,$D523),"")</f>
        <v/>
      </c>
      <c r="S523" s="25" t="str">
        <f>IF(ISNUMBER(AVERAGEIFS(ObservedSpeciesData!S$2:S$4955,ObservedSpeciesData!$A$2:$A$4955,$A523,ObservedSpeciesData!$D$2:$D$4955,$D523)),AVERAGEIFS(ObservedSpeciesData!S$2:S$4955,ObservedSpeciesData!$A$2:$A$4955,$A523,ObservedSpeciesData!$D$2:$D$4955,$D523),"")</f>
        <v/>
      </c>
      <c r="T523" s="23" t="str">
        <f>IF(ISNUMBER(AVERAGEIFS(ObservedSpeciesData!T$2:T$4955,ObservedSpeciesData!$A$2:$A$4955,$A523,ObservedSpeciesData!$D$2:$D$4955,$D523)),AVERAGEIFS(ObservedSpeciesData!T$2:T$4955,ObservedSpeciesData!$A$2:$A$4955,$A523,ObservedSpeciesData!$D$2:$D$4955,$D523),"")</f>
        <v/>
      </c>
      <c r="U523" s="24" t="str">
        <f>IF(ISNUMBER(AVERAGEIFS(ObservedSpeciesData!U$2:U$4955,ObservedSpeciesData!$A$2:$A$4955,$A523,ObservedSpeciesData!$C$2:$C$4955,$C523,ObservedSpeciesData!$D$2:$D$4955,$D523)),AVERAGEIFS(ObservedSpeciesData!U$2:U$4955,ObservedSpeciesData!$A$2:$A$4955,$A523,ObservedSpeciesData!$C$2:$C$4955,$C523,ObservedSpeciesData!$D$2:$D$4955,$D523),"")</f>
        <v/>
      </c>
      <c r="V523" s="23">
        <f>IF(ISNUMBER(AVERAGEIFS(ObservedSpeciesData!V$2:V$4955,ObservedSpeciesData!$A$2:$A$4955,$A523,ObservedSpeciesData!$D$2:$D$4955,$D523)),AVERAGEIFS(ObservedSpeciesData!V$2:V$4955,ObservedSpeciesData!$A$2:$A$4955,$A523,ObservedSpeciesData!$D$2:$D$4955,$D523),"")</f>
        <v>24.424581170082092</v>
      </c>
      <c r="W523" s="23">
        <f>IF(ISNUMBER(AVERAGEIFS(ObservedSpeciesData!W$2:W$4955,ObservedSpeciesData!$A$2:$A$4955,$A523,ObservedSpeciesData!$D$2:$D$4955,$D523)),AVERAGEIFS(ObservedSpeciesData!W$2:W$4955,ObservedSpeciesData!$A$2:$A$4955,$A523,ObservedSpeciesData!$D$2:$D$4955,$D523),"")</f>
        <v>15.021068036556244</v>
      </c>
      <c r="X523" s="23">
        <f>IF(ISNUMBER(AVERAGEIFS(ObservedSpeciesData!X$2:X$4955,ObservedSpeciesData!$A$2:$A$4955,$A523,ObservedSpeciesData!$D$2:$D$4955,$D523)),AVERAGEIFS(ObservedSpeciesData!X$2:X$4955,ObservedSpeciesData!$A$2:$A$4955,$A523,ObservedSpeciesData!$D$2:$D$4955,$D523),"")</f>
        <v>76.117895603179932</v>
      </c>
      <c r="Y523" s="23">
        <f>IF(ISNUMBER(AVERAGEIFS(ObservedSpeciesData!Y$2:Y$4955,ObservedSpeciesData!$A$2:$A$4955,$A523,ObservedSpeciesData!$D$2:$D$4955,$D523)),AVERAGEIFS(ObservedSpeciesData!Y$2:Y$4955,ObservedSpeciesData!$A$2:$A$4955,$A523,ObservedSpeciesData!$D$2:$D$4955,$D523),"")</f>
        <v>42.519303798675537</v>
      </c>
      <c r="Z523" s="23">
        <f>IF(ISNUMBER(AVERAGEIFS(ObservedSpeciesData!Z$2:Z$4955,ObservedSpeciesData!$A$2:$A$4955,$A523,ObservedSpeciesData!$D$2:$D$4955,$D523)),AVERAGEIFS(ObservedSpeciesData!Z$2:Z$4955,ObservedSpeciesData!$A$2:$A$4955,$A523,ObservedSpeciesData!$D$2:$D$4955,$D523),"")</f>
        <v>90.898780822753906</v>
      </c>
      <c r="AA523" s="23">
        <f>IF(ISNUMBER(AVERAGEIFS(ObservedSpeciesData!AA$2:AA$4955,ObservedSpeciesData!$A$2:$A$4955,$A523,ObservedSpeciesData!$D$2:$D$4955,$D523)),AVERAGEIFS(ObservedSpeciesData!AA$2:AA$4955,ObservedSpeciesData!$A$2:$A$4955,$A523,ObservedSpeciesData!$D$2:$D$4955,$D523),"")</f>
        <v>19.477046251296997</v>
      </c>
      <c r="AB523" s="24">
        <f>IF(ISNUMBER(AVERAGEIFS(ObservedSpeciesData!AB$2:AB$4955,ObservedSpeciesData!$A$2:$A$4955,$A523,ObservedSpeciesData!$D$2:$D$4955,$D523)),AVERAGEIFS(ObservedSpeciesData!AB$2:AB$4955,ObservedSpeciesData!$A$2:$A$4955,$A523,ObservedSpeciesData!$D$2:$D$4955,$D523),"")</f>
        <v>3.1163274002075199E-2</v>
      </c>
      <c r="AC523" s="24">
        <f>IF(ISNUMBER(AVERAGEIFS(ObservedSpeciesData!AC$2:AC$4955,ObservedSpeciesData!$A$2:$A$4955,$A523,ObservedSpeciesData!$D$2:$D$4955,$D523)),AVERAGEIFS(ObservedSpeciesData!AC$2:AC$4955,ObservedSpeciesData!$A$2:$A$4955,$A523,ObservedSpeciesData!$D$2:$D$4955,$D523),"")</f>
        <v>3.1163274002075199E-2</v>
      </c>
      <c r="AD523" s="23">
        <f>IF(ISNUMBER(AVERAGEIFS(ObservedSpeciesData!AD$2:AD$4955,ObservedSpeciesData!$A$2:$A$4955,$A523,ObservedSpeciesData!$D$2:$D$4955,$D523)),AVERAGEIFS(ObservedSpeciesData!AD$2:AD$4955,ObservedSpeciesData!$A$2:$A$4955,$A523,ObservedSpeciesData!$D$2:$D$4955,$D523),"")</f>
        <v>12.178863296508789</v>
      </c>
      <c r="AE523" s="24">
        <f>IF(ISNUMBER(AVERAGEIFS(ObservedSpeciesData!AE$2:AE$4955,ObservedSpeciesData!$A$2:$A$4955,$A523,ObservedSpeciesData!$D$2:$D$4955,$D523)),AVERAGEIFS(ObservedSpeciesData!AE$2:AE$4955,ObservedSpeciesData!$A$2:$A$4955,$A523,ObservedSpeciesData!$D$2:$D$4955,$D523),"")</f>
        <v>14.849989395549354</v>
      </c>
      <c r="AF523" s="23"/>
      <c r="AG523" s="24"/>
      <c r="AH523" s="23">
        <f>IF(ISNUMBER(AVERAGEIFS(ObservedSpeciesData!AH$2:AH$4955,ObservedSpeciesData!$A$2:$A$4955,$A523,ObservedSpeciesData!$D$2:$D$4955,$D523)),AVERAGEIFS(ObservedSpeciesData!AH$2:AH$4955,ObservedSpeciesData!$A$2:$A$4955,$A523,ObservedSpeciesData!$D$2:$D$4955,$D523),"")</f>
        <v>3.1447500000000002</v>
      </c>
      <c r="AI523" s="23">
        <f>IF(ISNUMBER(AVERAGEIFS(ObservedSpeciesData!AI$2:AI$4955,ObservedSpeciesData!$A$2:$A$4955,$A523,ObservedSpeciesData!$C$2:$C$4955,$C523,ObservedSpeciesData!$D$2:$D$4955,$D523)),AVERAGEIFS(ObservedSpeciesData!AI$2:AI$4955,ObservedSpeciesData!$A$2:$A$4955,$A523,ObservedSpeciesData!$C$2:$C$4955,$C523,ObservedSpeciesData!$D$2:$D$4955,$D523),"")</f>
        <v>29.921499999999998</v>
      </c>
      <c r="AJ523" s="2">
        <f>COUNTIFS(ObservedSpeciesData!$A$2:$A$828,$A523,ObservedSpeciesData!$D$2:$D$828,$D523)</f>
        <v>0</v>
      </c>
      <c r="AK523" s="2">
        <f t="shared" si="8"/>
        <v>15</v>
      </c>
    </row>
    <row r="524" spans="1:37" x14ac:dyDescent="0.25">
      <c r="A524" s="14" t="s">
        <v>104</v>
      </c>
      <c r="B524" t="s">
        <v>98</v>
      </c>
      <c r="C524" t="s">
        <v>105</v>
      </c>
      <c r="D524" s="13">
        <v>42144</v>
      </c>
      <c r="E524">
        <v>1</v>
      </c>
      <c r="F524">
        <v>0</v>
      </c>
      <c r="G524" s="2" t="s">
        <v>89</v>
      </c>
      <c r="H524" s="2" t="s">
        <v>13</v>
      </c>
      <c r="I524">
        <v>9</v>
      </c>
      <c r="J524" s="2" t="s">
        <v>77</v>
      </c>
      <c r="K524" s="2">
        <f>IF(ISNUMBER(AVERAGEIFS(ObservedSpeciesData!K$2:K$4955,ObservedSpeciesData!$A$2:$A$4955,$A524,ObservedSpeciesData!$D$2:$D$4955,$D524)),AVERAGEIFS(ObservedSpeciesData!K$2:K$4955,ObservedSpeciesData!$A$2:$A$4955,$A524,ObservedSpeciesData!$D$2:$D$4955,$D524),"")</f>
        <v>0</v>
      </c>
      <c r="L524" s="26" t="str">
        <f>IF(ISNUMBER(AVERAGEIFS(ObservedSpeciesData!L$2:L$4955,ObservedSpeciesData!$A$2:$A$4955,$A524,ObservedSpeciesData!$D$2:$D$4955,$D524)),AVERAGEIFS(ObservedSpeciesData!L$2:L$4955,ObservedSpeciesData!$A$2:$A$4955,$A524,ObservedSpeciesData!$D$2:$D$4955,$D524),"")</f>
        <v/>
      </c>
      <c r="M524" s="23" t="str">
        <f>IF(ISNUMBER(AVERAGEIFS(ObservedSpeciesData!M$2:M$4955,ObservedSpeciesData!$A$2:$A$4955,$A524,ObservedSpeciesData!$D$2:$D$4955,$D524)),AVERAGEIFS(ObservedSpeciesData!M$2:M$4955,ObservedSpeciesData!$A$2:$A$4955,$A524,ObservedSpeciesData!$D$2:$D$4955,$D524),"")</f>
        <v/>
      </c>
      <c r="N524" s="23">
        <f>IF(ISNUMBER(AVERAGEIFS(ObservedSpeciesData!N$2:N$4955,ObservedSpeciesData!$A$2:$A$4955,$A524,ObservedSpeciesData!$D$2:$D$4955,$D524)),AVERAGEIFS(ObservedSpeciesData!N$2:N$4955,ObservedSpeciesData!$A$2:$A$4955,$A524,ObservedSpeciesData!$D$2:$D$4955,$D524),"")</f>
        <v>180.56168320797951</v>
      </c>
      <c r="O524" s="23">
        <f>IF(ISNUMBER(AVERAGEIFS(ObservedSpeciesData!O$2:O$4955,ObservedSpeciesData!$A$2:$A$4955,$A524,ObservedSpeciesData!$D$2:$D$4955,$D524)),AVERAGEIFS(ObservedSpeciesData!O$2:O$4955,ObservedSpeciesData!$A$2:$A$4955,$A524,ObservedSpeciesData!$D$2:$D$4955,$D524),"")</f>
        <v>18.056168320797951</v>
      </c>
      <c r="P524" s="23">
        <f>IF(ISNUMBER(AVERAGEIFS(ObservedSpeciesData!P$2:P$4955,ObservedSpeciesData!$A$2:$A$4955,$A524,ObservedSpeciesData!$C$2:$C$4955,$C524,ObservedSpeciesData!$D$2:$D$4955,$D524)),AVERAGEIFS(ObservedSpeciesData!P$2:P$4955,ObservedSpeciesData!$A$2:$A$4955,$A524,ObservedSpeciesData!$C$2:$C$4955,$C524,ObservedSpeciesData!$D$2:$D$4955,$D524),"")</f>
        <v>419.81115463035894</v>
      </c>
      <c r="Q524" s="23"/>
      <c r="R524" s="25" t="str">
        <f>IF(ISNUMBER(AVERAGEIFS(ObservedSpeciesData!R$2:R$4955,ObservedSpeciesData!$A$2:$A$4955,$A524,ObservedSpeciesData!$D$2:$D$4955,$D524)),AVERAGEIFS(ObservedSpeciesData!R$2:R$4955,ObservedSpeciesData!$A$2:$A$4955,$A524,ObservedSpeciesData!$D$2:$D$4955,$D524),"")</f>
        <v/>
      </c>
      <c r="S524" s="25" t="str">
        <f>IF(ISNUMBER(AVERAGEIFS(ObservedSpeciesData!S$2:S$4955,ObservedSpeciesData!$A$2:$A$4955,$A524,ObservedSpeciesData!$D$2:$D$4955,$D524)),AVERAGEIFS(ObservedSpeciesData!S$2:S$4955,ObservedSpeciesData!$A$2:$A$4955,$A524,ObservedSpeciesData!$D$2:$D$4955,$D524),"")</f>
        <v/>
      </c>
      <c r="T524" s="23" t="str">
        <f>IF(ISNUMBER(AVERAGEIFS(ObservedSpeciesData!T$2:T$4955,ObservedSpeciesData!$A$2:$A$4955,$A524,ObservedSpeciesData!$D$2:$D$4955,$D524)),AVERAGEIFS(ObservedSpeciesData!T$2:T$4955,ObservedSpeciesData!$A$2:$A$4955,$A524,ObservedSpeciesData!$D$2:$D$4955,$D524),"")</f>
        <v/>
      </c>
      <c r="U524" s="24" t="str">
        <f>IF(ISNUMBER(AVERAGEIFS(ObservedSpeciesData!U$2:U$4955,ObservedSpeciesData!$A$2:$A$4955,$A524,ObservedSpeciesData!$C$2:$C$4955,$C524,ObservedSpeciesData!$D$2:$D$4955,$D524)),AVERAGEIFS(ObservedSpeciesData!U$2:U$4955,ObservedSpeciesData!$A$2:$A$4955,$A524,ObservedSpeciesData!$C$2:$C$4955,$C524,ObservedSpeciesData!$D$2:$D$4955,$D524),"")</f>
        <v/>
      </c>
      <c r="V524" s="23">
        <f>IF(ISNUMBER(AVERAGEIFS(ObservedSpeciesData!V$2:V$4955,ObservedSpeciesData!$A$2:$A$4955,$A524,ObservedSpeciesData!$D$2:$D$4955,$D524)),AVERAGEIFS(ObservedSpeciesData!V$2:V$4955,ObservedSpeciesData!$A$2:$A$4955,$A524,ObservedSpeciesData!$D$2:$D$4955,$D524),"")</f>
        <v>21.668856263160706</v>
      </c>
      <c r="W524" s="23">
        <f>IF(ISNUMBER(AVERAGEIFS(ObservedSpeciesData!W$2:W$4955,ObservedSpeciesData!$A$2:$A$4955,$A524,ObservedSpeciesData!$D$2:$D$4955,$D524)),AVERAGEIFS(ObservedSpeciesData!W$2:W$4955,ObservedSpeciesData!$A$2:$A$4955,$A524,ObservedSpeciesData!$D$2:$D$4955,$D524),"")</f>
        <v>15.393994867801666</v>
      </c>
      <c r="X524" s="23">
        <f>IF(ISNUMBER(AVERAGEIFS(ObservedSpeciesData!X$2:X$4955,ObservedSpeciesData!$A$2:$A$4955,$A524,ObservedSpeciesData!$D$2:$D$4955,$D524)),AVERAGEIFS(ObservedSpeciesData!X$2:X$4955,ObservedSpeciesData!$A$2:$A$4955,$A524,ObservedSpeciesData!$D$2:$D$4955,$D524),"")</f>
        <v>76.787783622741699</v>
      </c>
      <c r="Y524" s="23">
        <f>IF(ISNUMBER(AVERAGEIFS(ObservedSpeciesData!Y$2:Y$4955,ObservedSpeciesData!$A$2:$A$4955,$A524,ObservedSpeciesData!$D$2:$D$4955,$D524)),AVERAGEIFS(ObservedSpeciesData!Y$2:Y$4955,ObservedSpeciesData!$A$2:$A$4955,$A524,ObservedSpeciesData!$D$2:$D$4955,$D524),"")</f>
        <v>39.265842914581299</v>
      </c>
      <c r="Z524" s="23">
        <f>IF(ISNUMBER(AVERAGEIFS(ObservedSpeciesData!Z$2:Z$4955,ObservedSpeciesData!$A$2:$A$4955,$A524,ObservedSpeciesData!$D$2:$D$4955,$D524)),AVERAGEIFS(ObservedSpeciesData!Z$2:Z$4955,ObservedSpeciesData!$A$2:$A$4955,$A524,ObservedSpeciesData!$D$2:$D$4955,$D524),"")</f>
        <v>89.918323516845703</v>
      </c>
      <c r="AA524" s="23">
        <f>IF(ISNUMBER(AVERAGEIFS(ObservedSpeciesData!AA$2:AA$4955,ObservedSpeciesData!$A$2:$A$4955,$A524,ObservedSpeciesData!$D$2:$D$4955,$D524)),AVERAGEIFS(ObservedSpeciesData!AA$2:AA$4955,ObservedSpeciesData!$A$2:$A$4955,$A524,ObservedSpeciesData!$D$2:$D$4955,$D524),"")</f>
        <v>22.476031064987183</v>
      </c>
      <c r="AB524" s="24">
        <f>IF(ISNUMBER(AVERAGEIFS(ObservedSpeciesData!AB$2:AB$4955,ObservedSpeciesData!$A$2:$A$4955,$A524,ObservedSpeciesData!$D$2:$D$4955,$D524)),AVERAGEIFS(ObservedSpeciesData!AB$2:AB$4955,ObservedSpeciesData!$A$2:$A$4955,$A524,ObservedSpeciesData!$D$2:$D$4955,$D524),"")</f>
        <v>3.5961649703979491E-2</v>
      </c>
      <c r="AC524" s="24">
        <f>IF(ISNUMBER(AVERAGEIFS(ObservedSpeciesData!AC$2:AC$4955,ObservedSpeciesData!$A$2:$A$4955,$A524,ObservedSpeciesData!$D$2:$D$4955,$D524)),AVERAGEIFS(ObservedSpeciesData!AC$2:AC$4955,ObservedSpeciesData!$A$2:$A$4955,$A524,ObservedSpeciesData!$D$2:$D$4955,$D524),"")</f>
        <v>3.5961649703979491E-2</v>
      </c>
      <c r="AD524" s="23">
        <f>IF(ISNUMBER(AVERAGEIFS(ObservedSpeciesData!AD$2:AD$4955,ObservedSpeciesData!$A$2:$A$4955,$A524,ObservedSpeciesData!$D$2:$D$4955,$D524)),AVERAGEIFS(ObservedSpeciesData!AD$2:AD$4955,ObservedSpeciesData!$A$2:$A$4955,$A524,ObservedSpeciesData!$D$2:$D$4955,$D524),"")</f>
        <v>12.286045379638672</v>
      </c>
      <c r="AE524" s="24">
        <f>IF(ISNUMBER(AVERAGEIFS(ObservedSpeciesData!AE$2:AE$4955,ObservedSpeciesData!$A$2:$A$4955,$A524,ObservedSpeciesData!$D$2:$D$4955,$D524)),AVERAGEIFS(ObservedSpeciesData!AE$2:AE$4955,ObservedSpeciesData!$A$2:$A$4955,$A524,ObservedSpeciesData!$D$2:$D$4955,$D524),"")</f>
        <v>18.799806596028869</v>
      </c>
      <c r="AF524" s="23"/>
      <c r="AG524" s="24"/>
      <c r="AH524" s="23">
        <f>IF(ISNUMBER(AVERAGEIFS(ObservedSpeciesData!AH$2:AH$4955,ObservedSpeciesData!$A$2:$A$4955,$A524,ObservedSpeciesData!$D$2:$D$4955,$D524)),AVERAGEIFS(ObservedSpeciesData!AH$2:AH$4955,ObservedSpeciesData!$A$2:$A$4955,$A524,ObservedSpeciesData!$D$2:$D$4955,$D524),"")</f>
        <v>0.65600000000000003</v>
      </c>
      <c r="AI524" s="23">
        <f>IF(ISNUMBER(AVERAGEIFS(ObservedSpeciesData!AI$2:AI$4955,ObservedSpeciesData!$A$2:$A$4955,$A524,ObservedSpeciesData!$C$2:$C$4955,$C524,ObservedSpeciesData!$D$2:$D$4955,$D524)),AVERAGEIFS(ObservedSpeciesData!AI$2:AI$4955,ObservedSpeciesData!$A$2:$A$4955,$A524,ObservedSpeciesData!$C$2:$C$4955,$C524,ObservedSpeciesData!$D$2:$D$4955,$D524),"")</f>
        <v>9.2487500000000011</v>
      </c>
      <c r="AJ524" s="2">
        <f>COUNTIFS(ObservedSpeciesData!$A$2:$A$828,$A524,ObservedSpeciesData!$D$2:$D$828,$D524)</f>
        <v>0</v>
      </c>
      <c r="AK524" s="2">
        <f t="shared" si="8"/>
        <v>15</v>
      </c>
    </row>
    <row r="525" spans="1:37" x14ac:dyDescent="0.25">
      <c r="A525" s="14" t="s">
        <v>103</v>
      </c>
      <c r="B525" t="s">
        <v>98</v>
      </c>
      <c r="C525" t="s">
        <v>105</v>
      </c>
      <c r="D525" s="13">
        <v>42144</v>
      </c>
      <c r="E525">
        <v>1</v>
      </c>
      <c r="F525">
        <v>50</v>
      </c>
      <c r="G525" s="2" t="s">
        <v>89</v>
      </c>
      <c r="H525" s="2" t="s">
        <v>13</v>
      </c>
      <c r="I525">
        <v>9</v>
      </c>
      <c r="J525" s="2" t="s">
        <v>77</v>
      </c>
      <c r="K525" s="2">
        <f>IF(ISNUMBER(AVERAGEIFS(ObservedSpeciesData!K$2:K$4955,ObservedSpeciesData!$A$2:$A$4955,$A525,ObservedSpeciesData!$D$2:$D$4955,$D525)),AVERAGEIFS(ObservedSpeciesData!K$2:K$4955,ObservedSpeciesData!$A$2:$A$4955,$A525,ObservedSpeciesData!$D$2:$D$4955,$D525),"")</f>
        <v>45</v>
      </c>
      <c r="L525" s="26" t="str">
        <f>IF(ISNUMBER(AVERAGEIFS(ObservedSpeciesData!L$2:L$4955,ObservedSpeciesData!$A$2:$A$4955,$A525,ObservedSpeciesData!$D$2:$D$4955,$D525)),AVERAGEIFS(ObservedSpeciesData!L$2:L$4955,ObservedSpeciesData!$A$2:$A$4955,$A525,ObservedSpeciesData!$D$2:$D$4955,$D525),"")</f>
        <v/>
      </c>
      <c r="M525" s="23" t="str">
        <f>IF(ISNUMBER(AVERAGEIFS(ObservedSpeciesData!M$2:M$4955,ObservedSpeciesData!$A$2:$A$4955,$A525,ObservedSpeciesData!$D$2:$D$4955,$D525)),AVERAGEIFS(ObservedSpeciesData!M$2:M$4955,ObservedSpeciesData!$A$2:$A$4955,$A525,ObservedSpeciesData!$D$2:$D$4955,$D525),"")</f>
        <v/>
      </c>
      <c r="N525" s="23">
        <f>IF(ISNUMBER(AVERAGEIFS(ObservedSpeciesData!N$2:N$4955,ObservedSpeciesData!$A$2:$A$4955,$A525,ObservedSpeciesData!$D$2:$D$4955,$D525)),AVERAGEIFS(ObservedSpeciesData!N$2:N$4955,ObservedSpeciesData!$A$2:$A$4955,$A525,ObservedSpeciesData!$D$2:$D$4955,$D525),"")</f>
        <v>243.58933469406941</v>
      </c>
      <c r="O525" s="23">
        <f>IF(ISNUMBER(AVERAGEIFS(ObservedSpeciesData!O$2:O$4955,ObservedSpeciesData!$A$2:$A$4955,$A525,ObservedSpeciesData!$D$2:$D$4955,$D525)),AVERAGEIFS(ObservedSpeciesData!O$2:O$4955,ObservedSpeciesData!$A$2:$A$4955,$A525,ObservedSpeciesData!$D$2:$D$4955,$D525),"")</f>
        <v>24.358933469406942</v>
      </c>
      <c r="P525" s="23">
        <f>IF(ISNUMBER(AVERAGEIFS(ObservedSpeciesData!P$2:P$4955,ObservedSpeciesData!$A$2:$A$4955,$A525,ObservedSpeciesData!$C$2:$C$4955,$C525,ObservedSpeciesData!$D$2:$D$4955,$D525)),AVERAGEIFS(ObservedSpeciesData!P$2:P$4955,ObservedSpeciesData!$A$2:$A$4955,$A525,ObservedSpeciesData!$C$2:$C$4955,$C525,ObservedSpeciesData!$D$2:$D$4955,$D525),"")</f>
        <v>455.4868019459671</v>
      </c>
      <c r="Q525" s="23"/>
      <c r="R525" s="25" t="str">
        <f>IF(ISNUMBER(AVERAGEIFS(ObservedSpeciesData!R$2:R$4955,ObservedSpeciesData!$A$2:$A$4955,$A525,ObservedSpeciesData!$D$2:$D$4955,$D525)),AVERAGEIFS(ObservedSpeciesData!R$2:R$4955,ObservedSpeciesData!$A$2:$A$4955,$A525,ObservedSpeciesData!$D$2:$D$4955,$D525),"")</f>
        <v/>
      </c>
      <c r="S525" s="25" t="str">
        <f>IF(ISNUMBER(AVERAGEIFS(ObservedSpeciesData!S$2:S$4955,ObservedSpeciesData!$A$2:$A$4955,$A525,ObservedSpeciesData!$D$2:$D$4955,$D525)),AVERAGEIFS(ObservedSpeciesData!S$2:S$4955,ObservedSpeciesData!$A$2:$A$4955,$A525,ObservedSpeciesData!$D$2:$D$4955,$D525),"")</f>
        <v/>
      </c>
      <c r="T525" s="23" t="str">
        <f>IF(ISNUMBER(AVERAGEIFS(ObservedSpeciesData!T$2:T$4955,ObservedSpeciesData!$A$2:$A$4955,$A525,ObservedSpeciesData!$D$2:$D$4955,$D525)),AVERAGEIFS(ObservedSpeciesData!T$2:T$4955,ObservedSpeciesData!$A$2:$A$4955,$A525,ObservedSpeciesData!$D$2:$D$4955,$D525),"")</f>
        <v/>
      </c>
      <c r="U525" s="24" t="str">
        <f>IF(ISNUMBER(AVERAGEIFS(ObservedSpeciesData!U$2:U$4955,ObservedSpeciesData!$A$2:$A$4955,$A525,ObservedSpeciesData!$C$2:$C$4955,$C525,ObservedSpeciesData!$D$2:$D$4955,$D525)),AVERAGEIFS(ObservedSpeciesData!U$2:U$4955,ObservedSpeciesData!$A$2:$A$4955,$A525,ObservedSpeciesData!$C$2:$C$4955,$C525,ObservedSpeciesData!$D$2:$D$4955,$D525),"")</f>
        <v/>
      </c>
      <c r="V525" s="23">
        <f>IF(ISNUMBER(AVERAGEIFS(ObservedSpeciesData!V$2:V$4955,ObservedSpeciesData!$A$2:$A$4955,$A525,ObservedSpeciesData!$D$2:$D$4955,$D525)),AVERAGEIFS(ObservedSpeciesData!V$2:V$4955,ObservedSpeciesData!$A$2:$A$4955,$A525,ObservedSpeciesData!$D$2:$D$4955,$D525),"")</f>
        <v>21.520343065261841</v>
      </c>
      <c r="W525" s="23">
        <f>IF(ISNUMBER(AVERAGEIFS(ObservedSpeciesData!W$2:W$4955,ObservedSpeciesData!$A$2:$A$4955,$A525,ObservedSpeciesData!$D$2:$D$4955,$D525)),AVERAGEIFS(ObservedSpeciesData!W$2:W$4955,ObservedSpeciesData!$A$2:$A$4955,$A525,ObservedSpeciesData!$D$2:$D$4955,$D525),"")</f>
        <v>15.635114252567291</v>
      </c>
      <c r="X525" s="23">
        <f>IF(ISNUMBER(AVERAGEIFS(ObservedSpeciesData!X$2:X$4955,ObservedSpeciesData!$A$2:$A$4955,$A525,ObservedSpeciesData!$D$2:$D$4955,$D525)),AVERAGEIFS(ObservedSpeciesData!X$2:X$4955,ObservedSpeciesData!$A$2:$A$4955,$A525,ObservedSpeciesData!$D$2:$D$4955,$D525),"")</f>
        <v>77.361804008483887</v>
      </c>
      <c r="Y525" s="23">
        <f>IF(ISNUMBER(AVERAGEIFS(ObservedSpeciesData!Y$2:Y$4955,ObservedSpeciesData!$A$2:$A$4955,$A525,ObservedSpeciesData!$D$2:$D$4955,$D525)),AVERAGEIFS(ObservedSpeciesData!Y$2:Y$4955,ObservedSpeciesData!$A$2:$A$4955,$A525,ObservedSpeciesData!$D$2:$D$4955,$D525),"")</f>
        <v>38.964518785476685</v>
      </c>
      <c r="Z525" s="23">
        <f>IF(ISNUMBER(AVERAGEIFS(ObservedSpeciesData!Z$2:Z$4955,ObservedSpeciesData!$A$2:$A$4955,$A525,ObservedSpeciesData!$D$2:$D$4955,$D525)),AVERAGEIFS(ObservedSpeciesData!Z$2:Z$4955,ObservedSpeciesData!$A$2:$A$4955,$A525,ObservedSpeciesData!$D$2:$D$4955,$D525),"")</f>
        <v>89.91756534576416</v>
      </c>
      <c r="AA525" s="23">
        <f>IF(ISNUMBER(AVERAGEIFS(ObservedSpeciesData!AA$2:AA$4955,ObservedSpeciesData!$A$2:$A$4955,$A525,ObservedSpeciesData!$D$2:$D$4955,$D525)),AVERAGEIFS(ObservedSpeciesData!AA$2:AA$4955,ObservedSpeciesData!$A$2:$A$4955,$A525,ObservedSpeciesData!$D$2:$D$4955,$D525),"")</f>
        <v>21.929910778999329</v>
      </c>
      <c r="AB525" s="24">
        <f>IF(ISNUMBER(AVERAGEIFS(ObservedSpeciesData!AB$2:AB$4955,ObservedSpeciesData!$A$2:$A$4955,$A525,ObservedSpeciesData!$D$2:$D$4955,$D525)),AVERAGEIFS(ObservedSpeciesData!AB$2:AB$4955,ObservedSpeciesData!$A$2:$A$4955,$A525,ObservedSpeciesData!$D$2:$D$4955,$D525),"")</f>
        <v>3.5087857246398929E-2</v>
      </c>
      <c r="AC525" s="24">
        <f>IF(ISNUMBER(AVERAGEIFS(ObservedSpeciesData!AC$2:AC$4955,ObservedSpeciesData!$A$2:$A$4955,$A525,ObservedSpeciesData!$D$2:$D$4955,$D525)),AVERAGEIFS(ObservedSpeciesData!AC$2:AC$4955,ObservedSpeciesData!$A$2:$A$4955,$A525,ObservedSpeciesData!$D$2:$D$4955,$D525),"")</f>
        <v>3.5087857246398929E-2</v>
      </c>
      <c r="AD525" s="23">
        <f>IF(ISNUMBER(AVERAGEIFS(ObservedSpeciesData!AD$2:AD$4955,ObservedSpeciesData!$A$2:$A$4955,$A525,ObservedSpeciesData!$D$2:$D$4955,$D525)),AVERAGEIFS(ObservedSpeciesData!AD$2:AD$4955,ObservedSpeciesData!$A$2:$A$4955,$A525,ObservedSpeciesData!$D$2:$D$4955,$D525),"")</f>
        <v>12.377888641357421</v>
      </c>
      <c r="AE525" s="24">
        <f>IF(ISNUMBER(AVERAGEIFS(ObservedSpeciesData!AE$2:AE$4955,ObservedSpeciesData!$A$2:$A$4955,$A525,ObservedSpeciesData!$D$2:$D$4955,$D525)),AVERAGEIFS(ObservedSpeciesData!AE$2:AE$4955,ObservedSpeciesData!$A$2:$A$4955,$A525,ObservedSpeciesData!$D$2:$D$4955,$D525),"")</f>
        <v>18.108516607582946</v>
      </c>
      <c r="AF525" s="23"/>
      <c r="AG525" s="24"/>
      <c r="AH525" s="23">
        <f>IF(ISNUMBER(AVERAGEIFS(ObservedSpeciesData!AH$2:AH$4955,ObservedSpeciesData!$A$2:$A$4955,$A525,ObservedSpeciesData!$D$2:$D$4955,$D525)),AVERAGEIFS(ObservedSpeciesData!AH$2:AH$4955,ObservedSpeciesData!$A$2:$A$4955,$A525,ObservedSpeciesData!$D$2:$D$4955,$D525),"")</f>
        <v>0.85399999999999998</v>
      </c>
      <c r="AI525" s="23">
        <f>IF(ISNUMBER(AVERAGEIFS(ObservedSpeciesData!AI$2:AI$4955,ObservedSpeciesData!$A$2:$A$4955,$A525,ObservedSpeciesData!$C$2:$C$4955,$C525,ObservedSpeciesData!$D$2:$D$4955,$D525)),AVERAGEIFS(ObservedSpeciesData!AI$2:AI$4955,ObservedSpeciesData!$A$2:$A$4955,$A525,ObservedSpeciesData!$C$2:$C$4955,$C525,ObservedSpeciesData!$D$2:$D$4955,$D525),"")</f>
        <v>10.256</v>
      </c>
      <c r="AJ525" s="2">
        <f>COUNTIFS(ObservedSpeciesData!$A$2:$A$828,$A525,ObservedSpeciesData!$D$2:$D$828,$D525)</f>
        <v>0</v>
      </c>
      <c r="AK525" s="2">
        <f t="shared" si="8"/>
        <v>15</v>
      </c>
    </row>
    <row r="526" spans="1:37" x14ac:dyDescent="0.25">
      <c r="A526" s="14" t="s">
        <v>102</v>
      </c>
      <c r="B526" t="s">
        <v>98</v>
      </c>
      <c r="C526" t="s">
        <v>105</v>
      </c>
      <c r="D526" s="13">
        <v>42144</v>
      </c>
      <c r="E526">
        <v>1</v>
      </c>
      <c r="F526">
        <v>100</v>
      </c>
      <c r="G526" s="2" t="s">
        <v>89</v>
      </c>
      <c r="H526" s="2" t="s">
        <v>13</v>
      </c>
      <c r="I526">
        <v>9</v>
      </c>
      <c r="J526" s="2" t="s">
        <v>77</v>
      </c>
      <c r="K526" s="2">
        <f>IF(ISNUMBER(AVERAGEIFS(ObservedSpeciesData!K$2:K$4955,ObservedSpeciesData!$A$2:$A$4955,$A526,ObservedSpeciesData!$D$2:$D$4955,$D526)),AVERAGEIFS(ObservedSpeciesData!K$2:K$4955,ObservedSpeciesData!$A$2:$A$4955,$A526,ObservedSpeciesData!$D$2:$D$4955,$D526),"")</f>
        <v>90</v>
      </c>
      <c r="L526" s="26" t="str">
        <f>IF(ISNUMBER(AVERAGEIFS(ObservedSpeciesData!L$2:L$4955,ObservedSpeciesData!$A$2:$A$4955,$A526,ObservedSpeciesData!$D$2:$D$4955,$D526)),AVERAGEIFS(ObservedSpeciesData!L$2:L$4955,ObservedSpeciesData!$A$2:$A$4955,$A526,ObservedSpeciesData!$D$2:$D$4955,$D526),"")</f>
        <v/>
      </c>
      <c r="M526" s="23" t="str">
        <f>IF(ISNUMBER(AVERAGEIFS(ObservedSpeciesData!M$2:M$4955,ObservedSpeciesData!$A$2:$A$4955,$A526,ObservedSpeciesData!$D$2:$D$4955,$D526)),AVERAGEIFS(ObservedSpeciesData!M$2:M$4955,ObservedSpeciesData!$A$2:$A$4955,$A526,ObservedSpeciesData!$D$2:$D$4955,$D526),"")</f>
        <v/>
      </c>
      <c r="N526" s="23">
        <f>IF(ISNUMBER(AVERAGEIFS(ObservedSpeciesData!N$2:N$4955,ObservedSpeciesData!$A$2:$A$4955,$A526,ObservedSpeciesData!$D$2:$D$4955,$D526)),AVERAGEIFS(ObservedSpeciesData!N$2:N$4955,ObservedSpeciesData!$A$2:$A$4955,$A526,ObservedSpeciesData!$D$2:$D$4955,$D526),"")</f>
        <v>257.00044608337691</v>
      </c>
      <c r="O526" s="23">
        <f>IF(ISNUMBER(AVERAGEIFS(ObservedSpeciesData!O$2:O$4955,ObservedSpeciesData!$A$2:$A$4955,$A526,ObservedSpeciesData!$D$2:$D$4955,$D526)),AVERAGEIFS(ObservedSpeciesData!O$2:O$4955,ObservedSpeciesData!$A$2:$A$4955,$A526,ObservedSpeciesData!$D$2:$D$4955,$D526),"")</f>
        <v>25.700044608337695</v>
      </c>
      <c r="P526" s="23">
        <f>IF(ISNUMBER(AVERAGEIFS(ObservedSpeciesData!P$2:P$4955,ObservedSpeciesData!$A$2:$A$4955,$A526,ObservedSpeciesData!$C$2:$C$4955,$C526,ObservedSpeciesData!$D$2:$D$4955,$D526)),AVERAGEIFS(ObservedSpeciesData!P$2:P$4955,ObservedSpeciesData!$A$2:$A$4955,$A526,ObservedSpeciesData!$C$2:$C$4955,$C526,ObservedSpeciesData!$D$2:$D$4955,$D526),"")</f>
        <v>587.71493401263297</v>
      </c>
      <c r="Q526" s="23"/>
      <c r="R526" s="25" t="str">
        <f>IF(ISNUMBER(AVERAGEIFS(ObservedSpeciesData!R$2:R$4955,ObservedSpeciesData!$A$2:$A$4955,$A526,ObservedSpeciesData!$D$2:$D$4955,$D526)),AVERAGEIFS(ObservedSpeciesData!R$2:R$4955,ObservedSpeciesData!$A$2:$A$4955,$A526,ObservedSpeciesData!$D$2:$D$4955,$D526),"")</f>
        <v/>
      </c>
      <c r="S526" s="25" t="str">
        <f>IF(ISNUMBER(AVERAGEIFS(ObservedSpeciesData!S$2:S$4955,ObservedSpeciesData!$A$2:$A$4955,$A526,ObservedSpeciesData!$D$2:$D$4955,$D526)),AVERAGEIFS(ObservedSpeciesData!S$2:S$4955,ObservedSpeciesData!$A$2:$A$4955,$A526,ObservedSpeciesData!$D$2:$D$4955,$D526),"")</f>
        <v/>
      </c>
      <c r="T526" s="23" t="str">
        <f>IF(ISNUMBER(AVERAGEIFS(ObservedSpeciesData!T$2:T$4955,ObservedSpeciesData!$A$2:$A$4955,$A526,ObservedSpeciesData!$D$2:$D$4955,$D526)),AVERAGEIFS(ObservedSpeciesData!T$2:T$4955,ObservedSpeciesData!$A$2:$A$4955,$A526,ObservedSpeciesData!$D$2:$D$4955,$D526),"")</f>
        <v/>
      </c>
      <c r="U526" s="24" t="str">
        <f>IF(ISNUMBER(AVERAGEIFS(ObservedSpeciesData!U$2:U$4955,ObservedSpeciesData!$A$2:$A$4955,$A526,ObservedSpeciesData!$C$2:$C$4955,$C526,ObservedSpeciesData!$D$2:$D$4955,$D526)),AVERAGEIFS(ObservedSpeciesData!U$2:U$4955,ObservedSpeciesData!$A$2:$A$4955,$A526,ObservedSpeciesData!$C$2:$C$4955,$C526,ObservedSpeciesData!$D$2:$D$4955,$D526),"")</f>
        <v/>
      </c>
      <c r="V526" s="23">
        <f>IF(ISNUMBER(AVERAGEIFS(ObservedSpeciesData!V$2:V$4955,ObservedSpeciesData!$A$2:$A$4955,$A526,ObservedSpeciesData!$D$2:$D$4955,$D526)),AVERAGEIFS(ObservedSpeciesData!V$2:V$4955,ObservedSpeciesData!$A$2:$A$4955,$A526,ObservedSpeciesData!$D$2:$D$4955,$D526),"")</f>
        <v>22.112353086471558</v>
      </c>
      <c r="W526" s="23">
        <f>IF(ISNUMBER(AVERAGEIFS(ObservedSpeciesData!W$2:W$4955,ObservedSpeciesData!$A$2:$A$4955,$A526,ObservedSpeciesData!$D$2:$D$4955,$D526)),AVERAGEIFS(ObservedSpeciesData!W$2:W$4955,ObservedSpeciesData!$A$2:$A$4955,$A526,ObservedSpeciesData!$D$2:$D$4955,$D526),"")</f>
        <v>15.891555488109589</v>
      </c>
      <c r="X526" s="23">
        <f>IF(ISNUMBER(AVERAGEIFS(ObservedSpeciesData!X$2:X$4955,ObservedSpeciesData!$A$2:$A$4955,$A526,ObservedSpeciesData!$D$2:$D$4955,$D526)),AVERAGEIFS(ObservedSpeciesData!X$2:X$4955,ObservedSpeciesData!$A$2:$A$4955,$A526,ObservedSpeciesData!$D$2:$D$4955,$D526),"")</f>
        <v>76.925705909729004</v>
      </c>
      <c r="Y526" s="23">
        <f>IF(ISNUMBER(AVERAGEIFS(ObservedSpeciesData!Y$2:Y$4955,ObservedSpeciesData!$A$2:$A$4955,$A526,ObservedSpeciesData!$D$2:$D$4955,$D526)),AVERAGEIFS(ObservedSpeciesData!Y$2:Y$4955,ObservedSpeciesData!$A$2:$A$4955,$A526,ObservedSpeciesData!$D$2:$D$4955,$D526),"")</f>
        <v>40.479055166244507</v>
      </c>
      <c r="Z526" s="23">
        <f>IF(ISNUMBER(AVERAGEIFS(ObservedSpeciesData!Z$2:Z$4955,ObservedSpeciesData!$A$2:$A$4955,$A526,ObservedSpeciesData!$D$2:$D$4955,$D526)),AVERAGEIFS(ObservedSpeciesData!Z$2:Z$4955,ObservedSpeciesData!$A$2:$A$4955,$A526,ObservedSpeciesData!$D$2:$D$4955,$D526),"")</f>
        <v>90.139163970947266</v>
      </c>
      <c r="AA526" s="23">
        <f>IF(ISNUMBER(AVERAGEIFS(ObservedSpeciesData!AA$2:AA$4955,ObservedSpeciesData!$A$2:$A$4955,$A526,ObservedSpeciesData!$D$2:$D$4955,$D526)),AVERAGEIFS(ObservedSpeciesData!AA$2:AA$4955,ObservedSpeciesData!$A$2:$A$4955,$A526,ObservedSpeciesData!$D$2:$D$4955,$D526),"")</f>
        <v>21.475076794624329</v>
      </c>
      <c r="AB526" s="24">
        <f>IF(ISNUMBER(AVERAGEIFS(ObservedSpeciesData!AB$2:AB$4955,ObservedSpeciesData!$A$2:$A$4955,$A526,ObservedSpeciesData!$D$2:$D$4955,$D526)),AVERAGEIFS(ObservedSpeciesData!AB$2:AB$4955,ObservedSpeciesData!$A$2:$A$4955,$A526,ObservedSpeciesData!$D$2:$D$4955,$D526),"")</f>
        <v>3.4360122871398925E-2</v>
      </c>
      <c r="AC526" s="24">
        <f>IF(ISNUMBER(AVERAGEIFS(ObservedSpeciesData!AC$2:AC$4955,ObservedSpeciesData!$A$2:$A$4955,$A526,ObservedSpeciesData!$D$2:$D$4955,$D526)),AVERAGEIFS(ObservedSpeciesData!AC$2:AC$4955,ObservedSpeciesData!$A$2:$A$4955,$A526,ObservedSpeciesData!$D$2:$D$4955,$D526),"")</f>
        <v>3.4360122871398925E-2</v>
      </c>
      <c r="AD526" s="23">
        <f>IF(ISNUMBER(AVERAGEIFS(ObservedSpeciesData!AD$2:AD$4955,ObservedSpeciesData!$A$2:$A$4955,$A526,ObservedSpeciesData!$D$2:$D$4955,$D526)),AVERAGEIFS(ObservedSpeciesData!AD$2:AD$4955,ObservedSpeciesData!$A$2:$A$4955,$A526,ObservedSpeciesData!$D$2:$D$4955,$D526),"")</f>
        <v>12.30811294555664</v>
      </c>
      <c r="AE526" s="24">
        <f>IF(ISNUMBER(AVERAGEIFS(ObservedSpeciesData!AE$2:AE$4955,ObservedSpeciesData!$A$2:$A$4955,$A526,ObservedSpeciesData!$D$2:$D$4955,$D526)),AVERAGEIFS(ObservedSpeciesData!AE$2:AE$4955,ObservedSpeciesData!$A$2:$A$4955,$A526,ObservedSpeciesData!$D$2:$D$4955,$D526),"")</f>
        <v>18.452740065402658</v>
      </c>
      <c r="AF526" s="23"/>
      <c r="AG526" s="24"/>
      <c r="AH526" s="23">
        <f>IF(ISNUMBER(AVERAGEIFS(ObservedSpeciesData!AH$2:AH$4955,ObservedSpeciesData!$A$2:$A$4955,$A526,ObservedSpeciesData!$D$2:$D$4955,$D526)),AVERAGEIFS(ObservedSpeciesData!AH$2:AH$4955,ObservedSpeciesData!$A$2:$A$4955,$A526,ObservedSpeciesData!$D$2:$D$4955,$D526),"")</f>
        <v>0.88500000000000001</v>
      </c>
      <c r="AI526" s="23">
        <f>IF(ISNUMBER(AVERAGEIFS(ObservedSpeciesData!AI$2:AI$4955,ObservedSpeciesData!$A$2:$A$4955,$A526,ObservedSpeciesData!$C$2:$C$4955,$C526,ObservedSpeciesData!$D$2:$D$4955,$D526)),AVERAGEIFS(ObservedSpeciesData!AI$2:AI$4955,ObservedSpeciesData!$A$2:$A$4955,$A526,ObservedSpeciesData!$C$2:$C$4955,$C526,ObservedSpeciesData!$D$2:$D$4955,$D526),"")</f>
        <v>13.01975</v>
      </c>
      <c r="AJ526" s="2">
        <f>COUNTIFS(ObservedSpeciesData!$A$2:$A$828,$A526,ObservedSpeciesData!$D$2:$D$828,$D526)</f>
        <v>0</v>
      </c>
      <c r="AK526" s="2">
        <f t="shared" si="8"/>
        <v>15</v>
      </c>
    </row>
    <row r="527" spans="1:37" x14ac:dyDescent="0.25">
      <c r="A527" s="14" t="s">
        <v>101</v>
      </c>
      <c r="B527" t="s">
        <v>98</v>
      </c>
      <c r="C527" t="s">
        <v>105</v>
      </c>
      <c r="D527" s="13">
        <v>42144</v>
      </c>
      <c r="E527">
        <v>1</v>
      </c>
      <c r="F527">
        <v>200</v>
      </c>
      <c r="G527" s="2" t="s">
        <v>89</v>
      </c>
      <c r="H527" s="2" t="s">
        <v>13</v>
      </c>
      <c r="I527">
        <v>9</v>
      </c>
      <c r="J527" s="2" t="s">
        <v>77</v>
      </c>
      <c r="K527" s="2">
        <f>IF(ISNUMBER(AVERAGEIFS(ObservedSpeciesData!K$2:K$4955,ObservedSpeciesData!$A$2:$A$4955,$A527,ObservedSpeciesData!$D$2:$D$4955,$D527)),AVERAGEIFS(ObservedSpeciesData!K$2:K$4955,ObservedSpeciesData!$A$2:$A$4955,$A527,ObservedSpeciesData!$D$2:$D$4955,$D527),"")</f>
        <v>180</v>
      </c>
      <c r="L527" s="26" t="str">
        <f>IF(ISNUMBER(AVERAGEIFS(ObservedSpeciesData!L$2:L$4955,ObservedSpeciesData!$A$2:$A$4955,$A527,ObservedSpeciesData!$D$2:$D$4955,$D527)),AVERAGEIFS(ObservedSpeciesData!L$2:L$4955,ObservedSpeciesData!$A$2:$A$4955,$A527,ObservedSpeciesData!$D$2:$D$4955,$D527),"")</f>
        <v/>
      </c>
      <c r="M527" s="23" t="str">
        <f>IF(ISNUMBER(AVERAGEIFS(ObservedSpeciesData!M$2:M$4955,ObservedSpeciesData!$A$2:$A$4955,$A527,ObservedSpeciesData!$D$2:$D$4955,$D527)),AVERAGEIFS(ObservedSpeciesData!M$2:M$4955,ObservedSpeciesData!$A$2:$A$4955,$A527,ObservedSpeciesData!$D$2:$D$4955,$D527),"")</f>
        <v/>
      </c>
      <c r="N527" s="23">
        <f>IF(ISNUMBER(AVERAGEIFS(ObservedSpeciesData!N$2:N$4955,ObservedSpeciesData!$A$2:$A$4955,$A527,ObservedSpeciesData!$D$2:$D$4955,$D527)),AVERAGEIFS(ObservedSpeciesData!N$2:N$4955,ObservedSpeciesData!$A$2:$A$4955,$A527,ObservedSpeciesData!$D$2:$D$4955,$D527),"")</f>
        <v>474.77341502425179</v>
      </c>
      <c r="O527" s="23">
        <f>IF(ISNUMBER(AVERAGEIFS(ObservedSpeciesData!O$2:O$4955,ObservedSpeciesData!$A$2:$A$4955,$A527,ObservedSpeciesData!$D$2:$D$4955,$D527)),AVERAGEIFS(ObservedSpeciesData!O$2:O$4955,ObservedSpeciesData!$A$2:$A$4955,$A527,ObservedSpeciesData!$D$2:$D$4955,$D527),"")</f>
        <v>47.477341502425176</v>
      </c>
      <c r="P527" s="23">
        <f>IF(ISNUMBER(AVERAGEIFS(ObservedSpeciesData!P$2:P$4955,ObservedSpeciesData!$A$2:$A$4955,$A527,ObservedSpeciesData!$C$2:$C$4955,$C527,ObservedSpeciesData!$D$2:$D$4955,$D527)),AVERAGEIFS(ObservedSpeciesData!P$2:P$4955,ObservedSpeciesData!$A$2:$A$4955,$A527,ObservedSpeciesData!$C$2:$C$4955,$C527,ObservedSpeciesData!$D$2:$D$4955,$D527),"")</f>
        <v>709.67756707718365</v>
      </c>
      <c r="Q527" s="23"/>
      <c r="R527" s="25" t="str">
        <f>IF(ISNUMBER(AVERAGEIFS(ObservedSpeciesData!R$2:R$4955,ObservedSpeciesData!$A$2:$A$4955,$A527,ObservedSpeciesData!$D$2:$D$4955,$D527)),AVERAGEIFS(ObservedSpeciesData!R$2:R$4955,ObservedSpeciesData!$A$2:$A$4955,$A527,ObservedSpeciesData!$D$2:$D$4955,$D527),"")</f>
        <v/>
      </c>
      <c r="S527" s="25" t="str">
        <f>IF(ISNUMBER(AVERAGEIFS(ObservedSpeciesData!S$2:S$4955,ObservedSpeciesData!$A$2:$A$4955,$A527,ObservedSpeciesData!$D$2:$D$4955,$D527)),AVERAGEIFS(ObservedSpeciesData!S$2:S$4955,ObservedSpeciesData!$A$2:$A$4955,$A527,ObservedSpeciesData!$D$2:$D$4955,$D527),"")</f>
        <v/>
      </c>
      <c r="T527" s="23" t="str">
        <f>IF(ISNUMBER(AVERAGEIFS(ObservedSpeciesData!T$2:T$4955,ObservedSpeciesData!$A$2:$A$4955,$A527,ObservedSpeciesData!$D$2:$D$4955,$D527)),AVERAGEIFS(ObservedSpeciesData!T$2:T$4955,ObservedSpeciesData!$A$2:$A$4955,$A527,ObservedSpeciesData!$D$2:$D$4955,$D527),"")</f>
        <v/>
      </c>
      <c r="U527" s="24" t="str">
        <f>IF(ISNUMBER(AVERAGEIFS(ObservedSpeciesData!U$2:U$4955,ObservedSpeciesData!$A$2:$A$4955,$A527,ObservedSpeciesData!$C$2:$C$4955,$C527,ObservedSpeciesData!$D$2:$D$4955,$D527)),AVERAGEIFS(ObservedSpeciesData!U$2:U$4955,ObservedSpeciesData!$A$2:$A$4955,$A527,ObservedSpeciesData!$C$2:$C$4955,$C527,ObservedSpeciesData!$D$2:$D$4955,$D527),"")</f>
        <v/>
      </c>
      <c r="V527" s="23">
        <f>IF(ISNUMBER(AVERAGEIFS(ObservedSpeciesData!V$2:V$4955,ObservedSpeciesData!$A$2:$A$4955,$A527,ObservedSpeciesData!$D$2:$D$4955,$D527)),AVERAGEIFS(ObservedSpeciesData!V$2:V$4955,ObservedSpeciesData!$A$2:$A$4955,$A527,ObservedSpeciesData!$D$2:$D$4955,$D527),"")</f>
        <v>22.239128232002258</v>
      </c>
      <c r="W527" s="23">
        <f>IF(ISNUMBER(AVERAGEIFS(ObservedSpeciesData!W$2:W$4955,ObservedSpeciesData!$A$2:$A$4955,$A527,ObservedSpeciesData!$D$2:$D$4955,$D527)),AVERAGEIFS(ObservedSpeciesData!W$2:W$4955,ObservedSpeciesData!$A$2:$A$4955,$A527,ObservedSpeciesData!$D$2:$D$4955,$D527),"")</f>
        <v>16.176948845386505</v>
      </c>
      <c r="X527" s="23">
        <f>IF(ISNUMBER(AVERAGEIFS(ObservedSpeciesData!X$2:X$4955,ObservedSpeciesData!$A$2:$A$4955,$A527,ObservedSpeciesData!$D$2:$D$4955,$D527)),AVERAGEIFS(ObservedSpeciesData!X$2:X$4955,ObservedSpeciesData!$A$2:$A$4955,$A527,ObservedSpeciesData!$D$2:$D$4955,$D527),"")</f>
        <v>77.700041770935059</v>
      </c>
      <c r="Y527" s="23">
        <f>IF(ISNUMBER(AVERAGEIFS(ObservedSpeciesData!Y$2:Y$4955,ObservedSpeciesData!$A$2:$A$4955,$A527,ObservedSpeciesData!$D$2:$D$4955,$D527)),AVERAGEIFS(ObservedSpeciesData!Y$2:Y$4955,ObservedSpeciesData!$A$2:$A$4955,$A527,ObservedSpeciesData!$D$2:$D$4955,$D527),"")</f>
        <v>41.692701101303101</v>
      </c>
      <c r="Z527" s="23">
        <f>IF(ISNUMBER(AVERAGEIFS(ObservedSpeciesData!Z$2:Z$4955,ObservedSpeciesData!$A$2:$A$4955,$A527,ObservedSpeciesData!$D$2:$D$4955,$D527)),AVERAGEIFS(ObservedSpeciesData!Z$2:Z$4955,ObservedSpeciesData!$A$2:$A$4955,$A527,ObservedSpeciesData!$D$2:$D$4955,$D527),"")</f>
        <v>90.67232084274292</v>
      </c>
      <c r="AA527" s="23">
        <f>IF(ISNUMBER(AVERAGEIFS(ObservedSpeciesData!AA$2:AA$4955,ObservedSpeciesData!$A$2:$A$4955,$A527,ObservedSpeciesData!$D$2:$D$4955,$D527)),AVERAGEIFS(ObservedSpeciesData!AA$2:AA$4955,ObservedSpeciesData!$A$2:$A$4955,$A527,ObservedSpeciesData!$D$2:$D$4955,$D527),"")</f>
        <v>22.467776775360107</v>
      </c>
      <c r="AB527" s="24">
        <f>IF(ISNUMBER(AVERAGEIFS(ObservedSpeciesData!AB$2:AB$4955,ObservedSpeciesData!$A$2:$A$4955,$A527,ObservedSpeciesData!$D$2:$D$4955,$D527)),AVERAGEIFS(ObservedSpeciesData!AB$2:AB$4955,ObservedSpeciesData!$A$2:$A$4955,$A527,ObservedSpeciesData!$D$2:$D$4955,$D527),"")</f>
        <v>3.5948442840576168E-2</v>
      </c>
      <c r="AC527" s="24">
        <f>IF(ISNUMBER(AVERAGEIFS(ObservedSpeciesData!AC$2:AC$4955,ObservedSpeciesData!$A$2:$A$4955,$A527,ObservedSpeciesData!$D$2:$D$4955,$D527)),AVERAGEIFS(ObservedSpeciesData!AC$2:AC$4955,ObservedSpeciesData!$A$2:$A$4955,$A527,ObservedSpeciesData!$D$2:$D$4955,$D527),"")</f>
        <v>3.5948442840576168E-2</v>
      </c>
      <c r="AD527" s="23">
        <f>IF(ISNUMBER(AVERAGEIFS(ObservedSpeciesData!AD$2:AD$4955,ObservedSpeciesData!$A$2:$A$4955,$A527,ObservedSpeciesData!$D$2:$D$4955,$D527)),AVERAGEIFS(ObservedSpeciesData!AD$2:AD$4955,ObservedSpeciesData!$A$2:$A$4955,$A527,ObservedSpeciesData!$D$2:$D$4955,$D527),"")</f>
        <v>12.432006683349611</v>
      </c>
      <c r="AE527" s="24">
        <f>IF(ISNUMBER(AVERAGEIFS(ObservedSpeciesData!AE$2:AE$4955,ObservedSpeciesData!$A$2:$A$4955,$A527,ObservedSpeciesData!$D$2:$D$4955,$D527)),AVERAGEIFS(ObservedSpeciesData!AE$2:AE$4955,ObservedSpeciesData!$A$2:$A$4955,$A527,ObservedSpeciesData!$D$2:$D$4955,$D527),"")</f>
        <v>17.386678390960249</v>
      </c>
      <c r="AF527" s="23"/>
      <c r="AG527" s="24"/>
      <c r="AH527" s="23">
        <f>IF(ISNUMBER(AVERAGEIFS(ObservedSpeciesData!AH$2:AH$4955,ObservedSpeciesData!$A$2:$A$4955,$A527,ObservedSpeciesData!$D$2:$D$4955,$D527)),AVERAGEIFS(ObservedSpeciesData!AH$2:AH$4955,ObservedSpeciesData!$A$2:$A$4955,$A527,ObservedSpeciesData!$D$2:$D$4955,$D527),"")</f>
        <v>1.7130000000000001</v>
      </c>
      <c r="AI527" s="23">
        <f>IF(ISNUMBER(AVERAGEIFS(ObservedSpeciesData!AI$2:AI$4955,ObservedSpeciesData!$A$2:$A$4955,$A527,ObservedSpeciesData!$C$2:$C$4955,$C527,ObservedSpeciesData!$D$2:$D$4955,$D527)),AVERAGEIFS(ObservedSpeciesData!AI$2:AI$4955,ObservedSpeciesData!$A$2:$A$4955,$A527,ObservedSpeciesData!$C$2:$C$4955,$C527,ObservedSpeciesData!$D$2:$D$4955,$D527),"")</f>
        <v>15.954000000000001</v>
      </c>
      <c r="AJ527" s="2">
        <f>COUNTIFS(ObservedSpeciesData!$A$2:$A$828,$A527,ObservedSpeciesData!$D$2:$D$828,$D527)</f>
        <v>0</v>
      </c>
      <c r="AK527" s="2">
        <f t="shared" si="8"/>
        <v>15</v>
      </c>
    </row>
    <row r="528" spans="1:37" x14ac:dyDescent="0.25">
      <c r="A528" s="14" t="s">
        <v>100</v>
      </c>
      <c r="B528" t="s">
        <v>98</v>
      </c>
      <c r="C528" t="s">
        <v>105</v>
      </c>
      <c r="D528" s="13">
        <v>42144</v>
      </c>
      <c r="E528">
        <v>1</v>
      </c>
      <c r="F528">
        <v>350</v>
      </c>
      <c r="G528" s="2" t="s">
        <v>89</v>
      </c>
      <c r="H528" s="2" t="s">
        <v>13</v>
      </c>
      <c r="I528">
        <v>9</v>
      </c>
      <c r="J528" s="2" t="s">
        <v>77</v>
      </c>
      <c r="K528" s="2">
        <f>IF(ISNUMBER(AVERAGEIFS(ObservedSpeciesData!K$2:K$4955,ObservedSpeciesData!$A$2:$A$4955,$A528,ObservedSpeciesData!$D$2:$D$4955,$D528)),AVERAGEIFS(ObservedSpeciesData!K$2:K$4955,ObservedSpeciesData!$A$2:$A$4955,$A528,ObservedSpeciesData!$D$2:$D$4955,$D528),"")</f>
        <v>350</v>
      </c>
      <c r="L528" s="26" t="str">
        <f>IF(ISNUMBER(AVERAGEIFS(ObservedSpeciesData!L$2:L$4955,ObservedSpeciesData!$A$2:$A$4955,$A528,ObservedSpeciesData!$D$2:$D$4955,$D528)),AVERAGEIFS(ObservedSpeciesData!L$2:L$4955,ObservedSpeciesData!$A$2:$A$4955,$A528,ObservedSpeciesData!$D$2:$D$4955,$D528),"")</f>
        <v/>
      </c>
      <c r="M528" s="23" t="str">
        <f>IF(ISNUMBER(AVERAGEIFS(ObservedSpeciesData!M$2:M$4955,ObservedSpeciesData!$A$2:$A$4955,$A528,ObservedSpeciesData!$D$2:$D$4955,$D528)),AVERAGEIFS(ObservedSpeciesData!M$2:M$4955,ObservedSpeciesData!$A$2:$A$4955,$A528,ObservedSpeciesData!$D$2:$D$4955,$D528),"")</f>
        <v/>
      </c>
      <c r="N528" s="23">
        <f>IF(ISNUMBER(AVERAGEIFS(ObservedSpeciesData!N$2:N$4955,ObservedSpeciesData!$A$2:$A$4955,$A528,ObservedSpeciesData!$D$2:$D$4955,$D528)),AVERAGEIFS(ObservedSpeciesData!N$2:N$4955,ObservedSpeciesData!$A$2:$A$4955,$A528,ObservedSpeciesData!$D$2:$D$4955,$D528),"")</f>
        <v>667.49712687050999</v>
      </c>
      <c r="O528" s="23">
        <f>IF(ISNUMBER(AVERAGEIFS(ObservedSpeciesData!O$2:O$4955,ObservedSpeciesData!$A$2:$A$4955,$A528,ObservedSpeciesData!$D$2:$D$4955,$D528)),AVERAGEIFS(ObservedSpeciesData!O$2:O$4955,ObservedSpeciesData!$A$2:$A$4955,$A528,ObservedSpeciesData!$D$2:$D$4955,$D528),"")</f>
        <v>66.749712687051016</v>
      </c>
      <c r="P528" s="23">
        <f>IF(ISNUMBER(AVERAGEIFS(ObservedSpeciesData!P$2:P$4955,ObservedSpeciesData!$A$2:$A$4955,$A528,ObservedSpeciesData!$C$2:$C$4955,$C528,ObservedSpeciesData!$D$2:$D$4955,$D528)),AVERAGEIFS(ObservedSpeciesData!P$2:P$4955,ObservedSpeciesData!$A$2:$A$4955,$A528,ObservedSpeciesData!$C$2:$C$4955,$C528,ObservedSpeciesData!$D$2:$D$4955,$D528),"")</f>
        <v>954.91559097300353</v>
      </c>
      <c r="Q528" s="23"/>
      <c r="R528" s="25" t="str">
        <f>IF(ISNUMBER(AVERAGEIFS(ObservedSpeciesData!R$2:R$4955,ObservedSpeciesData!$A$2:$A$4955,$A528,ObservedSpeciesData!$D$2:$D$4955,$D528)),AVERAGEIFS(ObservedSpeciesData!R$2:R$4955,ObservedSpeciesData!$A$2:$A$4955,$A528,ObservedSpeciesData!$D$2:$D$4955,$D528),"")</f>
        <v/>
      </c>
      <c r="S528" s="25" t="str">
        <f>IF(ISNUMBER(AVERAGEIFS(ObservedSpeciesData!S$2:S$4955,ObservedSpeciesData!$A$2:$A$4955,$A528,ObservedSpeciesData!$D$2:$D$4955,$D528)),AVERAGEIFS(ObservedSpeciesData!S$2:S$4955,ObservedSpeciesData!$A$2:$A$4955,$A528,ObservedSpeciesData!$D$2:$D$4955,$D528),"")</f>
        <v/>
      </c>
      <c r="T528" s="23" t="str">
        <f>IF(ISNUMBER(AVERAGEIFS(ObservedSpeciesData!T$2:T$4955,ObservedSpeciesData!$A$2:$A$4955,$A528,ObservedSpeciesData!$D$2:$D$4955,$D528)),AVERAGEIFS(ObservedSpeciesData!T$2:T$4955,ObservedSpeciesData!$A$2:$A$4955,$A528,ObservedSpeciesData!$D$2:$D$4955,$D528),"")</f>
        <v/>
      </c>
      <c r="U528" s="24" t="str">
        <f>IF(ISNUMBER(AVERAGEIFS(ObservedSpeciesData!U$2:U$4955,ObservedSpeciesData!$A$2:$A$4955,$A528,ObservedSpeciesData!$C$2:$C$4955,$C528,ObservedSpeciesData!$D$2:$D$4955,$D528)),AVERAGEIFS(ObservedSpeciesData!U$2:U$4955,ObservedSpeciesData!$A$2:$A$4955,$A528,ObservedSpeciesData!$C$2:$C$4955,$C528,ObservedSpeciesData!$D$2:$D$4955,$D528),"")</f>
        <v/>
      </c>
      <c r="V528" s="23">
        <f>IF(ISNUMBER(AVERAGEIFS(ObservedSpeciesData!V$2:V$4955,ObservedSpeciesData!$A$2:$A$4955,$A528,ObservedSpeciesData!$D$2:$D$4955,$D528)),AVERAGEIFS(ObservedSpeciesData!V$2:V$4955,ObservedSpeciesData!$A$2:$A$4955,$A528,ObservedSpeciesData!$D$2:$D$4955,$D528),"")</f>
        <v>21.516911625862122</v>
      </c>
      <c r="W528" s="23">
        <f>IF(ISNUMBER(AVERAGEIFS(ObservedSpeciesData!W$2:W$4955,ObservedSpeciesData!$A$2:$A$4955,$A528,ObservedSpeciesData!$D$2:$D$4955,$D528)),AVERAGEIFS(ObservedSpeciesData!W$2:W$4955,ObservedSpeciesData!$A$2:$A$4955,$A528,ObservedSpeciesData!$D$2:$D$4955,$D528),"")</f>
        <v>15.692259192466736</v>
      </c>
      <c r="X528" s="23">
        <f>IF(ISNUMBER(AVERAGEIFS(ObservedSpeciesData!X$2:X$4955,ObservedSpeciesData!$A$2:$A$4955,$A528,ObservedSpeciesData!$D$2:$D$4955,$D528)),AVERAGEIFS(ObservedSpeciesData!X$2:X$4955,ObservedSpeciesData!$A$2:$A$4955,$A528,ObservedSpeciesData!$D$2:$D$4955,$D528),"")</f>
        <v>79.373740196228027</v>
      </c>
      <c r="Y528" s="23">
        <f>IF(ISNUMBER(AVERAGEIFS(ObservedSpeciesData!Y$2:Y$4955,ObservedSpeciesData!$A$2:$A$4955,$A528,ObservedSpeciesData!$D$2:$D$4955,$D528)),AVERAGEIFS(ObservedSpeciesData!Y$2:Y$4955,ObservedSpeciesData!$A$2:$A$4955,$A528,ObservedSpeciesData!$D$2:$D$4955,$D528),"")</f>
        <v>39.691687345504761</v>
      </c>
      <c r="Z528" s="23">
        <f>IF(ISNUMBER(AVERAGEIFS(ObservedSpeciesData!Z$2:Z$4955,ObservedSpeciesData!$A$2:$A$4955,$A528,ObservedSpeciesData!$D$2:$D$4955,$D528)),AVERAGEIFS(ObservedSpeciesData!Z$2:Z$4955,ObservedSpeciesData!$A$2:$A$4955,$A528,ObservedSpeciesData!$D$2:$D$4955,$D528),"")</f>
        <v>90.393898010253906</v>
      </c>
      <c r="AA528" s="23">
        <f>IF(ISNUMBER(AVERAGEIFS(ObservedSpeciesData!AA$2:AA$4955,ObservedSpeciesData!$A$2:$A$4955,$A528,ObservedSpeciesData!$D$2:$D$4955,$D528)),AVERAGEIFS(ObservedSpeciesData!AA$2:AA$4955,ObservedSpeciesData!$A$2:$A$4955,$A528,ObservedSpeciesData!$D$2:$D$4955,$D528),"")</f>
        <v>24.345233917236328</v>
      </c>
      <c r="AB528" s="24">
        <f>IF(ISNUMBER(AVERAGEIFS(ObservedSpeciesData!AB$2:AB$4955,ObservedSpeciesData!$A$2:$A$4955,$A528,ObservedSpeciesData!$D$2:$D$4955,$D528)),AVERAGEIFS(ObservedSpeciesData!AB$2:AB$4955,ObservedSpeciesData!$A$2:$A$4955,$A528,ObservedSpeciesData!$D$2:$D$4955,$D528),"")</f>
        <v>3.8952374267578124E-2</v>
      </c>
      <c r="AC528" s="24">
        <f>IF(ISNUMBER(AVERAGEIFS(ObservedSpeciesData!AC$2:AC$4955,ObservedSpeciesData!$A$2:$A$4955,$A528,ObservedSpeciesData!$D$2:$D$4955,$D528)),AVERAGEIFS(ObservedSpeciesData!AC$2:AC$4955,ObservedSpeciesData!$A$2:$A$4955,$A528,ObservedSpeciesData!$D$2:$D$4955,$D528),"")</f>
        <v>3.8952374267578124E-2</v>
      </c>
      <c r="AD528" s="23">
        <f>IF(ISNUMBER(AVERAGEIFS(ObservedSpeciesData!AD$2:AD$4955,ObservedSpeciesData!$A$2:$A$4955,$A528,ObservedSpeciesData!$D$2:$D$4955,$D528)),AVERAGEIFS(ObservedSpeciesData!AD$2:AD$4955,ObservedSpeciesData!$A$2:$A$4955,$A528,ObservedSpeciesData!$D$2:$D$4955,$D528),"")</f>
        <v>12.699798431396484</v>
      </c>
      <c r="AE528" s="24">
        <f>IF(ISNUMBER(AVERAGEIFS(ObservedSpeciesData!AE$2:AE$4955,ObservedSpeciesData!$A$2:$A$4955,$A528,ObservedSpeciesData!$D$2:$D$4955,$D528)),AVERAGEIFS(ObservedSpeciesData!AE$2:AE$4955,ObservedSpeciesData!$A$2:$A$4955,$A528,ObservedSpeciesData!$D$2:$D$4955,$D528),"")</f>
        <v>16.04325788371191</v>
      </c>
      <c r="AF528" s="23"/>
      <c r="AG528" s="24"/>
      <c r="AH528" s="23">
        <f>IF(ISNUMBER(AVERAGEIFS(ObservedSpeciesData!AH$2:AH$4955,ObservedSpeciesData!$A$2:$A$4955,$A528,ObservedSpeciesData!$D$2:$D$4955,$D528)),AVERAGEIFS(ObservedSpeciesData!AH$2:AH$4955,ObservedSpeciesData!$A$2:$A$4955,$A528,ObservedSpeciesData!$D$2:$D$4955,$D528),"")</f>
        <v>2.6212499999999999</v>
      </c>
      <c r="AI528" s="23">
        <f>IF(ISNUMBER(AVERAGEIFS(ObservedSpeciesData!AI$2:AI$4955,ObservedSpeciesData!$A$2:$A$4955,$A528,ObservedSpeciesData!$C$2:$C$4955,$C528,ObservedSpeciesData!$D$2:$D$4955,$D528)),AVERAGEIFS(ObservedSpeciesData!AI$2:AI$4955,ObservedSpeciesData!$A$2:$A$4955,$A528,ObservedSpeciesData!$C$2:$C$4955,$C528,ObservedSpeciesData!$D$2:$D$4955,$D528),"")</f>
        <v>23.055250000000001</v>
      </c>
      <c r="AJ528" s="2">
        <f>COUNTIFS(ObservedSpeciesData!$A$2:$A$828,$A528,ObservedSpeciesData!$D$2:$D$828,$D528)</f>
        <v>0</v>
      </c>
      <c r="AK528" s="2">
        <f t="shared" si="8"/>
        <v>15</v>
      </c>
    </row>
    <row r="529" spans="1:37" x14ac:dyDescent="0.25">
      <c r="A529" s="14" t="s">
        <v>99</v>
      </c>
      <c r="B529" t="s">
        <v>98</v>
      </c>
      <c r="C529" t="s">
        <v>105</v>
      </c>
      <c r="D529" s="13">
        <v>42144</v>
      </c>
      <c r="E529">
        <v>1</v>
      </c>
      <c r="F529">
        <v>500</v>
      </c>
      <c r="G529" s="2" t="s">
        <v>89</v>
      </c>
      <c r="H529" s="2" t="s">
        <v>13</v>
      </c>
      <c r="I529">
        <v>9</v>
      </c>
      <c r="J529" s="2" t="s">
        <v>77</v>
      </c>
      <c r="K529" s="2">
        <f>IF(ISNUMBER(AVERAGEIFS(ObservedSpeciesData!K$2:K$4955,ObservedSpeciesData!$A$2:$A$4955,$A529,ObservedSpeciesData!$D$2:$D$4955,$D529)),AVERAGEIFS(ObservedSpeciesData!K$2:K$4955,ObservedSpeciesData!$A$2:$A$4955,$A529,ObservedSpeciesData!$D$2:$D$4955,$D529),"")</f>
        <v>450</v>
      </c>
      <c r="L529" s="26" t="str">
        <f>IF(ISNUMBER(AVERAGEIFS(ObservedSpeciesData!L$2:L$4955,ObservedSpeciesData!$A$2:$A$4955,$A529,ObservedSpeciesData!$D$2:$D$4955,$D529)),AVERAGEIFS(ObservedSpeciesData!L$2:L$4955,ObservedSpeciesData!$A$2:$A$4955,$A529,ObservedSpeciesData!$D$2:$D$4955,$D529),"")</f>
        <v/>
      </c>
      <c r="M529" s="23" t="str">
        <f>IF(ISNUMBER(AVERAGEIFS(ObservedSpeciesData!M$2:M$4955,ObservedSpeciesData!$A$2:$A$4955,$A529,ObservedSpeciesData!$D$2:$D$4955,$D529)),AVERAGEIFS(ObservedSpeciesData!M$2:M$4955,ObservedSpeciesData!$A$2:$A$4955,$A529,ObservedSpeciesData!$D$2:$D$4955,$D529),"")</f>
        <v/>
      </c>
      <c r="N529" s="23">
        <f>IF(ISNUMBER(AVERAGEIFS(ObservedSpeciesData!N$2:N$4955,ObservedSpeciesData!$A$2:$A$4955,$A529,ObservedSpeciesData!$D$2:$D$4955,$D529)),AVERAGEIFS(ObservedSpeciesData!N$2:N$4955,ObservedSpeciesData!$A$2:$A$4955,$A529,ObservedSpeciesData!$D$2:$D$4955,$D529),"")</f>
        <v>675.85859218950668</v>
      </c>
      <c r="O529" s="23">
        <f>IF(ISNUMBER(AVERAGEIFS(ObservedSpeciesData!O$2:O$4955,ObservedSpeciesData!$A$2:$A$4955,$A529,ObservedSpeciesData!$D$2:$D$4955,$D529)),AVERAGEIFS(ObservedSpeciesData!O$2:O$4955,ObservedSpeciesData!$A$2:$A$4955,$A529,ObservedSpeciesData!$D$2:$D$4955,$D529),"")</f>
        <v>67.585859218950674</v>
      </c>
      <c r="P529" s="23">
        <f>IF(ISNUMBER(AVERAGEIFS(ObservedSpeciesData!P$2:P$4955,ObservedSpeciesData!$A$2:$A$4955,$A529,ObservedSpeciesData!$C$2:$C$4955,$C529,ObservedSpeciesData!$D$2:$D$4955,$D529)),AVERAGEIFS(ObservedSpeciesData!P$2:P$4955,ObservedSpeciesData!$A$2:$A$4955,$A529,ObservedSpeciesData!$C$2:$C$4955,$C529,ObservedSpeciesData!$D$2:$D$4955,$D529),"")</f>
        <v>1240.7100400844899</v>
      </c>
      <c r="Q529" s="23"/>
      <c r="R529" s="25" t="str">
        <f>IF(ISNUMBER(AVERAGEIFS(ObservedSpeciesData!R$2:R$4955,ObservedSpeciesData!$A$2:$A$4955,$A529,ObservedSpeciesData!$D$2:$D$4955,$D529)),AVERAGEIFS(ObservedSpeciesData!R$2:R$4955,ObservedSpeciesData!$A$2:$A$4955,$A529,ObservedSpeciesData!$D$2:$D$4955,$D529),"")</f>
        <v/>
      </c>
      <c r="S529" s="25" t="str">
        <f>IF(ISNUMBER(AVERAGEIFS(ObservedSpeciesData!S$2:S$4955,ObservedSpeciesData!$A$2:$A$4955,$A529,ObservedSpeciesData!$D$2:$D$4955,$D529)),AVERAGEIFS(ObservedSpeciesData!S$2:S$4955,ObservedSpeciesData!$A$2:$A$4955,$A529,ObservedSpeciesData!$D$2:$D$4955,$D529),"")</f>
        <v/>
      </c>
      <c r="T529" s="23" t="str">
        <f>IF(ISNUMBER(AVERAGEIFS(ObservedSpeciesData!T$2:T$4955,ObservedSpeciesData!$A$2:$A$4955,$A529,ObservedSpeciesData!$D$2:$D$4955,$D529)),AVERAGEIFS(ObservedSpeciesData!T$2:T$4955,ObservedSpeciesData!$A$2:$A$4955,$A529,ObservedSpeciesData!$D$2:$D$4955,$D529),"")</f>
        <v/>
      </c>
      <c r="U529" s="24" t="str">
        <f>IF(ISNUMBER(AVERAGEIFS(ObservedSpeciesData!U$2:U$4955,ObservedSpeciesData!$A$2:$A$4955,$A529,ObservedSpeciesData!$C$2:$C$4955,$C529,ObservedSpeciesData!$D$2:$D$4955,$D529)),AVERAGEIFS(ObservedSpeciesData!U$2:U$4955,ObservedSpeciesData!$A$2:$A$4955,$A529,ObservedSpeciesData!$C$2:$C$4955,$C529,ObservedSpeciesData!$D$2:$D$4955,$D529),"")</f>
        <v/>
      </c>
      <c r="V529" s="23">
        <f>IF(ISNUMBER(AVERAGEIFS(ObservedSpeciesData!V$2:V$4955,ObservedSpeciesData!$A$2:$A$4955,$A529,ObservedSpeciesData!$D$2:$D$4955,$D529)),AVERAGEIFS(ObservedSpeciesData!V$2:V$4955,ObservedSpeciesData!$A$2:$A$4955,$A529,ObservedSpeciesData!$D$2:$D$4955,$D529),"")</f>
        <v>21.302805185317993</v>
      </c>
      <c r="W529" s="23">
        <f>IF(ISNUMBER(AVERAGEIFS(ObservedSpeciesData!W$2:W$4955,ObservedSpeciesData!$A$2:$A$4955,$A529,ObservedSpeciesData!$D$2:$D$4955,$D529)),AVERAGEIFS(ObservedSpeciesData!W$2:W$4955,ObservedSpeciesData!$A$2:$A$4955,$A529,ObservedSpeciesData!$D$2:$D$4955,$D529),"")</f>
        <v>14.573932588100433</v>
      </c>
      <c r="X529" s="23">
        <f>IF(ISNUMBER(AVERAGEIFS(ObservedSpeciesData!X$2:X$4955,ObservedSpeciesData!$A$2:$A$4955,$A529,ObservedSpeciesData!$D$2:$D$4955,$D529)),AVERAGEIFS(ObservedSpeciesData!X$2:X$4955,ObservedSpeciesData!$A$2:$A$4955,$A529,ObservedSpeciesData!$D$2:$D$4955,$D529),"")</f>
        <v>78.066941261291504</v>
      </c>
      <c r="Y529" s="23">
        <f>IF(ISNUMBER(AVERAGEIFS(ObservedSpeciesData!Y$2:Y$4955,ObservedSpeciesData!$A$2:$A$4955,$A529,ObservedSpeciesData!$D$2:$D$4955,$D529)),AVERAGEIFS(ObservedSpeciesData!Y$2:Y$4955,ObservedSpeciesData!$A$2:$A$4955,$A529,ObservedSpeciesData!$D$2:$D$4955,$D529),"")</f>
        <v>41.139213085174561</v>
      </c>
      <c r="Z529" s="23">
        <f>IF(ISNUMBER(AVERAGEIFS(ObservedSpeciesData!Z$2:Z$4955,ObservedSpeciesData!$A$2:$A$4955,$A529,ObservedSpeciesData!$D$2:$D$4955,$D529)),AVERAGEIFS(ObservedSpeciesData!Z$2:Z$4955,ObservedSpeciesData!$A$2:$A$4955,$A529,ObservedSpeciesData!$D$2:$D$4955,$D529),"")</f>
        <v>90.575735092163086</v>
      </c>
      <c r="AA529" s="23">
        <f>IF(ISNUMBER(AVERAGEIFS(ObservedSpeciesData!AA$2:AA$4955,ObservedSpeciesData!$A$2:$A$4955,$A529,ObservedSpeciesData!$D$2:$D$4955,$D529)),AVERAGEIFS(ObservedSpeciesData!AA$2:AA$4955,ObservedSpeciesData!$A$2:$A$4955,$A529,ObservedSpeciesData!$D$2:$D$4955,$D529),"")</f>
        <v>25.744910717010498</v>
      </c>
      <c r="AB529" s="24">
        <f>IF(ISNUMBER(AVERAGEIFS(ObservedSpeciesData!AB$2:AB$4955,ObservedSpeciesData!$A$2:$A$4955,$A529,ObservedSpeciesData!$D$2:$D$4955,$D529)),AVERAGEIFS(ObservedSpeciesData!AB$2:AB$4955,ObservedSpeciesData!$A$2:$A$4955,$A529,ObservedSpeciesData!$D$2:$D$4955,$D529),"")</f>
        <v>4.11918571472168E-2</v>
      </c>
      <c r="AC529" s="24">
        <f>IF(ISNUMBER(AVERAGEIFS(ObservedSpeciesData!AC$2:AC$4955,ObservedSpeciesData!$A$2:$A$4955,$A529,ObservedSpeciesData!$D$2:$D$4955,$D529)),AVERAGEIFS(ObservedSpeciesData!AC$2:AC$4955,ObservedSpeciesData!$A$2:$A$4955,$A529,ObservedSpeciesData!$D$2:$D$4955,$D529),"")</f>
        <v>4.11918571472168E-2</v>
      </c>
      <c r="AD529" s="23">
        <f>IF(ISNUMBER(AVERAGEIFS(ObservedSpeciesData!AD$2:AD$4955,ObservedSpeciesData!$A$2:$A$4955,$A529,ObservedSpeciesData!$D$2:$D$4955,$D529)),AVERAGEIFS(ObservedSpeciesData!AD$2:AD$4955,ObservedSpeciesData!$A$2:$A$4955,$A529,ObservedSpeciesData!$D$2:$D$4955,$D529),"")</f>
        <v>12.49071060180664</v>
      </c>
      <c r="AE529" s="24">
        <f>IF(ISNUMBER(AVERAGEIFS(ObservedSpeciesData!AE$2:AE$4955,ObservedSpeciesData!$A$2:$A$4955,$A529,ObservedSpeciesData!$D$2:$D$4955,$D529)),AVERAGEIFS(ObservedSpeciesData!AE$2:AE$4955,ObservedSpeciesData!$A$2:$A$4955,$A529,ObservedSpeciesData!$D$2:$D$4955,$D529),"")</f>
        <v>16.422992692521238</v>
      </c>
      <c r="AF529" s="23"/>
      <c r="AG529" s="24"/>
      <c r="AH529" s="23">
        <f>IF(ISNUMBER(AVERAGEIFS(ObservedSpeciesData!AH$2:AH$4955,ObservedSpeciesData!$A$2:$A$4955,$A529,ObservedSpeciesData!$D$2:$D$4955,$D529)),AVERAGEIFS(ObservedSpeciesData!AH$2:AH$4955,ObservedSpeciesData!$A$2:$A$4955,$A529,ObservedSpeciesData!$D$2:$D$4955,$D529),"")</f>
        <v>2.7709999999999999</v>
      </c>
      <c r="AI529" s="23">
        <f>IF(ISNUMBER(AVERAGEIFS(ObservedSpeciesData!AI$2:AI$4955,ObservedSpeciesData!$A$2:$A$4955,$A529,ObservedSpeciesData!$C$2:$C$4955,$C529,ObservedSpeciesData!$D$2:$D$4955,$D529)),AVERAGEIFS(ObservedSpeciesData!AI$2:AI$4955,ObservedSpeciesData!$A$2:$A$4955,$A529,ObservedSpeciesData!$C$2:$C$4955,$C529,ObservedSpeciesData!$D$2:$D$4955,$D529),"")</f>
        <v>32.482750000000003</v>
      </c>
      <c r="AJ529" s="2">
        <f>COUNTIFS(ObservedSpeciesData!$A$2:$A$828,$A529,ObservedSpeciesData!$D$2:$D$828,$D529)</f>
        <v>0</v>
      </c>
      <c r="AK529" s="2">
        <f t="shared" si="8"/>
        <v>15</v>
      </c>
    </row>
    <row r="530" spans="1:37" x14ac:dyDescent="0.25">
      <c r="A530" s="14" t="s">
        <v>104</v>
      </c>
      <c r="B530" t="s">
        <v>98</v>
      </c>
      <c r="C530" t="s">
        <v>105</v>
      </c>
      <c r="D530" s="13">
        <v>42249</v>
      </c>
      <c r="E530">
        <v>1</v>
      </c>
      <c r="F530">
        <v>0</v>
      </c>
      <c r="G530" s="2" t="s">
        <v>87</v>
      </c>
      <c r="H530" s="2" t="s">
        <v>10</v>
      </c>
      <c r="I530">
        <v>1</v>
      </c>
      <c r="J530" s="2" t="s">
        <v>77</v>
      </c>
      <c r="K530" s="2">
        <f>IF(ISNUMBER(AVERAGEIFS(ObservedSpeciesData!K$2:K$4955,ObservedSpeciesData!$A$2:$A$4955,$A530,ObservedSpeciesData!$D$2:$D$4955,$D530)),AVERAGEIFS(ObservedSpeciesData!K$2:K$4955,ObservedSpeciesData!$A$2:$A$4955,$A530,ObservedSpeciesData!$D$2:$D$4955,$D530),"")</f>
        <v>0</v>
      </c>
      <c r="L530" s="26" t="str">
        <f>IF(ISNUMBER(AVERAGEIFS(ObservedSpeciesData!L$2:L$4955,ObservedSpeciesData!$A$2:$A$4955,$A530,ObservedSpeciesData!$D$2:$D$4955,$D530)),AVERAGEIFS(ObservedSpeciesData!L$2:L$4955,ObservedSpeciesData!$A$2:$A$4955,$A530,ObservedSpeciesData!$D$2:$D$4955,$D530),"")</f>
        <v/>
      </c>
      <c r="M530" s="23" t="str">
        <f>IF(ISNUMBER(AVERAGEIFS(ObservedSpeciesData!M$2:M$4955,ObservedSpeciesData!$A$2:$A$4955,$A530,ObservedSpeciesData!$D$2:$D$4955,$D530)),AVERAGEIFS(ObservedSpeciesData!M$2:M$4955,ObservedSpeciesData!$A$2:$A$4955,$A530,ObservedSpeciesData!$D$2:$D$4955,$D530),"")</f>
        <v/>
      </c>
      <c r="N530" s="23">
        <f>IF(ISNUMBER(AVERAGEIFS(ObservedSpeciesData!N$2:N$4955,ObservedSpeciesData!$A$2:$A$4955,$A530,ObservedSpeciesData!$D$2:$D$4955,$D530)),AVERAGEIFS(ObservedSpeciesData!N$2:N$4955,ObservedSpeciesData!$A$2:$A$4955,$A530,ObservedSpeciesData!$D$2:$D$4955,$D530),"")</f>
        <v>178.19326293500853</v>
      </c>
      <c r="O530" s="23">
        <f>IF(ISNUMBER(AVERAGEIFS(ObservedSpeciesData!O$2:O$4955,ObservedSpeciesData!$A$2:$A$4955,$A530,ObservedSpeciesData!$D$2:$D$4955,$D530)),AVERAGEIFS(ObservedSpeciesData!O$2:O$4955,ObservedSpeciesData!$A$2:$A$4955,$A530,ObservedSpeciesData!$D$2:$D$4955,$D530),"")</f>
        <v>17.819326293500854</v>
      </c>
      <c r="P530" s="23">
        <f>IF(ISNUMBER(AVERAGEIFS(ObservedSpeciesData!P$2:P$4955,ObservedSpeciesData!$A$2:$A$4955,$A530,ObservedSpeciesData!$C$2:$C$4955,$C530,ObservedSpeciesData!$D$2:$D$4955,$D530)),AVERAGEIFS(ObservedSpeciesData!P$2:P$4955,ObservedSpeciesData!$A$2:$A$4955,$A530,ObservedSpeciesData!$C$2:$C$4955,$C530,ObservedSpeciesData!$D$2:$D$4955,$D530),"")</f>
        <v>16.809479492049711</v>
      </c>
      <c r="Q530" s="23"/>
      <c r="R530" s="25" t="str">
        <f>IF(ISNUMBER(AVERAGEIFS(ObservedSpeciesData!R$2:R$4955,ObservedSpeciesData!$A$2:$A$4955,$A530,ObservedSpeciesData!$D$2:$D$4955,$D530)),AVERAGEIFS(ObservedSpeciesData!R$2:R$4955,ObservedSpeciesData!$A$2:$A$4955,$A530,ObservedSpeciesData!$D$2:$D$4955,$D530),"")</f>
        <v/>
      </c>
      <c r="S530" s="25" t="str">
        <f>IF(ISNUMBER(AVERAGEIFS(ObservedSpeciesData!S$2:S$4955,ObservedSpeciesData!$A$2:$A$4955,$A530,ObservedSpeciesData!$D$2:$D$4955,$D530)),AVERAGEIFS(ObservedSpeciesData!S$2:S$4955,ObservedSpeciesData!$A$2:$A$4955,$A530,ObservedSpeciesData!$D$2:$D$4955,$D530),"")</f>
        <v/>
      </c>
      <c r="T530" s="23" t="str">
        <f>IF(ISNUMBER(AVERAGEIFS(ObservedSpeciesData!T$2:T$4955,ObservedSpeciesData!$A$2:$A$4955,$A530,ObservedSpeciesData!$D$2:$D$4955,$D530)),AVERAGEIFS(ObservedSpeciesData!T$2:T$4955,ObservedSpeciesData!$A$2:$A$4955,$A530,ObservedSpeciesData!$D$2:$D$4955,$D530),"")</f>
        <v/>
      </c>
      <c r="U530" s="24" t="str">
        <f>IF(ISNUMBER(AVERAGEIFS(ObservedSpeciesData!U$2:U$4955,ObservedSpeciesData!$A$2:$A$4955,$A530,ObservedSpeciesData!$C$2:$C$4955,$C530,ObservedSpeciesData!$D$2:$D$4955,$D530)),AVERAGEIFS(ObservedSpeciesData!U$2:U$4955,ObservedSpeciesData!$A$2:$A$4955,$A530,ObservedSpeciesData!$C$2:$C$4955,$C530,ObservedSpeciesData!$D$2:$D$4955,$D530),"")</f>
        <v/>
      </c>
      <c r="V530" s="23">
        <f>IF(ISNUMBER(AVERAGEIFS(ObservedSpeciesData!V$2:V$4955,ObservedSpeciesData!$A$2:$A$4955,$A530,ObservedSpeciesData!$D$2:$D$4955,$D530)),AVERAGEIFS(ObservedSpeciesData!V$2:V$4955,ObservedSpeciesData!$A$2:$A$4955,$A530,ObservedSpeciesData!$D$2:$D$4955,$D530),"")</f>
        <v>19.440286040306091</v>
      </c>
      <c r="W530" s="23">
        <f>IF(ISNUMBER(AVERAGEIFS(ObservedSpeciesData!W$2:W$4955,ObservedSpeciesData!$A$2:$A$4955,$A530,ObservedSpeciesData!$D$2:$D$4955,$D530)),AVERAGEIFS(ObservedSpeciesData!W$2:W$4955,ObservedSpeciesData!$A$2:$A$4955,$A530,ObservedSpeciesData!$D$2:$D$4955,$D530),"")</f>
        <v>27.763484954833984</v>
      </c>
      <c r="X530" s="23">
        <f>IF(ISNUMBER(AVERAGEIFS(ObservedSpeciesData!X$2:X$4955,ObservedSpeciesData!$A$2:$A$4955,$A530,ObservedSpeciesData!$D$2:$D$4955,$D530)),AVERAGEIFS(ObservedSpeciesData!X$2:X$4955,ObservedSpeciesData!$A$2:$A$4955,$A530,ObservedSpeciesData!$D$2:$D$4955,$D530),"")</f>
        <v>82.455099105834961</v>
      </c>
      <c r="Y530" s="23">
        <f>IF(ISNUMBER(AVERAGEIFS(ObservedSpeciesData!Y$2:Y$4955,ObservedSpeciesData!$A$2:$A$4955,$A530,ObservedSpeciesData!$D$2:$D$4955,$D530)),AVERAGEIFS(ObservedSpeciesData!Y$2:Y$4955,ObservedSpeciesData!$A$2:$A$4955,$A530,ObservedSpeciesData!$D$2:$D$4955,$D530),"")</f>
        <v>35.979099273681641</v>
      </c>
      <c r="Z530" s="23">
        <f>IF(ISNUMBER(AVERAGEIFS(ObservedSpeciesData!Z$2:Z$4955,ObservedSpeciesData!$A$2:$A$4955,$A530,ObservedSpeciesData!$D$2:$D$4955,$D530)),AVERAGEIFS(ObservedSpeciesData!Z$2:Z$4955,ObservedSpeciesData!$A$2:$A$4955,$A530,ObservedSpeciesData!$D$2:$D$4955,$D530),"")</f>
        <v>92.180016040802002</v>
      </c>
      <c r="AA530" s="23">
        <f>IF(ISNUMBER(AVERAGEIFS(ObservedSpeciesData!AA$2:AA$4955,ObservedSpeciesData!$A$2:$A$4955,$A530,ObservedSpeciesData!$D$2:$D$4955,$D530)),AVERAGEIFS(ObservedSpeciesData!AA$2:AA$4955,ObservedSpeciesData!$A$2:$A$4955,$A530,ObservedSpeciesData!$D$2:$D$4955,$D530),"")</f>
        <v>15.477587997913361</v>
      </c>
      <c r="AB530" s="24">
        <f>IF(ISNUMBER(AVERAGEIFS(ObservedSpeciesData!AB$2:AB$4955,ObservedSpeciesData!$A$2:$A$4955,$A530,ObservedSpeciesData!$D$2:$D$4955,$D530)),AVERAGEIFS(ObservedSpeciesData!AB$2:AB$4955,ObservedSpeciesData!$A$2:$A$4955,$A530,ObservedSpeciesData!$D$2:$D$4955,$D530),"")</f>
        <v>2.476414079666138E-2</v>
      </c>
      <c r="AC530" s="24">
        <f>IF(ISNUMBER(AVERAGEIFS(ObservedSpeciesData!AC$2:AC$4955,ObservedSpeciesData!$A$2:$A$4955,$A530,ObservedSpeciesData!$D$2:$D$4955,$D530)),AVERAGEIFS(ObservedSpeciesData!AC$2:AC$4955,ObservedSpeciesData!$A$2:$A$4955,$A530,ObservedSpeciesData!$D$2:$D$4955,$D530),"")</f>
        <v>2.476414079666138E-2</v>
      </c>
      <c r="AD530" s="23">
        <f>IF(ISNUMBER(AVERAGEIFS(ObservedSpeciesData!AD$2:AD$4955,ObservedSpeciesData!$A$2:$A$4955,$A530,ObservedSpeciesData!$D$2:$D$4955,$D530)),AVERAGEIFS(ObservedSpeciesData!AD$2:AD$4955,ObservedSpeciesData!$A$2:$A$4955,$A530,ObservedSpeciesData!$D$2:$D$4955,$D530),"")</f>
        <v>13.192815856933596</v>
      </c>
      <c r="AE530" s="24">
        <f>IF(ISNUMBER(AVERAGEIFS(ObservedSpeciesData!AE$2:AE$4955,ObservedSpeciesData!$A$2:$A$4955,$A530,ObservedSpeciesData!$D$2:$D$4955,$D530)),AVERAGEIFS(ObservedSpeciesData!AE$2:AE$4955,ObservedSpeciesData!$A$2:$A$4955,$A530,ObservedSpeciesData!$D$2:$D$4955,$D530),"")</f>
        <v>24.367047197717763</v>
      </c>
      <c r="AF530" s="23"/>
      <c r="AG530" s="24"/>
      <c r="AH530" s="23">
        <f>IF(ISNUMBER(AVERAGEIFS(ObservedSpeciesData!AH$2:AH$4955,ObservedSpeciesData!$A$2:$A$4955,$A530,ObservedSpeciesData!$D$2:$D$4955,$D530)),AVERAGEIFS(ObservedSpeciesData!AH$2:AH$4955,ObservedSpeciesData!$A$2:$A$4955,$A530,ObservedSpeciesData!$D$2:$D$4955,$D530),"")</f>
        <v>0.44237500000000007</v>
      </c>
      <c r="AI530" s="23">
        <f>IF(ISNUMBER(AVERAGEIFS(ObservedSpeciesData!AI$2:AI$4955,ObservedSpeciesData!$A$2:$A$4955,$A530,ObservedSpeciesData!$C$2:$C$4955,$C530,ObservedSpeciesData!$D$2:$D$4955,$D530)),AVERAGEIFS(ObservedSpeciesData!AI$2:AI$4955,ObservedSpeciesData!$A$2:$A$4955,$A530,ObservedSpeciesData!$C$2:$C$4955,$C530,ObservedSpeciesData!$D$2:$D$4955,$D530),"")</f>
        <v>0.41575000000000001</v>
      </c>
      <c r="AJ530" s="2">
        <f>COUNTIFS(ObservedSpeciesData!$A$2:$A$828,$A530,ObservedSpeciesData!$D$2:$D$828,$D530)</f>
        <v>0</v>
      </c>
      <c r="AK530" s="2">
        <f t="shared" si="8"/>
        <v>15</v>
      </c>
    </row>
    <row r="531" spans="1:37" x14ac:dyDescent="0.25">
      <c r="A531" s="14" t="s">
        <v>103</v>
      </c>
      <c r="B531" t="s">
        <v>98</v>
      </c>
      <c r="C531" t="s">
        <v>105</v>
      </c>
      <c r="D531" s="13">
        <v>42249</v>
      </c>
      <c r="E531">
        <v>1</v>
      </c>
      <c r="F531">
        <v>50</v>
      </c>
      <c r="G531" s="2" t="s">
        <v>87</v>
      </c>
      <c r="H531" s="2" t="s">
        <v>10</v>
      </c>
      <c r="I531">
        <v>1</v>
      </c>
      <c r="J531" s="2" t="s">
        <v>77</v>
      </c>
      <c r="K531" s="2">
        <f>IF(ISNUMBER(AVERAGEIFS(ObservedSpeciesData!K$2:K$4955,ObservedSpeciesData!$A$2:$A$4955,$A531,ObservedSpeciesData!$D$2:$D$4955,$D531)),AVERAGEIFS(ObservedSpeciesData!K$2:K$4955,ObservedSpeciesData!$A$2:$A$4955,$A531,ObservedSpeciesData!$D$2:$D$4955,$D531),"")</f>
        <v>45</v>
      </c>
      <c r="L531" s="26" t="str">
        <f>IF(ISNUMBER(AVERAGEIFS(ObservedSpeciesData!L$2:L$4955,ObservedSpeciesData!$A$2:$A$4955,$A531,ObservedSpeciesData!$D$2:$D$4955,$D531)),AVERAGEIFS(ObservedSpeciesData!L$2:L$4955,ObservedSpeciesData!$A$2:$A$4955,$A531,ObservedSpeciesData!$D$2:$D$4955,$D531),"")</f>
        <v/>
      </c>
      <c r="M531" s="23" t="str">
        <f>IF(ISNUMBER(AVERAGEIFS(ObservedSpeciesData!M$2:M$4955,ObservedSpeciesData!$A$2:$A$4955,$A531,ObservedSpeciesData!$D$2:$D$4955,$D531)),AVERAGEIFS(ObservedSpeciesData!M$2:M$4955,ObservedSpeciesData!$A$2:$A$4955,$A531,ObservedSpeciesData!$D$2:$D$4955,$D531),"")</f>
        <v/>
      </c>
      <c r="N531" s="23">
        <f>IF(ISNUMBER(AVERAGEIFS(ObservedSpeciesData!N$2:N$4955,ObservedSpeciesData!$A$2:$A$4955,$A531,ObservedSpeciesData!$D$2:$D$4955,$D531)),AVERAGEIFS(ObservedSpeciesData!N$2:N$4955,ObservedSpeciesData!$A$2:$A$4955,$A531,ObservedSpeciesData!$D$2:$D$4955,$D531),"")</f>
        <v>213.59890305188347</v>
      </c>
      <c r="O531" s="23">
        <f>IF(ISNUMBER(AVERAGEIFS(ObservedSpeciesData!O$2:O$4955,ObservedSpeciesData!$A$2:$A$4955,$A531,ObservedSpeciesData!$D$2:$D$4955,$D531)),AVERAGEIFS(ObservedSpeciesData!O$2:O$4955,ObservedSpeciesData!$A$2:$A$4955,$A531,ObservedSpeciesData!$D$2:$D$4955,$D531),"")</f>
        <v>21.359890305188351</v>
      </c>
      <c r="P531" s="23">
        <f>IF(ISNUMBER(AVERAGEIFS(ObservedSpeciesData!P$2:P$4955,ObservedSpeciesData!$A$2:$A$4955,$A531,ObservedSpeciesData!$C$2:$C$4955,$C531,ObservedSpeciesData!$D$2:$D$4955,$D531)),AVERAGEIFS(ObservedSpeciesData!P$2:P$4955,ObservedSpeciesData!$A$2:$A$4955,$A531,ObservedSpeciesData!$C$2:$C$4955,$C531,ObservedSpeciesData!$D$2:$D$4955,$D531),"")</f>
        <v>19.718782621254494</v>
      </c>
      <c r="Q531" s="23"/>
      <c r="R531" s="25" t="str">
        <f>IF(ISNUMBER(AVERAGEIFS(ObservedSpeciesData!R$2:R$4955,ObservedSpeciesData!$A$2:$A$4955,$A531,ObservedSpeciesData!$D$2:$D$4955,$D531)),AVERAGEIFS(ObservedSpeciesData!R$2:R$4955,ObservedSpeciesData!$A$2:$A$4955,$A531,ObservedSpeciesData!$D$2:$D$4955,$D531),"")</f>
        <v/>
      </c>
      <c r="S531" s="25" t="str">
        <f>IF(ISNUMBER(AVERAGEIFS(ObservedSpeciesData!S$2:S$4955,ObservedSpeciesData!$A$2:$A$4955,$A531,ObservedSpeciesData!$D$2:$D$4955,$D531)),AVERAGEIFS(ObservedSpeciesData!S$2:S$4955,ObservedSpeciesData!$A$2:$A$4955,$A531,ObservedSpeciesData!$D$2:$D$4955,$D531),"")</f>
        <v/>
      </c>
      <c r="T531" s="23" t="str">
        <f>IF(ISNUMBER(AVERAGEIFS(ObservedSpeciesData!T$2:T$4955,ObservedSpeciesData!$A$2:$A$4955,$A531,ObservedSpeciesData!$D$2:$D$4955,$D531)),AVERAGEIFS(ObservedSpeciesData!T$2:T$4955,ObservedSpeciesData!$A$2:$A$4955,$A531,ObservedSpeciesData!$D$2:$D$4955,$D531),"")</f>
        <v/>
      </c>
      <c r="U531" s="24" t="str">
        <f>IF(ISNUMBER(AVERAGEIFS(ObservedSpeciesData!U$2:U$4955,ObservedSpeciesData!$A$2:$A$4955,$A531,ObservedSpeciesData!$C$2:$C$4955,$C531,ObservedSpeciesData!$D$2:$D$4955,$D531)),AVERAGEIFS(ObservedSpeciesData!U$2:U$4955,ObservedSpeciesData!$A$2:$A$4955,$A531,ObservedSpeciesData!$C$2:$C$4955,$C531,ObservedSpeciesData!$D$2:$D$4955,$D531),"")</f>
        <v/>
      </c>
      <c r="V531" s="23">
        <f>IF(ISNUMBER(AVERAGEIFS(ObservedSpeciesData!V$2:V$4955,ObservedSpeciesData!$A$2:$A$4955,$A531,ObservedSpeciesData!$D$2:$D$4955,$D531)),AVERAGEIFS(ObservedSpeciesData!V$2:V$4955,ObservedSpeciesData!$A$2:$A$4955,$A531,ObservedSpeciesData!$D$2:$D$4955,$D531),"")</f>
        <v>18.971516013145447</v>
      </c>
      <c r="W531" s="23">
        <f>IF(ISNUMBER(AVERAGEIFS(ObservedSpeciesData!W$2:W$4955,ObservedSpeciesData!$A$2:$A$4955,$A531,ObservedSpeciesData!$D$2:$D$4955,$D531)),AVERAGEIFS(ObservedSpeciesData!W$2:W$4955,ObservedSpeciesData!$A$2:$A$4955,$A531,ObservedSpeciesData!$D$2:$D$4955,$D531),"")</f>
        <v>28.416663408279419</v>
      </c>
      <c r="X531" s="23">
        <f>IF(ISNUMBER(AVERAGEIFS(ObservedSpeciesData!X$2:X$4955,ObservedSpeciesData!$A$2:$A$4955,$A531,ObservedSpeciesData!$D$2:$D$4955,$D531)),AVERAGEIFS(ObservedSpeciesData!X$2:X$4955,ObservedSpeciesData!$A$2:$A$4955,$A531,ObservedSpeciesData!$D$2:$D$4955,$D531),"")</f>
        <v>83.010910034179688</v>
      </c>
      <c r="Y531" s="23">
        <f>IF(ISNUMBER(AVERAGEIFS(ObservedSpeciesData!Y$2:Y$4955,ObservedSpeciesData!$A$2:$A$4955,$A531,ObservedSpeciesData!$D$2:$D$4955,$D531)),AVERAGEIFS(ObservedSpeciesData!Y$2:Y$4955,ObservedSpeciesData!$A$2:$A$4955,$A531,ObservedSpeciesData!$D$2:$D$4955,$D531),"")</f>
        <v>35.187576055526733</v>
      </c>
      <c r="Z531" s="23">
        <f>IF(ISNUMBER(AVERAGEIFS(ObservedSpeciesData!Z$2:Z$4955,ObservedSpeciesData!$A$2:$A$4955,$A531,ObservedSpeciesData!$D$2:$D$4955,$D531)),AVERAGEIFS(ObservedSpeciesData!Z$2:Z$4955,ObservedSpeciesData!$A$2:$A$4955,$A531,ObservedSpeciesData!$D$2:$D$4955,$D531),"")</f>
        <v>92.227699279785156</v>
      </c>
      <c r="AA531" s="23">
        <f>IF(ISNUMBER(AVERAGEIFS(ObservedSpeciesData!AA$2:AA$4955,ObservedSpeciesData!$A$2:$A$4955,$A531,ObservedSpeciesData!$D$2:$D$4955,$D531)),AVERAGEIFS(ObservedSpeciesData!AA$2:AA$4955,ObservedSpeciesData!$A$2:$A$4955,$A531,ObservedSpeciesData!$D$2:$D$4955,$D531),"")</f>
        <v>15.591474652290344</v>
      </c>
      <c r="AB531" s="24">
        <f>IF(ISNUMBER(AVERAGEIFS(ObservedSpeciesData!AB$2:AB$4955,ObservedSpeciesData!$A$2:$A$4955,$A531,ObservedSpeciesData!$D$2:$D$4955,$D531)),AVERAGEIFS(ObservedSpeciesData!AB$2:AB$4955,ObservedSpeciesData!$A$2:$A$4955,$A531,ObservedSpeciesData!$D$2:$D$4955,$D531),"")</f>
        <v>2.4946359443664551E-2</v>
      </c>
      <c r="AC531" s="24">
        <f>IF(ISNUMBER(AVERAGEIFS(ObservedSpeciesData!AC$2:AC$4955,ObservedSpeciesData!$A$2:$A$4955,$A531,ObservedSpeciesData!$D$2:$D$4955,$D531)),AVERAGEIFS(ObservedSpeciesData!AC$2:AC$4955,ObservedSpeciesData!$A$2:$A$4955,$A531,ObservedSpeciesData!$D$2:$D$4955,$D531),"")</f>
        <v>2.4946359443664551E-2</v>
      </c>
      <c r="AD531" s="23">
        <f>IF(ISNUMBER(AVERAGEIFS(ObservedSpeciesData!AD$2:AD$4955,ObservedSpeciesData!$A$2:$A$4955,$A531,ObservedSpeciesData!$D$2:$D$4955,$D531)),AVERAGEIFS(ObservedSpeciesData!AD$2:AD$4955,ObservedSpeciesData!$A$2:$A$4955,$A531,ObservedSpeciesData!$D$2:$D$4955,$D531),"")</f>
        <v>13.28174560546875</v>
      </c>
      <c r="AE531" s="24">
        <f>IF(ISNUMBER(AVERAGEIFS(ObservedSpeciesData!AE$2:AE$4955,ObservedSpeciesData!$A$2:$A$4955,$A531,ObservedSpeciesData!$D$2:$D$4955,$D531)),AVERAGEIFS(ObservedSpeciesData!AE$2:AE$4955,ObservedSpeciesData!$A$2:$A$4955,$A531,ObservedSpeciesData!$D$2:$D$4955,$D531),"")</f>
        <v>23.579608551574445</v>
      </c>
      <c r="AF531" s="23"/>
      <c r="AG531" s="24"/>
      <c r="AH531" s="23">
        <f>IF(ISNUMBER(AVERAGEIFS(ObservedSpeciesData!AH$2:AH$4955,ObservedSpeciesData!$A$2:$A$4955,$A531,ObservedSpeciesData!$D$2:$D$4955,$D531)),AVERAGEIFS(ObservedSpeciesData!AH$2:AH$4955,ObservedSpeciesData!$A$2:$A$4955,$A531,ObservedSpeciesData!$D$2:$D$4955,$D531),"")</f>
        <v>0.53825000000000012</v>
      </c>
      <c r="AI531" s="23">
        <f>IF(ISNUMBER(AVERAGEIFS(ObservedSpeciesData!AI$2:AI$4955,ObservedSpeciesData!$A$2:$A$4955,$A531,ObservedSpeciesData!$C$2:$C$4955,$C531,ObservedSpeciesData!$D$2:$D$4955,$D531)),AVERAGEIFS(ObservedSpeciesData!AI$2:AI$4955,ObservedSpeciesData!$A$2:$A$4955,$A531,ObservedSpeciesData!$C$2:$C$4955,$C531,ObservedSpeciesData!$D$2:$D$4955,$D531),"")</f>
        <v>0.49725000000000008</v>
      </c>
      <c r="AJ531" s="2">
        <f>COUNTIFS(ObservedSpeciesData!$A$2:$A$828,$A531,ObservedSpeciesData!$D$2:$D$828,$D531)</f>
        <v>0</v>
      </c>
      <c r="AK531" s="2">
        <f t="shared" si="8"/>
        <v>15</v>
      </c>
    </row>
    <row r="532" spans="1:37" x14ac:dyDescent="0.25">
      <c r="A532" s="14" t="s">
        <v>102</v>
      </c>
      <c r="B532" t="s">
        <v>98</v>
      </c>
      <c r="C532" t="s">
        <v>105</v>
      </c>
      <c r="D532" s="13">
        <v>42249</v>
      </c>
      <c r="E532">
        <v>1</v>
      </c>
      <c r="F532">
        <v>100</v>
      </c>
      <c r="G532" s="2" t="s">
        <v>87</v>
      </c>
      <c r="H532" s="2" t="s">
        <v>10</v>
      </c>
      <c r="I532">
        <v>1</v>
      </c>
      <c r="J532" s="2" t="s">
        <v>77</v>
      </c>
      <c r="K532" s="2">
        <f>IF(ISNUMBER(AVERAGEIFS(ObservedSpeciesData!K$2:K$4955,ObservedSpeciesData!$A$2:$A$4955,$A532,ObservedSpeciesData!$D$2:$D$4955,$D532)),AVERAGEIFS(ObservedSpeciesData!K$2:K$4955,ObservedSpeciesData!$A$2:$A$4955,$A532,ObservedSpeciesData!$D$2:$D$4955,$D532),"")</f>
        <v>90</v>
      </c>
      <c r="L532" s="26" t="str">
        <f>IF(ISNUMBER(AVERAGEIFS(ObservedSpeciesData!L$2:L$4955,ObservedSpeciesData!$A$2:$A$4955,$A532,ObservedSpeciesData!$D$2:$D$4955,$D532)),AVERAGEIFS(ObservedSpeciesData!L$2:L$4955,ObservedSpeciesData!$A$2:$A$4955,$A532,ObservedSpeciesData!$D$2:$D$4955,$D532),"")</f>
        <v/>
      </c>
      <c r="M532" s="23" t="str">
        <f>IF(ISNUMBER(AVERAGEIFS(ObservedSpeciesData!M$2:M$4955,ObservedSpeciesData!$A$2:$A$4955,$A532,ObservedSpeciesData!$D$2:$D$4955,$D532)),AVERAGEIFS(ObservedSpeciesData!M$2:M$4955,ObservedSpeciesData!$A$2:$A$4955,$A532,ObservedSpeciesData!$D$2:$D$4955,$D532),"")</f>
        <v/>
      </c>
      <c r="N532" s="23">
        <f>IF(ISNUMBER(AVERAGEIFS(ObservedSpeciesData!N$2:N$4955,ObservedSpeciesData!$A$2:$A$4955,$A532,ObservedSpeciesData!$D$2:$D$4955,$D532)),AVERAGEIFS(ObservedSpeciesData!N$2:N$4955,ObservedSpeciesData!$A$2:$A$4955,$A532,ObservedSpeciesData!$D$2:$D$4955,$D532),"")</f>
        <v>223.17203742818259</v>
      </c>
      <c r="O532" s="23">
        <f>IF(ISNUMBER(AVERAGEIFS(ObservedSpeciesData!O$2:O$4955,ObservedSpeciesData!$A$2:$A$4955,$A532,ObservedSpeciesData!$D$2:$D$4955,$D532)),AVERAGEIFS(ObservedSpeciesData!O$2:O$4955,ObservedSpeciesData!$A$2:$A$4955,$A532,ObservedSpeciesData!$D$2:$D$4955,$D532),"")</f>
        <v>22.317203742818261</v>
      </c>
      <c r="P532" s="23">
        <f>IF(ISNUMBER(AVERAGEIFS(ObservedSpeciesData!P$2:P$4955,ObservedSpeciesData!$A$2:$A$4955,$A532,ObservedSpeciesData!$C$2:$C$4955,$C532,ObservedSpeciesData!$D$2:$D$4955,$D532)),AVERAGEIFS(ObservedSpeciesData!P$2:P$4955,ObservedSpeciesData!$A$2:$A$4955,$A532,ObservedSpeciesData!$C$2:$C$4955,$C532,ObservedSpeciesData!$D$2:$D$4955,$D532),"")</f>
        <v>18.027502548459836</v>
      </c>
      <c r="Q532" s="23"/>
      <c r="R532" s="25" t="str">
        <f>IF(ISNUMBER(AVERAGEIFS(ObservedSpeciesData!R$2:R$4955,ObservedSpeciesData!$A$2:$A$4955,$A532,ObservedSpeciesData!$D$2:$D$4955,$D532)),AVERAGEIFS(ObservedSpeciesData!R$2:R$4955,ObservedSpeciesData!$A$2:$A$4955,$A532,ObservedSpeciesData!$D$2:$D$4955,$D532),"")</f>
        <v/>
      </c>
      <c r="S532" s="25" t="str">
        <f>IF(ISNUMBER(AVERAGEIFS(ObservedSpeciesData!S$2:S$4955,ObservedSpeciesData!$A$2:$A$4955,$A532,ObservedSpeciesData!$D$2:$D$4955,$D532)),AVERAGEIFS(ObservedSpeciesData!S$2:S$4955,ObservedSpeciesData!$A$2:$A$4955,$A532,ObservedSpeciesData!$D$2:$D$4955,$D532),"")</f>
        <v/>
      </c>
      <c r="T532" s="23" t="str">
        <f>IF(ISNUMBER(AVERAGEIFS(ObservedSpeciesData!T$2:T$4955,ObservedSpeciesData!$A$2:$A$4955,$A532,ObservedSpeciesData!$D$2:$D$4955,$D532)),AVERAGEIFS(ObservedSpeciesData!T$2:T$4955,ObservedSpeciesData!$A$2:$A$4955,$A532,ObservedSpeciesData!$D$2:$D$4955,$D532),"")</f>
        <v/>
      </c>
      <c r="U532" s="24" t="str">
        <f>IF(ISNUMBER(AVERAGEIFS(ObservedSpeciesData!U$2:U$4955,ObservedSpeciesData!$A$2:$A$4955,$A532,ObservedSpeciesData!$C$2:$C$4955,$C532,ObservedSpeciesData!$D$2:$D$4955,$D532)),AVERAGEIFS(ObservedSpeciesData!U$2:U$4955,ObservedSpeciesData!$A$2:$A$4955,$A532,ObservedSpeciesData!$C$2:$C$4955,$C532,ObservedSpeciesData!$D$2:$D$4955,$D532),"")</f>
        <v/>
      </c>
      <c r="V532" s="23">
        <f>IF(ISNUMBER(AVERAGEIFS(ObservedSpeciesData!V$2:V$4955,ObservedSpeciesData!$A$2:$A$4955,$A532,ObservedSpeciesData!$D$2:$D$4955,$D532)),AVERAGEIFS(ObservedSpeciesData!V$2:V$4955,ObservedSpeciesData!$A$2:$A$4955,$A532,ObservedSpeciesData!$D$2:$D$4955,$D532),"")</f>
        <v>19.339638113975525</v>
      </c>
      <c r="W532" s="23">
        <f>IF(ISNUMBER(AVERAGEIFS(ObservedSpeciesData!W$2:W$4955,ObservedSpeciesData!$A$2:$A$4955,$A532,ObservedSpeciesData!$D$2:$D$4955,$D532)),AVERAGEIFS(ObservedSpeciesData!W$2:W$4955,ObservedSpeciesData!$A$2:$A$4955,$A532,ObservedSpeciesData!$D$2:$D$4955,$D532),"")</f>
        <v>28.631117224693298</v>
      </c>
      <c r="X532" s="23">
        <f>IF(ISNUMBER(AVERAGEIFS(ObservedSpeciesData!X$2:X$4955,ObservedSpeciesData!$A$2:$A$4955,$A532,ObservedSpeciesData!$D$2:$D$4955,$D532)),AVERAGEIFS(ObservedSpeciesData!X$2:X$4955,ObservedSpeciesData!$A$2:$A$4955,$A532,ObservedSpeciesData!$D$2:$D$4955,$D532),"")</f>
        <v>82.998947143554688</v>
      </c>
      <c r="Y532" s="23">
        <f>IF(ISNUMBER(AVERAGEIFS(ObservedSpeciesData!Y$2:Y$4955,ObservedSpeciesData!$A$2:$A$4955,$A532,ObservedSpeciesData!$D$2:$D$4955,$D532)),AVERAGEIFS(ObservedSpeciesData!Y$2:Y$4955,ObservedSpeciesData!$A$2:$A$4955,$A532,ObservedSpeciesData!$D$2:$D$4955,$D532),"")</f>
        <v>36.068585872650146</v>
      </c>
      <c r="Z532" s="23">
        <f>IF(ISNUMBER(AVERAGEIFS(ObservedSpeciesData!Z$2:Z$4955,ObservedSpeciesData!$A$2:$A$4955,$A532,ObservedSpeciesData!$D$2:$D$4955,$D532)),AVERAGEIFS(ObservedSpeciesData!Z$2:Z$4955,ObservedSpeciesData!$A$2:$A$4955,$A532,ObservedSpeciesData!$D$2:$D$4955,$D532),"")</f>
        <v>92.427424907684326</v>
      </c>
      <c r="AA532" s="23">
        <f>IF(ISNUMBER(AVERAGEIFS(ObservedSpeciesData!AA$2:AA$4955,ObservedSpeciesData!$A$2:$A$4955,$A532,ObservedSpeciesData!$D$2:$D$4955,$D532)),AVERAGEIFS(ObservedSpeciesData!AA$2:AA$4955,ObservedSpeciesData!$A$2:$A$4955,$A532,ObservedSpeciesData!$D$2:$D$4955,$D532),"")</f>
        <v>15.058321893215179</v>
      </c>
      <c r="AB532" s="24">
        <f>IF(ISNUMBER(AVERAGEIFS(ObservedSpeciesData!AB$2:AB$4955,ObservedSpeciesData!$A$2:$A$4955,$A532,ObservedSpeciesData!$D$2:$D$4955,$D532)),AVERAGEIFS(ObservedSpeciesData!AB$2:AB$4955,ObservedSpeciesData!$A$2:$A$4955,$A532,ObservedSpeciesData!$D$2:$D$4955,$D532),"")</f>
        <v>2.4093315029144288E-2</v>
      </c>
      <c r="AC532" s="24">
        <f>IF(ISNUMBER(AVERAGEIFS(ObservedSpeciesData!AC$2:AC$4955,ObservedSpeciesData!$A$2:$A$4955,$A532,ObservedSpeciesData!$D$2:$D$4955,$D532)),AVERAGEIFS(ObservedSpeciesData!AC$2:AC$4955,ObservedSpeciesData!$A$2:$A$4955,$A532,ObservedSpeciesData!$D$2:$D$4955,$D532),"")</f>
        <v>2.4093315029144288E-2</v>
      </c>
      <c r="AD532" s="23">
        <f>IF(ISNUMBER(AVERAGEIFS(ObservedSpeciesData!AD$2:AD$4955,ObservedSpeciesData!$A$2:$A$4955,$A532,ObservedSpeciesData!$D$2:$D$4955,$D532)),AVERAGEIFS(ObservedSpeciesData!AD$2:AD$4955,ObservedSpeciesData!$A$2:$A$4955,$A532,ObservedSpeciesData!$D$2:$D$4955,$D532),"")</f>
        <v>13.279831542968751</v>
      </c>
      <c r="AE532" s="24">
        <f>IF(ISNUMBER(AVERAGEIFS(ObservedSpeciesData!AE$2:AE$4955,ObservedSpeciesData!$A$2:$A$4955,$A532,ObservedSpeciesData!$D$2:$D$4955,$D532)),AVERAGEIFS(ObservedSpeciesData!AE$2:AE$4955,ObservedSpeciesData!$A$2:$A$4955,$A532,ObservedSpeciesData!$D$2:$D$4955,$D532),"")</f>
        <v>24.042324274532511</v>
      </c>
      <c r="AF532" s="23"/>
      <c r="AG532" s="24"/>
      <c r="AH532" s="23">
        <f>IF(ISNUMBER(AVERAGEIFS(ObservedSpeciesData!AH$2:AH$4955,ObservedSpeciesData!$A$2:$A$4955,$A532,ObservedSpeciesData!$D$2:$D$4955,$D532)),AVERAGEIFS(ObservedSpeciesData!AH$2:AH$4955,ObservedSpeciesData!$A$2:$A$4955,$A532,ObservedSpeciesData!$D$2:$D$4955,$D532),"")</f>
        <v>0.53462500000000002</v>
      </c>
      <c r="AI532" s="23">
        <f>IF(ISNUMBER(AVERAGEIFS(ObservedSpeciesData!AI$2:AI$4955,ObservedSpeciesData!$A$2:$A$4955,$A532,ObservedSpeciesData!$C$2:$C$4955,$C532,ObservedSpeciesData!$D$2:$D$4955,$D532)),AVERAGEIFS(ObservedSpeciesData!AI$2:AI$4955,ObservedSpeciesData!$A$2:$A$4955,$A532,ObservedSpeciesData!$C$2:$C$4955,$C532,ObservedSpeciesData!$D$2:$D$4955,$D532),"")</f>
        <v>0.43149999999999999</v>
      </c>
      <c r="AJ532" s="2">
        <f>COUNTIFS(ObservedSpeciesData!$A$2:$A$828,$A532,ObservedSpeciesData!$D$2:$D$828,$D532)</f>
        <v>0</v>
      </c>
      <c r="AK532" s="2">
        <f t="shared" si="8"/>
        <v>15</v>
      </c>
    </row>
    <row r="533" spans="1:37" x14ac:dyDescent="0.25">
      <c r="A533" s="14" t="s">
        <v>101</v>
      </c>
      <c r="B533" t="s">
        <v>98</v>
      </c>
      <c r="C533" t="s">
        <v>105</v>
      </c>
      <c r="D533" s="13">
        <v>42249</v>
      </c>
      <c r="E533">
        <v>1</v>
      </c>
      <c r="F533">
        <v>200</v>
      </c>
      <c r="G533" s="2" t="s">
        <v>87</v>
      </c>
      <c r="H533" s="2" t="s">
        <v>10</v>
      </c>
      <c r="I533">
        <v>1</v>
      </c>
      <c r="J533" s="2" t="s">
        <v>77</v>
      </c>
      <c r="K533" s="2">
        <f>IF(ISNUMBER(AVERAGEIFS(ObservedSpeciesData!K$2:K$4955,ObservedSpeciesData!$A$2:$A$4955,$A533,ObservedSpeciesData!$D$2:$D$4955,$D533)),AVERAGEIFS(ObservedSpeciesData!K$2:K$4955,ObservedSpeciesData!$A$2:$A$4955,$A533,ObservedSpeciesData!$D$2:$D$4955,$D533),"")</f>
        <v>180</v>
      </c>
      <c r="L533" s="26" t="str">
        <f>IF(ISNUMBER(AVERAGEIFS(ObservedSpeciesData!L$2:L$4955,ObservedSpeciesData!$A$2:$A$4955,$A533,ObservedSpeciesData!$D$2:$D$4955,$D533)),AVERAGEIFS(ObservedSpeciesData!L$2:L$4955,ObservedSpeciesData!$A$2:$A$4955,$A533,ObservedSpeciesData!$D$2:$D$4955,$D533),"")</f>
        <v/>
      </c>
      <c r="M533" s="23" t="str">
        <f>IF(ISNUMBER(AVERAGEIFS(ObservedSpeciesData!M$2:M$4955,ObservedSpeciesData!$A$2:$A$4955,$A533,ObservedSpeciesData!$D$2:$D$4955,$D533)),AVERAGEIFS(ObservedSpeciesData!M$2:M$4955,ObservedSpeciesData!$A$2:$A$4955,$A533,ObservedSpeciesData!$D$2:$D$4955,$D533),"")</f>
        <v/>
      </c>
      <c r="N533" s="23">
        <f>IF(ISNUMBER(AVERAGEIFS(ObservedSpeciesData!N$2:N$4955,ObservedSpeciesData!$A$2:$A$4955,$A533,ObservedSpeciesData!$D$2:$D$4955,$D533)),AVERAGEIFS(ObservedSpeciesData!N$2:N$4955,ObservedSpeciesData!$A$2:$A$4955,$A533,ObservedSpeciesData!$D$2:$D$4955,$D533),"")</f>
        <v>528.59579346572752</v>
      </c>
      <c r="O533" s="23">
        <f>IF(ISNUMBER(AVERAGEIFS(ObservedSpeciesData!O$2:O$4955,ObservedSpeciesData!$A$2:$A$4955,$A533,ObservedSpeciesData!$D$2:$D$4955,$D533)),AVERAGEIFS(ObservedSpeciesData!O$2:O$4955,ObservedSpeciesData!$A$2:$A$4955,$A533,ObservedSpeciesData!$D$2:$D$4955,$D533),"")</f>
        <v>52.859579346572751</v>
      </c>
      <c r="P533" s="23">
        <f>IF(ISNUMBER(AVERAGEIFS(ObservedSpeciesData!P$2:P$4955,ObservedSpeciesData!$A$2:$A$4955,$A533,ObservedSpeciesData!$C$2:$C$4955,$C533,ObservedSpeciesData!$D$2:$D$4955,$D533)),AVERAGEIFS(ObservedSpeciesData!P$2:P$4955,ObservedSpeciesData!$A$2:$A$4955,$A533,ObservedSpeciesData!$C$2:$C$4955,$C533,ObservedSpeciesData!$D$2:$D$4955,$D533),"")</f>
        <v>59.181400445188004</v>
      </c>
      <c r="Q533" s="23"/>
      <c r="R533" s="25" t="str">
        <f>IF(ISNUMBER(AVERAGEIFS(ObservedSpeciesData!R$2:R$4955,ObservedSpeciesData!$A$2:$A$4955,$A533,ObservedSpeciesData!$D$2:$D$4955,$D533)),AVERAGEIFS(ObservedSpeciesData!R$2:R$4955,ObservedSpeciesData!$A$2:$A$4955,$A533,ObservedSpeciesData!$D$2:$D$4955,$D533),"")</f>
        <v/>
      </c>
      <c r="S533" s="25" t="str">
        <f>IF(ISNUMBER(AVERAGEIFS(ObservedSpeciesData!S$2:S$4955,ObservedSpeciesData!$A$2:$A$4955,$A533,ObservedSpeciesData!$D$2:$D$4955,$D533)),AVERAGEIFS(ObservedSpeciesData!S$2:S$4955,ObservedSpeciesData!$A$2:$A$4955,$A533,ObservedSpeciesData!$D$2:$D$4955,$D533),"")</f>
        <v/>
      </c>
      <c r="T533" s="23" t="str">
        <f>IF(ISNUMBER(AVERAGEIFS(ObservedSpeciesData!T$2:T$4955,ObservedSpeciesData!$A$2:$A$4955,$A533,ObservedSpeciesData!$D$2:$D$4955,$D533)),AVERAGEIFS(ObservedSpeciesData!T$2:T$4955,ObservedSpeciesData!$A$2:$A$4955,$A533,ObservedSpeciesData!$D$2:$D$4955,$D533),"")</f>
        <v/>
      </c>
      <c r="U533" s="24" t="str">
        <f>IF(ISNUMBER(AVERAGEIFS(ObservedSpeciesData!U$2:U$4955,ObservedSpeciesData!$A$2:$A$4955,$A533,ObservedSpeciesData!$C$2:$C$4955,$C533,ObservedSpeciesData!$D$2:$D$4955,$D533)),AVERAGEIFS(ObservedSpeciesData!U$2:U$4955,ObservedSpeciesData!$A$2:$A$4955,$A533,ObservedSpeciesData!$C$2:$C$4955,$C533,ObservedSpeciesData!$D$2:$D$4955,$D533),"")</f>
        <v/>
      </c>
      <c r="V533" s="23">
        <f>IF(ISNUMBER(AVERAGEIFS(ObservedSpeciesData!V$2:V$4955,ObservedSpeciesData!$A$2:$A$4955,$A533,ObservedSpeciesData!$D$2:$D$4955,$D533)),AVERAGEIFS(ObservedSpeciesData!V$2:V$4955,ObservedSpeciesData!$A$2:$A$4955,$A533,ObservedSpeciesData!$D$2:$D$4955,$D533),"")</f>
        <v>18.933297872543335</v>
      </c>
      <c r="W533" s="23">
        <f>IF(ISNUMBER(AVERAGEIFS(ObservedSpeciesData!W$2:W$4955,ObservedSpeciesData!$A$2:$A$4955,$A533,ObservedSpeciesData!$D$2:$D$4955,$D533)),AVERAGEIFS(ObservedSpeciesData!W$2:W$4955,ObservedSpeciesData!$A$2:$A$4955,$A533,ObservedSpeciesData!$D$2:$D$4955,$D533),"")</f>
        <v>29.204187512397766</v>
      </c>
      <c r="X533" s="23">
        <f>IF(ISNUMBER(AVERAGEIFS(ObservedSpeciesData!X$2:X$4955,ObservedSpeciesData!$A$2:$A$4955,$A533,ObservedSpeciesData!$D$2:$D$4955,$D533)),AVERAGEIFS(ObservedSpeciesData!X$2:X$4955,ObservedSpeciesData!$A$2:$A$4955,$A533,ObservedSpeciesData!$D$2:$D$4955,$D533),"")</f>
        <v>83.929531574249268</v>
      </c>
      <c r="Y533" s="23">
        <f>IF(ISNUMBER(AVERAGEIFS(ObservedSpeciesData!Y$2:Y$4955,ObservedSpeciesData!$A$2:$A$4955,$A533,ObservedSpeciesData!$D$2:$D$4955,$D533)),AVERAGEIFS(ObservedSpeciesData!Y$2:Y$4955,ObservedSpeciesData!$A$2:$A$4955,$A533,ObservedSpeciesData!$D$2:$D$4955,$D533),"")</f>
        <v>35.547130346298218</v>
      </c>
      <c r="Z533" s="23">
        <f>IF(ISNUMBER(AVERAGEIFS(ObservedSpeciesData!Z$2:Z$4955,ObservedSpeciesData!$A$2:$A$4955,$A533,ObservedSpeciesData!$D$2:$D$4955,$D533)),AVERAGEIFS(ObservedSpeciesData!Z$2:Z$4955,ObservedSpeciesData!$A$2:$A$4955,$A533,ObservedSpeciesData!$D$2:$D$4955,$D533),"")</f>
        <v>92.546653270721436</v>
      </c>
      <c r="AA533" s="23">
        <f>IF(ISNUMBER(AVERAGEIFS(ObservedSpeciesData!AA$2:AA$4955,ObservedSpeciesData!$A$2:$A$4955,$A533,ObservedSpeciesData!$D$2:$D$4955,$D533)),AVERAGEIFS(ObservedSpeciesData!AA$2:AA$4955,ObservedSpeciesData!$A$2:$A$4955,$A533,ObservedSpeciesData!$D$2:$D$4955,$D533),"")</f>
        <v>15.884284317493439</v>
      </c>
      <c r="AB533" s="24">
        <f>IF(ISNUMBER(AVERAGEIFS(ObservedSpeciesData!AB$2:AB$4955,ObservedSpeciesData!$A$2:$A$4955,$A533,ObservedSpeciesData!$D$2:$D$4955,$D533)),AVERAGEIFS(ObservedSpeciesData!AB$2:AB$4955,ObservedSpeciesData!$A$2:$A$4955,$A533,ObservedSpeciesData!$D$2:$D$4955,$D533),"")</f>
        <v>2.5414854907989497E-2</v>
      </c>
      <c r="AC533" s="24">
        <f>IF(ISNUMBER(AVERAGEIFS(ObservedSpeciesData!AC$2:AC$4955,ObservedSpeciesData!$A$2:$A$4955,$A533,ObservedSpeciesData!$D$2:$D$4955,$D533)),AVERAGEIFS(ObservedSpeciesData!AC$2:AC$4955,ObservedSpeciesData!$A$2:$A$4955,$A533,ObservedSpeciesData!$D$2:$D$4955,$D533),"")</f>
        <v>2.5414854907989497E-2</v>
      </c>
      <c r="AD533" s="23">
        <f>IF(ISNUMBER(AVERAGEIFS(ObservedSpeciesData!AD$2:AD$4955,ObservedSpeciesData!$A$2:$A$4955,$A533,ObservedSpeciesData!$D$2:$D$4955,$D533)),AVERAGEIFS(ObservedSpeciesData!AD$2:AD$4955,ObservedSpeciesData!$A$2:$A$4955,$A533,ObservedSpeciesData!$D$2:$D$4955,$D533),"")</f>
        <v>13.428725051879882</v>
      </c>
      <c r="AE533" s="24">
        <f>IF(ISNUMBER(AVERAGEIFS(ObservedSpeciesData!AE$2:AE$4955,ObservedSpeciesData!$A$2:$A$4955,$A533,ObservedSpeciesData!$D$2:$D$4955,$D533)),AVERAGEIFS(ObservedSpeciesData!AE$2:AE$4955,ObservedSpeciesData!$A$2:$A$4955,$A533,ObservedSpeciesData!$D$2:$D$4955,$D533),"")</f>
        <v>22.825100350392326</v>
      </c>
      <c r="AF533" s="23"/>
      <c r="AG533" s="24"/>
      <c r="AH533" s="23">
        <f>IF(ISNUMBER(AVERAGEIFS(ObservedSpeciesData!AH$2:AH$4955,ObservedSpeciesData!$A$2:$A$4955,$A533,ObservedSpeciesData!$D$2:$D$4955,$D533)),AVERAGEIFS(ObservedSpeciesData!AH$2:AH$4955,ObservedSpeciesData!$A$2:$A$4955,$A533,ObservedSpeciesData!$D$2:$D$4955,$D533),"")</f>
        <v>1.3422499999999999</v>
      </c>
      <c r="AI533" s="23">
        <f>IF(ISNUMBER(AVERAGEIFS(ObservedSpeciesData!AI$2:AI$4955,ObservedSpeciesData!$A$2:$A$4955,$A533,ObservedSpeciesData!$C$2:$C$4955,$C533,ObservedSpeciesData!$D$2:$D$4955,$D533)),AVERAGEIFS(ObservedSpeciesData!AI$2:AI$4955,ObservedSpeciesData!$A$2:$A$4955,$A533,ObservedSpeciesData!$C$2:$C$4955,$C533,ObservedSpeciesData!$D$2:$D$4955,$D533),"")</f>
        <v>1.5350000000000001</v>
      </c>
      <c r="AJ533" s="2">
        <f>COUNTIFS(ObservedSpeciesData!$A$2:$A$828,$A533,ObservedSpeciesData!$D$2:$D$828,$D533)</f>
        <v>0</v>
      </c>
      <c r="AK533" s="2">
        <f t="shared" si="8"/>
        <v>15</v>
      </c>
    </row>
    <row r="534" spans="1:37" x14ac:dyDescent="0.25">
      <c r="A534" s="14" t="s">
        <v>100</v>
      </c>
      <c r="B534" t="s">
        <v>98</v>
      </c>
      <c r="C534" t="s">
        <v>105</v>
      </c>
      <c r="D534" s="13">
        <v>42249</v>
      </c>
      <c r="E534">
        <v>1</v>
      </c>
      <c r="F534">
        <v>350</v>
      </c>
      <c r="G534" s="2" t="s">
        <v>87</v>
      </c>
      <c r="H534" s="2" t="s">
        <v>10</v>
      </c>
      <c r="I534">
        <v>1</v>
      </c>
      <c r="J534" s="2" t="s">
        <v>77</v>
      </c>
      <c r="K534" s="2">
        <f>IF(ISNUMBER(AVERAGEIFS(ObservedSpeciesData!K$2:K$4955,ObservedSpeciesData!$A$2:$A$4955,$A534,ObservedSpeciesData!$D$2:$D$4955,$D534)),AVERAGEIFS(ObservedSpeciesData!K$2:K$4955,ObservedSpeciesData!$A$2:$A$4955,$A534,ObservedSpeciesData!$D$2:$D$4955,$D534),"")</f>
        <v>350</v>
      </c>
      <c r="L534" s="26" t="str">
        <f>IF(ISNUMBER(AVERAGEIFS(ObservedSpeciesData!L$2:L$4955,ObservedSpeciesData!$A$2:$A$4955,$A534,ObservedSpeciesData!$D$2:$D$4955,$D534)),AVERAGEIFS(ObservedSpeciesData!L$2:L$4955,ObservedSpeciesData!$A$2:$A$4955,$A534,ObservedSpeciesData!$D$2:$D$4955,$D534),"")</f>
        <v/>
      </c>
      <c r="M534" s="23" t="str">
        <f>IF(ISNUMBER(AVERAGEIFS(ObservedSpeciesData!M$2:M$4955,ObservedSpeciesData!$A$2:$A$4955,$A534,ObservedSpeciesData!$D$2:$D$4955,$D534)),AVERAGEIFS(ObservedSpeciesData!M$2:M$4955,ObservedSpeciesData!$A$2:$A$4955,$A534,ObservedSpeciesData!$D$2:$D$4955,$D534),"")</f>
        <v/>
      </c>
      <c r="N534" s="23">
        <f>IF(ISNUMBER(AVERAGEIFS(ObservedSpeciesData!N$2:N$4955,ObservedSpeciesData!$A$2:$A$4955,$A534,ObservedSpeciesData!$D$2:$D$4955,$D534)),AVERAGEIFS(ObservedSpeciesData!N$2:N$4955,ObservedSpeciesData!$A$2:$A$4955,$A534,ObservedSpeciesData!$D$2:$D$4955,$D534),"")</f>
        <v>908.55532202095549</v>
      </c>
      <c r="O534" s="23">
        <f>IF(ISNUMBER(AVERAGEIFS(ObservedSpeciesData!O$2:O$4955,ObservedSpeciesData!$A$2:$A$4955,$A534,ObservedSpeciesData!$D$2:$D$4955,$D534)),AVERAGEIFS(ObservedSpeciesData!O$2:O$4955,ObservedSpeciesData!$A$2:$A$4955,$A534,ObservedSpeciesData!$D$2:$D$4955,$D534),"")</f>
        <v>90.85553220209556</v>
      </c>
      <c r="P534" s="23">
        <f>IF(ISNUMBER(AVERAGEIFS(ObservedSpeciesData!P$2:P$4955,ObservedSpeciesData!$A$2:$A$4955,$A534,ObservedSpeciesData!$C$2:$C$4955,$C534,ObservedSpeciesData!$D$2:$D$4955,$D534)),AVERAGEIFS(ObservedSpeciesData!P$2:P$4955,ObservedSpeciesData!$A$2:$A$4955,$A534,ObservedSpeciesData!$C$2:$C$4955,$C534,ObservedSpeciesData!$D$2:$D$4955,$D534),"")</f>
        <v>75.645329732854776</v>
      </c>
      <c r="Q534" s="23"/>
      <c r="R534" s="25" t="str">
        <f>IF(ISNUMBER(AVERAGEIFS(ObservedSpeciesData!R$2:R$4955,ObservedSpeciesData!$A$2:$A$4955,$A534,ObservedSpeciesData!$D$2:$D$4955,$D534)),AVERAGEIFS(ObservedSpeciesData!R$2:R$4955,ObservedSpeciesData!$A$2:$A$4955,$A534,ObservedSpeciesData!$D$2:$D$4955,$D534),"")</f>
        <v/>
      </c>
      <c r="S534" s="25" t="str">
        <f>IF(ISNUMBER(AVERAGEIFS(ObservedSpeciesData!S$2:S$4955,ObservedSpeciesData!$A$2:$A$4955,$A534,ObservedSpeciesData!$D$2:$D$4955,$D534)),AVERAGEIFS(ObservedSpeciesData!S$2:S$4955,ObservedSpeciesData!$A$2:$A$4955,$A534,ObservedSpeciesData!$D$2:$D$4955,$D534),"")</f>
        <v/>
      </c>
      <c r="T534" s="23" t="str">
        <f>IF(ISNUMBER(AVERAGEIFS(ObservedSpeciesData!T$2:T$4955,ObservedSpeciesData!$A$2:$A$4955,$A534,ObservedSpeciesData!$D$2:$D$4955,$D534)),AVERAGEIFS(ObservedSpeciesData!T$2:T$4955,ObservedSpeciesData!$A$2:$A$4955,$A534,ObservedSpeciesData!$D$2:$D$4955,$D534),"")</f>
        <v/>
      </c>
      <c r="U534" s="24" t="str">
        <f>IF(ISNUMBER(AVERAGEIFS(ObservedSpeciesData!U$2:U$4955,ObservedSpeciesData!$A$2:$A$4955,$A534,ObservedSpeciesData!$C$2:$C$4955,$C534,ObservedSpeciesData!$D$2:$D$4955,$D534)),AVERAGEIFS(ObservedSpeciesData!U$2:U$4955,ObservedSpeciesData!$A$2:$A$4955,$A534,ObservedSpeciesData!$C$2:$C$4955,$C534,ObservedSpeciesData!$D$2:$D$4955,$D534),"")</f>
        <v/>
      </c>
      <c r="V534" s="23">
        <f>IF(ISNUMBER(AVERAGEIFS(ObservedSpeciesData!V$2:V$4955,ObservedSpeciesData!$A$2:$A$4955,$A534,ObservedSpeciesData!$D$2:$D$4955,$D534)),AVERAGEIFS(ObservedSpeciesData!V$2:V$4955,ObservedSpeciesData!$A$2:$A$4955,$A534,ObservedSpeciesData!$D$2:$D$4955,$D534),"")</f>
        <v>19.508326530456543</v>
      </c>
      <c r="W534" s="23">
        <f>IF(ISNUMBER(AVERAGEIFS(ObservedSpeciesData!W$2:W$4955,ObservedSpeciesData!$A$2:$A$4955,$A534,ObservedSpeciesData!$D$2:$D$4955,$D534)),AVERAGEIFS(ObservedSpeciesData!W$2:W$4955,ObservedSpeciesData!$A$2:$A$4955,$A534,ObservedSpeciesData!$D$2:$D$4955,$D534),"")</f>
        <v>27.332744240760803</v>
      </c>
      <c r="X534" s="23">
        <f>IF(ISNUMBER(AVERAGEIFS(ObservedSpeciesData!X$2:X$4955,ObservedSpeciesData!$A$2:$A$4955,$A534,ObservedSpeciesData!$D$2:$D$4955,$D534)),AVERAGEIFS(ObservedSpeciesData!X$2:X$4955,ObservedSpeciesData!$A$2:$A$4955,$A534,ObservedSpeciesData!$D$2:$D$4955,$D534),"")</f>
        <v>82.748130798339844</v>
      </c>
      <c r="Y534" s="23">
        <f>IF(ISNUMBER(AVERAGEIFS(ObservedSpeciesData!Y$2:Y$4955,ObservedSpeciesData!$A$2:$A$4955,$A534,ObservedSpeciesData!$D$2:$D$4955,$D534)),AVERAGEIFS(ObservedSpeciesData!Y$2:Y$4955,ObservedSpeciesData!$A$2:$A$4955,$A534,ObservedSpeciesData!$D$2:$D$4955,$D534),"")</f>
        <v>36.475333690643311</v>
      </c>
      <c r="Z534" s="23">
        <f>IF(ISNUMBER(AVERAGEIFS(ObservedSpeciesData!Z$2:Z$4955,ObservedSpeciesData!$A$2:$A$4955,$A534,ObservedSpeciesData!$D$2:$D$4955,$D534)),AVERAGEIFS(ObservedSpeciesData!Z$2:Z$4955,ObservedSpeciesData!$A$2:$A$4955,$A534,ObservedSpeciesData!$D$2:$D$4955,$D534),"")</f>
        <v>92.219340324401855</v>
      </c>
      <c r="AA534" s="23">
        <f>IF(ISNUMBER(AVERAGEIFS(ObservedSpeciesData!AA$2:AA$4955,ObservedSpeciesData!$A$2:$A$4955,$A534,ObservedSpeciesData!$D$2:$D$4955,$D534)),AVERAGEIFS(ObservedSpeciesData!AA$2:AA$4955,ObservedSpeciesData!$A$2:$A$4955,$A534,ObservedSpeciesData!$D$2:$D$4955,$D534),"")</f>
        <v>16.951147556304932</v>
      </c>
      <c r="AB534" s="24">
        <f>IF(ISNUMBER(AVERAGEIFS(ObservedSpeciesData!AB$2:AB$4955,ObservedSpeciesData!$A$2:$A$4955,$A534,ObservedSpeciesData!$D$2:$D$4955,$D534)),AVERAGEIFS(ObservedSpeciesData!AB$2:AB$4955,ObservedSpeciesData!$A$2:$A$4955,$A534,ObservedSpeciesData!$D$2:$D$4955,$D534),"")</f>
        <v>2.7121836090087892E-2</v>
      </c>
      <c r="AC534" s="24">
        <f>IF(ISNUMBER(AVERAGEIFS(ObservedSpeciesData!AC$2:AC$4955,ObservedSpeciesData!$A$2:$A$4955,$A534,ObservedSpeciesData!$D$2:$D$4955,$D534)),AVERAGEIFS(ObservedSpeciesData!AC$2:AC$4955,ObservedSpeciesData!$A$2:$A$4955,$A534,ObservedSpeciesData!$D$2:$D$4955,$D534),"")</f>
        <v>2.7121836090087892E-2</v>
      </c>
      <c r="AD534" s="23">
        <f>IF(ISNUMBER(AVERAGEIFS(ObservedSpeciesData!AD$2:AD$4955,ObservedSpeciesData!$A$2:$A$4955,$A534,ObservedSpeciesData!$D$2:$D$4955,$D534)),AVERAGEIFS(ObservedSpeciesData!AD$2:AD$4955,ObservedSpeciesData!$A$2:$A$4955,$A534,ObservedSpeciesData!$D$2:$D$4955,$D534),"")</f>
        <v>13.239700927734377</v>
      </c>
      <c r="AE534" s="24">
        <f>IF(ISNUMBER(AVERAGEIFS(ObservedSpeciesData!AE$2:AE$4955,ObservedSpeciesData!$A$2:$A$4955,$A534,ObservedSpeciesData!$D$2:$D$4955,$D534)),AVERAGEIFS(ObservedSpeciesData!AE$2:AE$4955,ObservedSpeciesData!$A$2:$A$4955,$A534,ObservedSpeciesData!$D$2:$D$4955,$D534),"")</f>
        <v>22.500176300722252</v>
      </c>
      <c r="AF534" s="23"/>
      <c r="AG534" s="24"/>
      <c r="AH534" s="23">
        <f>IF(ISNUMBER(AVERAGEIFS(ObservedSpeciesData!AH$2:AH$4955,ObservedSpeciesData!$A$2:$A$4955,$A534,ObservedSpeciesData!$D$2:$D$4955,$D534)),AVERAGEIFS(ObservedSpeciesData!AH$2:AH$4955,ObservedSpeciesData!$A$2:$A$4955,$A534,ObservedSpeciesData!$D$2:$D$4955,$D534),"")</f>
        <v>2.4641250000000001</v>
      </c>
      <c r="AI534" s="23">
        <f>IF(ISNUMBER(AVERAGEIFS(ObservedSpeciesData!AI$2:AI$4955,ObservedSpeciesData!$A$2:$A$4955,$A534,ObservedSpeciesData!$C$2:$C$4955,$C534,ObservedSpeciesData!$D$2:$D$4955,$D534)),AVERAGEIFS(ObservedSpeciesData!AI$2:AI$4955,ObservedSpeciesData!$A$2:$A$4955,$A534,ObservedSpeciesData!$C$2:$C$4955,$C534,ObservedSpeciesData!$D$2:$D$4955,$D534),"")</f>
        <v>2.0062500000000001</v>
      </c>
      <c r="AJ534" s="2">
        <f>COUNTIFS(ObservedSpeciesData!$A$2:$A$828,$A534,ObservedSpeciesData!$D$2:$D$828,$D534)</f>
        <v>0</v>
      </c>
      <c r="AK534" s="2">
        <f t="shared" si="8"/>
        <v>15</v>
      </c>
    </row>
    <row r="535" spans="1:37" x14ac:dyDescent="0.25">
      <c r="A535" s="14" t="s">
        <v>99</v>
      </c>
      <c r="B535" t="s">
        <v>98</v>
      </c>
      <c r="C535" t="s">
        <v>105</v>
      </c>
      <c r="D535" s="13">
        <v>42249</v>
      </c>
      <c r="E535">
        <v>1</v>
      </c>
      <c r="F535">
        <v>500</v>
      </c>
      <c r="G535" s="2" t="s">
        <v>87</v>
      </c>
      <c r="H535" s="2" t="s">
        <v>10</v>
      </c>
      <c r="I535">
        <v>1</v>
      </c>
      <c r="J535" s="2" t="s">
        <v>77</v>
      </c>
      <c r="K535" s="2">
        <f>IF(ISNUMBER(AVERAGEIFS(ObservedSpeciesData!K$2:K$4955,ObservedSpeciesData!$A$2:$A$4955,$A535,ObservedSpeciesData!$D$2:$D$4955,$D535)),AVERAGEIFS(ObservedSpeciesData!K$2:K$4955,ObservedSpeciesData!$A$2:$A$4955,$A535,ObservedSpeciesData!$D$2:$D$4955,$D535),"")</f>
        <v>450</v>
      </c>
      <c r="L535" s="26" t="str">
        <f>IF(ISNUMBER(AVERAGEIFS(ObservedSpeciesData!L$2:L$4955,ObservedSpeciesData!$A$2:$A$4955,$A535,ObservedSpeciesData!$D$2:$D$4955,$D535)),AVERAGEIFS(ObservedSpeciesData!L$2:L$4955,ObservedSpeciesData!$A$2:$A$4955,$A535,ObservedSpeciesData!$D$2:$D$4955,$D535),"")</f>
        <v/>
      </c>
      <c r="M535" s="23" t="str">
        <f>IF(ISNUMBER(AVERAGEIFS(ObservedSpeciesData!M$2:M$4955,ObservedSpeciesData!$A$2:$A$4955,$A535,ObservedSpeciesData!$D$2:$D$4955,$D535)),AVERAGEIFS(ObservedSpeciesData!M$2:M$4955,ObservedSpeciesData!$A$2:$A$4955,$A535,ObservedSpeciesData!$D$2:$D$4955,$D535),"")</f>
        <v/>
      </c>
      <c r="N535" s="23">
        <f>IF(ISNUMBER(AVERAGEIFS(ObservedSpeciesData!N$2:N$4955,ObservedSpeciesData!$A$2:$A$4955,$A535,ObservedSpeciesData!$D$2:$D$4955,$D535)),AVERAGEIFS(ObservedSpeciesData!N$2:N$4955,ObservedSpeciesData!$A$2:$A$4955,$A535,ObservedSpeciesData!$D$2:$D$4955,$D535),"")</f>
        <v>705.94779128193011</v>
      </c>
      <c r="O535" s="23">
        <f>IF(ISNUMBER(AVERAGEIFS(ObservedSpeciesData!O$2:O$4955,ObservedSpeciesData!$A$2:$A$4955,$A535,ObservedSpeciesData!$D$2:$D$4955,$D535)),AVERAGEIFS(ObservedSpeciesData!O$2:O$4955,ObservedSpeciesData!$A$2:$A$4955,$A535,ObservedSpeciesData!$D$2:$D$4955,$D535),"")</f>
        <v>70.594779128193011</v>
      </c>
      <c r="P535" s="23">
        <f>IF(ISNUMBER(AVERAGEIFS(ObservedSpeciesData!P$2:P$4955,ObservedSpeciesData!$A$2:$A$4955,$A535,ObservedSpeciesData!$C$2:$C$4955,$C535,ObservedSpeciesData!$D$2:$D$4955,$D535)),AVERAGEIFS(ObservedSpeciesData!P$2:P$4955,ObservedSpeciesData!$A$2:$A$4955,$A535,ObservedSpeciesData!$C$2:$C$4955,$C535,ObservedSpeciesData!$D$2:$D$4955,$D535),"")</f>
        <v>71.733275752716679</v>
      </c>
      <c r="Q535" s="23"/>
      <c r="R535" s="25" t="str">
        <f>IF(ISNUMBER(AVERAGEIFS(ObservedSpeciesData!R$2:R$4955,ObservedSpeciesData!$A$2:$A$4955,$A535,ObservedSpeciesData!$D$2:$D$4955,$D535)),AVERAGEIFS(ObservedSpeciesData!R$2:R$4955,ObservedSpeciesData!$A$2:$A$4955,$A535,ObservedSpeciesData!$D$2:$D$4955,$D535),"")</f>
        <v/>
      </c>
      <c r="S535" s="25" t="str">
        <f>IF(ISNUMBER(AVERAGEIFS(ObservedSpeciesData!S$2:S$4955,ObservedSpeciesData!$A$2:$A$4955,$A535,ObservedSpeciesData!$D$2:$D$4955,$D535)),AVERAGEIFS(ObservedSpeciesData!S$2:S$4955,ObservedSpeciesData!$A$2:$A$4955,$A535,ObservedSpeciesData!$D$2:$D$4955,$D535),"")</f>
        <v/>
      </c>
      <c r="T535" s="23" t="str">
        <f>IF(ISNUMBER(AVERAGEIFS(ObservedSpeciesData!T$2:T$4955,ObservedSpeciesData!$A$2:$A$4955,$A535,ObservedSpeciesData!$D$2:$D$4955,$D535)),AVERAGEIFS(ObservedSpeciesData!T$2:T$4955,ObservedSpeciesData!$A$2:$A$4955,$A535,ObservedSpeciesData!$D$2:$D$4955,$D535),"")</f>
        <v/>
      </c>
      <c r="U535" s="24" t="str">
        <f>IF(ISNUMBER(AVERAGEIFS(ObservedSpeciesData!U$2:U$4955,ObservedSpeciesData!$A$2:$A$4955,$A535,ObservedSpeciesData!$C$2:$C$4955,$C535,ObservedSpeciesData!$D$2:$D$4955,$D535)),AVERAGEIFS(ObservedSpeciesData!U$2:U$4955,ObservedSpeciesData!$A$2:$A$4955,$A535,ObservedSpeciesData!$C$2:$C$4955,$C535,ObservedSpeciesData!$D$2:$D$4955,$D535),"")</f>
        <v/>
      </c>
      <c r="V535" s="23">
        <f>IF(ISNUMBER(AVERAGEIFS(ObservedSpeciesData!V$2:V$4955,ObservedSpeciesData!$A$2:$A$4955,$A535,ObservedSpeciesData!$D$2:$D$4955,$D535)),AVERAGEIFS(ObservedSpeciesData!V$2:V$4955,ObservedSpeciesData!$A$2:$A$4955,$A535,ObservedSpeciesData!$D$2:$D$4955,$D535),"")</f>
        <v>18.54994797706604</v>
      </c>
      <c r="W535" s="23">
        <f>IF(ISNUMBER(AVERAGEIFS(ObservedSpeciesData!W$2:W$4955,ObservedSpeciesData!$A$2:$A$4955,$A535,ObservedSpeciesData!$D$2:$D$4955,$D535)),AVERAGEIFS(ObservedSpeciesData!W$2:W$4955,ObservedSpeciesData!$A$2:$A$4955,$A535,ObservedSpeciesData!$D$2:$D$4955,$D535),"")</f>
        <v>25.927615642547607</v>
      </c>
      <c r="X535" s="23">
        <f>IF(ISNUMBER(AVERAGEIFS(ObservedSpeciesData!X$2:X$4955,ObservedSpeciesData!$A$2:$A$4955,$A535,ObservedSpeciesData!$D$2:$D$4955,$D535)),AVERAGEIFS(ObservedSpeciesData!X$2:X$4955,ObservedSpeciesData!$A$2:$A$4955,$A535,ObservedSpeciesData!$D$2:$D$4955,$D535),"")</f>
        <v>83.782738208770752</v>
      </c>
      <c r="Y535" s="23">
        <f>IF(ISNUMBER(AVERAGEIFS(ObservedSpeciesData!Y$2:Y$4955,ObservedSpeciesData!$A$2:$A$4955,$A535,ObservedSpeciesData!$D$2:$D$4955,$D535)),AVERAGEIFS(ObservedSpeciesData!Y$2:Y$4955,ObservedSpeciesData!$A$2:$A$4955,$A535,ObservedSpeciesData!$D$2:$D$4955,$D535),"")</f>
        <v>35.329246282577515</v>
      </c>
      <c r="Z535" s="23">
        <f>IF(ISNUMBER(AVERAGEIFS(ObservedSpeciesData!Z$2:Z$4955,ObservedSpeciesData!$A$2:$A$4955,$A535,ObservedSpeciesData!$D$2:$D$4955,$D535)),AVERAGEIFS(ObservedSpeciesData!Z$2:Z$4955,ObservedSpeciesData!$A$2:$A$4955,$A535,ObservedSpeciesData!$D$2:$D$4955,$D535),"")</f>
        <v>92.220458507537842</v>
      </c>
      <c r="AA535" s="23">
        <f>IF(ISNUMBER(AVERAGEIFS(ObservedSpeciesData!AA$2:AA$4955,ObservedSpeciesData!$A$2:$A$4955,$A535,ObservedSpeciesData!$D$2:$D$4955,$D535)),AVERAGEIFS(ObservedSpeciesData!AA$2:AA$4955,ObservedSpeciesData!$A$2:$A$4955,$A535,ObservedSpeciesData!$D$2:$D$4955,$D535),"")</f>
        <v>19.329652428627014</v>
      </c>
      <c r="AB535" s="24">
        <f>IF(ISNUMBER(AVERAGEIFS(ObservedSpeciesData!AB$2:AB$4955,ObservedSpeciesData!$A$2:$A$4955,$A535,ObservedSpeciesData!$D$2:$D$4955,$D535)),AVERAGEIFS(ObservedSpeciesData!AB$2:AB$4955,ObservedSpeciesData!$A$2:$A$4955,$A535,ObservedSpeciesData!$D$2:$D$4955,$D535),"")</f>
        <v>3.0927443885803228E-2</v>
      </c>
      <c r="AC535" s="24">
        <f>IF(ISNUMBER(AVERAGEIFS(ObservedSpeciesData!AC$2:AC$4955,ObservedSpeciesData!$A$2:$A$4955,$A535,ObservedSpeciesData!$D$2:$D$4955,$D535)),AVERAGEIFS(ObservedSpeciesData!AC$2:AC$4955,ObservedSpeciesData!$A$2:$A$4955,$A535,ObservedSpeciesData!$D$2:$D$4955,$D535),"")</f>
        <v>3.0927443885803228E-2</v>
      </c>
      <c r="AD535" s="23">
        <f>IF(ISNUMBER(AVERAGEIFS(ObservedSpeciesData!AD$2:AD$4955,ObservedSpeciesData!$A$2:$A$4955,$A535,ObservedSpeciesData!$D$2:$D$4955,$D535)),AVERAGEIFS(ObservedSpeciesData!AD$2:AD$4955,ObservedSpeciesData!$A$2:$A$4955,$A535,ObservedSpeciesData!$D$2:$D$4955,$D535),"")</f>
        <v>13.405238113403321</v>
      </c>
      <c r="AE535" s="24">
        <f>IF(ISNUMBER(AVERAGEIFS(ObservedSpeciesData!AE$2:AE$4955,ObservedSpeciesData!$A$2:$A$4955,$A535,ObservedSpeciesData!$D$2:$D$4955,$D535)),AVERAGEIFS(ObservedSpeciesData!AE$2:AE$4955,ObservedSpeciesData!$A$2:$A$4955,$A535,ObservedSpeciesData!$D$2:$D$4955,$D535),"")</f>
        <v>19.192937392986988</v>
      </c>
      <c r="AF535" s="23"/>
      <c r="AG535" s="24"/>
      <c r="AH535" s="23">
        <f>IF(ISNUMBER(AVERAGEIFS(ObservedSpeciesData!AH$2:AH$4955,ObservedSpeciesData!$A$2:$A$4955,$A535,ObservedSpeciesData!$D$2:$D$4955,$D535)),AVERAGEIFS(ObservedSpeciesData!AH$2:AH$4955,ObservedSpeciesData!$A$2:$A$4955,$A535,ObservedSpeciesData!$D$2:$D$4955,$D535),"")</f>
        <v>2.2056249999999999</v>
      </c>
      <c r="AI535" s="23">
        <f>IF(ISNUMBER(AVERAGEIFS(ObservedSpeciesData!AI$2:AI$4955,ObservedSpeciesData!$A$2:$A$4955,$A535,ObservedSpeciesData!$C$2:$C$4955,$C535,ObservedSpeciesData!$D$2:$D$4955,$D535)),AVERAGEIFS(ObservedSpeciesData!AI$2:AI$4955,ObservedSpeciesData!$A$2:$A$4955,$A535,ObservedSpeciesData!$C$2:$C$4955,$C535,ObservedSpeciesData!$D$2:$D$4955,$D535),"")</f>
        <v>2.2774999999999999</v>
      </c>
      <c r="AJ535" s="2">
        <f>COUNTIFS(ObservedSpeciesData!$A$2:$A$828,$A535,ObservedSpeciesData!$D$2:$D$828,$D535)</f>
        <v>0</v>
      </c>
      <c r="AK535" s="2">
        <f t="shared" si="8"/>
        <v>15</v>
      </c>
    </row>
    <row r="536" spans="1:37" x14ac:dyDescent="0.25">
      <c r="A536" s="14" t="s">
        <v>104</v>
      </c>
      <c r="B536" t="s">
        <v>98</v>
      </c>
      <c r="C536" t="s">
        <v>105</v>
      </c>
      <c r="D536" s="13">
        <v>42283</v>
      </c>
      <c r="E536">
        <v>1</v>
      </c>
      <c r="F536">
        <v>0</v>
      </c>
      <c r="G536" s="2" t="s">
        <v>87</v>
      </c>
      <c r="H536" s="2" t="s">
        <v>11</v>
      </c>
      <c r="I536">
        <v>2</v>
      </c>
      <c r="J536" s="2" t="s">
        <v>77</v>
      </c>
      <c r="K536" s="2">
        <f>IF(ISNUMBER(AVERAGEIFS(ObservedSpeciesData!K$2:K$4955,ObservedSpeciesData!$A$2:$A$4955,$A536,ObservedSpeciesData!$D$2:$D$4955,$D536)),AVERAGEIFS(ObservedSpeciesData!K$2:K$4955,ObservedSpeciesData!$A$2:$A$4955,$A536,ObservedSpeciesData!$D$2:$D$4955,$D536),"")</f>
        <v>0</v>
      </c>
      <c r="L536" s="26" t="str">
        <f>IF(ISNUMBER(AVERAGEIFS(ObservedSpeciesData!L$2:L$4955,ObservedSpeciesData!$A$2:$A$4955,$A536,ObservedSpeciesData!$D$2:$D$4955,$D536)),AVERAGEIFS(ObservedSpeciesData!L$2:L$4955,ObservedSpeciesData!$A$2:$A$4955,$A536,ObservedSpeciesData!$D$2:$D$4955,$D536),"")</f>
        <v/>
      </c>
      <c r="M536" s="23" t="str">
        <f>IF(ISNUMBER(AVERAGEIFS(ObservedSpeciesData!M$2:M$4955,ObservedSpeciesData!$A$2:$A$4955,$A536,ObservedSpeciesData!$D$2:$D$4955,$D536)),AVERAGEIFS(ObservedSpeciesData!M$2:M$4955,ObservedSpeciesData!$A$2:$A$4955,$A536,ObservedSpeciesData!$D$2:$D$4955,$D536),"")</f>
        <v/>
      </c>
      <c r="N536" s="23">
        <f>IF(ISNUMBER(AVERAGEIFS(ObservedSpeciesData!N$2:N$4955,ObservedSpeciesData!$A$2:$A$4955,$A536,ObservedSpeciesData!$D$2:$D$4955,$D536)),AVERAGEIFS(ObservedSpeciesData!N$2:N$4955,ObservedSpeciesData!$A$2:$A$4955,$A536,ObservedSpeciesData!$D$2:$D$4955,$D536),"")</f>
        <v>298.96259618455286</v>
      </c>
      <c r="O536" s="23">
        <f>IF(ISNUMBER(AVERAGEIFS(ObservedSpeciesData!O$2:O$4955,ObservedSpeciesData!$A$2:$A$4955,$A536,ObservedSpeciesData!$D$2:$D$4955,$D536)),AVERAGEIFS(ObservedSpeciesData!O$2:O$4955,ObservedSpeciesData!$A$2:$A$4955,$A536,ObservedSpeciesData!$D$2:$D$4955,$D536),"")</f>
        <v>29.896259618455286</v>
      </c>
      <c r="P536" s="23">
        <f>IF(ISNUMBER(AVERAGEIFS(ObservedSpeciesData!P$2:P$4955,ObservedSpeciesData!$A$2:$A$4955,$A536,ObservedSpeciesData!$C$2:$C$4955,$C536,ObservedSpeciesData!$D$2:$D$4955,$D536)),AVERAGEIFS(ObservedSpeciesData!P$2:P$4955,ObservedSpeciesData!$A$2:$A$4955,$A536,ObservedSpeciesData!$C$2:$C$4955,$C536,ObservedSpeciesData!$D$2:$D$4955,$D536),"")</f>
        <v>41.646274960573763</v>
      </c>
      <c r="Q536" s="23"/>
      <c r="R536" s="25" t="str">
        <f>IF(ISNUMBER(AVERAGEIFS(ObservedSpeciesData!R$2:R$4955,ObservedSpeciesData!$A$2:$A$4955,$A536,ObservedSpeciesData!$D$2:$D$4955,$D536)),AVERAGEIFS(ObservedSpeciesData!R$2:R$4955,ObservedSpeciesData!$A$2:$A$4955,$A536,ObservedSpeciesData!$D$2:$D$4955,$D536),"")</f>
        <v/>
      </c>
      <c r="S536" s="25" t="str">
        <f>IF(ISNUMBER(AVERAGEIFS(ObservedSpeciesData!S$2:S$4955,ObservedSpeciesData!$A$2:$A$4955,$A536,ObservedSpeciesData!$D$2:$D$4955,$D536)),AVERAGEIFS(ObservedSpeciesData!S$2:S$4955,ObservedSpeciesData!$A$2:$A$4955,$A536,ObservedSpeciesData!$D$2:$D$4955,$D536),"")</f>
        <v/>
      </c>
      <c r="T536" s="23" t="str">
        <f>IF(ISNUMBER(AVERAGEIFS(ObservedSpeciesData!T$2:T$4955,ObservedSpeciesData!$A$2:$A$4955,$A536,ObservedSpeciesData!$D$2:$D$4955,$D536)),AVERAGEIFS(ObservedSpeciesData!T$2:T$4955,ObservedSpeciesData!$A$2:$A$4955,$A536,ObservedSpeciesData!$D$2:$D$4955,$D536),"")</f>
        <v/>
      </c>
      <c r="U536" s="24" t="str">
        <f>IF(ISNUMBER(AVERAGEIFS(ObservedSpeciesData!U$2:U$4955,ObservedSpeciesData!$A$2:$A$4955,$A536,ObservedSpeciesData!$C$2:$C$4955,$C536,ObservedSpeciesData!$D$2:$D$4955,$D536)),AVERAGEIFS(ObservedSpeciesData!U$2:U$4955,ObservedSpeciesData!$A$2:$A$4955,$A536,ObservedSpeciesData!$C$2:$C$4955,$C536,ObservedSpeciesData!$D$2:$D$4955,$D536),"")</f>
        <v/>
      </c>
      <c r="V536" s="23">
        <f>IF(ISNUMBER(AVERAGEIFS(ObservedSpeciesData!V$2:V$4955,ObservedSpeciesData!$A$2:$A$4955,$A536,ObservedSpeciesData!$D$2:$D$4955,$D536)),AVERAGEIFS(ObservedSpeciesData!V$2:V$4955,ObservedSpeciesData!$A$2:$A$4955,$A536,ObservedSpeciesData!$D$2:$D$4955,$D536),"")</f>
        <v>21.995972752571106</v>
      </c>
      <c r="W536" s="23">
        <f>IF(ISNUMBER(AVERAGEIFS(ObservedSpeciesData!W$2:W$4955,ObservedSpeciesData!$A$2:$A$4955,$A536,ObservedSpeciesData!$D$2:$D$4955,$D536)),AVERAGEIFS(ObservedSpeciesData!W$2:W$4955,ObservedSpeciesData!$A$2:$A$4955,$A536,ObservedSpeciesData!$D$2:$D$4955,$D536),"")</f>
        <v>20.643044829368591</v>
      </c>
      <c r="X536" s="23">
        <f>IF(ISNUMBER(AVERAGEIFS(ObservedSpeciesData!X$2:X$4955,ObservedSpeciesData!$A$2:$A$4955,$A536,ObservedSpeciesData!$D$2:$D$4955,$D536)),AVERAGEIFS(ObservedSpeciesData!X$2:X$4955,ObservedSpeciesData!$A$2:$A$4955,$A536,ObservedSpeciesData!$D$2:$D$4955,$D536),"")</f>
        <v>78.100124835968018</v>
      </c>
      <c r="Y536" s="23">
        <f>IF(ISNUMBER(AVERAGEIFS(ObservedSpeciesData!Y$2:Y$4955,ObservedSpeciesData!$A$2:$A$4955,$A536,ObservedSpeciesData!$D$2:$D$4955,$D536)),AVERAGEIFS(ObservedSpeciesData!Y$2:Y$4955,ObservedSpeciesData!$A$2:$A$4955,$A536,ObservedSpeciesData!$D$2:$D$4955,$D536),"")</f>
        <v>38.046668529510498</v>
      </c>
      <c r="Z536" s="23">
        <f>IF(ISNUMBER(AVERAGEIFS(ObservedSpeciesData!Z$2:Z$4955,ObservedSpeciesData!$A$2:$A$4955,$A536,ObservedSpeciesData!$D$2:$D$4955,$D536)),AVERAGEIFS(ObservedSpeciesData!Z$2:Z$4955,ObservedSpeciesData!$A$2:$A$4955,$A536,ObservedSpeciesData!$D$2:$D$4955,$D536),"")</f>
        <v>91.063541889190674</v>
      </c>
      <c r="AA536" s="23">
        <f>IF(ISNUMBER(AVERAGEIFS(ObservedSpeciesData!AA$2:AA$4955,ObservedSpeciesData!$A$2:$A$4955,$A536,ObservedSpeciesData!$D$2:$D$4955,$D536)),AVERAGEIFS(ObservedSpeciesData!AA$2:AA$4955,ObservedSpeciesData!$A$2:$A$4955,$A536,ObservedSpeciesData!$D$2:$D$4955,$D536),"")</f>
        <v>15.888241648674011</v>
      </c>
      <c r="AB536" s="24">
        <f>IF(ISNUMBER(AVERAGEIFS(ObservedSpeciesData!AB$2:AB$4955,ObservedSpeciesData!$A$2:$A$4955,$A536,ObservedSpeciesData!$D$2:$D$4955,$D536)),AVERAGEIFS(ObservedSpeciesData!AB$2:AB$4955,ObservedSpeciesData!$A$2:$A$4955,$A536,ObservedSpeciesData!$D$2:$D$4955,$D536),"")</f>
        <v>2.5421186637878419E-2</v>
      </c>
      <c r="AC536" s="24">
        <f>IF(ISNUMBER(AVERAGEIFS(ObservedSpeciesData!AC$2:AC$4955,ObservedSpeciesData!$A$2:$A$4955,$A536,ObservedSpeciesData!$D$2:$D$4955,$D536)),AVERAGEIFS(ObservedSpeciesData!AC$2:AC$4955,ObservedSpeciesData!$A$2:$A$4955,$A536,ObservedSpeciesData!$D$2:$D$4955,$D536),"")</f>
        <v>2.5421186637878419E-2</v>
      </c>
      <c r="AD536" s="23">
        <f>IF(ISNUMBER(AVERAGEIFS(ObservedSpeciesData!AD$2:AD$4955,ObservedSpeciesData!$A$2:$A$4955,$A536,ObservedSpeciesData!$D$2:$D$4955,$D536)),AVERAGEIFS(ObservedSpeciesData!AD$2:AD$4955,ObservedSpeciesData!$A$2:$A$4955,$A536,ObservedSpeciesData!$D$2:$D$4955,$D536),"")</f>
        <v>12.496019973754882</v>
      </c>
      <c r="AE536" s="24">
        <f>IF(ISNUMBER(AVERAGEIFS(ObservedSpeciesData!AE$2:AE$4955,ObservedSpeciesData!$A$2:$A$4955,$A536,ObservedSpeciesData!$D$2:$D$4955,$D536)),AVERAGEIFS(ObservedSpeciesData!AE$2:AE$4955,ObservedSpeciesData!$A$2:$A$4955,$A536,ObservedSpeciesData!$D$2:$D$4955,$D536),"")</f>
        <v>20.120039473577229</v>
      </c>
      <c r="AF536" s="23"/>
      <c r="AG536" s="24"/>
      <c r="AH536" s="23">
        <f>IF(ISNUMBER(AVERAGEIFS(ObservedSpeciesData!AH$2:AH$4955,ObservedSpeciesData!$A$2:$A$4955,$A536,ObservedSpeciesData!$D$2:$D$4955,$D536)),AVERAGEIFS(ObservedSpeciesData!AH$2:AH$4955,ObservedSpeciesData!$A$2:$A$4955,$A536,ObservedSpeciesData!$D$2:$D$4955,$D536),"")</f>
        <v>0.75662499999999999</v>
      </c>
      <c r="AI536" s="23">
        <f>IF(ISNUMBER(AVERAGEIFS(ObservedSpeciesData!AI$2:AI$4955,ObservedSpeciesData!$A$2:$A$4955,$A536,ObservedSpeciesData!$C$2:$C$4955,$C536,ObservedSpeciesData!$D$2:$D$4955,$D536)),AVERAGEIFS(ObservedSpeciesData!AI$2:AI$4955,ObservedSpeciesData!$A$2:$A$4955,$A536,ObservedSpeciesData!$C$2:$C$4955,$C536,ObservedSpeciesData!$D$2:$D$4955,$D536),"")</f>
        <v>1.0487500000000001</v>
      </c>
      <c r="AJ536" s="2">
        <f>COUNTIFS(ObservedSpeciesData!$A$2:$A$828,$A536,ObservedSpeciesData!$D$2:$D$828,$D536)</f>
        <v>0</v>
      </c>
      <c r="AK536" s="2">
        <f t="shared" si="8"/>
        <v>15</v>
      </c>
    </row>
    <row r="537" spans="1:37" x14ac:dyDescent="0.25">
      <c r="A537" s="14" t="s">
        <v>103</v>
      </c>
      <c r="B537" t="s">
        <v>98</v>
      </c>
      <c r="C537" t="s">
        <v>105</v>
      </c>
      <c r="D537" s="13">
        <v>42283</v>
      </c>
      <c r="E537">
        <v>1</v>
      </c>
      <c r="F537">
        <v>50</v>
      </c>
      <c r="G537" s="2" t="s">
        <v>87</v>
      </c>
      <c r="H537" s="2" t="s">
        <v>11</v>
      </c>
      <c r="I537">
        <v>2</v>
      </c>
      <c r="J537" s="2" t="s">
        <v>77</v>
      </c>
      <c r="K537" s="2">
        <f>IF(ISNUMBER(AVERAGEIFS(ObservedSpeciesData!K$2:K$4955,ObservedSpeciesData!$A$2:$A$4955,$A537,ObservedSpeciesData!$D$2:$D$4955,$D537)),AVERAGEIFS(ObservedSpeciesData!K$2:K$4955,ObservedSpeciesData!$A$2:$A$4955,$A537,ObservedSpeciesData!$D$2:$D$4955,$D537),"")</f>
        <v>45</v>
      </c>
      <c r="L537" s="26" t="str">
        <f>IF(ISNUMBER(AVERAGEIFS(ObservedSpeciesData!L$2:L$4955,ObservedSpeciesData!$A$2:$A$4955,$A537,ObservedSpeciesData!$D$2:$D$4955,$D537)),AVERAGEIFS(ObservedSpeciesData!L$2:L$4955,ObservedSpeciesData!$A$2:$A$4955,$A537,ObservedSpeciesData!$D$2:$D$4955,$D537),"")</f>
        <v/>
      </c>
      <c r="M537" s="23" t="str">
        <f>IF(ISNUMBER(AVERAGEIFS(ObservedSpeciesData!M$2:M$4955,ObservedSpeciesData!$A$2:$A$4955,$A537,ObservedSpeciesData!$D$2:$D$4955,$D537)),AVERAGEIFS(ObservedSpeciesData!M$2:M$4955,ObservedSpeciesData!$A$2:$A$4955,$A537,ObservedSpeciesData!$D$2:$D$4955,$D537),"")</f>
        <v/>
      </c>
      <c r="N537" s="23">
        <f>IF(ISNUMBER(AVERAGEIFS(ObservedSpeciesData!N$2:N$4955,ObservedSpeciesData!$A$2:$A$4955,$A537,ObservedSpeciesData!$D$2:$D$4955,$D537)),AVERAGEIFS(ObservedSpeciesData!N$2:N$4955,ObservedSpeciesData!$A$2:$A$4955,$A537,ObservedSpeciesData!$D$2:$D$4955,$D537),"")</f>
        <v>334.09449550151572</v>
      </c>
      <c r="O537" s="23">
        <f>IF(ISNUMBER(AVERAGEIFS(ObservedSpeciesData!O$2:O$4955,ObservedSpeciesData!$A$2:$A$4955,$A537,ObservedSpeciesData!$D$2:$D$4955,$D537)),AVERAGEIFS(ObservedSpeciesData!O$2:O$4955,ObservedSpeciesData!$A$2:$A$4955,$A537,ObservedSpeciesData!$D$2:$D$4955,$D537),"")</f>
        <v>33.409449550151571</v>
      </c>
      <c r="P537" s="23">
        <f>IF(ISNUMBER(AVERAGEIFS(ObservedSpeciesData!P$2:P$4955,ObservedSpeciesData!$A$2:$A$4955,$A537,ObservedSpeciesData!$C$2:$C$4955,$C537,ObservedSpeciesData!$D$2:$D$4955,$D537)),AVERAGEIFS(ObservedSpeciesData!P$2:P$4955,ObservedSpeciesData!$A$2:$A$4955,$A537,ObservedSpeciesData!$C$2:$C$4955,$C537,ObservedSpeciesData!$D$2:$D$4955,$D537),"")</f>
        <v>57.779911660783164</v>
      </c>
      <c r="Q537" s="23"/>
      <c r="R537" s="25" t="str">
        <f>IF(ISNUMBER(AVERAGEIFS(ObservedSpeciesData!R$2:R$4955,ObservedSpeciesData!$A$2:$A$4955,$A537,ObservedSpeciesData!$D$2:$D$4955,$D537)),AVERAGEIFS(ObservedSpeciesData!R$2:R$4955,ObservedSpeciesData!$A$2:$A$4955,$A537,ObservedSpeciesData!$D$2:$D$4955,$D537),"")</f>
        <v/>
      </c>
      <c r="S537" s="25" t="str">
        <f>IF(ISNUMBER(AVERAGEIFS(ObservedSpeciesData!S$2:S$4955,ObservedSpeciesData!$A$2:$A$4955,$A537,ObservedSpeciesData!$D$2:$D$4955,$D537)),AVERAGEIFS(ObservedSpeciesData!S$2:S$4955,ObservedSpeciesData!$A$2:$A$4955,$A537,ObservedSpeciesData!$D$2:$D$4955,$D537),"")</f>
        <v/>
      </c>
      <c r="T537" s="23" t="str">
        <f>IF(ISNUMBER(AVERAGEIFS(ObservedSpeciesData!T$2:T$4955,ObservedSpeciesData!$A$2:$A$4955,$A537,ObservedSpeciesData!$D$2:$D$4955,$D537)),AVERAGEIFS(ObservedSpeciesData!T$2:T$4955,ObservedSpeciesData!$A$2:$A$4955,$A537,ObservedSpeciesData!$D$2:$D$4955,$D537),"")</f>
        <v/>
      </c>
      <c r="U537" s="24" t="str">
        <f>IF(ISNUMBER(AVERAGEIFS(ObservedSpeciesData!U$2:U$4955,ObservedSpeciesData!$A$2:$A$4955,$A537,ObservedSpeciesData!$C$2:$C$4955,$C537,ObservedSpeciesData!$D$2:$D$4955,$D537)),AVERAGEIFS(ObservedSpeciesData!U$2:U$4955,ObservedSpeciesData!$A$2:$A$4955,$A537,ObservedSpeciesData!$C$2:$C$4955,$C537,ObservedSpeciesData!$D$2:$D$4955,$D537),"")</f>
        <v/>
      </c>
      <c r="V537" s="23">
        <f>IF(ISNUMBER(AVERAGEIFS(ObservedSpeciesData!V$2:V$4955,ObservedSpeciesData!$A$2:$A$4955,$A537,ObservedSpeciesData!$D$2:$D$4955,$D537)),AVERAGEIFS(ObservedSpeciesData!V$2:V$4955,ObservedSpeciesData!$A$2:$A$4955,$A537,ObservedSpeciesData!$D$2:$D$4955,$D537),"")</f>
        <v>21.694837093353271</v>
      </c>
      <c r="W537" s="23">
        <f>IF(ISNUMBER(AVERAGEIFS(ObservedSpeciesData!W$2:W$4955,ObservedSpeciesData!$A$2:$A$4955,$A537,ObservedSpeciesData!$D$2:$D$4955,$D537)),AVERAGEIFS(ObservedSpeciesData!W$2:W$4955,ObservedSpeciesData!$A$2:$A$4955,$A537,ObservedSpeciesData!$D$2:$D$4955,$D537),"")</f>
        <v>20.656013965606689</v>
      </c>
      <c r="X537" s="23">
        <f>IF(ISNUMBER(AVERAGEIFS(ObservedSpeciesData!X$2:X$4955,ObservedSpeciesData!$A$2:$A$4955,$A537,ObservedSpeciesData!$D$2:$D$4955,$D537)),AVERAGEIFS(ObservedSpeciesData!X$2:X$4955,ObservedSpeciesData!$A$2:$A$4955,$A537,ObservedSpeciesData!$D$2:$D$4955,$D537),"")</f>
        <v>78.455582618713379</v>
      </c>
      <c r="Y537" s="23">
        <f>IF(ISNUMBER(AVERAGEIFS(ObservedSpeciesData!Y$2:Y$4955,ObservedSpeciesData!$A$2:$A$4955,$A537,ObservedSpeciesData!$D$2:$D$4955,$D537)),AVERAGEIFS(ObservedSpeciesData!Y$2:Y$4955,ObservedSpeciesData!$A$2:$A$4955,$A537,ObservedSpeciesData!$D$2:$D$4955,$D537),"")</f>
        <v>37.99256443977356</v>
      </c>
      <c r="Z537" s="23">
        <f>IF(ISNUMBER(AVERAGEIFS(ObservedSpeciesData!Z$2:Z$4955,ObservedSpeciesData!$A$2:$A$4955,$A537,ObservedSpeciesData!$D$2:$D$4955,$D537)),AVERAGEIFS(ObservedSpeciesData!Z$2:Z$4955,ObservedSpeciesData!$A$2:$A$4955,$A537,ObservedSpeciesData!$D$2:$D$4955,$D537),"")</f>
        <v>90.978314399719238</v>
      </c>
      <c r="AA537" s="23">
        <f>IF(ISNUMBER(AVERAGEIFS(ObservedSpeciesData!AA$2:AA$4955,ObservedSpeciesData!$A$2:$A$4955,$A537,ObservedSpeciesData!$D$2:$D$4955,$D537)),AVERAGEIFS(ObservedSpeciesData!AA$2:AA$4955,ObservedSpeciesData!$A$2:$A$4955,$A537,ObservedSpeciesData!$D$2:$D$4955,$D537),"")</f>
        <v>15.919558763504028</v>
      </c>
      <c r="AB537" s="24">
        <f>IF(ISNUMBER(AVERAGEIFS(ObservedSpeciesData!AB$2:AB$4955,ObservedSpeciesData!$A$2:$A$4955,$A537,ObservedSpeciesData!$D$2:$D$4955,$D537)),AVERAGEIFS(ObservedSpeciesData!AB$2:AB$4955,ObservedSpeciesData!$A$2:$A$4955,$A537,ObservedSpeciesData!$D$2:$D$4955,$D537),"")</f>
        <v>2.5471294021606451E-2</v>
      </c>
      <c r="AC537" s="24">
        <f>IF(ISNUMBER(AVERAGEIFS(ObservedSpeciesData!AC$2:AC$4955,ObservedSpeciesData!$A$2:$A$4955,$A537,ObservedSpeciesData!$D$2:$D$4955,$D537)),AVERAGEIFS(ObservedSpeciesData!AC$2:AC$4955,ObservedSpeciesData!$A$2:$A$4955,$A537,ObservedSpeciesData!$D$2:$D$4955,$D537),"")</f>
        <v>2.5471294021606451E-2</v>
      </c>
      <c r="AD537" s="23">
        <f>IF(ISNUMBER(AVERAGEIFS(ObservedSpeciesData!AD$2:AD$4955,ObservedSpeciesData!$A$2:$A$4955,$A537,ObservedSpeciesData!$D$2:$D$4955,$D537)),AVERAGEIFS(ObservedSpeciesData!AD$2:AD$4955,ObservedSpeciesData!$A$2:$A$4955,$A537,ObservedSpeciesData!$D$2:$D$4955,$D537),"")</f>
        <v>12.552893218994143</v>
      </c>
      <c r="AE537" s="24">
        <f>IF(ISNUMBER(AVERAGEIFS(ObservedSpeciesData!AE$2:AE$4955,ObservedSpeciesData!$A$2:$A$4955,$A537,ObservedSpeciesData!$D$2:$D$4955,$D537)),AVERAGEIFS(ObservedSpeciesData!AE$2:AE$4955,ObservedSpeciesData!$A$2:$A$4955,$A537,ObservedSpeciesData!$D$2:$D$4955,$D537),"")</f>
        <v>20.520205738083892</v>
      </c>
      <c r="AF537" s="23"/>
      <c r="AG537" s="24"/>
      <c r="AH537" s="23">
        <f>IF(ISNUMBER(AVERAGEIFS(ObservedSpeciesData!AH$2:AH$4955,ObservedSpeciesData!$A$2:$A$4955,$A537,ObservedSpeciesData!$D$2:$D$4955,$D537)),AVERAGEIFS(ObservedSpeciesData!AH$2:AH$4955,ObservedSpeciesData!$A$2:$A$4955,$A537,ObservedSpeciesData!$D$2:$D$4955,$D537),"")</f>
        <v>0.85025000000000006</v>
      </c>
      <c r="AI537" s="23">
        <f>IF(ISNUMBER(AVERAGEIFS(ObservedSpeciesData!AI$2:AI$4955,ObservedSpeciesData!$A$2:$A$4955,$A537,ObservedSpeciesData!$C$2:$C$4955,$C537,ObservedSpeciesData!$D$2:$D$4955,$D537)),AVERAGEIFS(ObservedSpeciesData!AI$2:AI$4955,ObservedSpeciesData!$A$2:$A$4955,$A537,ObservedSpeciesData!$C$2:$C$4955,$C537,ObservedSpeciesData!$D$2:$D$4955,$D537),"")</f>
        <v>1.4715000000000003</v>
      </c>
      <c r="AJ537" s="2">
        <f>COUNTIFS(ObservedSpeciesData!$A$2:$A$828,$A537,ObservedSpeciesData!$D$2:$D$828,$D537)</f>
        <v>0</v>
      </c>
      <c r="AK537" s="2">
        <f t="shared" si="8"/>
        <v>15</v>
      </c>
    </row>
    <row r="538" spans="1:37" x14ac:dyDescent="0.25">
      <c r="A538" s="14" t="s">
        <v>102</v>
      </c>
      <c r="B538" t="s">
        <v>98</v>
      </c>
      <c r="C538" t="s">
        <v>105</v>
      </c>
      <c r="D538" s="13">
        <v>42283</v>
      </c>
      <c r="E538">
        <v>1</v>
      </c>
      <c r="F538">
        <v>100</v>
      </c>
      <c r="G538" s="2" t="s">
        <v>87</v>
      </c>
      <c r="H538" s="2" t="s">
        <v>11</v>
      </c>
      <c r="I538">
        <v>2</v>
      </c>
      <c r="J538" s="2" t="s">
        <v>77</v>
      </c>
      <c r="K538" s="2">
        <f>IF(ISNUMBER(AVERAGEIFS(ObservedSpeciesData!K$2:K$4955,ObservedSpeciesData!$A$2:$A$4955,$A538,ObservedSpeciesData!$D$2:$D$4955,$D538)),AVERAGEIFS(ObservedSpeciesData!K$2:K$4955,ObservedSpeciesData!$A$2:$A$4955,$A538,ObservedSpeciesData!$D$2:$D$4955,$D538),"")</f>
        <v>90</v>
      </c>
      <c r="L538" s="26" t="str">
        <f>IF(ISNUMBER(AVERAGEIFS(ObservedSpeciesData!L$2:L$4955,ObservedSpeciesData!$A$2:$A$4955,$A538,ObservedSpeciesData!$D$2:$D$4955,$D538)),AVERAGEIFS(ObservedSpeciesData!L$2:L$4955,ObservedSpeciesData!$A$2:$A$4955,$A538,ObservedSpeciesData!$D$2:$D$4955,$D538),"")</f>
        <v/>
      </c>
      <c r="M538" s="23" t="str">
        <f>IF(ISNUMBER(AVERAGEIFS(ObservedSpeciesData!M$2:M$4955,ObservedSpeciesData!$A$2:$A$4955,$A538,ObservedSpeciesData!$D$2:$D$4955,$D538)),AVERAGEIFS(ObservedSpeciesData!M$2:M$4955,ObservedSpeciesData!$A$2:$A$4955,$A538,ObservedSpeciesData!$D$2:$D$4955,$D538),"")</f>
        <v/>
      </c>
      <c r="N538" s="23">
        <f>IF(ISNUMBER(AVERAGEIFS(ObservedSpeciesData!N$2:N$4955,ObservedSpeciesData!$A$2:$A$4955,$A538,ObservedSpeciesData!$D$2:$D$4955,$D538)),AVERAGEIFS(ObservedSpeciesData!N$2:N$4955,ObservedSpeciesData!$A$2:$A$4955,$A538,ObservedSpeciesData!$D$2:$D$4955,$D538),"")</f>
        <v>341.14452228864047</v>
      </c>
      <c r="O538" s="23">
        <f>IF(ISNUMBER(AVERAGEIFS(ObservedSpeciesData!O$2:O$4955,ObservedSpeciesData!$A$2:$A$4955,$A538,ObservedSpeciesData!$D$2:$D$4955,$D538)),AVERAGEIFS(ObservedSpeciesData!O$2:O$4955,ObservedSpeciesData!$A$2:$A$4955,$A538,ObservedSpeciesData!$D$2:$D$4955,$D538),"")</f>
        <v>34.114452228864046</v>
      </c>
      <c r="P538" s="23">
        <f>IF(ISNUMBER(AVERAGEIFS(ObservedSpeciesData!P$2:P$4955,ObservedSpeciesData!$A$2:$A$4955,$A538,ObservedSpeciesData!$C$2:$C$4955,$C538,ObservedSpeciesData!$D$2:$D$4955,$D538)),AVERAGEIFS(ObservedSpeciesData!P$2:P$4955,ObservedSpeciesData!$A$2:$A$4955,$A538,ObservedSpeciesData!$C$2:$C$4955,$C538,ObservedSpeciesData!$D$2:$D$4955,$D538),"")</f>
        <v>51.758134327399496</v>
      </c>
      <c r="Q538" s="23"/>
      <c r="R538" s="25" t="str">
        <f>IF(ISNUMBER(AVERAGEIFS(ObservedSpeciesData!R$2:R$4955,ObservedSpeciesData!$A$2:$A$4955,$A538,ObservedSpeciesData!$D$2:$D$4955,$D538)),AVERAGEIFS(ObservedSpeciesData!R$2:R$4955,ObservedSpeciesData!$A$2:$A$4955,$A538,ObservedSpeciesData!$D$2:$D$4955,$D538),"")</f>
        <v/>
      </c>
      <c r="S538" s="25" t="str">
        <f>IF(ISNUMBER(AVERAGEIFS(ObservedSpeciesData!S$2:S$4955,ObservedSpeciesData!$A$2:$A$4955,$A538,ObservedSpeciesData!$D$2:$D$4955,$D538)),AVERAGEIFS(ObservedSpeciesData!S$2:S$4955,ObservedSpeciesData!$A$2:$A$4955,$A538,ObservedSpeciesData!$D$2:$D$4955,$D538),"")</f>
        <v/>
      </c>
      <c r="T538" s="23" t="str">
        <f>IF(ISNUMBER(AVERAGEIFS(ObservedSpeciesData!T$2:T$4955,ObservedSpeciesData!$A$2:$A$4955,$A538,ObservedSpeciesData!$D$2:$D$4955,$D538)),AVERAGEIFS(ObservedSpeciesData!T$2:T$4955,ObservedSpeciesData!$A$2:$A$4955,$A538,ObservedSpeciesData!$D$2:$D$4955,$D538),"")</f>
        <v/>
      </c>
      <c r="U538" s="24" t="str">
        <f>IF(ISNUMBER(AVERAGEIFS(ObservedSpeciesData!U$2:U$4955,ObservedSpeciesData!$A$2:$A$4955,$A538,ObservedSpeciesData!$C$2:$C$4955,$C538,ObservedSpeciesData!$D$2:$D$4955,$D538)),AVERAGEIFS(ObservedSpeciesData!U$2:U$4955,ObservedSpeciesData!$A$2:$A$4955,$A538,ObservedSpeciesData!$C$2:$C$4955,$C538,ObservedSpeciesData!$D$2:$D$4955,$D538),"")</f>
        <v/>
      </c>
      <c r="V538" s="23">
        <f>IF(ISNUMBER(AVERAGEIFS(ObservedSpeciesData!V$2:V$4955,ObservedSpeciesData!$A$2:$A$4955,$A538,ObservedSpeciesData!$D$2:$D$4955,$D538)),AVERAGEIFS(ObservedSpeciesData!V$2:V$4955,ObservedSpeciesData!$A$2:$A$4955,$A538,ObservedSpeciesData!$D$2:$D$4955,$D538),"")</f>
        <v>22.028715968132019</v>
      </c>
      <c r="W538" s="23">
        <f>IF(ISNUMBER(AVERAGEIFS(ObservedSpeciesData!W$2:W$4955,ObservedSpeciesData!$A$2:$A$4955,$A538,ObservedSpeciesData!$D$2:$D$4955,$D538)),AVERAGEIFS(ObservedSpeciesData!W$2:W$4955,ObservedSpeciesData!$A$2:$A$4955,$A538,ObservedSpeciesData!$D$2:$D$4955,$D538),"")</f>
        <v>19.827804327011108</v>
      </c>
      <c r="X538" s="23">
        <f>IF(ISNUMBER(AVERAGEIFS(ObservedSpeciesData!X$2:X$4955,ObservedSpeciesData!$A$2:$A$4955,$A538,ObservedSpeciesData!$D$2:$D$4955,$D538)),AVERAGEIFS(ObservedSpeciesData!X$2:X$4955,ObservedSpeciesData!$A$2:$A$4955,$A538,ObservedSpeciesData!$D$2:$D$4955,$D538),"")</f>
        <v>78.325249671936035</v>
      </c>
      <c r="Y538" s="23">
        <f>IF(ISNUMBER(AVERAGEIFS(ObservedSpeciesData!Y$2:Y$4955,ObservedSpeciesData!$A$2:$A$4955,$A538,ObservedSpeciesData!$D$2:$D$4955,$D538)),AVERAGEIFS(ObservedSpeciesData!Y$2:Y$4955,ObservedSpeciesData!$A$2:$A$4955,$A538,ObservedSpeciesData!$D$2:$D$4955,$D538),"")</f>
        <v>38.003679037094116</v>
      </c>
      <c r="Z538" s="23">
        <f>IF(ISNUMBER(AVERAGEIFS(ObservedSpeciesData!Z$2:Z$4955,ObservedSpeciesData!$A$2:$A$4955,$A538,ObservedSpeciesData!$D$2:$D$4955,$D538)),AVERAGEIFS(ObservedSpeciesData!Z$2:Z$4955,ObservedSpeciesData!$A$2:$A$4955,$A538,ObservedSpeciesData!$D$2:$D$4955,$D538),"")</f>
        <v>91.170659065246582</v>
      </c>
      <c r="AA538" s="23">
        <f>IF(ISNUMBER(AVERAGEIFS(ObservedSpeciesData!AA$2:AA$4955,ObservedSpeciesData!$A$2:$A$4955,$A538,ObservedSpeciesData!$D$2:$D$4955,$D538)),AVERAGEIFS(ObservedSpeciesData!AA$2:AA$4955,ObservedSpeciesData!$A$2:$A$4955,$A538,ObservedSpeciesData!$D$2:$D$4955,$D538),"")</f>
        <v>15.91834020614624</v>
      </c>
      <c r="AB538" s="24">
        <f>IF(ISNUMBER(AVERAGEIFS(ObservedSpeciesData!AB$2:AB$4955,ObservedSpeciesData!$A$2:$A$4955,$A538,ObservedSpeciesData!$D$2:$D$4955,$D538)),AVERAGEIFS(ObservedSpeciesData!AB$2:AB$4955,ObservedSpeciesData!$A$2:$A$4955,$A538,ObservedSpeciesData!$D$2:$D$4955,$D538),"")</f>
        <v>2.5469344329833984E-2</v>
      </c>
      <c r="AC538" s="24">
        <f>IF(ISNUMBER(AVERAGEIFS(ObservedSpeciesData!AC$2:AC$4955,ObservedSpeciesData!$A$2:$A$4955,$A538,ObservedSpeciesData!$D$2:$D$4955,$D538)),AVERAGEIFS(ObservedSpeciesData!AC$2:AC$4955,ObservedSpeciesData!$A$2:$A$4955,$A538,ObservedSpeciesData!$D$2:$D$4955,$D538),"")</f>
        <v>2.5469344329833984E-2</v>
      </c>
      <c r="AD538" s="23">
        <f>IF(ISNUMBER(AVERAGEIFS(ObservedSpeciesData!AD$2:AD$4955,ObservedSpeciesData!$A$2:$A$4955,$A538,ObservedSpeciesData!$D$2:$D$4955,$D538)),AVERAGEIFS(ObservedSpeciesData!AD$2:AD$4955,ObservedSpeciesData!$A$2:$A$4955,$A538,ObservedSpeciesData!$D$2:$D$4955,$D538),"")</f>
        <v>12.532039947509766</v>
      </c>
      <c r="AE538" s="24">
        <f>IF(ISNUMBER(AVERAGEIFS(ObservedSpeciesData!AE$2:AE$4955,ObservedSpeciesData!$A$2:$A$4955,$A538,ObservedSpeciesData!$D$2:$D$4955,$D538)),AVERAGEIFS(ObservedSpeciesData!AE$2:AE$4955,ObservedSpeciesData!$A$2:$A$4955,$A538,ObservedSpeciesData!$D$2:$D$4955,$D538),"")</f>
        <v>20.418337854026088</v>
      </c>
      <c r="AF538" s="23"/>
      <c r="AG538" s="24"/>
      <c r="AH538" s="23">
        <f>IF(ISNUMBER(AVERAGEIFS(ObservedSpeciesData!AH$2:AH$4955,ObservedSpeciesData!$A$2:$A$4955,$A538,ObservedSpeciesData!$D$2:$D$4955,$D538)),AVERAGEIFS(ObservedSpeciesData!AH$2:AH$4955,ObservedSpeciesData!$A$2:$A$4955,$A538,ObservedSpeciesData!$D$2:$D$4955,$D538),"")</f>
        <v>0.87624999999999997</v>
      </c>
      <c r="AI538" s="23">
        <f>IF(ISNUMBER(AVERAGEIFS(ObservedSpeciesData!AI$2:AI$4955,ObservedSpeciesData!$A$2:$A$4955,$A538,ObservedSpeciesData!$C$2:$C$4955,$C538,ObservedSpeciesData!$D$2:$D$4955,$D538)),AVERAGEIFS(ObservedSpeciesData!AI$2:AI$4955,ObservedSpeciesData!$A$2:$A$4955,$A538,ObservedSpeciesData!$C$2:$C$4955,$C538,ObservedSpeciesData!$D$2:$D$4955,$D538),"")</f>
        <v>1.3149999999999999</v>
      </c>
      <c r="AJ538" s="2">
        <f>COUNTIFS(ObservedSpeciesData!$A$2:$A$828,$A538,ObservedSpeciesData!$D$2:$D$828,$D538)</f>
        <v>0</v>
      </c>
      <c r="AK538" s="2">
        <f t="shared" si="8"/>
        <v>15</v>
      </c>
    </row>
    <row r="539" spans="1:37" x14ac:dyDescent="0.25">
      <c r="A539" s="14" t="s">
        <v>101</v>
      </c>
      <c r="B539" t="s">
        <v>98</v>
      </c>
      <c r="C539" t="s">
        <v>105</v>
      </c>
      <c r="D539" s="13">
        <v>42283</v>
      </c>
      <c r="E539">
        <v>1</v>
      </c>
      <c r="F539">
        <v>200</v>
      </c>
      <c r="G539" s="2" t="s">
        <v>87</v>
      </c>
      <c r="H539" s="2" t="s">
        <v>11</v>
      </c>
      <c r="I539">
        <v>2</v>
      </c>
      <c r="J539" s="2" t="s">
        <v>77</v>
      </c>
      <c r="K539" s="2">
        <f>IF(ISNUMBER(AVERAGEIFS(ObservedSpeciesData!K$2:K$4955,ObservedSpeciesData!$A$2:$A$4955,$A539,ObservedSpeciesData!$D$2:$D$4955,$D539)),AVERAGEIFS(ObservedSpeciesData!K$2:K$4955,ObservedSpeciesData!$A$2:$A$4955,$A539,ObservedSpeciesData!$D$2:$D$4955,$D539),"")</f>
        <v>180</v>
      </c>
      <c r="L539" s="26" t="str">
        <f>IF(ISNUMBER(AVERAGEIFS(ObservedSpeciesData!L$2:L$4955,ObservedSpeciesData!$A$2:$A$4955,$A539,ObservedSpeciesData!$D$2:$D$4955,$D539)),AVERAGEIFS(ObservedSpeciesData!L$2:L$4955,ObservedSpeciesData!$A$2:$A$4955,$A539,ObservedSpeciesData!$D$2:$D$4955,$D539),"")</f>
        <v/>
      </c>
      <c r="M539" s="23" t="str">
        <f>IF(ISNUMBER(AVERAGEIFS(ObservedSpeciesData!M$2:M$4955,ObservedSpeciesData!$A$2:$A$4955,$A539,ObservedSpeciesData!$D$2:$D$4955,$D539)),AVERAGEIFS(ObservedSpeciesData!M$2:M$4955,ObservedSpeciesData!$A$2:$A$4955,$A539,ObservedSpeciesData!$D$2:$D$4955,$D539),"")</f>
        <v/>
      </c>
      <c r="N539" s="23">
        <f>IF(ISNUMBER(AVERAGEIFS(ObservedSpeciesData!N$2:N$4955,ObservedSpeciesData!$A$2:$A$4955,$A539,ObservedSpeciesData!$D$2:$D$4955,$D539)),AVERAGEIFS(ObservedSpeciesData!N$2:N$4955,ObservedSpeciesData!$A$2:$A$4955,$A539,ObservedSpeciesData!$D$2:$D$4955,$D539),"")</f>
        <v>698.46932963804318</v>
      </c>
      <c r="O539" s="23">
        <f>IF(ISNUMBER(AVERAGEIFS(ObservedSpeciesData!O$2:O$4955,ObservedSpeciesData!$A$2:$A$4955,$A539,ObservedSpeciesData!$D$2:$D$4955,$D539)),AVERAGEIFS(ObservedSpeciesData!O$2:O$4955,ObservedSpeciesData!$A$2:$A$4955,$A539,ObservedSpeciesData!$D$2:$D$4955,$D539),"")</f>
        <v>69.846932963804321</v>
      </c>
      <c r="P539" s="23">
        <f>IF(ISNUMBER(AVERAGEIFS(ObservedSpeciesData!P$2:P$4955,ObservedSpeciesData!$A$2:$A$4955,$A539,ObservedSpeciesData!$C$2:$C$4955,$C539,ObservedSpeciesData!$D$2:$D$4955,$D539)),AVERAGEIFS(ObservedSpeciesData!P$2:P$4955,ObservedSpeciesData!$A$2:$A$4955,$A539,ObservedSpeciesData!$C$2:$C$4955,$C539,ObservedSpeciesData!$D$2:$D$4955,$D539),"")</f>
        <v>126.60880349064109</v>
      </c>
      <c r="Q539" s="23"/>
      <c r="R539" s="25" t="str">
        <f>IF(ISNUMBER(AVERAGEIFS(ObservedSpeciesData!R$2:R$4955,ObservedSpeciesData!$A$2:$A$4955,$A539,ObservedSpeciesData!$D$2:$D$4955,$D539)),AVERAGEIFS(ObservedSpeciesData!R$2:R$4955,ObservedSpeciesData!$A$2:$A$4955,$A539,ObservedSpeciesData!$D$2:$D$4955,$D539),"")</f>
        <v/>
      </c>
      <c r="S539" s="25" t="str">
        <f>IF(ISNUMBER(AVERAGEIFS(ObservedSpeciesData!S$2:S$4955,ObservedSpeciesData!$A$2:$A$4955,$A539,ObservedSpeciesData!$D$2:$D$4955,$D539)),AVERAGEIFS(ObservedSpeciesData!S$2:S$4955,ObservedSpeciesData!$A$2:$A$4955,$A539,ObservedSpeciesData!$D$2:$D$4955,$D539),"")</f>
        <v/>
      </c>
      <c r="T539" s="23" t="str">
        <f>IF(ISNUMBER(AVERAGEIFS(ObservedSpeciesData!T$2:T$4955,ObservedSpeciesData!$A$2:$A$4955,$A539,ObservedSpeciesData!$D$2:$D$4955,$D539)),AVERAGEIFS(ObservedSpeciesData!T$2:T$4955,ObservedSpeciesData!$A$2:$A$4955,$A539,ObservedSpeciesData!$D$2:$D$4955,$D539),"")</f>
        <v/>
      </c>
      <c r="U539" s="24" t="str">
        <f>IF(ISNUMBER(AVERAGEIFS(ObservedSpeciesData!U$2:U$4955,ObservedSpeciesData!$A$2:$A$4955,$A539,ObservedSpeciesData!$C$2:$C$4955,$C539,ObservedSpeciesData!$D$2:$D$4955,$D539)),AVERAGEIFS(ObservedSpeciesData!U$2:U$4955,ObservedSpeciesData!$A$2:$A$4955,$A539,ObservedSpeciesData!$C$2:$C$4955,$C539,ObservedSpeciesData!$D$2:$D$4955,$D539),"")</f>
        <v/>
      </c>
      <c r="V539" s="23">
        <f>IF(ISNUMBER(AVERAGEIFS(ObservedSpeciesData!V$2:V$4955,ObservedSpeciesData!$A$2:$A$4955,$A539,ObservedSpeciesData!$D$2:$D$4955,$D539)),AVERAGEIFS(ObservedSpeciesData!V$2:V$4955,ObservedSpeciesData!$A$2:$A$4955,$A539,ObservedSpeciesData!$D$2:$D$4955,$D539),"")</f>
        <v>22.883858203887939</v>
      </c>
      <c r="W539" s="23">
        <f>IF(ISNUMBER(AVERAGEIFS(ObservedSpeciesData!W$2:W$4955,ObservedSpeciesData!$A$2:$A$4955,$A539,ObservedSpeciesData!$D$2:$D$4955,$D539)),AVERAGEIFS(ObservedSpeciesData!W$2:W$4955,ObservedSpeciesData!$A$2:$A$4955,$A539,ObservedSpeciesData!$D$2:$D$4955,$D539),"")</f>
        <v>19.021265268325806</v>
      </c>
      <c r="X539" s="23">
        <f>IF(ISNUMBER(AVERAGEIFS(ObservedSpeciesData!X$2:X$4955,ObservedSpeciesData!$A$2:$A$4955,$A539,ObservedSpeciesData!$D$2:$D$4955,$D539)),AVERAGEIFS(ObservedSpeciesData!X$2:X$4955,ObservedSpeciesData!$A$2:$A$4955,$A539,ObservedSpeciesData!$D$2:$D$4955,$D539),"")</f>
        <v>78.065375804901123</v>
      </c>
      <c r="Y539" s="23">
        <f>IF(ISNUMBER(AVERAGEIFS(ObservedSpeciesData!Y$2:Y$4955,ObservedSpeciesData!$A$2:$A$4955,$A539,ObservedSpeciesData!$D$2:$D$4955,$D539)),AVERAGEIFS(ObservedSpeciesData!Y$2:Y$4955,ObservedSpeciesData!$A$2:$A$4955,$A539,ObservedSpeciesData!$D$2:$D$4955,$D539),"")</f>
        <v>40.185458421707153</v>
      </c>
      <c r="Z539" s="23">
        <f>IF(ISNUMBER(AVERAGEIFS(ObservedSpeciesData!Z$2:Z$4955,ObservedSpeciesData!$A$2:$A$4955,$A539,ObservedSpeciesData!$D$2:$D$4955,$D539)),AVERAGEIFS(ObservedSpeciesData!Z$2:Z$4955,ObservedSpeciesData!$A$2:$A$4955,$A539,ObservedSpeciesData!$D$2:$D$4955,$D539),"")</f>
        <v>91.028210639953613</v>
      </c>
      <c r="AA539" s="23">
        <f>IF(ISNUMBER(AVERAGEIFS(ObservedSpeciesData!AA$2:AA$4955,ObservedSpeciesData!$A$2:$A$4955,$A539,ObservedSpeciesData!$D$2:$D$4955,$D539)),AVERAGEIFS(ObservedSpeciesData!AA$2:AA$4955,ObservedSpeciesData!$A$2:$A$4955,$A539,ObservedSpeciesData!$D$2:$D$4955,$D539),"")</f>
        <v>16.30886697769165</v>
      </c>
      <c r="AB539" s="24">
        <f>IF(ISNUMBER(AVERAGEIFS(ObservedSpeciesData!AB$2:AB$4955,ObservedSpeciesData!$A$2:$A$4955,$A539,ObservedSpeciesData!$D$2:$D$4955,$D539)),AVERAGEIFS(ObservedSpeciesData!AB$2:AB$4955,ObservedSpeciesData!$A$2:$A$4955,$A539,ObservedSpeciesData!$D$2:$D$4955,$D539),"")</f>
        <v>2.6094187164306643E-2</v>
      </c>
      <c r="AC539" s="24">
        <f>IF(ISNUMBER(AVERAGEIFS(ObservedSpeciesData!AC$2:AC$4955,ObservedSpeciesData!$A$2:$A$4955,$A539,ObservedSpeciesData!$D$2:$D$4955,$D539)),AVERAGEIFS(ObservedSpeciesData!AC$2:AC$4955,ObservedSpeciesData!$A$2:$A$4955,$A539,ObservedSpeciesData!$D$2:$D$4955,$D539),"")</f>
        <v>2.6094187164306643E-2</v>
      </c>
      <c r="AD539" s="23">
        <f>IF(ISNUMBER(AVERAGEIFS(ObservedSpeciesData!AD$2:AD$4955,ObservedSpeciesData!$A$2:$A$4955,$A539,ObservedSpeciesData!$D$2:$D$4955,$D539)),AVERAGEIFS(ObservedSpeciesData!AD$2:AD$4955,ObservedSpeciesData!$A$2:$A$4955,$A539,ObservedSpeciesData!$D$2:$D$4955,$D539),"")</f>
        <v>12.490460128784179</v>
      </c>
      <c r="AE539" s="24">
        <f>IF(ISNUMBER(AVERAGEIFS(ObservedSpeciesData!AE$2:AE$4955,ObservedSpeciesData!$A$2:$A$4955,$A539,ObservedSpeciesData!$D$2:$D$4955,$D539)),AVERAGEIFS(ObservedSpeciesData!AE$2:AE$4955,ObservedSpeciesData!$A$2:$A$4955,$A539,ObservedSpeciesData!$D$2:$D$4955,$D539),"")</f>
        <v>17.823882324529116</v>
      </c>
      <c r="AF539" s="23"/>
      <c r="AG539" s="24"/>
      <c r="AH539" s="23">
        <f>IF(ISNUMBER(AVERAGEIFS(ObservedSpeciesData!AH$2:AH$4955,ObservedSpeciesData!$A$2:$A$4955,$A539,ObservedSpeciesData!$D$2:$D$4955,$D539)),AVERAGEIFS(ObservedSpeciesData!AH$2:AH$4955,ObservedSpeciesData!$A$2:$A$4955,$A539,ObservedSpeciesData!$D$2:$D$4955,$D539),"")</f>
        <v>1.8187500000000001</v>
      </c>
      <c r="AI539" s="23">
        <f>IF(ISNUMBER(AVERAGEIFS(ObservedSpeciesData!AI$2:AI$4955,ObservedSpeciesData!$A$2:$A$4955,$A539,ObservedSpeciesData!$C$2:$C$4955,$C539,ObservedSpeciesData!$D$2:$D$4955,$D539)),AVERAGEIFS(ObservedSpeciesData!AI$2:AI$4955,ObservedSpeciesData!$A$2:$A$4955,$A539,ObservedSpeciesData!$C$2:$C$4955,$C539,ObservedSpeciesData!$D$2:$D$4955,$D539),"")</f>
        <v>3.3125</v>
      </c>
      <c r="AJ539" s="2">
        <f>COUNTIFS(ObservedSpeciesData!$A$2:$A$828,$A539,ObservedSpeciesData!$D$2:$D$828,$D539)</f>
        <v>0</v>
      </c>
      <c r="AK539" s="2">
        <f t="shared" si="8"/>
        <v>15</v>
      </c>
    </row>
    <row r="540" spans="1:37" x14ac:dyDescent="0.25">
      <c r="A540" s="14" t="s">
        <v>100</v>
      </c>
      <c r="B540" t="s">
        <v>98</v>
      </c>
      <c r="C540" t="s">
        <v>105</v>
      </c>
      <c r="D540" s="13">
        <v>42283</v>
      </c>
      <c r="E540">
        <v>1</v>
      </c>
      <c r="F540">
        <v>350</v>
      </c>
      <c r="G540" s="2" t="s">
        <v>87</v>
      </c>
      <c r="H540" s="2" t="s">
        <v>11</v>
      </c>
      <c r="I540">
        <v>2</v>
      </c>
      <c r="J540" s="2" t="s">
        <v>77</v>
      </c>
      <c r="K540" s="2">
        <f>IF(ISNUMBER(AVERAGEIFS(ObservedSpeciesData!K$2:K$4955,ObservedSpeciesData!$A$2:$A$4955,$A540,ObservedSpeciesData!$D$2:$D$4955,$D540)),AVERAGEIFS(ObservedSpeciesData!K$2:K$4955,ObservedSpeciesData!$A$2:$A$4955,$A540,ObservedSpeciesData!$D$2:$D$4955,$D540),"")</f>
        <v>350</v>
      </c>
      <c r="L540" s="26" t="str">
        <f>IF(ISNUMBER(AVERAGEIFS(ObservedSpeciesData!L$2:L$4955,ObservedSpeciesData!$A$2:$A$4955,$A540,ObservedSpeciesData!$D$2:$D$4955,$D540)),AVERAGEIFS(ObservedSpeciesData!L$2:L$4955,ObservedSpeciesData!$A$2:$A$4955,$A540,ObservedSpeciesData!$D$2:$D$4955,$D540),"")</f>
        <v/>
      </c>
      <c r="M540" s="23" t="str">
        <f>IF(ISNUMBER(AVERAGEIFS(ObservedSpeciesData!M$2:M$4955,ObservedSpeciesData!$A$2:$A$4955,$A540,ObservedSpeciesData!$D$2:$D$4955,$D540)),AVERAGEIFS(ObservedSpeciesData!M$2:M$4955,ObservedSpeciesData!$A$2:$A$4955,$A540,ObservedSpeciesData!$D$2:$D$4955,$D540),"")</f>
        <v/>
      </c>
      <c r="N540" s="23">
        <f>IF(ISNUMBER(AVERAGEIFS(ObservedSpeciesData!N$2:N$4955,ObservedSpeciesData!$A$2:$A$4955,$A540,ObservedSpeciesData!$D$2:$D$4955,$D540)),AVERAGEIFS(ObservedSpeciesData!N$2:N$4955,ObservedSpeciesData!$A$2:$A$4955,$A540,ObservedSpeciesData!$D$2:$D$4955,$D540),"")</f>
        <v>1150.0165299982255</v>
      </c>
      <c r="O540" s="23">
        <f>IF(ISNUMBER(AVERAGEIFS(ObservedSpeciesData!O$2:O$4955,ObservedSpeciesData!$A$2:$A$4955,$A540,ObservedSpeciesData!$D$2:$D$4955,$D540)),AVERAGEIFS(ObservedSpeciesData!O$2:O$4955,ObservedSpeciesData!$A$2:$A$4955,$A540,ObservedSpeciesData!$D$2:$D$4955,$D540),"")</f>
        <v>115.00165299982254</v>
      </c>
      <c r="P540" s="23">
        <f>IF(ISNUMBER(AVERAGEIFS(ObservedSpeciesData!P$2:P$4955,ObservedSpeciesData!$A$2:$A$4955,$A540,ObservedSpeciesData!$C$2:$C$4955,$C540,ObservedSpeciesData!$D$2:$D$4955,$D540)),AVERAGEIFS(ObservedSpeciesData!P$2:P$4955,ObservedSpeciesData!$A$2:$A$4955,$A540,ObservedSpeciesData!$C$2:$C$4955,$C540,ObservedSpeciesData!$D$2:$D$4955,$D540),"")</f>
        <v>172.83578991372622</v>
      </c>
      <c r="Q540" s="23"/>
      <c r="R540" s="25" t="str">
        <f>IF(ISNUMBER(AVERAGEIFS(ObservedSpeciesData!R$2:R$4955,ObservedSpeciesData!$A$2:$A$4955,$A540,ObservedSpeciesData!$D$2:$D$4955,$D540)),AVERAGEIFS(ObservedSpeciesData!R$2:R$4955,ObservedSpeciesData!$A$2:$A$4955,$A540,ObservedSpeciesData!$D$2:$D$4955,$D540),"")</f>
        <v/>
      </c>
      <c r="S540" s="25" t="str">
        <f>IF(ISNUMBER(AVERAGEIFS(ObservedSpeciesData!S$2:S$4955,ObservedSpeciesData!$A$2:$A$4955,$A540,ObservedSpeciesData!$D$2:$D$4955,$D540)),AVERAGEIFS(ObservedSpeciesData!S$2:S$4955,ObservedSpeciesData!$A$2:$A$4955,$A540,ObservedSpeciesData!$D$2:$D$4955,$D540),"")</f>
        <v/>
      </c>
      <c r="T540" s="23" t="str">
        <f>IF(ISNUMBER(AVERAGEIFS(ObservedSpeciesData!T$2:T$4955,ObservedSpeciesData!$A$2:$A$4955,$A540,ObservedSpeciesData!$D$2:$D$4955,$D540)),AVERAGEIFS(ObservedSpeciesData!T$2:T$4955,ObservedSpeciesData!$A$2:$A$4955,$A540,ObservedSpeciesData!$D$2:$D$4955,$D540),"")</f>
        <v/>
      </c>
      <c r="U540" s="24" t="str">
        <f>IF(ISNUMBER(AVERAGEIFS(ObservedSpeciesData!U$2:U$4955,ObservedSpeciesData!$A$2:$A$4955,$A540,ObservedSpeciesData!$C$2:$C$4955,$C540,ObservedSpeciesData!$D$2:$D$4955,$D540)),AVERAGEIFS(ObservedSpeciesData!U$2:U$4955,ObservedSpeciesData!$A$2:$A$4955,$A540,ObservedSpeciesData!$C$2:$C$4955,$C540,ObservedSpeciesData!$D$2:$D$4955,$D540),"")</f>
        <v/>
      </c>
      <c r="V540" s="23">
        <f>IF(ISNUMBER(AVERAGEIFS(ObservedSpeciesData!V$2:V$4955,ObservedSpeciesData!$A$2:$A$4955,$A540,ObservedSpeciesData!$D$2:$D$4955,$D540)),AVERAGEIFS(ObservedSpeciesData!V$2:V$4955,ObservedSpeciesData!$A$2:$A$4955,$A540,ObservedSpeciesData!$D$2:$D$4955,$D540),"")</f>
        <v>23.988267660140991</v>
      </c>
      <c r="W540" s="23">
        <f>IF(ISNUMBER(AVERAGEIFS(ObservedSpeciesData!W$2:W$4955,ObservedSpeciesData!$A$2:$A$4955,$A540,ObservedSpeciesData!$D$2:$D$4955,$D540)),AVERAGEIFS(ObservedSpeciesData!W$2:W$4955,ObservedSpeciesData!$A$2:$A$4955,$A540,ObservedSpeciesData!$D$2:$D$4955,$D540),"")</f>
        <v>16.122641146183014</v>
      </c>
      <c r="X540" s="23">
        <f>IF(ISNUMBER(AVERAGEIFS(ObservedSpeciesData!X$2:X$4955,ObservedSpeciesData!$A$2:$A$4955,$A540,ObservedSpeciesData!$D$2:$D$4955,$D540)),AVERAGEIFS(ObservedSpeciesData!X$2:X$4955,ObservedSpeciesData!$A$2:$A$4955,$A540,ObservedSpeciesData!$D$2:$D$4955,$D540),"")</f>
        <v>76.798393726348877</v>
      </c>
      <c r="Y540" s="23">
        <f>IF(ISNUMBER(AVERAGEIFS(ObservedSpeciesData!Y$2:Y$4955,ObservedSpeciesData!$A$2:$A$4955,$A540,ObservedSpeciesData!$D$2:$D$4955,$D540)),AVERAGEIFS(ObservedSpeciesData!Y$2:Y$4955,ObservedSpeciesData!$A$2:$A$4955,$A540,ObservedSpeciesData!$D$2:$D$4955,$D540),"")</f>
        <v>42.564693450927734</v>
      </c>
      <c r="Z540" s="23">
        <f>IF(ISNUMBER(AVERAGEIFS(ObservedSpeciesData!Z$2:Z$4955,ObservedSpeciesData!$A$2:$A$4955,$A540,ObservedSpeciesData!$D$2:$D$4955,$D540)),AVERAGEIFS(ObservedSpeciesData!Z$2:Z$4955,ObservedSpeciesData!$A$2:$A$4955,$A540,ObservedSpeciesData!$D$2:$D$4955,$D540),"")</f>
        <v>90.678096771240234</v>
      </c>
      <c r="AA540" s="23">
        <f>IF(ISNUMBER(AVERAGEIFS(ObservedSpeciesData!AA$2:AA$4955,ObservedSpeciesData!$A$2:$A$4955,$A540,ObservedSpeciesData!$D$2:$D$4955,$D540)),AVERAGEIFS(ObservedSpeciesData!AA$2:AA$4955,ObservedSpeciesData!$A$2:$A$4955,$A540,ObservedSpeciesData!$D$2:$D$4955,$D540),"")</f>
        <v>17.963853716850281</v>
      </c>
      <c r="AB540" s="24">
        <f>IF(ISNUMBER(AVERAGEIFS(ObservedSpeciesData!AB$2:AB$4955,ObservedSpeciesData!$A$2:$A$4955,$A540,ObservedSpeciesData!$D$2:$D$4955,$D540)),AVERAGEIFS(ObservedSpeciesData!AB$2:AB$4955,ObservedSpeciesData!$A$2:$A$4955,$A540,ObservedSpeciesData!$D$2:$D$4955,$D540),"")</f>
        <v>2.8742165946960451E-2</v>
      </c>
      <c r="AC540" s="24">
        <f>IF(ISNUMBER(AVERAGEIFS(ObservedSpeciesData!AC$2:AC$4955,ObservedSpeciesData!$A$2:$A$4955,$A540,ObservedSpeciesData!$D$2:$D$4955,$D540)),AVERAGEIFS(ObservedSpeciesData!AC$2:AC$4955,ObservedSpeciesData!$A$2:$A$4955,$A540,ObservedSpeciesData!$D$2:$D$4955,$D540),"")</f>
        <v>2.8742165946960451E-2</v>
      </c>
      <c r="AD540" s="23">
        <f>IF(ISNUMBER(AVERAGEIFS(ObservedSpeciesData!AD$2:AD$4955,ObservedSpeciesData!$A$2:$A$4955,$A540,ObservedSpeciesData!$D$2:$D$4955,$D540)),AVERAGEIFS(ObservedSpeciesData!AD$2:AD$4955,ObservedSpeciesData!$A$2:$A$4955,$A540,ObservedSpeciesData!$D$2:$D$4955,$D540),"")</f>
        <v>12.287742996215821</v>
      </c>
      <c r="AE540" s="24">
        <f>IF(ISNUMBER(AVERAGEIFS(ObservedSpeciesData!AE$2:AE$4955,ObservedSpeciesData!$A$2:$A$4955,$A540,ObservedSpeciesData!$D$2:$D$4955,$D540)),AVERAGEIFS(ObservedSpeciesData!AE$2:AE$4955,ObservedSpeciesData!$A$2:$A$4955,$A540,ObservedSpeciesData!$D$2:$D$4955,$D540),"")</f>
        <v>14.292691923193235</v>
      </c>
      <c r="AF540" s="23"/>
      <c r="AG540" s="24"/>
      <c r="AH540" s="23">
        <f>IF(ISNUMBER(AVERAGEIFS(ObservedSpeciesData!AH$2:AH$4955,ObservedSpeciesData!$A$2:$A$4955,$A540,ObservedSpeciesData!$D$2:$D$4955,$D540)),AVERAGEIFS(ObservedSpeciesData!AH$2:AH$4955,ObservedSpeciesData!$A$2:$A$4955,$A540,ObservedSpeciesData!$D$2:$D$4955,$D540),"")</f>
        <v>3.3191250000000001</v>
      </c>
      <c r="AI540" s="23">
        <f>IF(ISNUMBER(AVERAGEIFS(ObservedSpeciesData!AI$2:AI$4955,ObservedSpeciesData!$A$2:$A$4955,$A540,ObservedSpeciesData!$C$2:$C$4955,$C540,ObservedSpeciesData!$D$2:$D$4955,$D540)),AVERAGEIFS(ObservedSpeciesData!AI$2:AI$4955,ObservedSpeciesData!$A$2:$A$4955,$A540,ObservedSpeciesData!$C$2:$C$4955,$C540,ObservedSpeciesData!$D$2:$D$4955,$D540),"")</f>
        <v>4.8529999999999998</v>
      </c>
      <c r="AJ540" s="2">
        <f>COUNTIFS(ObservedSpeciesData!$A$2:$A$828,$A540,ObservedSpeciesData!$D$2:$D$828,$D540)</f>
        <v>0</v>
      </c>
      <c r="AK540" s="2">
        <f t="shared" si="8"/>
        <v>15</v>
      </c>
    </row>
    <row r="541" spans="1:37" x14ac:dyDescent="0.25">
      <c r="A541" s="14" t="s">
        <v>99</v>
      </c>
      <c r="B541" t="s">
        <v>98</v>
      </c>
      <c r="C541" t="s">
        <v>105</v>
      </c>
      <c r="D541" s="13">
        <v>42283</v>
      </c>
      <c r="E541">
        <v>1</v>
      </c>
      <c r="F541">
        <v>500</v>
      </c>
      <c r="G541" s="2" t="s">
        <v>87</v>
      </c>
      <c r="H541" s="2" t="s">
        <v>11</v>
      </c>
      <c r="I541">
        <v>2</v>
      </c>
      <c r="J541" s="2" t="s">
        <v>77</v>
      </c>
      <c r="K541" s="2">
        <f>IF(ISNUMBER(AVERAGEIFS(ObservedSpeciesData!K$2:K$4955,ObservedSpeciesData!$A$2:$A$4955,$A541,ObservedSpeciesData!$D$2:$D$4955,$D541)),AVERAGEIFS(ObservedSpeciesData!K$2:K$4955,ObservedSpeciesData!$A$2:$A$4955,$A541,ObservedSpeciesData!$D$2:$D$4955,$D541),"")</f>
        <v>450</v>
      </c>
      <c r="L541" s="26" t="str">
        <f>IF(ISNUMBER(AVERAGEIFS(ObservedSpeciesData!L$2:L$4955,ObservedSpeciesData!$A$2:$A$4955,$A541,ObservedSpeciesData!$D$2:$D$4955,$D541)),AVERAGEIFS(ObservedSpeciesData!L$2:L$4955,ObservedSpeciesData!$A$2:$A$4955,$A541,ObservedSpeciesData!$D$2:$D$4955,$D541),"")</f>
        <v/>
      </c>
      <c r="M541" s="23" t="str">
        <f>IF(ISNUMBER(AVERAGEIFS(ObservedSpeciesData!M$2:M$4955,ObservedSpeciesData!$A$2:$A$4955,$A541,ObservedSpeciesData!$D$2:$D$4955,$D541)),AVERAGEIFS(ObservedSpeciesData!M$2:M$4955,ObservedSpeciesData!$A$2:$A$4955,$A541,ObservedSpeciesData!$D$2:$D$4955,$D541),"")</f>
        <v/>
      </c>
      <c r="N541" s="23">
        <f>IF(ISNUMBER(AVERAGEIFS(ObservedSpeciesData!N$2:N$4955,ObservedSpeciesData!$A$2:$A$4955,$A541,ObservedSpeciesData!$D$2:$D$4955,$D541)),AVERAGEIFS(ObservedSpeciesData!N$2:N$4955,ObservedSpeciesData!$A$2:$A$4955,$A541,ObservedSpeciesData!$D$2:$D$4955,$D541),"")</f>
        <v>1330.3344801249093</v>
      </c>
      <c r="O541" s="23">
        <f>IF(ISNUMBER(AVERAGEIFS(ObservedSpeciesData!O$2:O$4955,ObservedSpeciesData!$A$2:$A$4955,$A541,ObservedSpeciesData!$D$2:$D$4955,$D541)),AVERAGEIFS(ObservedSpeciesData!O$2:O$4955,ObservedSpeciesData!$A$2:$A$4955,$A541,ObservedSpeciesData!$D$2:$D$4955,$D541),"")</f>
        <v>133.03344801249094</v>
      </c>
      <c r="P541" s="23">
        <f>IF(ISNUMBER(AVERAGEIFS(ObservedSpeciesData!P$2:P$4955,ObservedSpeciesData!$A$2:$A$4955,$A541,ObservedSpeciesData!$C$2:$C$4955,$C541,ObservedSpeciesData!$D$2:$D$4955,$D541)),AVERAGEIFS(ObservedSpeciesData!P$2:P$4955,ObservedSpeciesData!$A$2:$A$4955,$A541,ObservedSpeciesData!$C$2:$C$4955,$C541,ObservedSpeciesData!$D$2:$D$4955,$D541),"")</f>
        <v>203.41481011858451</v>
      </c>
      <c r="Q541" s="23"/>
      <c r="R541" s="25" t="str">
        <f>IF(ISNUMBER(AVERAGEIFS(ObservedSpeciesData!R$2:R$4955,ObservedSpeciesData!$A$2:$A$4955,$A541,ObservedSpeciesData!$D$2:$D$4955,$D541)),AVERAGEIFS(ObservedSpeciesData!R$2:R$4955,ObservedSpeciesData!$A$2:$A$4955,$A541,ObservedSpeciesData!$D$2:$D$4955,$D541),"")</f>
        <v/>
      </c>
      <c r="S541" s="25" t="str">
        <f>IF(ISNUMBER(AVERAGEIFS(ObservedSpeciesData!S$2:S$4955,ObservedSpeciesData!$A$2:$A$4955,$A541,ObservedSpeciesData!$D$2:$D$4955,$D541)),AVERAGEIFS(ObservedSpeciesData!S$2:S$4955,ObservedSpeciesData!$A$2:$A$4955,$A541,ObservedSpeciesData!$D$2:$D$4955,$D541),"")</f>
        <v/>
      </c>
      <c r="T541" s="23" t="str">
        <f>IF(ISNUMBER(AVERAGEIFS(ObservedSpeciesData!T$2:T$4955,ObservedSpeciesData!$A$2:$A$4955,$A541,ObservedSpeciesData!$D$2:$D$4955,$D541)),AVERAGEIFS(ObservedSpeciesData!T$2:T$4955,ObservedSpeciesData!$A$2:$A$4955,$A541,ObservedSpeciesData!$D$2:$D$4955,$D541),"")</f>
        <v/>
      </c>
      <c r="U541" s="24" t="str">
        <f>IF(ISNUMBER(AVERAGEIFS(ObservedSpeciesData!U$2:U$4955,ObservedSpeciesData!$A$2:$A$4955,$A541,ObservedSpeciesData!$C$2:$C$4955,$C541,ObservedSpeciesData!$D$2:$D$4955,$D541)),AVERAGEIFS(ObservedSpeciesData!U$2:U$4955,ObservedSpeciesData!$A$2:$A$4955,$A541,ObservedSpeciesData!$C$2:$C$4955,$C541,ObservedSpeciesData!$D$2:$D$4955,$D541),"")</f>
        <v/>
      </c>
      <c r="V541" s="23">
        <f>IF(ISNUMBER(AVERAGEIFS(ObservedSpeciesData!V$2:V$4955,ObservedSpeciesData!$A$2:$A$4955,$A541,ObservedSpeciesData!$D$2:$D$4955,$D541)),AVERAGEIFS(ObservedSpeciesData!V$2:V$4955,ObservedSpeciesData!$A$2:$A$4955,$A541,ObservedSpeciesData!$D$2:$D$4955,$D541),"")</f>
        <v>22.973067998886108</v>
      </c>
      <c r="W541" s="23">
        <f>IF(ISNUMBER(AVERAGEIFS(ObservedSpeciesData!W$2:W$4955,ObservedSpeciesData!$A$2:$A$4955,$A541,ObservedSpeciesData!$D$2:$D$4955,$D541)),AVERAGEIFS(ObservedSpeciesData!W$2:W$4955,ObservedSpeciesData!$A$2:$A$4955,$A541,ObservedSpeciesData!$D$2:$D$4955,$D541),"")</f>
        <v>15.371427893638611</v>
      </c>
      <c r="X541" s="23">
        <f>IF(ISNUMBER(AVERAGEIFS(ObservedSpeciesData!X$2:X$4955,ObservedSpeciesData!$A$2:$A$4955,$A541,ObservedSpeciesData!$D$2:$D$4955,$D541)),AVERAGEIFS(ObservedSpeciesData!X$2:X$4955,ObservedSpeciesData!$A$2:$A$4955,$A541,ObservedSpeciesData!$D$2:$D$4955,$D541),"")</f>
        <v>77.557775020599365</v>
      </c>
      <c r="Y541" s="23">
        <f>IF(ISNUMBER(AVERAGEIFS(ObservedSpeciesData!Y$2:Y$4955,ObservedSpeciesData!$A$2:$A$4955,$A541,ObservedSpeciesData!$D$2:$D$4955,$D541)),AVERAGEIFS(ObservedSpeciesData!Y$2:Y$4955,ObservedSpeciesData!$A$2:$A$4955,$A541,ObservedSpeciesData!$D$2:$D$4955,$D541),"")</f>
        <v>40.912914991378784</v>
      </c>
      <c r="Z541" s="23">
        <f>IF(ISNUMBER(AVERAGEIFS(ObservedSpeciesData!Z$2:Z$4955,ObservedSpeciesData!$A$2:$A$4955,$A541,ObservedSpeciesData!$D$2:$D$4955,$D541)),AVERAGEIFS(ObservedSpeciesData!Z$2:Z$4955,ObservedSpeciesData!$A$2:$A$4955,$A541,ObservedSpeciesData!$D$2:$D$4955,$D541),"")</f>
        <v>90.707984447479248</v>
      </c>
      <c r="AA541" s="23">
        <f>IF(ISNUMBER(AVERAGEIFS(ObservedSpeciesData!AA$2:AA$4955,ObservedSpeciesData!$A$2:$A$4955,$A541,ObservedSpeciesData!$D$2:$D$4955,$D541)),AVERAGEIFS(ObservedSpeciesData!AA$2:AA$4955,ObservedSpeciesData!$A$2:$A$4955,$A541,ObservedSpeciesData!$D$2:$D$4955,$D541),"")</f>
        <v>20.074825406074524</v>
      </c>
      <c r="AB541" s="24">
        <f>IF(ISNUMBER(AVERAGEIFS(ObservedSpeciesData!AB$2:AB$4955,ObservedSpeciesData!$A$2:$A$4955,$A541,ObservedSpeciesData!$D$2:$D$4955,$D541)),AVERAGEIFS(ObservedSpeciesData!AB$2:AB$4955,ObservedSpeciesData!$A$2:$A$4955,$A541,ObservedSpeciesData!$D$2:$D$4955,$D541),"")</f>
        <v>3.2119720649719241E-2</v>
      </c>
      <c r="AC541" s="24">
        <f>IF(ISNUMBER(AVERAGEIFS(ObservedSpeciesData!AC$2:AC$4955,ObservedSpeciesData!$A$2:$A$4955,$A541,ObservedSpeciesData!$D$2:$D$4955,$D541)),AVERAGEIFS(ObservedSpeciesData!AC$2:AC$4955,ObservedSpeciesData!$A$2:$A$4955,$A541,ObservedSpeciesData!$D$2:$D$4955,$D541),"")</f>
        <v>3.2119720649719241E-2</v>
      </c>
      <c r="AD541" s="23">
        <f>IF(ISNUMBER(AVERAGEIFS(ObservedSpeciesData!AD$2:AD$4955,ObservedSpeciesData!$A$2:$A$4955,$A541,ObservedSpeciesData!$D$2:$D$4955,$D541)),AVERAGEIFS(ObservedSpeciesData!AD$2:AD$4955,ObservedSpeciesData!$A$2:$A$4955,$A541,ObservedSpeciesData!$D$2:$D$4955,$D541),"")</f>
        <v>12.4092440032959</v>
      </c>
      <c r="AE541" s="24">
        <f>IF(ISNUMBER(AVERAGEIFS(ObservedSpeciesData!AE$2:AE$4955,ObservedSpeciesData!$A$2:$A$4955,$A541,ObservedSpeciesData!$D$2:$D$4955,$D541)),AVERAGEIFS(ObservedSpeciesData!AE$2:AE$4955,ObservedSpeciesData!$A$2:$A$4955,$A541,ObservedSpeciesData!$D$2:$D$4955,$D541),"")</f>
        <v>15.622044473653217</v>
      </c>
      <c r="AF541" s="23"/>
      <c r="AG541" s="24"/>
      <c r="AH541" s="23">
        <f>IF(ISNUMBER(AVERAGEIFS(ObservedSpeciesData!AH$2:AH$4955,ObservedSpeciesData!$A$2:$A$4955,$A541,ObservedSpeciesData!$D$2:$D$4955,$D541)),AVERAGEIFS(ObservedSpeciesData!AH$2:AH$4955,ObservedSpeciesData!$A$2:$A$4955,$A541,ObservedSpeciesData!$D$2:$D$4955,$D541),"")</f>
        <v>4.2912499999999998</v>
      </c>
      <c r="AI541" s="23">
        <f>IF(ISNUMBER(AVERAGEIFS(ObservedSpeciesData!AI$2:AI$4955,ObservedSpeciesData!$A$2:$A$4955,$A541,ObservedSpeciesData!$C$2:$C$4955,$C541,ObservedSpeciesData!$D$2:$D$4955,$D541)),AVERAGEIFS(ObservedSpeciesData!AI$2:AI$4955,ObservedSpeciesData!$A$2:$A$4955,$A541,ObservedSpeciesData!$C$2:$C$4955,$C541,ObservedSpeciesData!$D$2:$D$4955,$D541),"")</f>
        <v>6.5764999999999993</v>
      </c>
      <c r="AJ541" s="2">
        <f>COUNTIFS(ObservedSpeciesData!$A$2:$A$828,$A541,ObservedSpeciesData!$D$2:$D$828,$D541)</f>
        <v>0</v>
      </c>
      <c r="AK541" s="2">
        <f t="shared" si="8"/>
        <v>15</v>
      </c>
    </row>
    <row r="542" spans="1:37" x14ac:dyDescent="0.25">
      <c r="A542" s="14" t="s">
        <v>104</v>
      </c>
      <c r="B542" t="s">
        <v>98</v>
      </c>
      <c r="C542" t="s">
        <v>105</v>
      </c>
      <c r="D542" s="13">
        <v>42290</v>
      </c>
      <c r="E542">
        <v>1</v>
      </c>
      <c r="F542">
        <v>0</v>
      </c>
      <c r="G542" s="2" t="s">
        <v>87</v>
      </c>
      <c r="H542" s="2" t="s">
        <v>11</v>
      </c>
      <c r="I542">
        <v>3</v>
      </c>
      <c r="J542" s="2" t="s">
        <v>88</v>
      </c>
      <c r="K542" s="2">
        <f>IF(ISNUMBER(AVERAGEIFS(ObservedSpeciesData!K$2:K$4955,ObservedSpeciesData!$A$2:$A$4955,$A542,ObservedSpeciesData!$D$2:$D$4955,$D542)),AVERAGEIFS(ObservedSpeciesData!K$2:K$4955,ObservedSpeciesData!$A$2:$A$4955,$A542,ObservedSpeciesData!$D$2:$D$4955,$D542),"")</f>
        <v>0</v>
      </c>
      <c r="L542" s="26">
        <f>IF(ISNUMBER(AVERAGEIFS(ObservedSpeciesData!L$2:L$4955,ObservedSpeciesData!$A$2:$A$4955,$A542,ObservedSpeciesData!$D$2:$D$4955,$D542)),AVERAGEIFS(ObservedSpeciesData!L$2:L$4955,ObservedSpeciesData!$A$2:$A$4955,$A542,ObservedSpeciesData!$D$2:$D$4955,$D542),"")</f>
        <v>1083.7916666666667</v>
      </c>
      <c r="M542" s="23">
        <f>IF(ISNUMBER(AVERAGEIFS(ObservedSpeciesData!M$2:M$4955,ObservedSpeciesData!$A$2:$A$4955,$A542,ObservedSpeciesData!$D$2:$D$4955,$D542)),AVERAGEIFS(ObservedSpeciesData!M$2:M$4955,ObservedSpeciesData!$A$2:$A$4955,$A542,ObservedSpeciesData!$D$2:$D$4955,$D542),"")</f>
        <v>108.37916666666666</v>
      </c>
      <c r="N542" s="23" t="str">
        <f>IF(ISNUMBER(AVERAGEIFS(ObservedSpeciesData!N$2:N$4955,ObservedSpeciesData!$A$2:$A$4955,$A542,ObservedSpeciesData!$D$2:$D$4955,$D542)),AVERAGEIFS(ObservedSpeciesData!N$2:N$4955,ObservedSpeciesData!$A$2:$A$4955,$A542,ObservedSpeciesData!$D$2:$D$4955,$D542),"")</f>
        <v/>
      </c>
      <c r="O542" s="23" t="str">
        <f>IF(ISNUMBER(AVERAGEIFS(ObservedSpeciesData!O$2:O$4955,ObservedSpeciesData!$A$2:$A$4955,$A542,ObservedSpeciesData!$D$2:$D$4955,$D542)),AVERAGEIFS(ObservedSpeciesData!O$2:O$4955,ObservedSpeciesData!$A$2:$A$4955,$A542,ObservedSpeciesData!$D$2:$D$4955,$D542),"")</f>
        <v/>
      </c>
      <c r="P542" s="23" t="str">
        <f>IF(ISNUMBER(AVERAGEIFS(ObservedSpeciesData!P$2:P$4955,ObservedSpeciesData!$A$2:$A$4955,$A542,ObservedSpeciesData!$C$2:$C$4955,$C542,ObservedSpeciesData!$D$2:$D$4955,$D542)),AVERAGEIFS(ObservedSpeciesData!P$2:P$4955,ObservedSpeciesData!$A$2:$A$4955,$A542,ObservedSpeciesData!$C$2:$C$4955,$C542,ObservedSpeciesData!$D$2:$D$4955,$D542),"")</f>
        <v/>
      </c>
      <c r="Q542" s="23"/>
      <c r="R542" s="25" t="str">
        <f>IF(ISNUMBER(AVERAGEIFS(ObservedSpeciesData!R$2:R$4955,ObservedSpeciesData!$A$2:$A$4955,$A542,ObservedSpeciesData!$D$2:$D$4955,$D542)),AVERAGEIFS(ObservedSpeciesData!R$2:R$4955,ObservedSpeciesData!$A$2:$A$4955,$A542,ObservedSpeciesData!$D$2:$D$4955,$D542),"")</f>
        <v/>
      </c>
      <c r="S542" s="25" t="str">
        <f>IF(ISNUMBER(AVERAGEIFS(ObservedSpeciesData!S$2:S$4955,ObservedSpeciesData!$A$2:$A$4955,$A542,ObservedSpeciesData!$D$2:$D$4955,$D542)),AVERAGEIFS(ObservedSpeciesData!S$2:S$4955,ObservedSpeciesData!$A$2:$A$4955,$A542,ObservedSpeciesData!$D$2:$D$4955,$D542),"")</f>
        <v/>
      </c>
      <c r="T542" s="23" t="str">
        <f>IF(ISNUMBER(AVERAGEIFS(ObservedSpeciesData!T$2:T$4955,ObservedSpeciesData!$A$2:$A$4955,$A542,ObservedSpeciesData!$D$2:$D$4955,$D542)),AVERAGEIFS(ObservedSpeciesData!T$2:T$4955,ObservedSpeciesData!$A$2:$A$4955,$A542,ObservedSpeciesData!$D$2:$D$4955,$D542),"")</f>
        <v/>
      </c>
      <c r="U542" s="24" t="str">
        <f>IF(ISNUMBER(AVERAGEIFS(ObservedSpeciesData!U$2:U$4955,ObservedSpeciesData!$A$2:$A$4955,$A542,ObservedSpeciesData!$C$2:$C$4955,$C542,ObservedSpeciesData!$D$2:$D$4955,$D542)),AVERAGEIFS(ObservedSpeciesData!U$2:U$4955,ObservedSpeciesData!$A$2:$A$4955,$A542,ObservedSpeciesData!$C$2:$C$4955,$C542,ObservedSpeciesData!$D$2:$D$4955,$D542),"")</f>
        <v/>
      </c>
      <c r="V542" s="23">
        <f>IF(ISNUMBER(AVERAGEIFS(ObservedSpeciesData!V$2:V$4955,ObservedSpeciesData!$A$2:$A$4955,$A542,ObservedSpeciesData!$D$2:$D$4955,$D542)),AVERAGEIFS(ObservedSpeciesData!V$2:V$4955,ObservedSpeciesData!$A$2:$A$4955,$A542,ObservedSpeciesData!$D$2:$D$4955,$D542),"")</f>
        <v>20.724183718363445</v>
      </c>
      <c r="W542" s="23">
        <f>IF(ISNUMBER(AVERAGEIFS(ObservedSpeciesData!W$2:W$4955,ObservedSpeciesData!$A$2:$A$4955,$A542,ObservedSpeciesData!$D$2:$D$4955,$D542)),AVERAGEIFS(ObservedSpeciesData!W$2:W$4955,ObservedSpeciesData!$A$2:$A$4955,$A542,ObservedSpeciesData!$D$2:$D$4955,$D542),"")</f>
        <v>17.072852691014607</v>
      </c>
      <c r="X542" s="23">
        <f>IF(ISNUMBER(AVERAGEIFS(ObservedSpeciesData!X$2:X$4955,ObservedSpeciesData!$A$2:$A$4955,$A542,ObservedSpeciesData!$D$2:$D$4955,$D542)),AVERAGEIFS(ObservedSpeciesData!X$2:X$4955,ObservedSpeciesData!$A$2:$A$4955,$A542,ObservedSpeciesData!$D$2:$D$4955,$D542),"")</f>
        <v>78.128433863321945</v>
      </c>
      <c r="Y542" s="23">
        <f>IF(ISNUMBER(AVERAGEIFS(ObservedSpeciesData!Y$2:Y$4955,ObservedSpeciesData!$A$2:$A$4955,$A542,ObservedSpeciesData!$D$2:$D$4955,$D542)),AVERAGEIFS(ObservedSpeciesData!Y$2:Y$4955,ObservedSpeciesData!$A$2:$A$4955,$A542,ObservedSpeciesData!$D$2:$D$4955,$D542),"")</f>
        <v>32.464604695638023</v>
      </c>
      <c r="Z542" s="23">
        <f>IF(ISNUMBER(AVERAGEIFS(ObservedSpeciesData!Z$2:Z$4955,ObservedSpeciesData!$A$2:$A$4955,$A542,ObservedSpeciesData!$D$2:$D$4955,$D542)),AVERAGEIFS(ObservedSpeciesData!Z$2:Z$4955,ObservedSpeciesData!$A$2:$A$4955,$A542,ObservedSpeciesData!$D$2:$D$4955,$D542),"")</f>
        <v>89.180487314860031</v>
      </c>
      <c r="AA542" s="23">
        <f>IF(ISNUMBER(AVERAGEIFS(ObservedSpeciesData!AA$2:AA$4955,ObservedSpeciesData!$A$2:$A$4955,$A542,ObservedSpeciesData!$D$2:$D$4955,$D542)),AVERAGEIFS(ObservedSpeciesData!AA$2:AA$4955,ObservedSpeciesData!$A$2:$A$4955,$A542,ObservedSpeciesData!$D$2:$D$4955,$D542),"")</f>
        <v>23.377921581268311</v>
      </c>
      <c r="AB542" s="24">
        <f>IF(ISNUMBER(AVERAGEIFS(ObservedSpeciesData!AB$2:AB$4955,ObservedSpeciesData!$A$2:$A$4955,$A542,ObservedSpeciesData!$D$2:$D$4955,$D542)),AVERAGEIFS(ObservedSpeciesData!AB$2:AB$4955,ObservedSpeciesData!$A$2:$A$4955,$A542,ObservedSpeciesData!$D$2:$D$4955,$D542),"")</f>
        <v>3.7404674530029297E-2</v>
      </c>
      <c r="AC542" s="24">
        <f>IF(ISNUMBER(AVERAGEIFS(ObservedSpeciesData!AC$2:AC$4955,ObservedSpeciesData!$A$2:$A$4955,$A542,ObservedSpeciesData!$D$2:$D$4955,$D542)),AVERAGEIFS(ObservedSpeciesData!AC$2:AC$4955,ObservedSpeciesData!$A$2:$A$4955,$A542,ObservedSpeciesData!$D$2:$D$4955,$D542),"")</f>
        <v>3.7404674530029297E-2</v>
      </c>
      <c r="AD542" s="23">
        <f>IF(ISNUMBER(AVERAGEIFS(ObservedSpeciesData!AD$2:AD$4955,ObservedSpeciesData!$A$2:$A$4955,$A542,ObservedSpeciesData!$D$2:$D$4955,$D542)),AVERAGEIFS(ObservedSpeciesData!AD$2:AD$4955,ObservedSpeciesData!$A$2:$A$4955,$A542,ObservedSpeciesData!$D$2:$D$4955,$D542),"")</f>
        <v>12.500549418131508</v>
      </c>
      <c r="AE542" s="24">
        <f>IF(ISNUMBER(AVERAGEIFS(ObservedSpeciesData!AE$2:AE$4955,ObservedSpeciesData!$A$2:$A$4955,$A542,ObservedSpeciesData!$D$2:$D$4955,$D542)),AVERAGEIFS(ObservedSpeciesData!AE$2:AE$4955,ObservedSpeciesData!$A$2:$A$4955,$A542,ObservedSpeciesData!$D$2:$D$4955,$D542),"")</f>
        <v>21.4810703494345</v>
      </c>
      <c r="AF542" s="23"/>
      <c r="AG542" s="24"/>
      <c r="AH542" s="23" t="str">
        <f>IF(ISNUMBER(AVERAGEIFS(ObservedSpeciesData!AH$2:AH$4955,ObservedSpeciesData!$A$2:$A$4955,$A542,ObservedSpeciesData!$D$2:$D$4955,$D542)),AVERAGEIFS(ObservedSpeciesData!AH$2:AH$4955,ObservedSpeciesData!$A$2:$A$4955,$A542,ObservedSpeciesData!$D$2:$D$4955,$D542),"")</f>
        <v/>
      </c>
      <c r="AI542" s="23" t="str">
        <f>IF(ISNUMBER(AVERAGEIFS(ObservedSpeciesData!AI$2:AI$4955,ObservedSpeciesData!$A$2:$A$4955,$A542,ObservedSpeciesData!$C$2:$C$4955,$C542,ObservedSpeciesData!$D$2:$D$4955,$D542)),AVERAGEIFS(ObservedSpeciesData!AI$2:AI$4955,ObservedSpeciesData!$A$2:$A$4955,$A542,ObservedSpeciesData!$C$2:$C$4955,$C542,ObservedSpeciesData!$D$2:$D$4955,$D542),"")</f>
        <v/>
      </c>
      <c r="AJ542" s="2">
        <f>COUNTIFS(ObservedSpeciesData!$A$2:$A$828,$A542,ObservedSpeciesData!$D$2:$D$828,$D542)</f>
        <v>0</v>
      </c>
      <c r="AK542" s="2">
        <f t="shared" si="8"/>
        <v>11</v>
      </c>
    </row>
    <row r="543" spans="1:37" x14ac:dyDescent="0.25">
      <c r="A543" s="14" t="s">
        <v>103</v>
      </c>
      <c r="B543" t="s">
        <v>98</v>
      </c>
      <c r="C543" t="s">
        <v>105</v>
      </c>
      <c r="D543" s="13">
        <v>42290</v>
      </c>
      <c r="E543">
        <v>1</v>
      </c>
      <c r="F543">
        <v>50</v>
      </c>
      <c r="G543" s="2" t="s">
        <v>87</v>
      </c>
      <c r="H543" s="2" t="s">
        <v>11</v>
      </c>
      <c r="I543">
        <v>3</v>
      </c>
      <c r="J543" s="2" t="s">
        <v>88</v>
      </c>
      <c r="K543" s="2">
        <f>IF(ISNUMBER(AVERAGEIFS(ObservedSpeciesData!K$2:K$4955,ObservedSpeciesData!$A$2:$A$4955,$A543,ObservedSpeciesData!$D$2:$D$4955,$D543)),AVERAGEIFS(ObservedSpeciesData!K$2:K$4955,ObservedSpeciesData!$A$2:$A$4955,$A543,ObservedSpeciesData!$D$2:$D$4955,$D543),"")</f>
        <v>45</v>
      </c>
      <c r="L543" s="26">
        <f>IF(ISNUMBER(AVERAGEIFS(ObservedSpeciesData!L$2:L$4955,ObservedSpeciesData!$A$2:$A$4955,$A543,ObservedSpeciesData!$D$2:$D$4955,$D543)),AVERAGEIFS(ObservedSpeciesData!L$2:L$4955,ObservedSpeciesData!$A$2:$A$4955,$A543,ObservedSpeciesData!$D$2:$D$4955,$D543),"")</f>
        <v>1107.25</v>
      </c>
      <c r="M543" s="23">
        <f>IF(ISNUMBER(AVERAGEIFS(ObservedSpeciesData!M$2:M$4955,ObservedSpeciesData!$A$2:$A$4955,$A543,ObservedSpeciesData!$D$2:$D$4955,$D543)),AVERAGEIFS(ObservedSpeciesData!M$2:M$4955,ObservedSpeciesData!$A$2:$A$4955,$A543,ObservedSpeciesData!$D$2:$D$4955,$D543),"")</f>
        <v>110.72499999999998</v>
      </c>
      <c r="N543" s="23" t="str">
        <f>IF(ISNUMBER(AVERAGEIFS(ObservedSpeciesData!N$2:N$4955,ObservedSpeciesData!$A$2:$A$4955,$A543,ObservedSpeciesData!$D$2:$D$4955,$D543)),AVERAGEIFS(ObservedSpeciesData!N$2:N$4955,ObservedSpeciesData!$A$2:$A$4955,$A543,ObservedSpeciesData!$D$2:$D$4955,$D543),"")</f>
        <v/>
      </c>
      <c r="O543" s="23" t="str">
        <f>IF(ISNUMBER(AVERAGEIFS(ObservedSpeciesData!O$2:O$4955,ObservedSpeciesData!$A$2:$A$4955,$A543,ObservedSpeciesData!$D$2:$D$4955,$D543)),AVERAGEIFS(ObservedSpeciesData!O$2:O$4955,ObservedSpeciesData!$A$2:$A$4955,$A543,ObservedSpeciesData!$D$2:$D$4955,$D543),"")</f>
        <v/>
      </c>
      <c r="P543" s="23" t="str">
        <f>IF(ISNUMBER(AVERAGEIFS(ObservedSpeciesData!P$2:P$4955,ObservedSpeciesData!$A$2:$A$4955,$A543,ObservedSpeciesData!$C$2:$C$4955,$C543,ObservedSpeciesData!$D$2:$D$4955,$D543)),AVERAGEIFS(ObservedSpeciesData!P$2:P$4955,ObservedSpeciesData!$A$2:$A$4955,$A543,ObservedSpeciesData!$C$2:$C$4955,$C543,ObservedSpeciesData!$D$2:$D$4955,$D543),"")</f>
        <v/>
      </c>
      <c r="Q543" s="23"/>
      <c r="R543" s="25" t="str">
        <f>IF(ISNUMBER(AVERAGEIFS(ObservedSpeciesData!R$2:R$4955,ObservedSpeciesData!$A$2:$A$4955,$A543,ObservedSpeciesData!$D$2:$D$4955,$D543)),AVERAGEIFS(ObservedSpeciesData!R$2:R$4955,ObservedSpeciesData!$A$2:$A$4955,$A543,ObservedSpeciesData!$D$2:$D$4955,$D543),"")</f>
        <v/>
      </c>
      <c r="S543" s="25" t="str">
        <f>IF(ISNUMBER(AVERAGEIFS(ObservedSpeciesData!S$2:S$4955,ObservedSpeciesData!$A$2:$A$4955,$A543,ObservedSpeciesData!$D$2:$D$4955,$D543)),AVERAGEIFS(ObservedSpeciesData!S$2:S$4955,ObservedSpeciesData!$A$2:$A$4955,$A543,ObservedSpeciesData!$D$2:$D$4955,$D543),"")</f>
        <v/>
      </c>
      <c r="T543" s="23" t="str">
        <f>IF(ISNUMBER(AVERAGEIFS(ObservedSpeciesData!T$2:T$4955,ObservedSpeciesData!$A$2:$A$4955,$A543,ObservedSpeciesData!$D$2:$D$4955,$D543)),AVERAGEIFS(ObservedSpeciesData!T$2:T$4955,ObservedSpeciesData!$A$2:$A$4955,$A543,ObservedSpeciesData!$D$2:$D$4955,$D543),"")</f>
        <v/>
      </c>
      <c r="U543" s="24" t="str">
        <f>IF(ISNUMBER(AVERAGEIFS(ObservedSpeciesData!U$2:U$4955,ObservedSpeciesData!$A$2:$A$4955,$A543,ObservedSpeciesData!$C$2:$C$4955,$C543,ObservedSpeciesData!$D$2:$D$4955,$D543)),AVERAGEIFS(ObservedSpeciesData!U$2:U$4955,ObservedSpeciesData!$A$2:$A$4955,$A543,ObservedSpeciesData!$C$2:$C$4955,$C543,ObservedSpeciesData!$D$2:$D$4955,$D543),"")</f>
        <v/>
      </c>
      <c r="V543" s="23">
        <f>IF(ISNUMBER(AVERAGEIFS(ObservedSpeciesData!V$2:V$4955,ObservedSpeciesData!$A$2:$A$4955,$A543,ObservedSpeciesData!$D$2:$D$4955,$D543)),AVERAGEIFS(ObservedSpeciesData!V$2:V$4955,ObservedSpeciesData!$A$2:$A$4955,$A543,ObservedSpeciesData!$D$2:$D$4955,$D543),"")</f>
        <v>20.535654385884602</v>
      </c>
      <c r="W543" s="23">
        <f>IF(ISNUMBER(AVERAGEIFS(ObservedSpeciesData!W$2:W$4955,ObservedSpeciesData!$A$2:$A$4955,$A543,ObservedSpeciesData!$D$2:$D$4955,$D543)),AVERAGEIFS(ObservedSpeciesData!W$2:W$4955,ObservedSpeciesData!$A$2:$A$4955,$A543,ObservedSpeciesData!$D$2:$D$4955,$D543),"")</f>
        <v>16.588400046030682</v>
      </c>
      <c r="X543" s="23">
        <f>IF(ISNUMBER(AVERAGEIFS(ObservedSpeciesData!X$2:X$4955,ObservedSpeciesData!$A$2:$A$4955,$A543,ObservedSpeciesData!$D$2:$D$4955,$D543)),AVERAGEIFS(ObservedSpeciesData!X$2:X$4955,ObservedSpeciesData!$A$2:$A$4955,$A543,ObservedSpeciesData!$D$2:$D$4955,$D543),"")</f>
        <v>78.254091262817383</v>
      </c>
      <c r="Y543" s="23">
        <f>IF(ISNUMBER(AVERAGEIFS(ObservedSpeciesData!Y$2:Y$4955,ObservedSpeciesData!$A$2:$A$4955,$A543,ObservedSpeciesData!$D$2:$D$4955,$D543)),AVERAGEIFS(ObservedSpeciesData!Y$2:Y$4955,ObservedSpeciesData!$A$2:$A$4955,$A543,ObservedSpeciesData!$D$2:$D$4955,$D543),"")</f>
        <v>32.544720967610679</v>
      </c>
      <c r="Z543" s="23">
        <f>IF(ISNUMBER(AVERAGEIFS(ObservedSpeciesData!Z$2:Z$4955,ObservedSpeciesData!$A$2:$A$4955,$A543,ObservedSpeciesData!$D$2:$D$4955,$D543)),AVERAGEIFS(ObservedSpeciesData!Z$2:Z$4955,ObservedSpeciesData!$A$2:$A$4955,$A543,ObservedSpeciesData!$D$2:$D$4955,$D543),"")</f>
        <v>89.510277430216476</v>
      </c>
      <c r="AA543" s="23">
        <f>IF(ISNUMBER(AVERAGEIFS(ObservedSpeciesData!AA$2:AA$4955,ObservedSpeciesData!$A$2:$A$4955,$A543,ObservedSpeciesData!$D$2:$D$4955,$D543)),AVERAGEIFS(ObservedSpeciesData!AA$2:AA$4955,ObservedSpeciesData!$A$2:$A$4955,$A543,ObservedSpeciesData!$D$2:$D$4955,$D543),"")</f>
        <v>24.138357162475586</v>
      </c>
      <c r="AB543" s="24">
        <f>IF(ISNUMBER(AVERAGEIFS(ObservedSpeciesData!AB$2:AB$4955,ObservedSpeciesData!$A$2:$A$4955,$A543,ObservedSpeciesData!$D$2:$D$4955,$D543)),AVERAGEIFS(ObservedSpeciesData!AB$2:AB$4955,ObservedSpeciesData!$A$2:$A$4955,$A543,ObservedSpeciesData!$D$2:$D$4955,$D543),"")</f>
        <v>3.8621371459960932E-2</v>
      </c>
      <c r="AC543" s="24">
        <f>IF(ISNUMBER(AVERAGEIFS(ObservedSpeciesData!AC$2:AC$4955,ObservedSpeciesData!$A$2:$A$4955,$A543,ObservedSpeciesData!$D$2:$D$4955,$D543)),AVERAGEIFS(ObservedSpeciesData!AC$2:AC$4955,ObservedSpeciesData!$A$2:$A$4955,$A543,ObservedSpeciesData!$D$2:$D$4955,$D543),"")</f>
        <v>3.8621371459960932E-2</v>
      </c>
      <c r="AD543" s="23">
        <f>IF(ISNUMBER(AVERAGEIFS(ObservedSpeciesData!AD$2:AD$4955,ObservedSpeciesData!$A$2:$A$4955,$A543,ObservedSpeciesData!$D$2:$D$4955,$D543)),AVERAGEIFS(ObservedSpeciesData!AD$2:AD$4955,ObservedSpeciesData!$A$2:$A$4955,$A543,ObservedSpeciesData!$D$2:$D$4955,$D543),"")</f>
        <v>12.520654602050783</v>
      </c>
      <c r="AE543" s="24">
        <f>IF(ISNUMBER(AVERAGEIFS(ObservedSpeciesData!AE$2:AE$4955,ObservedSpeciesData!$A$2:$A$4955,$A543,ObservedSpeciesData!$D$2:$D$4955,$D543)),AVERAGEIFS(ObservedSpeciesData!AE$2:AE$4955,ObservedSpeciesData!$A$2:$A$4955,$A543,ObservedSpeciesData!$D$2:$D$4955,$D543),"")</f>
        <v>18.463270061707298</v>
      </c>
      <c r="AF543" s="23"/>
      <c r="AG543" s="24"/>
      <c r="AH543" s="23" t="str">
        <f>IF(ISNUMBER(AVERAGEIFS(ObservedSpeciesData!AH$2:AH$4955,ObservedSpeciesData!$A$2:$A$4955,$A543,ObservedSpeciesData!$D$2:$D$4955,$D543)),AVERAGEIFS(ObservedSpeciesData!AH$2:AH$4955,ObservedSpeciesData!$A$2:$A$4955,$A543,ObservedSpeciesData!$D$2:$D$4955,$D543),"")</f>
        <v/>
      </c>
      <c r="AI543" s="23" t="str">
        <f>IF(ISNUMBER(AVERAGEIFS(ObservedSpeciesData!AI$2:AI$4955,ObservedSpeciesData!$A$2:$A$4955,$A543,ObservedSpeciesData!$C$2:$C$4955,$C543,ObservedSpeciesData!$D$2:$D$4955,$D543)),AVERAGEIFS(ObservedSpeciesData!AI$2:AI$4955,ObservedSpeciesData!$A$2:$A$4955,$A543,ObservedSpeciesData!$C$2:$C$4955,$C543,ObservedSpeciesData!$D$2:$D$4955,$D543),"")</f>
        <v/>
      </c>
      <c r="AJ543" s="2">
        <f>COUNTIFS(ObservedSpeciesData!$A$2:$A$828,$A543,ObservedSpeciesData!$D$2:$D$828,$D543)</f>
        <v>0</v>
      </c>
      <c r="AK543" s="2">
        <f t="shared" si="8"/>
        <v>11</v>
      </c>
    </row>
    <row r="544" spans="1:37" x14ac:dyDescent="0.25">
      <c r="A544" s="14" t="s">
        <v>102</v>
      </c>
      <c r="B544" t="s">
        <v>98</v>
      </c>
      <c r="C544" t="s">
        <v>105</v>
      </c>
      <c r="D544" s="13">
        <v>42290</v>
      </c>
      <c r="E544">
        <v>1</v>
      </c>
      <c r="F544">
        <v>100</v>
      </c>
      <c r="G544" s="2" t="s">
        <v>87</v>
      </c>
      <c r="H544" s="2" t="s">
        <v>11</v>
      </c>
      <c r="I544">
        <v>3</v>
      </c>
      <c r="J544" s="2" t="s">
        <v>88</v>
      </c>
      <c r="K544" s="2">
        <f>IF(ISNUMBER(AVERAGEIFS(ObservedSpeciesData!K$2:K$4955,ObservedSpeciesData!$A$2:$A$4955,$A544,ObservedSpeciesData!$D$2:$D$4955,$D544)),AVERAGEIFS(ObservedSpeciesData!K$2:K$4955,ObservedSpeciesData!$A$2:$A$4955,$A544,ObservedSpeciesData!$D$2:$D$4955,$D544),"")</f>
        <v>78</v>
      </c>
      <c r="L544" s="26">
        <f>IF(ISNUMBER(AVERAGEIFS(ObservedSpeciesData!L$2:L$4955,ObservedSpeciesData!$A$2:$A$4955,$A544,ObservedSpeciesData!$D$2:$D$4955,$D544)),AVERAGEIFS(ObservedSpeciesData!L$2:L$4955,ObservedSpeciesData!$A$2:$A$4955,$A544,ObservedSpeciesData!$D$2:$D$4955,$D544),"")</f>
        <v>1111.5</v>
      </c>
      <c r="M544" s="23">
        <f>IF(ISNUMBER(AVERAGEIFS(ObservedSpeciesData!M$2:M$4955,ObservedSpeciesData!$A$2:$A$4955,$A544,ObservedSpeciesData!$D$2:$D$4955,$D544)),AVERAGEIFS(ObservedSpeciesData!M$2:M$4955,ObservedSpeciesData!$A$2:$A$4955,$A544,ObservedSpeciesData!$D$2:$D$4955,$D544),"")</f>
        <v>111.14999999999999</v>
      </c>
      <c r="N544" s="23" t="str">
        <f>IF(ISNUMBER(AVERAGEIFS(ObservedSpeciesData!N$2:N$4955,ObservedSpeciesData!$A$2:$A$4955,$A544,ObservedSpeciesData!$D$2:$D$4955,$D544)),AVERAGEIFS(ObservedSpeciesData!N$2:N$4955,ObservedSpeciesData!$A$2:$A$4955,$A544,ObservedSpeciesData!$D$2:$D$4955,$D544),"")</f>
        <v/>
      </c>
      <c r="O544" s="23" t="str">
        <f>IF(ISNUMBER(AVERAGEIFS(ObservedSpeciesData!O$2:O$4955,ObservedSpeciesData!$A$2:$A$4955,$A544,ObservedSpeciesData!$D$2:$D$4955,$D544)),AVERAGEIFS(ObservedSpeciesData!O$2:O$4955,ObservedSpeciesData!$A$2:$A$4955,$A544,ObservedSpeciesData!$D$2:$D$4955,$D544),"")</f>
        <v/>
      </c>
      <c r="P544" s="23" t="str">
        <f>IF(ISNUMBER(AVERAGEIFS(ObservedSpeciesData!P$2:P$4955,ObservedSpeciesData!$A$2:$A$4955,$A544,ObservedSpeciesData!$C$2:$C$4955,$C544,ObservedSpeciesData!$D$2:$D$4955,$D544)),AVERAGEIFS(ObservedSpeciesData!P$2:P$4955,ObservedSpeciesData!$A$2:$A$4955,$A544,ObservedSpeciesData!$C$2:$C$4955,$C544,ObservedSpeciesData!$D$2:$D$4955,$D544),"")</f>
        <v/>
      </c>
      <c r="Q544" s="23"/>
      <c r="R544" s="25" t="str">
        <f>IF(ISNUMBER(AVERAGEIFS(ObservedSpeciesData!R$2:R$4955,ObservedSpeciesData!$A$2:$A$4955,$A544,ObservedSpeciesData!$D$2:$D$4955,$D544)),AVERAGEIFS(ObservedSpeciesData!R$2:R$4955,ObservedSpeciesData!$A$2:$A$4955,$A544,ObservedSpeciesData!$D$2:$D$4955,$D544),"")</f>
        <v/>
      </c>
      <c r="S544" s="25" t="str">
        <f>IF(ISNUMBER(AVERAGEIFS(ObservedSpeciesData!S$2:S$4955,ObservedSpeciesData!$A$2:$A$4955,$A544,ObservedSpeciesData!$D$2:$D$4955,$D544)),AVERAGEIFS(ObservedSpeciesData!S$2:S$4955,ObservedSpeciesData!$A$2:$A$4955,$A544,ObservedSpeciesData!$D$2:$D$4955,$D544),"")</f>
        <v/>
      </c>
      <c r="T544" s="23" t="str">
        <f>IF(ISNUMBER(AVERAGEIFS(ObservedSpeciesData!T$2:T$4955,ObservedSpeciesData!$A$2:$A$4955,$A544,ObservedSpeciesData!$D$2:$D$4955,$D544)),AVERAGEIFS(ObservedSpeciesData!T$2:T$4955,ObservedSpeciesData!$A$2:$A$4955,$A544,ObservedSpeciesData!$D$2:$D$4955,$D544),"")</f>
        <v/>
      </c>
      <c r="U544" s="24" t="str">
        <f>IF(ISNUMBER(AVERAGEIFS(ObservedSpeciesData!U$2:U$4955,ObservedSpeciesData!$A$2:$A$4955,$A544,ObservedSpeciesData!$C$2:$C$4955,$C544,ObservedSpeciesData!$D$2:$D$4955,$D544)),AVERAGEIFS(ObservedSpeciesData!U$2:U$4955,ObservedSpeciesData!$A$2:$A$4955,$A544,ObservedSpeciesData!$C$2:$C$4955,$C544,ObservedSpeciesData!$D$2:$D$4955,$D544),"")</f>
        <v/>
      </c>
      <c r="V544" s="23">
        <f>IF(ISNUMBER(AVERAGEIFS(ObservedSpeciesData!V$2:V$4955,ObservedSpeciesData!$A$2:$A$4955,$A544,ObservedSpeciesData!$D$2:$D$4955,$D544)),AVERAGEIFS(ObservedSpeciesData!V$2:V$4955,ObservedSpeciesData!$A$2:$A$4955,$A544,ObservedSpeciesData!$D$2:$D$4955,$D544),"")</f>
        <v>20.296700795491535</v>
      </c>
      <c r="W544" s="23">
        <f>IF(ISNUMBER(AVERAGEIFS(ObservedSpeciesData!W$2:W$4955,ObservedSpeciesData!$A$2:$A$4955,$A544,ObservedSpeciesData!$D$2:$D$4955,$D544)),AVERAGEIFS(ObservedSpeciesData!W$2:W$4955,ObservedSpeciesData!$A$2:$A$4955,$A544,ObservedSpeciesData!$D$2:$D$4955,$D544),"")</f>
        <v>16.151389837265015</v>
      </c>
      <c r="X544" s="23">
        <f>IF(ISNUMBER(AVERAGEIFS(ObservedSpeciesData!X$2:X$4955,ObservedSpeciesData!$A$2:$A$4955,$A544,ObservedSpeciesData!$D$2:$D$4955,$D544)),AVERAGEIFS(ObservedSpeciesData!X$2:X$4955,ObservedSpeciesData!$A$2:$A$4955,$A544,ObservedSpeciesData!$D$2:$D$4955,$D544),"")</f>
        <v>77.579727808634445</v>
      </c>
      <c r="Y544" s="23">
        <f>IF(ISNUMBER(AVERAGEIFS(ObservedSpeciesData!Y$2:Y$4955,ObservedSpeciesData!$A$2:$A$4955,$A544,ObservedSpeciesData!$D$2:$D$4955,$D544)),AVERAGEIFS(ObservedSpeciesData!Y$2:Y$4955,ObservedSpeciesData!$A$2:$A$4955,$A544,ObservedSpeciesData!$D$2:$D$4955,$D544),"")</f>
        <v>31.612969875335693</v>
      </c>
      <c r="Z544" s="23">
        <f>IF(ISNUMBER(AVERAGEIFS(ObservedSpeciesData!Z$2:Z$4955,ObservedSpeciesData!$A$2:$A$4955,$A544,ObservedSpeciesData!$D$2:$D$4955,$D544)),AVERAGEIFS(ObservedSpeciesData!Z$2:Z$4955,ObservedSpeciesData!$A$2:$A$4955,$A544,ObservedSpeciesData!$D$2:$D$4955,$D544),"")</f>
        <v>88.743172327677414</v>
      </c>
      <c r="AA544" s="23">
        <f>IF(ISNUMBER(AVERAGEIFS(ObservedSpeciesData!AA$2:AA$4955,ObservedSpeciesData!$A$2:$A$4955,$A544,ObservedSpeciesData!$D$2:$D$4955,$D544)),AVERAGEIFS(ObservedSpeciesData!AA$2:AA$4955,ObservedSpeciesData!$A$2:$A$4955,$A544,ObservedSpeciesData!$D$2:$D$4955,$D544),"")</f>
        <v>24.452347199122112</v>
      </c>
      <c r="AB544" s="24">
        <f>IF(ISNUMBER(AVERAGEIFS(ObservedSpeciesData!AB$2:AB$4955,ObservedSpeciesData!$A$2:$A$4955,$A544,ObservedSpeciesData!$D$2:$D$4955,$D544)),AVERAGEIFS(ObservedSpeciesData!AB$2:AB$4955,ObservedSpeciesData!$A$2:$A$4955,$A544,ObservedSpeciesData!$D$2:$D$4955,$D544),"")</f>
        <v>3.9123755518595378E-2</v>
      </c>
      <c r="AC544" s="24">
        <f>IF(ISNUMBER(AVERAGEIFS(ObservedSpeciesData!AC$2:AC$4955,ObservedSpeciesData!$A$2:$A$4955,$A544,ObservedSpeciesData!$D$2:$D$4955,$D544)),AVERAGEIFS(ObservedSpeciesData!AC$2:AC$4955,ObservedSpeciesData!$A$2:$A$4955,$A544,ObservedSpeciesData!$D$2:$D$4955,$D544),"")</f>
        <v>3.9123755518595378E-2</v>
      </c>
      <c r="AD544" s="23">
        <f>IF(ISNUMBER(AVERAGEIFS(ObservedSpeciesData!AD$2:AD$4955,ObservedSpeciesData!$A$2:$A$4955,$A544,ObservedSpeciesData!$D$2:$D$4955,$D544)),AVERAGEIFS(ObservedSpeciesData!AD$2:AD$4955,ObservedSpeciesData!$A$2:$A$4955,$A544,ObservedSpeciesData!$D$2:$D$4955,$D544),"")</f>
        <v>12.412756449381511</v>
      </c>
      <c r="AE544" s="24">
        <f>IF(ISNUMBER(AVERAGEIFS(ObservedSpeciesData!AE$2:AE$4955,ObservedSpeciesData!$A$2:$A$4955,$A544,ObservedSpeciesData!$D$2:$D$4955,$D544)),AVERAGEIFS(ObservedSpeciesData!AE$2:AE$4955,ObservedSpeciesData!$A$2:$A$4955,$A544,ObservedSpeciesData!$D$2:$D$4955,$D544),"")</f>
        <v>19.552347848242487</v>
      </c>
      <c r="AF544" s="23"/>
      <c r="AG544" s="24"/>
      <c r="AH544" s="23" t="str">
        <f>IF(ISNUMBER(AVERAGEIFS(ObservedSpeciesData!AH$2:AH$4955,ObservedSpeciesData!$A$2:$A$4955,$A544,ObservedSpeciesData!$D$2:$D$4955,$D544)),AVERAGEIFS(ObservedSpeciesData!AH$2:AH$4955,ObservedSpeciesData!$A$2:$A$4955,$A544,ObservedSpeciesData!$D$2:$D$4955,$D544),"")</f>
        <v/>
      </c>
      <c r="AI544" s="23" t="str">
        <f>IF(ISNUMBER(AVERAGEIFS(ObservedSpeciesData!AI$2:AI$4955,ObservedSpeciesData!$A$2:$A$4955,$A544,ObservedSpeciesData!$C$2:$C$4955,$C544,ObservedSpeciesData!$D$2:$D$4955,$D544)),AVERAGEIFS(ObservedSpeciesData!AI$2:AI$4955,ObservedSpeciesData!$A$2:$A$4955,$A544,ObservedSpeciesData!$C$2:$C$4955,$C544,ObservedSpeciesData!$D$2:$D$4955,$D544),"")</f>
        <v/>
      </c>
      <c r="AJ544" s="2">
        <f>COUNTIFS(ObservedSpeciesData!$A$2:$A$828,$A544,ObservedSpeciesData!$D$2:$D$828,$D544)</f>
        <v>0</v>
      </c>
      <c r="AK544" s="2">
        <f t="shared" si="8"/>
        <v>11</v>
      </c>
    </row>
    <row r="545" spans="1:37" x14ac:dyDescent="0.25">
      <c r="A545" s="14" t="s">
        <v>101</v>
      </c>
      <c r="B545" t="s">
        <v>98</v>
      </c>
      <c r="C545" t="s">
        <v>105</v>
      </c>
      <c r="D545" s="13">
        <v>42290</v>
      </c>
      <c r="E545">
        <v>1</v>
      </c>
      <c r="F545">
        <v>200</v>
      </c>
      <c r="G545" s="2" t="s">
        <v>87</v>
      </c>
      <c r="H545" s="2" t="s">
        <v>11</v>
      </c>
      <c r="I545">
        <v>3</v>
      </c>
      <c r="J545" s="2" t="s">
        <v>88</v>
      </c>
      <c r="K545" s="2">
        <f>IF(ISNUMBER(AVERAGEIFS(ObservedSpeciesData!K$2:K$4955,ObservedSpeciesData!$A$2:$A$4955,$A545,ObservedSpeciesData!$D$2:$D$4955,$D545)),AVERAGEIFS(ObservedSpeciesData!K$2:K$4955,ObservedSpeciesData!$A$2:$A$4955,$A545,ObservedSpeciesData!$D$2:$D$4955,$D545),"")</f>
        <v>156</v>
      </c>
      <c r="L545" s="26">
        <f>IF(ISNUMBER(AVERAGEIFS(ObservedSpeciesData!L$2:L$4955,ObservedSpeciesData!$A$2:$A$4955,$A545,ObservedSpeciesData!$D$2:$D$4955,$D545)),AVERAGEIFS(ObservedSpeciesData!L$2:L$4955,ObservedSpeciesData!$A$2:$A$4955,$A545,ObservedSpeciesData!$D$2:$D$4955,$D545),"")</f>
        <v>1167.0833333333333</v>
      </c>
      <c r="M545" s="23">
        <f>IF(ISNUMBER(AVERAGEIFS(ObservedSpeciesData!M$2:M$4955,ObservedSpeciesData!$A$2:$A$4955,$A545,ObservedSpeciesData!$D$2:$D$4955,$D545)),AVERAGEIFS(ObservedSpeciesData!M$2:M$4955,ObservedSpeciesData!$A$2:$A$4955,$A545,ObservedSpeciesData!$D$2:$D$4955,$D545),"")</f>
        <v>116.70833333333333</v>
      </c>
      <c r="N545" s="23" t="str">
        <f>IF(ISNUMBER(AVERAGEIFS(ObservedSpeciesData!N$2:N$4955,ObservedSpeciesData!$A$2:$A$4955,$A545,ObservedSpeciesData!$D$2:$D$4955,$D545)),AVERAGEIFS(ObservedSpeciesData!N$2:N$4955,ObservedSpeciesData!$A$2:$A$4955,$A545,ObservedSpeciesData!$D$2:$D$4955,$D545),"")</f>
        <v/>
      </c>
      <c r="O545" s="23" t="str">
        <f>IF(ISNUMBER(AVERAGEIFS(ObservedSpeciesData!O$2:O$4955,ObservedSpeciesData!$A$2:$A$4955,$A545,ObservedSpeciesData!$D$2:$D$4955,$D545)),AVERAGEIFS(ObservedSpeciesData!O$2:O$4955,ObservedSpeciesData!$A$2:$A$4955,$A545,ObservedSpeciesData!$D$2:$D$4955,$D545),"")</f>
        <v/>
      </c>
      <c r="P545" s="23" t="str">
        <f>IF(ISNUMBER(AVERAGEIFS(ObservedSpeciesData!P$2:P$4955,ObservedSpeciesData!$A$2:$A$4955,$A545,ObservedSpeciesData!$C$2:$C$4955,$C545,ObservedSpeciesData!$D$2:$D$4955,$D545)),AVERAGEIFS(ObservedSpeciesData!P$2:P$4955,ObservedSpeciesData!$A$2:$A$4955,$A545,ObservedSpeciesData!$C$2:$C$4955,$C545,ObservedSpeciesData!$D$2:$D$4955,$D545),"")</f>
        <v/>
      </c>
      <c r="Q545" s="23"/>
      <c r="R545" s="25" t="str">
        <f>IF(ISNUMBER(AVERAGEIFS(ObservedSpeciesData!R$2:R$4955,ObservedSpeciesData!$A$2:$A$4955,$A545,ObservedSpeciesData!$D$2:$D$4955,$D545)),AVERAGEIFS(ObservedSpeciesData!R$2:R$4955,ObservedSpeciesData!$A$2:$A$4955,$A545,ObservedSpeciesData!$D$2:$D$4955,$D545),"")</f>
        <v/>
      </c>
      <c r="S545" s="25" t="str">
        <f>IF(ISNUMBER(AVERAGEIFS(ObservedSpeciesData!S$2:S$4955,ObservedSpeciesData!$A$2:$A$4955,$A545,ObservedSpeciesData!$D$2:$D$4955,$D545)),AVERAGEIFS(ObservedSpeciesData!S$2:S$4955,ObservedSpeciesData!$A$2:$A$4955,$A545,ObservedSpeciesData!$D$2:$D$4955,$D545),"")</f>
        <v/>
      </c>
      <c r="T545" s="23" t="str">
        <f>IF(ISNUMBER(AVERAGEIFS(ObservedSpeciesData!T$2:T$4955,ObservedSpeciesData!$A$2:$A$4955,$A545,ObservedSpeciesData!$D$2:$D$4955,$D545)),AVERAGEIFS(ObservedSpeciesData!T$2:T$4955,ObservedSpeciesData!$A$2:$A$4955,$A545,ObservedSpeciesData!$D$2:$D$4955,$D545),"")</f>
        <v/>
      </c>
      <c r="U545" s="24" t="str">
        <f>IF(ISNUMBER(AVERAGEIFS(ObservedSpeciesData!U$2:U$4955,ObservedSpeciesData!$A$2:$A$4955,$A545,ObservedSpeciesData!$C$2:$C$4955,$C545,ObservedSpeciesData!$D$2:$D$4955,$D545)),AVERAGEIFS(ObservedSpeciesData!U$2:U$4955,ObservedSpeciesData!$A$2:$A$4955,$A545,ObservedSpeciesData!$C$2:$C$4955,$C545,ObservedSpeciesData!$D$2:$D$4955,$D545),"")</f>
        <v/>
      </c>
      <c r="V545" s="23">
        <f>IF(ISNUMBER(AVERAGEIFS(ObservedSpeciesData!V$2:V$4955,ObservedSpeciesData!$A$2:$A$4955,$A545,ObservedSpeciesData!$D$2:$D$4955,$D545)),AVERAGEIFS(ObservedSpeciesData!V$2:V$4955,ObservedSpeciesData!$A$2:$A$4955,$A545,ObservedSpeciesData!$D$2:$D$4955,$D545),"")</f>
        <v>20.687799771626789</v>
      </c>
      <c r="W545" s="23">
        <f>IF(ISNUMBER(AVERAGEIFS(ObservedSpeciesData!W$2:W$4955,ObservedSpeciesData!$A$2:$A$4955,$A545,ObservedSpeciesData!$D$2:$D$4955,$D545)),AVERAGEIFS(ObservedSpeciesData!W$2:W$4955,ObservedSpeciesData!$A$2:$A$4955,$A545,ObservedSpeciesData!$D$2:$D$4955,$D545),"")</f>
        <v>14.477112372716268</v>
      </c>
      <c r="X545" s="23">
        <f>IF(ISNUMBER(AVERAGEIFS(ObservedSpeciesData!X$2:X$4955,ObservedSpeciesData!$A$2:$A$4955,$A545,ObservedSpeciesData!$D$2:$D$4955,$D545)),AVERAGEIFS(ObservedSpeciesData!X$2:X$4955,ObservedSpeciesData!$A$2:$A$4955,$A545,ObservedSpeciesData!$D$2:$D$4955,$D545),"")</f>
        <v>78.348154067993164</v>
      </c>
      <c r="Y545" s="23">
        <f>IF(ISNUMBER(AVERAGEIFS(ObservedSpeciesData!Y$2:Y$4955,ObservedSpeciesData!$A$2:$A$4955,$A545,ObservedSpeciesData!$D$2:$D$4955,$D545)),AVERAGEIFS(ObservedSpeciesData!Y$2:Y$4955,ObservedSpeciesData!$A$2:$A$4955,$A545,ObservedSpeciesData!$D$2:$D$4955,$D545),"")</f>
        <v>32.190186182657875</v>
      </c>
      <c r="Z545" s="23">
        <f>IF(ISNUMBER(AVERAGEIFS(ObservedSpeciesData!Z$2:Z$4955,ObservedSpeciesData!$A$2:$A$4955,$A545,ObservedSpeciesData!$D$2:$D$4955,$D545)),AVERAGEIFS(ObservedSpeciesData!Z$2:Z$4955,ObservedSpeciesData!$A$2:$A$4955,$A545,ObservedSpeciesData!$D$2:$D$4955,$D545),"")</f>
        <v>89.414527257283524</v>
      </c>
      <c r="AA545" s="23">
        <f>IF(ISNUMBER(AVERAGEIFS(ObservedSpeciesData!AA$2:AA$4955,ObservedSpeciesData!$A$2:$A$4955,$A545,ObservedSpeciesData!$D$2:$D$4955,$D545)),AVERAGEIFS(ObservedSpeciesData!AA$2:AA$4955,ObservedSpeciesData!$A$2:$A$4955,$A545,ObservedSpeciesData!$D$2:$D$4955,$D545),"")</f>
        <v>25.625699520111084</v>
      </c>
      <c r="AB545" s="24">
        <f>IF(ISNUMBER(AVERAGEIFS(ObservedSpeciesData!AB$2:AB$4955,ObservedSpeciesData!$A$2:$A$4955,$A545,ObservedSpeciesData!$D$2:$D$4955,$D545)),AVERAGEIFS(ObservedSpeciesData!AB$2:AB$4955,ObservedSpeciesData!$A$2:$A$4955,$A545,ObservedSpeciesData!$D$2:$D$4955,$D545),"")</f>
        <v>4.1001119232177731E-2</v>
      </c>
      <c r="AC545" s="24">
        <f>IF(ISNUMBER(AVERAGEIFS(ObservedSpeciesData!AC$2:AC$4955,ObservedSpeciesData!$A$2:$A$4955,$A545,ObservedSpeciesData!$D$2:$D$4955,$D545)),AVERAGEIFS(ObservedSpeciesData!AC$2:AC$4955,ObservedSpeciesData!$A$2:$A$4955,$A545,ObservedSpeciesData!$D$2:$D$4955,$D545),"")</f>
        <v>4.1001119232177731E-2</v>
      </c>
      <c r="AD545" s="23">
        <f>IF(ISNUMBER(AVERAGEIFS(ObservedSpeciesData!AD$2:AD$4955,ObservedSpeciesData!$A$2:$A$4955,$A545,ObservedSpeciesData!$D$2:$D$4955,$D545)),AVERAGEIFS(ObservedSpeciesData!AD$2:AD$4955,ObservedSpeciesData!$A$2:$A$4955,$A545,ObservedSpeciesData!$D$2:$D$4955,$D545),"")</f>
        <v>12.535704650878907</v>
      </c>
      <c r="AE545" s="24">
        <f>IF(ISNUMBER(AVERAGEIFS(ObservedSpeciesData!AE$2:AE$4955,ObservedSpeciesData!$A$2:$A$4955,$A545,ObservedSpeciesData!$D$2:$D$4955,$D545)),AVERAGEIFS(ObservedSpeciesData!AE$2:AE$4955,ObservedSpeciesData!$A$2:$A$4955,$A545,ObservedSpeciesData!$D$2:$D$4955,$D545),"")</f>
        <v>17.019807953995826</v>
      </c>
      <c r="AF545" s="23"/>
      <c r="AG545" s="24"/>
      <c r="AH545" s="23" t="str">
        <f>IF(ISNUMBER(AVERAGEIFS(ObservedSpeciesData!AH$2:AH$4955,ObservedSpeciesData!$A$2:$A$4955,$A545,ObservedSpeciesData!$D$2:$D$4955,$D545)),AVERAGEIFS(ObservedSpeciesData!AH$2:AH$4955,ObservedSpeciesData!$A$2:$A$4955,$A545,ObservedSpeciesData!$D$2:$D$4955,$D545),"")</f>
        <v/>
      </c>
      <c r="AI545" s="23" t="str">
        <f>IF(ISNUMBER(AVERAGEIFS(ObservedSpeciesData!AI$2:AI$4955,ObservedSpeciesData!$A$2:$A$4955,$A545,ObservedSpeciesData!$C$2:$C$4955,$C545,ObservedSpeciesData!$D$2:$D$4955,$D545)),AVERAGEIFS(ObservedSpeciesData!AI$2:AI$4955,ObservedSpeciesData!$A$2:$A$4955,$A545,ObservedSpeciesData!$C$2:$C$4955,$C545,ObservedSpeciesData!$D$2:$D$4955,$D545),"")</f>
        <v/>
      </c>
      <c r="AJ545" s="2">
        <f>COUNTIFS(ObservedSpeciesData!$A$2:$A$828,$A545,ObservedSpeciesData!$D$2:$D$828,$D545)</f>
        <v>0</v>
      </c>
      <c r="AK545" s="2">
        <f t="shared" si="8"/>
        <v>11</v>
      </c>
    </row>
    <row r="546" spans="1:37" x14ac:dyDescent="0.25">
      <c r="A546" s="14" t="s">
        <v>100</v>
      </c>
      <c r="B546" t="s">
        <v>98</v>
      </c>
      <c r="C546" t="s">
        <v>105</v>
      </c>
      <c r="D546" s="13">
        <v>42290</v>
      </c>
      <c r="E546">
        <v>1</v>
      </c>
      <c r="F546">
        <v>350</v>
      </c>
      <c r="G546" s="2" t="s">
        <v>87</v>
      </c>
      <c r="H546" s="2" t="s">
        <v>11</v>
      </c>
      <c r="I546">
        <v>3</v>
      </c>
      <c r="J546" s="2" t="s">
        <v>88</v>
      </c>
      <c r="K546" s="2">
        <f>IF(ISNUMBER(AVERAGEIFS(ObservedSpeciesData!K$2:K$4955,ObservedSpeciesData!$A$2:$A$4955,$A546,ObservedSpeciesData!$D$2:$D$4955,$D546)),AVERAGEIFS(ObservedSpeciesData!K$2:K$4955,ObservedSpeciesData!$A$2:$A$4955,$A546,ObservedSpeciesData!$D$2:$D$4955,$D546),"")</f>
        <v>272</v>
      </c>
      <c r="L546" s="26">
        <f>IF(ISNUMBER(AVERAGEIFS(ObservedSpeciesData!L$2:L$4955,ObservedSpeciesData!$A$2:$A$4955,$A546,ObservedSpeciesData!$D$2:$D$4955,$D546)),AVERAGEIFS(ObservedSpeciesData!L$2:L$4955,ObservedSpeciesData!$A$2:$A$4955,$A546,ObservedSpeciesData!$D$2:$D$4955,$D546),"")</f>
        <v>1156.0833333333333</v>
      </c>
      <c r="M546" s="23">
        <f>IF(ISNUMBER(AVERAGEIFS(ObservedSpeciesData!M$2:M$4955,ObservedSpeciesData!$A$2:$A$4955,$A546,ObservedSpeciesData!$D$2:$D$4955,$D546)),AVERAGEIFS(ObservedSpeciesData!M$2:M$4955,ObservedSpeciesData!$A$2:$A$4955,$A546,ObservedSpeciesData!$D$2:$D$4955,$D546),"")</f>
        <v>115.60833333333333</v>
      </c>
      <c r="N546" s="23" t="str">
        <f>IF(ISNUMBER(AVERAGEIFS(ObservedSpeciesData!N$2:N$4955,ObservedSpeciesData!$A$2:$A$4955,$A546,ObservedSpeciesData!$D$2:$D$4955,$D546)),AVERAGEIFS(ObservedSpeciesData!N$2:N$4955,ObservedSpeciesData!$A$2:$A$4955,$A546,ObservedSpeciesData!$D$2:$D$4955,$D546),"")</f>
        <v/>
      </c>
      <c r="O546" s="23" t="str">
        <f>IF(ISNUMBER(AVERAGEIFS(ObservedSpeciesData!O$2:O$4955,ObservedSpeciesData!$A$2:$A$4955,$A546,ObservedSpeciesData!$D$2:$D$4955,$D546)),AVERAGEIFS(ObservedSpeciesData!O$2:O$4955,ObservedSpeciesData!$A$2:$A$4955,$A546,ObservedSpeciesData!$D$2:$D$4955,$D546),"")</f>
        <v/>
      </c>
      <c r="P546" s="23" t="str">
        <f>IF(ISNUMBER(AVERAGEIFS(ObservedSpeciesData!P$2:P$4955,ObservedSpeciesData!$A$2:$A$4955,$A546,ObservedSpeciesData!$C$2:$C$4955,$C546,ObservedSpeciesData!$D$2:$D$4955,$D546)),AVERAGEIFS(ObservedSpeciesData!P$2:P$4955,ObservedSpeciesData!$A$2:$A$4955,$A546,ObservedSpeciesData!$C$2:$C$4955,$C546,ObservedSpeciesData!$D$2:$D$4955,$D546),"")</f>
        <v/>
      </c>
      <c r="Q546" s="23"/>
      <c r="R546" s="25" t="str">
        <f>IF(ISNUMBER(AVERAGEIFS(ObservedSpeciesData!R$2:R$4955,ObservedSpeciesData!$A$2:$A$4955,$A546,ObservedSpeciesData!$D$2:$D$4955,$D546)),AVERAGEIFS(ObservedSpeciesData!R$2:R$4955,ObservedSpeciesData!$A$2:$A$4955,$A546,ObservedSpeciesData!$D$2:$D$4955,$D546),"")</f>
        <v/>
      </c>
      <c r="S546" s="25" t="str">
        <f>IF(ISNUMBER(AVERAGEIFS(ObservedSpeciesData!S$2:S$4955,ObservedSpeciesData!$A$2:$A$4955,$A546,ObservedSpeciesData!$D$2:$D$4955,$D546)),AVERAGEIFS(ObservedSpeciesData!S$2:S$4955,ObservedSpeciesData!$A$2:$A$4955,$A546,ObservedSpeciesData!$D$2:$D$4955,$D546),"")</f>
        <v/>
      </c>
      <c r="T546" s="23" t="str">
        <f>IF(ISNUMBER(AVERAGEIFS(ObservedSpeciesData!T$2:T$4955,ObservedSpeciesData!$A$2:$A$4955,$A546,ObservedSpeciesData!$D$2:$D$4955,$D546)),AVERAGEIFS(ObservedSpeciesData!T$2:T$4955,ObservedSpeciesData!$A$2:$A$4955,$A546,ObservedSpeciesData!$D$2:$D$4955,$D546),"")</f>
        <v/>
      </c>
      <c r="U546" s="24" t="str">
        <f>IF(ISNUMBER(AVERAGEIFS(ObservedSpeciesData!U$2:U$4955,ObservedSpeciesData!$A$2:$A$4955,$A546,ObservedSpeciesData!$C$2:$C$4955,$C546,ObservedSpeciesData!$D$2:$D$4955,$D546)),AVERAGEIFS(ObservedSpeciesData!U$2:U$4955,ObservedSpeciesData!$A$2:$A$4955,$A546,ObservedSpeciesData!$C$2:$C$4955,$C546,ObservedSpeciesData!$D$2:$D$4955,$D546),"")</f>
        <v/>
      </c>
      <c r="V546" s="23">
        <f>IF(ISNUMBER(AVERAGEIFS(ObservedSpeciesData!V$2:V$4955,ObservedSpeciesData!$A$2:$A$4955,$A546,ObservedSpeciesData!$D$2:$D$4955,$D546)),AVERAGEIFS(ObservedSpeciesData!V$2:V$4955,ObservedSpeciesData!$A$2:$A$4955,$A546,ObservedSpeciesData!$D$2:$D$4955,$D546),"")</f>
        <v>21.408216714859009</v>
      </c>
      <c r="W546" s="23">
        <f>IF(ISNUMBER(AVERAGEIFS(ObservedSpeciesData!W$2:W$4955,ObservedSpeciesData!$A$2:$A$4955,$A546,ObservedSpeciesData!$D$2:$D$4955,$D546)),AVERAGEIFS(ObservedSpeciesData!W$2:W$4955,ObservedSpeciesData!$A$2:$A$4955,$A546,ObservedSpeciesData!$D$2:$D$4955,$D546),"")</f>
        <v>12.005294879277548</v>
      </c>
      <c r="X546" s="23">
        <f>IF(ISNUMBER(AVERAGEIFS(ObservedSpeciesData!X$2:X$4955,ObservedSpeciesData!$A$2:$A$4955,$A546,ObservedSpeciesData!$D$2:$D$4955,$D546)),AVERAGEIFS(ObservedSpeciesData!X$2:X$4955,ObservedSpeciesData!$A$2:$A$4955,$A546,ObservedSpeciesData!$D$2:$D$4955,$D546),"")</f>
        <v>77.359050750732422</v>
      </c>
      <c r="Y546" s="23">
        <f>IF(ISNUMBER(AVERAGEIFS(ObservedSpeciesData!Y$2:Y$4955,ObservedSpeciesData!$A$2:$A$4955,$A546,ObservedSpeciesData!$D$2:$D$4955,$D546)),AVERAGEIFS(ObservedSpeciesData!Y$2:Y$4955,ObservedSpeciesData!$A$2:$A$4955,$A546,ObservedSpeciesData!$D$2:$D$4955,$D546),"")</f>
        <v>33.142907778422035</v>
      </c>
      <c r="Z546" s="23">
        <f>IF(ISNUMBER(AVERAGEIFS(ObservedSpeciesData!Z$2:Z$4955,ObservedSpeciesData!$A$2:$A$4955,$A546,ObservedSpeciesData!$D$2:$D$4955,$D546)),AVERAGEIFS(ObservedSpeciesData!Z$2:Z$4955,ObservedSpeciesData!$A$2:$A$4955,$A546,ObservedSpeciesData!$D$2:$D$4955,$D546),"")</f>
        <v>89.55468877156575</v>
      </c>
      <c r="AA546" s="23">
        <f>IF(ISNUMBER(AVERAGEIFS(ObservedSpeciesData!AA$2:AA$4955,ObservedSpeciesData!$A$2:$A$4955,$A546,ObservedSpeciesData!$D$2:$D$4955,$D546)),AVERAGEIFS(ObservedSpeciesData!AA$2:AA$4955,ObservedSpeciesData!$A$2:$A$4955,$A546,ObservedSpeciesData!$D$2:$D$4955,$D546),"")</f>
        <v>26.341538270314533</v>
      </c>
      <c r="AB546" s="24">
        <f>IF(ISNUMBER(AVERAGEIFS(ObservedSpeciesData!AB$2:AB$4955,ObservedSpeciesData!$A$2:$A$4955,$A546,ObservedSpeciesData!$D$2:$D$4955,$D546)),AVERAGEIFS(ObservedSpeciesData!AB$2:AB$4955,ObservedSpeciesData!$A$2:$A$4955,$A546,ObservedSpeciesData!$D$2:$D$4955,$D546),"")</f>
        <v>4.2146461232503256E-2</v>
      </c>
      <c r="AC546" s="24">
        <f>IF(ISNUMBER(AVERAGEIFS(ObservedSpeciesData!AC$2:AC$4955,ObservedSpeciesData!$A$2:$A$4955,$A546,ObservedSpeciesData!$D$2:$D$4955,$D546)),AVERAGEIFS(ObservedSpeciesData!AC$2:AC$4955,ObservedSpeciesData!$A$2:$A$4955,$A546,ObservedSpeciesData!$D$2:$D$4955,$D546),"")</f>
        <v>4.2146461232503256E-2</v>
      </c>
      <c r="AD546" s="23">
        <f>IF(ISNUMBER(AVERAGEIFS(ObservedSpeciesData!AD$2:AD$4955,ObservedSpeciesData!$A$2:$A$4955,$A546,ObservedSpeciesData!$D$2:$D$4955,$D546)),AVERAGEIFS(ObservedSpeciesData!AD$2:AD$4955,ObservedSpeciesData!$A$2:$A$4955,$A546,ObservedSpeciesData!$D$2:$D$4955,$D546),"")</f>
        <v>12.377448120117187</v>
      </c>
      <c r="AE546" s="24">
        <f>IF(ISNUMBER(AVERAGEIFS(ObservedSpeciesData!AE$2:AE$4955,ObservedSpeciesData!$A$2:$A$4955,$A546,ObservedSpeciesData!$D$2:$D$4955,$D546)),AVERAGEIFS(ObservedSpeciesData!AE$2:AE$4955,ObservedSpeciesData!$A$2:$A$4955,$A546,ObservedSpeciesData!$D$2:$D$4955,$D546),"")</f>
        <v>15.98056503560411</v>
      </c>
      <c r="AF546" s="23"/>
      <c r="AG546" s="24"/>
      <c r="AH546" s="23" t="str">
        <f>IF(ISNUMBER(AVERAGEIFS(ObservedSpeciesData!AH$2:AH$4955,ObservedSpeciesData!$A$2:$A$4955,$A546,ObservedSpeciesData!$D$2:$D$4955,$D546)),AVERAGEIFS(ObservedSpeciesData!AH$2:AH$4955,ObservedSpeciesData!$A$2:$A$4955,$A546,ObservedSpeciesData!$D$2:$D$4955,$D546),"")</f>
        <v/>
      </c>
      <c r="AI546" s="23" t="str">
        <f>IF(ISNUMBER(AVERAGEIFS(ObservedSpeciesData!AI$2:AI$4955,ObservedSpeciesData!$A$2:$A$4955,$A546,ObservedSpeciesData!$C$2:$C$4955,$C546,ObservedSpeciesData!$D$2:$D$4955,$D546)),AVERAGEIFS(ObservedSpeciesData!AI$2:AI$4955,ObservedSpeciesData!$A$2:$A$4955,$A546,ObservedSpeciesData!$C$2:$C$4955,$C546,ObservedSpeciesData!$D$2:$D$4955,$D546),"")</f>
        <v/>
      </c>
      <c r="AJ546" s="2">
        <f>COUNTIFS(ObservedSpeciesData!$A$2:$A$828,$A546,ObservedSpeciesData!$D$2:$D$828,$D546)</f>
        <v>0</v>
      </c>
      <c r="AK546" s="2">
        <f t="shared" si="8"/>
        <v>11</v>
      </c>
    </row>
    <row r="547" spans="1:37" x14ac:dyDescent="0.25">
      <c r="A547" s="14" t="s">
        <v>99</v>
      </c>
      <c r="B547" t="s">
        <v>98</v>
      </c>
      <c r="C547" t="s">
        <v>105</v>
      </c>
      <c r="D547" s="13">
        <v>42290</v>
      </c>
      <c r="E547">
        <v>1</v>
      </c>
      <c r="F547">
        <v>500</v>
      </c>
      <c r="G547" s="2" t="s">
        <v>87</v>
      </c>
      <c r="H547" s="2" t="s">
        <v>11</v>
      </c>
      <c r="I547">
        <v>3</v>
      </c>
      <c r="J547" s="2" t="s">
        <v>88</v>
      </c>
      <c r="K547" s="2">
        <f>IF(ISNUMBER(AVERAGEIFS(ObservedSpeciesData!K$2:K$4955,ObservedSpeciesData!$A$2:$A$4955,$A547,ObservedSpeciesData!$D$2:$D$4955,$D547)),AVERAGEIFS(ObservedSpeciesData!K$2:K$4955,ObservedSpeciesData!$A$2:$A$4955,$A547,ObservedSpeciesData!$D$2:$D$4955,$D547),"")</f>
        <v>389</v>
      </c>
      <c r="L547" s="26">
        <f>IF(ISNUMBER(AVERAGEIFS(ObservedSpeciesData!L$2:L$4955,ObservedSpeciesData!$A$2:$A$4955,$A547,ObservedSpeciesData!$D$2:$D$4955,$D547)),AVERAGEIFS(ObservedSpeciesData!L$2:L$4955,ObservedSpeciesData!$A$2:$A$4955,$A547,ObservedSpeciesData!$D$2:$D$4955,$D547),"")</f>
        <v>1233.7083333333333</v>
      </c>
      <c r="M547" s="23">
        <f>IF(ISNUMBER(AVERAGEIFS(ObservedSpeciesData!M$2:M$4955,ObservedSpeciesData!$A$2:$A$4955,$A547,ObservedSpeciesData!$D$2:$D$4955,$D547)),AVERAGEIFS(ObservedSpeciesData!M$2:M$4955,ObservedSpeciesData!$A$2:$A$4955,$A547,ObservedSpeciesData!$D$2:$D$4955,$D547),"")</f>
        <v>123.37083333333334</v>
      </c>
      <c r="N547" s="23" t="str">
        <f>IF(ISNUMBER(AVERAGEIFS(ObservedSpeciesData!N$2:N$4955,ObservedSpeciesData!$A$2:$A$4955,$A547,ObservedSpeciesData!$D$2:$D$4955,$D547)),AVERAGEIFS(ObservedSpeciesData!N$2:N$4955,ObservedSpeciesData!$A$2:$A$4955,$A547,ObservedSpeciesData!$D$2:$D$4955,$D547),"")</f>
        <v/>
      </c>
      <c r="O547" s="23" t="str">
        <f>IF(ISNUMBER(AVERAGEIFS(ObservedSpeciesData!O$2:O$4955,ObservedSpeciesData!$A$2:$A$4955,$A547,ObservedSpeciesData!$D$2:$D$4955,$D547)),AVERAGEIFS(ObservedSpeciesData!O$2:O$4955,ObservedSpeciesData!$A$2:$A$4955,$A547,ObservedSpeciesData!$D$2:$D$4955,$D547),"")</f>
        <v/>
      </c>
      <c r="P547" s="23" t="str">
        <f>IF(ISNUMBER(AVERAGEIFS(ObservedSpeciesData!P$2:P$4955,ObservedSpeciesData!$A$2:$A$4955,$A547,ObservedSpeciesData!$C$2:$C$4955,$C547,ObservedSpeciesData!$D$2:$D$4955,$D547)),AVERAGEIFS(ObservedSpeciesData!P$2:P$4955,ObservedSpeciesData!$A$2:$A$4955,$A547,ObservedSpeciesData!$C$2:$C$4955,$C547,ObservedSpeciesData!$D$2:$D$4955,$D547),"")</f>
        <v/>
      </c>
      <c r="Q547" s="23"/>
      <c r="R547" s="25" t="str">
        <f>IF(ISNUMBER(AVERAGEIFS(ObservedSpeciesData!R$2:R$4955,ObservedSpeciesData!$A$2:$A$4955,$A547,ObservedSpeciesData!$D$2:$D$4955,$D547)),AVERAGEIFS(ObservedSpeciesData!R$2:R$4955,ObservedSpeciesData!$A$2:$A$4955,$A547,ObservedSpeciesData!$D$2:$D$4955,$D547),"")</f>
        <v/>
      </c>
      <c r="S547" s="25" t="str">
        <f>IF(ISNUMBER(AVERAGEIFS(ObservedSpeciesData!S$2:S$4955,ObservedSpeciesData!$A$2:$A$4955,$A547,ObservedSpeciesData!$D$2:$D$4955,$D547)),AVERAGEIFS(ObservedSpeciesData!S$2:S$4955,ObservedSpeciesData!$A$2:$A$4955,$A547,ObservedSpeciesData!$D$2:$D$4955,$D547),"")</f>
        <v/>
      </c>
      <c r="T547" s="23" t="str">
        <f>IF(ISNUMBER(AVERAGEIFS(ObservedSpeciesData!T$2:T$4955,ObservedSpeciesData!$A$2:$A$4955,$A547,ObservedSpeciesData!$D$2:$D$4955,$D547)),AVERAGEIFS(ObservedSpeciesData!T$2:T$4955,ObservedSpeciesData!$A$2:$A$4955,$A547,ObservedSpeciesData!$D$2:$D$4955,$D547),"")</f>
        <v/>
      </c>
      <c r="U547" s="24" t="str">
        <f>IF(ISNUMBER(AVERAGEIFS(ObservedSpeciesData!U$2:U$4955,ObservedSpeciesData!$A$2:$A$4955,$A547,ObservedSpeciesData!$C$2:$C$4955,$C547,ObservedSpeciesData!$D$2:$D$4955,$D547)),AVERAGEIFS(ObservedSpeciesData!U$2:U$4955,ObservedSpeciesData!$A$2:$A$4955,$A547,ObservedSpeciesData!$C$2:$C$4955,$C547,ObservedSpeciesData!$D$2:$D$4955,$D547),"")</f>
        <v/>
      </c>
      <c r="V547" s="23">
        <f>IF(ISNUMBER(AVERAGEIFS(ObservedSpeciesData!V$2:V$4955,ObservedSpeciesData!$A$2:$A$4955,$A547,ObservedSpeciesData!$D$2:$D$4955,$D547)),AVERAGEIFS(ObservedSpeciesData!V$2:V$4955,ObservedSpeciesData!$A$2:$A$4955,$A547,ObservedSpeciesData!$D$2:$D$4955,$D547),"")</f>
        <v>20.76596228281657</v>
      </c>
      <c r="W547" s="23">
        <f>IF(ISNUMBER(AVERAGEIFS(ObservedSpeciesData!W$2:W$4955,ObservedSpeciesData!$A$2:$A$4955,$A547,ObservedSpeciesData!$D$2:$D$4955,$D547)),AVERAGEIFS(ObservedSpeciesData!W$2:W$4955,ObservedSpeciesData!$A$2:$A$4955,$A547,ObservedSpeciesData!$D$2:$D$4955,$D547),"")</f>
        <v>11.702875216801962</v>
      </c>
      <c r="X547" s="23">
        <f>IF(ISNUMBER(AVERAGEIFS(ObservedSpeciesData!X$2:X$4955,ObservedSpeciesData!$A$2:$A$4955,$A547,ObservedSpeciesData!$D$2:$D$4955,$D547)),AVERAGEIFS(ObservedSpeciesData!X$2:X$4955,ObservedSpeciesData!$A$2:$A$4955,$A547,ObservedSpeciesData!$D$2:$D$4955,$D547),"")</f>
        <v>77.582056045532227</v>
      </c>
      <c r="Y547" s="23">
        <f>IF(ISNUMBER(AVERAGEIFS(ObservedSpeciesData!Y$2:Y$4955,ObservedSpeciesData!$A$2:$A$4955,$A547,ObservedSpeciesData!$D$2:$D$4955,$D547)),AVERAGEIFS(ObservedSpeciesData!Y$2:Y$4955,ObservedSpeciesData!$A$2:$A$4955,$A547,ObservedSpeciesData!$D$2:$D$4955,$D547),"")</f>
        <v>32.040372530619301</v>
      </c>
      <c r="Z547" s="23">
        <f>IF(ISNUMBER(AVERAGEIFS(ObservedSpeciesData!Z$2:Z$4955,ObservedSpeciesData!$A$2:$A$4955,$A547,ObservedSpeciesData!$D$2:$D$4955,$D547)),AVERAGEIFS(ObservedSpeciesData!Z$2:Z$4955,ObservedSpeciesData!$A$2:$A$4955,$A547,ObservedSpeciesData!$D$2:$D$4955,$D547),"")</f>
        <v>89.463983535766602</v>
      </c>
      <c r="AA547" s="23">
        <f>IF(ISNUMBER(AVERAGEIFS(ObservedSpeciesData!AA$2:AA$4955,ObservedSpeciesData!$A$2:$A$4955,$A547,ObservedSpeciesData!$D$2:$D$4955,$D547)),AVERAGEIFS(ObservedSpeciesData!AA$2:AA$4955,ObservedSpeciesData!$A$2:$A$4955,$A547,ObservedSpeciesData!$D$2:$D$4955,$D547),"")</f>
        <v>27.995716094970703</v>
      </c>
      <c r="AB547" s="24">
        <f>IF(ISNUMBER(AVERAGEIFS(ObservedSpeciesData!AB$2:AB$4955,ObservedSpeciesData!$A$2:$A$4955,$A547,ObservedSpeciesData!$D$2:$D$4955,$D547)),AVERAGEIFS(ObservedSpeciesData!AB$2:AB$4955,ObservedSpeciesData!$A$2:$A$4955,$A547,ObservedSpeciesData!$D$2:$D$4955,$D547),"")</f>
        <v>4.4793145751953124E-2</v>
      </c>
      <c r="AC547" s="24">
        <f>IF(ISNUMBER(AVERAGEIFS(ObservedSpeciesData!AC$2:AC$4955,ObservedSpeciesData!$A$2:$A$4955,$A547,ObservedSpeciesData!$D$2:$D$4955,$D547)),AVERAGEIFS(ObservedSpeciesData!AC$2:AC$4955,ObservedSpeciesData!$A$2:$A$4955,$A547,ObservedSpeciesData!$D$2:$D$4955,$D547),"")</f>
        <v>4.4793145751953124E-2</v>
      </c>
      <c r="AD547" s="23">
        <f>IF(ISNUMBER(AVERAGEIFS(ObservedSpeciesData!AD$2:AD$4955,ObservedSpeciesData!$A$2:$A$4955,$A547,ObservedSpeciesData!$D$2:$D$4955,$D547)),AVERAGEIFS(ObservedSpeciesData!AD$2:AD$4955,ObservedSpeciesData!$A$2:$A$4955,$A547,ObservedSpeciesData!$D$2:$D$4955,$D547),"")</f>
        <v>12.413128967285155</v>
      </c>
      <c r="AE547" s="24">
        <f>IF(ISNUMBER(AVERAGEIFS(ObservedSpeciesData!AE$2:AE$4955,ObservedSpeciesData!$A$2:$A$4955,$A547,ObservedSpeciesData!$D$2:$D$4955,$D547)),AVERAGEIFS(ObservedSpeciesData!AE$2:AE$4955,ObservedSpeciesData!$A$2:$A$4955,$A547,ObservedSpeciesData!$D$2:$D$4955,$D547),"")</f>
        <v>15.281422132048249</v>
      </c>
      <c r="AF547" s="23"/>
      <c r="AG547" s="24"/>
      <c r="AH547" s="23" t="str">
        <f>IF(ISNUMBER(AVERAGEIFS(ObservedSpeciesData!AH$2:AH$4955,ObservedSpeciesData!$A$2:$A$4955,$A547,ObservedSpeciesData!$D$2:$D$4955,$D547)),AVERAGEIFS(ObservedSpeciesData!AH$2:AH$4955,ObservedSpeciesData!$A$2:$A$4955,$A547,ObservedSpeciesData!$D$2:$D$4955,$D547),"")</f>
        <v/>
      </c>
      <c r="AI547" s="23" t="str">
        <f>IF(ISNUMBER(AVERAGEIFS(ObservedSpeciesData!AI$2:AI$4955,ObservedSpeciesData!$A$2:$A$4955,$A547,ObservedSpeciesData!$C$2:$C$4955,$C547,ObservedSpeciesData!$D$2:$D$4955,$D547)),AVERAGEIFS(ObservedSpeciesData!AI$2:AI$4955,ObservedSpeciesData!$A$2:$A$4955,$A547,ObservedSpeciesData!$C$2:$C$4955,$C547,ObservedSpeciesData!$D$2:$D$4955,$D547),"")</f>
        <v/>
      </c>
      <c r="AJ547" s="2">
        <f>COUNTIFS(ObservedSpeciesData!$A$2:$A$828,$A547,ObservedSpeciesData!$D$2:$D$828,$D547)</f>
        <v>0</v>
      </c>
      <c r="AK547" s="2">
        <f t="shared" si="8"/>
        <v>11</v>
      </c>
    </row>
    <row r="548" spans="1:37" x14ac:dyDescent="0.25">
      <c r="A548" s="14" t="s">
        <v>104</v>
      </c>
      <c r="B548" t="s">
        <v>98</v>
      </c>
      <c r="C548" t="s">
        <v>105</v>
      </c>
      <c r="D548" s="13">
        <v>42304</v>
      </c>
      <c r="E548">
        <v>1</v>
      </c>
      <c r="F548">
        <v>0</v>
      </c>
      <c r="G548" s="2" t="s">
        <v>87</v>
      </c>
      <c r="H548" s="2" t="s">
        <v>11</v>
      </c>
      <c r="I548">
        <v>3</v>
      </c>
      <c r="J548" s="2" t="s">
        <v>88</v>
      </c>
      <c r="K548" s="2">
        <f>IF(ISNUMBER(AVERAGEIFS(ObservedSpeciesData!K$2:K$4955,ObservedSpeciesData!$A$2:$A$4955,$A548,ObservedSpeciesData!$D$2:$D$4955,$D548)),AVERAGEIFS(ObservedSpeciesData!K$2:K$4955,ObservedSpeciesData!$A$2:$A$4955,$A548,ObservedSpeciesData!$D$2:$D$4955,$D548),"")</f>
        <v>0</v>
      </c>
      <c r="L548" s="26">
        <f>IF(ISNUMBER(AVERAGEIFS(ObservedSpeciesData!L$2:L$4955,ObservedSpeciesData!$A$2:$A$4955,$A548,ObservedSpeciesData!$D$2:$D$4955,$D548)),AVERAGEIFS(ObservedSpeciesData!L$2:L$4955,ObservedSpeciesData!$A$2:$A$4955,$A548,ObservedSpeciesData!$D$2:$D$4955,$D548),"")</f>
        <v>1436.5833333333333</v>
      </c>
      <c r="M548" s="23">
        <f>IF(ISNUMBER(AVERAGEIFS(ObservedSpeciesData!M$2:M$4955,ObservedSpeciesData!$A$2:$A$4955,$A548,ObservedSpeciesData!$D$2:$D$4955,$D548)),AVERAGEIFS(ObservedSpeciesData!M$2:M$4955,ObservedSpeciesData!$A$2:$A$4955,$A548,ObservedSpeciesData!$D$2:$D$4955,$D548),"")</f>
        <v>143.65833333333333</v>
      </c>
      <c r="N548" s="23" t="str">
        <f>IF(ISNUMBER(AVERAGEIFS(ObservedSpeciesData!N$2:N$4955,ObservedSpeciesData!$A$2:$A$4955,$A548,ObservedSpeciesData!$D$2:$D$4955,$D548)),AVERAGEIFS(ObservedSpeciesData!N$2:N$4955,ObservedSpeciesData!$A$2:$A$4955,$A548,ObservedSpeciesData!$D$2:$D$4955,$D548),"")</f>
        <v/>
      </c>
      <c r="O548" s="23" t="str">
        <f>IF(ISNUMBER(AVERAGEIFS(ObservedSpeciesData!O$2:O$4955,ObservedSpeciesData!$A$2:$A$4955,$A548,ObservedSpeciesData!$D$2:$D$4955,$D548)),AVERAGEIFS(ObservedSpeciesData!O$2:O$4955,ObservedSpeciesData!$A$2:$A$4955,$A548,ObservedSpeciesData!$D$2:$D$4955,$D548),"")</f>
        <v/>
      </c>
      <c r="P548" s="23" t="str">
        <f>IF(ISNUMBER(AVERAGEIFS(ObservedSpeciesData!P$2:P$4955,ObservedSpeciesData!$A$2:$A$4955,$A548,ObservedSpeciesData!$C$2:$C$4955,$C548,ObservedSpeciesData!$D$2:$D$4955,$D548)),AVERAGEIFS(ObservedSpeciesData!P$2:P$4955,ObservedSpeciesData!$A$2:$A$4955,$A548,ObservedSpeciesData!$C$2:$C$4955,$C548,ObservedSpeciesData!$D$2:$D$4955,$D548),"")</f>
        <v/>
      </c>
      <c r="Q548" s="23"/>
      <c r="R548" s="25" t="str">
        <f>IF(ISNUMBER(AVERAGEIFS(ObservedSpeciesData!R$2:R$4955,ObservedSpeciesData!$A$2:$A$4955,$A548,ObservedSpeciesData!$D$2:$D$4955,$D548)),AVERAGEIFS(ObservedSpeciesData!R$2:R$4955,ObservedSpeciesData!$A$2:$A$4955,$A548,ObservedSpeciesData!$D$2:$D$4955,$D548),"")</f>
        <v/>
      </c>
      <c r="S548" s="25" t="str">
        <f>IF(ISNUMBER(AVERAGEIFS(ObservedSpeciesData!S$2:S$4955,ObservedSpeciesData!$A$2:$A$4955,$A548,ObservedSpeciesData!$D$2:$D$4955,$D548)),AVERAGEIFS(ObservedSpeciesData!S$2:S$4955,ObservedSpeciesData!$A$2:$A$4955,$A548,ObservedSpeciesData!$D$2:$D$4955,$D548),"")</f>
        <v/>
      </c>
      <c r="T548" s="23" t="str">
        <f>IF(ISNUMBER(AVERAGEIFS(ObservedSpeciesData!T$2:T$4955,ObservedSpeciesData!$A$2:$A$4955,$A548,ObservedSpeciesData!$D$2:$D$4955,$D548)),AVERAGEIFS(ObservedSpeciesData!T$2:T$4955,ObservedSpeciesData!$A$2:$A$4955,$A548,ObservedSpeciesData!$D$2:$D$4955,$D548),"")</f>
        <v/>
      </c>
      <c r="U548" s="24" t="str">
        <f>IF(ISNUMBER(AVERAGEIFS(ObservedSpeciesData!U$2:U$4955,ObservedSpeciesData!$A$2:$A$4955,$A548,ObservedSpeciesData!$C$2:$C$4955,$C548,ObservedSpeciesData!$D$2:$D$4955,$D548)),AVERAGEIFS(ObservedSpeciesData!U$2:U$4955,ObservedSpeciesData!$A$2:$A$4955,$A548,ObservedSpeciesData!$C$2:$C$4955,$C548,ObservedSpeciesData!$D$2:$D$4955,$D548),"")</f>
        <v/>
      </c>
      <c r="V548" s="23">
        <f>IF(ISNUMBER(AVERAGEIFS(ObservedSpeciesData!V$2:V$4955,ObservedSpeciesData!$A$2:$A$4955,$A548,ObservedSpeciesData!$D$2:$D$4955,$D548)),AVERAGEIFS(ObservedSpeciesData!V$2:V$4955,ObservedSpeciesData!$A$2:$A$4955,$A548,ObservedSpeciesData!$D$2:$D$4955,$D548),"")</f>
        <v>19.993454694747925</v>
      </c>
      <c r="W548" s="23">
        <f>IF(ISNUMBER(AVERAGEIFS(ObservedSpeciesData!W$2:W$4955,ObservedSpeciesData!$A$2:$A$4955,$A548,ObservedSpeciesData!$D$2:$D$4955,$D548)),AVERAGEIFS(ObservedSpeciesData!W$2:W$4955,ObservedSpeciesData!$A$2:$A$4955,$A548,ObservedSpeciesData!$D$2:$D$4955,$D548),"")</f>
        <v>20.855798085530598</v>
      </c>
      <c r="X548" s="23">
        <f>IF(ISNUMBER(AVERAGEIFS(ObservedSpeciesData!X$2:X$4955,ObservedSpeciesData!$A$2:$A$4955,$A548,ObservedSpeciesData!$D$2:$D$4955,$D548)),AVERAGEIFS(ObservedSpeciesData!X$2:X$4955,ObservedSpeciesData!$A$2:$A$4955,$A548,ObservedSpeciesData!$D$2:$D$4955,$D548),"")</f>
        <v>80.17178599039714</v>
      </c>
      <c r="Y548" s="23">
        <f>IF(ISNUMBER(AVERAGEIFS(ObservedSpeciesData!Y$2:Y$4955,ObservedSpeciesData!$A$2:$A$4955,$A548,ObservedSpeciesData!$D$2:$D$4955,$D548)),AVERAGEIFS(ObservedSpeciesData!Y$2:Y$4955,ObservedSpeciesData!$A$2:$A$4955,$A548,ObservedSpeciesData!$D$2:$D$4955,$D548),"")</f>
        <v>30.049991289774578</v>
      </c>
      <c r="Z548" s="23">
        <f>IF(ISNUMBER(AVERAGEIFS(ObservedSpeciesData!Z$2:Z$4955,ObservedSpeciesData!$A$2:$A$4955,$A548,ObservedSpeciesData!$D$2:$D$4955,$D548)),AVERAGEIFS(ObservedSpeciesData!Z$2:Z$4955,ObservedSpeciesData!$A$2:$A$4955,$A548,ObservedSpeciesData!$D$2:$D$4955,$D548),"")</f>
        <v>90.855775197347</v>
      </c>
      <c r="AA548" s="23">
        <f>IF(ISNUMBER(AVERAGEIFS(ObservedSpeciesData!AA$2:AA$4955,ObservedSpeciesData!$A$2:$A$4955,$A548,ObservedSpeciesData!$D$2:$D$4955,$D548)),AVERAGEIFS(ObservedSpeciesData!AA$2:AA$4955,ObservedSpeciesData!$A$2:$A$4955,$A548,ObservedSpeciesData!$D$2:$D$4955,$D548),"")</f>
        <v>22.38473916053772</v>
      </c>
      <c r="AB548" s="24">
        <f>IF(ISNUMBER(AVERAGEIFS(ObservedSpeciesData!AB$2:AB$4955,ObservedSpeciesData!$A$2:$A$4955,$A548,ObservedSpeciesData!$D$2:$D$4955,$D548)),AVERAGEIFS(ObservedSpeciesData!AB$2:AB$4955,ObservedSpeciesData!$A$2:$A$4955,$A548,ObservedSpeciesData!$D$2:$D$4955,$D548),"")</f>
        <v>3.5815582656860349E-2</v>
      </c>
      <c r="AC548" s="24">
        <f>IF(ISNUMBER(AVERAGEIFS(ObservedSpeciesData!AC$2:AC$4955,ObservedSpeciesData!$A$2:$A$4955,$A548,ObservedSpeciesData!$D$2:$D$4955,$D548)),AVERAGEIFS(ObservedSpeciesData!AC$2:AC$4955,ObservedSpeciesData!$A$2:$A$4955,$A548,ObservedSpeciesData!$D$2:$D$4955,$D548),"")</f>
        <v>3.5815582656860349E-2</v>
      </c>
      <c r="AD548" s="23">
        <f>IF(ISNUMBER(AVERAGEIFS(ObservedSpeciesData!AD$2:AD$4955,ObservedSpeciesData!$A$2:$A$4955,$A548,ObservedSpeciesData!$D$2:$D$4955,$D548)),AVERAGEIFS(ObservedSpeciesData!AD$2:AD$4955,ObservedSpeciesData!$A$2:$A$4955,$A548,ObservedSpeciesData!$D$2:$D$4955,$D548),"")</f>
        <v>12.827485758463544</v>
      </c>
      <c r="AE548" s="24">
        <f>IF(ISNUMBER(AVERAGEIFS(ObservedSpeciesData!AE$2:AE$4955,ObservedSpeciesData!$A$2:$A$4955,$A548,ObservedSpeciesData!$D$2:$D$4955,$D548)),AVERAGEIFS(ObservedSpeciesData!AE$2:AE$4955,ObservedSpeciesData!$A$2:$A$4955,$A548,ObservedSpeciesData!$D$2:$D$4955,$D548),"")</f>
        <v>23.075136334666652</v>
      </c>
      <c r="AF548" s="23"/>
      <c r="AG548" s="24"/>
      <c r="AH548" s="23" t="str">
        <f>IF(ISNUMBER(AVERAGEIFS(ObservedSpeciesData!AH$2:AH$4955,ObservedSpeciesData!$A$2:$A$4955,$A548,ObservedSpeciesData!$D$2:$D$4955,$D548)),AVERAGEIFS(ObservedSpeciesData!AH$2:AH$4955,ObservedSpeciesData!$A$2:$A$4955,$A548,ObservedSpeciesData!$D$2:$D$4955,$D548),"")</f>
        <v/>
      </c>
      <c r="AI548" s="23" t="str">
        <f>IF(ISNUMBER(AVERAGEIFS(ObservedSpeciesData!AI$2:AI$4955,ObservedSpeciesData!$A$2:$A$4955,$A548,ObservedSpeciesData!$C$2:$C$4955,$C548,ObservedSpeciesData!$D$2:$D$4955,$D548)),AVERAGEIFS(ObservedSpeciesData!AI$2:AI$4955,ObservedSpeciesData!$A$2:$A$4955,$A548,ObservedSpeciesData!$C$2:$C$4955,$C548,ObservedSpeciesData!$D$2:$D$4955,$D548),"")</f>
        <v/>
      </c>
      <c r="AJ548" s="2">
        <f>COUNTIFS(ObservedSpeciesData!$A$2:$A$828,$A548,ObservedSpeciesData!$D$2:$D$828,$D548)</f>
        <v>0</v>
      </c>
      <c r="AK548" s="2">
        <f t="shared" si="8"/>
        <v>11</v>
      </c>
    </row>
    <row r="549" spans="1:37" x14ac:dyDescent="0.25">
      <c r="A549" s="14" t="s">
        <v>103</v>
      </c>
      <c r="B549" t="s">
        <v>98</v>
      </c>
      <c r="C549" t="s">
        <v>105</v>
      </c>
      <c r="D549" s="13">
        <v>42304</v>
      </c>
      <c r="E549">
        <v>1</v>
      </c>
      <c r="F549">
        <v>50</v>
      </c>
      <c r="G549" s="2" t="s">
        <v>87</v>
      </c>
      <c r="H549" s="2" t="s">
        <v>11</v>
      </c>
      <c r="I549">
        <v>3</v>
      </c>
      <c r="J549" s="2" t="s">
        <v>88</v>
      </c>
      <c r="K549" s="2">
        <f>IF(ISNUMBER(AVERAGEIFS(ObservedSpeciesData!K$2:K$4955,ObservedSpeciesData!$A$2:$A$4955,$A549,ObservedSpeciesData!$D$2:$D$4955,$D549)),AVERAGEIFS(ObservedSpeciesData!K$2:K$4955,ObservedSpeciesData!$A$2:$A$4955,$A549,ObservedSpeciesData!$D$2:$D$4955,$D549),"")</f>
        <v>45</v>
      </c>
      <c r="L549" s="26">
        <f>IF(ISNUMBER(AVERAGEIFS(ObservedSpeciesData!L$2:L$4955,ObservedSpeciesData!$A$2:$A$4955,$A549,ObservedSpeciesData!$D$2:$D$4955,$D549)),AVERAGEIFS(ObservedSpeciesData!L$2:L$4955,ObservedSpeciesData!$A$2:$A$4955,$A549,ObservedSpeciesData!$D$2:$D$4955,$D549),"")</f>
        <v>1507.5833333333333</v>
      </c>
      <c r="M549" s="23">
        <f>IF(ISNUMBER(AVERAGEIFS(ObservedSpeciesData!M$2:M$4955,ObservedSpeciesData!$A$2:$A$4955,$A549,ObservedSpeciesData!$D$2:$D$4955,$D549)),AVERAGEIFS(ObservedSpeciesData!M$2:M$4955,ObservedSpeciesData!$A$2:$A$4955,$A549,ObservedSpeciesData!$D$2:$D$4955,$D549),"")</f>
        <v>150.75833333333333</v>
      </c>
      <c r="N549" s="23" t="str">
        <f>IF(ISNUMBER(AVERAGEIFS(ObservedSpeciesData!N$2:N$4955,ObservedSpeciesData!$A$2:$A$4955,$A549,ObservedSpeciesData!$D$2:$D$4955,$D549)),AVERAGEIFS(ObservedSpeciesData!N$2:N$4955,ObservedSpeciesData!$A$2:$A$4955,$A549,ObservedSpeciesData!$D$2:$D$4955,$D549),"")</f>
        <v/>
      </c>
      <c r="O549" s="23" t="str">
        <f>IF(ISNUMBER(AVERAGEIFS(ObservedSpeciesData!O$2:O$4955,ObservedSpeciesData!$A$2:$A$4955,$A549,ObservedSpeciesData!$D$2:$D$4955,$D549)),AVERAGEIFS(ObservedSpeciesData!O$2:O$4955,ObservedSpeciesData!$A$2:$A$4955,$A549,ObservedSpeciesData!$D$2:$D$4955,$D549),"")</f>
        <v/>
      </c>
      <c r="P549" s="23" t="str">
        <f>IF(ISNUMBER(AVERAGEIFS(ObservedSpeciesData!P$2:P$4955,ObservedSpeciesData!$A$2:$A$4955,$A549,ObservedSpeciesData!$C$2:$C$4955,$C549,ObservedSpeciesData!$D$2:$D$4955,$D549)),AVERAGEIFS(ObservedSpeciesData!P$2:P$4955,ObservedSpeciesData!$A$2:$A$4955,$A549,ObservedSpeciesData!$C$2:$C$4955,$C549,ObservedSpeciesData!$D$2:$D$4955,$D549),"")</f>
        <v/>
      </c>
      <c r="Q549" s="23"/>
      <c r="R549" s="25" t="str">
        <f>IF(ISNUMBER(AVERAGEIFS(ObservedSpeciesData!R$2:R$4955,ObservedSpeciesData!$A$2:$A$4955,$A549,ObservedSpeciesData!$D$2:$D$4955,$D549)),AVERAGEIFS(ObservedSpeciesData!R$2:R$4955,ObservedSpeciesData!$A$2:$A$4955,$A549,ObservedSpeciesData!$D$2:$D$4955,$D549),"")</f>
        <v/>
      </c>
      <c r="S549" s="25" t="str">
        <f>IF(ISNUMBER(AVERAGEIFS(ObservedSpeciesData!S$2:S$4955,ObservedSpeciesData!$A$2:$A$4955,$A549,ObservedSpeciesData!$D$2:$D$4955,$D549)),AVERAGEIFS(ObservedSpeciesData!S$2:S$4955,ObservedSpeciesData!$A$2:$A$4955,$A549,ObservedSpeciesData!$D$2:$D$4955,$D549),"")</f>
        <v/>
      </c>
      <c r="T549" s="23" t="str">
        <f>IF(ISNUMBER(AVERAGEIFS(ObservedSpeciesData!T$2:T$4955,ObservedSpeciesData!$A$2:$A$4955,$A549,ObservedSpeciesData!$D$2:$D$4955,$D549)),AVERAGEIFS(ObservedSpeciesData!T$2:T$4955,ObservedSpeciesData!$A$2:$A$4955,$A549,ObservedSpeciesData!$D$2:$D$4955,$D549),"")</f>
        <v/>
      </c>
      <c r="U549" s="24" t="str">
        <f>IF(ISNUMBER(AVERAGEIFS(ObservedSpeciesData!U$2:U$4955,ObservedSpeciesData!$A$2:$A$4955,$A549,ObservedSpeciesData!$C$2:$C$4955,$C549,ObservedSpeciesData!$D$2:$D$4955,$D549)),AVERAGEIFS(ObservedSpeciesData!U$2:U$4955,ObservedSpeciesData!$A$2:$A$4955,$A549,ObservedSpeciesData!$C$2:$C$4955,$C549,ObservedSpeciesData!$D$2:$D$4955,$D549),"")</f>
        <v/>
      </c>
      <c r="V549" s="23">
        <f>IF(ISNUMBER(AVERAGEIFS(ObservedSpeciesData!V$2:V$4955,ObservedSpeciesData!$A$2:$A$4955,$A549,ObservedSpeciesData!$D$2:$D$4955,$D549)),AVERAGEIFS(ObservedSpeciesData!V$2:V$4955,ObservedSpeciesData!$A$2:$A$4955,$A549,ObservedSpeciesData!$D$2:$D$4955,$D549),"")</f>
        <v>19.510747671127319</v>
      </c>
      <c r="W549" s="23">
        <f>IF(ISNUMBER(AVERAGEIFS(ObservedSpeciesData!W$2:W$4955,ObservedSpeciesData!$A$2:$A$4955,$A549,ObservedSpeciesData!$D$2:$D$4955,$D549)),AVERAGEIFS(ObservedSpeciesData!W$2:W$4955,ObservedSpeciesData!$A$2:$A$4955,$A549,ObservedSpeciesData!$D$2:$D$4955,$D549),"")</f>
        <v>22.017206509908039</v>
      </c>
      <c r="X549" s="23">
        <f>IF(ISNUMBER(AVERAGEIFS(ObservedSpeciesData!X$2:X$4955,ObservedSpeciesData!$A$2:$A$4955,$A549,ObservedSpeciesData!$D$2:$D$4955,$D549)),AVERAGEIFS(ObservedSpeciesData!X$2:X$4955,ObservedSpeciesData!$A$2:$A$4955,$A549,ObservedSpeciesData!$D$2:$D$4955,$D549),"")</f>
        <v>81.203828175862625</v>
      </c>
      <c r="Y549" s="23">
        <f>IF(ISNUMBER(AVERAGEIFS(ObservedSpeciesData!Y$2:Y$4955,ObservedSpeciesData!$A$2:$A$4955,$A549,ObservedSpeciesData!$D$2:$D$4955,$D549)),AVERAGEIFS(ObservedSpeciesData!Y$2:Y$4955,ObservedSpeciesData!$A$2:$A$4955,$A549,ObservedSpeciesData!$D$2:$D$4955,$D549),"")</f>
        <v>29.576364358266193</v>
      </c>
      <c r="Z549" s="23">
        <f>IF(ISNUMBER(AVERAGEIFS(ObservedSpeciesData!Z$2:Z$4955,ObservedSpeciesData!$A$2:$A$4955,$A549,ObservedSpeciesData!$D$2:$D$4955,$D549)),AVERAGEIFS(ObservedSpeciesData!Z$2:Z$4955,ObservedSpeciesData!$A$2:$A$4955,$A549,ObservedSpeciesData!$D$2:$D$4955,$D549),"")</f>
        <v>91.263289769490555</v>
      </c>
      <c r="AA549" s="23">
        <f>IF(ISNUMBER(AVERAGEIFS(ObservedSpeciesData!AA$2:AA$4955,ObservedSpeciesData!$A$2:$A$4955,$A549,ObservedSpeciesData!$D$2:$D$4955,$D549)),AVERAGEIFS(ObservedSpeciesData!AA$2:AA$4955,ObservedSpeciesData!$A$2:$A$4955,$A549,ObservedSpeciesData!$D$2:$D$4955,$D549),"")</f>
        <v>22.369819243748982</v>
      </c>
      <c r="AB549" s="24">
        <f>IF(ISNUMBER(AVERAGEIFS(ObservedSpeciesData!AB$2:AB$4955,ObservedSpeciesData!$A$2:$A$4955,$A549,ObservedSpeciesData!$D$2:$D$4955,$D549)),AVERAGEIFS(ObservedSpeciesData!AB$2:AB$4955,ObservedSpeciesData!$A$2:$A$4955,$A549,ObservedSpeciesData!$D$2:$D$4955,$D549),"")</f>
        <v>3.579171078999837E-2</v>
      </c>
      <c r="AC549" s="24">
        <f>IF(ISNUMBER(AVERAGEIFS(ObservedSpeciesData!AC$2:AC$4955,ObservedSpeciesData!$A$2:$A$4955,$A549,ObservedSpeciesData!$D$2:$D$4955,$D549)),AVERAGEIFS(ObservedSpeciesData!AC$2:AC$4955,ObservedSpeciesData!$A$2:$A$4955,$A549,ObservedSpeciesData!$D$2:$D$4955,$D549),"")</f>
        <v>3.579171078999837E-2</v>
      </c>
      <c r="AD549" s="23">
        <f>IF(ISNUMBER(AVERAGEIFS(ObservedSpeciesData!AD$2:AD$4955,ObservedSpeciesData!$A$2:$A$4955,$A549,ObservedSpeciesData!$D$2:$D$4955,$D549)),AVERAGEIFS(ObservedSpeciesData!AD$2:AD$4955,ObservedSpeciesData!$A$2:$A$4955,$A549,ObservedSpeciesData!$D$2:$D$4955,$D549),"")</f>
        <v>12.992612508138022</v>
      </c>
      <c r="AE549" s="24">
        <f>IF(ISNUMBER(AVERAGEIFS(ObservedSpeciesData!AE$2:AE$4955,ObservedSpeciesData!$A$2:$A$4955,$A549,ObservedSpeciesData!$D$2:$D$4955,$D549)),AVERAGEIFS(ObservedSpeciesData!AE$2:AE$4955,ObservedSpeciesData!$A$2:$A$4955,$A549,ObservedSpeciesData!$D$2:$D$4955,$D549),"")</f>
        <v>23.778000604721587</v>
      </c>
      <c r="AF549" s="23"/>
      <c r="AG549" s="24"/>
      <c r="AH549" s="23" t="str">
        <f>IF(ISNUMBER(AVERAGEIFS(ObservedSpeciesData!AH$2:AH$4955,ObservedSpeciesData!$A$2:$A$4955,$A549,ObservedSpeciesData!$D$2:$D$4955,$D549)),AVERAGEIFS(ObservedSpeciesData!AH$2:AH$4955,ObservedSpeciesData!$A$2:$A$4955,$A549,ObservedSpeciesData!$D$2:$D$4955,$D549),"")</f>
        <v/>
      </c>
      <c r="AI549" s="23" t="str">
        <f>IF(ISNUMBER(AVERAGEIFS(ObservedSpeciesData!AI$2:AI$4955,ObservedSpeciesData!$A$2:$A$4955,$A549,ObservedSpeciesData!$C$2:$C$4955,$C549,ObservedSpeciesData!$D$2:$D$4955,$D549)),AVERAGEIFS(ObservedSpeciesData!AI$2:AI$4955,ObservedSpeciesData!$A$2:$A$4955,$A549,ObservedSpeciesData!$C$2:$C$4955,$C549,ObservedSpeciesData!$D$2:$D$4955,$D549),"")</f>
        <v/>
      </c>
      <c r="AJ549" s="2">
        <f>COUNTIFS(ObservedSpeciesData!$A$2:$A$828,$A549,ObservedSpeciesData!$D$2:$D$828,$D549)</f>
        <v>0</v>
      </c>
      <c r="AK549" s="2">
        <f t="shared" si="8"/>
        <v>11</v>
      </c>
    </row>
    <row r="550" spans="1:37" x14ac:dyDescent="0.25">
      <c r="A550" s="14" t="s">
        <v>102</v>
      </c>
      <c r="B550" t="s">
        <v>98</v>
      </c>
      <c r="C550" t="s">
        <v>105</v>
      </c>
      <c r="D550" s="13">
        <v>42304</v>
      </c>
      <c r="E550">
        <v>1</v>
      </c>
      <c r="F550">
        <v>100</v>
      </c>
      <c r="G550" s="2" t="s">
        <v>87</v>
      </c>
      <c r="H550" s="2" t="s">
        <v>11</v>
      </c>
      <c r="I550">
        <v>3</v>
      </c>
      <c r="J550" s="2" t="s">
        <v>88</v>
      </c>
      <c r="K550" s="2">
        <f>IF(ISNUMBER(AVERAGEIFS(ObservedSpeciesData!K$2:K$4955,ObservedSpeciesData!$A$2:$A$4955,$A550,ObservedSpeciesData!$D$2:$D$4955,$D550)),AVERAGEIFS(ObservedSpeciesData!K$2:K$4955,ObservedSpeciesData!$A$2:$A$4955,$A550,ObservedSpeciesData!$D$2:$D$4955,$D550),"")</f>
        <v>78</v>
      </c>
      <c r="L550" s="26">
        <f>IF(ISNUMBER(AVERAGEIFS(ObservedSpeciesData!L$2:L$4955,ObservedSpeciesData!$A$2:$A$4955,$A550,ObservedSpeciesData!$D$2:$D$4955,$D550)),AVERAGEIFS(ObservedSpeciesData!L$2:L$4955,ObservedSpeciesData!$A$2:$A$4955,$A550,ObservedSpeciesData!$D$2:$D$4955,$D550),"")</f>
        <v>1640.3333333333333</v>
      </c>
      <c r="M550" s="23">
        <f>IF(ISNUMBER(AVERAGEIFS(ObservedSpeciesData!M$2:M$4955,ObservedSpeciesData!$A$2:$A$4955,$A550,ObservedSpeciesData!$D$2:$D$4955,$D550)),AVERAGEIFS(ObservedSpeciesData!M$2:M$4955,ObservedSpeciesData!$A$2:$A$4955,$A550,ObservedSpeciesData!$D$2:$D$4955,$D550),"")</f>
        <v>164.0333333333333</v>
      </c>
      <c r="N550" s="23" t="str">
        <f>IF(ISNUMBER(AVERAGEIFS(ObservedSpeciesData!N$2:N$4955,ObservedSpeciesData!$A$2:$A$4955,$A550,ObservedSpeciesData!$D$2:$D$4955,$D550)),AVERAGEIFS(ObservedSpeciesData!N$2:N$4955,ObservedSpeciesData!$A$2:$A$4955,$A550,ObservedSpeciesData!$D$2:$D$4955,$D550),"")</f>
        <v/>
      </c>
      <c r="O550" s="23" t="str">
        <f>IF(ISNUMBER(AVERAGEIFS(ObservedSpeciesData!O$2:O$4955,ObservedSpeciesData!$A$2:$A$4955,$A550,ObservedSpeciesData!$D$2:$D$4955,$D550)),AVERAGEIFS(ObservedSpeciesData!O$2:O$4955,ObservedSpeciesData!$A$2:$A$4955,$A550,ObservedSpeciesData!$D$2:$D$4955,$D550),"")</f>
        <v/>
      </c>
      <c r="P550" s="23" t="str">
        <f>IF(ISNUMBER(AVERAGEIFS(ObservedSpeciesData!P$2:P$4955,ObservedSpeciesData!$A$2:$A$4955,$A550,ObservedSpeciesData!$C$2:$C$4955,$C550,ObservedSpeciesData!$D$2:$D$4955,$D550)),AVERAGEIFS(ObservedSpeciesData!P$2:P$4955,ObservedSpeciesData!$A$2:$A$4955,$A550,ObservedSpeciesData!$C$2:$C$4955,$C550,ObservedSpeciesData!$D$2:$D$4955,$D550),"")</f>
        <v/>
      </c>
      <c r="Q550" s="23"/>
      <c r="R550" s="25" t="str">
        <f>IF(ISNUMBER(AVERAGEIFS(ObservedSpeciesData!R$2:R$4955,ObservedSpeciesData!$A$2:$A$4955,$A550,ObservedSpeciesData!$D$2:$D$4955,$D550)),AVERAGEIFS(ObservedSpeciesData!R$2:R$4955,ObservedSpeciesData!$A$2:$A$4955,$A550,ObservedSpeciesData!$D$2:$D$4955,$D550),"")</f>
        <v/>
      </c>
      <c r="S550" s="25" t="str">
        <f>IF(ISNUMBER(AVERAGEIFS(ObservedSpeciesData!S$2:S$4955,ObservedSpeciesData!$A$2:$A$4955,$A550,ObservedSpeciesData!$D$2:$D$4955,$D550)),AVERAGEIFS(ObservedSpeciesData!S$2:S$4955,ObservedSpeciesData!$A$2:$A$4955,$A550,ObservedSpeciesData!$D$2:$D$4955,$D550),"")</f>
        <v/>
      </c>
      <c r="T550" s="23" t="str">
        <f>IF(ISNUMBER(AVERAGEIFS(ObservedSpeciesData!T$2:T$4955,ObservedSpeciesData!$A$2:$A$4955,$A550,ObservedSpeciesData!$D$2:$D$4955,$D550)),AVERAGEIFS(ObservedSpeciesData!T$2:T$4955,ObservedSpeciesData!$A$2:$A$4955,$A550,ObservedSpeciesData!$D$2:$D$4955,$D550),"")</f>
        <v/>
      </c>
      <c r="U550" s="24" t="str">
        <f>IF(ISNUMBER(AVERAGEIFS(ObservedSpeciesData!U$2:U$4955,ObservedSpeciesData!$A$2:$A$4955,$A550,ObservedSpeciesData!$C$2:$C$4955,$C550,ObservedSpeciesData!$D$2:$D$4955,$D550)),AVERAGEIFS(ObservedSpeciesData!U$2:U$4955,ObservedSpeciesData!$A$2:$A$4955,$A550,ObservedSpeciesData!$C$2:$C$4955,$C550,ObservedSpeciesData!$D$2:$D$4955,$D550),"")</f>
        <v/>
      </c>
      <c r="V550" s="23">
        <f>IF(ISNUMBER(AVERAGEIFS(ObservedSpeciesData!V$2:V$4955,ObservedSpeciesData!$A$2:$A$4955,$A550,ObservedSpeciesData!$D$2:$D$4955,$D550)),AVERAGEIFS(ObservedSpeciesData!V$2:V$4955,ObservedSpeciesData!$A$2:$A$4955,$A550,ObservedSpeciesData!$D$2:$D$4955,$D550),"")</f>
        <v>19.562591075897217</v>
      </c>
      <c r="W550" s="23">
        <f>IF(ISNUMBER(AVERAGEIFS(ObservedSpeciesData!W$2:W$4955,ObservedSpeciesData!$A$2:$A$4955,$A550,ObservedSpeciesData!$D$2:$D$4955,$D550)),AVERAGEIFS(ObservedSpeciesData!W$2:W$4955,ObservedSpeciesData!$A$2:$A$4955,$A550,ObservedSpeciesData!$D$2:$D$4955,$D550),"")</f>
        <v>22.393818378448486</v>
      </c>
      <c r="X550" s="23">
        <f>IF(ISNUMBER(AVERAGEIFS(ObservedSpeciesData!X$2:X$4955,ObservedSpeciesData!$A$2:$A$4955,$A550,ObservedSpeciesData!$D$2:$D$4955,$D550)),AVERAGEIFS(ObservedSpeciesData!X$2:X$4955,ObservedSpeciesData!$A$2:$A$4955,$A550,ObservedSpeciesData!$D$2:$D$4955,$D550),"")</f>
        <v>80.609168370564774</v>
      </c>
      <c r="Y550" s="23">
        <f>IF(ISNUMBER(AVERAGEIFS(ObservedSpeciesData!Y$2:Y$4955,ObservedSpeciesData!$A$2:$A$4955,$A550,ObservedSpeciesData!$D$2:$D$4955,$D550)),AVERAGEIFS(ObservedSpeciesData!Y$2:Y$4955,ObservedSpeciesData!$A$2:$A$4955,$A550,ObservedSpeciesData!$D$2:$D$4955,$D550),"")</f>
        <v>28.914833704630535</v>
      </c>
      <c r="Z550" s="23">
        <f>IF(ISNUMBER(AVERAGEIFS(ObservedSpeciesData!Z$2:Z$4955,ObservedSpeciesData!$A$2:$A$4955,$A550,ObservedSpeciesData!$D$2:$D$4955,$D550)),AVERAGEIFS(ObservedSpeciesData!Z$2:Z$4955,ObservedSpeciesData!$A$2:$A$4955,$A550,ObservedSpeciesData!$D$2:$D$4955,$D550),"")</f>
        <v>90.798199335734054</v>
      </c>
      <c r="AA550" s="23">
        <f>IF(ISNUMBER(AVERAGEIFS(ObservedSpeciesData!AA$2:AA$4955,ObservedSpeciesData!$A$2:$A$4955,$A550,ObservedSpeciesData!$D$2:$D$4955,$D550)),AVERAGEIFS(ObservedSpeciesData!AA$2:AA$4955,ObservedSpeciesData!$A$2:$A$4955,$A550,ObservedSpeciesData!$D$2:$D$4955,$D550),"")</f>
        <v>21.821455081303913</v>
      </c>
      <c r="AB550" s="24">
        <f>IF(ISNUMBER(AVERAGEIFS(ObservedSpeciesData!AB$2:AB$4955,ObservedSpeciesData!$A$2:$A$4955,$A550,ObservedSpeciesData!$D$2:$D$4955,$D550)),AVERAGEIFS(ObservedSpeciesData!AB$2:AB$4955,ObservedSpeciesData!$A$2:$A$4955,$A550,ObservedSpeciesData!$D$2:$D$4955,$D550),"")</f>
        <v>3.491432813008627E-2</v>
      </c>
      <c r="AC550" s="24">
        <f>IF(ISNUMBER(AVERAGEIFS(ObservedSpeciesData!AC$2:AC$4955,ObservedSpeciesData!$A$2:$A$4955,$A550,ObservedSpeciesData!$D$2:$D$4955,$D550)),AVERAGEIFS(ObservedSpeciesData!AC$2:AC$4955,ObservedSpeciesData!$A$2:$A$4955,$A550,ObservedSpeciesData!$D$2:$D$4955,$D550),"")</f>
        <v>3.491432813008627E-2</v>
      </c>
      <c r="AD550" s="23">
        <f>IF(ISNUMBER(AVERAGEIFS(ObservedSpeciesData!AD$2:AD$4955,ObservedSpeciesData!$A$2:$A$4955,$A550,ObservedSpeciesData!$D$2:$D$4955,$D550)),AVERAGEIFS(ObservedSpeciesData!AD$2:AD$4955,ObservedSpeciesData!$A$2:$A$4955,$A550,ObservedSpeciesData!$D$2:$D$4955,$D550),"")</f>
        <v>12.897466939290366</v>
      </c>
      <c r="AE550" s="24">
        <f>IF(ISNUMBER(AVERAGEIFS(ObservedSpeciesData!AE$2:AE$4955,ObservedSpeciesData!$A$2:$A$4955,$A550,ObservedSpeciesData!$D$2:$D$4955,$D550)),AVERAGEIFS(ObservedSpeciesData!AE$2:AE$4955,ObservedSpeciesData!$A$2:$A$4955,$A550,ObservedSpeciesData!$D$2:$D$4955,$D550),"")</f>
        <v>20.585130246452838</v>
      </c>
      <c r="AF550" s="23"/>
      <c r="AG550" s="24"/>
      <c r="AH550" s="23" t="str">
        <f>IF(ISNUMBER(AVERAGEIFS(ObservedSpeciesData!AH$2:AH$4955,ObservedSpeciesData!$A$2:$A$4955,$A550,ObservedSpeciesData!$D$2:$D$4955,$D550)),AVERAGEIFS(ObservedSpeciesData!AH$2:AH$4955,ObservedSpeciesData!$A$2:$A$4955,$A550,ObservedSpeciesData!$D$2:$D$4955,$D550),"")</f>
        <v/>
      </c>
      <c r="AI550" s="23" t="str">
        <f>IF(ISNUMBER(AVERAGEIFS(ObservedSpeciesData!AI$2:AI$4955,ObservedSpeciesData!$A$2:$A$4955,$A550,ObservedSpeciesData!$C$2:$C$4955,$C550,ObservedSpeciesData!$D$2:$D$4955,$D550)),AVERAGEIFS(ObservedSpeciesData!AI$2:AI$4955,ObservedSpeciesData!$A$2:$A$4955,$A550,ObservedSpeciesData!$C$2:$C$4955,$C550,ObservedSpeciesData!$D$2:$D$4955,$D550),"")</f>
        <v/>
      </c>
      <c r="AJ550" s="2">
        <f>COUNTIFS(ObservedSpeciesData!$A$2:$A$828,$A550,ObservedSpeciesData!$D$2:$D$828,$D550)</f>
        <v>0</v>
      </c>
      <c r="AK550" s="2">
        <f t="shared" si="8"/>
        <v>11</v>
      </c>
    </row>
    <row r="551" spans="1:37" x14ac:dyDescent="0.25">
      <c r="A551" s="14" t="s">
        <v>101</v>
      </c>
      <c r="B551" t="s">
        <v>98</v>
      </c>
      <c r="C551" t="s">
        <v>105</v>
      </c>
      <c r="D551" s="13">
        <v>42304</v>
      </c>
      <c r="E551">
        <v>1</v>
      </c>
      <c r="F551">
        <v>200</v>
      </c>
      <c r="G551" s="2" t="s">
        <v>87</v>
      </c>
      <c r="H551" s="2" t="s">
        <v>11</v>
      </c>
      <c r="I551">
        <v>3</v>
      </c>
      <c r="J551" s="2" t="s">
        <v>88</v>
      </c>
      <c r="K551" s="2">
        <f>IF(ISNUMBER(AVERAGEIFS(ObservedSpeciesData!K$2:K$4955,ObservedSpeciesData!$A$2:$A$4955,$A551,ObservedSpeciesData!$D$2:$D$4955,$D551)),AVERAGEIFS(ObservedSpeciesData!K$2:K$4955,ObservedSpeciesData!$A$2:$A$4955,$A551,ObservedSpeciesData!$D$2:$D$4955,$D551),"")</f>
        <v>156</v>
      </c>
      <c r="L551" s="26">
        <f>IF(ISNUMBER(AVERAGEIFS(ObservedSpeciesData!L$2:L$4955,ObservedSpeciesData!$A$2:$A$4955,$A551,ObservedSpeciesData!$D$2:$D$4955,$D551)),AVERAGEIFS(ObservedSpeciesData!L$2:L$4955,ObservedSpeciesData!$A$2:$A$4955,$A551,ObservedSpeciesData!$D$2:$D$4955,$D551),"")</f>
        <v>1974.5416666666667</v>
      </c>
      <c r="M551" s="23">
        <f>IF(ISNUMBER(AVERAGEIFS(ObservedSpeciesData!M$2:M$4955,ObservedSpeciesData!$A$2:$A$4955,$A551,ObservedSpeciesData!$D$2:$D$4955,$D551)),AVERAGEIFS(ObservedSpeciesData!M$2:M$4955,ObservedSpeciesData!$A$2:$A$4955,$A551,ObservedSpeciesData!$D$2:$D$4955,$D551),"")</f>
        <v>197.45416666666665</v>
      </c>
      <c r="N551" s="23" t="str">
        <f>IF(ISNUMBER(AVERAGEIFS(ObservedSpeciesData!N$2:N$4955,ObservedSpeciesData!$A$2:$A$4955,$A551,ObservedSpeciesData!$D$2:$D$4955,$D551)),AVERAGEIFS(ObservedSpeciesData!N$2:N$4955,ObservedSpeciesData!$A$2:$A$4955,$A551,ObservedSpeciesData!$D$2:$D$4955,$D551),"")</f>
        <v/>
      </c>
      <c r="O551" s="23" t="str">
        <f>IF(ISNUMBER(AVERAGEIFS(ObservedSpeciesData!O$2:O$4955,ObservedSpeciesData!$A$2:$A$4955,$A551,ObservedSpeciesData!$D$2:$D$4955,$D551)),AVERAGEIFS(ObservedSpeciesData!O$2:O$4955,ObservedSpeciesData!$A$2:$A$4955,$A551,ObservedSpeciesData!$D$2:$D$4955,$D551),"")</f>
        <v/>
      </c>
      <c r="P551" s="23" t="str">
        <f>IF(ISNUMBER(AVERAGEIFS(ObservedSpeciesData!P$2:P$4955,ObservedSpeciesData!$A$2:$A$4955,$A551,ObservedSpeciesData!$C$2:$C$4955,$C551,ObservedSpeciesData!$D$2:$D$4955,$D551)),AVERAGEIFS(ObservedSpeciesData!P$2:P$4955,ObservedSpeciesData!$A$2:$A$4955,$A551,ObservedSpeciesData!$C$2:$C$4955,$C551,ObservedSpeciesData!$D$2:$D$4955,$D551),"")</f>
        <v/>
      </c>
      <c r="Q551" s="23"/>
      <c r="R551" s="25" t="str">
        <f>IF(ISNUMBER(AVERAGEIFS(ObservedSpeciesData!R$2:R$4955,ObservedSpeciesData!$A$2:$A$4955,$A551,ObservedSpeciesData!$D$2:$D$4955,$D551)),AVERAGEIFS(ObservedSpeciesData!R$2:R$4955,ObservedSpeciesData!$A$2:$A$4955,$A551,ObservedSpeciesData!$D$2:$D$4955,$D551),"")</f>
        <v/>
      </c>
      <c r="S551" s="25" t="str">
        <f>IF(ISNUMBER(AVERAGEIFS(ObservedSpeciesData!S$2:S$4955,ObservedSpeciesData!$A$2:$A$4955,$A551,ObservedSpeciesData!$D$2:$D$4955,$D551)),AVERAGEIFS(ObservedSpeciesData!S$2:S$4955,ObservedSpeciesData!$A$2:$A$4955,$A551,ObservedSpeciesData!$D$2:$D$4955,$D551),"")</f>
        <v/>
      </c>
      <c r="T551" s="23" t="str">
        <f>IF(ISNUMBER(AVERAGEIFS(ObservedSpeciesData!T$2:T$4955,ObservedSpeciesData!$A$2:$A$4955,$A551,ObservedSpeciesData!$D$2:$D$4955,$D551)),AVERAGEIFS(ObservedSpeciesData!T$2:T$4955,ObservedSpeciesData!$A$2:$A$4955,$A551,ObservedSpeciesData!$D$2:$D$4955,$D551),"")</f>
        <v/>
      </c>
      <c r="U551" s="24" t="str">
        <f>IF(ISNUMBER(AVERAGEIFS(ObservedSpeciesData!U$2:U$4955,ObservedSpeciesData!$A$2:$A$4955,$A551,ObservedSpeciesData!$C$2:$C$4955,$C551,ObservedSpeciesData!$D$2:$D$4955,$D551)),AVERAGEIFS(ObservedSpeciesData!U$2:U$4955,ObservedSpeciesData!$A$2:$A$4955,$A551,ObservedSpeciesData!$C$2:$C$4955,$C551,ObservedSpeciesData!$D$2:$D$4955,$D551),"")</f>
        <v/>
      </c>
      <c r="V551" s="23">
        <f>IF(ISNUMBER(AVERAGEIFS(ObservedSpeciesData!V$2:V$4955,ObservedSpeciesData!$A$2:$A$4955,$A551,ObservedSpeciesData!$D$2:$D$4955,$D551)),AVERAGEIFS(ObservedSpeciesData!V$2:V$4955,ObservedSpeciesData!$A$2:$A$4955,$A551,ObservedSpeciesData!$D$2:$D$4955,$D551),"")</f>
        <v>20.116089185078938</v>
      </c>
      <c r="W551" s="23">
        <f>IF(ISNUMBER(AVERAGEIFS(ObservedSpeciesData!W$2:W$4955,ObservedSpeciesData!$A$2:$A$4955,$A551,ObservedSpeciesData!$D$2:$D$4955,$D551)),AVERAGEIFS(ObservedSpeciesData!W$2:W$4955,ObservedSpeciesData!$A$2:$A$4955,$A551,ObservedSpeciesData!$D$2:$D$4955,$D551),"")</f>
        <v>20.889404137929279</v>
      </c>
      <c r="X551" s="23">
        <f>IF(ISNUMBER(AVERAGEIFS(ObservedSpeciesData!X$2:X$4955,ObservedSpeciesData!$A$2:$A$4955,$A551,ObservedSpeciesData!$D$2:$D$4955,$D551)),AVERAGEIFS(ObservedSpeciesData!X$2:X$4955,ObservedSpeciesData!$A$2:$A$4955,$A551,ObservedSpeciesData!$D$2:$D$4955,$D551),"")</f>
        <v>80.389314651489258</v>
      </c>
      <c r="Y551" s="23">
        <f>IF(ISNUMBER(AVERAGEIFS(ObservedSpeciesData!Y$2:Y$4955,ObservedSpeciesData!$A$2:$A$4955,$A551,ObservedSpeciesData!$D$2:$D$4955,$D551)),AVERAGEIFS(ObservedSpeciesData!Y$2:Y$4955,ObservedSpeciesData!$A$2:$A$4955,$A551,ObservedSpeciesData!$D$2:$D$4955,$D551),"")</f>
        <v>30.168782075246174</v>
      </c>
      <c r="Z551" s="23">
        <f>IF(ISNUMBER(AVERAGEIFS(ObservedSpeciesData!Z$2:Z$4955,ObservedSpeciesData!$A$2:$A$4955,$A551,ObservedSpeciesData!$D$2:$D$4955,$D551)),AVERAGEIFS(ObservedSpeciesData!Z$2:Z$4955,ObservedSpeciesData!$A$2:$A$4955,$A551,ObservedSpeciesData!$D$2:$D$4955,$D551),"")</f>
        <v>91.053569793701172</v>
      </c>
      <c r="AA551" s="23">
        <f>IF(ISNUMBER(AVERAGEIFS(ObservedSpeciesData!AA$2:AA$4955,ObservedSpeciesData!$A$2:$A$4955,$A551,ObservedSpeciesData!$D$2:$D$4955,$D551)),AVERAGEIFS(ObservedSpeciesData!AA$2:AA$4955,ObservedSpeciesData!$A$2:$A$4955,$A551,ObservedSpeciesData!$D$2:$D$4955,$D551),"")</f>
        <v>22.427576144536335</v>
      </c>
      <c r="AB551" s="24">
        <f>IF(ISNUMBER(AVERAGEIFS(ObservedSpeciesData!AB$2:AB$4955,ObservedSpeciesData!$A$2:$A$4955,$A551,ObservedSpeciesData!$D$2:$D$4955,$D551)),AVERAGEIFS(ObservedSpeciesData!AB$2:AB$4955,ObservedSpeciesData!$A$2:$A$4955,$A551,ObservedSpeciesData!$D$2:$D$4955,$D551),"")</f>
        <v>3.5884121831258137E-2</v>
      </c>
      <c r="AC551" s="24">
        <f>IF(ISNUMBER(AVERAGEIFS(ObservedSpeciesData!AC$2:AC$4955,ObservedSpeciesData!$A$2:$A$4955,$A551,ObservedSpeciesData!$D$2:$D$4955,$D551)),AVERAGEIFS(ObservedSpeciesData!AC$2:AC$4955,ObservedSpeciesData!$A$2:$A$4955,$A551,ObservedSpeciesData!$D$2:$D$4955,$D551),"")</f>
        <v>3.5884121831258137E-2</v>
      </c>
      <c r="AD551" s="23">
        <f>IF(ISNUMBER(AVERAGEIFS(ObservedSpeciesData!AD$2:AD$4955,ObservedSpeciesData!$A$2:$A$4955,$A551,ObservedSpeciesData!$D$2:$D$4955,$D551)),AVERAGEIFS(ObservedSpeciesData!AD$2:AD$4955,ObservedSpeciesData!$A$2:$A$4955,$A551,ObservedSpeciesData!$D$2:$D$4955,$D551),"")</f>
        <v>12.862290344238282</v>
      </c>
      <c r="AE551" s="24">
        <f>IF(ISNUMBER(AVERAGEIFS(ObservedSpeciesData!AE$2:AE$4955,ObservedSpeciesData!$A$2:$A$4955,$A551,ObservedSpeciesData!$D$2:$D$4955,$D551)),AVERAGEIFS(ObservedSpeciesData!AE$2:AE$4955,ObservedSpeciesData!$A$2:$A$4955,$A551,ObservedSpeciesData!$D$2:$D$4955,$D551),"")</f>
        <v>18.274528247234112</v>
      </c>
      <c r="AF551" s="23"/>
      <c r="AG551" s="24"/>
      <c r="AH551" s="23" t="str">
        <f>IF(ISNUMBER(AVERAGEIFS(ObservedSpeciesData!AH$2:AH$4955,ObservedSpeciesData!$A$2:$A$4955,$A551,ObservedSpeciesData!$D$2:$D$4955,$D551)),AVERAGEIFS(ObservedSpeciesData!AH$2:AH$4955,ObservedSpeciesData!$A$2:$A$4955,$A551,ObservedSpeciesData!$D$2:$D$4955,$D551),"")</f>
        <v/>
      </c>
      <c r="AI551" s="23" t="str">
        <f>IF(ISNUMBER(AVERAGEIFS(ObservedSpeciesData!AI$2:AI$4955,ObservedSpeciesData!$A$2:$A$4955,$A551,ObservedSpeciesData!$C$2:$C$4955,$C551,ObservedSpeciesData!$D$2:$D$4955,$D551)),AVERAGEIFS(ObservedSpeciesData!AI$2:AI$4955,ObservedSpeciesData!$A$2:$A$4955,$A551,ObservedSpeciesData!$C$2:$C$4955,$C551,ObservedSpeciesData!$D$2:$D$4955,$D551),"")</f>
        <v/>
      </c>
      <c r="AJ551" s="2">
        <f>COUNTIFS(ObservedSpeciesData!$A$2:$A$828,$A551,ObservedSpeciesData!$D$2:$D$828,$D551)</f>
        <v>0</v>
      </c>
      <c r="AK551" s="2">
        <f t="shared" si="8"/>
        <v>11</v>
      </c>
    </row>
    <row r="552" spans="1:37" x14ac:dyDescent="0.25">
      <c r="A552" s="14" t="s">
        <v>100</v>
      </c>
      <c r="B552" t="s">
        <v>98</v>
      </c>
      <c r="C552" t="s">
        <v>105</v>
      </c>
      <c r="D552" s="13">
        <v>42304</v>
      </c>
      <c r="E552">
        <v>1</v>
      </c>
      <c r="F552">
        <v>350</v>
      </c>
      <c r="G552" s="2" t="s">
        <v>87</v>
      </c>
      <c r="H552" s="2" t="s">
        <v>11</v>
      </c>
      <c r="I552">
        <v>3</v>
      </c>
      <c r="J552" s="2" t="s">
        <v>88</v>
      </c>
      <c r="K552" s="2">
        <f>IF(ISNUMBER(AVERAGEIFS(ObservedSpeciesData!K$2:K$4955,ObservedSpeciesData!$A$2:$A$4955,$A552,ObservedSpeciesData!$D$2:$D$4955,$D552)),AVERAGEIFS(ObservedSpeciesData!K$2:K$4955,ObservedSpeciesData!$A$2:$A$4955,$A552,ObservedSpeciesData!$D$2:$D$4955,$D552),"")</f>
        <v>272</v>
      </c>
      <c r="L552" s="26">
        <f>IF(ISNUMBER(AVERAGEIFS(ObservedSpeciesData!L$2:L$4955,ObservedSpeciesData!$A$2:$A$4955,$A552,ObservedSpeciesData!$D$2:$D$4955,$D552)),AVERAGEIFS(ObservedSpeciesData!L$2:L$4955,ObservedSpeciesData!$A$2:$A$4955,$A552,ObservedSpeciesData!$D$2:$D$4955,$D552),"")</f>
        <v>2371.0833333333335</v>
      </c>
      <c r="M552" s="23">
        <f>IF(ISNUMBER(AVERAGEIFS(ObservedSpeciesData!M$2:M$4955,ObservedSpeciesData!$A$2:$A$4955,$A552,ObservedSpeciesData!$D$2:$D$4955,$D552)),AVERAGEIFS(ObservedSpeciesData!M$2:M$4955,ObservedSpeciesData!$A$2:$A$4955,$A552,ObservedSpeciesData!$D$2:$D$4955,$D552),"")</f>
        <v>237.10833333333335</v>
      </c>
      <c r="N552" s="23" t="str">
        <f>IF(ISNUMBER(AVERAGEIFS(ObservedSpeciesData!N$2:N$4955,ObservedSpeciesData!$A$2:$A$4955,$A552,ObservedSpeciesData!$D$2:$D$4955,$D552)),AVERAGEIFS(ObservedSpeciesData!N$2:N$4955,ObservedSpeciesData!$A$2:$A$4955,$A552,ObservedSpeciesData!$D$2:$D$4955,$D552),"")</f>
        <v/>
      </c>
      <c r="O552" s="23" t="str">
        <f>IF(ISNUMBER(AVERAGEIFS(ObservedSpeciesData!O$2:O$4955,ObservedSpeciesData!$A$2:$A$4955,$A552,ObservedSpeciesData!$D$2:$D$4955,$D552)),AVERAGEIFS(ObservedSpeciesData!O$2:O$4955,ObservedSpeciesData!$A$2:$A$4955,$A552,ObservedSpeciesData!$D$2:$D$4955,$D552),"")</f>
        <v/>
      </c>
      <c r="P552" s="23" t="str">
        <f>IF(ISNUMBER(AVERAGEIFS(ObservedSpeciesData!P$2:P$4955,ObservedSpeciesData!$A$2:$A$4955,$A552,ObservedSpeciesData!$C$2:$C$4955,$C552,ObservedSpeciesData!$D$2:$D$4955,$D552)),AVERAGEIFS(ObservedSpeciesData!P$2:P$4955,ObservedSpeciesData!$A$2:$A$4955,$A552,ObservedSpeciesData!$C$2:$C$4955,$C552,ObservedSpeciesData!$D$2:$D$4955,$D552),"")</f>
        <v/>
      </c>
      <c r="Q552" s="23"/>
      <c r="R552" s="25" t="str">
        <f>IF(ISNUMBER(AVERAGEIFS(ObservedSpeciesData!R$2:R$4955,ObservedSpeciesData!$A$2:$A$4955,$A552,ObservedSpeciesData!$D$2:$D$4955,$D552)),AVERAGEIFS(ObservedSpeciesData!R$2:R$4955,ObservedSpeciesData!$A$2:$A$4955,$A552,ObservedSpeciesData!$D$2:$D$4955,$D552),"")</f>
        <v/>
      </c>
      <c r="S552" s="25" t="str">
        <f>IF(ISNUMBER(AVERAGEIFS(ObservedSpeciesData!S$2:S$4955,ObservedSpeciesData!$A$2:$A$4955,$A552,ObservedSpeciesData!$D$2:$D$4955,$D552)),AVERAGEIFS(ObservedSpeciesData!S$2:S$4955,ObservedSpeciesData!$A$2:$A$4955,$A552,ObservedSpeciesData!$D$2:$D$4955,$D552),"")</f>
        <v/>
      </c>
      <c r="T552" s="23" t="str">
        <f>IF(ISNUMBER(AVERAGEIFS(ObservedSpeciesData!T$2:T$4955,ObservedSpeciesData!$A$2:$A$4955,$A552,ObservedSpeciesData!$D$2:$D$4955,$D552)),AVERAGEIFS(ObservedSpeciesData!T$2:T$4955,ObservedSpeciesData!$A$2:$A$4955,$A552,ObservedSpeciesData!$D$2:$D$4955,$D552),"")</f>
        <v/>
      </c>
      <c r="U552" s="24" t="str">
        <f>IF(ISNUMBER(AVERAGEIFS(ObservedSpeciesData!U$2:U$4955,ObservedSpeciesData!$A$2:$A$4955,$A552,ObservedSpeciesData!$C$2:$C$4955,$C552,ObservedSpeciesData!$D$2:$D$4955,$D552)),AVERAGEIFS(ObservedSpeciesData!U$2:U$4955,ObservedSpeciesData!$A$2:$A$4955,$A552,ObservedSpeciesData!$C$2:$C$4955,$C552,ObservedSpeciesData!$D$2:$D$4955,$D552),"")</f>
        <v/>
      </c>
      <c r="V552" s="23">
        <f>IF(ISNUMBER(AVERAGEIFS(ObservedSpeciesData!V$2:V$4955,ObservedSpeciesData!$A$2:$A$4955,$A552,ObservedSpeciesData!$D$2:$D$4955,$D552)),AVERAGEIFS(ObservedSpeciesData!V$2:V$4955,ObservedSpeciesData!$A$2:$A$4955,$A552,ObservedSpeciesData!$D$2:$D$4955,$D552),"")</f>
        <v>20.086935122807819</v>
      </c>
      <c r="W552" s="23">
        <f>IF(ISNUMBER(AVERAGEIFS(ObservedSpeciesData!W$2:W$4955,ObservedSpeciesData!$A$2:$A$4955,$A552,ObservedSpeciesData!$D$2:$D$4955,$D552)),AVERAGEIFS(ObservedSpeciesData!W$2:W$4955,ObservedSpeciesData!$A$2:$A$4955,$A552,ObservedSpeciesData!$D$2:$D$4955,$D552),"")</f>
        <v>19.764031569163006</v>
      </c>
      <c r="X552" s="23">
        <f>IF(ISNUMBER(AVERAGEIFS(ObservedSpeciesData!X$2:X$4955,ObservedSpeciesData!$A$2:$A$4955,$A552,ObservedSpeciesData!$D$2:$D$4955,$D552)),AVERAGEIFS(ObservedSpeciesData!X$2:X$4955,ObservedSpeciesData!$A$2:$A$4955,$A552,ObservedSpeciesData!$D$2:$D$4955,$D552),"")</f>
        <v>80.474208196004227</v>
      </c>
      <c r="Y552" s="23">
        <f>IF(ISNUMBER(AVERAGEIFS(ObservedSpeciesData!Y$2:Y$4955,ObservedSpeciesData!$A$2:$A$4955,$A552,ObservedSpeciesData!$D$2:$D$4955,$D552)),AVERAGEIFS(ObservedSpeciesData!Y$2:Y$4955,ObservedSpeciesData!$A$2:$A$4955,$A552,ObservedSpeciesData!$D$2:$D$4955,$D552),"")</f>
        <v>30.642242908477783</v>
      </c>
      <c r="Z552" s="23">
        <f>IF(ISNUMBER(AVERAGEIFS(ObservedSpeciesData!Z$2:Z$4955,ObservedSpeciesData!$A$2:$A$4955,$A552,ObservedSpeciesData!$D$2:$D$4955,$D552)),AVERAGEIFS(ObservedSpeciesData!Z$2:Z$4955,ObservedSpeciesData!$A$2:$A$4955,$A552,ObservedSpeciesData!$D$2:$D$4955,$D552),"")</f>
        <v>90.79147084554036</v>
      </c>
      <c r="AA552" s="23">
        <f>IF(ISNUMBER(AVERAGEIFS(ObservedSpeciesData!AA$2:AA$4955,ObservedSpeciesData!$A$2:$A$4955,$A552,ObservedSpeciesData!$D$2:$D$4955,$D552)),AVERAGEIFS(ObservedSpeciesData!AA$2:AA$4955,ObservedSpeciesData!$A$2:$A$4955,$A552,ObservedSpeciesData!$D$2:$D$4955,$D552),"")</f>
        <v>23.723375876744587</v>
      </c>
      <c r="AB552" s="24">
        <f>IF(ISNUMBER(AVERAGEIFS(ObservedSpeciesData!AB$2:AB$4955,ObservedSpeciesData!$A$2:$A$4955,$A552,ObservedSpeciesData!$D$2:$D$4955,$D552)),AVERAGEIFS(ObservedSpeciesData!AB$2:AB$4955,ObservedSpeciesData!$A$2:$A$4955,$A552,ObservedSpeciesData!$D$2:$D$4955,$D552),"")</f>
        <v>3.7957401402791337E-2</v>
      </c>
      <c r="AC552" s="24">
        <f>IF(ISNUMBER(AVERAGEIFS(ObservedSpeciesData!AC$2:AC$4955,ObservedSpeciesData!$A$2:$A$4955,$A552,ObservedSpeciesData!$D$2:$D$4955,$D552)),AVERAGEIFS(ObservedSpeciesData!AC$2:AC$4955,ObservedSpeciesData!$A$2:$A$4955,$A552,ObservedSpeciesData!$D$2:$D$4955,$D552),"")</f>
        <v>3.7957401402791337E-2</v>
      </c>
      <c r="AD552" s="23">
        <f>IF(ISNUMBER(AVERAGEIFS(ObservedSpeciesData!AD$2:AD$4955,ObservedSpeciesData!$A$2:$A$4955,$A552,ObservedSpeciesData!$D$2:$D$4955,$D552)),AVERAGEIFS(ObservedSpeciesData!AD$2:AD$4955,ObservedSpeciesData!$A$2:$A$4955,$A552,ObservedSpeciesData!$D$2:$D$4955,$D552),"")</f>
        <v>12.875873311360678</v>
      </c>
      <c r="AE552" s="24">
        <f>IF(ISNUMBER(AVERAGEIFS(ObservedSpeciesData!AE$2:AE$4955,ObservedSpeciesData!$A$2:$A$4955,$A552,ObservedSpeciesData!$D$2:$D$4955,$D552)),AVERAGEIFS(ObservedSpeciesData!AE$2:AE$4955,ObservedSpeciesData!$A$2:$A$4955,$A552,ObservedSpeciesData!$D$2:$D$4955,$D552),"")</f>
        <v>15.415472690902774</v>
      </c>
      <c r="AF552" s="23"/>
      <c r="AG552" s="24"/>
      <c r="AH552" s="23" t="str">
        <f>IF(ISNUMBER(AVERAGEIFS(ObservedSpeciesData!AH$2:AH$4955,ObservedSpeciesData!$A$2:$A$4955,$A552,ObservedSpeciesData!$D$2:$D$4955,$D552)),AVERAGEIFS(ObservedSpeciesData!AH$2:AH$4955,ObservedSpeciesData!$A$2:$A$4955,$A552,ObservedSpeciesData!$D$2:$D$4955,$D552),"")</f>
        <v/>
      </c>
      <c r="AI552" s="23" t="str">
        <f>IF(ISNUMBER(AVERAGEIFS(ObservedSpeciesData!AI$2:AI$4955,ObservedSpeciesData!$A$2:$A$4955,$A552,ObservedSpeciesData!$C$2:$C$4955,$C552,ObservedSpeciesData!$D$2:$D$4955,$D552)),AVERAGEIFS(ObservedSpeciesData!AI$2:AI$4955,ObservedSpeciesData!$A$2:$A$4955,$A552,ObservedSpeciesData!$C$2:$C$4955,$C552,ObservedSpeciesData!$D$2:$D$4955,$D552),"")</f>
        <v/>
      </c>
      <c r="AJ552" s="2">
        <f>COUNTIFS(ObservedSpeciesData!$A$2:$A$828,$A552,ObservedSpeciesData!$D$2:$D$828,$D552)</f>
        <v>0</v>
      </c>
      <c r="AK552" s="2">
        <f t="shared" si="8"/>
        <v>11</v>
      </c>
    </row>
    <row r="553" spans="1:37" x14ac:dyDescent="0.25">
      <c r="A553" s="14" t="s">
        <v>99</v>
      </c>
      <c r="B553" t="s">
        <v>98</v>
      </c>
      <c r="C553" t="s">
        <v>105</v>
      </c>
      <c r="D553" s="13">
        <v>42304</v>
      </c>
      <c r="E553">
        <v>1</v>
      </c>
      <c r="F553">
        <v>500</v>
      </c>
      <c r="G553" s="2" t="s">
        <v>87</v>
      </c>
      <c r="H553" s="2" t="s">
        <v>11</v>
      </c>
      <c r="I553">
        <v>3</v>
      </c>
      <c r="J553" s="2" t="s">
        <v>88</v>
      </c>
      <c r="K553" s="2">
        <f>IF(ISNUMBER(AVERAGEIFS(ObservedSpeciesData!K$2:K$4955,ObservedSpeciesData!$A$2:$A$4955,$A553,ObservedSpeciesData!$D$2:$D$4955,$D553)),AVERAGEIFS(ObservedSpeciesData!K$2:K$4955,ObservedSpeciesData!$A$2:$A$4955,$A553,ObservedSpeciesData!$D$2:$D$4955,$D553),"")</f>
        <v>389</v>
      </c>
      <c r="L553" s="26">
        <f>IF(ISNUMBER(AVERAGEIFS(ObservedSpeciesData!L$2:L$4955,ObservedSpeciesData!$A$2:$A$4955,$A553,ObservedSpeciesData!$D$2:$D$4955,$D553)),AVERAGEIFS(ObservedSpeciesData!L$2:L$4955,ObservedSpeciesData!$A$2:$A$4955,$A553,ObservedSpeciesData!$D$2:$D$4955,$D553),"")</f>
        <v>2569.6666666666665</v>
      </c>
      <c r="M553" s="23">
        <f>IF(ISNUMBER(AVERAGEIFS(ObservedSpeciesData!M$2:M$4955,ObservedSpeciesData!$A$2:$A$4955,$A553,ObservedSpeciesData!$D$2:$D$4955,$D553)),AVERAGEIFS(ObservedSpeciesData!M$2:M$4955,ObservedSpeciesData!$A$2:$A$4955,$A553,ObservedSpeciesData!$D$2:$D$4955,$D553),"")</f>
        <v>256.96666666666664</v>
      </c>
      <c r="N553" s="23" t="str">
        <f>IF(ISNUMBER(AVERAGEIFS(ObservedSpeciesData!N$2:N$4955,ObservedSpeciesData!$A$2:$A$4955,$A553,ObservedSpeciesData!$D$2:$D$4955,$D553)),AVERAGEIFS(ObservedSpeciesData!N$2:N$4955,ObservedSpeciesData!$A$2:$A$4955,$A553,ObservedSpeciesData!$D$2:$D$4955,$D553),"")</f>
        <v/>
      </c>
      <c r="O553" s="23" t="str">
        <f>IF(ISNUMBER(AVERAGEIFS(ObservedSpeciesData!O$2:O$4955,ObservedSpeciesData!$A$2:$A$4955,$A553,ObservedSpeciesData!$D$2:$D$4955,$D553)),AVERAGEIFS(ObservedSpeciesData!O$2:O$4955,ObservedSpeciesData!$A$2:$A$4955,$A553,ObservedSpeciesData!$D$2:$D$4955,$D553),"")</f>
        <v/>
      </c>
      <c r="P553" s="23" t="str">
        <f>IF(ISNUMBER(AVERAGEIFS(ObservedSpeciesData!P$2:P$4955,ObservedSpeciesData!$A$2:$A$4955,$A553,ObservedSpeciesData!$C$2:$C$4955,$C553,ObservedSpeciesData!$D$2:$D$4955,$D553)),AVERAGEIFS(ObservedSpeciesData!P$2:P$4955,ObservedSpeciesData!$A$2:$A$4955,$A553,ObservedSpeciesData!$C$2:$C$4955,$C553,ObservedSpeciesData!$D$2:$D$4955,$D553),"")</f>
        <v/>
      </c>
      <c r="Q553" s="23"/>
      <c r="R553" s="25" t="str">
        <f>IF(ISNUMBER(AVERAGEIFS(ObservedSpeciesData!R$2:R$4955,ObservedSpeciesData!$A$2:$A$4955,$A553,ObservedSpeciesData!$D$2:$D$4955,$D553)),AVERAGEIFS(ObservedSpeciesData!R$2:R$4955,ObservedSpeciesData!$A$2:$A$4955,$A553,ObservedSpeciesData!$D$2:$D$4955,$D553),"")</f>
        <v/>
      </c>
      <c r="S553" s="25" t="str">
        <f>IF(ISNUMBER(AVERAGEIFS(ObservedSpeciesData!S$2:S$4955,ObservedSpeciesData!$A$2:$A$4955,$A553,ObservedSpeciesData!$D$2:$D$4955,$D553)),AVERAGEIFS(ObservedSpeciesData!S$2:S$4955,ObservedSpeciesData!$A$2:$A$4955,$A553,ObservedSpeciesData!$D$2:$D$4955,$D553),"")</f>
        <v/>
      </c>
      <c r="T553" s="23" t="str">
        <f>IF(ISNUMBER(AVERAGEIFS(ObservedSpeciesData!T$2:T$4955,ObservedSpeciesData!$A$2:$A$4955,$A553,ObservedSpeciesData!$D$2:$D$4955,$D553)),AVERAGEIFS(ObservedSpeciesData!T$2:T$4955,ObservedSpeciesData!$A$2:$A$4955,$A553,ObservedSpeciesData!$D$2:$D$4955,$D553),"")</f>
        <v/>
      </c>
      <c r="U553" s="24" t="str">
        <f>IF(ISNUMBER(AVERAGEIFS(ObservedSpeciesData!U$2:U$4955,ObservedSpeciesData!$A$2:$A$4955,$A553,ObservedSpeciesData!$C$2:$C$4955,$C553,ObservedSpeciesData!$D$2:$D$4955,$D553)),AVERAGEIFS(ObservedSpeciesData!U$2:U$4955,ObservedSpeciesData!$A$2:$A$4955,$A553,ObservedSpeciesData!$C$2:$C$4955,$C553,ObservedSpeciesData!$D$2:$D$4955,$D553),"")</f>
        <v/>
      </c>
      <c r="V553" s="23">
        <f>IF(ISNUMBER(AVERAGEIFS(ObservedSpeciesData!V$2:V$4955,ObservedSpeciesData!$A$2:$A$4955,$A553,ObservedSpeciesData!$D$2:$D$4955,$D553)),AVERAGEIFS(ObservedSpeciesData!V$2:V$4955,ObservedSpeciesData!$A$2:$A$4955,$A553,ObservedSpeciesData!$D$2:$D$4955,$D553),"")</f>
        <v>19.836108048756916</v>
      </c>
      <c r="W553" s="23">
        <f>IF(ISNUMBER(AVERAGEIFS(ObservedSpeciesData!W$2:W$4955,ObservedSpeciesData!$A$2:$A$4955,$A553,ObservedSpeciesData!$D$2:$D$4955,$D553)),AVERAGEIFS(ObservedSpeciesData!W$2:W$4955,ObservedSpeciesData!$A$2:$A$4955,$A553,ObservedSpeciesData!$D$2:$D$4955,$D553),"")</f>
        <v>17.651399612426758</v>
      </c>
      <c r="X553" s="23">
        <f>IF(ISNUMBER(AVERAGEIFS(ObservedSpeciesData!X$2:X$4955,ObservedSpeciesData!$A$2:$A$4955,$A553,ObservedSpeciesData!$D$2:$D$4955,$D553)),AVERAGEIFS(ObservedSpeciesData!X$2:X$4955,ObservedSpeciesData!$A$2:$A$4955,$A553,ObservedSpeciesData!$D$2:$D$4955,$D553),"")</f>
        <v>80.511435190836593</v>
      </c>
      <c r="Y553" s="23">
        <f>IF(ISNUMBER(AVERAGEIFS(ObservedSpeciesData!Y$2:Y$4955,ObservedSpeciesData!$A$2:$A$4955,$A553,ObservedSpeciesData!$D$2:$D$4955,$D553)),AVERAGEIFS(ObservedSpeciesData!Y$2:Y$4955,ObservedSpeciesData!$A$2:$A$4955,$A553,ObservedSpeciesData!$D$2:$D$4955,$D553),"")</f>
        <v>29.804451465606689</v>
      </c>
      <c r="Z553" s="23">
        <f>IF(ISNUMBER(AVERAGEIFS(ObservedSpeciesData!Z$2:Z$4955,ObservedSpeciesData!$A$2:$A$4955,$A553,ObservedSpeciesData!$D$2:$D$4955,$D553)),AVERAGEIFS(ObservedSpeciesData!Z$2:Z$4955,ObservedSpeciesData!$A$2:$A$4955,$A553,ObservedSpeciesData!$D$2:$D$4955,$D553),"")</f>
        <v>90.879200617472335</v>
      </c>
      <c r="AA553" s="23">
        <f>IF(ISNUMBER(AVERAGEIFS(ObservedSpeciesData!AA$2:AA$4955,ObservedSpeciesData!$A$2:$A$4955,$A553,ObservedSpeciesData!$D$2:$D$4955,$D553)),AVERAGEIFS(ObservedSpeciesData!AA$2:AA$4955,ObservedSpeciesData!$A$2:$A$4955,$A553,ObservedSpeciesData!$D$2:$D$4955,$D553),"")</f>
        <v>25.125621636708576</v>
      </c>
      <c r="AB553" s="24">
        <f>IF(ISNUMBER(AVERAGEIFS(ObservedSpeciesData!AB$2:AB$4955,ObservedSpeciesData!$A$2:$A$4955,$A553,ObservedSpeciesData!$D$2:$D$4955,$D553)),AVERAGEIFS(ObservedSpeciesData!AB$2:AB$4955,ObservedSpeciesData!$A$2:$A$4955,$A553,ObservedSpeciesData!$D$2:$D$4955,$D553),"")</f>
        <v>4.0200994618733728E-2</v>
      </c>
      <c r="AC553" s="24">
        <f>IF(ISNUMBER(AVERAGEIFS(ObservedSpeciesData!AC$2:AC$4955,ObservedSpeciesData!$A$2:$A$4955,$A553,ObservedSpeciesData!$D$2:$D$4955,$D553)),AVERAGEIFS(ObservedSpeciesData!AC$2:AC$4955,ObservedSpeciesData!$A$2:$A$4955,$A553,ObservedSpeciesData!$D$2:$D$4955,$D553),"")</f>
        <v>4.0200994618733728E-2</v>
      </c>
      <c r="AD553" s="23">
        <f>IF(ISNUMBER(AVERAGEIFS(ObservedSpeciesData!AD$2:AD$4955,ObservedSpeciesData!$A$2:$A$4955,$A553,ObservedSpeciesData!$D$2:$D$4955,$D553)),AVERAGEIFS(ObservedSpeciesData!AD$2:AD$4955,ObservedSpeciesData!$A$2:$A$4955,$A553,ObservedSpeciesData!$D$2:$D$4955,$D553),"")</f>
        <v>12.881829630533852</v>
      </c>
      <c r="AE553" s="24">
        <f>IF(ISNUMBER(AVERAGEIFS(ObservedSpeciesData!AE$2:AE$4955,ObservedSpeciesData!$A$2:$A$4955,$A553,ObservedSpeciesData!$D$2:$D$4955,$D553)),AVERAGEIFS(ObservedSpeciesData!AE$2:AE$4955,ObservedSpeciesData!$A$2:$A$4955,$A553,ObservedSpeciesData!$D$2:$D$4955,$D553),"")</f>
        <v>14.465678968695151</v>
      </c>
      <c r="AF553" s="23"/>
      <c r="AG553" s="24"/>
      <c r="AH553" s="23" t="str">
        <f>IF(ISNUMBER(AVERAGEIFS(ObservedSpeciesData!AH$2:AH$4955,ObservedSpeciesData!$A$2:$A$4955,$A553,ObservedSpeciesData!$D$2:$D$4955,$D553)),AVERAGEIFS(ObservedSpeciesData!AH$2:AH$4955,ObservedSpeciesData!$A$2:$A$4955,$A553,ObservedSpeciesData!$D$2:$D$4955,$D553),"")</f>
        <v/>
      </c>
      <c r="AI553" s="23" t="str">
        <f>IF(ISNUMBER(AVERAGEIFS(ObservedSpeciesData!AI$2:AI$4955,ObservedSpeciesData!$A$2:$A$4955,$A553,ObservedSpeciesData!$C$2:$C$4955,$C553,ObservedSpeciesData!$D$2:$D$4955,$D553)),AVERAGEIFS(ObservedSpeciesData!AI$2:AI$4955,ObservedSpeciesData!$A$2:$A$4955,$A553,ObservedSpeciesData!$C$2:$C$4955,$C553,ObservedSpeciesData!$D$2:$D$4955,$D553),"")</f>
        <v/>
      </c>
      <c r="AJ553" s="2">
        <f>COUNTIFS(ObservedSpeciesData!$A$2:$A$828,$A553,ObservedSpeciesData!$D$2:$D$828,$D553)</f>
        <v>0</v>
      </c>
      <c r="AK553" s="2">
        <f t="shared" si="8"/>
        <v>11</v>
      </c>
    </row>
    <row r="554" spans="1:37" x14ac:dyDescent="0.25">
      <c r="A554" s="14" t="s">
        <v>104</v>
      </c>
      <c r="B554" t="s">
        <v>98</v>
      </c>
      <c r="C554" t="s">
        <v>105</v>
      </c>
      <c r="D554" s="13">
        <v>42314</v>
      </c>
      <c r="E554">
        <v>1</v>
      </c>
      <c r="F554">
        <v>0</v>
      </c>
      <c r="G554" s="2" t="s">
        <v>87</v>
      </c>
      <c r="H554" s="2" t="s">
        <v>11</v>
      </c>
      <c r="I554">
        <v>3</v>
      </c>
      <c r="J554" s="2" t="s">
        <v>77</v>
      </c>
      <c r="K554" s="2">
        <f>IF(ISNUMBER(AVERAGEIFS(ObservedSpeciesData!K$2:K$4955,ObservedSpeciesData!$A$2:$A$4955,$A554,ObservedSpeciesData!$D$2:$D$4955,$D554)),AVERAGEIFS(ObservedSpeciesData!K$2:K$4955,ObservedSpeciesData!$A$2:$A$4955,$A554,ObservedSpeciesData!$D$2:$D$4955,$D554),"")</f>
        <v>0</v>
      </c>
      <c r="L554" s="26" t="str">
        <f>IF(ISNUMBER(AVERAGEIFS(ObservedSpeciesData!L$2:L$4955,ObservedSpeciesData!$A$2:$A$4955,$A554,ObservedSpeciesData!$D$2:$D$4955,$D554)),AVERAGEIFS(ObservedSpeciesData!L$2:L$4955,ObservedSpeciesData!$A$2:$A$4955,$A554,ObservedSpeciesData!$D$2:$D$4955,$D554),"")</f>
        <v/>
      </c>
      <c r="M554" s="23" t="str">
        <f>IF(ISNUMBER(AVERAGEIFS(ObservedSpeciesData!M$2:M$4955,ObservedSpeciesData!$A$2:$A$4955,$A554,ObservedSpeciesData!$D$2:$D$4955,$D554)),AVERAGEIFS(ObservedSpeciesData!M$2:M$4955,ObservedSpeciesData!$A$2:$A$4955,$A554,ObservedSpeciesData!$D$2:$D$4955,$D554),"")</f>
        <v/>
      </c>
      <c r="N554" s="23">
        <f>IF(ISNUMBER(AVERAGEIFS(ObservedSpeciesData!N$2:N$4955,ObservedSpeciesData!$A$2:$A$4955,$A554,ObservedSpeciesData!$D$2:$D$4955,$D554)),AVERAGEIFS(ObservedSpeciesData!N$2:N$4955,ObservedSpeciesData!$A$2:$A$4955,$A554,ObservedSpeciesData!$D$2:$D$4955,$D554),"")</f>
        <v>503.27127866795962</v>
      </c>
      <c r="O554" s="23">
        <f>IF(ISNUMBER(AVERAGEIFS(ObservedSpeciesData!O$2:O$4955,ObservedSpeciesData!$A$2:$A$4955,$A554,ObservedSpeciesData!$D$2:$D$4955,$D554)),AVERAGEIFS(ObservedSpeciesData!O$2:O$4955,ObservedSpeciesData!$A$2:$A$4955,$A554,ObservedSpeciesData!$D$2:$D$4955,$D554),"")</f>
        <v>50.327127866795962</v>
      </c>
      <c r="P554" s="23">
        <f>IF(ISNUMBER(AVERAGEIFS(ObservedSpeciesData!P$2:P$4955,ObservedSpeciesData!$A$2:$A$4955,$A554,ObservedSpeciesData!$C$2:$C$4955,$C554,ObservedSpeciesData!$D$2:$D$4955,$D554)),AVERAGEIFS(ObservedSpeciesData!P$2:P$4955,ObservedSpeciesData!$A$2:$A$4955,$A554,ObservedSpeciesData!$C$2:$C$4955,$C554,ObservedSpeciesData!$D$2:$D$4955,$D554),"")</f>
        <v>77.971387246166927</v>
      </c>
      <c r="Q554" s="23"/>
      <c r="R554" s="25" t="str">
        <f>IF(ISNUMBER(AVERAGEIFS(ObservedSpeciesData!R$2:R$4955,ObservedSpeciesData!$A$2:$A$4955,$A554,ObservedSpeciesData!$D$2:$D$4955,$D554)),AVERAGEIFS(ObservedSpeciesData!R$2:R$4955,ObservedSpeciesData!$A$2:$A$4955,$A554,ObservedSpeciesData!$D$2:$D$4955,$D554),"")</f>
        <v/>
      </c>
      <c r="S554" s="25" t="str">
        <f>IF(ISNUMBER(AVERAGEIFS(ObservedSpeciesData!S$2:S$4955,ObservedSpeciesData!$A$2:$A$4955,$A554,ObservedSpeciesData!$D$2:$D$4955,$D554)),AVERAGEIFS(ObservedSpeciesData!S$2:S$4955,ObservedSpeciesData!$A$2:$A$4955,$A554,ObservedSpeciesData!$D$2:$D$4955,$D554),"")</f>
        <v/>
      </c>
      <c r="T554" s="23" t="str">
        <f>IF(ISNUMBER(AVERAGEIFS(ObservedSpeciesData!T$2:T$4955,ObservedSpeciesData!$A$2:$A$4955,$A554,ObservedSpeciesData!$D$2:$D$4955,$D554)),AVERAGEIFS(ObservedSpeciesData!T$2:T$4955,ObservedSpeciesData!$A$2:$A$4955,$A554,ObservedSpeciesData!$D$2:$D$4955,$D554),"")</f>
        <v/>
      </c>
      <c r="U554" s="24" t="str">
        <f>IF(ISNUMBER(AVERAGEIFS(ObservedSpeciesData!U$2:U$4955,ObservedSpeciesData!$A$2:$A$4955,$A554,ObservedSpeciesData!$C$2:$C$4955,$C554,ObservedSpeciesData!$D$2:$D$4955,$D554)),AVERAGEIFS(ObservedSpeciesData!U$2:U$4955,ObservedSpeciesData!$A$2:$A$4955,$A554,ObservedSpeciesData!$C$2:$C$4955,$C554,ObservedSpeciesData!$D$2:$D$4955,$D554),"")</f>
        <v/>
      </c>
      <c r="V554" s="23">
        <f>IF(ISNUMBER(AVERAGEIFS(ObservedSpeciesData!V$2:V$4955,ObservedSpeciesData!$A$2:$A$4955,$A554,ObservedSpeciesData!$D$2:$D$4955,$D554)),AVERAGEIFS(ObservedSpeciesData!V$2:V$4955,ObservedSpeciesData!$A$2:$A$4955,$A554,ObservedSpeciesData!$D$2:$D$4955,$D554),"")</f>
        <v>22.466925064722695</v>
      </c>
      <c r="W554" s="23">
        <f>IF(ISNUMBER(AVERAGEIFS(ObservedSpeciesData!W$2:W$4955,ObservedSpeciesData!$A$2:$A$4955,$A554,ObservedSpeciesData!$D$2:$D$4955,$D554)),AVERAGEIFS(ObservedSpeciesData!W$2:W$4955,ObservedSpeciesData!$A$2:$A$4955,$A554,ObservedSpeciesData!$D$2:$D$4955,$D554),"")</f>
        <v>29.614963571230568</v>
      </c>
      <c r="X554" s="23">
        <f>IF(ISNUMBER(AVERAGEIFS(ObservedSpeciesData!X$2:X$4955,ObservedSpeciesData!$A$2:$A$4955,$A554,ObservedSpeciesData!$D$2:$D$4955,$D554)),AVERAGEIFS(ObservedSpeciesData!X$2:X$4955,ObservedSpeciesData!$A$2:$A$4955,$A554,ObservedSpeciesData!$D$2:$D$4955,$D554),"")</f>
        <v>78.050082047780364</v>
      </c>
      <c r="Y554" s="23">
        <f>IF(ISNUMBER(AVERAGEIFS(ObservedSpeciesData!Y$2:Y$4955,ObservedSpeciesData!$A$2:$A$4955,$A554,ObservedSpeciesData!$D$2:$D$4955,$D554)),AVERAGEIFS(ObservedSpeciesData!Y$2:Y$4955,ObservedSpeciesData!$A$2:$A$4955,$A554,ObservedSpeciesData!$D$2:$D$4955,$D554),"")</f>
        <v>40.412776470184326</v>
      </c>
      <c r="Z554" s="23">
        <f>IF(ISNUMBER(AVERAGEIFS(ObservedSpeciesData!Z$2:Z$4955,ObservedSpeciesData!$A$2:$A$4955,$A554,ObservedSpeciesData!$D$2:$D$4955,$D554)),AVERAGEIFS(ObservedSpeciesData!Z$2:Z$4955,ObservedSpeciesData!$A$2:$A$4955,$A554,ObservedSpeciesData!$D$2:$D$4955,$D554),"")</f>
        <v>92.261326471964509</v>
      </c>
      <c r="AA554" s="23">
        <f>IF(ISNUMBER(AVERAGEIFS(ObservedSpeciesData!AA$2:AA$4955,ObservedSpeciesData!$A$2:$A$4955,$A554,ObservedSpeciesData!$D$2:$D$4955,$D554)),AVERAGEIFS(ObservedSpeciesData!AA$2:AA$4955,ObservedSpeciesData!$A$2:$A$4955,$A554,ObservedSpeciesData!$D$2:$D$4955,$D554),"")</f>
        <v>12.609916786352795</v>
      </c>
      <c r="AB554" s="24">
        <f>IF(ISNUMBER(AVERAGEIFS(ObservedSpeciesData!AB$2:AB$4955,ObservedSpeciesData!$A$2:$A$4955,$A554,ObservedSpeciesData!$D$2:$D$4955,$D554)),AVERAGEIFS(ObservedSpeciesData!AB$2:AB$4955,ObservedSpeciesData!$A$2:$A$4955,$A554,ObservedSpeciesData!$D$2:$D$4955,$D554),"")</f>
        <v>2.0175866858164467E-2</v>
      </c>
      <c r="AC554" s="24">
        <f>IF(ISNUMBER(AVERAGEIFS(ObservedSpeciesData!AC$2:AC$4955,ObservedSpeciesData!$A$2:$A$4955,$A554,ObservedSpeciesData!$D$2:$D$4955,$D554)),AVERAGEIFS(ObservedSpeciesData!AC$2:AC$4955,ObservedSpeciesData!$A$2:$A$4955,$A554,ObservedSpeciesData!$D$2:$D$4955,$D554),"")</f>
        <v>2.0175866858164467E-2</v>
      </c>
      <c r="AD554" s="23">
        <f>IF(ISNUMBER(AVERAGEIFS(ObservedSpeciesData!AD$2:AD$4955,ObservedSpeciesData!$A$2:$A$4955,$A554,ObservedSpeciesData!$D$2:$D$4955,$D554)),AVERAGEIFS(ObservedSpeciesData!AD$2:AD$4955,ObservedSpeciesData!$A$2:$A$4955,$A554,ObservedSpeciesData!$D$2:$D$4955,$D554),"")</f>
        <v>12.488013127644859</v>
      </c>
      <c r="AE554" s="24">
        <f>IF(ISNUMBER(AVERAGEIFS(ObservedSpeciesData!AE$2:AE$4955,ObservedSpeciesData!$A$2:$A$4955,$A554,ObservedSpeciesData!$D$2:$D$4955,$D554)),AVERAGEIFS(ObservedSpeciesData!AE$2:AE$4955,ObservedSpeciesData!$A$2:$A$4955,$A554,ObservedSpeciesData!$D$2:$D$4955,$D554),"")</f>
        <v>20.240512571693632</v>
      </c>
      <c r="AF554" s="23"/>
      <c r="AG554" s="24"/>
      <c r="AH554" s="23">
        <f>IF(ISNUMBER(AVERAGEIFS(ObservedSpeciesData!AH$2:AH$4955,ObservedSpeciesData!$A$2:$A$4955,$A554,ObservedSpeciesData!$D$2:$D$4955,$D554)),AVERAGEIFS(ObservedSpeciesData!AH$2:AH$4955,ObservedSpeciesData!$A$2:$A$4955,$A554,ObservedSpeciesData!$D$2:$D$4955,$D554),"")</f>
        <v>0.98950000000000005</v>
      </c>
      <c r="AI554" s="23">
        <f>IF(ISNUMBER(AVERAGEIFS(ObservedSpeciesData!AI$2:AI$4955,ObservedSpeciesData!$A$2:$A$4955,$A554,ObservedSpeciesData!$C$2:$C$4955,$C554,ObservedSpeciesData!$D$2:$D$4955,$D554)),AVERAGEIFS(ObservedSpeciesData!AI$2:AI$4955,ObservedSpeciesData!$A$2:$A$4955,$A554,ObservedSpeciesData!$C$2:$C$4955,$C554,ObservedSpeciesData!$D$2:$D$4955,$D554),"")</f>
        <v>1.8185</v>
      </c>
      <c r="AJ554" s="2">
        <f>COUNTIFS(ObservedSpeciesData!$A$2:$A$828,$A554,ObservedSpeciesData!$D$2:$D$828,$D554)</f>
        <v>0</v>
      </c>
      <c r="AK554" s="2">
        <f t="shared" si="8"/>
        <v>15</v>
      </c>
    </row>
    <row r="555" spans="1:37" x14ac:dyDescent="0.25">
      <c r="A555" s="14" t="s">
        <v>103</v>
      </c>
      <c r="B555" t="s">
        <v>98</v>
      </c>
      <c r="C555" t="s">
        <v>105</v>
      </c>
      <c r="D555" s="13">
        <v>42314</v>
      </c>
      <c r="E555">
        <v>1</v>
      </c>
      <c r="F555">
        <v>50</v>
      </c>
      <c r="G555" s="2" t="s">
        <v>87</v>
      </c>
      <c r="H555" s="2" t="s">
        <v>11</v>
      </c>
      <c r="I555">
        <v>3</v>
      </c>
      <c r="J555" s="2" t="s">
        <v>77</v>
      </c>
      <c r="K555" s="2">
        <f>IF(ISNUMBER(AVERAGEIFS(ObservedSpeciesData!K$2:K$4955,ObservedSpeciesData!$A$2:$A$4955,$A555,ObservedSpeciesData!$D$2:$D$4955,$D555)),AVERAGEIFS(ObservedSpeciesData!K$2:K$4955,ObservedSpeciesData!$A$2:$A$4955,$A555,ObservedSpeciesData!$D$2:$D$4955,$D555),"")</f>
        <v>45</v>
      </c>
      <c r="L555" s="26" t="str">
        <f>IF(ISNUMBER(AVERAGEIFS(ObservedSpeciesData!L$2:L$4955,ObservedSpeciesData!$A$2:$A$4955,$A555,ObservedSpeciesData!$D$2:$D$4955,$D555)),AVERAGEIFS(ObservedSpeciesData!L$2:L$4955,ObservedSpeciesData!$A$2:$A$4955,$A555,ObservedSpeciesData!$D$2:$D$4955,$D555),"")</f>
        <v/>
      </c>
      <c r="M555" s="23" t="str">
        <f>IF(ISNUMBER(AVERAGEIFS(ObservedSpeciesData!M$2:M$4955,ObservedSpeciesData!$A$2:$A$4955,$A555,ObservedSpeciesData!$D$2:$D$4955,$D555)),AVERAGEIFS(ObservedSpeciesData!M$2:M$4955,ObservedSpeciesData!$A$2:$A$4955,$A555,ObservedSpeciesData!$D$2:$D$4955,$D555),"")</f>
        <v/>
      </c>
      <c r="N555" s="23">
        <f>IF(ISNUMBER(AVERAGEIFS(ObservedSpeciesData!N$2:N$4955,ObservedSpeciesData!$A$2:$A$4955,$A555,ObservedSpeciesData!$D$2:$D$4955,$D555)),AVERAGEIFS(ObservedSpeciesData!N$2:N$4955,ObservedSpeciesData!$A$2:$A$4955,$A555,ObservedSpeciesData!$D$2:$D$4955,$D555),"")</f>
        <v>640.0451578475836</v>
      </c>
      <c r="O555" s="23">
        <f>IF(ISNUMBER(AVERAGEIFS(ObservedSpeciesData!O$2:O$4955,ObservedSpeciesData!$A$2:$A$4955,$A555,ObservedSpeciesData!$D$2:$D$4955,$D555)),AVERAGEIFS(ObservedSpeciesData!O$2:O$4955,ObservedSpeciesData!$A$2:$A$4955,$A555,ObservedSpeciesData!$D$2:$D$4955,$D555),"")</f>
        <v>64.004515784758368</v>
      </c>
      <c r="P555" s="23">
        <f>IF(ISNUMBER(AVERAGEIFS(ObservedSpeciesData!P$2:P$4955,ObservedSpeciesData!$A$2:$A$4955,$A555,ObservedSpeciesData!$C$2:$C$4955,$C555,ObservedSpeciesData!$D$2:$D$4955,$D555)),AVERAGEIFS(ObservedSpeciesData!P$2:P$4955,ObservedSpeciesData!$A$2:$A$4955,$A555,ObservedSpeciesData!$C$2:$C$4955,$C555,ObservedSpeciesData!$D$2:$D$4955,$D555),"")</f>
        <v>126.31979822916917</v>
      </c>
      <c r="Q555" s="23"/>
      <c r="R555" s="25" t="str">
        <f>IF(ISNUMBER(AVERAGEIFS(ObservedSpeciesData!R$2:R$4955,ObservedSpeciesData!$A$2:$A$4955,$A555,ObservedSpeciesData!$D$2:$D$4955,$D555)),AVERAGEIFS(ObservedSpeciesData!R$2:R$4955,ObservedSpeciesData!$A$2:$A$4955,$A555,ObservedSpeciesData!$D$2:$D$4955,$D555),"")</f>
        <v/>
      </c>
      <c r="S555" s="25" t="str">
        <f>IF(ISNUMBER(AVERAGEIFS(ObservedSpeciesData!S$2:S$4955,ObservedSpeciesData!$A$2:$A$4955,$A555,ObservedSpeciesData!$D$2:$D$4955,$D555)),AVERAGEIFS(ObservedSpeciesData!S$2:S$4955,ObservedSpeciesData!$A$2:$A$4955,$A555,ObservedSpeciesData!$D$2:$D$4955,$D555),"")</f>
        <v/>
      </c>
      <c r="T555" s="23" t="str">
        <f>IF(ISNUMBER(AVERAGEIFS(ObservedSpeciesData!T$2:T$4955,ObservedSpeciesData!$A$2:$A$4955,$A555,ObservedSpeciesData!$D$2:$D$4955,$D555)),AVERAGEIFS(ObservedSpeciesData!T$2:T$4955,ObservedSpeciesData!$A$2:$A$4955,$A555,ObservedSpeciesData!$D$2:$D$4955,$D555),"")</f>
        <v/>
      </c>
      <c r="U555" s="24" t="str">
        <f>IF(ISNUMBER(AVERAGEIFS(ObservedSpeciesData!U$2:U$4955,ObservedSpeciesData!$A$2:$A$4955,$A555,ObservedSpeciesData!$C$2:$C$4955,$C555,ObservedSpeciesData!$D$2:$D$4955,$D555)),AVERAGEIFS(ObservedSpeciesData!U$2:U$4955,ObservedSpeciesData!$A$2:$A$4955,$A555,ObservedSpeciesData!$C$2:$C$4955,$C555,ObservedSpeciesData!$D$2:$D$4955,$D555),"")</f>
        <v/>
      </c>
      <c r="V555" s="23">
        <f>IF(ISNUMBER(AVERAGEIFS(ObservedSpeciesData!V$2:V$4955,ObservedSpeciesData!$A$2:$A$4955,$A555,ObservedSpeciesData!$D$2:$D$4955,$D555)),AVERAGEIFS(ObservedSpeciesData!V$2:V$4955,ObservedSpeciesData!$A$2:$A$4955,$A555,ObservedSpeciesData!$D$2:$D$4955,$D555),"")</f>
        <v>22.472782293955483</v>
      </c>
      <c r="W555" s="23">
        <f>IF(ISNUMBER(AVERAGEIFS(ObservedSpeciesData!W$2:W$4955,ObservedSpeciesData!$A$2:$A$4955,$A555,ObservedSpeciesData!$D$2:$D$4955,$D555)),AVERAGEIFS(ObservedSpeciesData!W$2:W$4955,ObservedSpeciesData!$A$2:$A$4955,$A555,ObservedSpeciesData!$D$2:$D$4955,$D555),"")</f>
        <v>30.455984274546303</v>
      </c>
      <c r="X555" s="23">
        <f>IF(ISNUMBER(AVERAGEIFS(ObservedSpeciesData!X$2:X$4955,ObservedSpeciesData!$A$2:$A$4955,$A555,ObservedSpeciesData!$D$2:$D$4955,$D555)),AVERAGEIFS(ObservedSpeciesData!X$2:X$4955,ObservedSpeciesData!$A$2:$A$4955,$A555,ObservedSpeciesData!$D$2:$D$4955,$D555),"")</f>
        <v>78.591051896413177</v>
      </c>
      <c r="Y555" s="23">
        <f>IF(ISNUMBER(AVERAGEIFS(ObservedSpeciesData!Y$2:Y$4955,ObservedSpeciesData!$A$2:$A$4955,$A555,ObservedSpeciesData!$D$2:$D$4955,$D555)),AVERAGEIFS(ObservedSpeciesData!Y$2:Y$4955,ObservedSpeciesData!$A$2:$A$4955,$A555,ObservedSpeciesData!$D$2:$D$4955,$D555),"")</f>
        <v>40.165717601776123</v>
      </c>
      <c r="Z555" s="23">
        <f>IF(ISNUMBER(AVERAGEIFS(ObservedSpeciesData!Z$2:Z$4955,ObservedSpeciesData!$A$2:$A$4955,$A555,ObservedSpeciesData!$D$2:$D$4955,$D555)),AVERAGEIFS(ObservedSpeciesData!Z$2:Z$4955,ObservedSpeciesData!$A$2:$A$4955,$A555,ObservedSpeciesData!$D$2:$D$4955,$D555),"")</f>
        <v>92.656801859537751</v>
      </c>
      <c r="AA555" s="23">
        <f>IF(ISNUMBER(AVERAGEIFS(ObservedSpeciesData!AA$2:AA$4955,ObservedSpeciesData!$A$2:$A$4955,$A555,ObservedSpeciesData!$D$2:$D$4955,$D555)),AVERAGEIFS(ObservedSpeciesData!AA$2:AA$4955,ObservedSpeciesData!$A$2:$A$4955,$A555,ObservedSpeciesData!$D$2:$D$4955,$D555),"")</f>
        <v>12.620848695437115</v>
      </c>
      <c r="AB555" s="24">
        <f>IF(ISNUMBER(AVERAGEIFS(ObservedSpeciesData!AB$2:AB$4955,ObservedSpeciesData!$A$2:$A$4955,$A555,ObservedSpeciesData!$D$2:$D$4955,$D555)),AVERAGEIFS(ObservedSpeciesData!AB$2:AB$4955,ObservedSpeciesData!$A$2:$A$4955,$A555,ObservedSpeciesData!$D$2:$D$4955,$D555),"")</f>
        <v>2.019335791269938E-2</v>
      </c>
      <c r="AC555" s="24">
        <f>IF(ISNUMBER(AVERAGEIFS(ObservedSpeciesData!AC$2:AC$4955,ObservedSpeciesData!$A$2:$A$4955,$A555,ObservedSpeciesData!$D$2:$D$4955,$D555)),AVERAGEIFS(ObservedSpeciesData!AC$2:AC$4955,ObservedSpeciesData!$A$2:$A$4955,$A555,ObservedSpeciesData!$D$2:$D$4955,$D555),"")</f>
        <v>2.019335791269938E-2</v>
      </c>
      <c r="AD555" s="23">
        <f>IF(ISNUMBER(AVERAGEIFS(ObservedSpeciesData!AD$2:AD$4955,ObservedSpeciesData!$A$2:$A$4955,$A555,ObservedSpeciesData!$D$2:$D$4955,$D555)),AVERAGEIFS(ObservedSpeciesData!AD$2:AD$4955,ObservedSpeciesData!$A$2:$A$4955,$A555,ObservedSpeciesData!$D$2:$D$4955,$D555),"")</f>
        <v>12.574568303426107</v>
      </c>
      <c r="AE555" s="24">
        <f>IF(ISNUMBER(AVERAGEIFS(ObservedSpeciesData!AE$2:AE$4955,ObservedSpeciesData!$A$2:$A$4955,$A555,ObservedSpeciesData!$D$2:$D$4955,$D555)),AVERAGEIFS(ObservedSpeciesData!AE$2:AE$4955,ObservedSpeciesData!$A$2:$A$4955,$A555,ObservedSpeciesData!$D$2:$D$4955,$D555),"")</f>
        <v>20.231516670966705</v>
      </c>
      <c r="AF555" s="23"/>
      <c r="AG555" s="24"/>
      <c r="AH555" s="23">
        <f>IF(ISNUMBER(AVERAGEIFS(ObservedSpeciesData!AH$2:AH$4955,ObservedSpeciesData!$A$2:$A$4955,$A555,ObservedSpeciesData!$D$2:$D$4955,$D555)),AVERAGEIFS(ObservedSpeciesData!AH$2:AH$4955,ObservedSpeciesData!$A$2:$A$4955,$A555,ObservedSpeciesData!$D$2:$D$4955,$D555),"")</f>
        <v>1.2993749999999999</v>
      </c>
      <c r="AI555" s="23">
        <f>IF(ISNUMBER(AVERAGEIFS(ObservedSpeciesData!AI$2:AI$4955,ObservedSpeciesData!$A$2:$A$4955,$A555,ObservedSpeciesData!$C$2:$C$4955,$C555,ObservedSpeciesData!$D$2:$D$4955,$D555)),AVERAGEIFS(ObservedSpeciesData!AI$2:AI$4955,ObservedSpeciesData!$A$2:$A$4955,$A555,ObservedSpeciesData!$C$2:$C$4955,$C555,ObservedSpeciesData!$D$2:$D$4955,$D555),"")</f>
        <v>2.9325000000000001</v>
      </c>
      <c r="AJ555" s="2">
        <f>COUNTIFS(ObservedSpeciesData!$A$2:$A$828,$A555,ObservedSpeciesData!$D$2:$D$828,$D555)</f>
        <v>0</v>
      </c>
      <c r="AK555" s="2">
        <f t="shared" si="8"/>
        <v>15</v>
      </c>
    </row>
    <row r="556" spans="1:37" x14ac:dyDescent="0.25">
      <c r="A556" s="14" t="s">
        <v>102</v>
      </c>
      <c r="B556" t="s">
        <v>98</v>
      </c>
      <c r="C556" t="s">
        <v>105</v>
      </c>
      <c r="D556" s="13">
        <v>42314</v>
      </c>
      <c r="E556">
        <v>1</v>
      </c>
      <c r="F556">
        <v>100</v>
      </c>
      <c r="G556" s="2" t="s">
        <v>87</v>
      </c>
      <c r="H556" s="2" t="s">
        <v>11</v>
      </c>
      <c r="I556">
        <v>3</v>
      </c>
      <c r="J556" s="2" t="s">
        <v>77</v>
      </c>
      <c r="K556" s="2">
        <f>IF(ISNUMBER(AVERAGEIFS(ObservedSpeciesData!K$2:K$4955,ObservedSpeciesData!$A$2:$A$4955,$A556,ObservedSpeciesData!$D$2:$D$4955,$D556)),AVERAGEIFS(ObservedSpeciesData!K$2:K$4955,ObservedSpeciesData!$A$2:$A$4955,$A556,ObservedSpeciesData!$D$2:$D$4955,$D556),"")</f>
        <v>90</v>
      </c>
      <c r="L556" s="26" t="str">
        <f>IF(ISNUMBER(AVERAGEIFS(ObservedSpeciesData!L$2:L$4955,ObservedSpeciesData!$A$2:$A$4955,$A556,ObservedSpeciesData!$D$2:$D$4955,$D556)),AVERAGEIFS(ObservedSpeciesData!L$2:L$4955,ObservedSpeciesData!$A$2:$A$4955,$A556,ObservedSpeciesData!$D$2:$D$4955,$D556),"")</f>
        <v/>
      </c>
      <c r="M556" s="23" t="str">
        <f>IF(ISNUMBER(AVERAGEIFS(ObservedSpeciesData!M$2:M$4955,ObservedSpeciesData!$A$2:$A$4955,$A556,ObservedSpeciesData!$D$2:$D$4955,$D556)),AVERAGEIFS(ObservedSpeciesData!M$2:M$4955,ObservedSpeciesData!$A$2:$A$4955,$A556,ObservedSpeciesData!$D$2:$D$4955,$D556),"")</f>
        <v/>
      </c>
      <c r="N556" s="23">
        <f>IF(ISNUMBER(AVERAGEIFS(ObservedSpeciesData!N$2:N$4955,ObservedSpeciesData!$A$2:$A$4955,$A556,ObservedSpeciesData!$D$2:$D$4955,$D556)),AVERAGEIFS(ObservedSpeciesData!N$2:N$4955,ObservedSpeciesData!$A$2:$A$4955,$A556,ObservedSpeciesData!$D$2:$D$4955,$D556),"")</f>
        <v>1251.3781946264592</v>
      </c>
      <c r="O556" s="23">
        <f>IF(ISNUMBER(AVERAGEIFS(ObservedSpeciesData!O$2:O$4955,ObservedSpeciesData!$A$2:$A$4955,$A556,ObservedSpeciesData!$D$2:$D$4955,$D556)),AVERAGEIFS(ObservedSpeciesData!O$2:O$4955,ObservedSpeciesData!$A$2:$A$4955,$A556,ObservedSpeciesData!$D$2:$D$4955,$D556),"")</f>
        <v>125.13781946264591</v>
      </c>
      <c r="P556" s="23">
        <f>IF(ISNUMBER(AVERAGEIFS(ObservedSpeciesData!P$2:P$4955,ObservedSpeciesData!$A$2:$A$4955,$A556,ObservedSpeciesData!$C$2:$C$4955,$C556,ObservedSpeciesData!$D$2:$D$4955,$D556)),AVERAGEIFS(ObservedSpeciesData!P$2:P$4955,ObservedSpeciesData!$A$2:$A$4955,$A556,ObservedSpeciesData!$C$2:$C$4955,$C556,ObservedSpeciesData!$D$2:$D$4955,$D556),"")</f>
        <v>220.98908367940598</v>
      </c>
      <c r="Q556" s="23"/>
      <c r="R556" s="25" t="str">
        <f>IF(ISNUMBER(AVERAGEIFS(ObservedSpeciesData!R$2:R$4955,ObservedSpeciesData!$A$2:$A$4955,$A556,ObservedSpeciesData!$D$2:$D$4955,$D556)),AVERAGEIFS(ObservedSpeciesData!R$2:R$4955,ObservedSpeciesData!$A$2:$A$4955,$A556,ObservedSpeciesData!$D$2:$D$4955,$D556),"")</f>
        <v/>
      </c>
      <c r="S556" s="25" t="str">
        <f>IF(ISNUMBER(AVERAGEIFS(ObservedSpeciesData!S$2:S$4955,ObservedSpeciesData!$A$2:$A$4955,$A556,ObservedSpeciesData!$D$2:$D$4955,$D556)),AVERAGEIFS(ObservedSpeciesData!S$2:S$4955,ObservedSpeciesData!$A$2:$A$4955,$A556,ObservedSpeciesData!$D$2:$D$4955,$D556),"")</f>
        <v/>
      </c>
      <c r="T556" s="23" t="str">
        <f>IF(ISNUMBER(AVERAGEIFS(ObservedSpeciesData!T$2:T$4955,ObservedSpeciesData!$A$2:$A$4955,$A556,ObservedSpeciesData!$D$2:$D$4955,$D556)),AVERAGEIFS(ObservedSpeciesData!T$2:T$4955,ObservedSpeciesData!$A$2:$A$4955,$A556,ObservedSpeciesData!$D$2:$D$4955,$D556),"")</f>
        <v/>
      </c>
      <c r="U556" s="24" t="str">
        <f>IF(ISNUMBER(AVERAGEIFS(ObservedSpeciesData!U$2:U$4955,ObservedSpeciesData!$A$2:$A$4955,$A556,ObservedSpeciesData!$C$2:$C$4955,$C556,ObservedSpeciesData!$D$2:$D$4955,$D556)),AVERAGEIFS(ObservedSpeciesData!U$2:U$4955,ObservedSpeciesData!$A$2:$A$4955,$A556,ObservedSpeciesData!$C$2:$C$4955,$C556,ObservedSpeciesData!$D$2:$D$4955,$D556),"")</f>
        <v/>
      </c>
      <c r="V556" s="23">
        <f>IF(ISNUMBER(AVERAGEIFS(ObservedSpeciesData!V$2:V$4955,ObservedSpeciesData!$A$2:$A$4955,$A556,ObservedSpeciesData!$D$2:$D$4955,$D556)),AVERAGEIFS(ObservedSpeciesData!V$2:V$4955,ObservedSpeciesData!$A$2:$A$4955,$A556,ObservedSpeciesData!$D$2:$D$4955,$D556),"")</f>
        <v>22.27634529272715</v>
      </c>
      <c r="W556" s="23">
        <f>IF(ISNUMBER(AVERAGEIFS(ObservedSpeciesData!W$2:W$4955,ObservedSpeciesData!$A$2:$A$4955,$A556,ObservedSpeciesData!$D$2:$D$4955,$D556)),AVERAGEIFS(ObservedSpeciesData!W$2:W$4955,ObservedSpeciesData!$A$2:$A$4955,$A556,ObservedSpeciesData!$D$2:$D$4955,$D556),"")</f>
        <v>31.572250167528786</v>
      </c>
      <c r="X556" s="23">
        <f>IF(ISNUMBER(AVERAGEIFS(ObservedSpeciesData!X$2:X$4955,ObservedSpeciesData!$A$2:$A$4955,$A556,ObservedSpeciesData!$D$2:$D$4955,$D556)),AVERAGEIFS(ObservedSpeciesData!X$2:X$4955,ObservedSpeciesData!$A$2:$A$4955,$A556,ObservedSpeciesData!$D$2:$D$4955,$D556),"")</f>
        <v>78.917982896169036</v>
      </c>
      <c r="Y556" s="23">
        <f>IF(ISNUMBER(AVERAGEIFS(ObservedSpeciesData!Y$2:Y$4955,ObservedSpeciesData!$A$2:$A$4955,$A556,ObservedSpeciesData!$D$2:$D$4955,$D556)),AVERAGEIFS(ObservedSpeciesData!Y$2:Y$4955,ObservedSpeciesData!$A$2:$A$4955,$A556,ObservedSpeciesData!$D$2:$D$4955,$D556),"")</f>
        <v>40.547446966171265</v>
      </c>
      <c r="Z556" s="23">
        <f>IF(ISNUMBER(AVERAGEIFS(ObservedSpeciesData!Z$2:Z$4955,ObservedSpeciesData!$A$2:$A$4955,$A556,ObservedSpeciesData!$D$2:$D$4955,$D556)),AVERAGEIFS(ObservedSpeciesData!Z$2:Z$4955,ObservedSpeciesData!$A$2:$A$4955,$A556,ObservedSpeciesData!$D$2:$D$4955,$D556),"")</f>
        <v>92.64788834253946</v>
      </c>
      <c r="AA556" s="23">
        <f>IF(ISNUMBER(AVERAGEIFS(ObservedSpeciesData!AA$2:AA$4955,ObservedSpeciesData!$A$2:$A$4955,$A556,ObservedSpeciesData!$D$2:$D$4955,$D556)),AVERAGEIFS(ObservedSpeciesData!AA$2:AA$4955,ObservedSpeciesData!$A$2:$A$4955,$A556,ObservedSpeciesData!$D$2:$D$4955,$D556),"")</f>
        <v>12.400952498118084</v>
      </c>
      <c r="AB556" s="24">
        <f>IF(ISNUMBER(AVERAGEIFS(ObservedSpeciesData!AB$2:AB$4955,ObservedSpeciesData!$A$2:$A$4955,$A556,ObservedSpeciesData!$D$2:$D$4955,$D556)),AVERAGEIFS(ObservedSpeciesData!AB$2:AB$4955,ObservedSpeciesData!$A$2:$A$4955,$A556,ObservedSpeciesData!$D$2:$D$4955,$D556),"")</f>
        <v>1.9841523996988932E-2</v>
      </c>
      <c r="AC556" s="24">
        <f>IF(ISNUMBER(AVERAGEIFS(ObservedSpeciesData!AC$2:AC$4955,ObservedSpeciesData!$A$2:$A$4955,$A556,ObservedSpeciesData!$D$2:$D$4955,$D556)),AVERAGEIFS(ObservedSpeciesData!AC$2:AC$4955,ObservedSpeciesData!$A$2:$A$4955,$A556,ObservedSpeciesData!$D$2:$D$4955,$D556),"")</f>
        <v>1.9841523996988932E-2</v>
      </c>
      <c r="AD556" s="23">
        <f>IF(ISNUMBER(AVERAGEIFS(ObservedSpeciesData!AD$2:AD$4955,ObservedSpeciesData!$A$2:$A$4955,$A556,ObservedSpeciesData!$D$2:$D$4955,$D556)),AVERAGEIFS(ObservedSpeciesData!AD$2:AD$4955,ObservedSpeciesData!$A$2:$A$4955,$A556,ObservedSpeciesData!$D$2:$D$4955,$D556),"")</f>
        <v>12.626877263387044</v>
      </c>
      <c r="AE556" s="24">
        <f>IF(ISNUMBER(AVERAGEIFS(ObservedSpeciesData!AE$2:AE$4955,ObservedSpeciesData!$A$2:$A$4955,$A556,ObservedSpeciesData!$D$2:$D$4955,$D556)),AVERAGEIFS(ObservedSpeciesData!AE$2:AE$4955,ObservedSpeciesData!$A$2:$A$4955,$A556,ObservedSpeciesData!$D$2:$D$4955,$D556),"")</f>
        <v>19.45207413713225</v>
      </c>
      <c r="AF556" s="23"/>
      <c r="AG556" s="24"/>
      <c r="AH556" s="23">
        <f>IF(ISNUMBER(AVERAGEIFS(ObservedSpeciesData!AH$2:AH$4955,ObservedSpeciesData!$A$2:$A$4955,$A556,ObservedSpeciesData!$D$2:$D$4955,$D556)),AVERAGEIFS(ObservedSpeciesData!AH$2:AH$4955,ObservedSpeciesData!$A$2:$A$4955,$A556,ObservedSpeciesData!$D$2:$D$4955,$D556),"")</f>
        <v>2.5562500000000004</v>
      </c>
      <c r="AI556" s="23">
        <f>IF(ISNUMBER(AVERAGEIFS(ObservedSpeciesData!AI$2:AI$4955,ObservedSpeciesData!$A$2:$A$4955,$A556,ObservedSpeciesData!$C$2:$C$4955,$C556,ObservedSpeciesData!$D$2:$D$4955,$D556)),AVERAGEIFS(ObservedSpeciesData!AI$2:AI$4955,ObservedSpeciesData!$A$2:$A$4955,$A556,ObservedSpeciesData!$C$2:$C$4955,$C556,ObservedSpeciesData!$D$2:$D$4955,$D556),"")</f>
        <v>4.9177499999999998</v>
      </c>
      <c r="AJ556" s="2">
        <f>COUNTIFS(ObservedSpeciesData!$A$2:$A$828,$A556,ObservedSpeciesData!$D$2:$D$828,$D556)</f>
        <v>0</v>
      </c>
      <c r="AK556" s="2">
        <f t="shared" si="8"/>
        <v>15</v>
      </c>
    </row>
    <row r="557" spans="1:37" x14ac:dyDescent="0.25">
      <c r="A557" s="14" t="s">
        <v>101</v>
      </c>
      <c r="B557" t="s">
        <v>98</v>
      </c>
      <c r="C557" t="s">
        <v>105</v>
      </c>
      <c r="D557" s="13">
        <v>42314</v>
      </c>
      <c r="E557">
        <v>1</v>
      </c>
      <c r="F557">
        <v>200</v>
      </c>
      <c r="G557" s="2" t="s">
        <v>87</v>
      </c>
      <c r="H557" s="2" t="s">
        <v>11</v>
      </c>
      <c r="I557">
        <v>3</v>
      </c>
      <c r="J557" s="2" t="s">
        <v>77</v>
      </c>
      <c r="K557" s="2">
        <f>IF(ISNUMBER(AVERAGEIFS(ObservedSpeciesData!K$2:K$4955,ObservedSpeciesData!$A$2:$A$4955,$A557,ObservedSpeciesData!$D$2:$D$4955,$D557)),AVERAGEIFS(ObservedSpeciesData!K$2:K$4955,ObservedSpeciesData!$A$2:$A$4955,$A557,ObservedSpeciesData!$D$2:$D$4955,$D557),"")</f>
        <v>180</v>
      </c>
      <c r="L557" s="26" t="str">
        <f>IF(ISNUMBER(AVERAGEIFS(ObservedSpeciesData!L$2:L$4955,ObservedSpeciesData!$A$2:$A$4955,$A557,ObservedSpeciesData!$D$2:$D$4955,$D557)),AVERAGEIFS(ObservedSpeciesData!L$2:L$4955,ObservedSpeciesData!$A$2:$A$4955,$A557,ObservedSpeciesData!$D$2:$D$4955,$D557),"")</f>
        <v/>
      </c>
      <c r="M557" s="23" t="str">
        <f>IF(ISNUMBER(AVERAGEIFS(ObservedSpeciesData!M$2:M$4955,ObservedSpeciesData!$A$2:$A$4955,$A557,ObservedSpeciesData!$D$2:$D$4955,$D557)),AVERAGEIFS(ObservedSpeciesData!M$2:M$4955,ObservedSpeciesData!$A$2:$A$4955,$A557,ObservedSpeciesData!$D$2:$D$4955,$D557),"")</f>
        <v/>
      </c>
      <c r="N557" s="23">
        <f>IF(ISNUMBER(AVERAGEIFS(ObservedSpeciesData!N$2:N$4955,ObservedSpeciesData!$A$2:$A$4955,$A557,ObservedSpeciesData!$D$2:$D$4955,$D557)),AVERAGEIFS(ObservedSpeciesData!N$2:N$4955,ObservedSpeciesData!$A$2:$A$4955,$A557,ObservedSpeciesData!$D$2:$D$4955,$D557),"")</f>
        <v>1050.6736349028008</v>
      </c>
      <c r="O557" s="23">
        <f>IF(ISNUMBER(AVERAGEIFS(ObservedSpeciesData!O$2:O$4955,ObservedSpeciesData!$A$2:$A$4955,$A557,ObservedSpeciesData!$D$2:$D$4955,$D557)),AVERAGEIFS(ObservedSpeciesData!O$2:O$4955,ObservedSpeciesData!$A$2:$A$4955,$A557,ObservedSpeciesData!$D$2:$D$4955,$D557),"")</f>
        <v>105.0673634902801</v>
      </c>
      <c r="P557" s="23">
        <f>IF(ISNUMBER(AVERAGEIFS(ObservedSpeciesData!P$2:P$4955,ObservedSpeciesData!$A$2:$A$4955,$A557,ObservedSpeciesData!$C$2:$C$4955,$C557,ObservedSpeciesData!$D$2:$D$4955,$D557)),AVERAGEIFS(ObservedSpeciesData!P$2:P$4955,ObservedSpeciesData!$A$2:$A$4955,$A557,ObservedSpeciesData!$C$2:$C$4955,$C557,ObservedSpeciesData!$D$2:$D$4955,$D557),"")</f>
        <v>230.66872711403596</v>
      </c>
      <c r="Q557" s="23"/>
      <c r="R557" s="25" t="str">
        <f>IF(ISNUMBER(AVERAGEIFS(ObservedSpeciesData!R$2:R$4955,ObservedSpeciesData!$A$2:$A$4955,$A557,ObservedSpeciesData!$D$2:$D$4955,$D557)),AVERAGEIFS(ObservedSpeciesData!R$2:R$4955,ObservedSpeciesData!$A$2:$A$4955,$A557,ObservedSpeciesData!$D$2:$D$4955,$D557),"")</f>
        <v/>
      </c>
      <c r="S557" s="25" t="str">
        <f>IF(ISNUMBER(AVERAGEIFS(ObservedSpeciesData!S$2:S$4955,ObservedSpeciesData!$A$2:$A$4955,$A557,ObservedSpeciesData!$D$2:$D$4955,$D557)),AVERAGEIFS(ObservedSpeciesData!S$2:S$4955,ObservedSpeciesData!$A$2:$A$4955,$A557,ObservedSpeciesData!$D$2:$D$4955,$D557),"")</f>
        <v/>
      </c>
      <c r="T557" s="23" t="str">
        <f>IF(ISNUMBER(AVERAGEIFS(ObservedSpeciesData!T$2:T$4955,ObservedSpeciesData!$A$2:$A$4955,$A557,ObservedSpeciesData!$D$2:$D$4955,$D557)),AVERAGEIFS(ObservedSpeciesData!T$2:T$4955,ObservedSpeciesData!$A$2:$A$4955,$A557,ObservedSpeciesData!$D$2:$D$4955,$D557),"")</f>
        <v/>
      </c>
      <c r="U557" s="24" t="str">
        <f>IF(ISNUMBER(AVERAGEIFS(ObservedSpeciesData!U$2:U$4955,ObservedSpeciesData!$A$2:$A$4955,$A557,ObservedSpeciesData!$C$2:$C$4955,$C557,ObservedSpeciesData!$D$2:$D$4955,$D557)),AVERAGEIFS(ObservedSpeciesData!U$2:U$4955,ObservedSpeciesData!$A$2:$A$4955,$A557,ObservedSpeciesData!$C$2:$C$4955,$C557,ObservedSpeciesData!$D$2:$D$4955,$D557),"")</f>
        <v/>
      </c>
      <c r="V557" s="23">
        <f>IF(ISNUMBER(AVERAGEIFS(ObservedSpeciesData!V$2:V$4955,ObservedSpeciesData!$A$2:$A$4955,$A557,ObservedSpeciesData!$D$2:$D$4955,$D557)),AVERAGEIFS(ObservedSpeciesData!V$2:V$4955,ObservedSpeciesData!$A$2:$A$4955,$A557,ObservedSpeciesData!$D$2:$D$4955,$D557),"")</f>
        <v>22.436915914217629</v>
      </c>
      <c r="W557" s="23">
        <f>IF(ISNUMBER(AVERAGEIFS(ObservedSpeciesData!W$2:W$4955,ObservedSpeciesData!$A$2:$A$4955,$A557,ObservedSpeciesData!$D$2:$D$4955,$D557)),AVERAGEIFS(ObservedSpeciesData!W$2:W$4955,ObservedSpeciesData!$A$2:$A$4955,$A557,ObservedSpeciesData!$D$2:$D$4955,$D557),"")</f>
        <v>32.507854739824928</v>
      </c>
      <c r="X557" s="23">
        <f>IF(ISNUMBER(AVERAGEIFS(ObservedSpeciesData!X$2:X$4955,ObservedSpeciesData!$A$2:$A$4955,$A557,ObservedSpeciesData!$D$2:$D$4955,$D557)),AVERAGEIFS(ObservedSpeciesData!X$2:X$4955,ObservedSpeciesData!$A$2:$A$4955,$A557,ObservedSpeciesData!$D$2:$D$4955,$D557),"")</f>
        <v>79.294220765431731</v>
      </c>
      <c r="Y557" s="23">
        <f>IF(ISNUMBER(AVERAGEIFS(ObservedSpeciesData!Y$2:Y$4955,ObservedSpeciesData!$A$2:$A$4955,$A557,ObservedSpeciesData!$D$2:$D$4955,$D557)),AVERAGEIFS(ObservedSpeciesData!Y$2:Y$4955,ObservedSpeciesData!$A$2:$A$4955,$A557,ObservedSpeciesData!$D$2:$D$4955,$D557),"")</f>
        <v>40.724650621414185</v>
      </c>
      <c r="Z557" s="23">
        <f>IF(ISNUMBER(AVERAGEIFS(ObservedSpeciesData!Z$2:Z$4955,ObservedSpeciesData!$A$2:$A$4955,$A557,ObservedSpeciesData!$D$2:$D$4955,$D557)),AVERAGEIFS(ObservedSpeciesData!Z$2:Z$4955,ObservedSpeciesData!$A$2:$A$4955,$A557,ObservedSpeciesData!$D$2:$D$4955,$D557),"")</f>
        <v>92.785805861155183</v>
      </c>
      <c r="AA557" s="23">
        <f>IF(ISNUMBER(AVERAGEIFS(ObservedSpeciesData!AA$2:AA$4955,ObservedSpeciesData!$A$2:$A$4955,$A557,ObservedSpeciesData!$D$2:$D$4955,$D557)),AVERAGEIFS(ObservedSpeciesData!AA$2:AA$4955,ObservedSpeciesData!$A$2:$A$4955,$A557,ObservedSpeciesData!$D$2:$D$4955,$D557),"")</f>
        <v>12.088537494341534</v>
      </c>
      <c r="AB557" s="24">
        <f>IF(ISNUMBER(AVERAGEIFS(ObservedSpeciesData!AB$2:AB$4955,ObservedSpeciesData!$A$2:$A$4955,$A557,ObservedSpeciesData!$D$2:$D$4955,$D557)),AVERAGEIFS(ObservedSpeciesData!AB$2:AB$4955,ObservedSpeciesData!$A$2:$A$4955,$A557,ObservedSpeciesData!$D$2:$D$4955,$D557),"")</f>
        <v>1.9341659990946451E-2</v>
      </c>
      <c r="AC557" s="24">
        <f>IF(ISNUMBER(AVERAGEIFS(ObservedSpeciesData!AC$2:AC$4955,ObservedSpeciesData!$A$2:$A$4955,$A557,ObservedSpeciesData!$D$2:$D$4955,$D557)),AVERAGEIFS(ObservedSpeciesData!AC$2:AC$4955,ObservedSpeciesData!$A$2:$A$4955,$A557,ObservedSpeciesData!$D$2:$D$4955,$D557),"")</f>
        <v>1.9341659990946451E-2</v>
      </c>
      <c r="AD557" s="23">
        <f>IF(ISNUMBER(AVERAGEIFS(ObservedSpeciesData!AD$2:AD$4955,ObservedSpeciesData!$A$2:$A$4955,$A557,ObservedSpeciesData!$D$2:$D$4955,$D557)),AVERAGEIFS(ObservedSpeciesData!AD$2:AD$4955,ObservedSpeciesData!$A$2:$A$4955,$A557,ObservedSpeciesData!$D$2:$D$4955,$D557),"")</f>
        <v>12.687075322469076</v>
      </c>
      <c r="AE557" s="24">
        <f>IF(ISNUMBER(AVERAGEIFS(ObservedSpeciesData!AE$2:AE$4955,ObservedSpeciesData!$A$2:$A$4955,$A557,ObservedSpeciesData!$D$2:$D$4955,$D557)),AVERAGEIFS(ObservedSpeciesData!AE$2:AE$4955,ObservedSpeciesData!$A$2:$A$4955,$A557,ObservedSpeciesData!$D$2:$D$4955,$D557),"")</f>
        <v>19.303767017698508</v>
      </c>
      <c r="AF557" s="23"/>
      <c r="AG557" s="24"/>
      <c r="AH557" s="23">
        <f>IF(ISNUMBER(AVERAGEIFS(ObservedSpeciesData!AH$2:AH$4955,ObservedSpeciesData!$A$2:$A$4955,$A557,ObservedSpeciesData!$D$2:$D$4955,$D557)),AVERAGEIFS(ObservedSpeciesData!AH$2:AH$4955,ObservedSpeciesData!$A$2:$A$4955,$A557,ObservedSpeciesData!$D$2:$D$4955,$D557),"")</f>
        <v>2.010875</v>
      </c>
      <c r="AI557" s="23">
        <f>IF(ISNUMBER(AVERAGEIFS(ObservedSpeciesData!AI$2:AI$4955,ObservedSpeciesData!$A$2:$A$4955,$A557,ObservedSpeciesData!$C$2:$C$4955,$C557,ObservedSpeciesData!$D$2:$D$4955,$D557)),AVERAGEIFS(ObservedSpeciesData!AI$2:AI$4955,ObservedSpeciesData!$A$2:$A$4955,$A557,ObservedSpeciesData!$C$2:$C$4955,$C557,ObservedSpeciesData!$D$2:$D$4955,$D557),"")</f>
        <v>5.3872499999999999</v>
      </c>
      <c r="AJ557" s="2">
        <f>COUNTIFS(ObservedSpeciesData!$A$2:$A$828,$A557,ObservedSpeciesData!$D$2:$D$828,$D557)</f>
        <v>0</v>
      </c>
      <c r="AK557" s="2">
        <f t="shared" si="8"/>
        <v>15</v>
      </c>
    </row>
    <row r="558" spans="1:37" x14ac:dyDescent="0.25">
      <c r="A558" s="14" t="s">
        <v>100</v>
      </c>
      <c r="B558" t="s">
        <v>98</v>
      </c>
      <c r="C558" t="s">
        <v>105</v>
      </c>
      <c r="D558" s="13">
        <v>42314</v>
      </c>
      <c r="E558">
        <v>1</v>
      </c>
      <c r="F558">
        <v>350</v>
      </c>
      <c r="G558" s="2" t="s">
        <v>87</v>
      </c>
      <c r="H558" s="2" t="s">
        <v>11</v>
      </c>
      <c r="I558">
        <v>3</v>
      </c>
      <c r="J558" s="2" t="s">
        <v>77</v>
      </c>
      <c r="K558" s="2">
        <f>IF(ISNUMBER(AVERAGEIFS(ObservedSpeciesData!K$2:K$4955,ObservedSpeciesData!$A$2:$A$4955,$A558,ObservedSpeciesData!$D$2:$D$4955,$D558)),AVERAGEIFS(ObservedSpeciesData!K$2:K$4955,ObservedSpeciesData!$A$2:$A$4955,$A558,ObservedSpeciesData!$D$2:$D$4955,$D558),"")</f>
        <v>350</v>
      </c>
      <c r="L558" s="26" t="str">
        <f>IF(ISNUMBER(AVERAGEIFS(ObservedSpeciesData!L$2:L$4955,ObservedSpeciesData!$A$2:$A$4955,$A558,ObservedSpeciesData!$D$2:$D$4955,$D558)),AVERAGEIFS(ObservedSpeciesData!L$2:L$4955,ObservedSpeciesData!$A$2:$A$4955,$A558,ObservedSpeciesData!$D$2:$D$4955,$D558),"")</f>
        <v/>
      </c>
      <c r="M558" s="23" t="str">
        <f>IF(ISNUMBER(AVERAGEIFS(ObservedSpeciesData!M$2:M$4955,ObservedSpeciesData!$A$2:$A$4955,$A558,ObservedSpeciesData!$D$2:$D$4955,$D558)),AVERAGEIFS(ObservedSpeciesData!M$2:M$4955,ObservedSpeciesData!$A$2:$A$4955,$A558,ObservedSpeciesData!$D$2:$D$4955,$D558),"")</f>
        <v/>
      </c>
      <c r="N558" s="23">
        <f>IF(ISNUMBER(AVERAGEIFS(ObservedSpeciesData!N$2:N$4955,ObservedSpeciesData!$A$2:$A$4955,$A558,ObservedSpeciesData!$D$2:$D$4955,$D558)),AVERAGEIFS(ObservedSpeciesData!N$2:N$4955,ObservedSpeciesData!$A$2:$A$4955,$A558,ObservedSpeciesData!$D$2:$D$4955,$D558),"")</f>
        <v>1627.2367530393747</v>
      </c>
      <c r="O558" s="23">
        <f>IF(ISNUMBER(AVERAGEIFS(ObservedSpeciesData!O$2:O$4955,ObservedSpeciesData!$A$2:$A$4955,$A558,ObservedSpeciesData!$D$2:$D$4955,$D558)),AVERAGEIFS(ObservedSpeciesData!O$2:O$4955,ObservedSpeciesData!$A$2:$A$4955,$A558,ObservedSpeciesData!$D$2:$D$4955,$D558),"")</f>
        <v>162.72367530393748</v>
      </c>
      <c r="P558" s="23">
        <f>IF(ISNUMBER(AVERAGEIFS(ObservedSpeciesData!P$2:P$4955,ObservedSpeciesData!$A$2:$A$4955,$A558,ObservedSpeciesData!$C$2:$C$4955,$C558,ObservedSpeciesData!$D$2:$D$4955,$D558)),AVERAGEIFS(ObservedSpeciesData!P$2:P$4955,ObservedSpeciesData!$A$2:$A$4955,$A558,ObservedSpeciesData!$C$2:$C$4955,$C558,ObservedSpeciesData!$D$2:$D$4955,$D558),"")</f>
        <v>343.49261091269307</v>
      </c>
      <c r="Q558" s="23"/>
      <c r="R558" s="25" t="str">
        <f>IF(ISNUMBER(AVERAGEIFS(ObservedSpeciesData!R$2:R$4955,ObservedSpeciesData!$A$2:$A$4955,$A558,ObservedSpeciesData!$D$2:$D$4955,$D558)),AVERAGEIFS(ObservedSpeciesData!R$2:R$4955,ObservedSpeciesData!$A$2:$A$4955,$A558,ObservedSpeciesData!$D$2:$D$4955,$D558),"")</f>
        <v/>
      </c>
      <c r="S558" s="25" t="str">
        <f>IF(ISNUMBER(AVERAGEIFS(ObservedSpeciesData!S$2:S$4955,ObservedSpeciesData!$A$2:$A$4955,$A558,ObservedSpeciesData!$D$2:$D$4955,$D558)),AVERAGEIFS(ObservedSpeciesData!S$2:S$4955,ObservedSpeciesData!$A$2:$A$4955,$A558,ObservedSpeciesData!$D$2:$D$4955,$D558),"")</f>
        <v/>
      </c>
      <c r="T558" s="23" t="str">
        <f>IF(ISNUMBER(AVERAGEIFS(ObservedSpeciesData!T$2:T$4955,ObservedSpeciesData!$A$2:$A$4955,$A558,ObservedSpeciesData!$D$2:$D$4955,$D558)),AVERAGEIFS(ObservedSpeciesData!T$2:T$4955,ObservedSpeciesData!$A$2:$A$4955,$A558,ObservedSpeciesData!$D$2:$D$4955,$D558),"")</f>
        <v/>
      </c>
      <c r="U558" s="24" t="str">
        <f>IF(ISNUMBER(AVERAGEIFS(ObservedSpeciesData!U$2:U$4955,ObservedSpeciesData!$A$2:$A$4955,$A558,ObservedSpeciesData!$C$2:$C$4955,$C558,ObservedSpeciesData!$D$2:$D$4955,$D558)),AVERAGEIFS(ObservedSpeciesData!U$2:U$4955,ObservedSpeciesData!$A$2:$A$4955,$A558,ObservedSpeciesData!$C$2:$C$4955,$C558,ObservedSpeciesData!$D$2:$D$4955,$D558),"")</f>
        <v/>
      </c>
      <c r="V558" s="23">
        <f>IF(ISNUMBER(AVERAGEIFS(ObservedSpeciesData!V$2:V$4955,ObservedSpeciesData!$A$2:$A$4955,$A558,ObservedSpeciesData!$D$2:$D$4955,$D558)),AVERAGEIFS(ObservedSpeciesData!V$2:V$4955,ObservedSpeciesData!$A$2:$A$4955,$A558,ObservedSpeciesData!$D$2:$D$4955,$D558),"")</f>
        <v>22.341496984163918</v>
      </c>
      <c r="W558" s="23">
        <f>IF(ISNUMBER(AVERAGEIFS(ObservedSpeciesData!W$2:W$4955,ObservedSpeciesData!$A$2:$A$4955,$A558,ObservedSpeciesData!$D$2:$D$4955,$D558)),AVERAGEIFS(ObservedSpeciesData!W$2:W$4955,ObservedSpeciesData!$A$2:$A$4955,$A558,ObservedSpeciesData!$D$2:$D$4955,$D558),"")</f>
        <v>32.240799347559609</v>
      </c>
      <c r="X558" s="23">
        <f>IF(ISNUMBER(AVERAGEIFS(ObservedSpeciesData!X$2:X$4955,ObservedSpeciesData!$A$2:$A$4955,$A558,ObservedSpeciesData!$D$2:$D$4955,$D558)),AVERAGEIFS(ObservedSpeciesData!X$2:X$4955,ObservedSpeciesData!$A$2:$A$4955,$A558,ObservedSpeciesData!$D$2:$D$4955,$D558),"")</f>
        <v>77.844948132832855</v>
      </c>
      <c r="Y558" s="23">
        <f>IF(ISNUMBER(AVERAGEIFS(ObservedSpeciesData!Y$2:Y$4955,ObservedSpeciesData!$A$2:$A$4955,$A558,ObservedSpeciesData!$D$2:$D$4955,$D558)),AVERAGEIFS(ObservedSpeciesData!Y$2:Y$4955,ObservedSpeciesData!$A$2:$A$4955,$A558,ObservedSpeciesData!$D$2:$D$4955,$D558),"")</f>
        <v>40.160966396331787</v>
      </c>
      <c r="Z558" s="23">
        <f>IF(ISNUMBER(AVERAGEIFS(ObservedSpeciesData!Z$2:Z$4955,ObservedSpeciesData!$A$2:$A$4955,$A558,ObservedSpeciesData!$D$2:$D$4955,$D558)),AVERAGEIFS(ObservedSpeciesData!Z$2:Z$4955,ObservedSpeciesData!$A$2:$A$4955,$A558,ObservedSpeciesData!$D$2:$D$4955,$D558),"")</f>
        <v>91.232718149820954</v>
      </c>
      <c r="AA558" s="23">
        <f>IF(ISNUMBER(AVERAGEIFS(ObservedSpeciesData!AA$2:AA$4955,ObservedSpeciesData!$A$2:$A$4955,$A558,ObservedSpeciesData!$D$2:$D$4955,$D558)),AVERAGEIFS(ObservedSpeciesData!AA$2:AA$4955,ObservedSpeciesData!$A$2:$A$4955,$A558,ObservedSpeciesData!$D$2:$D$4955,$D558),"")</f>
        <v>12.70134327809016</v>
      </c>
      <c r="AB558" s="24">
        <f>IF(ISNUMBER(AVERAGEIFS(ObservedSpeciesData!AB$2:AB$4955,ObservedSpeciesData!$A$2:$A$4955,$A558,ObservedSpeciesData!$D$2:$D$4955,$D558)),AVERAGEIFS(ObservedSpeciesData!AB$2:AB$4955,ObservedSpeciesData!$A$2:$A$4955,$A558,ObservedSpeciesData!$D$2:$D$4955,$D558),"")</f>
        <v>2.032214924494425E-2</v>
      </c>
      <c r="AC558" s="24">
        <f>IF(ISNUMBER(AVERAGEIFS(ObservedSpeciesData!AC$2:AC$4955,ObservedSpeciesData!$A$2:$A$4955,$A558,ObservedSpeciesData!$D$2:$D$4955,$D558)),AVERAGEIFS(ObservedSpeciesData!AC$2:AC$4955,ObservedSpeciesData!$A$2:$A$4955,$A558,ObservedSpeciesData!$D$2:$D$4955,$D558),"")</f>
        <v>2.032214924494425E-2</v>
      </c>
      <c r="AD558" s="23">
        <f>IF(ISNUMBER(AVERAGEIFS(ObservedSpeciesData!AD$2:AD$4955,ObservedSpeciesData!$A$2:$A$4955,$A558,ObservedSpeciesData!$D$2:$D$4955,$D558)),AVERAGEIFS(ObservedSpeciesData!AD$2:AD$4955,ObservedSpeciesData!$A$2:$A$4955,$A558,ObservedSpeciesData!$D$2:$D$4955,$D558),"")</f>
        <v>12.455191701253256</v>
      </c>
      <c r="AE558" s="24">
        <f>IF(ISNUMBER(AVERAGEIFS(ObservedSpeciesData!AE$2:AE$4955,ObservedSpeciesData!$A$2:$A$4955,$A558,ObservedSpeciesData!$D$2:$D$4955,$D558)),AVERAGEIFS(ObservedSpeciesData!AE$2:AE$4955,ObservedSpeciesData!$A$2:$A$4955,$A558,ObservedSpeciesData!$D$2:$D$4955,$D558),"")</f>
        <v>16.488682932888629</v>
      </c>
      <c r="AF558" s="23"/>
      <c r="AG558" s="24"/>
      <c r="AH558" s="23">
        <f>IF(ISNUMBER(AVERAGEIFS(ObservedSpeciesData!AH$2:AH$4955,ObservedSpeciesData!$A$2:$A$4955,$A558,ObservedSpeciesData!$D$2:$D$4955,$D558)),AVERAGEIFS(ObservedSpeciesData!AH$2:AH$4955,ObservedSpeciesData!$A$2:$A$4955,$A558,ObservedSpeciesData!$D$2:$D$4955,$D558),"")</f>
        <v>3.3191249999999997</v>
      </c>
      <c r="AI558" s="23">
        <f>IF(ISNUMBER(AVERAGEIFS(ObservedSpeciesData!AI$2:AI$4955,ObservedSpeciesData!$A$2:$A$4955,$A558,ObservedSpeciesData!$C$2:$C$4955,$C558,ObservedSpeciesData!$D$2:$D$4955,$D558)),AVERAGEIFS(ObservedSpeciesData!AI$2:AI$4955,ObservedSpeciesData!$A$2:$A$4955,$A558,ObservedSpeciesData!$C$2:$C$4955,$C558,ObservedSpeciesData!$D$2:$D$4955,$D558),"")</f>
        <v>8.4085000000000001</v>
      </c>
      <c r="AJ558" s="2">
        <f>COUNTIFS(ObservedSpeciesData!$A$2:$A$828,$A558,ObservedSpeciesData!$D$2:$D$828,$D558)</f>
        <v>0</v>
      </c>
      <c r="AK558" s="2">
        <f t="shared" si="8"/>
        <v>15</v>
      </c>
    </row>
    <row r="559" spans="1:37" x14ac:dyDescent="0.25">
      <c r="A559" s="14" t="s">
        <v>99</v>
      </c>
      <c r="B559" t="s">
        <v>98</v>
      </c>
      <c r="C559" t="s">
        <v>105</v>
      </c>
      <c r="D559" s="13">
        <v>42314</v>
      </c>
      <c r="E559">
        <v>1</v>
      </c>
      <c r="F559">
        <v>500</v>
      </c>
      <c r="G559" s="2" t="s">
        <v>87</v>
      </c>
      <c r="H559" s="2" t="s">
        <v>11</v>
      </c>
      <c r="I559">
        <v>3</v>
      </c>
      <c r="J559" s="2" t="s">
        <v>77</v>
      </c>
      <c r="K559" s="2">
        <f>IF(ISNUMBER(AVERAGEIFS(ObservedSpeciesData!K$2:K$4955,ObservedSpeciesData!$A$2:$A$4955,$A559,ObservedSpeciesData!$D$2:$D$4955,$D559)),AVERAGEIFS(ObservedSpeciesData!K$2:K$4955,ObservedSpeciesData!$A$2:$A$4955,$A559,ObservedSpeciesData!$D$2:$D$4955,$D559),"")</f>
        <v>450</v>
      </c>
      <c r="L559" s="26" t="str">
        <f>IF(ISNUMBER(AVERAGEIFS(ObservedSpeciesData!L$2:L$4955,ObservedSpeciesData!$A$2:$A$4955,$A559,ObservedSpeciesData!$D$2:$D$4955,$D559)),AVERAGEIFS(ObservedSpeciesData!L$2:L$4955,ObservedSpeciesData!$A$2:$A$4955,$A559,ObservedSpeciesData!$D$2:$D$4955,$D559),"")</f>
        <v/>
      </c>
      <c r="M559" s="23" t="str">
        <f>IF(ISNUMBER(AVERAGEIFS(ObservedSpeciesData!M$2:M$4955,ObservedSpeciesData!$A$2:$A$4955,$A559,ObservedSpeciesData!$D$2:$D$4955,$D559)),AVERAGEIFS(ObservedSpeciesData!M$2:M$4955,ObservedSpeciesData!$A$2:$A$4955,$A559,ObservedSpeciesData!$D$2:$D$4955,$D559),"")</f>
        <v/>
      </c>
      <c r="N559" s="23">
        <f>IF(ISNUMBER(AVERAGEIFS(ObservedSpeciesData!N$2:N$4955,ObservedSpeciesData!$A$2:$A$4955,$A559,ObservedSpeciesData!$D$2:$D$4955,$D559)),AVERAGEIFS(ObservedSpeciesData!N$2:N$4955,ObservedSpeciesData!$A$2:$A$4955,$A559,ObservedSpeciesData!$D$2:$D$4955,$D559),"")</f>
        <v>2198.5670147569972</v>
      </c>
      <c r="O559" s="23">
        <f>IF(ISNUMBER(AVERAGEIFS(ObservedSpeciesData!O$2:O$4955,ObservedSpeciesData!$A$2:$A$4955,$A559,ObservedSpeciesData!$D$2:$D$4955,$D559)),AVERAGEIFS(ObservedSpeciesData!O$2:O$4955,ObservedSpeciesData!$A$2:$A$4955,$A559,ObservedSpeciesData!$D$2:$D$4955,$D559),"")</f>
        <v>219.85670147569974</v>
      </c>
      <c r="P559" s="23">
        <f>IF(ISNUMBER(AVERAGEIFS(ObservedSpeciesData!P$2:P$4955,ObservedSpeciesData!$A$2:$A$4955,$A559,ObservedSpeciesData!$C$2:$C$4955,$C559,ObservedSpeciesData!$D$2:$D$4955,$D559)),AVERAGEIFS(ObservedSpeciesData!P$2:P$4955,ObservedSpeciesData!$A$2:$A$4955,$A559,ObservedSpeciesData!$C$2:$C$4955,$C559,ObservedSpeciesData!$D$2:$D$4955,$D559),"")</f>
        <v>425.83704207575852</v>
      </c>
      <c r="Q559" s="23"/>
      <c r="R559" s="25" t="str">
        <f>IF(ISNUMBER(AVERAGEIFS(ObservedSpeciesData!R$2:R$4955,ObservedSpeciesData!$A$2:$A$4955,$A559,ObservedSpeciesData!$D$2:$D$4955,$D559)),AVERAGEIFS(ObservedSpeciesData!R$2:R$4955,ObservedSpeciesData!$A$2:$A$4955,$A559,ObservedSpeciesData!$D$2:$D$4955,$D559),"")</f>
        <v/>
      </c>
      <c r="S559" s="25" t="str">
        <f>IF(ISNUMBER(AVERAGEIFS(ObservedSpeciesData!S$2:S$4955,ObservedSpeciesData!$A$2:$A$4955,$A559,ObservedSpeciesData!$D$2:$D$4955,$D559)),AVERAGEIFS(ObservedSpeciesData!S$2:S$4955,ObservedSpeciesData!$A$2:$A$4955,$A559,ObservedSpeciesData!$D$2:$D$4955,$D559),"")</f>
        <v/>
      </c>
      <c r="T559" s="23" t="str">
        <f>IF(ISNUMBER(AVERAGEIFS(ObservedSpeciesData!T$2:T$4955,ObservedSpeciesData!$A$2:$A$4955,$A559,ObservedSpeciesData!$D$2:$D$4955,$D559)),AVERAGEIFS(ObservedSpeciesData!T$2:T$4955,ObservedSpeciesData!$A$2:$A$4955,$A559,ObservedSpeciesData!$D$2:$D$4955,$D559),"")</f>
        <v/>
      </c>
      <c r="U559" s="24" t="str">
        <f>IF(ISNUMBER(AVERAGEIFS(ObservedSpeciesData!U$2:U$4955,ObservedSpeciesData!$A$2:$A$4955,$A559,ObservedSpeciesData!$C$2:$C$4955,$C559,ObservedSpeciesData!$D$2:$D$4955,$D559)),AVERAGEIFS(ObservedSpeciesData!U$2:U$4955,ObservedSpeciesData!$A$2:$A$4955,$A559,ObservedSpeciesData!$C$2:$C$4955,$C559,ObservedSpeciesData!$D$2:$D$4955,$D559),"")</f>
        <v/>
      </c>
      <c r="V559" s="23">
        <f>IF(ISNUMBER(AVERAGEIFS(ObservedSpeciesData!V$2:V$4955,ObservedSpeciesData!$A$2:$A$4955,$A559,ObservedSpeciesData!$D$2:$D$4955,$D559)),AVERAGEIFS(ObservedSpeciesData!V$2:V$4955,ObservedSpeciesData!$A$2:$A$4955,$A559,ObservedSpeciesData!$D$2:$D$4955,$D559),"")</f>
        <v>22.885213295618691</v>
      </c>
      <c r="W559" s="23">
        <f>IF(ISNUMBER(AVERAGEIFS(ObservedSpeciesData!W$2:W$4955,ObservedSpeciesData!$A$2:$A$4955,$A559,ObservedSpeciesData!$D$2:$D$4955,$D559)),AVERAGEIFS(ObservedSpeciesData!W$2:W$4955,ObservedSpeciesData!$A$2:$A$4955,$A559,ObservedSpeciesData!$D$2:$D$4955,$D559),"")</f>
        <v>28.533739725748696</v>
      </c>
      <c r="X559" s="23">
        <f>IF(ISNUMBER(AVERAGEIFS(ObservedSpeciesData!X$2:X$4955,ObservedSpeciesData!$A$2:$A$4955,$A559,ObservedSpeciesData!$D$2:$D$4955,$D559)),AVERAGEIFS(ObservedSpeciesData!X$2:X$4955,ObservedSpeciesData!$A$2:$A$4955,$A559,ObservedSpeciesData!$D$2:$D$4955,$D559),"")</f>
        <v>78.555363496144622</v>
      </c>
      <c r="Y559" s="23">
        <f>IF(ISNUMBER(AVERAGEIFS(ObservedSpeciesData!Y$2:Y$4955,ObservedSpeciesData!$A$2:$A$4955,$A559,ObservedSpeciesData!$D$2:$D$4955,$D559)),AVERAGEIFS(ObservedSpeciesData!Y$2:Y$4955,ObservedSpeciesData!$A$2:$A$4955,$A559,ObservedSpeciesData!$D$2:$D$4955,$D559),"")</f>
        <v>41.148680925369263</v>
      </c>
      <c r="Z559" s="23">
        <f>IF(ISNUMBER(AVERAGEIFS(ObservedSpeciesData!Z$2:Z$4955,ObservedSpeciesData!$A$2:$A$4955,$A559,ObservedSpeciesData!$D$2:$D$4955,$D559)),AVERAGEIFS(ObservedSpeciesData!Z$2:Z$4955,ObservedSpeciesData!$A$2:$A$4955,$A559,ObservedSpeciesData!$D$2:$D$4955,$D559),"")</f>
        <v>91.779684702555329</v>
      </c>
      <c r="AA559" s="23">
        <f>IF(ISNUMBER(AVERAGEIFS(ObservedSpeciesData!AA$2:AA$4955,ObservedSpeciesData!$A$2:$A$4955,$A559,ObservedSpeciesData!$D$2:$D$4955,$D559)),AVERAGEIFS(ObservedSpeciesData!AA$2:AA$4955,ObservedSpeciesData!$A$2:$A$4955,$A559,ObservedSpeciesData!$D$2:$D$4955,$D559),"")</f>
        <v>14.250750402609508</v>
      </c>
      <c r="AB559" s="24">
        <f>IF(ISNUMBER(AVERAGEIFS(ObservedSpeciesData!AB$2:AB$4955,ObservedSpeciesData!$A$2:$A$4955,$A559,ObservedSpeciesData!$D$2:$D$4955,$D559)),AVERAGEIFS(ObservedSpeciesData!AB$2:AB$4955,ObservedSpeciesData!$A$2:$A$4955,$A559,ObservedSpeciesData!$D$2:$D$4955,$D559),"")</f>
        <v>2.2801200644175214E-2</v>
      </c>
      <c r="AC559" s="24">
        <f>IF(ISNUMBER(AVERAGEIFS(ObservedSpeciesData!AC$2:AC$4955,ObservedSpeciesData!$A$2:$A$4955,$A559,ObservedSpeciesData!$D$2:$D$4955,$D559)),AVERAGEIFS(ObservedSpeciesData!AC$2:AC$4955,ObservedSpeciesData!$A$2:$A$4955,$A559,ObservedSpeciesData!$D$2:$D$4955,$D559),"")</f>
        <v>2.2801200644175214E-2</v>
      </c>
      <c r="AD559" s="23">
        <f>IF(ISNUMBER(AVERAGEIFS(ObservedSpeciesData!AD$2:AD$4955,ObservedSpeciesData!$A$2:$A$4955,$A559,ObservedSpeciesData!$D$2:$D$4955,$D559)),AVERAGEIFS(ObservedSpeciesData!AD$2:AD$4955,ObservedSpeciesData!$A$2:$A$4955,$A559,ObservedSpeciesData!$D$2:$D$4955,$D559),"")</f>
        <v>12.568858159383138</v>
      </c>
      <c r="AE559" s="24">
        <f>IF(ISNUMBER(AVERAGEIFS(ObservedSpeciesData!AE$2:AE$4955,ObservedSpeciesData!$A$2:$A$4955,$A559,ObservedSpeciesData!$D$2:$D$4955,$D559)),AVERAGEIFS(ObservedSpeciesData!AE$2:AE$4955,ObservedSpeciesData!$A$2:$A$4955,$A559,ObservedSpeciesData!$D$2:$D$4955,$D559),"")</f>
        <v>17.206389186915082</v>
      </c>
      <c r="AF559" s="23"/>
      <c r="AG559" s="24"/>
      <c r="AH559" s="23">
        <f>IF(ISNUMBER(AVERAGEIFS(ObservedSpeciesData!AH$2:AH$4955,ObservedSpeciesData!$A$2:$A$4955,$A559,ObservedSpeciesData!$D$2:$D$4955,$D559)),AVERAGEIFS(ObservedSpeciesData!AH$2:AH$4955,ObservedSpeciesData!$A$2:$A$4955,$A559,ObservedSpeciesData!$D$2:$D$4955,$D559),"")</f>
        <v>4.9936250000000006</v>
      </c>
      <c r="AI559" s="23">
        <f>IF(ISNUMBER(AVERAGEIFS(ObservedSpeciesData!AI$2:AI$4955,ObservedSpeciesData!$A$2:$A$4955,$A559,ObservedSpeciesData!$C$2:$C$4955,$C559,ObservedSpeciesData!$D$2:$D$4955,$D559)),AVERAGEIFS(ObservedSpeciesData!AI$2:AI$4955,ObservedSpeciesData!$A$2:$A$4955,$A559,ObservedSpeciesData!$C$2:$C$4955,$C559,ObservedSpeciesData!$D$2:$D$4955,$D559),"")</f>
        <v>11.521500000000001</v>
      </c>
      <c r="AJ559" s="2">
        <f>COUNTIFS(ObservedSpeciesData!$A$2:$A$828,$A559,ObservedSpeciesData!$D$2:$D$828,$D559)</f>
        <v>0</v>
      </c>
      <c r="AK559" s="2">
        <f t="shared" si="8"/>
        <v>15</v>
      </c>
    </row>
    <row r="560" spans="1:37" x14ac:dyDescent="0.25">
      <c r="A560" s="14" t="s">
        <v>104</v>
      </c>
      <c r="B560" t="s">
        <v>98</v>
      </c>
      <c r="C560" t="s">
        <v>105</v>
      </c>
      <c r="D560" s="13">
        <v>42345</v>
      </c>
      <c r="E560">
        <v>1</v>
      </c>
      <c r="F560">
        <v>0</v>
      </c>
      <c r="G560" s="2" t="s">
        <v>87</v>
      </c>
      <c r="H560" s="2" t="s">
        <v>11</v>
      </c>
      <c r="I560">
        <v>4</v>
      </c>
      <c r="J560" s="2" t="s">
        <v>77</v>
      </c>
      <c r="K560" s="2">
        <f>IF(ISNUMBER(AVERAGEIFS(ObservedSpeciesData!K$2:K$4955,ObservedSpeciesData!$A$2:$A$4955,$A560,ObservedSpeciesData!$D$2:$D$4955,$D560)),AVERAGEIFS(ObservedSpeciesData!K$2:K$4955,ObservedSpeciesData!$A$2:$A$4955,$A560,ObservedSpeciesData!$D$2:$D$4955,$D560),"")</f>
        <v>0</v>
      </c>
      <c r="L560" s="26" t="str">
        <f>IF(ISNUMBER(AVERAGEIFS(ObservedSpeciesData!L$2:L$4955,ObservedSpeciesData!$A$2:$A$4955,$A560,ObservedSpeciesData!$D$2:$D$4955,$D560)),AVERAGEIFS(ObservedSpeciesData!L$2:L$4955,ObservedSpeciesData!$A$2:$A$4955,$A560,ObservedSpeciesData!$D$2:$D$4955,$D560),"")</f>
        <v/>
      </c>
      <c r="M560" s="23" t="str">
        <f>IF(ISNUMBER(AVERAGEIFS(ObservedSpeciesData!M$2:M$4955,ObservedSpeciesData!$A$2:$A$4955,$A560,ObservedSpeciesData!$D$2:$D$4955,$D560)),AVERAGEIFS(ObservedSpeciesData!M$2:M$4955,ObservedSpeciesData!$A$2:$A$4955,$A560,ObservedSpeciesData!$D$2:$D$4955,$D560),"")</f>
        <v/>
      </c>
      <c r="N560" s="23">
        <f>IF(ISNUMBER(AVERAGEIFS(ObservedSpeciesData!N$2:N$4955,ObservedSpeciesData!$A$2:$A$4955,$A560,ObservedSpeciesData!$D$2:$D$4955,$D560)),AVERAGEIFS(ObservedSpeciesData!N$2:N$4955,ObservedSpeciesData!$A$2:$A$4955,$A560,ObservedSpeciesData!$D$2:$D$4955,$D560),"")</f>
        <v>720.23182354839298</v>
      </c>
      <c r="O560" s="23">
        <f>IF(ISNUMBER(AVERAGEIFS(ObservedSpeciesData!O$2:O$4955,ObservedSpeciesData!$A$2:$A$4955,$A560,ObservedSpeciesData!$D$2:$D$4955,$D560)),AVERAGEIFS(ObservedSpeciesData!O$2:O$4955,ObservedSpeciesData!$A$2:$A$4955,$A560,ObservedSpeciesData!$D$2:$D$4955,$D560),"")</f>
        <v>72.023182354839292</v>
      </c>
      <c r="P560" s="23">
        <f>IF(ISNUMBER(AVERAGEIFS(ObservedSpeciesData!P$2:P$4955,ObservedSpeciesData!$A$2:$A$4955,$A560,ObservedSpeciesData!$C$2:$C$4955,$C560,ObservedSpeciesData!$D$2:$D$4955,$D560)),AVERAGEIFS(ObservedSpeciesData!P$2:P$4955,ObservedSpeciesData!$A$2:$A$4955,$A560,ObservedSpeciesData!$C$2:$C$4955,$C560,ObservedSpeciesData!$D$2:$D$4955,$D560),"")</f>
        <v>141.92884862733922</v>
      </c>
      <c r="Q560" s="23"/>
      <c r="R560" s="25" t="str">
        <f>IF(ISNUMBER(AVERAGEIFS(ObservedSpeciesData!R$2:R$4955,ObservedSpeciesData!$A$2:$A$4955,$A560,ObservedSpeciesData!$D$2:$D$4955,$D560)),AVERAGEIFS(ObservedSpeciesData!R$2:R$4955,ObservedSpeciesData!$A$2:$A$4955,$A560,ObservedSpeciesData!$D$2:$D$4955,$D560),"")</f>
        <v/>
      </c>
      <c r="S560" s="25" t="str">
        <f>IF(ISNUMBER(AVERAGEIFS(ObservedSpeciesData!S$2:S$4955,ObservedSpeciesData!$A$2:$A$4955,$A560,ObservedSpeciesData!$D$2:$D$4955,$D560)),AVERAGEIFS(ObservedSpeciesData!S$2:S$4955,ObservedSpeciesData!$A$2:$A$4955,$A560,ObservedSpeciesData!$D$2:$D$4955,$D560),"")</f>
        <v/>
      </c>
      <c r="T560" s="23" t="str">
        <f>IF(ISNUMBER(AVERAGEIFS(ObservedSpeciesData!T$2:T$4955,ObservedSpeciesData!$A$2:$A$4955,$A560,ObservedSpeciesData!$D$2:$D$4955,$D560)),AVERAGEIFS(ObservedSpeciesData!T$2:T$4955,ObservedSpeciesData!$A$2:$A$4955,$A560,ObservedSpeciesData!$D$2:$D$4955,$D560),"")</f>
        <v/>
      </c>
      <c r="U560" s="24" t="str">
        <f>IF(ISNUMBER(AVERAGEIFS(ObservedSpeciesData!U$2:U$4955,ObservedSpeciesData!$A$2:$A$4955,$A560,ObservedSpeciesData!$C$2:$C$4955,$C560,ObservedSpeciesData!$D$2:$D$4955,$D560)),AVERAGEIFS(ObservedSpeciesData!U$2:U$4955,ObservedSpeciesData!$A$2:$A$4955,$A560,ObservedSpeciesData!$C$2:$C$4955,$C560,ObservedSpeciesData!$D$2:$D$4955,$D560),"")</f>
        <v/>
      </c>
      <c r="V560" s="23">
        <f>IF(ISNUMBER(AVERAGEIFS(ObservedSpeciesData!V$2:V$4955,ObservedSpeciesData!$A$2:$A$4955,$A560,ObservedSpeciesData!$D$2:$D$4955,$D560)),AVERAGEIFS(ObservedSpeciesData!V$2:V$4955,ObservedSpeciesData!$A$2:$A$4955,$A560,ObservedSpeciesData!$D$2:$D$4955,$D560),"")</f>
        <v>25.641178011894226</v>
      </c>
      <c r="W560" s="23">
        <f>IF(ISNUMBER(AVERAGEIFS(ObservedSpeciesData!W$2:W$4955,ObservedSpeciesData!$A$2:$A$4955,$A560,ObservedSpeciesData!$D$2:$D$4955,$D560)),AVERAGEIFS(ObservedSpeciesData!W$2:W$4955,ObservedSpeciesData!$A$2:$A$4955,$A560,ObservedSpeciesData!$D$2:$D$4955,$D560),"")</f>
        <v>29.760439157485962</v>
      </c>
      <c r="X560" s="23">
        <f>IF(ISNUMBER(AVERAGEIFS(ObservedSpeciesData!X$2:X$4955,ObservedSpeciesData!$A$2:$A$4955,$A560,ObservedSpeciesData!$D$2:$D$4955,$D560)),AVERAGEIFS(ObservedSpeciesData!X$2:X$4955,ObservedSpeciesData!$A$2:$A$4955,$A560,ObservedSpeciesData!$D$2:$D$4955,$D560),"")</f>
        <v>74.054608821868896</v>
      </c>
      <c r="Y560" s="23">
        <f>IF(ISNUMBER(AVERAGEIFS(ObservedSpeciesData!Y$2:Y$4955,ObservedSpeciesData!$A$2:$A$4955,$A560,ObservedSpeciesData!$D$2:$D$4955,$D560)),AVERAGEIFS(ObservedSpeciesData!Y$2:Y$4955,ObservedSpeciesData!$A$2:$A$4955,$A560,ObservedSpeciesData!$D$2:$D$4955,$D560),"")</f>
        <v>44.990967988967896</v>
      </c>
      <c r="Z560" s="23">
        <f>IF(ISNUMBER(AVERAGEIFS(ObservedSpeciesData!Z$2:Z$4955,ObservedSpeciesData!$A$2:$A$4955,$A560,ObservedSpeciesData!$D$2:$D$4955,$D560)),AVERAGEIFS(ObservedSpeciesData!Z$2:Z$4955,ObservedSpeciesData!$A$2:$A$4955,$A560,ObservedSpeciesData!$D$2:$D$4955,$D560),"")</f>
        <v>92.227463245391846</v>
      </c>
      <c r="AA560" s="23">
        <f>IF(ISNUMBER(AVERAGEIFS(ObservedSpeciesData!AA$2:AA$4955,ObservedSpeciesData!$A$2:$A$4955,$A560,ObservedSpeciesData!$D$2:$D$4955,$D560)),AVERAGEIFS(ObservedSpeciesData!AA$2:AA$4955,ObservedSpeciesData!$A$2:$A$4955,$A560,ObservedSpeciesData!$D$2:$D$4955,$D560),"")</f>
        <v>9.8494350910186768</v>
      </c>
      <c r="AB560" s="24">
        <f>IF(ISNUMBER(AVERAGEIFS(ObservedSpeciesData!AB$2:AB$4955,ObservedSpeciesData!$A$2:$A$4955,$A560,ObservedSpeciesData!$D$2:$D$4955,$D560)),AVERAGEIFS(ObservedSpeciesData!AB$2:AB$4955,ObservedSpeciesData!$A$2:$A$4955,$A560,ObservedSpeciesData!$D$2:$D$4955,$D560),"")</f>
        <v>1.575909614562988E-2</v>
      </c>
      <c r="AC560" s="24">
        <f>IF(ISNUMBER(AVERAGEIFS(ObservedSpeciesData!AC$2:AC$4955,ObservedSpeciesData!$A$2:$A$4955,$A560,ObservedSpeciesData!$D$2:$D$4955,$D560)),AVERAGEIFS(ObservedSpeciesData!AC$2:AC$4955,ObservedSpeciesData!$A$2:$A$4955,$A560,ObservedSpeciesData!$D$2:$D$4955,$D560),"")</f>
        <v>1.575909614562988E-2</v>
      </c>
      <c r="AD560" s="23">
        <f>IF(ISNUMBER(AVERAGEIFS(ObservedSpeciesData!AD$2:AD$4955,ObservedSpeciesData!$A$2:$A$4955,$A560,ObservedSpeciesData!$D$2:$D$4955,$D560)),AVERAGEIFS(ObservedSpeciesData!AD$2:AD$4955,ObservedSpeciesData!$A$2:$A$4955,$A560,ObservedSpeciesData!$D$2:$D$4955,$D560),"")</f>
        <v>11.848737411499023</v>
      </c>
      <c r="AE560" s="24">
        <f>IF(ISNUMBER(AVERAGEIFS(ObservedSpeciesData!AE$2:AE$4955,ObservedSpeciesData!$A$2:$A$4955,$A560,ObservedSpeciesData!$D$2:$D$4955,$D560)),AVERAGEIFS(ObservedSpeciesData!AE$2:AE$4955,ObservedSpeciesData!$A$2:$A$4955,$A560,ObservedSpeciesData!$D$2:$D$4955,$D560),"")</f>
        <v>22.996703047106969</v>
      </c>
      <c r="AF560" s="23"/>
      <c r="AG560" s="24"/>
      <c r="AH560" s="23">
        <f>IF(ISNUMBER(AVERAGEIFS(ObservedSpeciesData!AH$2:AH$4955,ObservedSpeciesData!$A$2:$A$4955,$A560,ObservedSpeciesData!$D$2:$D$4955,$D560)),AVERAGEIFS(ObservedSpeciesData!AH$2:AH$4955,ObservedSpeciesData!$A$2:$A$4955,$A560,ObservedSpeciesData!$D$2:$D$4955,$D560),"")</f>
        <v>1.1435000000000002</v>
      </c>
      <c r="AI560" s="23">
        <f>IF(ISNUMBER(AVERAGEIFS(ObservedSpeciesData!AI$2:AI$4955,ObservedSpeciesData!$A$2:$A$4955,$A560,ObservedSpeciesData!$C$2:$C$4955,$C560,ObservedSpeciesData!$D$2:$D$4955,$D560)),AVERAGEIFS(ObservedSpeciesData!AI$2:AI$4955,ObservedSpeciesData!$A$2:$A$4955,$A560,ObservedSpeciesData!$C$2:$C$4955,$C560,ObservedSpeciesData!$D$2:$D$4955,$D560),"")</f>
        <v>2.8022499999999999</v>
      </c>
      <c r="AJ560" s="2">
        <f>COUNTIFS(ObservedSpeciesData!$A$2:$A$828,$A560,ObservedSpeciesData!$D$2:$D$828,$D560)</f>
        <v>0</v>
      </c>
      <c r="AK560" s="2">
        <f t="shared" si="8"/>
        <v>15</v>
      </c>
    </row>
    <row r="561" spans="1:37" x14ac:dyDescent="0.25">
      <c r="A561" s="14" t="s">
        <v>103</v>
      </c>
      <c r="B561" t="s">
        <v>98</v>
      </c>
      <c r="C561" t="s">
        <v>105</v>
      </c>
      <c r="D561" s="13">
        <v>42345</v>
      </c>
      <c r="E561">
        <v>1</v>
      </c>
      <c r="F561">
        <v>50</v>
      </c>
      <c r="G561" s="2" t="s">
        <v>87</v>
      </c>
      <c r="H561" s="2" t="s">
        <v>11</v>
      </c>
      <c r="I561">
        <v>4</v>
      </c>
      <c r="J561" s="2" t="s">
        <v>77</v>
      </c>
      <c r="K561" s="2">
        <f>IF(ISNUMBER(AVERAGEIFS(ObservedSpeciesData!K$2:K$4955,ObservedSpeciesData!$A$2:$A$4955,$A561,ObservedSpeciesData!$D$2:$D$4955,$D561)),AVERAGEIFS(ObservedSpeciesData!K$2:K$4955,ObservedSpeciesData!$A$2:$A$4955,$A561,ObservedSpeciesData!$D$2:$D$4955,$D561),"")</f>
        <v>45</v>
      </c>
      <c r="L561" s="26" t="str">
        <f>IF(ISNUMBER(AVERAGEIFS(ObservedSpeciesData!L$2:L$4955,ObservedSpeciesData!$A$2:$A$4955,$A561,ObservedSpeciesData!$D$2:$D$4955,$D561)),AVERAGEIFS(ObservedSpeciesData!L$2:L$4955,ObservedSpeciesData!$A$2:$A$4955,$A561,ObservedSpeciesData!$D$2:$D$4955,$D561),"")</f>
        <v/>
      </c>
      <c r="M561" s="23" t="str">
        <f>IF(ISNUMBER(AVERAGEIFS(ObservedSpeciesData!M$2:M$4955,ObservedSpeciesData!$A$2:$A$4955,$A561,ObservedSpeciesData!$D$2:$D$4955,$D561)),AVERAGEIFS(ObservedSpeciesData!M$2:M$4955,ObservedSpeciesData!$A$2:$A$4955,$A561,ObservedSpeciesData!$D$2:$D$4955,$D561),"")</f>
        <v/>
      </c>
      <c r="N561" s="23">
        <f>IF(ISNUMBER(AVERAGEIFS(ObservedSpeciesData!N$2:N$4955,ObservedSpeciesData!$A$2:$A$4955,$A561,ObservedSpeciesData!$D$2:$D$4955,$D561)),AVERAGEIFS(ObservedSpeciesData!N$2:N$4955,ObservedSpeciesData!$A$2:$A$4955,$A561,ObservedSpeciesData!$D$2:$D$4955,$D561),"")</f>
        <v>973.95724428738345</v>
      </c>
      <c r="O561" s="23">
        <f>IF(ISNUMBER(AVERAGEIFS(ObservedSpeciesData!O$2:O$4955,ObservedSpeciesData!$A$2:$A$4955,$A561,ObservedSpeciesData!$D$2:$D$4955,$D561)),AVERAGEIFS(ObservedSpeciesData!O$2:O$4955,ObservedSpeciesData!$A$2:$A$4955,$A561,ObservedSpeciesData!$D$2:$D$4955,$D561),"")</f>
        <v>97.395724428738347</v>
      </c>
      <c r="P561" s="23">
        <f>IF(ISNUMBER(AVERAGEIFS(ObservedSpeciesData!P$2:P$4955,ObservedSpeciesData!$A$2:$A$4955,$A561,ObservedSpeciesData!$C$2:$C$4955,$C561,ObservedSpeciesData!$D$2:$D$4955,$D561)),AVERAGEIFS(ObservedSpeciesData!P$2:P$4955,ObservedSpeciesData!$A$2:$A$4955,$A561,ObservedSpeciesData!$C$2:$C$4955,$C561,ObservedSpeciesData!$D$2:$D$4955,$D561),"")</f>
        <v>210.14263962604412</v>
      </c>
      <c r="Q561" s="23"/>
      <c r="R561" s="25" t="str">
        <f>IF(ISNUMBER(AVERAGEIFS(ObservedSpeciesData!R$2:R$4955,ObservedSpeciesData!$A$2:$A$4955,$A561,ObservedSpeciesData!$D$2:$D$4955,$D561)),AVERAGEIFS(ObservedSpeciesData!R$2:R$4955,ObservedSpeciesData!$A$2:$A$4955,$A561,ObservedSpeciesData!$D$2:$D$4955,$D561),"")</f>
        <v/>
      </c>
      <c r="S561" s="25" t="str">
        <f>IF(ISNUMBER(AVERAGEIFS(ObservedSpeciesData!S$2:S$4955,ObservedSpeciesData!$A$2:$A$4955,$A561,ObservedSpeciesData!$D$2:$D$4955,$D561)),AVERAGEIFS(ObservedSpeciesData!S$2:S$4955,ObservedSpeciesData!$A$2:$A$4955,$A561,ObservedSpeciesData!$D$2:$D$4955,$D561),"")</f>
        <v/>
      </c>
      <c r="T561" s="23" t="str">
        <f>IF(ISNUMBER(AVERAGEIFS(ObservedSpeciesData!T$2:T$4955,ObservedSpeciesData!$A$2:$A$4955,$A561,ObservedSpeciesData!$D$2:$D$4955,$D561)),AVERAGEIFS(ObservedSpeciesData!T$2:T$4955,ObservedSpeciesData!$A$2:$A$4955,$A561,ObservedSpeciesData!$D$2:$D$4955,$D561),"")</f>
        <v/>
      </c>
      <c r="U561" s="24" t="str">
        <f>IF(ISNUMBER(AVERAGEIFS(ObservedSpeciesData!U$2:U$4955,ObservedSpeciesData!$A$2:$A$4955,$A561,ObservedSpeciesData!$C$2:$C$4955,$C561,ObservedSpeciesData!$D$2:$D$4955,$D561)),AVERAGEIFS(ObservedSpeciesData!U$2:U$4955,ObservedSpeciesData!$A$2:$A$4955,$A561,ObservedSpeciesData!$C$2:$C$4955,$C561,ObservedSpeciesData!$D$2:$D$4955,$D561),"")</f>
        <v/>
      </c>
      <c r="V561" s="23">
        <f>IF(ISNUMBER(AVERAGEIFS(ObservedSpeciesData!V$2:V$4955,ObservedSpeciesData!$A$2:$A$4955,$A561,ObservedSpeciesData!$D$2:$D$4955,$D561)),AVERAGEIFS(ObservedSpeciesData!V$2:V$4955,ObservedSpeciesData!$A$2:$A$4955,$A561,ObservedSpeciesData!$D$2:$D$4955,$D561),"")</f>
        <v>24.352774977684021</v>
      </c>
      <c r="W561" s="23">
        <f>IF(ISNUMBER(AVERAGEIFS(ObservedSpeciesData!W$2:W$4955,ObservedSpeciesData!$A$2:$A$4955,$A561,ObservedSpeciesData!$D$2:$D$4955,$D561)),AVERAGEIFS(ObservedSpeciesData!W$2:W$4955,ObservedSpeciesData!$A$2:$A$4955,$A561,ObservedSpeciesData!$D$2:$D$4955,$D561),"")</f>
        <v>31.634371638298035</v>
      </c>
      <c r="X561" s="23">
        <f>IF(ISNUMBER(AVERAGEIFS(ObservedSpeciesData!X$2:X$4955,ObservedSpeciesData!$A$2:$A$4955,$A561,ObservedSpeciesData!$D$2:$D$4955,$D561)),AVERAGEIFS(ObservedSpeciesData!X$2:X$4955,ObservedSpeciesData!$A$2:$A$4955,$A561,ObservedSpeciesData!$D$2:$D$4955,$D561),"")</f>
        <v>75.966217041015625</v>
      </c>
      <c r="Y561" s="23">
        <f>IF(ISNUMBER(AVERAGEIFS(ObservedSpeciesData!Y$2:Y$4955,ObservedSpeciesData!$A$2:$A$4955,$A561,ObservedSpeciesData!$D$2:$D$4955,$D561)),AVERAGEIFS(ObservedSpeciesData!Y$2:Y$4955,ObservedSpeciesData!$A$2:$A$4955,$A561,ObservedSpeciesData!$D$2:$D$4955,$D561),"")</f>
        <v>42.976290941238403</v>
      </c>
      <c r="Z561" s="23">
        <f>IF(ISNUMBER(AVERAGEIFS(ObservedSpeciesData!Z$2:Z$4955,ObservedSpeciesData!$A$2:$A$4955,$A561,ObservedSpeciesData!$D$2:$D$4955,$D561)),AVERAGEIFS(ObservedSpeciesData!Z$2:Z$4955,ObservedSpeciesData!$A$2:$A$4955,$A561,ObservedSpeciesData!$D$2:$D$4955,$D561),"")</f>
        <v>92.315577030181885</v>
      </c>
      <c r="AA561" s="23">
        <f>IF(ISNUMBER(AVERAGEIFS(ObservedSpeciesData!AA$2:AA$4955,ObservedSpeciesData!$A$2:$A$4955,$A561,ObservedSpeciesData!$D$2:$D$4955,$D561)),AVERAGEIFS(ObservedSpeciesData!AA$2:AA$4955,ObservedSpeciesData!$A$2:$A$4955,$A561,ObservedSpeciesData!$D$2:$D$4955,$D561),"")</f>
        <v>9.7154664993286133</v>
      </c>
      <c r="AB561" s="24">
        <f>IF(ISNUMBER(AVERAGEIFS(ObservedSpeciesData!AB$2:AB$4955,ObservedSpeciesData!$A$2:$A$4955,$A561,ObservedSpeciesData!$D$2:$D$4955,$D561)),AVERAGEIFS(ObservedSpeciesData!AB$2:AB$4955,ObservedSpeciesData!$A$2:$A$4955,$A561,ObservedSpeciesData!$D$2:$D$4955,$D561),"")</f>
        <v>1.5544746398925783E-2</v>
      </c>
      <c r="AC561" s="24">
        <f>IF(ISNUMBER(AVERAGEIFS(ObservedSpeciesData!AC$2:AC$4955,ObservedSpeciesData!$A$2:$A$4955,$A561,ObservedSpeciesData!$D$2:$D$4955,$D561)),AVERAGEIFS(ObservedSpeciesData!AC$2:AC$4955,ObservedSpeciesData!$A$2:$A$4955,$A561,ObservedSpeciesData!$D$2:$D$4955,$D561),"")</f>
        <v>1.5544746398925783E-2</v>
      </c>
      <c r="AD561" s="23">
        <f>IF(ISNUMBER(AVERAGEIFS(ObservedSpeciesData!AD$2:AD$4955,ObservedSpeciesData!$A$2:$A$4955,$A561,ObservedSpeciesData!$D$2:$D$4955,$D561)),AVERAGEIFS(ObservedSpeciesData!AD$2:AD$4955,ObservedSpeciesData!$A$2:$A$4955,$A561,ObservedSpeciesData!$D$2:$D$4955,$D561),"")</f>
        <v>12.1545947265625</v>
      </c>
      <c r="AE561" s="24">
        <f>IF(ISNUMBER(AVERAGEIFS(ObservedSpeciesData!AE$2:AE$4955,ObservedSpeciesData!$A$2:$A$4955,$A561,ObservedSpeciesData!$D$2:$D$4955,$D561)),AVERAGEIFS(ObservedSpeciesData!AE$2:AE$4955,ObservedSpeciesData!$A$2:$A$4955,$A561,ObservedSpeciesData!$D$2:$D$4955,$D561),"")</f>
        <v>23.158509855117536</v>
      </c>
      <c r="AF561" s="23"/>
      <c r="AG561" s="24"/>
      <c r="AH561" s="23">
        <f>IF(ISNUMBER(AVERAGEIFS(ObservedSpeciesData!AH$2:AH$4955,ObservedSpeciesData!$A$2:$A$4955,$A561,ObservedSpeciesData!$D$2:$D$4955,$D561)),AVERAGEIFS(ObservedSpeciesData!AH$2:AH$4955,ObservedSpeciesData!$A$2:$A$4955,$A561,ObservedSpeciesData!$D$2:$D$4955,$D561),"")</f>
        <v>1.505625</v>
      </c>
      <c r="AI561" s="23">
        <f>IF(ISNUMBER(AVERAGEIFS(ObservedSpeciesData!AI$2:AI$4955,ObservedSpeciesData!$A$2:$A$4955,$A561,ObservedSpeciesData!$C$2:$C$4955,$C561,ObservedSpeciesData!$D$2:$D$4955,$D561)),AVERAGEIFS(ObservedSpeciesData!AI$2:AI$4955,ObservedSpeciesData!$A$2:$A$4955,$A561,ObservedSpeciesData!$C$2:$C$4955,$C561,ObservedSpeciesData!$D$2:$D$4955,$D561),"")</f>
        <v>4.2827500000000001</v>
      </c>
      <c r="AJ561" s="2">
        <f>COUNTIFS(ObservedSpeciesData!$A$2:$A$828,$A561,ObservedSpeciesData!$D$2:$D$828,$D561)</f>
        <v>0</v>
      </c>
      <c r="AK561" s="2">
        <f t="shared" si="8"/>
        <v>15</v>
      </c>
    </row>
    <row r="562" spans="1:37" x14ac:dyDescent="0.25">
      <c r="A562" s="14" t="s">
        <v>102</v>
      </c>
      <c r="B562" t="s">
        <v>98</v>
      </c>
      <c r="C562" t="s">
        <v>105</v>
      </c>
      <c r="D562" s="13">
        <v>42345</v>
      </c>
      <c r="E562">
        <v>1</v>
      </c>
      <c r="F562">
        <v>100</v>
      </c>
      <c r="G562" s="2" t="s">
        <v>87</v>
      </c>
      <c r="H562" s="2" t="s">
        <v>11</v>
      </c>
      <c r="I562">
        <v>4</v>
      </c>
      <c r="J562" s="2" t="s">
        <v>77</v>
      </c>
      <c r="K562" s="2">
        <f>IF(ISNUMBER(AVERAGEIFS(ObservedSpeciesData!K$2:K$4955,ObservedSpeciesData!$A$2:$A$4955,$A562,ObservedSpeciesData!$D$2:$D$4955,$D562)),AVERAGEIFS(ObservedSpeciesData!K$2:K$4955,ObservedSpeciesData!$A$2:$A$4955,$A562,ObservedSpeciesData!$D$2:$D$4955,$D562),"")</f>
        <v>90</v>
      </c>
      <c r="L562" s="26" t="str">
        <f>IF(ISNUMBER(AVERAGEIFS(ObservedSpeciesData!L$2:L$4955,ObservedSpeciesData!$A$2:$A$4955,$A562,ObservedSpeciesData!$D$2:$D$4955,$D562)),AVERAGEIFS(ObservedSpeciesData!L$2:L$4955,ObservedSpeciesData!$A$2:$A$4955,$A562,ObservedSpeciesData!$D$2:$D$4955,$D562),"")</f>
        <v/>
      </c>
      <c r="M562" s="23" t="str">
        <f>IF(ISNUMBER(AVERAGEIFS(ObservedSpeciesData!M$2:M$4955,ObservedSpeciesData!$A$2:$A$4955,$A562,ObservedSpeciesData!$D$2:$D$4955,$D562)),AVERAGEIFS(ObservedSpeciesData!M$2:M$4955,ObservedSpeciesData!$A$2:$A$4955,$A562,ObservedSpeciesData!$D$2:$D$4955,$D562),"")</f>
        <v/>
      </c>
      <c r="N562" s="23">
        <f>IF(ISNUMBER(AVERAGEIFS(ObservedSpeciesData!N$2:N$4955,ObservedSpeciesData!$A$2:$A$4955,$A562,ObservedSpeciesData!$D$2:$D$4955,$D562)),AVERAGEIFS(ObservedSpeciesData!N$2:N$4955,ObservedSpeciesData!$A$2:$A$4955,$A562,ObservedSpeciesData!$D$2:$D$4955,$D562),"")</f>
        <v>953.71823117022802</v>
      </c>
      <c r="O562" s="23">
        <f>IF(ISNUMBER(AVERAGEIFS(ObservedSpeciesData!O$2:O$4955,ObservedSpeciesData!$A$2:$A$4955,$A562,ObservedSpeciesData!$D$2:$D$4955,$D562)),AVERAGEIFS(ObservedSpeciesData!O$2:O$4955,ObservedSpeciesData!$A$2:$A$4955,$A562,ObservedSpeciesData!$D$2:$D$4955,$D562),"")</f>
        <v>95.371823117022799</v>
      </c>
      <c r="P562" s="23">
        <f>IF(ISNUMBER(AVERAGEIFS(ObservedSpeciesData!P$2:P$4955,ObservedSpeciesData!$A$2:$A$4955,$A562,ObservedSpeciesData!$C$2:$C$4955,$C562,ObservedSpeciesData!$D$2:$D$4955,$D562)),AVERAGEIFS(ObservedSpeciesData!P$2:P$4955,ObservedSpeciesData!$A$2:$A$4955,$A562,ObservedSpeciesData!$C$2:$C$4955,$C562,ObservedSpeciesData!$D$2:$D$4955,$D562),"")</f>
        <v>308.53380372097433</v>
      </c>
      <c r="Q562" s="23"/>
      <c r="R562" s="25" t="str">
        <f>IF(ISNUMBER(AVERAGEIFS(ObservedSpeciesData!R$2:R$4955,ObservedSpeciesData!$A$2:$A$4955,$A562,ObservedSpeciesData!$D$2:$D$4955,$D562)),AVERAGEIFS(ObservedSpeciesData!R$2:R$4955,ObservedSpeciesData!$A$2:$A$4955,$A562,ObservedSpeciesData!$D$2:$D$4955,$D562),"")</f>
        <v/>
      </c>
      <c r="S562" s="25" t="str">
        <f>IF(ISNUMBER(AVERAGEIFS(ObservedSpeciesData!S$2:S$4955,ObservedSpeciesData!$A$2:$A$4955,$A562,ObservedSpeciesData!$D$2:$D$4955,$D562)),AVERAGEIFS(ObservedSpeciesData!S$2:S$4955,ObservedSpeciesData!$A$2:$A$4955,$A562,ObservedSpeciesData!$D$2:$D$4955,$D562),"")</f>
        <v/>
      </c>
      <c r="T562" s="23" t="str">
        <f>IF(ISNUMBER(AVERAGEIFS(ObservedSpeciesData!T$2:T$4955,ObservedSpeciesData!$A$2:$A$4955,$A562,ObservedSpeciesData!$D$2:$D$4955,$D562)),AVERAGEIFS(ObservedSpeciesData!T$2:T$4955,ObservedSpeciesData!$A$2:$A$4955,$A562,ObservedSpeciesData!$D$2:$D$4955,$D562),"")</f>
        <v/>
      </c>
      <c r="U562" s="24" t="str">
        <f>IF(ISNUMBER(AVERAGEIFS(ObservedSpeciesData!U$2:U$4955,ObservedSpeciesData!$A$2:$A$4955,$A562,ObservedSpeciesData!$C$2:$C$4955,$C562,ObservedSpeciesData!$D$2:$D$4955,$D562)),AVERAGEIFS(ObservedSpeciesData!U$2:U$4955,ObservedSpeciesData!$A$2:$A$4955,$A562,ObservedSpeciesData!$C$2:$C$4955,$C562,ObservedSpeciesData!$D$2:$D$4955,$D562),"")</f>
        <v/>
      </c>
      <c r="V562" s="23">
        <f>IF(ISNUMBER(AVERAGEIFS(ObservedSpeciesData!V$2:V$4955,ObservedSpeciesData!$A$2:$A$4955,$A562,ObservedSpeciesData!$D$2:$D$4955,$D562)),AVERAGEIFS(ObservedSpeciesData!V$2:V$4955,ObservedSpeciesData!$A$2:$A$4955,$A562,ObservedSpeciesData!$D$2:$D$4955,$D562),"")</f>
        <v>24.250167012214661</v>
      </c>
      <c r="W562" s="23">
        <f>IF(ISNUMBER(AVERAGEIFS(ObservedSpeciesData!W$2:W$4955,ObservedSpeciesData!$A$2:$A$4955,$A562,ObservedSpeciesData!$D$2:$D$4955,$D562)),AVERAGEIFS(ObservedSpeciesData!W$2:W$4955,ObservedSpeciesData!$A$2:$A$4955,$A562,ObservedSpeciesData!$D$2:$D$4955,$D562),"")</f>
        <v>33.492538928985596</v>
      </c>
      <c r="X562" s="23">
        <f>IF(ISNUMBER(AVERAGEIFS(ObservedSpeciesData!X$2:X$4955,ObservedSpeciesData!$A$2:$A$4955,$A562,ObservedSpeciesData!$D$2:$D$4955,$D562)),AVERAGEIFS(ObservedSpeciesData!X$2:X$4955,ObservedSpeciesData!$A$2:$A$4955,$A562,ObservedSpeciesData!$D$2:$D$4955,$D562),"")</f>
        <v>76.401382446289063</v>
      </c>
      <c r="Y562" s="23">
        <f>IF(ISNUMBER(AVERAGEIFS(ObservedSpeciesData!Y$2:Y$4955,ObservedSpeciesData!$A$2:$A$4955,$A562,ObservedSpeciesData!$D$2:$D$4955,$D562)),AVERAGEIFS(ObservedSpeciesData!Y$2:Y$4955,ObservedSpeciesData!$A$2:$A$4955,$A562,ObservedSpeciesData!$D$2:$D$4955,$D562),"")</f>
        <v>43.003632068634033</v>
      </c>
      <c r="Z562" s="23">
        <f>IF(ISNUMBER(AVERAGEIFS(ObservedSpeciesData!Z$2:Z$4955,ObservedSpeciesData!$A$2:$A$4955,$A562,ObservedSpeciesData!$D$2:$D$4955,$D562)),AVERAGEIFS(ObservedSpeciesData!Z$2:Z$4955,ObservedSpeciesData!$A$2:$A$4955,$A562,ObservedSpeciesData!$D$2:$D$4955,$D562),"")</f>
        <v>92.511190414428711</v>
      </c>
      <c r="AA562" s="23">
        <f>IF(ISNUMBER(AVERAGEIFS(ObservedSpeciesData!AA$2:AA$4955,ObservedSpeciesData!$A$2:$A$4955,$A562,ObservedSpeciesData!$D$2:$D$4955,$D562)),AVERAGEIFS(ObservedSpeciesData!AA$2:AA$4955,ObservedSpeciesData!$A$2:$A$4955,$A562,ObservedSpeciesData!$D$2:$D$4955,$D562),"")</f>
        <v>9.3165725767612457</v>
      </c>
      <c r="AB562" s="24">
        <f>IF(ISNUMBER(AVERAGEIFS(ObservedSpeciesData!AB$2:AB$4955,ObservedSpeciesData!$A$2:$A$4955,$A562,ObservedSpeciesData!$D$2:$D$4955,$D562)),AVERAGEIFS(ObservedSpeciesData!AB$2:AB$4955,ObservedSpeciesData!$A$2:$A$4955,$A562,ObservedSpeciesData!$D$2:$D$4955,$D562),"")</f>
        <v>1.4906516122817993E-2</v>
      </c>
      <c r="AC562" s="24">
        <f>IF(ISNUMBER(AVERAGEIFS(ObservedSpeciesData!AC$2:AC$4955,ObservedSpeciesData!$A$2:$A$4955,$A562,ObservedSpeciesData!$D$2:$D$4955,$D562)),AVERAGEIFS(ObservedSpeciesData!AC$2:AC$4955,ObservedSpeciesData!$A$2:$A$4955,$A562,ObservedSpeciesData!$D$2:$D$4955,$D562),"")</f>
        <v>1.4906516122817993E-2</v>
      </c>
      <c r="AD562" s="23">
        <f>IF(ISNUMBER(AVERAGEIFS(ObservedSpeciesData!AD$2:AD$4955,ObservedSpeciesData!$A$2:$A$4955,$A562,ObservedSpeciesData!$D$2:$D$4955,$D562)),AVERAGEIFS(ObservedSpeciesData!AD$2:AD$4955,ObservedSpeciesData!$A$2:$A$4955,$A562,ObservedSpeciesData!$D$2:$D$4955,$D562),"")</f>
        <v>12.224221191406251</v>
      </c>
      <c r="AE562" s="24">
        <f>IF(ISNUMBER(AVERAGEIFS(ObservedSpeciesData!AE$2:AE$4955,ObservedSpeciesData!$A$2:$A$4955,$A562,ObservedSpeciesData!$D$2:$D$4955,$D562)),AVERAGEIFS(ObservedSpeciesData!AE$2:AE$4955,ObservedSpeciesData!$A$2:$A$4955,$A562,ObservedSpeciesData!$D$2:$D$4955,$D562),"")</f>
        <v>22.932173891043899</v>
      </c>
      <c r="AF562" s="23"/>
      <c r="AG562" s="24"/>
      <c r="AH562" s="23">
        <f>IF(ISNUMBER(AVERAGEIFS(ObservedSpeciesData!AH$2:AH$4955,ObservedSpeciesData!$A$2:$A$4955,$A562,ObservedSpeciesData!$D$2:$D$4955,$D562)),AVERAGEIFS(ObservedSpeciesData!AH$2:AH$4955,ObservedSpeciesData!$A$2:$A$4955,$A562,ObservedSpeciesData!$D$2:$D$4955,$D562),"")</f>
        <v>1.4098750000000002</v>
      </c>
      <c r="AI562" s="23">
        <f>IF(ISNUMBER(AVERAGEIFS(ObservedSpeciesData!AI$2:AI$4955,ObservedSpeciesData!$A$2:$A$4955,$A562,ObservedSpeciesData!$C$2:$C$4955,$C562,ObservedSpeciesData!$D$2:$D$4955,$D562)),AVERAGEIFS(ObservedSpeciesData!AI$2:AI$4955,ObservedSpeciesData!$A$2:$A$4955,$A562,ObservedSpeciesData!$C$2:$C$4955,$C562,ObservedSpeciesData!$D$2:$D$4955,$D562),"")</f>
        <v>6.2524999999999995</v>
      </c>
      <c r="AJ562" s="2">
        <f>COUNTIFS(ObservedSpeciesData!$A$2:$A$828,$A562,ObservedSpeciesData!$D$2:$D$828,$D562)</f>
        <v>0</v>
      </c>
      <c r="AK562" s="2">
        <f t="shared" si="8"/>
        <v>15</v>
      </c>
    </row>
    <row r="563" spans="1:37" x14ac:dyDescent="0.25">
      <c r="A563" s="14" t="s">
        <v>101</v>
      </c>
      <c r="B563" t="s">
        <v>98</v>
      </c>
      <c r="C563" t="s">
        <v>105</v>
      </c>
      <c r="D563" s="13">
        <v>42345</v>
      </c>
      <c r="E563">
        <v>1</v>
      </c>
      <c r="F563">
        <v>200</v>
      </c>
      <c r="G563" s="2" t="s">
        <v>87</v>
      </c>
      <c r="H563" s="2" t="s">
        <v>11</v>
      </c>
      <c r="I563">
        <v>4</v>
      </c>
      <c r="J563" s="2" t="s">
        <v>77</v>
      </c>
      <c r="K563" s="2">
        <f>IF(ISNUMBER(AVERAGEIFS(ObservedSpeciesData!K$2:K$4955,ObservedSpeciesData!$A$2:$A$4955,$A563,ObservedSpeciesData!$D$2:$D$4955,$D563)),AVERAGEIFS(ObservedSpeciesData!K$2:K$4955,ObservedSpeciesData!$A$2:$A$4955,$A563,ObservedSpeciesData!$D$2:$D$4955,$D563),"")</f>
        <v>180</v>
      </c>
      <c r="L563" s="26" t="str">
        <f>IF(ISNUMBER(AVERAGEIFS(ObservedSpeciesData!L$2:L$4955,ObservedSpeciesData!$A$2:$A$4955,$A563,ObservedSpeciesData!$D$2:$D$4955,$D563)),AVERAGEIFS(ObservedSpeciesData!L$2:L$4955,ObservedSpeciesData!$A$2:$A$4955,$A563,ObservedSpeciesData!$D$2:$D$4955,$D563),"")</f>
        <v/>
      </c>
      <c r="M563" s="23" t="str">
        <f>IF(ISNUMBER(AVERAGEIFS(ObservedSpeciesData!M$2:M$4955,ObservedSpeciesData!$A$2:$A$4955,$A563,ObservedSpeciesData!$D$2:$D$4955,$D563)),AVERAGEIFS(ObservedSpeciesData!M$2:M$4955,ObservedSpeciesData!$A$2:$A$4955,$A563,ObservedSpeciesData!$D$2:$D$4955,$D563),"")</f>
        <v/>
      </c>
      <c r="N563" s="23">
        <f>IF(ISNUMBER(AVERAGEIFS(ObservedSpeciesData!N$2:N$4955,ObservedSpeciesData!$A$2:$A$4955,$A563,ObservedSpeciesData!$D$2:$D$4955,$D563)),AVERAGEIFS(ObservedSpeciesData!N$2:N$4955,ObservedSpeciesData!$A$2:$A$4955,$A563,ObservedSpeciesData!$D$2:$D$4955,$D563),"")</f>
        <v>1483.2200076038348</v>
      </c>
      <c r="O563" s="23">
        <f>IF(ISNUMBER(AVERAGEIFS(ObservedSpeciesData!O$2:O$4955,ObservedSpeciesData!$A$2:$A$4955,$A563,ObservedSpeciesData!$D$2:$D$4955,$D563)),AVERAGEIFS(ObservedSpeciesData!O$2:O$4955,ObservedSpeciesData!$A$2:$A$4955,$A563,ObservedSpeciesData!$D$2:$D$4955,$D563),"")</f>
        <v>148.32200076038347</v>
      </c>
      <c r="P563" s="23">
        <f>IF(ISNUMBER(AVERAGEIFS(ObservedSpeciesData!P$2:P$4955,ObservedSpeciesData!$A$2:$A$4955,$A563,ObservedSpeciesData!$C$2:$C$4955,$C563,ObservedSpeciesData!$D$2:$D$4955,$D563)),AVERAGEIFS(ObservedSpeciesData!P$2:P$4955,ObservedSpeciesData!$A$2:$A$4955,$A563,ObservedSpeciesData!$C$2:$C$4955,$C563,ObservedSpeciesData!$D$2:$D$4955,$D563),"")</f>
        <v>378.66490678273362</v>
      </c>
      <c r="Q563" s="23"/>
      <c r="R563" s="25" t="str">
        <f>IF(ISNUMBER(AVERAGEIFS(ObservedSpeciesData!R$2:R$4955,ObservedSpeciesData!$A$2:$A$4955,$A563,ObservedSpeciesData!$D$2:$D$4955,$D563)),AVERAGEIFS(ObservedSpeciesData!R$2:R$4955,ObservedSpeciesData!$A$2:$A$4955,$A563,ObservedSpeciesData!$D$2:$D$4955,$D563),"")</f>
        <v/>
      </c>
      <c r="S563" s="25" t="str">
        <f>IF(ISNUMBER(AVERAGEIFS(ObservedSpeciesData!S$2:S$4955,ObservedSpeciesData!$A$2:$A$4955,$A563,ObservedSpeciesData!$D$2:$D$4955,$D563)),AVERAGEIFS(ObservedSpeciesData!S$2:S$4955,ObservedSpeciesData!$A$2:$A$4955,$A563,ObservedSpeciesData!$D$2:$D$4955,$D563),"")</f>
        <v/>
      </c>
      <c r="T563" s="23" t="str">
        <f>IF(ISNUMBER(AVERAGEIFS(ObservedSpeciesData!T$2:T$4955,ObservedSpeciesData!$A$2:$A$4955,$A563,ObservedSpeciesData!$D$2:$D$4955,$D563)),AVERAGEIFS(ObservedSpeciesData!T$2:T$4955,ObservedSpeciesData!$A$2:$A$4955,$A563,ObservedSpeciesData!$D$2:$D$4955,$D563),"")</f>
        <v/>
      </c>
      <c r="U563" s="24" t="str">
        <f>IF(ISNUMBER(AVERAGEIFS(ObservedSpeciesData!U$2:U$4955,ObservedSpeciesData!$A$2:$A$4955,$A563,ObservedSpeciesData!$C$2:$C$4955,$C563,ObservedSpeciesData!$D$2:$D$4955,$D563)),AVERAGEIFS(ObservedSpeciesData!U$2:U$4955,ObservedSpeciesData!$A$2:$A$4955,$A563,ObservedSpeciesData!$C$2:$C$4955,$C563,ObservedSpeciesData!$D$2:$D$4955,$D563),"")</f>
        <v/>
      </c>
      <c r="V563" s="23">
        <f>IF(ISNUMBER(AVERAGEIFS(ObservedSpeciesData!V$2:V$4955,ObservedSpeciesData!$A$2:$A$4955,$A563,ObservedSpeciesData!$D$2:$D$4955,$D563)),AVERAGEIFS(ObservedSpeciesData!V$2:V$4955,ObservedSpeciesData!$A$2:$A$4955,$A563,ObservedSpeciesData!$D$2:$D$4955,$D563),"")</f>
        <v>24.604071259498596</v>
      </c>
      <c r="W563" s="23">
        <f>IF(ISNUMBER(AVERAGEIFS(ObservedSpeciesData!W$2:W$4955,ObservedSpeciesData!$A$2:$A$4955,$A563,ObservedSpeciesData!$D$2:$D$4955,$D563)),AVERAGEIFS(ObservedSpeciesData!W$2:W$4955,ObservedSpeciesData!$A$2:$A$4955,$A563,ObservedSpeciesData!$D$2:$D$4955,$D563),"")</f>
        <v>31.25346040725708</v>
      </c>
      <c r="X563" s="23">
        <f>IF(ISNUMBER(AVERAGEIFS(ObservedSpeciesData!X$2:X$4955,ObservedSpeciesData!$A$2:$A$4955,$A563,ObservedSpeciesData!$D$2:$D$4955,$D563)),AVERAGEIFS(ObservedSpeciesData!X$2:X$4955,ObservedSpeciesData!$A$2:$A$4955,$A563,ObservedSpeciesData!$D$2:$D$4955,$D563),"")</f>
        <v>76.547271251678467</v>
      </c>
      <c r="Y563" s="23">
        <f>IF(ISNUMBER(AVERAGEIFS(ObservedSpeciesData!Y$2:Y$4955,ObservedSpeciesData!$A$2:$A$4955,$A563,ObservedSpeciesData!$D$2:$D$4955,$D563)),AVERAGEIFS(ObservedSpeciesData!Y$2:Y$4955,ObservedSpeciesData!$A$2:$A$4955,$A563,ObservedSpeciesData!$D$2:$D$4955,$D563),"")</f>
        <v>43.097260236740112</v>
      </c>
      <c r="Z563" s="23">
        <f>IF(ISNUMBER(AVERAGEIFS(ObservedSpeciesData!Z$2:Z$4955,ObservedSpeciesData!$A$2:$A$4955,$A563,ObservedSpeciesData!$D$2:$D$4955,$D563)),AVERAGEIFS(ObservedSpeciesData!Z$2:Z$4955,ObservedSpeciesData!$A$2:$A$4955,$A563,ObservedSpeciesData!$D$2:$D$4955,$D563),"")</f>
        <v>92.032261371612549</v>
      </c>
      <c r="AA563" s="23">
        <f>IF(ISNUMBER(AVERAGEIFS(ObservedSpeciesData!AA$2:AA$4955,ObservedSpeciesData!$A$2:$A$4955,$A563,ObservedSpeciesData!$D$2:$D$4955,$D563)),AVERAGEIFS(ObservedSpeciesData!AA$2:AA$4955,ObservedSpeciesData!$A$2:$A$4955,$A563,ObservedSpeciesData!$D$2:$D$4955,$D563),"")</f>
        <v>10.645458042621613</v>
      </c>
      <c r="AB563" s="24">
        <f>IF(ISNUMBER(AVERAGEIFS(ObservedSpeciesData!AB$2:AB$4955,ObservedSpeciesData!$A$2:$A$4955,$A563,ObservedSpeciesData!$D$2:$D$4955,$D563)),AVERAGEIFS(ObservedSpeciesData!AB$2:AB$4955,ObservedSpeciesData!$A$2:$A$4955,$A563,ObservedSpeciesData!$D$2:$D$4955,$D563),"")</f>
        <v>1.7032732868194581E-2</v>
      </c>
      <c r="AC563" s="24">
        <f>IF(ISNUMBER(AVERAGEIFS(ObservedSpeciesData!AC$2:AC$4955,ObservedSpeciesData!$A$2:$A$4955,$A563,ObservedSpeciesData!$D$2:$D$4955,$D563)),AVERAGEIFS(ObservedSpeciesData!AC$2:AC$4955,ObservedSpeciesData!$A$2:$A$4955,$A563,ObservedSpeciesData!$D$2:$D$4955,$D563),"")</f>
        <v>1.7032732868194581E-2</v>
      </c>
      <c r="AD563" s="23">
        <f>IF(ISNUMBER(AVERAGEIFS(ObservedSpeciesData!AD$2:AD$4955,ObservedSpeciesData!$A$2:$A$4955,$A563,ObservedSpeciesData!$D$2:$D$4955,$D563)),AVERAGEIFS(ObservedSpeciesData!AD$2:AD$4955,ObservedSpeciesData!$A$2:$A$4955,$A563,ObservedSpeciesData!$D$2:$D$4955,$D563),"")</f>
        <v>12.247563400268554</v>
      </c>
      <c r="AE563" s="24">
        <f>IF(ISNUMBER(AVERAGEIFS(ObservedSpeciesData!AE$2:AE$4955,ObservedSpeciesData!$A$2:$A$4955,$A563,ObservedSpeciesData!$D$2:$D$4955,$D563)),AVERAGEIFS(ObservedSpeciesData!AE$2:AE$4955,ObservedSpeciesData!$A$2:$A$4955,$A563,ObservedSpeciesData!$D$2:$D$4955,$D563),"")</f>
        <v>21.076736656202101</v>
      </c>
      <c r="AF563" s="23"/>
      <c r="AG563" s="24"/>
      <c r="AH563" s="23">
        <f>IF(ISNUMBER(AVERAGEIFS(ObservedSpeciesData!AH$2:AH$4955,ObservedSpeciesData!$A$2:$A$4955,$A563,ObservedSpeciesData!$D$2:$D$4955,$D563)),AVERAGEIFS(ObservedSpeciesData!AH$2:AH$4955,ObservedSpeciesData!$A$2:$A$4955,$A563,ObservedSpeciesData!$D$2:$D$4955,$D563),"")</f>
        <v>2.5292499999999998</v>
      </c>
      <c r="AI563" s="23">
        <f>IF(ISNUMBER(AVERAGEIFS(ObservedSpeciesData!AI$2:AI$4955,ObservedSpeciesData!$A$2:$A$4955,$A563,ObservedSpeciesData!$C$2:$C$4955,$C563,ObservedSpeciesData!$D$2:$D$4955,$D563)),AVERAGEIFS(ObservedSpeciesData!AI$2:AI$4955,ObservedSpeciesData!$A$2:$A$4955,$A563,ObservedSpeciesData!$C$2:$C$4955,$C563,ObservedSpeciesData!$D$2:$D$4955,$D563),"")</f>
        <v>8.0557499999999997</v>
      </c>
      <c r="AJ563" s="2">
        <f>COUNTIFS(ObservedSpeciesData!$A$2:$A$828,$A563,ObservedSpeciesData!$D$2:$D$828,$D563)</f>
        <v>0</v>
      </c>
      <c r="AK563" s="2">
        <f t="shared" si="8"/>
        <v>15</v>
      </c>
    </row>
    <row r="564" spans="1:37" x14ac:dyDescent="0.25">
      <c r="A564" s="14" t="s">
        <v>100</v>
      </c>
      <c r="B564" t="s">
        <v>98</v>
      </c>
      <c r="C564" t="s">
        <v>105</v>
      </c>
      <c r="D564" s="13">
        <v>42345</v>
      </c>
      <c r="E564">
        <v>1</v>
      </c>
      <c r="F564">
        <v>350</v>
      </c>
      <c r="G564" s="2" t="s">
        <v>87</v>
      </c>
      <c r="H564" s="2" t="s">
        <v>11</v>
      </c>
      <c r="I564">
        <v>4</v>
      </c>
      <c r="J564" s="2" t="s">
        <v>77</v>
      </c>
      <c r="K564" s="2">
        <f>IF(ISNUMBER(AVERAGEIFS(ObservedSpeciesData!K$2:K$4955,ObservedSpeciesData!$A$2:$A$4955,$A564,ObservedSpeciesData!$D$2:$D$4955,$D564)),AVERAGEIFS(ObservedSpeciesData!K$2:K$4955,ObservedSpeciesData!$A$2:$A$4955,$A564,ObservedSpeciesData!$D$2:$D$4955,$D564),"")</f>
        <v>350</v>
      </c>
      <c r="L564" s="26" t="str">
        <f>IF(ISNUMBER(AVERAGEIFS(ObservedSpeciesData!L$2:L$4955,ObservedSpeciesData!$A$2:$A$4955,$A564,ObservedSpeciesData!$D$2:$D$4955,$D564)),AVERAGEIFS(ObservedSpeciesData!L$2:L$4955,ObservedSpeciesData!$A$2:$A$4955,$A564,ObservedSpeciesData!$D$2:$D$4955,$D564),"")</f>
        <v/>
      </c>
      <c r="M564" s="23" t="str">
        <f>IF(ISNUMBER(AVERAGEIFS(ObservedSpeciesData!M$2:M$4955,ObservedSpeciesData!$A$2:$A$4955,$A564,ObservedSpeciesData!$D$2:$D$4955,$D564)),AVERAGEIFS(ObservedSpeciesData!M$2:M$4955,ObservedSpeciesData!$A$2:$A$4955,$A564,ObservedSpeciesData!$D$2:$D$4955,$D564),"")</f>
        <v/>
      </c>
      <c r="N564" s="23">
        <f>IF(ISNUMBER(AVERAGEIFS(ObservedSpeciesData!N$2:N$4955,ObservedSpeciesData!$A$2:$A$4955,$A564,ObservedSpeciesData!$D$2:$D$4955,$D564)),AVERAGEIFS(ObservedSpeciesData!N$2:N$4955,ObservedSpeciesData!$A$2:$A$4955,$A564,ObservedSpeciesData!$D$2:$D$4955,$D564),"")</f>
        <v>1842.8274551045563</v>
      </c>
      <c r="O564" s="23">
        <f>IF(ISNUMBER(AVERAGEIFS(ObservedSpeciesData!O$2:O$4955,ObservedSpeciesData!$A$2:$A$4955,$A564,ObservedSpeciesData!$D$2:$D$4955,$D564)),AVERAGEIFS(ObservedSpeciesData!O$2:O$4955,ObservedSpeciesData!$A$2:$A$4955,$A564,ObservedSpeciesData!$D$2:$D$4955,$D564),"")</f>
        <v>184.28274551045564</v>
      </c>
      <c r="P564" s="23">
        <f>IF(ISNUMBER(AVERAGEIFS(ObservedSpeciesData!P$2:P$4955,ObservedSpeciesData!$A$2:$A$4955,$A564,ObservedSpeciesData!$C$2:$C$4955,$C564,ObservedSpeciesData!$D$2:$D$4955,$D564)),AVERAGEIFS(ObservedSpeciesData!P$2:P$4955,ObservedSpeciesData!$A$2:$A$4955,$A564,ObservedSpeciesData!$C$2:$C$4955,$C564,ObservedSpeciesData!$D$2:$D$4955,$D564),"")</f>
        <v>518.12575002405367</v>
      </c>
      <c r="Q564" s="23"/>
      <c r="R564" s="25" t="str">
        <f>IF(ISNUMBER(AVERAGEIFS(ObservedSpeciesData!R$2:R$4955,ObservedSpeciesData!$A$2:$A$4955,$A564,ObservedSpeciesData!$D$2:$D$4955,$D564)),AVERAGEIFS(ObservedSpeciesData!R$2:R$4955,ObservedSpeciesData!$A$2:$A$4955,$A564,ObservedSpeciesData!$D$2:$D$4955,$D564),"")</f>
        <v/>
      </c>
      <c r="S564" s="25" t="str">
        <f>IF(ISNUMBER(AVERAGEIFS(ObservedSpeciesData!S$2:S$4955,ObservedSpeciesData!$A$2:$A$4955,$A564,ObservedSpeciesData!$D$2:$D$4955,$D564)),AVERAGEIFS(ObservedSpeciesData!S$2:S$4955,ObservedSpeciesData!$A$2:$A$4955,$A564,ObservedSpeciesData!$D$2:$D$4955,$D564),"")</f>
        <v/>
      </c>
      <c r="T564" s="23" t="str">
        <f>IF(ISNUMBER(AVERAGEIFS(ObservedSpeciesData!T$2:T$4955,ObservedSpeciesData!$A$2:$A$4955,$A564,ObservedSpeciesData!$D$2:$D$4955,$D564)),AVERAGEIFS(ObservedSpeciesData!T$2:T$4955,ObservedSpeciesData!$A$2:$A$4955,$A564,ObservedSpeciesData!$D$2:$D$4955,$D564),"")</f>
        <v/>
      </c>
      <c r="U564" s="24" t="str">
        <f>IF(ISNUMBER(AVERAGEIFS(ObservedSpeciesData!U$2:U$4955,ObservedSpeciesData!$A$2:$A$4955,$A564,ObservedSpeciesData!$C$2:$C$4955,$C564,ObservedSpeciesData!$D$2:$D$4955,$D564)),AVERAGEIFS(ObservedSpeciesData!U$2:U$4955,ObservedSpeciesData!$A$2:$A$4955,$A564,ObservedSpeciesData!$C$2:$C$4955,$C564,ObservedSpeciesData!$D$2:$D$4955,$D564),"")</f>
        <v/>
      </c>
      <c r="V564" s="23">
        <f>IF(ISNUMBER(AVERAGEIFS(ObservedSpeciesData!V$2:V$4955,ObservedSpeciesData!$A$2:$A$4955,$A564,ObservedSpeciesData!$D$2:$D$4955,$D564)),AVERAGEIFS(ObservedSpeciesData!V$2:V$4955,ObservedSpeciesData!$A$2:$A$4955,$A564,ObservedSpeciesData!$D$2:$D$4955,$D564),"")</f>
        <v>24.861179947853088</v>
      </c>
      <c r="W564" s="23">
        <f>IF(ISNUMBER(AVERAGEIFS(ObservedSpeciesData!W$2:W$4955,ObservedSpeciesData!$A$2:$A$4955,$A564,ObservedSpeciesData!$D$2:$D$4955,$D564)),AVERAGEIFS(ObservedSpeciesData!W$2:W$4955,ObservedSpeciesData!$A$2:$A$4955,$A564,ObservedSpeciesData!$D$2:$D$4955,$D564),"")</f>
        <v>26.057207703590393</v>
      </c>
      <c r="X564" s="23">
        <f>IF(ISNUMBER(AVERAGEIFS(ObservedSpeciesData!X$2:X$4955,ObservedSpeciesData!$A$2:$A$4955,$A564,ObservedSpeciesData!$D$2:$D$4955,$D564)),AVERAGEIFS(ObservedSpeciesData!X$2:X$4955,ObservedSpeciesData!$A$2:$A$4955,$A564,ObservedSpeciesData!$D$2:$D$4955,$D564),"")</f>
        <v>74.880938529968262</v>
      </c>
      <c r="Y564" s="23">
        <f>IF(ISNUMBER(AVERAGEIFS(ObservedSpeciesData!Y$2:Y$4955,ObservedSpeciesData!$A$2:$A$4955,$A564,ObservedSpeciesData!$D$2:$D$4955,$D564)),AVERAGEIFS(ObservedSpeciesData!Y$2:Y$4955,ObservedSpeciesData!$A$2:$A$4955,$A564,ObservedSpeciesData!$D$2:$D$4955,$D564),"")</f>
        <v>43.741680860519409</v>
      </c>
      <c r="Z564" s="23">
        <f>IF(ISNUMBER(AVERAGEIFS(ObservedSpeciesData!Z$2:Z$4955,ObservedSpeciesData!$A$2:$A$4955,$A564,ObservedSpeciesData!$D$2:$D$4955,$D564)),AVERAGEIFS(ObservedSpeciesData!Z$2:Z$4955,ObservedSpeciesData!$A$2:$A$4955,$A564,ObservedSpeciesData!$D$2:$D$4955,$D564),"")</f>
        <v>91.065381050109863</v>
      </c>
      <c r="AA564" s="23">
        <f>IF(ISNUMBER(AVERAGEIFS(ObservedSpeciesData!AA$2:AA$4955,ObservedSpeciesData!$A$2:$A$4955,$A564,ObservedSpeciesData!$D$2:$D$4955,$D564)),AVERAGEIFS(ObservedSpeciesData!AA$2:AA$4955,ObservedSpeciesData!$A$2:$A$4955,$A564,ObservedSpeciesData!$D$2:$D$4955,$D564),"")</f>
        <v>12.791953504085541</v>
      </c>
      <c r="AB564" s="24">
        <f>IF(ISNUMBER(AVERAGEIFS(ObservedSpeciesData!AB$2:AB$4955,ObservedSpeciesData!$A$2:$A$4955,$A564,ObservedSpeciesData!$D$2:$D$4955,$D564)),AVERAGEIFS(ObservedSpeciesData!AB$2:AB$4955,ObservedSpeciesData!$A$2:$A$4955,$A564,ObservedSpeciesData!$D$2:$D$4955,$D564),"")</f>
        <v>2.0467125606536865E-2</v>
      </c>
      <c r="AC564" s="24">
        <f>IF(ISNUMBER(AVERAGEIFS(ObservedSpeciesData!AC$2:AC$4955,ObservedSpeciesData!$A$2:$A$4955,$A564,ObservedSpeciesData!$D$2:$D$4955,$D564)),AVERAGEIFS(ObservedSpeciesData!AC$2:AC$4955,ObservedSpeciesData!$A$2:$A$4955,$A564,ObservedSpeciesData!$D$2:$D$4955,$D564),"")</f>
        <v>2.0467125606536865E-2</v>
      </c>
      <c r="AD564" s="23">
        <f>IF(ISNUMBER(AVERAGEIFS(ObservedSpeciesData!AD$2:AD$4955,ObservedSpeciesData!$A$2:$A$4955,$A564,ObservedSpeciesData!$D$2:$D$4955,$D564)),AVERAGEIFS(ObservedSpeciesData!AD$2:AD$4955,ObservedSpeciesData!$A$2:$A$4955,$A564,ObservedSpeciesData!$D$2:$D$4955,$D564),"")</f>
        <v>11.980950164794923</v>
      </c>
      <c r="AE564" s="24">
        <f>IF(ISNUMBER(AVERAGEIFS(ObservedSpeciesData!AE$2:AE$4955,ObservedSpeciesData!$A$2:$A$4955,$A564,ObservedSpeciesData!$D$2:$D$4955,$D564)),AVERAGEIFS(ObservedSpeciesData!AE$2:AE$4955,ObservedSpeciesData!$A$2:$A$4955,$A564,ObservedSpeciesData!$D$2:$D$4955,$D564),"")</f>
        <v>19.378618276982237</v>
      </c>
      <c r="AF564" s="23"/>
      <c r="AG564" s="24"/>
      <c r="AH564" s="23">
        <f>IF(ISNUMBER(AVERAGEIFS(ObservedSpeciesData!AH$2:AH$4955,ObservedSpeciesData!$A$2:$A$4955,$A564,ObservedSpeciesData!$D$2:$D$4955,$D564)),AVERAGEIFS(ObservedSpeciesData!AH$2:AH$4955,ObservedSpeciesData!$A$2:$A$4955,$A564,ObservedSpeciesData!$D$2:$D$4955,$D564),"")</f>
        <v>3.7861249999999997</v>
      </c>
      <c r="AI564" s="23">
        <f>IF(ISNUMBER(AVERAGEIFS(ObservedSpeciesData!AI$2:AI$4955,ObservedSpeciesData!$A$2:$A$4955,$A564,ObservedSpeciesData!$C$2:$C$4955,$C564,ObservedSpeciesData!$D$2:$D$4955,$D564)),AVERAGEIFS(ObservedSpeciesData!AI$2:AI$4955,ObservedSpeciesData!$A$2:$A$4955,$A564,ObservedSpeciesData!$C$2:$C$4955,$C564,ObservedSpeciesData!$D$2:$D$4955,$D564),"")</f>
        <v>12.077249999999999</v>
      </c>
      <c r="AJ564" s="2">
        <f>COUNTIFS(ObservedSpeciesData!$A$2:$A$828,$A564,ObservedSpeciesData!$D$2:$D$828,$D564)</f>
        <v>0</v>
      </c>
      <c r="AK564" s="2">
        <f t="shared" si="8"/>
        <v>15</v>
      </c>
    </row>
    <row r="565" spans="1:37" x14ac:dyDescent="0.25">
      <c r="A565" s="14" t="s">
        <v>99</v>
      </c>
      <c r="B565" t="s">
        <v>98</v>
      </c>
      <c r="C565" t="s">
        <v>105</v>
      </c>
      <c r="D565" s="13">
        <v>42345</v>
      </c>
      <c r="E565">
        <v>1</v>
      </c>
      <c r="F565">
        <v>500</v>
      </c>
      <c r="G565" s="2" t="s">
        <v>87</v>
      </c>
      <c r="H565" s="2" t="s">
        <v>11</v>
      </c>
      <c r="I565">
        <v>4</v>
      </c>
      <c r="J565" s="2" t="s">
        <v>77</v>
      </c>
      <c r="K565" s="2">
        <f>IF(ISNUMBER(AVERAGEIFS(ObservedSpeciesData!K$2:K$4955,ObservedSpeciesData!$A$2:$A$4955,$A565,ObservedSpeciesData!$D$2:$D$4955,$D565)),AVERAGEIFS(ObservedSpeciesData!K$2:K$4955,ObservedSpeciesData!$A$2:$A$4955,$A565,ObservedSpeciesData!$D$2:$D$4955,$D565),"")</f>
        <v>450</v>
      </c>
      <c r="L565" s="26" t="str">
        <f>IF(ISNUMBER(AVERAGEIFS(ObservedSpeciesData!L$2:L$4955,ObservedSpeciesData!$A$2:$A$4955,$A565,ObservedSpeciesData!$D$2:$D$4955,$D565)),AVERAGEIFS(ObservedSpeciesData!L$2:L$4955,ObservedSpeciesData!$A$2:$A$4955,$A565,ObservedSpeciesData!$D$2:$D$4955,$D565),"")</f>
        <v/>
      </c>
      <c r="M565" s="23" t="str">
        <f>IF(ISNUMBER(AVERAGEIFS(ObservedSpeciesData!M$2:M$4955,ObservedSpeciesData!$A$2:$A$4955,$A565,ObservedSpeciesData!$D$2:$D$4955,$D565)),AVERAGEIFS(ObservedSpeciesData!M$2:M$4955,ObservedSpeciesData!$A$2:$A$4955,$A565,ObservedSpeciesData!$D$2:$D$4955,$D565),"")</f>
        <v/>
      </c>
      <c r="N565" s="23">
        <f>IF(ISNUMBER(AVERAGEIFS(ObservedSpeciesData!N$2:N$4955,ObservedSpeciesData!$A$2:$A$4955,$A565,ObservedSpeciesData!$D$2:$D$4955,$D565)),AVERAGEIFS(ObservedSpeciesData!N$2:N$4955,ObservedSpeciesData!$A$2:$A$4955,$A565,ObservedSpeciesData!$D$2:$D$4955,$D565),"")</f>
        <v>2266.9714179050047</v>
      </c>
      <c r="O565" s="23">
        <f>IF(ISNUMBER(AVERAGEIFS(ObservedSpeciesData!O$2:O$4955,ObservedSpeciesData!$A$2:$A$4955,$A565,ObservedSpeciesData!$D$2:$D$4955,$D565)),AVERAGEIFS(ObservedSpeciesData!O$2:O$4955,ObservedSpeciesData!$A$2:$A$4955,$A565,ObservedSpeciesData!$D$2:$D$4955,$D565),"")</f>
        <v>226.69714179050052</v>
      </c>
      <c r="P565" s="23">
        <f>IF(ISNUMBER(AVERAGEIFS(ObservedSpeciesData!P$2:P$4955,ObservedSpeciesData!$A$2:$A$4955,$A565,ObservedSpeciesData!$C$2:$C$4955,$C565,ObservedSpeciesData!$D$2:$D$4955,$D565)),AVERAGEIFS(ObservedSpeciesData!P$2:P$4955,ObservedSpeciesData!$A$2:$A$4955,$A565,ObservedSpeciesData!$C$2:$C$4955,$C565,ObservedSpeciesData!$D$2:$D$4955,$D565),"")</f>
        <v>671.50333773210696</v>
      </c>
      <c r="Q565" s="23"/>
      <c r="R565" s="25" t="str">
        <f>IF(ISNUMBER(AVERAGEIFS(ObservedSpeciesData!R$2:R$4955,ObservedSpeciesData!$A$2:$A$4955,$A565,ObservedSpeciesData!$D$2:$D$4955,$D565)),AVERAGEIFS(ObservedSpeciesData!R$2:R$4955,ObservedSpeciesData!$A$2:$A$4955,$A565,ObservedSpeciesData!$D$2:$D$4955,$D565),"")</f>
        <v/>
      </c>
      <c r="S565" s="25" t="str">
        <f>IF(ISNUMBER(AVERAGEIFS(ObservedSpeciesData!S$2:S$4955,ObservedSpeciesData!$A$2:$A$4955,$A565,ObservedSpeciesData!$D$2:$D$4955,$D565)),AVERAGEIFS(ObservedSpeciesData!S$2:S$4955,ObservedSpeciesData!$A$2:$A$4955,$A565,ObservedSpeciesData!$D$2:$D$4955,$D565),"")</f>
        <v/>
      </c>
      <c r="T565" s="23" t="str">
        <f>IF(ISNUMBER(AVERAGEIFS(ObservedSpeciesData!T$2:T$4955,ObservedSpeciesData!$A$2:$A$4955,$A565,ObservedSpeciesData!$D$2:$D$4955,$D565)),AVERAGEIFS(ObservedSpeciesData!T$2:T$4955,ObservedSpeciesData!$A$2:$A$4955,$A565,ObservedSpeciesData!$D$2:$D$4955,$D565),"")</f>
        <v/>
      </c>
      <c r="U565" s="24" t="str">
        <f>IF(ISNUMBER(AVERAGEIFS(ObservedSpeciesData!U$2:U$4955,ObservedSpeciesData!$A$2:$A$4955,$A565,ObservedSpeciesData!$C$2:$C$4955,$C565,ObservedSpeciesData!$D$2:$D$4955,$D565)),AVERAGEIFS(ObservedSpeciesData!U$2:U$4955,ObservedSpeciesData!$A$2:$A$4955,$A565,ObservedSpeciesData!$C$2:$C$4955,$C565,ObservedSpeciesData!$D$2:$D$4955,$D565),"")</f>
        <v/>
      </c>
      <c r="V565" s="23">
        <f>IF(ISNUMBER(AVERAGEIFS(ObservedSpeciesData!V$2:V$4955,ObservedSpeciesData!$A$2:$A$4955,$A565,ObservedSpeciesData!$D$2:$D$4955,$D565)),AVERAGEIFS(ObservedSpeciesData!V$2:V$4955,ObservedSpeciesData!$A$2:$A$4955,$A565,ObservedSpeciesData!$D$2:$D$4955,$D565),"")</f>
        <v>25.774630784988403</v>
      </c>
      <c r="W565" s="23">
        <f>IF(ISNUMBER(AVERAGEIFS(ObservedSpeciesData!W$2:W$4955,ObservedSpeciesData!$A$2:$A$4955,$A565,ObservedSpeciesData!$D$2:$D$4955,$D565)),AVERAGEIFS(ObservedSpeciesData!W$2:W$4955,ObservedSpeciesData!$A$2:$A$4955,$A565,ObservedSpeciesData!$D$2:$D$4955,$D565),"")</f>
        <v>22.450486779212952</v>
      </c>
      <c r="X565" s="23">
        <f>IF(ISNUMBER(AVERAGEIFS(ObservedSpeciesData!X$2:X$4955,ObservedSpeciesData!$A$2:$A$4955,$A565,ObservedSpeciesData!$D$2:$D$4955,$D565)),AVERAGEIFS(ObservedSpeciesData!X$2:X$4955,ObservedSpeciesData!$A$2:$A$4955,$A565,ObservedSpeciesData!$D$2:$D$4955,$D565),"")</f>
        <v>73.873964309692383</v>
      </c>
      <c r="Y565" s="23">
        <f>IF(ISNUMBER(AVERAGEIFS(ObservedSpeciesData!Y$2:Y$4955,ObservedSpeciesData!$A$2:$A$4955,$A565,ObservedSpeciesData!$D$2:$D$4955,$D565)),AVERAGEIFS(ObservedSpeciesData!Y$2:Y$4955,ObservedSpeciesData!$A$2:$A$4955,$A565,ObservedSpeciesData!$D$2:$D$4955,$D565),"")</f>
        <v>45.177377939224243</v>
      </c>
      <c r="Z565" s="23">
        <f>IF(ISNUMBER(AVERAGEIFS(ObservedSpeciesData!Z$2:Z$4955,ObservedSpeciesData!$A$2:$A$4955,$A565,ObservedSpeciesData!$D$2:$D$4955,$D565)),AVERAGEIFS(ObservedSpeciesData!Z$2:Z$4955,ObservedSpeciesData!$A$2:$A$4955,$A565,ObservedSpeciesData!$D$2:$D$4955,$D565),"")</f>
        <v>91.205759048461914</v>
      </c>
      <c r="AA565" s="23">
        <f>IF(ISNUMBER(AVERAGEIFS(ObservedSpeciesData!AA$2:AA$4955,ObservedSpeciesData!$A$2:$A$4955,$A565,ObservedSpeciesData!$D$2:$D$4955,$D565)),AVERAGEIFS(ObservedSpeciesData!AA$2:AA$4955,ObservedSpeciesData!$A$2:$A$4955,$A565,ObservedSpeciesData!$D$2:$D$4955,$D565),"")</f>
        <v>14.277391612529755</v>
      </c>
      <c r="AB565" s="24">
        <f>IF(ISNUMBER(AVERAGEIFS(ObservedSpeciesData!AB$2:AB$4955,ObservedSpeciesData!$A$2:$A$4955,$A565,ObservedSpeciesData!$D$2:$D$4955,$D565)),AVERAGEIFS(ObservedSpeciesData!AB$2:AB$4955,ObservedSpeciesData!$A$2:$A$4955,$A565,ObservedSpeciesData!$D$2:$D$4955,$D565),"")</f>
        <v>2.2843826580047608E-2</v>
      </c>
      <c r="AC565" s="24">
        <f>IF(ISNUMBER(AVERAGEIFS(ObservedSpeciesData!AC$2:AC$4955,ObservedSpeciesData!$A$2:$A$4955,$A565,ObservedSpeciesData!$D$2:$D$4955,$D565)),AVERAGEIFS(ObservedSpeciesData!AC$2:AC$4955,ObservedSpeciesData!$A$2:$A$4955,$A565,ObservedSpeciesData!$D$2:$D$4955,$D565),"")</f>
        <v>2.2843826580047608E-2</v>
      </c>
      <c r="AD565" s="23">
        <f>IF(ISNUMBER(AVERAGEIFS(ObservedSpeciesData!AD$2:AD$4955,ObservedSpeciesData!$A$2:$A$4955,$A565,ObservedSpeciesData!$D$2:$D$4955,$D565)),AVERAGEIFS(ObservedSpeciesData!AD$2:AD$4955,ObservedSpeciesData!$A$2:$A$4955,$A565,ObservedSpeciesData!$D$2:$D$4955,$D565),"")</f>
        <v>11.819834289550782</v>
      </c>
      <c r="AE565" s="24">
        <f>IF(ISNUMBER(AVERAGEIFS(ObservedSpeciesData!AE$2:AE$4955,ObservedSpeciesData!$A$2:$A$4955,$A565,ObservedSpeciesData!$D$2:$D$4955,$D565)),AVERAGEIFS(ObservedSpeciesData!AE$2:AE$4955,ObservedSpeciesData!$A$2:$A$4955,$A565,ObservedSpeciesData!$D$2:$D$4955,$D565),"")</f>
        <v>16.910005545086911</v>
      </c>
      <c r="AF565" s="23"/>
      <c r="AG565" s="24"/>
      <c r="AH565" s="23">
        <f>IF(ISNUMBER(AVERAGEIFS(ObservedSpeciesData!AH$2:AH$4955,ObservedSpeciesData!$A$2:$A$4955,$A565,ObservedSpeciesData!$D$2:$D$4955,$D565)),AVERAGEIFS(ObservedSpeciesData!AH$2:AH$4955,ObservedSpeciesData!$A$2:$A$4955,$A565,ObservedSpeciesData!$D$2:$D$4955,$D565),"")</f>
        <v>5.171875</v>
      </c>
      <c r="AI565" s="23">
        <f>IF(ISNUMBER(AVERAGEIFS(ObservedSpeciesData!AI$2:AI$4955,ObservedSpeciesData!$A$2:$A$4955,$A565,ObservedSpeciesData!$C$2:$C$4955,$C565,ObservedSpeciesData!$D$2:$D$4955,$D565)),AVERAGEIFS(ObservedSpeciesData!AI$2:AI$4955,ObservedSpeciesData!$A$2:$A$4955,$A565,ObservedSpeciesData!$C$2:$C$4955,$C565,ObservedSpeciesData!$D$2:$D$4955,$D565),"")</f>
        <v>17.03425</v>
      </c>
      <c r="AJ565" s="2">
        <f>COUNTIFS(ObservedSpeciesData!$A$2:$A$828,$A565,ObservedSpeciesData!$D$2:$D$828,$D565)</f>
        <v>0</v>
      </c>
      <c r="AK565" s="2">
        <f t="shared" si="8"/>
        <v>15</v>
      </c>
    </row>
    <row r="566" spans="1:37" x14ac:dyDescent="0.25">
      <c r="A566" s="14" t="s">
        <v>104</v>
      </c>
      <c r="B566" t="s">
        <v>98</v>
      </c>
      <c r="C566" t="s">
        <v>105</v>
      </c>
      <c r="D566" s="13">
        <v>42376</v>
      </c>
      <c r="E566">
        <v>1</v>
      </c>
      <c r="F566">
        <v>0</v>
      </c>
      <c r="G566" s="2" t="s">
        <v>87</v>
      </c>
      <c r="H566" s="2" t="s">
        <v>12</v>
      </c>
      <c r="I566">
        <v>5</v>
      </c>
      <c r="J566" s="2" t="s">
        <v>77</v>
      </c>
      <c r="K566" s="2">
        <f>IF(ISNUMBER(AVERAGEIFS(ObservedSpeciesData!K$2:K$4955,ObservedSpeciesData!$A$2:$A$4955,$A566,ObservedSpeciesData!$D$2:$D$4955,$D566)),AVERAGEIFS(ObservedSpeciesData!K$2:K$4955,ObservedSpeciesData!$A$2:$A$4955,$A566,ObservedSpeciesData!$D$2:$D$4955,$D566),"")</f>
        <v>0</v>
      </c>
      <c r="L566" s="26" t="str">
        <f>IF(ISNUMBER(AVERAGEIFS(ObservedSpeciesData!L$2:L$4955,ObservedSpeciesData!$A$2:$A$4955,$A566,ObservedSpeciesData!$D$2:$D$4955,$D566)),AVERAGEIFS(ObservedSpeciesData!L$2:L$4955,ObservedSpeciesData!$A$2:$A$4955,$A566,ObservedSpeciesData!$D$2:$D$4955,$D566),"")</f>
        <v/>
      </c>
      <c r="M566" s="23" t="str">
        <f>IF(ISNUMBER(AVERAGEIFS(ObservedSpeciesData!M$2:M$4955,ObservedSpeciesData!$A$2:$A$4955,$A566,ObservedSpeciesData!$D$2:$D$4955,$D566)),AVERAGEIFS(ObservedSpeciesData!M$2:M$4955,ObservedSpeciesData!$A$2:$A$4955,$A566,ObservedSpeciesData!$D$2:$D$4955,$D566),"")</f>
        <v/>
      </c>
      <c r="N566" s="23">
        <f>IF(ISNUMBER(AVERAGEIFS(ObservedSpeciesData!N$2:N$4955,ObservedSpeciesData!$A$2:$A$4955,$A566,ObservedSpeciesData!$D$2:$D$4955,$D566)),AVERAGEIFS(ObservedSpeciesData!N$2:N$4955,ObservedSpeciesData!$A$2:$A$4955,$A566,ObservedSpeciesData!$D$2:$D$4955,$D566),"")</f>
        <v>334.35610576919527</v>
      </c>
      <c r="O566" s="23">
        <f>IF(ISNUMBER(AVERAGEIFS(ObservedSpeciesData!O$2:O$4955,ObservedSpeciesData!$A$2:$A$4955,$A566,ObservedSpeciesData!$D$2:$D$4955,$D566)),AVERAGEIFS(ObservedSpeciesData!O$2:O$4955,ObservedSpeciesData!$A$2:$A$4955,$A566,ObservedSpeciesData!$D$2:$D$4955,$D566),"")</f>
        <v>33.43561057691953</v>
      </c>
      <c r="P566" s="23">
        <f>IF(ISNUMBER(AVERAGEIFS(ObservedSpeciesData!P$2:P$4955,ObservedSpeciesData!$A$2:$A$4955,$A566,ObservedSpeciesData!$C$2:$C$4955,$C566,ObservedSpeciesData!$D$2:$D$4955,$D566)),AVERAGEIFS(ObservedSpeciesData!P$2:P$4955,ObservedSpeciesData!$A$2:$A$4955,$A566,ObservedSpeciesData!$C$2:$C$4955,$C566,ObservedSpeciesData!$D$2:$D$4955,$D566),"")</f>
        <v>166.50428871249022</v>
      </c>
      <c r="Q566" s="23"/>
      <c r="R566" s="25" t="str">
        <f>IF(ISNUMBER(AVERAGEIFS(ObservedSpeciesData!R$2:R$4955,ObservedSpeciesData!$A$2:$A$4955,$A566,ObservedSpeciesData!$D$2:$D$4955,$D566)),AVERAGEIFS(ObservedSpeciesData!R$2:R$4955,ObservedSpeciesData!$A$2:$A$4955,$A566,ObservedSpeciesData!$D$2:$D$4955,$D566),"")</f>
        <v/>
      </c>
      <c r="S566" s="25" t="str">
        <f>IF(ISNUMBER(AVERAGEIFS(ObservedSpeciesData!S$2:S$4955,ObservedSpeciesData!$A$2:$A$4955,$A566,ObservedSpeciesData!$D$2:$D$4955,$D566)),AVERAGEIFS(ObservedSpeciesData!S$2:S$4955,ObservedSpeciesData!$A$2:$A$4955,$A566,ObservedSpeciesData!$D$2:$D$4955,$D566),"")</f>
        <v/>
      </c>
      <c r="T566" s="23" t="str">
        <f>IF(ISNUMBER(AVERAGEIFS(ObservedSpeciesData!T$2:T$4955,ObservedSpeciesData!$A$2:$A$4955,$A566,ObservedSpeciesData!$D$2:$D$4955,$D566)),AVERAGEIFS(ObservedSpeciesData!T$2:T$4955,ObservedSpeciesData!$A$2:$A$4955,$A566,ObservedSpeciesData!$D$2:$D$4955,$D566),"")</f>
        <v/>
      </c>
      <c r="U566" s="24" t="str">
        <f>IF(ISNUMBER(AVERAGEIFS(ObservedSpeciesData!U$2:U$4955,ObservedSpeciesData!$A$2:$A$4955,$A566,ObservedSpeciesData!$C$2:$C$4955,$C566,ObservedSpeciesData!$D$2:$D$4955,$D566)),AVERAGEIFS(ObservedSpeciesData!U$2:U$4955,ObservedSpeciesData!$A$2:$A$4955,$A566,ObservedSpeciesData!$C$2:$C$4955,$C566,ObservedSpeciesData!$D$2:$D$4955,$D566),"")</f>
        <v/>
      </c>
      <c r="V566" s="23">
        <f>IF(ISNUMBER(AVERAGEIFS(ObservedSpeciesData!V$2:V$4955,ObservedSpeciesData!$A$2:$A$4955,$A566,ObservedSpeciesData!$D$2:$D$4955,$D566)),AVERAGEIFS(ObservedSpeciesData!V$2:V$4955,ObservedSpeciesData!$A$2:$A$4955,$A566,ObservedSpeciesData!$D$2:$D$4955,$D566),"")</f>
        <v>25.884414196014404</v>
      </c>
      <c r="W566" s="23">
        <f>IF(ISNUMBER(AVERAGEIFS(ObservedSpeciesData!W$2:W$4955,ObservedSpeciesData!$A$2:$A$4955,$A566,ObservedSpeciesData!$D$2:$D$4955,$D566)),AVERAGEIFS(ObservedSpeciesData!W$2:W$4955,ObservedSpeciesData!$A$2:$A$4955,$A566,ObservedSpeciesData!$D$2:$D$4955,$D566),"")</f>
        <v>17.48507434129715</v>
      </c>
      <c r="X566" s="23">
        <f>IF(ISNUMBER(AVERAGEIFS(ObservedSpeciesData!X$2:X$4955,ObservedSpeciesData!$A$2:$A$4955,$A566,ObservedSpeciesData!$D$2:$D$4955,$D566)),AVERAGEIFS(ObservedSpeciesData!X$2:X$4955,ObservedSpeciesData!$A$2:$A$4955,$A566,ObservedSpeciesData!$D$2:$D$4955,$D566),"")</f>
        <v>70.447608709335327</v>
      </c>
      <c r="Y566" s="23">
        <f>IF(ISNUMBER(AVERAGEIFS(ObservedSpeciesData!Y$2:Y$4955,ObservedSpeciesData!$A$2:$A$4955,$A566,ObservedSpeciesData!$D$2:$D$4955,$D566)),AVERAGEIFS(ObservedSpeciesData!Y$2:Y$4955,ObservedSpeciesData!$A$2:$A$4955,$A566,ObservedSpeciesData!$D$2:$D$4955,$D566),"")</f>
        <v>43.085243940353394</v>
      </c>
      <c r="Z566" s="23">
        <f>IF(ISNUMBER(AVERAGEIFS(ObservedSpeciesData!Z$2:Z$4955,ObservedSpeciesData!$A$2:$A$4955,$A566,ObservedSpeciesData!$D$2:$D$4955,$D566)),AVERAGEIFS(ObservedSpeciesData!Z$2:Z$4955,ObservedSpeciesData!$A$2:$A$4955,$A566,ObservedSpeciesData!$D$2:$D$4955,$D566),"")</f>
        <v>90.419962406158447</v>
      </c>
      <c r="AA566" s="23">
        <f>IF(ISNUMBER(AVERAGEIFS(ObservedSpeciesData!AA$2:AA$4955,ObservedSpeciesData!$A$2:$A$4955,$A566,ObservedSpeciesData!$D$2:$D$4955,$D566)),AVERAGEIFS(ObservedSpeciesData!AA$2:AA$4955,ObservedSpeciesData!$A$2:$A$4955,$A566,ObservedSpeciesData!$D$2:$D$4955,$D566),"")</f>
        <v>12.986425578594208</v>
      </c>
      <c r="AB566" s="24">
        <f>IF(ISNUMBER(AVERAGEIFS(ObservedSpeciesData!AB$2:AB$4955,ObservedSpeciesData!$A$2:$A$4955,$A566,ObservedSpeciesData!$D$2:$D$4955,$D566)),AVERAGEIFS(ObservedSpeciesData!AB$2:AB$4955,ObservedSpeciesData!$A$2:$A$4955,$A566,ObservedSpeciesData!$D$2:$D$4955,$D566),"")</f>
        <v>2.0778280925750733E-2</v>
      </c>
      <c r="AC566" s="24">
        <f>IF(ISNUMBER(AVERAGEIFS(ObservedSpeciesData!AC$2:AC$4955,ObservedSpeciesData!$A$2:$A$4955,$A566,ObservedSpeciesData!$D$2:$D$4955,$D566)),AVERAGEIFS(ObservedSpeciesData!AC$2:AC$4955,ObservedSpeciesData!$A$2:$A$4955,$A566,ObservedSpeciesData!$D$2:$D$4955,$D566),"")</f>
        <v>2.0778280925750733E-2</v>
      </c>
      <c r="AD566" s="23">
        <f>IF(ISNUMBER(AVERAGEIFS(ObservedSpeciesData!AD$2:AD$4955,ObservedSpeciesData!$A$2:$A$4955,$A566,ObservedSpeciesData!$D$2:$D$4955,$D566)),AVERAGEIFS(ObservedSpeciesData!AD$2:AD$4955,ObservedSpeciesData!$A$2:$A$4955,$A566,ObservedSpeciesData!$D$2:$D$4955,$D566),"")</f>
        <v>11.271617393493653</v>
      </c>
      <c r="AE566" s="24">
        <f>IF(ISNUMBER(AVERAGEIFS(ObservedSpeciesData!AE$2:AE$4955,ObservedSpeciesData!$A$2:$A$4955,$A566,ObservedSpeciesData!$D$2:$D$4955,$D566)),AVERAGEIFS(ObservedSpeciesData!AE$2:AE$4955,ObservedSpeciesData!$A$2:$A$4955,$A566,ObservedSpeciesData!$D$2:$D$4955,$D566),"")</f>
        <v>22.5296838797878</v>
      </c>
      <c r="AF566" s="23"/>
      <c r="AG566" s="24"/>
      <c r="AH566" s="23">
        <f>IF(ISNUMBER(AVERAGEIFS(ObservedSpeciesData!AH$2:AH$4955,ObservedSpeciesData!$A$2:$A$4955,$A566,ObservedSpeciesData!$D$2:$D$4955,$D566)),AVERAGEIFS(ObservedSpeciesData!AH$2:AH$4955,ObservedSpeciesData!$A$2:$A$4955,$A566,ObservedSpeciesData!$D$2:$D$4955,$D566),"")</f>
        <v>0.72562500000000008</v>
      </c>
      <c r="AI566" s="23">
        <f>IF(ISNUMBER(AVERAGEIFS(ObservedSpeciesData!AI$2:AI$4955,ObservedSpeciesData!$A$2:$A$4955,$A566,ObservedSpeciesData!$C$2:$C$4955,$C566,ObservedSpeciesData!$D$2:$D$4955,$D566)),AVERAGEIFS(ObservedSpeciesData!AI$2:AI$4955,ObservedSpeciesData!$A$2:$A$4955,$A566,ObservedSpeciesData!$C$2:$C$4955,$C566,ObservedSpeciesData!$D$2:$D$4955,$D566),"")</f>
        <v>3.27475</v>
      </c>
      <c r="AJ566" s="2">
        <f>COUNTIFS(ObservedSpeciesData!$A$2:$A$828,$A566,ObservedSpeciesData!$D$2:$D$828,$D566)</f>
        <v>0</v>
      </c>
      <c r="AK566" s="2">
        <f t="shared" si="8"/>
        <v>15</v>
      </c>
    </row>
    <row r="567" spans="1:37" x14ac:dyDescent="0.25">
      <c r="A567" s="14" t="s">
        <v>103</v>
      </c>
      <c r="B567" t="s">
        <v>98</v>
      </c>
      <c r="C567" t="s">
        <v>105</v>
      </c>
      <c r="D567" s="13">
        <v>42376</v>
      </c>
      <c r="E567">
        <v>1</v>
      </c>
      <c r="F567">
        <v>50</v>
      </c>
      <c r="G567" s="2" t="s">
        <v>87</v>
      </c>
      <c r="H567" s="2" t="s">
        <v>12</v>
      </c>
      <c r="I567">
        <v>5</v>
      </c>
      <c r="J567" s="2" t="s">
        <v>77</v>
      </c>
      <c r="K567" s="2">
        <f>IF(ISNUMBER(AVERAGEIFS(ObservedSpeciesData!K$2:K$4955,ObservedSpeciesData!$A$2:$A$4955,$A567,ObservedSpeciesData!$D$2:$D$4955,$D567)),AVERAGEIFS(ObservedSpeciesData!K$2:K$4955,ObservedSpeciesData!$A$2:$A$4955,$A567,ObservedSpeciesData!$D$2:$D$4955,$D567),"")</f>
        <v>45</v>
      </c>
      <c r="L567" s="26" t="str">
        <f>IF(ISNUMBER(AVERAGEIFS(ObservedSpeciesData!L$2:L$4955,ObservedSpeciesData!$A$2:$A$4955,$A567,ObservedSpeciesData!$D$2:$D$4955,$D567)),AVERAGEIFS(ObservedSpeciesData!L$2:L$4955,ObservedSpeciesData!$A$2:$A$4955,$A567,ObservedSpeciesData!$D$2:$D$4955,$D567),"")</f>
        <v/>
      </c>
      <c r="M567" s="23" t="str">
        <f>IF(ISNUMBER(AVERAGEIFS(ObservedSpeciesData!M$2:M$4955,ObservedSpeciesData!$A$2:$A$4955,$A567,ObservedSpeciesData!$D$2:$D$4955,$D567)),AVERAGEIFS(ObservedSpeciesData!M$2:M$4955,ObservedSpeciesData!$A$2:$A$4955,$A567,ObservedSpeciesData!$D$2:$D$4955,$D567),"")</f>
        <v/>
      </c>
      <c r="N567" s="23">
        <f>IF(ISNUMBER(AVERAGEIFS(ObservedSpeciesData!N$2:N$4955,ObservedSpeciesData!$A$2:$A$4955,$A567,ObservedSpeciesData!$D$2:$D$4955,$D567)),AVERAGEIFS(ObservedSpeciesData!N$2:N$4955,ObservedSpeciesData!$A$2:$A$4955,$A567,ObservedSpeciesData!$D$2:$D$4955,$D567),"")</f>
        <v>442.49561958590812</v>
      </c>
      <c r="O567" s="23">
        <f>IF(ISNUMBER(AVERAGEIFS(ObservedSpeciesData!O$2:O$4955,ObservedSpeciesData!$A$2:$A$4955,$A567,ObservedSpeciesData!$D$2:$D$4955,$D567)),AVERAGEIFS(ObservedSpeciesData!O$2:O$4955,ObservedSpeciesData!$A$2:$A$4955,$A567,ObservedSpeciesData!$D$2:$D$4955,$D567),"")</f>
        <v>44.249561958590817</v>
      </c>
      <c r="P567" s="23">
        <f>IF(ISNUMBER(AVERAGEIFS(ObservedSpeciesData!P$2:P$4955,ObservedSpeciesData!$A$2:$A$4955,$A567,ObservedSpeciesData!$C$2:$C$4955,$C567,ObservedSpeciesData!$D$2:$D$4955,$D567)),AVERAGEIFS(ObservedSpeciesData!P$2:P$4955,ObservedSpeciesData!$A$2:$A$4955,$A567,ObservedSpeciesData!$C$2:$C$4955,$C567,ObservedSpeciesData!$D$2:$D$4955,$D567),"")</f>
        <v>256.71932139598658</v>
      </c>
      <c r="Q567" s="23"/>
      <c r="R567" s="25" t="str">
        <f>IF(ISNUMBER(AVERAGEIFS(ObservedSpeciesData!R$2:R$4955,ObservedSpeciesData!$A$2:$A$4955,$A567,ObservedSpeciesData!$D$2:$D$4955,$D567)),AVERAGEIFS(ObservedSpeciesData!R$2:R$4955,ObservedSpeciesData!$A$2:$A$4955,$A567,ObservedSpeciesData!$D$2:$D$4955,$D567),"")</f>
        <v/>
      </c>
      <c r="S567" s="25" t="str">
        <f>IF(ISNUMBER(AVERAGEIFS(ObservedSpeciesData!S$2:S$4955,ObservedSpeciesData!$A$2:$A$4955,$A567,ObservedSpeciesData!$D$2:$D$4955,$D567)),AVERAGEIFS(ObservedSpeciesData!S$2:S$4955,ObservedSpeciesData!$A$2:$A$4955,$A567,ObservedSpeciesData!$D$2:$D$4955,$D567),"")</f>
        <v/>
      </c>
      <c r="T567" s="23" t="str">
        <f>IF(ISNUMBER(AVERAGEIFS(ObservedSpeciesData!T$2:T$4955,ObservedSpeciesData!$A$2:$A$4955,$A567,ObservedSpeciesData!$D$2:$D$4955,$D567)),AVERAGEIFS(ObservedSpeciesData!T$2:T$4955,ObservedSpeciesData!$A$2:$A$4955,$A567,ObservedSpeciesData!$D$2:$D$4955,$D567),"")</f>
        <v/>
      </c>
      <c r="U567" s="24" t="str">
        <f>IF(ISNUMBER(AVERAGEIFS(ObservedSpeciesData!U$2:U$4955,ObservedSpeciesData!$A$2:$A$4955,$A567,ObservedSpeciesData!$C$2:$C$4955,$C567,ObservedSpeciesData!$D$2:$D$4955,$D567)),AVERAGEIFS(ObservedSpeciesData!U$2:U$4955,ObservedSpeciesData!$A$2:$A$4955,$A567,ObservedSpeciesData!$C$2:$C$4955,$C567,ObservedSpeciesData!$D$2:$D$4955,$D567),"")</f>
        <v/>
      </c>
      <c r="V567" s="23">
        <f>IF(ISNUMBER(AVERAGEIFS(ObservedSpeciesData!V$2:V$4955,ObservedSpeciesData!$A$2:$A$4955,$A567,ObservedSpeciesData!$D$2:$D$4955,$D567)),AVERAGEIFS(ObservedSpeciesData!V$2:V$4955,ObservedSpeciesData!$A$2:$A$4955,$A567,ObservedSpeciesData!$D$2:$D$4955,$D567),"")</f>
        <v>25.739924311637878</v>
      </c>
      <c r="W567" s="23">
        <f>IF(ISNUMBER(AVERAGEIFS(ObservedSpeciesData!W$2:W$4955,ObservedSpeciesData!$A$2:$A$4955,$A567,ObservedSpeciesData!$D$2:$D$4955,$D567)),AVERAGEIFS(ObservedSpeciesData!W$2:W$4955,ObservedSpeciesData!$A$2:$A$4955,$A567,ObservedSpeciesData!$D$2:$D$4955,$D567),"")</f>
        <v>19.223657965660095</v>
      </c>
      <c r="X567" s="23">
        <f>IF(ISNUMBER(AVERAGEIFS(ObservedSpeciesData!X$2:X$4955,ObservedSpeciesData!$A$2:$A$4955,$A567,ObservedSpeciesData!$D$2:$D$4955,$D567)),AVERAGEIFS(ObservedSpeciesData!X$2:X$4955,ObservedSpeciesData!$A$2:$A$4955,$A567,ObservedSpeciesData!$D$2:$D$4955,$D567),"")</f>
        <v>70.897445678710938</v>
      </c>
      <c r="Y567" s="23">
        <f>IF(ISNUMBER(AVERAGEIFS(ObservedSpeciesData!Y$2:Y$4955,ObservedSpeciesData!$A$2:$A$4955,$A567,ObservedSpeciesData!$D$2:$D$4955,$D567)),AVERAGEIFS(ObservedSpeciesData!Y$2:Y$4955,ObservedSpeciesData!$A$2:$A$4955,$A567,ObservedSpeciesData!$D$2:$D$4955,$D567),"")</f>
        <v>43.02085018157959</v>
      </c>
      <c r="Z567" s="23">
        <f>IF(ISNUMBER(AVERAGEIFS(ObservedSpeciesData!Z$2:Z$4955,ObservedSpeciesData!$A$2:$A$4955,$A567,ObservedSpeciesData!$D$2:$D$4955,$D567)),AVERAGEIFS(ObservedSpeciesData!Z$2:Z$4955,ObservedSpeciesData!$A$2:$A$4955,$A567,ObservedSpeciesData!$D$2:$D$4955,$D567),"")</f>
        <v>90.827516555786133</v>
      </c>
      <c r="AA567" s="23">
        <f>IF(ISNUMBER(AVERAGEIFS(ObservedSpeciesData!AA$2:AA$4955,ObservedSpeciesData!$A$2:$A$4955,$A567,ObservedSpeciesData!$D$2:$D$4955,$D567)),AVERAGEIFS(ObservedSpeciesData!AA$2:AA$4955,ObservedSpeciesData!$A$2:$A$4955,$A567,ObservedSpeciesData!$D$2:$D$4955,$D567),"")</f>
        <v>12.122894406318665</v>
      </c>
      <c r="AB567" s="24">
        <f>IF(ISNUMBER(AVERAGEIFS(ObservedSpeciesData!AB$2:AB$4955,ObservedSpeciesData!$A$2:$A$4955,$A567,ObservedSpeciesData!$D$2:$D$4955,$D567)),AVERAGEIFS(ObservedSpeciesData!AB$2:AB$4955,ObservedSpeciesData!$A$2:$A$4955,$A567,ObservedSpeciesData!$D$2:$D$4955,$D567),"")</f>
        <v>1.9396631050109862E-2</v>
      </c>
      <c r="AC567" s="24">
        <f>IF(ISNUMBER(AVERAGEIFS(ObservedSpeciesData!AC$2:AC$4955,ObservedSpeciesData!$A$2:$A$4955,$A567,ObservedSpeciesData!$D$2:$D$4955,$D567)),AVERAGEIFS(ObservedSpeciesData!AC$2:AC$4955,ObservedSpeciesData!$A$2:$A$4955,$A567,ObservedSpeciesData!$D$2:$D$4955,$D567),"")</f>
        <v>1.9396631050109862E-2</v>
      </c>
      <c r="AD567" s="23">
        <f>IF(ISNUMBER(AVERAGEIFS(ObservedSpeciesData!AD$2:AD$4955,ObservedSpeciesData!$A$2:$A$4955,$A567,ObservedSpeciesData!$D$2:$D$4955,$D567)),AVERAGEIFS(ObservedSpeciesData!AD$2:AD$4955,ObservedSpeciesData!$A$2:$A$4955,$A567,ObservedSpeciesData!$D$2:$D$4955,$D567),"")</f>
        <v>11.343591308593751</v>
      </c>
      <c r="AE567" s="24">
        <f>IF(ISNUMBER(AVERAGEIFS(ObservedSpeciesData!AE$2:AE$4955,ObservedSpeciesData!$A$2:$A$4955,$A567,ObservedSpeciesData!$D$2:$D$4955,$D567)),AVERAGEIFS(ObservedSpeciesData!AE$2:AE$4955,ObservedSpeciesData!$A$2:$A$4955,$A567,ObservedSpeciesData!$D$2:$D$4955,$D567),"")</f>
        <v>22.710052934767294</v>
      </c>
      <c r="AF567" s="23"/>
      <c r="AG567" s="24"/>
      <c r="AH567" s="23">
        <f>IF(ISNUMBER(AVERAGEIFS(ObservedSpeciesData!AH$2:AH$4955,ObservedSpeciesData!$A$2:$A$4955,$A567,ObservedSpeciesData!$D$2:$D$4955,$D567)),AVERAGEIFS(ObservedSpeciesData!AH$2:AH$4955,ObservedSpeciesData!$A$2:$A$4955,$A567,ObservedSpeciesData!$D$2:$D$4955,$D567),"")</f>
        <v>0.88087499999999996</v>
      </c>
      <c r="AI567" s="23">
        <f>IF(ISNUMBER(AVERAGEIFS(ObservedSpeciesData!AI$2:AI$4955,ObservedSpeciesData!$A$2:$A$4955,$A567,ObservedSpeciesData!$C$2:$C$4955,$C567,ObservedSpeciesData!$D$2:$D$4955,$D567)),AVERAGEIFS(ObservedSpeciesData!AI$2:AI$4955,ObservedSpeciesData!$A$2:$A$4955,$A567,ObservedSpeciesData!$C$2:$C$4955,$C567,ObservedSpeciesData!$D$2:$D$4955,$D567),"")</f>
        <v>5.2795000000000005</v>
      </c>
      <c r="AJ567" s="2">
        <f>COUNTIFS(ObservedSpeciesData!$A$2:$A$828,$A567,ObservedSpeciesData!$D$2:$D$828,$D567)</f>
        <v>0</v>
      </c>
      <c r="AK567" s="2">
        <f t="shared" si="8"/>
        <v>15</v>
      </c>
    </row>
    <row r="568" spans="1:37" x14ac:dyDescent="0.25">
      <c r="A568" s="14" t="s">
        <v>102</v>
      </c>
      <c r="B568" t="s">
        <v>98</v>
      </c>
      <c r="C568" t="s">
        <v>105</v>
      </c>
      <c r="D568" s="13">
        <v>42376</v>
      </c>
      <c r="E568">
        <v>1</v>
      </c>
      <c r="F568">
        <v>100</v>
      </c>
      <c r="G568" s="2" t="s">
        <v>87</v>
      </c>
      <c r="H568" s="2" t="s">
        <v>12</v>
      </c>
      <c r="I568">
        <v>5</v>
      </c>
      <c r="J568" s="2" t="s">
        <v>77</v>
      </c>
      <c r="K568" s="2">
        <f>IF(ISNUMBER(AVERAGEIFS(ObservedSpeciesData!K$2:K$4955,ObservedSpeciesData!$A$2:$A$4955,$A568,ObservedSpeciesData!$D$2:$D$4955,$D568)),AVERAGEIFS(ObservedSpeciesData!K$2:K$4955,ObservedSpeciesData!$A$2:$A$4955,$A568,ObservedSpeciesData!$D$2:$D$4955,$D568),"")</f>
        <v>90</v>
      </c>
      <c r="L568" s="26" t="str">
        <f>IF(ISNUMBER(AVERAGEIFS(ObservedSpeciesData!L$2:L$4955,ObservedSpeciesData!$A$2:$A$4955,$A568,ObservedSpeciesData!$D$2:$D$4955,$D568)),AVERAGEIFS(ObservedSpeciesData!L$2:L$4955,ObservedSpeciesData!$A$2:$A$4955,$A568,ObservedSpeciesData!$D$2:$D$4955,$D568),"")</f>
        <v/>
      </c>
      <c r="M568" s="23" t="str">
        <f>IF(ISNUMBER(AVERAGEIFS(ObservedSpeciesData!M$2:M$4955,ObservedSpeciesData!$A$2:$A$4955,$A568,ObservedSpeciesData!$D$2:$D$4955,$D568)),AVERAGEIFS(ObservedSpeciesData!M$2:M$4955,ObservedSpeciesData!$A$2:$A$4955,$A568,ObservedSpeciesData!$D$2:$D$4955,$D568),"")</f>
        <v/>
      </c>
      <c r="N568" s="23">
        <f>IF(ISNUMBER(AVERAGEIFS(ObservedSpeciesData!N$2:N$4955,ObservedSpeciesData!$A$2:$A$4955,$A568,ObservedSpeciesData!$D$2:$D$4955,$D568)),AVERAGEIFS(ObservedSpeciesData!N$2:N$4955,ObservedSpeciesData!$A$2:$A$4955,$A568,ObservedSpeciesData!$D$2:$D$4955,$D568),"")</f>
        <v>439.54021889551404</v>
      </c>
      <c r="O568" s="23">
        <f>IF(ISNUMBER(AVERAGEIFS(ObservedSpeciesData!O$2:O$4955,ObservedSpeciesData!$A$2:$A$4955,$A568,ObservedSpeciesData!$D$2:$D$4955,$D568)),AVERAGEIFS(ObservedSpeciesData!O$2:O$4955,ObservedSpeciesData!$A$2:$A$4955,$A568,ObservedSpeciesData!$D$2:$D$4955,$D568),"")</f>
        <v>43.954021889551406</v>
      </c>
      <c r="P568" s="23">
        <f>IF(ISNUMBER(AVERAGEIFS(ObservedSpeciesData!P$2:P$4955,ObservedSpeciesData!$A$2:$A$4955,$A568,ObservedSpeciesData!$C$2:$C$4955,$C568,ObservedSpeciesData!$D$2:$D$4955,$D568)),AVERAGEIFS(ObservedSpeciesData!P$2:P$4955,ObservedSpeciesData!$A$2:$A$4955,$A568,ObservedSpeciesData!$C$2:$C$4955,$C568,ObservedSpeciesData!$D$2:$D$4955,$D568),"")</f>
        <v>343.18452957457998</v>
      </c>
      <c r="Q568" s="23"/>
      <c r="R568" s="25" t="str">
        <f>IF(ISNUMBER(AVERAGEIFS(ObservedSpeciesData!R$2:R$4955,ObservedSpeciesData!$A$2:$A$4955,$A568,ObservedSpeciesData!$D$2:$D$4955,$D568)),AVERAGEIFS(ObservedSpeciesData!R$2:R$4955,ObservedSpeciesData!$A$2:$A$4955,$A568,ObservedSpeciesData!$D$2:$D$4955,$D568),"")</f>
        <v/>
      </c>
      <c r="S568" s="25" t="str">
        <f>IF(ISNUMBER(AVERAGEIFS(ObservedSpeciesData!S$2:S$4955,ObservedSpeciesData!$A$2:$A$4955,$A568,ObservedSpeciesData!$D$2:$D$4955,$D568)),AVERAGEIFS(ObservedSpeciesData!S$2:S$4955,ObservedSpeciesData!$A$2:$A$4955,$A568,ObservedSpeciesData!$D$2:$D$4955,$D568),"")</f>
        <v/>
      </c>
      <c r="T568" s="23" t="str">
        <f>IF(ISNUMBER(AVERAGEIFS(ObservedSpeciesData!T$2:T$4955,ObservedSpeciesData!$A$2:$A$4955,$A568,ObservedSpeciesData!$D$2:$D$4955,$D568)),AVERAGEIFS(ObservedSpeciesData!T$2:T$4955,ObservedSpeciesData!$A$2:$A$4955,$A568,ObservedSpeciesData!$D$2:$D$4955,$D568),"")</f>
        <v/>
      </c>
      <c r="U568" s="24" t="str">
        <f>IF(ISNUMBER(AVERAGEIFS(ObservedSpeciesData!U$2:U$4955,ObservedSpeciesData!$A$2:$A$4955,$A568,ObservedSpeciesData!$C$2:$C$4955,$C568,ObservedSpeciesData!$D$2:$D$4955,$D568)),AVERAGEIFS(ObservedSpeciesData!U$2:U$4955,ObservedSpeciesData!$A$2:$A$4955,$A568,ObservedSpeciesData!$C$2:$C$4955,$C568,ObservedSpeciesData!$D$2:$D$4955,$D568),"")</f>
        <v/>
      </c>
      <c r="V568" s="23">
        <f>IF(ISNUMBER(AVERAGEIFS(ObservedSpeciesData!V$2:V$4955,ObservedSpeciesData!$A$2:$A$4955,$A568,ObservedSpeciesData!$D$2:$D$4955,$D568)),AVERAGEIFS(ObservedSpeciesData!V$2:V$4955,ObservedSpeciesData!$A$2:$A$4955,$A568,ObservedSpeciesData!$D$2:$D$4955,$D568),"")</f>
        <v>25.53275728225708</v>
      </c>
      <c r="W568" s="23">
        <f>IF(ISNUMBER(AVERAGEIFS(ObservedSpeciesData!W$2:W$4955,ObservedSpeciesData!$A$2:$A$4955,$A568,ObservedSpeciesData!$D$2:$D$4955,$D568)),AVERAGEIFS(ObservedSpeciesData!W$2:W$4955,ObservedSpeciesData!$A$2:$A$4955,$A568,ObservedSpeciesData!$D$2:$D$4955,$D568),"")</f>
        <v>18.423059105873108</v>
      </c>
      <c r="X568" s="23">
        <f>IF(ISNUMBER(AVERAGEIFS(ObservedSpeciesData!X$2:X$4955,ObservedSpeciesData!$A$2:$A$4955,$A568,ObservedSpeciesData!$D$2:$D$4955,$D568)),AVERAGEIFS(ObservedSpeciesData!X$2:X$4955,ObservedSpeciesData!$A$2:$A$4955,$A568,ObservedSpeciesData!$D$2:$D$4955,$D568),"")</f>
        <v>71.115621089935303</v>
      </c>
      <c r="Y568" s="23">
        <f>IF(ISNUMBER(AVERAGEIFS(ObservedSpeciesData!Y$2:Y$4955,ObservedSpeciesData!$A$2:$A$4955,$A568,ObservedSpeciesData!$D$2:$D$4955,$D568)),AVERAGEIFS(ObservedSpeciesData!Y$2:Y$4955,ObservedSpeciesData!$A$2:$A$4955,$A568,ObservedSpeciesData!$D$2:$D$4955,$D568),"")</f>
        <v>41.997672080993652</v>
      </c>
      <c r="Z568" s="23">
        <f>IF(ISNUMBER(AVERAGEIFS(ObservedSpeciesData!Z$2:Z$4955,ObservedSpeciesData!$A$2:$A$4955,$A568,ObservedSpeciesData!$D$2:$D$4955,$D568)),AVERAGEIFS(ObservedSpeciesData!Z$2:Z$4955,ObservedSpeciesData!$A$2:$A$4955,$A568,ObservedSpeciesData!$D$2:$D$4955,$D568),"")</f>
        <v>90.569830417633057</v>
      </c>
      <c r="AA568" s="23">
        <f>IF(ISNUMBER(AVERAGEIFS(ObservedSpeciesData!AA$2:AA$4955,ObservedSpeciesData!$A$2:$A$4955,$A568,ObservedSpeciesData!$D$2:$D$4955,$D568)),AVERAGEIFS(ObservedSpeciesData!AA$2:AA$4955,ObservedSpeciesData!$A$2:$A$4955,$A568,ObservedSpeciesData!$D$2:$D$4955,$D568),"")</f>
        <v>12.155445098876953</v>
      </c>
      <c r="AB568" s="24">
        <f>IF(ISNUMBER(AVERAGEIFS(ObservedSpeciesData!AB$2:AB$4955,ObservedSpeciesData!$A$2:$A$4955,$A568,ObservedSpeciesData!$D$2:$D$4955,$D568)),AVERAGEIFS(ObservedSpeciesData!AB$2:AB$4955,ObservedSpeciesData!$A$2:$A$4955,$A568,ObservedSpeciesData!$D$2:$D$4955,$D568),"")</f>
        <v>1.9448712158203124E-2</v>
      </c>
      <c r="AC568" s="24">
        <f>IF(ISNUMBER(AVERAGEIFS(ObservedSpeciesData!AC$2:AC$4955,ObservedSpeciesData!$A$2:$A$4955,$A568,ObservedSpeciesData!$D$2:$D$4955,$D568)),AVERAGEIFS(ObservedSpeciesData!AC$2:AC$4955,ObservedSpeciesData!$A$2:$A$4955,$A568,ObservedSpeciesData!$D$2:$D$4955,$D568),"")</f>
        <v>1.9448712158203124E-2</v>
      </c>
      <c r="AD568" s="23">
        <f>IF(ISNUMBER(AVERAGEIFS(ObservedSpeciesData!AD$2:AD$4955,ObservedSpeciesData!$A$2:$A$4955,$A568,ObservedSpeciesData!$D$2:$D$4955,$D568)),AVERAGEIFS(ObservedSpeciesData!AD$2:AD$4955,ObservedSpeciesData!$A$2:$A$4955,$A568,ObservedSpeciesData!$D$2:$D$4955,$D568),"")</f>
        <v>11.378499374389648</v>
      </c>
      <c r="AE568" s="24">
        <f>IF(ISNUMBER(AVERAGEIFS(ObservedSpeciesData!AE$2:AE$4955,ObservedSpeciesData!$A$2:$A$4955,$A568,ObservedSpeciesData!$D$2:$D$4955,$D568)),AVERAGEIFS(ObservedSpeciesData!AE$2:AE$4955,ObservedSpeciesData!$A$2:$A$4955,$A568,ObservedSpeciesData!$D$2:$D$4955,$D568),"")</f>
        <v>24.192069972440613</v>
      </c>
      <c r="AF568" s="23"/>
      <c r="AG568" s="24"/>
      <c r="AH568" s="23">
        <f>IF(ISNUMBER(AVERAGEIFS(ObservedSpeciesData!AH$2:AH$4955,ObservedSpeciesData!$A$2:$A$4955,$A568,ObservedSpeciesData!$D$2:$D$4955,$D568)),AVERAGEIFS(ObservedSpeciesData!AH$2:AH$4955,ObservedSpeciesData!$A$2:$A$4955,$A568,ObservedSpeciesData!$D$2:$D$4955,$D568),"")</f>
        <v>0.89575000000000005</v>
      </c>
      <c r="AI568" s="23">
        <f>IF(ISNUMBER(AVERAGEIFS(ObservedSpeciesData!AI$2:AI$4955,ObservedSpeciesData!$A$2:$A$4955,$A568,ObservedSpeciesData!$C$2:$C$4955,$C568,ObservedSpeciesData!$D$2:$D$4955,$D568)),AVERAGEIFS(ObservedSpeciesData!AI$2:AI$4955,ObservedSpeciesData!$A$2:$A$4955,$A568,ObservedSpeciesData!$C$2:$C$4955,$C568,ObservedSpeciesData!$D$2:$D$4955,$D568),"")</f>
        <v>6.8787500000000001</v>
      </c>
      <c r="AJ568" s="2">
        <f>COUNTIFS(ObservedSpeciesData!$A$2:$A$828,$A568,ObservedSpeciesData!$D$2:$D$828,$D568)</f>
        <v>0</v>
      </c>
      <c r="AK568" s="2">
        <f t="shared" si="8"/>
        <v>15</v>
      </c>
    </row>
    <row r="569" spans="1:37" x14ac:dyDescent="0.25">
      <c r="A569" s="14" t="s">
        <v>101</v>
      </c>
      <c r="B569" t="s">
        <v>98</v>
      </c>
      <c r="C569" t="s">
        <v>105</v>
      </c>
      <c r="D569" s="13">
        <v>42376</v>
      </c>
      <c r="E569">
        <v>1</v>
      </c>
      <c r="F569">
        <v>200</v>
      </c>
      <c r="G569" s="2" t="s">
        <v>87</v>
      </c>
      <c r="H569" s="2" t="s">
        <v>12</v>
      </c>
      <c r="I569">
        <v>5</v>
      </c>
      <c r="J569" s="2" t="s">
        <v>77</v>
      </c>
      <c r="K569" s="2">
        <f>IF(ISNUMBER(AVERAGEIFS(ObservedSpeciesData!K$2:K$4955,ObservedSpeciesData!$A$2:$A$4955,$A569,ObservedSpeciesData!$D$2:$D$4955,$D569)),AVERAGEIFS(ObservedSpeciesData!K$2:K$4955,ObservedSpeciesData!$A$2:$A$4955,$A569,ObservedSpeciesData!$D$2:$D$4955,$D569),"")</f>
        <v>180</v>
      </c>
      <c r="L569" s="26" t="str">
        <f>IF(ISNUMBER(AVERAGEIFS(ObservedSpeciesData!L$2:L$4955,ObservedSpeciesData!$A$2:$A$4955,$A569,ObservedSpeciesData!$D$2:$D$4955,$D569)),AVERAGEIFS(ObservedSpeciesData!L$2:L$4955,ObservedSpeciesData!$A$2:$A$4955,$A569,ObservedSpeciesData!$D$2:$D$4955,$D569),"")</f>
        <v/>
      </c>
      <c r="M569" s="23" t="str">
        <f>IF(ISNUMBER(AVERAGEIFS(ObservedSpeciesData!M$2:M$4955,ObservedSpeciesData!$A$2:$A$4955,$A569,ObservedSpeciesData!$D$2:$D$4955,$D569)),AVERAGEIFS(ObservedSpeciesData!M$2:M$4955,ObservedSpeciesData!$A$2:$A$4955,$A569,ObservedSpeciesData!$D$2:$D$4955,$D569),"")</f>
        <v/>
      </c>
      <c r="N569" s="23">
        <f>IF(ISNUMBER(AVERAGEIFS(ObservedSpeciesData!N$2:N$4955,ObservedSpeciesData!$A$2:$A$4955,$A569,ObservedSpeciesData!$D$2:$D$4955,$D569)),AVERAGEIFS(ObservedSpeciesData!N$2:N$4955,ObservedSpeciesData!$A$2:$A$4955,$A569,ObservedSpeciesData!$D$2:$D$4955,$D569),"")</f>
        <v>729.47389784340533</v>
      </c>
      <c r="O569" s="23">
        <f>IF(ISNUMBER(AVERAGEIFS(ObservedSpeciesData!O$2:O$4955,ObservedSpeciesData!$A$2:$A$4955,$A569,ObservedSpeciesData!$D$2:$D$4955,$D569)),AVERAGEIFS(ObservedSpeciesData!O$2:O$4955,ObservedSpeciesData!$A$2:$A$4955,$A569,ObservedSpeciesData!$D$2:$D$4955,$D569),"")</f>
        <v>72.94738978434053</v>
      </c>
      <c r="P569" s="23">
        <f>IF(ISNUMBER(AVERAGEIFS(ObservedSpeciesData!P$2:P$4955,ObservedSpeciesData!$A$2:$A$4955,$A569,ObservedSpeciesData!$C$2:$C$4955,$C569,ObservedSpeciesData!$D$2:$D$4955,$D569)),AVERAGEIFS(ObservedSpeciesData!P$2:P$4955,ObservedSpeciesData!$A$2:$A$4955,$A569,ObservedSpeciesData!$C$2:$C$4955,$C569,ObservedSpeciesData!$D$2:$D$4955,$D569),"")</f>
        <v>446.2067647760469</v>
      </c>
      <c r="Q569" s="23"/>
      <c r="R569" s="25" t="str">
        <f>IF(ISNUMBER(AVERAGEIFS(ObservedSpeciesData!R$2:R$4955,ObservedSpeciesData!$A$2:$A$4955,$A569,ObservedSpeciesData!$D$2:$D$4955,$D569)),AVERAGEIFS(ObservedSpeciesData!R$2:R$4955,ObservedSpeciesData!$A$2:$A$4955,$A569,ObservedSpeciesData!$D$2:$D$4955,$D569),"")</f>
        <v/>
      </c>
      <c r="S569" s="25" t="str">
        <f>IF(ISNUMBER(AVERAGEIFS(ObservedSpeciesData!S$2:S$4955,ObservedSpeciesData!$A$2:$A$4955,$A569,ObservedSpeciesData!$D$2:$D$4955,$D569)),AVERAGEIFS(ObservedSpeciesData!S$2:S$4955,ObservedSpeciesData!$A$2:$A$4955,$A569,ObservedSpeciesData!$D$2:$D$4955,$D569),"")</f>
        <v/>
      </c>
      <c r="T569" s="23" t="str">
        <f>IF(ISNUMBER(AVERAGEIFS(ObservedSpeciesData!T$2:T$4955,ObservedSpeciesData!$A$2:$A$4955,$A569,ObservedSpeciesData!$D$2:$D$4955,$D569)),AVERAGEIFS(ObservedSpeciesData!T$2:T$4955,ObservedSpeciesData!$A$2:$A$4955,$A569,ObservedSpeciesData!$D$2:$D$4955,$D569),"")</f>
        <v/>
      </c>
      <c r="U569" s="24" t="str">
        <f>IF(ISNUMBER(AVERAGEIFS(ObservedSpeciesData!U$2:U$4955,ObservedSpeciesData!$A$2:$A$4955,$A569,ObservedSpeciesData!$C$2:$C$4955,$C569,ObservedSpeciesData!$D$2:$D$4955,$D569)),AVERAGEIFS(ObservedSpeciesData!U$2:U$4955,ObservedSpeciesData!$A$2:$A$4955,$A569,ObservedSpeciesData!$C$2:$C$4955,$C569,ObservedSpeciesData!$D$2:$D$4955,$D569),"")</f>
        <v/>
      </c>
      <c r="V569" s="23">
        <f>IF(ISNUMBER(AVERAGEIFS(ObservedSpeciesData!V$2:V$4955,ObservedSpeciesData!$A$2:$A$4955,$A569,ObservedSpeciesData!$D$2:$D$4955,$D569)),AVERAGEIFS(ObservedSpeciesData!V$2:V$4955,ObservedSpeciesData!$A$2:$A$4955,$A569,ObservedSpeciesData!$D$2:$D$4955,$D569),"")</f>
        <v>25.538732051849365</v>
      </c>
      <c r="W569" s="23">
        <f>IF(ISNUMBER(AVERAGEIFS(ObservedSpeciesData!W$2:W$4955,ObservedSpeciesData!$A$2:$A$4955,$A569,ObservedSpeciesData!$D$2:$D$4955,$D569)),AVERAGEIFS(ObservedSpeciesData!W$2:W$4955,ObservedSpeciesData!$A$2:$A$4955,$A569,ObservedSpeciesData!$D$2:$D$4955,$D569),"")</f>
        <v>17.18601930141449</v>
      </c>
      <c r="X569" s="23">
        <f>IF(ISNUMBER(AVERAGEIFS(ObservedSpeciesData!X$2:X$4955,ObservedSpeciesData!$A$2:$A$4955,$A569,ObservedSpeciesData!$D$2:$D$4955,$D569)),AVERAGEIFS(ObservedSpeciesData!X$2:X$4955,ObservedSpeciesData!$A$2:$A$4955,$A569,ObservedSpeciesData!$D$2:$D$4955,$D569),"")</f>
        <v>70.757649898529053</v>
      </c>
      <c r="Y569" s="23">
        <f>IF(ISNUMBER(AVERAGEIFS(ObservedSpeciesData!Y$2:Y$4955,ObservedSpeciesData!$A$2:$A$4955,$A569,ObservedSpeciesData!$D$2:$D$4955,$D569)),AVERAGEIFS(ObservedSpeciesData!Y$2:Y$4955,ObservedSpeciesData!$A$2:$A$4955,$A569,ObservedSpeciesData!$D$2:$D$4955,$D569),"")</f>
        <v>42.696932792663574</v>
      </c>
      <c r="Z569" s="23">
        <f>IF(ISNUMBER(AVERAGEIFS(ObservedSpeciesData!Z$2:Z$4955,ObservedSpeciesData!$A$2:$A$4955,$A569,ObservedSpeciesData!$D$2:$D$4955,$D569)),AVERAGEIFS(ObservedSpeciesData!Z$2:Z$4955,ObservedSpeciesData!$A$2:$A$4955,$A569,ObservedSpeciesData!$D$2:$D$4955,$D569),"")</f>
        <v>90.419039249420166</v>
      </c>
      <c r="AA569" s="23">
        <f>IF(ISNUMBER(AVERAGEIFS(ObservedSpeciesData!AA$2:AA$4955,ObservedSpeciesData!$A$2:$A$4955,$A569,ObservedSpeciesData!$D$2:$D$4955,$D569)),AVERAGEIFS(ObservedSpeciesData!AA$2:AA$4955,ObservedSpeciesData!$A$2:$A$4955,$A569,ObservedSpeciesData!$D$2:$D$4955,$D569),"")</f>
        <v>13.122724592685699</v>
      </c>
      <c r="AB569" s="24">
        <f>IF(ISNUMBER(AVERAGEIFS(ObservedSpeciesData!AB$2:AB$4955,ObservedSpeciesData!$A$2:$A$4955,$A569,ObservedSpeciesData!$D$2:$D$4955,$D569)),AVERAGEIFS(ObservedSpeciesData!AB$2:AB$4955,ObservedSpeciesData!$A$2:$A$4955,$A569,ObservedSpeciesData!$D$2:$D$4955,$D569),"")</f>
        <v>2.0996359348297123E-2</v>
      </c>
      <c r="AC569" s="24">
        <f>IF(ISNUMBER(AVERAGEIFS(ObservedSpeciesData!AC$2:AC$4955,ObservedSpeciesData!$A$2:$A$4955,$A569,ObservedSpeciesData!$D$2:$D$4955,$D569)),AVERAGEIFS(ObservedSpeciesData!AC$2:AC$4955,ObservedSpeciesData!$A$2:$A$4955,$A569,ObservedSpeciesData!$D$2:$D$4955,$D569),"")</f>
        <v>2.0996359348297123E-2</v>
      </c>
      <c r="AD569" s="23">
        <f>IF(ISNUMBER(AVERAGEIFS(ObservedSpeciesData!AD$2:AD$4955,ObservedSpeciesData!$A$2:$A$4955,$A569,ObservedSpeciesData!$D$2:$D$4955,$D569)),AVERAGEIFS(ObservedSpeciesData!AD$2:AD$4955,ObservedSpeciesData!$A$2:$A$4955,$A569,ObservedSpeciesData!$D$2:$D$4955,$D569),"")</f>
        <v>11.32122398376465</v>
      </c>
      <c r="AE569" s="24">
        <f>IF(ISNUMBER(AVERAGEIFS(ObservedSpeciesData!AE$2:AE$4955,ObservedSpeciesData!$A$2:$A$4955,$A569,ObservedSpeciesData!$D$2:$D$4955,$D569)),AVERAGEIFS(ObservedSpeciesData!AE$2:AE$4955,ObservedSpeciesData!$A$2:$A$4955,$A569,ObservedSpeciesData!$D$2:$D$4955,$D569),"")</f>
        <v>22.611294471617054</v>
      </c>
      <c r="AF569" s="23"/>
      <c r="AG569" s="24"/>
      <c r="AH569" s="23">
        <f>IF(ISNUMBER(AVERAGEIFS(ObservedSpeciesData!AH$2:AH$4955,ObservedSpeciesData!$A$2:$A$4955,$A569,ObservedSpeciesData!$D$2:$D$4955,$D569)),AVERAGEIFS(ObservedSpeciesData!AH$2:AH$4955,ObservedSpeciesData!$A$2:$A$4955,$A569,ObservedSpeciesData!$D$2:$D$4955,$D569),"")</f>
        <v>1.520875</v>
      </c>
      <c r="AI569" s="23">
        <f>IF(ISNUMBER(AVERAGEIFS(ObservedSpeciesData!AI$2:AI$4955,ObservedSpeciesData!$A$2:$A$4955,$A569,ObservedSpeciesData!$C$2:$C$4955,$C569,ObservedSpeciesData!$D$2:$D$4955,$D569)),AVERAGEIFS(ObservedSpeciesData!AI$2:AI$4955,ObservedSpeciesData!$A$2:$A$4955,$A569,ObservedSpeciesData!$C$2:$C$4955,$C569,ObservedSpeciesData!$D$2:$D$4955,$D569),"")</f>
        <v>9.4740000000000002</v>
      </c>
      <c r="AJ569" s="2">
        <f>COUNTIFS(ObservedSpeciesData!$A$2:$A$828,$A569,ObservedSpeciesData!$D$2:$D$828,$D569)</f>
        <v>0</v>
      </c>
      <c r="AK569" s="2">
        <f t="shared" si="8"/>
        <v>15</v>
      </c>
    </row>
    <row r="570" spans="1:37" x14ac:dyDescent="0.25">
      <c r="A570" s="14" t="s">
        <v>100</v>
      </c>
      <c r="B570" t="s">
        <v>98</v>
      </c>
      <c r="C570" t="s">
        <v>105</v>
      </c>
      <c r="D570" s="13">
        <v>42376</v>
      </c>
      <c r="E570">
        <v>1</v>
      </c>
      <c r="F570">
        <v>350</v>
      </c>
      <c r="G570" s="2" t="s">
        <v>87</v>
      </c>
      <c r="H570" s="2" t="s">
        <v>12</v>
      </c>
      <c r="I570">
        <v>5</v>
      </c>
      <c r="J570" s="2" t="s">
        <v>77</v>
      </c>
      <c r="K570" s="2">
        <f>IF(ISNUMBER(AVERAGEIFS(ObservedSpeciesData!K$2:K$4955,ObservedSpeciesData!$A$2:$A$4955,$A570,ObservedSpeciesData!$D$2:$D$4955,$D570)),AVERAGEIFS(ObservedSpeciesData!K$2:K$4955,ObservedSpeciesData!$A$2:$A$4955,$A570,ObservedSpeciesData!$D$2:$D$4955,$D570),"")</f>
        <v>350</v>
      </c>
      <c r="L570" s="26" t="str">
        <f>IF(ISNUMBER(AVERAGEIFS(ObservedSpeciesData!L$2:L$4955,ObservedSpeciesData!$A$2:$A$4955,$A570,ObservedSpeciesData!$D$2:$D$4955,$D570)),AVERAGEIFS(ObservedSpeciesData!L$2:L$4955,ObservedSpeciesData!$A$2:$A$4955,$A570,ObservedSpeciesData!$D$2:$D$4955,$D570),"")</f>
        <v/>
      </c>
      <c r="M570" s="23" t="str">
        <f>IF(ISNUMBER(AVERAGEIFS(ObservedSpeciesData!M$2:M$4955,ObservedSpeciesData!$A$2:$A$4955,$A570,ObservedSpeciesData!$D$2:$D$4955,$D570)),AVERAGEIFS(ObservedSpeciesData!M$2:M$4955,ObservedSpeciesData!$A$2:$A$4955,$A570,ObservedSpeciesData!$D$2:$D$4955,$D570),"")</f>
        <v/>
      </c>
      <c r="N570" s="23">
        <f>IF(ISNUMBER(AVERAGEIFS(ObservedSpeciesData!N$2:N$4955,ObservedSpeciesData!$A$2:$A$4955,$A570,ObservedSpeciesData!$D$2:$D$4955,$D570)),AVERAGEIFS(ObservedSpeciesData!N$2:N$4955,ObservedSpeciesData!$A$2:$A$4955,$A570,ObservedSpeciesData!$D$2:$D$4955,$D570),"")</f>
        <v>978.70695626796862</v>
      </c>
      <c r="O570" s="23">
        <f>IF(ISNUMBER(AVERAGEIFS(ObservedSpeciesData!O$2:O$4955,ObservedSpeciesData!$A$2:$A$4955,$A570,ObservedSpeciesData!$D$2:$D$4955,$D570)),AVERAGEIFS(ObservedSpeciesData!O$2:O$4955,ObservedSpeciesData!$A$2:$A$4955,$A570,ObservedSpeciesData!$D$2:$D$4955,$D570),"")</f>
        <v>97.870695626796874</v>
      </c>
      <c r="P570" s="23">
        <f>IF(ISNUMBER(AVERAGEIFS(ObservedSpeciesData!P$2:P$4955,ObservedSpeciesData!$A$2:$A$4955,$A570,ObservedSpeciesData!$C$2:$C$4955,$C570,ObservedSpeciesData!$D$2:$D$4955,$D570)),AVERAGEIFS(ObservedSpeciesData!P$2:P$4955,ObservedSpeciesData!$A$2:$A$4955,$A570,ObservedSpeciesData!$C$2:$C$4955,$C570,ObservedSpeciesData!$D$2:$D$4955,$D570),"")</f>
        <v>613.33698283932347</v>
      </c>
      <c r="Q570" s="23"/>
      <c r="R570" s="25" t="str">
        <f>IF(ISNUMBER(AVERAGEIFS(ObservedSpeciesData!R$2:R$4955,ObservedSpeciesData!$A$2:$A$4955,$A570,ObservedSpeciesData!$D$2:$D$4955,$D570)),AVERAGEIFS(ObservedSpeciesData!R$2:R$4955,ObservedSpeciesData!$A$2:$A$4955,$A570,ObservedSpeciesData!$D$2:$D$4955,$D570),"")</f>
        <v/>
      </c>
      <c r="S570" s="25" t="str">
        <f>IF(ISNUMBER(AVERAGEIFS(ObservedSpeciesData!S$2:S$4955,ObservedSpeciesData!$A$2:$A$4955,$A570,ObservedSpeciesData!$D$2:$D$4955,$D570)),AVERAGEIFS(ObservedSpeciesData!S$2:S$4955,ObservedSpeciesData!$A$2:$A$4955,$A570,ObservedSpeciesData!$D$2:$D$4955,$D570),"")</f>
        <v/>
      </c>
      <c r="T570" s="23" t="str">
        <f>IF(ISNUMBER(AVERAGEIFS(ObservedSpeciesData!T$2:T$4955,ObservedSpeciesData!$A$2:$A$4955,$A570,ObservedSpeciesData!$D$2:$D$4955,$D570)),AVERAGEIFS(ObservedSpeciesData!T$2:T$4955,ObservedSpeciesData!$A$2:$A$4955,$A570,ObservedSpeciesData!$D$2:$D$4955,$D570),"")</f>
        <v/>
      </c>
      <c r="U570" s="24" t="str">
        <f>IF(ISNUMBER(AVERAGEIFS(ObservedSpeciesData!U$2:U$4955,ObservedSpeciesData!$A$2:$A$4955,$A570,ObservedSpeciesData!$C$2:$C$4955,$C570,ObservedSpeciesData!$D$2:$D$4955,$D570)),AVERAGEIFS(ObservedSpeciesData!U$2:U$4955,ObservedSpeciesData!$A$2:$A$4955,$A570,ObservedSpeciesData!$C$2:$C$4955,$C570,ObservedSpeciesData!$D$2:$D$4955,$D570),"")</f>
        <v/>
      </c>
      <c r="V570" s="23">
        <f>IF(ISNUMBER(AVERAGEIFS(ObservedSpeciesData!V$2:V$4955,ObservedSpeciesData!$A$2:$A$4955,$A570,ObservedSpeciesData!$D$2:$D$4955,$D570)),AVERAGEIFS(ObservedSpeciesData!V$2:V$4955,ObservedSpeciesData!$A$2:$A$4955,$A570,ObservedSpeciesData!$D$2:$D$4955,$D570),"")</f>
        <v>25.91862154006958</v>
      </c>
      <c r="W570" s="23">
        <f>IF(ISNUMBER(AVERAGEIFS(ObservedSpeciesData!W$2:W$4955,ObservedSpeciesData!$A$2:$A$4955,$A570,ObservedSpeciesData!$D$2:$D$4955,$D570)),AVERAGEIFS(ObservedSpeciesData!W$2:W$4955,ObservedSpeciesData!$A$2:$A$4955,$A570,ObservedSpeciesData!$D$2:$D$4955,$D570),"")</f>
        <v>18.162958800792694</v>
      </c>
      <c r="X570" s="23">
        <f>IF(ISNUMBER(AVERAGEIFS(ObservedSpeciesData!X$2:X$4955,ObservedSpeciesData!$A$2:$A$4955,$A570,ObservedSpeciesData!$D$2:$D$4955,$D570)),AVERAGEIFS(ObservedSpeciesData!X$2:X$4955,ObservedSpeciesData!$A$2:$A$4955,$A570,ObservedSpeciesData!$D$2:$D$4955,$D570),"")</f>
        <v>70.317447185516357</v>
      </c>
      <c r="Y570" s="23">
        <f>IF(ISNUMBER(AVERAGEIFS(ObservedSpeciesData!Y$2:Y$4955,ObservedSpeciesData!$A$2:$A$4955,$A570,ObservedSpeciesData!$D$2:$D$4955,$D570)),AVERAGEIFS(ObservedSpeciesData!Y$2:Y$4955,ObservedSpeciesData!$A$2:$A$4955,$A570,ObservedSpeciesData!$D$2:$D$4955,$D570),"")</f>
        <v>43.041152000427246</v>
      </c>
      <c r="Z570" s="23">
        <f>IF(ISNUMBER(AVERAGEIFS(ObservedSpeciesData!Z$2:Z$4955,ObservedSpeciesData!$A$2:$A$4955,$A570,ObservedSpeciesData!$D$2:$D$4955,$D570)),AVERAGEIFS(ObservedSpeciesData!Z$2:Z$4955,ObservedSpeciesData!$A$2:$A$4955,$A570,ObservedSpeciesData!$D$2:$D$4955,$D570),"")</f>
        <v>90.702942371368408</v>
      </c>
      <c r="AA570" s="23">
        <f>IF(ISNUMBER(AVERAGEIFS(ObservedSpeciesData!AA$2:AA$4955,ObservedSpeciesData!$A$2:$A$4955,$A570,ObservedSpeciesData!$D$2:$D$4955,$D570)),AVERAGEIFS(ObservedSpeciesData!AA$2:AA$4955,ObservedSpeciesData!$A$2:$A$4955,$A570,ObservedSpeciesData!$D$2:$D$4955,$D570),"")</f>
        <v>13.114004969596863</v>
      </c>
      <c r="AB570" s="24">
        <f>IF(ISNUMBER(AVERAGEIFS(ObservedSpeciesData!AB$2:AB$4955,ObservedSpeciesData!$A$2:$A$4955,$A570,ObservedSpeciesData!$D$2:$D$4955,$D570)),AVERAGEIFS(ObservedSpeciesData!AB$2:AB$4955,ObservedSpeciesData!$A$2:$A$4955,$A570,ObservedSpeciesData!$D$2:$D$4955,$D570),"")</f>
        <v>2.0982407951354979E-2</v>
      </c>
      <c r="AC570" s="24">
        <f>IF(ISNUMBER(AVERAGEIFS(ObservedSpeciesData!AC$2:AC$4955,ObservedSpeciesData!$A$2:$A$4955,$A570,ObservedSpeciesData!$D$2:$D$4955,$D570)),AVERAGEIFS(ObservedSpeciesData!AC$2:AC$4955,ObservedSpeciesData!$A$2:$A$4955,$A570,ObservedSpeciesData!$D$2:$D$4955,$D570),"")</f>
        <v>2.0982407951354979E-2</v>
      </c>
      <c r="AD570" s="23">
        <f>IF(ISNUMBER(AVERAGEIFS(ObservedSpeciesData!AD$2:AD$4955,ObservedSpeciesData!$A$2:$A$4955,$A570,ObservedSpeciesData!$D$2:$D$4955,$D570)),AVERAGEIFS(ObservedSpeciesData!AD$2:AD$4955,ObservedSpeciesData!$A$2:$A$4955,$A570,ObservedSpeciesData!$D$2:$D$4955,$D570),"")</f>
        <v>11.250791549682617</v>
      </c>
      <c r="AE570" s="24">
        <f>IF(ISNUMBER(AVERAGEIFS(ObservedSpeciesData!AE$2:AE$4955,ObservedSpeciesData!$A$2:$A$4955,$A570,ObservedSpeciesData!$D$2:$D$4955,$D570)),AVERAGEIFS(ObservedSpeciesData!AE$2:AE$4955,ObservedSpeciesData!$A$2:$A$4955,$A570,ObservedSpeciesData!$D$2:$D$4955,$D570),"")</f>
        <v>20.706095296515308</v>
      </c>
      <c r="AF570" s="23"/>
      <c r="AG570" s="24"/>
      <c r="AH570" s="23">
        <f>IF(ISNUMBER(AVERAGEIFS(ObservedSpeciesData!AH$2:AH$4955,ObservedSpeciesData!$A$2:$A$4955,$A570,ObservedSpeciesData!$D$2:$D$4955,$D570)),AVERAGEIFS(ObservedSpeciesData!AH$2:AH$4955,ObservedSpeciesData!$A$2:$A$4955,$A570,ObservedSpeciesData!$D$2:$D$4955,$D570),"")</f>
        <v>2.1063749999999999</v>
      </c>
      <c r="AI570" s="23">
        <f>IF(ISNUMBER(AVERAGEIFS(ObservedSpeciesData!AI$2:AI$4955,ObservedSpeciesData!$A$2:$A$4955,$A570,ObservedSpeciesData!$C$2:$C$4955,$C570,ObservedSpeciesData!$D$2:$D$4955,$D570)),AVERAGEIFS(ObservedSpeciesData!AI$2:AI$4955,ObservedSpeciesData!$A$2:$A$4955,$A570,ObservedSpeciesData!$C$2:$C$4955,$C570,ObservedSpeciesData!$D$2:$D$4955,$D570),"")</f>
        <v>14.2715</v>
      </c>
      <c r="AJ570" s="2">
        <f>COUNTIFS(ObservedSpeciesData!$A$2:$A$828,$A570,ObservedSpeciesData!$D$2:$D$828,$D570)</f>
        <v>0</v>
      </c>
      <c r="AK570" s="2">
        <f t="shared" si="8"/>
        <v>15</v>
      </c>
    </row>
    <row r="571" spans="1:37" x14ac:dyDescent="0.25">
      <c r="A571" s="14" t="s">
        <v>99</v>
      </c>
      <c r="B571" t="s">
        <v>98</v>
      </c>
      <c r="C571" t="s">
        <v>105</v>
      </c>
      <c r="D571" s="13">
        <v>42376</v>
      </c>
      <c r="E571">
        <v>1</v>
      </c>
      <c r="F571">
        <v>500</v>
      </c>
      <c r="G571" s="2" t="s">
        <v>87</v>
      </c>
      <c r="H571" s="2" t="s">
        <v>12</v>
      </c>
      <c r="I571">
        <v>5</v>
      </c>
      <c r="J571" s="2" t="s">
        <v>77</v>
      </c>
      <c r="K571" s="2">
        <f>IF(ISNUMBER(AVERAGEIFS(ObservedSpeciesData!K$2:K$4955,ObservedSpeciesData!$A$2:$A$4955,$A571,ObservedSpeciesData!$D$2:$D$4955,$D571)),AVERAGEIFS(ObservedSpeciesData!K$2:K$4955,ObservedSpeciesData!$A$2:$A$4955,$A571,ObservedSpeciesData!$D$2:$D$4955,$D571),"")</f>
        <v>450</v>
      </c>
      <c r="L571" s="26" t="str">
        <f>IF(ISNUMBER(AVERAGEIFS(ObservedSpeciesData!L$2:L$4955,ObservedSpeciesData!$A$2:$A$4955,$A571,ObservedSpeciesData!$D$2:$D$4955,$D571)),AVERAGEIFS(ObservedSpeciesData!L$2:L$4955,ObservedSpeciesData!$A$2:$A$4955,$A571,ObservedSpeciesData!$D$2:$D$4955,$D571),"")</f>
        <v/>
      </c>
      <c r="M571" s="23" t="str">
        <f>IF(ISNUMBER(AVERAGEIFS(ObservedSpeciesData!M$2:M$4955,ObservedSpeciesData!$A$2:$A$4955,$A571,ObservedSpeciesData!$D$2:$D$4955,$D571)),AVERAGEIFS(ObservedSpeciesData!M$2:M$4955,ObservedSpeciesData!$A$2:$A$4955,$A571,ObservedSpeciesData!$D$2:$D$4955,$D571),"")</f>
        <v/>
      </c>
      <c r="N571" s="23">
        <f>IF(ISNUMBER(AVERAGEIFS(ObservedSpeciesData!N$2:N$4955,ObservedSpeciesData!$A$2:$A$4955,$A571,ObservedSpeciesData!$D$2:$D$4955,$D571)),AVERAGEIFS(ObservedSpeciesData!N$2:N$4955,ObservedSpeciesData!$A$2:$A$4955,$A571,ObservedSpeciesData!$D$2:$D$4955,$D571),"")</f>
        <v>1169.4193204487281</v>
      </c>
      <c r="O571" s="23">
        <f>IF(ISNUMBER(AVERAGEIFS(ObservedSpeciesData!O$2:O$4955,ObservedSpeciesData!$A$2:$A$4955,$A571,ObservedSpeciesData!$D$2:$D$4955,$D571)),AVERAGEIFS(ObservedSpeciesData!O$2:O$4955,ObservedSpeciesData!$A$2:$A$4955,$A571,ObservedSpeciesData!$D$2:$D$4955,$D571),"")</f>
        <v>116.94193204487281</v>
      </c>
      <c r="P571" s="23">
        <f>IF(ISNUMBER(AVERAGEIFS(ObservedSpeciesData!P$2:P$4955,ObservedSpeciesData!$A$2:$A$4955,$A571,ObservedSpeciesData!$C$2:$C$4955,$C571,ObservedSpeciesData!$D$2:$D$4955,$D571)),AVERAGEIFS(ObservedSpeciesData!P$2:P$4955,ObservedSpeciesData!$A$2:$A$4955,$A571,ObservedSpeciesData!$C$2:$C$4955,$C571,ObservedSpeciesData!$D$2:$D$4955,$D571),"")</f>
        <v>786.02860275315334</v>
      </c>
      <c r="Q571" s="23"/>
      <c r="R571" s="25" t="str">
        <f>IF(ISNUMBER(AVERAGEIFS(ObservedSpeciesData!R$2:R$4955,ObservedSpeciesData!$A$2:$A$4955,$A571,ObservedSpeciesData!$D$2:$D$4955,$D571)),AVERAGEIFS(ObservedSpeciesData!R$2:R$4955,ObservedSpeciesData!$A$2:$A$4955,$A571,ObservedSpeciesData!$D$2:$D$4955,$D571),"")</f>
        <v/>
      </c>
      <c r="S571" s="25" t="str">
        <f>IF(ISNUMBER(AVERAGEIFS(ObservedSpeciesData!S$2:S$4955,ObservedSpeciesData!$A$2:$A$4955,$A571,ObservedSpeciesData!$D$2:$D$4955,$D571)),AVERAGEIFS(ObservedSpeciesData!S$2:S$4955,ObservedSpeciesData!$A$2:$A$4955,$A571,ObservedSpeciesData!$D$2:$D$4955,$D571),"")</f>
        <v/>
      </c>
      <c r="T571" s="23" t="str">
        <f>IF(ISNUMBER(AVERAGEIFS(ObservedSpeciesData!T$2:T$4955,ObservedSpeciesData!$A$2:$A$4955,$A571,ObservedSpeciesData!$D$2:$D$4955,$D571)),AVERAGEIFS(ObservedSpeciesData!T$2:T$4955,ObservedSpeciesData!$A$2:$A$4955,$A571,ObservedSpeciesData!$D$2:$D$4955,$D571),"")</f>
        <v/>
      </c>
      <c r="U571" s="24" t="str">
        <f>IF(ISNUMBER(AVERAGEIFS(ObservedSpeciesData!U$2:U$4955,ObservedSpeciesData!$A$2:$A$4955,$A571,ObservedSpeciesData!$C$2:$C$4955,$C571,ObservedSpeciesData!$D$2:$D$4955,$D571)),AVERAGEIFS(ObservedSpeciesData!U$2:U$4955,ObservedSpeciesData!$A$2:$A$4955,$A571,ObservedSpeciesData!$C$2:$C$4955,$C571,ObservedSpeciesData!$D$2:$D$4955,$D571),"")</f>
        <v/>
      </c>
      <c r="V571" s="23">
        <f>IF(ISNUMBER(AVERAGEIFS(ObservedSpeciesData!V$2:V$4955,ObservedSpeciesData!$A$2:$A$4955,$A571,ObservedSpeciesData!$D$2:$D$4955,$D571)),AVERAGEIFS(ObservedSpeciesData!V$2:V$4955,ObservedSpeciesData!$A$2:$A$4955,$A571,ObservedSpeciesData!$D$2:$D$4955,$D571),"")</f>
        <v>25.320754885673523</v>
      </c>
      <c r="W571" s="23">
        <f>IF(ISNUMBER(AVERAGEIFS(ObservedSpeciesData!W$2:W$4955,ObservedSpeciesData!$A$2:$A$4955,$A571,ObservedSpeciesData!$D$2:$D$4955,$D571)),AVERAGEIFS(ObservedSpeciesData!W$2:W$4955,ObservedSpeciesData!$A$2:$A$4955,$A571,ObservedSpeciesData!$D$2:$D$4955,$D571),"")</f>
        <v>18.614062011241913</v>
      </c>
      <c r="X571" s="23">
        <f>IF(ISNUMBER(AVERAGEIFS(ObservedSpeciesData!X$2:X$4955,ObservedSpeciesData!$A$2:$A$4955,$A571,ObservedSpeciesData!$D$2:$D$4955,$D571)),AVERAGEIFS(ObservedSpeciesData!X$2:X$4955,ObservedSpeciesData!$A$2:$A$4955,$A571,ObservedSpeciesData!$D$2:$D$4955,$D571),"")</f>
        <v>71.343939781188965</v>
      </c>
      <c r="Y571" s="23">
        <f>IF(ISNUMBER(AVERAGEIFS(ObservedSpeciesData!Y$2:Y$4955,ObservedSpeciesData!$A$2:$A$4955,$A571,ObservedSpeciesData!$D$2:$D$4955,$D571)),AVERAGEIFS(ObservedSpeciesData!Y$2:Y$4955,ObservedSpeciesData!$A$2:$A$4955,$A571,ObservedSpeciesData!$D$2:$D$4955,$D571),"")</f>
        <v>42.187743902206421</v>
      </c>
      <c r="Z571" s="23">
        <f>IF(ISNUMBER(AVERAGEIFS(ObservedSpeciesData!Z$2:Z$4955,ObservedSpeciesData!$A$2:$A$4955,$A571,ObservedSpeciesData!$D$2:$D$4955,$D571)),AVERAGEIFS(ObservedSpeciesData!Z$2:Z$4955,ObservedSpeciesData!$A$2:$A$4955,$A571,ObservedSpeciesData!$D$2:$D$4955,$D571),"")</f>
        <v>90.525702953338623</v>
      </c>
      <c r="AA571" s="23">
        <f>IF(ISNUMBER(AVERAGEIFS(ObservedSpeciesData!AA$2:AA$4955,ObservedSpeciesData!$A$2:$A$4955,$A571,ObservedSpeciesData!$D$2:$D$4955,$D571)),AVERAGEIFS(ObservedSpeciesData!AA$2:AA$4955,ObservedSpeciesData!$A$2:$A$4955,$A571,ObservedSpeciesData!$D$2:$D$4955,$D571),"")</f>
        <v>12.085272789001465</v>
      </c>
      <c r="AB571" s="24">
        <f>IF(ISNUMBER(AVERAGEIFS(ObservedSpeciesData!AB$2:AB$4955,ObservedSpeciesData!$A$2:$A$4955,$A571,ObservedSpeciesData!$D$2:$D$4955,$D571)),AVERAGEIFS(ObservedSpeciesData!AB$2:AB$4955,ObservedSpeciesData!$A$2:$A$4955,$A571,ObservedSpeciesData!$D$2:$D$4955,$D571),"")</f>
        <v>1.9336436462402344E-2</v>
      </c>
      <c r="AC571" s="24">
        <f>IF(ISNUMBER(AVERAGEIFS(ObservedSpeciesData!AC$2:AC$4955,ObservedSpeciesData!$A$2:$A$4955,$A571,ObservedSpeciesData!$D$2:$D$4955,$D571)),AVERAGEIFS(ObservedSpeciesData!AC$2:AC$4955,ObservedSpeciesData!$A$2:$A$4955,$A571,ObservedSpeciesData!$D$2:$D$4955,$D571),"")</f>
        <v>1.9336436462402344E-2</v>
      </c>
      <c r="AD571" s="23">
        <f>IF(ISNUMBER(AVERAGEIFS(ObservedSpeciesData!AD$2:AD$4955,ObservedSpeciesData!$A$2:$A$4955,$A571,ObservedSpeciesData!$D$2:$D$4955,$D571)),AVERAGEIFS(ObservedSpeciesData!AD$2:AD$4955,ObservedSpeciesData!$A$2:$A$4955,$A571,ObservedSpeciesData!$D$2:$D$4955,$D571),"")</f>
        <v>11.415030364990233</v>
      </c>
      <c r="AE571" s="24">
        <f>IF(ISNUMBER(AVERAGEIFS(ObservedSpeciesData!AE$2:AE$4955,ObservedSpeciesData!$A$2:$A$4955,$A571,ObservedSpeciesData!$D$2:$D$4955,$D571)),AVERAGEIFS(ObservedSpeciesData!AE$2:AE$4955,ObservedSpeciesData!$A$2:$A$4955,$A571,ObservedSpeciesData!$D$2:$D$4955,$D571),"")</f>
        <v>19.985231157402438</v>
      </c>
      <c r="AF571" s="23"/>
      <c r="AG571" s="24"/>
      <c r="AH571" s="23">
        <f>IF(ISNUMBER(AVERAGEIFS(ObservedSpeciesData!AH$2:AH$4955,ObservedSpeciesData!$A$2:$A$4955,$A571,ObservedSpeciesData!$D$2:$D$4955,$D571)),AVERAGEIFS(ObservedSpeciesData!AH$2:AH$4955,ObservedSpeciesData!$A$2:$A$4955,$A571,ObservedSpeciesData!$D$2:$D$4955,$D571),"")</f>
        <v>2.2222500000000003</v>
      </c>
      <c r="AI571" s="23">
        <f>IF(ISNUMBER(AVERAGEIFS(ObservedSpeciesData!AI$2:AI$4955,ObservedSpeciesData!$A$2:$A$4955,$A571,ObservedSpeciesData!$C$2:$C$4955,$C571,ObservedSpeciesData!$D$2:$D$4955,$D571)),AVERAGEIFS(ObservedSpeciesData!AI$2:AI$4955,ObservedSpeciesData!$A$2:$A$4955,$A571,ObservedSpeciesData!$C$2:$C$4955,$C571,ObservedSpeciesData!$D$2:$D$4955,$D571),"")</f>
        <v>19.13625</v>
      </c>
      <c r="AJ571" s="2">
        <f>COUNTIFS(ObservedSpeciesData!$A$2:$A$828,$A571,ObservedSpeciesData!$D$2:$D$828,$D571)</f>
        <v>0</v>
      </c>
      <c r="AK571" s="2">
        <f t="shared" si="8"/>
        <v>15</v>
      </c>
    </row>
    <row r="572" spans="1:37" x14ac:dyDescent="0.25">
      <c r="A572" s="14" t="s">
        <v>104</v>
      </c>
      <c r="B572" t="s">
        <v>98</v>
      </c>
      <c r="C572" t="s">
        <v>105</v>
      </c>
      <c r="D572" s="13">
        <v>42404</v>
      </c>
      <c r="E572">
        <v>1</v>
      </c>
      <c r="F572">
        <v>0</v>
      </c>
      <c r="G572" s="2" t="s">
        <v>87</v>
      </c>
      <c r="H572" s="2" t="s">
        <v>12</v>
      </c>
      <c r="I572">
        <v>6</v>
      </c>
      <c r="J572" s="2" t="s">
        <v>77</v>
      </c>
      <c r="K572" s="2">
        <f>IF(ISNUMBER(AVERAGEIFS(ObservedSpeciesData!K$2:K$4955,ObservedSpeciesData!$A$2:$A$4955,$A572,ObservedSpeciesData!$D$2:$D$4955,$D572)),AVERAGEIFS(ObservedSpeciesData!K$2:K$4955,ObservedSpeciesData!$A$2:$A$4955,$A572,ObservedSpeciesData!$D$2:$D$4955,$D572),"")</f>
        <v>0</v>
      </c>
      <c r="L572" s="26" t="str">
        <f>IF(ISNUMBER(AVERAGEIFS(ObservedSpeciesData!L$2:L$4955,ObservedSpeciesData!$A$2:$A$4955,$A572,ObservedSpeciesData!$D$2:$D$4955,$D572)),AVERAGEIFS(ObservedSpeciesData!L$2:L$4955,ObservedSpeciesData!$A$2:$A$4955,$A572,ObservedSpeciesData!$D$2:$D$4955,$D572),"")</f>
        <v/>
      </c>
      <c r="M572" s="23" t="str">
        <f>IF(ISNUMBER(AVERAGEIFS(ObservedSpeciesData!M$2:M$4955,ObservedSpeciesData!$A$2:$A$4955,$A572,ObservedSpeciesData!$D$2:$D$4955,$D572)),AVERAGEIFS(ObservedSpeciesData!M$2:M$4955,ObservedSpeciesData!$A$2:$A$4955,$A572,ObservedSpeciesData!$D$2:$D$4955,$D572),"")</f>
        <v/>
      </c>
      <c r="N572" s="23">
        <f>IF(ISNUMBER(AVERAGEIFS(ObservedSpeciesData!N$2:N$4955,ObservedSpeciesData!$A$2:$A$4955,$A572,ObservedSpeciesData!$D$2:$D$4955,$D572)),AVERAGEIFS(ObservedSpeciesData!N$2:N$4955,ObservedSpeciesData!$A$2:$A$4955,$A572,ObservedSpeciesData!$D$2:$D$4955,$D572),"")</f>
        <v>422.87768160347201</v>
      </c>
      <c r="O572" s="23">
        <f>IF(ISNUMBER(AVERAGEIFS(ObservedSpeciesData!O$2:O$4955,ObservedSpeciesData!$A$2:$A$4955,$A572,ObservedSpeciesData!$D$2:$D$4955,$D572)),AVERAGEIFS(ObservedSpeciesData!O$2:O$4955,ObservedSpeciesData!$A$2:$A$4955,$A572,ObservedSpeciesData!$D$2:$D$4955,$D572),"")</f>
        <v>42.287768160347206</v>
      </c>
      <c r="P572" s="23">
        <f>IF(ISNUMBER(AVERAGEIFS(ObservedSpeciesData!P$2:P$4955,ObservedSpeciesData!$A$2:$A$4955,$A572,ObservedSpeciesData!$C$2:$C$4955,$C572,ObservedSpeciesData!$D$2:$D$4955,$D572)),AVERAGEIFS(ObservedSpeciesData!P$2:P$4955,ObservedSpeciesData!$A$2:$A$4955,$A572,ObservedSpeciesData!$C$2:$C$4955,$C572,ObservedSpeciesData!$D$2:$D$4955,$D572),"")</f>
        <v>194.17256328059671</v>
      </c>
      <c r="Q572" s="23"/>
      <c r="R572" s="25" t="str">
        <f>IF(ISNUMBER(AVERAGEIFS(ObservedSpeciesData!R$2:R$4955,ObservedSpeciesData!$A$2:$A$4955,$A572,ObservedSpeciesData!$D$2:$D$4955,$D572)),AVERAGEIFS(ObservedSpeciesData!R$2:R$4955,ObservedSpeciesData!$A$2:$A$4955,$A572,ObservedSpeciesData!$D$2:$D$4955,$D572),"")</f>
        <v/>
      </c>
      <c r="S572" s="25" t="str">
        <f>IF(ISNUMBER(AVERAGEIFS(ObservedSpeciesData!S$2:S$4955,ObservedSpeciesData!$A$2:$A$4955,$A572,ObservedSpeciesData!$D$2:$D$4955,$D572)),AVERAGEIFS(ObservedSpeciesData!S$2:S$4955,ObservedSpeciesData!$A$2:$A$4955,$A572,ObservedSpeciesData!$D$2:$D$4955,$D572),"")</f>
        <v/>
      </c>
      <c r="T572" s="23" t="str">
        <f>IF(ISNUMBER(AVERAGEIFS(ObservedSpeciesData!T$2:T$4955,ObservedSpeciesData!$A$2:$A$4955,$A572,ObservedSpeciesData!$D$2:$D$4955,$D572)),AVERAGEIFS(ObservedSpeciesData!T$2:T$4955,ObservedSpeciesData!$A$2:$A$4955,$A572,ObservedSpeciesData!$D$2:$D$4955,$D572),"")</f>
        <v/>
      </c>
      <c r="U572" s="24" t="str">
        <f>IF(ISNUMBER(AVERAGEIFS(ObservedSpeciesData!U$2:U$4955,ObservedSpeciesData!$A$2:$A$4955,$A572,ObservedSpeciesData!$C$2:$C$4955,$C572,ObservedSpeciesData!$D$2:$D$4955,$D572)),AVERAGEIFS(ObservedSpeciesData!U$2:U$4955,ObservedSpeciesData!$A$2:$A$4955,$A572,ObservedSpeciesData!$C$2:$C$4955,$C572,ObservedSpeciesData!$D$2:$D$4955,$D572),"")</f>
        <v/>
      </c>
      <c r="V572" s="23">
        <f>IF(ISNUMBER(AVERAGEIFS(ObservedSpeciesData!V$2:V$4955,ObservedSpeciesData!$A$2:$A$4955,$A572,ObservedSpeciesData!$D$2:$D$4955,$D572)),AVERAGEIFS(ObservedSpeciesData!V$2:V$4955,ObservedSpeciesData!$A$2:$A$4955,$A572,ObservedSpeciesData!$D$2:$D$4955,$D572),"")</f>
        <v>25.495625000000004</v>
      </c>
      <c r="W572" s="23">
        <f>IF(ISNUMBER(AVERAGEIFS(ObservedSpeciesData!W$2:W$4955,ObservedSpeciesData!$A$2:$A$4955,$A572,ObservedSpeciesData!$D$2:$D$4955,$D572)),AVERAGEIFS(ObservedSpeciesData!W$2:W$4955,ObservedSpeciesData!$A$2:$A$4955,$A572,ObservedSpeciesData!$D$2:$D$4955,$D572),"")</f>
        <v>23.189999999999998</v>
      </c>
      <c r="X572" s="23">
        <f>IF(ISNUMBER(AVERAGEIFS(ObservedSpeciesData!X$2:X$4955,ObservedSpeciesData!$A$2:$A$4955,$A572,ObservedSpeciesData!$D$2:$D$4955,$D572)),AVERAGEIFS(ObservedSpeciesData!X$2:X$4955,ObservedSpeciesData!$A$2:$A$4955,$A572,ObservedSpeciesData!$D$2:$D$4955,$D572),"")</f>
        <v>73.268750000000011</v>
      </c>
      <c r="Y572" s="23">
        <f>IF(ISNUMBER(AVERAGEIFS(ObservedSpeciesData!Y$2:Y$4955,ObservedSpeciesData!$A$2:$A$4955,$A572,ObservedSpeciesData!$D$2:$D$4955,$D572)),AVERAGEIFS(ObservedSpeciesData!Y$2:Y$4955,ObservedSpeciesData!$A$2:$A$4955,$A572,ObservedSpeciesData!$D$2:$D$4955,$D572),"")</f>
        <v>46.40625</v>
      </c>
      <c r="Z572" s="23">
        <f>IF(ISNUMBER(AVERAGEIFS(ObservedSpeciesData!Z$2:Z$4955,ObservedSpeciesData!$A$2:$A$4955,$A572,ObservedSpeciesData!$D$2:$D$4955,$D572)),AVERAGEIFS(ObservedSpeciesData!Z$2:Z$4955,ObservedSpeciesData!$A$2:$A$4955,$A572,ObservedSpeciesData!$D$2:$D$4955,$D572),"")</f>
        <v>91.581874999999997</v>
      </c>
      <c r="AA572" s="23">
        <f>IF(ISNUMBER(AVERAGEIFS(ObservedSpeciesData!AA$2:AA$4955,ObservedSpeciesData!$A$2:$A$4955,$A572,ObservedSpeciesData!$D$2:$D$4955,$D572)),AVERAGEIFS(ObservedSpeciesData!AA$2:AA$4955,ObservedSpeciesData!$A$2:$A$4955,$A572,ObservedSpeciesData!$D$2:$D$4955,$D572),"")</f>
        <v>13.506875000000001</v>
      </c>
      <c r="AB572" s="24">
        <f>IF(ISNUMBER(AVERAGEIFS(ObservedSpeciesData!AB$2:AB$4955,ObservedSpeciesData!$A$2:$A$4955,$A572,ObservedSpeciesData!$D$2:$D$4955,$D572)),AVERAGEIFS(ObservedSpeciesData!AB$2:AB$4955,ObservedSpeciesData!$A$2:$A$4955,$A572,ObservedSpeciesData!$D$2:$D$4955,$D572),"")</f>
        <v>2.1610999999999998E-2</v>
      </c>
      <c r="AC572" s="24">
        <f>IF(ISNUMBER(AVERAGEIFS(ObservedSpeciesData!AC$2:AC$4955,ObservedSpeciesData!$A$2:$A$4955,$A572,ObservedSpeciesData!$D$2:$D$4955,$D572)),AVERAGEIFS(ObservedSpeciesData!AC$2:AC$4955,ObservedSpeciesData!$A$2:$A$4955,$A572,ObservedSpeciesData!$D$2:$D$4955,$D572),"")</f>
        <v>2.1610999999999998E-2</v>
      </c>
      <c r="AD572" s="23">
        <f>IF(ISNUMBER(AVERAGEIFS(ObservedSpeciesData!AD$2:AD$4955,ObservedSpeciesData!$A$2:$A$4955,$A572,ObservedSpeciesData!$D$2:$D$4955,$D572)),AVERAGEIFS(ObservedSpeciesData!AD$2:AD$4955,ObservedSpeciesData!$A$2:$A$4955,$A572,ObservedSpeciesData!$D$2:$D$4955,$D572),"")</f>
        <v>11.722999999999999</v>
      </c>
      <c r="AE572" s="24">
        <f>IF(ISNUMBER(AVERAGEIFS(ObservedSpeciesData!AE$2:AE$4955,ObservedSpeciesData!$A$2:$A$4955,$A572,ObservedSpeciesData!$D$2:$D$4955,$D572)),AVERAGEIFS(ObservedSpeciesData!AE$2:AE$4955,ObservedSpeciesData!$A$2:$A$4955,$A572,ObservedSpeciesData!$D$2:$D$4955,$D572),"")</f>
        <v>21.246322858408867</v>
      </c>
      <c r="AF572" s="23"/>
      <c r="AG572" s="24"/>
      <c r="AH572" s="23">
        <f>IF(ISNUMBER(AVERAGEIFS(ObservedSpeciesData!AH$2:AH$4955,ObservedSpeciesData!$A$2:$A$4955,$A572,ObservedSpeciesData!$D$2:$D$4955,$D572)),AVERAGEIFS(ObservedSpeciesData!AH$2:AH$4955,ObservedSpeciesData!$A$2:$A$4955,$A572,ObservedSpeciesData!$D$2:$D$4955,$D572),"")</f>
        <v>0.91475000000000006</v>
      </c>
      <c r="AI572" s="23">
        <f>IF(ISNUMBER(AVERAGEIFS(ObservedSpeciesData!AI$2:AI$4955,ObservedSpeciesData!$A$2:$A$4955,$A572,ObservedSpeciesData!$C$2:$C$4955,$C572,ObservedSpeciesData!$D$2:$D$4955,$D572)),AVERAGEIFS(ObservedSpeciesData!AI$2:AI$4955,ObservedSpeciesData!$A$2:$A$4955,$A572,ObservedSpeciesData!$C$2:$C$4955,$C572,ObservedSpeciesData!$D$2:$D$4955,$D572),"")</f>
        <v>3.8635000000000002</v>
      </c>
      <c r="AJ572" s="2">
        <f>COUNTIFS(ObservedSpeciesData!$A$2:$A$828,$A572,ObservedSpeciesData!$D$2:$D$828,$D572)</f>
        <v>0</v>
      </c>
      <c r="AK572" s="2">
        <f t="shared" si="8"/>
        <v>15</v>
      </c>
    </row>
    <row r="573" spans="1:37" x14ac:dyDescent="0.25">
      <c r="A573" s="14" t="s">
        <v>103</v>
      </c>
      <c r="B573" t="s">
        <v>98</v>
      </c>
      <c r="C573" t="s">
        <v>105</v>
      </c>
      <c r="D573" s="13">
        <v>42404</v>
      </c>
      <c r="E573">
        <v>1</v>
      </c>
      <c r="F573">
        <v>50</v>
      </c>
      <c r="G573" s="2" t="s">
        <v>87</v>
      </c>
      <c r="H573" s="2" t="s">
        <v>12</v>
      </c>
      <c r="I573">
        <v>6</v>
      </c>
      <c r="J573" s="2" t="s">
        <v>77</v>
      </c>
      <c r="K573" s="2">
        <f>IF(ISNUMBER(AVERAGEIFS(ObservedSpeciesData!K$2:K$4955,ObservedSpeciesData!$A$2:$A$4955,$A573,ObservedSpeciesData!$D$2:$D$4955,$D573)),AVERAGEIFS(ObservedSpeciesData!K$2:K$4955,ObservedSpeciesData!$A$2:$A$4955,$A573,ObservedSpeciesData!$D$2:$D$4955,$D573),"")</f>
        <v>45</v>
      </c>
      <c r="L573" s="26" t="str">
        <f>IF(ISNUMBER(AVERAGEIFS(ObservedSpeciesData!L$2:L$4955,ObservedSpeciesData!$A$2:$A$4955,$A573,ObservedSpeciesData!$D$2:$D$4955,$D573)),AVERAGEIFS(ObservedSpeciesData!L$2:L$4955,ObservedSpeciesData!$A$2:$A$4955,$A573,ObservedSpeciesData!$D$2:$D$4955,$D573),"")</f>
        <v/>
      </c>
      <c r="M573" s="23" t="str">
        <f>IF(ISNUMBER(AVERAGEIFS(ObservedSpeciesData!M$2:M$4955,ObservedSpeciesData!$A$2:$A$4955,$A573,ObservedSpeciesData!$D$2:$D$4955,$D573)),AVERAGEIFS(ObservedSpeciesData!M$2:M$4955,ObservedSpeciesData!$A$2:$A$4955,$A573,ObservedSpeciesData!$D$2:$D$4955,$D573),"")</f>
        <v/>
      </c>
      <c r="N573" s="23">
        <f>IF(ISNUMBER(AVERAGEIFS(ObservedSpeciesData!N$2:N$4955,ObservedSpeciesData!$A$2:$A$4955,$A573,ObservedSpeciesData!$D$2:$D$4955,$D573)),AVERAGEIFS(ObservedSpeciesData!N$2:N$4955,ObservedSpeciesData!$A$2:$A$4955,$A573,ObservedSpeciesData!$D$2:$D$4955,$D573),"")</f>
        <v>588.83853392465653</v>
      </c>
      <c r="O573" s="23">
        <f>IF(ISNUMBER(AVERAGEIFS(ObservedSpeciesData!O$2:O$4955,ObservedSpeciesData!$A$2:$A$4955,$A573,ObservedSpeciesData!$D$2:$D$4955,$D573)),AVERAGEIFS(ObservedSpeciesData!O$2:O$4955,ObservedSpeciesData!$A$2:$A$4955,$A573,ObservedSpeciesData!$D$2:$D$4955,$D573),"")</f>
        <v>58.883853392465653</v>
      </c>
      <c r="P573" s="23">
        <f>IF(ISNUMBER(AVERAGEIFS(ObservedSpeciesData!P$2:P$4955,ObservedSpeciesData!$A$2:$A$4955,$A573,ObservedSpeciesData!$C$2:$C$4955,$C573,ObservedSpeciesData!$D$2:$D$4955,$D573)),AVERAGEIFS(ObservedSpeciesData!P$2:P$4955,ObservedSpeciesData!$A$2:$A$4955,$A573,ObservedSpeciesData!$C$2:$C$4955,$C573,ObservedSpeciesData!$D$2:$D$4955,$D573),"")</f>
        <v>315.36556232827058</v>
      </c>
      <c r="Q573" s="23"/>
      <c r="R573" s="25" t="str">
        <f>IF(ISNUMBER(AVERAGEIFS(ObservedSpeciesData!R$2:R$4955,ObservedSpeciesData!$A$2:$A$4955,$A573,ObservedSpeciesData!$D$2:$D$4955,$D573)),AVERAGEIFS(ObservedSpeciesData!R$2:R$4955,ObservedSpeciesData!$A$2:$A$4955,$A573,ObservedSpeciesData!$D$2:$D$4955,$D573),"")</f>
        <v/>
      </c>
      <c r="S573" s="25" t="str">
        <f>IF(ISNUMBER(AVERAGEIFS(ObservedSpeciesData!S$2:S$4955,ObservedSpeciesData!$A$2:$A$4955,$A573,ObservedSpeciesData!$D$2:$D$4955,$D573)),AVERAGEIFS(ObservedSpeciesData!S$2:S$4955,ObservedSpeciesData!$A$2:$A$4955,$A573,ObservedSpeciesData!$D$2:$D$4955,$D573),"")</f>
        <v/>
      </c>
      <c r="T573" s="23" t="str">
        <f>IF(ISNUMBER(AVERAGEIFS(ObservedSpeciesData!T$2:T$4955,ObservedSpeciesData!$A$2:$A$4955,$A573,ObservedSpeciesData!$D$2:$D$4955,$D573)),AVERAGEIFS(ObservedSpeciesData!T$2:T$4955,ObservedSpeciesData!$A$2:$A$4955,$A573,ObservedSpeciesData!$D$2:$D$4955,$D573),"")</f>
        <v/>
      </c>
      <c r="U573" s="24" t="str">
        <f>IF(ISNUMBER(AVERAGEIFS(ObservedSpeciesData!U$2:U$4955,ObservedSpeciesData!$A$2:$A$4955,$A573,ObservedSpeciesData!$C$2:$C$4955,$C573,ObservedSpeciesData!$D$2:$D$4955,$D573)),AVERAGEIFS(ObservedSpeciesData!U$2:U$4955,ObservedSpeciesData!$A$2:$A$4955,$A573,ObservedSpeciesData!$C$2:$C$4955,$C573,ObservedSpeciesData!$D$2:$D$4955,$D573),"")</f>
        <v/>
      </c>
      <c r="V573" s="23">
        <f>IF(ISNUMBER(AVERAGEIFS(ObservedSpeciesData!V$2:V$4955,ObservedSpeciesData!$A$2:$A$4955,$A573,ObservedSpeciesData!$D$2:$D$4955,$D573)),AVERAGEIFS(ObservedSpeciesData!V$2:V$4955,ObservedSpeciesData!$A$2:$A$4955,$A573,ObservedSpeciesData!$D$2:$D$4955,$D573),"")</f>
        <v>25.901250000000001</v>
      </c>
      <c r="W573" s="23">
        <f>IF(ISNUMBER(AVERAGEIFS(ObservedSpeciesData!W$2:W$4955,ObservedSpeciesData!$A$2:$A$4955,$A573,ObservedSpeciesData!$D$2:$D$4955,$D573)),AVERAGEIFS(ObservedSpeciesData!W$2:W$4955,ObservedSpeciesData!$A$2:$A$4955,$A573,ObservedSpeciesData!$D$2:$D$4955,$D573),"")</f>
        <v>24.746875000000003</v>
      </c>
      <c r="X573" s="23">
        <f>IF(ISNUMBER(AVERAGEIFS(ObservedSpeciesData!X$2:X$4955,ObservedSpeciesData!$A$2:$A$4955,$A573,ObservedSpeciesData!$D$2:$D$4955,$D573)),AVERAGEIFS(ObservedSpeciesData!X$2:X$4955,ObservedSpeciesData!$A$2:$A$4955,$A573,ObservedSpeciesData!$D$2:$D$4955,$D573),"")</f>
        <v>73.42</v>
      </c>
      <c r="Y573" s="23">
        <f>IF(ISNUMBER(AVERAGEIFS(ObservedSpeciesData!Y$2:Y$4955,ObservedSpeciesData!$A$2:$A$4955,$A573,ObservedSpeciesData!$D$2:$D$4955,$D573)),AVERAGEIFS(ObservedSpeciesData!Y$2:Y$4955,ObservedSpeciesData!$A$2:$A$4955,$A573,ObservedSpeciesData!$D$2:$D$4955,$D573),"")</f>
        <v>46.948125000000005</v>
      </c>
      <c r="Z573" s="23">
        <f>IF(ISNUMBER(AVERAGEIFS(ObservedSpeciesData!Z$2:Z$4955,ObservedSpeciesData!$A$2:$A$4955,$A573,ObservedSpeciesData!$D$2:$D$4955,$D573)),AVERAGEIFS(ObservedSpeciesData!Z$2:Z$4955,ObservedSpeciesData!$A$2:$A$4955,$A573,ObservedSpeciesData!$D$2:$D$4955,$D573),"")</f>
        <v>91.77687499999999</v>
      </c>
      <c r="AA573" s="23">
        <f>IF(ISNUMBER(AVERAGEIFS(ObservedSpeciesData!AA$2:AA$4955,ObservedSpeciesData!$A$2:$A$4955,$A573,ObservedSpeciesData!$D$2:$D$4955,$D573)),AVERAGEIFS(ObservedSpeciesData!AA$2:AA$4955,ObservedSpeciesData!$A$2:$A$4955,$A573,ObservedSpeciesData!$D$2:$D$4955,$D573),"")</f>
        <v>13.057500000000001</v>
      </c>
      <c r="AB573" s="24">
        <f>IF(ISNUMBER(AVERAGEIFS(ObservedSpeciesData!AB$2:AB$4955,ObservedSpeciesData!$A$2:$A$4955,$A573,ObservedSpeciesData!$D$2:$D$4955,$D573)),AVERAGEIFS(ObservedSpeciesData!AB$2:AB$4955,ObservedSpeciesData!$A$2:$A$4955,$A573,ObservedSpeciesData!$D$2:$D$4955,$D573),"")</f>
        <v>2.0892000000000001E-2</v>
      </c>
      <c r="AC573" s="24">
        <f>IF(ISNUMBER(AVERAGEIFS(ObservedSpeciesData!AC$2:AC$4955,ObservedSpeciesData!$A$2:$A$4955,$A573,ObservedSpeciesData!$D$2:$D$4955,$D573)),AVERAGEIFS(ObservedSpeciesData!AC$2:AC$4955,ObservedSpeciesData!$A$2:$A$4955,$A573,ObservedSpeciesData!$D$2:$D$4955,$D573),"")</f>
        <v>2.0892000000000001E-2</v>
      </c>
      <c r="AD573" s="23">
        <f>IF(ISNUMBER(AVERAGEIFS(ObservedSpeciesData!AD$2:AD$4955,ObservedSpeciesData!$A$2:$A$4955,$A573,ObservedSpeciesData!$D$2:$D$4955,$D573)),AVERAGEIFS(ObservedSpeciesData!AD$2:AD$4955,ObservedSpeciesData!$A$2:$A$4955,$A573,ObservedSpeciesData!$D$2:$D$4955,$D573),"")</f>
        <v>11.747200000000001</v>
      </c>
      <c r="AE573" s="24">
        <f>IF(ISNUMBER(AVERAGEIFS(ObservedSpeciesData!AE$2:AE$4955,ObservedSpeciesData!$A$2:$A$4955,$A573,ObservedSpeciesData!$D$2:$D$4955,$D573)),AVERAGEIFS(ObservedSpeciesData!AE$2:AE$4955,ObservedSpeciesData!$A$2:$A$4955,$A573,ObservedSpeciesData!$D$2:$D$4955,$D573),"")</f>
        <v>20.83218093113264</v>
      </c>
      <c r="AF573" s="23"/>
      <c r="AG573" s="24"/>
      <c r="AH573" s="23">
        <f>IF(ISNUMBER(AVERAGEIFS(ObservedSpeciesData!AH$2:AH$4955,ObservedSpeciesData!$A$2:$A$4955,$A573,ObservedSpeciesData!$D$2:$D$4955,$D573)),AVERAGEIFS(ObservedSpeciesData!AH$2:AH$4955,ObservedSpeciesData!$A$2:$A$4955,$A573,ObservedSpeciesData!$D$2:$D$4955,$D573),"")</f>
        <v>1.2355</v>
      </c>
      <c r="AI573" s="23">
        <f>IF(ISNUMBER(AVERAGEIFS(ObservedSpeciesData!AI$2:AI$4955,ObservedSpeciesData!$A$2:$A$4955,$A573,ObservedSpeciesData!$C$2:$C$4955,$C573,ObservedSpeciesData!$D$2:$D$4955,$D573)),AVERAGEIFS(ObservedSpeciesData!AI$2:AI$4955,ObservedSpeciesData!$A$2:$A$4955,$A573,ObservedSpeciesData!$C$2:$C$4955,$C573,ObservedSpeciesData!$D$2:$D$4955,$D573),"")</f>
        <v>6.5487500000000001</v>
      </c>
      <c r="AJ573" s="2">
        <f>COUNTIFS(ObservedSpeciesData!$A$2:$A$828,$A573,ObservedSpeciesData!$D$2:$D$828,$D573)</f>
        <v>0</v>
      </c>
      <c r="AK573" s="2">
        <f t="shared" si="8"/>
        <v>15</v>
      </c>
    </row>
    <row r="574" spans="1:37" x14ac:dyDescent="0.25">
      <c r="A574" s="14" t="s">
        <v>102</v>
      </c>
      <c r="B574" t="s">
        <v>98</v>
      </c>
      <c r="C574" t="s">
        <v>105</v>
      </c>
      <c r="D574" s="13">
        <v>42404</v>
      </c>
      <c r="E574">
        <v>1</v>
      </c>
      <c r="F574">
        <v>100</v>
      </c>
      <c r="G574" s="2" t="s">
        <v>87</v>
      </c>
      <c r="H574" s="2" t="s">
        <v>12</v>
      </c>
      <c r="I574">
        <v>6</v>
      </c>
      <c r="J574" s="2" t="s">
        <v>77</v>
      </c>
      <c r="K574" s="2">
        <f>IF(ISNUMBER(AVERAGEIFS(ObservedSpeciesData!K$2:K$4955,ObservedSpeciesData!$A$2:$A$4955,$A574,ObservedSpeciesData!$D$2:$D$4955,$D574)),AVERAGEIFS(ObservedSpeciesData!K$2:K$4955,ObservedSpeciesData!$A$2:$A$4955,$A574,ObservedSpeciesData!$D$2:$D$4955,$D574),"")</f>
        <v>90</v>
      </c>
      <c r="L574" s="26" t="str">
        <f>IF(ISNUMBER(AVERAGEIFS(ObservedSpeciesData!L$2:L$4955,ObservedSpeciesData!$A$2:$A$4955,$A574,ObservedSpeciesData!$D$2:$D$4955,$D574)),AVERAGEIFS(ObservedSpeciesData!L$2:L$4955,ObservedSpeciesData!$A$2:$A$4955,$A574,ObservedSpeciesData!$D$2:$D$4955,$D574),"")</f>
        <v/>
      </c>
      <c r="M574" s="23" t="str">
        <f>IF(ISNUMBER(AVERAGEIFS(ObservedSpeciesData!M$2:M$4955,ObservedSpeciesData!$A$2:$A$4955,$A574,ObservedSpeciesData!$D$2:$D$4955,$D574)),AVERAGEIFS(ObservedSpeciesData!M$2:M$4955,ObservedSpeciesData!$A$2:$A$4955,$A574,ObservedSpeciesData!$D$2:$D$4955,$D574),"")</f>
        <v/>
      </c>
      <c r="N574" s="23">
        <f>IF(ISNUMBER(AVERAGEIFS(ObservedSpeciesData!N$2:N$4955,ObservedSpeciesData!$A$2:$A$4955,$A574,ObservedSpeciesData!$D$2:$D$4955,$D574)),AVERAGEIFS(ObservedSpeciesData!N$2:N$4955,ObservedSpeciesData!$A$2:$A$4955,$A574,ObservedSpeciesData!$D$2:$D$4955,$D574),"")</f>
        <v>605.9680873140386</v>
      </c>
      <c r="O574" s="23">
        <f>IF(ISNUMBER(AVERAGEIFS(ObservedSpeciesData!O$2:O$4955,ObservedSpeciesData!$A$2:$A$4955,$A574,ObservedSpeciesData!$D$2:$D$4955,$D574)),AVERAGEIFS(ObservedSpeciesData!O$2:O$4955,ObservedSpeciesData!$A$2:$A$4955,$A574,ObservedSpeciesData!$D$2:$D$4955,$D574),"")</f>
        <v>60.596808731403854</v>
      </c>
      <c r="P574" s="23">
        <f>IF(ISNUMBER(AVERAGEIFS(ObservedSpeciesData!P$2:P$4955,ObservedSpeciesData!$A$2:$A$4955,$A574,ObservedSpeciesData!$C$2:$C$4955,$C574,ObservedSpeciesData!$D$2:$D$4955,$D574)),AVERAGEIFS(ObservedSpeciesData!P$2:P$4955,ObservedSpeciesData!$A$2:$A$4955,$A574,ObservedSpeciesData!$C$2:$C$4955,$C574,ObservedSpeciesData!$D$2:$D$4955,$D574),"")</f>
        <v>392.33867909586468</v>
      </c>
      <c r="Q574" s="23"/>
      <c r="R574" s="25" t="str">
        <f>IF(ISNUMBER(AVERAGEIFS(ObservedSpeciesData!R$2:R$4955,ObservedSpeciesData!$A$2:$A$4955,$A574,ObservedSpeciesData!$D$2:$D$4955,$D574)),AVERAGEIFS(ObservedSpeciesData!R$2:R$4955,ObservedSpeciesData!$A$2:$A$4955,$A574,ObservedSpeciesData!$D$2:$D$4955,$D574),"")</f>
        <v/>
      </c>
      <c r="S574" s="25" t="str">
        <f>IF(ISNUMBER(AVERAGEIFS(ObservedSpeciesData!S$2:S$4955,ObservedSpeciesData!$A$2:$A$4955,$A574,ObservedSpeciesData!$D$2:$D$4955,$D574)),AVERAGEIFS(ObservedSpeciesData!S$2:S$4955,ObservedSpeciesData!$A$2:$A$4955,$A574,ObservedSpeciesData!$D$2:$D$4955,$D574),"")</f>
        <v/>
      </c>
      <c r="T574" s="23" t="str">
        <f>IF(ISNUMBER(AVERAGEIFS(ObservedSpeciesData!T$2:T$4955,ObservedSpeciesData!$A$2:$A$4955,$A574,ObservedSpeciesData!$D$2:$D$4955,$D574)),AVERAGEIFS(ObservedSpeciesData!T$2:T$4955,ObservedSpeciesData!$A$2:$A$4955,$A574,ObservedSpeciesData!$D$2:$D$4955,$D574),"")</f>
        <v/>
      </c>
      <c r="U574" s="24" t="str">
        <f>IF(ISNUMBER(AVERAGEIFS(ObservedSpeciesData!U$2:U$4955,ObservedSpeciesData!$A$2:$A$4955,$A574,ObservedSpeciesData!$C$2:$C$4955,$C574,ObservedSpeciesData!$D$2:$D$4955,$D574)),AVERAGEIFS(ObservedSpeciesData!U$2:U$4955,ObservedSpeciesData!$A$2:$A$4955,$A574,ObservedSpeciesData!$C$2:$C$4955,$C574,ObservedSpeciesData!$D$2:$D$4955,$D574),"")</f>
        <v/>
      </c>
      <c r="V574" s="23">
        <f>IF(ISNUMBER(AVERAGEIFS(ObservedSpeciesData!V$2:V$4955,ObservedSpeciesData!$A$2:$A$4955,$A574,ObservedSpeciesData!$D$2:$D$4955,$D574)),AVERAGEIFS(ObservedSpeciesData!V$2:V$4955,ObservedSpeciesData!$A$2:$A$4955,$A574,ObservedSpeciesData!$D$2:$D$4955,$D574),"")</f>
        <v>25.317500000000003</v>
      </c>
      <c r="W574" s="23">
        <f>IF(ISNUMBER(AVERAGEIFS(ObservedSpeciesData!W$2:W$4955,ObservedSpeciesData!$A$2:$A$4955,$A574,ObservedSpeciesData!$D$2:$D$4955,$D574)),AVERAGEIFS(ObservedSpeciesData!W$2:W$4955,ObservedSpeciesData!$A$2:$A$4955,$A574,ObservedSpeciesData!$D$2:$D$4955,$D574),"")</f>
        <v>24.615625000000001</v>
      </c>
      <c r="X574" s="23">
        <f>IF(ISNUMBER(AVERAGEIFS(ObservedSpeciesData!X$2:X$4955,ObservedSpeciesData!$A$2:$A$4955,$A574,ObservedSpeciesData!$D$2:$D$4955,$D574)),AVERAGEIFS(ObservedSpeciesData!X$2:X$4955,ObservedSpeciesData!$A$2:$A$4955,$A574,ObservedSpeciesData!$D$2:$D$4955,$D574),"")</f>
        <v>74.570624999999993</v>
      </c>
      <c r="Y574" s="23">
        <f>IF(ISNUMBER(AVERAGEIFS(ObservedSpeciesData!Y$2:Y$4955,ObservedSpeciesData!$A$2:$A$4955,$A574,ObservedSpeciesData!$D$2:$D$4955,$D574)),AVERAGEIFS(ObservedSpeciesData!Y$2:Y$4955,ObservedSpeciesData!$A$2:$A$4955,$A574,ObservedSpeciesData!$D$2:$D$4955,$D574),"")</f>
        <v>45.575625000000002</v>
      </c>
      <c r="Z574" s="23">
        <f>IF(ISNUMBER(AVERAGEIFS(ObservedSpeciesData!Z$2:Z$4955,ObservedSpeciesData!$A$2:$A$4955,$A574,ObservedSpeciesData!$D$2:$D$4955,$D574)),AVERAGEIFS(ObservedSpeciesData!Z$2:Z$4955,ObservedSpeciesData!$A$2:$A$4955,$A574,ObservedSpeciesData!$D$2:$D$4955,$D574),"")</f>
        <v>91.958750000000009</v>
      </c>
      <c r="AA574" s="23">
        <f>IF(ISNUMBER(AVERAGEIFS(ObservedSpeciesData!AA$2:AA$4955,ObservedSpeciesData!$A$2:$A$4955,$A574,ObservedSpeciesData!$D$2:$D$4955,$D574)),AVERAGEIFS(ObservedSpeciesData!AA$2:AA$4955,ObservedSpeciesData!$A$2:$A$4955,$A574,ObservedSpeciesData!$D$2:$D$4955,$D574),"")</f>
        <v>13.340624999999999</v>
      </c>
      <c r="AB574" s="24">
        <f>IF(ISNUMBER(AVERAGEIFS(ObservedSpeciesData!AB$2:AB$4955,ObservedSpeciesData!$A$2:$A$4955,$A574,ObservedSpeciesData!$D$2:$D$4955,$D574)),AVERAGEIFS(ObservedSpeciesData!AB$2:AB$4955,ObservedSpeciesData!$A$2:$A$4955,$A574,ObservedSpeciesData!$D$2:$D$4955,$D574),"")</f>
        <v>2.1344999999999996E-2</v>
      </c>
      <c r="AC574" s="24">
        <f>IF(ISNUMBER(AVERAGEIFS(ObservedSpeciesData!AC$2:AC$4955,ObservedSpeciesData!$A$2:$A$4955,$A574,ObservedSpeciesData!$D$2:$D$4955,$D574)),AVERAGEIFS(ObservedSpeciesData!AC$2:AC$4955,ObservedSpeciesData!$A$2:$A$4955,$A574,ObservedSpeciesData!$D$2:$D$4955,$D574),"")</f>
        <v>2.1344999999999996E-2</v>
      </c>
      <c r="AD574" s="23">
        <f>IF(ISNUMBER(AVERAGEIFS(ObservedSpeciesData!AD$2:AD$4955,ObservedSpeciesData!$A$2:$A$4955,$A574,ObservedSpeciesData!$D$2:$D$4955,$D574)),AVERAGEIFS(ObservedSpeciesData!AD$2:AD$4955,ObservedSpeciesData!$A$2:$A$4955,$A574,ObservedSpeciesData!$D$2:$D$4955,$D574),"")</f>
        <v>11.9313</v>
      </c>
      <c r="AE574" s="24">
        <f>IF(ISNUMBER(AVERAGEIFS(ObservedSpeciesData!AE$2:AE$4955,ObservedSpeciesData!$A$2:$A$4955,$A574,ObservedSpeciesData!$D$2:$D$4955,$D574)),AVERAGEIFS(ObservedSpeciesData!AE$2:AE$4955,ObservedSpeciesData!$A$2:$A$4955,$A574,ObservedSpeciesData!$D$2:$D$4955,$D574),"")</f>
        <v>20.605987167652103</v>
      </c>
      <c r="AF574" s="23"/>
      <c r="AG574" s="24"/>
      <c r="AH574" s="23">
        <f>IF(ISNUMBER(AVERAGEIFS(ObservedSpeciesData!AH$2:AH$4955,ObservedSpeciesData!$A$2:$A$4955,$A574,ObservedSpeciesData!$D$2:$D$4955,$D574)),AVERAGEIFS(ObservedSpeciesData!AH$2:AH$4955,ObservedSpeciesData!$A$2:$A$4955,$A574,ObservedSpeciesData!$D$2:$D$4955,$D574),"")</f>
        <v>1.29175</v>
      </c>
      <c r="AI574" s="23">
        <f>IF(ISNUMBER(AVERAGEIFS(ObservedSpeciesData!AI$2:AI$4955,ObservedSpeciesData!$A$2:$A$4955,$A574,ObservedSpeciesData!$C$2:$C$4955,$C574,ObservedSpeciesData!$D$2:$D$4955,$D574)),AVERAGEIFS(ObservedSpeciesData!AI$2:AI$4955,ObservedSpeciesData!$A$2:$A$4955,$A574,ObservedSpeciesData!$C$2:$C$4955,$C574,ObservedSpeciesData!$D$2:$D$4955,$D574),"")</f>
        <v>7.92875</v>
      </c>
      <c r="AJ574" s="2">
        <f>COUNTIFS(ObservedSpeciesData!$A$2:$A$828,$A574,ObservedSpeciesData!$D$2:$D$828,$D574)</f>
        <v>0</v>
      </c>
      <c r="AK574" s="2">
        <f t="shared" si="8"/>
        <v>15</v>
      </c>
    </row>
    <row r="575" spans="1:37" x14ac:dyDescent="0.25">
      <c r="A575" s="14" t="s">
        <v>101</v>
      </c>
      <c r="B575" t="s">
        <v>98</v>
      </c>
      <c r="C575" t="s">
        <v>105</v>
      </c>
      <c r="D575" s="13">
        <v>42404</v>
      </c>
      <c r="E575">
        <v>1</v>
      </c>
      <c r="F575">
        <v>200</v>
      </c>
      <c r="G575" s="2" t="s">
        <v>87</v>
      </c>
      <c r="H575" s="2" t="s">
        <v>12</v>
      </c>
      <c r="I575">
        <v>6</v>
      </c>
      <c r="J575" s="2" t="s">
        <v>77</v>
      </c>
      <c r="K575" s="2">
        <f>IF(ISNUMBER(AVERAGEIFS(ObservedSpeciesData!K$2:K$4955,ObservedSpeciesData!$A$2:$A$4955,$A575,ObservedSpeciesData!$D$2:$D$4955,$D575)),AVERAGEIFS(ObservedSpeciesData!K$2:K$4955,ObservedSpeciesData!$A$2:$A$4955,$A575,ObservedSpeciesData!$D$2:$D$4955,$D575),"")</f>
        <v>180</v>
      </c>
      <c r="L575" s="26" t="str">
        <f>IF(ISNUMBER(AVERAGEIFS(ObservedSpeciesData!L$2:L$4955,ObservedSpeciesData!$A$2:$A$4955,$A575,ObservedSpeciesData!$D$2:$D$4955,$D575)),AVERAGEIFS(ObservedSpeciesData!L$2:L$4955,ObservedSpeciesData!$A$2:$A$4955,$A575,ObservedSpeciesData!$D$2:$D$4955,$D575),"")</f>
        <v/>
      </c>
      <c r="M575" s="23" t="str">
        <f>IF(ISNUMBER(AVERAGEIFS(ObservedSpeciesData!M$2:M$4955,ObservedSpeciesData!$A$2:$A$4955,$A575,ObservedSpeciesData!$D$2:$D$4955,$D575)),AVERAGEIFS(ObservedSpeciesData!M$2:M$4955,ObservedSpeciesData!$A$2:$A$4955,$A575,ObservedSpeciesData!$D$2:$D$4955,$D575),"")</f>
        <v/>
      </c>
      <c r="N575" s="23">
        <f>IF(ISNUMBER(AVERAGEIFS(ObservedSpeciesData!N$2:N$4955,ObservedSpeciesData!$A$2:$A$4955,$A575,ObservedSpeciesData!$D$2:$D$4955,$D575)),AVERAGEIFS(ObservedSpeciesData!N$2:N$4955,ObservedSpeciesData!$A$2:$A$4955,$A575,ObservedSpeciesData!$D$2:$D$4955,$D575),"")</f>
        <v>897.7932794113874</v>
      </c>
      <c r="O575" s="23">
        <f>IF(ISNUMBER(AVERAGEIFS(ObservedSpeciesData!O$2:O$4955,ObservedSpeciesData!$A$2:$A$4955,$A575,ObservedSpeciesData!$D$2:$D$4955,$D575)),AVERAGEIFS(ObservedSpeciesData!O$2:O$4955,ObservedSpeciesData!$A$2:$A$4955,$A575,ObservedSpeciesData!$D$2:$D$4955,$D575),"")</f>
        <v>89.779327941138732</v>
      </c>
      <c r="P575" s="23">
        <f>IF(ISNUMBER(AVERAGEIFS(ObservedSpeciesData!P$2:P$4955,ObservedSpeciesData!$A$2:$A$4955,$A575,ObservedSpeciesData!$C$2:$C$4955,$C575,ObservedSpeciesData!$D$2:$D$4955,$D575)),AVERAGEIFS(ObservedSpeciesData!P$2:P$4955,ObservedSpeciesData!$A$2:$A$4955,$A575,ObservedSpeciesData!$C$2:$C$4955,$C575,ObservedSpeciesData!$D$2:$D$4955,$D575),"")</f>
        <v>509.86666776810785</v>
      </c>
      <c r="Q575" s="23"/>
      <c r="R575" s="25" t="str">
        <f>IF(ISNUMBER(AVERAGEIFS(ObservedSpeciesData!R$2:R$4955,ObservedSpeciesData!$A$2:$A$4955,$A575,ObservedSpeciesData!$D$2:$D$4955,$D575)),AVERAGEIFS(ObservedSpeciesData!R$2:R$4955,ObservedSpeciesData!$A$2:$A$4955,$A575,ObservedSpeciesData!$D$2:$D$4955,$D575),"")</f>
        <v/>
      </c>
      <c r="S575" s="25" t="str">
        <f>IF(ISNUMBER(AVERAGEIFS(ObservedSpeciesData!S$2:S$4955,ObservedSpeciesData!$A$2:$A$4955,$A575,ObservedSpeciesData!$D$2:$D$4955,$D575)),AVERAGEIFS(ObservedSpeciesData!S$2:S$4955,ObservedSpeciesData!$A$2:$A$4955,$A575,ObservedSpeciesData!$D$2:$D$4955,$D575),"")</f>
        <v/>
      </c>
      <c r="T575" s="23" t="str">
        <f>IF(ISNUMBER(AVERAGEIFS(ObservedSpeciesData!T$2:T$4955,ObservedSpeciesData!$A$2:$A$4955,$A575,ObservedSpeciesData!$D$2:$D$4955,$D575)),AVERAGEIFS(ObservedSpeciesData!T$2:T$4955,ObservedSpeciesData!$A$2:$A$4955,$A575,ObservedSpeciesData!$D$2:$D$4955,$D575),"")</f>
        <v/>
      </c>
      <c r="U575" s="24" t="str">
        <f>IF(ISNUMBER(AVERAGEIFS(ObservedSpeciesData!U$2:U$4955,ObservedSpeciesData!$A$2:$A$4955,$A575,ObservedSpeciesData!$C$2:$C$4955,$C575,ObservedSpeciesData!$D$2:$D$4955,$D575)),AVERAGEIFS(ObservedSpeciesData!U$2:U$4955,ObservedSpeciesData!$A$2:$A$4955,$A575,ObservedSpeciesData!$C$2:$C$4955,$C575,ObservedSpeciesData!$D$2:$D$4955,$D575),"")</f>
        <v/>
      </c>
      <c r="V575" s="23">
        <f>IF(ISNUMBER(AVERAGEIFS(ObservedSpeciesData!V$2:V$4955,ObservedSpeciesData!$A$2:$A$4955,$A575,ObservedSpeciesData!$D$2:$D$4955,$D575)),AVERAGEIFS(ObservedSpeciesData!V$2:V$4955,ObservedSpeciesData!$A$2:$A$4955,$A575,ObservedSpeciesData!$D$2:$D$4955,$D575),"")</f>
        <v>25.811250000000001</v>
      </c>
      <c r="W575" s="23">
        <f>IF(ISNUMBER(AVERAGEIFS(ObservedSpeciesData!W$2:W$4955,ObservedSpeciesData!$A$2:$A$4955,$A575,ObservedSpeciesData!$D$2:$D$4955,$D575)),AVERAGEIFS(ObservedSpeciesData!W$2:W$4955,ObservedSpeciesData!$A$2:$A$4955,$A575,ObservedSpeciesData!$D$2:$D$4955,$D575),"")</f>
        <v>24.016249999999999</v>
      </c>
      <c r="X575" s="23">
        <f>IF(ISNUMBER(AVERAGEIFS(ObservedSpeciesData!X$2:X$4955,ObservedSpeciesData!$A$2:$A$4955,$A575,ObservedSpeciesData!$D$2:$D$4955,$D575)),AVERAGEIFS(ObservedSpeciesData!X$2:X$4955,ObservedSpeciesData!$A$2:$A$4955,$A575,ObservedSpeciesData!$D$2:$D$4955,$D575),"")</f>
        <v>74.260000000000005</v>
      </c>
      <c r="Y575" s="23">
        <f>IF(ISNUMBER(AVERAGEIFS(ObservedSpeciesData!Y$2:Y$4955,ObservedSpeciesData!$A$2:$A$4955,$A575,ObservedSpeciesData!$D$2:$D$4955,$D575)),AVERAGEIFS(ObservedSpeciesData!Y$2:Y$4955,ObservedSpeciesData!$A$2:$A$4955,$A575,ObservedSpeciesData!$D$2:$D$4955,$D575),"")</f>
        <v>46.928125000000009</v>
      </c>
      <c r="Z575" s="23">
        <f>IF(ISNUMBER(AVERAGEIFS(ObservedSpeciesData!Z$2:Z$4955,ObservedSpeciesData!$A$2:$A$4955,$A575,ObservedSpeciesData!$D$2:$D$4955,$D575)),AVERAGEIFS(ObservedSpeciesData!Z$2:Z$4955,ObservedSpeciesData!$A$2:$A$4955,$A575,ObservedSpeciesData!$D$2:$D$4955,$D575),"")</f>
        <v>91.888750000000002</v>
      </c>
      <c r="AA575" s="23">
        <f>IF(ISNUMBER(AVERAGEIFS(ObservedSpeciesData!AA$2:AA$4955,ObservedSpeciesData!$A$2:$A$4955,$A575,ObservedSpeciesData!$D$2:$D$4955,$D575)),AVERAGEIFS(ObservedSpeciesData!AA$2:AA$4955,ObservedSpeciesData!$A$2:$A$4955,$A575,ObservedSpeciesData!$D$2:$D$4955,$D575),"")</f>
        <v>13.25375</v>
      </c>
      <c r="AB575" s="24">
        <f>IF(ISNUMBER(AVERAGEIFS(ObservedSpeciesData!AB$2:AB$4955,ObservedSpeciesData!$A$2:$A$4955,$A575,ObservedSpeciesData!$D$2:$D$4955,$D575)),AVERAGEIFS(ObservedSpeciesData!AB$2:AB$4955,ObservedSpeciesData!$A$2:$A$4955,$A575,ObservedSpeciesData!$D$2:$D$4955,$D575),"")</f>
        <v>2.1205999999999999E-2</v>
      </c>
      <c r="AC575" s="24">
        <f>IF(ISNUMBER(AVERAGEIFS(ObservedSpeciesData!AC$2:AC$4955,ObservedSpeciesData!$A$2:$A$4955,$A575,ObservedSpeciesData!$D$2:$D$4955,$D575)),AVERAGEIFS(ObservedSpeciesData!AC$2:AC$4955,ObservedSpeciesData!$A$2:$A$4955,$A575,ObservedSpeciesData!$D$2:$D$4955,$D575),"")</f>
        <v>2.1205999999999999E-2</v>
      </c>
      <c r="AD575" s="23">
        <f>IF(ISNUMBER(AVERAGEIFS(ObservedSpeciesData!AD$2:AD$4955,ObservedSpeciesData!$A$2:$A$4955,$A575,ObservedSpeciesData!$D$2:$D$4955,$D575)),AVERAGEIFS(ObservedSpeciesData!AD$2:AD$4955,ObservedSpeciesData!$A$2:$A$4955,$A575,ObservedSpeciesData!$D$2:$D$4955,$D575),"")</f>
        <v>11.881600000000001</v>
      </c>
      <c r="AE575" s="24">
        <f>IF(ISNUMBER(AVERAGEIFS(ObservedSpeciesData!AE$2:AE$4955,ObservedSpeciesData!$A$2:$A$4955,$A575,ObservedSpeciesData!$D$2:$D$4955,$D575)),AVERAGEIFS(ObservedSpeciesData!AE$2:AE$4955,ObservedSpeciesData!$A$2:$A$4955,$A575,ObservedSpeciesData!$D$2:$D$4955,$D575),"")</f>
        <v>19.112361536165693</v>
      </c>
      <c r="AF575" s="23"/>
      <c r="AG575" s="24"/>
      <c r="AH575" s="23">
        <f>IF(ISNUMBER(AVERAGEIFS(ObservedSpeciesData!AH$2:AH$4955,ObservedSpeciesData!$A$2:$A$4955,$A575,ObservedSpeciesData!$D$2:$D$4955,$D575)),AVERAGEIFS(ObservedSpeciesData!AH$2:AH$4955,ObservedSpeciesData!$A$2:$A$4955,$A575,ObservedSpeciesData!$D$2:$D$4955,$D575),"")</f>
        <v>1.8964999999999999</v>
      </c>
      <c r="AI575" s="23">
        <f>IF(ISNUMBER(AVERAGEIFS(ObservedSpeciesData!AI$2:AI$4955,ObservedSpeciesData!$A$2:$A$4955,$A575,ObservedSpeciesData!$C$2:$C$4955,$C575,ObservedSpeciesData!$D$2:$D$4955,$D575)),AVERAGEIFS(ObservedSpeciesData!AI$2:AI$4955,ObservedSpeciesData!$A$2:$A$4955,$A575,ObservedSpeciesData!$C$2:$C$4955,$C575,ObservedSpeciesData!$D$2:$D$4955,$D575),"")</f>
        <v>10.831250000000001</v>
      </c>
      <c r="AJ575" s="2">
        <f>COUNTIFS(ObservedSpeciesData!$A$2:$A$828,$A575,ObservedSpeciesData!$D$2:$D$828,$D575)</f>
        <v>0</v>
      </c>
      <c r="AK575" s="2">
        <f t="shared" si="8"/>
        <v>15</v>
      </c>
    </row>
    <row r="576" spans="1:37" x14ac:dyDescent="0.25">
      <c r="A576" s="14" t="s">
        <v>100</v>
      </c>
      <c r="B576" t="s">
        <v>98</v>
      </c>
      <c r="C576" t="s">
        <v>105</v>
      </c>
      <c r="D576" s="13">
        <v>42404</v>
      </c>
      <c r="E576">
        <v>1</v>
      </c>
      <c r="F576">
        <v>350</v>
      </c>
      <c r="G576" s="2" t="s">
        <v>87</v>
      </c>
      <c r="H576" s="2" t="s">
        <v>12</v>
      </c>
      <c r="I576">
        <v>6</v>
      </c>
      <c r="J576" s="2" t="s">
        <v>77</v>
      </c>
      <c r="K576" s="2">
        <f>IF(ISNUMBER(AVERAGEIFS(ObservedSpeciesData!K$2:K$4955,ObservedSpeciesData!$A$2:$A$4955,$A576,ObservedSpeciesData!$D$2:$D$4955,$D576)),AVERAGEIFS(ObservedSpeciesData!K$2:K$4955,ObservedSpeciesData!$A$2:$A$4955,$A576,ObservedSpeciesData!$D$2:$D$4955,$D576),"")</f>
        <v>350</v>
      </c>
      <c r="L576" s="26" t="str">
        <f>IF(ISNUMBER(AVERAGEIFS(ObservedSpeciesData!L$2:L$4955,ObservedSpeciesData!$A$2:$A$4955,$A576,ObservedSpeciesData!$D$2:$D$4955,$D576)),AVERAGEIFS(ObservedSpeciesData!L$2:L$4955,ObservedSpeciesData!$A$2:$A$4955,$A576,ObservedSpeciesData!$D$2:$D$4955,$D576),"")</f>
        <v/>
      </c>
      <c r="M576" s="23" t="str">
        <f>IF(ISNUMBER(AVERAGEIFS(ObservedSpeciesData!M$2:M$4955,ObservedSpeciesData!$A$2:$A$4955,$A576,ObservedSpeciesData!$D$2:$D$4955,$D576)),AVERAGEIFS(ObservedSpeciesData!M$2:M$4955,ObservedSpeciesData!$A$2:$A$4955,$A576,ObservedSpeciesData!$D$2:$D$4955,$D576),"")</f>
        <v/>
      </c>
      <c r="N576" s="23">
        <f>IF(ISNUMBER(AVERAGEIFS(ObservedSpeciesData!N$2:N$4955,ObservedSpeciesData!$A$2:$A$4955,$A576,ObservedSpeciesData!$D$2:$D$4955,$D576)),AVERAGEIFS(ObservedSpeciesData!N$2:N$4955,ObservedSpeciesData!$A$2:$A$4955,$A576,ObservedSpeciesData!$D$2:$D$4955,$D576),"")</f>
        <v>1220.050464995941</v>
      </c>
      <c r="O576" s="23">
        <f>IF(ISNUMBER(AVERAGEIFS(ObservedSpeciesData!O$2:O$4955,ObservedSpeciesData!$A$2:$A$4955,$A576,ObservedSpeciesData!$D$2:$D$4955,$D576)),AVERAGEIFS(ObservedSpeciesData!O$2:O$4955,ObservedSpeciesData!$A$2:$A$4955,$A576,ObservedSpeciesData!$D$2:$D$4955,$D576),"")</f>
        <v>122.00504649959409</v>
      </c>
      <c r="P576" s="23">
        <f>IF(ISNUMBER(AVERAGEIFS(ObservedSpeciesData!P$2:P$4955,ObservedSpeciesData!$A$2:$A$4955,$A576,ObservedSpeciesData!$C$2:$C$4955,$C576,ObservedSpeciesData!$D$2:$D$4955,$D576)),AVERAGEIFS(ObservedSpeciesData!P$2:P$4955,ObservedSpeciesData!$A$2:$A$4955,$A576,ObservedSpeciesData!$C$2:$C$4955,$C576,ObservedSpeciesData!$D$2:$D$4955,$D576),"")</f>
        <v>725.89503274108029</v>
      </c>
      <c r="Q576" s="23"/>
      <c r="R576" s="25" t="str">
        <f>IF(ISNUMBER(AVERAGEIFS(ObservedSpeciesData!R$2:R$4955,ObservedSpeciesData!$A$2:$A$4955,$A576,ObservedSpeciesData!$D$2:$D$4955,$D576)),AVERAGEIFS(ObservedSpeciesData!R$2:R$4955,ObservedSpeciesData!$A$2:$A$4955,$A576,ObservedSpeciesData!$D$2:$D$4955,$D576),"")</f>
        <v/>
      </c>
      <c r="S576" s="25" t="str">
        <f>IF(ISNUMBER(AVERAGEIFS(ObservedSpeciesData!S$2:S$4955,ObservedSpeciesData!$A$2:$A$4955,$A576,ObservedSpeciesData!$D$2:$D$4955,$D576)),AVERAGEIFS(ObservedSpeciesData!S$2:S$4955,ObservedSpeciesData!$A$2:$A$4955,$A576,ObservedSpeciesData!$D$2:$D$4955,$D576),"")</f>
        <v/>
      </c>
      <c r="T576" s="23" t="str">
        <f>IF(ISNUMBER(AVERAGEIFS(ObservedSpeciesData!T$2:T$4955,ObservedSpeciesData!$A$2:$A$4955,$A576,ObservedSpeciesData!$D$2:$D$4955,$D576)),AVERAGEIFS(ObservedSpeciesData!T$2:T$4955,ObservedSpeciesData!$A$2:$A$4955,$A576,ObservedSpeciesData!$D$2:$D$4955,$D576),"")</f>
        <v/>
      </c>
      <c r="U576" s="24" t="str">
        <f>IF(ISNUMBER(AVERAGEIFS(ObservedSpeciesData!U$2:U$4955,ObservedSpeciesData!$A$2:$A$4955,$A576,ObservedSpeciesData!$C$2:$C$4955,$C576,ObservedSpeciesData!$D$2:$D$4955,$D576)),AVERAGEIFS(ObservedSpeciesData!U$2:U$4955,ObservedSpeciesData!$A$2:$A$4955,$A576,ObservedSpeciesData!$C$2:$C$4955,$C576,ObservedSpeciesData!$D$2:$D$4955,$D576),"")</f>
        <v/>
      </c>
      <c r="V576" s="23">
        <f>IF(ISNUMBER(AVERAGEIFS(ObservedSpeciesData!V$2:V$4955,ObservedSpeciesData!$A$2:$A$4955,$A576,ObservedSpeciesData!$D$2:$D$4955,$D576)),AVERAGEIFS(ObservedSpeciesData!V$2:V$4955,ObservedSpeciesData!$A$2:$A$4955,$A576,ObservedSpeciesData!$D$2:$D$4955,$D576),"")</f>
        <v>26.598749999999995</v>
      </c>
      <c r="W576" s="23">
        <f>IF(ISNUMBER(AVERAGEIFS(ObservedSpeciesData!W$2:W$4955,ObservedSpeciesData!$A$2:$A$4955,$A576,ObservedSpeciesData!$D$2:$D$4955,$D576)),AVERAGEIFS(ObservedSpeciesData!W$2:W$4955,ObservedSpeciesData!$A$2:$A$4955,$A576,ObservedSpeciesData!$D$2:$D$4955,$D576),"")</f>
        <v>20.763750000000002</v>
      </c>
      <c r="X576" s="23">
        <f>IF(ISNUMBER(AVERAGEIFS(ObservedSpeciesData!X$2:X$4955,ObservedSpeciesData!$A$2:$A$4955,$A576,ObservedSpeciesData!$D$2:$D$4955,$D576)),AVERAGEIFS(ObservedSpeciesData!X$2:X$4955,ObservedSpeciesData!$A$2:$A$4955,$A576,ObservedSpeciesData!$D$2:$D$4955,$D576),"")</f>
        <v>72.935625000000002</v>
      </c>
      <c r="Y576" s="23">
        <f>IF(ISNUMBER(AVERAGEIFS(ObservedSpeciesData!Y$2:Y$4955,ObservedSpeciesData!$A$2:$A$4955,$A576,ObservedSpeciesData!$D$2:$D$4955,$D576)),AVERAGEIFS(ObservedSpeciesData!Y$2:Y$4955,ObservedSpeciesData!$A$2:$A$4955,$A576,ObservedSpeciesData!$D$2:$D$4955,$D576),"")</f>
        <v>48.063124999999999</v>
      </c>
      <c r="Z576" s="23">
        <f>IF(ISNUMBER(AVERAGEIFS(ObservedSpeciesData!Z$2:Z$4955,ObservedSpeciesData!$A$2:$A$4955,$A576,ObservedSpeciesData!$D$2:$D$4955,$D576)),AVERAGEIFS(ObservedSpeciesData!Z$2:Z$4955,ObservedSpeciesData!$A$2:$A$4955,$A576,ObservedSpeciesData!$D$2:$D$4955,$D576),"")</f>
        <v>91.719374999999999</v>
      </c>
      <c r="AA576" s="23">
        <f>IF(ISNUMBER(AVERAGEIFS(ObservedSpeciesData!AA$2:AA$4955,ObservedSpeciesData!$A$2:$A$4955,$A576,ObservedSpeciesData!$D$2:$D$4955,$D576)),AVERAGEIFS(ObservedSpeciesData!AA$2:AA$4955,ObservedSpeciesData!$A$2:$A$4955,$A576,ObservedSpeciesData!$D$2:$D$4955,$D576),"")</f>
        <v>14.994375</v>
      </c>
      <c r="AB576" s="24">
        <f>IF(ISNUMBER(AVERAGEIFS(ObservedSpeciesData!AB$2:AB$4955,ObservedSpeciesData!$A$2:$A$4955,$A576,ObservedSpeciesData!$D$2:$D$4955,$D576)),AVERAGEIFS(ObservedSpeciesData!AB$2:AB$4955,ObservedSpeciesData!$A$2:$A$4955,$A576,ObservedSpeciesData!$D$2:$D$4955,$D576),"")</f>
        <v>2.3990999999999998E-2</v>
      </c>
      <c r="AC576" s="24">
        <f>IF(ISNUMBER(AVERAGEIFS(ObservedSpeciesData!AC$2:AC$4955,ObservedSpeciesData!$A$2:$A$4955,$A576,ObservedSpeciesData!$D$2:$D$4955,$D576)),AVERAGEIFS(ObservedSpeciesData!AC$2:AC$4955,ObservedSpeciesData!$A$2:$A$4955,$A576,ObservedSpeciesData!$D$2:$D$4955,$D576),"")</f>
        <v>2.3990999999999998E-2</v>
      </c>
      <c r="AD576" s="23">
        <f>IF(ISNUMBER(AVERAGEIFS(ObservedSpeciesData!AD$2:AD$4955,ObservedSpeciesData!$A$2:$A$4955,$A576,ObservedSpeciesData!$D$2:$D$4955,$D576)),AVERAGEIFS(ObservedSpeciesData!AD$2:AD$4955,ObservedSpeciesData!$A$2:$A$4955,$A576,ObservedSpeciesData!$D$2:$D$4955,$D576),"")</f>
        <v>11.669700000000001</v>
      </c>
      <c r="AE576" s="24">
        <f>IF(ISNUMBER(AVERAGEIFS(ObservedSpeciesData!AE$2:AE$4955,ObservedSpeciesData!$A$2:$A$4955,$A576,ObservedSpeciesData!$D$2:$D$4955,$D576)),AVERAGEIFS(ObservedSpeciesData!AE$2:AE$4955,ObservedSpeciesData!$A$2:$A$4955,$A576,ObservedSpeciesData!$D$2:$D$4955,$D576),"")</f>
        <v>17.690622082576645</v>
      </c>
      <c r="AF576" s="23"/>
      <c r="AG576" s="24"/>
      <c r="AH576" s="23">
        <f>IF(ISNUMBER(AVERAGEIFS(ObservedSpeciesData!AH$2:AH$4955,ObservedSpeciesData!$A$2:$A$4955,$A576,ObservedSpeciesData!$D$2:$D$4955,$D576)),AVERAGEIFS(ObservedSpeciesData!AH$2:AH$4955,ObservedSpeciesData!$A$2:$A$4955,$A576,ObservedSpeciesData!$D$2:$D$4955,$D576),"")</f>
        <v>2.9247500000000004</v>
      </c>
      <c r="AI576" s="23">
        <f>IF(ISNUMBER(AVERAGEIFS(ObservedSpeciesData!AI$2:AI$4955,ObservedSpeciesData!$A$2:$A$4955,$A576,ObservedSpeciesData!$C$2:$C$4955,$C576,ObservedSpeciesData!$D$2:$D$4955,$D576)),AVERAGEIFS(ObservedSpeciesData!AI$2:AI$4955,ObservedSpeciesData!$A$2:$A$4955,$A576,ObservedSpeciesData!$C$2:$C$4955,$C576,ObservedSpeciesData!$D$2:$D$4955,$D576),"")</f>
        <v>16.926000000000002</v>
      </c>
      <c r="AJ576" s="2">
        <f>COUNTIFS(ObservedSpeciesData!$A$2:$A$828,$A576,ObservedSpeciesData!$D$2:$D$828,$D576)</f>
        <v>0</v>
      </c>
      <c r="AK576" s="2">
        <f t="shared" si="8"/>
        <v>15</v>
      </c>
    </row>
    <row r="577" spans="1:37" x14ac:dyDescent="0.25">
      <c r="A577" s="14" t="s">
        <v>99</v>
      </c>
      <c r="B577" t="s">
        <v>98</v>
      </c>
      <c r="C577" t="s">
        <v>105</v>
      </c>
      <c r="D577" s="13">
        <v>42404</v>
      </c>
      <c r="E577">
        <v>1</v>
      </c>
      <c r="F577">
        <v>500</v>
      </c>
      <c r="G577" s="2" t="s">
        <v>87</v>
      </c>
      <c r="H577" s="2" t="s">
        <v>12</v>
      </c>
      <c r="I577">
        <v>6</v>
      </c>
      <c r="J577" s="2" t="s">
        <v>77</v>
      </c>
      <c r="K577" s="2">
        <f>IF(ISNUMBER(AVERAGEIFS(ObservedSpeciesData!K$2:K$4955,ObservedSpeciesData!$A$2:$A$4955,$A577,ObservedSpeciesData!$D$2:$D$4955,$D577)),AVERAGEIFS(ObservedSpeciesData!K$2:K$4955,ObservedSpeciesData!$A$2:$A$4955,$A577,ObservedSpeciesData!$D$2:$D$4955,$D577),"")</f>
        <v>450</v>
      </c>
      <c r="L577" s="26" t="str">
        <f>IF(ISNUMBER(AVERAGEIFS(ObservedSpeciesData!L$2:L$4955,ObservedSpeciesData!$A$2:$A$4955,$A577,ObservedSpeciesData!$D$2:$D$4955,$D577)),AVERAGEIFS(ObservedSpeciesData!L$2:L$4955,ObservedSpeciesData!$A$2:$A$4955,$A577,ObservedSpeciesData!$D$2:$D$4955,$D577),"")</f>
        <v/>
      </c>
      <c r="M577" s="23" t="str">
        <f>IF(ISNUMBER(AVERAGEIFS(ObservedSpeciesData!M$2:M$4955,ObservedSpeciesData!$A$2:$A$4955,$A577,ObservedSpeciesData!$D$2:$D$4955,$D577)),AVERAGEIFS(ObservedSpeciesData!M$2:M$4955,ObservedSpeciesData!$A$2:$A$4955,$A577,ObservedSpeciesData!$D$2:$D$4955,$D577),"")</f>
        <v/>
      </c>
      <c r="N577" s="23">
        <f>IF(ISNUMBER(AVERAGEIFS(ObservedSpeciesData!N$2:N$4955,ObservedSpeciesData!$A$2:$A$4955,$A577,ObservedSpeciesData!$D$2:$D$4955,$D577)),AVERAGEIFS(ObservedSpeciesData!N$2:N$4955,ObservedSpeciesData!$A$2:$A$4955,$A577,ObservedSpeciesData!$D$2:$D$4955,$D577),"")</f>
        <v>1496.2307685763703</v>
      </c>
      <c r="O577" s="23">
        <f>IF(ISNUMBER(AVERAGEIFS(ObservedSpeciesData!O$2:O$4955,ObservedSpeciesData!$A$2:$A$4955,$A577,ObservedSpeciesData!$D$2:$D$4955,$D577)),AVERAGEIFS(ObservedSpeciesData!O$2:O$4955,ObservedSpeciesData!$A$2:$A$4955,$A577,ObservedSpeciesData!$D$2:$D$4955,$D577),"")</f>
        <v>149.62307685763705</v>
      </c>
      <c r="P577" s="23">
        <f>IF(ISNUMBER(AVERAGEIFS(ObservedSpeciesData!P$2:P$4955,ObservedSpeciesData!$A$2:$A$4955,$A577,ObservedSpeciesData!$C$2:$C$4955,$C577,ObservedSpeciesData!$D$2:$D$4955,$D577)),AVERAGEIFS(ObservedSpeciesData!P$2:P$4955,ObservedSpeciesData!$A$2:$A$4955,$A577,ObservedSpeciesData!$C$2:$C$4955,$C577,ObservedSpeciesData!$D$2:$D$4955,$D577),"")</f>
        <v>925.18554564342844</v>
      </c>
      <c r="Q577" s="23"/>
      <c r="R577" s="25" t="str">
        <f>IF(ISNUMBER(AVERAGEIFS(ObservedSpeciesData!R$2:R$4955,ObservedSpeciesData!$A$2:$A$4955,$A577,ObservedSpeciesData!$D$2:$D$4955,$D577)),AVERAGEIFS(ObservedSpeciesData!R$2:R$4955,ObservedSpeciesData!$A$2:$A$4955,$A577,ObservedSpeciesData!$D$2:$D$4955,$D577),"")</f>
        <v/>
      </c>
      <c r="S577" s="25" t="str">
        <f>IF(ISNUMBER(AVERAGEIFS(ObservedSpeciesData!S$2:S$4955,ObservedSpeciesData!$A$2:$A$4955,$A577,ObservedSpeciesData!$D$2:$D$4955,$D577)),AVERAGEIFS(ObservedSpeciesData!S$2:S$4955,ObservedSpeciesData!$A$2:$A$4955,$A577,ObservedSpeciesData!$D$2:$D$4955,$D577),"")</f>
        <v/>
      </c>
      <c r="T577" s="23" t="str">
        <f>IF(ISNUMBER(AVERAGEIFS(ObservedSpeciesData!T$2:T$4955,ObservedSpeciesData!$A$2:$A$4955,$A577,ObservedSpeciesData!$D$2:$D$4955,$D577)),AVERAGEIFS(ObservedSpeciesData!T$2:T$4955,ObservedSpeciesData!$A$2:$A$4955,$A577,ObservedSpeciesData!$D$2:$D$4955,$D577),"")</f>
        <v/>
      </c>
      <c r="U577" s="24" t="str">
        <f>IF(ISNUMBER(AVERAGEIFS(ObservedSpeciesData!U$2:U$4955,ObservedSpeciesData!$A$2:$A$4955,$A577,ObservedSpeciesData!$C$2:$C$4955,$C577,ObservedSpeciesData!$D$2:$D$4955,$D577)),AVERAGEIFS(ObservedSpeciesData!U$2:U$4955,ObservedSpeciesData!$A$2:$A$4955,$A577,ObservedSpeciesData!$C$2:$C$4955,$C577,ObservedSpeciesData!$D$2:$D$4955,$D577),"")</f>
        <v/>
      </c>
      <c r="V577" s="23">
        <f>IF(ISNUMBER(AVERAGEIFS(ObservedSpeciesData!V$2:V$4955,ObservedSpeciesData!$A$2:$A$4955,$A577,ObservedSpeciesData!$D$2:$D$4955,$D577)),AVERAGEIFS(ObservedSpeciesData!V$2:V$4955,ObservedSpeciesData!$A$2:$A$4955,$A577,ObservedSpeciesData!$D$2:$D$4955,$D577),"")</f>
        <v>26.305000000000003</v>
      </c>
      <c r="W577" s="23">
        <f>IF(ISNUMBER(AVERAGEIFS(ObservedSpeciesData!W$2:W$4955,ObservedSpeciesData!$A$2:$A$4955,$A577,ObservedSpeciesData!$D$2:$D$4955,$D577)),AVERAGEIFS(ObservedSpeciesData!W$2:W$4955,ObservedSpeciesData!$A$2:$A$4955,$A577,ObservedSpeciesData!$D$2:$D$4955,$D577),"")</f>
        <v>19.340624999999999</v>
      </c>
      <c r="X577" s="23">
        <f>IF(ISNUMBER(AVERAGEIFS(ObservedSpeciesData!X$2:X$4955,ObservedSpeciesData!$A$2:$A$4955,$A577,ObservedSpeciesData!$D$2:$D$4955,$D577)),AVERAGEIFS(ObservedSpeciesData!X$2:X$4955,ObservedSpeciesData!$A$2:$A$4955,$A577,ObservedSpeciesData!$D$2:$D$4955,$D577),"")</f>
        <v>72.951250000000002</v>
      </c>
      <c r="Y577" s="23">
        <f>IF(ISNUMBER(AVERAGEIFS(ObservedSpeciesData!Y$2:Y$4955,ObservedSpeciesData!$A$2:$A$4955,$A577,ObservedSpeciesData!$D$2:$D$4955,$D577)),AVERAGEIFS(ObservedSpeciesData!Y$2:Y$4955,ObservedSpeciesData!$A$2:$A$4955,$A577,ObservedSpeciesData!$D$2:$D$4955,$D577),"")</f>
        <v>47.725624999999994</v>
      </c>
      <c r="Z577" s="23">
        <f>IF(ISNUMBER(AVERAGEIFS(ObservedSpeciesData!Z$2:Z$4955,ObservedSpeciesData!$A$2:$A$4955,$A577,ObservedSpeciesData!$D$2:$D$4955,$D577)),AVERAGEIFS(ObservedSpeciesData!Z$2:Z$4955,ObservedSpeciesData!$A$2:$A$4955,$A577,ObservedSpeciesData!$D$2:$D$4955,$D577),"")</f>
        <v>91.646250000000009</v>
      </c>
      <c r="AA577" s="23">
        <f>IF(ISNUMBER(AVERAGEIFS(ObservedSpeciesData!AA$2:AA$4955,ObservedSpeciesData!$A$2:$A$4955,$A577,ObservedSpeciesData!$D$2:$D$4955,$D577)),AVERAGEIFS(ObservedSpeciesData!AA$2:AA$4955,ObservedSpeciesData!$A$2:$A$4955,$A577,ObservedSpeciesData!$D$2:$D$4955,$D577),"")</f>
        <v>16.138750000000002</v>
      </c>
      <c r="AB577" s="24">
        <f>IF(ISNUMBER(AVERAGEIFS(ObservedSpeciesData!AB$2:AB$4955,ObservedSpeciesData!$A$2:$A$4955,$A577,ObservedSpeciesData!$D$2:$D$4955,$D577)),AVERAGEIFS(ObservedSpeciesData!AB$2:AB$4955,ObservedSpeciesData!$A$2:$A$4955,$A577,ObservedSpeciesData!$D$2:$D$4955,$D577),"")</f>
        <v>2.5822000000000001E-2</v>
      </c>
      <c r="AC577" s="24">
        <f>IF(ISNUMBER(AVERAGEIFS(ObservedSpeciesData!AC$2:AC$4955,ObservedSpeciesData!$A$2:$A$4955,$A577,ObservedSpeciesData!$D$2:$D$4955,$D577)),AVERAGEIFS(ObservedSpeciesData!AC$2:AC$4955,ObservedSpeciesData!$A$2:$A$4955,$A577,ObservedSpeciesData!$D$2:$D$4955,$D577),"")</f>
        <v>2.5822000000000001E-2</v>
      </c>
      <c r="AD577" s="23">
        <f>IF(ISNUMBER(AVERAGEIFS(ObservedSpeciesData!AD$2:AD$4955,ObservedSpeciesData!$A$2:$A$4955,$A577,ObservedSpeciesData!$D$2:$D$4955,$D577)),AVERAGEIFS(ObservedSpeciesData!AD$2:AD$4955,ObservedSpeciesData!$A$2:$A$4955,$A577,ObservedSpeciesData!$D$2:$D$4955,$D577),"")</f>
        <v>11.6722</v>
      </c>
      <c r="AE577" s="24">
        <f>IF(ISNUMBER(AVERAGEIFS(ObservedSpeciesData!AE$2:AE$4955,ObservedSpeciesData!$A$2:$A$4955,$A577,ObservedSpeciesData!$D$2:$D$4955,$D577)),AVERAGEIFS(ObservedSpeciesData!AE$2:AE$4955,ObservedSpeciesData!$A$2:$A$4955,$A577,ObservedSpeciesData!$D$2:$D$4955,$D577),"")</f>
        <v>17.046262670114572</v>
      </c>
      <c r="AF577" s="23"/>
      <c r="AG577" s="24"/>
      <c r="AH577" s="23">
        <f>IF(ISNUMBER(AVERAGEIFS(ObservedSpeciesData!AH$2:AH$4955,ObservedSpeciesData!$A$2:$A$4955,$A577,ObservedSpeciesData!$D$2:$D$4955,$D577)),AVERAGEIFS(ObservedSpeciesData!AH$2:AH$4955,ObservedSpeciesData!$A$2:$A$4955,$A577,ObservedSpeciesData!$D$2:$D$4955,$D577),"")</f>
        <v>3.87975</v>
      </c>
      <c r="AI577" s="23">
        <f>IF(ISNUMBER(AVERAGEIFS(ObservedSpeciesData!AI$2:AI$4955,ObservedSpeciesData!$A$2:$A$4955,$A577,ObservedSpeciesData!$C$2:$C$4955,$C577,ObservedSpeciesData!$D$2:$D$4955,$D577)),AVERAGEIFS(ObservedSpeciesData!AI$2:AI$4955,ObservedSpeciesData!$A$2:$A$4955,$A577,ObservedSpeciesData!$C$2:$C$4955,$C577,ObservedSpeciesData!$D$2:$D$4955,$D577),"")</f>
        <v>22.8385</v>
      </c>
      <c r="AJ577" s="2">
        <f>COUNTIFS(ObservedSpeciesData!$A$2:$A$828,$A577,ObservedSpeciesData!$D$2:$D$828,$D577)</f>
        <v>0</v>
      </c>
      <c r="AK577" s="2">
        <f t="shared" si="8"/>
        <v>15</v>
      </c>
    </row>
    <row r="578" spans="1:37" x14ac:dyDescent="0.25">
      <c r="A578" s="14" t="s">
        <v>104</v>
      </c>
      <c r="B578" t="s">
        <v>98</v>
      </c>
      <c r="C578" t="s">
        <v>105</v>
      </c>
      <c r="D578" s="13">
        <v>42433</v>
      </c>
      <c r="E578">
        <v>1</v>
      </c>
      <c r="F578">
        <v>0</v>
      </c>
      <c r="G578" s="2" t="s">
        <v>87</v>
      </c>
      <c r="H578" s="2" t="s">
        <v>12</v>
      </c>
      <c r="I578">
        <v>7</v>
      </c>
      <c r="J578" s="2" t="s">
        <v>77</v>
      </c>
      <c r="K578" s="2">
        <f>IF(ISNUMBER(AVERAGEIFS(ObservedSpeciesData!K$2:K$4955,ObservedSpeciesData!$A$2:$A$4955,$A578,ObservedSpeciesData!$D$2:$D$4955,$D578)),AVERAGEIFS(ObservedSpeciesData!K$2:K$4955,ObservedSpeciesData!$A$2:$A$4955,$A578,ObservedSpeciesData!$D$2:$D$4955,$D578),"")</f>
        <v>0</v>
      </c>
      <c r="L578" s="26" t="str">
        <f>IF(ISNUMBER(AVERAGEIFS(ObservedSpeciesData!L$2:L$4955,ObservedSpeciesData!$A$2:$A$4955,$A578,ObservedSpeciesData!$D$2:$D$4955,$D578)),AVERAGEIFS(ObservedSpeciesData!L$2:L$4955,ObservedSpeciesData!$A$2:$A$4955,$A578,ObservedSpeciesData!$D$2:$D$4955,$D578),"")</f>
        <v/>
      </c>
      <c r="M578" s="23" t="str">
        <f>IF(ISNUMBER(AVERAGEIFS(ObservedSpeciesData!M$2:M$4955,ObservedSpeciesData!$A$2:$A$4955,$A578,ObservedSpeciesData!$D$2:$D$4955,$D578)),AVERAGEIFS(ObservedSpeciesData!M$2:M$4955,ObservedSpeciesData!$A$2:$A$4955,$A578,ObservedSpeciesData!$D$2:$D$4955,$D578),"")</f>
        <v/>
      </c>
      <c r="N578" s="23">
        <f>IF(ISNUMBER(AVERAGEIFS(ObservedSpeciesData!N$2:N$4955,ObservedSpeciesData!$A$2:$A$4955,$A578,ObservedSpeciesData!$D$2:$D$4955,$D578)),AVERAGEIFS(ObservedSpeciesData!N$2:N$4955,ObservedSpeciesData!$A$2:$A$4955,$A578,ObservedSpeciesData!$D$2:$D$4955,$D578),"")</f>
        <v>266.36889051146818</v>
      </c>
      <c r="O578" s="23">
        <f>IF(ISNUMBER(AVERAGEIFS(ObservedSpeciesData!O$2:O$4955,ObservedSpeciesData!$A$2:$A$4955,$A578,ObservedSpeciesData!$D$2:$D$4955,$D578)),AVERAGEIFS(ObservedSpeciesData!O$2:O$4955,ObservedSpeciesData!$A$2:$A$4955,$A578,ObservedSpeciesData!$D$2:$D$4955,$D578),"")</f>
        <v>26.63688905114682</v>
      </c>
      <c r="P578" s="23">
        <f>IF(ISNUMBER(AVERAGEIFS(ObservedSpeciesData!P$2:P$4955,ObservedSpeciesData!$A$2:$A$4955,$A578,ObservedSpeciesData!$C$2:$C$4955,$C578,ObservedSpeciesData!$D$2:$D$4955,$D578)),AVERAGEIFS(ObservedSpeciesData!P$2:P$4955,ObservedSpeciesData!$A$2:$A$4955,$A578,ObservedSpeciesData!$C$2:$C$4955,$C578,ObservedSpeciesData!$D$2:$D$4955,$D578),"")</f>
        <v>217.49451025919876</v>
      </c>
      <c r="Q578" s="23"/>
      <c r="R578" s="25" t="str">
        <f>IF(ISNUMBER(AVERAGEIFS(ObservedSpeciesData!R$2:R$4955,ObservedSpeciesData!$A$2:$A$4955,$A578,ObservedSpeciesData!$D$2:$D$4955,$D578)),AVERAGEIFS(ObservedSpeciesData!R$2:R$4955,ObservedSpeciesData!$A$2:$A$4955,$A578,ObservedSpeciesData!$D$2:$D$4955,$D578),"")</f>
        <v/>
      </c>
      <c r="S578" s="25" t="str">
        <f>IF(ISNUMBER(AVERAGEIFS(ObservedSpeciesData!S$2:S$4955,ObservedSpeciesData!$A$2:$A$4955,$A578,ObservedSpeciesData!$D$2:$D$4955,$D578)),AVERAGEIFS(ObservedSpeciesData!S$2:S$4955,ObservedSpeciesData!$A$2:$A$4955,$A578,ObservedSpeciesData!$D$2:$D$4955,$D578),"")</f>
        <v/>
      </c>
      <c r="T578" s="23" t="str">
        <f>IF(ISNUMBER(AVERAGEIFS(ObservedSpeciesData!T$2:T$4955,ObservedSpeciesData!$A$2:$A$4955,$A578,ObservedSpeciesData!$D$2:$D$4955,$D578)),AVERAGEIFS(ObservedSpeciesData!T$2:T$4955,ObservedSpeciesData!$A$2:$A$4955,$A578,ObservedSpeciesData!$D$2:$D$4955,$D578),"")</f>
        <v/>
      </c>
      <c r="U578" s="24" t="str">
        <f>IF(ISNUMBER(AVERAGEIFS(ObservedSpeciesData!U$2:U$4955,ObservedSpeciesData!$A$2:$A$4955,$A578,ObservedSpeciesData!$C$2:$C$4955,$C578,ObservedSpeciesData!$D$2:$D$4955,$D578)),AVERAGEIFS(ObservedSpeciesData!U$2:U$4955,ObservedSpeciesData!$A$2:$A$4955,$A578,ObservedSpeciesData!$C$2:$C$4955,$C578,ObservedSpeciesData!$D$2:$D$4955,$D578),"")</f>
        <v/>
      </c>
      <c r="V578" s="23">
        <f>IF(ISNUMBER(AVERAGEIFS(ObservedSpeciesData!V$2:V$4955,ObservedSpeciesData!$A$2:$A$4955,$A578,ObservedSpeciesData!$D$2:$D$4955,$D578)),AVERAGEIFS(ObservedSpeciesData!V$2:V$4955,ObservedSpeciesData!$A$2:$A$4955,$A578,ObservedSpeciesData!$D$2:$D$4955,$D578),"")</f>
        <v>24.319082379341125</v>
      </c>
      <c r="W578" s="23">
        <f>IF(ISNUMBER(AVERAGEIFS(ObservedSpeciesData!W$2:W$4955,ObservedSpeciesData!$A$2:$A$4955,$A578,ObservedSpeciesData!$D$2:$D$4955,$D578)),AVERAGEIFS(ObservedSpeciesData!W$2:W$4955,ObservedSpeciesData!$A$2:$A$4955,$A578,ObservedSpeciesData!$D$2:$D$4955,$D578),"")</f>
        <v>15.429453074932098</v>
      </c>
      <c r="X578" s="23">
        <f>IF(ISNUMBER(AVERAGEIFS(ObservedSpeciesData!X$2:X$4955,ObservedSpeciesData!$A$2:$A$4955,$A578,ObservedSpeciesData!$D$2:$D$4955,$D578)),AVERAGEIFS(ObservedSpeciesData!X$2:X$4955,ObservedSpeciesData!$A$2:$A$4955,$A578,ObservedSpeciesData!$D$2:$D$4955,$D578),"")</f>
        <v>72.813735008239746</v>
      </c>
      <c r="Y578" s="23">
        <f>IF(ISNUMBER(AVERAGEIFS(ObservedSpeciesData!Y$2:Y$4955,ObservedSpeciesData!$A$2:$A$4955,$A578,ObservedSpeciesData!$D$2:$D$4955,$D578)),AVERAGEIFS(ObservedSpeciesData!Y$2:Y$4955,ObservedSpeciesData!$A$2:$A$4955,$A578,ObservedSpeciesData!$D$2:$D$4955,$D578),"")</f>
        <v>43.034970283508301</v>
      </c>
      <c r="Z578" s="23">
        <f>IF(ISNUMBER(AVERAGEIFS(ObservedSpeciesData!Z$2:Z$4955,ObservedSpeciesData!$A$2:$A$4955,$A578,ObservedSpeciesData!$D$2:$D$4955,$D578)),AVERAGEIFS(ObservedSpeciesData!Z$2:Z$4955,ObservedSpeciesData!$A$2:$A$4955,$A578,ObservedSpeciesData!$D$2:$D$4955,$D578),"")</f>
        <v>90.598679065704346</v>
      </c>
      <c r="AA578" s="23">
        <f>IF(ISNUMBER(AVERAGEIFS(ObservedSpeciesData!AA$2:AA$4955,ObservedSpeciesData!$A$2:$A$4955,$A578,ObservedSpeciesData!$D$2:$D$4955,$D578)),AVERAGEIFS(ObservedSpeciesData!AA$2:AA$4955,ObservedSpeciesData!$A$2:$A$4955,$A578,ObservedSpeciesData!$D$2:$D$4955,$D578),"")</f>
        <v>18.16896915435791</v>
      </c>
      <c r="AB578" s="24">
        <f>IF(ISNUMBER(AVERAGEIFS(ObservedSpeciesData!AB$2:AB$4955,ObservedSpeciesData!$A$2:$A$4955,$A578,ObservedSpeciesData!$D$2:$D$4955,$D578)),AVERAGEIFS(ObservedSpeciesData!AB$2:AB$4955,ObservedSpeciesData!$A$2:$A$4955,$A578,ObservedSpeciesData!$D$2:$D$4955,$D578),"")</f>
        <v>2.9070350646972658E-2</v>
      </c>
      <c r="AC578" s="24">
        <f>IF(ISNUMBER(AVERAGEIFS(ObservedSpeciesData!AC$2:AC$4955,ObservedSpeciesData!$A$2:$A$4955,$A578,ObservedSpeciesData!$D$2:$D$4955,$D578)),AVERAGEIFS(ObservedSpeciesData!AC$2:AC$4955,ObservedSpeciesData!$A$2:$A$4955,$A578,ObservedSpeciesData!$D$2:$D$4955,$D578),"")</f>
        <v>2.9070350646972658E-2</v>
      </c>
      <c r="AD578" s="23">
        <f>IF(ISNUMBER(AVERAGEIFS(ObservedSpeciesData!AD$2:AD$4955,ObservedSpeciesData!$A$2:$A$4955,$A578,ObservedSpeciesData!$D$2:$D$4955,$D578)),AVERAGEIFS(ObservedSpeciesData!AD$2:AD$4955,ObservedSpeciesData!$A$2:$A$4955,$A578,ObservedSpeciesData!$D$2:$D$4955,$D578),"")</f>
        <v>11.650197601318359</v>
      </c>
      <c r="AE578" s="24">
        <f>IF(ISNUMBER(AVERAGEIFS(ObservedSpeciesData!AE$2:AE$4955,ObservedSpeciesData!$A$2:$A$4955,$A578,ObservedSpeciesData!$D$2:$D$4955,$D578)),AVERAGEIFS(ObservedSpeciesData!AE$2:AE$4955,ObservedSpeciesData!$A$2:$A$4955,$A578,ObservedSpeciesData!$D$2:$D$4955,$D578),"")</f>
        <v>14.979246800184901</v>
      </c>
      <c r="AF578" s="23"/>
      <c r="AG578" s="24"/>
      <c r="AH578" s="23">
        <f>IF(ISNUMBER(AVERAGEIFS(ObservedSpeciesData!AH$2:AH$4955,ObservedSpeciesData!$A$2:$A$4955,$A578,ObservedSpeciesData!$D$2:$D$4955,$D578)),AVERAGEIFS(ObservedSpeciesData!AH$2:AH$4955,ObservedSpeciesData!$A$2:$A$4955,$A578,ObservedSpeciesData!$D$2:$D$4955,$D578),"")</f>
        <v>0.77412499999999995</v>
      </c>
      <c r="AI578" s="23">
        <f>IF(ISNUMBER(AVERAGEIFS(ObservedSpeciesData!AI$2:AI$4955,ObservedSpeciesData!$A$2:$A$4955,$A578,ObservedSpeciesData!$C$2:$C$4955,$C578,ObservedSpeciesData!$D$2:$D$4955,$D578)),AVERAGEIFS(ObservedSpeciesData!AI$2:AI$4955,ObservedSpeciesData!$A$2:$A$4955,$A578,ObservedSpeciesData!$C$2:$C$4955,$C578,ObservedSpeciesData!$D$2:$D$4955,$D578),"")</f>
        <v>4.53</v>
      </c>
      <c r="AJ578" s="2">
        <f>COUNTIFS(ObservedSpeciesData!$A$2:$A$828,$A578,ObservedSpeciesData!$D$2:$D$828,$D578)</f>
        <v>0</v>
      </c>
      <c r="AK578" s="2">
        <f t="shared" ref="AK578:AK641" si="9">COUNT(M578:AI578)</f>
        <v>15</v>
      </c>
    </row>
    <row r="579" spans="1:37" x14ac:dyDescent="0.25">
      <c r="A579" s="14" t="s">
        <v>103</v>
      </c>
      <c r="B579" t="s">
        <v>98</v>
      </c>
      <c r="C579" t="s">
        <v>105</v>
      </c>
      <c r="D579" s="13">
        <v>42433</v>
      </c>
      <c r="E579">
        <v>1</v>
      </c>
      <c r="F579">
        <v>50</v>
      </c>
      <c r="G579" s="2" t="s">
        <v>87</v>
      </c>
      <c r="H579" s="2" t="s">
        <v>12</v>
      </c>
      <c r="I579">
        <v>7</v>
      </c>
      <c r="J579" s="2" t="s">
        <v>77</v>
      </c>
      <c r="K579" s="2">
        <f>IF(ISNUMBER(AVERAGEIFS(ObservedSpeciesData!K$2:K$4955,ObservedSpeciesData!$A$2:$A$4955,$A579,ObservedSpeciesData!$D$2:$D$4955,$D579)),AVERAGEIFS(ObservedSpeciesData!K$2:K$4955,ObservedSpeciesData!$A$2:$A$4955,$A579,ObservedSpeciesData!$D$2:$D$4955,$D579),"")</f>
        <v>45</v>
      </c>
      <c r="L579" s="26" t="str">
        <f>IF(ISNUMBER(AVERAGEIFS(ObservedSpeciesData!L$2:L$4955,ObservedSpeciesData!$A$2:$A$4955,$A579,ObservedSpeciesData!$D$2:$D$4955,$D579)),AVERAGEIFS(ObservedSpeciesData!L$2:L$4955,ObservedSpeciesData!$A$2:$A$4955,$A579,ObservedSpeciesData!$D$2:$D$4955,$D579),"")</f>
        <v/>
      </c>
      <c r="M579" s="23" t="str">
        <f>IF(ISNUMBER(AVERAGEIFS(ObservedSpeciesData!M$2:M$4955,ObservedSpeciesData!$A$2:$A$4955,$A579,ObservedSpeciesData!$D$2:$D$4955,$D579)),AVERAGEIFS(ObservedSpeciesData!M$2:M$4955,ObservedSpeciesData!$A$2:$A$4955,$A579,ObservedSpeciesData!$D$2:$D$4955,$D579),"")</f>
        <v/>
      </c>
      <c r="N579" s="23">
        <f>IF(ISNUMBER(AVERAGEIFS(ObservedSpeciesData!N$2:N$4955,ObservedSpeciesData!$A$2:$A$4955,$A579,ObservedSpeciesData!$D$2:$D$4955,$D579)),AVERAGEIFS(ObservedSpeciesData!N$2:N$4955,ObservedSpeciesData!$A$2:$A$4955,$A579,ObservedSpeciesData!$D$2:$D$4955,$D579),"")</f>
        <v>352.39949865402883</v>
      </c>
      <c r="O579" s="23">
        <f>IF(ISNUMBER(AVERAGEIFS(ObservedSpeciesData!O$2:O$4955,ObservedSpeciesData!$A$2:$A$4955,$A579,ObservedSpeciesData!$D$2:$D$4955,$D579)),AVERAGEIFS(ObservedSpeciesData!O$2:O$4955,ObservedSpeciesData!$A$2:$A$4955,$A579,ObservedSpeciesData!$D$2:$D$4955,$D579),"")</f>
        <v>35.239949865402878</v>
      </c>
      <c r="P579" s="23">
        <f>IF(ISNUMBER(AVERAGEIFS(ObservedSpeciesData!P$2:P$4955,ObservedSpeciesData!$A$2:$A$4955,$A579,ObservedSpeciesData!$C$2:$C$4955,$C579,ObservedSpeciesData!$D$2:$D$4955,$D579)),AVERAGEIFS(ObservedSpeciesData!P$2:P$4955,ObservedSpeciesData!$A$2:$A$4955,$A579,ObservedSpeciesData!$C$2:$C$4955,$C579,ObservedSpeciesData!$D$2:$D$4955,$D579),"")</f>
        <v>350.69152245723092</v>
      </c>
      <c r="Q579" s="23"/>
      <c r="R579" s="25" t="str">
        <f>IF(ISNUMBER(AVERAGEIFS(ObservedSpeciesData!R$2:R$4955,ObservedSpeciesData!$A$2:$A$4955,$A579,ObservedSpeciesData!$D$2:$D$4955,$D579)),AVERAGEIFS(ObservedSpeciesData!R$2:R$4955,ObservedSpeciesData!$A$2:$A$4955,$A579,ObservedSpeciesData!$D$2:$D$4955,$D579),"")</f>
        <v/>
      </c>
      <c r="S579" s="25" t="str">
        <f>IF(ISNUMBER(AVERAGEIFS(ObservedSpeciesData!S$2:S$4955,ObservedSpeciesData!$A$2:$A$4955,$A579,ObservedSpeciesData!$D$2:$D$4955,$D579)),AVERAGEIFS(ObservedSpeciesData!S$2:S$4955,ObservedSpeciesData!$A$2:$A$4955,$A579,ObservedSpeciesData!$D$2:$D$4955,$D579),"")</f>
        <v/>
      </c>
      <c r="T579" s="23" t="str">
        <f>IF(ISNUMBER(AVERAGEIFS(ObservedSpeciesData!T$2:T$4955,ObservedSpeciesData!$A$2:$A$4955,$A579,ObservedSpeciesData!$D$2:$D$4955,$D579)),AVERAGEIFS(ObservedSpeciesData!T$2:T$4955,ObservedSpeciesData!$A$2:$A$4955,$A579,ObservedSpeciesData!$D$2:$D$4955,$D579),"")</f>
        <v/>
      </c>
      <c r="U579" s="24" t="str">
        <f>IF(ISNUMBER(AVERAGEIFS(ObservedSpeciesData!U$2:U$4955,ObservedSpeciesData!$A$2:$A$4955,$A579,ObservedSpeciesData!$C$2:$C$4955,$C579,ObservedSpeciesData!$D$2:$D$4955,$D579)),AVERAGEIFS(ObservedSpeciesData!U$2:U$4955,ObservedSpeciesData!$A$2:$A$4955,$A579,ObservedSpeciesData!$C$2:$C$4955,$C579,ObservedSpeciesData!$D$2:$D$4955,$D579),"")</f>
        <v/>
      </c>
      <c r="V579" s="23">
        <f>IF(ISNUMBER(AVERAGEIFS(ObservedSpeciesData!V$2:V$4955,ObservedSpeciesData!$A$2:$A$4955,$A579,ObservedSpeciesData!$D$2:$D$4955,$D579)),AVERAGEIFS(ObservedSpeciesData!V$2:V$4955,ObservedSpeciesData!$A$2:$A$4955,$A579,ObservedSpeciesData!$D$2:$D$4955,$D579),"")</f>
        <v>24.409501433372498</v>
      </c>
      <c r="W579" s="23">
        <f>IF(ISNUMBER(AVERAGEIFS(ObservedSpeciesData!W$2:W$4955,ObservedSpeciesData!$A$2:$A$4955,$A579,ObservedSpeciesData!$D$2:$D$4955,$D579)),AVERAGEIFS(ObservedSpeciesData!W$2:W$4955,ObservedSpeciesData!$A$2:$A$4955,$A579,ObservedSpeciesData!$D$2:$D$4955,$D579),"")</f>
        <v>15.654191851615906</v>
      </c>
      <c r="X579" s="23">
        <f>IF(ISNUMBER(AVERAGEIFS(ObservedSpeciesData!X$2:X$4955,ObservedSpeciesData!$A$2:$A$4955,$A579,ObservedSpeciesData!$D$2:$D$4955,$D579)),AVERAGEIFS(ObservedSpeciesData!X$2:X$4955,ObservedSpeciesData!$A$2:$A$4955,$A579,ObservedSpeciesData!$D$2:$D$4955,$D579),"")</f>
        <v>72.709628105163574</v>
      </c>
      <c r="Y579" s="23">
        <f>IF(ISNUMBER(AVERAGEIFS(ObservedSpeciesData!Y$2:Y$4955,ObservedSpeciesData!$A$2:$A$4955,$A579,ObservedSpeciesData!$D$2:$D$4955,$D579)),AVERAGEIFS(ObservedSpeciesData!Y$2:Y$4955,ObservedSpeciesData!$A$2:$A$4955,$A579,ObservedSpeciesData!$D$2:$D$4955,$D579),"")</f>
        <v>43.669023752212524</v>
      </c>
      <c r="Z579" s="23">
        <f>IF(ISNUMBER(AVERAGEIFS(ObservedSpeciesData!Z$2:Z$4955,ObservedSpeciesData!$A$2:$A$4955,$A579,ObservedSpeciesData!$D$2:$D$4955,$D579)),AVERAGEIFS(ObservedSpeciesData!Z$2:Z$4955,ObservedSpeciesData!$A$2:$A$4955,$A579,ObservedSpeciesData!$D$2:$D$4955,$D579),"")</f>
        <v>90.46344518661499</v>
      </c>
      <c r="AA579" s="23">
        <f>IF(ISNUMBER(AVERAGEIFS(ObservedSpeciesData!AA$2:AA$4955,ObservedSpeciesData!$A$2:$A$4955,$A579,ObservedSpeciesData!$D$2:$D$4955,$D579)),AVERAGEIFS(ObservedSpeciesData!AA$2:AA$4955,ObservedSpeciesData!$A$2:$A$4955,$A579,ObservedSpeciesData!$D$2:$D$4955,$D579),"")</f>
        <v>17.7701655626297</v>
      </c>
      <c r="AB579" s="24">
        <f>IF(ISNUMBER(AVERAGEIFS(ObservedSpeciesData!AB$2:AB$4955,ObservedSpeciesData!$A$2:$A$4955,$A579,ObservedSpeciesData!$D$2:$D$4955,$D579)),AVERAGEIFS(ObservedSpeciesData!AB$2:AB$4955,ObservedSpeciesData!$A$2:$A$4955,$A579,ObservedSpeciesData!$D$2:$D$4955,$D579),"")</f>
        <v>2.8432264900207525E-2</v>
      </c>
      <c r="AC579" s="24">
        <f>IF(ISNUMBER(AVERAGEIFS(ObservedSpeciesData!AC$2:AC$4955,ObservedSpeciesData!$A$2:$A$4955,$A579,ObservedSpeciesData!$D$2:$D$4955,$D579)),AVERAGEIFS(ObservedSpeciesData!AC$2:AC$4955,ObservedSpeciesData!$A$2:$A$4955,$A579,ObservedSpeciesData!$D$2:$D$4955,$D579),"")</f>
        <v>2.8432264900207525E-2</v>
      </c>
      <c r="AD579" s="23">
        <f>IF(ISNUMBER(AVERAGEIFS(ObservedSpeciesData!AD$2:AD$4955,ObservedSpeciesData!$A$2:$A$4955,$A579,ObservedSpeciesData!$D$2:$D$4955,$D579)),AVERAGEIFS(ObservedSpeciesData!AD$2:AD$4955,ObservedSpeciesData!$A$2:$A$4955,$A579,ObservedSpeciesData!$D$2:$D$4955,$D579),"")</f>
        <v>11.633540496826171</v>
      </c>
      <c r="AE579" s="24">
        <f>IF(ISNUMBER(AVERAGEIFS(ObservedSpeciesData!AE$2:AE$4955,ObservedSpeciesData!$A$2:$A$4955,$A579,ObservedSpeciesData!$D$2:$D$4955,$D579)),AVERAGEIFS(ObservedSpeciesData!AE$2:AE$4955,ObservedSpeciesData!$A$2:$A$4955,$A579,ObservedSpeciesData!$D$2:$D$4955,$D579),"")</f>
        <v>14.537407128297081</v>
      </c>
      <c r="AF579" s="23"/>
      <c r="AG579" s="24"/>
      <c r="AH579" s="23">
        <f>IF(ISNUMBER(AVERAGEIFS(ObservedSpeciesData!AH$2:AH$4955,ObservedSpeciesData!$A$2:$A$4955,$A579,ObservedSpeciesData!$D$2:$D$4955,$D579)),AVERAGEIFS(ObservedSpeciesData!AH$2:AH$4955,ObservedSpeciesData!$A$2:$A$4955,$A579,ObservedSpeciesData!$D$2:$D$4955,$D579),"")</f>
        <v>0.99662499999999998</v>
      </c>
      <c r="AI579" s="23">
        <f>IF(ISNUMBER(AVERAGEIFS(ObservedSpeciesData!AI$2:AI$4955,ObservedSpeciesData!$A$2:$A$4955,$A579,ObservedSpeciesData!$C$2:$C$4955,$C579,ObservedSpeciesData!$D$2:$D$4955,$D579)),AVERAGEIFS(ObservedSpeciesData!AI$2:AI$4955,ObservedSpeciesData!$A$2:$A$4955,$A579,ObservedSpeciesData!$C$2:$C$4955,$C579,ObservedSpeciesData!$D$2:$D$4955,$D579),"")</f>
        <v>7.5914999999999999</v>
      </c>
      <c r="AJ579" s="2">
        <f>COUNTIFS(ObservedSpeciesData!$A$2:$A$828,$A579,ObservedSpeciesData!$D$2:$D$828,$D579)</f>
        <v>0</v>
      </c>
      <c r="AK579" s="2">
        <f t="shared" si="9"/>
        <v>15</v>
      </c>
    </row>
    <row r="580" spans="1:37" x14ac:dyDescent="0.25">
      <c r="A580" s="14" t="s">
        <v>102</v>
      </c>
      <c r="B580" t="s">
        <v>98</v>
      </c>
      <c r="C580" t="s">
        <v>105</v>
      </c>
      <c r="D580" s="13">
        <v>42433</v>
      </c>
      <c r="E580">
        <v>1</v>
      </c>
      <c r="F580">
        <v>100</v>
      </c>
      <c r="G580" s="2" t="s">
        <v>87</v>
      </c>
      <c r="H580" s="2" t="s">
        <v>12</v>
      </c>
      <c r="I580">
        <v>7</v>
      </c>
      <c r="J580" s="2" t="s">
        <v>77</v>
      </c>
      <c r="K580" s="2">
        <f>IF(ISNUMBER(AVERAGEIFS(ObservedSpeciesData!K$2:K$4955,ObservedSpeciesData!$A$2:$A$4955,$A580,ObservedSpeciesData!$D$2:$D$4955,$D580)),AVERAGEIFS(ObservedSpeciesData!K$2:K$4955,ObservedSpeciesData!$A$2:$A$4955,$A580,ObservedSpeciesData!$D$2:$D$4955,$D580),"")</f>
        <v>90</v>
      </c>
      <c r="L580" s="26" t="str">
        <f>IF(ISNUMBER(AVERAGEIFS(ObservedSpeciesData!L$2:L$4955,ObservedSpeciesData!$A$2:$A$4955,$A580,ObservedSpeciesData!$D$2:$D$4955,$D580)),AVERAGEIFS(ObservedSpeciesData!L$2:L$4955,ObservedSpeciesData!$A$2:$A$4955,$A580,ObservedSpeciesData!$D$2:$D$4955,$D580),"")</f>
        <v/>
      </c>
      <c r="M580" s="23" t="str">
        <f>IF(ISNUMBER(AVERAGEIFS(ObservedSpeciesData!M$2:M$4955,ObservedSpeciesData!$A$2:$A$4955,$A580,ObservedSpeciesData!$D$2:$D$4955,$D580)),AVERAGEIFS(ObservedSpeciesData!M$2:M$4955,ObservedSpeciesData!$A$2:$A$4955,$A580,ObservedSpeciesData!$D$2:$D$4955,$D580),"")</f>
        <v/>
      </c>
      <c r="N580" s="23">
        <f>IF(ISNUMBER(AVERAGEIFS(ObservedSpeciesData!N$2:N$4955,ObservedSpeciesData!$A$2:$A$4955,$A580,ObservedSpeciesData!$D$2:$D$4955,$D580)),AVERAGEIFS(ObservedSpeciesData!N$2:N$4955,ObservedSpeciesData!$A$2:$A$4955,$A580,ObservedSpeciesData!$D$2:$D$4955,$D580),"")</f>
        <v>413.91157208469645</v>
      </c>
      <c r="O580" s="23">
        <f>IF(ISNUMBER(AVERAGEIFS(ObservedSpeciesData!O$2:O$4955,ObservedSpeciesData!$A$2:$A$4955,$A580,ObservedSpeciesData!$D$2:$D$4955,$D580)),AVERAGEIFS(ObservedSpeciesData!O$2:O$4955,ObservedSpeciesData!$A$2:$A$4955,$A580,ObservedSpeciesData!$D$2:$D$4955,$D580),"")</f>
        <v>41.391157208469636</v>
      </c>
      <c r="P580" s="23">
        <f>IF(ISNUMBER(AVERAGEIFS(ObservedSpeciesData!P$2:P$4955,ObservedSpeciesData!$A$2:$A$4955,$A580,ObservedSpeciesData!$C$2:$C$4955,$C580,ObservedSpeciesData!$D$2:$D$4955,$D580)),AVERAGEIFS(ObservedSpeciesData!P$2:P$4955,ObservedSpeciesData!$A$2:$A$4955,$A580,ObservedSpeciesData!$C$2:$C$4955,$C580,ObservedSpeciesData!$D$2:$D$4955,$D580),"")</f>
        <v>431.50652778875315</v>
      </c>
      <c r="Q580" s="23"/>
      <c r="R580" s="25" t="str">
        <f>IF(ISNUMBER(AVERAGEIFS(ObservedSpeciesData!R$2:R$4955,ObservedSpeciesData!$A$2:$A$4955,$A580,ObservedSpeciesData!$D$2:$D$4955,$D580)),AVERAGEIFS(ObservedSpeciesData!R$2:R$4955,ObservedSpeciesData!$A$2:$A$4955,$A580,ObservedSpeciesData!$D$2:$D$4955,$D580),"")</f>
        <v/>
      </c>
      <c r="S580" s="25" t="str">
        <f>IF(ISNUMBER(AVERAGEIFS(ObservedSpeciesData!S$2:S$4955,ObservedSpeciesData!$A$2:$A$4955,$A580,ObservedSpeciesData!$D$2:$D$4955,$D580)),AVERAGEIFS(ObservedSpeciesData!S$2:S$4955,ObservedSpeciesData!$A$2:$A$4955,$A580,ObservedSpeciesData!$D$2:$D$4955,$D580),"")</f>
        <v/>
      </c>
      <c r="T580" s="23" t="str">
        <f>IF(ISNUMBER(AVERAGEIFS(ObservedSpeciesData!T$2:T$4955,ObservedSpeciesData!$A$2:$A$4955,$A580,ObservedSpeciesData!$D$2:$D$4955,$D580)),AVERAGEIFS(ObservedSpeciesData!T$2:T$4955,ObservedSpeciesData!$A$2:$A$4955,$A580,ObservedSpeciesData!$D$2:$D$4955,$D580),"")</f>
        <v/>
      </c>
      <c r="U580" s="24" t="str">
        <f>IF(ISNUMBER(AVERAGEIFS(ObservedSpeciesData!U$2:U$4955,ObservedSpeciesData!$A$2:$A$4955,$A580,ObservedSpeciesData!$C$2:$C$4955,$C580,ObservedSpeciesData!$D$2:$D$4955,$D580)),AVERAGEIFS(ObservedSpeciesData!U$2:U$4955,ObservedSpeciesData!$A$2:$A$4955,$A580,ObservedSpeciesData!$C$2:$C$4955,$C580,ObservedSpeciesData!$D$2:$D$4955,$D580),"")</f>
        <v/>
      </c>
      <c r="V580" s="23">
        <f>IF(ISNUMBER(AVERAGEIFS(ObservedSpeciesData!V$2:V$4955,ObservedSpeciesData!$A$2:$A$4955,$A580,ObservedSpeciesData!$D$2:$D$4955,$D580)),AVERAGEIFS(ObservedSpeciesData!V$2:V$4955,ObservedSpeciesData!$A$2:$A$4955,$A580,ObservedSpeciesData!$D$2:$D$4955,$D580),"")</f>
        <v>24.309849143028259</v>
      </c>
      <c r="W580" s="23">
        <f>IF(ISNUMBER(AVERAGEIFS(ObservedSpeciesData!W$2:W$4955,ObservedSpeciesData!$A$2:$A$4955,$A580,ObservedSpeciesData!$D$2:$D$4955,$D580)),AVERAGEIFS(ObservedSpeciesData!W$2:W$4955,ObservedSpeciesData!$A$2:$A$4955,$A580,ObservedSpeciesData!$D$2:$D$4955,$D580),"")</f>
        <v>15.721907436847687</v>
      </c>
      <c r="X580" s="23">
        <f>IF(ISNUMBER(AVERAGEIFS(ObservedSpeciesData!X$2:X$4955,ObservedSpeciesData!$A$2:$A$4955,$A580,ObservedSpeciesData!$D$2:$D$4955,$D580)),AVERAGEIFS(ObservedSpeciesData!X$2:X$4955,ObservedSpeciesData!$A$2:$A$4955,$A580,ObservedSpeciesData!$D$2:$D$4955,$D580),"")</f>
        <v>73.698203563690186</v>
      </c>
      <c r="Y580" s="23">
        <f>IF(ISNUMBER(AVERAGEIFS(ObservedSpeciesData!Y$2:Y$4955,ObservedSpeciesData!$A$2:$A$4955,$A580,ObservedSpeciesData!$D$2:$D$4955,$D580)),AVERAGEIFS(ObservedSpeciesData!Y$2:Y$4955,ObservedSpeciesData!$A$2:$A$4955,$A580,ObservedSpeciesData!$D$2:$D$4955,$D580),"")</f>
        <v>43.882200717926025</v>
      </c>
      <c r="Z580" s="23">
        <f>IF(ISNUMBER(AVERAGEIFS(ObservedSpeciesData!Z$2:Z$4955,ObservedSpeciesData!$A$2:$A$4955,$A580,ObservedSpeciesData!$D$2:$D$4955,$D580)),AVERAGEIFS(ObservedSpeciesData!Z$2:Z$4955,ObservedSpeciesData!$A$2:$A$4955,$A580,ObservedSpeciesData!$D$2:$D$4955,$D580),"")</f>
        <v>91.035496234893799</v>
      </c>
      <c r="AA580" s="23">
        <f>IF(ISNUMBER(AVERAGEIFS(ObservedSpeciesData!AA$2:AA$4955,ObservedSpeciesData!$A$2:$A$4955,$A580,ObservedSpeciesData!$D$2:$D$4955,$D580)),AVERAGEIFS(ObservedSpeciesData!AA$2:AA$4955,ObservedSpeciesData!$A$2:$A$4955,$A580,ObservedSpeciesData!$D$2:$D$4955,$D580),"")</f>
        <v>18.192115783691406</v>
      </c>
      <c r="AB580" s="24">
        <f>IF(ISNUMBER(AVERAGEIFS(ObservedSpeciesData!AB$2:AB$4955,ObservedSpeciesData!$A$2:$A$4955,$A580,ObservedSpeciesData!$D$2:$D$4955,$D580)),AVERAGEIFS(ObservedSpeciesData!AB$2:AB$4955,ObservedSpeciesData!$A$2:$A$4955,$A580,ObservedSpeciesData!$D$2:$D$4955,$D580),"")</f>
        <v>2.910738525390625E-2</v>
      </c>
      <c r="AC580" s="24">
        <f>IF(ISNUMBER(AVERAGEIFS(ObservedSpeciesData!AC$2:AC$4955,ObservedSpeciesData!$A$2:$A$4955,$A580,ObservedSpeciesData!$D$2:$D$4955,$D580)),AVERAGEIFS(ObservedSpeciesData!AC$2:AC$4955,ObservedSpeciesData!$A$2:$A$4955,$A580,ObservedSpeciesData!$D$2:$D$4955,$D580),"")</f>
        <v>2.910738525390625E-2</v>
      </c>
      <c r="AD580" s="23">
        <f>IF(ISNUMBER(AVERAGEIFS(ObservedSpeciesData!AD$2:AD$4955,ObservedSpeciesData!$A$2:$A$4955,$A580,ObservedSpeciesData!$D$2:$D$4955,$D580)),AVERAGEIFS(ObservedSpeciesData!AD$2:AD$4955,ObservedSpeciesData!$A$2:$A$4955,$A580,ObservedSpeciesData!$D$2:$D$4955,$D580),"")</f>
        <v>11.79171257019043</v>
      </c>
      <c r="AE580" s="24">
        <f>IF(ISNUMBER(AVERAGEIFS(ObservedSpeciesData!AE$2:AE$4955,ObservedSpeciesData!$A$2:$A$4955,$A580,ObservedSpeciesData!$D$2:$D$4955,$D580)),AVERAGEIFS(ObservedSpeciesData!AE$2:AE$4955,ObservedSpeciesData!$A$2:$A$4955,$A580,ObservedSpeciesData!$D$2:$D$4955,$D580),"")</f>
        <v>14.186022900570512</v>
      </c>
      <c r="AF580" s="23"/>
      <c r="AG580" s="24"/>
      <c r="AH580" s="23">
        <f>IF(ISNUMBER(AVERAGEIFS(ObservedSpeciesData!AH$2:AH$4955,ObservedSpeciesData!$A$2:$A$4955,$A580,ObservedSpeciesData!$D$2:$D$4955,$D580)),AVERAGEIFS(ObservedSpeciesData!AH$2:AH$4955,ObservedSpeciesData!$A$2:$A$4955,$A580,ObservedSpeciesData!$D$2:$D$4955,$D580),"")</f>
        <v>1.1997499999999999</v>
      </c>
      <c r="AI580" s="23">
        <f>IF(ISNUMBER(AVERAGEIFS(ObservedSpeciesData!AI$2:AI$4955,ObservedSpeciesData!$A$2:$A$4955,$A580,ObservedSpeciesData!$C$2:$C$4955,$C580,ObservedSpeciesData!$D$2:$D$4955,$D580)),AVERAGEIFS(ObservedSpeciesData!AI$2:AI$4955,ObservedSpeciesData!$A$2:$A$4955,$A580,ObservedSpeciesData!$C$2:$C$4955,$C580,ObservedSpeciesData!$D$2:$D$4955,$D580),"")</f>
        <v>9.0712500000000009</v>
      </c>
      <c r="AJ580" s="2">
        <f>COUNTIFS(ObservedSpeciesData!$A$2:$A$828,$A580,ObservedSpeciesData!$D$2:$D$828,$D580)</f>
        <v>0</v>
      </c>
      <c r="AK580" s="2">
        <f t="shared" si="9"/>
        <v>15</v>
      </c>
    </row>
    <row r="581" spans="1:37" x14ac:dyDescent="0.25">
      <c r="A581" s="14" t="s">
        <v>101</v>
      </c>
      <c r="B581" t="s">
        <v>98</v>
      </c>
      <c r="C581" t="s">
        <v>105</v>
      </c>
      <c r="D581" s="13">
        <v>42433</v>
      </c>
      <c r="E581">
        <v>1</v>
      </c>
      <c r="F581">
        <v>200</v>
      </c>
      <c r="G581" s="2" t="s">
        <v>87</v>
      </c>
      <c r="H581" s="2" t="s">
        <v>12</v>
      </c>
      <c r="I581">
        <v>7</v>
      </c>
      <c r="J581" s="2" t="s">
        <v>77</v>
      </c>
      <c r="K581" s="2">
        <f>IF(ISNUMBER(AVERAGEIFS(ObservedSpeciesData!K$2:K$4955,ObservedSpeciesData!$A$2:$A$4955,$A581,ObservedSpeciesData!$D$2:$D$4955,$D581)),AVERAGEIFS(ObservedSpeciesData!K$2:K$4955,ObservedSpeciesData!$A$2:$A$4955,$A581,ObservedSpeciesData!$D$2:$D$4955,$D581),"")</f>
        <v>180</v>
      </c>
      <c r="L581" s="26" t="str">
        <f>IF(ISNUMBER(AVERAGEIFS(ObservedSpeciesData!L$2:L$4955,ObservedSpeciesData!$A$2:$A$4955,$A581,ObservedSpeciesData!$D$2:$D$4955,$D581)),AVERAGEIFS(ObservedSpeciesData!L$2:L$4955,ObservedSpeciesData!$A$2:$A$4955,$A581,ObservedSpeciesData!$D$2:$D$4955,$D581),"")</f>
        <v/>
      </c>
      <c r="M581" s="23" t="str">
        <f>IF(ISNUMBER(AVERAGEIFS(ObservedSpeciesData!M$2:M$4955,ObservedSpeciesData!$A$2:$A$4955,$A581,ObservedSpeciesData!$D$2:$D$4955,$D581)),AVERAGEIFS(ObservedSpeciesData!M$2:M$4955,ObservedSpeciesData!$A$2:$A$4955,$A581,ObservedSpeciesData!$D$2:$D$4955,$D581),"")</f>
        <v/>
      </c>
      <c r="N581" s="23">
        <f>IF(ISNUMBER(AVERAGEIFS(ObservedSpeciesData!N$2:N$4955,ObservedSpeciesData!$A$2:$A$4955,$A581,ObservedSpeciesData!$D$2:$D$4955,$D581)),AVERAGEIFS(ObservedSpeciesData!N$2:N$4955,ObservedSpeciesData!$A$2:$A$4955,$A581,ObservedSpeciesData!$D$2:$D$4955,$D581),"")</f>
        <v>633.32468838260297</v>
      </c>
      <c r="O581" s="23">
        <f>IF(ISNUMBER(AVERAGEIFS(ObservedSpeciesData!O$2:O$4955,ObservedSpeciesData!$A$2:$A$4955,$A581,ObservedSpeciesData!$D$2:$D$4955,$D581)),AVERAGEIFS(ObservedSpeciesData!O$2:O$4955,ObservedSpeciesData!$A$2:$A$4955,$A581,ObservedSpeciesData!$D$2:$D$4955,$D581),"")</f>
        <v>63.33246883826029</v>
      </c>
      <c r="P581" s="23">
        <f>IF(ISNUMBER(AVERAGEIFS(ObservedSpeciesData!P$2:P$4955,ObservedSpeciesData!$A$2:$A$4955,$A581,ObservedSpeciesData!$C$2:$C$4955,$C581,ObservedSpeciesData!$D$2:$D$4955,$D581)),AVERAGEIFS(ObservedSpeciesData!P$2:P$4955,ObservedSpeciesData!$A$2:$A$4955,$A581,ObservedSpeciesData!$C$2:$C$4955,$C581,ObservedSpeciesData!$D$2:$D$4955,$D581),"")</f>
        <v>572.27683012936643</v>
      </c>
      <c r="Q581" s="23"/>
      <c r="R581" s="25" t="str">
        <f>IF(ISNUMBER(AVERAGEIFS(ObservedSpeciesData!R$2:R$4955,ObservedSpeciesData!$A$2:$A$4955,$A581,ObservedSpeciesData!$D$2:$D$4955,$D581)),AVERAGEIFS(ObservedSpeciesData!R$2:R$4955,ObservedSpeciesData!$A$2:$A$4955,$A581,ObservedSpeciesData!$D$2:$D$4955,$D581),"")</f>
        <v/>
      </c>
      <c r="S581" s="25" t="str">
        <f>IF(ISNUMBER(AVERAGEIFS(ObservedSpeciesData!S$2:S$4955,ObservedSpeciesData!$A$2:$A$4955,$A581,ObservedSpeciesData!$D$2:$D$4955,$D581)),AVERAGEIFS(ObservedSpeciesData!S$2:S$4955,ObservedSpeciesData!$A$2:$A$4955,$A581,ObservedSpeciesData!$D$2:$D$4955,$D581),"")</f>
        <v/>
      </c>
      <c r="T581" s="23" t="str">
        <f>IF(ISNUMBER(AVERAGEIFS(ObservedSpeciesData!T$2:T$4955,ObservedSpeciesData!$A$2:$A$4955,$A581,ObservedSpeciesData!$D$2:$D$4955,$D581)),AVERAGEIFS(ObservedSpeciesData!T$2:T$4955,ObservedSpeciesData!$A$2:$A$4955,$A581,ObservedSpeciesData!$D$2:$D$4955,$D581),"")</f>
        <v/>
      </c>
      <c r="U581" s="24" t="str">
        <f>IF(ISNUMBER(AVERAGEIFS(ObservedSpeciesData!U$2:U$4955,ObservedSpeciesData!$A$2:$A$4955,$A581,ObservedSpeciesData!$C$2:$C$4955,$C581,ObservedSpeciesData!$D$2:$D$4955,$D581)),AVERAGEIFS(ObservedSpeciesData!U$2:U$4955,ObservedSpeciesData!$A$2:$A$4955,$A581,ObservedSpeciesData!$C$2:$C$4955,$C581,ObservedSpeciesData!$D$2:$D$4955,$D581),"")</f>
        <v/>
      </c>
      <c r="V581" s="23">
        <f>IF(ISNUMBER(AVERAGEIFS(ObservedSpeciesData!V$2:V$4955,ObservedSpeciesData!$A$2:$A$4955,$A581,ObservedSpeciesData!$D$2:$D$4955,$D581)),AVERAGEIFS(ObservedSpeciesData!V$2:V$4955,ObservedSpeciesData!$A$2:$A$4955,$A581,ObservedSpeciesData!$D$2:$D$4955,$D581),"")</f>
        <v>24.807433247566223</v>
      </c>
      <c r="W581" s="23">
        <f>IF(ISNUMBER(AVERAGEIFS(ObservedSpeciesData!W$2:W$4955,ObservedSpeciesData!$A$2:$A$4955,$A581,ObservedSpeciesData!$D$2:$D$4955,$D581)),AVERAGEIFS(ObservedSpeciesData!W$2:W$4955,ObservedSpeciesData!$A$2:$A$4955,$A581,ObservedSpeciesData!$D$2:$D$4955,$D581),"")</f>
        <v>16.015825748443604</v>
      </c>
      <c r="X581" s="23">
        <f>IF(ISNUMBER(AVERAGEIFS(ObservedSpeciesData!X$2:X$4955,ObservedSpeciesData!$A$2:$A$4955,$A581,ObservedSpeciesData!$D$2:$D$4955,$D581)),AVERAGEIFS(ObservedSpeciesData!X$2:X$4955,ObservedSpeciesData!$A$2:$A$4955,$A581,ObservedSpeciesData!$D$2:$D$4955,$D581),"")</f>
        <v>73.39119815826416</v>
      </c>
      <c r="Y581" s="23">
        <f>IF(ISNUMBER(AVERAGEIFS(ObservedSpeciesData!Y$2:Y$4955,ObservedSpeciesData!$A$2:$A$4955,$A581,ObservedSpeciesData!$D$2:$D$4955,$D581)),AVERAGEIFS(ObservedSpeciesData!Y$2:Y$4955,ObservedSpeciesData!$A$2:$A$4955,$A581,ObservedSpeciesData!$D$2:$D$4955,$D581),"")</f>
        <v>45.079613447189331</v>
      </c>
      <c r="Z581" s="23">
        <f>IF(ISNUMBER(AVERAGEIFS(ObservedSpeciesData!Z$2:Z$4955,ObservedSpeciesData!$A$2:$A$4955,$A581,ObservedSpeciesData!$D$2:$D$4955,$D581)),AVERAGEIFS(ObservedSpeciesData!Z$2:Z$4955,ObservedSpeciesData!$A$2:$A$4955,$A581,ObservedSpeciesData!$D$2:$D$4955,$D581),"")</f>
        <v>90.945237636566162</v>
      </c>
      <c r="AA581" s="23">
        <f>IF(ISNUMBER(AVERAGEIFS(ObservedSpeciesData!AA$2:AA$4955,ObservedSpeciesData!$A$2:$A$4955,$A581,ObservedSpeciesData!$D$2:$D$4955,$D581)),AVERAGEIFS(ObservedSpeciesData!AA$2:AA$4955,ObservedSpeciesData!$A$2:$A$4955,$A581,ObservedSpeciesData!$D$2:$D$4955,$D581),"")</f>
        <v>17.91109311580658</v>
      </c>
      <c r="AB581" s="24">
        <f>IF(ISNUMBER(AVERAGEIFS(ObservedSpeciesData!AB$2:AB$4955,ObservedSpeciesData!$A$2:$A$4955,$A581,ObservedSpeciesData!$D$2:$D$4955,$D581)),AVERAGEIFS(ObservedSpeciesData!AB$2:AB$4955,ObservedSpeciesData!$A$2:$A$4955,$A581,ObservedSpeciesData!$D$2:$D$4955,$D581),"")</f>
        <v>2.8657748985290526E-2</v>
      </c>
      <c r="AC581" s="24">
        <f>IF(ISNUMBER(AVERAGEIFS(ObservedSpeciesData!AC$2:AC$4955,ObservedSpeciesData!$A$2:$A$4955,$A581,ObservedSpeciesData!$D$2:$D$4955,$D581)),AVERAGEIFS(ObservedSpeciesData!AC$2:AC$4955,ObservedSpeciesData!$A$2:$A$4955,$A581,ObservedSpeciesData!$D$2:$D$4955,$D581),"")</f>
        <v>2.8657748985290526E-2</v>
      </c>
      <c r="AD581" s="23">
        <f>IF(ISNUMBER(AVERAGEIFS(ObservedSpeciesData!AD$2:AD$4955,ObservedSpeciesData!$A$2:$A$4955,$A581,ObservedSpeciesData!$D$2:$D$4955,$D581)),AVERAGEIFS(ObservedSpeciesData!AD$2:AD$4955,ObservedSpeciesData!$A$2:$A$4955,$A581,ObservedSpeciesData!$D$2:$D$4955,$D581),"")</f>
        <v>11.742591705322265</v>
      </c>
      <c r="AE581" s="24">
        <f>IF(ISNUMBER(AVERAGEIFS(ObservedSpeciesData!AE$2:AE$4955,ObservedSpeciesData!$A$2:$A$4955,$A581,ObservedSpeciesData!$D$2:$D$4955,$D581)),AVERAGEIFS(ObservedSpeciesData!AE$2:AE$4955,ObservedSpeciesData!$A$2:$A$4955,$A581,ObservedSpeciesData!$D$2:$D$4955,$D581),"")</f>
        <v>13.637687382316466</v>
      </c>
      <c r="AF581" s="23"/>
      <c r="AG581" s="24"/>
      <c r="AH581" s="23">
        <f>IF(ISNUMBER(AVERAGEIFS(ObservedSpeciesData!AH$2:AH$4955,ObservedSpeciesData!$A$2:$A$4955,$A581,ObservedSpeciesData!$D$2:$D$4955,$D581)),AVERAGEIFS(ObservedSpeciesData!AH$2:AH$4955,ObservedSpeciesData!$A$2:$A$4955,$A581,ObservedSpeciesData!$D$2:$D$4955,$D581),"")</f>
        <v>1.8091250000000001</v>
      </c>
      <c r="AI581" s="23">
        <f>IF(ISNUMBER(AVERAGEIFS(ObservedSpeciesData!AI$2:AI$4955,ObservedSpeciesData!$A$2:$A$4955,$A581,ObservedSpeciesData!$C$2:$C$4955,$C581,ObservedSpeciesData!$D$2:$D$4955,$D581)),AVERAGEIFS(ObservedSpeciesData!AI$2:AI$4955,ObservedSpeciesData!$A$2:$A$4955,$A581,ObservedSpeciesData!$C$2:$C$4955,$C581,ObservedSpeciesData!$D$2:$D$4955,$D581),"")</f>
        <v>12.65775</v>
      </c>
      <c r="AJ581" s="2">
        <f>COUNTIFS(ObservedSpeciesData!$A$2:$A$828,$A581,ObservedSpeciesData!$D$2:$D$828,$D581)</f>
        <v>0</v>
      </c>
      <c r="AK581" s="2">
        <f t="shared" si="9"/>
        <v>15</v>
      </c>
    </row>
    <row r="582" spans="1:37" x14ac:dyDescent="0.25">
      <c r="A582" s="14" t="s">
        <v>100</v>
      </c>
      <c r="B582" t="s">
        <v>98</v>
      </c>
      <c r="C582" t="s">
        <v>105</v>
      </c>
      <c r="D582" s="13">
        <v>42433</v>
      </c>
      <c r="E582">
        <v>1</v>
      </c>
      <c r="F582">
        <v>350</v>
      </c>
      <c r="G582" s="2" t="s">
        <v>87</v>
      </c>
      <c r="H582" s="2" t="s">
        <v>12</v>
      </c>
      <c r="I582">
        <v>7</v>
      </c>
      <c r="J582" s="2" t="s">
        <v>77</v>
      </c>
      <c r="K582" s="2">
        <f>IF(ISNUMBER(AVERAGEIFS(ObservedSpeciesData!K$2:K$4955,ObservedSpeciesData!$A$2:$A$4955,$A582,ObservedSpeciesData!$D$2:$D$4955,$D582)),AVERAGEIFS(ObservedSpeciesData!K$2:K$4955,ObservedSpeciesData!$A$2:$A$4955,$A582,ObservedSpeciesData!$D$2:$D$4955,$D582),"")</f>
        <v>350</v>
      </c>
      <c r="L582" s="26" t="str">
        <f>IF(ISNUMBER(AVERAGEIFS(ObservedSpeciesData!L$2:L$4955,ObservedSpeciesData!$A$2:$A$4955,$A582,ObservedSpeciesData!$D$2:$D$4955,$D582)),AVERAGEIFS(ObservedSpeciesData!L$2:L$4955,ObservedSpeciesData!$A$2:$A$4955,$A582,ObservedSpeciesData!$D$2:$D$4955,$D582),"")</f>
        <v/>
      </c>
      <c r="M582" s="23" t="str">
        <f>IF(ISNUMBER(AVERAGEIFS(ObservedSpeciesData!M$2:M$4955,ObservedSpeciesData!$A$2:$A$4955,$A582,ObservedSpeciesData!$D$2:$D$4955,$D582)),AVERAGEIFS(ObservedSpeciesData!M$2:M$4955,ObservedSpeciesData!$A$2:$A$4955,$A582,ObservedSpeciesData!$D$2:$D$4955,$D582),"")</f>
        <v/>
      </c>
      <c r="N582" s="23">
        <f>IF(ISNUMBER(AVERAGEIFS(ObservedSpeciesData!N$2:N$4955,ObservedSpeciesData!$A$2:$A$4955,$A582,ObservedSpeciesData!$D$2:$D$4955,$D582)),AVERAGEIFS(ObservedSpeciesData!N$2:N$4955,ObservedSpeciesData!$A$2:$A$4955,$A582,ObservedSpeciesData!$D$2:$D$4955,$D582),"")</f>
        <v>933.61897727686687</v>
      </c>
      <c r="O582" s="23">
        <f>IF(ISNUMBER(AVERAGEIFS(ObservedSpeciesData!O$2:O$4955,ObservedSpeciesData!$A$2:$A$4955,$A582,ObservedSpeciesData!$D$2:$D$4955,$D582)),AVERAGEIFS(ObservedSpeciesData!O$2:O$4955,ObservedSpeciesData!$A$2:$A$4955,$A582,ObservedSpeciesData!$D$2:$D$4955,$D582),"")</f>
        <v>93.361897727686667</v>
      </c>
      <c r="P582" s="23">
        <f>IF(ISNUMBER(AVERAGEIFS(ObservedSpeciesData!P$2:P$4955,ObservedSpeciesData!$A$2:$A$4955,$A582,ObservedSpeciesData!$C$2:$C$4955,$C582,ObservedSpeciesData!$D$2:$D$4955,$D582)),AVERAGEIFS(ObservedSpeciesData!P$2:P$4955,ObservedSpeciesData!$A$2:$A$4955,$A582,ObservedSpeciesData!$C$2:$C$4955,$C582,ObservedSpeciesData!$D$2:$D$4955,$D582),"")</f>
        <v>812.9624108877573</v>
      </c>
      <c r="Q582" s="23"/>
      <c r="R582" s="25" t="str">
        <f>IF(ISNUMBER(AVERAGEIFS(ObservedSpeciesData!R$2:R$4955,ObservedSpeciesData!$A$2:$A$4955,$A582,ObservedSpeciesData!$D$2:$D$4955,$D582)),AVERAGEIFS(ObservedSpeciesData!R$2:R$4955,ObservedSpeciesData!$A$2:$A$4955,$A582,ObservedSpeciesData!$D$2:$D$4955,$D582),"")</f>
        <v/>
      </c>
      <c r="S582" s="25" t="str">
        <f>IF(ISNUMBER(AVERAGEIFS(ObservedSpeciesData!S$2:S$4955,ObservedSpeciesData!$A$2:$A$4955,$A582,ObservedSpeciesData!$D$2:$D$4955,$D582)),AVERAGEIFS(ObservedSpeciesData!S$2:S$4955,ObservedSpeciesData!$A$2:$A$4955,$A582,ObservedSpeciesData!$D$2:$D$4955,$D582),"")</f>
        <v/>
      </c>
      <c r="T582" s="23" t="str">
        <f>IF(ISNUMBER(AVERAGEIFS(ObservedSpeciesData!T$2:T$4955,ObservedSpeciesData!$A$2:$A$4955,$A582,ObservedSpeciesData!$D$2:$D$4955,$D582)),AVERAGEIFS(ObservedSpeciesData!T$2:T$4955,ObservedSpeciesData!$A$2:$A$4955,$A582,ObservedSpeciesData!$D$2:$D$4955,$D582),"")</f>
        <v/>
      </c>
      <c r="U582" s="24" t="str">
        <f>IF(ISNUMBER(AVERAGEIFS(ObservedSpeciesData!U$2:U$4955,ObservedSpeciesData!$A$2:$A$4955,$A582,ObservedSpeciesData!$C$2:$C$4955,$C582,ObservedSpeciesData!$D$2:$D$4955,$D582)),AVERAGEIFS(ObservedSpeciesData!U$2:U$4955,ObservedSpeciesData!$A$2:$A$4955,$A582,ObservedSpeciesData!$C$2:$C$4955,$C582,ObservedSpeciesData!$D$2:$D$4955,$D582),"")</f>
        <v/>
      </c>
      <c r="V582" s="23">
        <f>IF(ISNUMBER(AVERAGEIFS(ObservedSpeciesData!V$2:V$4955,ObservedSpeciesData!$A$2:$A$4955,$A582,ObservedSpeciesData!$D$2:$D$4955,$D582)),AVERAGEIFS(ObservedSpeciesData!V$2:V$4955,ObservedSpeciesData!$A$2:$A$4955,$A582,ObservedSpeciesData!$D$2:$D$4955,$D582),"")</f>
        <v>23.906406164169312</v>
      </c>
      <c r="W582" s="23">
        <f>IF(ISNUMBER(AVERAGEIFS(ObservedSpeciesData!W$2:W$4955,ObservedSpeciesData!$A$2:$A$4955,$A582,ObservedSpeciesData!$D$2:$D$4955,$D582)),AVERAGEIFS(ObservedSpeciesData!W$2:W$4955,ObservedSpeciesData!$A$2:$A$4955,$A582,ObservedSpeciesData!$D$2:$D$4955,$D582),"")</f>
        <v>14.867391288280487</v>
      </c>
      <c r="X582" s="23">
        <f>IF(ISNUMBER(AVERAGEIFS(ObservedSpeciesData!X$2:X$4955,ObservedSpeciesData!$A$2:$A$4955,$A582,ObservedSpeciesData!$D$2:$D$4955,$D582)),AVERAGEIFS(ObservedSpeciesData!X$2:X$4955,ObservedSpeciesData!$A$2:$A$4955,$A582,ObservedSpeciesData!$D$2:$D$4955,$D582),"")</f>
        <v>74.231921195983887</v>
      </c>
      <c r="Y582" s="23">
        <f>IF(ISNUMBER(AVERAGEIFS(ObservedSpeciesData!Y$2:Y$4955,ObservedSpeciesData!$A$2:$A$4955,$A582,ObservedSpeciesData!$D$2:$D$4955,$D582)),AVERAGEIFS(ObservedSpeciesData!Y$2:Y$4955,ObservedSpeciesData!$A$2:$A$4955,$A582,ObservedSpeciesData!$D$2:$D$4955,$D582),"")</f>
        <v>43.813659429550171</v>
      </c>
      <c r="Z582" s="23">
        <f>IF(ISNUMBER(AVERAGEIFS(ObservedSpeciesData!Z$2:Z$4955,ObservedSpeciesData!$A$2:$A$4955,$A582,ObservedSpeciesData!$D$2:$D$4955,$D582)),AVERAGEIFS(ObservedSpeciesData!Z$2:Z$4955,ObservedSpeciesData!$A$2:$A$4955,$A582,ObservedSpeciesData!$D$2:$D$4955,$D582),"")</f>
        <v>90.572115421295166</v>
      </c>
      <c r="AA582" s="23">
        <f>IF(ISNUMBER(AVERAGEIFS(ObservedSpeciesData!AA$2:AA$4955,ObservedSpeciesData!$A$2:$A$4955,$A582,ObservedSpeciesData!$D$2:$D$4955,$D582)),AVERAGEIFS(ObservedSpeciesData!AA$2:AA$4955,ObservedSpeciesData!$A$2:$A$4955,$A582,ObservedSpeciesData!$D$2:$D$4955,$D582),"")</f>
        <v>20.990843296051025</v>
      </c>
      <c r="AB582" s="24">
        <f>IF(ISNUMBER(AVERAGEIFS(ObservedSpeciesData!AB$2:AB$4955,ObservedSpeciesData!$A$2:$A$4955,$A582,ObservedSpeciesData!$D$2:$D$4955,$D582)),AVERAGEIFS(ObservedSpeciesData!AB$2:AB$4955,ObservedSpeciesData!$A$2:$A$4955,$A582,ObservedSpeciesData!$D$2:$D$4955,$D582),"")</f>
        <v>3.358534927368164E-2</v>
      </c>
      <c r="AC582" s="24">
        <f>IF(ISNUMBER(AVERAGEIFS(ObservedSpeciesData!AC$2:AC$4955,ObservedSpeciesData!$A$2:$A$4955,$A582,ObservedSpeciesData!$D$2:$D$4955,$D582)),AVERAGEIFS(ObservedSpeciesData!AC$2:AC$4955,ObservedSpeciesData!$A$2:$A$4955,$A582,ObservedSpeciesData!$D$2:$D$4955,$D582),"")</f>
        <v>3.358534927368164E-2</v>
      </c>
      <c r="AD582" s="23">
        <f>IF(ISNUMBER(AVERAGEIFS(ObservedSpeciesData!AD$2:AD$4955,ObservedSpeciesData!$A$2:$A$4955,$A582,ObservedSpeciesData!$D$2:$D$4955,$D582)),AVERAGEIFS(ObservedSpeciesData!AD$2:AD$4955,ObservedSpeciesData!$A$2:$A$4955,$A582,ObservedSpeciesData!$D$2:$D$4955,$D582),"")</f>
        <v>11.877107391357422</v>
      </c>
      <c r="AE582" s="24">
        <f>IF(ISNUMBER(AVERAGEIFS(ObservedSpeciesData!AE$2:AE$4955,ObservedSpeciesData!$A$2:$A$4955,$A582,ObservedSpeciesData!$D$2:$D$4955,$D582)),AVERAGEIFS(ObservedSpeciesData!AE$2:AE$4955,ObservedSpeciesData!$A$2:$A$4955,$A582,ObservedSpeciesData!$D$2:$D$4955,$D582),"")</f>
        <v>13.690373350680412</v>
      </c>
      <c r="AF582" s="23"/>
      <c r="AG582" s="24"/>
      <c r="AH582" s="23">
        <f>IF(ISNUMBER(AVERAGEIFS(ObservedSpeciesData!AH$2:AH$4955,ObservedSpeciesData!$A$2:$A$4955,$A582,ObservedSpeciesData!$D$2:$D$4955,$D582)),AVERAGEIFS(ObservedSpeciesData!AH$2:AH$4955,ObservedSpeciesData!$A$2:$A$4955,$A582,ObservedSpeciesData!$D$2:$D$4955,$D582),"")</f>
        <v>3.1226250000000002</v>
      </c>
      <c r="AI582" s="23">
        <f>IF(ISNUMBER(AVERAGEIFS(ObservedSpeciesData!AI$2:AI$4955,ObservedSpeciesData!$A$2:$A$4955,$A582,ObservedSpeciesData!$C$2:$C$4955,$C582,ObservedSpeciesData!$D$2:$D$4955,$D582)),AVERAGEIFS(ObservedSpeciesData!AI$2:AI$4955,ObservedSpeciesData!$A$2:$A$4955,$A582,ObservedSpeciesData!$C$2:$C$4955,$C582,ObservedSpeciesData!$D$2:$D$4955,$D582),"")</f>
        <v>19.869250000000001</v>
      </c>
      <c r="AJ582" s="2">
        <f>COUNTIFS(ObservedSpeciesData!$A$2:$A$828,$A582,ObservedSpeciesData!$D$2:$D$828,$D582)</f>
        <v>0</v>
      </c>
      <c r="AK582" s="2">
        <f t="shared" si="9"/>
        <v>15</v>
      </c>
    </row>
    <row r="583" spans="1:37" x14ac:dyDescent="0.25">
      <c r="A583" s="14" t="s">
        <v>99</v>
      </c>
      <c r="B583" t="s">
        <v>98</v>
      </c>
      <c r="C583" t="s">
        <v>105</v>
      </c>
      <c r="D583" s="13">
        <v>42433</v>
      </c>
      <c r="E583">
        <v>1</v>
      </c>
      <c r="F583">
        <v>500</v>
      </c>
      <c r="G583" s="2" t="s">
        <v>87</v>
      </c>
      <c r="H583" s="2" t="s">
        <v>12</v>
      </c>
      <c r="I583">
        <v>7</v>
      </c>
      <c r="J583" s="2" t="s">
        <v>77</v>
      </c>
      <c r="K583" s="2">
        <f>IF(ISNUMBER(AVERAGEIFS(ObservedSpeciesData!K$2:K$4955,ObservedSpeciesData!$A$2:$A$4955,$A583,ObservedSpeciesData!$D$2:$D$4955,$D583)),AVERAGEIFS(ObservedSpeciesData!K$2:K$4955,ObservedSpeciesData!$A$2:$A$4955,$A583,ObservedSpeciesData!$D$2:$D$4955,$D583),"")</f>
        <v>450</v>
      </c>
      <c r="L583" s="26" t="str">
        <f>IF(ISNUMBER(AVERAGEIFS(ObservedSpeciesData!L$2:L$4955,ObservedSpeciesData!$A$2:$A$4955,$A583,ObservedSpeciesData!$D$2:$D$4955,$D583)),AVERAGEIFS(ObservedSpeciesData!L$2:L$4955,ObservedSpeciesData!$A$2:$A$4955,$A583,ObservedSpeciesData!$D$2:$D$4955,$D583),"")</f>
        <v/>
      </c>
      <c r="M583" s="23" t="str">
        <f>IF(ISNUMBER(AVERAGEIFS(ObservedSpeciesData!M$2:M$4955,ObservedSpeciesData!$A$2:$A$4955,$A583,ObservedSpeciesData!$D$2:$D$4955,$D583)),AVERAGEIFS(ObservedSpeciesData!M$2:M$4955,ObservedSpeciesData!$A$2:$A$4955,$A583,ObservedSpeciesData!$D$2:$D$4955,$D583),"")</f>
        <v/>
      </c>
      <c r="N583" s="23">
        <f>IF(ISNUMBER(AVERAGEIFS(ObservedSpeciesData!N$2:N$4955,ObservedSpeciesData!$A$2:$A$4955,$A583,ObservedSpeciesData!$D$2:$D$4955,$D583)),AVERAGEIFS(ObservedSpeciesData!N$2:N$4955,ObservedSpeciesData!$A$2:$A$4955,$A583,ObservedSpeciesData!$D$2:$D$4955,$D583),"")</f>
        <v>965.15325788328596</v>
      </c>
      <c r="O583" s="23">
        <f>IF(ISNUMBER(AVERAGEIFS(ObservedSpeciesData!O$2:O$4955,ObservedSpeciesData!$A$2:$A$4955,$A583,ObservedSpeciesData!$D$2:$D$4955,$D583)),AVERAGEIFS(ObservedSpeciesData!O$2:O$4955,ObservedSpeciesData!$A$2:$A$4955,$A583,ObservedSpeciesData!$D$2:$D$4955,$D583),"")</f>
        <v>96.515325788328596</v>
      </c>
      <c r="P583" s="23">
        <f>IF(ISNUMBER(AVERAGEIFS(ObservedSpeciesData!P$2:P$4955,ObservedSpeciesData!$A$2:$A$4955,$A583,ObservedSpeciesData!$C$2:$C$4955,$C583,ObservedSpeciesData!$D$2:$D$4955,$D583)),AVERAGEIFS(ObservedSpeciesData!P$2:P$4955,ObservedSpeciesData!$A$2:$A$4955,$A583,ObservedSpeciesData!$C$2:$C$4955,$C583,ObservedSpeciesData!$D$2:$D$4955,$D583),"")</f>
        <v>1014.3886672924448</v>
      </c>
      <c r="Q583" s="23"/>
      <c r="R583" s="25" t="str">
        <f>IF(ISNUMBER(AVERAGEIFS(ObservedSpeciesData!R$2:R$4955,ObservedSpeciesData!$A$2:$A$4955,$A583,ObservedSpeciesData!$D$2:$D$4955,$D583)),AVERAGEIFS(ObservedSpeciesData!R$2:R$4955,ObservedSpeciesData!$A$2:$A$4955,$A583,ObservedSpeciesData!$D$2:$D$4955,$D583),"")</f>
        <v/>
      </c>
      <c r="S583" s="25" t="str">
        <f>IF(ISNUMBER(AVERAGEIFS(ObservedSpeciesData!S$2:S$4955,ObservedSpeciesData!$A$2:$A$4955,$A583,ObservedSpeciesData!$D$2:$D$4955,$D583)),AVERAGEIFS(ObservedSpeciesData!S$2:S$4955,ObservedSpeciesData!$A$2:$A$4955,$A583,ObservedSpeciesData!$D$2:$D$4955,$D583),"")</f>
        <v/>
      </c>
      <c r="T583" s="23" t="str">
        <f>IF(ISNUMBER(AVERAGEIFS(ObservedSpeciesData!T$2:T$4955,ObservedSpeciesData!$A$2:$A$4955,$A583,ObservedSpeciesData!$D$2:$D$4955,$D583)),AVERAGEIFS(ObservedSpeciesData!T$2:T$4955,ObservedSpeciesData!$A$2:$A$4955,$A583,ObservedSpeciesData!$D$2:$D$4955,$D583),"")</f>
        <v/>
      </c>
      <c r="U583" s="24" t="str">
        <f>IF(ISNUMBER(AVERAGEIFS(ObservedSpeciesData!U$2:U$4955,ObservedSpeciesData!$A$2:$A$4955,$A583,ObservedSpeciesData!$C$2:$C$4955,$C583,ObservedSpeciesData!$D$2:$D$4955,$D583)),AVERAGEIFS(ObservedSpeciesData!U$2:U$4955,ObservedSpeciesData!$A$2:$A$4955,$A583,ObservedSpeciesData!$C$2:$C$4955,$C583,ObservedSpeciesData!$D$2:$D$4955,$D583),"")</f>
        <v/>
      </c>
      <c r="V583" s="23">
        <f>IF(ISNUMBER(AVERAGEIFS(ObservedSpeciesData!V$2:V$4955,ObservedSpeciesData!$A$2:$A$4955,$A583,ObservedSpeciesData!$D$2:$D$4955,$D583)),AVERAGEIFS(ObservedSpeciesData!V$2:V$4955,ObservedSpeciesData!$A$2:$A$4955,$A583,ObservedSpeciesData!$D$2:$D$4955,$D583),"")</f>
        <v>23.425444602966309</v>
      </c>
      <c r="W583" s="23">
        <f>IF(ISNUMBER(AVERAGEIFS(ObservedSpeciesData!W$2:W$4955,ObservedSpeciesData!$A$2:$A$4955,$A583,ObservedSpeciesData!$D$2:$D$4955,$D583)),AVERAGEIFS(ObservedSpeciesData!W$2:W$4955,ObservedSpeciesData!$A$2:$A$4955,$A583,ObservedSpeciesData!$D$2:$D$4955,$D583),"")</f>
        <v>15.884009599685669</v>
      </c>
      <c r="X583" s="23">
        <f>IF(ISNUMBER(AVERAGEIFS(ObservedSpeciesData!X$2:X$4955,ObservedSpeciesData!$A$2:$A$4955,$A583,ObservedSpeciesData!$D$2:$D$4955,$D583)),AVERAGEIFS(ObservedSpeciesData!X$2:X$4955,ObservedSpeciesData!$A$2:$A$4955,$A583,ObservedSpeciesData!$D$2:$D$4955,$D583),"")</f>
        <v>75.040979862213135</v>
      </c>
      <c r="Y583" s="23">
        <f>IF(ISNUMBER(AVERAGEIFS(ObservedSpeciesData!Y$2:Y$4955,ObservedSpeciesData!$A$2:$A$4955,$A583,ObservedSpeciesData!$D$2:$D$4955,$D583)),AVERAGEIFS(ObservedSpeciesData!Y$2:Y$4955,ObservedSpeciesData!$A$2:$A$4955,$A583,ObservedSpeciesData!$D$2:$D$4955,$D583),"")</f>
        <v>42.74612832069397</v>
      </c>
      <c r="Z583" s="23">
        <f>IF(ISNUMBER(AVERAGEIFS(ObservedSpeciesData!Z$2:Z$4955,ObservedSpeciesData!$A$2:$A$4955,$A583,ObservedSpeciesData!$D$2:$D$4955,$D583)),AVERAGEIFS(ObservedSpeciesData!Z$2:Z$4955,ObservedSpeciesData!$A$2:$A$4955,$A583,ObservedSpeciesData!$D$2:$D$4955,$D583),"")</f>
        <v>90.968024730682373</v>
      </c>
      <c r="AA583" s="23">
        <f>IF(ISNUMBER(AVERAGEIFS(ObservedSpeciesData!AA$2:AA$4955,ObservedSpeciesData!$A$2:$A$4955,$A583,ObservedSpeciesData!$D$2:$D$4955,$D583)),AVERAGEIFS(ObservedSpeciesData!AA$2:AA$4955,ObservedSpeciesData!$A$2:$A$4955,$A583,ObservedSpeciesData!$D$2:$D$4955,$D583),"")</f>
        <v>21.386953592300415</v>
      </c>
      <c r="AB583" s="24">
        <f>IF(ISNUMBER(AVERAGEIFS(ObservedSpeciesData!AB$2:AB$4955,ObservedSpeciesData!$A$2:$A$4955,$A583,ObservedSpeciesData!$D$2:$D$4955,$D583)),AVERAGEIFS(ObservedSpeciesData!AB$2:AB$4955,ObservedSpeciesData!$A$2:$A$4955,$A583,ObservedSpeciesData!$D$2:$D$4955,$D583),"")</f>
        <v>3.4219125747680663E-2</v>
      </c>
      <c r="AC583" s="24">
        <f>IF(ISNUMBER(AVERAGEIFS(ObservedSpeciesData!AC$2:AC$4955,ObservedSpeciesData!$A$2:$A$4955,$A583,ObservedSpeciesData!$D$2:$D$4955,$D583)),AVERAGEIFS(ObservedSpeciesData!AC$2:AC$4955,ObservedSpeciesData!$A$2:$A$4955,$A583,ObservedSpeciesData!$D$2:$D$4955,$D583),"")</f>
        <v>3.4219125747680663E-2</v>
      </c>
      <c r="AD583" s="23">
        <f>IF(ISNUMBER(AVERAGEIFS(ObservedSpeciesData!AD$2:AD$4955,ObservedSpeciesData!$A$2:$A$4955,$A583,ObservedSpeciesData!$D$2:$D$4955,$D583)),AVERAGEIFS(ObservedSpeciesData!AD$2:AD$4955,ObservedSpeciesData!$A$2:$A$4955,$A583,ObservedSpeciesData!$D$2:$D$4955,$D583),"")</f>
        <v>12.006556777954103</v>
      </c>
      <c r="AE583" s="24">
        <f>IF(ISNUMBER(AVERAGEIFS(ObservedSpeciesData!AE$2:AE$4955,ObservedSpeciesData!$A$2:$A$4955,$A583,ObservedSpeciesData!$D$2:$D$4955,$D583)),AVERAGEIFS(ObservedSpeciesData!AE$2:AE$4955,ObservedSpeciesData!$A$2:$A$4955,$A583,ObservedSpeciesData!$D$2:$D$4955,$D583),"")</f>
        <v>12.609665332086271</v>
      </c>
      <c r="AF583" s="23"/>
      <c r="AG583" s="24"/>
      <c r="AH583" s="23">
        <f>IF(ISNUMBER(AVERAGEIFS(ObservedSpeciesData!AH$2:AH$4955,ObservedSpeciesData!$A$2:$A$4955,$A583,ObservedSpeciesData!$D$2:$D$4955,$D583)),AVERAGEIFS(ObservedSpeciesData!AH$2:AH$4955,ObservedSpeciesData!$A$2:$A$4955,$A583,ObservedSpeciesData!$D$2:$D$4955,$D583),"")</f>
        <v>3.2847500000000003</v>
      </c>
      <c r="AI583" s="23">
        <f>IF(ISNUMBER(AVERAGEIFS(ObservedSpeciesData!AI$2:AI$4955,ObservedSpeciesData!$A$2:$A$4955,$A583,ObservedSpeciesData!$C$2:$C$4955,$C583,ObservedSpeciesData!$D$2:$D$4955,$D583)),AVERAGEIFS(ObservedSpeciesData!AI$2:AI$4955,ObservedSpeciesData!$A$2:$A$4955,$A583,ObservedSpeciesData!$C$2:$C$4955,$C583,ObservedSpeciesData!$D$2:$D$4955,$D583),"")</f>
        <v>25.931000000000001</v>
      </c>
      <c r="AJ583" s="2">
        <f>COUNTIFS(ObservedSpeciesData!$A$2:$A$828,$A583,ObservedSpeciesData!$D$2:$D$828,$D583)</f>
        <v>0</v>
      </c>
      <c r="AK583" s="2">
        <f t="shared" si="9"/>
        <v>15</v>
      </c>
    </row>
    <row r="584" spans="1:37" x14ac:dyDescent="0.25">
      <c r="A584" s="14" t="s">
        <v>104</v>
      </c>
      <c r="B584" t="s">
        <v>98</v>
      </c>
      <c r="C584" t="s">
        <v>105</v>
      </c>
      <c r="D584" s="13">
        <v>42459</v>
      </c>
      <c r="E584">
        <v>1</v>
      </c>
      <c r="F584">
        <v>0</v>
      </c>
      <c r="G584" s="2" t="s">
        <v>87</v>
      </c>
      <c r="H584" s="2" t="s">
        <v>12</v>
      </c>
      <c r="I584">
        <v>8</v>
      </c>
      <c r="J584" s="2" t="s">
        <v>88</v>
      </c>
      <c r="K584" s="2">
        <f>IF(ISNUMBER(AVERAGEIFS(ObservedSpeciesData!K$2:K$4955,ObservedSpeciesData!$A$2:$A$4955,$A584,ObservedSpeciesData!$D$2:$D$4955,$D584)),AVERAGEIFS(ObservedSpeciesData!K$2:K$4955,ObservedSpeciesData!$A$2:$A$4955,$A584,ObservedSpeciesData!$D$2:$D$4955,$D584),"")</f>
        <v>0</v>
      </c>
      <c r="L584" s="26">
        <f>IF(ISNUMBER(AVERAGEIFS(ObservedSpeciesData!L$2:L$4955,ObservedSpeciesData!$A$2:$A$4955,$A584,ObservedSpeciesData!$D$2:$D$4955,$D584)),AVERAGEIFS(ObservedSpeciesData!L$2:L$4955,ObservedSpeciesData!$A$2:$A$4955,$A584,ObservedSpeciesData!$D$2:$D$4955,$D584),"")</f>
        <v>1292.1666666666667</v>
      </c>
      <c r="M584" s="23">
        <f>IF(ISNUMBER(AVERAGEIFS(ObservedSpeciesData!M$2:M$4955,ObservedSpeciesData!$A$2:$A$4955,$A584,ObservedSpeciesData!$D$2:$D$4955,$D584)),AVERAGEIFS(ObservedSpeciesData!M$2:M$4955,ObservedSpeciesData!$A$2:$A$4955,$A584,ObservedSpeciesData!$D$2:$D$4955,$D584),"")</f>
        <v>129.21666666666667</v>
      </c>
      <c r="N584" s="23" t="str">
        <f>IF(ISNUMBER(AVERAGEIFS(ObservedSpeciesData!N$2:N$4955,ObservedSpeciesData!$A$2:$A$4955,$A584,ObservedSpeciesData!$D$2:$D$4955,$D584)),AVERAGEIFS(ObservedSpeciesData!N$2:N$4955,ObservedSpeciesData!$A$2:$A$4955,$A584,ObservedSpeciesData!$D$2:$D$4955,$D584),"")</f>
        <v/>
      </c>
      <c r="O584" s="23" t="str">
        <f>IF(ISNUMBER(AVERAGEIFS(ObservedSpeciesData!O$2:O$4955,ObservedSpeciesData!$A$2:$A$4955,$A584,ObservedSpeciesData!$D$2:$D$4955,$D584)),AVERAGEIFS(ObservedSpeciesData!O$2:O$4955,ObservedSpeciesData!$A$2:$A$4955,$A584,ObservedSpeciesData!$D$2:$D$4955,$D584),"")</f>
        <v/>
      </c>
      <c r="P584" s="23" t="str">
        <f>IF(ISNUMBER(AVERAGEIFS(ObservedSpeciesData!P$2:P$4955,ObservedSpeciesData!$A$2:$A$4955,$A584,ObservedSpeciesData!$C$2:$C$4955,$C584,ObservedSpeciesData!$D$2:$D$4955,$D584)),AVERAGEIFS(ObservedSpeciesData!P$2:P$4955,ObservedSpeciesData!$A$2:$A$4955,$A584,ObservedSpeciesData!$C$2:$C$4955,$C584,ObservedSpeciesData!$D$2:$D$4955,$D584),"")</f>
        <v/>
      </c>
      <c r="Q584" s="23"/>
      <c r="R584" s="25" t="str">
        <f>IF(ISNUMBER(AVERAGEIFS(ObservedSpeciesData!R$2:R$4955,ObservedSpeciesData!$A$2:$A$4955,$A584,ObservedSpeciesData!$D$2:$D$4955,$D584)),AVERAGEIFS(ObservedSpeciesData!R$2:R$4955,ObservedSpeciesData!$A$2:$A$4955,$A584,ObservedSpeciesData!$D$2:$D$4955,$D584),"")</f>
        <v/>
      </c>
      <c r="S584" s="25" t="str">
        <f>IF(ISNUMBER(AVERAGEIFS(ObservedSpeciesData!S$2:S$4955,ObservedSpeciesData!$A$2:$A$4955,$A584,ObservedSpeciesData!$D$2:$D$4955,$D584)),AVERAGEIFS(ObservedSpeciesData!S$2:S$4955,ObservedSpeciesData!$A$2:$A$4955,$A584,ObservedSpeciesData!$D$2:$D$4955,$D584),"")</f>
        <v/>
      </c>
      <c r="T584" s="23" t="str">
        <f>IF(ISNUMBER(AVERAGEIFS(ObservedSpeciesData!T$2:T$4955,ObservedSpeciesData!$A$2:$A$4955,$A584,ObservedSpeciesData!$D$2:$D$4955,$D584)),AVERAGEIFS(ObservedSpeciesData!T$2:T$4955,ObservedSpeciesData!$A$2:$A$4955,$A584,ObservedSpeciesData!$D$2:$D$4955,$D584),"")</f>
        <v/>
      </c>
      <c r="U584" s="24" t="str">
        <f>IF(ISNUMBER(AVERAGEIFS(ObservedSpeciesData!U$2:U$4955,ObservedSpeciesData!$A$2:$A$4955,$A584,ObservedSpeciesData!$C$2:$C$4955,$C584,ObservedSpeciesData!$D$2:$D$4955,$D584)),AVERAGEIFS(ObservedSpeciesData!U$2:U$4955,ObservedSpeciesData!$A$2:$A$4955,$A584,ObservedSpeciesData!$C$2:$C$4955,$C584,ObservedSpeciesData!$D$2:$D$4955,$D584),"")</f>
        <v/>
      </c>
      <c r="V584" s="23">
        <f>IF(ISNUMBER(AVERAGEIFS(ObservedSpeciesData!V$2:V$4955,ObservedSpeciesData!$A$2:$A$4955,$A584,ObservedSpeciesData!$D$2:$D$4955,$D584)),AVERAGEIFS(ObservedSpeciesData!V$2:V$4955,ObservedSpeciesData!$A$2:$A$4955,$A584,ObservedSpeciesData!$D$2:$D$4955,$D584),"")</f>
        <v>20.740764538447063</v>
      </c>
      <c r="W584" s="23">
        <f>IF(ISNUMBER(AVERAGEIFS(ObservedSpeciesData!W$2:W$4955,ObservedSpeciesData!$A$2:$A$4955,$A584,ObservedSpeciesData!$D$2:$D$4955,$D584)),AVERAGEIFS(ObservedSpeciesData!W$2:W$4955,ObservedSpeciesData!$A$2:$A$4955,$A584,ObservedSpeciesData!$D$2:$D$4955,$D584),"")</f>
        <v>15.658027013142904</v>
      </c>
      <c r="X584" s="23">
        <f>IF(ISNUMBER(AVERAGEIFS(ObservedSpeciesData!X$2:X$4955,ObservedSpeciesData!$A$2:$A$4955,$A584,ObservedSpeciesData!$D$2:$D$4955,$D584)),AVERAGEIFS(ObservedSpeciesData!X$2:X$4955,ObservedSpeciesData!$A$2:$A$4955,$A584,ObservedSpeciesData!$D$2:$D$4955,$D584),"")</f>
        <v>77.281070709228516</v>
      </c>
      <c r="Y584" s="23">
        <f>IF(ISNUMBER(AVERAGEIFS(ObservedSpeciesData!Y$2:Y$4955,ObservedSpeciesData!$A$2:$A$4955,$A584,ObservedSpeciesData!$D$2:$D$4955,$D584)),AVERAGEIFS(ObservedSpeciesData!Y$2:Y$4955,ObservedSpeciesData!$A$2:$A$4955,$A584,ObservedSpeciesData!$D$2:$D$4955,$D584),"")</f>
        <v>32.929837703704834</v>
      </c>
      <c r="Z584" s="23">
        <f>IF(ISNUMBER(AVERAGEIFS(ObservedSpeciesData!Z$2:Z$4955,ObservedSpeciesData!$A$2:$A$4955,$A584,ObservedSpeciesData!$D$2:$D$4955,$D584)),AVERAGEIFS(ObservedSpeciesData!Z$2:Z$4955,ObservedSpeciesData!$A$2:$A$4955,$A584,ObservedSpeciesData!$D$2:$D$4955,$D584),"")</f>
        <v>90.061457316080734</v>
      </c>
      <c r="AA584" s="23">
        <f>IF(ISNUMBER(AVERAGEIFS(ObservedSpeciesData!AA$2:AA$4955,ObservedSpeciesData!$A$2:$A$4955,$A584,ObservedSpeciesData!$D$2:$D$4955,$D584)),AVERAGEIFS(ObservedSpeciesData!AA$2:AA$4955,ObservedSpeciesData!$A$2:$A$4955,$A584,ObservedSpeciesData!$D$2:$D$4955,$D584),"")</f>
        <v>24.422958691914875</v>
      </c>
      <c r="AB584" s="24">
        <f>IF(ISNUMBER(AVERAGEIFS(ObservedSpeciesData!AB$2:AB$4955,ObservedSpeciesData!$A$2:$A$4955,$A584,ObservedSpeciesData!$D$2:$D$4955,$D584)),AVERAGEIFS(ObservedSpeciesData!AB$2:AB$4955,ObservedSpeciesData!$A$2:$A$4955,$A584,ObservedSpeciesData!$D$2:$D$4955,$D584),"")</f>
        <v>3.9076733907063808E-2</v>
      </c>
      <c r="AC584" s="24">
        <f>IF(ISNUMBER(AVERAGEIFS(ObservedSpeciesData!AC$2:AC$4955,ObservedSpeciesData!$A$2:$A$4955,$A584,ObservedSpeciesData!$D$2:$D$4955,$D584)),AVERAGEIFS(ObservedSpeciesData!AC$2:AC$4955,ObservedSpeciesData!$A$2:$A$4955,$A584,ObservedSpeciesData!$D$2:$D$4955,$D584),"")</f>
        <v>3.9076733907063808E-2</v>
      </c>
      <c r="AD584" s="23">
        <f>IF(ISNUMBER(AVERAGEIFS(ObservedSpeciesData!AD$2:AD$4955,ObservedSpeciesData!$A$2:$A$4955,$A584,ObservedSpeciesData!$D$2:$D$4955,$D584)),AVERAGEIFS(ObservedSpeciesData!AD$2:AD$4955,ObservedSpeciesData!$A$2:$A$4955,$A584,ObservedSpeciesData!$D$2:$D$4955,$D584),"")</f>
        <v>12.364971313476564</v>
      </c>
      <c r="AE584" s="24">
        <f>IF(ISNUMBER(AVERAGEIFS(ObservedSpeciesData!AE$2:AE$4955,ObservedSpeciesData!$A$2:$A$4955,$A584,ObservedSpeciesData!$D$2:$D$4955,$D584)),AVERAGEIFS(ObservedSpeciesData!AE$2:AE$4955,ObservedSpeciesData!$A$2:$A$4955,$A584,ObservedSpeciesData!$D$2:$D$4955,$D584),"")</f>
        <v>19.409172444481342</v>
      </c>
      <c r="AF584" s="23"/>
      <c r="AG584" s="24"/>
      <c r="AH584" s="23" t="str">
        <f>IF(ISNUMBER(AVERAGEIFS(ObservedSpeciesData!AH$2:AH$4955,ObservedSpeciesData!$A$2:$A$4955,$A584,ObservedSpeciesData!$D$2:$D$4955,$D584)),AVERAGEIFS(ObservedSpeciesData!AH$2:AH$4955,ObservedSpeciesData!$A$2:$A$4955,$A584,ObservedSpeciesData!$D$2:$D$4955,$D584),"")</f>
        <v/>
      </c>
      <c r="AI584" s="23" t="str">
        <f>IF(ISNUMBER(AVERAGEIFS(ObservedSpeciesData!AI$2:AI$4955,ObservedSpeciesData!$A$2:$A$4955,$A584,ObservedSpeciesData!$C$2:$C$4955,$C584,ObservedSpeciesData!$D$2:$D$4955,$D584)),AVERAGEIFS(ObservedSpeciesData!AI$2:AI$4955,ObservedSpeciesData!$A$2:$A$4955,$A584,ObservedSpeciesData!$C$2:$C$4955,$C584,ObservedSpeciesData!$D$2:$D$4955,$D584),"")</f>
        <v/>
      </c>
      <c r="AJ584" s="2">
        <f>COUNTIFS(ObservedSpeciesData!$A$2:$A$828,$A584,ObservedSpeciesData!$D$2:$D$828,$D584)</f>
        <v>0</v>
      </c>
      <c r="AK584" s="2">
        <f t="shared" si="9"/>
        <v>11</v>
      </c>
    </row>
    <row r="585" spans="1:37" x14ac:dyDescent="0.25">
      <c r="A585" s="14" t="s">
        <v>103</v>
      </c>
      <c r="B585" t="s">
        <v>98</v>
      </c>
      <c r="C585" t="s">
        <v>105</v>
      </c>
      <c r="D585" s="13">
        <v>42459</v>
      </c>
      <c r="E585">
        <v>1</v>
      </c>
      <c r="F585">
        <v>50</v>
      </c>
      <c r="G585" s="2" t="s">
        <v>87</v>
      </c>
      <c r="H585" s="2" t="s">
        <v>12</v>
      </c>
      <c r="I585">
        <v>8</v>
      </c>
      <c r="J585" s="2" t="s">
        <v>88</v>
      </c>
      <c r="K585" s="2">
        <f>IF(ISNUMBER(AVERAGEIFS(ObservedSpeciesData!K$2:K$4955,ObservedSpeciesData!$A$2:$A$4955,$A585,ObservedSpeciesData!$D$2:$D$4955,$D585)),AVERAGEIFS(ObservedSpeciesData!K$2:K$4955,ObservedSpeciesData!$A$2:$A$4955,$A585,ObservedSpeciesData!$D$2:$D$4955,$D585),"")</f>
        <v>45</v>
      </c>
      <c r="L585" s="26">
        <f>IF(ISNUMBER(AVERAGEIFS(ObservedSpeciesData!L$2:L$4955,ObservedSpeciesData!$A$2:$A$4955,$A585,ObservedSpeciesData!$D$2:$D$4955,$D585)),AVERAGEIFS(ObservedSpeciesData!L$2:L$4955,ObservedSpeciesData!$A$2:$A$4955,$A585,ObservedSpeciesData!$D$2:$D$4955,$D585),"")</f>
        <v>1427.2916666666667</v>
      </c>
      <c r="M585" s="23">
        <f>IF(ISNUMBER(AVERAGEIFS(ObservedSpeciesData!M$2:M$4955,ObservedSpeciesData!$A$2:$A$4955,$A585,ObservedSpeciesData!$D$2:$D$4955,$D585)),AVERAGEIFS(ObservedSpeciesData!M$2:M$4955,ObservedSpeciesData!$A$2:$A$4955,$A585,ObservedSpeciesData!$D$2:$D$4955,$D585),"")</f>
        <v>142.72916666666666</v>
      </c>
      <c r="N585" s="23" t="str">
        <f>IF(ISNUMBER(AVERAGEIFS(ObservedSpeciesData!N$2:N$4955,ObservedSpeciesData!$A$2:$A$4955,$A585,ObservedSpeciesData!$D$2:$D$4955,$D585)),AVERAGEIFS(ObservedSpeciesData!N$2:N$4955,ObservedSpeciesData!$A$2:$A$4955,$A585,ObservedSpeciesData!$D$2:$D$4955,$D585),"")</f>
        <v/>
      </c>
      <c r="O585" s="23" t="str">
        <f>IF(ISNUMBER(AVERAGEIFS(ObservedSpeciesData!O$2:O$4955,ObservedSpeciesData!$A$2:$A$4955,$A585,ObservedSpeciesData!$D$2:$D$4955,$D585)),AVERAGEIFS(ObservedSpeciesData!O$2:O$4955,ObservedSpeciesData!$A$2:$A$4955,$A585,ObservedSpeciesData!$D$2:$D$4955,$D585),"")</f>
        <v/>
      </c>
      <c r="P585" s="23" t="str">
        <f>IF(ISNUMBER(AVERAGEIFS(ObservedSpeciesData!P$2:P$4955,ObservedSpeciesData!$A$2:$A$4955,$A585,ObservedSpeciesData!$C$2:$C$4955,$C585,ObservedSpeciesData!$D$2:$D$4955,$D585)),AVERAGEIFS(ObservedSpeciesData!P$2:P$4955,ObservedSpeciesData!$A$2:$A$4955,$A585,ObservedSpeciesData!$C$2:$C$4955,$C585,ObservedSpeciesData!$D$2:$D$4955,$D585),"")</f>
        <v/>
      </c>
      <c r="Q585" s="23"/>
      <c r="R585" s="25" t="str">
        <f>IF(ISNUMBER(AVERAGEIFS(ObservedSpeciesData!R$2:R$4955,ObservedSpeciesData!$A$2:$A$4955,$A585,ObservedSpeciesData!$D$2:$D$4955,$D585)),AVERAGEIFS(ObservedSpeciesData!R$2:R$4955,ObservedSpeciesData!$A$2:$A$4955,$A585,ObservedSpeciesData!$D$2:$D$4955,$D585),"")</f>
        <v/>
      </c>
      <c r="S585" s="25" t="str">
        <f>IF(ISNUMBER(AVERAGEIFS(ObservedSpeciesData!S$2:S$4955,ObservedSpeciesData!$A$2:$A$4955,$A585,ObservedSpeciesData!$D$2:$D$4955,$D585)),AVERAGEIFS(ObservedSpeciesData!S$2:S$4955,ObservedSpeciesData!$A$2:$A$4955,$A585,ObservedSpeciesData!$D$2:$D$4955,$D585),"")</f>
        <v/>
      </c>
      <c r="T585" s="23" t="str">
        <f>IF(ISNUMBER(AVERAGEIFS(ObservedSpeciesData!T$2:T$4955,ObservedSpeciesData!$A$2:$A$4955,$A585,ObservedSpeciesData!$D$2:$D$4955,$D585)),AVERAGEIFS(ObservedSpeciesData!T$2:T$4955,ObservedSpeciesData!$A$2:$A$4955,$A585,ObservedSpeciesData!$D$2:$D$4955,$D585),"")</f>
        <v/>
      </c>
      <c r="U585" s="24" t="str">
        <f>IF(ISNUMBER(AVERAGEIFS(ObservedSpeciesData!U$2:U$4955,ObservedSpeciesData!$A$2:$A$4955,$A585,ObservedSpeciesData!$C$2:$C$4955,$C585,ObservedSpeciesData!$D$2:$D$4955,$D585)),AVERAGEIFS(ObservedSpeciesData!U$2:U$4955,ObservedSpeciesData!$A$2:$A$4955,$A585,ObservedSpeciesData!$C$2:$C$4955,$C585,ObservedSpeciesData!$D$2:$D$4955,$D585),"")</f>
        <v/>
      </c>
      <c r="V585" s="23">
        <f>IF(ISNUMBER(AVERAGEIFS(ObservedSpeciesData!V$2:V$4955,ObservedSpeciesData!$A$2:$A$4955,$A585,ObservedSpeciesData!$D$2:$D$4955,$D585)),AVERAGEIFS(ObservedSpeciesData!V$2:V$4955,ObservedSpeciesData!$A$2:$A$4955,$A585,ObservedSpeciesData!$D$2:$D$4955,$D585),"")</f>
        <v>21.143394708633423</v>
      </c>
      <c r="W585" s="23">
        <f>IF(ISNUMBER(AVERAGEIFS(ObservedSpeciesData!W$2:W$4955,ObservedSpeciesData!$A$2:$A$4955,$A585,ObservedSpeciesData!$D$2:$D$4955,$D585)),AVERAGEIFS(ObservedSpeciesData!W$2:W$4955,ObservedSpeciesData!$A$2:$A$4955,$A585,ObservedSpeciesData!$D$2:$D$4955,$D585),"")</f>
        <v>15.661165714263916</v>
      </c>
      <c r="X585" s="23">
        <f>IF(ISNUMBER(AVERAGEIFS(ObservedSpeciesData!X$2:X$4955,ObservedSpeciesData!$A$2:$A$4955,$A585,ObservedSpeciesData!$D$2:$D$4955,$D585)),AVERAGEIFS(ObservedSpeciesData!X$2:X$4955,ObservedSpeciesData!$A$2:$A$4955,$A585,ObservedSpeciesData!$D$2:$D$4955,$D585),"")</f>
        <v>77.715194066365555</v>
      </c>
      <c r="Y585" s="23">
        <f>IF(ISNUMBER(AVERAGEIFS(ObservedSpeciesData!Y$2:Y$4955,ObservedSpeciesData!$A$2:$A$4955,$A585,ObservedSpeciesData!$D$2:$D$4955,$D585)),AVERAGEIFS(ObservedSpeciesData!Y$2:Y$4955,ObservedSpeciesData!$A$2:$A$4955,$A585,ObservedSpeciesData!$D$2:$D$4955,$D585),"")</f>
        <v>33.72282807032267</v>
      </c>
      <c r="Z585" s="23">
        <f>IF(ISNUMBER(AVERAGEIFS(ObservedSpeciesData!Z$2:Z$4955,ObservedSpeciesData!$A$2:$A$4955,$A585,ObservedSpeciesData!$D$2:$D$4955,$D585)),AVERAGEIFS(ObservedSpeciesData!Z$2:Z$4955,ObservedSpeciesData!$A$2:$A$4955,$A585,ObservedSpeciesData!$D$2:$D$4955,$D585),"")</f>
        <v>90.590897878011063</v>
      </c>
      <c r="AA585" s="23">
        <f>IF(ISNUMBER(AVERAGEIFS(ObservedSpeciesData!AA$2:AA$4955,ObservedSpeciesData!$A$2:$A$4955,$A585,ObservedSpeciesData!$D$2:$D$4955,$D585)),AVERAGEIFS(ObservedSpeciesData!AA$2:AA$4955,ObservedSpeciesData!$A$2:$A$4955,$A585,ObservedSpeciesData!$D$2:$D$4955,$D585),"")</f>
        <v>23.892312844594318</v>
      </c>
      <c r="AB585" s="24">
        <f>IF(ISNUMBER(AVERAGEIFS(ObservedSpeciesData!AB$2:AB$4955,ObservedSpeciesData!$A$2:$A$4955,$A585,ObservedSpeciesData!$D$2:$D$4955,$D585)),AVERAGEIFS(ObservedSpeciesData!AB$2:AB$4955,ObservedSpeciesData!$A$2:$A$4955,$A585,ObservedSpeciesData!$D$2:$D$4955,$D585),"")</f>
        <v>3.8227700551350913E-2</v>
      </c>
      <c r="AC585" s="24">
        <f>IF(ISNUMBER(AVERAGEIFS(ObservedSpeciesData!AC$2:AC$4955,ObservedSpeciesData!$A$2:$A$4955,$A585,ObservedSpeciesData!$D$2:$D$4955,$D585)),AVERAGEIFS(ObservedSpeciesData!AC$2:AC$4955,ObservedSpeciesData!$A$2:$A$4955,$A585,ObservedSpeciesData!$D$2:$D$4955,$D585),"")</f>
        <v>3.8227700551350913E-2</v>
      </c>
      <c r="AD585" s="23">
        <f>IF(ISNUMBER(AVERAGEIFS(ObservedSpeciesData!AD$2:AD$4955,ObservedSpeciesData!$A$2:$A$4955,$A585,ObservedSpeciesData!$D$2:$D$4955,$D585)),AVERAGEIFS(ObservedSpeciesData!AD$2:AD$4955,ObservedSpeciesData!$A$2:$A$4955,$A585,ObservedSpeciesData!$D$2:$D$4955,$D585),"")</f>
        <v>12.434431050618487</v>
      </c>
      <c r="AE585" s="24">
        <f>IF(ISNUMBER(AVERAGEIFS(ObservedSpeciesData!AE$2:AE$4955,ObservedSpeciesData!$A$2:$A$4955,$A585,ObservedSpeciesData!$D$2:$D$4955,$D585)),AVERAGEIFS(ObservedSpeciesData!AE$2:AE$4955,ObservedSpeciesData!$A$2:$A$4955,$A585,ObservedSpeciesData!$D$2:$D$4955,$D585),"")</f>
        <v>17.738056284249371</v>
      </c>
      <c r="AF585" s="23"/>
      <c r="AG585" s="24"/>
      <c r="AH585" s="23" t="str">
        <f>IF(ISNUMBER(AVERAGEIFS(ObservedSpeciesData!AH$2:AH$4955,ObservedSpeciesData!$A$2:$A$4955,$A585,ObservedSpeciesData!$D$2:$D$4955,$D585)),AVERAGEIFS(ObservedSpeciesData!AH$2:AH$4955,ObservedSpeciesData!$A$2:$A$4955,$A585,ObservedSpeciesData!$D$2:$D$4955,$D585),"")</f>
        <v/>
      </c>
      <c r="AI585" s="23" t="str">
        <f>IF(ISNUMBER(AVERAGEIFS(ObservedSpeciesData!AI$2:AI$4955,ObservedSpeciesData!$A$2:$A$4955,$A585,ObservedSpeciesData!$C$2:$C$4955,$C585,ObservedSpeciesData!$D$2:$D$4955,$D585)),AVERAGEIFS(ObservedSpeciesData!AI$2:AI$4955,ObservedSpeciesData!$A$2:$A$4955,$A585,ObservedSpeciesData!$C$2:$C$4955,$C585,ObservedSpeciesData!$D$2:$D$4955,$D585),"")</f>
        <v/>
      </c>
      <c r="AJ585" s="2">
        <f>COUNTIFS(ObservedSpeciesData!$A$2:$A$828,$A585,ObservedSpeciesData!$D$2:$D$828,$D585)</f>
        <v>0</v>
      </c>
      <c r="AK585" s="2">
        <f t="shared" si="9"/>
        <v>11</v>
      </c>
    </row>
    <row r="586" spans="1:37" x14ac:dyDescent="0.25">
      <c r="A586" s="14" t="s">
        <v>102</v>
      </c>
      <c r="B586" t="s">
        <v>98</v>
      </c>
      <c r="C586" t="s">
        <v>105</v>
      </c>
      <c r="D586" s="13">
        <v>42459</v>
      </c>
      <c r="E586">
        <v>1</v>
      </c>
      <c r="F586">
        <v>100</v>
      </c>
      <c r="G586" s="2" t="s">
        <v>87</v>
      </c>
      <c r="H586" s="2" t="s">
        <v>12</v>
      </c>
      <c r="I586">
        <v>8</v>
      </c>
      <c r="J586" s="2" t="s">
        <v>88</v>
      </c>
      <c r="K586" s="2">
        <f>IF(ISNUMBER(AVERAGEIFS(ObservedSpeciesData!K$2:K$4955,ObservedSpeciesData!$A$2:$A$4955,$A586,ObservedSpeciesData!$D$2:$D$4955,$D586)),AVERAGEIFS(ObservedSpeciesData!K$2:K$4955,ObservedSpeciesData!$A$2:$A$4955,$A586,ObservedSpeciesData!$D$2:$D$4955,$D586),"")</f>
        <v>78</v>
      </c>
      <c r="L586" s="26">
        <f>IF(ISNUMBER(AVERAGEIFS(ObservedSpeciesData!L$2:L$4955,ObservedSpeciesData!$A$2:$A$4955,$A586,ObservedSpeciesData!$D$2:$D$4955,$D586)),AVERAGEIFS(ObservedSpeciesData!L$2:L$4955,ObservedSpeciesData!$A$2:$A$4955,$A586,ObservedSpeciesData!$D$2:$D$4955,$D586),"")</f>
        <v>1485.625</v>
      </c>
      <c r="M586" s="23">
        <f>IF(ISNUMBER(AVERAGEIFS(ObservedSpeciesData!M$2:M$4955,ObservedSpeciesData!$A$2:$A$4955,$A586,ObservedSpeciesData!$D$2:$D$4955,$D586)),AVERAGEIFS(ObservedSpeciesData!M$2:M$4955,ObservedSpeciesData!$A$2:$A$4955,$A586,ObservedSpeciesData!$D$2:$D$4955,$D586),"")</f>
        <v>148.56250000000003</v>
      </c>
      <c r="N586" s="23" t="str">
        <f>IF(ISNUMBER(AVERAGEIFS(ObservedSpeciesData!N$2:N$4955,ObservedSpeciesData!$A$2:$A$4955,$A586,ObservedSpeciesData!$D$2:$D$4955,$D586)),AVERAGEIFS(ObservedSpeciesData!N$2:N$4955,ObservedSpeciesData!$A$2:$A$4955,$A586,ObservedSpeciesData!$D$2:$D$4955,$D586),"")</f>
        <v/>
      </c>
      <c r="O586" s="23" t="str">
        <f>IF(ISNUMBER(AVERAGEIFS(ObservedSpeciesData!O$2:O$4955,ObservedSpeciesData!$A$2:$A$4955,$A586,ObservedSpeciesData!$D$2:$D$4955,$D586)),AVERAGEIFS(ObservedSpeciesData!O$2:O$4955,ObservedSpeciesData!$A$2:$A$4955,$A586,ObservedSpeciesData!$D$2:$D$4955,$D586),"")</f>
        <v/>
      </c>
      <c r="P586" s="23" t="str">
        <f>IF(ISNUMBER(AVERAGEIFS(ObservedSpeciesData!P$2:P$4955,ObservedSpeciesData!$A$2:$A$4955,$A586,ObservedSpeciesData!$C$2:$C$4955,$C586,ObservedSpeciesData!$D$2:$D$4955,$D586)),AVERAGEIFS(ObservedSpeciesData!P$2:P$4955,ObservedSpeciesData!$A$2:$A$4955,$A586,ObservedSpeciesData!$C$2:$C$4955,$C586,ObservedSpeciesData!$D$2:$D$4955,$D586),"")</f>
        <v/>
      </c>
      <c r="Q586" s="23"/>
      <c r="R586" s="25" t="str">
        <f>IF(ISNUMBER(AVERAGEIFS(ObservedSpeciesData!R$2:R$4955,ObservedSpeciesData!$A$2:$A$4955,$A586,ObservedSpeciesData!$D$2:$D$4955,$D586)),AVERAGEIFS(ObservedSpeciesData!R$2:R$4955,ObservedSpeciesData!$A$2:$A$4955,$A586,ObservedSpeciesData!$D$2:$D$4955,$D586),"")</f>
        <v/>
      </c>
      <c r="S586" s="25" t="str">
        <f>IF(ISNUMBER(AVERAGEIFS(ObservedSpeciesData!S$2:S$4955,ObservedSpeciesData!$A$2:$A$4955,$A586,ObservedSpeciesData!$D$2:$D$4955,$D586)),AVERAGEIFS(ObservedSpeciesData!S$2:S$4955,ObservedSpeciesData!$A$2:$A$4955,$A586,ObservedSpeciesData!$D$2:$D$4955,$D586),"")</f>
        <v/>
      </c>
      <c r="T586" s="23" t="str">
        <f>IF(ISNUMBER(AVERAGEIFS(ObservedSpeciesData!T$2:T$4955,ObservedSpeciesData!$A$2:$A$4955,$A586,ObservedSpeciesData!$D$2:$D$4955,$D586)),AVERAGEIFS(ObservedSpeciesData!T$2:T$4955,ObservedSpeciesData!$A$2:$A$4955,$A586,ObservedSpeciesData!$D$2:$D$4955,$D586),"")</f>
        <v/>
      </c>
      <c r="U586" s="24" t="str">
        <f>IF(ISNUMBER(AVERAGEIFS(ObservedSpeciesData!U$2:U$4955,ObservedSpeciesData!$A$2:$A$4955,$A586,ObservedSpeciesData!$C$2:$C$4955,$C586,ObservedSpeciesData!$D$2:$D$4955,$D586)),AVERAGEIFS(ObservedSpeciesData!U$2:U$4955,ObservedSpeciesData!$A$2:$A$4955,$A586,ObservedSpeciesData!$C$2:$C$4955,$C586,ObservedSpeciesData!$D$2:$D$4955,$D586),"")</f>
        <v/>
      </c>
      <c r="V586" s="23">
        <f>IF(ISNUMBER(AVERAGEIFS(ObservedSpeciesData!V$2:V$4955,ObservedSpeciesData!$A$2:$A$4955,$A586,ObservedSpeciesData!$D$2:$D$4955,$D586)),AVERAGEIFS(ObservedSpeciesData!V$2:V$4955,ObservedSpeciesData!$A$2:$A$4955,$A586,ObservedSpeciesData!$D$2:$D$4955,$D586),"")</f>
        <v>20.965354760487873</v>
      </c>
      <c r="W586" s="23">
        <f>IF(ISNUMBER(AVERAGEIFS(ObservedSpeciesData!W$2:W$4955,ObservedSpeciesData!$A$2:$A$4955,$A586,ObservedSpeciesData!$D$2:$D$4955,$D586)),AVERAGEIFS(ObservedSpeciesData!W$2:W$4955,ObservedSpeciesData!$A$2:$A$4955,$A586,ObservedSpeciesData!$D$2:$D$4955,$D586),"")</f>
        <v>15.865009228388468</v>
      </c>
      <c r="X586" s="23">
        <f>IF(ISNUMBER(AVERAGEIFS(ObservedSpeciesData!X$2:X$4955,ObservedSpeciesData!$A$2:$A$4955,$A586,ObservedSpeciesData!$D$2:$D$4955,$D586)),AVERAGEIFS(ObservedSpeciesData!X$2:X$4955,ObservedSpeciesData!$A$2:$A$4955,$A586,ObservedSpeciesData!$D$2:$D$4955,$D586),"")</f>
        <v>75.84034538269043</v>
      </c>
      <c r="Y586" s="23">
        <f>IF(ISNUMBER(AVERAGEIFS(ObservedSpeciesData!Y$2:Y$4955,ObservedSpeciesData!$A$2:$A$4955,$A586,ObservedSpeciesData!$D$2:$D$4955,$D586)),AVERAGEIFS(ObservedSpeciesData!Y$2:Y$4955,ObservedSpeciesData!$A$2:$A$4955,$A586,ObservedSpeciesData!$D$2:$D$4955,$D586),"")</f>
        <v>31.835347175598145</v>
      </c>
      <c r="Z586" s="23">
        <f>IF(ISNUMBER(AVERAGEIFS(ObservedSpeciesData!Z$2:Z$4955,ObservedSpeciesData!$A$2:$A$4955,$A586,ObservedSpeciesData!$D$2:$D$4955,$D586)),AVERAGEIFS(ObservedSpeciesData!Z$2:Z$4955,ObservedSpeciesData!$A$2:$A$4955,$A586,ObservedSpeciesData!$D$2:$D$4955,$D586),"")</f>
        <v>89.590803782145187</v>
      </c>
      <c r="AA586" s="23">
        <f>IF(ISNUMBER(AVERAGEIFS(ObservedSpeciesData!AA$2:AA$4955,ObservedSpeciesData!$A$2:$A$4955,$A586,ObservedSpeciesData!$D$2:$D$4955,$D586)),AVERAGEIFS(ObservedSpeciesData!AA$2:AA$4955,ObservedSpeciesData!$A$2:$A$4955,$A586,ObservedSpeciesData!$D$2:$D$4955,$D586),"")</f>
        <v>23.593189716339111</v>
      </c>
      <c r="AB586" s="24">
        <f>IF(ISNUMBER(AVERAGEIFS(ObservedSpeciesData!AB$2:AB$4955,ObservedSpeciesData!$A$2:$A$4955,$A586,ObservedSpeciesData!$D$2:$D$4955,$D586)),AVERAGEIFS(ObservedSpeciesData!AB$2:AB$4955,ObservedSpeciesData!$A$2:$A$4955,$A586,ObservedSpeciesData!$D$2:$D$4955,$D586),"")</f>
        <v>3.7749103546142575E-2</v>
      </c>
      <c r="AC586" s="24">
        <f>IF(ISNUMBER(AVERAGEIFS(ObservedSpeciesData!AC$2:AC$4955,ObservedSpeciesData!$A$2:$A$4955,$A586,ObservedSpeciesData!$D$2:$D$4955,$D586)),AVERAGEIFS(ObservedSpeciesData!AC$2:AC$4955,ObservedSpeciesData!$A$2:$A$4955,$A586,ObservedSpeciesData!$D$2:$D$4955,$D586),"")</f>
        <v>3.7749103546142575E-2</v>
      </c>
      <c r="AD586" s="23">
        <f>IF(ISNUMBER(AVERAGEIFS(ObservedSpeciesData!AD$2:AD$4955,ObservedSpeciesData!$A$2:$A$4955,$A586,ObservedSpeciesData!$D$2:$D$4955,$D586)),AVERAGEIFS(ObservedSpeciesData!AD$2:AD$4955,ObservedSpeciesData!$A$2:$A$4955,$A586,ObservedSpeciesData!$D$2:$D$4955,$D586),"")</f>
        <v>12.134455261230469</v>
      </c>
      <c r="AE586" s="24">
        <f>IF(ISNUMBER(AVERAGEIFS(ObservedSpeciesData!AE$2:AE$4955,ObservedSpeciesData!$A$2:$A$4955,$A586,ObservedSpeciesData!$D$2:$D$4955,$D586)),AVERAGEIFS(ObservedSpeciesData!AE$2:AE$4955,ObservedSpeciesData!$A$2:$A$4955,$A586,ObservedSpeciesData!$D$2:$D$4955,$D586),"")</f>
        <v>17.530184346959647</v>
      </c>
      <c r="AF586" s="23"/>
      <c r="AG586" s="24"/>
      <c r="AH586" s="23" t="str">
        <f>IF(ISNUMBER(AVERAGEIFS(ObservedSpeciesData!AH$2:AH$4955,ObservedSpeciesData!$A$2:$A$4955,$A586,ObservedSpeciesData!$D$2:$D$4955,$D586)),AVERAGEIFS(ObservedSpeciesData!AH$2:AH$4955,ObservedSpeciesData!$A$2:$A$4955,$A586,ObservedSpeciesData!$D$2:$D$4955,$D586),"")</f>
        <v/>
      </c>
      <c r="AI586" s="23" t="str">
        <f>IF(ISNUMBER(AVERAGEIFS(ObservedSpeciesData!AI$2:AI$4955,ObservedSpeciesData!$A$2:$A$4955,$A586,ObservedSpeciesData!$C$2:$C$4955,$C586,ObservedSpeciesData!$D$2:$D$4955,$D586)),AVERAGEIFS(ObservedSpeciesData!AI$2:AI$4955,ObservedSpeciesData!$A$2:$A$4955,$A586,ObservedSpeciesData!$C$2:$C$4955,$C586,ObservedSpeciesData!$D$2:$D$4955,$D586),"")</f>
        <v/>
      </c>
      <c r="AJ586" s="2">
        <f>COUNTIFS(ObservedSpeciesData!$A$2:$A$828,$A586,ObservedSpeciesData!$D$2:$D$828,$D586)</f>
        <v>0</v>
      </c>
      <c r="AK586" s="2">
        <f t="shared" si="9"/>
        <v>11</v>
      </c>
    </row>
    <row r="587" spans="1:37" x14ac:dyDescent="0.25">
      <c r="A587" s="14" t="s">
        <v>101</v>
      </c>
      <c r="B587" t="s">
        <v>98</v>
      </c>
      <c r="C587" t="s">
        <v>105</v>
      </c>
      <c r="D587" s="13">
        <v>42459</v>
      </c>
      <c r="E587">
        <v>1</v>
      </c>
      <c r="F587">
        <v>200</v>
      </c>
      <c r="G587" s="2" t="s">
        <v>87</v>
      </c>
      <c r="H587" s="2" t="s">
        <v>12</v>
      </c>
      <c r="I587">
        <v>8</v>
      </c>
      <c r="J587" s="2" t="s">
        <v>88</v>
      </c>
      <c r="K587" s="2">
        <f>IF(ISNUMBER(AVERAGEIFS(ObservedSpeciesData!K$2:K$4955,ObservedSpeciesData!$A$2:$A$4955,$A587,ObservedSpeciesData!$D$2:$D$4955,$D587)),AVERAGEIFS(ObservedSpeciesData!K$2:K$4955,ObservedSpeciesData!$A$2:$A$4955,$A587,ObservedSpeciesData!$D$2:$D$4955,$D587),"")</f>
        <v>156</v>
      </c>
      <c r="L587" s="26">
        <f>IF(ISNUMBER(AVERAGEIFS(ObservedSpeciesData!L$2:L$4955,ObservedSpeciesData!$A$2:$A$4955,$A587,ObservedSpeciesData!$D$2:$D$4955,$D587)),AVERAGEIFS(ObservedSpeciesData!L$2:L$4955,ObservedSpeciesData!$A$2:$A$4955,$A587,ObservedSpeciesData!$D$2:$D$4955,$D587),"")</f>
        <v>1631.25</v>
      </c>
      <c r="M587" s="23">
        <f>IF(ISNUMBER(AVERAGEIFS(ObservedSpeciesData!M$2:M$4955,ObservedSpeciesData!$A$2:$A$4955,$A587,ObservedSpeciesData!$D$2:$D$4955,$D587)),AVERAGEIFS(ObservedSpeciesData!M$2:M$4955,ObservedSpeciesData!$A$2:$A$4955,$A587,ObservedSpeciesData!$D$2:$D$4955,$D587),"")</f>
        <v>163.125</v>
      </c>
      <c r="N587" s="23" t="str">
        <f>IF(ISNUMBER(AVERAGEIFS(ObservedSpeciesData!N$2:N$4955,ObservedSpeciesData!$A$2:$A$4955,$A587,ObservedSpeciesData!$D$2:$D$4955,$D587)),AVERAGEIFS(ObservedSpeciesData!N$2:N$4955,ObservedSpeciesData!$A$2:$A$4955,$A587,ObservedSpeciesData!$D$2:$D$4955,$D587),"")</f>
        <v/>
      </c>
      <c r="O587" s="23" t="str">
        <f>IF(ISNUMBER(AVERAGEIFS(ObservedSpeciesData!O$2:O$4955,ObservedSpeciesData!$A$2:$A$4955,$A587,ObservedSpeciesData!$D$2:$D$4955,$D587)),AVERAGEIFS(ObservedSpeciesData!O$2:O$4955,ObservedSpeciesData!$A$2:$A$4955,$A587,ObservedSpeciesData!$D$2:$D$4955,$D587),"")</f>
        <v/>
      </c>
      <c r="P587" s="23" t="str">
        <f>IF(ISNUMBER(AVERAGEIFS(ObservedSpeciesData!P$2:P$4955,ObservedSpeciesData!$A$2:$A$4955,$A587,ObservedSpeciesData!$C$2:$C$4955,$C587,ObservedSpeciesData!$D$2:$D$4955,$D587)),AVERAGEIFS(ObservedSpeciesData!P$2:P$4955,ObservedSpeciesData!$A$2:$A$4955,$A587,ObservedSpeciesData!$C$2:$C$4955,$C587,ObservedSpeciesData!$D$2:$D$4955,$D587),"")</f>
        <v/>
      </c>
      <c r="Q587" s="23"/>
      <c r="R587" s="25" t="str">
        <f>IF(ISNUMBER(AVERAGEIFS(ObservedSpeciesData!R$2:R$4955,ObservedSpeciesData!$A$2:$A$4955,$A587,ObservedSpeciesData!$D$2:$D$4955,$D587)),AVERAGEIFS(ObservedSpeciesData!R$2:R$4955,ObservedSpeciesData!$A$2:$A$4955,$A587,ObservedSpeciesData!$D$2:$D$4955,$D587),"")</f>
        <v/>
      </c>
      <c r="S587" s="25" t="str">
        <f>IF(ISNUMBER(AVERAGEIFS(ObservedSpeciesData!S$2:S$4955,ObservedSpeciesData!$A$2:$A$4955,$A587,ObservedSpeciesData!$D$2:$D$4955,$D587)),AVERAGEIFS(ObservedSpeciesData!S$2:S$4955,ObservedSpeciesData!$A$2:$A$4955,$A587,ObservedSpeciesData!$D$2:$D$4955,$D587),"")</f>
        <v/>
      </c>
      <c r="T587" s="23" t="str">
        <f>IF(ISNUMBER(AVERAGEIFS(ObservedSpeciesData!T$2:T$4955,ObservedSpeciesData!$A$2:$A$4955,$A587,ObservedSpeciesData!$D$2:$D$4955,$D587)),AVERAGEIFS(ObservedSpeciesData!T$2:T$4955,ObservedSpeciesData!$A$2:$A$4955,$A587,ObservedSpeciesData!$D$2:$D$4955,$D587),"")</f>
        <v/>
      </c>
      <c r="U587" s="24" t="str">
        <f>IF(ISNUMBER(AVERAGEIFS(ObservedSpeciesData!U$2:U$4955,ObservedSpeciesData!$A$2:$A$4955,$A587,ObservedSpeciesData!$C$2:$C$4955,$C587,ObservedSpeciesData!$D$2:$D$4955,$D587)),AVERAGEIFS(ObservedSpeciesData!U$2:U$4955,ObservedSpeciesData!$A$2:$A$4955,$A587,ObservedSpeciesData!$C$2:$C$4955,$C587,ObservedSpeciesData!$D$2:$D$4955,$D587),"")</f>
        <v/>
      </c>
      <c r="V587" s="23">
        <f>IF(ISNUMBER(AVERAGEIFS(ObservedSpeciesData!V$2:V$4955,ObservedSpeciesData!$A$2:$A$4955,$A587,ObservedSpeciesData!$D$2:$D$4955,$D587)),AVERAGEIFS(ObservedSpeciesData!V$2:V$4955,ObservedSpeciesData!$A$2:$A$4955,$A587,ObservedSpeciesData!$D$2:$D$4955,$D587),"")</f>
        <v>20.859262625376385</v>
      </c>
      <c r="W587" s="23">
        <f>IF(ISNUMBER(AVERAGEIFS(ObservedSpeciesData!W$2:W$4955,ObservedSpeciesData!$A$2:$A$4955,$A587,ObservedSpeciesData!$D$2:$D$4955,$D587)),AVERAGEIFS(ObservedSpeciesData!W$2:W$4955,ObservedSpeciesData!$A$2:$A$4955,$A587,ObservedSpeciesData!$D$2:$D$4955,$D587),"")</f>
        <v>15.372524420420328</v>
      </c>
      <c r="X587" s="23">
        <f>IF(ISNUMBER(AVERAGEIFS(ObservedSpeciesData!X$2:X$4955,ObservedSpeciesData!$A$2:$A$4955,$A587,ObservedSpeciesData!$D$2:$D$4955,$D587)),AVERAGEIFS(ObservedSpeciesData!X$2:X$4955,ObservedSpeciesData!$A$2:$A$4955,$A587,ObservedSpeciesData!$D$2:$D$4955,$D587),"")</f>
        <v>76.958757400512695</v>
      </c>
      <c r="Y587" s="23">
        <f>IF(ISNUMBER(AVERAGEIFS(ObservedSpeciesData!Y$2:Y$4955,ObservedSpeciesData!$A$2:$A$4955,$A587,ObservedSpeciesData!$D$2:$D$4955,$D587)),AVERAGEIFS(ObservedSpeciesData!Y$2:Y$4955,ObservedSpeciesData!$A$2:$A$4955,$A587,ObservedSpeciesData!$D$2:$D$4955,$D587),"")</f>
        <v>32.395813306172691</v>
      </c>
      <c r="Z587" s="23">
        <f>IF(ISNUMBER(AVERAGEIFS(ObservedSpeciesData!Z$2:Z$4955,ObservedSpeciesData!$A$2:$A$4955,$A587,ObservedSpeciesData!$D$2:$D$4955,$D587)),AVERAGEIFS(ObservedSpeciesData!Z$2:Z$4955,ObservedSpeciesData!$A$2:$A$4955,$A587,ObservedSpeciesData!$D$2:$D$4955,$D587),"")</f>
        <v>89.914372126261398</v>
      </c>
      <c r="AA587" s="23">
        <f>IF(ISNUMBER(AVERAGEIFS(ObservedSpeciesData!AA$2:AA$4955,ObservedSpeciesData!$A$2:$A$4955,$A587,ObservedSpeciesData!$D$2:$D$4955,$D587)),AVERAGEIFS(ObservedSpeciesData!AA$2:AA$4955,ObservedSpeciesData!$A$2:$A$4955,$A587,ObservedSpeciesData!$D$2:$D$4955,$D587),"")</f>
        <v>24.559401194254558</v>
      </c>
      <c r="AB587" s="24">
        <f>IF(ISNUMBER(AVERAGEIFS(ObservedSpeciesData!AB$2:AB$4955,ObservedSpeciesData!$A$2:$A$4955,$A587,ObservedSpeciesData!$D$2:$D$4955,$D587)),AVERAGEIFS(ObservedSpeciesData!AB$2:AB$4955,ObservedSpeciesData!$A$2:$A$4955,$A587,ObservedSpeciesData!$D$2:$D$4955,$D587),"")</f>
        <v>3.9295041910807293E-2</v>
      </c>
      <c r="AC587" s="24">
        <f>IF(ISNUMBER(AVERAGEIFS(ObservedSpeciesData!AC$2:AC$4955,ObservedSpeciesData!$A$2:$A$4955,$A587,ObservedSpeciesData!$D$2:$D$4955,$D587)),AVERAGEIFS(ObservedSpeciesData!AC$2:AC$4955,ObservedSpeciesData!$A$2:$A$4955,$A587,ObservedSpeciesData!$D$2:$D$4955,$D587),"")</f>
        <v>3.9295041910807293E-2</v>
      </c>
      <c r="AD587" s="23">
        <f>IF(ISNUMBER(AVERAGEIFS(ObservedSpeciesData!AD$2:AD$4955,ObservedSpeciesData!$A$2:$A$4955,$A587,ObservedSpeciesData!$D$2:$D$4955,$D587)),AVERAGEIFS(ObservedSpeciesData!AD$2:AD$4955,ObservedSpeciesData!$A$2:$A$4955,$A587,ObservedSpeciesData!$D$2:$D$4955,$D587),"")</f>
        <v>12.31340118408203</v>
      </c>
      <c r="AE587" s="24">
        <f>IF(ISNUMBER(AVERAGEIFS(ObservedSpeciesData!AE$2:AE$4955,ObservedSpeciesData!$A$2:$A$4955,$A587,ObservedSpeciesData!$D$2:$D$4955,$D587)),AVERAGEIFS(ObservedSpeciesData!AE$2:AE$4955,ObservedSpeciesData!$A$2:$A$4955,$A587,ObservedSpeciesData!$D$2:$D$4955,$D587),"")</f>
        <v>15.814589341711569</v>
      </c>
      <c r="AF587" s="23"/>
      <c r="AG587" s="24"/>
      <c r="AH587" s="23" t="str">
        <f>IF(ISNUMBER(AVERAGEIFS(ObservedSpeciesData!AH$2:AH$4955,ObservedSpeciesData!$A$2:$A$4955,$A587,ObservedSpeciesData!$D$2:$D$4955,$D587)),AVERAGEIFS(ObservedSpeciesData!AH$2:AH$4955,ObservedSpeciesData!$A$2:$A$4955,$A587,ObservedSpeciesData!$D$2:$D$4955,$D587),"")</f>
        <v/>
      </c>
      <c r="AI587" s="23" t="str">
        <f>IF(ISNUMBER(AVERAGEIFS(ObservedSpeciesData!AI$2:AI$4955,ObservedSpeciesData!$A$2:$A$4955,$A587,ObservedSpeciesData!$C$2:$C$4955,$C587,ObservedSpeciesData!$D$2:$D$4955,$D587)),AVERAGEIFS(ObservedSpeciesData!AI$2:AI$4955,ObservedSpeciesData!$A$2:$A$4955,$A587,ObservedSpeciesData!$C$2:$C$4955,$C587,ObservedSpeciesData!$D$2:$D$4955,$D587),"")</f>
        <v/>
      </c>
      <c r="AJ587" s="2">
        <f>COUNTIFS(ObservedSpeciesData!$A$2:$A$828,$A587,ObservedSpeciesData!$D$2:$D$828,$D587)</f>
        <v>0</v>
      </c>
      <c r="AK587" s="2">
        <f t="shared" si="9"/>
        <v>11</v>
      </c>
    </row>
    <row r="588" spans="1:37" x14ac:dyDescent="0.25">
      <c r="A588" s="14" t="s">
        <v>100</v>
      </c>
      <c r="B588" t="s">
        <v>98</v>
      </c>
      <c r="C588" t="s">
        <v>105</v>
      </c>
      <c r="D588" s="13">
        <v>42459</v>
      </c>
      <c r="E588">
        <v>1</v>
      </c>
      <c r="F588">
        <v>350</v>
      </c>
      <c r="G588" s="2" t="s">
        <v>87</v>
      </c>
      <c r="H588" s="2" t="s">
        <v>12</v>
      </c>
      <c r="I588">
        <v>8</v>
      </c>
      <c r="J588" s="2" t="s">
        <v>88</v>
      </c>
      <c r="K588" s="2">
        <f>IF(ISNUMBER(AVERAGEIFS(ObservedSpeciesData!K$2:K$4955,ObservedSpeciesData!$A$2:$A$4955,$A588,ObservedSpeciesData!$D$2:$D$4955,$D588)),AVERAGEIFS(ObservedSpeciesData!K$2:K$4955,ObservedSpeciesData!$A$2:$A$4955,$A588,ObservedSpeciesData!$D$2:$D$4955,$D588),"")</f>
        <v>272</v>
      </c>
      <c r="L588" s="26">
        <f>IF(ISNUMBER(AVERAGEIFS(ObservedSpeciesData!L$2:L$4955,ObservedSpeciesData!$A$2:$A$4955,$A588,ObservedSpeciesData!$D$2:$D$4955,$D588)),AVERAGEIFS(ObservedSpeciesData!L$2:L$4955,ObservedSpeciesData!$A$2:$A$4955,$A588,ObservedSpeciesData!$D$2:$D$4955,$D588),"")</f>
        <v>1809.75</v>
      </c>
      <c r="M588" s="23">
        <f>IF(ISNUMBER(AVERAGEIFS(ObservedSpeciesData!M$2:M$4955,ObservedSpeciesData!$A$2:$A$4955,$A588,ObservedSpeciesData!$D$2:$D$4955,$D588)),AVERAGEIFS(ObservedSpeciesData!M$2:M$4955,ObservedSpeciesData!$A$2:$A$4955,$A588,ObservedSpeciesData!$D$2:$D$4955,$D588),"")</f>
        <v>180.97499999999999</v>
      </c>
      <c r="N588" s="23" t="str">
        <f>IF(ISNUMBER(AVERAGEIFS(ObservedSpeciesData!N$2:N$4955,ObservedSpeciesData!$A$2:$A$4955,$A588,ObservedSpeciesData!$D$2:$D$4955,$D588)),AVERAGEIFS(ObservedSpeciesData!N$2:N$4955,ObservedSpeciesData!$A$2:$A$4955,$A588,ObservedSpeciesData!$D$2:$D$4955,$D588),"")</f>
        <v/>
      </c>
      <c r="O588" s="23" t="str">
        <f>IF(ISNUMBER(AVERAGEIFS(ObservedSpeciesData!O$2:O$4955,ObservedSpeciesData!$A$2:$A$4955,$A588,ObservedSpeciesData!$D$2:$D$4955,$D588)),AVERAGEIFS(ObservedSpeciesData!O$2:O$4955,ObservedSpeciesData!$A$2:$A$4955,$A588,ObservedSpeciesData!$D$2:$D$4955,$D588),"")</f>
        <v/>
      </c>
      <c r="P588" s="23" t="str">
        <f>IF(ISNUMBER(AVERAGEIFS(ObservedSpeciesData!P$2:P$4955,ObservedSpeciesData!$A$2:$A$4955,$A588,ObservedSpeciesData!$C$2:$C$4955,$C588,ObservedSpeciesData!$D$2:$D$4955,$D588)),AVERAGEIFS(ObservedSpeciesData!P$2:P$4955,ObservedSpeciesData!$A$2:$A$4955,$A588,ObservedSpeciesData!$C$2:$C$4955,$C588,ObservedSpeciesData!$D$2:$D$4955,$D588),"")</f>
        <v/>
      </c>
      <c r="Q588" s="23"/>
      <c r="R588" s="25" t="str">
        <f>IF(ISNUMBER(AVERAGEIFS(ObservedSpeciesData!R$2:R$4955,ObservedSpeciesData!$A$2:$A$4955,$A588,ObservedSpeciesData!$D$2:$D$4955,$D588)),AVERAGEIFS(ObservedSpeciesData!R$2:R$4955,ObservedSpeciesData!$A$2:$A$4955,$A588,ObservedSpeciesData!$D$2:$D$4955,$D588),"")</f>
        <v/>
      </c>
      <c r="S588" s="25" t="str">
        <f>IF(ISNUMBER(AVERAGEIFS(ObservedSpeciesData!S$2:S$4955,ObservedSpeciesData!$A$2:$A$4955,$A588,ObservedSpeciesData!$D$2:$D$4955,$D588)),AVERAGEIFS(ObservedSpeciesData!S$2:S$4955,ObservedSpeciesData!$A$2:$A$4955,$A588,ObservedSpeciesData!$D$2:$D$4955,$D588),"")</f>
        <v/>
      </c>
      <c r="T588" s="23" t="str">
        <f>IF(ISNUMBER(AVERAGEIFS(ObservedSpeciesData!T$2:T$4955,ObservedSpeciesData!$A$2:$A$4955,$A588,ObservedSpeciesData!$D$2:$D$4955,$D588)),AVERAGEIFS(ObservedSpeciesData!T$2:T$4955,ObservedSpeciesData!$A$2:$A$4955,$A588,ObservedSpeciesData!$D$2:$D$4955,$D588),"")</f>
        <v/>
      </c>
      <c r="U588" s="24" t="str">
        <f>IF(ISNUMBER(AVERAGEIFS(ObservedSpeciesData!U$2:U$4955,ObservedSpeciesData!$A$2:$A$4955,$A588,ObservedSpeciesData!$C$2:$C$4955,$C588,ObservedSpeciesData!$D$2:$D$4955,$D588)),AVERAGEIFS(ObservedSpeciesData!U$2:U$4955,ObservedSpeciesData!$A$2:$A$4955,$A588,ObservedSpeciesData!$C$2:$C$4955,$C588,ObservedSpeciesData!$D$2:$D$4955,$D588),"")</f>
        <v/>
      </c>
      <c r="V588" s="23">
        <f>IF(ISNUMBER(AVERAGEIFS(ObservedSpeciesData!V$2:V$4955,ObservedSpeciesData!$A$2:$A$4955,$A588,ObservedSpeciesData!$D$2:$D$4955,$D588)),AVERAGEIFS(ObservedSpeciesData!V$2:V$4955,ObservedSpeciesData!$A$2:$A$4955,$A588,ObservedSpeciesData!$D$2:$D$4955,$D588),"")</f>
        <v>20.489259401957195</v>
      </c>
      <c r="W588" s="23">
        <f>IF(ISNUMBER(AVERAGEIFS(ObservedSpeciesData!W$2:W$4955,ObservedSpeciesData!$A$2:$A$4955,$A588,ObservedSpeciesData!$D$2:$D$4955,$D588)),AVERAGEIFS(ObservedSpeciesData!W$2:W$4955,ObservedSpeciesData!$A$2:$A$4955,$A588,ObservedSpeciesData!$D$2:$D$4955,$D588),"")</f>
        <v>16.704403162002563</v>
      </c>
      <c r="X588" s="23">
        <f>IF(ISNUMBER(AVERAGEIFS(ObservedSpeciesData!X$2:X$4955,ObservedSpeciesData!$A$2:$A$4955,$A588,ObservedSpeciesData!$D$2:$D$4955,$D588)),AVERAGEIFS(ObservedSpeciesData!X$2:X$4955,ObservedSpeciesData!$A$2:$A$4955,$A588,ObservedSpeciesData!$D$2:$D$4955,$D588),"")</f>
        <v>79.120126724243164</v>
      </c>
      <c r="Y588" s="23">
        <f>IF(ISNUMBER(AVERAGEIFS(ObservedSpeciesData!Y$2:Y$4955,ObservedSpeciesData!$A$2:$A$4955,$A588,ObservedSpeciesData!$D$2:$D$4955,$D588)),AVERAGEIFS(ObservedSpeciesData!Y$2:Y$4955,ObservedSpeciesData!$A$2:$A$4955,$A588,ObservedSpeciesData!$D$2:$D$4955,$D588),"")</f>
        <v>31.215407371520996</v>
      </c>
      <c r="Z588" s="23">
        <f>IF(ISNUMBER(AVERAGEIFS(ObservedSpeciesData!Z$2:Z$4955,ObservedSpeciesData!$A$2:$A$4955,$A588,ObservedSpeciesData!$D$2:$D$4955,$D588)),AVERAGEIFS(ObservedSpeciesData!Z$2:Z$4955,ObservedSpeciesData!$A$2:$A$4955,$A588,ObservedSpeciesData!$D$2:$D$4955,$D588),"")</f>
        <v>90.531497319539383</v>
      </c>
      <c r="AA588" s="23">
        <f>IF(ISNUMBER(AVERAGEIFS(ObservedSpeciesData!AA$2:AA$4955,ObservedSpeciesData!$A$2:$A$4955,$A588,ObservedSpeciesData!$D$2:$D$4955,$D588)),AVERAGEIFS(ObservedSpeciesData!AA$2:AA$4955,ObservedSpeciesData!$A$2:$A$4955,$A588,ObservedSpeciesData!$D$2:$D$4955,$D588),"")</f>
        <v>24.209578037261963</v>
      </c>
      <c r="AB588" s="24">
        <f>IF(ISNUMBER(AVERAGEIFS(ObservedSpeciesData!AB$2:AB$4955,ObservedSpeciesData!$A$2:$A$4955,$A588,ObservedSpeciesData!$D$2:$D$4955,$D588)),AVERAGEIFS(ObservedSpeciesData!AB$2:AB$4955,ObservedSpeciesData!$A$2:$A$4955,$A588,ObservedSpeciesData!$D$2:$D$4955,$D588),"")</f>
        <v>3.8735324859619134E-2</v>
      </c>
      <c r="AC588" s="24">
        <f>IF(ISNUMBER(AVERAGEIFS(ObservedSpeciesData!AC$2:AC$4955,ObservedSpeciesData!$A$2:$A$4955,$A588,ObservedSpeciesData!$D$2:$D$4955,$D588)),AVERAGEIFS(ObservedSpeciesData!AC$2:AC$4955,ObservedSpeciesData!$A$2:$A$4955,$A588,ObservedSpeciesData!$D$2:$D$4955,$D588),"")</f>
        <v>3.8735324859619134E-2</v>
      </c>
      <c r="AD588" s="23">
        <f>IF(ISNUMBER(AVERAGEIFS(ObservedSpeciesData!AD$2:AD$4955,ObservedSpeciesData!$A$2:$A$4955,$A588,ObservedSpeciesData!$D$2:$D$4955,$D588)),AVERAGEIFS(ObservedSpeciesData!AD$2:AD$4955,ObservedSpeciesData!$A$2:$A$4955,$A588,ObservedSpeciesData!$D$2:$D$4955,$D588),"")</f>
        <v>12.659220275878909</v>
      </c>
      <c r="AE588" s="24">
        <f>IF(ISNUMBER(AVERAGEIFS(ObservedSpeciesData!AE$2:AE$4955,ObservedSpeciesData!$A$2:$A$4955,$A588,ObservedSpeciesData!$D$2:$D$4955,$D588)),AVERAGEIFS(ObservedSpeciesData!AE$2:AE$4955,ObservedSpeciesData!$A$2:$A$4955,$A588,ObservedSpeciesData!$D$2:$D$4955,$D588),"")</f>
        <v>15.519836207225206</v>
      </c>
      <c r="AF588" s="23"/>
      <c r="AG588" s="24"/>
      <c r="AH588" s="23" t="str">
        <f>IF(ISNUMBER(AVERAGEIFS(ObservedSpeciesData!AH$2:AH$4955,ObservedSpeciesData!$A$2:$A$4955,$A588,ObservedSpeciesData!$D$2:$D$4955,$D588)),AVERAGEIFS(ObservedSpeciesData!AH$2:AH$4955,ObservedSpeciesData!$A$2:$A$4955,$A588,ObservedSpeciesData!$D$2:$D$4955,$D588),"")</f>
        <v/>
      </c>
      <c r="AI588" s="23" t="str">
        <f>IF(ISNUMBER(AVERAGEIFS(ObservedSpeciesData!AI$2:AI$4955,ObservedSpeciesData!$A$2:$A$4955,$A588,ObservedSpeciesData!$C$2:$C$4955,$C588,ObservedSpeciesData!$D$2:$D$4955,$D588)),AVERAGEIFS(ObservedSpeciesData!AI$2:AI$4955,ObservedSpeciesData!$A$2:$A$4955,$A588,ObservedSpeciesData!$C$2:$C$4955,$C588,ObservedSpeciesData!$D$2:$D$4955,$D588),"")</f>
        <v/>
      </c>
      <c r="AJ588" s="2">
        <f>COUNTIFS(ObservedSpeciesData!$A$2:$A$828,$A588,ObservedSpeciesData!$D$2:$D$828,$D588)</f>
        <v>0</v>
      </c>
      <c r="AK588" s="2">
        <f t="shared" si="9"/>
        <v>11</v>
      </c>
    </row>
    <row r="589" spans="1:37" x14ac:dyDescent="0.25">
      <c r="A589" s="14" t="s">
        <v>99</v>
      </c>
      <c r="B589" t="s">
        <v>98</v>
      </c>
      <c r="C589" t="s">
        <v>105</v>
      </c>
      <c r="D589" s="13">
        <v>42459</v>
      </c>
      <c r="E589">
        <v>1</v>
      </c>
      <c r="F589">
        <v>500</v>
      </c>
      <c r="G589" s="2" t="s">
        <v>87</v>
      </c>
      <c r="H589" s="2" t="s">
        <v>12</v>
      </c>
      <c r="I589">
        <v>8</v>
      </c>
      <c r="J589" s="2" t="s">
        <v>88</v>
      </c>
      <c r="K589" s="2">
        <f>IF(ISNUMBER(AVERAGEIFS(ObservedSpeciesData!K$2:K$4955,ObservedSpeciesData!$A$2:$A$4955,$A589,ObservedSpeciesData!$D$2:$D$4955,$D589)),AVERAGEIFS(ObservedSpeciesData!K$2:K$4955,ObservedSpeciesData!$A$2:$A$4955,$A589,ObservedSpeciesData!$D$2:$D$4955,$D589),"")</f>
        <v>389</v>
      </c>
      <c r="L589" s="26">
        <f>IF(ISNUMBER(AVERAGEIFS(ObservedSpeciesData!L$2:L$4955,ObservedSpeciesData!$A$2:$A$4955,$A589,ObservedSpeciesData!$D$2:$D$4955,$D589)),AVERAGEIFS(ObservedSpeciesData!L$2:L$4955,ObservedSpeciesData!$A$2:$A$4955,$A589,ObservedSpeciesData!$D$2:$D$4955,$D589),"")</f>
        <v>1854.875</v>
      </c>
      <c r="M589" s="23">
        <f>IF(ISNUMBER(AVERAGEIFS(ObservedSpeciesData!M$2:M$4955,ObservedSpeciesData!$A$2:$A$4955,$A589,ObservedSpeciesData!$D$2:$D$4955,$D589)),AVERAGEIFS(ObservedSpeciesData!M$2:M$4955,ObservedSpeciesData!$A$2:$A$4955,$A589,ObservedSpeciesData!$D$2:$D$4955,$D589),"")</f>
        <v>185.48749999999998</v>
      </c>
      <c r="N589" s="23" t="str">
        <f>IF(ISNUMBER(AVERAGEIFS(ObservedSpeciesData!N$2:N$4955,ObservedSpeciesData!$A$2:$A$4955,$A589,ObservedSpeciesData!$D$2:$D$4955,$D589)),AVERAGEIFS(ObservedSpeciesData!N$2:N$4955,ObservedSpeciesData!$A$2:$A$4955,$A589,ObservedSpeciesData!$D$2:$D$4955,$D589),"")</f>
        <v/>
      </c>
      <c r="O589" s="23" t="str">
        <f>IF(ISNUMBER(AVERAGEIFS(ObservedSpeciesData!O$2:O$4955,ObservedSpeciesData!$A$2:$A$4955,$A589,ObservedSpeciesData!$D$2:$D$4955,$D589)),AVERAGEIFS(ObservedSpeciesData!O$2:O$4955,ObservedSpeciesData!$A$2:$A$4955,$A589,ObservedSpeciesData!$D$2:$D$4955,$D589),"")</f>
        <v/>
      </c>
      <c r="P589" s="23" t="str">
        <f>IF(ISNUMBER(AVERAGEIFS(ObservedSpeciesData!P$2:P$4955,ObservedSpeciesData!$A$2:$A$4955,$A589,ObservedSpeciesData!$C$2:$C$4955,$C589,ObservedSpeciesData!$D$2:$D$4955,$D589)),AVERAGEIFS(ObservedSpeciesData!P$2:P$4955,ObservedSpeciesData!$A$2:$A$4955,$A589,ObservedSpeciesData!$C$2:$C$4955,$C589,ObservedSpeciesData!$D$2:$D$4955,$D589),"")</f>
        <v/>
      </c>
      <c r="Q589" s="23"/>
      <c r="R589" s="25" t="str">
        <f>IF(ISNUMBER(AVERAGEIFS(ObservedSpeciesData!R$2:R$4955,ObservedSpeciesData!$A$2:$A$4955,$A589,ObservedSpeciesData!$D$2:$D$4955,$D589)),AVERAGEIFS(ObservedSpeciesData!R$2:R$4955,ObservedSpeciesData!$A$2:$A$4955,$A589,ObservedSpeciesData!$D$2:$D$4955,$D589),"")</f>
        <v/>
      </c>
      <c r="S589" s="25" t="str">
        <f>IF(ISNUMBER(AVERAGEIFS(ObservedSpeciesData!S$2:S$4955,ObservedSpeciesData!$A$2:$A$4955,$A589,ObservedSpeciesData!$D$2:$D$4955,$D589)),AVERAGEIFS(ObservedSpeciesData!S$2:S$4955,ObservedSpeciesData!$A$2:$A$4955,$A589,ObservedSpeciesData!$D$2:$D$4955,$D589),"")</f>
        <v/>
      </c>
      <c r="T589" s="23" t="str">
        <f>IF(ISNUMBER(AVERAGEIFS(ObservedSpeciesData!T$2:T$4955,ObservedSpeciesData!$A$2:$A$4955,$A589,ObservedSpeciesData!$D$2:$D$4955,$D589)),AVERAGEIFS(ObservedSpeciesData!T$2:T$4955,ObservedSpeciesData!$A$2:$A$4955,$A589,ObservedSpeciesData!$D$2:$D$4955,$D589),"")</f>
        <v/>
      </c>
      <c r="U589" s="24" t="str">
        <f>IF(ISNUMBER(AVERAGEIFS(ObservedSpeciesData!U$2:U$4955,ObservedSpeciesData!$A$2:$A$4955,$A589,ObservedSpeciesData!$C$2:$C$4955,$C589,ObservedSpeciesData!$D$2:$D$4955,$D589)),AVERAGEIFS(ObservedSpeciesData!U$2:U$4955,ObservedSpeciesData!$A$2:$A$4955,$A589,ObservedSpeciesData!$C$2:$C$4955,$C589,ObservedSpeciesData!$D$2:$D$4955,$D589),"")</f>
        <v/>
      </c>
      <c r="V589" s="23">
        <f>IF(ISNUMBER(AVERAGEIFS(ObservedSpeciesData!V$2:V$4955,ObservedSpeciesData!$A$2:$A$4955,$A589,ObservedSpeciesData!$D$2:$D$4955,$D589)),AVERAGEIFS(ObservedSpeciesData!V$2:V$4955,ObservedSpeciesData!$A$2:$A$4955,$A589,ObservedSpeciesData!$D$2:$D$4955,$D589),"")</f>
        <v>20.6033190091451</v>
      </c>
      <c r="W589" s="23">
        <f>IF(ISNUMBER(AVERAGEIFS(ObservedSpeciesData!W$2:W$4955,ObservedSpeciesData!$A$2:$A$4955,$A589,ObservedSpeciesData!$D$2:$D$4955,$D589)),AVERAGEIFS(ObservedSpeciesData!W$2:W$4955,ObservedSpeciesData!$A$2:$A$4955,$A589,ObservedSpeciesData!$D$2:$D$4955,$D589),"")</f>
        <v>15.251597483952841</v>
      </c>
      <c r="X589" s="23">
        <f>IF(ISNUMBER(AVERAGEIFS(ObservedSpeciesData!X$2:X$4955,ObservedSpeciesData!$A$2:$A$4955,$A589,ObservedSpeciesData!$D$2:$D$4955,$D589)),AVERAGEIFS(ObservedSpeciesData!X$2:X$4955,ObservedSpeciesData!$A$2:$A$4955,$A589,ObservedSpeciesData!$D$2:$D$4955,$D589),"")</f>
        <v>78.475595474243164</v>
      </c>
      <c r="Y589" s="23">
        <f>IF(ISNUMBER(AVERAGEIFS(ObservedSpeciesData!Y$2:Y$4955,ObservedSpeciesData!$A$2:$A$4955,$A589,ObservedSpeciesData!$D$2:$D$4955,$D589)),AVERAGEIFS(ObservedSpeciesData!Y$2:Y$4955,ObservedSpeciesData!$A$2:$A$4955,$A589,ObservedSpeciesData!$D$2:$D$4955,$D589),"")</f>
        <v>32.336861292521156</v>
      </c>
      <c r="Z589" s="23">
        <f>IF(ISNUMBER(AVERAGEIFS(ObservedSpeciesData!Z$2:Z$4955,ObservedSpeciesData!$A$2:$A$4955,$A589,ObservedSpeciesData!$D$2:$D$4955,$D589)),AVERAGEIFS(ObservedSpeciesData!Z$2:Z$4955,ObservedSpeciesData!$A$2:$A$4955,$A589,ObservedSpeciesData!$D$2:$D$4955,$D589),"")</f>
        <v>90.456671396891281</v>
      </c>
      <c r="AA589" s="23">
        <f>IF(ISNUMBER(AVERAGEIFS(ObservedSpeciesData!AA$2:AA$4955,ObservedSpeciesData!$A$2:$A$4955,$A589,ObservedSpeciesData!$D$2:$D$4955,$D589)),AVERAGEIFS(ObservedSpeciesData!AA$2:AA$4955,ObservedSpeciesData!$A$2:$A$4955,$A589,ObservedSpeciesData!$D$2:$D$4955,$D589),"")</f>
        <v>25.894264062245686</v>
      </c>
      <c r="AB589" s="24">
        <f>IF(ISNUMBER(AVERAGEIFS(ObservedSpeciesData!AB$2:AB$4955,ObservedSpeciesData!$A$2:$A$4955,$A589,ObservedSpeciesData!$D$2:$D$4955,$D589)),AVERAGEIFS(ObservedSpeciesData!AB$2:AB$4955,ObservedSpeciesData!$A$2:$A$4955,$A589,ObservedSpeciesData!$D$2:$D$4955,$D589),"")</f>
        <v>4.1430822499593102E-2</v>
      </c>
      <c r="AC589" s="24">
        <f>IF(ISNUMBER(AVERAGEIFS(ObservedSpeciesData!AC$2:AC$4955,ObservedSpeciesData!$A$2:$A$4955,$A589,ObservedSpeciesData!$D$2:$D$4955,$D589)),AVERAGEIFS(ObservedSpeciesData!AC$2:AC$4955,ObservedSpeciesData!$A$2:$A$4955,$A589,ObservedSpeciesData!$D$2:$D$4955,$D589),"")</f>
        <v>4.1430822499593102E-2</v>
      </c>
      <c r="AD589" s="23">
        <f>IF(ISNUMBER(AVERAGEIFS(ObservedSpeciesData!AD$2:AD$4955,ObservedSpeciesData!$A$2:$A$4955,$A589,ObservedSpeciesData!$D$2:$D$4955,$D589)),AVERAGEIFS(ObservedSpeciesData!AD$2:AD$4955,ObservedSpeciesData!$A$2:$A$4955,$A589,ObservedSpeciesData!$D$2:$D$4955,$D589),"")</f>
        <v>12.556095275878908</v>
      </c>
      <c r="AE589" s="24">
        <f>IF(ISNUMBER(AVERAGEIFS(ObservedSpeciesData!AE$2:AE$4955,ObservedSpeciesData!$A$2:$A$4955,$A589,ObservedSpeciesData!$D$2:$D$4955,$D589)),AVERAGEIFS(ObservedSpeciesData!AE$2:AE$4955,ObservedSpeciesData!$A$2:$A$4955,$A589,ObservedSpeciesData!$D$2:$D$4955,$D589),"")</f>
        <v>14.765200049409367</v>
      </c>
      <c r="AF589" s="23"/>
      <c r="AG589" s="24"/>
      <c r="AH589" s="23" t="str">
        <f>IF(ISNUMBER(AVERAGEIFS(ObservedSpeciesData!AH$2:AH$4955,ObservedSpeciesData!$A$2:$A$4955,$A589,ObservedSpeciesData!$D$2:$D$4955,$D589)),AVERAGEIFS(ObservedSpeciesData!AH$2:AH$4955,ObservedSpeciesData!$A$2:$A$4955,$A589,ObservedSpeciesData!$D$2:$D$4955,$D589),"")</f>
        <v/>
      </c>
      <c r="AI589" s="23" t="str">
        <f>IF(ISNUMBER(AVERAGEIFS(ObservedSpeciesData!AI$2:AI$4955,ObservedSpeciesData!$A$2:$A$4955,$A589,ObservedSpeciesData!$C$2:$C$4955,$C589,ObservedSpeciesData!$D$2:$D$4955,$D589)),AVERAGEIFS(ObservedSpeciesData!AI$2:AI$4955,ObservedSpeciesData!$A$2:$A$4955,$A589,ObservedSpeciesData!$C$2:$C$4955,$C589,ObservedSpeciesData!$D$2:$D$4955,$D589),"")</f>
        <v/>
      </c>
      <c r="AJ589" s="2">
        <f>COUNTIFS(ObservedSpeciesData!$A$2:$A$828,$A589,ObservedSpeciesData!$D$2:$D$828,$D589)</f>
        <v>0</v>
      </c>
      <c r="AK589" s="2">
        <f t="shared" si="9"/>
        <v>11</v>
      </c>
    </row>
    <row r="590" spans="1:37" x14ac:dyDescent="0.25">
      <c r="A590" s="14" t="s">
        <v>104</v>
      </c>
      <c r="B590" t="s">
        <v>98</v>
      </c>
      <c r="C590" t="s">
        <v>105</v>
      </c>
      <c r="D590" s="13">
        <v>42460</v>
      </c>
      <c r="E590">
        <v>1</v>
      </c>
      <c r="F590">
        <v>0</v>
      </c>
      <c r="G590" s="2" t="s">
        <v>87</v>
      </c>
      <c r="H590" s="2" t="s">
        <v>12</v>
      </c>
      <c r="I590">
        <v>8</v>
      </c>
      <c r="J590" s="2" t="s">
        <v>77</v>
      </c>
      <c r="K590" s="2">
        <f>IF(ISNUMBER(AVERAGEIFS(ObservedSpeciesData!K$2:K$4955,ObservedSpeciesData!$A$2:$A$4955,$A590,ObservedSpeciesData!$D$2:$D$4955,$D590)),AVERAGEIFS(ObservedSpeciesData!K$2:K$4955,ObservedSpeciesData!$A$2:$A$4955,$A590,ObservedSpeciesData!$D$2:$D$4955,$D590),"")</f>
        <v>0</v>
      </c>
      <c r="L590" s="26" t="str">
        <f>IF(ISNUMBER(AVERAGEIFS(ObservedSpeciesData!L$2:L$4955,ObservedSpeciesData!$A$2:$A$4955,$A590,ObservedSpeciesData!$D$2:$D$4955,$D590)),AVERAGEIFS(ObservedSpeciesData!L$2:L$4955,ObservedSpeciesData!$A$2:$A$4955,$A590,ObservedSpeciesData!$D$2:$D$4955,$D590),"")</f>
        <v/>
      </c>
      <c r="M590" s="23" t="str">
        <f>IF(ISNUMBER(AVERAGEIFS(ObservedSpeciesData!M$2:M$4955,ObservedSpeciesData!$A$2:$A$4955,$A590,ObservedSpeciesData!$D$2:$D$4955,$D590)),AVERAGEIFS(ObservedSpeciesData!M$2:M$4955,ObservedSpeciesData!$A$2:$A$4955,$A590,ObservedSpeciesData!$D$2:$D$4955,$D590),"")</f>
        <v/>
      </c>
      <c r="N590" s="23">
        <f>IF(ISNUMBER(AVERAGEIFS(ObservedSpeciesData!N$2:N$4955,ObservedSpeciesData!$A$2:$A$4955,$A590,ObservedSpeciesData!$D$2:$D$4955,$D590)),AVERAGEIFS(ObservedSpeciesData!N$2:N$4955,ObservedSpeciesData!$A$2:$A$4955,$A590,ObservedSpeciesData!$D$2:$D$4955,$D590),"")</f>
        <v>359.63860648089491</v>
      </c>
      <c r="O590" s="23">
        <f>IF(ISNUMBER(AVERAGEIFS(ObservedSpeciesData!O$2:O$4955,ObservedSpeciesData!$A$2:$A$4955,$A590,ObservedSpeciesData!$D$2:$D$4955,$D590)),AVERAGEIFS(ObservedSpeciesData!O$2:O$4955,ObservedSpeciesData!$A$2:$A$4955,$A590,ObservedSpeciesData!$D$2:$D$4955,$D590),"")</f>
        <v>35.963860648089494</v>
      </c>
      <c r="P590" s="23">
        <f>IF(ISNUMBER(AVERAGEIFS(ObservedSpeciesData!P$2:P$4955,ObservedSpeciesData!$A$2:$A$4955,$A590,ObservedSpeciesData!$C$2:$C$4955,$C590,ObservedSpeciesData!$D$2:$D$4955,$D590)),AVERAGEIFS(ObservedSpeciesData!P$2:P$4955,ObservedSpeciesData!$A$2:$A$4955,$A590,ObservedSpeciesData!$C$2:$C$4955,$C590,ObservedSpeciesData!$D$2:$D$4955,$D590),"")</f>
        <v>242.98055898206866</v>
      </c>
      <c r="Q590" s="23"/>
      <c r="R590" s="25" t="str">
        <f>IF(ISNUMBER(AVERAGEIFS(ObservedSpeciesData!R$2:R$4955,ObservedSpeciesData!$A$2:$A$4955,$A590,ObservedSpeciesData!$D$2:$D$4955,$D590)),AVERAGEIFS(ObservedSpeciesData!R$2:R$4955,ObservedSpeciesData!$A$2:$A$4955,$A590,ObservedSpeciesData!$D$2:$D$4955,$D590),"")</f>
        <v/>
      </c>
      <c r="S590" s="25" t="str">
        <f>IF(ISNUMBER(AVERAGEIFS(ObservedSpeciesData!S$2:S$4955,ObservedSpeciesData!$A$2:$A$4955,$A590,ObservedSpeciesData!$D$2:$D$4955,$D590)),AVERAGEIFS(ObservedSpeciesData!S$2:S$4955,ObservedSpeciesData!$A$2:$A$4955,$A590,ObservedSpeciesData!$D$2:$D$4955,$D590),"")</f>
        <v/>
      </c>
      <c r="T590" s="23" t="str">
        <f>IF(ISNUMBER(AVERAGEIFS(ObservedSpeciesData!T$2:T$4955,ObservedSpeciesData!$A$2:$A$4955,$A590,ObservedSpeciesData!$D$2:$D$4955,$D590)),AVERAGEIFS(ObservedSpeciesData!T$2:T$4955,ObservedSpeciesData!$A$2:$A$4955,$A590,ObservedSpeciesData!$D$2:$D$4955,$D590),"")</f>
        <v/>
      </c>
      <c r="U590" s="24" t="str">
        <f>IF(ISNUMBER(AVERAGEIFS(ObservedSpeciesData!U$2:U$4955,ObservedSpeciesData!$A$2:$A$4955,$A590,ObservedSpeciesData!$C$2:$C$4955,$C590,ObservedSpeciesData!$D$2:$D$4955,$D590)),AVERAGEIFS(ObservedSpeciesData!U$2:U$4955,ObservedSpeciesData!$A$2:$A$4955,$A590,ObservedSpeciesData!$C$2:$C$4955,$C590,ObservedSpeciesData!$D$2:$D$4955,$D590),"")</f>
        <v/>
      </c>
      <c r="V590" s="23">
        <f>IF(ISNUMBER(AVERAGEIFS(ObservedSpeciesData!V$2:V$4955,ObservedSpeciesData!$A$2:$A$4955,$A590,ObservedSpeciesData!$D$2:$D$4955,$D590)),AVERAGEIFS(ObservedSpeciesData!V$2:V$4955,ObservedSpeciesData!$A$2:$A$4955,$A590,ObservedSpeciesData!$D$2:$D$4955,$D590),"")</f>
        <v>23.73814868927002</v>
      </c>
      <c r="W590" s="23">
        <f>IF(ISNUMBER(AVERAGEIFS(ObservedSpeciesData!W$2:W$4955,ObservedSpeciesData!$A$2:$A$4955,$A590,ObservedSpeciesData!$D$2:$D$4955,$D590)),AVERAGEIFS(ObservedSpeciesData!W$2:W$4955,ObservedSpeciesData!$A$2:$A$4955,$A590,ObservedSpeciesData!$D$2:$D$4955,$D590),"")</f>
        <v>14.072053492069244</v>
      </c>
      <c r="X590" s="23">
        <f>IF(ISNUMBER(AVERAGEIFS(ObservedSpeciesData!X$2:X$4955,ObservedSpeciesData!$A$2:$A$4955,$A590,ObservedSpeciesData!$D$2:$D$4955,$D590)),AVERAGEIFS(ObservedSpeciesData!X$2:X$4955,ObservedSpeciesData!$A$2:$A$4955,$A590,ObservedSpeciesData!$D$2:$D$4955,$D590),"")</f>
        <v>75.365849018096924</v>
      </c>
      <c r="Y590" s="23">
        <f>IF(ISNUMBER(AVERAGEIFS(ObservedSpeciesData!Y$2:Y$4955,ObservedSpeciesData!$A$2:$A$4955,$A590,ObservedSpeciesData!$D$2:$D$4955,$D590)),AVERAGEIFS(ObservedSpeciesData!Y$2:Y$4955,ObservedSpeciesData!$A$2:$A$4955,$A590,ObservedSpeciesData!$D$2:$D$4955,$D590),"")</f>
        <v>41.64210319519043</v>
      </c>
      <c r="Z590" s="23">
        <f>IF(ISNUMBER(AVERAGEIFS(ObservedSpeciesData!Z$2:Z$4955,ObservedSpeciesData!$A$2:$A$4955,$A590,ObservedSpeciesData!$D$2:$D$4955,$D590)),AVERAGEIFS(ObservedSpeciesData!Z$2:Z$4955,ObservedSpeciesData!$A$2:$A$4955,$A590,ObservedSpeciesData!$D$2:$D$4955,$D590),"")</f>
        <v>90.598689556121826</v>
      </c>
      <c r="AA590" s="23">
        <f>IF(ISNUMBER(AVERAGEIFS(ObservedSpeciesData!AA$2:AA$4955,ObservedSpeciesData!$A$2:$A$4955,$A590,ObservedSpeciesData!$D$2:$D$4955,$D590)),AVERAGEIFS(ObservedSpeciesData!AA$2:AA$4955,ObservedSpeciesData!$A$2:$A$4955,$A590,ObservedSpeciesData!$D$2:$D$4955,$D590),"")</f>
        <v>19.301640391349792</v>
      </c>
      <c r="AB590" s="24">
        <f>IF(ISNUMBER(AVERAGEIFS(ObservedSpeciesData!AB$2:AB$4955,ObservedSpeciesData!$A$2:$A$4955,$A590,ObservedSpeciesData!$D$2:$D$4955,$D590)),AVERAGEIFS(ObservedSpeciesData!AB$2:AB$4955,ObservedSpeciesData!$A$2:$A$4955,$A590,ObservedSpeciesData!$D$2:$D$4955,$D590),"")</f>
        <v>3.088262462615967E-2</v>
      </c>
      <c r="AC590" s="24">
        <f>IF(ISNUMBER(AVERAGEIFS(ObservedSpeciesData!AC$2:AC$4955,ObservedSpeciesData!$A$2:$A$4955,$A590,ObservedSpeciesData!$D$2:$D$4955,$D590)),AVERAGEIFS(ObservedSpeciesData!AC$2:AC$4955,ObservedSpeciesData!$A$2:$A$4955,$A590,ObservedSpeciesData!$D$2:$D$4955,$D590),"")</f>
        <v>3.088262462615967E-2</v>
      </c>
      <c r="AD590" s="23">
        <f>IF(ISNUMBER(AVERAGEIFS(ObservedSpeciesData!AD$2:AD$4955,ObservedSpeciesData!$A$2:$A$4955,$A590,ObservedSpeciesData!$D$2:$D$4955,$D590)),AVERAGEIFS(ObservedSpeciesData!AD$2:AD$4955,ObservedSpeciesData!$A$2:$A$4955,$A590,ObservedSpeciesData!$D$2:$D$4955,$D590),"")</f>
        <v>12.058535842895509</v>
      </c>
      <c r="AE590" s="24">
        <f>IF(ISNUMBER(AVERAGEIFS(ObservedSpeciesData!AE$2:AE$4955,ObservedSpeciesData!$A$2:$A$4955,$A590,ObservedSpeciesData!$D$2:$D$4955,$D590)),AVERAGEIFS(ObservedSpeciesData!AE$2:AE$4955,ObservedSpeciesData!$A$2:$A$4955,$A590,ObservedSpeciesData!$D$2:$D$4955,$D590),"")</f>
        <v>14.095749051491882</v>
      </c>
      <c r="AF590" s="23"/>
      <c r="AG590" s="24"/>
      <c r="AH590" s="23">
        <f>IF(ISNUMBER(AVERAGEIFS(ObservedSpeciesData!AH$2:AH$4955,ObservedSpeciesData!$A$2:$A$4955,$A590,ObservedSpeciesData!$D$2:$D$4955,$D590)),AVERAGEIFS(ObservedSpeciesData!AH$2:AH$4955,ObservedSpeciesData!$A$2:$A$4955,$A590,ObservedSpeciesData!$D$2:$D$4955,$D590),"")</f>
        <v>1.1196249999999999</v>
      </c>
      <c r="AI590" s="23">
        <f>IF(ISNUMBER(AVERAGEIFS(ObservedSpeciesData!AI$2:AI$4955,ObservedSpeciesData!$A$2:$A$4955,$A590,ObservedSpeciesData!$C$2:$C$4955,$C590,ObservedSpeciesData!$D$2:$D$4955,$D590)),AVERAGEIFS(ObservedSpeciesData!AI$2:AI$4955,ObservedSpeciesData!$A$2:$A$4955,$A590,ObservedSpeciesData!$C$2:$C$4955,$C590,ObservedSpeciesData!$D$2:$D$4955,$D590),"")</f>
        <v>5.3394999999999992</v>
      </c>
      <c r="AJ590" s="2">
        <f>COUNTIFS(ObservedSpeciesData!$A$2:$A$828,$A590,ObservedSpeciesData!$D$2:$D$828,$D590)</f>
        <v>0</v>
      </c>
      <c r="AK590" s="2">
        <f t="shared" si="9"/>
        <v>15</v>
      </c>
    </row>
    <row r="591" spans="1:37" x14ac:dyDescent="0.25">
      <c r="A591" s="14" t="s">
        <v>103</v>
      </c>
      <c r="B591" t="s">
        <v>98</v>
      </c>
      <c r="C591" t="s">
        <v>105</v>
      </c>
      <c r="D591" s="13">
        <v>42460</v>
      </c>
      <c r="E591">
        <v>1</v>
      </c>
      <c r="F591">
        <v>50</v>
      </c>
      <c r="G591" s="2" t="s">
        <v>87</v>
      </c>
      <c r="H591" s="2" t="s">
        <v>12</v>
      </c>
      <c r="I591">
        <v>8</v>
      </c>
      <c r="J591" s="2" t="s">
        <v>77</v>
      </c>
      <c r="K591" s="2">
        <f>IF(ISNUMBER(AVERAGEIFS(ObservedSpeciesData!K$2:K$4955,ObservedSpeciesData!$A$2:$A$4955,$A591,ObservedSpeciesData!$D$2:$D$4955,$D591)),AVERAGEIFS(ObservedSpeciesData!K$2:K$4955,ObservedSpeciesData!$A$2:$A$4955,$A591,ObservedSpeciesData!$D$2:$D$4955,$D591),"")</f>
        <v>45</v>
      </c>
      <c r="L591" s="26" t="str">
        <f>IF(ISNUMBER(AVERAGEIFS(ObservedSpeciesData!L$2:L$4955,ObservedSpeciesData!$A$2:$A$4955,$A591,ObservedSpeciesData!$D$2:$D$4955,$D591)),AVERAGEIFS(ObservedSpeciesData!L$2:L$4955,ObservedSpeciesData!$A$2:$A$4955,$A591,ObservedSpeciesData!$D$2:$D$4955,$D591),"")</f>
        <v/>
      </c>
      <c r="M591" s="23" t="str">
        <f>IF(ISNUMBER(AVERAGEIFS(ObservedSpeciesData!M$2:M$4955,ObservedSpeciesData!$A$2:$A$4955,$A591,ObservedSpeciesData!$D$2:$D$4955,$D591)),AVERAGEIFS(ObservedSpeciesData!M$2:M$4955,ObservedSpeciesData!$A$2:$A$4955,$A591,ObservedSpeciesData!$D$2:$D$4955,$D591),"")</f>
        <v/>
      </c>
      <c r="N591" s="23">
        <f>IF(ISNUMBER(AVERAGEIFS(ObservedSpeciesData!N$2:N$4955,ObservedSpeciesData!$A$2:$A$4955,$A591,ObservedSpeciesData!$D$2:$D$4955,$D591)),AVERAGEIFS(ObservedSpeciesData!N$2:N$4955,ObservedSpeciesData!$A$2:$A$4955,$A591,ObservedSpeciesData!$D$2:$D$4955,$D591),"")</f>
        <v>323.93739610728534</v>
      </c>
      <c r="O591" s="23">
        <f>IF(ISNUMBER(AVERAGEIFS(ObservedSpeciesData!O$2:O$4955,ObservedSpeciesData!$A$2:$A$4955,$A591,ObservedSpeciesData!$D$2:$D$4955,$D591)),AVERAGEIFS(ObservedSpeciesData!O$2:O$4955,ObservedSpeciesData!$A$2:$A$4955,$A591,ObservedSpeciesData!$D$2:$D$4955,$D591),"")</f>
        <v>32.393739610728538</v>
      </c>
      <c r="P591" s="23">
        <f>IF(ISNUMBER(AVERAGEIFS(ObservedSpeciesData!P$2:P$4955,ObservedSpeciesData!$A$2:$A$4955,$A591,ObservedSpeciesData!$C$2:$C$4955,$C591,ObservedSpeciesData!$D$2:$D$4955,$D591)),AVERAGEIFS(ObservedSpeciesData!P$2:P$4955,ObservedSpeciesData!$A$2:$A$4955,$A591,ObservedSpeciesData!$C$2:$C$4955,$C591,ObservedSpeciesData!$D$2:$D$4955,$D591),"")</f>
        <v>376.65704856315551</v>
      </c>
      <c r="Q591" s="23"/>
      <c r="R591" s="25" t="str">
        <f>IF(ISNUMBER(AVERAGEIFS(ObservedSpeciesData!R$2:R$4955,ObservedSpeciesData!$A$2:$A$4955,$A591,ObservedSpeciesData!$D$2:$D$4955,$D591)),AVERAGEIFS(ObservedSpeciesData!R$2:R$4955,ObservedSpeciesData!$A$2:$A$4955,$A591,ObservedSpeciesData!$D$2:$D$4955,$D591),"")</f>
        <v/>
      </c>
      <c r="S591" s="25" t="str">
        <f>IF(ISNUMBER(AVERAGEIFS(ObservedSpeciesData!S$2:S$4955,ObservedSpeciesData!$A$2:$A$4955,$A591,ObservedSpeciesData!$D$2:$D$4955,$D591)),AVERAGEIFS(ObservedSpeciesData!S$2:S$4955,ObservedSpeciesData!$A$2:$A$4955,$A591,ObservedSpeciesData!$D$2:$D$4955,$D591),"")</f>
        <v/>
      </c>
      <c r="T591" s="23" t="str">
        <f>IF(ISNUMBER(AVERAGEIFS(ObservedSpeciesData!T$2:T$4955,ObservedSpeciesData!$A$2:$A$4955,$A591,ObservedSpeciesData!$D$2:$D$4955,$D591)),AVERAGEIFS(ObservedSpeciesData!T$2:T$4955,ObservedSpeciesData!$A$2:$A$4955,$A591,ObservedSpeciesData!$D$2:$D$4955,$D591),"")</f>
        <v/>
      </c>
      <c r="U591" s="24" t="str">
        <f>IF(ISNUMBER(AVERAGEIFS(ObservedSpeciesData!U$2:U$4955,ObservedSpeciesData!$A$2:$A$4955,$A591,ObservedSpeciesData!$C$2:$C$4955,$C591,ObservedSpeciesData!$D$2:$D$4955,$D591)),AVERAGEIFS(ObservedSpeciesData!U$2:U$4955,ObservedSpeciesData!$A$2:$A$4955,$A591,ObservedSpeciesData!$C$2:$C$4955,$C591,ObservedSpeciesData!$D$2:$D$4955,$D591),"")</f>
        <v/>
      </c>
      <c r="V591" s="23">
        <f>IF(ISNUMBER(AVERAGEIFS(ObservedSpeciesData!V$2:V$4955,ObservedSpeciesData!$A$2:$A$4955,$A591,ObservedSpeciesData!$D$2:$D$4955,$D591)),AVERAGEIFS(ObservedSpeciesData!V$2:V$4955,ObservedSpeciesData!$A$2:$A$4955,$A591,ObservedSpeciesData!$D$2:$D$4955,$D591),"")</f>
        <v>24.138604879379272</v>
      </c>
      <c r="W591" s="23">
        <f>IF(ISNUMBER(AVERAGEIFS(ObservedSpeciesData!W$2:W$4955,ObservedSpeciesData!$A$2:$A$4955,$A591,ObservedSpeciesData!$D$2:$D$4955,$D591)),AVERAGEIFS(ObservedSpeciesData!W$2:W$4955,ObservedSpeciesData!$A$2:$A$4955,$A591,ObservedSpeciesData!$D$2:$D$4955,$D591),"")</f>
        <v>13.841150999069214</v>
      </c>
      <c r="X591" s="23">
        <f>IF(ISNUMBER(AVERAGEIFS(ObservedSpeciesData!X$2:X$4955,ObservedSpeciesData!$A$2:$A$4955,$A591,ObservedSpeciesData!$D$2:$D$4955,$D591)),AVERAGEIFS(ObservedSpeciesData!X$2:X$4955,ObservedSpeciesData!$A$2:$A$4955,$A591,ObservedSpeciesData!$D$2:$D$4955,$D591),"")</f>
        <v>74.974023818969727</v>
      </c>
      <c r="Y591" s="23">
        <f>IF(ISNUMBER(AVERAGEIFS(ObservedSpeciesData!Y$2:Y$4955,ObservedSpeciesData!$A$2:$A$4955,$A591,ObservedSpeciesData!$D$2:$D$4955,$D591)),AVERAGEIFS(ObservedSpeciesData!Y$2:Y$4955,ObservedSpeciesData!$A$2:$A$4955,$A591,ObservedSpeciesData!$D$2:$D$4955,$D591),"")</f>
        <v>42.221494197845459</v>
      </c>
      <c r="Z591" s="23">
        <f>IF(ISNUMBER(AVERAGEIFS(ObservedSpeciesData!Z$2:Z$4955,ObservedSpeciesData!$A$2:$A$4955,$A591,ObservedSpeciesData!$D$2:$D$4955,$D591)),AVERAGEIFS(ObservedSpeciesData!Z$2:Z$4955,ObservedSpeciesData!$A$2:$A$4955,$A591,ObservedSpeciesData!$D$2:$D$4955,$D591),"")</f>
        <v>90.680037498474121</v>
      </c>
      <c r="AA591" s="23">
        <f>IF(ISNUMBER(AVERAGEIFS(ObservedSpeciesData!AA$2:AA$4955,ObservedSpeciesData!$A$2:$A$4955,$A591,ObservedSpeciesData!$D$2:$D$4955,$D591)),AVERAGEIFS(ObservedSpeciesData!AA$2:AA$4955,ObservedSpeciesData!$A$2:$A$4955,$A591,ObservedSpeciesData!$D$2:$D$4955,$D591),"")</f>
        <v>19.825304985046387</v>
      </c>
      <c r="AB591" s="24">
        <f>IF(ISNUMBER(AVERAGEIFS(ObservedSpeciesData!AB$2:AB$4955,ObservedSpeciesData!$A$2:$A$4955,$A591,ObservedSpeciesData!$D$2:$D$4955,$D591)),AVERAGEIFS(ObservedSpeciesData!AB$2:AB$4955,ObservedSpeciesData!$A$2:$A$4955,$A591,ObservedSpeciesData!$D$2:$D$4955,$D591),"")</f>
        <v>3.172048797607422E-2</v>
      </c>
      <c r="AC591" s="24">
        <f>IF(ISNUMBER(AVERAGEIFS(ObservedSpeciesData!AC$2:AC$4955,ObservedSpeciesData!$A$2:$A$4955,$A591,ObservedSpeciesData!$D$2:$D$4955,$D591)),AVERAGEIFS(ObservedSpeciesData!AC$2:AC$4955,ObservedSpeciesData!$A$2:$A$4955,$A591,ObservedSpeciesData!$D$2:$D$4955,$D591),"")</f>
        <v>3.172048797607422E-2</v>
      </c>
      <c r="AD591" s="23">
        <f>IF(ISNUMBER(AVERAGEIFS(ObservedSpeciesData!AD$2:AD$4955,ObservedSpeciesData!$A$2:$A$4955,$A591,ObservedSpeciesData!$D$2:$D$4955,$D591)),AVERAGEIFS(ObservedSpeciesData!AD$2:AD$4955,ObservedSpeciesData!$A$2:$A$4955,$A591,ObservedSpeciesData!$D$2:$D$4955,$D591),"")</f>
        <v>11.995843811035158</v>
      </c>
      <c r="AE591" s="24">
        <f>IF(ISNUMBER(AVERAGEIFS(ObservedSpeciesData!AE$2:AE$4955,ObservedSpeciesData!$A$2:$A$4955,$A591,ObservedSpeciesData!$D$2:$D$4955,$D591)),AVERAGEIFS(ObservedSpeciesData!AE$2:AE$4955,ObservedSpeciesData!$A$2:$A$4955,$A591,ObservedSpeciesData!$D$2:$D$4955,$D591),"")</f>
        <v>13.699818611697172</v>
      </c>
      <c r="AF591" s="23"/>
      <c r="AG591" s="24"/>
      <c r="AH591" s="23">
        <f>IF(ISNUMBER(AVERAGEIFS(ObservedSpeciesData!AH$2:AH$4955,ObservedSpeciesData!$A$2:$A$4955,$A591,ObservedSpeciesData!$D$2:$D$4955,$D591)),AVERAGEIFS(ObservedSpeciesData!AH$2:AH$4955,ObservedSpeciesData!$A$2:$A$4955,$A591,ObservedSpeciesData!$D$2:$D$4955,$D591),"")</f>
        <v>1.0265</v>
      </c>
      <c r="AI591" s="23">
        <f>IF(ISNUMBER(AVERAGEIFS(ObservedSpeciesData!AI$2:AI$4955,ObservedSpeciesData!$A$2:$A$4955,$A591,ObservedSpeciesData!$C$2:$C$4955,$C591,ObservedSpeciesData!$D$2:$D$4955,$D591)),AVERAGEIFS(ObservedSpeciesData!AI$2:AI$4955,ObservedSpeciesData!$A$2:$A$4955,$A591,ObservedSpeciesData!$C$2:$C$4955,$C591,ObservedSpeciesData!$D$2:$D$4955,$D591),"")</f>
        <v>8.4550000000000001</v>
      </c>
      <c r="AJ591" s="2">
        <f>COUNTIFS(ObservedSpeciesData!$A$2:$A$828,$A591,ObservedSpeciesData!$D$2:$D$828,$D591)</f>
        <v>0</v>
      </c>
      <c r="AK591" s="2">
        <f t="shared" si="9"/>
        <v>15</v>
      </c>
    </row>
    <row r="592" spans="1:37" x14ac:dyDescent="0.25">
      <c r="A592" s="14" t="s">
        <v>102</v>
      </c>
      <c r="B592" t="s">
        <v>98</v>
      </c>
      <c r="C592" t="s">
        <v>105</v>
      </c>
      <c r="D592" s="13">
        <v>42460</v>
      </c>
      <c r="E592">
        <v>1</v>
      </c>
      <c r="F592">
        <v>100</v>
      </c>
      <c r="G592" s="2" t="s">
        <v>87</v>
      </c>
      <c r="H592" s="2" t="s">
        <v>12</v>
      </c>
      <c r="I592">
        <v>8</v>
      </c>
      <c r="J592" s="2" t="s">
        <v>77</v>
      </c>
      <c r="K592" s="2">
        <f>IF(ISNUMBER(AVERAGEIFS(ObservedSpeciesData!K$2:K$4955,ObservedSpeciesData!$A$2:$A$4955,$A592,ObservedSpeciesData!$D$2:$D$4955,$D592)),AVERAGEIFS(ObservedSpeciesData!K$2:K$4955,ObservedSpeciesData!$A$2:$A$4955,$A592,ObservedSpeciesData!$D$2:$D$4955,$D592),"")</f>
        <v>90</v>
      </c>
      <c r="L592" s="26" t="str">
        <f>IF(ISNUMBER(AVERAGEIFS(ObservedSpeciesData!L$2:L$4955,ObservedSpeciesData!$A$2:$A$4955,$A592,ObservedSpeciesData!$D$2:$D$4955,$D592)),AVERAGEIFS(ObservedSpeciesData!L$2:L$4955,ObservedSpeciesData!$A$2:$A$4955,$A592,ObservedSpeciesData!$D$2:$D$4955,$D592),"")</f>
        <v/>
      </c>
      <c r="M592" s="23" t="str">
        <f>IF(ISNUMBER(AVERAGEIFS(ObservedSpeciesData!M$2:M$4955,ObservedSpeciesData!$A$2:$A$4955,$A592,ObservedSpeciesData!$D$2:$D$4955,$D592)),AVERAGEIFS(ObservedSpeciesData!M$2:M$4955,ObservedSpeciesData!$A$2:$A$4955,$A592,ObservedSpeciesData!$D$2:$D$4955,$D592),"")</f>
        <v/>
      </c>
      <c r="N592" s="23">
        <f>IF(ISNUMBER(AVERAGEIFS(ObservedSpeciesData!N$2:N$4955,ObservedSpeciesData!$A$2:$A$4955,$A592,ObservedSpeciesData!$D$2:$D$4955,$D592)),AVERAGEIFS(ObservedSpeciesData!N$2:N$4955,ObservedSpeciesData!$A$2:$A$4955,$A592,ObservedSpeciesData!$D$2:$D$4955,$D592),"")</f>
        <v>469.91436860987699</v>
      </c>
      <c r="O592" s="23">
        <f>IF(ISNUMBER(AVERAGEIFS(ObservedSpeciesData!O$2:O$4955,ObservedSpeciesData!$A$2:$A$4955,$A592,ObservedSpeciesData!$D$2:$D$4955,$D592)),AVERAGEIFS(ObservedSpeciesData!O$2:O$4955,ObservedSpeciesData!$A$2:$A$4955,$A592,ObservedSpeciesData!$D$2:$D$4955,$D592),"")</f>
        <v>46.991436860987704</v>
      </c>
      <c r="P592" s="23">
        <f>IF(ISNUMBER(AVERAGEIFS(ObservedSpeciesData!P$2:P$4955,ObservedSpeciesData!$A$2:$A$4955,$A592,ObservedSpeciesData!$C$2:$C$4955,$C592,ObservedSpeciesData!$D$2:$D$4955,$D592)),AVERAGEIFS(ObservedSpeciesData!P$2:P$4955,ObservedSpeciesData!$A$2:$A$4955,$A592,ObservedSpeciesData!$C$2:$C$4955,$C592,ObservedSpeciesData!$D$2:$D$4955,$D592),"")</f>
        <v>484.86784005775218</v>
      </c>
      <c r="Q592" s="23"/>
      <c r="R592" s="25" t="str">
        <f>IF(ISNUMBER(AVERAGEIFS(ObservedSpeciesData!R$2:R$4955,ObservedSpeciesData!$A$2:$A$4955,$A592,ObservedSpeciesData!$D$2:$D$4955,$D592)),AVERAGEIFS(ObservedSpeciesData!R$2:R$4955,ObservedSpeciesData!$A$2:$A$4955,$A592,ObservedSpeciesData!$D$2:$D$4955,$D592),"")</f>
        <v/>
      </c>
      <c r="S592" s="25" t="str">
        <f>IF(ISNUMBER(AVERAGEIFS(ObservedSpeciesData!S$2:S$4955,ObservedSpeciesData!$A$2:$A$4955,$A592,ObservedSpeciesData!$D$2:$D$4955,$D592)),AVERAGEIFS(ObservedSpeciesData!S$2:S$4955,ObservedSpeciesData!$A$2:$A$4955,$A592,ObservedSpeciesData!$D$2:$D$4955,$D592),"")</f>
        <v/>
      </c>
      <c r="T592" s="23" t="str">
        <f>IF(ISNUMBER(AVERAGEIFS(ObservedSpeciesData!T$2:T$4955,ObservedSpeciesData!$A$2:$A$4955,$A592,ObservedSpeciesData!$D$2:$D$4955,$D592)),AVERAGEIFS(ObservedSpeciesData!T$2:T$4955,ObservedSpeciesData!$A$2:$A$4955,$A592,ObservedSpeciesData!$D$2:$D$4955,$D592),"")</f>
        <v/>
      </c>
      <c r="U592" s="24" t="str">
        <f>IF(ISNUMBER(AVERAGEIFS(ObservedSpeciesData!U$2:U$4955,ObservedSpeciesData!$A$2:$A$4955,$A592,ObservedSpeciesData!$C$2:$C$4955,$C592,ObservedSpeciesData!$D$2:$D$4955,$D592)),AVERAGEIFS(ObservedSpeciesData!U$2:U$4955,ObservedSpeciesData!$A$2:$A$4955,$A592,ObservedSpeciesData!$C$2:$C$4955,$C592,ObservedSpeciesData!$D$2:$D$4955,$D592),"")</f>
        <v/>
      </c>
      <c r="V592" s="23">
        <f>IF(ISNUMBER(AVERAGEIFS(ObservedSpeciesData!V$2:V$4955,ObservedSpeciesData!$A$2:$A$4955,$A592,ObservedSpeciesData!$D$2:$D$4955,$D592)),AVERAGEIFS(ObservedSpeciesData!V$2:V$4955,ObservedSpeciesData!$A$2:$A$4955,$A592,ObservedSpeciesData!$D$2:$D$4955,$D592),"")</f>
        <v>24.508714079856873</v>
      </c>
      <c r="W592" s="23">
        <f>IF(ISNUMBER(AVERAGEIFS(ObservedSpeciesData!W$2:W$4955,ObservedSpeciesData!$A$2:$A$4955,$A592,ObservedSpeciesData!$D$2:$D$4955,$D592)),AVERAGEIFS(ObservedSpeciesData!W$2:W$4955,ObservedSpeciesData!$A$2:$A$4955,$A592,ObservedSpeciesData!$D$2:$D$4955,$D592),"")</f>
        <v>13.677601933479309</v>
      </c>
      <c r="X592" s="23">
        <f>IF(ISNUMBER(AVERAGEIFS(ObservedSpeciesData!X$2:X$4955,ObservedSpeciesData!$A$2:$A$4955,$A592,ObservedSpeciesData!$D$2:$D$4955,$D592)),AVERAGEIFS(ObservedSpeciesData!X$2:X$4955,ObservedSpeciesData!$A$2:$A$4955,$A592,ObservedSpeciesData!$D$2:$D$4955,$D592),"")</f>
        <v>74.707793553670257</v>
      </c>
      <c r="Y592" s="23">
        <f>IF(ISNUMBER(AVERAGEIFS(ObservedSpeciesData!Y$2:Y$4955,ObservedSpeciesData!$A$2:$A$4955,$A592,ObservedSpeciesData!$D$2:$D$4955,$D592)),AVERAGEIFS(ObservedSpeciesData!Y$2:Y$4955,ObservedSpeciesData!$A$2:$A$4955,$A592,ObservedSpeciesData!$D$2:$D$4955,$D592),"")</f>
        <v>43.810327370961502</v>
      </c>
      <c r="Z592" s="23">
        <f>IF(ISNUMBER(AVERAGEIFS(ObservedSpeciesData!Z$2:Z$4955,ObservedSpeciesData!$A$2:$A$4955,$A592,ObservedSpeciesData!$D$2:$D$4955,$D592)),AVERAGEIFS(ObservedSpeciesData!Z$2:Z$4955,ObservedSpeciesData!$A$2:$A$4955,$A592,ObservedSpeciesData!$D$2:$D$4955,$D592),"")</f>
        <v>90.879019260406494</v>
      </c>
      <c r="AA592" s="23">
        <f>IF(ISNUMBER(AVERAGEIFS(ObservedSpeciesData!AA$2:AA$4955,ObservedSpeciesData!$A$2:$A$4955,$A592,ObservedSpeciesData!$D$2:$D$4955,$D592)),AVERAGEIFS(ObservedSpeciesData!AA$2:AA$4955,ObservedSpeciesData!$A$2:$A$4955,$A592,ObservedSpeciesData!$D$2:$D$4955,$D592),"")</f>
        <v>18.980872988700867</v>
      </c>
      <c r="AB592" s="24">
        <f>IF(ISNUMBER(AVERAGEIFS(ObservedSpeciesData!AB$2:AB$4955,ObservedSpeciesData!$A$2:$A$4955,$A592,ObservedSpeciesData!$D$2:$D$4955,$D592)),AVERAGEIFS(ObservedSpeciesData!AB$2:AB$4955,ObservedSpeciesData!$A$2:$A$4955,$A592,ObservedSpeciesData!$D$2:$D$4955,$D592),"")</f>
        <v>3.0369396781921389E-2</v>
      </c>
      <c r="AC592" s="24">
        <f>IF(ISNUMBER(AVERAGEIFS(ObservedSpeciesData!AC$2:AC$4955,ObservedSpeciesData!$A$2:$A$4955,$A592,ObservedSpeciesData!$D$2:$D$4955,$D592)),AVERAGEIFS(ObservedSpeciesData!AC$2:AC$4955,ObservedSpeciesData!$A$2:$A$4955,$A592,ObservedSpeciesData!$D$2:$D$4955,$D592),"")</f>
        <v>3.0369396781921389E-2</v>
      </c>
      <c r="AD592" s="23">
        <f>IF(ISNUMBER(AVERAGEIFS(ObservedSpeciesData!AD$2:AD$4955,ObservedSpeciesData!$A$2:$A$4955,$A592,ObservedSpeciesData!$D$2:$D$4955,$D592)),AVERAGEIFS(ObservedSpeciesData!AD$2:AD$4955,ObservedSpeciesData!$A$2:$A$4955,$A592,ObservedSpeciesData!$D$2:$D$4955,$D592),"")</f>
        <v>11.953246968587241</v>
      </c>
      <c r="AE592" s="24">
        <f>IF(ISNUMBER(AVERAGEIFS(ObservedSpeciesData!AE$2:AE$4955,ObservedSpeciesData!$A$2:$A$4955,$A592,ObservedSpeciesData!$D$2:$D$4955,$D592)),AVERAGEIFS(ObservedSpeciesData!AE$2:AE$4955,ObservedSpeciesData!$A$2:$A$4955,$A592,ObservedSpeciesData!$D$2:$D$4955,$D592),"")</f>
        <v>13.370179461941289</v>
      </c>
      <c r="AF592" s="23"/>
      <c r="AG592" s="24"/>
      <c r="AH592" s="23">
        <f>IF(ISNUMBER(AVERAGEIFS(ObservedSpeciesData!AH$2:AH$4955,ObservedSpeciesData!$A$2:$A$4955,$A592,ObservedSpeciesData!$D$2:$D$4955,$D592)),AVERAGEIFS(ObservedSpeciesData!AH$2:AH$4955,ObservedSpeciesData!$A$2:$A$4955,$A592,ObservedSpeciesData!$D$2:$D$4955,$D592),"")</f>
        <v>1.4284999999999999</v>
      </c>
      <c r="AI592" s="23">
        <f>IF(ISNUMBER(AVERAGEIFS(ObservedSpeciesData!AI$2:AI$4955,ObservedSpeciesData!$A$2:$A$4955,$A592,ObservedSpeciesData!$C$2:$C$4955,$C592,ObservedSpeciesData!$D$2:$D$4955,$D592)),AVERAGEIFS(ObservedSpeciesData!AI$2:AI$4955,ObservedSpeciesData!$A$2:$A$4955,$A592,ObservedSpeciesData!$C$2:$C$4955,$C592,ObservedSpeciesData!$D$2:$D$4955,$D592),"")</f>
        <v>10.736000000000001</v>
      </c>
      <c r="AJ592" s="2">
        <f>COUNTIFS(ObservedSpeciesData!$A$2:$A$828,$A592,ObservedSpeciesData!$D$2:$D$828,$D592)</f>
        <v>0</v>
      </c>
      <c r="AK592" s="2">
        <f t="shared" si="9"/>
        <v>15</v>
      </c>
    </row>
    <row r="593" spans="1:37" x14ac:dyDescent="0.25">
      <c r="A593" s="14" t="s">
        <v>101</v>
      </c>
      <c r="B593" t="s">
        <v>98</v>
      </c>
      <c r="C593" t="s">
        <v>105</v>
      </c>
      <c r="D593" s="13">
        <v>42460</v>
      </c>
      <c r="E593">
        <v>1</v>
      </c>
      <c r="F593">
        <v>200</v>
      </c>
      <c r="G593" s="2" t="s">
        <v>87</v>
      </c>
      <c r="H593" s="2" t="s">
        <v>12</v>
      </c>
      <c r="I593">
        <v>8</v>
      </c>
      <c r="J593" s="2" t="s">
        <v>77</v>
      </c>
      <c r="K593" s="2">
        <f>IF(ISNUMBER(AVERAGEIFS(ObservedSpeciesData!K$2:K$4955,ObservedSpeciesData!$A$2:$A$4955,$A593,ObservedSpeciesData!$D$2:$D$4955,$D593)),AVERAGEIFS(ObservedSpeciesData!K$2:K$4955,ObservedSpeciesData!$A$2:$A$4955,$A593,ObservedSpeciesData!$D$2:$D$4955,$D593),"")</f>
        <v>180</v>
      </c>
      <c r="L593" s="26" t="str">
        <f>IF(ISNUMBER(AVERAGEIFS(ObservedSpeciesData!L$2:L$4955,ObservedSpeciesData!$A$2:$A$4955,$A593,ObservedSpeciesData!$D$2:$D$4955,$D593)),AVERAGEIFS(ObservedSpeciesData!L$2:L$4955,ObservedSpeciesData!$A$2:$A$4955,$A593,ObservedSpeciesData!$D$2:$D$4955,$D593),"")</f>
        <v/>
      </c>
      <c r="M593" s="23" t="str">
        <f>IF(ISNUMBER(AVERAGEIFS(ObservedSpeciesData!M$2:M$4955,ObservedSpeciesData!$A$2:$A$4955,$A593,ObservedSpeciesData!$D$2:$D$4955,$D593)),AVERAGEIFS(ObservedSpeciesData!M$2:M$4955,ObservedSpeciesData!$A$2:$A$4955,$A593,ObservedSpeciesData!$D$2:$D$4955,$D593),"")</f>
        <v/>
      </c>
      <c r="N593" s="23">
        <f>IF(ISNUMBER(AVERAGEIFS(ObservedSpeciesData!N$2:N$4955,ObservedSpeciesData!$A$2:$A$4955,$A593,ObservedSpeciesData!$D$2:$D$4955,$D593)),AVERAGEIFS(ObservedSpeciesData!N$2:N$4955,ObservedSpeciesData!$A$2:$A$4955,$A593,ObservedSpeciesData!$D$2:$D$4955,$D593),"")</f>
        <v>610.69346011475761</v>
      </c>
      <c r="O593" s="23">
        <f>IF(ISNUMBER(AVERAGEIFS(ObservedSpeciesData!O$2:O$4955,ObservedSpeciesData!$A$2:$A$4955,$A593,ObservedSpeciesData!$D$2:$D$4955,$D593)),AVERAGEIFS(ObservedSpeciesData!O$2:O$4955,ObservedSpeciesData!$A$2:$A$4955,$A593,ObservedSpeciesData!$D$2:$D$4955,$D593),"")</f>
        <v>61.069346011475766</v>
      </c>
      <c r="P593" s="23">
        <f>IF(ISNUMBER(AVERAGEIFS(ObservedSpeciesData!P$2:P$4955,ObservedSpeciesData!$A$2:$A$4955,$A593,ObservedSpeciesData!$C$2:$C$4955,$C593,ObservedSpeciesData!$D$2:$D$4955,$D593)),AVERAGEIFS(ObservedSpeciesData!P$2:P$4955,ObservedSpeciesData!$A$2:$A$4955,$A593,ObservedSpeciesData!$C$2:$C$4955,$C593,ObservedSpeciesData!$D$2:$D$4955,$D593),"")</f>
        <v>620.47754965298361</v>
      </c>
      <c r="Q593" s="23"/>
      <c r="R593" s="25" t="str">
        <f>IF(ISNUMBER(AVERAGEIFS(ObservedSpeciesData!R$2:R$4955,ObservedSpeciesData!$A$2:$A$4955,$A593,ObservedSpeciesData!$D$2:$D$4955,$D593)),AVERAGEIFS(ObservedSpeciesData!R$2:R$4955,ObservedSpeciesData!$A$2:$A$4955,$A593,ObservedSpeciesData!$D$2:$D$4955,$D593),"")</f>
        <v/>
      </c>
      <c r="S593" s="25" t="str">
        <f>IF(ISNUMBER(AVERAGEIFS(ObservedSpeciesData!S$2:S$4955,ObservedSpeciesData!$A$2:$A$4955,$A593,ObservedSpeciesData!$D$2:$D$4955,$D593)),AVERAGEIFS(ObservedSpeciesData!S$2:S$4955,ObservedSpeciesData!$A$2:$A$4955,$A593,ObservedSpeciesData!$D$2:$D$4955,$D593),"")</f>
        <v/>
      </c>
      <c r="T593" s="23" t="str">
        <f>IF(ISNUMBER(AVERAGEIFS(ObservedSpeciesData!T$2:T$4955,ObservedSpeciesData!$A$2:$A$4955,$A593,ObservedSpeciesData!$D$2:$D$4955,$D593)),AVERAGEIFS(ObservedSpeciesData!T$2:T$4955,ObservedSpeciesData!$A$2:$A$4955,$A593,ObservedSpeciesData!$D$2:$D$4955,$D593),"")</f>
        <v/>
      </c>
      <c r="U593" s="24" t="str">
        <f>IF(ISNUMBER(AVERAGEIFS(ObservedSpeciesData!U$2:U$4955,ObservedSpeciesData!$A$2:$A$4955,$A593,ObservedSpeciesData!$C$2:$C$4955,$C593,ObservedSpeciesData!$D$2:$D$4955,$D593)),AVERAGEIFS(ObservedSpeciesData!U$2:U$4955,ObservedSpeciesData!$A$2:$A$4955,$A593,ObservedSpeciesData!$C$2:$C$4955,$C593,ObservedSpeciesData!$D$2:$D$4955,$D593),"")</f>
        <v/>
      </c>
      <c r="V593" s="23">
        <f>IF(ISNUMBER(AVERAGEIFS(ObservedSpeciesData!V$2:V$4955,ObservedSpeciesData!$A$2:$A$4955,$A593,ObservedSpeciesData!$D$2:$D$4955,$D593)),AVERAGEIFS(ObservedSpeciesData!V$2:V$4955,ObservedSpeciesData!$A$2:$A$4955,$A593,ObservedSpeciesData!$D$2:$D$4955,$D593),"")</f>
        <v>24.455861568450928</v>
      </c>
      <c r="W593" s="23">
        <f>IF(ISNUMBER(AVERAGEIFS(ObservedSpeciesData!W$2:W$4955,ObservedSpeciesData!$A$2:$A$4955,$A593,ObservedSpeciesData!$D$2:$D$4955,$D593)),AVERAGEIFS(ObservedSpeciesData!W$2:W$4955,ObservedSpeciesData!$A$2:$A$4955,$A593,ObservedSpeciesData!$D$2:$D$4955,$D593),"")</f>
        <v>14.149386823177338</v>
      </c>
      <c r="X593" s="23">
        <f>IF(ISNUMBER(AVERAGEIFS(ObservedSpeciesData!X$2:X$4955,ObservedSpeciesData!$A$2:$A$4955,$A593,ObservedSpeciesData!$D$2:$D$4955,$D593)),AVERAGEIFS(ObservedSpeciesData!X$2:X$4955,ObservedSpeciesData!$A$2:$A$4955,$A593,ObservedSpeciesData!$D$2:$D$4955,$D593),"")</f>
        <v>75.724087238311768</v>
      </c>
      <c r="Y593" s="23">
        <f>IF(ISNUMBER(AVERAGEIFS(ObservedSpeciesData!Y$2:Y$4955,ObservedSpeciesData!$A$2:$A$4955,$A593,ObservedSpeciesData!$D$2:$D$4955,$D593)),AVERAGEIFS(ObservedSpeciesData!Y$2:Y$4955,ObservedSpeciesData!$A$2:$A$4955,$A593,ObservedSpeciesData!$D$2:$D$4955,$D593),"")</f>
        <v>43.552583932876587</v>
      </c>
      <c r="Z593" s="23">
        <f>IF(ISNUMBER(AVERAGEIFS(ObservedSpeciesData!Z$2:Z$4955,ObservedSpeciesData!$A$2:$A$4955,$A593,ObservedSpeciesData!$D$2:$D$4955,$D593)),AVERAGEIFS(ObservedSpeciesData!Z$2:Z$4955,ObservedSpeciesData!$A$2:$A$4955,$A593,ObservedSpeciesData!$D$2:$D$4955,$D593),"")</f>
        <v>91.196756362915039</v>
      </c>
      <c r="AA593" s="23">
        <f>IF(ISNUMBER(AVERAGEIFS(ObservedSpeciesData!AA$2:AA$4955,ObservedSpeciesData!$A$2:$A$4955,$A593,ObservedSpeciesData!$D$2:$D$4955,$D593)),AVERAGEIFS(ObservedSpeciesData!AA$2:AA$4955,ObservedSpeciesData!$A$2:$A$4955,$A593,ObservedSpeciesData!$D$2:$D$4955,$D593),"")</f>
        <v>19.621465682983398</v>
      </c>
      <c r="AB593" s="24">
        <f>IF(ISNUMBER(AVERAGEIFS(ObservedSpeciesData!AB$2:AB$4955,ObservedSpeciesData!$A$2:$A$4955,$A593,ObservedSpeciesData!$D$2:$D$4955,$D593)),AVERAGEIFS(ObservedSpeciesData!AB$2:AB$4955,ObservedSpeciesData!$A$2:$A$4955,$A593,ObservedSpeciesData!$D$2:$D$4955,$D593),"")</f>
        <v>3.1394345092773439E-2</v>
      </c>
      <c r="AC593" s="24">
        <f>IF(ISNUMBER(AVERAGEIFS(ObservedSpeciesData!AC$2:AC$4955,ObservedSpeciesData!$A$2:$A$4955,$A593,ObservedSpeciesData!$D$2:$D$4955,$D593)),AVERAGEIFS(ObservedSpeciesData!AC$2:AC$4955,ObservedSpeciesData!$A$2:$A$4955,$A593,ObservedSpeciesData!$D$2:$D$4955,$D593),"")</f>
        <v>3.1394345092773439E-2</v>
      </c>
      <c r="AD593" s="23">
        <f>IF(ISNUMBER(AVERAGEIFS(ObservedSpeciesData!AD$2:AD$4955,ObservedSpeciesData!$A$2:$A$4955,$A593,ObservedSpeciesData!$D$2:$D$4955,$D593)),AVERAGEIFS(ObservedSpeciesData!AD$2:AD$4955,ObservedSpeciesData!$A$2:$A$4955,$A593,ObservedSpeciesData!$D$2:$D$4955,$D593),"")</f>
        <v>12.115853958129886</v>
      </c>
      <c r="AE593" s="24">
        <f>IF(ISNUMBER(AVERAGEIFS(ObservedSpeciesData!AE$2:AE$4955,ObservedSpeciesData!$A$2:$A$4955,$A593,ObservedSpeciesData!$D$2:$D$4955,$D593)),AVERAGEIFS(ObservedSpeciesData!AE$2:AE$4955,ObservedSpeciesData!$A$2:$A$4955,$A593,ObservedSpeciesData!$D$2:$D$4955,$D593),"")</f>
        <v>12.61658752876996</v>
      </c>
      <c r="AF593" s="23"/>
      <c r="AG593" s="24"/>
      <c r="AH593" s="23">
        <f>IF(ISNUMBER(AVERAGEIFS(ObservedSpeciesData!AH$2:AH$4955,ObservedSpeciesData!$A$2:$A$4955,$A593,ObservedSpeciesData!$D$2:$D$4955,$D593)),AVERAGEIFS(ObservedSpeciesData!AH$2:AH$4955,ObservedSpeciesData!$A$2:$A$4955,$A593,ObservedSpeciesData!$D$2:$D$4955,$D593),"")</f>
        <v>1.9277500000000001</v>
      </c>
      <c r="AI593" s="23">
        <f>IF(ISNUMBER(AVERAGEIFS(ObservedSpeciesData!AI$2:AI$4955,ObservedSpeciesData!$A$2:$A$4955,$A593,ObservedSpeciesData!$C$2:$C$4955,$C593,ObservedSpeciesData!$D$2:$D$4955,$D593)),AVERAGEIFS(ObservedSpeciesData!AI$2:AI$4955,ObservedSpeciesData!$A$2:$A$4955,$A593,ObservedSpeciesData!$C$2:$C$4955,$C593,ObservedSpeciesData!$D$2:$D$4955,$D593),"")</f>
        <v>14.179</v>
      </c>
      <c r="AJ593" s="2">
        <f>COUNTIFS(ObservedSpeciesData!$A$2:$A$828,$A593,ObservedSpeciesData!$D$2:$D$828,$D593)</f>
        <v>0</v>
      </c>
      <c r="AK593" s="2">
        <f t="shared" si="9"/>
        <v>15</v>
      </c>
    </row>
    <row r="594" spans="1:37" x14ac:dyDescent="0.25">
      <c r="A594" s="14" t="s">
        <v>100</v>
      </c>
      <c r="B594" t="s">
        <v>98</v>
      </c>
      <c r="C594" t="s">
        <v>105</v>
      </c>
      <c r="D594" s="13">
        <v>42460</v>
      </c>
      <c r="E594">
        <v>1</v>
      </c>
      <c r="F594">
        <v>350</v>
      </c>
      <c r="G594" s="2" t="s">
        <v>87</v>
      </c>
      <c r="H594" s="2" t="s">
        <v>12</v>
      </c>
      <c r="I594">
        <v>8</v>
      </c>
      <c r="J594" s="2" t="s">
        <v>77</v>
      </c>
      <c r="K594" s="2">
        <f>IF(ISNUMBER(AVERAGEIFS(ObservedSpeciesData!K$2:K$4955,ObservedSpeciesData!$A$2:$A$4955,$A594,ObservedSpeciesData!$D$2:$D$4955,$D594)),AVERAGEIFS(ObservedSpeciesData!K$2:K$4955,ObservedSpeciesData!$A$2:$A$4955,$A594,ObservedSpeciesData!$D$2:$D$4955,$D594),"")</f>
        <v>350</v>
      </c>
      <c r="L594" s="26" t="str">
        <f>IF(ISNUMBER(AVERAGEIFS(ObservedSpeciesData!L$2:L$4955,ObservedSpeciesData!$A$2:$A$4955,$A594,ObservedSpeciesData!$D$2:$D$4955,$D594)),AVERAGEIFS(ObservedSpeciesData!L$2:L$4955,ObservedSpeciesData!$A$2:$A$4955,$A594,ObservedSpeciesData!$D$2:$D$4955,$D594),"")</f>
        <v/>
      </c>
      <c r="M594" s="23" t="str">
        <f>IF(ISNUMBER(AVERAGEIFS(ObservedSpeciesData!M$2:M$4955,ObservedSpeciesData!$A$2:$A$4955,$A594,ObservedSpeciesData!$D$2:$D$4955,$D594)),AVERAGEIFS(ObservedSpeciesData!M$2:M$4955,ObservedSpeciesData!$A$2:$A$4955,$A594,ObservedSpeciesData!$D$2:$D$4955,$D594),"")</f>
        <v/>
      </c>
      <c r="N594" s="23">
        <f>IF(ISNUMBER(AVERAGEIFS(ObservedSpeciesData!N$2:N$4955,ObservedSpeciesData!$A$2:$A$4955,$A594,ObservedSpeciesData!$D$2:$D$4955,$D594)),AVERAGEIFS(ObservedSpeciesData!N$2:N$4955,ObservedSpeciesData!$A$2:$A$4955,$A594,ObservedSpeciesData!$D$2:$D$4955,$D594),"")</f>
        <v>706.49070206351257</v>
      </c>
      <c r="O594" s="23">
        <f>IF(ISNUMBER(AVERAGEIFS(ObservedSpeciesData!O$2:O$4955,ObservedSpeciesData!$A$2:$A$4955,$A594,ObservedSpeciesData!$D$2:$D$4955,$D594)),AVERAGEIFS(ObservedSpeciesData!O$2:O$4955,ObservedSpeciesData!$A$2:$A$4955,$A594,ObservedSpeciesData!$D$2:$D$4955,$D594),"")</f>
        <v>70.649070206351254</v>
      </c>
      <c r="P594" s="23">
        <f>IF(ISNUMBER(AVERAGEIFS(ObservedSpeciesData!P$2:P$4955,ObservedSpeciesData!$A$2:$A$4955,$A594,ObservedSpeciesData!$C$2:$C$4955,$C594,ObservedSpeciesData!$D$2:$D$4955,$D594)),AVERAGEIFS(ObservedSpeciesData!P$2:P$4955,ObservedSpeciesData!$A$2:$A$4955,$A594,ObservedSpeciesData!$C$2:$C$4955,$C594,ObservedSpeciesData!$D$2:$D$4955,$D594),"")</f>
        <v>880.97407433584203</v>
      </c>
      <c r="Q594" s="23"/>
      <c r="R594" s="25" t="str">
        <f>IF(ISNUMBER(AVERAGEIFS(ObservedSpeciesData!R$2:R$4955,ObservedSpeciesData!$A$2:$A$4955,$A594,ObservedSpeciesData!$D$2:$D$4955,$D594)),AVERAGEIFS(ObservedSpeciesData!R$2:R$4955,ObservedSpeciesData!$A$2:$A$4955,$A594,ObservedSpeciesData!$D$2:$D$4955,$D594),"")</f>
        <v/>
      </c>
      <c r="S594" s="25" t="str">
        <f>IF(ISNUMBER(AVERAGEIFS(ObservedSpeciesData!S$2:S$4955,ObservedSpeciesData!$A$2:$A$4955,$A594,ObservedSpeciesData!$D$2:$D$4955,$D594)),AVERAGEIFS(ObservedSpeciesData!S$2:S$4955,ObservedSpeciesData!$A$2:$A$4955,$A594,ObservedSpeciesData!$D$2:$D$4955,$D594),"")</f>
        <v/>
      </c>
      <c r="T594" s="23" t="str">
        <f>IF(ISNUMBER(AVERAGEIFS(ObservedSpeciesData!T$2:T$4955,ObservedSpeciesData!$A$2:$A$4955,$A594,ObservedSpeciesData!$D$2:$D$4955,$D594)),AVERAGEIFS(ObservedSpeciesData!T$2:T$4955,ObservedSpeciesData!$A$2:$A$4955,$A594,ObservedSpeciesData!$D$2:$D$4955,$D594),"")</f>
        <v/>
      </c>
      <c r="U594" s="24" t="str">
        <f>IF(ISNUMBER(AVERAGEIFS(ObservedSpeciesData!U$2:U$4955,ObservedSpeciesData!$A$2:$A$4955,$A594,ObservedSpeciesData!$C$2:$C$4955,$C594,ObservedSpeciesData!$D$2:$D$4955,$D594)),AVERAGEIFS(ObservedSpeciesData!U$2:U$4955,ObservedSpeciesData!$A$2:$A$4955,$A594,ObservedSpeciesData!$C$2:$C$4955,$C594,ObservedSpeciesData!$D$2:$D$4955,$D594),"")</f>
        <v/>
      </c>
      <c r="V594" s="23">
        <f>IF(ISNUMBER(AVERAGEIFS(ObservedSpeciesData!V$2:V$4955,ObservedSpeciesData!$A$2:$A$4955,$A594,ObservedSpeciesData!$D$2:$D$4955,$D594)),AVERAGEIFS(ObservedSpeciesData!V$2:V$4955,ObservedSpeciesData!$A$2:$A$4955,$A594,ObservedSpeciesData!$D$2:$D$4955,$D594),"")</f>
        <v>23.188890337944031</v>
      </c>
      <c r="W594" s="23">
        <f>IF(ISNUMBER(AVERAGEIFS(ObservedSpeciesData!W$2:W$4955,ObservedSpeciesData!$A$2:$A$4955,$A594,ObservedSpeciesData!$D$2:$D$4955,$D594)),AVERAGEIFS(ObservedSpeciesData!W$2:W$4955,ObservedSpeciesData!$A$2:$A$4955,$A594,ObservedSpeciesData!$D$2:$D$4955,$D594),"")</f>
        <v>13.412284672260284</v>
      </c>
      <c r="X594" s="23">
        <f>IF(ISNUMBER(AVERAGEIFS(ObservedSpeciesData!X$2:X$4955,ObservedSpeciesData!$A$2:$A$4955,$A594,ObservedSpeciesData!$D$2:$D$4955,$D594)),AVERAGEIFS(ObservedSpeciesData!X$2:X$4955,ObservedSpeciesData!$A$2:$A$4955,$A594,ObservedSpeciesData!$D$2:$D$4955,$D594),"")</f>
        <v>76.095652103424072</v>
      </c>
      <c r="Y594" s="23">
        <f>IF(ISNUMBER(AVERAGEIFS(ObservedSpeciesData!Y$2:Y$4955,ObservedSpeciesData!$A$2:$A$4955,$A594,ObservedSpeciesData!$D$2:$D$4955,$D594)),AVERAGEIFS(ObservedSpeciesData!Y$2:Y$4955,ObservedSpeciesData!$A$2:$A$4955,$A594,ObservedSpeciesData!$D$2:$D$4955,$D594),"")</f>
        <v>39.926712989807129</v>
      </c>
      <c r="Z594" s="23">
        <f>IF(ISNUMBER(AVERAGEIFS(ObservedSpeciesData!Z$2:Z$4955,ObservedSpeciesData!$A$2:$A$4955,$A594,ObservedSpeciesData!$D$2:$D$4955,$D594)),AVERAGEIFS(ObservedSpeciesData!Z$2:Z$4955,ObservedSpeciesData!$A$2:$A$4955,$A594,ObservedSpeciesData!$D$2:$D$4955,$D594),"")</f>
        <v>90.613502502441406</v>
      </c>
      <c r="AA594" s="23">
        <f>IF(ISNUMBER(AVERAGEIFS(ObservedSpeciesData!AA$2:AA$4955,ObservedSpeciesData!$A$2:$A$4955,$A594,ObservedSpeciesData!$D$2:$D$4955,$D594)),AVERAGEIFS(ObservedSpeciesData!AA$2:AA$4955,ObservedSpeciesData!$A$2:$A$4955,$A594,ObservedSpeciesData!$D$2:$D$4955,$D594),"")</f>
        <v>22.342310190200806</v>
      </c>
      <c r="AB594" s="24">
        <f>IF(ISNUMBER(AVERAGEIFS(ObservedSpeciesData!AB$2:AB$4955,ObservedSpeciesData!$A$2:$A$4955,$A594,ObservedSpeciesData!$D$2:$D$4955,$D594)),AVERAGEIFS(ObservedSpeciesData!AB$2:AB$4955,ObservedSpeciesData!$A$2:$A$4955,$A594,ObservedSpeciesData!$D$2:$D$4955,$D594),"")</f>
        <v>3.5747696304321286E-2</v>
      </c>
      <c r="AC594" s="24">
        <f>IF(ISNUMBER(AVERAGEIFS(ObservedSpeciesData!AC$2:AC$4955,ObservedSpeciesData!$A$2:$A$4955,$A594,ObservedSpeciesData!$D$2:$D$4955,$D594)),AVERAGEIFS(ObservedSpeciesData!AC$2:AC$4955,ObservedSpeciesData!$A$2:$A$4955,$A594,ObservedSpeciesData!$D$2:$D$4955,$D594),"")</f>
        <v>3.5747696304321286E-2</v>
      </c>
      <c r="AD594" s="23">
        <f>IF(ISNUMBER(AVERAGEIFS(ObservedSpeciesData!AD$2:AD$4955,ObservedSpeciesData!$A$2:$A$4955,$A594,ObservedSpeciesData!$D$2:$D$4955,$D594)),AVERAGEIFS(ObservedSpeciesData!AD$2:AD$4955,ObservedSpeciesData!$A$2:$A$4955,$A594,ObservedSpeciesData!$D$2:$D$4955,$D594),"")</f>
        <v>12.175304336547851</v>
      </c>
      <c r="AE594" s="24">
        <f>IF(ISNUMBER(AVERAGEIFS(ObservedSpeciesData!AE$2:AE$4955,ObservedSpeciesData!$A$2:$A$4955,$A594,ObservedSpeciesData!$D$2:$D$4955,$D594)),AVERAGEIFS(ObservedSpeciesData!AE$2:AE$4955,ObservedSpeciesData!$A$2:$A$4955,$A594,ObservedSpeciesData!$D$2:$D$4955,$D594),"")</f>
        <v>12.733003331820921</v>
      </c>
      <c r="AF594" s="23"/>
      <c r="AG594" s="24"/>
      <c r="AH594" s="23">
        <f>IF(ISNUMBER(AVERAGEIFS(ObservedSpeciesData!AH$2:AH$4955,ObservedSpeciesData!$A$2:$A$4955,$A594,ObservedSpeciesData!$D$2:$D$4955,$D594)),AVERAGEIFS(ObservedSpeciesData!AH$2:AH$4955,ObservedSpeciesData!$A$2:$A$4955,$A594,ObservedSpeciesData!$D$2:$D$4955,$D594),"")</f>
        <v>2.542125</v>
      </c>
      <c r="AI594" s="23">
        <f>IF(ISNUMBER(AVERAGEIFS(ObservedSpeciesData!AI$2:AI$4955,ObservedSpeciesData!$A$2:$A$4955,$A594,ObservedSpeciesData!$C$2:$C$4955,$C594,ObservedSpeciesData!$D$2:$D$4955,$D594)),AVERAGEIFS(ObservedSpeciesData!AI$2:AI$4955,ObservedSpeciesData!$A$2:$A$4955,$A594,ObservedSpeciesData!$C$2:$C$4955,$C594,ObservedSpeciesData!$D$2:$D$4955,$D594),"")</f>
        <v>22.45</v>
      </c>
      <c r="AJ594" s="2">
        <f>COUNTIFS(ObservedSpeciesData!$A$2:$A$828,$A594,ObservedSpeciesData!$D$2:$D$828,$D594)</f>
        <v>0</v>
      </c>
      <c r="AK594" s="2">
        <f t="shared" si="9"/>
        <v>15</v>
      </c>
    </row>
    <row r="595" spans="1:37" x14ac:dyDescent="0.25">
      <c r="A595" s="14" t="s">
        <v>99</v>
      </c>
      <c r="B595" t="s">
        <v>98</v>
      </c>
      <c r="C595" t="s">
        <v>105</v>
      </c>
      <c r="D595" s="13">
        <v>42460</v>
      </c>
      <c r="E595">
        <v>1</v>
      </c>
      <c r="F595">
        <v>500</v>
      </c>
      <c r="G595" s="2" t="s">
        <v>87</v>
      </c>
      <c r="H595" s="2" t="s">
        <v>12</v>
      </c>
      <c r="I595">
        <v>8</v>
      </c>
      <c r="J595" s="2" t="s">
        <v>77</v>
      </c>
      <c r="K595" s="2">
        <f>IF(ISNUMBER(AVERAGEIFS(ObservedSpeciesData!K$2:K$4955,ObservedSpeciesData!$A$2:$A$4955,$A595,ObservedSpeciesData!$D$2:$D$4955,$D595)),AVERAGEIFS(ObservedSpeciesData!K$2:K$4955,ObservedSpeciesData!$A$2:$A$4955,$A595,ObservedSpeciesData!$D$2:$D$4955,$D595),"")</f>
        <v>450</v>
      </c>
      <c r="L595" s="26" t="str">
        <f>IF(ISNUMBER(AVERAGEIFS(ObservedSpeciesData!L$2:L$4955,ObservedSpeciesData!$A$2:$A$4955,$A595,ObservedSpeciesData!$D$2:$D$4955,$D595)),AVERAGEIFS(ObservedSpeciesData!L$2:L$4955,ObservedSpeciesData!$A$2:$A$4955,$A595,ObservedSpeciesData!$D$2:$D$4955,$D595),"")</f>
        <v/>
      </c>
      <c r="M595" s="23" t="str">
        <f>IF(ISNUMBER(AVERAGEIFS(ObservedSpeciesData!M$2:M$4955,ObservedSpeciesData!$A$2:$A$4955,$A595,ObservedSpeciesData!$D$2:$D$4955,$D595)),AVERAGEIFS(ObservedSpeciesData!M$2:M$4955,ObservedSpeciesData!$A$2:$A$4955,$A595,ObservedSpeciesData!$D$2:$D$4955,$D595),"")</f>
        <v/>
      </c>
      <c r="N595" s="23">
        <f>IF(ISNUMBER(AVERAGEIFS(ObservedSpeciesData!N$2:N$4955,ObservedSpeciesData!$A$2:$A$4955,$A595,ObservedSpeciesData!$D$2:$D$4955,$D595)),AVERAGEIFS(ObservedSpeciesData!N$2:N$4955,ObservedSpeciesData!$A$2:$A$4955,$A595,ObservedSpeciesData!$D$2:$D$4955,$D595),"")</f>
        <v>966.68027449429974</v>
      </c>
      <c r="O595" s="23">
        <f>IF(ISNUMBER(AVERAGEIFS(ObservedSpeciesData!O$2:O$4955,ObservedSpeciesData!$A$2:$A$4955,$A595,ObservedSpeciesData!$D$2:$D$4955,$D595)),AVERAGEIFS(ObservedSpeciesData!O$2:O$4955,ObservedSpeciesData!$A$2:$A$4955,$A595,ObservedSpeciesData!$D$2:$D$4955,$D595),"")</f>
        <v>96.668027449429957</v>
      </c>
      <c r="P595" s="23">
        <f>IF(ISNUMBER(AVERAGEIFS(ObservedSpeciesData!P$2:P$4955,ObservedSpeciesData!$A$2:$A$4955,$A595,ObservedSpeciesData!$C$2:$C$4955,$C595,ObservedSpeciesData!$D$2:$D$4955,$D595)),AVERAGEIFS(ObservedSpeciesData!P$2:P$4955,ObservedSpeciesData!$A$2:$A$4955,$A595,ObservedSpeciesData!$C$2:$C$4955,$C595,ObservedSpeciesData!$D$2:$D$4955,$D595),"")</f>
        <v>1111.5528438158533</v>
      </c>
      <c r="Q595" s="23"/>
      <c r="R595" s="25" t="str">
        <f>IF(ISNUMBER(AVERAGEIFS(ObservedSpeciesData!R$2:R$4955,ObservedSpeciesData!$A$2:$A$4955,$A595,ObservedSpeciesData!$D$2:$D$4955,$D595)),AVERAGEIFS(ObservedSpeciesData!R$2:R$4955,ObservedSpeciesData!$A$2:$A$4955,$A595,ObservedSpeciesData!$D$2:$D$4955,$D595),"")</f>
        <v/>
      </c>
      <c r="S595" s="25" t="str">
        <f>IF(ISNUMBER(AVERAGEIFS(ObservedSpeciesData!S$2:S$4955,ObservedSpeciesData!$A$2:$A$4955,$A595,ObservedSpeciesData!$D$2:$D$4955,$D595)),AVERAGEIFS(ObservedSpeciesData!S$2:S$4955,ObservedSpeciesData!$A$2:$A$4955,$A595,ObservedSpeciesData!$D$2:$D$4955,$D595),"")</f>
        <v/>
      </c>
      <c r="T595" s="23" t="str">
        <f>IF(ISNUMBER(AVERAGEIFS(ObservedSpeciesData!T$2:T$4955,ObservedSpeciesData!$A$2:$A$4955,$A595,ObservedSpeciesData!$D$2:$D$4955,$D595)),AVERAGEIFS(ObservedSpeciesData!T$2:T$4955,ObservedSpeciesData!$A$2:$A$4955,$A595,ObservedSpeciesData!$D$2:$D$4955,$D595),"")</f>
        <v/>
      </c>
      <c r="U595" s="24" t="str">
        <f>IF(ISNUMBER(AVERAGEIFS(ObservedSpeciesData!U$2:U$4955,ObservedSpeciesData!$A$2:$A$4955,$A595,ObservedSpeciesData!$C$2:$C$4955,$C595,ObservedSpeciesData!$D$2:$D$4955,$D595)),AVERAGEIFS(ObservedSpeciesData!U$2:U$4955,ObservedSpeciesData!$A$2:$A$4955,$A595,ObservedSpeciesData!$C$2:$C$4955,$C595,ObservedSpeciesData!$D$2:$D$4955,$D595),"")</f>
        <v/>
      </c>
      <c r="V595" s="23">
        <f>IF(ISNUMBER(AVERAGEIFS(ObservedSpeciesData!V$2:V$4955,ObservedSpeciesData!$A$2:$A$4955,$A595,ObservedSpeciesData!$D$2:$D$4955,$D595)),AVERAGEIFS(ObservedSpeciesData!V$2:V$4955,ObservedSpeciesData!$A$2:$A$4955,$A595,ObservedSpeciesData!$D$2:$D$4955,$D595),"")</f>
        <v>24.209130883216858</v>
      </c>
      <c r="W595" s="23">
        <f>IF(ISNUMBER(AVERAGEIFS(ObservedSpeciesData!W$2:W$4955,ObservedSpeciesData!$A$2:$A$4955,$A595,ObservedSpeciesData!$D$2:$D$4955,$D595)),AVERAGEIFS(ObservedSpeciesData!W$2:W$4955,ObservedSpeciesData!$A$2:$A$4955,$A595,ObservedSpeciesData!$D$2:$D$4955,$D595),"")</f>
        <v>13.406561076641083</v>
      </c>
      <c r="X595" s="23">
        <f>IF(ISNUMBER(AVERAGEIFS(ObservedSpeciesData!X$2:X$4955,ObservedSpeciesData!$A$2:$A$4955,$A595,ObservedSpeciesData!$D$2:$D$4955,$D595)),AVERAGEIFS(ObservedSpeciesData!X$2:X$4955,ObservedSpeciesData!$A$2:$A$4955,$A595,ObservedSpeciesData!$D$2:$D$4955,$D595),"")</f>
        <v>76.028361797332764</v>
      </c>
      <c r="Y595" s="23">
        <f>IF(ISNUMBER(AVERAGEIFS(ObservedSpeciesData!Y$2:Y$4955,ObservedSpeciesData!$A$2:$A$4955,$A595,ObservedSpeciesData!$D$2:$D$4955,$D595)),AVERAGEIFS(ObservedSpeciesData!Y$2:Y$4955,ObservedSpeciesData!$A$2:$A$4955,$A595,ObservedSpeciesData!$D$2:$D$4955,$D595),"")</f>
        <v>42.920625686645508</v>
      </c>
      <c r="Z595" s="23">
        <f>IF(ISNUMBER(AVERAGEIFS(ObservedSpeciesData!Z$2:Z$4955,ObservedSpeciesData!$A$2:$A$4955,$A595,ObservedSpeciesData!$D$2:$D$4955,$D595)),AVERAGEIFS(ObservedSpeciesData!Z$2:Z$4955,ObservedSpeciesData!$A$2:$A$4955,$A595,ObservedSpeciesData!$D$2:$D$4955,$D595),"")</f>
        <v>91.121531009674072</v>
      </c>
      <c r="AA595" s="23">
        <f>IF(ISNUMBER(AVERAGEIFS(ObservedSpeciesData!AA$2:AA$4955,ObservedSpeciesData!$A$2:$A$4955,$A595,ObservedSpeciesData!$D$2:$D$4955,$D595)),AVERAGEIFS(ObservedSpeciesData!AA$2:AA$4955,ObservedSpeciesData!$A$2:$A$4955,$A595,ObservedSpeciesData!$D$2:$D$4955,$D595),"")</f>
        <v>21.998343586921692</v>
      </c>
      <c r="AB595" s="24">
        <f>IF(ISNUMBER(AVERAGEIFS(ObservedSpeciesData!AB$2:AB$4955,ObservedSpeciesData!$A$2:$A$4955,$A595,ObservedSpeciesData!$D$2:$D$4955,$D595)),AVERAGEIFS(ObservedSpeciesData!AB$2:AB$4955,ObservedSpeciesData!$A$2:$A$4955,$A595,ObservedSpeciesData!$D$2:$D$4955,$D595),"")</f>
        <v>3.5197349739074707E-2</v>
      </c>
      <c r="AC595" s="24">
        <f>IF(ISNUMBER(AVERAGEIFS(ObservedSpeciesData!AC$2:AC$4955,ObservedSpeciesData!$A$2:$A$4955,$A595,ObservedSpeciesData!$D$2:$D$4955,$D595)),AVERAGEIFS(ObservedSpeciesData!AC$2:AC$4955,ObservedSpeciesData!$A$2:$A$4955,$A595,ObservedSpeciesData!$D$2:$D$4955,$D595),"")</f>
        <v>3.5197349739074707E-2</v>
      </c>
      <c r="AD595" s="23">
        <f>IF(ISNUMBER(AVERAGEIFS(ObservedSpeciesData!AD$2:AD$4955,ObservedSpeciesData!$A$2:$A$4955,$A595,ObservedSpeciesData!$D$2:$D$4955,$D595)),AVERAGEIFS(ObservedSpeciesData!AD$2:AD$4955,ObservedSpeciesData!$A$2:$A$4955,$A595,ObservedSpeciesData!$D$2:$D$4955,$D595),"")</f>
        <v>12.164537887573241</v>
      </c>
      <c r="AE595" s="24">
        <f>IF(ISNUMBER(AVERAGEIFS(ObservedSpeciesData!AE$2:AE$4955,ObservedSpeciesData!$A$2:$A$4955,$A595,ObservedSpeciesData!$D$2:$D$4955,$D595)),AVERAGEIFS(ObservedSpeciesData!AE$2:AE$4955,ObservedSpeciesData!$A$2:$A$4955,$A595,ObservedSpeciesData!$D$2:$D$4955,$D595),"")</f>
        <v>12.102296150946055</v>
      </c>
      <c r="AF595" s="23"/>
      <c r="AG595" s="24"/>
      <c r="AH595" s="23">
        <f>IF(ISNUMBER(AVERAGEIFS(ObservedSpeciesData!AH$2:AH$4955,ObservedSpeciesData!$A$2:$A$4955,$A595,ObservedSpeciesData!$D$2:$D$4955,$D595)),AVERAGEIFS(ObservedSpeciesData!AH$2:AH$4955,ObservedSpeciesData!$A$2:$A$4955,$A595,ObservedSpeciesData!$D$2:$D$4955,$D595),"")</f>
        <v>3.4260000000000002</v>
      </c>
      <c r="AI595" s="23">
        <f>IF(ISNUMBER(AVERAGEIFS(ObservedSpeciesData!AI$2:AI$4955,ObservedSpeciesData!$A$2:$A$4955,$A595,ObservedSpeciesData!$C$2:$C$4955,$C595,ObservedSpeciesData!$D$2:$D$4955,$D595)),AVERAGEIFS(ObservedSpeciesData!AI$2:AI$4955,ObservedSpeciesData!$A$2:$A$4955,$A595,ObservedSpeciesData!$C$2:$C$4955,$C595,ObservedSpeciesData!$D$2:$D$4955,$D595),"")</f>
        <v>29.470500000000001</v>
      </c>
      <c r="AJ595" s="2">
        <f>COUNTIFS(ObservedSpeciesData!$A$2:$A$828,$A595,ObservedSpeciesData!$D$2:$D$828,$D595)</f>
        <v>0</v>
      </c>
      <c r="AK595" s="2">
        <f t="shared" si="9"/>
        <v>15</v>
      </c>
    </row>
    <row r="596" spans="1:37" x14ac:dyDescent="0.25">
      <c r="A596" s="14" t="s">
        <v>104</v>
      </c>
      <c r="B596" t="s">
        <v>98</v>
      </c>
      <c r="C596" t="s">
        <v>105</v>
      </c>
      <c r="D596" s="13">
        <v>42494</v>
      </c>
      <c r="E596">
        <v>1</v>
      </c>
      <c r="F596">
        <v>0</v>
      </c>
      <c r="G596" s="2" t="s">
        <v>87</v>
      </c>
      <c r="H596" s="2" t="s">
        <v>13</v>
      </c>
      <c r="I596">
        <v>9</v>
      </c>
      <c r="J596" s="2" t="s">
        <v>77</v>
      </c>
      <c r="K596" s="2">
        <f>IF(ISNUMBER(AVERAGEIFS(ObservedSpeciesData!K$2:K$4955,ObservedSpeciesData!$A$2:$A$4955,$A596,ObservedSpeciesData!$D$2:$D$4955,$D596)),AVERAGEIFS(ObservedSpeciesData!K$2:K$4955,ObservedSpeciesData!$A$2:$A$4955,$A596,ObservedSpeciesData!$D$2:$D$4955,$D596),"")</f>
        <v>0</v>
      </c>
      <c r="L596" s="26" t="str">
        <f>IF(ISNUMBER(AVERAGEIFS(ObservedSpeciesData!L$2:L$4955,ObservedSpeciesData!$A$2:$A$4955,$A596,ObservedSpeciesData!$D$2:$D$4955,$D596)),AVERAGEIFS(ObservedSpeciesData!L$2:L$4955,ObservedSpeciesData!$A$2:$A$4955,$A596,ObservedSpeciesData!$D$2:$D$4955,$D596),"")</f>
        <v/>
      </c>
      <c r="M596" s="23" t="str">
        <f>IF(ISNUMBER(AVERAGEIFS(ObservedSpeciesData!M$2:M$4955,ObservedSpeciesData!$A$2:$A$4955,$A596,ObservedSpeciesData!$D$2:$D$4955,$D596)),AVERAGEIFS(ObservedSpeciesData!M$2:M$4955,ObservedSpeciesData!$A$2:$A$4955,$A596,ObservedSpeciesData!$D$2:$D$4955,$D596),"")</f>
        <v/>
      </c>
      <c r="N596" s="23">
        <f>IF(ISNUMBER(AVERAGEIFS(ObservedSpeciesData!N$2:N$4955,ObservedSpeciesData!$A$2:$A$4955,$A596,ObservedSpeciesData!$D$2:$D$4955,$D596)),AVERAGEIFS(ObservedSpeciesData!N$2:N$4955,ObservedSpeciesData!$A$2:$A$4955,$A596,ObservedSpeciesData!$D$2:$D$4955,$D596),"")</f>
        <v>134.05807055742201</v>
      </c>
      <c r="O596" s="23">
        <f>IF(ISNUMBER(AVERAGEIFS(ObservedSpeciesData!O$2:O$4955,ObservedSpeciesData!$A$2:$A$4955,$A596,ObservedSpeciesData!$D$2:$D$4955,$D596)),AVERAGEIFS(ObservedSpeciesData!O$2:O$4955,ObservedSpeciesData!$A$2:$A$4955,$A596,ObservedSpeciesData!$D$2:$D$4955,$D596),"")</f>
        <v>13.405807055742198</v>
      </c>
      <c r="P596" s="23">
        <f>IF(ISNUMBER(AVERAGEIFS(ObservedSpeciesData!P$2:P$4955,ObservedSpeciesData!$A$2:$A$4955,$A596,ObservedSpeciesData!$C$2:$C$4955,$C596,ObservedSpeciesData!$D$2:$D$4955,$D596)),AVERAGEIFS(ObservedSpeciesData!P$2:P$4955,ObservedSpeciesData!$A$2:$A$4955,$A596,ObservedSpeciesData!$C$2:$C$4955,$C596,ObservedSpeciesData!$D$2:$D$4955,$D596),"")</f>
        <v>250.70509766282714</v>
      </c>
      <c r="Q596" s="23"/>
      <c r="R596" s="25" t="str">
        <f>IF(ISNUMBER(AVERAGEIFS(ObservedSpeciesData!R$2:R$4955,ObservedSpeciesData!$A$2:$A$4955,$A596,ObservedSpeciesData!$D$2:$D$4955,$D596)),AVERAGEIFS(ObservedSpeciesData!R$2:R$4955,ObservedSpeciesData!$A$2:$A$4955,$A596,ObservedSpeciesData!$D$2:$D$4955,$D596),"")</f>
        <v/>
      </c>
      <c r="S596" s="25" t="str">
        <f>IF(ISNUMBER(AVERAGEIFS(ObservedSpeciesData!S$2:S$4955,ObservedSpeciesData!$A$2:$A$4955,$A596,ObservedSpeciesData!$D$2:$D$4955,$D596)),AVERAGEIFS(ObservedSpeciesData!S$2:S$4955,ObservedSpeciesData!$A$2:$A$4955,$A596,ObservedSpeciesData!$D$2:$D$4955,$D596),"")</f>
        <v/>
      </c>
      <c r="T596" s="23" t="str">
        <f>IF(ISNUMBER(AVERAGEIFS(ObservedSpeciesData!T$2:T$4955,ObservedSpeciesData!$A$2:$A$4955,$A596,ObservedSpeciesData!$D$2:$D$4955,$D596)),AVERAGEIFS(ObservedSpeciesData!T$2:T$4955,ObservedSpeciesData!$A$2:$A$4955,$A596,ObservedSpeciesData!$D$2:$D$4955,$D596),"")</f>
        <v/>
      </c>
      <c r="U596" s="24" t="str">
        <f>IF(ISNUMBER(AVERAGEIFS(ObservedSpeciesData!U$2:U$4955,ObservedSpeciesData!$A$2:$A$4955,$A596,ObservedSpeciesData!$C$2:$C$4955,$C596,ObservedSpeciesData!$D$2:$D$4955,$D596)),AVERAGEIFS(ObservedSpeciesData!U$2:U$4955,ObservedSpeciesData!$A$2:$A$4955,$A596,ObservedSpeciesData!$C$2:$C$4955,$C596,ObservedSpeciesData!$D$2:$D$4955,$D596),"")</f>
        <v/>
      </c>
      <c r="V596" s="23">
        <f>IF(ISNUMBER(AVERAGEIFS(ObservedSpeciesData!V$2:V$4955,ObservedSpeciesData!$A$2:$A$4955,$A596,ObservedSpeciesData!$D$2:$D$4955,$D596)),AVERAGEIFS(ObservedSpeciesData!V$2:V$4955,ObservedSpeciesData!$A$2:$A$4955,$A596,ObservedSpeciesData!$D$2:$D$4955,$D596),"")</f>
        <v>22.525452375411987</v>
      </c>
      <c r="W596" s="23">
        <f>IF(ISNUMBER(AVERAGEIFS(ObservedSpeciesData!W$2:W$4955,ObservedSpeciesData!$A$2:$A$4955,$A596,ObservedSpeciesData!$D$2:$D$4955,$D596)),AVERAGEIFS(ObservedSpeciesData!W$2:W$4955,ObservedSpeciesData!$A$2:$A$4955,$A596,ObservedSpeciesData!$D$2:$D$4955,$D596),"")</f>
        <v>16.04485422372818</v>
      </c>
      <c r="X596" s="23">
        <f>IF(ISNUMBER(AVERAGEIFS(ObservedSpeciesData!X$2:X$4955,ObservedSpeciesData!$A$2:$A$4955,$A596,ObservedSpeciesData!$D$2:$D$4955,$D596)),AVERAGEIFS(ObservedSpeciesData!X$2:X$4955,ObservedSpeciesData!$A$2:$A$4955,$A596,ObservedSpeciesData!$D$2:$D$4955,$D596),"")</f>
        <v>76.02264404296875</v>
      </c>
      <c r="Y596" s="23">
        <f>IF(ISNUMBER(AVERAGEIFS(ObservedSpeciesData!Y$2:Y$4955,ObservedSpeciesData!$A$2:$A$4955,$A596,ObservedSpeciesData!$D$2:$D$4955,$D596)),AVERAGEIFS(ObservedSpeciesData!Y$2:Y$4955,ObservedSpeciesData!$A$2:$A$4955,$A596,ObservedSpeciesData!$D$2:$D$4955,$D596),"")</f>
        <v>40.320264577865601</v>
      </c>
      <c r="Z596" s="23">
        <f>IF(ISNUMBER(AVERAGEIFS(ObservedSpeciesData!Z$2:Z$4955,ObservedSpeciesData!$A$2:$A$4955,$A596,ObservedSpeciesData!$D$2:$D$4955,$D596)),AVERAGEIFS(ObservedSpeciesData!Z$2:Z$4955,ObservedSpeciesData!$A$2:$A$4955,$A596,ObservedSpeciesData!$D$2:$D$4955,$D596),"")</f>
        <v>90.567277431488037</v>
      </c>
      <c r="AA596" s="23">
        <f>IF(ISNUMBER(AVERAGEIFS(ObservedSpeciesData!AA$2:AA$4955,ObservedSpeciesData!$A$2:$A$4955,$A596,ObservedSpeciesData!$D$2:$D$4955,$D596)),AVERAGEIFS(ObservedSpeciesData!AA$2:AA$4955,ObservedSpeciesData!$A$2:$A$4955,$A596,ObservedSpeciesData!$D$2:$D$4955,$D596),"")</f>
        <v>20.111564874649048</v>
      </c>
      <c r="AB596" s="24">
        <f>IF(ISNUMBER(AVERAGEIFS(ObservedSpeciesData!AB$2:AB$4955,ObservedSpeciesData!$A$2:$A$4955,$A596,ObservedSpeciesData!$D$2:$D$4955,$D596)),AVERAGEIFS(ObservedSpeciesData!AB$2:AB$4955,ObservedSpeciesData!$A$2:$A$4955,$A596,ObservedSpeciesData!$D$2:$D$4955,$D596),"")</f>
        <v>3.2178503799438478E-2</v>
      </c>
      <c r="AC596" s="24">
        <f>IF(ISNUMBER(AVERAGEIFS(ObservedSpeciesData!AC$2:AC$4955,ObservedSpeciesData!$A$2:$A$4955,$A596,ObservedSpeciesData!$D$2:$D$4955,$D596)),AVERAGEIFS(ObservedSpeciesData!AC$2:AC$4955,ObservedSpeciesData!$A$2:$A$4955,$A596,ObservedSpeciesData!$D$2:$D$4955,$D596),"")</f>
        <v>3.2178503799438478E-2</v>
      </c>
      <c r="AD596" s="23">
        <f>IF(ISNUMBER(AVERAGEIFS(ObservedSpeciesData!AD$2:AD$4955,ObservedSpeciesData!$A$2:$A$4955,$A596,ObservedSpeciesData!$D$2:$D$4955,$D596)),AVERAGEIFS(ObservedSpeciesData!AD$2:AD$4955,ObservedSpeciesData!$A$2:$A$4955,$A596,ObservedSpeciesData!$D$2:$D$4955,$D596),"")</f>
        <v>12.163623046875003</v>
      </c>
      <c r="AE596" s="24">
        <f>IF(ISNUMBER(AVERAGEIFS(ObservedSpeciesData!AE$2:AE$4955,ObservedSpeciesData!$A$2:$A$4955,$A596,ObservedSpeciesData!$D$2:$D$4955,$D596)),AVERAGEIFS(ObservedSpeciesData!AE$2:AE$4955,ObservedSpeciesData!$A$2:$A$4955,$A596,ObservedSpeciesData!$D$2:$D$4955,$D596),"")</f>
        <v>20.164411517741005</v>
      </c>
      <c r="AF596" s="23"/>
      <c r="AG596" s="24"/>
      <c r="AH596" s="23">
        <f>IF(ISNUMBER(AVERAGEIFS(ObservedSpeciesData!AH$2:AH$4955,ObservedSpeciesData!$A$2:$A$4955,$A596,ObservedSpeciesData!$D$2:$D$4955,$D596)),AVERAGEIFS(ObservedSpeciesData!AH$2:AH$4955,ObservedSpeciesData!$A$2:$A$4955,$A596,ObservedSpeciesData!$D$2:$D$4955,$D596),"")</f>
        <v>0.43562500000000004</v>
      </c>
      <c r="AI596" s="23">
        <f>IF(ISNUMBER(AVERAGEIFS(ObservedSpeciesData!AI$2:AI$4955,ObservedSpeciesData!$A$2:$A$4955,$A596,ObservedSpeciesData!$C$2:$C$4955,$C596,ObservedSpeciesData!$D$2:$D$4955,$D596)),AVERAGEIFS(ObservedSpeciesData!AI$2:AI$4955,ObservedSpeciesData!$A$2:$A$4955,$A596,ObservedSpeciesData!$C$2:$C$4955,$C596,ObservedSpeciesData!$D$2:$D$4955,$D596),"")</f>
        <v>5.5822500000000002</v>
      </c>
      <c r="AJ596" s="2">
        <f>COUNTIFS(ObservedSpeciesData!$A$2:$A$828,$A596,ObservedSpeciesData!$D$2:$D$828,$D596)</f>
        <v>0</v>
      </c>
      <c r="AK596" s="2">
        <f t="shared" si="9"/>
        <v>15</v>
      </c>
    </row>
    <row r="597" spans="1:37" x14ac:dyDescent="0.25">
      <c r="A597" s="14" t="s">
        <v>103</v>
      </c>
      <c r="B597" t="s">
        <v>98</v>
      </c>
      <c r="C597" t="s">
        <v>105</v>
      </c>
      <c r="D597" s="13">
        <v>42494</v>
      </c>
      <c r="E597">
        <v>1</v>
      </c>
      <c r="F597">
        <v>50</v>
      </c>
      <c r="G597" s="2" t="s">
        <v>87</v>
      </c>
      <c r="H597" s="2" t="s">
        <v>13</v>
      </c>
      <c r="I597">
        <v>9</v>
      </c>
      <c r="J597" s="2" t="s">
        <v>77</v>
      </c>
      <c r="K597" s="2">
        <f>IF(ISNUMBER(AVERAGEIFS(ObservedSpeciesData!K$2:K$4955,ObservedSpeciesData!$A$2:$A$4955,$A597,ObservedSpeciesData!$D$2:$D$4955,$D597)),AVERAGEIFS(ObservedSpeciesData!K$2:K$4955,ObservedSpeciesData!$A$2:$A$4955,$A597,ObservedSpeciesData!$D$2:$D$4955,$D597),"")</f>
        <v>45</v>
      </c>
      <c r="L597" s="26" t="str">
        <f>IF(ISNUMBER(AVERAGEIFS(ObservedSpeciesData!L$2:L$4955,ObservedSpeciesData!$A$2:$A$4955,$A597,ObservedSpeciesData!$D$2:$D$4955,$D597)),AVERAGEIFS(ObservedSpeciesData!L$2:L$4955,ObservedSpeciesData!$A$2:$A$4955,$A597,ObservedSpeciesData!$D$2:$D$4955,$D597),"")</f>
        <v/>
      </c>
      <c r="M597" s="23" t="str">
        <f>IF(ISNUMBER(AVERAGEIFS(ObservedSpeciesData!M$2:M$4955,ObservedSpeciesData!$A$2:$A$4955,$A597,ObservedSpeciesData!$D$2:$D$4955,$D597)),AVERAGEIFS(ObservedSpeciesData!M$2:M$4955,ObservedSpeciesData!$A$2:$A$4955,$A597,ObservedSpeciesData!$D$2:$D$4955,$D597),"")</f>
        <v/>
      </c>
      <c r="N597" s="23">
        <f>IF(ISNUMBER(AVERAGEIFS(ObservedSpeciesData!N$2:N$4955,ObservedSpeciesData!$A$2:$A$4955,$A597,ObservedSpeciesData!$D$2:$D$4955,$D597)),AVERAGEIFS(ObservedSpeciesData!N$2:N$4955,ObservedSpeciesData!$A$2:$A$4955,$A597,ObservedSpeciesData!$D$2:$D$4955,$D597),"")</f>
        <v>218.8011379352676</v>
      </c>
      <c r="O597" s="23">
        <f>IF(ISNUMBER(AVERAGEIFS(ObservedSpeciesData!O$2:O$4955,ObservedSpeciesData!$A$2:$A$4955,$A597,ObservedSpeciesData!$D$2:$D$4955,$D597)),AVERAGEIFS(ObservedSpeciesData!O$2:O$4955,ObservedSpeciesData!$A$2:$A$4955,$A597,ObservedSpeciesData!$D$2:$D$4955,$D597),"")</f>
        <v>21.88011379352676</v>
      </c>
      <c r="P597" s="23">
        <f>IF(ISNUMBER(AVERAGEIFS(ObservedSpeciesData!P$2:P$4955,ObservedSpeciesData!$A$2:$A$4955,$A597,ObservedSpeciesData!$C$2:$C$4955,$C597,ObservedSpeciesData!$D$2:$D$4955,$D597)),AVERAGEIFS(ObservedSpeciesData!P$2:P$4955,ObservedSpeciesData!$A$2:$A$4955,$A597,ObservedSpeciesData!$C$2:$C$4955,$C597,ObservedSpeciesData!$D$2:$D$4955,$D597),"")</f>
        <v>396.57963671761371</v>
      </c>
      <c r="Q597" s="23"/>
      <c r="R597" s="25" t="str">
        <f>IF(ISNUMBER(AVERAGEIFS(ObservedSpeciesData!R$2:R$4955,ObservedSpeciesData!$A$2:$A$4955,$A597,ObservedSpeciesData!$D$2:$D$4955,$D597)),AVERAGEIFS(ObservedSpeciesData!R$2:R$4955,ObservedSpeciesData!$A$2:$A$4955,$A597,ObservedSpeciesData!$D$2:$D$4955,$D597),"")</f>
        <v/>
      </c>
      <c r="S597" s="25" t="str">
        <f>IF(ISNUMBER(AVERAGEIFS(ObservedSpeciesData!S$2:S$4955,ObservedSpeciesData!$A$2:$A$4955,$A597,ObservedSpeciesData!$D$2:$D$4955,$D597)),AVERAGEIFS(ObservedSpeciesData!S$2:S$4955,ObservedSpeciesData!$A$2:$A$4955,$A597,ObservedSpeciesData!$D$2:$D$4955,$D597),"")</f>
        <v/>
      </c>
      <c r="T597" s="23" t="str">
        <f>IF(ISNUMBER(AVERAGEIFS(ObservedSpeciesData!T$2:T$4955,ObservedSpeciesData!$A$2:$A$4955,$A597,ObservedSpeciesData!$D$2:$D$4955,$D597)),AVERAGEIFS(ObservedSpeciesData!T$2:T$4955,ObservedSpeciesData!$A$2:$A$4955,$A597,ObservedSpeciesData!$D$2:$D$4955,$D597),"")</f>
        <v/>
      </c>
      <c r="U597" s="24" t="str">
        <f>IF(ISNUMBER(AVERAGEIFS(ObservedSpeciesData!U$2:U$4955,ObservedSpeciesData!$A$2:$A$4955,$A597,ObservedSpeciesData!$C$2:$C$4955,$C597,ObservedSpeciesData!$D$2:$D$4955,$D597)),AVERAGEIFS(ObservedSpeciesData!U$2:U$4955,ObservedSpeciesData!$A$2:$A$4955,$A597,ObservedSpeciesData!$C$2:$C$4955,$C597,ObservedSpeciesData!$D$2:$D$4955,$D597),"")</f>
        <v/>
      </c>
      <c r="V597" s="23">
        <f>IF(ISNUMBER(AVERAGEIFS(ObservedSpeciesData!V$2:V$4955,ObservedSpeciesData!$A$2:$A$4955,$A597,ObservedSpeciesData!$D$2:$D$4955,$D597)),AVERAGEIFS(ObservedSpeciesData!V$2:V$4955,ObservedSpeciesData!$A$2:$A$4955,$A597,ObservedSpeciesData!$D$2:$D$4955,$D597),"")</f>
        <v>22.179738998413086</v>
      </c>
      <c r="W597" s="23">
        <f>IF(ISNUMBER(AVERAGEIFS(ObservedSpeciesData!W$2:W$4955,ObservedSpeciesData!$A$2:$A$4955,$A597,ObservedSpeciesData!$D$2:$D$4955,$D597)),AVERAGEIFS(ObservedSpeciesData!W$2:W$4955,ObservedSpeciesData!$A$2:$A$4955,$A597,ObservedSpeciesData!$D$2:$D$4955,$D597),"")</f>
        <v>16.219507932662964</v>
      </c>
      <c r="X597" s="23">
        <f>IF(ISNUMBER(AVERAGEIFS(ObservedSpeciesData!X$2:X$4955,ObservedSpeciesData!$A$2:$A$4955,$A597,ObservedSpeciesData!$D$2:$D$4955,$D597)),AVERAGEIFS(ObservedSpeciesData!X$2:X$4955,ObservedSpeciesData!$A$2:$A$4955,$A597,ObservedSpeciesData!$D$2:$D$4955,$D597),"")</f>
        <v>76.383316516876221</v>
      </c>
      <c r="Y597" s="23">
        <f>IF(ISNUMBER(AVERAGEIFS(ObservedSpeciesData!Y$2:Y$4955,ObservedSpeciesData!$A$2:$A$4955,$A597,ObservedSpeciesData!$D$2:$D$4955,$D597)),AVERAGEIFS(ObservedSpeciesData!Y$2:Y$4955,ObservedSpeciesData!$A$2:$A$4955,$A597,ObservedSpeciesData!$D$2:$D$4955,$D597),"")</f>
        <v>39.534370422363281</v>
      </c>
      <c r="Z597" s="23">
        <f>IF(ISNUMBER(AVERAGEIFS(ObservedSpeciesData!Z$2:Z$4955,ObservedSpeciesData!$A$2:$A$4955,$A597,ObservedSpeciesData!$D$2:$D$4955,$D597)),AVERAGEIFS(ObservedSpeciesData!Z$2:Z$4955,ObservedSpeciesData!$A$2:$A$4955,$A597,ObservedSpeciesData!$D$2:$D$4955,$D597),"")</f>
        <v>90.280741214752197</v>
      </c>
      <c r="AA597" s="23">
        <f>IF(ISNUMBER(AVERAGEIFS(ObservedSpeciesData!AA$2:AA$4955,ObservedSpeciesData!$A$2:$A$4955,$A597,ObservedSpeciesData!$D$2:$D$4955,$D597)),AVERAGEIFS(ObservedSpeciesData!AA$2:AA$4955,ObservedSpeciesData!$A$2:$A$4955,$A597,ObservedSpeciesData!$D$2:$D$4955,$D597),"")</f>
        <v>19.792509913444519</v>
      </c>
      <c r="AB597" s="24">
        <f>IF(ISNUMBER(AVERAGEIFS(ObservedSpeciesData!AB$2:AB$4955,ObservedSpeciesData!$A$2:$A$4955,$A597,ObservedSpeciesData!$D$2:$D$4955,$D597)),AVERAGEIFS(ObservedSpeciesData!AB$2:AB$4955,ObservedSpeciesData!$A$2:$A$4955,$A597,ObservedSpeciesData!$D$2:$D$4955,$D597),"")</f>
        <v>3.1668015861511224E-2</v>
      </c>
      <c r="AC597" s="24">
        <f>IF(ISNUMBER(AVERAGEIFS(ObservedSpeciesData!AC$2:AC$4955,ObservedSpeciesData!$A$2:$A$4955,$A597,ObservedSpeciesData!$D$2:$D$4955,$D597)),AVERAGEIFS(ObservedSpeciesData!AC$2:AC$4955,ObservedSpeciesData!$A$2:$A$4955,$A597,ObservedSpeciesData!$D$2:$D$4955,$D597),"")</f>
        <v>3.1668015861511224E-2</v>
      </c>
      <c r="AD597" s="23">
        <f>IF(ISNUMBER(AVERAGEIFS(ObservedSpeciesData!AD$2:AD$4955,ObservedSpeciesData!$A$2:$A$4955,$A597,ObservedSpeciesData!$D$2:$D$4955,$D597)),AVERAGEIFS(ObservedSpeciesData!AD$2:AD$4955,ObservedSpeciesData!$A$2:$A$4955,$A597,ObservedSpeciesData!$D$2:$D$4955,$D597),"")</f>
        <v>12.221330642700195</v>
      </c>
      <c r="AE597" s="24">
        <f>IF(ISNUMBER(AVERAGEIFS(ObservedSpeciesData!AE$2:AE$4955,ObservedSpeciesData!$A$2:$A$4955,$A597,ObservedSpeciesData!$D$2:$D$4955,$D597)),AVERAGEIFS(ObservedSpeciesData!AE$2:AE$4955,ObservedSpeciesData!$A$2:$A$4955,$A597,ObservedSpeciesData!$D$2:$D$4955,$D597),"")</f>
        <v>19.222670563854525</v>
      </c>
      <c r="AF597" s="23"/>
      <c r="AG597" s="24"/>
      <c r="AH597" s="23">
        <f>IF(ISNUMBER(AVERAGEIFS(ObservedSpeciesData!AH$2:AH$4955,ObservedSpeciesData!$A$2:$A$4955,$A597,ObservedSpeciesData!$D$2:$D$4955,$D597)),AVERAGEIFS(ObservedSpeciesData!AH$2:AH$4955,ObservedSpeciesData!$A$2:$A$4955,$A597,ObservedSpeciesData!$D$2:$D$4955,$D597),"")</f>
        <v>0.69525000000000003</v>
      </c>
      <c r="AI597" s="23">
        <f>IF(ISNUMBER(AVERAGEIFS(ObservedSpeciesData!AI$2:AI$4955,ObservedSpeciesData!$A$2:$A$4955,$A597,ObservedSpeciesData!$C$2:$C$4955,$C597,ObservedSpeciesData!$D$2:$D$4955,$D597)),AVERAGEIFS(ObservedSpeciesData!AI$2:AI$4955,ObservedSpeciesData!$A$2:$A$4955,$A597,ObservedSpeciesData!$C$2:$C$4955,$C597,ObservedSpeciesData!$D$2:$D$4955,$D597),"")</f>
        <v>9.0807500000000001</v>
      </c>
      <c r="AJ597" s="2">
        <f>COUNTIFS(ObservedSpeciesData!$A$2:$A$828,$A597,ObservedSpeciesData!$D$2:$D$828,$D597)</f>
        <v>0</v>
      </c>
      <c r="AK597" s="2">
        <f t="shared" si="9"/>
        <v>15</v>
      </c>
    </row>
    <row r="598" spans="1:37" x14ac:dyDescent="0.25">
      <c r="A598" s="14" t="s">
        <v>102</v>
      </c>
      <c r="B598" t="s">
        <v>98</v>
      </c>
      <c r="C598" t="s">
        <v>105</v>
      </c>
      <c r="D598" s="13">
        <v>42494</v>
      </c>
      <c r="E598">
        <v>1</v>
      </c>
      <c r="F598">
        <v>100</v>
      </c>
      <c r="G598" s="2" t="s">
        <v>87</v>
      </c>
      <c r="H598" s="2" t="s">
        <v>13</v>
      </c>
      <c r="I598">
        <v>9</v>
      </c>
      <c r="J598" s="2" t="s">
        <v>77</v>
      </c>
      <c r="K598" s="2">
        <f>IF(ISNUMBER(AVERAGEIFS(ObservedSpeciesData!K$2:K$4955,ObservedSpeciesData!$A$2:$A$4955,$A598,ObservedSpeciesData!$D$2:$D$4955,$D598)),AVERAGEIFS(ObservedSpeciesData!K$2:K$4955,ObservedSpeciesData!$A$2:$A$4955,$A598,ObservedSpeciesData!$D$2:$D$4955,$D598),"")</f>
        <v>90</v>
      </c>
      <c r="L598" s="26" t="str">
        <f>IF(ISNUMBER(AVERAGEIFS(ObservedSpeciesData!L$2:L$4955,ObservedSpeciesData!$A$2:$A$4955,$A598,ObservedSpeciesData!$D$2:$D$4955,$D598)),AVERAGEIFS(ObservedSpeciesData!L$2:L$4955,ObservedSpeciesData!$A$2:$A$4955,$A598,ObservedSpeciesData!$D$2:$D$4955,$D598),"")</f>
        <v/>
      </c>
      <c r="M598" s="23" t="str">
        <f>IF(ISNUMBER(AVERAGEIFS(ObservedSpeciesData!M$2:M$4955,ObservedSpeciesData!$A$2:$A$4955,$A598,ObservedSpeciesData!$D$2:$D$4955,$D598)),AVERAGEIFS(ObservedSpeciesData!M$2:M$4955,ObservedSpeciesData!$A$2:$A$4955,$A598,ObservedSpeciesData!$D$2:$D$4955,$D598),"")</f>
        <v/>
      </c>
      <c r="N598" s="23">
        <f>IF(ISNUMBER(AVERAGEIFS(ObservedSpeciesData!N$2:N$4955,ObservedSpeciesData!$A$2:$A$4955,$A598,ObservedSpeciesData!$D$2:$D$4955,$D598)),AVERAGEIFS(ObservedSpeciesData!N$2:N$4955,ObservedSpeciesData!$A$2:$A$4955,$A598,ObservedSpeciesData!$D$2:$D$4955,$D598),"")</f>
        <v>319.12544973103394</v>
      </c>
      <c r="O598" s="23">
        <f>IF(ISNUMBER(AVERAGEIFS(ObservedSpeciesData!O$2:O$4955,ObservedSpeciesData!$A$2:$A$4955,$A598,ObservedSpeciesData!$D$2:$D$4955,$D598)),AVERAGEIFS(ObservedSpeciesData!O$2:O$4955,ObservedSpeciesData!$A$2:$A$4955,$A598,ObservedSpeciesData!$D$2:$D$4955,$D598),"")</f>
        <v>31.912544973103394</v>
      </c>
      <c r="P598" s="23">
        <f>IF(ISNUMBER(AVERAGEIFS(ObservedSpeciesData!P$2:P$4955,ObservedSpeciesData!$A$2:$A$4955,$A598,ObservedSpeciesData!$C$2:$C$4955,$C598,ObservedSpeciesData!$D$2:$D$4955,$D598)),AVERAGEIFS(ObservedSpeciesData!P$2:P$4955,ObservedSpeciesData!$A$2:$A$4955,$A598,ObservedSpeciesData!$C$2:$C$4955,$C598,ObservedSpeciesData!$D$2:$D$4955,$D598),"")</f>
        <v>514.92096728885781</v>
      </c>
      <c r="Q598" s="23"/>
      <c r="R598" s="25" t="str">
        <f>IF(ISNUMBER(AVERAGEIFS(ObservedSpeciesData!R$2:R$4955,ObservedSpeciesData!$A$2:$A$4955,$A598,ObservedSpeciesData!$D$2:$D$4955,$D598)),AVERAGEIFS(ObservedSpeciesData!R$2:R$4955,ObservedSpeciesData!$A$2:$A$4955,$A598,ObservedSpeciesData!$D$2:$D$4955,$D598),"")</f>
        <v/>
      </c>
      <c r="S598" s="25" t="str">
        <f>IF(ISNUMBER(AVERAGEIFS(ObservedSpeciesData!S$2:S$4955,ObservedSpeciesData!$A$2:$A$4955,$A598,ObservedSpeciesData!$D$2:$D$4955,$D598)),AVERAGEIFS(ObservedSpeciesData!S$2:S$4955,ObservedSpeciesData!$A$2:$A$4955,$A598,ObservedSpeciesData!$D$2:$D$4955,$D598),"")</f>
        <v/>
      </c>
      <c r="T598" s="23" t="str">
        <f>IF(ISNUMBER(AVERAGEIFS(ObservedSpeciesData!T$2:T$4955,ObservedSpeciesData!$A$2:$A$4955,$A598,ObservedSpeciesData!$D$2:$D$4955,$D598)),AVERAGEIFS(ObservedSpeciesData!T$2:T$4955,ObservedSpeciesData!$A$2:$A$4955,$A598,ObservedSpeciesData!$D$2:$D$4955,$D598),"")</f>
        <v/>
      </c>
      <c r="U598" s="24" t="str">
        <f>IF(ISNUMBER(AVERAGEIFS(ObservedSpeciesData!U$2:U$4955,ObservedSpeciesData!$A$2:$A$4955,$A598,ObservedSpeciesData!$C$2:$C$4955,$C598,ObservedSpeciesData!$D$2:$D$4955,$D598)),AVERAGEIFS(ObservedSpeciesData!U$2:U$4955,ObservedSpeciesData!$A$2:$A$4955,$A598,ObservedSpeciesData!$C$2:$C$4955,$C598,ObservedSpeciesData!$D$2:$D$4955,$D598),"")</f>
        <v/>
      </c>
      <c r="V598" s="23">
        <f>IF(ISNUMBER(AVERAGEIFS(ObservedSpeciesData!V$2:V$4955,ObservedSpeciesData!$A$2:$A$4955,$A598,ObservedSpeciesData!$D$2:$D$4955,$D598)),AVERAGEIFS(ObservedSpeciesData!V$2:V$4955,ObservedSpeciesData!$A$2:$A$4955,$A598,ObservedSpeciesData!$D$2:$D$4955,$D598),"")</f>
        <v>22.06114868323008</v>
      </c>
      <c r="W598" s="23">
        <f>IF(ISNUMBER(AVERAGEIFS(ObservedSpeciesData!W$2:W$4955,ObservedSpeciesData!$A$2:$A$4955,$A598,ObservedSpeciesData!$D$2:$D$4955,$D598)),AVERAGEIFS(ObservedSpeciesData!W$2:W$4955,ObservedSpeciesData!$A$2:$A$4955,$A598,ObservedSpeciesData!$D$2:$D$4955,$D598),"")</f>
        <v>17.613666792710625</v>
      </c>
      <c r="X598" s="23">
        <f>IF(ISNUMBER(AVERAGEIFS(ObservedSpeciesData!X$2:X$4955,ObservedSpeciesData!$A$2:$A$4955,$A598,ObservedSpeciesData!$D$2:$D$4955,$D598)),AVERAGEIFS(ObservedSpeciesData!X$2:X$4955,ObservedSpeciesData!$A$2:$A$4955,$A598,ObservedSpeciesData!$D$2:$D$4955,$D598),"")</f>
        <v>77.35555871327719</v>
      </c>
      <c r="Y598" s="23">
        <f>IF(ISNUMBER(AVERAGEIFS(ObservedSpeciesData!Y$2:Y$4955,ObservedSpeciesData!$A$2:$A$4955,$A598,ObservedSpeciesData!$D$2:$D$4955,$D598)),AVERAGEIFS(ObservedSpeciesData!Y$2:Y$4955,ObservedSpeciesData!$A$2:$A$4955,$A598,ObservedSpeciesData!$D$2:$D$4955,$D598),"")</f>
        <v>40.211308240890503</v>
      </c>
      <c r="Z598" s="23">
        <f>IF(ISNUMBER(AVERAGEIFS(ObservedSpeciesData!Z$2:Z$4955,ObservedSpeciesData!$A$2:$A$4955,$A598,ObservedSpeciesData!$D$2:$D$4955,$D598)),AVERAGEIFS(ObservedSpeciesData!Z$2:Z$4955,ObservedSpeciesData!$A$2:$A$4955,$A598,ObservedSpeciesData!$D$2:$D$4955,$D598),"")</f>
        <v>90.66733455657959</v>
      </c>
      <c r="AA598" s="23">
        <f>IF(ISNUMBER(AVERAGEIFS(ObservedSpeciesData!AA$2:AA$4955,ObservedSpeciesData!$A$2:$A$4955,$A598,ObservedSpeciesData!$D$2:$D$4955,$D598)),AVERAGEIFS(ObservedSpeciesData!AA$2:AA$4955,ObservedSpeciesData!$A$2:$A$4955,$A598,ObservedSpeciesData!$D$2:$D$4955,$D598),"")</f>
        <v>19.53400707244873</v>
      </c>
      <c r="AB598" s="24">
        <f>IF(ISNUMBER(AVERAGEIFS(ObservedSpeciesData!AB$2:AB$4955,ObservedSpeciesData!$A$2:$A$4955,$A598,ObservedSpeciesData!$D$2:$D$4955,$D598)),AVERAGEIFS(ObservedSpeciesData!AB$2:AB$4955,ObservedSpeciesData!$A$2:$A$4955,$A598,ObservedSpeciesData!$D$2:$D$4955,$D598),"")</f>
        <v>3.1254411315917968E-2</v>
      </c>
      <c r="AC598" s="24">
        <f>IF(ISNUMBER(AVERAGEIFS(ObservedSpeciesData!AC$2:AC$4955,ObservedSpeciesData!$A$2:$A$4955,$A598,ObservedSpeciesData!$D$2:$D$4955,$D598)),AVERAGEIFS(ObservedSpeciesData!AC$2:AC$4955,ObservedSpeciesData!$A$2:$A$4955,$A598,ObservedSpeciesData!$D$2:$D$4955,$D598),"")</f>
        <v>3.1254411315917968E-2</v>
      </c>
      <c r="AD598" s="23">
        <f>IF(ISNUMBER(AVERAGEIFS(ObservedSpeciesData!AD$2:AD$4955,ObservedSpeciesData!$A$2:$A$4955,$A598,ObservedSpeciesData!$D$2:$D$4955,$D598)),AVERAGEIFS(ObservedSpeciesData!AD$2:AD$4955,ObservedSpeciesData!$A$2:$A$4955,$A598,ObservedSpeciesData!$D$2:$D$4955,$D598),"")</f>
        <v>12.376889394124348</v>
      </c>
      <c r="AE598" s="24">
        <f>IF(ISNUMBER(AVERAGEIFS(ObservedSpeciesData!AE$2:AE$4955,ObservedSpeciesData!$A$2:$A$4955,$A598,ObservedSpeciesData!$D$2:$D$4955,$D598)),AVERAGEIFS(ObservedSpeciesData!AE$2:AE$4955,ObservedSpeciesData!$A$2:$A$4955,$A598,ObservedSpeciesData!$D$2:$D$4955,$D598),"")</f>
        <v>19.021231435306888</v>
      </c>
      <c r="AF598" s="23"/>
      <c r="AG598" s="24"/>
      <c r="AH598" s="23">
        <f>IF(ISNUMBER(AVERAGEIFS(ObservedSpeciesData!AH$2:AH$4955,ObservedSpeciesData!$A$2:$A$4955,$A598,ObservedSpeciesData!$D$2:$D$4955,$D598)),AVERAGEIFS(ObservedSpeciesData!AH$2:AH$4955,ObservedSpeciesData!$A$2:$A$4955,$A598,ObservedSpeciesData!$D$2:$D$4955,$D598),"")</f>
        <v>0.99650000000000005</v>
      </c>
      <c r="AI598" s="23">
        <f>IF(ISNUMBER(AVERAGEIFS(ObservedSpeciesData!AI$2:AI$4955,ObservedSpeciesData!$A$2:$A$4955,$A598,ObservedSpeciesData!$C$2:$C$4955,$C598,ObservedSpeciesData!$D$2:$D$4955,$D598)),AVERAGEIFS(ObservedSpeciesData!AI$2:AI$4955,ObservedSpeciesData!$A$2:$A$4955,$A598,ObservedSpeciesData!$C$2:$C$4955,$C598,ObservedSpeciesData!$D$2:$D$4955,$D598),"")</f>
        <v>11.675249999999998</v>
      </c>
      <c r="AJ598" s="2">
        <f>COUNTIFS(ObservedSpeciesData!$A$2:$A$828,$A598,ObservedSpeciesData!$D$2:$D$828,$D598)</f>
        <v>0</v>
      </c>
      <c r="AK598" s="2">
        <f t="shared" si="9"/>
        <v>15</v>
      </c>
    </row>
    <row r="599" spans="1:37" x14ac:dyDescent="0.25">
      <c r="A599" s="14" t="s">
        <v>101</v>
      </c>
      <c r="B599" t="s">
        <v>98</v>
      </c>
      <c r="C599" t="s">
        <v>105</v>
      </c>
      <c r="D599" s="13">
        <v>42494</v>
      </c>
      <c r="E599">
        <v>1</v>
      </c>
      <c r="F599">
        <v>200</v>
      </c>
      <c r="G599" s="2" t="s">
        <v>87</v>
      </c>
      <c r="H599" s="2" t="s">
        <v>13</v>
      </c>
      <c r="I599">
        <v>9</v>
      </c>
      <c r="J599" s="2" t="s">
        <v>77</v>
      </c>
      <c r="K599" s="2">
        <f>IF(ISNUMBER(AVERAGEIFS(ObservedSpeciesData!K$2:K$4955,ObservedSpeciesData!$A$2:$A$4955,$A599,ObservedSpeciesData!$D$2:$D$4955,$D599)),AVERAGEIFS(ObservedSpeciesData!K$2:K$4955,ObservedSpeciesData!$A$2:$A$4955,$A599,ObservedSpeciesData!$D$2:$D$4955,$D599),"")</f>
        <v>180</v>
      </c>
      <c r="L599" s="26" t="str">
        <f>IF(ISNUMBER(AVERAGEIFS(ObservedSpeciesData!L$2:L$4955,ObservedSpeciesData!$A$2:$A$4955,$A599,ObservedSpeciesData!$D$2:$D$4955,$D599)),AVERAGEIFS(ObservedSpeciesData!L$2:L$4955,ObservedSpeciesData!$A$2:$A$4955,$A599,ObservedSpeciesData!$D$2:$D$4955,$D599),"")</f>
        <v/>
      </c>
      <c r="M599" s="23" t="str">
        <f>IF(ISNUMBER(AVERAGEIFS(ObservedSpeciesData!M$2:M$4955,ObservedSpeciesData!$A$2:$A$4955,$A599,ObservedSpeciesData!$D$2:$D$4955,$D599)),AVERAGEIFS(ObservedSpeciesData!M$2:M$4955,ObservedSpeciesData!$A$2:$A$4955,$A599,ObservedSpeciesData!$D$2:$D$4955,$D599),"")</f>
        <v/>
      </c>
      <c r="N599" s="23">
        <f>IF(ISNUMBER(AVERAGEIFS(ObservedSpeciesData!N$2:N$4955,ObservedSpeciesData!$A$2:$A$4955,$A599,ObservedSpeciesData!$D$2:$D$4955,$D599)),AVERAGEIFS(ObservedSpeciesData!N$2:N$4955,ObservedSpeciesData!$A$2:$A$4955,$A599,ObservedSpeciesData!$D$2:$D$4955,$D599),"")</f>
        <v>582.316445361766</v>
      </c>
      <c r="O599" s="23">
        <f>IF(ISNUMBER(AVERAGEIFS(ObservedSpeciesData!O$2:O$4955,ObservedSpeciesData!$A$2:$A$4955,$A599,ObservedSpeciesData!$D$2:$D$4955,$D599)),AVERAGEIFS(ObservedSpeciesData!O$2:O$4955,ObservedSpeciesData!$A$2:$A$4955,$A599,ObservedSpeciesData!$D$2:$D$4955,$D599),"")</f>
        <v>58.23164453617661</v>
      </c>
      <c r="P599" s="23">
        <f>IF(ISNUMBER(AVERAGEIFS(ObservedSpeciesData!P$2:P$4955,ObservedSpeciesData!$A$2:$A$4955,$A599,ObservedSpeciesData!$C$2:$C$4955,$C599,ObservedSpeciesData!$D$2:$D$4955,$D599)),AVERAGEIFS(ObservedSpeciesData!P$2:P$4955,ObservedSpeciesData!$A$2:$A$4955,$A599,ObservedSpeciesData!$C$2:$C$4955,$C599,ObservedSpeciesData!$D$2:$D$4955,$D599),"")</f>
        <v>677.6977400992489</v>
      </c>
      <c r="Q599" s="23"/>
      <c r="R599" s="25" t="str">
        <f>IF(ISNUMBER(AVERAGEIFS(ObservedSpeciesData!R$2:R$4955,ObservedSpeciesData!$A$2:$A$4955,$A599,ObservedSpeciesData!$D$2:$D$4955,$D599)),AVERAGEIFS(ObservedSpeciesData!R$2:R$4955,ObservedSpeciesData!$A$2:$A$4955,$A599,ObservedSpeciesData!$D$2:$D$4955,$D599),"")</f>
        <v/>
      </c>
      <c r="S599" s="25" t="str">
        <f>IF(ISNUMBER(AVERAGEIFS(ObservedSpeciesData!S$2:S$4955,ObservedSpeciesData!$A$2:$A$4955,$A599,ObservedSpeciesData!$D$2:$D$4955,$D599)),AVERAGEIFS(ObservedSpeciesData!S$2:S$4955,ObservedSpeciesData!$A$2:$A$4955,$A599,ObservedSpeciesData!$D$2:$D$4955,$D599),"")</f>
        <v/>
      </c>
      <c r="T599" s="23" t="str">
        <f>IF(ISNUMBER(AVERAGEIFS(ObservedSpeciesData!T$2:T$4955,ObservedSpeciesData!$A$2:$A$4955,$A599,ObservedSpeciesData!$D$2:$D$4955,$D599)),AVERAGEIFS(ObservedSpeciesData!T$2:T$4955,ObservedSpeciesData!$A$2:$A$4955,$A599,ObservedSpeciesData!$D$2:$D$4955,$D599),"")</f>
        <v/>
      </c>
      <c r="U599" s="24" t="str">
        <f>IF(ISNUMBER(AVERAGEIFS(ObservedSpeciesData!U$2:U$4955,ObservedSpeciesData!$A$2:$A$4955,$A599,ObservedSpeciesData!$C$2:$C$4955,$C599,ObservedSpeciesData!$D$2:$D$4955,$D599)),AVERAGEIFS(ObservedSpeciesData!U$2:U$4955,ObservedSpeciesData!$A$2:$A$4955,$A599,ObservedSpeciesData!$C$2:$C$4955,$C599,ObservedSpeciesData!$D$2:$D$4955,$D599),"")</f>
        <v/>
      </c>
      <c r="V599" s="23">
        <f>IF(ISNUMBER(AVERAGEIFS(ObservedSpeciesData!V$2:V$4955,ObservedSpeciesData!$A$2:$A$4955,$A599,ObservedSpeciesData!$D$2:$D$4955,$D599)),AVERAGEIFS(ObservedSpeciesData!V$2:V$4955,ObservedSpeciesData!$A$2:$A$4955,$A599,ObservedSpeciesData!$D$2:$D$4955,$D599),"")</f>
        <v>21.776976227760315</v>
      </c>
      <c r="W599" s="23">
        <f>IF(ISNUMBER(AVERAGEIFS(ObservedSpeciesData!W$2:W$4955,ObservedSpeciesData!$A$2:$A$4955,$A599,ObservedSpeciesData!$D$2:$D$4955,$D599)),AVERAGEIFS(ObservedSpeciesData!W$2:W$4955,ObservedSpeciesData!$A$2:$A$4955,$A599,ObservedSpeciesData!$D$2:$D$4955,$D599),"")</f>
        <v>18.610261499881744</v>
      </c>
      <c r="X599" s="23">
        <f>IF(ISNUMBER(AVERAGEIFS(ObservedSpeciesData!X$2:X$4955,ObservedSpeciesData!$A$2:$A$4955,$A599,ObservedSpeciesData!$D$2:$D$4955,$D599)),AVERAGEIFS(ObservedSpeciesData!X$2:X$4955,ObservedSpeciesData!$A$2:$A$4955,$A599,ObservedSpeciesData!$D$2:$D$4955,$D599),"")</f>
        <v>78.585179805755615</v>
      </c>
      <c r="Y599" s="23">
        <f>IF(ISNUMBER(AVERAGEIFS(ObservedSpeciesData!Y$2:Y$4955,ObservedSpeciesData!$A$2:$A$4955,$A599,ObservedSpeciesData!$D$2:$D$4955,$D599)),AVERAGEIFS(ObservedSpeciesData!Y$2:Y$4955,ObservedSpeciesData!$A$2:$A$4955,$A599,ObservedSpeciesData!$D$2:$D$4955,$D599),"")</f>
        <v>40.312192916870117</v>
      </c>
      <c r="Z599" s="23">
        <f>IF(ISNUMBER(AVERAGEIFS(ObservedSpeciesData!Z$2:Z$4955,ObservedSpeciesData!$A$2:$A$4955,$A599,ObservedSpeciesData!$D$2:$D$4955,$D599)),AVERAGEIFS(ObservedSpeciesData!Z$2:Z$4955,ObservedSpeciesData!$A$2:$A$4955,$A599,ObservedSpeciesData!$D$2:$D$4955,$D599),"")</f>
        <v>91.020401954650879</v>
      </c>
      <c r="AA599" s="23">
        <f>IF(ISNUMBER(AVERAGEIFS(ObservedSpeciesData!AA$2:AA$4955,ObservedSpeciesData!$A$2:$A$4955,$A599,ObservedSpeciesData!$D$2:$D$4955,$D599)),AVERAGEIFS(ObservedSpeciesData!AA$2:AA$4955,ObservedSpeciesData!$A$2:$A$4955,$A599,ObservedSpeciesData!$D$2:$D$4955,$D599),"")</f>
        <v>19.782835125923157</v>
      </c>
      <c r="AB599" s="24">
        <f>IF(ISNUMBER(AVERAGEIFS(ObservedSpeciesData!AB$2:AB$4955,ObservedSpeciesData!$A$2:$A$4955,$A599,ObservedSpeciesData!$D$2:$D$4955,$D599)),AVERAGEIFS(ObservedSpeciesData!AB$2:AB$4955,ObservedSpeciesData!$A$2:$A$4955,$A599,ObservedSpeciesData!$D$2:$D$4955,$D599),"")</f>
        <v>3.1652536201477052E-2</v>
      </c>
      <c r="AC599" s="24">
        <f>IF(ISNUMBER(AVERAGEIFS(ObservedSpeciesData!AC$2:AC$4955,ObservedSpeciesData!$A$2:$A$4955,$A599,ObservedSpeciesData!$D$2:$D$4955,$D599)),AVERAGEIFS(ObservedSpeciesData!AC$2:AC$4955,ObservedSpeciesData!$A$2:$A$4955,$A599,ObservedSpeciesData!$D$2:$D$4955,$D599),"")</f>
        <v>3.1652536201477052E-2</v>
      </c>
      <c r="AD599" s="23">
        <f>IF(ISNUMBER(AVERAGEIFS(ObservedSpeciesData!AD$2:AD$4955,ObservedSpeciesData!$A$2:$A$4955,$A599,ObservedSpeciesData!$D$2:$D$4955,$D599)),AVERAGEIFS(ObservedSpeciesData!AD$2:AD$4955,ObservedSpeciesData!$A$2:$A$4955,$A599,ObservedSpeciesData!$D$2:$D$4955,$D599),"")</f>
        <v>12.573628768920898</v>
      </c>
      <c r="AE599" s="24">
        <f>IF(ISNUMBER(AVERAGEIFS(ObservedSpeciesData!AE$2:AE$4955,ObservedSpeciesData!$A$2:$A$4955,$A599,ObservedSpeciesData!$D$2:$D$4955,$D599)),AVERAGEIFS(ObservedSpeciesData!AE$2:AE$4955,ObservedSpeciesData!$A$2:$A$4955,$A599,ObservedSpeciesData!$D$2:$D$4955,$D599),"")</f>
        <v>17.733124644356231</v>
      </c>
      <c r="AF599" s="23"/>
      <c r="AG599" s="24"/>
      <c r="AH599" s="23">
        <f>IF(ISNUMBER(AVERAGEIFS(ObservedSpeciesData!AH$2:AH$4955,ObservedSpeciesData!$A$2:$A$4955,$A599,ObservedSpeciesData!$D$2:$D$4955,$D599)),AVERAGEIFS(ObservedSpeciesData!AH$2:AH$4955,ObservedSpeciesData!$A$2:$A$4955,$A599,ObservedSpeciesData!$D$2:$D$4955,$D599),"")</f>
        <v>1.8438749999999999</v>
      </c>
      <c r="AI599" s="23">
        <f>IF(ISNUMBER(AVERAGEIFS(ObservedSpeciesData!AI$2:AI$4955,ObservedSpeciesData!$A$2:$A$4955,$A599,ObservedSpeciesData!$C$2:$C$4955,$C599,ObservedSpeciesData!$D$2:$D$4955,$D599)),AVERAGEIFS(ObservedSpeciesData!AI$2:AI$4955,ObservedSpeciesData!$A$2:$A$4955,$A599,ObservedSpeciesData!$C$2:$C$4955,$C599,ObservedSpeciesData!$D$2:$D$4955,$D599),"")</f>
        <v>15.950000000000001</v>
      </c>
      <c r="AJ599" s="2">
        <f>COUNTIFS(ObservedSpeciesData!$A$2:$A$828,$A599,ObservedSpeciesData!$D$2:$D$828,$D599)</f>
        <v>0</v>
      </c>
      <c r="AK599" s="2">
        <f t="shared" si="9"/>
        <v>15</v>
      </c>
    </row>
    <row r="600" spans="1:37" x14ac:dyDescent="0.25">
      <c r="A600" s="14" t="s">
        <v>100</v>
      </c>
      <c r="B600" t="s">
        <v>98</v>
      </c>
      <c r="C600" t="s">
        <v>105</v>
      </c>
      <c r="D600" s="13">
        <v>42494</v>
      </c>
      <c r="E600">
        <v>1</v>
      </c>
      <c r="F600">
        <v>350</v>
      </c>
      <c r="G600" s="2" t="s">
        <v>87</v>
      </c>
      <c r="H600" s="2" t="s">
        <v>13</v>
      </c>
      <c r="I600">
        <v>9</v>
      </c>
      <c r="J600" s="2" t="s">
        <v>77</v>
      </c>
      <c r="K600" s="2">
        <f>IF(ISNUMBER(AVERAGEIFS(ObservedSpeciesData!K$2:K$4955,ObservedSpeciesData!$A$2:$A$4955,$A600,ObservedSpeciesData!$D$2:$D$4955,$D600)),AVERAGEIFS(ObservedSpeciesData!K$2:K$4955,ObservedSpeciesData!$A$2:$A$4955,$A600,ObservedSpeciesData!$D$2:$D$4955,$D600),"")</f>
        <v>350</v>
      </c>
      <c r="L600" s="26" t="str">
        <f>IF(ISNUMBER(AVERAGEIFS(ObservedSpeciesData!L$2:L$4955,ObservedSpeciesData!$A$2:$A$4955,$A600,ObservedSpeciesData!$D$2:$D$4955,$D600)),AVERAGEIFS(ObservedSpeciesData!L$2:L$4955,ObservedSpeciesData!$A$2:$A$4955,$A600,ObservedSpeciesData!$D$2:$D$4955,$D600),"")</f>
        <v/>
      </c>
      <c r="M600" s="23" t="str">
        <f>IF(ISNUMBER(AVERAGEIFS(ObservedSpeciesData!M$2:M$4955,ObservedSpeciesData!$A$2:$A$4955,$A600,ObservedSpeciesData!$D$2:$D$4955,$D600)),AVERAGEIFS(ObservedSpeciesData!M$2:M$4955,ObservedSpeciesData!$A$2:$A$4955,$A600,ObservedSpeciesData!$D$2:$D$4955,$D600),"")</f>
        <v/>
      </c>
      <c r="N600" s="23">
        <f>IF(ISNUMBER(AVERAGEIFS(ObservedSpeciesData!N$2:N$4955,ObservedSpeciesData!$A$2:$A$4955,$A600,ObservedSpeciesData!$D$2:$D$4955,$D600)),AVERAGEIFS(ObservedSpeciesData!N$2:N$4955,ObservedSpeciesData!$A$2:$A$4955,$A600,ObservedSpeciesData!$D$2:$D$4955,$D600),"")</f>
        <v>762.29344612778004</v>
      </c>
      <c r="O600" s="23">
        <f>IF(ISNUMBER(AVERAGEIFS(ObservedSpeciesData!O$2:O$4955,ObservedSpeciesData!$A$2:$A$4955,$A600,ObservedSpeciesData!$D$2:$D$4955,$D600)),AVERAGEIFS(ObservedSpeciesData!O$2:O$4955,ObservedSpeciesData!$A$2:$A$4955,$A600,ObservedSpeciesData!$D$2:$D$4955,$D600),"")</f>
        <v>76.229344612777993</v>
      </c>
      <c r="P600" s="23">
        <f>IF(ISNUMBER(AVERAGEIFS(ObservedSpeciesData!P$2:P$4955,ObservedSpeciesData!$A$2:$A$4955,$A600,ObservedSpeciesData!$C$2:$C$4955,$C600,ObservedSpeciesData!$D$2:$D$4955,$D600)),AVERAGEIFS(ObservedSpeciesData!P$2:P$4955,ObservedSpeciesData!$A$2:$A$4955,$A600,ObservedSpeciesData!$C$2:$C$4955,$C600,ObservedSpeciesData!$D$2:$D$4955,$D600),"")</f>
        <v>952.46369108124077</v>
      </c>
      <c r="Q600" s="23"/>
      <c r="R600" s="25" t="str">
        <f>IF(ISNUMBER(AVERAGEIFS(ObservedSpeciesData!R$2:R$4955,ObservedSpeciesData!$A$2:$A$4955,$A600,ObservedSpeciesData!$D$2:$D$4955,$D600)),AVERAGEIFS(ObservedSpeciesData!R$2:R$4955,ObservedSpeciesData!$A$2:$A$4955,$A600,ObservedSpeciesData!$D$2:$D$4955,$D600),"")</f>
        <v/>
      </c>
      <c r="S600" s="25" t="str">
        <f>IF(ISNUMBER(AVERAGEIFS(ObservedSpeciesData!S$2:S$4955,ObservedSpeciesData!$A$2:$A$4955,$A600,ObservedSpeciesData!$D$2:$D$4955,$D600)),AVERAGEIFS(ObservedSpeciesData!S$2:S$4955,ObservedSpeciesData!$A$2:$A$4955,$A600,ObservedSpeciesData!$D$2:$D$4955,$D600),"")</f>
        <v/>
      </c>
      <c r="T600" s="23" t="str">
        <f>IF(ISNUMBER(AVERAGEIFS(ObservedSpeciesData!T$2:T$4955,ObservedSpeciesData!$A$2:$A$4955,$A600,ObservedSpeciesData!$D$2:$D$4955,$D600)),AVERAGEIFS(ObservedSpeciesData!T$2:T$4955,ObservedSpeciesData!$A$2:$A$4955,$A600,ObservedSpeciesData!$D$2:$D$4955,$D600),"")</f>
        <v/>
      </c>
      <c r="U600" s="24" t="str">
        <f>IF(ISNUMBER(AVERAGEIFS(ObservedSpeciesData!U$2:U$4955,ObservedSpeciesData!$A$2:$A$4955,$A600,ObservedSpeciesData!$C$2:$C$4955,$C600,ObservedSpeciesData!$D$2:$D$4955,$D600)),AVERAGEIFS(ObservedSpeciesData!U$2:U$4955,ObservedSpeciesData!$A$2:$A$4955,$A600,ObservedSpeciesData!$C$2:$C$4955,$C600,ObservedSpeciesData!$D$2:$D$4955,$D600),"")</f>
        <v/>
      </c>
      <c r="V600" s="23">
        <f>IF(ISNUMBER(AVERAGEIFS(ObservedSpeciesData!V$2:V$4955,ObservedSpeciesData!$A$2:$A$4955,$A600,ObservedSpeciesData!$D$2:$D$4955,$D600)),AVERAGEIFS(ObservedSpeciesData!V$2:V$4955,ObservedSpeciesData!$A$2:$A$4955,$A600,ObservedSpeciesData!$D$2:$D$4955,$D600),"")</f>
        <v>21.414676308631897</v>
      </c>
      <c r="W600" s="23">
        <f>IF(ISNUMBER(AVERAGEIFS(ObservedSpeciesData!W$2:W$4955,ObservedSpeciesData!$A$2:$A$4955,$A600,ObservedSpeciesData!$D$2:$D$4955,$D600)),AVERAGEIFS(ObservedSpeciesData!W$2:W$4955,ObservedSpeciesData!$A$2:$A$4955,$A600,ObservedSpeciesData!$D$2:$D$4955,$D600),"")</f>
        <v>17.638606369495392</v>
      </c>
      <c r="X600" s="23">
        <f>IF(ISNUMBER(AVERAGEIFS(ObservedSpeciesData!X$2:X$4955,ObservedSpeciesData!$A$2:$A$4955,$A600,ObservedSpeciesData!$D$2:$D$4955,$D600)),AVERAGEIFS(ObservedSpeciesData!X$2:X$4955,ObservedSpeciesData!$A$2:$A$4955,$A600,ObservedSpeciesData!$D$2:$D$4955,$D600),"")</f>
        <v>79.410232543945313</v>
      </c>
      <c r="Y600" s="23">
        <f>IF(ISNUMBER(AVERAGEIFS(ObservedSpeciesData!Y$2:Y$4955,ObservedSpeciesData!$A$2:$A$4955,$A600,ObservedSpeciesData!$D$2:$D$4955,$D600)),AVERAGEIFS(ObservedSpeciesData!Y$2:Y$4955,ObservedSpeciesData!$A$2:$A$4955,$A600,ObservedSpeciesData!$D$2:$D$4955,$D600),"")</f>
        <v>40.223380327224731</v>
      </c>
      <c r="Z600" s="23">
        <f>IF(ISNUMBER(AVERAGEIFS(ObservedSpeciesData!Z$2:Z$4955,ObservedSpeciesData!$A$2:$A$4955,$A600,ObservedSpeciesData!$D$2:$D$4955,$D600)),AVERAGEIFS(ObservedSpeciesData!Z$2:Z$4955,ObservedSpeciesData!$A$2:$A$4955,$A600,ObservedSpeciesData!$D$2:$D$4955,$D600),"")</f>
        <v>91.312993049621582</v>
      </c>
      <c r="AA600" s="23">
        <f>IF(ISNUMBER(AVERAGEIFS(ObservedSpeciesData!AA$2:AA$4955,ObservedSpeciesData!$A$2:$A$4955,$A600,ObservedSpeciesData!$D$2:$D$4955,$D600)),AVERAGEIFS(ObservedSpeciesData!AA$2:AA$4955,ObservedSpeciesData!$A$2:$A$4955,$A600,ObservedSpeciesData!$D$2:$D$4955,$D600),"")</f>
        <v>21.584871768951416</v>
      </c>
      <c r="AB600" s="24">
        <f>IF(ISNUMBER(AVERAGEIFS(ObservedSpeciesData!AB$2:AB$4955,ObservedSpeciesData!$A$2:$A$4955,$A600,ObservedSpeciesData!$D$2:$D$4955,$D600)),AVERAGEIFS(ObservedSpeciesData!AB$2:AB$4955,ObservedSpeciesData!$A$2:$A$4955,$A600,ObservedSpeciesData!$D$2:$D$4955,$D600),"")</f>
        <v>3.4535794830322264E-2</v>
      </c>
      <c r="AC600" s="24">
        <f>IF(ISNUMBER(AVERAGEIFS(ObservedSpeciesData!AC$2:AC$4955,ObservedSpeciesData!$A$2:$A$4955,$A600,ObservedSpeciesData!$D$2:$D$4955,$D600)),AVERAGEIFS(ObservedSpeciesData!AC$2:AC$4955,ObservedSpeciesData!$A$2:$A$4955,$A600,ObservedSpeciesData!$D$2:$D$4955,$D600),"")</f>
        <v>3.4535794830322264E-2</v>
      </c>
      <c r="AD600" s="23">
        <f>IF(ISNUMBER(AVERAGEIFS(ObservedSpeciesData!AD$2:AD$4955,ObservedSpeciesData!$A$2:$A$4955,$A600,ObservedSpeciesData!$D$2:$D$4955,$D600)),AVERAGEIFS(ObservedSpeciesData!AD$2:AD$4955,ObservedSpeciesData!$A$2:$A$4955,$A600,ObservedSpeciesData!$D$2:$D$4955,$D600),"")</f>
        <v>12.70563720703125</v>
      </c>
      <c r="AE600" s="24">
        <f>IF(ISNUMBER(AVERAGEIFS(ObservedSpeciesData!AE$2:AE$4955,ObservedSpeciesData!$A$2:$A$4955,$A600,ObservedSpeciesData!$D$2:$D$4955,$D600)),AVERAGEIFS(ObservedSpeciesData!AE$2:AE$4955,ObservedSpeciesData!$A$2:$A$4955,$A600,ObservedSpeciesData!$D$2:$D$4955,$D600),"")</f>
        <v>17.377905704296147</v>
      </c>
      <c r="AF600" s="23"/>
      <c r="AG600" s="24"/>
      <c r="AH600" s="23">
        <f>IF(ISNUMBER(AVERAGEIFS(ObservedSpeciesData!AH$2:AH$4955,ObservedSpeciesData!$A$2:$A$4955,$A600,ObservedSpeciesData!$D$2:$D$4955,$D600)),AVERAGEIFS(ObservedSpeciesData!AH$2:AH$4955,ObservedSpeciesData!$A$2:$A$4955,$A600,ObservedSpeciesData!$D$2:$D$4955,$D600),"")</f>
        <v>2.637375</v>
      </c>
      <c r="AI600" s="23">
        <f>IF(ISNUMBER(AVERAGEIFS(ObservedSpeciesData!AI$2:AI$4955,ObservedSpeciesData!$A$2:$A$4955,$A600,ObservedSpeciesData!$C$2:$C$4955,$C600,ObservedSpeciesData!$D$2:$D$4955,$D600)),AVERAGEIFS(ObservedSpeciesData!AI$2:AI$4955,ObservedSpeciesData!$A$2:$A$4955,$A600,ObservedSpeciesData!$C$2:$C$4955,$C600,ObservedSpeciesData!$D$2:$D$4955,$D600),"")</f>
        <v>24.829249999999998</v>
      </c>
      <c r="AJ600" s="2">
        <f>COUNTIFS(ObservedSpeciesData!$A$2:$A$828,$A600,ObservedSpeciesData!$D$2:$D$828,$D600)</f>
        <v>0</v>
      </c>
      <c r="AK600" s="2">
        <f t="shared" si="9"/>
        <v>15</v>
      </c>
    </row>
    <row r="601" spans="1:37" x14ac:dyDescent="0.25">
      <c r="A601" s="14" t="s">
        <v>99</v>
      </c>
      <c r="B601" t="s">
        <v>98</v>
      </c>
      <c r="C601" t="s">
        <v>105</v>
      </c>
      <c r="D601" s="13">
        <v>42494</v>
      </c>
      <c r="E601">
        <v>1</v>
      </c>
      <c r="F601">
        <v>500</v>
      </c>
      <c r="G601" s="2" t="s">
        <v>87</v>
      </c>
      <c r="H601" s="2" t="s">
        <v>13</v>
      </c>
      <c r="I601">
        <v>9</v>
      </c>
      <c r="J601" s="2" t="s">
        <v>77</v>
      </c>
      <c r="K601" s="2">
        <f>IF(ISNUMBER(AVERAGEIFS(ObservedSpeciesData!K$2:K$4955,ObservedSpeciesData!$A$2:$A$4955,$A601,ObservedSpeciesData!$D$2:$D$4955,$D601)),AVERAGEIFS(ObservedSpeciesData!K$2:K$4955,ObservedSpeciesData!$A$2:$A$4955,$A601,ObservedSpeciesData!$D$2:$D$4955,$D601),"")</f>
        <v>450</v>
      </c>
      <c r="L601" s="26" t="str">
        <f>IF(ISNUMBER(AVERAGEIFS(ObservedSpeciesData!L$2:L$4955,ObservedSpeciesData!$A$2:$A$4955,$A601,ObservedSpeciesData!$D$2:$D$4955,$D601)),AVERAGEIFS(ObservedSpeciesData!L$2:L$4955,ObservedSpeciesData!$A$2:$A$4955,$A601,ObservedSpeciesData!$D$2:$D$4955,$D601),"")</f>
        <v/>
      </c>
      <c r="M601" s="23" t="str">
        <f>IF(ISNUMBER(AVERAGEIFS(ObservedSpeciesData!M$2:M$4955,ObservedSpeciesData!$A$2:$A$4955,$A601,ObservedSpeciesData!$D$2:$D$4955,$D601)),AVERAGEIFS(ObservedSpeciesData!M$2:M$4955,ObservedSpeciesData!$A$2:$A$4955,$A601,ObservedSpeciesData!$D$2:$D$4955,$D601),"")</f>
        <v/>
      </c>
      <c r="N601" s="23">
        <f>IF(ISNUMBER(AVERAGEIFS(ObservedSpeciesData!N$2:N$4955,ObservedSpeciesData!$A$2:$A$4955,$A601,ObservedSpeciesData!$D$2:$D$4955,$D601)),AVERAGEIFS(ObservedSpeciesData!N$2:N$4955,ObservedSpeciesData!$A$2:$A$4955,$A601,ObservedSpeciesData!$D$2:$D$4955,$D601),"")</f>
        <v>814.42422713579185</v>
      </c>
      <c r="O601" s="23">
        <f>IF(ISNUMBER(AVERAGEIFS(ObservedSpeciesData!O$2:O$4955,ObservedSpeciesData!$A$2:$A$4955,$A601,ObservedSpeciesData!$D$2:$D$4955,$D601)),AVERAGEIFS(ObservedSpeciesData!O$2:O$4955,ObservedSpeciesData!$A$2:$A$4955,$A601,ObservedSpeciesData!$D$2:$D$4955,$D601),"")</f>
        <v>81.442422713579205</v>
      </c>
      <c r="P601" s="23">
        <f>IF(ISNUMBER(AVERAGEIFS(ObservedSpeciesData!P$2:P$4955,ObservedSpeciesData!$A$2:$A$4955,$A601,ObservedSpeciesData!$C$2:$C$4955,$C601,ObservedSpeciesData!$D$2:$D$4955,$D601)),AVERAGEIFS(ObservedSpeciesData!P$2:P$4955,ObservedSpeciesData!$A$2:$A$4955,$A601,ObservedSpeciesData!$C$2:$C$4955,$C601,ObservedSpeciesData!$D$2:$D$4955,$D601),"")</f>
        <v>1193.6787355026288</v>
      </c>
      <c r="Q601" s="23"/>
      <c r="R601" s="25" t="str">
        <f>IF(ISNUMBER(AVERAGEIFS(ObservedSpeciesData!R$2:R$4955,ObservedSpeciesData!$A$2:$A$4955,$A601,ObservedSpeciesData!$D$2:$D$4955,$D601)),AVERAGEIFS(ObservedSpeciesData!R$2:R$4955,ObservedSpeciesData!$A$2:$A$4955,$A601,ObservedSpeciesData!$D$2:$D$4955,$D601),"")</f>
        <v/>
      </c>
      <c r="S601" s="25" t="str">
        <f>IF(ISNUMBER(AVERAGEIFS(ObservedSpeciesData!S$2:S$4955,ObservedSpeciesData!$A$2:$A$4955,$A601,ObservedSpeciesData!$D$2:$D$4955,$D601)),AVERAGEIFS(ObservedSpeciesData!S$2:S$4955,ObservedSpeciesData!$A$2:$A$4955,$A601,ObservedSpeciesData!$D$2:$D$4955,$D601),"")</f>
        <v/>
      </c>
      <c r="T601" s="23" t="str">
        <f>IF(ISNUMBER(AVERAGEIFS(ObservedSpeciesData!T$2:T$4955,ObservedSpeciesData!$A$2:$A$4955,$A601,ObservedSpeciesData!$D$2:$D$4955,$D601)),AVERAGEIFS(ObservedSpeciesData!T$2:T$4955,ObservedSpeciesData!$A$2:$A$4955,$A601,ObservedSpeciesData!$D$2:$D$4955,$D601),"")</f>
        <v/>
      </c>
      <c r="U601" s="24" t="str">
        <f>IF(ISNUMBER(AVERAGEIFS(ObservedSpeciesData!U$2:U$4955,ObservedSpeciesData!$A$2:$A$4955,$A601,ObservedSpeciesData!$C$2:$C$4955,$C601,ObservedSpeciesData!$D$2:$D$4955,$D601)),AVERAGEIFS(ObservedSpeciesData!U$2:U$4955,ObservedSpeciesData!$A$2:$A$4955,$A601,ObservedSpeciesData!$C$2:$C$4955,$C601,ObservedSpeciesData!$D$2:$D$4955,$D601),"")</f>
        <v/>
      </c>
      <c r="V601" s="23">
        <f>IF(ISNUMBER(AVERAGEIFS(ObservedSpeciesData!V$2:V$4955,ObservedSpeciesData!$A$2:$A$4955,$A601,ObservedSpeciesData!$D$2:$D$4955,$D601)),AVERAGEIFS(ObservedSpeciesData!V$2:V$4955,ObservedSpeciesData!$A$2:$A$4955,$A601,ObservedSpeciesData!$D$2:$D$4955,$D601),"")</f>
        <v>21.664834856987</v>
      </c>
      <c r="W601" s="23">
        <f>IF(ISNUMBER(AVERAGEIFS(ObservedSpeciesData!W$2:W$4955,ObservedSpeciesData!$A$2:$A$4955,$A601,ObservedSpeciesData!$D$2:$D$4955,$D601)),AVERAGEIFS(ObservedSpeciesData!W$2:W$4955,ObservedSpeciesData!$A$2:$A$4955,$A601,ObservedSpeciesData!$D$2:$D$4955,$D601),"")</f>
        <v>15.951710919539133</v>
      </c>
      <c r="X601" s="23">
        <f>IF(ISNUMBER(AVERAGEIFS(ObservedSpeciesData!X$2:X$4955,ObservedSpeciesData!$A$2:$A$4955,$A601,ObservedSpeciesData!$D$2:$D$4955,$D601)),AVERAGEIFS(ObservedSpeciesData!X$2:X$4955,ObservedSpeciesData!$A$2:$A$4955,$A601,ObservedSpeciesData!$D$2:$D$4955,$D601),"")</f>
        <v>78.125986099243164</v>
      </c>
      <c r="Y601" s="23">
        <f>IF(ISNUMBER(AVERAGEIFS(ObservedSpeciesData!Y$2:Y$4955,ObservedSpeciesData!$A$2:$A$4955,$A601,ObservedSpeciesData!$D$2:$D$4955,$D601)),AVERAGEIFS(ObservedSpeciesData!Y$2:Y$4955,ObservedSpeciesData!$A$2:$A$4955,$A601,ObservedSpeciesData!$D$2:$D$4955,$D601),"")</f>
        <v>40.999818483988442</v>
      </c>
      <c r="Z601" s="23">
        <f>IF(ISNUMBER(AVERAGEIFS(ObservedSpeciesData!Z$2:Z$4955,ObservedSpeciesData!$A$2:$A$4955,$A601,ObservedSpeciesData!$D$2:$D$4955,$D601)),AVERAGEIFS(ObservedSpeciesData!Z$2:Z$4955,ObservedSpeciesData!$A$2:$A$4955,$A601,ObservedSpeciesData!$D$2:$D$4955,$D601),"")</f>
        <v>91.090438048044845</v>
      </c>
      <c r="AA601" s="23">
        <f>IF(ISNUMBER(AVERAGEIFS(ObservedSpeciesData!AA$2:AA$4955,ObservedSpeciesData!$A$2:$A$4955,$A601,ObservedSpeciesData!$D$2:$D$4955,$D601)),AVERAGEIFS(ObservedSpeciesData!AA$2:AA$4955,ObservedSpeciesData!$A$2:$A$4955,$A601,ObservedSpeciesData!$D$2:$D$4955,$D601),"")</f>
        <v>23.587594866752625</v>
      </c>
      <c r="AB601" s="24">
        <f>IF(ISNUMBER(AVERAGEIFS(ObservedSpeciesData!AB$2:AB$4955,ObservedSpeciesData!$A$2:$A$4955,$A601,ObservedSpeciesData!$D$2:$D$4955,$D601)),AVERAGEIFS(ObservedSpeciesData!AB$2:AB$4955,ObservedSpeciesData!$A$2:$A$4955,$A601,ObservedSpeciesData!$D$2:$D$4955,$D601),"")</f>
        <v>3.7740151786804198E-2</v>
      </c>
      <c r="AC601" s="24">
        <f>IF(ISNUMBER(AVERAGEIFS(ObservedSpeciesData!AC$2:AC$4955,ObservedSpeciesData!$A$2:$A$4955,$A601,ObservedSpeciesData!$D$2:$D$4955,$D601)),AVERAGEIFS(ObservedSpeciesData!AC$2:AC$4955,ObservedSpeciesData!$A$2:$A$4955,$A601,ObservedSpeciesData!$D$2:$D$4955,$D601),"")</f>
        <v>3.7740151786804198E-2</v>
      </c>
      <c r="AD601" s="23">
        <f>IF(ISNUMBER(AVERAGEIFS(ObservedSpeciesData!AD$2:AD$4955,ObservedSpeciesData!$A$2:$A$4955,$A601,ObservedSpeciesData!$D$2:$D$4955,$D601)),AVERAGEIFS(ObservedSpeciesData!AD$2:AD$4955,ObservedSpeciesData!$A$2:$A$4955,$A601,ObservedSpeciesData!$D$2:$D$4955,$D601),"")</f>
        <v>12.500157775878908</v>
      </c>
      <c r="AE601" s="24">
        <f>IF(ISNUMBER(AVERAGEIFS(ObservedSpeciesData!AE$2:AE$4955,ObservedSpeciesData!$A$2:$A$4955,$A601,ObservedSpeciesData!$D$2:$D$4955,$D601)),AVERAGEIFS(ObservedSpeciesData!AE$2:AE$4955,ObservedSpeciesData!$A$2:$A$4955,$A601,ObservedSpeciesData!$D$2:$D$4955,$D601),"")</f>
        <v>16.257160876391012</v>
      </c>
      <c r="AF601" s="23"/>
      <c r="AG601" s="24"/>
      <c r="AH601" s="23">
        <f>IF(ISNUMBER(AVERAGEIFS(ObservedSpeciesData!AH$2:AH$4955,ObservedSpeciesData!$A$2:$A$4955,$A601,ObservedSpeciesData!$D$2:$D$4955,$D601)),AVERAGEIFS(ObservedSpeciesData!AH$2:AH$4955,ObservedSpeciesData!$A$2:$A$4955,$A601,ObservedSpeciesData!$D$2:$D$4955,$D601),"")</f>
        <v>3.0750000000000002</v>
      </c>
      <c r="AI601" s="23">
        <f>IF(ISNUMBER(AVERAGEIFS(ObservedSpeciesData!AI$2:AI$4955,ObservedSpeciesData!$A$2:$A$4955,$A601,ObservedSpeciesData!$C$2:$C$4955,$C601,ObservedSpeciesData!$D$2:$D$4955,$D601)),AVERAGEIFS(ObservedSpeciesData!AI$2:AI$4955,ObservedSpeciesData!$A$2:$A$4955,$A601,ObservedSpeciesData!$C$2:$C$4955,$C601,ObservedSpeciesData!$D$2:$D$4955,$D601),"")</f>
        <v>32.527249999999995</v>
      </c>
      <c r="AJ601" s="2">
        <f>COUNTIFS(ObservedSpeciesData!$A$2:$A$828,$A601,ObservedSpeciesData!$D$2:$D$828,$D601)</f>
        <v>0</v>
      </c>
      <c r="AK601" s="2">
        <f t="shared" si="9"/>
        <v>15</v>
      </c>
    </row>
    <row r="602" spans="1:37" x14ac:dyDescent="0.25">
      <c r="A602" s="14" t="s">
        <v>104</v>
      </c>
      <c r="B602" t="s">
        <v>98</v>
      </c>
      <c r="C602" t="s">
        <v>105</v>
      </c>
      <c r="D602" s="13">
        <v>42612</v>
      </c>
      <c r="E602">
        <v>1</v>
      </c>
      <c r="F602">
        <v>0</v>
      </c>
      <c r="G602" s="2" t="s">
        <v>78</v>
      </c>
      <c r="H602" s="2" t="s">
        <v>10</v>
      </c>
      <c r="I602">
        <v>1</v>
      </c>
      <c r="J602" s="2" t="s">
        <v>77</v>
      </c>
      <c r="K602" s="2">
        <f>IF(ISNUMBER(AVERAGEIFS(ObservedSpeciesData!K$2:K$4955,ObservedSpeciesData!$A$2:$A$4955,$A602,ObservedSpeciesData!$D$2:$D$4955,$D602)),AVERAGEIFS(ObservedSpeciesData!K$2:K$4955,ObservedSpeciesData!$A$2:$A$4955,$A602,ObservedSpeciesData!$D$2:$D$4955,$D602),"")</f>
        <v>0</v>
      </c>
      <c r="L602" s="26" t="str">
        <f>IF(ISNUMBER(AVERAGEIFS(ObservedSpeciesData!L$2:L$4955,ObservedSpeciesData!$A$2:$A$4955,$A602,ObservedSpeciesData!$D$2:$D$4955,$D602)),AVERAGEIFS(ObservedSpeciesData!L$2:L$4955,ObservedSpeciesData!$A$2:$A$4955,$A602,ObservedSpeciesData!$D$2:$D$4955,$D602),"")</f>
        <v/>
      </c>
      <c r="M602" s="23" t="str">
        <f>IF(ISNUMBER(AVERAGEIFS(ObservedSpeciesData!M$2:M$4955,ObservedSpeciesData!$A$2:$A$4955,$A602,ObservedSpeciesData!$D$2:$D$4955,$D602)),AVERAGEIFS(ObservedSpeciesData!M$2:M$4955,ObservedSpeciesData!$A$2:$A$4955,$A602,ObservedSpeciesData!$D$2:$D$4955,$D602),"")</f>
        <v/>
      </c>
      <c r="N602" s="23">
        <f>IF(ISNUMBER(AVERAGEIFS(ObservedSpeciesData!N$2:N$4955,ObservedSpeciesData!$A$2:$A$4955,$A602,ObservedSpeciesData!$D$2:$D$4955,$D602)),AVERAGEIFS(ObservedSpeciesData!N$2:N$4955,ObservedSpeciesData!$A$2:$A$4955,$A602,ObservedSpeciesData!$D$2:$D$4955,$D602),"")</f>
        <v>24.511505015767302</v>
      </c>
      <c r="O602" s="23">
        <f>IF(ISNUMBER(AVERAGEIFS(ObservedSpeciesData!O$2:O$4955,ObservedSpeciesData!$A$2:$A$4955,$A602,ObservedSpeciesData!$D$2:$D$4955,$D602)),AVERAGEIFS(ObservedSpeciesData!O$2:O$4955,ObservedSpeciesData!$A$2:$A$4955,$A602,ObservedSpeciesData!$D$2:$D$4955,$D602),"")</f>
        <v>2.4511505015767301</v>
      </c>
      <c r="P602" s="23">
        <f>IF(ISNUMBER(AVERAGEIFS(ObservedSpeciesData!P$2:P$4955,ObservedSpeciesData!$A$2:$A$4955,$A602,ObservedSpeciesData!$C$2:$C$4955,$C602,ObservedSpeciesData!$D$2:$D$4955,$D602)),AVERAGEIFS(ObservedSpeciesData!P$2:P$4955,ObservedSpeciesData!$A$2:$A$4955,$A602,ObservedSpeciesData!$C$2:$C$4955,$C602,ObservedSpeciesData!$D$2:$D$4955,$D602),"")</f>
        <v>2.293350664658619</v>
      </c>
      <c r="Q602" s="23"/>
      <c r="R602" s="25" t="str">
        <f>IF(ISNUMBER(AVERAGEIFS(ObservedSpeciesData!R$2:R$4955,ObservedSpeciesData!$A$2:$A$4955,$A602,ObservedSpeciesData!$D$2:$D$4955,$D602)),AVERAGEIFS(ObservedSpeciesData!R$2:R$4955,ObservedSpeciesData!$A$2:$A$4955,$A602,ObservedSpeciesData!$D$2:$D$4955,$D602),"")</f>
        <v/>
      </c>
      <c r="S602" s="25" t="str">
        <f>IF(ISNUMBER(AVERAGEIFS(ObservedSpeciesData!S$2:S$4955,ObservedSpeciesData!$A$2:$A$4955,$A602,ObservedSpeciesData!$D$2:$D$4955,$D602)),AVERAGEIFS(ObservedSpeciesData!S$2:S$4955,ObservedSpeciesData!$A$2:$A$4955,$A602,ObservedSpeciesData!$D$2:$D$4955,$D602),"")</f>
        <v/>
      </c>
      <c r="T602" s="23" t="str">
        <f>IF(ISNUMBER(AVERAGEIFS(ObservedSpeciesData!T$2:T$4955,ObservedSpeciesData!$A$2:$A$4955,$A602,ObservedSpeciesData!$D$2:$D$4955,$D602)),AVERAGEIFS(ObservedSpeciesData!T$2:T$4955,ObservedSpeciesData!$A$2:$A$4955,$A602,ObservedSpeciesData!$D$2:$D$4955,$D602),"")</f>
        <v/>
      </c>
      <c r="U602" s="24" t="str">
        <f>IF(ISNUMBER(AVERAGEIFS(ObservedSpeciesData!U$2:U$4955,ObservedSpeciesData!$A$2:$A$4955,$A602,ObservedSpeciesData!$C$2:$C$4955,$C602,ObservedSpeciesData!$D$2:$D$4955,$D602)),AVERAGEIFS(ObservedSpeciesData!U$2:U$4955,ObservedSpeciesData!$A$2:$A$4955,$A602,ObservedSpeciesData!$C$2:$C$4955,$C602,ObservedSpeciesData!$D$2:$D$4955,$D602),"")</f>
        <v/>
      </c>
      <c r="V602" s="23">
        <f>IF(ISNUMBER(AVERAGEIFS(ObservedSpeciesData!V$2:V$4955,ObservedSpeciesData!$A$2:$A$4955,$A602,ObservedSpeciesData!$D$2:$D$4955,$D602)),AVERAGEIFS(ObservedSpeciesData!V$2:V$4955,ObservedSpeciesData!$A$2:$A$4955,$A602,ObservedSpeciesData!$D$2:$D$4955,$D602),"")</f>
        <v>20.339616775512695</v>
      </c>
      <c r="W602" s="23">
        <f>IF(ISNUMBER(AVERAGEIFS(ObservedSpeciesData!W$2:W$4955,ObservedSpeciesData!$A$2:$A$4955,$A602,ObservedSpeciesData!$D$2:$D$4955,$D602)),AVERAGEIFS(ObservedSpeciesData!W$2:W$4955,ObservedSpeciesData!$A$2:$A$4955,$A602,ObservedSpeciesData!$D$2:$D$4955,$D602),"")</f>
        <v>30.829532265663147</v>
      </c>
      <c r="X602" s="23">
        <f>IF(ISNUMBER(AVERAGEIFS(ObservedSpeciesData!X$2:X$4955,ObservedSpeciesData!$A$2:$A$4955,$A602,ObservedSpeciesData!$D$2:$D$4955,$D602)),AVERAGEIFS(ObservedSpeciesData!X$2:X$4955,ObservedSpeciesData!$A$2:$A$4955,$A602,ObservedSpeciesData!$D$2:$D$4955,$D602),"")</f>
        <v>82.833028793334961</v>
      </c>
      <c r="Y602" s="23">
        <f>IF(ISNUMBER(AVERAGEIFS(ObservedSpeciesData!Y$2:Y$4955,ObservedSpeciesData!$A$2:$A$4955,$A602,ObservedSpeciesData!$D$2:$D$4955,$D602)),AVERAGEIFS(ObservedSpeciesData!Y$2:Y$4955,ObservedSpeciesData!$A$2:$A$4955,$A602,ObservedSpeciesData!$D$2:$D$4955,$D602),"")</f>
        <v>37.560077428817749</v>
      </c>
      <c r="Z602" s="23">
        <f>IF(ISNUMBER(AVERAGEIFS(ObservedSpeciesData!Z$2:Z$4955,ObservedSpeciesData!$A$2:$A$4955,$A602,ObservedSpeciesData!$D$2:$D$4955,$D602)),AVERAGEIFS(ObservedSpeciesData!Z$2:Z$4955,ObservedSpeciesData!$A$2:$A$4955,$A602,ObservedSpeciesData!$D$2:$D$4955,$D602),"")</f>
        <v>93.124630451202393</v>
      </c>
      <c r="AA602" s="23">
        <f>IF(ISNUMBER(AVERAGEIFS(ObservedSpeciesData!AA$2:AA$4955,ObservedSpeciesData!$A$2:$A$4955,$A602,ObservedSpeciesData!$D$2:$D$4955,$D602)),AVERAGEIFS(ObservedSpeciesData!AA$2:AA$4955,ObservedSpeciesData!$A$2:$A$4955,$A602,ObservedSpeciesData!$D$2:$D$4955,$D602),"")</f>
        <v>13.48800265789032</v>
      </c>
      <c r="AB602" s="24">
        <f>IF(ISNUMBER(AVERAGEIFS(ObservedSpeciesData!AB$2:AB$4955,ObservedSpeciesData!$A$2:$A$4955,$A602,ObservedSpeciesData!$D$2:$D$4955,$D602)),AVERAGEIFS(ObservedSpeciesData!AB$2:AB$4955,ObservedSpeciesData!$A$2:$A$4955,$A602,ObservedSpeciesData!$D$2:$D$4955,$D602),"")</f>
        <v>2.1580804252624514E-2</v>
      </c>
      <c r="AC602" s="24">
        <f>IF(ISNUMBER(AVERAGEIFS(ObservedSpeciesData!AC$2:AC$4955,ObservedSpeciesData!$A$2:$A$4955,$A602,ObservedSpeciesData!$D$2:$D$4955,$D602)),AVERAGEIFS(ObservedSpeciesData!AC$2:AC$4955,ObservedSpeciesData!$A$2:$A$4955,$A602,ObservedSpeciesData!$D$2:$D$4955,$D602),"")</f>
        <v>2.1580804252624514E-2</v>
      </c>
      <c r="AD602" s="23">
        <f>IF(ISNUMBER(AVERAGEIFS(ObservedSpeciesData!AD$2:AD$4955,ObservedSpeciesData!$A$2:$A$4955,$A602,ObservedSpeciesData!$D$2:$D$4955,$D602)),AVERAGEIFS(ObservedSpeciesData!AD$2:AD$4955,ObservedSpeciesData!$A$2:$A$4955,$A602,ObservedSpeciesData!$D$2:$D$4955,$D602),"")</f>
        <v>13.253284606933594</v>
      </c>
      <c r="AE602" s="24">
        <f>IF(ISNUMBER(AVERAGEIFS(ObservedSpeciesData!AE$2:AE$4955,ObservedSpeciesData!$A$2:$A$4955,$A602,ObservedSpeciesData!$D$2:$D$4955,$D602)),AVERAGEIFS(ObservedSpeciesData!AE$2:AE$4955,ObservedSpeciesData!$A$2:$A$4955,$A602,ObservedSpeciesData!$D$2:$D$4955,$D602),"")</f>
        <v>26.491860723896586</v>
      </c>
      <c r="AF602" s="23"/>
      <c r="AG602" s="24"/>
      <c r="AH602" s="23">
        <f>IF(ISNUMBER(AVERAGEIFS(ObservedSpeciesData!AH$2:AH$4955,ObservedSpeciesData!$A$2:$A$4955,$A602,ObservedSpeciesData!$D$2:$D$4955,$D602)),AVERAGEIFS(ObservedSpeciesData!AH$2:AH$4955,ObservedSpeciesData!$A$2:$A$4955,$A602,ObservedSpeciesData!$D$2:$D$4955,$D602),"")</f>
        <v>5.3124999999999999E-2</v>
      </c>
      <c r="AI602" s="23">
        <f>IF(ISNUMBER(AVERAGEIFS(ObservedSpeciesData!AI$2:AI$4955,ObservedSpeciesData!$A$2:$A$4955,$A602,ObservedSpeciesData!$C$2:$C$4955,$C602,ObservedSpeciesData!$D$2:$D$4955,$D602)),AVERAGEIFS(ObservedSpeciesData!AI$2:AI$4955,ObservedSpeciesData!$A$2:$A$4955,$A602,ObservedSpeciesData!$C$2:$C$4955,$C602,ObservedSpeciesData!$D$2:$D$4955,$D602),"")</f>
        <v>4.8250000000000001E-2</v>
      </c>
      <c r="AJ602" s="2">
        <f>COUNTIFS(ObservedSpeciesData!$A$2:$A$828,$A602,ObservedSpeciesData!$D$2:$D$828,$D602)</f>
        <v>0</v>
      </c>
      <c r="AK602" s="2">
        <f t="shared" si="9"/>
        <v>15</v>
      </c>
    </row>
    <row r="603" spans="1:37" x14ac:dyDescent="0.25">
      <c r="A603" s="14" t="s">
        <v>103</v>
      </c>
      <c r="B603" t="s">
        <v>98</v>
      </c>
      <c r="C603" t="s">
        <v>105</v>
      </c>
      <c r="D603" s="13">
        <v>42612</v>
      </c>
      <c r="E603">
        <v>1</v>
      </c>
      <c r="F603">
        <v>50</v>
      </c>
      <c r="G603" s="2" t="s">
        <v>78</v>
      </c>
      <c r="H603" s="2" t="s">
        <v>10</v>
      </c>
      <c r="I603">
        <v>1</v>
      </c>
      <c r="J603" s="2" t="s">
        <v>77</v>
      </c>
      <c r="K603" s="2">
        <f>IF(ISNUMBER(AVERAGEIFS(ObservedSpeciesData!K$2:K$4955,ObservedSpeciesData!$A$2:$A$4955,$A603,ObservedSpeciesData!$D$2:$D$4955,$D603)),AVERAGEIFS(ObservedSpeciesData!K$2:K$4955,ObservedSpeciesData!$A$2:$A$4955,$A603,ObservedSpeciesData!$D$2:$D$4955,$D603),"")</f>
        <v>45</v>
      </c>
      <c r="L603" s="26" t="str">
        <f>IF(ISNUMBER(AVERAGEIFS(ObservedSpeciesData!L$2:L$4955,ObservedSpeciesData!$A$2:$A$4955,$A603,ObservedSpeciesData!$D$2:$D$4955,$D603)),AVERAGEIFS(ObservedSpeciesData!L$2:L$4955,ObservedSpeciesData!$A$2:$A$4955,$A603,ObservedSpeciesData!$D$2:$D$4955,$D603),"")</f>
        <v/>
      </c>
      <c r="M603" s="23" t="str">
        <f>IF(ISNUMBER(AVERAGEIFS(ObservedSpeciesData!M$2:M$4955,ObservedSpeciesData!$A$2:$A$4955,$A603,ObservedSpeciesData!$D$2:$D$4955,$D603)),AVERAGEIFS(ObservedSpeciesData!M$2:M$4955,ObservedSpeciesData!$A$2:$A$4955,$A603,ObservedSpeciesData!$D$2:$D$4955,$D603),"")</f>
        <v/>
      </c>
      <c r="N603" s="23">
        <f>IF(ISNUMBER(AVERAGEIFS(ObservedSpeciesData!N$2:N$4955,ObservedSpeciesData!$A$2:$A$4955,$A603,ObservedSpeciesData!$D$2:$D$4955,$D603)),AVERAGEIFS(ObservedSpeciesData!N$2:N$4955,ObservedSpeciesData!$A$2:$A$4955,$A603,ObservedSpeciesData!$D$2:$D$4955,$D603),"")</f>
        <v>36.492440047911309</v>
      </c>
      <c r="O603" s="23">
        <f>IF(ISNUMBER(AVERAGEIFS(ObservedSpeciesData!O$2:O$4955,ObservedSpeciesData!$A$2:$A$4955,$A603,ObservedSpeciesData!$D$2:$D$4955,$D603)),AVERAGEIFS(ObservedSpeciesData!O$2:O$4955,ObservedSpeciesData!$A$2:$A$4955,$A603,ObservedSpeciesData!$D$2:$D$4955,$D603),"")</f>
        <v>3.6492440047911305</v>
      </c>
      <c r="P603" s="23">
        <f>IF(ISNUMBER(AVERAGEIFS(ObservedSpeciesData!P$2:P$4955,ObservedSpeciesData!$A$2:$A$4955,$A603,ObservedSpeciesData!$C$2:$C$4955,$C603,ObservedSpeciesData!$D$2:$D$4955,$D603)),AVERAGEIFS(ObservedSpeciesData!P$2:P$4955,ObservedSpeciesData!$A$2:$A$4955,$A603,ObservedSpeciesData!$C$2:$C$4955,$C603,ObservedSpeciesData!$D$2:$D$4955,$D603),"")</f>
        <v>3.3764655881401833</v>
      </c>
      <c r="Q603" s="23"/>
      <c r="R603" s="25" t="str">
        <f>IF(ISNUMBER(AVERAGEIFS(ObservedSpeciesData!R$2:R$4955,ObservedSpeciesData!$A$2:$A$4955,$A603,ObservedSpeciesData!$D$2:$D$4955,$D603)),AVERAGEIFS(ObservedSpeciesData!R$2:R$4955,ObservedSpeciesData!$A$2:$A$4955,$A603,ObservedSpeciesData!$D$2:$D$4955,$D603),"")</f>
        <v/>
      </c>
      <c r="S603" s="25" t="str">
        <f>IF(ISNUMBER(AVERAGEIFS(ObservedSpeciesData!S$2:S$4955,ObservedSpeciesData!$A$2:$A$4955,$A603,ObservedSpeciesData!$D$2:$D$4955,$D603)),AVERAGEIFS(ObservedSpeciesData!S$2:S$4955,ObservedSpeciesData!$A$2:$A$4955,$A603,ObservedSpeciesData!$D$2:$D$4955,$D603),"")</f>
        <v/>
      </c>
      <c r="T603" s="23" t="str">
        <f>IF(ISNUMBER(AVERAGEIFS(ObservedSpeciesData!T$2:T$4955,ObservedSpeciesData!$A$2:$A$4955,$A603,ObservedSpeciesData!$D$2:$D$4955,$D603)),AVERAGEIFS(ObservedSpeciesData!T$2:T$4955,ObservedSpeciesData!$A$2:$A$4955,$A603,ObservedSpeciesData!$D$2:$D$4955,$D603),"")</f>
        <v/>
      </c>
      <c r="U603" s="24" t="str">
        <f>IF(ISNUMBER(AVERAGEIFS(ObservedSpeciesData!U$2:U$4955,ObservedSpeciesData!$A$2:$A$4955,$A603,ObservedSpeciesData!$C$2:$C$4955,$C603,ObservedSpeciesData!$D$2:$D$4955,$D603)),AVERAGEIFS(ObservedSpeciesData!U$2:U$4955,ObservedSpeciesData!$A$2:$A$4955,$A603,ObservedSpeciesData!$C$2:$C$4955,$C603,ObservedSpeciesData!$D$2:$D$4955,$D603),"")</f>
        <v/>
      </c>
      <c r="V603" s="23">
        <f>IF(ISNUMBER(AVERAGEIFS(ObservedSpeciesData!V$2:V$4955,ObservedSpeciesData!$A$2:$A$4955,$A603,ObservedSpeciesData!$D$2:$D$4955,$D603)),AVERAGEIFS(ObservedSpeciesData!V$2:V$4955,ObservedSpeciesData!$A$2:$A$4955,$A603,ObservedSpeciesData!$D$2:$D$4955,$D603),"")</f>
        <v>20.143194158871971</v>
      </c>
      <c r="W603" s="23">
        <f>IF(ISNUMBER(AVERAGEIFS(ObservedSpeciesData!W$2:W$4955,ObservedSpeciesData!$A$2:$A$4955,$A603,ObservedSpeciesData!$D$2:$D$4955,$D603)),AVERAGEIFS(ObservedSpeciesData!W$2:W$4955,ObservedSpeciesData!$A$2:$A$4955,$A603,ObservedSpeciesData!$D$2:$D$4955,$D603),"")</f>
        <v>30.236514846483864</v>
      </c>
      <c r="X603" s="23">
        <f>IF(ISNUMBER(AVERAGEIFS(ObservedSpeciesData!X$2:X$4955,ObservedSpeciesData!$A$2:$A$4955,$A603,ObservedSpeciesData!$D$2:$D$4955,$D603)),AVERAGEIFS(ObservedSpeciesData!X$2:X$4955,ObservedSpeciesData!$A$2:$A$4955,$A603,ObservedSpeciesData!$D$2:$D$4955,$D603),"")</f>
        <v>82.589901447296143</v>
      </c>
      <c r="Y603" s="23">
        <f>IF(ISNUMBER(AVERAGEIFS(ObservedSpeciesData!Y$2:Y$4955,ObservedSpeciesData!$A$2:$A$4955,$A603,ObservedSpeciesData!$D$2:$D$4955,$D603)),AVERAGEIFS(ObservedSpeciesData!Y$2:Y$4955,ObservedSpeciesData!$A$2:$A$4955,$A603,ObservedSpeciesData!$D$2:$D$4955,$D603),"")</f>
        <v>37.142455498377487</v>
      </c>
      <c r="Z603" s="23">
        <f>IF(ISNUMBER(AVERAGEIFS(ObservedSpeciesData!Z$2:Z$4955,ObservedSpeciesData!$A$2:$A$4955,$A603,ObservedSpeciesData!$D$2:$D$4955,$D603)),AVERAGEIFS(ObservedSpeciesData!Z$2:Z$4955,ObservedSpeciesData!$A$2:$A$4955,$A603,ObservedSpeciesData!$D$2:$D$4955,$D603),"")</f>
        <v>92.934332052866608</v>
      </c>
      <c r="AA603" s="23">
        <f>IF(ISNUMBER(AVERAGEIFS(ObservedSpeciesData!AA$2:AA$4955,ObservedSpeciesData!$A$2:$A$4955,$A603,ObservedSpeciesData!$D$2:$D$4955,$D603)),AVERAGEIFS(ObservedSpeciesData!AA$2:AA$4955,ObservedSpeciesData!$A$2:$A$4955,$A603,ObservedSpeciesData!$D$2:$D$4955,$D603),"")</f>
        <v>13.538563390572865</v>
      </c>
      <c r="AB603" s="24">
        <f>IF(ISNUMBER(AVERAGEIFS(ObservedSpeciesData!AB$2:AB$4955,ObservedSpeciesData!$A$2:$A$4955,$A603,ObservedSpeciesData!$D$2:$D$4955,$D603)),AVERAGEIFS(ObservedSpeciesData!AB$2:AB$4955,ObservedSpeciesData!$A$2:$A$4955,$A603,ObservedSpeciesData!$D$2:$D$4955,$D603),"")</f>
        <v>2.1661701424916587E-2</v>
      </c>
      <c r="AC603" s="24">
        <f>IF(ISNUMBER(AVERAGEIFS(ObservedSpeciesData!AC$2:AC$4955,ObservedSpeciesData!$A$2:$A$4955,$A603,ObservedSpeciesData!$D$2:$D$4955,$D603)),AVERAGEIFS(ObservedSpeciesData!AC$2:AC$4955,ObservedSpeciesData!$A$2:$A$4955,$A603,ObservedSpeciesData!$D$2:$D$4955,$D603),"")</f>
        <v>2.1661701424916587E-2</v>
      </c>
      <c r="AD603" s="23">
        <f>IF(ISNUMBER(AVERAGEIFS(ObservedSpeciesData!AD$2:AD$4955,ObservedSpeciesData!$A$2:$A$4955,$A603,ObservedSpeciesData!$D$2:$D$4955,$D603)),AVERAGEIFS(ObservedSpeciesData!AD$2:AD$4955,ObservedSpeciesData!$A$2:$A$4955,$A603,ObservedSpeciesData!$D$2:$D$4955,$D603),"")</f>
        <v>13.214384231567383</v>
      </c>
      <c r="AE603" s="24">
        <f>IF(ISNUMBER(AVERAGEIFS(ObservedSpeciesData!AE$2:AE$4955,ObservedSpeciesData!$A$2:$A$4955,$A603,ObservedSpeciesData!$D$2:$D$4955,$D603)),AVERAGEIFS(ObservedSpeciesData!AE$2:AE$4955,ObservedSpeciesData!$A$2:$A$4955,$A603,ObservedSpeciesData!$D$2:$D$4955,$D603),"")</f>
        <v>26.633913483015853</v>
      </c>
      <c r="AF603" s="23"/>
      <c r="AG603" s="24"/>
      <c r="AH603" s="23">
        <f>IF(ISNUMBER(AVERAGEIFS(ObservedSpeciesData!AH$2:AH$4955,ObservedSpeciesData!$A$2:$A$4955,$A603,ObservedSpeciesData!$D$2:$D$4955,$D603)),AVERAGEIFS(ObservedSpeciesData!AH$2:AH$4955,ObservedSpeciesData!$A$2:$A$4955,$A603,ObservedSpeciesData!$D$2:$D$4955,$D603),"")</f>
        <v>7.9750000000000001E-2</v>
      </c>
      <c r="AI603" s="23">
        <f>IF(ISNUMBER(AVERAGEIFS(ObservedSpeciesData!AI$2:AI$4955,ObservedSpeciesData!$A$2:$A$4955,$A603,ObservedSpeciesData!$C$2:$C$4955,$C603,ObservedSpeciesData!$D$2:$D$4955,$D603)),AVERAGEIFS(ObservedSpeciesData!AI$2:AI$4955,ObservedSpeciesData!$A$2:$A$4955,$A603,ObservedSpeciesData!$C$2:$C$4955,$C603,ObservedSpeciesData!$D$2:$D$4955,$D603),"")</f>
        <v>7.7499999999999999E-2</v>
      </c>
      <c r="AJ603" s="2">
        <f>COUNTIFS(ObservedSpeciesData!$A$2:$A$828,$A603,ObservedSpeciesData!$D$2:$D$828,$D603)</f>
        <v>0</v>
      </c>
      <c r="AK603" s="2">
        <f t="shared" si="9"/>
        <v>15</v>
      </c>
    </row>
    <row r="604" spans="1:37" x14ac:dyDescent="0.25">
      <c r="A604" s="14" t="s">
        <v>102</v>
      </c>
      <c r="B604" t="s">
        <v>98</v>
      </c>
      <c r="C604" t="s">
        <v>105</v>
      </c>
      <c r="D604" s="13">
        <v>42612</v>
      </c>
      <c r="E604">
        <v>1</v>
      </c>
      <c r="F604">
        <v>100</v>
      </c>
      <c r="G604" s="2" t="s">
        <v>78</v>
      </c>
      <c r="H604" s="2" t="s">
        <v>10</v>
      </c>
      <c r="I604">
        <v>1</v>
      </c>
      <c r="J604" s="2" t="s">
        <v>77</v>
      </c>
      <c r="K604" s="2">
        <f>IF(ISNUMBER(AVERAGEIFS(ObservedSpeciesData!K$2:K$4955,ObservedSpeciesData!$A$2:$A$4955,$A604,ObservedSpeciesData!$D$2:$D$4955,$D604)),AVERAGEIFS(ObservedSpeciesData!K$2:K$4955,ObservedSpeciesData!$A$2:$A$4955,$A604,ObservedSpeciesData!$D$2:$D$4955,$D604),"")</f>
        <v>90</v>
      </c>
      <c r="L604" s="26" t="str">
        <f>IF(ISNUMBER(AVERAGEIFS(ObservedSpeciesData!L$2:L$4955,ObservedSpeciesData!$A$2:$A$4955,$A604,ObservedSpeciesData!$D$2:$D$4955,$D604)),AVERAGEIFS(ObservedSpeciesData!L$2:L$4955,ObservedSpeciesData!$A$2:$A$4955,$A604,ObservedSpeciesData!$D$2:$D$4955,$D604),"")</f>
        <v/>
      </c>
      <c r="M604" s="23" t="str">
        <f>IF(ISNUMBER(AVERAGEIFS(ObservedSpeciesData!M$2:M$4955,ObservedSpeciesData!$A$2:$A$4955,$A604,ObservedSpeciesData!$D$2:$D$4955,$D604)),AVERAGEIFS(ObservedSpeciesData!M$2:M$4955,ObservedSpeciesData!$A$2:$A$4955,$A604,ObservedSpeciesData!$D$2:$D$4955,$D604),"")</f>
        <v/>
      </c>
      <c r="N604" s="23">
        <f>IF(ISNUMBER(AVERAGEIFS(ObservedSpeciesData!N$2:N$4955,ObservedSpeciesData!$A$2:$A$4955,$A604,ObservedSpeciesData!$D$2:$D$4955,$D604)),AVERAGEIFS(ObservedSpeciesData!N$2:N$4955,ObservedSpeciesData!$A$2:$A$4955,$A604,ObservedSpeciesData!$D$2:$D$4955,$D604),"")</f>
        <v>69.760283939209401</v>
      </c>
      <c r="O604" s="23">
        <f>IF(ISNUMBER(AVERAGEIFS(ObservedSpeciesData!O$2:O$4955,ObservedSpeciesData!$A$2:$A$4955,$A604,ObservedSpeciesData!$D$2:$D$4955,$D604)),AVERAGEIFS(ObservedSpeciesData!O$2:O$4955,ObservedSpeciesData!$A$2:$A$4955,$A604,ObservedSpeciesData!$D$2:$D$4955,$D604),"")</f>
        <v>6.9760283939209389</v>
      </c>
      <c r="P604" s="23">
        <f>IF(ISNUMBER(AVERAGEIFS(ObservedSpeciesData!P$2:P$4955,ObservedSpeciesData!$A$2:$A$4955,$A604,ObservedSpeciesData!$C$2:$C$4955,$C604,ObservedSpeciesData!$D$2:$D$4955,$D604)),AVERAGEIFS(ObservedSpeciesData!P$2:P$4955,ObservedSpeciesData!$A$2:$A$4955,$A604,ObservedSpeciesData!$C$2:$C$4955,$C604,ObservedSpeciesData!$D$2:$D$4955,$D604),"")</f>
        <v>5.500864433967541</v>
      </c>
      <c r="Q604" s="23"/>
      <c r="R604" s="25" t="str">
        <f>IF(ISNUMBER(AVERAGEIFS(ObservedSpeciesData!R$2:R$4955,ObservedSpeciesData!$A$2:$A$4955,$A604,ObservedSpeciesData!$D$2:$D$4955,$D604)),AVERAGEIFS(ObservedSpeciesData!R$2:R$4955,ObservedSpeciesData!$A$2:$A$4955,$A604,ObservedSpeciesData!$D$2:$D$4955,$D604),"")</f>
        <v/>
      </c>
      <c r="S604" s="25" t="str">
        <f>IF(ISNUMBER(AVERAGEIFS(ObservedSpeciesData!S$2:S$4955,ObservedSpeciesData!$A$2:$A$4955,$A604,ObservedSpeciesData!$D$2:$D$4955,$D604)),AVERAGEIFS(ObservedSpeciesData!S$2:S$4955,ObservedSpeciesData!$A$2:$A$4955,$A604,ObservedSpeciesData!$D$2:$D$4955,$D604),"")</f>
        <v/>
      </c>
      <c r="T604" s="23" t="str">
        <f>IF(ISNUMBER(AVERAGEIFS(ObservedSpeciesData!T$2:T$4955,ObservedSpeciesData!$A$2:$A$4955,$A604,ObservedSpeciesData!$D$2:$D$4955,$D604)),AVERAGEIFS(ObservedSpeciesData!T$2:T$4955,ObservedSpeciesData!$A$2:$A$4955,$A604,ObservedSpeciesData!$D$2:$D$4955,$D604),"")</f>
        <v/>
      </c>
      <c r="U604" s="24" t="str">
        <f>IF(ISNUMBER(AVERAGEIFS(ObservedSpeciesData!U$2:U$4955,ObservedSpeciesData!$A$2:$A$4955,$A604,ObservedSpeciesData!$C$2:$C$4955,$C604,ObservedSpeciesData!$D$2:$D$4955,$D604)),AVERAGEIFS(ObservedSpeciesData!U$2:U$4955,ObservedSpeciesData!$A$2:$A$4955,$A604,ObservedSpeciesData!$C$2:$C$4955,$C604,ObservedSpeciesData!$D$2:$D$4955,$D604),"")</f>
        <v/>
      </c>
      <c r="V604" s="23">
        <f>IF(ISNUMBER(AVERAGEIFS(ObservedSpeciesData!V$2:V$4955,ObservedSpeciesData!$A$2:$A$4955,$A604,ObservedSpeciesData!$D$2:$D$4955,$D604)),AVERAGEIFS(ObservedSpeciesData!V$2:V$4955,ObservedSpeciesData!$A$2:$A$4955,$A604,ObservedSpeciesData!$D$2:$D$4955,$D604),"")</f>
        <v>20.37315309047699</v>
      </c>
      <c r="W604" s="23">
        <f>IF(ISNUMBER(AVERAGEIFS(ObservedSpeciesData!W$2:W$4955,ObservedSpeciesData!$A$2:$A$4955,$A604,ObservedSpeciesData!$D$2:$D$4955,$D604)),AVERAGEIFS(ObservedSpeciesData!W$2:W$4955,ObservedSpeciesData!$A$2:$A$4955,$A604,ObservedSpeciesData!$D$2:$D$4955,$D604),"")</f>
        <v>27.997811913490295</v>
      </c>
      <c r="X604" s="23">
        <f>IF(ISNUMBER(AVERAGEIFS(ObservedSpeciesData!X$2:X$4955,ObservedSpeciesData!$A$2:$A$4955,$A604,ObservedSpeciesData!$D$2:$D$4955,$D604)),AVERAGEIFS(ObservedSpeciesData!X$2:X$4955,ObservedSpeciesData!$A$2:$A$4955,$A604,ObservedSpeciesData!$D$2:$D$4955,$D604),"")</f>
        <v>81.397597789764404</v>
      </c>
      <c r="Y604" s="23">
        <f>IF(ISNUMBER(AVERAGEIFS(ObservedSpeciesData!Y$2:Y$4955,ObservedSpeciesData!$A$2:$A$4955,$A604,ObservedSpeciesData!$D$2:$D$4955,$D604)),AVERAGEIFS(ObservedSpeciesData!Y$2:Y$4955,ObservedSpeciesData!$A$2:$A$4955,$A604,ObservedSpeciesData!$D$2:$D$4955,$D604),"")</f>
        <v>38.111619472503662</v>
      </c>
      <c r="Z604" s="23">
        <f>IF(ISNUMBER(AVERAGEIFS(ObservedSpeciesData!Z$2:Z$4955,ObservedSpeciesData!$A$2:$A$4955,$A604,ObservedSpeciesData!$D$2:$D$4955,$D604)),AVERAGEIFS(ObservedSpeciesData!Z$2:Z$4955,ObservedSpeciesData!$A$2:$A$4955,$A604,ObservedSpeciesData!$D$2:$D$4955,$D604),"")</f>
        <v>92.470890522003174</v>
      </c>
      <c r="AA604" s="23">
        <f>IF(ISNUMBER(AVERAGEIFS(ObservedSpeciesData!AA$2:AA$4955,ObservedSpeciesData!$A$2:$A$4955,$A604,ObservedSpeciesData!$D$2:$D$4955,$D604)),AVERAGEIFS(ObservedSpeciesData!AA$2:AA$4955,ObservedSpeciesData!$A$2:$A$4955,$A604,ObservedSpeciesData!$D$2:$D$4955,$D604),"")</f>
        <v>13.852291762828827</v>
      </c>
      <c r="AB604" s="24">
        <f>IF(ISNUMBER(AVERAGEIFS(ObservedSpeciesData!AB$2:AB$4955,ObservedSpeciesData!$A$2:$A$4955,$A604,ObservedSpeciesData!$D$2:$D$4955,$D604)),AVERAGEIFS(ObservedSpeciesData!AB$2:AB$4955,ObservedSpeciesData!$A$2:$A$4955,$A604,ObservedSpeciesData!$D$2:$D$4955,$D604),"")</f>
        <v>2.2163666820526125E-2</v>
      </c>
      <c r="AC604" s="24">
        <f>IF(ISNUMBER(AVERAGEIFS(ObservedSpeciesData!AC$2:AC$4955,ObservedSpeciesData!$A$2:$A$4955,$A604,ObservedSpeciesData!$D$2:$D$4955,$D604)),AVERAGEIFS(ObservedSpeciesData!AC$2:AC$4955,ObservedSpeciesData!$A$2:$A$4955,$A604,ObservedSpeciesData!$D$2:$D$4955,$D604),"")</f>
        <v>2.2163666820526125E-2</v>
      </c>
      <c r="AD604" s="23">
        <f>IF(ISNUMBER(AVERAGEIFS(ObservedSpeciesData!AD$2:AD$4955,ObservedSpeciesData!$A$2:$A$4955,$A604,ObservedSpeciesData!$D$2:$D$4955,$D604)),AVERAGEIFS(ObservedSpeciesData!AD$2:AD$4955,ObservedSpeciesData!$A$2:$A$4955,$A604,ObservedSpeciesData!$D$2:$D$4955,$D604),"")</f>
        <v>13.023615646362307</v>
      </c>
      <c r="AE604" s="24">
        <f>IF(ISNUMBER(AVERAGEIFS(ObservedSpeciesData!AE$2:AE$4955,ObservedSpeciesData!$A$2:$A$4955,$A604,ObservedSpeciesData!$D$2:$D$4955,$D604)),AVERAGEIFS(ObservedSpeciesData!AE$2:AE$4955,ObservedSpeciesData!$A$2:$A$4955,$A604,ObservedSpeciesData!$D$2:$D$4955,$D604),"")</f>
        <v>27.488888725296174</v>
      </c>
      <c r="AF604" s="23"/>
      <c r="AG604" s="24"/>
      <c r="AH604" s="23">
        <f>IF(ISNUMBER(AVERAGEIFS(ObservedSpeciesData!AH$2:AH$4955,ObservedSpeciesData!$A$2:$A$4955,$A604,ObservedSpeciesData!$D$2:$D$4955,$D604)),AVERAGEIFS(ObservedSpeciesData!AH$2:AH$4955,ObservedSpeciesData!$A$2:$A$4955,$A604,ObservedSpeciesData!$D$2:$D$4955,$D604),"")</f>
        <v>0.15475</v>
      </c>
      <c r="AI604" s="23">
        <f>IF(ISNUMBER(AVERAGEIFS(ObservedSpeciesData!AI$2:AI$4955,ObservedSpeciesData!$A$2:$A$4955,$A604,ObservedSpeciesData!$C$2:$C$4955,$C604,ObservedSpeciesData!$D$2:$D$4955,$D604)),AVERAGEIFS(ObservedSpeciesData!AI$2:AI$4955,ObservedSpeciesData!$A$2:$A$4955,$A604,ObservedSpeciesData!$C$2:$C$4955,$C604,ObservedSpeciesData!$D$2:$D$4955,$D604),"")</f>
        <v>0.12375</v>
      </c>
      <c r="AJ604" s="2">
        <f>COUNTIFS(ObservedSpeciesData!$A$2:$A$828,$A604,ObservedSpeciesData!$D$2:$D$828,$D604)</f>
        <v>0</v>
      </c>
      <c r="AK604" s="2">
        <f t="shared" si="9"/>
        <v>15</v>
      </c>
    </row>
    <row r="605" spans="1:37" x14ac:dyDescent="0.25">
      <c r="A605" s="14" t="s">
        <v>101</v>
      </c>
      <c r="B605" t="s">
        <v>98</v>
      </c>
      <c r="C605" t="s">
        <v>105</v>
      </c>
      <c r="D605" s="13">
        <v>42612</v>
      </c>
      <c r="E605">
        <v>1</v>
      </c>
      <c r="F605">
        <v>200</v>
      </c>
      <c r="G605" s="2" t="s">
        <v>78</v>
      </c>
      <c r="H605" s="2" t="s">
        <v>10</v>
      </c>
      <c r="I605">
        <v>1</v>
      </c>
      <c r="J605" s="2" t="s">
        <v>77</v>
      </c>
      <c r="K605" s="2">
        <f>IF(ISNUMBER(AVERAGEIFS(ObservedSpeciesData!K$2:K$4955,ObservedSpeciesData!$A$2:$A$4955,$A605,ObservedSpeciesData!$D$2:$D$4955,$D605)),AVERAGEIFS(ObservedSpeciesData!K$2:K$4955,ObservedSpeciesData!$A$2:$A$4955,$A605,ObservedSpeciesData!$D$2:$D$4955,$D605),"")</f>
        <v>180</v>
      </c>
      <c r="L605" s="26" t="str">
        <f>IF(ISNUMBER(AVERAGEIFS(ObservedSpeciesData!L$2:L$4955,ObservedSpeciesData!$A$2:$A$4955,$A605,ObservedSpeciesData!$D$2:$D$4955,$D605)),AVERAGEIFS(ObservedSpeciesData!L$2:L$4955,ObservedSpeciesData!$A$2:$A$4955,$A605,ObservedSpeciesData!$D$2:$D$4955,$D605),"")</f>
        <v/>
      </c>
      <c r="M605" s="23" t="str">
        <f>IF(ISNUMBER(AVERAGEIFS(ObservedSpeciesData!M$2:M$4955,ObservedSpeciesData!$A$2:$A$4955,$A605,ObservedSpeciesData!$D$2:$D$4955,$D605)),AVERAGEIFS(ObservedSpeciesData!M$2:M$4955,ObservedSpeciesData!$A$2:$A$4955,$A605,ObservedSpeciesData!$D$2:$D$4955,$D605),"")</f>
        <v/>
      </c>
      <c r="N605" s="23">
        <f>IF(ISNUMBER(AVERAGEIFS(ObservedSpeciesData!N$2:N$4955,ObservedSpeciesData!$A$2:$A$4955,$A605,ObservedSpeciesData!$D$2:$D$4955,$D605)),AVERAGEIFS(ObservedSpeciesData!N$2:N$4955,ObservedSpeciesData!$A$2:$A$4955,$A605,ObservedSpeciesData!$D$2:$D$4955,$D605),"")</f>
        <v>237.10571814493642</v>
      </c>
      <c r="O605" s="23">
        <f>IF(ISNUMBER(AVERAGEIFS(ObservedSpeciesData!O$2:O$4955,ObservedSpeciesData!$A$2:$A$4955,$A605,ObservedSpeciesData!$D$2:$D$4955,$D605)),AVERAGEIFS(ObservedSpeciesData!O$2:O$4955,ObservedSpeciesData!$A$2:$A$4955,$A605,ObservedSpeciesData!$D$2:$D$4955,$D605),"")</f>
        <v>23.71057181449364</v>
      </c>
      <c r="P605" s="23">
        <f>IF(ISNUMBER(AVERAGEIFS(ObservedSpeciesData!P$2:P$4955,ObservedSpeciesData!$A$2:$A$4955,$A605,ObservedSpeciesData!$C$2:$C$4955,$C605,ObservedSpeciesData!$D$2:$D$4955,$D605)),AVERAGEIFS(ObservedSpeciesData!P$2:P$4955,ObservedSpeciesData!$A$2:$A$4955,$A605,ObservedSpeciesData!$C$2:$C$4955,$C605,ObservedSpeciesData!$D$2:$D$4955,$D605),"")</f>
        <v>17.020400157281564</v>
      </c>
      <c r="Q605" s="23"/>
      <c r="R605" s="25" t="str">
        <f>IF(ISNUMBER(AVERAGEIFS(ObservedSpeciesData!R$2:R$4955,ObservedSpeciesData!$A$2:$A$4955,$A605,ObservedSpeciesData!$D$2:$D$4955,$D605)),AVERAGEIFS(ObservedSpeciesData!R$2:R$4955,ObservedSpeciesData!$A$2:$A$4955,$A605,ObservedSpeciesData!$D$2:$D$4955,$D605),"")</f>
        <v/>
      </c>
      <c r="S605" s="25" t="str">
        <f>IF(ISNUMBER(AVERAGEIFS(ObservedSpeciesData!S$2:S$4955,ObservedSpeciesData!$A$2:$A$4955,$A605,ObservedSpeciesData!$D$2:$D$4955,$D605)),AVERAGEIFS(ObservedSpeciesData!S$2:S$4955,ObservedSpeciesData!$A$2:$A$4955,$A605,ObservedSpeciesData!$D$2:$D$4955,$D605),"")</f>
        <v/>
      </c>
      <c r="T605" s="23" t="str">
        <f>IF(ISNUMBER(AVERAGEIFS(ObservedSpeciesData!T$2:T$4955,ObservedSpeciesData!$A$2:$A$4955,$A605,ObservedSpeciesData!$D$2:$D$4955,$D605)),AVERAGEIFS(ObservedSpeciesData!T$2:T$4955,ObservedSpeciesData!$A$2:$A$4955,$A605,ObservedSpeciesData!$D$2:$D$4955,$D605),"")</f>
        <v/>
      </c>
      <c r="U605" s="24" t="str">
        <f>IF(ISNUMBER(AVERAGEIFS(ObservedSpeciesData!U$2:U$4955,ObservedSpeciesData!$A$2:$A$4955,$A605,ObservedSpeciesData!$C$2:$C$4955,$C605,ObservedSpeciesData!$D$2:$D$4955,$D605)),AVERAGEIFS(ObservedSpeciesData!U$2:U$4955,ObservedSpeciesData!$A$2:$A$4955,$A605,ObservedSpeciesData!$C$2:$C$4955,$C605,ObservedSpeciesData!$D$2:$D$4955,$D605),"")</f>
        <v/>
      </c>
      <c r="V605" s="23">
        <f>IF(ISNUMBER(AVERAGEIFS(ObservedSpeciesData!V$2:V$4955,ObservedSpeciesData!$A$2:$A$4955,$A605,ObservedSpeciesData!$D$2:$D$4955,$D605)),AVERAGEIFS(ObservedSpeciesData!V$2:V$4955,ObservedSpeciesData!$A$2:$A$4955,$A605,ObservedSpeciesData!$D$2:$D$4955,$D605),"")</f>
        <v>20.083660483360291</v>
      </c>
      <c r="W605" s="23">
        <f>IF(ISNUMBER(AVERAGEIFS(ObservedSpeciesData!W$2:W$4955,ObservedSpeciesData!$A$2:$A$4955,$A605,ObservedSpeciesData!$D$2:$D$4955,$D605)),AVERAGEIFS(ObservedSpeciesData!W$2:W$4955,ObservedSpeciesData!$A$2:$A$4955,$A605,ObservedSpeciesData!$D$2:$D$4955,$D605),"")</f>
        <v>29.068190693855286</v>
      </c>
      <c r="X605" s="23">
        <f>IF(ISNUMBER(AVERAGEIFS(ObservedSpeciesData!X$2:X$4955,ObservedSpeciesData!$A$2:$A$4955,$A605,ObservedSpeciesData!$D$2:$D$4955,$D605)),AVERAGEIFS(ObservedSpeciesData!X$2:X$4955,ObservedSpeciesData!$A$2:$A$4955,$A605,ObservedSpeciesData!$D$2:$D$4955,$D605),"")</f>
        <v>82.338137626647949</v>
      </c>
      <c r="Y605" s="23">
        <f>IF(ISNUMBER(AVERAGEIFS(ObservedSpeciesData!Y$2:Y$4955,ObservedSpeciesData!$A$2:$A$4955,$A605,ObservedSpeciesData!$D$2:$D$4955,$D605)),AVERAGEIFS(ObservedSpeciesData!Y$2:Y$4955,ObservedSpeciesData!$A$2:$A$4955,$A605,ObservedSpeciesData!$D$2:$D$4955,$D605),"")</f>
        <v>37.77112340927124</v>
      </c>
      <c r="Z605" s="23">
        <f>IF(ISNUMBER(AVERAGEIFS(ObservedSpeciesData!Z$2:Z$4955,ObservedSpeciesData!$A$2:$A$4955,$A605,ObservedSpeciesData!$D$2:$D$4955,$D605)),AVERAGEIFS(ObservedSpeciesData!Z$2:Z$4955,ObservedSpeciesData!$A$2:$A$4955,$A605,ObservedSpeciesData!$D$2:$D$4955,$D605),"")</f>
        <v>92.847153663635254</v>
      </c>
      <c r="AA605" s="23">
        <f>IF(ISNUMBER(AVERAGEIFS(ObservedSpeciesData!AA$2:AA$4955,ObservedSpeciesData!$A$2:$A$4955,$A605,ObservedSpeciesData!$D$2:$D$4955,$D605)),AVERAGEIFS(ObservedSpeciesData!AA$2:AA$4955,ObservedSpeciesData!$A$2:$A$4955,$A605,ObservedSpeciesData!$D$2:$D$4955,$D605),"")</f>
        <v>14.126045525074005</v>
      </c>
      <c r="AB605" s="24">
        <f>IF(ISNUMBER(AVERAGEIFS(ObservedSpeciesData!AB$2:AB$4955,ObservedSpeciesData!$A$2:$A$4955,$A605,ObservedSpeciesData!$D$2:$D$4955,$D605)),AVERAGEIFS(ObservedSpeciesData!AB$2:AB$4955,ObservedSpeciesData!$A$2:$A$4955,$A605,ObservedSpeciesData!$D$2:$D$4955,$D605),"")</f>
        <v>2.2601672840118409E-2</v>
      </c>
      <c r="AC605" s="24">
        <f>IF(ISNUMBER(AVERAGEIFS(ObservedSpeciesData!AC$2:AC$4955,ObservedSpeciesData!$A$2:$A$4955,$A605,ObservedSpeciesData!$D$2:$D$4955,$D605)),AVERAGEIFS(ObservedSpeciesData!AC$2:AC$4955,ObservedSpeciesData!$A$2:$A$4955,$A605,ObservedSpeciesData!$D$2:$D$4955,$D605),"")</f>
        <v>2.2601672840118409E-2</v>
      </c>
      <c r="AD605" s="23">
        <f>IF(ISNUMBER(AVERAGEIFS(ObservedSpeciesData!AD$2:AD$4955,ObservedSpeciesData!$A$2:$A$4955,$A605,ObservedSpeciesData!$D$2:$D$4955,$D605)),AVERAGEIFS(ObservedSpeciesData!AD$2:AD$4955,ObservedSpeciesData!$A$2:$A$4955,$A605,ObservedSpeciesData!$D$2:$D$4955,$D605),"")</f>
        <v>13.174102020263673</v>
      </c>
      <c r="AE605" s="24">
        <f>IF(ISNUMBER(AVERAGEIFS(ObservedSpeciesData!AE$2:AE$4955,ObservedSpeciesData!$A$2:$A$4955,$A605,ObservedSpeciesData!$D$2:$D$4955,$D605)),AVERAGEIFS(ObservedSpeciesData!AE$2:AE$4955,ObservedSpeciesData!$A$2:$A$4955,$A605,ObservedSpeciesData!$D$2:$D$4955,$D605),"")</f>
        <v>26.611567012302253</v>
      </c>
      <c r="AF605" s="23"/>
      <c r="AG605" s="24"/>
      <c r="AH605" s="23">
        <f>IF(ISNUMBER(AVERAGEIFS(ObservedSpeciesData!AH$2:AH$4955,ObservedSpeciesData!$A$2:$A$4955,$A605,ObservedSpeciesData!$D$2:$D$4955,$D605)),AVERAGEIFS(ObservedSpeciesData!AH$2:AH$4955,ObservedSpeciesData!$A$2:$A$4955,$A605,ObservedSpeciesData!$D$2:$D$4955,$D605),"")</f>
        <v>0.53449999999999998</v>
      </c>
      <c r="AI605" s="23">
        <f>IF(ISNUMBER(AVERAGEIFS(ObservedSpeciesData!AI$2:AI$4955,ObservedSpeciesData!$A$2:$A$4955,$A605,ObservedSpeciesData!$C$2:$C$4955,$C605,ObservedSpeciesData!$D$2:$D$4955,$D605)),AVERAGEIFS(ObservedSpeciesData!AI$2:AI$4955,ObservedSpeciesData!$A$2:$A$4955,$A605,ObservedSpeciesData!$C$2:$C$4955,$C605,ObservedSpeciesData!$D$2:$D$4955,$D605),"")</f>
        <v>0.39524999999999999</v>
      </c>
      <c r="AJ605" s="2">
        <f>COUNTIFS(ObservedSpeciesData!$A$2:$A$828,$A605,ObservedSpeciesData!$D$2:$D$828,$D605)</f>
        <v>0</v>
      </c>
      <c r="AK605" s="2">
        <f t="shared" si="9"/>
        <v>15</v>
      </c>
    </row>
    <row r="606" spans="1:37" x14ac:dyDescent="0.25">
      <c r="A606" s="14" t="s">
        <v>100</v>
      </c>
      <c r="B606" t="s">
        <v>98</v>
      </c>
      <c r="C606" t="s">
        <v>105</v>
      </c>
      <c r="D606" s="13">
        <v>42612</v>
      </c>
      <c r="E606">
        <v>1</v>
      </c>
      <c r="F606">
        <v>350</v>
      </c>
      <c r="G606" s="2" t="s">
        <v>78</v>
      </c>
      <c r="H606" s="2" t="s">
        <v>10</v>
      </c>
      <c r="I606">
        <v>1</v>
      </c>
      <c r="J606" s="2" t="s">
        <v>77</v>
      </c>
      <c r="K606" s="2">
        <f>IF(ISNUMBER(AVERAGEIFS(ObservedSpeciesData!K$2:K$4955,ObservedSpeciesData!$A$2:$A$4955,$A606,ObservedSpeciesData!$D$2:$D$4955,$D606)),AVERAGEIFS(ObservedSpeciesData!K$2:K$4955,ObservedSpeciesData!$A$2:$A$4955,$A606,ObservedSpeciesData!$D$2:$D$4955,$D606),"")</f>
        <v>350</v>
      </c>
      <c r="L606" s="26" t="str">
        <f>IF(ISNUMBER(AVERAGEIFS(ObservedSpeciesData!L$2:L$4955,ObservedSpeciesData!$A$2:$A$4955,$A606,ObservedSpeciesData!$D$2:$D$4955,$D606)),AVERAGEIFS(ObservedSpeciesData!L$2:L$4955,ObservedSpeciesData!$A$2:$A$4955,$A606,ObservedSpeciesData!$D$2:$D$4955,$D606),"")</f>
        <v/>
      </c>
      <c r="M606" s="23" t="str">
        <f>IF(ISNUMBER(AVERAGEIFS(ObservedSpeciesData!M$2:M$4955,ObservedSpeciesData!$A$2:$A$4955,$A606,ObservedSpeciesData!$D$2:$D$4955,$D606)),AVERAGEIFS(ObservedSpeciesData!M$2:M$4955,ObservedSpeciesData!$A$2:$A$4955,$A606,ObservedSpeciesData!$D$2:$D$4955,$D606),"")</f>
        <v/>
      </c>
      <c r="N606" s="23">
        <f>IF(ISNUMBER(AVERAGEIFS(ObservedSpeciesData!N$2:N$4955,ObservedSpeciesData!$A$2:$A$4955,$A606,ObservedSpeciesData!$D$2:$D$4955,$D606)),AVERAGEIFS(ObservedSpeciesData!N$2:N$4955,ObservedSpeciesData!$A$2:$A$4955,$A606,ObservedSpeciesData!$D$2:$D$4955,$D606),"")</f>
        <v>449.33122080879406</v>
      </c>
      <c r="O606" s="23">
        <f>IF(ISNUMBER(AVERAGEIFS(ObservedSpeciesData!O$2:O$4955,ObservedSpeciesData!$A$2:$A$4955,$A606,ObservedSpeciesData!$D$2:$D$4955,$D606)),AVERAGEIFS(ObservedSpeciesData!O$2:O$4955,ObservedSpeciesData!$A$2:$A$4955,$A606,ObservedSpeciesData!$D$2:$D$4955,$D606),"")</f>
        <v>44.933122080879414</v>
      </c>
      <c r="P606" s="23">
        <f>IF(ISNUMBER(AVERAGEIFS(ObservedSpeciesData!P$2:P$4955,ObservedSpeciesData!$A$2:$A$4955,$A606,ObservedSpeciesData!$C$2:$C$4955,$C606,ObservedSpeciesData!$D$2:$D$4955,$D606)),AVERAGEIFS(ObservedSpeciesData!P$2:P$4955,ObservedSpeciesData!$A$2:$A$4955,$A606,ObservedSpeciesData!$C$2:$C$4955,$C606,ObservedSpeciesData!$D$2:$D$4955,$D606),"")</f>
        <v>34.753958532905855</v>
      </c>
      <c r="Q606" s="23"/>
      <c r="R606" s="25" t="str">
        <f>IF(ISNUMBER(AVERAGEIFS(ObservedSpeciesData!R$2:R$4955,ObservedSpeciesData!$A$2:$A$4955,$A606,ObservedSpeciesData!$D$2:$D$4955,$D606)),AVERAGEIFS(ObservedSpeciesData!R$2:R$4955,ObservedSpeciesData!$A$2:$A$4955,$A606,ObservedSpeciesData!$D$2:$D$4955,$D606),"")</f>
        <v/>
      </c>
      <c r="S606" s="25" t="str">
        <f>IF(ISNUMBER(AVERAGEIFS(ObservedSpeciesData!S$2:S$4955,ObservedSpeciesData!$A$2:$A$4955,$A606,ObservedSpeciesData!$D$2:$D$4955,$D606)),AVERAGEIFS(ObservedSpeciesData!S$2:S$4955,ObservedSpeciesData!$A$2:$A$4955,$A606,ObservedSpeciesData!$D$2:$D$4955,$D606),"")</f>
        <v/>
      </c>
      <c r="T606" s="23" t="str">
        <f>IF(ISNUMBER(AVERAGEIFS(ObservedSpeciesData!T$2:T$4955,ObservedSpeciesData!$A$2:$A$4955,$A606,ObservedSpeciesData!$D$2:$D$4955,$D606)),AVERAGEIFS(ObservedSpeciesData!T$2:T$4955,ObservedSpeciesData!$A$2:$A$4955,$A606,ObservedSpeciesData!$D$2:$D$4955,$D606),"")</f>
        <v/>
      </c>
      <c r="U606" s="24" t="str">
        <f>IF(ISNUMBER(AVERAGEIFS(ObservedSpeciesData!U$2:U$4955,ObservedSpeciesData!$A$2:$A$4955,$A606,ObservedSpeciesData!$C$2:$C$4955,$C606,ObservedSpeciesData!$D$2:$D$4955,$D606)),AVERAGEIFS(ObservedSpeciesData!U$2:U$4955,ObservedSpeciesData!$A$2:$A$4955,$A606,ObservedSpeciesData!$C$2:$C$4955,$C606,ObservedSpeciesData!$D$2:$D$4955,$D606),"")</f>
        <v/>
      </c>
      <c r="V606" s="23">
        <f>IF(ISNUMBER(AVERAGEIFS(ObservedSpeciesData!V$2:V$4955,ObservedSpeciesData!$A$2:$A$4955,$A606,ObservedSpeciesData!$D$2:$D$4955,$D606)),AVERAGEIFS(ObservedSpeciesData!V$2:V$4955,ObservedSpeciesData!$A$2:$A$4955,$A606,ObservedSpeciesData!$D$2:$D$4955,$D606),"")</f>
        <v>20.133203983306885</v>
      </c>
      <c r="W606" s="23">
        <f>IF(ISNUMBER(AVERAGEIFS(ObservedSpeciesData!W$2:W$4955,ObservedSpeciesData!$A$2:$A$4955,$A606,ObservedSpeciesData!$D$2:$D$4955,$D606)),AVERAGEIFS(ObservedSpeciesData!W$2:W$4955,ObservedSpeciesData!$A$2:$A$4955,$A606,ObservedSpeciesData!$D$2:$D$4955,$D606),"")</f>
        <v>26.549070000648499</v>
      </c>
      <c r="X606" s="23">
        <f>IF(ISNUMBER(AVERAGEIFS(ObservedSpeciesData!X$2:X$4955,ObservedSpeciesData!$A$2:$A$4955,$A606,ObservedSpeciesData!$D$2:$D$4955,$D606)),AVERAGEIFS(ObservedSpeciesData!X$2:X$4955,ObservedSpeciesData!$A$2:$A$4955,$A606,ObservedSpeciesData!$D$2:$D$4955,$D606),"")</f>
        <v>82.222493648529053</v>
      </c>
      <c r="Y606" s="23">
        <f>IF(ISNUMBER(AVERAGEIFS(ObservedSpeciesData!Y$2:Y$4955,ObservedSpeciesData!$A$2:$A$4955,$A606,ObservedSpeciesData!$D$2:$D$4955,$D606)),AVERAGEIFS(ObservedSpeciesData!Y$2:Y$4955,ObservedSpeciesData!$A$2:$A$4955,$A606,ObservedSpeciesData!$D$2:$D$4955,$D606),"")</f>
        <v>38.204740524291992</v>
      </c>
      <c r="Z606" s="23">
        <f>IF(ISNUMBER(AVERAGEIFS(ObservedSpeciesData!Z$2:Z$4955,ObservedSpeciesData!$A$2:$A$4955,$A606,ObservedSpeciesData!$D$2:$D$4955,$D606)),AVERAGEIFS(ObservedSpeciesData!Z$2:Z$4955,ObservedSpeciesData!$A$2:$A$4955,$A606,ObservedSpeciesData!$D$2:$D$4955,$D606),"")</f>
        <v>92.541921615600586</v>
      </c>
      <c r="AA606" s="23">
        <f>IF(ISNUMBER(AVERAGEIFS(ObservedSpeciesData!AA$2:AA$4955,ObservedSpeciesData!$A$2:$A$4955,$A606,ObservedSpeciesData!$D$2:$D$4955,$D606)),AVERAGEIFS(ObservedSpeciesData!AA$2:AA$4955,ObservedSpeciesData!$A$2:$A$4955,$A606,ObservedSpeciesData!$D$2:$D$4955,$D606),"")</f>
        <v>16.472676992416382</v>
      </c>
      <c r="AB606" s="24">
        <f>IF(ISNUMBER(AVERAGEIFS(ObservedSpeciesData!AB$2:AB$4955,ObservedSpeciesData!$A$2:$A$4955,$A606,ObservedSpeciesData!$D$2:$D$4955,$D606)),AVERAGEIFS(ObservedSpeciesData!AB$2:AB$4955,ObservedSpeciesData!$A$2:$A$4955,$A606,ObservedSpeciesData!$D$2:$D$4955,$D606),"")</f>
        <v>2.635628318786621E-2</v>
      </c>
      <c r="AC606" s="24">
        <f>IF(ISNUMBER(AVERAGEIFS(ObservedSpeciesData!AC$2:AC$4955,ObservedSpeciesData!$A$2:$A$4955,$A606,ObservedSpeciesData!$D$2:$D$4955,$D606)),AVERAGEIFS(ObservedSpeciesData!AC$2:AC$4955,ObservedSpeciesData!$A$2:$A$4955,$A606,ObservedSpeciesData!$D$2:$D$4955,$D606),"")</f>
        <v>2.635628318786621E-2</v>
      </c>
      <c r="AD606" s="23">
        <f>IF(ISNUMBER(AVERAGEIFS(ObservedSpeciesData!AD$2:AD$4955,ObservedSpeciesData!$A$2:$A$4955,$A606,ObservedSpeciesData!$D$2:$D$4955,$D606)),AVERAGEIFS(ObservedSpeciesData!AD$2:AD$4955,ObservedSpeciesData!$A$2:$A$4955,$A606,ObservedSpeciesData!$D$2:$D$4955,$D606),"")</f>
        <v>13.15559898376465</v>
      </c>
      <c r="AE606" s="24">
        <f>IF(ISNUMBER(AVERAGEIFS(ObservedSpeciesData!AE$2:AE$4955,ObservedSpeciesData!$A$2:$A$4955,$A606,ObservedSpeciesData!$D$2:$D$4955,$D606)),AVERAGEIFS(ObservedSpeciesData!AE$2:AE$4955,ObservedSpeciesData!$A$2:$A$4955,$A606,ObservedSpeciesData!$D$2:$D$4955,$D606),"")</f>
        <v>24.439762638071031</v>
      </c>
      <c r="AF606" s="23"/>
      <c r="AG606" s="24"/>
      <c r="AH606" s="23">
        <f>IF(ISNUMBER(AVERAGEIFS(ObservedSpeciesData!AH$2:AH$4955,ObservedSpeciesData!$A$2:$A$4955,$A606,ObservedSpeciesData!$D$2:$D$4955,$D606)),AVERAGEIFS(ObservedSpeciesData!AH$2:AH$4955,ObservedSpeciesData!$A$2:$A$4955,$A606,ObservedSpeciesData!$D$2:$D$4955,$D606),"")</f>
        <v>1.1720000000000002</v>
      </c>
      <c r="AI606" s="23">
        <f>IF(ISNUMBER(AVERAGEIFS(ObservedSpeciesData!AI$2:AI$4955,ObservedSpeciesData!$A$2:$A$4955,$A606,ObservedSpeciesData!$C$2:$C$4955,$C606,ObservedSpeciesData!$D$2:$D$4955,$D606)),AVERAGEIFS(ObservedSpeciesData!AI$2:AI$4955,ObservedSpeciesData!$A$2:$A$4955,$A606,ObservedSpeciesData!$C$2:$C$4955,$C606,ObservedSpeciesData!$D$2:$D$4955,$D606),"")</f>
        <v>0.92500000000000004</v>
      </c>
      <c r="AJ606" s="2">
        <f>COUNTIFS(ObservedSpeciesData!$A$2:$A$828,$A606,ObservedSpeciesData!$D$2:$D$828,$D606)</f>
        <v>0</v>
      </c>
      <c r="AK606" s="2">
        <f t="shared" si="9"/>
        <v>15</v>
      </c>
    </row>
    <row r="607" spans="1:37" x14ac:dyDescent="0.25">
      <c r="A607" s="14" t="s">
        <v>99</v>
      </c>
      <c r="B607" t="s">
        <v>98</v>
      </c>
      <c r="C607" t="s">
        <v>105</v>
      </c>
      <c r="D607" s="13">
        <v>42612</v>
      </c>
      <c r="E607">
        <v>1</v>
      </c>
      <c r="F607">
        <v>500</v>
      </c>
      <c r="G607" s="2" t="s">
        <v>78</v>
      </c>
      <c r="H607" s="2" t="s">
        <v>10</v>
      </c>
      <c r="I607">
        <v>1</v>
      </c>
      <c r="J607" s="2" t="s">
        <v>77</v>
      </c>
      <c r="K607" s="2">
        <f>IF(ISNUMBER(AVERAGEIFS(ObservedSpeciesData!K$2:K$4955,ObservedSpeciesData!$A$2:$A$4955,$A607,ObservedSpeciesData!$D$2:$D$4955,$D607)),AVERAGEIFS(ObservedSpeciesData!K$2:K$4955,ObservedSpeciesData!$A$2:$A$4955,$A607,ObservedSpeciesData!$D$2:$D$4955,$D607),"")</f>
        <v>450</v>
      </c>
      <c r="L607" s="26" t="str">
        <f>IF(ISNUMBER(AVERAGEIFS(ObservedSpeciesData!L$2:L$4955,ObservedSpeciesData!$A$2:$A$4955,$A607,ObservedSpeciesData!$D$2:$D$4955,$D607)),AVERAGEIFS(ObservedSpeciesData!L$2:L$4955,ObservedSpeciesData!$A$2:$A$4955,$A607,ObservedSpeciesData!$D$2:$D$4955,$D607),"")</f>
        <v/>
      </c>
      <c r="M607" s="23" t="str">
        <f>IF(ISNUMBER(AVERAGEIFS(ObservedSpeciesData!M$2:M$4955,ObservedSpeciesData!$A$2:$A$4955,$A607,ObservedSpeciesData!$D$2:$D$4955,$D607)),AVERAGEIFS(ObservedSpeciesData!M$2:M$4955,ObservedSpeciesData!$A$2:$A$4955,$A607,ObservedSpeciesData!$D$2:$D$4955,$D607),"")</f>
        <v/>
      </c>
      <c r="N607" s="23">
        <f>IF(ISNUMBER(AVERAGEIFS(ObservedSpeciesData!N$2:N$4955,ObservedSpeciesData!$A$2:$A$4955,$A607,ObservedSpeciesData!$D$2:$D$4955,$D607)),AVERAGEIFS(ObservedSpeciesData!N$2:N$4955,ObservedSpeciesData!$A$2:$A$4955,$A607,ObservedSpeciesData!$D$2:$D$4955,$D607),"")</f>
        <v>550.6637142410566</v>
      </c>
      <c r="O607" s="23">
        <f>IF(ISNUMBER(AVERAGEIFS(ObservedSpeciesData!O$2:O$4955,ObservedSpeciesData!$A$2:$A$4955,$A607,ObservedSpeciesData!$D$2:$D$4955,$D607)),AVERAGEIFS(ObservedSpeciesData!O$2:O$4955,ObservedSpeciesData!$A$2:$A$4955,$A607,ObservedSpeciesData!$D$2:$D$4955,$D607),"")</f>
        <v>55.066371424105661</v>
      </c>
      <c r="P607" s="23">
        <f>IF(ISNUMBER(AVERAGEIFS(ObservedSpeciesData!P$2:P$4955,ObservedSpeciesData!$A$2:$A$4955,$A607,ObservedSpeciesData!$C$2:$C$4955,$C607,ObservedSpeciesData!$D$2:$D$4955,$D607)),AVERAGEIFS(ObservedSpeciesData!P$2:P$4955,ObservedSpeciesData!$A$2:$A$4955,$A607,ObservedSpeciesData!$C$2:$C$4955,$C607,ObservedSpeciesData!$D$2:$D$4955,$D607),"")</f>
        <v>58.13276998214296</v>
      </c>
      <c r="Q607" s="23"/>
      <c r="R607" s="25" t="str">
        <f>IF(ISNUMBER(AVERAGEIFS(ObservedSpeciesData!R$2:R$4955,ObservedSpeciesData!$A$2:$A$4955,$A607,ObservedSpeciesData!$D$2:$D$4955,$D607)),AVERAGEIFS(ObservedSpeciesData!R$2:R$4955,ObservedSpeciesData!$A$2:$A$4955,$A607,ObservedSpeciesData!$D$2:$D$4955,$D607),"")</f>
        <v/>
      </c>
      <c r="S607" s="25" t="str">
        <f>IF(ISNUMBER(AVERAGEIFS(ObservedSpeciesData!S$2:S$4955,ObservedSpeciesData!$A$2:$A$4955,$A607,ObservedSpeciesData!$D$2:$D$4955,$D607)),AVERAGEIFS(ObservedSpeciesData!S$2:S$4955,ObservedSpeciesData!$A$2:$A$4955,$A607,ObservedSpeciesData!$D$2:$D$4955,$D607),"")</f>
        <v/>
      </c>
      <c r="T607" s="23" t="str">
        <f>IF(ISNUMBER(AVERAGEIFS(ObservedSpeciesData!T$2:T$4955,ObservedSpeciesData!$A$2:$A$4955,$A607,ObservedSpeciesData!$D$2:$D$4955,$D607)),AVERAGEIFS(ObservedSpeciesData!T$2:T$4955,ObservedSpeciesData!$A$2:$A$4955,$A607,ObservedSpeciesData!$D$2:$D$4955,$D607),"")</f>
        <v/>
      </c>
      <c r="U607" s="24" t="str">
        <f>IF(ISNUMBER(AVERAGEIFS(ObservedSpeciesData!U$2:U$4955,ObservedSpeciesData!$A$2:$A$4955,$A607,ObservedSpeciesData!$C$2:$C$4955,$C607,ObservedSpeciesData!$D$2:$D$4955,$D607)),AVERAGEIFS(ObservedSpeciesData!U$2:U$4955,ObservedSpeciesData!$A$2:$A$4955,$A607,ObservedSpeciesData!$C$2:$C$4955,$C607,ObservedSpeciesData!$D$2:$D$4955,$D607),"")</f>
        <v/>
      </c>
      <c r="V607" s="23">
        <f>IF(ISNUMBER(AVERAGEIFS(ObservedSpeciesData!V$2:V$4955,ObservedSpeciesData!$A$2:$A$4955,$A607,ObservedSpeciesData!$D$2:$D$4955,$D607)),AVERAGEIFS(ObservedSpeciesData!V$2:V$4955,ObservedSpeciesData!$A$2:$A$4955,$A607,ObservedSpeciesData!$D$2:$D$4955,$D607),"")</f>
        <v>19.990638852119446</v>
      </c>
      <c r="W607" s="23">
        <f>IF(ISNUMBER(AVERAGEIFS(ObservedSpeciesData!W$2:W$4955,ObservedSpeciesData!$A$2:$A$4955,$A607,ObservedSpeciesData!$D$2:$D$4955,$D607)),AVERAGEIFS(ObservedSpeciesData!W$2:W$4955,ObservedSpeciesData!$A$2:$A$4955,$A607,ObservedSpeciesData!$D$2:$D$4955,$D607),"")</f>
        <v>24.989976644515991</v>
      </c>
      <c r="X607" s="23">
        <f>IF(ISNUMBER(AVERAGEIFS(ObservedSpeciesData!X$2:X$4955,ObservedSpeciesData!$A$2:$A$4955,$A607,ObservedSpeciesData!$D$2:$D$4955,$D607)),AVERAGEIFS(ObservedSpeciesData!X$2:X$4955,ObservedSpeciesData!$A$2:$A$4955,$A607,ObservedSpeciesData!$D$2:$D$4955,$D607),"")</f>
        <v>82.295666217803955</v>
      </c>
      <c r="Y607" s="23">
        <f>IF(ISNUMBER(AVERAGEIFS(ObservedSpeciesData!Y$2:Y$4955,ObservedSpeciesData!$A$2:$A$4955,$A607,ObservedSpeciesData!$D$2:$D$4955,$D607)),AVERAGEIFS(ObservedSpeciesData!Y$2:Y$4955,ObservedSpeciesData!$A$2:$A$4955,$A607,ObservedSpeciesData!$D$2:$D$4955,$D607),"")</f>
        <v>38.466428279876709</v>
      </c>
      <c r="Z607" s="23">
        <f>IF(ISNUMBER(AVERAGEIFS(ObservedSpeciesData!Z$2:Z$4955,ObservedSpeciesData!$A$2:$A$4955,$A607,ObservedSpeciesData!$D$2:$D$4955,$D607)),AVERAGEIFS(ObservedSpeciesData!Z$2:Z$4955,ObservedSpeciesData!$A$2:$A$4955,$A607,ObservedSpeciesData!$D$2:$D$4955,$D607),"")</f>
        <v>92.492722988128662</v>
      </c>
      <c r="AA607" s="23">
        <f>IF(ISNUMBER(AVERAGEIFS(ObservedSpeciesData!AA$2:AA$4955,ObservedSpeciesData!$A$2:$A$4955,$A607,ObservedSpeciesData!$D$2:$D$4955,$D607)),AVERAGEIFS(ObservedSpeciesData!AA$2:AA$4955,ObservedSpeciesData!$A$2:$A$4955,$A607,ObservedSpeciesData!$D$2:$D$4955,$D607),"")</f>
        <v>17.876530408859253</v>
      </c>
      <c r="AB607" s="24">
        <f>IF(ISNUMBER(AVERAGEIFS(ObservedSpeciesData!AB$2:AB$4955,ObservedSpeciesData!$A$2:$A$4955,$A607,ObservedSpeciesData!$D$2:$D$4955,$D607)),AVERAGEIFS(ObservedSpeciesData!AB$2:AB$4955,ObservedSpeciesData!$A$2:$A$4955,$A607,ObservedSpeciesData!$D$2:$D$4955,$D607),"")</f>
        <v>2.8602448654174804E-2</v>
      </c>
      <c r="AC607" s="24">
        <f>IF(ISNUMBER(AVERAGEIFS(ObservedSpeciesData!AC$2:AC$4955,ObservedSpeciesData!$A$2:$A$4955,$A607,ObservedSpeciesData!$D$2:$D$4955,$D607)),AVERAGEIFS(ObservedSpeciesData!AC$2:AC$4955,ObservedSpeciesData!$A$2:$A$4955,$A607,ObservedSpeciesData!$D$2:$D$4955,$D607),"")</f>
        <v>2.8602448654174804E-2</v>
      </c>
      <c r="AD607" s="23">
        <f>IF(ISNUMBER(AVERAGEIFS(ObservedSpeciesData!AD$2:AD$4955,ObservedSpeciesData!$A$2:$A$4955,$A607,ObservedSpeciesData!$D$2:$D$4955,$D607)),AVERAGEIFS(ObservedSpeciesData!AD$2:AD$4955,ObservedSpeciesData!$A$2:$A$4955,$A607,ObservedSpeciesData!$D$2:$D$4955,$D607),"")</f>
        <v>13.167306594848633</v>
      </c>
      <c r="AE607" s="24">
        <f>IF(ISNUMBER(AVERAGEIFS(ObservedSpeciesData!AE$2:AE$4955,ObservedSpeciesData!$A$2:$A$4955,$A607,ObservedSpeciesData!$D$2:$D$4955,$D607)),AVERAGEIFS(ObservedSpeciesData!AE$2:AE$4955,ObservedSpeciesData!$A$2:$A$4955,$A607,ObservedSpeciesData!$D$2:$D$4955,$D607),"")</f>
        <v>23.880096227157502</v>
      </c>
      <c r="AF607" s="23"/>
      <c r="AG607" s="24"/>
      <c r="AH607" s="23">
        <f>IF(ISNUMBER(AVERAGEIFS(ObservedSpeciesData!AH$2:AH$4955,ObservedSpeciesData!$A$2:$A$4955,$A607,ObservedSpeciesData!$D$2:$D$4955,$D607)),AVERAGEIFS(ObservedSpeciesData!AH$2:AH$4955,ObservedSpeciesData!$A$2:$A$4955,$A607,ObservedSpeciesData!$D$2:$D$4955,$D607),"")</f>
        <v>1.5661250000000002</v>
      </c>
      <c r="AI607" s="23">
        <f>IF(ISNUMBER(AVERAGEIFS(ObservedSpeciesData!AI$2:AI$4955,ObservedSpeciesData!$A$2:$A$4955,$A607,ObservedSpeciesData!$C$2:$C$4955,$C607,ObservedSpeciesData!$D$2:$D$4955,$D607)),AVERAGEIFS(ObservedSpeciesData!AI$2:AI$4955,ObservedSpeciesData!$A$2:$A$4955,$A607,ObservedSpeciesData!$C$2:$C$4955,$C607,ObservedSpeciesData!$D$2:$D$4955,$D607),"")</f>
        <v>1.67475</v>
      </c>
      <c r="AJ607" s="2">
        <f>COUNTIFS(ObservedSpeciesData!$A$2:$A$828,$A607,ObservedSpeciesData!$D$2:$D$828,$D607)</f>
        <v>0</v>
      </c>
      <c r="AK607" s="2">
        <f t="shared" si="9"/>
        <v>15</v>
      </c>
    </row>
    <row r="608" spans="1:37" x14ac:dyDescent="0.25">
      <c r="A608" s="14" t="s">
        <v>104</v>
      </c>
      <c r="B608" t="s">
        <v>98</v>
      </c>
      <c r="C608" t="s">
        <v>105</v>
      </c>
      <c r="D608" s="13">
        <v>42646</v>
      </c>
      <c r="E608">
        <v>1</v>
      </c>
      <c r="F608">
        <v>0</v>
      </c>
      <c r="G608" s="2" t="s">
        <v>78</v>
      </c>
      <c r="H608" s="2" t="s">
        <v>11</v>
      </c>
      <c r="I608">
        <v>2</v>
      </c>
      <c r="J608" s="2" t="s">
        <v>77</v>
      </c>
      <c r="K608" s="2">
        <f>IF(ISNUMBER(AVERAGEIFS(ObservedSpeciesData!K$2:K$4955,ObservedSpeciesData!$A$2:$A$4955,$A608,ObservedSpeciesData!$D$2:$D$4955,$D608)),AVERAGEIFS(ObservedSpeciesData!K$2:K$4955,ObservedSpeciesData!$A$2:$A$4955,$A608,ObservedSpeciesData!$D$2:$D$4955,$D608),"")</f>
        <v>0</v>
      </c>
      <c r="L608" s="26" t="str">
        <f>IF(ISNUMBER(AVERAGEIFS(ObservedSpeciesData!L$2:L$4955,ObservedSpeciesData!$A$2:$A$4955,$A608,ObservedSpeciesData!$D$2:$D$4955,$D608)),AVERAGEIFS(ObservedSpeciesData!L$2:L$4955,ObservedSpeciesData!$A$2:$A$4955,$A608,ObservedSpeciesData!$D$2:$D$4955,$D608),"")</f>
        <v/>
      </c>
      <c r="M608" s="23" t="str">
        <f>IF(ISNUMBER(AVERAGEIFS(ObservedSpeciesData!M$2:M$4955,ObservedSpeciesData!$A$2:$A$4955,$A608,ObservedSpeciesData!$D$2:$D$4955,$D608)),AVERAGEIFS(ObservedSpeciesData!M$2:M$4955,ObservedSpeciesData!$A$2:$A$4955,$A608,ObservedSpeciesData!$D$2:$D$4955,$D608),"")</f>
        <v/>
      </c>
      <c r="N608" s="23">
        <f>IF(ISNUMBER(AVERAGEIFS(ObservedSpeciesData!N$2:N$4955,ObservedSpeciesData!$A$2:$A$4955,$A608,ObservedSpeciesData!$D$2:$D$4955,$D608)),AVERAGEIFS(ObservedSpeciesData!N$2:N$4955,ObservedSpeciesData!$A$2:$A$4955,$A608,ObservedSpeciesData!$D$2:$D$4955,$D608),"")</f>
        <v>211.96307558451252</v>
      </c>
      <c r="O608" s="23">
        <f>IF(ISNUMBER(AVERAGEIFS(ObservedSpeciesData!O$2:O$4955,ObservedSpeciesData!$A$2:$A$4955,$A608,ObservedSpeciesData!$D$2:$D$4955,$D608)),AVERAGEIFS(ObservedSpeciesData!O$2:O$4955,ObservedSpeciesData!$A$2:$A$4955,$A608,ObservedSpeciesData!$D$2:$D$4955,$D608),"")</f>
        <v>21.196307558451252</v>
      </c>
      <c r="P608" s="23">
        <f>IF(ISNUMBER(AVERAGEIFS(ObservedSpeciesData!P$2:P$4955,ObservedSpeciesData!$A$2:$A$4955,$A608,ObservedSpeciesData!$C$2:$C$4955,$C608,ObservedSpeciesData!$D$2:$D$4955,$D608)),AVERAGEIFS(ObservedSpeciesData!P$2:P$4955,ObservedSpeciesData!$A$2:$A$4955,$A608,ObservedSpeciesData!$C$2:$C$4955,$C608,ObservedSpeciesData!$D$2:$D$4955,$D608),"")</f>
        <v>18.121590249187186</v>
      </c>
      <c r="Q608" s="23"/>
      <c r="R608" s="25" t="str">
        <f>IF(ISNUMBER(AVERAGEIFS(ObservedSpeciesData!R$2:R$4955,ObservedSpeciesData!$A$2:$A$4955,$A608,ObservedSpeciesData!$D$2:$D$4955,$D608)),AVERAGEIFS(ObservedSpeciesData!R$2:R$4955,ObservedSpeciesData!$A$2:$A$4955,$A608,ObservedSpeciesData!$D$2:$D$4955,$D608),"")</f>
        <v/>
      </c>
      <c r="S608" s="25" t="str">
        <f>IF(ISNUMBER(AVERAGEIFS(ObservedSpeciesData!S$2:S$4955,ObservedSpeciesData!$A$2:$A$4955,$A608,ObservedSpeciesData!$D$2:$D$4955,$D608)),AVERAGEIFS(ObservedSpeciesData!S$2:S$4955,ObservedSpeciesData!$A$2:$A$4955,$A608,ObservedSpeciesData!$D$2:$D$4955,$D608),"")</f>
        <v/>
      </c>
      <c r="T608" s="23" t="str">
        <f>IF(ISNUMBER(AVERAGEIFS(ObservedSpeciesData!T$2:T$4955,ObservedSpeciesData!$A$2:$A$4955,$A608,ObservedSpeciesData!$D$2:$D$4955,$D608)),AVERAGEIFS(ObservedSpeciesData!T$2:T$4955,ObservedSpeciesData!$A$2:$A$4955,$A608,ObservedSpeciesData!$D$2:$D$4955,$D608),"")</f>
        <v/>
      </c>
      <c r="U608" s="24" t="str">
        <f>IF(ISNUMBER(AVERAGEIFS(ObservedSpeciesData!U$2:U$4955,ObservedSpeciesData!$A$2:$A$4955,$A608,ObservedSpeciesData!$C$2:$C$4955,$C608,ObservedSpeciesData!$D$2:$D$4955,$D608)),AVERAGEIFS(ObservedSpeciesData!U$2:U$4955,ObservedSpeciesData!$A$2:$A$4955,$A608,ObservedSpeciesData!$C$2:$C$4955,$C608,ObservedSpeciesData!$D$2:$D$4955,$D608),"")</f>
        <v/>
      </c>
      <c r="V608" s="23">
        <f>IF(ISNUMBER(AVERAGEIFS(ObservedSpeciesData!V$2:V$4955,ObservedSpeciesData!$A$2:$A$4955,$A608,ObservedSpeciesData!$D$2:$D$4955,$D608)),AVERAGEIFS(ObservedSpeciesData!V$2:V$4955,ObservedSpeciesData!$A$2:$A$4955,$A608,ObservedSpeciesData!$D$2:$D$4955,$D608),"")</f>
        <v>22.774283885955811</v>
      </c>
      <c r="W608" s="23">
        <f>IF(ISNUMBER(AVERAGEIFS(ObservedSpeciesData!W$2:W$4955,ObservedSpeciesData!$A$2:$A$4955,$A608,ObservedSpeciesData!$D$2:$D$4955,$D608)),AVERAGEIFS(ObservedSpeciesData!W$2:W$4955,ObservedSpeciesData!$A$2:$A$4955,$A608,ObservedSpeciesData!$D$2:$D$4955,$D608),"")</f>
        <v>14.517723083496094</v>
      </c>
      <c r="X608" s="23">
        <f>IF(ISNUMBER(AVERAGEIFS(ObservedSpeciesData!X$2:X$4955,ObservedSpeciesData!$A$2:$A$4955,$A608,ObservedSpeciesData!$D$2:$D$4955,$D608)),AVERAGEIFS(ObservedSpeciesData!X$2:X$4955,ObservedSpeciesData!$A$2:$A$4955,$A608,ObservedSpeciesData!$D$2:$D$4955,$D608),"")</f>
        <v>76.119014739990234</v>
      </c>
      <c r="Y608" s="23">
        <f>IF(ISNUMBER(AVERAGEIFS(ObservedSpeciesData!Y$2:Y$4955,ObservedSpeciesData!$A$2:$A$4955,$A608,ObservedSpeciesData!$D$2:$D$4955,$D608)),AVERAGEIFS(ObservedSpeciesData!Y$2:Y$4955,ObservedSpeciesData!$A$2:$A$4955,$A608,ObservedSpeciesData!$D$2:$D$4955,$D608),"")</f>
        <v>39.111974716186523</v>
      </c>
      <c r="Z608" s="23">
        <f>IF(ISNUMBER(AVERAGEIFS(ObservedSpeciesData!Z$2:Z$4955,ObservedSpeciesData!$A$2:$A$4955,$A608,ObservedSpeciesData!$D$2:$D$4955,$D608)),AVERAGEIFS(ObservedSpeciesData!Z$2:Z$4955,ObservedSpeciesData!$A$2:$A$4955,$A608,ObservedSpeciesData!$D$2:$D$4955,$D608),"")</f>
        <v>90.639392375946045</v>
      </c>
      <c r="AA608" s="23">
        <f>IF(ISNUMBER(AVERAGEIFS(ObservedSpeciesData!AA$2:AA$4955,ObservedSpeciesData!$A$2:$A$4955,$A608,ObservedSpeciesData!$D$2:$D$4955,$D608)),AVERAGEIFS(ObservedSpeciesData!AA$2:AA$4955,ObservedSpeciesData!$A$2:$A$4955,$A608,ObservedSpeciesData!$D$2:$D$4955,$D608),"")</f>
        <v>19.319467306137085</v>
      </c>
      <c r="AB608" s="24">
        <f>IF(ISNUMBER(AVERAGEIFS(ObservedSpeciesData!AB$2:AB$4955,ObservedSpeciesData!$A$2:$A$4955,$A608,ObservedSpeciesData!$D$2:$D$4955,$D608)),AVERAGEIFS(ObservedSpeciesData!AB$2:AB$4955,ObservedSpeciesData!$A$2:$A$4955,$A608,ObservedSpeciesData!$D$2:$D$4955,$D608),"")</f>
        <v>3.0911147689819337E-2</v>
      </c>
      <c r="AC608" s="24">
        <f>IF(ISNUMBER(AVERAGEIFS(ObservedSpeciesData!AC$2:AC$4955,ObservedSpeciesData!$A$2:$A$4955,$A608,ObservedSpeciesData!$D$2:$D$4955,$D608)),AVERAGEIFS(ObservedSpeciesData!AC$2:AC$4955,ObservedSpeciesData!$A$2:$A$4955,$A608,ObservedSpeciesData!$D$2:$D$4955,$D608),"")</f>
        <v>3.0911147689819337E-2</v>
      </c>
      <c r="AD608" s="23">
        <f>IF(ISNUMBER(AVERAGEIFS(ObservedSpeciesData!AD$2:AD$4955,ObservedSpeciesData!$A$2:$A$4955,$A608,ObservedSpeciesData!$D$2:$D$4955,$D608)),AVERAGEIFS(ObservedSpeciesData!AD$2:AD$4955,ObservedSpeciesData!$A$2:$A$4955,$A608,ObservedSpeciesData!$D$2:$D$4955,$D608),"")</f>
        <v>12.179042358398439</v>
      </c>
      <c r="AE608" s="24">
        <f>IF(ISNUMBER(AVERAGEIFS(ObservedSpeciesData!AE$2:AE$4955,ObservedSpeciesData!$A$2:$A$4955,$A608,ObservedSpeciesData!$D$2:$D$4955,$D608)),AVERAGEIFS(ObservedSpeciesData!AE$2:AE$4955,ObservedSpeciesData!$A$2:$A$4955,$A608,ObservedSpeciesData!$D$2:$D$4955,$D608),"")</f>
        <v>17.209932623199443</v>
      </c>
      <c r="AF608" s="23"/>
      <c r="AG608" s="24"/>
      <c r="AH608" s="23">
        <f>IF(ISNUMBER(AVERAGEIFS(ObservedSpeciesData!AH$2:AH$4955,ObservedSpeciesData!$A$2:$A$4955,$A608,ObservedSpeciesData!$D$2:$D$4955,$D608)),AVERAGEIFS(ObservedSpeciesData!AH$2:AH$4955,ObservedSpeciesData!$A$2:$A$4955,$A608,ObservedSpeciesData!$D$2:$D$4955,$D608),"")</f>
        <v>0.65675000000000006</v>
      </c>
      <c r="AI608" s="23">
        <f>IF(ISNUMBER(AVERAGEIFS(ObservedSpeciesData!AI$2:AI$4955,ObservedSpeciesData!$A$2:$A$4955,$A608,ObservedSpeciesData!$C$2:$C$4955,$C608,ObservedSpeciesData!$D$2:$D$4955,$D608)),AVERAGEIFS(ObservedSpeciesData!AI$2:AI$4955,ObservedSpeciesData!$A$2:$A$4955,$A608,ObservedSpeciesData!$C$2:$C$4955,$C608,ObservedSpeciesData!$D$2:$D$4955,$D608),"")</f>
        <v>0.53725000000000001</v>
      </c>
      <c r="AJ608" s="2">
        <f>COUNTIFS(ObservedSpeciesData!$A$2:$A$828,$A608,ObservedSpeciesData!$D$2:$D$828,$D608)</f>
        <v>0</v>
      </c>
      <c r="AK608" s="2">
        <f t="shared" si="9"/>
        <v>15</v>
      </c>
    </row>
    <row r="609" spans="1:37" x14ac:dyDescent="0.25">
      <c r="A609" s="14" t="s">
        <v>103</v>
      </c>
      <c r="B609" t="s">
        <v>98</v>
      </c>
      <c r="C609" t="s">
        <v>105</v>
      </c>
      <c r="D609" s="13">
        <v>42646</v>
      </c>
      <c r="E609">
        <v>1</v>
      </c>
      <c r="F609">
        <v>50</v>
      </c>
      <c r="G609" s="2" t="s">
        <v>78</v>
      </c>
      <c r="H609" s="2" t="s">
        <v>11</v>
      </c>
      <c r="I609">
        <v>2</v>
      </c>
      <c r="J609" s="2" t="s">
        <v>77</v>
      </c>
      <c r="K609" s="2">
        <f>IF(ISNUMBER(AVERAGEIFS(ObservedSpeciesData!K$2:K$4955,ObservedSpeciesData!$A$2:$A$4955,$A609,ObservedSpeciesData!$D$2:$D$4955,$D609)),AVERAGEIFS(ObservedSpeciesData!K$2:K$4955,ObservedSpeciesData!$A$2:$A$4955,$A609,ObservedSpeciesData!$D$2:$D$4955,$D609),"")</f>
        <v>45</v>
      </c>
      <c r="L609" s="26" t="str">
        <f>IF(ISNUMBER(AVERAGEIFS(ObservedSpeciesData!L$2:L$4955,ObservedSpeciesData!$A$2:$A$4955,$A609,ObservedSpeciesData!$D$2:$D$4955,$D609)),AVERAGEIFS(ObservedSpeciesData!L$2:L$4955,ObservedSpeciesData!$A$2:$A$4955,$A609,ObservedSpeciesData!$D$2:$D$4955,$D609),"")</f>
        <v/>
      </c>
      <c r="M609" s="23" t="str">
        <f>IF(ISNUMBER(AVERAGEIFS(ObservedSpeciesData!M$2:M$4955,ObservedSpeciesData!$A$2:$A$4955,$A609,ObservedSpeciesData!$D$2:$D$4955,$D609)),AVERAGEIFS(ObservedSpeciesData!M$2:M$4955,ObservedSpeciesData!$A$2:$A$4955,$A609,ObservedSpeciesData!$D$2:$D$4955,$D609),"")</f>
        <v/>
      </c>
      <c r="N609" s="23">
        <f>IF(ISNUMBER(AVERAGEIFS(ObservedSpeciesData!N$2:N$4955,ObservedSpeciesData!$A$2:$A$4955,$A609,ObservedSpeciesData!$D$2:$D$4955,$D609)),AVERAGEIFS(ObservedSpeciesData!N$2:N$4955,ObservedSpeciesData!$A$2:$A$4955,$A609,ObservedSpeciesData!$D$2:$D$4955,$D609),"")</f>
        <v>240.9401015501378</v>
      </c>
      <c r="O609" s="23">
        <f>IF(ISNUMBER(AVERAGEIFS(ObservedSpeciesData!O$2:O$4955,ObservedSpeciesData!$A$2:$A$4955,$A609,ObservedSpeciesData!$D$2:$D$4955,$D609)),AVERAGEIFS(ObservedSpeciesData!O$2:O$4955,ObservedSpeciesData!$A$2:$A$4955,$A609,ObservedSpeciesData!$D$2:$D$4955,$D609),"")</f>
        <v>24.094010155013784</v>
      </c>
      <c r="P609" s="23">
        <f>IF(ISNUMBER(AVERAGEIFS(ObservedSpeciesData!P$2:P$4955,ObservedSpeciesData!$A$2:$A$4955,$A609,ObservedSpeciesData!$C$2:$C$4955,$C609,ObservedSpeciesData!$D$2:$D$4955,$D609)),AVERAGEIFS(ObservedSpeciesData!P$2:P$4955,ObservedSpeciesData!$A$2:$A$4955,$A609,ObservedSpeciesData!$C$2:$C$4955,$C609,ObservedSpeciesData!$D$2:$D$4955,$D609),"")</f>
        <v>29.093788493268669</v>
      </c>
      <c r="Q609" s="23"/>
      <c r="R609" s="25" t="str">
        <f>IF(ISNUMBER(AVERAGEIFS(ObservedSpeciesData!R$2:R$4955,ObservedSpeciesData!$A$2:$A$4955,$A609,ObservedSpeciesData!$D$2:$D$4955,$D609)),AVERAGEIFS(ObservedSpeciesData!R$2:R$4955,ObservedSpeciesData!$A$2:$A$4955,$A609,ObservedSpeciesData!$D$2:$D$4955,$D609),"")</f>
        <v/>
      </c>
      <c r="S609" s="25" t="str">
        <f>IF(ISNUMBER(AVERAGEIFS(ObservedSpeciesData!S$2:S$4955,ObservedSpeciesData!$A$2:$A$4955,$A609,ObservedSpeciesData!$D$2:$D$4955,$D609)),AVERAGEIFS(ObservedSpeciesData!S$2:S$4955,ObservedSpeciesData!$A$2:$A$4955,$A609,ObservedSpeciesData!$D$2:$D$4955,$D609),"")</f>
        <v/>
      </c>
      <c r="T609" s="23" t="str">
        <f>IF(ISNUMBER(AVERAGEIFS(ObservedSpeciesData!T$2:T$4955,ObservedSpeciesData!$A$2:$A$4955,$A609,ObservedSpeciesData!$D$2:$D$4955,$D609)),AVERAGEIFS(ObservedSpeciesData!T$2:T$4955,ObservedSpeciesData!$A$2:$A$4955,$A609,ObservedSpeciesData!$D$2:$D$4955,$D609),"")</f>
        <v/>
      </c>
      <c r="U609" s="24" t="str">
        <f>IF(ISNUMBER(AVERAGEIFS(ObservedSpeciesData!U$2:U$4955,ObservedSpeciesData!$A$2:$A$4955,$A609,ObservedSpeciesData!$C$2:$C$4955,$C609,ObservedSpeciesData!$D$2:$D$4955,$D609)),AVERAGEIFS(ObservedSpeciesData!U$2:U$4955,ObservedSpeciesData!$A$2:$A$4955,$A609,ObservedSpeciesData!$C$2:$C$4955,$C609,ObservedSpeciesData!$D$2:$D$4955,$D609),"")</f>
        <v/>
      </c>
      <c r="V609" s="23">
        <f>IF(ISNUMBER(AVERAGEIFS(ObservedSpeciesData!V$2:V$4955,ObservedSpeciesData!$A$2:$A$4955,$A609,ObservedSpeciesData!$D$2:$D$4955,$D609)),AVERAGEIFS(ObservedSpeciesData!V$2:V$4955,ObservedSpeciesData!$A$2:$A$4955,$A609,ObservedSpeciesData!$D$2:$D$4955,$D609),"")</f>
        <v>22.834813833236694</v>
      </c>
      <c r="W609" s="23">
        <f>IF(ISNUMBER(AVERAGEIFS(ObservedSpeciesData!W$2:W$4955,ObservedSpeciesData!$A$2:$A$4955,$A609,ObservedSpeciesData!$D$2:$D$4955,$D609)),AVERAGEIFS(ObservedSpeciesData!W$2:W$4955,ObservedSpeciesData!$A$2:$A$4955,$A609,ObservedSpeciesData!$D$2:$D$4955,$D609),"")</f>
        <v>14.693811178207397</v>
      </c>
      <c r="X609" s="23">
        <f>IF(ISNUMBER(AVERAGEIFS(ObservedSpeciesData!X$2:X$4955,ObservedSpeciesData!$A$2:$A$4955,$A609,ObservedSpeciesData!$D$2:$D$4955,$D609)),AVERAGEIFS(ObservedSpeciesData!X$2:X$4955,ObservedSpeciesData!$A$2:$A$4955,$A609,ObservedSpeciesData!$D$2:$D$4955,$D609),"")</f>
        <v>76.097640037536621</v>
      </c>
      <c r="Y609" s="23">
        <f>IF(ISNUMBER(AVERAGEIFS(ObservedSpeciesData!Y$2:Y$4955,ObservedSpeciesData!$A$2:$A$4955,$A609,ObservedSpeciesData!$D$2:$D$4955,$D609)),AVERAGEIFS(ObservedSpeciesData!Y$2:Y$4955,ObservedSpeciesData!$A$2:$A$4955,$A609,ObservedSpeciesData!$D$2:$D$4955,$D609),"")</f>
        <v>39.447300434112549</v>
      </c>
      <c r="Z609" s="23">
        <f>IF(ISNUMBER(AVERAGEIFS(ObservedSpeciesData!Z$2:Z$4955,ObservedSpeciesData!$A$2:$A$4955,$A609,ObservedSpeciesData!$D$2:$D$4955,$D609)),AVERAGEIFS(ObservedSpeciesData!Z$2:Z$4955,ObservedSpeciesData!$A$2:$A$4955,$A609,ObservedSpeciesData!$D$2:$D$4955,$D609),"")</f>
        <v>90.56263542175293</v>
      </c>
      <c r="AA609" s="23">
        <f>IF(ISNUMBER(AVERAGEIFS(ObservedSpeciesData!AA$2:AA$4955,ObservedSpeciesData!$A$2:$A$4955,$A609,ObservedSpeciesData!$D$2:$D$4955,$D609)),AVERAGEIFS(ObservedSpeciesData!AA$2:AA$4955,ObservedSpeciesData!$A$2:$A$4955,$A609,ObservedSpeciesData!$D$2:$D$4955,$D609),"")</f>
        <v>18.804128050804138</v>
      </c>
      <c r="AB609" s="24">
        <f>IF(ISNUMBER(AVERAGEIFS(ObservedSpeciesData!AB$2:AB$4955,ObservedSpeciesData!$A$2:$A$4955,$A609,ObservedSpeciesData!$D$2:$D$4955,$D609)),AVERAGEIFS(ObservedSpeciesData!AB$2:AB$4955,ObservedSpeciesData!$A$2:$A$4955,$A609,ObservedSpeciesData!$D$2:$D$4955,$D609),"")</f>
        <v>3.008660488128662E-2</v>
      </c>
      <c r="AC609" s="24">
        <f>IF(ISNUMBER(AVERAGEIFS(ObservedSpeciesData!AC$2:AC$4955,ObservedSpeciesData!$A$2:$A$4955,$A609,ObservedSpeciesData!$D$2:$D$4955,$D609)),AVERAGEIFS(ObservedSpeciesData!AC$2:AC$4955,ObservedSpeciesData!$A$2:$A$4955,$A609,ObservedSpeciesData!$D$2:$D$4955,$D609),"")</f>
        <v>3.008660488128662E-2</v>
      </c>
      <c r="AD609" s="23">
        <f>IF(ISNUMBER(AVERAGEIFS(ObservedSpeciesData!AD$2:AD$4955,ObservedSpeciesData!$A$2:$A$4955,$A609,ObservedSpeciesData!$D$2:$D$4955,$D609)),AVERAGEIFS(ObservedSpeciesData!AD$2:AD$4955,ObservedSpeciesData!$A$2:$A$4955,$A609,ObservedSpeciesData!$D$2:$D$4955,$D609),"")</f>
        <v>12.175622406005859</v>
      </c>
      <c r="AE609" s="24">
        <f>IF(ISNUMBER(AVERAGEIFS(ObservedSpeciesData!AE$2:AE$4955,ObservedSpeciesData!$A$2:$A$4955,$A609,ObservedSpeciesData!$D$2:$D$4955,$D609)),AVERAGEIFS(ObservedSpeciesData!AE$2:AE$4955,ObservedSpeciesData!$A$2:$A$4955,$A609,ObservedSpeciesData!$D$2:$D$4955,$D609),"")</f>
        <v>17.248004217455396</v>
      </c>
      <c r="AF609" s="23"/>
      <c r="AG609" s="24"/>
      <c r="AH609" s="23">
        <f>IF(ISNUMBER(AVERAGEIFS(ObservedSpeciesData!AH$2:AH$4955,ObservedSpeciesData!$A$2:$A$4955,$A609,ObservedSpeciesData!$D$2:$D$4955,$D609)),AVERAGEIFS(ObservedSpeciesData!AH$2:AH$4955,ObservedSpeciesData!$A$2:$A$4955,$A609,ObservedSpeciesData!$D$2:$D$4955,$D609),"")</f>
        <v>0.72625000000000006</v>
      </c>
      <c r="AI609" s="23">
        <f>IF(ISNUMBER(AVERAGEIFS(ObservedSpeciesData!AI$2:AI$4955,ObservedSpeciesData!$A$2:$A$4955,$A609,ObservedSpeciesData!$C$2:$C$4955,$C609,ObservedSpeciesData!$D$2:$D$4955,$D609)),AVERAGEIFS(ObservedSpeciesData!AI$2:AI$4955,ObservedSpeciesData!$A$2:$A$4955,$A609,ObservedSpeciesData!$C$2:$C$4955,$C609,ObservedSpeciesData!$D$2:$D$4955,$D609),"")</f>
        <v>0.84725000000000006</v>
      </c>
      <c r="AJ609" s="2">
        <f>COUNTIFS(ObservedSpeciesData!$A$2:$A$828,$A609,ObservedSpeciesData!$D$2:$D$828,$D609)</f>
        <v>0</v>
      </c>
      <c r="AK609" s="2">
        <f t="shared" si="9"/>
        <v>15</v>
      </c>
    </row>
    <row r="610" spans="1:37" x14ac:dyDescent="0.25">
      <c r="A610" s="14" t="s">
        <v>102</v>
      </c>
      <c r="B610" t="s">
        <v>98</v>
      </c>
      <c r="C610" t="s">
        <v>105</v>
      </c>
      <c r="D610" s="13">
        <v>42646</v>
      </c>
      <c r="E610">
        <v>1</v>
      </c>
      <c r="F610">
        <v>100</v>
      </c>
      <c r="G610" s="2" t="s">
        <v>78</v>
      </c>
      <c r="H610" s="2" t="s">
        <v>11</v>
      </c>
      <c r="I610">
        <v>2</v>
      </c>
      <c r="J610" s="2" t="s">
        <v>77</v>
      </c>
      <c r="K610" s="2">
        <f>IF(ISNUMBER(AVERAGEIFS(ObservedSpeciesData!K$2:K$4955,ObservedSpeciesData!$A$2:$A$4955,$A610,ObservedSpeciesData!$D$2:$D$4955,$D610)),AVERAGEIFS(ObservedSpeciesData!K$2:K$4955,ObservedSpeciesData!$A$2:$A$4955,$A610,ObservedSpeciesData!$D$2:$D$4955,$D610),"")</f>
        <v>90</v>
      </c>
      <c r="L610" s="26" t="str">
        <f>IF(ISNUMBER(AVERAGEIFS(ObservedSpeciesData!L$2:L$4955,ObservedSpeciesData!$A$2:$A$4955,$A610,ObservedSpeciesData!$D$2:$D$4955,$D610)),AVERAGEIFS(ObservedSpeciesData!L$2:L$4955,ObservedSpeciesData!$A$2:$A$4955,$A610,ObservedSpeciesData!$D$2:$D$4955,$D610),"")</f>
        <v/>
      </c>
      <c r="M610" s="23" t="str">
        <f>IF(ISNUMBER(AVERAGEIFS(ObservedSpeciesData!M$2:M$4955,ObservedSpeciesData!$A$2:$A$4955,$A610,ObservedSpeciesData!$D$2:$D$4955,$D610)),AVERAGEIFS(ObservedSpeciesData!M$2:M$4955,ObservedSpeciesData!$A$2:$A$4955,$A610,ObservedSpeciesData!$D$2:$D$4955,$D610),"")</f>
        <v/>
      </c>
      <c r="N610" s="23">
        <f>IF(ISNUMBER(AVERAGEIFS(ObservedSpeciesData!N$2:N$4955,ObservedSpeciesData!$A$2:$A$4955,$A610,ObservedSpeciesData!$D$2:$D$4955,$D610)),AVERAGEIFS(ObservedSpeciesData!N$2:N$4955,ObservedSpeciesData!$A$2:$A$4955,$A610,ObservedSpeciesData!$D$2:$D$4955,$D610),"")</f>
        <v>337.78701797301932</v>
      </c>
      <c r="O610" s="23">
        <f>IF(ISNUMBER(AVERAGEIFS(ObservedSpeciesData!O$2:O$4955,ObservedSpeciesData!$A$2:$A$4955,$A610,ObservedSpeciesData!$D$2:$D$4955,$D610)),AVERAGEIFS(ObservedSpeciesData!O$2:O$4955,ObservedSpeciesData!$A$2:$A$4955,$A610,ObservedSpeciesData!$D$2:$D$4955,$D610),"")</f>
        <v>33.778701797301935</v>
      </c>
      <c r="P610" s="23">
        <f>IF(ISNUMBER(AVERAGEIFS(ObservedSpeciesData!P$2:P$4955,ObservedSpeciesData!$A$2:$A$4955,$A610,ObservedSpeciesData!$C$2:$C$4955,$C610,ObservedSpeciesData!$D$2:$D$4955,$D610)),AVERAGEIFS(ObservedSpeciesData!P$2:P$4955,ObservedSpeciesData!$A$2:$A$4955,$A610,ObservedSpeciesData!$C$2:$C$4955,$C610,ObservedSpeciesData!$D$2:$D$4955,$D610),"")</f>
        <v>36.663770633698647</v>
      </c>
      <c r="Q610" s="23"/>
      <c r="R610" s="25" t="str">
        <f>IF(ISNUMBER(AVERAGEIFS(ObservedSpeciesData!R$2:R$4955,ObservedSpeciesData!$A$2:$A$4955,$A610,ObservedSpeciesData!$D$2:$D$4955,$D610)),AVERAGEIFS(ObservedSpeciesData!R$2:R$4955,ObservedSpeciesData!$A$2:$A$4955,$A610,ObservedSpeciesData!$D$2:$D$4955,$D610),"")</f>
        <v/>
      </c>
      <c r="S610" s="25" t="str">
        <f>IF(ISNUMBER(AVERAGEIFS(ObservedSpeciesData!S$2:S$4955,ObservedSpeciesData!$A$2:$A$4955,$A610,ObservedSpeciesData!$D$2:$D$4955,$D610)),AVERAGEIFS(ObservedSpeciesData!S$2:S$4955,ObservedSpeciesData!$A$2:$A$4955,$A610,ObservedSpeciesData!$D$2:$D$4955,$D610),"")</f>
        <v/>
      </c>
      <c r="T610" s="23" t="str">
        <f>IF(ISNUMBER(AVERAGEIFS(ObservedSpeciesData!T$2:T$4955,ObservedSpeciesData!$A$2:$A$4955,$A610,ObservedSpeciesData!$D$2:$D$4955,$D610)),AVERAGEIFS(ObservedSpeciesData!T$2:T$4955,ObservedSpeciesData!$A$2:$A$4955,$A610,ObservedSpeciesData!$D$2:$D$4955,$D610),"")</f>
        <v/>
      </c>
      <c r="U610" s="24" t="str">
        <f>IF(ISNUMBER(AVERAGEIFS(ObservedSpeciesData!U$2:U$4955,ObservedSpeciesData!$A$2:$A$4955,$A610,ObservedSpeciesData!$C$2:$C$4955,$C610,ObservedSpeciesData!$D$2:$D$4955,$D610)),AVERAGEIFS(ObservedSpeciesData!U$2:U$4955,ObservedSpeciesData!$A$2:$A$4955,$A610,ObservedSpeciesData!$C$2:$C$4955,$C610,ObservedSpeciesData!$D$2:$D$4955,$D610),"")</f>
        <v/>
      </c>
      <c r="V610" s="23">
        <f>IF(ISNUMBER(AVERAGEIFS(ObservedSpeciesData!V$2:V$4955,ObservedSpeciesData!$A$2:$A$4955,$A610,ObservedSpeciesData!$D$2:$D$4955,$D610)),AVERAGEIFS(ObservedSpeciesData!V$2:V$4955,ObservedSpeciesData!$A$2:$A$4955,$A610,ObservedSpeciesData!$D$2:$D$4955,$D610),"")</f>
        <v>22.73575496673584</v>
      </c>
      <c r="W610" s="23">
        <f>IF(ISNUMBER(AVERAGEIFS(ObservedSpeciesData!W$2:W$4955,ObservedSpeciesData!$A$2:$A$4955,$A610,ObservedSpeciesData!$D$2:$D$4955,$D610)),AVERAGEIFS(ObservedSpeciesData!W$2:W$4955,ObservedSpeciesData!$A$2:$A$4955,$A610,ObservedSpeciesData!$D$2:$D$4955,$D610),"")</f>
        <v>14.983269929885864</v>
      </c>
      <c r="X610" s="23">
        <f>IF(ISNUMBER(AVERAGEIFS(ObservedSpeciesData!X$2:X$4955,ObservedSpeciesData!$A$2:$A$4955,$A610,ObservedSpeciesData!$D$2:$D$4955,$D610)),AVERAGEIFS(ObservedSpeciesData!X$2:X$4955,ObservedSpeciesData!$A$2:$A$4955,$A610,ObservedSpeciesData!$D$2:$D$4955,$D610),"")</f>
        <v>76.520431995391846</v>
      </c>
      <c r="Y610" s="23">
        <f>IF(ISNUMBER(AVERAGEIFS(ObservedSpeciesData!Y$2:Y$4955,ObservedSpeciesData!$A$2:$A$4955,$A610,ObservedSpeciesData!$D$2:$D$4955,$D610)),AVERAGEIFS(ObservedSpeciesData!Y$2:Y$4955,ObservedSpeciesData!$A$2:$A$4955,$A610,ObservedSpeciesData!$D$2:$D$4955,$D610),"")</f>
        <v>39.347939014434814</v>
      </c>
      <c r="Z610" s="23">
        <f>IF(ISNUMBER(AVERAGEIFS(ObservedSpeciesData!Z$2:Z$4955,ObservedSpeciesData!$A$2:$A$4955,$A610,ObservedSpeciesData!$D$2:$D$4955,$D610)),AVERAGEIFS(ObservedSpeciesData!Z$2:Z$4955,ObservedSpeciesData!$A$2:$A$4955,$A610,ObservedSpeciesData!$D$2:$D$4955,$D610),"")</f>
        <v>90.597344875335693</v>
      </c>
      <c r="AA610" s="23">
        <f>IF(ISNUMBER(AVERAGEIFS(ObservedSpeciesData!AA$2:AA$4955,ObservedSpeciesData!$A$2:$A$4955,$A610,ObservedSpeciesData!$D$2:$D$4955,$D610)),AVERAGEIFS(ObservedSpeciesData!AA$2:AA$4955,ObservedSpeciesData!$A$2:$A$4955,$A610,ObservedSpeciesData!$D$2:$D$4955,$D610),"")</f>
        <v>18.863680601119995</v>
      </c>
      <c r="AB610" s="24">
        <f>IF(ISNUMBER(AVERAGEIFS(ObservedSpeciesData!AB$2:AB$4955,ObservedSpeciesData!$A$2:$A$4955,$A610,ObservedSpeciesData!$D$2:$D$4955,$D610)),AVERAGEIFS(ObservedSpeciesData!AB$2:AB$4955,ObservedSpeciesData!$A$2:$A$4955,$A610,ObservedSpeciesData!$D$2:$D$4955,$D610),"")</f>
        <v>3.018188896179199E-2</v>
      </c>
      <c r="AC610" s="24">
        <f>IF(ISNUMBER(AVERAGEIFS(ObservedSpeciesData!AC$2:AC$4955,ObservedSpeciesData!$A$2:$A$4955,$A610,ObservedSpeciesData!$D$2:$D$4955,$D610)),AVERAGEIFS(ObservedSpeciesData!AC$2:AC$4955,ObservedSpeciesData!$A$2:$A$4955,$A610,ObservedSpeciesData!$D$2:$D$4955,$D610),"")</f>
        <v>3.018188896179199E-2</v>
      </c>
      <c r="AD610" s="23">
        <f>IF(ISNUMBER(AVERAGEIFS(ObservedSpeciesData!AD$2:AD$4955,ObservedSpeciesData!$A$2:$A$4955,$A610,ObservedSpeciesData!$D$2:$D$4955,$D610)),AVERAGEIFS(ObservedSpeciesData!AD$2:AD$4955,ObservedSpeciesData!$A$2:$A$4955,$A610,ObservedSpeciesData!$D$2:$D$4955,$D610),"")</f>
        <v>12.243269119262695</v>
      </c>
      <c r="AE610" s="24">
        <f>IF(ISNUMBER(AVERAGEIFS(ObservedSpeciesData!AE$2:AE$4955,ObservedSpeciesData!$A$2:$A$4955,$A610,ObservedSpeciesData!$D$2:$D$4955,$D610)),AVERAGEIFS(ObservedSpeciesData!AE$2:AE$4955,ObservedSpeciesData!$A$2:$A$4955,$A610,ObservedSpeciesData!$D$2:$D$4955,$D610),"")</f>
        <v>16.775074284339617</v>
      </c>
      <c r="AF610" s="23"/>
      <c r="AG610" s="24"/>
      <c r="AH610" s="23">
        <f>IF(ISNUMBER(AVERAGEIFS(ObservedSpeciesData!AH$2:AH$4955,ObservedSpeciesData!$A$2:$A$4955,$A610,ObservedSpeciesData!$D$2:$D$4955,$D610)),AVERAGEIFS(ObservedSpeciesData!AH$2:AH$4955,ObservedSpeciesData!$A$2:$A$4955,$A610,ObservedSpeciesData!$D$2:$D$4955,$D610),"")</f>
        <v>1.0202500000000001</v>
      </c>
      <c r="AI610" s="23">
        <f>IF(ISNUMBER(AVERAGEIFS(ObservedSpeciesData!AI$2:AI$4955,ObservedSpeciesData!$A$2:$A$4955,$A610,ObservedSpeciesData!$C$2:$C$4955,$C610,ObservedSpeciesData!$D$2:$D$4955,$D610)),AVERAGEIFS(ObservedSpeciesData!AI$2:AI$4955,ObservedSpeciesData!$A$2:$A$4955,$A610,ObservedSpeciesData!$C$2:$C$4955,$C610,ObservedSpeciesData!$D$2:$D$4955,$D610),"")</f>
        <v>1.0745</v>
      </c>
      <c r="AJ610" s="2">
        <f>COUNTIFS(ObservedSpeciesData!$A$2:$A$828,$A610,ObservedSpeciesData!$D$2:$D$828,$D610)</f>
        <v>0</v>
      </c>
      <c r="AK610" s="2">
        <f t="shared" si="9"/>
        <v>15</v>
      </c>
    </row>
    <row r="611" spans="1:37" x14ac:dyDescent="0.25">
      <c r="A611" s="14" t="s">
        <v>101</v>
      </c>
      <c r="B611" t="s">
        <v>98</v>
      </c>
      <c r="C611" t="s">
        <v>105</v>
      </c>
      <c r="D611" s="13">
        <v>42646</v>
      </c>
      <c r="E611">
        <v>1</v>
      </c>
      <c r="F611">
        <v>200</v>
      </c>
      <c r="G611" s="2" t="s">
        <v>78</v>
      </c>
      <c r="H611" s="2" t="s">
        <v>11</v>
      </c>
      <c r="I611">
        <v>2</v>
      </c>
      <c r="J611" s="2" t="s">
        <v>77</v>
      </c>
      <c r="K611" s="2">
        <f>IF(ISNUMBER(AVERAGEIFS(ObservedSpeciesData!K$2:K$4955,ObservedSpeciesData!$A$2:$A$4955,$A611,ObservedSpeciesData!$D$2:$D$4955,$D611)),AVERAGEIFS(ObservedSpeciesData!K$2:K$4955,ObservedSpeciesData!$A$2:$A$4955,$A611,ObservedSpeciesData!$D$2:$D$4955,$D611),"")</f>
        <v>180</v>
      </c>
      <c r="L611" s="26" t="str">
        <f>IF(ISNUMBER(AVERAGEIFS(ObservedSpeciesData!L$2:L$4955,ObservedSpeciesData!$A$2:$A$4955,$A611,ObservedSpeciesData!$D$2:$D$4955,$D611)),AVERAGEIFS(ObservedSpeciesData!L$2:L$4955,ObservedSpeciesData!$A$2:$A$4955,$A611,ObservedSpeciesData!$D$2:$D$4955,$D611),"")</f>
        <v/>
      </c>
      <c r="M611" s="23" t="str">
        <f>IF(ISNUMBER(AVERAGEIFS(ObservedSpeciesData!M$2:M$4955,ObservedSpeciesData!$A$2:$A$4955,$A611,ObservedSpeciesData!$D$2:$D$4955,$D611)),AVERAGEIFS(ObservedSpeciesData!M$2:M$4955,ObservedSpeciesData!$A$2:$A$4955,$A611,ObservedSpeciesData!$D$2:$D$4955,$D611),"")</f>
        <v/>
      </c>
      <c r="N611" s="23">
        <f>IF(ISNUMBER(AVERAGEIFS(ObservedSpeciesData!N$2:N$4955,ObservedSpeciesData!$A$2:$A$4955,$A611,ObservedSpeciesData!$D$2:$D$4955,$D611)),AVERAGEIFS(ObservedSpeciesData!N$2:N$4955,ObservedSpeciesData!$A$2:$A$4955,$A611,ObservedSpeciesData!$D$2:$D$4955,$D611),"")</f>
        <v>540.33293191058078</v>
      </c>
      <c r="O611" s="23">
        <f>IF(ISNUMBER(AVERAGEIFS(ObservedSpeciesData!O$2:O$4955,ObservedSpeciesData!$A$2:$A$4955,$A611,ObservedSpeciesData!$D$2:$D$4955,$D611)),AVERAGEIFS(ObservedSpeciesData!O$2:O$4955,ObservedSpeciesData!$A$2:$A$4955,$A611,ObservedSpeciesData!$D$2:$D$4955,$D611),"")</f>
        <v>54.033293191058085</v>
      </c>
      <c r="P611" s="23">
        <f>IF(ISNUMBER(AVERAGEIFS(ObservedSpeciesData!P$2:P$4955,ObservedSpeciesData!$A$2:$A$4955,$A611,ObservedSpeciesData!$C$2:$C$4955,$C611,ObservedSpeciesData!$D$2:$D$4955,$D611)),AVERAGEIFS(ObservedSpeciesData!P$2:P$4955,ObservedSpeciesData!$A$2:$A$4955,$A611,ObservedSpeciesData!$C$2:$C$4955,$C611,ObservedSpeciesData!$D$2:$D$4955,$D611),"")</f>
        <v>58.400027591512469</v>
      </c>
      <c r="Q611" s="23"/>
      <c r="R611" s="25" t="str">
        <f>IF(ISNUMBER(AVERAGEIFS(ObservedSpeciesData!R$2:R$4955,ObservedSpeciesData!$A$2:$A$4955,$A611,ObservedSpeciesData!$D$2:$D$4955,$D611)),AVERAGEIFS(ObservedSpeciesData!R$2:R$4955,ObservedSpeciesData!$A$2:$A$4955,$A611,ObservedSpeciesData!$D$2:$D$4955,$D611),"")</f>
        <v/>
      </c>
      <c r="S611" s="25" t="str">
        <f>IF(ISNUMBER(AVERAGEIFS(ObservedSpeciesData!S$2:S$4955,ObservedSpeciesData!$A$2:$A$4955,$A611,ObservedSpeciesData!$D$2:$D$4955,$D611)),AVERAGEIFS(ObservedSpeciesData!S$2:S$4955,ObservedSpeciesData!$A$2:$A$4955,$A611,ObservedSpeciesData!$D$2:$D$4955,$D611),"")</f>
        <v/>
      </c>
      <c r="T611" s="23" t="str">
        <f>IF(ISNUMBER(AVERAGEIFS(ObservedSpeciesData!T$2:T$4955,ObservedSpeciesData!$A$2:$A$4955,$A611,ObservedSpeciesData!$D$2:$D$4955,$D611)),AVERAGEIFS(ObservedSpeciesData!T$2:T$4955,ObservedSpeciesData!$A$2:$A$4955,$A611,ObservedSpeciesData!$D$2:$D$4955,$D611),"")</f>
        <v/>
      </c>
      <c r="U611" s="24" t="str">
        <f>IF(ISNUMBER(AVERAGEIFS(ObservedSpeciesData!U$2:U$4955,ObservedSpeciesData!$A$2:$A$4955,$A611,ObservedSpeciesData!$C$2:$C$4955,$C611,ObservedSpeciesData!$D$2:$D$4955,$D611)),AVERAGEIFS(ObservedSpeciesData!U$2:U$4955,ObservedSpeciesData!$A$2:$A$4955,$A611,ObservedSpeciesData!$C$2:$C$4955,$C611,ObservedSpeciesData!$D$2:$D$4955,$D611),"")</f>
        <v/>
      </c>
      <c r="V611" s="23">
        <f>IF(ISNUMBER(AVERAGEIFS(ObservedSpeciesData!V$2:V$4955,ObservedSpeciesData!$A$2:$A$4955,$A611,ObservedSpeciesData!$D$2:$D$4955,$D611)),AVERAGEIFS(ObservedSpeciesData!V$2:V$4955,ObservedSpeciesData!$A$2:$A$4955,$A611,ObservedSpeciesData!$D$2:$D$4955,$D611),"")</f>
        <v>23.216785192489624</v>
      </c>
      <c r="W611" s="23">
        <f>IF(ISNUMBER(AVERAGEIFS(ObservedSpeciesData!W$2:W$4955,ObservedSpeciesData!$A$2:$A$4955,$A611,ObservedSpeciesData!$D$2:$D$4955,$D611)),AVERAGEIFS(ObservedSpeciesData!W$2:W$4955,ObservedSpeciesData!$A$2:$A$4955,$A611,ObservedSpeciesData!$D$2:$D$4955,$D611),"")</f>
        <v>15.849053680896759</v>
      </c>
      <c r="X611" s="23">
        <f>IF(ISNUMBER(AVERAGEIFS(ObservedSpeciesData!X$2:X$4955,ObservedSpeciesData!$A$2:$A$4955,$A611,ObservedSpeciesData!$D$2:$D$4955,$D611)),AVERAGEIFS(ObservedSpeciesData!X$2:X$4955,ObservedSpeciesData!$A$2:$A$4955,$A611,ObservedSpeciesData!$D$2:$D$4955,$D611),"")</f>
        <v>77.326409339904785</v>
      </c>
      <c r="Y611" s="23">
        <f>IF(ISNUMBER(AVERAGEIFS(ObservedSpeciesData!Y$2:Y$4955,ObservedSpeciesData!$A$2:$A$4955,$A611,ObservedSpeciesData!$D$2:$D$4955,$D611)),AVERAGEIFS(ObservedSpeciesData!Y$2:Y$4955,ObservedSpeciesData!$A$2:$A$4955,$A611,ObservedSpeciesData!$D$2:$D$4955,$D611),"")</f>
        <v>40.59005331993103</v>
      </c>
      <c r="Z611" s="23">
        <f>IF(ISNUMBER(AVERAGEIFS(ObservedSpeciesData!Z$2:Z$4955,ObservedSpeciesData!$A$2:$A$4955,$A611,ObservedSpeciesData!$D$2:$D$4955,$D611)),AVERAGEIFS(ObservedSpeciesData!Z$2:Z$4955,ObservedSpeciesData!$A$2:$A$4955,$A611,ObservedSpeciesData!$D$2:$D$4955,$D611),"")</f>
        <v>90.668675422668457</v>
      </c>
      <c r="AA611" s="23">
        <f>IF(ISNUMBER(AVERAGEIFS(ObservedSpeciesData!AA$2:AA$4955,ObservedSpeciesData!$A$2:$A$4955,$A611,ObservedSpeciesData!$D$2:$D$4955,$D611)),AVERAGEIFS(ObservedSpeciesData!AA$2:AA$4955,ObservedSpeciesData!$A$2:$A$4955,$A611,ObservedSpeciesData!$D$2:$D$4955,$D611),"")</f>
        <v>18.492135167121887</v>
      </c>
      <c r="AB611" s="24">
        <f>IF(ISNUMBER(AVERAGEIFS(ObservedSpeciesData!AB$2:AB$4955,ObservedSpeciesData!$A$2:$A$4955,$A611,ObservedSpeciesData!$D$2:$D$4955,$D611)),AVERAGEIFS(ObservedSpeciesData!AB$2:AB$4955,ObservedSpeciesData!$A$2:$A$4955,$A611,ObservedSpeciesData!$D$2:$D$4955,$D611),"")</f>
        <v>2.9587416267395014E-2</v>
      </c>
      <c r="AC611" s="24">
        <f>IF(ISNUMBER(AVERAGEIFS(ObservedSpeciesData!AC$2:AC$4955,ObservedSpeciesData!$A$2:$A$4955,$A611,ObservedSpeciesData!$D$2:$D$4955,$D611)),AVERAGEIFS(ObservedSpeciesData!AC$2:AC$4955,ObservedSpeciesData!$A$2:$A$4955,$A611,ObservedSpeciesData!$D$2:$D$4955,$D611),"")</f>
        <v>2.9587416267395014E-2</v>
      </c>
      <c r="AD611" s="23">
        <f>IF(ISNUMBER(AVERAGEIFS(ObservedSpeciesData!AD$2:AD$4955,ObservedSpeciesData!$A$2:$A$4955,$A611,ObservedSpeciesData!$D$2:$D$4955,$D611)),AVERAGEIFS(ObservedSpeciesData!AD$2:AD$4955,ObservedSpeciesData!$A$2:$A$4955,$A611,ObservedSpeciesData!$D$2:$D$4955,$D611),"")</f>
        <v>12.372225494384764</v>
      </c>
      <c r="AE611" s="24">
        <f>IF(ISNUMBER(AVERAGEIFS(ObservedSpeciesData!AE$2:AE$4955,ObservedSpeciesData!$A$2:$A$4955,$A611,ObservedSpeciesData!$D$2:$D$4955,$D611)),AVERAGEIFS(ObservedSpeciesData!AE$2:AE$4955,ObservedSpeciesData!$A$2:$A$4955,$A611,ObservedSpeciesData!$D$2:$D$4955,$D611),"")</f>
        <v>16.025591940813541</v>
      </c>
      <c r="AF611" s="23"/>
      <c r="AG611" s="24"/>
      <c r="AH611" s="23">
        <f>IF(ISNUMBER(AVERAGEIFS(ObservedSpeciesData!AH$2:AH$4955,ObservedSpeciesData!$A$2:$A$4955,$A611,ObservedSpeciesData!$D$2:$D$4955,$D611)),AVERAGEIFS(ObservedSpeciesData!AH$2:AH$4955,ObservedSpeciesData!$A$2:$A$4955,$A611,ObservedSpeciesData!$D$2:$D$4955,$D611),"")</f>
        <v>1.5906250000000002</v>
      </c>
      <c r="AI611" s="23">
        <f>IF(ISNUMBER(AVERAGEIFS(ObservedSpeciesData!AI$2:AI$4955,ObservedSpeciesData!$A$2:$A$4955,$A611,ObservedSpeciesData!$C$2:$C$4955,$C611,ObservedSpeciesData!$D$2:$D$4955,$D611)),AVERAGEIFS(ObservedSpeciesData!AI$2:AI$4955,ObservedSpeciesData!$A$2:$A$4955,$A611,ObservedSpeciesData!$C$2:$C$4955,$C611,ObservedSpeciesData!$D$2:$D$4955,$D611),"")</f>
        <v>1.64425</v>
      </c>
      <c r="AJ611" s="2">
        <f>COUNTIFS(ObservedSpeciesData!$A$2:$A$828,$A611,ObservedSpeciesData!$D$2:$D$828,$D611)</f>
        <v>0</v>
      </c>
      <c r="AK611" s="2">
        <f t="shared" si="9"/>
        <v>15</v>
      </c>
    </row>
    <row r="612" spans="1:37" x14ac:dyDescent="0.25">
      <c r="A612" s="14" t="s">
        <v>100</v>
      </c>
      <c r="B612" t="s">
        <v>98</v>
      </c>
      <c r="C612" t="s">
        <v>105</v>
      </c>
      <c r="D612" s="13">
        <v>42646</v>
      </c>
      <c r="E612">
        <v>1</v>
      </c>
      <c r="F612">
        <v>350</v>
      </c>
      <c r="G612" s="2" t="s">
        <v>78</v>
      </c>
      <c r="H612" s="2" t="s">
        <v>11</v>
      </c>
      <c r="I612">
        <v>2</v>
      </c>
      <c r="J612" s="2" t="s">
        <v>77</v>
      </c>
      <c r="K612" s="2">
        <f>IF(ISNUMBER(AVERAGEIFS(ObservedSpeciesData!K$2:K$4955,ObservedSpeciesData!$A$2:$A$4955,$A612,ObservedSpeciesData!$D$2:$D$4955,$D612)),AVERAGEIFS(ObservedSpeciesData!K$2:K$4955,ObservedSpeciesData!$A$2:$A$4955,$A612,ObservedSpeciesData!$D$2:$D$4955,$D612),"")</f>
        <v>350</v>
      </c>
      <c r="L612" s="26" t="str">
        <f>IF(ISNUMBER(AVERAGEIFS(ObservedSpeciesData!L$2:L$4955,ObservedSpeciesData!$A$2:$A$4955,$A612,ObservedSpeciesData!$D$2:$D$4955,$D612)),AVERAGEIFS(ObservedSpeciesData!L$2:L$4955,ObservedSpeciesData!$A$2:$A$4955,$A612,ObservedSpeciesData!$D$2:$D$4955,$D612),"")</f>
        <v/>
      </c>
      <c r="M612" s="23" t="str">
        <f>IF(ISNUMBER(AVERAGEIFS(ObservedSpeciesData!M$2:M$4955,ObservedSpeciesData!$A$2:$A$4955,$A612,ObservedSpeciesData!$D$2:$D$4955,$D612)),AVERAGEIFS(ObservedSpeciesData!M$2:M$4955,ObservedSpeciesData!$A$2:$A$4955,$A612,ObservedSpeciesData!$D$2:$D$4955,$D612),"")</f>
        <v/>
      </c>
      <c r="N612" s="23">
        <f>IF(ISNUMBER(AVERAGEIFS(ObservedSpeciesData!N$2:N$4955,ObservedSpeciesData!$A$2:$A$4955,$A612,ObservedSpeciesData!$D$2:$D$4955,$D612)),AVERAGEIFS(ObservedSpeciesData!N$2:N$4955,ObservedSpeciesData!$A$2:$A$4955,$A612,ObservedSpeciesData!$D$2:$D$4955,$D612),"")</f>
        <v>1112.5111455992344</v>
      </c>
      <c r="O612" s="23">
        <f>IF(ISNUMBER(AVERAGEIFS(ObservedSpeciesData!O$2:O$4955,ObservedSpeciesData!$A$2:$A$4955,$A612,ObservedSpeciesData!$D$2:$D$4955,$D612)),AVERAGEIFS(ObservedSpeciesData!O$2:O$4955,ObservedSpeciesData!$A$2:$A$4955,$A612,ObservedSpeciesData!$D$2:$D$4955,$D612),"")</f>
        <v>111.25111455992345</v>
      </c>
      <c r="P612" s="23">
        <f>IF(ISNUMBER(AVERAGEIFS(ObservedSpeciesData!P$2:P$4955,ObservedSpeciesData!$A$2:$A$4955,$A612,ObservedSpeciesData!$C$2:$C$4955,$C612,ObservedSpeciesData!$D$2:$D$4955,$D612)),AVERAGEIFS(ObservedSpeciesData!P$2:P$4955,ObservedSpeciesData!$A$2:$A$4955,$A612,ObservedSpeciesData!$C$2:$C$4955,$C612,ObservedSpeciesData!$D$2:$D$4955,$D612),"")</f>
        <v>140.74841885542887</v>
      </c>
      <c r="Q612" s="23"/>
      <c r="R612" s="25" t="str">
        <f>IF(ISNUMBER(AVERAGEIFS(ObservedSpeciesData!R$2:R$4955,ObservedSpeciesData!$A$2:$A$4955,$A612,ObservedSpeciesData!$D$2:$D$4955,$D612)),AVERAGEIFS(ObservedSpeciesData!R$2:R$4955,ObservedSpeciesData!$A$2:$A$4955,$A612,ObservedSpeciesData!$D$2:$D$4955,$D612),"")</f>
        <v/>
      </c>
      <c r="S612" s="25" t="str">
        <f>IF(ISNUMBER(AVERAGEIFS(ObservedSpeciesData!S$2:S$4955,ObservedSpeciesData!$A$2:$A$4955,$A612,ObservedSpeciesData!$D$2:$D$4955,$D612)),AVERAGEIFS(ObservedSpeciesData!S$2:S$4955,ObservedSpeciesData!$A$2:$A$4955,$A612,ObservedSpeciesData!$D$2:$D$4955,$D612),"")</f>
        <v/>
      </c>
      <c r="T612" s="23" t="str">
        <f>IF(ISNUMBER(AVERAGEIFS(ObservedSpeciesData!T$2:T$4955,ObservedSpeciesData!$A$2:$A$4955,$A612,ObservedSpeciesData!$D$2:$D$4955,$D612)),AVERAGEIFS(ObservedSpeciesData!T$2:T$4955,ObservedSpeciesData!$A$2:$A$4955,$A612,ObservedSpeciesData!$D$2:$D$4955,$D612),"")</f>
        <v/>
      </c>
      <c r="U612" s="24" t="str">
        <f>IF(ISNUMBER(AVERAGEIFS(ObservedSpeciesData!U$2:U$4955,ObservedSpeciesData!$A$2:$A$4955,$A612,ObservedSpeciesData!$C$2:$C$4955,$C612,ObservedSpeciesData!$D$2:$D$4955,$D612)),AVERAGEIFS(ObservedSpeciesData!U$2:U$4955,ObservedSpeciesData!$A$2:$A$4955,$A612,ObservedSpeciesData!$C$2:$C$4955,$C612,ObservedSpeciesData!$D$2:$D$4955,$D612),"")</f>
        <v/>
      </c>
      <c r="V612" s="23">
        <f>IF(ISNUMBER(AVERAGEIFS(ObservedSpeciesData!V$2:V$4955,ObservedSpeciesData!$A$2:$A$4955,$A612,ObservedSpeciesData!$D$2:$D$4955,$D612)),AVERAGEIFS(ObservedSpeciesData!V$2:V$4955,ObservedSpeciesData!$A$2:$A$4955,$A612,ObservedSpeciesData!$D$2:$D$4955,$D612),"")</f>
        <v>23.33079993724823</v>
      </c>
      <c r="W612" s="23">
        <f>IF(ISNUMBER(AVERAGEIFS(ObservedSpeciesData!W$2:W$4955,ObservedSpeciesData!$A$2:$A$4955,$A612,ObservedSpeciesData!$D$2:$D$4955,$D612)),AVERAGEIFS(ObservedSpeciesData!W$2:W$4955,ObservedSpeciesData!$A$2:$A$4955,$A612,ObservedSpeciesData!$D$2:$D$4955,$D612),"")</f>
        <v>16.329938411712646</v>
      </c>
      <c r="X612" s="23">
        <f>IF(ISNUMBER(AVERAGEIFS(ObservedSpeciesData!X$2:X$4955,ObservedSpeciesData!$A$2:$A$4955,$A612,ObservedSpeciesData!$D$2:$D$4955,$D612)),AVERAGEIFS(ObservedSpeciesData!X$2:X$4955,ObservedSpeciesData!$A$2:$A$4955,$A612,ObservedSpeciesData!$D$2:$D$4955,$D612),"")</f>
        <v>77.604140758514404</v>
      </c>
      <c r="Y612" s="23">
        <f>IF(ISNUMBER(AVERAGEIFS(ObservedSpeciesData!Y$2:Y$4955,ObservedSpeciesData!$A$2:$A$4955,$A612,ObservedSpeciesData!$D$2:$D$4955,$D612)),AVERAGEIFS(ObservedSpeciesData!Y$2:Y$4955,ObservedSpeciesData!$A$2:$A$4955,$A612,ObservedSpeciesData!$D$2:$D$4955,$D612),"")</f>
        <v>41.243391990661621</v>
      </c>
      <c r="Z612" s="23">
        <f>IF(ISNUMBER(AVERAGEIFS(ObservedSpeciesData!Z$2:Z$4955,ObservedSpeciesData!$A$2:$A$4955,$A612,ObservedSpeciesData!$D$2:$D$4955,$D612)),AVERAGEIFS(ObservedSpeciesData!Z$2:Z$4955,ObservedSpeciesData!$A$2:$A$4955,$A612,ObservedSpeciesData!$D$2:$D$4955,$D612),"")</f>
        <v>90.989118099212646</v>
      </c>
      <c r="AA612" s="23">
        <f>IF(ISNUMBER(AVERAGEIFS(ObservedSpeciesData!AA$2:AA$4955,ObservedSpeciesData!$A$2:$A$4955,$A612,ObservedSpeciesData!$D$2:$D$4955,$D612)),AVERAGEIFS(ObservedSpeciesData!AA$2:AA$4955,ObservedSpeciesData!$A$2:$A$4955,$A612,ObservedSpeciesData!$D$2:$D$4955,$D612),"")</f>
        <v>20.034219741821289</v>
      </c>
      <c r="AB612" s="24">
        <f>IF(ISNUMBER(AVERAGEIFS(ObservedSpeciesData!AB$2:AB$4955,ObservedSpeciesData!$A$2:$A$4955,$A612,ObservedSpeciesData!$D$2:$D$4955,$D612)),AVERAGEIFS(ObservedSpeciesData!AB$2:AB$4955,ObservedSpeciesData!$A$2:$A$4955,$A612,ObservedSpeciesData!$D$2:$D$4955,$D612),"")</f>
        <v>3.2054751586914058E-2</v>
      </c>
      <c r="AC612" s="24">
        <f>IF(ISNUMBER(AVERAGEIFS(ObservedSpeciesData!AC$2:AC$4955,ObservedSpeciesData!$A$2:$A$4955,$A612,ObservedSpeciesData!$D$2:$D$4955,$D612)),AVERAGEIFS(ObservedSpeciesData!AC$2:AC$4955,ObservedSpeciesData!$A$2:$A$4955,$A612,ObservedSpeciesData!$D$2:$D$4955,$D612),"")</f>
        <v>3.2054751586914058E-2</v>
      </c>
      <c r="AD612" s="23">
        <f>IF(ISNUMBER(AVERAGEIFS(ObservedSpeciesData!AD$2:AD$4955,ObservedSpeciesData!$A$2:$A$4955,$A612,ObservedSpeciesData!$D$2:$D$4955,$D612)),AVERAGEIFS(ObservedSpeciesData!AD$2:AD$4955,ObservedSpeciesData!$A$2:$A$4955,$A612,ObservedSpeciesData!$D$2:$D$4955,$D612),"")</f>
        <v>12.416662521362305</v>
      </c>
      <c r="AE612" s="24">
        <f>IF(ISNUMBER(AVERAGEIFS(ObservedSpeciesData!AE$2:AE$4955,ObservedSpeciesData!$A$2:$A$4955,$A612,ObservedSpeciesData!$D$2:$D$4955,$D612)),AVERAGEIFS(ObservedSpeciesData!AE$2:AE$4955,ObservedSpeciesData!$A$2:$A$4955,$A612,ObservedSpeciesData!$D$2:$D$4955,$D612),"")</f>
        <v>14.584487514105549</v>
      </c>
      <c r="AF612" s="23"/>
      <c r="AG612" s="24"/>
      <c r="AH612" s="23">
        <f>IF(ISNUMBER(AVERAGEIFS(ObservedSpeciesData!AH$2:AH$4955,ObservedSpeciesData!$A$2:$A$4955,$A612,ObservedSpeciesData!$D$2:$D$4955,$D612)),AVERAGEIFS(ObservedSpeciesData!AH$2:AH$4955,ObservedSpeciesData!$A$2:$A$4955,$A612,ObservedSpeciesData!$D$2:$D$4955,$D612),"")</f>
        <v>3.5743749999999999</v>
      </c>
      <c r="AI612" s="23">
        <f>IF(ISNUMBER(AVERAGEIFS(ObservedSpeciesData!AI$2:AI$4955,ObservedSpeciesData!$A$2:$A$4955,$A612,ObservedSpeciesData!$C$2:$C$4955,$C612,ObservedSpeciesData!$D$2:$D$4955,$D612)),AVERAGEIFS(ObservedSpeciesData!AI$2:AI$4955,ObservedSpeciesData!$A$2:$A$4955,$A612,ObservedSpeciesData!$C$2:$C$4955,$C612,ObservedSpeciesData!$D$2:$D$4955,$D612),"")</f>
        <v>4.24275</v>
      </c>
      <c r="AJ612" s="2">
        <f>COUNTIFS(ObservedSpeciesData!$A$2:$A$828,$A612,ObservedSpeciesData!$D$2:$D$828,$D612)</f>
        <v>0</v>
      </c>
      <c r="AK612" s="2">
        <f t="shared" si="9"/>
        <v>15</v>
      </c>
    </row>
    <row r="613" spans="1:37" x14ac:dyDescent="0.25">
      <c r="A613" s="14" t="s">
        <v>99</v>
      </c>
      <c r="B613" t="s">
        <v>98</v>
      </c>
      <c r="C613" t="s">
        <v>105</v>
      </c>
      <c r="D613" s="13">
        <v>42646</v>
      </c>
      <c r="E613">
        <v>1</v>
      </c>
      <c r="F613">
        <v>500</v>
      </c>
      <c r="G613" s="2" t="s">
        <v>78</v>
      </c>
      <c r="H613" s="2" t="s">
        <v>11</v>
      </c>
      <c r="I613">
        <v>2</v>
      </c>
      <c r="J613" s="2" t="s">
        <v>77</v>
      </c>
      <c r="K613" s="2">
        <f>IF(ISNUMBER(AVERAGEIFS(ObservedSpeciesData!K$2:K$4955,ObservedSpeciesData!$A$2:$A$4955,$A613,ObservedSpeciesData!$D$2:$D$4955,$D613)),AVERAGEIFS(ObservedSpeciesData!K$2:K$4955,ObservedSpeciesData!$A$2:$A$4955,$A613,ObservedSpeciesData!$D$2:$D$4955,$D613),"")</f>
        <v>450</v>
      </c>
      <c r="L613" s="26" t="str">
        <f>IF(ISNUMBER(AVERAGEIFS(ObservedSpeciesData!L$2:L$4955,ObservedSpeciesData!$A$2:$A$4955,$A613,ObservedSpeciesData!$D$2:$D$4955,$D613)),AVERAGEIFS(ObservedSpeciesData!L$2:L$4955,ObservedSpeciesData!$A$2:$A$4955,$A613,ObservedSpeciesData!$D$2:$D$4955,$D613),"")</f>
        <v/>
      </c>
      <c r="M613" s="23" t="str">
        <f>IF(ISNUMBER(AVERAGEIFS(ObservedSpeciesData!M$2:M$4955,ObservedSpeciesData!$A$2:$A$4955,$A613,ObservedSpeciesData!$D$2:$D$4955,$D613)),AVERAGEIFS(ObservedSpeciesData!M$2:M$4955,ObservedSpeciesData!$A$2:$A$4955,$A613,ObservedSpeciesData!$D$2:$D$4955,$D613),"")</f>
        <v/>
      </c>
      <c r="N613" s="23">
        <f>IF(ISNUMBER(AVERAGEIFS(ObservedSpeciesData!N$2:N$4955,ObservedSpeciesData!$A$2:$A$4955,$A613,ObservedSpeciesData!$D$2:$D$4955,$D613)),AVERAGEIFS(ObservedSpeciesData!N$2:N$4955,ObservedSpeciesData!$A$2:$A$4955,$A613,ObservedSpeciesData!$D$2:$D$4955,$D613),"")</f>
        <v>1097.6674960155262</v>
      </c>
      <c r="O613" s="23">
        <f>IF(ISNUMBER(AVERAGEIFS(ObservedSpeciesData!O$2:O$4955,ObservedSpeciesData!$A$2:$A$4955,$A613,ObservedSpeciesData!$D$2:$D$4955,$D613)),AVERAGEIFS(ObservedSpeciesData!O$2:O$4955,ObservedSpeciesData!$A$2:$A$4955,$A613,ObservedSpeciesData!$D$2:$D$4955,$D613),"")</f>
        <v>109.76674960155262</v>
      </c>
      <c r="P613" s="23">
        <f>IF(ISNUMBER(AVERAGEIFS(ObservedSpeciesData!P$2:P$4955,ObservedSpeciesData!$A$2:$A$4955,$A613,ObservedSpeciesData!$C$2:$C$4955,$C613,ObservedSpeciesData!$D$2:$D$4955,$D613)),AVERAGEIFS(ObservedSpeciesData!P$2:P$4955,ObservedSpeciesData!$A$2:$A$4955,$A613,ObservedSpeciesData!$C$2:$C$4955,$C613,ObservedSpeciesData!$D$2:$D$4955,$D613),"")</f>
        <v>164.34766873458696</v>
      </c>
      <c r="Q613" s="23"/>
      <c r="R613" s="25" t="str">
        <f>IF(ISNUMBER(AVERAGEIFS(ObservedSpeciesData!R$2:R$4955,ObservedSpeciesData!$A$2:$A$4955,$A613,ObservedSpeciesData!$D$2:$D$4955,$D613)),AVERAGEIFS(ObservedSpeciesData!R$2:R$4955,ObservedSpeciesData!$A$2:$A$4955,$A613,ObservedSpeciesData!$D$2:$D$4955,$D613),"")</f>
        <v/>
      </c>
      <c r="S613" s="25" t="str">
        <f>IF(ISNUMBER(AVERAGEIFS(ObservedSpeciesData!S$2:S$4955,ObservedSpeciesData!$A$2:$A$4955,$A613,ObservedSpeciesData!$D$2:$D$4955,$D613)),AVERAGEIFS(ObservedSpeciesData!S$2:S$4955,ObservedSpeciesData!$A$2:$A$4955,$A613,ObservedSpeciesData!$D$2:$D$4955,$D613),"")</f>
        <v/>
      </c>
      <c r="T613" s="23" t="str">
        <f>IF(ISNUMBER(AVERAGEIFS(ObservedSpeciesData!T$2:T$4955,ObservedSpeciesData!$A$2:$A$4955,$A613,ObservedSpeciesData!$D$2:$D$4955,$D613)),AVERAGEIFS(ObservedSpeciesData!T$2:T$4955,ObservedSpeciesData!$A$2:$A$4955,$A613,ObservedSpeciesData!$D$2:$D$4955,$D613),"")</f>
        <v/>
      </c>
      <c r="U613" s="24" t="str">
        <f>IF(ISNUMBER(AVERAGEIFS(ObservedSpeciesData!U$2:U$4955,ObservedSpeciesData!$A$2:$A$4955,$A613,ObservedSpeciesData!$C$2:$C$4955,$C613,ObservedSpeciesData!$D$2:$D$4955,$D613)),AVERAGEIFS(ObservedSpeciesData!U$2:U$4955,ObservedSpeciesData!$A$2:$A$4955,$A613,ObservedSpeciesData!$C$2:$C$4955,$C613,ObservedSpeciesData!$D$2:$D$4955,$D613),"")</f>
        <v/>
      </c>
      <c r="V613" s="23">
        <f>IF(ISNUMBER(AVERAGEIFS(ObservedSpeciesData!V$2:V$4955,ObservedSpeciesData!$A$2:$A$4955,$A613,ObservedSpeciesData!$D$2:$D$4955,$D613)),AVERAGEIFS(ObservedSpeciesData!V$2:V$4955,ObservedSpeciesData!$A$2:$A$4955,$A613,ObservedSpeciesData!$D$2:$D$4955,$D613),"")</f>
        <v>22.785224318504333</v>
      </c>
      <c r="W613" s="23">
        <f>IF(ISNUMBER(AVERAGEIFS(ObservedSpeciesData!W$2:W$4955,ObservedSpeciesData!$A$2:$A$4955,$A613,ObservedSpeciesData!$D$2:$D$4955,$D613)),AVERAGEIFS(ObservedSpeciesData!W$2:W$4955,ObservedSpeciesData!$A$2:$A$4955,$A613,ObservedSpeciesData!$D$2:$D$4955,$D613),"")</f>
        <v>15.892288506031036</v>
      </c>
      <c r="X613" s="23">
        <f>IF(ISNUMBER(AVERAGEIFS(ObservedSpeciesData!X$2:X$4955,ObservedSpeciesData!$A$2:$A$4955,$A613,ObservedSpeciesData!$D$2:$D$4955,$D613)),AVERAGEIFS(ObservedSpeciesData!X$2:X$4955,ObservedSpeciesData!$A$2:$A$4955,$A613,ObservedSpeciesData!$D$2:$D$4955,$D613),"")</f>
        <v>78.106321334838867</v>
      </c>
      <c r="Y613" s="23">
        <f>IF(ISNUMBER(AVERAGEIFS(ObservedSpeciesData!Y$2:Y$4955,ObservedSpeciesData!$A$2:$A$4955,$A613,ObservedSpeciesData!$D$2:$D$4955,$D613)),AVERAGEIFS(ObservedSpeciesData!Y$2:Y$4955,ObservedSpeciesData!$A$2:$A$4955,$A613,ObservedSpeciesData!$D$2:$D$4955,$D613),"")</f>
        <v>41.106330633163452</v>
      </c>
      <c r="Z613" s="23">
        <f>IF(ISNUMBER(AVERAGEIFS(ObservedSpeciesData!Z$2:Z$4955,ObservedSpeciesData!$A$2:$A$4955,$A613,ObservedSpeciesData!$D$2:$D$4955,$D613)),AVERAGEIFS(ObservedSpeciesData!Z$2:Z$4955,ObservedSpeciesData!$A$2:$A$4955,$A613,ObservedSpeciesData!$D$2:$D$4955,$D613),"")</f>
        <v>91.023789405822754</v>
      </c>
      <c r="AA613" s="23">
        <f>IF(ISNUMBER(AVERAGEIFS(ObservedSpeciesData!AA$2:AA$4955,ObservedSpeciesData!$A$2:$A$4955,$A613,ObservedSpeciesData!$D$2:$D$4955,$D613)),AVERAGEIFS(ObservedSpeciesData!AA$2:AA$4955,ObservedSpeciesData!$A$2:$A$4955,$A613,ObservedSpeciesData!$D$2:$D$4955,$D613),"")</f>
        <v>21.79603898525238</v>
      </c>
      <c r="AB613" s="24">
        <f>IF(ISNUMBER(AVERAGEIFS(ObservedSpeciesData!AB$2:AB$4955,ObservedSpeciesData!$A$2:$A$4955,$A613,ObservedSpeciesData!$D$2:$D$4955,$D613)),AVERAGEIFS(ObservedSpeciesData!AB$2:AB$4955,ObservedSpeciesData!$A$2:$A$4955,$A613,ObservedSpeciesData!$D$2:$D$4955,$D613),"")</f>
        <v>3.4873662376403811E-2</v>
      </c>
      <c r="AC613" s="24">
        <f>IF(ISNUMBER(AVERAGEIFS(ObservedSpeciesData!AC$2:AC$4955,ObservedSpeciesData!$A$2:$A$4955,$A613,ObservedSpeciesData!$D$2:$D$4955,$D613)),AVERAGEIFS(ObservedSpeciesData!AC$2:AC$4955,ObservedSpeciesData!$A$2:$A$4955,$A613,ObservedSpeciesData!$D$2:$D$4955,$D613),"")</f>
        <v>3.4873662376403811E-2</v>
      </c>
      <c r="AD613" s="23">
        <f>IF(ISNUMBER(AVERAGEIFS(ObservedSpeciesData!AD$2:AD$4955,ObservedSpeciesData!$A$2:$A$4955,$A613,ObservedSpeciesData!$D$2:$D$4955,$D613)),AVERAGEIFS(ObservedSpeciesData!AD$2:AD$4955,ObservedSpeciesData!$A$2:$A$4955,$A613,ObservedSpeciesData!$D$2:$D$4955,$D613),"")</f>
        <v>12.497011413574219</v>
      </c>
      <c r="AE613" s="24">
        <f>IF(ISNUMBER(AVERAGEIFS(ObservedSpeciesData!AE$2:AE$4955,ObservedSpeciesData!$A$2:$A$4955,$A613,ObservedSpeciesData!$D$2:$D$4955,$D613)),AVERAGEIFS(ObservedSpeciesData!AE$2:AE$4955,ObservedSpeciesData!$A$2:$A$4955,$A613,ObservedSpeciesData!$D$2:$D$4955,$D613),"")</f>
        <v>14.547148050436336</v>
      </c>
      <c r="AF613" s="23"/>
      <c r="AG613" s="24"/>
      <c r="AH613" s="23">
        <f>IF(ISNUMBER(AVERAGEIFS(ObservedSpeciesData!AH$2:AH$4955,ObservedSpeciesData!$A$2:$A$4955,$A613,ObservedSpeciesData!$D$2:$D$4955,$D613)),AVERAGEIFS(ObservedSpeciesData!AH$2:AH$4955,ObservedSpeciesData!$A$2:$A$4955,$A613,ObservedSpeciesData!$D$2:$D$4955,$D613),"")</f>
        <v>3.8129999999999997</v>
      </c>
      <c r="AI613" s="23">
        <f>IF(ISNUMBER(AVERAGEIFS(ObservedSpeciesData!AI$2:AI$4955,ObservedSpeciesData!$A$2:$A$4955,$A613,ObservedSpeciesData!$C$2:$C$4955,$C613,ObservedSpeciesData!$D$2:$D$4955,$D613)),AVERAGEIFS(ObservedSpeciesData!AI$2:AI$4955,ObservedSpeciesData!$A$2:$A$4955,$A613,ObservedSpeciesData!$C$2:$C$4955,$C613,ObservedSpeciesData!$D$2:$D$4955,$D613),"")</f>
        <v>5.3265000000000002</v>
      </c>
      <c r="AJ613" s="2">
        <f>COUNTIFS(ObservedSpeciesData!$A$2:$A$828,$A613,ObservedSpeciesData!$D$2:$D$828,$D613)</f>
        <v>0</v>
      </c>
      <c r="AK613" s="2">
        <f t="shared" si="9"/>
        <v>15</v>
      </c>
    </row>
    <row r="614" spans="1:37" x14ac:dyDescent="0.25">
      <c r="A614" s="14" t="s">
        <v>104</v>
      </c>
      <c r="B614" t="s">
        <v>98</v>
      </c>
      <c r="C614" t="s">
        <v>105</v>
      </c>
      <c r="D614" s="13">
        <v>42663</v>
      </c>
      <c r="E614">
        <v>1</v>
      </c>
      <c r="F614">
        <v>0</v>
      </c>
      <c r="G614" s="2" t="s">
        <v>78</v>
      </c>
      <c r="H614" s="2" t="s">
        <v>11</v>
      </c>
      <c r="I614">
        <v>9</v>
      </c>
      <c r="J614" s="2" t="s">
        <v>88</v>
      </c>
      <c r="K614" s="2">
        <f>IF(ISNUMBER(AVERAGEIFS(ObservedSpeciesData!K$2:K$4955,ObservedSpeciesData!$A$2:$A$4955,$A614,ObservedSpeciesData!$D$2:$D$4955,$D614)),AVERAGEIFS(ObservedSpeciesData!K$2:K$4955,ObservedSpeciesData!$A$2:$A$4955,$A614,ObservedSpeciesData!$D$2:$D$4955,$D614),"")</f>
        <v>0</v>
      </c>
      <c r="L614" s="26">
        <f>IF(ISNUMBER(AVERAGEIFS(ObservedSpeciesData!L$2:L$4955,ObservedSpeciesData!$A$2:$A$4955,$A614,ObservedSpeciesData!$D$2:$D$4955,$D614)),AVERAGEIFS(ObservedSpeciesData!L$2:L$4955,ObservedSpeciesData!$A$2:$A$4955,$A614,ObservedSpeciesData!$D$2:$D$4955,$D614),"")</f>
        <v>1172.125</v>
      </c>
      <c r="M614" s="23">
        <f>IF(ISNUMBER(AVERAGEIFS(ObservedSpeciesData!M$2:M$4955,ObservedSpeciesData!$A$2:$A$4955,$A614,ObservedSpeciesData!$D$2:$D$4955,$D614)),AVERAGEIFS(ObservedSpeciesData!M$2:M$4955,ObservedSpeciesData!$A$2:$A$4955,$A614,ObservedSpeciesData!$D$2:$D$4955,$D614),"")</f>
        <v>117.21250000000002</v>
      </c>
      <c r="N614" s="23" t="str">
        <f>IF(ISNUMBER(AVERAGEIFS(ObservedSpeciesData!N$2:N$4955,ObservedSpeciesData!$A$2:$A$4955,$A614,ObservedSpeciesData!$D$2:$D$4955,$D614)),AVERAGEIFS(ObservedSpeciesData!N$2:N$4955,ObservedSpeciesData!$A$2:$A$4955,$A614,ObservedSpeciesData!$D$2:$D$4955,$D614),"")</f>
        <v/>
      </c>
      <c r="O614" s="23" t="str">
        <f>IF(ISNUMBER(AVERAGEIFS(ObservedSpeciesData!O$2:O$4955,ObservedSpeciesData!$A$2:$A$4955,$A614,ObservedSpeciesData!$D$2:$D$4955,$D614)),AVERAGEIFS(ObservedSpeciesData!O$2:O$4955,ObservedSpeciesData!$A$2:$A$4955,$A614,ObservedSpeciesData!$D$2:$D$4955,$D614),"")</f>
        <v/>
      </c>
      <c r="P614" s="23" t="str">
        <f>IF(ISNUMBER(AVERAGEIFS(ObservedSpeciesData!P$2:P$4955,ObservedSpeciesData!$A$2:$A$4955,$A614,ObservedSpeciesData!$C$2:$C$4955,$C614,ObservedSpeciesData!$D$2:$D$4955,$D614)),AVERAGEIFS(ObservedSpeciesData!P$2:P$4955,ObservedSpeciesData!$A$2:$A$4955,$A614,ObservedSpeciesData!$C$2:$C$4955,$C614,ObservedSpeciesData!$D$2:$D$4955,$D614),"")</f>
        <v/>
      </c>
      <c r="Q614" s="23"/>
      <c r="R614" s="25" t="str">
        <f>IF(ISNUMBER(AVERAGEIFS(ObservedSpeciesData!R$2:R$4955,ObservedSpeciesData!$A$2:$A$4955,$A614,ObservedSpeciesData!$D$2:$D$4955,$D614)),AVERAGEIFS(ObservedSpeciesData!R$2:R$4955,ObservedSpeciesData!$A$2:$A$4955,$A614,ObservedSpeciesData!$D$2:$D$4955,$D614),"")</f>
        <v/>
      </c>
      <c r="S614" s="25" t="str">
        <f>IF(ISNUMBER(AVERAGEIFS(ObservedSpeciesData!S$2:S$4955,ObservedSpeciesData!$A$2:$A$4955,$A614,ObservedSpeciesData!$D$2:$D$4955,$D614)),AVERAGEIFS(ObservedSpeciesData!S$2:S$4955,ObservedSpeciesData!$A$2:$A$4955,$A614,ObservedSpeciesData!$D$2:$D$4955,$D614),"")</f>
        <v/>
      </c>
      <c r="T614" s="23" t="str">
        <f>IF(ISNUMBER(AVERAGEIFS(ObservedSpeciesData!T$2:T$4955,ObservedSpeciesData!$A$2:$A$4955,$A614,ObservedSpeciesData!$D$2:$D$4955,$D614)),AVERAGEIFS(ObservedSpeciesData!T$2:T$4955,ObservedSpeciesData!$A$2:$A$4955,$A614,ObservedSpeciesData!$D$2:$D$4955,$D614),"")</f>
        <v/>
      </c>
      <c r="U614" s="24" t="str">
        <f>IF(ISNUMBER(AVERAGEIFS(ObservedSpeciesData!U$2:U$4955,ObservedSpeciesData!$A$2:$A$4955,$A614,ObservedSpeciesData!$C$2:$C$4955,$C614,ObservedSpeciesData!$D$2:$D$4955,$D614)),AVERAGEIFS(ObservedSpeciesData!U$2:U$4955,ObservedSpeciesData!$A$2:$A$4955,$A614,ObservedSpeciesData!$C$2:$C$4955,$C614,ObservedSpeciesData!$D$2:$D$4955,$D614),"")</f>
        <v/>
      </c>
      <c r="V614" s="23">
        <f>IF(ISNUMBER(AVERAGEIFS(ObservedSpeciesData!V$2:V$4955,ObservedSpeciesData!$A$2:$A$4955,$A614,ObservedSpeciesData!$D$2:$D$4955,$D614)),AVERAGEIFS(ObservedSpeciesData!V$2:V$4955,ObservedSpeciesData!$A$2:$A$4955,$A614,ObservedSpeciesData!$D$2:$D$4955,$D614),"")</f>
        <v>20.011667331059773</v>
      </c>
      <c r="W614" s="23">
        <f>IF(ISNUMBER(AVERAGEIFS(ObservedSpeciesData!W$2:W$4955,ObservedSpeciesData!$A$2:$A$4955,$A614,ObservedSpeciesData!$D$2:$D$4955,$D614)),AVERAGEIFS(ObservedSpeciesData!W$2:W$4955,ObservedSpeciesData!$A$2:$A$4955,$A614,ObservedSpeciesData!$D$2:$D$4955,$D614),"")</f>
        <v>18.292463699976604</v>
      </c>
      <c r="X614" s="23">
        <f>IF(ISNUMBER(AVERAGEIFS(ObservedSpeciesData!X$2:X$4955,ObservedSpeciesData!$A$2:$A$4955,$A614,ObservedSpeciesData!$D$2:$D$4955,$D614)),AVERAGEIFS(ObservedSpeciesData!X$2:X$4955,ObservedSpeciesData!$A$2:$A$4955,$A614,ObservedSpeciesData!$D$2:$D$4955,$D614),"")</f>
        <v>79.988189061482743</v>
      </c>
      <c r="Y614" s="23">
        <f>IF(ISNUMBER(AVERAGEIFS(ObservedSpeciesData!Y$2:Y$4955,ObservedSpeciesData!$A$2:$A$4955,$A614,ObservedSpeciesData!$D$2:$D$4955,$D614)),AVERAGEIFS(ObservedSpeciesData!Y$2:Y$4955,ObservedSpeciesData!$A$2:$A$4955,$A614,ObservedSpeciesData!$D$2:$D$4955,$D614),"")</f>
        <v>30.208776632944744</v>
      </c>
      <c r="Z614" s="23">
        <f>IF(ISNUMBER(AVERAGEIFS(ObservedSpeciesData!Z$2:Z$4955,ObservedSpeciesData!$A$2:$A$4955,$A614,ObservedSpeciesData!$D$2:$D$4955,$D614)),AVERAGEIFS(ObservedSpeciesData!Z$2:Z$4955,ObservedSpeciesData!$A$2:$A$4955,$A614,ObservedSpeciesData!$D$2:$D$4955,$D614),"")</f>
        <v>90.287844340006515</v>
      </c>
      <c r="AA614" s="23">
        <f>IF(ISNUMBER(AVERAGEIFS(ObservedSpeciesData!AA$2:AA$4955,ObservedSpeciesData!$A$2:$A$4955,$A614,ObservedSpeciesData!$D$2:$D$4955,$D614)),AVERAGEIFS(ObservedSpeciesData!AA$2:AA$4955,ObservedSpeciesData!$A$2:$A$4955,$A614,ObservedSpeciesData!$D$2:$D$4955,$D614),"")</f>
        <v>24.273191293080647</v>
      </c>
      <c r="AB614" s="24">
        <f>IF(ISNUMBER(AVERAGEIFS(ObservedSpeciesData!AB$2:AB$4955,ObservedSpeciesData!$A$2:$A$4955,$A614,ObservedSpeciesData!$D$2:$D$4955,$D614)),AVERAGEIFS(ObservedSpeciesData!AB$2:AB$4955,ObservedSpeciesData!$A$2:$A$4955,$A614,ObservedSpeciesData!$D$2:$D$4955,$D614),"")</f>
        <v>3.8837106068929039E-2</v>
      </c>
      <c r="AC614" s="24">
        <f>IF(ISNUMBER(AVERAGEIFS(ObservedSpeciesData!AC$2:AC$4955,ObservedSpeciesData!$A$2:$A$4955,$A614,ObservedSpeciesData!$D$2:$D$4955,$D614)),AVERAGEIFS(ObservedSpeciesData!AC$2:AC$4955,ObservedSpeciesData!$A$2:$A$4955,$A614,ObservedSpeciesData!$D$2:$D$4955,$D614),"")</f>
        <v>3.8837106068929039E-2</v>
      </c>
      <c r="AD614" s="23">
        <f>IF(ISNUMBER(AVERAGEIFS(ObservedSpeciesData!AD$2:AD$4955,ObservedSpeciesData!$A$2:$A$4955,$A614,ObservedSpeciesData!$D$2:$D$4955,$D614)),AVERAGEIFS(ObservedSpeciesData!AD$2:AD$4955,ObservedSpeciesData!$A$2:$A$4955,$A614,ObservedSpeciesData!$D$2:$D$4955,$D614),"")</f>
        <v>12.798110249837242</v>
      </c>
      <c r="AE614" s="24">
        <f>IF(ISNUMBER(AVERAGEIFS(ObservedSpeciesData!AE$2:AE$4955,ObservedSpeciesData!$A$2:$A$4955,$A614,ObservedSpeciesData!$D$2:$D$4955,$D614)),AVERAGEIFS(ObservedSpeciesData!AE$2:AE$4955,ObservedSpeciesData!$A$2:$A$4955,$A614,ObservedSpeciesData!$D$2:$D$4955,$D614),"")</f>
        <v>19.157106769295378</v>
      </c>
      <c r="AF614" s="23"/>
      <c r="AG614" s="24"/>
      <c r="AH614" s="23" t="str">
        <f>IF(ISNUMBER(AVERAGEIFS(ObservedSpeciesData!AH$2:AH$4955,ObservedSpeciesData!$A$2:$A$4955,$A614,ObservedSpeciesData!$D$2:$D$4955,$D614)),AVERAGEIFS(ObservedSpeciesData!AH$2:AH$4955,ObservedSpeciesData!$A$2:$A$4955,$A614,ObservedSpeciesData!$D$2:$D$4955,$D614),"")</f>
        <v/>
      </c>
      <c r="AI614" s="23" t="str">
        <f>IF(ISNUMBER(AVERAGEIFS(ObservedSpeciesData!AI$2:AI$4955,ObservedSpeciesData!$A$2:$A$4955,$A614,ObservedSpeciesData!$C$2:$C$4955,$C614,ObservedSpeciesData!$D$2:$D$4955,$D614)),AVERAGEIFS(ObservedSpeciesData!AI$2:AI$4955,ObservedSpeciesData!$A$2:$A$4955,$A614,ObservedSpeciesData!$C$2:$C$4955,$C614,ObservedSpeciesData!$D$2:$D$4955,$D614),"")</f>
        <v/>
      </c>
      <c r="AJ614" s="2">
        <f>COUNTIFS(ObservedSpeciesData!$A$2:$A$828,$A614,ObservedSpeciesData!$D$2:$D$828,$D614)</f>
        <v>0</v>
      </c>
      <c r="AK614" s="2">
        <f t="shared" si="9"/>
        <v>11</v>
      </c>
    </row>
    <row r="615" spans="1:37" x14ac:dyDescent="0.25">
      <c r="A615" s="14" t="s">
        <v>103</v>
      </c>
      <c r="B615" t="s">
        <v>98</v>
      </c>
      <c r="C615" t="s">
        <v>105</v>
      </c>
      <c r="D615" s="13">
        <v>42663</v>
      </c>
      <c r="E615">
        <v>1</v>
      </c>
      <c r="F615">
        <v>50</v>
      </c>
      <c r="G615" s="2" t="s">
        <v>78</v>
      </c>
      <c r="H615" s="2" t="s">
        <v>11</v>
      </c>
      <c r="I615">
        <v>9</v>
      </c>
      <c r="J615" s="2" t="s">
        <v>88</v>
      </c>
      <c r="K615" s="2">
        <f>IF(ISNUMBER(AVERAGEIFS(ObservedSpeciesData!K$2:K$4955,ObservedSpeciesData!$A$2:$A$4955,$A615,ObservedSpeciesData!$D$2:$D$4955,$D615)),AVERAGEIFS(ObservedSpeciesData!K$2:K$4955,ObservedSpeciesData!$A$2:$A$4955,$A615,ObservedSpeciesData!$D$2:$D$4955,$D615),"")</f>
        <v>45</v>
      </c>
      <c r="L615" s="26">
        <f>IF(ISNUMBER(AVERAGEIFS(ObservedSpeciesData!L$2:L$4955,ObservedSpeciesData!$A$2:$A$4955,$A615,ObservedSpeciesData!$D$2:$D$4955,$D615)),AVERAGEIFS(ObservedSpeciesData!L$2:L$4955,ObservedSpeciesData!$A$2:$A$4955,$A615,ObservedSpeciesData!$D$2:$D$4955,$D615),"")</f>
        <v>1243.1666666666667</v>
      </c>
      <c r="M615" s="23">
        <f>IF(ISNUMBER(AVERAGEIFS(ObservedSpeciesData!M$2:M$4955,ObservedSpeciesData!$A$2:$A$4955,$A615,ObservedSpeciesData!$D$2:$D$4955,$D615)),AVERAGEIFS(ObservedSpeciesData!M$2:M$4955,ObservedSpeciesData!$A$2:$A$4955,$A615,ObservedSpeciesData!$D$2:$D$4955,$D615),"")</f>
        <v>124.31666666666666</v>
      </c>
      <c r="N615" s="23" t="str">
        <f>IF(ISNUMBER(AVERAGEIFS(ObservedSpeciesData!N$2:N$4955,ObservedSpeciesData!$A$2:$A$4955,$A615,ObservedSpeciesData!$D$2:$D$4955,$D615)),AVERAGEIFS(ObservedSpeciesData!N$2:N$4955,ObservedSpeciesData!$A$2:$A$4955,$A615,ObservedSpeciesData!$D$2:$D$4955,$D615),"")</f>
        <v/>
      </c>
      <c r="O615" s="23" t="str">
        <f>IF(ISNUMBER(AVERAGEIFS(ObservedSpeciesData!O$2:O$4955,ObservedSpeciesData!$A$2:$A$4955,$A615,ObservedSpeciesData!$D$2:$D$4955,$D615)),AVERAGEIFS(ObservedSpeciesData!O$2:O$4955,ObservedSpeciesData!$A$2:$A$4955,$A615,ObservedSpeciesData!$D$2:$D$4955,$D615),"")</f>
        <v/>
      </c>
      <c r="P615" s="23" t="str">
        <f>IF(ISNUMBER(AVERAGEIFS(ObservedSpeciesData!P$2:P$4955,ObservedSpeciesData!$A$2:$A$4955,$A615,ObservedSpeciesData!$C$2:$C$4955,$C615,ObservedSpeciesData!$D$2:$D$4955,$D615)),AVERAGEIFS(ObservedSpeciesData!P$2:P$4955,ObservedSpeciesData!$A$2:$A$4955,$A615,ObservedSpeciesData!$C$2:$C$4955,$C615,ObservedSpeciesData!$D$2:$D$4955,$D615),"")</f>
        <v/>
      </c>
      <c r="Q615" s="23"/>
      <c r="R615" s="25" t="str">
        <f>IF(ISNUMBER(AVERAGEIFS(ObservedSpeciesData!R$2:R$4955,ObservedSpeciesData!$A$2:$A$4955,$A615,ObservedSpeciesData!$D$2:$D$4955,$D615)),AVERAGEIFS(ObservedSpeciesData!R$2:R$4955,ObservedSpeciesData!$A$2:$A$4955,$A615,ObservedSpeciesData!$D$2:$D$4955,$D615),"")</f>
        <v/>
      </c>
      <c r="S615" s="25" t="str">
        <f>IF(ISNUMBER(AVERAGEIFS(ObservedSpeciesData!S$2:S$4955,ObservedSpeciesData!$A$2:$A$4955,$A615,ObservedSpeciesData!$D$2:$D$4955,$D615)),AVERAGEIFS(ObservedSpeciesData!S$2:S$4955,ObservedSpeciesData!$A$2:$A$4955,$A615,ObservedSpeciesData!$D$2:$D$4955,$D615),"")</f>
        <v/>
      </c>
      <c r="T615" s="23" t="str">
        <f>IF(ISNUMBER(AVERAGEIFS(ObservedSpeciesData!T$2:T$4955,ObservedSpeciesData!$A$2:$A$4955,$A615,ObservedSpeciesData!$D$2:$D$4955,$D615)),AVERAGEIFS(ObservedSpeciesData!T$2:T$4955,ObservedSpeciesData!$A$2:$A$4955,$A615,ObservedSpeciesData!$D$2:$D$4955,$D615),"")</f>
        <v/>
      </c>
      <c r="U615" s="24" t="str">
        <f>IF(ISNUMBER(AVERAGEIFS(ObservedSpeciesData!U$2:U$4955,ObservedSpeciesData!$A$2:$A$4955,$A615,ObservedSpeciesData!$C$2:$C$4955,$C615,ObservedSpeciesData!$D$2:$D$4955,$D615)),AVERAGEIFS(ObservedSpeciesData!U$2:U$4955,ObservedSpeciesData!$A$2:$A$4955,$A615,ObservedSpeciesData!$C$2:$C$4955,$C615,ObservedSpeciesData!$D$2:$D$4955,$D615),"")</f>
        <v/>
      </c>
      <c r="V615" s="23">
        <f>IF(ISNUMBER(AVERAGEIFS(ObservedSpeciesData!V$2:V$4955,ObservedSpeciesData!$A$2:$A$4955,$A615,ObservedSpeciesData!$D$2:$D$4955,$D615)),AVERAGEIFS(ObservedSpeciesData!V$2:V$4955,ObservedSpeciesData!$A$2:$A$4955,$A615,ObservedSpeciesData!$D$2:$D$4955,$D615),"")</f>
        <v>19.504009644190472</v>
      </c>
      <c r="W615" s="23">
        <f>IF(ISNUMBER(AVERAGEIFS(ObservedSpeciesData!W$2:W$4955,ObservedSpeciesData!$A$2:$A$4955,$A615,ObservedSpeciesData!$D$2:$D$4955,$D615)),AVERAGEIFS(ObservedSpeciesData!W$2:W$4955,ObservedSpeciesData!$A$2:$A$4955,$A615,ObservedSpeciesData!$D$2:$D$4955,$D615),"")</f>
        <v>19.180655479431152</v>
      </c>
      <c r="X615" s="23">
        <f>IF(ISNUMBER(AVERAGEIFS(ObservedSpeciesData!X$2:X$4955,ObservedSpeciesData!$A$2:$A$4955,$A615,ObservedSpeciesData!$D$2:$D$4955,$D615)),AVERAGEIFS(ObservedSpeciesData!X$2:X$4955,ObservedSpeciesData!$A$2:$A$4955,$A615,ObservedSpeciesData!$D$2:$D$4955,$D615),"")</f>
        <v>80.561892191569015</v>
      </c>
      <c r="Y615" s="23">
        <f>IF(ISNUMBER(AVERAGEIFS(ObservedSpeciesData!Y$2:Y$4955,ObservedSpeciesData!$A$2:$A$4955,$A615,ObservedSpeciesData!$D$2:$D$4955,$D615)),AVERAGEIFS(ObservedSpeciesData!Y$2:Y$4955,ObservedSpeciesData!$A$2:$A$4955,$A615,ObservedSpeciesData!$D$2:$D$4955,$D615),"")</f>
        <v>29.951918919881184</v>
      </c>
      <c r="Z615" s="23">
        <f>IF(ISNUMBER(AVERAGEIFS(ObservedSpeciesData!Z$2:Z$4955,ObservedSpeciesData!$A$2:$A$4955,$A615,ObservedSpeciesData!$D$2:$D$4955,$D615)),AVERAGEIFS(ObservedSpeciesData!Z$2:Z$4955,ObservedSpeciesData!$A$2:$A$4955,$A615,ObservedSpeciesData!$D$2:$D$4955,$D615),"")</f>
        <v>90.490348180135086</v>
      </c>
      <c r="AA615" s="23">
        <f>IF(ISNUMBER(AVERAGEIFS(ObservedSpeciesData!AA$2:AA$4955,ObservedSpeciesData!$A$2:$A$4955,$A615,ObservedSpeciesData!$D$2:$D$4955,$D615)),AVERAGEIFS(ObservedSpeciesData!AA$2:AA$4955,ObservedSpeciesData!$A$2:$A$4955,$A615,ObservedSpeciesData!$D$2:$D$4955,$D615),"")</f>
        <v>24.272067387898762</v>
      </c>
      <c r="AB615" s="24">
        <f>IF(ISNUMBER(AVERAGEIFS(ObservedSpeciesData!AB$2:AB$4955,ObservedSpeciesData!$A$2:$A$4955,$A615,ObservedSpeciesData!$D$2:$D$4955,$D615)),AVERAGEIFS(ObservedSpeciesData!AB$2:AB$4955,ObservedSpeciesData!$A$2:$A$4955,$A615,ObservedSpeciesData!$D$2:$D$4955,$D615),"")</f>
        <v>3.8835307820638022E-2</v>
      </c>
      <c r="AC615" s="24">
        <f>IF(ISNUMBER(AVERAGEIFS(ObservedSpeciesData!AC$2:AC$4955,ObservedSpeciesData!$A$2:$A$4955,$A615,ObservedSpeciesData!$D$2:$D$4955,$D615)),AVERAGEIFS(ObservedSpeciesData!AC$2:AC$4955,ObservedSpeciesData!$A$2:$A$4955,$A615,ObservedSpeciesData!$D$2:$D$4955,$D615),"")</f>
        <v>3.8835307820638022E-2</v>
      </c>
      <c r="AD615" s="23">
        <f>IF(ISNUMBER(AVERAGEIFS(ObservedSpeciesData!AD$2:AD$4955,ObservedSpeciesData!$A$2:$A$4955,$A615,ObservedSpeciesData!$D$2:$D$4955,$D615)),AVERAGEIFS(ObservedSpeciesData!AD$2:AD$4955,ObservedSpeciesData!$A$2:$A$4955,$A615,ObservedSpeciesData!$D$2:$D$4955,$D615),"")</f>
        <v>12.889902750651041</v>
      </c>
      <c r="AE615" s="24">
        <f>IF(ISNUMBER(AVERAGEIFS(ObservedSpeciesData!AE$2:AE$4955,ObservedSpeciesData!$A$2:$A$4955,$A615,ObservedSpeciesData!$D$2:$D$4955,$D615)),AVERAGEIFS(ObservedSpeciesData!AE$2:AE$4955,ObservedSpeciesData!$A$2:$A$4955,$A615,ObservedSpeciesData!$D$2:$D$4955,$D615),"")</f>
        <v>18.583941176101082</v>
      </c>
      <c r="AF615" s="23"/>
      <c r="AG615" s="24"/>
      <c r="AH615" s="23" t="str">
        <f>IF(ISNUMBER(AVERAGEIFS(ObservedSpeciesData!AH$2:AH$4955,ObservedSpeciesData!$A$2:$A$4955,$A615,ObservedSpeciesData!$D$2:$D$4955,$D615)),AVERAGEIFS(ObservedSpeciesData!AH$2:AH$4955,ObservedSpeciesData!$A$2:$A$4955,$A615,ObservedSpeciesData!$D$2:$D$4955,$D615),"")</f>
        <v/>
      </c>
      <c r="AI615" s="23" t="str">
        <f>IF(ISNUMBER(AVERAGEIFS(ObservedSpeciesData!AI$2:AI$4955,ObservedSpeciesData!$A$2:$A$4955,$A615,ObservedSpeciesData!$C$2:$C$4955,$C615,ObservedSpeciesData!$D$2:$D$4955,$D615)),AVERAGEIFS(ObservedSpeciesData!AI$2:AI$4955,ObservedSpeciesData!$A$2:$A$4955,$A615,ObservedSpeciesData!$C$2:$C$4955,$C615,ObservedSpeciesData!$D$2:$D$4955,$D615),"")</f>
        <v/>
      </c>
      <c r="AJ615" s="2">
        <f>COUNTIFS(ObservedSpeciesData!$A$2:$A$828,$A615,ObservedSpeciesData!$D$2:$D$828,$D615)</f>
        <v>0</v>
      </c>
      <c r="AK615" s="2">
        <f t="shared" si="9"/>
        <v>11</v>
      </c>
    </row>
    <row r="616" spans="1:37" x14ac:dyDescent="0.25">
      <c r="A616" s="14" t="s">
        <v>102</v>
      </c>
      <c r="B616" t="s">
        <v>98</v>
      </c>
      <c r="C616" t="s">
        <v>105</v>
      </c>
      <c r="D616" s="13">
        <v>42663</v>
      </c>
      <c r="E616">
        <v>1</v>
      </c>
      <c r="F616">
        <v>100</v>
      </c>
      <c r="G616" s="2" t="s">
        <v>78</v>
      </c>
      <c r="H616" s="2" t="s">
        <v>11</v>
      </c>
      <c r="I616">
        <v>9</v>
      </c>
      <c r="J616" s="2" t="s">
        <v>88</v>
      </c>
      <c r="K616" s="2">
        <f>IF(ISNUMBER(AVERAGEIFS(ObservedSpeciesData!K$2:K$4955,ObservedSpeciesData!$A$2:$A$4955,$A616,ObservedSpeciesData!$D$2:$D$4955,$D616)),AVERAGEIFS(ObservedSpeciesData!K$2:K$4955,ObservedSpeciesData!$A$2:$A$4955,$A616,ObservedSpeciesData!$D$2:$D$4955,$D616),"")</f>
        <v>78</v>
      </c>
      <c r="L616" s="26">
        <f>IF(ISNUMBER(AVERAGEIFS(ObservedSpeciesData!L$2:L$4955,ObservedSpeciesData!$A$2:$A$4955,$A616,ObservedSpeciesData!$D$2:$D$4955,$D616)),AVERAGEIFS(ObservedSpeciesData!L$2:L$4955,ObservedSpeciesData!$A$2:$A$4955,$A616,ObservedSpeciesData!$D$2:$D$4955,$D616),"")</f>
        <v>1266.125</v>
      </c>
      <c r="M616" s="23">
        <f>IF(ISNUMBER(AVERAGEIFS(ObservedSpeciesData!M$2:M$4955,ObservedSpeciesData!$A$2:$A$4955,$A616,ObservedSpeciesData!$D$2:$D$4955,$D616)),AVERAGEIFS(ObservedSpeciesData!M$2:M$4955,ObservedSpeciesData!$A$2:$A$4955,$A616,ObservedSpeciesData!$D$2:$D$4955,$D616),"")</f>
        <v>126.61250000000001</v>
      </c>
      <c r="N616" s="23" t="str">
        <f>IF(ISNUMBER(AVERAGEIFS(ObservedSpeciesData!N$2:N$4955,ObservedSpeciesData!$A$2:$A$4955,$A616,ObservedSpeciesData!$D$2:$D$4955,$D616)),AVERAGEIFS(ObservedSpeciesData!N$2:N$4955,ObservedSpeciesData!$A$2:$A$4955,$A616,ObservedSpeciesData!$D$2:$D$4955,$D616),"")</f>
        <v/>
      </c>
      <c r="O616" s="23" t="str">
        <f>IF(ISNUMBER(AVERAGEIFS(ObservedSpeciesData!O$2:O$4955,ObservedSpeciesData!$A$2:$A$4955,$A616,ObservedSpeciesData!$D$2:$D$4955,$D616)),AVERAGEIFS(ObservedSpeciesData!O$2:O$4955,ObservedSpeciesData!$A$2:$A$4955,$A616,ObservedSpeciesData!$D$2:$D$4955,$D616),"")</f>
        <v/>
      </c>
      <c r="P616" s="23" t="str">
        <f>IF(ISNUMBER(AVERAGEIFS(ObservedSpeciesData!P$2:P$4955,ObservedSpeciesData!$A$2:$A$4955,$A616,ObservedSpeciesData!$C$2:$C$4955,$C616,ObservedSpeciesData!$D$2:$D$4955,$D616)),AVERAGEIFS(ObservedSpeciesData!P$2:P$4955,ObservedSpeciesData!$A$2:$A$4955,$A616,ObservedSpeciesData!$C$2:$C$4955,$C616,ObservedSpeciesData!$D$2:$D$4955,$D616),"")</f>
        <v/>
      </c>
      <c r="Q616" s="23"/>
      <c r="R616" s="25" t="str">
        <f>IF(ISNUMBER(AVERAGEIFS(ObservedSpeciesData!R$2:R$4955,ObservedSpeciesData!$A$2:$A$4955,$A616,ObservedSpeciesData!$D$2:$D$4955,$D616)),AVERAGEIFS(ObservedSpeciesData!R$2:R$4955,ObservedSpeciesData!$A$2:$A$4955,$A616,ObservedSpeciesData!$D$2:$D$4955,$D616),"")</f>
        <v/>
      </c>
      <c r="S616" s="25" t="str">
        <f>IF(ISNUMBER(AVERAGEIFS(ObservedSpeciesData!S$2:S$4955,ObservedSpeciesData!$A$2:$A$4955,$A616,ObservedSpeciesData!$D$2:$D$4955,$D616)),AVERAGEIFS(ObservedSpeciesData!S$2:S$4955,ObservedSpeciesData!$A$2:$A$4955,$A616,ObservedSpeciesData!$D$2:$D$4955,$D616),"")</f>
        <v/>
      </c>
      <c r="T616" s="23" t="str">
        <f>IF(ISNUMBER(AVERAGEIFS(ObservedSpeciesData!T$2:T$4955,ObservedSpeciesData!$A$2:$A$4955,$A616,ObservedSpeciesData!$D$2:$D$4955,$D616)),AVERAGEIFS(ObservedSpeciesData!T$2:T$4955,ObservedSpeciesData!$A$2:$A$4955,$A616,ObservedSpeciesData!$D$2:$D$4955,$D616),"")</f>
        <v/>
      </c>
      <c r="U616" s="24" t="str">
        <f>IF(ISNUMBER(AVERAGEIFS(ObservedSpeciesData!U$2:U$4955,ObservedSpeciesData!$A$2:$A$4955,$A616,ObservedSpeciesData!$C$2:$C$4955,$C616,ObservedSpeciesData!$D$2:$D$4955,$D616)),AVERAGEIFS(ObservedSpeciesData!U$2:U$4955,ObservedSpeciesData!$A$2:$A$4955,$A616,ObservedSpeciesData!$C$2:$C$4955,$C616,ObservedSpeciesData!$D$2:$D$4955,$D616),"")</f>
        <v/>
      </c>
      <c r="V616" s="23">
        <f>IF(ISNUMBER(AVERAGEIFS(ObservedSpeciesData!V$2:V$4955,ObservedSpeciesData!$A$2:$A$4955,$A616,ObservedSpeciesData!$D$2:$D$4955,$D616)),AVERAGEIFS(ObservedSpeciesData!V$2:V$4955,ObservedSpeciesData!$A$2:$A$4955,$A616,ObservedSpeciesData!$D$2:$D$4955,$D616),"")</f>
        <v>19.264068524042766</v>
      </c>
      <c r="W616" s="23">
        <f>IF(ISNUMBER(AVERAGEIFS(ObservedSpeciesData!W$2:W$4955,ObservedSpeciesData!$A$2:$A$4955,$A616,ObservedSpeciesData!$D$2:$D$4955,$D616)),AVERAGEIFS(ObservedSpeciesData!W$2:W$4955,ObservedSpeciesData!$A$2:$A$4955,$A616,ObservedSpeciesData!$D$2:$D$4955,$D616),"")</f>
        <v>19.416248798370361</v>
      </c>
      <c r="X616" s="23">
        <f>IF(ISNUMBER(AVERAGEIFS(ObservedSpeciesData!X$2:X$4955,ObservedSpeciesData!$A$2:$A$4955,$A616,ObservedSpeciesData!$D$2:$D$4955,$D616)),AVERAGEIFS(ObservedSpeciesData!X$2:X$4955,ObservedSpeciesData!$A$2:$A$4955,$A616,ObservedSpeciesData!$D$2:$D$4955,$D616),"")</f>
        <v>80.660535176595047</v>
      </c>
      <c r="Y616" s="23">
        <f>IF(ISNUMBER(AVERAGEIFS(ObservedSpeciesData!Y$2:Y$4955,ObservedSpeciesData!$A$2:$A$4955,$A616,ObservedSpeciesData!$D$2:$D$4955,$D616)),AVERAGEIFS(ObservedSpeciesData!Y$2:Y$4955,ObservedSpeciesData!$A$2:$A$4955,$A616,ObservedSpeciesData!$D$2:$D$4955,$D616),"")</f>
        <v>29.325064659118652</v>
      </c>
      <c r="Z616" s="23">
        <f>IF(ISNUMBER(AVERAGEIFS(ObservedSpeciesData!Z$2:Z$4955,ObservedSpeciesData!$A$2:$A$4955,$A616,ObservedSpeciesData!$D$2:$D$4955,$D616)),AVERAGEIFS(ObservedSpeciesData!Z$2:Z$4955,ObservedSpeciesData!$A$2:$A$4955,$A616,ObservedSpeciesData!$D$2:$D$4955,$D616),"")</f>
        <v>90.500114440917969</v>
      </c>
      <c r="AA616" s="23">
        <f>IF(ISNUMBER(AVERAGEIFS(ObservedSpeciesData!AA$2:AA$4955,ObservedSpeciesData!$A$2:$A$4955,$A616,ObservedSpeciesData!$D$2:$D$4955,$D616)),AVERAGEIFS(ObservedSpeciesData!AA$2:AA$4955,ObservedSpeciesData!$A$2:$A$4955,$A616,ObservedSpeciesData!$D$2:$D$4955,$D616),"")</f>
        <v>24.114092032114666</v>
      </c>
      <c r="AB616" s="24">
        <f>IF(ISNUMBER(AVERAGEIFS(ObservedSpeciesData!AB$2:AB$4955,ObservedSpeciesData!$A$2:$A$4955,$A616,ObservedSpeciesData!$D$2:$D$4955,$D616)),AVERAGEIFS(ObservedSpeciesData!AB$2:AB$4955,ObservedSpeciesData!$A$2:$A$4955,$A616,ObservedSpeciesData!$D$2:$D$4955,$D616),"")</f>
        <v>3.8582547251383464E-2</v>
      </c>
      <c r="AC616" s="24">
        <f>IF(ISNUMBER(AVERAGEIFS(ObservedSpeciesData!AC$2:AC$4955,ObservedSpeciesData!$A$2:$A$4955,$A616,ObservedSpeciesData!$D$2:$D$4955,$D616)),AVERAGEIFS(ObservedSpeciesData!AC$2:AC$4955,ObservedSpeciesData!$A$2:$A$4955,$A616,ObservedSpeciesData!$D$2:$D$4955,$D616),"")</f>
        <v>3.8582547251383464E-2</v>
      </c>
      <c r="AD616" s="23">
        <f>IF(ISNUMBER(AVERAGEIFS(ObservedSpeciesData!AD$2:AD$4955,ObservedSpeciesData!$A$2:$A$4955,$A616,ObservedSpeciesData!$D$2:$D$4955,$D616)),AVERAGEIFS(ObservedSpeciesData!AD$2:AD$4955,ObservedSpeciesData!$A$2:$A$4955,$A616,ObservedSpeciesData!$D$2:$D$4955,$D616),"")</f>
        <v>12.905685628255211</v>
      </c>
      <c r="AE616" s="24">
        <f>IF(ISNUMBER(AVERAGEIFS(ObservedSpeciesData!AE$2:AE$4955,ObservedSpeciesData!$A$2:$A$4955,$A616,ObservedSpeciesData!$D$2:$D$4955,$D616)),AVERAGEIFS(ObservedSpeciesData!AE$2:AE$4955,ObservedSpeciesData!$A$2:$A$4955,$A616,ObservedSpeciesData!$D$2:$D$4955,$D616),"")</f>
        <v>18.263521470484221</v>
      </c>
      <c r="AF616" s="23"/>
      <c r="AG616" s="24"/>
      <c r="AH616" s="23" t="str">
        <f>IF(ISNUMBER(AVERAGEIFS(ObservedSpeciesData!AH$2:AH$4955,ObservedSpeciesData!$A$2:$A$4955,$A616,ObservedSpeciesData!$D$2:$D$4955,$D616)),AVERAGEIFS(ObservedSpeciesData!AH$2:AH$4955,ObservedSpeciesData!$A$2:$A$4955,$A616,ObservedSpeciesData!$D$2:$D$4955,$D616),"")</f>
        <v/>
      </c>
      <c r="AI616" s="23" t="str">
        <f>IF(ISNUMBER(AVERAGEIFS(ObservedSpeciesData!AI$2:AI$4955,ObservedSpeciesData!$A$2:$A$4955,$A616,ObservedSpeciesData!$C$2:$C$4955,$C616,ObservedSpeciesData!$D$2:$D$4955,$D616)),AVERAGEIFS(ObservedSpeciesData!AI$2:AI$4955,ObservedSpeciesData!$A$2:$A$4955,$A616,ObservedSpeciesData!$C$2:$C$4955,$C616,ObservedSpeciesData!$D$2:$D$4955,$D616),"")</f>
        <v/>
      </c>
      <c r="AJ616" s="2">
        <f>COUNTIFS(ObservedSpeciesData!$A$2:$A$828,$A616,ObservedSpeciesData!$D$2:$D$828,$D616)</f>
        <v>0</v>
      </c>
      <c r="AK616" s="2">
        <f t="shared" si="9"/>
        <v>11</v>
      </c>
    </row>
    <row r="617" spans="1:37" x14ac:dyDescent="0.25">
      <c r="A617" s="14" t="s">
        <v>101</v>
      </c>
      <c r="B617" t="s">
        <v>98</v>
      </c>
      <c r="C617" t="s">
        <v>105</v>
      </c>
      <c r="D617" s="13">
        <v>42663</v>
      </c>
      <c r="E617">
        <v>1</v>
      </c>
      <c r="F617">
        <v>200</v>
      </c>
      <c r="G617" s="2" t="s">
        <v>78</v>
      </c>
      <c r="H617" s="2" t="s">
        <v>11</v>
      </c>
      <c r="I617">
        <v>9</v>
      </c>
      <c r="J617" s="2" t="s">
        <v>88</v>
      </c>
      <c r="K617" s="2">
        <f>IF(ISNUMBER(AVERAGEIFS(ObservedSpeciesData!K$2:K$4955,ObservedSpeciesData!$A$2:$A$4955,$A617,ObservedSpeciesData!$D$2:$D$4955,$D617)),AVERAGEIFS(ObservedSpeciesData!K$2:K$4955,ObservedSpeciesData!$A$2:$A$4955,$A617,ObservedSpeciesData!$D$2:$D$4955,$D617),"")</f>
        <v>156</v>
      </c>
      <c r="L617" s="26">
        <f>IF(ISNUMBER(AVERAGEIFS(ObservedSpeciesData!L$2:L$4955,ObservedSpeciesData!$A$2:$A$4955,$A617,ObservedSpeciesData!$D$2:$D$4955,$D617)),AVERAGEIFS(ObservedSpeciesData!L$2:L$4955,ObservedSpeciesData!$A$2:$A$4955,$A617,ObservedSpeciesData!$D$2:$D$4955,$D617),"")</f>
        <v>1409.0833333333333</v>
      </c>
      <c r="M617" s="23">
        <f>IF(ISNUMBER(AVERAGEIFS(ObservedSpeciesData!M$2:M$4955,ObservedSpeciesData!$A$2:$A$4955,$A617,ObservedSpeciesData!$D$2:$D$4955,$D617)),AVERAGEIFS(ObservedSpeciesData!M$2:M$4955,ObservedSpeciesData!$A$2:$A$4955,$A617,ObservedSpeciesData!$D$2:$D$4955,$D617),"")</f>
        <v>140.90833333333333</v>
      </c>
      <c r="N617" s="23" t="str">
        <f>IF(ISNUMBER(AVERAGEIFS(ObservedSpeciesData!N$2:N$4955,ObservedSpeciesData!$A$2:$A$4955,$A617,ObservedSpeciesData!$D$2:$D$4955,$D617)),AVERAGEIFS(ObservedSpeciesData!N$2:N$4955,ObservedSpeciesData!$A$2:$A$4955,$A617,ObservedSpeciesData!$D$2:$D$4955,$D617),"")</f>
        <v/>
      </c>
      <c r="O617" s="23" t="str">
        <f>IF(ISNUMBER(AVERAGEIFS(ObservedSpeciesData!O$2:O$4955,ObservedSpeciesData!$A$2:$A$4955,$A617,ObservedSpeciesData!$D$2:$D$4955,$D617)),AVERAGEIFS(ObservedSpeciesData!O$2:O$4955,ObservedSpeciesData!$A$2:$A$4955,$A617,ObservedSpeciesData!$D$2:$D$4955,$D617),"")</f>
        <v/>
      </c>
      <c r="P617" s="23" t="str">
        <f>IF(ISNUMBER(AVERAGEIFS(ObservedSpeciesData!P$2:P$4955,ObservedSpeciesData!$A$2:$A$4955,$A617,ObservedSpeciesData!$C$2:$C$4955,$C617,ObservedSpeciesData!$D$2:$D$4955,$D617)),AVERAGEIFS(ObservedSpeciesData!P$2:P$4955,ObservedSpeciesData!$A$2:$A$4955,$A617,ObservedSpeciesData!$C$2:$C$4955,$C617,ObservedSpeciesData!$D$2:$D$4955,$D617),"")</f>
        <v/>
      </c>
      <c r="Q617" s="23"/>
      <c r="R617" s="25" t="str">
        <f>IF(ISNUMBER(AVERAGEIFS(ObservedSpeciesData!R$2:R$4955,ObservedSpeciesData!$A$2:$A$4955,$A617,ObservedSpeciesData!$D$2:$D$4955,$D617)),AVERAGEIFS(ObservedSpeciesData!R$2:R$4955,ObservedSpeciesData!$A$2:$A$4955,$A617,ObservedSpeciesData!$D$2:$D$4955,$D617),"")</f>
        <v/>
      </c>
      <c r="S617" s="25" t="str">
        <f>IF(ISNUMBER(AVERAGEIFS(ObservedSpeciesData!S$2:S$4955,ObservedSpeciesData!$A$2:$A$4955,$A617,ObservedSpeciesData!$D$2:$D$4955,$D617)),AVERAGEIFS(ObservedSpeciesData!S$2:S$4955,ObservedSpeciesData!$A$2:$A$4955,$A617,ObservedSpeciesData!$D$2:$D$4955,$D617),"")</f>
        <v/>
      </c>
      <c r="T617" s="23" t="str">
        <f>IF(ISNUMBER(AVERAGEIFS(ObservedSpeciesData!T$2:T$4955,ObservedSpeciesData!$A$2:$A$4955,$A617,ObservedSpeciesData!$D$2:$D$4955,$D617)),AVERAGEIFS(ObservedSpeciesData!T$2:T$4955,ObservedSpeciesData!$A$2:$A$4955,$A617,ObservedSpeciesData!$D$2:$D$4955,$D617),"")</f>
        <v/>
      </c>
      <c r="U617" s="24" t="str">
        <f>IF(ISNUMBER(AVERAGEIFS(ObservedSpeciesData!U$2:U$4955,ObservedSpeciesData!$A$2:$A$4955,$A617,ObservedSpeciesData!$C$2:$C$4955,$C617,ObservedSpeciesData!$D$2:$D$4955,$D617)),AVERAGEIFS(ObservedSpeciesData!U$2:U$4955,ObservedSpeciesData!$A$2:$A$4955,$A617,ObservedSpeciesData!$C$2:$C$4955,$C617,ObservedSpeciesData!$D$2:$D$4955,$D617),"")</f>
        <v/>
      </c>
      <c r="V617" s="23">
        <f>IF(ISNUMBER(AVERAGEIFS(ObservedSpeciesData!V$2:V$4955,ObservedSpeciesData!$A$2:$A$4955,$A617,ObservedSpeciesData!$D$2:$D$4955,$D617)),AVERAGEIFS(ObservedSpeciesData!V$2:V$4955,ObservedSpeciesData!$A$2:$A$4955,$A617,ObservedSpeciesData!$D$2:$D$4955,$D617),"")</f>
        <v>19.302379926045734</v>
      </c>
      <c r="W617" s="23">
        <f>IF(ISNUMBER(AVERAGEIFS(ObservedSpeciesData!W$2:W$4955,ObservedSpeciesData!$A$2:$A$4955,$A617,ObservedSpeciesData!$D$2:$D$4955,$D617)),AVERAGEIFS(ObservedSpeciesData!W$2:W$4955,ObservedSpeciesData!$A$2:$A$4955,$A617,ObservedSpeciesData!$D$2:$D$4955,$D617),"")</f>
        <v>17.489320755004883</v>
      </c>
      <c r="X617" s="23">
        <f>IF(ISNUMBER(AVERAGEIFS(ObservedSpeciesData!X$2:X$4955,ObservedSpeciesData!$A$2:$A$4955,$A617,ObservedSpeciesData!$D$2:$D$4955,$D617)),AVERAGEIFS(ObservedSpeciesData!X$2:X$4955,ObservedSpeciesData!$A$2:$A$4955,$A617,ObservedSpeciesData!$D$2:$D$4955,$D617),"")</f>
        <v>80.132591883341476</v>
      </c>
      <c r="Y617" s="23">
        <f>IF(ISNUMBER(AVERAGEIFS(ObservedSpeciesData!Y$2:Y$4955,ObservedSpeciesData!$A$2:$A$4955,$A617,ObservedSpeciesData!$D$2:$D$4955,$D617)),AVERAGEIFS(ObservedSpeciesData!Y$2:Y$4955,ObservedSpeciesData!$A$2:$A$4955,$A617,ObservedSpeciesData!$D$2:$D$4955,$D617),"")</f>
        <v>29.167935212453205</v>
      </c>
      <c r="Z617" s="23">
        <f>IF(ISNUMBER(AVERAGEIFS(ObservedSpeciesData!Z$2:Z$4955,ObservedSpeciesData!$A$2:$A$4955,$A617,ObservedSpeciesData!$D$2:$D$4955,$D617)),AVERAGEIFS(ObservedSpeciesData!Z$2:Z$4955,ObservedSpeciesData!$A$2:$A$4955,$A617,ObservedSpeciesData!$D$2:$D$4955,$D617),"")</f>
        <v>90.047520955403641</v>
      </c>
      <c r="AA617" s="23">
        <f>IF(ISNUMBER(AVERAGEIFS(ObservedSpeciesData!AA$2:AA$4955,ObservedSpeciesData!$A$2:$A$4955,$A617,ObservedSpeciesData!$D$2:$D$4955,$D617)),AVERAGEIFS(ObservedSpeciesData!AA$2:AA$4955,ObservedSpeciesData!$A$2:$A$4955,$A617,ObservedSpeciesData!$D$2:$D$4955,$D617),"")</f>
        <v>25.144328435262043</v>
      </c>
      <c r="AB617" s="24">
        <f>IF(ISNUMBER(AVERAGEIFS(ObservedSpeciesData!AB$2:AB$4955,ObservedSpeciesData!$A$2:$A$4955,$A617,ObservedSpeciesData!$D$2:$D$4955,$D617)),AVERAGEIFS(ObservedSpeciesData!AB$2:AB$4955,ObservedSpeciesData!$A$2:$A$4955,$A617,ObservedSpeciesData!$D$2:$D$4955,$D617),"")</f>
        <v>4.0230925496419268E-2</v>
      </c>
      <c r="AC617" s="24">
        <f>IF(ISNUMBER(AVERAGEIFS(ObservedSpeciesData!AC$2:AC$4955,ObservedSpeciesData!$A$2:$A$4955,$A617,ObservedSpeciesData!$D$2:$D$4955,$D617)),AVERAGEIFS(ObservedSpeciesData!AC$2:AC$4955,ObservedSpeciesData!$A$2:$A$4955,$A617,ObservedSpeciesData!$D$2:$D$4955,$D617),"")</f>
        <v>4.0230925496419268E-2</v>
      </c>
      <c r="AD617" s="23">
        <f>IF(ISNUMBER(AVERAGEIFS(ObservedSpeciesData!AD$2:AD$4955,ObservedSpeciesData!$A$2:$A$4955,$A617,ObservedSpeciesData!$D$2:$D$4955,$D617)),AVERAGEIFS(ObservedSpeciesData!AD$2:AD$4955,ObservedSpeciesData!$A$2:$A$4955,$A617,ObservedSpeciesData!$D$2:$D$4955,$D617),"")</f>
        <v>12.821214701334634</v>
      </c>
      <c r="AE617" s="24">
        <f>IF(ISNUMBER(AVERAGEIFS(ObservedSpeciesData!AE$2:AE$4955,ObservedSpeciesData!$A$2:$A$4955,$A617,ObservedSpeciesData!$D$2:$D$4955,$D617)),AVERAGEIFS(ObservedSpeciesData!AE$2:AE$4955,ObservedSpeciesData!$A$2:$A$4955,$A617,ObservedSpeciesData!$D$2:$D$4955,$D617),"")</f>
        <v>16.860617020950048</v>
      </c>
      <c r="AF617" s="23"/>
      <c r="AG617" s="24"/>
      <c r="AH617" s="23" t="str">
        <f>IF(ISNUMBER(AVERAGEIFS(ObservedSpeciesData!AH$2:AH$4955,ObservedSpeciesData!$A$2:$A$4955,$A617,ObservedSpeciesData!$D$2:$D$4955,$D617)),AVERAGEIFS(ObservedSpeciesData!AH$2:AH$4955,ObservedSpeciesData!$A$2:$A$4955,$A617,ObservedSpeciesData!$D$2:$D$4955,$D617),"")</f>
        <v/>
      </c>
      <c r="AI617" s="23" t="str">
        <f>IF(ISNUMBER(AVERAGEIFS(ObservedSpeciesData!AI$2:AI$4955,ObservedSpeciesData!$A$2:$A$4955,$A617,ObservedSpeciesData!$C$2:$C$4955,$C617,ObservedSpeciesData!$D$2:$D$4955,$D617)),AVERAGEIFS(ObservedSpeciesData!AI$2:AI$4955,ObservedSpeciesData!$A$2:$A$4955,$A617,ObservedSpeciesData!$C$2:$C$4955,$C617,ObservedSpeciesData!$D$2:$D$4955,$D617),"")</f>
        <v/>
      </c>
      <c r="AJ617" s="2">
        <f>COUNTIFS(ObservedSpeciesData!$A$2:$A$828,$A617,ObservedSpeciesData!$D$2:$D$828,$D617)</f>
        <v>0</v>
      </c>
      <c r="AK617" s="2">
        <f t="shared" si="9"/>
        <v>11</v>
      </c>
    </row>
    <row r="618" spans="1:37" x14ac:dyDescent="0.25">
      <c r="A618" s="14" t="s">
        <v>100</v>
      </c>
      <c r="B618" t="s">
        <v>98</v>
      </c>
      <c r="C618" t="s">
        <v>105</v>
      </c>
      <c r="D618" s="13">
        <v>42663</v>
      </c>
      <c r="E618">
        <v>1</v>
      </c>
      <c r="F618">
        <v>350</v>
      </c>
      <c r="G618" s="2" t="s">
        <v>78</v>
      </c>
      <c r="H618" s="2" t="s">
        <v>11</v>
      </c>
      <c r="I618">
        <v>9</v>
      </c>
      <c r="J618" s="2" t="s">
        <v>88</v>
      </c>
      <c r="K618" s="2">
        <f>IF(ISNUMBER(AVERAGEIFS(ObservedSpeciesData!K$2:K$4955,ObservedSpeciesData!$A$2:$A$4955,$A618,ObservedSpeciesData!$D$2:$D$4955,$D618)),AVERAGEIFS(ObservedSpeciesData!K$2:K$4955,ObservedSpeciesData!$A$2:$A$4955,$A618,ObservedSpeciesData!$D$2:$D$4955,$D618),"")</f>
        <v>272</v>
      </c>
      <c r="L618" s="26">
        <f>IF(ISNUMBER(AVERAGEIFS(ObservedSpeciesData!L$2:L$4955,ObservedSpeciesData!$A$2:$A$4955,$A618,ObservedSpeciesData!$D$2:$D$4955,$D618)),AVERAGEIFS(ObservedSpeciesData!L$2:L$4955,ObservedSpeciesData!$A$2:$A$4955,$A618,ObservedSpeciesData!$D$2:$D$4955,$D618),"")</f>
        <v>1617.1666666666667</v>
      </c>
      <c r="M618" s="23">
        <f>IF(ISNUMBER(AVERAGEIFS(ObservedSpeciesData!M$2:M$4955,ObservedSpeciesData!$A$2:$A$4955,$A618,ObservedSpeciesData!$D$2:$D$4955,$D618)),AVERAGEIFS(ObservedSpeciesData!M$2:M$4955,ObservedSpeciesData!$A$2:$A$4955,$A618,ObservedSpeciesData!$D$2:$D$4955,$D618),"")</f>
        <v>161.71666666666667</v>
      </c>
      <c r="N618" s="23" t="str">
        <f>IF(ISNUMBER(AVERAGEIFS(ObservedSpeciesData!N$2:N$4955,ObservedSpeciesData!$A$2:$A$4955,$A618,ObservedSpeciesData!$D$2:$D$4955,$D618)),AVERAGEIFS(ObservedSpeciesData!N$2:N$4955,ObservedSpeciesData!$A$2:$A$4955,$A618,ObservedSpeciesData!$D$2:$D$4955,$D618),"")</f>
        <v/>
      </c>
      <c r="O618" s="23" t="str">
        <f>IF(ISNUMBER(AVERAGEIFS(ObservedSpeciesData!O$2:O$4955,ObservedSpeciesData!$A$2:$A$4955,$A618,ObservedSpeciesData!$D$2:$D$4955,$D618)),AVERAGEIFS(ObservedSpeciesData!O$2:O$4955,ObservedSpeciesData!$A$2:$A$4955,$A618,ObservedSpeciesData!$D$2:$D$4955,$D618),"")</f>
        <v/>
      </c>
      <c r="P618" s="23" t="str">
        <f>IF(ISNUMBER(AVERAGEIFS(ObservedSpeciesData!P$2:P$4955,ObservedSpeciesData!$A$2:$A$4955,$A618,ObservedSpeciesData!$C$2:$C$4955,$C618,ObservedSpeciesData!$D$2:$D$4955,$D618)),AVERAGEIFS(ObservedSpeciesData!P$2:P$4955,ObservedSpeciesData!$A$2:$A$4955,$A618,ObservedSpeciesData!$C$2:$C$4955,$C618,ObservedSpeciesData!$D$2:$D$4955,$D618),"")</f>
        <v/>
      </c>
      <c r="Q618" s="23"/>
      <c r="R618" s="25" t="str">
        <f>IF(ISNUMBER(AVERAGEIFS(ObservedSpeciesData!R$2:R$4955,ObservedSpeciesData!$A$2:$A$4955,$A618,ObservedSpeciesData!$D$2:$D$4955,$D618)),AVERAGEIFS(ObservedSpeciesData!R$2:R$4955,ObservedSpeciesData!$A$2:$A$4955,$A618,ObservedSpeciesData!$D$2:$D$4955,$D618),"")</f>
        <v/>
      </c>
      <c r="S618" s="25" t="str">
        <f>IF(ISNUMBER(AVERAGEIFS(ObservedSpeciesData!S$2:S$4955,ObservedSpeciesData!$A$2:$A$4955,$A618,ObservedSpeciesData!$D$2:$D$4955,$D618)),AVERAGEIFS(ObservedSpeciesData!S$2:S$4955,ObservedSpeciesData!$A$2:$A$4955,$A618,ObservedSpeciesData!$D$2:$D$4955,$D618),"")</f>
        <v/>
      </c>
      <c r="T618" s="23" t="str">
        <f>IF(ISNUMBER(AVERAGEIFS(ObservedSpeciesData!T$2:T$4955,ObservedSpeciesData!$A$2:$A$4955,$A618,ObservedSpeciesData!$D$2:$D$4955,$D618)),AVERAGEIFS(ObservedSpeciesData!T$2:T$4955,ObservedSpeciesData!$A$2:$A$4955,$A618,ObservedSpeciesData!$D$2:$D$4955,$D618),"")</f>
        <v/>
      </c>
      <c r="U618" s="24" t="str">
        <f>IF(ISNUMBER(AVERAGEIFS(ObservedSpeciesData!U$2:U$4955,ObservedSpeciesData!$A$2:$A$4955,$A618,ObservedSpeciesData!$C$2:$C$4955,$C618,ObservedSpeciesData!$D$2:$D$4955,$D618)),AVERAGEIFS(ObservedSpeciesData!U$2:U$4955,ObservedSpeciesData!$A$2:$A$4955,$A618,ObservedSpeciesData!$C$2:$C$4955,$C618,ObservedSpeciesData!$D$2:$D$4955,$D618),"")</f>
        <v/>
      </c>
      <c r="V618" s="23">
        <f>IF(ISNUMBER(AVERAGEIFS(ObservedSpeciesData!V$2:V$4955,ObservedSpeciesData!$A$2:$A$4955,$A618,ObservedSpeciesData!$D$2:$D$4955,$D618)),AVERAGEIFS(ObservedSpeciesData!V$2:V$4955,ObservedSpeciesData!$A$2:$A$4955,$A618,ObservedSpeciesData!$D$2:$D$4955,$D618),"")</f>
        <v>18.600158135096233</v>
      </c>
      <c r="W618" s="23">
        <f>IF(ISNUMBER(AVERAGEIFS(ObservedSpeciesData!W$2:W$4955,ObservedSpeciesData!$A$2:$A$4955,$A618,ObservedSpeciesData!$D$2:$D$4955,$D618)),AVERAGEIFS(ObservedSpeciesData!W$2:W$4955,ObservedSpeciesData!$A$2:$A$4955,$A618,ObservedSpeciesData!$D$2:$D$4955,$D618),"")</f>
        <v>17.678009827931721</v>
      </c>
      <c r="X618" s="23">
        <f>IF(ISNUMBER(AVERAGEIFS(ObservedSpeciesData!X$2:X$4955,ObservedSpeciesData!$A$2:$A$4955,$A618,ObservedSpeciesData!$D$2:$D$4955,$D618)),AVERAGEIFS(ObservedSpeciesData!X$2:X$4955,ObservedSpeciesData!$A$2:$A$4955,$A618,ObservedSpeciesData!$D$2:$D$4955,$D618),"")</f>
        <v>81.223100026448563</v>
      </c>
      <c r="Y618" s="23">
        <f>IF(ISNUMBER(AVERAGEIFS(ObservedSpeciesData!Y$2:Y$4955,ObservedSpeciesData!$A$2:$A$4955,$A618,ObservedSpeciesData!$D$2:$D$4955,$D618)),AVERAGEIFS(ObservedSpeciesData!Y$2:Y$4955,ObservedSpeciesData!$A$2:$A$4955,$A618,ObservedSpeciesData!$D$2:$D$4955,$D618),"")</f>
        <v>27.480238914489746</v>
      </c>
      <c r="Z618" s="23">
        <f>IF(ISNUMBER(AVERAGEIFS(ObservedSpeciesData!Z$2:Z$4955,ObservedSpeciesData!$A$2:$A$4955,$A618,ObservedSpeciesData!$D$2:$D$4955,$D618)),AVERAGEIFS(ObservedSpeciesData!Z$2:Z$4955,ObservedSpeciesData!$A$2:$A$4955,$A618,ObservedSpeciesData!$D$2:$D$4955,$D618),"")</f>
        <v>90.071666081746415</v>
      </c>
      <c r="AA618" s="23">
        <f>IF(ISNUMBER(AVERAGEIFS(ObservedSpeciesData!AA$2:AA$4955,ObservedSpeciesData!$A$2:$A$4955,$A618,ObservedSpeciesData!$D$2:$D$4955,$D618)),AVERAGEIFS(ObservedSpeciesData!AA$2:AA$4955,ObservedSpeciesData!$A$2:$A$4955,$A618,ObservedSpeciesData!$D$2:$D$4955,$D618),"")</f>
        <v>27.005204677581787</v>
      </c>
      <c r="AB618" s="24">
        <f>IF(ISNUMBER(AVERAGEIFS(ObservedSpeciesData!AB$2:AB$4955,ObservedSpeciesData!$A$2:$A$4955,$A618,ObservedSpeciesData!$D$2:$D$4955,$D618)),AVERAGEIFS(ObservedSpeciesData!AB$2:AB$4955,ObservedSpeciesData!$A$2:$A$4955,$A618,ObservedSpeciesData!$D$2:$D$4955,$D618),"")</f>
        <v>4.3208327484130858E-2</v>
      </c>
      <c r="AC618" s="24">
        <f>IF(ISNUMBER(AVERAGEIFS(ObservedSpeciesData!AC$2:AC$4955,ObservedSpeciesData!$A$2:$A$4955,$A618,ObservedSpeciesData!$D$2:$D$4955,$D618)),AVERAGEIFS(ObservedSpeciesData!AC$2:AC$4955,ObservedSpeciesData!$A$2:$A$4955,$A618,ObservedSpeciesData!$D$2:$D$4955,$D618),"")</f>
        <v>4.3208327484130858E-2</v>
      </c>
      <c r="AD618" s="23">
        <f>IF(ISNUMBER(AVERAGEIFS(ObservedSpeciesData!AD$2:AD$4955,ObservedSpeciesData!$A$2:$A$4955,$A618,ObservedSpeciesData!$D$2:$D$4955,$D618)),AVERAGEIFS(ObservedSpeciesData!AD$2:AD$4955,ObservedSpeciesData!$A$2:$A$4955,$A618,ObservedSpeciesData!$D$2:$D$4955,$D618),"")</f>
        <v>12.995696004231773</v>
      </c>
      <c r="AE618" s="24">
        <f>IF(ISNUMBER(AVERAGEIFS(ObservedSpeciesData!AE$2:AE$4955,ObservedSpeciesData!$A$2:$A$4955,$A618,ObservedSpeciesData!$D$2:$D$4955,$D618)),AVERAGEIFS(ObservedSpeciesData!AE$2:AE$4955,ObservedSpeciesData!$A$2:$A$4955,$A618,ObservedSpeciesData!$D$2:$D$4955,$D618),"")</f>
        <v>14.836041285458903</v>
      </c>
      <c r="AF618" s="23"/>
      <c r="AG618" s="24"/>
      <c r="AH618" s="23" t="str">
        <f>IF(ISNUMBER(AVERAGEIFS(ObservedSpeciesData!AH$2:AH$4955,ObservedSpeciesData!$A$2:$A$4955,$A618,ObservedSpeciesData!$D$2:$D$4955,$D618)),AVERAGEIFS(ObservedSpeciesData!AH$2:AH$4955,ObservedSpeciesData!$A$2:$A$4955,$A618,ObservedSpeciesData!$D$2:$D$4955,$D618),"")</f>
        <v/>
      </c>
      <c r="AI618" s="23" t="str">
        <f>IF(ISNUMBER(AVERAGEIFS(ObservedSpeciesData!AI$2:AI$4955,ObservedSpeciesData!$A$2:$A$4955,$A618,ObservedSpeciesData!$C$2:$C$4955,$C618,ObservedSpeciesData!$D$2:$D$4955,$D618)),AVERAGEIFS(ObservedSpeciesData!AI$2:AI$4955,ObservedSpeciesData!$A$2:$A$4955,$A618,ObservedSpeciesData!$C$2:$C$4955,$C618,ObservedSpeciesData!$D$2:$D$4955,$D618),"")</f>
        <v/>
      </c>
      <c r="AJ618" s="2">
        <f>COUNTIFS(ObservedSpeciesData!$A$2:$A$828,$A618,ObservedSpeciesData!$D$2:$D$828,$D618)</f>
        <v>0</v>
      </c>
      <c r="AK618" s="2">
        <f t="shared" si="9"/>
        <v>11</v>
      </c>
    </row>
    <row r="619" spans="1:37" x14ac:dyDescent="0.25">
      <c r="A619" s="14" t="s">
        <v>99</v>
      </c>
      <c r="B619" t="s">
        <v>98</v>
      </c>
      <c r="C619" t="s">
        <v>105</v>
      </c>
      <c r="D619" s="13">
        <v>42663</v>
      </c>
      <c r="E619">
        <v>1</v>
      </c>
      <c r="F619">
        <v>500</v>
      </c>
      <c r="G619" s="2" t="s">
        <v>78</v>
      </c>
      <c r="H619" s="2" t="s">
        <v>11</v>
      </c>
      <c r="I619">
        <v>9</v>
      </c>
      <c r="J619" s="2" t="s">
        <v>88</v>
      </c>
      <c r="K619" s="2">
        <f>IF(ISNUMBER(AVERAGEIFS(ObservedSpeciesData!K$2:K$4955,ObservedSpeciesData!$A$2:$A$4955,$A619,ObservedSpeciesData!$D$2:$D$4955,$D619)),AVERAGEIFS(ObservedSpeciesData!K$2:K$4955,ObservedSpeciesData!$A$2:$A$4955,$A619,ObservedSpeciesData!$D$2:$D$4955,$D619),"")</f>
        <v>389</v>
      </c>
      <c r="L619" s="26">
        <f>IF(ISNUMBER(AVERAGEIFS(ObservedSpeciesData!L$2:L$4955,ObservedSpeciesData!$A$2:$A$4955,$A619,ObservedSpeciesData!$D$2:$D$4955,$D619)),AVERAGEIFS(ObservedSpeciesData!L$2:L$4955,ObservedSpeciesData!$A$2:$A$4955,$A619,ObservedSpeciesData!$D$2:$D$4955,$D619),"")</f>
        <v>1798.125</v>
      </c>
      <c r="M619" s="23">
        <f>IF(ISNUMBER(AVERAGEIFS(ObservedSpeciesData!M$2:M$4955,ObservedSpeciesData!$A$2:$A$4955,$A619,ObservedSpeciesData!$D$2:$D$4955,$D619)),AVERAGEIFS(ObservedSpeciesData!M$2:M$4955,ObservedSpeciesData!$A$2:$A$4955,$A619,ObservedSpeciesData!$D$2:$D$4955,$D619),"")</f>
        <v>179.81250000000003</v>
      </c>
      <c r="N619" s="23" t="str">
        <f>IF(ISNUMBER(AVERAGEIFS(ObservedSpeciesData!N$2:N$4955,ObservedSpeciesData!$A$2:$A$4955,$A619,ObservedSpeciesData!$D$2:$D$4955,$D619)),AVERAGEIFS(ObservedSpeciesData!N$2:N$4955,ObservedSpeciesData!$A$2:$A$4955,$A619,ObservedSpeciesData!$D$2:$D$4955,$D619),"")</f>
        <v/>
      </c>
      <c r="O619" s="23" t="str">
        <f>IF(ISNUMBER(AVERAGEIFS(ObservedSpeciesData!O$2:O$4955,ObservedSpeciesData!$A$2:$A$4955,$A619,ObservedSpeciesData!$D$2:$D$4955,$D619)),AVERAGEIFS(ObservedSpeciesData!O$2:O$4955,ObservedSpeciesData!$A$2:$A$4955,$A619,ObservedSpeciesData!$D$2:$D$4955,$D619),"")</f>
        <v/>
      </c>
      <c r="P619" s="23" t="str">
        <f>IF(ISNUMBER(AVERAGEIFS(ObservedSpeciesData!P$2:P$4955,ObservedSpeciesData!$A$2:$A$4955,$A619,ObservedSpeciesData!$C$2:$C$4955,$C619,ObservedSpeciesData!$D$2:$D$4955,$D619)),AVERAGEIFS(ObservedSpeciesData!P$2:P$4955,ObservedSpeciesData!$A$2:$A$4955,$A619,ObservedSpeciesData!$C$2:$C$4955,$C619,ObservedSpeciesData!$D$2:$D$4955,$D619),"")</f>
        <v/>
      </c>
      <c r="Q619" s="23"/>
      <c r="R619" s="25" t="str">
        <f>IF(ISNUMBER(AVERAGEIFS(ObservedSpeciesData!R$2:R$4955,ObservedSpeciesData!$A$2:$A$4955,$A619,ObservedSpeciesData!$D$2:$D$4955,$D619)),AVERAGEIFS(ObservedSpeciesData!R$2:R$4955,ObservedSpeciesData!$A$2:$A$4955,$A619,ObservedSpeciesData!$D$2:$D$4955,$D619),"")</f>
        <v/>
      </c>
      <c r="S619" s="25" t="str">
        <f>IF(ISNUMBER(AVERAGEIFS(ObservedSpeciesData!S$2:S$4955,ObservedSpeciesData!$A$2:$A$4955,$A619,ObservedSpeciesData!$D$2:$D$4955,$D619)),AVERAGEIFS(ObservedSpeciesData!S$2:S$4955,ObservedSpeciesData!$A$2:$A$4955,$A619,ObservedSpeciesData!$D$2:$D$4955,$D619),"")</f>
        <v/>
      </c>
      <c r="T619" s="23" t="str">
        <f>IF(ISNUMBER(AVERAGEIFS(ObservedSpeciesData!T$2:T$4955,ObservedSpeciesData!$A$2:$A$4955,$A619,ObservedSpeciesData!$D$2:$D$4955,$D619)),AVERAGEIFS(ObservedSpeciesData!T$2:T$4955,ObservedSpeciesData!$A$2:$A$4955,$A619,ObservedSpeciesData!$D$2:$D$4955,$D619),"")</f>
        <v/>
      </c>
      <c r="U619" s="24" t="str">
        <f>IF(ISNUMBER(AVERAGEIFS(ObservedSpeciesData!U$2:U$4955,ObservedSpeciesData!$A$2:$A$4955,$A619,ObservedSpeciesData!$C$2:$C$4955,$C619,ObservedSpeciesData!$D$2:$D$4955,$D619)),AVERAGEIFS(ObservedSpeciesData!U$2:U$4955,ObservedSpeciesData!$A$2:$A$4955,$A619,ObservedSpeciesData!$C$2:$C$4955,$C619,ObservedSpeciesData!$D$2:$D$4955,$D619),"")</f>
        <v/>
      </c>
      <c r="V619" s="23">
        <f>IF(ISNUMBER(AVERAGEIFS(ObservedSpeciesData!V$2:V$4955,ObservedSpeciesData!$A$2:$A$4955,$A619,ObservedSpeciesData!$D$2:$D$4955,$D619)),AVERAGEIFS(ObservedSpeciesData!V$2:V$4955,ObservedSpeciesData!$A$2:$A$4955,$A619,ObservedSpeciesData!$D$2:$D$4955,$D619),"")</f>
        <v>18.817250490188599</v>
      </c>
      <c r="W619" s="23">
        <f>IF(ISNUMBER(AVERAGEIFS(ObservedSpeciesData!W$2:W$4955,ObservedSpeciesData!$A$2:$A$4955,$A619,ObservedSpeciesData!$D$2:$D$4955,$D619)),AVERAGEIFS(ObservedSpeciesData!W$2:W$4955,ObservedSpeciesData!$A$2:$A$4955,$A619,ObservedSpeciesData!$D$2:$D$4955,$D619),"")</f>
        <v>16.640558560689289</v>
      </c>
      <c r="X619" s="23">
        <f>IF(ISNUMBER(AVERAGEIFS(ObservedSpeciesData!X$2:X$4955,ObservedSpeciesData!$A$2:$A$4955,$A619,ObservedSpeciesData!$D$2:$D$4955,$D619)),AVERAGEIFS(ObservedSpeciesData!X$2:X$4955,ObservedSpeciesData!$A$2:$A$4955,$A619,ObservedSpeciesData!$D$2:$D$4955,$D619),"")</f>
        <v>80.881249109903976</v>
      </c>
      <c r="Y619" s="23">
        <f>IF(ISNUMBER(AVERAGEIFS(ObservedSpeciesData!Y$2:Y$4955,ObservedSpeciesData!$A$2:$A$4955,$A619,ObservedSpeciesData!$D$2:$D$4955,$D619)),AVERAGEIFS(ObservedSpeciesData!Y$2:Y$4955,ObservedSpeciesData!$A$2:$A$4955,$A619,ObservedSpeciesData!$D$2:$D$4955,$D619),"")</f>
        <v>28.537412961324055</v>
      </c>
      <c r="Z619" s="23">
        <f>IF(ISNUMBER(AVERAGEIFS(ObservedSpeciesData!Z$2:Z$4955,ObservedSpeciesData!$A$2:$A$4955,$A619,ObservedSpeciesData!$D$2:$D$4955,$D619)),AVERAGEIFS(ObservedSpeciesData!Z$2:Z$4955,ObservedSpeciesData!$A$2:$A$4955,$A619,ObservedSpeciesData!$D$2:$D$4955,$D619),"")</f>
        <v>90.280783335367843</v>
      </c>
      <c r="AA619" s="23">
        <f>IF(ISNUMBER(AVERAGEIFS(ObservedSpeciesData!AA$2:AA$4955,ObservedSpeciesData!$A$2:$A$4955,$A619,ObservedSpeciesData!$D$2:$D$4955,$D619)),AVERAGEIFS(ObservedSpeciesData!AA$2:AA$4955,ObservedSpeciesData!$A$2:$A$4955,$A619,ObservedSpeciesData!$D$2:$D$4955,$D619),"")</f>
        <v>27.84799877802531</v>
      </c>
      <c r="AB619" s="24">
        <f>IF(ISNUMBER(AVERAGEIFS(ObservedSpeciesData!AB$2:AB$4955,ObservedSpeciesData!$A$2:$A$4955,$A619,ObservedSpeciesData!$D$2:$D$4955,$D619)),AVERAGEIFS(ObservedSpeciesData!AB$2:AB$4955,ObservedSpeciesData!$A$2:$A$4955,$A619,ObservedSpeciesData!$D$2:$D$4955,$D619),"")</f>
        <v>4.4556798044840494E-2</v>
      </c>
      <c r="AC619" s="24">
        <f>IF(ISNUMBER(AVERAGEIFS(ObservedSpeciesData!AC$2:AC$4955,ObservedSpeciesData!$A$2:$A$4955,$A619,ObservedSpeciesData!$D$2:$D$4955,$D619)),AVERAGEIFS(ObservedSpeciesData!AC$2:AC$4955,ObservedSpeciesData!$A$2:$A$4955,$A619,ObservedSpeciesData!$D$2:$D$4955,$D619),"")</f>
        <v>4.4556798044840494E-2</v>
      </c>
      <c r="AD619" s="23">
        <f>IF(ISNUMBER(AVERAGEIFS(ObservedSpeciesData!AD$2:AD$4955,ObservedSpeciesData!$A$2:$A$4955,$A619,ObservedSpeciesData!$D$2:$D$4955,$D619)),AVERAGEIFS(ObservedSpeciesData!AD$2:AD$4955,ObservedSpeciesData!$A$2:$A$4955,$A619,ObservedSpeciesData!$D$2:$D$4955,$D619),"")</f>
        <v>12.940999857584636</v>
      </c>
      <c r="AE619" s="24">
        <f>IF(ISNUMBER(AVERAGEIFS(ObservedSpeciesData!AE$2:AE$4955,ObservedSpeciesData!$A$2:$A$4955,$A619,ObservedSpeciesData!$D$2:$D$4955,$D619)),AVERAGEIFS(ObservedSpeciesData!AE$2:AE$4955,ObservedSpeciesData!$A$2:$A$4955,$A619,ObservedSpeciesData!$D$2:$D$4955,$D619),"")</f>
        <v>14.359665191248359</v>
      </c>
      <c r="AF619" s="23"/>
      <c r="AG619" s="24"/>
      <c r="AH619" s="23" t="str">
        <f>IF(ISNUMBER(AVERAGEIFS(ObservedSpeciesData!AH$2:AH$4955,ObservedSpeciesData!$A$2:$A$4955,$A619,ObservedSpeciesData!$D$2:$D$4955,$D619)),AVERAGEIFS(ObservedSpeciesData!AH$2:AH$4955,ObservedSpeciesData!$A$2:$A$4955,$A619,ObservedSpeciesData!$D$2:$D$4955,$D619),"")</f>
        <v/>
      </c>
      <c r="AI619" s="23" t="str">
        <f>IF(ISNUMBER(AVERAGEIFS(ObservedSpeciesData!AI$2:AI$4955,ObservedSpeciesData!$A$2:$A$4955,$A619,ObservedSpeciesData!$C$2:$C$4955,$C619,ObservedSpeciesData!$D$2:$D$4955,$D619)),AVERAGEIFS(ObservedSpeciesData!AI$2:AI$4955,ObservedSpeciesData!$A$2:$A$4955,$A619,ObservedSpeciesData!$C$2:$C$4955,$C619,ObservedSpeciesData!$D$2:$D$4955,$D619),"")</f>
        <v/>
      </c>
      <c r="AJ619" s="2">
        <f>COUNTIFS(ObservedSpeciesData!$A$2:$A$828,$A619,ObservedSpeciesData!$D$2:$D$828,$D619)</f>
        <v>0</v>
      </c>
      <c r="AK619" s="2">
        <f t="shared" si="9"/>
        <v>11</v>
      </c>
    </row>
    <row r="620" spans="1:37" x14ac:dyDescent="0.25">
      <c r="A620" s="14" t="s">
        <v>104</v>
      </c>
      <c r="B620" t="s">
        <v>98</v>
      </c>
      <c r="C620" t="s">
        <v>105</v>
      </c>
      <c r="D620" s="13">
        <v>42671</v>
      </c>
      <c r="E620">
        <v>1</v>
      </c>
      <c r="F620">
        <v>0</v>
      </c>
      <c r="G620" s="2" t="s">
        <v>78</v>
      </c>
      <c r="H620" s="2" t="s">
        <v>11</v>
      </c>
      <c r="I620">
        <v>3</v>
      </c>
      <c r="J620" s="2" t="s">
        <v>77</v>
      </c>
      <c r="K620" s="2">
        <f>IF(ISNUMBER(AVERAGEIFS(ObservedSpeciesData!K$2:K$4955,ObservedSpeciesData!$A$2:$A$4955,$A620,ObservedSpeciesData!$D$2:$D$4955,$D620)),AVERAGEIFS(ObservedSpeciesData!K$2:K$4955,ObservedSpeciesData!$A$2:$A$4955,$A620,ObservedSpeciesData!$D$2:$D$4955,$D620),"")</f>
        <v>0</v>
      </c>
      <c r="L620" s="26" t="str">
        <f>IF(ISNUMBER(AVERAGEIFS(ObservedSpeciesData!L$2:L$4955,ObservedSpeciesData!$A$2:$A$4955,$A620,ObservedSpeciesData!$D$2:$D$4955,$D620)),AVERAGEIFS(ObservedSpeciesData!L$2:L$4955,ObservedSpeciesData!$A$2:$A$4955,$A620,ObservedSpeciesData!$D$2:$D$4955,$D620),"")</f>
        <v/>
      </c>
      <c r="M620" s="23" t="str">
        <f>IF(ISNUMBER(AVERAGEIFS(ObservedSpeciesData!M$2:M$4955,ObservedSpeciesData!$A$2:$A$4955,$A620,ObservedSpeciesData!$D$2:$D$4955,$D620)),AVERAGEIFS(ObservedSpeciesData!M$2:M$4955,ObservedSpeciesData!$A$2:$A$4955,$A620,ObservedSpeciesData!$D$2:$D$4955,$D620),"")</f>
        <v/>
      </c>
      <c r="N620" s="23">
        <f>IF(ISNUMBER(AVERAGEIFS(ObservedSpeciesData!N$2:N$4955,ObservedSpeciesData!$A$2:$A$4955,$A620,ObservedSpeciesData!$D$2:$D$4955,$D620)),AVERAGEIFS(ObservedSpeciesData!N$2:N$4955,ObservedSpeciesData!$A$2:$A$4955,$A620,ObservedSpeciesData!$D$2:$D$4955,$D620),"")</f>
        <v>1650.0753179190147</v>
      </c>
      <c r="O620" s="23">
        <f>IF(ISNUMBER(AVERAGEIFS(ObservedSpeciesData!O$2:O$4955,ObservedSpeciesData!$A$2:$A$4955,$A620,ObservedSpeciesData!$D$2:$D$4955,$D620)),AVERAGEIFS(ObservedSpeciesData!O$2:O$4955,ObservedSpeciesData!$A$2:$A$4955,$A620,ObservedSpeciesData!$D$2:$D$4955,$D620),"")</f>
        <v>165.00753179190144</v>
      </c>
      <c r="P620" s="23">
        <f>IF(ISNUMBER(AVERAGEIFS(ObservedSpeciesData!P$2:P$4955,ObservedSpeciesData!$A$2:$A$4955,$A620,ObservedSpeciesData!$C$2:$C$4955,$C620,ObservedSpeciesData!$D$2:$D$4955,$D620)),AVERAGEIFS(ObservedSpeciesData!P$2:P$4955,ObservedSpeciesData!$A$2:$A$4955,$A620,ObservedSpeciesData!$C$2:$C$4955,$C620,ObservedSpeciesData!$D$2:$D$4955,$D620),"")</f>
        <v>188.9372624795746</v>
      </c>
      <c r="Q620" s="23"/>
      <c r="R620" s="25" t="str">
        <f>IF(ISNUMBER(AVERAGEIFS(ObservedSpeciesData!R$2:R$4955,ObservedSpeciesData!$A$2:$A$4955,$A620,ObservedSpeciesData!$D$2:$D$4955,$D620)),AVERAGEIFS(ObservedSpeciesData!R$2:R$4955,ObservedSpeciesData!$A$2:$A$4955,$A620,ObservedSpeciesData!$D$2:$D$4955,$D620),"")</f>
        <v/>
      </c>
      <c r="S620" s="25" t="str">
        <f>IF(ISNUMBER(AVERAGEIFS(ObservedSpeciesData!S$2:S$4955,ObservedSpeciesData!$A$2:$A$4955,$A620,ObservedSpeciesData!$D$2:$D$4955,$D620)),AVERAGEIFS(ObservedSpeciesData!S$2:S$4955,ObservedSpeciesData!$A$2:$A$4955,$A620,ObservedSpeciesData!$D$2:$D$4955,$D620),"")</f>
        <v/>
      </c>
      <c r="T620" s="23" t="str">
        <f>IF(ISNUMBER(AVERAGEIFS(ObservedSpeciesData!T$2:T$4955,ObservedSpeciesData!$A$2:$A$4955,$A620,ObservedSpeciesData!$D$2:$D$4955,$D620)),AVERAGEIFS(ObservedSpeciesData!T$2:T$4955,ObservedSpeciesData!$A$2:$A$4955,$A620,ObservedSpeciesData!$D$2:$D$4955,$D620),"")</f>
        <v/>
      </c>
      <c r="U620" s="24" t="str">
        <f>IF(ISNUMBER(AVERAGEIFS(ObservedSpeciesData!U$2:U$4955,ObservedSpeciesData!$A$2:$A$4955,$A620,ObservedSpeciesData!$C$2:$C$4955,$C620,ObservedSpeciesData!$D$2:$D$4955,$D620)),AVERAGEIFS(ObservedSpeciesData!U$2:U$4955,ObservedSpeciesData!$A$2:$A$4955,$A620,ObservedSpeciesData!$C$2:$C$4955,$C620,ObservedSpeciesData!$D$2:$D$4955,$D620),"")</f>
        <v/>
      </c>
      <c r="V620" s="23">
        <f>IF(ISNUMBER(AVERAGEIFS(ObservedSpeciesData!V$2:V$4955,ObservedSpeciesData!$A$2:$A$4955,$A620,ObservedSpeciesData!$D$2:$D$4955,$D620)),AVERAGEIFS(ObservedSpeciesData!V$2:V$4955,ObservedSpeciesData!$A$2:$A$4955,$A620,ObservedSpeciesData!$D$2:$D$4955,$D620),"")</f>
        <v>24.392437934875488</v>
      </c>
      <c r="W620" s="23">
        <f>IF(ISNUMBER(AVERAGEIFS(ObservedSpeciesData!W$2:W$4955,ObservedSpeciesData!$A$2:$A$4955,$A620,ObservedSpeciesData!$D$2:$D$4955,$D620)),AVERAGEIFS(ObservedSpeciesData!W$2:W$4955,ObservedSpeciesData!$A$2:$A$4955,$A620,ObservedSpeciesData!$D$2:$D$4955,$D620),"")</f>
        <v>19.533897042274475</v>
      </c>
      <c r="X620" s="23">
        <f>IF(ISNUMBER(AVERAGEIFS(ObservedSpeciesData!X$2:X$4955,ObservedSpeciesData!$A$2:$A$4955,$A620,ObservedSpeciesData!$D$2:$D$4955,$D620)),AVERAGEIFS(ObservedSpeciesData!X$2:X$4955,ObservedSpeciesData!$A$2:$A$4955,$A620,ObservedSpeciesData!$D$2:$D$4955,$D620),"")</f>
        <v>75.331277847290039</v>
      </c>
      <c r="Y620" s="23">
        <f>IF(ISNUMBER(AVERAGEIFS(ObservedSpeciesData!Y$2:Y$4955,ObservedSpeciesData!$A$2:$A$4955,$A620,ObservedSpeciesData!$D$2:$D$4955,$D620)),AVERAGEIFS(ObservedSpeciesData!Y$2:Y$4955,ObservedSpeciesData!$A$2:$A$4955,$A620,ObservedSpeciesData!$D$2:$D$4955,$D620),"")</f>
        <v>43.100324153900146</v>
      </c>
      <c r="Z620" s="23">
        <f>IF(ISNUMBER(AVERAGEIFS(ObservedSpeciesData!Z$2:Z$4955,ObservedSpeciesData!$A$2:$A$4955,$A620,ObservedSpeciesData!$D$2:$D$4955,$D620)),AVERAGEIFS(ObservedSpeciesData!Z$2:Z$4955,ObservedSpeciesData!$A$2:$A$4955,$A620,ObservedSpeciesData!$D$2:$D$4955,$D620),"")</f>
        <v>90.872234344482422</v>
      </c>
      <c r="AA620" s="23">
        <f>IF(ISNUMBER(AVERAGEIFS(ObservedSpeciesData!AA$2:AA$4955,ObservedSpeciesData!$A$2:$A$4955,$A620,ObservedSpeciesData!$D$2:$D$4955,$D620)),AVERAGEIFS(ObservedSpeciesData!AA$2:AA$4955,ObservedSpeciesData!$A$2:$A$4955,$A620,ObservedSpeciesData!$D$2:$D$4955,$D620),"")</f>
        <v>15.376872658729553</v>
      </c>
      <c r="AB620" s="24">
        <f>IF(ISNUMBER(AVERAGEIFS(ObservedSpeciesData!AB$2:AB$4955,ObservedSpeciesData!$A$2:$A$4955,$A620,ObservedSpeciesData!$D$2:$D$4955,$D620)),AVERAGEIFS(ObservedSpeciesData!AB$2:AB$4955,ObservedSpeciesData!$A$2:$A$4955,$A620,ObservedSpeciesData!$D$2:$D$4955,$D620),"")</f>
        <v>2.4602996253967283E-2</v>
      </c>
      <c r="AC620" s="24">
        <f>IF(ISNUMBER(AVERAGEIFS(ObservedSpeciesData!AC$2:AC$4955,ObservedSpeciesData!$A$2:$A$4955,$A620,ObservedSpeciesData!$D$2:$D$4955,$D620)),AVERAGEIFS(ObservedSpeciesData!AC$2:AC$4955,ObservedSpeciesData!$A$2:$A$4955,$A620,ObservedSpeciesData!$D$2:$D$4955,$D620),"")</f>
        <v>2.4602996253967283E-2</v>
      </c>
      <c r="AD620" s="23">
        <f>IF(ISNUMBER(AVERAGEIFS(ObservedSpeciesData!AD$2:AD$4955,ObservedSpeciesData!$A$2:$A$4955,$A620,ObservedSpeciesData!$D$2:$D$4955,$D620)),AVERAGEIFS(ObservedSpeciesData!AD$2:AD$4955,ObservedSpeciesData!$A$2:$A$4955,$A620,ObservedSpeciesData!$D$2:$D$4955,$D620),"")</f>
        <v>12.053004455566407</v>
      </c>
      <c r="AE620" s="24">
        <f>IF(ISNUMBER(AVERAGEIFS(ObservedSpeciesData!AE$2:AE$4955,ObservedSpeciesData!$A$2:$A$4955,$A620,ObservedSpeciesData!$D$2:$D$4955,$D620)),AVERAGEIFS(ObservedSpeciesData!AE$2:AE$4955,ObservedSpeciesData!$A$2:$A$4955,$A620,ObservedSpeciesData!$D$2:$D$4955,$D620),"")</f>
        <v>21.381026953471714</v>
      </c>
      <c r="AF620" s="23"/>
      <c r="AG620" s="24"/>
      <c r="AH620" s="23">
        <f>IF(ISNUMBER(AVERAGEIFS(ObservedSpeciesData!AH$2:AH$4955,ObservedSpeciesData!$A$2:$A$4955,$A620,ObservedSpeciesData!$D$2:$D$4955,$D620)),AVERAGEIFS(ObservedSpeciesData!AH$2:AH$4955,ObservedSpeciesData!$A$2:$A$4955,$A620,ObservedSpeciesData!$D$2:$D$4955,$D620),"")</f>
        <v>4.0518749999999999</v>
      </c>
      <c r="AI620" s="23">
        <f>IF(ISNUMBER(AVERAGEIFS(ObservedSpeciesData!AI$2:AI$4955,ObservedSpeciesData!$A$2:$A$4955,$A620,ObservedSpeciesData!$C$2:$C$4955,$C620,ObservedSpeciesData!$D$2:$D$4955,$D620)),AVERAGEIFS(ObservedSpeciesData!AI$2:AI$4955,ObservedSpeciesData!$A$2:$A$4955,$A620,ObservedSpeciesData!$C$2:$C$4955,$C620,ObservedSpeciesData!$D$2:$D$4955,$D620),"")</f>
        <v>4.6029999999999998</v>
      </c>
      <c r="AJ620" s="2">
        <f>COUNTIFS(ObservedSpeciesData!$A$2:$A$828,$A620,ObservedSpeciesData!$D$2:$D$828,$D620)</f>
        <v>0</v>
      </c>
      <c r="AK620" s="2">
        <f t="shared" si="9"/>
        <v>15</v>
      </c>
    </row>
    <row r="621" spans="1:37" x14ac:dyDescent="0.25">
      <c r="A621" s="14" t="s">
        <v>103</v>
      </c>
      <c r="B621" t="s">
        <v>98</v>
      </c>
      <c r="C621" t="s">
        <v>105</v>
      </c>
      <c r="D621" s="13">
        <v>42671</v>
      </c>
      <c r="E621">
        <v>1</v>
      </c>
      <c r="F621">
        <v>50</v>
      </c>
      <c r="G621" s="2" t="s">
        <v>78</v>
      </c>
      <c r="H621" s="2" t="s">
        <v>11</v>
      </c>
      <c r="I621">
        <v>3</v>
      </c>
      <c r="J621" s="2" t="s">
        <v>77</v>
      </c>
      <c r="K621" s="2">
        <f>IF(ISNUMBER(AVERAGEIFS(ObservedSpeciesData!K$2:K$4955,ObservedSpeciesData!$A$2:$A$4955,$A621,ObservedSpeciesData!$D$2:$D$4955,$D621)),AVERAGEIFS(ObservedSpeciesData!K$2:K$4955,ObservedSpeciesData!$A$2:$A$4955,$A621,ObservedSpeciesData!$D$2:$D$4955,$D621),"")</f>
        <v>45</v>
      </c>
      <c r="L621" s="26" t="str">
        <f>IF(ISNUMBER(AVERAGEIFS(ObservedSpeciesData!L$2:L$4955,ObservedSpeciesData!$A$2:$A$4955,$A621,ObservedSpeciesData!$D$2:$D$4955,$D621)),AVERAGEIFS(ObservedSpeciesData!L$2:L$4955,ObservedSpeciesData!$A$2:$A$4955,$A621,ObservedSpeciesData!$D$2:$D$4955,$D621),"")</f>
        <v/>
      </c>
      <c r="M621" s="23" t="str">
        <f>IF(ISNUMBER(AVERAGEIFS(ObservedSpeciesData!M$2:M$4955,ObservedSpeciesData!$A$2:$A$4955,$A621,ObservedSpeciesData!$D$2:$D$4955,$D621)),AVERAGEIFS(ObservedSpeciesData!M$2:M$4955,ObservedSpeciesData!$A$2:$A$4955,$A621,ObservedSpeciesData!$D$2:$D$4955,$D621),"")</f>
        <v/>
      </c>
      <c r="N621" s="23">
        <f>IF(ISNUMBER(AVERAGEIFS(ObservedSpeciesData!N$2:N$4955,ObservedSpeciesData!$A$2:$A$4955,$A621,ObservedSpeciesData!$D$2:$D$4955,$D621)),AVERAGEIFS(ObservedSpeciesData!N$2:N$4955,ObservedSpeciesData!$A$2:$A$4955,$A621,ObservedSpeciesData!$D$2:$D$4955,$D621),"")</f>
        <v>1677.6594989494147</v>
      </c>
      <c r="O621" s="23">
        <f>IF(ISNUMBER(AVERAGEIFS(ObservedSpeciesData!O$2:O$4955,ObservedSpeciesData!$A$2:$A$4955,$A621,ObservedSpeciesData!$D$2:$D$4955,$D621)),AVERAGEIFS(ObservedSpeciesData!O$2:O$4955,ObservedSpeciesData!$A$2:$A$4955,$A621,ObservedSpeciesData!$D$2:$D$4955,$D621),"")</f>
        <v>167.76594989494151</v>
      </c>
      <c r="P621" s="23">
        <f>IF(ISNUMBER(AVERAGEIFS(ObservedSpeciesData!P$2:P$4955,ObservedSpeciesData!$A$2:$A$4955,$A621,ObservedSpeciesData!$C$2:$C$4955,$C621,ObservedSpeciesData!$D$2:$D$4955,$D621)),AVERAGEIFS(ObservedSpeciesData!P$2:P$4955,ObservedSpeciesData!$A$2:$A$4955,$A621,ObservedSpeciesData!$C$2:$C$4955,$C621,ObservedSpeciesData!$D$2:$D$4955,$D621),"")</f>
        <v>200.00947797530023</v>
      </c>
      <c r="Q621" s="23"/>
      <c r="R621" s="25" t="str">
        <f>IF(ISNUMBER(AVERAGEIFS(ObservedSpeciesData!R$2:R$4955,ObservedSpeciesData!$A$2:$A$4955,$A621,ObservedSpeciesData!$D$2:$D$4955,$D621)),AVERAGEIFS(ObservedSpeciesData!R$2:R$4955,ObservedSpeciesData!$A$2:$A$4955,$A621,ObservedSpeciesData!$D$2:$D$4955,$D621),"")</f>
        <v/>
      </c>
      <c r="S621" s="25" t="str">
        <f>IF(ISNUMBER(AVERAGEIFS(ObservedSpeciesData!S$2:S$4955,ObservedSpeciesData!$A$2:$A$4955,$A621,ObservedSpeciesData!$D$2:$D$4955,$D621)),AVERAGEIFS(ObservedSpeciesData!S$2:S$4955,ObservedSpeciesData!$A$2:$A$4955,$A621,ObservedSpeciesData!$D$2:$D$4955,$D621),"")</f>
        <v/>
      </c>
      <c r="T621" s="23" t="str">
        <f>IF(ISNUMBER(AVERAGEIFS(ObservedSpeciesData!T$2:T$4955,ObservedSpeciesData!$A$2:$A$4955,$A621,ObservedSpeciesData!$D$2:$D$4955,$D621)),AVERAGEIFS(ObservedSpeciesData!T$2:T$4955,ObservedSpeciesData!$A$2:$A$4955,$A621,ObservedSpeciesData!$D$2:$D$4955,$D621),"")</f>
        <v/>
      </c>
      <c r="U621" s="24" t="str">
        <f>IF(ISNUMBER(AVERAGEIFS(ObservedSpeciesData!U$2:U$4955,ObservedSpeciesData!$A$2:$A$4955,$A621,ObservedSpeciesData!$C$2:$C$4955,$C621,ObservedSpeciesData!$D$2:$D$4955,$D621)),AVERAGEIFS(ObservedSpeciesData!U$2:U$4955,ObservedSpeciesData!$A$2:$A$4955,$A621,ObservedSpeciesData!$C$2:$C$4955,$C621,ObservedSpeciesData!$D$2:$D$4955,$D621),"")</f>
        <v/>
      </c>
      <c r="V621" s="23">
        <f>IF(ISNUMBER(AVERAGEIFS(ObservedSpeciesData!V$2:V$4955,ObservedSpeciesData!$A$2:$A$4955,$A621,ObservedSpeciesData!$D$2:$D$4955,$D621)),AVERAGEIFS(ObservedSpeciesData!V$2:V$4955,ObservedSpeciesData!$A$2:$A$4955,$A621,ObservedSpeciesData!$D$2:$D$4955,$D621),"")</f>
        <v>24.577534675598145</v>
      </c>
      <c r="W621" s="23">
        <f>IF(ISNUMBER(AVERAGEIFS(ObservedSpeciesData!W$2:W$4955,ObservedSpeciesData!$A$2:$A$4955,$A621,ObservedSpeciesData!$D$2:$D$4955,$D621)),AVERAGEIFS(ObservedSpeciesData!W$2:W$4955,ObservedSpeciesData!$A$2:$A$4955,$A621,ObservedSpeciesData!$D$2:$D$4955,$D621),"")</f>
        <v>20.005242228507996</v>
      </c>
      <c r="X621" s="23">
        <f>IF(ISNUMBER(AVERAGEIFS(ObservedSpeciesData!X$2:X$4955,ObservedSpeciesData!$A$2:$A$4955,$A621,ObservedSpeciesData!$D$2:$D$4955,$D621)),AVERAGEIFS(ObservedSpeciesData!X$2:X$4955,ObservedSpeciesData!$A$2:$A$4955,$A621,ObservedSpeciesData!$D$2:$D$4955,$D621),"")</f>
        <v>74.835099697113037</v>
      </c>
      <c r="Y621" s="23">
        <f>IF(ISNUMBER(AVERAGEIFS(ObservedSpeciesData!Y$2:Y$4955,ObservedSpeciesData!$A$2:$A$4955,$A621,ObservedSpeciesData!$D$2:$D$4955,$D621)),AVERAGEIFS(ObservedSpeciesData!Y$2:Y$4955,ObservedSpeciesData!$A$2:$A$4955,$A621,ObservedSpeciesData!$D$2:$D$4955,$D621),"")</f>
        <v>42.378180980682373</v>
      </c>
      <c r="Z621" s="23">
        <f>IF(ISNUMBER(AVERAGEIFS(ObservedSpeciesData!Z$2:Z$4955,ObservedSpeciesData!$A$2:$A$4955,$A621,ObservedSpeciesData!$D$2:$D$4955,$D621)),AVERAGEIFS(ObservedSpeciesData!Z$2:Z$4955,ObservedSpeciesData!$A$2:$A$4955,$A621,ObservedSpeciesData!$D$2:$D$4955,$D621),"")</f>
        <v>90.536845684051514</v>
      </c>
      <c r="AA621" s="23">
        <f>IF(ISNUMBER(AVERAGEIFS(ObservedSpeciesData!AA$2:AA$4955,ObservedSpeciesData!$A$2:$A$4955,$A621,ObservedSpeciesData!$D$2:$D$4955,$D621)),AVERAGEIFS(ObservedSpeciesData!AA$2:AA$4955,ObservedSpeciesData!$A$2:$A$4955,$A621,ObservedSpeciesData!$D$2:$D$4955,$D621),"")</f>
        <v>14.995930790901184</v>
      </c>
      <c r="AB621" s="24">
        <f>IF(ISNUMBER(AVERAGEIFS(ObservedSpeciesData!AB$2:AB$4955,ObservedSpeciesData!$A$2:$A$4955,$A621,ObservedSpeciesData!$D$2:$D$4955,$D621)),AVERAGEIFS(ObservedSpeciesData!AB$2:AB$4955,ObservedSpeciesData!$A$2:$A$4955,$A621,ObservedSpeciesData!$D$2:$D$4955,$D621),"")</f>
        <v>2.3993489265441897E-2</v>
      </c>
      <c r="AC621" s="24">
        <f>IF(ISNUMBER(AVERAGEIFS(ObservedSpeciesData!AC$2:AC$4955,ObservedSpeciesData!$A$2:$A$4955,$A621,ObservedSpeciesData!$D$2:$D$4955,$D621)),AVERAGEIFS(ObservedSpeciesData!AC$2:AC$4955,ObservedSpeciesData!$A$2:$A$4955,$A621,ObservedSpeciesData!$D$2:$D$4955,$D621),"")</f>
        <v>2.3993489265441897E-2</v>
      </c>
      <c r="AD621" s="23">
        <f>IF(ISNUMBER(AVERAGEIFS(ObservedSpeciesData!AD$2:AD$4955,ObservedSpeciesData!$A$2:$A$4955,$A621,ObservedSpeciesData!$D$2:$D$4955,$D621)),AVERAGEIFS(ObservedSpeciesData!AD$2:AD$4955,ObservedSpeciesData!$A$2:$A$4955,$A621,ObservedSpeciesData!$D$2:$D$4955,$D621),"")</f>
        <v>11.973615951538086</v>
      </c>
      <c r="AE621" s="24">
        <f>IF(ISNUMBER(AVERAGEIFS(ObservedSpeciesData!AE$2:AE$4955,ObservedSpeciesData!$A$2:$A$4955,$A621,ObservedSpeciesData!$D$2:$D$4955,$D621)),AVERAGEIFS(ObservedSpeciesData!AE$2:AE$4955,ObservedSpeciesData!$A$2:$A$4955,$A621,ObservedSpeciesData!$D$2:$D$4955,$D621),"")</f>
        <v>19.781207907348232</v>
      </c>
      <c r="AF621" s="23"/>
      <c r="AG621" s="24"/>
      <c r="AH621" s="23">
        <f>IF(ISNUMBER(AVERAGEIFS(ObservedSpeciesData!AH$2:AH$4955,ObservedSpeciesData!$A$2:$A$4955,$A621,ObservedSpeciesData!$D$2:$D$4955,$D621)),AVERAGEIFS(ObservedSpeciesData!AH$2:AH$4955,ObservedSpeciesData!$A$2:$A$4955,$A621,ObservedSpeciesData!$D$2:$D$4955,$D621),"")</f>
        <v>4.0287499999999996</v>
      </c>
      <c r="AI621" s="23">
        <f>IF(ISNUMBER(AVERAGEIFS(ObservedSpeciesData!AI$2:AI$4955,ObservedSpeciesData!$A$2:$A$4955,$A621,ObservedSpeciesData!$C$2:$C$4955,$C621,ObservedSpeciesData!$D$2:$D$4955,$D621)),AVERAGEIFS(ObservedSpeciesData!AI$2:AI$4955,ObservedSpeciesData!$A$2:$A$4955,$A621,ObservedSpeciesData!$C$2:$C$4955,$C621,ObservedSpeciesData!$D$2:$D$4955,$D621),"")</f>
        <v>4.9504999999999999</v>
      </c>
      <c r="AJ621" s="2">
        <f>COUNTIFS(ObservedSpeciesData!$A$2:$A$828,$A621,ObservedSpeciesData!$D$2:$D$828,$D621)</f>
        <v>0</v>
      </c>
      <c r="AK621" s="2">
        <f t="shared" si="9"/>
        <v>15</v>
      </c>
    </row>
    <row r="622" spans="1:37" x14ac:dyDescent="0.25">
      <c r="A622" s="14" t="s">
        <v>102</v>
      </c>
      <c r="B622" t="s">
        <v>98</v>
      </c>
      <c r="C622" t="s">
        <v>105</v>
      </c>
      <c r="D622" s="13">
        <v>42671</v>
      </c>
      <c r="E622">
        <v>1</v>
      </c>
      <c r="F622">
        <v>100</v>
      </c>
      <c r="G622" s="2" t="s">
        <v>78</v>
      </c>
      <c r="H622" s="2" t="s">
        <v>11</v>
      </c>
      <c r="I622">
        <v>3</v>
      </c>
      <c r="J622" s="2" t="s">
        <v>77</v>
      </c>
      <c r="K622" s="2">
        <f>IF(ISNUMBER(AVERAGEIFS(ObservedSpeciesData!K$2:K$4955,ObservedSpeciesData!$A$2:$A$4955,$A622,ObservedSpeciesData!$D$2:$D$4955,$D622)),AVERAGEIFS(ObservedSpeciesData!K$2:K$4955,ObservedSpeciesData!$A$2:$A$4955,$A622,ObservedSpeciesData!$D$2:$D$4955,$D622),"")</f>
        <v>90</v>
      </c>
      <c r="L622" s="26" t="str">
        <f>IF(ISNUMBER(AVERAGEIFS(ObservedSpeciesData!L$2:L$4955,ObservedSpeciesData!$A$2:$A$4955,$A622,ObservedSpeciesData!$D$2:$D$4955,$D622)),AVERAGEIFS(ObservedSpeciesData!L$2:L$4955,ObservedSpeciesData!$A$2:$A$4955,$A622,ObservedSpeciesData!$D$2:$D$4955,$D622),"")</f>
        <v/>
      </c>
      <c r="M622" s="23" t="str">
        <f>IF(ISNUMBER(AVERAGEIFS(ObservedSpeciesData!M$2:M$4955,ObservedSpeciesData!$A$2:$A$4955,$A622,ObservedSpeciesData!$D$2:$D$4955,$D622)),AVERAGEIFS(ObservedSpeciesData!M$2:M$4955,ObservedSpeciesData!$A$2:$A$4955,$A622,ObservedSpeciesData!$D$2:$D$4955,$D622),"")</f>
        <v/>
      </c>
      <c r="N622" s="23">
        <f>IF(ISNUMBER(AVERAGEIFS(ObservedSpeciesData!N$2:N$4955,ObservedSpeciesData!$A$2:$A$4955,$A622,ObservedSpeciesData!$D$2:$D$4955,$D622)),AVERAGEIFS(ObservedSpeciesData!N$2:N$4955,ObservedSpeciesData!$A$2:$A$4955,$A622,ObservedSpeciesData!$D$2:$D$4955,$D622),"")</f>
        <v>1711.7296799800129</v>
      </c>
      <c r="O622" s="23">
        <f>IF(ISNUMBER(AVERAGEIFS(ObservedSpeciesData!O$2:O$4955,ObservedSpeciesData!$A$2:$A$4955,$A622,ObservedSpeciesData!$D$2:$D$4955,$D622)),AVERAGEIFS(ObservedSpeciesData!O$2:O$4955,ObservedSpeciesData!$A$2:$A$4955,$A622,ObservedSpeciesData!$D$2:$D$4955,$D622),"")</f>
        <v>171.1729679980013</v>
      </c>
      <c r="P622" s="23">
        <f>IF(ISNUMBER(AVERAGEIFS(ObservedSpeciesData!P$2:P$4955,ObservedSpeciesData!$A$2:$A$4955,$A622,ObservedSpeciesData!$C$2:$C$4955,$C622,ObservedSpeciesData!$D$2:$D$4955,$D622)),AVERAGEIFS(ObservedSpeciesData!P$2:P$4955,ObservedSpeciesData!$A$2:$A$4955,$A622,ObservedSpeciesData!$C$2:$C$4955,$C622,ObservedSpeciesData!$D$2:$D$4955,$D622),"")</f>
        <v>209.52252222129133</v>
      </c>
      <c r="Q622" s="23"/>
      <c r="R622" s="25" t="str">
        <f>IF(ISNUMBER(AVERAGEIFS(ObservedSpeciesData!R$2:R$4955,ObservedSpeciesData!$A$2:$A$4955,$A622,ObservedSpeciesData!$D$2:$D$4955,$D622)),AVERAGEIFS(ObservedSpeciesData!R$2:R$4955,ObservedSpeciesData!$A$2:$A$4955,$A622,ObservedSpeciesData!$D$2:$D$4955,$D622),"")</f>
        <v/>
      </c>
      <c r="S622" s="25" t="str">
        <f>IF(ISNUMBER(AVERAGEIFS(ObservedSpeciesData!S$2:S$4955,ObservedSpeciesData!$A$2:$A$4955,$A622,ObservedSpeciesData!$D$2:$D$4955,$D622)),AVERAGEIFS(ObservedSpeciesData!S$2:S$4955,ObservedSpeciesData!$A$2:$A$4955,$A622,ObservedSpeciesData!$D$2:$D$4955,$D622),"")</f>
        <v/>
      </c>
      <c r="T622" s="23" t="str">
        <f>IF(ISNUMBER(AVERAGEIFS(ObservedSpeciesData!T$2:T$4955,ObservedSpeciesData!$A$2:$A$4955,$A622,ObservedSpeciesData!$D$2:$D$4955,$D622)),AVERAGEIFS(ObservedSpeciesData!T$2:T$4955,ObservedSpeciesData!$A$2:$A$4955,$A622,ObservedSpeciesData!$D$2:$D$4955,$D622),"")</f>
        <v/>
      </c>
      <c r="U622" s="24" t="str">
        <f>IF(ISNUMBER(AVERAGEIFS(ObservedSpeciesData!U$2:U$4955,ObservedSpeciesData!$A$2:$A$4955,$A622,ObservedSpeciesData!$C$2:$C$4955,$C622,ObservedSpeciesData!$D$2:$D$4955,$D622)),AVERAGEIFS(ObservedSpeciesData!U$2:U$4955,ObservedSpeciesData!$A$2:$A$4955,$A622,ObservedSpeciesData!$C$2:$C$4955,$C622,ObservedSpeciesData!$D$2:$D$4955,$D622),"")</f>
        <v/>
      </c>
      <c r="V622" s="23">
        <f>IF(ISNUMBER(AVERAGEIFS(ObservedSpeciesData!V$2:V$4955,ObservedSpeciesData!$A$2:$A$4955,$A622,ObservedSpeciesData!$D$2:$D$4955,$D622)),AVERAGEIFS(ObservedSpeciesData!V$2:V$4955,ObservedSpeciesData!$A$2:$A$4955,$A622,ObservedSpeciesData!$D$2:$D$4955,$D622),"")</f>
        <v>24.116819381713867</v>
      </c>
      <c r="W622" s="23">
        <f>IF(ISNUMBER(AVERAGEIFS(ObservedSpeciesData!W$2:W$4955,ObservedSpeciesData!$A$2:$A$4955,$A622,ObservedSpeciesData!$D$2:$D$4955,$D622)),AVERAGEIFS(ObservedSpeciesData!W$2:W$4955,ObservedSpeciesData!$A$2:$A$4955,$A622,ObservedSpeciesData!$D$2:$D$4955,$D622),"")</f>
        <v>20.93152129650116</v>
      </c>
      <c r="X622" s="23">
        <f>IF(ISNUMBER(AVERAGEIFS(ObservedSpeciesData!X$2:X$4955,ObservedSpeciesData!$A$2:$A$4955,$A622,ObservedSpeciesData!$D$2:$D$4955,$D622)),AVERAGEIFS(ObservedSpeciesData!X$2:X$4955,ObservedSpeciesData!$A$2:$A$4955,$A622,ObservedSpeciesData!$D$2:$D$4955,$D622),"")</f>
        <v>76.829324722290039</v>
      </c>
      <c r="Y622" s="23">
        <f>IF(ISNUMBER(AVERAGEIFS(ObservedSpeciesData!Y$2:Y$4955,ObservedSpeciesData!$A$2:$A$4955,$A622,ObservedSpeciesData!$D$2:$D$4955,$D622)),AVERAGEIFS(ObservedSpeciesData!Y$2:Y$4955,ObservedSpeciesData!$A$2:$A$4955,$A622,ObservedSpeciesData!$D$2:$D$4955,$D622),"")</f>
        <v>42.480269193649292</v>
      </c>
      <c r="Z622" s="23">
        <f>IF(ISNUMBER(AVERAGEIFS(ObservedSpeciesData!Z$2:Z$4955,ObservedSpeciesData!$A$2:$A$4955,$A622,ObservedSpeciesData!$D$2:$D$4955,$D622)),AVERAGEIFS(ObservedSpeciesData!Z$2:Z$4955,ObservedSpeciesData!$A$2:$A$4955,$A622,ObservedSpeciesData!$D$2:$D$4955,$D622),"")</f>
        <v>91.197360515594482</v>
      </c>
      <c r="AA622" s="23">
        <f>IF(ISNUMBER(AVERAGEIFS(ObservedSpeciesData!AA$2:AA$4955,ObservedSpeciesData!$A$2:$A$4955,$A622,ObservedSpeciesData!$D$2:$D$4955,$D622)),AVERAGEIFS(ObservedSpeciesData!AA$2:AA$4955,ObservedSpeciesData!$A$2:$A$4955,$A622,ObservedSpeciesData!$D$2:$D$4955,$D622),"")</f>
        <v>15.239174664020538</v>
      </c>
      <c r="AB622" s="24">
        <f>IF(ISNUMBER(AVERAGEIFS(ObservedSpeciesData!AB$2:AB$4955,ObservedSpeciesData!$A$2:$A$4955,$A622,ObservedSpeciesData!$D$2:$D$4955,$D622)),AVERAGEIFS(ObservedSpeciesData!AB$2:AB$4955,ObservedSpeciesData!$A$2:$A$4955,$A622,ObservedSpeciesData!$D$2:$D$4955,$D622),"")</f>
        <v>2.4382679462432864E-2</v>
      </c>
      <c r="AC622" s="24">
        <f>IF(ISNUMBER(AVERAGEIFS(ObservedSpeciesData!AC$2:AC$4955,ObservedSpeciesData!$A$2:$A$4955,$A622,ObservedSpeciesData!$D$2:$D$4955,$D622)),AVERAGEIFS(ObservedSpeciesData!AC$2:AC$4955,ObservedSpeciesData!$A$2:$A$4955,$A622,ObservedSpeciesData!$D$2:$D$4955,$D622),"")</f>
        <v>2.4382679462432864E-2</v>
      </c>
      <c r="AD622" s="23">
        <f>IF(ISNUMBER(AVERAGEIFS(ObservedSpeciesData!AD$2:AD$4955,ObservedSpeciesData!$A$2:$A$4955,$A622,ObservedSpeciesData!$D$2:$D$4955,$D622)),AVERAGEIFS(ObservedSpeciesData!AD$2:AD$4955,ObservedSpeciesData!$A$2:$A$4955,$A622,ObservedSpeciesData!$D$2:$D$4955,$D622),"")</f>
        <v>12.292691955566408</v>
      </c>
      <c r="AE622" s="24">
        <f>IF(ISNUMBER(AVERAGEIFS(ObservedSpeciesData!AE$2:AE$4955,ObservedSpeciesData!$A$2:$A$4955,$A622,ObservedSpeciesData!$D$2:$D$4955,$D622)),AVERAGEIFS(ObservedSpeciesData!AE$2:AE$4955,ObservedSpeciesData!$A$2:$A$4955,$A622,ObservedSpeciesData!$D$2:$D$4955,$D622),"")</f>
        <v>18.98337317730892</v>
      </c>
      <c r="AF622" s="23"/>
      <c r="AG622" s="24"/>
      <c r="AH622" s="23">
        <f>IF(ISNUMBER(AVERAGEIFS(ObservedSpeciesData!AH$2:AH$4955,ObservedSpeciesData!$A$2:$A$4955,$A622,ObservedSpeciesData!$D$2:$D$4955,$D622)),AVERAGEIFS(ObservedSpeciesData!AH$2:AH$4955,ObservedSpeciesData!$A$2:$A$4955,$A622,ObservedSpeciesData!$D$2:$D$4955,$D622),"")</f>
        <v>4.1778749999999993</v>
      </c>
      <c r="AI622" s="23">
        <f>IF(ISNUMBER(AVERAGEIFS(ObservedSpeciesData!AI$2:AI$4955,ObservedSpeciesData!$A$2:$A$4955,$A622,ObservedSpeciesData!$C$2:$C$4955,$C622,ObservedSpeciesData!$D$2:$D$4955,$D622)),AVERAGEIFS(ObservedSpeciesData!AI$2:AI$4955,ObservedSpeciesData!$A$2:$A$4955,$A622,ObservedSpeciesData!$C$2:$C$4955,$C622,ObservedSpeciesData!$D$2:$D$4955,$D622),"")</f>
        <v>5.2632499999999993</v>
      </c>
      <c r="AJ622" s="2">
        <f>COUNTIFS(ObservedSpeciesData!$A$2:$A$828,$A622,ObservedSpeciesData!$D$2:$D$828,$D622)</f>
        <v>0</v>
      </c>
      <c r="AK622" s="2">
        <f t="shared" si="9"/>
        <v>15</v>
      </c>
    </row>
    <row r="623" spans="1:37" x14ac:dyDescent="0.25">
      <c r="A623" s="14" t="s">
        <v>101</v>
      </c>
      <c r="B623" t="s">
        <v>98</v>
      </c>
      <c r="C623" t="s">
        <v>105</v>
      </c>
      <c r="D623" s="13">
        <v>42671</v>
      </c>
      <c r="E623">
        <v>1</v>
      </c>
      <c r="F623">
        <v>200</v>
      </c>
      <c r="G623" s="2" t="s">
        <v>78</v>
      </c>
      <c r="H623" s="2" t="s">
        <v>11</v>
      </c>
      <c r="I623">
        <v>3</v>
      </c>
      <c r="J623" s="2" t="s">
        <v>77</v>
      </c>
      <c r="K623" s="2">
        <f>IF(ISNUMBER(AVERAGEIFS(ObservedSpeciesData!K$2:K$4955,ObservedSpeciesData!$A$2:$A$4955,$A623,ObservedSpeciesData!$D$2:$D$4955,$D623)),AVERAGEIFS(ObservedSpeciesData!K$2:K$4955,ObservedSpeciesData!$A$2:$A$4955,$A623,ObservedSpeciesData!$D$2:$D$4955,$D623),"")</f>
        <v>180</v>
      </c>
      <c r="L623" s="26" t="str">
        <f>IF(ISNUMBER(AVERAGEIFS(ObservedSpeciesData!L$2:L$4955,ObservedSpeciesData!$A$2:$A$4955,$A623,ObservedSpeciesData!$D$2:$D$4955,$D623)),AVERAGEIFS(ObservedSpeciesData!L$2:L$4955,ObservedSpeciesData!$A$2:$A$4955,$A623,ObservedSpeciesData!$D$2:$D$4955,$D623),"")</f>
        <v/>
      </c>
      <c r="M623" s="23" t="str">
        <f>IF(ISNUMBER(AVERAGEIFS(ObservedSpeciesData!M$2:M$4955,ObservedSpeciesData!$A$2:$A$4955,$A623,ObservedSpeciesData!$D$2:$D$4955,$D623)),AVERAGEIFS(ObservedSpeciesData!M$2:M$4955,ObservedSpeciesData!$A$2:$A$4955,$A623,ObservedSpeciesData!$D$2:$D$4955,$D623),"")</f>
        <v/>
      </c>
      <c r="N623" s="23">
        <f>IF(ISNUMBER(AVERAGEIFS(ObservedSpeciesData!N$2:N$4955,ObservedSpeciesData!$A$2:$A$4955,$A623,ObservedSpeciesData!$D$2:$D$4955,$D623)),AVERAGEIFS(ObservedSpeciesData!N$2:N$4955,ObservedSpeciesData!$A$2:$A$4955,$A623,ObservedSpeciesData!$D$2:$D$4955,$D623),"")</f>
        <v>1966.7722796654548</v>
      </c>
      <c r="O623" s="23">
        <f>IF(ISNUMBER(AVERAGEIFS(ObservedSpeciesData!O$2:O$4955,ObservedSpeciesData!$A$2:$A$4955,$A623,ObservedSpeciesData!$D$2:$D$4955,$D623)),AVERAGEIFS(ObservedSpeciesData!O$2:O$4955,ObservedSpeciesData!$A$2:$A$4955,$A623,ObservedSpeciesData!$D$2:$D$4955,$D623),"")</f>
        <v>196.67722796654547</v>
      </c>
      <c r="P623" s="23">
        <f>IF(ISNUMBER(AVERAGEIFS(ObservedSpeciesData!P$2:P$4955,ObservedSpeciesData!$A$2:$A$4955,$A623,ObservedSpeciesData!$C$2:$C$4955,$C623,ObservedSpeciesData!$D$2:$D$4955,$D623)),AVERAGEIFS(ObservedSpeciesData!P$2:P$4955,ObservedSpeciesData!$A$2:$A$4955,$A623,ObservedSpeciesData!$C$2:$C$4955,$C623,ObservedSpeciesData!$D$2:$D$4955,$D623),"")</f>
        <v>255.43953610034586</v>
      </c>
      <c r="Q623" s="23"/>
      <c r="R623" s="25" t="str">
        <f>IF(ISNUMBER(AVERAGEIFS(ObservedSpeciesData!R$2:R$4955,ObservedSpeciesData!$A$2:$A$4955,$A623,ObservedSpeciesData!$D$2:$D$4955,$D623)),AVERAGEIFS(ObservedSpeciesData!R$2:R$4955,ObservedSpeciesData!$A$2:$A$4955,$A623,ObservedSpeciesData!$D$2:$D$4955,$D623),"")</f>
        <v/>
      </c>
      <c r="S623" s="25" t="str">
        <f>IF(ISNUMBER(AVERAGEIFS(ObservedSpeciesData!S$2:S$4955,ObservedSpeciesData!$A$2:$A$4955,$A623,ObservedSpeciesData!$D$2:$D$4955,$D623)),AVERAGEIFS(ObservedSpeciesData!S$2:S$4955,ObservedSpeciesData!$A$2:$A$4955,$A623,ObservedSpeciesData!$D$2:$D$4955,$D623),"")</f>
        <v/>
      </c>
      <c r="T623" s="23" t="str">
        <f>IF(ISNUMBER(AVERAGEIFS(ObservedSpeciesData!T$2:T$4955,ObservedSpeciesData!$A$2:$A$4955,$A623,ObservedSpeciesData!$D$2:$D$4955,$D623)),AVERAGEIFS(ObservedSpeciesData!T$2:T$4955,ObservedSpeciesData!$A$2:$A$4955,$A623,ObservedSpeciesData!$D$2:$D$4955,$D623),"")</f>
        <v/>
      </c>
      <c r="U623" s="24" t="str">
        <f>IF(ISNUMBER(AVERAGEIFS(ObservedSpeciesData!U$2:U$4955,ObservedSpeciesData!$A$2:$A$4955,$A623,ObservedSpeciesData!$C$2:$C$4955,$C623,ObservedSpeciesData!$D$2:$D$4955,$D623)),AVERAGEIFS(ObservedSpeciesData!U$2:U$4955,ObservedSpeciesData!$A$2:$A$4955,$A623,ObservedSpeciesData!$C$2:$C$4955,$C623,ObservedSpeciesData!$D$2:$D$4955,$D623),"")</f>
        <v/>
      </c>
      <c r="V623" s="23">
        <f>IF(ISNUMBER(AVERAGEIFS(ObservedSpeciesData!V$2:V$4955,ObservedSpeciesData!$A$2:$A$4955,$A623,ObservedSpeciesData!$D$2:$D$4955,$D623)),AVERAGEIFS(ObservedSpeciesData!V$2:V$4955,ObservedSpeciesData!$A$2:$A$4955,$A623,ObservedSpeciesData!$D$2:$D$4955,$D623),"")</f>
        <v>23.900936961174011</v>
      </c>
      <c r="W623" s="23">
        <f>IF(ISNUMBER(AVERAGEIFS(ObservedSpeciesData!W$2:W$4955,ObservedSpeciesData!$A$2:$A$4955,$A623,ObservedSpeciesData!$D$2:$D$4955,$D623)),AVERAGEIFS(ObservedSpeciesData!W$2:W$4955,ObservedSpeciesData!$A$2:$A$4955,$A623,ObservedSpeciesData!$D$2:$D$4955,$D623),"")</f>
        <v>20.049165606498718</v>
      </c>
      <c r="X623" s="23">
        <f>IF(ISNUMBER(AVERAGEIFS(ObservedSpeciesData!X$2:X$4955,ObservedSpeciesData!$A$2:$A$4955,$A623,ObservedSpeciesData!$D$2:$D$4955,$D623)),AVERAGEIFS(ObservedSpeciesData!X$2:X$4955,ObservedSpeciesData!$A$2:$A$4955,$A623,ObservedSpeciesData!$D$2:$D$4955,$D623),"")</f>
        <v>77.185737133026123</v>
      </c>
      <c r="Y623" s="23">
        <f>IF(ISNUMBER(AVERAGEIFS(ObservedSpeciesData!Y$2:Y$4955,ObservedSpeciesData!$A$2:$A$4955,$A623,ObservedSpeciesData!$D$2:$D$4955,$D623)),AVERAGEIFS(ObservedSpeciesData!Y$2:Y$4955,ObservedSpeciesData!$A$2:$A$4955,$A623,ObservedSpeciesData!$D$2:$D$4955,$D623),"")</f>
        <v>42.552334785461426</v>
      </c>
      <c r="Z623" s="23">
        <f>IF(ISNUMBER(AVERAGEIFS(ObservedSpeciesData!Z$2:Z$4955,ObservedSpeciesData!$A$2:$A$4955,$A623,ObservedSpeciesData!$D$2:$D$4955,$D623)),AVERAGEIFS(ObservedSpeciesData!Z$2:Z$4955,ObservedSpeciesData!$A$2:$A$4955,$A623,ObservedSpeciesData!$D$2:$D$4955,$D623),"")</f>
        <v>91.400888442993164</v>
      </c>
      <c r="AA623" s="23">
        <f>IF(ISNUMBER(AVERAGEIFS(ObservedSpeciesData!AA$2:AA$4955,ObservedSpeciesData!$A$2:$A$4955,$A623,ObservedSpeciesData!$D$2:$D$4955,$D623)),AVERAGEIFS(ObservedSpeciesData!AA$2:AA$4955,ObservedSpeciesData!$A$2:$A$4955,$A623,ObservedSpeciesData!$D$2:$D$4955,$D623),"")</f>
        <v>17.00454306602478</v>
      </c>
      <c r="AB623" s="24">
        <f>IF(ISNUMBER(AVERAGEIFS(ObservedSpeciesData!AB$2:AB$4955,ObservedSpeciesData!$A$2:$A$4955,$A623,ObservedSpeciesData!$D$2:$D$4955,$D623)),AVERAGEIFS(ObservedSpeciesData!AB$2:AB$4955,ObservedSpeciesData!$A$2:$A$4955,$A623,ObservedSpeciesData!$D$2:$D$4955,$D623),"")</f>
        <v>2.7207268905639646E-2</v>
      </c>
      <c r="AC623" s="24">
        <f>IF(ISNUMBER(AVERAGEIFS(ObservedSpeciesData!AC$2:AC$4955,ObservedSpeciesData!$A$2:$A$4955,$A623,ObservedSpeciesData!$D$2:$D$4955,$D623)),AVERAGEIFS(ObservedSpeciesData!AC$2:AC$4955,ObservedSpeciesData!$A$2:$A$4955,$A623,ObservedSpeciesData!$D$2:$D$4955,$D623),"")</f>
        <v>2.7207268905639646E-2</v>
      </c>
      <c r="AD623" s="23">
        <f>IF(ISNUMBER(AVERAGEIFS(ObservedSpeciesData!AD$2:AD$4955,ObservedSpeciesData!$A$2:$A$4955,$A623,ObservedSpeciesData!$D$2:$D$4955,$D623)),AVERAGEIFS(ObservedSpeciesData!AD$2:AD$4955,ObservedSpeciesData!$A$2:$A$4955,$A623,ObservedSpeciesData!$D$2:$D$4955,$D623),"")</f>
        <v>12.34971794128418</v>
      </c>
      <c r="AE623" s="24">
        <f>IF(ISNUMBER(AVERAGEIFS(ObservedSpeciesData!AE$2:AE$4955,ObservedSpeciesData!$A$2:$A$4955,$A623,ObservedSpeciesData!$D$2:$D$4955,$D623)),AVERAGEIFS(ObservedSpeciesData!AE$2:AE$4955,ObservedSpeciesData!$A$2:$A$4955,$A623,ObservedSpeciesData!$D$2:$D$4955,$D623),"")</f>
        <v>18.806044556100339</v>
      </c>
      <c r="AF623" s="23"/>
      <c r="AG623" s="24"/>
      <c r="AH623" s="23">
        <f>IF(ISNUMBER(AVERAGEIFS(ObservedSpeciesData!AH$2:AH$4955,ObservedSpeciesData!$A$2:$A$4955,$A623,ObservedSpeciesData!$D$2:$D$4955,$D623)),AVERAGEIFS(ObservedSpeciesData!AH$2:AH$4955,ObservedSpeciesData!$A$2:$A$4955,$A623,ObservedSpeciesData!$D$2:$D$4955,$D623),"")</f>
        <v>5.3395000000000001</v>
      </c>
      <c r="AI623" s="23">
        <f>IF(ISNUMBER(AVERAGEIFS(ObservedSpeciesData!AI$2:AI$4955,ObservedSpeciesData!$A$2:$A$4955,$A623,ObservedSpeciesData!$C$2:$C$4955,$C623,ObservedSpeciesData!$D$2:$D$4955,$D623)),AVERAGEIFS(ObservedSpeciesData!AI$2:AI$4955,ObservedSpeciesData!$A$2:$A$4955,$A623,ObservedSpeciesData!$C$2:$C$4955,$C623,ObservedSpeciesData!$D$2:$D$4955,$D623),"")</f>
        <v>7.2649999999999997</v>
      </c>
      <c r="AJ623" s="2">
        <f>COUNTIFS(ObservedSpeciesData!$A$2:$A$828,$A623,ObservedSpeciesData!$D$2:$D$828,$D623)</f>
        <v>0</v>
      </c>
      <c r="AK623" s="2">
        <f t="shared" si="9"/>
        <v>15</v>
      </c>
    </row>
    <row r="624" spans="1:37" x14ac:dyDescent="0.25">
      <c r="A624" s="14" t="s">
        <v>100</v>
      </c>
      <c r="B624" t="s">
        <v>98</v>
      </c>
      <c r="C624" t="s">
        <v>105</v>
      </c>
      <c r="D624" s="13">
        <v>42671</v>
      </c>
      <c r="E624">
        <v>1</v>
      </c>
      <c r="F624">
        <v>350</v>
      </c>
      <c r="G624" s="2" t="s">
        <v>78</v>
      </c>
      <c r="H624" s="2" t="s">
        <v>11</v>
      </c>
      <c r="I624">
        <v>3</v>
      </c>
      <c r="J624" s="2" t="s">
        <v>77</v>
      </c>
      <c r="K624" s="2">
        <f>IF(ISNUMBER(AVERAGEIFS(ObservedSpeciesData!K$2:K$4955,ObservedSpeciesData!$A$2:$A$4955,$A624,ObservedSpeciesData!$D$2:$D$4955,$D624)),AVERAGEIFS(ObservedSpeciesData!K$2:K$4955,ObservedSpeciesData!$A$2:$A$4955,$A624,ObservedSpeciesData!$D$2:$D$4955,$D624),"")</f>
        <v>350</v>
      </c>
      <c r="L624" s="26" t="str">
        <f>IF(ISNUMBER(AVERAGEIFS(ObservedSpeciesData!L$2:L$4955,ObservedSpeciesData!$A$2:$A$4955,$A624,ObservedSpeciesData!$D$2:$D$4955,$D624)),AVERAGEIFS(ObservedSpeciesData!L$2:L$4955,ObservedSpeciesData!$A$2:$A$4955,$A624,ObservedSpeciesData!$D$2:$D$4955,$D624),"")</f>
        <v/>
      </c>
      <c r="M624" s="23" t="str">
        <f>IF(ISNUMBER(AVERAGEIFS(ObservedSpeciesData!M$2:M$4955,ObservedSpeciesData!$A$2:$A$4955,$A624,ObservedSpeciesData!$D$2:$D$4955,$D624)),AVERAGEIFS(ObservedSpeciesData!M$2:M$4955,ObservedSpeciesData!$A$2:$A$4955,$A624,ObservedSpeciesData!$D$2:$D$4955,$D624),"")</f>
        <v/>
      </c>
      <c r="N624" s="23">
        <f>IF(ISNUMBER(AVERAGEIFS(ObservedSpeciesData!N$2:N$4955,ObservedSpeciesData!$A$2:$A$4955,$A624,ObservedSpeciesData!$D$2:$D$4955,$D624)),AVERAGEIFS(ObservedSpeciesData!N$2:N$4955,ObservedSpeciesData!$A$2:$A$4955,$A624,ObservedSpeciesData!$D$2:$D$4955,$D624),"")</f>
        <v>2084.5737831096862</v>
      </c>
      <c r="O624" s="23">
        <f>IF(ISNUMBER(AVERAGEIFS(ObservedSpeciesData!O$2:O$4955,ObservedSpeciesData!$A$2:$A$4955,$A624,ObservedSpeciesData!$D$2:$D$4955,$D624)),AVERAGEIFS(ObservedSpeciesData!O$2:O$4955,ObservedSpeciesData!$A$2:$A$4955,$A624,ObservedSpeciesData!$D$2:$D$4955,$D624),"")</f>
        <v>208.45737831096864</v>
      </c>
      <c r="P624" s="23">
        <f>IF(ISNUMBER(AVERAGEIFS(ObservedSpeciesData!P$2:P$4955,ObservedSpeciesData!$A$2:$A$4955,$A624,ObservedSpeciesData!$C$2:$C$4955,$C624,ObservedSpeciesData!$D$2:$D$4955,$D624)),AVERAGEIFS(ObservedSpeciesData!P$2:P$4955,ObservedSpeciesData!$A$2:$A$4955,$A624,ObservedSpeciesData!$C$2:$C$4955,$C624,ObservedSpeciesData!$D$2:$D$4955,$D624),"")</f>
        <v>354.14673566018888</v>
      </c>
      <c r="Q624" s="23"/>
      <c r="R624" s="25" t="str">
        <f>IF(ISNUMBER(AVERAGEIFS(ObservedSpeciesData!R$2:R$4955,ObservedSpeciesData!$A$2:$A$4955,$A624,ObservedSpeciesData!$D$2:$D$4955,$D624)),AVERAGEIFS(ObservedSpeciesData!R$2:R$4955,ObservedSpeciesData!$A$2:$A$4955,$A624,ObservedSpeciesData!$D$2:$D$4955,$D624),"")</f>
        <v/>
      </c>
      <c r="S624" s="25" t="str">
        <f>IF(ISNUMBER(AVERAGEIFS(ObservedSpeciesData!S$2:S$4955,ObservedSpeciesData!$A$2:$A$4955,$A624,ObservedSpeciesData!$D$2:$D$4955,$D624)),AVERAGEIFS(ObservedSpeciesData!S$2:S$4955,ObservedSpeciesData!$A$2:$A$4955,$A624,ObservedSpeciesData!$D$2:$D$4955,$D624),"")</f>
        <v/>
      </c>
      <c r="T624" s="23" t="str">
        <f>IF(ISNUMBER(AVERAGEIFS(ObservedSpeciesData!T$2:T$4955,ObservedSpeciesData!$A$2:$A$4955,$A624,ObservedSpeciesData!$D$2:$D$4955,$D624)),AVERAGEIFS(ObservedSpeciesData!T$2:T$4955,ObservedSpeciesData!$A$2:$A$4955,$A624,ObservedSpeciesData!$D$2:$D$4955,$D624),"")</f>
        <v/>
      </c>
      <c r="U624" s="24" t="str">
        <f>IF(ISNUMBER(AVERAGEIFS(ObservedSpeciesData!U$2:U$4955,ObservedSpeciesData!$A$2:$A$4955,$A624,ObservedSpeciesData!$C$2:$C$4955,$C624,ObservedSpeciesData!$D$2:$D$4955,$D624)),AVERAGEIFS(ObservedSpeciesData!U$2:U$4955,ObservedSpeciesData!$A$2:$A$4955,$A624,ObservedSpeciesData!$C$2:$C$4955,$C624,ObservedSpeciesData!$D$2:$D$4955,$D624),"")</f>
        <v/>
      </c>
      <c r="V624" s="23">
        <f>IF(ISNUMBER(AVERAGEIFS(ObservedSpeciesData!V$2:V$4955,ObservedSpeciesData!$A$2:$A$4955,$A624,ObservedSpeciesData!$D$2:$D$4955,$D624)),AVERAGEIFS(ObservedSpeciesData!V$2:V$4955,ObservedSpeciesData!$A$2:$A$4955,$A624,ObservedSpeciesData!$D$2:$D$4955,$D624),"")</f>
        <v>23.636415243148804</v>
      </c>
      <c r="W624" s="23">
        <f>IF(ISNUMBER(AVERAGEIFS(ObservedSpeciesData!W$2:W$4955,ObservedSpeciesData!$A$2:$A$4955,$A624,ObservedSpeciesData!$D$2:$D$4955,$D624)),AVERAGEIFS(ObservedSpeciesData!W$2:W$4955,ObservedSpeciesData!$A$2:$A$4955,$A624,ObservedSpeciesData!$D$2:$D$4955,$D624),"")</f>
        <v>19.739567875862122</v>
      </c>
      <c r="X624" s="23">
        <f>IF(ISNUMBER(AVERAGEIFS(ObservedSpeciesData!X$2:X$4955,ObservedSpeciesData!$A$2:$A$4955,$A624,ObservedSpeciesData!$D$2:$D$4955,$D624)),AVERAGEIFS(ObservedSpeciesData!X$2:X$4955,ObservedSpeciesData!$A$2:$A$4955,$A624,ObservedSpeciesData!$D$2:$D$4955,$D624),"")</f>
        <v>75.835640907287598</v>
      </c>
      <c r="Y624" s="23">
        <f>IF(ISNUMBER(AVERAGEIFS(ObservedSpeciesData!Y$2:Y$4955,ObservedSpeciesData!$A$2:$A$4955,$A624,ObservedSpeciesData!$D$2:$D$4955,$D624)),AVERAGEIFS(ObservedSpeciesData!Y$2:Y$4955,ObservedSpeciesData!$A$2:$A$4955,$A624,ObservedSpeciesData!$D$2:$D$4955,$D624),"")</f>
        <v>41.264081716537476</v>
      </c>
      <c r="Z624" s="23">
        <f>IF(ISNUMBER(AVERAGEIFS(ObservedSpeciesData!Z$2:Z$4955,ObservedSpeciesData!$A$2:$A$4955,$A624,ObservedSpeciesData!$D$2:$D$4955,$D624)),AVERAGEIFS(ObservedSpeciesData!Z$2:Z$4955,ObservedSpeciesData!$A$2:$A$4955,$A624,ObservedSpeciesData!$D$2:$D$4955,$D624),"")</f>
        <v>91.037788391113281</v>
      </c>
      <c r="AA624" s="23">
        <f>IF(ISNUMBER(AVERAGEIFS(ObservedSpeciesData!AA$2:AA$4955,ObservedSpeciesData!$A$2:$A$4955,$A624,ObservedSpeciesData!$D$2:$D$4955,$D624)),AVERAGEIFS(ObservedSpeciesData!AA$2:AA$4955,ObservedSpeciesData!$A$2:$A$4955,$A624,ObservedSpeciesData!$D$2:$D$4955,$D624),"")</f>
        <v>18.160274565219879</v>
      </c>
      <c r="AB624" s="24">
        <f>IF(ISNUMBER(AVERAGEIFS(ObservedSpeciesData!AB$2:AB$4955,ObservedSpeciesData!$A$2:$A$4955,$A624,ObservedSpeciesData!$D$2:$D$4955,$D624)),AVERAGEIFS(ObservedSpeciesData!AB$2:AB$4955,ObservedSpeciesData!$A$2:$A$4955,$A624,ObservedSpeciesData!$D$2:$D$4955,$D624),"")</f>
        <v>2.9056439304351804E-2</v>
      </c>
      <c r="AC624" s="24">
        <f>IF(ISNUMBER(AVERAGEIFS(ObservedSpeciesData!AC$2:AC$4955,ObservedSpeciesData!$A$2:$A$4955,$A624,ObservedSpeciesData!$D$2:$D$4955,$D624)),AVERAGEIFS(ObservedSpeciesData!AC$2:AC$4955,ObservedSpeciesData!$A$2:$A$4955,$A624,ObservedSpeciesData!$D$2:$D$4955,$D624),"")</f>
        <v>2.9056439304351804E-2</v>
      </c>
      <c r="AD624" s="23">
        <f>IF(ISNUMBER(AVERAGEIFS(ObservedSpeciesData!AD$2:AD$4955,ObservedSpeciesData!$A$2:$A$4955,$A624,ObservedSpeciesData!$D$2:$D$4955,$D624)),AVERAGEIFS(ObservedSpeciesData!AD$2:AD$4955,ObservedSpeciesData!$A$2:$A$4955,$A624,ObservedSpeciesData!$D$2:$D$4955,$D624),"")</f>
        <v>12.133702545166015</v>
      </c>
      <c r="AE624" s="24">
        <f>IF(ISNUMBER(AVERAGEIFS(ObservedSpeciesData!AE$2:AE$4955,ObservedSpeciesData!$A$2:$A$4955,$A624,ObservedSpeciesData!$D$2:$D$4955,$D624)),AVERAGEIFS(ObservedSpeciesData!AE$2:AE$4955,ObservedSpeciesData!$A$2:$A$4955,$A624,ObservedSpeciesData!$D$2:$D$4955,$D624),"")</f>
        <v>17.255093731495403</v>
      </c>
      <c r="AF624" s="23"/>
      <c r="AG624" s="24"/>
      <c r="AH624" s="23">
        <f>IF(ISNUMBER(AVERAGEIFS(ObservedSpeciesData!AH$2:AH$4955,ObservedSpeciesData!$A$2:$A$4955,$A624,ObservedSpeciesData!$D$2:$D$4955,$D624)),AVERAGEIFS(ObservedSpeciesData!AH$2:AH$4955,ObservedSpeciesData!$A$2:$A$4955,$A624,ObservedSpeciesData!$D$2:$D$4955,$D624),"")</f>
        <v>6.06175</v>
      </c>
      <c r="AI624" s="23">
        <f>IF(ISNUMBER(AVERAGEIFS(ObservedSpeciesData!AI$2:AI$4955,ObservedSpeciesData!$A$2:$A$4955,$A624,ObservedSpeciesData!$C$2:$C$4955,$C624,ObservedSpeciesData!$D$2:$D$4955,$D624)),AVERAGEIFS(ObservedSpeciesData!AI$2:AI$4955,ObservedSpeciesData!$A$2:$A$4955,$A624,ObservedSpeciesData!$C$2:$C$4955,$C624,ObservedSpeciesData!$D$2:$D$4955,$D624),"")</f>
        <v>10.604750000000001</v>
      </c>
      <c r="AJ624" s="2">
        <f>COUNTIFS(ObservedSpeciesData!$A$2:$A$828,$A624,ObservedSpeciesData!$D$2:$D$828,$D624)</f>
        <v>0</v>
      </c>
      <c r="AK624" s="2">
        <f t="shared" si="9"/>
        <v>15</v>
      </c>
    </row>
    <row r="625" spans="1:37" x14ac:dyDescent="0.25">
      <c r="A625" s="14" t="s">
        <v>99</v>
      </c>
      <c r="B625" t="s">
        <v>98</v>
      </c>
      <c r="C625" t="s">
        <v>105</v>
      </c>
      <c r="D625" s="13">
        <v>42671</v>
      </c>
      <c r="E625">
        <v>1</v>
      </c>
      <c r="F625">
        <v>500</v>
      </c>
      <c r="G625" s="2" t="s">
        <v>78</v>
      </c>
      <c r="H625" s="2" t="s">
        <v>11</v>
      </c>
      <c r="I625">
        <v>3</v>
      </c>
      <c r="J625" s="2" t="s">
        <v>77</v>
      </c>
      <c r="K625" s="2">
        <f>IF(ISNUMBER(AVERAGEIFS(ObservedSpeciesData!K$2:K$4955,ObservedSpeciesData!$A$2:$A$4955,$A625,ObservedSpeciesData!$D$2:$D$4955,$D625)),AVERAGEIFS(ObservedSpeciesData!K$2:K$4955,ObservedSpeciesData!$A$2:$A$4955,$A625,ObservedSpeciesData!$D$2:$D$4955,$D625),"")</f>
        <v>450</v>
      </c>
      <c r="L625" s="26" t="str">
        <f>IF(ISNUMBER(AVERAGEIFS(ObservedSpeciesData!L$2:L$4955,ObservedSpeciesData!$A$2:$A$4955,$A625,ObservedSpeciesData!$D$2:$D$4955,$D625)),AVERAGEIFS(ObservedSpeciesData!L$2:L$4955,ObservedSpeciesData!$A$2:$A$4955,$A625,ObservedSpeciesData!$D$2:$D$4955,$D625),"")</f>
        <v/>
      </c>
      <c r="M625" s="23" t="str">
        <f>IF(ISNUMBER(AVERAGEIFS(ObservedSpeciesData!M$2:M$4955,ObservedSpeciesData!$A$2:$A$4955,$A625,ObservedSpeciesData!$D$2:$D$4955,$D625)),AVERAGEIFS(ObservedSpeciesData!M$2:M$4955,ObservedSpeciesData!$A$2:$A$4955,$A625,ObservedSpeciesData!$D$2:$D$4955,$D625),"")</f>
        <v/>
      </c>
      <c r="N625" s="23">
        <f>IF(ISNUMBER(AVERAGEIFS(ObservedSpeciesData!N$2:N$4955,ObservedSpeciesData!$A$2:$A$4955,$A625,ObservedSpeciesData!$D$2:$D$4955,$D625)),AVERAGEIFS(ObservedSpeciesData!N$2:N$4955,ObservedSpeciesData!$A$2:$A$4955,$A625,ObservedSpeciesData!$D$2:$D$4955,$D625),"")</f>
        <v>2060.2022964793996</v>
      </c>
      <c r="O625" s="23">
        <f>IF(ISNUMBER(AVERAGEIFS(ObservedSpeciesData!O$2:O$4955,ObservedSpeciesData!$A$2:$A$4955,$A625,ObservedSpeciesData!$D$2:$D$4955,$D625)),AVERAGEIFS(ObservedSpeciesData!O$2:O$4955,ObservedSpeciesData!$A$2:$A$4955,$A625,ObservedSpeciesData!$D$2:$D$4955,$D625),"")</f>
        <v>206.02022964793994</v>
      </c>
      <c r="P625" s="23">
        <f>IF(ISNUMBER(AVERAGEIFS(ObservedSpeciesData!P$2:P$4955,ObservedSpeciesData!$A$2:$A$4955,$A625,ObservedSpeciesData!$C$2:$C$4955,$C625,ObservedSpeciesData!$D$2:$D$4955,$D625)),AVERAGEIFS(ObservedSpeciesData!P$2:P$4955,ObservedSpeciesData!$A$2:$A$4955,$A625,ObservedSpeciesData!$C$2:$C$4955,$C625,ObservedSpeciesData!$D$2:$D$4955,$D625),"")</f>
        <v>377.14958348275633</v>
      </c>
      <c r="Q625" s="23"/>
      <c r="R625" s="25" t="str">
        <f>IF(ISNUMBER(AVERAGEIFS(ObservedSpeciesData!R$2:R$4955,ObservedSpeciesData!$A$2:$A$4955,$A625,ObservedSpeciesData!$D$2:$D$4955,$D625)),AVERAGEIFS(ObservedSpeciesData!R$2:R$4955,ObservedSpeciesData!$A$2:$A$4955,$A625,ObservedSpeciesData!$D$2:$D$4955,$D625),"")</f>
        <v/>
      </c>
      <c r="S625" s="25" t="str">
        <f>IF(ISNUMBER(AVERAGEIFS(ObservedSpeciesData!S$2:S$4955,ObservedSpeciesData!$A$2:$A$4955,$A625,ObservedSpeciesData!$D$2:$D$4955,$D625)),AVERAGEIFS(ObservedSpeciesData!S$2:S$4955,ObservedSpeciesData!$A$2:$A$4955,$A625,ObservedSpeciesData!$D$2:$D$4955,$D625),"")</f>
        <v/>
      </c>
      <c r="T625" s="23" t="str">
        <f>IF(ISNUMBER(AVERAGEIFS(ObservedSpeciesData!T$2:T$4955,ObservedSpeciesData!$A$2:$A$4955,$A625,ObservedSpeciesData!$D$2:$D$4955,$D625)),AVERAGEIFS(ObservedSpeciesData!T$2:T$4955,ObservedSpeciesData!$A$2:$A$4955,$A625,ObservedSpeciesData!$D$2:$D$4955,$D625),"")</f>
        <v/>
      </c>
      <c r="U625" s="24" t="str">
        <f>IF(ISNUMBER(AVERAGEIFS(ObservedSpeciesData!U$2:U$4955,ObservedSpeciesData!$A$2:$A$4955,$A625,ObservedSpeciesData!$C$2:$C$4955,$C625,ObservedSpeciesData!$D$2:$D$4955,$D625)),AVERAGEIFS(ObservedSpeciesData!U$2:U$4955,ObservedSpeciesData!$A$2:$A$4955,$A625,ObservedSpeciesData!$C$2:$C$4955,$C625,ObservedSpeciesData!$D$2:$D$4955,$D625),"")</f>
        <v/>
      </c>
      <c r="V625" s="23">
        <f>IF(ISNUMBER(AVERAGEIFS(ObservedSpeciesData!V$2:V$4955,ObservedSpeciesData!$A$2:$A$4955,$A625,ObservedSpeciesData!$D$2:$D$4955,$D625)),AVERAGEIFS(ObservedSpeciesData!V$2:V$4955,ObservedSpeciesData!$A$2:$A$4955,$A625,ObservedSpeciesData!$D$2:$D$4955,$D625),"")</f>
        <v>23.312920212745667</v>
      </c>
      <c r="W625" s="23">
        <f>IF(ISNUMBER(AVERAGEIFS(ObservedSpeciesData!W$2:W$4955,ObservedSpeciesData!$A$2:$A$4955,$A625,ObservedSpeciesData!$D$2:$D$4955,$D625)),AVERAGEIFS(ObservedSpeciesData!W$2:W$4955,ObservedSpeciesData!$A$2:$A$4955,$A625,ObservedSpeciesData!$D$2:$D$4955,$D625),"")</f>
        <v>17.97193044424057</v>
      </c>
      <c r="X625" s="23">
        <f>IF(ISNUMBER(AVERAGEIFS(ObservedSpeciesData!X$2:X$4955,ObservedSpeciesData!$A$2:$A$4955,$A625,ObservedSpeciesData!$D$2:$D$4955,$D625)),AVERAGEIFS(ObservedSpeciesData!X$2:X$4955,ObservedSpeciesData!$A$2:$A$4955,$A625,ObservedSpeciesData!$D$2:$D$4955,$D625),"")</f>
        <v>76.229509830474854</v>
      </c>
      <c r="Y625" s="23">
        <f>IF(ISNUMBER(AVERAGEIFS(ObservedSpeciesData!Y$2:Y$4955,ObservedSpeciesData!$A$2:$A$4955,$A625,ObservedSpeciesData!$D$2:$D$4955,$D625)),AVERAGEIFS(ObservedSpeciesData!Y$2:Y$4955,ObservedSpeciesData!$A$2:$A$4955,$A625,ObservedSpeciesData!$D$2:$D$4955,$D625),"")</f>
        <v>42.087053537368774</v>
      </c>
      <c r="Z625" s="23">
        <f>IF(ISNUMBER(AVERAGEIFS(ObservedSpeciesData!Z$2:Z$4955,ObservedSpeciesData!$A$2:$A$4955,$A625,ObservedSpeciesData!$D$2:$D$4955,$D625)),AVERAGEIFS(ObservedSpeciesData!Z$2:Z$4955,ObservedSpeciesData!$A$2:$A$4955,$A625,ObservedSpeciesData!$D$2:$D$4955,$D625),"")</f>
        <v>91.157020568847656</v>
      </c>
      <c r="AA625" s="23">
        <f>IF(ISNUMBER(AVERAGEIFS(ObservedSpeciesData!AA$2:AA$4955,ObservedSpeciesData!$A$2:$A$4955,$A625,ObservedSpeciesData!$D$2:$D$4955,$D625)),AVERAGEIFS(ObservedSpeciesData!AA$2:AA$4955,ObservedSpeciesData!$A$2:$A$4955,$A625,ObservedSpeciesData!$D$2:$D$4955,$D625),"")</f>
        <v>21.150858402252197</v>
      </c>
      <c r="AB625" s="24">
        <f>IF(ISNUMBER(AVERAGEIFS(ObservedSpeciesData!AB$2:AB$4955,ObservedSpeciesData!$A$2:$A$4955,$A625,ObservedSpeciesData!$D$2:$D$4955,$D625)),AVERAGEIFS(ObservedSpeciesData!AB$2:AB$4955,ObservedSpeciesData!$A$2:$A$4955,$A625,ObservedSpeciesData!$D$2:$D$4955,$D625),"")</f>
        <v>3.3841373443603523E-2</v>
      </c>
      <c r="AC625" s="24">
        <f>IF(ISNUMBER(AVERAGEIFS(ObservedSpeciesData!AC$2:AC$4955,ObservedSpeciesData!$A$2:$A$4955,$A625,ObservedSpeciesData!$D$2:$D$4955,$D625)),AVERAGEIFS(ObservedSpeciesData!AC$2:AC$4955,ObservedSpeciesData!$A$2:$A$4955,$A625,ObservedSpeciesData!$D$2:$D$4955,$D625),"")</f>
        <v>3.3841373443603523E-2</v>
      </c>
      <c r="AD625" s="23">
        <f>IF(ISNUMBER(AVERAGEIFS(ObservedSpeciesData!AD$2:AD$4955,ObservedSpeciesData!$A$2:$A$4955,$A625,ObservedSpeciesData!$D$2:$D$4955,$D625)),AVERAGEIFS(ObservedSpeciesData!AD$2:AD$4955,ObservedSpeciesData!$A$2:$A$4955,$A625,ObservedSpeciesData!$D$2:$D$4955,$D625),"")</f>
        <v>12.196721572875976</v>
      </c>
      <c r="AE625" s="24">
        <f>IF(ISNUMBER(AVERAGEIFS(ObservedSpeciesData!AE$2:AE$4955,ObservedSpeciesData!$A$2:$A$4955,$A625,ObservedSpeciesData!$D$2:$D$4955,$D625)),AVERAGEIFS(ObservedSpeciesData!AE$2:AE$4955,ObservedSpeciesData!$A$2:$A$4955,$A625,ObservedSpeciesData!$D$2:$D$4955,$D625),"")</f>
        <v>16.305271133330727</v>
      </c>
      <c r="AF625" s="23"/>
      <c r="AG625" s="24"/>
      <c r="AH625" s="23">
        <f>IF(ISNUMBER(AVERAGEIFS(ObservedSpeciesData!AH$2:AH$4955,ObservedSpeciesData!$A$2:$A$4955,$A625,ObservedSpeciesData!$D$2:$D$4955,$D625)),AVERAGEIFS(ObservedSpeciesData!AH$2:AH$4955,ObservedSpeciesData!$A$2:$A$4955,$A625,ObservedSpeciesData!$D$2:$D$4955,$D625),"")</f>
        <v>6.9587499999999993</v>
      </c>
      <c r="AI625" s="23">
        <f>IF(ISNUMBER(AVERAGEIFS(ObservedSpeciesData!AI$2:AI$4955,ObservedSpeciesData!$A$2:$A$4955,$A625,ObservedSpeciesData!$C$2:$C$4955,$C625,ObservedSpeciesData!$D$2:$D$4955,$D625)),AVERAGEIFS(ObservedSpeciesData!AI$2:AI$4955,ObservedSpeciesData!$A$2:$A$4955,$A625,ObservedSpeciesData!$C$2:$C$4955,$C625,ObservedSpeciesData!$D$2:$D$4955,$D625),"")</f>
        <v>12.601999999999999</v>
      </c>
      <c r="AJ625" s="2">
        <f>COUNTIFS(ObservedSpeciesData!$A$2:$A$828,$A625,ObservedSpeciesData!$D$2:$D$828,$D625)</f>
        <v>0</v>
      </c>
      <c r="AK625" s="2">
        <f t="shared" si="9"/>
        <v>15</v>
      </c>
    </row>
    <row r="626" spans="1:37" x14ac:dyDescent="0.25">
      <c r="A626" s="14" t="s">
        <v>104</v>
      </c>
      <c r="B626" t="s">
        <v>98</v>
      </c>
      <c r="C626" t="s">
        <v>105</v>
      </c>
      <c r="D626" s="13">
        <v>42677</v>
      </c>
      <c r="E626">
        <v>1</v>
      </c>
      <c r="F626">
        <v>0</v>
      </c>
      <c r="G626" s="2" t="s">
        <v>78</v>
      </c>
      <c r="H626" s="2" t="s">
        <v>11</v>
      </c>
      <c r="I626">
        <v>9</v>
      </c>
      <c r="J626" s="2" t="s">
        <v>88</v>
      </c>
      <c r="K626" s="2">
        <f>IF(ISNUMBER(AVERAGEIFS(ObservedSpeciesData!K$2:K$4955,ObservedSpeciesData!$A$2:$A$4955,$A626,ObservedSpeciesData!$D$2:$D$4955,$D626)),AVERAGEIFS(ObservedSpeciesData!K$2:K$4955,ObservedSpeciesData!$A$2:$A$4955,$A626,ObservedSpeciesData!$D$2:$D$4955,$D626),"")</f>
        <v>0</v>
      </c>
      <c r="L626" s="26">
        <f>IF(ISNUMBER(AVERAGEIFS(ObservedSpeciesData!L$2:L$4955,ObservedSpeciesData!$A$2:$A$4955,$A626,ObservedSpeciesData!$D$2:$D$4955,$D626)),AVERAGEIFS(ObservedSpeciesData!L$2:L$4955,ObservedSpeciesData!$A$2:$A$4955,$A626,ObservedSpeciesData!$D$2:$D$4955,$D626),"")</f>
        <v>1544.1374999999998</v>
      </c>
      <c r="M626" s="23">
        <f>IF(ISNUMBER(AVERAGEIFS(ObservedSpeciesData!M$2:M$4955,ObservedSpeciesData!$A$2:$A$4955,$A626,ObservedSpeciesData!$D$2:$D$4955,$D626)),AVERAGEIFS(ObservedSpeciesData!M$2:M$4955,ObservedSpeciesData!$A$2:$A$4955,$A626,ObservedSpeciesData!$D$2:$D$4955,$D626),"")</f>
        <v>154.41375000000002</v>
      </c>
      <c r="N626" s="23" t="str">
        <f>IF(ISNUMBER(AVERAGEIFS(ObservedSpeciesData!N$2:N$4955,ObservedSpeciesData!$A$2:$A$4955,$A626,ObservedSpeciesData!$D$2:$D$4955,$D626)),AVERAGEIFS(ObservedSpeciesData!N$2:N$4955,ObservedSpeciesData!$A$2:$A$4955,$A626,ObservedSpeciesData!$D$2:$D$4955,$D626),"")</f>
        <v/>
      </c>
      <c r="O626" s="23" t="str">
        <f>IF(ISNUMBER(AVERAGEIFS(ObservedSpeciesData!O$2:O$4955,ObservedSpeciesData!$A$2:$A$4955,$A626,ObservedSpeciesData!$D$2:$D$4955,$D626)),AVERAGEIFS(ObservedSpeciesData!O$2:O$4955,ObservedSpeciesData!$A$2:$A$4955,$A626,ObservedSpeciesData!$D$2:$D$4955,$D626),"")</f>
        <v/>
      </c>
      <c r="P626" s="23" t="str">
        <f>IF(ISNUMBER(AVERAGEIFS(ObservedSpeciesData!P$2:P$4955,ObservedSpeciesData!$A$2:$A$4955,$A626,ObservedSpeciesData!$C$2:$C$4955,$C626,ObservedSpeciesData!$D$2:$D$4955,$D626)),AVERAGEIFS(ObservedSpeciesData!P$2:P$4955,ObservedSpeciesData!$A$2:$A$4955,$A626,ObservedSpeciesData!$C$2:$C$4955,$C626,ObservedSpeciesData!$D$2:$D$4955,$D626),"")</f>
        <v/>
      </c>
      <c r="Q626" s="23"/>
      <c r="R626" s="25" t="str">
        <f>IF(ISNUMBER(AVERAGEIFS(ObservedSpeciesData!R$2:R$4955,ObservedSpeciesData!$A$2:$A$4955,$A626,ObservedSpeciesData!$D$2:$D$4955,$D626)),AVERAGEIFS(ObservedSpeciesData!R$2:R$4955,ObservedSpeciesData!$A$2:$A$4955,$A626,ObservedSpeciesData!$D$2:$D$4955,$D626),"")</f>
        <v/>
      </c>
      <c r="S626" s="25" t="str">
        <f>IF(ISNUMBER(AVERAGEIFS(ObservedSpeciesData!S$2:S$4955,ObservedSpeciesData!$A$2:$A$4955,$A626,ObservedSpeciesData!$D$2:$D$4955,$D626)),AVERAGEIFS(ObservedSpeciesData!S$2:S$4955,ObservedSpeciesData!$A$2:$A$4955,$A626,ObservedSpeciesData!$D$2:$D$4955,$D626),"")</f>
        <v/>
      </c>
      <c r="T626" s="23" t="str">
        <f>IF(ISNUMBER(AVERAGEIFS(ObservedSpeciesData!T$2:T$4955,ObservedSpeciesData!$A$2:$A$4955,$A626,ObservedSpeciesData!$D$2:$D$4955,$D626)),AVERAGEIFS(ObservedSpeciesData!T$2:T$4955,ObservedSpeciesData!$A$2:$A$4955,$A626,ObservedSpeciesData!$D$2:$D$4955,$D626),"")</f>
        <v/>
      </c>
      <c r="U626" s="24" t="str">
        <f>IF(ISNUMBER(AVERAGEIFS(ObservedSpeciesData!U$2:U$4955,ObservedSpeciesData!$A$2:$A$4955,$A626,ObservedSpeciesData!$C$2:$C$4955,$C626,ObservedSpeciesData!$D$2:$D$4955,$D626)),AVERAGEIFS(ObservedSpeciesData!U$2:U$4955,ObservedSpeciesData!$A$2:$A$4955,$A626,ObservedSpeciesData!$C$2:$C$4955,$C626,ObservedSpeciesData!$D$2:$D$4955,$D626),"")</f>
        <v/>
      </c>
      <c r="V626" s="23">
        <f>IF(ISNUMBER(AVERAGEIFS(ObservedSpeciesData!V$2:V$4955,ObservedSpeciesData!$A$2:$A$4955,$A626,ObservedSpeciesData!$D$2:$D$4955,$D626)),AVERAGEIFS(ObservedSpeciesData!V$2:V$4955,ObservedSpeciesData!$A$2:$A$4955,$A626,ObservedSpeciesData!$D$2:$D$4955,$D626),"")</f>
        <v>20.020037333170574</v>
      </c>
      <c r="W626" s="23">
        <f>IF(ISNUMBER(AVERAGEIFS(ObservedSpeciesData!W$2:W$4955,ObservedSpeciesData!$A$2:$A$4955,$A626,ObservedSpeciesData!$D$2:$D$4955,$D626)),AVERAGEIFS(ObservedSpeciesData!W$2:W$4955,ObservedSpeciesData!$A$2:$A$4955,$A626,ObservedSpeciesData!$D$2:$D$4955,$D626),"")</f>
        <v>26.556343873341877</v>
      </c>
      <c r="X626" s="23">
        <f>IF(ISNUMBER(AVERAGEIFS(ObservedSpeciesData!X$2:X$4955,ObservedSpeciesData!$A$2:$A$4955,$A626,ObservedSpeciesData!$D$2:$D$4955,$D626)),AVERAGEIFS(ObservedSpeciesData!X$2:X$4955,ObservedSpeciesData!$A$2:$A$4955,$A626,ObservedSpeciesData!$D$2:$D$4955,$D626),"")</f>
        <v>81.301726659138993</v>
      </c>
      <c r="Y626" s="23">
        <f>IF(ISNUMBER(AVERAGEIFS(ObservedSpeciesData!Y$2:Y$4955,ObservedSpeciesData!$A$2:$A$4955,$A626,ObservedSpeciesData!$D$2:$D$4955,$D626)),AVERAGEIFS(ObservedSpeciesData!Y$2:Y$4955,ObservedSpeciesData!$A$2:$A$4955,$A626,ObservedSpeciesData!$D$2:$D$4955,$D626),"")</f>
        <v>29.340472857157391</v>
      </c>
      <c r="Z626" s="23">
        <f>IF(ISNUMBER(AVERAGEIFS(ObservedSpeciesData!Z$2:Z$4955,ObservedSpeciesData!$A$2:$A$4955,$A626,ObservedSpeciesData!$D$2:$D$4955,$D626)),AVERAGEIFS(ObservedSpeciesData!Z$2:Z$4955,ObservedSpeciesData!$A$2:$A$4955,$A626,ObservedSpeciesData!$D$2:$D$4955,$D626),"")</f>
        <v>91.411027272542313</v>
      </c>
      <c r="AA626" s="23">
        <f>IF(ISNUMBER(AVERAGEIFS(ObservedSpeciesData!AA$2:AA$4955,ObservedSpeciesData!$A$2:$A$4955,$A626,ObservedSpeciesData!$D$2:$D$4955,$D626)),AVERAGEIFS(ObservedSpeciesData!AA$2:AA$4955,ObservedSpeciesData!$A$2:$A$4955,$A626,ObservedSpeciesData!$D$2:$D$4955,$D626),"")</f>
        <v>20.36188268661499</v>
      </c>
      <c r="AB626" s="24">
        <f>IF(ISNUMBER(AVERAGEIFS(ObservedSpeciesData!AB$2:AB$4955,ObservedSpeciesData!$A$2:$A$4955,$A626,ObservedSpeciesData!$D$2:$D$4955,$D626)),AVERAGEIFS(ObservedSpeciesData!AB$2:AB$4955,ObservedSpeciesData!$A$2:$A$4955,$A626,ObservedSpeciesData!$D$2:$D$4955,$D626),"")</f>
        <v>3.2579012298583988E-2</v>
      </c>
      <c r="AC626" s="24">
        <f>IF(ISNUMBER(AVERAGEIFS(ObservedSpeciesData!AC$2:AC$4955,ObservedSpeciesData!$A$2:$A$4955,$A626,ObservedSpeciesData!$D$2:$D$4955,$D626)),AVERAGEIFS(ObservedSpeciesData!AC$2:AC$4955,ObservedSpeciesData!$A$2:$A$4955,$A626,ObservedSpeciesData!$D$2:$D$4955,$D626),"")</f>
        <v>3.2579012298583988E-2</v>
      </c>
      <c r="AD626" s="23">
        <f>IF(ISNUMBER(AVERAGEIFS(ObservedSpeciesData!AD$2:AD$4955,ObservedSpeciesData!$A$2:$A$4955,$A626,ObservedSpeciesData!$D$2:$D$4955,$D626)),AVERAGEIFS(ObservedSpeciesData!AD$2:AD$4955,ObservedSpeciesData!$A$2:$A$4955,$A626,ObservedSpeciesData!$D$2:$D$4955,$D626),"")</f>
        <v>13.008276265462241</v>
      </c>
      <c r="AE626" s="24">
        <f>IF(ISNUMBER(AVERAGEIFS(ObservedSpeciesData!AE$2:AE$4955,ObservedSpeciesData!$A$2:$A$4955,$A626,ObservedSpeciesData!$D$2:$D$4955,$D626)),AVERAGEIFS(ObservedSpeciesData!AE$2:AE$4955,ObservedSpeciesData!$A$2:$A$4955,$A626,ObservedSpeciesData!$D$2:$D$4955,$D626),"")</f>
        <v>22.526516222998513</v>
      </c>
      <c r="AF626" s="23"/>
      <c r="AG626" s="24"/>
      <c r="AH626" s="23" t="str">
        <f>IF(ISNUMBER(AVERAGEIFS(ObservedSpeciesData!AH$2:AH$4955,ObservedSpeciesData!$A$2:$A$4955,$A626,ObservedSpeciesData!$D$2:$D$4955,$D626)),AVERAGEIFS(ObservedSpeciesData!AH$2:AH$4955,ObservedSpeciesData!$A$2:$A$4955,$A626,ObservedSpeciesData!$D$2:$D$4955,$D626),"")</f>
        <v/>
      </c>
      <c r="AI626" s="23" t="str">
        <f>IF(ISNUMBER(AVERAGEIFS(ObservedSpeciesData!AI$2:AI$4955,ObservedSpeciesData!$A$2:$A$4955,$A626,ObservedSpeciesData!$C$2:$C$4955,$C626,ObservedSpeciesData!$D$2:$D$4955,$D626)),AVERAGEIFS(ObservedSpeciesData!AI$2:AI$4955,ObservedSpeciesData!$A$2:$A$4955,$A626,ObservedSpeciesData!$C$2:$C$4955,$C626,ObservedSpeciesData!$D$2:$D$4955,$D626),"")</f>
        <v/>
      </c>
      <c r="AJ626" s="2">
        <f>COUNTIFS(ObservedSpeciesData!$A$2:$A$828,$A626,ObservedSpeciesData!$D$2:$D$828,$D626)</f>
        <v>0</v>
      </c>
      <c r="AK626" s="2">
        <f t="shared" si="9"/>
        <v>11</v>
      </c>
    </row>
    <row r="627" spans="1:37" x14ac:dyDescent="0.25">
      <c r="A627" s="14" t="s">
        <v>103</v>
      </c>
      <c r="B627" t="s">
        <v>98</v>
      </c>
      <c r="C627" t="s">
        <v>105</v>
      </c>
      <c r="D627" s="13">
        <v>42677</v>
      </c>
      <c r="E627">
        <v>1</v>
      </c>
      <c r="F627">
        <v>50</v>
      </c>
      <c r="G627" s="2" t="s">
        <v>78</v>
      </c>
      <c r="H627" s="2" t="s">
        <v>11</v>
      </c>
      <c r="I627">
        <v>9</v>
      </c>
      <c r="J627" s="2" t="s">
        <v>88</v>
      </c>
      <c r="K627" s="2">
        <f>IF(ISNUMBER(AVERAGEIFS(ObservedSpeciesData!K$2:K$4955,ObservedSpeciesData!$A$2:$A$4955,$A627,ObservedSpeciesData!$D$2:$D$4955,$D627)),AVERAGEIFS(ObservedSpeciesData!K$2:K$4955,ObservedSpeciesData!$A$2:$A$4955,$A627,ObservedSpeciesData!$D$2:$D$4955,$D627),"")</f>
        <v>45</v>
      </c>
      <c r="L627" s="26">
        <f>IF(ISNUMBER(AVERAGEIFS(ObservedSpeciesData!L$2:L$4955,ObservedSpeciesData!$A$2:$A$4955,$A627,ObservedSpeciesData!$D$2:$D$4955,$D627)),AVERAGEIFS(ObservedSpeciesData!L$2:L$4955,ObservedSpeciesData!$A$2:$A$4955,$A627,ObservedSpeciesData!$D$2:$D$4955,$D627),"")</f>
        <v>1751.1125000000002</v>
      </c>
      <c r="M627" s="23">
        <f>IF(ISNUMBER(AVERAGEIFS(ObservedSpeciesData!M$2:M$4955,ObservedSpeciesData!$A$2:$A$4955,$A627,ObservedSpeciesData!$D$2:$D$4955,$D627)),AVERAGEIFS(ObservedSpeciesData!M$2:M$4955,ObservedSpeciesData!$A$2:$A$4955,$A627,ObservedSpeciesData!$D$2:$D$4955,$D627),"")</f>
        <v>175.11125000000001</v>
      </c>
      <c r="N627" s="23" t="str">
        <f>IF(ISNUMBER(AVERAGEIFS(ObservedSpeciesData!N$2:N$4955,ObservedSpeciesData!$A$2:$A$4955,$A627,ObservedSpeciesData!$D$2:$D$4955,$D627)),AVERAGEIFS(ObservedSpeciesData!N$2:N$4955,ObservedSpeciesData!$A$2:$A$4955,$A627,ObservedSpeciesData!$D$2:$D$4955,$D627),"")</f>
        <v/>
      </c>
      <c r="O627" s="23" t="str">
        <f>IF(ISNUMBER(AVERAGEIFS(ObservedSpeciesData!O$2:O$4955,ObservedSpeciesData!$A$2:$A$4955,$A627,ObservedSpeciesData!$D$2:$D$4955,$D627)),AVERAGEIFS(ObservedSpeciesData!O$2:O$4955,ObservedSpeciesData!$A$2:$A$4955,$A627,ObservedSpeciesData!$D$2:$D$4955,$D627),"")</f>
        <v/>
      </c>
      <c r="P627" s="23" t="str">
        <f>IF(ISNUMBER(AVERAGEIFS(ObservedSpeciesData!P$2:P$4955,ObservedSpeciesData!$A$2:$A$4955,$A627,ObservedSpeciesData!$C$2:$C$4955,$C627,ObservedSpeciesData!$D$2:$D$4955,$D627)),AVERAGEIFS(ObservedSpeciesData!P$2:P$4955,ObservedSpeciesData!$A$2:$A$4955,$A627,ObservedSpeciesData!$C$2:$C$4955,$C627,ObservedSpeciesData!$D$2:$D$4955,$D627),"")</f>
        <v/>
      </c>
      <c r="Q627" s="23"/>
      <c r="R627" s="25" t="str">
        <f>IF(ISNUMBER(AVERAGEIFS(ObservedSpeciesData!R$2:R$4955,ObservedSpeciesData!$A$2:$A$4955,$A627,ObservedSpeciesData!$D$2:$D$4955,$D627)),AVERAGEIFS(ObservedSpeciesData!R$2:R$4955,ObservedSpeciesData!$A$2:$A$4955,$A627,ObservedSpeciesData!$D$2:$D$4955,$D627),"")</f>
        <v/>
      </c>
      <c r="S627" s="25" t="str">
        <f>IF(ISNUMBER(AVERAGEIFS(ObservedSpeciesData!S$2:S$4955,ObservedSpeciesData!$A$2:$A$4955,$A627,ObservedSpeciesData!$D$2:$D$4955,$D627)),AVERAGEIFS(ObservedSpeciesData!S$2:S$4955,ObservedSpeciesData!$A$2:$A$4955,$A627,ObservedSpeciesData!$D$2:$D$4955,$D627),"")</f>
        <v/>
      </c>
      <c r="T627" s="23" t="str">
        <f>IF(ISNUMBER(AVERAGEIFS(ObservedSpeciesData!T$2:T$4955,ObservedSpeciesData!$A$2:$A$4955,$A627,ObservedSpeciesData!$D$2:$D$4955,$D627)),AVERAGEIFS(ObservedSpeciesData!T$2:T$4955,ObservedSpeciesData!$A$2:$A$4955,$A627,ObservedSpeciesData!$D$2:$D$4955,$D627),"")</f>
        <v/>
      </c>
      <c r="U627" s="24" t="str">
        <f>IF(ISNUMBER(AVERAGEIFS(ObservedSpeciesData!U$2:U$4955,ObservedSpeciesData!$A$2:$A$4955,$A627,ObservedSpeciesData!$C$2:$C$4955,$C627,ObservedSpeciesData!$D$2:$D$4955,$D627)),AVERAGEIFS(ObservedSpeciesData!U$2:U$4955,ObservedSpeciesData!$A$2:$A$4955,$A627,ObservedSpeciesData!$C$2:$C$4955,$C627,ObservedSpeciesData!$D$2:$D$4955,$D627),"")</f>
        <v/>
      </c>
      <c r="V627" s="23">
        <f>IF(ISNUMBER(AVERAGEIFS(ObservedSpeciesData!V$2:V$4955,ObservedSpeciesData!$A$2:$A$4955,$A627,ObservedSpeciesData!$D$2:$D$4955,$D627)),AVERAGEIFS(ObservedSpeciesData!V$2:V$4955,ObservedSpeciesData!$A$2:$A$4955,$A627,ObservedSpeciesData!$D$2:$D$4955,$D627),"")</f>
        <v>19.34966214497884</v>
      </c>
      <c r="W627" s="23">
        <f>IF(ISNUMBER(AVERAGEIFS(ObservedSpeciesData!W$2:W$4955,ObservedSpeciesData!$A$2:$A$4955,$A627,ObservedSpeciesData!$D$2:$D$4955,$D627)),AVERAGEIFS(ObservedSpeciesData!W$2:W$4955,ObservedSpeciesData!$A$2:$A$4955,$A627,ObservedSpeciesData!$D$2:$D$4955,$D627),"")</f>
        <v>25.605208714803059</v>
      </c>
      <c r="X627" s="23">
        <f>IF(ISNUMBER(AVERAGEIFS(ObservedSpeciesData!X$2:X$4955,ObservedSpeciesData!$A$2:$A$4955,$A627,ObservedSpeciesData!$D$2:$D$4955,$D627)),AVERAGEIFS(ObservedSpeciesData!X$2:X$4955,ObservedSpeciesData!$A$2:$A$4955,$A627,ObservedSpeciesData!$D$2:$D$4955,$D627),"")</f>
        <v>81.549257914225265</v>
      </c>
      <c r="Y627" s="23">
        <f>IF(ISNUMBER(AVERAGEIFS(ObservedSpeciesData!Y$2:Y$4955,ObservedSpeciesData!$A$2:$A$4955,$A627,ObservedSpeciesData!$D$2:$D$4955,$D627)),AVERAGEIFS(ObservedSpeciesData!Y$2:Y$4955,ObservedSpeciesData!$A$2:$A$4955,$A627,ObservedSpeciesData!$D$2:$D$4955,$D627),"")</f>
        <v>29.451497236887615</v>
      </c>
      <c r="Z627" s="23">
        <f>IF(ISNUMBER(AVERAGEIFS(ObservedSpeciesData!Z$2:Z$4955,ObservedSpeciesData!$A$2:$A$4955,$A627,ObservedSpeciesData!$D$2:$D$4955,$D627)),AVERAGEIFS(ObservedSpeciesData!Z$2:Z$4955,ObservedSpeciesData!$A$2:$A$4955,$A627,ObservedSpeciesData!$D$2:$D$4955,$D627),"")</f>
        <v>91.397895177205399</v>
      </c>
      <c r="AA627" s="23">
        <f>IF(ISNUMBER(AVERAGEIFS(ObservedSpeciesData!AA$2:AA$4955,ObservedSpeciesData!$A$2:$A$4955,$A627,ObservedSpeciesData!$D$2:$D$4955,$D627)),AVERAGEIFS(ObservedSpeciesData!AA$2:AA$4955,ObservedSpeciesData!$A$2:$A$4955,$A627,ObservedSpeciesData!$D$2:$D$4955,$D627),"")</f>
        <v>21.611900965372723</v>
      </c>
      <c r="AB627" s="24">
        <f>IF(ISNUMBER(AVERAGEIFS(ObservedSpeciesData!AB$2:AB$4955,ObservedSpeciesData!$A$2:$A$4955,$A627,ObservedSpeciesData!$D$2:$D$4955,$D627)),AVERAGEIFS(ObservedSpeciesData!AB$2:AB$4955,ObservedSpeciesData!$A$2:$A$4955,$A627,ObservedSpeciesData!$D$2:$D$4955,$D627),"")</f>
        <v>3.4579041544596352E-2</v>
      </c>
      <c r="AC627" s="24">
        <f>IF(ISNUMBER(AVERAGEIFS(ObservedSpeciesData!AC$2:AC$4955,ObservedSpeciesData!$A$2:$A$4955,$A627,ObservedSpeciesData!$D$2:$D$4955,$D627)),AVERAGEIFS(ObservedSpeciesData!AC$2:AC$4955,ObservedSpeciesData!$A$2:$A$4955,$A627,ObservedSpeciesData!$D$2:$D$4955,$D627),"")</f>
        <v>3.4579041544596352E-2</v>
      </c>
      <c r="AD627" s="23">
        <f>IF(ISNUMBER(AVERAGEIFS(ObservedSpeciesData!AD$2:AD$4955,ObservedSpeciesData!$A$2:$A$4955,$A627,ObservedSpeciesData!$D$2:$D$4955,$D627)),AVERAGEIFS(ObservedSpeciesData!AD$2:AD$4955,ObservedSpeciesData!$A$2:$A$4955,$A627,ObservedSpeciesData!$D$2:$D$4955,$D627),"")</f>
        <v>13.047881266276042</v>
      </c>
      <c r="AE627" s="24">
        <f>IF(ISNUMBER(AVERAGEIFS(ObservedSpeciesData!AE$2:AE$4955,ObservedSpeciesData!$A$2:$A$4955,$A627,ObservedSpeciesData!$D$2:$D$4955,$D627)),AVERAGEIFS(ObservedSpeciesData!AE$2:AE$4955,ObservedSpeciesData!$A$2:$A$4955,$A627,ObservedSpeciesData!$D$2:$D$4955,$D627),"")</f>
        <v>21.536675075434434</v>
      </c>
      <c r="AF627" s="23"/>
      <c r="AG627" s="24"/>
      <c r="AH627" s="23" t="str">
        <f>IF(ISNUMBER(AVERAGEIFS(ObservedSpeciesData!AH$2:AH$4955,ObservedSpeciesData!$A$2:$A$4955,$A627,ObservedSpeciesData!$D$2:$D$4955,$D627)),AVERAGEIFS(ObservedSpeciesData!AH$2:AH$4955,ObservedSpeciesData!$A$2:$A$4955,$A627,ObservedSpeciesData!$D$2:$D$4955,$D627),"")</f>
        <v/>
      </c>
      <c r="AI627" s="23" t="str">
        <f>IF(ISNUMBER(AVERAGEIFS(ObservedSpeciesData!AI$2:AI$4955,ObservedSpeciesData!$A$2:$A$4955,$A627,ObservedSpeciesData!$C$2:$C$4955,$C627,ObservedSpeciesData!$D$2:$D$4955,$D627)),AVERAGEIFS(ObservedSpeciesData!AI$2:AI$4955,ObservedSpeciesData!$A$2:$A$4955,$A627,ObservedSpeciesData!$C$2:$C$4955,$C627,ObservedSpeciesData!$D$2:$D$4955,$D627),"")</f>
        <v/>
      </c>
      <c r="AJ627" s="2">
        <f>COUNTIFS(ObservedSpeciesData!$A$2:$A$828,$A627,ObservedSpeciesData!$D$2:$D$828,$D627)</f>
        <v>0</v>
      </c>
      <c r="AK627" s="2">
        <f t="shared" si="9"/>
        <v>11</v>
      </c>
    </row>
    <row r="628" spans="1:37" x14ac:dyDescent="0.25">
      <c r="A628" s="14" t="s">
        <v>102</v>
      </c>
      <c r="B628" t="s">
        <v>98</v>
      </c>
      <c r="C628" t="s">
        <v>105</v>
      </c>
      <c r="D628" s="13">
        <v>42677</v>
      </c>
      <c r="E628">
        <v>1</v>
      </c>
      <c r="F628">
        <v>100</v>
      </c>
      <c r="G628" s="2" t="s">
        <v>78</v>
      </c>
      <c r="H628" s="2" t="s">
        <v>11</v>
      </c>
      <c r="I628">
        <v>9</v>
      </c>
      <c r="J628" s="2" t="s">
        <v>88</v>
      </c>
      <c r="K628" s="2">
        <f>IF(ISNUMBER(AVERAGEIFS(ObservedSpeciesData!K$2:K$4955,ObservedSpeciesData!$A$2:$A$4955,$A628,ObservedSpeciesData!$D$2:$D$4955,$D628)),AVERAGEIFS(ObservedSpeciesData!K$2:K$4955,ObservedSpeciesData!$A$2:$A$4955,$A628,ObservedSpeciesData!$D$2:$D$4955,$D628),"")</f>
        <v>78</v>
      </c>
      <c r="L628" s="26">
        <f>IF(ISNUMBER(AVERAGEIFS(ObservedSpeciesData!L$2:L$4955,ObservedSpeciesData!$A$2:$A$4955,$A628,ObservedSpeciesData!$D$2:$D$4955,$D628)),AVERAGEIFS(ObservedSpeciesData!L$2:L$4955,ObservedSpeciesData!$A$2:$A$4955,$A628,ObservedSpeciesData!$D$2:$D$4955,$D628),"")</f>
        <v>1929.1791666666668</v>
      </c>
      <c r="M628" s="23">
        <f>IF(ISNUMBER(AVERAGEIFS(ObservedSpeciesData!M$2:M$4955,ObservedSpeciesData!$A$2:$A$4955,$A628,ObservedSpeciesData!$D$2:$D$4955,$D628)),AVERAGEIFS(ObservedSpeciesData!M$2:M$4955,ObservedSpeciesData!$A$2:$A$4955,$A628,ObservedSpeciesData!$D$2:$D$4955,$D628),"")</f>
        <v>192.91791666666666</v>
      </c>
      <c r="N628" s="23" t="str">
        <f>IF(ISNUMBER(AVERAGEIFS(ObservedSpeciesData!N$2:N$4955,ObservedSpeciesData!$A$2:$A$4955,$A628,ObservedSpeciesData!$D$2:$D$4955,$D628)),AVERAGEIFS(ObservedSpeciesData!N$2:N$4955,ObservedSpeciesData!$A$2:$A$4955,$A628,ObservedSpeciesData!$D$2:$D$4955,$D628),"")</f>
        <v/>
      </c>
      <c r="O628" s="23" t="str">
        <f>IF(ISNUMBER(AVERAGEIFS(ObservedSpeciesData!O$2:O$4955,ObservedSpeciesData!$A$2:$A$4955,$A628,ObservedSpeciesData!$D$2:$D$4955,$D628)),AVERAGEIFS(ObservedSpeciesData!O$2:O$4955,ObservedSpeciesData!$A$2:$A$4955,$A628,ObservedSpeciesData!$D$2:$D$4955,$D628),"")</f>
        <v/>
      </c>
      <c r="P628" s="23" t="str">
        <f>IF(ISNUMBER(AVERAGEIFS(ObservedSpeciesData!P$2:P$4955,ObservedSpeciesData!$A$2:$A$4955,$A628,ObservedSpeciesData!$C$2:$C$4955,$C628,ObservedSpeciesData!$D$2:$D$4955,$D628)),AVERAGEIFS(ObservedSpeciesData!P$2:P$4955,ObservedSpeciesData!$A$2:$A$4955,$A628,ObservedSpeciesData!$C$2:$C$4955,$C628,ObservedSpeciesData!$D$2:$D$4955,$D628),"")</f>
        <v/>
      </c>
      <c r="Q628" s="23"/>
      <c r="R628" s="25" t="str">
        <f>IF(ISNUMBER(AVERAGEIFS(ObservedSpeciesData!R$2:R$4955,ObservedSpeciesData!$A$2:$A$4955,$A628,ObservedSpeciesData!$D$2:$D$4955,$D628)),AVERAGEIFS(ObservedSpeciesData!R$2:R$4955,ObservedSpeciesData!$A$2:$A$4955,$A628,ObservedSpeciesData!$D$2:$D$4955,$D628),"")</f>
        <v/>
      </c>
      <c r="S628" s="25" t="str">
        <f>IF(ISNUMBER(AVERAGEIFS(ObservedSpeciesData!S$2:S$4955,ObservedSpeciesData!$A$2:$A$4955,$A628,ObservedSpeciesData!$D$2:$D$4955,$D628)),AVERAGEIFS(ObservedSpeciesData!S$2:S$4955,ObservedSpeciesData!$A$2:$A$4955,$A628,ObservedSpeciesData!$D$2:$D$4955,$D628),"")</f>
        <v/>
      </c>
      <c r="T628" s="23" t="str">
        <f>IF(ISNUMBER(AVERAGEIFS(ObservedSpeciesData!T$2:T$4955,ObservedSpeciesData!$A$2:$A$4955,$A628,ObservedSpeciesData!$D$2:$D$4955,$D628)),AVERAGEIFS(ObservedSpeciesData!T$2:T$4955,ObservedSpeciesData!$A$2:$A$4955,$A628,ObservedSpeciesData!$D$2:$D$4955,$D628),"")</f>
        <v/>
      </c>
      <c r="U628" s="24" t="str">
        <f>IF(ISNUMBER(AVERAGEIFS(ObservedSpeciesData!U$2:U$4955,ObservedSpeciesData!$A$2:$A$4955,$A628,ObservedSpeciesData!$C$2:$C$4955,$C628,ObservedSpeciesData!$D$2:$D$4955,$D628)),AVERAGEIFS(ObservedSpeciesData!U$2:U$4955,ObservedSpeciesData!$A$2:$A$4955,$A628,ObservedSpeciesData!$C$2:$C$4955,$C628,ObservedSpeciesData!$D$2:$D$4955,$D628),"")</f>
        <v/>
      </c>
      <c r="V628" s="23">
        <f>IF(ISNUMBER(AVERAGEIFS(ObservedSpeciesData!V$2:V$4955,ObservedSpeciesData!$A$2:$A$4955,$A628,ObservedSpeciesData!$D$2:$D$4955,$D628)),AVERAGEIFS(ObservedSpeciesData!V$2:V$4955,ObservedSpeciesData!$A$2:$A$4955,$A628,ObservedSpeciesData!$D$2:$D$4955,$D628),"")</f>
        <v>19.275007645289104</v>
      </c>
      <c r="W628" s="23">
        <f>IF(ISNUMBER(AVERAGEIFS(ObservedSpeciesData!W$2:W$4955,ObservedSpeciesData!$A$2:$A$4955,$A628,ObservedSpeciesData!$D$2:$D$4955,$D628)),AVERAGEIFS(ObservedSpeciesData!W$2:W$4955,ObservedSpeciesData!$A$2:$A$4955,$A628,ObservedSpeciesData!$D$2:$D$4955,$D628),"")</f>
        <v>29.694889545440674</v>
      </c>
      <c r="X628" s="23">
        <f>IF(ISNUMBER(AVERAGEIFS(ObservedSpeciesData!X$2:X$4955,ObservedSpeciesData!$A$2:$A$4955,$A628,ObservedSpeciesData!$D$2:$D$4955,$D628)),AVERAGEIFS(ObservedSpeciesData!X$2:X$4955,ObservedSpeciesData!$A$2:$A$4955,$A628,ObservedSpeciesData!$D$2:$D$4955,$D628),"")</f>
        <v>82.664422353108719</v>
      </c>
      <c r="Y628" s="23">
        <f>IF(ISNUMBER(AVERAGEIFS(ObservedSpeciesData!Y$2:Y$4955,ObservedSpeciesData!$A$2:$A$4955,$A628,ObservedSpeciesData!$D$2:$D$4955,$D628)),AVERAGEIFS(ObservedSpeciesData!Y$2:Y$4955,ObservedSpeciesData!$A$2:$A$4955,$A628,ObservedSpeciesData!$D$2:$D$4955,$D628),"")</f>
        <v>27.858491818110149</v>
      </c>
      <c r="Z628" s="23">
        <f>IF(ISNUMBER(AVERAGEIFS(ObservedSpeciesData!Z$2:Z$4955,ObservedSpeciesData!$A$2:$A$4955,$A628,ObservedSpeciesData!$D$2:$D$4955,$D628)),AVERAGEIFS(ObservedSpeciesData!Z$2:Z$4955,ObservedSpeciesData!$A$2:$A$4955,$A628,ObservedSpeciesData!$D$2:$D$4955,$D628),"")</f>
        <v>91.554261525472</v>
      </c>
      <c r="AA628" s="23">
        <f>IF(ISNUMBER(AVERAGEIFS(ObservedSpeciesData!AA$2:AA$4955,ObservedSpeciesData!$A$2:$A$4955,$A628,ObservedSpeciesData!$D$2:$D$4955,$D628)),AVERAGEIFS(ObservedSpeciesData!AA$2:AA$4955,ObservedSpeciesData!$A$2:$A$4955,$A628,ObservedSpeciesData!$D$2:$D$4955,$D628),"")</f>
        <v>20.158952554066975</v>
      </c>
      <c r="AB628" s="24">
        <f>IF(ISNUMBER(AVERAGEIFS(ObservedSpeciesData!AB$2:AB$4955,ObservedSpeciesData!$A$2:$A$4955,$A628,ObservedSpeciesData!$D$2:$D$4955,$D628)),AVERAGEIFS(ObservedSpeciesData!AB$2:AB$4955,ObservedSpeciesData!$A$2:$A$4955,$A628,ObservedSpeciesData!$D$2:$D$4955,$D628),"")</f>
        <v>3.2254324086507156E-2</v>
      </c>
      <c r="AC628" s="24">
        <f>IF(ISNUMBER(AVERAGEIFS(ObservedSpeciesData!AC$2:AC$4955,ObservedSpeciesData!$A$2:$A$4955,$A628,ObservedSpeciesData!$D$2:$D$4955,$D628)),AVERAGEIFS(ObservedSpeciesData!AC$2:AC$4955,ObservedSpeciesData!$A$2:$A$4955,$A628,ObservedSpeciesData!$D$2:$D$4955,$D628),"")</f>
        <v>3.2254324086507156E-2</v>
      </c>
      <c r="AD628" s="23">
        <f>IF(ISNUMBER(AVERAGEIFS(ObservedSpeciesData!AD$2:AD$4955,ObservedSpeciesData!$A$2:$A$4955,$A628,ObservedSpeciesData!$D$2:$D$4955,$D628)),AVERAGEIFS(ObservedSpeciesData!AD$2:AD$4955,ObservedSpeciesData!$A$2:$A$4955,$A628,ObservedSpeciesData!$D$2:$D$4955,$D628),"")</f>
        <v>13.226307576497398</v>
      </c>
      <c r="AE628" s="24">
        <f>IF(ISNUMBER(AVERAGEIFS(ObservedSpeciesData!AE$2:AE$4955,ObservedSpeciesData!$A$2:$A$4955,$A628,ObservedSpeciesData!$D$2:$D$4955,$D628)),AVERAGEIFS(ObservedSpeciesData!AE$2:AE$4955,ObservedSpeciesData!$A$2:$A$4955,$A628,ObservedSpeciesData!$D$2:$D$4955,$D628),"")</f>
        <v>20.179194123374568</v>
      </c>
      <c r="AF628" s="23"/>
      <c r="AG628" s="24"/>
      <c r="AH628" s="23" t="str">
        <f>IF(ISNUMBER(AVERAGEIFS(ObservedSpeciesData!AH$2:AH$4955,ObservedSpeciesData!$A$2:$A$4955,$A628,ObservedSpeciesData!$D$2:$D$4955,$D628)),AVERAGEIFS(ObservedSpeciesData!AH$2:AH$4955,ObservedSpeciesData!$A$2:$A$4955,$A628,ObservedSpeciesData!$D$2:$D$4955,$D628),"")</f>
        <v/>
      </c>
      <c r="AI628" s="23" t="str">
        <f>IF(ISNUMBER(AVERAGEIFS(ObservedSpeciesData!AI$2:AI$4955,ObservedSpeciesData!$A$2:$A$4955,$A628,ObservedSpeciesData!$C$2:$C$4955,$C628,ObservedSpeciesData!$D$2:$D$4955,$D628)),AVERAGEIFS(ObservedSpeciesData!AI$2:AI$4955,ObservedSpeciesData!$A$2:$A$4955,$A628,ObservedSpeciesData!$C$2:$C$4955,$C628,ObservedSpeciesData!$D$2:$D$4955,$D628),"")</f>
        <v/>
      </c>
      <c r="AJ628" s="2">
        <f>COUNTIFS(ObservedSpeciesData!$A$2:$A$828,$A628,ObservedSpeciesData!$D$2:$D$828,$D628)</f>
        <v>0</v>
      </c>
      <c r="AK628" s="2">
        <f t="shared" si="9"/>
        <v>11</v>
      </c>
    </row>
    <row r="629" spans="1:37" x14ac:dyDescent="0.25">
      <c r="A629" s="14" t="s">
        <v>101</v>
      </c>
      <c r="B629" t="s">
        <v>98</v>
      </c>
      <c r="C629" t="s">
        <v>105</v>
      </c>
      <c r="D629" s="13">
        <v>42677</v>
      </c>
      <c r="E629">
        <v>1</v>
      </c>
      <c r="F629">
        <v>200</v>
      </c>
      <c r="G629" s="2" t="s">
        <v>78</v>
      </c>
      <c r="H629" s="2" t="s">
        <v>11</v>
      </c>
      <c r="I629">
        <v>9</v>
      </c>
      <c r="J629" s="2" t="s">
        <v>88</v>
      </c>
      <c r="K629" s="2">
        <f>IF(ISNUMBER(AVERAGEIFS(ObservedSpeciesData!K$2:K$4955,ObservedSpeciesData!$A$2:$A$4955,$A629,ObservedSpeciesData!$D$2:$D$4955,$D629)),AVERAGEIFS(ObservedSpeciesData!K$2:K$4955,ObservedSpeciesData!$A$2:$A$4955,$A629,ObservedSpeciesData!$D$2:$D$4955,$D629),"")</f>
        <v>156</v>
      </c>
      <c r="L629" s="26">
        <f>IF(ISNUMBER(AVERAGEIFS(ObservedSpeciesData!L$2:L$4955,ObservedSpeciesData!$A$2:$A$4955,$A629,ObservedSpeciesData!$D$2:$D$4955,$D629)),AVERAGEIFS(ObservedSpeciesData!L$2:L$4955,ObservedSpeciesData!$A$2:$A$4955,$A629,ObservedSpeciesData!$D$2:$D$4955,$D629),"")</f>
        <v>2300.9041666666667</v>
      </c>
      <c r="M629" s="23">
        <f>IF(ISNUMBER(AVERAGEIFS(ObservedSpeciesData!M$2:M$4955,ObservedSpeciesData!$A$2:$A$4955,$A629,ObservedSpeciesData!$D$2:$D$4955,$D629)),AVERAGEIFS(ObservedSpeciesData!M$2:M$4955,ObservedSpeciesData!$A$2:$A$4955,$A629,ObservedSpeciesData!$D$2:$D$4955,$D629),"")</f>
        <v>230.09041666666667</v>
      </c>
      <c r="N629" s="23" t="str">
        <f>IF(ISNUMBER(AVERAGEIFS(ObservedSpeciesData!N$2:N$4955,ObservedSpeciesData!$A$2:$A$4955,$A629,ObservedSpeciesData!$D$2:$D$4955,$D629)),AVERAGEIFS(ObservedSpeciesData!N$2:N$4955,ObservedSpeciesData!$A$2:$A$4955,$A629,ObservedSpeciesData!$D$2:$D$4955,$D629),"")</f>
        <v/>
      </c>
      <c r="O629" s="23" t="str">
        <f>IF(ISNUMBER(AVERAGEIFS(ObservedSpeciesData!O$2:O$4955,ObservedSpeciesData!$A$2:$A$4955,$A629,ObservedSpeciesData!$D$2:$D$4955,$D629)),AVERAGEIFS(ObservedSpeciesData!O$2:O$4955,ObservedSpeciesData!$A$2:$A$4955,$A629,ObservedSpeciesData!$D$2:$D$4955,$D629),"")</f>
        <v/>
      </c>
      <c r="P629" s="23" t="str">
        <f>IF(ISNUMBER(AVERAGEIFS(ObservedSpeciesData!P$2:P$4955,ObservedSpeciesData!$A$2:$A$4955,$A629,ObservedSpeciesData!$C$2:$C$4955,$C629,ObservedSpeciesData!$D$2:$D$4955,$D629)),AVERAGEIFS(ObservedSpeciesData!P$2:P$4955,ObservedSpeciesData!$A$2:$A$4955,$A629,ObservedSpeciesData!$C$2:$C$4955,$C629,ObservedSpeciesData!$D$2:$D$4955,$D629),"")</f>
        <v/>
      </c>
      <c r="Q629" s="23"/>
      <c r="R629" s="25" t="str">
        <f>IF(ISNUMBER(AVERAGEIFS(ObservedSpeciesData!R$2:R$4955,ObservedSpeciesData!$A$2:$A$4955,$A629,ObservedSpeciesData!$D$2:$D$4955,$D629)),AVERAGEIFS(ObservedSpeciesData!R$2:R$4955,ObservedSpeciesData!$A$2:$A$4955,$A629,ObservedSpeciesData!$D$2:$D$4955,$D629),"")</f>
        <v/>
      </c>
      <c r="S629" s="25" t="str">
        <f>IF(ISNUMBER(AVERAGEIFS(ObservedSpeciesData!S$2:S$4955,ObservedSpeciesData!$A$2:$A$4955,$A629,ObservedSpeciesData!$D$2:$D$4955,$D629)),AVERAGEIFS(ObservedSpeciesData!S$2:S$4955,ObservedSpeciesData!$A$2:$A$4955,$A629,ObservedSpeciesData!$D$2:$D$4955,$D629),"")</f>
        <v/>
      </c>
      <c r="T629" s="23" t="str">
        <f>IF(ISNUMBER(AVERAGEIFS(ObservedSpeciesData!T$2:T$4955,ObservedSpeciesData!$A$2:$A$4955,$A629,ObservedSpeciesData!$D$2:$D$4955,$D629)),AVERAGEIFS(ObservedSpeciesData!T$2:T$4955,ObservedSpeciesData!$A$2:$A$4955,$A629,ObservedSpeciesData!$D$2:$D$4955,$D629),"")</f>
        <v/>
      </c>
      <c r="U629" s="24" t="str">
        <f>IF(ISNUMBER(AVERAGEIFS(ObservedSpeciesData!U$2:U$4955,ObservedSpeciesData!$A$2:$A$4955,$A629,ObservedSpeciesData!$C$2:$C$4955,$C629,ObservedSpeciesData!$D$2:$D$4955,$D629)),AVERAGEIFS(ObservedSpeciesData!U$2:U$4955,ObservedSpeciesData!$A$2:$A$4955,$A629,ObservedSpeciesData!$C$2:$C$4955,$C629,ObservedSpeciesData!$D$2:$D$4955,$D629),"")</f>
        <v/>
      </c>
      <c r="V629" s="23">
        <f>IF(ISNUMBER(AVERAGEIFS(ObservedSpeciesData!V$2:V$4955,ObservedSpeciesData!$A$2:$A$4955,$A629,ObservedSpeciesData!$D$2:$D$4955,$D629)),AVERAGEIFS(ObservedSpeciesData!V$2:V$4955,ObservedSpeciesData!$A$2:$A$4955,$A629,ObservedSpeciesData!$D$2:$D$4955,$D629),"")</f>
        <v>19.22608455022176</v>
      </c>
      <c r="W629" s="23">
        <f>IF(ISNUMBER(AVERAGEIFS(ObservedSpeciesData!W$2:W$4955,ObservedSpeciesData!$A$2:$A$4955,$A629,ObservedSpeciesData!$D$2:$D$4955,$D629)),AVERAGEIFS(ObservedSpeciesData!W$2:W$4955,ObservedSpeciesData!$A$2:$A$4955,$A629,ObservedSpeciesData!$D$2:$D$4955,$D629),"")</f>
        <v>28.521983305613201</v>
      </c>
      <c r="X629" s="23">
        <f>IF(ISNUMBER(AVERAGEIFS(ObservedSpeciesData!X$2:X$4955,ObservedSpeciesData!$A$2:$A$4955,$A629,ObservedSpeciesData!$D$2:$D$4955,$D629)),AVERAGEIFS(ObservedSpeciesData!X$2:X$4955,ObservedSpeciesData!$A$2:$A$4955,$A629,ObservedSpeciesData!$D$2:$D$4955,$D629),"")</f>
        <v>82.962925593058273</v>
      </c>
      <c r="Y629" s="23">
        <f>IF(ISNUMBER(AVERAGEIFS(ObservedSpeciesData!Y$2:Y$4955,ObservedSpeciesData!$A$2:$A$4955,$A629,ObservedSpeciesData!$D$2:$D$4955,$D629)),AVERAGEIFS(ObservedSpeciesData!Y$2:Y$4955,ObservedSpeciesData!$A$2:$A$4955,$A629,ObservedSpeciesData!$D$2:$D$4955,$D629),"")</f>
        <v>28.311070760091145</v>
      </c>
      <c r="Z629" s="23">
        <f>IF(ISNUMBER(AVERAGEIFS(ObservedSpeciesData!Z$2:Z$4955,ObservedSpeciesData!$A$2:$A$4955,$A629,ObservedSpeciesData!$D$2:$D$4955,$D629)),AVERAGEIFS(ObservedSpeciesData!Z$2:Z$4955,ObservedSpeciesData!$A$2:$A$4955,$A629,ObservedSpeciesData!$D$2:$D$4955,$D629),"")</f>
        <v>91.725282669067383</v>
      </c>
      <c r="AA629" s="23">
        <f>IF(ISNUMBER(AVERAGEIFS(ObservedSpeciesData!AA$2:AA$4955,ObservedSpeciesData!$A$2:$A$4955,$A629,ObservedSpeciesData!$D$2:$D$4955,$D629)),AVERAGEIFS(ObservedSpeciesData!AA$2:AA$4955,ObservedSpeciesData!$A$2:$A$4955,$A629,ObservedSpeciesData!$D$2:$D$4955,$D629),"")</f>
        <v>20.621534029642742</v>
      </c>
      <c r="AB629" s="24">
        <f>IF(ISNUMBER(AVERAGEIFS(ObservedSpeciesData!AB$2:AB$4955,ObservedSpeciesData!$A$2:$A$4955,$A629,ObservedSpeciesData!$D$2:$D$4955,$D629)),AVERAGEIFS(ObservedSpeciesData!AB$2:AB$4955,ObservedSpeciesData!$A$2:$A$4955,$A629,ObservedSpeciesData!$D$2:$D$4955,$D629),"")</f>
        <v>3.2994454447428385E-2</v>
      </c>
      <c r="AC629" s="24">
        <f>IF(ISNUMBER(AVERAGEIFS(ObservedSpeciesData!AC$2:AC$4955,ObservedSpeciesData!$A$2:$A$4955,$A629,ObservedSpeciesData!$D$2:$D$4955,$D629)),AVERAGEIFS(ObservedSpeciesData!AC$2:AC$4955,ObservedSpeciesData!$A$2:$A$4955,$A629,ObservedSpeciesData!$D$2:$D$4955,$D629),"")</f>
        <v>3.2994454447428385E-2</v>
      </c>
      <c r="AD629" s="23">
        <f>IF(ISNUMBER(AVERAGEIFS(ObservedSpeciesData!AD$2:AD$4955,ObservedSpeciesData!$A$2:$A$4955,$A629,ObservedSpeciesData!$D$2:$D$4955,$D629)),AVERAGEIFS(ObservedSpeciesData!AD$2:AD$4955,ObservedSpeciesData!$A$2:$A$4955,$A629,ObservedSpeciesData!$D$2:$D$4955,$D629),"")</f>
        <v>13.274068094889323</v>
      </c>
      <c r="AE629" s="24">
        <f>IF(ISNUMBER(AVERAGEIFS(ObservedSpeciesData!AE$2:AE$4955,ObservedSpeciesData!$A$2:$A$4955,$A629,ObservedSpeciesData!$D$2:$D$4955,$D629)),AVERAGEIFS(ObservedSpeciesData!AE$2:AE$4955,ObservedSpeciesData!$A$2:$A$4955,$A629,ObservedSpeciesData!$D$2:$D$4955,$D629),"")</f>
        <v>19.501713431686841</v>
      </c>
      <c r="AF629" s="23"/>
      <c r="AG629" s="24"/>
      <c r="AH629" s="23" t="str">
        <f>IF(ISNUMBER(AVERAGEIFS(ObservedSpeciesData!AH$2:AH$4955,ObservedSpeciesData!$A$2:$A$4955,$A629,ObservedSpeciesData!$D$2:$D$4955,$D629)),AVERAGEIFS(ObservedSpeciesData!AH$2:AH$4955,ObservedSpeciesData!$A$2:$A$4955,$A629,ObservedSpeciesData!$D$2:$D$4955,$D629),"")</f>
        <v/>
      </c>
      <c r="AI629" s="23" t="str">
        <f>IF(ISNUMBER(AVERAGEIFS(ObservedSpeciesData!AI$2:AI$4955,ObservedSpeciesData!$A$2:$A$4955,$A629,ObservedSpeciesData!$C$2:$C$4955,$C629,ObservedSpeciesData!$D$2:$D$4955,$D629)),AVERAGEIFS(ObservedSpeciesData!AI$2:AI$4955,ObservedSpeciesData!$A$2:$A$4955,$A629,ObservedSpeciesData!$C$2:$C$4955,$C629,ObservedSpeciesData!$D$2:$D$4955,$D629),"")</f>
        <v/>
      </c>
      <c r="AJ629" s="2">
        <f>COUNTIFS(ObservedSpeciesData!$A$2:$A$828,$A629,ObservedSpeciesData!$D$2:$D$828,$D629)</f>
        <v>0</v>
      </c>
      <c r="AK629" s="2">
        <f t="shared" si="9"/>
        <v>11</v>
      </c>
    </row>
    <row r="630" spans="1:37" x14ac:dyDescent="0.25">
      <c r="A630" s="14" t="s">
        <v>100</v>
      </c>
      <c r="B630" t="s">
        <v>98</v>
      </c>
      <c r="C630" t="s">
        <v>105</v>
      </c>
      <c r="D630" s="13">
        <v>42677</v>
      </c>
      <c r="E630">
        <v>1</v>
      </c>
      <c r="F630">
        <v>350</v>
      </c>
      <c r="G630" s="2" t="s">
        <v>78</v>
      </c>
      <c r="H630" s="2" t="s">
        <v>11</v>
      </c>
      <c r="I630">
        <v>9</v>
      </c>
      <c r="J630" s="2" t="s">
        <v>88</v>
      </c>
      <c r="K630" s="2">
        <f>IF(ISNUMBER(AVERAGEIFS(ObservedSpeciesData!K$2:K$4955,ObservedSpeciesData!$A$2:$A$4955,$A630,ObservedSpeciesData!$D$2:$D$4955,$D630)),AVERAGEIFS(ObservedSpeciesData!K$2:K$4955,ObservedSpeciesData!$A$2:$A$4955,$A630,ObservedSpeciesData!$D$2:$D$4955,$D630),"")</f>
        <v>272</v>
      </c>
      <c r="L630" s="26">
        <f>IF(ISNUMBER(AVERAGEIFS(ObservedSpeciesData!L$2:L$4955,ObservedSpeciesData!$A$2:$A$4955,$A630,ObservedSpeciesData!$D$2:$D$4955,$D630)),AVERAGEIFS(ObservedSpeciesData!L$2:L$4955,ObservedSpeciesData!$A$2:$A$4955,$A630,ObservedSpeciesData!$D$2:$D$4955,$D630),"")</f>
        <v>2801.4666666666667</v>
      </c>
      <c r="M630" s="23">
        <f>IF(ISNUMBER(AVERAGEIFS(ObservedSpeciesData!M$2:M$4955,ObservedSpeciesData!$A$2:$A$4955,$A630,ObservedSpeciesData!$D$2:$D$4955,$D630)),AVERAGEIFS(ObservedSpeciesData!M$2:M$4955,ObservedSpeciesData!$A$2:$A$4955,$A630,ObservedSpeciesData!$D$2:$D$4955,$D630),"")</f>
        <v>280.14666666666659</v>
      </c>
      <c r="N630" s="23" t="str">
        <f>IF(ISNUMBER(AVERAGEIFS(ObservedSpeciesData!N$2:N$4955,ObservedSpeciesData!$A$2:$A$4955,$A630,ObservedSpeciesData!$D$2:$D$4955,$D630)),AVERAGEIFS(ObservedSpeciesData!N$2:N$4955,ObservedSpeciesData!$A$2:$A$4955,$A630,ObservedSpeciesData!$D$2:$D$4955,$D630),"")</f>
        <v/>
      </c>
      <c r="O630" s="23" t="str">
        <f>IF(ISNUMBER(AVERAGEIFS(ObservedSpeciesData!O$2:O$4955,ObservedSpeciesData!$A$2:$A$4955,$A630,ObservedSpeciesData!$D$2:$D$4955,$D630)),AVERAGEIFS(ObservedSpeciesData!O$2:O$4955,ObservedSpeciesData!$A$2:$A$4955,$A630,ObservedSpeciesData!$D$2:$D$4955,$D630),"")</f>
        <v/>
      </c>
      <c r="P630" s="23" t="str">
        <f>IF(ISNUMBER(AVERAGEIFS(ObservedSpeciesData!P$2:P$4955,ObservedSpeciesData!$A$2:$A$4955,$A630,ObservedSpeciesData!$C$2:$C$4955,$C630,ObservedSpeciesData!$D$2:$D$4955,$D630)),AVERAGEIFS(ObservedSpeciesData!P$2:P$4955,ObservedSpeciesData!$A$2:$A$4955,$A630,ObservedSpeciesData!$C$2:$C$4955,$C630,ObservedSpeciesData!$D$2:$D$4955,$D630),"")</f>
        <v/>
      </c>
      <c r="Q630" s="23"/>
      <c r="R630" s="25" t="str">
        <f>IF(ISNUMBER(AVERAGEIFS(ObservedSpeciesData!R$2:R$4955,ObservedSpeciesData!$A$2:$A$4955,$A630,ObservedSpeciesData!$D$2:$D$4955,$D630)),AVERAGEIFS(ObservedSpeciesData!R$2:R$4955,ObservedSpeciesData!$A$2:$A$4955,$A630,ObservedSpeciesData!$D$2:$D$4955,$D630),"")</f>
        <v/>
      </c>
      <c r="S630" s="25" t="str">
        <f>IF(ISNUMBER(AVERAGEIFS(ObservedSpeciesData!S$2:S$4955,ObservedSpeciesData!$A$2:$A$4955,$A630,ObservedSpeciesData!$D$2:$D$4955,$D630)),AVERAGEIFS(ObservedSpeciesData!S$2:S$4955,ObservedSpeciesData!$A$2:$A$4955,$A630,ObservedSpeciesData!$D$2:$D$4955,$D630),"")</f>
        <v/>
      </c>
      <c r="T630" s="23" t="str">
        <f>IF(ISNUMBER(AVERAGEIFS(ObservedSpeciesData!T$2:T$4955,ObservedSpeciesData!$A$2:$A$4955,$A630,ObservedSpeciesData!$D$2:$D$4955,$D630)),AVERAGEIFS(ObservedSpeciesData!T$2:T$4955,ObservedSpeciesData!$A$2:$A$4955,$A630,ObservedSpeciesData!$D$2:$D$4955,$D630),"")</f>
        <v/>
      </c>
      <c r="U630" s="24" t="str">
        <f>IF(ISNUMBER(AVERAGEIFS(ObservedSpeciesData!U$2:U$4955,ObservedSpeciesData!$A$2:$A$4955,$A630,ObservedSpeciesData!$C$2:$C$4955,$C630,ObservedSpeciesData!$D$2:$D$4955,$D630)),AVERAGEIFS(ObservedSpeciesData!U$2:U$4955,ObservedSpeciesData!$A$2:$A$4955,$A630,ObservedSpeciesData!$C$2:$C$4955,$C630,ObservedSpeciesData!$D$2:$D$4955,$D630),"")</f>
        <v/>
      </c>
      <c r="V630" s="23">
        <f>IF(ISNUMBER(AVERAGEIFS(ObservedSpeciesData!V$2:V$4955,ObservedSpeciesData!$A$2:$A$4955,$A630,ObservedSpeciesData!$D$2:$D$4955,$D630)),AVERAGEIFS(ObservedSpeciesData!V$2:V$4955,ObservedSpeciesData!$A$2:$A$4955,$A630,ObservedSpeciesData!$D$2:$D$4955,$D630),"")</f>
        <v>20.354893525441486</v>
      </c>
      <c r="W630" s="23">
        <f>IF(ISNUMBER(AVERAGEIFS(ObservedSpeciesData!W$2:W$4955,ObservedSpeciesData!$A$2:$A$4955,$A630,ObservedSpeciesData!$D$2:$D$4955,$D630)),AVERAGEIFS(ObservedSpeciesData!W$2:W$4955,ObservedSpeciesData!$A$2:$A$4955,$A630,ObservedSpeciesData!$D$2:$D$4955,$D630),"")</f>
        <v>26.315858681996662</v>
      </c>
      <c r="X630" s="23">
        <f>IF(ISNUMBER(AVERAGEIFS(ObservedSpeciesData!X$2:X$4955,ObservedSpeciesData!$A$2:$A$4955,$A630,ObservedSpeciesData!$D$2:$D$4955,$D630)),AVERAGEIFS(ObservedSpeciesData!X$2:X$4955,ObservedSpeciesData!$A$2:$A$4955,$A630,ObservedSpeciesData!$D$2:$D$4955,$D630),"")</f>
        <v>81.103573481241867</v>
      </c>
      <c r="Y630" s="23">
        <f>IF(ISNUMBER(AVERAGEIFS(ObservedSpeciesData!Y$2:Y$4955,ObservedSpeciesData!$A$2:$A$4955,$A630,ObservedSpeciesData!$D$2:$D$4955,$D630)),AVERAGEIFS(ObservedSpeciesData!Y$2:Y$4955,ObservedSpeciesData!$A$2:$A$4955,$A630,ObservedSpeciesData!$D$2:$D$4955,$D630),"")</f>
        <v>29.93214241663615</v>
      </c>
      <c r="Z630" s="23">
        <f>IF(ISNUMBER(AVERAGEIFS(ObservedSpeciesData!Z$2:Z$4955,ObservedSpeciesData!$A$2:$A$4955,$A630,ObservedSpeciesData!$D$2:$D$4955,$D630)),AVERAGEIFS(ObservedSpeciesData!Z$2:Z$4955,ObservedSpeciesData!$A$2:$A$4955,$A630,ObservedSpeciesData!$D$2:$D$4955,$D630),"")</f>
        <v>91.115947723388672</v>
      </c>
      <c r="AA630" s="23">
        <f>IF(ISNUMBER(AVERAGEIFS(ObservedSpeciesData!AA$2:AA$4955,ObservedSpeciesData!$A$2:$A$4955,$A630,ObservedSpeciesData!$D$2:$D$4955,$D630)),AVERAGEIFS(ObservedSpeciesData!AA$2:AA$4955,ObservedSpeciesData!$A$2:$A$4955,$A630,ObservedSpeciesData!$D$2:$D$4955,$D630),"")</f>
        <v>20.785304228464764</v>
      </c>
      <c r="AB630" s="24">
        <f>IF(ISNUMBER(AVERAGEIFS(ObservedSpeciesData!AB$2:AB$4955,ObservedSpeciesData!$A$2:$A$4955,$A630,ObservedSpeciesData!$D$2:$D$4955,$D630)),AVERAGEIFS(ObservedSpeciesData!AB$2:AB$4955,ObservedSpeciesData!$A$2:$A$4955,$A630,ObservedSpeciesData!$D$2:$D$4955,$D630),"")</f>
        <v>3.3256486765543623E-2</v>
      </c>
      <c r="AC630" s="24">
        <f>IF(ISNUMBER(AVERAGEIFS(ObservedSpeciesData!AC$2:AC$4955,ObservedSpeciesData!$A$2:$A$4955,$A630,ObservedSpeciesData!$D$2:$D$4955,$D630)),AVERAGEIFS(ObservedSpeciesData!AC$2:AC$4955,ObservedSpeciesData!$A$2:$A$4955,$A630,ObservedSpeciesData!$D$2:$D$4955,$D630),"")</f>
        <v>3.3256486765543623E-2</v>
      </c>
      <c r="AD630" s="23">
        <f>IF(ISNUMBER(AVERAGEIFS(ObservedSpeciesData!AD$2:AD$4955,ObservedSpeciesData!$A$2:$A$4955,$A630,ObservedSpeciesData!$D$2:$D$4955,$D630)),AVERAGEIFS(ObservedSpeciesData!AD$2:AD$4955,ObservedSpeciesData!$A$2:$A$4955,$A630,ObservedSpeciesData!$D$2:$D$4955,$D630),"")</f>
        <v>12.9765717569987</v>
      </c>
      <c r="AE630" s="24">
        <f>IF(ISNUMBER(AVERAGEIFS(ObservedSpeciesData!AE$2:AE$4955,ObservedSpeciesData!$A$2:$A$4955,$A630,ObservedSpeciesData!$D$2:$D$4955,$D630)),AVERAGEIFS(ObservedSpeciesData!AE$2:AE$4955,ObservedSpeciesData!$A$2:$A$4955,$A630,ObservedSpeciesData!$D$2:$D$4955,$D630),"")</f>
        <v>17.039439881337824</v>
      </c>
      <c r="AF630" s="23"/>
      <c r="AG630" s="24"/>
      <c r="AH630" s="23" t="str">
        <f>IF(ISNUMBER(AVERAGEIFS(ObservedSpeciesData!AH$2:AH$4955,ObservedSpeciesData!$A$2:$A$4955,$A630,ObservedSpeciesData!$D$2:$D$4955,$D630)),AVERAGEIFS(ObservedSpeciesData!AH$2:AH$4955,ObservedSpeciesData!$A$2:$A$4955,$A630,ObservedSpeciesData!$D$2:$D$4955,$D630),"")</f>
        <v/>
      </c>
      <c r="AI630" s="23" t="str">
        <f>IF(ISNUMBER(AVERAGEIFS(ObservedSpeciesData!AI$2:AI$4955,ObservedSpeciesData!$A$2:$A$4955,$A630,ObservedSpeciesData!$C$2:$C$4955,$C630,ObservedSpeciesData!$D$2:$D$4955,$D630)),AVERAGEIFS(ObservedSpeciesData!AI$2:AI$4955,ObservedSpeciesData!$A$2:$A$4955,$A630,ObservedSpeciesData!$C$2:$C$4955,$C630,ObservedSpeciesData!$D$2:$D$4955,$D630),"")</f>
        <v/>
      </c>
      <c r="AJ630" s="2">
        <f>COUNTIFS(ObservedSpeciesData!$A$2:$A$828,$A630,ObservedSpeciesData!$D$2:$D$828,$D630)</f>
        <v>0</v>
      </c>
      <c r="AK630" s="2">
        <f t="shared" si="9"/>
        <v>11</v>
      </c>
    </row>
    <row r="631" spans="1:37" x14ac:dyDescent="0.25">
      <c r="A631" s="14" t="s">
        <v>99</v>
      </c>
      <c r="B631" t="s">
        <v>98</v>
      </c>
      <c r="C631" t="s">
        <v>105</v>
      </c>
      <c r="D631" s="13">
        <v>42677</v>
      </c>
      <c r="E631">
        <v>1</v>
      </c>
      <c r="F631">
        <v>500</v>
      </c>
      <c r="G631" s="2" t="s">
        <v>78</v>
      </c>
      <c r="H631" s="2" t="s">
        <v>11</v>
      </c>
      <c r="I631">
        <v>9</v>
      </c>
      <c r="J631" s="2" t="s">
        <v>88</v>
      </c>
      <c r="K631" s="2">
        <f>IF(ISNUMBER(AVERAGEIFS(ObservedSpeciesData!K$2:K$4955,ObservedSpeciesData!$A$2:$A$4955,$A631,ObservedSpeciesData!$D$2:$D$4955,$D631)),AVERAGEIFS(ObservedSpeciesData!K$2:K$4955,ObservedSpeciesData!$A$2:$A$4955,$A631,ObservedSpeciesData!$D$2:$D$4955,$D631),"")</f>
        <v>389</v>
      </c>
      <c r="L631" s="26">
        <f>IF(ISNUMBER(AVERAGEIFS(ObservedSpeciesData!L$2:L$4955,ObservedSpeciesData!$A$2:$A$4955,$A631,ObservedSpeciesData!$D$2:$D$4955,$D631)),AVERAGEIFS(ObservedSpeciesData!L$2:L$4955,ObservedSpeciesData!$A$2:$A$4955,$A631,ObservedSpeciesData!$D$2:$D$4955,$D631),"")</f>
        <v>3233.1291666666671</v>
      </c>
      <c r="M631" s="23">
        <f>IF(ISNUMBER(AVERAGEIFS(ObservedSpeciesData!M$2:M$4955,ObservedSpeciesData!$A$2:$A$4955,$A631,ObservedSpeciesData!$D$2:$D$4955,$D631)),AVERAGEIFS(ObservedSpeciesData!M$2:M$4955,ObservedSpeciesData!$A$2:$A$4955,$A631,ObservedSpeciesData!$D$2:$D$4955,$D631),"")</f>
        <v>323.31291666666669</v>
      </c>
      <c r="N631" s="23" t="str">
        <f>IF(ISNUMBER(AVERAGEIFS(ObservedSpeciesData!N$2:N$4955,ObservedSpeciesData!$A$2:$A$4955,$A631,ObservedSpeciesData!$D$2:$D$4955,$D631)),AVERAGEIFS(ObservedSpeciesData!N$2:N$4955,ObservedSpeciesData!$A$2:$A$4955,$A631,ObservedSpeciesData!$D$2:$D$4955,$D631),"")</f>
        <v/>
      </c>
      <c r="O631" s="23" t="str">
        <f>IF(ISNUMBER(AVERAGEIFS(ObservedSpeciesData!O$2:O$4955,ObservedSpeciesData!$A$2:$A$4955,$A631,ObservedSpeciesData!$D$2:$D$4955,$D631)),AVERAGEIFS(ObservedSpeciesData!O$2:O$4955,ObservedSpeciesData!$A$2:$A$4955,$A631,ObservedSpeciesData!$D$2:$D$4955,$D631),"")</f>
        <v/>
      </c>
      <c r="P631" s="23" t="str">
        <f>IF(ISNUMBER(AVERAGEIFS(ObservedSpeciesData!P$2:P$4955,ObservedSpeciesData!$A$2:$A$4955,$A631,ObservedSpeciesData!$C$2:$C$4955,$C631,ObservedSpeciesData!$D$2:$D$4955,$D631)),AVERAGEIFS(ObservedSpeciesData!P$2:P$4955,ObservedSpeciesData!$A$2:$A$4955,$A631,ObservedSpeciesData!$C$2:$C$4955,$C631,ObservedSpeciesData!$D$2:$D$4955,$D631),"")</f>
        <v/>
      </c>
      <c r="Q631" s="23"/>
      <c r="R631" s="25" t="str">
        <f>IF(ISNUMBER(AVERAGEIFS(ObservedSpeciesData!R$2:R$4955,ObservedSpeciesData!$A$2:$A$4955,$A631,ObservedSpeciesData!$D$2:$D$4955,$D631)),AVERAGEIFS(ObservedSpeciesData!R$2:R$4955,ObservedSpeciesData!$A$2:$A$4955,$A631,ObservedSpeciesData!$D$2:$D$4955,$D631),"")</f>
        <v/>
      </c>
      <c r="S631" s="25" t="str">
        <f>IF(ISNUMBER(AVERAGEIFS(ObservedSpeciesData!S$2:S$4955,ObservedSpeciesData!$A$2:$A$4955,$A631,ObservedSpeciesData!$D$2:$D$4955,$D631)),AVERAGEIFS(ObservedSpeciesData!S$2:S$4955,ObservedSpeciesData!$A$2:$A$4955,$A631,ObservedSpeciesData!$D$2:$D$4955,$D631),"")</f>
        <v/>
      </c>
      <c r="T631" s="23" t="str">
        <f>IF(ISNUMBER(AVERAGEIFS(ObservedSpeciesData!T$2:T$4955,ObservedSpeciesData!$A$2:$A$4955,$A631,ObservedSpeciesData!$D$2:$D$4955,$D631)),AVERAGEIFS(ObservedSpeciesData!T$2:T$4955,ObservedSpeciesData!$A$2:$A$4955,$A631,ObservedSpeciesData!$D$2:$D$4955,$D631),"")</f>
        <v/>
      </c>
      <c r="U631" s="24" t="str">
        <f>IF(ISNUMBER(AVERAGEIFS(ObservedSpeciesData!U$2:U$4955,ObservedSpeciesData!$A$2:$A$4955,$A631,ObservedSpeciesData!$C$2:$C$4955,$C631,ObservedSpeciesData!$D$2:$D$4955,$D631)),AVERAGEIFS(ObservedSpeciesData!U$2:U$4955,ObservedSpeciesData!$A$2:$A$4955,$A631,ObservedSpeciesData!$C$2:$C$4955,$C631,ObservedSpeciesData!$D$2:$D$4955,$D631),"")</f>
        <v/>
      </c>
      <c r="V631" s="23">
        <f>IF(ISNUMBER(AVERAGEIFS(ObservedSpeciesData!V$2:V$4955,ObservedSpeciesData!$A$2:$A$4955,$A631,ObservedSpeciesData!$D$2:$D$4955,$D631)),AVERAGEIFS(ObservedSpeciesData!V$2:V$4955,ObservedSpeciesData!$A$2:$A$4955,$A631,ObservedSpeciesData!$D$2:$D$4955,$D631),"")</f>
        <v>20.261720021565754</v>
      </c>
      <c r="W631" s="23">
        <f>IF(ISNUMBER(AVERAGEIFS(ObservedSpeciesData!W$2:W$4955,ObservedSpeciesData!$A$2:$A$4955,$A631,ObservedSpeciesData!$D$2:$D$4955,$D631)),AVERAGEIFS(ObservedSpeciesData!W$2:W$4955,ObservedSpeciesData!$A$2:$A$4955,$A631,ObservedSpeciesData!$D$2:$D$4955,$D631),"")</f>
        <v>25.197772661844891</v>
      </c>
      <c r="X631" s="23">
        <f>IF(ISNUMBER(AVERAGEIFS(ObservedSpeciesData!X$2:X$4955,ObservedSpeciesData!$A$2:$A$4955,$A631,ObservedSpeciesData!$D$2:$D$4955,$D631)),AVERAGEIFS(ObservedSpeciesData!X$2:X$4955,ObservedSpeciesData!$A$2:$A$4955,$A631,ObservedSpeciesData!$D$2:$D$4955,$D631),"")</f>
        <v>81.068297704060868</v>
      </c>
      <c r="Y631" s="23">
        <f>IF(ISNUMBER(AVERAGEIFS(ObservedSpeciesData!Y$2:Y$4955,ObservedSpeciesData!$A$2:$A$4955,$A631,ObservedSpeciesData!$D$2:$D$4955,$D631)),AVERAGEIFS(ObservedSpeciesData!Y$2:Y$4955,ObservedSpeciesData!$A$2:$A$4955,$A631,ObservedSpeciesData!$D$2:$D$4955,$D631),"")</f>
        <v>30.058732986450195</v>
      </c>
      <c r="Z631" s="23">
        <f>IF(ISNUMBER(AVERAGEIFS(ObservedSpeciesData!Z$2:Z$4955,ObservedSpeciesData!$A$2:$A$4955,$A631,ObservedSpeciesData!$D$2:$D$4955,$D631)),AVERAGEIFS(ObservedSpeciesData!Z$2:Z$4955,ObservedSpeciesData!$A$2:$A$4955,$A631,ObservedSpeciesData!$D$2:$D$4955,$D631),"")</f>
        <v>91.350104014078781</v>
      </c>
      <c r="AA631" s="23">
        <f>IF(ISNUMBER(AVERAGEIFS(ObservedSpeciesData!AA$2:AA$4955,ObservedSpeciesData!$A$2:$A$4955,$A631,ObservedSpeciesData!$D$2:$D$4955,$D631)),AVERAGEIFS(ObservedSpeciesData!AA$2:AA$4955,ObservedSpeciesData!$A$2:$A$4955,$A631,ObservedSpeciesData!$D$2:$D$4955,$D631),"")</f>
        <v>21.210338910420734</v>
      </c>
      <c r="AB631" s="24">
        <f>IF(ISNUMBER(AVERAGEIFS(ObservedSpeciesData!AB$2:AB$4955,ObservedSpeciesData!$A$2:$A$4955,$A631,ObservedSpeciesData!$D$2:$D$4955,$D631)),AVERAGEIFS(ObservedSpeciesData!AB$2:AB$4955,ObservedSpeciesData!$A$2:$A$4955,$A631,ObservedSpeciesData!$D$2:$D$4955,$D631),"")</f>
        <v>3.3936542256673176E-2</v>
      </c>
      <c r="AC631" s="24">
        <f>IF(ISNUMBER(AVERAGEIFS(ObservedSpeciesData!AC$2:AC$4955,ObservedSpeciesData!$A$2:$A$4955,$A631,ObservedSpeciesData!$D$2:$D$4955,$D631)),AVERAGEIFS(ObservedSpeciesData!AC$2:AC$4955,ObservedSpeciesData!$A$2:$A$4955,$A631,ObservedSpeciesData!$D$2:$D$4955,$D631),"")</f>
        <v>3.3936542256673176E-2</v>
      </c>
      <c r="AD631" s="23">
        <f>IF(ISNUMBER(AVERAGEIFS(ObservedSpeciesData!AD$2:AD$4955,ObservedSpeciesData!$A$2:$A$4955,$A631,ObservedSpeciesData!$D$2:$D$4955,$D631)),AVERAGEIFS(ObservedSpeciesData!AD$2:AD$4955,ObservedSpeciesData!$A$2:$A$4955,$A631,ObservedSpeciesData!$D$2:$D$4955,$D631),"")</f>
        <v>12.97092763264974</v>
      </c>
      <c r="AE631" s="24">
        <f>IF(ISNUMBER(AVERAGEIFS(ObservedSpeciesData!AE$2:AE$4955,ObservedSpeciesData!$A$2:$A$4955,$A631,ObservedSpeciesData!$D$2:$D$4955,$D631)),AVERAGEIFS(ObservedSpeciesData!AE$2:AE$4955,ObservedSpeciesData!$A$2:$A$4955,$A631,ObservedSpeciesData!$D$2:$D$4955,$D631),"")</f>
        <v>15.566978753642879</v>
      </c>
      <c r="AF631" s="23"/>
      <c r="AG631" s="24"/>
      <c r="AH631" s="23" t="str">
        <f>IF(ISNUMBER(AVERAGEIFS(ObservedSpeciesData!AH$2:AH$4955,ObservedSpeciesData!$A$2:$A$4955,$A631,ObservedSpeciesData!$D$2:$D$4955,$D631)),AVERAGEIFS(ObservedSpeciesData!AH$2:AH$4955,ObservedSpeciesData!$A$2:$A$4955,$A631,ObservedSpeciesData!$D$2:$D$4955,$D631),"")</f>
        <v/>
      </c>
      <c r="AI631" s="23" t="str">
        <f>IF(ISNUMBER(AVERAGEIFS(ObservedSpeciesData!AI$2:AI$4955,ObservedSpeciesData!$A$2:$A$4955,$A631,ObservedSpeciesData!$C$2:$C$4955,$C631,ObservedSpeciesData!$D$2:$D$4955,$D631)),AVERAGEIFS(ObservedSpeciesData!AI$2:AI$4955,ObservedSpeciesData!$A$2:$A$4955,$A631,ObservedSpeciesData!$C$2:$C$4955,$C631,ObservedSpeciesData!$D$2:$D$4955,$D631),"")</f>
        <v/>
      </c>
      <c r="AJ631" s="2">
        <f>COUNTIFS(ObservedSpeciesData!$A$2:$A$828,$A631,ObservedSpeciesData!$D$2:$D$828,$D631)</f>
        <v>0</v>
      </c>
      <c r="AK631" s="2">
        <f t="shared" si="9"/>
        <v>11</v>
      </c>
    </row>
    <row r="632" spans="1:37" x14ac:dyDescent="0.25">
      <c r="A632" s="14" t="s">
        <v>104</v>
      </c>
      <c r="B632" t="s">
        <v>98</v>
      </c>
      <c r="C632" t="s">
        <v>105</v>
      </c>
      <c r="D632" s="13">
        <v>42696</v>
      </c>
      <c r="E632">
        <v>1</v>
      </c>
      <c r="F632">
        <v>0</v>
      </c>
      <c r="G632" s="2" t="s">
        <v>78</v>
      </c>
      <c r="H632" s="2" t="s">
        <v>11</v>
      </c>
      <c r="I632">
        <v>4</v>
      </c>
      <c r="J632" s="2" t="s">
        <v>77</v>
      </c>
      <c r="K632" s="2">
        <f>IF(ISNUMBER(AVERAGEIFS(ObservedSpeciesData!K$2:K$4955,ObservedSpeciesData!$A$2:$A$4955,$A632,ObservedSpeciesData!$D$2:$D$4955,$D632)),AVERAGEIFS(ObservedSpeciesData!K$2:K$4955,ObservedSpeciesData!$A$2:$A$4955,$A632,ObservedSpeciesData!$D$2:$D$4955,$D632),"")</f>
        <v>0</v>
      </c>
      <c r="L632" s="26" t="str">
        <f>IF(ISNUMBER(AVERAGEIFS(ObservedSpeciesData!L$2:L$4955,ObservedSpeciesData!$A$2:$A$4955,$A632,ObservedSpeciesData!$D$2:$D$4955,$D632)),AVERAGEIFS(ObservedSpeciesData!L$2:L$4955,ObservedSpeciesData!$A$2:$A$4955,$A632,ObservedSpeciesData!$D$2:$D$4955,$D632),"")</f>
        <v/>
      </c>
      <c r="M632" s="23" t="str">
        <f>IF(ISNUMBER(AVERAGEIFS(ObservedSpeciesData!M$2:M$4955,ObservedSpeciesData!$A$2:$A$4955,$A632,ObservedSpeciesData!$D$2:$D$4955,$D632)),AVERAGEIFS(ObservedSpeciesData!M$2:M$4955,ObservedSpeciesData!$A$2:$A$4955,$A632,ObservedSpeciesData!$D$2:$D$4955,$D632),"")</f>
        <v/>
      </c>
      <c r="N632" s="23">
        <f>IF(ISNUMBER(AVERAGEIFS(ObservedSpeciesData!N$2:N$4955,ObservedSpeciesData!$A$2:$A$4955,$A632,ObservedSpeciesData!$D$2:$D$4955,$D632)),AVERAGEIFS(ObservedSpeciesData!N$2:N$4955,ObservedSpeciesData!$A$2:$A$4955,$A632,ObservedSpeciesData!$D$2:$D$4955,$D632),"")</f>
        <v>415.2564668112027</v>
      </c>
      <c r="O632" s="23">
        <f>IF(ISNUMBER(AVERAGEIFS(ObservedSpeciesData!O$2:O$4955,ObservedSpeciesData!$A$2:$A$4955,$A632,ObservedSpeciesData!$D$2:$D$4955,$D632)),AVERAGEIFS(ObservedSpeciesData!O$2:O$4955,ObservedSpeciesData!$A$2:$A$4955,$A632,ObservedSpeciesData!$D$2:$D$4955,$D632),"")</f>
        <v>41.525646681120264</v>
      </c>
      <c r="P632" s="23">
        <f>IF(ISNUMBER(AVERAGEIFS(ObservedSpeciesData!P$2:P$4955,ObservedSpeciesData!$A$2:$A$4955,$A632,ObservedSpeciesData!$C$2:$C$4955,$C632,ObservedSpeciesData!$D$2:$D$4955,$D632)),AVERAGEIFS(ObservedSpeciesData!P$2:P$4955,ObservedSpeciesData!$A$2:$A$4955,$A632,ObservedSpeciesData!$C$2:$C$4955,$C632,ObservedSpeciesData!$D$2:$D$4955,$D632),"")</f>
        <v>221.58458137506855</v>
      </c>
      <c r="Q632" s="23"/>
      <c r="R632" s="25" t="str">
        <f>IF(ISNUMBER(AVERAGEIFS(ObservedSpeciesData!R$2:R$4955,ObservedSpeciesData!$A$2:$A$4955,$A632,ObservedSpeciesData!$D$2:$D$4955,$D632)),AVERAGEIFS(ObservedSpeciesData!R$2:R$4955,ObservedSpeciesData!$A$2:$A$4955,$A632,ObservedSpeciesData!$D$2:$D$4955,$D632),"")</f>
        <v/>
      </c>
      <c r="S632" s="25" t="str">
        <f>IF(ISNUMBER(AVERAGEIFS(ObservedSpeciesData!S$2:S$4955,ObservedSpeciesData!$A$2:$A$4955,$A632,ObservedSpeciesData!$D$2:$D$4955,$D632)),AVERAGEIFS(ObservedSpeciesData!S$2:S$4955,ObservedSpeciesData!$A$2:$A$4955,$A632,ObservedSpeciesData!$D$2:$D$4955,$D632),"")</f>
        <v/>
      </c>
      <c r="T632" s="23" t="str">
        <f>IF(ISNUMBER(AVERAGEIFS(ObservedSpeciesData!T$2:T$4955,ObservedSpeciesData!$A$2:$A$4955,$A632,ObservedSpeciesData!$D$2:$D$4955,$D632)),AVERAGEIFS(ObservedSpeciesData!T$2:T$4955,ObservedSpeciesData!$A$2:$A$4955,$A632,ObservedSpeciesData!$D$2:$D$4955,$D632),"")</f>
        <v/>
      </c>
      <c r="U632" s="24" t="str">
        <f>IF(ISNUMBER(AVERAGEIFS(ObservedSpeciesData!U$2:U$4955,ObservedSpeciesData!$A$2:$A$4955,$A632,ObservedSpeciesData!$C$2:$C$4955,$C632,ObservedSpeciesData!$D$2:$D$4955,$D632)),AVERAGEIFS(ObservedSpeciesData!U$2:U$4955,ObservedSpeciesData!$A$2:$A$4955,$A632,ObservedSpeciesData!$C$2:$C$4955,$C632,ObservedSpeciesData!$D$2:$D$4955,$D632),"")</f>
        <v/>
      </c>
      <c r="V632" s="23">
        <f>IF(ISNUMBER(AVERAGEIFS(ObservedSpeciesData!V$2:V$4955,ObservedSpeciesData!$A$2:$A$4955,$A632,ObservedSpeciesData!$D$2:$D$4955,$D632)),AVERAGEIFS(ObservedSpeciesData!V$2:V$4955,ObservedSpeciesData!$A$2:$A$4955,$A632,ObservedSpeciesData!$D$2:$D$4955,$D632),"")</f>
        <v>22.846596121788025</v>
      </c>
      <c r="W632" s="23">
        <f>IF(ISNUMBER(AVERAGEIFS(ObservedSpeciesData!W$2:W$4955,ObservedSpeciesData!$A$2:$A$4955,$A632,ObservedSpeciesData!$D$2:$D$4955,$D632)),AVERAGEIFS(ObservedSpeciesData!W$2:W$4955,ObservedSpeciesData!$A$2:$A$4955,$A632,ObservedSpeciesData!$D$2:$D$4955,$D632),"")</f>
        <v>26.800183176994324</v>
      </c>
      <c r="X632" s="23">
        <f>IF(ISNUMBER(AVERAGEIFS(ObservedSpeciesData!X$2:X$4955,ObservedSpeciesData!$A$2:$A$4955,$A632,ObservedSpeciesData!$D$2:$D$4955,$D632)),AVERAGEIFS(ObservedSpeciesData!X$2:X$4955,ObservedSpeciesData!$A$2:$A$4955,$A632,ObservedSpeciesData!$D$2:$D$4955,$D632),"")</f>
        <v>77.077264785766602</v>
      </c>
      <c r="Y632" s="23">
        <f>IF(ISNUMBER(AVERAGEIFS(ObservedSpeciesData!Y$2:Y$4955,ObservedSpeciesData!$A$2:$A$4955,$A632,ObservedSpeciesData!$D$2:$D$4955,$D632)),AVERAGEIFS(ObservedSpeciesData!Y$2:Y$4955,ObservedSpeciesData!$A$2:$A$4955,$A632,ObservedSpeciesData!$D$2:$D$4955,$D632),"")</f>
        <v>40.246605634689331</v>
      </c>
      <c r="Z632" s="23">
        <f>IF(ISNUMBER(AVERAGEIFS(ObservedSpeciesData!Z$2:Z$4955,ObservedSpeciesData!$A$2:$A$4955,$A632,ObservedSpeciesData!$D$2:$D$4955,$D632)),AVERAGEIFS(ObservedSpeciesData!Z$2:Z$4955,ObservedSpeciesData!$A$2:$A$4955,$A632,ObservedSpeciesData!$D$2:$D$4955,$D632),"")</f>
        <v>91.771388530731201</v>
      </c>
      <c r="AA632" s="23">
        <f>IF(ISNUMBER(AVERAGEIFS(ObservedSpeciesData!AA$2:AA$4955,ObservedSpeciesData!$A$2:$A$4955,$A632,ObservedSpeciesData!$D$2:$D$4955,$D632)),AVERAGEIFS(ObservedSpeciesData!AA$2:AA$4955,ObservedSpeciesData!$A$2:$A$4955,$A632,ObservedSpeciesData!$D$2:$D$4955,$D632),"")</f>
        <v>14.086633861064911</v>
      </c>
      <c r="AB632" s="24">
        <f>IF(ISNUMBER(AVERAGEIFS(ObservedSpeciesData!AB$2:AB$4955,ObservedSpeciesData!$A$2:$A$4955,$A632,ObservedSpeciesData!$D$2:$D$4955,$D632)),AVERAGEIFS(ObservedSpeciesData!AB$2:AB$4955,ObservedSpeciesData!$A$2:$A$4955,$A632,ObservedSpeciesData!$D$2:$D$4955,$D632),"")</f>
        <v>2.2538614177703861E-2</v>
      </c>
      <c r="AC632" s="24">
        <f>IF(ISNUMBER(AVERAGEIFS(ObservedSpeciesData!AC$2:AC$4955,ObservedSpeciesData!$A$2:$A$4955,$A632,ObservedSpeciesData!$D$2:$D$4955,$D632)),AVERAGEIFS(ObservedSpeciesData!AC$2:AC$4955,ObservedSpeciesData!$A$2:$A$4955,$A632,ObservedSpeciesData!$D$2:$D$4955,$D632),"")</f>
        <v>2.2538614177703861E-2</v>
      </c>
      <c r="AD632" s="23">
        <f>IF(ISNUMBER(AVERAGEIFS(ObservedSpeciesData!AD$2:AD$4955,ObservedSpeciesData!$A$2:$A$4955,$A632,ObservedSpeciesData!$D$2:$D$4955,$D632)),AVERAGEIFS(ObservedSpeciesData!AD$2:AD$4955,ObservedSpeciesData!$A$2:$A$4955,$A632,ObservedSpeciesData!$D$2:$D$4955,$D632),"")</f>
        <v>12.332362365722657</v>
      </c>
      <c r="AE632" s="24">
        <f>IF(ISNUMBER(AVERAGEIFS(ObservedSpeciesData!AE$2:AE$4955,ObservedSpeciesData!$A$2:$A$4955,$A632,ObservedSpeciesData!$D$2:$D$4955,$D632)),AVERAGEIFS(ObservedSpeciesData!AE$2:AE$4955,ObservedSpeciesData!$A$2:$A$4955,$A632,ObservedSpeciesData!$D$2:$D$4955,$D632),"")</f>
        <v>22.735686678846104</v>
      </c>
      <c r="AF632" s="23"/>
      <c r="AG632" s="24"/>
      <c r="AH632" s="23">
        <f>IF(ISNUMBER(AVERAGEIFS(ObservedSpeciesData!AH$2:AH$4955,ObservedSpeciesData!$A$2:$A$4955,$A632,ObservedSpeciesData!$D$2:$D$4955,$D632)),AVERAGEIFS(ObservedSpeciesData!AH$2:AH$4955,ObservedSpeciesData!$A$2:$A$4955,$A632,ObservedSpeciesData!$D$2:$D$4955,$D632),"")</f>
        <v>0.94400000000000006</v>
      </c>
      <c r="AI632" s="23">
        <f>IF(ISNUMBER(AVERAGEIFS(ObservedSpeciesData!AI$2:AI$4955,ObservedSpeciesData!$A$2:$A$4955,$A632,ObservedSpeciesData!$C$2:$C$4955,$C632,ObservedSpeciesData!$D$2:$D$4955,$D632)),AVERAGEIFS(ObservedSpeciesData!AI$2:AI$4955,ObservedSpeciesData!$A$2:$A$4955,$A632,ObservedSpeciesData!$C$2:$C$4955,$C632,ObservedSpeciesData!$D$2:$D$4955,$D632),"")</f>
        <v>5.3092500000000005</v>
      </c>
      <c r="AJ632" s="2">
        <f>COUNTIFS(ObservedSpeciesData!$A$2:$A$828,$A632,ObservedSpeciesData!$D$2:$D$828,$D632)</f>
        <v>0</v>
      </c>
      <c r="AK632" s="2">
        <f t="shared" si="9"/>
        <v>15</v>
      </c>
    </row>
    <row r="633" spans="1:37" x14ac:dyDescent="0.25">
      <c r="A633" s="14" t="s">
        <v>103</v>
      </c>
      <c r="B633" t="s">
        <v>98</v>
      </c>
      <c r="C633" t="s">
        <v>105</v>
      </c>
      <c r="D633" s="13">
        <v>42696</v>
      </c>
      <c r="E633">
        <v>1</v>
      </c>
      <c r="F633">
        <v>50</v>
      </c>
      <c r="G633" s="2" t="s">
        <v>78</v>
      </c>
      <c r="H633" s="2" t="s">
        <v>11</v>
      </c>
      <c r="I633">
        <v>4</v>
      </c>
      <c r="J633" s="2" t="s">
        <v>77</v>
      </c>
      <c r="K633" s="2">
        <f>IF(ISNUMBER(AVERAGEIFS(ObservedSpeciesData!K$2:K$4955,ObservedSpeciesData!$A$2:$A$4955,$A633,ObservedSpeciesData!$D$2:$D$4955,$D633)),AVERAGEIFS(ObservedSpeciesData!K$2:K$4955,ObservedSpeciesData!$A$2:$A$4955,$A633,ObservedSpeciesData!$D$2:$D$4955,$D633),"")</f>
        <v>45</v>
      </c>
      <c r="L633" s="26" t="str">
        <f>IF(ISNUMBER(AVERAGEIFS(ObservedSpeciesData!L$2:L$4955,ObservedSpeciesData!$A$2:$A$4955,$A633,ObservedSpeciesData!$D$2:$D$4955,$D633)),AVERAGEIFS(ObservedSpeciesData!L$2:L$4955,ObservedSpeciesData!$A$2:$A$4955,$A633,ObservedSpeciesData!$D$2:$D$4955,$D633),"")</f>
        <v/>
      </c>
      <c r="M633" s="23" t="str">
        <f>IF(ISNUMBER(AVERAGEIFS(ObservedSpeciesData!M$2:M$4955,ObservedSpeciesData!$A$2:$A$4955,$A633,ObservedSpeciesData!$D$2:$D$4955,$D633)),AVERAGEIFS(ObservedSpeciesData!M$2:M$4955,ObservedSpeciesData!$A$2:$A$4955,$A633,ObservedSpeciesData!$D$2:$D$4955,$D633),"")</f>
        <v/>
      </c>
      <c r="N633" s="23">
        <f>IF(ISNUMBER(AVERAGEIFS(ObservedSpeciesData!N$2:N$4955,ObservedSpeciesData!$A$2:$A$4955,$A633,ObservedSpeciesData!$D$2:$D$4955,$D633)),AVERAGEIFS(ObservedSpeciesData!N$2:N$4955,ObservedSpeciesData!$A$2:$A$4955,$A633,ObservedSpeciesData!$D$2:$D$4955,$D633),"")</f>
        <v>546.19624577986963</v>
      </c>
      <c r="O633" s="23">
        <f>IF(ISNUMBER(AVERAGEIFS(ObservedSpeciesData!O$2:O$4955,ObservedSpeciesData!$A$2:$A$4955,$A633,ObservedSpeciesData!$D$2:$D$4955,$D633)),AVERAGEIFS(ObservedSpeciesData!O$2:O$4955,ObservedSpeciesData!$A$2:$A$4955,$A633,ObservedSpeciesData!$D$2:$D$4955,$D633),"")</f>
        <v>54.619624577986954</v>
      </c>
      <c r="P633" s="23">
        <f>IF(ISNUMBER(AVERAGEIFS(ObservedSpeciesData!P$2:P$4955,ObservedSpeciesData!$A$2:$A$4955,$A633,ObservedSpeciesData!$C$2:$C$4955,$C633,ObservedSpeciesData!$D$2:$D$4955,$D633)),AVERAGEIFS(ObservedSpeciesData!P$2:P$4955,ObservedSpeciesData!$A$2:$A$4955,$A633,ObservedSpeciesData!$C$2:$C$4955,$C633,ObservedSpeciesData!$D$2:$D$4955,$D633),"")</f>
        <v>257.6762238070022</v>
      </c>
      <c r="Q633" s="23"/>
      <c r="R633" s="25" t="str">
        <f>IF(ISNUMBER(AVERAGEIFS(ObservedSpeciesData!R$2:R$4955,ObservedSpeciesData!$A$2:$A$4955,$A633,ObservedSpeciesData!$D$2:$D$4955,$D633)),AVERAGEIFS(ObservedSpeciesData!R$2:R$4955,ObservedSpeciesData!$A$2:$A$4955,$A633,ObservedSpeciesData!$D$2:$D$4955,$D633),"")</f>
        <v/>
      </c>
      <c r="S633" s="25" t="str">
        <f>IF(ISNUMBER(AVERAGEIFS(ObservedSpeciesData!S$2:S$4955,ObservedSpeciesData!$A$2:$A$4955,$A633,ObservedSpeciesData!$D$2:$D$4955,$D633)),AVERAGEIFS(ObservedSpeciesData!S$2:S$4955,ObservedSpeciesData!$A$2:$A$4955,$A633,ObservedSpeciesData!$D$2:$D$4955,$D633),"")</f>
        <v/>
      </c>
      <c r="T633" s="23" t="str">
        <f>IF(ISNUMBER(AVERAGEIFS(ObservedSpeciesData!T$2:T$4955,ObservedSpeciesData!$A$2:$A$4955,$A633,ObservedSpeciesData!$D$2:$D$4955,$D633)),AVERAGEIFS(ObservedSpeciesData!T$2:T$4955,ObservedSpeciesData!$A$2:$A$4955,$A633,ObservedSpeciesData!$D$2:$D$4955,$D633),"")</f>
        <v/>
      </c>
      <c r="U633" s="24" t="str">
        <f>IF(ISNUMBER(AVERAGEIFS(ObservedSpeciesData!U$2:U$4955,ObservedSpeciesData!$A$2:$A$4955,$A633,ObservedSpeciesData!$C$2:$C$4955,$C633,ObservedSpeciesData!$D$2:$D$4955,$D633)),AVERAGEIFS(ObservedSpeciesData!U$2:U$4955,ObservedSpeciesData!$A$2:$A$4955,$A633,ObservedSpeciesData!$C$2:$C$4955,$C633,ObservedSpeciesData!$D$2:$D$4955,$D633),"")</f>
        <v/>
      </c>
      <c r="V633" s="23">
        <f>IF(ISNUMBER(AVERAGEIFS(ObservedSpeciesData!V$2:V$4955,ObservedSpeciesData!$A$2:$A$4955,$A633,ObservedSpeciesData!$D$2:$D$4955,$D633)),AVERAGEIFS(ObservedSpeciesData!V$2:V$4955,ObservedSpeciesData!$A$2:$A$4955,$A633,ObservedSpeciesData!$D$2:$D$4955,$D633),"")</f>
        <v>22.386869788169861</v>
      </c>
      <c r="W633" s="23">
        <f>IF(ISNUMBER(AVERAGEIFS(ObservedSpeciesData!W$2:W$4955,ObservedSpeciesData!$A$2:$A$4955,$A633,ObservedSpeciesData!$D$2:$D$4955,$D633)),AVERAGEIFS(ObservedSpeciesData!W$2:W$4955,ObservedSpeciesData!$A$2:$A$4955,$A633,ObservedSpeciesData!$D$2:$D$4955,$D633),"")</f>
        <v>28.796701431274414</v>
      </c>
      <c r="X633" s="23">
        <f>IF(ISNUMBER(AVERAGEIFS(ObservedSpeciesData!X$2:X$4955,ObservedSpeciesData!$A$2:$A$4955,$A633,ObservedSpeciesData!$D$2:$D$4955,$D633)),AVERAGEIFS(ObservedSpeciesData!X$2:X$4955,ObservedSpeciesData!$A$2:$A$4955,$A633,ObservedSpeciesData!$D$2:$D$4955,$D633),"")</f>
        <v>78.213973522186279</v>
      </c>
      <c r="Y633" s="23">
        <f>IF(ISNUMBER(AVERAGEIFS(ObservedSpeciesData!Y$2:Y$4955,ObservedSpeciesData!$A$2:$A$4955,$A633,ObservedSpeciesData!$D$2:$D$4955,$D633)),AVERAGEIFS(ObservedSpeciesData!Y$2:Y$4955,ObservedSpeciesData!$A$2:$A$4955,$A633,ObservedSpeciesData!$D$2:$D$4955,$D633),"")</f>
        <v>39.684936046600342</v>
      </c>
      <c r="Z633" s="23">
        <f>IF(ISNUMBER(AVERAGEIFS(ObservedSpeciesData!Z$2:Z$4955,ObservedSpeciesData!$A$2:$A$4955,$A633,ObservedSpeciesData!$D$2:$D$4955,$D633)),AVERAGEIFS(ObservedSpeciesData!Z$2:Z$4955,ObservedSpeciesData!$A$2:$A$4955,$A633,ObservedSpeciesData!$D$2:$D$4955,$D633),"")</f>
        <v>92.101071834564209</v>
      </c>
      <c r="AA633" s="23">
        <f>IF(ISNUMBER(AVERAGEIFS(ObservedSpeciesData!AA$2:AA$4955,ObservedSpeciesData!$A$2:$A$4955,$A633,ObservedSpeciesData!$D$2:$D$4955,$D633)),AVERAGEIFS(ObservedSpeciesData!AA$2:AA$4955,ObservedSpeciesData!$A$2:$A$4955,$A633,ObservedSpeciesData!$D$2:$D$4955,$D633),"")</f>
        <v>13.532004058361053</v>
      </c>
      <c r="AB633" s="24">
        <f>IF(ISNUMBER(AVERAGEIFS(ObservedSpeciesData!AB$2:AB$4955,ObservedSpeciesData!$A$2:$A$4955,$A633,ObservedSpeciesData!$D$2:$D$4955,$D633)),AVERAGEIFS(ObservedSpeciesData!AB$2:AB$4955,ObservedSpeciesData!$A$2:$A$4955,$A633,ObservedSpeciesData!$D$2:$D$4955,$D633),"")</f>
        <v>2.1651206493377685E-2</v>
      </c>
      <c r="AC633" s="24">
        <f>IF(ISNUMBER(AVERAGEIFS(ObservedSpeciesData!AC$2:AC$4955,ObservedSpeciesData!$A$2:$A$4955,$A633,ObservedSpeciesData!$D$2:$D$4955,$D633)),AVERAGEIFS(ObservedSpeciesData!AC$2:AC$4955,ObservedSpeciesData!$A$2:$A$4955,$A633,ObservedSpeciesData!$D$2:$D$4955,$D633),"")</f>
        <v>2.1651206493377685E-2</v>
      </c>
      <c r="AD633" s="23">
        <f>IF(ISNUMBER(AVERAGEIFS(ObservedSpeciesData!AD$2:AD$4955,ObservedSpeciesData!$A$2:$A$4955,$A633,ObservedSpeciesData!$D$2:$D$4955,$D633)),AVERAGEIFS(ObservedSpeciesData!AD$2:AD$4955,ObservedSpeciesData!$A$2:$A$4955,$A633,ObservedSpeciesData!$D$2:$D$4955,$D633),"")</f>
        <v>12.514235763549806</v>
      </c>
      <c r="AE633" s="24">
        <f>IF(ISNUMBER(AVERAGEIFS(ObservedSpeciesData!AE$2:AE$4955,ObservedSpeciesData!$A$2:$A$4955,$A633,ObservedSpeciesData!$D$2:$D$4955,$D633)),AVERAGEIFS(ObservedSpeciesData!AE$2:AE$4955,ObservedSpeciesData!$A$2:$A$4955,$A633,ObservedSpeciesData!$D$2:$D$4955,$D633),"")</f>
        <v>21.069133701933076</v>
      </c>
      <c r="AF633" s="23"/>
      <c r="AG633" s="24"/>
      <c r="AH633" s="23">
        <f>IF(ISNUMBER(AVERAGEIFS(ObservedSpeciesData!AH$2:AH$4955,ObservedSpeciesData!$A$2:$A$4955,$A633,ObservedSpeciesData!$D$2:$D$4955,$D633)),AVERAGEIFS(ObservedSpeciesData!AH$2:AH$4955,ObservedSpeciesData!$A$2:$A$4955,$A633,ObservedSpeciesData!$D$2:$D$4955,$D633),"")</f>
        <v>1.17675</v>
      </c>
      <c r="AI633" s="23">
        <f>IF(ISNUMBER(AVERAGEIFS(ObservedSpeciesData!AI$2:AI$4955,ObservedSpeciesData!$A$2:$A$4955,$A633,ObservedSpeciesData!$C$2:$C$4955,$C633,ObservedSpeciesData!$D$2:$D$4955,$D633)),AVERAGEIFS(ObservedSpeciesData!AI$2:AI$4955,ObservedSpeciesData!$A$2:$A$4955,$A633,ObservedSpeciesData!$C$2:$C$4955,$C633,ObservedSpeciesData!$D$2:$D$4955,$D633),"")</f>
        <v>6.149</v>
      </c>
      <c r="AJ633" s="2">
        <f>COUNTIFS(ObservedSpeciesData!$A$2:$A$828,$A633,ObservedSpeciesData!$D$2:$D$828,$D633)</f>
        <v>0</v>
      </c>
      <c r="AK633" s="2">
        <f t="shared" si="9"/>
        <v>15</v>
      </c>
    </row>
    <row r="634" spans="1:37" x14ac:dyDescent="0.25">
      <c r="A634" s="14" t="s">
        <v>102</v>
      </c>
      <c r="B634" t="s">
        <v>98</v>
      </c>
      <c r="C634" t="s">
        <v>105</v>
      </c>
      <c r="D634" s="13">
        <v>42696</v>
      </c>
      <c r="E634">
        <v>1</v>
      </c>
      <c r="F634">
        <v>100</v>
      </c>
      <c r="G634" s="2" t="s">
        <v>78</v>
      </c>
      <c r="H634" s="2" t="s">
        <v>11</v>
      </c>
      <c r="I634">
        <v>4</v>
      </c>
      <c r="J634" s="2" t="s">
        <v>77</v>
      </c>
      <c r="K634" s="2">
        <f>IF(ISNUMBER(AVERAGEIFS(ObservedSpeciesData!K$2:K$4955,ObservedSpeciesData!$A$2:$A$4955,$A634,ObservedSpeciesData!$D$2:$D$4955,$D634)),AVERAGEIFS(ObservedSpeciesData!K$2:K$4955,ObservedSpeciesData!$A$2:$A$4955,$A634,ObservedSpeciesData!$D$2:$D$4955,$D634),"")</f>
        <v>90</v>
      </c>
      <c r="L634" s="26" t="str">
        <f>IF(ISNUMBER(AVERAGEIFS(ObservedSpeciesData!L$2:L$4955,ObservedSpeciesData!$A$2:$A$4955,$A634,ObservedSpeciesData!$D$2:$D$4955,$D634)),AVERAGEIFS(ObservedSpeciesData!L$2:L$4955,ObservedSpeciesData!$A$2:$A$4955,$A634,ObservedSpeciesData!$D$2:$D$4955,$D634),"")</f>
        <v/>
      </c>
      <c r="M634" s="23" t="str">
        <f>IF(ISNUMBER(AVERAGEIFS(ObservedSpeciesData!M$2:M$4955,ObservedSpeciesData!$A$2:$A$4955,$A634,ObservedSpeciesData!$D$2:$D$4955,$D634)),AVERAGEIFS(ObservedSpeciesData!M$2:M$4955,ObservedSpeciesData!$A$2:$A$4955,$A634,ObservedSpeciesData!$D$2:$D$4955,$D634),"")</f>
        <v/>
      </c>
      <c r="N634" s="23">
        <f>IF(ISNUMBER(AVERAGEIFS(ObservedSpeciesData!N$2:N$4955,ObservedSpeciesData!$A$2:$A$4955,$A634,ObservedSpeciesData!$D$2:$D$4955,$D634)),AVERAGEIFS(ObservedSpeciesData!N$2:N$4955,ObservedSpeciesData!$A$2:$A$4955,$A634,ObservedSpeciesData!$D$2:$D$4955,$D634),"")</f>
        <v>594.11575458556536</v>
      </c>
      <c r="O634" s="23">
        <f>IF(ISNUMBER(AVERAGEIFS(ObservedSpeciesData!O$2:O$4955,ObservedSpeciesData!$A$2:$A$4955,$A634,ObservedSpeciesData!$D$2:$D$4955,$D634)),AVERAGEIFS(ObservedSpeciesData!O$2:O$4955,ObservedSpeciesData!$A$2:$A$4955,$A634,ObservedSpeciesData!$D$2:$D$4955,$D634),"")</f>
        <v>59.411575458556527</v>
      </c>
      <c r="P634" s="23">
        <f>IF(ISNUMBER(AVERAGEIFS(ObservedSpeciesData!P$2:P$4955,ObservedSpeciesData!$A$2:$A$4955,$A634,ObservedSpeciesData!$C$2:$C$4955,$C634,ObservedSpeciesData!$D$2:$D$4955,$D634)),AVERAGEIFS(ObservedSpeciesData!P$2:P$4955,ObservedSpeciesData!$A$2:$A$4955,$A634,ObservedSpeciesData!$C$2:$C$4955,$C634,ObservedSpeciesData!$D$2:$D$4955,$D634),"")</f>
        <v>266.16128989458559</v>
      </c>
      <c r="Q634" s="23"/>
      <c r="R634" s="25" t="str">
        <f>IF(ISNUMBER(AVERAGEIFS(ObservedSpeciesData!R$2:R$4955,ObservedSpeciesData!$A$2:$A$4955,$A634,ObservedSpeciesData!$D$2:$D$4955,$D634)),AVERAGEIFS(ObservedSpeciesData!R$2:R$4955,ObservedSpeciesData!$A$2:$A$4955,$A634,ObservedSpeciesData!$D$2:$D$4955,$D634),"")</f>
        <v/>
      </c>
      <c r="S634" s="25" t="str">
        <f>IF(ISNUMBER(AVERAGEIFS(ObservedSpeciesData!S$2:S$4955,ObservedSpeciesData!$A$2:$A$4955,$A634,ObservedSpeciesData!$D$2:$D$4955,$D634)),AVERAGEIFS(ObservedSpeciesData!S$2:S$4955,ObservedSpeciesData!$A$2:$A$4955,$A634,ObservedSpeciesData!$D$2:$D$4955,$D634),"")</f>
        <v/>
      </c>
      <c r="T634" s="23" t="str">
        <f>IF(ISNUMBER(AVERAGEIFS(ObservedSpeciesData!T$2:T$4955,ObservedSpeciesData!$A$2:$A$4955,$A634,ObservedSpeciesData!$D$2:$D$4955,$D634)),AVERAGEIFS(ObservedSpeciesData!T$2:T$4955,ObservedSpeciesData!$A$2:$A$4955,$A634,ObservedSpeciesData!$D$2:$D$4955,$D634),"")</f>
        <v/>
      </c>
      <c r="U634" s="24" t="str">
        <f>IF(ISNUMBER(AVERAGEIFS(ObservedSpeciesData!U$2:U$4955,ObservedSpeciesData!$A$2:$A$4955,$A634,ObservedSpeciesData!$C$2:$C$4955,$C634,ObservedSpeciesData!$D$2:$D$4955,$D634)),AVERAGEIFS(ObservedSpeciesData!U$2:U$4955,ObservedSpeciesData!$A$2:$A$4955,$A634,ObservedSpeciesData!$C$2:$C$4955,$C634,ObservedSpeciesData!$D$2:$D$4955,$D634),"")</f>
        <v/>
      </c>
      <c r="V634" s="23">
        <f>IF(ISNUMBER(AVERAGEIFS(ObservedSpeciesData!V$2:V$4955,ObservedSpeciesData!$A$2:$A$4955,$A634,ObservedSpeciesData!$D$2:$D$4955,$D634)),AVERAGEIFS(ObservedSpeciesData!V$2:V$4955,ObservedSpeciesData!$A$2:$A$4955,$A634,ObservedSpeciesData!$D$2:$D$4955,$D634),"")</f>
        <v>22.01478385925293</v>
      </c>
      <c r="W634" s="23">
        <f>IF(ISNUMBER(AVERAGEIFS(ObservedSpeciesData!W$2:W$4955,ObservedSpeciesData!$A$2:$A$4955,$A634,ObservedSpeciesData!$D$2:$D$4955,$D634)),AVERAGEIFS(ObservedSpeciesData!W$2:W$4955,ObservedSpeciesData!$A$2:$A$4955,$A634,ObservedSpeciesData!$D$2:$D$4955,$D634),"")</f>
        <v>29.933921217918396</v>
      </c>
      <c r="X634" s="23">
        <f>IF(ISNUMBER(AVERAGEIFS(ObservedSpeciesData!X$2:X$4955,ObservedSpeciesData!$A$2:$A$4955,$A634,ObservedSpeciesData!$D$2:$D$4955,$D634)),AVERAGEIFS(ObservedSpeciesData!X$2:X$4955,ObservedSpeciesData!$A$2:$A$4955,$A634,ObservedSpeciesData!$D$2:$D$4955,$D634),"")</f>
        <v>78.777278900146484</v>
      </c>
      <c r="Y634" s="23">
        <f>IF(ISNUMBER(AVERAGEIFS(ObservedSpeciesData!Y$2:Y$4955,ObservedSpeciesData!$A$2:$A$4955,$A634,ObservedSpeciesData!$D$2:$D$4955,$D634)),AVERAGEIFS(ObservedSpeciesData!Y$2:Y$4955,ObservedSpeciesData!$A$2:$A$4955,$A634,ObservedSpeciesData!$D$2:$D$4955,$D634),"")</f>
        <v>38.618096828460693</v>
      </c>
      <c r="Z634" s="23">
        <f>IF(ISNUMBER(AVERAGEIFS(ObservedSpeciesData!Z$2:Z$4955,ObservedSpeciesData!$A$2:$A$4955,$A634,ObservedSpeciesData!$D$2:$D$4955,$D634)),AVERAGEIFS(ObservedSpeciesData!Z$2:Z$4955,ObservedSpeciesData!$A$2:$A$4955,$A634,ObservedSpeciesData!$D$2:$D$4955,$D634),"")</f>
        <v>92.232263088226318</v>
      </c>
      <c r="AA634" s="23">
        <f>IF(ISNUMBER(AVERAGEIFS(ObservedSpeciesData!AA$2:AA$4955,ObservedSpeciesData!$A$2:$A$4955,$A634,ObservedSpeciesData!$D$2:$D$4955,$D634)),AVERAGEIFS(ObservedSpeciesData!AA$2:AA$4955,ObservedSpeciesData!$A$2:$A$4955,$A634,ObservedSpeciesData!$D$2:$D$4955,$D634),"")</f>
        <v>13.470832586288452</v>
      </c>
      <c r="AB634" s="24">
        <f>IF(ISNUMBER(AVERAGEIFS(ObservedSpeciesData!AB$2:AB$4955,ObservedSpeciesData!$A$2:$A$4955,$A634,ObservedSpeciesData!$D$2:$D$4955,$D634)),AVERAGEIFS(ObservedSpeciesData!AB$2:AB$4955,ObservedSpeciesData!$A$2:$A$4955,$A634,ObservedSpeciesData!$D$2:$D$4955,$D634),"")</f>
        <v>2.1553332138061522E-2</v>
      </c>
      <c r="AC634" s="24">
        <f>IF(ISNUMBER(AVERAGEIFS(ObservedSpeciesData!AC$2:AC$4955,ObservedSpeciesData!$A$2:$A$4955,$A634,ObservedSpeciesData!$D$2:$D$4955,$D634)),AVERAGEIFS(ObservedSpeciesData!AC$2:AC$4955,ObservedSpeciesData!$A$2:$A$4955,$A634,ObservedSpeciesData!$D$2:$D$4955,$D634),"")</f>
        <v>2.1553332138061522E-2</v>
      </c>
      <c r="AD634" s="23">
        <f>IF(ISNUMBER(AVERAGEIFS(ObservedSpeciesData!AD$2:AD$4955,ObservedSpeciesData!$A$2:$A$4955,$A634,ObservedSpeciesData!$D$2:$D$4955,$D634)),AVERAGEIFS(ObservedSpeciesData!AD$2:AD$4955,ObservedSpeciesData!$A$2:$A$4955,$A634,ObservedSpeciesData!$D$2:$D$4955,$D634),"")</f>
        <v>12.604364624023436</v>
      </c>
      <c r="AE634" s="24">
        <f>IF(ISNUMBER(AVERAGEIFS(ObservedSpeciesData!AE$2:AE$4955,ObservedSpeciesData!$A$2:$A$4955,$A634,ObservedSpeciesData!$D$2:$D$4955,$D634)),AVERAGEIFS(ObservedSpeciesData!AE$2:AE$4955,ObservedSpeciesData!$A$2:$A$4955,$A634,ObservedSpeciesData!$D$2:$D$4955,$D634),"")</f>
        <v>22.211155104770683</v>
      </c>
      <c r="AF634" s="23"/>
      <c r="AG634" s="24"/>
      <c r="AH634" s="23">
        <f>IF(ISNUMBER(AVERAGEIFS(ObservedSpeciesData!AH$2:AH$4955,ObservedSpeciesData!$A$2:$A$4955,$A634,ObservedSpeciesData!$D$2:$D$4955,$D634)),AVERAGEIFS(ObservedSpeciesData!AH$2:AH$4955,ObservedSpeciesData!$A$2:$A$4955,$A634,ObservedSpeciesData!$D$2:$D$4955,$D634),"")</f>
        <v>1.278875</v>
      </c>
      <c r="AI634" s="23">
        <f>IF(ISNUMBER(AVERAGEIFS(ObservedSpeciesData!AI$2:AI$4955,ObservedSpeciesData!$A$2:$A$4955,$A634,ObservedSpeciesData!$C$2:$C$4955,$C634,ObservedSpeciesData!$D$2:$D$4955,$D634)),AVERAGEIFS(ObservedSpeciesData!AI$2:AI$4955,ObservedSpeciesData!$A$2:$A$4955,$A634,ObservedSpeciesData!$C$2:$C$4955,$C634,ObservedSpeciesData!$D$2:$D$4955,$D634),"")</f>
        <v>6.4805000000000001</v>
      </c>
      <c r="AJ634" s="2">
        <f>COUNTIFS(ObservedSpeciesData!$A$2:$A$828,$A634,ObservedSpeciesData!$D$2:$D$828,$D634)</f>
        <v>0</v>
      </c>
      <c r="AK634" s="2">
        <f t="shared" si="9"/>
        <v>15</v>
      </c>
    </row>
    <row r="635" spans="1:37" x14ac:dyDescent="0.25">
      <c r="A635" s="14" t="s">
        <v>101</v>
      </c>
      <c r="B635" t="s">
        <v>98</v>
      </c>
      <c r="C635" t="s">
        <v>105</v>
      </c>
      <c r="D635" s="13">
        <v>42696</v>
      </c>
      <c r="E635">
        <v>1</v>
      </c>
      <c r="F635">
        <v>200</v>
      </c>
      <c r="G635" s="2" t="s">
        <v>78</v>
      </c>
      <c r="H635" s="2" t="s">
        <v>11</v>
      </c>
      <c r="I635">
        <v>4</v>
      </c>
      <c r="J635" s="2" t="s">
        <v>77</v>
      </c>
      <c r="K635" s="2">
        <f>IF(ISNUMBER(AVERAGEIFS(ObservedSpeciesData!K$2:K$4955,ObservedSpeciesData!$A$2:$A$4955,$A635,ObservedSpeciesData!$D$2:$D$4955,$D635)),AVERAGEIFS(ObservedSpeciesData!K$2:K$4955,ObservedSpeciesData!$A$2:$A$4955,$A635,ObservedSpeciesData!$D$2:$D$4955,$D635),"")</f>
        <v>180</v>
      </c>
      <c r="L635" s="26" t="str">
        <f>IF(ISNUMBER(AVERAGEIFS(ObservedSpeciesData!L$2:L$4955,ObservedSpeciesData!$A$2:$A$4955,$A635,ObservedSpeciesData!$D$2:$D$4955,$D635)),AVERAGEIFS(ObservedSpeciesData!L$2:L$4955,ObservedSpeciesData!$A$2:$A$4955,$A635,ObservedSpeciesData!$D$2:$D$4955,$D635),"")</f>
        <v/>
      </c>
      <c r="M635" s="23" t="str">
        <f>IF(ISNUMBER(AVERAGEIFS(ObservedSpeciesData!M$2:M$4955,ObservedSpeciesData!$A$2:$A$4955,$A635,ObservedSpeciesData!$D$2:$D$4955,$D635)),AVERAGEIFS(ObservedSpeciesData!M$2:M$4955,ObservedSpeciesData!$A$2:$A$4955,$A635,ObservedSpeciesData!$D$2:$D$4955,$D635),"")</f>
        <v/>
      </c>
      <c r="N635" s="23">
        <f>IF(ISNUMBER(AVERAGEIFS(ObservedSpeciesData!N$2:N$4955,ObservedSpeciesData!$A$2:$A$4955,$A635,ObservedSpeciesData!$D$2:$D$4955,$D635)),AVERAGEIFS(ObservedSpeciesData!N$2:N$4955,ObservedSpeciesData!$A$2:$A$4955,$A635,ObservedSpeciesData!$D$2:$D$4955,$D635),"")</f>
        <v>905.96737595873265</v>
      </c>
      <c r="O635" s="23">
        <f>IF(ISNUMBER(AVERAGEIFS(ObservedSpeciesData!O$2:O$4955,ObservedSpeciesData!$A$2:$A$4955,$A635,ObservedSpeciesData!$D$2:$D$4955,$D635)),AVERAGEIFS(ObservedSpeciesData!O$2:O$4955,ObservedSpeciesData!$A$2:$A$4955,$A635,ObservedSpeciesData!$D$2:$D$4955,$D635),"")</f>
        <v>90.596737595873279</v>
      </c>
      <c r="P635" s="23">
        <f>IF(ISNUMBER(AVERAGEIFS(ObservedSpeciesData!P$2:P$4955,ObservedSpeciesData!$A$2:$A$4955,$A635,ObservedSpeciesData!$C$2:$C$4955,$C635,ObservedSpeciesData!$D$2:$D$4955,$D635)),AVERAGEIFS(ObservedSpeciesData!P$2:P$4955,ObservedSpeciesData!$A$2:$A$4955,$A635,ObservedSpeciesData!$C$2:$C$4955,$C635,ObservedSpeciesData!$D$2:$D$4955,$D635),"")</f>
        <v>342.83961164088771</v>
      </c>
      <c r="Q635" s="23"/>
      <c r="R635" s="25" t="str">
        <f>IF(ISNUMBER(AVERAGEIFS(ObservedSpeciesData!R$2:R$4955,ObservedSpeciesData!$A$2:$A$4955,$A635,ObservedSpeciesData!$D$2:$D$4955,$D635)),AVERAGEIFS(ObservedSpeciesData!R$2:R$4955,ObservedSpeciesData!$A$2:$A$4955,$A635,ObservedSpeciesData!$D$2:$D$4955,$D635),"")</f>
        <v/>
      </c>
      <c r="S635" s="25" t="str">
        <f>IF(ISNUMBER(AVERAGEIFS(ObservedSpeciesData!S$2:S$4955,ObservedSpeciesData!$A$2:$A$4955,$A635,ObservedSpeciesData!$D$2:$D$4955,$D635)),AVERAGEIFS(ObservedSpeciesData!S$2:S$4955,ObservedSpeciesData!$A$2:$A$4955,$A635,ObservedSpeciesData!$D$2:$D$4955,$D635),"")</f>
        <v/>
      </c>
      <c r="T635" s="23" t="str">
        <f>IF(ISNUMBER(AVERAGEIFS(ObservedSpeciesData!T$2:T$4955,ObservedSpeciesData!$A$2:$A$4955,$A635,ObservedSpeciesData!$D$2:$D$4955,$D635)),AVERAGEIFS(ObservedSpeciesData!T$2:T$4955,ObservedSpeciesData!$A$2:$A$4955,$A635,ObservedSpeciesData!$D$2:$D$4955,$D635),"")</f>
        <v/>
      </c>
      <c r="U635" s="24" t="str">
        <f>IF(ISNUMBER(AVERAGEIFS(ObservedSpeciesData!U$2:U$4955,ObservedSpeciesData!$A$2:$A$4955,$A635,ObservedSpeciesData!$C$2:$C$4955,$C635,ObservedSpeciesData!$D$2:$D$4955,$D635)),AVERAGEIFS(ObservedSpeciesData!U$2:U$4955,ObservedSpeciesData!$A$2:$A$4955,$A635,ObservedSpeciesData!$C$2:$C$4955,$C635,ObservedSpeciesData!$D$2:$D$4955,$D635),"")</f>
        <v/>
      </c>
      <c r="V635" s="23">
        <f>IF(ISNUMBER(AVERAGEIFS(ObservedSpeciesData!V$2:V$4955,ObservedSpeciesData!$A$2:$A$4955,$A635,ObservedSpeciesData!$D$2:$D$4955,$D635)),AVERAGEIFS(ObservedSpeciesData!V$2:V$4955,ObservedSpeciesData!$A$2:$A$4955,$A635,ObservedSpeciesData!$D$2:$D$4955,$D635),"")</f>
        <v>22.15223503112793</v>
      </c>
      <c r="W635" s="23">
        <f>IF(ISNUMBER(AVERAGEIFS(ObservedSpeciesData!W$2:W$4955,ObservedSpeciesData!$A$2:$A$4955,$A635,ObservedSpeciesData!$D$2:$D$4955,$D635)),AVERAGEIFS(ObservedSpeciesData!W$2:W$4955,ObservedSpeciesData!$A$2:$A$4955,$A635,ObservedSpeciesData!$D$2:$D$4955,$D635),"")</f>
        <v>26.257061243057251</v>
      </c>
      <c r="X635" s="23">
        <f>IF(ISNUMBER(AVERAGEIFS(ObservedSpeciesData!X$2:X$4955,ObservedSpeciesData!$A$2:$A$4955,$A635,ObservedSpeciesData!$D$2:$D$4955,$D635)),AVERAGEIFS(ObservedSpeciesData!X$2:X$4955,ObservedSpeciesData!$A$2:$A$4955,$A635,ObservedSpeciesData!$D$2:$D$4955,$D635),"")</f>
        <v>79.059750080108643</v>
      </c>
      <c r="Y635" s="23">
        <f>IF(ISNUMBER(AVERAGEIFS(ObservedSpeciesData!Y$2:Y$4955,ObservedSpeciesData!$A$2:$A$4955,$A635,ObservedSpeciesData!$D$2:$D$4955,$D635)),AVERAGEIFS(ObservedSpeciesData!Y$2:Y$4955,ObservedSpeciesData!$A$2:$A$4955,$A635,ObservedSpeciesData!$D$2:$D$4955,$D635),"")</f>
        <v>39.581711530685425</v>
      </c>
      <c r="Z635" s="23">
        <f>IF(ISNUMBER(AVERAGEIFS(ObservedSpeciesData!Z$2:Z$4955,ObservedSpeciesData!$A$2:$A$4955,$A635,ObservedSpeciesData!$D$2:$D$4955,$D635)),AVERAGEIFS(ObservedSpeciesData!Z$2:Z$4955,ObservedSpeciesData!$A$2:$A$4955,$A635,ObservedSpeciesData!$D$2:$D$4955,$D635),"")</f>
        <v>92.163899898529053</v>
      </c>
      <c r="AA635" s="23">
        <f>IF(ISNUMBER(AVERAGEIFS(ObservedSpeciesData!AA$2:AA$4955,ObservedSpeciesData!$A$2:$A$4955,$A635,ObservedSpeciesData!$D$2:$D$4955,$D635)),AVERAGEIFS(ObservedSpeciesData!AA$2:AA$4955,ObservedSpeciesData!$A$2:$A$4955,$A635,ObservedSpeciesData!$D$2:$D$4955,$D635),"")</f>
        <v>14.959772050380707</v>
      </c>
      <c r="AB635" s="24">
        <f>IF(ISNUMBER(AVERAGEIFS(ObservedSpeciesData!AB$2:AB$4955,ObservedSpeciesData!$A$2:$A$4955,$A635,ObservedSpeciesData!$D$2:$D$4955,$D635)),AVERAGEIFS(ObservedSpeciesData!AB$2:AB$4955,ObservedSpeciesData!$A$2:$A$4955,$A635,ObservedSpeciesData!$D$2:$D$4955,$D635),"")</f>
        <v>2.3935635280609133E-2</v>
      </c>
      <c r="AC635" s="24">
        <f>IF(ISNUMBER(AVERAGEIFS(ObservedSpeciesData!AC$2:AC$4955,ObservedSpeciesData!$A$2:$A$4955,$A635,ObservedSpeciesData!$D$2:$D$4955,$D635)),AVERAGEIFS(ObservedSpeciesData!AC$2:AC$4955,ObservedSpeciesData!$A$2:$A$4955,$A635,ObservedSpeciesData!$D$2:$D$4955,$D635),"")</f>
        <v>2.3935635280609133E-2</v>
      </c>
      <c r="AD635" s="23">
        <f>IF(ISNUMBER(AVERAGEIFS(ObservedSpeciesData!AD$2:AD$4955,ObservedSpeciesData!$A$2:$A$4955,$A635,ObservedSpeciesData!$D$2:$D$4955,$D635)),AVERAGEIFS(ObservedSpeciesData!AD$2:AD$4955,ObservedSpeciesData!$A$2:$A$4955,$A635,ObservedSpeciesData!$D$2:$D$4955,$D635),"")</f>
        <v>12.649560012817384</v>
      </c>
      <c r="AE635" s="24">
        <f>IF(ISNUMBER(AVERAGEIFS(ObservedSpeciesData!AE$2:AE$4955,ObservedSpeciesData!$A$2:$A$4955,$A635,ObservedSpeciesData!$D$2:$D$4955,$D635)),AVERAGEIFS(ObservedSpeciesData!AE$2:AE$4955,ObservedSpeciesData!$A$2:$A$4955,$A635,ObservedSpeciesData!$D$2:$D$4955,$D635),"")</f>
        <v>21.3103467297903</v>
      </c>
      <c r="AF635" s="23"/>
      <c r="AG635" s="24"/>
      <c r="AH635" s="23">
        <f>IF(ISNUMBER(AVERAGEIFS(ObservedSpeciesData!AH$2:AH$4955,ObservedSpeciesData!$A$2:$A$4955,$A635,ObservedSpeciesData!$D$2:$D$4955,$D635)),AVERAGEIFS(ObservedSpeciesData!AH$2:AH$4955,ObservedSpeciesData!$A$2:$A$4955,$A635,ObservedSpeciesData!$D$2:$D$4955,$D635),"")</f>
        <v>2.16425</v>
      </c>
      <c r="AI635" s="23">
        <f>IF(ISNUMBER(AVERAGEIFS(ObservedSpeciesData!AI$2:AI$4955,ObservedSpeciesData!$A$2:$A$4955,$A635,ObservedSpeciesData!$C$2:$C$4955,$C635,ObservedSpeciesData!$D$2:$D$4955,$D635)),AVERAGEIFS(ObservedSpeciesData!AI$2:AI$4955,ObservedSpeciesData!$A$2:$A$4955,$A635,ObservedSpeciesData!$C$2:$C$4955,$C635,ObservedSpeciesData!$D$2:$D$4955,$D635),"")</f>
        <v>9.3975000000000009</v>
      </c>
      <c r="AJ635" s="2">
        <f>COUNTIFS(ObservedSpeciesData!$A$2:$A$828,$A635,ObservedSpeciesData!$D$2:$D$828,$D635)</f>
        <v>0</v>
      </c>
      <c r="AK635" s="2">
        <f t="shared" si="9"/>
        <v>15</v>
      </c>
    </row>
    <row r="636" spans="1:37" x14ac:dyDescent="0.25">
      <c r="A636" s="14" t="s">
        <v>100</v>
      </c>
      <c r="B636" t="s">
        <v>98</v>
      </c>
      <c r="C636" t="s">
        <v>105</v>
      </c>
      <c r="D636" s="13">
        <v>42696</v>
      </c>
      <c r="E636">
        <v>1</v>
      </c>
      <c r="F636">
        <v>350</v>
      </c>
      <c r="G636" s="2" t="s">
        <v>78</v>
      </c>
      <c r="H636" s="2" t="s">
        <v>11</v>
      </c>
      <c r="I636">
        <v>4</v>
      </c>
      <c r="J636" s="2" t="s">
        <v>77</v>
      </c>
      <c r="K636" s="2">
        <f>IF(ISNUMBER(AVERAGEIFS(ObservedSpeciesData!K$2:K$4955,ObservedSpeciesData!$A$2:$A$4955,$A636,ObservedSpeciesData!$D$2:$D$4955,$D636)),AVERAGEIFS(ObservedSpeciesData!K$2:K$4955,ObservedSpeciesData!$A$2:$A$4955,$A636,ObservedSpeciesData!$D$2:$D$4955,$D636),"")</f>
        <v>350</v>
      </c>
      <c r="L636" s="26" t="str">
        <f>IF(ISNUMBER(AVERAGEIFS(ObservedSpeciesData!L$2:L$4955,ObservedSpeciesData!$A$2:$A$4955,$A636,ObservedSpeciesData!$D$2:$D$4955,$D636)),AVERAGEIFS(ObservedSpeciesData!L$2:L$4955,ObservedSpeciesData!$A$2:$A$4955,$A636,ObservedSpeciesData!$D$2:$D$4955,$D636),"")</f>
        <v/>
      </c>
      <c r="M636" s="23" t="str">
        <f>IF(ISNUMBER(AVERAGEIFS(ObservedSpeciesData!M$2:M$4955,ObservedSpeciesData!$A$2:$A$4955,$A636,ObservedSpeciesData!$D$2:$D$4955,$D636)),AVERAGEIFS(ObservedSpeciesData!M$2:M$4955,ObservedSpeciesData!$A$2:$A$4955,$A636,ObservedSpeciesData!$D$2:$D$4955,$D636),"")</f>
        <v/>
      </c>
      <c r="N636" s="23">
        <f>IF(ISNUMBER(AVERAGEIFS(ObservedSpeciesData!N$2:N$4955,ObservedSpeciesData!$A$2:$A$4955,$A636,ObservedSpeciesData!$D$2:$D$4955,$D636)),AVERAGEIFS(ObservedSpeciesData!N$2:N$4955,ObservedSpeciesData!$A$2:$A$4955,$A636,ObservedSpeciesData!$D$2:$D$4955,$D636),"")</f>
        <v>1109.3932758152396</v>
      </c>
      <c r="O636" s="23">
        <f>IF(ISNUMBER(AVERAGEIFS(ObservedSpeciesData!O$2:O$4955,ObservedSpeciesData!$A$2:$A$4955,$A636,ObservedSpeciesData!$D$2:$D$4955,$D636)),AVERAGEIFS(ObservedSpeciesData!O$2:O$4955,ObservedSpeciesData!$A$2:$A$4955,$A636,ObservedSpeciesData!$D$2:$D$4955,$D636),"")</f>
        <v>110.93932758152395</v>
      </c>
      <c r="P636" s="23">
        <f>IF(ISNUMBER(AVERAGEIFS(ObservedSpeciesData!P$2:P$4955,ObservedSpeciesData!$A$2:$A$4955,$A636,ObservedSpeciesData!$C$2:$C$4955,$C636,ObservedSpeciesData!$D$2:$D$4955,$D636)),AVERAGEIFS(ObservedSpeciesData!P$2:P$4955,ObservedSpeciesData!$A$2:$A$4955,$A636,ObservedSpeciesData!$C$2:$C$4955,$C636,ObservedSpeciesData!$D$2:$D$4955,$D636),"")</f>
        <v>460.20187128417331</v>
      </c>
      <c r="Q636" s="23"/>
      <c r="R636" s="25" t="str">
        <f>IF(ISNUMBER(AVERAGEIFS(ObservedSpeciesData!R$2:R$4955,ObservedSpeciesData!$A$2:$A$4955,$A636,ObservedSpeciesData!$D$2:$D$4955,$D636)),AVERAGEIFS(ObservedSpeciesData!R$2:R$4955,ObservedSpeciesData!$A$2:$A$4955,$A636,ObservedSpeciesData!$D$2:$D$4955,$D636),"")</f>
        <v/>
      </c>
      <c r="S636" s="25" t="str">
        <f>IF(ISNUMBER(AVERAGEIFS(ObservedSpeciesData!S$2:S$4955,ObservedSpeciesData!$A$2:$A$4955,$A636,ObservedSpeciesData!$D$2:$D$4955,$D636)),AVERAGEIFS(ObservedSpeciesData!S$2:S$4955,ObservedSpeciesData!$A$2:$A$4955,$A636,ObservedSpeciesData!$D$2:$D$4955,$D636),"")</f>
        <v/>
      </c>
      <c r="T636" s="23" t="str">
        <f>IF(ISNUMBER(AVERAGEIFS(ObservedSpeciesData!T$2:T$4955,ObservedSpeciesData!$A$2:$A$4955,$A636,ObservedSpeciesData!$D$2:$D$4955,$D636)),AVERAGEIFS(ObservedSpeciesData!T$2:T$4955,ObservedSpeciesData!$A$2:$A$4955,$A636,ObservedSpeciesData!$D$2:$D$4955,$D636),"")</f>
        <v/>
      </c>
      <c r="U636" s="24" t="str">
        <f>IF(ISNUMBER(AVERAGEIFS(ObservedSpeciesData!U$2:U$4955,ObservedSpeciesData!$A$2:$A$4955,$A636,ObservedSpeciesData!$C$2:$C$4955,$C636,ObservedSpeciesData!$D$2:$D$4955,$D636)),AVERAGEIFS(ObservedSpeciesData!U$2:U$4955,ObservedSpeciesData!$A$2:$A$4955,$A636,ObservedSpeciesData!$C$2:$C$4955,$C636,ObservedSpeciesData!$D$2:$D$4955,$D636),"")</f>
        <v/>
      </c>
      <c r="V636" s="23">
        <f>IF(ISNUMBER(AVERAGEIFS(ObservedSpeciesData!V$2:V$4955,ObservedSpeciesData!$A$2:$A$4955,$A636,ObservedSpeciesData!$D$2:$D$4955,$D636)),AVERAGEIFS(ObservedSpeciesData!V$2:V$4955,ObservedSpeciesData!$A$2:$A$4955,$A636,ObservedSpeciesData!$D$2:$D$4955,$D636),"")</f>
        <v>22.259313702583313</v>
      </c>
      <c r="W636" s="23">
        <f>IF(ISNUMBER(AVERAGEIFS(ObservedSpeciesData!W$2:W$4955,ObservedSpeciesData!$A$2:$A$4955,$A636,ObservedSpeciesData!$D$2:$D$4955,$D636)),AVERAGEIFS(ObservedSpeciesData!W$2:W$4955,ObservedSpeciesData!$A$2:$A$4955,$A636,ObservedSpeciesData!$D$2:$D$4955,$D636),"")</f>
        <v>23.070708751678467</v>
      </c>
      <c r="X636" s="23">
        <f>IF(ISNUMBER(AVERAGEIFS(ObservedSpeciesData!X$2:X$4955,ObservedSpeciesData!$A$2:$A$4955,$A636,ObservedSpeciesData!$D$2:$D$4955,$D636)),AVERAGEIFS(ObservedSpeciesData!X$2:X$4955,ObservedSpeciesData!$A$2:$A$4955,$A636,ObservedSpeciesData!$D$2:$D$4955,$D636),"")</f>
        <v>78.213295459747314</v>
      </c>
      <c r="Y636" s="23">
        <f>IF(ISNUMBER(AVERAGEIFS(ObservedSpeciesData!Y$2:Y$4955,ObservedSpeciesData!$A$2:$A$4955,$A636,ObservedSpeciesData!$D$2:$D$4955,$D636)),AVERAGEIFS(ObservedSpeciesData!Y$2:Y$4955,ObservedSpeciesData!$A$2:$A$4955,$A636,ObservedSpeciesData!$D$2:$D$4955,$D636),"")</f>
        <v>40.223146200180054</v>
      </c>
      <c r="Z636" s="23">
        <f>IF(ISNUMBER(AVERAGEIFS(ObservedSpeciesData!Z$2:Z$4955,ObservedSpeciesData!$A$2:$A$4955,$A636,ObservedSpeciesData!$D$2:$D$4955,$D636)),AVERAGEIFS(ObservedSpeciesData!Z$2:Z$4955,ObservedSpeciesData!$A$2:$A$4955,$A636,ObservedSpeciesData!$D$2:$D$4955,$D636),"")</f>
        <v>91.717746734619141</v>
      </c>
      <c r="AA636" s="23">
        <f>IF(ISNUMBER(AVERAGEIFS(ObservedSpeciesData!AA$2:AA$4955,ObservedSpeciesData!$A$2:$A$4955,$A636,ObservedSpeciesData!$D$2:$D$4955,$D636)),AVERAGEIFS(ObservedSpeciesData!AA$2:AA$4955,ObservedSpeciesData!$A$2:$A$4955,$A636,ObservedSpeciesData!$D$2:$D$4955,$D636),"")</f>
        <v>17.656789243221283</v>
      </c>
      <c r="AB636" s="24">
        <f>IF(ISNUMBER(AVERAGEIFS(ObservedSpeciesData!AB$2:AB$4955,ObservedSpeciesData!$A$2:$A$4955,$A636,ObservedSpeciesData!$D$2:$D$4955,$D636)),AVERAGEIFS(ObservedSpeciesData!AB$2:AB$4955,ObservedSpeciesData!$A$2:$A$4955,$A636,ObservedSpeciesData!$D$2:$D$4955,$D636),"")</f>
        <v>2.8250862789154053E-2</v>
      </c>
      <c r="AC636" s="24">
        <f>IF(ISNUMBER(AVERAGEIFS(ObservedSpeciesData!AC$2:AC$4955,ObservedSpeciesData!$A$2:$A$4955,$A636,ObservedSpeciesData!$D$2:$D$4955,$D636)),AVERAGEIFS(ObservedSpeciesData!AC$2:AC$4955,ObservedSpeciesData!$A$2:$A$4955,$A636,ObservedSpeciesData!$D$2:$D$4955,$D636),"")</f>
        <v>2.8250862789154053E-2</v>
      </c>
      <c r="AD636" s="23">
        <f>IF(ISNUMBER(AVERAGEIFS(ObservedSpeciesData!AD$2:AD$4955,ObservedSpeciesData!$A$2:$A$4955,$A636,ObservedSpeciesData!$D$2:$D$4955,$D636)),AVERAGEIFS(ObservedSpeciesData!AD$2:AD$4955,ObservedSpeciesData!$A$2:$A$4955,$A636,ObservedSpeciesData!$D$2:$D$4955,$D636),"")</f>
        <v>12.514127273559572</v>
      </c>
      <c r="AE636" s="24">
        <f>IF(ISNUMBER(AVERAGEIFS(ObservedSpeciesData!AE$2:AE$4955,ObservedSpeciesData!$A$2:$A$4955,$A636,ObservedSpeciesData!$D$2:$D$4955,$D636)),AVERAGEIFS(ObservedSpeciesData!AE$2:AE$4955,ObservedSpeciesData!$A$2:$A$4955,$A636,ObservedSpeciesData!$D$2:$D$4955,$D636),"")</f>
        <v>19.987531414863284</v>
      </c>
      <c r="AF636" s="23"/>
      <c r="AG636" s="24"/>
      <c r="AH636" s="23">
        <f>IF(ISNUMBER(AVERAGEIFS(ObservedSpeciesData!AH$2:AH$4955,ObservedSpeciesData!$A$2:$A$4955,$A636,ObservedSpeciesData!$D$2:$D$4955,$D636)),AVERAGEIFS(ObservedSpeciesData!AH$2:AH$4955,ObservedSpeciesData!$A$2:$A$4955,$A636,ObservedSpeciesData!$D$2:$D$4955,$D636),"")</f>
        <v>3.1085000000000003</v>
      </c>
      <c r="AI636" s="23">
        <f>IF(ISNUMBER(AVERAGEIFS(ObservedSpeciesData!AI$2:AI$4955,ObservedSpeciesData!$A$2:$A$4955,$A636,ObservedSpeciesData!$C$2:$C$4955,$C636,ObservedSpeciesData!$D$2:$D$4955,$D636)),AVERAGEIFS(ObservedSpeciesData!AI$2:AI$4955,ObservedSpeciesData!$A$2:$A$4955,$A636,ObservedSpeciesData!$C$2:$C$4955,$C636,ObservedSpeciesData!$D$2:$D$4955,$D636),"")</f>
        <v>13.62025</v>
      </c>
      <c r="AJ636" s="2">
        <f>COUNTIFS(ObservedSpeciesData!$A$2:$A$828,$A636,ObservedSpeciesData!$D$2:$D$828,$D636)</f>
        <v>0</v>
      </c>
      <c r="AK636" s="2">
        <f t="shared" si="9"/>
        <v>15</v>
      </c>
    </row>
    <row r="637" spans="1:37" x14ac:dyDescent="0.25">
      <c r="A637" s="14" t="s">
        <v>99</v>
      </c>
      <c r="B637" t="s">
        <v>98</v>
      </c>
      <c r="C637" t="s">
        <v>105</v>
      </c>
      <c r="D637" s="13">
        <v>42696</v>
      </c>
      <c r="E637">
        <v>1</v>
      </c>
      <c r="F637">
        <v>500</v>
      </c>
      <c r="G637" s="2" t="s">
        <v>78</v>
      </c>
      <c r="H637" s="2" t="s">
        <v>11</v>
      </c>
      <c r="I637">
        <v>4</v>
      </c>
      <c r="J637" s="2" t="s">
        <v>77</v>
      </c>
      <c r="K637" s="2">
        <f>IF(ISNUMBER(AVERAGEIFS(ObservedSpeciesData!K$2:K$4955,ObservedSpeciesData!$A$2:$A$4955,$A637,ObservedSpeciesData!$D$2:$D$4955,$D637)),AVERAGEIFS(ObservedSpeciesData!K$2:K$4955,ObservedSpeciesData!$A$2:$A$4955,$A637,ObservedSpeciesData!$D$2:$D$4955,$D637),"")</f>
        <v>450</v>
      </c>
      <c r="L637" s="26" t="str">
        <f>IF(ISNUMBER(AVERAGEIFS(ObservedSpeciesData!L$2:L$4955,ObservedSpeciesData!$A$2:$A$4955,$A637,ObservedSpeciesData!$D$2:$D$4955,$D637)),AVERAGEIFS(ObservedSpeciesData!L$2:L$4955,ObservedSpeciesData!$A$2:$A$4955,$A637,ObservedSpeciesData!$D$2:$D$4955,$D637),"")</f>
        <v/>
      </c>
      <c r="M637" s="23" t="str">
        <f>IF(ISNUMBER(AVERAGEIFS(ObservedSpeciesData!M$2:M$4955,ObservedSpeciesData!$A$2:$A$4955,$A637,ObservedSpeciesData!$D$2:$D$4955,$D637)),AVERAGEIFS(ObservedSpeciesData!M$2:M$4955,ObservedSpeciesData!$A$2:$A$4955,$A637,ObservedSpeciesData!$D$2:$D$4955,$D637),"")</f>
        <v/>
      </c>
      <c r="N637" s="23">
        <f>IF(ISNUMBER(AVERAGEIFS(ObservedSpeciesData!N$2:N$4955,ObservedSpeciesData!$A$2:$A$4955,$A637,ObservedSpeciesData!$D$2:$D$4955,$D637)),AVERAGEIFS(ObservedSpeciesData!N$2:N$4955,ObservedSpeciesData!$A$2:$A$4955,$A637,ObservedSpeciesData!$D$2:$D$4955,$D637),"")</f>
        <v>1093.7087205871615</v>
      </c>
      <c r="O637" s="23">
        <f>IF(ISNUMBER(AVERAGEIFS(ObservedSpeciesData!O$2:O$4955,ObservedSpeciesData!$A$2:$A$4955,$A637,ObservedSpeciesData!$D$2:$D$4955,$D637)),AVERAGEIFS(ObservedSpeciesData!O$2:O$4955,ObservedSpeciesData!$A$2:$A$4955,$A637,ObservedSpeciesData!$D$2:$D$4955,$D637),"")</f>
        <v>109.37087205871616</v>
      </c>
      <c r="P637" s="23">
        <f>IF(ISNUMBER(AVERAGEIFS(ObservedSpeciesData!P$2:P$4955,ObservedSpeciesData!$A$2:$A$4955,$A637,ObservedSpeciesData!$C$2:$C$4955,$C637,ObservedSpeciesData!$D$2:$D$4955,$D637)),AVERAGEIFS(ObservedSpeciesData!P$2:P$4955,ObservedSpeciesData!$A$2:$A$4955,$A637,ObservedSpeciesData!$C$2:$C$4955,$C637,ObservedSpeciesData!$D$2:$D$4955,$D637),"")</f>
        <v>487.48247566159529</v>
      </c>
      <c r="Q637" s="23"/>
      <c r="R637" s="25" t="str">
        <f>IF(ISNUMBER(AVERAGEIFS(ObservedSpeciesData!R$2:R$4955,ObservedSpeciesData!$A$2:$A$4955,$A637,ObservedSpeciesData!$D$2:$D$4955,$D637)),AVERAGEIFS(ObservedSpeciesData!R$2:R$4955,ObservedSpeciesData!$A$2:$A$4955,$A637,ObservedSpeciesData!$D$2:$D$4955,$D637),"")</f>
        <v/>
      </c>
      <c r="S637" s="25" t="str">
        <f>IF(ISNUMBER(AVERAGEIFS(ObservedSpeciesData!S$2:S$4955,ObservedSpeciesData!$A$2:$A$4955,$A637,ObservedSpeciesData!$D$2:$D$4955,$D637)),AVERAGEIFS(ObservedSpeciesData!S$2:S$4955,ObservedSpeciesData!$A$2:$A$4955,$A637,ObservedSpeciesData!$D$2:$D$4955,$D637),"")</f>
        <v/>
      </c>
      <c r="T637" s="23" t="str">
        <f>IF(ISNUMBER(AVERAGEIFS(ObservedSpeciesData!T$2:T$4955,ObservedSpeciesData!$A$2:$A$4955,$A637,ObservedSpeciesData!$D$2:$D$4955,$D637)),AVERAGEIFS(ObservedSpeciesData!T$2:T$4955,ObservedSpeciesData!$A$2:$A$4955,$A637,ObservedSpeciesData!$D$2:$D$4955,$D637),"")</f>
        <v/>
      </c>
      <c r="U637" s="24" t="str">
        <f>IF(ISNUMBER(AVERAGEIFS(ObservedSpeciesData!U$2:U$4955,ObservedSpeciesData!$A$2:$A$4955,$A637,ObservedSpeciesData!$C$2:$C$4955,$C637,ObservedSpeciesData!$D$2:$D$4955,$D637)),AVERAGEIFS(ObservedSpeciesData!U$2:U$4955,ObservedSpeciesData!$A$2:$A$4955,$A637,ObservedSpeciesData!$C$2:$C$4955,$C637,ObservedSpeciesData!$D$2:$D$4955,$D637),"")</f>
        <v/>
      </c>
      <c r="V637" s="23">
        <f>IF(ISNUMBER(AVERAGEIFS(ObservedSpeciesData!V$2:V$4955,ObservedSpeciesData!$A$2:$A$4955,$A637,ObservedSpeciesData!$D$2:$D$4955,$D637)),AVERAGEIFS(ObservedSpeciesData!V$2:V$4955,ObservedSpeciesData!$A$2:$A$4955,$A637,ObservedSpeciesData!$D$2:$D$4955,$D637),"")</f>
        <v>22.566207647323608</v>
      </c>
      <c r="W637" s="23">
        <f>IF(ISNUMBER(AVERAGEIFS(ObservedSpeciesData!W$2:W$4955,ObservedSpeciesData!$A$2:$A$4955,$A637,ObservedSpeciesData!$D$2:$D$4955,$D637)),AVERAGEIFS(ObservedSpeciesData!W$2:W$4955,ObservedSpeciesData!$A$2:$A$4955,$A637,ObservedSpeciesData!$D$2:$D$4955,$D637),"")</f>
        <v>20.467127203941345</v>
      </c>
      <c r="X637" s="23">
        <f>IF(ISNUMBER(AVERAGEIFS(ObservedSpeciesData!X$2:X$4955,ObservedSpeciesData!$A$2:$A$4955,$A637,ObservedSpeciesData!$D$2:$D$4955,$D637)),AVERAGEIFS(ObservedSpeciesData!X$2:X$4955,ObservedSpeciesData!$A$2:$A$4955,$A637,ObservedSpeciesData!$D$2:$D$4955,$D637),"")</f>
        <v>77.216265678405762</v>
      </c>
      <c r="Y637" s="23">
        <f>IF(ISNUMBER(AVERAGEIFS(ObservedSpeciesData!Y$2:Y$4955,ObservedSpeciesData!$A$2:$A$4955,$A637,ObservedSpeciesData!$D$2:$D$4955,$D637)),AVERAGEIFS(ObservedSpeciesData!Y$2:Y$4955,ObservedSpeciesData!$A$2:$A$4955,$A637,ObservedSpeciesData!$D$2:$D$4955,$D637),"")</f>
        <v>41.008767366409302</v>
      </c>
      <c r="Z637" s="23">
        <f>IF(ISNUMBER(AVERAGEIFS(ObservedSpeciesData!Z$2:Z$4955,ObservedSpeciesData!$A$2:$A$4955,$A637,ObservedSpeciesData!$D$2:$D$4955,$D637)),AVERAGEIFS(ObservedSpeciesData!Z$2:Z$4955,ObservedSpeciesData!$A$2:$A$4955,$A637,ObservedSpeciesData!$D$2:$D$4955,$D637),"")</f>
        <v>91.823871612548828</v>
      </c>
      <c r="AA637" s="23">
        <f>IF(ISNUMBER(AVERAGEIFS(ObservedSpeciesData!AA$2:AA$4955,ObservedSpeciesData!$A$2:$A$4955,$A637,ObservedSpeciesData!$D$2:$D$4955,$D637)),AVERAGEIFS(ObservedSpeciesData!AA$2:AA$4955,ObservedSpeciesData!$A$2:$A$4955,$A637,ObservedSpeciesData!$D$2:$D$4955,$D637),"")</f>
        <v>20.968384742736816</v>
      </c>
      <c r="AB637" s="24">
        <f>IF(ISNUMBER(AVERAGEIFS(ObservedSpeciesData!AB$2:AB$4955,ObservedSpeciesData!$A$2:$A$4955,$A637,ObservedSpeciesData!$D$2:$D$4955,$D637)),AVERAGEIFS(ObservedSpeciesData!AB$2:AB$4955,ObservedSpeciesData!$A$2:$A$4955,$A637,ObservedSpeciesData!$D$2:$D$4955,$D637),"")</f>
        <v>3.3549415588378907E-2</v>
      </c>
      <c r="AC637" s="24">
        <f>IF(ISNUMBER(AVERAGEIFS(ObservedSpeciesData!AC$2:AC$4955,ObservedSpeciesData!$A$2:$A$4955,$A637,ObservedSpeciesData!$D$2:$D$4955,$D637)),AVERAGEIFS(ObservedSpeciesData!AC$2:AC$4955,ObservedSpeciesData!$A$2:$A$4955,$A637,ObservedSpeciesData!$D$2:$D$4955,$D637),"")</f>
        <v>3.3549415588378907E-2</v>
      </c>
      <c r="AD637" s="23">
        <f>IF(ISNUMBER(AVERAGEIFS(ObservedSpeciesData!AD$2:AD$4955,ObservedSpeciesData!$A$2:$A$4955,$A637,ObservedSpeciesData!$D$2:$D$4955,$D637)),AVERAGEIFS(ObservedSpeciesData!AD$2:AD$4955,ObservedSpeciesData!$A$2:$A$4955,$A637,ObservedSpeciesData!$D$2:$D$4955,$D637),"")</f>
        <v>12.354602508544922</v>
      </c>
      <c r="AE637" s="24">
        <f>IF(ISNUMBER(AVERAGEIFS(ObservedSpeciesData!AE$2:AE$4955,ObservedSpeciesData!$A$2:$A$4955,$A637,ObservedSpeciesData!$D$2:$D$4955,$D637)),AVERAGEIFS(ObservedSpeciesData!AE$2:AE$4955,ObservedSpeciesData!$A$2:$A$4955,$A637,ObservedSpeciesData!$D$2:$D$4955,$D637),"")</f>
        <v>18.864469060244531</v>
      </c>
      <c r="AF637" s="23"/>
      <c r="AG637" s="24"/>
      <c r="AH637" s="23">
        <f>IF(ISNUMBER(AVERAGEIFS(ObservedSpeciesData!AH$2:AH$4955,ObservedSpeciesData!$A$2:$A$4955,$A637,ObservedSpeciesData!$D$2:$D$4955,$D637)),AVERAGEIFS(ObservedSpeciesData!AH$2:AH$4955,ObservedSpeciesData!$A$2:$A$4955,$A637,ObservedSpeciesData!$D$2:$D$4955,$D637),"")</f>
        <v>3.6392500000000001</v>
      </c>
      <c r="AI637" s="23">
        <f>IF(ISNUMBER(AVERAGEIFS(ObservedSpeciesData!AI$2:AI$4955,ObservedSpeciesData!$A$2:$A$4955,$A637,ObservedSpeciesData!$C$2:$C$4955,$C637,ObservedSpeciesData!$D$2:$D$4955,$D637)),AVERAGEIFS(ObservedSpeciesData!AI$2:AI$4955,ObservedSpeciesData!$A$2:$A$4955,$A637,ObservedSpeciesData!$C$2:$C$4955,$C637,ObservedSpeciesData!$D$2:$D$4955,$D637),"")</f>
        <v>16.16375</v>
      </c>
      <c r="AJ637" s="2">
        <f>COUNTIFS(ObservedSpeciesData!$A$2:$A$828,$A637,ObservedSpeciesData!$D$2:$D$828,$D637)</f>
        <v>0</v>
      </c>
      <c r="AK637" s="2">
        <f t="shared" si="9"/>
        <v>15</v>
      </c>
    </row>
    <row r="638" spans="1:37" x14ac:dyDescent="0.25">
      <c r="A638" s="14" t="s">
        <v>104</v>
      </c>
      <c r="B638" t="s">
        <v>98</v>
      </c>
      <c r="C638" t="s">
        <v>105</v>
      </c>
      <c r="D638" s="13">
        <v>42720</v>
      </c>
      <c r="E638">
        <v>1</v>
      </c>
      <c r="F638">
        <v>0</v>
      </c>
      <c r="G638" s="2" t="s">
        <v>78</v>
      </c>
      <c r="H638" s="2" t="s">
        <v>11</v>
      </c>
      <c r="I638">
        <v>5</v>
      </c>
      <c r="J638" s="2" t="s">
        <v>77</v>
      </c>
      <c r="K638" s="2">
        <f>IF(ISNUMBER(AVERAGEIFS(ObservedSpeciesData!K$2:K$4955,ObservedSpeciesData!$A$2:$A$4955,$A638,ObservedSpeciesData!$D$2:$D$4955,$D638)),AVERAGEIFS(ObservedSpeciesData!K$2:K$4955,ObservedSpeciesData!$A$2:$A$4955,$A638,ObservedSpeciesData!$D$2:$D$4955,$D638),"")</f>
        <v>0</v>
      </c>
      <c r="L638" s="26" t="str">
        <f>IF(ISNUMBER(AVERAGEIFS(ObservedSpeciesData!L$2:L$4955,ObservedSpeciesData!$A$2:$A$4955,$A638,ObservedSpeciesData!$D$2:$D$4955,$D638)),AVERAGEIFS(ObservedSpeciesData!L$2:L$4955,ObservedSpeciesData!$A$2:$A$4955,$A638,ObservedSpeciesData!$D$2:$D$4955,$D638),"")</f>
        <v/>
      </c>
      <c r="M638" s="23" t="str">
        <f>IF(ISNUMBER(AVERAGEIFS(ObservedSpeciesData!M$2:M$4955,ObservedSpeciesData!$A$2:$A$4955,$A638,ObservedSpeciesData!$D$2:$D$4955,$D638)),AVERAGEIFS(ObservedSpeciesData!M$2:M$4955,ObservedSpeciesData!$A$2:$A$4955,$A638,ObservedSpeciesData!$D$2:$D$4955,$D638),"")</f>
        <v/>
      </c>
      <c r="N638" s="23">
        <f>IF(ISNUMBER(AVERAGEIFS(ObservedSpeciesData!N$2:N$4955,ObservedSpeciesData!$A$2:$A$4955,$A638,ObservedSpeciesData!$D$2:$D$4955,$D638)),AVERAGEIFS(ObservedSpeciesData!N$2:N$4955,ObservedSpeciesData!$A$2:$A$4955,$A638,ObservedSpeciesData!$D$2:$D$4955,$D638),"")</f>
        <v>422.78671877698355</v>
      </c>
      <c r="O638" s="23">
        <f>IF(ISNUMBER(AVERAGEIFS(ObservedSpeciesData!O$2:O$4955,ObservedSpeciesData!$A$2:$A$4955,$A638,ObservedSpeciesData!$D$2:$D$4955,$D638)),AVERAGEIFS(ObservedSpeciesData!O$2:O$4955,ObservedSpeciesData!$A$2:$A$4955,$A638,ObservedSpeciesData!$D$2:$D$4955,$D638),"")</f>
        <v>42.278671877698358</v>
      </c>
      <c r="P638" s="23">
        <f>IF(ISNUMBER(AVERAGEIFS(ObservedSpeciesData!P$2:P$4955,ObservedSpeciesData!$A$2:$A$4955,$A638,ObservedSpeciesData!$C$2:$C$4955,$C638,ObservedSpeciesData!$D$2:$D$4955,$D638)),AVERAGEIFS(ObservedSpeciesData!P$2:P$4955,ObservedSpeciesData!$A$2:$A$4955,$A638,ObservedSpeciesData!$C$2:$C$4955,$C638,ObservedSpeciesData!$D$2:$D$4955,$D638),"")</f>
        <v>260.98789715402836</v>
      </c>
      <c r="Q638" s="23"/>
      <c r="R638" s="25" t="str">
        <f>IF(ISNUMBER(AVERAGEIFS(ObservedSpeciesData!R$2:R$4955,ObservedSpeciesData!$A$2:$A$4955,$A638,ObservedSpeciesData!$D$2:$D$4955,$D638)),AVERAGEIFS(ObservedSpeciesData!R$2:R$4955,ObservedSpeciesData!$A$2:$A$4955,$A638,ObservedSpeciesData!$D$2:$D$4955,$D638),"")</f>
        <v/>
      </c>
      <c r="S638" s="25" t="str">
        <f>IF(ISNUMBER(AVERAGEIFS(ObservedSpeciesData!S$2:S$4955,ObservedSpeciesData!$A$2:$A$4955,$A638,ObservedSpeciesData!$D$2:$D$4955,$D638)),AVERAGEIFS(ObservedSpeciesData!S$2:S$4955,ObservedSpeciesData!$A$2:$A$4955,$A638,ObservedSpeciesData!$D$2:$D$4955,$D638),"")</f>
        <v/>
      </c>
      <c r="T638" s="23" t="str">
        <f>IF(ISNUMBER(AVERAGEIFS(ObservedSpeciesData!T$2:T$4955,ObservedSpeciesData!$A$2:$A$4955,$A638,ObservedSpeciesData!$D$2:$D$4955,$D638)),AVERAGEIFS(ObservedSpeciesData!T$2:T$4955,ObservedSpeciesData!$A$2:$A$4955,$A638,ObservedSpeciesData!$D$2:$D$4955,$D638),"")</f>
        <v/>
      </c>
      <c r="U638" s="24" t="str">
        <f>IF(ISNUMBER(AVERAGEIFS(ObservedSpeciesData!U$2:U$4955,ObservedSpeciesData!$A$2:$A$4955,$A638,ObservedSpeciesData!$C$2:$C$4955,$C638,ObservedSpeciesData!$D$2:$D$4955,$D638)),AVERAGEIFS(ObservedSpeciesData!U$2:U$4955,ObservedSpeciesData!$A$2:$A$4955,$A638,ObservedSpeciesData!$C$2:$C$4955,$C638,ObservedSpeciesData!$D$2:$D$4955,$D638),"")</f>
        <v/>
      </c>
      <c r="V638" s="23">
        <f>IF(ISNUMBER(AVERAGEIFS(ObservedSpeciesData!V$2:V$4955,ObservedSpeciesData!$A$2:$A$4955,$A638,ObservedSpeciesData!$D$2:$D$4955,$D638)),AVERAGEIFS(ObservedSpeciesData!V$2:V$4955,ObservedSpeciesData!$A$2:$A$4955,$A638,ObservedSpeciesData!$D$2:$D$4955,$D638),"")</f>
        <v>23.983500426292419</v>
      </c>
      <c r="W638" s="23">
        <f>IF(ISNUMBER(AVERAGEIFS(ObservedSpeciesData!W$2:W$4955,ObservedSpeciesData!$A$2:$A$4955,$A638,ObservedSpeciesData!$D$2:$D$4955,$D638)),AVERAGEIFS(ObservedSpeciesData!W$2:W$4955,ObservedSpeciesData!$A$2:$A$4955,$A638,ObservedSpeciesData!$D$2:$D$4955,$D638),"")</f>
        <v>27.97828845310211</v>
      </c>
      <c r="X638" s="23">
        <f>IF(ISNUMBER(AVERAGEIFS(ObservedSpeciesData!X$2:X$4955,ObservedSpeciesData!$A$2:$A$4955,$A638,ObservedSpeciesData!$D$2:$D$4955,$D638)),AVERAGEIFS(ObservedSpeciesData!X$2:X$4955,ObservedSpeciesData!$A$2:$A$4955,$A638,ObservedSpeciesData!$D$2:$D$4955,$D638),"")</f>
        <v>75.543412284851073</v>
      </c>
      <c r="Y638" s="23">
        <f>IF(ISNUMBER(AVERAGEIFS(ObservedSpeciesData!Y$2:Y$4955,ObservedSpeciesData!$A$2:$A$4955,$A638,ObservedSpeciesData!$D$2:$D$4955,$D638)),AVERAGEIFS(ObservedSpeciesData!Y$2:Y$4955,ObservedSpeciesData!$A$2:$A$4955,$A638,ObservedSpeciesData!$D$2:$D$4955,$D638),"")</f>
        <v>41.771885086059569</v>
      </c>
      <c r="Z638" s="23">
        <f>IF(ISNUMBER(AVERAGEIFS(ObservedSpeciesData!Z$2:Z$4955,ObservedSpeciesData!$A$2:$A$4955,$A638,ObservedSpeciesData!$D$2:$D$4955,$D638)),AVERAGEIFS(ObservedSpeciesData!Z$2:Z$4955,ObservedSpeciesData!$A$2:$A$4955,$A638,ObservedSpeciesData!$D$2:$D$4955,$D638),"")</f>
        <v>92.666535915374766</v>
      </c>
      <c r="AA638" s="23">
        <f>IF(ISNUMBER(AVERAGEIFS(ObservedSpeciesData!AA$2:AA$4955,ObservedSpeciesData!$A$2:$A$4955,$A638,ObservedSpeciesData!$D$2:$D$4955,$D638)),AVERAGEIFS(ObservedSpeciesData!AA$2:AA$4955,ObservedSpeciesData!$A$2:$A$4955,$A638,ObservedSpeciesData!$D$2:$D$4955,$D638),"")</f>
        <v>11.771413238048554</v>
      </c>
      <c r="AB638" s="24">
        <f>IF(ISNUMBER(AVERAGEIFS(ObservedSpeciesData!AB$2:AB$4955,ObservedSpeciesData!$A$2:$A$4955,$A638,ObservedSpeciesData!$D$2:$D$4955,$D638)),AVERAGEIFS(ObservedSpeciesData!AB$2:AB$4955,ObservedSpeciesData!$A$2:$A$4955,$A638,ObservedSpeciesData!$D$2:$D$4955,$D638),"")</f>
        <v>1.8834261180877689E-2</v>
      </c>
      <c r="AC638" s="24">
        <f>IF(ISNUMBER(AVERAGEIFS(ObservedSpeciesData!AC$2:AC$4955,ObservedSpeciesData!$A$2:$A$4955,$A638,ObservedSpeciesData!$D$2:$D$4955,$D638)),AVERAGEIFS(ObservedSpeciesData!AC$2:AC$4955,ObservedSpeciesData!$A$2:$A$4955,$A638,ObservedSpeciesData!$D$2:$D$4955,$D638),"")</f>
        <v>1.8834261180877689E-2</v>
      </c>
      <c r="AD638" s="23">
        <f>IF(ISNUMBER(AVERAGEIFS(ObservedSpeciesData!AD$2:AD$4955,ObservedSpeciesData!$A$2:$A$4955,$A638,ObservedSpeciesData!$D$2:$D$4955,$D638)),AVERAGEIFS(ObservedSpeciesData!AD$2:AD$4955,ObservedSpeciesData!$A$2:$A$4955,$A638,ObservedSpeciesData!$D$2:$D$4955,$D638),"")</f>
        <v>12.086945965576172</v>
      </c>
      <c r="AE638" s="24">
        <f>IF(ISNUMBER(AVERAGEIFS(ObservedSpeciesData!AE$2:AE$4955,ObservedSpeciesData!$A$2:$A$4955,$A638,ObservedSpeciesData!$D$2:$D$4955,$D638)),AVERAGEIFS(ObservedSpeciesData!AE$2:AE$4955,ObservedSpeciesData!$A$2:$A$4955,$A638,ObservedSpeciesData!$D$2:$D$4955,$D638),"")</f>
        <v>24.749209554166434</v>
      </c>
      <c r="AF638" s="23"/>
      <c r="AG638" s="24"/>
      <c r="AH638" s="23">
        <f>IF(ISNUMBER(AVERAGEIFS(ObservedSpeciesData!AH$2:AH$4955,ObservedSpeciesData!$A$2:$A$4955,$A638,ObservedSpeciesData!$D$2:$D$4955,$D638)),AVERAGEIFS(ObservedSpeciesData!AH$2:AH$4955,ObservedSpeciesData!$A$2:$A$4955,$A638,ObservedSpeciesData!$D$2:$D$4955,$D638),"")</f>
        <v>0.79074999999999995</v>
      </c>
      <c r="AI638" s="23">
        <f>IF(ISNUMBER(AVERAGEIFS(ObservedSpeciesData!AI$2:AI$4955,ObservedSpeciesData!$A$2:$A$4955,$A638,ObservedSpeciesData!$C$2:$C$4955,$C638,ObservedSpeciesData!$D$2:$D$4955,$D638)),AVERAGEIFS(ObservedSpeciesData!AI$2:AI$4955,ObservedSpeciesData!$A$2:$A$4955,$A638,ObservedSpeciesData!$C$2:$C$4955,$C638,ObservedSpeciesData!$D$2:$D$4955,$D638),"")</f>
        <v>6.0137499999999999</v>
      </c>
      <c r="AJ638" s="2">
        <f>COUNTIFS(ObservedSpeciesData!$A$2:$A$828,$A638,ObservedSpeciesData!$D$2:$D$828,$D638)</f>
        <v>0</v>
      </c>
      <c r="AK638" s="2">
        <f t="shared" si="9"/>
        <v>15</v>
      </c>
    </row>
    <row r="639" spans="1:37" x14ac:dyDescent="0.25">
      <c r="A639" s="14" t="s">
        <v>103</v>
      </c>
      <c r="B639" t="s">
        <v>98</v>
      </c>
      <c r="C639" t="s">
        <v>105</v>
      </c>
      <c r="D639" s="13">
        <v>42720</v>
      </c>
      <c r="E639">
        <v>1</v>
      </c>
      <c r="F639">
        <v>50</v>
      </c>
      <c r="G639" s="2" t="s">
        <v>78</v>
      </c>
      <c r="H639" s="2" t="s">
        <v>11</v>
      </c>
      <c r="I639">
        <v>5</v>
      </c>
      <c r="J639" s="2" t="s">
        <v>77</v>
      </c>
      <c r="K639" s="2">
        <f>IF(ISNUMBER(AVERAGEIFS(ObservedSpeciesData!K$2:K$4955,ObservedSpeciesData!$A$2:$A$4955,$A639,ObservedSpeciesData!$D$2:$D$4955,$D639)),AVERAGEIFS(ObservedSpeciesData!K$2:K$4955,ObservedSpeciesData!$A$2:$A$4955,$A639,ObservedSpeciesData!$D$2:$D$4955,$D639),"")</f>
        <v>45</v>
      </c>
      <c r="L639" s="26" t="str">
        <f>IF(ISNUMBER(AVERAGEIFS(ObservedSpeciesData!L$2:L$4955,ObservedSpeciesData!$A$2:$A$4955,$A639,ObservedSpeciesData!$D$2:$D$4955,$D639)),AVERAGEIFS(ObservedSpeciesData!L$2:L$4955,ObservedSpeciesData!$A$2:$A$4955,$A639,ObservedSpeciesData!$D$2:$D$4955,$D639),"")</f>
        <v/>
      </c>
      <c r="M639" s="23" t="str">
        <f>IF(ISNUMBER(AVERAGEIFS(ObservedSpeciesData!M$2:M$4955,ObservedSpeciesData!$A$2:$A$4955,$A639,ObservedSpeciesData!$D$2:$D$4955,$D639)),AVERAGEIFS(ObservedSpeciesData!M$2:M$4955,ObservedSpeciesData!$A$2:$A$4955,$A639,ObservedSpeciesData!$D$2:$D$4955,$D639),"")</f>
        <v/>
      </c>
      <c r="N639" s="23">
        <f>IF(ISNUMBER(AVERAGEIFS(ObservedSpeciesData!N$2:N$4955,ObservedSpeciesData!$A$2:$A$4955,$A639,ObservedSpeciesData!$D$2:$D$4955,$D639)),AVERAGEIFS(ObservedSpeciesData!N$2:N$4955,ObservedSpeciesData!$A$2:$A$4955,$A639,ObservedSpeciesData!$D$2:$D$4955,$D639),"")</f>
        <v>509.91112350751825</v>
      </c>
      <c r="O639" s="23">
        <f>IF(ISNUMBER(AVERAGEIFS(ObservedSpeciesData!O$2:O$4955,ObservedSpeciesData!$A$2:$A$4955,$A639,ObservedSpeciesData!$D$2:$D$4955,$D639)),AVERAGEIFS(ObservedSpeciesData!O$2:O$4955,ObservedSpeciesData!$A$2:$A$4955,$A639,ObservedSpeciesData!$D$2:$D$4955,$D639),"")</f>
        <v>50.991112350751827</v>
      </c>
      <c r="P639" s="23">
        <f>IF(ISNUMBER(AVERAGEIFS(ObservedSpeciesData!P$2:P$4955,ObservedSpeciesData!$A$2:$A$4955,$A639,ObservedSpeciesData!$C$2:$C$4955,$C639,ObservedSpeciesData!$D$2:$D$4955,$D639)),AVERAGEIFS(ObservedSpeciesData!P$2:P$4955,ObservedSpeciesData!$A$2:$A$4955,$A639,ObservedSpeciesData!$C$2:$C$4955,$C639,ObservedSpeciesData!$D$2:$D$4955,$D639),"")</f>
        <v>316.01039683911154</v>
      </c>
      <c r="Q639" s="23"/>
      <c r="R639" s="25" t="str">
        <f>IF(ISNUMBER(AVERAGEIFS(ObservedSpeciesData!R$2:R$4955,ObservedSpeciesData!$A$2:$A$4955,$A639,ObservedSpeciesData!$D$2:$D$4955,$D639)),AVERAGEIFS(ObservedSpeciesData!R$2:R$4955,ObservedSpeciesData!$A$2:$A$4955,$A639,ObservedSpeciesData!$D$2:$D$4955,$D639),"")</f>
        <v/>
      </c>
      <c r="S639" s="25" t="str">
        <f>IF(ISNUMBER(AVERAGEIFS(ObservedSpeciesData!S$2:S$4955,ObservedSpeciesData!$A$2:$A$4955,$A639,ObservedSpeciesData!$D$2:$D$4955,$D639)),AVERAGEIFS(ObservedSpeciesData!S$2:S$4955,ObservedSpeciesData!$A$2:$A$4955,$A639,ObservedSpeciesData!$D$2:$D$4955,$D639),"")</f>
        <v/>
      </c>
      <c r="T639" s="23" t="str">
        <f>IF(ISNUMBER(AVERAGEIFS(ObservedSpeciesData!T$2:T$4955,ObservedSpeciesData!$A$2:$A$4955,$A639,ObservedSpeciesData!$D$2:$D$4955,$D639)),AVERAGEIFS(ObservedSpeciesData!T$2:T$4955,ObservedSpeciesData!$A$2:$A$4955,$A639,ObservedSpeciesData!$D$2:$D$4955,$D639),"")</f>
        <v/>
      </c>
      <c r="U639" s="24" t="str">
        <f>IF(ISNUMBER(AVERAGEIFS(ObservedSpeciesData!U$2:U$4955,ObservedSpeciesData!$A$2:$A$4955,$A639,ObservedSpeciesData!$C$2:$C$4955,$C639,ObservedSpeciesData!$D$2:$D$4955,$D639)),AVERAGEIFS(ObservedSpeciesData!U$2:U$4955,ObservedSpeciesData!$A$2:$A$4955,$A639,ObservedSpeciesData!$C$2:$C$4955,$C639,ObservedSpeciesData!$D$2:$D$4955,$D639),"")</f>
        <v/>
      </c>
      <c r="V639" s="23">
        <f>IF(ISNUMBER(AVERAGEIFS(ObservedSpeciesData!V$2:V$4955,ObservedSpeciesData!$A$2:$A$4955,$A639,ObservedSpeciesData!$D$2:$D$4955,$D639)),AVERAGEIFS(ObservedSpeciesData!V$2:V$4955,ObservedSpeciesData!$A$2:$A$4955,$A639,ObservedSpeciesData!$D$2:$D$4955,$D639),"")</f>
        <v>23.704140149116519</v>
      </c>
      <c r="W639" s="23">
        <f>IF(ISNUMBER(AVERAGEIFS(ObservedSpeciesData!W$2:W$4955,ObservedSpeciesData!$A$2:$A$4955,$A639,ObservedSpeciesData!$D$2:$D$4955,$D639)),AVERAGEIFS(ObservedSpeciesData!W$2:W$4955,ObservedSpeciesData!$A$2:$A$4955,$A639,ObservedSpeciesData!$D$2:$D$4955,$D639),"")</f>
        <v>27.096072456359863</v>
      </c>
      <c r="X639" s="23">
        <f>IF(ISNUMBER(AVERAGEIFS(ObservedSpeciesData!X$2:X$4955,ObservedSpeciesData!$A$2:$A$4955,$A639,ObservedSpeciesData!$D$2:$D$4955,$D639)),AVERAGEIFS(ObservedSpeciesData!X$2:X$4955,ObservedSpeciesData!$A$2:$A$4955,$A639,ObservedSpeciesData!$D$2:$D$4955,$D639),"")</f>
        <v>76.144662998199465</v>
      </c>
      <c r="Y639" s="23">
        <f>IF(ISNUMBER(AVERAGEIFS(ObservedSpeciesData!Y$2:Y$4955,ObservedSpeciesData!$A$2:$A$4955,$A639,ObservedSpeciesData!$D$2:$D$4955,$D639)),AVERAGEIFS(ObservedSpeciesData!Y$2:Y$4955,ObservedSpeciesData!$A$2:$A$4955,$A639,ObservedSpeciesData!$D$2:$D$4955,$D639),"")</f>
        <v>40.569556707382205</v>
      </c>
      <c r="Z639" s="23">
        <f>IF(ISNUMBER(AVERAGEIFS(ObservedSpeciesData!Z$2:Z$4955,ObservedSpeciesData!$A$2:$A$4955,$A639,ObservedSpeciesData!$D$2:$D$4955,$D639)),AVERAGEIFS(ObservedSpeciesData!Z$2:Z$4955,ObservedSpeciesData!$A$2:$A$4955,$A639,ObservedSpeciesData!$D$2:$D$4955,$D639),"")</f>
        <v>92.73946915435792</v>
      </c>
      <c r="AA639" s="23">
        <f>IF(ISNUMBER(AVERAGEIFS(ObservedSpeciesData!AA$2:AA$4955,ObservedSpeciesData!$A$2:$A$4955,$A639,ObservedSpeciesData!$D$2:$D$4955,$D639)),AVERAGEIFS(ObservedSpeciesData!AA$2:AA$4955,ObservedSpeciesData!$A$2:$A$4955,$A639,ObservedSpeciesData!$D$2:$D$4955,$D639),"")</f>
        <v>12.317107307434082</v>
      </c>
      <c r="AB639" s="24">
        <f>IF(ISNUMBER(AVERAGEIFS(ObservedSpeciesData!AB$2:AB$4955,ObservedSpeciesData!$A$2:$A$4955,$A639,ObservedSpeciesData!$D$2:$D$4955,$D639)),AVERAGEIFS(ObservedSpeciesData!AB$2:AB$4955,ObservedSpeciesData!$A$2:$A$4955,$A639,ObservedSpeciesData!$D$2:$D$4955,$D639),"")</f>
        <v>1.9707371691894533E-2</v>
      </c>
      <c r="AC639" s="24">
        <f>IF(ISNUMBER(AVERAGEIFS(ObservedSpeciesData!AC$2:AC$4955,ObservedSpeciesData!$A$2:$A$4955,$A639,ObservedSpeciesData!$D$2:$D$4955,$D639)),AVERAGEIFS(ObservedSpeciesData!AC$2:AC$4955,ObservedSpeciesData!$A$2:$A$4955,$A639,ObservedSpeciesData!$D$2:$D$4955,$D639),"")</f>
        <v>1.9707371691894533E-2</v>
      </c>
      <c r="AD639" s="23">
        <f>IF(ISNUMBER(AVERAGEIFS(ObservedSpeciesData!AD$2:AD$4955,ObservedSpeciesData!$A$2:$A$4955,$A639,ObservedSpeciesData!$D$2:$D$4955,$D639)),AVERAGEIFS(ObservedSpeciesData!AD$2:AD$4955,ObservedSpeciesData!$A$2:$A$4955,$A639,ObservedSpeciesData!$D$2:$D$4955,$D639),"")</f>
        <v>12.183146079711914</v>
      </c>
      <c r="AE639" s="24">
        <f>IF(ISNUMBER(AVERAGEIFS(ObservedSpeciesData!AE$2:AE$4955,ObservedSpeciesData!$A$2:$A$4955,$A639,ObservedSpeciesData!$D$2:$D$4955,$D639)),AVERAGEIFS(ObservedSpeciesData!AE$2:AE$4955,ObservedSpeciesData!$A$2:$A$4955,$A639,ObservedSpeciesData!$D$2:$D$4955,$D639),"")</f>
        <v>23.353466940464166</v>
      </c>
      <c r="AF639" s="23"/>
      <c r="AG639" s="24"/>
      <c r="AH639" s="23">
        <f>IF(ISNUMBER(AVERAGEIFS(ObservedSpeciesData!AH$2:AH$4955,ObservedSpeciesData!$A$2:$A$4955,$A639,ObservedSpeciesData!$D$2:$D$4955,$D639)),AVERAGEIFS(ObservedSpeciesData!AH$2:AH$4955,ObservedSpeciesData!$A$2:$A$4955,$A639,ObservedSpeciesData!$D$2:$D$4955,$D639),"")</f>
        <v>1</v>
      </c>
      <c r="AI639" s="23">
        <f>IF(ISNUMBER(AVERAGEIFS(ObservedSpeciesData!AI$2:AI$4955,ObservedSpeciesData!$A$2:$A$4955,$A639,ObservedSpeciesData!$C$2:$C$4955,$C639,ObservedSpeciesData!$D$2:$D$4955,$D639)),AVERAGEIFS(ObservedSpeciesData!AI$2:AI$4955,ObservedSpeciesData!$A$2:$A$4955,$A639,ObservedSpeciesData!$C$2:$C$4955,$C639,ObservedSpeciesData!$D$2:$D$4955,$D639),"")</f>
        <v>7.26675</v>
      </c>
      <c r="AJ639" s="2">
        <f>COUNTIFS(ObservedSpeciesData!$A$2:$A$828,$A639,ObservedSpeciesData!$D$2:$D$828,$D639)</f>
        <v>0</v>
      </c>
      <c r="AK639" s="2">
        <f t="shared" si="9"/>
        <v>15</v>
      </c>
    </row>
    <row r="640" spans="1:37" x14ac:dyDescent="0.25">
      <c r="A640" s="14" t="s">
        <v>102</v>
      </c>
      <c r="B640" t="s">
        <v>98</v>
      </c>
      <c r="C640" t="s">
        <v>105</v>
      </c>
      <c r="D640" s="13">
        <v>42720</v>
      </c>
      <c r="E640">
        <v>1</v>
      </c>
      <c r="F640">
        <v>100</v>
      </c>
      <c r="G640" s="2" t="s">
        <v>78</v>
      </c>
      <c r="H640" s="2" t="s">
        <v>11</v>
      </c>
      <c r="I640">
        <v>5</v>
      </c>
      <c r="J640" s="2" t="s">
        <v>77</v>
      </c>
      <c r="K640" s="2">
        <f>IF(ISNUMBER(AVERAGEIFS(ObservedSpeciesData!K$2:K$4955,ObservedSpeciesData!$A$2:$A$4955,$A640,ObservedSpeciesData!$D$2:$D$4955,$D640)),AVERAGEIFS(ObservedSpeciesData!K$2:K$4955,ObservedSpeciesData!$A$2:$A$4955,$A640,ObservedSpeciesData!$D$2:$D$4955,$D640),"")</f>
        <v>90</v>
      </c>
      <c r="L640" s="26" t="str">
        <f>IF(ISNUMBER(AVERAGEIFS(ObservedSpeciesData!L$2:L$4955,ObservedSpeciesData!$A$2:$A$4955,$A640,ObservedSpeciesData!$D$2:$D$4955,$D640)),AVERAGEIFS(ObservedSpeciesData!L$2:L$4955,ObservedSpeciesData!$A$2:$A$4955,$A640,ObservedSpeciesData!$D$2:$D$4955,$D640),"")</f>
        <v/>
      </c>
      <c r="M640" s="23" t="str">
        <f>IF(ISNUMBER(AVERAGEIFS(ObservedSpeciesData!M$2:M$4955,ObservedSpeciesData!$A$2:$A$4955,$A640,ObservedSpeciesData!$D$2:$D$4955,$D640)),AVERAGEIFS(ObservedSpeciesData!M$2:M$4955,ObservedSpeciesData!$A$2:$A$4955,$A640,ObservedSpeciesData!$D$2:$D$4955,$D640),"")</f>
        <v/>
      </c>
      <c r="N640" s="23">
        <f>IF(ISNUMBER(AVERAGEIFS(ObservedSpeciesData!N$2:N$4955,ObservedSpeciesData!$A$2:$A$4955,$A640,ObservedSpeciesData!$D$2:$D$4955,$D640)),AVERAGEIFS(ObservedSpeciesData!N$2:N$4955,ObservedSpeciesData!$A$2:$A$4955,$A640,ObservedSpeciesData!$D$2:$D$4955,$D640),"")</f>
        <v>554.74907288429472</v>
      </c>
      <c r="O640" s="23">
        <f>IF(ISNUMBER(AVERAGEIFS(ObservedSpeciesData!O$2:O$4955,ObservedSpeciesData!$A$2:$A$4955,$A640,ObservedSpeciesData!$D$2:$D$4955,$D640)),AVERAGEIFS(ObservedSpeciesData!O$2:O$4955,ObservedSpeciesData!$A$2:$A$4955,$A640,ObservedSpeciesData!$D$2:$D$4955,$D640),"")</f>
        <v>55.47490728842947</v>
      </c>
      <c r="P640" s="23">
        <f>IF(ISNUMBER(AVERAGEIFS(ObservedSpeciesData!P$2:P$4955,ObservedSpeciesData!$A$2:$A$4955,$A640,ObservedSpeciesData!$C$2:$C$4955,$C640,ObservedSpeciesData!$D$2:$D$4955,$D640)),AVERAGEIFS(ObservedSpeciesData!P$2:P$4955,ObservedSpeciesData!$A$2:$A$4955,$A640,ObservedSpeciesData!$C$2:$C$4955,$C640,ObservedSpeciesData!$D$2:$D$4955,$D640),"")</f>
        <v>327.01304228367223</v>
      </c>
      <c r="Q640" s="23"/>
      <c r="R640" s="25" t="str">
        <f>IF(ISNUMBER(AVERAGEIFS(ObservedSpeciesData!R$2:R$4955,ObservedSpeciesData!$A$2:$A$4955,$A640,ObservedSpeciesData!$D$2:$D$4955,$D640)),AVERAGEIFS(ObservedSpeciesData!R$2:R$4955,ObservedSpeciesData!$A$2:$A$4955,$A640,ObservedSpeciesData!$D$2:$D$4955,$D640),"")</f>
        <v/>
      </c>
      <c r="S640" s="25" t="str">
        <f>IF(ISNUMBER(AVERAGEIFS(ObservedSpeciesData!S$2:S$4955,ObservedSpeciesData!$A$2:$A$4955,$A640,ObservedSpeciesData!$D$2:$D$4955,$D640)),AVERAGEIFS(ObservedSpeciesData!S$2:S$4955,ObservedSpeciesData!$A$2:$A$4955,$A640,ObservedSpeciesData!$D$2:$D$4955,$D640),"")</f>
        <v/>
      </c>
      <c r="T640" s="23" t="str">
        <f>IF(ISNUMBER(AVERAGEIFS(ObservedSpeciesData!T$2:T$4955,ObservedSpeciesData!$A$2:$A$4955,$A640,ObservedSpeciesData!$D$2:$D$4955,$D640)),AVERAGEIFS(ObservedSpeciesData!T$2:T$4955,ObservedSpeciesData!$A$2:$A$4955,$A640,ObservedSpeciesData!$D$2:$D$4955,$D640),"")</f>
        <v/>
      </c>
      <c r="U640" s="24" t="str">
        <f>IF(ISNUMBER(AVERAGEIFS(ObservedSpeciesData!U$2:U$4955,ObservedSpeciesData!$A$2:$A$4955,$A640,ObservedSpeciesData!$C$2:$C$4955,$C640,ObservedSpeciesData!$D$2:$D$4955,$D640)),AVERAGEIFS(ObservedSpeciesData!U$2:U$4955,ObservedSpeciesData!$A$2:$A$4955,$A640,ObservedSpeciesData!$C$2:$C$4955,$C640,ObservedSpeciesData!$D$2:$D$4955,$D640),"")</f>
        <v/>
      </c>
      <c r="V640" s="23">
        <f>IF(ISNUMBER(AVERAGEIFS(ObservedSpeciesData!V$2:V$4955,ObservedSpeciesData!$A$2:$A$4955,$A640,ObservedSpeciesData!$D$2:$D$4955,$D640)),AVERAGEIFS(ObservedSpeciesData!V$2:V$4955,ObservedSpeciesData!$A$2:$A$4955,$A640,ObservedSpeciesData!$D$2:$D$4955,$D640),"")</f>
        <v>22.715919611930847</v>
      </c>
      <c r="W640" s="23">
        <f>IF(ISNUMBER(AVERAGEIFS(ObservedSpeciesData!W$2:W$4955,ObservedSpeciesData!$A$2:$A$4955,$A640,ObservedSpeciesData!$D$2:$D$4955,$D640)),AVERAGEIFS(ObservedSpeciesData!W$2:W$4955,ObservedSpeciesData!$A$2:$A$4955,$A640,ObservedSpeciesData!$D$2:$D$4955,$D640),"")</f>
        <v>28.910425189971924</v>
      </c>
      <c r="X640" s="23">
        <f>IF(ISNUMBER(AVERAGEIFS(ObservedSpeciesData!X$2:X$4955,ObservedSpeciesData!$A$2:$A$4955,$A640,ObservedSpeciesData!$D$2:$D$4955,$D640)),AVERAGEIFS(ObservedSpeciesData!X$2:X$4955,ObservedSpeciesData!$A$2:$A$4955,$A640,ObservedSpeciesData!$D$2:$D$4955,$D640),"")</f>
        <v>78.07108355331421</v>
      </c>
      <c r="Y640" s="23">
        <f>IF(ISNUMBER(AVERAGEIFS(ObservedSpeciesData!Y$2:Y$4955,ObservedSpeciesData!$A$2:$A$4955,$A640,ObservedSpeciesData!$D$2:$D$4955,$D640)),AVERAGEIFS(ObservedSpeciesData!Y$2:Y$4955,ObservedSpeciesData!$A$2:$A$4955,$A640,ObservedSpeciesData!$D$2:$D$4955,$D640),"")</f>
        <v>39.901716915130613</v>
      </c>
      <c r="Z640" s="23">
        <f>IF(ISNUMBER(AVERAGEIFS(ObservedSpeciesData!Z$2:Z$4955,ObservedSpeciesData!$A$2:$A$4955,$A640,ObservedSpeciesData!$D$2:$D$4955,$D640)),AVERAGEIFS(ObservedSpeciesData!Z$2:Z$4955,ObservedSpeciesData!$A$2:$A$4955,$A640,ObservedSpeciesData!$D$2:$D$4955,$D640),"")</f>
        <v>92.719007255554203</v>
      </c>
      <c r="AA640" s="23">
        <f>IF(ISNUMBER(AVERAGEIFS(ObservedSpeciesData!AA$2:AA$4955,ObservedSpeciesData!$A$2:$A$4955,$A640,ObservedSpeciesData!$D$2:$D$4955,$D640)),AVERAGEIFS(ObservedSpeciesData!AA$2:AA$4955,ObservedSpeciesData!$A$2:$A$4955,$A640,ObservedSpeciesData!$D$2:$D$4955,$D640),"")</f>
        <v>12.312025039672852</v>
      </c>
      <c r="AB640" s="24">
        <f>IF(ISNUMBER(AVERAGEIFS(ObservedSpeciesData!AB$2:AB$4955,ObservedSpeciesData!$A$2:$A$4955,$A640,ObservedSpeciesData!$D$2:$D$4955,$D640)),AVERAGEIFS(ObservedSpeciesData!AB$2:AB$4955,ObservedSpeciesData!$A$2:$A$4955,$A640,ObservedSpeciesData!$D$2:$D$4955,$D640),"")</f>
        <v>1.9699240063476564E-2</v>
      </c>
      <c r="AC640" s="24">
        <f>IF(ISNUMBER(AVERAGEIFS(ObservedSpeciesData!AC$2:AC$4955,ObservedSpeciesData!$A$2:$A$4955,$A640,ObservedSpeciesData!$D$2:$D$4955,$D640)),AVERAGEIFS(ObservedSpeciesData!AC$2:AC$4955,ObservedSpeciesData!$A$2:$A$4955,$A640,ObservedSpeciesData!$D$2:$D$4955,$D640),"")</f>
        <v>1.9699240063476564E-2</v>
      </c>
      <c r="AD640" s="23">
        <f>IF(ISNUMBER(AVERAGEIFS(ObservedSpeciesData!AD$2:AD$4955,ObservedSpeciesData!$A$2:$A$4955,$A640,ObservedSpeciesData!$D$2:$D$4955,$D640)),AVERAGEIFS(ObservedSpeciesData!AD$2:AD$4955,ObservedSpeciesData!$A$2:$A$4955,$A640,ObservedSpeciesData!$D$2:$D$4955,$D640),"")</f>
        <v>12.491373368530272</v>
      </c>
      <c r="AE640" s="24">
        <f>IF(ISNUMBER(AVERAGEIFS(ObservedSpeciesData!AE$2:AE$4955,ObservedSpeciesData!$A$2:$A$4955,$A640,ObservedSpeciesData!$D$2:$D$4955,$D640)),AVERAGEIFS(ObservedSpeciesData!AE$2:AE$4955,ObservedSpeciesData!$A$2:$A$4955,$A640,ObservedSpeciesData!$D$2:$D$4955,$D640),"")</f>
        <v>23.220026685225093</v>
      </c>
      <c r="AF640" s="23"/>
      <c r="AG640" s="24"/>
      <c r="AH640" s="23">
        <f>IF(ISNUMBER(AVERAGEIFS(ObservedSpeciesData!AH$2:AH$4955,ObservedSpeciesData!$A$2:$A$4955,$A640,ObservedSpeciesData!$D$2:$D$4955,$D640)),AVERAGEIFS(ObservedSpeciesData!AH$2:AH$4955,ObservedSpeciesData!$A$2:$A$4955,$A640,ObservedSpeciesData!$D$2:$D$4955,$D640),"")</f>
        <v>1.09375</v>
      </c>
      <c r="AI640" s="23">
        <f>IF(ISNUMBER(AVERAGEIFS(ObservedSpeciesData!AI$2:AI$4955,ObservedSpeciesData!$A$2:$A$4955,$A640,ObservedSpeciesData!$C$2:$C$4955,$C640,ObservedSpeciesData!$D$2:$D$4955,$D640)),AVERAGEIFS(ObservedSpeciesData!AI$2:AI$4955,ObservedSpeciesData!$A$2:$A$4955,$A640,ObservedSpeciesData!$C$2:$C$4955,$C640,ObservedSpeciesData!$D$2:$D$4955,$D640),"")</f>
        <v>7.6629999999999985</v>
      </c>
      <c r="AJ640" s="2">
        <f>COUNTIFS(ObservedSpeciesData!$A$2:$A$828,$A640,ObservedSpeciesData!$D$2:$D$828,$D640)</f>
        <v>0</v>
      </c>
      <c r="AK640" s="2">
        <f t="shared" si="9"/>
        <v>15</v>
      </c>
    </row>
    <row r="641" spans="1:37" x14ac:dyDescent="0.25">
      <c r="A641" s="14" t="s">
        <v>101</v>
      </c>
      <c r="B641" t="s">
        <v>98</v>
      </c>
      <c r="C641" t="s">
        <v>105</v>
      </c>
      <c r="D641" s="13">
        <v>42720</v>
      </c>
      <c r="E641">
        <v>1</v>
      </c>
      <c r="F641">
        <v>200</v>
      </c>
      <c r="G641" s="2" t="s">
        <v>78</v>
      </c>
      <c r="H641" s="2" t="s">
        <v>11</v>
      </c>
      <c r="I641">
        <v>5</v>
      </c>
      <c r="J641" s="2" t="s">
        <v>77</v>
      </c>
      <c r="K641" s="2">
        <f>IF(ISNUMBER(AVERAGEIFS(ObservedSpeciesData!K$2:K$4955,ObservedSpeciesData!$A$2:$A$4955,$A641,ObservedSpeciesData!$D$2:$D$4955,$D641)),AVERAGEIFS(ObservedSpeciesData!K$2:K$4955,ObservedSpeciesData!$A$2:$A$4955,$A641,ObservedSpeciesData!$D$2:$D$4955,$D641),"")</f>
        <v>180</v>
      </c>
      <c r="L641" s="26" t="str">
        <f>IF(ISNUMBER(AVERAGEIFS(ObservedSpeciesData!L$2:L$4955,ObservedSpeciesData!$A$2:$A$4955,$A641,ObservedSpeciesData!$D$2:$D$4955,$D641)),AVERAGEIFS(ObservedSpeciesData!L$2:L$4955,ObservedSpeciesData!$A$2:$A$4955,$A641,ObservedSpeciesData!$D$2:$D$4955,$D641),"")</f>
        <v/>
      </c>
      <c r="M641" s="23" t="str">
        <f>IF(ISNUMBER(AVERAGEIFS(ObservedSpeciesData!M$2:M$4955,ObservedSpeciesData!$A$2:$A$4955,$A641,ObservedSpeciesData!$D$2:$D$4955,$D641)),AVERAGEIFS(ObservedSpeciesData!M$2:M$4955,ObservedSpeciesData!$A$2:$A$4955,$A641,ObservedSpeciesData!$D$2:$D$4955,$D641),"")</f>
        <v/>
      </c>
      <c r="N641" s="23">
        <f>IF(ISNUMBER(AVERAGEIFS(ObservedSpeciesData!N$2:N$4955,ObservedSpeciesData!$A$2:$A$4955,$A641,ObservedSpeciesData!$D$2:$D$4955,$D641)),AVERAGEIFS(ObservedSpeciesData!N$2:N$4955,ObservedSpeciesData!$A$2:$A$4955,$A641,ObservedSpeciesData!$D$2:$D$4955,$D641),"")</f>
        <v>891.49062628239687</v>
      </c>
      <c r="O641" s="23">
        <f>IF(ISNUMBER(AVERAGEIFS(ObservedSpeciesData!O$2:O$4955,ObservedSpeciesData!$A$2:$A$4955,$A641,ObservedSpeciesData!$D$2:$D$4955,$D641)),AVERAGEIFS(ObservedSpeciesData!O$2:O$4955,ObservedSpeciesData!$A$2:$A$4955,$A641,ObservedSpeciesData!$D$2:$D$4955,$D641),"")</f>
        <v>89.149062628239705</v>
      </c>
      <c r="P641" s="23">
        <f>IF(ISNUMBER(AVERAGEIFS(ObservedSpeciesData!P$2:P$4955,ObservedSpeciesData!$A$2:$A$4955,$A641,ObservedSpeciesData!$C$2:$C$4955,$C641,ObservedSpeciesData!$D$2:$D$4955,$D641)),AVERAGEIFS(ObservedSpeciesData!P$2:P$4955,ObservedSpeciesData!$A$2:$A$4955,$A641,ObservedSpeciesData!$C$2:$C$4955,$C641,ObservedSpeciesData!$D$2:$D$4955,$D641),"")</f>
        <v>434.36629678002663</v>
      </c>
      <c r="Q641" s="23"/>
      <c r="R641" s="25" t="str">
        <f>IF(ISNUMBER(AVERAGEIFS(ObservedSpeciesData!R$2:R$4955,ObservedSpeciesData!$A$2:$A$4955,$A641,ObservedSpeciesData!$D$2:$D$4955,$D641)),AVERAGEIFS(ObservedSpeciesData!R$2:R$4955,ObservedSpeciesData!$A$2:$A$4955,$A641,ObservedSpeciesData!$D$2:$D$4955,$D641),"")</f>
        <v/>
      </c>
      <c r="S641" s="25" t="str">
        <f>IF(ISNUMBER(AVERAGEIFS(ObservedSpeciesData!S$2:S$4955,ObservedSpeciesData!$A$2:$A$4955,$A641,ObservedSpeciesData!$D$2:$D$4955,$D641)),AVERAGEIFS(ObservedSpeciesData!S$2:S$4955,ObservedSpeciesData!$A$2:$A$4955,$A641,ObservedSpeciesData!$D$2:$D$4955,$D641),"")</f>
        <v/>
      </c>
      <c r="T641" s="23" t="str">
        <f>IF(ISNUMBER(AVERAGEIFS(ObservedSpeciesData!T$2:T$4955,ObservedSpeciesData!$A$2:$A$4955,$A641,ObservedSpeciesData!$D$2:$D$4955,$D641)),AVERAGEIFS(ObservedSpeciesData!T$2:T$4955,ObservedSpeciesData!$A$2:$A$4955,$A641,ObservedSpeciesData!$D$2:$D$4955,$D641),"")</f>
        <v/>
      </c>
      <c r="U641" s="24" t="str">
        <f>IF(ISNUMBER(AVERAGEIFS(ObservedSpeciesData!U$2:U$4955,ObservedSpeciesData!$A$2:$A$4955,$A641,ObservedSpeciesData!$C$2:$C$4955,$C641,ObservedSpeciesData!$D$2:$D$4955,$D641)),AVERAGEIFS(ObservedSpeciesData!U$2:U$4955,ObservedSpeciesData!$A$2:$A$4955,$A641,ObservedSpeciesData!$C$2:$C$4955,$C641,ObservedSpeciesData!$D$2:$D$4955,$D641),"")</f>
        <v/>
      </c>
      <c r="V641" s="23">
        <f>IF(ISNUMBER(AVERAGEIFS(ObservedSpeciesData!V$2:V$4955,ObservedSpeciesData!$A$2:$A$4955,$A641,ObservedSpeciesData!$D$2:$D$4955,$D641)),AVERAGEIFS(ObservedSpeciesData!V$2:V$4955,ObservedSpeciesData!$A$2:$A$4955,$A641,ObservedSpeciesData!$D$2:$D$4955,$D641),"")</f>
        <v>23.523025743484496</v>
      </c>
      <c r="W641" s="23">
        <f>IF(ISNUMBER(AVERAGEIFS(ObservedSpeciesData!W$2:W$4955,ObservedSpeciesData!$A$2:$A$4955,$A641,ObservedSpeciesData!$D$2:$D$4955,$D641)),AVERAGEIFS(ObservedSpeciesData!W$2:W$4955,ObservedSpeciesData!$A$2:$A$4955,$A641,ObservedSpeciesData!$D$2:$D$4955,$D641),"")</f>
        <v>27.268678170204161</v>
      </c>
      <c r="X641" s="23">
        <f>IF(ISNUMBER(AVERAGEIFS(ObservedSpeciesData!X$2:X$4955,ObservedSpeciesData!$A$2:$A$4955,$A641,ObservedSpeciesData!$D$2:$D$4955,$D641)),AVERAGEIFS(ObservedSpeciesData!X$2:X$4955,ObservedSpeciesData!$A$2:$A$4955,$A641,ObservedSpeciesData!$D$2:$D$4955,$D641),"")</f>
        <v>77.439618919372563</v>
      </c>
      <c r="Y641" s="23">
        <f>IF(ISNUMBER(AVERAGEIFS(ObservedSpeciesData!Y$2:Y$4955,ObservedSpeciesData!$A$2:$A$4955,$A641,ObservedSpeciesData!$D$2:$D$4955,$D641)),AVERAGEIFS(ObservedSpeciesData!Y$2:Y$4955,ObservedSpeciesData!$A$2:$A$4955,$A641,ObservedSpeciesData!$D$2:$D$4955,$D641),"")</f>
        <v>42.063460245132447</v>
      </c>
      <c r="Z641" s="23">
        <f>IF(ISNUMBER(AVERAGEIFS(ObservedSpeciesData!Z$2:Z$4955,ObservedSpeciesData!$A$2:$A$4955,$A641,ObservedSpeciesData!$D$2:$D$4955,$D641)),AVERAGEIFS(ObservedSpeciesData!Z$2:Z$4955,ObservedSpeciesData!$A$2:$A$4955,$A641,ObservedSpeciesData!$D$2:$D$4955,$D641),"")</f>
        <v>92.713575080871578</v>
      </c>
      <c r="AA641" s="23">
        <f>IF(ISNUMBER(AVERAGEIFS(ObservedSpeciesData!AA$2:AA$4955,ObservedSpeciesData!$A$2:$A$4955,$A641,ObservedSpeciesData!$D$2:$D$4955,$D641)),AVERAGEIFS(ObservedSpeciesData!AA$2:AA$4955,ObservedSpeciesData!$A$2:$A$4955,$A641,ObservedSpeciesData!$D$2:$D$4955,$D641),"")</f>
        <v>13.095172435283661</v>
      </c>
      <c r="AB641" s="24">
        <f>IF(ISNUMBER(AVERAGEIFS(ObservedSpeciesData!AB$2:AB$4955,ObservedSpeciesData!$A$2:$A$4955,$A641,ObservedSpeciesData!$D$2:$D$4955,$D641)),AVERAGEIFS(ObservedSpeciesData!AB$2:AB$4955,ObservedSpeciesData!$A$2:$A$4955,$A641,ObservedSpeciesData!$D$2:$D$4955,$D641),"")</f>
        <v>2.0952275896453855E-2</v>
      </c>
      <c r="AC641" s="24">
        <f>IF(ISNUMBER(AVERAGEIFS(ObservedSpeciesData!AC$2:AC$4955,ObservedSpeciesData!$A$2:$A$4955,$A641,ObservedSpeciesData!$D$2:$D$4955,$D641)),AVERAGEIFS(ObservedSpeciesData!AC$2:AC$4955,ObservedSpeciesData!$A$2:$A$4955,$A641,ObservedSpeciesData!$D$2:$D$4955,$D641),"")</f>
        <v>2.0952275896453855E-2</v>
      </c>
      <c r="AD641" s="23">
        <f>IF(ISNUMBER(AVERAGEIFS(ObservedSpeciesData!AD$2:AD$4955,ObservedSpeciesData!$A$2:$A$4955,$A641,ObservedSpeciesData!$D$2:$D$4955,$D641)),AVERAGEIFS(ObservedSpeciesData!AD$2:AD$4955,ObservedSpeciesData!$A$2:$A$4955,$A641,ObservedSpeciesData!$D$2:$D$4955,$D641),"")</f>
        <v>12.390339027099609</v>
      </c>
      <c r="AE641" s="24">
        <f>IF(ISNUMBER(AVERAGEIFS(ObservedSpeciesData!AE$2:AE$4955,ObservedSpeciesData!$A$2:$A$4955,$A641,ObservedSpeciesData!$D$2:$D$4955,$D641)),AVERAGEIFS(ObservedSpeciesData!AE$2:AE$4955,ObservedSpeciesData!$A$2:$A$4955,$A641,ObservedSpeciesData!$D$2:$D$4955,$D641),"")</f>
        <v>20.951908682940395</v>
      </c>
      <c r="AF641" s="23"/>
      <c r="AG641" s="24"/>
      <c r="AH641" s="23">
        <f>IF(ISNUMBER(AVERAGEIFS(ObservedSpeciesData!AH$2:AH$4955,ObservedSpeciesData!$A$2:$A$4955,$A641,ObservedSpeciesData!$D$2:$D$4955,$D641)),AVERAGEIFS(ObservedSpeciesData!AH$2:AH$4955,ObservedSpeciesData!$A$2:$A$4955,$A641,ObservedSpeciesData!$D$2:$D$4955,$D641),"")</f>
        <v>1.869875</v>
      </c>
      <c r="AI641" s="23">
        <f>IF(ISNUMBER(AVERAGEIFS(ObservedSpeciesData!AI$2:AI$4955,ObservedSpeciesData!$A$2:$A$4955,$A641,ObservedSpeciesData!$C$2:$C$4955,$C641,ObservedSpeciesData!$D$2:$D$4955,$D641)),AVERAGEIFS(ObservedSpeciesData!AI$2:AI$4955,ObservedSpeciesData!$A$2:$A$4955,$A641,ObservedSpeciesData!$C$2:$C$4955,$C641,ObservedSpeciesData!$D$2:$D$4955,$D641),"")</f>
        <v>11.284749999999999</v>
      </c>
      <c r="AJ641" s="2">
        <f>COUNTIFS(ObservedSpeciesData!$A$2:$A$828,$A641,ObservedSpeciesData!$D$2:$D$828,$D641)</f>
        <v>0</v>
      </c>
      <c r="AK641" s="2">
        <f t="shared" si="9"/>
        <v>15</v>
      </c>
    </row>
    <row r="642" spans="1:37" x14ac:dyDescent="0.25">
      <c r="A642" s="14" t="s">
        <v>100</v>
      </c>
      <c r="B642" t="s">
        <v>98</v>
      </c>
      <c r="C642" t="s">
        <v>105</v>
      </c>
      <c r="D642" s="13">
        <v>42720</v>
      </c>
      <c r="E642">
        <v>1</v>
      </c>
      <c r="F642">
        <v>350</v>
      </c>
      <c r="G642" s="2" t="s">
        <v>78</v>
      </c>
      <c r="H642" s="2" t="s">
        <v>11</v>
      </c>
      <c r="I642">
        <v>5</v>
      </c>
      <c r="J642" s="2" t="s">
        <v>77</v>
      </c>
      <c r="K642" s="2">
        <f>IF(ISNUMBER(AVERAGEIFS(ObservedSpeciesData!K$2:K$4955,ObservedSpeciesData!$A$2:$A$4955,$A642,ObservedSpeciesData!$D$2:$D$4955,$D642)),AVERAGEIFS(ObservedSpeciesData!K$2:K$4955,ObservedSpeciesData!$A$2:$A$4955,$A642,ObservedSpeciesData!$D$2:$D$4955,$D642),"")</f>
        <v>350</v>
      </c>
      <c r="L642" s="26" t="str">
        <f>IF(ISNUMBER(AVERAGEIFS(ObservedSpeciesData!L$2:L$4955,ObservedSpeciesData!$A$2:$A$4955,$A642,ObservedSpeciesData!$D$2:$D$4955,$D642)),AVERAGEIFS(ObservedSpeciesData!L$2:L$4955,ObservedSpeciesData!$A$2:$A$4955,$A642,ObservedSpeciesData!$D$2:$D$4955,$D642),"")</f>
        <v/>
      </c>
      <c r="M642" s="23" t="str">
        <f>IF(ISNUMBER(AVERAGEIFS(ObservedSpeciesData!M$2:M$4955,ObservedSpeciesData!$A$2:$A$4955,$A642,ObservedSpeciesData!$D$2:$D$4955,$D642)),AVERAGEIFS(ObservedSpeciesData!M$2:M$4955,ObservedSpeciesData!$A$2:$A$4955,$A642,ObservedSpeciesData!$D$2:$D$4955,$D642),"")</f>
        <v/>
      </c>
      <c r="N642" s="23">
        <f>IF(ISNUMBER(AVERAGEIFS(ObservedSpeciesData!N$2:N$4955,ObservedSpeciesData!$A$2:$A$4955,$A642,ObservedSpeciesData!$D$2:$D$4955,$D642)),AVERAGEIFS(ObservedSpeciesData!N$2:N$4955,ObservedSpeciesData!$A$2:$A$4955,$A642,ObservedSpeciesData!$D$2:$D$4955,$D642),"")</f>
        <v>1307.1761713885066</v>
      </c>
      <c r="O642" s="23">
        <f>IF(ISNUMBER(AVERAGEIFS(ObservedSpeciesData!O$2:O$4955,ObservedSpeciesData!$A$2:$A$4955,$A642,ObservedSpeciesData!$D$2:$D$4955,$D642)),AVERAGEIFS(ObservedSpeciesData!O$2:O$4955,ObservedSpeciesData!$A$2:$A$4955,$A642,ObservedSpeciesData!$D$2:$D$4955,$D642),"")</f>
        <v>130.71761713885064</v>
      </c>
      <c r="P642" s="23">
        <f>IF(ISNUMBER(AVERAGEIFS(ObservedSpeciesData!P$2:P$4955,ObservedSpeciesData!$A$2:$A$4955,$A642,ObservedSpeciesData!$C$2:$C$4955,$C642,ObservedSpeciesData!$D$2:$D$4955,$D642)),AVERAGEIFS(ObservedSpeciesData!P$2:P$4955,ObservedSpeciesData!$A$2:$A$4955,$A642,ObservedSpeciesData!$C$2:$C$4955,$C642,ObservedSpeciesData!$D$2:$D$4955,$D642),"")</f>
        <v>592.34806400458274</v>
      </c>
      <c r="Q642" s="23"/>
      <c r="R642" s="25" t="str">
        <f>IF(ISNUMBER(AVERAGEIFS(ObservedSpeciesData!R$2:R$4955,ObservedSpeciesData!$A$2:$A$4955,$A642,ObservedSpeciesData!$D$2:$D$4955,$D642)),AVERAGEIFS(ObservedSpeciesData!R$2:R$4955,ObservedSpeciesData!$A$2:$A$4955,$A642,ObservedSpeciesData!$D$2:$D$4955,$D642),"")</f>
        <v/>
      </c>
      <c r="S642" s="25" t="str">
        <f>IF(ISNUMBER(AVERAGEIFS(ObservedSpeciesData!S$2:S$4955,ObservedSpeciesData!$A$2:$A$4955,$A642,ObservedSpeciesData!$D$2:$D$4955,$D642)),AVERAGEIFS(ObservedSpeciesData!S$2:S$4955,ObservedSpeciesData!$A$2:$A$4955,$A642,ObservedSpeciesData!$D$2:$D$4955,$D642),"")</f>
        <v/>
      </c>
      <c r="T642" s="23" t="str">
        <f>IF(ISNUMBER(AVERAGEIFS(ObservedSpeciesData!T$2:T$4955,ObservedSpeciesData!$A$2:$A$4955,$A642,ObservedSpeciesData!$D$2:$D$4955,$D642)),AVERAGEIFS(ObservedSpeciesData!T$2:T$4955,ObservedSpeciesData!$A$2:$A$4955,$A642,ObservedSpeciesData!$D$2:$D$4955,$D642),"")</f>
        <v/>
      </c>
      <c r="U642" s="24" t="str">
        <f>IF(ISNUMBER(AVERAGEIFS(ObservedSpeciesData!U$2:U$4955,ObservedSpeciesData!$A$2:$A$4955,$A642,ObservedSpeciesData!$C$2:$C$4955,$C642,ObservedSpeciesData!$D$2:$D$4955,$D642)),AVERAGEIFS(ObservedSpeciesData!U$2:U$4955,ObservedSpeciesData!$A$2:$A$4955,$A642,ObservedSpeciesData!$C$2:$C$4955,$C642,ObservedSpeciesData!$D$2:$D$4955,$D642),"")</f>
        <v/>
      </c>
      <c r="V642" s="23">
        <f>IF(ISNUMBER(AVERAGEIFS(ObservedSpeciesData!V$2:V$4955,ObservedSpeciesData!$A$2:$A$4955,$A642,ObservedSpeciesData!$D$2:$D$4955,$D642)),AVERAGEIFS(ObservedSpeciesData!V$2:V$4955,ObservedSpeciesData!$A$2:$A$4955,$A642,ObservedSpeciesData!$D$2:$D$4955,$D642),"")</f>
        <v>23.231088284492493</v>
      </c>
      <c r="W642" s="23">
        <f>IF(ISNUMBER(AVERAGEIFS(ObservedSpeciesData!W$2:W$4955,ObservedSpeciesData!$A$2:$A$4955,$A642,ObservedSpeciesData!$D$2:$D$4955,$D642)),AVERAGEIFS(ObservedSpeciesData!W$2:W$4955,ObservedSpeciesData!$A$2:$A$4955,$A642,ObservedSpeciesData!$D$2:$D$4955,$D642),"")</f>
        <v>25.648953654289244</v>
      </c>
      <c r="X642" s="23">
        <f>IF(ISNUMBER(AVERAGEIFS(ObservedSpeciesData!X$2:X$4955,ObservedSpeciesData!$A$2:$A$4955,$A642,ObservedSpeciesData!$D$2:$D$4955,$D642)),AVERAGEIFS(ObservedSpeciesData!X$2:X$4955,ObservedSpeciesData!$A$2:$A$4955,$A642,ObservedSpeciesData!$D$2:$D$4955,$D642),"")</f>
        <v>77.097543674468994</v>
      </c>
      <c r="Y642" s="23">
        <f>IF(ISNUMBER(AVERAGEIFS(ObservedSpeciesData!Y$2:Y$4955,ObservedSpeciesData!$A$2:$A$4955,$A642,ObservedSpeciesData!$D$2:$D$4955,$D642)),AVERAGEIFS(ObservedSpeciesData!Y$2:Y$4955,ObservedSpeciesData!$A$2:$A$4955,$A642,ObservedSpeciesData!$D$2:$D$4955,$D642),"")</f>
        <v>41.683378366470336</v>
      </c>
      <c r="Z642" s="23">
        <f>IF(ISNUMBER(AVERAGEIFS(ObservedSpeciesData!Z$2:Z$4955,ObservedSpeciesData!$A$2:$A$4955,$A642,ObservedSpeciesData!$D$2:$D$4955,$D642)),AVERAGEIFS(ObservedSpeciesData!Z$2:Z$4955,ObservedSpeciesData!$A$2:$A$4955,$A642,ObservedSpeciesData!$D$2:$D$4955,$D642),"")</f>
        <v>92.48745530700684</v>
      </c>
      <c r="AA642" s="23">
        <f>IF(ISNUMBER(AVERAGEIFS(ObservedSpeciesData!AA$2:AA$4955,ObservedSpeciesData!$A$2:$A$4955,$A642,ObservedSpeciesData!$D$2:$D$4955,$D642)),AVERAGEIFS(ObservedSpeciesData!AA$2:AA$4955,ObservedSpeciesData!$A$2:$A$4955,$A642,ObservedSpeciesData!$D$2:$D$4955,$D642),"")</f>
        <v>14.957343437671661</v>
      </c>
      <c r="AB642" s="24">
        <f>IF(ISNUMBER(AVERAGEIFS(ObservedSpeciesData!AB$2:AB$4955,ObservedSpeciesData!$A$2:$A$4955,$A642,ObservedSpeciesData!$D$2:$D$4955,$D642)),AVERAGEIFS(ObservedSpeciesData!AB$2:AB$4955,ObservedSpeciesData!$A$2:$A$4955,$A642,ObservedSpeciesData!$D$2:$D$4955,$D642),"")</f>
        <v>2.3931749500274657E-2</v>
      </c>
      <c r="AC642" s="24">
        <f>IF(ISNUMBER(AVERAGEIFS(ObservedSpeciesData!AC$2:AC$4955,ObservedSpeciesData!$A$2:$A$4955,$A642,ObservedSpeciesData!$D$2:$D$4955,$D642)),AVERAGEIFS(ObservedSpeciesData!AC$2:AC$4955,ObservedSpeciesData!$A$2:$A$4955,$A642,ObservedSpeciesData!$D$2:$D$4955,$D642),"")</f>
        <v>2.3931749500274657E-2</v>
      </c>
      <c r="AD642" s="23">
        <f>IF(ISNUMBER(AVERAGEIFS(ObservedSpeciesData!AD$2:AD$4955,ObservedSpeciesData!$A$2:$A$4955,$A642,ObservedSpeciesData!$D$2:$D$4955,$D642)),AVERAGEIFS(ObservedSpeciesData!AD$2:AD$4955,ObservedSpeciesData!$A$2:$A$4955,$A642,ObservedSpeciesData!$D$2:$D$4955,$D642),"")</f>
        <v>12.335606987915041</v>
      </c>
      <c r="AE642" s="24">
        <f>IF(ISNUMBER(AVERAGEIFS(ObservedSpeciesData!AE$2:AE$4955,ObservedSpeciesData!$A$2:$A$4955,$A642,ObservedSpeciesData!$D$2:$D$4955,$D642)),AVERAGEIFS(ObservedSpeciesData!AE$2:AE$4955,ObservedSpeciesData!$A$2:$A$4955,$A642,ObservedSpeciesData!$D$2:$D$4955,$D642),"")</f>
        <v>20.928346843684182</v>
      </c>
      <c r="AF642" s="23"/>
      <c r="AG642" s="24"/>
      <c r="AH642" s="23">
        <f>IF(ISNUMBER(AVERAGEIFS(ObservedSpeciesData!AH$2:AH$4955,ObservedSpeciesData!$A$2:$A$4955,$A642,ObservedSpeciesData!$D$2:$D$4955,$D642)),AVERAGEIFS(ObservedSpeciesData!AH$2:AH$4955,ObservedSpeciesData!$A$2:$A$4955,$A642,ObservedSpeciesData!$D$2:$D$4955,$D642),"")</f>
        <v>3.1286250000000004</v>
      </c>
      <c r="AI642" s="23">
        <f>IF(ISNUMBER(AVERAGEIFS(ObservedSpeciesData!AI$2:AI$4955,ObservedSpeciesData!$A$2:$A$4955,$A642,ObservedSpeciesData!$C$2:$C$4955,$C642,ObservedSpeciesData!$D$2:$D$4955,$D642)),AVERAGEIFS(ObservedSpeciesData!AI$2:AI$4955,ObservedSpeciesData!$A$2:$A$4955,$A642,ObservedSpeciesData!$C$2:$C$4955,$C642,ObservedSpeciesData!$D$2:$D$4955,$D642),"")</f>
        <v>16.850749999999998</v>
      </c>
      <c r="AJ642" s="2">
        <f>COUNTIFS(ObservedSpeciesData!$A$2:$A$828,$A642,ObservedSpeciesData!$D$2:$D$828,$D642)</f>
        <v>0</v>
      </c>
      <c r="AK642" s="2">
        <f t="shared" ref="AK642:AK705" si="10">COUNT(M642:AI642)</f>
        <v>15</v>
      </c>
    </row>
    <row r="643" spans="1:37" x14ac:dyDescent="0.25">
      <c r="A643" s="14" t="s">
        <v>99</v>
      </c>
      <c r="B643" t="s">
        <v>98</v>
      </c>
      <c r="C643" t="s">
        <v>105</v>
      </c>
      <c r="D643" s="13">
        <v>42720</v>
      </c>
      <c r="E643">
        <v>1</v>
      </c>
      <c r="F643">
        <v>500</v>
      </c>
      <c r="G643" s="2" t="s">
        <v>78</v>
      </c>
      <c r="H643" s="2" t="s">
        <v>11</v>
      </c>
      <c r="I643">
        <v>5</v>
      </c>
      <c r="J643" s="2" t="s">
        <v>77</v>
      </c>
      <c r="K643" s="2">
        <f>IF(ISNUMBER(AVERAGEIFS(ObservedSpeciesData!K$2:K$4955,ObservedSpeciesData!$A$2:$A$4955,$A643,ObservedSpeciesData!$D$2:$D$4955,$D643)),AVERAGEIFS(ObservedSpeciesData!K$2:K$4955,ObservedSpeciesData!$A$2:$A$4955,$A643,ObservedSpeciesData!$D$2:$D$4955,$D643),"")</f>
        <v>450</v>
      </c>
      <c r="L643" s="26" t="str">
        <f>IF(ISNUMBER(AVERAGEIFS(ObservedSpeciesData!L$2:L$4955,ObservedSpeciesData!$A$2:$A$4955,$A643,ObservedSpeciesData!$D$2:$D$4955,$D643)),AVERAGEIFS(ObservedSpeciesData!L$2:L$4955,ObservedSpeciesData!$A$2:$A$4955,$A643,ObservedSpeciesData!$D$2:$D$4955,$D643),"")</f>
        <v/>
      </c>
      <c r="M643" s="23" t="str">
        <f>IF(ISNUMBER(AVERAGEIFS(ObservedSpeciesData!M$2:M$4955,ObservedSpeciesData!$A$2:$A$4955,$A643,ObservedSpeciesData!$D$2:$D$4955,$D643)),AVERAGEIFS(ObservedSpeciesData!M$2:M$4955,ObservedSpeciesData!$A$2:$A$4955,$A643,ObservedSpeciesData!$D$2:$D$4955,$D643),"")</f>
        <v/>
      </c>
      <c r="N643" s="23">
        <f>IF(ISNUMBER(AVERAGEIFS(ObservedSpeciesData!N$2:N$4955,ObservedSpeciesData!$A$2:$A$4955,$A643,ObservedSpeciesData!$D$2:$D$4955,$D643)),AVERAGEIFS(ObservedSpeciesData!N$2:N$4955,ObservedSpeciesData!$A$2:$A$4955,$A643,ObservedSpeciesData!$D$2:$D$4955,$D643),"")</f>
        <v>1442.7033108883772</v>
      </c>
      <c r="O643" s="23">
        <f>IF(ISNUMBER(AVERAGEIFS(ObservedSpeciesData!O$2:O$4955,ObservedSpeciesData!$A$2:$A$4955,$A643,ObservedSpeciesData!$D$2:$D$4955,$D643)),AVERAGEIFS(ObservedSpeciesData!O$2:O$4955,ObservedSpeciesData!$A$2:$A$4955,$A643,ObservedSpeciesData!$D$2:$D$4955,$D643),"")</f>
        <v>144.27033108883774</v>
      </c>
      <c r="P643" s="23">
        <f>IF(ISNUMBER(AVERAGEIFS(ObservedSpeciesData!P$2:P$4955,ObservedSpeciesData!$A$2:$A$4955,$A643,ObservedSpeciesData!$C$2:$C$4955,$C643,ObservedSpeciesData!$D$2:$D$4955,$D643)),AVERAGEIFS(ObservedSpeciesData!P$2:P$4955,ObservedSpeciesData!$A$2:$A$4955,$A643,ObservedSpeciesData!$C$2:$C$4955,$C643,ObservedSpeciesData!$D$2:$D$4955,$D643),"")</f>
        <v>645.19515238602389</v>
      </c>
      <c r="Q643" s="23"/>
      <c r="R643" s="25" t="str">
        <f>IF(ISNUMBER(AVERAGEIFS(ObservedSpeciesData!R$2:R$4955,ObservedSpeciesData!$A$2:$A$4955,$A643,ObservedSpeciesData!$D$2:$D$4955,$D643)),AVERAGEIFS(ObservedSpeciesData!R$2:R$4955,ObservedSpeciesData!$A$2:$A$4955,$A643,ObservedSpeciesData!$D$2:$D$4955,$D643),"")</f>
        <v/>
      </c>
      <c r="S643" s="25" t="str">
        <f>IF(ISNUMBER(AVERAGEIFS(ObservedSpeciesData!S$2:S$4955,ObservedSpeciesData!$A$2:$A$4955,$A643,ObservedSpeciesData!$D$2:$D$4955,$D643)),AVERAGEIFS(ObservedSpeciesData!S$2:S$4955,ObservedSpeciesData!$A$2:$A$4955,$A643,ObservedSpeciesData!$D$2:$D$4955,$D643),"")</f>
        <v/>
      </c>
      <c r="T643" s="23" t="str">
        <f>IF(ISNUMBER(AVERAGEIFS(ObservedSpeciesData!T$2:T$4955,ObservedSpeciesData!$A$2:$A$4955,$A643,ObservedSpeciesData!$D$2:$D$4955,$D643)),AVERAGEIFS(ObservedSpeciesData!T$2:T$4955,ObservedSpeciesData!$A$2:$A$4955,$A643,ObservedSpeciesData!$D$2:$D$4955,$D643),"")</f>
        <v/>
      </c>
      <c r="U643" s="24" t="str">
        <f>IF(ISNUMBER(AVERAGEIFS(ObservedSpeciesData!U$2:U$4955,ObservedSpeciesData!$A$2:$A$4955,$A643,ObservedSpeciesData!$C$2:$C$4955,$C643,ObservedSpeciesData!$D$2:$D$4955,$D643)),AVERAGEIFS(ObservedSpeciesData!U$2:U$4955,ObservedSpeciesData!$A$2:$A$4955,$A643,ObservedSpeciesData!$C$2:$C$4955,$C643,ObservedSpeciesData!$D$2:$D$4955,$D643),"")</f>
        <v/>
      </c>
      <c r="V643" s="23">
        <f>IF(ISNUMBER(AVERAGEIFS(ObservedSpeciesData!V$2:V$4955,ObservedSpeciesData!$A$2:$A$4955,$A643,ObservedSpeciesData!$D$2:$D$4955,$D643)),AVERAGEIFS(ObservedSpeciesData!V$2:V$4955,ObservedSpeciesData!$A$2:$A$4955,$A643,ObservedSpeciesData!$D$2:$D$4955,$D643),"")</f>
        <v>23.825270704269411</v>
      </c>
      <c r="W643" s="23">
        <f>IF(ISNUMBER(AVERAGEIFS(ObservedSpeciesData!W$2:W$4955,ObservedSpeciesData!$A$2:$A$4955,$A643,ObservedSpeciesData!$D$2:$D$4955,$D643)),AVERAGEIFS(ObservedSpeciesData!W$2:W$4955,ObservedSpeciesData!$A$2:$A$4955,$A643,ObservedSpeciesData!$D$2:$D$4955,$D643),"")</f>
        <v>22.305668251991271</v>
      </c>
      <c r="X643" s="23">
        <f>IF(ISNUMBER(AVERAGEIFS(ObservedSpeciesData!X$2:X$4955,ObservedSpeciesData!$A$2:$A$4955,$A643,ObservedSpeciesData!$D$2:$D$4955,$D643)),AVERAGEIFS(ObservedSpeciesData!X$2:X$4955,ObservedSpeciesData!$A$2:$A$4955,$A643,ObservedSpeciesData!$D$2:$D$4955,$D643),"")</f>
        <v>75.655351951599116</v>
      </c>
      <c r="Y643" s="23">
        <f>IF(ISNUMBER(AVERAGEIFS(ObservedSpeciesData!Y$2:Y$4955,ObservedSpeciesData!$A$2:$A$4955,$A643,ObservedSpeciesData!$D$2:$D$4955,$D643)),AVERAGEIFS(ObservedSpeciesData!Y$2:Y$4955,ObservedSpeciesData!$A$2:$A$4955,$A643,ObservedSpeciesData!$D$2:$D$4955,$D643),"")</f>
        <v>43.103322546005252</v>
      </c>
      <c r="Z643" s="23">
        <f>IF(ISNUMBER(AVERAGEIFS(ObservedSpeciesData!Z$2:Z$4955,ObservedSpeciesData!$A$2:$A$4955,$A643,ObservedSpeciesData!$D$2:$D$4955,$D643)),AVERAGEIFS(ObservedSpeciesData!Z$2:Z$4955,ObservedSpeciesData!$A$2:$A$4955,$A643,ObservedSpeciesData!$D$2:$D$4955,$D643),"")</f>
        <v>92.262584667205815</v>
      </c>
      <c r="AA643" s="23">
        <f>IF(ISNUMBER(AVERAGEIFS(ObservedSpeciesData!AA$2:AA$4955,ObservedSpeciesData!$A$2:$A$4955,$A643,ObservedSpeciesData!$D$2:$D$4955,$D643)),AVERAGEIFS(ObservedSpeciesData!AA$2:AA$4955,ObservedSpeciesData!$A$2:$A$4955,$A643,ObservedSpeciesData!$D$2:$D$4955,$D643),"")</f>
        <v>18.213005986213684</v>
      </c>
      <c r="AB643" s="24">
        <f>IF(ISNUMBER(AVERAGEIFS(ObservedSpeciesData!AB$2:AB$4955,ObservedSpeciesData!$A$2:$A$4955,$A643,ObservedSpeciesData!$D$2:$D$4955,$D643)),AVERAGEIFS(ObservedSpeciesData!AB$2:AB$4955,ObservedSpeciesData!$A$2:$A$4955,$A643,ObservedSpeciesData!$D$2:$D$4955,$D643),"")</f>
        <v>2.9140809577941892E-2</v>
      </c>
      <c r="AC643" s="24">
        <f>IF(ISNUMBER(AVERAGEIFS(ObservedSpeciesData!AC$2:AC$4955,ObservedSpeciesData!$A$2:$A$4955,$A643,ObservedSpeciesData!$D$2:$D$4955,$D643)),AVERAGEIFS(ObservedSpeciesData!AC$2:AC$4955,ObservedSpeciesData!$A$2:$A$4955,$A643,ObservedSpeciesData!$D$2:$D$4955,$D643),"")</f>
        <v>2.9140809577941892E-2</v>
      </c>
      <c r="AD643" s="23">
        <f>IF(ISNUMBER(AVERAGEIFS(ObservedSpeciesData!AD$2:AD$4955,ObservedSpeciesData!$A$2:$A$4955,$A643,ObservedSpeciesData!$D$2:$D$4955,$D643)),AVERAGEIFS(ObservedSpeciesData!AD$2:AD$4955,ObservedSpeciesData!$A$2:$A$4955,$A643,ObservedSpeciesData!$D$2:$D$4955,$D643),"")</f>
        <v>12.104856312255862</v>
      </c>
      <c r="AE643" s="24">
        <f>IF(ISNUMBER(AVERAGEIFS(ObservedSpeciesData!AE$2:AE$4955,ObservedSpeciesData!$A$2:$A$4955,$A643,ObservedSpeciesData!$D$2:$D$4955,$D643)),AVERAGEIFS(ObservedSpeciesData!AE$2:AE$4955,ObservedSpeciesData!$A$2:$A$4955,$A643,ObservedSpeciesData!$D$2:$D$4955,$D643),"")</f>
        <v>18.60555673543373</v>
      </c>
      <c r="AF643" s="23"/>
      <c r="AG643" s="24"/>
      <c r="AH643" s="23">
        <f>IF(ISNUMBER(AVERAGEIFS(ObservedSpeciesData!AH$2:AH$4955,ObservedSpeciesData!$A$2:$A$4955,$A643,ObservedSpeciesData!$D$2:$D$4955,$D643)),AVERAGEIFS(ObservedSpeciesData!AH$2:AH$4955,ObservedSpeciesData!$A$2:$A$4955,$A643,ObservedSpeciesData!$D$2:$D$4955,$D643),"")</f>
        <v>4.15625</v>
      </c>
      <c r="AI643" s="23">
        <f>IF(ISNUMBER(AVERAGEIFS(ObservedSpeciesData!AI$2:AI$4955,ObservedSpeciesData!$A$2:$A$4955,$A643,ObservedSpeciesData!$C$2:$C$4955,$C643,ObservedSpeciesData!$D$2:$D$4955,$D643)),AVERAGEIFS(ObservedSpeciesData!AI$2:AI$4955,ObservedSpeciesData!$A$2:$A$4955,$A643,ObservedSpeciesData!$C$2:$C$4955,$C643,ObservedSpeciesData!$D$2:$D$4955,$D643),"")</f>
        <v>20.497500000000002</v>
      </c>
      <c r="AJ643" s="2">
        <f>COUNTIFS(ObservedSpeciesData!$A$2:$A$828,$A643,ObservedSpeciesData!$D$2:$D$828,$D643)</f>
        <v>0</v>
      </c>
      <c r="AK643" s="2">
        <f t="shared" si="10"/>
        <v>15</v>
      </c>
    </row>
    <row r="644" spans="1:37" x14ac:dyDescent="0.25">
      <c r="A644" s="14" t="s">
        <v>104</v>
      </c>
      <c r="B644" t="s">
        <v>98</v>
      </c>
      <c r="C644" t="s">
        <v>97</v>
      </c>
      <c r="D644" s="13">
        <v>41920</v>
      </c>
      <c r="E644">
        <v>1</v>
      </c>
      <c r="F644">
        <v>0</v>
      </c>
      <c r="G644" s="2" t="s">
        <v>89</v>
      </c>
      <c r="H644" s="2" t="s">
        <v>11</v>
      </c>
      <c r="I644">
        <v>1</v>
      </c>
      <c r="J644" s="2" t="s">
        <v>77</v>
      </c>
      <c r="K644" s="2">
        <f>IF(ISNUMBER(AVERAGEIFS(ObservedSpeciesData!K$2:K$4955,ObservedSpeciesData!$A$2:$A$4955,$A644,ObservedSpeciesData!$D$2:$D$4955,$D644)),AVERAGEIFS(ObservedSpeciesData!K$2:K$4955,ObservedSpeciesData!$A$2:$A$4955,$A644,ObservedSpeciesData!$D$2:$D$4955,$D644),"")</f>
        <v>0</v>
      </c>
      <c r="L644" s="26" t="str">
        <f>IF(ISNUMBER(AVERAGEIFS(ObservedSpeciesData!L$2:L$4955,ObservedSpeciesData!$A$2:$A$4955,$A644,ObservedSpeciesData!$D$2:$D$4955,$D644)),AVERAGEIFS(ObservedSpeciesData!L$2:L$4955,ObservedSpeciesData!$A$2:$A$4955,$A644,ObservedSpeciesData!$D$2:$D$4955,$D644),"")</f>
        <v/>
      </c>
      <c r="M644" s="23" t="str">
        <f>IF(ISNUMBER(AVERAGEIFS(ObservedSpeciesData!M$2:M$4955,ObservedSpeciesData!$A$2:$A$4955,$A644,ObservedSpeciesData!$D$2:$D$4955,$D644)),AVERAGEIFS(ObservedSpeciesData!M$2:M$4955,ObservedSpeciesData!$A$2:$A$4955,$A644,ObservedSpeciesData!$D$2:$D$4955,$D644),"")</f>
        <v/>
      </c>
      <c r="N644" s="23" t="str">
        <f>IF(ISNUMBER(AVERAGEIFS(ObservedSpeciesData!N$2:N$4955,ObservedSpeciesData!$A$2:$A$4955,$A644,ObservedSpeciesData!$D$2:$D$4955,$D644)),AVERAGEIFS(ObservedSpeciesData!N$2:N$4955,ObservedSpeciesData!$A$2:$A$4955,$A644,ObservedSpeciesData!$D$2:$D$4955,$D644),"")</f>
        <v/>
      </c>
      <c r="O644" s="23" t="str">
        <f>IF(ISNUMBER(AVERAGEIFS(ObservedSpeciesData!O$2:O$4955,ObservedSpeciesData!$A$2:$A$4955,$A644,ObservedSpeciesData!$D$2:$D$4955,$D644)),AVERAGEIFS(ObservedSpeciesData!O$2:O$4955,ObservedSpeciesData!$A$2:$A$4955,$A644,ObservedSpeciesData!$D$2:$D$4955,$D644),"")</f>
        <v/>
      </c>
      <c r="P644" s="23" t="str">
        <f>IF(ISNUMBER(AVERAGEIFS(ObservedSpeciesData!P$2:P$4955,ObservedSpeciesData!$A$2:$A$4955,$A644,ObservedSpeciesData!$C$2:$C$4955,$C644,ObservedSpeciesData!$D$2:$D$4955,$D644)),AVERAGEIFS(ObservedSpeciesData!P$2:P$4955,ObservedSpeciesData!$A$2:$A$4955,$A644,ObservedSpeciesData!$C$2:$C$4955,$C644,ObservedSpeciesData!$D$2:$D$4955,$D644),"")</f>
        <v/>
      </c>
      <c r="Q644" s="23"/>
      <c r="R644" s="25" t="str">
        <f>IF(ISNUMBER(AVERAGEIFS(ObservedSpeciesData!R$2:R$4955,ObservedSpeciesData!$A$2:$A$4955,$A644,ObservedSpeciesData!$D$2:$D$4955,$D644)),AVERAGEIFS(ObservedSpeciesData!R$2:R$4955,ObservedSpeciesData!$A$2:$A$4955,$A644,ObservedSpeciesData!$D$2:$D$4955,$D644),"")</f>
        <v/>
      </c>
      <c r="S644" s="25" t="str">
        <f>IF(ISNUMBER(AVERAGEIFS(ObservedSpeciesData!S$2:S$4955,ObservedSpeciesData!$A$2:$A$4955,$A644,ObservedSpeciesData!$D$2:$D$4955,$D644)),AVERAGEIFS(ObservedSpeciesData!S$2:S$4955,ObservedSpeciesData!$A$2:$A$4955,$A644,ObservedSpeciesData!$D$2:$D$4955,$D644),"")</f>
        <v/>
      </c>
      <c r="T644" s="23" t="str">
        <f>IF(ISNUMBER(AVERAGEIFS(ObservedSpeciesData!T$2:T$4955,ObservedSpeciesData!$A$2:$A$4955,$A644,ObservedSpeciesData!$D$2:$D$4955,$D644)),AVERAGEIFS(ObservedSpeciesData!T$2:T$4955,ObservedSpeciesData!$A$2:$A$4955,$A644,ObservedSpeciesData!$D$2:$D$4955,$D644),"")</f>
        <v/>
      </c>
      <c r="U644" s="24" t="str">
        <f>IF(ISNUMBER(AVERAGEIFS(ObservedSpeciesData!U$2:U$4955,ObservedSpeciesData!$A$2:$A$4955,$A644,ObservedSpeciesData!$C$2:$C$4955,$C644,ObservedSpeciesData!$D$2:$D$4955,$D644)),AVERAGEIFS(ObservedSpeciesData!U$2:U$4955,ObservedSpeciesData!$A$2:$A$4955,$A644,ObservedSpeciesData!$C$2:$C$4955,$C644,ObservedSpeciesData!$D$2:$D$4955,$D644),"")</f>
        <v/>
      </c>
      <c r="V644" s="23">
        <f>IF(ISNUMBER(AVERAGEIFS(ObservedSpeciesData!V$2:V$4955,ObservedSpeciesData!$A$2:$A$4955,$A644,ObservedSpeciesData!$D$2:$D$4955,$D644)),AVERAGEIFS(ObservedSpeciesData!V$2:V$4955,ObservedSpeciesData!$A$2:$A$4955,$A644,ObservedSpeciesData!$D$2:$D$4955,$D644),"")</f>
        <v>21.170185804367065</v>
      </c>
      <c r="W644" s="23">
        <f>IF(ISNUMBER(AVERAGEIFS(ObservedSpeciesData!W$2:W$4955,ObservedSpeciesData!$A$2:$A$4955,$A644,ObservedSpeciesData!$D$2:$D$4955,$D644)),AVERAGEIFS(ObservedSpeciesData!W$2:W$4955,ObservedSpeciesData!$A$2:$A$4955,$A644,ObservedSpeciesData!$D$2:$D$4955,$D644),"")</f>
        <v>35.337277889251709</v>
      </c>
      <c r="X644" s="23">
        <f>IF(ISNUMBER(AVERAGEIFS(ObservedSpeciesData!X$2:X$4955,ObservedSpeciesData!$A$2:$A$4955,$A644,ObservedSpeciesData!$D$2:$D$4955,$D644)),AVERAGEIFS(ObservedSpeciesData!X$2:X$4955,ObservedSpeciesData!$A$2:$A$4955,$A644,ObservedSpeciesData!$D$2:$D$4955,$D644),"")</f>
        <v>80.903787136077881</v>
      </c>
      <c r="Y644" s="23">
        <f>IF(ISNUMBER(AVERAGEIFS(ObservedSpeciesData!Y$2:Y$4955,ObservedSpeciesData!$A$2:$A$4955,$A644,ObservedSpeciesData!$D$2:$D$4955,$D644)),AVERAGEIFS(ObservedSpeciesData!Y$2:Y$4955,ObservedSpeciesData!$A$2:$A$4955,$A644,ObservedSpeciesData!$D$2:$D$4955,$D644),"")</f>
        <v>40.426944732666016</v>
      </c>
      <c r="Z644" s="23">
        <f>IF(ISNUMBER(AVERAGEIFS(ObservedSpeciesData!Z$2:Z$4955,ObservedSpeciesData!$A$2:$A$4955,$A644,ObservedSpeciesData!$D$2:$D$4955,$D644)),AVERAGEIFS(ObservedSpeciesData!Z$2:Z$4955,ObservedSpeciesData!$A$2:$A$4955,$A644,ObservedSpeciesData!$D$2:$D$4955,$D644),"")</f>
        <v>91.915722846984863</v>
      </c>
      <c r="AA644" s="23">
        <f>IF(ISNUMBER(AVERAGEIFS(ObservedSpeciesData!AA$2:AA$4955,ObservedSpeciesData!$A$2:$A$4955,$A644,ObservedSpeciesData!$D$2:$D$4955,$D644)),AVERAGEIFS(ObservedSpeciesData!AA$2:AA$4955,ObservedSpeciesData!$A$2:$A$4955,$A644,ObservedSpeciesData!$D$2:$D$4955,$D644),"")</f>
        <v>10.910799980163574</v>
      </c>
      <c r="AB644" s="24">
        <f>IF(ISNUMBER(AVERAGEIFS(ObservedSpeciesData!AB$2:AB$4955,ObservedSpeciesData!$A$2:$A$4955,$A644,ObservedSpeciesData!$D$2:$D$4955,$D644)),AVERAGEIFS(ObservedSpeciesData!AB$2:AB$4955,ObservedSpeciesData!$A$2:$A$4955,$A644,ObservedSpeciesData!$D$2:$D$4955,$D644),"")</f>
        <v>1.745727996826172E-2</v>
      </c>
      <c r="AC644" s="24">
        <f>IF(ISNUMBER(AVERAGEIFS(ObservedSpeciesData!AC$2:AC$4955,ObservedSpeciesData!$A$2:$A$4955,$A644,ObservedSpeciesData!$D$2:$D$4955,$D644)),AVERAGEIFS(ObservedSpeciesData!AC$2:AC$4955,ObservedSpeciesData!$A$2:$A$4955,$A644,ObservedSpeciesData!$D$2:$D$4955,$D644),"")</f>
        <v>1.745727996826172E-2</v>
      </c>
      <c r="AD644" s="23">
        <f>IF(ISNUMBER(AVERAGEIFS(ObservedSpeciesData!AD$2:AD$4955,ObservedSpeciesData!$A$2:$A$4955,$A644,ObservedSpeciesData!$D$2:$D$4955,$D644)),AVERAGEIFS(ObservedSpeciesData!AD$2:AD$4955,ObservedSpeciesData!$A$2:$A$4955,$A644,ObservedSpeciesData!$D$2:$D$4955,$D644),"")</f>
        <v>12.94460594177246</v>
      </c>
      <c r="AE644" s="24">
        <f>IF(ISNUMBER(AVERAGEIFS(ObservedSpeciesData!AE$2:AE$4955,ObservedSpeciesData!$A$2:$A$4955,$A644,ObservedSpeciesData!$D$2:$D$4955,$D644)),AVERAGEIFS(ObservedSpeciesData!AE$2:AE$4955,ObservedSpeciesData!$A$2:$A$4955,$A644,ObservedSpeciesData!$D$2:$D$4955,$D644),"")</f>
        <v>26.77791933814721</v>
      </c>
      <c r="AF644" s="23"/>
      <c r="AG644" s="24"/>
      <c r="AH644" s="23" t="str">
        <f>IF(ISNUMBER(AVERAGEIFS(ObservedSpeciesData!AH$2:AH$4955,ObservedSpeciesData!$A$2:$A$4955,$A644,ObservedSpeciesData!$D$2:$D$4955,$D644)),AVERAGEIFS(ObservedSpeciesData!AH$2:AH$4955,ObservedSpeciesData!$A$2:$A$4955,$A644,ObservedSpeciesData!$D$2:$D$4955,$D644),"")</f>
        <v/>
      </c>
      <c r="AI644" s="23" t="str">
        <f>IF(ISNUMBER(AVERAGEIFS(ObservedSpeciesData!AI$2:AI$4955,ObservedSpeciesData!$A$2:$A$4955,$A644,ObservedSpeciesData!$C$2:$C$4955,$C644,ObservedSpeciesData!$D$2:$D$4955,$D644)),AVERAGEIFS(ObservedSpeciesData!AI$2:AI$4955,ObservedSpeciesData!$A$2:$A$4955,$A644,ObservedSpeciesData!$C$2:$C$4955,$C644,ObservedSpeciesData!$D$2:$D$4955,$D644),"")</f>
        <v/>
      </c>
      <c r="AJ644" s="2">
        <f>COUNTIFS(ObservedSpeciesData!$A$2:$A$828,$A644,ObservedSpeciesData!$D$2:$D$828,$D644)</f>
        <v>0</v>
      </c>
      <c r="AK644" s="2">
        <f t="shared" si="10"/>
        <v>10</v>
      </c>
    </row>
    <row r="645" spans="1:37" x14ac:dyDescent="0.25">
      <c r="A645" s="14" t="s">
        <v>103</v>
      </c>
      <c r="B645" t="s">
        <v>98</v>
      </c>
      <c r="C645" t="s">
        <v>97</v>
      </c>
      <c r="D645" s="13">
        <v>41920</v>
      </c>
      <c r="E645">
        <v>1</v>
      </c>
      <c r="F645">
        <v>50</v>
      </c>
      <c r="G645" s="2" t="s">
        <v>89</v>
      </c>
      <c r="H645" s="2" t="s">
        <v>11</v>
      </c>
      <c r="I645">
        <v>1</v>
      </c>
      <c r="J645" s="2" t="s">
        <v>77</v>
      </c>
      <c r="K645" s="2">
        <f>IF(ISNUMBER(AVERAGEIFS(ObservedSpeciesData!K$2:K$4955,ObservedSpeciesData!$A$2:$A$4955,$A645,ObservedSpeciesData!$D$2:$D$4955,$D645)),AVERAGEIFS(ObservedSpeciesData!K$2:K$4955,ObservedSpeciesData!$A$2:$A$4955,$A645,ObservedSpeciesData!$D$2:$D$4955,$D645),"")</f>
        <v>45</v>
      </c>
      <c r="L645" s="26" t="str">
        <f>IF(ISNUMBER(AVERAGEIFS(ObservedSpeciesData!L$2:L$4955,ObservedSpeciesData!$A$2:$A$4955,$A645,ObservedSpeciesData!$D$2:$D$4955,$D645)),AVERAGEIFS(ObservedSpeciesData!L$2:L$4955,ObservedSpeciesData!$A$2:$A$4955,$A645,ObservedSpeciesData!$D$2:$D$4955,$D645),"")</f>
        <v/>
      </c>
      <c r="M645" s="23" t="str">
        <f>IF(ISNUMBER(AVERAGEIFS(ObservedSpeciesData!M$2:M$4955,ObservedSpeciesData!$A$2:$A$4955,$A645,ObservedSpeciesData!$D$2:$D$4955,$D645)),AVERAGEIFS(ObservedSpeciesData!M$2:M$4955,ObservedSpeciesData!$A$2:$A$4955,$A645,ObservedSpeciesData!$D$2:$D$4955,$D645),"")</f>
        <v/>
      </c>
      <c r="N645" s="23" t="str">
        <f>IF(ISNUMBER(AVERAGEIFS(ObservedSpeciesData!N$2:N$4955,ObservedSpeciesData!$A$2:$A$4955,$A645,ObservedSpeciesData!$D$2:$D$4955,$D645)),AVERAGEIFS(ObservedSpeciesData!N$2:N$4955,ObservedSpeciesData!$A$2:$A$4955,$A645,ObservedSpeciesData!$D$2:$D$4955,$D645),"")</f>
        <v/>
      </c>
      <c r="O645" s="23" t="str">
        <f>IF(ISNUMBER(AVERAGEIFS(ObservedSpeciesData!O$2:O$4955,ObservedSpeciesData!$A$2:$A$4955,$A645,ObservedSpeciesData!$D$2:$D$4955,$D645)),AVERAGEIFS(ObservedSpeciesData!O$2:O$4955,ObservedSpeciesData!$A$2:$A$4955,$A645,ObservedSpeciesData!$D$2:$D$4955,$D645),"")</f>
        <v/>
      </c>
      <c r="P645" s="23" t="str">
        <f>IF(ISNUMBER(AVERAGEIFS(ObservedSpeciesData!P$2:P$4955,ObservedSpeciesData!$A$2:$A$4955,$A645,ObservedSpeciesData!$C$2:$C$4955,$C645,ObservedSpeciesData!$D$2:$D$4955,$D645)),AVERAGEIFS(ObservedSpeciesData!P$2:P$4955,ObservedSpeciesData!$A$2:$A$4955,$A645,ObservedSpeciesData!$C$2:$C$4955,$C645,ObservedSpeciesData!$D$2:$D$4955,$D645),"")</f>
        <v/>
      </c>
      <c r="Q645" s="23"/>
      <c r="R645" s="25" t="str">
        <f>IF(ISNUMBER(AVERAGEIFS(ObservedSpeciesData!R$2:R$4955,ObservedSpeciesData!$A$2:$A$4955,$A645,ObservedSpeciesData!$D$2:$D$4955,$D645)),AVERAGEIFS(ObservedSpeciesData!R$2:R$4955,ObservedSpeciesData!$A$2:$A$4955,$A645,ObservedSpeciesData!$D$2:$D$4955,$D645),"")</f>
        <v/>
      </c>
      <c r="S645" s="25" t="str">
        <f>IF(ISNUMBER(AVERAGEIFS(ObservedSpeciesData!S$2:S$4955,ObservedSpeciesData!$A$2:$A$4955,$A645,ObservedSpeciesData!$D$2:$D$4955,$D645)),AVERAGEIFS(ObservedSpeciesData!S$2:S$4955,ObservedSpeciesData!$A$2:$A$4955,$A645,ObservedSpeciesData!$D$2:$D$4955,$D645),"")</f>
        <v/>
      </c>
      <c r="T645" s="23" t="str">
        <f>IF(ISNUMBER(AVERAGEIFS(ObservedSpeciesData!T$2:T$4955,ObservedSpeciesData!$A$2:$A$4955,$A645,ObservedSpeciesData!$D$2:$D$4955,$D645)),AVERAGEIFS(ObservedSpeciesData!T$2:T$4955,ObservedSpeciesData!$A$2:$A$4955,$A645,ObservedSpeciesData!$D$2:$D$4955,$D645),"")</f>
        <v/>
      </c>
      <c r="U645" s="24" t="str">
        <f>IF(ISNUMBER(AVERAGEIFS(ObservedSpeciesData!U$2:U$4955,ObservedSpeciesData!$A$2:$A$4955,$A645,ObservedSpeciesData!$C$2:$C$4955,$C645,ObservedSpeciesData!$D$2:$D$4955,$D645)),AVERAGEIFS(ObservedSpeciesData!U$2:U$4955,ObservedSpeciesData!$A$2:$A$4955,$A645,ObservedSpeciesData!$C$2:$C$4955,$C645,ObservedSpeciesData!$D$2:$D$4955,$D645),"")</f>
        <v/>
      </c>
      <c r="V645" s="23">
        <f>IF(ISNUMBER(AVERAGEIFS(ObservedSpeciesData!V$2:V$4955,ObservedSpeciesData!$A$2:$A$4955,$A645,ObservedSpeciesData!$D$2:$D$4955,$D645)),AVERAGEIFS(ObservedSpeciesData!V$2:V$4955,ObservedSpeciesData!$A$2:$A$4955,$A645,ObservedSpeciesData!$D$2:$D$4955,$D645),"")</f>
        <v>20.689067602157593</v>
      </c>
      <c r="W645" s="23">
        <f>IF(ISNUMBER(AVERAGEIFS(ObservedSpeciesData!W$2:W$4955,ObservedSpeciesData!$A$2:$A$4955,$A645,ObservedSpeciesData!$D$2:$D$4955,$D645)),AVERAGEIFS(ObservedSpeciesData!W$2:W$4955,ObservedSpeciesData!$A$2:$A$4955,$A645,ObservedSpeciesData!$D$2:$D$4955,$D645),"")</f>
        <v>32.794861435890198</v>
      </c>
      <c r="X645" s="23">
        <f>IF(ISNUMBER(AVERAGEIFS(ObservedSpeciesData!X$2:X$4955,ObservedSpeciesData!$A$2:$A$4955,$A645,ObservedSpeciesData!$D$2:$D$4955,$D645)),AVERAGEIFS(ObservedSpeciesData!X$2:X$4955,ObservedSpeciesData!$A$2:$A$4955,$A645,ObservedSpeciesData!$D$2:$D$4955,$D645),"")</f>
        <v>80.030669689178467</v>
      </c>
      <c r="Y645" s="23">
        <f>IF(ISNUMBER(AVERAGEIFS(ObservedSpeciesData!Y$2:Y$4955,ObservedSpeciesData!$A$2:$A$4955,$A645,ObservedSpeciesData!$D$2:$D$4955,$D645)),AVERAGEIFS(ObservedSpeciesData!Y$2:Y$4955,ObservedSpeciesData!$A$2:$A$4955,$A645,ObservedSpeciesData!$D$2:$D$4955,$D645),"")</f>
        <v>39.055453538894653</v>
      </c>
      <c r="Z645" s="23">
        <f>IF(ISNUMBER(AVERAGEIFS(ObservedSpeciesData!Z$2:Z$4955,ObservedSpeciesData!$A$2:$A$4955,$A645,ObservedSpeciesData!$D$2:$D$4955,$D645)),AVERAGEIFS(ObservedSpeciesData!Z$2:Z$4955,ObservedSpeciesData!$A$2:$A$4955,$A645,ObservedSpeciesData!$D$2:$D$4955,$D645),"")</f>
        <v>90.703742980957031</v>
      </c>
      <c r="AA645" s="23">
        <f>IF(ISNUMBER(AVERAGEIFS(ObservedSpeciesData!AA$2:AA$4955,ObservedSpeciesData!$A$2:$A$4955,$A645,ObservedSpeciesData!$D$2:$D$4955,$D645)),AVERAGEIFS(ObservedSpeciesData!AA$2:AA$4955,ObservedSpeciesData!$A$2:$A$4955,$A645,ObservedSpeciesData!$D$2:$D$4955,$D645),"")</f>
        <v>12.129143118858337</v>
      </c>
      <c r="AB645" s="24">
        <f>IF(ISNUMBER(AVERAGEIFS(ObservedSpeciesData!AB$2:AB$4955,ObservedSpeciesData!$A$2:$A$4955,$A645,ObservedSpeciesData!$D$2:$D$4955,$D645)),AVERAGEIFS(ObservedSpeciesData!AB$2:AB$4955,ObservedSpeciesData!$A$2:$A$4955,$A645,ObservedSpeciesData!$D$2:$D$4955,$D645),"")</f>
        <v>1.9406628990173341E-2</v>
      </c>
      <c r="AC645" s="24">
        <f>IF(ISNUMBER(AVERAGEIFS(ObservedSpeciesData!AC$2:AC$4955,ObservedSpeciesData!$A$2:$A$4955,$A645,ObservedSpeciesData!$D$2:$D$4955,$D645)),AVERAGEIFS(ObservedSpeciesData!AC$2:AC$4955,ObservedSpeciesData!$A$2:$A$4955,$A645,ObservedSpeciesData!$D$2:$D$4955,$D645),"")</f>
        <v>1.9406628990173341E-2</v>
      </c>
      <c r="AD645" s="23">
        <f>IF(ISNUMBER(AVERAGEIFS(ObservedSpeciesData!AD$2:AD$4955,ObservedSpeciesData!$A$2:$A$4955,$A645,ObservedSpeciesData!$D$2:$D$4955,$D645)),AVERAGEIFS(ObservedSpeciesData!AD$2:AD$4955,ObservedSpeciesData!$A$2:$A$4955,$A645,ObservedSpeciesData!$D$2:$D$4955,$D645),"")</f>
        <v>12.804907150268555</v>
      </c>
      <c r="AE645" s="24">
        <f>IF(ISNUMBER(AVERAGEIFS(ObservedSpeciesData!AE$2:AE$4955,ObservedSpeciesData!$A$2:$A$4955,$A645,ObservedSpeciesData!$D$2:$D$4955,$D645)),AVERAGEIFS(ObservedSpeciesData!AE$2:AE$4955,ObservedSpeciesData!$A$2:$A$4955,$A645,ObservedSpeciesData!$D$2:$D$4955,$D645),"")</f>
        <v>27.925817674888801</v>
      </c>
      <c r="AF645" s="23"/>
      <c r="AG645" s="24"/>
      <c r="AH645" s="23" t="str">
        <f>IF(ISNUMBER(AVERAGEIFS(ObservedSpeciesData!AH$2:AH$4955,ObservedSpeciesData!$A$2:$A$4955,$A645,ObservedSpeciesData!$D$2:$D$4955,$D645)),AVERAGEIFS(ObservedSpeciesData!AH$2:AH$4955,ObservedSpeciesData!$A$2:$A$4955,$A645,ObservedSpeciesData!$D$2:$D$4955,$D645),"")</f>
        <v/>
      </c>
      <c r="AI645" s="23" t="str">
        <f>IF(ISNUMBER(AVERAGEIFS(ObservedSpeciesData!AI$2:AI$4955,ObservedSpeciesData!$A$2:$A$4955,$A645,ObservedSpeciesData!$C$2:$C$4955,$C645,ObservedSpeciesData!$D$2:$D$4955,$D645)),AVERAGEIFS(ObservedSpeciesData!AI$2:AI$4955,ObservedSpeciesData!$A$2:$A$4955,$A645,ObservedSpeciesData!$C$2:$C$4955,$C645,ObservedSpeciesData!$D$2:$D$4955,$D645),"")</f>
        <v/>
      </c>
      <c r="AJ645" s="2">
        <f>COUNTIFS(ObservedSpeciesData!$A$2:$A$828,$A645,ObservedSpeciesData!$D$2:$D$828,$D645)</f>
        <v>0</v>
      </c>
      <c r="AK645" s="2">
        <f t="shared" si="10"/>
        <v>10</v>
      </c>
    </row>
    <row r="646" spans="1:37" x14ac:dyDescent="0.25">
      <c r="A646" s="14" t="s">
        <v>102</v>
      </c>
      <c r="B646" t="s">
        <v>98</v>
      </c>
      <c r="C646" t="s">
        <v>97</v>
      </c>
      <c r="D646" s="13">
        <v>41920</v>
      </c>
      <c r="E646">
        <v>1</v>
      </c>
      <c r="F646">
        <v>100</v>
      </c>
      <c r="G646" s="2" t="s">
        <v>89</v>
      </c>
      <c r="H646" s="2" t="s">
        <v>11</v>
      </c>
      <c r="I646">
        <v>1</v>
      </c>
      <c r="J646" s="2" t="s">
        <v>77</v>
      </c>
      <c r="K646" s="2">
        <f>IF(ISNUMBER(AVERAGEIFS(ObservedSpeciesData!K$2:K$4955,ObservedSpeciesData!$A$2:$A$4955,$A646,ObservedSpeciesData!$D$2:$D$4955,$D646)),AVERAGEIFS(ObservedSpeciesData!K$2:K$4955,ObservedSpeciesData!$A$2:$A$4955,$A646,ObservedSpeciesData!$D$2:$D$4955,$D646),"")</f>
        <v>90</v>
      </c>
      <c r="L646" s="26" t="str">
        <f>IF(ISNUMBER(AVERAGEIFS(ObservedSpeciesData!L$2:L$4955,ObservedSpeciesData!$A$2:$A$4955,$A646,ObservedSpeciesData!$D$2:$D$4955,$D646)),AVERAGEIFS(ObservedSpeciesData!L$2:L$4955,ObservedSpeciesData!$A$2:$A$4955,$A646,ObservedSpeciesData!$D$2:$D$4955,$D646),"")</f>
        <v/>
      </c>
      <c r="M646" s="23" t="str">
        <f>IF(ISNUMBER(AVERAGEIFS(ObservedSpeciesData!M$2:M$4955,ObservedSpeciesData!$A$2:$A$4955,$A646,ObservedSpeciesData!$D$2:$D$4955,$D646)),AVERAGEIFS(ObservedSpeciesData!M$2:M$4955,ObservedSpeciesData!$A$2:$A$4955,$A646,ObservedSpeciesData!$D$2:$D$4955,$D646),"")</f>
        <v/>
      </c>
      <c r="N646" s="23" t="str">
        <f>IF(ISNUMBER(AVERAGEIFS(ObservedSpeciesData!N$2:N$4955,ObservedSpeciesData!$A$2:$A$4955,$A646,ObservedSpeciesData!$D$2:$D$4955,$D646)),AVERAGEIFS(ObservedSpeciesData!N$2:N$4955,ObservedSpeciesData!$A$2:$A$4955,$A646,ObservedSpeciesData!$D$2:$D$4955,$D646),"")</f>
        <v/>
      </c>
      <c r="O646" s="23" t="str">
        <f>IF(ISNUMBER(AVERAGEIFS(ObservedSpeciesData!O$2:O$4955,ObservedSpeciesData!$A$2:$A$4955,$A646,ObservedSpeciesData!$D$2:$D$4955,$D646)),AVERAGEIFS(ObservedSpeciesData!O$2:O$4955,ObservedSpeciesData!$A$2:$A$4955,$A646,ObservedSpeciesData!$D$2:$D$4955,$D646),"")</f>
        <v/>
      </c>
      <c r="P646" s="23" t="str">
        <f>IF(ISNUMBER(AVERAGEIFS(ObservedSpeciesData!P$2:P$4955,ObservedSpeciesData!$A$2:$A$4955,$A646,ObservedSpeciesData!$C$2:$C$4955,$C646,ObservedSpeciesData!$D$2:$D$4955,$D646)),AVERAGEIFS(ObservedSpeciesData!P$2:P$4955,ObservedSpeciesData!$A$2:$A$4955,$A646,ObservedSpeciesData!$C$2:$C$4955,$C646,ObservedSpeciesData!$D$2:$D$4955,$D646),"")</f>
        <v/>
      </c>
      <c r="Q646" s="23"/>
      <c r="R646" s="25" t="str">
        <f>IF(ISNUMBER(AVERAGEIFS(ObservedSpeciesData!R$2:R$4955,ObservedSpeciesData!$A$2:$A$4955,$A646,ObservedSpeciesData!$D$2:$D$4955,$D646)),AVERAGEIFS(ObservedSpeciesData!R$2:R$4955,ObservedSpeciesData!$A$2:$A$4955,$A646,ObservedSpeciesData!$D$2:$D$4955,$D646),"")</f>
        <v/>
      </c>
      <c r="S646" s="25" t="str">
        <f>IF(ISNUMBER(AVERAGEIFS(ObservedSpeciesData!S$2:S$4955,ObservedSpeciesData!$A$2:$A$4955,$A646,ObservedSpeciesData!$D$2:$D$4955,$D646)),AVERAGEIFS(ObservedSpeciesData!S$2:S$4955,ObservedSpeciesData!$A$2:$A$4955,$A646,ObservedSpeciesData!$D$2:$D$4955,$D646),"")</f>
        <v/>
      </c>
      <c r="T646" s="23" t="str">
        <f>IF(ISNUMBER(AVERAGEIFS(ObservedSpeciesData!T$2:T$4955,ObservedSpeciesData!$A$2:$A$4955,$A646,ObservedSpeciesData!$D$2:$D$4955,$D646)),AVERAGEIFS(ObservedSpeciesData!T$2:T$4955,ObservedSpeciesData!$A$2:$A$4955,$A646,ObservedSpeciesData!$D$2:$D$4955,$D646),"")</f>
        <v/>
      </c>
      <c r="U646" s="24" t="str">
        <f>IF(ISNUMBER(AVERAGEIFS(ObservedSpeciesData!U$2:U$4955,ObservedSpeciesData!$A$2:$A$4955,$A646,ObservedSpeciesData!$C$2:$C$4955,$C646,ObservedSpeciesData!$D$2:$D$4955,$D646)),AVERAGEIFS(ObservedSpeciesData!U$2:U$4955,ObservedSpeciesData!$A$2:$A$4955,$A646,ObservedSpeciesData!$C$2:$C$4955,$C646,ObservedSpeciesData!$D$2:$D$4955,$D646),"")</f>
        <v/>
      </c>
      <c r="V646" s="23">
        <f>IF(ISNUMBER(AVERAGEIFS(ObservedSpeciesData!V$2:V$4955,ObservedSpeciesData!$A$2:$A$4955,$A646,ObservedSpeciesData!$D$2:$D$4955,$D646)),AVERAGEIFS(ObservedSpeciesData!V$2:V$4955,ObservedSpeciesData!$A$2:$A$4955,$A646,ObservedSpeciesData!$D$2:$D$4955,$D646),"")</f>
        <v>21.082635998725891</v>
      </c>
      <c r="W646" s="23">
        <f>IF(ISNUMBER(AVERAGEIFS(ObservedSpeciesData!W$2:W$4955,ObservedSpeciesData!$A$2:$A$4955,$A646,ObservedSpeciesData!$D$2:$D$4955,$D646)),AVERAGEIFS(ObservedSpeciesData!W$2:W$4955,ObservedSpeciesData!$A$2:$A$4955,$A646,ObservedSpeciesData!$D$2:$D$4955,$D646),"")</f>
        <v>32.38592803478241</v>
      </c>
      <c r="X646" s="23">
        <f>IF(ISNUMBER(AVERAGEIFS(ObservedSpeciesData!X$2:X$4955,ObservedSpeciesData!$A$2:$A$4955,$A646,ObservedSpeciesData!$D$2:$D$4955,$D646)),AVERAGEIFS(ObservedSpeciesData!X$2:X$4955,ObservedSpeciesData!$A$2:$A$4955,$A646,ObservedSpeciesData!$D$2:$D$4955,$D646),"")</f>
        <v>80.36639928817749</v>
      </c>
      <c r="Y646" s="23">
        <f>IF(ISNUMBER(AVERAGEIFS(ObservedSpeciesData!Y$2:Y$4955,ObservedSpeciesData!$A$2:$A$4955,$A646,ObservedSpeciesData!$D$2:$D$4955,$D646)),AVERAGEIFS(ObservedSpeciesData!Y$2:Y$4955,ObservedSpeciesData!$A$2:$A$4955,$A646,ObservedSpeciesData!$D$2:$D$4955,$D646),"")</f>
        <v>40.266844987869263</v>
      </c>
      <c r="Z646" s="23">
        <f>IF(ISNUMBER(AVERAGEIFS(ObservedSpeciesData!Z$2:Z$4955,ObservedSpeciesData!$A$2:$A$4955,$A646,ObservedSpeciesData!$D$2:$D$4955,$D646)),AVERAGEIFS(ObservedSpeciesData!Z$2:Z$4955,ObservedSpeciesData!$A$2:$A$4955,$A646,ObservedSpeciesData!$D$2:$D$4955,$D646),"")</f>
        <v>91.278855323791504</v>
      </c>
      <c r="AA646" s="23">
        <f>IF(ISNUMBER(AVERAGEIFS(ObservedSpeciesData!AA$2:AA$4955,ObservedSpeciesData!$A$2:$A$4955,$A646,ObservedSpeciesData!$D$2:$D$4955,$D646)),AVERAGEIFS(ObservedSpeciesData!AA$2:AA$4955,ObservedSpeciesData!$A$2:$A$4955,$A646,ObservedSpeciesData!$D$2:$D$4955,$D646),"")</f>
        <v>12.70330411195755</v>
      </c>
      <c r="AB646" s="24">
        <f>IF(ISNUMBER(AVERAGEIFS(ObservedSpeciesData!AB$2:AB$4955,ObservedSpeciesData!$A$2:$A$4955,$A646,ObservedSpeciesData!$D$2:$D$4955,$D646)),AVERAGEIFS(ObservedSpeciesData!AB$2:AB$4955,ObservedSpeciesData!$A$2:$A$4955,$A646,ObservedSpeciesData!$D$2:$D$4955,$D646),"")</f>
        <v>2.0325286579132081E-2</v>
      </c>
      <c r="AC646" s="24">
        <f>IF(ISNUMBER(AVERAGEIFS(ObservedSpeciesData!AC$2:AC$4955,ObservedSpeciesData!$A$2:$A$4955,$A646,ObservedSpeciesData!$D$2:$D$4955,$D646)),AVERAGEIFS(ObservedSpeciesData!AC$2:AC$4955,ObservedSpeciesData!$A$2:$A$4955,$A646,ObservedSpeciesData!$D$2:$D$4955,$D646),"")</f>
        <v>2.0325286579132081E-2</v>
      </c>
      <c r="AD646" s="23">
        <f>IF(ISNUMBER(AVERAGEIFS(ObservedSpeciesData!AD$2:AD$4955,ObservedSpeciesData!$A$2:$A$4955,$A646,ObservedSpeciesData!$D$2:$D$4955,$D646)),AVERAGEIFS(ObservedSpeciesData!AD$2:AD$4955,ObservedSpeciesData!$A$2:$A$4955,$A646,ObservedSpeciesData!$D$2:$D$4955,$D646),"")</f>
        <v>12.858623886108397</v>
      </c>
      <c r="AE646" s="24">
        <f>IF(ISNUMBER(AVERAGEIFS(ObservedSpeciesData!AE$2:AE$4955,ObservedSpeciesData!$A$2:$A$4955,$A646,ObservedSpeciesData!$D$2:$D$4955,$D646)),AVERAGEIFS(ObservedSpeciesData!AE$2:AE$4955,ObservedSpeciesData!$A$2:$A$4955,$A646,ObservedSpeciesData!$D$2:$D$4955,$D646),"")</f>
        <v>26.807878265256839</v>
      </c>
      <c r="AF646" s="23"/>
      <c r="AG646" s="24"/>
      <c r="AH646" s="23" t="str">
        <f>IF(ISNUMBER(AVERAGEIFS(ObservedSpeciesData!AH$2:AH$4955,ObservedSpeciesData!$A$2:$A$4955,$A646,ObservedSpeciesData!$D$2:$D$4955,$D646)),AVERAGEIFS(ObservedSpeciesData!AH$2:AH$4955,ObservedSpeciesData!$A$2:$A$4955,$A646,ObservedSpeciesData!$D$2:$D$4955,$D646),"")</f>
        <v/>
      </c>
      <c r="AI646" s="23" t="str">
        <f>IF(ISNUMBER(AVERAGEIFS(ObservedSpeciesData!AI$2:AI$4955,ObservedSpeciesData!$A$2:$A$4955,$A646,ObservedSpeciesData!$C$2:$C$4955,$C646,ObservedSpeciesData!$D$2:$D$4955,$D646)),AVERAGEIFS(ObservedSpeciesData!AI$2:AI$4955,ObservedSpeciesData!$A$2:$A$4955,$A646,ObservedSpeciesData!$C$2:$C$4955,$C646,ObservedSpeciesData!$D$2:$D$4955,$D646),"")</f>
        <v/>
      </c>
      <c r="AJ646" s="2">
        <f>COUNTIFS(ObservedSpeciesData!$A$2:$A$828,$A646,ObservedSpeciesData!$D$2:$D$828,$D646)</f>
        <v>0</v>
      </c>
      <c r="AK646" s="2">
        <f t="shared" si="10"/>
        <v>10</v>
      </c>
    </row>
    <row r="647" spans="1:37" x14ac:dyDescent="0.25">
      <c r="A647" s="14" t="s">
        <v>101</v>
      </c>
      <c r="B647" t="s">
        <v>98</v>
      </c>
      <c r="C647" t="s">
        <v>97</v>
      </c>
      <c r="D647" s="13">
        <v>41920</v>
      </c>
      <c r="E647">
        <v>1</v>
      </c>
      <c r="F647">
        <v>200</v>
      </c>
      <c r="G647" s="2" t="s">
        <v>89</v>
      </c>
      <c r="H647" s="2" t="s">
        <v>11</v>
      </c>
      <c r="I647">
        <v>1</v>
      </c>
      <c r="J647" s="2" t="s">
        <v>77</v>
      </c>
      <c r="K647" s="2">
        <f>IF(ISNUMBER(AVERAGEIFS(ObservedSpeciesData!K$2:K$4955,ObservedSpeciesData!$A$2:$A$4955,$A647,ObservedSpeciesData!$D$2:$D$4955,$D647)),AVERAGEIFS(ObservedSpeciesData!K$2:K$4955,ObservedSpeciesData!$A$2:$A$4955,$A647,ObservedSpeciesData!$D$2:$D$4955,$D647),"")</f>
        <v>180</v>
      </c>
      <c r="L647" s="26" t="str">
        <f>IF(ISNUMBER(AVERAGEIFS(ObservedSpeciesData!L$2:L$4955,ObservedSpeciesData!$A$2:$A$4955,$A647,ObservedSpeciesData!$D$2:$D$4955,$D647)),AVERAGEIFS(ObservedSpeciesData!L$2:L$4955,ObservedSpeciesData!$A$2:$A$4955,$A647,ObservedSpeciesData!$D$2:$D$4955,$D647),"")</f>
        <v/>
      </c>
      <c r="M647" s="23" t="str">
        <f>IF(ISNUMBER(AVERAGEIFS(ObservedSpeciesData!M$2:M$4955,ObservedSpeciesData!$A$2:$A$4955,$A647,ObservedSpeciesData!$D$2:$D$4955,$D647)),AVERAGEIFS(ObservedSpeciesData!M$2:M$4955,ObservedSpeciesData!$A$2:$A$4955,$A647,ObservedSpeciesData!$D$2:$D$4955,$D647),"")</f>
        <v/>
      </c>
      <c r="N647" s="23" t="str">
        <f>IF(ISNUMBER(AVERAGEIFS(ObservedSpeciesData!N$2:N$4955,ObservedSpeciesData!$A$2:$A$4955,$A647,ObservedSpeciesData!$D$2:$D$4955,$D647)),AVERAGEIFS(ObservedSpeciesData!N$2:N$4955,ObservedSpeciesData!$A$2:$A$4955,$A647,ObservedSpeciesData!$D$2:$D$4955,$D647),"")</f>
        <v/>
      </c>
      <c r="O647" s="23" t="str">
        <f>IF(ISNUMBER(AVERAGEIFS(ObservedSpeciesData!O$2:O$4955,ObservedSpeciesData!$A$2:$A$4955,$A647,ObservedSpeciesData!$D$2:$D$4955,$D647)),AVERAGEIFS(ObservedSpeciesData!O$2:O$4955,ObservedSpeciesData!$A$2:$A$4955,$A647,ObservedSpeciesData!$D$2:$D$4955,$D647),"")</f>
        <v/>
      </c>
      <c r="P647" s="23" t="str">
        <f>IF(ISNUMBER(AVERAGEIFS(ObservedSpeciesData!P$2:P$4955,ObservedSpeciesData!$A$2:$A$4955,$A647,ObservedSpeciesData!$C$2:$C$4955,$C647,ObservedSpeciesData!$D$2:$D$4955,$D647)),AVERAGEIFS(ObservedSpeciesData!P$2:P$4955,ObservedSpeciesData!$A$2:$A$4955,$A647,ObservedSpeciesData!$C$2:$C$4955,$C647,ObservedSpeciesData!$D$2:$D$4955,$D647),"")</f>
        <v/>
      </c>
      <c r="Q647" s="23"/>
      <c r="R647" s="25" t="str">
        <f>IF(ISNUMBER(AVERAGEIFS(ObservedSpeciesData!R$2:R$4955,ObservedSpeciesData!$A$2:$A$4955,$A647,ObservedSpeciesData!$D$2:$D$4955,$D647)),AVERAGEIFS(ObservedSpeciesData!R$2:R$4955,ObservedSpeciesData!$A$2:$A$4955,$A647,ObservedSpeciesData!$D$2:$D$4955,$D647),"")</f>
        <v/>
      </c>
      <c r="S647" s="25" t="str">
        <f>IF(ISNUMBER(AVERAGEIFS(ObservedSpeciesData!S$2:S$4955,ObservedSpeciesData!$A$2:$A$4955,$A647,ObservedSpeciesData!$D$2:$D$4955,$D647)),AVERAGEIFS(ObservedSpeciesData!S$2:S$4955,ObservedSpeciesData!$A$2:$A$4955,$A647,ObservedSpeciesData!$D$2:$D$4955,$D647),"")</f>
        <v/>
      </c>
      <c r="T647" s="23" t="str">
        <f>IF(ISNUMBER(AVERAGEIFS(ObservedSpeciesData!T$2:T$4955,ObservedSpeciesData!$A$2:$A$4955,$A647,ObservedSpeciesData!$D$2:$D$4955,$D647)),AVERAGEIFS(ObservedSpeciesData!T$2:T$4955,ObservedSpeciesData!$A$2:$A$4955,$A647,ObservedSpeciesData!$D$2:$D$4955,$D647),"")</f>
        <v/>
      </c>
      <c r="U647" s="24" t="str">
        <f>IF(ISNUMBER(AVERAGEIFS(ObservedSpeciesData!U$2:U$4955,ObservedSpeciesData!$A$2:$A$4955,$A647,ObservedSpeciesData!$C$2:$C$4955,$C647,ObservedSpeciesData!$D$2:$D$4955,$D647)),AVERAGEIFS(ObservedSpeciesData!U$2:U$4955,ObservedSpeciesData!$A$2:$A$4955,$A647,ObservedSpeciesData!$C$2:$C$4955,$C647,ObservedSpeciesData!$D$2:$D$4955,$D647),"")</f>
        <v/>
      </c>
      <c r="V647" s="23">
        <f>IF(ISNUMBER(AVERAGEIFS(ObservedSpeciesData!V$2:V$4955,ObservedSpeciesData!$A$2:$A$4955,$A647,ObservedSpeciesData!$D$2:$D$4955,$D647)),AVERAGEIFS(ObservedSpeciesData!V$2:V$4955,ObservedSpeciesData!$A$2:$A$4955,$A647,ObservedSpeciesData!$D$2:$D$4955,$D647),"")</f>
        <v>21.469343900680542</v>
      </c>
      <c r="W647" s="23">
        <f>IF(ISNUMBER(AVERAGEIFS(ObservedSpeciesData!W$2:W$4955,ObservedSpeciesData!$A$2:$A$4955,$A647,ObservedSpeciesData!$D$2:$D$4955,$D647)),AVERAGEIFS(ObservedSpeciesData!W$2:W$4955,ObservedSpeciesData!$A$2:$A$4955,$A647,ObservedSpeciesData!$D$2:$D$4955,$D647),"")</f>
        <v>27.732581377029419</v>
      </c>
      <c r="X647" s="23">
        <f>IF(ISNUMBER(AVERAGEIFS(ObservedSpeciesData!X$2:X$4955,ObservedSpeciesData!$A$2:$A$4955,$A647,ObservedSpeciesData!$D$2:$D$4955,$D647)),AVERAGEIFS(ObservedSpeciesData!X$2:X$4955,ObservedSpeciesData!$A$2:$A$4955,$A647,ObservedSpeciesData!$D$2:$D$4955,$D647),"")</f>
        <v>79.205711841583252</v>
      </c>
      <c r="Y647" s="23">
        <f>IF(ISNUMBER(AVERAGEIFS(ObservedSpeciesData!Y$2:Y$4955,ObservedSpeciesData!$A$2:$A$4955,$A647,ObservedSpeciesData!$D$2:$D$4955,$D647)),AVERAGEIFS(ObservedSpeciesData!Y$2:Y$4955,ObservedSpeciesData!$A$2:$A$4955,$A647,ObservedSpeciesData!$D$2:$D$4955,$D647),"")</f>
        <v>40.586831569671631</v>
      </c>
      <c r="Z647" s="23">
        <f>IF(ISNUMBER(AVERAGEIFS(ObservedSpeciesData!Z$2:Z$4955,ObservedSpeciesData!$A$2:$A$4955,$A647,ObservedSpeciesData!$D$2:$D$4955,$D647)),AVERAGEIFS(ObservedSpeciesData!Z$2:Z$4955,ObservedSpeciesData!$A$2:$A$4955,$A647,ObservedSpeciesData!$D$2:$D$4955,$D647),"")</f>
        <v>90.571743011474609</v>
      </c>
      <c r="AA647" s="23">
        <f>IF(ISNUMBER(AVERAGEIFS(ObservedSpeciesData!AA$2:AA$4955,ObservedSpeciesData!$A$2:$A$4955,$A647,ObservedSpeciesData!$D$2:$D$4955,$D647)),AVERAGEIFS(ObservedSpeciesData!AA$2:AA$4955,ObservedSpeciesData!$A$2:$A$4955,$A647,ObservedSpeciesData!$D$2:$D$4955,$D647),"")</f>
        <v>14.895403027534485</v>
      </c>
      <c r="AB647" s="24">
        <f>IF(ISNUMBER(AVERAGEIFS(ObservedSpeciesData!AB$2:AB$4955,ObservedSpeciesData!$A$2:$A$4955,$A647,ObservedSpeciesData!$D$2:$D$4955,$D647)),AVERAGEIFS(ObservedSpeciesData!AB$2:AB$4955,ObservedSpeciesData!$A$2:$A$4955,$A647,ObservedSpeciesData!$D$2:$D$4955,$D647),"")</f>
        <v>2.3832644844055173E-2</v>
      </c>
      <c r="AC647" s="24">
        <f>IF(ISNUMBER(AVERAGEIFS(ObservedSpeciesData!AC$2:AC$4955,ObservedSpeciesData!$A$2:$A$4955,$A647,ObservedSpeciesData!$D$2:$D$4955,$D647)),AVERAGEIFS(ObservedSpeciesData!AC$2:AC$4955,ObservedSpeciesData!$A$2:$A$4955,$A647,ObservedSpeciesData!$D$2:$D$4955,$D647),"")</f>
        <v>2.3832644844055173E-2</v>
      </c>
      <c r="AD647" s="23">
        <f>IF(ISNUMBER(AVERAGEIFS(ObservedSpeciesData!AD$2:AD$4955,ObservedSpeciesData!$A$2:$A$4955,$A647,ObservedSpeciesData!$D$2:$D$4955,$D647)),AVERAGEIFS(ObservedSpeciesData!AD$2:AD$4955,ObservedSpeciesData!$A$2:$A$4955,$A647,ObservedSpeciesData!$D$2:$D$4955,$D647),"")</f>
        <v>12.67291389465332</v>
      </c>
      <c r="AE647" s="24">
        <f>IF(ISNUMBER(AVERAGEIFS(ObservedSpeciesData!AE$2:AE$4955,ObservedSpeciesData!$A$2:$A$4955,$A647,ObservedSpeciesData!$D$2:$D$4955,$D647)),AVERAGEIFS(ObservedSpeciesData!AE$2:AE$4955,ObservedSpeciesData!$A$2:$A$4955,$A647,ObservedSpeciesData!$D$2:$D$4955,$D647),"")</f>
        <v>24.427122868612134</v>
      </c>
      <c r="AF647" s="23"/>
      <c r="AG647" s="24"/>
      <c r="AH647" s="23" t="str">
        <f>IF(ISNUMBER(AVERAGEIFS(ObservedSpeciesData!AH$2:AH$4955,ObservedSpeciesData!$A$2:$A$4955,$A647,ObservedSpeciesData!$D$2:$D$4955,$D647)),AVERAGEIFS(ObservedSpeciesData!AH$2:AH$4955,ObservedSpeciesData!$A$2:$A$4955,$A647,ObservedSpeciesData!$D$2:$D$4955,$D647),"")</f>
        <v/>
      </c>
      <c r="AI647" s="23" t="str">
        <f>IF(ISNUMBER(AVERAGEIFS(ObservedSpeciesData!AI$2:AI$4955,ObservedSpeciesData!$A$2:$A$4955,$A647,ObservedSpeciesData!$C$2:$C$4955,$C647,ObservedSpeciesData!$D$2:$D$4955,$D647)),AVERAGEIFS(ObservedSpeciesData!AI$2:AI$4955,ObservedSpeciesData!$A$2:$A$4955,$A647,ObservedSpeciesData!$C$2:$C$4955,$C647,ObservedSpeciesData!$D$2:$D$4955,$D647),"")</f>
        <v/>
      </c>
      <c r="AJ647" s="2">
        <f>COUNTIFS(ObservedSpeciesData!$A$2:$A$828,$A647,ObservedSpeciesData!$D$2:$D$828,$D647)</f>
        <v>0</v>
      </c>
      <c r="AK647" s="2">
        <f t="shared" si="10"/>
        <v>10</v>
      </c>
    </row>
    <row r="648" spans="1:37" x14ac:dyDescent="0.25">
      <c r="A648" s="14" t="s">
        <v>100</v>
      </c>
      <c r="B648" t="s">
        <v>98</v>
      </c>
      <c r="C648" t="s">
        <v>97</v>
      </c>
      <c r="D648" s="13">
        <v>41920</v>
      </c>
      <c r="E648">
        <v>1</v>
      </c>
      <c r="F648">
        <v>350</v>
      </c>
      <c r="G648" s="2" t="s">
        <v>89</v>
      </c>
      <c r="H648" s="2" t="s">
        <v>11</v>
      </c>
      <c r="I648">
        <v>1</v>
      </c>
      <c r="J648" s="2" t="s">
        <v>77</v>
      </c>
      <c r="K648" s="2">
        <f>IF(ISNUMBER(AVERAGEIFS(ObservedSpeciesData!K$2:K$4955,ObservedSpeciesData!$A$2:$A$4955,$A648,ObservedSpeciesData!$D$2:$D$4955,$D648)),AVERAGEIFS(ObservedSpeciesData!K$2:K$4955,ObservedSpeciesData!$A$2:$A$4955,$A648,ObservedSpeciesData!$D$2:$D$4955,$D648),"")</f>
        <v>350</v>
      </c>
      <c r="L648" s="26" t="str">
        <f>IF(ISNUMBER(AVERAGEIFS(ObservedSpeciesData!L$2:L$4955,ObservedSpeciesData!$A$2:$A$4955,$A648,ObservedSpeciesData!$D$2:$D$4955,$D648)),AVERAGEIFS(ObservedSpeciesData!L$2:L$4955,ObservedSpeciesData!$A$2:$A$4955,$A648,ObservedSpeciesData!$D$2:$D$4955,$D648),"")</f>
        <v/>
      </c>
      <c r="M648" s="23" t="str">
        <f>IF(ISNUMBER(AVERAGEIFS(ObservedSpeciesData!M$2:M$4955,ObservedSpeciesData!$A$2:$A$4955,$A648,ObservedSpeciesData!$D$2:$D$4955,$D648)),AVERAGEIFS(ObservedSpeciesData!M$2:M$4955,ObservedSpeciesData!$A$2:$A$4955,$A648,ObservedSpeciesData!$D$2:$D$4955,$D648),"")</f>
        <v/>
      </c>
      <c r="N648" s="23" t="str">
        <f>IF(ISNUMBER(AVERAGEIFS(ObservedSpeciesData!N$2:N$4955,ObservedSpeciesData!$A$2:$A$4955,$A648,ObservedSpeciesData!$D$2:$D$4955,$D648)),AVERAGEIFS(ObservedSpeciesData!N$2:N$4955,ObservedSpeciesData!$A$2:$A$4955,$A648,ObservedSpeciesData!$D$2:$D$4955,$D648),"")</f>
        <v/>
      </c>
      <c r="O648" s="23" t="str">
        <f>IF(ISNUMBER(AVERAGEIFS(ObservedSpeciesData!O$2:O$4955,ObservedSpeciesData!$A$2:$A$4955,$A648,ObservedSpeciesData!$D$2:$D$4955,$D648)),AVERAGEIFS(ObservedSpeciesData!O$2:O$4955,ObservedSpeciesData!$A$2:$A$4955,$A648,ObservedSpeciesData!$D$2:$D$4955,$D648),"")</f>
        <v/>
      </c>
      <c r="P648" s="23" t="str">
        <f>IF(ISNUMBER(AVERAGEIFS(ObservedSpeciesData!P$2:P$4955,ObservedSpeciesData!$A$2:$A$4955,$A648,ObservedSpeciesData!$C$2:$C$4955,$C648,ObservedSpeciesData!$D$2:$D$4955,$D648)),AVERAGEIFS(ObservedSpeciesData!P$2:P$4955,ObservedSpeciesData!$A$2:$A$4955,$A648,ObservedSpeciesData!$C$2:$C$4955,$C648,ObservedSpeciesData!$D$2:$D$4955,$D648),"")</f>
        <v/>
      </c>
      <c r="Q648" s="23"/>
      <c r="R648" s="25" t="str">
        <f>IF(ISNUMBER(AVERAGEIFS(ObservedSpeciesData!R$2:R$4955,ObservedSpeciesData!$A$2:$A$4955,$A648,ObservedSpeciesData!$D$2:$D$4955,$D648)),AVERAGEIFS(ObservedSpeciesData!R$2:R$4955,ObservedSpeciesData!$A$2:$A$4955,$A648,ObservedSpeciesData!$D$2:$D$4955,$D648),"")</f>
        <v/>
      </c>
      <c r="S648" s="25" t="str">
        <f>IF(ISNUMBER(AVERAGEIFS(ObservedSpeciesData!S$2:S$4955,ObservedSpeciesData!$A$2:$A$4955,$A648,ObservedSpeciesData!$D$2:$D$4955,$D648)),AVERAGEIFS(ObservedSpeciesData!S$2:S$4955,ObservedSpeciesData!$A$2:$A$4955,$A648,ObservedSpeciesData!$D$2:$D$4955,$D648),"")</f>
        <v/>
      </c>
      <c r="T648" s="23" t="str">
        <f>IF(ISNUMBER(AVERAGEIFS(ObservedSpeciesData!T$2:T$4955,ObservedSpeciesData!$A$2:$A$4955,$A648,ObservedSpeciesData!$D$2:$D$4955,$D648)),AVERAGEIFS(ObservedSpeciesData!T$2:T$4955,ObservedSpeciesData!$A$2:$A$4955,$A648,ObservedSpeciesData!$D$2:$D$4955,$D648),"")</f>
        <v/>
      </c>
      <c r="U648" s="24" t="str">
        <f>IF(ISNUMBER(AVERAGEIFS(ObservedSpeciesData!U$2:U$4955,ObservedSpeciesData!$A$2:$A$4955,$A648,ObservedSpeciesData!$C$2:$C$4955,$C648,ObservedSpeciesData!$D$2:$D$4955,$D648)),AVERAGEIFS(ObservedSpeciesData!U$2:U$4955,ObservedSpeciesData!$A$2:$A$4955,$A648,ObservedSpeciesData!$C$2:$C$4955,$C648,ObservedSpeciesData!$D$2:$D$4955,$D648),"")</f>
        <v/>
      </c>
      <c r="V648" s="23">
        <f>IF(ISNUMBER(AVERAGEIFS(ObservedSpeciesData!V$2:V$4955,ObservedSpeciesData!$A$2:$A$4955,$A648,ObservedSpeciesData!$D$2:$D$4955,$D648)),AVERAGEIFS(ObservedSpeciesData!V$2:V$4955,ObservedSpeciesData!$A$2:$A$4955,$A648,ObservedSpeciesData!$D$2:$D$4955,$D648),"")</f>
        <v>21.719884872436523</v>
      </c>
      <c r="W648" s="23">
        <f>IF(ISNUMBER(AVERAGEIFS(ObservedSpeciesData!W$2:W$4955,ObservedSpeciesData!$A$2:$A$4955,$A648,ObservedSpeciesData!$D$2:$D$4955,$D648)),AVERAGEIFS(ObservedSpeciesData!W$2:W$4955,ObservedSpeciesData!$A$2:$A$4955,$A648,ObservedSpeciesData!$D$2:$D$4955,$D648),"")</f>
        <v>25.130789518356323</v>
      </c>
      <c r="X648" s="23">
        <f>IF(ISNUMBER(AVERAGEIFS(ObservedSpeciesData!X$2:X$4955,ObservedSpeciesData!$A$2:$A$4955,$A648,ObservedSpeciesData!$D$2:$D$4955,$D648)),AVERAGEIFS(ObservedSpeciesData!X$2:X$4955,ObservedSpeciesData!$A$2:$A$4955,$A648,ObservedSpeciesData!$D$2:$D$4955,$D648),"")</f>
        <v>78.559905052185059</v>
      </c>
      <c r="Y648" s="23">
        <f>IF(ISNUMBER(AVERAGEIFS(ObservedSpeciesData!Y$2:Y$4955,ObservedSpeciesData!$A$2:$A$4955,$A648,ObservedSpeciesData!$D$2:$D$4955,$D648)),AVERAGEIFS(ObservedSpeciesData!Y$2:Y$4955,ObservedSpeciesData!$A$2:$A$4955,$A648,ObservedSpeciesData!$D$2:$D$4955,$D648),"")</f>
        <v>40.926626920700073</v>
      </c>
      <c r="Z648" s="23">
        <f>IF(ISNUMBER(AVERAGEIFS(ObservedSpeciesData!Z$2:Z$4955,ObservedSpeciesData!$A$2:$A$4955,$A648,ObservedSpeciesData!$D$2:$D$4955,$D648)),AVERAGEIFS(ObservedSpeciesData!Z$2:Z$4955,ObservedSpeciesData!$A$2:$A$4955,$A648,ObservedSpeciesData!$D$2:$D$4955,$D648),"")</f>
        <v>90.295326709747314</v>
      </c>
      <c r="AA648" s="23">
        <f>IF(ISNUMBER(AVERAGEIFS(ObservedSpeciesData!AA$2:AA$4955,ObservedSpeciesData!$A$2:$A$4955,$A648,ObservedSpeciesData!$D$2:$D$4955,$D648)),AVERAGEIFS(ObservedSpeciesData!AA$2:AA$4955,ObservedSpeciesData!$A$2:$A$4955,$A648,ObservedSpeciesData!$D$2:$D$4955,$D648),"")</f>
        <v>16.659400641918182</v>
      </c>
      <c r="AB648" s="24">
        <f>IF(ISNUMBER(AVERAGEIFS(ObservedSpeciesData!AB$2:AB$4955,ObservedSpeciesData!$A$2:$A$4955,$A648,ObservedSpeciesData!$D$2:$D$4955,$D648)),AVERAGEIFS(ObservedSpeciesData!AB$2:AB$4955,ObservedSpeciesData!$A$2:$A$4955,$A648,ObservedSpeciesData!$D$2:$D$4955,$D648),"")</f>
        <v>2.6655041027069091E-2</v>
      </c>
      <c r="AC648" s="24">
        <f>IF(ISNUMBER(AVERAGEIFS(ObservedSpeciesData!AC$2:AC$4955,ObservedSpeciesData!$A$2:$A$4955,$A648,ObservedSpeciesData!$D$2:$D$4955,$D648)),AVERAGEIFS(ObservedSpeciesData!AC$2:AC$4955,ObservedSpeciesData!$A$2:$A$4955,$A648,ObservedSpeciesData!$D$2:$D$4955,$D648),"")</f>
        <v>2.6655041027069091E-2</v>
      </c>
      <c r="AD648" s="23">
        <f>IF(ISNUMBER(AVERAGEIFS(ObservedSpeciesData!AD$2:AD$4955,ObservedSpeciesData!$A$2:$A$4955,$A648,ObservedSpeciesData!$D$2:$D$4955,$D648)),AVERAGEIFS(ObservedSpeciesData!AD$2:AD$4955,ObservedSpeciesData!$A$2:$A$4955,$A648,ObservedSpeciesData!$D$2:$D$4955,$D648),"")</f>
        <v>12.56958480834961</v>
      </c>
      <c r="AE648" s="24">
        <f>IF(ISNUMBER(AVERAGEIFS(ObservedSpeciesData!AE$2:AE$4955,ObservedSpeciesData!$A$2:$A$4955,$A648,ObservedSpeciesData!$D$2:$D$4955,$D648)),AVERAGEIFS(ObservedSpeciesData!AE$2:AE$4955,ObservedSpeciesData!$A$2:$A$4955,$A648,ObservedSpeciesData!$D$2:$D$4955,$D648),"")</f>
        <v>24.55139080281803</v>
      </c>
      <c r="AF648" s="23"/>
      <c r="AG648" s="24"/>
      <c r="AH648" s="23" t="str">
        <f>IF(ISNUMBER(AVERAGEIFS(ObservedSpeciesData!AH$2:AH$4955,ObservedSpeciesData!$A$2:$A$4955,$A648,ObservedSpeciesData!$D$2:$D$4955,$D648)),AVERAGEIFS(ObservedSpeciesData!AH$2:AH$4955,ObservedSpeciesData!$A$2:$A$4955,$A648,ObservedSpeciesData!$D$2:$D$4955,$D648),"")</f>
        <v/>
      </c>
      <c r="AI648" s="23" t="str">
        <f>IF(ISNUMBER(AVERAGEIFS(ObservedSpeciesData!AI$2:AI$4955,ObservedSpeciesData!$A$2:$A$4955,$A648,ObservedSpeciesData!$C$2:$C$4955,$C648,ObservedSpeciesData!$D$2:$D$4955,$D648)),AVERAGEIFS(ObservedSpeciesData!AI$2:AI$4955,ObservedSpeciesData!$A$2:$A$4955,$A648,ObservedSpeciesData!$C$2:$C$4955,$C648,ObservedSpeciesData!$D$2:$D$4955,$D648),"")</f>
        <v/>
      </c>
      <c r="AJ648" s="2">
        <f>COUNTIFS(ObservedSpeciesData!$A$2:$A$828,$A648,ObservedSpeciesData!$D$2:$D$828,$D648)</f>
        <v>0</v>
      </c>
      <c r="AK648" s="2">
        <f t="shared" si="10"/>
        <v>10</v>
      </c>
    </row>
    <row r="649" spans="1:37" x14ac:dyDescent="0.25">
      <c r="A649" s="14" t="s">
        <v>99</v>
      </c>
      <c r="B649" t="s">
        <v>98</v>
      </c>
      <c r="C649" t="s">
        <v>97</v>
      </c>
      <c r="D649" s="13">
        <v>41920</v>
      </c>
      <c r="E649">
        <v>1</v>
      </c>
      <c r="F649">
        <v>500</v>
      </c>
      <c r="G649" s="2" t="s">
        <v>89</v>
      </c>
      <c r="H649" s="2" t="s">
        <v>11</v>
      </c>
      <c r="I649">
        <v>1</v>
      </c>
      <c r="J649" s="2" t="s">
        <v>77</v>
      </c>
      <c r="K649" s="2">
        <f>IF(ISNUMBER(AVERAGEIFS(ObservedSpeciesData!K$2:K$4955,ObservedSpeciesData!$A$2:$A$4955,$A649,ObservedSpeciesData!$D$2:$D$4955,$D649)),AVERAGEIFS(ObservedSpeciesData!K$2:K$4955,ObservedSpeciesData!$A$2:$A$4955,$A649,ObservedSpeciesData!$D$2:$D$4955,$D649),"")</f>
        <v>450</v>
      </c>
      <c r="L649" s="26" t="str">
        <f>IF(ISNUMBER(AVERAGEIFS(ObservedSpeciesData!L$2:L$4955,ObservedSpeciesData!$A$2:$A$4955,$A649,ObservedSpeciesData!$D$2:$D$4955,$D649)),AVERAGEIFS(ObservedSpeciesData!L$2:L$4955,ObservedSpeciesData!$A$2:$A$4955,$A649,ObservedSpeciesData!$D$2:$D$4955,$D649),"")</f>
        <v/>
      </c>
      <c r="M649" s="23" t="str">
        <f>IF(ISNUMBER(AVERAGEIFS(ObservedSpeciesData!M$2:M$4955,ObservedSpeciesData!$A$2:$A$4955,$A649,ObservedSpeciesData!$D$2:$D$4955,$D649)),AVERAGEIFS(ObservedSpeciesData!M$2:M$4955,ObservedSpeciesData!$A$2:$A$4955,$A649,ObservedSpeciesData!$D$2:$D$4955,$D649),"")</f>
        <v/>
      </c>
      <c r="N649" s="23" t="str">
        <f>IF(ISNUMBER(AVERAGEIFS(ObservedSpeciesData!N$2:N$4955,ObservedSpeciesData!$A$2:$A$4955,$A649,ObservedSpeciesData!$D$2:$D$4955,$D649)),AVERAGEIFS(ObservedSpeciesData!N$2:N$4955,ObservedSpeciesData!$A$2:$A$4955,$A649,ObservedSpeciesData!$D$2:$D$4955,$D649),"")</f>
        <v/>
      </c>
      <c r="O649" s="23" t="str">
        <f>IF(ISNUMBER(AVERAGEIFS(ObservedSpeciesData!O$2:O$4955,ObservedSpeciesData!$A$2:$A$4955,$A649,ObservedSpeciesData!$D$2:$D$4955,$D649)),AVERAGEIFS(ObservedSpeciesData!O$2:O$4955,ObservedSpeciesData!$A$2:$A$4955,$A649,ObservedSpeciesData!$D$2:$D$4955,$D649),"")</f>
        <v/>
      </c>
      <c r="P649" s="23" t="str">
        <f>IF(ISNUMBER(AVERAGEIFS(ObservedSpeciesData!P$2:P$4955,ObservedSpeciesData!$A$2:$A$4955,$A649,ObservedSpeciesData!$C$2:$C$4955,$C649,ObservedSpeciesData!$D$2:$D$4955,$D649)),AVERAGEIFS(ObservedSpeciesData!P$2:P$4955,ObservedSpeciesData!$A$2:$A$4955,$A649,ObservedSpeciesData!$C$2:$C$4955,$C649,ObservedSpeciesData!$D$2:$D$4955,$D649),"")</f>
        <v/>
      </c>
      <c r="Q649" s="23"/>
      <c r="R649" s="25" t="str">
        <f>IF(ISNUMBER(AVERAGEIFS(ObservedSpeciesData!R$2:R$4955,ObservedSpeciesData!$A$2:$A$4955,$A649,ObservedSpeciesData!$D$2:$D$4955,$D649)),AVERAGEIFS(ObservedSpeciesData!R$2:R$4955,ObservedSpeciesData!$A$2:$A$4955,$A649,ObservedSpeciesData!$D$2:$D$4955,$D649),"")</f>
        <v/>
      </c>
      <c r="S649" s="25" t="str">
        <f>IF(ISNUMBER(AVERAGEIFS(ObservedSpeciesData!S$2:S$4955,ObservedSpeciesData!$A$2:$A$4955,$A649,ObservedSpeciesData!$D$2:$D$4955,$D649)),AVERAGEIFS(ObservedSpeciesData!S$2:S$4955,ObservedSpeciesData!$A$2:$A$4955,$A649,ObservedSpeciesData!$D$2:$D$4955,$D649),"")</f>
        <v/>
      </c>
      <c r="T649" s="23" t="str">
        <f>IF(ISNUMBER(AVERAGEIFS(ObservedSpeciesData!T$2:T$4955,ObservedSpeciesData!$A$2:$A$4955,$A649,ObservedSpeciesData!$D$2:$D$4955,$D649)),AVERAGEIFS(ObservedSpeciesData!T$2:T$4955,ObservedSpeciesData!$A$2:$A$4955,$A649,ObservedSpeciesData!$D$2:$D$4955,$D649),"")</f>
        <v/>
      </c>
      <c r="U649" s="24" t="str">
        <f>IF(ISNUMBER(AVERAGEIFS(ObservedSpeciesData!U$2:U$4955,ObservedSpeciesData!$A$2:$A$4955,$A649,ObservedSpeciesData!$C$2:$C$4955,$C649,ObservedSpeciesData!$D$2:$D$4955,$D649)),AVERAGEIFS(ObservedSpeciesData!U$2:U$4955,ObservedSpeciesData!$A$2:$A$4955,$A649,ObservedSpeciesData!$C$2:$C$4955,$C649,ObservedSpeciesData!$D$2:$D$4955,$D649),"")</f>
        <v/>
      </c>
      <c r="V649" s="23">
        <f>IF(ISNUMBER(AVERAGEIFS(ObservedSpeciesData!V$2:V$4955,ObservedSpeciesData!$A$2:$A$4955,$A649,ObservedSpeciesData!$D$2:$D$4955,$D649)),AVERAGEIFS(ObservedSpeciesData!V$2:V$4955,ObservedSpeciesData!$A$2:$A$4955,$A649,ObservedSpeciesData!$D$2:$D$4955,$D649),"")</f>
        <v>21.113190650939941</v>
      </c>
      <c r="W649" s="23">
        <f>IF(ISNUMBER(AVERAGEIFS(ObservedSpeciesData!W$2:W$4955,ObservedSpeciesData!$A$2:$A$4955,$A649,ObservedSpeciesData!$D$2:$D$4955,$D649)),AVERAGEIFS(ObservedSpeciesData!W$2:W$4955,ObservedSpeciesData!$A$2:$A$4955,$A649,ObservedSpeciesData!$D$2:$D$4955,$D649),"")</f>
        <v>25.622657418251038</v>
      </c>
      <c r="X649" s="23">
        <f>IF(ISNUMBER(AVERAGEIFS(ObservedSpeciesData!X$2:X$4955,ObservedSpeciesData!$A$2:$A$4955,$A649,ObservedSpeciesData!$D$2:$D$4955,$D649)),AVERAGEIFS(ObservedSpeciesData!X$2:X$4955,ObservedSpeciesData!$A$2:$A$4955,$A649,ObservedSpeciesData!$D$2:$D$4955,$D649),"")</f>
        <v>79.391289234161377</v>
      </c>
      <c r="Y649" s="23">
        <f>IF(ISNUMBER(AVERAGEIFS(ObservedSpeciesData!Y$2:Y$4955,ObservedSpeciesData!$A$2:$A$4955,$A649,ObservedSpeciesData!$D$2:$D$4955,$D649)),AVERAGEIFS(ObservedSpeciesData!Y$2:Y$4955,ObservedSpeciesData!$A$2:$A$4955,$A649,ObservedSpeciesData!$D$2:$D$4955,$D649),"")</f>
        <v>40.029466152191162</v>
      </c>
      <c r="Z649" s="23">
        <f>IF(ISNUMBER(AVERAGEIFS(ObservedSpeciesData!Z$2:Z$4955,ObservedSpeciesData!$A$2:$A$4955,$A649,ObservedSpeciesData!$D$2:$D$4955,$D649)),AVERAGEIFS(ObservedSpeciesData!Z$2:Z$4955,ObservedSpeciesData!$A$2:$A$4955,$A649,ObservedSpeciesData!$D$2:$D$4955,$D649),"")</f>
        <v>90.367802143096924</v>
      </c>
      <c r="AA649" s="23">
        <f>IF(ISNUMBER(AVERAGEIFS(ObservedSpeciesData!AA$2:AA$4955,ObservedSpeciesData!$A$2:$A$4955,$A649,ObservedSpeciesData!$D$2:$D$4955,$D649)),AVERAGEIFS(ObservedSpeciesData!AA$2:AA$4955,ObservedSpeciesData!$A$2:$A$4955,$A649,ObservedSpeciesData!$D$2:$D$4955,$D649),"")</f>
        <v>17.489806354045868</v>
      </c>
      <c r="AB649" s="24">
        <f>IF(ISNUMBER(AVERAGEIFS(ObservedSpeciesData!AB$2:AB$4955,ObservedSpeciesData!$A$2:$A$4955,$A649,ObservedSpeciesData!$D$2:$D$4955,$D649)),AVERAGEIFS(ObservedSpeciesData!AB$2:AB$4955,ObservedSpeciesData!$A$2:$A$4955,$A649,ObservedSpeciesData!$D$2:$D$4955,$D649),"")</f>
        <v>2.7983690166473389E-2</v>
      </c>
      <c r="AC649" s="24">
        <f>IF(ISNUMBER(AVERAGEIFS(ObservedSpeciesData!AC$2:AC$4955,ObservedSpeciesData!$A$2:$A$4955,$A649,ObservedSpeciesData!$D$2:$D$4955,$D649)),AVERAGEIFS(ObservedSpeciesData!AC$2:AC$4955,ObservedSpeciesData!$A$2:$A$4955,$A649,ObservedSpeciesData!$D$2:$D$4955,$D649),"")</f>
        <v>2.7983690166473389E-2</v>
      </c>
      <c r="AD649" s="23">
        <f>IF(ISNUMBER(AVERAGEIFS(ObservedSpeciesData!AD$2:AD$4955,ObservedSpeciesData!$A$2:$A$4955,$A649,ObservedSpeciesData!$D$2:$D$4955,$D649)),AVERAGEIFS(ObservedSpeciesData!AD$2:AD$4955,ObservedSpeciesData!$A$2:$A$4955,$A649,ObservedSpeciesData!$D$2:$D$4955,$D649),"")</f>
        <v>12.70260627746582</v>
      </c>
      <c r="AE649" s="24">
        <f>IF(ISNUMBER(AVERAGEIFS(ObservedSpeciesData!AE$2:AE$4955,ObservedSpeciesData!$A$2:$A$4955,$A649,ObservedSpeciesData!$D$2:$D$4955,$D649)),AVERAGEIFS(ObservedSpeciesData!AE$2:AE$4955,ObservedSpeciesData!$A$2:$A$4955,$A649,ObservedSpeciesData!$D$2:$D$4955,$D649),"")</f>
        <v>25.347944659223053</v>
      </c>
      <c r="AF649" s="23"/>
      <c r="AG649" s="24"/>
      <c r="AH649" s="23" t="str">
        <f>IF(ISNUMBER(AVERAGEIFS(ObservedSpeciesData!AH$2:AH$4955,ObservedSpeciesData!$A$2:$A$4955,$A649,ObservedSpeciesData!$D$2:$D$4955,$D649)),AVERAGEIFS(ObservedSpeciesData!AH$2:AH$4955,ObservedSpeciesData!$A$2:$A$4955,$A649,ObservedSpeciesData!$D$2:$D$4955,$D649),"")</f>
        <v/>
      </c>
      <c r="AI649" s="23" t="str">
        <f>IF(ISNUMBER(AVERAGEIFS(ObservedSpeciesData!AI$2:AI$4955,ObservedSpeciesData!$A$2:$A$4955,$A649,ObservedSpeciesData!$C$2:$C$4955,$C649,ObservedSpeciesData!$D$2:$D$4955,$D649)),AVERAGEIFS(ObservedSpeciesData!AI$2:AI$4955,ObservedSpeciesData!$A$2:$A$4955,$A649,ObservedSpeciesData!$C$2:$C$4955,$C649,ObservedSpeciesData!$D$2:$D$4955,$D649),"")</f>
        <v/>
      </c>
      <c r="AJ649" s="2">
        <f>COUNTIFS(ObservedSpeciesData!$A$2:$A$828,$A649,ObservedSpeciesData!$D$2:$D$828,$D649)</f>
        <v>0</v>
      </c>
      <c r="AK649" s="2">
        <f t="shared" si="10"/>
        <v>10</v>
      </c>
    </row>
    <row r="650" spans="1:37" x14ac:dyDescent="0.25">
      <c r="A650" s="14" t="s">
        <v>104</v>
      </c>
      <c r="B650" t="s">
        <v>98</v>
      </c>
      <c r="C650" t="s">
        <v>97</v>
      </c>
      <c r="D650" s="13">
        <v>41942</v>
      </c>
      <c r="E650">
        <v>1</v>
      </c>
      <c r="F650">
        <v>0</v>
      </c>
      <c r="G650" s="2" t="s">
        <v>89</v>
      </c>
      <c r="H650" s="2" t="s">
        <v>11</v>
      </c>
      <c r="I650">
        <v>2</v>
      </c>
      <c r="J650" s="2" t="s">
        <v>77</v>
      </c>
      <c r="K650" s="2">
        <f>IF(ISNUMBER(AVERAGEIFS(ObservedSpeciesData!K$2:K$4955,ObservedSpeciesData!$A$2:$A$4955,$A650,ObservedSpeciesData!$D$2:$D$4955,$D650)),AVERAGEIFS(ObservedSpeciesData!K$2:K$4955,ObservedSpeciesData!$A$2:$A$4955,$A650,ObservedSpeciesData!$D$2:$D$4955,$D650),"")</f>
        <v>0</v>
      </c>
      <c r="L650" s="26" t="str">
        <f>IF(ISNUMBER(AVERAGEIFS(ObservedSpeciesData!L$2:L$4955,ObservedSpeciesData!$A$2:$A$4955,$A650,ObservedSpeciesData!$D$2:$D$4955,$D650)),AVERAGEIFS(ObservedSpeciesData!L$2:L$4955,ObservedSpeciesData!$A$2:$A$4955,$A650,ObservedSpeciesData!$D$2:$D$4955,$D650),"")</f>
        <v/>
      </c>
      <c r="M650" s="23" t="str">
        <f>IF(ISNUMBER(AVERAGEIFS(ObservedSpeciesData!M$2:M$4955,ObservedSpeciesData!$A$2:$A$4955,$A650,ObservedSpeciesData!$D$2:$D$4955,$D650)),AVERAGEIFS(ObservedSpeciesData!M$2:M$4955,ObservedSpeciesData!$A$2:$A$4955,$A650,ObservedSpeciesData!$D$2:$D$4955,$D650),"")</f>
        <v/>
      </c>
      <c r="N650" s="23">
        <f>IF(ISNUMBER(AVERAGEIFS(ObservedSpeciesData!N$2:N$4955,ObservedSpeciesData!$A$2:$A$4955,$A650,ObservedSpeciesData!$D$2:$D$4955,$D650)),AVERAGEIFS(ObservedSpeciesData!N$2:N$4955,ObservedSpeciesData!$A$2:$A$4955,$A650,ObservedSpeciesData!$D$2:$D$4955,$D650),"")</f>
        <v>587.8663511870119</v>
      </c>
      <c r="O650" s="23">
        <f>IF(ISNUMBER(AVERAGEIFS(ObservedSpeciesData!O$2:O$4955,ObservedSpeciesData!$A$2:$A$4955,$A650,ObservedSpeciesData!$D$2:$D$4955,$D650)),AVERAGEIFS(ObservedSpeciesData!O$2:O$4955,ObservedSpeciesData!$A$2:$A$4955,$A650,ObservedSpeciesData!$D$2:$D$4955,$D650),"")</f>
        <v>58.786635118701184</v>
      </c>
      <c r="P650" s="23">
        <f>IF(ISNUMBER(AVERAGEIFS(ObservedSpeciesData!P$2:P$4955,ObservedSpeciesData!$A$2:$A$4955,$A650,ObservedSpeciesData!$C$2:$C$4955,$C650,ObservedSpeciesData!$D$2:$D$4955,$D650)),AVERAGEIFS(ObservedSpeciesData!P$2:P$4955,ObservedSpeciesData!$A$2:$A$4955,$A650,ObservedSpeciesData!$C$2:$C$4955,$C650,ObservedSpeciesData!$D$2:$D$4955,$D650),"")</f>
        <v>56.285946030380813</v>
      </c>
      <c r="Q650" s="23"/>
      <c r="R650" s="25" t="str">
        <f>IF(ISNUMBER(AVERAGEIFS(ObservedSpeciesData!R$2:R$4955,ObservedSpeciesData!$A$2:$A$4955,$A650,ObservedSpeciesData!$D$2:$D$4955,$D650)),AVERAGEIFS(ObservedSpeciesData!R$2:R$4955,ObservedSpeciesData!$A$2:$A$4955,$A650,ObservedSpeciesData!$D$2:$D$4955,$D650),"")</f>
        <v/>
      </c>
      <c r="S650" s="25" t="str">
        <f>IF(ISNUMBER(AVERAGEIFS(ObservedSpeciesData!S$2:S$4955,ObservedSpeciesData!$A$2:$A$4955,$A650,ObservedSpeciesData!$D$2:$D$4955,$D650)),AVERAGEIFS(ObservedSpeciesData!S$2:S$4955,ObservedSpeciesData!$A$2:$A$4955,$A650,ObservedSpeciesData!$D$2:$D$4955,$D650),"")</f>
        <v/>
      </c>
      <c r="T650" s="23" t="str">
        <f>IF(ISNUMBER(AVERAGEIFS(ObservedSpeciesData!T$2:T$4955,ObservedSpeciesData!$A$2:$A$4955,$A650,ObservedSpeciesData!$D$2:$D$4955,$D650)),AVERAGEIFS(ObservedSpeciesData!T$2:T$4955,ObservedSpeciesData!$A$2:$A$4955,$A650,ObservedSpeciesData!$D$2:$D$4955,$D650),"")</f>
        <v/>
      </c>
      <c r="U650" s="24" t="str">
        <f>IF(ISNUMBER(AVERAGEIFS(ObservedSpeciesData!U$2:U$4955,ObservedSpeciesData!$A$2:$A$4955,$A650,ObservedSpeciesData!$C$2:$C$4955,$C650,ObservedSpeciesData!$D$2:$D$4955,$D650)),AVERAGEIFS(ObservedSpeciesData!U$2:U$4955,ObservedSpeciesData!$A$2:$A$4955,$A650,ObservedSpeciesData!$C$2:$C$4955,$C650,ObservedSpeciesData!$D$2:$D$4955,$D650),"")</f>
        <v/>
      </c>
      <c r="V650" s="23">
        <f>IF(ISNUMBER(AVERAGEIFS(ObservedSpeciesData!V$2:V$4955,ObservedSpeciesData!$A$2:$A$4955,$A650,ObservedSpeciesData!$D$2:$D$4955,$D650)),AVERAGEIFS(ObservedSpeciesData!V$2:V$4955,ObservedSpeciesData!$A$2:$A$4955,$A650,ObservedSpeciesData!$D$2:$D$4955,$D650),"")</f>
        <v>23.317774772644043</v>
      </c>
      <c r="W650" s="23">
        <f>IF(ISNUMBER(AVERAGEIFS(ObservedSpeciesData!W$2:W$4955,ObservedSpeciesData!$A$2:$A$4955,$A650,ObservedSpeciesData!$D$2:$D$4955,$D650)),AVERAGEIFS(ObservedSpeciesData!W$2:W$4955,ObservedSpeciesData!$A$2:$A$4955,$A650,ObservedSpeciesData!$D$2:$D$4955,$D650),"")</f>
        <v>23.431385159492493</v>
      </c>
      <c r="X650" s="23">
        <f>IF(ISNUMBER(AVERAGEIFS(ObservedSpeciesData!X$2:X$4955,ObservedSpeciesData!$A$2:$A$4955,$A650,ObservedSpeciesData!$D$2:$D$4955,$D650)),AVERAGEIFS(ObservedSpeciesData!X$2:X$4955,ObservedSpeciesData!$A$2:$A$4955,$A650,ObservedSpeciesData!$D$2:$D$4955,$D650),"")</f>
        <v>73.243934154510498</v>
      </c>
      <c r="Y650" s="23">
        <f>IF(ISNUMBER(AVERAGEIFS(ObservedSpeciesData!Y$2:Y$4955,ObservedSpeciesData!$A$2:$A$4955,$A650,ObservedSpeciesData!$D$2:$D$4955,$D650)),AVERAGEIFS(ObservedSpeciesData!Y$2:Y$4955,ObservedSpeciesData!$A$2:$A$4955,$A650,ObservedSpeciesData!$D$2:$D$4955,$D650),"")</f>
        <v>42.393354892730713</v>
      </c>
      <c r="Z650" s="23">
        <f>IF(ISNUMBER(AVERAGEIFS(ObservedSpeciesData!Z$2:Z$4955,ObservedSpeciesData!$A$2:$A$4955,$A650,ObservedSpeciesData!$D$2:$D$4955,$D650)),AVERAGEIFS(ObservedSpeciesData!Z$2:Z$4955,ObservedSpeciesData!$A$2:$A$4955,$A650,ObservedSpeciesData!$D$2:$D$4955,$D650),"")</f>
        <v>88.748414993286133</v>
      </c>
      <c r="AA650" s="23">
        <f>IF(ISNUMBER(AVERAGEIFS(ObservedSpeciesData!AA$2:AA$4955,ObservedSpeciesData!$A$2:$A$4955,$A650,ObservedSpeciesData!$D$2:$D$4955,$D650)),AVERAGEIFS(ObservedSpeciesData!AA$2:AA$4955,ObservedSpeciesData!$A$2:$A$4955,$A650,ObservedSpeciesData!$D$2:$D$4955,$D650),"")</f>
        <v>14.221155226230621</v>
      </c>
      <c r="AB650" s="24">
        <f>IF(ISNUMBER(AVERAGEIFS(ObservedSpeciesData!AB$2:AB$4955,ObservedSpeciesData!$A$2:$A$4955,$A650,ObservedSpeciesData!$D$2:$D$4955,$D650)),AVERAGEIFS(ObservedSpeciesData!AB$2:AB$4955,ObservedSpeciesData!$A$2:$A$4955,$A650,ObservedSpeciesData!$D$2:$D$4955,$D650),"")</f>
        <v>2.2753848361968997E-2</v>
      </c>
      <c r="AC650" s="24">
        <f>IF(ISNUMBER(AVERAGEIFS(ObservedSpeciesData!AC$2:AC$4955,ObservedSpeciesData!$A$2:$A$4955,$A650,ObservedSpeciesData!$D$2:$D$4955,$D650)),AVERAGEIFS(ObservedSpeciesData!AC$2:AC$4955,ObservedSpeciesData!$A$2:$A$4955,$A650,ObservedSpeciesData!$D$2:$D$4955,$D650),"")</f>
        <v>2.2753848361968997E-2</v>
      </c>
      <c r="AD650" s="23">
        <f>IF(ISNUMBER(AVERAGEIFS(ObservedSpeciesData!AD$2:AD$4955,ObservedSpeciesData!$A$2:$A$4955,$A650,ObservedSpeciesData!$D$2:$D$4955,$D650)),AVERAGEIFS(ObservedSpeciesData!AD$2:AD$4955,ObservedSpeciesData!$A$2:$A$4955,$A650,ObservedSpeciesData!$D$2:$D$4955,$D650),"")</f>
        <v>11.719029464721681</v>
      </c>
      <c r="AE650" s="24">
        <f>IF(ISNUMBER(AVERAGEIFS(ObservedSpeciesData!AE$2:AE$4955,ObservedSpeciesData!$A$2:$A$4955,$A650,ObservedSpeciesData!$D$2:$D$4955,$D650)),AVERAGEIFS(ObservedSpeciesData!AE$2:AE$4955,ObservedSpeciesData!$A$2:$A$4955,$A650,ObservedSpeciesData!$D$2:$D$4955,$D650),"")</f>
        <v>27.93519829716999</v>
      </c>
      <c r="AF650" s="23"/>
      <c r="AG650" s="24"/>
      <c r="AH650" s="23">
        <f>IF(ISNUMBER(AVERAGEIFS(ObservedSpeciesData!AH$2:AH$4955,ObservedSpeciesData!$A$2:$A$4955,$A650,ObservedSpeciesData!$D$2:$D$4955,$D650)),AVERAGEIFS(ObservedSpeciesData!AH$2:AH$4955,ObservedSpeciesData!$A$2:$A$4955,$A650,ObservedSpeciesData!$D$2:$D$4955,$D650),"")</f>
        <v>1.343</v>
      </c>
      <c r="AI650" s="23">
        <f>IF(ISNUMBER(AVERAGEIFS(ObservedSpeciesData!AI$2:AI$4955,ObservedSpeciesData!$A$2:$A$4955,$A650,ObservedSpeciesData!$C$2:$C$4955,$C650,ObservedSpeciesData!$D$2:$D$4955,$D650)),AVERAGEIFS(ObservedSpeciesData!AI$2:AI$4955,ObservedSpeciesData!$A$2:$A$4955,$A650,ObservedSpeciesData!$C$2:$C$4955,$C650,ObservedSpeciesData!$D$2:$D$4955,$D650),"")</f>
        <v>1.2442500000000001</v>
      </c>
      <c r="AJ650" s="2">
        <f>COUNTIFS(ObservedSpeciesData!$A$2:$A$828,$A650,ObservedSpeciesData!$D$2:$D$828,$D650)</f>
        <v>0</v>
      </c>
      <c r="AK650" s="2">
        <f t="shared" si="10"/>
        <v>15</v>
      </c>
    </row>
    <row r="651" spans="1:37" x14ac:dyDescent="0.25">
      <c r="A651" s="14" t="s">
        <v>103</v>
      </c>
      <c r="B651" t="s">
        <v>98</v>
      </c>
      <c r="C651" t="s">
        <v>97</v>
      </c>
      <c r="D651" s="13">
        <v>41942</v>
      </c>
      <c r="E651">
        <v>1</v>
      </c>
      <c r="F651">
        <v>50</v>
      </c>
      <c r="G651" s="2" t="s">
        <v>89</v>
      </c>
      <c r="H651" s="2" t="s">
        <v>11</v>
      </c>
      <c r="I651">
        <v>2</v>
      </c>
      <c r="J651" s="2" t="s">
        <v>77</v>
      </c>
      <c r="K651" s="2">
        <f>IF(ISNUMBER(AVERAGEIFS(ObservedSpeciesData!K$2:K$4955,ObservedSpeciesData!$A$2:$A$4955,$A651,ObservedSpeciesData!$D$2:$D$4955,$D651)),AVERAGEIFS(ObservedSpeciesData!K$2:K$4955,ObservedSpeciesData!$A$2:$A$4955,$A651,ObservedSpeciesData!$D$2:$D$4955,$D651),"")</f>
        <v>45</v>
      </c>
      <c r="L651" s="26" t="str">
        <f>IF(ISNUMBER(AVERAGEIFS(ObservedSpeciesData!L$2:L$4955,ObservedSpeciesData!$A$2:$A$4955,$A651,ObservedSpeciesData!$D$2:$D$4955,$D651)),AVERAGEIFS(ObservedSpeciesData!L$2:L$4955,ObservedSpeciesData!$A$2:$A$4955,$A651,ObservedSpeciesData!$D$2:$D$4955,$D651),"")</f>
        <v/>
      </c>
      <c r="M651" s="23" t="str">
        <f>IF(ISNUMBER(AVERAGEIFS(ObservedSpeciesData!M$2:M$4955,ObservedSpeciesData!$A$2:$A$4955,$A651,ObservedSpeciesData!$D$2:$D$4955,$D651)),AVERAGEIFS(ObservedSpeciesData!M$2:M$4955,ObservedSpeciesData!$A$2:$A$4955,$A651,ObservedSpeciesData!$D$2:$D$4955,$D651),"")</f>
        <v/>
      </c>
      <c r="N651" s="23">
        <f>IF(ISNUMBER(AVERAGEIFS(ObservedSpeciesData!N$2:N$4955,ObservedSpeciesData!$A$2:$A$4955,$A651,ObservedSpeciesData!$D$2:$D$4955,$D651)),AVERAGEIFS(ObservedSpeciesData!N$2:N$4955,ObservedSpeciesData!$A$2:$A$4955,$A651,ObservedSpeciesData!$D$2:$D$4955,$D651),"")</f>
        <v>627.21180172422066</v>
      </c>
      <c r="O651" s="23">
        <f>IF(ISNUMBER(AVERAGEIFS(ObservedSpeciesData!O$2:O$4955,ObservedSpeciesData!$A$2:$A$4955,$A651,ObservedSpeciesData!$D$2:$D$4955,$D651)),AVERAGEIFS(ObservedSpeciesData!O$2:O$4955,ObservedSpeciesData!$A$2:$A$4955,$A651,ObservedSpeciesData!$D$2:$D$4955,$D651),"")</f>
        <v>62.721180172422059</v>
      </c>
      <c r="P651" s="23">
        <f>IF(ISNUMBER(AVERAGEIFS(ObservedSpeciesData!P$2:P$4955,ObservedSpeciesData!$A$2:$A$4955,$A651,ObservedSpeciesData!$C$2:$C$4955,$C651,ObservedSpeciesData!$D$2:$D$4955,$D651)),AVERAGEIFS(ObservedSpeciesData!P$2:P$4955,ObservedSpeciesData!$A$2:$A$4955,$A651,ObservedSpeciesData!$C$2:$C$4955,$C651,ObservedSpeciesData!$D$2:$D$4955,$D651),"")</f>
        <v>65.514389571461095</v>
      </c>
      <c r="Q651" s="23"/>
      <c r="R651" s="25" t="str">
        <f>IF(ISNUMBER(AVERAGEIFS(ObservedSpeciesData!R$2:R$4955,ObservedSpeciesData!$A$2:$A$4955,$A651,ObservedSpeciesData!$D$2:$D$4955,$D651)),AVERAGEIFS(ObservedSpeciesData!R$2:R$4955,ObservedSpeciesData!$A$2:$A$4955,$A651,ObservedSpeciesData!$D$2:$D$4955,$D651),"")</f>
        <v/>
      </c>
      <c r="S651" s="25" t="str">
        <f>IF(ISNUMBER(AVERAGEIFS(ObservedSpeciesData!S$2:S$4955,ObservedSpeciesData!$A$2:$A$4955,$A651,ObservedSpeciesData!$D$2:$D$4955,$D651)),AVERAGEIFS(ObservedSpeciesData!S$2:S$4955,ObservedSpeciesData!$A$2:$A$4955,$A651,ObservedSpeciesData!$D$2:$D$4955,$D651),"")</f>
        <v/>
      </c>
      <c r="T651" s="23" t="str">
        <f>IF(ISNUMBER(AVERAGEIFS(ObservedSpeciesData!T$2:T$4955,ObservedSpeciesData!$A$2:$A$4955,$A651,ObservedSpeciesData!$D$2:$D$4955,$D651)),AVERAGEIFS(ObservedSpeciesData!T$2:T$4955,ObservedSpeciesData!$A$2:$A$4955,$A651,ObservedSpeciesData!$D$2:$D$4955,$D651),"")</f>
        <v/>
      </c>
      <c r="U651" s="24" t="str">
        <f>IF(ISNUMBER(AVERAGEIFS(ObservedSpeciesData!U$2:U$4955,ObservedSpeciesData!$A$2:$A$4955,$A651,ObservedSpeciesData!$C$2:$C$4955,$C651,ObservedSpeciesData!$D$2:$D$4955,$D651)),AVERAGEIFS(ObservedSpeciesData!U$2:U$4955,ObservedSpeciesData!$A$2:$A$4955,$A651,ObservedSpeciesData!$C$2:$C$4955,$C651,ObservedSpeciesData!$D$2:$D$4955,$D651),"")</f>
        <v/>
      </c>
      <c r="V651" s="23">
        <f>IF(ISNUMBER(AVERAGEIFS(ObservedSpeciesData!V$2:V$4955,ObservedSpeciesData!$A$2:$A$4955,$A651,ObservedSpeciesData!$D$2:$D$4955,$D651)),AVERAGEIFS(ObservedSpeciesData!V$2:V$4955,ObservedSpeciesData!$A$2:$A$4955,$A651,ObservedSpeciesData!$D$2:$D$4955,$D651),"")</f>
        <v>22.356368780136108</v>
      </c>
      <c r="W651" s="23">
        <f>IF(ISNUMBER(AVERAGEIFS(ObservedSpeciesData!W$2:W$4955,ObservedSpeciesData!$A$2:$A$4955,$A651,ObservedSpeciesData!$D$2:$D$4955,$D651)),AVERAGEIFS(ObservedSpeciesData!W$2:W$4955,ObservedSpeciesData!$A$2:$A$4955,$A651,ObservedSpeciesData!$D$2:$D$4955,$D651),"")</f>
        <v>26.392554521560669</v>
      </c>
      <c r="X651" s="23">
        <f>IF(ISNUMBER(AVERAGEIFS(ObservedSpeciesData!X$2:X$4955,ObservedSpeciesData!$A$2:$A$4955,$A651,ObservedSpeciesData!$D$2:$D$4955,$D651)),AVERAGEIFS(ObservedSpeciesData!X$2:X$4955,ObservedSpeciesData!$A$2:$A$4955,$A651,ObservedSpeciesData!$D$2:$D$4955,$D651),"")</f>
        <v>75.551209449768066</v>
      </c>
      <c r="Y651" s="23">
        <f>IF(ISNUMBER(AVERAGEIFS(ObservedSpeciesData!Y$2:Y$4955,ObservedSpeciesData!$A$2:$A$4955,$A651,ObservedSpeciesData!$D$2:$D$4955,$D651)),AVERAGEIFS(ObservedSpeciesData!Y$2:Y$4955,ObservedSpeciesData!$A$2:$A$4955,$A651,ObservedSpeciesData!$D$2:$D$4955,$D651),"")</f>
        <v>40.52323842048645</v>
      </c>
      <c r="Z651" s="23">
        <f>IF(ISNUMBER(AVERAGEIFS(ObservedSpeciesData!Z$2:Z$4955,ObservedSpeciesData!$A$2:$A$4955,$A651,ObservedSpeciesData!$D$2:$D$4955,$D651)),AVERAGEIFS(ObservedSpeciesData!Z$2:Z$4955,ObservedSpeciesData!$A$2:$A$4955,$A651,ObservedSpeciesData!$D$2:$D$4955,$D651),"")</f>
        <v>89.057385921478271</v>
      </c>
      <c r="AA651" s="23">
        <f>IF(ISNUMBER(AVERAGEIFS(ObservedSpeciesData!AA$2:AA$4955,ObservedSpeciesData!$A$2:$A$4955,$A651,ObservedSpeciesData!$D$2:$D$4955,$D651)),AVERAGEIFS(ObservedSpeciesData!AA$2:AA$4955,ObservedSpeciesData!$A$2:$A$4955,$A651,ObservedSpeciesData!$D$2:$D$4955,$D651),"")</f>
        <v>13.852483093738556</v>
      </c>
      <c r="AB651" s="24">
        <f>IF(ISNUMBER(AVERAGEIFS(ObservedSpeciesData!AB$2:AB$4955,ObservedSpeciesData!$A$2:$A$4955,$A651,ObservedSpeciesData!$D$2:$D$4955,$D651)),AVERAGEIFS(ObservedSpeciesData!AB$2:AB$4955,ObservedSpeciesData!$A$2:$A$4955,$A651,ObservedSpeciesData!$D$2:$D$4955,$D651),"")</f>
        <v>2.2163972949981688E-2</v>
      </c>
      <c r="AC651" s="24">
        <f>IF(ISNUMBER(AVERAGEIFS(ObservedSpeciesData!AC$2:AC$4955,ObservedSpeciesData!$A$2:$A$4955,$A651,ObservedSpeciesData!$D$2:$D$4955,$D651)),AVERAGEIFS(ObservedSpeciesData!AC$2:AC$4955,ObservedSpeciesData!$A$2:$A$4955,$A651,ObservedSpeciesData!$D$2:$D$4955,$D651),"")</f>
        <v>2.2163972949981688E-2</v>
      </c>
      <c r="AD651" s="23">
        <f>IF(ISNUMBER(AVERAGEIFS(ObservedSpeciesData!AD$2:AD$4955,ObservedSpeciesData!$A$2:$A$4955,$A651,ObservedSpeciesData!$D$2:$D$4955,$D651)),AVERAGEIFS(ObservedSpeciesData!AD$2:AD$4955,ObservedSpeciesData!$A$2:$A$4955,$A651,ObservedSpeciesData!$D$2:$D$4955,$D651),"")</f>
        <v>12.08819351196289</v>
      </c>
      <c r="AE651" s="24">
        <f>IF(ISNUMBER(AVERAGEIFS(ObservedSpeciesData!AE$2:AE$4955,ObservedSpeciesData!$A$2:$A$4955,$A651,ObservedSpeciesData!$D$2:$D$4955,$D651)),AVERAGEIFS(ObservedSpeciesData!AE$2:AE$4955,ObservedSpeciesData!$A$2:$A$4955,$A651,ObservedSpeciesData!$D$2:$D$4955,$D651),"")</f>
        <v>28.312466544735543</v>
      </c>
      <c r="AF651" s="23"/>
      <c r="AG651" s="24"/>
      <c r="AH651" s="23">
        <f>IF(ISNUMBER(AVERAGEIFS(ObservedSpeciesData!AH$2:AH$4955,ObservedSpeciesData!$A$2:$A$4955,$A651,ObservedSpeciesData!$D$2:$D$4955,$D651)),AVERAGEIFS(ObservedSpeciesData!AH$2:AH$4955,ObservedSpeciesData!$A$2:$A$4955,$A651,ObservedSpeciesData!$D$2:$D$4955,$D651),"")</f>
        <v>1.4001249999999998</v>
      </c>
      <c r="AI651" s="23">
        <f>IF(ISNUMBER(AVERAGEIFS(ObservedSpeciesData!AI$2:AI$4955,ObservedSpeciesData!$A$2:$A$4955,$A651,ObservedSpeciesData!$C$2:$C$4955,$C651,ObservedSpeciesData!$D$2:$D$4955,$D651)),AVERAGEIFS(ObservedSpeciesData!AI$2:AI$4955,ObservedSpeciesData!$A$2:$A$4955,$A651,ObservedSpeciesData!$C$2:$C$4955,$C651,ObservedSpeciesData!$D$2:$D$4955,$D651),"")</f>
        <v>1.429</v>
      </c>
      <c r="AJ651" s="2">
        <f>COUNTIFS(ObservedSpeciesData!$A$2:$A$828,$A651,ObservedSpeciesData!$D$2:$D$828,$D651)</f>
        <v>0</v>
      </c>
      <c r="AK651" s="2">
        <f t="shared" si="10"/>
        <v>15</v>
      </c>
    </row>
    <row r="652" spans="1:37" x14ac:dyDescent="0.25">
      <c r="A652" s="14" t="s">
        <v>102</v>
      </c>
      <c r="B652" t="s">
        <v>98</v>
      </c>
      <c r="C652" t="s">
        <v>97</v>
      </c>
      <c r="D652" s="13">
        <v>41942</v>
      </c>
      <c r="E652">
        <v>1</v>
      </c>
      <c r="F652">
        <v>100</v>
      </c>
      <c r="G652" s="2" t="s">
        <v>89</v>
      </c>
      <c r="H652" s="2" t="s">
        <v>11</v>
      </c>
      <c r="I652">
        <v>2</v>
      </c>
      <c r="J652" s="2" t="s">
        <v>77</v>
      </c>
      <c r="K652" s="2">
        <f>IF(ISNUMBER(AVERAGEIFS(ObservedSpeciesData!K$2:K$4955,ObservedSpeciesData!$A$2:$A$4955,$A652,ObservedSpeciesData!$D$2:$D$4955,$D652)),AVERAGEIFS(ObservedSpeciesData!K$2:K$4955,ObservedSpeciesData!$A$2:$A$4955,$A652,ObservedSpeciesData!$D$2:$D$4955,$D652),"")</f>
        <v>90</v>
      </c>
      <c r="L652" s="26" t="str">
        <f>IF(ISNUMBER(AVERAGEIFS(ObservedSpeciesData!L$2:L$4955,ObservedSpeciesData!$A$2:$A$4955,$A652,ObservedSpeciesData!$D$2:$D$4955,$D652)),AVERAGEIFS(ObservedSpeciesData!L$2:L$4955,ObservedSpeciesData!$A$2:$A$4955,$A652,ObservedSpeciesData!$D$2:$D$4955,$D652),"")</f>
        <v/>
      </c>
      <c r="M652" s="23" t="str">
        <f>IF(ISNUMBER(AVERAGEIFS(ObservedSpeciesData!M$2:M$4955,ObservedSpeciesData!$A$2:$A$4955,$A652,ObservedSpeciesData!$D$2:$D$4955,$D652)),AVERAGEIFS(ObservedSpeciesData!M$2:M$4955,ObservedSpeciesData!$A$2:$A$4955,$A652,ObservedSpeciesData!$D$2:$D$4955,$D652),"")</f>
        <v/>
      </c>
      <c r="N652" s="23">
        <f>IF(ISNUMBER(AVERAGEIFS(ObservedSpeciesData!N$2:N$4955,ObservedSpeciesData!$A$2:$A$4955,$A652,ObservedSpeciesData!$D$2:$D$4955,$D652)),AVERAGEIFS(ObservedSpeciesData!N$2:N$4955,ObservedSpeciesData!$A$2:$A$4955,$A652,ObservedSpeciesData!$D$2:$D$4955,$D652),"")</f>
        <v>802.30060999410421</v>
      </c>
      <c r="O652" s="23">
        <f>IF(ISNUMBER(AVERAGEIFS(ObservedSpeciesData!O$2:O$4955,ObservedSpeciesData!$A$2:$A$4955,$A652,ObservedSpeciesData!$D$2:$D$4955,$D652)),AVERAGEIFS(ObservedSpeciesData!O$2:O$4955,ObservedSpeciesData!$A$2:$A$4955,$A652,ObservedSpeciesData!$D$2:$D$4955,$D652),"")</f>
        <v>80.230060999410426</v>
      </c>
      <c r="P652" s="23">
        <f>IF(ISNUMBER(AVERAGEIFS(ObservedSpeciesData!P$2:P$4955,ObservedSpeciesData!$A$2:$A$4955,$A652,ObservedSpeciesData!$C$2:$C$4955,$C652,ObservedSpeciesData!$D$2:$D$4955,$D652)),AVERAGEIFS(ObservedSpeciesData!P$2:P$4955,ObservedSpeciesData!$A$2:$A$4955,$A652,ObservedSpeciesData!$C$2:$C$4955,$C652,ObservedSpeciesData!$D$2:$D$4955,$D652),"")</f>
        <v>80.335759532368954</v>
      </c>
      <c r="Q652" s="23"/>
      <c r="R652" s="25" t="str">
        <f>IF(ISNUMBER(AVERAGEIFS(ObservedSpeciesData!R$2:R$4955,ObservedSpeciesData!$A$2:$A$4955,$A652,ObservedSpeciesData!$D$2:$D$4955,$D652)),AVERAGEIFS(ObservedSpeciesData!R$2:R$4955,ObservedSpeciesData!$A$2:$A$4955,$A652,ObservedSpeciesData!$D$2:$D$4955,$D652),"")</f>
        <v/>
      </c>
      <c r="S652" s="25" t="str">
        <f>IF(ISNUMBER(AVERAGEIFS(ObservedSpeciesData!S$2:S$4955,ObservedSpeciesData!$A$2:$A$4955,$A652,ObservedSpeciesData!$D$2:$D$4955,$D652)),AVERAGEIFS(ObservedSpeciesData!S$2:S$4955,ObservedSpeciesData!$A$2:$A$4955,$A652,ObservedSpeciesData!$D$2:$D$4955,$D652),"")</f>
        <v/>
      </c>
      <c r="T652" s="23" t="str">
        <f>IF(ISNUMBER(AVERAGEIFS(ObservedSpeciesData!T$2:T$4955,ObservedSpeciesData!$A$2:$A$4955,$A652,ObservedSpeciesData!$D$2:$D$4955,$D652)),AVERAGEIFS(ObservedSpeciesData!T$2:T$4955,ObservedSpeciesData!$A$2:$A$4955,$A652,ObservedSpeciesData!$D$2:$D$4955,$D652),"")</f>
        <v/>
      </c>
      <c r="U652" s="24" t="str">
        <f>IF(ISNUMBER(AVERAGEIFS(ObservedSpeciesData!U$2:U$4955,ObservedSpeciesData!$A$2:$A$4955,$A652,ObservedSpeciesData!$C$2:$C$4955,$C652,ObservedSpeciesData!$D$2:$D$4955,$D652)),AVERAGEIFS(ObservedSpeciesData!U$2:U$4955,ObservedSpeciesData!$A$2:$A$4955,$A652,ObservedSpeciesData!$C$2:$C$4955,$C652,ObservedSpeciesData!$D$2:$D$4955,$D652),"")</f>
        <v/>
      </c>
      <c r="V652" s="23">
        <f>IF(ISNUMBER(AVERAGEIFS(ObservedSpeciesData!V$2:V$4955,ObservedSpeciesData!$A$2:$A$4955,$A652,ObservedSpeciesData!$D$2:$D$4955,$D652)),AVERAGEIFS(ObservedSpeciesData!V$2:V$4955,ObservedSpeciesData!$A$2:$A$4955,$A652,ObservedSpeciesData!$D$2:$D$4955,$D652),"")</f>
        <v>21.814772963523865</v>
      </c>
      <c r="W652" s="23">
        <f>IF(ISNUMBER(AVERAGEIFS(ObservedSpeciesData!W$2:W$4955,ObservedSpeciesData!$A$2:$A$4955,$A652,ObservedSpeciesData!$D$2:$D$4955,$D652)),AVERAGEIFS(ObservedSpeciesData!W$2:W$4955,ObservedSpeciesData!$A$2:$A$4955,$A652,ObservedSpeciesData!$D$2:$D$4955,$D652),"")</f>
        <v>28.179009437561035</v>
      </c>
      <c r="X652" s="23">
        <f>IF(ISNUMBER(AVERAGEIFS(ObservedSpeciesData!X$2:X$4955,ObservedSpeciesData!$A$2:$A$4955,$A652,ObservedSpeciesData!$D$2:$D$4955,$D652)),AVERAGEIFS(ObservedSpeciesData!X$2:X$4955,ObservedSpeciesData!$A$2:$A$4955,$A652,ObservedSpeciesData!$D$2:$D$4955,$D652),"")</f>
        <v>77.895790100097656</v>
      </c>
      <c r="Y652" s="23">
        <f>IF(ISNUMBER(AVERAGEIFS(ObservedSpeciesData!Y$2:Y$4955,ObservedSpeciesData!$A$2:$A$4955,$A652,ObservedSpeciesData!$D$2:$D$4955,$D652)),AVERAGEIFS(ObservedSpeciesData!Y$2:Y$4955,ObservedSpeciesData!$A$2:$A$4955,$A652,ObservedSpeciesData!$D$2:$D$4955,$D652),"")</f>
        <v>39.498345375061035</v>
      </c>
      <c r="Z652" s="23">
        <f>IF(ISNUMBER(AVERAGEIFS(ObservedSpeciesData!Z$2:Z$4955,ObservedSpeciesData!$A$2:$A$4955,$A652,ObservedSpeciesData!$D$2:$D$4955,$D652)),AVERAGEIFS(ObservedSpeciesData!Z$2:Z$4955,ObservedSpeciesData!$A$2:$A$4955,$A652,ObservedSpeciesData!$D$2:$D$4955,$D652),"")</f>
        <v>89.501470565795898</v>
      </c>
      <c r="AA652" s="23">
        <f>IF(ISNUMBER(AVERAGEIFS(ObservedSpeciesData!AA$2:AA$4955,ObservedSpeciesData!$A$2:$A$4955,$A652,ObservedSpeciesData!$D$2:$D$4955,$D652)),AVERAGEIFS(ObservedSpeciesData!AA$2:AA$4955,ObservedSpeciesData!$A$2:$A$4955,$A652,ObservedSpeciesData!$D$2:$D$4955,$D652),"")</f>
        <v>14.133708238601685</v>
      </c>
      <c r="AB652" s="24">
        <f>IF(ISNUMBER(AVERAGEIFS(ObservedSpeciesData!AB$2:AB$4955,ObservedSpeciesData!$A$2:$A$4955,$A652,ObservedSpeciesData!$D$2:$D$4955,$D652)),AVERAGEIFS(ObservedSpeciesData!AB$2:AB$4955,ObservedSpeciesData!$A$2:$A$4955,$A652,ObservedSpeciesData!$D$2:$D$4955,$D652),"")</f>
        <v>2.2613933181762698E-2</v>
      </c>
      <c r="AC652" s="24">
        <f>IF(ISNUMBER(AVERAGEIFS(ObservedSpeciesData!AC$2:AC$4955,ObservedSpeciesData!$A$2:$A$4955,$A652,ObservedSpeciesData!$D$2:$D$4955,$D652)),AVERAGEIFS(ObservedSpeciesData!AC$2:AC$4955,ObservedSpeciesData!$A$2:$A$4955,$A652,ObservedSpeciesData!$D$2:$D$4955,$D652),"")</f>
        <v>2.2613933181762698E-2</v>
      </c>
      <c r="AD652" s="23">
        <f>IF(ISNUMBER(AVERAGEIFS(ObservedSpeciesData!AD$2:AD$4955,ObservedSpeciesData!$A$2:$A$4955,$A652,ObservedSpeciesData!$D$2:$D$4955,$D652)),AVERAGEIFS(ObservedSpeciesData!AD$2:AD$4955,ObservedSpeciesData!$A$2:$A$4955,$A652,ObservedSpeciesData!$D$2:$D$4955,$D652),"")</f>
        <v>12.463326416015626</v>
      </c>
      <c r="AE652" s="24">
        <f>IF(ISNUMBER(AVERAGEIFS(ObservedSpeciesData!AE$2:AE$4955,ObservedSpeciesData!$A$2:$A$4955,$A652,ObservedSpeciesData!$D$2:$D$4955,$D652)),AVERAGEIFS(ObservedSpeciesData!AE$2:AE$4955,ObservedSpeciesData!$A$2:$A$4955,$A652,ObservedSpeciesData!$D$2:$D$4955,$D652),"")</f>
        <v>27.757828425923982</v>
      </c>
      <c r="AF652" s="23"/>
      <c r="AG652" s="24"/>
      <c r="AH652" s="23">
        <f>IF(ISNUMBER(AVERAGEIFS(ObservedSpeciesData!AH$2:AH$4955,ObservedSpeciesData!$A$2:$A$4955,$A652,ObservedSpeciesData!$D$2:$D$4955,$D652)),AVERAGEIFS(ObservedSpeciesData!AH$2:AH$4955,ObservedSpeciesData!$A$2:$A$4955,$A652,ObservedSpeciesData!$D$2:$D$4955,$D652),"")</f>
        <v>1.7993749999999999</v>
      </c>
      <c r="AI652" s="23">
        <f>IF(ISNUMBER(AVERAGEIFS(ObservedSpeciesData!AI$2:AI$4955,ObservedSpeciesData!$A$2:$A$4955,$A652,ObservedSpeciesData!$C$2:$C$4955,$C652,ObservedSpeciesData!$D$2:$D$4955,$D652)),AVERAGEIFS(ObservedSpeciesData!AI$2:AI$4955,ObservedSpeciesData!$A$2:$A$4955,$A652,ObservedSpeciesData!$C$2:$C$4955,$C652,ObservedSpeciesData!$D$2:$D$4955,$D652),"")</f>
        <v>1.726</v>
      </c>
      <c r="AJ652" s="2">
        <f>COUNTIFS(ObservedSpeciesData!$A$2:$A$828,$A652,ObservedSpeciesData!$D$2:$D$828,$D652)</f>
        <v>0</v>
      </c>
      <c r="AK652" s="2">
        <f t="shared" si="10"/>
        <v>15</v>
      </c>
    </row>
    <row r="653" spans="1:37" x14ac:dyDescent="0.25">
      <c r="A653" s="14" t="s">
        <v>101</v>
      </c>
      <c r="B653" t="s">
        <v>98</v>
      </c>
      <c r="C653" t="s">
        <v>97</v>
      </c>
      <c r="D653" s="13">
        <v>41942</v>
      </c>
      <c r="E653">
        <v>1</v>
      </c>
      <c r="F653">
        <v>200</v>
      </c>
      <c r="G653" s="2" t="s">
        <v>89</v>
      </c>
      <c r="H653" s="2" t="s">
        <v>11</v>
      </c>
      <c r="I653">
        <v>2</v>
      </c>
      <c r="J653" s="2" t="s">
        <v>77</v>
      </c>
      <c r="K653" s="2">
        <f>IF(ISNUMBER(AVERAGEIFS(ObservedSpeciesData!K$2:K$4955,ObservedSpeciesData!$A$2:$A$4955,$A653,ObservedSpeciesData!$D$2:$D$4955,$D653)),AVERAGEIFS(ObservedSpeciesData!K$2:K$4955,ObservedSpeciesData!$A$2:$A$4955,$A653,ObservedSpeciesData!$D$2:$D$4955,$D653),"")</f>
        <v>180</v>
      </c>
      <c r="L653" s="26" t="str">
        <f>IF(ISNUMBER(AVERAGEIFS(ObservedSpeciesData!L$2:L$4955,ObservedSpeciesData!$A$2:$A$4955,$A653,ObservedSpeciesData!$D$2:$D$4955,$D653)),AVERAGEIFS(ObservedSpeciesData!L$2:L$4955,ObservedSpeciesData!$A$2:$A$4955,$A653,ObservedSpeciesData!$D$2:$D$4955,$D653),"")</f>
        <v/>
      </c>
      <c r="M653" s="23" t="str">
        <f>IF(ISNUMBER(AVERAGEIFS(ObservedSpeciesData!M$2:M$4955,ObservedSpeciesData!$A$2:$A$4955,$A653,ObservedSpeciesData!$D$2:$D$4955,$D653)),AVERAGEIFS(ObservedSpeciesData!M$2:M$4955,ObservedSpeciesData!$A$2:$A$4955,$A653,ObservedSpeciesData!$D$2:$D$4955,$D653),"")</f>
        <v/>
      </c>
      <c r="N653" s="23">
        <f>IF(ISNUMBER(AVERAGEIFS(ObservedSpeciesData!N$2:N$4955,ObservedSpeciesData!$A$2:$A$4955,$A653,ObservedSpeciesData!$D$2:$D$4955,$D653)),AVERAGEIFS(ObservedSpeciesData!N$2:N$4955,ObservedSpeciesData!$A$2:$A$4955,$A653,ObservedSpeciesData!$D$2:$D$4955,$D653),"")</f>
        <v>1086.1018092410864</v>
      </c>
      <c r="O653" s="23">
        <f>IF(ISNUMBER(AVERAGEIFS(ObservedSpeciesData!O$2:O$4955,ObservedSpeciesData!$A$2:$A$4955,$A653,ObservedSpeciesData!$D$2:$D$4955,$D653)),AVERAGEIFS(ObservedSpeciesData!O$2:O$4955,ObservedSpeciesData!$A$2:$A$4955,$A653,ObservedSpeciesData!$D$2:$D$4955,$D653),"")</f>
        <v>108.61018092410866</v>
      </c>
      <c r="P653" s="23">
        <f>IF(ISNUMBER(AVERAGEIFS(ObservedSpeciesData!P$2:P$4955,ObservedSpeciesData!$A$2:$A$4955,$A653,ObservedSpeciesData!$C$2:$C$4955,$C653,ObservedSpeciesData!$D$2:$D$4955,$D653)),AVERAGEIFS(ObservedSpeciesData!P$2:P$4955,ObservedSpeciesData!$A$2:$A$4955,$A653,ObservedSpeciesData!$C$2:$C$4955,$C653,ObservedSpeciesData!$D$2:$D$4955,$D653),"")</f>
        <v>124.40762876701865</v>
      </c>
      <c r="Q653" s="23"/>
      <c r="R653" s="25" t="str">
        <f>IF(ISNUMBER(AVERAGEIFS(ObservedSpeciesData!R$2:R$4955,ObservedSpeciesData!$A$2:$A$4955,$A653,ObservedSpeciesData!$D$2:$D$4955,$D653)),AVERAGEIFS(ObservedSpeciesData!R$2:R$4955,ObservedSpeciesData!$A$2:$A$4955,$A653,ObservedSpeciesData!$D$2:$D$4955,$D653),"")</f>
        <v/>
      </c>
      <c r="S653" s="25" t="str">
        <f>IF(ISNUMBER(AVERAGEIFS(ObservedSpeciesData!S$2:S$4955,ObservedSpeciesData!$A$2:$A$4955,$A653,ObservedSpeciesData!$D$2:$D$4955,$D653)),AVERAGEIFS(ObservedSpeciesData!S$2:S$4955,ObservedSpeciesData!$A$2:$A$4955,$A653,ObservedSpeciesData!$D$2:$D$4955,$D653),"")</f>
        <v/>
      </c>
      <c r="T653" s="23" t="str">
        <f>IF(ISNUMBER(AVERAGEIFS(ObservedSpeciesData!T$2:T$4955,ObservedSpeciesData!$A$2:$A$4955,$A653,ObservedSpeciesData!$D$2:$D$4955,$D653)),AVERAGEIFS(ObservedSpeciesData!T$2:T$4955,ObservedSpeciesData!$A$2:$A$4955,$A653,ObservedSpeciesData!$D$2:$D$4955,$D653),"")</f>
        <v/>
      </c>
      <c r="U653" s="24" t="str">
        <f>IF(ISNUMBER(AVERAGEIFS(ObservedSpeciesData!U$2:U$4955,ObservedSpeciesData!$A$2:$A$4955,$A653,ObservedSpeciesData!$C$2:$C$4955,$C653,ObservedSpeciesData!$D$2:$D$4955,$D653)),AVERAGEIFS(ObservedSpeciesData!U$2:U$4955,ObservedSpeciesData!$A$2:$A$4955,$A653,ObservedSpeciesData!$C$2:$C$4955,$C653,ObservedSpeciesData!$D$2:$D$4955,$D653),"")</f>
        <v/>
      </c>
      <c r="V653" s="23">
        <f>IF(ISNUMBER(AVERAGEIFS(ObservedSpeciesData!V$2:V$4955,ObservedSpeciesData!$A$2:$A$4955,$A653,ObservedSpeciesData!$D$2:$D$4955,$D653)),AVERAGEIFS(ObservedSpeciesData!V$2:V$4955,ObservedSpeciesData!$A$2:$A$4955,$A653,ObservedSpeciesData!$D$2:$D$4955,$D653),"")</f>
        <v>21.985806107521057</v>
      </c>
      <c r="W653" s="23">
        <f>IF(ISNUMBER(AVERAGEIFS(ObservedSpeciesData!W$2:W$4955,ObservedSpeciesData!$A$2:$A$4955,$A653,ObservedSpeciesData!$D$2:$D$4955,$D653)),AVERAGEIFS(ObservedSpeciesData!W$2:W$4955,ObservedSpeciesData!$A$2:$A$4955,$A653,ObservedSpeciesData!$D$2:$D$4955,$D653),"")</f>
        <v>27.723982810974121</v>
      </c>
      <c r="X653" s="23">
        <f>IF(ISNUMBER(AVERAGEIFS(ObservedSpeciesData!X$2:X$4955,ObservedSpeciesData!$A$2:$A$4955,$A653,ObservedSpeciesData!$D$2:$D$4955,$D653)),AVERAGEIFS(ObservedSpeciesData!X$2:X$4955,ObservedSpeciesData!$A$2:$A$4955,$A653,ObservedSpeciesData!$D$2:$D$4955,$D653),"")</f>
        <v>77.647843837738037</v>
      </c>
      <c r="Y653" s="23">
        <f>IF(ISNUMBER(AVERAGEIFS(ObservedSpeciesData!Y$2:Y$4955,ObservedSpeciesData!$A$2:$A$4955,$A653,ObservedSpeciesData!$D$2:$D$4955,$D653)),AVERAGEIFS(ObservedSpeciesData!Y$2:Y$4955,ObservedSpeciesData!$A$2:$A$4955,$A653,ObservedSpeciesData!$D$2:$D$4955,$D653),"")</f>
        <v>39.537450551986694</v>
      </c>
      <c r="Z653" s="23">
        <f>IF(ISNUMBER(AVERAGEIFS(ObservedSpeciesData!Z$2:Z$4955,ObservedSpeciesData!$A$2:$A$4955,$A653,ObservedSpeciesData!$D$2:$D$4955,$D653)),AVERAGEIFS(ObservedSpeciesData!Z$2:Z$4955,ObservedSpeciesData!$A$2:$A$4955,$A653,ObservedSpeciesData!$D$2:$D$4955,$D653),"")</f>
        <v>89.601317405700684</v>
      </c>
      <c r="AA653" s="23">
        <f>IF(ISNUMBER(AVERAGEIFS(ObservedSpeciesData!AA$2:AA$4955,ObservedSpeciesData!$A$2:$A$4955,$A653,ObservedSpeciesData!$D$2:$D$4955,$D653)),AVERAGEIFS(ObservedSpeciesData!AA$2:AA$4955,ObservedSpeciesData!$A$2:$A$4955,$A653,ObservedSpeciesData!$D$2:$D$4955,$D653),"")</f>
        <v>14.179138481616974</v>
      </c>
      <c r="AB653" s="24">
        <f>IF(ISNUMBER(AVERAGEIFS(ObservedSpeciesData!AB$2:AB$4955,ObservedSpeciesData!$A$2:$A$4955,$A653,ObservedSpeciesData!$D$2:$D$4955,$D653)),AVERAGEIFS(ObservedSpeciesData!AB$2:AB$4955,ObservedSpeciesData!$A$2:$A$4955,$A653,ObservedSpeciesData!$D$2:$D$4955,$D653),"")</f>
        <v>2.2686621570587158E-2</v>
      </c>
      <c r="AC653" s="24">
        <f>IF(ISNUMBER(AVERAGEIFS(ObservedSpeciesData!AC$2:AC$4955,ObservedSpeciesData!$A$2:$A$4955,$A653,ObservedSpeciesData!$D$2:$D$4955,$D653)),AVERAGEIFS(ObservedSpeciesData!AC$2:AC$4955,ObservedSpeciesData!$A$2:$A$4955,$A653,ObservedSpeciesData!$D$2:$D$4955,$D653),"")</f>
        <v>2.2686621570587158E-2</v>
      </c>
      <c r="AD653" s="23">
        <f>IF(ISNUMBER(AVERAGEIFS(ObservedSpeciesData!AD$2:AD$4955,ObservedSpeciesData!$A$2:$A$4955,$A653,ObservedSpeciesData!$D$2:$D$4955,$D653)),AVERAGEIFS(ObservedSpeciesData!AD$2:AD$4955,ObservedSpeciesData!$A$2:$A$4955,$A653,ObservedSpeciesData!$D$2:$D$4955,$D653),"")</f>
        <v>12.423655014038086</v>
      </c>
      <c r="AE653" s="24">
        <f>IF(ISNUMBER(AVERAGEIFS(ObservedSpeciesData!AE$2:AE$4955,ObservedSpeciesData!$A$2:$A$4955,$A653,ObservedSpeciesData!$D$2:$D$4955,$D653)),AVERAGEIFS(ObservedSpeciesData!AE$2:AE$4955,ObservedSpeciesData!$A$2:$A$4955,$A653,ObservedSpeciesData!$D$2:$D$4955,$D653),"")</f>
        <v>25.590875710581024</v>
      </c>
      <c r="AF653" s="23"/>
      <c r="AG653" s="24"/>
      <c r="AH653" s="23">
        <f>IF(ISNUMBER(AVERAGEIFS(ObservedSpeciesData!AH$2:AH$4955,ObservedSpeciesData!$A$2:$A$4955,$A653,ObservedSpeciesData!$D$2:$D$4955,$D653)),AVERAGEIFS(ObservedSpeciesData!AH$2:AH$4955,ObservedSpeciesData!$A$2:$A$4955,$A653,ObservedSpeciesData!$D$2:$D$4955,$D653),"")</f>
        <v>2.468375</v>
      </c>
      <c r="AI653" s="23">
        <f>IF(ISNUMBER(AVERAGEIFS(ObservedSpeciesData!AI$2:AI$4955,ObservedSpeciesData!$A$2:$A$4955,$A653,ObservedSpeciesData!$C$2:$C$4955,$C653,ObservedSpeciesData!$D$2:$D$4955,$D653)),AVERAGEIFS(ObservedSpeciesData!AI$2:AI$4955,ObservedSpeciesData!$A$2:$A$4955,$A653,ObservedSpeciesData!$C$2:$C$4955,$C653,ObservedSpeciesData!$D$2:$D$4955,$D653),"")</f>
        <v>2.7392499999999997</v>
      </c>
      <c r="AJ653" s="2">
        <f>COUNTIFS(ObservedSpeciesData!$A$2:$A$828,$A653,ObservedSpeciesData!$D$2:$D$828,$D653)</f>
        <v>0</v>
      </c>
      <c r="AK653" s="2">
        <f t="shared" si="10"/>
        <v>15</v>
      </c>
    </row>
    <row r="654" spans="1:37" x14ac:dyDescent="0.25">
      <c r="A654" s="14" t="s">
        <v>100</v>
      </c>
      <c r="B654" t="s">
        <v>98</v>
      </c>
      <c r="C654" t="s">
        <v>97</v>
      </c>
      <c r="D654" s="13">
        <v>41942</v>
      </c>
      <c r="E654">
        <v>1</v>
      </c>
      <c r="F654">
        <v>350</v>
      </c>
      <c r="G654" s="2" t="s">
        <v>89</v>
      </c>
      <c r="H654" s="2" t="s">
        <v>11</v>
      </c>
      <c r="I654">
        <v>2</v>
      </c>
      <c r="J654" s="2" t="s">
        <v>77</v>
      </c>
      <c r="K654" s="2">
        <f>IF(ISNUMBER(AVERAGEIFS(ObservedSpeciesData!K$2:K$4955,ObservedSpeciesData!$A$2:$A$4955,$A654,ObservedSpeciesData!$D$2:$D$4955,$D654)),AVERAGEIFS(ObservedSpeciesData!K$2:K$4955,ObservedSpeciesData!$A$2:$A$4955,$A654,ObservedSpeciesData!$D$2:$D$4955,$D654),"")</f>
        <v>350</v>
      </c>
      <c r="L654" s="26" t="str">
        <f>IF(ISNUMBER(AVERAGEIFS(ObservedSpeciesData!L$2:L$4955,ObservedSpeciesData!$A$2:$A$4955,$A654,ObservedSpeciesData!$D$2:$D$4955,$D654)),AVERAGEIFS(ObservedSpeciesData!L$2:L$4955,ObservedSpeciesData!$A$2:$A$4955,$A654,ObservedSpeciesData!$D$2:$D$4955,$D654),"")</f>
        <v/>
      </c>
      <c r="M654" s="23" t="str">
        <f>IF(ISNUMBER(AVERAGEIFS(ObservedSpeciesData!M$2:M$4955,ObservedSpeciesData!$A$2:$A$4955,$A654,ObservedSpeciesData!$D$2:$D$4955,$D654)),AVERAGEIFS(ObservedSpeciesData!M$2:M$4955,ObservedSpeciesData!$A$2:$A$4955,$A654,ObservedSpeciesData!$D$2:$D$4955,$D654),"")</f>
        <v/>
      </c>
      <c r="N654" s="23">
        <f>IF(ISNUMBER(AVERAGEIFS(ObservedSpeciesData!N$2:N$4955,ObservedSpeciesData!$A$2:$A$4955,$A654,ObservedSpeciesData!$D$2:$D$4955,$D654)),AVERAGEIFS(ObservedSpeciesData!N$2:N$4955,ObservedSpeciesData!$A$2:$A$4955,$A654,ObservedSpeciesData!$D$2:$D$4955,$D654),"")</f>
        <v>1592.9320307775806</v>
      </c>
      <c r="O654" s="23">
        <f>IF(ISNUMBER(AVERAGEIFS(ObservedSpeciesData!O$2:O$4955,ObservedSpeciesData!$A$2:$A$4955,$A654,ObservedSpeciesData!$D$2:$D$4955,$D654)),AVERAGEIFS(ObservedSpeciesData!O$2:O$4955,ObservedSpeciesData!$A$2:$A$4955,$A654,ObservedSpeciesData!$D$2:$D$4955,$D654),"")</f>
        <v>159.29320307775802</v>
      </c>
      <c r="P654" s="23">
        <f>IF(ISNUMBER(AVERAGEIFS(ObservedSpeciesData!P$2:P$4955,ObservedSpeciesData!$A$2:$A$4955,$A654,ObservedSpeciesData!$C$2:$C$4955,$C654,ObservedSpeciesData!$D$2:$D$4955,$D654)),AVERAGEIFS(ObservedSpeciesData!P$2:P$4955,ObservedSpeciesData!$A$2:$A$4955,$A654,ObservedSpeciesData!$C$2:$C$4955,$C654,ObservedSpeciesData!$D$2:$D$4955,$D654),"")</f>
        <v>176.72695422576433</v>
      </c>
      <c r="Q654" s="23"/>
      <c r="R654" s="25" t="str">
        <f>IF(ISNUMBER(AVERAGEIFS(ObservedSpeciesData!R$2:R$4955,ObservedSpeciesData!$A$2:$A$4955,$A654,ObservedSpeciesData!$D$2:$D$4955,$D654)),AVERAGEIFS(ObservedSpeciesData!R$2:R$4955,ObservedSpeciesData!$A$2:$A$4955,$A654,ObservedSpeciesData!$D$2:$D$4955,$D654),"")</f>
        <v/>
      </c>
      <c r="S654" s="25" t="str">
        <f>IF(ISNUMBER(AVERAGEIFS(ObservedSpeciesData!S$2:S$4955,ObservedSpeciesData!$A$2:$A$4955,$A654,ObservedSpeciesData!$D$2:$D$4955,$D654)),AVERAGEIFS(ObservedSpeciesData!S$2:S$4955,ObservedSpeciesData!$A$2:$A$4955,$A654,ObservedSpeciesData!$D$2:$D$4955,$D654),"")</f>
        <v/>
      </c>
      <c r="T654" s="23" t="str">
        <f>IF(ISNUMBER(AVERAGEIFS(ObservedSpeciesData!T$2:T$4955,ObservedSpeciesData!$A$2:$A$4955,$A654,ObservedSpeciesData!$D$2:$D$4955,$D654)),AVERAGEIFS(ObservedSpeciesData!T$2:T$4955,ObservedSpeciesData!$A$2:$A$4955,$A654,ObservedSpeciesData!$D$2:$D$4955,$D654),"")</f>
        <v/>
      </c>
      <c r="U654" s="24" t="str">
        <f>IF(ISNUMBER(AVERAGEIFS(ObservedSpeciesData!U$2:U$4955,ObservedSpeciesData!$A$2:$A$4955,$A654,ObservedSpeciesData!$C$2:$C$4955,$C654,ObservedSpeciesData!$D$2:$D$4955,$D654)),AVERAGEIFS(ObservedSpeciesData!U$2:U$4955,ObservedSpeciesData!$A$2:$A$4955,$A654,ObservedSpeciesData!$C$2:$C$4955,$C654,ObservedSpeciesData!$D$2:$D$4955,$D654),"")</f>
        <v/>
      </c>
      <c r="V654" s="23">
        <f>IF(ISNUMBER(AVERAGEIFS(ObservedSpeciesData!V$2:V$4955,ObservedSpeciesData!$A$2:$A$4955,$A654,ObservedSpeciesData!$D$2:$D$4955,$D654)),AVERAGEIFS(ObservedSpeciesData!V$2:V$4955,ObservedSpeciesData!$A$2:$A$4955,$A654,ObservedSpeciesData!$D$2:$D$4955,$D654),"")</f>
        <v>21.728710174560547</v>
      </c>
      <c r="W654" s="23">
        <f>IF(ISNUMBER(AVERAGEIFS(ObservedSpeciesData!W$2:W$4955,ObservedSpeciesData!$A$2:$A$4955,$A654,ObservedSpeciesData!$D$2:$D$4955,$D654)),AVERAGEIFS(ObservedSpeciesData!W$2:W$4955,ObservedSpeciesData!$A$2:$A$4955,$A654,ObservedSpeciesData!$D$2:$D$4955,$D654),"")</f>
        <v>27.199501276016235</v>
      </c>
      <c r="X654" s="23">
        <f>IF(ISNUMBER(AVERAGEIFS(ObservedSpeciesData!X$2:X$4955,ObservedSpeciesData!$A$2:$A$4955,$A654,ObservedSpeciesData!$D$2:$D$4955,$D654)),AVERAGEIFS(ObservedSpeciesData!X$2:X$4955,ObservedSpeciesData!$A$2:$A$4955,$A654,ObservedSpeciesData!$D$2:$D$4955,$D654),"")</f>
        <v>78.078653335571289</v>
      </c>
      <c r="Y654" s="23">
        <f>IF(ISNUMBER(AVERAGEIFS(ObservedSpeciesData!Y$2:Y$4955,ObservedSpeciesData!$A$2:$A$4955,$A654,ObservedSpeciesData!$D$2:$D$4955,$D654)),AVERAGEIFS(ObservedSpeciesData!Y$2:Y$4955,ObservedSpeciesData!$A$2:$A$4955,$A654,ObservedSpeciesData!$D$2:$D$4955,$D654),"")</f>
        <v>39.462113857269287</v>
      </c>
      <c r="Z654" s="23">
        <f>IF(ISNUMBER(AVERAGEIFS(ObservedSpeciesData!Z$2:Z$4955,ObservedSpeciesData!$A$2:$A$4955,$A654,ObservedSpeciesData!$D$2:$D$4955,$D654)),AVERAGEIFS(ObservedSpeciesData!Z$2:Z$4955,ObservedSpeciesData!$A$2:$A$4955,$A654,ObservedSpeciesData!$D$2:$D$4955,$D654),"")</f>
        <v>89.568496227264404</v>
      </c>
      <c r="AA654" s="23">
        <f>IF(ISNUMBER(AVERAGEIFS(ObservedSpeciesData!AA$2:AA$4955,ObservedSpeciesData!$A$2:$A$4955,$A654,ObservedSpeciesData!$D$2:$D$4955,$D654)),AVERAGEIFS(ObservedSpeciesData!AA$2:AA$4955,ObservedSpeciesData!$A$2:$A$4955,$A654,ObservedSpeciesData!$D$2:$D$4955,$D654),"")</f>
        <v>15.231095433235168</v>
      </c>
      <c r="AB654" s="24">
        <f>IF(ISNUMBER(AVERAGEIFS(ObservedSpeciesData!AB$2:AB$4955,ObservedSpeciesData!$A$2:$A$4955,$A654,ObservedSpeciesData!$D$2:$D$4955,$D654)),AVERAGEIFS(ObservedSpeciesData!AB$2:AB$4955,ObservedSpeciesData!$A$2:$A$4955,$A654,ObservedSpeciesData!$D$2:$D$4955,$D654),"")</f>
        <v>2.4369752693176268E-2</v>
      </c>
      <c r="AC654" s="24">
        <f>IF(ISNUMBER(AVERAGEIFS(ObservedSpeciesData!AC$2:AC$4955,ObservedSpeciesData!$A$2:$A$4955,$A654,ObservedSpeciesData!$D$2:$D$4955,$D654)),AVERAGEIFS(ObservedSpeciesData!AC$2:AC$4955,ObservedSpeciesData!$A$2:$A$4955,$A654,ObservedSpeciesData!$D$2:$D$4955,$D654),"")</f>
        <v>2.4369752693176268E-2</v>
      </c>
      <c r="AD654" s="23">
        <f>IF(ISNUMBER(AVERAGEIFS(ObservedSpeciesData!AD$2:AD$4955,ObservedSpeciesData!$A$2:$A$4955,$A654,ObservedSpeciesData!$D$2:$D$4955,$D654)),AVERAGEIFS(ObservedSpeciesData!AD$2:AD$4955,ObservedSpeciesData!$A$2:$A$4955,$A654,ObservedSpeciesData!$D$2:$D$4955,$D654),"")</f>
        <v>12.492584533691408</v>
      </c>
      <c r="AE654" s="24">
        <f>IF(ISNUMBER(AVERAGEIFS(ObservedSpeciesData!AE$2:AE$4955,ObservedSpeciesData!$A$2:$A$4955,$A654,ObservedSpeciesData!$D$2:$D$4955,$D654)),AVERAGEIFS(ObservedSpeciesData!AE$2:AE$4955,ObservedSpeciesData!$A$2:$A$4955,$A654,ObservedSpeciesData!$D$2:$D$4955,$D654),"")</f>
        <v>23.463875712230561</v>
      </c>
      <c r="AF654" s="23"/>
      <c r="AG654" s="24"/>
      <c r="AH654" s="23">
        <f>IF(ISNUMBER(AVERAGEIFS(ObservedSpeciesData!AH$2:AH$4955,ObservedSpeciesData!$A$2:$A$4955,$A654,ObservedSpeciesData!$D$2:$D$4955,$D654)),AVERAGEIFS(ObservedSpeciesData!AH$2:AH$4955,ObservedSpeciesData!$A$2:$A$4955,$A654,ObservedSpeciesData!$D$2:$D$4955,$D654),"")</f>
        <v>3.8741249999999998</v>
      </c>
      <c r="AI654" s="23">
        <f>IF(ISNUMBER(AVERAGEIFS(ObservedSpeciesData!AI$2:AI$4955,ObservedSpeciesData!$A$2:$A$4955,$A654,ObservedSpeciesData!$C$2:$C$4955,$C654,ObservedSpeciesData!$D$2:$D$4955,$D654)),AVERAGEIFS(ObservedSpeciesData!AI$2:AI$4955,ObservedSpeciesData!$A$2:$A$4955,$A654,ObservedSpeciesData!$C$2:$C$4955,$C654,ObservedSpeciesData!$D$2:$D$4955,$D654),"")</f>
        <v>4.2409999999999997</v>
      </c>
      <c r="AJ654" s="2">
        <f>COUNTIFS(ObservedSpeciesData!$A$2:$A$828,$A654,ObservedSpeciesData!$D$2:$D$828,$D654)</f>
        <v>0</v>
      </c>
      <c r="AK654" s="2">
        <f t="shared" si="10"/>
        <v>15</v>
      </c>
    </row>
    <row r="655" spans="1:37" x14ac:dyDescent="0.25">
      <c r="A655" s="14" t="s">
        <v>99</v>
      </c>
      <c r="B655" t="s">
        <v>98</v>
      </c>
      <c r="C655" t="s">
        <v>97</v>
      </c>
      <c r="D655" s="13">
        <v>41942</v>
      </c>
      <c r="E655">
        <v>1</v>
      </c>
      <c r="F655">
        <v>500</v>
      </c>
      <c r="G655" s="2" t="s">
        <v>89</v>
      </c>
      <c r="H655" s="2" t="s">
        <v>11</v>
      </c>
      <c r="I655">
        <v>2</v>
      </c>
      <c r="J655" s="2" t="s">
        <v>77</v>
      </c>
      <c r="K655" s="2">
        <f>IF(ISNUMBER(AVERAGEIFS(ObservedSpeciesData!K$2:K$4955,ObservedSpeciesData!$A$2:$A$4955,$A655,ObservedSpeciesData!$D$2:$D$4955,$D655)),AVERAGEIFS(ObservedSpeciesData!K$2:K$4955,ObservedSpeciesData!$A$2:$A$4955,$A655,ObservedSpeciesData!$D$2:$D$4955,$D655),"")</f>
        <v>450</v>
      </c>
      <c r="L655" s="26" t="str">
        <f>IF(ISNUMBER(AVERAGEIFS(ObservedSpeciesData!L$2:L$4955,ObservedSpeciesData!$A$2:$A$4955,$A655,ObservedSpeciesData!$D$2:$D$4955,$D655)),AVERAGEIFS(ObservedSpeciesData!L$2:L$4955,ObservedSpeciesData!$A$2:$A$4955,$A655,ObservedSpeciesData!$D$2:$D$4955,$D655),"")</f>
        <v/>
      </c>
      <c r="M655" s="23" t="str">
        <f>IF(ISNUMBER(AVERAGEIFS(ObservedSpeciesData!M$2:M$4955,ObservedSpeciesData!$A$2:$A$4955,$A655,ObservedSpeciesData!$D$2:$D$4955,$D655)),AVERAGEIFS(ObservedSpeciesData!M$2:M$4955,ObservedSpeciesData!$A$2:$A$4955,$A655,ObservedSpeciesData!$D$2:$D$4955,$D655),"")</f>
        <v/>
      </c>
      <c r="N655" s="23">
        <f>IF(ISNUMBER(AVERAGEIFS(ObservedSpeciesData!N$2:N$4955,ObservedSpeciesData!$A$2:$A$4955,$A655,ObservedSpeciesData!$D$2:$D$4955,$D655)),AVERAGEIFS(ObservedSpeciesData!N$2:N$4955,ObservedSpeciesData!$A$2:$A$4955,$A655,ObservedSpeciesData!$D$2:$D$4955,$D655),"")</f>
        <v>2066.1470052838981</v>
      </c>
      <c r="O655" s="23">
        <f>IF(ISNUMBER(AVERAGEIFS(ObservedSpeciesData!O$2:O$4955,ObservedSpeciesData!$A$2:$A$4955,$A655,ObservedSpeciesData!$D$2:$D$4955,$D655)),AVERAGEIFS(ObservedSpeciesData!O$2:O$4955,ObservedSpeciesData!$A$2:$A$4955,$A655,ObservedSpeciesData!$D$2:$D$4955,$D655),"")</f>
        <v>206.61470052838979</v>
      </c>
      <c r="P655" s="23">
        <f>IF(ISNUMBER(AVERAGEIFS(ObservedSpeciesData!P$2:P$4955,ObservedSpeciesData!$A$2:$A$4955,$A655,ObservedSpeciesData!$C$2:$C$4955,$C655,ObservedSpeciesData!$D$2:$D$4955,$D655)),AVERAGEIFS(ObservedSpeciesData!P$2:P$4955,ObservedSpeciesData!$A$2:$A$4955,$A655,ObservedSpeciesData!$C$2:$C$4955,$C655,ObservedSpeciesData!$D$2:$D$4955,$D655),"")</f>
        <v>220.00385193950694</v>
      </c>
      <c r="Q655" s="23"/>
      <c r="R655" s="25" t="str">
        <f>IF(ISNUMBER(AVERAGEIFS(ObservedSpeciesData!R$2:R$4955,ObservedSpeciesData!$A$2:$A$4955,$A655,ObservedSpeciesData!$D$2:$D$4955,$D655)),AVERAGEIFS(ObservedSpeciesData!R$2:R$4955,ObservedSpeciesData!$A$2:$A$4955,$A655,ObservedSpeciesData!$D$2:$D$4955,$D655),"")</f>
        <v/>
      </c>
      <c r="S655" s="25" t="str">
        <f>IF(ISNUMBER(AVERAGEIFS(ObservedSpeciesData!S$2:S$4955,ObservedSpeciesData!$A$2:$A$4955,$A655,ObservedSpeciesData!$D$2:$D$4955,$D655)),AVERAGEIFS(ObservedSpeciesData!S$2:S$4955,ObservedSpeciesData!$A$2:$A$4955,$A655,ObservedSpeciesData!$D$2:$D$4955,$D655),"")</f>
        <v/>
      </c>
      <c r="T655" s="23" t="str">
        <f>IF(ISNUMBER(AVERAGEIFS(ObservedSpeciesData!T$2:T$4955,ObservedSpeciesData!$A$2:$A$4955,$A655,ObservedSpeciesData!$D$2:$D$4955,$D655)),AVERAGEIFS(ObservedSpeciesData!T$2:T$4955,ObservedSpeciesData!$A$2:$A$4955,$A655,ObservedSpeciesData!$D$2:$D$4955,$D655),"")</f>
        <v/>
      </c>
      <c r="U655" s="24" t="str">
        <f>IF(ISNUMBER(AVERAGEIFS(ObservedSpeciesData!U$2:U$4955,ObservedSpeciesData!$A$2:$A$4955,$A655,ObservedSpeciesData!$C$2:$C$4955,$C655,ObservedSpeciesData!$D$2:$D$4955,$D655)),AVERAGEIFS(ObservedSpeciesData!U$2:U$4955,ObservedSpeciesData!$A$2:$A$4955,$A655,ObservedSpeciesData!$C$2:$C$4955,$C655,ObservedSpeciesData!$D$2:$D$4955,$D655),"")</f>
        <v/>
      </c>
      <c r="V655" s="23">
        <f>IF(ISNUMBER(AVERAGEIFS(ObservedSpeciesData!V$2:V$4955,ObservedSpeciesData!$A$2:$A$4955,$A655,ObservedSpeciesData!$D$2:$D$4955,$D655)),AVERAGEIFS(ObservedSpeciesData!V$2:V$4955,ObservedSpeciesData!$A$2:$A$4955,$A655,ObservedSpeciesData!$D$2:$D$4955,$D655),"")</f>
        <v>21.974999070167542</v>
      </c>
      <c r="W655" s="23">
        <f>IF(ISNUMBER(AVERAGEIFS(ObservedSpeciesData!W$2:W$4955,ObservedSpeciesData!$A$2:$A$4955,$A655,ObservedSpeciesData!$D$2:$D$4955,$D655)),AVERAGEIFS(ObservedSpeciesData!W$2:W$4955,ObservedSpeciesData!$A$2:$A$4955,$A655,ObservedSpeciesData!$D$2:$D$4955,$D655),"")</f>
        <v>23.713667035102844</v>
      </c>
      <c r="X655" s="23">
        <f>IF(ISNUMBER(AVERAGEIFS(ObservedSpeciesData!X$2:X$4955,ObservedSpeciesData!$A$2:$A$4955,$A655,ObservedSpeciesData!$D$2:$D$4955,$D655)),AVERAGEIFS(ObservedSpeciesData!X$2:X$4955,ObservedSpeciesData!$A$2:$A$4955,$A655,ObservedSpeciesData!$D$2:$D$4955,$D655),"")</f>
        <v>77.957550048828125</v>
      </c>
      <c r="Y655" s="23">
        <f>IF(ISNUMBER(AVERAGEIFS(ObservedSpeciesData!Y$2:Y$4955,ObservedSpeciesData!$A$2:$A$4955,$A655,ObservedSpeciesData!$D$2:$D$4955,$D655)),AVERAGEIFS(ObservedSpeciesData!Y$2:Y$4955,ObservedSpeciesData!$A$2:$A$4955,$A655,ObservedSpeciesData!$D$2:$D$4955,$D655),"")</f>
        <v>39.991601705551147</v>
      </c>
      <c r="Z655" s="23">
        <f>IF(ISNUMBER(AVERAGEIFS(ObservedSpeciesData!Z$2:Z$4955,ObservedSpeciesData!$A$2:$A$4955,$A655,ObservedSpeciesData!$D$2:$D$4955,$D655)),AVERAGEIFS(ObservedSpeciesData!Z$2:Z$4955,ObservedSpeciesData!$A$2:$A$4955,$A655,ObservedSpeciesData!$D$2:$D$4955,$D655),"")</f>
        <v>89.647067546844482</v>
      </c>
      <c r="AA655" s="23">
        <f>IF(ISNUMBER(AVERAGEIFS(ObservedSpeciesData!AA$2:AA$4955,ObservedSpeciesData!$A$2:$A$4955,$A655,ObservedSpeciesData!$D$2:$D$4955,$D655)),AVERAGEIFS(ObservedSpeciesData!AA$2:AA$4955,ObservedSpeciesData!$A$2:$A$4955,$A655,ObservedSpeciesData!$D$2:$D$4955,$D655),"")</f>
        <v>17.394947230815887</v>
      </c>
      <c r="AB655" s="24">
        <f>IF(ISNUMBER(AVERAGEIFS(ObservedSpeciesData!AB$2:AB$4955,ObservedSpeciesData!$A$2:$A$4955,$A655,ObservedSpeciesData!$D$2:$D$4955,$D655)),AVERAGEIFS(ObservedSpeciesData!AB$2:AB$4955,ObservedSpeciesData!$A$2:$A$4955,$A655,ObservedSpeciesData!$D$2:$D$4955,$D655),"")</f>
        <v>2.7831915569305421E-2</v>
      </c>
      <c r="AC655" s="24">
        <f>IF(ISNUMBER(AVERAGEIFS(ObservedSpeciesData!AC$2:AC$4955,ObservedSpeciesData!$A$2:$A$4955,$A655,ObservedSpeciesData!$D$2:$D$4955,$D655)),AVERAGEIFS(ObservedSpeciesData!AC$2:AC$4955,ObservedSpeciesData!$A$2:$A$4955,$A655,ObservedSpeciesData!$D$2:$D$4955,$D655),"")</f>
        <v>2.7831915569305421E-2</v>
      </c>
      <c r="AD655" s="23">
        <f>IF(ISNUMBER(AVERAGEIFS(ObservedSpeciesData!AD$2:AD$4955,ObservedSpeciesData!$A$2:$A$4955,$A655,ObservedSpeciesData!$D$2:$D$4955,$D655)),AVERAGEIFS(ObservedSpeciesData!AD$2:AD$4955,ObservedSpeciesData!$A$2:$A$4955,$A655,ObservedSpeciesData!$D$2:$D$4955,$D655),"")</f>
        <v>12.4732080078125</v>
      </c>
      <c r="AE655" s="24">
        <f>IF(ISNUMBER(AVERAGEIFS(ObservedSpeciesData!AE$2:AE$4955,ObservedSpeciesData!$A$2:$A$4955,$A655,ObservedSpeciesData!$D$2:$D$4955,$D655)),AVERAGEIFS(ObservedSpeciesData!AE$2:AE$4955,ObservedSpeciesData!$A$2:$A$4955,$A655,ObservedSpeciesData!$D$2:$D$4955,$D655),"")</f>
        <v>23.029489530328537</v>
      </c>
      <c r="AF655" s="23"/>
      <c r="AG655" s="24"/>
      <c r="AH655" s="23">
        <f>IF(ISNUMBER(AVERAGEIFS(ObservedSpeciesData!AH$2:AH$4955,ObservedSpeciesData!$A$2:$A$4955,$A655,ObservedSpeciesData!$D$2:$D$4955,$D655)),AVERAGEIFS(ObservedSpeciesData!AH$2:AH$4955,ObservedSpeciesData!$A$2:$A$4955,$A655,ObservedSpeciesData!$D$2:$D$4955,$D655),"")</f>
        <v>5.7372500000000004</v>
      </c>
      <c r="AI655" s="23">
        <f>IF(ISNUMBER(AVERAGEIFS(ObservedSpeciesData!AI$2:AI$4955,ObservedSpeciesData!$A$2:$A$4955,$A655,ObservedSpeciesData!$C$2:$C$4955,$C655,ObservedSpeciesData!$D$2:$D$4955,$D655)),AVERAGEIFS(ObservedSpeciesData!AI$2:AI$4955,ObservedSpeciesData!$A$2:$A$4955,$A655,ObservedSpeciesData!$C$2:$C$4955,$C655,ObservedSpeciesData!$D$2:$D$4955,$D655),"")</f>
        <v>5.6107499999999995</v>
      </c>
      <c r="AJ655" s="2">
        <f>COUNTIFS(ObservedSpeciesData!$A$2:$A$828,$A655,ObservedSpeciesData!$D$2:$D$828,$D655)</f>
        <v>0</v>
      </c>
      <c r="AK655" s="2">
        <f t="shared" si="10"/>
        <v>15</v>
      </c>
    </row>
    <row r="656" spans="1:37" x14ac:dyDescent="0.25">
      <c r="A656" s="14" t="s">
        <v>104</v>
      </c>
      <c r="B656" t="s">
        <v>98</v>
      </c>
      <c r="C656" t="s">
        <v>97</v>
      </c>
      <c r="D656" s="13">
        <v>41968</v>
      </c>
      <c r="E656">
        <v>1</v>
      </c>
      <c r="F656">
        <v>0</v>
      </c>
      <c r="G656" s="2" t="s">
        <v>89</v>
      </c>
      <c r="H656" s="2" t="s">
        <v>11</v>
      </c>
      <c r="I656">
        <v>3</v>
      </c>
      <c r="J656" s="2" t="s">
        <v>77</v>
      </c>
      <c r="K656" s="2">
        <f>IF(ISNUMBER(AVERAGEIFS(ObservedSpeciesData!K$2:K$4955,ObservedSpeciesData!$A$2:$A$4955,$A656,ObservedSpeciesData!$D$2:$D$4955,$D656)),AVERAGEIFS(ObservedSpeciesData!K$2:K$4955,ObservedSpeciesData!$A$2:$A$4955,$A656,ObservedSpeciesData!$D$2:$D$4955,$D656),"")</f>
        <v>0</v>
      </c>
      <c r="L656" s="26" t="str">
        <f>IF(ISNUMBER(AVERAGEIFS(ObservedSpeciesData!L$2:L$4955,ObservedSpeciesData!$A$2:$A$4955,$A656,ObservedSpeciesData!$D$2:$D$4955,$D656)),AVERAGEIFS(ObservedSpeciesData!L$2:L$4955,ObservedSpeciesData!$A$2:$A$4955,$A656,ObservedSpeciesData!$D$2:$D$4955,$D656),"")</f>
        <v/>
      </c>
      <c r="M656" s="23" t="str">
        <f>IF(ISNUMBER(AVERAGEIFS(ObservedSpeciesData!M$2:M$4955,ObservedSpeciesData!$A$2:$A$4955,$A656,ObservedSpeciesData!$D$2:$D$4955,$D656)),AVERAGEIFS(ObservedSpeciesData!M$2:M$4955,ObservedSpeciesData!$A$2:$A$4955,$A656,ObservedSpeciesData!$D$2:$D$4955,$D656),"")</f>
        <v/>
      </c>
      <c r="N656" s="23">
        <f>IF(ISNUMBER(AVERAGEIFS(ObservedSpeciesData!N$2:N$4955,ObservedSpeciesData!$A$2:$A$4955,$A656,ObservedSpeciesData!$D$2:$D$4955,$D656)),AVERAGEIFS(ObservedSpeciesData!N$2:N$4955,ObservedSpeciesData!$A$2:$A$4955,$A656,ObservedSpeciesData!$D$2:$D$4955,$D656),"")</f>
        <v>656.95733364890373</v>
      </c>
      <c r="O656" s="23">
        <f>IF(ISNUMBER(AVERAGEIFS(ObservedSpeciesData!O$2:O$4955,ObservedSpeciesData!$A$2:$A$4955,$A656,ObservedSpeciesData!$D$2:$D$4955,$D656)),AVERAGEIFS(ObservedSpeciesData!O$2:O$4955,ObservedSpeciesData!$A$2:$A$4955,$A656,ObservedSpeciesData!$D$2:$D$4955,$D656),"")</f>
        <v>65.695733364890387</v>
      </c>
      <c r="P656" s="23">
        <f>IF(ISNUMBER(AVERAGEIFS(ObservedSpeciesData!P$2:P$4955,ObservedSpeciesData!$A$2:$A$4955,$A656,ObservedSpeciesData!$C$2:$C$4955,$C656,ObservedSpeciesData!$D$2:$D$4955,$D656)),AVERAGEIFS(ObservedSpeciesData!P$2:P$4955,ObservedSpeciesData!$A$2:$A$4955,$A656,ObservedSpeciesData!$C$2:$C$4955,$C656,ObservedSpeciesData!$D$2:$D$4955,$D656),"")</f>
        <v>125.16396481546937</v>
      </c>
      <c r="Q656" s="23"/>
      <c r="R656" s="25" t="str">
        <f>IF(ISNUMBER(AVERAGEIFS(ObservedSpeciesData!R$2:R$4955,ObservedSpeciesData!$A$2:$A$4955,$A656,ObservedSpeciesData!$D$2:$D$4955,$D656)),AVERAGEIFS(ObservedSpeciesData!R$2:R$4955,ObservedSpeciesData!$A$2:$A$4955,$A656,ObservedSpeciesData!$D$2:$D$4955,$D656),"")</f>
        <v/>
      </c>
      <c r="S656" s="25" t="str">
        <f>IF(ISNUMBER(AVERAGEIFS(ObservedSpeciesData!S$2:S$4955,ObservedSpeciesData!$A$2:$A$4955,$A656,ObservedSpeciesData!$D$2:$D$4955,$D656)),AVERAGEIFS(ObservedSpeciesData!S$2:S$4955,ObservedSpeciesData!$A$2:$A$4955,$A656,ObservedSpeciesData!$D$2:$D$4955,$D656),"")</f>
        <v/>
      </c>
      <c r="T656" s="23" t="str">
        <f>IF(ISNUMBER(AVERAGEIFS(ObservedSpeciesData!T$2:T$4955,ObservedSpeciesData!$A$2:$A$4955,$A656,ObservedSpeciesData!$D$2:$D$4955,$D656)),AVERAGEIFS(ObservedSpeciesData!T$2:T$4955,ObservedSpeciesData!$A$2:$A$4955,$A656,ObservedSpeciesData!$D$2:$D$4955,$D656),"")</f>
        <v/>
      </c>
      <c r="U656" s="24" t="str">
        <f>IF(ISNUMBER(AVERAGEIFS(ObservedSpeciesData!U$2:U$4955,ObservedSpeciesData!$A$2:$A$4955,$A656,ObservedSpeciesData!$C$2:$C$4955,$C656,ObservedSpeciesData!$D$2:$D$4955,$D656)),AVERAGEIFS(ObservedSpeciesData!U$2:U$4955,ObservedSpeciesData!$A$2:$A$4955,$A656,ObservedSpeciesData!$C$2:$C$4955,$C656,ObservedSpeciesData!$D$2:$D$4955,$D656),"")</f>
        <v/>
      </c>
      <c r="V656" s="23">
        <f>IF(ISNUMBER(AVERAGEIFS(ObservedSpeciesData!V$2:V$4955,ObservedSpeciesData!$A$2:$A$4955,$A656,ObservedSpeciesData!$D$2:$D$4955,$D656)),AVERAGEIFS(ObservedSpeciesData!V$2:V$4955,ObservedSpeciesData!$A$2:$A$4955,$A656,ObservedSpeciesData!$D$2:$D$4955,$D656),"")</f>
        <v>23.093862533569336</v>
      </c>
      <c r="W656" s="23">
        <f>IF(ISNUMBER(AVERAGEIFS(ObservedSpeciesData!W$2:W$4955,ObservedSpeciesData!$A$2:$A$4955,$A656,ObservedSpeciesData!$D$2:$D$4955,$D656)),AVERAGEIFS(ObservedSpeciesData!W$2:W$4955,ObservedSpeciesData!$A$2:$A$4955,$A656,ObservedSpeciesData!$D$2:$D$4955,$D656),"")</f>
        <v>29.292120337486267</v>
      </c>
      <c r="X656" s="23">
        <f>IF(ISNUMBER(AVERAGEIFS(ObservedSpeciesData!X$2:X$4955,ObservedSpeciesData!$A$2:$A$4955,$A656,ObservedSpeciesData!$D$2:$D$4955,$D656)),AVERAGEIFS(ObservedSpeciesData!X$2:X$4955,ObservedSpeciesData!$A$2:$A$4955,$A656,ObservedSpeciesData!$D$2:$D$4955,$D656),"")</f>
        <v>72.999773502349854</v>
      </c>
      <c r="Y656" s="23">
        <f>IF(ISNUMBER(AVERAGEIFS(ObservedSpeciesData!Y$2:Y$4955,ObservedSpeciesData!$A$2:$A$4955,$A656,ObservedSpeciesData!$D$2:$D$4955,$D656)),AVERAGEIFS(ObservedSpeciesData!Y$2:Y$4955,ObservedSpeciesData!$A$2:$A$4955,$A656,ObservedSpeciesData!$D$2:$D$4955,$D656),"")</f>
        <v>42.623521327972412</v>
      </c>
      <c r="Z656" s="23">
        <f>IF(ISNUMBER(AVERAGEIFS(ObservedSpeciesData!Z$2:Z$4955,ObservedSpeciesData!$A$2:$A$4955,$A656,ObservedSpeciesData!$D$2:$D$4955,$D656)),AVERAGEIFS(ObservedSpeciesData!Z$2:Z$4955,ObservedSpeciesData!$A$2:$A$4955,$A656,ObservedSpeciesData!$D$2:$D$4955,$D656),"")</f>
        <v>88.6859130859375</v>
      </c>
      <c r="AA656" s="23">
        <f>IF(ISNUMBER(AVERAGEIFS(ObservedSpeciesData!AA$2:AA$4955,ObservedSpeciesData!$A$2:$A$4955,$A656,ObservedSpeciesData!$D$2:$D$4955,$D656)),AVERAGEIFS(ObservedSpeciesData!AA$2:AA$4955,ObservedSpeciesData!$A$2:$A$4955,$A656,ObservedSpeciesData!$D$2:$D$4955,$D656),"")</f>
        <v>10.702689528465271</v>
      </c>
      <c r="AB656" s="24">
        <f>IF(ISNUMBER(AVERAGEIFS(ObservedSpeciesData!AB$2:AB$4955,ObservedSpeciesData!$A$2:$A$4955,$A656,ObservedSpeciesData!$D$2:$D$4955,$D656)),AVERAGEIFS(ObservedSpeciesData!AB$2:AB$4955,ObservedSpeciesData!$A$2:$A$4955,$A656,ObservedSpeciesData!$D$2:$D$4955,$D656),"")</f>
        <v>1.7124303245544432E-2</v>
      </c>
      <c r="AC656" s="24">
        <f>IF(ISNUMBER(AVERAGEIFS(ObservedSpeciesData!AC$2:AC$4955,ObservedSpeciesData!$A$2:$A$4955,$A656,ObservedSpeciesData!$D$2:$D$4955,$D656)),AVERAGEIFS(ObservedSpeciesData!AC$2:AC$4955,ObservedSpeciesData!$A$2:$A$4955,$A656,ObservedSpeciesData!$D$2:$D$4955,$D656),"")</f>
        <v>1.7124303245544432E-2</v>
      </c>
      <c r="AD656" s="23">
        <f>IF(ISNUMBER(AVERAGEIFS(ObservedSpeciesData!AD$2:AD$4955,ObservedSpeciesData!$A$2:$A$4955,$A656,ObservedSpeciesData!$D$2:$D$4955,$D656)),AVERAGEIFS(ObservedSpeciesData!AD$2:AD$4955,ObservedSpeciesData!$A$2:$A$4955,$A656,ObservedSpeciesData!$D$2:$D$4955,$D656),"")</f>
        <v>11.679963760375975</v>
      </c>
      <c r="AE656" s="24">
        <f>IF(ISNUMBER(AVERAGEIFS(ObservedSpeciesData!AE$2:AE$4955,ObservedSpeciesData!$A$2:$A$4955,$A656,ObservedSpeciesData!$D$2:$D$4955,$D656)),AVERAGEIFS(ObservedSpeciesData!AE$2:AE$4955,ObservedSpeciesData!$A$2:$A$4955,$A656,ObservedSpeciesData!$D$2:$D$4955,$D656),"")</f>
        <v>28.909327298912714</v>
      </c>
      <c r="AF656" s="23"/>
      <c r="AG656" s="24"/>
      <c r="AH656" s="23">
        <f>IF(ISNUMBER(AVERAGEIFS(ObservedSpeciesData!AH$2:AH$4955,ObservedSpeciesData!$A$2:$A$4955,$A656,ObservedSpeciesData!$D$2:$D$4955,$D656)),AVERAGEIFS(ObservedSpeciesData!AH$2:AH$4955,ObservedSpeciesData!$A$2:$A$4955,$A656,ObservedSpeciesData!$D$2:$D$4955,$D656),"")</f>
        <v>1.1216249999999999</v>
      </c>
      <c r="AI656" s="23">
        <f>IF(ISNUMBER(AVERAGEIFS(ObservedSpeciesData!AI$2:AI$4955,ObservedSpeciesData!$A$2:$A$4955,$A656,ObservedSpeciesData!$C$2:$C$4955,$C656,ObservedSpeciesData!$D$2:$D$4955,$D656)),AVERAGEIFS(ObservedSpeciesData!AI$2:AI$4955,ObservedSpeciesData!$A$2:$A$4955,$A656,ObservedSpeciesData!$C$2:$C$4955,$C656,ObservedSpeciesData!$D$2:$D$4955,$D656),"")</f>
        <v>2.4409999999999998</v>
      </c>
      <c r="AJ656" s="2">
        <f>COUNTIFS(ObservedSpeciesData!$A$2:$A$828,$A656,ObservedSpeciesData!$D$2:$D$828,$D656)</f>
        <v>0</v>
      </c>
      <c r="AK656" s="2">
        <f t="shared" si="10"/>
        <v>15</v>
      </c>
    </row>
    <row r="657" spans="1:37" x14ac:dyDescent="0.25">
      <c r="A657" s="14" t="s">
        <v>103</v>
      </c>
      <c r="B657" t="s">
        <v>98</v>
      </c>
      <c r="C657" t="s">
        <v>97</v>
      </c>
      <c r="D657" s="13">
        <v>41968</v>
      </c>
      <c r="E657">
        <v>1</v>
      </c>
      <c r="F657">
        <v>50</v>
      </c>
      <c r="G657" s="2" t="s">
        <v>89</v>
      </c>
      <c r="H657" s="2" t="s">
        <v>11</v>
      </c>
      <c r="I657">
        <v>3</v>
      </c>
      <c r="J657" s="2" t="s">
        <v>77</v>
      </c>
      <c r="K657" s="2">
        <f>IF(ISNUMBER(AVERAGEIFS(ObservedSpeciesData!K$2:K$4955,ObservedSpeciesData!$A$2:$A$4955,$A657,ObservedSpeciesData!$D$2:$D$4955,$D657)),AVERAGEIFS(ObservedSpeciesData!K$2:K$4955,ObservedSpeciesData!$A$2:$A$4955,$A657,ObservedSpeciesData!$D$2:$D$4955,$D657),"")</f>
        <v>45</v>
      </c>
      <c r="L657" s="26" t="str">
        <f>IF(ISNUMBER(AVERAGEIFS(ObservedSpeciesData!L$2:L$4955,ObservedSpeciesData!$A$2:$A$4955,$A657,ObservedSpeciesData!$D$2:$D$4955,$D657)),AVERAGEIFS(ObservedSpeciesData!L$2:L$4955,ObservedSpeciesData!$A$2:$A$4955,$A657,ObservedSpeciesData!$D$2:$D$4955,$D657),"")</f>
        <v/>
      </c>
      <c r="M657" s="23" t="str">
        <f>IF(ISNUMBER(AVERAGEIFS(ObservedSpeciesData!M$2:M$4955,ObservedSpeciesData!$A$2:$A$4955,$A657,ObservedSpeciesData!$D$2:$D$4955,$D657)),AVERAGEIFS(ObservedSpeciesData!M$2:M$4955,ObservedSpeciesData!$A$2:$A$4955,$A657,ObservedSpeciesData!$D$2:$D$4955,$D657),"")</f>
        <v/>
      </c>
      <c r="N657" s="23">
        <f>IF(ISNUMBER(AVERAGEIFS(ObservedSpeciesData!N$2:N$4955,ObservedSpeciesData!$A$2:$A$4955,$A657,ObservedSpeciesData!$D$2:$D$4955,$D657)),AVERAGEIFS(ObservedSpeciesData!N$2:N$4955,ObservedSpeciesData!$A$2:$A$4955,$A657,ObservedSpeciesData!$D$2:$D$4955,$D657),"")</f>
        <v>761.34519055882492</v>
      </c>
      <c r="O657" s="23">
        <f>IF(ISNUMBER(AVERAGEIFS(ObservedSpeciesData!O$2:O$4955,ObservedSpeciesData!$A$2:$A$4955,$A657,ObservedSpeciesData!$D$2:$D$4955,$D657)),AVERAGEIFS(ObservedSpeciesData!O$2:O$4955,ObservedSpeciesData!$A$2:$A$4955,$A657,ObservedSpeciesData!$D$2:$D$4955,$D657),"")</f>
        <v>76.134519055882507</v>
      </c>
      <c r="P657" s="23">
        <f>IF(ISNUMBER(AVERAGEIFS(ObservedSpeciesData!P$2:P$4955,ObservedSpeciesData!$A$2:$A$4955,$A657,ObservedSpeciesData!$C$2:$C$4955,$C657,ObservedSpeciesData!$D$2:$D$4955,$D657)),AVERAGEIFS(ObservedSpeciesData!P$2:P$4955,ObservedSpeciesData!$A$2:$A$4955,$A657,ObservedSpeciesData!$C$2:$C$4955,$C657,ObservedSpeciesData!$D$2:$D$4955,$D657),"")</f>
        <v>145.64477235884721</v>
      </c>
      <c r="Q657" s="23"/>
      <c r="R657" s="25" t="str">
        <f>IF(ISNUMBER(AVERAGEIFS(ObservedSpeciesData!R$2:R$4955,ObservedSpeciesData!$A$2:$A$4955,$A657,ObservedSpeciesData!$D$2:$D$4955,$D657)),AVERAGEIFS(ObservedSpeciesData!R$2:R$4955,ObservedSpeciesData!$A$2:$A$4955,$A657,ObservedSpeciesData!$D$2:$D$4955,$D657),"")</f>
        <v/>
      </c>
      <c r="S657" s="25" t="str">
        <f>IF(ISNUMBER(AVERAGEIFS(ObservedSpeciesData!S$2:S$4955,ObservedSpeciesData!$A$2:$A$4955,$A657,ObservedSpeciesData!$D$2:$D$4955,$D657)),AVERAGEIFS(ObservedSpeciesData!S$2:S$4955,ObservedSpeciesData!$A$2:$A$4955,$A657,ObservedSpeciesData!$D$2:$D$4955,$D657),"")</f>
        <v/>
      </c>
      <c r="T657" s="23" t="str">
        <f>IF(ISNUMBER(AVERAGEIFS(ObservedSpeciesData!T$2:T$4955,ObservedSpeciesData!$A$2:$A$4955,$A657,ObservedSpeciesData!$D$2:$D$4955,$D657)),AVERAGEIFS(ObservedSpeciesData!T$2:T$4955,ObservedSpeciesData!$A$2:$A$4955,$A657,ObservedSpeciesData!$D$2:$D$4955,$D657),"")</f>
        <v/>
      </c>
      <c r="U657" s="24" t="str">
        <f>IF(ISNUMBER(AVERAGEIFS(ObservedSpeciesData!U$2:U$4955,ObservedSpeciesData!$A$2:$A$4955,$A657,ObservedSpeciesData!$C$2:$C$4955,$C657,ObservedSpeciesData!$D$2:$D$4955,$D657)),AVERAGEIFS(ObservedSpeciesData!U$2:U$4955,ObservedSpeciesData!$A$2:$A$4955,$A657,ObservedSpeciesData!$C$2:$C$4955,$C657,ObservedSpeciesData!$D$2:$D$4955,$D657),"")</f>
        <v/>
      </c>
      <c r="V657" s="23">
        <f>IF(ISNUMBER(AVERAGEIFS(ObservedSpeciesData!V$2:V$4955,ObservedSpeciesData!$A$2:$A$4955,$A657,ObservedSpeciesData!$D$2:$D$4955,$D657)),AVERAGEIFS(ObservedSpeciesData!V$2:V$4955,ObservedSpeciesData!$A$2:$A$4955,$A657,ObservedSpeciesData!$D$2:$D$4955,$D657),"")</f>
        <v>22.64004373550415</v>
      </c>
      <c r="W657" s="23">
        <f>IF(ISNUMBER(AVERAGEIFS(ObservedSpeciesData!W$2:W$4955,ObservedSpeciesData!$A$2:$A$4955,$A657,ObservedSpeciesData!$D$2:$D$4955,$D657)),AVERAGEIFS(ObservedSpeciesData!W$2:W$4955,ObservedSpeciesData!$A$2:$A$4955,$A657,ObservedSpeciesData!$D$2:$D$4955,$D657),"")</f>
        <v>31.851369738578796</v>
      </c>
      <c r="X657" s="23">
        <f>IF(ISNUMBER(AVERAGEIFS(ObservedSpeciesData!X$2:X$4955,ObservedSpeciesData!$A$2:$A$4955,$A657,ObservedSpeciesData!$D$2:$D$4955,$D657)),AVERAGEIFS(ObservedSpeciesData!X$2:X$4955,ObservedSpeciesData!$A$2:$A$4955,$A657,ObservedSpeciesData!$D$2:$D$4955,$D657),"")</f>
        <v>75.105927467346191</v>
      </c>
      <c r="Y657" s="23">
        <f>IF(ISNUMBER(AVERAGEIFS(ObservedSpeciesData!Y$2:Y$4955,ObservedSpeciesData!$A$2:$A$4955,$A657,ObservedSpeciesData!$D$2:$D$4955,$D657)),AVERAGEIFS(ObservedSpeciesData!Y$2:Y$4955,ObservedSpeciesData!$A$2:$A$4955,$A657,ObservedSpeciesData!$D$2:$D$4955,$D657),"")</f>
        <v>41.66220235824585</v>
      </c>
      <c r="Z657" s="23">
        <f>IF(ISNUMBER(AVERAGEIFS(ObservedSpeciesData!Z$2:Z$4955,ObservedSpeciesData!$A$2:$A$4955,$A657,ObservedSpeciesData!$D$2:$D$4955,$D657)),AVERAGEIFS(ObservedSpeciesData!Z$2:Z$4955,ObservedSpeciesData!$A$2:$A$4955,$A657,ObservedSpeciesData!$D$2:$D$4955,$D657),"")</f>
        <v>89.746808052062988</v>
      </c>
      <c r="AA657" s="23">
        <f>IF(ISNUMBER(AVERAGEIFS(ObservedSpeciesData!AA$2:AA$4955,ObservedSpeciesData!$A$2:$A$4955,$A657,ObservedSpeciesData!$D$2:$D$4955,$D657)),AVERAGEIFS(ObservedSpeciesData!AA$2:AA$4955,ObservedSpeciesData!$A$2:$A$4955,$A657,ObservedSpeciesData!$D$2:$D$4955,$D657),"")</f>
        <v>10.482139408588409</v>
      </c>
      <c r="AB657" s="24">
        <f>IF(ISNUMBER(AVERAGEIFS(ObservedSpeciesData!AB$2:AB$4955,ObservedSpeciesData!$A$2:$A$4955,$A657,ObservedSpeciesData!$D$2:$D$4955,$D657)),AVERAGEIFS(ObservedSpeciesData!AB$2:AB$4955,ObservedSpeciesData!$A$2:$A$4955,$A657,ObservedSpeciesData!$D$2:$D$4955,$D657),"")</f>
        <v>1.6771423053741456E-2</v>
      </c>
      <c r="AC657" s="24">
        <f>IF(ISNUMBER(AVERAGEIFS(ObservedSpeciesData!AC$2:AC$4955,ObservedSpeciesData!$A$2:$A$4955,$A657,ObservedSpeciesData!$D$2:$D$4955,$D657)),AVERAGEIFS(ObservedSpeciesData!AC$2:AC$4955,ObservedSpeciesData!$A$2:$A$4955,$A657,ObservedSpeciesData!$D$2:$D$4955,$D657),"")</f>
        <v>1.6771423053741456E-2</v>
      </c>
      <c r="AD657" s="23">
        <f>IF(ISNUMBER(AVERAGEIFS(ObservedSpeciesData!AD$2:AD$4955,ObservedSpeciesData!$A$2:$A$4955,$A657,ObservedSpeciesData!$D$2:$D$4955,$D657)),AVERAGEIFS(ObservedSpeciesData!AD$2:AD$4955,ObservedSpeciesData!$A$2:$A$4955,$A657,ObservedSpeciesData!$D$2:$D$4955,$D657),"")</f>
        <v>12.016948394775392</v>
      </c>
      <c r="AE657" s="24">
        <f>IF(ISNUMBER(AVERAGEIFS(ObservedSpeciesData!AE$2:AE$4955,ObservedSpeciesData!$A$2:$A$4955,$A657,ObservedSpeciesData!$D$2:$D$4955,$D657)),AVERAGEIFS(ObservedSpeciesData!AE$2:AE$4955,ObservedSpeciesData!$A$2:$A$4955,$A657,ObservedSpeciesData!$D$2:$D$4955,$D657),"")</f>
        <v>28.085904901167076</v>
      </c>
      <c r="AF657" s="23"/>
      <c r="AG657" s="24"/>
      <c r="AH657" s="23">
        <f>IF(ISNUMBER(AVERAGEIFS(ObservedSpeciesData!AH$2:AH$4955,ObservedSpeciesData!$A$2:$A$4955,$A657,ObservedSpeciesData!$D$2:$D$4955,$D657)),AVERAGEIFS(ObservedSpeciesData!AH$2:AH$4955,ObservedSpeciesData!$A$2:$A$4955,$A657,ObservedSpeciesData!$D$2:$D$4955,$D657),"")</f>
        <v>1.2757499999999999</v>
      </c>
      <c r="AI657" s="23">
        <f>IF(ISNUMBER(AVERAGEIFS(ObservedSpeciesData!AI$2:AI$4955,ObservedSpeciesData!$A$2:$A$4955,$A657,ObservedSpeciesData!$C$2:$C$4955,$C657,ObservedSpeciesData!$D$2:$D$4955,$D657)),AVERAGEIFS(ObservedSpeciesData!AI$2:AI$4955,ObservedSpeciesData!$A$2:$A$4955,$A657,ObservedSpeciesData!$C$2:$C$4955,$C657,ObservedSpeciesData!$D$2:$D$4955,$D657),"")</f>
        <v>2.7317499999999999</v>
      </c>
      <c r="AJ657" s="2">
        <f>COUNTIFS(ObservedSpeciesData!$A$2:$A$828,$A657,ObservedSpeciesData!$D$2:$D$828,$D657)</f>
        <v>0</v>
      </c>
      <c r="AK657" s="2">
        <f t="shared" si="10"/>
        <v>15</v>
      </c>
    </row>
    <row r="658" spans="1:37" x14ac:dyDescent="0.25">
      <c r="A658" s="14" t="s">
        <v>102</v>
      </c>
      <c r="B658" t="s">
        <v>98</v>
      </c>
      <c r="C658" t="s">
        <v>97</v>
      </c>
      <c r="D658" s="13">
        <v>41968</v>
      </c>
      <c r="E658">
        <v>1</v>
      </c>
      <c r="F658">
        <v>100</v>
      </c>
      <c r="G658" s="2" t="s">
        <v>89</v>
      </c>
      <c r="H658" s="2" t="s">
        <v>11</v>
      </c>
      <c r="I658">
        <v>3</v>
      </c>
      <c r="J658" s="2" t="s">
        <v>77</v>
      </c>
      <c r="K658" s="2">
        <f>IF(ISNUMBER(AVERAGEIFS(ObservedSpeciesData!K$2:K$4955,ObservedSpeciesData!$A$2:$A$4955,$A658,ObservedSpeciesData!$D$2:$D$4955,$D658)),AVERAGEIFS(ObservedSpeciesData!K$2:K$4955,ObservedSpeciesData!$A$2:$A$4955,$A658,ObservedSpeciesData!$D$2:$D$4955,$D658),"")</f>
        <v>90</v>
      </c>
      <c r="L658" s="26" t="str">
        <f>IF(ISNUMBER(AVERAGEIFS(ObservedSpeciesData!L$2:L$4955,ObservedSpeciesData!$A$2:$A$4955,$A658,ObservedSpeciesData!$D$2:$D$4955,$D658)),AVERAGEIFS(ObservedSpeciesData!L$2:L$4955,ObservedSpeciesData!$A$2:$A$4955,$A658,ObservedSpeciesData!$D$2:$D$4955,$D658),"")</f>
        <v/>
      </c>
      <c r="M658" s="23" t="str">
        <f>IF(ISNUMBER(AVERAGEIFS(ObservedSpeciesData!M$2:M$4955,ObservedSpeciesData!$A$2:$A$4955,$A658,ObservedSpeciesData!$D$2:$D$4955,$D658)),AVERAGEIFS(ObservedSpeciesData!M$2:M$4955,ObservedSpeciesData!$A$2:$A$4955,$A658,ObservedSpeciesData!$D$2:$D$4955,$D658),"")</f>
        <v/>
      </c>
      <c r="N658" s="23">
        <f>IF(ISNUMBER(AVERAGEIFS(ObservedSpeciesData!N$2:N$4955,ObservedSpeciesData!$A$2:$A$4955,$A658,ObservedSpeciesData!$D$2:$D$4955,$D658)),AVERAGEIFS(ObservedSpeciesData!N$2:N$4955,ObservedSpeciesData!$A$2:$A$4955,$A658,ObservedSpeciesData!$D$2:$D$4955,$D658),"")</f>
        <v>937.32770936861311</v>
      </c>
      <c r="O658" s="23">
        <f>IF(ISNUMBER(AVERAGEIFS(ObservedSpeciesData!O$2:O$4955,ObservedSpeciesData!$A$2:$A$4955,$A658,ObservedSpeciesData!$D$2:$D$4955,$D658)),AVERAGEIFS(ObservedSpeciesData!O$2:O$4955,ObservedSpeciesData!$A$2:$A$4955,$A658,ObservedSpeciesData!$D$2:$D$4955,$D658),"")</f>
        <v>93.732770936861314</v>
      </c>
      <c r="P658" s="23">
        <f>IF(ISNUMBER(AVERAGEIFS(ObservedSpeciesData!P$2:P$4955,ObservedSpeciesData!$A$2:$A$4955,$A658,ObservedSpeciesData!$C$2:$C$4955,$C658,ObservedSpeciesData!$D$2:$D$4955,$D658)),AVERAGEIFS(ObservedSpeciesData!P$2:P$4955,ObservedSpeciesData!$A$2:$A$4955,$A658,ObservedSpeciesData!$C$2:$C$4955,$C658,ObservedSpeciesData!$D$2:$D$4955,$D658),"")</f>
        <v>175.76947994282961</v>
      </c>
      <c r="Q658" s="23"/>
      <c r="R658" s="25" t="str">
        <f>IF(ISNUMBER(AVERAGEIFS(ObservedSpeciesData!R$2:R$4955,ObservedSpeciesData!$A$2:$A$4955,$A658,ObservedSpeciesData!$D$2:$D$4955,$D658)),AVERAGEIFS(ObservedSpeciesData!R$2:R$4955,ObservedSpeciesData!$A$2:$A$4955,$A658,ObservedSpeciesData!$D$2:$D$4955,$D658),"")</f>
        <v/>
      </c>
      <c r="S658" s="25" t="str">
        <f>IF(ISNUMBER(AVERAGEIFS(ObservedSpeciesData!S$2:S$4955,ObservedSpeciesData!$A$2:$A$4955,$A658,ObservedSpeciesData!$D$2:$D$4955,$D658)),AVERAGEIFS(ObservedSpeciesData!S$2:S$4955,ObservedSpeciesData!$A$2:$A$4955,$A658,ObservedSpeciesData!$D$2:$D$4955,$D658),"")</f>
        <v/>
      </c>
      <c r="T658" s="23" t="str">
        <f>IF(ISNUMBER(AVERAGEIFS(ObservedSpeciesData!T$2:T$4955,ObservedSpeciesData!$A$2:$A$4955,$A658,ObservedSpeciesData!$D$2:$D$4955,$D658)),AVERAGEIFS(ObservedSpeciesData!T$2:T$4955,ObservedSpeciesData!$A$2:$A$4955,$A658,ObservedSpeciesData!$D$2:$D$4955,$D658),"")</f>
        <v/>
      </c>
      <c r="U658" s="24" t="str">
        <f>IF(ISNUMBER(AVERAGEIFS(ObservedSpeciesData!U$2:U$4955,ObservedSpeciesData!$A$2:$A$4955,$A658,ObservedSpeciesData!$C$2:$C$4955,$C658,ObservedSpeciesData!$D$2:$D$4955,$D658)),AVERAGEIFS(ObservedSpeciesData!U$2:U$4955,ObservedSpeciesData!$A$2:$A$4955,$A658,ObservedSpeciesData!$C$2:$C$4955,$C658,ObservedSpeciesData!$D$2:$D$4955,$D658),"")</f>
        <v/>
      </c>
      <c r="V658" s="23">
        <f>IF(ISNUMBER(AVERAGEIFS(ObservedSpeciesData!V$2:V$4955,ObservedSpeciesData!$A$2:$A$4955,$A658,ObservedSpeciesData!$D$2:$D$4955,$D658)),AVERAGEIFS(ObservedSpeciesData!V$2:V$4955,ObservedSpeciesData!$A$2:$A$4955,$A658,ObservedSpeciesData!$D$2:$D$4955,$D658),"")</f>
        <v>22.85896110534668</v>
      </c>
      <c r="W658" s="23">
        <f>IF(ISNUMBER(AVERAGEIFS(ObservedSpeciesData!W$2:W$4955,ObservedSpeciesData!$A$2:$A$4955,$A658,ObservedSpeciesData!$D$2:$D$4955,$D658)),AVERAGEIFS(ObservedSpeciesData!W$2:W$4955,ObservedSpeciesData!$A$2:$A$4955,$A658,ObservedSpeciesData!$D$2:$D$4955,$D658),"")</f>
        <v>31.887150287628174</v>
      </c>
      <c r="X658" s="23">
        <f>IF(ISNUMBER(AVERAGEIFS(ObservedSpeciesData!X$2:X$4955,ObservedSpeciesData!$A$2:$A$4955,$A658,ObservedSpeciesData!$D$2:$D$4955,$D658)),AVERAGEIFS(ObservedSpeciesData!X$2:X$4955,ObservedSpeciesData!$A$2:$A$4955,$A658,ObservedSpeciesData!$D$2:$D$4955,$D658),"")</f>
        <v>76.235720157623291</v>
      </c>
      <c r="Y658" s="23">
        <f>IF(ISNUMBER(AVERAGEIFS(ObservedSpeciesData!Y$2:Y$4955,ObservedSpeciesData!$A$2:$A$4955,$A658,ObservedSpeciesData!$D$2:$D$4955,$D658)),AVERAGEIFS(ObservedSpeciesData!Y$2:Y$4955,ObservedSpeciesData!$A$2:$A$4955,$A658,ObservedSpeciesData!$D$2:$D$4955,$D658),"")</f>
        <v>41.303294897079468</v>
      </c>
      <c r="Z658" s="23">
        <f>IF(ISNUMBER(AVERAGEIFS(ObservedSpeciesData!Z$2:Z$4955,ObservedSpeciesData!$A$2:$A$4955,$A658,ObservedSpeciesData!$D$2:$D$4955,$D658)),AVERAGEIFS(ObservedSpeciesData!Z$2:Z$4955,ObservedSpeciesData!$A$2:$A$4955,$A658,ObservedSpeciesData!$D$2:$D$4955,$D658),"")</f>
        <v>90.366792678833008</v>
      </c>
      <c r="AA658" s="23">
        <f>IF(ISNUMBER(AVERAGEIFS(ObservedSpeciesData!AA$2:AA$4955,ObservedSpeciesData!$A$2:$A$4955,$A658,ObservedSpeciesData!$D$2:$D$4955,$D658)),AVERAGEIFS(ObservedSpeciesData!AA$2:AA$4955,ObservedSpeciesData!$A$2:$A$4955,$A658,ObservedSpeciesData!$D$2:$D$4955,$D658),"")</f>
        <v>10.591592192649841</v>
      </c>
      <c r="AB658" s="24">
        <f>IF(ISNUMBER(AVERAGEIFS(ObservedSpeciesData!AB$2:AB$4955,ObservedSpeciesData!$A$2:$A$4955,$A658,ObservedSpeciesData!$D$2:$D$4955,$D658)),AVERAGEIFS(ObservedSpeciesData!AB$2:AB$4955,ObservedSpeciesData!$A$2:$A$4955,$A658,ObservedSpeciesData!$D$2:$D$4955,$D658),"")</f>
        <v>1.6946547508239745E-2</v>
      </c>
      <c r="AC658" s="24">
        <f>IF(ISNUMBER(AVERAGEIFS(ObservedSpeciesData!AC$2:AC$4955,ObservedSpeciesData!$A$2:$A$4955,$A658,ObservedSpeciesData!$D$2:$D$4955,$D658)),AVERAGEIFS(ObservedSpeciesData!AC$2:AC$4955,ObservedSpeciesData!$A$2:$A$4955,$A658,ObservedSpeciesData!$D$2:$D$4955,$D658),"")</f>
        <v>1.6946547508239745E-2</v>
      </c>
      <c r="AD658" s="23">
        <f>IF(ISNUMBER(AVERAGEIFS(ObservedSpeciesData!AD$2:AD$4955,ObservedSpeciesData!$A$2:$A$4955,$A658,ObservedSpeciesData!$D$2:$D$4955,$D658)),AVERAGEIFS(ObservedSpeciesData!AD$2:AD$4955,ObservedSpeciesData!$A$2:$A$4955,$A658,ObservedSpeciesData!$D$2:$D$4955,$D658),"")</f>
        <v>12.197715225219728</v>
      </c>
      <c r="AE658" s="24">
        <f>IF(ISNUMBER(AVERAGEIFS(ObservedSpeciesData!AE$2:AE$4955,ObservedSpeciesData!$A$2:$A$4955,$A658,ObservedSpeciesData!$D$2:$D$4955,$D658)),AVERAGEIFS(ObservedSpeciesData!AE$2:AE$4955,ObservedSpeciesData!$A$2:$A$4955,$A658,ObservedSpeciesData!$D$2:$D$4955,$D658),"")</f>
        <v>28.301129616666145</v>
      </c>
      <c r="AF658" s="23"/>
      <c r="AG658" s="24"/>
      <c r="AH658" s="23">
        <f>IF(ISNUMBER(AVERAGEIFS(ObservedSpeciesData!AH$2:AH$4955,ObservedSpeciesData!$A$2:$A$4955,$A658,ObservedSpeciesData!$D$2:$D$4955,$D658)),AVERAGEIFS(ObservedSpeciesData!AH$2:AH$4955,ObservedSpeciesData!$A$2:$A$4955,$A658,ObservedSpeciesData!$D$2:$D$4955,$D658),"")</f>
        <v>1.5743749999999999</v>
      </c>
      <c r="AI658" s="23">
        <f>IF(ISNUMBER(AVERAGEIFS(ObservedSpeciesData!AI$2:AI$4955,ObservedSpeciesData!$A$2:$A$4955,$A658,ObservedSpeciesData!$C$2:$C$4955,$C658,ObservedSpeciesData!$D$2:$D$4955,$D658)),AVERAGEIFS(ObservedSpeciesData!AI$2:AI$4955,ObservedSpeciesData!$A$2:$A$4955,$A658,ObservedSpeciesData!$C$2:$C$4955,$C658,ObservedSpeciesData!$D$2:$D$4955,$D658),"")</f>
        <v>3.1844999999999999</v>
      </c>
      <c r="AJ658" s="2">
        <f>COUNTIFS(ObservedSpeciesData!$A$2:$A$828,$A658,ObservedSpeciesData!$D$2:$D$828,$D658)</f>
        <v>0</v>
      </c>
      <c r="AK658" s="2">
        <f t="shared" si="10"/>
        <v>15</v>
      </c>
    </row>
    <row r="659" spans="1:37" x14ac:dyDescent="0.25">
      <c r="A659" s="14" t="s">
        <v>101</v>
      </c>
      <c r="B659" t="s">
        <v>98</v>
      </c>
      <c r="C659" t="s">
        <v>97</v>
      </c>
      <c r="D659" s="13">
        <v>41968</v>
      </c>
      <c r="E659">
        <v>1</v>
      </c>
      <c r="F659">
        <v>200</v>
      </c>
      <c r="G659" s="2" t="s">
        <v>89</v>
      </c>
      <c r="H659" s="2" t="s">
        <v>11</v>
      </c>
      <c r="I659">
        <v>3</v>
      </c>
      <c r="J659" s="2" t="s">
        <v>77</v>
      </c>
      <c r="K659" s="2">
        <f>IF(ISNUMBER(AVERAGEIFS(ObservedSpeciesData!K$2:K$4955,ObservedSpeciesData!$A$2:$A$4955,$A659,ObservedSpeciesData!$D$2:$D$4955,$D659)),AVERAGEIFS(ObservedSpeciesData!K$2:K$4955,ObservedSpeciesData!$A$2:$A$4955,$A659,ObservedSpeciesData!$D$2:$D$4955,$D659),"")</f>
        <v>180</v>
      </c>
      <c r="L659" s="26" t="str">
        <f>IF(ISNUMBER(AVERAGEIFS(ObservedSpeciesData!L$2:L$4955,ObservedSpeciesData!$A$2:$A$4955,$A659,ObservedSpeciesData!$D$2:$D$4955,$D659)),AVERAGEIFS(ObservedSpeciesData!L$2:L$4955,ObservedSpeciesData!$A$2:$A$4955,$A659,ObservedSpeciesData!$D$2:$D$4955,$D659),"")</f>
        <v/>
      </c>
      <c r="M659" s="23" t="str">
        <f>IF(ISNUMBER(AVERAGEIFS(ObservedSpeciesData!M$2:M$4955,ObservedSpeciesData!$A$2:$A$4955,$A659,ObservedSpeciesData!$D$2:$D$4955,$D659)),AVERAGEIFS(ObservedSpeciesData!M$2:M$4955,ObservedSpeciesData!$A$2:$A$4955,$A659,ObservedSpeciesData!$D$2:$D$4955,$D659),"")</f>
        <v/>
      </c>
      <c r="N659" s="23">
        <f>IF(ISNUMBER(AVERAGEIFS(ObservedSpeciesData!N$2:N$4955,ObservedSpeciesData!$A$2:$A$4955,$A659,ObservedSpeciesData!$D$2:$D$4955,$D659)),AVERAGEIFS(ObservedSpeciesData!N$2:N$4955,ObservedSpeciesData!$A$2:$A$4955,$A659,ObservedSpeciesData!$D$2:$D$4955,$D659),"")</f>
        <v>1244.4518918961837</v>
      </c>
      <c r="O659" s="23">
        <f>IF(ISNUMBER(AVERAGEIFS(ObservedSpeciesData!O$2:O$4955,ObservedSpeciesData!$A$2:$A$4955,$A659,ObservedSpeciesData!$D$2:$D$4955,$D659)),AVERAGEIFS(ObservedSpeciesData!O$2:O$4955,ObservedSpeciesData!$A$2:$A$4955,$A659,ObservedSpeciesData!$D$2:$D$4955,$D659),"")</f>
        <v>124.44518918961839</v>
      </c>
      <c r="P659" s="23">
        <f>IF(ISNUMBER(AVERAGEIFS(ObservedSpeciesData!P$2:P$4955,ObservedSpeciesData!$A$2:$A$4955,$A659,ObservedSpeciesData!$C$2:$C$4955,$C659,ObservedSpeciesData!$D$2:$D$4955,$D659)),AVERAGEIFS(ObservedSpeciesData!P$2:P$4955,ObservedSpeciesData!$A$2:$A$4955,$A659,ObservedSpeciesData!$C$2:$C$4955,$C659,ObservedSpeciesData!$D$2:$D$4955,$D659),"")</f>
        <v>262.79179644010469</v>
      </c>
      <c r="Q659" s="23"/>
      <c r="R659" s="25" t="str">
        <f>IF(ISNUMBER(AVERAGEIFS(ObservedSpeciesData!R$2:R$4955,ObservedSpeciesData!$A$2:$A$4955,$A659,ObservedSpeciesData!$D$2:$D$4955,$D659)),AVERAGEIFS(ObservedSpeciesData!R$2:R$4955,ObservedSpeciesData!$A$2:$A$4955,$A659,ObservedSpeciesData!$D$2:$D$4955,$D659),"")</f>
        <v/>
      </c>
      <c r="S659" s="25" t="str">
        <f>IF(ISNUMBER(AVERAGEIFS(ObservedSpeciesData!S$2:S$4955,ObservedSpeciesData!$A$2:$A$4955,$A659,ObservedSpeciesData!$D$2:$D$4955,$D659)),AVERAGEIFS(ObservedSpeciesData!S$2:S$4955,ObservedSpeciesData!$A$2:$A$4955,$A659,ObservedSpeciesData!$D$2:$D$4955,$D659),"")</f>
        <v/>
      </c>
      <c r="T659" s="23" t="str">
        <f>IF(ISNUMBER(AVERAGEIFS(ObservedSpeciesData!T$2:T$4955,ObservedSpeciesData!$A$2:$A$4955,$A659,ObservedSpeciesData!$D$2:$D$4955,$D659)),AVERAGEIFS(ObservedSpeciesData!T$2:T$4955,ObservedSpeciesData!$A$2:$A$4955,$A659,ObservedSpeciesData!$D$2:$D$4955,$D659),"")</f>
        <v/>
      </c>
      <c r="U659" s="24" t="str">
        <f>IF(ISNUMBER(AVERAGEIFS(ObservedSpeciesData!U$2:U$4955,ObservedSpeciesData!$A$2:$A$4955,$A659,ObservedSpeciesData!$C$2:$C$4955,$C659,ObservedSpeciesData!$D$2:$D$4955,$D659)),AVERAGEIFS(ObservedSpeciesData!U$2:U$4955,ObservedSpeciesData!$A$2:$A$4955,$A659,ObservedSpeciesData!$C$2:$C$4955,$C659,ObservedSpeciesData!$D$2:$D$4955,$D659),"")</f>
        <v/>
      </c>
      <c r="V659" s="23">
        <f>IF(ISNUMBER(AVERAGEIFS(ObservedSpeciesData!V$2:V$4955,ObservedSpeciesData!$A$2:$A$4955,$A659,ObservedSpeciesData!$D$2:$D$4955,$D659)),AVERAGEIFS(ObservedSpeciesData!V$2:V$4955,ObservedSpeciesData!$A$2:$A$4955,$A659,ObservedSpeciesData!$D$2:$D$4955,$D659),"")</f>
        <v>22.607692360877991</v>
      </c>
      <c r="W659" s="23">
        <f>IF(ISNUMBER(AVERAGEIFS(ObservedSpeciesData!W$2:W$4955,ObservedSpeciesData!$A$2:$A$4955,$A659,ObservedSpeciesData!$D$2:$D$4955,$D659)),AVERAGEIFS(ObservedSpeciesData!W$2:W$4955,ObservedSpeciesData!$A$2:$A$4955,$A659,ObservedSpeciesData!$D$2:$D$4955,$D659),"")</f>
        <v>32.225731134414673</v>
      </c>
      <c r="X659" s="23">
        <f>IF(ISNUMBER(AVERAGEIFS(ObservedSpeciesData!X$2:X$4955,ObservedSpeciesData!$A$2:$A$4955,$A659,ObservedSpeciesData!$D$2:$D$4955,$D659)),AVERAGEIFS(ObservedSpeciesData!X$2:X$4955,ObservedSpeciesData!$A$2:$A$4955,$A659,ObservedSpeciesData!$D$2:$D$4955,$D659),"")</f>
        <v>77.3155198097229</v>
      </c>
      <c r="Y659" s="23">
        <f>IF(ISNUMBER(AVERAGEIFS(ObservedSpeciesData!Y$2:Y$4955,ObservedSpeciesData!$A$2:$A$4955,$A659,ObservedSpeciesData!$D$2:$D$4955,$D659)),AVERAGEIFS(ObservedSpeciesData!Y$2:Y$4955,ObservedSpeciesData!$A$2:$A$4955,$A659,ObservedSpeciesData!$D$2:$D$4955,$D659),"")</f>
        <v>41.443280458450317</v>
      </c>
      <c r="Z659" s="23">
        <f>IF(ISNUMBER(AVERAGEIFS(ObservedSpeciesData!Z$2:Z$4955,ObservedSpeciesData!$A$2:$A$4955,$A659,ObservedSpeciesData!$D$2:$D$4955,$D659)),AVERAGEIFS(ObservedSpeciesData!Z$2:Z$4955,ObservedSpeciesData!$A$2:$A$4955,$A659,ObservedSpeciesData!$D$2:$D$4955,$D659),"")</f>
        <v>90.568663120269775</v>
      </c>
      <c r="AA659" s="23">
        <f>IF(ISNUMBER(AVERAGEIFS(ObservedSpeciesData!AA$2:AA$4955,ObservedSpeciesData!$A$2:$A$4955,$A659,ObservedSpeciesData!$D$2:$D$4955,$D659)),AVERAGEIFS(ObservedSpeciesData!AA$2:AA$4955,ObservedSpeciesData!$A$2:$A$4955,$A659,ObservedSpeciesData!$D$2:$D$4955,$D659),"")</f>
        <v>10.787392318248749</v>
      </c>
      <c r="AB659" s="24">
        <f>IF(ISNUMBER(AVERAGEIFS(ObservedSpeciesData!AB$2:AB$4955,ObservedSpeciesData!$A$2:$A$4955,$A659,ObservedSpeciesData!$D$2:$D$4955,$D659)),AVERAGEIFS(ObservedSpeciesData!AB$2:AB$4955,ObservedSpeciesData!$A$2:$A$4955,$A659,ObservedSpeciesData!$D$2:$D$4955,$D659),"")</f>
        <v>1.7259827709197997E-2</v>
      </c>
      <c r="AC659" s="24">
        <f>IF(ISNUMBER(AVERAGEIFS(ObservedSpeciesData!AC$2:AC$4955,ObservedSpeciesData!$A$2:$A$4955,$A659,ObservedSpeciesData!$D$2:$D$4955,$D659)),AVERAGEIFS(ObservedSpeciesData!AC$2:AC$4955,ObservedSpeciesData!$A$2:$A$4955,$A659,ObservedSpeciesData!$D$2:$D$4955,$D659),"")</f>
        <v>1.7259827709197997E-2</v>
      </c>
      <c r="AD659" s="23">
        <f>IF(ISNUMBER(AVERAGEIFS(ObservedSpeciesData!AD$2:AD$4955,ObservedSpeciesData!$A$2:$A$4955,$A659,ObservedSpeciesData!$D$2:$D$4955,$D659)),AVERAGEIFS(ObservedSpeciesData!AD$2:AD$4955,ObservedSpeciesData!$A$2:$A$4955,$A659,ObservedSpeciesData!$D$2:$D$4955,$D659),"")</f>
        <v>12.370483169555666</v>
      </c>
      <c r="AE659" s="24">
        <f>IF(ISNUMBER(AVERAGEIFS(ObservedSpeciesData!AE$2:AE$4955,ObservedSpeciesData!$A$2:$A$4955,$A659,ObservedSpeciesData!$D$2:$D$4955,$D659)),AVERAGEIFS(ObservedSpeciesData!AE$2:AE$4955,ObservedSpeciesData!$A$2:$A$4955,$A659,ObservedSpeciesData!$D$2:$D$4955,$D659),"")</f>
        <v>27.1832501984935</v>
      </c>
      <c r="AF659" s="23"/>
      <c r="AG659" s="24"/>
      <c r="AH659" s="23">
        <f>IF(ISNUMBER(AVERAGEIFS(ObservedSpeciesData!AH$2:AH$4955,ObservedSpeciesData!$A$2:$A$4955,$A659,ObservedSpeciesData!$D$2:$D$4955,$D659)),AVERAGEIFS(ObservedSpeciesData!AH$2:AH$4955,ObservedSpeciesData!$A$2:$A$4955,$A659,ObservedSpeciesData!$D$2:$D$4955,$D659),"")</f>
        <v>2.1685000000000003</v>
      </c>
      <c r="AI659" s="23">
        <f>IF(ISNUMBER(AVERAGEIFS(ObservedSpeciesData!AI$2:AI$4955,ObservedSpeciesData!$A$2:$A$4955,$A659,ObservedSpeciesData!$C$2:$C$4955,$C659,ObservedSpeciesData!$D$2:$D$4955,$D659)),AVERAGEIFS(ObservedSpeciesData!AI$2:AI$4955,ObservedSpeciesData!$A$2:$A$4955,$A659,ObservedSpeciesData!$C$2:$C$4955,$C659,ObservedSpeciesData!$D$2:$D$4955,$D659),"")</f>
        <v>5.2092499999999999</v>
      </c>
      <c r="AJ659" s="2">
        <f>COUNTIFS(ObservedSpeciesData!$A$2:$A$828,$A659,ObservedSpeciesData!$D$2:$D$828,$D659)</f>
        <v>0</v>
      </c>
      <c r="AK659" s="2">
        <f t="shared" si="10"/>
        <v>15</v>
      </c>
    </row>
    <row r="660" spans="1:37" x14ac:dyDescent="0.25">
      <c r="A660" s="14" t="s">
        <v>100</v>
      </c>
      <c r="B660" t="s">
        <v>98</v>
      </c>
      <c r="C660" t="s">
        <v>97</v>
      </c>
      <c r="D660" s="13">
        <v>41968</v>
      </c>
      <c r="E660">
        <v>1</v>
      </c>
      <c r="F660">
        <v>350</v>
      </c>
      <c r="G660" s="2" t="s">
        <v>89</v>
      </c>
      <c r="H660" s="2" t="s">
        <v>11</v>
      </c>
      <c r="I660">
        <v>3</v>
      </c>
      <c r="J660" s="2" t="s">
        <v>77</v>
      </c>
      <c r="K660" s="2">
        <f>IF(ISNUMBER(AVERAGEIFS(ObservedSpeciesData!K$2:K$4955,ObservedSpeciesData!$A$2:$A$4955,$A660,ObservedSpeciesData!$D$2:$D$4955,$D660)),AVERAGEIFS(ObservedSpeciesData!K$2:K$4955,ObservedSpeciesData!$A$2:$A$4955,$A660,ObservedSpeciesData!$D$2:$D$4955,$D660),"")</f>
        <v>350</v>
      </c>
      <c r="L660" s="26" t="str">
        <f>IF(ISNUMBER(AVERAGEIFS(ObservedSpeciesData!L$2:L$4955,ObservedSpeciesData!$A$2:$A$4955,$A660,ObservedSpeciesData!$D$2:$D$4955,$D660)),AVERAGEIFS(ObservedSpeciesData!L$2:L$4955,ObservedSpeciesData!$A$2:$A$4955,$A660,ObservedSpeciesData!$D$2:$D$4955,$D660),"")</f>
        <v/>
      </c>
      <c r="M660" s="23" t="str">
        <f>IF(ISNUMBER(AVERAGEIFS(ObservedSpeciesData!M$2:M$4955,ObservedSpeciesData!$A$2:$A$4955,$A660,ObservedSpeciesData!$D$2:$D$4955,$D660)),AVERAGEIFS(ObservedSpeciesData!M$2:M$4955,ObservedSpeciesData!$A$2:$A$4955,$A660,ObservedSpeciesData!$D$2:$D$4955,$D660),"")</f>
        <v/>
      </c>
      <c r="N660" s="23">
        <f>IF(ISNUMBER(AVERAGEIFS(ObservedSpeciesData!N$2:N$4955,ObservedSpeciesData!$A$2:$A$4955,$A660,ObservedSpeciesData!$D$2:$D$4955,$D660)),AVERAGEIFS(ObservedSpeciesData!N$2:N$4955,ObservedSpeciesData!$A$2:$A$4955,$A660,ObservedSpeciesData!$D$2:$D$4955,$D660),"")</f>
        <v>1879.6079454541791</v>
      </c>
      <c r="O660" s="23">
        <f>IF(ISNUMBER(AVERAGEIFS(ObservedSpeciesData!O$2:O$4955,ObservedSpeciesData!$A$2:$A$4955,$A660,ObservedSpeciesData!$D$2:$D$4955,$D660)),AVERAGEIFS(ObservedSpeciesData!O$2:O$4955,ObservedSpeciesData!$A$2:$A$4955,$A660,ObservedSpeciesData!$D$2:$D$4955,$D660),"")</f>
        <v>187.96079454541791</v>
      </c>
      <c r="P660" s="23">
        <f>IF(ISNUMBER(AVERAGEIFS(ObservedSpeciesData!P$2:P$4955,ObservedSpeciesData!$A$2:$A$4955,$A660,ObservedSpeciesData!$C$2:$C$4955,$C660,ObservedSpeciesData!$D$2:$D$4955,$D660)),AVERAGEIFS(ObservedSpeciesData!P$2:P$4955,ObservedSpeciesData!$A$2:$A$4955,$A660,ObservedSpeciesData!$C$2:$C$4955,$C660,ObservedSpeciesData!$D$2:$D$4955,$D660),"")</f>
        <v>370.30875953032307</v>
      </c>
      <c r="Q660" s="23"/>
      <c r="R660" s="25" t="str">
        <f>IF(ISNUMBER(AVERAGEIFS(ObservedSpeciesData!R$2:R$4955,ObservedSpeciesData!$A$2:$A$4955,$A660,ObservedSpeciesData!$D$2:$D$4955,$D660)),AVERAGEIFS(ObservedSpeciesData!R$2:R$4955,ObservedSpeciesData!$A$2:$A$4955,$A660,ObservedSpeciesData!$D$2:$D$4955,$D660),"")</f>
        <v/>
      </c>
      <c r="S660" s="25" t="str">
        <f>IF(ISNUMBER(AVERAGEIFS(ObservedSpeciesData!S$2:S$4955,ObservedSpeciesData!$A$2:$A$4955,$A660,ObservedSpeciesData!$D$2:$D$4955,$D660)),AVERAGEIFS(ObservedSpeciesData!S$2:S$4955,ObservedSpeciesData!$A$2:$A$4955,$A660,ObservedSpeciesData!$D$2:$D$4955,$D660),"")</f>
        <v/>
      </c>
      <c r="T660" s="23" t="str">
        <f>IF(ISNUMBER(AVERAGEIFS(ObservedSpeciesData!T$2:T$4955,ObservedSpeciesData!$A$2:$A$4955,$A660,ObservedSpeciesData!$D$2:$D$4955,$D660)),AVERAGEIFS(ObservedSpeciesData!T$2:T$4955,ObservedSpeciesData!$A$2:$A$4955,$A660,ObservedSpeciesData!$D$2:$D$4955,$D660),"")</f>
        <v/>
      </c>
      <c r="U660" s="24" t="str">
        <f>IF(ISNUMBER(AVERAGEIFS(ObservedSpeciesData!U$2:U$4955,ObservedSpeciesData!$A$2:$A$4955,$A660,ObservedSpeciesData!$C$2:$C$4955,$C660,ObservedSpeciesData!$D$2:$D$4955,$D660)),AVERAGEIFS(ObservedSpeciesData!U$2:U$4955,ObservedSpeciesData!$A$2:$A$4955,$A660,ObservedSpeciesData!$C$2:$C$4955,$C660,ObservedSpeciesData!$D$2:$D$4955,$D660),"")</f>
        <v/>
      </c>
      <c r="V660" s="23">
        <f>IF(ISNUMBER(AVERAGEIFS(ObservedSpeciesData!V$2:V$4955,ObservedSpeciesData!$A$2:$A$4955,$A660,ObservedSpeciesData!$D$2:$D$4955,$D660)),AVERAGEIFS(ObservedSpeciesData!V$2:V$4955,ObservedSpeciesData!$A$2:$A$4955,$A660,ObservedSpeciesData!$D$2:$D$4955,$D660),"")</f>
        <v>23.007108807563782</v>
      </c>
      <c r="W660" s="23">
        <f>IF(ISNUMBER(AVERAGEIFS(ObservedSpeciesData!W$2:W$4955,ObservedSpeciesData!$A$2:$A$4955,$A660,ObservedSpeciesData!$D$2:$D$4955,$D660)),AVERAGEIFS(ObservedSpeciesData!W$2:W$4955,ObservedSpeciesData!$A$2:$A$4955,$A660,ObservedSpeciesData!$D$2:$D$4955,$D660),"")</f>
        <v>28.854968547821045</v>
      </c>
      <c r="X660" s="23">
        <f>IF(ISNUMBER(AVERAGEIFS(ObservedSpeciesData!X$2:X$4955,ObservedSpeciesData!$A$2:$A$4955,$A660,ObservedSpeciesData!$D$2:$D$4955,$D660)),AVERAGEIFS(ObservedSpeciesData!X$2:X$4955,ObservedSpeciesData!$A$2:$A$4955,$A660,ObservedSpeciesData!$D$2:$D$4955,$D660),"")</f>
        <v>74.57065486907959</v>
      </c>
      <c r="Y660" s="23">
        <f>IF(ISNUMBER(AVERAGEIFS(ObservedSpeciesData!Y$2:Y$4955,ObservedSpeciesData!$A$2:$A$4955,$A660,ObservedSpeciesData!$D$2:$D$4955,$D660)),AVERAGEIFS(ObservedSpeciesData!Y$2:Y$4955,ObservedSpeciesData!$A$2:$A$4955,$A660,ObservedSpeciesData!$D$2:$D$4955,$D660),"")</f>
        <v>42.193171739578247</v>
      </c>
      <c r="Z660" s="23">
        <f>IF(ISNUMBER(AVERAGEIFS(ObservedSpeciesData!Z$2:Z$4955,ObservedSpeciesData!$A$2:$A$4955,$A660,ObservedSpeciesData!$D$2:$D$4955,$D660)),AVERAGEIFS(ObservedSpeciesData!Z$2:Z$4955,ObservedSpeciesData!$A$2:$A$4955,$A660,ObservedSpeciesData!$D$2:$D$4955,$D660),"")</f>
        <v>89.416483879089355</v>
      </c>
      <c r="AA660" s="23">
        <f>IF(ISNUMBER(AVERAGEIFS(ObservedSpeciesData!AA$2:AA$4955,ObservedSpeciesData!$A$2:$A$4955,$A660,ObservedSpeciesData!$D$2:$D$4955,$D660)),AVERAGEIFS(ObservedSpeciesData!AA$2:AA$4955,ObservedSpeciesData!$A$2:$A$4955,$A660,ObservedSpeciesData!$D$2:$D$4955,$D660),"")</f>
        <v>12.048471391201019</v>
      </c>
      <c r="AB660" s="24">
        <f>IF(ISNUMBER(AVERAGEIFS(ObservedSpeciesData!AB$2:AB$4955,ObservedSpeciesData!$A$2:$A$4955,$A660,ObservedSpeciesData!$D$2:$D$4955,$D660)),AVERAGEIFS(ObservedSpeciesData!AB$2:AB$4955,ObservedSpeciesData!$A$2:$A$4955,$A660,ObservedSpeciesData!$D$2:$D$4955,$D660),"")</f>
        <v>1.9277554225921631E-2</v>
      </c>
      <c r="AC660" s="24">
        <f>IF(ISNUMBER(AVERAGEIFS(ObservedSpeciesData!AC$2:AC$4955,ObservedSpeciesData!$A$2:$A$4955,$A660,ObservedSpeciesData!$D$2:$D$4955,$D660)),AVERAGEIFS(ObservedSpeciesData!AC$2:AC$4955,ObservedSpeciesData!$A$2:$A$4955,$A660,ObservedSpeciesData!$D$2:$D$4955,$D660),"")</f>
        <v>1.9277554225921631E-2</v>
      </c>
      <c r="AD660" s="23">
        <f>IF(ISNUMBER(AVERAGEIFS(ObservedSpeciesData!AD$2:AD$4955,ObservedSpeciesData!$A$2:$A$4955,$A660,ObservedSpeciesData!$D$2:$D$4955,$D660)),AVERAGEIFS(ObservedSpeciesData!AD$2:AD$4955,ObservedSpeciesData!$A$2:$A$4955,$A660,ObservedSpeciesData!$D$2:$D$4955,$D660),"")</f>
        <v>11.931304779052736</v>
      </c>
      <c r="AE660" s="24">
        <f>IF(ISNUMBER(AVERAGEIFS(ObservedSpeciesData!AE$2:AE$4955,ObservedSpeciesData!$A$2:$A$4955,$A660,ObservedSpeciesData!$D$2:$D$4955,$D660)),AVERAGEIFS(ObservedSpeciesData!AE$2:AE$4955,ObservedSpeciesData!$A$2:$A$4955,$A660,ObservedSpeciesData!$D$2:$D$4955,$D660),"")</f>
        <v>24.653199590221551</v>
      </c>
      <c r="AF660" s="23"/>
      <c r="AG660" s="24"/>
      <c r="AH660" s="23">
        <f>IF(ISNUMBER(AVERAGEIFS(ObservedSpeciesData!AH$2:AH$4955,ObservedSpeciesData!$A$2:$A$4955,$A660,ObservedSpeciesData!$D$2:$D$4955,$D660)),AVERAGEIFS(ObservedSpeciesData!AH$2:AH$4955,ObservedSpeciesData!$A$2:$A$4955,$A660,ObservedSpeciesData!$D$2:$D$4955,$D660),"")</f>
        <v>3.6534999999999997</v>
      </c>
      <c r="AI660" s="23">
        <f>IF(ISNUMBER(AVERAGEIFS(ObservedSpeciesData!AI$2:AI$4955,ObservedSpeciesData!$A$2:$A$4955,$A660,ObservedSpeciesData!$C$2:$C$4955,$C660,ObservedSpeciesData!$D$2:$D$4955,$D660)),AVERAGEIFS(ObservedSpeciesData!AI$2:AI$4955,ObservedSpeciesData!$A$2:$A$4955,$A660,ObservedSpeciesData!$C$2:$C$4955,$C660,ObservedSpeciesData!$D$2:$D$4955,$D660),"")</f>
        <v>7.9157499999999992</v>
      </c>
      <c r="AJ660" s="2">
        <f>COUNTIFS(ObservedSpeciesData!$A$2:$A$828,$A660,ObservedSpeciesData!$D$2:$D$828,$D660)</f>
        <v>0</v>
      </c>
      <c r="AK660" s="2">
        <f t="shared" si="10"/>
        <v>15</v>
      </c>
    </row>
    <row r="661" spans="1:37" x14ac:dyDescent="0.25">
      <c r="A661" s="14" t="s">
        <v>99</v>
      </c>
      <c r="B661" t="s">
        <v>98</v>
      </c>
      <c r="C661" t="s">
        <v>97</v>
      </c>
      <c r="D661" s="13">
        <v>41968</v>
      </c>
      <c r="E661">
        <v>1</v>
      </c>
      <c r="F661">
        <v>500</v>
      </c>
      <c r="G661" s="2" t="s">
        <v>89</v>
      </c>
      <c r="H661" s="2" t="s">
        <v>11</v>
      </c>
      <c r="I661">
        <v>3</v>
      </c>
      <c r="J661" s="2" t="s">
        <v>77</v>
      </c>
      <c r="K661" s="2">
        <f>IF(ISNUMBER(AVERAGEIFS(ObservedSpeciesData!K$2:K$4955,ObservedSpeciesData!$A$2:$A$4955,$A661,ObservedSpeciesData!$D$2:$D$4955,$D661)),AVERAGEIFS(ObservedSpeciesData!K$2:K$4955,ObservedSpeciesData!$A$2:$A$4955,$A661,ObservedSpeciesData!$D$2:$D$4955,$D661),"")</f>
        <v>450</v>
      </c>
      <c r="L661" s="26" t="str">
        <f>IF(ISNUMBER(AVERAGEIFS(ObservedSpeciesData!L$2:L$4955,ObservedSpeciesData!$A$2:$A$4955,$A661,ObservedSpeciesData!$D$2:$D$4955,$D661)),AVERAGEIFS(ObservedSpeciesData!L$2:L$4955,ObservedSpeciesData!$A$2:$A$4955,$A661,ObservedSpeciesData!$D$2:$D$4955,$D661),"")</f>
        <v/>
      </c>
      <c r="M661" s="23" t="str">
        <f>IF(ISNUMBER(AVERAGEIFS(ObservedSpeciesData!M$2:M$4955,ObservedSpeciesData!$A$2:$A$4955,$A661,ObservedSpeciesData!$D$2:$D$4955,$D661)),AVERAGEIFS(ObservedSpeciesData!M$2:M$4955,ObservedSpeciesData!$A$2:$A$4955,$A661,ObservedSpeciesData!$D$2:$D$4955,$D661),"")</f>
        <v/>
      </c>
      <c r="N661" s="23">
        <f>IF(ISNUMBER(AVERAGEIFS(ObservedSpeciesData!N$2:N$4955,ObservedSpeciesData!$A$2:$A$4955,$A661,ObservedSpeciesData!$D$2:$D$4955,$D661)),AVERAGEIFS(ObservedSpeciesData!N$2:N$4955,ObservedSpeciesData!$A$2:$A$4955,$A661,ObservedSpeciesData!$D$2:$D$4955,$D661),"")</f>
        <v>2306.9965043729903</v>
      </c>
      <c r="O661" s="23">
        <f>IF(ISNUMBER(AVERAGEIFS(ObservedSpeciesData!O$2:O$4955,ObservedSpeciesData!$A$2:$A$4955,$A661,ObservedSpeciesData!$D$2:$D$4955,$D661)),AVERAGEIFS(ObservedSpeciesData!O$2:O$4955,ObservedSpeciesData!$A$2:$A$4955,$A661,ObservedSpeciesData!$D$2:$D$4955,$D661),"")</f>
        <v>230.69965043729903</v>
      </c>
      <c r="P661" s="23">
        <f>IF(ISNUMBER(AVERAGEIFS(ObservedSpeciesData!P$2:P$4955,ObservedSpeciesData!$A$2:$A$4955,$A661,ObservedSpeciesData!$C$2:$C$4955,$C661,ObservedSpeciesData!$D$2:$D$4955,$D661)),AVERAGEIFS(ObservedSpeciesData!P$2:P$4955,ObservedSpeciesData!$A$2:$A$4955,$A661,ObservedSpeciesData!$C$2:$C$4955,$C661,ObservedSpeciesData!$D$2:$D$4955,$D661),"")</f>
        <v>452.29623972866887</v>
      </c>
      <c r="Q661" s="23"/>
      <c r="R661" s="25" t="str">
        <f>IF(ISNUMBER(AVERAGEIFS(ObservedSpeciesData!R$2:R$4955,ObservedSpeciesData!$A$2:$A$4955,$A661,ObservedSpeciesData!$D$2:$D$4955,$D661)),AVERAGEIFS(ObservedSpeciesData!R$2:R$4955,ObservedSpeciesData!$A$2:$A$4955,$A661,ObservedSpeciesData!$D$2:$D$4955,$D661),"")</f>
        <v/>
      </c>
      <c r="S661" s="25" t="str">
        <f>IF(ISNUMBER(AVERAGEIFS(ObservedSpeciesData!S$2:S$4955,ObservedSpeciesData!$A$2:$A$4955,$A661,ObservedSpeciesData!$D$2:$D$4955,$D661)),AVERAGEIFS(ObservedSpeciesData!S$2:S$4955,ObservedSpeciesData!$A$2:$A$4955,$A661,ObservedSpeciesData!$D$2:$D$4955,$D661),"")</f>
        <v/>
      </c>
      <c r="T661" s="23" t="str">
        <f>IF(ISNUMBER(AVERAGEIFS(ObservedSpeciesData!T$2:T$4955,ObservedSpeciesData!$A$2:$A$4955,$A661,ObservedSpeciesData!$D$2:$D$4955,$D661)),AVERAGEIFS(ObservedSpeciesData!T$2:T$4955,ObservedSpeciesData!$A$2:$A$4955,$A661,ObservedSpeciesData!$D$2:$D$4955,$D661),"")</f>
        <v/>
      </c>
      <c r="U661" s="24" t="str">
        <f>IF(ISNUMBER(AVERAGEIFS(ObservedSpeciesData!U$2:U$4955,ObservedSpeciesData!$A$2:$A$4955,$A661,ObservedSpeciesData!$C$2:$C$4955,$C661,ObservedSpeciesData!$D$2:$D$4955,$D661)),AVERAGEIFS(ObservedSpeciesData!U$2:U$4955,ObservedSpeciesData!$A$2:$A$4955,$A661,ObservedSpeciesData!$C$2:$C$4955,$C661,ObservedSpeciesData!$D$2:$D$4955,$D661),"")</f>
        <v/>
      </c>
      <c r="V661" s="23">
        <f>IF(ISNUMBER(AVERAGEIFS(ObservedSpeciesData!V$2:V$4955,ObservedSpeciesData!$A$2:$A$4955,$A661,ObservedSpeciesData!$D$2:$D$4955,$D661)),AVERAGEIFS(ObservedSpeciesData!V$2:V$4955,ObservedSpeciesData!$A$2:$A$4955,$A661,ObservedSpeciesData!$D$2:$D$4955,$D661),"")</f>
        <v>22.490456581115723</v>
      </c>
      <c r="W661" s="23">
        <f>IF(ISNUMBER(AVERAGEIFS(ObservedSpeciesData!W$2:W$4955,ObservedSpeciesData!$A$2:$A$4955,$A661,ObservedSpeciesData!$D$2:$D$4955,$D661)),AVERAGEIFS(ObservedSpeciesData!W$2:W$4955,ObservedSpeciesData!$A$2:$A$4955,$A661,ObservedSpeciesData!$D$2:$D$4955,$D661),"")</f>
        <v>27.23822557926178</v>
      </c>
      <c r="X661" s="23">
        <f>IF(ISNUMBER(AVERAGEIFS(ObservedSpeciesData!X$2:X$4955,ObservedSpeciesData!$A$2:$A$4955,$A661,ObservedSpeciesData!$D$2:$D$4955,$D661)),AVERAGEIFS(ObservedSpeciesData!X$2:X$4955,ObservedSpeciesData!$A$2:$A$4955,$A661,ObservedSpeciesData!$D$2:$D$4955,$D661),"")</f>
        <v>77.692458629608154</v>
      </c>
      <c r="Y661" s="23">
        <f>IF(ISNUMBER(AVERAGEIFS(ObservedSpeciesData!Y$2:Y$4955,ObservedSpeciesData!$A$2:$A$4955,$A661,ObservedSpeciesData!$D$2:$D$4955,$D661)),AVERAGEIFS(ObservedSpeciesData!Y$2:Y$4955,ObservedSpeciesData!$A$2:$A$4955,$A661,ObservedSpeciesData!$D$2:$D$4955,$D661),"")</f>
        <v>41.1996169090271</v>
      </c>
      <c r="Z661" s="23">
        <f>IF(ISNUMBER(AVERAGEIFS(ObservedSpeciesData!Z$2:Z$4955,ObservedSpeciesData!$A$2:$A$4955,$A661,ObservedSpeciesData!$D$2:$D$4955,$D661)),AVERAGEIFS(ObservedSpeciesData!Z$2:Z$4955,ObservedSpeciesData!$A$2:$A$4955,$A661,ObservedSpeciesData!$D$2:$D$4955,$D661),"")</f>
        <v>90.683518886566162</v>
      </c>
      <c r="AA661" s="23">
        <f>IF(ISNUMBER(AVERAGEIFS(ObservedSpeciesData!AA$2:AA$4955,ObservedSpeciesData!$A$2:$A$4955,$A661,ObservedSpeciesData!$D$2:$D$4955,$D661)),AVERAGEIFS(ObservedSpeciesData!AA$2:AA$4955,ObservedSpeciesData!$A$2:$A$4955,$A661,ObservedSpeciesData!$D$2:$D$4955,$D661),"")</f>
        <v>13.775708615779877</v>
      </c>
      <c r="AB661" s="24">
        <f>IF(ISNUMBER(AVERAGEIFS(ObservedSpeciesData!AB$2:AB$4955,ObservedSpeciesData!$A$2:$A$4955,$A661,ObservedSpeciesData!$D$2:$D$4955,$D661)),AVERAGEIFS(ObservedSpeciesData!AB$2:AB$4955,ObservedSpeciesData!$A$2:$A$4955,$A661,ObservedSpeciesData!$D$2:$D$4955,$D661),"")</f>
        <v>2.2041133785247805E-2</v>
      </c>
      <c r="AC661" s="24">
        <f>IF(ISNUMBER(AVERAGEIFS(ObservedSpeciesData!AC$2:AC$4955,ObservedSpeciesData!$A$2:$A$4955,$A661,ObservedSpeciesData!$D$2:$D$4955,$D661)),AVERAGEIFS(ObservedSpeciesData!AC$2:AC$4955,ObservedSpeciesData!$A$2:$A$4955,$A661,ObservedSpeciesData!$D$2:$D$4955,$D661),"")</f>
        <v>2.2041133785247805E-2</v>
      </c>
      <c r="AD661" s="23">
        <f>IF(ISNUMBER(AVERAGEIFS(ObservedSpeciesData!AD$2:AD$4955,ObservedSpeciesData!$A$2:$A$4955,$A661,ObservedSpeciesData!$D$2:$D$4955,$D661)),AVERAGEIFS(ObservedSpeciesData!AD$2:AD$4955,ObservedSpeciesData!$A$2:$A$4955,$A661,ObservedSpeciesData!$D$2:$D$4955,$D661),"")</f>
        <v>12.430793380737304</v>
      </c>
      <c r="AE661" s="24">
        <f>IF(ISNUMBER(AVERAGEIFS(ObservedSpeciesData!AE$2:AE$4955,ObservedSpeciesData!$A$2:$A$4955,$A661,ObservedSpeciesData!$D$2:$D$4955,$D661)),AVERAGEIFS(ObservedSpeciesData!AE$2:AE$4955,ObservedSpeciesData!$A$2:$A$4955,$A661,ObservedSpeciesData!$D$2:$D$4955,$D661),"")</f>
        <v>23.589708036470128</v>
      </c>
      <c r="AF661" s="23"/>
      <c r="AG661" s="24"/>
      <c r="AH661" s="23">
        <f>IF(ISNUMBER(AVERAGEIFS(ObservedSpeciesData!AH$2:AH$4955,ObservedSpeciesData!$A$2:$A$4955,$A661,ObservedSpeciesData!$D$2:$D$4955,$D661)),AVERAGEIFS(ObservedSpeciesData!AH$2:AH$4955,ObservedSpeciesData!$A$2:$A$4955,$A661,ObservedSpeciesData!$D$2:$D$4955,$D661),"")</f>
        <v>5.1128749999999998</v>
      </c>
      <c r="AI661" s="23">
        <f>IF(ISNUMBER(AVERAGEIFS(ObservedSpeciesData!AI$2:AI$4955,ObservedSpeciesData!$A$2:$A$4955,$A661,ObservedSpeciesData!$C$2:$C$4955,$C661,ObservedSpeciesData!$D$2:$D$4955,$D661)),AVERAGEIFS(ObservedSpeciesData!AI$2:AI$4955,ObservedSpeciesData!$A$2:$A$4955,$A661,ObservedSpeciesData!$C$2:$C$4955,$C661,ObservedSpeciesData!$D$2:$D$4955,$D661),"")</f>
        <v>11.0915</v>
      </c>
      <c r="AJ661" s="2">
        <f>COUNTIFS(ObservedSpeciesData!$A$2:$A$828,$A661,ObservedSpeciesData!$D$2:$D$828,$D661)</f>
        <v>0</v>
      </c>
      <c r="AK661" s="2">
        <f t="shared" si="10"/>
        <v>15</v>
      </c>
    </row>
    <row r="662" spans="1:37" x14ac:dyDescent="0.25">
      <c r="A662" s="14" t="s">
        <v>104</v>
      </c>
      <c r="B662" t="s">
        <v>98</v>
      </c>
      <c r="C662" t="s">
        <v>97</v>
      </c>
      <c r="D662" s="13">
        <v>41990</v>
      </c>
      <c r="E662">
        <v>1</v>
      </c>
      <c r="F662">
        <v>0</v>
      </c>
      <c r="G662" s="2" t="s">
        <v>89</v>
      </c>
      <c r="H662" s="2" t="s">
        <v>11</v>
      </c>
      <c r="I662">
        <v>4</v>
      </c>
      <c r="J662" s="2" t="s">
        <v>77</v>
      </c>
      <c r="K662" s="2">
        <f>IF(ISNUMBER(AVERAGEIFS(ObservedSpeciesData!K$2:K$4955,ObservedSpeciesData!$A$2:$A$4955,$A662,ObservedSpeciesData!$D$2:$D$4955,$D662)),AVERAGEIFS(ObservedSpeciesData!K$2:K$4955,ObservedSpeciesData!$A$2:$A$4955,$A662,ObservedSpeciesData!$D$2:$D$4955,$D662),"")</f>
        <v>0</v>
      </c>
      <c r="L662" s="26" t="str">
        <f>IF(ISNUMBER(AVERAGEIFS(ObservedSpeciesData!L$2:L$4955,ObservedSpeciesData!$A$2:$A$4955,$A662,ObservedSpeciesData!$D$2:$D$4955,$D662)),AVERAGEIFS(ObservedSpeciesData!L$2:L$4955,ObservedSpeciesData!$A$2:$A$4955,$A662,ObservedSpeciesData!$D$2:$D$4955,$D662),"")</f>
        <v/>
      </c>
      <c r="M662" s="23" t="str">
        <f>IF(ISNUMBER(AVERAGEIFS(ObservedSpeciesData!M$2:M$4955,ObservedSpeciesData!$A$2:$A$4955,$A662,ObservedSpeciesData!$D$2:$D$4955,$D662)),AVERAGEIFS(ObservedSpeciesData!M$2:M$4955,ObservedSpeciesData!$A$2:$A$4955,$A662,ObservedSpeciesData!$D$2:$D$4955,$D662),"")</f>
        <v/>
      </c>
      <c r="N662" s="23">
        <f>IF(ISNUMBER(AVERAGEIFS(ObservedSpeciesData!N$2:N$4955,ObservedSpeciesData!$A$2:$A$4955,$A662,ObservedSpeciesData!$D$2:$D$4955,$D662)),AVERAGEIFS(ObservedSpeciesData!N$2:N$4955,ObservedSpeciesData!$A$2:$A$4955,$A662,ObservedSpeciesData!$D$2:$D$4955,$D662),"")</f>
        <v>524.3988323517442</v>
      </c>
      <c r="O662" s="23">
        <f>IF(ISNUMBER(AVERAGEIFS(ObservedSpeciesData!O$2:O$4955,ObservedSpeciesData!$A$2:$A$4955,$A662,ObservedSpeciesData!$D$2:$D$4955,$D662)),AVERAGEIFS(ObservedSpeciesData!O$2:O$4955,ObservedSpeciesData!$A$2:$A$4955,$A662,ObservedSpeciesData!$D$2:$D$4955,$D662),"")</f>
        <v>52.43988323517442</v>
      </c>
      <c r="P662" s="23">
        <f>IF(ISNUMBER(AVERAGEIFS(ObservedSpeciesData!P$2:P$4955,ObservedSpeciesData!$A$2:$A$4955,$A662,ObservedSpeciesData!$C$2:$C$4955,$C662,ObservedSpeciesData!$D$2:$D$4955,$D662)),AVERAGEIFS(ObservedSpeciesData!P$2:P$4955,ObservedSpeciesData!$A$2:$A$4955,$A662,ObservedSpeciesData!$C$2:$C$4955,$C662,ObservedSpeciesData!$D$2:$D$4955,$D662),"")</f>
        <v>177.41088911564049</v>
      </c>
      <c r="Q662" s="23"/>
      <c r="R662" s="25" t="str">
        <f>IF(ISNUMBER(AVERAGEIFS(ObservedSpeciesData!R$2:R$4955,ObservedSpeciesData!$A$2:$A$4955,$A662,ObservedSpeciesData!$D$2:$D$4955,$D662)),AVERAGEIFS(ObservedSpeciesData!R$2:R$4955,ObservedSpeciesData!$A$2:$A$4955,$A662,ObservedSpeciesData!$D$2:$D$4955,$D662),"")</f>
        <v/>
      </c>
      <c r="S662" s="25" t="str">
        <f>IF(ISNUMBER(AVERAGEIFS(ObservedSpeciesData!S$2:S$4955,ObservedSpeciesData!$A$2:$A$4955,$A662,ObservedSpeciesData!$D$2:$D$4955,$D662)),AVERAGEIFS(ObservedSpeciesData!S$2:S$4955,ObservedSpeciesData!$A$2:$A$4955,$A662,ObservedSpeciesData!$D$2:$D$4955,$D662),"")</f>
        <v/>
      </c>
      <c r="T662" s="23" t="str">
        <f>IF(ISNUMBER(AVERAGEIFS(ObservedSpeciesData!T$2:T$4955,ObservedSpeciesData!$A$2:$A$4955,$A662,ObservedSpeciesData!$D$2:$D$4955,$D662)),AVERAGEIFS(ObservedSpeciesData!T$2:T$4955,ObservedSpeciesData!$A$2:$A$4955,$A662,ObservedSpeciesData!$D$2:$D$4955,$D662),"")</f>
        <v/>
      </c>
      <c r="U662" s="24" t="str">
        <f>IF(ISNUMBER(AVERAGEIFS(ObservedSpeciesData!U$2:U$4955,ObservedSpeciesData!$A$2:$A$4955,$A662,ObservedSpeciesData!$C$2:$C$4955,$C662,ObservedSpeciesData!$D$2:$D$4955,$D662)),AVERAGEIFS(ObservedSpeciesData!U$2:U$4955,ObservedSpeciesData!$A$2:$A$4955,$A662,ObservedSpeciesData!$C$2:$C$4955,$C662,ObservedSpeciesData!$D$2:$D$4955,$D662),"")</f>
        <v/>
      </c>
      <c r="V662" s="23">
        <f>IF(ISNUMBER(AVERAGEIFS(ObservedSpeciesData!V$2:V$4955,ObservedSpeciesData!$A$2:$A$4955,$A662,ObservedSpeciesData!$D$2:$D$4955,$D662)),AVERAGEIFS(ObservedSpeciesData!V$2:V$4955,ObservedSpeciesData!$A$2:$A$4955,$A662,ObservedSpeciesData!$D$2:$D$4955,$D662),"")</f>
        <v>22.096338987350464</v>
      </c>
      <c r="W662" s="23">
        <f>IF(ISNUMBER(AVERAGEIFS(ObservedSpeciesData!W$2:W$4955,ObservedSpeciesData!$A$2:$A$4955,$A662,ObservedSpeciesData!$D$2:$D$4955,$D662)),AVERAGEIFS(ObservedSpeciesData!W$2:W$4955,ObservedSpeciesData!$A$2:$A$4955,$A662,ObservedSpeciesData!$D$2:$D$4955,$D662),"")</f>
        <v>27.674532532691956</v>
      </c>
      <c r="X662" s="23">
        <f>IF(ISNUMBER(AVERAGEIFS(ObservedSpeciesData!X$2:X$4955,ObservedSpeciesData!$A$2:$A$4955,$A662,ObservedSpeciesData!$D$2:$D$4955,$D662)),AVERAGEIFS(ObservedSpeciesData!X$2:X$4955,ObservedSpeciesData!$A$2:$A$4955,$A662,ObservedSpeciesData!$D$2:$D$4955,$D662),"")</f>
        <v>72.957852363586426</v>
      </c>
      <c r="Y662" s="23">
        <f>IF(ISNUMBER(AVERAGEIFS(ObservedSpeciesData!Y$2:Y$4955,ObservedSpeciesData!$A$2:$A$4955,$A662,ObservedSpeciesData!$D$2:$D$4955,$D662)),AVERAGEIFS(ObservedSpeciesData!Y$2:Y$4955,ObservedSpeciesData!$A$2:$A$4955,$A662,ObservedSpeciesData!$D$2:$D$4955,$D662),"")</f>
        <v>39.713378190994263</v>
      </c>
      <c r="Z662" s="23">
        <f>IF(ISNUMBER(AVERAGEIFS(ObservedSpeciesData!Z$2:Z$4955,ObservedSpeciesData!$A$2:$A$4955,$A662,ObservedSpeciesData!$D$2:$D$4955,$D662)),AVERAGEIFS(ObservedSpeciesData!Z$2:Z$4955,ObservedSpeciesData!$A$2:$A$4955,$A662,ObservedSpeciesData!$D$2:$D$4955,$D662),"")</f>
        <v>87.849081516265869</v>
      </c>
      <c r="AA662" s="23">
        <f>IF(ISNUMBER(AVERAGEIFS(ObservedSpeciesData!AA$2:AA$4955,ObservedSpeciesData!$A$2:$A$4955,$A662,ObservedSpeciesData!$D$2:$D$4955,$D662)),AVERAGEIFS(ObservedSpeciesData!AA$2:AA$4955,ObservedSpeciesData!$A$2:$A$4955,$A662,ObservedSpeciesData!$D$2:$D$4955,$D662),"")</f>
        <v>12.412300825119019</v>
      </c>
      <c r="AB662" s="24">
        <f>IF(ISNUMBER(AVERAGEIFS(ObservedSpeciesData!AB$2:AB$4955,ObservedSpeciesData!$A$2:$A$4955,$A662,ObservedSpeciesData!$D$2:$D$4955,$D662)),AVERAGEIFS(ObservedSpeciesData!AB$2:AB$4955,ObservedSpeciesData!$A$2:$A$4955,$A662,ObservedSpeciesData!$D$2:$D$4955,$D662),"")</f>
        <v>1.985968132019043E-2</v>
      </c>
      <c r="AC662" s="24">
        <f>IF(ISNUMBER(AVERAGEIFS(ObservedSpeciesData!AC$2:AC$4955,ObservedSpeciesData!$A$2:$A$4955,$A662,ObservedSpeciesData!$D$2:$D$4955,$D662)),AVERAGEIFS(ObservedSpeciesData!AC$2:AC$4955,ObservedSpeciesData!$A$2:$A$4955,$A662,ObservedSpeciesData!$D$2:$D$4955,$D662),"")</f>
        <v>1.985968132019043E-2</v>
      </c>
      <c r="AD662" s="23">
        <f>IF(ISNUMBER(AVERAGEIFS(ObservedSpeciesData!AD$2:AD$4955,ObservedSpeciesData!$A$2:$A$4955,$A662,ObservedSpeciesData!$D$2:$D$4955,$D662)),AVERAGEIFS(ObservedSpeciesData!AD$2:AD$4955,ObservedSpeciesData!$A$2:$A$4955,$A662,ObservedSpeciesData!$D$2:$D$4955,$D662),"")</f>
        <v>11.673256378173829</v>
      </c>
      <c r="AE662" s="24">
        <f>IF(ISNUMBER(AVERAGEIFS(ObservedSpeciesData!AE$2:AE$4955,ObservedSpeciesData!$A$2:$A$4955,$A662,ObservedSpeciesData!$D$2:$D$4955,$D662)),AVERAGEIFS(ObservedSpeciesData!AE$2:AE$4955,ObservedSpeciesData!$A$2:$A$4955,$A662,ObservedSpeciesData!$D$2:$D$4955,$D662),"")</f>
        <v>29.891830462510182</v>
      </c>
      <c r="AF662" s="23"/>
      <c r="AG662" s="24"/>
      <c r="AH662" s="23">
        <f>IF(ISNUMBER(AVERAGEIFS(ObservedSpeciesData!AH$2:AH$4955,ObservedSpeciesData!$A$2:$A$4955,$A662,ObservedSpeciesData!$D$2:$D$4955,$D662)),AVERAGEIFS(ObservedSpeciesData!AH$2:AH$4955,ObservedSpeciesData!$A$2:$A$4955,$A662,ObservedSpeciesData!$D$2:$D$4955,$D662),"")</f>
        <v>1.0451250000000001</v>
      </c>
      <c r="AI662" s="23">
        <f>IF(ISNUMBER(AVERAGEIFS(ObservedSpeciesData!AI$2:AI$4955,ObservedSpeciesData!$A$2:$A$4955,$A662,ObservedSpeciesData!$C$2:$C$4955,$C662,ObservedSpeciesData!$D$2:$D$4955,$D662)),AVERAGEIFS(ObservedSpeciesData!AI$2:AI$4955,ObservedSpeciesData!$A$2:$A$4955,$A662,ObservedSpeciesData!$C$2:$C$4955,$C662,ObservedSpeciesData!$D$2:$D$4955,$D662),"")</f>
        <v>3.4845000000000002</v>
      </c>
      <c r="AJ662" s="2">
        <f>COUNTIFS(ObservedSpeciesData!$A$2:$A$828,$A662,ObservedSpeciesData!$D$2:$D$828,$D662)</f>
        <v>0</v>
      </c>
      <c r="AK662" s="2">
        <f t="shared" si="10"/>
        <v>15</v>
      </c>
    </row>
    <row r="663" spans="1:37" x14ac:dyDescent="0.25">
      <c r="A663" s="14" t="s">
        <v>103</v>
      </c>
      <c r="B663" t="s">
        <v>98</v>
      </c>
      <c r="C663" t="s">
        <v>97</v>
      </c>
      <c r="D663" s="13">
        <v>41990</v>
      </c>
      <c r="E663">
        <v>1</v>
      </c>
      <c r="F663">
        <v>50</v>
      </c>
      <c r="G663" s="2" t="s">
        <v>89</v>
      </c>
      <c r="H663" s="2" t="s">
        <v>11</v>
      </c>
      <c r="I663">
        <v>4</v>
      </c>
      <c r="J663" s="2" t="s">
        <v>77</v>
      </c>
      <c r="K663" s="2">
        <f>IF(ISNUMBER(AVERAGEIFS(ObservedSpeciesData!K$2:K$4955,ObservedSpeciesData!$A$2:$A$4955,$A663,ObservedSpeciesData!$D$2:$D$4955,$D663)),AVERAGEIFS(ObservedSpeciesData!K$2:K$4955,ObservedSpeciesData!$A$2:$A$4955,$A663,ObservedSpeciesData!$D$2:$D$4955,$D663),"")</f>
        <v>45</v>
      </c>
      <c r="L663" s="26" t="str">
        <f>IF(ISNUMBER(AVERAGEIFS(ObservedSpeciesData!L$2:L$4955,ObservedSpeciesData!$A$2:$A$4955,$A663,ObservedSpeciesData!$D$2:$D$4955,$D663)),AVERAGEIFS(ObservedSpeciesData!L$2:L$4955,ObservedSpeciesData!$A$2:$A$4955,$A663,ObservedSpeciesData!$D$2:$D$4955,$D663),"")</f>
        <v/>
      </c>
      <c r="M663" s="23" t="str">
        <f>IF(ISNUMBER(AVERAGEIFS(ObservedSpeciesData!M$2:M$4955,ObservedSpeciesData!$A$2:$A$4955,$A663,ObservedSpeciesData!$D$2:$D$4955,$D663)),AVERAGEIFS(ObservedSpeciesData!M$2:M$4955,ObservedSpeciesData!$A$2:$A$4955,$A663,ObservedSpeciesData!$D$2:$D$4955,$D663),"")</f>
        <v/>
      </c>
      <c r="N663" s="23">
        <f>IF(ISNUMBER(AVERAGEIFS(ObservedSpeciesData!N$2:N$4955,ObservedSpeciesData!$A$2:$A$4955,$A663,ObservedSpeciesData!$D$2:$D$4955,$D663)),AVERAGEIFS(ObservedSpeciesData!N$2:N$4955,ObservedSpeciesData!$A$2:$A$4955,$A663,ObservedSpeciesData!$D$2:$D$4955,$D663),"")</f>
        <v>568.07349752288223</v>
      </c>
      <c r="O663" s="23">
        <f>IF(ISNUMBER(AVERAGEIFS(ObservedSpeciesData!O$2:O$4955,ObservedSpeciesData!$A$2:$A$4955,$A663,ObservedSpeciesData!$D$2:$D$4955,$D663)),AVERAGEIFS(ObservedSpeciesData!O$2:O$4955,ObservedSpeciesData!$A$2:$A$4955,$A663,ObservedSpeciesData!$D$2:$D$4955,$D663),"")</f>
        <v>56.807349752288232</v>
      </c>
      <c r="P663" s="23">
        <f>IF(ISNUMBER(AVERAGEIFS(ObservedSpeciesData!P$2:P$4955,ObservedSpeciesData!$A$2:$A$4955,$A663,ObservedSpeciesData!$C$2:$C$4955,$C663,ObservedSpeciesData!$D$2:$D$4955,$D663)),AVERAGEIFS(ObservedSpeciesData!P$2:P$4955,ObservedSpeciesData!$A$2:$A$4955,$A663,ObservedSpeciesData!$C$2:$C$4955,$C663,ObservedSpeciesData!$D$2:$D$4955,$D663),"")</f>
        <v>201.33471622204326</v>
      </c>
      <c r="Q663" s="23"/>
      <c r="R663" s="25" t="str">
        <f>IF(ISNUMBER(AVERAGEIFS(ObservedSpeciesData!R$2:R$4955,ObservedSpeciesData!$A$2:$A$4955,$A663,ObservedSpeciesData!$D$2:$D$4955,$D663)),AVERAGEIFS(ObservedSpeciesData!R$2:R$4955,ObservedSpeciesData!$A$2:$A$4955,$A663,ObservedSpeciesData!$D$2:$D$4955,$D663),"")</f>
        <v/>
      </c>
      <c r="S663" s="25" t="str">
        <f>IF(ISNUMBER(AVERAGEIFS(ObservedSpeciesData!S$2:S$4955,ObservedSpeciesData!$A$2:$A$4955,$A663,ObservedSpeciesData!$D$2:$D$4955,$D663)),AVERAGEIFS(ObservedSpeciesData!S$2:S$4955,ObservedSpeciesData!$A$2:$A$4955,$A663,ObservedSpeciesData!$D$2:$D$4955,$D663),"")</f>
        <v/>
      </c>
      <c r="T663" s="23" t="str">
        <f>IF(ISNUMBER(AVERAGEIFS(ObservedSpeciesData!T$2:T$4955,ObservedSpeciesData!$A$2:$A$4955,$A663,ObservedSpeciesData!$D$2:$D$4955,$D663)),AVERAGEIFS(ObservedSpeciesData!T$2:T$4955,ObservedSpeciesData!$A$2:$A$4955,$A663,ObservedSpeciesData!$D$2:$D$4955,$D663),"")</f>
        <v/>
      </c>
      <c r="U663" s="24" t="str">
        <f>IF(ISNUMBER(AVERAGEIFS(ObservedSpeciesData!U$2:U$4955,ObservedSpeciesData!$A$2:$A$4955,$A663,ObservedSpeciesData!$C$2:$C$4955,$C663,ObservedSpeciesData!$D$2:$D$4955,$D663)),AVERAGEIFS(ObservedSpeciesData!U$2:U$4955,ObservedSpeciesData!$A$2:$A$4955,$A663,ObservedSpeciesData!$C$2:$C$4955,$C663,ObservedSpeciesData!$D$2:$D$4955,$D663),"")</f>
        <v/>
      </c>
      <c r="V663" s="23">
        <f>IF(ISNUMBER(AVERAGEIFS(ObservedSpeciesData!V$2:V$4955,ObservedSpeciesData!$A$2:$A$4955,$A663,ObservedSpeciesData!$D$2:$D$4955,$D663)),AVERAGEIFS(ObservedSpeciesData!V$2:V$4955,ObservedSpeciesData!$A$2:$A$4955,$A663,ObservedSpeciesData!$D$2:$D$4955,$D663),"")</f>
        <v>21.877546548843384</v>
      </c>
      <c r="W663" s="23">
        <f>IF(ISNUMBER(AVERAGEIFS(ObservedSpeciesData!W$2:W$4955,ObservedSpeciesData!$A$2:$A$4955,$A663,ObservedSpeciesData!$D$2:$D$4955,$D663)),AVERAGEIFS(ObservedSpeciesData!W$2:W$4955,ObservedSpeciesData!$A$2:$A$4955,$A663,ObservedSpeciesData!$D$2:$D$4955,$D663),"")</f>
        <v>29.257052898406982</v>
      </c>
      <c r="X663" s="23">
        <f>IF(ISNUMBER(AVERAGEIFS(ObservedSpeciesData!X$2:X$4955,ObservedSpeciesData!$A$2:$A$4955,$A663,ObservedSpeciesData!$D$2:$D$4955,$D663)),AVERAGEIFS(ObservedSpeciesData!X$2:X$4955,ObservedSpeciesData!$A$2:$A$4955,$A663,ObservedSpeciesData!$D$2:$D$4955,$D663),"")</f>
        <v>75.164809703826904</v>
      </c>
      <c r="Y663" s="23">
        <f>IF(ISNUMBER(AVERAGEIFS(ObservedSpeciesData!Y$2:Y$4955,ObservedSpeciesData!$A$2:$A$4955,$A663,ObservedSpeciesData!$D$2:$D$4955,$D663)),AVERAGEIFS(ObservedSpeciesData!Y$2:Y$4955,ObservedSpeciesData!$A$2:$A$4955,$A663,ObservedSpeciesData!$D$2:$D$4955,$D663),"")</f>
        <v>39.413115739822388</v>
      </c>
      <c r="Z663" s="23">
        <f>IF(ISNUMBER(AVERAGEIFS(ObservedSpeciesData!Z$2:Z$4955,ObservedSpeciesData!$A$2:$A$4955,$A663,ObservedSpeciesData!$D$2:$D$4955,$D663)),AVERAGEIFS(ObservedSpeciesData!Z$2:Z$4955,ObservedSpeciesData!$A$2:$A$4955,$A663,ObservedSpeciesData!$D$2:$D$4955,$D663),"")</f>
        <v>89.098292827606201</v>
      </c>
      <c r="AA663" s="23">
        <f>IF(ISNUMBER(AVERAGEIFS(ObservedSpeciesData!AA$2:AA$4955,ObservedSpeciesData!$A$2:$A$4955,$A663,ObservedSpeciesData!$D$2:$D$4955,$D663)),AVERAGEIFS(ObservedSpeciesData!AA$2:AA$4955,ObservedSpeciesData!$A$2:$A$4955,$A663,ObservedSpeciesData!$D$2:$D$4955,$D663),"")</f>
        <v>12.43636691570282</v>
      </c>
      <c r="AB663" s="24">
        <f>IF(ISNUMBER(AVERAGEIFS(ObservedSpeciesData!AB$2:AB$4955,ObservedSpeciesData!$A$2:$A$4955,$A663,ObservedSpeciesData!$D$2:$D$4955,$D663)),AVERAGEIFS(ObservedSpeciesData!AB$2:AB$4955,ObservedSpeciesData!$A$2:$A$4955,$A663,ObservedSpeciesData!$D$2:$D$4955,$D663),"")</f>
        <v>1.9898187065124511E-2</v>
      </c>
      <c r="AC663" s="24">
        <f>IF(ISNUMBER(AVERAGEIFS(ObservedSpeciesData!AC$2:AC$4955,ObservedSpeciesData!$A$2:$A$4955,$A663,ObservedSpeciesData!$D$2:$D$4955,$D663)),AVERAGEIFS(ObservedSpeciesData!AC$2:AC$4955,ObservedSpeciesData!$A$2:$A$4955,$A663,ObservedSpeciesData!$D$2:$D$4955,$D663),"")</f>
        <v>1.9898187065124511E-2</v>
      </c>
      <c r="AD663" s="23">
        <f>IF(ISNUMBER(AVERAGEIFS(ObservedSpeciesData!AD$2:AD$4955,ObservedSpeciesData!$A$2:$A$4955,$A663,ObservedSpeciesData!$D$2:$D$4955,$D663)),AVERAGEIFS(ObservedSpeciesData!AD$2:AD$4955,ObservedSpeciesData!$A$2:$A$4955,$A663,ObservedSpeciesData!$D$2:$D$4955,$D663),"")</f>
        <v>12.026369552612305</v>
      </c>
      <c r="AE663" s="24">
        <f>IF(ISNUMBER(AVERAGEIFS(ObservedSpeciesData!AE$2:AE$4955,ObservedSpeciesData!$A$2:$A$4955,$A663,ObservedSpeciesData!$D$2:$D$4955,$D663)),AVERAGEIFS(ObservedSpeciesData!AE$2:AE$4955,ObservedSpeciesData!$A$2:$A$4955,$A663,ObservedSpeciesData!$D$2:$D$4955,$D663),"")</f>
        <v>28.60561044628751</v>
      </c>
      <c r="AF663" s="23"/>
      <c r="AG663" s="24"/>
      <c r="AH663" s="23">
        <f>IF(ISNUMBER(AVERAGEIFS(ObservedSpeciesData!AH$2:AH$4955,ObservedSpeciesData!$A$2:$A$4955,$A663,ObservedSpeciesData!$D$2:$D$4955,$D663)),AVERAGEIFS(ObservedSpeciesData!AH$2:AH$4955,ObservedSpeciesData!$A$2:$A$4955,$A663,ObservedSpeciesData!$D$2:$D$4955,$D663),"")</f>
        <v>1.1400000000000001</v>
      </c>
      <c r="AI663" s="23">
        <f>IF(ISNUMBER(AVERAGEIFS(ObservedSpeciesData!AI$2:AI$4955,ObservedSpeciesData!$A$2:$A$4955,$A663,ObservedSpeciesData!$C$2:$C$4955,$C663,ObservedSpeciesData!$D$2:$D$4955,$D663)),AVERAGEIFS(ObservedSpeciesData!AI$2:AI$4955,ObservedSpeciesData!$A$2:$A$4955,$A663,ObservedSpeciesData!$C$2:$C$4955,$C663,ObservedSpeciesData!$D$2:$D$4955,$D663),"")</f>
        <v>3.8114999999999997</v>
      </c>
      <c r="AJ663" s="2">
        <f>COUNTIFS(ObservedSpeciesData!$A$2:$A$828,$A663,ObservedSpeciesData!$D$2:$D$828,$D663)</f>
        <v>0</v>
      </c>
      <c r="AK663" s="2">
        <f t="shared" si="10"/>
        <v>15</v>
      </c>
    </row>
    <row r="664" spans="1:37" x14ac:dyDescent="0.25">
      <c r="A664" s="14" t="s">
        <v>102</v>
      </c>
      <c r="B664" t="s">
        <v>98</v>
      </c>
      <c r="C664" t="s">
        <v>97</v>
      </c>
      <c r="D664" s="13">
        <v>41990</v>
      </c>
      <c r="E664">
        <v>1</v>
      </c>
      <c r="F664">
        <v>100</v>
      </c>
      <c r="G664" s="2" t="s">
        <v>89</v>
      </c>
      <c r="H664" s="2" t="s">
        <v>11</v>
      </c>
      <c r="I664">
        <v>4</v>
      </c>
      <c r="J664" s="2" t="s">
        <v>77</v>
      </c>
      <c r="K664" s="2">
        <f>IF(ISNUMBER(AVERAGEIFS(ObservedSpeciesData!K$2:K$4955,ObservedSpeciesData!$A$2:$A$4955,$A664,ObservedSpeciesData!$D$2:$D$4955,$D664)),AVERAGEIFS(ObservedSpeciesData!K$2:K$4955,ObservedSpeciesData!$A$2:$A$4955,$A664,ObservedSpeciesData!$D$2:$D$4955,$D664),"")</f>
        <v>90</v>
      </c>
      <c r="L664" s="26" t="str">
        <f>IF(ISNUMBER(AVERAGEIFS(ObservedSpeciesData!L$2:L$4955,ObservedSpeciesData!$A$2:$A$4955,$A664,ObservedSpeciesData!$D$2:$D$4955,$D664)),AVERAGEIFS(ObservedSpeciesData!L$2:L$4955,ObservedSpeciesData!$A$2:$A$4955,$A664,ObservedSpeciesData!$D$2:$D$4955,$D664),"")</f>
        <v/>
      </c>
      <c r="M664" s="23" t="str">
        <f>IF(ISNUMBER(AVERAGEIFS(ObservedSpeciesData!M$2:M$4955,ObservedSpeciesData!$A$2:$A$4955,$A664,ObservedSpeciesData!$D$2:$D$4955,$D664)),AVERAGEIFS(ObservedSpeciesData!M$2:M$4955,ObservedSpeciesData!$A$2:$A$4955,$A664,ObservedSpeciesData!$D$2:$D$4955,$D664),"")</f>
        <v/>
      </c>
      <c r="N664" s="23">
        <f>IF(ISNUMBER(AVERAGEIFS(ObservedSpeciesData!N$2:N$4955,ObservedSpeciesData!$A$2:$A$4955,$A664,ObservedSpeciesData!$D$2:$D$4955,$D664)),AVERAGEIFS(ObservedSpeciesData!N$2:N$4955,ObservedSpeciesData!$A$2:$A$4955,$A664,ObservedSpeciesData!$D$2:$D$4955,$D664),"")</f>
        <v>691.86352179917378</v>
      </c>
      <c r="O664" s="23">
        <f>IF(ISNUMBER(AVERAGEIFS(ObservedSpeciesData!O$2:O$4955,ObservedSpeciesData!$A$2:$A$4955,$A664,ObservedSpeciesData!$D$2:$D$4955,$D664)),AVERAGEIFS(ObservedSpeciesData!O$2:O$4955,ObservedSpeciesData!$A$2:$A$4955,$A664,ObservedSpeciesData!$D$2:$D$4955,$D664),"")</f>
        <v>69.186352179917378</v>
      </c>
      <c r="P664" s="23">
        <f>IF(ISNUMBER(AVERAGEIFS(ObservedSpeciesData!P$2:P$4955,ObservedSpeciesData!$A$2:$A$4955,$A664,ObservedSpeciesData!$C$2:$C$4955,$C664,ObservedSpeciesData!$D$2:$D$4955,$D664)),AVERAGEIFS(ObservedSpeciesData!P$2:P$4955,ObservedSpeciesData!$A$2:$A$4955,$A664,ObservedSpeciesData!$C$2:$C$4955,$C664,ObservedSpeciesData!$D$2:$D$4955,$D664),"")</f>
        <v>237.36640719923341</v>
      </c>
      <c r="Q664" s="23"/>
      <c r="R664" s="25" t="str">
        <f>IF(ISNUMBER(AVERAGEIFS(ObservedSpeciesData!R$2:R$4955,ObservedSpeciesData!$A$2:$A$4955,$A664,ObservedSpeciesData!$D$2:$D$4955,$D664)),AVERAGEIFS(ObservedSpeciesData!R$2:R$4955,ObservedSpeciesData!$A$2:$A$4955,$A664,ObservedSpeciesData!$D$2:$D$4955,$D664),"")</f>
        <v/>
      </c>
      <c r="S664" s="25" t="str">
        <f>IF(ISNUMBER(AVERAGEIFS(ObservedSpeciesData!S$2:S$4955,ObservedSpeciesData!$A$2:$A$4955,$A664,ObservedSpeciesData!$D$2:$D$4955,$D664)),AVERAGEIFS(ObservedSpeciesData!S$2:S$4955,ObservedSpeciesData!$A$2:$A$4955,$A664,ObservedSpeciesData!$D$2:$D$4955,$D664),"")</f>
        <v/>
      </c>
      <c r="T664" s="23" t="str">
        <f>IF(ISNUMBER(AVERAGEIFS(ObservedSpeciesData!T$2:T$4955,ObservedSpeciesData!$A$2:$A$4955,$A664,ObservedSpeciesData!$D$2:$D$4955,$D664)),AVERAGEIFS(ObservedSpeciesData!T$2:T$4955,ObservedSpeciesData!$A$2:$A$4955,$A664,ObservedSpeciesData!$D$2:$D$4955,$D664),"")</f>
        <v/>
      </c>
      <c r="U664" s="24" t="str">
        <f>IF(ISNUMBER(AVERAGEIFS(ObservedSpeciesData!U$2:U$4955,ObservedSpeciesData!$A$2:$A$4955,$A664,ObservedSpeciesData!$C$2:$C$4955,$C664,ObservedSpeciesData!$D$2:$D$4955,$D664)),AVERAGEIFS(ObservedSpeciesData!U$2:U$4955,ObservedSpeciesData!$A$2:$A$4955,$A664,ObservedSpeciesData!$C$2:$C$4955,$C664,ObservedSpeciesData!$D$2:$D$4955,$D664),"")</f>
        <v/>
      </c>
      <c r="V664" s="23">
        <f>IF(ISNUMBER(AVERAGEIFS(ObservedSpeciesData!V$2:V$4955,ObservedSpeciesData!$A$2:$A$4955,$A664,ObservedSpeciesData!$D$2:$D$4955,$D664)),AVERAGEIFS(ObservedSpeciesData!V$2:V$4955,ObservedSpeciesData!$A$2:$A$4955,$A664,ObservedSpeciesData!$D$2:$D$4955,$D664),"")</f>
        <v>21.801875114440918</v>
      </c>
      <c r="W664" s="23">
        <f>IF(ISNUMBER(AVERAGEIFS(ObservedSpeciesData!W$2:W$4955,ObservedSpeciesData!$A$2:$A$4955,$A664,ObservedSpeciesData!$D$2:$D$4955,$D664)),AVERAGEIFS(ObservedSpeciesData!W$2:W$4955,ObservedSpeciesData!$A$2:$A$4955,$A664,ObservedSpeciesData!$D$2:$D$4955,$D664),"")</f>
        <v>31.713303446769714</v>
      </c>
      <c r="X664" s="23">
        <f>IF(ISNUMBER(AVERAGEIFS(ObservedSpeciesData!X$2:X$4955,ObservedSpeciesData!$A$2:$A$4955,$A664,ObservedSpeciesData!$D$2:$D$4955,$D664)),AVERAGEIFS(ObservedSpeciesData!X$2:X$4955,ObservedSpeciesData!$A$2:$A$4955,$A664,ObservedSpeciesData!$D$2:$D$4955,$D664),"")</f>
        <v>78.163880348205566</v>
      </c>
      <c r="Y664" s="23">
        <f>IF(ISNUMBER(AVERAGEIFS(ObservedSpeciesData!Y$2:Y$4955,ObservedSpeciesData!$A$2:$A$4955,$A664,ObservedSpeciesData!$D$2:$D$4955,$D664)),AVERAGEIFS(ObservedSpeciesData!Y$2:Y$4955,ObservedSpeciesData!$A$2:$A$4955,$A664,ObservedSpeciesData!$D$2:$D$4955,$D664),"")</f>
        <v>38.994963884353638</v>
      </c>
      <c r="Z664" s="23">
        <f>IF(ISNUMBER(AVERAGEIFS(ObservedSpeciesData!Z$2:Z$4955,ObservedSpeciesData!$A$2:$A$4955,$A664,ObservedSpeciesData!$D$2:$D$4955,$D664)),AVERAGEIFS(ObservedSpeciesData!Z$2:Z$4955,ObservedSpeciesData!$A$2:$A$4955,$A664,ObservedSpeciesData!$D$2:$D$4955,$D664),"")</f>
        <v>90.555445671081543</v>
      </c>
      <c r="AA664" s="23">
        <f>IF(ISNUMBER(AVERAGEIFS(ObservedSpeciesData!AA$2:AA$4955,ObservedSpeciesData!$A$2:$A$4955,$A664,ObservedSpeciesData!$D$2:$D$4955,$D664)),AVERAGEIFS(ObservedSpeciesData!AA$2:AA$4955,ObservedSpeciesData!$A$2:$A$4955,$A664,ObservedSpeciesData!$D$2:$D$4955,$D664),"")</f>
        <v>12.117046475410461</v>
      </c>
      <c r="AB664" s="24">
        <f>IF(ISNUMBER(AVERAGEIFS(ObservedSpeciesData!AB$2:AB$4955,ObservedSpeciesData!$A$2:$A$4955,$A664,ObservedSpeciesData!$D$2:$D$4955,$D664)),AVERAGEIFS(ObservedSpeciesData!AB$2:AB$4955,ObservedSpeciesData!$A$2:$A$4955,$A664,ObservedSpeciesData!$D$2:$D$4955,$D664),"")</f>
        <v>1.9387274360656737E-2</v>
      </c>
      <c r="AC664" s="24">
        <f>IF(ISNUMBER(AVERAGEIFS(ObservedSpeciesData!AC$2:AC$4955,ObservedSpeciesData!$A$2:$A$4955,$A664,ObservedSpeciesData!$D$2:$D$4955,$D664)),AVERAGEIFS(ObservedSpeciesData!AC$2:AC$4955,ObservedSpeciesData!$A$2:$A$4955,$A664,ObservedSpeciesData!$D$2:$D$4955,$D664),"")</f>
        <v>1.9387274360656737E-2</v>
      </c>
      <c r="AD664" s="23">
        <f>IF(ISNUMBER(AVERAGEIFS(ObservedSpeciesData!AD$2:AD$4955,ObservedSpeciesData!$A$2:$A$4955,$A664,ObservedSpeciesData!$D$2:$D$4955,$D664)),AVERAGEIFS(ObservedSpeciesData!AD$2:AD$4955,ObservedSpeciesData!$A$2:$A$4955,$A664,ObservedSpeciesData!$D$2:$D$4955,$D664),"")</f>
        <v>12.506220855712893</v>
      </c>
      <c r="AE664" s="24">
        <f>IF(ISNUMBER(AVERAGEIFS(ObservedSpeciesData!AE$2:AE$4955,ObservedSpeciesData!$A$2:$A$4955,$A664,ObservedSpeciesData!$D$2:$D$4955,$D664)),AVERAGEIFS(ObservedSpeciesData!AE$2:AE$4955,ObservedSpeciesData!$A$2:$A$4955,$A664,ObservedSpeciesData!$D$2:$D$4955,$D664),"")</f>
        <v>28.03903968628768</v>
      </c>
      <c r="AF664" s="23"/>
      <c r="AG664" s="24"/>
      <c r="AH664" s="23">
        <f>IF(ISNUMBER(AVERAGEIFS(ObservedSpeciesData!AH$2:AH$4955,ObservedSpeciesData!$A$2:$A$4955,$A664,ObservedSpeciesData!$D$2:$D$4955,$D664)),AVERAGEIFS(ObservedSpeciesData!AH$2:AH$4955,ObservedSpeciesData!$A$2:$A$4955,$A664,ObservedSpeciesData!$D$2:$D$4955,$D664),"")</f>
        <v>1.35375</v>
      </c>
      <c r="AI664" s="23">
        <f>IF(ISNUMBER(AVERAGEIFS(ObservedSpeciesData!AI$2:AI$4955,ObservedSpeciesData!$A$2:$A$4955,$A664,ObservedSpeciesData!$C$2:$C$4955,$C664,ObservedSpeciesData!$D$2:$D$4955,$D664)),AVERAGEIFS(ObservedSpeciesData!AI$2:AI$4955,ObservedSpeciesData!$A$2:$A$4955,$A664,ObservedSpeciesData!$C$2:$C$4955,$C664,ObservedSpeciesData!$D$2:$D$4955,$D664),"")</f>
        <v>4.3567499999999999</v>
      </c>
      <c r="AJ664" s="2">
        <f>COUNTIFS(ObservedSpeciesData!$A$2:$A$828,$A664,ObservedSpeciesData!$D$2:$D$828,$D664)</f>
        <v>0</v>
      </c>
      <c r="AK664" s="2">
        <f t="shared" si="10"/>
        <v>15</v>
      </c>
    </row>
    <row r="665" spans="1:37" x14ac:dyDescent="0.25">
      <c r="A665" s="14" t="s">
        <v>101</v>
      </c>
      <c r="B665" t="s">
        <v>98</v>
      </c>
      <c r="C665" t="s">
        <v>97</v>
      </c>
      <c r="D665" s="13">
        <v>41990</v>
      </c>
      <c r="E665">
        <v>1</v>
      </c>
      <c r="F665">
        <v>200</v>
      </c>
      <c r="G665" s="2" t="s">
        <v>89</v>
      </c>
      <c r="H665" s="2" t="s">
        <v>11</v>
      </c>
      <c r="I665">
        <v>4</v>
      </c>
      <c r="J665" s="2" t="s">
        <v>77</v>
      </c>
      <c r="K665" s="2">
        <f>IF(ISNUMBER(AVERAGEIFS(ObservedSpeciesData!K$2:K$4955,ObservedSpeciesData!$A$2:$A$4955,$A665,ObservedSpeciesData!$D$2:$D$4955,$D665)),AVERAGEIFS(ObservedSpeciesData!K$2:K$4955,ObservedSpeciesData!$A$2:$A$4955,$A665,ObservedSpeciesData!$D$2:$D$4955,$D665),"")</f>
        <v>180</v>
      </c>
      <c r="L665" s="26" t="str">
        <f>IF(ISNUMBER(AVERAGEIFS(ObservedSpeciesData!L$2:L$4955,ObservedSpeciesData!$A$2:$A$4955,$A665,ObservedSpeciesData!$D$2:$D$4955,$D665)),AVERAGEIFS(ObservedSpeciesData!L$2:L$4955,ObservedSpeciesData!$A$2:$A$4955,$A665,ObservedSpeciesData!$D$2:$D$4955,$D665),"")</f>
        <v/>
      </c>
      <c r="M665" s="23" t="str">
        <f>IF(ISNUMBER(AVERAGEIFS(ObservedSpeciesData!M$2:M$4955,ObservedSpeciesData!$A$2:$A$4955,$A665,ObservedSpeciesData!$D$2:$D$4955,$D665)),AVERAGEIFS(ObservedSpeciesData!M$2:M$4955,ObservedSpeciesData!$A$2:$A$4955,$A665,ObservedSpeciesData!$D$2:$D$4955,$D665),"")</f>
        <v/>
      </c>
      <c r="N665" s="23">
        <f>IF(ISNUMBER(AVERAGEIFS(ObservedSpeciesData!N$2:N$4955,ObservedSpeciesData!$A$2:$A$4955,$A665,ObservedSpeciesData!$D$2:$D$4955,$D665)),AVERAGEIFS(ObservedSpeciesData!N$2:N$4955,ObservedSpeciesData!$A$2:$A$4955,$A665,ObservedSpeciesData!$D$2:$D$4955,$D665),"")</f>
        <v>974.04388930359869</v>
      </c>
      <c r="O665" s="23">
        <f>IF(ISNUMBER(AVERAGEIFS(ObservedSpeciesData!O$2:O$4955,ObservedSpeciesData!$A$2:$A$4955,$A665,ObservedSpeciesData!$D$2:$D$4955,$D665)),AVERAGEIFS(ObservedSpeciesData!O$2:O$4955,ObservedSpeciesData!$A$2:$A$4955,$A665,ObservedSpeciesData!$D$2:$D$4955,$D665),"")</f>
        <v>97.404388930359858</v>
      </c>
      <c r="P665" s="23">
        <f>IF(ISNUMBER(AVERAGEIFS(ObservedSpeciesData!P$2:P$4955,ObservedSpeciesData!$A$2:$A$4955,$A665,ObservedSpeciesData!$C$2:$C$4955,$C665,ObservedSpeciesData!$D$2:$D$4955,$D665)),AVERAGEIFS(ObservedSpeciesData!P$2:P$4955,ObservedSpeciesData!$A$2:$A$4955,$A665,ObservedSpeciesData!$C$2:$C$4955,$C665,ObservedSpeciesData!$D$2:$D$4955,$D665),"")</f>
        <v>369.83106091564576</v>
      </c>
      <c r="Q665" s="23"/>
      <c r="R665" s="25" t="str">
        <f>IF(ISNUMBER(AVERAGEIFS(ObservedSpeciesData!R$2:R$4955,ObservedSpeciesData!$A$2:$A$4955,$A665,ObservedSpeciesData!$D$2:$D$4955,$D665)),AVERAGEIFS(ObservedSpeciesData!R$2:R$4955,ObservedSpeciesData!$A$2:$A$4955,$A665,ObservedSpeciesData!$D$2:$D$4955,$D665),"")</f>
        <v/>
      </c>
      <c r="S665" s="25" t="str">
        <f>IF(ISNUMBER(AVERAGEIFS(ObservedSpeciesData!S$2:S$4955,ObservedSpeciesData!$A$2:$A$4955,$A665,ObservedSpeciesData!$D$2:$D$4955,$D665)),AVERAGEIFS(ObservedSpeciesData!S$2:S$4955,ObservedSpeciesData!$A$2:$A$4955,$A665,ObservedSpeciesData!$D$2:$D$4955,$D665),"")</f>
        <v/>
      </c>
      <c r="T665" s="23" t="str">
        <f>IF(ISNUMBER(AVERAGEIFS(ObservedSpeciesData!T$2:T$4955,ObservedSpeciesData!$A$2:$A$4955,$A665,ObservedSpeciesData!$D$2:$D$4955,$D665)),AVERAGEIFS(ObservedSpeciesData!T$2:T$4955,ObservedSpeciesData!$A$2:$A$4955,$A665,ObservedSpeciesData!$D$2:$D$4955,$D665),"")</f>
        <v/>
      </c>
      <c r="U665" s="24" t="str">
        <f>IF(ISNUMBER(AVERAGEIFS(ObservedSpeciesData!U$2:U$4955,ObservedSpeciesData!$A$2:$A$4955,$A665,ObservedSpeciesData!$C$2:$C$4955,$C665,ObservedSpeciesData!$D$2:$D$4955,$D665)),AVERAGEIFS(ObservedSpeciesData!U$2:U$4955,ObservedSpeciesData!$A$2:$A$4955,$A665,ObservedSpeciesData!$C$2:$C$4955,$C665,ObservedSpeciesData!$D$2:$D$4955,$D665),"")</f>
        <v/>
      </c>
      <c r="V665" s="23">
        <f>IF(ISNUMBER(AVERAGEIFS(ObservedSpeciesData!V$2:V$4955,ObservedSpeciesData!$A$2:$A$4955,$A665,ObservedSpeciesData!$D$2:$D$4955,$D665)),AVERAGEIFS(ObservedSpeciesData!V$2:V$4955,ObservedSpeciesData!$A$2:$A$4955,$A665,ObservedSpeciesData!$D$2:$D$4955,$D665),"")</f>
        <v>21.433917999267578</v>
      </c>
      <c r="W665" s="23">
        <f>IF(ISNUMBER(AVERAGEIFS(ObservedSpeciesData!W$2:W$4955,ObservedSpeciesData!$A$2:$A$4955,$A665,ObservedSpeciesData!$D$2:$D$4955,$D665)),AVERAGEIFS(ObservedSpeciesData!W$2:W$4955,ObservedSpeciesData!$A$2:$A$4955,$A665,ObservedSpeciesData!$D$2:$D$4955,$D665),"")</f>
        <v>31.244086980819702</v>
      </c>
      <c r="X665" s="23">
        <f>IF(ISNUMBER(AVERAGEIFS(ObservedSpeciesData!X$2:X$4955,ObservedSpeciesData!$A$2:$A$4955,$A665,ObservedSpeciesData!$D$2:$D$4955,$D665)),AVERAGEIFS(ObservedSpeciesData!X$2:X$4955,ObservedSpeciesData!$A$2:$A$4955,$A665,ObservedSpeciesData!$D$2:$D$4955,$D665),"")</f>
        <v>79.256945133209229</v>
      </c>
      <c r="Y665" s="23">
        <f>IF(ISNUMBER(AVERAGEIFS(ObservedSpeciesData!Y$2:Y$4955,ObservedSpeciesData!$A$2:$A$4955,$A665,ObservedSpeciesData!$D$2:$D$4955,$D665)),AVERAGEIFS(ObservedSpeciesData!Y$2:Y$4955,ObservedSpeciesData!$A$2:$A$4955,$A665,ObservedSpeciesData!$D$2:$D$4955,$D665),"")</f>
        <v>38.815608024597168</v>
      </c>
      <c r="Z665" s="23">
        <f>IF(ISNUMBER(AVERAGEIFS(ObservedSpeciesData!Z$2:Z$4955,ObservedSpeciesData!$A$2:$A$4955,$A665,ObservedSpeciesData!$D$2:$D$4955,$D665)),AVERAGEIFS(ObservedSpeciesData!Z$2:Z$4955,ObservedSpeciesData!$A$2:$A$4955,$A665,ObservedSpeciesData!$D$2:$D$4955,$D665),"")</f>
        <v>90.781550884246826</v>
      </c>
      <c r="AA665" s="23">
        <f>IF(ISNUMBER(AVERAGEIFS(ObservedSpeciesData!AA$2:AA$4955,ObservedSpeciesData!$A$2:$A$4955,$A665,ObservedSpeciesData!$D$2:$D$4955,$D665)),AVERAGEIFS(ObservedSpeciesData!AA$2:AA$4955,ObservedSpeciesData!$A$2:$A$4955,$A665,ObservedSpeciesData!$D$2:$D$4955,$D665),"")</f>
        <v>12.995181322097778</v>
      </c>
      <c r="AB665" s="24">
        <f>IF(ISNUMBER(AVERAGEIFS(ObservedSpeciesData!AB$2:AB$4955,ObservedSpeciesData!$A$2:$A$4955,$A665,ObservedSpeciesData!$D$2:$D$4955,$D665)),AVERAGEIFS(ObservedSpeciesData!AB$2:AB$4955,ObservedSpeciesData!$A$2:$A$4955,$A665,ObservedSpeciesData!$D$2:$D$4955,$D665),"")</f>
        <v>2.0792290115356445E-2</v>
      </c>
      <c r="AC665" s="24">
        <f>IF(ISNUMBER(AVERAGEIFS(ObservedSpeciesData!AC$2:AC$4955,ObservedSpeciesData!$A$2:$A$4955,$A665,ObservedSpeciesData!$D$2:$D$4955,$D665)),AVERAGEIFS(ObservedSpeciesData!AC$2:AC$4955,ObservedSpeciesData!$A$2:$A$4955,$A665,ObservedSpeciesData!$D$2:$D$4955,$D665),"")</f>
        <v>2.0792290115356445E-2</v>
      </c>
      <c r="AD665" s="23">
        <f>IF(ISNUMBER(AVERAGEIFS(ObservedSpeciesData!AD$2:AD$4955,ObservedSpeciesData!$A$2:$A$4955,$A665,ObservedSpeciesData!$D$2:$D$4955,$D665)),AVERAGEIFS(ObservedSpeciesData!AD$2:AD$4955,ObservedSpeciesData!$A$2:$A$4955,$A665,ObservedSpeciesData!$D$2:$D$4955,$D665),"")</f>
        <v>12.681111221313477</v>
      </c>
      <c r="AE665" s="24">
        <f>IF(ISNUMBER(AVERAGEIFS(ObservedSpeciesData!AE$2:AE$4955,ObservedSpeciesData!$A$2:$A$4955,$A665,ObservedSpeciesData!$D$2:$D$4955,$D665)),AVERAGEIFS(ObservedSpeciesData!AE$2:AE$4955,ObservedSpeciesData!$A$2:$A$4955,$A665,ObservedSpeciesData!$D$2:$D$4955,$D665),"")</f>
        <v>26.084128417728337</v>
      </c>
      <c r="AF665" s="23"/>
      <c r="AG665" s="24"/>
      <c r="AH665" s="23">
        <f>IF(ISNUMBER(AVERAGEIFS(ObservedSpeciesData!AH$2:AH$4955,ObservedSpeciesData!$A$2:$A$4955,$A665,ObservedSpeciesData!$D$2:$D$4955,$D665)),AVERAGEIFS(ObservedSpeciesData!AH$2:AH$4955,ObservedSpeciesData!$A$2:$A$4955,$A665,ObservedSpeciesData!$D$2:$D$4955,$D665),"")</f>
        <v>2.0401250000000002</v>
      </c>
      <c r="AI665" s="23">
        <f>IF(ISNUMBER(AVERAGEIFS(ObservedSpeciesData!AI$2:AI$4955,ObservedSpeciesData!$A$2:$A$4955,$A665,ObservedSpeciesData!$C$2:$C$4955,$C665,ObservedSpeciesData!$D$2:$D$4955,$D665)),AVERAGEIFS(ObservedSpeciesData!AI$2:AI$4955,ObservedSpeciesData!$A$2:$A$4955,$A665,ObservedSpeciesData!$C$2:$C$4955,$C665,ObservedSpeciesData!$D$2:$D$4955,$D665),"")</f>
        <v>7.3960000000000008</v>
      </c>
      <c r="AJ665" s="2">
        <f>COUNTIFS(ObservedSpeciesData!$A$2:$A$828,$A665,ObservedSpeciesData!$D$2:$D$828,$D665)</f>
        <v>0</v>
      </c>
      <c r="AK665" s="2">
        <f t="shared" si="10"/>
        <v>15</v>
      </c>
    </row>
    <row r="666" spans="1:37" x14ac:dyDescent="0.25">
      <c r="A666" s="14" t="s">
        <v>100</v>
      </c>
      <c r="B666" t="s">
        <v>98</v>
      </c>
      <c r="C666" t="s">
        <v>97</v>
      </c>
      <c r="D666" s="13">
        <v>41990</v>
      </c>
      <c r="E666">
        <v>1</v>
      </c>
      <c r="F666">
        <v>350</v>
      </c>
      <c r="G666" s="2" t="s">
        <v>89</v>
      </c>
      <c r="H666" s="2" t="s">
        <v>11</v>
      </c>
      <c r="I666">
        <v>4</v>
      </c>
      <c r="J666" s="2" t="s">
        <v>77</v>
      </c>
      <c r="K666" s="2">
        <f>IF(ISNUMBER(AVERAGEIFS(ObservedSpeciesData!K$2:K$4955,ObservedSpeciesData!$A$2:$A$4955,$A666,ObservedSpeciesData!$D$2:$D$4955,$D666)),AVERAGEIFS(ObservedSpeciesData!K$2:K$4955,ObservedSpeciesData!$A$2:$A$4955,$A666,ObservedSpeciesData!$D$2:$D$4955,$D666),"")</f>
        <v>350</v>
      </c>
      <c r="L666" s="26" t="str">
        <f>IF(ISNUMBER(AVERAGEIFS(ObservedSpeciesData!L$2:L$4955,ObservedSpeciesData!$A$2:$A$4955,$A666,ObservedSpeciesData!$D$2:$D$4955,$D666)),AVERAGEIFS(ObservedSpeciesData!L$2:L$4955,ObservedSpeciesData!$A$2:$A$4955,$A666,ObservedSpeciesData!$D$2:$D$4955,$D666),"")</f>
        <v/>
      </c>
      <c r="M666" s="23" t="str">
        <f>IF(ISNUMBER(AVERAGEIFS(ObservedSpeciesData!M$2:M$4955,ObservedSpeciesData!$A$2:$A$4955,$A666,ObservedSpeciesData!$D$2:$D$4955,$D666)),AVERAGEIFS(ObservedSpeciesData!M$2:M$4955,ObservedSpeciesData!$A$2:$A$4955,$A666,ObservedSpeciesData!$D$2:$D$4955,$D666),"")</f>
        <v/>
      </c>
      <c r="N666" s="23">
        <f>IF(ISNUMBER(AVERAGEIFS(ObservedSpeciesData!N$2:N$4955,ObservedSpeciesData!$A$2:$A$4955,$A666,ObservedSpeciesData!$D$2:$D$4955,$D666)),AVERAGEIFS(ObservedSpeciesData!N$2:N$4955,ObservedSpeciesData!$A$2:$A$4955,$A666,ObservedSpeciesData!$D$2:$D$4955,$D666),"")</f>
        <v>1378.8908907591504</v>
      </c>
      <c r="O666" s="23">
        <f>IF(ISNUMBER(AVERAGEIFS(ObservedSpeciesData!O$2:O$4955,ObservedSpeciesData!$A$2:$A$4955,$A666,ObservedSpeciesData!$D$2:$D$4955,$D666)),AVERAGEIFS(ObservedSpeciesData!O$2:O$4955,ObservedSpeciesData!$A$2:$A$4955,$A666,ObservedSpeciesData!$D$2:$D$4955,$D666),"")</f>
        <v>137.88908907591502</v>
      </c>
      <c r="P666" s="23">
        <f>IF(ISNUMBER(AVERAGEIFS(ObservedSpeciesData!P$2:P$4955,ObservedSpeciesData!$A$2:$A$4955,$A666,ObservedSpeciesData!$C$2:$C$4955,$C666,ObservedSpeciesData!$D$2:$D$4955,$D666)),AVERAGEIFS(ObservedSpeciesData!P$2:P$4955,ObservedSpeciesData!$A$2:$A$4955,$A666,ObservedSpeciesData!$C$2:$C$4955,$C666,ObservedSpeciesData!$D$2:$D$4955,$D666),"")</f>
        <v>516.1625843711314</v>
      </c>
      <c r="Q666" s="23"/>
      <c r="R666" s="25" t="str">
        <f>IF(ISNUMBER(AVERAGEIFS(ObservedSpeciesData!R$2:R$4955,ObservedSpeciesData!$A$2:$A$4955,$A666,ObservedSpeciesData!$D$2:$D$4955,$D666)),AVERAGEIFS(ObservedSpeciesData!R$2:R$4955,ObservedSpeciesData!$A$2:$A$4955,$A666,ObservedSpeciesData!$D$2:$D$4955,$D666),"")</f>
        <v/>
      </c>
      <c r="S666" s="25" t="str">
        <f>IF(ISNUMBER(AVERAGEIFS(ObservedSpeciesData!S$2:S$4955,ObservedSpeciesData!$A$2:$A$4955,$A666,ObservedSpeciesData!$D$2:$D$4955,$D666)),AVERAGEIFS(ObservedSpeciesData!S$2:S$4955,ObservedSpeciesData!$A$2:$A$4955,$A666,ObservedSpeciesData!$D$2:$D$4955,$D666),"")</f>
        <v/>
      </c>
      <c r="T666" s="23" t="str">
        <f>IF(ISNUMBER(AVERAGEIFS(ObservedSpeciesData!T$2:T$4955,ObservedSpeciesData!$A$2:$A$4955,$A666,ObservedSpeciesData!$D$2:$D$4955,$D666)),AVERAGEIFS(ObservedSpeciesData!T$2:T$4955,ObservedSpeciesData!$A$2:$A$4955,$A666,ObservedSpeciesData!$D$2:$D$4955,$D666),"")</f>
        <v/>
      </c>
      <c r="U666" s="24" t="str">
        <f>IF(ISNUMBER(AVERAGEIFS(ObservedSpeciesData!U$2:U$4955,ObservedSpeciesData!$A$2:$A$4955,$A666,ObservedSpeciesData!$C$2:$C$4955,$C666,ObservedSpeciesData!$D$2:$D$4955,$D666)),AVERAGEIFS(ObservedSpeciesData!U$2:U$4955,ObservedSpeciesData!$A$2:$A$4955,$A666,ObservedSpeciesData!$C$2:$C$4955,$C666,ObservedSpeciesData!$D$2:$D$4955,$D666),"")</f>
        <v/>
      </c>
      <c r="V666" s="23">
        <f>IF(ISNUMBER(AVERAGEIFS(ObservedSpeciesData!V$2:V$4955,ObservedSpeciesData!$A$2:$A$4955,$A666,ObservedSpeciesData!$D$2:$D$4955,$D666)),AVERAGEIFS(ObservedSpeciesData!V$2:V$4955,ObservedSpeciesData!$A$2:$A$4955,$A666,ObservedSpeciesData!$D$2:$D$4955,$D666),"")</f>
        <v>22.010919332504272</v>
      </c>
      <c r="W666" s="23">
        <f>IF(ISNUMBER(AVERAGEIFS(ObservedSpeciesData!W$2:W$4955,ObservedSpeciesData!$A$2:$A$4955,$A666,ObservedSpeciesData!$D$2:$D$4955,$D666)),AVERAGEIFS(ObservedSpeciesData!W$2:W$4955,ObservedSpeciesData!$A$2:$A$4955,$A666,ObservedSpeciesData!$D$2:$D$4955,$D666),"")</f>
        <v>26.395254492759705</v>
      </c>
      <c r="X666" s="23">
        <f>IF(ISNUMBER(AVERAGEIFS(ObservedSpeciesData!X$2:X$4955,ObservedSpeciesData!$A$2:$A$4955,$A666,ObservedSpeciesData!$D$2:$D$4955,$D666)),AVERAGEIFS(ObservedSpeciesData!X$2:X$4955,ObservedSpeciesData!$A$2:$A$4955,$A666,ObservedSpeciesData!$D$2:$D$4955,$D666),"")</f>
        <v>76.77104377746582</v>
      </c>
      <c r="Y666" s="23">
        <f>IF(ISNUMBER(AVERAGEIFS(ObservedSpeciesData!Y$2:Y$4955,ObservedSpeciesData!$A$2:$A$4955,$A666,ObservedSpeciesData!$D$2:$D$4955,$D666)),AVERAGEIFS(ObservedSpeciesData!Y$2:Y$4955,ObservedSpeciesData!$A$2:$A$4955,$A666,ObservedSpeciesData!$D$2:$D$4955,$D666),"")</f>
        <v>39.195577383041382</v>
      </c>
      <c r="Z666" s="23">
        <f>IF(ISNUMBER(AVERAGEIFS(ObservedSpeciesData!Z$2:Z$4955,ObservedSpeciesData!$A$2:$A$4955,$A666,ObservedSpeciesData!$D$2:$D$4955,$D666)),AVERAGEIFS(ObservedSpeciesData!Z$2:Z$4955,ObservedSpeciesData!$A$2:$A$4955,$A666,ObservedSpeciesData!$D$2:$D$4955,$D666),"")</f>
        <v>89.18080997467041</v>
      </c>
      <c r="AA666" s="23">
        <f>IF(ISNUMBER(AVERAGEIFS(ObservedSpeciesData!AA$2:AA$4955,ObservedSpeciesData!$A$2:$A$4955,$A666,ObservedSpeciesData!$D$2:$D$4955,$D666)),AVERAGEIFS(ObservedSpeciesData!AA$2:AA$4955,ObservedSpeciesData!$A$2:$A$4955,$A666,ObservedSpeciesData!$D$2:$D$4955,$D666),"")</f>
        <v>15.256937742233276</v>
      </c>
      <c r="AB666" s="24">
        <f>IF(ISNUMBER(AVERAGEIFS(ObservedSpeciesData!AB$2:AB$4955,ObservedSpeciesData!$A$2:$A$4955,$A666,ObservedSpeciesData!$D$2:$D$4955,$D666)),AVERAGEIFS(ObservedSpeciesData!AB$2:AB$4955,ObservedSpeciesData!$A$2:$A$4955,$A666,ObservedSpeciesData!$D$2:$D$4955,$D666),"")</f>
        <v>2.4411100387573239E-2</v>
      </c>
      <c r="AC666" s="24">
        <f>IF(ISNUMBER(AVERAGEIFS(ObservedSpeciesData!AC$2:AC$4955,ObservedSpeciesData!$A$2:$A$4955,$A666,ObservedSpeciesData!$D$2:$D$4955,$D666)),AVERAGEIFS(ObservedSpeciesData!AC$2:AC$4955,ObservedSpeciesData!$A$2:$A$4955,$A666,ObservedSpeciesData!$D$2:$D$4955,$D666),"")</f>
        <v>2.4411100387573239E-2</v>
      </c>
      <c r="AD666" s="23">
        <f>IF(ISNUMBER(AVERAGEIFS(ObservedSpeciesData!AD$2:AD$4955,ObservedSpeciesData!$A$2:$A$4955,$A666,ObservedSpeciesData!$D$2:$D$4955,$D666)),AVERAGEIFS(ObservedSpeciesData!AD$2:AD$4955,ObservedSpeciesData!$A$2:$A$4955,$A666,ObservedSpeciesData!$D$2:$D$4955,$D666),"")</f>
        <v>12.283367004394531</v>
      </c>
      <c r="AE666" s="24">
        <f>IF(ISNUMBER(AVERAGEIFS(ObservedSpeciesData!AE$2:AE$4955,ObservedSpeciesData!$A$2:$A$4955,$A666,ObservedSpeciesData!$D$2:$D$4955,$D666)),AVERAGEIFS(ObservedSpeciesData!AE$2:AE$4955,ObservedSpeciesData!$A$2:$A$4955,$A666,ObservedSpeciesData!$D$2:$D$4955,$D666),"")</f>
        <v>24.830044778832171</v>
      </c>
      <c r="AF666" s="23"/>
      <c r="AG666" s="24"/>
      <c r="AH666" s="23">
        <f>IF(ISNUMBER(AVERAGEIFS(ObservedSpeciesData!AH$2:AH$4955,ObservedSpeciesData!$A$2:$A$4955,$A666,ObservedSpeciesData!$D$2:$D$4955,$D666)),AVERAGEIFS(ObservedSpeciesData!AH$2:AH$4955,ObservedSpeciesData!$A$2:$A$4955,$A666,ObservedSpeciesData!$D$2:$D$4955,$D666),"")</f>
        <v>3.3798750000000002</v>
      </c>
      <c r="AI666" s="23">
        <f>IF(ISNUMBER(AVERAGEIFS(ObservedSpeciesData!AI$2:AI$4955,ObservedSpeciesData!$A$2:$A$4955,$A666,ObservedSpeciesData!$C$2:$C$4955,$C666,ObservedSpeciesData!$D$2:$D$4955,$D666)),AVERAGEIFS(ObservedSpeciesData!AI$2:AI$4955,ObservedSpeciesData!$A$2:$A$4955,$A666,ObservedSpeciesData!$C$2:$C$4955,$C666,ObservedSpeciesData!$D$2:$D$4955,$D666),"")</f>
        <v>11.47475</v>
      </c>
      <c r="AJ666" s="2">
        <f>COUNTIFS(ObservedSpeciesData!$A$2:$A$828,$A666,ObservedSpeciesData!$D$2:$D$828,$D666)</f>
        <v>0</v>
      </c>
      <c r="AK666" s="2">
        <f t="shared" si="10"/>
        <v>15</v>
      </c>
    </row>
    <row r="667" spans="1:37" x14ac:dyDescent="0.25">
      <c r="A667" s="14" t="s">
        <v>99</v>
      </c>
      <c r="B667" t="s">
        <v>98</v>
      </c>
      <c r="C667" t="s">
        <v>97</v>
      </c>
      <c r="D667" s="13">
        <v>41990</v>
      </c>
      <c r="E667">
        <v>1</v>
      </c>
      <c r="F667">
        <v>500</v>
      </c>
      <c r="G667" s="2" t="s">
        <v>89</v>
      </c>
      <c r="H667" s="2" t="s">
        <v>11</v>
      </c>
      <c r="I667">
        <v>4</v>
      </c>
      <c r="J667" s="2" t="s">
        <v>77</v>
      </c>
      <c r="K667" s="2">
        <f>IF(ISNUMBER(AVERAGEIFS(ObservedSpeciesData!K$2:K$4955,ObservedSpeciesData!$A$2:$A$4955,$A667,ObservedSpeciesData!$D$2:$D$4955,$D667)),AVERAGEIFS(ObservedSpeciesData!K$2:K$4955,ObservedSpeciesData!$A$2:$A$4955,$A667,ObservedSpeciesData!$D$2:$D$4955,$D667),"")</f>
        <v>450</v>
      </c>
      <c r="L667" s="26" t="str">
        <f>IF(ISNUMBER(AVERAGEIFS(ObservedSpeciesData!L$2:L$4955,ObservedSpeciesData!$A$2:$A$4955,$A667,ObservedSpeciesData!$D$2:$D$4955,$D667)),AVERAGEIFS(ObservedSpeciesData!L$2:L$4955,ObservedSpeciesData!$A$2:$A$4955,$A667,ObservedSpeciesData!$D$2:$D$4955,$D667),"")</f>
        <v/>
      </c>
      <c r="M667" s="23" t="str">
        <f>IF(ISNUMBER(AVERAGEIFS(ObservedSpeciesData!M$2:M$4955,ObservedSpeciesData!$A$2:$A$4955,$A667,ObservedSpeciesData!$D$2:$D$4955,$D667)),AVERAGEIFS(ObservedSpeciesData!M$2:M$4955,ObservedSpeciesData!$A$2:$A$4955,$A667,ObservedSpeciesData!$D$2:$D$4955,$D667),"")</f>
        <v/>
      </c>
      <c r="N667" s="23">
        <f>IF(ISNUMBER(AVERAGEIFS(ObservedSpeciesData!N$2:N$4955,ObservedSpeciesData!$A$2:$A$4955,$A667,ObservedSpeciesData!$D$2:$D$4955,$D667)),AVERAGEIFS(ObservedSpeciesData!N$2:N$4955,ObservedSpeciesData!$A$2:$A$4955,$A667,ObservedSpeciesData!$D$2:$D$4955,$D667),"")</f>
        <v>1529.3606744828307</v>
      </c>
      <c r="O667" s="23">
        <f>IF(ISNUMBER(AVERAGEIFS(ObservedSpeciesData!O$2:O$4955,ObservedSpeciesData!$A$2:$A$4955,$A667,ObservedSpeciesData!$D$2:$D$4955,$D667)),AVERAGEIFS(ObservedSpeciesData!O$2:O$4955,ObservedSpeciesData!$A$2:$A$4955,$A667,ObservedSpeciesData!$D$2:$D$4955,$D667),"")</f>
        <v>152.9360674482831</v>
      </c>
      <c r="P667" s="23">
        <f>IF(ISNUMBER(AVERAGEIFS(ObservedSpeciesData!P$2:P$4955,ObservedSpeciesData!$A$2:$A$4955,$A667,ObservedSpeciesData!$C$2:$C$4955,$C667,ObservedSpeciesData!$D$2:$D$4955,$D667)),AVERAGEIFS(ObservedSpeciesData!P$2:P$4955,ObservedSpeciesData!$A$2:$A$4955,$A667,ObservedSpeciesData!$C$2:$C$4955,$C667,ObservedSpeciesData!$D$2:$D$4955,$D667),"")</f>
        <v>600.65241949654512</v>
      </c>
      <c r="Q667" s="23"/>
      <c r="R667" s="25" t="str">
        <f>IF(ISNUMBER(AVERAGEIFS(ObservedSpeciesData!R$2:R$4955,ObservedSpeciesData!$A$2:$A$4955,$A667,ObservedSpeciesData!$D$2:$D$4955,$D667)),AVERAGEIFS(ObservedSpeciesData!R$2:R$4955,ObservedSpeciesData!$A$2:$A$4955,$A667,ObservedSpeciesData!$D$2:$D$4955,$D667),"")</f>
        <v/>
      </c>
      <c r="S667" s="25" t="str">
        <f>IF(ISNUMBER(AVERAGEIFS(ObservedSpeciesData!S$2:S$4955,ObservedSpeciesData!$A$2:$A$4955,$A667,ObservedSpeciesData!$D$2:$D$4955,$D667)),AVERAGEIFS(ObservedSpeciesData!S$2:S$4955,ObservedSpeciesData!$A$2:$A$4955,$A667,ObservedSpeciesData!$D$2:$D$4955,$D667),"")</f>
        <v/>
      </c>
      <c r="T667" s="23" t="str">
        <f>IF(ISNUMBER(AVERAGEIFS(ObservedSpeciesData!T$2:T$4955,ObservedSpeciesData!$A$2:$A$4955,$A667,ObservedSpeciesData!$D$2:$D$4955,$D667)),AVERAGEIFS(ObservedSpeciesData!T$2:T$4955,ObservedSpeciesData!$A$2:$A$4955,$A667,ObservedSpeciesData!$D$2:$D$4955,$D667),"")</f>
        <v/>
      </c>
      <c r="U667" s="24" t="str">
        <f>IF(ISNUMBER(AVERAGEIFS(ObservedSpeciesData!U$2:U$4955,ObservedSpeciesData!$A$2:$A$4955,$A667,ObservedSpeciesData!$C$2:$C$4955,$C667,ObservedSpeciesData!$D$2:$D$4955,$D667)),AVERAGEIFS(ObservedSpeciesData!U$2:U$4955,ObservedSpeciesData!$A$2:$A$4955,$A667,ObservedSpeciesData!$C$2:$C$4955,$C667,ObservedSpeciesData!$D$2:$D$4955,$D667),"")</f>
        <v/>
      </c>
      <c r="V667" s="23">
        <f>IF(ISNUMBER(AVERAGEIFS(ObservedSpeciesData!V$2:V$4955,ObservedSpeciesData!$A$2:$A$4955,$A667,ObservedSpeciesData!$D$2:$D$4955,$D667)),AVERAGEIFS(ObservedSpeciesData!V$2:V$4955,ObservedSpeciesData!$A$2:$A$4955,$A667,ObservedSpeciesData!$D$2:$D$4955,$D667),"")</f>
        <v>21.862624526023865</v>
      </c>
      <c r="W667" s="23">
        <f>IF(ISNUMBER(AVERAGEIFS(ObservedSpeciesData!W$2:W$4955,ObservedSpeciesData!$A$2:$A$4955,$A667,ObservedSpeciesData!$D$2:$D$4955,$D667)),AVERAGEIFS(ObservedSpeciesData!W$2:W$4955,ObservedSpeciesData!$A$2:$A$4955,$A667,ObservedSpeciesData!$D$2:$D$4955,$D667),"")</f>
        <v>25.101109862327576</v>
      </c>
      <c r="X667" s="23">
        <f>IF(ISNUMBER(AVERAGEIFS(ObservedSpeciesData!X$2:X$4955,ObservedSpeciesData!$A$2:$A$4955,$A667,ObservedSpeciesData!$D$2:$D$4955,$D667)),AVERAGEIFS(ObservedSpeciesData!X$2:X$4955,ObservedSpeciesData!$A$2:$A$4955,$A667,ObservedSpeciesData!$D$2:$D$4955,$D667),"")</f>
        <v>77.943851470947266</v>
      </c>
      <c r="Y667" s="23">
        <f>IF(ISNUMBER(AVERAGEIFS(ObservedSpeciesData!Y$2:Y$4955,ObservedSpeciesData!$A$2:$A$4955,$A667,ObservedSpeciesData!$D$2:$D$4955,$D667)),AVERAGEIFS(ObservedSpeciesData!Y$2:Y$4955,ObservedSpeciesData!$A$2:$A$4955,$A667,ObservedSpeciesData!$D$2:$D$4955,$D667),"")</f>
        <v>39.389505863189697</v>
      </c>
      <c r="Z667" s="23">
        <f>IF(ISNUMBER(AVERAGEIFS(ObservedSpeciesData!Z$2:Z$4955,ObservedSpeciesData!$A$2:$A$4955,$A667,ObservedSpeciesData!$D$2:$D$4955,$D667)),AVERAGEIFS(ObservedSpeciesData!Z$2:Z$4955,ObservedSpeciesData!$A$2:$A$4955,$A667,ObservedSpeciesData!$D$2:$D$4955,$D667),"")</f>
        <v>90.135615348815918</v>
      </c>
      <c r="AA667" s="23">
        <f>IF(ISNUMBER(AVERAGEIFS(ObservedSpeciesData!AA$2:AA$4955,ObservedSpeciesData!$A$2:$A$4955,$A667,ObservedSpeciesData!$D$2:$D$4955,$D667)),AVERAGEIFS(ObservedSpeciesData!AA$2:AA$4955,ObservedSpeciesData!$A$2:$A$4955,$A667,ObservedSpeciesData!$D$2:$D$4955,$D667),"")</f>
        <v>16.386463105678558</v>
      </c>
      <c r="AB667" s="24">
        <f>IF(ISNUMBER(AVERAGEIFS(ObservedSpeciesData!AB$2:AB$4955,ObservedSpeciesData!$A$2:$A$4955,$A667,ObservedSpeciesData!$D$2:$D$4955,$D667)),AVERAGEIFS(ObservedSpeciesData!AB$2:AB$4955,ObservedSpeciesData!$A$2:$A$4955,$A667,ObservedSpeciesData!$D$2:$D$4955,$D667),"")</f>
        <v>2.6218340969085697E-2</v>
      </c>
      <c r="AC667" s="24">
        <f>IF(ISNUMBER(AVERAGEIFS(ObservedSpeciesData!AC$2:AC$4955,ObservedSpeciesData!$A$2:$A$4955,$A667,ObservedSpeciesData!$D$2:$D$4955,$D667)),AVERAGEIFS(ObservedSpeciesData!AC$2:AC$4955,ObservedSpeciesData!$A$2:$A$4955,$A667,ObservedSpeciesData!$D$2:$D$4955,$D667),"")</f>
        <v>2.6218340969085697E-2</v>
      </c>
      <c r="AD667" s="23">
        <f>IF(ISNUMBER(AVERAGEIFS(ObservedSpeciesData!AD$2:AD$4955,ObservedSpeciesData!$A$2:$A$4955,$A667,ObservedSpeciesData!$D$2:$D$4955,$D667)),AVERAGEIFS(ObservedSpeciesData!AD$2:AD$4955,ObservedSpeciesData!$A$2:$A$4955,$A667,ObservedSpeciesData!$D$2:$D$4955,$D667),"")</f>
        <v>12.471016235351561</v>
      </c>
      <c r="AE667" s="24">
        <f>IF(ISNUMBER(AVERAGEIFS(ObservedSpeciesData!AE$2:AE$4955,ObservedSpeciesData!$A$2:$A$4955,$A667,ObservedSpeciesData!$D$2:$D$4955,$D667)),AVERAGEIFS(ObservedSpeciesData!AE$2:AE$4955,ObservedSpeciesData!$A$2:$A$4955,$A667,ObservedSpeciesData!$D$2:$D$4955,$D667),"")</f>
        <v>22.580174189427527</v>
      </c>
      <c r="AF667" s="23"/>
      <c r="AG667" s="24"/>
      <c r="AH667" s="23">
        <f>IF(ISNUMBER(AVERAGEIFS(ObservedSpeciesData!AH$2:AH$4955,ObservedSpeciesData!$A$2:$A$4955,$A667,ObservedSpeciesData!$D$2:$D$4955,$D667)),AVERAGEIFS(ObservedSpeciesData!AH$2:AH$4955,ObservedSpeciesData!$A$2:$A$4955,$A667,ObservedSpeciesData!$D$2:$D$4955,$D667),"")</f>
        <v>4.0537499999999991</v>
      </c>
      <c r="AI667" s="23">
        <f>IF(ISNUMBER(AVERAGEIFS(ObservedSpeciesData!AI$2:AI$4955,ObservedSpeciesData!$A$2:$A$4955,$A667,ObservedSpeciesData!$C$2:$C$4955,$C667,ObservedSpeciesData!$D$2:$D$4955,$D667)),AVERAGEIFS(ObservedSpeciesData!AI$2:AI$4955,ObservedSpeciesData!$A$2:$A$4955,$A667,ObservedSpeciesData!$C$2:$C$4955,$C667,ObservedSpeciesData!$D$2:$D$4955,$D667),"")</f>
        <v>15.108749999999999</v>
      </c>
      <c r="AJ667" s="2">
        <f>COUNTIFS(ObservedSpeciesData!$A$2:$A$828,$A667,ObservedSpeciesData!$D$2:$D$828,$D667)</f>
        <v>0</v>
      </c>
      <c r="AK667" s="2">
        <f t="shared" si="10"/>
        <v>15</v>
      </c>
    </row>
    <row r="668" spans="1:37" x14ac:dyDescent="0.25">
      <c r="A668" s="14" t="s">
        <v>104</v>
      </c>
      <c r="B668" t="s">
        <v>98</v>
      </c>
      <c r="C668" t="s">
        <v>97</v>
      </c>
      <c r="D668" s="13">
        <v>42020</v>
      </c>
      <c r="E668">
        <v>1</v>
      </c>
      <c r="F668">
        <v>0</v>
      </c>
      <c r="G668" s="2" t="s">
        <v>89</v>
      </c>
      <c r="H668" s="2" t="s">
        <v>12</v>
      </c>
      <c r="I668">
        <v>5</v>
      </c>
      <c r="J668" s="2" t="s">
        <v>77</v>
      </c>
      <c r="K668" s="2">
        <f>IF(ISNUMBER(AVERAGEIFS(ObservedSpeciesData!K$2:K$4955,ObservedSpeciesData!$A$2:$A$4955,$A668,ObservedSpeciesData!$D$2:$D$4955,$D668)),AVERAGEIFS(ObservedSpeciesData!K$2:K$4955,ObservedSpeciesData!$A$2:$A$4955,$A668,ObservedSpeciesData!$D$2:$D$4955,$D668),"")</f>
        <v>0</v>
      </c>
      <c r="L668" s="26" t="str">
        <f>IF(ISNUMBER(AVERAGEIFS(ObservedSpeciesData!L$2:L$4955,ObservedSpeciesData!$A$2:$A$4955,$A668,ObservedSpeciesData!$D$2:$D$4955,$D668)),AVERAGEIFS(ObservedSpeciesData!L$2:L$4955,ObservedSpeciesData!$A$2:$A$4955,$A668,ObservedSpeciesData!$D$2:$D$4955,$D668),"")</f>
        <v/>
      </c>
      <c r="M668" s="23" t="str">
        <f>IF(ISNUMBER(AVERAGEIFS(ObservedSpeciesData!M$2:M$4955,ObservedSpeciesData!$A$2:$A$4955,$A668,ObservedSpeciesData!$D$2:$D$4955,$D668)),AVERAGEIFS(ObservedSpeciesData!M$2:M$4955,ObservedSpeciesData!$A$2:$A$4955,$A668,ObservedSpeciesData!$D$2:$D$4955,$D668),"")</f>
        <v/>
      </c>
      <c r="N668" s="23">
        <f>IF(ISNUMBER(AVERAGEIFS(ObservedSpeciesData!N$2:N$4955,ObservedSpeciesData!$A$2:$A$4955,$A668,ObservedSpeciesData!$D$2:$D$4955,$D668)),AVERAGEIFS(ObservedSpeciesData!N$2:N$4955,ObservedSpeciesData!$A$2:$A$4955,$A668,ObservedSpeciesData!$D$2:$D$4955,$D668),"")</f>
        <v>933.75920343010409</v>
      </c>
      <c r="O668" s="23">
        <f>IF(ISNUMBER(AVERAGEIFS(ObservedSpeciesData!O$2:O$4955,ObservedSpeciesData!$A$2:$A$4955,$A668,ObservedSpeciesData!$D$2:$D$4955,$D668)),AVERAGEIFS(ObservedSpeciesData!O$2:O$4955,ObservedSpeciesData!$A$2:$A$4955,$A668,ObservedSpeciesData!$D$2:$D$4955,$D668),"")</f>
        <v>93.375920343010392</v>
      </c>
      <c r="P668" s="23">
        <f>IF(ISNUMBER(AVERAGEIFS(ObservedSpeciesData!P$2:P$4955,ObservedSpeciesData!$A$2:$A$4955,$A668,ObservedSpeciesData!$C$2:$C$4955,$C668,ObservedSpeciesData!$D$2:$D$4955,$D668)),AVERAGEIFS(ObservedSpeciesData!P$2:P$4955,ObservedSpeciesData!$A$2:$A$4955,$A668,ObservedSpeciesData!$C$2:$C$4955,$C668,ObservedSpeciesData!$D$2:$D$4955,$D668),"")</f>
        <v>265.5407777541285</v>
      </c>
      <c r="Q668" s="23"/>
      <c r="R668" s="25" t="str">
        <f>IF(ISNUMBER(AVERAGEIFS(ObservedSpeciesData!R$2:R$4955,ObservedSpeciesData!$A$2:$A$4955,$A668,ObservedSpeciesData!$D$2:$D$4955,$D668)),AVERAGEIFS(ObservedSpeciesData!R$2:R$4955,ObservedSpeciesData!$A$2:$A$4955,$A668,ObservedSpeciesData!$D$2:$D$4955,$D668),"")</f>
        <v/>
      </c>
      <c r="S668" s="25" t="str">
        <f>IF(ISNUMBER(AVERAGEIFS(ObservedSpeciesData!S$2:S$4955,ObservedSpeciesData!$A$2:$A$4955,$A668,ObservedSpeciesData!$D$2:$D$4955,$D668)),AVERAGEIFS(ObservedSpeciesData!S$2:S$4955,ObservedSpeciesData!$A$2:$A$4955,$A668,ObservedSpeciesData!$D$2:$D$4955,$D668),"")</f>
        <v/>
      </c>
      <c r="T668" s="23" t="str">
        <f>IF(ISNUMBER(AVERAGEIFS(ObservedSpeciesData!T$2:T$4955,ObservedSpeciesData!$A$2:$A$4955,$A668,ObservedSpeciesData!$D$2:$D$4955,$D668)),AVERAGEIFS(ObservedSpeciesData!T$2:T$4955,ObservedSpeciesData!$A$2:$A$4955,$A668,ObservedSpeciesData!$D$2:$D$4955,$D668),"")</f>
        <v/>
      </c>
      <c r="U668" s="24" t="str">
        <f>IF(ISNUMBER(AVERAGEIFS(ObservedSpeciesData!U$2:U$4955,ObservedSpeciesData!$A$2:$A$4955,$A668,ObservedSpeciesData!$C$2:$C$4955,$C668,ObservedSpeciesData!$D$2:$D$4955,$D668)),AVERAGEIFS(ObservedSpeciesData!U$2:U$4955,ObservedSpeciesData!$A$2:$A$4955,$A668,ObservedSpeciesData!$C$2:$C$4955,$C668,ObservedSpeciesData!$D$2:$D$4955,$D668),"")</f>
        <v/>
      </c>
      <c r="V668" s="23">
        <f>IF(ISNUMBER(AVERAGEIFS(ObservedSpeciesData!V$2:V$4955,ObservedSpeciesData!$A$2:$A$4955,$A668,ObservedSpeciesData!$D$2:$D$4955,$D668)),AVERAGEIFS(ObservedSpeciesData!V$2:V$4955,ObservedSpeciesData!$A$2:$A$4955,$A668,ObservedSpeciesData!$D$2:$D$4955,$D668),"")</f>
        <v>26.47791862487793</v>
      </c>
      <c r="W668" s="23">
        <f>IF(ISNUMBER(AVERAGEIFS(ObservedSpeciesData!W$2:W$4955,ObservedSpeciesData!$A$2:$A$4955,$A668,ObservedSpeciesData!$D$2:$D$4955,$D668)),AVERAGEIFS(ObservedSpeciesData!W$2:W$4955,ObservedSpeciesData!$A$2:$A$4955,$A668,ObservedSpeciesData!$D$2:$D$4955,$D668),"")</f>
        <v>22.437607049942017</v>
      </c>
      <c r="X668" s="23">
        <f>IF(ISNUMBER(AVERAGEIFS(ObservedSpeciesData!X$2:X$4955,ObservedSpeciesData!$A$2:$A$4955,$A668,ObservedSpeciesData!$D$2:$D$4955,$D668)),AVERAGEIFS(ObservedSpeciesData!X$2:X$4955,ObservedSpeciesData!$A$2:$A$4955,$A668,ObservedSpeciesData!$D$2:$D$4955,$D668),"")</f>
        <v>70.377948760986328</v>
      </c>
      <c r="Y668" s="23">
        <f>IF(ISNUMBER(AVERAGEIFS(ObservedSpeciesData!Y$2:Y$4955,ObservedSpeciesData!$A$2:$A$4955,$A668,ObservedSpeciesData!$D$2:$D$4955,$D668)),AVERAGEIFS(ObservedSpeciesData!Y$2:Y$4955,ObservedSpeciesData!$A$2:$A$4955,$A668,ObservedSpeciesData!$D$2:$D$4955,$D668),"")</f>
        <v>45.970032215118408</v>
      </c>
      <c r="Z668" s="23">
        <f>IF(ISNUMBER(AVERAGEIFS(ObservedSpeciesData!Z$2:Z$4955,ObservedSpeciesData!$A$2:$A$4955,$A668,ObservedSpeciesData!$D$2:$D$4955,$D668)),AVERAGEIFS(ObservedSpeciesData!Z$2:Z$4955,ObservedSpeciesData!$A$2:$A$4955,$A668,ObservedSpeciesData!$D$2:$D$4955,$D668),"")</f>
        <v>91.028058052062988</v>
      </c>
      <c r="AA668" s="23">
        <f>IF(ISNUMBER(AVERAGEIFS(ObservedSpeciesData!AA$2:AA$4955,ObservedSpeciesData!$A$2:$A$4955,$A668,ObservedSpeciesData!$D$2:$D$4955,$D668)),AVERAGEIFS(ObservedSpeciesData!AA$2:AA$4955,ObservedSpeciesData!$A$2:$A$4955,$A668,ObservedSpeciesData!$D$2:$D$4955,$D668),"")</f>
        <v>11.675371527671814</v>
      </c>
      <c r="AB668" s="24">
        <f>IF(ISNUMBER(AVERAGEIFS(ObservedSpeciesData!AB$2:AB$4955,ObservedSpeciesData!$A$2:$A$4955,$A668,ObservedSpeciesData!$D$2:$D$4955,$D668)),AVERAGEIFS(ObservedSpeciesData!AB$2:AB$4955,ObservedSpeciesData!$A$2:$A$4955,$A668,ObservedSpeciesData!$D$2:$D$4955,$D668),"")</f>
        <v>1.86805944442749E-2</v>
      </c>
      <c r="AC668" s="24">
        <f>IF(ISNUMBER(AVERAGEIFS(ObservedSpeciesData!AC$2:AC$4955,ObservedSpeciesData!$A$2:$A$4955,$A668,ObservedSpeciesData!$D$2:$D$4955,$D668)),AVERAGEIFS(ObservedSpeciesData!AC$2:AC$4955,ObservedSpeciesData!$A$2:$A$4955,$A668,ObservedSpeciesData!$D$2:$D$4955,$D668),"")</f>
        <v>1.86805944442749E-2</v>
      </c>
      <c r="AD668" s="23">
        <f>IF(ISNUMBER(AVERAGEIFS(ObservedSpeciesData!AD$2:AD$4955,ObservedSpeciesData!$A$2:$A$4955,$A668,ObservedSpeciesData!$D$2:$D$4955,$D668)),AVERAGEIFS(ObservedSpeciesData!AD$2:AD$4955,ObservedSpeciesData!$A$2:$A$4955,$A668,ObservedSpeciesData!$D$2:$D$4955,$D668),"")</f>
        <v>11.260471801757811</v>
      </c>
      <c r="AE668" s="24">
        <f>IF(ISNUMBER(AVERAGEIFS(ObservedSpeciesData!AE$2:AE$4955,ObservedSpeciesData!$A$2:$A$4955,$A668,ObservedSpeciesData!$D$2:$D$4955,$D668)),AVERAGEIFS(ObservedSpeciesData!AE$2:AE$4955,ObservedSpeciesData!$A$2:$A$4955,$A668,ObservedSpeciesData!$D$2:$D$4955,$D668),"")</f>
        <v>24.699766958795504</v>
      </c>
      <c r="AF668" s="23"/>
      <c r="AG668" s="24"/>
      <c r="AH668" s="23">
        <f>IF(ISNUMBER(AVERAGEIFS(ObservedSpeciesData!AH$2:AH$4955,ObservedSpeciesData!$A$2:$A$4955,$A668,ObservedSpeciesData!$D$2:$D$4955,$D668)),AVERAGEIFS(ObservedSpeciesData!AH$2:AH$4955,ObservedSpeciesData!$A$2:$A$4955,$A668,ObservedSpeciesData!$D$2:$D$4955,$D668),"")</f>
        <v>1.7023749999999997</v>
      </c>
      <c r="AI668" s="23">
        <f>IF(ISNUMBER(AVERAGEIFS(ObservedSpeciesData!AI$2:AI$4955,ObservedSpeciesData!$A$2:$A$4955,$A668,ObservedSpeciesData!$C$2:$C$4955,$C668,ObservedSpeciesData!$D$2:$D$4955,$D668)),AVERAGEIFS(ObservedSpeciesData!AI$2:AI$4955,ObservedSpeciesData!$A$2:$A$4955,$A668,ObservedSpeciesData!$C$2:$C$4955,$C668,ObservedSpeciesData!$D$2:$D$4955,$D668),"")</f>
        <v>5.1304999999999996</v>
      </c>
      <c r="AJ668" s="2">
        <f>COUNTIFS(ObservedSpeciesData!$A$2:$A$828,$A668,ObservedSpeciesData!$D$2:$D$828,$D668)</f>
        <v>0</v>
      </c>
      <c r="AK668" s="2">
        <f t="shared" si="10"/>
        <v>15</v>
      </c>
    </row>
    <row r="669" spans="1:37" x14ac:dyDescent="0.25">
      <c r="A669" s="14" t="s">
        <v>103</v>
      </c>
      <c r="B669" t="s">
        <v>98</v>
      </c>
      <c r="C669" t="s">
        <v>97</v>
      </c>
      <c r="D669" s="13">
        <v>42020</v>
      </c>
      <c r="E669">
        <v>1</v>
      </c>
      <c r="F669">
        <v>50</v>
      </c>
      <c r="G669" s="2" t="s">
        <v>89</v>
      </c>
      <c r="H669" s="2" t="s">
        <v>12</v>
      </c>
      <c r="I669">
        <v>5</v>
      </c>
      <c r="J669" s="2" t="s">
        <v>77</v>
      </c>
      <c r="K669" s="2">
        <f>IF(ISNUMBER(AVERAGEIFS(ObservedSpeciesData!K$2:K$4955,ObservedSpeciesData!$A$2:$A$4955,$A669,ObservedSpeciesData!$D$2:$D$4955,$D669)),AVERAGEIFS(ObservedSpeciesData!K$2:K$4955,ObservedSpeciesData!$A$2:$A$4955,$A669,ObservedSpeciesData!$D$2:$D$4955,$D669),"")</f>
        <v>45</v>
      </c>
      <c r="L669" s="26" t="str">
        <f>IF(ISNUMBER(AVERAGEIFS(ObservedSpeciesData!L$2:L$4955,ObservedSpeciesData!$A$2:$A$4955,$A669,ObservedSpeciesData!$D$2:$D$4955,$D669)),AVERAGEIFS(ObservedSpeciesData!L$2:L$4955,ObservedSpeciesData!$A$2:$A$4955,$A669,ObservedSpeciesData!$D$2:$D$4955,$D669),"")</f>
        <v/>
      </c>
      <c r="M669" s="23" t="str">
        <f>IF(ISNUMBER(AVERAGEIFS(ObservedSpeciesData!M$2:M$4955,ObservedSpeciesData!$A$2:$A$4955,$A669,ObservedSpeciesData!$D$2:$D$4955,$D669)),AVERAGEIFS(ObservedSpeciesData!M$2:M$4955,ObservedSpeciesData!$A$2:$A$4955,$A669,ObservedSpeciesData!$D$2:$D$4955,$D669),"")</f>
        <v/>
      </c>
      <c r="N669" s="23">
        <f>IF(ISNUMBER(AVERAGEIFS(ObservedSpeciesData!N$2:N$4955,ObservedSpeciesData!$A$2:$A$4955,$A669,ObservedSpeciesData!$D$2:$D$4955,$D669)),AVERAGEIFS(ObservedSpeciesData!N$2:N$4955,ObservedSpeciesData!$A$2:$A$4955,$A669,ObservedSpeciesData!$D$2:$D$4955,$D669),"")</f>
        <v>1017.2235133954367</v>
      </c>
      <c r="O669" s="23">
        <f>IF(ISNUMBER(AVERAGEIFS(ObservedSpeciesData!O$2:O$4955,ObservedSpeciesData!$A$2:$A$4955,$A669,ObservedSpeciesData!$D$2:$D$4955,$D669)),AVERAGEIFS(ObservedSpeciesData!O$2:O$4955,ObservedSpeciesData!$A$2:$A$4955,$A669,ObservedSpeciesData!$D$2:$D$4955,$D669),"")</f>
        <v>101.72235133954368</v>
      </c>
      <c r="P669" s="23">
        <f>IF(ISNUMBER(AVERAGEIFS(ObservedSpeciesData!P$2:P$4955,ObservedSpeciesData!$A$2:$A$4955,$A669,ObservedSpeciesData!$C$2:$C$4955,$C669,ObservedSpeciesData!$D$2:$D$4955,$D669)),AVERAGEIFS(ObservedSpeciesData!P$2:P$4955,ObservedSpeciesData!$A$2:$A$4955,$A669,ObservedSpeciesData!$C$2:$C$4955,$C669,ObservedSpeciesData!$D$2:$D$4955,$D669),"")</f>
        <v>298.99071421584694</v>
      </c>
      <c r="Q669" s="23"/>
      <c r="R669" s="25" t="str">
        <f>IF(ISNUMBER(AVERAGEIFS(ObservedSpeciesData!R$2:R$4955,ObservedSpeciesData!$A$2:$A$4955,$A669,ObservedSpeciesData!$D$2:$D$4955,$D669)),AVERAGEIFS(ObservedSpeciesData!R$2:R$4955,ObservedSpeciesData!$A$2:$A$4955,$A669,ObservedSpeciesData!$D$2:$D$4955,$D669),"")</f>
        <v/>
      </c>
      <c r="S669" s="25" t="str">
        <f>IF(ISNUMBER(AVERAGEIFS(ObservedSpeciesData!S$2:S$4955,ObservedSpeciesData!$A$2:$A$4955,$A669,ObservedSpeciesData!$D$2:$D$4955,$D669)),AVERAGEIFS(ObservedSpeciesData!S$2:S$4955,ObservedSpeciesData!$A$2:$A$4955,$A669,ObservedSpeciesData!$D$2:$D$4955,$D669),"")</f>
        <v/>
      </c>
      <c r="T669" s="23" t="str">
        <f>IF(ISNUMBER(AVERAGEIFS(ObservedSpeciesData!T$2:T$4955,ObservedSpeciesData!$A$2:$A$4955,$A669,ObservedSpeciesData!$D$2:$D$4955,$D669)),AVERAGEIFS(ObservedSpeciesData!T$2:T$4955,ObservedSpeciesData!$A$2:$A$4955,$A669,ObservedSpeciesData!$D$2:$D$4955,$D669),"")</f>
        <v/>
      </c>
      <c r="U669" s="24" t="str">
        <f>IF(ISNUMBER(AVERAGEIFS(ObservedSpeciesData!U$2:U$4955,ObservedSpeciesData!$A$2:$A$4955,$A669,ObservedSpeciesData!$C$2:$C$4955,$C669,ObservedSpeciesData!$D$2:$D$4955,$D669)),AVERAGEIFS(ObservedSpeciesData!U$2:U$4955,ObservedSpeciesData!$A$2:$A$4955,$A669,ObservedSpeciesData!$C$2:$C$4955,$C669,ObservedSpeciesData!$D$2:$D$4955,$D669),"")</f>
        <v/>
      </c>
      <c r="V669" s="23">
        <f>IF(ISNUMBER(AVERAGEIFS(ObservedSpeciesData!V$2:V$4955,ObservedSpeciesData!$A$2:$A$4955,$A669,ObservedSpeciesData!$D$2:$D$4955,$D669)),AVERAGEIFS(ObservedSpeciesData!V$2:V$4955,ObservedSpeciesData!$A$2:$A$4955,$A669,ObservedSpeciesData!$D$2:$D$4955,$D669),"")</f>
        <v>26.178332448005676</v>
      </c>
      <c r="W669" s="23">
        <f>IF(ISNUMBER(AVERAGEIFS(ObservedSpeciesData!W$2:W$4955,ObservedSpeciesData!$A$2:$A$4955,$A669,ObservedSpeciesData!$D$2:$D$4955,$D669)),AVERAGEIFS(ObservedSpeciesData!W$2:W$4955,ObservedSpeciesData!$A$2:$A$4955,$A669,ObservedSpeciesData!$D$2:$D$4955,$D669),"")</f>
        <v>23.585716962814331</v>
      </c>
      <c r="X669" s="23">
        <f>IF(ISNUMBER(AVERAGEIFS(ObservedSpeciesData!X$2:X$4955,ObservedSpeciesData!$A$2:$A$4955,$A669,ObservedSpeciesData!$D$2:$D$4955,$D669)),AVERAGEIFS(ObservedSpeciesData!X$2:X$4955,ObservedSpeciesData!$A$2:$A$4955,$A669,ObservedSpeciesData!$D$2:$D$4955,$D669),"")</f>
        <v>71.833323001861572</v>
      </c>
      <c r="Y669" s="23">
        <f>IF(ISNUMBER(AVERAGEIFS(ObservedSpeciesData!Y$2:Y$4955,ObservedSpeciesData!$A$2:$A$4955,$A669,ObservedSpeciesData!$D$2:$D$4955,$D669)),AVERAGEIFS(ObservedSpeciesData!Y$2:Y$4955,ObservedSpeciesData!$A$2:$A$4955,$A669,ObservedSpeciesData!$D$2:$D$4955,$D669),"")</f>
        <v>45.770111322402954</v>
      </c>
      <c r="Z669" s="23">
        <f>IF(ISNUMBER(AVERAGEIFS(ObservedSpeciesData!Z$2:Z$4955,ObservedSpeciesData!$A$2:$A$4955,$A669,ObservedSpeciesData!$D$2:$D$4955,$D669)),AVERAGEIFS(ObservedSpeciesData!Z$2:Z$4955,ObservedSpeciesData!$A$2:$A$4955,$A669,ObservedSpeciesData!$D$2:$D$4955,$D669),"")</f>
        <v>91.755390167236328</v>
      </c>
      <c r="AA669" s="23">
        <f>IF(ISNUMBER(AVERAGEIFS(ObservedSpeciesData!AA$2:AA$4955,ObservedSpeciesData!$A$2:$A$4955,$A669,ObservedSpeciesData!$D$2:$D$4955,$D669)),AVERAGEIFS(ObservedSpeciesData!AA$2:AA$4955,ObservedSpeciesData!$A$2:$A$4955,$A669,ObservedSpeciesData!$D$2:$D$4955,$D669),"")</f>
        <v>11.352331459522247</v>
      </c>
      <c r="AB669" s="24">
        <f>IF(ISNUMBER(AVERAGEIFS(ObservedSpeciesData!AB$2:AB$4955,ObservedSpeciesData!$A$2:$A$4955,$A669,ObservedSpeciesData!$D$2:$D$4955,$D669)),AVERAGEIFS(ObservedSpeciesData!AB$2:AB$4955,ObservedSpeciesData!$A$2:$A$4955,$A669,ObservedSpeciesData!$D$2:$D$4955,$D669),"")</f>
        <v>1.8163730335235599E-2</v>
      </c>
      <c r="AC669" s="24">
        <f>IF(ISNUMBER(AVERAGEIFS(ObservedSpeciesData!AC$2:AC$4955,ObservedSpeciesData!$A$2:$A$4955,$A669,ObservedSpeciesData!$D$2:$D$4955,$D669)),AVERAGEIFS(ObservedSpeciesData!AC$2:AC$4955,ObservedSpeciesData!$A$2:$A$4955,$A669,ObservedSpeciesData!$D$2:$D$4955,$D669),"")</f>
        <v>1.8163730335235599E-2</v>
      </c>
      <c r="AD669" s="23">
        <f>IF(ISNUMBER(AVERAGEIFS(ObservedSpeciesData!AD$2:AD$4955,ObservedSpeciesData!$A$2:$A$4955,$A669,ObservedSpeciesData!$D$2:$D$4955,$D669)),AVERAGEIFS(ObservedSpeciesData!AD$2:AD$4955,ObservedSpeciesData!$A$2:$A$4955,$A669,ObservedSpeciesData!$D$2:$D$4955,$D669),"")</f>
        <v>11.493331680297853</v>
      </c>
      <c r="AE669" s="24">
        <f>IF(ISNUMBER(AVERAGEIFS(ObservedSpeciesData!AE$2:AE$4955,ObservedSpeciesData!$A$2:$A$4955,$A669,ObservedSpeciesData!$D$2:$D$4955,$D669)),AVERAGEIFS(ObservedSpeciesData!AE$2:AE$4955,ObservedSpeciesData!$A$2:$A$4955,$A669,ObservedSpeciesData!$D$2:$D$4955,$D669),"")</f>
        <v>25.986433407140776</v>
      </c>
      <c r="AF669" s="23"/>
      <c r="AG669" s="24"/>
      <c r="AH669" s="23">
        <f>IF(ISNUMBER(AVERAGEIFS(ObservedSpeciesData!AH$2:AH$4955,ObservedSpeciesData!$A$2:$A$4955,$A669,ObservedSpeciesData!$D$2:$D$4955,$D669)),AVERAGEIFS(ObservedSpeciesData!AH$2:AH$4955,ObservedSpeciesData!$A$2:$A$4955,$A669,ObservedSpeciesData!$D$2:$D$4955,$D669),"")</f>
        <v>1.8331249999999999</v>
      </c>
      <c r="AI669" s="23">
        <f>IF(ISNUMBER(AVERAGEIFS(ObservedSpeciesData!AI$2:AI$4955,ObservedSpeciesData!$A$2:$A$4955,$A669,ObservedSpeciesData!$C$2:$C$4955,$C669,ObservedSpeciesData!$D$2:$D$4955,$D669)),AVERAGEIFS(ObservedSpeciesData!AI$2:AI$4955,ObservedSpeciesData!$A$2:$A$4955,$A669,ObservedSpeciesData!$C$2:$C$4955,$C669,ObservedSpeciesData!$D$2:$D$4955,$D669),"")</f>
        <v>5.5947499999999994</v>
      </c>
      <c r="AJ669" s="2">
        <f>COUNTIFS(ObservedSpeciesData!$A$2:$A$828,$A669,ObservedSpeciesData!$D$2:$D$828,$D669)</f>
        <v>0</v>
      </c>
      <c r="AK669" s="2">
        <f t="shared" si="10"/>
        <v>15</v>
      </c>
    </row>
    <row r="670" spans="1:37" x14ac:dyDescent="0.25">
      <c r="A670" s="14" t="s">
        <v>102</v>
      </c>
      <c r="B670" t="s">
        <v>98</v>
      </c>
      <c r="C670" t="s">
        <v>97</v>
      </c>
      <c r="D670" s="13">
        <v>42020</v>
      </c>
      <c r="E670">
        <v>1</v>
      </c>
      <c r="F670">
        <v>100</v>
      </c>
      <c r="G670" s="2" t="s">
        <v>89</v>
      </c>
      <c r="H670" s="2" t="s">
        <v>12</v>
      </c>
      <c r="I670">
        <v>5</v>
      </c>
      <c r="J670" s="2" t="s">
        <v>77</v>
      </c>
      <c r="K670" s="2">
        <f>IF(ISNUMBER(AVERAGEIFS(ObservedSpeciesData!K$2:K$4955,ObservedSpeciesData!$A$2:$A$4955,$A670,ObservedSpeciesData!$D$2:$D$4955,$D670)),AVERAGEIFS(ObservedSpeciesData!K$2:K$4955,ObservedSpeciesData!$A$2:$A$4955,$A670,ObservedSpeciesData!$D$2:$D$4955,$D670),"")</f>
        <v>90</v>
      </c>
      <c r="L670" s="26" t="str">
        <f>IF(ISNUMBER(AVERAGEIFS(ObservedSpeciesData!L$2:L$4955,ObservedSpeciesData!$A$2:$A$4955,$A670,ObservedSpeciesData!$D$2:$D$4955,$D670)),AVERAGEIFS(ObservedSpeciesData!L$2:L$4955,ObservedSpeciesData!$A$2:$A$4955,$A670,ObservedSpeciesData!$D$2:$D$4955,$D670),"")</f>
        <v/>
      </c>
      <c r="M670" s="23" t="str">
        <f>IF(ISNUMBER(AVERAGEIFS(ObservedSpeciesData!M$2:M$4955,ObservedSpeciesData!$A$2:$A$4955,$A670,ObservedSpeciesData!$D$2:$D$4955,$D670)),AVERAGEIFS(ObservedSpeciesData!M$2:M$4955,ObservedSpeciesData!$A$2:$A$4955,$A670,ObservedSpeciesData!$D$2:$D$4955,$D670),"")</f>
        <v/>
      </c>
      <c r="N670" s="23">
        <f>IF(ISNUMBER(AVERAGEIFS(ObservedSpeciesData!N$2:N$4955,ObservedSpeciesData!$A$2:$A$4955,$A670,ObservedSpeciesData!$D$2:$D$4955,$D670)),AVERAGEIFS(ObservedSpeciesData!N$2:N$4955,ObservedSpeciesData!$A$2:$A$4955,$A670,ObservedSpeciesData!$D$2:$D$4955,$D670),"")</f>
        <v>1075.9643312729033</v>
      </c>
      <c r="O670" s="23">
        <f>IF(ISNUMBER(AVERAGEIFS(ObservedSpeciesData!O$2:O$4955,ObservedSpeciesData!$A$2:$A$4955,$A670,ObservedSpeciesData!$D$2:$D$4955,$D670)),AVERAGEIFS(ObservedSpeciesData!O$2:O$4955,ObservedSpeciesData!$A$2:$A$4955,$A670,ObservedSpeciesData!$D$2:$D$4955,$D670),"")</f>
        <v>107.59643312729034</v>
      </c>
      <c r="P670" s="23">
        <f>IF(ISNUMBER(AVERAGEIFS(ObservedSpeciesData!P$2:P$4955,ObservedSpeciesData!$A$2:$A$4955,$A670,ObservedSpeciesData!$C$2:$C$4955,$C670,ObservedSpeciesData!$D$2:$D$4955,$D670)),AVERAGEIFS(ObservedSpeciesData!P$2:P$4955,ObservedSpeciesData!$A$2:$A$4955,$A670,ObservedSpeciesData!$C$2:$C$4955,$C670,ObservedSpeciesData!$D$2:$D$4955,$D670),"")</f>
        <v>342.67057519960451</v>
      </c>
      <c r="Q670" s="23"/>
      <c r="R670" s="25" t="str">
        <f>IF(ISNUMBER(AVERAGEIFS(ObservedSpeciesData!R$2:R$4955,ObservedSpeciesData!$A$2:$A$4955,$A670,ObservedSpeciesData!$D$2:$D$4955,$D670)),AVERAGEIFS(ObservedSpeciesData!R$2:R$4955,ObservedSpeciesData!$A$2:$A$4955,$A670,ObservedSpeciesData!$D$2:$D$4955,$D670),"")</f>
        <v/>
      </c>
      <c r="S670" s="25" t="str">
        <f>IF(ISNUMBER(AVERAGEIFS(ObservedSpeciesData!S$2:S$4955,ObservedSpeciesData!$A$2:$A$4955,$A670,ObservedSpeciesData!$D$2:$D$4955,$D670)),AVERAGEIFS(ObservedSpeciesData!S$2:S$4955,ObservedSpeciesData!$A$2:$A$4955,$A670,ObservedSpeciesData!$D$2:$D$4955,$D670),"")</f>
        <v/>
      </c>
      <c r="T670" s="23" t="str">
        <f>IF(ISNUMBER(AVERAGEIFS(ObservedSpeciesData!T$2:T$4955,ObservedSpeciesData!$A$2:$A$4955,$A670,ObservedSpeciesData!$D$2:$D$4955,$D670)),AVERAGEIFS(ObservedSpeciesData!T$2:T$4955,ObservedSpeciesData!$A$2:$A$4955,$A670,ObservedSpeciesData!$D$2:$D$4955,$D670),"")</f>
        <v/>
      </c>
      <c r="U670" s="24" t="str">
        <f>IF(ISNUMBER(AVERAGEIFS(ObservedSpeciesData!U$2:U$4955,ObservedSpeciesData!$A$2:$A$4955,$A670,ObservedSpeciesData!$C$2:$C$4955,$C670,ObservedSpeciesData!$D$2:$D$4955,$D670)),AVERAGEIFS(ObservedSpeciesData!U$2:U$4955,ObservedSpeciesData!$A$2:$A$4955,$A670,ObservedSpeciesData!$C$2:$C$4955,$C670,ObservedSpeciesData!$D$2:$D$4955,$D670),"")</f>
        <v/>
      </c>
      <c r="V670" s="23">
        <f>IF(ISNUMBER(AVERAGEIFS(ObservedSpeciesData!V$2:V$4955,ObservedSpeciesData!$A$2:$A$4955,$A670,ObservedSpeciesData!$D$2:$D$4955,$D670)),AVERAGEIFS(ObservedSpeciesData!V$2:V$4955,ObservedSpeciesData!$A$2:$A$4955,$A670,ObservedSpeciesData!$D$2:$D$4955,$D670),"")</f>
        <v>26.130924105644226</v>
      </c>
      <c r="W670" s="23">
        <f>IF(ISNUMBER(AVERAGEIFS(ObservedSpeciesData!W$2:W$4955,ObservedSpeciesData!$A$2:$A$4955,$A670,ObservedSpeciesData!$D$2:$D$4955,$D670)),AVERAGEIFS(ObservedSpeciesData!W$2:W$4955,ObservedSpeciesData!$A$2:$A$4955,$A670,ObservedSpeciesData!$D$2:$D$4955,$D670),"")</f>
        <v>25.424526929855347</v>
      </c>
      <c r="X670" s="23">
        <f>IF(ISNUMBER(AVERAGEIFS(ObservedSpeciesData!X$2:X$4955,ObservedSpeciesData!$A$2:$A$4955,$A670,ObservedSpeciesData!$D$2:$D$4955,$D670)),AVERAGEIFS(ObservedSpeciesData!X$2:X$4955,ObservedSpeciesData!$A$2:$A$4955,$A670,ObservedSpeciesData!$D$2:$D$4955,$D670),"")</f>
        <v>72.85252857208252</v>
      </c>
      <c r="Y670" s="23">
        <f>IF(ISNUMBER(AVERAGEIFS(ObservedSpeciesData!Y$2:Y$4955,ObservedSpeciesData!$A$2:$A$4955,$A670,ObservedSpeciesData!$D$2:$D$4955,$D670)),AVERAGEIFS(ObservedSpeciesData!Y$2:Y$4955,ObservedSpeciesData!$A$2:$A$4955,$A670,ObservedSpeciesData!$D$2:$D$4955,$D670),"")</f>
        <v>46.173671722412109</v>
      </c>
      <c r="Z670" s="23">
        <f>IF(ISNUMBER(AVERAGEIFS(ObservedSpeciesData!Z$2:Z$4955,ObservedSpeciesData!$A$2:$A$4955,$A670,ObservedSpeciesData!$D$2:$D$4955,$D670)),AVERAGEIFS(ObservedSpeciesData!Z$2:Z$4955,ObservedSpeciesData!$A$2:$A$4955,$A670,ObservedSpeciesData!$D$2:$D$4955,$D670),"")</f>
        <v>92.287752151489258</v>
      </c>
      <c r="AA670" s="23">
        <f>IF(ISNUMBER(AVERAGEIFS(ObservedSpeciesData!AA$2:AA$4955,ObservedSpeciesData!$A$2:$A$4955,$A670,ObservedSpeciesData!$D$2:$D$4955,$D670)),AVERAGEIFS(ObservedSpeciesData!AA$2:AA$4955,ObservedSpeciesData!$A$2:$A$4955,$A670,ObservedSpeciesData!$D$2:$D$4955,$D670),"")</f>
        <v>10.784924626350403</v>
      </c>
      <c r="AB670" s="24">
        <f>IF(ISNUMBER(AVERAGEIFS(ObservedSpeciesData!AB$2:AB$4955,ObservedSpeciesData!$A$2:$A$4955,$A670,ObservedSpeciesData!$D$2:$D$4955,$D670)),AVERAGEIFS(ObservedSpeciesData!AB$2:AB$4955,ObservedSpeciesData!$A$2:$A$4955,$A670,ObservedSpeciesData!$D$2:$D$4955,$D670),"")</f>
        <v>1.7255879402160647E-2</v>
      </c>
      <c r="AC670" s="24">
        <f>IF(ISNUMBER(AVERAGEIFS(ObservedSpeciesData!AC$2:AC$4955,ObservedSpeciesData!$A$2:$A$4955,$A670,ObservedSpeciesData!$D$2:$D$4955,$D670)),AVERAGEIFS(ObservedSpeciesData!AC$2:AC$4955,ObservedSpeciesData!$A$2:$A$4955,$A670,ObservedSpeciesData!$D$2:$D$4955,$D670),"")</f>
        <v>1.7255879402160647E-2</v>
      </c>
      <c r="AD670" s="23">
        <f>IF(ISNUMBER(AVERAGEIFS(ObservedSpeciesData!AD$2:AD$4955,ObservedSpeciesData!$A$2:$A$4955,$A670,ObservedSpeciesData!$D$2:$D$4955,$D670)),AVERAGEIFS(ObservedSpeciesData!AD$2:AD$4955,ObservedSpeciesData!$A$2:$A$4955,$A670,ObservedSpeciesData!$D$2:$D$4955,$D670),"")</f>
        <v>11.656404571533201</v>
      </c>
      <c r="AE670" s="24">
        <f>IF(ISNUMBER(AVERAGEIFS(ObservedSpeciesData!AE$2:AE$4955,ObservedSpeciesData!$A$2:$A$4955,$A670,ObservedSpeciesData!$D$2:$D$4955,$D670)),AVERAGEIFS(ObservedSpeciesData!AE$2:AE$4955,ObservedSpeciesData!$A$2:$A$4955,$A670,ObservedSpeciesData!$D$2:$D$4955,$D670),"")</f>
        <v>25.050010973132583</v>
      </c>
      <c r="AF670" s="23"/>
      <c r="AG670" s="24"/>
      <c r="AH670" s="23">
        <f>IF(ISNUMBER(AVERAGEIFS(ObservedSpeciesData!AH$2:AH$4955,ObservedSpeciesData!$A$2:$A$4955,$A670,ObservedSpeciesData!$D$2:$D$4955,$D670)),AVERAGEIFS(ObservedSpeciesData!AH$2:AH$4955,ObservedSpeciesData!$A$2:$A$4955,$A670,ObservedSpeciesData!$D$2:$D$4955,$D670),"")</f>
        <v>1.8352499999999998</v>
      </c>
      <c r="AI670" s="23">
        <f>IF(ISNUMBER(AVERAGEIFS(ObservedSpeciesData!AI$2:AI$4955,ObservedSpeciesData!$A$2:$A$4955,$A670,ObservedSpeciesData!$C$2:$C$4955,$C670,ObservedSpeciesData!$D$2:$D$4955,$D670)),AVERAGEIFS(ObservedSpeciesData!AI$2:AI$4955,ObservedSpeciesData!$A$2:$A$4955,$A670,ObservedSpeciesData!$C$2:$C$4955,$C670,ObservedSpeciesData!$D$2:$D$4955,$D670),"")</f>
        <v>6.1894999999999998</v>
      </c>
      <c r="AJ670" s="2">
        <f>COUNTIFS(ObservedSpeciesData!$A$2:$A$828,$A670,ObservedSpeciesData!$D$2:$D$828,$D670)</f>
        <v>0</v>
      </c>
      <c r="AK670" s="2">
        <f t="shared" si="10"/>
        <v>15</v>
      </c>
    </row>
    <row r="671" spans="1:37" x14ac:dyDescent="0.25">
      <c r="A671" s="14" t="s">
        <v>101</v>
      </c>
      <c r="B671" t="s">
        <v>98</v>
      </c>
      <c r="C671" t="s">
        <v>97</v>
      </c>
      <c r="D671" s="13">
        <v>42020</v>
      </c>
      <c r="E671">
        <v>1</v>
      </c>
      <c r="F671">
        <v>200</v>
      </c>
      <c r="G671" s="2" t="s">
        <v>89</v>
      </c>
      <c r="H671" s="2" t="s">
        <v>12</v>
      </c>
      <c r="I671">
        <v>5</v>
      </c>
      <c r="J671" s="2" t="s">
        <v>77</v>
      </c>
      <c r="K671" s="2">
        <f>IF(ISNUMBER(AVERAGEIFS(ObservedSpeciesData!K$2:K$4955,ObservedSpeciesData!$A$2:$A$4955,$A671,ObservedSpeciesData!$D$2:$D$4955,$D671)),AVERAGEIFS(ObservedSpeciesData!K$2:K$4955,ObservedSpeciesData!$A$2:$A$4955,$A671,ObservedSpeciesData!$D$2:$D$4955,$D671),"")</f>
        <v>180</v>
      </c>
      <c r="L671" s="26" t="str">
        <f>IF(ISNUMBER(AVERAGEIFS(ObservedSpeciesData!L$2:L$4955,ObservedSpeciesData!$A$2:$A$4955,$A671,ObservedSpeciesData!$D$2:$D$4955,$D671)),AVERAGEIFS(ObservedSpeciesData!L$2:L$4955,ObservedSpeciesData!$A$2:$A$4955,$A671,ObservedSpeciesData!$D$2:$D$4955,$D671),"")</f>
        <v/>
      </c>
      <c r="M671" s="23" t="str">
        <f>IF(ISNUMBER(AVERAGEIFS(ObservedSpeciesData!M$2:M$4955,ObservedSpeciesData!$A$2:$A$4955,$A671,ObservedSpeciesData!$D$2:$D$4955,$D671)),AVERAGEIFS(ObservedSpeciesData!M$2:M$4955,ObservedSpeciesData!$A$2:$A$4955,$A671,ObservedSpeciesData!$D$2:$D$4955,$D671),"")</f>
        <v/>
      </c>
      <c r="N671" s="23">
        <f>IF(ISNUMBER(AVERAGEIFS(ObservedSpeciesData!N$2:N$4955,ObservedSpeciesData!$A$2:$A$4955,$A671,ObservedSpeciesData!$D$2:$D$4955,$D671)),AVERAGEIFS(ObservedSpeciesData!N$2:N$4955,ObservedSpeciesData!$A$2:$A$4955,$A671,ObservedSpeciesData!$D$2:$D$4955,$D671),"")</f>
        <v>1522.7068249372473</v>
      </c>
      <c r="O671" s="23">
        <f>IF(ISNUMBER(AVERAGEIFS(ObservedSpeciesData!O$2:O$4955,ObservedSpeciesData!$A$2:$A$4955,$A671,ObservedSpeciesData!$D$2:$D$4955,$D671)),AVERAGEIFS(ObservedSpeciesData!O$2:O$4955,ObservedSpeciesData!$A$2:$A$4955,$A671,ObservedSpeciesData!$D$2:$D$4955,$D671),"")</f>
        <v>152.27068249372476</v>
      </c>
      <c r="P671" s="23">
        <f>IF(ISNUMBER(AVERAGEIFS(ObservedSpeciesData!P$2:P$4955,ObservedSpeciesData!$A$2:$A$4955,$A671,ObservedSpeciesData!$C$2:$C$4955,$C671,ObservedSpeciesData!$D$2:$D$4955,$D671)),AVERAGEIFS(ObservedSpeciesData!P$2:P$4955,ObservedSpeciesData!$A$2:$A$4955,$A671,ObservedSpeciesData!$C$2:$C$4955,$C671,ObservedSpeciesData!$D$2:$D$4955,$D671),"")</f>
        <v>534.49349516478048</v>
      </c>
      <c r="Q671" s="23"/>
      <c r="R671" s="25" t="str">
        <f>IF(ISNUMBER(AVERAGEIFS(ObservedSpeciesData!R$2:R$4955,ObservedSpeciesData!$A$2:$A$4955,$A671,ObservedSpeciesData!$D$2:$D$4955,$D671)),AVERAGEIFS(ObservedSpeciesData!R$2:R$4955,ObservedSpeciesData!$A$2:$A$4955,$A671,ObservedSpeciesData!$D$2:$D$4955,$D671),"")</f>
        <v/>
      </c>
      <c r="S671" s="25" t="str">
        <f>IF(ISNUMBER(AVERAGEIFS(ObservedSpeciesData!S$2:S$4955,ObservedSpeciesData!$A$2:$A$4955,$A671,ObservedSpeciesData!$D$2:$D$4955,$D671)),AVERAGEIFS(ObservedSpeciesData!S$2:S$4955,ObservedSpeciesData!$A$2:$A$4955,$A671,ObservedSpeciesData!$D$2:$D$4955,$D671),"")</f>
        <v/>
      </c>
      <c r="T671" s="23" t="str">
        <f>IF(ISNUMBER(AVERAGEIFS(ObservedSpeciesData!T$2:T$4955,ObservedSpeciesData!$A$2:$A$4955,$A671,ObservedSpeciesData!$D$2:$D$4955,$D671)),AVERAGEIFS(ObservedSpeciesData!T$2:T$4955,ObservedSpeciesData!$A$2:$A$4955,$A671,ObservedSpeciesData!$D$2:$D$4955,$D671),"")</f>
        <v/>
      </c>
      <c r="U671" s="24" t="str">
        <f>IF(ISNUMBER(AVERAGEIFS(ObservedSpeciesData!U$2:U$4955,ObservedSpeciesData!$A$2:$A$4955,$A671,ObservedSpeciesData!$C$2:$C$4955,$C671,ObservedSpeciesData!$D$2:$D$4955,$D671)),AVERAGEIFS(ObservedSpeciesData!U$2:U$4955,ObservedSpeciesData!$A$2:$A$4955,$A671,ObservedSpeciesData!$C$2:$C$4955,$C671,ObservedSpeciesData!$D$2:$D$4955,$D671),"")</f>
        <v/>
      </c>
      <c r="V671" s="23">
        <f>IF(ISNUMBER(AVERAGEIFS(ObservedSpeciesData!V$2:V$4955,ObservedSpeciesData!$A$2:$A$4955,$A671,ObservedSpeciesData!$D$2:$D$4955,$D671)),AVERAGEIFS(ObservedSpeciesData!V$2:V$4955,ObservedSpeciesData!$A$2:$A$4955,$A671,ObservedSpeciesData!$D$2:$D$4955,$D671),"")</f>
        <v>25.555617690086365</v>
      </c>
      <c r="W671" s="23">
        <f>IF(ISNUMBER(AVERAGEIFS(ObservedSpeciesData!W$2:W$4955,ObservedSpeciesData!$A$2:$A$4955,$A671,ObservedSpeciesData!$D$2:$D$4955,$D671)),AVERAGEIFS(ObservedSpeciesData!W$2:W$4955,ObservedSpeciesData!$A$2:$A$4955,$A671,ObservedSpeciesData!$D$2:$D$4955,$D671),"")</f>
        <v>29.146921992301941</v>
      </c>
      <c r="X671" s="23">
        <f>IF(ISNUMBER(AVERAGEIFS(ObservedSpeciesData!X$2:X$4955,ObservedSpeciesData!$A$2:$A$4955,$A671,ObservedSpeciesData!$D$2:$D$4955,$D671)),AVERAGEIFS(ObservedSpeciesData!X$2:X$4955,ObservedSpeciesData!$A$2:$A$4955,$A671,ObservedSpeciesData!$D$2:$D$4955,$D671),"")</f>
        <v>74.610095024108887</v>
      </c>
      <c r="Y671" s="23">
        <f>IF(ISNUMBER(AVERAGEIFS(ObservedSpeciesData!Y$2:Y$4955,ObservedSpeciesData!$A$2:$A$4955,$A671,ObservedSpeciesData!$D$2:$D$4955,$D671)),AVERAGEIFS(ObservedSpeciesData!Y$2:Y$4955,ObservedSpeciesData!$A$2:$A$4955,$A671,ObservedSpeciesData!$D$2:$D$4955,$D671),"")</f>
        <v>45.254724502563477</v>
      </c>
      <c r="Z671" s="23">
        <f>IF(ISNUMBER(AVERAGEIFS(ObservedSpeciesData!Z$2:Z$4955,ObservedSpeciesData!$A$2:$A$4955,$A671,ObservedSpeciesData!$D$2:$D$4955,$D671)),AVERAGEIFS(ObservedSpeciesData!Z$2:Z$4955,ObservedSpeciesData!$A$2:$A$4955,$A671,ObservedSpeciesData!$D$2:$D$4955,$D671),"")</f>
        <v>92.740024566650391</v>
      </c>
      <c r="AA671" s="23">
        <f>IF(ISNUMBER(AVERAGEIFS(ObservedSpeciesData!AA$2:AA$4955,ObservedSpeciesData!$A$2:$A$4955,$A671,ObservedSpeciesData!$D$2:$D$4955,$D671)),AVERAGEIFS(ObservedSpeciesData!AA$2:AA$4955,ObservedSpeciesData!$A$2:$A$4955,$A671,ObservedSpeciesData!$D$2:$D$4955,$D671),"")</f>
        <v>10.029672265052795</v>
      </c>
      <c r="AB671" s="24">
        <f>IF(ISNUMBER(AVERAGEIFS(ObservedSpeciesData!AB$2:AB$4955,ObservedSpeciesData!$A$2:$A$4955,$A671,ObservedSpeciesData!$D$2:$D$4955,$D671)),AVERAGEIFS(ObservedSpeciesData!AB$2:AB$4955,ObservedSpeciesData!$A$2:$A$4955,$A671,ObservedSpeciesData!$D$2:$D$4955,$D671),"")</f>
        <v>1.604747562408447E-2</v>
      </c>
      <c r="AC671" s="24">
        <f>IF(ISNUMBER(AVERAGEIFS(ObservedSpeciesData!AC$2:AC$4955,ObservedSpeciesData!$A$2:$A$4955,$A671,ObservedSpeciesData!$D$2:$D$4955,$D671)),AVERAGEIFS(ObservedSpeciesData!AC$2:AC$4955,ObservedSpeciesData!$A$2:$A$4955,$A671,ObservedSpeciesData!$D$2:$D$4955,$D671),"")</f>
        <v>1.604747562408447E-2</v>
      </c>
      <c r="AD671" s="23">
        <f>IF(ISNUMBER(AVERAGEIFS(ObservedSpeciesData!AD$2:AD$4955,ObservedSpeciesData!$A$2:$A$4955,$A671,ObservedSpeciesData!$D$2:$D$4955,$D671)),AVERAGEIFS(ObservedSpeciesData!AD$2:AD$4955,ObservedSpeciesData!$A$2:$A$4955,$A671,ObservedSpeciesData!$D$2:$D$4955,$D671),"")</f>
        <v>11.937615203857421</v>
      </c>
      <c r="AE671" s="24">
        <f>IF(ISNUMBER(AVERAGEIFS(ObservedSpeciesData!AE$2:AE$4955,ObservedSpeciesData!$A$2:$A$4955,$A671,ObservedSpeciesData!$D$2:$D$4955,$D671)),AVERAGEIFS(ObservedSpeciesData!AE$2:AE$4955,ObservedSpeciesData!$A$2:$A$4955,$A671,ObservedSpeciesData!$D$2:$D$4955,$D671),"")</f>
        <v>24.399459358936816</v>
      </c>
      <c r="AF671" s="23"/>
      <c r="AG671" s="24"/>
      <c r="AH671" s="23">
        <f>IF(ISNUMBER(AVERAGEIFS(ObservedSpeciesData!AH$2:AH$4955,ObservedSpeciesData!$A$2:$A$4955,$A671,ObservedSpeciesData!$D$2:$D$4955,$D671)),AVERAGEIFS(ObservedSpeciesData!AH$2:AH$4955,ObservedSpeciesData!$A$2:$A$4955,$A671,ObservedSpeciesData!$D$2:$D$4955,$D671),"")</f>
        <v>2.4377500000000003</v>
      </c>
      <c r="AI671" s="23">
        <f>IF(ISNUMBER(AVERAGEIFS(ObservedSpeciesData!AI$2:AI$4955,ObservedSpeciesData!$A$2:$A$4955,$A671,ObservedSpeciesData!$C$2:$C$4955,$C671,ObservedSpeciesData!$D$2:$D$4955,$D671)),AVERAGEIFS(ObservedSpeciesData!AI$2:AI$4955,ObservedSpeciesData!$A$2:$A$4955,$A671,ObservedSpeciesData!$C$2:$C$4955,$C671,ObservedSpeciesData!$D$2:$D$4955,$D671),"")</f>
        <v>10.00975</v>
      </c>
      <c r="AJ671" s="2">
        <f>COUNTIFS(ObservedSpeciesData!$A$2:$A$828,$A671,ObservedSpeciesData!$D$2:$D$828,$D671)</f>
        <v>0</v>
      </c>
      <c r="AK671" s="2">
        <f t="shared" si="10"/>
        <v>15</v>
      </c>
    </row>
    <row r="672" spans="1:37" x14ac:dyDescent="0.25">
      <c r="A672" s="14" t="s">
        <v>100</v>
      </c>
      <c r="B672" t="s">
        <v>98</v>
      </c>
      <c r="C672" t="s">
        <v>97</v>
      </c>
      <c r="D672" s="13">
        <v>42020</v>
      </c>
      <c r="E672">
        <v>1</v>
      </c>
      <c r="F672">
        <v>350</v>
      </c>
      <c r="G672" s="2" t="s">
        <v>89</v>
      </c>
      <c r="H672" s="2" t="s">
        <v>12</v>
      </c>
      <c r="I672">
        <v>5</v>
      </c>
      <c r="J672" s="2" t="s">
        <v>77</v>
      </c>
      <c r="K672" s="2">
        <f>IF(ISNUMBER(AVERAGEIFS(ObservedSpeciesData!K$2:K$4955,ObservedSpeciesData!$A$2:$A$4955,$A672,ObservedSpeciesData!$D$2:$D$4955,$D672)),AVERAGEIFS(ObservedSpeciesData!K$2:K$4955,ObservedSpeciesData!$A$2:$A$4955,$A672,ObservedSpeciesData!$D$2:$D$4955,$D672),"")</f>
        <v>350</v>
      </c>
      <c r="L672" s="26" t="str">
        <f>IF(ISNUMBER(AVERAGEIFS(ObservedSpeciesData!L$2:L$4955,ObservedSpeciesData!$A$2:$A$4955,$A672,ObservedSpeciesData!$D$2:$D$4955,$D672)),AVERAGEIFS(ObservedSpeciesData!L$2:L$4955,ObservedSpeciesData!$A$2:$A$4955,$A672,ObservedSpeciesData!$D$2:$D$4955,$D672),"")</f>
        <v/>
      </c>
      <c r="M672" s="23" t="str">
        <f>IF(ISNUMBER(AVERAGEIFS(ObservedSpeciesData!M$2:M$4955,ObservedSpeciesData!$A$2:$A$4955,$A672,ObservedSpeciesData!$D$2:$D$4955,$D672)),AVERAGEIFS(ObservedSpeciesData!M$2:M$4955,ObservedSpeciesData!$A$2:$A$4955,$A672,ObservedSpeciesData!$D$2:$D$4955,$D672),"")</f>
        <v/>
      </c>
      <c r="N672" s="23">
        <f>IF(ISNUMBER(AVERAGEIFS(ObservedSpeciesData!N$2:N$4955,ObservedSpeciesData!$A$2:$A$4955,$A672,ObservedSpeciesData!$D$2:$D$4955,$D672)),AVERAGEIFS(ObservedSpeciesData!N$2:N$4955,ObservedSpeciesData!$A$2:$A$4955,$A672,ObservedSpeciesData!$D$2:$D$4955,$D672),"")</f>
        <v>1990.7977389883551</v>
      </c>
      <c r="O672" s="23">
        <f>IF(ISNUMBER(AVERAGEIFS(ObservedSpeciesData!O$2:O$4955,ObservedSpeciesData!$A$2:$A$4955,$A672,ObservedSpeciesData!$D$2:$D$4955,$D672)),AVERAGEIFS(ObservedSpeciesData!O$2:O$4955,ObservedSpeciesData!$A$2:$A$4955,$A672,ObservedSpeciesData!$D$2:$D$4955,$D672),"")</f>
        <v>199.07977389883553</v>
      </c>
      <c r="P672" s="23">
        <f>IF(ISNUMBER(AVERAGEIFS(ObservedSpeciesData!P$2:P$4955,ObservedSpeciesData!$A$2:$A$4955,$A672,ObservedSpeciesData!$C$2:$C$4955,$C672,ObservedSpeciesData!$D$2:$D$4955,$D672)),AVERAGEIFS(ObservedSpeciesData!P$2:P$4955,ObservedSpeciesData!$A$2:$A$4955,$A672,ObservedSpeciesData!$C$2:$C$4955,$C672,ObservedSpeciesData!$D$2:$D$4955,$D672),"")</f>
        <v>729.10133193211493</v>
      </c>
      <c r="Q672" s="23"/>
      <c r="R672" s="25" t="str">
        <f>IF(ISNUMBER(AVERAGEIFS(ObservedSpeciesData!R$2:R$4955,ObservedSpeciesData!$A$2:$A$4955,$A672,ObservedSpeciesData!$D$2:$D$4955,$D672)),AVERAGEIFS(ObservedSpeciesData!R$2:R$4955,ObservedSpeciesData!$A$2:$A$4955,$A672,ObservedSpeciesData!$D$2:$D$4955,$D672),"")</f>
        <v/>
      </c>
      <c r="S672" s="25" t="str">
        <f>IF(ISNUMBER(AVERAGEIFS(ObservedSpeciesData!S$2:S$4955,ObservedSpeciesData!$A$2:$A$4955,$A672,ObservedSpeciesData!$D$2:$D$4955,$D672)),AVERAGEIFS(ObservedSpeciesData!S$2:S$4955,ObservedSpeciesData!$A$2:$A$4955,$A672,ObservedSpeciesData!$D$2:$D$4955,$D672),"")</f>
        <v/>
      </c>
      <c r="T672" s="23" t="str">
        <f>IF(ISNUMBER(AVERAGEIFS(ObservedSpeciesData!T$2:T$4955,ObservedSpeciesData!$A$2:$A$4955,$A672,ObservedSpeciesData!$D$2:$D$4955,$D672)),AVERAGEIFS(ObservedSpeciesData!T$2:T$4955,ObservedSpeciesData!$A$2:$A$4955,$A672,ObservedSpeciesData!$D$2:$D$4955,$D672),"")</f>
        <v/>
      </c>
      <c r="U672" s="24" t="str">
        <f>IF(ISNUMBER(AVERAGEIFS(ObservedSpeciesData!U$2:U$4955,ObservedSpeciesData!$A$2:$A$4955,$A672,ObservedSpeciesData!$C$2:$C$4955,$C672,ObservedSpeciesData!$D$2:$D$4955,$D672)),AVERAGEIFS(ObservedSpeciesData!U$2:U$4955,ObservedSpeciesData!$A$2:$A$4955,$A672,ObservedSpeciesData!$C$2:$C$4955,$C672,ObservedSpeciesData!$D$2:$D$4955,$D672),"")</f>
        <v/>
      </c>
      <c r="V672" s="23">
        <f>IF(ISNUMBER(AVERAGEIFS(ObservedSpeciesData!V$2:V$4955,ObservedSpeciesData!$A$2:$A$4955,$A672,ObservedSpeciesData!$D$2:$D$4955,$D672)),AVERAGEIFS(ObservedSpeciesData!V$2:V$4955,ObservedSpeciesData!$A$2:$A$4955,$A672,ObservedSpeciesData!$D$2:$D$4955,$D672),"")</f>
        <v>26.266708135604858</v>
      </c>
      <c r="W672" s="23">
        <f>IF(ISNUMBER(AVERAGEIFS(ObservedSpeciesData!W$2:W$4955,ObservedSpeciesData!$A$2:$A$4955,$A672,ObservedSpeciesData!$D$2:$D$4955,$D672)),AVERAGEIFS(ObservedSpeciesData!W$2:W$4955,ObservedSpeciesData!$A$2:$A$4955,$A672,ObservedSpeciesData!$D$2:$D$4955,$D672),"")</f>
        <v>24.312384247779846</v>
      </c>
      <c r="X672" s="23">
        <f>IF(ISNUMBER(AVERAGEIFS(ObservedSpeciesData!X$2:X$4955,ObservedSpeciesData!$A$2:$A$4955,$A672,ObservedSpeciesData!$D$2:$D$4955,$D672)),AVERAGEIFS(ObservedSpeciesData!X$2:X$4955,ObservedSpeciesData!$A$2:$A$4955,$A672,ObservedSpeciesData!$D$2:$D$4955,$D672),"")</f>
        <v>73.137000560760498</v>
      </c>
      <c r="Y672" s="23">
        <f>IF(ISNUMBER(AVERAGEIFS(ObservedSpeciesData!Y$2:Y$4955,ObservedSpeciesData!$A$2:$A$4955,$A672,ObservedSpeciesData!$D$2:$D$4955,$D672)),AVERAGEIFS(ObservedSpeciesData!Y$2:Y$4955,ObservedSpeciesData!$A$2:$A$4955,$A672,ObservedSpeciesData!$D$2:$D$4955,$D672),"")</f>
        <v>46.645569562911987</v>
      </c>
      <c r="Z672" s="23">
        <f>IF(ISNUMBER(AVERAGEIFS(ObservedSpeciesData!Z$2:Z$4955,ObservedSpeciesData!$A$2:$A$4955,$A672,ObservedSpeciesData!$D$2:$D$4955,$D672)),AVERAGEIFS(ObservedSpeciesData!Z$2:Z$4955,ObservedSpeciesData!$A$2:$A$4955,$A672,ObservedSpeciesData!$D$2:$D$4955,$D672),"")</f>
        <v>92.266026496887207</v>
      </c>
      <c r="AA672" s="23">
        <f>IF(ISNUMBER(AVERAGEIFS(ObservedSpeciesData!AA$2:AA$4955,ObservedSpeciesData!$A$2:$A$4955,$A672,ObservedSpeciesData!$D$2:$D$4955,$D672)),AVERAGEIFS(ObservedSpeciesData!AA$2:AA$4955,ObservedSpeciesData!$A$2:$A$4955,$A672,ObservedSpeciesData!$D$2:$D$4955,$D672),"")</f>
        <v>11.774171650409698</v>
      </c>
      <c r="AB672" s="24">
        <f>IF(ISNUMBER(AVERAGEIFS(ObservedSpeciesData!AB$2:AB$4955,ObservedSpeciesData!$A$2:$A$4955,$A672,ObservedSpeciesData!$D$2:$D$4955,$D672)),AVERAGEIFS(ObservedSpeciesData!AB$2:AB$4955,ObservedSpeciesData!$A$2:$A$4955,$A672,ObservedSpeciesData!$D$2:$D$4955,$D672),"")</f>
        <v>1.8838674640655514E-2</v>
      </c>
      <c r="AC672" s="24">
        <f>IF(ISNUMBER(AVERAGEIFS(ObservedSpeciesData!AC$2:AC$4955,ObservedSpeciesData!$A$2:$A$4955,$A672,ObservedSpeciesData!$D$2:$D$4955,$D672)),AVERAGEIFS(ObservedSpeciesData!AC$2:AC$4955,ObservedSpeciesData!$A$2:$A$4955,$A672,ObservedSpeciesData!$D$2:$D$4955,$D672),"")</f>
        <v>1.8838674640655514E-2</v>
      </c>
      <c r="AD672" s="23">
        <f>IF(ISNUMBER(AVERAGEIFS(ObservedSpeciesData!AD$2:AD$4955,ObservedSpeciesData!$A$2:$A$4955,$A672,ObservedSpeciesData!$D$2:$D$4955,$D672)),AVERAGEIFS(ObservedSpeciesData!AD$2:AD$4955,ObservedSpeciesData!$A$2:$A$4955,$A672,ObservedSpeciesData!$D$2:$D$4955,$D672),"")</f>
        <v>11.70192008972168</v>
      </c>
      <c r="AE672" s="24">
        <f>IF(ISNUMBER(AVERAGEIFS(ObservedSpeciesData!AE$2:AE$4955,ObservedSpeciesData!$A$2:$A$4955,$A672,ObservedSpeciesData!$D$2:$D$4955,$D672)),AVERAGEIFS(ObservedSpeciesData!AE$2:AE$4955,ObservedSpeciesData!$A$2:$A$4955,$A672,ObservedSpeciesData!$D$2:$D$4955,$D672),"")</f>
        <v>25.340464342327387</v>
      </c>
      <c r="AF672" s="23"/>
      <c r="AG672" s="24"/>
      <c r="AH672" s="23">
        <f>IF(ISNUMBER(AVERAGEIFS(ObservedSpeciesData!AH$2:AH$4955,ObservedSpeciesData!$A$2:$A$4955,$A672,ObservedSpeciesData!$D$2:$D$4955,$D672)),AVERAGEIFS(ObservedSpeciesData!AH$2:AH$4955,ObservedSpeciesData!$A$2:$A$4955,$A672,ObservedSpeciesData!$D$2:$D$4955,$D672),"")</f>
        <v>3.73875</v>
      </c>
      <c r="AI672" s="23">
        <f>IF(ISNUMBER(AVERAGEIFS(ObservedSpeciesData!AI$2:AI$4955,ObservedSpeciesData!$A$2:$A$4955,$A672,ObservedSpeciesData!$C$2:$C$4955,$C672,ObservedSpeciesData!$D$2:$D$4955,$D672)),AVERAGEIFS(ObservedSpeciesData!AI$2:AI$4955,ObservedSpeciesData!$A$2:$A$4955,$A672,ObservedSpeciesData!$C$2:$C$4955,$C672,ObservedSpeciesData!$D$2:$D$4955,$D672),"")</f>
        <v>15.463500000000002</v>
      </c>
      <c r="AJ672" s="2">
        <f>COUNTIFS(ObservedSpeciesData!$A$2:$A$828,$A672,ObservedSpeciesData!$D$2:$D$828,$D672)</f>
        <v>0</v>
      </c>
      <c r="AK672" s="2">
        <f t="shared" si="10"/>
        <v>15</v>
      </c>
    </row>
    <row r="673" spans="1:37" x14ac:dyDescent="0.25">
      <c r="A673" s="14" t="s">
        <v>99</v>
      </c>
      <c r="B673" t="s">
        <v>98</v>
      </c>
      <c r="C673" t="s">
        <v>97</v>
      </c>
      <c r="D673" s="13">
        <v>42020</v>
      </c>
      <c r="E673">
        <v>1</v>
      </c>
      <c r="F673">
        <v>500</v>
      </c>
      <c r="G673" s="2" t="s">
        <v>89</v>
      </c>
      <c r="H673" s="2" t="s">
        <v>12</v>
      </c>
      <c r="I673">
        <v>5</v>
      </c>
      <c r="J673" s="2" t="s">
        <v>77</v>
      </c>
      <c r="K673" s="2">
        <f>IF(ISNUMBER(AVERAGEIFS(ObservedSpeciesData!K$2:K$4955,ObservedSpeciesData!$A$2:$A$4955,$A673,ObservedSpeciesData!$D$2:$D$4955,$D673)),AVERAGEIFS(ObservedSpeciesData!K$2:K$4955,ObservedSpeciesData!$A$2:$A$4955,$A673,ObservedSpeciesData!$D$2:$D$4955,$D673),"")</f>
        <v>450</v>
      </c>
      <c r="L673" s="26" t="str">
        <f>IF(ISNUMBER(AVERAGEIFS(ObservedSpeciesData!L$2:L$4955,ObservedSpeciesData!$A$2:$A$4955,$A673,ObservedSpeciesData!$D$2:$D$4955,$D673)),AVERAGEIFS(ObservedSpeciesData!L$2:L$4955,ObservedSpeciesData!$A$2:$A$4955,$A673,ObservedSpeciesData!$D$2:$D$4955,$D673),"")</f>
        <v/>
      </c>
      <c r="M673" s="23" t="str">
        <f>IF(ISNUMBER(AVERAGEIFS(ObservedSpeciesData!M$2:M$4955,ObservedSpeciesData!$A$2:$A$4955,$A673,ObservedSpeciesData!$D$2:$D$4955,$D673)),AVERAGEIFS(ObservedSpeciesData!M$2:M$4955,ObservedSpeciesData!$A$2:$A$4955,$A673,ObservedSpeciesData!$D$2:$D$4955,$D673),"")</f>
        <v/>
      </c>
      <c r="N673" s="23">
        <f>IF(ISNUMBER(AVERAGEIFS(ObservedSpeciesData!N$2:N$4955,ObservedSpeciesData!$A$2:$A$4955,$A673,ObservedSpeciesData!$D$2:$D$4955,$D673)),AVERAGEIFS(ObservedSpeciesData!N$2:N$4955,ObservedSpeciesData!$A$2:$A$4955,$A673,ObservedSpeciesData!$D$2:$D$4955,$D673),"")</f>
        <v>2475.0892746056479</v>
      </c>
      <c r="O673" s="23">
        <f>IF(ISNUMBER(AVERAGEIFS(ObservedSpeciesData!O$2:O$4955,ObservedSpeciesData!$A$2:$A$4955,$A673,ObservedSpeciesData!$D$2:$D$4955,$D673)),AVERAGEIFS(ObservedSpeciesData!O$2:O$4955,ObservedSpeciesData!$A$2:$A$4955,$A673,ObservedSpeciesData!$D$2:$D$4955,$D673),"")</f>
        <v>247.50892746056482</v>
      </c>
      <c r="P673" s="23">
        <f>IF(ISNUMBER(AVERAGEIFS(ObservedSpeciesData!P$2:P$4955,ObservedSpeciesData!$A$2:$A$4955,$A673,ObservedSpeciesData!$C$2:$C$4955,$C673,ObservedSpeciesData!$D$2:$D$4955,$D673)),AVERAGEIFS(ObservedSpeciesData!P$2:P$4955,ObservedSpeciesData!$A$2:$A$4955,$A673,ObservedSpeciesData!$C$2:$C$4955,$C673,ObservedSpeciesData!$D$2:$D$4955,$D673),"")</f>
        <v>853.54715256495138</v>
      </c>
      <c r="Q673" s="23"/>
      <c r="R673" s="25" t="str">
        <f>IF(ISNUMBER(AVERAGEIFS(ObservedSpeciesData!R$2:R$4955,ObservedSpeciesData!$A$2:$A$4955,$A673,ObservedSpeciesData!$D$2:$D$4955,$D673)),AVERAGEIFS(ObservedSpeciesData!R$2:R$4955,ObservedSpeciesData!$A$2:$A$4955,$A673,ObservedSpeciesData!$D$2:$D$4955,$D673),"")</f>
        <v/>
      </c>
      <c r="S673" s="25" t="str">
        <f>IF(ISNUMBER(AVERAGEIFS(ObservedSpeciesData!S$2:S$4955,ObservedSpeciesData!$A$2:$A$4955,$A673,ObservedSpeciesData!$D$2:$D$4955,$D673)),AVERAGEIFS(ObservedSpeciesData!S$2:S$4955,ObservedSpeciesData!$A$2:$A$4955,$A673,ObservedSpeciesData!$D$2:$D$4955,$D673),"")</f>
        <v/>
      </c>
      <c r="T673" s="23" t="str">
        <f>IF(ISNUMBER(AVERAGEIFS(ObservedSpeciesData!T$2:T$4955,ObservedSpeciesData!$A$2:$A$4955,$A673,ObservedSpeciesData!$D$2:$D$4955,$D673)),AVERAGEIFS(ObservedSpeciesData!T$2:T$4955,ObservedSpeciesData!$A$2:$A$4955,$A673,ObservedSpeciesData!$D$2:$D$4955,$D673),"")</f>
        <v/>
      </c>
      <c r="U673" s="24" t="str">
        <f>IF(ISNUMBER(AVERAGEIFS(ObservedSpeciesData!U$2:U$4955,ObservedSpeciesData!$A$2:$A$4955,$A673,ObservedSpeciesData!$C$2:$C$4955,$C673,ObservedSpeciesData!$D$2:$D$4955,$D673)),AVERAGEIFS(ObservedSpeciesData!U$2:U$4955,ObservedSpeciesData!$A$2:$A$4955,$A673,ObservedSpeciesData!$C$2:$C$4955,$C673,ObservedSpeciesData!$D$2:$D$4955,$D673),"")</f>
        <v/>
      </c>
      <c r="V673" s="23">
        <f>IF(ISNUMBER(AVERAGEIFS(ObservedSpeciesData!V$2:V$4955,ObservedSpeciesData!$A$2:$A$4955,$A673,ObservedSpeciesData!$D$2:$D$4955,$D673)),AVERAGEIFS(ObservedSpeciesData!V$2:V$4955,ObservedSpeciesData!$A$2:$A$4955,$A673,ObservedSpeciesData!$D$2:$D$4955,$D673),"")</f>
        <v>26.550060749053955</v>
      </c>
      <c r="W673" s="23">
        <f>IF(ISNUMBER(AVERAGEIFS(ObservedSpeciesData!W$2:W$4955,ObservedSpeciesData!$A$2:$A$4955,$A673,ObservedSpeciesData!$D$2:$D$4955,$D673)),AVERAGEIFS(ObservedSpeciesData!W$2:W$4955,ObservedSpeciesData!$A$2:$A$4955,$A673,ObservedSpeciesData!$D$2:$D$4955,$D673),"")</f>
        <v>23.410908222198486</v>
      </c>
      <c r="X673" s="23">
        <f>IF(ISNUMBER(AVERAGEIFS(ObservedSpeciesData!X$2:X$4955,ObservedSpeciesData!$A$2:$A$4955,$A673,ObservedSpeciesData!$D$2:$D$4955,$D673)),AVERAGEIFS(ObservedSpeciesData!X$2:X$4955,ObservedSpeciesData!$A$2:$A$4955,$A673,ObservedSpeciesData!$D$2:$D$4955,$D673),"")</f>
        <v>72.641716957092285</v>
      </c>
      <c r="Y673" s="23">
        <f>IF(ISNUMBER(AVERAGEIFS(ObservedSpeciesData!Y$2:Y$4955,ObservedSpeciesData!$A$2:$A$4955,$A673,ObservedSpeciesData!$D$2:$D$4955,$D673)),AVERAGEIFS(ObservedSpeciesData!Y$2:Y$4955,ObservedSpeciesData!$A$2:$A$4955,$A673,ObservedSpeciesData!$D$2:$D$4955,$D673),"")</f>
        <v>47.187419652938843</v>
      </c>
      <c r="Z673" s="23">
        <f>IF(ISNUMBER(AVERAGEIFS(ObservedSpeciesData!Z$2:Z$4955,ObservedSpeciesData!$A$2:$A$4955,$A673,ObservedSpeciesData!$D$2:$D$4955,$D673)),AVERAGEIFS(ObservedSpeciesData!Z$2:Z$4955,ObservedSpeciesData!$A$2:$A$4955,$A673,ObservedSpeciesData!$D$2:$D$4955,$D673),"")</f>
        <v>92.331830024719238</v>
      </c>
      <c r="AA673" s="23">
        <f>IF(ISNUMBER(AVERAGEIFS(ObservedSpeciesData!AA$2:AA$4955,ObservedSpeciesData!$A$2:$A$4955,$A673,ObservedSpeciesData!$D$2:$D$4955,$D673)),AVERAGEIFS(ObservedSpeciesData!AA$2:AA$4955,ObservedSpeciesData!$A$2:$A$4955,$A673,ObservedSpeciesData!$D$2:$D$4955,$D673),"")</f>
        <v>12.136855721473694</v>
      </c>
      <c r="AB673" s="24">
        <f>IF(ISNUMBER(AVERAGEIFS(ObservedSpeciesData!AB$2:AB$4955,ObservedSpeciesData!$A$2:$A$4955,$A673,ObservedSpeciesData!$D$2:$D$4955,$D673)),AVERAGEIFS(ObservedSpeciesData!AB$2:AB$4955,ObservedSpeciesData!$A$2:$A$4955,$A673,ObservedSpeciesData!$D$2:$D$4955,$D673),"")</f>
        <v>1.9418969154357906E-2</v>
      </c>
      <c r="AC673" s="24">
        <f>IF(ISNUMBER(AVERAGEIFS(ObservedSpeciesData!AC$2:AC$4955,ObservedSpeciesData!$A$2:$A$4955,$A673,ObservedSpeciesData!$D$2:$D$4955,$D673)),AVERAGEIFS(ObservedSpeciesData!AC$2:AC$4955,ObservedSpeciesData!$A$2:$A$4955,$A673,ObservedSpeciesData!$D$2:$D$4955,$D673),"")</f>
        <v>1.9418969154357906E-2</v>
      </c>
      <c r="AD673" s="23">
        <f>IF(ISNUMBER(AVERAGEIFS(ObservedSpeciesData!AD$2:AD$4955,ObservedSpeciesData!$A$2:$A$4955,$A673,ObservedSpeciesData!$D$2:$D$4955,$D673)),AVERAGEIFS(ObservedSpeciesData!AD$2:AD$4955,ObservedSpeciesData!$A$2:$A$4955,$A673,ObservedSpeciesData!$D$2:$D$4955,$D673),"")</f>
        <v>11.622674713134765</v>
      </c>
      <c r="AE673" s="24">
        <f>IF(ISNUMBER(AVERAGEIFS(ObservedSpeciesData!AE$2:AE$4955,ObservedSpeciesData!$A$2:$A$4955,$A673,ObservedSpeciesData!$D$2:$D$4955,$D673)),AVERAGEIFS(ObservedSpeciesData!AE$2:AE$4955,ObservedSpeciesData!$A$2:$A$4955,$A673,ObservedSpeciesData!$D$2:$D$4955,$D673),"")</f>
        <v>22.344958362746116</v>
      </c>
      <c r="AF673" s="23"/>
      <c r="AG673" s="24"/>
      <c r="AH673" s="23">
        <f>IF(ISNUMBER(AVERAGEIFS(ObservedSpeciesData!AH$2:AH$4955,ObservedSpeciesData!$A$2:$A$4955,$A673,ObservedSpeciesData!$D$2:$D$4955,$D673)),AVERAGEIFS(ObservedSpeciesData!AH$2:AH$4955,ObservedSpeciesData!$A$2:$A$4955,$A673,ObservedSpeciesData!$D$2:$D$4955,$D673),"")</f>
        <v>4.8048749999999991</v>
      </c>
      <c r="AI673" s="23">
        <f>IF(ISNUMBER(AVERAGEIFS(ObservedSpeciesData!AI$2:AI$4955,ObservedSpeciesData!$A$2:$A$4955,$A673,ObservedSpeciesData!$C$2:$C$4955,$C673,ObservedSpeciesData!$D$2:$D$4955,$D673)),AVERAGEIFS(ObservedSpeciesData!AI$2:AI$4955,ObservedSpeciesData!$A$2:$A$4955,$A673,ObservedSpeciesData!$C$2:$C$4955,$C673,ObservedSpeciesData!$D$2:$D$4955,$D673),"")</f>
        <v>20.352499999999999</v>
      </c>
      <c r="AJ673" s="2">
        <f>COUNTIFS(ObservedSpeciesData!$A$2:$A$828,$A673,ObservedSpeciesData!$D$2:$D$828,$D673)</f>
        <v>0</v>
      </c>
      <c r="AK673" s="2">
        <f t="shared" si="10"/>
        <v>15</v>
      </c>
    </row>
    <row r="674" spans="1:37" x14ac:dyDescent="0.25">
      <c r="A674" s="14" t="s">
        <v>104</v>
      </c>
      <c r="B674" t="s">
        <v>98</v>
      </c>
      <c r="C674" t="s">
        <v>97</v>
      </c>
      <c r="D674" s="13">
        <v>42046</v>
      </c>
      <c r="E674">
        <v>1</v>
      </c>
      <c r="F674">
        <v>0</v>
      </c>
      <c r="G674" s="2" t="s">
        <v>89</v>
      </c>
      <c r="H674" s="2" t="s">
        <v>12</v>
      </c>
      <c r="I674">
        <v>6</v>
      </c>
      <c r="J674" s="2" t="s">
        <v>77</v>
      </c>
      <c r="K674" s="2">
        <f>IF(ISNUMBER(AVERAGEIFS(ObservedSpeciesData!K$2:K$4955,ObservedSpeciesData!$A$2:$A$4955,$A674,ObservedSpeciesData!$D$2:$D$4955,$D674)),AVERAGEIFS(ObservedSpeciesData!K$2:K$4955,ObservedSpeciesData!$A$2:$A$4955,$A674,ObservedSpeciesData!$D$2:$D$4955,$D674),"")</f>
        <v>0</v>
      </c>
      <c r="L674" s="26" t="str">
        <f>IF(ISNUMBER(AVERAGEIFS(ObservedSpeciesData!L$2:L$4955,ObservedSpeciesData!$A$2:$A$4955,$A674,ObservedSpeciesData!$D$2:$D$4955,$D674)),AVERAGEIFS(ObservedSpeciesData!L$2:L$4955,ObservedSpeciesData!$A$2:$A$4955,$A674,ObservedSpeciesData!$D$2:$D$4955,$D674),"")</f>
        <v/>
      </c>
      <c r="M674" s="23" t="str">
        <f>IF(ISNUMBER(AVERAGEIFS(ObservedSpeciesData!M$2:M$4955,ObservedSpeciesData!$A$2:$A$4955,$A674,ObservedSpeciesData!$D$2:$D$4955,$D674)),AVERAGEIFS(ObservedSpeciesData!M$2:M$4955,ObservedSpeciesData!$A$2:$A$4955,$A674,ObservedSpeciesData!$D$2:$D$4955,$D674),"")</f>
        <v/>
      </c>
      <c r="N674" s="23">
        <f>IF(ISNUMBER(AVERAGEIFS(ObservedSpeciesData!N$2:N$4955,ObservedSpeciesData!$A$2:$A$4955,$A674,ObservedSpeciesData!$D$2:$D$4955,$D674)),AVERAGEIFS(ObservedSpeciesData!N$2:N$4955,ObservedSpeciesData!$A$2:$A$4955,$A674,ObservedSpeciesData!$D$2:$D$4955,$D674),"")</f>
        <v>637.84620686333631</v>
      </c>
      <c r="O674" s="23">
        <f>IF(ISNUMBER(AVERAGEIFS(ObservedSpeciesData!O$2:O$4955,ObservedSpeciesData!$A$2:$A$4955,$A674,ObservedSpeciesData!$D$2:$D$4955,$D674)),AVERAGEIFS(ObservedSpeciesData!O$2:O$4955,ObservedSpeciesData!$A$2:$A$4955,$A674,ObservedSpeciesData!$D$2:$D$4955,$D674),"")</f>
        <v>63.784620686333625</v>
      </c>
      <c r="P674" s="23">
        <f>IF(ISNUMBER(AVERAGEIFS(ObservedSpeciesData!P$2:P$4955,ObservedSpeciesData!$A$2:$A$4955,$A674,ObservedSpeciesData!$C$2:$C$4955,$C674,ObservedSpeciesData!$D$2:$D$4955,$D674)),AVERAGEIFS(ObservedSpeciesData!P$2:P$4955,ObservedSpeciesData!$A$2:$A$4955,$A674,ObservedSpeciesData!$C$2:$C$4955,$C674,ObservedSpeciesData!$D$2:$D$4955,$D674),"")</f>
        <v>351.24417347670237</v>
      </c>
      <c r="Q674" s="23"/>
      <c r="R674" s="25" t="str">
        <f>IF(ISNUMBER(AVERAGEIFS(ObservedSpeciesData!R$2:R$4955,ObservedSpeciesData!$A$2:$A$4955,$A674,ObservedSpeciesData!$D$2:$D$4955,$D674)),AVERAGEIFS(ObservedSpeciesData!R$2:R$4955,ObservedSpeciesData!$A$2:$A$4955,$A674,ObservedSpeciesData!$D$2:$D$4955,$D674),"")</f>
        <v/>
      </c>
      <c r="S674" s="25" t="str">
        <f>IF(ISNUMBER(AVERAGEIFS(ObservedSpeciesData!S$2:S$4955,ObservedSpeciesData!$A$2:$A$4955,$A674,ObservedSpeciesData!$D$2:$D$4955,$D674)),AVERAGEIFS(ObservedSpeciesData!S$2:S$4955,ObservedSpeciesData!$A$2:$A$4955,$A674,ObservedSpeciesData!$D$2:$D$4955,$D674),"")</f>
        <v/>
      </c>
      <c r="T674" s="23" t="str">
        <f>IF(ISNUMBER(AVERAGEIFS(ObservedSpeciesData!T$2:T$4955,ObservedSpeciesData!$A$2:$A$4955,$A674,ObservedSpeciesData!$D$2:$D$4955,$D674)),AVERAGEIFS(ObservedSpeciesData!T$2:T$4955,ObservedSpeciesData!$A$2:$A$4955,$A674,ObservedSpeciesData!$D$2:$D$4955,$D674),"")</f>
        <v/>
      </c>
      <c r="U674" s="24" t="str">
        <f>IF(ISNUMBER(AVERAGEIFS(ObservedSpeciesData!U$2:U$4955,ObservedSpeciesData!$A$2:$A$4955,$A674,ObservedSpeciesData!$C$2:$C$4955,$C674,ObservedSpeciesData!$D$2:$D$4955,$D674)),AVERAGEIFS(ObservedSpeciesData!U$2:U$4955,ObservedSpeciesData!$A$2:$A$4955,$A674,ObservedSpeciesData!$C$2:$C$4955,$C674,ObservedSpeciesData!$D$2:$D$4955,$D674),"")</f>
        <v/>
      </c>
      <c r="V674" s="23">
        <f>IF(ISNUMBER(AVERAGEIFS(ObservedSpeciesData!V$2:V$4955,ObservedSpeciesData!$A$2:$A$4955,$A674,ObservedSpeciesData!$D$2:$D$4955,$D674)),AVERAGEIFS(ObservedSpeciesData!V$2:V$4955,ObservedSpeciesData!$A$2:$A$4955,$A674,ObservedSpeciesData!$D$2:$D$4955,$D674),"")</f>
        <v>26.261758804321289</v>
      </c>
      <c r="W674" s="23">
        <f>IF(ISNUMBER(AVERAGEIFS(ObservedSpeciesData!W$2:W$4955,ObservedSpeciesData!$A$2:$A$4955,$A674,ObservedSpeciesData!$D$2:$D$4955,$D674)),AVERAGEIFS(ObservedSpeciesData!W$2:W$4955,ObservedSpeciesData!$A$2:$A$4955,$A674,ObservedSpeciesData!$D$2:$D$4955,$D674),"")</f>
        <v>14.377029418945313</v>
      </c>
      <c r="X674" s="23">
        <f>IF(ISNUMBER(AVERAGEIFS(ObservedSpeciesData!X$2:X$4955,ObservedSpeciesData!$A$2:$A$4955,$A674,ObservedSpeciesData!$D$2:$D$4955,$D674)),AVERAGEIFS(ObservedSpeciesData!X$2:X$4955,ObservedSpeciesData!$A$2:$A$4955,$A674,ObservedSpeciesData!$D$2:$D$4955,$D674),"")</f>
        <v>68.888374805450439</v>
      </c>
      <c r="Y674" s="23">
        <f>IF(ISNUMBER(AVERAGEIFS(ObservedSpeciesData!Y$2:Y$4955,ObservedSpeciesData!$A$2:$A$4955,$A674,ObservedSpeciesData!$D$2:$D$4955,$D674)),AVERAGEIFS(ObservedSpeciesData!Y$2:Y$4955,ObservedSpeciesData!$A$2:$A$4955,$A674,ObservedSpeciesData!$D$2:$D$4955,$D674),"")</f>
        <v>46.493529558181763</v>
      </c>
      <c r="Z674" s="23">
        <f>IF(ISNUMBER(AVERAGEIFS(ObservedSpeciesData!Z$2:Z$4955,ObservedSpeciesData!$A$2:$A$4955,$A674,ObservedSpeciesData!$D$2:$D$4955,$D674)),AVERAGEIFS(ObservedSpeciesData!Z$2:Z$4955,ObservedSpeciesData!$A$2:$A$4955,$A674,ObservedSpeciesData!$D$2:$D$4955,$D674),"")</f>
        <v>89.751831531524658</v>
      </c>
      <c r="AA674" s="23">
        <f>IF(ISNUMBER(AVERAGEIFS(ObservedSpeciesData!AA$2:AA$4955,ObservedSpeciesData!$A$2:$A$4955,$A674,ObservedSpeciesData!$D$2:$D$4955,$D674)),AVERAGEIFS(ObservedSpeciesData!AA$2:AA$4955,ObservedSpeciesData!$A$2:$A$4955,$A674,ObservedSpeciesData!$D$2:$D$4955,$D674),"")</f>
        <v>15.643139004707336</v>
      </c>
      <c r="AB674" s="24">
        <f>IF(ISNUMBER(AVERAGEIFS(ObservedSpeciesData!AB$2:AB$4955,ObservedSpeciesData!$A$2:$A$4955,$A674,ObservedSpeciesData!$D$2:$D$4955,$D674)),AVERAGEIFS(ObservedSpeciesData!AB$2:AB$4955,ObservedSpeciesData!$A$2:$A$4955,$A674,ObservedSpeciesData!$D$2:$D$4955,$D674),"")</f>
        <v>2.5029022407531742E-2</v>
      </c>
      <c r="AC674" s="24">
        <f>IF(ISNUMBER(AVERAGEIFS(ObservedSpeciesData!AC$2:AC$4955,ObservedSpeciesData!$A$2:$A$4955,$A674,ObservedSpeciesData!$D$2:$D$4955,$D674)),AVERAGEIFS(ObservedSpeciesData!AC$2:AC$4955,ObservedSpeciesData!$A$2:$A$4955,$A674,ObservedSpeciesData!$D$2:$D$4955,$D674),"")</f>
        <v>2.5029022407531742E-2</v>
      </c>
      <c r="AD674" s="23">
        <f>IF(ISNUMBER(AVERAGEIFS(ObservedSpeciesData!AD$2:AD$4955,ObservedSpeciesData!$A$2:$A$4955,$A674,ObservedSpeciesData!$D$2:$D$4955,$D674)),AVERAGEIFS(ObservedSpeciesData!AD$2:AD$4955,ObservedSpeciesData!$A$2:$A$4955,$A674,ObservedSpeciesData!$D$2:$D$4955,$D674),"")</f>
        <v>11.02213996887207</v>
      </c>
      <c r="AE674" s="24">
        <f>IF(ISNUMBER(AVERAGEIFS(ObservedSpeciesData!AE$2:AE$4955,ObservedSpeciesData!$A$2:$A$4955,$A674,ObservedSpeciesData!$D$2:$D$4955,$D674)),AVERAGEIFS(ObservedSpeciesData!AE$2:AE$4955,ObservedSpeciesData!$A$2:$A$4955,$A674,ObservedSpeciesData!$D$2:$D$4955,$D674),"")</f>
        <v>23.085168655383391</v>
      </c>
      <c r="AF674" s="23"/>
      <c r="AG674" s="24"/>
      <c r="AH674" s="23">
        <f>IF(ISNUMBER(AVERAGEIFS(ObservedSpeciesData!AH$2:AH$4955,ObservedSpeciesData!$A$2:$A$4955,$A674,ObservedSpeciesData!$D$2:$D$4955,$D674)),AVERAGEIFS(ObservedSpeciesData!AH$2:AH$4955,ObservedSpeciesData!$A$2:$A$4955,$A674,ObservedSpeciesData!$D$2:$D$4955,$D674),"")</f>
        <v>1.5837500000000002</v>
      </c>
      <c r="AI674" s="23">
        <f>IF(ISNUMBER(AVERAGEIFS(ObservedSpeciesData!AI$2:AI$4955,ObservedSpeciesData!$A$2:$A$4955,$A674,ObservedSpeciesData!$C$2:$C$4955,$C674,ObservedSpeciesData!$D$2:$D$4955,$D674)),AVERAGEIFS(ObservedSpeciesData!AI$2:AI$4955,ObservedSpeciesData!$A$2:$A$4955,$A674,ObservedSpeciesData!$C$2:$C$4955,$C674,ObservedSpeciesData!$D$2:$D$4955,$D674),"")</f>
        <v>7.2767499999999998</v>
      </c>
      <c r="AJ674" s="2">
        <f>COUNTIFS(ObservedSpeciesData!$A$2:$A$828,$A674,ObservedSpeciesData!$D$2:$D$828,$D674)</f>
        <v>0</v>
      </c>
      <c r="AK674" s="2">
        <f t="shared" si="10"/>
        <v>15</v>
      </c>
    </row>
    <row r="675" spans="1:37" x14ac:dyDescent="0.25">
      <c r="A675" s="14" t="s">
        <v>103</v>
      </c>
      <c r="B675" t="s">
        <v>98</v>
      </c>
      <c r="C675" t="s">
        <v>97</v>
      </c>
      <c r="D675" s="13">
        <v>42046</v>
      </c>
      <c r="E675">
        <v>1</v>
      </c>
      <c r="F675">
        <v>50</v>
      </c>
      <c r="G675" s="2" t="s">
        <v>89</v>
      </c>
      <c r="H675" s="2" t="s">
        <v>12</v>
      </c>
      <c r="I675">
        <v>6</v>
      </c>
      <c r="J675" s="2" t="s">
        <v>77</v>
      </c>
      <c r="K675" s="2">
        <f>IF(ISNUMBER(AVERAGEIFS(ObservedSpeciesData!K$2:K$4955,ObservedSpeciesData!$A$2:$A$4955,$A675,ObservedSpeciesData!$D$2:$D$4955,$D675)),AVERAGEIFS(ObservedSpeciesData!K$2:K$4955,ObservedSpeciesData!$A$2:$A$4955,$A675,ObservedSpeciesData!$D$2:$D$4955,$D675),"")</f>
        <v>45</v>
      </c>
      <c r="L675" s="26" t="str">
        <f>IF(ISNUMBER(AVERAGEIFS(ObservedSpeciesData!L$2:L$4955,ObservedSpeciesData!$A$2:$A$4955,$A675,ObservedSpeciesData!$D$2:$D$4955,$D675)),AVERAGEIFS(ObservedSpeciesData!L$2:L$4955,ObservedSpeciesData!$A$2:$A$4955,$A675,ObservedSpeciesData!$D$2:$D$4955,$D675),"")</f>
        <v/>
      </c>
      <c r="M675" s="23" t="str">
        <f>IF(ISNUMBER(AVERAGEIFS(ObservedSpeciesData!M$2:M$4955,ObservedSpeciesData!$A$2:$A$4955,$A675,ObservedSpeciesData!$D$2:$D$4955,$D675)),AVERAGEIFS(ObservedSpeciesData!M$2:M$4955,ObservedSpeciesData!$A$2:$A$4955,$A675,ObservedSpeciesData!$D$2:$D$4955,$D675),"")</f>
        <v/>
      </c>
      <c r="N675" s="23">
        <f>IF(ISNUMBER(AVERAGEIFS(ObservedSpeciesData!N$2:N$4955,ObservedSpeciesData!$A$2:$A$4955,$A675,ObservedSpeciesData!$D$2:$D$4955,$D675)),AVERAGEIFS(ObservedSpeciesData!N$2:N$4955,ObservedSpeciesData!$A$2:$A$4955,$A675,ObservedSpeciesData!$D$2:$D$4955,$D675),"")</f>
        <v>448.40024081082629</v>
      </c>
      <c r="O675" s="23">
        <f>IF(ISNUMBER(AVERAGEIFS(ObservedSpeciesData!O$2:O$4955,ObservedSpeciesData!$A$2:$A$4955,$A675,ObservedSpeciesData!$D$2:$D$4955,$D675)),AVERAGEIFS(ObservedSpeciesData!O$2:O$4955,ObservedSpeciesData!$A$2:$A$4955,$A675,ObservedSpeciesData!$D$2:$D$4955,$D675),"")</f>
        <v>44.840024081082632</v>
      </c>
      <c r="P675" s="23">
        <f>IF(ISNUMBER(AVERAGEIFS(ObservedSpeciesData!P$2:P$4955,ObservedSpeciesData!$A$2:$A$4955,$A675,ObservedSpeciesData!$C$2:$C$4955,$C675,ObservedSpeciesData!$D$2:$D$4955,$D675)),AVERAGEIFS(ObservedSpeciesData!P$2:P$4955,ObservedSpeciesData!$A$2:$A$4955,$A675,ObservedSpeciesData!$C$2:$C$4955,$C675,ObservedSpeciesData!$D$2:$D$4955,$D675),"")</f>
        <v>346.82770415046923</v>
      </c>
      <c r="Q675" s="23"/>
      <c r="R675" s="25" t="str">
        <f>IF(ISNUMBER(AVERAGEIFS(ObservedSpeciesData!R$2:R$4955,ObservedSpeciesData!$A$2:$A$4955,$A675,ObservedSpeciesData!$D$2:$D$4955,$D675)),AVERAGEIFS(ObservedSpeciesData!R$2:R$4955,ObservedSpeciesData!$A$2:$A$4955,$A675,ObservedSpeciesData!$D$2:$D$4955,$D675),"")</f>
        <v/>
      </c>
      <c r="S675" s="25" t="str">
        <f>IF(ISNUMBER(AVERAGEIFS(ObservedSpeciesData!S$2:S$4955,ObservedSpeciesData!$A$2:$A$4955,$A675,ObservedSpeciesData!$D$2:$D$4955,$D675)),AVERAGEIFS(ObservedSpeciesData!S$2:S$4955,ObservedSpeciesData!$A$2:$A$4955,$A675,ObservedSpeciesData!$D$2:$D$4955,$D675),"")</f>
        <v/>
      </c>
      <c r="T675" s="23" t="str">
        <f>IF(ISNUMBER(AVERAGEIFS(ObservedSpeciesData!T$2:T$4955,ObservedSpeciesData!$A$2:$A$4955,$A675,ObservedSpeciesData!$D$2:$D$4955,$D675)),AVERAGEIFS(ObservedSpeciesData!T$2:T$4955,ObservedSpeciesData!$A$2:$A$4955,$A675,ObservedSpeciesData!$D$2:$D$4955,$D675),"")</f>
        <v/>
      </c>
      <c r="U675" s="24" t="str">
        <f>IF(ISNUMBER(AVERAGEIFS(ObservedSpeciesData!U$2:U$4955,ObservedSpeciesData!$A$2:$A$4955,$A675,ObservedSpeciesData!$C$2:$C$4955,$C675,ObservedSpeciesData!$D$2:$D$4955,$D675)),AVERAGEIFS(ObservedSpeciesData!U$2:U$4955,ObservedSpeciesData!$A$2:$A$4955,$A675,ObservedSpeciesData!$C$2:$C$4955,$C675,ObservedSpeciesData!$D$2:$D$4955,$D675),"")</f>
        <v/>
      </c>
      <c r="V675" s="23">
        <f>IF(ISNUMBER(AVERAGEIFS(ObservedSpeciesData!V$2:V$4955,ObservedSpeciesData!$A$2:$A$4955,$A675,ObservedSpeciesData!$D$2:$D$4955,$D675)),AVERAGEIFS(ObservedSpeciesData!V$2:V$4955,ObservedSpeciesData!$A$2:$A$4955,$A675,ObservedSpeciesData!$D$2:$D$4955,$D675),"")</f>
        <v>25.785045146942139</v>
      </c>
      <c r="W675" s="23">
        <f>IF(ISNUMBER(AVERAGEIFS(ObservedSpeciesData!W$2:W$4955,ObservedSpeciesData!$A$2:$A$4955,$A675,ObservedSpeciesData!$D$2:$D$4955,$D675)),AVERAGEIFS(ObservedSpeciesData!W$2:W$4955,ObservedSpeciesData!$A$2:$A$4955,$A675,ObservedSpeciesData!$D$2:$D$4955,$D675),"")</f>
        <v>17.000297844409943</v>
      </c>
      <c r="X675" s="23">
        <f>IF(ISNUMBER(AVERAGEIFS(ObservedSpeciesData!X$2:X$4955,ObservedSpeciesData!$A$2:$A$4955,$A675,ObservedSpeciesData!$D$2:$D$4955,$D675)),AVERAGEIFS(ObservedSpeciesData!X$2:X$4955,ObservedSpeciesData!$A$2:$A$4955,$A675,ObservedSpeciesData!$D$2:$D$4955,$D675),"")</f>
        <v>70.44366455078125</v>
      </c>
      <c r="Y675" s="23">
        <f>IF(ISNUMBER(AVERAGEIFS(ObservedSpeciesData!Y$2:Y$4955,ObservedSpeciesData!$A$2:$A$4955,$A675,ObservedSpeciesData!$D$2:$D$4955,$D675)),AVERAGEIFS(ObservedSpeciesData!Y$2:Y$4955,ObservedSpeciesData!$A$2:$A$4955,$A675,ObservedSpeciesData!$D$2:$D$4955,$D675),"")</f>
        <v>45.227863073348999</v>
      </c>
      <c r="Z675" s="23">
        <f>IF(ISNUMBER(AVERAGEIFS(ObservedSpeciesData!Z$2:Z$4955,ObservedSpeciesData!$A$2:$A$4955,$A675,ObservedSpeciesData!$D$2:$D$4955,$D675)),AVERAGEIFS(ObservedSpeciesData!Z$2:Z$4955,ObservedSpeciesData!$A$2:$A$4955,$A675,ObservedSpeciesData!$D$2:$D$4955,$D675),"")</f>
        <v>90.046190738677979</v>
      </c>
      <c r="AA675" s="23">
        <f>IF(ISNUMBER(AVERAGEIFS(ObservedSpeciesData!AA$2:AA$4955,ObservedSpeciesData!$A$2:$A$4955,$A675,ObservedSpeciesData!$D$2:$D$4955,$D675)),AVERAGEIFS(ObservedSpeciesData!AA$2:AA$4955,ObservedSpeciesData!$A$2:$A$4955,$A675,ObservedSpeciesData!$D$2:$D$4955,$D675),"")</f>
        <v>14.777347683906555</v>
      </c>
      <c r="AB675" s="24">
        <f>IF(ISNUMBER(AVERAGEIFS(ObservedSpeciesData!AB$2:AB$4955,ObservedSpeciesData!$A$2:$A$4955,$A675,ObservedSpeciesData!$D$2:$D$4955,$D675)),AVERAGEIFS(ObservedSpeciesData!AB$2:AB$4955,ObservedSpeciesData!$A$2:$A$4955,$A675,ObservedSpeciesData!$D$2:$D$4955,$D675),"")</f>
        <v>2.3643756294250494E-2</v>
      </c>
      <c r="AC675" s="24">
        <f>IF(ISNUMBER(AVERAGEIFS(ObservedSpeciesData!AC$2:AC$4955,ObservedSpeciesData!$A$2:$A$4955,$A675,ObservedSpeciesData!$D$2:$D$4955,$D675)),AVERAGEIFS(ObservedSpeciesData!AC$2:AC$4955,ObservedSpeciesData!$A$2:$A$4955,$A675,ObservedSpeciesData!$D$2:$D$4955,$D675),"")</f>
        <v>2.3643756294250494E-2</v>
      </c>
      <c r="AD675" s="23">
        <f>IF(ISNUMBER(AVERAGEIFS(ObservedSpeciesData!AD$2:AD$4955,ObservedSpeciesData!$A$2:$A$4955,$A675,ObservedSpeciesData!$D$2:$D$4955,$D675)),AVERAGEIFS(ObservedSpeciesData!AD$2:AD$4955,ObservedSpeciesData!$A$2:$A$4955,$A675,ObservedSpeciesData!$D$2:$D$4955,$D675),"")</f>
        <v>11.270986328125</v>
      </c>
      <c r="AE675" s="24">
        <f>IF(ISNUMBER(AVERAGEIFS(ObservedSpeciesData!AE$2:AE$4955,ObservedSpeciesData!$A$2:$A$4955,$A675,ObservedSpeciesData!$D$2:$D$4955,$D675)),AVERAGEIFS(ObservedSpeciesData!AE$2:AE$4955,ObservedSpeciesData!$A$2:$A$4955,$A675,ObservedSpeciesData!$D$2:$D$4955,$D675),"")</f>
        <v>22.505283972973462</v>
      </c>
      <c r="AF675" s="23"/>
      <c r="AG675" s="24"/>
      <c r="AH675" s="23">
        <f>IF(ISNUMBER(AVERAGEIFS(ObservedSpeciesData!AH$2:AH$4955,ObservedSpeciesData!$A$2:$A$4955,$A675,ObservedSpeciesData!$D$2:$D$4955,$D675)),AVERAGEIFS(ObservedSpeciesData!AH$2:AH$4955,ObservedSpeciesData!$A$2:$A$4955,$A675,ObservedSpeciesData!$D$2:$D$4955,$D675),"")</f>
        <v>1.062875</v>
      </c>
      <c r="AI675" s="23">
        <f>IF(ISNUMBER(AVERAGEIFS(ObservedSpeciesData!AI$2:AI$4955,ObservedSpeciesData!$A$2:$A$4955,$A675,ObservedSpeciesData!$C$2:$C$4955,$C675,ObservedSpeciesData!$D$2:$D$4955,$D675)),AVERAGEIFS(ObservedSpeciesData!AI$2:AI$4955,ObservedSpeciesData!$A$2:$A$4955,$A675,ObservedSpeciesData!$C$2:$C$4955,$C675,ObservedSpeciesData!$D$2:$D$4955,$D675),"")</f>
        <v>6.740499999999999</v>
      </c>
      <c r="AJ675" s="2">
        <f>COUNTIFS(ObservedSpeciesData!$A$2:$A$828,$A675,ObservedSpeciesData!$D$2:$D$828,$D675)</f>
        <v>0</v>
      </c>
      <c r="AK675" s="2">
        <f t="shared" si="10"/>
        <v>15</v>
      </c>
    </row>
    <row r="676" spans="1:37" x14ac:dyDescent="0.25">
      <c r="A676" s="14" t="s">
        <v>102</v>
      </c>
      <c r="B676" t="s">
        <v>98</v>
      </c>
      <c r="C676" t="s">
        <v>97</v>
      </c>
      <c r="D676" s="13">
        <v>42046</v>
      </c>
      <c r="E676">
        <v>1</v>
      </c>
      <c r="F676">
        <v>100</v>
      </c>
      <c r="G676" s="2" t="s">
        <v>89</v>
      </c>
      <c r="H676" s="2" t="s">
        <v>12</v>
      </c>
      <c r="I676">
        <v>6</v>
      </c>
      <c r="J676" s="2" t="s">
        <v>77</v>
      </c>
      <c r="K676" s="2">
        <f>IF(ISNUMBER(AVERAGEIFS(ObservedSpeciesData!K$2:K$4955,ObservedSpeciesData!$A$2:$A$4955,$A676,ObservedSpeciesData!$D$2:$D$4955,$D676)),AVERAGEIFS(ObservedSpeciesData!K$2:K$4955,ObservedSpeciesData!$A$2:$A$4955,$A676,ObservedSpeciesData!$D$2:$D$4955,$D676),"")</f>
        <v>90</v>
      </c>
      <c r="L676" s="26" t="str">
        <f>IF(ISNUMBER(AVERAGEIFS(ObservedSpeciesData!L$2:L$4955,ObservedSpeciesData!$A$2:$A$4955,$A676,ObservedSpeciesData!$D$2:$D$4955,$D676)),AVERAGEIFS(ObservedSpeciesData!L$2:L$4955,ObservedSpeciesData!$A$2:$A$4955,$A676,ObservedSpeciesData!$D$2:$D$4955,$D676),"")</f>
        <v/>
      </c>
      <c r="M676" s="23" t="str">
        <f>IF(ISNUMBER(AVERAGEIFS(ObservedSpeciesData!M$2:M$4955,ObservedSpeciesData!$A$2:$A$4955,$A676,ObservedSpeciesData!$D$2:$D$4955,$D676)),AVERAGEIFS(ObservedSpeciesData!M$2:M$4955,ObservedSpeciesData!$A$2:$A$4955,$A676,ObservedSpeciesData!$D$2:$D$4955,$D676),"")</f>
        <v/>
      </c>
      <c r="N676" s="23">
        <f>IF(ISNUMBER(AVERAGEIFS(ObservedSpeciesData!N$2:N$4955,ObservedSpeciesData!$A$2:$A$4955,$A676,ObservedSpeciesData!$D$2:$D$4955,$D676)),AVERAGEIFS(ObservedSpeciesData!N$2:N$4955,ObservedSpeciesData!$A$2:$A$4955,$A676,ObservedSpeciesData!$D$2:$D$4955,$D676),"")</f>
        <v>712.96416552538699</v>
      </c>
      <c r="O676" s="23">
        <f>IF(ISNUMBER(AVERAGEIFS(ObservedSpeciesData!O$2:O$4955,ObservedSpeciesData!$A$2:$A$4955,$A676,ObservedSpeciesData!$D$2:$D$4955,$D676)),AVERAGEIFS(ObservedSpeciesData!O$2:O$4955,ObservedSpeciesData!$A$2:$A$4955,$A676,ObservedSpeciesData!$D$2:$D$4955,$D676),"")</f>
        <v>71.296416552538716</v>
      </c>
      <c r="P676" s="23">
        <f>IF(ISNUMBER(AVERAGEIFS(ObservedSpeciesData!P$2:P$4955,ObservedSpeciesData!$A$2:$A$4955,$A676,ObservedSpeciesData!$C$2:$C$4955,$C676,ObservedSpeciesData!$D$2:$D$4955,$D676)),AVERAGEIFS(ObservedSpeciesData!P$2:P$4955,ObservedSpeciesData!$A$2:$A$4955,$A676,ObservedSpeciesData!$C$2:$C$4955,$C676,ObservedSpeciesData!$D$2:$D$4955,$D676),"")</f>
        <v>408.75222681925038</v>
      </c>
      <c r="Q676" s="23"/>
      <c r="R676" s="25" t="str">
        <f>IF(ISNUMBER(AVERAGEIFS(ObservedSpeciesData!R$2:R$4955,ObservedSpeciesData!$A$2:$A$4955,$A676,ObservedSpeciesData!$D$2:$D$4955,$D676)),AVERAGEIFS(ObservedSpeciesData!R$2:R$4955,ObservedSpeciesData!$A$2:$A$4955,$A676,ObservedSpeciesData!$D$2:$D$4955,$D676),"")</f>
        <v/>
      </c>
      <c r="S676" s="25" t="str">
        <f>IF(ISNUMBER(AVERAGEIFS(ObservedSpeciesData!S$2:S$4955,ObservedSpeciesData!$A$2:$A$4955,$A676,ObservedSpeciesData!$D$2:$D$4955,$D676)),AVERAGEIFS(ObservedSpeciesData!S$2:S$4955,ObservedSpeciesData!$A$2:$A$4955,$A676,ObservedSpeciesData!$D$2:$D$4955,$D676),"")</f>
        <v/>
      </c>
      <c r="T676" s="23" t="str">
        <f>IF(ISNUMBER(AVERAGEIFS(ObservedSpeciesData!T$2:T$4955,ObservedSpeciesData!$A$2:$A$4955,$A676,ObservedSpeciesData!$D$2:$D$4955,$D676)),AVERAGEIFS(ObservedSpeciesData!T$2:T$4955,ObservedSpeciesData!$A$2:$A$4955,$A676,ObservedSpeciesData!$D$2:$D$4955,$D676),"")</f>
        <v/>
      </c>
      <c r="U676" s="24" t="str">
        <f>IF(ISNUMBER(AVERAGEIFS(ObservedSpeciesData!U$2:U$4955,ObservedSpeciesData!$A$2:$A$4955,$A676,ObservedSpeciesData!$C$2:$C$4955,$C676,ObservedSpeciesData!$D$2:$D$4955,$D676)),AVERAGEIFS(ObservedSpeciesData!U$2:U$4955,ObservedSpeciesData!$A$2:$A$4955,$A676,ObservedSpeciesData!$C$2:$C$4955,$C676,ObservedSpeciesData!$D$2:$D$4955,$D676),"")</f>
        <v/>
      </c>
      <c r="V676" s="23">
        <f>IF(ISNUMBER(AVERAGEIFS(ObservedSpeciesData!V$2:V$4955,ObservedSpeciesData!$A$2:$A$4955,$A676,ObservedSpeciesData!$D$2:$D$4955,$D676)),AVERAGEIFS(ObservedSpeciesData!V$2:V$4955,ObservedSpeciesData!$A$2:$A$4955,$A676,ObservedSpeciesData!$D$2:$D$4955,$D676),"")</f>
        <v>25.937064170837402</v>
      </c>
      <c r="W676" s="23">
        <f>IF(ISNUMBER(AVERAGEIFS(ObservedSpeciesData!W$2:W$4955,ObservedSpeciesData!$A$2:$A$4955,$A676,ObservedSpeciesData!$D$2:$D$4955,$D676)),AVERAGEIFS(ObservedSpeciesData!W$2:W$4955,ObservedSpeciesData!$A$2:$A$4955,$A676,ObservedSpeciesData!$D$2:$D$4955,$D676),"")</f>
        <v>18.449182569980621</v>
      </c>
      <c r="X676" s="23">
        <f>IF(ISNUMBER(AVERAGEIFS(ObservedSpeciesData!X$2:X$4955,ObservedSpeciesData!$A$2:$A$4955,$A676,ObservedSpeciesData!$D$2:$D$4955,$D676)),AVERAGEIFS(ObservedSpeciesData!X$2:X$4955,ObservedSpeciesData!$A$2:$A$4955,$A676,ObservedSpeciesData!$D$2:$D$4955,$D676),"")</f>
        <v>71.917294979095459</v>
      </c>
      <c r="Y676" s="23">
        <f>IF(ISNUMBER(AVERAGEIFS(ObservedSpeciesData!Y$2:Y$4955,ObservedSpeciesData!$A$2:$A$4955,$A676,ObservedSpeciesData!$D$2:$D$4955,$D676)),AVERAGEIFS(ObservedSpeciesData!Y$2:Y$4955,ObservedSpeciesData!$A$2:$A$4955,$A676,ObservedSpeciesData!$D$2:$D$4955,$D676),"")</f>
        <v>45.843902111053467</v>
      </c>
      <c r="Z676" s="23">
        <f>IF(ISNUMBER(AVERAGEIFS(ObservedSpeciesData!Z$2:Z$4955,ObservedSpeciesData!$A$2:$A$4955,$A676,ObservedSpeciesData!$D$2:$D$4955,$D676)),AVERAGEIFS(ObservedSpeciesData!Z$2:Z$4955,ObservedSpeciesData!$A$2:$A$4955,$A676,ObservedSpeciesData!$D$2:$D$4955,$D676),"")</f>
        <v>91.119566917419434</v>
      </c>
      <c r="AA676" s="23">
        <f>IF(ISNUMBER(AVERAGEIFS(ObservedSpeciesData!AA$2:AA$4955,ObservedSpeciesData!$A$2:$A$4955,$A676,ObservedSpeciesData!$D$2:$D$4955,$D676)),AVERAGEIFS(ObservedSpeciesData!AA$2:AA$4955,ObservedSpeciesData!$A$2:$A$4955,$A676,ObservedSpeciesData!$D$2:$D$4955,$D676),"")</f>
        <v>14.797981977462769</v>
      </c>
      <c r="AB676" s="24">
        <f>IF(ISNUMBER(AVERAGEIFS(ObservedSpeciesData!AB$2:AB$4955,ObservedSpeciesData!$A$2:$A$4955,$A676,ObservedSpeciesData!$D$2:$D$4955,$D676)),AVERAGEIFS(ObservedSpeciesData!AB$2:AB$4955,ObservedSpeciesData!$A$2:$A$4955,$A676,ObservedSpeciesData!$D$2:$D$4955,$D676),"")</f>
        <v>2.367677116394043E-2</v>
      </c>
      <c r="AC676" s="24">
        <f>IF(ISNUMBER(AVERAGEIFS(ObservedSpeciesData!AC$2:AC$4955,ObservedSpeciesData!$A$2:$A$4955,$A676,ObservedSpeciesData!$D$2:$D$4955,$D676)),AVERAGEIFS(ObservedSpeciesData!AC$2:AC$4955,ObservedSpeciesData!$A$2:$A$4955,$A676,ObservedSpeciesData!$D$2:$D$4955,$D676),"")</f>
        <v>2.367677116394043E-2</v>
      </c>
      <c r="AD676" s="23">
        <f>IF(ISNUMBER(AVERAGEIFS(ObservedSpeciesData!AD$2:AD$4955,ObservedSpeciesData!$A$2:$A$4955,$A676,ObservedSpeciesData!$D$2:$D$4955,$D676)),AVERAGEIFS(ObservedSpeciesData!AD$2:AD$4955,ObservedSpeciesData!$A$2:$A$4955,$A676,ObservedSpeciesData!$D$2:$D$4955,$D676),"")</f>
        <v>11.506767196655275</v>
      </c>
      <c r="AE676" s="24">
        <f>IF(ISNUMBER(AVERAGEIFS(ObservedSpeciesData!AE$2:AE$4955,ObservedSpeciesData!$A$2:$A$4955,$A676,ObservedSpeciesData!$D$2:$D$4955,$D676)),AVERAGEIFS(ObservedSpeciesData!AE$2:AE$4955,ObservedSpeciesData!$A$2:$A$4955,$A676,ObservedSpeciesData!$D$2:$D$4955,$D676),"")</f>
        <v>20.724497752791635</v>
      </c>
      <c r="AF676" s="23"/>
      <c r="AG676" s="24"/>
      <c r="AH676" s="23">
        <f>IF(ISNUMBER(AVERAGEIFS(ObservedSpeciesData!AH$2:AH$4955,ObservedSpeciesData!$A$2:$A$4955,$A676,ObservedSpeciesData!$D$2:$D$4955,$D676)),AVERAGEIFS(ObservedSpeciesData!AH$2:AH$4955,ObservedSpeciesData!$A$2:$A$4955,$A676,ObservedSpeciesData!$D$2:$D$4955,$D676),"")</f>
        <v>1.6864999999999997</v>
      </c>
      <c r="AI676" s="23">
        <f>IF(ISNUMBER(AVERAGEIFS(ObservedSpeciesData!AI$2:AI$4955,ObservedSpeciesData!$A$2:$A$4955,$A676,ObservedSpeciesData!$C$2:$C$4955,$C676,ObservedSpeciesData!$D$2:$D$4955,$D676)),AVERAGEIFS(ObservedSpeciesData!AI$2:AI$4955,ObservedSpeciesData!$A$2:$A$4955,$A676,ObservedSpeciesData!$C$2:$C$4955,$C676,ObservedSpeciesData!$D$2:$D$4955,$D676),"")</f>
        <v>7.76</v>
      </c>
      <c r="AJ676" s="2">
        <f>COUNTIFS(ObservedSpeciesData!$A$2:$A$828,$A676,ObservedSpeciesData!$D$2:$D$828,$D676)</f>
        <v>0</v>
      </c>
      <c r="AK676" s="2">
        <f t="shared" si="10"/>
        <v>15</v>
      </c>
    </row>
    <row r="677" spans="1:37" x14ac:dyDescent="0.25">
      <c r="A677" s="14" t="s">
        <v>101</v>
      </c>
      <c r="B677" t="s">
        <v>98</v>
      </c>
      <c r="C677" t="s">
        <v>97</v>
      </c>
      <c r="D677" s="13">
        <v>42046</v>
      </c>
      <c r="E677">
        <v>1</v>
      </c>
      <c r="F677">
        <v>200</v>
      </c>
      <c r="G677" s="2" t="s">
        <v>89</v>
      </c>
      <c r="H677" s="2" t="s">
        <v>12</v>
      </c>
      <c r="I677">
        <v>6</v>
      </c>
      <c r="J677" s="2" t="s">
        <v>77</v>
      </c>
      <c r="K677" s="2">
        <f>IF(ISNUMBER(AVERAGEIFS(ObservedSpeciesData!K$2:K$4955,ObservedSpeciesData!$A$2:$A$4955,$A677,ObservedSpeciesData!$D$2:$D$4955,$D677)),AVERAGEIFS(ObservedSpeciesData!K$2:K$4955,ObservedSpeciesData!$A$2:$A$4955,$A677,ObservedSpeciesData!$D$2:$D$4955,$D677),"")</f>
        <v>180</v>
      </c>
      <c r="L677" s="26" t="str">
        <f>IF(ISNUMBER(AVERAGEIFS(ObservedSpeciesData!L$2:L$4955,ObservedSpeciesData!$A$2:$A$4955,$A677,ObservedSpeciesData!$D$2:$D$4955,$D677)),AVERAGEIFS(ObservedSpeciesData!L$2:L$4955,ObservedSpeciesData!$A$2:$A$4955,$A677,ObservedSpeciesData!$D$2:$D$4955,$D677),"")</f>
        <v/>
      </c>
      <c r="M677" s="23" t="str">
        <f>IF(ISNUMBER(AVERAGEIFS(ObservedSpeciesData!M$2:M$4955,ObservedSpeciesData!$A$2:$A$4955,$A677,ObservedSpeciesData!$D$2:$D$4955,$D677)),AVERAGEIFS(ObservedSpeciesData!M$2:M$4955,ObservedSpeciesData!$A$2:$A$4955,$A677,ObservedSpeciesData!$D$2:$D$4955,$D677),"")</f>
        <v/>
      </c>
      <c r="N677" s="23">
        <f>IF(ISNUMBER(AVERAGEIFS(ObservedSpeciesData!N$2:N$4955,ObservedSpeciesData!$A$2:$A$4955,$A677,ObservedSpeciesData!$D$2:$D$4955,$D677)),AVERAGEIFS(ObservedSpeciesData!N$2:N$4955,ObservedSpeciesData!$A$2:$A$4955,$A677,ObservedSpeciesData!$D$2:$D$4955,$D677),"")</f>
        <v>757.81062289380532</v>
      </c>
      <c r="O677" s="23">
        <f>IF(ISNUMBER(AVERAGEIFS(ObservedSpeciesData!O$2:O$4955,ObservedSpeciesData!$A$2:$A$4955,$A677,ObservedSpeciesData!$D$2:$D$4955,$D677)),AVERAGEIFS(ObservedSpeciesData!O$2:O$4955,ObservedSpeciesData!$A$2:$A$4955,$A677,ObservedSpeciesData!$D$2:$D$4955,$D677),"")</f>
        <v>75.781062289380515</v>
      </c>
      <c r="P677" s="23">
        <f>IF(ISNUMBER(AVERAGEIFS(ObservedSpeciesData!P$2:P$4955,ObservedSpeciesData!$A$2:$A$4955,$A677,ObservedSpeciesData!$C$2:$C$4955,$C677,ObservedSpeciesData!$D$2:$D$4955,$D677)),AVERAGEIFS(ObservedSpeciesData!P$2:P$4955,ObservedSpeciesData!$A$2:$A$4955,$A677,ObservedSpeciesData!$C$2:$C$4955,$C677,ObservedSpeciesData!$D$2:$D$4955,$D677),"")</f>
        <v>609.82002621382924</v>
      </c>
      <c r="Q677" s="23"/>
      <c r="R677" s="25" t="str">
        <f>IF(ISNUMBER(AVERAGEIFS(ObservedSpeciesData!R$2:R$4955,ObservedSpeciesData!$A$2:$A$4955,$A677,ObservedSpeciesData!$D$2:$D$4955,$D677)),AVERAGEIFS(ObservedSpeciesData!R$2:R$4955,ObservedSpeciesData!$A$2:$A$4955,$A677,ObservedSpeciesData!$D$2:$D$4955,$D677),"")</f>
        <v/>
      </c>
      <c r="S677" s="25" t="str">
        <f>IF(ISNUMBER(AVERAGEIFS(ObservedSpeciesData!S$2:S$4955,ObservedSpeciesData!$A$2:$A$4955,$A677,ObservedSpeciesData!$D$2:$D$4955,$D677)),AVERAGEIFS(ObservedSpeciesData!S$2:S$4955,ObservedSpeciesData!$A$2:$A$4955,$A677,ObservedSpeciesData!$D$2:$D$4955,$D677),"")</f>
        <v/>
      </c>
      <c r="T677" s="23" t="str">
        <f>IF(ISNUMBER(AVERAGEIFS(ObservedSpeciesData!T$2:T$4955,ObservedSpeciesData!$A$2:$A$4955,$A677,ObservedSpeciesData!$D$2:$D$4955,$D677)),AVERAGEIFS(ObservedSpeciesData!T$2:T$4955,ObservedSpeciesData!$A$2:$A$4955,$A677,ObservedSpeciesData!$D$2:$D$4955,$D677),"")</f>
        <v/>
      </c>
      <c r="U677" s="24" t="str">
        <f>IF(ISNUMBER(AVERAGEIFS(ObservedSpeciesData!U$2:U$4955,ObservedSpeciesData!$A$2:$A$4955,$A677,ObservedSpeciesData!$C$2:$C$4955,$C677,ObservedSpeciesData!$D$2:$D$4955,$D677)),AVERAGEIFS(ObservedSpeciesData!U$2:U$4955,ObservedSpeciesData!$A$2:$A$4955,$A677,ObservedSpeciesData!$C$2:$C$4955,$C677,ObservedSpeciesData!$D$2:$D$4955,$D677),"")</f>
        <v/>
      </c>
      <c r="V677" s="23">
        <f>IF(ISNUMBER(AVERAGEIFS(ObservedSpeciesData!V$2:V$4955,ObservedSpeciesData!$A$2:$A$4955,$A677,ObservedSpeciesData!$D$2:$D$4955,$D677)),AVERAGEIFS(ObservedSpeciesData!V$2:V$4955,ObservedSpeciesData!$A$2:$A$4955,$A677,ObservedSpeciesData!$D$2:$D$4955,$D677),"")</f>
        <v>25.778211236000061</v>
      </c>
      <c r="W677" s="23">
        <f>IF(ISNUMBER(AVERAGEIFS(ObservedSpeciesData!W$2:W$4955,ObservedSpeciesData!$A$2:$A$4955,$A677,ObservedSpeciesData!$D$2:$D$4955,$D677)),AVERAGEIFS(ObservedSpeciesData!W$2:W$4955,ObservedSpeciesData!$A$2:$A$4955,$A677,ObservedSpeciesData!$D$2:$D$4955,$D677),"")</f>
        <v>18.279985547065735</v>
      </c>
      <c r="X677" s="23">
        <f>IF(ISNUMBER(AVERAGEIFS(ObservedSpeciesData!X$2:X$4955,ObservedSpeciesData!$A$2:$A$4955,$A677,ObservedSpeciesData!$D$2:$D$4955,$D677)),AVERAGEIFS(ObservedSpeciesData!X$2:X$4955,ObservedSpeciesData!$A$2:$A$4955,$A677,ObservedSpeciesData!$D$2:$D$4955,$D677),"")</f>
        <v>72.152112007141113</v>
      </c>
      <c r="Y677" s="23">
        <f>IF(ISNUMBER(AVERAGEIFS(ObservedSpeciesData!Y$2:Y$4955,ObservedSpeciesData!$A$2:$A$4955,$A677,ObservedSpeciesData!$D$2:$D$4955,$D677)),AVERAGEIFS(ObservedSpeciesData!Y$2:Y$4955,ObservedSpeciesData!$A$2:$A$4955,$A677,ObservedSpeciesData!$D$2:$D$4955,$D677),"")</f>
        <v>45.519002199172974</v>
      </c>
      <c r="Z677" s="23">
        <f>IF(ISNUMBER(AVERAGEIFS(ObservedSpeciesData!Z$2:Z$4955,ObservedSpeciesData!$A$2:$A$4955,$A677,ObservedSpeciesData!$D$2:$D$4955,$D677)),AVERAGEIFS(ObservedSpeciesData!Z$2:Z$4955,ObservedSpeciesData!$A$2:$A$4955,$A677,ObservedSpeciesData!$D$2:$D$4955,$D677),"")</f>
        <v>91.105475425720215</v>
      </c>
      <c r="AA677" s="23">
        <f>IF(ISNUMBER(AVERAGEIFS(ObservedSpeciesData!AA$2:AA$4955,ObservedSpeciesData!$A$2:$A$4955,$A677,ObservedSpeciesData!$D$2:$D$4955,$D677)),AVERAGEIFS(ObservedSpeciesData!AA$2:AA$4955,ObservedSpeciesData!$A$2:$A$4955,$A677,ObservedSpeciesData!$D$2:$D$4955,$D677),"")</f>
        <v>15.130389630794525</v>
      </c>
      <c r="AB677" s="24">
        <f>IF(ISNUMBER(AVERAGEIFS(ObservedSpeciesData!AB$2:AB$4955,ObservedSpeciesData!$A$2:$A$4955,$A677,ObservedSpeciesData!$D$2:$D$4955,$D677)),AVERAGEIFS(ObservedSpeciesData!AB$2:AB$4955,ObservedSpeciesData!$A$2:$A$4955,$A677,ObservedSpeciesData!$D$2:$D$4955,$D677),"")</f>
        <v>2.420862340927124E-2</v>
      </c>
      <c r="AC677" s="24">
        <f>IF(ISNUMBER(AVERAGEIFS(ObservedSpeciesData!AC$2:AC$4955,ObservedSpeciesData!$A$2:$A$4955,$A677,ObservedSpeciesData!$D$2:$D$4955,$D677)),AVERAGEIFS(ObservedSpeciesData!AC$2:AC$4955,ObservedSpeciesData!$A$2:$A$4955,$A677,ObservedSpeciesData!$D$2:$D$4955,$D677),"")</f>
        <v>2.420862340927124E-2</v>
      </c>
      <c r="AD677" s="23">
        <f>IF(ISNUMBER(AVERAGEIFS(ObservedSpeciesData!AD$2:AD$4955,ObservedSpeciesData!$A$2:$A$4955,$A677,ObservedSpeciesData!$D$2:$D$4955,$D677)),AVERAGEIFS(ObservedSpeciesData!AD$2:AD$4955,ObservedSpeciesData!$A$2:$A$4955,$A677,ObservedSpeciesData!$D$2:$D$4955,$D677),"")</f>
        <v>11.544337921142578</v>
      </c>
      <c r="AE677" s="24">
        <f>IF(ISNUMBER(AVERAGEIFS(ObservedSpeciesData!AE$2:AE$4955,ObservedSpeciesData!$A$2:$A$4955,$A677,ObservedSpeciesData!$D$2:$D$4955,$D677)),AVERAGEIFS(ObservedSpeciesData!AE$2:AE$4955,ObservedSpeciesData!$A$2:$A$4955,$A677,ObservedSpeciesData!$D$2:$D$4955,$D677),"")</f>
        <v>20.478474199405646</v>
      </c>
      <c r="AF677" s="23"/>
      <c r="AG677" s="24"/>
      <c r="AH677" s="23">
        <f>IF(ISNUMBER(AVERAGEIFS(ObservedSpeciesData!AH$2:AH$4955,ObservedSpeciesData!$A$2:$A$4955,$A677,ObservedSpeciesData!$D$2:$D$4955,$D677)),AVERAGEIFS(ObservedSpeciesData!AH$2:AH$4955,ObservedSpeciesData!$A$2:$A$4955,$A677,ObservedSpeciesData!$D$2:$D$4955,$D677),"")</f>
        <v>1.8371250000000003</v>
      </c>
      <c r="AI677" s="23">
        <f>IF(ISNUMBER(AVERAGEIFS(ObservedSpeciesData!AI$2:AI$4955,ObservedSpeciesData!$A$2:$A$4955,$A677,ObservedSpeciesData!$C$2:$C$4955,$C677,ObservedSpeciesData!$D$2:$D$4955,$D677)),AVERAGEIFS(ObservedSpeciesData!AI$2:AI$4955,ObservedSpeciesData!$A$2:$A$4955,$A677,ObservedSpeciesData!$C$2:$C$4955,$C677,ObservedSpeciesData!$D$2:$D$4955,$D677),"")</f>
        <v>11.84225</v>
      </c>
      <c r="AJ677" s="2">
        <f>COUNTIFS(ObservedSpeciesData!$A$2:$A$828,$A677,ObservedSpeciesData!$D$2:$D$828,$D677)</f>
        <v>0</v>
      </c>
      <c r="AK677" s="2">
        <f t="shared" si="10"/>
        <v>15</v>
      </c>
    </row>
    <row r="678" spans="1:37" x14ac:dyDescent="0.25">
      <c r="A678" s="14" t="s">
        <v>100</v>
      </c>
      <c r="B678" t="s">
        <v>98</v>
      </c>
      <c r="C678" t="s">
        <v>97</v>
      </c>
      <c r="D678" s="13">
        <v>42046</v>
      </c>
      <c r="E678">
        <v>1</v>
      </c>
      <c r="F678">
        <v>350</v>
      </c>
      <c r="G678" s="2" t="s">
        <v>89</v>
      </c>
      <c r="H678" s="2" t="s">
        <v>12</v>
      </c>
      <c r="I678">
        <v>6</v>
      </c>
      <c r="J678" s="2" t="s">
        <v>77</v>
      </c>
      <c r="K678" s="2">
        <f>IF(ISNUMBER(AVERAGEIFS(ObservedSpeciesData!K$2:K$4955,ObservedSpeciesData!$A$2:$A$4955,$A678,ObservedSpeciesData!$D$2:$D$4955,$D678)),AVERAGEIFS(ObservedSpeciesData!K$2:K$4955,ObservedSpeciesData!$A$2:$A$4955,$A678,ObservedSpeciesData!$D$2:$D$4955,$D678),"")</f>
        <v>350</v>
      </c>
      <c r="L678" s="26" t="str">
        <f>IF(ISNUMBER(AVERAGEIFS(ObservedSpeciesData!L$2:L$4955,ObservedSpeciesData!$A$2:$A$4955,$A678,ObservedSpeciesData!$D$2:$D$4955,$D678)),AVERAGEIFS(ObservedSpeciesData!L$2:L$4955,ObservedSpeciesData!$A$2:$A$4955,$A678,ObservedSpeciesData!$D$2:$D$4955,$D678),"")</f>
        <v/>
      </c>
      <c r="M678" s="23" t="str">
        <f>IF(ISNUMBER(AVERAGEIFS(ObservedSpeciesData!M$2:M$4955,ObservedSpeciesData!$A$2:$A$4955,$A678,ObservedSpeciesData!$D$2:$D$4955,$D678)),AVERAGEIFS(ObservedSpeciesData!M$2:M$4955,ObservedSpeciesData!$A$2:$A$4955,$A678,ObservedSpeciesData!$D$2:$D$4955,$D678),"")</f>
        <v/>
      </c>
      <c r="N678" s="23">
        <f>IF(ISNUMBER(AVERAGEIFS(ObservedSpeciesData!N$2:N$4955,ObservedSpeciesData!$A$2:$A$4955,$A678,ObservedSpeciesData!$D$2:$D$4955,$D678)),AVERAGEIFS(ObservedSpeciesData!N$2:N$4955,ObservedSpeciesData!$A$2:$A$4955,$A678,ObservedSpeciesData!$D$2:$D$4955,$D678),"")</f>
        <v>866.87955598569272</v>
      </c>
      <c r="O678" s="23">
        <f>IF(ISNUMBER(AVERAGEIFS(ObservedSpeciesData!O$2:O$4955,ObservedSpeciesData!$A$2:$A$4955,$A678,ObservedSpeciesData!$D$2:$D$4955,$D678)),AVERAGEIFS(ObservedSpeciesData!O$2:O$4955,ObservedSpeciesData!$A$2:$A$4955,$A678,ObservedSpeciesData!$D$2:$D$4955,$D678),"")</f>
        <v>86.687955598569275</v>
      </c>
      <c r="P678" s="23">
        <f>IF(ISNUMBER(AVERAGEIFS(ObservedSpeciesData!P$2:P$4955,ObservedSpeciesData!$A$2:$A$4955,$A678,ObservedSpeciesData!$C$2:$C$4955,$C678,ObservedSpeciesData!$D$2:$D$4955,$D678)),AVERAGEIFS(ObservedSpeciesData!P$2:P$4955,ObservedSpeciesData!$A$2:$A$4955,$A678,ObservedSpeciesData!$C$2:$C$4955,$C678,ObservedSpeciesData!$D$2:$D$4955,$D678),"")</f>
        <v>820.40784182440245</v>
      </c>
      <c r="Q678" s="23"/>
      <c r="R678" s="25" t="str">
        <f>IF(ISNUMBER(AVERAGEIFS(ObservedSpeciesData!R$2:R$4955,ObservedSpeciesData!$A$2:$A$4955,$A678,ObservedSpeciesData!$D$2:$D$4955,$D678)),AVERAGEIFS(ObservedSpeciesData!R$2:R$4955,ObservedSpeciesData!$A$2:$A$4955,$A678,ObservedSpeciesData!$D$2:$D$4955,$D678),"")</f>
        <v/>
      </c>
      <c r="S678" s="25" t="str">
        <f>IF(ISNUMBER(AVERAGEIFS(ObservedSpeciesData!S$2:S$4955,ObservedSpeciesData!$A$2:$A$4955,$A678,ObservedSpeciesData!$D$2:$D$4955,$D678)),AVERAGEIFS(ObservedSpeciesData!S$2:S$4955,ObservedSpeciesData!$A$2:$A$4955,$A678,ObservedSpeciesData!$D$2:$D$4955,$D678),"")</f>
        <v/>
      </c>
      <c r="T678" s="23" t="str">
        <f>IF(ISNUMBER(AVERAGEIFS(ObservedSpeciesData!T$2:T$4955,ObservedSpeciesData!$A$2:$A$4955,$A678,ObservedSpeciesData!$D$2:$D$4955,$D678)),AVERAGEIFS(ObservedSpeciesData!T$2:T$4955,ObservedSpeciesData!$A$2:$A$4955,$A678,ObservedSpeciesData!$D$2:$D$4955,$D678),"")</f>
        <v/>
      </c>
      <c r="U678" s="24" t="str">
        <f>IF(ISNUMBER(AVERAGEIFS(ObservedSpeciesData!U$2:U$4955,ObservedSpeciesData!$A$2:$A$4955,$A678,ObservedSpeciesData!$C$2:$C$4955,$C678,ObservedSpeciesData!$D$2:$D$4955,$D678)),AVERAGEIFS(ObservedSpeciesData!U$2:U$4955,ObservedSpeciesData!$A$2:$A$4955,$A678,ObservedSpeciesData!$C$2:$C$4955,$C678,ObservedSpeciesData!$D$2:$D$4955,$D678),"")</f>
        <v/>
      </c>
      <c r="V678" s="23">
        <f>IF(ISNUMBER(AVERAGEIFS(ObservedSpeciesData!V$2:V$4955,ObservedSpeciesData!$A$2:$A$4955,$A678,ObservedSpeciesData!$D$2:$D$4955,$D678)),AVERAGEIFS(ObservedSpeciesData!V$2:V$4955,ObservedSpeciesData!$A$2:$A$4955,$A678,ObservedSpeciesData!$D$2:$D$4955,$D678),"")</f>
        <v>24.296860694885254</v>
      </c>
      <c r="W678" s="23">
        <f>IF(ISNUMBER(AVERAGEIFS(ObservedSpeciesData!W$2:W$4955,ObservedSpeciesData!$A$2:$A$4955,$A678,ObservedSpeciesData!$D$2:$D$4955,$D678)),AVERAGEIFS(ObservedSpeciesData!W$2:W$4955,ObservedSpeciesData!$A$2:$A$4955,$A678,ObservedSpeciesData!$D$2:$D$4955,$D678),"")</f>
        <v>17.164785206317902</v>
      </c>
      <c r="X678" s="23">
        <f>IF(ISNUMBER(AVERAGEIFS(ObservedSpeciesData!X$2:X$4955,ObservedSpeciesData!$A$2:$A$4955,$A678,ObservedSpeciesData!$D$2:$D$4955,$D678)),AVERAGEIFS(ObservedSpeciesData!X$2:X$4955,ObservedSpeciesData!$A$2:$A$4955,$A678,ObservedSpeciesData!$D$2:$D$4955,$D678),"")</f>
        <v>73.129502773284912</v>
      </c>
      <c r="Y678" s="23">
        <f>IF(ISNUMBER(AVERAGEIFS(ObservedSpeciesData!Y$2:Y$4955,ObservedSpeciesData!$A$2:$A$4955,$A678,ObservedSpeciesData!$D$2:$D$4955,$D678)),AVERAGEIFS(ObservedSpeciesData!Y$2:Y$4955,ObservedSpeciesData!$A$2:$A$4955,$A678,ObservedSpeciesData!$D$2:$D$4955,$D678),"")</f>
        <v>44.72205924987793</v>
      </c>
      <c r="Z678" s="23">
        <f>IF(ISNUMBER(AVERAGEIFS(ObservedSpeciesData!Z$2:Z$4955,ObservedSpeciesData!$A$2:$A$4955,$A678,ObservedSpeciesData!$D$2:$D$4955,$D678)),AVERAGEIFS(ObservedSpeciesData!Z$2:Z$4955,ObservedSpeciesData!$A$2:$A$4955,$A678,ObservedSpeciesData!$D$2:$D$4955,$D678),"")</f>
        <v>90.268099308013916</v>
      </c>
      <c r="AA678" s="23">
        <f>IF(ISNUMBER(AVERAGEIFS(ObservedSpeciesData!AA$2:AA$4955,ObservedSpeciesData!$A$2:$A$4955,$A678,ObservedSpeciesData!$D$2:$D$4955,$D678)),AVERAGEIFS(ObservedSpeciesData!AA$2:AA$4955,ObservedSpeciesData!$A$2:$A$4955,$A678,ObservedSpeciesData!$D$2:$D$4955,$D678),"")</f>
        <v>17.125493288040161</v>
      </c>
      <c r="AB678" s="24">
        <f>IF(ISNUMBER(AVERAGEIFS(ObservedSpeciesData!AB$2:AB$4955,ObservedSpeciesData!$A$2:$A$4955,$A678,ObservedSpeciesData!$D$2:$D$4955,$D678)),AVERAGEIFS(ObservedSpeciesData!AB$2:AB$4955,ObservedSpeciesData!$A$2:$A$4955,$A678,ObservedSpeciesData!$D$2:$D$4955,$D678),"")</f>
        <v>2.7400789260864259E-2</v>
      </c>
      <c r="AC678" s="24">
        <f>IF(ISNUMBER(AVERAGEIFS(ObservedSpeciesData!AC$2:AC$4955,ObservedSpeciesData!$A$2:$A$4955,$A678,ObservedSpeciesData!$D$2:$D$4955,$D678)),AVERAGEIFS(ObservedSpeciesData!AC$2:AC$4955,ObservedSpeciesData!$A$2:$A$4955,$A678,ObservedSpeciesData!$D$2:$D$4955,$D678),"")</f>
        <v>2.7400789260864259E-2</v>
      </c>
      <c r="AD678" s="23">
        <f>IF(ISNUMBER(AVERAGEIFS(ObservedSpeciesData!AD$2:AD$4955,ObservedSpeciesData!$A$2:$A$4955,$A678,ObservedSpeciesData!$D$2:$D$4955,$D678)),AVERAGEIFS(ObservedSpeciesData!AD$2:AD$4955,ObservedSpeciesData!$A$2:$A$4955,$A678,ObservedSpeciesData!$D$2:$D$4955,$D678),"")</f>
        <v>11.700720443725587</v>
      </c>
      <c r="AE678" s="24">
        <f>IF(ISNUMBER(AVERAGEIFS(ObservedSpeciesData!AE$2:AE$4955,ObservedSpeciesData!$A$2:$A$4955,$A678,ObservedSpeciesData!$D$2:$D$4955,$D678)),AVERAGEIFS(ObservedSpeciesData!AE$2:AE$4955,ObservedSpeciesData!$A$2:$A$4955,$A678,ObservedSpeciesData!$D$2:$D$4955,$D678),"")</f>
        <v>21.156395204745827</v>
      </c>
      <c r="AF678" s="23"/>
      <c r="AG678" s="24"/>
      <c r="AH678" s="23">
        <f>IF(ISNUMBER(AVERAGEIFS(ObservedSpeciesData!AH$2:AH$4955,ObservedSpeciesData!$A$2:$A$4955,$A678,ObservedSpeciesData!$D$2:$D$4955,$D678)),AVERAGEIFS(ObservedSpeciesData!AH$2:AH$4955,ObservedSpeciesData!$A$2:$A$4955,$A678,ObservedSpeciesData!$D$2:$D$4955,$D678),"")</f>
        <v>2.3704999999999998</v>
      </c>
      <c r="AI678" s="23">
        <f>IF(ISNUMBER(AVERAGEIFS(ObservedSpeciesData!AI$2:AI$4955,ObservedSpeciesData!$A$2:$A$4955,$A678,ObservedSpeciesData!$C$2:$C$4955,$C678,ObservedSpeciesData!$D$2:$D$4955,$D678)),AVERAGEIFS(ObservedSpeciesData!AI$2:AI$4955,ObservedSpeciesData!$A$2:$A$4955,$A678,ObservedSpeciesData!$C$2:$C$4955,$C678,ObservedSpeciesData!$D$2:$D$4955,$D678),"")</f>
        <v>17.94125</v>
      </c>
      <c r="AJ678" s="2">
        <f>COUNTIFS(ObservedSpeciesData!$A$2:$A$828,$A678,ObservedSpeciesData!$D$2:$D$828,$D678)</f>
        <v>0</v>
      </c>
      <c r="AK678" s="2">
        <f t="shared" si="10"/>
        <v>15</v>
      </c>
    </row>
    <row r="679" spans="1:37" x14ac:dyDescent="0.25">
      <c r="A679" s="14" t="s">
        <v>99</v>
      </c>
      <c r="B679" t="s">
        <v>98</v>
      </c>
      <c r="C679" t="s">
        <v>97</v>
      </c>
      <c r="D679" s="13">
        <v>42046</v>
      </c>
      <c r="E679">
        <v>1</v>
      </c>
      <c r="F679">
        <v>500</v>
      </c>
      <c r="G679" s="2" t="s">
        <v>89</v>
      </c>
      <c r="H679" s="2" t="s">
        <v>12</v>
      </c>
      <c r="I679">
        <v>6</v>
      </c>
      <c r="J679" s="2" t="s">
        <v>77</v>
      </c>
      <c r="K679" s="2">
        <f>IF(ISNUMBER(AVERAGEIFS(ObservedSpeciesData!K$2:K$4955,ObservedSpeciesData!$A$2:$A$4955,$A679,ObservedSpeciesData!$D$2:$D$4955,$D679)),AVERAGEIFS(ObservedSpeciesData!K$2:K$4955,ObservedSpeciesData!$A$2:$A$4955,$A679,ObservedSpeciesData!$D$2:$D$4955,$D679),"")</f>
        <v>450</v>
      </c>
      <c r="L679" s="26" t="str">
        <f>IF(ISNUMBER(AVERAGEIFS(ObservedSpeciesData!L$2:L$4955,ObservedSpeciesData!$A$2:$A$4955,$A679,ObservedSpeciesData!$D$2:$D$4955,$D679)),AVERAGEIFS(ObservedSpeciesData!L$2:L$4955,ObservedSpeciesData!$A$2:$A$4955,$A679,ObservedSpeciesData!$D$2:$D$4955,$D679),"")</f>
        <v/>
      </c>
      <c r="M679" s="23" t="str">
        <f>IF(ISNUMBER(AVERAGEIFS(ObservedSpeciesData!M$2:M$4955,ObservedSpeciesData!$A$2:$A$4955,$A679,ObservedSpeciesData!$D$2:$D$4955,$D679)),AVERAGEIFS(ObservedSpeciesData!M$2:M$4955,ObservedSpeciesData!$A$2:$A$4955,$A679,ObservedSpeciesData!$D$2:$D$4955,$D679),"")</f>
        <v/>
      </c>
      <c r="N679" s="23">
        <f>IF(ISNUMBER(AVERAGEIFS(ObservedSpeciesData!N$2:N$4955,ObservedSpeciesData!$A$2:$A$4955,$A679,ObservedSpeciesData!$D$2:$D$4955,$D679)),AVERAGEIFS(ObservedSpeciesData!N$2:N$4955,ObservedSpeciesData!$A$2:$A$4955,$A679,ObservedSpeciesData!$D$2:$D$4955,$D679),"")</f>
        <v>1082.1867774838404</v>
      </c>
      <c r="O679" s="23">
        <f>IF(ISNUMBER(AVERAGEIFS(ObservedSpeciesData!O$2:O$4955,ObservedSpeciesData!$A$2:$A$4955,$A679,ObservedSpeciesData!$D$2:$D$4955,$D679)),AVERAGEIFS(ObservedSpeciesData!O$2:O$4955,ObservedSpeciesData!$A$2:$A$4955,$A679,ObservedSpeciesData!$D$2:$D$4955,$D679),"")</f>
        <v>108.21867774838405</v>
      </c>
      <c r="P679" s="23">
        <f>IF(ISNUMBER(AVERAGEIFS(ObservedSpeciesData!P$2:P$4955,ObservedSpeciesData!$A$2:$A$4955,$A679,ObservedSpeciesData!$C$2:$C$4955,$C679,ObservedSpeciesData!$D$2:$D$4955,$D679)),AVERAGEIFS(ObservedSpeciesData!P$2:P$4955,ObservedSpeciesData!$A$2:$A$4955,$A679,ObservedSpeciesData!$C$2:$C$4955,$C679,ObservedSpeciesData!$D$2:$D$4955,$D679),"")</f>
        <v>952.17977838570971</v>
      </c>
      <c r="Q679" s="23"/>
      <c r="R679" s="25" t="str">
        <f>IF(ISNUMBER(AVERAGEIFS(ObservedSpeciesData!R$2:R$4955,ObservedSpeciesData!$A$2:$A$4955,$A679,ObservedSpeciesData!$D$2:$D$4955,$D679)),AVERAGEIFS(ObservedSpeciesData!R$2:R$4955,ObservedSpeciesData!$A$2:$A$4955,$A679,ObservedSpeciesData!$D$2:$D$4955,$D679),"")</f>
        <v/>
      </c>
      <c r="S679" s="25" t="str">
        <f>IF(ISNUMBER(AVERAGEIFS(ObservedSpeciesData!S$2:S$4955,ObservedSpeciesData!$A$2:$A$4955,$A679,ObservedSpeciesData!$D$2:$D$4955,$D679)),AVERAGEIFS(ObservedSpeciesData!S$2:S$4955,ObservedSpeciesData!$A$2:$A$4955,$A679,ObservedSpeciesData!$D$2:$D$4955,$D679),"")</f>
        <v/>
      </c>
      <c r="T679" s="23" t="str">
        <f>IF(ISNUMBER(AVERAGEIFS(ObservedSpeciesData!T$2:T$4955,ObservedSpeciesData!$A$2:$A$4955,$A679,ObservedSpeciesData!$D$2:$D$4955,$D679)),AVERAGEIFS(ObservedSpeciesData!T$2:T$4955,ObservedSpeciesData!$A$2:$A$4955,$A679,ObservedSpeciesData!$D$2:$D$4955,$D679),"")</f>
        <v/>
      </c>
      <c r="U679" s="24" t="str">
        <f>IF(ISNUMBER(AVERAGEIFS(ObservedSpeciesData!U$2:U$4955,ObservedSpeciesData!$A$2:$A$4955,$A679,ObservedSpeciesData!$C$2:$C$4955,$C679,ObservedSpeciesData!$D$2:$D$4955,$D679)),AVERAGEIFS(ObservedSpeciesData!U$2:U$4955,ObservedSpeciesData!$A$2:$A$4955,$A679,ObservedSpeciesData!$C$2:$C$4955,$C679,ObservedSpeciesData!$D$2:$D$4955,$D679),"")</f>
        <v/>
      </c>
      <c r="V679" s="23">
        <f>IF(ISNUMBER(AVERAGEIFS(ObservedSpeciesData!V$2:V$4955,ObservedSpeciesData!$A$2:$A$4955,$A679,ObservedSpeciesData!$D$2:$D$4955,$D679)),AVERAGEIFS(ObservedSpeciesData!V$2:V$4955,ObservedSpeciesData!$A$2:$A$4955,$A679,ObservedSpeciesData!$D$2:$D$4955,$D679),"")</f>
        <v>24.160452842712402</v>
      </c>
      <c r="W679" s="23">
        <f>IF(ISNUMBER(AVERAGEIFS(ObservedSpeciesData!W$2:W$4955,ObservedSpeciesData!$A$2:$A$4955,$A679,ObservedSpeciesData!$D$2:$D$4955,$D679)),AVERAGEIFS(ObservedSpeciesData!W$2:W$4955,ObservedSpeciesData!$A$2:$A$4955,$A679,ObservedSpeciesData!$D$2:$D$4955,$D679),"")</f>
        <v>17.369286477565765</v>
      </c>
      <c r="X679" s="23">
        <f>IF(ISNUMBER(AVERAGEIFS(ObservedSpeciesData!X$2:X$4955,ObservedSpeciesData!$A$2:$A$4955,$A679,ObservedSpeciesData!$D$2:$D$4955,$D679)),AVERAGEIFS(ObservedSpeciesData!X$2:X$4955,ObservedSpeciesData!$A$2:$A$4955,$A679,ObservedSpeciesData!$D$2:$D$4955,$D679),"")</f>
        <v>73.763081073760986</v>
      </c>
      <c r="Y679" s="23">
        <f>IF(ISNUMBER(AVERAGEIFS(ObservedSpeciesData!Y$2:Y$4955,ObservedSpeciesData!$A$2:$A$4955,$A679,ObservedSpeciesData!$D$2:$D$4955,$D679)),AVERAGEIFS(ObservedSpeciesData!Y$2:Y$4955,ObservedSpeciesData!$A$2:$A$4955,$A679,ObservedSpeciesData!$D$2:$D$4955,$D679),"")</f>
        <v>43.012874603271484</v>
      </c>
      <c r="Z679" s="23">
        <f>IF(ISNUMBER(AVERAGEIFS(ObservedSpeciesData!Z$2:Z$4955,ObservedSpeciesData!$A$2:$A$4955,$A679,ObservedSpeciesData!$D$2:$D$4955,$D679)),AVERAGEIFS(ObservedSpeciesData!Z$2:Z$4955,ObservedSpeciesData!$A$2:$A$4955,$A679,ObservedSpeciesData!$D$2:$D$4955,$D679),"")</f>
        <v>90.43544864654541</v>
      </c>
      <c r="AA679" s="23">
        <f>IF(ISNUMBER(AVERAGEIFS(ObservedSpeciesData!AA$2:AA$4955,ObservedSpeciesData!$A$2:$A$4955,$A679,ObservedSpeciesData!$D$2:$D$4955,$D679)),AVERAGEIFS(ObservedSpeciesData!AA$2:AA$4955,ObservedSpeciesData!$A$2:$A$4955,$A679,ObservedSpeciesData!$D$2:$D$4955,$D679),"")</f>
        <v>18.050713717937469</v>
      </c>
      <c r="AB679" s="24">
        <f>IF(ISNUMBER(AVERAGEIFS(ObservedSpeciesData!AB$2:AB$4955,ObservedSpeciesData!$A$2:$A$4955,$A679,ObservedSpeciesData!$D$2:$D$4955,$D679)),AVERAGEIFS(ObservedSpeciesData!AB$2:AB$4955,ObservedSpeciesData!$A$2:$A$4955,$A679,ObservedSpeciesData!$D$2:$D$4955,$D679),"")</f>
        <v>2.8881141948699954E-2</v>
      </c>
      <c r="AC679" s="24">
        <f>IF(ISNUMBER(AVERAGEIFS(ObservedSpeciesData!AC$2:AC$4955,ObservedSpeciesData!$A$2:$A$4955,$A679,ObservedSpeciesData!$D$2:$D$4955,$D679)),AVERAGEIFS(ObservedSpeciesData!AC$2:AC$4955,ObservedSpeciesData!$A$2:$A$4955,$A679,ObservedSpeciesData!$D$2:$D$4955,$D679),"")</f>
        <v>2.8881141948699954E-2</v>
      </c>
      <c r="AD679" s="23">
        <f>IF(ISNUMBER(AVERAGEIFS(ObservedSpeciesData!AD$2:AD$4955,ObservedSpeciesData!$A$2:$A$4955,$A679,ObservedSpeciesData!$D$2:$D$4955,$D679)),AVERAGEIFS(ObservedSpeciesData!AD$2:AD$4955,ObservedSpeciesData!$A$2:$A$4955,$A679,ObservedSpeciesData!$D$2:$D$4955,$D679),"")</f>
        <v>11.802092971801759</v>
      </c>
      <c r="AE679" s="24">
        <f>IF(ISNUMBER(AVERAGEIFS(ObservedSpeciesData!AE$2:AE$4955,ObservedSpeciesData!$A$2:$A$4955,$A679,ObservedSpeciesData!$D$2:$D$4955,$D679)),AVERAGEIFS(ObservedSpeciesData!AE$2:AE$4955,ObservedSpeciesData!$A$2:$A$4955,$A679,ObservedSpeciesData!$D$2:$D$4955,$D679),"")</f>
        <v>19.076907291378017</v>
      </c>
      <c r="AF679" s="23"/>
      <c r="AG679" s="24"/>
      <c r="AH679" s="23">
        <f>IF(ISNUMBER(AVERAGEIFS(ObservedSpeciesData!AH$2:AH$4955,ObservedSpeciesData!$A$2:$A$4955,$A679,ObservedSpeciesData!$D$2:$D$4955,$D679)),AVERAGEIFS(ObservedSpeciesData!AH$2:AH$4955,ObservedSpeciesData!$A$2:$A$4955,$A679,ObservedSpeciesData!$D$2:$D$4955,$D679),"")</f>
        <v>3.1788750000000001</v>
      </c>
      <c r="AI679" s="23">
        <f>IF(ISNUMBER(AVERAGEIFS(ObservedSpeciesData!AI$2:AI$4955,ObservedSpeciesData!$A$2:$A$4955,$A679,ObservedSpeciesData!$C$2:$C$4955,$C679,ObservedSpeciesData!$D$2:$D$4955,$D679)),AVERAGEIFS(ObservedSpeciesData!AI$2:AI$4955,ObservedSpeciesData!$A$2:$A$4955,$A679,ObservedSpeciesData!$C$2:$C$4955,$C679,ObservedSpeciesData!$D$2:$D$4955,$D679),"")</f>
        <v>23.134500000000003</v>
      </c>
      <c r="AJ679" s="2">
        <f>COUNTIFS(ObservedSpeciesData!$A$2:$A$828,$A679,ObservedSpeciesData!$D$2:$D$828,$D679)</f>
        <v>0</v>
      </c>
      <c r="AK679" s="2">
        <f t="shared" si="10"/>
        <v>15</v>
      </c>
    </row>
    <row r="680" spans="1:37" x14ac:dyDescent="0.25">
      <c r="A680" s="14" t="s">
        <v>104</v>
      </c>
      <c r="B680" t="s">
        <v>98</v>
      </c>
      <c r="C680" t="s">
        <v>97</v>
      </c>
      <c r="D680" s="13">
        <v>42073</v>
      </c>
      <c r="E680">
        <v>1</v>
      </c>
      <c r="F680">
        <v>0</v>
      </c>
      <c r="G680" s="2" t="s">
        <v>89</v>
      </c>
      <c r="H680" s="2" t="s">
        <v>12</v>
      </c>
      <c r="I680">
        <v>7</v>
      </c>
      <c r="J680" s="2" t="s">
        <v>77</v>
      </c>
      <c r="K680" s="2">
        <f>IF(ISNUMBER(AVERAGEIFS(ObservedSpeciesData!K$2:K$4955,ObservedSpeciesData!$A$2:$A$4955,$A680,ObservedSpeciesData!$D$2:$D$4955,$D680)),AVERAGEIFS(ObservedSpeciesData!K$2:K$4955,ObservedSpeciesData!$A$2:$A$4955,$A680,ObservedSpeciesData!$D$2:$D$4955,$D680),"")</f>
        <v>0</v>
      </c>
      <c r="L680" s="26" t="str">
        <f>IF(ISNUMBER(AVERAGEIFS(ObservedSpeciesData!L$2:L$4955,ObservedSpeciesData!$A$2:$A$4955,$A680,ObservedSpeciesData!$D$2:$D$4955,$D680)),AVERAGEIFS(ObservedSpeciesData!L$2:L$4955,ObservedSpeciesData!$A$2:$A$4955,$A680,ObservedSpeciesData!$D$2:$D$4955,$D680),"")</f>
        <v/>
      </c>
      <c r="M680" s="23" t="str">
        <f>IF(ISNUMBER(AVERAGEIFS(ObservedSpeciesData!M$2:M$4955,ObservedSpeciesData!$A$2:$A$4955,$A680,ObservedSpeciesData!$D$2:$D$4955,$D680)),AVERAGEIFS(ObservedSpeciesData!M$2:M$4955,ObservedSpeciesData!$A$2:$A$4955,$A680,ObservedSpeciesData!$D$2:$D$4955,$D680),"")</f>
        <v/>
      </c>
      <c r="N680" s="23">
        <f>IF(ISNUMBER(AVERAGEIFS(ObservedSpeciesData!N$2:N$4955,ObservedSpeciesData!$A$2:$A$4955,$A680,ObservedSpeciesData!$D$2:$D$4955,$D680)),AVERAGEIFS(ObservedSpeciesData!N$2:N$4955,ObservedSpeciesData!$A$2:$A$4955,$A680,ObservedSpeciesData!$D$2:$D$4955,$D680),"")</f>
        <v>390.83494254734427</v>
      </c>
      <c r="O680" s="23">
        <f>IF(ISNUMBER(AVERAGEIFS(ObservedSpeciesData!O$2:O$4955,ObservedSpeciesData!$A$2:$A$4955,$A680,ObservedSpeciesData!$D$2:$D$4955,$D680)),AVERAGEIFS(ObservedSpeciesData!O$2:O$4955,ObservedSpeciesData!$A$2:$A$4955,$A680,ObservedSpeciesData!$D$2:$D$4955,$D680),"")</f>
        <v>39.083494254734426</v>
      </c>
      <c r="P680" s="23">
        <f>IF(ISNUMBER(AVERAGEIFS(ObservedSpeciesData!P$2:P$4955,ObservedSpeciesData!$A$2:$A$4955,$A680,ObservedSpeciesData!$C$2:$C$4955,$C680,ObservedSpeciesData!$D$2:$D$4955,$D680)),AVERAGEIFS(ObservedSpeciesData!P$2:P$4955,ObservedSpeciesData!$A$2:$A$4955,$A680,ObservedSpeciesData!$C$2:$C$4955,$C680,ObservedSpeciesData!$D$2:$D$4955,$D680),"")</f>
        <v>388.12544753171943</v>
      </c>
      <c r="Q680" s="23"/>
      <c r="R680" s="25" t="str">
        <f>IF(ISNUMBER(AVERAGEIFS(ObservedSpeciesData!R$2:R$4955,ObservedSpeciesData!$A$2:$A$4955,$A680,ObservedSpeciesData!$D$2:$D$4955,$D680)),AVERAGEIFS(ObservedSpeciesData!R$2:R$4955,ObservedSpeciesData!$A$2:$A$4955,$A680,ObservedSpeciesData!$D$2:$D$4955,$D680),"")</f>
        <v/>
      </c>
      <c r="S680" s="25" t="str">
        <f>IF(ISNUMBER(AVERAGEIFS(ObservedSpeciesData!S$2:S$4955,ObservedSpeciesData!$A$2:$A$4955,$A680,ObservedSpeciesData!$D$2:$D$4955,$D680)),AVERAGEIFS(ObservedSpeciesData!S$2:S$4955,ObservedSpeciesData!$A$2:$A$4955,$A680,ObservedSpeciesData!$D$2:$D$4955,$D680),"")</f>
        <v/>
      </c>
      <c r="T680" s="23" t="str">
        <f>IF(ISNUMBER(AVERAGEIFS(ObservedSpeciesData!T$2:T$4955,ObservedSpeciesData!$A$2:$A$4955,$A680,ObservedSpeciesData!$D$2:$D$4955,$D680)),AVERAGEIFS(ObservedSpeciesData!T$2:T$4955,ObservedSpeciesData!$A$2:$A$4955,$A680,ObservedSpeciesData!$D$2:$D$4955,$D680),"")</f>
        <v/>
      </c>
      <c r="U680" s="24" t="str">
        <f>IF(ISNUMBER(AVERAGEIFS(ObservedSpeciesData!U$2:U$4955,ObservedSpeciesData!$A$2:$A$4955,$A680,ObservedSpeciesData!$C$2:$C$4955,$C680,ObservedSpeciesData!$D$2:$D$4955,$D680)),AVERAGEIFS(ObservedSpeciesData!U$2:U$4955,ObservedSpeciesData!$A$2:$A$4955,$A680,ObservedSpeciesData!$C$2:$C$4955,$C680,ObservedSpeciesData!$D$2:$D$4955,$D680),"")</f>
        <v/>
      </c>
      <c r="V680" s="23">
        <f>IF(ISNUMBER(AVERAGEIFS(ObservedSpeciesData!V$2:V$4955,ObservedSpeciesData!$A$2:$A$4955,$A680,ObservedSpeciesData!$D$2:$D$4955,$D680)),AVERAGEIFS(ObservedSpeciesData!V$2:V$4955,ObservedSpeciesData!$A$2:$A$4955,$A680,ObservedSpeciesData!$D$2:$D$4955,$D680),"")</f>
        <v>26.404232859611511</v>
      </c>
      <c r="W680" s="23">
        <f>IF(ISNUMBER(AVERAGEIFS(ObservedSpeciesData!W$2:W$4955,ObservedSpeciesData!$A$2:$A$4955,$A680,ObservedSpeciesData!$D$2:$D$4955,$D680)),AVERAGEIFS(ObservedSpeciesData!W$2:W$4955,ObservedSpeciesData!$A$2:$A$4955,$A680,ObservedSpeciesData!$D$2:$D$4955,$D680),"")</f>
        <v>13.655309438705444</v>
      </c>
      <c r="X680" s="23">
        <f>IF(ISNUMBER(AVERAGEIFS(ObservedSpeciesData!X$2:X$4955,ObservedSpeciesData!$A$2:$A$4955,$A680,ObservedSpeciesData!$D$2:$D$4955,$D680)),AVERAGEIFS(ObservedSpeciesData!X$2:X$4955,ObservedSpeciesData!$A$2:$A$4955,$A680,ObservedSpeciesData!$D$2:$D$4955,$D680),"")</f>
        <v>70.909939765930176</v>
      </c>
      <c r="Y680" s="23">
        <f>IF(ISNUMBER(AVERAGEIFS(ObservedSpeciesData!Y$2:Y$4955,ObservedSpeciesData!$A$2:$A$4955,$A680,ObservedSpeciesData!$D$2:$D$4955,$D680)),AVERAGEIFS(ObservedSpeciesData!Y$2:Y$4955,ObservedSpeciesData!$A$2:$A$4955,$A680,ObservedSpeciesData!$D$2:$D$4955,$D680),"")</f>
        <v>46.67085599899292</v>
      </c>
      <c r="Z680" s="23">
        <f>IF(ISNUMBER(AVERAGEIFS(ObservedSpeciesData!Z$2:Z$4955,ObservedSpeciesData!$A$2:$A$4955,$A680,ObservedSpeciesData!$D$2:$D$4955,$D680)),AVERAGEIFS(ObservedSpeciesData!Z$2:Z$4955,ObservedSpeciesData!$A$2:$A$4955,$A680,ObservedSpeciesData!$D$2:$D$4955,$D680),"")</f>
        <v>90.125631809234619</v>
      </c>
      <c r="AA680" s="23">
        <f>IF(ISNUMBER(AVERAGEIFS(ObservedSpeciesData!AA$2:AA$4955,ObservedSpeciesData!$A$2:$A$4955,$A680,ObservedSpeciesData!$D$2:$D$4955,$D680)),AVERAGEIFS(ObservedSpeciesData!AA$2:AA$4955,ObservedSpeciesData!$A$2:$A$4955,$A680,ObservedSpeciesData!$D$2:$D$4955,$D680),"")</f>
        <v>16.201451420783997</v>
      </c>
      <c r="AB680" s="24">
        <f>IF(ISNUMBER(AVERAGEIFS(ObservedSpeciesData!AB$2:AB$4955,ObservedSpeciesData!$A$2:$A$4955,$A680,ObservedSpeciesData!$D$2:$D$4955,$D680)),AVERAGEIFS(ObservedSpeciesData!AB$2:AB$4955,ObservedSpeciesData!$A$2:$A$4955,$A680,ObservedSpeciesData!$D$2:$D$4955,$D680),"")</f>
        <v>2.5922322273254396E-2</v>
      </c>
      <c r="AC680" s="24">
        <f>IF(ISNUMBER(AVERAGEIFS(ObservedSpeciesData!AC$2:AC$4955,ObservedSpeciesData!$A$2:$A$4955,$A680,ObservedSpeciesData!$D$2:$D$4955,$D680)),AVERAGEIFS(ObservedSpeciesData!AC$2:AC$4955,ObservedSpeciesData!$A$2:$A$4955,$A680,ObservedSpeciesData!$D$2:$D$4955,$D680),"")</f>
        <v>2.5922322273254396E-2</v>
      </c>
      <c r="AD680" s="23">
        <f>IF(ISNUMBER(AVERAGEIFS(ObservedSpeciesData!AD$2:AD$4955,ObservedSpeciesData!$A$2:$A$4955,$A680,ObservedSpeciesData!$D$2:$D$4955,$D680)),AVERAGEIFS(ObservedSpeciesData!AD$2:AD$4955,ObservedSpeciesData!$A$2:$A$4955,$A680,ObservedSpeciesData!$D$2:$D$4955,$D680),"")</f>
        <v>11.345590362548826</v>
      </c>
      <c r="AE680" s="24">
        <f>IF(ISNUMBER(AVERAGEIFS(ObservedSpeciesData!AE$2:AE$4955,ObservedSpeciesData!$A$2:$A$4955,$A680,ObservedSpeciesData!$D$2:$D$4955,$D680)),AVERAGEIFS(ObservedSpeciesData!AE$2:AE$4955,ObservedSpeciesData!$A$2:$A$4955,$A680,ObservedSpeciesData!$D$2:$D$4955,$D680),"")</f>
        <v>15.764356551915919</v>
      </c>
      <c r="AF680" s="23"/>
      <c r="AG680" s="24"/>
      <c r="AH680" s="23">
        <f>IF(ISNUMBER(AVERAGEIFS(ObservedSpeciesData!AH$2:AH$4955,ObservedSpeciesData!$A$2:$A$4955,$A680,ObservedSpeciesData!$D$2:$D$4955,$D680)),AVERAGEIFS(ObservedSpeciesData!AH$2:AH$4955,ObservedSpeciesData!$A$2:$A$4955,$A680,ObservedSpeciesData!$D$2:$D$4955,$D680),"")</f>
        <v>1.00125</v>
      </c>
      <c r="AI680" s="23">
        <f>IF(ISNUMBER(AVERAGEIFS(ObservedSpeciesData!AI$2:AI$4955,ObservedSpeciesData!$A$2:$A$4955,$A680,ObservedSpeciesData!$C$2:$C$4955,$C680,ObservedSpeciesData!$D$2:$D$4955,$D680)),AVERAGEIFS(ObservedSpeciesData!AI$2:AI$4955,ObservedSpeciesData!$A$2:$A$4955,$A680,ObservedSpeciesData!$C$2:$C$4955,$C680,ObservedSpeciesData!$D$2:$D$4955,$D680),"")</f>
        <v>8.2439999999999998</v>
      </c>
      <c r="AJ680" s="2">
        <f>COUNTIFS(ObservedSpeciesData!$A$2:$A$828,$A680,ObservedSpeciesData!$D$2:$D$828,$D680)</f>
        <v>0</v>
      </c>
      <c r="AK680" s="2">
        <f t="shared" si="10"/>
        <v>15</v>
      </c>
    </row>
    <row r="681" spans="1:37" x14ac:dyDescent="0.25">
      <c r="A681" s="14" t="s">
        <v>103</v>
      </c>
      <c r="B681" t="s">
        <v>98</v>
      </c>
      <c r="C681" t="s">
        <v>97</v>
      </c>
      <c r="D681" s="13">
        <v>42073</v>
      </c>
      <c r="E681">
        <v>1</v>
      </c>
      <c r="F681">
        <v>50</v>
      </c>
      <c r="G681" s="2" t="s">
        <v>89</v>
      </c>
      <c r="H681" s="2" t="s">
        <v>12</v>
      </c>
      <c r="I681">
        <v>7</v>
      </c>
      <c r="J681" s="2" t="s">
        <v>77</v>
      </c>
      <c r="K681" s="2">
        <f>IF(ISNUMBER(AVERAGEIFS(ObservedSpeciesData!K$2:K$4955,ObservedSpeciesData!$A$2:$A$4955,$A681,ObservedSpeciesData!$D$2:$D$4955,$D681)),AVERAGEIFS(ObservedSpeciesData!K$2:K$4955,ObservedSpeciesData!$A$2:$A$4955,$A681,ObservedSpeciesData!$D$2:$D$4955,$D681),"")</f>
        <v>45</v>
      </c>
      <c r="L681" s="26" t="str">
        <f>IF(ISNUMBER(AVERAGEIFS(ObservedSpeciesData!L$2:L$4955,ObservedSpeciesData!$A$2:$A$4955,$A681,ObservedSpeciesData!$D$2:$D$4955,$D681)),AVERAGEIFS(ObservedSpeciesData!L$2:L$4955,ObservedSpeciesData!$A$2:$A$4955,$A681,ObservedSpeciesData!$D$2:$D$4955,$D681),"")</f>
        <v/>
      </c>
      <c r="M681" s="23" t="str">
        <f>IF(ISNUMBER(AVERAGEIFS(ObservedSpeciesData!M$2:M$4955,ObservedSpeciesData!$A$2:$A$4955,$A681,ObservedSpeciesData!$D$2:$D$4955,$D681)),AVERAGEIFS(ObservedSpeciesData!M$2:M$4955,ObservedSpeciesData!$A$2:$A$4955,$A681,ObservedSpeciesData!$D$2:$D$4955,$D681),"")</f>
        <v/>
      </c>
      <c r="N681" s="23">
        <f>IF(ISNUMBER(AVERAGEIFS(ObservedSpeciesData!N$2:N$4955,ObservedSpeciesData!$A$2:$A$4955,$A681,ObservedSpeciesData!$D$2:$D$4955,$D681)),AVERAGEIFS(ObservedSpeciesData!N$2:N$4955,ObservedSpeciesData!$A$2:$A$4955,$A681,ObservedSpeciesData!$D$2:$D$4955,$D681),"")</f>
        <v>466.95085322725339</v>
      </c>
      <c r="O681" s="23">
        <f>IF(ISNUMBER(AVERAGEIFS(ObservedSpeciesData!O$2:O$4955,ObservedSpeciesData!$A$2:$A$4955,$A681,ObservedSpeciesData!$D$2:$D$4955,$D681)),AVERAGEIFS(ObservedSpeciesData!O$2:O$4955,ObservedSpeciesData!$A$2:$A$4955,$A681,ObservedSpeciesData!$D$2:$D$4955,$D681),"")</f>
        <v>46.695085322725348</v>
      </c>
      <c r="P681" s="23">
        <f>IF(ISNUMBER(AVERAGEIFS(ObservedSpeciesData!P$2:P$4955,ObservedSpeciesData!$A$2:$A$4955,$A681,ObservedSpeciesData!$C$2:$C$4955,$C681,ObservedSpeciesData!$D$2:$D$4955,$D681)),AVERAGEIFS(ObservedSpeciesData!P$2:P$4955,ObservedSpeciesData!$A$2:$A$4955,$A681,ObservedSpeciesData!$C$2:$C$4955,$C681,ObservedSpeciesData!$D$2:$D$4955,$D681),"")</f>
        <v>401.09797200702053</v>
      </c>
      <c r="Q681" s="23"/>
      <c r="R681" s="25" t="str">
        <f>IF(ISNUMBER(AVERAGEIFS(ObservedSpeciesData!R$2:R$4955,ObservedSpeciesData!$A$2:$A$4955,$A681,ObservedSpeciesData!$D$2:$D$4955,$D681)),AVERAGEIFS(ObservedSpeciesData!R$2:R$4955,ObservedSpeciesData!$A$2:$A$4955,$A681,ObservedSpeciesData!$D$2:$D$4955,$D681),"")</f>
        <v/>
      </c>
      <c r="S681" s="25" t="str">
        <f>IF(ISNUMBER(AVERAGEIFS(ObservedSpeciesData!S$2:S$4955,ObservedSpeciesData!$A$2:$A$4955,$A681,ObservedSpeciesData!$D$2:$D$4955,$D681)),AVERAGEIFS(ObservedSpeciesData!S$2:S$4955,ObservedSpeciesData!$A$2:$A$4955,$A681,ObservedSpeciesData!$D$2:$D$4955,$D681),"")</f>
        <v/>
      </c>
      <c r="T681" s="23" t="str">
        <f>IF(ISNUMBER(AVERAGEIFS(ObservedSpeciesData!T$2:T$4955,ObservedSpeciesData!$A$2:$A$4955,$A681,ObservedSpeciesData!$D$2:$D$4955,$D681)),AVERAGEIFS(ObservedSpeciesData!T$2:T$4955,ObservedSpeciesData!$A$2:$A$4955,$A681,ObservedSpeciesData!$D$2:$D$4955,$D681),"")</f>
        <v/>
      </c>
      <c r="U681" s="24" t="str">
        <f>IF(ISNUMBER(AVERAGEIFS(ObservedSpeciesData!U$2:U$4955,ObservedSpeciesData!$A$2:$A$4955,$A681,ObservedSpeciesData!$C$2:$C$4955,$C681,ObservedSpeciesData!$D$2:$D$4955,$D681)),AVERAGEIFS(ObservedSpeciesData!U$2:U$4955,ObservedSpeciesData!$A$2:$A$4955,$A681,ObservedSpeciesData!$C$2:$C$4955,$C681,ObservedSpeciesData!$D$2:$D$4955,$D681),"")</f>
        <v/>
      </c>
      <c r="V681" s="23">
        <f>IF(ISNUMBER(AVERAGEIFS(ObservedSpeciesData!V$2:V$4955,ObservedSpeciesData!$A$2:$A$4955,$A681,ObservedSpeciesData!$D$2:$D$4955,$D681)),AVERAGEIFS(ObservedSpeciesData!V$2:V$4955,ObservedSpeciesData!$A$2:$A$4955,$A681,ObservedSpeciesData!$D$2:$D$4955,$D681),"")</f>
        <v>26.522021174430847</v>
      </c>
      <c r="W681" s="23">
        <f>IF(ISNUMBER(AVERAGEIFS(ObservedSpeciesData!W$2:W$4955,ObservedSpeciesData!$A$2:$A$4955,$A681,ObservedSpeciesData!$D$2:$D$4955,$D681)),AVERAGEIFS(ObservedSpeciesData!W$2:W$4955,ObservedSpeciesData!$A$2:$A$4955,$A681,ObservedSpeciesData!$D$2:$D$4955,$D681),"")</f>
        <v>15.029570519924164</v>
      </c>
      <c r="X681" s="23">
        <f>IF(ISNUMBER(AVERAGEIFS(ObservedSpeciesData!X$2:X$4955,ObservedSpeciesData!$A$2:$A$4955,$A681,ObservedSpeciesData!$D$2:$D$4955,$D681)),AVERAGEIFS(ObservedSpeciesData!X$2:X$4955,ObservedSpeciesData!$A$2:$A$4955,$A681,ObservedSpeciesData!$D$2:$D$4955,$D681),"")</f>
        <v>72.310730934143066</v>
      </c>
      <c r="Y681" s="23">
        <f>IF(ISNUMBER(AVERAGEIFS(ObservedSpeciesData!Y$2:Y$4955,ObservedSpeciesData!$A$2:$A$4955,$A681,ObservedSpeciesData!$D$2:$D$4955,$D681)),AVERAGEIFS(ObservedSpeciesData!Y$2:Y$4955,ObservedSpeciesData!$A$2:$A$4955,$A681,ObservedSpeciesData!$D$2:$D$4955,$D681),"")</f>
        <v>47.221358060836792</v>
      </c>
      <c r="Z681" s="23">
        <f>IF(ISNUMBER(AVERAGEIFS(ObservedSpeciesData!Z$2:Z$4955,ObservedSpeciesData!$A$2:$A$4955,$A681,ObservedSpeciesData!$D$2:$D$4955,$D681)),AVERAGEIFS(ObservedSpeciesData!Z$2:Z$4955,ObservedSpeciesData!$A$2:$A$4955,$A681,ObservedSpeciesData!$D$2:$D$4955,$D681),"")</f>
        <v>90.962082386016846</v>
      </c>
      <c r="AA681" s="23">
        <f>IF(ISNUMBER(AVERAGEIFS(ObservedSpeciesData!AA$2:AA$4955,ObservedSpeciesData!$A$2:$A$4955,$A681,ObservedSpeciesData!$D$2:$D$4955,$D681)),AVERAGEIFS(ObservedSpeciesData!AA$2:AA$4955,ObservedSpeciesData!$A$2:$A$4955,$A681,ObservedSpeciesData!$D$2:$D$4955,$D681),"")</f>
        <v>16.377618789672852</v>
      </c>
      <c r="AB681" s="24">
        <f>IF(ISNUMBER(AVERAGEIFS(ObservedSpeciesData!AB$2:AB$4955,ObservedSpeciesData!$A$2:$A$4955,$A681,ObservedSpeciesData!$D$2:$D$4955,$D681)),AVERAGEIFS(ObservedSpeciesData!AB$2:AB$4955,ObservedSpeciesData!$A$2:$A$4955,$A681,ObservedSpeciesData!$D$2:$D$4955,$D681),"")</f>
        <v>2.6204190063476563E-2</v>
      </c>
      <c r="AC681" s="24">
        <f>IF(ISNUMBER(AVERAGEIFS(ObservedSpeciesData!AC$2:AC$4955,ObservedSpeciesData!$A$2:$A$4955,$A681,ObservedSpeciesData!$D$2:$D$4955,$D681)),AVERAGEIFS(ObservedSpeciesData!AC$2:AC$4955,ObservedSpeciesData!$A$2:$A$4955,$A681,ObservedSpeciesData!$D$2:$D$4955,$D681),"")</f>
        <v>2.6204190063476563E-2</v>
      </c>
      <c r="AD681" s="23">
        <f>IF(ISNUMBER(AVERAGEIFS(ObservedSpeciesData!AD$2:AD$4955,ObservedSpeciesData!$A$2:$A$4955,$A681,ObservedSpeciesData!$D$2:$D$4955,$D681)),AVERAGEIFS(ObservedSpeciesData!AD$2:AD$4955,ObservedSpeciesData!$A$2:$A$4955,$A681,ObservedSpeciesData!$D$2:$D$4955,$D681),"")</f>
        <v>11.569716949462892</v>
      </c>
      <c r="AE681" s="24">
        <f>IF(ISNUMBER(AVERAGEIFS(ObservedSpeciesData!AE$2:AE$4955,ObservedSpeciesData!$A$2:$A$4955,$A681,ObservedSpeciesData!$D$2:$D$4955,$D681)),AVERAGEIFS(ObservedSpeciesData!AE$2:AE$4955,ObservedSpeciesData!$A$2:$A$4955,$A681,ObservedSpeciesData!$D$2:$D$4955,$D681),"")</f>
        <v>16.27537539139108</v>
      </c>
      <c r="AF681" s="23"/>
      <c r="AG681" s="24"/>
      <c r="AH681" s="23">
        <f>IF(ISNUMBER(AVERAGEIFS(ObservedSpeciesData!AH$2:AH$4955,ObservedSpeciesData!$A$2:$A$4955,$A681,ObservedSpeciesData!$D$2:$D$4955,$D681)),AVERAGEIFS(ObservedSpeciesData!AH$2:AH$4955,ObservedSpeciesData!$A$2:$A$4955,$A681,ObservedSpeciesData!$D$2:$D$4955,$D681),"")</f>
        <v>1.2137500000000001</v>
      </c>
      <c r="AI681" s="23">
        <f>IF(ISNUMBER(AVERAGEIFS(ObservedSpeciesData!AI$2:AI$4955,ObservedSpeciesData!$A$2:$A$4955,$A681,ObservedSpeciesData!$C$2:$C$4955,$C681,ObservedSpeciesData!$D$2:$D$4955,$D681)),AVERAGEIFS(ObservedSpeciesData!AI$2:AI$4955,ObservedSpeciesData!$A$2:$A$4955,$A681,ObservedSpeciesData!$C$2:$C$4955,$C681,ObservedSpeciesData!$D$2:$D$4955,$D681),"")</f>
        <v>8.1304999999999996</v>
      </c>
      <c r="AJ681" s="2">
        <f>COUNTIFS(ObservedSpeciesData!$A$2:$A$828,$A681,ObservedSpeciesData!$D$2:$D$828,$D681)</f>
        <v>0</v>
      </c>
      <c r="AK681" s="2">
        <f t="shared" si="10"/>
        <v>15</v>
      </c>
    </row>
    <row r="682" spans="1:37" x14ac:dyDescent="0.25">
      <c r="A682" s="14" t="s">
        <v>102</v>
      </c>
      <c r="B682" t="s">
        <v>98</v>
      </c>
      <c r="C682" t="s">
        <v>97</v>
      </c>
      <c r="D682" s="13">
        <v>42073</v>
      </c>
      <c r="E682">
        <v>1</v>
      </c>
      <c r="F682">
        <v>100</v>
      </c>
      <c r="G682" s="2" t="s">
        <v>89</v>
      </c>
      <c r="H682" s="2" t="s">
        <v>12</v>
      </c>
      <c r="I682">
        <v>7</v>
      </c>
      <c r="J682" s="2" t="s">
        <v>77</v>
      </c>
      <c r="K682" s="2">
        <f>IF(ISNUMBER(AVERAGEIFS(ObservedSpeciesData!K$2:K$4955,ObservedSpeciesData!$A$2:$A$4955,$A682,ObservedSpeciesData!$D$2:$D$4955,$D682)),AVERAGEIFS(ObservedSpeciesData!K$2:K$4955,ObservedSpeciesData!$A$2:$A$4955,$A682,ObservedSpeciesData!$D$2:$D$4955,$D682),"")</f>
        <v>90</v>
      </c>
      <c r="L682" s="26" t="str">
        <f>IF(ISNUMBER(AVERAGEIFS(ObservedSpeciesData!L$2:L$4955,ObservedSpeciesData!$A$2:$A$4955,$A682,ObservedSpeciesData!$D$2:$D$4955,$D682)),AVERAGEIFS(ObservedSpeciesData!L$2:L$4955,ObservedSpeciesData!$A$2:$A$4955,$A682,ObservedSpeciesData!$D$2:$D$4955,$D682),"")</f>
        <v/>
      </c>
      <c r="M682" s="23" t="str">
        <f>IF(ISNUMBER(AVERAGEIFS(ObservedSpeciesData!M$2:M$4955,ObservedSpeciesData!$A$2:$A$4955,$A682,ObservedSpeciesData!$D$2:$D$4955,$D682)),AVERAGEIFS(ObservedSpeciesData!M$2:M$4955,ObservedSpeciesData!$A$2:$A$4955,$A682,ObservedSpeciesData!$D$2:$D$4955,$D682),"")</f>
        <v/>
      </c>
      <c r="N682" s="23">
        <f>IF(ISNUMBER(AVERAGEIFS(ObservedSpeciesData!N$2:N$4955,ObservedSpeciesData!$A$2:$A$4955,$A682,ObservedSpeciesData!$D$2:$D$4955,$D682)),AVERAGEIFS(ObservedSpeciesData!N$2:N$4955,ObservedSpeciesData!$A$2:$A$4955,$A682,ObservedSpeciesData!$D$2:$D$4955,$D682),"")</f>
        <v>596.75679806445396</v>
      </c>
      <c r="O682" s="23">
        <f>IF(ISNUMBER(AVERAGEIFS(ObservedSpeciesData!O$2:O$4955,ObservedSpeciesData!$A$2:$A$4955,$A682,ObservedSpeciesData!$D$2:$D$4955,$D682)),AVERAGEIFS(ObservedSpeciesData!O$2:O$4955,ObservedSpeciesData!$A$2:$A$4955,$A682,ObservedSpeciesData!$D$2:$D$4955,$D682),"")</f>
        <v>59.675679806445387</v>
      </c>
      <c r="P682" s="23">
        <f>IF(ISNUMBER(AVERAGEIFS(ObservedSpeciesData!P$2:P$4955,ObservedSpeciesData!$A$2:$A$4955,$A682,ObservedSpeciesData!$C$2:$C$4955,$C682,ObservedSpeciesData!$D$2:$D$4955,$D682)),AVERAGEIFS(ObservedSpeciesData!P$2:P$4955,ObservedSpeciesData!$A$2:$A$4955,$A682,ObservedSpeciesData!$C$2:$C$4955,$C682,ObservedSpeciesData!$D$2:$D$4955,$D682),"")</f>
        <v>467.44808167153661</v>
      </c>
      <c r="Q682" s="23"/>
      <c r="R682" s="25" t="str">
        <f>IF(ISNUMBER(AVERAGEIFS(ObservedSpeciesData!R$2:R$4955,ObservedSpeciesData!$A$2:$A$4955,$A682,ObservedSpeciesData!$D$2:$D$4955,$D682)),AVERAGEIFS(ObservedSpeciesData!R$2:R$4955,ObservedSpeciesData!$A$2:$A$4955,$A682,ObservedSpeciesData!$D$2:$D$4955,$D682),"")</f>
        <v/>
      </c>
      <c r="S682" s="25" t="str">
        <f>IF(ISNUMBER(AVERAGEIFS(ObservedSpeciesData!S$2:S$4955,ObservedSpeciesData!$A$2:$A$4955,$A682,ObservedSpeciesData!$D$2:$D$4955,$D682)),AVERAGEIFS(ObservedSpeciesData!S$2:S$4955,ObservedSpeciesData!$A$2:$A$4955,$A682,ObservedSpeciesData!$D$2:$D$4955,$D682),"")</f>
        <v/>
      </c>
      <c r="T682" s="23" t="str">
        <f>IF(ISNUMBER(AVERAGEIFS(ObservedSpeciesData!T$2:T$4955,ObservedSpeciesData!$A$2:$A$4955,$A682,ObservedSpeciesData!$D$2:$D$4955,$D682)),AVERAGEIFS(ObservedSpeciesData!T$2:T$4955,ObservedSpeciesData!$A$2:$A$4955,$A682,ObservedSpeciesData!$D$2:$D$4955,$D682),"")</f>
        <v/>
      </c>
      <c r="U682" s="24" t="str">
        <f>IF(ISNUMBER(AVERAGEIFS(ObservedSpeciesData!U$2:U$4955,ObservedSpeciesData!$A$2:$A$4955,$A682,ObservedSpeciesData!$C$2:$C$4955,$C682,ObservedSpeciesData!$D$2:$D$4955,$D682)),AVERAGEIFS(ObservedSpeciesData!U$2:U$4955,ObservedSpeciesData!$A$2:$A$4955,$A682,ObservedSpeciesData!$C$2:$C$4955,$C682,ObservedSpeciesData!$D$2:$D$4955,$D682),"")</f>
        <v/>
      </c>
      <c r="V682" s="23">
        <f>IF(ISNUMBER(AVERAGEIFS(ObservedSpeciesData!V$2:V$4955,ObservedSpeciesData!$A$2:$A$4955,$A682,ObservedSpeciesData!$D$2:$D$4955,$D682)),AVERAGEIFS(ObservedSpeciesData!V$2:V$4955,ObservedSpeciesData!$A$2:$A$4955,$A682,ObservedSpeciesData!$D$2:$D$4955,$D682),"")</f>
        <v>26.209320306777954</v>
      </c>
      <c r="W682" s="23">
        <f>IF(ISNUMBER(AVERAGEIFS(ObservedSpeciesData!W$2:W$4955,ObservedSpeciesData!$A$2:$A$4955,$A682,ObservedSpeciesData!$D$2:$D$4955,$D682)),AVERAGEIFS(ObservedSpeciesData!W$2:W$4955,ObservedSpeciesData!$A$2:$A$4955,$A682,ObservedSpeciesData!$D$2:$D$4955,$D682),"")</f>
        <v>17.250325381755829</v>
      </c>
      <c r="X682" s="23">
        <f>IF(ISNUMBER(AVERAGEIFS(ObservedSpeciesData!X$2:X$4955,ObservedSpeciesData!$A$2:$A$4955,$A682,ObservedSpeciesData!$D$2:$D$4955,$D682)),AVERAGEIFS(ObservedSpeciesData!X$2:X$4955,ObservedSpeciesData!$A$2:$A$4955,$A682,ObservedSpeciesData!$D$2:$D$4955,$D682),"")</f>
        <v>72.502632141113281</v>
      </c>
      <c r="Y682" s="23">
        <f>IF(ISNUMBER(AVERAGEIFS(ObservedSpeciesData!Y$2:Y$4955,ObservedSpeciesData!$A$2:$A$4955,$A682,ObservedSpeciesData!$D$2:$D$4955,$D682)),AVERAGEIFS(ObservedSpeciesData!Y$2:Y$4955,ObservedSpeciesData!$A$2:$A$4955,$A682,ObservedSpeciesData!$D$2:$D$4955,$D682),"")</f>
        <v>46.540430307388306</v>
      </c>
      <c r="Z682" s="23">
        <f>IF(ISNUMBER(AVERAGEIFS(ObservedSpeciesData!Z$2:Z$4955,ObservedSpeciesData!$A$2:$A$4955,$A682,ObservedSpeciesData!$D$2:$D$4955,$D682)),AVERAGEIFS(ObservedSpeciesData!Z$2:Z$4955,ObservedSpeciesData!$A$2:$A$4955,$A682,ObservedSpeciesData!$D$2:$D$4955,$D682),"")</f>
        <v>91.190008640289307</v>
      </c>
      <c r="AA682" s="23">
        <f>IF(ISNUMBER(AVERAGEIFS(ObservedSpeciesData!AA$2:AA$4955,ObservedSpeciesData!$A$2:$A$4955,$A682,ObservedSpeciesData!$D$2:$D$4955,$D682)),AVERAGEIFS(ObservedSpeciesData!AA$2:AA$4955,ObservedSpeciesData!$A$2:$A$4955,$A682,ObservedSpeciesData!$D$2:$D$4955,$D682),"")</f>
        <v>15.666093051433563</v>
      </c>
      <c r="AB682" s="24">
        <f>IF(ISNUMBER(AVERAGEIFS(ObservedSpeciesData!AB$2:AB$4955,ObservedSpeciesData!$A$2:$A$4955,$A682,ObservedSpeciesData!$D$2:$D$4955,$D682)),AVERAGEIFS(ObservedSpeciesData!AB$2:AB$4955,ObservedSpeciesData!$A$2:$A$4955,$A682,ObservedSpeciesData!$D$2:$D$4955,$D682),"")</f>
        <v>2.5065748882293699E-2</v>
      </c>
      <c r="AC682" s="24">
        <f>IF(ISNUMBER(AVERAGEIFS(ObservedSpeciesData!AC$2:AC$4955,ObservedSpeciesData!$A$2:$A$4955,$A682,ObservedSpeciesData!$D$2:$D$4955,$D682)),AVERAGEIFS(ObservedSpeciesData!AC$2:AC$4955,ObservedSpeciesData!$A$2:$A$4955,$A682,ObservedSpeciesData!$D$2:$D$4955,$D682),"")</f>
        <v>2.5065748882293699E-2</v>
      </c>
      <c r="AD682" s="23">
        <f>IF(ISNUMBER(AVERAGEIFS(ObservedSpeciesData!AD$2:AD$4955,ObservedSpeciesData!$A$2:$A$4955,$A682,ObservedSpeciesData!$D$2:$D$4955,$D682)),AVERAGEIFS(ObservedSpeciesData!AD$2:AD$4955,ObservedSpeciesData!$A$2:$A$4955,$A682,ObservedSpeciesData!$D$2:$D$4955,$D682),"")</f>
        <v>11.600421142578126</v>
      </c>
      <c r="AE682" s="24">
        <f>IF(ISNUMBER(AVERAGEIFS(ObservedSpeciesData!AE$2:AE$4955,ObservedSpeciesData!$A$2:$A$4955,$A682,ObservedSpeciesData!$D$2:$D$4955,$D682)),AVERAGEIFS(ObservedSpeciesData!AE$2:AE$4955,ObservedSpeciesData!$A$2:$A$4955,$A682,ObservedSpeciesData!$D$2:$D$4955,$D682),"")</f>
        <v>15.295609277770389</v>
      </c>
      <c r="AF682" s="23"/>
      <c r="AG682" s="24"/>
      <c r="AH682" s="23">
        <f>IF(ISNUMBER(AVERAGEIFS(ObservedSpeciesData!AH$2:AH$4955,ObservedSpeciesData!$A$2:$A$4955,$A682,ObservedSpeciesData!$D$2:$D$4955,$D682)),AVERAGEIFS(ObservedSpeciesData!AH$2:AH$4955,ObservedSpeciesData!$A$2:$A$4955,$A682,ObservedSpeciesData!$D$2:$D$4955,$D682),"")</f>
        <v>1.4921250000000001</v>
      </c>
      <c r="AI682" s="23">
        <f>IF(ISNUMBER(AVERAGEIFS(ObservedSpeciesData!AI$2:AI$4955,ObservedSpeciesData!$A$2:$A$4955,$A682,ObservedSpeciesData!$C$2:$C$4955,$C682,ObservedSpeciesData!$D$2:$D$4955,$D682)),AVERAGEIFS(ObservedSpeciesData!AI$2:AI$4955,ObservedSpeciesData!$A$2:$A$4955,$A682,ObservedSpeciesData!$C$2:$C$4955,$C682,ObservedSpeciesData!$D$2:$D$4955,$D682),"")</f>
        <v>9.2334999999999994</v>
      </c>
      <c r="AJ682" s="2">
        <f>COUNTIFS(ObservedSpeciesData!$A$2:$A$828,$A682,ObservedSpeciesData!$D$2:$D$828,$D682)</f>
        <v>0</v>
      </c>
      <c r="AK682" s="2">
        <f t="shared" si="10"/>
        <v>15</v>
      </c>
    </row>
    <row r="683" spans="1:37" x14ac:dyDescent="0.25">
      <c r="A683" s="14" t="s">
        <v>101</v>
      </c>
      <c r="B683" t="s">
        <v>98</v>
      </c>
      <c r="C683" t="s">
        <v>97</v>
      </c>
      <c r="D683" s="13">
        <v>42073</v>
      </c>
      <c r="E683">
        <v>1</v>
      </c>
      <c r="F683">
        <v>200</v>
      </c>
      <c r="G683" s="2" t="s">
        <v>89</v>
      </c>
      <c r="H683" s="2" t="s">
        <v>12</v>
      </c>
      <c r="I683">
        <v>7</v>
      </c>
      <c r="J683" s="2" t="s">
        <v>77</v>
      </c>
      <c r="K683" s="2">
        <f>IF(ISNUMBER(AVERAGEIFS(ObservedSpeciesData!K$2:K$4955,ObservedSpeciesData!$A$2:$A$4955,$A683,ObservedSpeciesData!$D$2:$D$4955,$D683)),AVERAGEIFS(ObservedSpeciesData!K$2:K$4955,ObservedSpeciesData!$A$2:$A$4955,$A683,ObservedSpeciesData!$D$2:$D$4955,$D683),"")</f>
        <v>180</v>
      </c>
      <c r="L683" s="26" t="str">
        <f>IF(ISNUMBER(AVERAGEIFS(ObservedSpeciesData!L$2:L$4955,ObservedSpeciesData!$A$2:$A$4955,$A683,ObservedSpeciesData!$D$2:$D$4955,$D683)),AVERAGEIFS(ObservedSpeciesData!L$2:L$4955,ObservedSpeciesData!$A$2:$A$4955,$A683,ObservedSpeciesData!$D$2:$D$4955,$D683),"")</f>
        <v/>
      </c>
      <c r="M683" s="23" t="str">
        <f>IF(ISNUMBER(AVERAGEIFS(ObservedSpeciesData!M$2:M$4955,ObservedSpeciesData!$A$2:$A$4955,$A683,ObservedSpeciesData!$D$2:$D$4955,$D683)),AVERAGEIFS(ObservedSpeciesData!M$2:M$4955,ObservedSpeciesData!$A$2:$A$4955,$A683,ObservedSpeciesData!$D$2:$D$4955,$D683),"")</f>
        <v/>
      </c>
      <c r="N683" s="23">
        <f>IF(ISNUMBER(AVERAGEIFS(ObservedSpeciesData!N$2:N$4955,ObservedSpeciesData!$A$2:$A$4955,$A683,ObservedSpeciesData!$D$2:$D$4955,$D683)),AVERAGEIFS(ObservedSpeciesData!N$2:N$4955,ObservedSpeciesData!$A$2:$A$4955,$A683,ObservedSpeciesData!$D$2:$D$4955,$D683),"")</f>
        <v>847.02263205591294</v>
      </c>
      <c r="O683" s="23">
        <f>IF(ISNUMBER(AVERAGEIFS(ObservedSpeciesData!O$2:O$4955,ObservedSpeciesData!$A$2:$A$4955,$A683,ObservedSpeciesData!$D$2:$D$4955,$D683)),AVERAGEIFS(ObservedSpeciesData!O$2:O$4955,ObservedSpeciesData!$A$2:$A$4955,$A683,ObservedSpeciesData!$D$2:$D$4955,$D683),"")</f>
        <v>84.702263205591294</v>
      </c>
      <c r="P683" s="23">
        <f>IF(ISNUMBER(AVERAGEIFS(ObservedSpeciesData!P$2:P$4955,ObservedSpeciesData!$A$2:$A$4955,$A683,ObservedSpeciesData!$C$2:$C$4955,$C683,ObservedSpeciesData!$D$2:$D$4955,$D683)),AVERAGEIFS(ObservedSpeciesData!P$2:P$4955,ObservedSpeciesData!$A$2:$A$4955,$A683,ObservedSpeciesData!$C$2:$C$4955,$C683,ObservedSpeciesData!$D$2:$D$4955,$D683),"")</f>
        <v>702.69998366221296</v>
      </c>
      <c r="Q683" s="23"/>
      <c r="R683" s="25" t="str">
        <f>IF(ISNUMBER(AVERAGEIFS(ObservedSpeciesData!R$2:R$4955,ObservedSpeciesData!$A$2:$A$4955,$A683,ObservedSpeciesData!$D$2:$D$4955,$D683)),AVERAGEIFS(ObservedSpeciesData!R$2:R$4955,ObservedSpeciesData!$A$2:$A$4955,$A683,ObservedSpeciesData!$D$2:$D$4955,$D683),"")</f>
        <v/>
      </c>
      <c r="S683" s="25" t="str">
        <f>IF(ISNUMBER(AVERAGEIFS(ObservedSpeciesData!S$2:S$4955,ObservedSpeciesData!$A$2:$A$4955,$A683,ObservedSpeciesData!$D$2:$D$4955,$D683)),AVERAGEIFS(ObservedSpeciesData!S$2:S$4955,ObservedSpeciesData!$A$2:$A$4955,$A683,ObservedSpeciesData!$D$2:$D$4955,$D683),"")</f>
        <v/>
      </c>
      <c r="T683" s="23" t="str">
        <f>IF(ISNUMBER(AVERAGEIFS(ObservedSpeciesData!T$2:T$4955,ObservedSpeciesData!$A$2:$A$4955,$A683,ObservedSpeciesData!$D$2:$D$4955,$D683)),AVERAGEIFS(ObservedSpeciesData!T$2:T$4955,ObservedSpeciesData!$A$2:$A$4955,$A683,ObservedSpeciesData!$D$2:$D$4955,$D683),"")</f>
        <v/>
      </c>
      <c r="U683" s="24" t="str">
        <f>IF(ISNUMBER(AVERAGEIFS(ObservedSpeciesData!U$2:U$4955,ObservedSpeciesData!$A$2:$A$4955,$A683,ObservedSpeciesData!$C$2:$C$4955,$C683,ObservedSpeciesData!$D$2:$D$4955,$D683)),AVERAGEIFS(ObservedSpeciesData!U$2:U$4955,ObservedSpeciesData!$A$2:$A$4955,$A683,ObservedSpeciesData!$C$2:$C$4955,$C683,ObservedSpeciesData!$D$2:$D$4955,$D683),"")</f>
        <v/>
      </c>
      <c r="V683" s="23">
        <f>IF(ISNUMBER(AVERAGEIFS(ObservedSpeciesData!V$2:V$4955,ObservedSpeciesData!$A$2:$A$4955,$A683,ObservedSpeciesData!$D$2:$D$4955,$D683)),AVERAGEIFS(ObservedSpeciesData!V$2:V$4955,ObservedSpeciesData!$A$2:$A$4955,$A683,ObservedSpeciesData!$D$2:$D$4955,$D683),"")</f>
        <v>26.867549896240234</v>
      </c>
      <c r="W683" s="23">
        <f>IF(ISNUMBER(AVERAGEIFS(ObservedSpeciesData!W$2:W$4955,ObservedSpeciesData!$A$2:$A$4955,$A683,ObservedSpeciesData!$D$2:$D$4955,$D683)),AVERAGEIFS(ObservedSpeciesData!W$2:W$4955,ObservedSpeciesData!$A$2:$A$4955,$A683,ObservedSpeciesData!$D$2:$D$4955,$D683),"")</f>
        <v>16.519259989261627</v>
      </c>
      <c r="X683" s="23">
        <f>IF(ISNUMBER(AVERAGEIFS(ObservedSpeciesData!X$2:X$4955,ObservedSpeciesData!$A$2:$A$4955,$A683,ObservedSpeciesData!$D$2:$D$4955,$D683)),AVERAGEIFS(ObservedSpeciesData!X$2:X$4955,ObservedSpeciesData!$A$2:$A$4955,$A683,ObservedSpeciesData!$D$2:$D$4955,$D683),"")</f>
        <v>73.062560081481934</v>
      </c>
      <c r="Y683" s="23">
        <f>IF(ISNUMBER(AVERAGEIFS(ObservedSpeciesData!Y$2:Y$4955,ObservedSpeciesData!$A$2:$A$4955,$A683,ObservedSpeciesData!$D$2:$D$4955,$D683)),AVERAGEIFS(ObservedSpeciesData!Y$2:Y$4955,ObservedSpeciesData!$A$2:$A$4955,$A683,ObservedSpeciesData!$D$2:$D$4955,$D683),"")</f>
        <v>48.16579794883728</v>
      </c>
      <c r="Z683" s="23">
        <f>IF(ISNUMBER(AVERAGEIFS(ObservedSpeciesData!Z$2:Z$4955,ObservedSpeciesData!$A$2:$A$4955,$A683,ObservedSpeciesData!$D$2:$D$4955,$D683)),AVERAGEIFS(ObservedSpeciesData!Z$2:Z$4955,ObservedSpeciesData!$A$2:$A$4955,$A683,ObservedSpeciesData!$D$2:$D$4955,$D683),"")</f>
        <v>91.513463020324707</v>
      </c>
      <c r="AA683" s="23">
        <f>IF(ISNUMBER(AVERAGEIFS(ObservedSpeciesData!AA$2:AA$4955,ObservedSpeciesData!$A$2:$A$4955,$A683,ObservedSpeciesData!$D$2:$D$4955,$D683)),AVERAGEIFS(ObservedSpeciesData!AA$2:AA$4955,ObservedSpeciesData!$A$2:$A$4955,$A683,ObservedSpeciesData!$D$2:$D$4955,$D683),"")</f>
        <v>15.487225234508514</v>
      </c>
      <c r="AB683" s="24">
        <f>IF(ISNUMBER(AVERAGEIFS(ObservedSpeciesData!AB$2:AB$4955,ObservedSpeciesData!$A$2:$A$4955,$A683,ObservedSpeciesData!$D$2:$D$4955,$D683)),AVERAGEIFS(ObservedSpeciesData!AB$2:AB$4955,ObservedSpeciesData!$A$2:$A$4955,$A683,ObservedSpeciesData!$D$2:$D$4955,$D683),"")</f>
        <v>2.4779560375213623E-2</v>
      </c>
      <c r="AC683" s="24">
        <f>IF(ISNUMBER(AVERAGEIFS(ObservedSpeciesData!AC$2:AC$4955,ObservedSpeciesData!$A$2:$A$4955,$A683,ObservedSpeciesData!$D$2:$D$4955,$D683)),AVERAGEIFS(ObservedSpeciesData!AC$2:AC$4955,ObservedSpeciesData!$A$2:$A$4955,$A683,ObservedSpeciesData!$D$2:$D$4955,$D683),"")</f>
        <v>2.4779560375213623E-2</v>
      </c>
      <c r="AD683" s="23">
        <f>IF(ISNUMBER(AVERAGEIFS(ObservedSpeciesData!AD$2:AD$4955,ObservedSpeciesData!$A$2:$A$4955,$A683,ObservedSpeciesData!$D$2:$D$4955,$D683)),AVERAGEIFS(ObservedSpeciesData!AD$2:AD$4955,ObservedSpeciesData!$A$2:$A$4955,$A683,ObservedSpeciesData!$D$2:$D$4955,$D683),"")</f>
        <v>11.690009613037111</v>
      </c>
      <c r="AE683" s="24">
        <f>IF(ISNUMBER(AVERAGEIFS(ObservedSpeciesData!AE$2:AE$4955,ObservedSpeciesData!$A$2:$A$4955,$A683,ObservedSpeciesData!$D$2:$D$4955,$D683)),AVERAGEIFS(ObservedSpeciesData!AE$2:AE$4955,ObservedSpeciesData!$A$2:$A$4955,$A683,ObservedSpeciesData!$D$2:$D$4955,$D683),"")</f>
        <v>14.694945317068056</v>
      </c>
      <c r="AF683" s="23"/>
      <c r="AG683" s="24"/>
      <c r="AH683" s="23">
        <f>IF(ISNUMBER(AVERAGEIFS(ObservedSpeciesData!AH$2:AH$4955,ObservedSpeciesData!$A$2:$A$4955,$A683,ObservedSpeciesData!$D$2:$D$4955,$D683)),AVERAGEIFS(ObservedSpeciesData!AH$2:AH$4955,ObservedSpeciesData!$A$2:$A$4955,$A683,ObservedSpeciesData!$D$2:$D$4955,$D683),"")</f>
        <v>2.0682499999999999</v>
      </c>
      <c r="AI683" s="23">
        <f>IF(ISNUMBER(AVERAGEIFS(ObservedSpeciesData!AI$2:AI$4955,ObservedSpeciesData!$A$2:$A$4955,$A683,ObservedSpeciesData!$C$2:$C$4955,$C683,ObservedSpeciesData!$D$2:$D$4955,$D683)),AVERAGEIFS(ObservedSpeciesData!AI$2:AI$4955,ObservedSpeciesData!$A$2:$A$4955,$A683,ObservedSpeciesData!$C$2:$C$4955,$C683,ObservedSpeciesData!$D$2:$D$4955,$D683),"")</f>
        <v>13.988</v>
      </c>
      <c r="AJ683" s="2">
        <f>COUNTIFS(ObservedSpeciesData!$A$2:$A$828,$A683,ObservedSpeciesData!$D$2:$D$828,$D683)</f>
        <v>0</v>
      </c>
      <c r="AK683" s="2">
        <f t="shared" si="10"/>
        <v>15</v>
      </c>
    </row>
    <row r="684" spans="1:37" x14ac:dyDescent="0.25">
      <c r="A684" s="14" t="s">
        <v>100</v>
      </c>
      <c r="B684" t="s">
        <v>98</v>
      </c>
      <c r="C684" t="s">
        <v>97</v>
      </c>
      <c r="D684" s="13">
        <v>42073</v>
      </c>
      <c r="E684">
        <v>1</v>
      </c>
      <c r="F684">
        <v>350</v>
      </c>
      <c r="G684" s="2" t="s">
        <v>89</v>
      </c>
      <c r="H684" s="2" t="s">
        <v>12</v>
      </c>
      <c r="I684">
        <v>7</v>
      </c>
      <c r="J684" s="2" t="s">
        <v>77</v>
      </c>
      <c r="K684" s="2">
        <f>IF(ISNUMBER(AVERAGEIFS(ObservedSpeciesData!K$2:K$4955,ObservedSpeciesData!$A$2:$A$4955,$A684,ObservedSpeciesData!$D$2:$D$4955,$D684)),AVERAGEIFS(ObservedSpeciesData!K$2:K$4955,ObservedSpeciesData!$A$2:$A$4955,$A684,ObservedSpeciesData!$D$2:$D$4955,$D684),"")</f>
        <v>350</v>
      </c>
      <c r="L684" s="26" t="str">
        <f>IF(ISNUMBER(AVERAGEIFS(ObservedSpeciesData!L$2:L$4955,ObservedSpeciesData!$A$2:$A$4955,$A684,ObservedSpeciesData!$D$2:$D$4955,$D684)),AVERAGEIFS(ObservedSpeciesData!L$2:L$4955,ObservedSpeciesData!$A$2:$A$4955,$A684,ObservedSpeciesData!$D$2:$D$4955,$D684),"")</f>
        <v/>
      </c>
      <c r="M684" s="23" t="str">
        <f>IF(ISNUMBER(AVERAGEIFS(ObservedSpeciesData!M$2:M$4955,ObservedSpeciesData!$A$2:$A$4955,$A684,ObservedSpeciesData!$D$2:$D$4955,$D684)),AVERAGEIFS(ObservedSpeciesData!M$2:M$4955,ObservedSpeciesData!$A$2:$A$4955,$A684,ObservedSpeciesData!$D$2:$D$4955,$D684),"")</f>
        <v/>
      </c>
      <c r="N684" s="23">
        <f>IF(ISNUMBER(AVERAGEIFS(ObservedSpeciesData!N$2:N$4955,ObservedSpeciesData!$A$2:$A$4955,$A684,ObservedSpeciesData!$D$2:$D$4955,$D684)),AVERAGEIFS(ObservedSpeciesData!N$2:N$4955,ObservedSpeciesData!$A$2:$A$4955,$A684,ObservedSpeciesData!$D$2:$D$4955,$D684),"")</f>
        <v>1167.9356306078841</v>
      </c>
      <c r="O684" s="23">
        <f>IF(ISNUMBER(AVERAGEIFS(ObservedSpeciesData!O$2:O$4955,ObservedSpeciesData!$A$2:$A$4955,$A684,ObservedSpeciesData!$D$2:$D$4955,$D684)),AVERAGEIFS(ObservedSpeciesData!O$2:O$4955,ObservedSpeciesData!$A$2:$A$4955,$A684,ObservedSpeciesData!$D$2:$D$4955,$D684),"")</f>
        <v>116.79356306078841</v>
      </c>
      <c r="P684" s="23">
        <f>IF(ISNUMBER(AVERAGEIFS(ObservedSpeciesData!P$2:P$4955,ObservedSpeciesData!$A$2:$A$4955,$A684,ObservedSpeciesData!$C$2:$C$4955,$C684,ObservedSpeciesData!$D$2:$D$4955,$D684)),AVERAGEIFS(ObservedSpeciesData!P$2:P$4955,ObservedSpeciesData!$A$2:$A$4955,$A684,ObservedSpeciesData!$C$2:$C$4955,$C684,ObservedSpeciesData!$D$2:$D$4955,$D684),"")</f>
        <v>950.03653476489239</v>
      </c>
      <c r="Q684" s="23"/>
      <c r="R684" s="25" t="str">
        <f>IF(ISNUMBER(AVERAGEIFS(ObservedSpeciesData!R$2:R$4955,ObservedSpeciesData!$A$2:$A$4955,$A684,ObservedSpeciesData!$D$2:$D$4955,$D684)),AVERAGEIFS(ObservedSpeciesData!R$2:R$4955,ObservedSpeciesData!$A$2:$A$4955,$A684,ObservedSpeciesData!$D$2:$D$4955,$D684),"")</f>
        <v/>
      </c>
      <c r="S684" s="25" t="str">
        <f>IF(ISNUMBER(AVERAGEIFS(ObservedSpeciesData!S$2:S$4955,ObservedSpeciesData!$A$2:$A$4955,$A684,ObservedSpeciesData!$D$2:$D$4955,$D684)),AVERAGEIFS(ObservedSpeciesData!S$2:S$4955,ObservedSpeciesData!$A$2:$A$4955,$A684,ObservedSpeciesData!$D$2:$D$4955,$D684),"")</f>
        <v/>
      </c>
      <c r="T684" s="23" t="str">
        <f>IF(ISNUMBER(AVERAGEIFS(ObservedSpeciesData!T$2:T$4955,ObservedSpeciesData!$A$2:$A$4955,$A684,ObservedSpeciesData!$D$2:$D$4955,$D684)),AVERAGEIFS(ObservedSpeciesData!T$2:T$4955,ObservedSpeciesData!$A$2:$A$4955,$A684,ObservedSpeciesData!$D$2:$D$4955,$D684),"")</f>
        <v/>
      </c>
      <c r="U684" s="24" t="str">
        <f>IF(ISNUMBER(AVERAGEIFS(ObservedSpeciesData!U$2:U$4955,ObservedSpeciesData!$A$2:$A$4955,$A684,ObservedSpeciesData!$C$2:$C$4955,$C684,ObservedSpeciesData!$D$2:$D$4955,$D684)),AVERAGEIFS(ObservedSpeciesData!U$2:U$4955,ObservedSpeciesData!$A$2:$A$4955,$A684,ObservedSpeciesData!$C$2:$C$4955,$C684,ObservedSpeciesData!$D$2:$D$4955,$D684),"")</f>
        <v/>
      </c>
      <c r="V684" s="23">
        <f>IF(ISNUMBER(AVERAGEIFS(ObservedSpeciesData!V$2:V$4955,ObservedSpeciesData!$A$2:$A$4955,$A684,ObservedSpeciesData!$D$2:$D$4955,$D684)),AVERAGEIFS(ObservedSpeciesData!V$2:V$4955,ObservedSpeciesData!$A$2:$A$4955,$A684,ObservedSpeciesData!$D$2:$D$4955,$D684),"")</f>
        <v>26.070232391357422</v>
      </c>
      <c r="W684" s="23">
        <f>IF(ISNUMBER(AVERAGEIFS(ObservedSpeciesData!W$2:W$4955,ObservedSpeciesData!$A$2:$A$4955,$A684,ObservedSpeciesData!$D$2:$D$4955,$D684)),AVERAGEIFS(ObservedSpeciesData!W$2:W$4955,ObservedSpeciesData!$A$2:$A$4955,$A684,ObservedSpeciesData!$D$2:$D$4955,$D684),"")</f>
        <v>16.15477055311203</v>
      </c>
      <c r="X684" s="23">
        <f>IF(ISNUMBER(AVERAGEIFS(ObservedSpeciesData!X$2:X$4955,ObservedSpeciesData!$A$2:$A$4955,$A684,ObservedSpeciesData!$D$2:$D$4955,$D684)),AVERAGEIFS(ObservedSpeciesData!X$2:X$4955,ObservedSpeciesData!$A$2:$A$4955,$A684,ObservedSpeciesData!$D$2:$D$4955,$D684),"")</f>
        <v>74.283015727996826</v>
      </c>
      <c r="Y684" s="23">
        <f>IF(ISNUMBER(AVERAGEIFS(ObservedSpeciesData!Y$2:Y$4955,ObservedSpeciesData!$A$2:$A$4955,$A684,ObservedSpeciesData!$D$2:$D$4955,$D684)),AVERAGEIFS(ObservedSpeciesData!Y$2:Y$4955,ObservedSpeciesData!$A$2:$A$4955,$A684,ObservedSpeciesData!$D$2:$D$4955,$D684),"")</f>
        <v>46.214647531509399</v>
      </c>
      <c r="Z684" s="23">
        <f>IF(ISNUMBER(AVERAGEIFS(ObservedSpeciesData!Z$2:Z$4955,ObservedSpeciesData!$A$2:$A$4955,$A684,ObservedSpeciesData!$D$2:$D$4955,$D684)),AVERAGEIFS(ObservedSpeciesData!Z$2:Z$4955,ObservedSpeciesData!$A$2:$A$4955,$A684,ObservedSpeciesData!$D$2:$D$4955,$D684),"")</f>
        <v>91.159685134887695</v>
      </c>
      <c r="AA684" s="23">
        <f>IF(ISNUMBER(AVERAGEIFS(ObservedSpeciesData!AA$2:AA$4955,ObservedSpeciesData!$A$2:$A$4955,$A684,ObservedSpeciesData!$D$2:$D$4955,$D684)),AVERAGEIFS(ObservedSpeciesData!AA$2:AA$4955,ObservedSpeciesData!$A$2:$A$4955,$A684,ObservedSpeciesData!$D$2:$D$4955,$D684),"")</f>
        <v>16.015072822570801</v>
      </c>
      <c r="AB684" s="24">
        <f>IF(ISNUMBER(AVERAGEIFS(ObservedSpeciesData!AB$2:AB$4955,ObservedSpeciesData!$A$2:$A$4955,$A684,ObservedSpeciesData!$D$2:$D$4955,$D684)),AVERAGEIFS(ObservedSpeciesData!AB$2:AB$4955,ObservedSpeciesData!$A$2:$A$4955,$A684,ObservedSpeciesData!$D$2:$D$4955,$D684),"")</f>
        <v>2.5624116516113279E-2</v>
      </c>
      <c r="AC684" s="24">
        <f>IF(ISNUMBER(AVERAGEIFS(ObservedSpeciesData!AC$2:AC$4955,ObservedSpeciesData!$A$2:$A$4955,$A684,ObservedSpeciesData!$D$2:$D$4955,$D684)),AVERAGEIFS(ObservedSpeciesData!AC$2:AC$4955,ObservedSpeciesData!$A$2:$A$4955,$A684,ObservedSpeciesData!$D$2:$D$4955,$D684),"")</f>
        <v>2.5624116516113279E-2</v>
      </c>
      <c r="AD684" s="23">
        <f>IF(ISNUMBER(AVERAGEIFS(ObservedSpeciesData!AD$2:AD$4955,ObservedSpeciesData!$A$2:$A$4955,$A684,ObservedSpeciesData!$D$2:$D$4955,$D684)),AVERAGEIFS(ObservedSpeciesData!AD$2:AD$4955,ObservedSpeciesData!$A$2:$A$4955,$A684,ObservedSpeciesData!$D$2:$D$4955,$D684),"")</f>
        <v>11.885282516479492</v>
      </c>
      <c r="AE684" s="24">
        <f>IF(ISNUMBER(AVERAGEIFS(ObservedSpeciesData!AE$2:AE$4955,ObservedSpeciesData!$A$2:$A$4955,$A684,ObservedSpeciesData!$D$2:$D$4955,$D684)),AVERAGEIFS(ObservedSpeciesData!AE$2:AE$4955,ObservedSpeciesData!$A$2:$A$4955,$A684,ObservedSpeciesData!$D$2:$D$4955,$D684),"")</f>
        <v>14.32651162165542</v>
      </c>
      <c r="AF684" s="23"/>
      <c r="AG684" s="24"/>
      <c r="AH684" s="23">
        <f>IF(ISNUMBER(AVERAGEIFS(ObservedSpeciesData!AH$2:AH$4955,ObservedSpeciesData!$A$2:$A$4955,$A684,ObservedSpeciesData!$D$2:$D$4955,$D684)),AVERAGEIFS(ObservedSpeciesData!AH$2:AH$4955,ObservedSpeciesData!$A$2:$A$4955,$A684,ObservedSpeciesData!$D$2:$D$4955,$D684),"")</f>
        <v>2.9754999999999998</v>
      </c>
      <c r="AI684" s="23">
        <f>IF(ISNUMBER(AVERAGEIFS(ObservedSpeciesData!AI$2:AI$4955,ObservedSpeciesData!$A$2:$A$4955,$A684,ObservedSpeciesData!$C$2:$C$4955,$C684,ObservedSpeciesData!$D$2:$D$4955,$D684)),AVERAGEIFS(ObservedSpeciesData!AI$2:AI$4955,ObservedSpeciesData!$A$2:$A$4955,$A684,ObservedSpeciesData!$C$2:$C$4955,$C684,ObservedSpeciesData!$D$2:$D$4955,$D684),"")</f>
        <v>21.225999999999999</v>
      </c>
      <c r="AJ684" s="2">
        <f>COUNTIFS(ObservedSpeciesData!$A$2:$A$828,$A684,ObservedSpeciesData!$D$2:$D$828,$D684)</f>
        <v>0</v>
      </c>
      <c r="AK684" s="2">
        <f t="shared" si="10"/>
        <v>15</v>
      </c>
    </row>
    <row r="685" spans="1:37" x14ac:dyDescent="0.25">
      <c r="A685" s="14" t="s">
        <v>99</v>
      </c>
      <c r="B685" t="s">
        <v>98</v>
      </c>
      <c r="C685" t="s">
        <v>97</v>
      </c>
      <c r="D685" s="13">
        <v>42073</v>
      </c>
      <c r="E685">
        <v>1</v>
      </c>
      <c r="F685">
        <v>500</v>
      </c>
      <c r="G685" s="2" t="s">
        <v>89</v>
      </c>
      <c r="H685" s="2" t="s">
        <v>12</v>
      </c>
      <c r="I685">
        <v>7</v>
      </c>
      <c r="J685" s="2" t="s">
        <v>77</v>
      </c>
      <c r="K685" s="2">
        <f>IF(ISNUMBER(AVERAGEIFS(ObservedSpeciesData!K$2:K$4955,ObservedSpeciesData!$A$2:$A$4955,$A685,ObservedSpeciesData!$D$2:$D$4955,$D685)),AVERAGEIFS(ObservedSpeciesData!K$2:K$4955,ObservedSpeciesData!$A$2:$A$4955,$A685,ObservedSpeciesData!$D$2:$D$4955,$D685),"")</f>
        <v>450</v>
      </c>
      <c r="L685" s="26" t="str">
        <f>IF(ISNUMBER(AVERAGEIFS(ObservedSpeciesData!L$2:L$4955,ObservedSpeciesData!$A$2:$A$4955,$A685,ObservedSpeciesData!$D$2:$D$4955,$D685)),AVERAGEIFS(ObservedSpeciesData!L$2:L$4955,ObservedSpeciesData!$A$2:$A$4955,$A685,ObservedSpeciesData!$D$2:$D$4955,$D685),"")</f>
        <v/>
      </c>
      <c r="M685" s="23" t="str">
        <f>IF(ISNUMBER(AVERAGEIFS(ObservedSpeciesData!M$2:M$4955,ObservedSpeciesData!$A$2:$A$4955,$A685,ObservedSpeciesData!$D$2:$D$4955,$D685)),AVERAGEIFS(ObservedSpeciesData!M$2:M$4955,ObservedSpeciesData!$A$2:$A$4955,$A685,ObservedSpeciesData!$D$2:$D$4955,$D685),"")</f>
        <v/>
      </c>
      <c r="N685" s="23">
        <f>IF(ISNUMBER(AVERAGEIFS(ObservedSpeciesData!N$2:N$4955,ObservedSpeciesData!$A$2:$A$4955,$A685,ObservedSpeciesData!$D$2:$D$4955,$D685)),AVERAGEIFS(ObservedSpeciesData!N$2:N$4955,ObservedSpeciesData!$A$2:$A$4955,$A685,ObservedSpeciesData!$D$2:$D$4955,$D685),"")</f>
        <v>1633.3420820340937</v>
      </c>
      <c r="O685" s="23">
        <f>IF(ISNUMBER(AVERAGEIFS(ObservedSpeciesData!O$2:O$4955,ObservedSpeciesData!$A$2:$A$4955,$A685,ObservedSpeciesData!$D$2:$D$4955,$D685)),AVERAGEIFS(ObservedSpeciesData!O$2:O$4955,ObservedSpeciesData!$A$2:$A$4955,$A685,ObservedSpeciesData!$D$2:$D$4955,$D685),"")</f>
        <v>163.33420820340933</v>
      </c>
      <c r="P685" s="23">
        <f>IF(ISNUMBER(AVERAGEIFS(ObservedSpeciesData!P$2:P$4955,ObservedSpeciesData!$A$2:$A$4955,$A685,ObservedSpeciesData!$C$2:$C$4955,$C685,ObservedSpeciesData!$D$2:$D$4955,$D685)),AVERAGEIFS(ObservedSpeciesData!P$2:P$4955,ObservedSpeciesData!$A$2:$A$4955,$A685,ObservedSpeciesData!$C$2:$C$4955,$C685,ObservedSpeciesData!$D$2:$D$4955,$D685),"")</f>
        <v>1132.8116452715797</v>
      </c>
      <c r="Q685" s="23"/>
      <c r="R685" s="25" t="str">
        <f>IF(ISNUMBER(AVERAGEIFS(ObservedSpeciesData!R$2:R$4955,ObservedSpeciesData!$A$2:$A$4955,$A685,ObservedSpeciesData!$D$2:$D$4955,$D685)),AVERAGEIFS(ObservedSpeciesData!R$2:R$4955,ObservedSpeciesData!$A$2:$A$4955,$A685,ObservedSpeciesData!$D$2:$D$4955,$D685),"")</f>
        <v/>
      </c>
      <c r="S685" s="25" t="str">
        <f>IF(ISNUMBER(AVERAGEIFS(ObservedSpeciesData!S$2:S$4955,ObservedSpeciesData!$A$2:$A$4955,$A685,ObservedSpeciesData!$D$2:$D$4955,$D685)),AVERAGEIFS(ObservedSpeciesData!S$2:S$4955,ObservedSpeciesData!$A$2:$A$4955,$A685,ObservedSpeciesData!$D$2:$D$4955,$D685),"")</f>
        <v/>
      </c>
      <c r="T685" s="23" t="str">
        <f>IF(ISNUMBER(AVERAGEIFS(ObservedSpeciesData!T$2:T$4955,ObservedSpeciesData!$A$2:$A$4955,$A685,ObservedSpeciesData!$D$2:$D$4955,$D685)),AVERAGEIFS(ObservedSpeciesData!T$2:T$4955,ObservedSpeciesData!$A$2:$A$4955,$A685,ObservedSpeciesData!$D$2:$D$4955,$D685),"")</f>
        <v/>
      </c>
      <c r="U685" s="24" t="str">
        <f>IF(ISNUMBER(AVERAGEIFS(ObservedSpeciesData!U$2:U$4955,ObservedSpeciesData!$A$2:$A$4955,$A685,ObservedSpeciesData!$C$2:$C$4955,$C685,ObservedSpeciesData!$D$2:$D$4955,$D685)),AVERAGEIFS(ObservedSpeciesData!U$2:U$4955,ObservedSpeciesData!$A$2:$A$4955,$A685,ObservedSpeciesData!$C$2:$C$4955,$C685,ObservedSpeciesData!$D$2:$D$4955,$D685),"")</f>
        <v/>
      </c>
      <c r="V685" s="23">
        <f>IF(ISNUMBER(AVERAGEIFS(ObservedSpeciesData!V$2:V$4955,ObservedSpeciesData!$A$2:$A$4955,$A685,ObservedSpeciesData!$D$2:$D$4955,$D685)),AVERAGEIFS(ObservedSpeciesData!V$2:V$4955,ObservedSpeciesData!$A$2:$A$4955,$A685,ObservedSpeciesData!$D$2:$D$4955,$D685),"")</f>
        <v>27.420587658882141</v>
      </c>
      <c r="W685" s="23">
        <f>IF(ISNUMBER(AVERAGEIFS(ObservedSpeciesData!W$2:W$4955,ObservedSpeciesData!$A$2:$A$4955,$A685,ObservedSpeciesData!$D$2:$D$4955,$D685)),AVERAGEIFS(ObservedSpeciesData!W$2:W$4955,ObservedSpeciesData!$A$2:$A$4955,$A685,ObservedSpeciesData!$D$2:$D$4955,$D685),"")</f>
        <v>12.913284569978714</v>
      </c>
      <c r="X685" s="23">
        <f>IF(ISNUMBER(AVERAGEIFS(ObservedSpeciesData!X$2:X$4955,ObservedSpeciesData!$A$2:$A$4955,$A685,ObservedSpeciesData!$D$2:$D$4955,$D685)),AVERAGEIFS(ObservedSpeciesData!X$2:X$4955,ObservedSpeciesData!$A$2:$A$4955,$A685,ObservedSpeciesData!$D$2:$D$4955,$D685),"")</f>
        <v>72.204366683959961</v>
      </c>
      <c r="Y685" s="23">
        <f>IF(ISNUMBER(AVERAGEIFS(ObservedSpeciesData!Y$2:Y$4955,ObservedSpeciesData!$A$2:$A$4955,$A685,ObservedSpeciesData!$D$2:$D$4955,$D685)),AVERAGEIFS(ObservedSpeciesData!Y$2:Y$4955,ObservedSpeciesData!$A$2:$A$4955,$A685,ObservedSpeciesData!$D$2:$D$4955,$D685),"")</f>
        <v>48.889143466949463</v>
      </c>
      <c r="Z685" s="23">
        <f>IF(ISNUMBER(AVERAGEIFS(ObservedSpeciesData!Z$2:Z$4955,ObservedSpeciesData!$A$2:$A$4955,$A685,ObservedSpeciesData!$D$2:$D$4955,$D685)),AVERAGEIFS(ObservedSpeciesData!Z$2:Z$4955,ObservedSpeciesData!$A$2:$A$4955,$A685,ObservedSpeciesData!$D$2:$D$4955,$D685),"")</f>
        <v>91.091459274291992</v>
      </c>
      <c r="AA685" s="23">
        <f>IF(ISNUMBER(AVERAGEIFS(ObservedSpeciesData!AA$2:AA$4955,ObservedSpeciesData!$A$2:$A$4955,$A685,ObservedSpeciesData!$D$2:$D$4955,$D685)),AVERAGEIFS(ObservedSpeciesData!AA$2:AA$4955,ObservedSpeciesData!$A$2:$A$4955,$A685,ObservedSpeciesData!$D$2:$D$4955,$D685),"")</f>
        <v>18.659323275089264</v>
      </c>
      <c r="AB685" s="24">
        <f>IF(ISNUMBER(AVERAGEIFS(ObservedSpeciesData!AB$2:AB$4955,ObservedSpeciesData!$A$2:$A$4955,$A685,ObservedSpeciesData!$D$2:$D$4955,$D685)),AVERAGEIFS(ObservedSpeciesData!AB$2:AB$4955,ObservedSpeciesData!$A$2:$A$4955,$A685,ObservedSpeciesData!$D$2:$D$4955,$D685),"")</f>
        <v>2.9854917240142817E-2</v>
      </c>
      <c r="AC685" s="24">
        <f>IF(ISNUMBER(AVERAGEIFS(ObservedSpeciesData!AC$2:AC$4955,ObservedSpeciesData!$A$2:$A$4955,$A685,ObservedSpeciesData!$D$2:$D$4955,$D685)),AVERAGEIFS(ObservedSpeciesData!AC$2:AC$4955,ObservedSpeciesData!$A$2:$A$4955,$A685,ObservedSpeciesData!$D$2:$D$4955,$D685),"")</f>
        <v>2.9854917240142817E-2</v>
      </c>
      <c r="AD685" s="23">
        <f>IF(ISNUMBER(AVERAGEIFS(ObservedSpeciesData!AD$2:AD$4955,ObservedSpeciesData!$A$2:$A$4955,$A685,ObservedSpeciesData!$D$2:$D$4955,$D685)),AVERAGEIFS(ObservedSpeciesData!AD$2:AD$4955,ObservedSpeciesData!$A$2:$A$4955,$A685,ObservedSpeciesData!$D$2:$D$4955,$D685),"")</f>
        <v>11.552698669433594</v>
      </c>
      <c r="AE685" s="24">
        <f>IF(ISNUMBER(AVERAGEIFS(ObservedSpeciesData!AE$2:AE$4955,ObservedSpeciesData!$A$2:$A$4955,$A685,ObservedSpeciesData!$D$2:$D$4955,$D685)),AVERAGEIFS(ObservedSpeciesData!AE$2:AE$4955,ObservedSpeciesData!$A$2:$A$4955,$A685,ObservedSpeciesData!$D$2:$D$4955,$D685),"")</f>
        <v>13.347061613745565</v>
      </c>
      <c r="AF685" s="23"/>
      <c r="AG685" s="24"/>
      <c r="AH685" s="23">
        <f>IF(ISNUMBER(AVERAGEIFS(ObservedSpeciesData!AH$2:AH$4955,ObservedSpeciesData!$A$2:$A$4955,$A685,ObservedSpeciesData!$D$2:$D$4955,$D685)),AVERAGEIFS(ObservedSpeciesData!AH$2:AH$4955,ObservedSpeciesData!$A$2:$A$4955,$A685,ObservedSpeciesData!$D$2:$D$4955,$D685),"")</f>
        <v>4.9553750000000001</v>
      </c>
      <c r="AI685" s="23">
        <f>IF(ISNUMBER(AVERAGEIFS(ObservedSpeciesData!AI$2:AI$4955,ObservedSpeciesData!$A$2:$A$4955,$A685,ObservedSpeciesData!$C$2:$C$4955,$C685,ObservedSpeciesData!$D$2:$D$4955,$D685)),AVERAGEIFS(ObservedSpeciesData!AI$2:AI$4955,ObservedSpeciesData!$A$2:$A$4955,$A685,ObservedSpeciesData!$C$2:$C$4955,$C685,ObservedSpeciesData!$D$2:$D$4955,$D685),"")</f>
        <v>28.829500000000003</v>
      </c>
      <c r="AJ685" s="2">
        <f>COUNTIFS(ObservedSpeciesData!$A$2:$A$828,$A685,ObservedSpeciesData!$D$2:$D$828,$D685)</f>
        <v>0</v>
      </c>
      <c r="AK685" s="2">
        <f t="shared" si="10"/>
        <v>15</v>
      </c>
    </row>
    <row r="686" spans="1:37" x14ac:dyDescent="0.25">
      <c r="A686" s="14" t="s">
        <v>104</v>
      </c>
      <c r="B686" t="s">
        <v>98</v>
      </c>
      <c r="C686" t="s">
        <v>97</v>
      </c>
      <c r="D686" s="13">
        <v>42080</v>
      </c>
      <c r="E686">
        <v>1</v>
      </c>
      <c r="F686">
        <v>0</v>
      </c>
      <c r="G686" s="2" t="s">
        <v>89</v>
      </c>
      <c r="H686" s="2" t="s">
        <v>12</v>
      </c>
      <c r="I686">
        <v>8</v>
      </c>
      <c r="J686" s="2" t="s">
        <v>88</v>
      </c>
      <c r="K686" s="2">
        <f>IF(ISNUMBER(AVERAGEIFS(ObservedSpeciesData!K$2:K$4955,ObservedSpeciesData!$A$2:$A$4955,$A686,ObservedSpeciesData!$D$2:$D$4955,$D686)),AVERAGEIFS(ObservedSpeciesData!K$2:K$4955,ObservedSpeciesData!$A$2:$A$4955,$A686,ObservedSpeciesData!$D$2:$D$4955,$D686),"")</f>
        <v>0</v>
      </c>
      <c r="L686" s="26">
        <f>IF(ISNUMBER(AVERAGEIFS(ObservedSpeciesData!L$2:L$4955,ObservedSpeciesData!$A$2:$A$4955,$A686,ObservedSpeciesData!$D$2:$D$4955,$D686)),AVERAGEIFS(ObservedSpeciesData!L$2:L$4955,ObservedSpeciesData!$A$2:$A$4955,$A686,ObservedSpeciesData!$D$2:$D$4955,$D686),"")</f>
        <v>1256.5416666666667</v>
      </c>
      <c r="M686" s="23">
        <f>IF(ISNUMBER(AVERAGEIFS(ObservedSpeciesData!M$2:M$4955,ObservedSpeciesData!$A$2:$A$4955,$A686,ObservedSpeciesData!$D$2:$D$4955,$D686)),AVERAGEIFS(ObservedSpeciesData!M$2:M$4955,ObservedSpeciesData!$A$2:$A$4955,$A686,ObservedSpeciesData!$D$2:$D$4955,$D686),"")</f>
        <v>125.65416666666665</v>
      </c>
      <c r="N686" s="23" t="str">
        <f>IF(ISNUMBER(AVERAGEIFS(ObservedSpeciesData!N$2:N$4955,ObservedSpeciesData!$A$2:$A$4955,$A686,ObservedSpeciesData!$D$2:$D$4955,$D686)),AVERAGEIFS(ObservedSpeciesData!N$2:N$4955,ObservedSpeciesData!$A$2:$A$4955,$A686,ObservedSpeciesData!$D$2:$D$4955,$D686),"")</f>
        <v/>
      </c>
      <c r="O686" s="23" t="str">
        <f>IF(ISNUMBER(AVERAGEIFS(ObservedSpeciesData!O$2:O$4955,ObservedSpeciesData!$A$2:$A$4955,$A686,ObservedSpeciesData!$D$2:$D$4955,$D686)),AVERAGEIFS(ObservedSpeciesData!O$2:O$4955,ObservedSpeciesData!$A$2:$A$4955,$A686,ObservedSpeciesData!$D$2:$D$4955,$D686),"")</f>
        <v/>
      </c>
      <c r="P686" s="23" t="str">
        <f>IF(ISNUMBER(AVERAGEIFS(ObservedSpeciesData!P$2:P$4955,ObservedSpeciesData!$A$2:$A$4955,$A686,ObservedSpeciesData!$C$2:$C$4955,$C686,ObservedSpeciesData!$D$2:$D$4955,$D686)),AVERAGEIFS(ObservedSpeciesData!P$2:P$4955,ObservedSpeciesData!$A$2:$A$4955,$A686,ObservedSpeciesData!$C$2:$C$4955,$C686,ObservedSpeciesData!$D$2:$D$4955,$D686),"")</f>
        <v/>
      </c>
      <c r="Q686" s="23"/>
      <c r="R686" s="25" t="str">
        <f>IF(ISNUMBER(AVERAGEIFS(ObservedSpeciesData!R$2:R$4955,ObservedSpeciesData!$A$2:$A$4955,$A686,ObservedSpeciesData!$D$2:$D$4955,$D686)),AVERAGEIFS(ObservedSpeciesData!R$2:R$4955,ObservedSpeciesData!$A$2:$A$4955,$A686,ObservedSpeciesData!$D$2:$D$4955,$D686),"")</f>
        <v/>
      </c>
      <c r="S686" s="25" t="str">
        <f>IF(ISNUMBER(AVERAGEIFS(ObservedSpeciesData!S$2:S$4955,ObservedSpeciesData!$A$2:$A$4955,$A686,ObservedSpeciesData!$D$2:$D$4955,$D686)),AVERAGEIFS(ObservedSpeciesData!S$2:S$4955,ObservedSpeciesData!$A$2:$A$4955,$A686,ObservedSpeciesData!$D$2:$D$4955,$D686),"")</f>
        <v/>
      </c>
      <c r="T686" s="23" t="str">
        <f>IF(ISNUMBER(AVERAGEIFS(ObservedSpeciesData!T$2:T$4955,ObservedSpeciesData!$A$2:$A$4955,$A686,ObservedSpeciesData!$D$2:$D$4955,$D686)),AVERAGEIFS(ObservedSpeciesData!T$2:T$4955,ObservedSpeciesData!$A$2:$A$4955,$A686,ObservedSpeciesData!$D$2:$D$4955,$D686),"")</f>
        <v/>
      </c>
      <c r="U686" s="24" t="str">
        <f>IF(ISNUMBER(AVERAGEIFS(ObservedSpeciesData!U$2:U$4955,ObservedSpeciesData!$A$2:$A$4955,$A686,ObservedSpeciesData!$C$2:$C$4955,$C686,ObservedSpeciesData!$D$2:$D$4955,$D686)),AVERAGEIFS(ObservedSpeciesData!U$2:U$4955,ObservedSpeciesData!$A$2:$A$4955,$A686,ObservedSpeciesData!$C$2:$C$4955,$C686,ObservedSpeciesData!$D$2:$D$4955,$D686),"")</f>
        <v/>
      </c>
      <c r="V686" s="23">
        <f>IF(ISNUMBER(AVERAGEIFS(ObservedSpeciesData!V$2:V$4955,ObservedSpeciesData!$A$2:$A$4955,$A686,ObservedSpeciesData!$D$2:$D$4955,$D686)),AVERAGEIFS(ObservedSpeciesData!V$2:V$4955,ObservedSpeciesData!$A$2:$A$4955,$A686,ObservedSpeciesData!$D$2:$D$4955,$D686),"")</f>
        <v>28.192218144734699</v>
      </c>
      <c r="W686" s="23">
        <f>IF(ISNUMBER(AVERAGEIFS(ObservedSpeciesData!W$2:W$4955,ObservedSpeciesData!$A$2:$A$4955,$A686,ObservedSpeciesData!$D$2:$D$4955,$D686)),AVERAGEIFS(ObservedSpeciesData!W$2:W$4955,ObservedSpeciesData!$A$2:$A$4955,$A686,ObservedSpeciesData!$D$2:$D$4955,$D686),"")</f>
        <v>10.409736474355062</v>
      </c>
      <c r="X686" s="23">
        <f>IF(ISNUMBER(AVERAGEIFS(ObservedSpeciesData!X$2:X$4955,ObservedSpeciesData!$A$2:$A$4955,$A686,ObservedSpeciesData!$D$2:$D$4955,$D686)),AVERAGEIFS(ObservedSpeciesData!X$2:X$4955,ObservedSpeciesData!$A$2:$A$4955,$A686,ObservedSpeciesData!$D$2:$D$4955,$D686),"")</f>
        <v>69.081806182861328</v>
      </c>
      <c r="Y686" s="23">
        <f>IF(ISNUMBER(AVERAGEIFS(ObservedSpeciesData!Y$2:Y$4955,ObservedSpeciesData!$A$2:$A$4955,$A686,ObservedSpeciesData!$D$2:$D$4955,$D686)),AVERAGEIFS(ObservedSpeciesData!Y$2:Y$4955,ObservedSpeciesData!$A$2:$A$4955,$A686,ObservedSpeciesData!$D$2:$D$4955,$D686),"")</f>
        <v>50.523492813110352</v>
      </c>
      <c r="Z686" s="23">
        <f>IF(ISNUMBER(AVERAGEIFS(ObservedSpeciesData!Z$2:Z$4955,ObservedSpeciesData!$A$2:$A$4955,$A686,ObservedSpeciesData!$D$2:$D$4955,$D686)),AVERAGEIFS(ObservedSpeciesData!Z$2:Z$4955,ObservedSpeciesData!$A$2:$A$4955,$A686,ObservedSpeciesData!$D$2:$D$4955,$D686),"")</f>
        <v>89.372705459594727</v>
      </c>
      <c r="AA686" s="23">
        <f>IF(ISNUMBER(AVERAGEIFS(ObservedSpeciesData!AA$2:AA$4955,ObservedSpeciesData!$A$2:$A$4955,$A686,ObservedSpeciesData!$D$2:$D$4955,$D686)),AVERAGEIFS(ObservedSpeciesData!AA$2:AA$4955,ObservedSpeciesData!$A$2:$A$4955,$A686,ObservedSpeciesData!$D$2:$D$4955,$D686),"")</f>
        <v>16.590316692988079</v>
      </c>
      <c r="AB686" s="24">
        <f>IF(ISNUMBER(AVERAGEIFS(ObservedSpeciesData!AB$2:AB$4955,ObservedSpeciesData!$A$2:$A$4955,$A686,ObservedSpeciesData!$D$2:$D$4955,$D686)),AVERAGEIFS(ObservedSpeciesData!AB$2:AB$4955,ObservedSpeciesData!$A$2:$A$4955,$A686,ObservedSpeciesData!$D$2:$D$4955,$D686),"")</f>
        <v>2.6544506708780922E-2</v>
      </c>
      <c r="AC686" s="24">
        <f>IF(ISNUMBER(AVERAGEIFS(ObservedSpeciesData!AC$2:AC$4955,ObservedSpeciesData!$A$2:$A$4955,$A686,ObservedSpeciesData!$D$2:$D$4955,$D686)),AVERAGEIFS(ObservedSpeciesData!AC$2:AC$4955,ObservedSpeciesData!$A$2:$A$4955,$A686,ObservedSpeciesData!$D$2:$D$4955,$D686),"")</f>
        <v>2.6544506708780922E-2</v>
      </c>
      <c r="AD686" s="23">
        <f>IF(ISNUMBER(AVERAGEIFS(ObservedSpeciesData!AD$2:AD$4955,ObservedSpeciesData!$A$2:$A$4955,$A686,ObservedSpeciesData!$D$2:$D$4955,$D686)),AVERAGEIFS(ObservedSpeciesData!AD$2:AD$4955,ObservedSpeciesData!$A$2:$A$4955,$A686,ObservedSpeciesData!$D$2:$D$4955,$D686),"")</f>
        <v>11.053088989257814</v>
      </c>
      <c r="AE686" s="24">
        <f>IF(ISNUMBER(AVERAGEIFS(ObservedSpeciesData!AE$2:AE$4955,ObservedSpeciesData!$A$2:$A$4955,$A686,ObservedSpeciesData!$D$2:$D$4955,$D686)),AVERAGEIFS(ObservedSpeciesData!AE$2:AE$4955,ObservedSpeciesData!$A$2:$A$4955,$A686,ObservedSpeciesData!$D$2:$D$4955,$D686),"")</f>
        <v>27.325103228503124</v>
      </c>
      <c r="AF686" s="23"/>
      <c r="AG686" s="24"/>
      <c r="AH686" s="23" t="str">
        <f>IF(ISNUMBER(AVERAGEIFS(ObservedSpeciesData!AH$2:AH$4955,ObservedSpeciesData!$A$2:$A$4955,$A686,ObservedSpeciesData!$D$2:$D$4955,$D686)),AVERAGEIFS(ObservedSpeciesData!AH$2:AH$4955,ObservedSpeciesData!$A$2:$A$4955,$A686,ObservedSpeciesData!$D$2:$D$4955,$D686),"")</f>
        <v/>
      </c>
      <c r="AI686" s="23" t="str">
        <f>IF(ISNUMBER(AVERAGEIFS(ObservedSpeciesData!AI$2:AI$4955,ObservedSpeciesData!$A$2:$A$4955,$A686,ObservedSpeciesData!$C$2:$C$4955,$C686,ObservedSpeciesData!$D$2:$D$4955,$D686)),AVERAGEIFS(ObservedSpeciesData!AI$2:AI$4955,ObservedSpeciesData!$A$2:$A$4955,$A686,ObservedSpeciesData!$C$2:$C$4955,$C686,ObservedSpeciesData!$D$2:$D$4955,$D686),"")</f>
        <v/>
      </c>
      <c r="AJ686" s="2">
        <f>COUNTIFS(ObservedSpeciesData!$A$2:$A$828,$A686,ObservedSpeciesData!$D$2:$D$828,$D686)</f>
        <v>0</v>
      </c>
      <c r="AK686" s="2">
        <f t="shared" si="10"/>
        <v>11</v>
      </c>
    </row>
    <row r="687" spans="1:37" x14ac:dyDescent="0.25">
      <c r="A687" s="14" t="s">
        <v>103</v>
      </c>
      <c r="B687" t="s">
        <v>98</v>
      </c>
      <c r="C687" t="s">
        <v>97</v>
      </c>
      <c r="D687" s="13">
        <v>42080</v>
      </c>
      <c r="E687">
        <v>1</v>
      </c>
      <c r="F687">
        <v>50</v>
      </c>
      <c r="G687" s="2" t="s">
        <v>89</v>
      </c>
      <c r="H687" s="2" t="s">
        <v>12</v>
      </c>
      <c r="I687">
        <v>8</v>
      </c>
      <c r="J687" s="2" t="s">
        <v>88</v>
      </c>
      <c r="K687" s="2">
        <f>IF(ISNUMBER(AVERAGEIFS(ObservedSpeciesData!K$2:K$4955,ObservedSpeciesData!$A$2:$A$4955,$A687,ObservedSpeciesData!$D$2:$D$4955,$D687)),AVERAGEIFS(ObservedSpeciesData!K$2:K$4955,ObservedSpeciesData!$A$2:$A$4955,$A687,ObservedSpeciesData!$D$2:$D$4955,$D687),"")</f>
        <v>45</v>
      </c>
      <c r="L687" s="26">
        <f>IF(ISNUMBER(AVERAGEIFS(ObservedSpeciesData!L$2:L$4955,ObservedSpeciesData!$A$2:$A$4955,$A687,ObservedSpeciesData!$D$2:$D$4955,$D687)),AVERAGEIFS(ObservedSpeciesData!L$2:L$4955,ObservedSpeciesData!$A$2:$A$4955,$A687,ObservedSpeciesData!$D$2:$D$4955,$D687),"")</f>
        <v>1200.4583333333333</v>
      </c>
      <c r="M687" s="23">
        <f>IF(ISNUMBER(AVERAGEIFS(ObservedSpeciesData!M$2:M$4955,ObservedSpeciesData!$A$2:$A$4955,$A687,ObservedSpeciesData!$D$2:$D$4955,$D687)),AVERAGEIFS(ObservedSpeciesData!M$2:M$4955,ObservedSpeciesData!$A$2:$A$4955,$A687,ObservedSpeciesData!$D$2:$D$4955,$D687),"")</f>
        <v>120.04583333333335</v>
      </c>
      <c r="N687" s="23" t="str">
        <f>IF(ISNUMBER(AVERAGEIFS(ObservedSpeciesData!N$2:N$4955,ObservedSpeciesData!$A$2:$A$4955,$A687,ObservedSpeciesData!$D$2:$D$4955,$D687)),AVERAGEIFS(ObservedSpeciesData!N$2:N$4955,ObservedSpeciesData!$A$2:$A$4955,$A687,ObservedSpeciesData!$D$2:$D$4955,$D687),"")</f>
        <v/>
      </c>
      <c r="O687" s="23" t="str">
        <f>IF(ISNUMBER(AVERAGEIFS(ObservedSpeciesData!O$2:O$4955,ObservedSpeciesData!$A$2:$A$4955,$A687,ObservedSpeciesData!$D$2:$D$4955,$D687)),AVERAGEIFS(ObservedSpeciesData!O$2:O$4955,ObservedSpeciesData!$A$2:$A$4955,$A687,ObservedSpeciesData!$D$2:$D$4955,$D687),"")</f>
        <v/>
      </c>
      <c r="P687" s="23" t="str">
        <f>IF(ISNUMBER(AVERAGEIFS(ObservedSpeciesData!P$2:P$4955,ObservedSpeciesData!$A$2:$A$4955,$A687,ObservedSpeciesData!$C$2:$C$4955,$C687,ObservedSpeciesData!$D$2:$D$4955,$D687)),AVERAGEIFS(ObservedSpeciesData!P$2:P$4955,ObservedSpeciesData!$A$2:$A$4955,$A687,ObservedSpeciesData!$C$2:$C$4955,$C687,ObservedSpeciesData!$D$2:$D$4955,$D687),"")</f>
        <v/>
      </c>
      <c r="Q687" s="23"/>
      <c r="R687" s="25" t="str">
        <f>IF(ISNUMBER(AVERAGEIFS(ObservedSpeciesData!R$2:R$4955,ObservedSpeciesData!$A$2:$A$4955,$A687,ObservedSpeciesData!$D$2:$D$4955,$D687)),AVERAGEIFS(ObservedSpeciesData!R$2:R$4955,ObservedSpeciesData!$A$2:$A$4955,$A687,ObservedSpeciesData!$D$2:$D$4955,$D687),"")</f>
        <v/>
      </c>
      <c r="S687" s="25" t="str">
        <f>IF(ISNUMBER(AVERAGEIFS(ObservedSpeciesData!S$2:S$4955,ObservedSpeciesData!$A$2:$A$4955,$A687,ObservedSpeciesData!$D$2:$D$4955,$D687)),AVERAGEIFS(ObservedSpeciesData!S$2:S$4955,ObservedSpeciesData!$A$2:$A$4955,$A687,ObservedSpeciesData!$D$2:$D$4955,$D687),"")</f>
        <v/>
      </c>
      <c r="T687" s="23" t="str">
        <f>IF(ISNUMBER(AVERAGEIFS(ObservedSpeciesData!T$2:T$4955,ObservedSpeciesData!$A$2:$A$4955,$A687,ObservedSpeciesData!$D$2:$D$4955,$D687)),AVERAGEIFS(ObservedSpeciesData!T$2:T$4955,ObservedSpeciesData!$A$2:$A$4955,$A687,ObservedSpeciesData!$D$2:$D$4955,$D687),"")</f>
        <v/>
      </c>
      <c r="U687" s="24" t="str">
        <f>IF(ISNUMBER(AVERAGEIFS(ObservedSpeciesData!U$2:U$4955,ObservedSpeciesData!$A$2:$A$4955,$A687,ObservedSpeciesData!$C$2:$C$4955,$C687,ObservedSpeciesData!$D$2:$D$4955,$D687)),AVERAGEIFS(ObservedSpeciesData!U$2:U$4955,ObservedSpeciesData!$A$2:$A$4955,$A687,ObservedSpeciesData!$C$2:$C$4955,$C687,ObservedSpeciesData!$D$2:$D$4955,$D687),"")</f>
        <v/>
      </c>
      <c r="V687" s="23">
        <f>IF(ISNUMBER(AVERAGEIFS(ObservedSpeciesData!V$2:V$4955,ObservedSpeciesData!$A$2:$A$4955,$A687,ObservedSpeciesData!$D$2:$D$4955,$D687)),AVERAGEIFS(ObservedSpeciesData!V$2:V$4955,ObservedSpeciesData!$A$2:$A$4955,$A687,ObservedSpeciesData!$D$2:$D$4955,$D687),"")</f>
        <v>28.878199418385822</v>
      </c>
      <c r="W687" s="23">
        <f>IF(ISNUMBER(AVERAGEIFS(ObservedSpeciesData!W$2:W$4955,ObservedSpeciesData!$A$2:$A$4955,$A687,ObservedSpeciesData!$D$2:$D$4955,$D687)),AVERAGEIFS(ObservedSpeciesData!W$2:W$4955,ObservedSpeciesData!$A$2:$A$4955,$A687,ObservedSpeciesData!$D$2:$D$4955,$D687),"")</f>
        <v>7.5092656016349792</v>
      </c>
      <c r="X687" s="23">
        <f>IF(ISNUMBER(AVERAGEIFS(ObservedSpeciesData!X$2:X$4955,ObservedSpeciesData!$A$2:$A$4955,$A687,ObservedSpeciesData!$D$2:$D$4955,$D687)),AVERAGEIFS(ObservedSpeciesData!X$2:X$4955,ObservedSpeciesData!$A$2:$A$4955,$A687,ObservedSpeciesData!$D$2:$D$4955,$D687),"")</f>
        <v>68.739240010579422</v>
      </c>
      <c r="Y687" s="23">
        <f>IF(ISNUMBER(AVERAGEIFS(ObservedSpeciesData!Y$2:Y$4955,ObservedSpeciesData!$A$2:$A$4955,$A687,ObservedSpeciesData!$D$2:$D$4955,$D687)),AVERAGEIFS(ObservedSpeciesData!Y$2:Y$4955,ObservedSpeciesData!$A$2:$A$4955,$A687,ObservedSpeciesData!$D$2:$D$4955,$D687),"")</f>
        <v>51.481747627258301</v>
      </c>
      <c r="Z687" s="23">
        <f>IF(ISNUMBER(AVERAGEIFS(ObservedSpeciesData!Z$2:Z$4955,ObservedSpeciesData!$A$2:$A$4955,$A687,ObservedSpeciesData!$D$2:$D$4955,$D687)),AVERAGEIFS(ObservedSpeciesData!Z$2:Z$4955,ObservedSpeciesData!$A$2:$A$4955,$A687,ObservedSpeciesData!$D$2:$D$4955,$D687),"")</f>
        <v>89.497189203898117</v>
      </c>
      <c r="AA687" s="23">
        <f>IF(ISNUMBER(AVERAGEIFS(ObservedSpeciesData!AA$2:AA$4955,ObservedSpeciesData!$A$2:$A$4955,$A687,ObservedSpeciesData!$D$2:$D$4955,$D687)),AVERAGEIFS(ObservedSpeciesData!AA$2:AA$4955,ObservedSpeciesData!$A$2:$A$4955,$A687,ObservedSpeciesData!$D$2:$D$4955,$D687),"")</f>
        <v>18.616241296132404</v>
      </c>
      <c r="AB687" s="24">
        <f>IF(ISNUMBER(AVERAGEIFS(ObservedSpeciesData!AB$2:AB$4955,ObservedSpeciesData!$A$2:$A$4955,$A687,ObservedSpeciesData!$D$2:$D$4955,$D687)),AVERAGEIFS(ObservedSpeciesData!AB$2:AB$4955,ObservedSpeciesData!$A$2:$A$4955,$A687,ObservedSpeciesData!$D$2:$D$4955,$D687),"")</f>
        <v>2.9785986073811846E-2</v>
      </c>
      <c r="AC687" s="24">
        <f>IF(ISNUMBER(AVERAGEIFS(ObservedSpeciesData!AC$2:AC$4955,ObservedSpeciesData!$A$2:$A$4955,$A687,ObservedSpeciesData!$D$2:$D$4955,$D687)),AVERAGEIFS(ObservedSpeciesData!AC$2:AC$4955,ObservedSpeciesData!$A$2:$A$4955,$A687,ObservedSpeciesData!$D$2:$D$4955,$D687),"")</f>
        <v>2.9785986073811846E-2</v>
      </c>
      <c r="AD687" s="23">
        <f>IF(ISNUMBER(AVERAGEIFS(ObservedSpeciesData!AD$2:AD$4955,ObservedSpeciesData!$A$2:$A$4955,$A687,ObservedSpeciesData!$D$2:$D$4955,$D687)),AVERAGEIFS(ObservedSpeciesData!AD$2:AD$4955,ObservedSpeciesData!$A$2:$A$4955,$A687,ObservedSpeciesData!$D$2:$D$4955,$D687),"")</f>
        <v>10.998278401692708</v>
      </c>
      <c r="AE687" s="24">
        <f>IF(ISNUMBER(AVERAGEIFS(ObservedSpeciesData!AE$2:AE$4955,ObservedSpeciesData!$A$2:$A$4955,$A687,ObservedSpeciesData!$D$2:$D$4955,$D687)),AVERAGEIFS(ObservedSpeciesData!AE$2:AE$4955,ObservedSpeciesData!$A$2:$A$4955,$A687,ObservedSpeciesData!$D$2:$D$4955,$D687),"")</f>
        <v>25.299275594816351</v>
      </c>
      <c r="AF687" s="23"/>
      <c r="AG687" s="24"/>
      <c r="AH687" s="23" t="str">
        <f>IF(ISNUMBER(AVERAGEIFS(ObservedSpeciesData!AH$2:AH$4955,ObservedSpeciesData!$A$2:$A$4955,$A687,ObservedSpeciesData!$D$2:$D$4955,$D687)),AVERAGEIFS(ObservedSpeciesData!AH$2:AH$4955,ObservedSpeciesData!$A$2:$A$4955,$A687,ObservedSpeciesData!$D$2:$D$4955,$D687),"")</f>
        <v/>
      </c>
      <c r="AI687" s="23" t="str">
        <f>IF(ISNUMBER(AVERAGEIFS(ObservedSpeciesData!AI$2:AI$4955,ObservedSpeciesData!$A$2:$A$4955,$A687,ObservedSpeciesData!$C$2:$C$4955,$C687,ObservedSpeciesData!$D$2:$D$4955,$D687)),AVERAGEIFS(ObservedSpeciesData!AI$2:AI$4955,ObservedSpeciesData!$A$2:$A$4955,$A687,ObservedSpeciesData!$C$2:$C$4955,$C687,ObservedSpeciesData!$D$2:$D$4955,$D687),"")</f>
        <v/>
      </c>
      <c r="AJ687" s="2">
        <f>COUNTIFS(ObservedSpeciesData!$A$2:$A$828,$A687,ObservedSpeciesData!$D$2:$D$828,$D687)</f>
        <v>0</v>
      </c>
      <c r="AK687" s="2">
        <f t="shared" si="10"/>
        <v>11</v>
      </c>
    </row>
    <row r="688" spans="1:37" x14ac:dyDescent="0.25">
      <c r="A688" s="14" t="s">
        <v>102</v>
      </c>
      <c r="B688" t="s">
        <v>98</v>
      </c>
      <c r="C688" t="s">
        <v>97</v>
      </c>
      <c r="D688" s="13">
        <v>42080</v>
      </c>
      <c r="E688">
        <v>1</v>
      </c>
      <c r="F688">
        <v>100</v>
      </c>
      <c r="G688" s="2" t="s">
        <v>89</v>
      </c>
      <c r="H688" s="2" t="s">
        <v>12</v>
      </c>
      <c r="I688">
        <v>8</v>
      </c>
      <c r="J688" s="2" t="s">
        <v>88</v>
      </c>
      <c r="K688" s="2">
        <f>IF(ISNUMBER(AVERAGEIFS(ObservedSpeciesData!K$2:K$4955,ObservedSpeciesData!$A$2:$A$4955,$A688,ObservedSpeciesData!$D$2:$D$4955,$D688)),AVERAGEIFS(ObservedSpeciesData!K$2:K$4955,ObservedSpeciesData!$A$2:$A$4955,$A688,ObservedSpeciesData!$D$2:$D$4955,$D688),"")</f>
        <v>78</v>
      </c>
      <c r="L688" s="26">
        <f>IF(ISNUMBER(AVERAGEIFS(ObservedSpeciesData!L$2:L$4955,ObservedSpeciesData!$A$2:$A$4955,$A688,ObservedSpeciesData!$D$2:$D$4955,$D688)),AVERAGEIFS(ObservedSpeciesData!L$2:L$4955,ObservedSpeciesData!$A$2:$A$4955,$A688,ObservedSpeciesData!$D$2:$D$4955,$D688),"")</f>
        <v>1241.0416666666667</v>
      </c>
      <c r="M688" s="23">
        <f>IF(ISNUMBER(AVERAGEIFS(ObservedSpeciesData!M$2:M$4955,ObservedSpeciesData!$A$2:$A$4955,$A688,ObservedSpeciesData!$D$2:$D$4955,$D688)),AVERAGEIFS(ObservedSpeciesData!M$2:M$4955,ObservedSpeciesData!$A$2:$A$4955,$A688,ObservedSpeciesData!$D$2:$D$4955,$D688),"")</f>
        <v>124.10416666666667</v>
      </c>
      <c r="N688" s="23" t="str">
        <f>IF(ISNUMBER(AVERAGEIFS(ObservedSpeciesData!N$2:N$4955,ObservedSpeciesData!$A$2:$A$4955,$A688,ObservedSpeciesData!$D$2:$D$4955,$D688)),AVERAGEIFS(ObservedSpeciesData!N$2:N$4955,ObservedSpeciesData!$A$2:$A$4955,$A688,ObservedSpeciesData!$D$2:$D$4955,$D688),"")</f>
        <v/>
      </c>
      <c r="O688" s="23" t="str">
        <f>IF(ISNUMBER(AVERAGEIFS(ObservedSpeciesData!O$2:O$4955,ObservedSpeciesData!$A$2:$A$4955,$A688,ObservedSpeciesData!$D$2:$D$4955,$D688)),AVERAGEIFS(ObservedSpeciesData!O$2:O$4955,ObservedSpeciesData!$A$2:$A$4955,$A688,ObservedSpeciesData!$D$2:$D$4955,$D688),"")</f>
        <v/>
      </c>
      <c r="P688" s="23" t="str">
        <f>IF(ISNUMBER(AVERAGEIFS(ObservedSpeciesData!P$2:P$4955,ObservedSpeciesData!$A$2:$A$4955,$A688,ObservedSpeciesData!$C$2:$C$4955,$C688,ObservedSpeciesData!$D$2:$D$4955,$D688)),AVERAGEIFS(ObservedSpeciesData!P$2:P$4955,ObservedSpeciesData!$A$2:$A$4955,$A688,ObservedSpeciesData!$C$2:$C$4955,$C688,ObservedSpeciesData!$D$2:$D$4955,$D688),"")</f>
        <v/>
      </c>
      <c r="Q688" s="23"/>
      <c r="R688" s="25" t="str">
        <f>IF(ISNUMBER(AVERAGEIFS(ObservedSpeciesData!R$2:R$4955,ObservedSpeciesData!$A$2:$A$4955,$A688,ObservedSpeciesData!$D$2:$D$4955,$D688)),AVERAGEIFS(ObservedSpeciesData!R$2:R$4955,ObservedSpeciesData!$A$2:$A$4955,$A688,ObservedSpeciesData!$D$2:$D$4955,$D688),"")</f>
        <v/>
      </c>
      <c r="S688" s="25" t="str">
        <f>IF(ISNUMBER(AVERAGEIFS(ObservedSpeciesData!S$2:S$4955,ObservedSpeciesData!$A$2:$A$4955,$A688,ObservedSpeciesData!$D$2:$D$4955,$D688)),AVERAGEIFS(ObservedSpeciesData!S$2:S$4955,ObservedSpeciesData!$A$2:$A$4955,$A688,ObservedSpeciesData!$D$2:$D$4955,$D688),"")</f>
        <v/>
      </c>
      <c r="T688" s="23" t="str">
        <f>IF(ISNUMBER(AVERAGEIFS(ObservedSpeciesData!T$2:T$4955,ObservedSpeciesData!$A$2:$A$4955,$A688,ObservedSpeciesData!$D$2:$D$4955,$D688)),AVERAGEIFS(ObservedSpeciesData!T$2:T$4955,ObservedSpeciesData!$A$2:$A$4955,$A688,ObservedSpeciesData!$D$2:$D$4955,$D688),"")</f>
        <v/>
      </c>
      <c r="U688" s="24" t="str">
        <f>IF(ISNUMBER(AVERAGEIFS(ObservedSpeciesData!U$2:U$4955,ObservedSpeciesData!$A$2:$A$4955,$A688,ObservedSpeciesData!$C$2:$C$4955,$C688,ObservedSpeciesData!$D$2:$D$4955,$D688)),AVERAGEIFS(ObservedSpeciesData!U$2:U$4955,ObservedSpeciesData!$A$2:$A$4955,$A688,ObservedSpeciesData!$C$2:$C$4955,$C688,ObservedSpeciesData!$D$2:$D$4955,$D688),"")</f>
        <v/>
      </c>
      <c r="V688" s="23">
        <f>IF(ISNUMBER(AVERAGEIFS(ObservedSpeciesData!V$2:V$4955,ObservedSpeciesData!$A$2:$A$4955,$A688,ObservedSpeciesData!$D$2:$D$4955,$D688)),AVERAGEIFS(ObservedSpeciesData!V$2:V$4955,ObservedSpeciesData!$A$2:$A$4955,$A688,ObservedSpeciesData!$D$2:$D$4955,$D688),"")</f>
        <v>27.95612398783366</v>
      </c>
      <c r="W688" s="23">
        <f>IF(ISNUMBER(AVERAGEIFS(ObservedSpeciesData!W$2:W$4955,ObservedSpeciesData!$A$2:$A$4955,$A688,ObservedSpeciesData!$D$2:$D$4955,$D688)),AVERAGEIFS(ObservedSpeciesData!W$2:W$4955,ObservedSpeciesData!$A$2:$A$4955,$A688,ObservedSpeciesData!$D$2:$D$4955,$D688),"")</f>
        <v>7.6504460970560713</v>
      </c>
      <c r="X688" s="23">
        <f>IF(ISNUMBER(AVERAGEIFS(ObservedSpeciesData!X$2:X$4955,ObservedSpeciesData!$A$2:$A$4955,$A688,ObservedSpeciesData!$D$2:$D$4955,$D688)),AVERAGEIFS(ObservedSpeciesData!X$2:X$4955,ObservedSpeciesData!$A$2:$A$4955,$A688,ObservedSpeciesData!$D$2:$D$4955,$D688),"")</f>
        <v>68.556441942850753</v>
      </c>
      <c r="Y688" s="23">
        <f>IF(ISNUMBER(AVERAGEIFS(ObservedSpeciesData!Y$2:Y$4955,ObservedSpeciesData!$A$2:$A$4955,$A688,ObservedSpeciesData!$D$2:$D$4955,$D688)),AVERAGEIFS(ObservedSpeciesData!Y$2:Y$4955,ObservedSpeciesData!$A$2:$A$4955,$A688,ObservedSpeciesData!$D$2:$D$4955,$D688),"")</f>
        <v>49.413906415303551</v>
      </c>
      <c r="Z688" s="23">
        <f>IF(ISNUMBER(AVERAGEIFS(ObservedSpeciesData!Z$2:Z$4955,ObservedSpeciesData!$A$2:$A$4955,$A688,ObservedSpeciesData!$D$2:$D$4955,$D688)),AVERAGEIFS(ObservedSpeciesData!Z$2:Z$4955,ObservedSpeciesData!$A$2:$A$4955,$A688,ObservedSpeciesData!$D$2:$D$4955,$D688),"")</f>
        <v>88.516866048177079</v>
      </c>
      <c r="AA688" s="23">
        <f>IF(ISNUMBER(AVERAGEIFS(ObservedSpeciesData!AA$2:AA$4955,ObservedSpeciesData!$A$2:$A$4955,$A688,ObservedSpeciesData!$D$2:$D$4955,$D688)),AVERAGEIFS(ObservedSpeciesData!AA$2:AA$4955,ObservedSpeciesData!$A$2:$A$4955,$A688,ObservedSpeciesData!$D$2:$D$4955,$D688),"")</f>
        <v>19.325254837671917</v>
      </c>
      <c r="AB688" s="24">
        <f>IF(ISNUMBER(AVERAGEIFS(ObservedSpeciesData!AB$2:AB$4955,ObservedSpeciesData!$A$2:$A$4955,$A688,ObservedSpeciesData!$D$2:$D$4955,$D688)),AVERAGEIFS(ObservedSpeciesData!AB$2:AB$4955,ObservedSpeciesData!$A$2:$A$4955,$A688,ObservedSpeciesData!$D$2:$D$4955,$D688),"")</f>
        <v>3.0920407740275064E-2</v>
      </c>
      <c r="AC688" s="24">
        <f>IF(ISNUMBER(AVERAGEIFS(ObservedSpeciesData!AC$2:AC$4955,ObservedSpeciesData!$A$2:$A$4955,$A688,ObservedSpeciesData!$D$2:$D$4955,$D688)),AVERAGEIFS(ObservedSpeciesData!AC$2:AC$4955,ObservedSpeciesData!$A$2:$A$4955,$A688,ObservedSpeciesData!$D$2:$D$4955,$D688),"")</f>
        <v>3.0920407740275064E-2</v>
      </c>
      <c r="AD688" s="23">
        <f>IF(ISNUMBER(AVERAGEIFS(ObservedSpeciesData!AD$2:AD$4955,ObservedSpeciesData!$A$2:$A$4955,$A688,ObservedSpeciesData!$D$2:$D$4955,$D688)),AVERAGEIFS(ObservedSpeciesData!AD$2:AD$4955,ObservedSpeciesData!$A$2:$A$4955,$A688,ObservedSpeciesData!$D$2:$D$4955,$D688),"")</f>
        <v>10.969030710856119</v>
      </c>
      <c r="AE688" s="24">
        <f>IF(ISNUMBER(AVERAGEIFS(ObservedSpeciesData!AE$2:AE$4955,ObservedSpeciesData!$A$2:$A$4955,$A688,ObservedSpeciesData!$D$2:$D$4955,$D688)),AVERAGEIFS(ObservedSpeciesData!AE$2:AE$4955,ObservedSpeciesData!$A$2:$A$4955,$A688,ObservedSpeciesData!$D$2:$D$4955,$D688),"")</f>
        <v>22.955693387978968</v>
      </c>
      <c r="AF688" s="23"/>
      <c r="AG688" s="24"/>
      <c r="AH688" s="23" t="str">
        <f>IF(ISNUMBER(AVERAGEIFS(ObservedSpeciesData!AH$2:AH$4955,ObservedSpeciesData!$A$2:$A$4955,$A688,ObservedSpeciesData!$D$2:$D$4955,$D688)),AVERAGEIFS(ObservedSpeciesData!AH$2:AH$4955,ObservedSpeciesData!$A$2:$A$4955,$A688,ObservedSpeciesData!$D$2:$D$4955,$D688),"")</f>
        <v/>
      </c>
      <c r="AI688" s="23" t="str">
        <f>IF(ISNUMBER(AVERAGEIFS(ObservedSpeciesData!AI$2:AI$4955,ObservedSpeciesData!$A$2:$A$4955,$A688,ObservedSpeciesData!$C$2:$C$4955,$C688,ObservedSpeciesData!$D$2:$D$4955,$D688)),AVERAGEIFS(ObservedSpeciesData!AI$2:AI$4955,ObservedSpeciesData!$A$2:$A$4955,$A688,ObservedSpeciesData!$C$2:$C$4955,$C688,ObservedSpeciesData!$D$2:$D$4955,$D688),"")</f>
        <v/>
      </c>
      <c r="AJ688" s="2">
        <f>COUNTIFS(ObservedSpeciesData!$A$2:$A$828,$A688,ObservedSpeciesData!$D$2:$D$828,$D688)</f>
        <v>0</v>
      </c>
      <c r="AK688" s="2">
        <f t="shared" si="10"/>
        <v>11</v>
      </c>
    </row>
    <row r="689" spans="1:37" x14ac:dyDescent="0.25">
      <c r="A689" s="14" t="s">
        <v>101</v>
      </c>
      <c r="B689" t="s">
        <v>98</v>
      </c>
      <c r="C689" t="s">
        <v>97</v>
      </c>
      <c r="D689" s="13">
        <v>42080</v>
      </c>
      <c r="E689">
        <v>1</v>
      </c>
      <c r="F689">
        <v>200</v>
      </c>
      <c r="G689" s="2" t="s">
        <v>89</v>
      </c>
      <c r="H689" s="2" t="s">
        <v>12</v>
      </c>
      <c r="I689">
        <v>8</v>
      </c>
      <c r="J689" s="2" t="s">
        <v>88</v>
      </c>
      <c r="K689" s="2">
        <f>IF(ISNUMBER(AVERAGEIFS(ObservedSpeciesData!K$2:K$4955,ObservedSpeciesData!$A$2:$A$4955,$A689,ObservedSpeciesData!$D$2:$D$4955,$D689)),AVERAGEIFS(ObservedSpeciesData!K$2:K$4955,ObservedSpeciesData!$A$2:$A$4955,$A689,ObservedSpeciesData!$D$2:$D$4955,$D689),"")</f>
        <v>156</v>
      </c>
      <c r="L689" s="26">
        <f>IF(ISNUMBER(AVERAGEIFS(ObservedSpeciesData!L$2:L$4955,ObservedSpeciesData!$A$2:$A$4955,$A689,ObservedSpeciesData!$D$2:$D$4955,$D689)),AVERAGEIFS(ObservedSpeciesData!L$2:L$4955,ObservedSpeciesData!$A$2:$A$4955,$A689,ObservedSpeciesData!$D$2:$D$4955,$D689),"")</f>
        <v>1338.0833333333333</v>
      </c>
      <c r="M689" s="23">
        <f>IF(ISNUMBER(AVERAGEIFS(ObservedSpeciesData!M$2:M$4955,ObservedSpeciesData!$A$2:$A$4955,$A689,ObservedSpeciesData!$D$2:$D$4955,$D689)),AVERAGEIFS(ObservedSpeciesData!M$2:M$4955,ObservedSpeciesData!$A$2:$A$4955,$A689,ObservedSpeciesData!$D$2:$D$4955,$D689),"")</f>
        <v>133.80833333333331</v>
      </c>
      <c r="N689" s="23" t="str">
        <f>IF(ISNUMBER(AVERAGEIFS(ObservedSpeciesData!N$2:N$4955,ObservedSpeciesData!$A$2:$A$4955,$A689,ObservedSpeciesData!$D$2:$D$4955,$D689)),AVERAGEIFS(ObservedSpeciesData!N$2:N$4955,ObservedSpeciesData!$A$2:$A$4955,$A689,ObservedSpeciesData!$D$2:$D$4955,$D689),"")</f>
        <v/>
      </c>
      <c r="O689" s="23" t="str">
        <f>IF(ISNUMBER(AVERAGEIFS(ObservedSpeciesData!O$2:O$4955,ObservedSpeciesData!$A$2:$A$4955,$A689,ObservedSpeciesData!$D$2:$D$4955,$D689)),AVERAGEIFS(ObservedSpeciesData!O$2:O$4955,ObservedSpeciesData!$A$2:$A$4955,$A689,ObservedSpeciesData!$D$2:$D$4955,$D689),"")</f>
        <v/>
      </c>
      <c r="P689" s="23" t="str">
        <f>IF(ISNUMBER(AVERAGEIFS(ObservedSpeciesData!P$2:P$4955,ObservedSpeciesData!$A$2:$A$4955,$A689,ObservedSpeciesData!$C$2:$C$4955,$C689,ObservedSpeciesData!$D$2:$D$4955,$D689)),AVERAGEIFS(ObservedSpeciesData!P$2:P$4955,ObservedSpeciesData!$A$2:$A$4955,$A689,ObservedSpeciesData!$C$2:$C$4955,$C689,ObservedSpeciesData!$D$2:$D$4955,$D689),"")</f>
        <v/>
      </c>
      <c r="Q689" s="23"/>
      <c r="R689" s="25" t="str">
        <f>IF(ISNUMBER(AVERAGEIFS(ObservedSpeciesData!R$2:R$4955,ObservedSpeciesData!$A$2:$A$4955,$A689,ObservedSpeciesData!$D$2:$D$4955,$D689)),AVERAGEIFS(ObservedSpeciesData!R$2:R$4955,ObservedSpeciesData!$A$2:$A$4955,$A689,ObservedSpeciesData!$D$2:$D$4955,$D689),"")</f>
        <v/>
      </c>
      <c r="S689" s="25" t="str">
        <f>IF(ISNUMBER(AVERAGEIFS(ObservedSpeciesData!S$2:S$4955,ObservedSpeciesData!$A$2:$A$4955,$A689,ObservedSpeciesData!$D$2:$D$4955,$D689)),AVERAGEIFS(ObservedSpeciesData!S$2:S$4955,ObservedSpeciesData!$A$2:$A$4955,$A689,ObservedSpeciesData!$D$2:$D$4955,$D689),"")</f>
        <v/>
      </c>
      <c r="T689" s="23" t="str">
        <f>IF(ISNUMBER(AVERAGEIFS(ObservedSpeciesData!T$2:T$4955,ObservedSpeciesData!$A$2:$A$4955,$A689,ObservedSpeciesData!$D$2:$D$4955,$D689)),AVERAGEIFS(ObservedSpeciesData!T$2:T$4955,ObservedSpeciesData!$A$2:$A$4955,$A689,ObservedSpeciesData!$D$2:$D$4955,$D689),"")</f>
        <v/>
      </c>
      <c r="U689" s="24" t="str">
        <f>IF(ISNUMBER(AVERAGEIFS(ObservedSpeciesData!U$2:U$4955,ObservedSpeciesData!$A$2:$A$4955,$A689,ObservedSpeciesData!$C$2:$C$4955,$C689,ObservedSpeciesData!$D$2:$D$4955,$D689)),AVERAGEIFS(ObservedSpeciesData!U$2:U$4955,ObservedSpeciesData!$A$2:$A$4955,$A689,ObservedSpeciesData!$C$2:$C$4955,$C689,ObservedSpeciesData!$D$2:$D$4955,$D689),"")</f>
        <v/>
      </c>
      <c r="V689" s="23">
        <f>IF(ISNUMBER(AVERAGEIFS(ObservedSpeciesData!V$2:V$4955,ObservedSpeciesData!$A$2:$A$4955,$A689,ObservedSpeciesData!$D$2:$D$4955,$D689)),AVERAGEIFS(ObservedSpeciesData!V$2:V$4955,ObservedSpeciesData!$A$2:$A$4955,$A689,ObservedSpeciesData!$D$2:$D$4955,$D689),"")</f>
        <v>27.021270593007404</v>
      </c>
      <c r="W689" s="23">
        <f>IF(ISNUMBER(AVERAGEIFS(ObservedSpeciesData!W$2:W$4955,ObservedSpeciesData!$A$2:$A$4955,$A689,ObservedSpeciesData!$D$2:$D$4955,$D689)),AVERAGEIFS(ObservedSpeciesData!W$2:W$4955,ObservedSpeciesData!$A$2:$A$4955,$A689,ObservedSpeciesData!$D$2:$D$4955,$D689),"")</f>
        <v>8.5876669088999424</v>
      </c>
      <c r="X689" s="23">
        <f>IF(ISNUMBER(AVERAGEIFS(ObservedSpeciesData!X$2:X$4955,ObservedSpeciesData!$A$2:$A$4955,$A689,ObservedSpeciesData!$D$2:$D$4955,$D689)),AVERAGEIFS(ObservedSpeciesData!X$2:X$4955,ObservedSpeciesData!$A$2:$A$4955,$A689,ObservedSpeciesData!$D$2:$D$4955,$D689),"")</f>
        <v>70.964795430501297</v>
      </c>
      <c r="Y689" s="23">
        <f>IF(ISNUMBER(AVERAGEIFS(ObservedSpeciesData!Y$2:Y$4955,ObservedSpeciesData!$A$2:$A$4955,$A689,ObservedSpeciesData!$D$2:$D$4955,$D689)),AVERAGEIFS(ObservedSpeciesData!Y$2:Y$4955,ObservedSpeciesData!$A$2:$A$4955,$A689,ObservedSpeciesData!$D$2:$D$4955,$D689),"")</f>
        <v>48.240114529927574</v>
      </c>
      <c r="Z689" s="23">
        <f>IF(ISNUMBER(AVERAGEIFS(ObservedSpeciesData!Z$2:Z$4955,ObservedSpeciesData!$A$2:$A$4955,$A689,ObservedSpeciesData!$D$2:$D$4955,$D689)),AVERAGEIFS(ObservedSpeciesData!Z$2:Z$4955,ObservedSpeciesData!$A$2:$A$4955,$A689,ObservedSpeciesData!$D$2:$D$4955,$D689),"")</f>
        <v>89.705535888671875</v>
      </c>
      <c r="AA689" s="23">
        <f>IF(ISNUMBER(AVERAGEIFS(ObservedSpeciesData!AA$2:AA$4955,ObservedSpeciesData!$A$2:$A$4955,$A689,ObservedSpeciesData!$D$2:$D$4955,$D689)),AVERAGEIFS(ObservedSpeciesData!AA$2:AA$4955,ObservedSpeciesData!$A$2:$A$4955,$A689,ObservedSpeciesData!$D$2:$D$4955,$D689),"")</f>
        <v>21.651834328969318</v>
      </c>
      <c r="AB689" s="24">
        <f>IF(ISNUMBER(AVERAGEIFS(ObservedSpeciesData!AB$2:AB$4955,ObservedSpeciesData!$A$2:$A$4955,$A689,ObservedSpeciesData!$D$2:$D$4955,$D689)),AVERAGEIFS(ObservedSpeciesData!AB$2:AB$4955,ObservedSpeciesData!$A$2:$A$4955,$A689,ObservedSpeciesData!$D$2:$D$4955,$D689),"")</f>
        <v>3.4642934926350906E-2</v>
      </c>
      <c r="AC689" s="24">
        <f>IF(ISNUMBER(AVERAGEIFS(ObservedSpeciesData!AC$2:AC$4955,ObservedSpeciesData!$A$2:$A$4955,$A689,ObservedSpeciesData!$D$2:$D$4955,$D689)),AVERAGEIFS(ObservedSpeciesData!AC$2:AC$4955,ObservedSpeciesData!$A$2:$A$4955,$A689,ObservedSpeciesData!$D$2:$D$4955,$D689),"")</f>
        <v>3.4642934926350906E-2</v>
      </c>
      <c r="AD689" s="23">
        <f>IF(ISNUMBER(AVERAGEIFS(ObservedSpeciesData!AD$2:AD$4955,ObservedSpeciesData!$A$2:$A$4955,$A689,ObservedSpeciesData!$D$2:$D$4955,$D689)),AVERAGEIFS(ObservedSpeciesData!AD$2:AD$4955,ObservedSpeciesData!$A$2:$A$4955,$A689,ObservedSpeciesData!$D$2:$D$4955,$D689),"")</f>
        <v>11.354367268880209</v>
      </c>
      <c r="AE689" s="24">
        <f>IF(ISNUMBER(AVERAGEIFS(ObservedSpeciesData!AE$2:AE$4955,ObservedSpeciesData!$A$2:$A$4955,$A689,ObservedSpeciesData!$D$2:$D$4955,$D689)),AVERAGEIFS(ObservedSpeciesData!AE$2:AE$4955,ObservedSpeciesData!$A$2:$A$4955,$A689,ObservedSpeciesData!$D$2:$D$4955,$D689),"")</f>
        <v>20.576493863587412</v>
      </c>
      <c r="AF689" s="23"/>
      <c r="AG689" s="24"/>
      <c r="AH689" s="23" t="str">
        <f>IF(ISNUMBER(AVERAGEIFS(ObservedSpeciesData!AH$2:AH$4955,ObservedSpeciesData!$A$2:$A$4955,$A689,ObservedSpeciesData!$D$2:$D$4955,$D689)),AVERAGEIFS(ObservedSpeciesData!AH$2:AH$4955,ObservedSpeciesData!$A$2:$A$4955,$A689,ObservedSpeciesData!$D$2:$D$4955,$D689),"")</f>
        <v/>
      </c>
      <c r="AI689" s="23" t="str">
        <f>IF(ISNUMBER(AVERAGEIFS(ObservedSpeciesData!AI$2:AI$4955,ObservedSpeciesData!$A$2:$A$4955,$A689,ObservedSpeciesData!$C$2:$C$4955,$C689,ObservedSpeciesData!$D$2:$D$4955,$D689)),AVERAGEIFS(ObservedSpeciesData!AI$2:AI$4955,ObservedSpeciesData!$A$2:$A$4955,$A689,ObservedSpeciesData!$C$2:$C$4955,$C689,ObservedSpeciesData!$D$2:$D$4955,$D689),"")</f>
        <v/>
      </c>
      <c r="AJ689" s="2">
        <f>COUNTIFS(ObservedSpeciesData!$A$2:$A$828,$A689,ObservedSpeciesData!$D$2:$D$828,$D689)</f>
        <v>0</v>
      </c>
      <c r="AK689" s="2">
        <f t="shared" si="10"/>
        <v>11</v>
      </c>
    </row>
    <row r="690" spans="1:37" x14ac:dyDescent="0.25">
      <c r="A690" s="14" t="s">
        <v>100</v>
      </c>
      <c r="B690" t="s">
        <v>98</v>
      </c>
      <c r="C690" t="s">
        <v>97</v>
      </c>
      <c r="D690" s="13">
        <v>42080</v>
      </c>
      <c r="E690">
        <v>1</v>
      </c>
      <c r="F690">
        <v>350</v>
      </c>
      <c r="G690" s="2" t="s">
        <v>89</v>
      </c>
      <c r="H690" s="2" t="s">
        <v>12</v>
      </c>
      <c r="I690">
        <v>8</v>
      </c>
      <c r="J690" s="2" t="s">
        <v>88</v>
      </c>
      <c r="K690" s="2">
        <f>IF(ISNUMBER(AVERAGEIFS(ObservedSpeciesData!K$2:K$4955,ObservedSpeciesData!$A$2:$A$4955,$A690,ObservedSpeciesData!$D$2:$D$4955,$D690)),AVERAGEIFS(ObservedSpeciesData!K$2:K$4955,ObservedSpeciesData!$A$2:$A$4955,$A690,ObservedSpeciesData!$D$2:$D$4955,$D690),"")</f>
        <v>272</v>
      </c>
      <c r="L690" s="26">
        <f>IF(ISNUMBER(AVERAGEIFS(ObservedSpeciesData!L$2:L$4955,ObservedSpeciesData!$A$2:$A$4955,$A690,ObservedSpeciesData!$D$2:$D$4955,$D690)),AVERAGEIFS(ObservedSpeciesData!L$2:L$4955,ObservedSpeciesData!$A$2:$A$4955,$A690,ObservedSpeciesData!$D$2:$D$4955,$D690),"")</f>
        <v>1360.0833333333333</v>
      </c>
      <c r="M690" s="23">
        <f>IF(ISNUMBER(AVERAGEIFS(ObservedSpeciesData!M$2:M$4955,ObservedSpeciesData!$A$2:$A$4955,$A690,ObservedSpeciesData!$D$2:$D$4955,$D690)),AVERAGEIFS(ObservedSpeciesData!M$2:M$4955,ObservedSpeciesData!$A$2:$A$4955,$A690,ObservedSpeciesData!$D$2:$D$4955,$D690),"")</f>
        <v>136.00833333333335</v>
      </c>
      <c r="N690" s="23" t="str">
        <f>IF(ISNUMBER(AVERAGEIFS(ObservedSpeciesData!N$2:N$4955,ObservedSpeciesData!$A$2:$A$4955,$A690,ObservedSpeciesData!$D$2:$D$4955,$D690)),AVERAGEIFS(ObservedSpeciesData!N$2:N$4955,ObservedSpeciesData!$A$2:$A$4955,$A690,ObservedSpeciesData!$D$2:$D$4955,$D690),"")</f>
        <v/>
      </c>
      <c r="O690" s="23" t="str">
        <f>IF(ISNUMBER(AVERAGEIFS(ObservedSpeciesData!O$2:O$4955,ObservedSpeciesData!$A$2:$A$4955,$A690,ObservedSpeciesData!$D$2:$D$4955,$D690)),AVERAGEIFS(ObservedSpeciesData!O$2:O$4955,ObservedSpeciesData!$A$2:$A$4955,$A690,ObservedSpeciesData!$D$2:$D$4955,$D690),"")</f>
        <v/>
      </c>
      <c r="P690" s="23" t="str">
        <f>IF(ISNUMBER(AVERAGEIFS(ObservedSpeciesData!P$2:P$4955,ObservedSpeciesData!$A$2:$A$4955,$A690,ObservedSpeciesData!$C$2:$C$4955,$C690,ObservedSpeciesData!$D$2:$D$4955,$D690)),AVERAGEIFS(ObservedSpeciesData!P$2:P$4955,ObservedSpeciesData!$A$2:$A$4955,$A690,ObservedSpeciesData!$C$2:$C$4955,$C690,ObservedSpeciesData!$D$2:$D$4955,$D690),"")</f>
        <v/>
      </c>
      <c r="Q690" s="23"/>
      <c r="R690" s="25" t="str">
        <f>IF(ISNUMBER(AVERAGEIFS(ObservedSpeciesData!R$2:R$4955,ObservedSpeciesData!$A$2:$A$4955,$A690,ObservedSpeciesData!$D$2:$D$4955,$D690)),AVERAGEIFS(ObservedSpeciesData!R$2:R$4955,ObservedSpeciesData!$A$2:$A$4955,$A690,ObservedSpeciesData!$D$2:$D$4955,$D690),"")</f>
        <v/>
      </c>
      <c r="S690" s="25" t="str">
        <f>IF(ISNUMBER(AVERAGEIFS(ObservedSpeciesData!S$2:S$4955,ObservedSpeciesData!$A$2:$A$4955,$A690,ObservedSpeciesData!$D$2:$D$4955,$D690)),AVERAGEIFS(ObservedSpeciesData!S$2:S$4955,ObservedSpeciesData!$A$2:$A$4955,$A690,ObservedSpeciesData!$D$2:$D$4955,$D690),"")</f>
        <v/>
      </c>
      <c r="T690" s="23" t="str">
        <f>IF(ISNUMBER(AVERAGEIFS(ObservedSpeciesData!T$2:T$4955,ObservedSpeciesData!$A$2:$A$4955,$A690,ObservedSpeciesData!$D$2:$D$4955,$D690)),AVERAGEIFS(ObservedSpeciesData!T$2:T$4955,ObservedSpeciesData!$A$2:$A$4955,$A690,ObservedSpeciesData!$D$2:$D$4955,$D690),"")</f>
        <v/>
      </c>
      <c r="U690" s="24" t="str">
        <f>IF(ISNUMBER(AVERAGEIFS(ObservedSpeciesData!U$2:U$4955,ObservedSpeciesData!$A$2:$A$4955,$A690,ObservedSpeciesData!$C$2:$C$4955,$C690,ObservedSpeciesData!$D$2:$D$4955,$D690)),AVERAGEIFS(ObservedSpeciesData!U$2:U$4955,ObservedSpeciesData!$A$2:$A$4955,$A690,ObservedSpeciesData!$C$2:$C$4955,$C690,ObservedSpeciesData!$D$2:$D$4955,$D690),"")</f>
        <v/>
      </c>
      <c r="V690" s="23">
        <f>IF(ISNUMBER(AVERAGEIFS(ObservedSpeciesData!V$2:V$4955,ObservedSpeciesData!$A$2:$A$4955,$A690,ObservedSpeciesData!$D$2:$D$4955,$D690)),AVERAGEIFS(ObservedSpeciesData!V$2:V$4955,ObservedSpeciesData!$A$2:$A$4955,$A690,ObservedSpeciesData!$D$2:$D$4955,$D690),"")</f>
        <v>27.355212370554607</v>
      </c>
      <c r="W690" s="23">
        <f>IF(ISNUMBER(AVERAGEIFS(ObservedSpeciesData!W$2:W$4955,ObservedSpeciesData!$A$2:$A$4955,$A690,ObservedSpeciesData!$D$2:$D$4955,$D690)),AVERAGEIFS(ObservedSpeciesData!W$2:W$4955,ObservedSpeciesData!$A$2:$A$4955,$A690,ObservedSpeciesData!$D$2:$D$4955,$D690),"")</f>
        <v>6.936493257681529</v>
      </c>
      <c r="X690" s="23">
        <f>IF(ISNUMBER(AVERAGEIFS(ObservedSpeciesData!X$2:X$4955,ObservedSpeciesData!$A$2:$A$4955,$A690,ObservedSpeciesData!$D$2:$D$4955,$D690)),AVERAGEIFS(ObservedSpeciesData!X$2:X$4955,ObservedSpeciesData!$A$2:$A$4955,$A690,ObservedSpeciesData!$D$2:$D$4955,$D690),"")</f>
        <v>70.659725824991867</v>
      </c>
      <c r="Y690" s="23">
        <f>IF(ISNUMBER(AVERAGEIFS(ObservedSpeciesData!Y$2:Y$4955,ObservedSpeciesData!$A$2:$A$4955,$A690,ObservedSpeciesData!$D$2:$D$4955,$D690)),AVERAGEIFS(ObservedSpeciesData!Y$2:Y$4955,ObservedSpeciesData!$A$2:$A$4955,$A690,ObservedSpeciesData!$D$2:$D$4955,$D690),"")</f>
        <v>48.712262789408364</v>
      </c>
      <c r="Z690" s="23">
        <f>IF(ISNUMBER(AVERAGEIFS(ObservedSpeciesData!Z$2:Z$4955,ObservedSpeciesData!$A$2:$A$4955,$A690,ObservedSpeciesData!$D$2:$D$4955,$D690)),AVERAGEIFS(ObservedSpeciesData!Z$2:Z$4955,ObservedSpeciesData!$A$2:$A$4955,$A690,ObservedSpeciesData!$D$2:$D$4955,$D690),"")</f>
        <v>89.708946228027344</v>
      </c>
      <c r="AA690" s="23">
        <f>IF(ISNUMBER(AVERAGEIFS(ObservedSpeciesData!AA$2:AA$4955,ObservedSpeciesData!$A$2:$A$4955,$A690,ObservedSpeciesData!$D$2:$D$4955,$D690)),AVERAGEIFS(ObservedSpeciesData!AA$2:AA$4955,ObservedSpeciesData!$A$2:$A$4955,$A690,ObservedSpeciesData!$D$2:$D$4955,$D690),"")</f>
        <v>22.414476076761883</v>
      </c>
      <c r="AB690" s="24">
        <f>IF(ISNUMBER(AVERAGEIFS(ObservedSpeciesData!AB$2:AB$4955,ObservedSpeciesData!$A$2:$A$4955,$A690,ObservedSpeciesData!$D$2:$D$4955,$D690)),AVERAGEIFS(ObservedSpeciesData!AB$2:AB$4955,ObservedSpeciesData!$A$2:$A$4955,$A690,ObservedSpeciesData!$D$2:$D$4955,$D690),"")</f>
        <v>3.5863161722819011E-2</v>
      </c>
      <c r="AC690" s="24">
        <f>IF(ISNUMBER(AVERAGEIFS(ObservedSpeciesData!AC$2:AC$4955,ObservedSpeciesData!$A$2:$A$4955,$A690,ObservedSpeciesData!$D$2:$D$4955,$D690)),AVERAGEIFS(ObservedSpeciesData!AC$2:AC$4955,ObservedSpeciesData!$A$2:$A$4955,$A690,ObservedSpeciesData!$D$2:$D$4955,$D690),"")</f>
        <v>3.5863161722819011E-2</v>
      </c>
      <c r="AD690" s="23">
        <f>IF(ISNUMBER(AVERAGEIFS(ObservedSpeciesData!AD$2:AD$4955,ObservedSpeciesData!$A$2:$A$4955,$A690,ObservedSpeciesData!$D$2:$D$4955,$D690)),AVERAGEIFS(ObservedSpeciesData!AD$2:AD$4955,ObservedSpeciesData!$A$2:$A$4955,$A690,ObservedSpeciesData!$D$2:$D$4955,$D690),"")</f>
        <v>11.305556131998699</v>
      </c>
      <c r="AE690" s="24">
        <f>IF(ISNUMBER(AVERAGEIFS(ObservedSpeciesData!AE$2:AE$4955,ObservedSpeciesData!$A$2:$A$4955,$A690,ObservedSpeciesData!$D$2:$D$4955,$D690)),AVERAGEIFS(ObservedSpeciesData!AE$2:AE$4955,ObservedSpeciesData!$A$2:$A$4955,$A690,ObservedSpeciesData!$D$2:$D$4955,$D690),"")</f>
        <v>19.327284948758983</v>
      </c>
      <c r="AF690" s="23"/>
      <c r="AG690" s="24"/>
      <c r="AH690" s="23" t="str">
        <f>IF(ISNUMBER(AVERAGEIFS(ObservedSpeciesData!AH$2:AH$4955,ObservedSpeciesData!$A$2:$A$4955,$A690,ObservedSpeciesData!$D$2:$D$4955,$D690)),AVERAGEIFS(ObservedSpeciesData!AH$2:AH$4955,ObservedSpeciesData!$A$2:$A$4955,$A690,ObservedSpeciesData!$D$2:$D$4955,$D690),"")</f>
        <v/>
      </c>
      <c r="AI690" s="23" t="str">
        <f>IF(ISNUMBER(AVERAGEIFS(ObservedSpeciesData!AI$2:AI$4955,ObservedSpeciesData!$A$2:$A$4955,$A690,ObservedSpeciesData!$C$2:$C$4955,$C690,ObservedSpeciesData!$D$2:$D$4955,$D690)),AVERAGEIFS(ObservedSpeciesData!AI$2:AI$4955,ObservedSpeciesData!$A$2:$A$4955,$A690,ObservedSpeciesData!$C$2:$C$4955,$C690,ObservedSpeciesData!$D$2:$D$4955,$D690),"")</f>
        <v/>
      </c>
      <c r="AJ690" s="2">
        <f>COUNTIFS(ObservedSpeciesData!$A$2:$A$828,$A690,ObservedSpeciesData!$D$2:$D$828,$D690)</f>
        <v>0</v>
      </c>
      <c r="AK690" s="2">
        <f t="shared" si="10"/>
        <v>11</v>
      </c>
    </row>
    <row r="691" spans="1:37" x14ac:dyDescent="0.25">
      <c r="A691" s="14" t="s">
        <v>99</v>
      </c>
      <c r="B691" t="s">
        <v>98</v>
      </c>
      <c r="C691" t="s">
        <v>97</v>
      </c>
      <c r="D691" s="13">
        <v>42080</v>
      </c>
      <c r="E691">
        <v>1</v>
      </c>
      <c r="F691">
        <v>500</v>
      </c>
      <c r="G691" s="2" t="s">
        <v>89</v>
      </c>
      <c r="H691" s="2" t="s">
        <v>12</v>
      </c>
      <c r="I691">
        <v>8</v>
      </c>
      <c r="J691" s="2" t="s">
        <v>88</v>
      </c>
      <c r="K691" s="2">
        <f>IF(ISNUMBER(AVERAGEIFS(ObservedSpeciesData!K$2:K$4955,ObservedSpeciesData!$A$2:$A$4955,$A691,ObservedSpeciesData!$D$2:$D$4955,$D691)),AVERAGEIFS(ObservedSpeciesData!K$2:K$4955,ObservedSpeciesData!$A$2:$A$4955,$A691,ObservedSpeciesData!$D$2:$D$4955,$D691),"")</f>
        <v>389</v>
      </c>
      <c r="L691" s="26">
        <f>IF(ISNUMBER(AVERAGEIFS(ObservedSpeciesData!L$2:L$4955,ObservedSpeciesData!$A$2:$A$4955,$A691,ObservedSpeciesData!$D$2:$D$4955,$D691)),AVERAGEIFS(ObservedSpeciesData!L$2:L$4955,ObservedSpeciesData!$A$2:$A$4955,$A691,ObservedSpeciesData!$D$2:$D$4955,$D691),"")</f>
        <v>1343.25</v>
      </c>
      <c r="M691" s="23">
        <f>IF(ISNUMBER(AVERAGEIFS(ObservedSpeciesData!M$2:M$4955,ObservedSpeciesData!$A$2:$A$4955,$A691,ObservedSpeciesData!$D$2:$D$4955,$D691)),AVERAGEIFS(ObservedSpeciesData!M$2:M$4955,ObservedSpeciesData!$A$2:$A$4955,$A691,ObservedSpeciesData!$D$2:$D$4955,$D691),"")</f>
        <v>134.32499999999999</v>
      </c>
      <c r="N691" s="23" t="str">
        <f>IF(ISNUMBER(AVERAGEIFS(ObservedSpeciesData!N$2:N$4955,ObservedSpeciesData!$A$2:$A$4955,$A691,ObservedSpeciesData!$D$2:$D$4955,$D691)),AVERAGEIFS(ObservedSpeciesData!N$2:N$4955,ObservedSpeciesData!$A$2:$A$4955,$A691,ObservedSpeciesData!$D$2:$D$4955,$D691),"")</f>
        <v/>
      </c>
      <c r="O691" s="23" t="str">
        <f>IF(ISNUMBER(AVERAGEIFS(ObservedSpeciesData!O$2:O$4955,ObservedSpeciesData!$A$2:$A$4955,$A691,ObservedSpeciesData!$D$2:$D$4955,$D691)),AVERAGEIFS(ObservedSpeciesData!O$2:O$4955,ObservedSpeciesData!$A$2:$A$4955,$A691,ObservedSpeciesData!$D$2:$D$4955,$D691),"")</f>
        <v/>
      </c>
      <c r="P691" s="23" t="str">
        <f>IF(ISNUMBER(AVERAGEIFS(ObservedSpeciesData!P$2:P$4955,ObservedSpeciesData!$A$2:$A$4955,$A691,ObservedSpeciesData!$C$2:$C$4955,$C691,ObservedSpeciesData!$D$2:$D$4955,$D691)),AVERAGEIFS(ObservedSpeciesData!P$2:P$4955,ObservedSpeciesData!$A$2:$A$4955,$A691,ObservedSpeciesData!$C$2:$C$4955,$C691,ObservedSpeciesData!$D$2:$D$4955,$D691),"")</f>
        <v/>
      </c>
      <c r="Q691" s="23"/>
      <c r="R691" s="25" t="str">
        <f>IF(ISNUMBER(AVERAGEIFS(ObservedSpeciesData!R$2:R$4955,ObservedSpeciesData!$A$2:$A$4955,$A691,ObservedSpeciesData!$D$2:$D$4955,$D691)),AVERAGEIFS(ObservedSpeciesData!R$2:R$4955,ObservedSpeciesData!$A$2:$A$4955,$A691,ObservedSpeciesData!$D$2:$D$4955,$D691),"")</f>
        <v/>
      </c>
      <c r="S691" s="25" t="str">
        <f>IF(ISNUMBER(AVERAGEIFS(ObservedSpeciesData!S$2:S$4955,ObservedSpeciesData!$A$2:$A$4955,$A691,ObservedSpeciesData!$D$2:$D$4955,$D691)),AVERAGEIFS(ObservedSpeciesData!S$2:S$4955,ObservedSpeciesData!$A$2:$A$4955,$A691,ObservedSpeciesData!$D$2:$D$4955,$D691),"")</f>
        <v/>
      </c>
      <c r="T691" s="23" t="str">
        <f>IF(ISNUMBER(AVERAGEIFS(ObservedSpeciesData!T$2:T$4955,ObservedSpeciesData!$A$2:$A$4955,$A691,ObservedSpeciesData!$D$2:$D$4955,$D691)),AVERAGEIFS(ObservedSpeciesData!T$2:T$4955,ObservedSpeciesData!$A$2:$A$4955,$A691,ObservedSpeciesData!$D$2:$D$4955,$D691),"")</f>
        <v/>
      </c>
      <c r="U691" s="24" t="str">
        <f>IF(ISNUMBER(AVERAGEIFS(ObservedSpeciesData!U$2:U$4955,ObservedSpeciesData!$A$2:$A$4955,$A691,ObservedSpeciesData!$C$2:$C$4955,$C691,ObservedSpeciesData!$D$2:$D$4955,$D691)),AVERAGEIFS(ObservedSpeciesData!U$2:U$4955,ObservedSpeciesData!$A$2:$A$4955,$A691,ObservedSpeciesData!$C$2:$C$4955,$C691,ObservedSpeciesData!$D$2:$D$4955,$D691),"")</f>
        <v/>
      </c>
      <c r="V691" s="23">
        <f>IF(ISNUMBER(AVERAGEIFS(ObservedSpeciesData!V$2:V$4955,ObservedSpeciesData!$A$2:$A$4955,$A691,ObservedSpeciesData!$D$2:$D$4955,$D691)),AVERAGEIFS(ObservedSpeciesData!V$2:V$4955,ObservedSpeciesData!$A$2:$A$4955,$A691,ObservedSpeciesData!$D$2:$D$4955,$D691),"")</f>
        <v>25.846697489420574</v>
      </c>
      <c r="W691" s="23">
        <f>IF(ISNUMBER(AVERAGEIFS(ObservedSpeciesData!W$2:W$4955,ObservedSpeciesData!$A$2:$A$4955,$A691,ObservedSpeciesData!$D$2:$D$4955,$D691)),AVERAGEIFS(ObservedSpeciesData!W$2:W$4955,ObservedSpeciesData!$A$2:$A$4955,$A691,ObservedSpeciesData!$D$2:$D$4955,$D691),"")</f>
        <v>6.8764050801595049</v>
      </c>
      <c r="X691" s="23">
        <f>IF(ISNUMBER(AVERAGEIFS(ObservedSpeciesData!X$2:X$4955,ObservedSpeciesData!$A$2:$A$4955,$A691,ObservedSpeciesData!$D$2:$D$4955,$D691)),AVERAGEIFS(ObservedSpeciesData!X$2:X$4955,ObservedSpeciesData!$A$2:$A$4955,$A691,ObservedSpeciesData!$D$2:$D$4955,$D691),"")</f>
        <v>70.294112523396805</v>
      </c>
      <c r="Y691" s="23">
        <f>IF(ISNUMBER(AVERAGEIFS(ObservedSpeciesData!Y$2:Y$4955,ObservedSpeciesData!$A$2:$A$4955,$A691,ObservedSpeciesData!$D$2:$D$4955,$D691)),AVERAGEIFS(ObservedSpeciesData!Y$2:Y$4955,ObservedSpeciesData!$A$2:$A$4955,$A691,ObservedSpeciesData!$D$2:$D$4955,$D691),"")</f>
        <v>46.477797190348305</v>
      </c>
      <c r="Z691" s="23">
        <f>IF(ISNUMBER(AVERAGEIFS(ObservedSpeciesData!Z$2:Z$4955,ObservedSpeciesData!$A$2:$A$4955,$A691,ObservedSpeciesData!$D$2:$D$4955,$D691)),AVERAGEIFS(ObservedSpeciesData!Z$2:Z$4955,ObservedSpeciesData!$A$2:$A$4955,$A691,ObservedSpeciesData!$D$2:$D$4955,$D691),"")</f>
        <v>88.98277346293132</v>
      </c>
      <c r="AA691" s="23">
        <f>IF(ISNUMBER(AVERAGEIFS(ObservedSpeciesData!AA$2:AA$4955,ObservedSpeciesData!$A$2:$A$4955,$A691,ObservedSpeciesData!$D$2:$D$4955,$D691)),AVERAGEIFS(ObservedSpeciesData!AA$2:AA$4955,ObservedSpeciesData!$A$2:$A$4955,$A691,ObservedSpeciesData!$D$2:$D$4955,$D691),"")</f>
        <v>23.772691408793133</v>
      </c>
      <c r="AB691" s="24">
        <f>IF(ISNUMBER(AVERAGEIFS(ObservedSpeciesData!AB$2:AB$4955,ObservedSpeciesData!$A$2:$A$4955,$A691,ObservedSpeciesData!$D$2:$D$4955,$D691)),AVERAGEIFS(ObservedSpeciesData!AB$2:AB$4955,ObservedSpeciesData!$A$2:$A$4955,$A691,ObservedSpeciesData!$D$2:$D$4955,$D691),"")</f>
        <v>3.8036306254069008E-2</v>
      </c>
      <c r="AC691" s="24">
        <f>IF(ISNUMBER(AVERAGEIFS(ObservedSpeciesData!AC$2:AC$4955,ObservedSpeciesData!$A$2:$A$4955,$A691,ObservedSpeciesData!$D$2:$D$4955,$D691)),AVERAGEIFS(ObservedSpeciesData!AC$2:AC$4955,ObservedSpeciesData!$A$2:$A$4955,$A691,ObservedSpeciesData!$D$2:$D$4955,$D691),"")</f>
        <v>3.8036306254069008E-2</v>
      </c>
      <c r="AD691" s="23">
        <f>IF(ISNUMBER(AVERAGEIFS(ObservedSpeciesData!AD$2:AD$4955,ObservedSpeciesData!$A$2:$A$4955,$A691,ObservedSpeciesData!$D$2:$D$4955,$D691)),AVERAGEIFS(ObservedSpeciesData!AD$2:AD$4955,ObservedSpeciesData!$A$2:$A$4955,$A691,ObservedSpeciesData!$D$2:$D$4955,$D691),"")</f>
        <v>11.24705800374349</v>
      </c>
      <c r="AE691" s="24">
        <f>IF(ISNUMBER(AVERAGEIFS(ObservedSpeciesData!AE$2:AE$4955,ObservedSpeciesData!$A$2:$A$4955,$A691,ObservedSpeciesData!$D$2:$D$4955,$D691)),AVERAGEIFS(ObservedSpeciesData!AE$2:AE$4955,ObservedSpeciesData!$A$2:$A$4955,$A691,ObservedSpeciesData!$D$2:$D$4955,$D691),"")</f>
        <v>18.838020994187257</v>
      </c>
      <c r="AF691" s="23"/>
      <c r="AG691" s="24"/>
      <c r="AH691" s="23" t="str">
        <f>IF(ISNUMBER(AVERAGEIFS(ObservedSpeciesData!AH$2:AH$4955,ObservedSpeciesData!$A$2:$A$4955,$A691,ObservedSpeciesData!$D$2:$D$4955,$D691)),AVERAGEIFS(ObservedSpeciesData!AH$2:AH$4955,ObservedSpeciesData!$A$2:$A$4955,$A691,ObservedSpeciesData!$D$2:$D$4955,$D691),"")</f>
        <v/>
      </c>
      <c r="AI691" s="23" t="str">
        <f>IF(ISNUMBER(AVERAGEIFS(ObservedSpeciesData!AI$2:AI$4955,ObservedSpeciesData!$A$2:$A$4955,$A691,ObservedSpeciesData!$C$2:$C$4955,$C691,ObservedSpeciesData!$D$2:$D$4955,$D691)),AVERAGEIFS(ObservedSpeciesData!AI$2:AI$4955,ObservedSpeciesData!$A$2:$A$4955,$A691,ObservedSpeciesData!$C$2:$C$4955,$C691,ObservedSpeciesData!$D$2:$D$4955,$D691),"")</f>
        <v/>
      </c>
      <c r="AJ691" s="2">
        <f>COUNTIFS(ObservedSpeciesData!$A$2:$A$828,$A691,ObservedSpeciesData!$D$2:$D$828,$D691)</f>
        <v>0</v>
      </c>
      <c r="AK691" s="2">
        <f t="shared" si="10"/>
        <v>11</v>
      </c>
    </row>
    <row r="692" spans="1:37" x14ac:dyDescent="0.25">
      <c r="A692" s="14" t="s">
        <v>104</v>
      </c>
      <c r="B692" t="s">
        <v>98</v>
      </c>
      <c r="C692" t="s">
        <v>97</v>
      </c>
      <c r="D692" s="13">
        <v>42087</v>
      </c>
      <c r="E692">
        <v>1</v>
      </c>
      <c r="F692">
        <v>0</v>
      </c>
      <c r="G692" s="2" t="s">
        <v>89</v>
      </c>
      <c r="H692" s="2" t="s">
        <v>12</v>
      </c>
      <c r="I692">
        <v>8</v>
      </c>
      <c r="J692" s="2" t="s">
        <v>88</v>
      </c>
      <c r="K692" s="2">
        <f>IF(ISNUMBER(AVERAGEIFS(ObservedSpeciesData!K$2:K$4955,ObservedSpeciesData!$A$2:$A$4955,$A692,ObservedSpeciesData!$D$2:$D$4955,$D692)),AVERAGEIFS(ObservedSpeciesData!K$2:K$4955,ObservedSpeciesData!$A$2:$A$4955,$A692,ObservedSpeciesData!$D$2:$D$4955,$D692),"")</f>
        <v>0</v>
      </c>
      <c r="L692" s="26">
        <f>IF(ISNUMBER(AVERAGEIFS(ObservedSpeciesData!L$2:L$4955,ObservedSpeciesData!$A$2:$A$4955,$A692,ObservedSpeciesData!$D$2:$D$4955,$D692)),AVERAGEIFS(ObservedSpeciesData!L$2:L$4955,ObservedSpeciesData!$A$2:$A$4955,$A692,ObservedSpeciesData!$D$2:$D$4955,$D692),"")</f>
        <v>1162.8333333333333</v>
      </c>
      <c r="M692" s="23">
        <f>IF(ISNUMBER(AVERAGEIFS(ObservedSpeciesData!M$2:M$4955,ObservedSpeciesData!$A$2:$A$4955,$A692,ObservedSpeciesData!$D$2:$D$4955,$D692)),AVERAGEIFS(ObservedSpeciesData!M$2:M$4955,ObservedSpeciesData!$A$2:$A$4955,$A692,ObservedSpeciesData!$D$2:$D$4955,$D692),"")</f>
        <v>116.28333333333335</v>
      </c>
      <c r="N692" s="23" t="str">
        <f>IF(ISNUMBER(AVERAGEIFS(ObservedSpeciesData!N$2:N$4955,ObservedSpeciesData!$A$2:$A$4955,$A692,ObservedSpeciesData!$D$2:$D$4955,$D692)),AVERAGEIFS(ObservedSpeciesData!N$2:N$4955,ObservedSpeciesData!$A$2:$A$4955,$A692,ObservedSpeciesData!$D$2:$D$4955,$D692),"")</f>
        <v/>
      </c>
      <c r="O692" s="23" t="str">
        <f>IF(ISNUMBER(AVERAGEIFS(ObservedSpeciesData!O$2:O$4955,ObservedSpeciesData!$A$2:$A$4955,$A692,ObservedSpeciesData!$D$2:$D$4955,$D692)),AVERAGEIFS(ObservedSpeciesData!O$2:O$4955,ObservedSpeciesData!$A$2:$A$4955,$A692,ObservedSpeciesData!$D$2:$D$4955,$D692),"")</f>
        <v/>
      </c>
      <c r="P692" s="23" t="str">
        <f>IF(ISNUMBER(AVERAGEIFS(ObservedSpeciesData!P$2:P$4955,ObservedSpeciesData!$A$2:$A$4955,$A692,ObservedSpeciesData!$C$2:$C$4955,$C692,ObservedSpeciesData!$D$2:$D$4955,$D692)),AVERAGEIFS(ObservedSpeciesData!P$2:P$4955,ObservedSpeciesData!$A$2:$A$4955,$A692,ObservedSpeciesData!$C$2:$C$4955,$C692,ObservedSpeciesData!$D$2:$D$4955,$D692),"")</f>
        <v/>
      </c>
      <c r="Q692" s="23"/>
      <c r="R692" s="25" t="str">
        <f>IF(ISNUMBER(AVERAGEIFS(ObservedSpeciesData!R$2:R$4955,ObservedSpeciesData!$A$2:$A$4955,$A692,ObservedSpeciesData!$D$2:$D$4955,$D692)),AVERAGEIFS(ObservedSpeciesData!R$2:R$4955,ObservedSpeciesData!$A$2:$A$4955,$A692,ObservedSpeciesData!$D$2:$D$4955,$D692),"")</f>
        <v/>
      </c>
      <c r="S692" s="25" t="str">
        <f>IF(ISNUMBER(AVERAGEIFS(ObservedSpeciesData!S$2:S$4955,ObservedSpeciesData!$A$2:$A$4955,$A692,ObservedSpeciesData!$D$2:$D$4955,$D692)),AVERAGEIFS(ObservedSpeciesData!S$2:S$4955,ObservedSpeciesData!$A$2:$A$4955,$A692,ObservedSpeciesData!$D$2:$D$4955,$D692),"")</f>
        <v/>
      </c>
      <c r="T692" s="23" t="str">
        <f>IF(ISNUMBER(AVERAGEIFS(ObservedSpeciesData!T$2:T$4955,ObservedSpeciesData!$A$2:$A$4955,$A692,ObservedSpeciesData!$D$2:$D$4955,$D692)),AVERAGEIFS(ObservedSpeciesData!T$2:T$4955,ObservedSpeciesData!$A$2:$A$4955,$A692,ObservedSpeciesData!$D$2:$D$4955,$D692),"")</f>
        <v/>
      </c>
      <c r="U692" s="24" t="str">
        <f>IF(ISNUMBER(AVERAGEIFS(ObservedSpeciesData!U$2:U$4955,ObservedSpeciesData!$A$2:$A$4955,$A692,ObservedSpeciesData!$C$2:$C$4955,$C692,ObservedSpeciesData!$D$2:$D$4955,$D692)),AVERAGEIFS(ObservedSpeciesData!U$2:U$4955,ObservedSpeciesData!$A$2:$A$4955,$A692,ObservedSpeciesData!$C$2:$C$4955,$C692,ObservedSpeciesData!$D$2:$D$4955,$D692),"")</f>
        <v/>
      </c>
      <c r="V692" s="23">
        <f>IF(ISNUMBER(AVERAGEIFS(ObservedSpeciesData!V$2:V$4955,ObservedSpeciesData!$A$2:$A$4955,$A692,ObservedSpeciesData!$D$2:$D$4955,$D692)),AVERAGEIFS(ObservedSpeciesData!V$2:V$4955,ObservedSpeciesData!$A$2:$A$4955,$A692,ObservedSpeciesData!$D$2:$D$4955,$D692),"")</f>
        <v>26.519314448038738</v>
      </c>
      <c r="W692" s="23">
        <f>IF(ISNUMBER(AVERAGEIFS(ObservedSpeciesData!W$2:W$4955,ObservedSpeciesData!$A$2:$A$4955,$A692,ObservedSpeciesData!$D$2:$D$4955,$D692)),AVERAGEIFS(ObservedSpeciesData!W$2:W$4955,ObservedSpeciesData!$A$2:$A$4955,$A692,ObservedSpeciesData!$D$2:$D$4955,$D692),"")</f>
        <v>11.552362481753031</v>
      </c>
      <c r="X692" s="23">
        <f>IF(ISNUMBER(AVERAGEIFS(ObservedSpeciesData!X$2:X$4955,ObservedSpeciesData!$A$2:$A$4955,$A692,ObservedSpeciesData!$D$2:$D$4955,$D692)),AVERAGEIFS(ObservedSpeciesData!X$2:X$4955,ObservedSpeciesData!$A$2:$A$4955,$A692,ObservedSpeciesData!$D$2:$D$4955,$D692),"")</f>
        <v>69.543886502583817</v>
      </c>
      <c r="Y692" s="23">
        <f>IF(ISNUMBER(AVERAGEIFS(ObservedSpeciesData!Y$2:Y$4955,ObservedSpeciesData!$A$2:$A$4955,$A692,ObservedSpeciesData!$D$2:$D$4955,$D692)),AVERAGEIFS(ObservedSpeciesData!Y$2:Y$4955,ObservedSpeciesData!$A$2:$A$4955,$A692,ObservedSpeciesData!$D$2:$D$4955,$D692),"")</f>
        <v>48.071242650349937</v>
      </c>
      <c r="Z692" s="23">
        <f>IF(ISNUMBER(AVERAGEIFS(ObservedSpeciesData!Z$2:Z$4955,ObservedSpeciesData!$A$2:$A$4955,$A692,ObservedSpeciesData!$D$2:$D$4955,$D692)),AVERAGEIFS(ObservedSpeciesData!Z$2:Z$4955,ObservedSpeciesData!$A$2:$A$4955,$A692,ObservedSpeciesData!$D$2:$D$4955,$D692),"")</f>
        <v>89.118654251098633</v>
      </c>
      <c r="AA692" s="23">
        <f>IF(ISNUMBER(AVERAGEIFS(ObservedSpeciesData!AA$2:AA$4955,ObservedSpeciesData!$A$2:$A$4955,$A692,ObservedSpeciesData!$D$2:$D$4955,$D692)),AVERAGEIFS(ObservedSpeciesData!AA$2:AA$4955,ObservedSpeciesData!$A$2:$A$4955,$A692,ObservedSpeciesData!$D$2:$D$4955,$D692),"")</f>
        <v>18.83942174911499</v>
      </c>
      <c r="AB692" s="24">
        <f>IF(ISNUMBER(AVERAGEIFS(ObservedSpeciesData!AB$2:AB$4955,ObservedSpeciesData!$A$2:$A$4955,$A692,ObservedSpeciesData!$D$2:$D$4955,$D692)),AVERAGEIFS(ObservedSpeciesData!AB$2:AB$4955,ObservedSpeciesData!$A$2:$A$4955,$A692,ObservedSpeciesData!$D$2:$D$4955,$D692),"")</f>
        <v>3.0143074798583983E-2</v>
      </c>
      <c r="AC692" s="24">
        <f>IF(ISNUMBER(AVERAGEIFS(ObservedSpeciesData!AC$2:AC$4955,ObservedSpeciesData!$A$2:$A$4955,$A692,ObservedSpeciesData!$D$2:$D$4955,$D692)),AVERAGEIFS(ObservedSpeciesData!AC$2:AC$4955,ObservedSpeciesData!$A$2:$A$4955,$A692,ObservedSpeciesData!$D$2:$D$4955,$D692),"")</f>
        <v>3.0143074798583983E-2</v>
      </c>
      <c r="AD692" s="23">
        <f>IF(ISNUMBER(AVERAGEIFS(ObservedSpeciesData!AD$2:AD$4955,ObservedSpeciesData!$A$2:$A$4955,$A692,ObservedSpeciesData!$D$2:$D$4955,$D692)),AVERAGEIFS(ObservedSpeciesData!AD$2:AD$4955,ObservedSpeciesData!$A$2:$A$4955,$A692,ObservedSpeciesData!$D$2:$D$4955,$D692),"")</f>
        <v>11.127021840413413</v>
      </c>
      <c r="AE692" s="24">
        <f>IF(ISNUMBER(AVERAGEIFS(ObservedSpeciesData!AE$2:AE$4955,ObservedSpeciesData!$A$2:$A$4955,$A692,ObservedSpeciesData!$D$2:$D$4955,$D692)),AVERAGEIFS(ObservedSpeciesData!AE$2:AE$4955,ObservedSpeciesData!$A$2:$A$4955,$A692,ObservedSpeciesData!$D$2:$D$4955,$D692),"")</f>
        <v>20.297609747675921</v>
      </c>
      <c r="AF692" s="23"/>
      <c r="AG692" s="24"/>
      <c r="AH692" s="23" t="str">
        <f>IF(ISNUMBER(AVERAGEIFS(ObservedSpeciesData!AH$2:AH$4955,ObservedSpeciesData!$A$2:$A$4955,$A692,ObservedSpeciesData!$D$2:$D$4955,$D692)),AVERAGEIFS(ObservedSpeciesData!AH$2:AH$4955,ObservedSpeciesData!$A$2:$A$4955,$A692,ObservedSpeciesData!$D$2:$D$4955,$D692),"")</f>
        <v/>
      </c>
      <c r="AI692" s="23" t="str">
        <f>IF(ISNUMBER(AVERAGEIFS(ObservedSpeciesData!AI$2:AI$4955,ObservedSpeciesData!$A$2:$A$4955,$A692,ObservedSpeciesData!$C$2:$C$4955,$C692,ObservedSpeciesData!$D$2:$D$4955,$D692)),AVERAGEIFS(ObservedSpeciesData!AI$2:AI$4955,ObservedSpeciesData!$A$2:$A$4955,$A692,ObservedSpeciesData!$C$2:$C$4955,$C692,ObservedSpeciesData!$D$2:$D$4955,$D692),"")</f>
        <v/>
      </c>
      <c r="AJ692" s="2">
        <f>COUNTIFS(ObservedSpeciesData!$A$2:$A$828,$A692,ObservedSpeciesData!$D$2:$D$828,$D692)</f>
        <v>0</v>
      </c>
      <c r="AK692" s="2">
        <f t="shared" si="10"/>
        <v>11</v>
      </c>
    </row>
    <row r="693" spans="1:37" x14ac:dyDescent="0.25">
      <c r="A693" s="14" t="s">
        <v>103</v>
      </c>
      <c r="B693" t="s">
        <v>98</v>
      </c>
      <c r="C693" t="s">
        <v>97</v>
      </c>
      <c r="D693" s="13">
        <v>42087</v>
      </c>
      <c r="E693">
        <v>1</v>
      </c>
      <c r="F693">
        <v>50</v>
      </c>
      <c r="G693" s="2" t="s">
        <v>89</v>
      </c>
      <c r="H693" s="2" t="s">
        <v>12</v>
      </c>
      <c r="I693">
        <v>8</v>
      </c>
      <c r="J693" s="2" t="s">
        <v>88</v>
      </c>
      <c r="K693" s="2">
        <f>IF(ISNUMBER(AVERAGEIFS(ObservedSpeciesData!K$2:K$4955,ObservedSpeciesData!$A$2:$A$4955,$A693,ObservedSpeciesData!$D$2:$D$4955,$D693)),AVERAGEIFS(ObservedSpeciesData!K$2:K$4955,ObservedSpeciesData!$A$2:$A$4955,$A693,ObservedSpeciesData!$D$2:$D$4955,$D693),"")</f>
        <v>45</v>
      </c>
      <c r="L693" s="26">
        <f>IF(ISNUMBER(AVERAGEIFS(ObservedSpeciesData!L$2:L$4955,ObservedSpeciesData!$A$2:$A$4955,$A693,ObservedSpeciesData!$D$2:$D$4955,$D693)),AVERAGEIFS(ObservedSpeciesData!L$2:L$4955,ObservedSpeciesData!$A$2:$A$4955,$A693,ObservedSpeciesData!$D$2:$D$4955,$D693),"")</f>
        <v>1221.3333333333333</v>
      </c>
      <c r="M693" s="23">
        <f>IF(ISNUMBER(AVERAGEIFS(ObservedSpeciesData!M$2:M$4955,ObservedSpeciesData!$A$2:$A$4955,$A693,ObservedSpeciesData!$D$2:$D$4955,$D693)),AVERAGEIFS(ObservedSpeciesData!M$2:M$4955,ObservedSpeciesData!$A$2:$A$4955,$A693,ObservedSpeciesData!$D$2:$D$4955,$D693),"")</f>
        <v>122.13333333333333</v>
      </c>
      <c r="N693" s="23" t="str">
        <f>IF(ISNUMBER(AVERAGEIFS(ObservedSpeciesData!N$2:N$4955,ObservedSpeciesData!$A$2:$A$4955,$A693,ObservedSpeciesData!$D$2:$D$4955,$D693)),AVERAGEIFS(ObservedSpeciesData!N$2:N$4955,ObservedSpeciesData!$A$2:$A$4955,$A693,ObservedSpeciesData!$D$2:$D$4955,$D693),"")</f>
        <v/>
      </c>
      <c r="O693" s="23" t="str">
        <f>IF(ISNUMBER(AVERAGEIFS(ObservedSpeciesData!O$2:O$4955,ObservedSpeciesData!$A$2:$A$4955,$A693,ObservedSpeciesData!$D$2:$D$4955,$D693)),AVERAGEIFS(ObservedSpeciesData!O$2:O$4955,ObservedSpeciesData!$A$2:$A$4955,$A693,ObservedSpeciesData!$D$2:$D$4955,$D693),"")</f>
        <v/>
      </c>
      <c r="P693" s="23" t="str">
        <f>IF(ISNUMBER(AVERAGEIFS(ObservedSpeciesData!P$2:P$4955,ObservedSpeciesData!$A$2:$A$4955,$A693,ObservedSpeciesData!$C$2:$C$4955,$C693,ObservedSpeciesData!$D$2:$D$4955,$D693)),AVERAGEIFS(ObservedSpeciesData!P$2:P$4955,ObservedSpeciesData!$A$2:$A$4955,$A693,ObservedSpeciesData!$C$2:$C$4955,$C693,ObservedSpeciesData!$D$2:$D$4955,$D693),"")</f>
        <v/>
      </c>
      <c r="Q693" s="23"/>
      <c r="R693" s="25" t="str">
        <f>IF(ISNUMBER(AVERAGEIFS(ObservedSpeciesData!R$2:R$4955,ObservedSpeciesData!$A$2:$A$4955,$A693,ObservedSpeciesData!$D$2:$D$4955,$D693)),AVERAGEIFS(ObservedSpeciesData!R$2:R$4955,ObservedSpeciesData!$A$2:$A$4955,$A693,ObservedSpeciesData!$D$2:$D$4955,$D693),"")</f>
        <v/>
      </c>
      <c r="S693" s="25" t="str">
        <f>IF(ISNUMBER(AVERAGEIFS(ObservedSpeciesData!S$2:S$4955,ObservedSpeciesData!$A$2:$A$4955,$A693,ObservedSpeciesData!$D$2:$D$4955,$D693)),AVERAGEIFS(ObservedSpeciesData!S$2:S$4955,ObservedSpeciesData!$A$2:$A$4955,$A693,ObservedSpeciesData!$D$2:$D$4955,$D693),"")</f>
        <v/>
      </c>
      <c r="T693" s="23" t="str">
        <f>IF(ISNUMBER(AVERAGEIFS(ObservedSpeciesData!T$2:T$4955,ObservedSpeciesData!$A$2:$A$4955,$A693,ObservedSpeciesData!$D$2:$D$4955,$D693)),AVERAGEIFS(ObservedSpeciesData!T$2:T$4955,ObservedSpeciesData!$A$2:$A$4955,$A693,ObservedSpeciesData!$D$2:$D$4955,$D693),"")</f>
        <v/>
      </c>
      <c r="U693" s="24" t="str">
        <f>IF(ISNUMBER(AVERAGEIFS(ObservedSpeciesData!U$2:U$4955,ObservedSpeciesData!$A$2:$A$4955,$A693,ObservedSpeciesData!$C$2:$C$4955,$C693,ObservedSpeciesData!$D$2:$D$4955,$D693)),AVERAGEIFS(ObservedSpeciesData!U$2:U$4955,ObservedSpeciesData!$A$2:$A$4955,$A693,ObservedSpeciesData!$C$2:$C$4955,$C693,ObservedSpeciesData!$D$2:$D$4955,$D693),"")</f>
        <v/>
      </c>
      <c r="V693" s="23">
        <f>IF(ISNUMBER(AVERAGEIFS(ObservedSpeciesData!V$2:V$4955,ObservedSpeciesData!$A$2:$A$4955,$A693,ObservedSpeciesData!$D$2:$D$4955,$D693)),AVERAGEIFS(ObservedSpeciesData!V$2:V$4955,ObservedSpeciesData!$A$2:$A$4955,$A693,ObservedSpeciesData!$D$2:$D$4955,$D693),"")</f>
        <v>25.450997511545818</v>
      </c>
      <c r="W693" s="23">
        <f>IF(ISNUMBER(AVERAGEIFS(ObservedSpeciesData!W$2:W$4955,ObservedSpeciesData!$A$2:$A$4955,$A693,ObservedSpeciesData!$D$2:$D$4955,$D693)),AVERAGEIFS(ObservedSpeciesData!W$2:W$4955,ObservedSpeciesData!$A$2:$A$4955,$A693,ObservedSpeciesData!$D$2:$D$4955,$D693),"")</f>
        <v>12.079776684443155</v>
      </c>
      <c r="X693" s="23">
        <f>IF(ISNUMBER(AVERAGEIFS(ObservedSpeciesData!X$2:X$4955,ObservedSpeciesData!$A$2:$A$4955,$A693,ObservedSpeciesData!$D$2:$D$4955,$D693)),AVERAGEIFS(ObservedSpeciesData!X$2:X$4955,ObservedSpeciesData!$A$2:$A$4955,$A693,ObservedSpeciesData!$D$2:$D$4955,$D693),"")</f>
        <v>72.86598141988118</v>
      </c>
      <c r="Y693" s="23">
        <f>IF(ISNUMBER(AVERAGEIFS(ObservedSpeciesData!Y$2:Y$4955,ObservedSpeciesData!$A$2:$A$4955,$A693,ObservedSpeciesData!$D$2:$D$4955,$D693)),AVERAGEIFS(ObservedSpeciesData!Y$2:Y$4955,ObservedSpeciesData!$A$2:$A$4955,$A693,ObservedSpeciesData!$D$2:$D$4955,$D693),"")</f>
        <v>45.476493517557778</v>
      </c>
      <c r="Z693" s="23">
        <f>IF(ISNUMBER(AVERAGEIFS(ObservedSpeciesData!Z$2:Z$4955,ObservedSpeciesData!$A$2:$A$4955,$A693,ObservedSpeciesData!$D$2:$D$4955,$D693)),AVERAGEIFS(ObservedSpeciesData!Z$2:Z$4955,ObservedSpeciesData!$A$2:$A$4955,$A693,ObservedSpeciesData!$D$2:$D$4955,$D693),"")</f>
        <v>89.539742787679032</v>
      </c>
      <c r="AA693" s="23">
        <f>IF(ISNUMBER(AVERAGEIFS(ObservedSpeciesData!AA$2:AA$4955,ObservedSpeciesData!$A$2:$A$4955,$A693,ObservedSpeciesData!$D$2:$D$4955,$D693)),AVERAGEIFS(ObservedSpeciesData!AA$2:AA$4955,ObservedSpeciesData!$A$2:$A$4955,$A693,ObservedSpeciesData!$D$2:$D$4955,$D693),"")</f>
        <v>19.528487046559651</v>
      </c>
      <c r="AB693" s="24">
        <f>IF(ISNUMBER(AVERAGEIFS(ObservedSpeciesData!AB$2:AB$4955,ObservedSpeciesData!$A$2:$A$4955,$A693,ObservedSpeciesData!$D$2:$D$4955,$D693)),AVERAGEIFS(ObservedSpeciesData!AB$2:AB$4955,ObservedSpeciesData!$A$2:$A$4955,$A693,ObservedSpeciesData!$D$2:$D$4955,$D693),"")</f>
        <v>3.1245579274495439E-2</v>
      </c>
      <c r="AC693" s="24">
        <f>IF(ISNUMBER(AVERAGEIFS(ObservedSpeciesData!AC$2:AC$4955,ObservedSpeciesData!$A$2:$A$4955,$A693,ObservedSpeciesData!$D$2:$D$4955,$D693)),AVERAGEIFS(ObservedSpeciesData!AC$2:AC$4955,ObservedSpeciesData!$A$2:$A$4955,$A693,ObservedSpeciesData!$D$2:$D$4955,$D693),"")</f>
        <v>3.1245579274495439E-2</v>
      </c>
      <c r="AD693" s="23">
        <f>IF(ISNUMBER(AVERAGEIFS(ObservedSpeciesData!AD$2:AD$4955,ObservedSpeciesData!$A$2:$A$4955,$A693,ObservedSpeciesData!$D$2:$D$4955,$D693)),AVERAGEIFS(ObservedSpeciesData!AD$2:AD$4955,ObservedSpeciesData!$A$2:$A$4955,$A693,ObservedSpeciesData!$D$2:$D$4955,$D693),"")</f>
        <v>11.65855702718099</v>
      </c>
      <c r="AE693" s="24">
        <f>IF(ISNUMBER(AVERAGEIFS(ObservedSpeciesData!AE$2:AE$4955,ObservedSpeciesData!$A$2:$A$4955,$A693,ObservedSpeciesData!$D$2:$D$4955,$D693)),AVERAGEIFS(ObservedSpeciesData!AE$2:AE$4955,ObservedSpeciesData!$A$2:$A$4955,$A693,ObservedSpeciesData!$D$2:$D$4955,$D693),"")</f>
        <v>18.272043509564469</v>
      </c>
      <c r="AF693" s="23"/>
      <c r="AG693" s="24"/>
      <c r="AH693" s="23" t="str">
        <f>IF(ISNUMBER(AVERAGEIFS(ObservedSpeciesData!AH$2:AH$4955,ObservedSpeciesData!$A$2:$A$4955,$A693,ObservedSpeciesData!$D$2:$D$4955,$D693)),AVERAGEIFS(ObservedSpeciesData!AH$2:AH$4955,ObservedSpeciesData!$A$2:$A$4955,$A693,ObservedSpeciesData!$D$2:$D$4955,$D693),"")</f>
        <v/>
      </c>
      <c r="AI693" s="23" t="str">
        <f>IF(ISNUMBER(AVERAGEIFS(ObservedSpeciesData!AI$2:AI$4955,ObservedSpeciesData!$A$2:$A$4955,$A693,ObservedSpeciesData!$C$2:$C$4955,$C693,ObservedSpeciesData!$D$2:$D$4955,$D693)),AVERAGEIFS(ObservedSpeciesData!AI$2:AI$4955,ObservedSpeciesData!$A$2:$A$4955,$A693,ObservedSpeciesData!$C$2:$C$4955,$C693,ObservedSpeciesData!$D$2:$D$4955,$D693),"")</f>
        <v/>
      </c>
      <c r="AJ693" s="2">
        <f>COUNTIFS(ObservedSpeciesData!$A$2:$A$828,$A693,ObservedSpeciesData!$D$2:$D$828,$D693)</f>
        <v>0</v>
      </c>
      <c r="AK693" s="2">
        <f t="shared" si="10"/>
        <v>11</v>
      </c>
    </row>
    <row r="694" spans="1:37" x14ac:dyDescent="0.25">
      <c r="A694" s="14" t="s">
        <v>102</v>
      </c>
      <c r="B694" t="s">
        <v>98</v>
      </c>
      <c r="C694" t="s">
        <v>97</v>
      </c>
      <c r="D694" s="13">
        <v>42087</v>
      </c>
      <c r="E694">
        <v>1</v>
      </c>
      <c r="F694">
        <v>100</v>
      </c>
      <c r="G694" s="2" t="s">
        <v>89</v>
      </c>
      <c r="H694" s="2" t="s">
        <v>12</v>
      </c>
      <c r="I694">
        <v>8</v>
      </c>
      <c r="J694" s="2" t="s">
        <v>88</v>
      </c>
      <c r="K694" s="2">
        <f>IF(ISNUMBER(AVERAGEIFS(ObservedSpeciesData!K$2:K$4955,ObservedSpeciesData!$A$2:$A$4955,$A694,ObservedSpeciesData!$D$2:$D$4955,$D694)),AVERAGEIFS(ObservedSpeciesData!K$2:K$4955,ObservedSpeciesData!$A$2:$A$4955,$A694,ObservedSpeciesData!$D$2:$D$4955,$D694),"")</f>
        <v>78</v>
      </c>
      <c r="L694" s="26">
        <f>IF(ISNUMBER(AVERAGEIFS(ObservedSpeciesData!L$2:L$4955,ObservedSpeciesData!$A$2:$A$4955,$A694,ObservedSpeciesData!$D$2:$D$4955,$D694)),AVERAGEIFS(ObservedSpeciesData!L$2:L$4955,ObservedSpeciesData!$A$2:$A$4955,$A694,ObservedSpeciesData!$D$2:$D$4955,$D694),"")</f>
        <v>1201.25</v>
      </c>
      <c r="M694" s="23">
        <f>IF(ISNUMBER(AVERAGEIFS(ObservedSpeciesData!M$2:M$4955,ObservedSpeciesData!$A$2:$A$4955,$A694,ObservedSpeciesData!$D$2:$D$4955,$D694)),AVERAGEIFS(ObservedSpeciesData!M$2:M$4955,ObservedSpeciesData!$A$2:$A$4955,$A694,ObservedSpeciesData!$D$2:$D$4955,$D694),"")</f>
        <v>120.12500000000001</v>
      </c>
      <c r="N694" s="23" t="str">
        <f>IF(ISNUMBER(AVERAGEIFS(ObservedSpeciesData!N$2:N$4955,ObservedSpeciesData!$A$2:$A$4955,$A694,ObservedSpeciesData!$D$2:$D$4955,$D694)),AVERAGEIFS(ObservedSpeciesData!N$2:N$4955,ObservedSpeciesData!$A$2:$A$4955,$A694,ObservedSpeciesData!$D$2:$D$4955,$D694),"")</f>
        <v/>
      </c>
      <c r="O694" s="23" t="str">
        <f>IF(ISNUMBER(AVERAGEIFS(ObservedSpeciesData!O$2:O$4955,ObservedSpeciesData!$A$2:$A$4955,$A694,ObservedSpeciesData!$D$2:$D$4955,$D694)),AVERAGEIFS(ObservedSpeciesData!O$2:O$4955,ObservedSpeciesData!$A$2:$A$4955,$A694,ObservedSpeciesData!$D$2:$D$4955,$D694),"")</f>
        <v/>
      </c>
      <c r="P694" s="23" t="str">
        <f>IF(ISNUMBER(AVERAGEIFS(ObservedSpeciesData!P$2:P$4955,ObservedSpeciesData!$A$2:$A$4955,$A694,ObservedSpeciesData!$C$2:$C$4955,$C694,ObservedSpeciesData!$D$2:$D$4955,$D694)),AVERAGEIFS(ObservedSpeciesData!P$2:P$4955,ObservedSpeciesData!$A$2:$A$4955,$A694,ObservedSpeciesData!$C$2:$C$4955,$C694,ObservedSpeciesData!$D$2:$D$4955,$D694),"")</f>
        <v/>
      </c>
      <c r="Q694" s="23"/>
      <c r="R694" s="25" t="str">
        <f>IF(ISNUMBER(AVERAGEIFS(ObservedSpeciesData!R$2:R$4955,ObservedSpeciesData!$A$2:$A$4955,$A694,ObservedSpeciesData!$D$2:$D$4955,$D694)),AVERAGEIFS(ObservedSpeciesData!R$2:R$4955,ObservedSpeciesData!$A$2:$A$4955,$A694,ObservedSpeciesData!$D$2:$D$4955,$D694),"")</f>
        <v/>
      </c>
      <c r="S694" s="25" t="str">
        <f>IF(ISNUMBER(AVERAGEIFS(ObservedSpeciesData!S$2:S$4955,ObservedSpeciesData!$A$2:$A$4955,$A694,ObservedSpeciesData!$D$2:$D$4955,$D694)),AVERAGEIFS(ObservedSpeciesData!S$2:S$4955,ObservedSpeciesData!$A$2:$A$4955,$A694,ObservedSpeciesData!$D$2:$D$4955,$D694),"")</f>
        <v/>
      </c>
      <c r="T694" s="23" t="str">
        <f>IF(ISNUMBER(AVERAGEIFS(ObservedSpeciesData!T$2:T$4955,ObservedSpeciesData!$A$2:$A$4955,$A694,ObservedSpeciesData!$D$2:$D$4955,$D694)),AVERAGEIFS(ObservedSpeciesData!T$2:T$4955,ObservedSpeciesData!$A$2:$A$4955,$A694,ObservedSpeciesData!$D$2:$D$4955,$D694),"")</f>
        <v/>
      </c>
      <c r="U694" s="24" t="str">
        <f>IF(ISNUMBER(AVERAGEIFS(ObservedSpeciesData!U$2:U$4955,ObservedSpeciesData!$A$2:$A$4955,$A694,ObservedSpeciesData!$C$2:$C$4955,$C694,ObservedSpeciesData!$D$2:$D$4955,$D694)),AVERAGEIFS(ObservedSpeciesData!U$2:U$4955,ObservedSpeciesData!$A$2:$A$4955,$A694,ObservedSpeciesData!$C$2:$C$4955,$C694,ObservedSpeciesData!$D$2:$D$4955,$D694),"")</f>
        <v/>
      </c>
      <c r="V694" s="23">
        <f>IF(ISNUMBER(AVERAGEIFS(ObservedSpeciesData!V$2:V$4955,ObservedSpeciesData!$A$2:$A$4955,$A694,ObservedSpeciesData!$D$2:$D$4955,$D694)),AVERAGEIFS(ObservedSpeciesData!V$2:V$4955,ObservedSpeciesData!$A$2:$A$4955,$A694,ObservedSpeciesData!$D$2:$D$4955,$D694),"")</f>
        <v>25.921859900156658</v>
      </c>
      <c r="W694" s="23">
        <f>IF(ISNUMBER(AVERAGEIFS(ObservedSpeciesData!W$2:W$4955,ObservedSpeciesData!$A$2:$A$4955,$A694,ObservedSpeciesData!$D$2:$D$4955,$D694)),AVERAGEIFS(ObservedSpeciesData!W$2:W$4955,ObservedSpeciesData!$A$2:$A$4955,$A694,ObservedSpeciesData!$D$2:$D$4955,$D694),"")</f>
        <v>12.678704182306925</v>
      </c>
      <c r="X694" s="23">
        <f>IF(ISNUMBER(AVERAGEIFS(ObservedSpeciesData!X$2:X$4955,ObservedSpeciesData!$A$2:$A$4955,$A694,ObservedSpeciesData!$D$2:$D$4955,$D694)),AVERAGEIFS(ObservedSpeciesData!X$2:X$4955,ObservedSpeciesData!$A$2:$A$4955,$A694,ObservedSpeciesData!$D$2:$D$4955,$D694),"")</f>
        <v>72.264834721883133</v>
      </c>
      <c r="Y694" s="23">
        <f>IF(ISNUMBER(AVERAGEIFS(ObservedSpeciesData!Y$2:Y$4955,ObservedSpeciesData!$A$2:$A$4955,$A694,ObservedSpeciesData!$D$2:$D$4955,$D694)),AVERAGEIFS(ObservedSpeciesData!Y$2:Y$4955,ObservedSpeciesData!$A$2:$A$4955,$A694,ObservedSpeciesData!$D$2:$D$4955,$D694),"")</f>
        <v>46.531066258748375</v>
      </c>
      <c r="Z694" s="23">
        <f>IF(ISNUMBER(AVERAGEIFS(ObservedSpeciesData!Z$2:Z$4955,ObservedSpeciesData!$A$2:$A$4955,$A694,ObservedSpeciesData!$D$2:$D$4955,$D694)),AVERAGEIFS(ObservedSpeciesData!Z$2:Z$4955,ObservedSpeciesData!$A$2:$A$4955,$A694,ObservedSpeciesData!$D$2:$D$4955,$D694),"")</f>
        <v>89.992495218912765</v>
      </c>
      <c r="AA694" s="23">
        <f>IF(ISNUMBER(AVERAGEIFS(ObservedSpeciesData!AA$2:AA$4955,ObservedSpeciesData!$A$2:$A$4955,$A694,ObservedSpeciesData!$D$2:$D$4955,$D694)),AVERAGEIFS(ObservedSpeciesData!AA$2:AA$4955,ObservedSpeciesData!$A$2:$A$4955,$A694,ObservedSpeciesData!$D$2:$D$4955,$D694),"")</f>
        <v>19.607672691345215</v>
      </c>
      <c r="AB694" s="24">
        <f>IF(ISNUMBER(AVERAGEIFS(ObservedSpeciesData!AB$2:AB$4955,ObservedSpeciesData!$A$2:$A$4955,$A694,ObservedSpeciesData!$D$2:$D$4955,$D694)),AVERAGEIFS(ObservedSpeciesData!AB$2:AB$4955,ObservedSpeciesData!$A$2:$A$4955,$A694,ObservedSpeciesData!$D$2:$D$4955,$D694),"")</f>
        <v>3.1372276306152344E-2</v>
      </c>
      <c r="AC694" s="24">
        <f>IF(ISNUMBER(AVERAGEIFS(ObservedSpeciesData!AC$2:AC$4955,ObservedSpeciesData!$A$2:$A$4955,$A694,ObservedSpeciesData!$D$2:$D$4955,$D694)),AVERAGEIFS(ObservedSpeciesData!AC$2:AC$4955,ObservedSpeciesData!$A$2:$A$4955,$A694,ObservedSpeciesData!$D$2:$D$4955,$D694),"")</f>
        <v>3.1372276306152344E-2</v>
      </c>
      <c r="AD694" s="23">
        <f>IF(ISNUMBER(AVERAGEIFS(ObservedSpeciesData!AD$2:AD$4955,ObservedSpeciesData!$A$2:$A$4955,$A694,ObservedSpeciesData!$D$2:$D$4955,$D694)),AVERAGEIFS(ObservedSpeciesData!AD$2:AD$4955,ObservedSpeciesData!$A$2:$A$4955,$A694,ObservedSpeciesData!$D$2:$D$4955,$D694),"")</f>
        <v>11.562373555501301</v>
      </c>
      <c r="AE694" s="24">
        <f>IF(ISNUMBER(AVERAGEIFS(ObservedSpeciesData!AE$2:AE$4955,ObservedSpeciesData!$A$2:$A$4955,$A694,ObservedSpeciesData!$D$2:$D$4955,$D694)),AVERAGEIFS(ObservedSpeciesData!AE$2:AE$4955,ObservedSpeciesData!$A$2:$A$4955,$A694,ObservedSpeciesData!$D$2:$D$4955,$D694),"")</f>
        <v>17.335407809896136</v>
      </c>
      <c r="AF694" s="23"/>
      <c r="AG694" s="24"/>
      <c r="AH694" s="23" t="str">
        <f>IF(ISNUMBER(AVERAGEIFS(ObservedSpeciesData!AH$2:AH$4955,ObservedSpeciesData!$A$2:$A$4955,$A694,ObservedSpeciesData!$D$2:$D$4955,$D694)),AVERAGEIFS(ObservedSpeciesData!AH$2:AH$4955,ObservedSpeciesData!$A$2:$A$4955,$A694,ObservedSpeciesData!$D$2:$D$4955,$D694),"")</f>
        <v/>
      </c>
      <c r="AI694" s="23" t="str">
        <f>IF(ISNUMBER(AVERAGEIFS(ObservedSpeciesData!AI$2:AI$4955,ObservedSpeciesData!$A$2:$A$4955,$A694,ObservedSpeciesData!$C$2:$C$4955,$C694,ObservedSpeciesData!$D$2:$D$4955,$D694)),AVERAGEIFS(ObservedSpeciesData!AI$2:AI$4955,ObservedSpeciesData!$A$2:$A$4955,$A694,ObservedSpeciesData!$C$2:$C$4955,$C694,ObservedSpeciesData!$D$2:$D$4955,$D694),"")</f>
        <v/>
      </c>
      <c r="AJ694" s="2">
        <f>COUNTIFS(ObservedSpeciesData!$A$2:$A$828,$A694,ObservedSpeciesData!$D$2:$D$828,$D694)</f>
        <v>0</v>
      </c>
      <c r="AK694" s="2">
        <f t="shared" si="10"/>
        <v>11</v>
      </c>
    </row>
    <row r="695" spans="1:37" x14ac:dyDescent="0.25">
      <c r="A695" s="14" t="s">
        <v>101</v>
      </c>
      <c r="B695" t="s">
        <v>98</v>
      </c>
      <c r="C695" t="s">
        <v>97</v>
      </c>
      <c r="D695" s="13">
        <v>42087</v>
      </c>
      <c r="E695">
        <v>1</v>
      </c>
      <c r="F695">
        <v>200</v>
      </c>
      <c r="G695" s="2" t="s">
        <v>89</v>
      </c>
      <c r="H695" s="2" t="s">
        <v>12</v>
      </c>
      <c r="I695">
        <v>8</v>
      </c>
      <c r="J695" s="2" t="s">
        <v>88</v>
      </c>
      <c r="K695" s="2">
        <f>IF(ISNUMBER(AVERAGEIFS(ObservedSpeciesData!K$2:K$4955,ObservedSpeciesData!$A$2:$A$4955,$A695,ObservedSpeciesData!$D$2:$D$4955,$D695)),AVERAGEIFS(ObservedSpeciesData!K$2:K$4955,ObservedSpeciesData!$A$2:$A$4955,$A695,ObservedSpeciesData!$D$2:$D$4955,$D695),"")</f>
        <v>156</v>
      </c>
      <c r="L695" s="26">
        <f>IF(ISNUMBER(AVERAGEIFS(ObservedSpeciesData!L$2:L$4955,ObservedSpeciesData!$A$2:$A$4955,$A695,ObservedSpeciesData!$D$2:$D$4955,$D695)),AVERAGEIFS(ObservedSpeciesData!L$2:L$4955,ObservedSpeciesData!$A$2:$A$4955,$A695,ObservedSpeciesData!$D$2:$D$4955,$D695),"")</f>
        <v>1324.9166666666667</v>
      </c>
      <c r="M695" s="23">
        <f>IF(ISNUMBER(AVERAGEIFS(ObservedSpeciesData!M$2:M$4955,ObservedSpeciesData!$A$2:$A$4955,$A695,ObservedSpeciesData!$D$2:$D$4955,$D695)),AVERAGEIFS(ObservedSpeciesData!M$2:M$4955,ObservedSpeciesData!$A$2:$A$4955,$A695,ObservedSpeciesData!$D$2:$D$4955,$D695),"")</f>
        <v>132.49166666666667</v>
      </c>
      <c r="N695" s="23" t="str">
        <f>IF(ISNUMBER(AVERAGEIFS(ObservedSpeciesData!N$2:N$4955,ObservedSpeciesData!$A$2:$A$4955,$A695,ObservedSpeciesData!$D$2:$D$4955,$D695)),AVERAGEIFS(ObservedSpeciesData!N$2:N$4955,ObservedSpeciesData!$A$2:$A$4955,$A695,ObservedSpeciesData!$D$2:$D$4955,$D695),"")</f>
        <v/>
      </c>
      <c r="O695" s="23" t="str">
        <f>IF(ISNUMBER(AVERAGEIFS(ObservedSpeciesData!O$2:O$4955,ObservedSpeciesData!$A$2:$A$4955,$A695,ObservedSpeciesData!$D$2:$D$4955,$D695)),AVERAGEIFS(ObservedSpeciesData!O$2:O$4955,ObservedSpeciesData!$A$2:$A$4955,$A695,ObservedSpeciesData!$D$2:$D$4955,$D695),"")</f>
        <v/>
      </c>
      <c r="P695" s="23" t="str">
        <f>IF(ISNUMBER(AVERAGEIFS(ObservedSpeciesData!P$2:P$4955,ObservedSpeciesData!$A$2:$A$4955,$A695,ObservedSpeciesData!$C$2:$C$4955,$C695,ObservedSpeciesData!$D$2:$D$4955,$D695)),AVERAGEIFS(ObservedSpeciesData!P$2:P$4955,ObservedSpeciesData!$A$2:$A$4955,$A695,ObservedSpeciesData!$C$2:$C$4955,$C695,ObservedSpeciesData!$D$2:$D$4955,$D695),"")</f>
        <v/>
      </c>
      <c r="Q695" s="23"/>
      <c r="R695" s="25" t="str">
        <f>IF(ISNUMBER(AVERAGEIFS(ObservedSpeciesData!R$2:R$4955,ObservedSpeciesData!$A$2:$A$4955,$A695,ObservedSpeciesData!$D$2:$D$4955,$D695)),AVERAGEIFS(ObservedSpeciesData!R$2:R$4955,ObservedSpeciesData!$A$2:$A$4955,$A695,ObservedSpeciesData!$D$2:$D$4955,$D695),"")</f>
        <v/>
      </c>
      <c r="S695" s="25" t="str">
        <f>IF(ISNUMBER(AVERAGEIFS(ObservedSpeciesData!S$2:S$4955,ObservedSpeciesData!$A$2:$A$4955,$A695,ObservedSpeciesData!$D$2:$D$4955,$D695)),AVERAGEIFS(ObservedSpeciesData!S$2:S$4955,ObservedSpeciesData!$A$2:$A$4955,$A695,ObservedSpeciesData!$D$2:$D$4955,$D695),"")</f>
        <v/>
      </c>
      <c r="T695" s="23" t="str">
        <f>IF(ISNUMBER(AVERAGEIFS(ObservedSpeciesData!T$2:T$4955,ObservedSpeciesData!$A$2:$A$4955,$A695,ObservedSpeciesData!$D$2:$D$4955,$D695)),AVERAGEIFS(ObservedSpeciesData!T$2:T$4955,ObservedSpeciesData!$A$2:$A$4955,$A695,ObservedSpeciesData!$D$2:$D$4955,$D695),"")</f>
        <v/>
      </c>
      <c r="U695" s="24" t="str">
        <f>IF(ISNUMBER(AVERAGEIFS(ObservedSpeciesData!U$2:U$4955,ObservedSpeciesData!$A$2:$A$4955,$A695,ObservedSpeciesData!$C$2:$C$4955,$C695,ObservedSpeciesData!$D$2:$D$4955,$D695)),AVERAGEIFS(ObservedSpeciesData!U$2:U$4955,ObservedSpeciesData!$A$2:$A$4955,$A695,ObservedSpeciesData!$C$2:$C$4955,$C695,ObservedSpeciesData!$D$2:$D$4955,$D695),"")</f>
        <v/>
      </c>
      <c r="V695" s="23">
        <f>IF(ISNUMBER(AVERAGEIFS(ObservedSpeciesData!V$2:V$4955,ObservedSpeciesData!$A$2:$A$4955,$A695,ObservedSpeciesData!$D$2:$D$4955,$D695)),AVERAGEIFS(ObservedSpeciesData!V$2:V$4955,ObservedSpeciesData!$A$2:$A$4955,$A695,ObservedSpeciesData!$D$2:$D$4955,$D695),"")</f>
        <v>25.149397691090901</v>
      </c>
      <c r="W695" s="23">
        <f>IF(ISNUMBER(AVERAGEIFS(ObservedSpeciesData!W$2:W$4955,ObservedSpeciesData!$A$2:$A$4955,$A695,ObservedSpeciesData!$D$2:$D$4955,$D695)),AVERAGEIFS(ObservedSpeciesData!W$2:W$4955,ObservedSpeciesData!$A$2:$A$4955,$A695,ObservedSpeciesData!$D$2:$D$4955,$D695),"")</f>
        <v>12.024446249008179</v>
      </c>
      <c r="X695" s="23">
        <f>IF(ISNUMBER(AVERAGEIFS(ObservedSpeciesData!X$2:X$4955,ObservedSpeciesData!$A$2:$A$4955,$A695,ObservedSpeciesData!$D$2:$D$4955,$D695)),AVERAGEIFS(ObservedSpeciesData!X$2:X$4955,ObservedSpeciesData!$A$2:$A$4955,$A695,ObservedSpeciesData!$D$2:$D$4955,$D695),"")</f>
        <v>73.062732696533203</v>
      </c>
      <c r="Y695" s="23">
        <f>IF(ISNUMBER(AVERAGEIFS(ObservedSpeciesData!Y$2:Y$4955,ObservedSpeciesData!$A$2:$A$4955,$A695,ObservedSpeciesData!$D$2:$D$4955,$D695)),AVERAGEIFS(ObservedSpeciesData!Y$2:Y$4955,ObservedSpeciesData!$A$2:$A$4955,$A695,ObservedSpeciesData!$D$2:$D$4955,$D695),"")</f>
        <v>44.915111541748047</v>
      </c>
      <c r="Z695" s="23">
        <f>IF(ISNUMBER(AVERAGEIFS(ObservedSpeciesData!Z$2:Z$4955,ObservedSpeciesData!$A$2:$A$4955,$A695,ObservedSpeciesData!$D$2:$D$4955,$D695)),AVERAGEIFS(ObservedSpeciesData!Z$2:Z$4955,ObservedSpeciesData!$A$2:$A$4955,$A695,ObservedSpeciesData!$D$2:$D$4955,$D695),"")</f>
        <v>89.61543718973796</v>
      </c>
      <c r="AA695" s="23">
        <f>IF(ISNUMBER(AVERAGEIFS(ObservedSpeciesData!AA$2:AA$4955,ObservedSpeciesData!$A$2:$A$4955,$A695,ObservedSpeciesData!$D$2:$D$4955,$D695)),AVERAGEIFS(ObservedSpeciesData!AA$2:AA$4955,ObservedSpeciesData!$A$2:$A$4955,$A695,ObservedSpeciesData!$D$2:$D$4955,$D695),"")</f>
        <v>21.200864632924397</v>
      </c>
      <c r="AB695" s="24">
        <f>IF(ISNUMBER(AVERAGEIFS(ObservedSpeciesData!AB$2:AB$4955,ObservedSpeciesData!$A$2:$A$4955,$A695,ObservedSpeciesData!$D$2:$D$4955,$D695)),AVERAGEIFS(ObservedSpeciesData!AB$2:AB$4955,ObservedSpeciesData!$A$2:$A$4955,$A695,ObservedSpeciesData!$D$2:$D$4955,$D695),"")</f>
        <v>3.3921383412679029E-2</v>
      </c>
      <c r="AC695" s="24">
        <f>IF(ISNUMBER(AVERAGEIFS(ObservedSpeciesData!AC$2:AC$4955,ObservedSpeciesData!$A$2:$A$4955,$A695,ObservedSpeciesData!$D$2:$D$4955,$D695)),AVERAGEIFS(ObservedSpeciesData!AC$2:AC$4955,ObservedSpeciesData!$A$2:$A$4955,$A695,ObservedSpeciesData!$D$2:$D$4955,$D695),"")</f>
        <v>3.3921383412679029E-2</v>
      </c>
      <c r="AD695" s="23">
        <f>IF(ISNUMBER(AVERAGEIFS(ObservedSpeciesData!AD$2:AD$4955,ObservedSpeciesData!$A$2:$A$4955,$A695,ObservedSpeciesData!$D$2:$D$4955,$D695)),AVERAGEIFS(ObservedSpeciesData!AD$2:AD$4955,ObservedSpeciesData!$A$2:$A$4955,$A695,ObservedSpeciesData!$D$2:$D$4955,$D695),"")</f>
        <v>11.690037231445315</v>
      </c>
      <c r="AE695" s="24">
        <f>IF(ISNUMBER(AVERAGEIFS(ObservedSpeciesData!AE$2:AE$4955,ObservedSpeciesData!$A$2:$A$4955,$A695,ObservedSpeciesData!$D$2:$D$4955,$D695)),AVERAGEIFS(ObservedSpeciesData!AE$2:AE$4955,ObservedSpeciesData!$A$2:$A$4955,$A695,ObservedSpeciesData!$D$2:$D$4955,$D695),"")</f>
        <v>15.781958491727755</v>
      </c>
      <c r="AF695" s="23"/>
      <c r="AG695" s="24"/>
      <c r="AH695" s="23" t="str">
        <f>IF(ISNUMBER(AVERAGEIFS(ObservedSpeciesData!AH$2:AH$4955,ObservedSpeciesData!$A$2:$A$4955,$A695,ObservedSpeciesData!$D$2:$D$4955,$D695)),AVERAGEIFS(ObservedSpeciesData!AH$2:AH$4955,ObservedSpeciesData!$A$2:$A$4955,$A695,ObservedSpeciesData!$D$2:$D$4955,$D695),"")</f>
        <v/>
      </c>
      <c r="AI695" s="23" t="str">
        <f>IF(ISNUMBER(AVERAGEIFS(ObservedSpeciesData!AI$2:AI$4955,ObservedSpeciesData!$A$2:$A$4955,$A695,ObservedSpeciesData!$C$2:$C$4955,$C695,ObservedSpeciesData!$D$2:$D$4955,$D695)),AVERAGEIFS(ObservedSpeciesData!AI$2:AI$4955,ObservedSpeciesData!$A$2:$A$4955,$A695,ObservedSpeciesData!$C$2:$C$4955,$C695,ObservedSpeciesData!$D$2:$D$4955,$D695),"")</f>
        <v/>
      </c>
      <c r="AJ695" s="2">
        <f>COUNTIFS(ObservedSpeciesData!$A$2:$A$828,$A695,ObservedSpeciesData!$D$2:$D$828,$D695)</f>
        <v>0</v>
      </c>
      <c r="AK695" s="2">
        <f t="shared" si="10"/>
        <v>11</v>
      </c>
    </row>
    <row r="696" spans="1:37" x14ac:dyDescent="0.25">
      <c r="A696" s="14" t="s">
        <v>100</v>
      </c>
      <c r="B696" t="s">
        <v>98</v>
      </c>
      <c r="C696" t="s">
        <v>97</v>
      </c>
      <c r="D696" s="13">
        <v>42087</v>
      </c>
      <c r="E696">
        <v>1</v>
      </c>
      <c r="F696">
        <v>350</v>
      </c>
      <c r="G696" s="2" t="s">
        <v>89</v>
      </c>
      <c r="H696" s="2" t="s">
        <v>12</v>
      </c>
      <c r="I696">
        <v>8</v>
      </c>
      <c r="J696" s="2" t="s">
        <v>88</v>
      </c>
      <c r="K696" s="2">
        <f>IF(ISNUMBER(AVERAGEIFS(ObservedSpeciesData!K$2:K$4955,ObservedSpeciesData!$A$2:$A$4955,$A696,ObservedSpeciesData!$D$2:$D$4955,$D696)),AVERAGEIFS(ObservedSpeciesData!K$2:K$4955,ObservedSpeciesData!$A$2:$A$4955,$A696,ObservedSpeciesData!$D$2:$D$4955,$D696),"")</f>
        <v>272</v>
      </c>
      <c r="L696" s="26">
        <f>IF(ISNUMBER(AVERAGEIFS(ObservedSpeciesData!L$2:L$4955,ObservedSpeciesData!$A$2:$A$4955,$A696,ObservedSpeciesData!$D$2:$D$4955,$D696)),AVERAGEIFS(ObservedSpeciesData!L$2:L$4955,ObservedSpeciesData!$A$2:$A$4955,$A696,ObservedSpeciesData!$D$2:$D$4955,$D696),"")</f>
        <v>1458.7083333333333</v>
      </c>
      <c r="M696" s="23">
        <f>IF(ISNUMBER(AVERAGEIFS(ObservedSpeciesData!M$2:M$4955,ObservedSpeciesData!$A$2:$A$4955,$A696,ObservedSpeciesData!$D$2:$D$4955,$D696)),AVERAGEIFS(ObservedSpeciesData!M$2:M$4955,ObservedSpeciesData!$A$2:$A$4955,$A696,ObservedSpeciesData!$D$2:$D$4955,$D696),"")</f>
        <v>145.87083333333334</v>
      </c>
      <c r="N696" s="23" t="str">
        <f>IF(ISNUMBER(AVERAGEIFS(ObservedSpeciesData!N$2:N$4955,ObservedSpeciesData!$A$2:$A$4955,$A696,ObservedSpeciesData!$D$2:$D$4955,$D696)),AVERAGEIFS(ObservedSpeciesData!N$2:N$4955,ObservedSpeciesData!$A$2:$A$4955,$A696,ObservedSpeciesData!$D$2:$D$4955,$D696),"")</f>
        <v/>
      </c>
      <c r="O696" s="23" t="str">
        <f>IF(ISNUMBER(AVERAGEIFS(ObservedSpeciesData!O$2:O$4955,ObservedSpeciesData!$A$2:$A$4955,$A696,ObservedSpeciesData!$D$2:$D$4955,$D696)),AVERAGEIFS(ObservedSpeciesData!O$2:O$4955,ObservedSpeciesData!$A$2:$A$4955,$A696,ObservedSpeciesData!$D$2:$D$4955,$D696),"")</f>
        <v/>
      </c>
      <c r="P696" s="23" t="str">
        <f>IF(ISNUMBER(AVERAGEIFS(ObservedSpeciesData!P$2:P$4955,ObservedSpeciesData!$A$2:$A$4955,$A696,ObservedSpeciesData!$C$2:$C$4955,$C696,ObservedSpeciesData!$D$2:$D$4955,$D696)),AVERAGEIFS(ObservedSpeciesData!P$2:P$4955,ObservedSpeciesData!$A$2:$A$4955,$A696,ObservedSpeciesData!$C$2:$C$4955,$C696,ObservedSpeciesData!$D$2:$D$4955,$D696),"")</f>
        <v/>
      </c>
      <c r="Q696" s="23"/>
      <c r="R696" s="25" t="str">
        <f>IF(ISNUMBER(AVERAGEIFS(ObservedSpeciesData!R$2:R$4955,ObservedSpeciesData!$A$2:$A$4955,$A696,ObservedSpeciesData!$D$2:$D$4955,$D696)),AVERAGEIFS(ObservedSpeciesData!R$2:R$4955,ObservedSpeciesData!$A$2:$A$4955,$A696,ObservedSpeciesData!$D$2:$D$4955,$D696),"")</f>
        <v/>
      </c>
      <c r="S696" s="25" t="str">
        <f>IF(ISNUMBER(AVERAGEIFS(ObservedSpeciesData!S$2:S$4955,ObservedSpeciesData!$A$2:$A$4955,$A696,ObservedSpeciesData!$D$2:$D$4955,$D696)),AVERAGEIFS(ObservedSpeciesData!S$2:S$4955,ObservedSpeciesData!$A$2:$A$4955,$A696,ObservedSpeciesData!$D$2:$D$4955,$D696),"")</f>
        <v/>
      </c>
      <c r="T696" s="23" t="str">
        <f>IF(ISNUMBER(AVERAGEIFS(ObservedSpeciesData!T$2:T$4955,ObservedSpeciesData!$A$2:$A$4955,$A696,ObservedSpeciesData!$D$2:$D$4955,$D696)),AVERAGEIFS(ObservedSpeciesData!T$2:T$4955,ObservedSpeciesData!$A$2:$A$4955,$A696,ObservedSpeciesData!$D$2:$D$4955,$D696),"")</f>
        <v/>
      </c>
      <c r="U696" s="24" t="str">
        <f>IF(ISNUMBER(AVERAGEIFS(ObservedSpeciesData!U$2:U$4955,ObservedSpeciesData!$A$2:$A$4955,$A696,ObservedSpeciesData!$C$2:$C$4955,$C696,ObservedSpeciesData!$D$2:$D$4955,$D696)),AVERAGEIFS(ObservedSpeciesData!U$2:U$4955,ObservedSpeciesData!$A$2:$A$4955,$A696,ObservedSpeciesData!$C$2:$C$4955,$C696,ObservedSpeciesData!$D$2:$D$4955,$D696),"")</f>
        <v/>
      </c>
      <c r="V696" s="23">
        <f>IF(ISNUMBER(AVERAGEIFS(ObservedSpeciesData!V$2:V$4955,ObservedSpeciesData!$A$2:$A$4955,$A696,ObservedSpeciesData!$D$2:$D$4955,$D696)),AVERAGEIFS(ObservedSpeciesData!V$2:V$4955,ObservedSpeciesData!$A$2:$A$4955,$A696,ObservedSpeciesData!$D$2:$D$4955,$D696),"")</f>
        <v>23.959877808888752</v>
      </c>
      <c r="W696" s="23">
        <f>IF(ISNUMBER(AVERAGEIFS(ObservedSpeciesData!W$2:W$4955,ObservedSpeciesData!$A$2:$A$4955,$A696,ObservedSpeciesData!$D$2:$D$4955,$D696)),AVERAGEIFS(ObservedSpeciesData!W$2:W$4955,ObservedSpeciesData!$A$2:$A$4955,$A696,ObservedSpeciesData!$D$2:$D$4955,$D696),"")</f>
        <v>12.224200010299683</v>
      </c>
      <c r="X696" s="23">
        <f>IF(ISNUMBER(AVERAGEIFS(ObservedSpeciesData!X$2:X$4955,ObservedSpeciesData!$A$2:$A$4955,$A696,ObservedSpeciesData!$D$2:$D$4955,$D696)),AVERAGEIFS(ObservedSpeciesData!X$2:X$4955,ObservedSpeciesData!$A$2:$A$4955,$A696,ObservedSpeciesData!$D$2:$D$4955,$D696),"")</f>
        <v>73.833232879638672</v>
      </c>
      <c r="Y696" s="23">
        <f>IF(ISNUMBER(AVERAGEIFS(ObservedSpeciesData!Y$2:Y$4955,ObservedSpeciesData!$A$2:$A$4955,$A696,ObservedSpeciesData!$D$2:$D$4955,$D696)),AVERAGEIFS(ObservedSpeciesData!Y$2:Y$4955,ObservedSpeciesData!$A$2:$A$4955,$A696,ObservedSpeciesData!$D$2:$D$4955,$D696),"")</f>
        <v>43.282109578450523</v>
      </c>
      <c r="Z696" s="23">
        <f>IF(ISNUMBER(AVERAGEIFS(ObservedSpeciesData!Z$2:Z$4955,ObservedSpeciesData!$A$2:$A$4955,$A696,ObservedSpeciesData!$D$2:$D$4955,$D696)),AVERAGEIFS(ObservedSpeciesData!Z$2:Z$4955,ObservedSpeciesData!$A$2:$A$4955,$A696,ObservedSpeciesData!$D$2:$D$4955,$D696),"")</f>
        <v>89.327646891276046</v>
      </c>
      <c r="AA696" s="23">
        <f>IF(ISNUMBER(AVERAGEIFS(ObservedSpeciesData!AA$2:AA$4955,ObservedSpeciesData!$A$2:$A$4955,$A696,ObservedSpeciesData!$D$2:$D$4955,$D696)),AVERAGEIFS(ObservedSpeciesData!AA$2:AA$4955,ObservedSpeciesData!$A$2:$A$4955,$A696,ObservedSpeciesData!$D$2:$D$4955,$D696),"")</f>
        <v>23.542232990264893</v>
      </c>
      <c r="AB696" s="24">
        <f>IF(ISNUMBER(AVERAGEIFS(ObservedSpeciesData!AB$2:AB$4955,ObservedSpeciesData!$A$2:$A$4955,$A696,ObservedSpeciesData!$D$2:$D$4955,$D696)),AVERAGEIFS(ObservedSpeciesData!AB$2:AB$4955,ObservedSpeciesData!$A$2:$A$4955,$A696,ObservedSpeciesData!$D$2:$D$4955,$D696),"")</f>
        <v>3.7667572784423828E-2</v>
      </c>
      <c r="AC696" s="24">
        <f>IF(ISNUMBER(AVERAGEIFS(ObservedSpeciesData!AC$2:AC$4955,ObservedSpeciesData!$A$2:$A$4955,$A696,ObservedSpeciesData!$D$2:$D$4955,$D696)),AVERAGEIFS(ObservedSpeciesData!AC$2:AC$4955,ObservedSpeciesData!$A$2:$A$4955,$A696,ObservedSpeciesData!$D$2:$D$4955,$D696),"")</f>
        <v>3.7667572784423828E-2</v>
      </c>
      <c r="AD696" s="23">
        <f>IF(ISNUMBER(AVERAGEIFS(ObservedSpeciesData!AD$2:AD$4955,ObservedSpeciesData!$A$2:$A$4955,$A696,ObservedSpeciesData!$D$2:$D$4955,$D696)),AVERAGEIFS(ObservedSpeciesData!AD$2:AD$4955,ObservedSpeciesData!$A$2:$A$4955,$A696,ObservedSpeciesData!$D$2:$D$4955,$D696),"")</f>
        <v>11.813317260742187</v>
      </c>
      <c r="AE696" s="24">
        <f>IF(ISNUMBER(AVERAGEIFS(ObservedSpeciesData!AE$2:AE$4955,ObservedSpeciesData!$A$2:$A$4955,$A696,ObservedSpeciesData!$D$2:$D$4955,$D696)),AVERAGEIFS(ObservedSpeciesData!AE$2:AE$4955,ObservedSpeciesData!$A$2:$A$4955,$A696,ObservedSpeciesData!$D$2:$D$4955,$D696),"")</f>
        <v>15.402062002104721</v>
      </c>
      <c r="AF696" s="23"/>
      <c r="AG696" s="24"/>
      <c r="AH696" s="23" t="str">
        <f>IF(ISNUMBER(AVERAGEIFS(ObservedSpeciesData!AH$2:AH$4955,ObservedSpeciesData!$A$2:$A$4955,$A696,ObservedSpeciesData!$D$2:$D$4955,$D696)),AVERAGEIFS(ObservedSpeciesData!AH$2:AH$4955,ObservedSpeciesData!$A$2:$A$4955,$A696,ObservedSpeciesData!$D$2:$D$4955,$D696),"")</f>
        <v/>
      </c>
      <c r="AI696" s="23" t="str">
        <f>IF(ISNUMBER(AVERAGEIFS(ObservedSpeciesData!AI$2:AI$4955,ObservedSpeciesData!$A$2:$A$4955,$A696,ObservedSpeciesData!$C$2:$C$4955,$C696,ObservedSpeciesData!$D$2:$D$4955,$D696)),AVERAGEIFS(ObservedSpeciesData!AI$2:AI$4955,ObservedSpeciesData!$A$2:$A$4955,$A696,ObservedSpeciesData!$C$2:$C$4955,$C696,ObservedSpeciesData!$D$2:$D$4955,$D696),"")</f>
        <v/>
      </c>
      <c r="AJ696" s="2">
        <f>COUNTIFS(ObservedSpeciesData!$A$2:$A$828,$A696,ObservedSpeciesData!$D$2:$D$828,$D696)</f>
        <v>0</v>
      </c>
      <c r="AK696" s="2">
        <f t="shared" si="10"/>
        <v>11</v>
      </c>
    </row>
    <row r="697" spans="1:37" x14ac:dyDescent="0.25">
      <c r="A697" s="14" t="s">
        <v>99</v>
      </c>
      <c r="B697" t="s">
        <v>98</v>
      </c>
      <c r="C697" t="s">
        <v>97</v>
      </c>
      <c r="D697" s="13">
        <v>42087</v>
      </c>
      <c r="E697">
        <v>1</v>
      </c>
      <c r="F697">
        <v>500</v>
      </c>
      <c r="G697" s="2" t="s">
        <v>89</v>
      </c>
      <c r="H697" s="2" t="s">
        <v>12</v>
      </c>
      <c r="I697">
        <v>8</v>
      </c>
      <c r="J697" s="2" t="s">
        <v>88</v>
      </c>
      <c r="K697" s="2">
        <f>IF(ISNUMBER(AVERAGEIFS(ObservedSpeciesData!K$2:K$4955,ObservedSpeciesData!$A$2:$A$4955,$A697,ObservedSpeciesData!$D$2:$D$4955,$D697)),AVERAGEIFS(ObservedSpeciesData!K$2:K$4955,ObservedSpeciesData!$A$2:$A$4955,$A697,ObservedSpeciesData!$D$2:$D$4955,$D697),"")</f>
        <v>389</v>
      </c>
      <c r="L697" s="26">
        <f>IF(ISNUMBER(AVERAGEIFS(ObservedSpeciesData!L$2:L$4955,ObservedSpeciesData!$A$2:$A$4955,$A697,ObservedSpeciesData!$D$2:$D$4955,$D697)),AVERAGEIFS(ObservedSpeciesData!L$2:L$4955,ObservedSpeciesData!$A$2:$A$4955,$A697,ObservedSpeciesData!$D$2:$D$4955,$D697),"")</f>
        <v>1482.2083333333333</v>
      </c>
      <c r="M697" s="23">
        <f>IF(ISNUMBER(AVERAGEIFS(ObservedSpeciesData!M$2:M$4955,ObservedSpeciesData!$A$2:$A$4955,$A697,ObservedSpeciesData!$D$2:$D$4955,$D697)),AVERAGEIFS(ObservedSpeciesData!M$2:M$4955,ObservedSpeciesData!$A$2:$A$4955,$A697,ObservedSpeciesData!$D$2:$D$4955,$D697),"")</f>
        <v>148.22083333333333</v>
      </c>
      <c r="N697" s="23" t="str">
        <f>IF(ISNUMBER(AVERAGEIFS(ObservedSpeciesData!N$2:N$4955,ObservedSpeciesData!$A$2:$A$4955,$A697,ObservedSpeciesData!$D$2:$D$4955,$D697)),AVERAGEIFS(ObservedSpeciesData!N$2:N$4955,ObservedSpeciesData!$A$2:$A$4955,$A697,ObservedSpeciesData!$D$2:$D$4955,$D697),"")</f>
        <v/>
      </c>
      <c r="O697" s="23" t="str">
        <f>IF(ISNUMBER(AVERAGEIFS(ObservedSpeciesData!O$2:O$4955,ObservedSpeciesData!$A$2:$A$4955,$A697,ObservedSpeciesData!$D$2:$D$4955,$D697)),AVERAGEIFS(ObservedSpeciesData!O$2:O$4955,ObservedSpeciesData!$A$2:$A$4955,$A697,ObservedSpeciesData!$D$2:$D$4955,$D697),"")</f>
        <v/>
      </c>
      <c r="P697" s="23" t="str">
        <f>IF(ISNUMBER(AVERAGEIFS(ObservedSpeciesData!P$2:P$4955,ObservedSpeciesData!$A$2:$A$4955,$A697,ObservedSpeciesData!$C$2:$C$4955,$C697,ObservedSpeciesData!$D$2:$D$4955,$D697)),AVERAGEIFS(ObservedSpeciesData!P$2:P$4955,ObservedSpeciesData!$A$2:$A$4955,$A697,ObservedSpeciesData!$C$2:$C$4955,$C697,ObservedSpeciesData!$D$2:$D$4955,$D697),"")</f>
        <v/>
      </c>
      <c r="Q697" s="23"/>
      <c r="R697" s="25" t="str">
        <f>IF(ISNUMBER(AVERAGEIFS(ObservedSpeciesData!R$2:R$4955,ObservedSpeciesData!$A$2:$A$4955,$A697,ObservedSpeciesData!$D$2:$D$4955,$D697)),AVERAGEIFS(ObservedSpeciesData!R$2:R$4955,ObservedSpeciesData!$A$2:$A$4955,$A697,ObservedSpeciesData!$D$2:$D$4955,$D697),"")</f>
        <v/>
      </c>
      <c r="S697" s="25" t="str">
        <f>IF(ISNUMBER(AVERAGEIFS(ObservedSpeciesData!S$2:S$4955,ObservedSpeciesData!$A$2:$A$4955,$A697,ObservedSpeciesData!$D$2:$D$4955,$D697)),AVERAGEIFS(ObservedSpeciesData!S$2:S$4955,ObservedSpeciesData!$A$2:$A$4955,$A697,ObservedSpeciesData!$D$2:$D$4955,$D697),"")</f>
        <v/>
      </c>
      <c r="T697" s="23" t="str">
        <f>IF(ISNUMBER(AVERAGEIFS(ObservedSpeciesData!T$2:T$4955,ObservedSpeciesData!$A$2:$A$4955,$A697,ObservedSpeciesData!$D$2:$D$4955,$D697)),AVERAGEIFS(ObservedSpeciesData!T$2:T$4955,ObservedSpeciesData!$A$2:$A$4955,$A697,ObservedSpeciesData!$D$2:$D$4955,$D697),"")</f>
        <v/>
      </c>
      <c r="U697" s="24" t="str">
        <f>IF(ISNUMBER(AVERAGEIFS(ObservedSpeciesData!U$2:U$4955,ObservedSpeciesData!$A$2:$A$4955,$A697,ObservedSpeciesData!$C$2:$C$4955,$C697,ObservedSpeciesData!$D$2:$D$4955,$D697)),AVERAGEIFS(ObservedSpeciesData!U$2:U$4955,ObservedSpeciesData!$A$2:$A$4955,$A697,ObservedSpeciesData!$C$2:$C$4955,$C697,ObservedSpeciesData!$D$2:$D$4955,$D697),"")</f>
        <v/>
      </c>
      <c r="V697" s="23">
        <f>IF(ISNUMBER(AVERAGEIFS(ObservedSpeciesData!V$2:V$4955,ObservedSpeciesData!$A$2:$A$4955,$A697,ObservedSpeciesData!$D$2:$D$4955,$D697)),AVERAGEIFS(ObservedSpeciesData!V$2:V$4955,ObservedSpeciesData!$A$2:$A$4955,$A697,ObservedSpeciesData!$D$2:$D$4955,$D697),"")</f>
        <v>23.337271531422932</v>
      </c>
      <c r="W697" s="23">
        <f>IF(ISNUMBER(AVERAGEIFS(ObservedSpeciesData!W$2:W$4955,ObservedSpeciesData!$A$2:$A$4955,$A697,ObservedSpeciesData!$D$2:$D$4955,$D697)),AVERAGEIFS(ObservedSpeciesData!W$2:W$4955,ObservedSpeciesData!$A$2:$A$4955,$A697,ObservedSpeciesData!$D$2:$D$4955,$D697),"")</f>
        <v>12.055355072021484</v>
      </c>
      <c r="X697" s="23">
        <f>IF(ISNUMBER(AVERAGEIFS(ObservedSpeciesData!X$2:X$4955,ObservedSpeciesData!$A$2:$A$4955,$A697,ObservedSpeciesData!$D$2:$D$4955,$D697)),AVERAGEIFS(ObservedSpeciesData!X$2:X$4955,ObservedSpeciesData!$A$2:$A$4955,$A697,ObservedSpeciesData!$D$2:$D$4955,$D697),"")</f>
        <v>75.041705449422196</v>
      </c>
      <c r="Y697" s="23">
        <f>IF(ISNUMBER(AVERAGEIFS(ObservedSpeciesData!Y$2:Y$4955,ObservedSpeciesData!$A$2:$A$4955,$A697,ObservedSpeciesData!$D$2:$D$4955,$D697)),AVERAGEIFS(ObservedSpeciesData!Y$2:Y$4955,ObservedSpeciesData!$A$2:$A$4955,$A697,ObservedSpeciesData!$D$2:$D$4955,$D697),"")</f>
        <v>42.388835906982422</v>
      </c>
      <c r="Z697" s="23">
        <f>IF(ISNUMBER(AVERAGEIFS(ObservedSpeciesData!Z$2:Z$4955,ObservedSpeciesData!$A$2:$A$4955,$A697,ObservedSpeciesData!$D$2:$D$4955,$D697)),AVERAGEIFS(ObservedSpeciesData!Z$2:Z$4955,ObservedSpeciesData!$A$2:$A$4955,$A697,ObservedSpeciesData!$D$2:$D$4955,$D697),"")</f>
        <v>89.897467931111649</v>
      </c>
      <c r="AA697" s="23">
        <f>IF(ISNUMBER(AVERAGEIFS(ObservedSpeciesData!AA$2:AA$4955,ObservedSpeciesData!$A$2:$A$4955,$A697,ObservedSpeciesData!$D$2:$D$4955,$D697)),AVERAGEIFS(ObservedSpeciesData!AA$2:AA$4955,ObservedSpeciesData!$A$2:$A$4955,$A697,ObservedSpeciesData!$D$2:$D$4955,$D697),"")</f>
        <v>24.227672894795734</v>
      </c>
      <c r="AB697" s="24">
        <f>IF(ISNUMBER(AVERAGEIFS(ObservedSpeciesData!AB$2:AB$4955,ObservedSpeciesData!$A$2:$A$4955,$A697,ObservedSpeciesData!$D$2:$D$4955,$D697)),AVERAGEIFS(ObservedSpeciesData!AB$2:AB$4955,ObservedSpeciesData!$A$2:$A$4955,$A697,ObservedSpeciesData!$D$2:$D$4955,$D697),"")</f>
        <v>3.8764276631673165E-2</v>
      </c>
      <c r="AC697" s="24">
        <f>IF(ISNUMBER(AVERAGEIFS(ObservedSpeciesData!AC$2:AC$4955,ObservedSpeciesData!$A$2:$A$4955,$A697,ObservedSpeciesData!$D$2:$D$4955,$D697)),AVERAGEIFS(ObservedSpeciesData!AC$2:AC$4955,ObservedSpeciesData!$A$2:$A$4955,$A697,ObservedSpeciesData!$D$2:$D$4955,$D697),"")</f>
        <v>3.8764276631673165E-2</v>
      </c>
      <c r="AD697" s="23">
        <f>IF(ISNUMBER(AVERAGEIFS(ObservedSpeciesData!AD$2:AD$4955,ObservedSpeciesData!$A$2:$A$4955,$A697,ObservedSpeciesData!$D$2:$D$4955,$D697)),AVERAGEIFS(ObservedSpeciesData!AD$2:AD$4955,ObservedSpeciesData!$A$2:$A$4955,$A697,ObservedSpeciesData!$D$2:$D$4955,$D697),"")</f>
        <v>12.006672871907554</v>
      </c>
      <c r="AE697" s="24">
        <f>IF(ISNUMBER(AVERAGEIFS(ObservedSpeciesData!AE$2:AE$4955,ObservedSpeciesData!$A$2:$A$4955,$A697,ObservedSpeciesData!$D$2:$D$4955,$D697)),AVERAGEIFS(ObservedSpeciesData!AE$2:AE$4955,ObservedSpeciesData!$A$2:$A$4955,$A697,ObservedSpeciesData!$D$2:$D$4955,$D697),"")</f>
        <v>14.428538789644733</v>
      </c>
      <c r="AF697" s="23"/>
      <c r="AG697" s="24"/>
      <c r="AH697" s="23" t="str">
        <f>IF(ISNUMBER(AVERAGEIFS(ObservedSpeciesData!AH$2:AH$4955,ObservedSpeciesData!$A$2:$A$4955,$A697,ObservedSpeciesData!$D$2:$D$4955,$D697)),AVERAGEIFS(ObservedSpeciesData!AH$2:AH$4955,ObservedSpeciesData!$A$2:$A$4955,$A697,ObservedSpeciesData!$D$2:$D$4955,$D697),"")</f>
        <v/>
      </c>
      <c r="AI697" s="23" t="str">
        <f>IF(ISNUMBER(AVERAGEIFS(ObservedSpeciesData!AI$2:AI$4955,ObservedSpeciesData!$A$2:$A$4955,$A697,ObservedSpeciesData!$C$2:$C$4955,$C697,ObservedSpeciesData!$D$2:$D$4955,$D697)),AVERAGEIFS(ObservedSpeciesData!AI$2:AI$4955,ObservedSpeciesData!$A$2:$A$4955,$A697,ObservedSpeciesData!$C$2:$C$4955,$C697,ObservedSpeciesData!$D$2:$D$4955,$D697),"")</f>
        <v/>
      </c>
      <c r="AJ697" s="2">
        <f>COUNTIFS(ObservedSpeciesData!$A$2:$A$828,$A697,ObservedSpeciesData!$D$2:$D$828,$D697)</f>
        <v>0</v>
      </c>
      <c r="AK697" s="2">
        <f t="shared" si="10"/>
        <v>11</v>
      </c>
    </row>
    <row r="698" spans="1:37" x14ac:dyDescent="0.25">
      <c r="A698" s="14" t="s">
        <v>104</v>
      </c>
      <c r="B698" t="s">
        <v>98</v>
      </c>
      <c r="C698" t="s">
        <v>97</v>
      </c>
      <c r="D698" s="13">
        <v>42101</v>
      </c>
      <c r="E698">
        <v>1</v>
      </c>
      <c r="F698">
        <v>0</v>
      </c>
      <c r="G698" s="2" t="s">
        <v>89</v>
      </c>
      <c r="H698" s="2" t="s">
        <v>13</v>
      </c>
      <c r="I698">
        <v>8</v>
      </c>
      <c r="J698" s="2" t="s">
        <v>88</v>
      </c>
      <c r="K698" s="2">
        <f>IF(ISNUMBER(AVERAGEIFS(ObservedSpeciesData!K$2:K$4955,ObservedSpeciesData!$A$2:$A$4955,$A698,ObservedSpeciesData!$D$2:$D$4955,$D698)),AVERAGEIFS(ObservedSpeciesData!K$2:K$4955,ObservedSpeciesData!$A$2:$A$4955,$A698,ObservedSpeciesData!$D$2:$D$4955,$D698),"")</f>
        <v>0</v>
      </c>
      <c r="L698" s="26">
        <f>IF(ISNUMBER(AVERAGEIFS(ObservedSpeciesData!L$2:L$4955,ObservedSpeciesData!$A$2:$A$4955,$A698,ObservedSpeciesData!$D$2:$D$4955,$D698)),AVERAGEIFS(ObservedSpeciesData!L$2:L$4955,ObservedSpeciesData!$A$2:$A$4955,$A698,ObservedSpeciesData!$D$2:$D$4955,$D698),"")</f>
        <v>1526.5416666666667</v>
      </c>
      <c r="M698" s="23">
        <f>IF(ISNUMBER(AVERAGEIFS(ObservedSpeciesData!M$2:M$4955,ObservedSpeciesData!$A$2:$A$4955,$A698,ObservedSpeciesData!$D$2:$D$4955,$D698)),AVERAGEIFS(ObservedSpeciesData!M$2:M$4955,ObservedSpeciesData!$A$2:$A$4955,$A698,ObservedSpeciesData!$D$2:$D$4955,$D698),"")</f>
        <v>152.65416666666667</v>
      </c>
      <c r="N698" s="23" t="str">
        <f>IF(ISNUMBER(AVERAGEIFS(ObservedSpeciesData!N$2:N$4955,ObservedSpeciesData!$A$2:$A$4955,$A698,ObservedSpeciesData!$D$2:$D$4955,$D698)),AVERAGEIFS(ObservedSpeciesData!N$2:N$4955,ObservedSpeciesData!$A$2:$A$4955,$A698,ObservedSpeciesData!$D$2:$D$4955,$D698),"")</f>
        <v/>
      </c>
      <c r="O698" s="23" t="str">
        <f>IF(ISNUMBER(AVERAGEIFS(ObservedSpeciesData!O$2:O$4955,ObservedSpeciesData!$A$2:$A$4955,$A698,ObservedSpeciesData!$D$2:$D$4955,$D698)),AVERAGEIFS(ObservedSpeciesData!O$2:O$4955,ObservedSpeciesData!$A$2:$A$4955,$A698,ObservedSpeciesData!$D$2:$D$4955,$D698),"")</f>
        <v/>
      </c>
      <c r="P698" s="23" t="str">
        <f>IF(ISNUMBER(AVERAGEIFS(ObservedSpeciesData!P$2:P$4955,ObservedSpeciesData!$A$2:$A$4955,$A698,ObservedSpeciesData!$C$2:$C$4955,$C698,ObservedSpeciesData!$D$2:$D$4955,$D698)),AVERAGEIFS(ObservedSpeciesData!P$2:P$4955,ObservedSpeciesData!$A$2:$A$4955,$A698,ObservedSpeciesData!$C$2:$C$4955,$C698,ObservedSpeciesData!$D$2:$D$4955,$D698),"")</f>
        <v/>
      </c>
      <c r="Q698" s="23"/>
      <c r="R698" s="25" t="str">
        <f>IF(ISNUMBER(AVERAGEIFS(ObservedSpeciesData!R$2:R$4955,ObservedSpeciesData!$A$2:$A$4955,$A698,ObservedSpeciesData!$D$2:$D$4955,$D698)),AVERAGEIFS(ObservedSpeciesData!R$2:R$4955,ObservedSpeciesData!$A$2:$A$4955,$A698,ObservedSpeciesData!$D$2:$D$4955,$D698),"")</f>
        <v/>
      </c>
      <c r="S698" s="25" t="str">
        <f>IF(ISNUMBER(AVERAGEIFS(ObservedSpeciesData!S$2:S$4955,ObservedSpeciesData!$A$2:$A$4955,$A698,ObservedSpeciesData!$D$2:$D$4955,$D698)),AVERAGEIFS(ObservedSpeciesData!S$2:S$4955,ObservedSpeciesData!$A$2:$A$4955,$A698,ObservedSpeciesData!$D$2:$D$4955,$D698),"")</f>
        <v/>
      </c>
      <c r="T698" s="23" t="str">
        <f>IF(ISNUMBER(AVERAGEIFS(ObservedSpeciesData!T$2:T$4955,ObservedSpeciesData!$A$2:$A$4955,$A698,ObservedSpeciesData!$D$2:$D$4955,$D698)),AVERAGEIFS(ObservedSpeciesData!T$2:T$4955,ObservedSpeciesData!$A$2:$A$4955,$A698,ObservedSpeciesData!$D$2:$D$4955,$D698),"")</f>
        <v/>
      </c>
      <c r="U698" s="24" t="str">
        <f>IF(ISNUMBER(AVERAGEIFS(ObservedSpeciesData!U$2:U$4955,ObservedSpeciesData!$A$2:$A$4955,$A698,ObservedSpeciesData!$C$2:$C$4955,$C698,ObservedSpeciesData!$D$2:$D$4955,$D698)),AVERAGEIFS(ObservedSpeciesData!U$2:U$4955,ObservedSpeciesData!$A$2:$A$4955,$A698,ObservedSpeciesData!$C$2:$C$4955,$C698,ObservedSpeciesData!$D$2:$D$4955,$D698),"")</f>
        <v/>
      </c>
      <c r="V698" s="23">
        <f>IF(ISNUMBER(AVERAGEIFS(ObservedSpeciesData!V$2:V$4955,ObservedSpeciesData!$A$2:$A$4955,$A698,ObservedSpeciesData!$D$2:$D$4955,$D698)),AVERAGEIFS(ObservedSpeciesData!V$2:V$4955,ObservedSpeciesData!$A$2:$A$4955,$A698,ObservedSpeciesData!$D$2:$D$4955,$D698),"")</f>
        <v>25.887327829996746</v>
      </c>
      <c r="W698" s="23">
        <f>IF(ISNUMBER(AVERAGEIFS(ObservedSpeciesData!W$2:W$4955,ObservedSpeciesData!$A$2:$A$4955,$A698,ObservedSpeciesData!$D$2:$D$4955,$D698)),AVERAGEIFS(ObservedSpeciesData!W$2:W$4955,ObservedSpeciesData!$A$2:$A$4955,$A698,ObservedSpeciesData!$D$2:$D$4955,$D698),"")</f>
        <v>16.708223581314087</v>
      </c>
      <c r="X698" s="23">
        <f>IF(ISNUMBER(AVERAGEIFS(ObservedSpeciesData!X$2:X$4955,ObservedSpeciesData!$A$2:$A$4955,$A698,ObservedSpeciesData!$D$2:$D$4955,$D698)),AVERAGEIFS(ObservedSpeciesData!X$2:X$4955,ObservedSpeciesData!$A$2:$A$4955,$A698,ObservedSpeciesData!$D$2:$D$4955,$D698),"")</f>
        <v>74.781180063883468</v>
      </c>
      <c r="Y698" s="23">
        <f>IF(ISNUMBER(AVERAGEIFS(ObservedSpeciesData!Y$2:Y$4955,ObservedSpeciesData!$A$2:$A$4955,$A698,ObservedSpeciesData!$D$2:$D$4955,$D698)),AVERAGEIFS(ObservedSpeciesData!Y$2:Y$4955,ObservedSpeciesData!$A$2:$A$4955,$A698,ObservedSpeciesData!$D$2:$D$4955,$D698),"")</f>
        <v>47.011886596679688</v>
      </c>
      <c r="Z698" s="23">
        <f>IF(ISNUMBER(AVERAGEIFS(ObservedSpeciesData!Z$2:Z$4955,ObservedSpeciesData!$A$2:$A$4955,$A698,ObservedSpeciesData!$D$2:$D$4955,$D698)),AVERAGEIFS(ObservedSpeciesData!Z$2:Z$4955,ObservedSpeciesData!$A$2:$A$4955,$A698,ObservedSpeciesData!$D$2:$D$4955,$D698),"")</f>
        <v>91.388743718465165</v>
      </c>
      <c r="AA698" s="23">
        <f>IF(ISNUMBER(AVERAGEIFS(ObservedSpeciesData!AA$2:AA$4955,ObservedSpeciesData!$A$2:$A$4955,$A698,ObservedSpeciesData!$D$2:$D$4955,$D698)),AVERAGEIFS(ObservedSpeciesData!AA$2:AA$4955,ObservedSpeciesData!$A$2:$A$4955,$A698,ObservedSpeciesData!$D$2:$D$4955,$D698),"")</f>
        <v>16.837887128194172</v>
      </c>
      <c r="AB698" s="24">
        <f>IF(ISNUMBER(AVERAGEIFS(ObservedSpeciesData!AB$2:AB$4955,ObservedSpeciesData!$A$2:$A$4955,$A698,ObservedSpeciesData!$D$2:$D$4955,$D698)),AVERAGEIFS(ObservedSpeciesData!AB$2:AB$4955,ObservedSpeciesData!$A$2:$A$4955,$A698,ObservedSpeciesData!$D$2:$D$4955,$D698),"")</f>
        <v>2.6940619405110677E-2</v>
      </c>
      <c r="AC698" s="24">
        <f>IF(ISNUMBER(AVERAGEIFS(ObservedSpeciesData!AC$2:AC$4955,ObservedSpeciesData!$A$2:$A$4955,$A698,ObservedSpeciesData!$D$2:$D$4955,$D698)),AVERAGEIFS(ObservedSpeciesData!AC$2:AC$4955,ObservedSpeciesData!$A$2:$A$4955,$A698,ObservedSpeciesData!$D$2:$D$4955,$D698),"")</f>
        <v>2.6940619405110677E-2</v>
      </c>
      <c r="AD698" s="23">
        <f>IF(ISNUMBER(AVERAGEIFS(ObservedSpeciesData!AD$2:AD$4955,ObservedSpeciesData!$A$2:$A$4955,$A698,ObservedSpeciesData!$D$2:$D$4955,$D698)),AVERAGEIFS(ObservedSpeciesData!AD$2:AD$4955,ObservedSpeciesData!$A$2:$A$4955,$A698,ObservedSpeciesData!$D$2:$D$4955,$D698),"")</f>
        <v>11.964988810221355</v>
      </c>
      <c r="AE698" s="24">
        <f>IF(ISNUMBER(AVERAGEIFS(ObservedSpeciesData!AE$2:AE$4955,ObservedSpeciesData!$A$2:$A$4955,$A698,ObservedSpeciesData!$D$2:$D$4955,$D698)),AVERAGEIFS(ObservedSpeciesData!AE$2:AE$4955,ObservedSpeciesData!$A$2:$A$4955,$A698,ObservedSpeciesData!$D$2:$D$4955,$D698),"")</f>
        <v>19.993068941677787</v>
      </c>
      <c r="AF698" s="23"/>
      <c r="AG698" s="24"/>
      <c r="AH698" s="23" t="str">
        <f>IF(ISNUMBER(AVERAGEIFS(ObservedSpeciesData!AH$2:AH$4955,ObservedSpeciesData!$A$2:$A$4955,$A698,ObservedSpeciesData!$D$2:$D$4955,$D698)),AVERAGEIFS(ObservedSpeciesData!AH$2:AH$4955,ObservedSpeciesData!$A$2:$A$4955,$A698,ObservedSpeciesData!$D$2:$D$4955,$D698),"")</f>
        <v/>
      </c>
      <c r="AI698" s="23" t="str">
        <f>IF(ISNUMBER(AVERAGEIFS(ObservedSpeciesData!AI$2:AI$4955,ObservedSpeciesData!$A$2:$A$4955,$A698,ObservedSpeciesData!$C$2:$C$4955,$C698,ObservedSpeciesData!$D$2:$D$4955,$D698)),AVERAGEIFS(ObservedSpeciesData!AI$2:AI$4955,ObservedSpeciesData!$A$2:$A$4955,$A698,ObservedSpeciesData!$C$2:$C$4955,$C698,ObservedSpeciesData!$D$2:$D$4955,$D698),"")</f>
        <v/>
      </c>
      <c r="AJ698" s="2">
        <f>COUNTIFS(ObservedSpeciesData!$A$2:$A$828,$A698,ObservedSpeciesData!$D$2:$D$828,$D698)</f>
        <v>0</v>
      </c>
      <c r="AK698" s="2">
        <f t="shared" si="10"/>
        <v>11</v>
      </c>
    </row>
    <row r="699" spans="1:37" x14ac:dyDescent="0.25">
      <c r="A699" s="14" t="s">
        <v>103</v>
      </c>
      <c r="B699" t="s">
        <v>98</v>
      </c>
      <c r="C699" t="s">
        <v>97</v>
      </c>
      <c r="D699" s="13">
        <v>42101</v>
      </c>
      <c r="E699">
        <v>1</v>
      </c>
      <c r="F699">
        <v>50</v>
      </c>
      <c r="G699" s="2" t="s">
        <v>89</v>
      </c>
      <c r="H699" s="2" t="s">
        <v>13</v>
      </c>
      <c r="I699">
        <v>8</v>
      </c>
      <c r="J699" s="2" t="s">
        <v>88</v>
      </c>
      <c r="K699" s="2">
        <f>IF(ISNUMBER(AVERAGEIFS(ObservedSpeciesData!K$2:K$4955,ObservedSpeciesData!$A$2:$A$4955,$A699,ObservedSpeciesData!$D$2:$D$4955,$D699)),AVERAGEIFS(ObservedSpeciesData!K$2:K$4955,ObservedSpeciesData!$A$2:$A$4955,$A699,ObservedSpeciesData!$D$2:$D$4955,$D699),"")</f>
        <v>45</v>
      </c>
      <c r="L699" s="26">
        <f>IF(ISNUMBER(AVERAGEIFS(ObservedSpeciesData!L$2:L$4955,ObservedSpeciesData!$A$2:$A$4955,$A699,ObservedSpeciesData!$D$2:$D$4955,$D699)),AVERAGEIFS(ObservedSpeciesData!L$2:L$4955,ObservedSpeciesData!$A$2:$A$4955,$A699,ObservedSpeciesData!$D$2:$D$4955,$D699),"")</f>
        <v>1619.9166666666667</v>
      </c>
      <c r="M699" s="23">
        <f>IF(ISNUMBER(AVERAGEIFS(ObservedSpeciesData!M$2:M$4955,ObservedSpeciesData!$A$2:$A$4955,$A699,ObservedSpeciesData!$D$2:$D$4955,$D699)),AVERAGEIFS(ObservedSpeciesData!M$2:M$4955,ObservedSpeciesData!$A$2:$A$4955,$A699,ObservedSpeciesData!$D$2:$D$4955,$D699),"")</f>
        <v>161.99166666666667</v>
      </c>
      <c r="N699" s="23" t="str">
        <f>IF(ISNUMBER(AVERAGEIFS(ObservedSpeciesData!N$2:N$4955,ObservedSpeciesData!$A$2:$A$4955,$A699,ObservedSpeciesData!$D$2:$D$4955,$D699)),AVERAGEIFS(ObservedSpeciesData!N$2:N$4955,ObservedSpeciesData!$A$2:$A$4955,$A699,ObservedSpeciesData!$D$2:$D$4955,$D699),"")</f>
        <v/>
      </c>
      <c r="O699" s="23" t="str">
        <f>IF(ISNUMBER(AVERAGEIFS(ObservedSpeciesData!O$2:O$4955,ObservedSpeciesData!$A$2:$A$4955,$A699,ObservedSpeciesData!$D$2:$D$4955,$D699)),AVERAGEIFS(ObservedSpeciesData!O$2:O$4955,ObservedSpeciesData!$A$2:$A$4955,$A699,ObservedSpeciesData!$D$2:$D$4955,$D699),"")</f>
        <v/>
      </c>
      <c r="P699" s="23" t="str">
        <f>IF(ISNUMBER(AVERAGEIFS(ObservedSpeciesData!P$2:P$4955,ObservedSpeciesData!$A$2:$A$4955,$A699,ObservedSpeciesData!$C$2:$C$4955,$C699,ObservedSpeciesData!$D$2:$D$4955,$D699)),AVERAGEIFS(ObservedSpeciesData!P$2:P$4955,ObservedSpeciesData!$A$2:$A$4955,$A699,ObservedSpeciesData!$C$2:$C$4955,$C699,ObservedSpeciesData!$D$2:$D$4955,$D699),"")</f>
        <v/>
      </c>
      <c r="Q699" s="23"/>
      <c r="R699" s="25" t="str">
        <f>IF(ISNUMBER(AVERAGEIFS(ObservedSpeciesData!R$2:R$4955,ObservedSpeciesData!$A$2:$A$4955,$A699,ObservedSpeciesData!$D$2:$D$4955,$D699)),AVERAGEIFS(ObservedSpeciesData!R$2:R$4955,ObservedSpeciesData!$A$2:$A$4955,$A699,ObservedSpeciesData!$D$2:$D$4955,$D699),"")</f>
        <v/>
      </c>
      <c r="S699" s="25" t="str">
        <f>IF(ISNUMBER(AVERAGEIFS(ObservedSpeciesData!S$2:S$4955,ObservedSpeciesData!$A$2:$A$4955,$A699,ObservedSpeciesData!$D$2:$D$4955,$D699)),AVERAGEIFS(ObservedSpeciesData!S$2:S$4955,ObservedSpeciesData!$A$2:$A$4955,$A699,ObservedSpeciesData!$D$2:$D$4955,$D699),"")</f>
        <v/>
      </c>
      <c r="T699" s="23" t="str">
        <f>IF(ISNUMBER(AVERAGEIFS(ObservedSpeciesData!T$2:T$4955,ObservedSpeciesData!$A$2:$A$4955,$A699,ObservedSpeciesData!$D$2:$D$4955,$D699)),AVERAGEIFS(ObservedSpeciesData!T$2:T$4955,ObservedSpeciesData!$A$2:$A$4955,$A699,ObservedSpeciesData!$D$2:$D$4955,$D699),"")</f>
        <v/>
      </c>
      <c r="U699" s="24" t="str">
        <f>IF(ISNUMBER(AVERAGEIFS(ObservedSpeciesData!U$2:U$4955,ObservedSpeciesData!$A$2:$A$4955,$A699,ObservedSpeciesData!$C$2:$C$4955,$C699,ObservedSpeciesData!$D$2:$D$4955,$D699)),AVERAGEIFS(ObservedSpeciesData!U$2:U$4955,ObservedSpeciesData!$A$2:$A$4955,$A699,ObservedSpeciesData!$C$2:$C$4955,$C699,ObservedSpeciesData!$D$2:$D$4955,$D699),"")</f>
        <v/>
      </c>
      <c r="V699" s="23">
        <f>IF(ISNUMBER(AVERAGEIFS(ObservedSpeciesData!V$2:V$4955,ObservedSpeciesData!$A$2:$A$4955,$A699,ObservedSpeciesData!$D$2:$D$4955,$D699)),AVERAGEIFS(ObservedSpeciesData!V$2:V$4955,ObservedSpeciesData!$A$2:$A$4955,$A699,ObservedSpeciesData!$D$2:$D$4955,$D699),"")</f>
        <v>25.477765560150146</v>
      </c>
      <c r="W699" s="23">
        <f>IF(ISNUMBER(AVERAGEIFS(ObservedSpeciesData!W$2:W$4955,ObservedSpeciesData!$A$2:$A$4955,$A699,ObservedSpeciesData!$D$2:$D$4955,$D699)),AVERAGEIFS(ObservedSpeciesData!W$2:W$4955,ObservedSpeciesData!$A$2:$A$4955,$A699,ObservedSpeciesData!$D$2:$D$4955,$D699),"")</f>
        <v>18.138248920440674</v>
      </c>
      <c r="X699" s="23">
        <f>IF(ISNUMBER(AVERAGEIFS(ObservedSpeciesData!X$2:X$4955,ObservedSpeciesData!$A$2:$A$4955,$A699,ObservedSpeciesData!$D$2:$D$4955,$D699)),AVERAGEIFS(ObservedSpeciesData!X$2:X$4955,ObservedSpeciesData!$A$2:$A$4955,$A699,ObservedSpeciesData!$D$2:$D$4955,$D699),"")</f>
        <v>76.442632675170898</v>
      </c>
      <c r="Y699" s="23">
        <f>IF(ISNUMBER(AVERAGEIFS(ObservedSpeciesData!Y$2:Y$4955,ObservedSpeciesData!$A$2:$A$4955,$A699,ObservedSpeciesData!$D$2:$D$4955,$D699)),AVERAGEIFS(ObservedSpeciesData!Y$2:Y$4955,ObservedSpeciesData!$A$2:$A$4955,$A699,ObservedSpeciesData!$D$2:$D$4955,$D699),"")</f>
        <v>45.86271540323893</v>
      </c>
      <c r="Z699" s="23">
        <f>IF(ISNUMBER(AVERAGEIFS(ObservedSpeciesData!Z$2:Z$4955,ObservedSpeciesData!$A$2:$A$4955,$A699,ObservedSpeciesData!$D$2:$D$4955,$D699)),AVERAGEIFS(ObservedSpeciesData!Z$2:Z$4955,ObservedSpeciesData!$A$2:$A$4955,$A699,ObservedSpeciesData!$D$2:$D$4955,$D699),"")</f>
        <v>91.538384755452469</v>
      </c>
      <c r="AA699" s="23">
        <f>IF(ISNUMBER(AVERAGEIFS(ObservedSpeciesData!AA$2:AA$4955,ObservedSpeciesData!$A$2:$A$4955,$A699,ObservedSpeciesData!$D$2:$D$4955,$D699)),AVERAGEIFS(ObservedSpeciesData!AA$2:AA$4955,ObservedSpeciesData!$A$2:$A$4955,$A699,ObservedSpeciesData!$D$2:$D$4955,$D699),"")</f>
        <v>16.22118067741394</v>
      </c>
      <c r="AB699" s="24">
        <f>IF(ISNUMBER(AVERAGEIFS(ObservedSpeciesData!AB$2:AB$4955,ObservedSpeciesData!$A$2:$A$4955,$A699,ObservedSpeciesData!$D$2:$D$4955,$D699)),AVERAGEIFS(ObservedSpeciesData!AB$2:AB$4955,ObservedSpeciesData!$A$2:$A$4955,$A699,ObservedSpeciesData!$D$2:$D$4955,$D699),"")</f>
        <v>2.5953889083862303E-2</v>
      </c>
      <c r="AC699" s="24">
        <f>IF(ISNUMBER(AVERAGEIFS(ObservedSpeciesData!AC$2:AC$4955,ObservedSpeciesData!$A$2:$A$4955,$A699,ObservedSpeciesData!$D$2:$D$4955,$D699)),AVERAGEIFS(ObservedSpeciesData!AC$2:AC$4955,ObservedSpeciesData!$A$2:$A$4955,$A699,ObservedSpeciesData!$D$2:$D$4955,$D699),"")</f>
        <v>2.5953889083862303E-2</v>
      </c>
      <c r="AD699" s="23">
        <f>IF(ISNUMBER(AVERAGEIFS(ObservedSpeciesData!AD$2:AD$4955,ObservedSpeciesData!$A$2:$A$4955,$A699,ObservedSpeciesData!$D$2:$D$4955,$D699)),AVERAGEIFS(ObservedSpeciesData!AD$2:AD$4955,ObservedSpeciesData!$A$2:$A$4955,$A699,ObservedSpeciesData!$D$2:$D$4955,$D699),"")</f>
        <v>12.230821228027343</v>
      </c>
      <c r="AE699" s="24">
        <f>IF(ISNUMBER(AVERAGEIFS(ObservedSpeciesData!AE$2:AE$4955,ObservedSpeciesData!$A$2:$A$4955,$A699,ObservedSpeciesData!$D$2:$D$4955,$D699)),AVERAGEIFS(ObservedSpeciesData!AE$2:AE$4955,ObservedSpeciesData!$A$2:$A$4955,$A699,ObservedSpeciesData!$D$2:$D$4955,$D699),"")</f>
        <v>18.467977374935987</v>
      </c>
      <c r="AF699" s="23"/>
      <c r="AG699" s="24"/>
      <c r="AH699" s="23" t="str">
        <f>IF(ISNUMBER(AVERAGEIFS(ObservedSpeciesData!AH$2:AH$4955,ObservedSpeciesData!$A$2:$A$4955,$A699,ObservedSpeciesData!$D$2:$D$4955,$D699)),AVERAGEIFS(ObservedSpeciesData!AH$2:AH$4955,ObservedSpeciesData!$A$2:$A$4955,$A699,ObservedSpeciesData!$D$2:$D$4955,$D699),"")</f>
        <v/>
      </c>
      <c r="AI699" s="23" t="str">
        <f>IF(ISNUMBER(AVERAGEIFS(ObservedSpeciesData!AI$2:AI$4955,ObservedSpeciesData!$A$2:$A$4955,$A699,ObservedSpeciesData!$C$2:$C$4955,$C699,ObservedSpeciesData!$D$2:$D$4955,$D699)),AVERAGEIFS(ObservedSpeciesData!AI$2:AI$4955,ObservedSpeciesData!$A$2:$A$4955,$A699,ObservedSpeciesData!$C$2:$C$4955,$C699,ObservedSpeciesData!$D$2:$D$4955,$D699),"")</f>
        <v/>
      </c>
      <c r="AJ699" s="2">
        <f>COUNTIFS(ObservedSpeciesData!$A$2:$A$828,$A699,ObservedSpeciesData!$D$2:$D$828,$D699)</f>
        <v>0</v>
      </c>
      <c r="AK699" s="2">
        <f t="shared" si="10"/>
        <v>11</v>
      </c>
    </row>
    <row r="700" spans="1:37" x14ac:dyDescent="0.25">
      <c r="A700" s="14" t="s">
        <v>102</v>
      </c>
      <c r="B700" t="s">
        <v>98</v>
      </c>
      <c r="C700" t="s">
        <v>97</v>
      </c>
      <c r="D700" s="13">
        <v>42101</v>
      </c>
      <c r="E700">
        <v>1</v>
      </c>
      <c r="F700">
        <v>100</v>
      </c>
      <c r="G700" s="2" t="s">
        <v>89</v>
      </c>
      <c r="H700" s="2" t="s">
        <v>13</v>
      </c>
      <c r="I700">
        <v>8</v>
      </c>
      <c r="J700" s="2" t="s">
        <v>88</v>
      </c>
      <c r="K700" s="2">
        <f>IF(ISNUMBER(AVERAGEIFS(ObservedSpeciesData!K$2:K$4955,ObservedSpeciesData!$A$2:$A$4955,$A700,ObservedSpeciesData!$D$2:$D$4955,$D700)),AVERAGEIFS(ObservedSpeciesData!K$2:K$4955,ObservedSpeciesData!$A$2:$A$4955,$A700,ObservedSpeciesData!$D$2:$D$4955,$D700),"")</f>
        <v>78</v>
      </c>
      <c r="L700" s="26">
        <f>IF(ISNUMBER(AVERAGEIFS(ObservedSpeciesData!L$2:L$4955,ObservedSpeciesData!$A$2:$A$4955,$A700,ObservedSpeciesData!$D$2:$D$4955,$D700)),AVERAGEIFS(ObservedSpeciesData!L$2:L$4955,ObservedSpeciesData!$A$2:$A$4955,$A700,ObservedSpeciesData!$D$2:$D$4955,$D700),"")</f>
        <v>1679.375</v>
      </c>
      <c r="M700" s="23">
        <f>IF(ISNUMBER(AVERAGEIFS(ObservedSpeciesData!M$2:M$4955,ObservedSpeciesData!$A$2:$A$4955,$A700,ObservedSpeciesData!$D$2:$D$4955,$D700)),AVERAGEIFS(ObservedSpeciesData!M$2:M$4955,ObservedSpeciesData!$A$2:$A$4955,$A700,ObservedSpeciesData!$D$2:$D$4955,$D700),"")</f>
        <v>167.9375</v>
      </c>
      <c r="N700" s="23" t="str">
        <f>IF(ISNUMBER(AVERAGEIFS(ObservedSpeciesData!N$2:N$4955,ObservedSpeciesData!$A$2:$A$4955,$A700,ObservedSpeciesData!$D$2:$D$4955,$D700)),AVERAGEIFS(ObservedSpeciesData!N$2:N$4955,ObservedSpeciesData!$A$2:$A$4955,$A700,ObservedSpeciesData!$D$2:$D$4955,$D700),"")</f>
        <v/>
      </c>
      <c r="O700" s="23" t="str">
        <f>IF(ISNUMBER(AVERAGEIFS(ObservedSpeciesData!O$2:O$4955,ObservedSpeciesData!$A$2:$A$4955,$A700,ObservedSpeciesData!$D$2:$D$4955,$D700)),AVERAGEIFS(ObservedSpeciesData!O$2:O$4955,ObservedSpeciesData!$A$2:$A$4955,$A700,ObservedSpeciesData!$D$2:$D$4955,$D700),"")</f>
        <v/>
      </c>
      <c r="P700" s="23" t="str">
        <f>IF(ISNUMBER(AVERAGEIFS(ObservedSpeciesData!P$2:P$4955,ObservedSpeciesData!$A$2:$A$4955,$A700,ObservedSpeciesData!$C$2:$C$4955,$C700,ObservedSpeciesData!$D$2:$D$4955,$D700)),AVERAGEIFS(ObservedSpeciesData!P$2:P$4955,ObservedSpeciesData!$A$2:$A$4955,$A700,ObservedSpeciesData!$C$2:$C$4955,$C700,ObservedSpeciesData!$D$2:$D$4955,$D700),"")</f>
        <v/>
      </c>
      <c r="Q700" s="23"/>
      <c r="R700" s="25" t="str">
        <f>IF(ISNUMBER(AVERAGEIFS(ObservedSpeciesData!R$2:R$4955,ObservedSpeciesData!$A$2:$A$4955,$A700,ObservedSpeciesData!$D$2:$D$4955,$D700)),AVERAGEIFS(ObservedSpeciesData!R$2:R$4955,ObservedSpeciesData!$A$2:$A$4955,$A700,ObservedSpeciesData!$D$2:$D$4955,$D700),"")</f>
        <v/>
      </c>
      <c r="S700" s="25" t="str">
        <f>IF(ISNUMBER(AVERAGEIFS(ObservedSpeciesData!S$2:S$4955,ObservedSpeciesData!$A$2:$A$4955,$A700,ObservedSpeciesData!$D$2:$D$4955,$D700)),AVERAGEIFS(ObservedSpeciesData!S$2:S$4955,ObservedSpeciesData!$A$2:$A$4955,$A700,ObservedSpeciesData!$D$2:$D$4955,$D700),"")</f>
        <v/>
      </c>
      <c r="T700" s="23" t="str">
        <f>IF(ISNUMBER(AVERAGEIFS(ObservedSpeciesData!T$2:T$4955,ObservedSpeciesData!$A$2:$A$4955,$A700,ObservedSpeciesData!$D$2:$D$4955,$D700)),AVERAGEIFS(ObservedSpeciesData!T$2:T$4955,ObservedSpeciesData!$A$2:$A$4955,$A700,ObservedSpeciesData!$D$2:$D$4955,$D700),"")</f>
        <v/>
      </c>
      <c r="U700" s="24" t="str">
        <f>IF(ISNUMBER(AVERAGEIFS(ObservedSpeciesData!U$2:U$4955,ObservedSpeciesData!$A$2:$A$4955,$A700,ObservedSpeciesData!$C$2:$C$4955,$C700,ObservedSpeciesData!$D$2:$D$4955,$D700)),AVERAGEIFS(ObservedSpeciesData!U$2:U$4955,ObservedSpeciesData!$A$2:$A$4955,$A700,ObservedSpeciesData!$C$2:$C$4955,$C700,ObservedSpeciesData!$D$2:$D$4955,$D700),"")</f>
        <v/>
      </c>
      <c r="V700" s="23">
        <f>IF(ISNUMBER(AVERAGEIFS(ObservedSpeciesData!V$2:V$4955,ObservedSpeciesData!$A$2:$A$4955,$A700,ObservedSpeciesData!$D$2:$D$4955,$D700)),AVERAGEIFS(ObservedSpeciesData!V$2:V$4955,ObservedSpeciesData!$A$2:$A$4955,$A700,ObservedSpeciesData!$D$2:$D$4955,$D700),"")</f>
        <v>25.108237107594807</v>
      </c>
      <c r="W700" s="23">
        <f>IF(ISNUMBER(AVERAGEIFS(ObservedSpeciesData!W$2:W$4955,ObservedSpeciesData!$A$2:$A$4955,$A700,ObservedSpeciesData!$D$2:$D$4955,$D700)),AVERAGEIFS(ObservedSpeciesData!W$2:W$4955,ObservedSpeciesData!$A$2:$A$4955,$A700,ObservedSpeciesData!$D$2:$D$4955,$D700),"")</f>
        <v>19.182496070861816</v>
      </c>
      <c r="X700" s="23">
        <f>IF(ISNUMBER(AVERAGEIFS(ObservedSpeciesData!X$2:X$4955,ObservedSpeciesData!$A$2:$A$4955,$A700,ObservedSpeciesData!$D$2:$D$4955,$D700)),AVERAGEIFS(ObservedSpeciesData!X$2:X$4955,ObservedSpeciesData!$A$2:$A$4955,$A700,ObservedSpeciesData!$D$2:$D$4955,$D700),"")</f>
        <v>76.460417429606125</v>
      </c>
      <c r="Y700" s="23">
        <f>IF(ISNUMBER(AVERAGEIFS(ObservedSpeciesData!Y$2:Y$4955,ObservedSpeciesData!$A$2:$A$4955,$A700,ObservedSpeciesData!$D$2:$D$4955,$D700)),AVERAGEIFS(ObservedSpeciesData!Y$2:Y$4955,ObservedSpeciesData!$A$2:$A$4955,$A700,ObservedSpeciesData!$D$2:$D$4955,$D700),"")</f>
        <v>45.756851514180504</v>
      </c>
      <c r="Z700" s="23">
        <f>IF(ISNUMBER(AVERAGEIFS(ObservedSpeciesData!Z$2:Z$4955,ObservedSpeciesData!$A$2:$A$4955,$A700,ObservedSpeciesData!$D$2:$D$4955,$D700)),AVERAGEIFS(ObservedSpeciesData!Z$2:Z$4955,ObservedSpeciesData!$A$2:$A$4955,$A700,ObservedSpeciesData!$D$2:$D$4955,$D700),"")</f>
        <v>91.941708246866867</v>
      </c>
      <c r="AA700" s="23">
        <f>IF(ISNUMBER(AVERAGEIFS(ObservedSpeciesData!AA$2:AA$4955,ObservedSpeciesData!$A$2:$A$4955,$A700,ObservedSpeciesData!$D$2:$D$4955,$D700)),AVERAGEIFS(ObservedSpeciesData!AA$2:AA$4955,ObservedSpeciesData!$A$2:$A$4955,$A700,ObservedSpeciesData!$D$2:$D$4955,$D700),"")</f>
        <v>17.029269695281982</v>
      </c>
      <c r="AB700" s="24">
        <f>IF(ISNUMBER(AVERAGEIFS(ObservedSpeciesData!AB$2:AB$4955,ObservedSpeciesData!$A$2:$A$4955,$A700,ObservedSpeciesData!$D$2:$D$4955,$D700)),AVERAGEIFS(ObservedSpeciesData!AB$2:AB$4955,ObservedSpeciesData!$A$2:$A$4955,$A700,ObservedSpeciesData!$D$2:$D$4955,$D700),"")</f>
        <v>2.7246831512451174E-2</v>
      </c>
      <c r="AC700" s="24">
        <f>IF(ISNUMBER(AVERAGEIFS(ObservedSpeciesData!AC$2:AC$4955,ObservedSpeciesData!$A$2:$A$4955,$A700,ObservedSpeciesData!$D$2:$D$4955,$D700)),AVERAGEIFS(ObservedSpeciesData!AC$2:AC$4955,ObservedSpeciesData!$A$2:$A$4955,$A700,ObservedSpeciesData!$D$2:$D$4955,$D700),"")</f>
        <v>2.7246831512451174E-2</v>
      </c>
      <c r="AD700" s="23">
        <f>IF(ISNUMBER(AVERAGEIFS(ObservedSpeciesData!AD$2:AD$4955,ObservedSpeciesData!$A$2:$A$4955,$A700,ObservedSpeciesData!$D$2:$D$4955,$D700)),AVERAGEIFS(ObservedSpeciesData!AD$2:AD$4955,ObservedSpeciesData!$A$2:$A$4955,$A700,ObservedSpeciesData!$D$2:$D$4955,$D700),"")</f>
        <v>12.233666788736981</v>
      </c>
      <c r="AE700" s="24">
        <f>IF(ISNUMBER(AVERAGEIFS(ObservedSpeciesData!AE$2:AE$4955,ObservedSpeciesData!$A$2:$A$4955,$A700,ObservedSpeciesData!$D$2:$D$4955,$D700)),AVERAGEIFS(ObservedSpeciesData!AE$2:AE$4955,ObservedSpeciesData!$A$2:$A$4955,$A700,ObservedSpeciesData!$D$2:$D$4955,$D700),"")</f>
        <v>18.107372232075701</v>
      </c>
      <c r="AF700" s="23"/>
      <c r="AG700" s="24"/>
      <c r="AH700" s="23" t="str">
        <f>IF(ISNUMBER(AVERAGEIFS(ObservedSpeciesData!AH$2:AH$4955,ObservedSpeciesData!$A$2:$A$4955,$A700,ObservedSpeciesData!$D$2:$D$4955,$D700)),AVERAGEIFS(ObservedSpeciesData!AH$2:AH$4955,ObservedSpeciesData!$A$2:$A$4955,$A700,ObservedSpeciesData!$D$2:$D$4955,$D700),"")</f>
        <v/>
      </c>
      <c r="AI700" s="23" t="str">
        <f>IF(ISNUMBER(AVERAGEIFS(ObservedSpeciesData!AI$2:AI$4955,ObservedSpeciesData!$A$2:$A$4955,$A700,ObservedSpeciesData!$C$2:$C$4955,$C700,ObservedSpeciesData!$D$2:$D$4955,$D700)),AVERAGEIFS(ObservedSpeciesData!AI$2:AI$4955,ObservedSpeciesData!$A$2:$A$4955,$A700,ObservedSpeciesData!$C$2:$C$4955,$C700,ObservedSpeciesData!$D$2:$D$4955,$D700),"")</f>
        <v/>
      </c>
      <c r="AJ700" s="2">
        <f>COUNTIFS(ObservedSpeciesData!$A$2:$A$828,$A700,ObservedSpeciesData!$D$2:$D$828,$D700)</f>
        <v>0</v>
      </c>
      <c r="AK700" s="2">
        <f t="shared" si="10"/>
        <v>11</v>
      </c>
    </row>
    <row r="701" spans="1:37" x14ac:dyDescent="0.25">
      <c r="A701" s="14" t="s">
        <v>101</v>
      </c>
      <c r="B701" t="s">
        <v>98</v>
      </c>
      <c r="C701" t="s">
        <v>97</v>
      </c>
      <c r="D701" s="13">
        <v>42101</v>
      </c>
      <c r="E701">
        <v>1</v>
      </c>
      <c r="F701">
        <v>200</v>
      </c>
      <c r="G701" s="2" t="s">
        <v>89</v>
      </c>
      <c r="H701" s="2" t="s">
        <v>13</v>
      </c>
      <c r="I701">
        <v>8</v>
      </c>
      <c r="J701" s="2" t="s">
        <v>88</v>
      </c>
      <c r="K701" s="2">
        <f>IF(ISNUMBER(AVERAGEIFS(ObservedSpeciesData!K$2:K$4955,ObservedSpeciesData!$A$2:$A$4955,$A701,ObservedSpeciesData!$D$2:$D$4955,$D701)),AVERAGEIFS(ObservedSpeciesData!K$2:K$4955,ObservedSpeciesData!$A$2:$A$4955,$A701,ObservedSpeciesData!$D$2:$D$4955,$D701),"")</f>
        <v>156</v>
      </c>
      <c r="L701" s="26">
        <f>IF(ISNUMBER(AVERAGEIFS(ObservedSpeciesData!L$2:L$4955,ObservedSpeciesData!$A$2:$A$4955,$A701,ObservedSpeciesData!$D$2:$D$4955,$D701)),AVERAGEIFS(ObservedSpeciesData!L$2:L$4955,ObservedSpeciesData!$A$2:$A$4955,$A701,ObservedSpeciesData!$D$2:$D$4955,$D701),"")</f>
        <v>1949.8333333333333</v>
      </c>
      <c r="M701" s="23">
        <f>IF(ISNUMBER(AVERAGEIFS(ObservedSpeciesData!M$2:M$4955,ObservedSpeciesData!$A$2:$A$4955,$A701,ObservedSpeciesData!$D$2:$D$4955,$D701)),AVERAGEIFS(ObservedSpeciesData!M$2:M$4955,ObservedSpeciesData!$A$2:$A$4955,$A701,ObservedSpeciesData!$D$2:$D$4955,$D701),"")</f>
        <v>194.98333333333335</v>
      </c>
      <c r="N701" s="23" t="str">
        <f>IF(ISNUMBER(AVERAGEIFS(ObservedSpeciesData!N$2:N$4955,ObservedSpeciesData!$A$2:$A$4955,$A701,ObservedSpeciesData!$D$2:$D$4955,$D701)),AVERAGEIFS(ObservedSpeciesData!N$2:N$4955,ObservedSpeciesData!$A$2:$A$4955,$A701,ObservedSpeciesData!$D$2:$D$4955,$D701),"")</f>
        <v/>
      </c>
      <c r="O701" s="23" t="str">
        <f>IF(ISNUMBER(AVERAGEIFS(ObservedSpeciesData!O$2:O$4955,ObservedSpeciesData!$A$2:$A$4955,$A701,ObservedSpeciesData!$D$2:$D$4955,$D701)),AVERAGEIFS(ObservedSpeciesData!O$2:O$4955,ObservedSpeciesData!$A$2:$A$4955,$A701,ObservedSpeciesData!$D$2:$D$4955,$D701),"")</f>
        <v/>
      </c>
      <c r="P701" s="23" t="str">
        <f>IF(ISNUMBER(AVERAGEIFS(ObservedSpeciesData!P$2:P$4955,ObservedSpeciesData!$A$2:$A$4955,$A701,ObservedSpeciesData!$C$2:$C$4955,$C701,ObservedSpeciesData!$D$2:$D$4955,$D701)),AVERAGEIFS(ObservedSpeciesData!P$2:P$4955,ObservedSpeciesData!$A$2:$A$4955,$A701,ObservedSpeciesData!$C$2:$C$4955,$C701,ObservedSpeciesData!$D$2:$D$4955,$D701),"")</f>
        <v/>
      </c>
      <c r="Q701" s="23"/>
      <c r="R701" s="25" t="str">
        <f>IF(ISNUMBER(AVERAGEIFS(ObservedSpeciesData!R$2:R$4955,ObservedSpeciesData!$A$2:$A$4955,$A701,ObservedSpeciesData!$D$2:$D$4955,$D701)),AVERAGEIFS(ObservedSpeciesData!R$2:R$4955,ObservedSpeciesData!$A$2:$A$4955,$A701,ObservedSpeciesData!$D$2:$D$4955,$D701),"")</f>
        <v/>
      </c>
      <c r="S701" s="25" t="str">
        <f>IF(ISNUMBER(AVERAGEIFS(ObservedSpeciesData!S$2:S$4955,ObservedSpeciesData!$A$2:$A$4955,$A701,ObservedSpeciesData!$D$2:$D$4955,$D701)),AVERAGEIFS(ObservedSpeciesData!S$2:S$4955,ObservedSpeciesData!$A$2:$A$4955,$A701,ObservedSpeciesData!$D$2:$D$4955,$D701),"")</f>
        <v/>
      </c>
      <c r="T701" s="23" t="str">
        <f>IF(ISNUMBER(AVERAGEIFS(ObservedSpeciesData!T$2:T$4955,ObservedSpeciesData!$A$2:$A$4955,$A701,ObservedSpeciesData!$D$2:$D$4955,$D701)),AVERAGEIFS(ObservedSpeciesData!T$2:T$4955,ObservedSpeciesData!$A$2:$A$4955,$A701,ObservedSpeciesData!$D$2:$D$4955,$D701),"")</f>
        <v/>
      </c>
      <c r="U701" s="24" t="str">
        <f>IF(ISNUMBER(AVERAGEIFS(ObservedSpeciesData!U$2:U$4955,ObservedSpeciesData!$A$2:$A$4955,$A701,ObservedSpeciesData!$C$2:$C$4955,$C701,ObservedSpeciesData!$D$2:$D$4955,$D701)),AVERAGEIFS(ObservedSpeciesData!U$2:U$4955,ObservedSpeciesData!$A$2:$A$4955,$A701,ObservedSpeciesData!$C$2:$C$4955,$C701,ObservedSpeciesData!$D$2:$D$4955,$D701),"")</f>
        <v/>
      </c>
      <c r="V701" s="23">
        <f>IF(ISNUMBER(AVERAGEIFS(ObservedSpeciesData!V$2:V$4955,ObservedSpeciesData!$A$2:$A$4955,$A701,ObservedSpeciesData!$D$2:$D$4955,$D701)),AVERAGEIFS(ObservedSpeciesData!V$2:V$4955,ObservedSpeciesData!$A$2:$A$4955,$A701,ObservedSpeciesData!$D$2:$D$4955,$D701),"")</f>
        <v>24.893669128417969</v>
      </c>
      <c r="W701" s="23">
        <f>IF(ISNUMBER(AVERAGEIFS(ObservedSpeciesData!W$2:W$4955,ObservedSpeciesData!$A$2:$A$4955,$A701,ObservedSpeciesData!$D$2:$D$4955,$D701)),AVERAGEIFS(ObservedSpeciesData!W$2:W$4955,ObservedSpeciesData!$A$2:$A$4955,$A701,ObservedSpeciesData!$D$2:$D$4955,$D701),"")</f>
        <v>20.386363983154297</v>
      </c>
      <c r="X701" s="23">
        <f>IF(ISNUMBER(AVERAGEIFS(ObservedSpeciesData!X$2:X$4955,ObservedSpeciesData!$A$2:$A$4955,$A701,ObservedSpeciesData!$D$2:$D$4955,$D701)),AVERAGEIFS(ObservedSpeciesData!X$2:X$4955,ObservedSpeciesData!$A$2:$A$4955,$A701,ObservedSpeciesData!$D$2:$D$4955,$D701),"")</f>
        <v>77.026189804077148</v>
      </c>
      <c r="Y701" s="23">
        <f>IF(ISNUMBER(AVERAGEIFS(ObservedSpeciesData!Y$2:Y$4955,ObservedSpeciesData!$A$2:$A$4955,$A701,ObservedSpeciesData!$D$2:$D$4955,$D701)),AVERAGEIFS(ObservedSpeciesData!Y$2:Y$4955,ObservedSpeciesData!$A$2:$A$4955,$A701,ObservedSpeciesData!$D$2:$D$4955,$D701),"")</f>
        <v>44.706577936808266</v>
      </c>
      <c r="Z701" s="23">
        <f>IF(ISNUMBER(AVERAGEIFS(ObservedSpeciesData!Z$2:Z$4955,ObservedSpeciesData!$A$2:$A$4955,$A701,ObservedSpeciesData!$D$2:$D$4955,$D701)),AVERAGEIFS(ObservedSpeciesData!Z$2:Z$4955,ObservedSpeciesData!$A$2:$A$4955,$A701,ObservedSpeciesData!$D$2:$D$4955,$D701),"")</f>
        <v>91.563962300618485</v>
      </c>
      <c r="AA701" s="23">
        <f>IF(ISNUMBER(AVERAGEIFS(ObservedSpeciesData!AA$2:AA$4955,ObservedSpeciesData!$A$2:$A$4955,$A701,ObservedSpeciesData!$D$2:$D$4955,$D701)),AVERAGEIFS(ObservedSpeciesData!AA$2:AA$4955,ObservedSpeciesData!$A$2:$A$4955,$A701,ObservedSpeciesData!$D$2:$D$4955,$D701),"")</f>
        <v>16.246962070465088</v>
      </c>
      <c r="AB701" s="24">
        <f>IF(ISNUMBER(AVERAGEIFS(ObservedSpeciesData!AB$2:AB$4955,ObservedSpeciesData!$A$2:$A$4955,$A701,ObservedSpeciesData!$D$2:$D$4955,$D701)),AVERAGEIFS(ObservedSpeciesData!AB$2:AB$4955,ObservedSpeciesData!$A$2:$A$4955,$A701,ObservedSpeciesData!$D$2:$D$4955,$D701),"")</f>
        <v>2.599513931274414E-2</v>
      </c>
      <c r="AC701" s="24">
        <f>IF(ISNUMBER(AVERAGEIFS(ObservedSpeciesData!AC$2:AC$4955,ObservedSpeciesData!$A$2:$A$4955,$A701,ObservedSpeciesData!$D$2:$D$4955,$D701)),AVERAGEIFS(ObservedSpeciesData!AC$2:AC$4955,ObservedSpeciesData!$A$2:$A$4955,$A701,ObservedSpeciesData!$D$2:$D$4955,$D701),"")</f>
        <v>2.599513931274414E-2</v>
      </c>
      <c r="AD701" s="23">
        <f>IF(ISNUMBER(AVERAGEIFS(ObservedSpeciesData!AD$2:AD$4955,ObservedSpeciesData!$A$2:$A$4955,$A701,ObservedSpeciesData!$D$2:$D$4955,$D701)),AVERAGEIFS(ObservedSpeciesData!AD$2:AD$4955,ObservedSpeciesData!$A$2:$A$4955,$A701,ObservedSpeciesData!$D$2:$D$4955,$D701),"")</f>
        <v>12.324190368652344</v>
      </c>
      <c r="AE701" s="24">
        <f>IF(ISNUMBER(AVERAGEIFS(ObservedSpeciesData!AE$2:AE$4955,ObservedSpeciesData!$A$2:$A$4955,$A701,ObservedSpeciesData!$D$2:$D$4955,$D701)),AVERAGEIFS(ObservedSpeciesData!AE$2:AE$4955,ObservedSpeciesData!$A$2:$A$4955,$A701,ObservedSpeciesData!$D$2:$D$4955,$D701),"")</f>
        <v>16.948865265288976</v>
      </c>
      <c r="AF701" s="23"/>
      <c r="AG701" s="24"/>
      <c r="AH701" s="23" t="str">
        <f>IF(ISNUMBER(AVERAGEIFS(ObservedSpeciesData!AH$2:AH$4955,ObservedSpeciesData!$A$2:$A$4955,$A701,ObservedSpeciesData!$D$2:$D$4955,$D701)),AVERAGEIFS(ObservedSpeciesData!AH$2:AH$4955,ObservedSpeciesData!$A$2:$A$4955,$A701,ObservedSpeciesData!$D$2:$D$4955,$D701),"")</f>
        <v/>
      </c>
      <c r="AI701" s="23" t="str">
        <f>IF(ISNUMBER(AVERAGEIFS(ObservedSpeciesData!AI$2:AI$4955,ObservedSpeciesData!$A$2:$A$4955,$A701,ObservedSpeciesData!$C$2:$C$4955,$C701,ObservedSpeciesData!$D$2:$D$4955,$D701)),AVERAGEIFS(ObservedSpeciesData!AI$2:AI$4955,ObservedSpeciesData!$A$2:$A$4955,$A701,ObservedSpeciesData!$C$2:$C$4955,$C701,ObservedSpeciesData!$D$2:$D$4955,$D701),"")</f>
        <v/>
      </c>
      <c r="AJ701" s="2">
        <f>COUNTIFS(ObservedSpeciesData!$A$2:$A$828,$A701,ObservedSpeciesData!$D$2:$D$828,$D701)</f>
        <v>0</v>
      </c>
      <c r="AK701" s="2">
        <f t="shared" si="10"/>
        <v>11</v>
      </c>
    </row>
    <row r="702" spans="1:37" x14ac:dyDescent="0.25">
      <c r="A702" s="14" t="s">
        <v>100</v>
      </c>
      <c r="B702" t="s">
        <v>98</v>
      </c>
      <c r="C702" t="s">
        <v>97</v>
      </c>
      <c r="D702" s="13">
        <v>42101</v>
      </c>
      <c r="E702">
        <v>1</v>
      </c>
      <c r="F702">
        <v>350</v>
      </c>
      <c r="G702" s="2" t="s">
        <v>89</v>
      </c>
      <c r="H702" s="2" t="s">
        <v>13</v>
      </c>
      <c r="I702">
        <v>8</v>
      </c>
      <c r="J702" s="2" t="s">
        <v>88</v>
      </c>
      <c r="K702" s="2">
        <f>IF(ISNUMBER(AVERAGEIFS(ObservedSpeciesData!K$2:K$4955,ObservedSpeciesData!$A$2:$A$4955,$A702,ObservedSpeciesData!$D$2:$D$4955,$D702)),AVERAGEIFS(ObservedSpeciesData!K$2:K$4955,ObservedSpeciesData!$A$2:$A$4955,$A702,ObservedSpeciesData!$D$2:$D$4955,$D702),"")</f>
        <v>272</v>
      </c>
      <c r="L702" s="26">
        <f>IF(ISNUMBER(AVERAGEIFS(ObservedSpeciesData!L$2:L$4955,ObservedSpeciesData!$A$2:$A$4955,$A702,ObservedSpeciesData!$D$2:$D$4955,$D702)),AVERAGEIFS(ObservedSpeciesData!L$2:L$4955,ObservedSpeciesData!$A$2:$A$4955,$A702,ObservedSpeciesData!$D$2:$D$4955,$D702),"")</f>
        <v>2144.25</v>
      </c>
      <c r="M702" s="23">
        <f>IF(ISNUMBER(AVERAGEIFS(ObservedSpeciesData!M$2:M$4955,ObservedSpeciesData!$A$2:$A$4955,$A702,ObservedSpeciesData!$D$2:$D$4955,$D702)),AVERAGEIFS(ObservedSpeciesData!M$2:M$4955,ObservedSpeciesData!$A$2:$A$4955,$A702,ObservedSpeciesData!$D$2:$D$4955,$D702),"")</f>
        <v>214.42499999999998</v>
      </c>
      <c r="N702" s="23" t="str">
        <f>IF(ISNUMBER(AVERAGEIFS(ObservedSpeciesData!N$2:N$4955,ObservedSpeciesData!$A$2:$A$4955,$A702,ObservedSpeciesData!$D$2:$D$4955,$D702)),AVERAGEIFS(ObservedSpeciesData!N$2:N$4955,ObservedSpeciesData!$A$2:$A$4955,$A702,ObservedSpeciesData!$D$2:$D$4955,$D702),"")</f>
        <v/>
      </c>
      <c r="O702" s="23" t="str">
        <f>IF(ISNUMBER(AVERAGEIFS(ObservedSpeciesData!O$2:O$4955,ObservedSpeciesData!$A$2:$A$4955,$A702,ObservedSpeciesData!$D$2:$D$4955,$D702)),AVERAGEIFS(ObservedSpeciesData!O$2:O$4955,ObservedSpeciesData!$A$2:$A$4955,$A702,ObservedSpeciesData!$D$2:$D$4955,$D702),"")</f>
        <v/>
      </c>
      <c r="P702" s="23" t="str">
        <f>IF(ISNUMBER(AVERAGEIFS(ObservedSpeciesData!P$2:P$4955,ObservedSpeciesData!$A$2:$A$4955,$A702,ObservedSpeciesData!$C$2:$C$4955,$C702,ObservedSpeciesData!$D$2:$D$4955,$D702)),AVERAGEIFS(ObservedSpeciesData!P$2:P$4955,ObservedSpeciesData!$A$2:$A$4955,$A702,ObservedSpeciesData!$C$2:$C$4955,$C702,ObservedSpeciesData!$D$2:$D$4955,$D702),"")</f>
        <v/>
      </c>
      <c r="Q702" s="23"/>
      <c r="R702" s="25" t="str">
        <f>IF(ISNUMBER(AVERAGEIFS(ObservedSpeciesData!R$2:R$4955,ObservedSpeciesData!$A$2:$A$4955,$A702,ObservedSpeciesData!$D$2:$D$4955,$D702)),AVERAGEIFS(ObservedSpeciesData!R$2:R$4955,ObservedSpeciesData!$A$2:$A$4955,$A702,ObservedSpeciesData!$D$2:$D$4955,$D702),"")</f>
        <v/>
      </c>
      <c r="S702" s="25" t="str">
        <f>IF(ISNUMBER(AVERAGEIFS(ObservedSpeciesData!S$2:S$4955,ObservedSpeciesData!$A$2:$A$4955,$A702,ObservedSpeciesData!$D$2:$D$4955,$D702)),AVERAGEIFS(ObservedSpeciesData!S$2:S$4955,ObservedSpeciesData!$A$2:$A$4955,$A702,ObservedSpeciesData!$D$2:$D$4955,$D702),"")</f>
        <v/>
      </c>
      <c r="T702" s="23" t="str">
        <f>IF(ISNUMBER(AVERAGEIFS(ObservedSpeciesData!T$2:T$4955,ObservedSpeciesData!$A$2:$A$4955,$A702,ObservedSpeciesData!$D$2:$D$4955,$D702)),AVERAGEIFS(ObservedSpeciesData!T$2:T$4955,ObservedSpeciesData!$A$2:$A$4955,$A702,ObservedSpeciesData!$D$2:$D$4955,$D702),"")</f>
        <v/>
      </c>
      <c r="U702" s="24" t="str">
        <f>IF(ISNUMBER(AVERAGEIFS(ObservedSpeciesData!U$2:U$4955,ObservedSpeciesData!$A$2:$A$4955,$A702,ObservedSpeciesData!$C$2:$C$4955,$C702,ObservedSpeciesData!$D$2:$D$4955,$D702)),AVERAGEIFS(ObservedSpeciesData!U$2:U$4955,ObservedSpeciesData!$A$2:$A$4955,$A702,ObservedSpeciesData!$C$2:$C$4955,$C702,ObservedSpeciesData!$D$2:$D$4955,$D702),"")</f>
        <v/>
      </c>
      <c r="V702" s="23">
        <f>IF(ISNUMBER(AVERAGEIFS(ObservedSpeciesData!V$2:V$4955,ObservedSpeciesData!$A$2:$A$4955,$A702,ObservedSpeciesData!$D$2:$D$4955,$D702)),AVERAGEIFS(ObservedSpeciesData!V$2:V$4955,ObservedSpeciesData!$A$2:$A$4955,$A702,ObservedSpeciesData!$D$2:$D$4955,$D702),"")</f>
        <v>24.510429064432781</v>
      </c>
      <c r="W702" s="23">
        <f>IF(ISNUMBER(AVERAGEIFS(ObservedSpeciesData!W$2:W$4955,ObservedSpeciesData!$A$2:$A$4955,$A702,ObservedSpeciesData!$D$2:$D$4955,$D702)),AVERAGEIFS(ObservedSpeciesData!W$2:W$4955,ObservedSpeciesData!$A$2:$A$4955,$A702,ObservedSpeciesData!$D$2:$D$4955,$D702),"")</f>
        <v>21.007957696914673</v>
      </c>
      <c r="X702" s="23">
        <f>IF(ISNUMBER(AVERAGEIFS(ObservedSpeciesData!X$2:X$4955,ObservedSpeciesData!$A$2:$A$4955,$A702,ObservedSpeciesData!$D$2:$D$4955,$D702)),AVERAGEIFS(ObservedSpeciesData!X$2:X$4955,ObservedSpeciesData!$A$2:$A$4955,$A702,ObservedSpeciesData!$D$2:$D$4955,$D702),"")</f>
        <v>78.424093246459961</v>
      </c>
      <c r="Y702" s="23">
        <f>IF(ISNUMBER(AVERAGEIFS(ObservedSpeciesData!Y$2:Y$4955,ObservedSpeciesData!$A$2:$A$4955,$A702,ObservedSpeciesData!$D$2:$D$4955,$D702)),AVERAGEIFS(ObservedSpeciesData!Y$2:Y$4955,ObservedSpeciesData!$A$2:$A$4955,$A702,ObservedSpeciesData!$D$2:$D$4955,$D702),"")</f>
        <v>44.596498171488442</v>
      </c>
      <c r="Z702" s="23">
        <f>IF(ISNUMBER(AVERAGEIFS(ObservedSpeciesData!Z$2:Z$4955,ObservedSpeciesData!$A$2:$A$4955,$A702,ObservedSpeciesData!$D$2:$D$4955,$D702)),AVERAGEIFS(ObservedSpeciesData!Z$2:Z$4955,ObservedSpeciesData!$A$2:$A$4955,$A702,ObservedSpeciesData!$D$2:$D$4955,$D702),"")</f>
        <v>92.167215983072921</v>
      </c>
      <c r="AA702" s="23">
        <f>IF(ISNUMBER(AVERAGEIFS(ObservedSpeciesData!AA$2:AA$4955,ObservedSpeciesData!$A$2:$A$4955,$A702,ObservedSpeciesData!$D$2:$D$4955,$D702)),AVERAGEIFS(ObservedSpeciesData!AA$2:AA$4955,ObservedSpeciesData!$A$2:$A$4955,$A702,ObservedSpeciesData!$D$2:$D$4955,$D702),"")</f>
        <v>16.077820142110188</v>
      </c>
      <c r="AB702" s="24">
        <f>IF(ISNUMBER(AVERAGEIFS(ObservedSpeciesData!AB$2:AB$4955,ObservedSpeciesData!$A$2:$A$4955,$A702,ObservedSpeciesData!$D$2:$D$4955,$D702)),AVERAGEIFS(ObservedSpeciesData!AB$2:AB$4955,ObservedSpeciesData!$A$2:$A$4955,$A702,ObservedSpeciesData!$D$2:$D$4955,$D702),"")</f>
        <v>2.5724512227376303E-2</v>
      </c>
      <c r="AC702" s="24">
        <f>IF(ISNUMBER(AVERAGEIFS(ObservedSpeciesData!AC$2:AC$4955,ObservedSpeciesData!$A$2:$A$4955,$A702,ObservedSpeciesData!$D$2:$D$4955,$D702)),AVERAGEIFS(ObservedSpeciesData!AC$2:AC$4955,ObservedSpeciesData!$A$2:$A$4955,$A702,ObservedSpeciesData!$D$2:$D$4955,$D702),"")</f>
        <v>2.5724512227376303E-2</v>
      </c>
      <c r="AD702" s="23">
        <f>IF(ISNUMBER(AVERAGEIFS(ObservedSpeciesData!AD$2:AD$4955,ObservedSpeciesData!$A$2:$A$4955,$A702,ObservedSpeciesData!$D$2:$D$4955,$D702)),AVERAGEIFS(ObservedSpeciesData!AD$2:AD$4955,ObservedSpeciesData!$A$2:$A$4955,$A702,ObservedSpeciesData!$D$2:$D$4955,$D702),"")</f>
        <v>12.547854919433595</v>
      </c>
      <c r="AE702" s="24">
        <f>IF(ISNUMBER(AVERAGEIFS(ObservedSpeciesData!AE$2:AE$4955,ObservedSpeciesData!$A$2:$A$4955,$A702,ObservedSpeciesData!$D$2:$D$4955,$D702)),AVERAGEIFS(ObservedSpeciesData!AE$2:AE$4955,ObservedSpeciesData!$A$2:$A$4955,$A702,ObservedSpeciesData!$D$2:$D$4955,$D702),"")</f>
        <v>18.552126186409733</v>
      </c>
      <c r="AF702" s="23"/>
      <c r="AG702" s="24"/>
      <c r="AH702" s="23" t="str">
        <f>IF(ISNUMBER(AVERAGEIFS(ObservedSpeciesData!AH$2:AH$4955,ObservedSpeciesData!$A$2:$A$4955,$A702,ObservedSpeciesData!$D$2:$D$4955,$D702)),AVERAGEIFS(ObservedSpeciesData!AH$2:AH$4955,ObservedSpeciesData!$A$2:$A$4955,$A702,ObservedSpeciesData!$D$2:$D$4955,$D702),"")</f>
        <v/>
      </c>
      <c r="AI702" s="23" t="str">
        <f>IF(ISNUMBER(AVERAGEIFS(ObservedSpeciesData!AI$2:AI$4955,ObservedSpeciesData!$A$2:$A$4955,$A702,ObservedSpeciesData!$C$2:$C$4955,$C702,ObservedSpeciesData!$D$2:$D$4955,$D702)),AVERAGEIFS(ObservedSpeciesData!AI$2:AI$4955,ObservedSpeciesData!$A$2:$A$4955,$A702,ObservedSpeciesData!$C$2:$C$4955,$C702,ObservedSpeciesData!$D$2:$D$4955,$D702),"")</f>
        <v/>
      </c>
      <c r="AJ702" s="2">
        <f>COUNTIFS(ObservedSpeciesData!$A$2:$A$828,$A702,ObservedSpeciesData!$D$2:$D$828,$D702)</f>
        <v>0</v>
      </c>
      <c r="AK702" s="2">
        <f t="shared" si="10"/>
        <v>11</v>
      </c>
    </row>
    <row r="703" spans="1:37" x14ac:dyDescent="0.25">
      <c r="A703" s="14" t="s">
        <v>99</v>
      </c>
      <c r="B703" t="s">
        <v>98</v>
      </c>
      <c r="C703" t="s">
        <v>97</v>
      </c>
      <c r="D703" s="13">
        <v>42101</v>
      </c>
      <c r="E703">
        <v>1</v>
      </c>
      <c r="F703">
        <v>500</v>
      </c>
      <c r="G703" s="2" t="s">
        <v>89</v>
      </c>
      <c r="H703" s="2" t="s">
        <v>13</v>
      </c>
      <c r="I703">
        <v>8</v>
      </c>
      <c r="J703" s="2" t="s">
        <v>88</v>
      </c>
      <c r="K703" s="2">
        <f>IF(ISNUMBER(AVERAGEIFS(ObservedSpeciesData!K$2:K$4955,ObservedSpeciesData!$A$2:$A$4955,$A703,ObservedSpeciesData!$D$2:$D$4955,$D703)),AVERAGEIFS(ObservedSpeciesData!K$2:K$4955,ObservedSpeciesData!$A$2:$A$4955,$A703,ObservedSpeciesData!$D$2:$D$4955,$D703),"")</f>
        <v>389</v>
      </c>
      <c r="L703" s="26">
        <f>IF(ISNUMBER(AVERAGEIFS(ObservedSpeciesData!L$2:L$4955,ObservedSpeciesData!$A$2:$A$4955,$A703,ObservedSpeciesData!$D$2:$D$4955,$D703)),AVERAGEIFS(ObservedSpeciesData!L$2:L$4955,ObservedSpeciesData!$A$2:$A$4955,$A703,ObservedSpeciesData!$D$2:$D$4955,$D703),"")</f>
        <v>2382.375</v>
      </c>
      <c r="M703" s="23">
        <f>IF(ISNUMBER(AVERAGEIFS(ObservedSpeciesData!M$2:M$4955,ObservedSpeciesData!$A$2:$A$4955,$A703,ObservedSpeciesData!$D$2:$D$4955,$D703)),AVERAGEIFS(ObservedSpeciesData!M$2:M$4955,ObservedSpeciesData!$A$2:$A$4955,$A703,ObservedSpeciesData!$D$2:$D$4955,$D703),"")</f>
        <v>238.23749999999995</v>
      </c>
      <c r="N703" s="23" t="str">
        <f>IF(ISNUMBER(AVERAGEIFS(ObservedSpeciesData!N$2:N$4955,ObservedSpeciesData!$A$2:$A$4955,$A703,ObservedSpeciesData!$D$2:$D$4955,$D703)),AVERAGEIFS(ObservedSpeciesData!N$2:N$4955,ObservedSpeciesData!$A$2:$A$4955,$A703,ObservedSpeciesData!$D$2:$D$4955,$D703),"")</f>
        <v/>
      </c>
      <c r="O703" s="23" t="str">
        <f>IF(ISNUMBER(AVERAGEIFS(ObservedSpeciesData!O$2:O$4955,ObservedSpeciesData!$A$2:$A$4955,$A703,ObservedSpeciesData!$D$2:$D$4955,$D703)),AVERAGEIFS(ObservedSpeciesData!O$2:O$4955,ObservedSpeciesData!$A$2:$A$4955,$A703,ObservedSpeciesData!$D$2:$D$4955,$D703),"")</f>
        <v/>
      </c>
      <c r="P703" s="23" t="str">
        <f>IF(ISNUMBER(AVERAGEIFS(ObservedSpeciesData!P$2:P$4955,ObservedSpeciesData!$A$2:$A$4955,$A703,ObservedSpeciesData!$C$2:$C$4955,$C703,ObservedSpeciesData!$D$2:$D$4955,$D703)),AVERAGEIFS(ObservedSpeciesData!P$2:P$4955,ObservedSpeciesData!$A$2:$A$4955,$A703,ObservedSpeciesData!$C$2:$C$4955,$C703,ObservedSpeciesData!$D$2:$D$4955,$D703),"")</f>
        <v/>
      </c>
      <c r="Q703" s="23"/>
      <c r="R703" s="25" t="str">
        <f>IF(ISNUMBER(AVERAGEIFS(ObservedSpeciesData!R$2:R$4955,ObservedSpeciesData!$A$2:$A$4955,$A703,ObservedSpeciesData!$D$2:$D$4955,$D703)),AVERAGEIFS(ObservedSpeciesData!R$2:R$4955,ObservedSpeciesData!$A$2:$A$4955,$A703,ObservedSpeciesData!$D$2:$D$4955,$D703),"")</f>
        <v/>
      </c>
      <c r="S703" s="25" t="str">
        <f>IF(ISNUMBER(AVERAGEIFS(ObservedSpeciesData!S$2:S$4955,ObservedSpeciesData!$A$2:$A$4955,$A703,ObservedSpeciesData!$D$2:$D$4955,$D703)),AVERAGEIFS(ObservedSpeciesData!S$2:S$4955,ObservedSpeciesData!$A$2:$A$4955,$A703,ObservedSpeciesData!$D$2:$D$4955,$D703),"")</f>
        <v/>
      </c>
      <c r="T703" s="23" t="str">
        <f>IF(ISNUMBER(AVERAGEIFS(ObservedSpeciesData!T$2:T$4955,ObservedSpeciesData!$A$2:$A$4955,$A703,ObservedSpeciesData!$D$2:$D$4955,$D703)),AVERAGEIFS(ObservedSpeciesData!T$2:T$4955,ObservedSpeciesData!$A$2:$A$4955,$A703,ObservedSpeciesData!$D$2:$D$4955,$D703),"")</f>
        <v/>
      </c>
      <c r="U703" s="24" t="str">
        <f>IF(ISNUMBER(AVERAGEIFS(ObservedSpeciesData!U$2:U$4955,ObservedSpeciesData!$A$2:$A$4955,$A703,ObservedSpeciesData!$C$2:$C$4955,$C703,ObservedSpeciesData!$D$2:$D$4955,$D703)),AVERAGEIFS(ObservedSpeciesData!U$2:U$4955,ObservedSpeciesData!$A$2:$A$4955,$A703,ObservedSpeciesData!$C$2:$C$4955,$C703,ObservedSpeciesData!$D$2:$D$4955,$D703),"")</f>
        <v/>
      </c>
      <c r="V703" s="23">
        <f>IF(ISNUMBER(AVERAGEIFS(ObservedSpeciesData!V$2:V$4955,ObservedSpeciesData!$A$2:$A$4955,$A703,ObservedSpeciesData!$D$2:$D$4955,$D703)),AVERAGEIFS(ObservedSpeciesData!V$2:V$4955,ObservedSpeciesData!$A$2:$A$4955,$A703,ObservedSpeciesData!$D$2:$D$4955,$D703),"")</f>
        <v>24.540388425191242</v>
      </c>
      <c r="W703" s="23">
        <f>IF(ISNUMBER(AVERAGEIFS(ObservedSpeciesData!W$2:W$4955,ObservedSpeciesData!$A$2:$A$4955,$A703,ObservedSpeciesData!$D$2:$D$4955,$D703)),AVERAGEIFS(ObservedSpeciesData!W$2:W$4955,ObservedSpeciesData!$A$2:$A$4955,$A703,ObservedSpeciesData!$D$2:$D$4955,$D703),"")</f>
        <v>17.656038363774616</v>
      </c>
      <c r="X703" s="23">
        <f>IF(ISNUMBER(AVERAGEIFS(ObservedSpeciesData!X$2:X$4955,ObservedSpeciesData!$A$2:$A$4955,$A703,ObservedSpeciesData!$D$2:$D$4955,$D703)),AVERAGEIFS(ObservedSpeciesData!X$2:X$4955,ObservedSpeciesData!$A$2:$A$4955,$A703,ObservedSpeciesData!$D$2:$D$4955,$D703),"")</f>
        <v>77.652112325032547</v>
      </c>
      <c r="Y703" s="23">
        <f>IF(ISNUMBER(AVERAGEIFS(ObservedSpeciesData!Y$2:Y$4955,ObservedSpeciesData!$A$2:$A$4955,$A703,ObservedSpeciesData!$D$2:$D$4955,$D703)),AVERAGEIFS(ObservedSpeciesData!Y$2:Y$4955,ObservedSpeciesData!$A$2:$A$4955,$A703,ObservedSpeciesData!$D$2:$D$4955,$D703),"")</f>
        <v>44.378835360209145</v>
      </c>
      <c r="Z703" s="23">
        <f>IF(ISNUMBER(AVERAGEIFS(ObservedSpeciesData!Z$2:Z$4955,ObservedSpeciesData!$A$2:$A$4955,$A703,ObservedSpeciesData!$D$2:$D$4955,$D703)),AVERAGEIFS(ObservedSpeciesData!Z$2:Z$4955,ObservedSpeciesData!$A$2:$A$4955,$A703,ObservedSpeciesData!$D$2:$D$4955,$D703),"")</f>
        <v>91.995193481445313</v>
      </c>
      <c r="AA703" s="23">
        <f>IF(ISNUMBER(AVERAGEIFS(ObservedSpeciesData!AA$2:AA$4955,ObservedSpeciesData!$A$2:$A$4955,$A703,ObservedSpeciesData!$D$2:$D$4955,$D703)),AVERAGEIFS(ObservedSpeciesData!AA$2:AA$4955,ObservedSpeciesData!$A$2:$A$4955,$A703,ObservedSpeciesData!$D$2:$D$4955,$D703),"")</f>
        <v>18.874191681543987</v>
      </c>
      <c r="AB703" s="24">
        <f>IF(ISNUMBER(AVERAGEIFS(ObservedSpeciesData!AB$2:AB$4955,ObservedSpeciesData!$A$2:$A$4955,$A703,ObservedSpeciesData!$D$2:$D$4955,$D703)),AVERAGEIFS(ObservedSpeciesData!AB$2:AB$4955,ObservedSpeciesData!$A$2:$A$4955,$A703,ObservedSpeciesData!$D$2:$D$4955,$D703),"")</f>
        <v>3.0198706690470378E-2</v>
      </c>
      <c r="AC703" s="24">
        <f>IF(ISNUMBER(AVERAGEIFS(ObservedSpeciesData!AC$2:AC$4955,ObservedSpeciesData!$A$2:$A$4955,$A703,ObservedSpeciesData!$D$2:$D$4955,$D703)),AVERAGEIFS(ObservedSpeciesData!AC$2:AC$4955,ObservedSpeciesData!$A$2:$A$4955,$A703,ObservedSpeciesData!$D$2:$D$4955,$D703),"")</f>
        <v>3.0198706690470378E-2</v>
      </c>
      <c r="AD703" s="23">
        <f>IF(ISNUMBER(AVERAGEIFS(ObservedSpeciesData!AD$2:AD$4955,ObservedSpeciesData!$A$2:$A$4955,$A703,ObservedSpeciesData!$D$2:$D$4955,$D703)),AVERAGEIFS(ObservedSpeciesData!AD$2:AD$4955,ObservedSpeciesData!$A$2:$A$4955,$A703,ObservedSpeciesData!$D$2:$D$4955,$D703),"")</f>
        <v>12.42433797200521</v>
      </c>
      <c r="AE703" s="24">
        <f>IF(ISNUMBER(AVERAGEIFS(ObservedSpeciesData!AE$2:AE$4955,ObservedSpeciesData!$A$2:$A$4955,$A703,ObservedSpeciesData!$D$2:$D$4955,$D703)),AVERAGEIFS(ObservedSpeciesData!AE$2:AE$4955,ObservedSpeciesData!$A$2:$A$4955,$A703,ObservedSpeciesData!$D$2:$D$4955,$D703),"")</f>
        <v>15.746878510808122</v>
      </c>
      <c r="AF703" s="23"/>
      <c r="AG703" s="24"/>
      <c r="AH703" s="23" t="str">
        <f>IF(ISNUMBER(AVERAGEIFS(ObservedSpeciesData!AH$2:AH$4955,ObservedSpeciesData!$A$2:$A$4955,$A703,ObservedSpeciesData!$D$2:$D$4955,$D703)),AVERAGEIFS(ObservedSpeciesData!AH$2:AH$4955,ObservedSpeciesData!$A$2:$A$4955,$A703,ObservedSpeciesData!$D$2:$D$4955,$D703),"")</f>
        <v/>
      </c>
      <c r="AI703" s="23" t="str">
        <f>IF(ISNUMBER(AVERAGEIFS(ObservedSpeciesData!AI$2:AI$4955,ObservedSpeciesData!$A$2:$A$4955,$A703,ObservedSpeciesData!$C$2:$C$4955,$C703,ObservedSpeciesData!$D$2:$D$4955,$D703)),AVERAGEIFS(ObservedSpeciesData!AI$2:AI$4955,ObservedSpeciesData!$A$2:$A$4955,$A703,ObservedSpeciesData!$C$2:$C$4955,$C703,ObservedSpeciesData!$D$2:$D$4955,$D703),"")</f>
        <v/>
      </c>
      <c r="AJ703" s="2">
        <f>COUNTIFS(ObservedSpeciesData!$A$2:$A$828,$A703,ObservedSpeciesData!$D$2:$D$828,$D703)</f>
        <v>0</v>
      </c>
      <c r="AK703" s="2">
        <f t="shared" si="10"/>
        <v>11</v>
      </c>
    </row>
    <row r="704" spans="1:37" x14ac:dyDescent="0.25">
      <c r="A704" s="14" t="s">
        <v>104</v>
      </c>
      <c r="B704" t="s">
        <v>98</v>
      </c>
      <c r="C704" t="s">
        <v>97</v>
      </c>
      <c r="D704" s="13">
        <v>42110</v>
      </c>
      <c r="E704">
        <v>1</v>
      </c>
      <c r="F704">
        <v>0</v>
      </c>
      <c r="G704" s="2" t="s">
        <v>89</v>
      </c>
      <c r="H704" s="2" t="s">
        <v>13</v>
      </c>
      <c r="I704">
        <v>8</v>
      </c>
      <c r="J704" s="2" t="s">
        <v>77</v>
      </c>
      <c r="K704" s="2">
        <f>IF(ISNUMBER(AVERAGEIFS(ObservedSpeciesData!K$2:K$4955,ObservedSpeciesData!$A$2:$A$4955,$A704,ObservedSpeciesData!$D$2:$D$4955,$D704)),AVERAGEIFS(ObservedSpeciesData!K$2:K$4955,ObservedSpeciesData!$A$2:$A$4955,$A704,ObservedSpeciesData!$D$2:$D$4955,$D704),"")</f>
        <v>0</v>
      </c>
      <c r="L704" s="26" t="str">
        <f>IF(ISNUMBER(AVERAGEIFS(ObservedSpeciesData!L$2:L$4955,ObservedSpeciesData!$A$2:$A$4955,$A704,ObservedSpeciesData!$D$2:$D$4955,$D704)),AVERAGEIFS(ObservedSpeciesData!L$2:L$4955,ObservedSpeciesData!$A$2:$A$4955,$A704,ObservedSpeciesData!$D$2:$D$4955,$D704),"")</f>
        <v/>
      </c>
      <c r="M704" s="23" t="str">
        <f>IF(ISNUMBER(AVERAGEIFS(ObservedSpeciesData!M$2:M$4955,ObservedSpeciesData!$A$2:$A$4955,$A704,ObservedSpeciesData!$D$2:$D$4955,$D704)),AVERAGEIFS(ObservedSpeciesData!M$2:M$4955,ObservedSpeciesData!$A$2:$A$4955,$A704,ObservedSpeciesData!$D$2:$D$4955,$D704),"")</f>
        <v/>
      </c>
      <c r="N704" s="23">
        <f>IF(ISNUMBER(AVERAGEIFS(ObservedSpeciesData!N$2:N$4955,ObservedSpeciesData!$A$2:$A$4955,$A704,ObservedSpeciesData!$D$2:$D$4955,$D704)),AVERAGEIFS(ObservedSpeciesData!N$2:N$4955,ObservedSpeciesData!$A$2:$A$4955,$A704,ObservedSpeciesData!$D$2:$D$4955,$D704),"")</f>
        <v>461.38159944633355</v>
      </c>
      <c r="O704" s="23">
        <f>IF(ISNUMBER(AVERAGEIFS(ObservedSpeciesData!O$2:O$4955,ObservedSpeciesData!$A$2:$A$4955,$A704,ObservedSpeciesData!$D$2:$D$4955,$D704)),AVERAGEIFS(ObservedSpeciesData!O$2:O$4955,ObservedSpeciesData!$A$2:$A$4955,$A704,ObservedSpeciesData!$D$2:$D$4955,$D704),"")</f>
        <v>46.138159944633351</v>
      </c>
      <c r="P704" s="23">
        <f>IF(ISNUMBER(AVERAGEIFS(ObservedSpeciesData!P$2:P$4955,ObservedSpeciesData!$A$2:$A$4955,$A704,ObservedSpeciesData!$C$2:$C$4955,$C704,ObservedSpeciesData!$D$2:$D$4955,$D704)),AVERAGEIFS(ObservedSpeciesData!P$2:P$4955,ObservedSpeciesData!$A$2:$A$4955,$A704,ObservedSpeciesData!$C$2:$C$4955,$C704,ObservedSpeciesData!$D$2:$D$4955,$D704),"")</f>
        <v>432.97603135629174</v>
      </c>
      <c r="Q704" s="23"/>
      <c r="R704" s="25" t="str">
        <f>IF(ISNUMBER(AVERAGEIFS(ObservedSpeciesData!R$2:R$4955,ObservedSpeciesData!$A$2:$A$4955,$A704,ObservedSpeciesData!$D$2:$D$4955,$D704)),AVERAGEIFS(ObservedSpeciesData!R$2:R$4955,ObservedSpeciesData!$A$2:$A$4955,$A704,ObservedSpeciesData!$D$2:$D$4955,$D704),"")</f>
        <v/>
      </c>
      <c r="S704" s="25" t="str">
        <f>IF(ISNUMBER(AVERAGEIFS(ObservedSpeciesData!S$2:S$4955,ObservedSpeciesData!$A$2:$A$4955,$A704,ObservedSpeciesData!$D$2:$D$4955,$D704)),AVERAGEIFS(ObservedSpeciesData!S$2:S$4955,ObservedSpeciesData!$A$2:$A$4955,$A704,ObservedSpeciesData!$D$2:$D$4955,$D704),"")</f>
        <v/>
      </c>
      <c r="T704" s="23" t="str">
        <f>IF(ISNUMBER(AVERAGEIFS(ObservedSpeciesData!T$2:T$4955,ObservedSpeciesData!$A$2:$A$4955,$A704,ObservedSpeciesData!$D$2:$D$4955,$D704)),AVERAGEIFS(ObservedSpeciesData!T$2:T$4955,ObservedSpeciesData!$A$2:$A$4955,$A704,ObservedSpeciesData!$D$2:$D$4955,$D704),"")</f>
        <v/>
      </c>
      <c r="U704" s="24" t="str">
        <f>IF(ISNUMBER(AVERAGEIFS(ObservedSpeciesData!U$2:U$4955,ObservedSpeciesData!$A$2:$A$4955,$A704,ObservedSpeciesData!$C$2:$C$4955,$C704,ObservedSpeciesData!$D$2:$D$4955,$D704)),AVERAGEIFS(ObservedSpeciesData!U$2:U$4955,ObservedSpeciesData!$A$2:$A$4955,$A704,ObservedSpeciesData!$C$2:$C$4955,$C704,ObservedSpeciesData!$D$2:$D$4955,$D704),"")</f>
        <v/>
      </c>
      <c r="V704" s="23">
        <f>IF(ISNUMBER(AVERAGEIFS(ObservedSpeciesData!V$2:V$4955,ObservedSpeciesData!$A$2:$A$4955,$A704,ObservedSpeciesData!$D$2:$D$4955,$D704)),AVERAGEIFS(ObservedSpeciesData!V$2:V$4955,ObservedSpeciesData!$A$2:$A$4955,$A704,ObservedSpeciesData!$D$2:$D$4955,$D704),"")</f>
        <v>25.237042784690857</v>
      </c>
      <c r="W704" s="23">
        <f>IF(ISNUMBER(AVERAGEIFS(ObservedSpeciesData!W$2:W$4955,ObservedSpeciesData!$A$2:$A$4955,$A704,ObservedSpeciesData!$D$2:$D$4955,$D704)),AVERAGEIFS(ObservedSpeciesData!W$2:W$4955,ObservedSpeciesData!$A$2:$A$4955,$A704,ObservedSpeciesData!$D$2:$D$4955,$D704),"")</f>
        <v>14.896659195423126</v>
      </c>
      <c r="X704" s="23">
        <f>IF(ISNUMBER(AVERAGEIFS(ObservedSpeciesData!X$2:X$4955,ObservedSpeciesData!$A$2:$A$4955,$A704,ObservedSpeciesData!$D$2:$D$4955,$D704)),AVERAGEIFS(ObservedSpeciesData!X$2:X$4955,ObservedSpeciesData!$A$2:$A$4955,$A704,ObservedSpeciesData!$D$2:$D$4955,$D704),"")</f>
        <v>74.92641544342041</v>
      </c>
      <c r="Y704" s="23">
        <f>IF(ISNUMBER(AVERAGEIFS(ObservedSpeciesData!Y$2:Y$4955,ObservedSpeciesData!$A$2:$A$4955,$A704,ObservedSpeciesData!$D$2:$D$4955,$D704)),AVERAGEIFS(ObservedSpeciesData!Y$2:Y$4955,ObservedSpeciesData!$A$2:$A$4955,$A704,ObservedSpeciesData!$D$2:$D$4955,$D704),"")</f>
        <v>44.173137187957764</v>
      </c>
      <c r="Z704" s="23">
        <f>IF(ISNUMBER(AVERAGEIFS(ObservedSpeciesData!Z$2:Z$4955,ObservedSpeciesData!$A$2:$A$4955,$A704,ObservedSpeciesData!$D$2:$D$4955,$D704)),AVERAGEIFS(ObservedSpeciesData!Z$2:Z$4955,ObservedSpeciesData!$A$2:$A$4955,$A704,ObservedSpeciesData!$D$2:$D$4955,$D704),"")</f>
        <v>91.037606239318848</v>
      </c>
      <c r="AA704" s="23">
        <f>IF(ISNUMBER(AVERAGEIFS(ObservedSpeciesData!AA$2:AA$4955,ObservedSpeciesData!$A$2:$A$4955,$A704,ObservedSpeciesData!$D$2:$D$4955,$D704)),AVERAGEIFS(ObservedSpeciesData!AA$2:AA$4955,ObservedSpeciesData!$A$2:$A$4955,$A704,ObservedSpeciesData!$D$2:$D$4955,$D704),"")</f>
        <v>18.266167402267456</v>
      </c>
      <c r="AB704" s="24">
        <f>IF(ISNUMBER(AVERAGEIFS(ObservedSpeciesData!AB$2:AB$4955,ObservedSpeciesData!$A$2:$A$4955,$A704,ObservedSpeciesData!$D$2:$D$4955,$D704)),AVERAGEIFS(ObservedSpeciesData!AB$2:AB$4955,ObservedSpeciesData!$A$2:$A$4955,$A704,ObservedSpeciesData!$D$2:$D$4955,$D704),"")</f>
        <v>2.9225867843627927E-2</v>
      </c>
      <c r="AC704" s="24">
        <f>IF(ISNUMBER(AVERAGEIFS(ObservedSpeciesData!AC$2:AC$4955,ObservedSpeciesData!$A$2:$A$4955,$A704,ObservedSpeciesData!$D$2:$D$4955,$D704)),AVERAGEIFS(ObservedSpeciesData!AC$2:AC$4955,ObservedSpeciesData!$A$2:$A$4955,$A704,ObservedSpeciesData!$D$2:$D$4955,$D704),"")</f>
        <v>2.9225867843627927E-2</v>
      </c>
      <c r="AD704" s="23">
        <f>IF(ISNUMBER(AVERAGEIFS(ObservedSpeciesData!AD$2:AD$4955,ObservedSpeciesData!$A$2:$A$4955,$A704,ObservedSpeciesData!$D$2:$D$4955,$D704)),AVERAGEIFS(ObservedSpeciesData!AD$2:AD$4955,ObservedSpeciesData!$A$2:$A$4955,$A704,ObservedSpeciesData!$D$2:$D$4955,$D704),"")</f>
        <v>11.988226470947266</v>
      </c>
      <c r="AE704" s="24">
        <f>IF(ISNUMBER(AVERAGEIFS(ObservedSpeciesData!AE$2:AE$4955,ObservedSpeciesData!$A$2:$A$4955,$A704,ObservedSpeciesData!$D$2:$D$4955,$D704)),AVERAGEIFS(ObservedSpeciesData!AE$2:AE$4955,ObservedSpeciesData!$A$2:$A$4955,$A704,ObservedSpeciesData!$D$2:$D$4955,$D704),"")</f>
        <v>16.83754640897163</v>
      </c>
      <c r="AF704" s="23"/>
      <c r="AG704" s="24"/>
      <c r="AH704" s="23">
        <f>IF(ISNUMBER(AVERAGEIFS(ObservedSpeciesData!AH$2:AH$4955,ObservedSpeciesData!$A$2:$A$4955,$A704,ObservedSpeciesData!$D$2:$D$4955,$D704)),AVERAGEIFS(ObservedSpeciesData!AH$2:AH$4955,ObservedSpeciesData!$A$2:$A$4955,$A704,ObservedSpeciesData!$D$2:$D$4955,$D704),"")</f>
        <v>1.3488749999999998</v>
      </c>
      <c r="AI704" s="23">
        <f>IF(ISNUMBER(AVERAGEIFS(ObservedSpeciesData!AI$2:AI$4955,ObservedSpeciesData!$A$2:$A$4955,$A704,ObservedSpeciesData!$C$2:$C$4955,$C704,ObservedSpeciesData!$D$2:$D$4955,$D704)),AVERAGEIFS(ObservedSpeciesData!AI$2:AI$4955,ObservedSpeciesData!$A$2:$A$4955,$A704,ObservedSpeciesData!$C$2:$C$4955,$C704,ObservedSpeciesData!$D$2:$D$4955,$D704),"")</f>
        <v>9.5472499999999982</v>
      </c>
      <c r="AJ704" s="2">
        <f>COUNTIFS(ObservedSpeciesData!$A$2:$A$828,$A704,ObservedSpeciesData!$D$2:$D$828,$D704)</f>
        <v>0</v>
      </c>
      <c r="AK704" s="2">
        <f t="shared" si="10"/>
        <v>15</v>
      </c>
    </row>
    <row r="705" spans="1:37" x14ac:dyDescent="0.25">
      <c r="A705" s="14" t="s">
        <v>103</v>
      </c>
      <c r="B705" t="s">
        <v>98</v>
      </c>
      <c r="C705" t="s">
        <v>97</v>
      </c>
      <c r="D705" s="13">
        <v>42110</v>
      </c>
      <c r="E705">
        <v>1</v>
      </c>
      <c r="F705">
        <v>50</v>
      </c>
      <c r="G705" s="2" t="s">
        <v>89</v>
      </c>
      <c r="H705" s="2" t="s">
        <v>13</v>
      </c>
      <c r="I705">
        <v>8</v>
      </c>
      <c r="J705" s="2" t="s">
        <v>77</v>
      </c>
      <c r="K705" s="2">
        <f>IF(ISNUMBER(AVERAGEIFS(ObservedSpeciesData!K$2:K$4955,ObservedSpeciesData!$A$2:$A$4955,$A705,ObservedSpeciesData!$D$2:$D$4955,$D705)),AVERAGEIFS(ObservedSpeciesData!K$2:K$4955,ObservedSpeciesData!$A$2:$A$4955,$A705,ObservedSpeciesData!$D$2:$D$4955,$D705),"")</f>
        <v>45</v>
      </c>
      <c r="L705" s="26" t="str">
        <f>IF(ISNUMBER(AVERAGEIFS(ObservedSpeciesData!L$2:L$4955,ObservedSpeciesData!$A$2:$A$4955,$A705,ObservedSpeciesData!$D$2:$D$4955,$D705)),AVERAGEIFS(ObservedSpeciesData!L$2:L$4955,ObservedSpeciesData!$A$2:$A$4955,$A705,ObservedSpeciesData!$D$2:$D$4955,$D705),"")</f>
        <v/>
      </c>
      <c r="M705" s="23" t="str">
        <f>IF(ISNUMBER(AVERAGEIFS(ObservedSpeciesData!M$2:M$4955,ObservedSpeciesData!$A$2:$A$4955,$A705,ObservedSpeciesData!$D$2:$D$4955,$D705)),AVERAGEIFS(ObservedSpeciesData!M$2:M$4955,ObservedSpeciesData!$A$2:$A$4955,$A705,ObservedSpeciesData!$D$2:$D$4955,$D705),"")</f>
        <v/>
      </c>
      <c r="N705" s="23">
        <f>IF(ISNUMBER(AVERAGEIFS(ObservedSpeciesData!N$2:N$4955,ObservedSpeciesData!$A$2:$A$4955,$A705,ObservedSpeciesData!$D$2:$D$4955,$D705)),AVERAGEIFS(ObservedSpeciesData!N$2:N$4955,ObservedSpeciesData!$A$2:$A$4955,$A705,ObservedSpeciesData!$D$2:$D$4955,$D705),"")</f>
        <v>588.59263994794253</v>
      </c>
      <c r="O705" s="23">
        <f>IF(ISNUMBER(AVERAGEIFS(ObservedSpeciesData!O$2:O$4955,ObservedSpeciesData!$A$2:$A$4955,$A705,ObservedSpeciesData!$D$2:$D$4955,$D705)),AVERAGEIFS(ObservedSpeciesData!O$2:O$4955,ObservedSpeciesData!$A$2:$A$4955,$A705,ObservedSpeciesData!$D$2:$D$4955,$D705),"")</f>
        <v>58.859263994794247</v>
      </c>
      <c r="P705" s="23">
        <f>IF(ISNUMBER(AVERAGEIFS(ObservedSpeciesData!P$2:P$4955,ObservedSpeciesData!$A$2:$A$4955,$A705,ObservedSpeciesData!$C$2:$C$4955,$C705,ObservedSpeciesData!$D$2:$D$4955,$D705)),AVERAGEIFS(ObservedSpeciesData!P$2:P$4955,ObservedSpeciesData!$A$2:$A$4955,$A705,ObservedSpeciesData!$C$2:$C$4955,$C705,ObservedSpeciesData!$D$2:$D$4955,$D705),"")</f>
        <v>466.99473634952767</v>
      </c>
      <c r="Q705" s="23"/>
      <c r="R705" s="25" t="str">
        <f>IF(ISNUMBER(AVERAGEIFS(ObservedSpeciesData!R$2:R$4955,ObservedSpeciesData!$A$2:$A$4955,$A705,ObservedSpeciesData!$D$2:$D$4955,$D705)),AVERAGEIFS(ObservedSpeciesData!R$2:R$4955,ObservedSpeciesData!$A$2:$A$4955,$A705,ObservedSpeciesData!$D$2:$D$4955,$D705),"")</f>
        <v/>
      </c>
      <c r="S705" s="25" t="str">
        <f>IF(ISNUMBER(AVERAGEIFS(ObservedSpeciesData!S$2:S$4955,ObservedSpeciesData!$A$2:$A$4955,$A705,ObservedSpeciesData!$D$2:$D$4955,$D705)),AVERAGEIFS(ObservedSpeciesData!S$2:S$4955,ObservedSpeciesData!$A$2:$A$4955,$A705,ObservedSpeciesData!$D$2:$D$4955,$D705),"")</f>
        <v/>
      </c>
      <c r="T705" s="23" t="str">
        <f>IF(ISNUMBER(AVERAGEIFS(ObservedSpeciesData!T$2:T$4955,ObservedSpeciesData!$A$2:$A$4955,$A705,ObservedSpeciesData!$D$2:$D$4955,$D705)),AVERAGEIFS(ObservedSpeciesData!T$2:T$4955,ObservedSpeciesData!$A$2:$A$4955,$A705,ObservedSpeciesData!$D$2:$D$4955,$D705),"")</f>
        <v/>
      </c>
      <c r="U705" s="24" t="str">
        <f>IF(ISNUMBER(AVERAGEIFS(ObservedSpeciesData!U$2:U$4955,ObservedSpeciesData!$A$2:$A$4955,$A705,ObservedSpeciesData!$C$2:$C$4955,$C705,ObservedSpeciesData!$D$2:$D$4955,$D705)),AVERAGEIFS(ObservedSpeciesData!U$2:U$4955,ObservedSpeciesData!$A$2:$A$4955,$A705,ObservedSpeciesData!$C$2:$C$4955,$C705,ObservedSpeciesData!$D$2:$D$4955,$D705),"")</f>
        <v/>
      </c>
      <c r="V705" s="23">
        <f>IF(ISNUMBER(AVERAGEIFS(ObservedSpeciesData!V$2:V$4955,ObservedSpeciesData!$A$2:$A$4955,$A705,ObservedSpeciesData!$D$2:$D$4955,$D705)),AVERAGEIFS(ObservedSpeciesData!V$2:V$4955,ObservedSpeciesData!$A$2:$A$4955,$A705,ObservedSpeciesData!$D$2:$D$4955,$D705),"")</f>
        <v>24.672022342681885</v>
      </c>
      <c r="W705" s="23">
        <f>IF(ISNUMBER(AVERAGEIFS(ObservedSpeciesData!W$2:W$4955,ObservedSpeciesData!$A$2:$A$4955,$A705,ObservedSpeciesData!$D$2:$D$4955,$D705)),AVERAGEIFS(ObservedSpeciesData!W$2:W$4955,ObservedSpeciesData!$A$2:$A$4955,$A705,ObservedSpeciesData!$D$2:$D$4955,$D705),"")</f>
        <v>14.904316008090973</v>
      </c>
      <c r="X705" s="23">
        <f>IF(ISNUMBER(AVERAGEIFS(ObservedSpeciesData!X$2:X$4955,ObservedSpeciesData!$A$2:$A$4955,$A705,ObservedSpeciesData!$D$2:$D$4955,$D705)),AVERAGEIFS(ObservedSpeciesData!X$2:X$4955,ObservedSpeciesData!$A$2:$A$4955,$A705,ObservedSpeciesData!$D$2:$D$4955,$D705),"")</f>
        <v>75.242467403411865</v>
      </c>
      <c r="Y705" s="23">
        <f>IF(ISNUMBER(AVERAGEIFS(ObservedSpeciesData!Y$2:Y$4955,ObservedSpeciesData!$A$2:$A$4955,$A705,ObservedSpeciesData!$D$2:$D$4955,$D705)),AVERAGEIFS(ObservedSpeciesData!Y$2:Y$4955,ObservedSpeciesData!$A$2:$A$4955,$A705,ObservedSpeciesData!$D$2:$D$4955,$D705),"")</f>
        <v>42.885950326919556</v>
      </c>
      <c r="Z705" s="23">
        <f>IF(ISNUMBER(AVERAGEIFS(ObservedSpeciesData!Z$2:Z$4955,ObservedSpeciesData!$A$2:$A$4955,$A705,ObservedSpeciesData!$D$2:$D$4955,$D705)),AVERAGEIFS(ObservedSpeciesData!Z$2:Z$4955,ObservedSpeciesData!$A$2:$A$4955,$A705,ObservedSpeciesData!$D$2:$D$4955,$D705),"")</f>
        <v>90.692162990570068</v>
      </c>
      <c r="AA705" s="23">
        <f>IF(ISNUMBER(AVERAGEIFS(ObservedSpeciesData!AA$2:AA$4955,ObservedSpeciesData!$A$2:$A$4955,$A705,ObservedSpeciesData!$D$2:$D$4955,$D705)),AVERAGEIFS(ObservedSpeciesData!AA$2:AA$4955,ObservedSpeciesData!$A$2:$A$4955,$A705,ObservedSpeciesData!$D$2:$D$4955,$D705),"")</f>
        <v>18.276223659515381</v>
      </c>
      <c r="AB705" s="24">
        <f>IF(ISNUMBER(AVERAGEIFS(ObservedSpeciesData!AB$2:AB$4955,ObservedSpeciesData!$A$2:$A$4955,$A705,ObservedSpeciesData!$D$2:$D$4955,$D705)),AVERAGEIFS(ObservedSpeciesData!AB$2:AB$4955,ObservedSpeciesData!$A$2:$A$4955,$A705,ObservedSpeciesData!$D$2:$D$4955,$D705),"")</f>
        <v>2.9241957855224612E-2</v>
      </c>
      <c r="AC705" s="24">
        <f>IF(ISNUMBER(AVERAGEIFS(ObservedSpeciesData!AC$2:AC$4955,ObservedSpeciesData!$A$2:$A$4955,$A705,ObservedSpeciesData!$D$2:$D$4955,$D705)),AVERAGEIFS(ObservedSpeciesData!AC$2:AC$4955,ObservedSpeciesData!$A$2:$A$4955,$A705,ObservedSpeciesData!$D$2:$D$4955,$D705),"")</f>
        <v>2.9241957855224612E-2</v>
      </c>
      <c r="AD705" s="23">
        <f>IF(ISNUMBER(AVERAGEIFS(ObservedSpeciesData!AD$2:AD$4955,ObservedSpeciesData!$A$2:$A$4955,$A705,ObservedSpeciesData!$D$2:$D$4955,$D705)),AVERAGEIFS(ObservedSpeciesData!AD$2:AD$4955,ObservedSpeciesData!$A$2:$A$4955,$A705,ObservedSpeciesData!$D$2:$D$4955,$D705),"")</f>
        <v>12.038794784545898</v>
      </c>
      <c r="AE705" s="24">
        <f>IF(ISNUMBER(AVERAGEIFS(ObservedSpeciesData!AE$2:AE$4955,ObservedSpeciesData!$A$2:$A$4955,$A705,ObservedSpeciesData!$D$2:$D$4955,$D705)),AVERAGEIFS(ObservedSpeciesData!AE$2:AE$4955,ObservedSpeciesData!$A$2:$A$4955,$A705,ObservedSpeciesData!$D$2:$D$4955,$D705),"")</f>
        <v>17.020271030072326</v>
      </c>
      <c r="AF705" s="23"/>
      <c r="AG705" s="24"/>
      <c r="AH705" s="23">
        <f>IF(ISNUMBER(AVERAGEIFS(ObservedSpeciesData!AH$2:AH$4955,ObservedSpeciesData!$A$2:$A$4955,$A705,ObservedSpeciesData!$D$2:$D$4955,$D705)),AVERAGEIFS(ObservedSpeciesData!AH$2:AH$4955,ObservedSpeciesData!$A$2:$A$4955,$A705,ObservedSpeciesData!$D$2:$D$4955,$D705),"")</f>
        <v>1.718375</v>
      </c>
      <c r="AI705" s="23">
        <f>IF(ISNUMBER(AVERAGEIFS(ObservedSpeciesData!AI$2:AI$4955,ObservedSpeciesData!$A$2:$A$4955,$A705,ObservedSpeciesData!$C$2:$C$4955,$C705,ObservedSpeciesData!$D$2:$D$4955,$D705)),AVERAGEIFS(ObservedSpeciesData!AI$2:AI$4955,ObservedSpeciesData!$A$2:$A$4955,$A705,ObservedSpeciesData!$C$2:$C$4955,$C705,ObservedSpeciesData!$D$2:$D$4955,$D705),"")</f>
        <v>9.9887499999999996</v>
      </c>
      <c r="AJ705" s="2">
        <f>COUNTIFS(ObservedSpeciesData!$A$2:$A$828,$A705,ObservedSpeciesData!$D$2:$D$828,$D705)</f>
        <v>0</v>
      </c>
      <c r="AK705" s="2">
        <f t="shared" si="10"/>
        <v>15</v>
      </c>
    </row>
    <row r="706" spans="1:37" x14ac:dyDescent="0.25">
      <c r="A706" s="14" t="s">
        <v>102</v>
      </c>
      <c r="B706" t="s">
        <v>98</v>
      </c>
      <c r="C706" t="s">
        <v>97</v>
      </c>
      <c r="D706" s="13">
        <v>42110</v>
      </c>
      <c r="E706">
        <v>1</v>
      </c>
      <c r="F706">
        <v>100</v>
      </c>
      <c r="G706" s="2" t="s">
        <v>89</v>
      </c>
      <c r="H706" s="2" t="s">
        <v>13</v>
      </c>
      <c r="I706">
        <v>8</v>
      </c>
      <c r="J706" s="2" t="s">
        <v>77</v>
      </c>
      <c r="K706" s="2">
        <f>IF(ISNUMBER(AVERAGEIFS(ObservedSpeciesData!K$2:K$4955,ObservedSpeciesData!$A$2:$A$4955,$A706,ObservedSpeciesData!$D$2:$D$4955,$D706)),AVERAGEIFS(ObservedSpeciesData!K$2:K$4955,ObservedSpeciesData!$A$2:$A$4955,$A706,ObservedSpeciesData!$D$2:$D$4955,$D706),"")</f>
        <v>90</v>
      </c>
      <c r="L706" s="26" t="str">
        <f>IF(ISNUMBER(AVERAGEIFS(ObservedSpeciesData!L$2:L$4955,ObservedSpeciesData!$A$2:$A$4955,$A706,ObservedSpeciesData!$D$2:$D$4955,$D706)),AVERAGEIFS(ObservedSpeciesData!L$2:L$4955,ObservedSpeciesData!$A$2:$A$4955,$A706,ObservedSpeciesData!$D$2:$D$4955,$D706),"")</f>
        <v/>
      </c>
      <c r="M706" s="23" t="str">
        <f>IF(ISNUMBER(AVERAGEIFS(ObservedSpeciesData!M$2:M$4955,ObservedSpeciesData!$A$2:$A$4955,$A706,ObservedSpeciesData!$D$2:$D$4955,$D706)),AVERAGEIFS(ObservedSpeciesData!M$2:M$4955,ObservedSpeciesData!$A$2:$A$4955,$A706,ObservedSpeciesData!$D$2:$D$4955,$D706),"")</f>
        <v/>
      </c>
      <c r="N706" s="23">
        <f>IF(ISNUMBER(AVERAGEIFS(ObservedSpeciesData!N$2:N$4955,ObservedSpeciesData!$A$2:$A$4955,$A706,ObservedSpeciesData!$D$2:$D$4955,$D706)),AVERAGEIFS(ObservedSpeciesData!N$2:N$4955,ObservedSpeciesData!$A$2:$A$4955,$A706,ObservedSpeciesData!$D$2:$D$4955,$D706),"")</f>
        <v>591.10518112275258</v>
      </c>
      <c r="O706" s="23">
        <f>IF(ISNUMBER(AVERAGEIFS(ObservedSpeciesData!O$2:O$4955,ObservedSpeciesData!$A$2:$A$4955,$A706,ObservedSpeciesData!$D$2:$D$4955,$D706)),AVERAGEIFS(ObservedSpeciesData!O$2:O$4955,ObservedSpeciesData!$A$2:$A$4955,$A706,ObservedSpeciesData!$D$2:$D$4955,$D706),"")</f>
        <v>59.110518112275273</v>
      </c>
      <c r="P706" s="23">
        <f>IF(ISNUMBER(AVERAGEIFS(ObservedSpeciesData!P$2:P$4955,ObservedSpeciesData!$A$2:$A$4955,$A706,ObservedSpeciesData!$C$2:$C$4955,$C706,ObservedSpeciesData!$D$2:$D$4955,$D706)),AVERAGEIFS(ObservedSpeciesData!P$2:P$4955,ObservedSpeciesData!$A$2:$A$4955,$A706,ObservedSpeciesData!$C$2:$C$4955,$C706,ObservedSpeciesData!$D$2:$D$4955,$D706),"")</f>
        <v>519.12689966450432</v>
      </c>
      <c r="Q706" s="23"/>
      <c r="R706" s="25" t="str">
        <f>IF(ISNUMBER(AVERAGEIFS(ObservedSpeciesData!R$2:R$4955,ObservedSpeciesData!$A$2:$A$4955,$A706,ObservedSpeciesData!$D$2:$D$4955,$D706)),AVERAGEIFS(ObservedSpeciesData!R$2:R$4955,ObservedSpeciesData!$A$2:$A$4955,$A706,ObservedSpeciesData!$D$2:$D$4955,$D706),"")</f>
        <v/>
      </c>
      <c r="S706" s="25" t="str">
        <f>IF(ISNUMBER(AVERAGEIFS(ObservedSpeciesData!S$2:S$4955,ObservedSpeciesData!$A$2:$A$4955,$A706,ObservedSpeciesData!$D$2:$D$4955,$D706)),AVERAGEIFS(ObservedSpeciesData!S$2:S$4955,ObservedSpeciesData!$A$2:$A$4955,$A706,ObservedSpeciesData!$D$2:$D$4955,$D706),"")</f>
        <v/>
      </c>
      <c r="T706" s="23" t="str">
        <f>IF(ISNUMBER(AVERAGEIFS(ObservedSpeciesData!T$2:T$4955,ObservedSpeciesData!$A$2:$A$4955,$A706,ObservedSpeciesData!$D$2:$D$4955,$D706)),AVERAGEIFS(ObservedSpeciesData!T$2:T$4955,ObservedSpeciesData!$A$2:$A$4955,$A706,ObservedSpeciesData!$D$2:$D$4955,$D706),"")</f>
        <v/>
      </c>
      <c r="U706" s="24" t="str">
        <f>IF(ISNUMBER(AVERAGEIFS(ObservedSpeciesData!U$2:U$4955,ObservedSpeciesData!$A$2:$A$4955,$A706,ObservedSpeciesData!$C$2:$C$4955,$C706,ObservedSpeciesData!$D$2:$D$4955,$D706)),AVERAGEIFS(ObservedSpeciesData!U$2:U$4955,ObservedSpeciesData!$A$2:$A$4955,$A706,ObservedSpeciesData!$C$2:$C$4955,$C706,ObservedSpeciesData!$D$2:$D$4955,$D706),"")</f>
        <v/>
      </c>
      <c r="V706" s="23">
        <f>IF(ISNUMBER(AVERAGEIFS(ObservedSpeciesData!V$2:V$4955,ObservedSpeciesData!$A$2:$A$4955,$A706,ObservedSpeciesData!$D$2:$D$4955,$D706)),AVERAGEIFS(ObservedSpeciesData!V$2:V$4955,ObservedSpeciesData!$A$2:$A$4955,$A706,ObservedSpeciesData!$D$2:$D$4955,$D706),"")</f>
        <v>24.931456804275513</v>
      </c>
      <c r="W706" s="23">
        <f>IF(ISNUMBER(AVERAGEIFS(ObservedSpeciesData!W$2:W$4955,ObservedSpeciesData!$A$2:$A$4955,$A706,ObservedSpeciesData!$D$2:$D$4955,$D706)),AVERAGEIFS(ObservedSpeciesData!W$2:W$4955,ObservedSpeciesData!$A$2:$A$4955,$A706,ObservedSpeciesData!$D$2:$D$4955,$D706),"")</f>
        <v>14.374274611473083</v>
      </c>
      <c r="X706" s="23">
        <f>IF(ISNUMBER(AVERAGEIFS(ObservedSpeciesData!X$2:X$4955,ObservedSpeciesData!$A$2:$A$4955,$A706,ObservedSpeciesData!$D$2:$D$4955,$D706)),AVERAGEIFS(ObservedSpeciesData!X$2:X$4955,ObservedSpeciesData!$A$2:$A$4955,$A706,ObservedSpeciesData!$D$2:$D$4955,$D706),"")</f>
        <v>74.786102294921875</v>
      </c>
      <c r="Y706" s="23">
        <f>IF(ISNUMBER(AVERAGEIFS(ObservedSpeciesData!Y$2:Y$4955,ObservedSpeciesData!$A$2:$A$4955,$A706,ObservedSpeciesData!$D$2:$D$4955,$D706)),AVERAGEIFS(ObservedSpeciesData!Y$2:Y$4955,ObservedSpeciesData!$A$2:$A$4955,$A706,ObservedSpeciesData!$D$2:$D$4955,$D706),"")</f>
        <v>43.460124969482422</v>
      </c>
      <c r="Z706" s="23">
        <f>IF(ISNUMBER(AVERAGEIFS(ObservedSpeciesData!Z$2:Z$4955,ObservedSpeciesData!$A$2:$A$4955,$A706,ObservedSpeciesData!$D$2:$D$4955,$D706)),AVERAGEIFS(ObservedSpeciesData!Z$2:Z$4955,ObservedSpeciesData!$A$2:$A$4955,$A706,ObservedSpeciesData!$D$2:$D$4955,$D706),"")</f>
        <v>90.669063091278076</v>
      </c>
      <c r="AA706" s="23">
        <f>IF(ISNUMBER(AVERAGEIFS(ObservedSpeciesData!AA$2:AA$4955,ObservedSpeciesData!$A$2:$A$4955,$A706,ObservedSpeciesData!$D$2:$D$4955,$D706)),AVERAGEIFS(ObservedSpeciesData!AA$2:AA$4955,ObservedSpeciesData!$A$2:$A$4955,$A706,ObservedSpeciesData!$D$2:$D$4955,$D706),"")</f>
        <v>18.0927494764328</v>
      </c>
      <c r="AB706" s="24">
        <f>IF(ISNUMBER(AVERAGEIFS(ObservedSpeciesData!AB$2:AB$4955,ObservedSpeciesData!$A$2:$A$4955,$A706,ObservedSpeciesData!$D$2:$D$4955,$D706)),AVERAGEIFS(ObservedSpeciesData!AB$2:AB$4955,ObservedSpeciesData!$A$2:$A$4955,$A706,ObservedSpeciesData!$D$2:$D$4955,$D706),"")</f>
        <v>2.8948399162292478E-2</v>
      </c>
      <c r="AC706" s="24">
        <f>IF(ISNUMBER(AVERAGEIFS(ObservedSpeciesData!AC$2:AC$4955,ObservedSpeciesData!$A$2:$A$4955,$A706,ObservedSpeciesData!$D$2:$D$4955,$D706)),AVERAGEIFS(ObservedSpeciesData!AC$2:AC$4955,ObservedSpeciesData!$A$2:$A$4955,$A706,ObservedSpeciesData!$D$2:$D$4955,$D706),"")</f>
        <v>2.8948399162292478E-2</v>
      </c>
      <c r="AD706" s="23">
        <f>IF(ISNUMBER(AVERAGEIFS(ObservedSpeciesData!AD$2:AD$4955,ObservedSpeciesData!$A$2:$A$4955,$A706,ObservedSpeciesData!$D$2:$D$4955,$D706)),AVERAGEIFS(ObservedSpeciesData!AD$2:AD$4955,ObservedSpeciesData!$A$2:$A$4955,$A706,ObservedSpeciesData!$D$2:$D$4955,$D706),"")</f>
        <v>11.965776367187498</v>
      </c>
      <c r="AE706" s="24">
        <f>IF(ISNUMBER(AVERAGEIFS(ObservedSpeciesData!AE$2:AE$4955,ObservedSpeciesData!$A$2:$A$4955,$A706,ObservedSpeciesData!$D$2:$D$4955,$D706)),AVERAGEIFS(ObservedSpeciesData!AE$2:AE$4955,ObservedSpeciesData!$A$2:$A$4955,$A706,ObservedSpeciesData!$D$2:$D$4955,$D706),"")</f>
        <v>16.434264557425188</v>
      </c>
      <c r="AF706" s="23"/>
      <c r="AG706" s="24"/>
      <c r="AH706" s="23">
        <f>IF(ISNUMBER(AVERAGEIFS(ObservedSpeciesData!AH$2:AH$4955,ObservedSpeciesData!$A$2:$A$4955,$A706,ObservedSpeciesData!$D$2:$D$4955,$D706)),AVERAGEIFS(ObservedSpeciesData!AH$2:AH$4955,ObservedSpeciesData!$A$2:$A$4955,$A706,ObservedSpeciesData!$D$2:$D$4955,$D706),"")</f>
        <v>1.71275</v>
      </c>
      <c r="AI706" s="23">
        <f>IF(ISNUMBER(AVERAGEIFS(ObservedSpeciesData!AI$2:AI$4955,ObservedSpeciesData!$A$2:$A$4955,$A706,ObservedSpeciesData!$C$2:$C$4955,$C706,ObservedSpeciesData!$D$2:$D$4955,$D706)),AVERAGEIFS(ObservedSpeciesData!AI$2:AI$4955,ObservedSpeciesData!$A$2:$A$4955,$A706,ObservedSpeciesData!$C$2:$C$4955,$C706,ObservedSpeciesData!$D$2:$D$4955,$D706),"")</f>
        <v>10.752500000000001</v>
      </c>
      <c r="AJ706" s="2">
        <f>COUNTIFS(ObservedSpeciesData!$A$2:$A$828,$A706,ObservedSpeciesData!$D$2:$D$828,$D706)</f>
        <v>0</v>
      </c>
      <c r="AK706" s="2">
        <f t="shared" ref="AK706:AK769" si="11">COUNT(M706:AI706)</f>
        <v>15</v>
      </c>
    </row>
    <row r="707" spans="1:37" x14ac:dyDescent="0.25">
      <c r="A707" s="14" t="s">
        <v>101</v>
      </c>
      <c r="B707" t="s">
        <v>98</v>
      </c>
      <c r="C707" t="s">
        <v>97</v>
      </c>
      <c r="D707" s="13">
        <v>42110</v>
      </c>
      <c r="E707">
        <v>1</v>
      </c>
      <c r="F707">
        <v>200</v>
      </c>
      <c r="G707" s="2" t="s">
        <v>89</v>
      </c>
      <c r="H707" s="2" t="s">
        <v>13</v>
      </c>
      <c r="I707">
        <v>8</v>
      </c>
      <c r="J707" s="2" t="s">
        <v>77</v>
      </c>
      <c r="K707" s="2">
        <f>IF(ISNUMBER(AVERAGEIFS(ObservedSpeciesData!K$2:K$4955,ObservedSpeciesData!$A$2:$A$4955,$A707,ObservedSpeciesData!$D$2:$D$4955,$D707)),AVERAGEIFS(ObservedSpeciesData!K$2:K$4955,ObservedSpeciesData!$A$2:$A$4955,$A707,ObservedSpeciesData!$D$2:$D$4955,$D707),"")</f>
        <v>180</v>
      </c>
      <c r="L707" s="26" t="str">
        <f>IF(ISNUMBER(AVERAGEIFS(ObservedSpeciesData!L$2:L$4955,ObservedSpeciesData!$A$2:$A$4955,$A707,ObservedSpeciesData!$D$2:$D$4955,$D707)),AVERAGEIFS(ObservedSpeciesData!L$2:L$4955,ObservedSpeciesData!$A$2:$A$4955,$A707,ObservedSpeciesData!$D$2:$D$4955,$D707),"")</f>
        <v/>
      </c>
      <c r="M707" s="23" t="str">
        <f>IF(ISNUMBER(AVERAGEIFS(ObservedSpeciesData!M$2:M$4955,ObservedSpeciesData!$A$2:$A$4955,$A707,ObservedSpeciesData!$D$2:$D$4955,$D707)),AVERAGEIFS(ObservedSpeciesData!M$2:M$4955,ObservedSpeciesData!$A$2:$A$4955,$A707,ObservedSpeciesData!$D$2:$D$4955,$D707),"")</f>
        <v/>
      </c>
      <c r="N707" s="23">
        <f>IF(ISNUMBER(AVERAGEIFS(ObservedSpeciesData!N$2:N$4955,ObservedSpeciesData!$A$2:$A$4955,$A707,ObservedSpeciesData!$D$2:$D$4955,$D707)),AVERAGEIFS(ObservedSpeciesData!N$2:N$4955,ObservedSpeciesData!$A$2:$A$4955,$A707,ObservedSpeciesData!$D$2:$D$4955,$D707),"")</f>
        <v>850.53373958708846</v>
      </c>
      <c r="O707" s="23">
        <f>IF(ISNUMBER(AVERAGEIFS(ObservedSpeciesData!O$2:O$4955,ObservedSpeciesData!$A$2:$A$4955,$A707,ObservedSpeciesData!$D$2:$D$4955,$D707)),AVERAGEIFS(ObservedSpeciesData!O$2:O$4955,ObservedSpeciesData!$A$2:$A$4955,$A707,ObservedSpeciesData!$D$2:$D$4955,$D707),"")</f>
        <v>85.05337395870886</v>
      </c>
      <c r="P707" s="23">
        <f>IF(ISNUMBER(AVERAGEIFS(ObservedSpeciesData!P$2:P$4955,ObservedSpeciesData!$A$2:$A$4955,$A707,ObservedSpeciesData!$C$2:$C$4955,$C707,ObservedSpeciesData!$D$2:$D$4955,$D707)),AVERAGEIFS(ObservedSpeciesData!P$2:P$4955,ObservedSpeciesData!$A$2:$A$4955,$A707,ObservedSpeciesData!$C$2:$C$4955,$C707,ObservedSpeciesData!$D$2:$D$4955,$D707),"")</f>
        <v>791.88720250398922</v>
      </c>
      <c r="Q707" s="23"/>
      <c r="R707" s="25" t="str">
        <f>IF(ISNUMBER(AVERAGEIFS(ObservedSpeciesData!R$2:R$4955,ObservedSpeciesData!$A$2:$A$4955,$A707,ObservedSpeciesData!$D$2:$D$4955,$D707)),AVERAGEIFS(ObservedSpeciesData!R$2:R$4955,ObservedSpeciesData!$A$2:$A$4955,$A707,ObservedSpeciesData!$D$2:$D$4955,$D707),"")</f>
        <v/>
      </c>
      <c r="S707" s="25" t="str">
        <f>IF(ISNUMBER(AVERAGEIFS(ObservedSpeciesData!S$2:S$4955,ObservedSpeciesData!$A$2:$A$4955,$A707,ObservedSpeciesData!$D$2:$D$4955,$D707)),AVERAGEIFS(ObservedSpeciesData!S$2:S$4955,ObservedSpeciesData!$A$2:$A$4955,$A707,ObservedSpeciesData!$D$2:$D$4955,$D707),"")</f>
        <v/>
      </c>
      <c r="T707" s="23" t="str">
        <f>IF(ISNUMBER(AVERAGEIFS(ObservedSpeciesData!T$2:T$4955,ObservedSpeciesData!$A$2:$A$4955,$A707,ObservedSpeciesData!$D$2:$D$4955,$D707)),AVERAGEIFS(ObservedSpeciesData!T$2:T$4955,ObservedSpeciesData!$A$2:$A$4955,$A707,ObservedSpeciesData!$D$2:$D$4955,$D707),"")</f>
        <v/>
      </c>
      <c r="U707" s="24" t="str">
        <f>IF(ISNUMBER(AVERAGEIFS(ObservedSpeciesData!U$2:U$4955,ObservedSpeciesData!$A$2:$A$4955,$A707,ObservedSpeciesData!$C$2:$C$4955,$C707,ObservedSpeciesData!$D$2:$D$4955,$D707)),AVERAGEIFS(ObservedSpeciesData!U$2:U$4955,ObservedSpeciesData!$A$2:$A$4955,$A707,ObservedSpeciesData!$C$2:$C$4955,$C707,ObservedSpeciesData!$D$2:$D$4955,$D707),"")</f>
        <v/>
      </c>
      <c r="V707" s="23">
        <f>IF(ISNUMBER(AVERAGEIFS(ObservedSpeciesData!V$2:V$4955,ObservedSpeciesData!$A$2:$A$4955,$A707,ObservedSpeciesData!$D$2:$D$4955,$D707)),AVERAGEIFS(ObservedSpeciesData!V$2:V$4955,ObservedSpeciesData!$A$2:$A$4955,$A707,ObservedSpeciesData!$D$2:$D$4955,$D707),"")</f>
        <v>24.324874758720398</v>
      </c>
      <c r="W707" s="23">
        <f>IF(ISNUMBER(AVERAGEIFS(ObservedSpeciesData!W$2:W$4955,ObservedSpeciesData!$A$2:$A$4955,$A707,ObservedSpeciesData!$D$2:$D$4955,$D707)),AVERAGEIFS(ObservedSpeciesData!W$2:W$4955,ObservedSpeciesData!$A$2:$A$4955,$A707,ObservedSpeciesData!$D$2:$D$4955,$D707),"")</f>
        <v>15.364749372005463</v>
      </c>
      <c r="X707" s="23">
        <f>IF(ISNUMBER(AVERAGEIFS(ObservedSpeciesData!X$2:X$4955,ObservedSpeciesData!$A$2:$A$4955,$A707,ObservedSpeciesData!$D$2:$D$4955,$D707)),AVERAGEIFS(ObservedSpeciesData!X$2:X$4955,ObservedSpeciesData!$A$2:$A$4955,$A707,ObservedSpeciesData!$D$2:$D$4955,$D707),"")</f>
        <v>75.905436515808105</v>
      </c>
      <c r="Y707" s="23">
        <f>IF(ISNUMBER(AVERAGEIFS(ObservedSpeciesData!Y$2:Y$4955,ObservedSpeciesData!$A$2:$A$4955,$A707,ObservedSpeciesData!$D$2:$D$4955,$D707)),AVERAGEIFS(ObservedSpeciesData!Y$2:Y$4955,ObservedSpeciesData!$A$2:$A$4955,$A707,ObservedSpeciesData!$D$2:$D$4955,$D707),"")</f>
        <v>41.315200805664063</v>
      </c>
      <c r="Z707" s="23">
        <f>IF(ISNUMBER(AVERAGEIFS(ObservedSpeciesData!Z$2:Z$4955,ObservedSpeciesData!$A$2:$A$4955,$A707,ObservedSpeciesData!$D$2:$D$4955,$D707)),AVERAGEIFS(ObservedSpeciesData!Z$2:Z$4955,ObservedSpeciesData!$A$2:$A$4955,$A707,ObservedSpeciesData!$D$2:$D$4955,$D707),"")</f>
        <v>90.892505645751953</v>
      </c>
      <c r="AA707" s="23">
        <f>IF(ISNUMBER(AVERAGEIFS(ObservedSpeciesData!AA$2:AA$4955,ObservedSpeciesData!$A$2:$A$4955,$A707,ObservedSpeciesData!$D$2:$D$4955,$D707)),AVERAGEIFS(ObservedSpeciesData!AA$2:AA$4955,ObservedSpeciesData!$A$2:$A$4955,$A707,ObservedSpeciesData!$D$2:$D$4955,$D707),"")</f>
        <v>19.120649933815002</v>
      </c>
      <c r="AB707" s="24">
        <f>IF(ISNUMBER(AVERAGEIFS(ObservedSpeciesData!AB$2:AB$4955,ObservedSpeciesData!$A$2:$A$4955,$A707,ObservedSpeciesData!$D$2:$D$4955,$D707)),AVERAGEIFS(ObservedSpeciesData!AB$2:AB$4955,ObservedSpeciesData!$A$2:$A$4955,$A707,ObservedSpeciesData!$D$2:$D$4955,$D707),"")</f>
        <v>3.0593039894104005E-2</v>
      </c>
      <c r="AC707" s="24">
        <f>IF(ISNUMBER(AVERAGEIFS(ObservedSpeciesData!AC$2:AC$4955,ObservedSpeciesData!$A$2:$A$4955,$A707,ObservedSpeciesData!$D$2:$D$4955,$D707)),AVERAGEIFS(ObservedSpeciesData!AC$2:AC$4955,ObservedSpeciesData!$A$2:$A$4955,$A707,ObservedSpeciesData!$D$2:$D$4955,$D707),"")</f>
        <v>3.0593039894104005E-2</v>
      </c>
      <c r="AD707" s="23">
        <f>IF(ISNUMBER(AVERAGEIFS(ObservedSpeciesData!AD$2:AD$4955,ObservedSpeciesData!$A$2:$A$4955,$A707,ObservedSpeciesData!$D$2:$D$4955,$D707)),AVERAGEIFS(ObservedSpeciesData!AD$2:AD$4955,ObservedSpeciesData!$A$2:$A$4955,$A707,ObservedSpeciesData!$D$2:$D$4955,$D707),"")</f>
        <v>12.144869842529296</v>
      </c>
      <c r="AE707" s="24">
        <f>IF(ISNUMBER(AVERAGEIFS(ObservedSpeciesData!AE$2:AE$4955,ObservedSpeciesData!$A$2:$A$4955,$A707,ObservedSpeciesData!$D$2:$D$4955,$D707)),AVERAGEIFS(ObservedSpeciesData!AE$2:AE$4955,ObservedSpeciesData!$A$2:$A$4955,$A707,ObservedSpeciesData!$D$2:$D$4955,$D707),"")</f>
        <v>16.650954516033174</v>
      </c>
      <c r="AF707" s="23"/>
      <c r="AG707" s="24"/>
      <c r="AH707" s="23">
        <f>IF(ISNUMBER(AVERAGEIFS(ObservedSpeciesData!AH$2:AH$4955,ObservedSpeciesData!$A$2:$A$4955,$A707,ObservedSpeciesData!$D$2:$D$4955,$D707)),AVERAGEIFS(ObservedSpeciesData!AH$2:AH$4955,ObservedSpeciesData!$A$2:$A$4955,$A707,ObservedSpeciesData!$D$2:$D$4955,$D707),"")</f>
        <v>2.6033749999999998</v>
      </c>
      <c r="AI707" s="23">
        <f>IF(ISNUMBER(AVERAGEIFS(ObservedSpeciesData!AI$2:AI$4955,ObservedSpeciesData!$A$2:$A$4955,$A707,ObservedSpeciesData!$C$2:$C$4955,$C707,ObservedSpeciesData!$D$2:$D$4955,$D707)),AVERAGEIFS(ObservedSpeciesData!AI$2:AI$4955,ObservedSpeciesData!$A$2:$A$4955,$A707,ObservedSpeciesData!$C$2:$C$4955,$C707,ObservedSpeciesData!$D$2:$D$4955,$D707),"")</f>
        <v>16.946249999999999</v>
      </c>
      <c r="AJ707" s="2">
        <f>COUNTIFS(ObservedSpeciesData!$A$2:$A$828,$A707,ObservedSpeciesData!$D$2:$D$828,$D707)</f>
        <v>0</v>
      </c>
      <c r="AK707" s="2">
        <f t="shared" si="11"/>
        <v>15</v>
      </c>
    </row>
    <row r="708" spans="1:37" x14ac:dyDescent="0.25">
      <c r="A708" s="14" t="s">
        <v>100</v>
      </c>
      <c r="B708" t="s">
        <v>98</v>
      </c>
      <c r="C708" t="s">
        <v>97</v>
      </c>
      <c r="D708" s="13">
        <v>42110</v>
      </c>
      <c r="E708">
        <v>1</v>
      </c>
      <c r="F708">
        <v>350</v>
      </c>
      <c r="G708" s="2" t="s">
        <v>89</v>
      </c>
      <c r="H708" s="2" t="s">
        <v>13</v>
      </c>
      <c r="I708">
        <v>8</v>
      </c>
      <c r="J708" s="2" t="s">
        <v>77</v>
      </c>
      <c r="K708" s="2">
        <f>IF(ISNUMBER(AVERAGEIFS(ObservedSpeciesData!K$2:K$4955,ObservedSpeciesData!$A$2:$A$4955,$A708,ObservedSpeciesData!$D$2:$D$4955,$D708)),AVERAGEIFS(ObservedSpeciesData!K$2:K$4955,ObservedSpeciesData!$A$2:$A$4955,$A708,ObservedSpeciesData!$D$2:$D$4955,$D708),"")</f>
        <v>350</v>
      </c>
      <c r="L708" s="26" t="str">
        <f>IF(ISNUMBER(AVERAGEIFS(ObservedSpeciesData!L$2:L$4955,ObservedSpeciesData!$A$2:$A$4955,$A708,ObservedSpeciesData!$D$2:$D$4955,$D708)),AVERAGEIFS(ObservedSpeciesData!L$2:L$4955,ObservedSpeciesData!$A$2:$A$4955,$A708,ObservedSpeciesData!$D$2:$D$4955,$D708),"")</f>
        <v/>
      </c>
      <c r="M708" s="23" t="str">
        <f>IF(ISNUMBER(AVERAGEIFS(ObservedSpeciesData!M$2:M$4955,ObservedSpeciesData!$A$2:$A$4955,$A708,ObservedSpeciesData!$D$2:$D$4955,$D708)),AVERAGEIFS(ObservedSpeciesData!M$2:M$4955,ObservedSpeciesData!$A$2:$A$4955,$A708,ObservedSpeciesData!$D$2:$D$4955,$D708),"")</f>
        <v/>
      </c>
      <c r="N708" s="23">
        <f>IF(ISNUMBER(AVERAGEIFS(ObservedSpeciesData!N$2:N$4955,ObservedSpeciesData!$A$2:$A$4955,$A708,ObservedSpeciesData!$D$2:$D$4955,$D708)),AVERAGEIFS(ObservedSpeciesData!N$2:N$4955,ObservedSpeciesData!$A$2:$A$4955,$A708,ObservedSpeciesData!$D$2:$D$4955,$D708),"")</f>
        <v>941.87756048381357</v>
      </c>
      <c r="O708" s="23">
        <f>IF(ISNUMBER(AVERAGEIFS(ObservedSpeciesData!O$2:O$4955,ObservedSpeciesData!$A$2:$A$4955,$A708,ObservedSpeciesData!$D$2:$D$4955,$D708)),AVERAGEIFS(ObservedSpeciesData!O$2:O$4955,ObservedSpeciesData!$A$2:$A$4955,$A708,ObservedSpeciesData!$D$2:$D$4955,$D708),"")</f>
        <v>94.187756048381374</v>
      </c>
      <c r="P708" s="23">
        <f>IF(ISNUMBER(AVERAGEIFS(ObservedSpeciesData!P$2:P$4955,ObservedSpeciesData!$A$2:$A$4955,$A708,ObservedSpeciesData!$C$2:$C$4955,$C708,ObservedSpeciesData!$D$2:$D$4955,$D708)),AVERAGEIFS(ObservedSpeciesData!P$2:P$4955,ObservedSpeciesData!$A$2:$A$4955,$A708,ObservedSpeciesData!$C$2:$C$4955,$C708,ObservedSpeciesData!$D$2:$D$4955,$D708),"")</f>
        <v>1063.6903169000923</v>
      </c>
      <c r="Q708" s="23"/>
      <c r="R708" s="25" t="str">
        <f>IF(ISNUMBER(AVERAGEIFS(ObservedSpeciesData!R$2:R$4955,ObservedSpeciesData!$A$2:$A$4955,$A708,ObservedSpeciesData!$D$2:$D$4955,$D708)),AVERAGEIFS(ObservedSpeciesData!R$2:R$4955,ObservedSpeciesData!$A$2:$A$4955,$A708,ObservedSpeciesData!$D$2:$D$4955,$D708),"")</f>
        <v/>
      </c>
      <c r="S708" s="25" t="str">
        <f>IF(ISNUMBER(AVERAGEIFS(ObservedSpeciesData!S$2:S$4955,ObservedSpeciesData!$A$2:$A$4955,$A708,ObservedSpeciesData!$D$2:$D$4955,$D708)),AVERAGEIFS(ObservedSpeciesData!S$2:S$4955,ObservedSpeciesData!$A$2:$A$4955,$A708,ObservedSpeciesData!$D$2:$D$4955,$D708),"")</f>
        <v/>
      </c>
      <c r="T708" s="23" t="str">
        <f>IF(ISNUMBER(AVERAGEIFS(ObservedSpeciesData!T$2:T$4955,ObservedSpeciesData!$A$2:$A$4955,$A708,ObservedSpeciesData!$D$2:$D$4955,$D708)),AVERAGEIFS(ObservedSpeciesData!T$2:T$4955,ObservedSpeciesData!$A$2:$A$4955,$A708,ObservedSpeciesData!$D$2:$D$4955,$D708),"")</f>
        <v/>
      </c>
      <c r="U708" s="24" t="str">
        <f>IF(ISNUMBER(AVERAGEIFS(ObservedSpeciesData!U$2:U$4955,ObservedSpeciesData!$A$2:$A$4955,$A708,ObservedSpeciesData!$C$2:$C$4955,$C708,ObservedSpeciesData!$D$2:$D$4955,$D708)),AVERAGEIFS(ObservedSpeciesData!U$2:U$4955,ObservedSpeciesData!$A$2:$A$4955,$A708,ObservedSpeciesData!$C$2:$C$4955,$C708,ObservedSpeciesData!$D$2:$D$4955,$D708),"")</f>
        <v/>
      </c>
      <c r="V708" s="23">
        <f>IF(ISNUMBER(AVERAGEIFS(ObservedSpeciesData!V$2:V$4955,ObservedSpeciesData!$A$2:$A$4955,$A708,ObservedSpeciesData!$D$2:$D$4955,$D708)),AVERAGEIFS(ObservedSpeciesData!V$2:V$4955,ObservedSpeciesData!$A$2:$A$4955,$A708,ObservedSpeciesData!$D$2:$D$4955,$D708),"")</f>
        <v>24.611326932907104</v>
      </c>
      <c r="W708" s="23">
        <f>IF(ISNUMBER(AVERAGEIFS(ObservedSpeciesData!W$2:W$4955,ObservedSpeciesData!$A$2:$A$4955,$A708,ObservedSpeciesData!$D$2:$D$4955,$D708)),AVERAGEIFS(ObservedSpeciesData!W$2:W$4955,ObservedSpeciesData!$A$2:$A$4955,$A708,ObservedSpeciesData!$D$2:$D$4955,$D708),"")</f>
        <v>15.571824789047241</v>
      </c>
      <c r="X708" s="23">
        <f>IF(ISNUMBER(AVERAGEIFS(ObservedSpeciesData!X$2:X$4955,ObservedSpeciesData!$A$2:$A$4955,$A708,ObservedSpeciesData!$D$2:$D$4955,$D708)),AVERAGEIFS(ObservedSpeciesData!X$2:X$4955,ObservedSpeciesData!$A$2:$A$4955,$A708,ObservedSpeciesData!$D$2:$D$4955,$D708),"")</f>
        <v>76.004583358764648</v>
      </c>
      <c r="Y708" s="23">
        <f>IF(ISNUMBER(AVERAGEIFS(ObservedSpeciesData!Y$2:Y$4955,ObservedSpeciesData!$A$2:$A$4955,$A708,ObservedSpeciesData!$D$2:$D$4955,$D708)),AVERAGEIFS(ObservedSpeciesData!Y$2:Y$4955,ObservedSpeciesData!$A$2:$A$4955,$A708,ObservedSpeciesData!$D$2:$D$4955,$D708),"")</f>
        <v>43.038775682449341</v>
      </c>
      <c r="Z708" s="23">
        <f>IF(ISNUMBER(AVERAGEIFS(ObservedSpeciesData!Z$2:Z$4955,ObservedSpeciesData!$A$2:$A$4955,$A708,ObservedSpeciesData!$D$2:$D$4955,$D708)),AVERAGEIFS(ObservedSpeciesData!Z$2:Z$4955,ObservedSpeciesData!$A$2:$A$4955,$A708,ObservedSpeciesData!$D$2:$D$4955,$D708),"")</f>
        <v>90.751508235931396</v>
      </c>
      <c r="AA708" s="23">
        <f>IF(ISNUMBER(AVERAGEIFS(ObservedSpeciesData!AA$2:AA$4955,ObservedSpeciesData!$A$2:$A$4955,$A708,ObservedSpeciesData!$D$2:$D$4955,$D708)),AVERAGEIFS(ObservedSpeciesData!AA$2:AA$4955,ObservedSpeciesData!$A$2:$A$4955,$A708,ObservedSpeciesData!$D$2:$D$4955,$D708),"")</f>
        <v>18.293956637382507</v>
      </c>
      <c r="AB708" s="24">
        <f>IF(ISNUMBER(AVERAGEIFS(ObservedSpeciesData!AB$2:AB$4955,ObservedSpeciesData!$A$2:$A$4955,$A708,ObservedSpeciesData!$D$2:$D$4955,$D708)),AVERAGEIFS(ObservedSpeciesData!AB$2:AB$4955,ObservedSpeciesData!$A$2:$A$4955,$A708,ObservedSpeciesData!$D$2:$D$4955,$D708),"")</f>
        <v>2.9270330619812011E-2</v>
      </c>
      <c r="AC708" s="24">
        <f>IF(ISNUMBER(AVERAGEIFS(ObservedSpeciesData!AC$2:AC$4955,ObservedSpeciesData!$A$2:$A$4955,$A708,ObservedSpeciesData!$D$2:$D$4955,$D708)),AVERAGEIFS(ObservedSpeciesData!AC$2:AC$4955,ObservedSpeciesData!$A$2:$A$4955,$A708,ObservedSpeciesData!$D$2:$D$4955,$D708),"")</f>
        <v>2.9270330619812011E-2</v>
      </c>
      <c r="AD708" s="23">
        <f>IF(ISNUMBER(AVERAGEIFS(ObservedSpeciesData!AD$2:AD$4955,ObservedSpeciesData!$A$2:$A$4955,$A708,ObservedSpeciesData!$D$2:$D$4955,$D708)),AVERAGEIFS(ObservedSpeciesData!AD$2:AD$4955,ObservedSpeciesData!$A$2:$A$4955,$A708,ObservedSpeciesData!$D$2:$D$4955,$D708),"")</f>
        <v>12.160733337402343</v>
      </c>
      <c r="AE708" s="24">
        <f>IF(ISNUMBER(AVERAGEIFS(ObservedSpeciesData!AE$2:AE$4955,ObservedSpeciesData!$A$2:$A$4955,$A708,ObservedSpeciesData!$D$2:$D$4955,$D708)),AVERAGEIFS(ObservedSpeciesData!AE$2:AE$4955,ObservedSpeciesData!$A$2:$A$4955,$A708,ObservedSpeciesData!$D$2:$D$4955,$D708),"")</f>
        <v>16.255149104908021</v>
      </c>
      <c r="AF708" s="23"/>
      <c r="AG708" s="24"/>
      <c r="AH708" s="23">
        <f>IF(ISNUMBER(AVERAGEIFS(ObservedSpeciesData!AH$2:AH$4955,ObservedSpeciesData!$A$2:$A$4955,$A708,ObservedSpeciesData!$D$2:$D$4955,$D708)),AVERAGEIFS(ObservedSpeciesData!AH$2:AH$4955,ObservedSpeciesData!$A$2:$A$4955,$A708,ObservedSpeciesData!$D$2:$D$4955,$D708),"")</f>
        <v>2.7885</v>
      </c>
      <c r="AI708" s="23">
        <f>IF(ISNUMBER(AVERAGEIFS(ObservedSpeciesData!AI$2:AI$4955,ObservedSpeciesData!$A$2:$A$4955,$A708,ObservedSpeciesData!$C$2:$C$4955,$C708,ObservedSpeciesData!$D$2:$D$4955,$D708)),AVERAGEIFS(ObservedSpeciesData!AI$2:AI$4955,ObservedSpeciesData!$A$2:$A$4955,$A708,ObservedSpeciesData!$C$2:$C$4955,$C708,ObservedSpeciesData!$D$2:$D$4955,$D708),"")</f>
        <v>24.604750000000003</v>
      </c>
      <c r="AJ708" s="2">
        <f>COUNTIFS(ObservedSpeciesData!$A$2:$A$828,$A708,ObservedSpeciesData!$D$2:$D$828,$D708)</f>
        <v>0</v>
      </c>
      <c r="AK708" s="2">
        <f t="shared" si="11"/>
        <v>15</v>
      </c>
    </row>
    <row r="709" spans="1:37" x14ac:dyDescent="0.25">
      <c r="A709" s="14" t="s">
        <v>99</v>
      </c>
      <c r="B709" t="s">
        <v>98</v>
      </c>
      <c r="C709" t="s">
        <v>97</v>
      </c>
      <c r="D709" s="13">
        <v>42110</v>
      </c>
      <c r="E709">
        <v>1</v>
      </c>
      <c r="F709">
        <v>500</v>
      </c>
      <c r="G709" s="2" t="s">
        <v>89</v>
      </c>
      <c r="H709" s="2" t="s">
        <v>13</v>
      </c>
      <c r="I709">
        <v>8</v>
      </c>
      <c r="J709" s="2" t="s">
        <v>77</v>
      </c>
      <c r="K709" s="2">
        <f>IF(ISNUMBER(AVERAGEIFS(ObservedSpeciesData!K$2:K$4955,ObservedSpeciesData!$A$2:$A$4955,$A709,ObservedSpeciesData!$D$2:$D$4955,$D709)),AVERAGEIFS(ObservedSpeciesData!K$2:K$4955,ObservedSpeciesData!$A$2:$A$4955,$A709,ObservedSpeciesData!$D$2:$D$4955,$D709),"")</f>
        <v>450</v>
      </c>
      <c r="L709" s="26" t="str">
        <f>IF(ISNUMBER(AVERAGEIFS(ObservedSpeciesData!L$2:L$4955,ObservedSpeciesData!$A$2:$A$4955,$A709,ObservedSpeciesData!$D$2:$D$4955,$D709)),AVERAGEIFS(ObservedSpeciesData!L$2:L$4955,ObservedSpeciesData!$A$2:$A$4955,$A709,ObservedSpeciesData!$D$2:$D$4955,$D709),"")</f>
        <v/>
      </c>
      <c r="M709" s="23" t="str">
        <f>IF(ISNUMBER(AVERAGEIFS(ObservedSpeciesData!M$2:M$4955,ObservedSpeciesData!$A$2:$A$4955,$A709,ObservedSpeciesData!$D$2:$D$4955,$D709)),AVERAGEIFS(ObservedSpeciesData!M$2:M$4955,ObservedSpeciesData!$A$2:$A$4955,$A709,ObservedSpeciesData!$D$2:$D$4955,$D709),"")</f>
        <v/>
      </c>
      <c r="N709" s="23">
        <f>IF(ISNUMBER(AVERAGEIFS(ObservedSpeciesData!N$2:N$4955,ObservedSpeciesData!$A$2:$A$4955,$A709,ObservedSpeciesData!$D$2:$D$4955,$D709)),AVERAGEIFS(ObservedSpeciesData!N$2:N$4955,ObservedSpeciesData!$A$2:$A$4955,$A709,ObservedSpeciesData!$D$2:$D$4955,$D709),"")</f>
        <v>999.3182569303458</v>
      </c>
      <c r="O709" s="23">
        <f>IF(ISNUMBER(AVERAGEIFS(ObservedSpeciesData!O$2:O$4955,ObservedSpeciesData!$A$2:$A$4955,$A709,ObservedSpeciesData!$D$2:$D$4955,$D709)),AVERAGEIFS(ObservedSpeciesData!O$2:O$4955,ObservedSpeciesData!$A$2:$A$4955,$A709,ObservedSpeciesData!$D$2:$D$4955,$D709),"")</f>
        <v>99.931825693034568</v>
      </c>
      <c r="P709" s="23">
        <f>IF(ISNUMBER(AVERAGEIFS(ObservedSpeciesData!P$2:P$4955,ObservedSpeciesData!$A$2:$A$4955,$A709,ObservedSpeciesData!$C$2:$C$4955,$C709,ObservedSpeciesData!$D$2:$D$4955,$D709)),AVERAGEIFS(ObservedSpeciesData!P$2:P$4955,ObservedSpeciesData!$A$2:$A$4955,$A709,ObservedSpeciesData!$C$2:$C$4955,$C709,ObservedSpeciesData!$D$2:$D$4955,$D709),"")</f>
        <v>1239.2385352752092</v>
      </c>
      <c r="Q709" s="23"/>
      <c r="R709" s="25" t="str">
        <f>IF(ISNUMBER(AVERAGEIFS(ObservedSpeciesData!R$2:R$4955,ObservedSpeciesData!$A$2:$A$4955,$A709,ObservedSpeciesData!$D$2:$D$4955,$D709)),AVERAGEIFS(ObservedSpeciesData!R$2:R$4955,ObservedSpeciesData!$A$2:$A$4955,$A709,ObservedSpeciesData!$D$2:$D$4955,$D709),"")</f>
        <v/>
      </c>
      <c r="S709" s="25" t="str">
        <f>IF(ISNUMBER(AVERAGEIFS(ObservedSpeciesData!S$2:S$4955,ObservedSpeciesData!$A$2:$A$4955,$A709,ObservedSpeciesData!$D$2:$D$4955,$D709)),AVERAGEIFS(ObservedSpeciesData!S$2:S$4955,ObservedSpeciesData!$A$2:$A$4955,$A709,ObservedSpeciesData!$D$2:$D$4955,$D709),"")</f>
        <v/>
      </c>
      <c r="T709" s="23" t="str">
        <f>IF(ISNUMBER(AVERAGEIFS(ObservedSpeciesData!T$2:T$4955,ObservedSpeciesData!$A$2:$A$4955,$A709,ObservedSpeciesData!$D$2:$D$4955,$D709)),AVERAGEIFS(ObservedSpeciesData!T$2:T$4955,ObservedSpeciesData!$A$2:$A$4955,$A709,ObservedSpeciesData!$D$2:$D$4955,$D709),"")</f>
        <v/>
      </c>
      <c r="U709" s="24" t="str">
        <f>IF(ISNUMBER(AVERAGEIFS(ObservedSpeciesData!U$2:U$4955,ObservedSpeciesData!$A$2:$A$4955,$A709,ObservedSpeciesData!$C$2:$C$4955,$C709,ObservedSpeciesData!$D$2:$D$4955,$D709)),AVERAGEIFS(ObservedSpeciesData!U$2:U$4955,ObservedSpeciesData!$A$2:$A$4955,$A709,ObservedSpeciesData!$C$2:$C$4955,$C709,ObservedSpeciesData!$D$2:$D$4955,$D709),"")</f>
        <v/>
      </c>
      <c r="V709" s="23">
        <f>IF(ISNUMBER(AVERAGEIFS(ObservedSpeciesData!V$2:V$4955,ObservedSpeciesData!$A$2:$A$4955,$A709,ObservedSpeciesData!$D$2:$D$4955,$D709)),AVERAGEIFS(ObservedSpeciesData!V$2:V$4955,ObservedSpeciesData!$A$2:$A$4955,$A709,ObservedSpeciesData!$D$2:$D$4955,$D709),"")</f>
        <v>24.424581170082092</v>
      </c>
      <c r="W709" s="23">
        <f>IF(ISNUMBER(AVERAGEIFS(ObservedSpeciesData!W$2:W$4955,ObservedSpeciesData!$A$2:$A$4955,$A709,ObservedSpeciesData!$D$2:$D$4955,$D709)),AVERAGEIFS(ObservedSpeciesData!W$2:W$4955,ObservedSpeciesData!$A$2:$A$4955,$A709,ObservedSpeciesData!$D$2:$D$4955,$D709),"")</f>
        <v>15.021068036556244</v>
      </c>
      <c r="X709" s="23">
        <f>IF(ISNUMBER(AVERAGEIFS(ObservedSpeciesData!X$2:X$4955,ObservedSpeciesData!$A$2:$A$4955,$A709,ObservedSpeciesData!$D$2:$D$4955,$D709)),AVERAGEIFS(ObservedSpeciesData!X$2:X$4955,ObservedSpeciesData!$A$2:$A$4955,$A709,ObservedSpeciesData!$D$2:$D$4955,$D709),"")</f>
        <v>76.117895603179932</v>
      </c>
      <c r="Y709" s="23">
        <f>IF(ISNUMBER(AVERAGEIFS(ObservedSpeciesData!Y$2:Y$4955,ObservedSpeciesData!$A$2:$A$4955,$A709,ObservedSpeciesData!$D$2:$D$4955,$D709)),AVERAGEIFS(ObservedSpeciesData!Y$2:Y$4955,ObservedSpeciesData!$A$2:$A$4955,$A709,ObservedSpeciesData!$D$2:$D$4955,$D709),"")</f>
        <v>42.519303798675537</v>
      </c>
      <c r="Z709" s="23">
        <f>IF(ISNUMBER(AVERAGEIFS(ObservedSpeciesData!Z$2:Z$4955,ObservedSpeciesData!$A$2:$A$4955,$A709,ObservedSpeciesData!$D$2:$D$4955,$D709)),AVERAGEIFS(ObservedSpeciesData!Z$2:Z$4955,ObservedSpeciesData!$A$2:$A$4955,$A709,ObservedSpeciesData!$D$2:$D$4955,$D709),"")</f>
        <v>90.898780822753906</v>
      </c>
      <c r="AA709" s="23">
        <f>IF(ISNUMBER(AVERAGEIFS(ObservedSpeciesData!AA$2:AA$4955,ObservedSpeciesData!$A$2:$A$4955,$A709,ObservedSpeciesData!$D$2:$D$4955,$D709)),AVERAGEIFS(ObservedSpeciesData!AA$2:AA$4955,ObservedSpeciesData!$A$2:$A$4955,$A709,ObservedSpeciesData!$D$2:$D$4955,$D709),"")</f>
        <v>19.477046251296997</v>
      </c>
      <c r="AB709" s="24">
        <f>IF(ISNUMBER(AVERAGEIFS(ObservedSpeciesData!AB$2:AB$4955,ObservedSpeciesData!$A$2:$A$4955,$A709,ObservedSpeciesData!$D$2:$D$4955,$D709)),AVERAGEIFS(ObservedSpeciesData!AB$2:AB$4955,ObservedSpeciesData!$A$2:$A$4955,$A709,ObservedSpeciesData!$D$2:$D$4955,$D709),"")</f>
        <v>3.1163274002075199E-2</v>
      </c>
      <c r="AC709" s="24">
        <f>IF(ISNUMBER(AVERAGEIFS(ObservedSpeciesData!AC$2:AC$4955,ObservedSpeciesData!$A$2:$A$4955,$A709,ObservedSpeciesData!$D$2:$D$4955,$D709)),AVERAGEIFS(ObservedSpeciesData!AC$2:AC$4955,ObservedSpeciesData!$A$2:$A$4955,$A709,ObservedSpeciesData!$D$2:$D$4955,$D709),"")</f>
        <v>3.1163274002075199E-2</v>
      </c>
      <c r="AD709" s="23">
        <f>IF(ISNUMBER(AVERAGEIFS(ObservedSpeciesData!AD$2:AD$4955,ObservedSpeciesData!$A$2:$A$4955,$A709,ObservedSpeciesData!$D$2:$D$4955,$D709)),AVERAGEIFS(ObservedSpeciesData!AD$2:AD$4955,ObservedSpeciesData!$A$2:$A$4955,$A709,ObservedSpeciesData!$D$2:$D$4955,$D709),"")</f>
        <v>12.178863296508789</v>
      </c>
      <c r="AE709" s="24">
        <f>IF(ISNUMBER(AVERAGEIFS(ObservedSpeciesData!AE$2:AE$4955,ObservedSpeciesData!$A$2:$A$4955,$A709,ObservedSpeciesData!$D$2:$D$4955,$D709)),AVERAGEIFS(ObservedSpeciesData!AE$2:AE$4955,ObservedSpeciesData!$A$2:$A$4955,$A709,ObservedSpeciesData!$D$2:$D$4955,$D709),"")</f>
        <v>14.849989395549354</v>
      </c>
      <c r="AF709" s="23"/>
      <c r="AG709" s="24"/>
      <c r="AH709" s="23">
        <f>IF(ISNUMBER(AVERAGEIFS(ObservedSpeciesData!AH$2:AH$4955,ObservedSpeciesData!$A$2:$A$4955,$A709,ObservedSpeciesData!$D$2:$D$4955,$D709)),AVERAGEIFS(ObservedSpeciesData!AH$2:AH$4955,ObservedSpeciesData!$A$2:$A$4955,$A709,ObservedSpeciesData!$D$2:$D$4955,$D709),"")</f>
        <v>3.1447500000000002</v>
      </c>
      <c r="AI709" s="23">
        <f>IF(ISNUMBER(AVERAGEIFS(ObservedSpeciesData!AI$2:AI$4955,ObservedSpeciesData!$A$2:$A$4955,$A709,ObservedSpeciesData!$C$2:$C$4955,$C709,ObservedSpeciesData!$D$2:$D$4955,$D709)),AVERAGEIFS(ObservedSpeciesData!AI$2:AI$4955,ObservedSpeciesData!$A$2:$A$4955,$A709,ObservedSpeciesData!$C$2:$C$4955,$C709,ObservedSpeciesData!$D$2:$D$4955,$D709),"")</f>
        <v>32.054000000000002</v>
      </c>
      <c r="AJ709" s="2">
        <f>COUNTIFS(ObservedSpeciesData!$A$2:$A$828,$A709,ObservedSpeciesData!$D$2:$D$828,$D709)</f>
        <v>0</v>
      </c>
      <c r="AK709" s="2">
        <f t="shared" si="11"/>
        <v>15</v>
      </c>
    </row>
    <row r="710" spans="1:37" x14ac:dyDescent="0.25">
      <c r="A710" s="14" t="s">
        <v>104</v>
      </c>
      <c r="B710" t="s">
        <v>98</v>
      </c>
      <c r="C710" t="s">
        <v>97</v>
      </c>
      <c r="D710" s="13">
        <v>42144</v>
      </c>
      <c r="E710">
        <v>1</v>
      </c>
      <c r="F710">
        <v>0</v>
      </c>
      <c r="G710" s="2" t="s">
        <v>89</v>
      </c>
      <c r="H710" s="2" t="s">
        <v>13</v>
      </c>
      <c r="I710">
        <v>9</v>
      </c>
      <c r="J710" s="2" t="s">
        <v>77</v>
      </c>
      <c r="K710" s="2">
        <f>IF(ISNUMBER(AVERAGEIFS(ObservedSpeciesData!K$2:K$4955,ObservedSpeciesData!$A$2:$A$4955,$A710,ObservedSpeciesData!$D$2:$D$4955,$D710)),AVERAGEIFS(ObservedSpeciesData!K$2:K$4955,ObservedSpeciesData!$A$2:$A$4955,$A710,ObservedSpeciesData!$D$2:$D$4955,$D710),"")</f>
        <v>0</v>
      </c>
      <c r="L710" s="26" t="str">
        <f>IF(ISNUMBER(AVERAGEIFS(ObservedSpeciesData!L$2:L$4955,ObservedSpeciesData!$A$2:$A$4955,$A710,ObservedSpeciesData!$D$2:$D$4955,$D710)),AVERAGEIFS(ObservedSpeciesData!L$2:L$4955,ObservedSpeciesData!$A$2:$A$4955,$A710,ObservedSpeciesData!$D$2:$D$4955,$D710),"")</f>
        <v/>
      </c>
      <c r="M710" s="23" t="str">
        <f>IF(ISNUMBER(AVERAGEIFS(ObservedSpeciesData!M$2:M$4955,ObservedSpeciesData!$A$2:$A$4955,$A710,ObservedSpeciesData!$D$2:$D$4955,$D710)),AVERAGEIFS(ObservedSpeciesData!M$2:M$4955,ObservedSpeciesData!$A$2:$A$4955,$A710,ObservedSpeciesData!$D$2:$D$4955,$D710),"")</f>
        <v/>
      </c>
      <c r="N710" s="23">
        <f>IF(ISNUMBER(AVERAGEIFS(ObservedSpeciesData!N$2:N$4955,ObservedSpeciesData!$A$2:$A$4955,$A710,ObservedSpeciesData!$D$2:$D$4955,$D710)),AVERAGEIFS(ObservedSpeciesData!N$2:N$4955,ObservedSpeciesData!$A$2:$A$4955,$A710,ObservedSpeciesData!$D$2:$D$4955,$D710),"")</f>
        <v>180.56168320797951</v>
      </c>
      <c r="O710" s="23">
        <f>IF(ISNUMBER(AVERAGEIFS(ObservedSpeciesData!O$2:O$4955,ObservedSpeciesData!$A$2:$A$4955,$A710,ObservedSpeciesData!$D$2:$D$4955,$D710)),AVERAGEIFS(ObservedSpeciesData!O$2:O$4955,ObservedSpeciesData!$A$2:$A$4955,$A710,ObservedSpeciesData!$D$2:$D$4955,$D710),"")</f>
        <v>18.056168320797951</v>
      </c>
      <c r="P710" s="23">
        <f>IF(ISNUMBER(AVERAGEIFS(ObservedSpeciesData!P$2:P$4955,ObservedSpeciesData!$A$2:$A$4955,$A710,ObservedSpeciesData!$C$2:$C$4955,$C710,ObservedSpeciesData!$D$2:$D$4955,$D710)),AVERAGEIFS(ObservedSpeciesData!P$2:P$4955,ObservedSpeciesData!$A$2:$A$4955,$A710,ObservedSpeciesData!$C$2:$C$4955,$C710,ObservedSpeciesData!$D$2:$D$4955,$D710),"")</f>
        <v>454.9100759061925</v>
      </c>
      <c r="Q710" s="23"/>
      <c r="R710" s="25" t="str">
        <f>IF(ISNUMBER(AVERAGEIFS(ObservedSpeciesData!R$2:R$4955,ObservedSpeciesData!$A$2:$A$4955,$A710,ObservedSpeciesData!$D$2:$D$4955,$D710)),AVERAGEIFS(ObservedSpeciesData!R$2:R$4955,ObservedSpeciesData!$A$2:$A$4955,$A710,ObservedSpeciesData!$D$2:$D$4955,$D710),"")</f>
        <v/>
      </c>
      <c r="S710" s="25" t="str">
        <f>IF(ISNUMBER(AVERAGEIFS(ObservedSpeciesData!S$2:S$4955,ObservedSpeciesData!$A$2:$A$4955,$A710,ObservedSpeciesData!$D$2:$D$4955,$D710)),AVERAGEIFS(ObservedSpeciesData!S$2:S$4955,ObservedSpeciesData!$A$2:$A$4955,$A710,ObservedSpeciesData!$D$2:$D$4955,$D710),"")</f>
        <v/>
      </c>
      <c r="T710" s="23" t="str">
        <f>IF(ISNUMBER(AVERAGEIFS(ObservedSpeciesData!T$2:T$4955,ObservedSpeciesData!$A$2:$A$4955,$A710,ObservedSpeciesData!$D$2:$D$4955,$D710)),AVERAGEIFS(ObservedSpeciesData!T$2:T$4955,ObservedSpeciesData!$A$2:$A$4955,$A710,ObservedSpeciesData!$D$2:$D$4955,$D710),"")</f>
        <v/>
      </c>
      <c r="U710" s="24" t="str">
        <f>IF(ISNUMBER(AVERAGEIFS(ObservedSpeciesData!U$2:U$4955,ObservedSpeciesData!$A$2:$A$4955,$A710,ObservedSpeciesData!$C$2:$C$4955,$C710,ObservedSpeciesData!$D$2:$D$4955,$D710)),AVERAGEIFS(ObservedSpeciesData!U$2:U$4955,ObservedSpeciesData!$A$2:$A$4955,$A710,ObservedSpeciesData!$C$2:$C$4955,$C710,ObservedSpeciesData!$D$2:$D$4955,$D710),"")</f>
        <v/>
      </c>
      <c r="V710" s="23">
        <f>IF(ISNUMBER(AVERAGEIFS(ObservedSpeciesData!V$2:V$4955,ObservedSpeciesData!$A$2:$A$4955,$A710,ObservedSpeciesData!$D$2:$D$4955,$D710)),AVERAGEIFS(ObservedSpeciesData!V$2:V$4955,ObservedSpeciesData!$A$2:$A$4955,$A710,ObservedSpeciesData!$D$2:$D$4955,$D710),"")</f>
        <v>21.668856263160706</v>
      </c>
      <c r="W710" s="23">
        <f>IF(ISNUMBER(AVERAGEIFS(ObservedSpeciesData!W$2:W$4955,ObservedSpeciesData!$A$2:$A$4955,$A710,ObservedSpeciesData!$D$2:$D$4955,$D710)),AVERAGEIFS(ObservedSpeciesData!W$2:W$4955,ObservedSpeciesData!$A$2:$A$4955,$A710,ObservedSpeciesData!$D$2:$D$4955,$D710),"")</f>
        <v>15.393994867801666</v>
      </c>
      <c r="X710" s="23">
        <f>IF(ISNUMBER(AVERAGEIFS(ObservedSpeciesData!X$2:X$4955,ObservedSpeciesData!$A$2:$A$4955,$A710,ObservedSpeciesData!$D$2:$D$4955,$D710)),AVERAGEIFS(ObservedSpeciesData!X$2:X$4955,ObservedSpeciesData!$A$2:$A$4955,$A710,ObservedSpeciesData!$D$2:$D$4955,$D710),"")</f>
        <v>76.787783622741699</v>
      </c>
      <c r="Y710" s="23">
        <f>IF(ISNUMBER(AVERAGEIFS(ObservedSpeciesData!Y$2:Y$4955,ObservedSpeciesData!$A$2:$A$4955,$A710,ObservedSpeciesData!$D$2:$D$4955,$D710)),AVERAGEIFS(ObservedSpeciesData!Y$2:Y$4955,ObservedSpeciesData!$A$2:$A$4955,$A710,ObservedSpeciesData!$D$2:$D$4955,$D710),"")</f>
        <v>39.265842914581299</v>
      </c>
      <c r="Z710" s="23">
        <f>IF(ISNUMBER(AVERAGEIFS(ObservedSpeciesData!Z$2:Z$4955,ObservedSpeciesData!$A$2:$A$4955,$A710,ObservedSpeciesData!$D$2:$D$4955,$D710)),AVERAGEIFS(ObservedSpeciesData!Z$2:Z$4955,ObservedSpeciesData!$A$2:$A$4955,$A710,ObservedSpeciesData!$D$2:$D$4955,$D710),"")</f>
        <v>89.918323516845703</v>
      </c>
      <c r="AA710" s="23">
        <f>IF(ISNUMBER(AVERAGEIFS(ObservedSpeciesData!AA$2:AA$4955,ObservedSpeciesData!$A$2:$A$4955,$A710,ObservedSpeciesData!$D$2:$D$4955,$D710)),AVERAGEIFS(ObservedSpeciesData!AA$2:AA$4955,ObservedSpeciesData!$A$2:$A$4955,$A710,ObservedSpeciesData!$D$2:$D$4955,$D710),"")</f>
        <v>22.476031064987183</v>
      </c>
      <c r="AB710" s="24">
        <f>IF(ISNUMBER(AVERAGEIFS(ObservedSpeciesData!AB$2:AB$4955,ObservedSpeciesData!$A$2:$A$4955,$A710,ObservedSpeciesData!$D$2:$D$4955,$D710)),AVERAGEIFS(ObservedSpeciesData!AB$2:AB$4955,ObservedSpeciesData!$A$2:$A$4955,$A710,ObservedSpeciesData!$D$2:$D$4955,$D710),"")</f>
        <v>3.5961649703979491E-2</v>
      </c>
      <c r="AC710" s="24">
        <f>IF(ISNUMBER(AVERAGEIFS(ObservedSpeciesData!AC$2:AC$4955,ObservedSpeciesData!$A$2:$A$4955,$A710,ObservedSpeciesData!$D$2:$D$4955,$D710)),AVERAGEIFS(ObservedSpeciesData!AC$2:AC$4955,ObservedSpeciesData!$A$2:$A$4955,$A710,ObservedSpeciesData!$D$2:$D$4955,$D710),"")</f>
        <v>3.5961649703979491E-2</v>
      </c>
      <c r="AD710" s="23">
        <f>IF(ISNUMBER(AVERAGEIFS(ObservedSpeciesData!AD$2:AD$4955,ObservedSpeciesData!$A$2:$A$4955,$A710,ObservedSpeciesData!$D$2:$D$4955,$D710)),AVERAGEIFS(ObservedSpeciesData!AD$2:AD$4955,ObservedSpeciesData!$A$2:$A$4955,$A710,ObservedSpeciesData!$D$2:$D$4955,$D710),"")</f>
        <v>12.286045379638672</v>
      </c>
      <c r="AE710" s="24">
        <f>IF(ISNUMBER(AVERAGEIFS(ObservedSpeciesData!AE$2:AE$4955,ObservedSpeciesData!$A$2:$A$4955,$A710,ObservedSpeciesData!$D$2:$D$4955,$D710)),AVERAGEIFS(ObservedSpeciesData!AE$2:AE$4955,ObservedSpeciesData!$A$2:$A$4955,$A710,ObservedSpeciesData!$D$2:$D$4955,$D710),"")</f>
        <v>18.799806596028869</v>
      </c>
      <c r="AF710" s="23"/>
      <c r="AG710" s="24"/>
      <c r="AH710" s="23">
        <f>IF(ISNUMBER(AVERAGEIFS(ObservedSpeciesData!AH$2:AH$4955,ObservedSpeciesData!$A$2:$A$4955,$A710,ObservedSpeciesData!$D$2:$D$4955,$D710)),AVERAGEIFS(ObservedSpeciesData!AH$2:AH$4955,ObservedSpeciesData!$A$2:$A$4955,$A710,ObservedSpeciesData!$D$2:$D$4955,$D710),"")</f>
        <v>0.65600000000000003</v>
      </c>
      <c r="AI710" s="23">
        <f>IF(ISNUMBER(AVERAGEIFS(ObservedSpeciesData!AI$2:AI$4955,ObservedSpeciesData!$A$2:$A$4955,$A710,ObservedSpeciesData!$C$2:$C$4955,$C710,ObservedSpeciesData!$D$2:$D$4955,$D710)),AVERAGEIFS(ObservedSpeciesData!AI$2:AI$4955,ObservedSpeciesData!$A$2:$A$4955,$A710,ObservedSpeciesData!$C$2:$C$4955,$C710,ObservedSpeciesData!$D$2:$D$4955,$D710),"")</f>
        <v>10.35525</v>
      </c>
      <c r="AJ710" s="2">
        <f>COUNTIFS(ObservedSpeciesData!$A$2:$A$828,$A710,ObservedSpeciesData!$D$2:$D$828,$D710)</f>
        <v>0</v>
      </c>
      <c r="AK710" s="2">
        <f t="shared" si="11"/>
        <v>15</v>
      </c>
    </row>
    <row r="711" spans="1:37" x14ac:dyDescent="0.25">
      <c r="A711" s="14" t="s">
        <v>103</v>
      </c>
      <c r="B711" t="s">
        <v>98</v>
      </c>
      <c r="C711" t="s">
        <v>97</v>
      </c>
      <c r="D711" s="13">
        <v>42144</v>
      </c>
      <c r="E711">
        <v>1</v>
      </c>
      <c r="F711">
        <v>50</v>
      </c>
      <c r="G711" s="2" t="s">
        <v>89</v>
      </c>
      <c r="H711" s="2" t="s">
        <v>13</v>
      </c>
      <c r="I711">
        <v>9</v>
      </c>
      <c r="J711" s="2" t="s">
        <v>77</v>
      </c>
      <c r="K711" s="2">
        <f>IF(ISNUMBER(AVERAGEIFS(ObservedSpeciesData!K$2:K$4955,ObservedSpeciesData!$A$2:$A$4955,$A711,ObservedSpeciesData!$D$2:$D$4955,$D711)),AVERAGEIFS(ObservedSpeciesData!K$2:K$4955,ObservedSpeciesData!$A$2:$A$4955,$A711,ObservedSpeciesData!$D$2:$D$4955,$D711),"")</f>
        <v>45</v>
      </c>
      <c r="L711" s="26" t="str">
        <f>IF(ISNUMBER(AVERAGEIFS(ObservedSpeciesData!L$2:L$4955,ObservedSpeciesData!$A$2:$A$4955,$A711,ObservedSpeciesData!$D$2:$D$4955,$D711)),AVERAGEIFS(ObservedSpeciesData!L$2:L$4955,ObservedSpeciesData!$A$2:$A$4955,$A711,ObservedSpeciesData!$D$2:$D$4955,$D711),"")</f>
        <v/>
      </c>
      <c r="M711" s="23" t="str">
        <f>IF(ISNUMBER(AVERAGEIFS(ObservedSpeciesData!M$2:M$4955,ObservedSpeciesData!$A$2:$A$4955,$A711,ObservedSpeciesData!$D$2:$D$4955,$D711)),AVERAGEIFS(ObservedSpeciesData!M$2:M$4955,ObservedSpeciesData!$A$2:$A$4955,$A711,ObservedSpeciesData!$D$2:$D$4955,$D711),"")</f>
        <v/>
      </c>
      <c r="N711" s="23">
        <f>IF(ISNUMBER(AVERAGEIFS(ObservedSpeciesData!N$2:N$4955,ObservedSpeciesData!$A$2:$A$4955,$A711,ObservedSpeciesData!$D$2:$D$4955,$D711)),AVERAGEIFS(ObservedSpeciesData!N$2:N$4955,ObservedSpeciesData!$A$2:$A$4955,$A711,ObservedSpeciesData!$D$2:$D$4955,$D711),"")</f>
        <v>243.58933469406941</v>
      </c>
      <c r="O711" s="23">
        <f>IF(ISNUMBER(AVERAGEIFS(ObservedSpeciesData!O$2:O$4955,ObservedSpeciesData!$A$2:$A$4955,$A711,ObservedSpeciesData!$D$2:$D$4955,$D711)),AVERAGEIFS(ObservedSpeciesData!O$2:O$4955,ObservedSpeciesData!$A$2:$A$4955,$A711,ObservedSpeciesData!$D$2:$D$4955,$D711),"")</f>
        <v>24.358933469406942</v>
      </c>
      <c r="P711" s="23">
        <f>IF(ISNUMBER(AVERAGEIFS(ObservedSpeciesData!P$2:P$4955,ObservedSpeciesData!$A$2:$A$4955,$A711,ObservedSpeciesData!$C$2:$C$4955,$C711,ObservedSpeciesData!$D$2:$D$4955,$D711)),AVERAGEIFS(ObservedSpeciesData!P$2:P$4955,ObservedSpeciesData!$A$2:$A$4955,$A711,ObservedSpeciesData!$C$2:$C$4955,$C711,ObservedSpeciesData!$D$2:$D$4955,$D711),"")</f>
        <v>488.79061243032402</v>
      </c>
      <c r="Q711" s="23"/>
      <c r="R711" s="25" t="str">
        <f>IF(ISNUMBER(AVERAGEIFS(ObservedSpeciesData!R$2:R$4955,ObservedSpeciesData!$A$2:$A$4955,$A711,ObservedSpeciesData!$D$2:$D$4955,$D711)),AVERAGEIFS(ObservedSpeciesData!R$2:R$4955,ObservedSpeciesData!$A$2:$A$4955,$A711,ObservedSpeciesData!$D$2:$D$4955,$D711),"")</f>
        <v/>
      </c>
      <c r="S711" s="25" t="str">
        <f>IF(ISNUMBER(AVERAGEIFS(ObservedSpeciesData!S$2:S$4955,ObservedSpeciesData!$A$2:$A$4955,$A711,ObservedSpeciesData!$D$2:$D$4955,$D711)),AVERAGEIFS(ObservedSpeciesData!S$2:S$4955,ObservedSpeciesData!$A$2:$A$4955,$A711,ObservedSpeciesData!$D$2:$D$4955,$D711),"")</f>
        <v/>
      </c>
      <c r="T711" s="23" t="str">
        <f>IF(ISNUMBER(AVERAGEIFS(ObservedSpeciesData!T$2:T$4955,ObservedSpeciesData!$A$2:$A$4955,$A711,ObservedSpeciesData!$D$2:$D$4955,$D711)),AVERAGEIFS(ObservedSpeciesData!T$2:T$4955,ObservedSpeciesData!$A$2:$A$4955,$A711,ObservedSpeciesData!$D$2:$D$4955,$D711),"")</f>
        <v/>
      </c>
      <c r="U711" s="24" t="str">
        <f>IF(ISNUMBER(AVERAGEIFS(ObservedSpeciesData!U$2:U$4955,ObservedSpeciesData!$A$2:$A$4955,$A711,ObservedSpeciesData!$C$2:$C$4955,$C711,ObservedSpeciesData!$D$2:$D$4955,$D711)),AVERAGEIFS(ObservedSpeciesData!U$2:U$4955,ObservedSpeciesData!$A$2:$A$4955,$A711,ObservedSpeciesData!$C$2:$C$4955,$C711,ObservedSpeciesData!$D$2:$D$4955,$D711),"")</f>
        <v/>
      </c>
      <c r="V711" s="23">
        <f>IF(ISNUMBER(AVERAGEIFS(ObservedSpeciesData!V$2:V$4955,ObservedSpeciesData!$A$2:$A$4955,$A711,ObservedSpeciesData!$D$2:$D$4955,$D711)),AVERAGEIFS(ObservedSpeciesData!V$2:V$4955,ObservedSpeciesData!$A$2:$A$4955,$A711,ObservedSpeciesData!$D$2:$D$4955,$D711),"")</f>
        <v>21.520343065261841</v>
      </c>
      <c r="W711" s="23">
        <f>IF(ISNUMBER(AVERAGEIFS(ObservedSpeciesData!W$2:W$4955,ObservedSpeciesData!$A$2:$A$4955,$A711,ObservedSpeciesData!$D$2:$D$4955,$D711)),AVERAGEIFS(ObservedSpeciesData!W$2:W$4955,ObservedSpeciesData!$A$2:$A$4955,$A711,ObservedSpeciesData!$D$2:$D$4955,$D711),"")</f>
        <v>15.635114252567291</v>
      </c>
      <c r="X711" s="23">
        <f>IF(ISNUMBER(AVERAGEIFS(ObservedSpeciesData!X$2:X$4955,ObservedSpeciesData!$A$2:$A$4955,$A711,ObservedSpeciesData!$D$2:$D$4955,$D711)),AVERAGEIFS(ObservedSpeciesData!X$2:X$4955,ObservedSpeciesData!$A$2:$A$4955,$A711,ObservedSpeciesData!$D$2:$D$4955,$D711),"")</f>
        <v>77.361804008483887</v>
      </c>
      <c r="Y711" s="23">
        <f>IF(ISNUMBER(AVERAGEIFS(ObservedSpeciesData!Y$2:Y$4955,ObservedSpeciesData!$A$2:$A$4955,$A711,ObservedSpeciesData!$D$2:$D$4955,$D711)),AVERAGEIFS(ObservedSpeciesData!Y$2:Y$4955,ObservedSpeciesData!$A$2:$A$4955,$A711,ObservedSpeciesData!$D$2:$D$4955,$D711),"")</f>
        <v>38.964518785476685</v>
      </c>
      <c r="Z711" s="23">
        <f>IF(ISNUMBER(AVERAGEIFS(ObservedSpeciesData!Z$2:Z$4955,ObservedSpeciesData!$A$2:$A$4955,$A711,ObservedSpeciesData!$D$2:$D$4955,$D711)),AVERAGEIFS(ObservedSpeciesData!Z$2:Z$4955,ObservedSpeciesData!$A$2:$A$4955,$A711,ObservedSpeciesData!$D$2:$D$4955,$D711),"")</f>
        <v>89.91756534576416</v>
      </c>
      <c r="AA711" s="23">
        <f>IF(ISNUMBER(AVERAGEIFS(ObservedSpeciesData!AA$2:AA$4955,ObservedSpeciesData!$A$2:$A$4955,$A711,ObservedSpeciesData!$D$2:$D$4955,$D711)),AVERAGEIFS(ObservedSpeciesData!AA$2:AA$4955,ObservedSpeciesData!$A$2:$A$4955,$A711,ObservedSpeciesData!$D$2:$D$4955,$D711),"")</f>
        <v>21.929910778999329</v>
      </c>
      <c r="AB711" s="24">
        <f>IF(ISNUMBER(AVERAGEIFS(ObservedSpeciesData!AB$2:AB$4955,ObservedSpeciesData!$A$2:$A$4955,$A711,ObservedSpeciesData!$D$2:$D$4955,$D711)),AVERAGEIFS(ObservedSpeciesData!AB$2:AB$4955,ObservedSpeciesData!$A$2:$A$4955,$A711,ObservedSpeciesData!$D$2:$D$4955,$D711),"")</f>
        <v>3.5087857246398929E-2</v>
      </c>
      <c r="AC711" s="24">
        <f>IF(ISNUMBER(AVERAGEIFS(ObservedSpeciesData!AC$2:AC$4955,ObservedSpeciesData!$A$2:$A$4955,$A711,ObservedSpeciesData!$D$2:$D$4955,$D711)),AVERAGEIFS(ObservedSpeciesData!AC$2:AC$4955,ObservedSpeciesData!$A$2:$A$4955,$A711,ObservedSpeciesData!$D$2:$D$4955,$D711),"")</f>
        <v>3.5087857246398929E-2</v>
      </c>
      <c r="AD711" s="23">
        <f>IF(ISNUMBER(AVERAGEIFS(ObservedSpeciesData!AD$2:AD$4955,ObservedSpeciesData!$A$2:$A$4955,$A711,ObservedSpeciesData!$D$2:$D$4955,$D711)),AVERAGEIFS(ObservedSpeciesData!AD$2:AD$4955,ObservedSpeciesData!$A$2:$A$4955,$A711,ObservedSpeciesData!$D$2:$D$4955,$D711),"")</f>
        <v>12.377888641357421</v>
      </c>
      <c r="AE711" s="24">
        <f>IF(ISNUMBER(AVERAGEIFS(ObservedSpeciesData!AE$2:AE$4955,ObservedSpeciesData!$A$2:$A$4955,$A711,ObservedSpeciesData!$D$2:$D$4955,$D711)),AVERAGEIFS(ObservedSpeciesData!AE$2:AE$4955,ObservedSpeciesData!$A$2:$A$4955,$A711,ObservedSpeciesData!$D$2:$D$4955,$D711),"")</f>
        <v>18.108516607582946</v>
      </c>
      <c r="AF711" s="23"/>
      <c r="AG711" s="24"/>
      <c r="AH711" s="23">
        <f>IF(ISNUMBER(AVERAGEIFS(ObservedSpeciesData!AH$2:AH$4955,ObservedSpeciesData!$A$2:$A$4955,$A711,ObservedSpeciesData!$D$2:$D$4955,$D711)),AVERAGEIFS(ObservedSpeciesData!AH$2:AH$4955,ObservedSpeciesData!$A$2:$A$4955,$A711,ObservedSpeciesData!$D$2:$D$4955,$D711),"")</f>
        <v>0.85399999999999998</v>
      </c>
      <c r="AI711" s="23">
        <f>IF(ISNUMBER(AVERAGEIFS(ObservedSpeciesData!AI$2:AI$4955,ObservedSpeciesData!$A$2:$A$4955,$A711,ObservedSpeciesData!$C$2:$C$4955,$C711,ObservedSpeciesData!$D$2:$D$4955,$D711)),AVERAGEIFS(ObservedSpeciesData!AI$2:AI$4955,ObservedSpeciesData!$A$2:$A$4955,$A711,ObservedSpeciesData!$C$2:$C$4955,$C711,ObservedSpeciesData!$D$2:$D$4955,$D711),"")</f>
        <v>10.739999999999998</v>
      </c>
      <c r="AJ711" s="2">
        <f>COUNTIFS(ObservedSpeciesData!$A$2:$A$828,$A711,ObservedSpeciesData!$D$2:$D$828,$D711)</f>
        <v>0</v>
      </c>
      <c r="AK711" s="2">
        <f t="shared" si="11"/>
        <v>15</v>
      </c>
    </row>
    <row r="712" spans="1:37" x14ac:dyDescent="0.25">
      <c r="A712" s="14" t="s">
        <v>102</v>
      </c>
      <c r="B712" t="s">
        <v>98</v>
      </c>
      <c r="C712" t="s">
        <v>97</v>
      </c>
      <c r="D712" s="13">
        <v>42144</v>
      </c>
      <c r="E712">
        <v>1</v>
      </c>
      <c r="F712">
        <v>100</v>
      </c>
      <c r="G712" s="2" t="s">
        <v>89</v>
      </c>
      <c r="H712" s="2" t="s">
        <v>13</v>
      </c>
      <c r="I712">
        <v>9</v>
      </c>
      <c r="J712" s="2" t="s">
        <v>77</v>
      </c>
      <c r="K712" s="2">
        <f>IF(ISNUMBER(AVERAGEIFS(ObservedSpeciesData!K$2:K$4955,ObservedSpeciesData!$A$2:$A$4955,$A712,ObservedSpeciesData!$D$2:$D$4955,$D712)),AVERAGEIFS(ObservedSpeciesData!K$2:K$4955,ObservedSpeciesData!$A$2:$A$4955,$A712,ObservedSpeciesData!$D$2:$D$4955,$D712),"")</f>
        <v>90</v>
      </c>
      <c r="L712" s="26" t="str">
        <f>IF(ISNUMBER(AVERAGEIFS(ObservedSpeciesData!L$2:L$4955,ObservedSpeciesData!$A$2:$A$4955,$A712,ObservedSpeciesData!$D$2:$D$4955,$D712)),AVERAGEIFS(ObservedSpeciesData!L$2:L$4955,ObservedSpeciesData!$A$2:$A$4955,$A712,ObservedSpeciesData!$D$2:$D$4955,$D712),"")</f>
        <v/>
      </c>
      <c r="M712" s="23" t="str">
        <f>IF(ISNUMBER(AVERAGEIFS(ObservedSpeciesData!M$2:M$4955,ObservedSpeciesData!$A$2:$A$4955,$A712,ObservedSpeciesData!$D$2:$D$4955,$D712)),AVERAGEIFS(ObservedSpeciesData!M$2:M$4955,ObservedSpeciesData!$A$2:$A$4955,$A712,ObservedSpeciesData!$D$2:$D$4955,$D712),"")</f>
        <v/>
      </c>
      <c r="N712" s="23">
        <f>IF(ISNUMBER(AVERAGEIFS(ObservedSpeciesData!N$2:N$4955,ObservedSpeciesData!$A$2:$A$4955,$A712,ObservedSpeciesData!$D$2:$D$4955,$D712)),AVERAGEIFS(ObservedSpeciesData!N$2:N$4955,ObservedSpeciesData!$A$2:$A$4955,$A712,ObservedSpeciesData!$D$2:$D$4955,$D712),"")</f>
        <v>257.00044608337691</v>
      </c>
      <c r="O712" s="23">
        <f>IF(ISNUMBER(AVERAGEIFS(ObservedSpeciesData!O$2:O$4955,ObservedSpeciesData!$A$2:$A$4955,$A712,ObservedSpeciesData!$D$2:$D$4955,$D712)),AVERAGEIFS(ObservedSpeciesData!O$2:O$4955,ObservedSpeciesData!$A$2:$A$4955,$A712,ObservedSpeciesData!$D$2:$D$4955,$D712),"")</f>
        <v>25.700044608337695</v>
      </c>
      <c r="P712" s="23">
        <f>IF(ISNUMBER(AVERAGEIFS(ObservedSpeciesData!P$2:P$4955,ObservedSpeciesData!$A$2:$A$4955,$A712,ObservedSpeciesData!$C$2:$C$4955,$C712,ObservedSpeciesData!$D$2:$D$4955,$D712)),AVERAGEIFS(ObservedSpeciesData!P$2:P$4955,ObservedSpeciesData!$A$2:$A$4955,$A712,ObservedSpeciesData!$C$2:$C$4955,$C712,ObservedSpeciesData!$D$2:$D$4955,$D712),"")</f>
        <v>545.34161863352006</v>
      </c>
      <c r="Q712" s="23"/>
      <c r="R712" s="25" t="str">
        <f>IF(ISNUMBER(AVERAGEIFS(ObservedSpeciesData!R$2:R$4955,ObservedSpeciesData!$A$2:$A$4955,$A712,ObservedSpeciesData!$D$2:$D$4955,$D712)),AVERAGEIFS(ObservedSpeciesData!R$2:R$4955,ObservedSpeciesData!$A$2:$A$4955,$A712,ObservedSpeciesData!$D$2:$D$4955,$D712),"")</f>
        <v/>
      </c>
      <c r="S712" s="25" t="str">
        <f>IF(ISNUMBER(AVERAGEIFS(ObservedSpeciesData!S$2:S$4955,ObservedSpeciesData!$A$2:$A$4955,$A712,ObservedSpeciesData!$D$2:$D$4955,$D712)),AVERAGEIFS(ObservedSpeciesData!S$2:S$4955,ObservedSpeciesData!$A$2:$A$4955,$A712,ObservedSpeciesData!$D$2:$D$4955,$D712),"")</f>
        <v/>
      </c>
      <c r="T712" s="23" t="str">
        <f>IF(ISNUMBER(AVERAGEIFS(ObservedSpeciesData!T$2:T$4955,ObservedSpeciesData!$A$2:$A$4955,$A712,ObservedSpeciesData!$D$2:$D$4955,$D712)),AVERAGEIFS(ObservedSpeciesData!T$2:T$4955,ObservedSpeciesData!$A$2:$A$4955,$A712,ObservedSpeciesData!$D$2:$D$4955,$D712),"")</f>
        <v/>
      </c>
      <c r="U712" s="24" t="str">
        <f>IF(ISNUMBER(AVERAGEIFS(ObservedSpeciesData!U$2:U$4955,ObservedSpeciesData!$A$2:$A$4955,$A712,ObservedSpeciesData!$C$2:$C$4955,$C712,ObservedSpeciesData!$D$2:$D$4955,$D712)),AVERAGEIFS(ObservedSpeciesData!U$2:U$4955,ObservedSpeciesData!$A$2:$A$4955,$A712,ObservedSpeciesData!$C$2:$C$4955,$C712,ObservedSpeciesData!$D$2:$D$4955,$D712),"")</f>
        <v/>
      </c>
      <c r="V712" s="23">
        <f>IF(ISNUMBER(AVERAGEIFS(ObservedSpeciesData!V$2:V$4955,ObservedSpeciesData!$A$2:$A$4955,$A712,ObservedSpeciesData!$D$2:$D$4955,$D712)),AVERAGEIFS(ObservedSpeciesData!V$2:V$4955,ObservedSpeciesData!$A$2:$A$4955,$A712,ObservedSpeciesData!$D$2:$D$4955,$D712),"")</f>
        <v>22.112353086471558</v>
      </c>
      <c r="W712" s="23">
        <f>IF(ISNUMBER(AVERAGEIFS(ObservedSpeciesData!W$2:W$4955,ObservedSpeciesData!$A$2:$A$4955,$A712,ObservedSpeciesData!$D$2:$D$4955,$D712)),AVERAGEIFS(ObservedSpeciesData!W$2:W$4955,ObservedSpeciesData!$A$2:$A$4955,$A712,ObservedSpeciesData!$D$2:$D$4955,$D712),"")</f>
        <v>15.891555488109589</v>
      </c>
      <c r="X712" s="23">
        <f>IF(ISNUMBER(AVERAGEIFS(ObservedSpeciesData!X$2:X$4955,ObservedSpeciesData!$A$2:$A$4955,$A712,ObservedSpeciesData!$D$2:$D$4955,$D712)),AVERAGEIFS(ObservedSpeciesData!X$2:X$4955,ObservedSpeciesData!$A$2:$A$4955,$A712,ObservedSpeciesData!$D$2:$D$4955,$D712),"")</f>
        <v>76.925705909729004</v>
      </c>
      <c r="Y712" s="23">
        <f>IF(ISNUMBER(AVERAGEIFS(ObservedSpeciesData!Y$2:Y$4955,ObservedSpeciesData!$A$2:$A$4955,$A712,ObservedSpeciesData!$D$2:$D$4955,$D712)),AVERAGEIFS(ObservedSpeciesData!Y$2:Y$4955,ObservedSpeciesData!$A$2:$A$4955,$A712,ObservedSpeciesData!$D$2:$D$4955,$D712),"")</f>
        <v>40.479055166244507</v>
      </c>
      <c r="Z712" s="23">
        <f>IF(ISNUMBER(AVERAGEIFS(ObservedSpeciesData!Z$2:Z$4955,ObservedSpeciesData!$A$2:$A$4955,$A712,ObservedSpeciesData!$D$2:$D$4955,$D712)),AVERAGEIFS(ObservedSpeciesData!Z$2:Z$4955,ObservedSpeciesData!$A$2:$A$4955,$A712,ObservedSpeciesData!$D$2:$D$4955,$D712),"")</f>
        <v>90.139163970947266</v>
      </c>
      <c r="AA712" s="23">
        <f>IF(ISNUMBER(AVERAGEIFS(ObservedSpeciesData!AA$2:AA$4955,ObservedSpeciesData!$A$2:$A$4955,$A712,ObservedSpeciesData!$D$2:$D$4955,$D712)),AVERAGEIFS(ObservedSpeciesData!AA$2:AA$4955,ObservedSpeciesData!$A$2:$A$4955,$A712,ObservedSpeciesData!$D$2:$D$4955,$D712),"")</f>
        <v>21.475076794624329</v>
      </c>
      <c r="AB712" s="24">
        <f>IF(ISNUMBER(AVERAGEIFS(ObservedSpeciesData!AB$2:AB$4955,ObservedSpeciesData!$A$2:$A$4955,$A712,ObservedSpeciesData!$D$2:$D$4955,$D712)),AVERAGEIFS(ObservedSpeciesData!AB$2:AB$4955,ObservedSpeciesData!$A$2:$A$4955,$A712,ObservedSpeciesData!$D$2:$D$4955,$D712),"")</f>
        <v>3.4360122871398925E-2</v>
      </c>
      <c r="AC712" s="24">
        <f>IF(ISNUMBER(AVERAGEIFS(ObservedSpeciesData!AC$2:AC$4955,ObservedSpeciesData!$A$2:$A$4955,$A712,ObservedSpeciesData!$D$2:$D$4955,$D712)),AVERAGEIFS(ObservedSpeciesData!AC$2:AC$4955,ObservedSpeciesData!$A$2:$A$4955,$A712,ObservedSpeciesData!$D$2:$D$4955,$D712),"")</f>
        <v>3.4360122871398925E-2</v>
      </c>
      <c r="AD712" s="23">
        <f>IF(ISNUMBER(AVERAGEIFS(ObservedSpeciesData!AD$2:AD$4955,ObservedSpeciesData!$A$2:$A$4955,$A712,ObservedSpeciesData!$D$2:$D$4955,$D712)),AVERAGEIFS(ObservedSpeciesData!AD$2:AD$4955,ObservedSpeciesData!$A$2:$A$4955,$A712,ObservedSpeciesData!$D$2:$D$4955,$D712),"")</f>
        <v>12.30811294555664</v>
      </c>
      <c r="AE712" s="24">
        <f>IF(ISNUMBER(AVERAGEIFS(ObservedSpeciesData!AE$2:AE$4955,ObservedSpeciesData!$A$2:$A$4955,$A712,ObservedSpeciesData!$D$2:$D$4955,$D712)),AVERAGEIFS(ObservedSpeciesData!AE$2:AE$4955,ObservedSpeciesData!$A$2:$A$4955,$A712,ObservedSpeciesData!$D$2:$D$4955,$D712),"")</f>
        <v>18.452740065402658</v>
      </c>
      <c r="AF712" s="23"/>
      <c r="AG712" s="24"/>
      <c r="AH712" s="23">
        <f>IF(ISNUMBER(AVERAGEIFS(ObservedSpeciesData!AH$2:AH$4955,ObservedSpeciesData!$A$2:$A$4955,$A712,ObservedSpeciesData!$D$2:$D$4955,$D712)),AVERAGEIFS(ObservedSpeciesData!AH$2:AH$4955,ObservedSpeciesData!$A$2:$A$4955,$A712,ObservedSpeciesData!$D$2:$D$4955,$D712),"")</f>
        <v>0.88500000000000001</v>
      </c>
      <c r="AI712" s="23">
        <f>IF(ISNUMBER(AVERAGEIFS(ObservedSpeciesData!AI$2:AI$4955,ObservedSpeciesData!$A$2:$A$4955,$A712,ObservedSpeciesData!$C$2:$C$4955,$C712,ObservedSpeciesData!$D$2:$D$4955,$D712)),AVERAGEIFS(ObservedSpeciesData!AI$2:AI$4955,ObservedSpeciesData!$A$2:$A$4955,$A712,ObservedSpeciesData!$C$2:$C$4955,$C712,ObservedSpeciesData!$D$2:$D$4955,$D712),"")</f>
        <v>11.658500000000002</v>
      </c>
      <c r="AJ712" s="2">
        <f>COUNTIFS(ObservedSpeciesData!$A$2:$A$828,$A712,ObservedSpeciesData!$D$2:$D$828,$D712)</f>
        <v>0</v>
      </c>
      <c r="AK712" s="2">
        <f t="shared" si="11"/>
        <v>15</v>
      </c>
    </row>
    <row r="713" spans="1:37" x14ac:dyDescent="0.25">
      <c r="A713" s="14" t="s">
        <v>101</v>
      </c>
      <c r="B713" t="s">
        <v>98</v>
      </c>
      <c r="C713" t="s">
        <v>97</v>
      </c>
      <c r="D713" s="13">
        <v>42144</v>
      </c>
      <c r="E713">
        <v>1</v>
      </c>
      <c r="F713">
        <v>200</v>
      </c>
      <c r="G713" s="2" t="s">
        <v>89</v>
      </c>
      <c r="H713" s="2" t="s">
        <v>13</v>
      </c>
      <c r="I713">
        <v>9</v>
      </c>
      <c r="J713" s="2" t="s">
        <v>77</v>
      </c>
      <c r="K713" s="2">
        <f>IF(ISNUMBER(AVERAGEIFS(ObservedSpeciesData!K$2:K$4955,ObservedSpeciesData!$A$2:$A$4955,$A713,ObservedSpeciesData!$D$2:$D$4955,$D713)),AVERAGEIFS(ObservedSpeciesData!K$2:K$4955,ObservedSpeciesData!$A$2:$A$4955,$A713,ObservedSpeciesData!$D$2:$D$4955,$D713),"")</f>
        <v>180</v>
      </c>
      <c r="L713" s="26" t="str">
        <f>IF(ISNUMBER(AVERAGEIFS(ObservedSpeciesData!L$2:L$4955,ObservedSpeciesData!$A$2:$A$4955,$A713,ObservedSpeciesData!$D$2:$D$4955,$D713)),AVERAGEIFS(ObservedSpeciesData!L$2:L$4955,ObservedSpeciesData!$A$2:$A$4955,$A713,ObservedSpeciesData!$D$2:$D$4955,$D713),"")</f>
        <v/>
      </c>
      <c r="M713" s="23" t="str">
        <f>IF(ISNUMBER(AVERAGEIFS(ObservedSpeciesData!M$2:M$4955,ObservedSpeciesData!$A$2:$A$4955,$A713,ObservedSpeciesData!$D$2:$D$4955,$D713)),AVERAGEIFS(ObservedSpeciesData!M$2:M$4955,ObservedSpeciesData!$A$2:$A$4955,$A713,ObservedSpeciesData!$D$2:$D$4955,$D713),"")</f>
        <v/>
      </c>
      <c r="N713" s="23">
        <f>IF(ISNUMBER(AVERAGEIFS(ObservedSpeciesData!N$2:N$4955,ObservedSpeciesData!$A$2:$A$4955,$A713,ObservedSpeciesData!$D$2:$D$4955,$D713)),AVERAGEIFS(ObservedSpeciesData!N$2:N$4955,ObservedSpeciesData!$A$2:$A$4955,$A713,ObservedSpeciesData!$D$2:$D$4955,$D713),"")</f>
        <v>474.77341502425179</v>
      </c>
      <c r="O713" s="23">
        <f>IF(ISNUMBER(AVERAGEIFS(ObservedSpeciesData!O$2:O$4955,ObservedSpeciesData!$A$2:$A$4955,$A713,ObservedSpeciesData!$D$2:$D$4955,$D713)),AVERAGEIFS(ObservedSpeciesData!O$2:O$4955,ObservedSpeciesData!$A$2:$A$4955,$A713,ObservedSpeciesData!$D$2:$D$4955,$D713),"")</f>
        <v>47.477341502425176</v>
      </c>
      <c r="P713" s="23">
        <f>IF(ISNUMBER(AVERAGEIFS(ObservedSpeciesData!P$2:P$4955,ObservedSpeciesData!$A$2:$A$4955,$A713,ObservedSpeciesData!$C$2:$C$4955,$C713,ObservedSpeciesData!$D$2:$D$4955,$D713)),AVERAGEIFS(ObservedSpeciesData!P$2:P$4955,ObservedSpeciesData!$A$2:$A$4955,$A713,ObservedSpeciesData!$C$2:$C$4955,$C713,ObservedSpeciesData!$D$2:$D$4955,$D713),"")</f>
        <v>841.81139791065129</v>
      </c>
      <c r="Q713" s="23"/>
      <c r="R713" s="25" t="str">
        <f>IF(ISNUMBER(AVERAGEIFS(ObservedSpeciesData!R$2:R$4955,ObservedSpeciesData!$A$2:$A$4955,$A713,ObservedSpeciesData!$D$2:$D$4955,$D713)),AVERAGEIFS(ObservedSpeciesData!R$2:R$4955,ObservedSpeciesData!$A$2:$A$4955,$A713,ObservedSpeciesData!$D$2:$D$4955,$D713),"")</f>
        <v/>
      </c>
      <c r="S713" s="25" t="str">
        <f>IF(ISNUMBER(AVERAGEIFS(ObservedSpeciesData!S$2:S$4955,ObservedSpeciesData!$A$2:$A$4955,$A713,ObservedSpeciesData!$D$2:$D$4955,$D713)),AVERAGEIFS(ObservedSpeciesData!S$2:S$4955,ObservedSpeciesData!$A$2:$A$4955,$A713,ObservedSpeciesData!$D$2:$D$4955,$D713),"")</f>
        <v/>
      </c>
      <c r="T713" s="23" t="str">
        <f>IF(ISNUMBER(AVERAGEIFS(ObservedSpeciesData!T$2:T$4955,ObservedSpeciesData!$A$2:$A$4955,$A713,ObservedSpeciesData!$D$2:$D$4955,$D713)),AVERAGEIFS(ObservedSpeciesData!T$2:T$4955,ObservedSpeciesData!$A$2:$A$4955,$A713,ObservedSpeciesData!$D$2:$D$4955,$D713),"")</f>
        <v/>
      </c>
      <c r="U713" s="24" t="str">
        <f>IF(ISNUMBER(AVERAGEIFS(ObservedSpeciesData!U$2:U$4955,ObservedSpeciesData!$A$2:$A$4955,$A713,ObservedSpeciesData!$C$2:$C$4955,$C713,ObservedSpeciesData!$D$2:$D$4955,$D713)),AVERAGEIFS(ObservedSpeciesData!U$2:U$4955,ObservedSpeciesData!$A$2:$A$4955,$A713,ObservedSpeciesData!$C$2:$C$4955,$C713,ObservedSpeciesData!$D$2:$D$4955,$D713),"")</f>
        <v/>
      </c>
      <c r="V713" s="23">
        <f>IF(ISNUMBER(AVERAGEIFS(ObservedSpeciesData!V$2:V$4955,ObservedSpeciesData!$A$2:$A$4955,$A713,ObservedSpeciesData!$D$2:$D$4955,$D713)),AVERAGEIFS(ObservedSpeciesData!V$2:V$4955,ObservedSpeciesData!$A$2:$A$4955,$A713,ObservedSpeciesData!$D$2:$D$4955,$D713),"")</f>
        <v>22.239128232002258</v>
      </c>
      <c r="W713" s="23">
        <f>IF(ISNUMBER(AVERAGEIFS(ObservedSpeciesData!W$2:W$4955,ObservedSpeciesData!$A$2:$A$4955,$A713,ObservedSpeciesData!$D$2:$D$4955,$D713)),AVERAGEIFS(ObservedSpeciesData!W$2:W$4955,ObservedSpeciesData!$A$2:$A$4955,$A713,ObservedSpeciesData!$D$2:$D$4955,$D713),"")</f>
        <v>16.176948845386505</v>
      </c>
      <c r="X713" s="23">
        <f>IF(ISNUMBER(AVERAGEIFS(ObservedSpeciesData!X$2:X$4955,ObservedSpeciesData!$A$2:$A$4955,$A713,ObservedSpeciesData!$D$2:$D$4955,$D713)),AVERAGEIFS(ObservedSpeciesData!X$2:X$4955,ObservedSpeciesData!$A$2:$A$4955,$A713,ObservedSpeciesData!$D$2:$D$4955,$D713),"")</f>
        <v>77.700041770935059</v>
      </c>
      <c r="Y713" s="23">
        <f>IF(ISNUMBER(AVERAGEIFS(ObservedSpeciesData!Y$2:Y$4955,ObservedSpeciesData!$A$2:$A$4955,$A713,ObservedSpeciesData!$D$2:$D$4955,$D713)),AVERAGEIFS(ObservedSpeciesData!Y$2:Y$4955,ObservedSpeciesData!$A$2:$A$4955,$A713,ObservedSpeciesData!$D$2:$D$4955,$D713),"")</f>
        <v>41.692701101303101</v>
      </c>
      <c r="Z713" s="23">
        <f>IF(ISNUMBER(AVERAGEIFS(ObservedSpeciesData!Z$2:Z$4955,ObservedSpeciesData!$A$2:$A$4955,$A713,ObservedSpeciesData!$D$2:$D$4955,$D713)),AVERAGEIFS(ObservedSpeciesData!Z$2:Z$4955,ObservedSpeciesData!$A$2:$A$4955,$A713,ObservedSpeciesData!$D$2:$D$4955,$D713),"")</f>
        <v>90.67232084274292</v>
      </c>
      <c r="AA713" s="23">
        <f>IF(ISNUMBER(AVERAGEIFS(ObservedSpeciesData!AA$2:AA$4955,ObservedSpeciesData!$A$2:$A$4955,$A713,ObservedSpeciesData!$D$2:$D$4955,$D713)),AVERAGEIFS(ObservedSpeciesData!AA$2:AA$4955,ObservedSpeciesData!$A$2:$A$4955,$A713,ObservedSpeciesData!$D$2:$D$4955,$D713),"")</f>
        <v>22.467776775360107</v>
      </c>
      <c r="AB713" s="24">
        <f>IF(ISNUMBER(AVERAGEIFS(ObservedSpeciesData!AB$2:AB$4955,ObservedSpeciesData!$A$2:$A$4955,$A713,ObservedSpeciesData!$D$2:$D$4955,$D713)),AVERAGEIFS(ObservedSpeciesData!AB$2:AB$4955,ObservedSpeciesData!$A$2:$A$4955,$A713,ObservedSpeciesData!$D$2:$D$4955,$D713),"")</f>
        <v>3.5948442840576168E-2</v>
      </c>
      <c r="AC713" s="24">
        <f>IF(ISNUMBER(AVERAGEIFS(ObservedSpeciesData!AC$2:AC$4955,ObservedSpeciesData!$A$2:$A$4955,$A713,ObservedSpeciesData!$D$2:$D$4955,$D713)),AVERAGEIFS(ObservedSpeciesData!AC$2:AC$4955,ObservedSpeciesData!$A$2:$A$4955,$A713,ObservedSpeciesData!$D$2:$D$4955,$D713),"")</f>
        <v>3.5948442840576168E-2</v>
      </c>
      <c r="AD713" s="23">
        <f>IF(ISNUMBER(AVERAGEIFS(ObservedSpeciesData!AD$2:AD$4955,ObservedSpeciesData!$A$2:$A$4955,$A713,ObservedSpeciesData!$D$2:$D$4955,$D713)),AVERAGEIFS(ObservedSpeciesData!AD$2:AD$4955,ObservedSpeciesData!$A$2:$A$4955,$A713,ObservedSpeciesData!$D$2:$D$4955,$D713),"")</f>
        <v>12.432006683349611</v>
      </c>
      <c r="AE713" s="24">
        <f>IF(ISNUMBER(AVERAGEIFS(ObservedSpeciesData!AE$2:AE$4955,ObservedSpeciesData!$A$2:$A$4955,$A713,ObservedSpeciesData!$D$2:$D$4955,$D713)),AVERAGEIFS(ObservedSpeciesData!AE$2:AE$4955,ObservedSpeciesData!$A$2:$A$4955,$A713,ObservedSpeciesData!$D$2:$D$4955,$D713),"")</f>
        <v>17.386678390960249</v>
      </c>
      <c r="AF713" s="23"/>
      <c r="AG713" s="24"/>
      <c r="AH713" s="23">
        <f>IF(ISNUMBER(AVERAGEIFS(ObservedSpeciesData!AH$2:AH$4955,ObservedSpeciesData!$A$2:$A$4955,$A713,ObservedSpeciesData!$D$2:$D$4955,$D713)),AVERAGEIFS(ObservedSpeciesData!AH$2:AH$4955,ObservedSpeciesData!$A$2:$A$4955,$A713,ObservedSpeciesData!$D$2:$D$4955,$D713),"")</f>
        <v>1.7130000000000001</v>
      </c>
      <c r="AI713" s="23">
        <f>IF(ISNUMBER(AVERAGEIFS(ObservedSpeciesData!AI$2:AI$4955,ObservedSpeciesData!$A$2:$A$4955,$A713,ObservedSpeciesData!$C$2:$C$4955,$C713,ObservedSpeciesData!$D$2:$D$4955,$D713)),AVERAGEIFS(ObservedSpeciesData!AI$2:AI$4955,ObservedSpeciesData!$A$2:$A$4955,$A713,ObservedSpeciesData!$C$2:$C$4955,$C713,ObservedSpeciesData!$D$2:$D$4955,$D713),"")</f>
        <v>18.719000000000001</v>
      </c>
      <c r="AJ713" s="2">
        <f>COUNTIFS(ObservedSpeciesData!$A$2:$A$828,$A713,ObservedSpeciesData!$D$2:$D$828,$D713)</f>
        <v>0</v>
      </c>
      <c r="AK713" s="2">
        <f t="shared" si="11"/>
        <v>15</v>
      </c>
    </row>
    <row r="714" spans="1:37" x14ac:dyDescent="0.25">
      <c r="A714" s="14" t="s">
        <v>100</v>
      </c>
      <c r="B714" t="s">
        <v>98</v>
      </c>
      <c r="C714" t="s">
        <v>97</v>
      </c>
      <c r="D714" s="13">
        <v>42144</v>
      </c>
      <c r="E714">
        <v>1</v>
      </c>
      <c r="F714">
        <v>350</v>
      </c>
      <c r="G714" s="2" t="s">
        <v>89</v>
      </c>
      <c r="H714" s="2" t="s">
        <v>13</v>
      </c>
      <c r="I714">
        <v>9</v>
      </c>
      <c r="J714" s="2" t="s">
        <v>77</v>
      </c>
      <c r="K714" s="2">
        <f>IF(ISNUMBER(AVERAGEIFS(ObservedSpeciesData!K$2:K$4955,ObservedSpeciesData!$A$2:$A$4955,$A714,ObservedSpeciesData!$D$2:$D$4955,$D714)),AVERAGEIFS(ObservedSpeciesData!K$2:K$4955,ObservedSpeciesData!$A$2:$A$4955,$A714,ObservedSpeciesData!$D$2:$D$4955,$D714),"")</f>
        <v>350</v>
      </c>
      <c r="L714" s="26" t="str">
        <f>IF(ISNUMBER(AVERAGEIFS(ObservedSpeciesData!L$2:L$4955,ObservedSpeciesData!$A$2:$A$4955,$A714,ObservedSpeciesData!$D$2:$D$4955,$D714)),AVERAGEIFS(ObservedSpeciesData!L$2:L$4955,ObservedSpeciesData!$A$2:$A$4955,$A714,ObservedSpeciesData!$D$2:$D$4955,$D714),"")</f>
        <v/>
      </c>
      <c r="M714" s="23" t="str">
        <f>IF(ISNUMBER(AVERAGEIFS(ObservedSpeciesData!M$2:M$4955,ObservedSpeciesData!$A$2:$A$4955,$A714,ObservedSpeciesData!$D$2:$D$4955,$D714)),AVERAGEIFS(ObservedSpeciesData!M$2:M$4955,ObservedSpeciesData!$A$2:$A$4955,$A714,ObservedSpeciesData!$D$2:$D$4955,$D714),"")</f>
        <v/>
      </c>
      <c r="N714" s="23">
        <f>IF(ISNUMBER(AVERAGEIFS(ObservedSpeciesData!N$2:N$4955,ObservedSpeciesData!$A$2:$A$4955,$A714,ObservedSpeciesData!$D$2:$D$4955,$D714)),AVERAGEIFS(ObservedSpeciesData!N$2:N$4955,ObservedSpeciesData!$A$2:$A$4955,$A714,ObservedSpeciesData!$D$2:$D$4955,$D714),"")</f>
        <v>667.49712687050999</v>
      </c>
      <c r="O714" s="23">
        <f>IF(ISNUMBER(AVERAGEIFS(ObservedSpeciesData!O$2:O$4955,ObservedSpeciesData!$A$2:$A$4955,$A714,ObservedSpeciesData!$D$2:$D$4955,$D714)),AVERAGEIFS(ObservedSpeciesData!O$2:O$4955,ObservedSpeciesData!$A$2:$A$4955,$A714,ObservedSpeciesData!$D$2:$D$4955,$D714),"")</f>
        <v>66.749712687051016</v>
      </c>
      <c r="P714" s="23">
        <f>IF(ISNUMBER(AVERAGEIFS(ObservedSpeciesData!P$2:P$4955,ObservedSpeciesData!$A$2:$A$4955,$A714,ObservedSpeciesData!$C$2:$C$4955,$C714,ObservedSpeciesData!$D$2:$D$4955,$D714)),AVERAGEIFS(ObservedSpeciesData!P$2:P$4955,ObservedSpeciesData!$A$2:$A$4955,$A714,ObservedSpeciesData!$C$2:$C$4955,$C714,ObservedSpeciesData!$D$2:$D$4955,$D714),"")</f>
        <v>1142.3681050124299</v>
      </c>
      <c r="Q714" s="23"/>
      <c r="R714" s="25" t="str">
        <f>IF(ISNUMBER(AVERAGEIFS(ObservedSpeciesData!R$2:R$4955,ObservedSpeciesData!$A$2:$A$4955,$A714,ObservedSpeciesData!$D$2:$D$4955,$D714)),AVERAGEIFS(ObservedSpeciesData!R$2:R$4955,ObservedSpeciesData!$A$2:$A$4955,$A714,ObservedSpeciesData!$D$2:$D$4955,$D714),"")</f>
        <v/>
      </c>
      <c r="S714" s="25" t="str">
        <f>IF(ISNUMBER(AVERAGEIFS(ObservedSpeciesData!S$2:S$4955,ObservedSpeciesData!$A$2:$A$4955,$A714,ObservedSpeciesData!$D$2:$D$4955,$D714)),AVERAGEIFS(ObservedSpeciesData!S$2:S$4955,ObservedSpeciesData!$A$2:$A$4955,$A714,ObservedSpeciesData!$D$2:$D$4955,$D714),"")</f>
        <v/>
      </c>
      <c r="T714" s="23" t="str">
        <f>IF(ISNUMBER(AVERAGEIFS(ObservedSpeciesData!T$2:T$4955,ObservedSpeciesData!$A$2:$A$4955,$A714,ObservedSpeciesData!$D$2:$D$4955,$D714)),AVERAGEIFS(ObservedSpeciesData!T$2:T$4955,ObservedSpeciesData!$A$2:$A$4955,$A714,ObservedSpeciesData!$D$2:$D$4955,$D714),"")</f>
        <v/>
      </c>
      <c r="U714" s="24" t="str">
        <f>IF(ISNUMBER(AVERAGEIFS(ObservedSpeciesData!U$2:U$4955,ObservedSpeciesData!$A$2:$A$4955,$A714,ObservedSpeciesData!$C$2:$C$4955,$C714,ObservedSpeciesData!$D$2:$D$4955,$D714)),AVERAGEIFS(ObservedSpeciesData!U$2:U$4955,ObservedSpeciesData!$A$2:$A$4955,$A714,ObservedSpeciesData!$C$2:$C$4955,$C714,ObservedSpeciesData!$D$2:$D$4955,$D714),"")</f>
        <v/>
      </c>
      <c r="V714" s="23">
        <f>IF(ISNUMBER(AVERAGEIFS(ObservedSpeciesData!V$2:V$4955,ObservedSpeciesData!$A$2:$A$4955,$A714,ObservedSpeciesData!$D$2:$D$4955,$D714)),AVERAGEIFS(ObservedSpeciesData!V$2:V$4955,ObservedSpeciesData!$A$2:$A$4955,$A714,ObservedSpeciesData!$D$2:$D$4955,$D714),"")</f>
        <v>21.516911625862122</v>
      </c>
      <c r="W714" s="23">
        <f>IF(ISNUMBER(AVERAGEIFS(ObservedSpeciesData!W$2:W$4955,ObservedSpeciesData!$A$2:$A$4955,$A714,ObservedSpeciesData!$D$2:$D$4955,$D714)),AVERAGEIFS(ObservedSpeciesData!W$2:W$4955,ObservedSpeciesData!$A$2:$A$4955,$A714,ObservedSpeciesData!$D$2:$D$4955,$D714),"")</f>
        <v>15.692259192466736</v>
      </c>
      <c r="X714" s="23">
        <f>IF(ISNUMBER(AVERAGEIFS(ObservedSpeciesData!X$2:X$4955,ObservedSpeciesData!$A$2:$A$4955,$A714,ObservedSpeciesData!$D$2:$D$4955,$D714)),AVERAGEIFS(ObservedSpeciesData!X$2:X$4955,ObservedSpeciesData!$A$2:$A$4955,$A714,ObservedSpeciesData!$D$2:$D$4955,$D714),"")</f>
        <v>79.373740196228027</v>
      </c>
      <c r="Y714" s="23">
        <f>IF(ISNUMBER(AVERAGEIFS(ObservedSpeciesData!Y$2:Y$4955,ObservedSpeciesData!$A$2:$A$4955,$A714,ObservedSpeciesData!$D$2:$D$4955,$D714)),AVERAGEIFS(ObservedSpeciesData!Y$2:Y$4955,ObservedSpeciesData!$A$2:$A$4955,$A714,ObservedSpeciesData!$D$2:$D$4955,$D714),"")</f>
        <v>39.691687345504761</v>
      </c>
      <c r="Z714" s="23">
        <f>IF(ISNUMBER(AVERAGEIFS(ObservedSpeciesData!Z$2:Z$4955,ObservedSpeciesData!$A$2:$A$4955,$A714,ObservedSpeciesData!$D$2:$D$4955,$D714)),AVERAGEIFS(ObservedSpeciesData!Z$2:Z$4955,ObservedSpeciesData!$A$2:$A$4955,$A714,ObservedSpeciesData!$D$2:$D$4955,$D714),"")</f>
        <v>90.393898010253906</v>
      </c>
      <c r="AA714" s="23">
        <f>IF(ISNUMBER(AVERAGEIFS(ObservedSpeciesData!AA$2:AA$4955,ObservedSpeciesData!$A$2:$A$4955,$A714,ObservedSpeciesData!$D$2:$D$4955,$D714)),AVERAGEIFS(ObservedSpeciesData!AA$2:AA$4955,ObservedSpeciesData!$A$2:$A$4955,$A714,ObservedSpeciesData!$D$2:$D$4955,$D714),"")</f>
        <v>24.345233917236328</v>
      </c>
      <c r="AB714" s="24">
        <f>IF(ISNUMBER(AVERAGEIFS(ObservedSpeciesData!AB$2:AB$4955,ObservedSpeciesData!$A$2:$A$4955,$A714,ObservedSpeciesData!$D$2:$D$4955,$D714)),AVERAGEIFS(ObservedSpeciesData!AB$2:AB$4955,ObservedSpeciesData!$A$2:$A$4955,$A714,ObservedSpeciesData!$D$2:$D$4955,$D714),"")</f>
        <v>3.8952374267578124E-2</v>
      </c>
      <c r="AC714" s="24">
        <f>IF(ISNUMBER(AVERAGEIFS(ObservedSpeciesData!AC$2:AC$4955,ObservedSpeciesData!$A$2:$A$4955,$A714,ObservedSpeciesData!$D$2:$D$4955,$D714)),AVERAGEIFS(ObservedSpeciesData!AC$2:AC$4955,ObservedSpeciesData!$A$2:$A$4955,$A714,ObservedSpeciesData!$D$2:$D$4955,$D714),"")</f>
        <v>3.8952374267578124E-2</v>
      </c>
      <c r="AD714" s="23">
        <f>IF(ISNUMBER(AVERAGEIFS(ObservedSpeciesData!AD$2:AD$4955,ObservedSpeciesData!$A$2:$A$4955,$A714,ObservedSpeciesData!$D$2:$D$4955,$D714)),AVERAGEIFS(ObservedSpeciesData!AD$2:AD$4955,ObservedSpeciesData!$A$2:$A$4955,$A714,ObservedSpeciesData!$D$2:$D$4955,$D714),"")</f>
        <v>12.699798431396484</v>
      </c>
      <c r="AE714" s="24">
        <f>IF(ISNUMBER(AVERAGEIFS(ObservedSpeciesData!AE$2:AE$4955,ObservedSpeciesData!$A$2:$A$4955,$A714,ObservedSpeciesData!$D$2:$D$4955,$D714)),AVERAGEIFS(ObservedSpeciesData!AE$2:AE$4955,ObservedSpeciesData!$A$2:$A$4955,$A714,ObservedSpeciesData!$D$2:$D$4955,$D714),"")</f>
        <v>16.04325788371191</v>
      </c>
      <c r="AF714" s="23"/>
      <c r="AG714" s="24"/>
      <c r="AH714" s="23">
        <f>IF(ISNUMBER(AVERAGEIFS(ObservedSpeciesData!AH$2:AH$4955,ObservedSpeciesData!$A$2:$A$4955,$A714,ObservedSpeciesData!$D$2:$D$4955,$D714)),AVERAGEIFS(ObservedSpeciesData!AH$2:AH$4955,ObservedSpeciesData!$A$2:$A$4955,$A714,ObservedSpeciesData!$D$2:$D$4955,$D714),"")</f>
        <v>2.6212499999999999</v>
      </c>
      <c r="AI714" s="23">
        <f>IF(ISNUMBER(AVERAGEIFS(ObservedSpeciesData!AI$2:AI$4955,ObservedSpeciesData!$A$2:$A$4955,$A714,ObservedSpeciesData!$C$2:$C$4955,$C714,ObservedSpeciesData!$D$2:$D$4955,$D714)),AVERAGEIFS(ObservedSpeciesData!AI$2:AI$4955,ObservedSpeciesData!$A$2:$A$4955,$A714,ObservedSpeciesData!$C$2:$C$4955,$C714,ObservedSpeciesData!$D$2:$D$4955,$D714),"")</f>
        <v>27.748750000000001</v>
      </c>
      <c r="AJ714" s="2">
        <f>COUNTIFS(ObservedSpeciesData!$A$2:$A$828,$A714,ObservedSpeciesData!$D$2:$D$828,$D714)</f>
        <v>0</v>
      </c>
      <c r="AK714" s="2">
        <f t="shared" si="11"/>
        <v>15</v>
      </c>
    </row>
    <row r="715" spans="1:37" x14ac:dyDescent="0.25">
      <c r="A715" s="14" t="s">
        <v>99</v>
      </c>
      <c r="B715" t="s">
        <v>98</v>
      </c>
      <c r="C715" t="s">
        <v>97</v>
      </c>
      <c r="D715" s="13">
        <v>42144</v>
      </c>
      <c r="E715">
        <v>1</v>
      </c>
      <c r="F715">
        <v>500</v>
      </c>
      <c r="G715" s="2" t="s">
        <v>89</v>
      </c>
      <c r="H715" s="2" t="s">
        <v>13</v>
      </c>
      <c r="I715">
        <v>9</v>
      </c>
      <c r="J715" s="2" t="s">
        <v>77</v>
      </c>
      <c r="K715" s="2">
        <f>IF(ISNUMBER(AVERAGEIFS(ObservedSpeciesData!K$2:K$4955,ObservedSpeciesData!$A$2:$A$4955,$A715,ObservedSpeciesData!$D$2:$D$4955,$D715)),AVERAGEIFS(ObservedSpeciesData!K$2:K$4955,ObservedSpeciesData!$A$2:$A$4955,$A715,ObservedSpeciesData!$D$2:$D$4955,$D715),"")</f>
        <v>450</v>
      </c>
      <c r="L715" s="26" t="str">
        <f>IF(ISNUMBER(AVERAGEIFS(ObservedSpeciesData!L$2:L$4955,ObservedSpeciesData!$A$2:$A$4955,$A715,ObservedSpeciesData!$D$2:$D$4955,$D715)),AVERAGEIFS(ObservedSpeciesData!L$2:L$4955,ObservedSpeciesData!$A$2:$A$4955,$A715,ObservedSpeciesData!$D$2:$D$4955,$D715),"")</f>
        <v/>
      </c>
      <c r="M715" s="23" t="str">
        <f>IF(ISNUMBER(AVERAGEIFS(ObservedSpeciesData!M$2:M$4955,ObservedSpeciesData!$A$2:$A$4955,$A715,ObservedSpeciesData!$D$2:$D$4955,$D715)),AVERAGEIFS(ObservedSpeciesData!M$2:M$4955,ObservedSpeciesData!$A$2:$A$4955,$A715,ObservedSpeciesData!$D$2:$D$4955,$D715),"")</f>
        <v/>
      </c>
      <c r="N715" s="23">
        <f>IF(ISNUMBER(AVERAGEIFS(ObservedSpeciesData!N$2:N$4955,ObservedSpeciesData!$A$2:$A$4955,$A715,ObservedSpeciesData!$D$2:$D$4955,$D715)),AVERAGEIFS(ObservedSpeciesData!N$2:N$4955,ObservedSpeciesData!$A$2:$A$4955,$A715,ObservedSpeciesData!$D$2:$D$4955,$D715),"")</f>
        <v>675.85859218950668</v>
      </c>
      <c r="O715" s="23">
        <f>IF(ISNUMBER(AVERAGEIFS(ObservedSpeciesData!O$2:O$4955,ObservedSpeciesData!$A$2:$A$4955,$A715,ObservedSpeciesData!$D$2:$D$4955,$D715)),AVERAGEIFS(ObservedSpeciesData!O$2:O$4955,ObservedSpeciesData!$A$2:$A$4955,$A715,ObservedSpeciesData!$D$2:$D$4955,$D715),"")</f>
        <v>67.585859218950674</v>
      </c>
      <c r="P715" s="23">
        <f>IF(ISNUMBER(AVERAGEIFS(ObservedSpeciesData!P$2:P$4955,ObservedSpeciesData!$A$2:$A$4955,$A715,ObservedSpeciesData!$C$2:$C$4955,$C715,ObservedSpeciesData!$D$2:$D$4955,$D715)),AVERAGEIFS(ObservedSpeciesData!P$2:P$4955,ObservedSpeciesData!$A$2:$A$4955,$A715,ObservedSpeciesData!$C$2:$C$4955,$C715,ObservedSpeciesData!$D$2:$D$4955,$D715),"")</f>
        <v>1312.9497933921407</v>
      </c>
      <c r="Q715" s="23"/>
      <c r="R715" s="25" t="str">
        <f>IF(ISNUMBER(AVERAGEIFS(ObservedSpeciesData!R$2:R$4955,ObservedSpeciesData!$A$2:$A$4955,$A715,ObservedSpeciesData!$D$2:$D$4955,$D715)),AVERAGEIFS(ObservedSpeciesData!R$2:R$4955,ObservedSpeciesData!$A$2:$A$4955,$A715,ObservedSpeciesData!$D$2:$D$4955,$D715),"")</f>
        <v/>
      </c>
      <c r="S715" s="25" t="str">
        <f>IF(ISNUMBER(AVERAGEIFS(ObservedSpeciesData!S$2:S$4955,ObservedSpeciesData!$A$2:$A$4955,$A715,ObservedSpeciesData!$D$2:$D$4955,$D715)),AVERAGEIFS(ObservedSpeciesData!S$2:S$4955,ObservedSpeciesData!$A$2:$A$4955,$A715,ObservedSpeciesData!$D$2:$D$4955,$D715),"")</f>
        <v/>
      </c>
      <c r="T715" s="23" t="str">
        <f>IF(ISNUMBER(AVERAGEIFS(ObservedSpeciesData!T$2:T$4955,ObservedSpeciesData!$A$2:$A$4955,$A715,ObservedSpeciesData!$D$2:$D$4955,$D715)),AVERAGEIFS(ObservedSpeciesData!T$2:T$4955,ObservedSpeciesData!$A$2:$A$4955,$A715,ObservedSpeciesData!$D$2:$D$4955,$D715),"")</f>
        <v/>
      </c>
      <c r="U715" s="24" t="str">
        <f>IF(ISNUMBER(AVERAGEIFS(ObservedSpeciesData!U$2:U$4955,ObservedSpeciesData!$A$2:$A$4955,$A715,ObservedSpeciesData!$C$2:$C$4955,$C715,ObservedSpeciesData!$D$2:$D$4955,$D715)),AVERAGEIFS(ObservedSpeciesData!U$2:U$4955,ObservedSpeciesData!$A$2:$A$4955,$A715,ObservedSpeciesData!$C$2:$C$4955,$C715,ObservedSpeciesData!$D$2:$D$4955,$D715),"")</f>
        <v/>
      </c>
      <c r="V715" s="23">
        <f>IF(ISNUMBER(AVERAGEIFS(ObservedSpeciesData!V$2:V$4955,ObservedSpeciesData!$A$2:$A$4955,$A715,ObservedSpeciesData!$D$2:$D$4955,$D715)),AVERAGEIFS(ObservedSpeciesData!V$2:V$4955,ObservedSpeciesData!$A$2:$A$4955,$A715,ObservedSpeciesData!$D$2:$D$4955,$D715),"")</f>
        <v>21.302805185317993</v>
      </c>
      <c r="W715" s="23">
        <f>IF(ISNUMBER(AVERAGEIFS(ObservedSpeciesData!W$2:W$4955,ObservedSpeciesData!$A$2:$A$4955,$A715,ObservedSpeciesData!$D$2:$D$4955,$D715)),AVERAGEIFS(ObservedSpeciesData!W$2:W$4955,ObservedSpeciesData!$A$2:$A$4955,$A715,ObservedSpeciesData!$D$2:$D$4955,$D715),"")</f>
        <v>14.573932588100433</v>
      </c>
      <c r="X715" s="23">
        <f>IF(ISNUMBER(AVERAGEIFS(ObservedSpeciesData!X$2:X$4955,ObservedSpeciesData!$A$2:$A$4955,$A715,ObservedSpeciesData!$D$2:$D$4955,$D715)),AVERAGEIFS(ObservedSpeciesData!X$2:X$4955,ObservedSpeciesData!$A$2:$A$4955,$A715,ObservedSpeciesData!$D$2:$D$4955,$D715),"")</f>
        <v>78.066941261291504</v>
      </c>
      <c r="Y715" s="23">
        <f>IF(ISNUMBER(AVERAGEIFS(ObservedSpeciesData!Y$2:Y$4955,ObservedSpeciesData!$A$2:$A$4955,$A715,ObservedSpeciesData!$D$2:$D$4955,$D715)),AVERAGEIFS(ObservedSpeciesData!Y$2:Y$4955,ObservedSpeciesData!$A$2:$A$4955,$A715,ObservedSpeciesData!$D$2:$D$4955,$D715),"")</f>
        <v>41.139213085174561</v>
      </c>
      <c r="Z715" s="23">
        <f>IF(ISNUMBER(AVERAGEIFS(ObservedSpeciesData!Z$2:Z$4955,ObservedSpeciesData!$A$2:$A$4955,$A715,ObservedSpeciesData!$D$2:$D$4955,$D715)),AVERAGEIFS(ObservedSpeciesData!Z$2:Z$4955,ObservedSpeciesData!$A$2:$A$4955,$A715,ObservedSpeciesData!$D$2:$D$4955,$D715),"")</f>
        <v>90.575735092163086</v>
      </c>
      <c r="AA715" s="23">
        <f>IF(ISNUMBER(AVERAGEIFS(ObservedSpeciesData!AA$2:AA$4955,ObservedSpeciesData!$A$2:$A$4955,$A715,ObservedSpeciesData!$D$2:$D$4955,$D715)),AVERAGEIFS(ObservedSpeciesData!AA$2:AA$4955,ObservedSpeciesData!$A$2:$A$4955,$A715,ObservedSpeciesData!$D$2:$D$4955,$D715),"")</f>
        <v>25.744910717010498</v>
      </c>
      <c r="AB715" s="24">
        <f>IF(ISNUMBER(AVERAGEIFS(ObservedSpeciesData!AB$2:AB$4955,ObservedSpeciesData!$A$2:$A$4955,$A715,ObservedSpeciesData!$D$2:$D$4955,$D715)),AVERAGEIFS(ObservedSpeciesData!AB$2:AB$4955,ObservedSpeciesData!$A$2:$A$4955,$A715,ObservedSpeciesData!$D$2:$D$4955,$D715),"")</f>
        <v>4.11918571472168E-2</v>
      </c>
      <c r="AC715" s="24">
        <f>IF(ISNUMBER(AVERAGEIFS(ObservedSpeciesData!AC$2:AC$4955,ObservedSpeciesData!$A$2:$A$4955,$A715,ObservedSpeciesData!$D$2:$D$4955,$D715)),AVERAGEIFS(ObservedSpeciesData!AC$2:AC$4955,ObservedSpeciesData!$A$2:$A$4955,$A715,ObservedSpeciesData!$D$2:$D$4955,$D715),"")</f>
        <v>4.11918571472168E-2</v>
      </c>
      <c r="AD715" s="23">
        <f>IF(ISNUMBER(AVERAGEIFS(ObservedSpeciesData!AD$2:AD$4955,ObservedSpeciesData!$A$2:$A$4955,$A715,ObservedSpeciesData!$D$2:$D$4955,$D715)),AVERAGEIFS(ObservedSpeciesData!AD$2:AD$4955,ObservedSpeciesData!$A$2:$A$4955,$A715,ObservedSpeciesData!$D$2:$D$4955,$D715),"")</f>
        <v>12.49071060180664</v>
      </c>
      <c r="AE715" s="24">
        <f>IF(ISNUMBER(AVERAGEIFS(ObservedSpeciesData!AE$2:AE$4955,ObservedSpeciesData!$A$2:$A$4955,$A715,ObservedSpeciesData!$D$2:$D$4955,$D715)),AVERAGEIFS(ObservedSpeciesData!AE$2:AE$4955,ObservedSpeciesData!$A$2:$A$4955,$A715,ObservedSpeciesData!$D$2:$D$4955,$D715),"")</f>
        <v>16.422992692521238</v>
      </c>
      <c r="AF715" s="23"/>
      <c r="AG715" s="24"/>
      <c r="AH715" s="23">
        <f>IF(ISNUMBER(AVERAGEIFS(ObservedSpeciesData!AH$2:AH$4955,ObservedSpeciesData!$A$2:$A$4955,$A715,ObservedSpeciesData!$D$2:$D$4955,$D715)),AVERAGEIFS(ObservedSpeciesData!AH$2:AH$4955,ObservedSpeciesData!$A$2:$A$4955,$A715,ObservedSpeciesData!$D$2:$D$4955,$D715),"")</f>
        <v>2.7709999999999999</v>
      </c>
      <c r="AI715" s="23">
        <f>IF(ISNUMBER(AVERAGEIFS(ObservedSpeciesData!AI$2:AI$4955,ObservedSpeciesData!$A$2:$A$4955,$A715,ObservedSpeciesData!$C$2:$C$4955,$C715,ObservedSpeciesData!$D$2:$D$4955,$D715)),AVERAGEIFS(ObservedSpeciesData!AI$2:AI$4955,ObservedSpeciesData!$A$2:$A$4955,$A715,ObservedSpeciesData!$C$2:$C$4955,$C715,ObservedSpeciesData!$D$2:$D$4955,$D715),"")</f>
        <v>35.034750000000003</v>
      </c>
      <c r="AJ715" s="2">
        <f>COUNTIFS(ObservedSpeciesData!$A$2:$A$828,$A715,ObservedSpeciesData!$D$2:$D$828,$D715)</f>
        <v>0</v>
      </c>
      <c r="AK715" s="2">
        <f t="shared" si="11"/>
        <v>15</v>
      </c>
    </row>
    <row r="716" spans="1:37" x14ac:dyDescent="0.25">
      <c r="A716" s="14" t="s">
        <v>104</v>
      </c>
      <c r="B716" t="s">
        <v>98</v>
      </c>
      <c r="C716" t="s">
        <v>97</v>
      </c>
      <c r="D716" s="13">
        <v>42249</v>
      </c>
      <c r="E716">
        <v>1</v>
      </c>
      <c r="F716">
        <v>0</v>
      </c>
      <c r="G716" s="2" t="s">
        <v>87</v>
      </c>
      <c r="H716" s="2" t="s">
        <v>10</v>
      </c>
      <c r="I716">
        <v>1</v>
      </c>
      <c r="J716" s="2" t="s">
        <v>77</v>
      </c>
      <c r="K716" s="2">
        <f>IF(ISNUMBER(AVERAGEIFS(ObservedSpeciesData!K$2:K$4955,ObservedSpeciesData!$A$2:$A$4955,$A716,ObservedSpeciesData!$D$2:$D$4955,$D716)),AVERAGEIFS(ObservedSpeciesData!K$2:K$4955,ObservedSpeciesData!$A$2:$A$4955,$A716,ObservedSpeciesData!$D$2:$D$4955,$D716),"")</f>
        <v>0</v>
      </c>
      <c r="L716" s="26" t="str">
        <f>IF(ISNUMBER(AVERAGEIFS(ObservedSpeciesData!L$2:L$4955,ObservedSpeciesData!$A$2:$A$4955,$A716,ObservedSpeciesData!$D$2:$D$4955,$D716)),AVERAGEIFS(ObservedSpeciesData!L$2:L$4955,ObservedSpeciesData!$A$2:$A$4955,$A716,ObservedSpeciesData!$D$2:$D$4955,$D716),"")</f>
        <v/>
      </c>
      <c r="M716" s="23" t="str">
        <f>IF(ISNUMBER(AVERAGEIFS(ObservedSpeciesData!M$2:M$4955,ObservedSpeciesData!$A$2:$A$4955,$A716,ObservedSpeciesData!$D$2:$D$4955,$D716)),AVERAGEIFS(ObservedSpeciesData!M$2:M$4955,ObservedSpeciesData!$A$2:$A$4955,$A716,ObservedSpeciesData!$D$2:$D$4955,$D716),"")</f>
        <v/>
      </c>
      <c r="N716" s="23">
        <f>IF(ISNUMBER(AVERAGEIFS(ObservedSpeciesData!N$2:N$4955,ObservedSpeciesData!$A$2:$A$4955,$A716,ObservedSpeciesData!$D$2:$D$4955,$D716)),AVERAGEIFS(ObservedSpeciesData!N$2:N$4955,ObservedSpeciesData!$A$2:$A$4955,$A716,ObservedSpeciesData!$D$2:$D$4955,$D716),"")</f>
        <v>178.19326293500853</v>
      </c>
      <c r="O716" s="23">
        <f>IF(ISNUMBER(AVERAGEIFS(ObservedSpeciesData!O$2:O$4955,ObservedSpeciesData!$A$2:$A$4955,$A716,ObservedSpeciesData!$D$2:$D$4955,$D716)),AVERAGEIFS(ObservedSpeciesData!O$2:O$4955,ObservedSpeciesData!$A$2:$A$4955,$A716,ObservedSpeciesData!$D$2:$D$4955,$D716),"")</f>
        <v>17.819326293500854</v>
      </c>
      <c r="P716" s="23">
        <f>IF(ISNUMBER(AVERAGEIFS(ObservedSpeciesData!P$2:P$4955,ObservedSpeciesData!$A$2:$A$4955,$A716,ObservedSpeciesData!$C$2:$C$4955,$C716,ObservedSpeciesData!$D$2:$D$4955,$D716)),AVERAGEIFS(ObservedSpeciesData!P$2:P$4955,ObservedSpeciesData!$A$2:$A$4955,$A716,ObservedSpeciesData!$C$2:$C$4955,$C716,ObservedSpeciesData!$D$2:$D$4955,$D716),"")</f>
        <v>18.829173094951994</v>
      </c>
      <c r="Q716" s="23"/>
      <c r="R716" s="25" t="str">
        <f>IF(ISNUMBER(AVERAGEIFS(ObservedSpeciesData!R$2:R$4955,ObservedSpeciesData!$A$2:$A$4955,$A716,ObservedSpeciesData!$D$2:$D$4955,$D716)),AVERAGEIFS(ObservedSpeciesData!R$2:R$4955,ObservedSpeciesData!$A$2:$A$4955,$A716,ObservedSpeciesData!$D$2:$D$4955,$D716),"")</f>
        <v/>
      </c>
      <c r="S716" s="25" t="str">
        <f>IF(ISNUMBER(AVERAGEIFS(ObservedSpeciesData!S$2:S$4955,ObservedSpeciesData!$A$2:$A$4955,$A716,ObservedSpeciesData!$D$2:$D$4955,$D716)),AVERAGEIFS(ObservedSpeciesData!S$2:S$4955,ObservedSpeciesData!$A$2:$A$4955,$A716,ObservedSpeciesData!$D$2:$D$4955,$D716),"")</f>
        <v/>
      </c>
      <c r="T716" s="23" t="str">
        <f>IF(ISNUMBER(AVERAGEIFS(ObservedSpeciesData!T$2:T$4955,ObservedSpeciesData!$A$2:$A$4955,$A716,ObservedSpeciesData!$D$2:$D$4955,$D716)),AVERAGEIFS(ObservedSpeciesData!T$2:T$4955,ObservedSpeciesData!$A$2:$A$4955,$A716,ObservedSpeciesData!$D$2:$D$4955,$D716),"")</f>
        <v/>
      </c>
      <c r="U716" s="24" t="str">
        <f>IF(ISNUMBER(AVERAGEIFS(ObservedSpeciesData!U$2:U$4955,ObservedSpeciesData!$A$2:$A$4955,$A716,ObservedSpeciesData!$C$2:$C$4955,$C716,ObservedSpeciesData!$D$2:$D$4955,$D716)),AVERAGEIFS(ObservedSpeciesData!U$2:U$4955,ObservedSpeciesData!$A$2:$A$4955,$A716,ObservedSpeciesData!$C$2:$C$4955,$C716,ObservedSpeciesData!$D$2:$D$4955,$D716),"")</f>
        <v/>
      </c>
      <c r="V716" s="23">
        <f>IF(ISNUMBER(AVERAGEIFS(ObservedSpeciesData!V$2:V$4955,ObservedSpeciesData!$A$2:$A$4955,$A716,ObservedSpeciesData!$D$2:$D$4955,$D716)),AVERAGEIFS(ObservedSpeciesData!V$2:V$4955,ObservedSpeciesData!$A$2:$A$4955,$A716,ObservedSpeciesData!$D$2:$D$4955,$D716),"")</f>
        <v>19.440286040306091</v>
      </c>
      <c r="W716" s="23">
        <f>IF(ISNUMBER(AVERAGEIFS(ObservedSpeciesData!W$2:W$4955,ObservedSpeciesData!$A$2:$A$4955,$A716,ObservedSpeciesData!$D$2:$D$4955,$D716)),AVERAGEIFS(ObservedSpeciesData!W$2:W$4955,ObservedSpeciesData!$A$2:$A$4955,$A716,ObservedSpeciesData!$D$2:$D$4955,$D716),"")</f>
        <v>27.763484954833984</v>
      </c>
      <c r="X716" s="23">
        <f>IF(ISNUMBER(AVERAGEIFS(ObservedSpeciesData!X$2:X$4955,ObservedSpeciesData!$A$2:$A$4955,$A716,ObservedSpeciesData!$D$2:$D$4955,$D716)),AVERAGEIFS(ObservedSpeciesData!X$2:X$4955,ObservedSpeciesData!$A$2:$A$4955,$A716,ObservedSpeciesData!$D$2:$D$4955,$D716),"")</f>
        <v>82.455099105834961</v>
      </c>
      <c r="Y716" s="23">
        <f>IF(ISNUMBER(AVERAGEIFS(ObservedSpeciesData!Y$2:Y$4955,ObservedSpeciesData!$A$2:$A$4955,$A716,ObservedSpeciesData!$D$2:$D$4955,$D716)),AVERAGEIFS(ObservedSpeciesData!Y$2:Y$4955,ObservedSpeciesData!$A$2:$A$4955,$A716,ObservedSpeciesData!$D$2:$D$4955,$D716),"")</f>
        <v>35.979099273681641</v>
      </c>
      <c r="Z716" s="23">
        <f>IF(ISNUMBER(AVERAGEIFS(ObservedSpeciesData!Z$2:Z$4955,ObservedSpeciesData!$A$2:$A$4955,$A716,ObservedSpeciesData!$D$2:$D$4955,$D716)),AVERAGEIFS(ObservedSpeciesData!Z$2:Z$4955,ObservedSpeciesData!$A$2:$A$4955,$A716,ObservedSpeciesData!$D$2:$D$4955,$D716),"")</f>
        <v>92.180016040802002</v>
      </c>
      <c r="AA716" s="23">
        <f>IF(ISNUMBER(AVERAGEIFS(ObservedSpeciesData!AA$2:AA$4955,ObservedSpeciesData!$A$2:$A$4955,$A716,ObservedSpeciesData!$D$2:$D$4955,$D716)),AVERAGEIFS(ObservedSpeciesData!AA$2:AA$4955,ObservedSpeciesData!$A$2:$A$4955,$A716,ObservedSpeciesData!$D$2:$D$4955,$D716),"")</f>
        <v>15.477587997913361</v>
      </c>
      <c r="AB716" s="24">
        <f>IF(ISNUMBER(AVERAGEIFS(ObservedSpeciesData!AB$2:AB$4955,ObservedSpeciesData!$A$2:$A$4955,$A716,ObservedSpeciesData!$D$2:$D$4955,$D716)),AVERAGEIFS(ObservedSpeciesData!AB$2:AB$4955,ObservedSpeciesData!$A$2:$A$4955,$A716,ObservedSpeciesData!$D$2:$D$4955,$D716),"")</f>
        <v>2.476414079666138E-2</v>
      </c>
      <c r="AC716" s="24">
        <f>IF(ISNUMBER(AVERAGEIFS(ObservedSpeciesData!AC$2:AC$4955,ObservedSpeciesData!$A$2:$A$4955,$A716,ObservedSpeciesData!$D$2:$D$4955,$D716)),AVERAGEIFS(ObservedSpeciesData!AC$2:AC$4955,ObservedSpeciesData!$A$2:$A$4955,$A716,ObservedSpeciesData!$D$2:$D$4955,$D716),"")</f>
        <v>2.476414079666138E-2</v>
      </c>
      <c r="AD716" s="23">
        <f>IF(ISNUMBER(AVERAGEIFS(ObservedSpeciesData!AD$2:AD$4955,ObservedSpeciesData!$A$2:$A$4955,$A716,ObservedSpeciesData!$D$2:$D$4955,$D716)),AVERAGEIFS(ObservedSpeciesData!AD$2:AD$4955,ObservedSpeciesData!$A$2:$A$4955,$A716,ObservedSpeciesData!$D$2:$D$4955,$D716),"")</f>
        <v>13.192815856933596</v>
      </c>
      <c r="AE716" s="24">
        <f>IF(ISNUMBER(AVERAGEIFS(ObservedSpeciesData!AE$2:AE$4955,ObservedSpeciesData!$A$2:$A$4955,$A716,ObservedSpeciesData!$D$2:$D$4955,$D716)),AVERAGEIFS(ObservedSpeciesData!AE$2:AE$4955,ObservedSpeciesData!$A$2:$A$4955,$A716,ObservedSpeciesData!$D$2:$D$4955,$D716),"")</f>
        <v>24.367047197717763</v>
      </c>
      <c r="AF716" s="23"/>
      <c r="AG716" s="24"/>
      <c r="AH716" s="23">
        <f>IF(ISNUMBER(AVERAGEIFS(ObservedSpeciesData!AH$2:AH$4955,ObservedSpeciesData!$A$2:$A$4955,$A716,ObservedSpeciesData!$D$2:$D$4955,$D716)),AVERAGEIFS(ObservedSpeciesData!AH$2:AH$4955,ObservedSpeciesData!$A$2:$A$4955,$A716,ObservedSpeciesData!$D$2:$D$4955,$D716),"")</f>
        <v>0.44237500000000007</v>
      </c>
      <c r="AI716" s="23">
        <f>IF(ISNUMBER(AVERAGEIFS(ObservedSpeciesData!AI$2:AI$4955,ObservedSpeciesData!$A$2:$A$4955,$A716,ObservedSpeciesData!$C$2:$C$4955,$C716,ObservedSpeciesData!$D$2:$D$4955,$D716)),AVERAGEIFS(ObservedSpeciesData!AI$2:AI$4955,ObservedSpeciesData!$A$2:$A$4955,$A716,ObservedSpeciesData!$C$2:$C$4955,$C716,ObservedSpeciesData!$D$2:$D$4955,$D716),"")</f>
        <v>0.46900000000000003</v>
      </c>
      <c r="AJ716" s="2">
        <f>COUNTIFS(ObservedSpeciesData!$A$2:$A$828,$A716,ObservedSpeciesData!$D$2:$D$828,$D716)</f>
        <v>0</v>
      </c>
      <c r="AK716" s="2">
        <f t="shared" si="11"/>
        <v>15</v>
      </c>
    </row>
    <row r="717" spans="1:37" x14ac:dyDescent="0.25">
      <c r="A717" s="14" t="s">
        <v>103</v>
      </c>
      <c r="B717" t="s">
        <v>98</v>
      </c>
      <c r="C717" t="s">
        <v>97</v>
      </c>
      <c r="D717" s="13">
        <v>42249</v>
      </c>
      <c r="E717">
        <v>1</v>
      </c>
      <c r="F717">
        <v>50</v>
      </c>
      <c r="G717" s="2" t="s">
        <v>87</v>
      </c>
      <c r="H717" s="2" t="s">
        <v>10</v>
      </c>
      <c r="I717">
        <v>1</v>
      </c>
      <c r="J717" s="2" t="s">
        <v>77</v>
      </c>
      <c r="K717" s="2">
        <f>IF(ISNUMBER(AVERAGEIFS(ObservedSpeciesData!K$2:K$4955,ObservedSpeciesData!$A$2:$A$4955,$A717,ObservedSpeciesData!$D$2:$D$4955,$D717)),AVERAGEIFS(ObservedSpeciesData!K$2:K$4955,ObservedSpeciesData!$A$2:$A$4955,$A717,ObservedSpeciesData!$D$2:$D$4955,$D717),"")</f>
        <v>45</v>
      </c>
      <c r="L717" s="26" t="str">
        <f>IF(ISNUMBER(AVERAGEIFS(ObservedSpeciesData!L$2:L$4955,ObservedSpeciesData!$A$2:$A$4955,$A717,ObservedSpeciesData!$D$2:$D$4955,$D717)),AVERAGEIFS(ObservedSpeciesData!L$2:L$4955,ObservedSpeciesData!$A$2:$A$4955,$A717,ObservedSpeciesData!$D$2:$D$4955,$D717),"")</f>
        <v/>
      </c>
      <c r="M717" s="23" t="str">
        <f>IF(ISNUMBER(AVERAGEIFS(ObservedSpeciesData!M$2:M$4955,ObservedSpeciesData!$A$2:$A$4955,$A717,ObservedSpeciesData!$D$2:$D$4955,$D717)),AVERAGEIFS(ObservedSpeciesData!M$2:M$4955,ObservedSpeciesData!$A$2:$A$4955,$A717,ObservedSpeciesData!$D$2:$D$4955,$D717),"")</f>
        <v/>
      </c>
      <c r="N717" s="23">
        <f>IF(ISNUMBER(AVERAGEIFS(ObservedSpeciesData!N$2:N$4955,ObservedSpeciesData!$A$2:$A$4955,$A717,ObservedSpeciesData!$D$2:$D$4955,$D717)),AVERAGEIFS(ObservedSpeciesData!N$2:N$4955,ObservedSpeciesData!$A$2:$A$4955,$A717,ObservedSpeciesData!$D$2:$D$4955,$D717),"")</f>
        <v>213.59890305188347</v>
      </c>
      <c r="O717" s="23">
        <f>IF(ISNUMBER(AVERAGEIFS(ObservedSpeciesData!O$2:O$4955,ObservedSpeciesData!$A$2:$A$4955,$A717,ObservedSpeciesData!$D$2:$D$4955,$D717)),AVERAGEIFS(ObservedSpeciesData!O$2:O$4955,ObservedSpeciesData!$A$2:$A$4955,$A717,ObservedSpeciesData!$D$2:$D$4955,$D717),"")</f>
        <v>21.359890305188351</v>
      </c>
      <c r="P717" s="23">
        <f>IF(ISNUMBER(AVERAGEIFS(ObservedSpeciesData!P$2:P$4955,ObservedSpeciesData!$A$2:$A$4955,$A717,ObservedSpeciesData!$C$2:$C$4955,$C717,ObservedSpeciesData!$D$2:$D$4955,$D717)),AVERAGEIFS(ObservedSpeciesData!P$2:P$4955,ObservedSpeciesData!$A$2:$A$4955,$A717,ObservedSpeciesData!$C$2:$C$4955,$C717,ObservedSpeciesData!$D$2:$D$4955,$D717),"")</f>
        <v>23.000997989122212</v>
      </c>
      <c r="Q717" s="23"/>
      <c r="R717" s="25" t="str">
        <f>IF(ISNUMBER(AVERAGEIFS(ObservedSpeciesData!R$2:R$4955,ObservedSpeciesData!$A$2:$A$4955,$A717,ObservedSpeciesData!$D$2:$D$4955,$D717)),AVERAGEIFS(ObservedSpeciesData!R$2:R$4955,ObservedSpeciesData!$A$2:$A$4955,$A717,ObservedSpeciesData!$D$2:$D$4955,$D717),"")</f>
        <v/>
      </c>
      <c r="S717" s="25" t="str">
        <f>IF(ISNUMBER(AVERAGEIFS(ObservedSpeciesData!S$2:S$4955,ObservedSpeciesData!$A$2:$A$4955,$A717,ObservedSpeciesData!$D$2:$D$4955,$D717)),AVERAGEIFS(ObservedSpeciesData!S$2:S$4955,ObservedSpeciesData!$A$2:$A$4955,$A717,ObservedSpeciesData!$D$2:$D$4955,$D717),"")</f>
        <v/>
      </c>
      <c r="T717" s="23" t="str">
        <f>IF(ISNUMBER(AVERAGEIFS(ObservedSpeciesData!T$2:T$4955,ObservedSpeciesData!$A$2:$A$4955,$A717,ObservedSpeciesData!$D$2:$D$4955,$D717)),AVERAGEIFS(ObservedSpeciesData!T$2:T$4955,ObservedSpeciesData!$A$2:$A$4955,$A717,ObservedSpeciesData!$D$2:$D$4955,$D717),"")</f>
        <v/>
      </c>
      <c r="U717" s="24" t="str">
        <f>IF(ISNUMBER(AVERAGEIFS(ObservedSpeciesData!U$2:U$4955,ObservedSpeciesData!$A$2:$A$4955,$A717,ObservedSpeciesData!$C$2:$C$4955,$C717,ObservedSpeciesData!$D$2:$D$4955,$D717)),AVERAGEIFS(ObservedSpeciesData!U$2:U$4955,ObservedSpeciesData!$A$2:$A$4955,$A717,ObservedSpeciesData!$C$2:$C$4955,$C717,ObservedSpeciesData!$D$2:$D$4955,$D717),"")</f>
        <v/>
      </c>
      <c r="V717" s="23">
        <f>IF(ISNUMBER(AVERAGEIFS(ObservedSpeciesData!V$2:V$4955,ObservedSpeciesData!$A$2:$A$4955,$A717,ObservedSpeciesData!$D$2:$D$4955,$D717)),AVERAGEIFS(ObservedSpeciesData!V$2:V$4955,ObservedSpeciesData!$A$2:$A$4955,$A717,ObservedSpeciesData!$D$2:$D$4955,$D717),"")</f>
        <v>18.971516013145447</v>
      </c>
      <c r="W717" s="23">
        <f>IF(ISNUMBER(AVERAGEIFS(ObservedSpeciesData!W$2:W$4955,ObservedSpeciesData!$A$2:$A$4955,$A717,ObservedSpeciesData!$D$2:$D$4955,$D717)),AVERAGEIFS(ObservedSpeciesData!W$2:W$4955,ObservedSpeciesData!$A$2:$A$4955,$A717,ObservedSpeciesData!$D$2:$D$4955,$D717),"")</f>
        <v>28.416663408279419</v>
      </c>
      <c r="X717" s="23">
        <f>IF(ISNUMBER(AVERAGEIFS(ObservedSpeciesData!X$2:X$4955,ObservedSpeciesData!$A$2:$A$4955,$A717,ObservedSpeciesData!$D$2:$D$4955,$D717)),AVERAGEIFS(ObservedSpeciesData!X$2:X$4955,ObservedSpeciesData!$A$2:$A$4955,$A717,ObservedSpeciesData!$D$2:$D$4955,$D717),"")</f>
        <v>83.010910034179688</v>
      </c>
      <c r="Y717" s="23">
        <f>IF(ISNUMBER(AVERAGEIFS(ObservedSpeciesData!Y$2:Y$4955,ObservedSpeciesData!$A$2:$A$4955,$A717,ObservedSpeciesData!$D$2:$D$4955,$D717)),AVERAGEIFS(ObservedSpeciesData!Y$2:Y$4955,ObservedSpeciesData!$A$2:$A$4955,$A717,ObservedSpeciesData!$D$2:$D$4955,$D717),"")</f>
        <v>35.187576055526733</v>
      </c>
      <c r="Z717" s="23">
        <f>IF(ISNUMBER(AVERAGEIFS(ObservedSpeciesData!Z$2:Z$4955,ObservedSpeciesData!$A$2:$A$4955,$A717,ObservedSpeciesData!$D$2:$D$4955,$D717)),AVERAGEIFS(ObservedSpeciesData!Z$2:Z$4955,ObservedSpeciesData!$A$2:$A$4955,$A717,ObservedSpeciesData!$D$2:$D$4955,$D717),"")</f>
        <v>92.227699279785156</v>
      </c>
      <c r="AA717" s="23">
        <f>IF(ISNUMBER(AVERAGEIFS(ObservedSpeciesData!AA$2:AA$4955,ObservedSpeciesData!$A$2:$A$4955,$A717,ObservedSpeciesData!$D$2:$D$4955,$D717)),AVERAGEIFS(ObservedSpeciesData!AA$2:AA$4955,ObservedSpeciesData!$A$2:$A$4955,$A717,ObservedSpeciesData!$D$2:$D$4955,$D717),"")</f>
        <v>15.591474652290344</v>
      </c>
      <c r="AB717" s="24">
        <f>IF(ISNUMBER(AVERAGEIFS(ObservedSpeciesData!AB$2:AB$4955,ObservedSpeciesData!$A$2:$A$4955,$A717,ObservedSpeciesData!$D$2:$D$4955,$D717)),AVERAGEIFS(ObservedSpeciesData!AB$2:AB$4955,ObservedSpeciesData!$A$2:$A$4955,$A717,ObservedSpeciesData!$D$2:$D$4955,$D717),"")</f>
        <v>2.4946359443664551E-2</v>
      </c>
      <c r="AC717" s="24">
        <f>IF(ISNUMBER(AVERAGEIFS(ObservedSpeciesData!AC$2:AC$4955,ObservedSpeciesData!$A$2:$A$4955,$A717,ObservedSpeciesData!$D$2:$D$4955,$D717)),AVERAGEIFS(ObservedSpeciesData!AC$2:AC$4955,ObservedSpeciesData!$A$2:$A$4955,$A717,ObservedSpeciesData!$D$2:$D$4955,$D717),"")</f>
        <v>2.4946359443664551E-2</v>
      </c>
      <c r="AD717" s="23">
        <f>IF(ISNUMBER(AVERAGEIFS(ObservedSpeciesData!AD$2:AD$4955,ObservedSpeciesData!$A$2:$A$4955,$A717,ObservedSpeciesData!$D$2:$D$4955,$D717)),AVERAGEIFS(ObservedSpeciesData!AD$2:AD$4955,ObservedSpeciesData!$A$2:$A$4955,$A717,ObservedSpeciesData!$D$2:$D$4955,$D717),"")</f>
        <v>13.28174560546875</v>
      </c>
      <c r="AE717" s="24">
        <f>IF(ISNUMBER(AVERAGEIFS(ObservedSpeciesData!AE$2:AE$4955,ObservedSpeciesData!$A$2:$A$4955,$A717,ObservedSpeciesData!$D$2:$D$4955,$D717)),AVERAGEIFS(ObservedSpeciesData!AE$2:AE$4955,ObservedSpeciesData!$A$2:$A$4955,$A717,ObservedSpeciesData!$D$2:$D$4955,$D717),"")</f>
        <v>23.579608551574445</v>
      </c>
      <c r="AF717" s="23"/>
      <c r="AG717" s="24"/>
      <c r="AH717" s="23">
        <f>IF(ISNUMBER(AVERAGEIFS(ObservedSpeciesData!AH$2:AH$4955,ObservedSpeciesData!$A$2:$A$4955,$A717,ObservedSpeciesData!$D$2:$D$4955,$D717)),AVERAGEIFS(ObservedSpeciesData!AH$2:AH$4955,ObservedSpeciesData!$A$2:$A$4955,$A717,ObservedSpeciesData!$D$2:$D$4955,$D717),"")</f>
        <v>0.53825000000000012</v>
      </c>
      <c r="AI717" s="23">
        <f>IF(ISNUMBER(AVERAGEIFS(ObservedSpeciesData!AI$2:AI$4955,ObservedSpeciesData!$A$2:$A$4955,$A717,ObservedSpeciesData!$C$2:$C$4955,$C717,ObservedSpeciesData!$D$2:$D$4955,$D717)),AVERAGEIFS(ObservedSpeciesData!AI$2:AI$4955,ObservedSpeciesData!$A$2:$A$4955,$A717,ObservedSpeciesData!$C$2:$C$4955,$C717,ObservedSpeciesData!$D$2:$D$4955,$D717),"")</f>
        <v>0.57924999999999993</v>
      </c>
      <c r="AJ717" s="2">
        <f>COUNTIFS(ObservedSpeciesData!$A$2:$A$828,$A717,ObservedSpeciesData!$D$2:$D$828,$D717)</f>
        <v>0</v>
      </c>
      <c r="AK717" s="2">
        <f t="shared" si="11"/>
        <v>15</v>
      </c>
    </row>
    <row r="718" spans="1:37" x14ac:dyDescent="0.25">
      <c r="A718" s="14" t="s">
        <v>102</v>
      </c>
      <c r="B718" t="s">
        <v>98</v>
      </c>
      <c r="C718" t="s">
        <v>97</v>
      </c>
      <c r="D718" s="13">
        <v>42249</v>
      </c>
      <c r="E718">
        <v>1</v>
      </c>
      <c r="F718">
        <v>100</v>
      </c>
      <c r="G718" s="2" t="s">
        <v>87</v>
      </c>
      <c r="H718" s="2" t="s">
        <v>10</v>
      </c>
      <c r="I718">
        <v>1</v>
      </c>
      <c r="J718" s="2" t="s">
        <v>77</v>
      </c>
      <c r="K718" s="2">
        <f>IF(ISNUMBER(AVERAGEIFS(ObservedSpeciesData!K$2:K$4955,ObservedSpeciesData!$A$2:$A$4955,$A718,ObservedSpeciesData!$D$2:$D$4955,$D718)),AVERAGEIFS(ObservedSpeciesData!K$2:K$4955,ObservedSpeciesData!$A$2:$A$4955,$A718,ObservedSpeciesData!$D$2:$D$4955,$D718),"")</f>
        <v>90</v>
      </c>
      <c r="L718" s="26" t="str">
        <f>IF(ISNUMBER(AVERAGEIFS(ObservedSpeciesData!L$2:L$4955,ObservedSpeciesData!$A$2:$A$4955,$A718,ObservedSpeciesData!$D$2:$D$4955,$D718)),AVERAGEIFS(ObservedSpeciesData!L$2:L$4955,ObservedSpeciesData!$A$2:$A$4955,$A718,ObservedSpeciesData!$D$2:$D$4955,$D718),"")</f>
        <v/>
      </c>
      <c r="M718" s="23" t="str">
        <f>IF(ISNUMBER(AVERAGEIFS(ObservedSpeciesData!M$2:M$4955,ObservedSpeciesData!$A$2:$A$4955,$A718,ObservedSpeciesData!$D$2:$D$4955,$D718)),AVERAGEIFS(ObservedSpeciesData!M$2:M$4955,ObservedSpeciesData!$A$2:$A$4955,$A718,ObservedSpeciesData!$D$2:$D$4955,$D718),"")</f>
        <v/>
      </c>
      <c r="N718" s="23">
        <f>IF(ISNUMBER(AVERAGEIFS(ObservedSpeciesData!N$2:N$4955,ObservedSpeciesData!$A$2:$A$4955,$A718,ObservedSpeciesData!$D$2:$D$4955,$D718)),AVERAGEIFS(ObservedSpeciesData!N$2:N$4955,ObservedSpeciesData!$A$2:$A$4955,$A718,ObservedSpeciesData!$D$2:$D$4955,$D718),"")</f>
        <v>223.17203742818259</v>
      </c>
      <c r="O718" s="23">
        <f>IF(ISNUMBER(AVERAGEIFS(ObservedSpeciesData!O$2:O$4955,ObservedSpeciesData!$A$2:$A$4955,$A718,ObservedSpeciesData!$D$2:$D$4955,$D718)),AVERAGEIFS(ObservedSpeciesData!O$2:O$4955,ObservedSpeciesData!$A$2:$A$4955,$A718,ObservedSpeciesData!$D$2:$D$4955,$D718),"")</f>
        <v>22.317203742818261</v>
      </c>
      <c r="P718" s="23">
        <f>IF(ISNUMBER(AVERAGEIFS(ObservedSpeciesData!P$2:P$4955,ObservedSpeciesData!$A$2:$A$4955,$A718,ObservedSpeciesData!$C$2:$C$4955,$C718,ObservedSpeciesData!$D$2:$D$4955,$D718)),AVERAGEIFS(ObservedSpeciesData!P$2:P$4955,ObservedSpeciesData!$A$2:$A$4955,$A718,ObservedSpeciesData!$C$2:$C$4955,$C718,ObservedSpeciesData!$D$2:$D$4955,$D718),"")</f>
        <v>26.606904937176687</v>
      </c>
      <c r="Q718" s="23"/>
      <c r="R718" s="25" t="str">
        <f>IF(ISNUMBER(AVERAGEIFS(ObservedSpeciesData!R$2:R$4955,ObservedSpeciesData!$A$2:$A$4955,$A718,ObservedSpeciesData!$D$2:$D$4955,$D718)),AVERAGEIFS(ObservedSpeciesData!R$2:R$4955,ObservedSpeciesData!$A$2:$A$4955,$A718,ObservedSpeciesData!$D$2:$D$4955,$D718),"")</f>
        <v/>
      </c>
      <c r="S718" s="25" t="str">
        <f>IF(ISNUMBER(AVERAGEIFS(ObservedSpeciesData!S$2:S$4955,ObservedSpeciesData!$A$2:$A$4955,$A718,ObservedSpeciesData!$D$2:$D$4955,$D718)),AVERAGEIFS(ObservedSpeciesData!S$2:S$4955,ObservedSpeciesData!$A$2:$A$4955,$A718,ObservedSpeciesData!$D$2:$D$4955,$D718),"")</f>
        <v/>
      </c>
      <c r="T718" s="23" t="str">
        <f>IF(ISNUMBER(AVERAGEIFS(ObservedSpeciesData!T$2:T$4955,ObservedSpeciesData!$A$2:$A$4955,$A718,ObservedSpeciesData!$D$2:$D$4955,$D718)),AVERAGEIFS(ObservedSpeciesData!T$2:T$4955,ObservedSpeciesData!$A$2:$A$4955,$A718,ObservedSpeciesData!$D$2:$D$4955,$D718),"")</f>
        <v/>
      </c>
      <c r="U718" s="24" t="str">
        <f>IF(ISNUMBER(AVERAGEIFS(ObservedSpeciesData!U$2:U$4955,ObservedSpeciesData!$A$2:$A$4955,$A718,ObservedSpeciesData!$C$2:$C$4955,$C718,ObservedSpeciesData!$D$2:$D$4955,$D718)),AVERAGEIFS(ObservedSpeciesData!U$2:U$4955,ObservedSpeciesData!$A$2:$A$4955,$A718,ObservedSpeciesData!$C$2:$C$4955,$C718,ObservedSpeciesData!$D$2:$D$4955,$D718),"")</f>
        <v/>
      </c>
      <c r="V718" s="23">
        <f>IF(ISNUMBER(AVERAGEIFS(ObservedSpeciesData!V$2:V$4955,ObservedSpeciesData!$A$2:$A$4955,$A718,ObservedSpeciesData!$D$2:$D$4955,$D718)),AVERAGEIFS(ObservedSpeciesData!V$2:V$4955,ObservedSpeciesData!$A$2:$A$4955,$A718,ObservedSpeciesData!$D$2:$D$4955,$D718),"")</f>
        <v>19.339638113975525</v>
      </c>
      <c r="W718" s="23">
        <f>IF(ISNUMBER(AVERAGEIFS(ObservedSpeciesData!W$2:W$4955,ObservedSpeciesData!$A$2:$A$4955,$A718,ObservedSpeciesData!$D$2:$D$4955,$D718)),AVERAGEIFS(ObservedSpeciesData!W$2:W$4955,ObservedSpeciesData!$A$2:$A$4955,$A718,ObservedSpeciesData!$D$2:$D$4955,$D718),"")</f>
        <v>28.631117224693298</v>
      </c>
      <c r="X718" s="23">
        <f>IF(ISNUMBER(AVERAGEIFS(ObservedSpeciesData!X$2:X$4955,ObservedSpeciesData!$A$2:$A$4955,$A718,ObservedSpeciesData!$D$2:$D$4955,$D718)),AVERAGEIFS(ObservedSpeciesData!X$2:X$4955,ObservedSpeciesData!$A$2:$A$4955,$A718,ObservedSpeciesData!$D$2:$D$4955,$D718),"")</f>
        <v>82.998947143554688</v>
      </c>
      <c r="Y718" s="23">
        <f>IF(ISNUMBER(AVERAGEIFS(ObservedSpeciesData!Y$2:Y$4955,ObservedSpeciesData!$A$2:$A$4955,$A718,ObservedSpeciesData!$D$2:$D$4955,$D718)),AVERAGEIFS(ObservedSpeciesData!Y$2:Y$4955,ObservedSpeciesData!$A$2:$A$4955,$A718,ObservedSpeciesData!$D$2:$D$4955,$D718),"")</f>
        <v>36.068585872650146</v>
      </c>
      <c r="Z718" s="23">
        <f>IF(ISNUMBER(AVERAGEIFS(ObservedSpeciesData!Z$2:Z$4955,ObservedSpeciesData!$A$2:$A$4955,$A718,ObservedSpeciesData!$D$2:$D$4955,$D718)),AVERAGEIFS(ObservedSpeciesData!Z$2:Z$4955,ObservedSpeciesData!$A$2:$A$4955,$A718,ObservedSpeciesData!$D$2:$D$4955,$D718),"")</f>
        <v>92.427424907684326</v>
      </c>
      <c r="AA718" s="23">
        <f>IF(ISNUMBER(AVERAGEIFS(ObservedSpeciesData!AA$2:AA$4955,ObservedSpeciesData!$A$2:$A$4955,$A718,ObservedSpeciesData!$D$2:$D$4955,$D718)),AVERAGEIFS(ObservedSpeciesData!AA$2:AA$4955,ObservedSpeciesData!$A$2:$A$4955,$A718,ObservedSpeciesData!$D$2:$D$4955,$D718),"")</f>
        <v>15.058321893215179</v>
      </c>
      <c r="AB718" s="24">
        <f>IF(ISNUMBER(AVERAGEIFS(ObservedSpeciesData!AB$2:AB$4955,ObservedSpeciesData!$A$2:$A$4955,$A718,ObservedSpeciesData!$D$2:$D$4955,$D718)),AVERAGEIFS(ObservedSpeciesData!AB$2:AB$4955,ObservedSpeciesData!$A$2:$A$4955,$A718,ObservedSpeciesData!$D$2:$D$4955,$D718),"")</f>
        <v>2.4093315029144288E-2</v>
      </c>
      <c r="AC718" s="24">
        <f>IF(ISNUMBER(AVERAGEIFS(ObservedSpeciesData!AC$2:AC$4955,ObservedSpeciesData!$A$2:$A$4955,$A718,ObservedSpeciesData!$D$2:$D$4955,$D718)),AVERAGEIFS(ObservedSpeciesData!AC$2:AC$4955,ObservedSpeciesData!$A$2:$A$4955,$A718,ObservedSpeciesData!$D$2:$D$4955,$D718),"")</f>
        <v>2.4093315029144288E-2</v>
      </c>
      <c r="AD718" s="23">
        <f>IF(ISNUMBER(AVERAGEIFS(ObservedSpeciesData!AD$2:AD$4955,ObservedSpeciesData!$A$2:$A$4955,$A718,ObservedSpeciesData!$D$2:$D$4955,$D718)),AVERAGEIFS(ObservedSpeciesData!AD$2:AD$4955,ObservedSpeciesData!$A$2:$A$4955,$A718,ObservedSpeciesData!$D$2:$D$4955,$D718),"")</f>
        <v>13.279831542968751</v>
      </c>
      <c r="AE718" s="24">
        <f>IF(ISNUMBER(AVERAGEIFS(ObservedSpeciesData!AE$2:AE$4955,ObservedSpeciesData!$A$2:$A$4955,$A718,ObservedSpeciesData!$D$2:$D$4955,$D718)),AVERAGEIFS(ObservedSpeciesData!AE$2:AE$4955,ObservedSpeciesData!$A$2:$A$4955,$A718,ObservedSpeciesData!$D$2:$D$4955,$D718),"")</f>
        <v>24.042324274532511</v>
      </c>
      <c r="AF718" s="23"/>
      <c r="AG718" s="24"/>
      <c r="AH718" s="23">
        <f>IF(ISNUMBER(AVERAGEIFS(ObservedSpeciesData!AH$2:AH$4955,ObservedSpeciesData!$A$2:$A$4955,$A718,ObservedSpeciesData!$D$2:$D$4955,$D718)),AVERAGEIFS(ObservedSpeciesData!AH$2:AH$4955,ObservedSpeciesData!$A$2:$A$4955,$A718,ObservedSpeciesData!$D$2:$D$4955,$D718),"")</f>
        <v>0.53462500000000002</v>
      </c>
      <c r="AI718" s="23">
        <f>IF(ISNUMBER(AVERAGEIFS(ObservedSpeciesData!AI$2:AI$4955,ObservedSpeciesData!$A$2:$A$4955,$A718,ObservedSpeciesData!$C$2:$C$4955,$C718,ObservedSpeciesData!$D$2:$D$4955,$D718)),AVERAGEIFS(ObservedSpeciesData!AI$2:AI$4955,ObservedSpeciesData!$A$2:$A$4955,$A718,ObservedSpeciesData!$C$2:$C$4955,$C718,ObservedSpeciesData!$D$2:$D$4955,$D718),"")</f>
        <v>0.63775000000000004</v>
      </c>
      <c r="AJ718" s="2">
        <f>COUNTIFS(ObservedSpeciesData!$A$2:$A$828,$A718,ObservedSpeciesData!$D$2:$D$828,$D718)</f>
        <v>0</v>
      </c>
      <c r="AK718" s="2">
        <f t="shared" si="11"/>
        <v>15</v>
      </c>
    </row>
    <row r="719" spans="1:37" x14ac:dyDescent="0.25">
      <c r="A719" s="14" t="s">
        <v>101</v>
      </c>
      <c r="B719" t="s">
        <v>98</v>
      </c>
      <c r="C719" t="s">
        <v>97</v>
      </c>
      <c r="D719" s="13">
        <v>42249</v>
      </c>
      <c r="E719">
        <v>1</v>
      </c>
      <c r="F719">
        <v>200</v>
      </c>
      <c r="G719" s="2" t="s">
        <v>87</v>
      </c>
      <c r="H719" s="2" t="s">
        <v>10</v>
      </c>
      <c r="I719">
        <v>1</v>
      </c>
      <c r="J719" s="2" t="s">
        <v>77</v>
      </c>
      <c r="K719" s="2">
        <f>IF(ISNUMBER(AVERAGEIFS(ObservedSpeciesData!K$2:K$4955,ObservedSpeciesData!$A$2:$A$4955,$A719,ObservedSpeciesData!$D$2:$D$4955,$D719)),AVERAGEIFS(ObservedSpeciesData!K$2:K$4955,ObservedSpeciesData!$A$2:$A$4955,$A719,ObservedSpeciesData!$D$2:$D$4955,$D719),"")</f>
        <v>180</v>
      </c>
      <c r="L719" s="26" t="str">
        <f>IF(ISNUMBER(AVERAGEIFS(ObservedSpeciesData!L$2:L$4955,ObservedSpeciesData!$A$2:$A$4955,$A719,ObservedSpeciesData!$D$2:$D$4955,$D719)),AVERAGEIFS(ObservedSpeciesData!L$2:L$4955,ObservedSpeciesData!$A$2:$A$4955,$A719,ObservedSpeciesData!$D$2:$D$4955,$D719),"")</f>
        <v/>
      </c>
      <c r="M719" s="23" t="str">
        <f>IF(ISNUMBER(AVERAGEIFS(ObservedSpeciesData!M$2:M$4955,ObservedSpeciesData!$A$2:$A$4955,$A719,ObservedSpeciesData!$D$2:$D$4955,$D719)),AVERAGEIFS(ObservedSpeciesData!M$2:M$4955,ObservedSpeciesData!$A$2:$A$4955,$A719,ObservedSpeciesData!$D$2:$D$4955,$D719),"")</f>
        <v/>
      </c>
      <c r="N719" s="23">
        <f>IF(ISNUMBER(AVERAGEIFS(ObservedSpeciesData!N$2:N$4955,ObservedSpeciesData!$A$2:$A$4955,$A719,ObservedSpeciesData!$D$2:$D$4955,$D719)),AVERAGEIFS(ObservedSpeciesData!N$2:N$4955,ObservedSpeciesData!$A$2:$A$4955,$A719,ObservedSpeciesData!$D$2:$D$4955,$D719),"")</f>
        <v>528.59579346572752</v>
      </c>
      <c r="O719" s="23">
        <f>IF(ISNUMBER(AVERAGEIFS(ObservedSpeciesData!O$2:O$4955,ObservedSpeciesData!$A$2:$A$4955,$A719,ObservedSpeciesData!$D$2:$D$4955,$D719)),AVERAGEIFS(ObservedSpeciesData!O$2:O$4955,ObservedSpeciesData!$A$2:$A$4955,$A719,ObservedSpeciesData!$D$2:$D$4955,$D719),"")</f>
        <v>52.859579346572751</v>
      </c>
      <c r="P719" s="23">
        <f>IF(ISNUMBER(AVERAGEIFS(ObservedSpeciesData!P$2:P$4955,ObservedSpeciesData!$A$2:$A$4955,$A719,ObservedSpeciesData!$C$2:$C$4955,$C719,ObservedSpeciesData!$D$2:$D$4955,$D719)),AVERAGEIFS(ObservedSpeciesData!P$2:P$4955,ObservedSpeciesData!$A$2:$A$4955,$A719,ObservedSpeciesData!$C$2:$C$4955,$C719,ObservedSpeciesData!$D$2:$D$4955,$D719),"")</f>
        <v>46.537758247957498</v>
      </c>
      <c r="Q719" s="23"/>
      <c r="R719" s="25" t="str">
        <f>IF(ISNUMBER(AVERAGEIFS(ObservedSpeciesData!R$2:R$4955,ObservedSpeciesData!$A$2:$A$4955,$A719,ObservedSpeciesData!$D$2:$D$4955,$D719)),AVERAGEIFS(ObservedSpeciesData!R$2:R$4955,ObservedSpeciesData!$A$2:$A$4955,$A719,ObservedSpeciesData!$D$2:$D$4955,$D719),"")</f>
        <v/>
      </c>
      <c r="S719" s="25" t="str">
        <f>IF(ISNUMBER(AVERAGEIFS(ObservedSpeciesData!S$2:S$4955,ObservedSpeciesData!$A$2:$A$4955,$A719,ObservedSpeciesData!$D$2:$D$4955,$D719)),AVERAGEIFS(ObservedSpeciesData!S$2:S$4955,ObservedSpeciesData!$A$2:$A$4955,$A719,ObservedSpeciesData!$D$2:$D$4955,$D719),"")</f>
        <v/>
      </c>
      <c r="T719" s="23" t="str">
        <f>IF(ISNUMBER(AVERAGEIFS(ObservedSpeciesData!T$2:T$4955,ObservedSpeciesData!$A$2:$A$4955,$A719,ObservedSpeciesData!$D$2:$D$4955,$D719)),AVERAGEIFS(ObservedSpeciesData!T$2:T$4955,ObservedSpeciesData!$A$2:$A$4955,$A719,ObservedSpeciesData!$D$2:$D$4955,$D719),"")</f>
        <v/>
      </c>
      <c r="U719" s="24" t="str">
        <f>IF(ISNUMBER(AVERAGEIFS(ObservedSpeciesData!U$2:U$4955,ObservedSpeciesData!$A$2:$A$4955,$A719,ObservedSpeciesData!$C$2:$C$4955,$C719,ObservedSpeciesData!$D$2:$D$4955,$D719)),AVERAGEIFS(ObservedSpeciesData!U$2:U$4955,ObservedSpeciesData!$A$2:$A$4955,$A719,ObservedSpeciesData!$C$2:$C$4955,$C719,ObservedSpeciesData!$D$2:$D$4955,$D719),"")</f>
        <v/>
      </c>
      <c r="V719" s="23">
        <f>IF(ISNUMBER(AVERAGEIFS(ObservedSpeciesData!V$2:V$4955,ObservedSpeciesData!$A$2:$A$4955,$A719,ObservedSpeciesData!$D$2:$D$4955,$D719)),AVERAGEIFS(ObservedSpeciesData!V$2:V$4955,ObservedSpeciesData!$A$2:$A$4955,$A719,ObservedSpeciesData!$D$2:$D$4955,$D719),"")</f>
        <v>18.933297872543335</v>
      </c>
      <c r="W719" s="23">
        <f>IF(ISNUMBER(AVERAGEIFS(ObservedSpeciesData!W$2:W$4955,ObservedSpeciesData!$A$2:$A$4955,$A719,ObservedSpeciesData!$D$2:$D$4955,$D719)),AVERAGEIFS(ObservedSpeciesData!W$2:W$4955,ObservedSpeciesData!$A$2:$A$4955,$A719,ObservedSpeciesData!$D$2:$D$4955,$D719),"")</f>
        <v>29.204187512397766</v>
      </c>
      <c r="X719" s="23">
        <f>IF(ISNUMBER(AVERAGEIFS(ObservedSpeciesData!X$2:X$4955,ObservedSpeciesData!$A$2:$A$4955,$A719,ObservedSpeciesData!$D$2:$D$4955,$D719)),AVERAGEIFS(ObservedSpeciesData!X$2:X$4955,ObservedSpeciesData!$A$2:$A$4955,$A719,ObservedSpeciesData!$D$2:$D$4955,$D719),"")</f>
        <v>83.929531574249268</v>
      </c>
      <c r="Y719" s="23">
        <f>IF(ISNUMBER(AVERAGEIFS(ObservedSpeciesData!Y$2:Y$4955,ObservedSpeciesData!$A$2:$A$4955,$A719,ObservedSpeciesData!$D$2:$D$4955,$D719)),AVERAGEIFS(ObservedSpeciesData!Y$2:Y$4955,ObservedSpeciesData!$A$2:$A$4955,$A719,ObservedSpeciesData!$D$2:$D$4955,$D719),"")</f>
        <v>35.547130346298218</v>
      </c>
      <c r="Z719" s="23">
        <f>IF(ISNUMBER(AVERAGEIFS(ObservedSpeciesData!Z$2:Z$4955,ObservedSpeciesData!$A$2:$A$4955,$A719,ObservedSpeciesData!$D$2:$D$4955,$D719)),AVERAGEIFS(ObservedSpeciesData!Z$2:Z$4955,ObservedSpeciesData!$A$2:$A$4955,$A719,ObservedSpeciesData!$D$2:$D$4955,$D719),"")</f>
        <v>92.546653270721436</v>
      </c>
      <c r="AA719" s="23">
        <f>IF(ISNUMBER(AVERAGEIFS(ObservedSpeciesData!AA$2:AA$4955,ObservedSpeciesData!$A$2:$A$4955,$A719,ObservedSpeciesData!$D$2:$D$4955,$D719)),AVERAGEIFS(ObservedSpeciesData!AA$2:AA$4955,ObservedSpeciesData!$A$2:$A$4955,$A719,ObservedSpeciesData!$D$2:$D$4955,$D719),"")</f>
        <v>15.884284317493439</v>
      </c>
      <c r="AB719" s="24">
        <f>IF(ISNUMBER(AVERAGEIFS(ObservedSpeciesData!AB$2:AB$4955,ObservedSpeciesData!$A$2:$A$4955,$A719,ObservedSpeciesData!$D$2:$D$4955,$D719)),AVERAGEIFS(ObservedSpeciesData!AB$2:AB$4955,ObservedSpeciesData!$A$2:$A$4955,$A719,ObservedSpeciesData!$D$2:$D$4955,$D719),"")</f>
        <v>2.5414854907989497E-2</v>
      </c>
      <c r="AC719" s="24">
        <f>IF(ISNUMBER(AVERAGEIFS(ObservedSpeciesData!AC$2:AC$4955,ObservedSpeciesData!$A$2:$A$4955,$A719,ObservedSpeciesData!$D$2:$D$4955,$D719)),AVERAGEIFS(ObservedSpeciesData!AC$2:AC$4955,ObservedSpeciesData!$A$2:$A$4955,$A719,ObservedSpeciesData!$D$2:$D$4955,$D719),"")</f>
        <v>2.5414854907989497E-2</v>
      </c>
      <c r="AD719" s="23">
        <f>IF(ISNUMBER(AVERAGEIFS(ObservedSpeciesData!AD$2:AD$4955,ObservedSpeciesData!$A$2:$A$4955,$A719,ObservedSpeciesData!$D$2:$D$4955,$D719)),AVERAGEIFS(ObservedSpeciesData!AD$2:AD$4955,ObservedSpeciesData!$A$2:$A$4955,$A719,ObservedSpeciesData!$D$2:$D$4955,$D719),"")</f>
        <v>13.428725051879882</v>
      </c>
      <c r="AE719" s="24">
        <f>IF(ISNUMBER(AVERAGEIFS(ObservedSpeciesData!AE$2:AE$4955,ObservedSpeciesData!$A$2:$A$4955,$A719,ObservedSpeciesData!$D$2:$D$4955,$D719)),AVERAGEIFS(ObservedSpeciesData!AE$2:AE$4955,ObservedSpeciesData!$A$2:$A$4955,$A719,ObservedSpeciesData!$D$2:$D$4955,$D719),"")</f>
        <v>22.825100350392326</v>
      </c>
      <c r="AF719" s="23"/>
      <c r="AG719" s="24"/>
      <c r="AH719" s="23">
        <f>IF(ISNUMBER(AVERAGEIFS(ObservedSpeciesData!AH$2:AH$4955,ObservedSpeciesData!$A$2:$A$4955,$A719,ObservedSpeciesData!$D$2:$D$4955,$D719)),AVERAGEIFS(ObservedSpeciesData!AH$2:AH$4955,ObservedSpeciesData!$A$2:$A$4955,$A719,ObservedSpeciesData!$D$2:$D$4955,$D719),"")</f>
        <v>1.3422499999999999</v>
      </c>
      <c r="AI719" s="23">
        <f>IF(ISNUMBER(AVERAGEIFS(ObservedSpeciesData!AI$2:AI$4955,ObservedSpeciesData!$A$2:$A$4955,$A719,ObservedSpeciesData!$C$2:$C$4955,$C719,ObservedSpeciesData!$D$2:$D$4955,$D719)),AVERAGEIFS(ObservedSpeciesData!AI$2:AI$4955,ObservedSpeciesData!$A$2:$A$4955,$A719,ObservedSpeciesData!$C$2:$C$4955,$C719,ObservedSpeciesData!$D$2:$D$4955,$D719),"")</f>
        <v>1.1495</v>
      </c>
      <c r="AJ719" s="2">
        <f>COUNTIFS(ObservedSpeciesData!$A$2:$A$828,$A719,ObservedSpeciesData!$D$2:$D$828,$D719)</f>
        <v>0</v>
      </c>
      <c r="AK719" s="2">
        <f t="shared" si="11"/>
        <v>15</v>
      </c>
    </row>
    <row r="720" spans="1:37" x14ac:dyDescent="0.25">
      <c r="A720" s="14" t="s">
        <v>100</v>
      </c>
      <c r="B720" t="s">
        <v>98</v>
      </c>
      <c r="C720" t="s">
        <v>97</v>
      </c>
      <c r="D720" s="13">
        <v>42249</v>
      </c>
      <c r="E720">
        <v>1</v>
      </c>
      <c r="F720">
        <v>350</v>
      </c>
      <c r="G720" s="2" t="s">
        <v>87</v>
      </c>
      <c r="H720" s="2" t="s">
        <v>10</v>
      </c>
      <c r="I720">
        <v>1</v>
      </c>
      <c r="J720" s="2" t="s">
        <v>77</v>
      </c>
      <c r="K720" s="2">
        <f>IF(ISNUMBER(AVERAGEIFS(ObservedSpeciesData!K$2:K$4955,ObservedSpeciesData!$A$2:$A$4955,$A720,ObservedSpeciesData!$D$2:$D$4955,$D720)),AVERAGEIFS(ObservedSpeciesData!K$2:K$4955,ObservedSpeciesData!$A$2:$A$4955,$A720,ObservedSpeciesData!$D$2:$D$4955,$D720),"")</f>
        <v>350</v>
      </c>
      <c r="L720" s="26" t="str">
        <f>IF(ISNUMBER(AVERAGEIFS(ObservedSpeciesData!L$2:L$4955,ObservedSpeciesData!$A$2:$A$4955,$A720,ObservedSpeciesData!$D$2:$D$4955,$D720)),AVERAGEIFS(ObservedSpeciesData!L$2:L$4955,ObservedSpeciesData!$A$2:$A$4955,$A720,ObservedSpeciesData!$D$2:$D$4955,$D720),"")</f>
        <v/>
      </c>
      <c r="M720" s="23" t="str">
        <f>IF(ISNUMBER(AVERAGEIFS(ObservedSpeciesData!M$2:M$4955,ObservedSpeciesData!$A$2:$A$4955,$A720,ObservedSpeciesData!$D$2:$D$4955,$D720)),AVERAGEIFS(ObservedSpeciesData!M$2:M$4955,ObservedSpeciesData!$A$2:$A$4955,$A720,ObservedSpeciesData!$D$2:$D$4955,$D720),"")</f>
        <v/>
      </c>
      <c r="N720" s="23">
        <f>IF(ISNUMBER(AVERAGEIFS(ObservedSpeciesData!N$2:N$4955,ObservedSpeciesData!$A$2:$A$4955,$A720,ObservedSpeciesData!$D$2:$D$4955,$D720)),AVERAGEIFS(ObservedSpeciesData!N$2:N$4955,ObservedSpeciesData!$A$2:$A$4955,$A720,ObservedSpeciesData!$D$2:$D$4955,$D720),"")</f>
        <v>908.55532202095549</v>
      </c>
      <c r="O720" s="23">
        <f>IF(ISNUMBER(AVERAGEIFS(ObservedSpeciesData!O$2:O$4955,ObservedSpeciesData!$A$2:$A$4955,$A720,ObservedSpeciesData!$D$2:$D$4955,$D720)),AVERAGEIFS(ObservedSpeciesData!O$2:O$4955,ObservedSpeciesData!$A$2:$A$4955,$A720,ObservedSpeciesData!$D$2:$D$4955,$D720),"")</f>
        <v>90.85553220209556</v>
      </c>
      <c r="P720" s="23">
        <f>IF(ISNUMBER(AVERAGEIFS(ObservedSpeciesData!P$2:P$4955,ObservedSpeciesData!$A$2:$A$4955,$A720,ObservedSpeciesData!$C$2:$C$4955,$C720,ObservedSpeciesData!$D$2:$D$4955,$D720)),AVERAGEIFS(ObservedSpeciesData!P$2:P$4955,ObservedSpeciesData!$A$2:$A$4955,$A720,ObservedSpeciesData!$C$2:$C$4955,$C720,ObservedSpeciesData!$D$2:$D$4955,$D720),"")</f>
        <v>106.06573467133633</v>
      </c>
      <c r="Q720" s="23"/>
      <c r="R720" s="25" t="str">
        <f>IF(ISNUMBER(AVERAGEIFS(ObservedSpeciesData!R$2:R$4955,ObservedSpeciesData!$A$2:$A$4955,$A720,ObservedSpeciesData!$D$2:$D$4955,$D720)),AVERAGEIFS(ObservedSpeciesData!R$2:R$4955,ObservedSpeciesData!$A$2:$A$4955,$A720,ObservedSpeciesData!$D$2:$D$4955,$D720),"")</f>
        <v/>
      </c>
      <c r="S720" s="25" t="str">
        <f>IF(ISNUMBER(AVERAGEIFS(ObservedSpeciesData!S$2:S$4955,ObservedSpeciesData!$A$2:$A$4955,$A720,ObservedSpeciesData!$D$2:$D$4955,$D720)),AVERAGEIFS(ObservedSpeciesData!S$2:S$4955,ObservedSpeciesData!$A$2:$A$4955,$A720,ObservedSpeciesData!$D$2:$D$4955,$D720),"")</f>
        <v/>
      </c>
      <c r="T720" s="23" t="str">
        <f>IF(ISNUMBER(AVERAGEIFS(ObservedSpeciesData!T$2:T$4955,ObservedSpeciesData!$A$2:$A$4955,$A720,ObservedSpeciesData!$D$2:$D$4955,$D720)),AVERAGEIFS(ObservedSpeciesData!T$2:T$4955,ObservedSpeciesData!$A$2:$A$4955,$A720,ObservedSpeciesData!$D$2:$D$4955,$D720),"")</f>
        <v/>
      </c>
      <c r="U720" s="24" t="str">
        <f>IF(ISNUMBER(AVERAGEIFS(ObservedSpeciesData!U$2:U$4955,ObservedSpeciesData!$A$2:$A$4955,$A720,ObservedSpeciesData!$C$2:$C$4955,$C720,ObservedSpeciesData!$D$2:$D$4955,$D720)),AVERAGEIFS(ObservedSpeciesData!U$2:U$4955,ObservedSpeciesData!$A$2:$A$4955,$A720,ObservedSpeciesData!$C$2:$C$4955,$C720,ObservedSpeciesData!$D$2:$D$4955,$D720),"")</f>
        <v/>
      </c>
      <c r="V720" s="23">
        <f>IF(ISNUMBER(AVERAGEIFS(ObservedSpeciesData!V$2:V$4955,ObservedSpeciesData!$A$2:$A$4955,$A720,ObservedSpeciesData!$D$2:$D$4955,$D720)),AVERAGEIFS(ObservedSpeciesData!V$2:V$4955,ObservedSpeciesData!$A$2:$A$4955,$A720,ObservedSpeciesData!$D$2:$D$4955,$D720),"")</f>
        <v>19.508326530456543</v>
      </c>
      <c r="W720" s="23">
        <f>IF(ISNUMBER(AVERAGEIFS(ObservedSpeciesData!W$2:W$4955,ObservedSpeciesData!$A$2:$A$4955,$A720,ObservedSpeciesData!$D$2:$D$4955,$D720)),AVERAGEIFS(ObservedSpeciesData!W$2:W$4955,ObservedSpeciesData!$A$2:$A$4955,$A720,ObservedSpeciesData!$D$2:$D$4955,$D720),"")</f>
        <v>27.332744240760803</v>
      </c>
      <c r="X720" s="23">
        <f>IF(ISNUMBER(AVERAGEIFS(ObservedSpeciesData!X$2:X$4955,ObservedSpeciesData!$A$2:$A$4955,$A720,ObservedSpeciesData!$D$2:$D$4955,$D720)),AVERAGEIFS(ObservedSpeciesData!X$2:X$4955,ObservedSpeciesData!$A$2:$A$4955,$A720,ObservedSpeciesData!$D$2:$D$4955,$D720),"")</f>
        <v>82.748130798339844</v>
      </c>
      <c r="Y720" s="23">
        <f>IF(ISNUMBER(AVERAGEIFS(ObservedSpeciesData!Y$2:Y$4955,ObservedSpeciesData!$A$2:$A$4955,$A720,ObservedSpeciesData!$D$2:$D$4955,$D720)),AVERAGEIFS(ObservedSpeciesData!Y$2:Y$4955,ObservedSpeciesData!$A$2:$A$4955,$A720,ObservedSpeciesData!$D$2:$D$4955,$D720),"")</f>
        <v>36.475333690643311</v>
      </c>
      <c r="Z720" s="23">
        <f>IF(ISNUMBER(AVERAGEIFS(ObservedSpeciesData!Z$2:Z$4955,ObservedSpeciesData!$A$2:$A$4955,$A720,ObservedSpeciesData!$D$2:$D$4955,$D720)),AVERAGEIFS(ObservedSpeciesData!Z$2:Z$4955,ObservedSpeciesData!$A$2:$A$4955,$A720,ObservedSpeciesData!$D$2:$D$4955,$D720),"")</f>
        <v>92.219340324401855</v>
      </c>
      <c r="AA720" s="23">
        <f>IF(ISNUMBER(AVERAGEIFS(ObservedSpeciesData!AA$2:AA$4955,ObservedSpeciesData!$A$2:$A$4955,$A720,ObservedSpeciesData!$D$2:$D$4955,$D720)),AVERAGEIFS(ObservedSpeciesData!AA$2:AA$4955,ObservedSpeciesData!$A$2:$A$4955,$A720,ObservedSpeciesData!$D$2:$D$4955,$D720),"")</f>
        <v>16.951147556304932</v>
      </c>
      <c r="AB720" s="24">
        <f>IF(ISNUMBER(AVERAGEIFS(ObservedSpeciesData!AB$2:AB$4955,ObservedSpeciesData!$A$2:$A$4955,$A720,ObservedSpeciesData!$D$2:$D$4955,$D720)),AVERAGEIFS(ObservedSpeciesData!AB$2:AB$4955,ObservedSpeciesData!$A$2:$A$4955,$A720,ObservedSpeciesData!$D$2:$D$4955,$D720),"")</f>
        <v>2.7121836090087892E-2</v>
      </c>
      <c r="AC720" s="24">
        <f>IF(ISNUMBER(AVERAGEIFS(ObservedSpeciesData!AC$2:AC$4955,ObservedSpeciesData!$A$2:$A$4955,$A720,ObservedSpeciesData!$D$2:$D$4955,$D720)),AVERAGEIFS(ObservedSpeciesData!AC$2:AC$4955,ObservedSpeciesData!$A$2:$A$4955,$A720,ObservedSpeciesData!$D$2:$D$4955,$D720),"")</f>
        <v>2.7121836090087892E-2</v>
      </c>
      <c r="AD720" s="23">
        <f>IF(ISNUMBER(AVERAGEIFS(ObservedSpeciesData!AD$2:AD$4955,ObservedSpeciesData!$A$2:$A$4955,$A720,ObservedSpeciesData!$D$2:$D$4955,$D720)),AVERAGEIFS(ObservedSpeciesData!AD$2:AD$4955,ObservedSpeciesData!$A$2:$A$4955,$A720,ObservedSpeciesData!$D$2:$D$4955,$D720),"")</f>
        <v>13.239700927734377</v>
      </c>
      <c r="AE720" s="24">
        <f>IF(ISNUMBER(AVERAGEIFS(ObservedSpeciesData!AE$2:AE$4955,ObservedSpeciesData!$A$2:$A$4955,$A720,ObservedSpeciesData!$D$2:$D$4955,$D720)),AVERAGEIFS(ObservedSpeciesData!AE$2:AE$4955,ObservedSpeciesData!$A$2:$A$4955,$A720,ObservedSpeciesData!$D$2:$D$4955,$D720),"")</f>
        <v>22.500176300722252</v>
      </c>
      <c r="AF720" s="23"/>
      <c r="AG720" s="24"/>
      <c r="AH720" s="23">
        <f>IF(ISNUMBER(AVERAGEIFS(ObservedSpeciesData!AH$2:AH$4955,ObservedSpeciesData!$A$2:$A$4955,$A720,ObservedSpeciesData!$D$2:$D$4955,$D720)),AVERAGEIFS(ObservedSpeciesData!AH$2:AH$4955,ObservedSpeciesData!$A$2:$A$4955,$A720,ObservedSpeciesData!$D$2:$D$4955,$D720),"")</f>
        <v>2.4641250000000001</v>
      </c>
      <c r="AI720" s="23">
        <f>IF(ISNUMBER(AVERAGEIFS(ObservedSpeciesData!AI$2:AI$4955,ObservedSpeciesData!$A$2:$A$4955,$A720,ObservedSpeciesData!$C$2:$C$4955,$C720,ObservedSpeciesData!$D$2:$D$4955,$D720)),AVERAGEIFS(ObservedSpeciesData!AI$2:AI$4955,ObservedSpeciesData!$A$2:$A$4955,$A720,ObservedSpeciesData!$C$2:$C$4955,$C720,ObservedSpeciesData!$D$2:$D$4955,$D720),"")</f>
        <v>2.9220000000000002</v>
      </c>
      <c r="AJ720" s="2">
        <f>COUNTIFS(ObservedSpeciesData!$A$2:$A$828,$A720,ObservedSpeciesData!$D$2:$D$828,$D720)</f>
        <v>0</v>
      </c>
      <c r="AK720" s="2">
        <f t="shared" si="11"/>
        <v>15</v>
      </c>
    </row>
    <row r="721" spans="1:37" x14ac:dyDescent="0.25">
      <c r="A721" s="14" t="s">
        <v>99</v>
      </c>
      <c r="B721" t="s">
        <v>98</v>
      </c>
      <c r="C721" t="s">
        <v>97</v>
      </c>
      <c r="D721" s="13">
        <v>42249</v>
      </c>
      <c r="E721">
        <v>1</v>
      </c>
      <c r="F721">
        <v>500</v>
      </c>
      <c r="G721" s="2" t="s">
        <v>87</v>
      </c>
      <c r="H721" s="2" t="s">
        <v>10</v>
      </c>
      <c r="I721">
        <v>1</v>
      </c>
      <c r="J721" s="2" t="s">
        <v>77</v>
      </c>
      <c r="K721" s="2">
        <f>IF(ISNUMBER(AVERAGEIFS(ObservedSpeciesData!K$2:K$4955,ObservedSpeciesData!$A$2:$A$4955,$A721,ObservedSpeciesData!$D$2:$D$4955,$D721)),AVERAGEIFS(ObservedSpeciesData!K$2:K$4955,ObservedSpeciesData!$A$2:$A$4955,$A721,ObservedSpeciesData!$D$2:$D$4955,$D721),"")</f>
        <v>450</v>
      </c>
      <c r="L721" s="26" t="str">
        <f>IF(ISNUMBER(AVERAGEIFS(ObservedSpeciesData!L$2:L$4955,ObservedSpeciesData!$A$2:$A$4955,$A721,ObservedSpeciesData!$D$2:$D$4955,$D721)),AVERAGEIFS(ObservedSpeciesData!L$2:L$4955,ObservedSpeciesData!$A$2:$A$4955,$A721,ObservedSpeciesData!$D$2:$D$4955,$D721),"")</f>
        <v/>
      </c>
      <c r="M721" s="23" t="str">
        <f>IF(ISNUMBER(AVERAGEIFS(ObservedSpeciesData!M$2:M$4955,ObservedSpeciesData!$A$2:$A$4955,$A721,ObservedSpeciesData!$D$2:$D$4955,$D721)),AVERAGEIFS(ObservedSpeciesData!M$2:M$4955,ObservedSpeciesData!$A$2:$A$4955,$A721,ObservedSpeciesData!$D$2:$D$4955,$D721),"")</f>
        <v/>
      </c>
      <c r="N721" s="23">
        <f>IF(ISNUMBER(AVERAGEIFS(ObservedSpeciesData!N$2:N$4955,ObservedSpeciesData!$A$2:$A$4955,$A721,ObservedSpeciesData!$D$2:$D$4955,$D721)),AVERAGEIFS(ObservedSpeciesData!N$2:N$4955,ObservedSpeciesData!$A$2:$A$4955,$A721,ObservedSpeciesData!$D$2:$D$4955,$D721),"")</f>
        <v>705.94779128193011</v>
      </c>
      <c r="O721" s="23">
        <f>IF(ISNUMBER(AVERAGEIFS(ObservedSpeciesData!O$2:O$4955,ObservedSpeciesData!$A$2:$A$4955,$A721,ObservedSpeciesData!$D$2:$D$4955,$D721)),AVERAGEIFS(ObservedSpeciesData!O$2:O$4955,ObservedSpeciesData!$A$2:$A$4955,$A721,ObservedSpeciesData!$D$2:$D$4955,$D721),"")</f>
        <v>70.594779128193011</v>
      </c>
      <c r="P721" s="23">
        <f>IF(ISNUMBER(AVERAGEIFS(ObservedSpeciesData!P$2:P$4955,ObservedSpeciesData!$A$2:$A$4955,$A721,ObservedSpeciesData!$C$2:$C$4955,$C721,ObservedSpeciesData!$D$2:$D$4955,$D721)),AVERAGEIFS(ObservedSpeciesData!P$2:P$4955,ObservedSpeciesData!$A$2:$A$4955,$A721,ObservedSpeciesData!$C$2:$C$4955,$C721,ObservedSpeciesData!$D$2:$D$4955,$D721),"")</f>
        <v>69.456282503669357</v>
      </c>
      <c r="Q721" s="23"/>
      <c r="R721" s="25" t="str">
        <f>IF(ISNUMBER(AVERAGEIFS(ObservedSpeciesData!R$2:R$4955,ObservedSpeciesData!$A$2:$A$4955,$A721,ObservedSpeciesData!$D$2:$D$4955,$D721)),AVERAGEIFS(ObservedSpeciesData!R$2:R$4955,ObservedSpeciesData!$A$2:$A$4955,$A721,ObservedSpeciesData!$D$2:$D$4955,$D721),"")</f>
        <v/>
      </c>
      <c r="S721" s="25" t="str">
        <f>IF(ISNUMBER(AVERAGEIFS(ObservedSpeciesData!S$2:S$4955,ObservedSpeciesData!$A$2:$A$4955,$A721,ObservedSpeciesData!$D$2:$D$4955,$D721)),AVERAGEIFS(ObservedSpeciesData!S$2:S$4955,ObservedSpeciesData!$A$2:$A$4955,$A721,ObservedSpeciesData!$D$2:$D$4955,$D721),"")</f>
        <v/>
      </c>
      <c r="T721" s="23" t="str">
        <f>IF(ISNUMBER(AVERAGEIFS(ObservedSpeciesData!T$2:T$4955,ObservedSpeciesData!$A$2:$A$4955,$A721,ObservedSpeciesData!$D$2:$D$4955,$D721)),AVERAGEIFS(ObservedSpeciesData!T$2:T$4955,ObservedSpeciesData!$A$2:$A$4955,$A721,ObservedSpeciesData!$D$2:$D$4955,$D721),"")</f>
        <v/>
      </c>
      <c r="U721" s="24" t="str">
        <f>IF(ISNUMBER(AVERAGEIFS(ObservedSpeciesData!U$2:U$4955,ObservedSpeciesData!$A$2:$A$4955,$A721,ObservedSpeciesData!$C$2:$C$4955,$C721,ObservedSpeciesData!$D$2:$D$4955,$D721)),AVERAGEIFS(ObservedSpeciesData!U$2:U$4955,ObservedSpeciesData!$A$2:$A$4955,$A721,ObservedSpeciesData!$C$2:$C$4955,$C721,ObservedSpeciesData!$D$2:$D$4955,$D721),"")</f>
        <v/>
      </c>
      <c r="V721" s="23">
        <f>IF(ISNUMBER(AVERAGEIFS(ObservedSpeciesData!V$2:V$4955,ObservedSpeciesData!$A$2:$A$4955,$A721,ObservedSpeciesData!$D$2:$D$4955,$D721)),AVERAGEIFS(ObservedSpeciesData!V$2:V$4955,ObservedSpeciesData!$A$2:$A$4955,$A721,ObservedSpeciesData!$D$2:$D$4955,$D721),"")</f>
        <v>18.54994797706604</v>
      </c>
      <c r="W721" s="23">
        <f>IF(ISNUMBER(AVERAGEIFS(ObservedSpeciesData!W$2:W$4955,ObservedSpeciesData!$A$2:$A$4955,$A721,ObservedSpeciesData!$D$2:$D$4955,$D721)),AVERAGEIFS(ObservedSpeciesData!W$2:W$4955,ObservedSpeciesData!$A$2:$A$4955,$A721,ObservedSpeciesData!$D$2:$D$4955,$D721),"")</f>
        <v>25.927615642547607</v>
      </c>
      <c r="X721" s="23">
        <f>IF(ISNUMBER(AVERAGEIFS(ObservedSpeciesData!X$2:X$4955,ObservedSpeciesData!$A$2:$A$4955,$A721,ObservedSpeciesData!$D$2:$D$4955,$D721)),AVERAGEIFS(ObservedSpeciesData!X$2:X$4955,ObservedSpeciesData!$A$2:$A$4955,$A721,ObservedSpeciesData!$D$2:$D$4955,$D721),"")</f>
        <v>83.782738208770752</v>
      </c>
      <c r="Y721" s="23">
        <f>IF(ISNUMBER(AVERAGEIFS(ObservedSpeciesData!Y$2:Y$4955,ObservedSpeciesData!$A$2:$A$4955,$A721,ObservedSpeciesData!$D$2:$D$4955,$D721)),AVERAGEIFS(ObservedSpeciesData!Y$2:Y$4955,ObservedSpeciesData!$A$2:$A$4955,$A721,ObservedSpeciesData!$D$2:$D$4955,$D721),"")</f>
        <v>35.329246282577515</v>
      </c>
      <c r="Z721" s="23">
        <f>IF(ISNUMBER(AVERAGEIFS(ObservedSpeciesData!Z$2:Z$4955,ObservedSpeciesData!$A$2:$A$4955,$A721,ObservedSpeciesData!$D$2:$D$4955,$D721)),AVERAGEIFS(ObservedSpeciesData!Z$2:Z$4955,ObservedSpeciesData!$A$2:$A$4955,$A721,ObservedSpeciesData!$D$2:$D$4955,$D721),"")</f>
        <v>92.220458507537842</v>
      </c>
      <c r="AA721" s="23">
        <f>IF(ISNUMBER(AVERAGEIFS(ObservedSpeciesData!AA$2:AA$4955,ObservedSpeciesData!$A$2:$A$4955,$A721,ObservedSpeciesData!$D$2:$D$4955,$D721)),AVERAGEIFS(ObservedSpeciesData!AA$2:AA$4955,ObservedSpeciesData!$A$2:$A$4955,$A721,ObservedSpeciesData!$D$2:$D$4955,$D721),"")</f>
        <v>19.329652428627014</v>
      </c>
      <c r="AB721" s="24">
        <f>IF(ISNUMBER(AVERAGEIFS(ObservedSpeciesData!AB$2:AB$4955,ObservedSpeciesData!$A$2:$A$4955,$A721,ObservedSpeciesData!$D$2:$D$4955,$D721)),AVERAGEIFS(ObservedSpeciesData!AB$2:AB$4955,ObservedSpeciesData!$A$2:$A$4955,$A721,ObservedSpeciesData!$D$2:$D$4955,$D721),"")</f>
        <v>3.0927443885803228E-2</v>
      </c>
      <c r="AC721" s="24">
        <f>IF(ISNUMBER(AVERAGEIFS(ObservedSpeciesData!AC$2:AC$4955,ObservedSpeciesData!$A$2:$A$4955,$A721,ObservedSpeciesData!$D$2:$D$4955,$D721)),AVERAGEIFS(ObservedSpeciesData!AC$2:AC$4955,ObservedSpeciesData!$A$2:$A$4955,$A721,ObservedSpeciesData!$D$2:$D$4955,$D721),"")</f>
        <v>3.0927443885803228E-2</v>
      </c>
      <c r="AD721" s="23">
        <f>IF(ISNUMBER(AVERAGEIFS(ObservedSpeciesData!AD$2:AD$4955,ObservedSpeciesData!$A$2:$A$4955,$A721,ObservedSpeciesData!$D$2:$D$4955,$D721)),AVERAGEIFS(ObservedSpeciesData!AD$2:AD$4955,ObservedSpeciesData!$A$2:$A$4955,$A721,ObservedSpeciesData!$D$2:$D$4955,$D721),"")</f>
        <v>13.405238113403321</v>
      </c>
      <c r="AE721" s="24">
        <f>IF(ISNUMBER(AVERAGEIFS(ObservedSpeciesData!AE$2:AE$4955,ObservedSpeciesData!$A$2:$A$4955,$A721,ObservedSpeciesData!$D$2:$D$4955,$D721)),AVERAGEIFS(ObservedSpeciesData!AE$2:AE$4955,ObservedSpeciesData!$A$2:$A$4955,$A721,ObservedSpeciesData!$D$2:$D$4955,$D721),"")</f>
        <v>19.192937392986988</v>
      </c>
      <c r="AF721" s="23"/>
      <c r="AG721" s="24"/>
      <c r="AH721" s="23">
        <f>IF(ISNUMBER(AVERAGEIFS(ObservedSpeciesData!AH$2:AH$4955,ObservedSpeciesData!$A$2:$A$4955,$A721,ObservedSpeciesData!$D$2:$D$4955,$D721)),AVERAGEIFS(ObservedSpeciesData!AH$2:AH$4955,ObservedSpeciesData!$A$2:$A$4955,$A721,ObservedSpeciesData!$D$2:$D$4955,$D721),"")</f>
        <v>2.2056249999999999</v>
      </c>
      <c r="AI721" s="23">
        <f>IF(ISNUMBER(AVERAGEIFS(ObservedSpeciesData!AI$2:AI$4955,ObservedSpeciesData!$A$2:$A$4955,$A721,ObservedSpeciesData!$C$2:$C$4955,$C721,ObservedSpeciesData!$D$2:$D$4955,$D721)),AVERAGEIFS(ObservedSpeciesData!AI$2:AI$4955,ObservedSpeciesData!$A$2:$A$4955,$A721,ObservedSpeciesData!$C$2:$C$4955,$C721,ObservedSpeciesData!$D$2:$D$4955,$D721),"")</f>
        <v>2.13375</v>
      </c>
      <c r="AJ721" s="2">
        <f>COUNTIFS(ObservedSpeciesData!$A$2:$A$828,$A721,ObservedSpeciesData!$D$2:$D$828,$D721)</f>
        <v>0</v>
      </c>
      <c r="AK721" s="2">
        <f t="shared" si="11"/>
        <v>15</v>
      </c>
    </row>
    <row r="722" spans="1:37" x14ac:dyDescent="0.25">
      <c r="A722" s="14" t="s">
        <v>104</v>
      </c>
      <c r="B722" t="s">
        <v>98</v>
      </c>
      <c r="C722" t="s">
        <v>97</v>
      </c>
      <c r="D722" s="13">
        <v>42283</v>
      </c>
      <c r="E722">
        <v>1</v>
      </c>
      <c r="F722">
        <v>0</v>
      </c>
      <c r="G722" s="2" t="s">
        <v>87</v>
      </c>
      <c r="H722" s="2" t="s">
        <v>11</v>
      </c>
      <c r="I722">
        <v>2</v>
      </c>
      <c r="J722" s="2" t="s">
        <v>77</v>
      </c>
      <c r="K722" s="2">
        <f>IF(ISNUMBER(AVERAGEIFS(ObservedSpeciesData!K$2:K$4955,ObservedSpeciesData!$A$2:$A$4955,$A722,ObservedSpeciesData!$D$2:$D$4955,$D722)),AVERAGEIFS(ObservedSpeciesData!K$2:K$4955,ObservedSpeciesData!$A$2:$A$4955,$A722,ObservedSpeciesData!$D$2:$D$4955,$D722),"")</f>
        <v>0</v>
      </c>
      <c r="L722" s="26" t="str">
        <f>IF(ISNUMBER(AVERAGEIFS(ObservedSpeciesData!L$2:L$4955,ObservedSpeciesData!$A$2:$A$4955,$A722,ObservedSpeciesData!$D$2:$D$4955,$D722)),AVERAGEIFS(ObservedSpeciesData!L$2:L$4955,ObservedSpeciesData!$A$2:$A$4955,$A722,ObservedSpeciesData!$D$2:$D$4955,$D722),"")</f>
        <v/>
      </c>
      <c r="M722" s="23" t="str">
        <f>IF(ISNUMBER(AVERAGEIFS(ObservedSpeciesData!M$2:M$4955,ObservedSpeciesData!$A$2:$A$4955,$A722,ObservedSpeciesData!$D$2:$D$4955,$D722)),AVERAGEIFS(ObservedSpeciesData!M$2:M$4955,ObservedSpeciesData!$A$2:$A$4955,$A722,ObservedSpeciesData!$D$2:$D$4955,$D722),"")</f>
        <v/>
      </c>
      <c r="N722" s="23">
        <f>IF(ISNUMBER(AVERAGEIFS(ObservedSpeciesData!N$2:N$4955,ObservedSpeciesData!$A$2:$A$4955,$A722,ObservedSpeciesData!$D$2:$D$4955,$D722)),AVERAGEIFS(ObservedSpeciesData!N$2:N$4955,ObservedSpeciesData!$A$2:$A$4955,$A722,ObservedSpeciesData!$D$2:$D$4955,$D722),"")</f>
        <v>298.96259618455286</v>
      </c>
      <c r="O722" s="23">
        <f>IF(ISNUMBER(AVERAGEIFS(ObservedSpeciesData!O$2:O$4955,ObservedSpeciesData!$A$2:$A$4955,$A722,ObservedSpeciesData!$D$2:$D$4955,$D722)),AVERAGEIFS(ObservedSpeciesData!O$2:O$4955,ObservedSpeciesData!$A$2:$A$4955,$A722,ObservedSpeciesData!$D$2:$D$4955,$D722),"")</f>
        <v>29.896259618455286</v>
      </c>
      <c r="P722" s="23">
        <f>IF(ISNUMBER(AVERAGEIFS(ObservedSpeciesData!P$2:P$4955,ObservedSpeciesData!$A$2:$A$4955,$A722,ObservedSpeciesData!$C$2:$C$4955,$C722,ObservedSpeciesData!$D$2:$D$4955,$D722)),AVERAGEIFS(ObservedSpeciesData!P$2:P$4955,ObservedSpeciesData!$A$2:$A$4955,$A722,ObservedSpeciesData!$C$2:$C$4955,$C722,ObservedSpeciesData!$D$2:$D$4955,$D722),"")</f>
        <v>53.78489686333851</v>
      </c>
      <c r="Q722" s="23"/>
      <c r="R722" s="25" t="str">
        <f>IF(ISNUMBER(AVERAGEIFS(ObservedSpeciesData!R$2:R$4955,ObservedSpeciesData!$A$2:$A$4955,$A722,ObservedSpeciesData!$D$2:$D$4955,$D722)),AVERAGEIFS(ObservedSpeciesData!R$2:R$4955,ObservedSpeciesData!$A$2:$A$4955,$A722,ObservedSpeciesData!$D$2:$D$4955,$D722),"")</f>
        <v/>
      </c>
      <c r="S722" s="25" t="str">
        <f>IF(ISNUMBER(AVERAGEIFS(ObservedSpeciesData!S$2:S$4955,ObservedSpeciesData!$A$2:$A$4955,$A722,ObservedSpeciesData!$D$2:$D$4955,$D722)),AVERAGEIFS(ObservedSpeciesData!S$2:S$4955,ObservedSpeciesData!$A$2:$A$4955,$A722,ObservedSpeciesData!$D$2:$D$4955,$D722),"")</f>
        <v/>
      </c>
      <c r="T722" s="23" t="str">
        <f>IF(ISNUMBER(AVERAGEIFS(ObservedSpeciesData!T$2:T$4955,ObservedSpeciesData!$A$2:$A$4955,$A722,ObservedSpeciesData!$D$2:$D$4955,$D722)),AVERAGEIFS(ObservedSpeciesData!T$2:T$4955,ObservedSpeciesData!$A$2:$A$4955,$A722,ObservedSpeciesData!$D$2:$D$4955,$D722),"")</f>
        <v/>
      </c>
      <c r="U722" s="24" t="str">
        <f>IF(ISNUMBER(AVERAGEIFS(ObservedSpeciesData!U$2:U$4955,ObservedSpeciesData!$A$2:$A$4955,$A722,ObservedSpeciesData!$C$2:$C$4955,$C722,ObservedSpeciesData!$D$2:$D$4955,$D722)),AVERAGEIFS(ObservedSpeciesData!U$2:U$4955,ObservedSpeciesData!$A$2:$A$4955,$A722,ObservedSpeciesData!$C$2:$C$4955,$C722,ObservedSpeciesData!$D$2:$D$4955,$D722),"")</f>
        <v/>
      </c>
      <c r="V722" s="23">
        <f>IF(ISNUMBER(AVERAGEIFS(ObservedSpeciesData!V$2:V$4955,ObservedSpeciesData!$A$2:$A$4955,$A722,ObservedSpeciesData!$D$2:$D$4955,$D722)),AVERAGEIFS(ObservedSpeciesData!V$2:V$4955,ObservedSpeciesData!$A$2:$A$4955,$A722,ObservedSpeciesData!$D$2:$D$4955,$D722),"")</f>
        <v>21.995972752571106</v>
      </c>
      <c r="W722" s="23">
        <f>IF(ISNUMBER(AVERAGEIFS(ObservedSpeciesData!W$2:W$4955,ObservedSpeciesData!$A$2:$A$4955,$A722,ObservedSpeciesData!$D$2:$D$4955,$D722)),AVERAGEIFS(ObservedSpeciesData!W$2:W$4955,ObservedSpeciesData!$A$2:$A$4955,$A722,ObservedSpeciesData!$D$2:$D$4955,$D722),"")</f>
        <v>20.643044829368591</v>
      </c>
      <c r="X722" s="23">
        <f>IF(ISNUMBER(AVERAGEIFS(ObservedSpeciesData!X$2:X$4955,ObservedSpeciesData!$A$2:$A$4955,$A722,ObservedSpeciesData!$D$2:$D$4955,$D722)),AVERAGEIFS(ObservedSpeciesData!X$2:X$4955,ObservedSpeciesData!$A$2:$A$4955,$A722,ObservedSpeciesData!$D$2:$D$4955,$D722),"")</f>
        <v>78.100124835968018</v>
      </c>
      <c r="Y722" s="23">
        <f>IF(ISNUMBER(AVERAGEIFS(ObservedSpeciesData!Y$2:Y$4955,ObservedSpeciesData!$A$2:$A$4955,$A722,ObservedSpeciesData!$D$2:$D$4955,$D722)),AVERAGEIFS(ObservedSpeciesData!Y$2:Y$4955,ObservedSpeciesData!$A$2:$A$4955,$A722,ObservedSpeciesData!$D$2:$D$4955,$D722),"")</f>
        <v>38.046668529510498</v>
      </c>
      <c r="Z722" s="23">
        <f>IF(ISNUMBER(AVERAGEIFS(ObservedSpeciesData!Z$2:Z$4955,ObservedSpeciesData!$A$2:$A$4955,$A722,ObservedSpeciesData!$D$2:$D$4955,$D722)),AVERAGEIFS(ObservedSpeciesData!Z$2:Z$4955,ObservedSpeciesData!$A$2:$A$4955,$A722,ObservedSpeciesData!$D$2:$D$4955,$D722),"")</f>
        <v>91.063541889190674</v>
      </c>
      <c r="AA722" s="23">
        <f>IF(ISNUMBER(AVERAGEIFS(ObservedSpeciesData!AA$2:AA$4955,ObservedSpeciesData!$A$2:$A$4955,$A722,ObservedSpeciesData!$D$2:$D$4955,$D722)),AVERAGEIFS(ObservedSpeciesData!AA$2:AA$4955,ObservedSpeciesData!$A$2:$A$4955,$A722,ObservedSpeciesData!$D$2:$D$4955,$D722),"")</f>
        <v>15.888241648674011</v>
      </c>
      <c r="AB722" s="24">
        <f>IF(ISNUMBER(AVERAGEIFS(ObservedSpeciesData!AB$2:AB$4955,ObservedSpeciesData!$A$2:$A$4955,$A722,ObservedSpeciesData!$D$2:$D$4955,$D722)),AVERAGEIFS(ObservedSpeciesData!AB$2:AB$4955,ObservedSpeciesData!$A$2:$A$4955,$A722,ObservedSpeciesData!$D$2:$D$4955,$D722),"")</f>
        <v>2.5421186637878419E-2</v>
      </c>
      <c r="AC722" s="24">
        <f>IF(ISNUMBER(AVERAGEIFS(ObservedSpeciesData!AC$2:AC$4955,ObservedSpeciesData!$A$2:$A$4955,$A722,ObservedSpeciesData!$D$2:$D$4955,$D722)),AVERAGEIFS(ObservedSpeciesData!AC$2:AC$4955,ObservedSpeciesData!$A$2:$A$4955,$A722,ObservedSpeciesData!$D$2:$D$4955,$D722),"")</f>
        <v>2.5421186637878419E-2</v>
      </c>
      <c r="AD722" s="23">
        <f>IF(ISNUMBER(AVERAGEIFS(ObservedSpeciesData!AD$2:AD$4955,ObservedSpeciesData!$A$2:$A$4955,$A722,ObservedSpeciesData!$D$2:$D$4955,$D722)),AVERAGEIFS(ObservedSpeciesData!AD$2:AD$4955,ObservedSpeciesData!$A$2:$A$4955,$A722,ObservedSpeciesData!$D$2:$D$4955,$D722),"")</f>
        <v>12.496019973754882</v>
      </c>
      <c r="AE722" s="24">
        <f>IF(ISNUMBER(AVERAGEIFS(ObservedSpeciesData!AE$2:AE$4955,ObservedSpeciesData!$A$2:$A$4955,$A722,ObservedSpeciesData!$D$2:$D$4955,$D722)),AVERAGEIFS(ObservedSpeciesData!AE$2:AE$4955,ObservedSpeciesData!$A$2:$A$4955,$A722,ObservedSpeciesData!$D$2:$D$4955,$D722),"")</f>
        <v>20.120039473577229</v>
      </c>
      <c r="AF722" s="23"/>
      <c r="AG722" s="24"/>
      <c r="AH722" s="23">
        <f>IF(ISNUMBER(AVERAGEIFS(ObservedSpeciesData!AH$2:AH$4955,ObservedSpeciesData!$A$2:$A$4955,$A722,ObservedSpeciesData!$D$2:$D$4955,$D722)),AVERAGEIFS(ObservedSpeciesData!AH$2:AH$4955,ObservedSpeciesData!$A$2:$A$4955,$A722,ObservedSpeciesData!$D$2:$D$4955,$D722),"")</f>
        <v>0.75662499999999999</v>
      </c>
      <c r="AI722" s="23">
        <f>IF(ISNUMBER(AVERAGEIFS(ObservedSpeciesData!AI$2:AI$4955,ObservedSpeciesData!$A$2:$A$4955,$A722,ObservedSpeciesData!$C$2:$C$4955,$C722,ObservedSpeciesData!$D$2:$D$4955,$D722)),AVERAGEIFS(ObservedSpeciesData!AI$2:AI$4955,ObservedSpeciesData!$A$2:$A$4955,$A722,ObservedSpeciesData!$C$2:$C$4955,$C722,ObservedSpeciesData!$D$2:$D$4955,$D722),"")</f>
        <v>1.3492500000000001</v>
      </c>
      <c r="AJ722" s="2">
        <f>COUNTIFS(ObservedSpeciesData!$A$2:$A$828,$A722,ObservedSpeciesData!$D$2:$D$828,$D722)</f>
        <v>0</v>
      </c>
      <c r="AK722" s="2">
        <f t="shared" si="11"/>
        <v>15</v>
      </c>
    </row>
    <row r="723" spans="1:37" x14ac:dyDescent="0.25">
      <c r="A723" s="14" t="s">
        <v>103</v>
      </c>
      <c r="B723" t="s">
        <v>98</v>
      </c>
      <c r="C723" t="s">
        <v>97</v>
      </c>
      <c r="D723" s="13">
        <v>42283</v>
      </c>
      <c r="E723">
        <v>1</v>
      </c>
      <c r="F723">
        <v>50</v>
      </c>
      <c r="G723" s="2" t="s">
        <v>87</v>
      </c>
      <c r="H723" s="2" t="s">
        <v>11</v>
      </c>
      <c r="I723">
        <v>2</v>
      </c>
      <c r="J723" s="2" t="s">
        <v>77</v>
      </c>
      <c r="K723" s="2">
        <f>IF(ISNUMBER(AVERAGEIFS(ObservedSpeciesData!K$2:K$4955,ObservedSpeciesData!$A$2:$A$4955,$A723,ObservedSpeciesData!$D$2:$D$4955,$D723)),AVERAGEIFS(ObservedSpeciesData!K$2:K$4955,ObservedSpeciesData!$A$2:$A$4955,$A723,ObservedSpeciesData!$D$2:$D$4955,$D723),"")</f>
        <v>45</v>
      </c>
      <c r="L723" s="26" t="str">
        <f>IF(ISNUMBER(AVERAGEIFS(ObservedSpeciesData!L$2:L$4955,ObservedSpeciesData!$A$2:$A$4955,$A723,ObservedSpeciesData!$D$2:$D$4955,$D723)),AVERAGEIFS(ObservedSpeciesData!L$2:L$4955,ObservedSpeciesData!$A$2:$A$4955,$A723,ObservedSpeciesData!$D$2:$D$4955,$D723),"")</f>
        <v/>
      </c>
      <c r="M723" s="23" t="str">
        <f>IF(ISNUMBER(AVERAGEIFS(ObservedSpeciesData!M$2:M$4955,ObservedSpeciesData!$A$2:$A$4955,$A723,ObservedSpeciesData!$D$2:$D$4955,$D723)),AVERAGEIFS(ObservedSpeciesData!M$2:M$4955,ObservedSpeciesData!$A$2:$A$4955,$A723,ObservedSpeciesData!$D$2:$D$4955,$D723),"")</f>
        <v/>
      </c>
      <c r="N723" s="23">
        <f>IF(ISNUMBER(AVERAGEIFS(ObservedSpeciesData!N$2:N$4955,ObservedSpeciesData!$A$2:$A$4955,$A723,ObservedSpeciesData!$D$2:$D$4955,$D723)),AVERAGEIFS(ObservedSpeciesData!N$2:N$4955,ObservedSpeciesData!$A$2:$A$4955,$A723,ObservedSpeciesData!$D$2:$D$4955,$D723),"")</f>
        <v>334.09449550151572</v>
      </c>
      <c r="O723" s="23">
        <f>IF(ISNUMBER(AVERAGEIFS(ObservedSpeciesData!O$2:O$4955,ObservedSpeciesData!$A$2:$A$4955,$A723,ObservedSpeciesData!$D$2:$D$4955,$D723)),AVERAGEIFS(ObservedSpeciesData!O$2:O$4955,ObservedSpeciesData!$A$2:$A$4955,$A723,ObservedSpeciesData!$D$2:$D$4955,$D723),"")</f>
        <v>33.409449550151571</v>
      </c>
      <c r="P723" s="23">
        <f>IF(ISNUMBER(AVERAGEIFS(ObservedSpeciesData!P$2:P$4955,ObservedSpeciesData!$A$2:$A$4955,$A723,ObservedSpeciesData!$C$2:$C$4955,$C723,ObservedSpeciesData!$D$2:$D$4955,$D723)),AVERAGEIFS(ObservedSpeciesData!P$2:P$4955,ObservedSpeciesData!$A$2:$A$4955,$A723,ObservedSpeciesData!$C$2:$C$4955,$C723,ObservedSpeciesData!$D$2:$D$4955,$D723),"")</f>
        <v>51.758768049896688</v>
      </c>
      <c r="Q723" s="23"/>
      <c r="R723" s="25" t="str">
        <f>IF(ISNUMBER(AVERAGEIFS(ObservedSpeciesData!R$2:R$4955,ObservedSpeciesData!$A$2:$A$4955,$A723,ObservedSpeciesData!$D$2:$D$4955,$D723)),AVERAGEIFS(ObservedSpeciesData!R$2:R$4955,ObservedSpeciesData!$A$2:$A$4955,$A723,ObservedSpeciesData!$D$2:$D$4955,$D723),"")</f>
        <v/>
      </c>
      <c r="S723" s="25" t="str">
        <f>IF(ISNUMBER(AVERAGEIFS(ObservedSpeciesData!S$2:S$4955,ObservedSpeciesData!$A$2:$A$4955,$A723,ObservedSpeciesData!$D$2:$D$4955,$D723)),AVERAGEIFS(ObservedSpeciesData!S$2:S$4955,ObservedSpeciesData!$A$2:$A$4955,$A723,ObservedSpeciesData!$D$2:$D$4955,$D723),"")</f>
        <v/>
      </c>
      <c r="T723" s="23" t="str">
        <f>IF(ISNUMBER(AVERAGEIFS(ObservedSpeciesData!T$2:T$4955,ObservedSpeciesData!$A$2:$A$4955,$A723,ObservedSpeciesData!$D$2:$D$4955,$D723)),AVERAGEIFS(ObservedSpeciesData!T$2:T$4955,ObservedSpeciesData!$A$2:$A$4955,$A723,ObservedSpeciesData!$D$2:$D$4955,$D723),"")</f>
        <v/>
      </c>
      <c r="U723" s="24" t="str">
        <f>IF(ISNUMBER(AVERAGEIFS(ObservedSpeciesData!U$2:U$4955,ObservedSpeciesData!$A$2:$A$4955,$A723,ObservedSpeciesData!$C$2:$C$4955,$C723,ObservedSpeciesData!$D$2:$D$4955,$D723)),AVERAGEIFS(ObservedSpeciesData!U$2:U$4955,ObservedSpeciesData!$A$2:$A$4955,$A723,ObservedSpeciesData!$C$2:$C$4955,$C723,ObservedSpeciesData!$D$2:$D$4955,$D723),"")</f>
        <v/>
      </c>
      <c r="V723" s="23">
        <f>IF(ISNUMBER(AVERAGEIFS(ObservedSpeciesData!V$2:V$4955,ObservedSpeciesData!$A$2:$A$4955,$A723,ObservedSpeciesData!$D$2:$D$4955,$D723)),AVERAGEIFS(ObservedSpeciesData!V$2:V$4955,ObservedSpeciesData!$A$2:$A$4955,$A723,ObservedSpeciesData!$D$2:$D$4955,$D723),"")</f>
        <v>21.694837093353271</v>
      </c>
      <c r="W723" s="23">
        <f>IF(ISNUMBER(AVERAGEIFS(ObservedSpeciesData!W$2:W$4955,ObservedSpeciesData!$A$2:$A$4955,$A723,ObservedSpeciesData!$D$2:$D$4955,$D723)),AVERAGEIFS(ObservedSpeciesData!W$2:W$4955,ObservedSpeciesData!$A$2:$A$4955,$A723,ObservedSpeciesData!$D$2:$D$4955,$D723),"")</f>
        <v>20.656013965606689</v>
      </c>
      <c r="X723" s="23">
        <f>IF(ISNUMBER(AVERAGEIFS(ObservedSpeciesData!X$2:X$4955,ObservedSpeciesData!$A$2:$A$4955,$A723,ObservedSpeciesData!$D$2:$D$4955,$D723)),AVERAGEIFS(ObservedSpeciesData!X$2:X$4955,ObservedSpeciesData!$A$2:$A$4955,$A723,ObservedSpeciesData!$D$2:$D$4955,$D723),"")</f>
        <v>78.455582618713379</v>
      </c>
      <c r="Y723" s="23">
        <f>IF(ISNUMBER(AVERAGEIFS(ObservedSpeciesData!Y$2:Y$4955,ObservedSpeciesData!$A$2:$A$4955,$A723,ObservedSpeciesData!$D$2:$D$4955,$D723)),AVERAGEIFS(ObservedSpeciesData!Y$2:Y$4955,ObservedSpeciesData!$A$2:$A$4955,$A723,ObservedSpeciesData!$D$2:$D$4955,$D723),"")</f>
        <v>37.99256443977356</v>
      </c>
      <c r="Z723" s="23">
        <f>IF(ISNUMBER(AVERAGEIFS(ObservedSpeciesData!Z$2:Z$4955,ObservedSpeciesData!$A$2:$A$4955,$A723,ObservedSpeciesData!$D$2:$D$4955,$D723)),AVERAGEIFS(ObservedSpeciesData!Z$2:Z$4955,ObservedSpeciesData!$A$2:$A$4955,$A723,ObservedSpeciesData!$D$2:$D$4955,$D723),"")</f>
        <v>90.978314399719238</v>
      </c>
      <c r="AA723" s="23">
        <f>IF(ISNUMBER(AVERAGEIFS(ObservedSpeciesData!AA$2:AA$4955,ObservedSpeciesData!$A$2:$A$4955,$A723,ObservedSpeciesData!$D$2:$D$4955,$D723)),AVERAGEIFS(ObservedSpeciesData!AA$2:AA$4955,ObservedSpeciesData!$A$2:$A$4955,$A723,ObservedSpeciesData!$D$2:$D$4955,$D723),"")</f>
        <v>15.919558763504028</v>
      </c>
      <c r="AB723" s="24">
        <f>IF(ISNUMBER(AVERAGEIFS(ObservedSpeciesData!AB$2:AB$4955,ObservedSpeciesData!$A$2:$A$4955,$A723,ObservedSpeciesData!$D$2:$D$4955,$D723)),AVERAGEIFS(ObservedSpeciesData!AB$2:AB$4955,ObservedSpeciesData!$A$2:$A$4955,$A723,ObservedSpeciesData!$D$2:$D$4955,$D723),"")</f>
        <v>2.5471294021606451E-2</v>
      </c>
      <c r="AC723" s="24">
        <f>IF(ISNUMBER(AVERAGEIFS(ObservedSpeciesData!AC$2:AC$4955,ObservedSpeciesData!$A$2:$A$4955,$A723,ObservedSpeciesData!$D$2:$D$4955,$D723)),AVERAGEIFS(ObservedSpeciesData!AC$2:AC$4955,ObservedSpeciesData!$A$2:$A$4955,$A723,ObservedSpeciesData!$D$2:$D$4955,$D723),"")</f>
        <v>2.5471294021606451E-2</v>
      </c>
      <c r="AD723" s="23">
        <f>IF(ISNUMBER(AVERAGEIFS(ObservedSpeciesData!AD$2:AD$4955,ObservedSpeciesData!$A$2:$A$4955,$A723,ObservedSpeciesData!$D$2:$D$4955,$D723)),AVERAGEIFS(ObservedSpeciesData!AD$2:AD$4955,ObservedSpeciesData!$A$2:$A$4955,$A723,ObservedSpeciesData!$D$2:$D$4955,$D723),"")</f>
        <v>12.552893218994143</v>
      </c>
      <c r="AE723" s="24">
        <f>IF(ISNUMBER(AVERAGEIFS(ObservedSpeciesData!AE$2:AE$4955,ObservedSpeciesData!$A$2:$A$4955,$A723,ObservedSpeciesData!$D$2:$D$4955,$D723)),AVERAGEIFS(ObservedSpeciesData!AE$2:AE$4955,ObservedSpeciesData!$A$2:$A$4955,$A723,ObservedSpeciesData!$D$2:$D$4955,$D723),"")</f>
        <v>20.520205738083892</v>
      </c>
      <c r="AF723" s="23"/>
      <c r="AG723" s="24"/>
      <c r="AH723" s="23">
        <f>IF(ISNUMBER(AVERAGEIFS(ObservedSpeciesData!AH$2:AH$4955,ObservedSpeciesData!$A$2:$A$4955,$A723,ObservedSpeciesData!$D$2:$D$4955,$D723)),AVERAGEIFS(ObservedSpeciesData!AH$2:AH$4955,ObservedSpeciesData!$A$2:$A$4955,$A723,ObservedSpeciesData!$D$2:$D$4955,$D723),"")</f>
        <v>0.85025000000000006</v>
      </c>
      <c r="AI723" s="23">
        <f>IF(ISNUMBER(AVERAGEIFS(ObservedSpeciesData!AI$2:AI$4955,ObservedSpeciesData!$A$2:$A$4955,$A723,ObservedSpeciesData!$C$2:$C$4955,$C723,ObservedSpeciesData!$D$2:$D$4955,$D723)),AVERAGEIFS(ObservedSpeciesData!AI$2:AI$4955,ObservedSpeciesData!$A$2:$A$4955,$A723,ObservedSpeciesData!$C$2:$C$4955,$C723,ObservedSpeciesData!$D$2:$D$4955,$D723),"")</f>
        <v>1.3054999999999999</v>
      </c>
      <c r="AJ723" s="2">
        <f>COUNTIFS(ObservedSpeciesData!$A$2:$A$828,$A723,ObservedSpeciesData!$D$2:$D$828,$D723)</f>
        <v>0</v>
      </c>
      <c r="AK723" s="2">
        <f t="shared" si="11"/>
        <v>15</v>
      </c>
    </row>
    <row r="724" spans="1:37" x14ac:dyDescent="0.25">
      <c r="A724" s="14" t="s">
        <v>102</v>
      </c>
      <c r="B724" t="s">
        <v>98</v>
      </c>
      <c r="C724" t="s">
        <v>97</v>
      </c>
      <c r="D724" s="13">
        <v>42283</v>
      </c>
      <c r="E724">
        <v>1</v>
      </c>
      <c r="F724">
        <v>100</v>
      </c>
      <c r="G724" s="2" t="s">
        <v>87</v>
      </c>
      <c r="H724" s="2" t="s">
        <v>11</v>
      </c>
      <c r="I724">
        <v>2</v>
      </c>
      <c r="J724" s="2" t="s">
        <v>77</v>
      </c>
      <c r="K724" s="2">
        <f>IF(ISNUMBER(AVERAGEIFS(ObservedSpeciesData!K$2:K$4955,ObservedSpeciesData!$A$2:$A$4955,$A724,ObservedSpeciesData!$D$2:$D$4955,$D724)),AVERAGEIFS(ObservedSpeciesData!K$2:K$4955,ObservedSpeciesData!$A$2:$A$4955,$A724,ObservedSpeciesData!$D$2:$D$4955,$D724),"")</f>
        <v>90</v>
      </c>
      <c r="L724" s="26" t="str">
        <f>IF(ISNUMBER(AVERAGEIFS(ObservedSpeciesData!L$2:L$4955,ObservedSpeciesData!$A$2:$A$4955,$A724,ObservedSpeciesData!$D$2:$D$4955,$D724)),AVERAGEIFS(ObservedSpeciesData!L$2:L$4955,ObservedSpeciesData!$A$2:$A$4955,$A724,ObservedSpeciesData!$D$2:$D$4955,$D724),"")</f>
        <v/>
      </c>
      <c r="M724" s="23" t="str">
        <f>IF(ISNUMBER(AVERAGEIFS(ObservedSpeciesData!M$2:M$4955,ObservedSpeciesData!$A$2:$A$4955,$A724,ObservedSpeciesData!$D$2:$D$4955,$D724)),AVERAGEIFS(ObservedSpeciesData!M$2:M$4955,ObservedSpeciesData!$A$2:$A$4955,$A724,ObservedSpeciesData!$D$2:$D$4955,$D724),"")</f>
        <v/>
      </c>
      <c r="N724" s="23">
        <f>IF(ISNUMBER(AVERAGEIFS(ObservedSpeciesData!N$2:N$4955,ObservedSpeciesData!$A$2:$A$4955,$A724,ObservedSpeciesData!$D$2:$D$4955,$D724)),AVERAGEIFS(ObservedSpeciesData!N$2:N$4955,ObservedSpeciesData!$A$2:$A$4955,$A724,ObservedSpeciesData!$D$2:$D$4955,$D724),"")</f>
        <v>341.14452228864047</v>
      </c>
      <c r="O724" s="23">
        <f>IF(ISNUMBER(AVERAGEIFS(ObservedSpeciesData!O$2:O$4955,ObservedSpeciesData!$A$2:$A$4955,$A724,ObservedSpeciesData!$D$2:$D$4955,$D724)),AVERAGEIFS(ObservedSpeciesData!O$2:O$4955,ObservedSpeciesData!$A$2:$A$4955,$A724,ObservedSpeciesData!$D$2:$D$4955,$D724),"")</f>
        <v>34.114452228864046</v>
      </c>
      <c r="P724" s="23">
        <f>IF(ISNUMBER(AVERAGEIFS(ObservedSpeciesData!P$2:P$4955,ObservedSpeciesData!$A$2:$A$4955,$A724,ObservedSpeciesData!$C$2:$C$4955,$C724,ObservedSpeciesData!$D$2:$D$4955,$D724)),AVERAGEIFS(ObservedSpeciesData!P$2:P$4955,ObservedSpeciesData!$A$2:$A$4955,$A724,ObservedSpeciesData!$C$2:$C$4955,$C724,ObservedSpeciesData!$D$2:$D$4955,$D724),"")</f>
        <v>61.105177615965111</v>
      </c>
      <c r="Q724" s="23"/>
      <c r="R724" s="25" t="str">
        <f>IF(ISNUMBER(AVERAGEIFS(ObservedSpeciesData!R$2:R$4955,ObservedSpeciesData!$A$2:$A$4955,$A724,ObservedSpeciesData!$D$2:$D$4955,$D724)),AVERAGEIFS(ObservedSpeciesData!R$2:R$4955,ObservedSpeciesData!$A$2:$A$4955,$A724,ObservedSpeciesData!$D$2:$D$4955,$D724),"")</f>
        <v/>
      </c>
      <c r="S724" s="25" t="str">
        <f>IF(ISNUMBER(AVERAGEIFS(ObservedSpeciesData!S$2:S$4955,ObservedSpeciesData!$A$2:$A$4955,$A724,ObservedSpeciesData!$D$2:$D$4955,$D724)),AVERAGEIFS(ObservedSpeciesData!S$2:S$4955,ObservedSpeciesData!$A$2:$A$4955,$A724,ObservedSpeciesData!$D$2:$D$4955,$D724),"")</f>
        <v/>
      </c>
      <c r="T724" s="23" t="str">
        <f>IF(ISNUMBER(AVERAGEIFS(ObservedSpeciesData!T$2:T$4955,ObservedSpeciesData!$A$2:$A$4955,$A724,ObservedSpeciesData!$D$2:$D$4955,$D724)),AVERAGEIFS(ObservedSpeciesData!T$2:T$4955,ObservedSpeciesData!$A$2:$A$4955,$A724,ObservedSpeciesData!$D$2:$D$4955,$D724),"")</f>
        <v/>
      </c>
      <c r="U724" s="24" t="str">
        <f>IF(ISNUMBER(AVERAGEIFS(ObservedSpeciesData!U$2:U$4955,ObservedSpeciesData!$A$2:$A$4955,$A724,ObservedSpeciesData!$C$2:$C$4955,$C724,ObservedSpeciesData!$D$2:$D$4955,$D724)),AVERAGEIFS(ObservedSpeciesData!U$2:U$4955,ObservedSpeciesData!$A$2:$A$4955,$A724,ObservedSpeciesData!$C$2:$C$4955,$C724,ObservedSpeciesData!$D$2:$D$4955,$D724),"")</f>
        <v/>
      </c>
      <c r="V724" s="23">
        <f>IF(ISNUMBER(AVERAGEIFS(ObservedSpeciesData!V$2:V$4955,ObservedSpeciesData!$A$2:$A$4955,$A724,ObservedSpeciesData!$D$2:$D$4955,$D724)),AVERAGEIFS(ObservedSpeciesData!V$2:V$4955,ObservedSpeciesData!$A$2:$A$4955,$A724,ObservedSpeciesData!$D$2:$D$4955,$D724),"")</f>
        <v>22.028715968132019</v>
      </c>
      <c r="W724" s="23">
        <f>IF(ISNUMBER(AVERAGEIFS(ObservedSpeciesData!W$2:W$4955,ObservedSpeciesData!$A$2:$A$4955,$A724,ObservedSpeciesData!$D$2:$D$4955,$D724)),AVERAGEIFS(ObservedSpeciesData!W$2:W$4955,ObservedSpeciesData!$A$2:$A$4955,$A724,ObservedSpeciesData!$D$2:$D$4955,$D724),"")</f>
        <v>19.827804327011108</v>
      </c>
      <c r="X724" s="23">
        <f>IF(ISNUMBER(AVERAGEIFS(ObservedSpeciesData!X$2:X$4955,ObservedSpeciesData!$A$2:$A$4955,$A724,ObservedSpeciesData!$D$2:$D$4955,$D724)),AVERAGEIFS(ObservedSpeciesData!X$2:X$4955,ObservedSpeciesData!$A$2:$A$4955,$A724,ObservedSpeciesData!$D$2:$D$4955,$D724),"")</f>
        <v>78.325249671936035</v>
      </c>
      <c r="Y724" s="23">
        <f>IF(ISNUMBER(AVERAGEIFS(ObservedSpeciesData!Y$2:Y$4955,ObservedSpeciesData!$A$2:$A$4955,$A724,ObservedSpeciesData!$D$2:$D$4955,$D724)),AVERAGEIFS(ObservedSpeciesData!Y$2:Y$4955,ObservedSpeciesData!$A$2:$A$4955,$A724,ObservedSpeciesData!$D$2:$D$4955,$D724),"")</f>
        <v>38.003679037094116</v>
      </c>
      <c r="Z724" s="23">
        <f>IF(ISNUMBER(AVERAGEIFS(ObservedSpeciesData!Z$2:Z$4955,ObservedSpeciesData!$A$2:$A$4955,$A724,ObservedSpeciesData!$D$2:$D$4955,$D724)),AVERAGEIFS(ObservedSpeciesData!Z$2:Z$4955,ObservedSpeciesData!$A$2:$A$4955,$A724,ObservedSpeciesData!$D$2:$D$4955,$D724),"")</f>
        <v>91.170659065246582</v>
      </c>
      <c r="AA724" s="23">
        <f>IF(ISNUMBER(AVERAGEIFS(ObservedSpeciesData!AA$2:AA$4955,ObservedSpeciesData!$A$2:$A$4955,$A724,ObservedSpeciesData!$D$2:$D$4955,$D724)),AVERAGEIFS(ObservedSpeciesData!AA$2:AA$4955,ObservedSpeciesData!$A$2:$A$4955,$A724,ObservedSpeciesData!$D$2:$D$4955,$D724),"")</f>
        <v>15.91834020614624</v>
      </c>
      <c r="AB724" s="24">
        <f>IF(ISNUMBER(AVERAGEIFS(ObservedSpeciesData!AB$2:AB$4955,ObservedSpeciesData!$A$2:$A$4955,$A724,ObservedSpeciesData!$D$2:$D$4955,$D724)),AVERAGEIFS(ObservedSpeciesData!AB$2:AB$4955,ObservedSpeciesData!$A$2:$A$4955,$A724,ObservedSpeciesData!$D$2:$D$4955,$D724),"")</f>
        <v>2.5469344329833984E-2</v>
      </c>
      <c r="AC724" s="24">
        <f>IF(ISNUMBER(AVERAGEIFS(ObservedSpeciesData!AC$2:AC$4955,ObservedSpeciesData!$A$2:$A$4955,$A724,ObservedSpeciesData!$D$2:$D$4955,$D724)),AVERAGEIFS(ObservedSpeciesData!AC$2:AC$4955,ObservedSpeciesData!$A$2:$A$4955,$A724,ObservedSpeciesData!$D$2:$D$4955,$D724),"")</f>
        <v>2.5469344329833984E-2</v>
      </c>
      <c r="AD724" s="23">
        <f>IF(ISNUMBER(AVERAGEIFS(ObservedSpeciesData!AD$2:AD$4955,ObservedSpeciesData!$A$2:$A$4955,$A724,ObservedSpeciesData!$D$2:$D$4955,$D724)),AVERAGEIFS(ObservedSpeciesData!AD$2:AD$4955,ObservedSpeciesData!$A$2:$A$4955,$A724,ObservedSpeciesData!$D$2:$D$4955,$D724),"")</f>
        <v>12.532039947509766</v>
      </c>
      <c r="AE724" s="24">
        <f>IF(ISNUMBER(AVERAGEIFS(ObservedSpeciesData!AE$2:AE$4955,ObservedSpeciesData!$A$2:$A$4955,$A724,ObservedSpeciesData!$D$2:$D$4955,$D724)),AVERAGEIFS(ObservedSpeciesData!AE$2:AE$4955,ObservedSpeciesData!$A$2:$A$4955,$A724,ObservedSpeciesData!$D$2:$D$4955,$D724),"")</f>
        <v>20.418337854026088</v>
      </c>
      <c r="AF724" s="23"/>
      <c r="AG724" s="24"/>
      <c r="AH724" s="23">
        <f>IF(ISNUMBER(AVERAGEIFS(ObservedSpeciesData!AH$2:AH$4955,ObservedSpeciesData!$A$2:$A$4955,$A724,ObservedSpeciesData!$D$2:$D$4955,$D724)),AVERAGEIFS(ObservedSpeciesData!AH$2:AH$4955,ObservedSpeciesData!$A$2:$A$4955,$A724,ObservedSpeciesData!$D$2:$D$4955,$D724),"")</f>
        <v>0.87624999999999997</v>
      </c>
      <c r="AI724" s="23">
        <f>IF(ISNUMBER(AVERAGEIFS(ObservedSpeciesData!AI$2:AI$4955,ObservedSpeciesData!$A$2:$A$4955,$A724,ObservedSpeciesData!$C$2:$C$4955,$C724,ObservedSpeciesData!$D$2:$D$4955,$D724)),AVERAGEIFS(ObservedSpeciesData!AI$2:AI$4955,ObservedSpeciesData!$A$2:$A$4955,$A724,ObservedSpeciesData!$C$2:$C$4955,$C724,ObservedSpeciesData!$D$2:$D$4955,$D724),"")</f>
        <v>1.50675</v>
      </c>
      <c r="AJ724" s="2">
        <f>COUNTIFS(ObservedSpeciesData!$A$2:$A$828,$A724,ObservedSpeciesData!$D$2:$D$828,$D724)</f>
        <v>0</v>
      </c>
      <c r="AK724" s="2">
        <f t="shared" si="11"/>
        <v>15</v>
      </c>
    </row>
    <row r="725" spans="1:37" x14ac:dyDescent="0.25">
      <c r="A725" s="14" t="s">
        <v>101</v>
      </c>
      <c r="B725" t="s">
        <v>98</v>
      </c>
      <c r="C725" t="s">
        <v>97</v>
      </c>
      <c r="D725" s="13">
        <v>42283</v>
      </c>
      <c r="E725">
        <v>1</v>
      </c>
      <c r="F725">
        <v>200</v>
      </c>
      <c r="G725" s="2" t="s">
        <v>87</v>
      </c>
      <c r="H725" s="2" t="s">
        <v>11</v>
      </c>
      <c r="I725">
        <v>2</v>
      </c>
      <c r="J725" s="2" t="s">
        <v>77</v>
      </c>
      <c r="K725" s="2">
        <f>IF(ISNUMBER(AVERAGEIFS(ObservedSpeciesData!K$2:K$4955,ObservedSpeciesData!$A$2:$A$4955,$A725,ObservedSpeciesData!$D$2:$D$4955,$D725)),AVERAGEIFS(ObservedSpeciesData!K$2:K$4955,ObservedSpeciesData!$A$2:$A$4955,$A725,ObservedSpeciesData!$D$2:$D$4955,$D725),"")</f>
        <v>180</v>
      </c>
      <c r="L725" s="26" t="str">
        <f>IF(ISNUMBER(AVERAGEIFS(ObservedSpeciesData!L$2:L$4955,ObservedSpeciesData!$A$2:$A$4955,$A725,ObservedSpeciesData!$D$2:$D$4955,$D725)),AVERAGEIFS(ObservedSpeciesData!L$2:L$4955,ObservedSpeciesData!$A$2:$A$4955,$A725,ObservedSpeciesData!$D$2:$D$4955,$D725),"")</f>
        <v/>
      </c>
      <c r="M725" s="23" t="str">
        <f>IF(ISNUMBER(AVERAGEIFS(ObservedSpeciesData!M$2:M$4955,ObservedSpeciesData!$A$2:$A$4955,$A725,ObservedSpeciesData!$D$2:$D$4955,$D725)),AVERAGEIFS(ObservedSpeciesData!M$2:M$4955,ObservedSpeciesData!$A$2:$A$4955,$A725,ObservedSpeciesData!$D$2:$D$4955,$D725),"")</f>
        <v/>
      </c>
      <c r="N725" s="23">
        <f>IF(ISNUMBER(AVERAGEIFS(ObservedSpeciesData!N$2:N$4955,ObservedSpeciesData!$A$2:$A$4955,$A725,ObservedSpeciesData!$D$2:$D$4955,$D725)),AVERAGEIFS(ObservedSpeciesData!N$2:N$4955,ObservedSpeciesData!$A$2:$A$4955,$A725,ObservedSpeciesData!$D$2:$D$4955,$D725),"")</f>
        <v>698.46932963804318</v>
      </c>
      <c r="O725" s="23">
        <f>IF(ISNUMBER(AVERAGEIFS(ObservedSpeciesData!O$2:O$4955,ObservedSpeciesData!$A$2:$A$4955,$A725,ObservedSpeciesData!$D$2:$D$4955,$D725)),AVERAGEIFS(ObservedSpeciesData!O$2:O$4955,ObservedSpeciesData!$A$2:$A$4955,$A725,ObservedSpeciesData!$D$2:$D$4955,$D725),"")</f>
        <v>69.846932963804321</v>
      </c>
      <c r="P725" s="23">
        <f>IF(ISNUMBER(AVERAGEIFS(ObservedSpeciesData!P$2:P$4955,ObservedSpeciesData!$A$2:$A$4955,$A725,ObservedSpeciesData!$C$2:$C$4955,$C725,ObservedSpeciesData!$D$2:$D$4955,$D725)),AVERAGEIFS(ObservedSpeciesData!P$2:P$4955,ObservedSpeciesData!$A$2:$A$4955,$A725,ObservedSpeciesData!$C$2:$C$4955,$C725,ObservedSpeciesData!$D$2:$D$4955,$D725),"")</f>
        <v>118.80422113011306</v>
      </c>
      <c r="Q725" s="23"/>
      <c r="R725" s="25" t="str">
        <f>IF(ISNUMBER(AVERAGEIFS(ObservedSpeciesData!R$2:R$4955,ObservedSpeciesData!$A$2:$A$4955,$A725,ObservedSpeciesData!$D$2:$D$4955,$D725)),AVERAGEIFS(ObservedSpeciesData!R$2:R$4955,ObservedSpeciesData!$A$2:$A$4955,$A725,ObservedSpeciesData!$D$2:$D$4955,$D725),"")</f>
        <v/>
      </c>
      <c r="S725" s="25" t="str">
        <f>IF(ISNUMBER(AVERAGEIFS(ObservedSpeciesData!S$2:S$4955,ObservedSpeciesData!$A$2:$A$4955,$A725,ObservedSpeciesData!$D$2:$D$4955,$D725)),AVERAGEIFS(ObservedSpeciesData!S$2:S$4955,ObservedSpeciesData!$A$2:$A$4955,$A725,ObservedSpeciesData!$D$2:$D$4955,$D725),"")</f>
        <v/>
      </c>
      <c r="T725" s="23" t="str">
        <f>IF(ISNUMBER(AVERAGEIFS(ObservedSpeciesData!T$2:T$4955,ObservedSpeciesData!$A$2:$A$4955,$A725,ObservedSpeciesData!$D$2:$D$4955,$D725)),AVERAGEIFS(ObservedSpeciesData!T$2:T$4955,ObservedSpeciesData!$A$2:$A$4955,$A725,ObservedSpeciesData!$D$2:$D$4955,$D725),"")</f>
        <v/>
      </c>
      <c r="U725" s="24" t="str">
        <f>IF(ISNUMBER(AVERAGEIFS(ObservedSpeciesData!U$2:U$4955,ObservedSpeciesData!$A$2:$A$4955,$A725,ObservedSpeciesData!$C$2:$C$4955,$C725,ObservedSpeciesData!$D$2:$D$4955,$D725)),AVERAGEIFS(ObservedSpeciesData!U$2:U$4955,ObservedSpeciesData!$A$2:$A$4955,$A725,ObservedSpeciesData!$C$2:$C$4955,$C725,ObservedSpeciesData!$D$2:$D$4955,$D725),"")</f>
        <v/>
      </c>
      <c r="V725" s="23">
        <f>IF(ISNUMBER(AVERAGEIFS(ObservedSpeciesData!V$2:V$4955,ObservedSpeciesData!$A$2:$A$4955,$A725,ObservedSpeciesData!$D$2:$D$4955,$D725)),AVERAGEIFS(ObservedSpeciesData!V$2:V$4955,ObservedSpeciesData!$A$2:$A$4955,$A725,ObservedSpeciesData!$D$2:$D$4955,$D725),"")</f>
        <v>22.883858203887939</v>
      </c>
      <c r="W725" s="23">
        <f>IF(ISNUMBER(AVERAGEIFS(ObservedSpeciesData!W$2:W$4955,ObservedSpeciesData!$A$2:$A$4955,$A725,ObservedSpeciesData!$D$2:$D$4955,$D725)),AVERAGEIFS(ObservedSpeciesData!W$2:W$4955,ObservedSpeciesData!$A$2:$A$4955,$A725,ObservedSpeciesData!$D$2:$D$4955,$D725),"")</f>
        <v>19.021265268325806</v>
      </c>
      <c r="X725" s="23">
        <f>IF(ISNUMBER(AVERAGEIFS(ObservedSpeciesData!X$2:X$4955,ObservedSpeciesData!$A$2:$A$4955,$A725,ObservedSpeciesData!$D$2:$D$4955,$D725)),AVERAGEIFS(ObservedSpeciesData!X$2:X$4955,ObservedSpeciesData!$A$2:$A$4955,$A725,ObservedSpeciesData!$D$2:$D$4955,$D725),"")</f>
        <v>78.065375804901123</v>
      </c>
      <c r="Y725" s="23">
        <f>IF(ISNUMBER(AVERAGEIFS(ObservedSpeciesData!Y$2:Y$4955,ObservedSpeciesData!$A$2:$A$4955,$A725,ObservedSpeciesData!$D$2:$D$4955,$D725)),AVERAGEIFS(ObservedSpeciesData!Y$2:Y$4955,ObservedSpeciesData!$A$2:$A$4955,$A725,ObservedSpeciesData!$D$2:$D$4955,$D725),"")</f>
        <v>40.185458421707153</v>
      </c>
      <c r="Z725" s="23">
        <f>IF(ISNUMBER(AVERAGEIFS(ObservedSpeciesData!Z$2:Z$4955,ObservedSpeciesData!$A$2:$A$4955,$A725,ObservedSpeciesData!$D$2:$D$4955,$D725)),AVERAGEIFS(ObservedSpeciesData!Z$2:Z$4955,ObservedSpeciesData!$A$2:$A$4955,$A725,ObservedSpeciesData!$D$2:$D$4955,$D725),"")</f>
        <v>91.028210639953613</v>
      </c>
      <c r="AA725" s="23">
        <f>IF(ISNUMBER(AVERAGEIFS(ObservedSpeciesData!AA$2:AA$4955,ObservedSpeciesData!$A$2:$A$4955,$A725,ObservedSpeciesData!$D$2:$D$4955,$D725)),AVERAGEIFS(ObservedSpeciesData!AA$2:AA$4955,ObservedSpeciesData!$A$2:$A$4955,$A725,ObservedSpeciesData!$D$2:$D$4955,$D725),"")</f>
        <v>16.30886697769165</v>
      </c>
      <c r="AB725" s="24">
        <f>IF(ISNUMBER(AVERAGEIFS(ObservedSpeciesData!AB$2:AB$4955,ObservedSpeciesData!$A$2:$A$4955,$A725,ObservedSpeciesData!$D$2:$D$4955,$D725)),AVERAGEIFS(ObservedSpeciesData!AB$2:AB$4955,ObservedSpeciesData!$A$2:$A$4955,$A725,ObservedSpeciesData!$D$2:$D$4955,$D725),"")</f>
        <v>2.6094187164306643E-2</v>
      </c>
      <c r="AC725" s="24">
        <f>IF(ISNUMBER(AVERAGEIFS(ObservedSpeciesData!AC$2:AC$4955,ObservedSpeciesData!$A$2:$A$4955,$A725,ObservedSpeciesData!$D$2:$D$4955,$D725)),AVERAGEIFS(ObservedSpeciesData!AC$2:AC$4955,ObservedSpeciesData!$A$2:$A$4955,$A725,ObservedSpeciesData!$D$2:$D$4955,$D725),"")</f>
        <v>2.6094187164306643E-2</v>
      </c>
      <c r="AD725" s="23">
        <f>IF(ISNUMBER(AVERAGEIFS(ObservedSpeciesData!AD$2:AD$4955,ObservedSpeciesData!$A$2:$A$4955,$A725,ObservedSpeciesData!$D$2:$D$4955,$D725)),AVERAGEIFS(ObservedSpeciesData!AD$2:AD$4955,ObservedSpeciesData!$A$2:$A$4955,$A725,ObservedSpeciesData!$D$2:$D$4955,$D725),"")</f>
        <v>12.490460128784179</v>
      </c>
      <c r="AE725" s="24">
        <f>IF(ISNUMBER(AVERAGEIFS(ObservedSpeciesData!AE$2:AE$4955,ObservedSpeciesData!$A$2:$A$4955,$A725,ObservedSpeciesData!$D$2:$D$4955,$D725)),AVERAGEIFS(ObservedSpeciesData!AE$2:AE$4955,ObservedSpeciesData!$A$2:$A$4955,$A725,ObservedSpeciesData!$D$2:$D$4955,$D725),"")</f>
        <v>17.823882324529116</v>
      </c>
      <c r="AF725" s="23"/>
      <c r="AG725" s="24"/>
      <c r="AH725" s="23">
        <f>IF(ISNUMBER(AVERAGEIFS(ObservedSpeciesData!AH$2:AH$4955,ObservedSpeciesData!$A$2:$A$4955,$A725,ObservedSpeciesData!$D$2:$D$4955,$D725)),AVERAGEIFS(ObservedSpeciesData!AH$2:AH$4955,ObservedSpeciesData!$A$2:$A$4955,$A725,ObservedSpeciesData!$D$2:$D$4955,$D725),"")</f>
        <v>1.8187500000000001</v>
      </c>
      <c r="AI725" s="23">
        <f>IF(ISNUMBER(AVERAGEIFS(ObservedSpeciesData!AI$2:AI$4955,ObservedSpeciesData!$A$2:$A$4955,$A725,ObservedSpeciesData!$C$2:$C$4955,$C725,ObservedSpeciesData!$D$2:$D$4955,$D725)),AVERAGEIFS(ObservedSpeciesData!AI$2:AI$4955,ObservedSpeciesData!$A$2:$A$4955,$A725,ObservedSpeciesData!$C$2:$C$4955,$C725,ObservedSpeciesData!$D$2:$D$4955,$D725),"")</f>
        <v>3.0095000000000001</v>
      </c>
      <c r="AJ725" s="2">
        <f>COUNTIFS(ObservedSpeciesData!$A$2:$A$828,$A725,ObservedSpeciesData!$D$2:$D$828,$D725)</f>
        <v>0</v>
      </c>
      <c r="AK725" s="2">
        <f t="shared" si="11"/>
        <v>15</v>
      </c>
    </row>
    <row r="726" spans="1:37" x14ac:dyDescent="0.25">
      <c r="A726" s="14" t="s">
        <v>100</v>
      </c>
      <c r="B726" t="s">
        <v>98</v>
      </c>
      <c r="C726" t="s">
        <v>97</v>
      </c>
      <c r="D726" s="13">
        <v>42283</v>
      </c>
      <c r="E726">
        <v>1</v>
      </c>
      <c r="F726">
        <v>350</v>
      </c>
      <c r="G726" s="2" t="s">
        <v>87</v>
      </c>
      <c r="H726" s="2" t="s">
        <v>11</v>
      </c>
      <c r="I726">
        <v>2</v>
      </c>
      <c r="J726" s="2" t="s">
        <v>77</v>
      </c>
      <c r="K726" s="2">
        <f>IF(ISNUMBER(AVERAGEIFS(ObservedSpeciesData!K$2:K$4955,ObservedSpeciesData!$A$2:$A$4955,$A726,ObservedSpeciesData!$D$2:$D$4955,$D726)),AVERAGEIFS(ObservedSpeciesData!K$2:K$4955,ObservedSpeciesData!$A$2:$A$4955,$A726,ObservedSpeciesData!$D$2:$D$4955,$D726),"")</f>
        <v>350</v>
      </c>
      <c r="L726" s="26" t="str">
        <f>IF(ISNUMBER(AVERAGEIFS(ObservedSpeciesData!L$2:L$4955,ObservedSpeciesData!$A$2:$A$4955,$A726,ObservedSpeciesData!$D$2:$D$4955,$D726)),AVERAGEIFS(ObservedSpeciesData!L$2:L$4955,ObservedSpeciesData!$A$2:$A$4955,$A726,ObservedSpeciesData!$D$2:$D$4955,$D726),"")</f>
        <v/>
      </c>
      <c r="M726" s="23" t="str">
        <f>IF(ISNUMBER(AVERAGEIFS(ObservedSpeciesData!M$2:M$4955,ObservedSpeciesData!$A$2:$A$4955,$A726,ObservedSpeciesData!$D$2:$D$4955,$D726)),AVERAGEIFS(ObservedSpeciesData!M$2:M$4955,ObservedSpeciesData!$A$2:$A$4955,$A726,ObservedSpeciesData!$D$2:$D$4955,$D726),"")</f>
        <v/>
      </c>
      <c r="N726" s="23">
        <f>IF(ISNUMBER(AVERAGEIFS(ObservedSpeciesData!N$2:N$4955,ObservedSpeciesData!$A$2:$A$4955,$A726,ObservedSpeciesData!$D$2:$D$4955,$D726)),AVERAGEIFS(ObservedSpeciesData!N$2:N$4955,ObservedSpeciesData!$A$2:$A$4955,$A726,ObservedSpeciesData!$D$2:$D$4955,$D726),"")</f>
        <v>1150.0165299982255</v>
      </c>
      <c r="O726" s="23">
        <f>IF(ISNUMBER(AVERAGEIFS(ObservedSpeciesData!O$2:O$4955,ObservedSpeciesData!$A$2:$A$4955,$A726,ObservedSpeciesData!$D$2:$D$4955,$D726)),AVERAGEIFS(ObservedSpeciesData!O$2:O$4955,ObservedSpeciesData!$A$2:$A$4955,$A726,ObservedSpeciesData!$D$2:$D$4955,$D726),"")</f>
        <v>115.00165299982254</v>
      </c>
      <c r="P726" s="23">
        <f>IF(ISNUMBER(AVERAGEIFS(ObservedSpeciesData!P$2:P$4955,ObservedSpeciesData!$A$2:$A$4955,$A726,ObservedSpeciesData!$C$2:$C$4955,$C726,ObservedSpeciesData!$D$2:$D$4955,$D726)),AVERAGEIFS(ObservedSpeciesData!P$2:P$4955,ObservedSpeciesData!$A$2:$A$4955,$A726,ObservedSpeciesData!$C$2:$C$4955,$C726,ObservedSpeciesData!$D$2:$D$4955,$D726),"")</f>
        <v>238.87858049010998</v>
      </c>
      <c r="Q726" s="23"/>
      <c r="R726" s="25" t="str">
        <f>IF(ISNUMBER(AVERAGEIFS(ObservedSpeciesData!R$2:R$4955,ObservedSpeciesData!$A$2:$A$4955,$A726,ObservedSpeciesData!$D$2:$D$4955,$D726)),AVERAGEIFS(ObservedSpeciesData!R$2:R$4955,ObservedSpeciesData!$A$2:$A$4955,$A726,ObservedSpeciesData!$D$2:$D$4955,$D726),"")</f>
        <v/>
      </c>
      <c r="S726" s="25" t="str">
        <f>IF(ISNUMBER(AVERAGEIFS(ObservedSpeciesData!S$2:S$4955,ObservedSpeciesData!$A$2:$A$4955,$A726,ObservedSpeciesData!$D$2:$D$4955,$D726)),AVERAGEIFS(ObservedSpeciesData!S$2:S$4955,ObservedSpeciesData!$A$2:$A$4955,$A726,ObservedSpeciesData!$D$2:$D$4955,$D726),"")</f>
        <v/>
      </c>
      <c r="T726" s="23" t="str">
        <f>IF(ISNUMBER(AVERAGEIFS(ObservedSpeciesData!T$2:T$4955,ObservedSpeciesData!$A$2:$A$4955,$A726,ObservedSpeciesData!$D$2:$D$4955,$D726)),AVERAGEIFS(ObservedSpeciesData!T$2:T$4955,ObservedSpeciesData!$A$2:$A$4955,$A726,ObservedSpeciesData!$D$2:$D$4955,$D726),"")</f>
        <v/>
      </c>
      <c r="U726" s="24" t="str">
        <f>IF(ISNUMBER(AVERAGEIFS(ObservedSpeciesData!U$2:U$4955,ObservedSpeciesData!$A$2:$A$4955,$A726,ObservedSpeciesData!$C$2:$C$4955,$C726,ObservedSpeciesData!$D$2:$D$4955,$D726)),AVERAGEIFS(ObservedSpeciesData!U$2:U$4955,ObservedSpeciesData!$A$2:$A$4955,$A726,ObservedSpeciesData!$C$2:$C$4955,$C726,ObservedSpeciesData!$D$2:$D$4955,$D726),"")</f>
        <v/>
      </c>
      <c r="V726" s="23">
        <f>IF(ISNUMBER(AVERAGEIFS(ObservedSpeciesData!V$2:V$4955,ObservedSpeciesData!$A$2:$A$4955,$A726,ObservedSpeciesData!$D$2:$D$4955,$D726)),AVERAGEIFS(ObservedSpeciesData!V$2:V$4955,ObservedSpeciesData!$A$2:$A$4955,$A726,ObservedSpeciesData!$D$2:$D$4955,$D726),"")</f>
        <v>23.988267660140991</v>
      </c>
      <c r="W726" s="23">
        <f>IF(ISNUMBER(AVERAGEIFS(ObservedSpeciesData!W$2:W$4955,ObservedSpeciesData!$A$2:$A$4955,$A726,ObservedSpeciesData!$D$2:$D$4955,$D726)),AVERAGEIFS(ObservedSpeciesData!W$2:W$4955,ObservedSpeciesData!$A$2:$A$4955,$A726,ObservedSpeciesData!$D$2:$D$4955,$D726),"")</f>
        <v>16.122641146183014</v>
      </c>
      <c r="X726" s="23">
        <f>IF(ISNUMBER(AVERAGEIFS(ObservedSpeciesData!X$2:X$4955,ObservedSpeciesData!$A$2:$A$4955,$A726,ObservedSpeciesData!$D$2:$D$4955,$D726)),AVERAGEIFS(ObservedSpeciesData!X$2:X$4955,ObservedSpeciesData!$A$2:$A$4955,$A726,ObservedSpeciesData!$D$2:$D$4955,$D726),"")</f>
        <v>76.798393726348877</v>
      </c>
      <c r="Y726" s="23">
        <f>IF(ISNUMBER(AVERAGEIFS(ObservedSpeciesData!Y$2:Y$4955,ObservedSpeciesData!$A$2:$A$4955,$A726,ObservedSpeciesData!$D$2:$D$4955,$D726)),AVERAGEIFS(ObservedSpeciesData!Y$2:Y$4955,ObservedSpeciesData!$A$2:$A$4955,$A726,ObservedSpeciesData!$D$2:$D$4955,$D726),"")</f>
        <v>42.564693450927734</v>
      </c>
      <c r="Z726" s="23">
        <f>IF(ISNUMBER(AVERAGEIFS(ObservedSpeciesData!Z$2:Z$4955,ObservedSpeciesData!$A$2:$A$4955,$A726,ObservedSpeciesData!$D$2:$D$4955,$D726)),AVERAGEIFS(ObservedSpeciesData!Z$2:Z$4955,ObservedSpeciesData!$A$2:$A$4955,$A726,ObservedSpeciesData!$D$2:$D$4955,$D726),"")</f>
        <v>90.678096771240234</v>
      </c>
      <c r="AA726" s="23">
        <f>IF(ISNUMBER(AVERAGEIFS(ObservedSpeciesData!AA$2:AA$4955,ObservedSpeciesData!$A$2:$A$4955,$A726,ObservedSpeciesData!$D$2:$D$4955,$D726)),AVERAGEIFS(ObservedSpeciesData!AA$2:AA$4955,ObservedSpeciesData!$A$2:$A$4955,$A726,ObservedSpeciesData!$D$2:$D$4955,$D726),"")</f>
        <v>17.963853716850281</v>
      </c>
      <c r="AB726" s="24">
        <f>IF(ISNUMBER(AVERAGEIFS(ObservedSpeciesData!AB$2:AB$4955,ObservedSpeciesData!$A$2:$A$4955,$A726,ObservedSpeciesData!$D$2:$D$4955,$D726)),AVERAGEIFS(ObservedSpeciesData!AB$2:AB$4955,ObservedSpeciesData!$A$2:$A$4955,$A726,ObservedSpeciesData!$D$2:$D$4955,$D726),"")</f>
        <v>2.8742165946960451E-2</v>
      </c>
      <c r="AC726" s="24">
        <f>IF(ISNUMBER(AVERAGEIFS(ObservedSpeciesData!AC$2:AC$4955,ObservedSpeciesData!$A$2:$A$4955,$A726,ObservedSpeciesData!$D$2:$D$4955,$D726)),AVERAGEIFS(ObservedSpeciesData!AC$2:AC$4955,ObservedSpeciesData!$A$2:$A$4955,$A726,ObservedSpeciesData!$D$2:$D$4955,$D726),"")</f>
        <v>2.8742165946960451E-2</v>
      </c>
      <c r="AD726" s="23">
        <f>IF(ISNUMBER(AVERAGEIFS(ObservedSpeciesData!AD$2:AD$4955,ObservedSpeciesData!$A$2:$A$4955,$A726,ObservedSpeciesData!$D$2:$D$4955,$D726)),AVERAGEIFS(ObservedSpeciesData!AD$2:AD$4955,ObservedSpeciesData!$A$2:$A$4955,$A726,ObservedSpeciesData!$D$2:$D$4955,$D726),"")</f>
        <v>12.287742996215821</v>
      </c>
      <c r="AE726" s="24">
        <f>IF(ISNUMBER(AVERAGEIFS(ObservedSpeciesData!AE$2:AE$4955,ObservedSpeciesData!$A$2:$A$4955,$A726,ObservedSpeciesData!$D$2:$D$4955,$D726)),AVERAGEIFS(ObservedSpeciesData!AE$2:AE$4955,ObservedSpeciesData!$A$2:$A$4955,$A726,ObservedSpeciesData!$D$2:$D$4955,$D726),"")</f>
        <v>14.292691923193235</v>
      </c>
      <c r="AF726" s="23"/>
      <c r="AG726" s="24"/>
      <c r="AH726" s="23">
        <f>IF(ISNUMBER(AVERAGEIFS(ObservedSpeciesData!AH$2:AH$4955,ObservedSpeciesData!$A$2:$A$4955,$A726,ObservedSpeciesData!$D$2:$D$4955,$D726)),AVERAGEIFS(ObservedSpeciesData!AH$2:AH$4955,ObservedSpeciesData!$A$2:$A$4955,$A726,ObservedSpeciesData!$D$2:$D$4955,$D726),"")</f>
        <v>3.3191250000000001</v>
      </c>
      <c r="AI726" s="23">
        <f>IF(ISNUMBER(AVERAGEIFS(ObservedSpeciesData!AI$2:AI$4955,ObservedSpeciesData!$A$2:$A$4955,$A726,ObservedSpeciesData!$C$2:$C$4955,$C726,ObservedSpeciesData!$D$2:$D$4955,$D726)),AVERAGEIFS(ObservedSpeciesData!AI$2:AI$4955,ObservedSpeciesData!$A$2:$A$4955,$A726,ObservedSpeciesData!$C$2:$C$4955,$C726,ObservedSpeciesData!$D$2:$D$4955,$D726),"")</f>
        <v>6.7134999999999998</v>
      </c>
      <c r="AJ726" s="2">
        <f>COUNTIFS(ObservedSpeciesData!$A$2:$A$828,$A726,ObservedSpeciesData!$D$2:$D$828,$D726)</f>
        <v>0</v>
      </c>
      <c r="AK726" s="2">
        <f t="shared" si="11"/>
        <v>15</v>
      </c>
    </row>
    <row r="727" spans="1:37" x14ac:dyDescent="0.25">
      <c r="A727" s="14" t="s">
        <v>99</v>
      </c>
      <c r="B727" t="s">
        <v>98</v>
      </c>
      <c r="C727" t="s">
        <v>97</v>
      </c>
      <c r="D727" s="13">
        <v>42283</v>
      </c>
      <c r="E727">
        <v>1</v>
      </c>
      <c r="F727">
        <v>500</v>
      </c>
      <c r="G727" s="2" t="s">
        <v>87</v>
      </c>
      <c r="H727" s="2" t="s">
        <v>11</v>
      </c>
      <c r="I727">
        <v>2</v>
      </c>
      <c r="J727" s="2" t="s">
        <v>77</v>
      </c>
      <c r="K727" s="2">
        <f>IF(ISNUMBER(AVERAGEIFS(ObservedSpeciesData!K$2:K$4955,ObservedSpeciesData!$A$2:$A$4955,$A727,ObservedSpeciesData!$D$2:$D$4955,$D727)),AVERAGEIFS(ObservedSpeciesData!K$2:K$4955,ObservedSpeciesData!$A$2:$A$4955,$A727,ObservedSpeciesData!$D$2:$D$4955,$D727),"")</f>
        <v>450</v>
      </c>
      <c r="L727" s="26" t="str">
        <f>IF(ISNUMBER(AVERAGEIFS(ObservedSpeciesData!L$2:L$4955,ObservedSpeciesData!$A$2:$A$4955,$A727,ObservedSpeciesData!$D$2:$D$4955,$D727)),AVERAGEIFS(ObservedSpeciesData!L$2:L$4955,ObservedSpeciesData!$A$2:$A$4955,$A727,ObservedSpeciesData!$D$2:$D$4955,$D727),"")</f>
        <v/>
      </c>
      <c r="M727" s="23" t="str">
        <f>IF(ISNUMBER(AVERAGEIFS(ObservedSpeciesData!M$2:M$4955,ObservedSpeciesData!$A$2:$A$4955,$A727,ObservedSpeciesData!$D$2:$D$4955,$D727)),AVERAGEIFS(ObservedSpeciesData!M$2:M$4955,ObservedSpeciesData!$A$2:$A$4955,$A727,ObservedSpeciesData!$D$2:$D$4955,$D727),"")</f>
        <v/>
      </c>
      <c r="N727" s="23">
        <f>IF(ISNUMBER(AVERAGEIFS(ObservedSpeciesData!N$2:N$4955,ObservedSpeciesData!$A$2:$A$4955,$A727,ObservedSpeciesData!$D$2:$D$4955,$D727)),AVERAGEIFS(ObservedSpeciesData!N$2:N$4955,ObservedSpeciesData!$A$2:$A$4955,$A727,ObservedSpeciesData!$D$2:$D$4955,$D727),"")</f>
        <v>1330.3344801249093</v>
      </c>
      <c r="O727" s="23">
        <f>IF(ISNUMBER(AVERAGEIFS(ObservedSpeciesData!O$2:O$4955,ObservedSpeciesData!$A$2:$A$4955,$A727,ObservedSpeciesData!$D$2:$D$4955,$D727)),AVERAGEIFS(ObservedSpeciesData!O$2:O$4955,ObservedSpeciesData!$A$2:$A$4955,$A727,ObservedSpeciesData!$D$2:$D$4955,$D727),"")</f>
        <v>133.03344801249094</v>
      </c>
      <c r="P727" s="23">
        <f>IF(ISNUMBER(AVERAGEIFS(ObservedSpeciesData!P$2:P$4955,ObservedSpeciesData!$A$2:$A$4955,$A727,ObservedSpeciesData!$C$2:$C$4955,$C727,ObservedSpeciesData!$D$2:$D$4955,$D727)),AVERAGEIFS(ObservedSpeciesData!P$2:P$4955,ObservedSpeciesData!$A$2:$A$4955,$A727,ObservedSpeciesData!$C$2:$C$4955,$C727,ObservedSpeciesData!$D$2:$D$4955,$D727),"")</f>
        <v>203.84164416278335</v>
      </c>
      <c r="Q727" s="23"/>
      <c r="R727" s="25" t="str">
        <f>IF(ISNUMBER(AVERAGEIFS(ObservedSpeciesData!R$2:R$4955,ObservedSpeciesData!$A$2:$A$4955,$A727,ObservedSpeciesData!$D$2:$D$4955,$D727)),AVERAGEIFS(ObservedSpeciesData!R$2:R$4955,ObservedSpeciesData!$A$2:$A$4955,$A727,ObservedSpeciesData!$D$2:$D$4955,$D727),"")</f>
        <v/>
      </c>
      <c r="S727" s="25" t="str">
        <f>IF(ISNUMBER(AVERAGEIFS(ObservedSpeciesData!S$2:S$4955,ObservedSpeciesData!$A$2:$A$4955,$A727,ObservedSpeciesData!$D$2:$D$4955,$D727)),AVERAGEIFS(ObservedSpeciesData!S$2:S$4955,ObservedSpeciesData!$A$2:$A$4955,$A727,ObservedSpeciesData!$D$2:$D$4955,$D727),"")</f>
        <v/>
      </c>
      <c r="T727" s="23" t="str">
        <f>IF(ISNUMBER(AVERAGEIFS(ObservedSpeciesData!T$2:T$4955,ObservedSpeciesData!$A$2:$A$4955,$A727,ObservedSpeciesData!$D$2:$D$4955,$D727)),AVERAGEIFS(ObservedSpeciesData!T$2:T$4955,ObservedSpeciesData!$A$2:$A$4955,$A727,ObservedSpeciesData!$D$2:$D$4955,$D727),"")</f>
        <v/>
      </c>
      <c r="U727" s="24" t="str">
        <f>IF(ISNUMBER(AVERAGEIFS(ObservedSpeciesData!U$2:U$4955,ObservedSpeciesData!$A$2:$A$4955,$A727,ObservedSpeciesData!$C$2:$C$4955,$C727,ObservedSpeciesData!$D$2:$D$4955,$D727)),AVERAGEIFS(ObservedSpeciesData!U$2:U$4955,ObservedSpeciesData!$A$2:$A$4955,$A727,ObservedSpeciesData!$C$2:$C$4955,$C727,ObservedSpeciesData!$D$2:$D$4955,$D727),"")</f>
        <v/>
      </c>
      <c r="V727" s="23">
        <f>IF(ISNUMBER(AVERAGEIFS(ObservedSpeciesData!V$2:V$4955,ObservedSpeciesData!$A$2:$A$4955,$A727,ObservedSpeciesData!$D$2:$D$4955,$D727)),AVERAGEIFS(ObservedSpeciesData!V$2:V$4955,ObservedSpeciesData!$A$2:$A$4955,$A727,ObservedSpeciesData!$D$2:$D$4955,$D727),"")</f>
        <v>22.973067998886108</v>
      </c>
      <c r="W727" s="23">
        <f>IF(ISNUMBER(AVERAGEIFS(ObservedSpeciesData!W$2:W$4955,ObservedSpeciesData!$A$2:$A$4955,$A727,ObservedSpeciesData!$D$2:$D$4955,$D727)),AVERAGEIFS(ObservedSpeciesData!W$2:W$4955,ObservedSpeciesData!$A$2:$A$4955,$A727,ObservedSpeciesData!$D$2:$D$4955,$D727),"")</f>
        <v>15.371427893638611</v>
      </c>
      <c r="X727" s="23">
        <f>IF(ISNUMBER(AVERAGEIFS(ObservedSpeciesData!X$2:X$4955,ObservedSpeciesData!$A$2:$A$4955,$A727,ObservedSpeciesData!$D$2:$D$4955,$D727)),AVERAGEIFS(ObservedSpeciesData!X$2:X$4955,ObservedSpeciesData!$A$2:$A$4955,$A727,ObservedSpeciesData!$D$2:$D$4955,$D727),"")</f>
        <v>77.557775020599365</v>
      </c>
      <c r="Y727" s="23">
        <f>IF(ISNUMBER(AVERAGEIFS(ObservedSpeciesData!Y$2:Y$4955,ObservedSpeciesData!$A$2:$A$4955,$A727,ObservedSpeciesData!$D$2:$D$4955,$D727)),AVERAGEIFS(ObservedSpeciesData!Y$2:Y$4955,ObservedSpeciesData!$A$2:$A$4955,$A727,ObservedSpeciesData!$D$2:$D$4955,$D727),"")</f>
        <v>40.912914991378784</v>
      </c>
      <c r="Z727" s="23">
        <f>IF(ISNUMBER(AVERAGEIFS(ObservedSpeciesData!Z$2:Z$4955,ObservedSpeciesData!$A$2:$A$4955,$A727,ObservedSpeciesData!$D$2:$D$4955,$D727)),AVERAGEIFS(ObservedSpeciesData!Z$2:Z$4955,ObservedSpeciesData!$A$2:$A$4955,$A727,ObservedSpeciesData!$D$2:$D$4955,$D727),"")</f>
        <v>90.707984447479248</v>
      </c>
      <c r="AA727" s="23">
        <f>IF(ISNUMBER(AVERAGEIFS(ObservedSpeciesData!AA$2:AA$4955,ObservedSpeciesData!$A$2:$A$4955,$A727,ObservedSpeciesData!$D$2:$D$4955,$D727)),AVERAGEIFS(ObservedSpeciesData!AA$2:AA$4955,ObservedSpeciesData!$A$2:$A$4955,$A727,ObservedSpeciesData!$D$2:$D$4955,$D727),"")</f>
        <v>20.074825406074524</v>
      </c>
      <c r="AB727" s="24">
        <f>IF(ISNUMBER(AVERAGEIFS(ObservedSpeciesData!AB$2:AB$4955,ObservedSpeciesData!$A$2:$A$4955,$A727,ObservedSpeciesData!$D$2:$D$4955,$D727)),AVERAGEIFS(ObservedSpeciesData!AB$2:AB$4955,ObservedSpeciesData!$A$2:$A$4955,$A727,ObservedSpeciesData!$D$2:$D$4955,$D727),"")</f>
        <v>3.2119720649719241E-2</v>
      </c>
      <c r="AC727" s="24">
        <f>IF(ISNUMBER(AVERAGEIFS(ObservedSpeciesData!AC$2:AC$4955,ObservedSpeciesData!$A$2:$A$4955,$A727,ObservedSpeciesData!$D$2:$D$4955,$D727)),AVERAGEIFS(ObservedSpeciesData!AC$2:AC$4955,ObservedSpeciesData!$A$2:$A$4955,$A727,ObservedSpeciesData!$D$2:$D$4955,$D727),"")</f>
        <v>3.2119720649719241E-2</v>
      </c>
      <c r="AD727" s="23">
        <f>IF(ISNUMBER(AVERAGEIFS(ObservedSpeciesData!AD$2:AD$4955,ObservedSpeciesData!$A$2:$A$4955,$A727,ObservedSpeciesData!$D$2:$D$4955,$D727)),AVERAGEIFS(ObservedSpeciesData!AD$2:AD$4955,ObservedSpeciesData!$A$2:$A$4955,$A727,ObservedSpeciesData!$D$2:$D$4955,$D727),"")</f>
        <v>12.4092440032959</v>
      </c>
      <c r="AE727" s="24">
        <f>IF(ISNUMBER(AVERAGEIFS(ObservedSpeciesData!AE$2:AE$4955,ObservedSpeciesData!$A$2:$A$4955,$A727,ObservedSpeciesData!$D$2:$D$4955,$D727)),AVERAGEIFS(ObservedSpeciesData!AE$2:AE$4955,ObservedSpeciesData!$A$2:$A$4955,$A727,ObservedSpeciesData!$D$2:$D$4955,$D727),"")</f>
        <v>15.622044473653217</v>
      </c>
      <c r="AF727" s="23"/>
      <c r="AG727" s="24"/>
      <c r="AH727" s="23">
        <f>IF(ISNUMBER(AVERAGEIFS(ObservedSpeciesData!AH$2:AH$4955,ObservedSpeciesData!$A$2:$A$4955,$A727,ObservedSpeciesData!$D$2:$D$4955,$D727)),AVERAGEIFS(ObservedSpeciesData!AH$2:AH$4955,ObservedSpeciesData!$A$2:$A$4955,$A727,ObservedSpeciesData!$D$2:$D$4955,$D727),"")</f>
        <v>4.2912499999999998</v>
      </c>
      <c r="AI727" s="23">
        <f>IF(ISNUMBER(AVERAGEIFS(ObservedSpeciesData!AI$2:AI$4955,ObservedSpeciesData!$A$2:$A$4955,$A727,ObservedSpeciesData!$C$2:$C$4955,$C727,ObservedSpeciesData!$D$2:$D$4955,$D727)),AVERAGEIFS(ObservedSpeciesData!AI$2:AI$4955,ObservedSpeciesData!$A$2:$A$4955,$A727,ObservedSpeciesData!$C$2:$C$4955,$C727,ObservedSpeciesData!$D$2:$D$4955,$D727),"")</f>
        <v>6.4172499999999992</v>
      </c>
      <c r="AJ727" s="2">
        <f>COUNTIFS(ObservedSpeciesData!$A$2:$A$828,$A727,ObservedSpeciesData!$D$2:$D$828,$D727)</f>
        <v>0</v>
      </c>
      <c r="AK727" s="2">
        <f t="shared" si="11"/>
        <v>15</v>
      </c>
    </row>
    <row r="728" spans="1:37" x14ac:dyDescent="0.25">
      <c r="A728" s="14" t="s">
        <v>104</v>
      </c>
      <c r="B728" t="s">
        <v>98</v>
      </c>
      <c r="C728" t="s">
        <v>97</v>
      </c>
      <c r="D728" s="13">
        <v>42290</v>
      </c>
      <c r="E728">
        <v>1</v>
      </c>
      <c r="F728">
        <v>0</v>
      </c>
      <c r="G728" s="2" t="s">
        <v>87</v>
      </c>
      <c r="H728" s="2" t="s">
        <v>11</v>
      </c>
      <c r="I728">
        <v>3</v>
      </c>
      <c r="J728" s="2" t="s">
        <v>88</v>
      </c>
      <c r="K728" s="2">
        <f>IF(ISNUMBER(AVERAGEIFS(ObservedSpeciesData!K$2:K$4955,ObservedSpeciesData!$A$2:$A$4955,$A728,ObservedSpeciesData!$D$2:$D$4955,$D728)),AVERAGEIFS(ObservedSpeciesData!K$2:K$4955,ObservedSpeciesData!$A$2:$A$4955,$A728,ObservedSpeciesData!$D$2:$D$4955,$D728),"")</f>
        <v>0</v>
      </c>
      <c r="L728" s="26">
        <f>IF(ISNUMBER(AVERAGEIFS(ObservedSpeciesData!L$2:L$4955,ObservedSpeciesData!$A$2:$A$4955,$A728,ObservedSpeciesData!$D$2:$D$4955,$D728)),AVERAGEIFS(ObservedSpeciesData!L$2:L$4955,ObservedSpeciesData!$A$2:$A$4955,$A728,ObservedSpeciesData!$D$2:$D$4955,$D728),"")</f>
        <v>1083.7916666666667</v>
      </c>
      <c r="M728" s="23">
        <f>IF(ISNUMBER(AVERAGEIFS(ObservedSpeciesData!M$2:M$4955,ObservedSpeciesData!$A$2:$A$4955,$A728,ObservedSpeciesData!$D$2:$D$4955,$D728)),AVERAGEIFS(ObservedSpeciesData!M$2:M$4955,ObservedSpeciesData!$A$2:$A$4955,$A728,ObservedSpeciesData!$D$2:$D$4955,$D728),"")</f>
        <v>108.37916666666666</v>
      </c>
      <c r="N728" s="23" t="str">
        <f>IF(ISNUMBER(AVERAGEIFS(ObservedSpeciesData!N$2:N$4955,ObservedSpeciesData!$A$2:$A$4955,$A728,ObservedSpeciesData!$D$2:$D$4955,$D728)),AVERAGEIFS(ObservedSpeciesData!N$2:N$4955,ObservedSpeciesData!$A$2:$A$4955,$A728,ObservedSpeciesData!$D$2:$D$4955,$D728),"")</f>
        <v/>
      </c>
      <c r="O728" s="23" t="str">
        <f>IF(ISNUMBER(AVERAGEIFS(ObservedSpeciesData!O$2:O$4955,ObservedSpeciesData!$A$2:$A$4955,$A728,ObservedSpeciesData!$D$2:$D$4955,$D728)),AVERAGEIFS(ObservedSpeciesData!O$2:O$4955,ObservedSpeciesData!$A$2:$A$4955,$A728,ObservedSpeciesData!$D$2:$D$4955,$D728),"")</f>
        <v/>
      </c>
      <c r="P728" s="23" t="str">
        <f>IF(ISNUMBER(AVERAGEIFS(ObservedSpeciesData!P$2:P$4955,ObservedSpeciesData!$A$2:$A$4955,$A728,ObservedSpeciesData!$C$2:$C$4955,$C728,ObservedSpeciesData!$D$2:$D$4955,$D728)),AVERAGEIFS(ObservedSpeciesData!P$2:P$4955,ObservedSpeciesData!$A$2:$A$4955,$A728,ObservedSpeciesData!$C$2:$C$4955,$C728,ObservedSpeciesData!$D$2:$D$4955,$D728),"")</f>
        <v/>
      </c>
      <c r="Q728" s="23"/>
      <c r="R728" s="25" t="str">
        <f>IF(ISNUMBER(AVERAGEIFS(ObservedSpeciesData!R$2:R$4955,ObservedSpeciesData!$A$2:$A$4955,$A728,ObservedSpeciesData!$D$2:$D$4955,$D728)),AVERAGEIFS(ObservedSpeciesData!R$2:R$4955,ObservedSpeciesData!$A$2:$A$4955,$A728,ObservedSpeciesData!$D$2:$D$4955,$D728),"")</f>
        <v/>
      </c>
      <c r="S728" s="25" t="str">
        <f>IF(ISNUMBER(AVERAGEIFS(ObservedSpeciesData!S$2:S$4955,ObservedSpeciesData!$A$2:$A$4955,$A728,ObservedSpeciesData!$D$2:$D$4955,$D728)),AVERAGEIFS(ObservedSpeciesData!S$2:S$4955,ObservedSpeciesData!$A$2:$A$4955,$A728,ObservedSpeciesData!$D$2:$D$4955,$D728),"")</f>
        <v/>
      </c>
      <c r="T728" s="23" t="str">
        <f>IF(ISNUMBER(AVERAGEIFS(ObservedSpeciesData!T$2:T$4955,ObservedSpeciesData!$A$2:$A$4955,$A728,ObservedSpeciesData!$D$2:$D$4955,$D728)),AVERAGEIFS(ObservedSpeciesData!T$2:T$4955,ObservedSpeciesData!$A$2:$A$4955,$A728,ObservedSpeciesData!$D$2:$D$4955,$D728),"")</f>
        <v/>
      </c>
      <c r="U728" s="24" t="str">
        <f>IF(ISNUMBER(AVERAGEIFS(ObservedSpeciesData!U$2:U$4955,ObservedSpeciesData!$A$2:$A$4955,$A728,ObservedSpeciesData!$C$2:$C$4955,$C728,ObservedSpeciesData!$D$2:$D$4955,$D728)),AVERAGEIFS(ObservedSpeciesData!U$2:U$4955,ObservedSpeciesData!$A$2:$A$4955,$A728,ObservedSpeciesData!$C$2:$C$4955,$C728,ObservedSpeciesData!$D$2:$D$4955,$D728),"")</f>
        <v/>
      </c>
      <c r="V728" s="23">
        <f>IF(ISNUMBER(AVERAGEIFS(ObservedSpeciesData!V$2:V$4955,ObservedSpeciesData!$A$2:$A$4955,$A728,ObservedSpeciesData!$D$2:$D$4955,$D728)),AVERAGEIFS(ObservedSpeciesData!V$2:V$4955,ObservedSpeciesData!$A$2:$A$4955,$A728,ObservedSpeciesData!$D$2:$D$4955,$D728),"")</f>
        <v>20.724183718363445</v>
      </c>
      <c r="W728" s="23">
        <f>IF(ISNUMBER(AVERAGEIFS(ObservedSpeciesData!W$2:W$4955,ObservedSpeciesData!$A$2:$A$4955,$A728,ObservedSpeciesData!$D$2:$D$4955,$D728)),AVERAGEIFS(ObservedSpeciesData!W$2:W$4955,ObservedSpeciesData!$A$2:$A$4955,$A728,ObservedSpeciesData!$D$2:$D$4955,$D728),"")</f>
        <v>17.072852691014607</v>
      </c>
      <c r="X728" s="23">
        <f>IF(ISNUMBER(AVERAGEIFS(ObservedSpeciesData!X$2:X$4955,ObservedSpeciesData!$A$2:$A$4955,$A728,ObservedSpeciesData!$D$2:$D$4955,$D728)),AVERAGEIFS(ObservedSpeciesData!X$2:X$4955,ObservedSpeciesData!$A$2:$A$4955,$A728,ObservedSpeciesData!$D$2:$D$4955,$D728),"")</f>
        <v>78.128433863321945</v>
      </c>
      <c r="Y728" s="23">
        <f>IF(ISNUMBER(AVERAGEIFS(ObservedSpeciesData!Y$2:Y$4955,ObservedSpeciesData!$A$2:$A$4955,$A728,ObservedSpeciesData!$D$2:$D$4955,$D728)),AVERAGEIFS(ObservedSpeciesData!Y$2:Y$4955,ObservedSpeciesData!$A$2:$A$4955,$A728,ObservedSpeciesData!$D$2:$D$4955,$D728),"")</f>
        <v>32.464604695638023</v>
      </c>
      <c r="Z728" s="23">
        <f>IF(ISNUMBER(AVERAGEIFS(ObservedSpeciesData!Z$2:Z$4955,ObservedSpeciesData!$A$2:$A$4955,$A728,ObservedSpeciesData!$D$2:$D$4955,$D728)),AVERAGEIFS(ObservedSpeciesData!Z$2:Z$4955,ObservedSpeciesData!$A$2:$A$4955,$A728,ObservedSpeciesData!$D$2:$D$4955,$D728),"")</f>
        <v>89.180487314860031</v>
      </c>
      <c r="AA728" s="23">
        <f>IF(ISNUMBER(AVERAGEIFS(ObservedSpeciesData!AA$2:AA$4955,ObservedSpeciesData!$A$2:$A$4955,$A728,ObservedSpeciesData!$D$2:$D$4955,$D728)),AVERAGEIFS(ObservedSpeciesData!AA$2:AA$4955,ObservedSpeciesData!$A$2:$A$4955,$A728,ObservedSpeciesData!$D$2:$D$4955,$D728),"")</f>
        <v>23.377921581268311</v>
      </c>
      <c r="AB728" s="24">
        <f>IF(ISNUMBER(AVERAGEIFS(ObservedSpeciesData!AB$2:AB$4955,ObservedSpeciesData!$A$2:$A$4955,$A728,ObservedSpeciesData!$D$2:$D$4955,$D728)),AVERAGEIFS(ObservedSpeciesData!AB$2:AB$4955,ObservedSpeciesData!$A$2:$A$4955,$A728,ObservedSpeciesData!$D$2:$D$4955,$D728),"")</f>
        <v>3.7404674530029297E-2</v>
      </c>
      <c r="AC728" s="24">
        <f>IF(ISNUMBER(AVERAGEIFS(ObservedSpeciesData!AC$2:AC$4955,ObservedSpeciesData!$A$2:$A$4955,$A728,ObservedSpeciesData!$D$2:$D$4955,$D728)),AVERAGEIFS(ObservedSpeciesData!AC$2:AC$4955,ObservedSpeciesData!$A$2:$A$4955,$A728,ObservedSpeciesData!$D$2:$D$4955,$D728),"")</f>
        <v>3.7404674530029297E-2</v>
      </c>
      <c r="AD728" s="23">
        <f>IF(ISNUMBER(AVERAGEIFS(ObservedSpeciesData!AD$2:AD$4955,ObservedSpeciesData!$A$2:$A$4955,$A728,ObservedSpeciesData!$D$2:$D$4955,$D728)),AVERAGEIFS(ObservedSpeciesData!AD$2:AD$4955,ObservedSpeciesData!$A$2:$A$4955,$A728,ObservedSpeciesData!$D$2:$D$4955,$D728),"")</f>
        <v>12.500549418131508</v>
      </c>
      <c r="AE728" s="24">
        <f>IF(ISNUMBER(AVERAGEIFS(ObservedSpeciesData!AE$2:AE$4955,ObservedSpeciesData!$A$2:$A$4955,$A728,ObservedSpeciesData!$D$2:$D$4955,$D728)),AVERAGEIFS(ObservedSpeciesData!AE$2:AE$4955,ObservedSpeciesData!$A$2:$A$4955,$A728,ObservedSpeciesData!$D$2:$D$4955,$D728),"")</f>
        <v>21.4810703494345</v>
      </c>
      <c r="AF728" s="23"/>
      <c r="AG728" s="24"/>
      <c r="AH728" s="23" t="str">
        <f>IF(ISNUMBER(AVERAGEIFS(ObservedSpeciesData!AH$2:AH$4955,ObservedSpeciesData!$A$2:$A$4955,$A728,ObservedSpeciesData!$D$2:$D$4955,$D728)),AVERAGEIFS(ObservedSpeciesData!AH$2:AH$4955,ObservedSpeciesData!$A$2:$A$4955,$A728,ObservedSpeciesData!$D$2:$D$4955,$D728),"")</f>
        <v/>
      </c>
      <c r="AI728" s="23" t="str">
        <f>IF(ISNUMBER(AVERAGEIFS(ObservedSpeciesData!AI$2:AI$4955,ObservedSpeciesData!$A$2:$A$4955,$A728,ObservedSpeciesData!$C$2:$C$4955,$C728,ObservedSpeciesData!$D$2:$D$4955,$D728)),AVERAGEIFS(ObservedSpeciesData!AI$2:AI$4955,ObservedSpeciesData!$A$2:$A$4955,$A728,ObservedSpeciesData!$C$2:$C$4955,$C728,ObservedSpeciesData!$D$2:$D$4955,$D728),"")</f>
        <v/>
      </c>
      <c r="AJ728" s="2">
        <f>COUNTIFS(ObservedSpeciesData!$A$2:$A$828,$A728,ObservedSpeciesData!$D$2:$D$828,$D728)</f>
        <v>0</v>
      </c>
      <c r="AK728" s="2">
        <f t="shared" si="11"/>
        <v>11</v>
      </c>
    </row>
    <row r="729" spans="1:37" x14ac:dyDescent="0.25">
      <c r="A729" s="14" t="s">
        <v>103</v>
      </c>
      <c r="B729" t="s">
        <v>98</v>
      </c>
      <c r="C729" t="s">
        <v>97</v>
      </c>
      <c r="D729" s="13">
        <v>42290</v>
      </c>
      <c r="E729">
        <v>1</v>
      </c>
      <c r="F729">
        <v>50</v>
      </c>
      <c r="G729" s="2" t="s">
        <v>87</v>
      </c>
      <c r="H729" s="2" t="s">
        <v>11</v>
      </c>
      <c r="I729">
        <v>3</v>
      </c>
      <c r="J729" s="2" t="s">
        <v>88</v>
      </c>
      <c r="K729" s="2">
        <f>IF(ISNUMBER(AVERAGEIFS(ObservedSpeciesData!K$2:K$4955,ObservedSpeciesData!$A$2:$A$4955,$A729,ObservedSpeciesData!$D$2:$D$4955,$D729)),AVERAGEIFS(ObservedSpeciesData!K$2:K$4955,ObservedSpeciesData!$A$2:$A$4955,$A729,ObservedSpeciesData!$D$2:$D$4955,$D729),"")</f>
        <v>45</v>
      </c>
      <c r="L729" s="26">
        <f>IF(ISNUMBER(AVERAGEIFS(ObservedSpeciesData!L$2:L$4955,ObservedSpeciesData!$A$2:$A$4955,$A729,ObservedSpeciesData!$D$2:$D$4955,$D729)),AVERAGEIFS(ObservedSpeciesData!L$2:L$4955,ObservedSpeciesData!$A$2:$A$4955,$A729,ObservedSpeciesData!$D$2:$D$4955,$D729),"")</f>
        <v>1107.25</v>
      </c>
      <c r="M729" s="23">
        <f>IF(ISNUMBER(AVERAGEIFS(ObservedSpeciesData!M$2:M$4955,ObservedSpeciesData!$A$2:$A$4955,$A729,ObservedSpeciesData!$D$2:$D$4955,$D729)),AVERAGEIFS(ObservedSpeciesData!M$2:M$4955,ObservedSpeciesData!$A$2:$A$4955,$A729,ObservedSpeciesData!$D$2:$D$4955,$D729),"")</f>
        <v>110.72499999999998</v>
      </c>
      <c r="N729" s="23" t="str">
        <f>IF(ISNUMBER(AVERAGEIFS(ObservedSpeciesData!N$2:N$4955,ObservedSpeciesData!$A$2:$A$4955,$A729,ObservedSpeciesData!$D$2:$D$4955,$D729)),AVERAGEIFS(ObservedSpeciesData!N$2:N$4955,ObservedSpeciesData!$A$2:$A$4955,$A729,ObservedSpeciesData!$D$2:$D$4955,$D729),"")</f>
        <v/>
      </c>
      <c r="O729" s="23" t="str">
        <f>IF(ISNUMBER(AVERAGEIFS(ObservedSpeciesData!O$2:O$4955,ObservedSpeciesData!$A$2:$A$4955,$A729,ObservedSpeciesData!$D$2:$D$4955,$D729)),AVERAGEIFS(ObservedSpeciesData!O$2:O$4955,ObservedSpeciesData!$A$2:$A$4955,$A729,ObservedSpeciesData!$D$2:$D$4955,$D729),"")</f>
        <v/>
      </c>
      <c r="P729" s="23" t="str">
        <f>IF(ISNUMBER(AVERAGEIFS(ObservedSpeciesData!P$2:P$4955,ObservedSpeciesData!$A$2:$A$4955,$A729,ObservedSpeciesData!$C$2:$C$4955,$C729,ObservedSpeciesData!$D$2:$D$4955,$D729)),AVERAGEIFS(ObservedSpeciesData!P$2:P$4955,ObservedSpeciesData!$A$2:$A$4955,$A729,ObservedSpeciesData!$C$2:$C$4955,$C729,ObservedSpeciesData!$D$2:$D$4955,$D729),"")</f>
        <v/>
      </c>
      <c r="Q729" s="23"/>
      <c r="R729" s="25" t="str">
        <f>IF(ISNUMBER(AVERAGEIFS(ObservedSpeciesData!R$2:R$4955,ObservedSpeciesData!$A$2:$A$4955,$A729,ObservedSpeciesData!$D$2:$D$4955,$D729)),AVERAGEIFS(ObservedSpeciesData!R$2:R$4955,ObservedSpeciesData!$A$2:$A$4955,$A729,ObservedSpeciesData!$D$2:$D$4955,$D729),"")</f>
        <v/>
      </c>
      <c r="S729" s="25" t="str">
        <f>IF(ISNUMBER(AVERAGEIFS(ObservedSpeciesData!S$2:S$4955,ObservedSpeciesData!$A$2:$A$4955,$A729,ObservedSpeciesData!$D$2:$D$4955,$D729)),AVERAGEIFS(ObservedSpeciesData!S$2:S$4955,ObservedSpeciesData!$A$2:$A$4955,$A729,ObservedSpeciesData!$D$2:$D$4955,$D729),"")</f>
        <v/>
      </c>
      <c r="T729" s="23" t="str">
        <f>IF(ISNUMBER(AVERAGEIFS(ObservedSpeciesData!T$2:T$4955,ObservedSpeciesData!$A$2:$A$4955,$A729,ObservedSpeciesData!$D$2:$D$4955,$D729)),AVERAGEIFS(ObservedSpeciesData!T$2:T$4955,ObservedSpeciesData!$A$2:$A$4955,$A729,ObservedSpeciesData!$D$2:$D$4955,$D729),"")</f>
        <v/>
      </c>
      <c r="U729" s="24" t="str">
        <f>IF(ISNUMBER(AVERAGEIFS(ObservedSpeciesData!U$2:U$4955,ObservedSpeciesData!$A$2:$A$4955,$A729,ObservedSpeciesData!$C$2:$C$4955,$C729,ObservedSpeciesData!$D$2:$D$4955,$D729)),AVERAGEIFS(ObservedSpeciesData!U$2:U$4955,ObservedSpeciesData!$A$2:$A$4955,$A729,ObservedSpeciesData!$C$2:$C$4955,$C729,ObservedSpeciesData!$D$2:$D$4955,$D729),"")</f>
        <v/>
      </c>
      <c r="V729" s="23">
        <f>IF(ISNUMBER(AVERAGEIFS(ObservedSpeciesData!V$2:V$4955,ObservedSpeciesData!$A$2:$A$4955,$A729,ObservedSpeciesData!$D$2:$D$4955,$D729)),AVERAGEIFS(ObservedSpeciesData!V$2:V$4955,ObservedSpeciesData!$A$2:$A$4955,$A729,ObservedSpeciesData!$D$2:$D$4955,$D729),"")</f>
        <v>20.535654385884602</v>
      </c>
      <c r="W729" s="23">
        <f>IF(ISNUMBER(AVERAGEIFS(ObservedSpeciesData!W$2:W$4955,ObservedSpeciesData!$A$2:$A$4955,$A729,ObservedSpeciesData!$D$2:$D$4955,$D729)),AVERAGEIFS(ObservedSpeciesData!W$2:W$4955,ObservedSpeciesData!$A$2:$A$4955,$A729,ObservedSpeciesData!$D$2:$D$4955,$D729),"")</f>
        <v>16.588400046030682</v>
      </c>
      <c r="X729" s="23">
        <f>IF(ISNUMBER(AVERAGEIFS(ObservedSpeciesData!X$2:X$4955,ObservedSpeciesData!$A$2:$A$4955,$A729,ObservedSpeciesData!$D$2:$D$4955,$D729)),AVERAGEIFS(ObservedSpeciesData!X$2:X$4955,ObservedSpeciesData!$A$2:$A$4955,$A729,ObservedSpeciesData!$D$2:$D$4955,$D729),"")</f>
        <v>78.254091262817383</v>
      </c>
      <c r="Y729" s="23">
        <f>IF(ISNUMBER(AVERAGEIFS(ObservedSpeciesData!Y$2:Y$4955,ObservedSpeciesData!$A$2:$A$4955,$A729,ObservedSpeciesData!$D$2:$D$4955,$D729)),AVERAGEIFS(ObservedSpeciesData!Y$2:Y$4955,ObservedSpeciesData!$A$2:$A$4955,$A729,ObservedSpeciesData!$D$2:$D$4955,$D729),"")</f>
        <v>32.544720967610679</v>
      </c>
      <c r="Z729" s="23">
        <f>IF(ISNUMBER(AVERAGEIFS(ObservedSpeciesData!Z$2:Z$4955,ObservedSpeciesData!$A$2:$A$4955,$A729,ObservedSpeciesData!$D$2:$D$4955,$D729)),AVERAGEIFS(ObservedSpeciesData!Z$2:Z$4955,ObservedSpeciesData!$A$2:$A$4955,$A729,ObservedSpeciesData!$D$2:$D$4955,$D729),"")</f>
        <v>89.510277430216476</v>
      </c>
      <c r="AA729" s="23">
        <f>IF(ISNUMBER(AVERAGEIFS(ObservedSpeciesData!AA$2:AA$4955,ObservedSpeciesData!$A$2:$A$4955,$A729,ObservedSpeciesData!$D$2:$D$4955,$D729)),AVERAGEIFS(ObservedSpeciesData!AA$2:AA$4955,ObservedSpeciesData!$A$2:$A$4955,$A729,ObservedSpeciesData!$D$2:$D$4955,$D729),"")</f>
        <v>24.138357162475586</v>
      </c>
      <c r="AB729" s="24">
        <f>IF(ISNUMBER(AVERAGEIFS(ObservedSpeciesData!AB$2:AB$4955,ObservedSpeciesData!$A$2:$A$4955,$A729,ObservedSpeciesData!$D$2:$D$4955,$D729)),AVERAGEIFS(ObservedSpeciesData!AB$2:AB$4955,ObservedSpeciesData!$A$2:$A$4955,$A729,ObservedSpeciesData!$D$2:$D$4955,$D729),"")</f>
        <v>3.8621371459960932E-2</v>
      </c>
      <c r="AC729" s="24">
        <f>IF(ISNUMBER(AVERAGEIFS(ObservedSpeciesData!AC$2:AC$4955,ObservedSpeciesData!$A$2:$A$4955,$A729,ObservedSpeciesData!$D$2:$D$4955,$D729)),AVERAGEIFS(ObservedSpeciesData!AC$2:AC$4955,ObservedSpeciesData!$A$2:$A$4955,$A729,ObservedSpeciesData!$D$2:$D$4955,$D729),"")</f>
        <v>3.8621371459960932E-2</v>
      </c>
      <c r="AD729" s="23">
        <f>IF(ISNUMBER(AVERAGEIFS(ObservedSpeciesData!AD$2:AD$4955,ObservedSpeciesData!$A$2:$A$4955,$A729,ObservedSpeciesData!$D$2:$D$4955,$D729)),AVERAGEIFS(ObservedSpeciesData!AD$2:AD$4955,ObservedSpeciesData!$A$2:$A$4955,$A729,ObservedSpeciesData!$D$2:$D$4955,$D729),"")</f>
        <v>12.520654602050783</v>
      </c>
      <c r="AE729" s="24">
        <f>IF(ISNUMBER(AVERAGEIFS(ObservedSpeciesData!AE$2:AE$4955,ObservedSpeciesData!$A$2:$A$4955,$A729,ObservedSpeciesData!$D$2:$D$4955,$D729)),AVERAGEIFS(ObservedSpeciesData!AE$2:AE$4955,ObservedSpeciesData!$A$2:$A$4955,$A729,ObservedSpeciesData!$D$2:$D$4955,$D729),"")</f>
        <v>18.463270061707298</v>
      </c>
      <c r="AF729" s="23"/>
      <c r="AG729" s="24"/>
      <c r="AH729" s="23" t="str">
        <f>IF(ISNUMBER(AVERAGEIFS(ObservedSpeciesData!AH$2:AH$4955,ObservedSpeciesData!$A$2:$A$4955,$A729,ObservedSpeciesData!$D$2:$D$4955,$D729)),AVERAGEIFS(ObservedSpeciesData!AH$2:AH$4955,ObservedSpeciesData!$A$2:$A$4955,$A729,ObservedSpeciesData!$D$2:$D$4955,$D729),"")</f>
        <v/>
      </c>
      <c r="AI729" s="23" t="str">
        <f>IF(ISNUMBER(AVERAGEIFS(ObservedSpeciesData!AI$2:AI$4955,ObservedSpeciesData!$A$2:$A$4955,$A729,ObservedSpeciesData!$C$2:$C$4955,$C729,ObservedSpeciesData!$D$2:$D$4955,$D729)),AVERAGEIFS(ObservedSpeciesData!AI$2:AI$4955,ObservedSpeciesData!$A$2:$A$4955,$A729,ObservedSpeciesData!$C$2:$C$4955,$C729,ObservedSpeciesData!$D$2:$D$4955,$D729),"")</f>
        <v/>
      </c>
      <c r="AJ729" s="2">
        <f>COUNTIFS(ObservedSpeciesData!$A$2:$A$828,$A729,ObservedSpeciesData!$D$2:$D$828,$D729)</f>
        <v>0</v>
      </c>
      <c r="AK729" s="2">
        <f t="shared" si="11"/>
        <v>11</v>
      </c>
    </row>
    <row r="730" spans="1:37" x14ac:dyDescent="0.25">
      <c r="A730" s="14" t="s">
        <v>102</v>
      </c>
      <c r="B730" t="s">
        <v>98</v>
      </c>
      <c r="C730" t="s">
        <v>97</v>
      </c>
      <c r="D730" s="13">
        <v>42290</v>
      </c>
      <c r="E730">
        <v>1</v>
      </c>
      <c r="F730">
        <v>100</v>
      </c>
      <c r="G730" s="2" t="s">
        <v>87</v>
      </c>
      <c r="H730" s="2" t="s">
        <v>11</v>
      </c>
      <c r="I730">
        <v>3</v>
      </c>
      <c r="J730" s="2" t="s">
        <v>88</v>
      </c>
      <c r="K730" s="2">
        <f>IF(ISNUMBER(AVERAGEIFS(ObservedSpeciesData!K$2:K$4955,ObservedSpeciesData!$A$2:$A$4955,$A730,ObservedSpeciesData!$D$2:$D$4955,$D730)),AVERAGEIFS(ObservedSpeciesData!K$2:K$4955,ObservedSpeciesData!$A$2:$A$4955,$A730,ObservedSpeciesData!$D$2:$D$4955,$D730),"")</f>
        <v>78</v>
      </c>
      <c r="L730" s="26">
        <f>IF(ISNUMBER(AVERAGEIFS(ObservedSpeciesData!L$2:L$4955,ObservedSpeciesData!$A$2:$A$4955,$A730,ObservedSpeciesData!$D$2:$D$4955,$D730)),AVERAGEIFS(ObservedSpeciesData!L$2:L$4955,ObservedSpeciesData!$A$2:$A$4955,$A730,ObservedSpeciesData!$D$2:$D$4955,$D730),"")</f>
        <v>1111.5</v>
      </c>
      <c r="M730" s="23">
        <f>IF(ISNUMBER(AVERAGEIFS(ObservedSpeciesData!M$2:M$4955,ObservedSpeciesData!$A$2:$A$4955,$A730,ObservedSpeciesData!$D$2:$D$4955,$D730)),AVERAGEIFS(ObservedSpeciesData!M$2:M$4955,ObservedSpeciesData!$A$2:$A$4955,$A730,ObservedSpeciesData!$D$2:$D$4955,$D730),"")</f>
        <v>111.14999999999999</v>
      </c>
      <c r="N730" s="23" t="str">
        <f>IF(ISNUMBER(AVERAGEIFS(ObservedSpeciesData!N$2:N$4955,ObservedSpeciesData!$A$2:$A$4955,$A730,ObservedSpeciesData!$D$2:$D$4955,$D730)),AVERAGEIFS(ObservedSpeciesData!N$2:N$4955,ObservedSpeciesData!$A$2:$A$4955,$A730,ObservedSpeciesData!$D$2:$D$4955,$D730),"")</f>
        <v/>
      </c>
      <c r="O730" s="23" t="str">
        <f>IF(ISNUMBER(AVERAGEIFS(ObservedSpeciesData!O$2:O$4955,ObservedSpeciesData!$A$2:$A$4955,$A730,ObservedSpeciesData!$D$2:$D$4955,$D730)),AVERAGEIFS(ObservedSpeciesData!O$2:O$4955,ObservedSpeciesData!$A$2:$A$4955,$A730,ObservedSpeciesData!$D$2:$D$4955,$D730),"")</f>
        <v/>
      </c>
      <c r="P730" s="23" t="str">
        <f>IF(ISNUMBER(AVERAGEIFS(ObservedSpeciesData!P$2:P$4955,ObservedSpeciesData!$A$2:$A$4955,$A730,ObservedSpeciesData!$C$2:$C$4955,$C730,ObservedSpeciesData!$D$2:$D$4955,$D730)),AVERAGEIFS(ObservedSpeciesData!P$2:P$4955,ObservedSpeciesData!$A$2:$A$4955,$A730,ObservedSpeciesData!$C$2:$C$4955,$C730,ObservedSpeciesData!$D$2:$D$4955,$D730),"")</f>
        <v/>
      </c>
      <c r="Q730" s="23"/>
      <c r="R730" s="25" t="str">
        <f>IF(ISNUMBER(AVERAGEIFS(ObservedSpeciesData!R$2:R$4955,ObservedSpeciesData!$A$2:$A$4955,$A730,ObservedSpeciesData!$D$2:$D$4955,$D730)),AVERAGEIFS(ObservedSpeciesData!R$2:R$4955,ObservedSpeciesData!$A$2:$A$4955,$A730,ObservedSpeciesData!$D$2:$D$4955,$D730),"")</f>
        <v/>
      </c>
      <c r="S730" s="25" t="str">
        <f>IF(ISNUMBER(AVERAGEIFS(ObservedSpeciesData!S$2:S$4955,ObservedSpeciesData!$A$2:$A$4955,$A730,ObservedSpeciesData!$D$2:$D$4955,$D730)),AVERAGEIFS(ObservedSpeciesData!S$2:S$4955,ObservedSpeciesData!$A$2:$A$4955,$A730,ObservedSpeciesData!$D$2:$D$4955,$D730),"")</f>
        <v/>
      </c>
      <c r="T730" s="23" t="str">
        <f>IF(ISNUMBER(AVERAGEIFS(ObservedSpeciesData!T$2:T$4955,ObservedSpeciesData!$A$2:$A$4955,$A730,ObservedSpeciesData!$D$2:$D$4955,$D730)),AVERAGEIFS(ObservedSpeciesData!T$2:T$4955,ObservedSpeciesData!$A$2:$A$4955,$A730,ObservedSpeciesData!$D$2:$D$4955,$D730),"")</f>
        <v/>
      </c>
      <c r="U730" s="24" t="str">
        <f>IF(ISNUMBER(AVERAGEIFS(ObservedSpeciesData!U$2:U$4955,ObservedSpeciesData!$A$2:$A$4955,$A730,ObservedSpeciesData!$C$2:$C$4955,$C730,ObservedSpeciesData!$D$2:$D$4955,$D730)),AVERAGEIFS(ObservedSpeciesData!U$2:U$4955,ObservedSpeciesData!$A$2:$A$4955,$A730,ObservedSpeciesData!$C$2:$C$4955,$C730,ObservedSpeciesData!$D$2:$D$4955,$D730),"")</f>
        <v/>
      </c>
      <c r="V730" s="23">
        <f>IF(ISNUMBER(AVERAGEIFS(ObservedSpeciesData!V$2:V$4955,ObservedSpeciesData!$A$2:$A$4955,$A730,ObservedSpeciesData!$D$2:$D$4955,$D730)),AVERAGEIFS(ObservedSpeciesData!V$2:V$4955,ObservedSpeciesData!$A$2:$A$4955,$A730,ObservedSpeciesData!$D$2:$D$4955,$D730),"")</f>
        <v>20.296700795491535</v>
      </c>
      <c r="W730" s="23">
        <f>IF(ISNUMBER(AVERAGEIFS(ObservedSpeciesData!W$2:W$4955,ObservedSpeciesData!$A$2:$A$4955,$A730,ObservedSpeciesData!$D$2:$D$4955,$D730)),AVERAGEIFS(ObservedSpeciesData!W$2:W$4955,ObservedSpeciesData!$A$2:$A$4955,$A730,ObservedSpeciesData!$D$2:$D$4955,$D730),"")</f>
        <v>16.151389837265015</v>
      </c>
      <c r="X730" s="23">
        <f>IF(ISNUMBER(AVERAGEIFS(ObservedSpeciesData!X$2:X$4955,ObservedSpeciesData!$A$2:$A$4955,$A730,ObservedSpeciesData!$D$2:$D$4955,$D730)),AVERAGEIFS(ObservedSpeciesData!X$2:X$4955,ObservedSpeciesData!$A$2:$A$4955,$A730,ObservedSpeciesData!$D$2:$D$4955,$D730),"")</f>
        <v>77.579727808634445</v>
      </c>
      <c r="Y730" s="23">
        <f>IF(ISNUMBER(AVERAGEIFS(ObservedSpeciesData!Y$2:Y$4955,ObservedSpeciesData!$A$2:$A$4955,$A730,ObservedSpeciesData!$D$2:$D$4955,$D730)),AVERAGEIFS(ObservedSpeciesData!Y$2:Y$4955,ObservedSpeciesData!$A$2:$A$4955,$A730,ObservedSpeciesData!$D$2:$D$4955,$D730),"")</f>
        <v>31.612969875335693</v>
      </c>
      <c r="Z730" s="23">
        <f>IF(ISNUMBER(AVERAGEIFS(ObservedSpeciesData!Z$2:Z$4955,ObservedSpeciesData!$A$2:$A$4955,$A730,ObservedSpeciesData!$D$2:$D$4955,$D730)),AVERAGEIFS(ObservedSpeciesData!Z$2:Z$4955,ObservedSpeciesData!$A$2:$A$4955,$A730,ObservedSpeciesData!$D$2:$D$4955,$D730),"")</f>
        <v>88.743172327677414</v>
      </c>
      <c r="AA730" s="23">
        <f>IF(ISNUMBER(AVERAGEIFS(ObservedSpeciesData!AA$2:AA$4955,ObservedSpeciesData!$A$2:$A$4955,$A730,ObservedSpeciesData!$D$2:$D$4955,$D730)),AVERAGEIFS(ObservedSpeciesData!AA$2:AA$4955,ObservedSpeciesData!$A$2:$A$4955,$A730,ObservedSpeciesData!$D$2:$D$4955,$D730),"")</f>
        <v>24.452347199122112</v>
      </c>
      <c r="AB730" s="24">
        <f>IF(ISNUMBER(AVERAGEIFS(ObservedSpeciesData!AB$2:AB$4955,ObservedSpeciesData!$A$2:$A$4955,$A730,ObservedSpeciesData!$D$2:$D$4955,$D730)),AVERAGEIFS(ObservedSpeciesData!AB$2:AB$4955,ObservedSpeciesData!$A$2:$A$4955,$A730,ObservedSpeciesData!$D$2:$D$4955,$D730),"")</f>
        <v>3.9123755518595378E-2</v>
      </c>
      <c r="AC730" s="24">
        <f>IF(ISNUMBER(AVERAGEIFS(ObservedSpeciesData!AC$2:AC$4955,ObservedSpeciesData!$A$2:$A$4955,$A730,ObservedSpeciesData!$D$2:$D$4955,$D730)),AVERAGEIFS(ObservedSpeciesData!AC$2:AC$4955,ObservedSpeciesData!$A$2:$A$4955,$A730,ObservedSpeciesData!$D$2:$D$4955,$D730),"")</f>
        <v>3.9123755518595378E-2</v>
      </c>
      <c r="AD730" s="23">
        <f>IF(ISNUMBER(AVERAGEIFS(ObservedSpeciesData!AD$2:AD$4955,ObservedSpeciesData!$A$2:$A$4955,$A730,ObservedSpeciesData!$D$2:$D$4955,$D730)),AVERAGEIFS(ObservedSpeciesData!AD$2:AD$4955,ObservedSpeciesData!$A$2:$A$4955,$A730,ObservedSpeciesData!$D$2:$D$4955,$D730),"")</f>
        <v>12.412756449381511</v>
      </c>
      <c r="AE730" s="24">
        <f>IF(ISNUMBER(AVERAGEIFS(ObservedSpeciesData!AE$2:AE$4955,ObservedSpeciesData!$A$2:$A$4955,$A730,ObservedSpeciesData!$D$2:$D$4955,$D730)),AVERAGEIFS(ObservedSpeciesData!AE$2:AE$4955,ObservedSpeciesData!$A$2:$A$4955,$A730,ObservedSpeciesData!$D$2:$D$4955,$D730),"")</f>
        <v>19.552347848242487</v>
      </c>
      <c r="AF730" s="23"/>
      <c r="AG730" s="24"/>
      <c r="AH730" s="23" t="str">
        <f>IF(ISNUMBER(AVERAGEIFS(ObservedSpeciesData!AH$2:AH$4955,ObservedSpeciesData!$A$2:$A$4955,$A730,ObservedSpeciesData!$D$2:$D$4955,$D730)),AVERAGEIFS(ObservedSpeciesData!AH$2:AH$4955,ObservedSpeciesData!$A$2:$A$4955,$A730,ObservedSpeciesData!$D$2:$D$4955,$D730),"")</f>
        <v/>
      </c>
      <c r="AI730" s="23" t="str">
        <f>IF(ISNUMBER(AVERAGEIFS(ObservedSpeciesData!AI$2:AI$4955,ObservedSpeciesData!$A$2:$A$4955,$A730,ObservedSpeciesData!$C$2:$C$4955,$C730,ObservedSpeciesData!$D$2:$D$4955,$D730)),AVERAGEIFS(ObservedSpeciesData!AI$2:AI$4955,ObservedSpeciesData!$A$2:$A$4955,$A730,ObservedSpeciesData!$C$2:$C$4955,$C730,ObservedSpeciesData!$D$2:$D$4955,$D730),"")</f>
        <v/>
      </c>
      <c r="AJ730" s="2">
        <f>COUNTIFS(ObservedSpeciesData!$A$2:$A$828,$A730,ObservedSpeciesData!$D$2:$D$828,$D730)</f>
        <v>0</v>
      </c>
      <c r="AK730" s="2">
        <f t="shared" si="11"/>
        <v>11</v>
      </c>
    </row>
    <row r="731" spans="1:37" x14ac:dyDescent="0.25">
      <c r="A731" s="14" t="s">
        <v>101</v>
      </c>
      <c r="B731" t="s">
        <v>98</v>
      </c>
      <c r="C731" t="s">
        <v>97</v>
      </c>
      <c r="D731" s="13">
        <v>42290</v>
      </c>
      <c r="E731">
        <v>1</v>
      </c>
      <c r="F731">
        <v>200</v>
      </c>
      <c r="G731" s="2" t="s">
        <v>87</v>
      </c>
      <c r="H731" s="2" t="s">
        <v>11</v>
      </c>
      <c r="I731">
        <v>3</v>
      </c>
      <c r="J731" s="2" t="s">
        <v>88</v>
      </c>
      <c r="K731" s="2">
        <f>IF(ISNUMBER(AVERAGEIFS(ObservedSpeciesData!K$2:K$4955,ObservedSpeciesData!$A$2:$A$4955,$A731,ObservedSpeciesData!$D$2:$D$4955,$D731)),AVERAGEIFS(ObservedSpeciesData!K$2:K$4955,ObservedSpeciesData!$A$2:$A$4955,$A731,ObservedSpeciesData!$D$2:$D$4955,$D731),"")</f>
        <v>156</v>
      </c>
      <c r="L731" s="26">
        <f>IF(ISNUMBER(AVERAGEIFS(ObservedSpeciesData!L$2:L$4955,ObservedSpeciesData!$A$2:$A$4955,$A731,ObservedSpeciesData!$D$2:$D$4955,$D731)),AVERAGEIFS(ObservedSpeciesData!L$2:L$4955,ObservedSpeciesData!$A$2:$A$4955,$A731,ObservedSpeciesData!$D$2:$D$4955,$D731),"")</f>
        <v>1167.0833333333333</v>
      </c>
      <c r="M731" s="23">
        <f>IF(ISNUMBER(AVERAGEIFS(ObservedSpeciesData!M$2:M$4955,ObservedSpeciesData!$A$2:$A$4955,$A731,ObservedSpeciesData!$D$2:$D$4955,$D731)),AVERAGEIFS(ObservedSpeciesData!M$2:M$4955,ObservedSpeciesData!$A$2:$A$4955,$A731,ObservedSpeciesData!$D$2:$D$4955,$D731),"")</f>
        <v>116.70833333333333</v>
      </c>
      <c r="N731" s="23" t="str">
        <f>IF(ISNUMBER(AVERAGEIFS(ObservedSpeciesData!N$2:N$4955,ObservedSpeciesData!$A$2:$A$4955,$A731,ObservedSpeciesData!$D$2:$D$4955,$D731)),AVERAGEIFS(ObservedSpeciesData!N$2:N$4955,ObservedSpeciesData!$A$2:$A$4955,$A731,ObservedSpeciesData!$D$2:$D$4955,$D731),"")</f>
        <v/>
      </c>
      <c r="O731" s="23" t="str">
        <f>IF(ISNUMBER(AVERAGEIFS(ObservedSpeciesData!O$2:O$4955,ObservedSpeciesData!$A$2:$A$4955,$A731,ObservedSpeciesData!$D$2:$D$4955,$D731)),AVERAGEIFS(ObservedSpeciesData!O$2:O$4955,ObservedSpeciesData!$A$2:$A$4955,$A731,ObservedSpeciesData!$D$2:$D$4955,$D731),"")</f>
        <v/>
      </c>
      <c r="P731" s="23" t="str">
        <f>IF(ISNUMBER(AVERAGEIFS(ObservedSpeciesData!P$2:P$4955,ObservedSpeciesData!$A$2:$A$4955,$A731,ObservedSpeciesData!$C$2:$C$4955,$C731,ObservedSpeciesData!$D$2:$D$4955,$D731)),AVERAGEIFS(ObservedSpeciesData!P$2:P$4955,ObservedSpeciesData!$A$2:$A$4955,$A731,ObservedSpeciesData!$C$2:$C$4955,$C731,ObservedSpeciesData!$D$2:$D$4955,$D731),"")</f>
        <v/>
      </c>
      <c r="Q731" s="23"/>
      <c r="R731" s="25" t="str">
        <f>IF(ISNUMBER(AVERAGEIFS(ObservedSpeciesData!R$2:R$4955,ObservedSpeciesData!$A$2:$A$4955,$A731,ObservedSpeciesData!$D$2:$D$4955,$D731)),AVERAGEIFS(ObservedSpeciesData!R$2:R$4955,ObservedSpeciesData!$A$2:$A$4955,$A731,ObservedSpeciesData!$D$2:$D$4955,$D731),"")</f>
        <v/>
      </c>
      <c r="S731" s="25" t="str">
        <f>IF(ISNUMBER(AVERAGEIFS(ObservedSpeciesData!S$2:S$4955,ObservedSpeciesData!$A$2:$A$4955,$A731,ObservedSpeciesData!$D$2:$D$4955,$D731)),AVERAGEIFS(ObservedSpeciesData!S$2:S$4955,ObservedSpeciesData!$A$2:$A$4955,$A731,ObservedSpeciesData!$D$2:$D$4955,$D731),"")</f>
        <v/>
      </c>
      <c r="T731" s="23" t="str">
        <f>IF(ISNUMBER(AVERAGEIFS(ObservedSpeciesData!T$2:T$4955,ObservedSpeciesData!$A$2:$A$4955,$A731,ObservedSpeciesData!$D$2:$D$4955,$D731)),AVERAGEIFS(ObservedSpeciesData!T$2:T$4955,ObservedSpeciesData!$A$2:$A$4955,$A731,ObservedSpeciesData!$D$2:$D$4955,$D731),"")</f>
        <v/>
      </c>
      <c r="U731" s="24" t="str">
        <f>IF(ISNUMBER(AVERAGEIFS(ObservedSpeciesData!U$2:U$4955,ObservedSpeciesData!$A$2:$A$4955,$A731,ObservedSpeciesData!$C$2:$C$4955,$C731,ObservedSpeciesData!$D$2:$D$4955,$D731)),AVERAGEIFS(ObservedSpeciesData!U$2:U$4955,ObservedSpeciesData!$A$2:$A$4955,$A731,ObservedSpeciesData!$C$2:$C$4955,$C731,ObservedSpeciesData!$D$2:$D$4955,$D731),"")</f>
        <v/>
      </c>
      <c r="V731" s="23">
        <f>IF(ISNUMBER(AVERAGEIFS(ObservedSpeciesData!V$2:V$4955,ObservedSpeciesData!$A$2:$A$4955,$A731,ObservedSpeciesData!$D$2:$D$4955,$D731)),AVERAGEIFS(ObservedSpeciesData!V$2:V$4955,ObservedSpeciesData!$A$2:$A$4955,$A731,ObservedSpeciesData!$D$2:$D$4955,$D731),"")</f>
        <v>20.687799771626789</v>
      </c>
      <c r="W731" s="23">
        <f>IF(ISNUMBER(AVERAGEIFS(ObservedSpeciesData!W$2:W$4955,ObservedSpeciesData!$A$2:$A$4955,$A731,ObservedSpeciesData!$D$2:$D$4955,$D731)),AVERAGEIFS(ObservedSpeciesData!W$2:W$4955,ObservedSpeciesData!$A$2:$A$4955,$A731,ObservedSpeciesData!$D$2:$D$4955,$D731),"")</f>
        <v>14.477112372716268</v>
      </c>
      <c r="X731" s="23">
        <f>IF(ISNUMBER(AVERAGEIFS(ObservedSpeciesData!X$2:X$4955,ObservedSpeciesData!$A$2:$A$4955,$A731,ObservedSpeciesData!$D$2:$D$4955,$D731)),AVERAGEIFS(ObservedSpeciesData!X$2:X$4955,ObservedSpeciesData!$A$2:$A$4955,$A731,ObservedSpeciesData!$D$2:$D$4955,$D731),"")</f>
        <v>78.348154067993164</v>
      </c>
      <c r="Y731" s="23">
        <f>IF(ISNUMBER(AVERAGEIFS(ObservedSpeciesData!Y$2:Y$4955,ObservedSpeciesData!$A$2:$A$4955,$A731,ObservedSpeciesData!$D$2:$D$4955,$D731)),AVERAGEIFS(ObservedSpeciesData!Y$2:Y$4955,ObservedSpeciesData!$A$2:$A$4955,$A731,ObservedSpeciesData!$D$2:$D$4955,$D731),"")</f>
        <v>32.190186182657875</v>
      </c>
      <c r="Z731" s="23">
        <f>IF(ISNUMBER(AVERAGEIFS(ObservedSpeciesData!Z$2:Z$4955,ObservedSpeciesData!$A$2:$A$4955,$A731,ObservedSpeciesData!$D$2:$D$4955,$D731)),AVERAGEIFS(ObservedSpeciesData!Z$2:Z$4955,ObservedSpeciesData!$A$2:$A$4955,$A731,ObservedSpeciesData!$D$2:$D$4955,$D731),"")</f>
        <v>89.414527257283524</v>
      </c>
      <c r="AA731" s="23">
        <f>IF(ISNUMBER(AVERAGEIFS(ObservedSpeciesData!AA$2:AA$4955,ObservedSpeciesData!$A$2:$A$4955,$A731,ObservedSpeciesData!$D$2:$D$4955,$D731)),AVERAGEIFS(ObservedSpeciesData!AA$2:AA$4955,ObservedSpeciesData!$A$2:$A$4955,$A731,ObservedSpeciesData!$D$2:$D$4955,$D731),"")</f>
        <v>25.625699520111084</v>
      </c>
      <c r="AB731" s="24">
        <f>IF(ISNUMBER(AVERAGEIFS(ObservedSpeciesData!AB$2:AB$4955,ObservedSpeciesData!$A$2:$A$4955,$A731,ObservedSpeciesData!$D$2:$D$4955,$D731)),AVERAGEIFS(ObservedSpeciesData!AB$2:AB$4955,ObservedSpeciesData!$A$2:$A$4955,$A731,ObservedSpeciesData!$D$2:$D$4955,$D731),"")</f>
        <v>4.1001119232177731E-2</v>
      </c>
      <c r="AC731" s="24">
        <f>IF(ISNUMBER(AVERAGEIFS(ObservedSpeciesData!AC$2:AC$4955,ObservedSpeciesData!$A$2:$A$4955,$A731,ObservedSpeciesData!$D$2:$D$4955,$D731)),AVERAGEIFS(ObservedSpeciesData!AC$2:AC$4955,ObservedSpeciesData!$A$2:$A$4955,$A731,ObservedSpeciesData!$D$2:$D$4955,$D731),"")</f>
        <v>4.1001119232177731E-2</v>
      </c>
      <c r="AD731" s="23">
        <f>IF(ISNUMBER(AVERAGEIFS(ObservedSpeciesData!AD$2:AD$4955,ObservedSpeciesData!$A$2:$A$4955,$A731,ObservedSpeciesData!$D$2:$D$4955,$D731)),AVERAGEIFS(ObservedSpeciesData!AD$2:AD$4955,ObservedSpeciesData!$A$2:$A$4955,$A731,ObservedSpeciesData!$D$2:$D$4955,$D731),"")</f>
        <v>12.535704650878907</v>
      </c>
      <c r="AE731" s="24">
        <f>IF(ISNUMBER(AVERAGEIFS(ObservedSpeciesData!AE$2:AE$4955,ObservedSpeciesData!$A$2:$A$4955,$A731,ObservedSpeciesData!$D$2:$D$4955,$D731)),AVERAGEIFS(ObservedSpeciesData!AE$2:AE$4955,ObservedSpeciesData!$A$2:$A$4955,$A731,ObservedSpeciesData!$D$2:$D$4955,$D731),"")</f>
        <v>17.019807953995826</v>
      </c>
      <c r="AF731" s="23"/>
      <c r="AG731" s="24"/>
      <c r="AH731" s="23" t="str">
        <f>IF(ISNUMBER(AVERAGEIFS(ObservedSpeciesData!AH$2:AH$4955,ObservedSpeciesData!$A$2:$A$4955,$A731,ObservedSpeciesData!$D$2:$D$4955,$D731)),AVERAGEIFS(ObservedSpeciesData!AH$2:AH$4955,ObservedSpeciesData!$A$2:$A$4955,$A731,ObservedSpeciesData!$D$2:$D$4955,$D731),"")</f>
        <v/>
      </c>
      <c r="AI731" s="23" t="str">
        <f>IF(ISNUMBER(AVERAGEIFS(ObservedSpeciesData!AI$2:AI$4955,ObservedSpeciesData!$A$2:$A$4955,$A731,ObservedSpeciesData!$C$2:$C$4955,$C731,ObservedSpeciesData!$D$2:$D$4955,$D731)),AVERAGEIFS(ObservedSpeciesData!AI$2:AI$4955,ObservedSpeciesData!$A$2:$A$4955,$A731,ObservedSpeciesData!$C$2:$C$4955,$C731,ObservedSpeciesData!$D$2:$D$4955,$D731),"")</f>
        <v/>
      </c>
      <c r="AJ731" s="2">
        <f>COUNTIFS(ObservedSpeciesData!$A$2:$A$828,$A731,ObservedSpeciesData!$D$2:$D$828,$D731)</f>
        <v>0</v>
      </c>
      <c r="AK731" s="2">
        <f t="shared" si="11"/>
        <v>11</v>
      </c>
    </row>
    <row r="732" spans="1:37" x14ac:dyDescent="0.25">
      <c r="A732" s="14" t="s">
        <v>100</v>
      </c>
      <c r="B732" t="s">
        <v>98</v>
      </c>
      <c r="C732" t="s">
        <v>97</v>
      </c>
      <c r="D732" s="13">
        <v>42290</v>
      </c>
      <c r="E732">
        <v>1</v>
      </c>
      <c r="F732">
        <v>350</v>
      </c>
      <c r="G732" s="2" t="s">
        <v>87</v>
      </c>
      <c r="H732" s="2" t="s">
        <v>11</v>
      </c>
      <c r="I732">
        <v>3</v>
      </c>
      <c r="J732" s="2" t="s">
        <v>88</v>
      </c>
      <c r="K732" s="2">
        <f>IF(ISNUMBER(AVERAGEIFS(ObservedSpeciesData!K$2:K$4955,ObservedSpeciesData!$A$2:$A$4955,$A732,ObservedSpeciesData!$D$2:$D$4955,$D732)),AVERAGEIFS(ObservedSpeciesData!K$2:K$4955,ObservedSpeciesData!$A$2:$A$4955,$A732,ObservedSpeciesData!$D$2:$D$4955,$D732),"")</f>
        <v>272</v>
      </c>
      <c r="L732" s="26">
        <f>IF(ISNUMBER(AVERAGEIFS(ObservedSpeciesData!L$2:L$4955,ObservedSpeciesData!$A$2:$A$4955,$A732,ObservedSpeciesData!$D$2:$D$4955,$D732)),AVERAGEIFS(ObservedSpeciesData!L$2:L$4955,ObservedSpeciesData!$A$2:$A$4955,$A732,ObservedSpeciesData!$D$2:$D$4955,$D732),"")</f>
        <v>1156.0833333333333</v>
      </c>
      <c r="M732" s="23">
        <f>IF(ISNUMBER(AVERAGEIFS(ObservedSpeciesData!M$2:M$4955,ObservedSpeciesData!$A$2:$A$4955,$A732,ObservedSpeciesData!$D$2:$D$4955,$D732)),AVERAGEIFS(ObservedSpeciesData!M$2:M$4955,ObservedSpeciesData!$A$2:$A$4955,$A732,ObservedSpeciesData!$D$2:$D$4955,$D732),"")</f>
        <v>115.60833333333333</v>
      </c>
      <c r="N732" s="23" t="str">
        <f>IF(ISNUMBER(AVERAGEIFS(ObservedSpeciesData!N$2:N$4955,ObservedSpeciesData!$A$2:$A$4955,$A732,ObservedSpeciesData!$D$2:$D$4955,$D732)),AVERAGEIFS(ObservedSpeciesData!N$2:N$4955,ObservedSpeciesData!$A$2:$A$4955,$A732,ObservedSpeciesData!$D$2:$D$4955,$D732),"")</f>
        <v/>
      </c>
      <c r="O732" s="23" t="str">
        <f>IF(ISNUMBER(AVERAGEIFS(ObservedSpeciesData!O$2:O$4955,ObservedSpeciesData!$A$2:$A$4955,$A732,ObservedSpeciesData!$D$2:$D$4955,$D732)),AVERAGEIFS(ObservedSpeciesData!O$2:O$4955,ObservedSpeciesData!$A$2:$A$4955,$A732,ObservedSpeciesData!$D$2:$D$4955,$D732),"")</f>
        <v/>
      </c>
      <c r="P732" s="23" t="str">
        <f>IF(ISNUMBER(AVERAGEIFS(ObservedSpeciesData!P$2:P$4955,ObservedSpeciesData!$A$2:$A$4955,$A732,ObservedSpeciesData!$C$2:$C$4955,$C732,ObservedSpeciesData!$D$2:$D$4955,$D732)),AVERAGEIFS(ObservedSpeciesData!P$2:P$4955,ObservedSpeciesData!$A$2:$A$4955,$A732,ObservedSpeciesData!$C$2:$C$4955,$C732,ObservedSpeciesData!$D$2:$D$4955,$D732),"")</f>
        <v/>
      </c>
      <c r="Q732" s="23"/>
      <c r="R732" s="25" t="str">
        <f>IF(ISNUMBER(AVERAGEIFS(ObservedSpeciesData!R$2:R$4955,ObservedSpeciesData!$A$2:$A$4955,$A732,ObservedSpeciesData!$D$2:$D$4955,$D732)),AVERAGEIFS(ObservedSpeciesData!R$2:R$4955,ObservedSpeciesData!$A$2:$A$4955,$A732,ObservedSpeciesData!$D$2:$D$4955,$D732),"")</f>
        <v/>
      </c>
      <c r="S732" s="25" t="str">
        <f>IF(ISNUMBER(AVERAGEIFS(ObservedSpeciesData!S$2:S$4955,ObservedSpeciesData!$A$2:$A$4955,$A732,ObservedSpeciesData!$D$2:$D$4955,$D732)),AVERAGEIFS(ObservedSpeciesData!S$2:S$4955,ObservedSpeciesData!$A$2:$A$4955,$A732,ObservedSpeciesData!$D$2:$D$4955,$D732),"")</f>
        <v/>
      </c>
      <c r="T732" s="23" t="str">
        <f>IF(ISNUMBER(AVERAGEIFS(ObservedSpeciesData!T$2:T$4955,ObservedSpeciesData!$A$2:$A$4955,$A732,ObservedSpeciesData!$D$2:$D$4955,$D732)),AVERAGEIFS(ObservedSpeciesData!T$2:T$4955,ObservedSpeciesData!$A$2:$A$4955,$A732,ObservedSpeciesData!$D$2:$D$4955,$D732),"")</f>
        <v/>
      </c>
      <c r="U732" s="24" t="str">
        <f>IF(ISNUMBER(AVERAGEIFS(ObservedSpeciesData!U$2:U$4955,ObservedSpeciesData!$A$2:$A$4955,$A732,ObservedSpeciesData!$C$2:$C$4955,$C732,ObservedSpeciesData!$D$2:$D$4955,$D732)),AVERAGEIFS(ObservedSpeciesData!U$2:U$4955,ObservedSpeciesData!$A$2:$A$4955,$A732,ObservedSpeciesData!$C$2:$C$4955,$C732,ObservedSpeciesData!$D$2:$D$4955,$D732),"")</f>
        <v/>
      </c>
      <c r="V732" s="23">
        <f>IF(ISNUMBER(AVERAGEIFS(ObservedSpeciesData!V$2:V$4955,ObservedSpeciesData!$A$2:$A$4955,$A732,ObservedSpeciesData!$D$2:$D$4955,$D732)),AVERAGEIFS(ObservedSpeciesData!V$2:V$4955,ObservedSpeciesData!$A$2:$A$4955,$A732,ObservedSpeciesData!$D$2:$D$4955,$D732),"")</f>
        <v>21.408216714859009</v>
      </c>
      <c r="W732" s="23">
        <f>IF(ISNUMBER(AVERAGEIFS(ObservedSpeciesData!W$2:W$4955,ObservedSpeciesData!$A$2:$A$4955,$A732,ObservedSpeciesData!$D$2:$D$4955,$D732)),AVERAGEIFS(ObservedSpeciesData!W$2:W$4955,ObservedSpeciesData!$A$2:$A$4955,$A732,ObservedSpeciesData!$D$2:$D$4955,$D732),"")</f>
        <v>12.005294879277548</v>
      </c>
      <c r="X732" s="23">
        <f>IF(ISNUMBER(AVERAGEIFS(ObservedSpeciesData!X$2:X$4955,ObservedSpeciesData!$A$2:$A$4955,$A732,ObservedSpeciesData!$D$2:$D$4955,$D732)),AVERAGEIFS(ObservedSpeciesData!X$2:X$4955,ObservedSpeciesData!$A$2:$A$4955,$A732,ObservedSpeciesData!$D$2:$D$4955,$D732),"")</f>
        <v>77.359050750732422</v>
      </c>
      <c r="Y732" s="23">
        <f>IF(ISNUMBER(AVERAGEIFS(ObservedSpeciesData!Y$2:Y$4955,ObservedSpeciesData!$A$2:$A$4955,$A732,ObservedSpeciesData!$D$2:$D$4955,$D732)),AVERAGEIFS(ObservedSpeciesData!Y$2:Y$4955,ObservedSpeciesData!$A$2:$A$4955,$A732,ObservedSpeciesData!$D$2:$D$4955,$D732),"")</f>
        <v>33.142907778422035</v>
      </c>
      <c r="Z732" s="23">
        <f>IF(ISNUMBER(AVERAGEIFS(ObservedSpeciesData!Z$2:Z$4955,ObservedSpeciesData!$A$2:$A$4955,$A732,ObservedSpeciesData!$D$2:$D$4955,$D732)),AVERAGEIFS(ObservedSpeciesData!Z$2:Z$4955,ObservedSpeciesData!$A$2:$A$4955,$A732,ObservedSpeciesData!$D$2:$D$4955,$D732),"")</f>
        <v>89.55468877156575</v>
      </c>
      <c r="AA732" s="23">
        <f>IF(ISNUMBER(AVERAGEIFS(ObservedSpeciesData!AA$2:AA$4955,ObservedSpeciesData!$A$2:$A$4955,$A732,ObservedSpeciesData!$D$2:$D$4955,$D732)),AVERAGEIFS(ObservedSpeciesData!AA$2:AA$4955,ObservedSpeciesData!$A$2:$A$4955,$A732,ObservedSpeciesData!$D$2:$D$4955,$D732),"")</f>
        <v>26.341538270314533</v>
      </c>
      <c r="AB732" s="24">
        <f>IF(ISNUMBER(AVERAGEIFS(ObservedSpeciesData!AB$2:AB$4955,ObservedSpeciesData!$A$2:$A$4955,$A732,ObservedSpeciesData!$D$2:$D$4955,$D732)),AVERAGEIFS(ObservedSpeciesData!AB$2:AB$4955,ObservedSpeciesData!$A$2:$A$4955,$A732,ObservedSpeciesData!$D$2:$D$4955,$D732),"")</f>
        <v>4.2146461232503256E-2</v>
      </c>
      <c r="AC732" s="24">
        <f>IF(ISNUMBER(AVERAGEIFS(ObservedSpeciesData!AC$2:AC$4955,ObservedSpeciesData!$A$2:$A$4955,$A732,ObservedSpeciesData!$D$2:$D$4955,$D732)),AVERAGEIFS(ObservedSpeciesData!AC$2:AC$4955,ObservedSpeciesData!$A$2:$A$4955,$A732,ObservedSpeciesData!$D$2:$D$4955,$D732),"")</f>
        <v>4.2146461232503256E-2</v>
      </c>
      <c r="AD732" s="23">
        <f>IF(ISNUMBER(AVERAGEIFS(ObservedSpeciesData!AD$2:AD$4955,ObservedSpeciesData!$A$2:$A$4955,$A732,ObservedSpeciesData!$D$2:$D$4955,$D732)),AVERAGEIFS(ObservedSpeciesData!AD$2:AD$4955,ObservedSpeciesData!$A$2:$A$4955,$A732,ObservedSpeciesData!$D$2:$D$4955,$D732),"")</f>
        <v>12.377448120117187</v>
      </c>
      <c r="AE732" s="24">
        <f>IF(ISNUMBER(AVERAGEIFS(ObservedSpeciesData!AE$2:AE$4955,ObservedSpeciesData!$A$2:$A$4955,$A732,ObservedSpeciesData!$D$2:$D$4955,$D732)),AVERAGEIFS(ObservedSpeciesData!AE$2:AE$4955,ObservedSpeciesData!$A$2:$A$4955,$A732,ObservedSpeciesData!$D$2:$D$4955,$D732),"")</f>
        <v>15.98056503560411</v>
      </c>
      <c r="AF732" s="23"/>
      <c r="AG732" s="24"/>
      <c r="AH732" s="23" t="str">
        <f>IF(ISNUMBER(AVERAGEIFS(ObservedSpeciesData!AH$2:AH$4955,ObservedSpeciesData!$A$2:$A$4955,$A732,ObservedSpeciesData!$D$2:$D$4955,$D732)),AVERAGEIFS(ObservedSpeciesData!AH$2:AH$4955,ObservedSpeciesData!$A$2:$A$4955,$A732,ObservedSpeciesData!$D$2:$D$4955,$D732),"")</f>
        <v/>
      </c>
      <c r="AI732" s="23" t="str">
        <f>IF(ISNUMBER(AVERAGEIFS(ObservedSpeciesData!AI$2:AI$4955,ObservedSpeciesData!$A$2:$A$4955,$A732,ObservedSpeciesData!$C$2:$C$4955,$C732,ObservedSpeciesData!$D$2:$D$4955,$D732)),AVERAGEIFS(ObservedSpeciesData!AI$2:AI$4955,ObservedSpeciesData!$A$2:$A$4955,$A732,ObservedSpeciesData!$C$2:$C$4955,$C732,ObservedSpeciesData!$D$2:$D$4955,$D732),"")</f>
        <v/>
      </c>
      <c r="AJ732" s="2">
        <f>COUNTIFS(ObservedSpeciesData!$A$2:$A$828,$A732,ObservedSpeciesData!$D$2:$D$828,$D732)</f>
        <v>0</v>
      </c>
      <c r="AK732" s="2">
        <f t="shared" si="11"/>
        <v>11</v>
      </c>
    </row>
    <row r="733" spans="1:37" x14ac:dyDescent="0.25">
      <c r="A733" s="14" t="s">
        <v>99</v>
      </c>
      <c r="B733" t="s">
        <v>98</v>
      </c>
      <c r="C733" t="s">
        <v>97</v>
      </c>
      <c r="D733" s="13">
        <v>42290</v>
      </c>
      <c r="E733">
        <v>1</v>
      </c>
      <c r="F733">
        <v>500</v>
      </c>
      <c r="G733" s="2" t="s">
        <v>87</v>
      </c>
      <c r="H733" s="2" t="s">
        <v>11</v>
      </c>
      <c r="I733">
        <v>3</v>
      </c>
      <c r="J733" s="2" t="s">
        <v>88</v>
      </c>
      <c r="K733" s="2">
        <f>IF(ISNUMBER(AVERAGEIFS(ObservedSpeciesData!K$2:K$4955,ObservedSpeciesData!$A$2:$A$4955,$A733,ObservedSpeciesData!$D$2:$D$4955,$D733)),AVERAGEIFS(ObservedSpeciesData!K$2:K$4955,ObservedSpeciesData!$A$2:$A$4955,$A733,ObservedSpeciesData!$D$2:$D$4955,$D733),"")</f>
        <v>389</v>
      </c>
      <c r="L733" s="26">
        <f>IF(ISNUMBER(AVERAGEIFS(ObservedSpeciesData!L$2:L$4955,ObservedSpeciesData!$A$2:$A$4955,$A733,ObservedSpeciesData!$D$2:$D$4955,$D733)),AVERAGEIFS(ObservedSpeciesData!L$2:L$4955,ObservedSpeciesData!$A$2:$A$4955,$A733,ObservedSpeciesData!$D$2:$D$4955,$D733),"")</f>
        <v>1233.7083333333333</v>
      </c>
      <c r="M733" s="23">
        <f>IF(ISNUMBER(AVERAGEIFS(ObservedSpeciesData!M$2:M$4955,ObservedSpeciesData!$A$2:$A$4955,$A733,ObservedSpeciesData!$D$2:$D$4955,$D733)),AVERAGEIFS(ObservedSpeciesData!M$2:M$4955,ObservedSpeciesData!$A$2:$A$4955,$A733,ObservedSpeciesData!$D$2:$D$4955,$D733),"")</f>
        <v>123.37083333333334</v>
      </c>
      <c r="N733" s="23" t="str">
        <f>IF(ISNUMBER(AVERAGEIFS(ObservedSpeciesData!N$2:N$4955,ObservedSpeciesData!$A$2:$A$4955,$A733,ObservedSpeciesData!$D$2:$D$4955,$D733)),AVERAGEIFS(ObservedSpeciesData!N$2:N$4955,ObservedSpeciesData!$A$2:$A$4955,$A733,ObservedSpeciesData!$D$2:$D$4955,$D733),"")</f>
        <v/>
      </c>
      <c r="O733" s="23" t="str">
        <f>IF(ISNUMBER(AVERAGEIFS(ObservedSpeciesData!O$2:O$4955,ObservedSpeciesData!$A$2:$A$4955,$A733,ObservedSpeciesData!$D$2:$D$4955,$D733)),AVERAGEIFS(ObservedSpeciesData!O$2:O$4955,ObservedSpeciesData!$A$2:$A$4955,$A733,ObservedSpeciesData!$D$2:$D$4955,$D733),"")</f>
        <v/>
      </c>
      <c r="P733" s="23" t="str">
        <f>IF(ISNUMBER(AVERAGEIFS(ObservedSpeciesData!P$2:P$4955,ObservedSpeciesData!$A$2:$A$4955,$A733,ObservedSpeciesData!$C$2:$C$4955,$C733,ObservedSpeciesData!$D$2:$D$4955,$D733)),AVERAGEIFS(ObservedSpeciesData!P$2:P$4955,ObservedSpeciesData!$A$2:$A$4955,$A733,ObservedSpeciesData!$C$2:$C$4955,$C733,ObservedSpeciesData!$D$2:$D$4955,$D733),"")</f>
        <v/>
      </c>
      <c r="Q733" s="23"/>
      <c r="R733" s="25" t="str">
        <f>IF(ISNUMBER(AVERAGEIFS(ObservedSpeciesData!R$2:R$4955,ObservedSpeciesData!$A$2:$A$4955,$A733,ObservedSpeciesData!$D$2:$D$4955,$D733)),AVERAGEIFS(ObservedSpeciesData!R$2:R$4955,ObservedSpeciesData!$A$2:$A$4955,$A733,ObservedSpeciesData!$D$2:$D$4955,$D733),"")</f>
        <v/>
      </c>
      <c r="S733" s="25" t="str">
        <f>IF(ISNUMBER(AVERAGEIFS(ObservedSpeciesData!S$2:S$4955,ObservedSpeciesData!$A$2:$A$4955,$A733,ObservedSpeciesData!$D$2:$D$4955,$D733)),AVERAGEIFS(ObservedSpeciesData!S$2:S$4955,ObservedSpeciesData!$A$2:$A$4955,$A733,ObservedSpeciesData!$D$2:$D$4955,$D733),"")</f>
        <v/>
      </c>
      <c r="T733" s="23" t="str">
        <f>IF(ISNUMBER(AVERAGEIFS(ObservedSpeciesData!T$2:T$4955,ObservedSpeciesData!$A$2:$A$4955,$A733,ObservedSpeciesData!$D$2:$D$4955,$D733)),AVERAGEIFS(ObservedSpeciesData!T$2:T$4955,ObservedSpeciesData!$A$2:$A$4955,$A733,ObservedSpeciesData!$D$2:$D$4955,$D733),"")</f>
        <v/>
      </c>
      <c r="U733" s="24" t="str">
        <f>IF(ISNUMBER(AVERAGEIFS(ObservedSpeciesData!U$2:U$4955,ObservedSpeciesData!$A$2:$A$4955,$A733,ObservedSpeciesData!$C$2:$C$4955,$C733,ObservedSpeciesData!$D$2:$D$4955,$D733)),AVERAGEIFS(ObservedSpeciesData!U$2:U$4955,ObservedSpeciesData!$A$2:$A$4955,$A733,ObservedSpeciesData!$C$2:$C$4955,$C733,ObservedSpeciesData!$D$2:$D$4955,$D733),"")</f>
        <v/>
      </c>
      <c r="V733" s="23">
        <f>IF(ISNUMBER(AVERAGEIFS(ObservedSpeciesData!V$2:V$4955,ObservedSpeciesData!$A$2:$A$4955,$A733,ObservedSpeciesData!$D$2:$D$4955,$D733)),AVERAGEIFS(ObservedSpeciesData!V$2:V$4955,ObservedSpeciesData!$A$2:$A$4955,$A733,ObservedSpeciesData!$D$2:$D$4955,$D733),"")</f>
        <v>20.76596228281657</v>
      </c>
      <c r="W733" s="23">
        <f>IF(ISNUMBER(AVERAGEIFS(ObservedSpeciesData!W$2:W$4955,ObservedSpeciesData!$A$2:$A$4955,$A733,ObservedSpeciesData!$D$2:$D$4955,$D733)),AVERAGEIFS(ObservedSpeciesData!W$2:W$4955,ObservedSpeciesData!$A$2:$A$4955,$A733,ObservedSpeciesData!$D$2:$D$4955,$D733),"")</f>
        <v>11.702875216801962</v>
      </c>
      <c r="X733" s="23">
        <f>IF(ISNUMBER(AVERAGEIFS(ObservedSpeciesData!X$2:X$4955,ObservedSpeciesData!$A$2:$A$4955,$A733,ObservedSpeciesData!$D$2:$D$4955,$D733)),AVERAGEIFS(ObservedSpeciesData!X$2:X$4955,ObservedSpeciesData!$A$2:$A$4955,$A733,ObservedSpeciesData!$D$2:$D$4955,$D733),"")</f>
        <v>77.582056045532227</v>
      </c>
      <c r="Y733" s="23">
        <f>IF(ISNUMBER(AVERAGEIFS(ObservedSpeciesData!Y$2:Y$4955,ObservedSpeciesData!$A$2:$A$4955,$A733,ObservedSpeciesData!$D$2:$D$4955,$D733)),AVERAGEIFS(ObservedSpeciesData!Y$2:Y$4955,ObservedSpeciesData!$A$2:$A$4955,$A733,ObservedSpeciesData!$D$2:$D$4955,$D733),"")</f>
        <v>32.040372530619301</v>
      </c>
      <c r="Z733" s="23">
        <f>IF(ISNUMBER(AVERAGEIFS(ObservedSpeciesData!Z$2:Z$4955,ObservedSpeciesData!$A$2:$A$4955,$A733,ObservedSpeciesData!$D$2:$D$4955,$D733)),AVERAGEIFS(ObservedSpeciesData!Z$2:Z$4955,ObservedSpeciesData!$A$2:$A$4955,$A733,ObservedSpeciesData!$D$2:$D$4955,$D733),"")</f>
        <v>89.463983535766602</v>
      </c>
      <c r="AA733" s="23">
        <f>IF(ISNUMBER(AVERAGEIFS(ObservedSpeciesData!AA$2:AA$4955,ObservedSpeciesData!$A$2:$A$4955,$A733,ObservedSpeciesData!$D$2:$D$4955,$D733)),AVERAGEIFS(ObservedSpeciesData!AA$2:AA$4955,ObservedSpeciesData!$A$2:$A$4955,$A733,ObservedSpeciesData!$D$2:$D$4955,$D733),"")</f>
        <v>27.995716094970703</v>
      </c>
      <c r="AB733" s="24">
        <f>IF(ISNUMBER(AVERAGEIFS(ObservedSpeciesData!AB$2:AB$4955,ObservedSpeciesData!$A$2:$A$4955,$A733,ObservedSpeciesData!$D$2:$D$4955,$D733)),AVERAGEIFS(ObservedSpeciesData!AB$2:AB$4955,ObservedSpeciesData!$A$2:$A$4955,$A733,ObservedSpeciesData!$D$2:$D$4955,$D733),"")</f>
        <v>4.4793145751953124E-2</v>
      </c>
      <c r="AC733" s="24">
        <f>IF(ISNUMBER(AVERAGEIFS(ObservedSpeciesData!AC$2:AC$4955,ObservedSpeciesData!$A$2:$A$4955,$A733,ObservedSpeciesData!$D$2:$D$4955,$D733)),AVERAGEIFS(ObservedSpeciesData!AC$2:AC$4955,ObservedSpeciesData!$A$2:$A$4955,$A733,ObservedSpeciesData!$D$2:$D$4955,$D733),"")</f>
        <v>4.4793145751953124E-2</v>
      </c>
      <c r="AD733" s="23">
        <f>IF(ISNUMBER(AVERAGEIFS(ObservedSpeciesData!AD$2:AD$4955,ObservedSpeciesData!$A$2:$A$4955,$A733,ObservedSpeciesData!$D$2:$D$4955,$D733)),AVERAGEIFS(ObservedSpeciesData!AD$2:AD$4955,ObservedSpeciesData!$A$2:$A$4955,$A733,ObservedSpeciesData!$D$2:$D$4955,$D733),"")</f>
        <v>12.413128967285155</v>
      </c>
      <c r="AE733" s="24">
        <f>IF(ISNUMBER(AVERAGEIFS(ObservedSpeciesData!AE$2:AE$4955,ObservedSpeciesData!$A$2:$A$4955,$A733,ObservedSpeciesData!$D$2:$D$4955,$D733)),AVERAGEIFS(ObservedSpeciesData!AE$2:AE$4955,ObservedSpeciesData!$A$2:$A$4955,$A733,ObservedSpeciesData!$D$2:$D$4955,$D733),"")</f>
        <v>15.281422132048249</v>
      </c>
      <c r="AF733" s="23"/>
      <c r="AG733" s="24"/>
      <c r="AH733" s="23" t="str">
        <f>IF(ISNUMBER(AVERAGEIFS(ObservedSpeciesData!AH$2:AH$4955,ObservedSpeciesData!$A$2:$A$4955,$A733,ObservedSpeciesData!$D$2:$D$4955,$D733)),AVERAGEIFS(ObservedSpeciesData!AH$2:AH$4955,ObservedSpeciesData!$A$2:$A$4955,$A733,ObservedSpeciesData!$D$2:$D$4955,$D733),"")</f>
        <v/>
      </c>
      <c r="AI733" s="23" t="str">
        <f>IF(ISNUMBER(AVERAGEIFS(ObservedSpeciesData!AI$2:AI$4955,ObservedSpeciesData!$A$2:$A$4955,$A733,ObservedSpeciesData!$C$2:$C$4955,$C733,ObservedSpeciesData!$D$2:$D$4955,$D733)),AVERAGEIFS(ObservedSpeciesData!AI$2:AI$4955,ObservedSpeciesData!$A$2:$A$4955,$A733,ObservedSpeciesData!$C$2:$C$4955,$C733,ObservedSpeciesData!$D$2:$D$4955,$D733),"")</f>
        <v/>
      </c>
      <c r="AJ733" s="2">
        <f>COUNTIFS(ObservedSpeciesData!$A$2:$A$828,$A733,ObservedSpeciesData!$D$2:$D$828,$D733)</f>
        <v>0</v>
      </c>
      <c r="AK733" s="2">
        <f t="shared" si="11"/>
        <v>11</v>
      </c>
    </row>
    <row r="734" spans="1:37" x14ac:dyDescent="0.25">
      <c r="A734" s="14" t="s">
        <v>104</v>
      </c>
      <c r="B734" t="s">
        <v>98</v>
      </c>
      <c r="C734" t="s">
        <v>97</v>
      </c>
      <c r="D734" s="13">
        <v>42304</v>
      </c>
      <c r="E734">
        <v>1</v>
      </c>
      <c r="F734">
        <v>0</v>
      </c>
      <c r="G734" s="2" t="s">
        <v>87</v>
      </c>
      <c r="H734" s="2" t="s">
        <v>11</v>
      </c>
      <c r="I734">
        <v>3</v>
      </c>
      <c r="J734" s="2" t="s">
        <v>88</v>
      </c>
      <c r="K734" s="2">
        <f>IF(ISNUMBER(AVERAGEIFS(ObservedSpeciesData!K$2:K$4955,ObservedSpeciesData!$A$2:$A$4955,$A734,ObservedSpeciesData!$D$2:$D$4955,$D734)),AVERAGEIFS(ObservedSpeciesData!K$2:K$4955,ObservedSpeciesData!$A$2:$A$4955,$A734,ObservedSpeciesData!$D$2:$D$4955,$D734),"")</f>
        <v>0</v>
      </c>
      <c r="L734" s="26">
        <f>IF(ISNUMBER(AVERAGEIFS(ObservedSpeciesData!L$2:L$4955,ObservedSpeciesData!$A$2:$A$4955,$A734,ObservedSpeciesData!$D$2:$D$4955,$D734)),AVERAGEIFS(ObservedSpeciesData!L$2:L$4955,ObservedSpeciesData!$A$2:$A$4955,$A734,ObservedSpeciesData!$D$2:$D$4955,$D734),"")</f>
        <v>1436.5833333333333</v>
      </c>
      <c r="M734" s="23">
        <f>IF(ISNUMBER(AVERAGEIFS(ObservedSpeciesData!M$2:M$4955,ObservedSpeciesData!$A$2:$A$4955,$A734,ObservedSpeciesData!$D$2:$D$4955,$D734)),AVERAGEIFS(ObservedSpeciesData!M$2:M$4955,ObservedSpeciesData!$A$2:$A$4955,$A734,ObservedSpeciesData!$D$2:$D$4955,$D734),"")</f>
        <v>143.65833333333333</v>
      </c>
      <c r="N734" s="23" t="str">
        <f>IF(ISNUMBER(AVERAGEIFS(ObservedSpeciesData!N$2:N$4955,ObservedSpeciesData!$A$2:$A$4955,$A734,ObservedSpeciesData!$D$2:$D$4955,$D734)),AVERAGEIFS(ObservedSpeciesData!N$2:N$4955,ObservedSpeciesData!$A$2:$A$4955,$A734,ObservedSpeciesData!$D$2:$D$4955,$D734),"")</f>
        <v/>
      </c>
      <c r="O734" s="23" t="str">
        <f>IF(ISNUMBER(AVERAGEIFS(ObservedSpeciesData!O$2:O$4955,ObservedSpeciesData!$A$2:$A$4955,$A734,ObservedSpeciesData!$D$2:$D$4955,$D734)),AVERAGEIFS(ObservedSpeciesData!O$2:O$4955,ObservedSpeciesData!$A$2:$A$4955,$A734,ObservedSpeciesData!$D$2:$D$4955,$D734),"")</f>
        <v/>
      </c>
      <c r="P734" s="23" t="str">
        <f>IF(ISNUMBER(AVERAGEIFS(ObservedSpeciesData!P$2:P$4955,ObservedSpeciesData!$A$2:$A$4955,$A734,ObservedSpeciesData!$C$2:$C$4955,$C734,ObservedSpeciesData!$D$2:$D$4955,$D734)),AVERAGEIFS(ObservedSpeciesData!P$2:P$4955,ObservedSpeciesData!$A$2:$A$4955,$A734,ObservedSpeciesData!$C$2:$C$4955,$C734,ObservedSpeciesData!$D$2:$D$4955,$D734),"")</f>
        <v/>
      </c>
      <c r="Q734" s="23"/>
      <c r="R734" s="25" t="str">
        <f>IF(ISNUMBER(AVERAGEIFS(ObservedSpeciesData!R$2:R$4955,ObservedSpeciesData!$A$2:$A$4955,$A734,ObservedSpeciesData!$D$2:$D$4955,$D734)),AVERAGEIFS(ObservedSpeciesData!R$2:R$4955,ObservedSpeciesData!$A$2:$A$4955,$A734,ObservedSpeciesData!$D$2:$D$4955,$D734),"")</f>
        <v/>
      </c>
      <c r="S734" s="25" t="str">
        <f>IF(ISNUMBER(AVERAGEIFS(ObservedSpeciesData!S$2:S$4955,ObservedSpeciesData!$A$2:$A$4955,$A734,ObservedSpeciesData!$D$2:$D$4955,$D734)),AVERAGEIFS(ObservedSpeciesData!S$2:S$4955,ObservedSpeciesData!$A$2:$A$4955,$A734,ObservedSpeciesData!$D$2:$D$4955,$D734),"")</f>
        <v/>
      </c>
      <c r="T734" s="23" t="str">
        <f>IF(ISNUMBER(AVERAGEIFS(ObservedSpeciesData!T$2:T$4955,ObservedSpeciesData!$A$2:$A$4955,$A734,ObservedSpeciesData!$D$2:$D$4955,$D734)),AVERAGEIFS(ObservedSpeciesData!T$2:T$4955,ObservedSpeciesData!$A$2:$A$4955,$A734,ObservedSpeciesData!$D$2:$D$4955,$D734),"")</f>
        <v/>
      </c>
      <c r="U734" s="24" t="str">
        <f>IF(ISNUMBER(AVERAGEIFS(ObservedSpeciesData!U$2:U$4955,ObservedSpeciesData!$A$2:$A$4955,$A734,ObservedSpeciesData!$C$2:$C$4955,$C734,ObservedSpeciesData!$D$2:$D$4955,$D734)),AVERAGEIFS(ObservedSpeciesData!U$2:U$4955,ObservedSpeciesData!$A$2:$A$4955,$A734,ObservedSpeciesData!$C$2:$C$4955,$C734,ObservedSpeciesData!$D$2:$D$4955,$D734),"")</f>
        <v/>
      </c>
      <c r="V734" s="23">
        <f>IF(ISNUMBER(AVERAGEIFS(ObservedSpeciesData!V$2:V$4955,ObservedSpeciesData!$A$2:$A$4955,$A734,ObservedSpeciesData!$D$2:$D$4955,$D734)),AVERAGEIFS(ObservedSpeciesData!V$2:V$4955,ObservedSpeciesData!$A$2:$A$4955,$A734,ObservedSpeciesData!$D$2:$D$4955,$D734),"")</f>
        <v>19.993454694747925</v>
      </c>
      <c r="W734" s="23">
        <f>IF(ISNUMBER(AVERAGEIFS(ObservedSpeciesData!W$2:W$4955,ObservedSpeciesData!$A$2:$A$4955,$A734,ObservedSpeciesData!$D$2:$D$4955,$D734)),AVERAGEIFS(ObservedSpeciesData!W$2:W$4955,ObservedSpeciesData!$A$2:$A$4955,$A734,ObservedSpeciesData!$D$2:$D$4955,$D734),"")</f>
        <v>20.855798085530598</v>
      </c>
      <c r="X734" s="23">
        <f>IF(ISNUMBER(AVERAGEIFS(ObservedSpeciesData!X$2:X$4955,ObservedSpeciesData!$A$2:$A$4955,$A734,ObservedSpeciesData!$D$2:$D$4955,$D734)),AVERAGEIFS(ObservedSpeciesData!X$2:X$4955,ObservedSpeciesData!$A$2:$A$4955,$A734,ObservedSpeciesData!$D$2:$D$4955,$D734),"")</f>
        <v>80.17178599039714</v>
      </c>
      <c r="Y734" s="23">
        <f>IF(ISNUMBER(AVERAGEIFS(ObservedSpeciesData!Y$2:Y$4955,ObservedSpeciesData!$A$2:$A$4955,$A734,ObservedSpeciesData!$D$2:$D$4955,$D734)),AVERAGEIFS(ObservedSpeciesData!Y$2:Y$4955,ObservedSpeciesData!$A$2:$A$4955,$A734,ObservedSpeciesData!$D$2:$D$4955,$D734),"")</f>
        <v>30.049991289774578</v>
      </c>
      <c r="Z734" s="23">
        <f>IF(ISNUMBER(AVERAGEIFS(ObservedSpeciesData!Z$2:Z$4955,ObservedSpeciesData!$A$2:$A$4955,$A734,ObservedSpeciesData!$D$2:$D$4955,$D734)),AVERAGEIFS(ObservedSpeciesData!Z$2:Z$4955,ObservedSpeciesData!$A$2:$A$4955,$A734,ObservedSpeciesData!$D$2:$D$4955,$D734),"")</f>
        <v>90.855775197347</v>
      </c>
      <c r="AA734" s="23">
        <f>IF(ISNUMBER(AVERAGEIFS(ObservedSpeciesData!AA$2:AA$4955,ObservedSpeciesData!$A$2:$A$4955,$A734,ObservedSpeciesData!$D$2:$D$4955,$D734)),AVERAGEIFS(ObservedSpeciesData!AA$2:AA$4955,ObservedSpeciesData!$A$2:$A$4955,$A734,ObservedSpeciesData!$D$2:$D$4955,$D734),"")</f>
        <v>22.38473916053772</v>
      </c>
      <c r="AB734" s="24">
        <f>IF(ISNUMBER(AVERAGEIFS(ObservedSpeciesData!AB$2:AB$4955,ObservedSpeciesData!$A$2:$A$4955,$A734,ObservedSpeciesData!$D$2:$D$4955,$D734)),AVERAGEIFS(ObservedSpeciesData!AB$2:AB$4955,ObservedSpeciesData!$A$2:$A$4955,$A734,ObservedSpeciesData!$D$2:$D$4955,$D734),"")</f>
        <v>3.5815582656860349E-2</v>
      </c>
      <c r="AC734" s="24">
        <f>IF(ISNUMBER(AVERAGEIFS(ObservedSpeciesData!AC$2:AC$4955,ObservedSpeciesData!$A$2:$A$4955,$A734,ObservedSpeciesData!$D$2:$D$4955,$D734)),AVERAGEIFS(ObservedSpeciesData!AC$2:AC$4955,ObservedSpeciesData!$A$2:$A$4955,$A734,ObservedSpeciesData!$D$2:$D$4955,$D734),"")</f>
        <v>3.5815582656860349E-2</v>
      </c>
      <c r="AD734" s="23">
        <f>IF(ISNUMBER(AVERAGEIFS(ObservedSpeciesData!AD$2:AD$4955,ObservedSpeciesData!$A$2:$A$4955,$A734,ObservedSpeciesData!$D$2:$D$4955,$D734)),AVERAGEIFS(ObservedSpeciesData!AD$2:AD$4955,ObservedSpeciesData!$A$2:$A$4955,$A734,ObservedSpeciesData!$D$2:$D$4955,$D734),"")</f>
        <v>12.827485758463544</v>
      </c>
      <c r="AE734" s="24">
        <f>IF(ISNUMBER(AVERAGEIFS(ObservedSpeciesData!AE$2:AE$4955,ObservedSpeciesData!$A$2:$A$4955,$A734,ObservedSpeciesData!$D$2:$D$4955,$D734)),AVERAGEIFS(ObservedSpeciesData!AE$2:AE$4955,ObservedSpeciesData!$A$2:$A$4955,$A734,ObservedSpeciesData!$D$2:$D$4955,$D734),"")</f>
        <v>23.075136334666652</v>
      </c>
      <c r="AF734" s="23"/>
      <c r="AG734" s="24"/>
      <c r="AH734" s="23" t="str">
        <f>IF(ISNUMBER(AVERAGEIFS(ObservedSpeciesData!AH$2:AH$4955,ObservedSpeciesData!$A$2:$A$4955,$A734,ObservedSpeciesData!$D$2:$D$4955,$D734)),AVERAGEIFS(ObservedSpeciesData!AH$2:AH$4955,ObservedSpeciesData!$A$2:$A$4955,$A734,ObservedSpeciesData!$D$2:$D$4955,$D734),"")</f>
        <v/>
      </c>
      <c r="AI734" s="23" t="str">
        <f>IF(ISNUMBER(AVERAGEIFS(ObservedSpeciesData!AI$2:AI$4955,ObservedSpeciesData!$A$2:$A$4955,$A734,ObservedSpeciesData!$C$2:$C$4955,$C734,ObservedSpeciesData!$D$2:$D$4955,$D734)),AVERAGEIFS(ObservedSpeciesData!AI$2:AI$4955,ObservedSpeciesData!$A$2:$A$4955,$A734,ObservedSpeciesData!$C$2:$C$4955,$C734,ObservedSpeciesData!$D$2:$D$4955,$D734),"")</f>
        <v/>
      </c>
      <c r="AJ734" s="2">
        <f>COUNTIFS(ObservedSpeciesData!$A$2:$A$828,$A734,ObservedSpeciesData!$D$2:$D$828,$D734)</f>
        <v>0</v>
      </c>
      <c r="AK734" s="2">
        <f t="shared" si="11"/>
        <v>11</v>
      </c>
    </row>
    <row r="735" spans="1:37" x14ac:dyDescent="0.25">
      <c r="A735" s="14" t="s">
        <v>103</v>
      </c>
      <c r="B735" t="s">
        <v>98</v>
      </c>
      <c r="C735" t="s">
        <v>97</v>
      </c>
      <c r="D735" s="13">
        <v>42304</v>
      </c>
      <c r="E735">
        <v>1</v>
      </c>
      <c r="F735">
        <v>50</v>
      </c>
      <c r="G735" s="2" t="s">
        <v>87</v>
      </c>
      <c r="H735" s="2" t="s">
        <v>11</v>
      </c>
      <c r="I735">
        <v>3</v>
      </c>
      <c r="J735" s="2" t="s">
        <v>88</v>
      </c>
      <c r="K735" s="2">
        <f>IF(ISNUMBER(AVERAGEIFS(ObservedSpeciesData!K$2:K$4955,ObservedSpeciesData!$A$2:$A$4955,$A735,ObservedSpeciesData!$D$2:$D$4955,$D735)),AVERAGEIFS(ObservedSpeciesData!K$2:K$4955,ObservedSpeciesData!$A$2:$A$4955,$A735,ObservedSpeciesData!$D$2:$D$4955,$D735),"")</f>
        <v>45</v>
      </c>
      <c r="L735" s="26">
        <f>IF(ISNUMBER(AVERAGEIFS(ObservedSpeciesData!L$2:L$4955,ObservedSpeciesData!$A$2:$A$4955,$A735,ObservedSpeciesData!$D$2:$D$4955,$D735)),AVERAGEIFS(ObservedSpeciesData!L$2:L$4955,ObservedSpeciesData!$A$2:$A$4955,$A735,ObservedSpeciesData!$D$2:$D$4955,$D735),"")</f>
        <v>1507.5833333333333</v>
      </c>
      <c r="M735" s="23">
        <f>IF(ISNUMBER(AVERAGEIFS(ObservedSpeciesData!M$2:M$4955,ObservedSpeciesData!$A$2:$A$4955,$A735,ObservedSpeciesData!$D$2:$D$4955,$D735)),AVERAGEIFS(ObservedSpeciesData!M$2:M$4955,ObservedSpeciesData!$A$2:$A$4955,$A735,ObservedSpeciesData!$D$2:$D$4955,$D735),"")</f>
        <v>150.75833333333333</v>
      </c>
      <c r="N735" s="23" t="str">
        <f>IF(ISNUMBER(AVERAGEIFS(ObservedSpeciesData!N$2:N$4955,ObservedSpeciesData!$A$2:$A$4955,$A735,ObservedSpeciesData!$D$2:$D$4955,$D735)),AVERAGEIFS(ObservedSpeciesData!N$2:N$4955,ObservedSpeciesData!$A$2:$A$4955,$A735,ObservedSpeciesData!$D$2:$D$4955,$D735),"")</f>
        <v/>
      </c>
      <c r="O735" s="23" t="str">
        <f>IF(ISNUMBER(AVERAGEIFS(ObservedSpeciesData!O$2:O$4955,ObservedSpeciesData!$A$2:$A$4955,$A735,ObservedSpeciesData!$D$2:$D$4955,$D735)),AVERAGEIFS(ObservedSpeciesData!O$2:O$4955,ObservedSpeciesData!$A$2:$A$4955,$A735,ObservedSpeciesData!$D$2:$D$4955,$D735),"")</f>
        <v/>
      </c>
      <c r="P735" s="23" t="str">
        <f>IF(ISNUMBER(AVERAGEIFS(ObservedSpeciesData!P$2:P$4955,ObservedSpeciesData!$A$2:$A$4955,$A735,ObservedSpeciesData!$C$2:$C$4955,$C735,ObservedSpeciesData!$D$2:$D$4955,$D735)),AVERAGEIFS(ObservedSpeciesData!P$2:P$4955,ObservedSpeciesData!$A$2:$A$4955,$A735,ObservedSpeciesData!$C$2:$C$4955,$C735,ObservedSpeciesData!$D$2:$D$4955,$D735),"")</f>
        <v/>
      </c>
      <c r="Q735" s="23"/>
      <c r="R735" s="25" t="str">
        <f>IF(ISNUMBER(AVERAGEIFS(ObservedSpeciesData!R$2:R$4955,ObservedSpeciesData!$A$2:$A$4955,$A735,ObservedSpeciesData!$D$2:$D$4955,$D735)),AVERAGEIFS(ObservedSpeciesData!R$2:R$4955,ObservedSpeciesData!$A$2:$A$4955,$A735,ObservedSpeciesData!$D$2:$D$4955,$D735),"")</f>
        <v/>
      </c>
      <c r="S735" s="25" t="str">
        <f>IF(ISNUMBER(AVERAGEIFS(ObservedSpeciesData!S$2:S$4955,ObservedSpeciesData!$A$2:$A$4955,$A735,ObservedSpeciesData!$D$2:$D$4955,$D735)),AVERAGEIFS(ObservedSpeciesData!S$2:S$4955,ObservedSpeciesData!$A$2:$A$4955,$A735,ObservedSpeciesData!$D$2:$D$4955,$D735),"")</f>
        <v/>
      </c>
      <c r="T735" s="23" t="str">
        <f>IF(ISNUMBER(AVERAGEIFS(ObservedSpeciesData!T$2:T$4955,ObservedSpeciesData!$A$2:$A$4955,$A735,ObservedSpeciesData!$D$2:$D$4955,$D735)),AVERAGEIFS(ObservedSpeciesData!T$2:T$4955,ObservedSpeciesData!$A$2:$A$4955,$A735,ObservedSpeciesData!$D$2:$D$4955,$D735),"")</f>
        <v/>
      </c>
      <c r="U735" s="24" t="str">
        <f>IF(ISNUMBER(AVERAGEIFS(ObservedSpeciesData!U$2:U$4955,ObservedSpeciesData!$A$2:$A$4955,$A735,ObservedSpeciesData!$C$2:$C$4955,$C735,ObservedSpeciesData!$D$2:$D$4955,$D735)),AVERAGEIFS(ObservedSpeciesData!U$2:U$4955,ObservedSpeciesData!$A$2:$A$4955,$A735,ObservedSpeciesData!$C$2:$C$4955,$C735,ObservedSpeciesData!$D$2:$D$4955,$D735),"")</f>
        <v/>
      </c>
      <c r="V735" s="23">
        <f>IF(ISNUMBER(AVERAGEIFS(ObservedSpeciesData!V$2:V$4955,ObservedSpeciesData!$A$2:$A$4955,$A735,ObservedSpeciesData!$D$2:$D$4955,$D735)),AVERAGEIFS(ObservedSpeciesData!V$2:V$4955,ObservedSpeciesData!$A$2:$A$4955,$A735,ObservedSpeciesData!$D$2:$D$4955,$D735),"")</f>
        <v>19.510747671127319</v>
      </c>
      <c r="W735" s="23">
        <f>IF(ISNUMBER(AVERAGEIFS(ObservedSpeciesData!W$2:W$4955,ObservedSpeciesData!$A$2:$A$4955,$A735,ObservedSpeciesData!$D$2:$D$4955,$D735)),AVERAGEIFS(ObservedSpeciesData!W$2:W$4955,ObservedSpeciesData!$A$2:$A$4955,$A735,ObservedSpeciesData!$D$2:$D$4955,$D735),"")</f>
        <v>22.017206509908039</v>
      </c>
      <c r="X735" s="23">
        <f>IF(ISNUMBER(AVERAGEIFS(ObservedSpeciesData!X$2:X$4955,ObservedSpeciesData!$A$2:$A$4955,$A735,ObservedSpeciesData!$D$2:$D$4955,$D735)),AVERAGEIFS(ObservedSpeciesData!X$2:X$4955,ObservedSpeciesData!$A$2:$A$4955,$A735,ObservedSpeciesData!$D$2:$D$4955,$D735),"")</f>
        <v>81.203828175862625</v>
      </c>
      <c r="Y735" s="23">
        <f>IF(ISNUMBER(AVERAGEIFS(ObservedSpeciesData!Y$2:Y$4955,ObservedSpeciesData!$A$2:$A$4955,$A735,ObservedSpeciesData!$D$2:$D$4955,$D735)),AVERAGEIFS(ObservedSpeciesData!Y$2:Y$4955,ObservedSpeciesData!$A$2:$A$4955,$A735,ObservedSpeciesData!$D$2:$D$4955,$D735),"")</f>
        <v>29.576364358266193</v>
      </c>
      <c r="Z735" s="23">
        <f>IF(ISNUMBER(AVERAGEIFS(ObservedSpeciesData!Z$2:Z$4955,ObservedSpeciesData!$A$2:$A$4955,$A735,ObservedSpeciesData!$D$2:$D$4955,$D735)),AVERAGEIFS(ObservedSpeciesData!Z$2:Z$4955,ObservedSpeciesData!$A$2:$A$4955,$A735,ObservedSpeciesData!$D$2:$D$4955,$D735),"")</f>
        <v>91.263289769490555</v>
      </c>
      <c r="AA735" s="23">
        <f>IF(ISNUMBER(AVERAGEIFS(ObservedSpeciesData!AA$2:AA$4955,ObservedSpeciesData!$A$2:$A$4955,$A735,ObservedSpeciesData!$D$2:$D$4955,$D735)),AVERAGEIFS(ObservedSpeciesData!AA$2:AA$4955,ObservedSpeciesData!$A$2:$A$4955,$A735,ObservedSpeciesData!$D$2:$D$4955,$D735),"")</f>
        <v>22.369819243748982</v>
      </c>
      <c r="AB735" s="24">
        <f>IF(ISNUMBER(AVERAGEIFS(ObservedSpeciesData!AB$2:AB$4955,ObservedSpeciesData!$A$2:$A$4955,$A735,ObservedSpeciesData!$D$2:$D$4955,$D735)),AVERAGEIFS(ObservedSpeciesData!AB$2:AB$4955,ObservedSpeciesData!$A$2:$A$4955,$A735,ObservedSpeciesData!$D$2:$D$4955,$D735),"")</f>
        <v>3.579171078999837E-2</v>
      </c>
      <c r="AC735" s="24">
        <f>IF(ISNUMBER(AVERAGEIFS(ObservedSpeciesData!AC$2:AC$4955,ObservedSpeciesData!$A$2:$A$4955,$A735,ObservedSpeciesData!$D$2:$D$4955,$D735)),AVERAGEIFS(ObservedSpeciesData!AC$2:AC$4955,ObservedSpeciesData!$A$2:$A$4955,$A735,ObservedSpeciesData!$D$2:$D$4955,$D735),"")</f>
        <v>3.579171078999837E-2</v>
      </c>
      <c r="AD735" s="23">
        <f>IF(ISNUMBER(AVERAGEIFS(ObservedSpeciesData!AD$2:AD$4955,ObservedSpeciesData!$A$2:$A$4955,$A735,ObservedSpeciesData!$D$2:$D$4955,$D735)),AVERAGEIFS(ObservedSpeciesData!AD$2:AD$4955,ObservedSpeciesData!$A$2:$A$4955,$A735,ObservedSpeciesData!$D$2:$D$4955,$D735),"")</f>
        <v>12.992612508138022</v>
      </c>
      <c r="AE735" s="24">
        <f>IF(ISNUMBER(AVERAGEIFS(ObservedSpeciesData!AE$2:AE$4955,ObservedSpeciesData!$A$2:$A$4955,$A735,ObservedSpeciesData!$D$2:$D$4955,$D735)),AVERAGEIFS(ObservedSpeciesData!AE$2:AE$4955,ObservedSpeciesData!$A$2:$A$4955,$A735,ObservedSpeciesData!$D$2:$D$4955,$D735),"")</f>
        <v>23.778000604721587</v>
      </c>
      <c r="AF735" s="23"/>
      <c r="AG735" s="24"/>
      <c r="AH735" s="23" t="str">
        <f>IF(ISNUMBER(AVERAGEIFS(ObservedSpeciesData!AH$2:AH$4955,ObservedSpeciesData!$A$2:$A$4955,$A735,ObservedSpeciesData!$D$2:$D$4955,$D735)),AVERAGEIFS(ObservedSpeciesData!AH$2:AH$4955,ObservedSpeciesData!$A$2:$A$4955,$A735,ObservedSpeciesData!$D$2:$D$4955,$D735),"")</f>
        <v/>
      </c>
      <c r="AI735" s="23" t="str">
        <f>IF(ISNUMBER(AVERAGEIFS(ObservedSpeciesData!AI$2:AI$4955,ObservedSpeciesData!$A$2:$A$4955,$A735,ObservedSpeciesData!$C$2:$C$4955,$C735,ObservedSpeciesData!$D$2:$D$4955,$D735)),AVERAGEIFS(ObservedSpeciesData!AI$2:AI$4955,ObservedSpeciesData!$A$2:$A$4955,$A735,ObservedSpeciesData!$C$2:$C$4955,$C735,ObservedSpeciesData!$D$2:$D$4955,$D735),"")</f>
        <v/>
      </c>
      <c r="AJ735" s="2">
        <f>COUNTIFS(ObservedSpeciesData!$A$2:$A$828,$A735,ObservedSpeciesData!$D$2:$D$828,$D735)</f>
        <v>0</v>
      </c>
      <c r="AK735" s="2">
        <f t="shared" si="11"/>
        <v>11</v>
      </c>
    </row>
    <row r="736" spans="1:37" x14ac:dyDescent="0.25">
      <c r="A736" s="14" t="s">
        <v>102</v>
      </c>
      <c r="B736" t="s">
        <v>98</v>
      </c>
      <c r="C736" t="s">
        <v>97</v>
      </c>
      <c r="D736" s="13">
        <v>42304</v>
      </c>
      <c r="E736">
        <v>1</v>
      </c>
      <c r="F736">
        <v>100</v>
      </c>
      <c r="G736" s="2" t="s">
        <v>87</v>
      </c>
      <c r="H736" s="2" t="s">
        <v>11</v>
      </c>
      <c r="I736">
        <v>3</v>
      </c>
      <c r="J736" s="2" t="s">
        <v>88</v>
      </c>
      <c r="K736" s="2">
        <f>IF(ISNUMBER(AVERAGEIFS(ObservedSpeciesData!K$2:K$4955,ObservedSpeciesData!$A$2:$A$4955,$A736,ObservedSpeciesData!$D$2:$D$4955,$D736)),AVERAGEIFS(ObservedSpeciesData!K$2:K$4955,ObservedSpeciesData!$A$2:$A$4955,$A736,ObservedSpeciesData!$D$2:$D$4955,$D736),"")</f>
        <v>78</v>
      </c>
      <c r="L736" s="26">
        <f>IF(ISNUMBER(AVERAGEIFS(ObservedSpeciesData!L$2:L$4955,ObservedSpeciesData!$A$2:$A$4955,$A736,ObservedSpeciesData!$D$2:$D$4955,$D736)),AVERAGEIFS(ObservedSpeciesData!L$2:L$4955,ObservedSpeciesData!$A$2:$A$4955,$A736,ObservedSpeciesData!$D$2:$D$4955,$D736),"")</f>
        <v>1640.3333333333333</v>
      </c>
      <c r="M736" s="23">
        <f>IF(ISNUMBER(AVERAGEIFS(ObservedSpeciesData!M$2:M$4955,ObservedSpeciesData!$A$2:$A$4955,$A736,ObservedSpeciesData!$D$2:$D$4955,$D736)),AVERAGEIFS(ObservedSpeciesData!M$2:M$4955,ObservedSpeciesData!$A$2:$A$4955,$A736,ObservedSpeciesData!$D$2:$D$4955,$D736),"")</f>
        <v>164.0333333333333</v>
      </c>
      <c r="N736" s="23" t="str">
        <f>IF(ISNUMBER(AVERAGEIFS(ObservedSpeciesData!N$2:N$4955,ObservedSpeciesData!$A$2:$A$4955,$A736,ObservedSpeciesData!$D$2:$D$4955,$D736)),AVERAGEIFS(ObservedSpeciesData!N$2:N$4955,ObservedSpeciesData!$A$2:$A$4955,$A736,ObservedSpeciesData!$D$2:$D$4955,$D736),"")</f>
        <v/>
      </c>
      <c r="O736" s="23" t="str">
        <f>IF(ISNUMBER(AVERAGEIFS(ObservedSpeciesData!O$2:O$4955,ObservedSpeciesData!$A$2:$A$4955,$A736,ObservedSpeciesData!$D$2:$D$4955,$D736)),AVERAGEIFS(ObservedSpeciesData!O$2:O$4955,ObservedSpeciesData!$A$2:$A$4955,$A736,ObservedSpeciesData!$D$2:$D$4955,$D736),"")</f>
        <v/>
      </c>
      <c r="P736" s="23" t="str">
        <f>IF(ISNUMBER(AVERAGEIFS(ObservedSpeciesData!P$2:P$4955,ObservedSpeciesData!$A$2:$A$4955,$A736,ObservedSpeciesData!$C$2:$C$4955,$C736,ObservedSpeciesData!$D$2:$D$4955,$D736)),AVERAGEIFS(ObservedSpeciesData!P$2:P$4955,ObservedSpeciesData!$A$2:$A$4955,$A736,ObservedSpeciesData!$C$2:$C$4955,$C736,ObservedSpeciesData!$D$2:$D$4955,$D736),"")</f>
        <v/>
      </c>
      <c r="Q736" s="23"/>
      <c r="R736" s="25" t="str">
        <f>IF(ISNUMBER(AVERAGEIFS(ObservedSpeciesData!R$2:R$4955,ObservedSpeciesData!$A$2:$A$4955,$A736,ObservedSpeciesData!$D$2:$D$4955,$D736)),AVERAGEIFS(ObservedSpeciesData!R$2:R$4955,ObservedSpeciesData!$A$2:$A$4955,$A736,ObservedSpeciesData!$D$2:$D$4955,$D736),"")</f>
        <v/>
      </c>
      <c r="S736" s="25" t="str">
        <f>IF(ISNUMBER(AVERAGEIFS(ObservedSpeciesData!S$2:S$4955,ObservedSpeciesData!$A$2:$A$4955,$A736,ObservedSpeciesData!$D$2:$D$4955,$D736)),AVERAGEIFS(ObservedSpeciesData!S$2:S$4955,ObservedSpeciesData!$A$2:$A$4955,$A736,ObservedSpeciesData!$D$2:$D$4955,$D736),"")</f>
        <v/>
      </c>
      <c r="T736" s="23" t="str">
        <f>IF(ISNUMBER(AVERAGEIFS(ObservedSpeciesData!T$2:T$4955,ObservedSpeciesData!$A$2:$A$4955,$A736,ObservedSpeciesData!$D$2:$D$4955,$D736)),AVERAGEIFS(ObservedSpeciesData!T$2:T$4955,ObservedSpeciesData!$A$2:$A$4955,$A736,ObservedSpeciesData!$D$2:$D$4955,$D736),"")</f>
        <v/>
      </c>
      <c r="U736" s="24" t="str">
        <f>IF(ISNUMBER(AVERAGEIFS(ObservedSpeciesData!U$2:U$4955,ObservedSpeciesData!$A$2:$A$4955,$A736,ObservedSpeciesData!$C$2:$C$4955,$C736,ObservedSpeciesData!$D$2:$D$4955,$D736)),AVERAGEIFS(ObservedSpeciesData!U$2:U$4955,ObservedSpeciesData!$A$2:$A$4955,$A736,ObservedSpeciesData!$C$2:$C$4955,$C736,ObservedSpeciesData!$D$2:$D$4955,$D736),"")</f>
        <v/>
      </c>
      <c r="V736" s="23">
        <f>IF(ISNUMBER(AVERAGEIFS(ObservedSpeciesData!V$2:V$4955,ObservedSpeciesData!$A$2:$A$4955,$A736,ObservedSpeciesData!$D$2:$D$4955,$D736)),AVERAGEIFS(ObservedSpeciesData!V$2:V$4955,ObservedSpeciesData!$A$2:$A$4955,$A736,ObservedSpeciesData!$D$2:$D$4955,$D736),"")</f>
        <v>19.562591075897217</v>
      </c>
      <c r="W736" s="23">
        <f>IF(ISNUMBER(AVERAGEIFS(ObservedSpeciesData!W$2:W$4955,ObservedSpeciesData!$A$2:$A$4955,$A736,ObservedSpeciesData!$D$2:$D$4955,$D736)),AVERAGEIFS(ObservedSpeciesData!W$2:W$4955,ObservedSpeciesData!$A$2:$A$4955,$A736,ObservedSpeciesData!$D$2:$D$4955,$D736),"")</f>
        <v>22.393818378448486</v>
      </c>
      <c r="X736" s="23">
        <f>IF(ISNUMBER(AVERAGEIFS(ObservedSpeciesData!X$2:X$4955,ObservedSpeciesData!$A$2:$A$4955,$A736,ObservedSpeciesData!$D$2:$D$4955,$D736)),AVERAGEIFS(ObservedSpeciesData!X$2:X$4955,ObservedSpeciesData!$A$2:$A$4955,$A736,ObservedSpeciesData!$D$2:$D$4955,$D736),"")</f>
        <v>80.609168370564774</v>
      </c>
      <c r="Y736" s="23">
        <f>IF(ISNUMBER(AVERAGEIFS(ObservedSpeciesData!Y$2:Y$4955,ObservedSpeciesData!$A$2:$A$4955,$A736,ObservedSpeciesData!$D$2:$D$4955,$D736)),AVERAGEIFS(ObservedSpeciesData!Y$2:Y$4955,ObservedSpeciesData!$A$2:$A$4955,$A736,ObservedSpeciesData!$D$2:$D$4955,$D736),"")</f>
        <v>28.914833704630535</v>
      </c>
      <c r="Z736" s="23">
        <f>IF(ISNUMBER(AVERAGEIFS(ObservedSpeciesData!Z$2:Z$4955,ObservedSpeciesData!$A$2:$A$4955,$A736,ObservedSpeciesData!$D$2:$D$4955,$D736)),AVERAGEIFS(ObservedSpeciesData!Z$2:Z$4955,ObservedSpeciesData!$A$2:$A$4955,$A736,ObservedSpeciesData!$D$2:$D$4955,$D736),"")</f>
        <v>90.798199335734054</v>
      </c>
      <c r="AA736" s="23">
        <f>IF(ISNUMBER(AVERAGEIFS(ObservedSpeciesData!AA$2:AA$4955,ObservedSpeciesData!$A$2:$A$4955,$A736,ObservedSpeciesData!$D$2:$D$4955,$D736)),AVERAGEIFS(ObservedSpeciesData!AA$2:AA$4955,ObservedSpeciesData!$A$2:$A$4955,$A736,ObservedSpeciesData!$D$2:$D$4955,$D736),"")</f>
        <v>21.821455081303913</v>
      </c>
      <c r="AB736" s="24">
        <f>IF(ISNUMBER(AVERAGEIFS(ObservedSpeciesData!AB$2:AB$4955,ObservedSpeciesData!$A$2:$A$4955,$A736,ObservedSpeciesData!$D$2:$D$4955,$D736)),AVERAGEIFS(ObservedSpeciesData!AB$2:AB$4955,ObservedSpeciesData!$A$2:$A$4955,$A736,ObservedSpeciesData!$D$2:$D$4955,$D736),"")</f>
        <v>3.491432813008627E-2</v>
      </c>
      <c r="AC736" s="24">
        <f>IF(ISNUMBER(AVERAGEIFS(ObservedSpeciesData!AC$2:AC$4955,ObservedSpeciesData!$A$2:$A$4955,$A736,ObservedSpeciesData!$D$2:$D$4955,$D736)),AVERAGEIFS(ObservedSpeciesData!AC$2:AC$4955,ObservedSpeciesData!$A$2:$A$4955,$A736,ObservedSpeciesData!$D$2:$D$4955,$D736),"")</f>
        <v>3.491432813008627E-2</v>
      </c>
      <c r="AD736" s="23">
        <f>IF(ISNUMBER(AVERAGEIFS(ObservedSpeciesData!AD$2:AD$4955,ObservedSpeciesData!$A$2:$A$4955,$A736,ObservedSpeciesData!$D$2:$D$4955,$D736)),AVERAGEIFS(ObservedSpeciesData!AD$2:AD$4955,ObservedSpeciesData!$A$2:$A$4955,$A736,ObservedSpeciesData!$D$2:$D$4955,$D736),"")</f>
        <v>12.897466939290366</v>
      </c>
      <c r="AE736" s="24">
        <f>IF(ISNUMBER(AVERAGEIFS(ObservedSpeciesData!AE$2:AE$4955,ObservedSpeciesData!$A$2:$A$4955,$A736,ObservedSpeciesData!$D$2:$D$4955,$D736)),AVERAGEIFS(ObservedSpeciesData!AE$2:AE$4955,ObservedSpeciesData!$A$2:$A$4955,$A736,ObservedSpeciesData!$D$2:$D$4955,$D736),"")</f>
        <v>20.585130246452838</v>
      </c>
      <c r="AF736" s="23"/>
      <c r="AG736" s="24"/>
      <c r="AH736" s="23" t="str">
        <f>IF(ISNUMBER(AVERAGEIFS(ObservedSpeciesData!AH$2:AH$4955,ObservedSpeciesData!$A$2:$A$4955,$A736,ObservedSpeciesData!$D$2:$D$4955,$D736)),AVERAGEIFS(ObservedSpeciesData!AH$2:AH$4955,ObservedSpeciesData!$A$2:$A$4955,$A736,ObservedSpeciesData!$D$2:$D$4955,$D736),"")</f>
        <v/>
      </c>
      <c r="AI736" s="23" t="str">
        <f>IF(ISNUMBER(AVERAGEIFS(ObservedSpeciesData!AI$2:AI$4955,ObservedSpeciesData!$A$2:$A$4955,$A736,ObservedSpeciesData!$C$2:$C$4955,$C736,ObservedSpeciesData!$D$2:$D$4955,$D736)),AVERAGEIFS(ObservedSpeciesData!AI$2:AI$4955,ObservedSpeciesData!$A$2:$A$4955,$A736,ObservedSpeciesData!$C$2:$C$4955,$C736,ObservedSpeciesData!$D$2:$D$4955,$D736),"")</f>
        <v/>
      </c>
      <c r="AJ736" s="2">
        <f>COUNTIFS(ObservedSpeciesData!$A$2:$A$828,$A736,ObservedSpeciesData!$D$2:$D$828,$D736)</f>
        <v>0</v>
      </c>
      <c r="AK736" s="2">
        <f t="shared" si="11"/>
        <v>11</v>
      </c>
    </row>
    <row r="737" spans="1:37" x14ac:dyDescent="0.25">
      <c r="A737" s="14" t="s">
        <v>101</v>
      </c>
      <c r="B737" t="s">
        <v>98</v>
      </c>
      <c r="C737" t="s">
        <v>97</v>
      </c>
      <c r="D737" s="13">
        <v>42304</v>
      </c>
      <c r="E737">
        <v>1</v>
      </c>
      <c r="F737">
        <v>200</v>
      </c>
      <c r="G737" s="2" t="s">
        <v>87</v>
      </c>
      <c r="H737" s="2" t="s">
        <v>11</v>
      </c>
      <c r="I737">
        <v>3</v>
      </c>
      <c r="J737" s="2" t="s">
        <v>88</v>
      </c>
      <c r="K737" s="2">
        <f>IF(ISNUMBER(AVERAGEIFS(ObservedSpeciesData!K$2:K$4955,ObservedSpeciesData!$A$2:$A$4955,$A737,ObservedSpeciesData!$D$2:$D$4955,$D737)),AVERAGEIFS(ObservedSpeciesData!K$2:K$4955,ObservedSpeciesData!$A$2:$A$4955,$A737,ObservedSpeciesData!$D$2:$D$4955,$D737),"")</f>
        <v>156</v>
      </c>
      <c r="L737" s="26">
        <f>IF(ISNUMBER(AVERAGEIFS(ObservedSpeciesData!L$2:L$4955,ObservedSpeciesData!$A$2:$A$4955,$A737,ObservedSpeciesData!$D$2:$D$4955,$D737)),AVERAGEIFS(ObservedSpeciesData!L$2:L$4955,ObservedSpeciesData!$A$2:$A$4955,$A737,ObservedSpeciesData!$D$2:$D$4955,$D737),"")</f>
        <v>1974.5416666666667</v>
      </c>
      <c r="M737" s="23">
        <f>IF(ISNUMBER(AVERAGEIFS(ObservedSpeciesData!M$2:M$4955,ObservedSpeciesData!$A$2:$A$4955,$A737,ObservedSpeciesData!$D$2:$D$4955,$D737)),AVERAGEIFS(ObservedSpeciesData!M$2:M$4955,ObservedSpeciesData!$A$2:$A$4955,$A737,ObservedSpeciesData!$D$2:$D$4955,$D737),"")</f>
        <v>197.45416666666665</v>
      </c>
      <c r="N737" s="23" t="str">
        <f>IF(ISNUMBER(AVERAGEIFS(ObservedSpeciesData!N$2:N$4955,ObservedSpeciesData!$A$2:$A$4955,$A737,ObservedSpeciesData!$D$2:$D$4955,$D737)),AVERAGEIFS(ObservedSpeciesData!N$2:N$4955,ObservedSpeciesData!$A$2:$A$4955,$A737,ObservedSpeciesData!$D$2:$D$4955,$D737),"")</f>
        <v/>
      </c>
      <c r="O737" s="23" t="str">
        <f>IF(ISNUMBER(AVERAGEIFS(ObservedSpeciesData!O$2:O$4955,ObservedSpeciesData!$A$2:$A$4955,$A737,ObservedSpeciesData!$D$2:$D$4955,$D737)),AVERAGEIFS(ObservedSpeciesData!O$2:O$4955,ObservedSpeciesData!$A$2:$A$4955,$A737,ObservedSpeciesData!$D$2:$D$4955,$D737),"")</f>
        <v/>
      </c>
      <c r="P737" s="23" t="str">
        <f>IF(ISNUMBER(AVERAGEIFS(ObservedSpeciesData!P$2:P$4955,ObservedSpeciesData!$A$2:$A$4955,$A737,ObservedSpeciesData!$C$2:$C$4955,$C737,ObservedSpeciesData!$D$2:$D$4955,$D737)),AVERAGEIFS(ObservedSpeciesData!P$2:P$4955,ObservedSpeciesData!$A$2:$A$4955,$A737,ObservedSpeciesData!$C$2:$C$4955,$C737,ObservedSpeciesData!$D$2:$D$4955,$D737),"")</f>
        <v/>
      </c>
      <c r="Q737" s="23"/>
      <c r="R737" s="25" t="str">
        <f>IF(ISNUMBER(AVERAGEIFS(ObservedSpeciesData!R$2:R$4955,ObservedSpeciesData!$A$2:$A$4955,$A737,ObservedSpeciesData!$D$2:$D$4955,$D737)),AVERAGEIFS(ObservedSpeciesData!R$2:R$4955,ObservedSpeciesData!$A$2:$A$4955,$A737,ObservedSpeciesData!$D$2:$D$4955,$D737),"")</f>
        <v/>
      </c>
      <c r="S737" s="25" t="str">
        <f>IF(ISNUMBER(AVERAGEIFS(ObservedSpeciesData!S$2:S$4955,ObservedSpeciesData!$A$2:$A$4955,$A737,ObservedSpeciesData!$D$2:$D$4955,$D737)),AVERAGEIFS(ObservedSpeciesData!S$2:S$4955,ObservedSpeciesData!$A$2:$A$4955,$A737,ObservedSpeciesData!$D$2:$D$4955,$D737),"")</f>
        <v/>
      </c>
      <c r="T737" s="23" t="str">
        <f>IF(ISNUMBER(AVERAGEIFS(ObservedSpeciesData!T$2:T$4955,ObservedSpeciesData!$A$2:$A$4955,$A737,ObservedSpeciesData!$D$2:$D$4955,$D737)),AVERAGEIFS(ObservedSpeciesData!T$2:T$4955,ObservedSpeciesData!$A$2:$A$4955,$A737,ObservedSpeciesData!$D$2:$D$4955,$D737),"")</f>
        <v/>
      </c>
      <c r="U737" s="24" t="str">
        <f>IF(ISNUMBER(AVERAGEIFS(ObservedSpeciesData!U$2:U$4955,ObservedSpeciesData!$A$2:$A$4955,$A737,ObservedSpeciesData!$C$2:$C$4955,$C737,ObservedSpeciesData!$D$2:$D$4955,$D737)),AVERAGEIFS(ObservedSpeciesData!U$2:U$4955,ObservedSpeciesData!$A$2:$A$4955,$A737,ObservedSpeciesData!$C$2:$C$4955,$C737,ObservedSpeciesData!$D$2:$D$4955,$D737),"")</f>
        <v/>
      </c>
      <c r="V737" s="23">
        <f>IF(ISNUMBER(AVERAGEIFS(ObservedSpeciesData!V$2:V$4955,ObservedSpeciesData!$A$2:$A$4955,$A737,ObservedSpeciesData!$D$2:$D$4955,$D737)),AVERAGEIFS(ObservedSpeciesData!V$2:V$4955,ObservedSpeciesData!$A$2:$A$4955,$A737,ObservedSpeciesData!$D$2:$D$4955,$D737),"")</f>
        <v>20.116089185078938</v>
      </c>
      <c r="W737" s="23">
        <f>IF(ISNUMBER(AVERAGEIFS(ObservedSpeciesData!W$2:W$4955,ObservedSpeciesData!$A$2:$A$4955,$A737,ObservedSpeciesData!$D$2:$D$4955,$D737)),AVERAGEIFS(ObservedSpeciesData!W$2:W$4955,ObservedSpeciesData!$A$2:$A$4955,$A737,ObservedSpeciesData!$D$2:$D$4955,$D737),"")</f>
        <v>20.889404137929279</v>
      </c>
      <c r="X737" s="23">
        <f>IF(ISNUMBER(AVERAGEIFS(ObservedSpeciesData!X$2:X$4955,ObservedSpeciesData!$A$2:$A$4955,$A737,ObservedSpeciesData!$D$2:$D$4955,$D737)),AVERAGEIFS(ObservedSpeciesData!X$2:X$4955,ObservedSpeciesData!$A$2:$A$4955,$A737,ObservedSpeciesData!$D$2:$D$4955,$D737),"")</f>
        <v>80.389314651489258</v>
      </c>
      <c r="Y737" s="23">
        <f>IF(ISNUMBER(AVERAGEIFS(ObservedSpeciesData!Y$2:Y$4955,ObservedSpeciesData!$A$2:$A$4955,$A737,ObservedSpeciesData!$D$2:$D$4955,$D737)),AVERAGEIFS(ObservedSpeciesData!Y$2:Y$4955,ObservedSpeciesData!$A$2:$A$4955,$A737,ObservedSpeciesData!$D$2:$D$4955,$D737),"")</f>
        <v>30.168782075246174</v>
      </c>
      <c r="Z737" s="23">
        <f>IF(ISNUMBER(AVERAGEIFS(ObservedSpeciesData!Z$2:Z$4955,ObservedSpeciesData!$A$2:$A$4955,$A737,ObservedSpeciesData!$D$2:$D$4955,$D737)),AVERAGEIFS(ObservedSpeciesData!Z$2:Z$4955,ObservedSpeciesData!$A$2:$A$4955,$A737,ObservedSpeciesData!$D$2:$D$4955,$D737),"")</f>
        <v>91.053569793701172</v>
      </c>
      <c r="AA737" s="23">
        <f>IF(ISNUMBER(AVERAGEIFS(ObservedSpeciesData!AA$2:AA$4955,ObservedSpeciesData!$A$2:$A$4955,$A737,ObservedSpeciesData!$D$2:$D$4955,$D737)),AVERAGEIFS(ObservedSpeciesData!AA$2:AA$4955,ObservedSpeciesData!$A$2:$A$4955,$A737,ObservedSpeciesData!$D$2:$D$4955,$D737),"")</f>
        <v>22.427576144536335</v>
      </c>
      <c r="AB737" s="24">
        <f>IF(ISNUMBER(AVERAGEIFS(ObservedSpeciesData!AB$2:AB$4955,ObservedSpeciesData!$A$2:$A$4955,$A737,ObservedSpeciesData!$D$2:$D$4955,$D737)),AVERAGEIFS(ObservedSpeciesData!AB$2:AB$4955,ObservedSpeciesData!$A$2:$A$4955,$A737,ObservedSpeciesData!$D$2:$D$4955,$D737),"")</f>
        <v>3.5884121831258137E-2</v>
      </c>
      <c r="AC737" s="24">
        <f>IF(ISNUMBER(AVERAGEIFS(ObservedSpeciesData!AC$2:AC$4955,ObservedSpeciesData!$A$2:$A$4955,$A737,ObservedSpeciesData!$D$2:$D$4955,$D737)),AVERAGEIFS(ObservedSpeciesData!AC$2:AC$4955,ObservedSpeciesData!$A$2:$A$4955,$A737,ObservedSpeciesData!$D$2:$D$4955,$D737),"")</f>
        <v>3.5884121831258137E-2</v>
      </c>
      <c r="AD737" s="23">
        <f>IF(ISNUMBER(AVERAGEIFS(ObservedSpeciesData!AD$2:AD$4955,ObservedSpeciesData!$A$2:$A$4955,$A737,ObservedSpeciesData!$D$2:$D$4955,$D737)),AVERAGEIFS(ObservedSpeciesData!AD$2:AD$4955,ObservedSpeciesData!$A$2:$A$4955,$A737,ObservedSpeciesData!$D$2:$D$4955,$D737),"")</f>
        <v>12.862290344238282</v>
      </c>
      <c r="AE737" s="24">
        <f>IF(ISNUMBER(AVERAGEIFS(ObservedSpeciesData!AE$2:AE$4955,ObservedSpeciesData!$A$2:$A$4955,$A737,ObservedSpeciesData!$D$2:$D$4955,$D737)),AVERAGEIFS(ObservedSpeciesData!AE$2:AE$4955,ObservedSpeciesData!$A$2:$A$4955,$A737,ObservedSpeciesData!$D$2:$D$4955,$D737),"")</f>
        <v>18.274528247234112</v>
      </c>
      <c r="AF737" s="23"/>
      <c r="AG737" s="24"/>
      <c r="AH737" s="23" t="str">
        <f>IF(ISNUMBER(AVERAGEIFS(ObservedSpeciesData!AH$2:AH$4955,ObservedSpeciesData!$A$2:$A$4955,$A737,ObservedSpeciesData!$D$2:$D$4955,$D737)),AVERAGEIFS(ObservedSpeciesData!AH$2:AH$4955,ObservedSpeciesData!$A$2:$A$4955,$A737,ObservedSpeciesData!$D$2:$D$4955,$D737),"")</f>
        <v/>
      </c>
      <c r="AI737" s="23" t="str">
        <f>IF(ISNUMBER(AVERAGEIFS(ObservedSpeciesData!AI$2:AI$4955,ObservedSpeciesData!$A$2:$A$4955,$A737,ObservedSpeciesData!$C$2:$C$4955,$C737,ObservedSpeciesData!$D$2:$D$4955,$D737)),AVERAGEIFS(ObservedSpeciesData!AI$2:AI$4955,ObservedSpeciesData!$A$2:$A$4955,$A737,ObservedSpeciesData!$C$2:$C$4955,$C737,ObservedSpeciesData!$D$2:$D$4955,$D737),"")</f>
        <v/>
      </c>
      <c r="AJ737" s="2">
        <f>COUNTIFS(ObservedSpeciesData!$A$2:$A$828,$A737,ObservedSpeciesData!$D$2:$D$828,$D737)</f>
        <v>0</v>
      </c>
      <c r="AK737" s="2">
        <f t="shared" si="11"/>
        <v>11</v>
      </c>
    </row>
    <row r="738" spans="1:37" x14ac:dyDescent="0.25">
      <c r="A738" s="14" t="s">
        <v>100</v>
      </c>
      <c r="B738" t="s">
        <v>98</v>
      </c>
      <c r="C738" t="s">
        <v>97</v>
      </c>
      <c r="D738" s="13">
        <v>42304</v>
      </c>
      <c r="E738">
        <v>1</v>
      </c>
      <c r="F738">
        <v>350</v>
      </c>
      <c r="G738" s="2" t="s">
        <v>87</v>
      </c>
      <c r="H738" s="2" t="s">
        <v>11</v>
      </c>
      <c r="I738">
        <v>3</v>
      </c>
      <c r="J738" s="2" t="s">
        <v>88</v>
      </c>
      <c r="K738" s="2">
        <f>IF(ISNUMBER(AVERAGEIFS(ObservedSpeciesData!K$2:K$4955,ObservedSpeciesData!$A$2:$A$4955,$A738,ObservedSpeciesData!$D$2:$D$4955,$D738)),AVERAGEIFS(ObservedSpeciesData!K$2:K$4955,ObservedSpeciesData!$A$2:$A$4955,$A738,ObservedSpeciesData!$D$2:$D$4955,$D738),"")</f>
        <v>272</v>
      </c>
      <c r="L738" s="26">
        <f>IF(ISNUMBER(AVERAGEIFS(ObservedSpeciesData!L$2:L$4955,ObservedSpeciesData!$A$2:$A$4955,$A738,ObservedSpeciesData!$D$2:$D$4955,$D738)),AVERAGEIFS(ObservedSpeciesData!L$2:L$4955,ObservedSpeciesData!$A$2:$A$4955,$A738,ObservedSpeciesData!$D$2:$D$4955,$D738),"")</f>
        <v>2371.0833333333335</v>
      </c>
      <c r="M738" s="23">
        <f>IF(ISNUMBER(AVERAGEIFS(ObservedSpeciesData!M$2:M$4955,ObservedSpeciesData!$A$2:$A$4955,$A738,ObservedSpeciesData!$D$2:$D$4955,$D738)),AVERAGEIFS(ObservedSpeciesData!M$2:M$4955,ObservedSpeciesData!$A$2:$A$4955,$A738,ObservedSpeciesData!$D$2:$D$4955,$D738),"")</f>
        <v>237.10833333333335</v>
      </c>
      <c r="N738" s="23" t="str">
        <f>IF(ISNUMBER(AVERAGEIFS(ObservedSpeciesData!N$2:N$4955,ObservedSpeciesData!$A$2:$A$4955,$A738,ObservedSpeciesData!$D$2:$D$4955,$D738)),AVERAGEIFS(ObservedSpeciesData!N$2:N$4955,ObservedSpeciesData!$A$2:$A$4955,$A738,ObservedSpeciesData!$D$2:$D$4955,$D738),"")</f>
        <v/>
      </c>
      <c r="O738" s="23" t="str">
        <f>IF(ISNUMBER(AVERAGEIFS(ObservedSpeciesData!O$2:O$4955,ObservedSpeciesData!$A$2:$A$4955,$A738,ObservedSpeciesData!$D$2:$D$4955,$D738)),AVERAGEIFS(ObservedSpeciesData!O$2:O$4955,ObservedSpeciesData!$A$2:$A$4955,$A738,ObservedSpeciesData!$D$2:$D$4955,$D738),"")</f>
        <v/>
      </c>
      <c r="P738" s="23" t="str">
        <f>IF(ISNUMBER(AVERAGEIFS(ObservedSpeciesData!P$2:P$4955,ObservedSpeciesData!$A$2:$A$4955,$A738,ObservedSpeciesData!$C$2:$C$4955,$C738,ObservedSpeciesData!$D$2:$D$4955,$D738)),AVERAGEIFS(ObservedSpeciesData!P$2:P$4955,ObservedSpeciesData!$A$2:$A$4955,$A738,ObservedSpeciesData!$C$2:$C$4955,$C738,ObservedSpeciesData!$D$2:$D$4955,$D738),"")</f>
        <v/>
      </c>
      <c r="Q738" s="23"/>
      <c r="R738" s="25" t="str">
        <f>IF(ISNUMBER(AVERAGEIFS(ObservedSpeciesData!R$2:R$4955,ObservedSpeciesData!$A$2:$A$4955,$A738,ObservedSpeciesData!$D$2:$D$4955,$D738)),AVERAGEIFS(ObservedSpeciesData!R$2:R$4955,ObservedSpeciesData!$A$2:$A$4955,$A738,ObservedSpeciesData!$D$2:$D$4955,$D738),"")</f>
        <v/>
      </c>
      <c r="S738" s="25" t="str">
        <f>IF(ISNUMBER(AVERAGEIFS(ObservedSpeciesData!S$2:S$4955,ObservedSpeciesData!$A$2:$A$4955,$A738,ObservedSpeciesData!$D$2:$D$4955,$D738)),AVERAGEIFS(ObservedSpeciesData!S$2:S$4955,ObservedSpeciesData!$A$2:$A$4955,$A738,ObservedSpeciesData!$D$2:$D$4955,$D738),"")</f>
        <v/>
      </c>
      <c r="T738" s="23" t="str">
        <f>IF(ISNUMBER(AVERAGEIFS(ObservedSpeciesData!T$2:T$4955,ObservedSpeciesData!$A$2:$A$4955,$A738,ObservedSpeciesData!$D$2:$D$4955,$D738)),AVERAGEIFS(ObservedSpeciesData!T$2:T$4955,ObservedSpeciesData!$A$2:$A$4955,$A738,ObservedSpeciesData!$D$2:$D$4955,$D738),"")</f>
        <v/>
      </c>
      <c r="U738" s="24" t="str">
        <f>IF(ISNUMBER(AVERAGEIFS(ObservedSpeciesData!U$2:U$4955,ObservedSpeciesData!$A$2:$A$4955,$A738,ObservedSpeciesData!$C$2:$C$4955,$C738,ObservedSpeciesData!$D$2:$D$4955,$D738)),AVERAGEIFS(ObservedSpeciesData!U$2:U$4955,ObservedSpeciesData!$A$2:$A$4955,$A738,ObservedSpeciesData!$C$2:$C$4955,$C738,ObservedSpeciesData!$D$2:$D$4955,$D738),"")</f>
        <v/>
      </c>
      <c r="V738" s="23">
        <f>IF(ISNUMBER(AVERAGEIFS(ObservedSpeciesData!V$2:V$4955,ObservedSpeciesData!$A$2:$A$4955,$A738,ObservedSpeciesData!$D$2:$D$4955,$D738)),AVERAGEIFS(ObservedSpeciesData!V$2:V$4955,ObservedSpeciesData!$A$2:$A$4955,$A738,ObservedSpeciesData!$D$2:$D$4955,$D738),"")</f>
        <v>20.086935122807819</v>
      </c>
      <c r="W738" s="23">
        <f>IF(ISNUMBER(AVERAGEIFS(ObservedSpeciesData!W$2:W$4955,ObservedSpeciesData!$A$2:$A$4955,$A738,ObservedSpeciesData!$D$2:$D$4955,$D738)),AVERAGEIFS(ObservedSpeciesData!W$2:W$4955,ObservedSpeciesData!$A$2:$A$4955,$A738,ObservedSpeciesData!$D$2:$D$4955,$D738),"")</f>
        <v>19.764031569163006</v>
      </c>
      <c r="X738" s="23">
        <f>IF(ISNUMBER(AVERAGEIFS(ObservedSpeciesData!X$2:X$4955,ObservedSpeciesData!$A$2:$A$4955,$A738,ObservedSpeciesData!$D$2:$D$4955,$D738)),AVERAGEIFS(ObservedSpeciesData!X$2:X$4955,ObservedSpeciesData!$A$2:$A$4955,$A738,ObservedSpeciesData!$D$2:$D$4955,$D738),"")</f>
        <v>80.474208196004227</v>
      </c>
      <c r="Y738" s="23">
        <f>IF(ISNUMBER(AVERAGEIFS(ObservedSpeciesData!Y$2:Y$4955,ObservedSpeciesData!$A$2:$A$4955,$A738,ObservedSpeciesData!$D$2:$D$4955,$D738)),AVERAGEIFS(ObservedSpeciesData!Y$2:Y$4955,ObservedSpeciesData!$A$2:$A$4955,$A738,ObservedSpeciesData!$D$2:$D$4955,$D738),"")</f>
        <v>30.642242908477783</v>
      </c>
      <c r="Z738" s="23">
        <f>IF(ISNUMBER(AVERAGEIFS(ObservedSpeciesData!Z$2:Z$4955,ObservedSpeciesData!$A$2:$A$4955,$A738,ObservedSpeciesData!$D$2:$D$4955,$D738)),AVERAGEIFS(ObservedSpeciesData!Z$2:Z$4955,ObservedSpeciesData!$A$2:$A$4955,$A738,ObservedSpeciesData!$D$2:$D$4955,$D738),"")</f>
        <v>90.79147084554036</v>
      </c>
      <c r="AA738" s="23">
        <f>IF(ISNUMBER(AVERAGEIFS(ObservedSpeciesData!AA$2:AA$4955,ObservedSpeciesData!$A$2:$A$4955,$A738,ObservedSpeciesData!$D$2:$D$4955,$D738)),AVERAGEIFS(ObservedSpeciesData!AA$2:AA$4955,ObservedSpeciesData!$A$2:$A$4955,$A738,ObservedSpeciesData!$D$2:$D$4955,$D738),"")</f>
        <v>23.723375876744587</v>
      </c>
      <c r="AB738" s="24">
        <f>IF(ISNUMBER(AVERAGEIFS(ObservedSpeciesData!AB$2:AB$4955,ObservedSpeciesData!$A$2:$A$4955,$A738,ObservedSpeciesData!$D$2:$D$4955,$D738)),AVERAGEIFS(ObservedSpeciesData!AB$2:AB$4955,ObservedSpeciesData!$A$2:$A$4955,$A738,ObservedSpeciesData!$D$2:$D$4955,$D738),"")</f>
        <v>3.7957401402791337E-2</v>
      </c>
      <c r="AC738" s="24">
        <f>IF(ISNUMBER(AVERAGEIFS(ObservedSpeciesData!AC$2:AC$4955,ObservedSpeciesData!$A$2:$A$4955,$A738,ObservedSpeciesData!$D$2:$D$4955,$D738)),AVERAGEIFS(ObservedSpeciesData!AC$2:AC$4955,ObservedSpeciesData!$A$2:$A$4955,$A738,ObservedSpeciesData!$D$2:$D$4955,$D738),"")</f>
        <v>3.7957401402791337E-2</v>
      </c>
      <c r="AD738" s="23">
        <f>IF(ISNUMBER(AVERAGEIFS(ObservedSpeciesData!AD$2:AD$4955,ObservedSpeciesData!$A$2:$A$4955,$A738,ObservedSpeciesData!$D$2:$D$4955,$D738)),AVERAGEIFS(ObservedSpeciesData!AD$2:AD$4955,ObservedSpeciesData!$A$2:$A$4955,$A738,ObservedSpeciesData!$D$2:$D$4955,$D738),"")</f>
        <v>12.875873311360678</v>
      </c>
      <c r="AE738" s="24">
        <f>IF(ISNUMBER(AVERAGEIFS(ObservedSpeciesData!AE$2:AE$4955,ObservedSpeciesData!$A$2:$A$4955,$A738,ObservedSpeciesData!$D$2:$D$4955,$D738)),AVERAGEIFS(ObservedSpeciesData!AE$2:AE$4955,ObservedSpeciesData!$A$2:$A$4955,$A738,ObservedSpeciesData!$D$2:$D$4955,$D738),"")</f>
        <v>15.415472690902774</v>
      </c>
      <c r="AF738" s="23"/>
      <c r="AG738" s="24"/>
      <c r="AH738" s="23" t="str">
        <f>IF(ISNUMBER(AVERAGEIFS(ObservedSpeciesData!AH$2:AH$4955,ObservedSpeciesData!$A$2:$A$4955,$A738,ObservedSpeciesData!$D$2:$D$4955,$D738)),AVERAGEIFS(ObservedSpeciesData!AH$2:AH$4955,ObservedSpeciesData!$A$2:$A$4955,$A738,ObservedSpeciesData!$D$2:$D$4955,$D738),"")</f>
        <v/>
      </c>
      <c r="AI738" s="23" t="str">
        <f>IF(ISNUMBER(AVERAGEIFS(ObservedSpeciesData!AI$2:AI$4955,ObservedSpeciesData!$A$2:$A$4955,$A738,ObservedSpeciesData!$C$2:$C$4955,$C738,ObservedSpeciesData!$D$2:$D$4955,$D738)),AVERAGEIFS(ObservedSpeciesData!AI$2:AI$4955,ObservedSpeciesData!$A$2:$A$4955,$A738,ObservedSpeciesData!$C$2:$C$4955,$C738,ObservedSpeciesData!$D$2:$D$4955,$D738),"")</f>
        <v/>
      </c>
      <c r="AJ738" s="2">
        <f>COUNTIFS(ObservedSpeciesData!$A$2:$A$828,$A738,ObservedSpeciesData!$D$2:$D$828,$D738)</f>
        <v>0</v>
      </c>
      <c r="AK738" s="2">
        <f t="shared" si="11"/>
        <v>11</v>
      </c>
    </row>
    <row r="739" spans="1:37" x14ac:dyDescent="0.25">
      <c r="A739" s="14" t="s">
        <v>99</v>
      </c>
      <c r="B739" t="s">
        <v>98</v>
      </c>
      <c r="C739" t="s">
        <v>97</v>
      </c>
      <c r="D739" s="13">
        <v>42304</v>
      </c>
      <c r="E739">
        <v>1</v>
      </c>
      <c r="F739">
        <v>500</v>
      </c>
      <c r="G739" s="2" t="s">
        <v>87</v>
      </c>
      <c r="H739" s="2" t="s">
        <v>11</v>
      </c>
      <c r="I739">
        <v>3</v>
      </c>
      <c r="J739" s="2" t="s">
        <v>88</v>
      </c>
      <c r="K739" s="2">
        <f>IF(ISNUMBER(AVERAGEIFS(ObservedSpeciesData!K$2:K$4955,ObservedSpeciesData!$A$2:$A$4955,$A739,ObservedSpeciesData!$D$2:$D$4955,$D739)),AVERAGEIFS(ObservedSpeciesData!K$2:K$4955,ObservedSpeciesData!$A$2:$A$4955,$A739,ObservedSpeciesData!$D$2:$D$4955,$D739),"")</f>
        <v>389</v>
      </c>
      <c r="L739" s="26">
        <f>IF(ISNUMBER(AVERAGEIFS(ObservedSpeciesData!L$2:L$4955,ObservedSpeciesData!$A$2:$A$4955,$A739,ObservedSpeciesData!$D$2:$D$4955,$D739)),AVERAGEIFS(ObservedSpeciesData!L$2:L$4955,ObservedSpeciesData!$A$2:$A$4955,$A739,ObservedSpeciesData!$D$2:$D$4955,$D739),"")</f>
        <v>2569.6666666666665</v>
      </c>
      <c r="M739" s="23">
        <f>IF(ISNUMBER(AVERAGEIFS(ObservedSpeciesData!M$2:M$4955,ObservedSpeciesData!$A$2:$A$4955,$A739,ObservedSpeciesData!$D$2:$D$4955,$D739)),AVERAGEIFS(ObservedSpeciesData!M$2:M$4955,ObservedSpeciesData!$A$2:$A$4955,$A739,ObservedSpeciesData!$D$2:$D$4955,$D739),"")</f>
        <v>256.96666666666664</v>
      </c>
      <c r="N739" s="23" t="str">
        <f>IF(ISNUMBER(AVERAGEIFS(ObservedSpeciesData!N$2:N$4955,ObservedSpeciesData!$A$2:$A$4955,$A739,ObservedSpeciesData!$D$2:$D$4955,$D739)),AVERAGEIFS(ObservedSpeciesData!N$2:N$4955,ObservedSpeciesData!$A$2:$A$4955,$A739,ObservedSpeciesData!$D$2:$D$4955,$D739),"")</f>
        <v/>
      </c>
      <c r="O739" s="23" t="str">
        <f>IF(ISNUMBER(AVERAGEIFS(ObservedSpeciesData!O$2:O$4955,ObservedSpeciesData!$A$2:$A$4955,$A739,ObservedSpeciesData!$D$2:$D$4955,$D739)),AVERAGEIFS(ObservedSpeciesData!O$2:O$4955,ObservedSpeciesData!$A$2:$A$4955,$A739,ObservedSpeciesData!$D$2:$D$4955,$D739),"")</f>
        <v/>
      </c>
      <c r="P739" s="23" t="str">
        <f>IF(ISNUMBER(AVERAGEIFS(ObservedSpeciesData!P$2:P$4955,ObservedSpeciesData!$A$2:$A$4955,$A739,ObservedSpeciesData!$C$2:$C$4955,$C739,ObservedSpeciesData!$D$2:$D$4955,$D739)),AVERAGEIFS(ObservedSpeciesData!P$2:P$4955,ObservedSpeciesData!$A$2:$A$4955,$A739,ObservedSpeciesData!$C$2:$C$4955,$C739,ObservedSpeciesData!$D$2:$D$4955,$D739),"")</f>
        <v/>
      </c>
      <c r="Q739" s="23"/>
      <c r="R739" s="25" t="str">
        <f>IF(ISNUMBER(AVERAGEIFS(ObservedSpeciesData!R$2:R$4955,ObservedSpeciesData!$A$2:$A$4955,$A739,ObservedSpeciesData!$D$2:$D$4955,$D739)),AVERAGEIFS(ObservedSpeciesData!R$2:R$4955,ObservedSpeciesData!$A$2:$A$4955,$A739,ObservedSpeciesData!$D$2:$D$4955,$D739),"")</f>
        <v/>
      </c>
      <c r="S739" s="25" t="str">
        <f>IF(ISNUMBER(AVERAGEIFS(ObservedSpeciesData!S$2:S$4955,ObservedSpeciesData!$A$2:$A$4955,$A739,ObservedSpeciesData!$D$2:$D$4955,$D739)),AVERAGEIFS(ObservedSpeciesData!S$2:S$4955,ObservedSpeciesData!$A$2:$A$4955,$A739,ObservedSpeciesData!$D$2:$D$4955,$D739),"")</f>
        <v/>
      </c>
      <c r="T739" s="23" t="str">
        <f>IF(ISNUMBER(AVERAGEIFS(ObservedSpeciesData!T$2:T$4955,ObservedSpeciesData!$A$2:$A$4955,$A739,ObservedSpeciesData!$D$2:$D$4955,$D739)),AVERAGEIFS(ObservedSpeciesData!T$2:T$4955,ObservedSpeciesData!$A$2:$A$4955,$A739,ObservedSpeciesData!$D$2:$D$4955,$D739),"")</f>
        <v/>
      </c>
      <c r="U739" s="24" t="str">
        <f>IF(ISNUMBER(AVERAGEIFS(ObservedSpeciesData!U$2:U$4955,ObservedSpeciesData!$A$2:$A$4955,$A739,ObservedSpeciesData!$C$2:$C$4955,$C739,ObservedSpeciesData!$D$2:$D$4955,$D739)),AVERAGEIFS(ObservedSpeciesData!U$2:U$4955,ObservedSpeciesData!$A$2:$A$4955,$A739,ObservedSpeciesData!$C$2:$C$4955,$C739,ObservedSpeciesData!$D$2:$D$4955,$D739),"")</f>
        <v/>
      </c>
      <c r="V739" s="23">
        <f>IF(ISNUMBER(AVERAGEIFS(ObservedSpeciesData!V$2:V$4955,ObservedSpeciesData!$A$2:$A$4955,$A739,ObservedSpeciesData!$D$2:$D$4955,$D739)),AVERAGEIFS(ObservedSpeciesData!V$2:V$4955,ObservedSpeciesData!$A$2:$A$4955,$A739,ObservedSpeciesData!$D$2:$D$4955,$D739),"")</f>
        <v>19.836108048756916</v>
      </c>
      <c r="W739" s="23">
        <f>IF(ISNUMBER(AVERAGEIFS(ObservedSpeciesData!W$2:W$4955,ObservedSpeciesData!$A$2:$A$4955,$A739,ObservedSpeciesData!$D$2:$D$4955,$D739)),AVERAGEIFS(ObservedSpeciesData!W$2:W$4955,ObservedSpeciesData!$A$2:$A$4955,$A739,ObservedSpeciesData!$D$2:$D$4955,$D739),"")</f>
        <v>17.651399612426758</v>
      </c>
      <c r="X739" s="23">
        <f>IF(ISNUMBER(AVERAGEIFS(ObservedSpeciesData!X$2:X$4955,ObservedSpeciesData!$A$2:$A$4955,$A739,ObservedSpeciesData!$D$2:$D$4955,$D739)),AVERAGEIFS(ObservedSpeciesData!X$2:X$4955,ObservedSpeciesData!$A$2:$A$4955,$A739,ObservedSpeciesData!$D$2:$D$4955,$D739),"")</f>
        <v>80.511435190836593</v>
      </c>
      <c r="Y739" s="23">
        <f>IF(ISNUMBER(AVERAGEIFS(ObservedSpeciesData!Y$2:Y$4955,ObservedSpeciesData!$A$2:$A$4955,$A739,ObservedSpeciesData!$D$2:$D$4955,$D739)),AVERAGEIFS(ObservedSpeciesData!Y$2:Y$4955,ObservedSpeciesData!$A$2:$A$4955,$A739,ObservedSpeciesData!$D$2:$D$4955,$D739),"")</f>
        <v>29.804451465606689</v>
      </c>
      <c r="Z739" s="23">
        <f>IF(ISNUMBER(AVERAGEIFS(ObservedSpeciesData!Z$2:Z$4955,ObservedSpeciesData!$A$2:$A$4955,$A739,ObservedSpeciesData!$D$2:$D$4955,$D739)),AVERAGEIFS(ObservedSpeciesData!Z$2:Z$4955,ObservedSpeciesData!$A$2:$A$4955,$A739,ObservedSpeciesData!$D$2:$D$4955,$D739),"")</f>
        <v>90.879200617472335</v>
      </c>
      <c r="AA739" s="23">
        <f>IF(ISNUMBER(AVERAGEIFS(ObservedSpeciesData!AA$2:AA$4955,ObservedSpeciesData!$A$2:$A$4955,$A739,ObservedSpeciesData!$D$2:$D$4955,$D739)),AVERAGEIFS(ObservedSpeciesData!AA$2:AA$4955,ObservedSpeciesData!$A$2:$A$4955,$A739,ObservedSpeciesData!$D$2:$D$4955,$D739),"")</f>
        <v>25.125621636708576</v>
      </c>
      <c r="AB739" s="24">
        <f>IF(ISNUMBER(AVERAGEIFS(ObservedSpeciesData!AB$2:AB$4955,ObservedSpeciesData!$A$2:$A$4955,$A739,ObservedSpeciesData!$D$2:$D$4955,$D739)),AVERAGEIFS(ObservedSpeciesData!AB$2:AB$4955,ObservedSpeciesData!$A$2:$A$4955,$A739,ObservedSpeciesData!$D$2:$D$4955,$D739),"")</f>
        <v>4.0200994618733728E-2</v>
      </c>
      <c r="AC739" s="24">
        <f>IF(ISNUMBER(AVERAGEIFS(ObservedSpeciesData!AC$2:AC$4955,ObservedSpeciesData!$A$2:$A$4955,$A739,ObservedSpeciesData!$D$2:$D$4955,$D739)),AVERAGEIFS(ObservedSpeciesData!AC$2:AC$4955,ObservedSpeciesData!$A$2:$A$4955,$A739,ObservedSpeciesData!$D$2:$D$4955,$D739),"")</f>
        <v>4.0200994618733728E-2</v>
      </c>
      <c r="AD739" s="23">
        <f>IF(ISNUMBER(AVERAGEIFS(ObservedSpeciesData!AD$2:AD$4955,ObservedSpeciesData!$A$2:$A$4955,$A739,ObservedSpeciesData!$D$2:$D$4955,$D739)),AVERAGEIFS(ObservedSpeciesData!AD$2:AD$4955,ObservedSpeciesData!$A$2:$A$4955,$A739,ObservedSpeciesData!$D$2:$D$4955,$D739),"")</f>
        <v>12.881829630533852</v>
      </c>
      <c r="AE739" s="24">
        <f>IF(ISNUMBER(AVERAGEIFS(ObservedSpeciesData!AE$2:AE$4955,ObservedSpeciesData!$A$2:$A$4955,$A739,ObservedSpeciesData!$D$2:$D$4955,$D739)),AVERAGEIFS(ObservedSpeciesData!AE$2:AE$4955,ObservedSpeciesData!$A$2:$A$4955,$A739,ObservedSpeciesData!$D$2:$D$4955,$D739),"")</f>
        <v>14.465678968695151</v>
      </c>
      <c r="AF739" s="23"/>
      <c r="AG739" s="24"/>
      <c r="AH739" s="23" t="str">
        <f>IF(ISNUMBER(AVERAGEIFS(ObservedSpeciesData!AH$2:AH$4955,ObservedSpeciesData!$A$2:$A$4955,$A739,ObservedSpeciesData!$D$2:$D$4955,$D739)),AVERAGEIFS(ObservedSpeciesData!AH$2:AH$4955,ObservedSpeciesData!$A$2:$A$4955,$A739,ObservedSpeciesData!$D$2:$D$4955,$D739),"")</f>
        <v/>
      </c>
      <c r="AI739" s="23" t="str">
        <f>IF(ISNUMBER(AVERAGEIFS(ObservedSpeciesData!AI$2:AI$4955,ObservedSpeciesData!$A$2:$A$4955,$A739,ObservedSpeciesData!$C$2:$C$4955,$C739,ObservedSpeciesData!$D$2:$D$4955,$D739)),AVERAGEIFS(ObservedSpeciesData!AI$2:AI$4955,ObservedSpeciesData!$A$2:$A$4955,$A739,ObservedSpeciesData!$C$2:$C$4955,$C739,ObservedSpeciesData!$D$2:$D$4955,$D739),"")</f>
        <v/>
      </c>
      <c r="AJ739" s="2">
        <f>COUNTIFS(ObservedSpeciesData!$A$2:$A$828,$A739,ObservedSpeciesData!$D$2:$D$828,$D739)</f>
        <v>0</v>
      </c>
      <c r="AK739" s="2">
        <f t="shared" si="11"/>
        <v>11</v>
      </c>
    </row>
    <row r="740" spans="1:37" x14ac:dyDescent="0.25">
      <c r="A740" s="14" t="s">
        <v>104</v>
      </c>
      <c r="B740" t="s">
        <v>98</v>
      </c>
      <c r="C740" t="s">
        <v>97</v>
      </c>
      <c r="D740" s="13">
        <v>42314</v>
      </c>
      <c r="E740">
        <v>1</v>
      </c>
      <c r="F740">
        <v>0</v>
      </c>
      <c r="G740" s="2" t="s">
        <v>87</v>
      </c>
      <c r="H740" s="2" t="s">
        <v>11</v>
      </c>
      <c r="I740">
        <v>3</v>
      </c>
      <c r="J740" s="2" t="s">
        <v>77</v>
      </c>
      <c r="K740" s="2">
        <f>IF(ISNUMBER(AVERAGEIFS(ObservedSpeciesData!K$2:K$4955,ObservedSpeciesData!$A$2:$A$4955,$A740,ObservedSpeciesData!$D$2:$D$4955,$D740)),AVERAGEIFS(ObservedSpeciesData!K$2:K$4955,ObservedSpeciesData!$A$2:$A$4955,$A740,ObservedSpeciesData!$D$2:$D$4955,$D740),"")</f>
        <v>0</v>
      </c>
      <c r="L740" s="26" t="str">
        <f>IF(ISNUMBER(AVERAGEIFS(ObservedSpeciesData!L$2:L$4955,ObservedSpeciesData!$A$2:$A$4955,$A740,ObservedSpeciesData!$D$2:$D$4955,$D740)),AVERAGEIFS(ObservedSpeciesData!L$2:L$4955,ObservedSpeciesData!$A$2:$A$4955,$A740,ObservedSpeciesData!$D$2:$D$4955,$D740),"")</f>
        <v/>
      </c>
      <c r="M740" s="23" t="str">
        <f>IF(ISNUMBER(AVERAGEIFS(ObservedSpeciesData!M$2:M$4955,ObservedSpeciesData!$A$2:$A$4955,$A740,ObservedSpeciesData!$D$2:$D$4955,$D740)),AVERAGEIFS(ObservedSpeciesData!M$2:M$4955,ObservedSpeciesData!$A$2:$A$4955,$A740,ObservedSpeciesData!$D$2:$D$4955,$D740),"")</f>
        <v/>
      </c>
      <c r="N740" s="23">
        <f>IF(ISNUMBER(AVERAGEIFS(ObservedSpeciesData!N$2:N$4955,ObservedSpeciesData!$A$2:$A$4955,$A740,ObservedSpeciesData!$D$2:$D$4955,$D740)),AVERAGEIFS(ObservedSpeciesData!N$2:N$4955,ObservedSpeciesData!$A$2:$A$4955,$A740,ObservedSpeciesData!$D$2:$D$4955,$D740),"")</f>
        <v>503.27127866795962</v>
      </c>
      <c r="O740" s="23">
        <f>IF(ISNUMBER(AVERAGEIFS(ObservedSpeciesData!O$2:O$4955,ObservedSpeciesData!$A$2:$A$4955,$A740,ObservedSpeciesData!$D$2:$D$4955,$D740)),AVERAGEIFS(ObservedSpeciesData!O$2:O$4955,ObservedSpeciesData!$A$2:$A$4955,$A740,ObservedSpeciesData!$D$2:$D$4955,$D740),"")</f>
        <v>50.327127866795962</v>
      </c>
      <c r="P740" s="23">
        <f>IF(ISNUMBER(AVERAGEIFS(ObservedSpeciesData!P$2:P$4955,ObservedSpeciesData!$A$2:$A$4955,$A740,ObservedSpeciesData!$C$2:$C$4955,$C740,ObservedSpeciesData!$D$2:$D$4955,$D740)),AVERAGEIFS(ObservedSpeciesData!P$2:P$4955,ObservedSpeciesData!$A$2:$A$4955,$A740,ObservedSpeciesData!$C$2:$C$4955,$C740,ObservedSpeciesData!$D$2:$D$4955,$D740),"")</f>
        <v>118.11404031133726</v>
      </c>
      <c r="Q740" s="23"/>
      <c r="R740" s="25" t="str">
        <f>IF(ISNUMBER(AVERAGEIFS(ObservedSpeciesData!R$2:R$4955,ObservedSpeciesData!$A$2:$A$4955,$A740,ObservedSpeciesData!$D$2:$D$4955,$D740)),AVERAGEIFS(ObservedSpeciesData!R$2:R$4955,ObservedSpeciesData!$A$2:$A$4955,$A740,ObservedSpeciesData!$D$2:$D$4955,$D740),"")</f>
        <v/>
      </c>
      <c r="S740" s="25" t="str">
        <f>IF(ISNUMBER(AVERAGEIFS(ObservedSpeciesData!S$2:S$4955,ObservedSpeciesData!$A$2:$A$4955,$A740,ObservedSpeciesData!$D$2:$D$4955,$D740)),AVERAGEIFS(ObservedSpeciesData!S$2:S$4955,ObservedSpeciesData!$A$2:$A$4955,$A740,ObservedSpeciesData!$D$2:$D$4955,$D740),"")</f>
        <v/>
      </c>
      <c r="T740" s="23" t="str">
        <f>IF(ISNUMBER(AVERAGEIFS(ObservedSpeciesData!T$2:T$4955,ObservedSpeciesData!$A$2:$A$4955,$A740,ObservedSpeciesData!$D$2:$D$4955,$D740)),AVERAGEIFS(ObservedSpeciesData!T$2:T$4955,ObservedSpeciesData!$A$2:$A$4955,$A740,ObservedSpeciesData!$D$2:$D$4955,$D740),"")</f>
        <v/>
      </c>
      <c r="U740" s="24" t="str">
        <f>IF(ISNUMBER(AVERAGEIFS(ObservedSpeciesData!U$2:U$4955,ObservedSpeciesData!$A$2:$A$4955,$A740,ObservedSpeciesData!$C$2:$C$4955,$C740,ObservedSpeciesData!$D$2:$D$4955,$D740)),AVERAGEIFS(ObservedSpeciesData!U$2:U$4955,ObservedSpeciesData!$A$2:$A$4955,$A740,ObservedSpeciesData!$C$2:$C$4955,$C740,ObservedSpeciesData!$D$2:$D$4955,$D740),"")</f>
        <v/>
      </c>
      <c r="V740" s="23">
        <f>IF(ISNUMBER(AVERAGEIFS(ObservedSpeciesData!V$2:V$4955,ObservedSpeciesData!$A$2:$A$4955,$A740,ObservedSpeciesData!$D$2:$D$4955,$D740)),AVERAGEIFS(ObservedSpeciesData!V$2:V$4955,ObservedSpeciesData!$A$2:$A$4955,$A740,ObservedSpeciesData!$D$2:$D$4955,$D740),"")</f>
        <v>22.466925064722695</v>
      </c>
      <c r="W740" s="23">
        <f>IF(ISNUMBER(AVERAGEIFS(ObservedSpeciesData!W$2:W$4955,ObservedSpeciesData!$A$2:$A$4955,$A740,ObservedSpeciesData!$D$2:$D$4955,$D740)),AVERAGEIFS(ObservedSpeciesData!W$2:W$4955,ObservedSpeciesData!$A$2:$A$4955,$A740,ObservedSpeciesData!$D$2:$D$4955,$D740),"")</f>
        <v>29.614963571230568</v>
      </c>
      <c r="X740" s="23">
        <f>IF(ISNUMBER(AVERAGEIFS(ObservedSpeciesData!X$2:X$4955,ObservedSpeciesData!$A$2:$A$4955,$A740,ObservedSpeciesData!$D$2:$D$4955,$D740)),AVERAGEIFS(ObservedSpeciesData!X$2:X$4955,ObservedSpeciesData!$A$2:$A$4955,$A740,ObservedSpeciesData!$D$2:$D$4955,$D740),"")</f>
        <v>78.050082047780364</v>
      </c>
      <c r="Y740" s="23">
        <f>IF(ISNUMBER(AVERAGEIFS(ObservedSpeciesData!Y$2:Y$4955,ObservedSpeciesData!$A$2:$A$4955,$A740,ObservedSpeciesData!$D$2:$D$4955,$D740)),AVERAGEIFS(ObservedSpeciesData!Y$2:Y$4955,ObservedSpeciesData!$A$2:$A$4955,$A740,ObservedSpeciesData!$D$2:$D$4955,$D740),"")</f>
        <v>40.412776470184326</v>
      </c>
      <c r="Z740" s="23">
        <f>IF(ISNUMBER(AVERAGEIFS(ObservedSpeciesData!Z$2:Z$4955,ObservedSpeciesData!$A$2:$A$4955,$A740,ObservedSpeciesData!$D$2:$D$4955,$D740)),AVERAGEIFS(ObservedSpeciesData!Z$2:Z$4955,ObservedSpeciesData!$A$2:$A$4955,$A740,ObservedSpeciesData!$D$2:$D$4955,$D740),"")</f>
        <v>92.261326471964509</v>
      </c>
      <c r="AA740" s="23">
        <f>IF(ISNUMBER(AVERAGEIFS(ObservedSpeciesData!AA$2:AA$4955,ObservedSpeciesData!$A$2:$A$4955,$A740,ObservedSpeciesData!$D$2:$D$4955,$D740)),AVERAGEIFS(ObservedSpeciesData!AA$2:AA$4955,ObservedSpeciesData!$A$2:$A$4955,$A740,ObservedSpeciesData!$D$2:$D$4955,$D740),"")</f>
        <v>12.609916786352795</v>
      </c>
      <c r="AB740" s="24">
        <f>IF(ISNUMBER(AVERAGEIFS(ObservedSpeciesData!AB$2:AB$4955,ObservedSpeciesData!$A$2:$A$4955,$A740,ObservedSpeciesData!$D$2:$D$4955,$D740)),AVERAGEIFS(ObservedSpeciesData!AB$2:AB$4955,ObservedSpeciesData!$A$2:$A$4955,$A740,ObservedSpeciesData!$D$2:$D$4955,$D740),"")</f>
        <v>2.0175866858164467E-2</v>
      </c>
      <c r="AC740" s="24">
        <f>IF(ISNUMBER(AVERAGEIFS(ObservedSpeciesData!AC$2:AC$4955,ObservedSpeciesData!$A$2:$A$4955,$A740,ObservedSpeciesData!$D$2:$D$4955,$D740)),AVERAGEIFS(ObservedSpeciesData!AC$2:AC$4955,ObservedSpeciesData!$A$2:$A$4955,$A740,ObservedSpeciesData!$D$2:$D$4955,$D740),"")</f>
        <v>2.0175866858164467E-2</v>
      </c>
      <c r="AD740" s="23">
        <f>IF(ISNUMBER(AVERAGEIFS(ObservedSpeciesData!AD$2:AD$4955,ObservedSpeciesData!$A$2:$A$4955,$A740,ObservedSpeciesData!$D$2:$D$4955,$D740)),AVERAGEIFS(ObservedSpeciesData!AD$2:AD$4955,ObservedSpeciesData!$A$2:$A$4955,$A740,ObservedSpeciesData!$D$2:$D$4955,$D740),"")</f>
        <v>12.488013127644859</v>
      </c>
      <c r="AE740" s="24">
        <f>IF(ISNUMBER(AVERAGEIFS(ObservedSpeciesData!AE$2:AE$4955,ObservedSpeciesData!$A$2:$A$4955,$A740,ObservedSpeciesData!$D$2:$D$4955,$D740)),AVERAGEIFS(ObservedSpeciesData!AE$2:AE$4955,ObservedSpeciesData!$A$2:$A$4955,$A740,ObservedSpeciesData!$D$2:$D$4955,$D740),"")</f>
        <v>20.240512571693632</v>
      </c>
      <c r="AF740" s="23"/>
      <c r="AG740" s="24"/>
      <c r="AH740" s="23">
        <f>IF(ISNUMBER(AVERAGEIFS(ObservedSpeciesData!AH$2:AH$4955,ObservedSpeciesData!$A$2:$A$4955,$A740,ObservedSpeciesData!$D$2:$D$4955,$D740)),AVERAGEIFS(ObservedSpeciesData!AH$2:AH$4955,ObservedSpeciesData!$A$2:$A$4955,$A740,ObservedSpeciesData!$D$2:$D$4955,$D740),"")</f>
        <v>0.98950000000000005</v>
      </c>
      <c r="AI740" s="23">
        <f>IF(ISNUMBER(AVERAGEIFS(ObservedSpeciesData!AI$2:AI$4955,ObservedSpeciesData!$A$2:$A$4955,$A740,ObservedSpeciesData!$C$2:$C$4955,$C740,ObservedSpeciesData!$D$2:$D$4955,$D740)),AVERAGEIFS(ObservedSpeciesData!AI$2:AI$4955,ObservedSpeciesData!$A$2:$A$4955,$A740,ObservedSpeciesData!$C$2:$C$4955,$C740,ObservedSpeciesData!$D$2:$D$4955,$D740),"")</f>
        <v>2.5585</v>
      </c>
      <c r="AJ740" s="2">
        <f>COUNTIFS(ObservedSpeciesData!$A$2:$A$828,$A740,ObservedSpeciesData!$D$2:$D$828,$D740)</f>
        <v>0</v>
      </c>
      <c r="AK740" s="2">
        <f t="shared" si="11"/>
        <v>15</v>
      </c>
    </row>
    <row r="741" spans="1:37" x14ac:dyDescent="0.25">
      <c r="A741" s="14" t="s">
        <v>103</v>
      </c>
      <c r="B741" t="s">
        <v>98</v>
      </c>
      <c r="C741" t="s">
        <v>97</v>
      </c>
      <c r="D741" s="13">
        <v>42314</v>
      </c>
      <c r="E741">
        <v>1</v>
      </c>
      <c r="F741">
        <v>50</v>
      </c>
      <c r="G741" s="2" t="s">
        <v>87</v>
      </c>
      <c r="H741" s="2" t="s">
        <v>11</v>
      </c>
      <c r="I741">
        <v>3</v>
      </c>
      <c r="J741" s="2" t="s">
        <v>77</v>
      </c>
      <c r="K741" s="2">
        <f>IF(ISNUMBER(AVERAGEIFS(ObservedSpeciesData!K$2:K$4955,ObservedSpeciesData!$A$2:$A$4955,$A741,ObservedSpeciesData!$D$2:$D$4955,$D741)),AVERAGEIFS(ObservedSpeciesData!K$2:K$4955,ObservedSpeciesData!$A$2:$A$4955,$A741,ObservedSpeciesData!$D$2:$D$4955,$D741),"")</f>
        <v>45</v>
      </c>
      <c r="L741" s="26" t="str">
        <f>IF(ISNUMBER(AVERAGEIFS(ObservedSpeciesData!L$2:L$4955,ObservedSpeciesData!$A$2:$A$4955,$A741,ObservedSpeciesData!$D$2:$D$4955,$D741)),AVERAGEIFS(ObservedSpeciesData!L$2:L$4955,ObservedSpeciesData!$A$2:$A$4955,$A741,ObservedSpeciesData!$D$2:$D$4955,$D741),"")</f>
        <v/>
      </c>
      <c r="M741" s="23" t="str">
        <f>IF(ISNUMBER(AVERAGEIFS(ObservedSpeciesData!M$2:M$4955,ObservedSpeciesData!$A$2:$A$4955,$A741,ObservedSpeciesData!$D$2:$D$4955,$D741)),AVERAGEIFS(ObservedSpeciesData!M$2:M$4955,ObservedSpeciesData!$A$2:$A$4955,$A741,ObservedSpeciesData!$D$2:$D$4955,$D741),"")</f>
        <v/>
      </c>
      <c r="N741" s="23">
        <f>IF(ISNUMBER(AVERAGEIFS(ObservedSpeciesData!N$2:N$4955,ObservedSpeciesData!$A$2:$A$4955,$A741,ObservedSpeciesData!$D$2:$D$4955,$D741)),AVERAGEIFS(ObservedSpeciesData!N$2:N$4955,ObservedSpeciesData!$A$2:$A$4955,$A741,ObservedSpeciesData!$D$2:$D$4955,$D741),"")</f>
        <v>640.0451578475836</v>
      </c>
      <c r="O741" s="23">
        <f>IF(ISNUMBER(AVERAGEIFS(ObservedSpeciesData!O$2:O$4955,ObservedSpeciesData!$A$2:$A$4955,$A741,ObservedSpeciesData!$D$2:$D$4955,$D741)),AVERAGEIFS(ObservedSpeciesData!O$2:O$4955,ObservedSpeciesData!$A$2:$A$4955,$A741,ObservedSpeciesData!$D$2:$D$4955,$D741),"")</f>
        <v>64.004515784758368</v>
      </c>
      <c r="P741" s="23">
        <f>IF(ISNUMBER(AVERAGEIFS(ObservedSpeciesData!P$2:P$4955,ObservedSpeciesData!$A$2:$A$4955,$A741,ObservedSpeciesData!$C$2:$C$4955,$C741,ObservedSpeciesData!$D$2:$D$4955,$D741)),AVERAGEIFS(ObservedSpeciesData!P$2:P$4955,ObservedSpeciesData!$A$2:$A$4955,$A741,ObservedSpeciesData!$C$2:$C$4955,$C741,ObservedSpeciesData!$D$2:$D$4955,$D741),"")</f>
        <v>111.2279130510274</v>
      </c>
      <c r="Q741" s="23"/>
      <c r="R741" s="25" t="str">
        <f>IF(ISNUMBER(AVERAGEIFS(ObservedSpeciesData!R$2:R$4955,ObservedSpeciesData!$A$2:$A$4955,$A741,ObservedSpeciesData!$D$2:$D$4955,$D741)),AVERAGEIFS(ObservedSpeciesData!R$2:R$4955,ObservedSpeciesData!$A$2:$A$4955,$A741,ObservedSpeciesData!$D$2:$D$4955,$D741),"")</f>
        <v/>
      </c>
      <c r="S741" s="25" t="str">
        <f>IF(ISNUMBER(AVERAGEIFS(ObservedSpeciesData!S$2:S$4955,ObservedSpeciesData!$A$2:$A$4955,$A741,ObservedSpeciesData!$D$2:$D$4955,$D741)),AVERAGEIFS(ObservedSpeciesData!S$2:S$4955,ObservedSpeciesData!$A$2:$A$4955,$A741,ObservedSpeciesData!$D$2:$D$4955,$D741),"")</f>
        <v/>
      </c>
      <c r="T741" s="23" t="str">
        <f>IF(ISNUMBER(AVERAGEIFS(ObservedSpeciesData!T$2:T$4955,ObservedSpeciesData!$A$2:$A$4955,$A741,ObservedSpeciesData!$D$2:$D$4955,$D741)),AVERAGEIFS(ObservedSpeciesData!T$2:T$4955,ObservedSpeciesData!$A$2:$A$4955,$A741,ObservedSpeciesData!$D$2:$D$4955,$D741),"")</f>
        <v/>
      </c>
      <c r="U741" s="24" t="str">
        <f>IF(ISNUMBER(AVERAGEIFS(ObservedSpeciesData!U$2:U$4955,ObservedSpeciesData!$A$2:$A$4955,$A741,ObservedSpeciesData!$C$2:$C$4955,$C741,ObservedSpeciesData!$D$2:$D$4955,$D741)),AVERAGEIFS(ObservedSpeciesData!U$2:U$4955,ObservedSpeciesData!$A$2:$A$4955,$A741,ObservedSpeciesData!$C$2:$C$4955,$C741,ObservedSpeciesData!$D$2:$D$4955,$D741),"")</f>
        <v/>
      </c>
      <c r="V741" s="23">
        <f>IF(ISNUMBER(AVERAGEIFS(ObservedSpeciesData!V$2:V$4955,ObservedSpeciesData!$A$2:$A$4955,$A741,ObservedSpeciesData!$D$2:$D$4955,$D741)),AVERAGEIFS(ObservedSpeciesData!V$2:V$4955,ObservedSpeciesData!$A$2:$A$4955,$A741,ObservedSpeciesData!$D$2:$D$4955,$D741),"")</f>
        <v>22.472782293955483</v>
      </c>
      <c r="W741" s="23">
        <f>IF(ISNUMBER(AVERAGEIFS(ObservedSpeciesData!W$2:W$4955,ObservedSpeciesData!$A$2:$A$4955,$A741,ObservedSpeciesData!$D$2:$D$4955,$D741)),AVERAGEIFS(ObservedSpeciesData!W$2:W$4955,ObservedSpeciesData!$A$2:$A$4955,$A741,ObservedSpeciesData!$D$2:$D$4955,$D741),"")</f>
        <v>30.455984274546303</v>
      </c>
      <c r="X741" s="23">
        <f>IF(ISNUMBER(AVERAGEIFS(ObservedSpeciesData!X$2:X$4955,ObservedSpeciesData!$A$2:$A$4955,$A741,ObservedSpeciesData!$D$2:$D$4955,$D741)),AVERAGEIFS(ObservedSpeciesData!X$2:X$4955,ObservedSpeciesData!$A$2:$A$4955,$A741,ObservedSpeciesData!$D$2:$D$4955,$D741),"")</f>
        <v>78.591051896413177</v>
      </c>
      <c r="Y741" s="23">
        <f>IF(ISNUMBER(AVERAGEIFS(ObservedSpeciesData!Y$2:Y$4955,ObservedSpeciesData!$A$2:$A$4955,$A741,ObservedSpeciesData!$D$2:$D$4955,$D741)),AVERAGEIFS(ObservedSpeciesData!Y$2:Y$4955,ObservedSpeciesData!$A$2:$A$4955,$A741,ObservedSpeciesData!$D$2:$D$4955,$D741),"")</f>
        <v>40.165717601776123</v>
      </c>
      <c r="Z741" s="23">
        <f>IF(ISNUMBER(AVERAGEIFS(ObservedSpeciesData!Z$2:Z$4955,ObservedSpeciesData!$A$2:$A$4955,$A741,ObservedSpeciesData!$D$2:$D$4955,$D741)),AVERAGEIFS(ObservedSpeciesData!Z$2:Z$4955,ObservedSpeciesData!$A$2:$A$4955,$A741,ObservedSpeciesData!$D$2:$D$4955,$D741),"")</f>
        <v>92.656801859537751</v>
      </c>
      <c r="AA741" s="23">
        <f>IF(ISNUMBER(AVERAGEIFS(ObservedSpeciesData!AA$2:AA$4955,ObservedSpeciesData!$A$2:$A$4955,$A741,ObservedSpeciesData!$D$2:$D$4955,$D741)),AVERAGEIFS(ObservedSpeciesData!AA$2:AA$4955,ObservedSpeciesData!$A$2:$A$4955,$A741,ObservedSpeciesData!$D$2:$D$4955,$D741),"")</f>
        <v>12.620848695437115</v>
      </c>
      <c r="AB741" s="24">
        <f>IF(ISNUMBER(AVERAGEIFS(ObservedSpeciesData!AB$2:AB$4955,ObservedSpeciesData!$A$2:$A$4955,$A741,ObservedSpeciesData!$D$2:$D$4955,$D741)),AVERAGEIFS(ObservedSpeciesData!AB$2:AB$4955,ObservedSpeciesData!$A$2:$A$4955,$A741,ObservedSpeciesData!$D$2:$D$4955,$D741),"")</f>
        <v>2.019335791269938E-2</v>
      </c>
      <c r="AC741" s="24">
        <f>IF(ISNUMBER(AVERAGEIFS(ObservedSpeciesData!AC$2:AC$4955,ObservedSpeciesData!$A$2:$A$4955,$A741,ObservedSpeciesData!$D$2:$D$4955,$D741)),AVERAGEIFS(ObservedSpeciesData!AC$2:AC$4955,ObservedSpeciesData!$A$2:$A$4955,$A741,ObservedSpeciesData!$D$2:$D$4955,$D741),"")</f>
        <v>2.019335791269938E-2</v>
      </c>
      <c r="AD741" s="23">
        <f>IF(ISNUMBER(AVERAGEIFS(ObservedSpeciesData!AD$2:AD$4955,ObservedSpeciesData!$A$2:$A$4955,$A741,ObservedSpeciesData!$D$2:$D$4955,$D741)),AVERAGEIFS(ObservedSpeciesData!AD$2:AD$4955,ObservedSpeciesData!$A$2:$A$4955,$A741,ObservedSpeciesData!$D$2:$D$4955,$D741),"")</f>
        <v>12.574568303426107</v>
      </c>
      <c r="AE741" s="24">
        <f>IF(ISNUMBER(AVERAGEIFS(ObservedSpeciesData!AE$2:AE$4955,ObservedSpeciesData!$A$2:$A$4955,$A741,ObservedSpeciesData!$D$2:$D$4955,$D741)),AVERAGEIFS(ObservedSpeciesData!AE$2:AE$4955,ObservedSpeciesData!$A$2:$A$4955,$A741,ObservedSpeciesData!$D$2:$D$4955,$D741),"")</f>
        <v>20.231516670966705</v>
      </c>
      <c r="AF741" s="23"/>
      <c r="AG741" s="24"/>
      <c r="AH741" s="23">
        <f>IF(ISNUMBER(AVERAGEIFS(ObservedSpeciesData!AH$2:AH$4955,ObservedSpeciesData!$A$2:$A$4955,$A741,ObservedSpeciesData!$D$2:$D$4955,$D741)),AVERAGEIFS(ObservedSpeciesData!AH$2:AH$4955,ObservedSpeciesData!$A$2:$A$4955,$A741,ObservedSpeciesData!$D$2:$D$4955,$D741),"")</f>
        <v>1.2993749999999999</v>
      </c>
      <c r="AI741" s="23">
        <f>IF(ISNUMBER(AVERAGEIFS(ObservedSpeciesData!AI$2:AI$4955,ObservedSpeciesData!$A$2:$A$4955,$A741,ObservedSpeciesData!$C$2:$C$4955,$C741,ObservedSpeciesData!$D$2:$D$4955,$D741)),AVERAGEIFS(ObservedSpeciesData!AI$2:AI$4955,ObservedSpeciesData!$A$2:$A$4955,$A741,ObservedSpeciesData!$C$2:$C$4955,$C741,ObservedSpeciesData!$D$2:$D$4955,$D741),"")</f>
        <v>2.4432499999999999</v>
      </c>
      <c r="AJ741" s="2">
        <f>COUNTIFS(ObservedSpeciesData!$A$2:$A$828,$A741,ObservedSpeciesData!$D$2:$D$828,$D741)</f>
        <v>0</v>
      </c>
      <c r="AK741" s="2">
        <f t="shared" si="11"/>
        <v>15</v>
      </c>
    </row>
    <row r="742" spans="1:37" x14ac:dyDescent="0.25">
      <c r="A742" s="14" t="s">
        <v>102</v>
      </c>
      <c r="B742" t="s">
        <v>98</v>
      </c>
      <c r="C742" t="s">
        <v>97</v>
      </c>
      <c r="D742" s="13">
        <v>42314</v>
      </c>
      <c r="E742">
        <v>1</v>
      </c>
      <c r="F742">
        <v>100</v>
      </c>
      <c r="G742" s="2" t="s">
        <v>87</v>
      </c>
      <c r="H742" s="2" t="s">
        <v>11</v>
      </c>
      <c r="I742">
        <v>3</v>
      </c>
      <c r="J742" s="2" t="s">
        <v>77</v>
      </c>
      <c r="K742" s="2">
        <f>IF(ISNUMBER(AVERAGEIFS(ObservedSpeciesData!K$2:K$4955,ObservedSpeciesData!$A$2:$A$4955,$A742,ObservedSpeciesData!$D$2:$D$4955,$D742)),AVERAGEIFS(ObservedSpeciesData!K$2:K$4955,ObservedSpeciesData!$A$2:$A$4955,$A742,ObservedSpeciesData!$D$2:$D$4955,$D742),"")</f>
        <v>90</v>
      </c>
      <c r="L742" s="26" t="str">
        <f>IF(ISNUMBER(AVERAGEIFS(ObservedSpeciesData!L$2:L$4955,ObservedSpeciesData!$A$2:$A$4955,$A742,ObservedSpeciesData!$D$2:$D$4955,$D742)),AVERAGEIFS(ObservedSpeciesData!L$2:L$4955,ObservedSpeciesData!$A$2:$A$4955,$A742,ObservedSpeciesData!$D$2:$D$4955,$D742),"")</f>
        <v/>
      </c>
      <c r="M742" s="23" t="str">
        <f>IF(ISNUMBER(AVERAGEIFS(ObservedSpeciesData!M$2:M$4955,ObservedSpeciesData!$A$2:$A$4955,$A742,ObservedSpeciesData!$D$2:$D$4955,$D742)),AVERAGEIFS(ObservedSpeciesData!M$2:M$4955,ObservedSpeciesData!$A$2:$A$4955,$A742,ObservedSpeciesData!$D$2:$D$4955,$D742),"")</f>
        <v/>
      </c>
      <c r="N742" s="23">
        <f>IF(ISNUMBER(AVERAGEIFS(ObservedSpeciesData!N$2:N$4955,ObservedSpeciesData!$A$2:$A$4955,$A742,ObservedSpeciesData!$D$2:$D$4955,$D742)),AVERAGEIFS(ObservedSpeciesData!N$2:N$4955,ObservedSpeciesData!$A$2:$A$4955,$A742,ObservedSpeciesData!$D$2:$D$4955,$D742),"")</f>
        <v>1251.3781946264592</v>
      </c>
      <c r="O742" s="23">
        <f>IF(ISNUMBER(AVERAGEIFS(ObservedSpeciesData!O$2:O$4955,ObservedSpeciesData!$A$2:$A$4955,$A742,ObservedSpeciesData!$D$2:$D$4955,$D742)),AVERAGEIFS(ObservedSpeciesData!O$2:O$4955,ObservedSpeciesData!$A$2:$A$4955,$A742,ObservedSpeciesData!$D$2:$D$4955,$D742),"")</f>
        <v>125.13781946264591</v>
      </c>
      <c r="P742" s="23">
        <f>IF(ISNUMBER(AVERAGEIFS(ObservedSpeciesData!P$2:P$4955,ObservedSpeciesData!$A$2:$A$4955,$A742,ObservedSpeciesData!$C$2:$C$4955,$C742,ObservedSpeciesData!$D$2:$D$4955,$D742)),AVERAGEIFS(ObservedSpeciesData!P$2:P$4955,ObservedSpeciesData!$A$2:$A$4955,$A742,ObservedSpeciesData!$C$2:$C$4955,$C742,ObservedSpeciesData!$D$2:$D$4955,$D742),"")</f>
        <v>142.14986718925047</v>
      </c>
      <c r="Q742" s="23"/>
      <c r="R742" s="25" t="str">
        <f>IF(ISNUMBER(AVERAGEIFS(ObservedSpeciesData!R$2:R$4955,ObservedSpeciesData!$A$2:$A$4955,$A742,ObservedSpeciesData!$D$2:$D$4955,$D742)),AVERAGEIFS(ObservedSpeciesData!R$2:R$4955,ObservedSpeciesData!$A$2:$A$4955,$A742,ObservedSpeciesData!$D$2:$D$4955,$D742),"")</f>
        <v/>
      </c>
      <c r="S742" s="25" t="str">
        <f>IF(ISNUMBER(AVERAGEIFS(ObservedSpeciesData!S$2:S$4955,ObservedSpeciesData!$A$2:$A$4955,$A742,ObservedSpeciesData!$D$2:$D$4955,$D742)),AVERAGEIFS(ObservedSpeciesData!S$2:S$4955,ObservedSpeciesData!$A$2:$A$4955,$A742,ObservedSpeciesData!$D$2:$D$4955,$D742),"")</f>
        <v/>
      </c>
      <c r="T742" s="23" t="str">
        <f>IF(ISNUMBER(AVERAGEIFS(ObservedSpeciesData!T$2:T$4955,ObservedSpeciesData!$A$2:$A$4955,$A742,ObservedSpeciesData!$D$2:$D$4955,$D742)),AVERAGEIFS(ObservedSpeciesData!T$2:T$4955,ObservedSpeciesData!$A$2:$A$4955,$A742,ObservedSpeciesData!$D$2:$D$4955,$D742),"")</f>
        <v/>
      </c>
      <c r="U742" s="24" t="str">
        <f>IF(ISNUMBER(AVERAGEIFS(ObservedSpeciesData!U$2:U$4955,ObservedSpeciesData!$A$2:$A$4955,$A742,ObservedSpeciesData!$C$2:$C$4955,$C742,ObservedSpeciesData!$D$2:$D$4955,$D742)),AVERAGEIFS(ObservedSpeciesData!U$2:U$4955,ObservedSpeciesData!$A$2:$A$4955,$A742,ObservedSpeciesData!$C$2:$C$4955,$C742,ObservedSpeciesData!$D$2:$D$4955,$D742),"")</f>
        <v/>
      </c>
      <c r="V742" s="23">
        <f>IF(ISNUMBER(AVERAGEIFS(ObservedSpeciesData!V$2:V$4955,ObservedSpeciesData!$A$2:$A$4955,$A742,ObservedSpeciesData!$D$2:$D$4955,$D742)),AVERAGEIFS(ObservedSpeciesData!V$2:V$4955,ObservedSpeciesData!$A$2:$A$4955,$A742,ObservedSpeciesData!$D$2:$D$4955,$D742),"")</f>
        <v>22.27634529272715</v>
      </c>
      <c r="W742" s="23">
        <f>IF(ISNUMBER(AVERAGEIFS(ObservedSpeciesData!W$2:W$4955,ObservedSpeciesData!$A$2:$A$4955,$A742,ObservedSpeciesData!$D$2:$D$4955,$D742)),AVERAGEIFS(ObservedSpeciesData!W$2:W$4955,ObservedSpeciesData!$A$2:$A$4955,$A742,ObservedSpeciesData!$D$2:$D$4955,$D742),"")</f>
        <v>31.572250167528786</v>
      </c>
      <c r="X742" s="23">
        <f>IF(ISNUMBER(AVERAGEIFS(ObservedSpeciesData!X$2:X$4955,ObservedSpeciesData!$A$2:$A$4955,$A742,ObservedSpeciesData!$D$2:$D$4955,$D742)),AVERAGEIFS(ObservedSpeciesData!X$2:X$4955,ObservedSpeciesData!$A$2:$A$4955,$A742,ObservedSpeciesData!$D$2:$D$4955,$D742),"")</f>
        <v>78.917982896169036</v>
      </c>
      <c r="Y742" s="23">
        <f>IF(ISNUMBER(AVERAGEIFS(ObservedSpeciesData!Y$2:Y$4955,ObservedSpeciesData!$A$2:$A$4955,$A742,ObservedSpeciesData!$D$2:$D$4955,$D742)),AVERAGEIFS(ObservedSpeciesData!Y$2:Y$4955,ObservedSpeciesData!$A$2:$A$4955,$A742,ObservedSpeciesData!$D$2:$D$4955,$D742),"")</f>
        <v>40.547446966171265</v>
      </c>
      <c r="Z742" s="23">
        <f>IF(ISNUMBER(AVERAGEIFS(ObservedSpeciesData!Z$2:Z$4955,ObservedSpeciesData!$A$2:$A$4955,$A742,ObservedSpeciesData!$D$2:$D$4955,$D742)),AVERAGEIFS(ObservedSpeciesData!Z$2:Z$4955,ObservedSpeciesData!$A$2:$A$4955,$A742,ObservedSpeciesData!$D$2:$D$4955,$D742),"")</f>
        <v>92.64788834253946</v>
      </c>
      <c r="AA742" s="23">
        <f>IF(ISNUMBER(AVERAGEIFS(ObservedSpeciesData!AA$2:AA$4955,ObservedSpeciesData!$A$2:$A$4955,$A742,ObservedSpeciesData!$D$2:$D$4955,$D742)),AVERAGEIFS(ObservedSpeciesData!AA$2:AA$4955,ObservedSpeciesData!$A$2:$A$4955,$A742,ObservedSpeciesData!$D$2:$D$4955,$D742),"")</f>
        <v>12.400952498118084</v>
      </c>
      <c r="AB742" s="24">
        <f>IF(ISNUMBER(AVERAGEIFS(ObservedSpeciesData!AB$2:AB$4955,ObservedSpeciesData!$A$2:$A$4955,$A742,ObservedSpeciesData!$D$2:$D$4955,$D742)),AVERAGEIFS(ObservedSpeciesData!AB$2:AB$4955,ObservedSpeciesData!$A$2:$A$4955,$A742,ObservedSpeciesData!$D$2:$D$4955,$D742),"")</f>
        <v>1.9841523996988932E-2</v>
      </c>
      <c r="AC742" s="24">
        <f>IF(ISNUMBER(AVERAGEIFS(ObservedSpeciesData!AC$2:AC$4955,ObservedSpeciesData!$A$2:$A$4955,$A742,ObservedSpeciesData!$D$2:$D$4955,$D742)),AVERAGEIFS(ObservedSpeciesData!AC$2:AC$4955,ObservedSpeciesData!$A$2:$A$4955,$A742,ObservedSpeciesData!$D$2:$D$4955,$D742),"")</f>
        <v>1.9841523996988932E-2</v>
      </c>
      <c r="AD742" s="23">
        <f>IF(ISNUMBER(AVERAGEIFS(ObservedSpeciesData!AD$2:AD$4955,ObservedSpeciesData!$A$2:$A$4955,$A742,ObservedSpeciesData!$D$2:$D$4955,$D742)),AVERAGEIFS(ObservedSpeciesData!AD$2:AD$4955,ObservedSpeciesData!$A$2:$A$4955,$A742,ObservedSpeciesData!$D$2:$D$4955,$D742),"")</f>
        <v>12.626877263387044</v>
      </c>
      <c r="AE742" s="24">
        <f>IF(ISNUMBER(AVERAGEIFS(ObservedSpeciesData!AE$2:AE$4955,ObservedSpeciesData!$A$2:$A$4955,$A742,ObservedSpeciesData!$D$2:$D$4955,$D742)),AVERAGEIFS(ObservedSpeciesData!AE$2:AE$4955,ObservedSpeciesData!$A$2:$A$4955,$A742,ObservedSpeciesData!$D$2:$D$4955,$D742),"")</f>
        <v>19.45207413713225</v>
      </c>
      <c r="AF742" s="23"/>
      <c r="AG742" s="24"/>
      <c r="AH742" s="23">
        <f>IF(ISNUMBER(AVERAGEIFS(ObservedSpeciesData!AH$2:AH$4955,ObservedSpeciesData!$A$2:$A$4955,$A742,ObservedSpeciesData!$D$2:$D$4955,$D742)),AVERAGEIFS(ObservedSpeciesData!AH$2:AH$4955,ObservedSpeciesData!$A$2:$A$4955,$A742,ObservedSpeciesData!$D$2:$D$4955,$D742),"")</f>
        <v>2.5562500000000004</v>
      </c>
      <c r="AI742" s="23">
        <f>IF(ISNUMBER(AVERAGEIFS(ObservedSpeciesData!AI$2:AI$4955,ObservedSpeciesData!$A$2:$A$4955,$A742,ObservedSpeciesData!$C$2:$C$4955,$C742,ObservedSpeciesData!$D$2:$D$4955,$D742)),AVERAGEIFS(ObservedSpeciesData!AI$2:AI$4955,ObservedSpeciesData!$A$2:$A$4955,$A742,ObservedSpeciesData!$C$2:$C$4955,$C742,ObservedSpeciesData!$D$2:$D$4955,$D742),"")</f>
        <v>3.0165000000000006</v>
      </c>
      <c r="AJ742" s="2">
        <f>COUNTIFS(ObservedSpeciesData!$A$2:$A$828,$A742,ObservedSpeciesData!$D$2:$D$828,$D742)</f>
        <v>0</v>
      </c>
      <c r="AK742" s="2">
        <f t="shared" si="11"/>
        <v>15</v>
      </c>
    </row>
    <row r="743" spans="1:37" x14ac:dyDescent="0.25">
      <c r="A743" s="14" t="s">
        <v>101</v>
      </c>
      <c r="B743" t="s">
        <v>98</v>
      </c>
      <c r="C743" t="s">
        <v>97</v>
      </c>
      <c r="D743" s="13">
        <v>42314</v>
      </c>
      <c r="E743">
        <v>1</v>
      </c>
      <c r="F743">
        <v>200</v>
      </c>
      <c r="G743" s="2" t="s">
        <v>87</v>
      </c>
      <c r="H743" s="2" t="s">
        <v>11</v>
      </c>
      <c r="I743">
        <v>3</v>
      </c>
      <c r="J743" s="2" t="s">
        <v>77</v>
      </c>
      <c r="K743" s="2">
        <f>IF(ISNUMBER(AVERAGEIFS(ObservedSpeciesData!K$2:K$4955,ObservedSpeciesData!$A$2:$A$4955,$A743,ObservedSpeciesData!$D$2:$D$4955,$D743)),AVERAGEIFS(ObservedSpeciesData!K$2:K$4955,ObservedSpeciesData!$A$2:$A$4955,$A743,ObservedSpeciesData!$D$2:$D$4955,$D743),"")</f>
        <v>180</v>
      </c>
      <c r="L743" s="26" t="str">
        <f>IF(ISNUMBER(AVERAGEIFS(ObservedSpeciesData!L$2:L$4955,ObservedSpeciesData!$A$2:$A$4955,$A743,ObservedSpeciesData!$D$2:$D$4955,$D743)),AVERAGEIFS(ObservedSpeciesData!L$2:L$4955,ObservedSpeciesData!$A$2:$A$4955,$A743,ObservedSpeciesData!$D$2:$D$4955,$D743),"")</f>
        <v/>
      </c>
      <c r="M743" s="23" t="str">
        <f>IF(ISNUMBER(AVERAGEIFS(ObservedSpeciesData!M$2:M$4955,ObservedSpeciesData!$A$2:$A$4955,$A743,ObservedSpeciesData!$D$2:$D$4955,$D743)),AVERAGEIFS(ObservedSpeciesData!M$2:M$4955,ObservedSpeciesData!$A$2:$A$4955,$A743,ObservedSpeciesData!$D$2:$D$4955,$D743),"")</f>
        <v/>
      </c>
      <c r="N743" s="23">
        <f>IF(ISNUMBER(AVERAGEIFS(ObservedSpeciesData!N$2:N$4955,ObservedSpeciesData!$A$2:$A$4955,$A743,ObservedSpeciesData!$D$2:$D$4955,$D743)),AVERAGEIFS(ObservedSpeciesData!N$2:N$4955,ObservedSpeciesData!$A$2:$A$4955,$A743,ObservedSpeciesData!$D$2:$D$4955,$D743),"")</f>
        <v>1050.6736349028008</v>
      </c>
      <c r="O743" s="23">
        <f>IF(ISNUMBER(AVERAGEIFS(ObservedSpeciesData!O$2:O$4955,ObservedSpeciesData!$A$2:$A$4955,$A743,ObservedSpeciesData!$D$2:$D$4955,$D743)),AVERAGEIFS(ObservedSpeciesData!O$2:O$4955,ObservedSpeciesData!$A$2:$A$4955,$A743,ObservedSpeciesData!$D$2:$D$4955,$D743),"")</f>
        <v>105.0673634902801</v>
      </c>
      <c r="P743" s="23">
        <f>IF(ISNUMBER(AVERAGEIFS(ObservedSpeciesData!P$2:P$4955,ObservedSpeciesData!$A$2:$A$4955,$A743,ObservedSpeciesData!$C$2:$C$4955,$C743,ObservedSpeciesData!$D$2:$D$4955,$D743)),AVERAGEIFS(ObservedSpeciesData!P$2:P$4955,ObservedSpeciesData!$A$2:$A$4955,$A743,ObservedSpeciesData!$C$2:$C$4955,$C743,ObservedSpeciesData!$D$2:$D$4955,$D743),"")</f>
        <v>224.87902448727837</v>
      </c>
      <c r="Q743" s="23"/>
      <c r="R743" s="25" t="str">
        <f>IF(ISNUMBER(AVERAGEIFS(ObservedSpeciesData!R$2:R$4955,ObservedSpeciesData!$A$2:$A$4955,$A743,ObservedSpeciesData!$D$2:$D$4955,$D743)),AVERAGEIFS(ObservedSpeciesData!R$2:R$4955,ObservedSpeciesData!$A$2:$A$4955,$A743,ObservedSpeciesData!$D$2:$D$4955,$D743),"")</f>
        <v/>
      </c>
      <c r="S743" s="25" t="str">
        <f>IF(ISNUMBER(AVERAGEIFS(ObservedSpeciesData!S$2:S$4955,ObservedSpeciesData!$A$2:$A$4955,$A743,ObservedSpeciesData!$D$2:$D$4955,$D743)),AVERAGEIFS(ObservedSpeciesData!S$2:S$4955,ObservedSpeciesData!$A$2:$A$4955,$A743,ObservedSpeciesData!$D$2:$D$4955,$D743),"")</f>
        <v/>
      </c>
      <c r="T743" s="23" t="str">
        <f>IF(ISNUMBER(AVERAGEIFS(ObservedSpeciesData!T$2:T$4955,ObservedSpeciesData!$A$2:$A$4955,$A743,ObservedSpeciesData!$D$2:$D$4955,$D743)),AVERAGEIFS(ObservedSpeciesData!T$2:T$4955,ObservedSpeciesData!$A$2:$A$4955,$A743,ObservedSpeciesData!$D$2:$D$4955,$D743),"")</f>
        <v/>
      </c>
      <c r="U743" s="24" t="str">
        <f>IF(ISNUMBER(AVERAGEIFS(ObservedSpeciesData!U$2:U$4955,ObservedSpeciesData!$A$2:$A$4955,$A743,ObservedSpeciesData!$C$2:$C$4955,$C743,ObservedSpeciesData!$D$2:$D$4955,$D743)),AVERAGEIFS(ObservedSpeciesData!U$2:U$4955,ObservedSpeciesData!$A$2:$A$4955,$A743,ObservedSpeciesData!$C$2:$C$4955,$C743,ObservedSpeciesData!$D$2:$D$4955,$D743),"")</f>
        <v/>
      </c>
      <c r="V743" s="23">
        <f>IF(ISNUMBER(AVERAGEIFS(ObservedSpeciesData!V$2:V$4955,ObservedSpeciesData!$A$2:$A$4955,$A743,ObservedSpeciesData!$D$2:$D$4955,$D743)),AVERAGEIFS(ObservedSpeciesData!V$2:V$4955,ObservedSpeciesData!$A$2:$A$4955,$A743,ObservedSpeciesData!$D$2:$D$4955,$D743),"")</f>
        <v>22.436915914217629</v>
      </c>
      <c r="W743" s="23">
        <f>IF(ISNUMBER(AVERAGEIFS(ObservedSpeciesData!W$2:W$4955,ObservedSpeciesData!$A$2:$A$4955,$A743,ObservedSpeciesData!$D$2:$D$4955,$D743)),AVERAGEIFS(ObservedSpeciesData!W$2:W$4955,ObservedSpeciesData!$A$2:$A$4955,$A743,ObservedSpeciesData!$D$2:$D$4955,$D743),"")</f>
        <v>32.507854739824928</v>
      </c>
      <c r="X743" s="23">
        <f>IF(ISNUMBER(AVERAGEIFS(ObservedSpeciesData!X$2:X$4955,ObservedSpeciesData!$A$2:$A$4955,$A743,ObservedSpeciesData!$D$2:$D$4955,$D743)),AVERAGEIFS(ObservedSpeciesData!X$2:X$4955,ObservedSpeciesData!$A$2:$A$4955,$A743,ObservedSpeciesData!$D$2:$D$4955,$D743),"")</f>
        <v>79.294220765431731</v>
      </c>
      <c r="Y743" s="23">
        <f>IF(ISNUMBER(AVERAGEIFS(ObservedSpeciesData!Y$2:Y$4955,ObservedSpeciesData!$A$2:$A$4955,$A743,ObservedSpeciesData!$D$2:$D$4955,$D743)),AVERAGEIFS(ObservedSpeciesData!Y$2:Y$4955,ObservedSpeciesData!$A$2:$A$4955,$A743,ObservedSpeciesData!$D$2:$D$4955,$D743),"")</f>
        <v>40.724650621414185</v>
      </c>
      <c r="Z743" s="23">
        <f>IF(ISNUMBER(AVERAGEIFS(ObservedSpeciesData!Z$2:Z$4955,ObservedSpeciesData!$A$2:$A$4955,$A743,ObservedSpeciesData!$D$2:$D$4955,$D743)),AVERAGEIFS(ObservedSpeciesData!Z$2:Z$4955,ObservedSpeciesData!$A$2:$A$4955,$A743,ObservedSpeciesData!$D$2:$D$4955,$D743),"")</f>
        <v>92.785805861155183</v>
      </c>
      <c r="AA743" s="23">
        <f>IF(ISNUMBER(AVERAGEIFS(ObservedSpeciesData!AA$2:AA$4955,ObservedSpeciesData!$A$2:$A$4955,$A743,ObservedSpeciesData!$D$2:$D$4955,$D743)),AVERAGEIFS(ObservedSpeciesData!AA$2:AA$4955,ObservedSpeciesData!$A$2:$A$4955,$A743,ObservedSpeciesData!$D$2:$D$4955,$D743),"")</f>
        <v>12.088537494341534</v>
      </c>
      <c r="AB743" s="24">
        <f>IF(ISNUMBER(AVERAGEIFS(ObservedSpeciesData!AB$2:AB$4955,ObservedSpeciesData!$A$2:$A$4955,$A743,ObservedSpeciesData!$D$2:$D$4955,$D743)),AVERAGEIFS(ObservedSpeciesData!AB$2:AB$4955,ObservedSpeciesData!$A$2:$A$4955,$A743,ObservedSpeciesData!$D$2:$D$4955,$D743),"")</f>
        <v>1.9341659990946451E-2</v>
      </c>
      <c r="AC743" s="24">
        <f>IF(ISNUMBER(AVERAGEIFS(ObservedSpeciesData!AC$2:AC$4955,ObservedSpeciesData!$A$2:$A$4955,$A743,ObservedSpeciesData!$D$2:$D$4955,$D743)),AVERAGEIFS(ObservedSpeciesData!AC$2:AC$4955,ObservedSpeciesData!$A$2:$A$4955,$A743,ObservedSpeciesData!$D$2:$D$4955,$D743),"")</f>
        <v>1.9341659990946451E-2</v>
      </c>
      <c r="AD743" s="23">
        <f>IF(ISNUMBER(AVERAGEIFS(ObservedSpeciesData!AD$2:AD$4955,ObservedSpeciesData!$A$2:$A$4955,$A743,ObservedSpeciesData!$D$2:$D$4955,$D743)),AVERAGEIFS(ObservedSpeciesData!AD$2:AD$4955,ObservedSpeciesData!$A$2:$A$4955,$A743,ObservedSpeciesData!$D$2:$D$4955,$D743),"")</f>
        <v>12.687075322469076</v>
      </c>
      <c r="AE743" s="24">
        <f>IF(ISNUMBER(AVERAGEIFS(ObservedSpeciesData!AE$2:AE$4955,ObservedSpeciesData!$A$2:$A$4955,$A743,ObservedSpeciesData!$D$2:$D$4955,$D743)),AVERAGEIFS(ObservedSpeciesData!AE$2:AE$4955,ObservedSpeciesData!$A$2:$A$4955,$A743,ObservedSpeciesData!$D$2:$D$4955,$D743),"")</f>
        <v>19.303767017698508</v>
      </c>
      <c r="AF743" s="23"/>
      <c r="AG743" s="24"/>
      <c r="AH743" s="23">
        <f>IF(ISNUMBER(AVERAGEIFS(ObservedSpeciesData!AH$2:AH$4955,ObservedSpeciesData!$A$2:$A$4955,$A743,ObservedSpeciesData!$D$2:$D$4955,$D743)),AVERAGEIFS(ObservedSpeciesData!AH$2:AH$4955,ObservedSpeciesData!$A$2:$A$4955,$A743,ObservedSpeciesData!$D$2:$D$4955,$D743),"")</f>
        <v>2.010875</v>
      </c>
      <c r="AI743" s="23">
        <f>IF(ISNUMBER(AVERAGEIFS(ObservedSpeciesData!AI$2:AI$4955,ObservedSpeciesData!$A$2:$A$4955,$A743,ObservedSpeciesData!$C$2:$C$4955,$C743,ObservedSpeciesData!$D$2:$D$4955,$D743)),AVERAGEIFS(ObservedSpeciesData!AI$2:AI$4955,ObservedSpeciesData!$A$2:$A$4955,$A743,ObservedSpeciesData!$C$2:$C$4955,$C743,ObservedSpeciesData!$D$2:$D$4955,$D743),"")</f>
        <v>4.9565000000000001</v>
      </c>
      <c r="AJ743" s="2">
        <f>COUNTIFS(ObservedSpeciesData!$A$2:$A$828,$A743,ObservedSpeciesData!$D$2:$D$828,$D743)</f>
        <v>0</v>
      </c>
      <c r="AK743" s="2">
        <f t="shared" si="11"/>
        <v>15</v>
      </c>
    </row>
    <row r="744" spans="1:37" x14ac:dyDescent="0.25">
      <c r="A744" s="14" t="s">
        <v>100</v>
      </c>
      <c r="B744" t="s">
        <v>98</v>
      </c>
      <c r="C744" t="s">
        <v>97</v>
      </c>
      <c r="D744" s="13">
        <v>42314</v>
      </c>
      <c r="E744">
        <v>1</v>
      </c>
      <c r="F744">
        <v>350</v>
      </c>
      <c r="G744" s="2" t="s">
        <v>87</v>
      </c>
      <c r="H744" s="2" t="s">
        <v>11</v>
      </c>
      <c r="I744">
        <v>3</v>
      </c>
      <c r="J744" s="2" t="s">
        <v>77</v>
      </c>
      <c r="K744" s="2">
        <f>IF(ISNUMBER(AVERAGEIFS(ObservedSpeciesData!K$2:K$4955,ObservedSpeciesData!$A$2:$A$4955,$A744,ObservedSpeciesData!$D$2:$D$4955,$D744)),AVERAGEIFS(ObservedSpeciesData!K$2:K$4955,ObservedSpeciesData!$A$2:$A$4955,$A744,ObservedSpeciesData!$D$2:$D$4955,$D744),"")</f>
        <v>350</v>
      </c>
      <c r="L744" s="26" t="str">
        <f>IF(ISNUMBER(AVERAGEIFS(ObservedSpeciesData!L$2:L$4955,ObservedSpeciesData!$A$2:$A$4955,$A744,ObservedSpeciesData!$D$2:$D$4955,$D744)),AVERAGEIFS(ObservedSpeciesData!L$2:L$4955,ObservedSpeciesData!$A$2:$A$4955,$A744,ObservedSpeciesData!$D$2:$D$4955,$D744),"")</f>
        <v/>
      </c>
      <c r="M744" s="23" t="str">
        <f>IF(ISNUMBER(AVERAGEIFS(ObservedSpeciesData!M$2:M$4955,ObservedSpeciesData!$A$2:$A$4955,$A744,ObservedSpeciesData!$D$2:$D$4955,$D744)),AVERAGEIFS(ObservedSpeciesData!M$2:M$4955,ObservedSpeciesData!$A$2:$A$4955,$A744,ObservedSpeciesData!$D$2:$D$4955,$D744),"")</f>
        <v/>
      </c>
      <c r="N744" s="23">
        <f>IF(ISNUMBER(AVERAGEIFS(ObservedSpeciesData!N$2:N$4955,ObservedSpeciesData!$A$2:$A$4955,$A744,ObservedSpeciesData!$D$2:$D$4955,$D744)),AVERAGEIFS(ObservedSpeciesData!N$2:N$4955,ObservedSpeciesData!$A$2:$A$4955,$A744,ObservedSpeciesData!$D$2:$D$4955,$D744),"")</f>
        <v>1627.2367530393747</v>
      </c>
      <c r="O744" s="23">
        <f>IF(ISNUMBER(AVERAGEIFS(ObservedSpeciesData!O$2:O$4955,ObservedSpeciesData!$A$2:$A$4955,$A744,ObservedSpeciesData!$D$2:$D$4955,$D744)),AVERAGEIFS(ObservedSpeciesData!O$2:O$4955,ObservedSpeciesData!$A$2:$A$4955,$A744,ObservedSpeciesData!$D$2:$D$4955,$D744),"")</f>
        <v>162.72367530393748</v>
      </c>
      <c r="P744" s="23">
        <f>IF(ISNUMBER(AVERAGEIFS(ObservedSpeciesData!P$2:P$4955,ObservedSpeciesData!$A$2:$A$4955,$A744,ObservedSpeciesData!$C$2:$C$4955,$C744,ObservedSpeciesData!$D$2:$D$4955,$D744)),AVERAGEIFS(ObservedSpeciesData!P$2:P$4955,ObservedSpeciesData!$A$2:$A$4955,$A744,ObservedSpeciesData!$C$2:$C$4955,$C744,ObservedSpeciesData!$D$2:$D$4955,$D744),"")</f>
        <v>393.66911009901804</v>
      </c>
      <c r="Q744" s="23"/>
      <c r="R744" s="25" t="str">
        <f>IF(ISNUMBER(AVERAGEIFS(ObservedSpeciesData!R$2:R$4955,ObservedSpeciesData!$A$2:$A$4955,$A744,ObservedSpeciesData!$D$2:$D$4955,$D744)),AVERAGEIFS(ObservedSpeciesData!R$2:R$4955,ObservedSpeciesData!$A$2:$A$4955,$A744,ObservedSpeciesData!$D$2:$D$4955,$D744),"")</f>
        <v/>
      </c>
      <c r="S744" s="25" t="str">
        <f>IF(ISNUMBER(AVERAGEIFS(ObservedSpeciesData!S$2:S$4955,ObservedSpeciesData!$A$2:$A$4955,$A744,ObservedSpeciesData!$D$2:$D$4955,$D744)),AVERAGEIFS(ObservedSpeciesData!S$2:S$4955,ObservedSpeciesData!$A$2:$A$4955,$A744,ObservedSpeciesData!$D$2:$D$4955,$D744),"")</f>
        <v/>
      </c>
      <c r="T744" s="23" t="str">
        <f>IF(ISNUMBER(AVERAGEIFS(ObservedSpeciesData!T$2:T$4955,ObservedSpeciesData!$A$2:$A$4955,$A744,ObservedSpeciesData!$D$2:$D$4955,$D744)),AVERAGEIFS(ObservedSpeciesData!T$2:T$4955,ObservedSpeciesData!$A$2:$A$4955,$A744,ObservedSpeciesData!$D$2:$D$4955,$D744),"")</f>
        <v/>
      </c>
      <c r="U744" s="24" t="str">
        <f>IF(ISNUMBER(AVERAGEIFS(ObservedSpeciesData!U$2:U$4955,ObservedSpeciesData!$A$2:$A$4955,$A744,ObservedSpeciesData!$C$2:$C$4955,$C744,ObservedSpeciesData!$D$2:$D$4955,$D744)),AVERAGEIFS(ObservedSpeciesData!U$2:U$4955,ObservedSpeciesData!$A$2:$A$4955,$A744,ObservedSpeciesData!$C$2:$C$4955,$C744,ObservedSpeciesData!$D$2:$D$4955,$D744),"")</f>
        <v/>
      </c>
      <c r="V744" s="23">
        <f>IF(ISNUMBER(AVERAGEIFS(ObservedSpeciesData!V$2:V$4955,ObservedSpeciesData!$A$2:$A$4955,$A744,ObservedSpeciesData!$D$2:$D$4955,$D744)),AVERAGEIFS(ObservedSpeciesData!V$2:V$4955,ObservedSpeciesData!$A$2:$A$4955,$A744,ObservedSpeciesData!$D$2:$D$4955,$D744),"")</f>
        <v>22.341496984163918</v>
      </c>
      <c r="W744" s="23">
        <f>IF(ISNUMBER(AVERAGEIFS(ObservedSpeciesData!W$2:W$4955,ObservedSpeciesData!$A$2:$A$4955,$A744,ObservedSpeciesData!$D$2:$D$4955,$D744)),AVERAGEIFS(ObservedSpeciesData!W$2:W$4955,ObservedSpeciesData!$A$2:$A$4955,$A744,ObservedSpeciesData!$D$2:$D$4955,$D744),"")</f>
        <v>32.240799347559609</v>
      </c>
      <c r="X744" s="23">
        <f>IF(ISNUMBER(AVERAGEIFS(ObservedSpeciesData!X$2:X$4955,ObservedSpeciesData!$A$2:$A$4955,$A744,ObservedSpeciesData!$D$2:$D$4955,$D744)),AVERAGEIFS(ObservedSpeciesData!X$2:X$4955,ObservedSpeciesData!$A$2:$A$4955,$A744,ObservedSpeciesData!$D$2:$D$4955,$D744),"")</f>
        <v>77.844948132832855</v>
      </c>
      <c r="Y744" s="23">
        <f>IF(ISNUMBER(AVERAGEIFS(ObservedSpeciesData!Y$2:Y$4955,ObservedSpeciesData!$A$2:$A$4955,$A744,ObservedSpeciesData!$D$2:$D$4955,$D744)),AVERAGEIFS(ObservedSpeciesData!Y$2:Y$4955,ObservedSpeciesData!$A$2:$A$4955,$A744,ObservedSpeciesData!$D$2:$D$4955,$D744),"")</f>
        <v>40.160966396331787</v>
      </c>
      <c r="Z744" s="23">
        <f>IF(ISNUMBER(AVERAGEIFS(ObservedSpeciesData!Z$2:Z$4955,ObservedSpeciesData!$A$2:$A$4955,$A744,ObservedSpeciesData!$D$2:$D$4955,$D744)),AVERAGEIFS(ObservedSpeciesData!Z$2:Z$4955,ObservedSpeciesData!$A$2:$A$4955,$A744,ObservedSpeciesData!$D$2:$D$4955,$D744),"")</f>
        <v>91.232718149820954</v>
      </c>
      <c r="AA744" s="23">
        <f>IF(ISNUMBER(AVERAGEIFS(ObservedSpeciesData!AA$2:AA$4955,ObservedSpeciesData!$A$2:$A$4955,$A744,ObservedSpeciesData!$D$2:$D$4955,$D744)),AVERAGEIFS(ObservedSpeciesData!AA$2:AA$4955,ObservedSpeciesData!$A$2:$A$4955,$A744,ObservedSpeciesData!$D$2:$D$4955,$D744),"")</f>
        <v>12.70134327809016</v>
      </c>
      <c r="AB744" s="24">
        <f>IF(ISNUMBER(AVERAGEIFS(ObservedSpeciesData!AB$2:AB$4955,ObservedSpeciesData!$A$2:$A$4955,$A744,ObservedSpeciesData!$D$2:$D$4955,$D744)),AVERAGEIFS(ObservedSpeciesData!AB$2:AB$4955,ObservedSpeciesData!$A$2:$A$4955,$A744,ObservedSpeciesData!$D$2:$D$4955,$D744),"")</f>
        <v>2.032214924494425E-2</v>
      </c>
      <c r="AC744" s="24">
        <f>IF(ISNUMBER(AVERAGEIFS(ObservedSpeciesData!AC$2:AC$4955,ObservedSpeciesData!$A$2:$A$4955,$A744,ObservedSpeciesData!$D$2:$D$4955,$D744)),AVERAGEIFS(ObservedSpeciesData!AC$2:AC$4955,ObservedSpeciesData!$A$2:$A$4955,$A744,ObservedSpeciesData!$D$2:$D$4955,$D744),"")</f>
        <v>2.032214924494425E-2</v>
      </c>
      <c r="AD744" s="23">
        <f>IF(ISNUMBER(AVERAGEIFS(ObservedSpeciesData!AD$2:AD$4955,ObservedSpeciesData!$A$2:$A$4955,$A744,ObservedSpeciesData!$D$2:$D$4955,$D744)),AVERAGEIFS(ObservedSpeciesData!AD$2:AD$4955,ObservedSpeciesData!$A$2:$A$4955,$A744,ObservedSpeciesData!$D$2:$D$4955,$D744),"")</f>
        <v>12.455191701253256</v>
      </c>
      <c r="AE744" s="24">
        <f>IF(ISNUMBER(AVERAGEIFS(ObservedSpeciesData!AE$2:AE$4955,ObservedSpeciesData!$A$2:$A$4955,$A744,ObservedSpeciesData!$D$2:$D$4955,$D744)),AVERAGEIFS(ObservedSpeciesData!AE$2:AE$4955,ObservedSpeciesData!$A$2:$A$4955,$A744,ObservedSpeciesData!$D$2:$D$4955,$D744),"")</f>
        <v>16.488682932888629</v>
      </c>
      <c r="AF744" s="23"/>
      <c r="AG744" s="24"/>
      <c r="AH744" s="23">
        <f>IF(ISNUMBER(AVERAGEIFS(ObservedSpeciesData!AH$2:AH$4955,ObservedSpeciesData!$A$2:$A$4955,$A744,ObservedSpeciesData!$D$2:$D$4955,$D744)),AVERAGEIFS(ObservedSpeciesData!AH$2:AH$4955,ObservedSpeciesData!$A$2:$A$4955,$A744,ObservedSpeciesData!$D$2:$D$4955,$D744),"")</f>
        <v>3.3191249999999997</v>
      </c>
      <c r="AI744" s="23">
        <f>IF(ISNUMBER(AVERAGEIFS(ObservedSpeciesData!AI$2:AI$4955,ObservedSpeciesData!$A$2:$A$4955,$A744,ObservedSpeciesData!$C$2:$C$4955,$C744,ObservedSpeciesData!$D$2:$D$4955,$D744)),AVERAGEIFS(ObservedSpeciesData!AI$2:AI$4955,ObservedSpeciesData!$A$2:$A$4955,$A744,ObservedSpeciesData!$C$2:$C$4955,$C744,ObservedSpeciesData!$D$2:$D$4955,$D744),"")</f>
        <v>9.7962500000000006</v>
      </c>
      <c r="AJ744" s="2">
        <f>COUNTIFS(ObservedSpeciesData!$A$2:$A$828,$A744,ObservedSpeciesData!$D$2:$D$828,$D744)</f>
        <v>0</v>
      </c>
      <c r="AK744" s="2">
        <f t="shared" si="11"/>
        <v>15</v>
      </c>
    </row>
    <row r="745" spans="1:37" x14ac:dyDescent="0.25">
      <c r="A745" s="14" t="s">
        <v>99</v>
      </c>
      <c r="B745" t="s">
        <v>98</v>
      </c>
      <c r="C745" t="s">
        <v>97</v>
      </c>
      <c r="D745" s="13">
        <v>42314</v>
      </c>
      <c r="E745">
        <v>1</v>
      </c>
      <c r="F745">
        <v>500</v>
      </c>
      <c r="G745" s="2" t="s">
        <v>87</v>
      </c>
      <c r="H745" s="2" t="s">
        <v>11</v>
      </c>
      <c r="I745">
        <v>3</v>
      </c>
      <c r="J745" s="2" t="s">
        <v>77</v>
      </c>
      <c r="K745" s="2">
        <f>IF(ISNUMBER(AVERAGEIFS(ObservedSpeciesData!K$2:K$4955,ObservedSpeciesData!$A$2:$A$4955,$A745,ObservedSpeciesData!$D$2:$D$4955,$D745)),AVERAGEIFS(ObservedSpeciesData!K$2:K$4955,ObservedSpeciesData!$A$2:$A$4955,$A745,ObservedSpeciesData!$D$2:$D$4955,$D745),"")</f>
        <v>450</v>
      </c>
      <c r="L745" s="26" t="str">
        <f>IF(ISNUMBER(AVERAGEIFS(ObservedSpeciesData!L$2:L$4955,ObservedSpeciesData!$A$2:$A$4955,$A745,ObservedSpeciesData!$D$2:$D$4955,$D745)),AVERAGEIFS(ObservedSpeciesData!L$2:L$4955,ObservedSpeciesData!$A$2:$A$4955,$A745,ObservedSpeciesData!$D$2:$D$4955,$D745),"")</f>
        <v/>
      </c>
      <c r="M745" s="23" t="str">
        <f>IF(ISNUMBER(AVERAGEIFS(ObservedSpeciesData!M$2:M$4955,ObservedSpeciesData!$A$2:$A$4955,$A745,ObservedSpeciesData!$D$2:$D$4955,$D745)),AVERAGEIFS(ObservedSpeciesData!M$2:M$4955,ObservedSpeciesData!$A$2:$A$4955,$A745,ObservedSpeciesData!$D$2:$D$4955,$D745),"")</f>
        <v/>
      </c>
      <c r="N745" s="23">
        <f>IF(ISNUMBER(AVERAGEIFS(ObservedSpeciesData!N$2:N$4955,ObservedSpeciesData!$A$2:$A$4955,$A745,ObservedSpeciesData!$D$2:$D$4955,$D745)),AVERAGEIFS(ObservedSpeciesData!N$2:N$4955,ObservedSpeciesData!$A$2:$A$4955,$A745,ObservedSpeciesData!$D$2:$D$4955,$D745),"")</f>
        <v>2198.5670147569972</v>
      </c>
      <c r="O745" s="23">
        <f>IF(ISNUMBER(AVERAGEIFS(ObservedSpeciesData!O$2:O$4955,ObservedSpeciesData!$A$2:$A$4955,$A745,ObservedSpeciesData!$D$2:$D$4955,$D745)),AVERAGEIFS(ObservedSpeciesData!O$2:O$4955,ObservedSpeciesData!$A$2:$A$4955,$A745,ObservedSpeciesData!$D$2:$D$4955,$D745),"")</f>
        <v>219.85670147569974</v>
      </c>
      <c r="P745" s="23">
        <f>IF(ISNUMBER(AVERAGEIFS(ObservedSpeciesData!P$2:P$4955,ObservedSpeciesData!$A$2:$A$4955,$A745,ObservedSpeciesData!$C$2:$C$4955,$C745,ObservedSpeciesData!$D$2:$D$4955,$D745)),AVERAGEIFS(ObservedSpeciesData!P$2:P$4955,ObservedSpeciesData!$A$2:$A$4955,$A745,ObservedSpeciesData!$C$2:$C$4955,$C745,ObservedSpeciesData!$D$2:$D$4955,$D745),"")</f>
        <v>421.13281515700891</v>
      </c>
      <c r="Q745" s="23"/>
      <c r="R745" s="25" t="str">
        <f>IF(ISNUMBER(AVERAGEIFS(ObservedSpeciesData!R$2:R$4955,ObservedSpeciesData!$A$2:$A$4955,$A745,ObservedSpeciesData!$D$2:$D$4955,$D745)),AVERAGEIFS(ObservedSpeciesData!R$2:R$4955,ObservedSpeciesData!$A$2:$A$4955,$A745,ObservedSpeciesData!$D$2:$D$4955,$D745),"")</f>
        <v/>
      </c>
      <c r="S745" s="25" t="str">
        <f>IF(ISNUMBER(AVERAGEIFS(ObservedSpeciesData!S$2:S$4955,ObservedSpeciesData!$A$2:$A$4955,$A745,ObservedSpeciesData!$D$2:$D$4955,$D745)),AVERAGEIFS(ObservedSpeciesData!S$2:S$4955,ObservedSpeciesData!$A$2:$A$4955,$A745,ObservedSpeciesData!$D$2:$D$4955,$D745),"")</f>
        <v/>
      </c>
      <c r="T745" s="23" t="str">
        <f>IF(ISNUMBER(AVERAGEIFS(ObservedSpeciesData!T$2:T$4955,ObservedSpeciesData!$A$2:$A$4955,$A745,ObservedSpeciesData!$D$2:$D$4955,$D745)),AVERAGEIFS(ObservedSpeciesData!T$2:T$4955,ObservedSpeciesData!$A$2:$A$4955,$A745,ObservedSpeciesData!$D$2:$D$4955,$D745),"")</f>
        <v/>
      </c>
      <c r="U745" s="24" t="str">
        <f>IF(ISNUMBER(AVERAGEIFS(ObservedSpeciesData!U$2:U$4955,ObservedSpeciesData!$A$2:$A$4955,$A745,ObservedSpeciesData!$C$2:$C$4955,$C745,ObservedSpeciesData!$D$2:$D$4955,$D745)),AVERAGEIFS(ObservedSpeciesData!U$2:U$4955,ObservedSpeciesData!$A$2:$A$4955,$A745,ObservedSpeciesData!$C$2:$C$4955,$C745,ObservedSpeciesData!$D$2:$D$4955,$D745),"")</f>
        <v/>
      </c>
      <c r="V745" s="23">
        <f>IF(ISNUMBER(AVERAGEIFS(ObservedSpeciesData!V$2:V$4955,ObservedSpeciesData!$A$2:$A$4955,$A745,ObservedSpeciesData!$D$2:$D$4955,$D745)),AVERAGEIFS(ObservedSpeciesData!V$2:V$4955,ObservedSpeciesData!$A$2:$A$4955,$A745,ObservedSpeciesData!$D$2:$D$4955,$D745),"")</f>
        <v>22.885213295618691</v>
      </c>
      <c r="W745" s="23">
        <f>IF(ISNUMBER(AVERAGEIFS(ObservedSpeciesData!W$2:W$4955,ObservedSpeciesData!$A$2:$A$4955,$A745,ObservedSpeciesData!$D$2:$D$4955,$D745)),AVERAGEIFS(ObservedSpeciesData!W$2:W$4955,ObservedSpeciesData!$A$2:$A$4955,$A745,ObservedSpeciesData!$D$2:$D$4955,$D745),"")</f>
        <v>28.533739725748696</v>
      </c>
      <c r="X745" s="23">
        <f>IF(ISNUMBER(AVERAGEIFS(ObservedSpeciesData!X$2:X$4955,ObservedSpeciesData!$A$2:$A$4955,$A745,ObservedSpeciesData!$D$2:$D$4955,$D745)),AVERAGEIFS(ObservedSpeciesData!X$2:X$4955,ObservedSpeciesData!$A$2:$A$4955,$A745,ObservedSpeciesData!$D$2:$D$4955,$D745),"")</f>
        <v>78.555363496144622</v>
      </c>
      <c r="Y745" s="23">
        <f>IF(ISNUMBER(AVERAGEIFS(ObservedSpeciesData!Y$2:Y$4955,ObservedSpeciesData!$A$2:$A$4955,$A745,ObservedSpeciesData!$D$2:$D$4955,$D745)),AVERAGEIFS(ObservedSpeciesData!Y$2:Y$4955,ObservedSpeciesData!$A$2:$A$4955,$A745,ObservedSpeciesData!$D$2:$D$4955,$D745),"")</f>
        <v>41.148680925369263</v>
      </c>
      <c r="Z745" s="23">
        <f>IF(ISNUMBER(AVERAGEIFS(ObservedSpeciesData!Z$2:Z$4955,ObservedSpeciesData!$A$2:$A$4955,$A745,ObservedSpeciesData!$D$2:$D$4955,$D745)),AVERAGEIFS(ObservedSpeciesData!Z$2:Z$4955,ObservedSpeciesData!$A$2:$A$4955,$A745,ObservedSpeciesData!$D$2:$D$4955,$D745),"")</f>
        <v>91.779684702555329</v>
      </c>
      <c r="AA745" s="23">
        <f>IF(ISNUMBER(AVERAGEIFS(ObservedSpeciesData!AA$2:AA$4955,ObservedSpeciesData!$A$2:$A$4955,$A745,ObservedSpeciesData!$D$2:$D$4955,$D745)),AVERAGEIFS(ObservedSpeciesData!AA$2:AA$4955,ObservedSpeciesData!$A$2:$A$4955,$A745,ObservedSpeciesData!$D$2:$D$4955,$D745),"")</f>
        <v>14.250750402609508</v>
      </c>
      <c r="AB745" s="24">
        <f>IF(ISNUMBER(AVERAGEIFS(ObservedSpeciesData!AB$2:AB$4955,ObservedSpeciesData!$A$2:$A$4955,$A745,ObservedSpeciesData!$D$2:$D$4955,$D745)),AVERAGEIFS(ObservedSpeciesData!AB$2:AB$4955,ObservedSpeciesData!$A$2:$A$4955,$A745,ObservedSpeciesData!$D$2:$D$4955,$D745),"")</f>
        <v>2.2801200644175214E-2</v>
      </c>
      <c r="AC745" s="24">
        <f>IF(ISNUMBER(AVERAGEIFS(ObservedSpeciesData!AC$2:AC$4955,ObservedSpeciesData!$A$2:$A$4955,$A745,ObservedSpeciesData!$D$2:$D$4955,$D745)),AVERAGEIFS(ObservedSpeciesData!AC$2:AC$4955,ObservedSpeciesData!$A$2:$A$4955,$A745,ObservedSpeciesData!$D$2:$D$4955,$D745),"")</f>
        <v>2.2801200644175214E-2</v>
      </c>
      <c r="AD745" s="23">
        <f>IF(ISNUMBER(AVERAGEIFS(ObservedSpeciesData!AD$2:AD$4955,ObservedSpeciesData!$A$2:$A$4955,$A745,ObservedSpeciesData!$D$2:$D$4955,$D745)),AVERAGEIFS(ObservedSpeciesData!AD$2:AD$4955,ObservedSpeciesData!$A$2:$A$4955,$A745,ObservedSpeciesData!$D$2:$D$4955,$D745),"")</f>
        <v>12.568858159383138</v>
      </c>
      <c r="AE745" s="24">
        <f>IF(ISNUMBER(AVERAGEIFS(ObservedSpeciesData!AE$2:AE$4955,ObservedSpeciesData!$A$2:$A$4955,$A745,ObservedSpeciesData!$D$2:$D$4955,$D745)),AVERAGEIFS(ObservedSpeciesData!AE$2:AE$4955,ObservedSpeciesData!$A$2:$A$4955,$A745,ObservedSpeciesData!$D$2:$D$4955,$D745),"")</f>
        <v>17.206389186915082</v>
      </c>
      <c r="AF745" s="23"/>
      <c r="AG745" s="24"/>
      <c r="AH745" s="23">
        <f>IF(ISNUMBER(AVERAGEIFS(ObservedSpeciesData!AH$2:AH$4955,ObservedSpeciesData!$A$2:$A$4955,$A745,ObservedSpeciesData!$D$2:$D$4955,$D745)),AVERAGEIFS(ObservedSpeciesData!AH$2:AH$4955,ObservedSpeciesData!$A$2:$A$4955,$A745,ObservedSpeciesData!$D$2:$D$4955,$D745),"")</f>
        <v>4.9936250000000006</v>
      </c>
      <c r="AI745" s="23">
        <f>IF(ISNUMBER(AVERAGEIFS(ObservedSpeciesData!AI$2:AI$4955,ObservedSpeciesData!$A$2:$A$4955,$A745,ObservedSpeciesData!$C$2:$C$4955,$C745,ObservedSpeciesData!$D$2:$D$4955,$D745)),AVERAGEIFS(ObservedSpeciesData!AI$2:AI$4955,ObservedSpeciesData!$A$2:$A$4955,$A745,ObservedSpeciesData!$C$2:$C$4955,$C745,ObservedSpeciesData!$D$2:$D$4955,$D745),"")</f>
        <v>11.4595</v>
      </c>
      <c r="AJ745" s="2">
        <f>COUNTIFS(ObservedSpeciesData!$A$2:$A$828,$A745,ObservedSpeciesData!$D$2:$D$828,$D745)</f>
        <v>0</v>
      </c>
      <c r="AK745" s="2">
        <f t="shared" si="11"/>
        <v>15</v>
      </c>
    </row>
    <row r="746" spans="1:37" x14ac:dyDescent="0.25">
      <c r="A746" s="14" t="s">
        <v>104</v>
      </c>
      <c r="B746" t="s">
        <v>98</v>
      </c>
      <c r="C746" t="s">
        <v>97</v>
      </c>
      <c r="D746" s="13">
        <v>42345</v>
      </c>
      <c r="E746">
        <v>1</v>
      </c>
      <c r="F746">
        <v>0</v>
      </c>
      <c r="G746" s="2" t="s">
        <v>87</v>
      </c>
      <c r="H746" s="2" t="s">
        <v>11</v>
      </c>
      <c r="I746">
        <v>4</v>
      </c>
      <c r="J746" s="2" t="s">
        <v>77</v>
      </c>
      <c r="K746" s="2">
        <f>IF(ISNUMBER(AVERAGEIFS(ObservedSpeciesData!K$2:K$4955,ObservedSpeciesData!$A$2:$A$4955,$A746,ObservedSpeciesData!$D$2:$D$4955,$D746)),AVERAGEIFS(ObservedSpeciesData!K$2:K$4955,ObservedSpeciesData!$A$2:$A$4955,$A746,ObservedSpeciesData!$D$2:$D$4955,$D746),"")</f>
        <v>0</v>
      </c>
      <c r="L746" s="26" t="str">
        <f>IF(ISNUMBER(AVERAGEIFS(ObservedSpeciesData!L$2:L$4955,ObservedSpeciesData!$A$2:$A$4955,$A746,ObservedSpeciesData!$D$2:$D$4955,$D746)),AVERAGEIFS(ObservedSpeciesData!L$2:L$4955,ObservedSpeciesData!$A$2:$A$4955,$A746,ObservedSpeciesData!$D$2:$D$4955,$D746),"")</f>
        <v/>
      </c>
      <c r="M746" s="23" t="str">
        <f>IF(ISNUMBER(AVERAGEIFS(ObservedSpeciesData!M$2:M$4955,ObservedSpeciesData!$A$2:$A$4955,$A746,ObservedSpeciesData!$D$2:$D$4955,$D746)),AVERAGEIFS(ObservedSpeciesData!M$2:M$4955,ObservedSpeciesData!$A$2:$A$4955,$A746,ObservedSpeciesData!$D$2:$D$4955,$D746),"")</f>
        <v/>
      </c>
      <c r="N746" s="23">
        <f>IF(ISNUMBER(AVERAGEIFS(ObservedSpeciesData!N$2:N$4955,ObservedSpeciesData!$A$2:$A$4955,$A746,ObservedSpeciesData!$D$2:$D$4955,$D746)),AVERAGEIFS(ObservedSpeciesData!N$2:N$4955,ObservedSpeciesData!$A$2:$A$4955,$A746,ObservedSpeciesData!$D$2:$D$4955,$D746),"")</f>
        <v>720.23182354839298</v>
      </c>
      <c r="O746" s="23">
        <f>IF(ISNUMBER(AVERAGEIFS(ObservedSpeciesData!O$2:O$4955,ObservedSpeciesData!$A$2:$A$4955,$A746,ObservedSpeciesData!$D$2:$D$4955,$D746)),AVERAGEIFS(ObservedSpeciesData!O$2:O$4955,ObservedSpeciesData!$A$2:$A$4955,$A746,ObservedSpeciesData!$D$2:$D$4955,$D746),"")</f>
        <v>72.023182354839292</v>
      </c>
      <c r="P746" s="23">
        <f>IF(ISNUMBER(AVERAGEIFS(ObservedSpeciesData!P$2:P$4955,ObservedSpeciesData!$A$2:$A$4955,$A746,ObservedSpeciesData!$C$2:$C$4955,$C746,ObservedSpeciesData!$D$2:$D$4955,$D746)),AVERAGEIFS(ObservedSpeciesData!P$2:P$4955,ObservedSpeciesData!$A$2:$A$4955,$A746,ObservedSpeciesData!$C$2:$C$4955,$C746,ObservedSpeciesData!$D$2:$D$4955,$D746),"")</f>
        <v>198.20294363984357</v>
      </c>
      <c r="Q746" s="23"/>
      <c r="R746" s="25" t="str">
        <f>IF(ISNUMBER(AVERAGEIFS(ObservedSpeciesData!R$2:R$4955,ObservedSpeciesData!$A$2:$A$4955,$A746,ObservedSpeciesData!$D$2:$D$4955,$D746)),AVERAGEIFS(ObservedSpeciesData!R$2:R$4955,ObservedSpeciesData!$A$2:$A$4955,$A746,ObservedSpeciesData!$D$2:$D$4955,$D746),"")</f>
        <v/>
      </c>
      <c r="S746" s="25" t="str">
        <f>IF(ISNUMBER(AVERAGEIFS(ObservedSpeciesData!S$2:S$4955,ObservedSpeciesData!$A$2:$A$4955,$A746,ObservedSpeciesData!$D$2:$D$4955,$D746)),AVERAGEIFS(ObservedSpeciesData!S$2:S$4955,ObservedSpeciesData!$A$2:$A$4955,$A746,ObservedSpeciesData!$D$2:$D$4955,$D746),"")</f>
        <v/>
      </c>
      <c r="T746" s="23" t="str">
        <f>IF(ISNUMBER(AVERAGEIFS(ObservedSpeciesData!T$2:T$4955,ObservedSpeciesData!$A$2:$A$4955,$A746,ObservedSpeciesData!$D$2:$D$4955,$D746)),AVERAGEIFS(ObservedSpeciesData!T$2:T$4955,ObservedSpeciesData!$A$2:$A$4955,$A746,ObservedSpeciesData!$D$2:$D$4955,$D746),"")</f>
        <v/>
      </c>
      <c r="U746" s="24" t="str">
        <f>IF(ISNUMBER(AVERAGEIFS(ObservedSpeciesData!U$2:U$4955,ObservedSpeciesData!$A$2:$A$4955,$A746,ObservedSpeciesData!$C$2:$C$4955,$C746,ObservedSpeciesData!$D$2:$D$4955,$D746)),AVERAGEIFS(ObservedSpeciesData!U$2:U$4955,ObservedSpeciesData!$A$2:$A$4955,$A746,ObservedSpeciesData!$C$2:$C$4955,$C746,ObservedSpeciesData!$D$2:$D$4955,$D746),"")</f>
        <v/>
      </c>
      <c r="V746" s="23">
        <f>IF(ISNUMBER(AVERAGEIFS(ObservedSpeciesData!V$2:V$4955,ObservedSpeciesData!$A$2:$A$4955,$A746,ObservedSpeciesData!$D$2:$D$4955,$D746)),AVERAGEIFS(ObservedSpeciesData!V$2:V$4955,ObservedSpeciesData!$A$2:$A$4955,$A746,ObservedSpeciesData!$D$2:$D$4955,$D746),"")</f>
        <v>25.641178011894226</v>
      </c>
      <c r="W746" s="23">
        <f>IF(ISNUMBER(AVERAGEIFS(ObservedSpeciesData!W$2:W$4955,ObservedSpeciesData!$A$2:$A$4955,$A746,ObservedSpeciesData!$D$2:$D$4955,$D746)),AVERAGEIFS(ObservedSpeciesData!W$2:W$4955,ObservedSpeciesData!$A$2:$A$4955,$A746,ObservedSpeciesData!$D$2:$D$4955,$D746),"")</f>
        <v>29.760439157485962</v>
      </c>
      <c r="X746" s="23">
        <f>IF(ISNUMBER(AVERAGEIFS(ObservedSpeciesData!X$2:X$4955,ObservedSpeciesData!$A$2:$A$4955,$A746,ObservedSpeciesData!$D$2:$D$4955,$D746)),AVERAGEIFS(ObservedSpeciesData!X$2:X$4955,ObservedSpeciesData!$A$2:$A$4955,$A746,ObservedSpeciesData!$D$2:$D$4955,$D746),"")</f>
        <v>74.054608821868896</v>
      </c>
      <c r="Y746" s="23">
        <f>IF(ISNUMBER(AVERAGEIFS(ObservedSpeciesData!Y$2:Y$4955,ObservedSpeciesData!$A$2:$A$4955,$A746,ObservedSpeciesData!$D$2:$D$4955,$D746)),AVERAGEIFS(ObservedSpeciesData!Y$2:Y$4955,ObservedSpeciesData!$A$2:$A$4955,$A746,ObservedSpeciesData!$D$2:$D$4955,$D746),"")</f>
        <v>44.990967988967896</v>
      </c>
      <c r="Z746" s="23">
        <f>IF(ISNUMBER(AVERAGEIFS(ObservedSpeciesData!Z$2:Z$4955,ObservedSpeciesData!$A$2:$A$4955,$A746,ObservedSpeciesData!$D$2:$D$4955,$D746)),AVERAGEIFS(ObservedSpeciesData!Z$2:Z$4955,ObservedSpeciesData!$A$2:$A$4955,$A746,ObservedSpeciesData!$D$2:$D$4955,$D746),"")</f>
        <v>92.227463245391846</v>
      </c>
      <c r="AA746" s="23">
        <f>IF(ISNUMBER(AVERAGEIFS(ObservedSpeciesData!AA$2:AA$4955,ObservedSpeciesData!$A$2:$A$4955,$A746,ObservedSpeciesData!$D$2:$D$4955,$D746)),AVERAGEIFS(ObservedSpeciesData!AA$2:AA$4955,ObservedSpeciesData!$A$2:$A$4955,$A746,ObservedSpeciesData!$D$2:$D$4955,$D746),"")</f>
        <v>9.8494350910186768</v>
      </c>
      <c r="AB746" s="24">
        <f>IF(ISNUMBER(AVERAGEIFS(ObservedSpeciesData!AB$2:AB$4955,ObservedSpeciesData!$A$2:$A$4955,$A746,ObservedSpeciesData!$D$2:$D$4955,$D746)),AVERAGEIFS(ObservedSpeciesData!AB$2:AB$4955,ObservedSpeciesData!$A$2:$A$4955,$A746,ObservedSpeciesData!$D$2:$D$4955,$D746),"")</f>
        <v>1.575909614562988E-2</v>
      </c>
      <c r="AC746" s="24">
        <f>IF(ISNUMBER(AVERAGEIFS(ObservedSpeciesData!AC$2:AC$4955,ObservedSpeciesData!$A$2:$A$4955,$A746,ObservedSpeciesData!$D$2:$D$4955,$D746)),AVERAGEIFS(ObservedSpeciesData!AC$2:AC$4955,ObservedSpeciesData!$A$2:$A$4955,$A746,ObservedSpeciesData!$D$2:$D$4955,$D746),"")</f>
        <v>1.575909614562988E-2</v>
      </c>
      <c r="AD746" s="23">
        <f>IF(ISNUMBER(AVERAGEIFS(ObservedSpeciesData!AD$2:AD$4955,ObservedSpeciesData!$A$2:$A$4955,$A746,ObservedSpeciesData!$D$2:$D$4955,$D746)),AVERAGEIFS(ObservedSpeciesData!AD$2:AD$4955,ObservedSpeciesData!$A$2:$A$4955,$A746,ObservedSpeciesData!$D$2:$D$4955,$D746),"")</f>
        <v>11.848737411499023</v>
      </c>
      <c r="AE746" s="24">
        <f>IF(ISNUMBER(AVERAGEIFS(ObservedSpeciesData!AE$2:AE$4955,ObservedSpeciesData!$A$2:$A$4955,$A746,ObservedSpeciesData!$D$2:$D$4955,$D746)),AVERAGEIFS(ObservedSpeciesData!AE$2:AE$4955,ObservedSpeciesData!$A$2:$A$4955,$A746,ObservedSpeciesData!$D$2:$D$4955,$D746),"")</f>
        <v>22.996703047106969</v>
      </c>
      <c r="AF746" s="23"/>
      <c r="AG746" s="24"/>
      <c r="AH746" s="23">
        <f>IF(ISNUMBER(AVERAGEIFS(ObservedSpeciesData!AH$2:AH$4955,ObservedSpeciesData!$A$2:$A$4955,$A746,ObservedSpeciesData!$D$2:$D$4955,$D746)),AVERAGEIFS(ObservedSpeciesData!AH$2:AH$4955,ObservedSpeciesData!$A$2:$A$4955,$A746,ObservedSpeciesData!$D$2:$D$4955,$D746),"")</f>
        <v>1.1435000000000002</v>
      </c>
      <c r="AI746" s="23">
        <f>IF(ISNUMBER(AVERAGEIFS(ObservedSpeciesData!AI$2:AI$4955,ObservedSpeciesData!$A$2:$A$4955,$A746,ObservedSpeciesData!$C$2:$C$4955,$C746,ObservedSpeciesData!$D$2:$D$4955,$D746)),AVERAGEIFS(ObservedSpeciesData!AI$2:AI$4955,ObservedSpeciesData!$A$2:$A$4955,$A746,ObservedSpeciesData!$C$2:$C$4955,$C746,ObservedSpeciesData!$D$2:$D$4955,$D746),"")</f>
        <v>3.8617499999999998</v>
      </c>
      <c r="AJ746" s="2">
        <f>COUNTIFS(ObservedSpeciesData!$A$2:$A$828,$A746,ObservedSpeciesData!$D$2:$D$828,$D746)</f>
        <v>0</v>
      </c>
      <c r="AK746" s="2">
        <f t="shared" si="11"/>
        <v>15</v>
      </c>
    </row>
    <row r="747" spans="1:37" x14ac:dyDescent="0.25">
      <c r="A747" s="14" t="s">
        <v>103</v>
      </c>
      <c r="B747" t="s">
        <v>98</v>
      </c>
      <c r="C747" t="s">
        <v>97</v>
      </c>
      <c r="D747" s="13">
        <v>42345</v>
      </c>
      <c r="E747">
        <v>1</v>
      </c>
      <c r="F747">
        <v>50</v>
      </c>
      <c r="G747" s="2" t="s">
        <v>87</v>
      </c>
      <c r="H747" s="2" t="s">
        <v>11</v>
      </c>
      <c r="I747">
        <v>4</v>
      </c>
      <c r="J747" s="2" t="s">
        <v>77</v>
      </c>
      <c r="K747" s="2">
        <f>IF(ISNUMBER(AVERAGEIFS(ObservedSpeciesData!K$2:K$4955,ObservedSpeciesData!$A$2:$A$4955,$A747,ObservedSpeciesData!$D$2:$D$4955,$D747)),AVERAGEIFS(ObservedSpeciesData!K$2:K$4955,ObservedSpeciesData!$A$2:$A$4955,$A747,ObservedSpeciesData!$D$2:$D$4955,$D747),"")</f>
        <v>45</v>
      </c>
      <c r="L747" s="26" t="str">
        <f>IF(ISNUMBER(AVERAGEIFS(ObservedSpeciesData!L$2:L$4955,ObservedSpeciesData!$A$2:$A$4955,$A747,ObservedSpeciesData!$D$2:$D$4955,$D747)),AVERAGEIFS(ObservedSpeciesData!L$2:L$4955,ObservedSpeciesData!$A$2:$A$4955,$A747,ObservedSpeciesData!$D$2:$D$4955,$D747),"")</f>
        <v/>
      </c>
      <c r="M747" s="23" t="str">
        <f>IF(ISNUMBER(AVERAGEIFS(ObservedSpeciesData!M$2:M$4955,ObservedSpeciesData!$A$2:$A$4955,$A747,ObservedSpeciesData!$D$2:$D$4955,$D747)),AVERAGEIFS(ObservedSpeciesData!M$2:M$4955,ObservedSpeciesData!$A$2:$A$4955,$A747,ObservedSpeciesData!$D$2:$D$4955,$D747),"")</f>
        <v/>
      </c>
      <c r="N747" s="23">
        <f>IF(ISNUMBER(AVERAGEIFS(ObservedSpeciesData!N$2:N$4955,ObservedSpeciesData!$A$2:$A$4955,$A747,ObservedSpeciesData!$D$2:$D$4955,$D747)),AVERAGEIFS(ObservedSpeciesData!N$2:N$4955,ObservedSpeciesData!$A$2:$A$4955,$A747,ObservedSpeciesData!$D$2:$D$4955,$D747),"")</f>
        <v>973.95724428738345</v>
      </c>
      <c r="O747" s="23">
        <f>IF(ISNUMBER(AVERAGEIFS(ObservedSpeciesData!O$2:O$4955,ObservedSpeciesData!$A$2:$A$4955,$A747,ObservedSpeciesData!$D$2:$D$4955,$D747)),AVERAGEIFS(ObservedSpeciesData!O$2:O$4955,ObservedSpeciesData!$A$2:$A$4955,$A747,ObservedSpeciesData!$D$2:$D$4955,$D747),"")</f>
        <v>97.395724428738347</v>
      </c>
      <c r="P747" s="23">
        <f>IF(ISNUMBER(AVERAGEIFS(ObservedSpeciesData!P$2:P$4955,ObservedSpeciesData!$A$2:$A$4955,$A747,ObservedSpeciesData!$C$2:$C$4955,$C747,ObservedSpeciesData!$D$2:$D$4955,$D747)),AVERAGEIFS(ObservedSpeciesData!P$2:P$4955,ObservedSpeciesData!$A$2:$A$4955,$A747,ObservedSpeciesData!$C$2:$C$4955,$C747,ObservedSpeciesData!$D$2:$D$4955,$D747),"")</f>
        <v>222.19652051162916</v>
      </c>
      <c r="Q747" s="23"/>
      <c r="R747" s="25" t="str">
        <f>IF(ISNUMBER(AVERAGEIFS(ObservedSpeciesData!R$2:R$4955,ObservedSpeciesData!$A$2:$A$4955,$A747,ObservedSpeciesData!$D$2:$D$4955,$D747)),AVERAGEIFS(ObservedSpeciesData!R$2:R$4955,ObservedSpeciesData!$A$2:$A$4955,$A747,ObservedSpeciesData!$D$2:$D$4955,$D747),"")</f>
        <v/>
      </c>
      <c r="S747" s="25" t="str">
        <f>IF(ISNUMBER(AVERAGEIFS(ObservedSpeciesData!S$2:S$4955,ObservedSpeciesData!$A$2:$A$4955,$A747,ObservedSpeciesData!$D$2:$D$4955,$D747)),AVERAGEIFS(ObservedSpeciesData!S$2:S$4955,ObservedSpeciesData!$A$2:$A$4955,$A747,ObservedSpeciesData!$D$2:$D$4955,$D747),"")</f>
        <v/>
      </c>
      <c r="T747" s="23" t="str">
        <f>IF(ISNUMBER(AVERAGEIFS(ObservedSpeciesData!T$2:T$4955,ObservedSpeciesData!$A$2:$A$4955,$A747,ObservedSpeciesData!$D$2:$D$4955,$D747)),AVERAGEIFS(ObservedSpeciesData!T$2:T$4955,ObservedSpeciesData!$A$2:$A$4955,$A747,ObservedSpeciesData!$D$2:$D$4955,$D747),"")</f>
        <v/>
      </c>
      <c r="U747" s="24" t="str">
        <f>IF(ISNUMBER(AVERAGEIFS(ObservedSpeciesData!U$2:U$4955,ObservedSpeciesData!$A$2:$A$4955,$A747,ObservedSpeciesData!$C$2:$C$4955,$C747,ObservedSpeciesData!$D$2:$D$4955,$D747)),AVERAGEIFS(ObservedSpeciesData!U$2:U$4955,ObservedSpeciesData!$A$2:$A$4955,$A747,ObservedSpeciesData!$C$2:$C$4955,$C747,ObservedSpeciesData!$D$2:$D$4955,$D747),"")</f>
        <v/>
      </c>
      <c r="V747" s="23">
        <f>IF(ISNUMBER(AVERAGEIFS(ObservedSpeciesData!V$2:V$4955,ObservedSpeciesData!$A$2:$A$4955,$A747,ObservedSpeciesData!$D$2:$D$4955,$D747)),AVERAGEIFS(ObservedSpeciesData!V$2:V$4955,ObservedSpeciesData!$A$2:$A$4955,$A747,ObservedSpeciesData!$D$2:$D$4955,$D747),"")</f>
        <v>24.352774977684021</v>
      </c>
      <c r="W747" s="23">
        <f>IF(ISNUMBER(AVERAGEIFS(ObservedSpeciesData!W$2:W$4955,ObservedSpeciesData!$A$2:$A$4955,$A747,ObservedSpeciesData!$D$2:$D$4955,$D747)),AVERAGEIFS(ObservedSpeciesData!W$2:W$4955,ObservedSpeciesData!$A$2:$A$4955,$A747,ObservedSpeciesData!$D$2:$D$4955,$D747),"")</f>
        <v>31.634371638298035</v>
      </c>
      <c r="X747" s="23">
        <f>IF(ISNUMBER(AVERAGEIFS(ObservedSpeciesData!X$2:X$4955,ObservedSpeciesData!$A$2:$A$4955,$A747,ObservedSpeciesData!$D$2:$D$4955,$D747)),AVERAGEIFS(ObservedSpeciesData!X$2:X$4955,ObservedSpeciesData!$A$2:$A$4955,$A747,ObservedSpeciesData!$D$2:$D$4955,$D747),"")</f>
        <v>75.966217041015625</v>
      </c>
      <c r="Y747" s="23">
        <f>IF(ISNUMBER(AVERAGEIFS(ObservedSpeciesData!Y$2:Y$4955,ObservedSpeciesData!$A$2:$A$4955,$A747,ObservedSpeciesData!$D$2:$D$4955,$D747)),AVERAGEIFS(ObservedSpeciesData!Y$2:Y$4955,ObservedSpeciesData!$A$2:$A$4955,$A747,ObservedSpeciesData!$D$2:$D$4955,$D747),"")</f>
        <v>42.976290941238403</v>
      </c>
      <c r="Z747" s="23">
        <f>IF(ISNUMBER(AVERAGEIFS(ObservedSpeciesData!Z$2:Z$4955,ObservedSpeciesData!$A$2:$A$4955,$A747,ObservedSpeciesData!$D$2:$D$4955,$D747)),AVERAGEIFS(ObservedSpeciesData!Z$2:Z$4955,ObservedSpeciesData!$A$2:$A$4955,$A747,ObservedSpeciesData!$D$2:$D$4955,$D747),"")</f>
        <v>92.315577030181885</v>
      </c>
      <c r="AA747" s="23">
        <f>IF(ISNUMBER(AVERAGEIFS(ObservedSpeciesData!AA$2:AA$4955,ObservedSpeciesData!$A$2:$A$4955,$A747,ObservedSpeciesData!$D$2:$D$4955,$D747)),AVERAGEIFS(ObservedSpeciesData!AA$2:AA$4955,ObservedSpeciesData!$A$2:$A$4955,$A747,ObservedSpeciesData!$D$2:$D$4955,$D747),"")</f>
        <v>9.7154664993286133</v>
      </c>
      <c r="AB747" s="24">
        <f>IF(ISNUMBER(AVERAGEIFS(ObservedSpeciesData!AB$2:AB$4955,ObservedSpeciesData!$A$2:$A$4955,$A747,ObservedSpeciesData!$D$2:$D$4955,$D747)),AVERAGEIFS(ObservedSpeciesData!AB$2:AB$4955,ObservedSpeciesData!$A$2:$A$4955,$A747,ObservedSpeciesData!$D$2:$D$4955,$D747),"")</f>
        <v>1.5544746398925783E-2</v>
      </c>
      <c r="AC747" s="24">
        <f>IF(ISNUMBER(AVERAGEIFS(ObservedSpeciesData!AC$2:AC$4955,ObservedSpeciesData!$A$2:$A$4955,$A747,ObservedSpeciesData!$D$2:$D$4955,$D747)),AVERAGEIFS(ObservedSpeciesData!AC$2:AC$4955,ObservedSpeciesData!$A$2:$A$4955,$A747,ObservedSpeciesData!$D$2:$D$4955,$D747),"")</f>
        <v>1.5544746398925783E-2</v>
      </c>
      <c r="AD747" s="23">
        <f>IF(ISNUMBER(AVERAGEIFS(ObservedSpeciesData!AD$2:AD$4955,ObservedSpeciesData!$A$2:$A$4955,$A747,ObservedSpeciesData!$D$2:$D$4955,$D747)),AVERAGEIFS(ObservedSpeciesData!AD$2:AD$4955,ObservedSpeciesData!$A$2:$A$4955,$A747,ObservedSpeciesData!$D$2:$D$4955,$D747),"")</f>
        <v>12.1545947265625</v>
      </c>
      <c r="AE747" s="24">
        <f>IF(ISNUMBER(AVERAGEIFS(ObservedSpeciesData!AE$2:AE$4955,ObservedSpeciesData!$A$2:$A$4955,$A747,ObservedSpeciesData!$D$2:$D$4955,$D747)),AVERAGEIFS(ObservedSpeciesData!AE$2:AE$4955,ObservedSpeciesData!$A$2:$A$4955,$A747,ObservedSpeciesData!$D$2:$D$4955,$D747),"")</f>
        <v>23.158509855117536</v>
      </c>
      <c r="AF747" s="23"/>
      <c r="AG747" s="24"/>
      <c r="AH747" s="23">
        <f>IF(ISNUMBER(AVERAGEIFS(ObservedSpeciesData!AH$2:AH$4955,ObservedSpeciesData!$A$2:$A$4955,$A747,ObservedSpeciesData!$D$2:$D$4955,$D747)),AVERAGEIFS(ObservedSpeciesData!AH$2:AH$4955,ObservedSpeciesData!$A$2:$A$4955,$A747,ObservedSpeciesData!$D$2:$D$4955,$D747),"")</f>
        <v>1.505625</v>
      </c>
      <c r="AI747" s="23">
        <f>IF(ISNUMBER(AVERAGEIFS(ObservedSpeciesData!AI$2:AI$4955,ObservedSpeciesData!$A$2:$A$4955,$A747,ObservedSpeciesData!$C$2:$C$4955,$C747,ObservedSpeciesData!$D$2:$D$4955,$D747)),AVERAGEIFS(ObservedSpeciesData!AI$2:AI$4955,ObservedSpeciesData!$A$2:$A$4955,$A747,ObservedSpeciesData!$C$2:$C$4955,$C747,ObservedSpeciesData!$D$2:$D$4955,$D747),"")</f>
        <v>4.1042500000000004</v>
      </c>
      <c r="AJ747" s="2">
        <f>COUNTIFS(ObservedSpeciesData!$A$2:$A$828,$A747,ObservedSpeciesData!$D$2:$D$828,$D747)</f>
        <v>0</v>
      </c>
      <c r="AK747" s="2">
        <f t="shared" si="11"/>
        <v>15</v>
      </c>
    </row>
    <row r="748" spans="1:37" x14ac:dyDescent="0.25">
      <c r="A748" s="14" t="s">
        <v>102</v>
      </c>
      <c r="B748" t="s">
        <v>98</v>
      </c>
      <c r="C748" t="s">
        <v>97</v>
      </c>
      <c r="D748" s="13">
        <v>42345</v>
      </c>
      <c r="E748">
        <v>1</v>
      </c>
      <c r="F748">
        <v>100</v>
      </c>
      <c r="G748" s="2" t="s">
        <v>87</v>
      </c>
      <c r="H748" s="2" t="s">
        <v>11</v>
      </c>
      <c r="I748">
        <v>4</v>
      </c>
      <c r="J748" s="2" t="s">
        <v>77</v>
      </c>
      <c r="K748" s="2">
        <f>IF(ISNUMBER(AVERAGEIFS(ObservedSpeciesData!K$2:K$4955,ObservedSpeciesData!$A$2:$A$4955,$A748,ObservedSpeciesData!$D$2:$D$4955,$D748)),AVERAGEIFS(ObservedSpeciesData!K$2:K$4955,ObservedSpeciesData!$A$2:$A$4955,$A748,ObservedSpeciesData!$D$2:$D$4955,$D748),"")</f>
        <v>90</v>
      </c>
      <c r="L748" s="26" t="str">
        <f>IF(ISNUMBER(AVERAGEIFS(ObservedSpeciesData!L$2:L$4955,ObservedSpeciesData!$A$2:$A$4955,$A748,ObservedSpeciesData!$D$2:$D$4955,$D748)),AVERAGEIFS(ObservedSpeciesData!L$2:L$4955,ObservedSpeciesData!$A$2:$A$4955,$A748,ObservedSpeciesData!$D$2:$D$4955,$D748),"")</f>
        <v/>
      </c>
      <c r="M748" s="23" t="str">
        <f>IF(ISNUMBER(AVERAGEIFS(ObservedSpeciesData!M$2:M$4955,ObservedSpeciesData!$A$2:$A$4955,$A748,ObservedSpeciesData!$D$2:$D$4955,$D748)),AVERAGEIFS(ObservedSpeciesData!M$2:M$4955,ObservedSpeciesData!$A$2:$A$4955,$A748,ObservedSpeciesData!$D$2:$D$4955,$D748),"")</f>
        <v/>
      </c>
      <c r="N748" s="23">
        <f>IF(ISNUMBER(AVERAGEIFS(ObservedSpeciesData!N$2:N$4955,ObservedSpeciesData!$A$2:$A$4955,$A748,ObservedSpeciesData!$D$2:$D$4955,$D748)),AVERAGEIFS(ObservedSpeciesData!N$2:N$4955,ObservedSpeciesData!$A$2:$A$4955,$A748,ObservedSpeciesData!$D$2:$D$4955,$D748),"")</f>
        <v>953.71823117022802</v>
      </c>
      <c r="O748" s="23">
        <f>IF(ISNUMBER(AVERAGEIFS(ObservedSpeciesData!O$2:O$4955,ObservedSpeciesData!$A$2:$A$4955,$A748,ObservedSpeciesData!$D$2:$D$4955,$D748)),AVERAGEIFS(ObservedSpeciesData!O$2:O$4955,ObservedSpeciesData!$A$2:$A$4955,$A748,ObservedSpeciesData!$D$2:$D$4955,$D748),"")</f>
        <v>95.371823117022799</v>
      </c>
      <c r="P748" s="23">
        <f>IF(ISNUMBER(AVERAGEIFS(ObservedSpeciesData!P$2:P$4955,ObservedSpeciesData!$A$2:$A$4955,$A748,ObservedSpeciesData!$C$2:$C$4955,$C748,ObservedSpeciesData!$D$2:$D$4955,$D748)),AVERAGEIFS(ObservedSpeciesData!P$2:P$4955,ObservedSpeciesData!$A$2:$A$4955,$A748,ObservedSpeciesData!$C$2:$C$4955,$C748,ObservedSpeciesData!$D$2:$D$4955,$D748),"")</f>
        <v>245.34879338172766</v>
      </c>
      <c r="Q748" s="23"/>
      <c r="R748" s="25" t="str">
        <f>IF(ISNUMBER(AVERAGEIFS(ObservedSpeciesData!R$2:R$4955,ObservedSpeciesData!$A$2:$A$4955,$A748,ObservedSpeciesData!$D$2:$D$4955,$D748)),AVERAGEIFS(ObservedSpeciesData!R$2:R$4955,ObservedSpeciesData!$A$2:$A$4955,$A748,ObservedSpeciesData!$D$2:$D$4955,$D748),"")</f>
        <v/>
      </c>
      <c r="S748" s="25" t="str">
        <f>IF(ISNUMBER(AVERAGEIFS(ObservedSpeciesData!S$2:S$4955,ObservedSpeciesData!$A$2:$A$4955,$A748,ObservedSpeciesData!$D$2:$D$4955,$D748)),AVERAGEIFS(ObservedSpeciesData!S$2:S$4955,ObservedSpeciesData!$A$2:$A$4955,$A748,ObservedSpeciesData!$D$2:$D$4955,$D748),"")</f>
        <v/>
      </c>
      <c r="T748" s="23" t="str">
        <f>IF(ISNUMBER(AVERAGEIFS(ObservedSpeciesData!T$2:T$4955,ObservedSpeciesData!$A$2:$A$4955,$A748,ObservedSpeciesData!$D$2:$D$4955,$D748)),AVERAGEIFS(ObservedSpeciesData!T$2:T$4955,ObservedSpeciesData!$A$2:$A$4955,$A748,ObservedSpeciesData!$D$2:$D$4955,$D748),"")</f>
        <v/>
      </c>
      <c r="U748" s="24" t="str">
        <f>IF(ISNUMBER(AVERAGEIFS(ObservedSpeciesData!U$2:U$4955,ObservedSpeciesData!$A$2:$A$4955,$A748,ObservedSpeciesData!$C$2:$C$4955,$C748,ObservedSpeciesData!$D$2:$D$4955,$D748)),AVERAGEIFS(ObservedSpeciesData!U$2:U$4955,ObservedSpeciesData!$A$2:$A$4955,$A748,ObservedSpeciesData!$C$2:$C$4955,$C748,ObservedSpeciesData!$D$2:$D$4955,$D748),"")</f>
        <v/>
      </c>
      <c r="V748" s="23">
        <f>IF(ISNUMBER(AVERAGEIFS(ObservedSpeciesData!V$2:V$4955,ObservedSpeciesData!$A$2:$A$4955,$A748,ObservedSpeciesData!$D$2:$D$4955,$D748)),AVERAGEIFS(ObservedSpeciesData!V$2:V$4955,ObservedSpeciesData!$A$2:$A$4955,$A748,ObservedSpeciesData!$D$2:$D$4955,$D748),"")</f>
        <v>24.250167012214661</v>
      </c>
      <c r="W748" s="23">
        <f>IF(ISNUMBER(AVERAGEIFS(ObservedSpeciesData!W$2:W$4955,ObservedSpeciesData!$A$2:$A$4955,$A748,ObservedSpeciesData!$D$2:$D$4955,$D748)),AVERAGEIFS(ObservedSpeciesData!W$2:W$4955,ObservedSpeciesData!$A$2:$A$4955,$A748,ObservedSpeciesData!$D$2:$D$4955,$D748),"")</f>
        <v>33.492538928985596</v>
      </c>
      <c r="X748" s="23">
        <f>IF(ISNUMBER(AVERAGEIFS(ObservedSpeciesData!X$2:X$4955,ObservedSpeciesData!$A$2:$A$4955,$A748,ObservedSpeciesData!$D$2:$D$4955,$D748)),AVERAGEIFS(ObservedSpeciesData!X$2:X$4955,ObservedSpeciesData!$A$2:$A$4955,$A748,ObservedSpeciesData!$D$2:$D$4955,$D748),"")</f>
        <v>76.401382446289063</v>
      </c>
      <c r="Y748" s="23">
        <f>IF(ISNUMBER(AVERAGEIFS(ObservedSpeciesData!Y$2:Y$4955,ObservedSpeciesData!$A$2:$A$4955,$A748,ObservedSpeciesData!$D$2:$D$4955,$D748)),AVERAGEIFS(ObservedSpeciesData!Y$2:Y$4955,ObservedSpeciesData!$A$2:$A$4955,$A748,ObservedSpeciesData!$D$2:$D$4955,$D748),"")</f>
        <v>43.003632068634033</v>
      </c>
      <c r="Z748" s="23">
        <f>IF(ISNUMBER(AVERAGEIFS(ObservedSpeciesData!Z$2:Z$4955,ObservedSpeciesData!$A$2:$A$4955,$A748,ObservedSpeciesData!$D$2:$D$4955,$D748)),AVERAGEIFS(ObservedSpeciesData!Z$2:Z$4955,ObservedSpeciesData!$A$2:$A$4955,$A748,ObservedSpeciesData!$D$2:$D$4955,$D748),"")</f>
        <v>92.511190414428711</v>
      </c>
      <c r="AA748" s="23">
        <f>IF(ISNUMBER(AVERAGEIFS(ObservedSpeciesData!AA$2:AA$4955,ObservedSpeciesData!$A$2:$A$4955,$A748,ObservedSpeciesData!$D$2:$D$4955,$D748)),AVERAGEIFS(ObservedSpeciesData!AA$2:AA$4955,ObservedSpeciesData!$A$2:$A$4955,$A748,ObservedSpeciesData!$D$2:$D$4955,$D748),"")</f>
        <v>9.3165725767612457</v>
      </c>
      <c r="AB748" s="24">
        <f>IF(ISNUMBER(AVERAGEIFS(ObservedSpeciesData!AB$2:AB$4955,ObservedSpeciesData!$A$2:$A$4955,$A748,ObservedSpeciesData!$D$2:$D$4955,$D748)),AVERAGEIFS(ObservedSpeciesData!AB$2:AB$4955,ObservedSpeciesData!$A$2:$A$4955,$A748,ObservedSpeciesData!$D$2:$D$4955,$D748),"")</f>
        <v>1.4906516122817993E-2</v>
      </c>
      <c r="AC748" s="24">
        <f>IF(ISNUMBER(AVERAGEIFS(ObservedSpeciesData!AC$2:AC$4955,ObservedSpeciesData!$A$2:$A$4955,$A748,ObservedSpeciesData!$D$2:$D$4955,$D748)),AVERAGEIFS(ObservedSpeciesData!AC$2:AC$4955,ObservedSpeciesData!$A$2:$A$4955,$A748,ObservedSpeciesData!$D$2:$D$4955,$D748),"")</f>
        <v>1.4906516122817993E-2</v>
      </c>
      <c r="AD748" s="23">
        <f>IF(ISNUMBER(AVERAGEIFS(ObservedSpeciesData!AD$2:AD$4955,ObservedSpeciesData!$A$2:$A$4955,$A748,ObservedSpeciesData!$D$2:$D$4955,$D748)),AVERAGEIFS(ObservedSpeciesData!AD$2:AD$4955,ObservedSpeciesData!$A$2:$A$4955,$A748,ObservedSpeciesData!$D$2:$D$4955,$D748),"")</f>
        <v>12.224221191406251</v>
      </c>
      <c r="AE748" s="24">
        <f>IF(ISNUMBER(AVERAGEIFS(ObservedSpeciesData!AE$2:AE$4955,ObservedSpeciesData!$A$2:$A$4955,$A748,ObservedSpeciesData!$D$2:$D$4955,$D748)),AVERAGEIFS(ObservedSpeciesData!AE$2:AE$4955,ObservedSpeciesData!$A$2:$A$4955,$A748,ObservedSpeciesData!$D$2:$D$4955,$D748),"")</f>
        <v>22.932173891043899</v>
      </c>
      <c r="AF748" s="23"/>
      <c r="AG748" s="24"/>
      <c r="AH748" s="23">
        <f>IF(ISNUMBER(AVERAGEIFS(ObservedSpeciesData!AH$2:AH$4955,ObservedSpeciesData!$A$2:$A$4955,$A748,ObservedSpeciesData!$D$2:$D$4955,$D748)),AVERAGEIFS(ObservedSpeciesData!AH$2:AH$4955,ObservedSpeciesData!$A$2:$A$4955,$A748,ObservedSpeciesData!$D$2:$D$4955,$D748),"")</f>
        <v>1.4098750000000002</v>
      </c>
      <c r="AI748" s="23">
        <f>IF(ISNUMBER(AVERAGEIFS(ObservedSpeciesData!AI$2:AI$4955,ObservedSpeciesData!$A$2:$A$4955,$A748,ObservedSpeciesData!$C$2:$C$4955,$C748,ObservedSpeciesData!$D$2:$D$4955,$D748)),AVERAGEIFS(ObservedSpeciesData!AI$2:AI$4955,ObservedSpeciesData!$A$2:$A$4955,$A748,ObservedSpeciesData!$C$2:$C$4955,$C748,ObservedSpeciesData!$D$2:$D$4955,$D748),"")</f>
        <v>4.5015000000000001</v>
      </c>
      <c r="AJ748" s="2">
        <f>COUNTIFS(ObservedSpeciesData!$A$2:$A$828,$A748,ObservedSpeciesData!$D$2:$D$828,$D748)</f>
        <v>0</v>
      </c>
      <c r="AK748" s="2">
        <f t="shared" si="11"/>
        <v>15</v>
      </c>
    </row>
    <row r="749" spans="1:37" x14ac:dyDescent="0.25">
      <c r="A749" s="14" t="s">
        <v>101</v>
      </c>
      <c r="B749" t="s">
        <v>98</v>
      </c>
      <c r="C749" t="s">
        <v>97</v>
      </c>
      <c r="D749" s="13">
        <v>42345</v>
      </c>
      <c r="E749">
        <v>1</v>
      </c>
      <c r="F749">
        <v>200</v>
      </c>
      <c r="G749" s="2" t="s">
        <v>87</v>
      </c>
      <c r="H749" s="2" t="s">
        <v>11</v>
      </c>
      <c r="I749">
        <v>4</v>
      </c>
      <c r="J749" s="2" t="s">
        <v>77</v>
      </c>
      <c r="K749" s="2">
        <f>IF(ISNUMBER(AVERAGEIFS(ObservedSpeciesData!K$2:K$4955,ObservedSpeciesData!$A$2:$A$4955,$A749,ObservedSpeciesData!$D$2:$D$4955,$D749)),AVERAGEIFS(ObservedSpeciesData!K$2:K$4955,ObservedSpeciesData!$A$2:$A$4955,$A749,ObservedSpeciesData!$D$2:$D$4955,$D749),"")</f>
        <v>180</v>
      </c>
      <c r="L749" s="26" t="str">
        <f>IF(ISNUMBER(AVERAGEIFS(ObservedSpeciesData!L$2:L$4955,ObservedSpeciesData!$A$2:$A$4955,$A749,ObservedSpeciesData!$D$2:$D$4955,$D749)),AVERAGEIFS(ObservedSpeciesData!L$2:L$4955,ObservedSpeciesData!$A$2:$A$4955,$A749,ObservedSpeciesData!$D$2:$D$4955,$D749),"")</f>
        <v/>
      </c>
      <c r="M749" s="23" t="str">
        <f>IF(ISNUMBER(AVERAGEIFS(ObservedSpeciesData!M$2:M$4955,ObservedSpeciesData!$A$2:$A$4955,$A749,ObservedSpeciesData!$D$2:$D$4955,$D749)),AVERAGEIFS(ObservedSpeciesData!M$2:M$4955,ObservedSpeciesData!$A$2:$A$4955,$A749,ObservedSpeciesData!$D$2:$D$4955,$D749),"")</f>
        <v/>
      </c>
      <c r="N749" s="23">
        <f>IF(ISNUMBER(AVERAGEIFS(ObservedSpeciesData!N$2:N$4955,ObservedSpeciesData!$A$2:$A$4955,$A749,ObservedSpeciesData!$D$2:$D$4955,$D749)),AVERAGEIFS(ObservedSpeciesData!N$2:N$4955,ObservedSpeciesData!$A$2:$A$4955,$A749,ObservedSpeciesData!$D$2:$D$4955,$D749),"")</f>
        <v>1483.2200076038348</v>
      </c>
      <c r="O749" s="23">
        <f>IF(ISNUMBER(AVERAGEIFS(ObservedSpeciesData!O$2:O$4955,ObservedSpeciesData!$A$2:$A$4955,$A749,ObservedSpeciesData!$D$2:$D$4955,$D749)),AVERAGEIFS(ObservedSpeciesData!O$2:O$4955,ObservedSpeciesData!$A$2:$A$4955,$A749,ObservedSpeciesData!$D$2:$D$4955,$D749),"")</f>
        <v>148.32200076038347</v>
      </c>
      <c r="P749" s="23">
        <f>IF(ISNUMBER(AVERAGEIFS(ObservedSpeciesData!P$2:P$4955,ObservedSpeciesData!$A$2:$A$4955,$A749,ObservedSpeciesData!$C$2:$C$4955,$C749,ObservedSpeciesData!$D$2:$D$4955,$D749)),AVERAGEIFS(ObservedSpeciesData!P$2:P$4955,ObservedSpeciesData!$A$2:$A$4955,$A749,ObservedSpeciesData!$C$2:$C$4955,$C749,ObservedSpeciesData!$D$2:$D$4955,$D749),"")</f>
        <v>373.52684633934768</v>
      </c>
      <c r="Q749" s="23"/>
      <c r="R749" s="25" t="str">
        <f>IF(ISNUMBER(AVERAGEIFS(ObservedSpeciesData!R$2:R$4955,ObservedSpeciesData!$A$2:$A$4955,$A749,ObservedSpeciesData!$D$2:$D$4955,$D749)),AVERAGEIFS(ObservedSpeciesData!R$2:R$4955,ObservedSpeciesData!$A$2:$A$4955,$A749,ObservedSpeciesData!$D$2:$D$4955,$D749),"")</f>
        <v/>
      </c>
      <c r="S749" s="25" t="str">
        <f>IF(ISNUMBER(AVERAGEIFS(ObservedSpeciesData!S$2:S$4955,ObservedSpeciesData!$A$2:$A$4955,$A749,ObservedSpeciesData!$D$2:$D$4955,$D749)),AVERAGEIFS(ObservedSpeciesData!S$2:S$4955,ObservedSpeciesData!$A$2:$A$4955,$A749,ObservedSpeciesData!$D$2:$D$4955,$D749),"")</f>
        <v/>
      </c>
      <c r="T749" s="23" t="str">
        <f>IF(ISNUMBER(AVERAGEIFS(ObservedSpeciesData!T$2:T$4955,ObservedSpeciesData!$A$2:$A$4955,$A749,ObservedSpeciesData!$D$2:$D$4955,$D749)),AVERAGEIFS(ObservedSpeciesData!T$2:T$4955,ObservedSpeciesData!$A$2:$A$4955,$A749,ObservedSpeciesData!$D$2:$D$4955,$D749),"")</f>
        <v/>
      </c>
      <c r="U749" s="24" t="str">
        <f>IF(ISNUMBER(AVERAGEIFS(ObservedSpeciesData!U$2:U$4955,ObservedSpeciesData!$A$2:$A$4955,$A749,ObservedSpeciesData!$C$2:$C$4955,$C749,ObservedSpeciesData!$D$2:$D$4955,$D749)),AVERAGEIFS(ObservedSpeciesData!U$2:U$4955,ObservedSpeciesData!$A$2:$A$4955,$A749,ObservedSpeciesData!$C$2:$C$4955,$C749,ObservedSpeciesData!$D$2:$D$4955,$D749),"")</f>
        <v/>
      </c>
      <c r="V749" s="23">
        <f>IF(ISNUMBER(AVERAGEIFS(ObservedSpeciesData!V$2:V$4955,ObservedSpeciesData!$A$2:$A$4955,$A749,ObservedSpeciesData!$D$2:$D$4955,$D749)),AVERAGEIFS(ObservedSpeciesData!V$2:V$4955,ObservedSpeciesData!$A$2:$A$4955,$A749,ObservedSpeciesData!$D$2:$D$4955,$D749),"")</f>
        <v>24.604071259498596</v>
      </c>
      <c r="W749" s="23">
        <f>IF(ISNUMBER(AVERAGEIFS(ObservedSpeciesData!W$2:W$4955,ObservedSpeciesData!$A$2:$A$4955,$A749,ObservedSpeciesData!$D$2:$D$4955,$D749)),AVERAGEIFS(ObservedSpeciesData!W$2:W$4955,ObservedSpeciesData!$A$2:$A$4955,$A749,ObservedSpeciesData!$D$2:$D$4955,$D749),"")</f>
        <v>31.25346040725708</v>
      </c>
      <c r="X749" s="23">
        <f>IF(ISNUMBER(AVERAGEIFS(ObservedSpeciesData!X$2:X$4955,ObservedSpeciesData!$A$2:$A$4955,$A749,ObservedSpeciesData!$D$2:$D$4955,$D749)),AVERAGEIFS(ObservedSpeciesData!X$2:X$4955,ObservedSpeciesData!$A$2:$A$4955,$A749,ObservedSpeciesData!$D$2:$D$4955,$D749),"")</f>
        <v>76.547271251678467</v>
      </c>
      <c r="Y749" s="23">
        <f>IF(ISNUMBER(AVERAGEIFS(ObservedSpeciesData!Y$2:Y$4955,ObservedSpeciesData!$A$2:$A$4955,$A749,ObservedSpeciesData!$D$2:$D$4955,$D749)),AVERAGEIFS(ObservedSpeciesData!Y$2:Y$4955,ObservedSpeciesData!$A$2:$A$4955,$A749,ObservedSpeciesData!$D$2:$D$4955,$D749),"")</f>
        <v>43.097260236740112</v>
      </c>
      <c r="Z749" s="23">
        <f>IF(ISNUMBER(AVERAGEIFS(ObservedSpeciesData!Z$2:Z$4955,ObservedSpeciesData!$A$2:$A$4955,$A749,ObservedSpeciesData!$D$2:$D$4955,$D749)),AVERAGEIFS(ObservedSpeciesData!Z$2:Z$4955,ObservedSpeciesData!$A$2:$A$4955,$A749,ObservedSpeciesData!$D$2:$D$4955,$D749),"")</f>
        <v>92.032261371612549</v>
      </c>
      <c r="AA749" s="23">
        <f>IF(ISNUMBER(AVERAGEIFS(ObservedSpeciesData!AA$2:AA$4955,ObservedSpeciesData!$A$2:$A$4955,$A749,ObservedSpeciesData!$D$2:$D$4955,$D749)),AVERAGEIFS(ObservedSpeciesData!AA$2:AA$4955,ObservedSpeciesData!$A$2:$A$4955,$A749,ObservedSpeciesData!$D$2:$D$4955,$D749),"")</f>
        <v>10.645458042621613</v>
      </c>
      <c r="AB749" s="24">
        <f>IF(ISNUMBER(AVERAGEIFS(ObservedSpeciesData!AB$2:AB$4955,ObservedSpeciesData!$A$2:$A$4955,$A749,ObservedSpeciesData!$D$2:$D$4955,$D749)),AVERAGEIFS(ObservedSpeciesData!AB$2:AB$4955,ObservedSpeciesData!$A$2:$A$4955,$A749,ObservedSpeciesData!$D$2:$D$4955,$D749),"")</f>
        <v>1.7032732868194581E-2</v>
      </c>
      <c r="AC749" s="24">
        <f>IF(ISNUMBER(AVERAGEIFS(ObservedSpeciesData!AC$2:AC$4955,ObservedSpeciesData!$A$2:$A$4955,$A749,ObservedSpeciesData!$D$2:$D$4955,$D749)),AVERAGEIFS(ObservedSpeciesData!AC$2:AC$4955,ObservedSpeciesData!$A$2:$A$4955,$A749,ObservedSpeciesData!$D$2:$D$4955,$D749),"")</f>
        <v>1.7032732868194581E-2</v>
      </c>
      <c r="AD749" s="23">
        <f>IF(ISNUMBER(AVERAGEIFS(ObservedSpeciesData!AD$2:AD$4955,ObservedSpeciesData!$A$2:$A$4955,$A749,ObservedSpeciesData!$D$2:$D$4955,$D749)),AVERAGEIFS(ObservedSpeciesData!AD$2:AD$4955,ObservedSpeciesData!$A$2:$A$4955,$A749,ObservedSpeciesData!$D$2:$D$4955,$D749),"")</f>
        <v>12.247563400268554</v>
      </c>
      <c r="AE749" s="24">
        <f>IF(ISNUMBER(AVERAGEIFS(ObservedSpeciesData!AE$2:AE$4955,ObservedSpeciesData!$A$2:$A$4955,$A749,ObservedSpeciesData!$D$2:$D$4955,$D749)),AVERAGEIFS(ObservedSpeciesData!AE$2:AE$4955,ObservedSpeciesData!$A$2:$A$4955,$A749,ObservedSpeciesData!$D$2:$D$4955,$D749),"")</f>
        <v>21.076736656202101</v>
      </c>
      <c r="AF749" s="23"/>
      <c r="AG749" s="24"/>
      <c r="AH749" s="23">
        <f>IF(ISNUMBER(AVERAGEIFS(ObservedSpeciesData!AH$2:AH$4955,ObservedSpeciesData!$A$2:$A$4955,$A749,ObservedSpeciesData!$D$2:$D$4955,$D749)),AVERAGEIFS(ObservedSpeciesData!AH$2:AH$4955,ObservedSpeciesData!$A$2:$A$4955,$A749,ObservedSpeciesData!$D$2:$D$4955,$D749),"")</f>
        <v>2.5292499999999998</v>
      </c>
      <c r="AI749" s="23">
        <f>IF(ISNUMBER(AVERAGEIFS(ObservedSpeciesData!AI$2:AI$4955,ObservedSpeciesData!$A$2:$A$4955,$A749,ObservedSpeciesData!$C$2:$C$4955,$C749,ObservedSpeciesData!$D$2:$D$4955,$D749)),AVERAGEIFS(ObservedSpeciesData!AI$2:AI$4955,ObservedSpeciesData!$A$2:$A$4955,$A749,ObservedSpeciesData!$C$2:$C$4955,$C749,ObservedSpeciesData!$D$2:$D$4955,$D749),"")</f>
        <v>7.3464999999999998</v>
      </c>
      <c r="AJ749" s="2">
        <f>COUNTIFS(ObservedSpeciesData!$A$2:$A$828,$A749,ObservedSpeciesData!$D$2:$D$828,$D749)</f>
        <v>0</v>
      </c>
      <c r="AK749" s="2">
        <f t="shared" si="11"/>
        <v>15</v>
      </c>
    </row>
    <row r="750" spans="1:37" x14ac:dyDescent="0.25">
      <c r="A750" s="14" t="s">
        <v>100</v>
      </c>
      <c r="B750" t="s">
        <v>98</v>
      </c>
      <c r="C750" t="s">
        <v>97</v>
      </c>
      <c r="D750" s="13">
        <v>42345</v>
      </c>
      <c r="E750">
        <v>1</v>
      </c>
      <c r="F750">
        <v>350</v>
      </c>
      <c r="G750" s="2" t="s">
        <v>87</v>
      </c>
      <c r="H750" s="2" t="s">
        <v>11</v>
      </c>
      <c r="I750">
        <v>4</v>
      </c>
      <c r="J750" s="2" t="s">
        <v>77</v>
      </c>
      <c r="K750" s="2">
        <f>IF(ISNUMBER(AVERAGEIFS(ObservedSpeciesData!K$2:K$4955,ObservedSpeciesData!$A$2:$A$4955,$A750,ObservedSpeciesData!$D$2:$D$4955,$D750)),AVERAGEIFS(ObservedSpeciesData!K$2:K$4955,ObservedSpeciesData!$A$2:$A$4955,$A750,ObservedSpeciesData!$D$2:$D$4955,$D750),"")</f>
        <v>350</v>
      </c>
      <c r="L750" s="26" t="str">
        <f>IF(ISNUMBER(AVERAGEIFS(ObservedSpeciesData!L$2:L$4955,ObservedSpeciesData!$A$2:$A$4955,$A750,ObservedSpeciesData!$D$2:$D$4955,$D750)),AVERAGEIFS(ObservedSpeciesData!L$2:L$4955,ObservedSpeciesData!$A$2:$A$4955,$A750,ObservedSpeciesData!$D$2:$D$4955,$D750),"")</f>
        <v/>
      </c>
      <c r="M750" s="23" t="str">
        <f>IF(ISNUMBER(AVERAGEIFS(ObservedSpeciesData!M$2:M$4955,ObservedSpeciesData!$A$2:$A$4955,$A750,ObservedSpeciesData!$D$2:$D$4955,$D750)),AVERAGEIFS(ObservedSpeciesData!M$2:M$4955,ObservedSpeciesData!$A$2:$A$4955,$A750,ObservedSpeciesData!$D$2:$D$4955,$D750),"")</f>
        <v/>
      </c>
      <c r="N750" s="23">
        <f>IF(ISNUMBER(AVERAGEIFS(ObservedSpeciesData!N$2:N$4955,ObservedSpeciesData!$A$2:$A$4955,$A750,ObservedSpeciesData!$D$2:$D$4955,$D750)),AVERAGEIFS(ObservedSpeciesData!N$2:N$4955,ObservedSpeciesData!$A$2:$A$4955,$A750,ObservedSpeciesData!$D$2:$D$4955,$D750),"")</f>
        <v>1842.8274551045563</v>
      </c>
      <c r="O750" s="23">
        <f>IF(ISNUMBER(AVERAGEIFS(ObservedSpeciesData!O$2:O$4955,ObservedSpeciesData!$A$2:$A$4955,$A750,ObservedSpeciesData!$D$2:$D$4955,$D750)),AVERAGEIFS(ObservedSpeciesData!O$2:O$4955,ObservedSpeciesData!$A$2:$A$4955,$A750,ObservedSpeciesData!$D$2:$D$4955,$D750),"")</f>
        <v>184.28274551045564</v>
      </c>
      <c r="P750" s="23">
        <f>IF(ISNUMBER(AVERAGEIFS(ObservedSpeciesData!P$2:P$4955,ObservedSpeciesData!$A$2:$A$4955,$A750,ObservedSpeciesData!$C$2:$C$4955,$C750,ObservedSpeciesData!$D$2:$D$4955,$D750)),AVERAGEIFS(ObservedSpeciesData!P$2:P$4955,ObservedSpeciesData!$A$2:$A$4955,$A750,ObservedSpeciesData!$C$2:$C$4955,$C750,ObservedSpeciesData!$D$2:$D$4955,$D750),"")</f>
        <v>587.60146200856866</v>
      </c>
      <c r="Q750" s="23"/>
      <c r="R750" s="25" t="str">
        <f>IF(ISNUMBER(AVERAGEIFS(ObservedSpeciesData!R$2:R$4955,ObservedSpeciesData!$A$2:$A$4955,$A750,ObservedSpeciesData!$D$2:$D$4955,$D750)),AVERAGEIFS(ObservedSpeciesData!R$2:R$4955,ObservedSpeciesData!$A$2:$A$4955,$A750,ObservedSpeciesData!$D$2:$D$4955,$D750),"")</f>
        <v/>
      </c>
      <c r="S750" s="25" t="str">
        <f>IF(ISNUMBER(AVERAGEIFS(ObservedSpeciesData!S$2:S$4955,ObservedSpeciesData!$A$2:$A$4955,$A750,ObservedSpeciesData!$D$2:$D$4955,$D750)),AVERAGEIFS(ObservedSpeciesData!S$2:S$4955,ObservedSpeciesData!$A$2:$A$4955,$A750,ObservedSpeciesData!$D$2:$D$4955,$D750),"")</f>
        <v/>
      </c>
      <c r="T750" s="23" t="str">
        <f>IF(ISNUMBER(AVERAGEIFS(ObservedSpeciesData!T$2:T$4955,ObservedSpeciesData!$A$2:$A$4955,$A750,ObservedSpeciesData!$D$2:$D$4955,$D750)),AVERAGEIFS(ObservedSpeciesData!T$2:T$4955,ObservedSpeciesData!$A$2:$A$4955,$A750,ObservedSpeciesData!$D$2:$D$4955,$D750),"")</f>
        <v/>
      </c>
      <c r="U750" s="24" t="str">
        <f>IF(ISNUMBER(AVERAGEIFS(ObservedSpeciesData!U$2:U$4955,ObservedSpeciesData!$A$2:$A$4955,$A750,ObservedSpeciesData!$C$2:$C$4955,$C750,ObservedSpeciesData!$D$2:$D$4955,$D750)),AVERAGEIFS(ObservedSpeciesData!U$2:U$4955,ObservedSpeciesData!$A$2:$A$4955,$A750,ObservedSpeciesData!$C$2:$C$4955,$C750,ObservedSpeciesData!$D$2:$D$4955,$D750),"")</f>
        <v/>
      </c>
      <c r="V750" s="23">
        <f>IF(ISNUMBER(AVERAGEIFS(ObservedSpeciesData!V$2:V$4955,ObservedSpeciesData!$A$2:$A$4955,$A750,ObservedSpeciesData!$D$2:$D$4955,$D750)),AVERAGEIFS(ObservedSpeciesData!V$2:V$4955,ObservedSpeciesData!$A$2:$A$4955,$A750,ObservedSpeciesData!$D$2:$D$4955,$D750),"")</f>
        <v>24.861179947853088</v>
      </c>
      <c r="W750" s="23">
        <f>IF(ISNUMBER(AVERAGEIFS(ObservedSpeciesData!W$2:W$4955,ObservedSpeciesData!$A$2:$A$4955,$A750,ObservedSpeciesData!$D$2:$D$4955,$D750)),AVERAGEIFS(ObservedSpeciesData!W$2:W$4955,ObservedSpeciesData!$A$2:$A$4955,$A750,ObservedSpeciesData!$D$2:$D$4955,$D750),"")</f>
        <v>26.057207703590393</v>
      </c>
      <c r="X750" s="23">
        <f>IF(ISNUMBER(AVERAGEIFS(ObservedSpeciesData!X$2:X$4955,ObservedSpeciesData!$A$2:$A$4955,$A750,ObservedSpeciesData!$D$2:$D$4955,$D750)),AVERAGEIFS(ObservedSpeciesData!X$2:X$4955,ObservedSpeciesData!$A$2:$A$4955,$A750,ObservedSpeciesData!$D$2:$D$4955,$D750),"")</f>
        <v>74.880938529968262</v>
      </c>
      <c r="Y750" s="23">
        <f>IF(ISNUMBER(AVERAGEIFS(ObservedSpeciesData!Y$2:Y$4955,ObservedSpeciesData!$A$2:$A$4955,$A750,ObservedSpeciesData!$D$2:$D$4955,$D750)),AVERAGEIFS(ObservedSpeciesData!Y$2:Y$4955,ObservedSpeciesData!$A$2:$A$4955,$A750,ObservedSpeciesData!$D$2:$D$4955,$D750),"")</f>
        <v>43.741680860519409</v>
      </c>
      <c r="Z750" s="23">
        <f>IF(ISNUMBER(AVERAGEIFS(ObservedSpeciesData!Z$2:Z$4955,ObservedSpeciesData!$A$2:$A$4955,$A750,ObservedSpeciesData!$D$2:$D$4955,$D750)),AVERAGEIFS(ObservedSpeciesData!Z$2:Z$4955,ObservedSpeciesData!$A$2:$A$4955,$A750,ObservedSpeciesData!$D$2:$D$4955,$D750),"")</f>
        <v>91.065381050109863</v>
      </c>
      <c r="AA750" s="23">
        <f>IF(ISNUMBER(AVERAGEIFS(ObservedSpeciesData!AA$2:AA$4955,ObservedSpeciesData!$A$2:$A$4955,$A750,ObservedSpeciesData!$D$2:$D$4955,$D750)),AVERAGEIFS(ObservedSpeciesData!AA$2:AA$4955,ObservedSpeciesData!$A$2:$A$4955,$A750,ObservedSpeciesData!$D$2:$D$4955,$D750),"")</f>
        <v>12.791953504085541</v>
      </c>
      <c r="AB750" s="24">
        <f>IF(ISNUMBER(AVERAGEIFS(ObservedSpeciesData!AB$2:AB$4955,ObservedSpeciesData!$A$2:$A$4955,$A750,ObservedSpeciesData!$D$2:$D$4955,$D750)),AVERAGEIFS(ObservedSpeciesData!AB$2:AB$4955,ObservedSpeciesData!$A$2:$A$4955,$A750,ObservedSpeciesData!$D$2:$D$4955,$D750),"")</f>
        <v>2.0467125606536865E-2</v>
      </c>
      <c r="AC750" s="24">
        <f>IF(ISNUMBER(AVERAGEIFS(ObservedSpeciesData!AC$2:AC$4955,ObservedSpeciesData!$A$2:$A$4955,$A750,ObservedSpeciesData!$D$2:$D$4955,$D750)),AVERAGEIFS(ObservedSpeciesData!AC$2:AC$4955,ObservedSpeciesData!$A$2:$A$4955,$A750,ObservedSpeciesData!$D$2:$D$4955,$D750),"")</f>
        <v>2.0467125606536865E-2</v>
      </c>
      <c r="AD750" s="23">
        <f>IF(ISNUMBER(AVERAGEIFS(ObservedSpeciesData!AD$2:AD$4955,ObservedSpeciesData!$A$2:$A$4955,$A750,ObservedSpeciesData!$D$2:$D$4955,$D750)),AVERAGEIFS(ObservedSpeciesData!AD$2:AD$4955,ObservedSpeciesData!$A$2:$A$4955,$A750,ObservedSpeciesData!$D$2:$D$4955,$D750),"")</f>
        <v>11.980950164794923</v>
      </c>
      <c r="AE750" s="24">
        <f>IF(ISNUMBER(AVERAGEIFS(ObservedSpeciesData!AE$2:AE$4955,ObservedSpeciesData!$A$2:$A$4955,$A750,ObservedSpeciesData!$D$2:$D$4955,$D750)),AVERAGEIFS(ObservedSpeciesData!AE$2:AE$4955,ObservedSpeciesData!$A$2:$A$4955,$A750,ObservedSpeciesData!$D$2:$D$4955,$D750),"")</f>
        <v>19.378618276982237</v>
      </c>
      <c r="AF750" s="23"/>
      <c r="AG750" s="24"/>
      <c r="AH750" s="23">
        <f>IF(ISNUMBER(AVERAGEIFS(ObservedSpeciesData!AH$2:AH$4955,ObservedSpeciesData!$A$2:$A$4955,$A750,ObservedSpeciesData!$D$2:$D$4955,$D750)),AVERAGEIFS(ObservedSpeciesData!AH$2:AH$4955,ObservedSpeciesData!$A$2:$A$4955,$A750,ObservedSpeciesData!$D$2:$D$4955,$D750),"")</f>
        <v>3.7861249999999997</v>
      </c>
      <c r="AI750" s="23">
        <f>IF(ISNUMBER(AVERAGEIFS(ObservedSpeciesData!AI$2:AI$4955,ObservedSpeciesData!$A$2:$A$4955,$A750,ObservedSpeciesData!$C$2:$C$4955,$C750,ObservedSpeciesData!$D$2:$D$4955,$D750)),AVERAGEIFS(ObservedSpeciesData!AI$2:AI$4955,ObservedSpeciesData!$A$2:$A$4955,$A750,ObservedSpeciesData!$C$2:$C$4955,$C750,ObservedSpeciesData!$D$2:$D$4955,$D750),"")</f>
        <v>13.699749999999998</v>
      </c>
      <c r="AJ750" s="2">
        <f>COUNTIFS(ObservedSpeciesData!$A$2:$A$828,$A750,ObservedSpeciesData!$D$2:$D$828,$D750)</f>
        <v>0</v>
      </c>
      <c r="AK750" s="2">
        <f t="shared" si="11"/>
        <v>15</v>
      </c>
    </row>
    <row r="751" spans="1:37" x14ac:dyDescent="0.25">
      <c r="A751" s="14" t="s">
        <v>99</v>
      </c>
      <c r="B751" t="s">
        <v>98</v>
      </c>
      <c r="C751" t="s">
        <v>97</v>
      </c>
      <c r="D751" s="13">
        <v>42345</v>
      </c>
      <c r="E751">
        <v>1</v>
      </c>
      <c r="F751">
        <v>500</v>
      </c>
      <c r="G751" s="2" t="s">
        <v>87</v>
      </c>
      <c r="H751" s="2" t="s">
        <v>11</v>
      </c>
      <c r="I751">
        <v>4</v>
      </c>
      <c r="J751" s="2" t="s">
        <v>77</v>
      </c>
      <c r="K751" s="2">
        <f>IF(ISNUMBER(AVERAGEIFS(ObservedSpeciesData!K$2:K$4955,ObservedSpeciesData!$A$2:$A$4955,$A751,ObservedSpeciesData!$D$2:$D$4955,$D751)),AVERAGEIFS(ObservedSpeciesData!K$2:K$4955,ObservedSpeciesData!$A$2:$A$4955,$A751,ObservedSpeciesData!$D$2:$D$4955,$D751),"")</f>
        <v>450</v>
      </c>
      <c r="L751" s="26" t="str">
        <f>IF(ISNUMBER(AVERAGEIFS(ObservedSpeciesData!L$2:L$4955,ObservedSpeciesData!$A$2:$A$4955,$A751,ObservedSpeciesData!$D$2:$D$4955,$D751)),AVERAGEIFS(ObservedSpeciesData!L$2:L$4955,ObservedSpeciesData!$A$2:$A$4955,$A751,ObservedSpeciesData!$D$2:$D$4955,$D751),"")</f>
        <v/>
      </c>
      <c r="M751" s="23" t="str">
        <f>IF(ISNUMBER(AVERAGEIFS(ObservedSpeciesData!M$2:M$4955,ObservedSpeciesData!$A$2:$A$4955,$A751,ObservedSpeciesData!$D$2:$D$4955,$D751)),AVERAGEIFS(ObservedSpeciesData!M$2:M$4955,ObservedSpeciesData!$A$2:$A$4955,$A751,ObservedSpeciesData!$D$2:$D$4955,$D751),"")</f>
        <v/>
      </c>
      <c r="N751" s="23">
        <f>IF(ISNUMBER(AVERAGEIFS(ObservedSpeciesData!N$2:N$4955,ObservedSpeciesData!$A$2:$A$4955,$A751,ObservedSpeciesData!$D$2:$D$4955,$D751)),AVERAGEIFS(ObservedSpeciesData!N$2:N$4955,ObservedSpeciesData!$A$2:$A$4955,$A751,ObservedSpeciesData!$D$2:$D$4955,$D751),"")</f>
        <v>2266.9714179050047</v>
      </c>
      <c r="O751" s="23">
        <f>IF(ISNUMBER(AVERAGEIFS(ObservedSpeciesData!O$2:O$4955,ObservedSpeciesData!$A$2:$A$4955,$A751,ObservedSpeciesData!$D$2:$D$4955,$D751)),AVERAGEIFS(ObservedSpeciesData!O$2:O$4955,ObservedSpeciesData!$A$2:$A$4955,$A751,ObservedSpeciesData!$D$2:$D$4955,$D751),"")</f>
        <v>226.69714179050052</v>
      </c>
      <c r="P751" s="23">
        <f>IF(ISNUMBER(AVERAGEIFS(ObservedSpeciesData!P$2:P$4955,ObservedSpeciesData!$A$2:$A$4955,$A751,ObservedSpeciesData!$C$2:$C$4955,$C751,ObservedSpeciesData!$D$2:$D$4955,$D751)),AVERAGEIFS(ObservedSpeciesData!P$2:P$4955,ObservedSpeciesData!$A$2:$A$4955,$A751,ObservedSpeciesData!$C$2:$C$4955,$C751,ObservedSpeciesData!$D$2:$D$4955,$D751),"")</f>
        <v>628.86080308166129</v>
      </c>
      <c r="Q751" s="23"/>
      <c r="R751" s="25" t="str">
        <f>IF(ISNUMBER(AVERAGEIFS(ObservedSpeciesData!R$2:R$4955,ObservedSpeciesData!$A$2:$A$4955,$A751,ObservedSpeciesData!$D$2:$D$4955,$D751)),AVERAGEIFS(ObservedSpeciesData!R$2:R$4955,ObservedSpeciesData!$A$2:$A$4955,$A751,ObservedSpeciesData!$D$2:$D$4955,$D751),"")</f>
        <v/>
      </c>
      <c r="S751" s="25" t="str">
        <f>IF(ISNUMBER(AVERAGEIFS(ObservedSpeciesData!S$2:S$4955,ObservedSpeciesData!$A$2:$A$4955,$A751,ObservedSpeciesData!$D$2:$D$4955,$D751)),AVERAGEIFS(ObservedSpeciesData!S$2:S$4955,ObservedSpeciesData!$A$2:$A$4955,$A751,ObservedSpeciesData!$D$2:$D$4955,$D751),"")</f>
        <v/>
      </c>
      <c r="T751" s="23" t="str">
        <f>IF(ISNUMBER(AVERAGEIFS(ObservedSpeciesData!T$2:T$4955,ObservedSpeciesData!$A$2:$A$4955,$A751,ObservedSpeciesData!$D$2:$D$4955,$D751)),AVERAGEIFS(ObservedSpeciesData!T$2:T$4955,ObservedSpeciesData!$A$2:$A$4955,$A751,ObservedSpeciesData!$D$2:$D$4955,$D751),"")</f>
        <v/>
      </c>
      <c r="U751" s="24" t="str">
        <f>IF(ISNUMBER(AVERAGEIFS(ObservedSpeciesData!U$2:U$4955,ObservedSpeciesData!$A$2:$A$4955,$A751,ObservedSpeciesData!$C$2:$C$4955,$C751,ObservedSpeciesData!$D$2:$D$4955,$D751)),AVERAGEIFS(ObservedSpeciesData!U$2:U$4955,ObservedSpeciesData!$A$2:$A$4955,$A751,ObservedSpeciesData!$C$2:$C$4955,$C751,ObservedSpeciesData!$D$2:$D$4955,$D751),"")</f>
        <v/>
      </c>
      <c r="V751" s="23">
        <f>IF(ISNUMBER(AVERAGEIFS(ObservedSpeciesData!V$2:V$4955,ObservedSpeciesData!$A$2:$A$4955,$A751,ObservedSpeciesData!$D$2:$D$4955,$D751)),AVERAGEIFS(ObservedSpeciesData!V$2:V$4955,ObservedSpeciesData!$A$2:$A$4955,$A751,ObservedSpeciesData!$D$2:$D$4955,$D751),"")</f>
        <v>25.774630784988403</v>
      </c>
      <c r="W751" s="23">
        <f>IF(ISNUMBER(AVERAGEIFS(ObservedSpeciesData!W$2:W$4955,ObservedSpeciesData!$A$2:$A$4955,$A751,ObservedSpeciesData!$D$2:$D$4955,$D751)),AVERAGEIFS(ObservedSpeciesData!W$2:W$4955,ObservedSpeciesData!$A$2:$A$4955,$A751,ObservedSpeciesData!$D$2:$D$4955,$D751),"")</f>
        <v>22.450486779212952</v>
      </c>
      <c r="X751" s="23">
        <f>IF(ISNUMBER(AVERAGEIFS(ObservedSpeciesData!X$2:X$4955,ObservedSpeciesData!$A$2:$A$4955,$A751,ObservedSpeciesData!$D$2:$D$4955,$D751)),AVERAGEIFS(ObservedSpeciesData!X$2:X$4955,ObservedSpeciesData!$A$2:$A$4955,$A751,ObservedSpeciesData!$D$2:$D$4955,$D751),"")</f>
        <v>73.873964309692383</v>
      </c>
      <c r="Y751" s="23">
        <f>IF(ISNUMBER(AVERAGEIFS(ObservedSpeciesData!Y$2:Y$4955,ObservedSpeciesData!$A$2:$A$4955,$A751,ObservedSpeciesData!$D$2:$D$4955,$D751)),AVERAGEIFS(ObservedSpeciesData!Y$2:Y$4955,ObservedSpeciesData!$A$2:$A$4955,$A751,ObservedSpeciesData!$D$2:$D$4955,$D751),"")</f>
        <v>45.177377939224243</v>
      </c>
      <c r="Z751" s="23">
        <f>IF(ISNUMBER(AVERAGEIFS(ObservedSpeciesData!Z$2:Z$4955,ObservedSpeciesData!$A$2:$A$4955,$A751,ObservedSpeciesData!$D$2:$D$4955,$D751)),AVERAGEIFS(ObservedSpeciesData!Z$2:Z$4955,ObservedSpeciesData!$A$2:$A$4955,$A751,ObservedSpeciesData!$D$2:$D$4955,$D751),"")</f>
        <v>91.205759048461914</v>
      </c>
      <c r="AA751" s="23">
        <f>IF(ISNUMBER(AVERAGEIFS(ObservedSpeciesData!AA$2:AA$4955,ObservedSpeciesData!$A$2:$A$4955,$A751,ObservedSpeciesData!$D$2:$D$4955,$D751)),AVERAGEIFS(ObservedSpeciesData!AA$2:AA$4955,ObservedSpeciesData!$A$2:$A$4955,$A751,ObservedSpeciesData!$D$2:$D$4955,$D751),"")</f>
        <v>14.277391612529755</v>
      </c>
      <c r="AB751" s="24">
        <f>IF(ISNUMBER(AVERAGEIFS(ObservedSpeciesData!AB$2:AB$4955,ObservedSpeciesData!$A$2:$A$4955,$A751,ObservedSpeciesData!$D$2:$D$4955,$D751)),AVERAGEIFS(ObservedSpeciesData!AB$2:AB$4955,ObservedSpeciesData!$A$2:$A$4955,$A751,ObservedSpeciesData!$D$2:$D$4955,$D751),"")</f>
        <v>2.2843826580047608E-2</v>
      </c>
      <c r="AC751" s="24">
        <f>IF(ISNUMBER(AVERAGEIFS(ObservedSpeciesData!AC$2:AC$4955,ObservedSpeciesData!$A$2:$A$4955,$A751,ObservedSpeciesData!$D$2:$D$4955,$D751)),AVERAGEIFS(ObservedSpeciesData!AC$2:AC$4955,ObservedSpeciesData!$A$2:$A$4955,$A751,ObservedSpeciesData!$D$2:$D$4955,$D751),"")</f>
        <v>2.2843826580047608E-2</v>
      </c>
      <c r="AD751" s="23">
        <f>IF(ISNUMBER(AVERAGEIFS(ObservedSpeciesData!AD$2:AD$4955,ObservedSpeciesData!$A$2:$A$4955,$A751,ObservedSpeciesData!$D$2:$D$4955,$D751)),AVERAGEIFS(ObservedSpeciesData!AD$2:AD$4955,ObservedSpeciesData!$A$2:$A$4955,$A751,ObservedSpeciesData!$D$2:$D$4955,$D751),"")</f>
        <v>11.819834289550782</v>
      </c>
      <c r="AE751" s="24">
        <f>IF(ISNUMBER(AVERAGEIFS(ObservedSpeciesData!AE$2:AE$4955,ObservedSpeciesData!$A$2:$A$4955,$A751,ObservedSpeciesData!$D$2:$D$4955,$D751)),AVERAGEIFS(ObservedSpeciesData!AE$2:AE$4955,ObservedSpeciesData!$A$2:$A$4955,$A751,ObservedSpeciesData!$D$2:$D$4955,$D751),"")</f>
        <v>16.910005545086911</v>
      </c>
      <c r="AF751" s="23"/>
      <c r="AG751" s="24"/>
      <c r="AH751" s="23">
        <f>IF(ISNUMBER(AVERAGEIFS(ObservedSpeciesData!AH$2:AH$4955,ObservedSpeciesData!$A$2:$A$4955,$A751,ObservedSpeciesData!$D$2:$D$4955,$D751)),AVERAGEIFS(ObservedSpeciesData!AH$2:AH$4955,ObservedSpeciesData!$A$2:$A$4955,$A751,ObservedSpeciesData!$D$2:$D$4955,$D751),"")</f>
        <v>5.171875</v>
      </c>
      <c r="AI751" s="23">
        <f>IF(ISNUMBER(AVERAGEIFS(ObservedSpeciesData!AI$2:AI$4955,ObservedSpeciesData!$A$2:$A$4955,$A751,ObservedSpeciesData!$C$2:$C$4955,$C751,ObservedSpeciesData!$D$2:$D$4955,$D751)),AVERAGEIFS(ObservedSpeciesData!AI$2:AI$4955,ObservedSpeciesData!$A$2:$A$4955,$A751,ObservedSpeciesData!$C$2:$C$4955,$C751,ObservedSpeciesData!$D$2:$D$4955,$D751),"")</f>
        <v>16.290500000000002</v>
      </c>
      <c r="AJ751" s="2">
        <f>COUNTIFS(ObservedSpeciesData!$A$2:$A$828,$A751,ObservedSpeciesData!$D$2:$D$828,$D751)</f>
        <v>0</v>
      </c>
      <c r="AK751" s="2">
        <f t="shared" si="11"/>
        <v>15</v>
      </c>
    </row>
    <row r="752" spans="1:37" x14ac:dyDescent="0.25">
      <c r="A752" s="14" t="s">
        <v>104</v>
      </c>
      <c r="B752" t="s">
        <v>98</v>
      </c>
      <c r="C752" t="s">
        <v>97</v>
      </c>
      <c r="D752" s="13">
        <v>42376</v>
      </c>
      <c r="E752">
        <v>1</v>
      </c>
      <c r="F752">
        <v>0</v>
      </c>
      <c r="G752" s="2" t="s">
        <v>87</v>
      </c>
      <c r="H752" s="2" t="s">
        <v>12</v>
      </c>
      <c r="I752">
        <v>5</v>
      </c>
      <c r="J752" s="2" t="s">
        <v>77</v>
      </c>
      <c r="K752" s="2">
        <f>IF(ISNUMBER(AVERAGEIFS(ObservedSpeciesData!K$2:K$4955,ObservedSpeciesData!$A$2:$A$4955,$A752,ObservedSpeciesData!$D$2:$D$4955,$D752)),AVERAGEIFS(ObservedSpeciesData!K$2:K$4955,ObservedSpeciesData!$A$2:$A$4955,$A752,ObservedSpeciesData!$D$2:$D$4955,$D752),"")</f>
        <v>0</v>
      </c>
      <c r="L752" s="26" t="str">
        <f>IF(ISNUMBER(AVERAGEIFS(ObservedSpeciesData!L$2:L$4955,ObservedSpeciesData!$A$2:$A$4955,$A752,ObservedSpeciesData!$D$2:$D$4955,$D752)),AVERAGEIFS(ObservedSpeciesData!L$2:L$4955,ObservedSpeciesData!$A$2:$A$4955,$A752,ObservedSpeciesData!$D$2:$D$4955,$D752),"")</f>
        <v/>
      </c>
      <c r="M752" s="23" t="str">
        <f>IF(ISNUMBER(AVERAGEIFS(ObservedSpeciesData!M$2:M$4955,ObservedSpeciesData!$A$2:$A$4955,$A752,ObservedSpeciesData!$D$2:$D$4955,$D752)),AVERAGEIFS(ObservedSpeciesData!M$2:M$4955,ObservedSpeciesData!$A$2:$A$4955,$A752,ObservedSpeciesData!$D$2:$D$4955,$D752),"")</f>
        <v/>
      </c>
      <c r="N752" s="23">
        <f>IF(ISNUMBER(AVERAGEIFS(ObservedSpeciesData!N$2:N$4955,ObservedSpeciesData!$A$2:$A$4955,$A752,ObservedSpeciesData!$D$2:$D$4955,$D752)),AVERAGEIFS(ObservedSpeciesData!N$2:N$4955,ObservedSpeciesData!$A$2:$A$4955,$A752,ObservedSpeciesData!$D$2:$D$4955,$D752),"")</f>
        <v>334.35610576919527</v>
      </c>
      <c r="O752" s="23">
        <f>IF(ISNUMBER(AVERAGEIFS(ObservedSpeciesData!O$2:O$4955,ObservedSpeciesData!$A$2:$A$4955,$A752,ObservedSpeciesData!$D$2:$D$4955,$D752)),AVERAGEIFS(ObservedSpeciesData!O$2:O$4955,ObservedSpeciesData!$A$2:$A$4955,$A752,ObservedSpeciesData!$D$2:$D$4955,$D752),"")</f>
        <v>33.43561057691953</v>
      </c>
      <c r="P752" s="23">
        <f>IF(ISNUMBER(AVERAGEIFS(ObservedSpeciesData!P$2:P$4955,ObservedSpeciesData!$A$2:$A$4955,$A752,ObservedSpeciesData!$C$2:$C$4955,$C752,ObservedSpeciesData!$D$2:$D$4955,$D752)),AVERAGEIFS(ObservedSpeciesData!P$2:P$4955,ObservedSpeciesData!$A$2:$A$4955,$A752,ObservedSpeciesData!$C$2:$C$4955,$C752,ObservedSpeciesData!$D$2:$D$4955,$D752),"")</f>
        <v>240.49872470853163</v>
      </c>
      <c r="Q752" s="23"/>
      <c r="R752" s="25" t="str">
        <f>IF(ISNUMBER(AVERAGEIFS(ObservedSpeciesData!R$2:R$4955,ObservedSpeciesData!$A$2:$A$4955,$A752,ObservedSpeciesData!$D$2:$D$4955,$D752)),AVERAGEIFS(ObservedSpeciesData!R$2:R$4955,ObservedSpeciesData!$A$2:$A$4955,$A752,ObservedSpeciesData!$D$2:$D$4955,$D752),"")</f>
        <v/>
      </c>
      <c r="S752" s="25" t="str">
        <f>IF(ISNUMBER(AVERAGEIFS(ObservedSpeciesData!S$2:S$4955,ObservedSpeciesData!$A$2:$A$4955,$A752,ObservedSpeciesData!$D$2:$D$4955,$D752)),AVERAGEIFS(ObservedSpeciesData!S$2:S$4955,ObservedSpeciesData!$A$2:$A$4955,$A752,ObservedSpeciesData!$D$2:$D$4955,$D752),"")</f>
        <v/>
      </c>
      <c r="T752" s="23" t="str">
        <f>IF(ISNUMBER(AVERAGEIFS(ObservedSpeciesData!T$2:T$4955,ObservedSpeciesData!$A$2:$A$4955,$A752,ObservedSpeciesData!$D$2:$D$4955,$D752)),AVERAGEIFS(ObservedSpeciesData!T$2:T$4955,ObservedSpeciesData!$A$2:$A$4955,$A752,ObservedSpeciesData!$D$2:$D$4955,$D752),"")</f>
        <v/>
      </c>
      <c r="U752" s="24" t="str">
        <f>IF(ISNUMBER(AVERAGEIFS(ObservedSpeciesData!U$2:U$4955,ObservedSpeciesData!$A$2:$A$4955,$A752,ObservedSpeciesData!$C$2:$C$4955,$C752,ObservedSpeciesData!$D$2:$D$4955,$D752)),AVERAGEIFS(ObservedSpeciesData!U$2:U$4955,ObservedSpeciesData!$A$2:$A$4955,$A752,ObservedSpeciesData!$C$2:$C$4955,$C752,ObservedSpeciesData!$D$2:$D$4955,$D752),"")</f>
        <v/>
      </c>
      <c r="V752" s="23">
        <f>IF(ISNUMBER(AVERAGEIFS(ObservedSpeciesData!V$2:V$4955,ObservedSpeciesData!$A$2:$A$4955,$A752,ObservedSpeciesData!$D$2:$D$4955,$D752)),AVERAGEIFS(ObservedSpeciesData!V$2:V$4955,ObservedSpeciesData!$A$2:$A$4955,$A752,ObservedSpeciesData!$D$2:$D$4955,$D752),"")</f>
        <v>25.884414196014404</v>
      </c>
      <c r="W752" s="23">
        <f>IF(ISNUMBER(AVERAGEIFS(ObservedSpeciesData!W$2:W$4955,ObservedSpeciesData!$A$2:$A$4955,$A752,ObservedSpeciesData!$D$2:$D$4955,$D752)),AVERAGEIFS(ObservedSpeciesData!W$2:W$4955,ObservedSpeciesData!$A$2:$A$4955,$A752,ObservedSpeciesData!$D$2:$D$4955,$D752),"")</f>
        <v>17.48507434129715</v>
      </c>
      <c r="X752" s="23">
        <f>IF(ISNUMBER(AVERAGEIFS(ObservedSpeciesData!X$2:X$4955,ObservedSpeciesData!$A$2:$A$4955,$A752,ObservedSpeciesData!$D$2:$D$4955,$D752)),AVERAGEIFS(ObservedSpeciesData!X$2:X$4955,ObservedSpeciesData!$A$2:$A$4955,$A752,ObservedSpeciesData!$D$2:$D$4955,$D752),"")</f>
        <v>70.447608709335327</v>
      </c>
      <c r="Y752" s="23">
        <f>IF(ISNUMBER(AVERAGEIFS(ObservedSpeciesData!Y$2:Y$4955,ObservedSpeciesData!$A$2:$A$4955,$A752,ObservedSpeciesData!$D$2:$D$4955,$D752)),AVERAGEIFS(ObservedSpeciesData!Y$2:Y$4955,ObservedSpeciesData!$A$2:$A$4955,$A752,ObservedSpeciesData!$D$2:$D$4955,$D752),"")</f>
        <v>43.085243940353394</v>
      </c>
      <c r="Z752" s="23">
        <f>IF(ISNUMBER(AVERAGEIFS(ObservedSpeciesData!Z$2:Z$4955,ObservedSpeciesData!$A$2:$A$4955,$A752,ObservedSpeciesData!$D$2:$D$4955,$D752)),AVERAGEIFS(ObservedSpeciesData!Z$2:Z$4955,ObservedSpeciesData!$A$2:$A$4955,$A752,ObservedSpeciesData!$D$2:$D$4955,$D752),"")</f>
        <v>90.419962406158447</v>
      </c>
      <c r="AA752" s="23">
        <f>IF(ISNUMBER(AVERAGEIFS(ObservedSpeciesData!AA$2:AA$4955,ObservedSpeciesData!$A$2:$A$4955,$A752,ObservedSpeciesData!$D$2:$D$4955,$D752)),AVERAGEIFS(ObservedSpeciesData!AA$2:AA$4955,ObservedSpeciesData!$A$2:$A$4955,$A752,ObservedSpeciesData!$D$2:$D$4955,$D752),"")</f>
        <v>12.986425578594208</v>
      </c>
      <c r="AB752" s="24">
        <f>IF(ISNUMBER(AVERAGEIFS(ObservedSpeciesData!AB$2:AB$4955,ObservedSpeciesData!$A$2:$A$4955,$A752,ObservedSpeciesData!$D$2:$D$4955,$D752)),AVERAGEIFS(ObservedSpeciesData!AB$2:AB$4955,ObservedSpeciesData!$A$2:$A$4955,$A752,ObservedSpeciesData!$D$2:$D$4955,$D752),"")</f>
        <v>2.0778280925750733E-2</v>
      </c>
      <c r="AC752" s="24">
        <f>IF(ISNUMBER(AVERAGEIFS(ObservedSpeciesData!AC$2:AC$4955,ObservedSpeciesData!$A$2:$A$4955,$A752,ObservedSpeciesData!$D$2:$D$4955,$D752)),AVERAGEIFS(ObservedSpeciesData!AC$2:AC$4955,ObservedSpeciesData!$A$2:$A$4955,$A752,ObservedSpeciesData!$D$2:$D$4955,$D752),"")</f>
        <v>2.0778280925750733E-2</v>
      </c>
      <c r="AD752" s="23">
        <f>IF(ISNUMBER(AVERAGEIFS(ObservedSpeciesData!AD$2:AD$4955,ObservedSpeciesData!$A$2:$A$4955,$A752,ObservedSpeciesData!$D$2:$D$4955,$D752)),AVERAGEIFS(ObservedSpeciesData!AD$2:AD$4955,ObservedSpeciesData!$A$2:$A$4955,$A752,ObservedSpeciesData!$D$2:$D$4955,$D752),"")</f>
        <v>11.271617393493653</v>
      </c>
      <c r="AE752" s="24">
        <f>IF(ISNUMBER(AVERAGEIFS(ObservedSpeciesData!AE$2:AE$4955,ObservedSpeciesData!$A$2:$A$4955,$A752,ObservedSpeciesData!$D$2:$D$4955,$D752)),AVERAGEIFS(ObservedSpeciesData!AE$2:AE$4955,ObservedSpeciesData!$A$2:$A$4955,$A752,ObservedSpeciesData!$D$2:$D$4955,$D752),"")</f>
        <v>22.5296838797878</v>
      </c>
      <c r="AF752" s="23"/>
      <c r="AG752" s="24"/>
      <c r="AH752" s="23">
        <f>IF(ISNUMBER(AVERAGEIFS(ObservedSpeciesData!AH$2:AH$4955,ObservedSpeciesData!$A$2:$A$4955,$A752,ObservedSpeciesData!$D$2:$D$4955,$D752)),AVERAGEIFS(ObservedSpeciesData!AH$2:AH$4955,ObservedSpeciesData!$A$2:$A$4955,$A752,ObservedSpeciesData!$D$2:$D$4955,$D752),"")</f>
        <v>0.72562500000000008</v>
      </c>
      <c r="AI752" s="23">
        <f>IF(ISNUMBER(AVERAGEIFS(ObservedSpeciesData!AI$2:AI$4955,ObservedSpeciesData!$A$2:$A$4955,$A752,ObservedSpeciesData!$C$2:$C$4955,$C752,ObservedSpeciesData!$D$2:$D$4955,$D752)),AVERAGEIFS(ObservedSpeciesData!AI$2:AI$4955,ObservedSpeciesData!$A$2:$A$4955,$A752,ObservedSpeciesData!$C$2:$C$4955,$C752,ObservedSpeciesData!$D$2:$D$4955,$D752),"")</f>
        <v>4.8405000000000005</v>
      </c>
      <c r="AJ752" s="2">
        <f>COUNTIFS(ObservedSpeciesData!$A$2:$A$828,$A752,ObservedSpeciesData!$D$2:$D$828,$D752)</f>
        <v>0</v>
      </c>
      <c r="AK752" s="2">
        <f t="shared" si="11"/>
        <v>15</v>
      </c>
    </row>
    <row r="753" spans="1:37" x14ac:dyDescent="0.25">
      <c r="A753" s="14" t="s">
        <v>103</v>
      </c>
      <c r="B753" t="s">
        <v>98</v>
      </c>
      <c r="C753" t="s">
        <v>97</v>
      </c>
      <c r="D753" s="13">
        <v>42376</v>
      </c>
      <c r="E753">
        <v>1</v>
      </c>
      <c r="F753">
        <v>50</v>
      </c>
      <c r="G753" s="2" t="s">
        <v>87</v>
      </c>
      <c r="H753" s="2" t="s">
        <v>12</v>
      </c>
      <c r="I753">
        <v>5</v>
      </c>
      <c r="J753" s="2" t="s">
        <v>77</v>
      </c>
      <c r="K753" s="2">
        <f>IF(ISNUMBER(AVERAGEIFS(ObservedSpeciesData!K$2:K$4955,ObservedSpeciesData!$A$2:$A$4955,$A753,ObservedSpeciesData!$D$2:$D$4955,$D753)),AVERAGEIFS(ObservedSpeciesData!K$2:K$4955,ObservedSpeciesData!$A$2:$A$4955,$A753,ObservedSpeciesData!$D$2:$D$4955,$D753),"")</f>
        <v>45</v>
      </c>
      <c r="L753" s="26" t="str">
        <f>IF(ISNUMBER(AVERAGEIFS(ObservedSpeciesData!L$2:L$4955,ObservedSpeciesData!$A$2:$A$4955,$A753,ObservedSpeciesData!$D$2:$D$4955,$D753)),AVERAGEIFS(ObservedSpeciesData!L$2:L$4955,ObservedSpeciesData!$A$2:$A$4955,$A753,ObservedSpeciesData!$D$2:$D$4955,$D753),"")</f>
        <v/>
      </c>
      <c r="M753" s="23" t="str">
        <f>IF(ISNUMBER(AVERAGEIFS(ObservedSpeciesData!M$2:M$4955,ObservedSpeciesData!$A$2:$A$4955,$A753,ObservedSpeciesData!$D$2:$D$4955,$D753)),AVERAGEIFS(ObservedSpeciesData!M$2:M$4955,ObservedSpeciesData!$A$2:$A$4955,$A753,ObservedSpeciesData!$D$2:$D$4955,$D753),"")</f>
        <v/>
      </c>
      <c r="N753" s="23">
        <f>IF(ISNUMBER(AVERAGEIFS(ObservedSpeciesData!N$2:N$4955,ObservedSpeciesData!$A$2:$A$4955,$A753,ObservedSpeciesData!$D$2:$D$4955,$D753)),AVERAGEIFS(ObservedSpeciesData!N$2:N$4955,ObservedSpeciesData!$A$2:$A$4955,$A753,ObservedSpeciesData!$D$2:$D$4955,$D753),"")</f>
        <v>442.49561958590812</v>
      </c>
      <c r="O753" s="23">
        <f>IF(ISNUMBER(AVERAGEIFS(ObservedSpeciesData!O$2:O$4955,ObservedSpeciesData!$A$2:$A$4955,$A753,ObservedSpeciesData!$D$2:$D$4955,$D753)),AVERAGEIFS(ObservedSpeciesData!O$2:O$4955,ObservedSpeciesData!$A$2:$A$4955,$A753,ObservedSpeciesData!$D$2:$D$4955,$D753),"")</f>
        <v>44.249561958590817</v>
      </c>
      <c r="P753" s="23">
        <f>IF(ISNUMBER(AVERAGEIFS(ObservedSpeciesData!P$2:P$4955,ObservedSpeciesData!$A$2:$A$4955,$A753,ObservedSpeciesData!$C$2:$C$4955,$C753,ObservedSpeciesData!$D$2:$D$4955,$D753)),AVERAGEIFS(ObservedSpeciesData!P$2:P$4955,ObservedSpeciesData!$A$2:$A$4955,$A753,ObservedSpeciesData!$C$2:$C$4955,$C753,ObservedSpeciesData!$D$2:$D$4955,$D753),"")</f>
        <v>264.11896265886833</v>
      </c>
      <c r="Q753" s="23"/>
      <c r="R753" s="25" t="str">
        <f>IF(ISNUMBER(AVERAGEIFS(ObservedSpeciesData!R$2:R$4955,ObservedSpeciesData!$A$2:$A$4955,$A753,ObservedSpeciesData!$D$2:$D$4955,$D753)),AVERAGEIFS(ObservedSpeciesData!R$2:R$4955,ObservedSpeciesData!$A$2:$A$4955,$A753,ObservedSpeciesData!$D$2:$D$4955,$D753),"")</f>
        <v/>
      </c>
      <c r="S753" s="25" t="str">
        <f>IF(ISNUMBER(AVERAGEIFS(ObservedSpeciesData!S$2:S$4955,ObservedSpeciesData!$A$2:$A$4955,$A753,ObservedSpeciesData!$D$2:$D$4955,$D753)),AVERAGEIFS(ObservedSpeciesData!S$2:S$4955,ObservedSpeciesData!$A$2:$A$4955,$A753,ObservedSpeciesData!$D$2:$D$4955,$D753),"")</f>
        <v/>
      </c>
      <c r="T753" s="23" t="str">
        <f>IF(ISNUMBER(AVERAGEIFS(ObservedSpeciesData!T$2:T$4955,ObservedSpeciesData!$A$2:$A$4955,$A753,ObservedSpeciesData!$D$2:$D$4955,$D753)),AVERAGEIFS(ObservedSpeciesData!T$2:T$4955,ObservedSpeciesData!$A$2:$A$4955,$A753,ObservedSpeciesData!$D$2:$D$4955,$D753),"")</f>
        <v/>
      </c>
      <c r="U753" s="24" t="str">
        <f>IF(ISNUMBER(AVERAGEIFS(ObservedSpeciesData!U$2:U$4955,ObservedSpeciesData!$A$2:$A$4955,$A753,ObservedSpeciesData!$C$2:$C$4955,$C753,ObservedSpeciesData!$D$2:$D$4955,$D753)),AVERAGEIFS(ObservedSpeciesData!U$2:U$4955,ObservedSpeciesData!$A$2:$A$4955,$A753,ObservedSpeciesData!$C$2:$C$4955,$C753,ObservedSpeciesData!$D$2:$D$4955,$D753),"")</f>
        <v/>
      </c>
      <c r="V753" s="23">
        <f>IF(ISNUMBER(AVERAGEIFS(ObservedSpeciesData!V$2:V$4955,ObservedSpeciesData!$A$2:$A$4955,$A753,ObservedSpeciesData!$D$2:$D$4955,$D753)),AVERAGEIFS(ObservedSpeciesData!V$2:V$4955,ObservedSpeciesData!$A$2:$A$4955,$A753,ObservedSpeciesData!$D$2:$D$4955,$D753),"")</f>
        <v>25.739924311637878</v>
      </c>
      <c r="W753" s="23">
        <f>IF(ISNUMBER(AVERAGEIFS(ObservedSpeciesData!W$2:W$4955,ObservedSpeciesData!$A$2:$A$4955,$A753,ObservedSpeciesData!$D$2:$D$4955,$D753)),AVERAGEIFS(ObservedSpeciesData!W$2:W$4955,ObservedSpeciesData!$A$2:$A$4955,$A753,ObservedSpeciesData!$D$2:$D$4955,$D753),"")</f>
        <v>19.223657965660095</v>
      </c>
      <c r="X753" s="23">
        <f>IF(ISNUMBER(AVERAGEIFS(ObservedSpeciesData!X$2:X$4955,ObservedSpeciesData!$A$2:$A$4955,$A753,ObservedSpeciesData!$D$2:$D$4955,$D753)),AVERAGEIFS(ObservedSpeciesData!X$2:X$4955,ObservedSpeciesData!$A$2:$A$4955,$A753,ObservedSpeciesData!$D$2:$D$4955,$D753),"")</f>
        <v>70.897445678710938</v>
      </c>
      <c r="Y753" s="23">
        <f>IF(ISNUMBER(AVERAGEIFS(ObservedSpeciesData!Y$2:Y$4955,ObservedSpeciesData!$A$2:$A$4955,$A753,ObservedSpeciesData!$D$2:$D$4955,$D753)),AVERAGEIFS(ObservedSpeciesData!Y$2:Y$4955,ObservedSpeciesData!$A$2:$A$4955,$A753,ObservedSpeciesData!$D$2:$D$4955,$D753),"")</f>
        <v>43.02085018157959</v>
      </c>
      <c r="Z753" s="23">
        <f>IF(ISNUMBER(AVERAGEIFS(ObservedSpeciesData!Z$2:Z$4955,ObservedSpeciesData!$A$2:$A$4955,$A753,ObservedSpeciesData!$D$2:$D$4955,$D753)),AVERAGEIFS(ObservedSpeciesData!Z$2:Z$4955,ObservedSpeciesData!$A$2:$A$4955,$A753,ObservedSpeciesData!$D$2:$D$4955,$D753),"")</f>
        <v>90.827516555786133</v>
      </c>
      <c r="AA753" s="23">
        <f>IF(ISNUMBER(AVERAGEIFS(ObservedSpeciesData!AA$2:AA$4955,ObservedSpeciesData!$A$2:$A$4955,$A753,ObservedSpeciesData!$D$2:$D$4955,$D753)),AVERAGEIFS(ObservedSpeciesData!AA$2:AA$4955,ObservedSpeciesData!$A$2:$A$4955,$A753,ObservedSpeciesData!$D$2:$D$4955,$D753),"")</f>
        <v>12.122894406318665</v>
      </c>
      <c r="AB753" s="24">
        <f>IF(ISNUMBER(AVERAGEIFS(ObservedSpeciesData!AB$2:AB$4955,ObservedSpeciesData!$A$2:$A$4955,$A753,ObservedSpeciesData!$D$2:$D$4955,$D753)),AVERAGEIFS(ObservedSpeciesData!AB$2:AB$4955,ObservedSpeciesData!$A$2:$A$4955,$A753,ObservedSpeciesData!$D$2:$D$4955,$D753),"")</f>
        <v>1.9396631050109862E-2</v>
      </c>
      <c r="AC753" s="24">
        <f>IF(ISNUMBER(AVERAGEIFS(ObservedSpeciesData!AC$2:AC$4955,ObservedSpeciesData!$A$2:$A$4955,$A753,ObservedSpeciesData!$D$2:$D$4955,$D753)),AVERAGEIFS(ObservedSpeciesData!AC$2:AC$4955,ObservedSpeciesData!$A$2:$A$4955,$A753,ObservedSpeciesData!$D$2:$D$4955,$D753),"")</f>
        <v>1.9396631050109862E-2</v>
      </c>
      <c r="AD753" s="23">
        <f>IF(ISNUMBER(AVERAGEIFS(ObservedSpeciesData!AD$2:AD$4955,ObservedSpeciesData!$A$2:$A$4955,$A753,ObservedSpeciesData!$D$2:$D$4955,$D753)),AVERAGEIFS(ObservedSpeciesData!AD$2:AD$4955,ObservedSpeciesData!$A$2:$A$4955,$A753,ObservedSpeciesData!$D$2:$D$4955,$D753),"")</f>
        <v>11.343591308593751</v>
      </c>
      <c r="AE753" s="24">
        <f>IF(ISNUMBER(AVERAGEIFS(ObservedSpeciesData!AE$2:AE$4955,ObservedSpeciesData!$A$2:$A$4955,$A753,ObservedSpeciesData!$D$2:$D$4955,$D753)),AVERAGEIFS(ObservedSpeciesData!AE$2:AE$4955,ObservedSpeciesData!$A$2:$A$4955,$A753,ObservedSpeciesData!$D$2:$D$4955,$D753),"")</f>
        <v>22.710052934767294</v>
      </c>
      <c r="AF753" s="23"/>
      <c r="AG753" s="24"/>
      <c r="AH753" s="23">
        <f>IF(ISNUMBER(AVERAGEIFS(ObservedSpeciesData!AH$2:AH$4955,ObservedSpeciesData!$A$2:$A$4955,$A753,ObservedSpeciesData!$D$2:$D$4955,$D753)),AVERAGEIFS(ObservedSpeciesData!AH$2:AH$4955,ObservedSpeciesData!$A$2:$A$4955,$A753,ObservedSpeciesData!$D$2:$D$4955,$D753),"")</f>
        <v>0.88087499999999996</v>
      </c>
      <c r="AI753" s="23">
        <f>IF(ISNUMBER(AVERAGEIFS(ObservedSpeciesData!AI$2:AI$4955,ObservedSpeciesData!$A$2:$A$4955,$A753,ObservedSpeciesData!$C$2:$C$4955,$C753,ObservedSpeciesData!$D$2:$D$4955,$D753)),AVERAGEIFS(ObservedSpeciesData!AI$2:AI$4955,ObservedSpeciesData!$A$2:$A$4955,$A753,ObservedSpeciesData!$C$2:$C$4955,$C753,ObservedSpeciesData!$D$2:$D$4955,$D753),"")</f>
        <v>4.8692499999999992</v>
      </c>
      <c r="AJ753" s="2">
        <f>COUNTIFS(ObservedSpeciesData!$A$2:$A$828,$A753,ObservedSpeciesData!$D$2:$D$828,$D753)</f>
        <v>0</v>
      </c>
      <c r="AK753" s="2">
        <f t="shared" si="11"/>
        <v>15</v>
      </c>
    </row>
    <row r="754" spans="1:37" x14ac:dyDescent="0.25">
      <c r="A754" s="14" t="s">
        <v>102</v>
      </c>
      <c r="B754" t="s">
        <v>98</v>
      </c>
      <c r="C754" t="s">
        <v>97</v>
      </c>
      <c r="D754" s="13">
        <v>42376</v>
      </c>
      <c r="E754">
        <v>1</v>
      </c>
      <c r="F754">
        <v>100</v>
      </c>
      <c r="G754" s="2" t="s">
        <v>87</v>
      </c>
      <c r="H754" s="2" t="s">
        <v>12</v>
      </c>
      <c r="I754">
        <v>5</v>
      </c>
      <c r="J754" s="2" t="s">
        <v>77</v>
      </c>
      <c r="K754" s="2">
        <f>IF(ISNUMBER(AVERAGEIFS(ObservedSpeciesData!K$2:K$4955,ObservedSpeciesData!$A$2:$A$4955,$A754,ObservedSpeciesData!$D$2:$D$4955,$D754)),AVERAGEIFS(ObservedSpeciesData!K$2:K$4955,ObservedSpeciesData!$A$2:$A$4955,$A754,ObservedSpeciesData!$D$2:$D$4955,$D754),"")</f>
        <v>90</v>
      </c>
      <c r="L754" s="26" t="str">
        <f>IF(ISNUMBER(AVERAGEIFS(ObservedSpeciesData!L$2:L$4955,ObservedSpeciesData!$A$2:$A$4955,$A754,ObservedSpeciesData!$D$2:$D$4955,$D754)),AVERAGEIFS(ObservedSpeciesData!L$2:L$4955,ObservedSpeciesData!$A$2:$A$4955,$A754,ObservedSpeciesData!$D$2:$D$4955,$D754),"")</f>
        <v/>
      </c>
      <c r="M754" s="23" t="str">
        <f>IF(ISNUMBER(AVERAGEIFS(ObservedSpeciesData!M$2:M$4955,ObservedSpeciesData!$A$2:$A$4955,$A754,ObservedSpeciesData!$D$2:$D$4955,$D754)),AVERAGEIFS(ObservedSpeciesData!M$2:M$4955,ObservedSpeciesData!$A$2:$A$4955,$A754,ObservedSpeciesData!$D$2:$D$4955,$D754),"")</f>
        <v/>
      </c>
      <c r="N754" s="23">
        <f>IF(ISNUMBER(AVERAGEIFS(ObservedSpeciesData!N$2:N$4955,ObservedSpeciesData!$A$2:$A$4955,$A754,ObservedSpeciesData!$D$2:$D$4955,$D754)),AVERAGEIFS(ObservedSpeciesData!N$2:N$4955,ObservedSpeciesData!$A$2:$A$4955,$A754,ObservedSpeciesData!$D$2:$D$4955,$D754),"")</f>
        <v>439.54021889551404</v>
      </c>
      <c r="O754" s="23">
        <f>IF(ISNUMBER(AVERAGEIFS(ObservedSpeciesData!O$2:O$4955,ObservedSpeciesData!$A$2:$A$4955,$A754,ObservedSpeciesData!$D$2:$D$4955,$D754)),AVERAGEIFS(ObservedSpeciesData!O$2:O$4955,ObservedSpeciesData!$A$2:$A$4955,$A754,ObservedSpeciesData!$D$2:$D$4955,$D754),"")</f>
        <v>43.954021889551406</v>
      </c>
      <c r="P754" s="23">
        <f>IF(ISNUMBER(AVERAGEIFS(ObservedSpeciesData!P$2:P$4955,ObservedSpeciesData!$A$2:$A$4955,$A754,ObservedSpeciesData!$C$2:$C$4955,$C754,ObservedSpeciesData!$D$2:$D$4955,$D754)),AVERAGEIFS(ObservedSpeciesData!P$2:P$4955,ObservedSpeciesData!$A$2:$A$4955,$A754,ObservedSpeciesData!$C$2:$C$4955,$C754,ObservedSpeciesData!$D$2:$D$4955,$D754),"")</f>
        <v>298.60611130722486</v>
      </c>
      <c r="Q754" s="23"/>
      <c r="R754" s="25" t="str">
        <f>IF(ISNUMBER(AVERAGEIFS(ObservedSpeciesData!R$2:R$4955,ObservedSpeciesData!$A$2:$A$4955,$A754,ObservedSpeciesData!$D$2:$D$4955,$D754)),AVERAGEIFS(ObservedSpeciesData!R$2:R$4955,ObservedSpeciesData!$A$2:$A$4955,$A754,ObservedSpeciesData!$D$2:$D$4955,$D754),"")</f>
        <v/>
      </c>
      <c r="S754" s="25" t="str">
        <f>IF(ISNUMBER(AVERAGEIFS(ObservedSpeciesData!S$2:S$4955,ObservedSpeciesData!$A$2:$A$4955,$A754,ObservedSpeciesData!$D$2:$D$4955,$D754)),AVERAGEIFS(ObservedSpeciesData!S$2:S$4955,ObservedSpeciesData!$A$2:$A$4955,$A754,ObservedSpeciesData!$D$2:$D$4955,$D754),"")</f>
        <v/>
      </c>
      <c r="T754" s="23" t="str">
        <f>IF(ISNUMBER(AVERAGEIFS(ObservedSpeciesData!T$2:T$4955,ObservedSpeciesData!$A$2:$A$4955,$A754,ObservedSpeciesData!$D$2:$D$4955,$D754)),AVERAGEIFS(ObservedSpeciesData!T$2:T$4955,ObservedSpeciesData!$A$2:$A$4955,$A754,ObservedSpeciesData!$D$2:$D$4955,$D754),"")</f>
        <v/>
      </c>
      <c r="U754" s="24" t="str">
        <f>IF(ISNUMBER(AVERAGEIFS(ObservedSpeciesData!U$2:U$4955,ObservedSpeciesData!$A$2:$A$4955,$A754,ObservedSpeciesData!$C$2:$C$4955,$C754,ObservedSpeciesData!$D$2:$D$4955,$D754)),AVERAGEIFS(ObservedSpeciesData!U$2:U$4955,ObservedSpeciesData!$A$2:$A$4955,$A754,ObservedSpeciesData!$C$2:$C$4955,$C754,ObservedSpeciesData!$D$2:$D$4955,$D754),"")</f>
        <v/>
      </c>
      <c r="V754" s="23">
        <f>IF(ISNUMBER(AVERAGEIFS(ObservedSpeciesData!V$2:V$4955,ObservedSpeciesData!$A$2:$A$4955,$A754,ObservedSpeciesData!$D$2:$D$4955,$D754)),AVERAGEIFS(ObservedSpeciesData!V$2:V$4955,ObservedSpeciesData!$A$2:$A$4955,$A754,ObservedSpeciesData!$D$2:$D$4955,$D754),"")</f>
        <v>25.53275728225708</v>
      </c>
      <c r="W754" s="23">
        <f>IF(ISNUMBER(AVERAGEIFS(ObservedSpeciesData!W$2:W$4955,ObservedSpeciesData!$A$2:$A$4955,$A754,ObservedSpeciesData!$D$2:$D$4955,$D754)),AVERAGEIFS(ObservedSpeciesData!W$2:W$4955,ObservedSpeciesData!$A$2:$A$4955,$A754,ObservedSpeciesData!$D$2:$D$4955,$D754),"")</f>
        <v>18.423059105873108</v>
      </c>
      <c r="X754" s="23">
        <f>IF(ISNUMBER(AVERAGEIFS(ObservedSpeciesData!X$2:X$4955,ObservedSpeciesData!$A$2:$A$4955,$A754,ObservedSpeciesData!$D$2:$D$4955,$D754)),AVERAGEIFS(ObservedSpeciesData!X$2:X$4955,ObservedSpeciesData!$A$2:$A$4955,$A754,ObservedSpeciesData!$D$2:$D$4955,$D754),"")</f>
        <v>71.115621089935303</v>
      </c>
      <c r="Y754" s="23">
        <f>IF(ISNUMBER(AVERAGEIFS(ObservedSpeciesData!Y$2:Y$4955,ObservedSpeciesData!$A$2:$A$4955,$A754,ObservedSpeciesData!$D$2:$D$4955,$D754)),AVERAGEIFS(ObservedSpeciesData!Y$2:Y$4955,ObservedSpeciesData!$A$2:$A$4955,$A754,ObservedSpeciesData!$D$2:$D$4955,$D754),"")</f>
        <v>41.997672080993652</v>
      </c>
      <c r="Z754" s="23">
        <f>IF(ISNUMBER(AVERAGEIFS(ObservedSpeciesData!Z$2:Z$4955,ObservedSpeciesData!$A$2:$A$4955,$A754,ObservedSpeciesData!$D$2:$D$4955,$D754)),AVERAGEIFS(ObservedSpeciesData!Z$2:Z$4955,ObservedSpeciesData!$A$2:$A$4955,$A754,ObservedSpeciesData!$D$2:$D$4955,$D754),"")</f>
        <v>90.569830417633057</v>
      </c>
      <c r="AA754" s="23">
        <f>IF(ISNUMBER(AVERAGEIFS(ObservedSpeciesData!AA$2:AA$4955,ObservedSpeciesData!$A$2:$A$4955,$A754,ObservedSpeciesData!$D$2:$D$4955,$D754)),AVERAGEIFS(ObservedSpeciesData!AA$2:AA$4955,ObservedSpeciesData!$A$2:$A$4955,$A754,ObservedSpeciesData!$D$2:$D$4955,$D754),"")</f>
        <v>12.155445098876953</v>
      </c>
      <c r="AB754" s="24">
        <f>IF(ISNUMBER(AVERAGEIFS(ObservedSpeciesData!AB$2:AB$4955,ObservedSpeciesData!$A$2:$A$4955,$A754,ObservedSpeciesData!$D$2:$D$4955,$D754)),AVERAGEIFS(ObservedSpeciesData!AB$2:AB$4955,ObservedSpeciesData!$A$2:$A$4955,$A754,ObservedSpeciesData!$D$2:$D$4955,$D754),"")</f>
        <v>1.9448712158203124E-2</v>
      </c>
      <c r="AC754" s="24">
        <f>IF(ISNUMBER(AVERAGEIFS(ObservedSpeciesData!AC$2:AC$4955,ObservedSpeciesData!$A$2:$A$4955,$A754,ObservedSpeciesData!$D$2:$D$4955,$D754)),AVERAGEIFS(ObservedSpeciesData!AC$2:AC$4955,ObservedSpeciesData!$A$2:$A$4955,$A754,ObservedSpeciesData!$D$2:$D$4955,$D754),"")</f>
        <v>1.9448712158203124E-2</v>
      </c>
      <c r="AD754" s="23">
        <f>IF(ISNUMBER(AVERAGEIFS(ObservedSpeciesData!AD$2:AD$4955,ObservedSpeciesData!$A$2:$A$4955,$A754,ObservedSpeciesData!$D$2:$D$4955,$D754)),AVERAGEIFS(ObservedSpeciesData!AD$2:AD$4955,ObservedSpeciesData!$A$2:$A$4955,$A754,ObservedSpeciesData!$D$2:$D$4955,$D754),"")</f>
        <v>11.378499374389648</v>
      </c>
      <c r="AE754" s="24">
        <f>IF(ISNUMBER(AVERAGEIFS(ObservedSpeciesData!AE$2:AE$4955,ObservedSpeciesData!$A$2:$A$4955,$A754,ObservedSpeciesData!$D$2:$D$4955,$D754)),AVERAGEIFS(ObservedSpeciesData!AE$2:AE$4955,ObservedSpeciesData!$A$2:$A$4955,$A754,ObservedSpeciesData!$D$2:$D$4955,$D754),"")</f>
        <v>24.192069972440613</v>
      </c>
      <c r="AF754" s="23"/>
      <c r="AG754" s="24"/>
      <c r="AH754" s="23">
        <f>IF(ISNUMBER(AVERAGEIFS(ObservedSpeciesData!AH$2:AH$4955,ObservedSpeciesData!$A$2:$A$4955,$A754,ObservedSpeciesData!$D$2:$D$4955,$D754)),AVERAGEIFS(ObservedSpeciesData!AH$2:AH$4955,ObservedSpeciesData!$A$2:$A$4955,$A754,ObservedSpeciesData!$D$2:$D$4955,$D754),"")</f>
        <v>0.89575000000000005</v>
      </c>
      <c r="AI754" s="23">
        <f>IF(ISNUMBER(AVERAGEIFS(ObservedSpeciesData!AI$2:AI$4955,ObservedSpeciesData!$A$2:$A$4955,$A754,ObservedSpeciesData!$C$2:$C$4955,$C754,ObservedSpeciesData!$D$2:$D$4955,$D754)),AVERAGEIFS(ObservedSpeciesData!AI$2:AI$4955,ObservedSpeciesData!$A$2:$A$4955,$A754,ObservedSpeciesData!$C$2:$C$4955,$C754,ObservedSpeciesData!$D$2:$D$4955,$D754),"")</f>
        <v>5.6667499999999995</v>
      </c>
      <c r="AJ754" s="2">
        <f>COUNTIFS(ObservedSpeciesData!$A$2:$A$828,$A754,ObservedSpeciesData!$D$2:$D$828,$D754)</f>
        <v>0</v>
      </c>
      <c r="AK754" s="2">
        <f t="shared" si="11"/>
        <v>15</v>
      </c>
    </row>
    <row r="755" spans="1:37" x14ac:dyDescent="0.25">
      <c r="A755" s="14" t="s">
        <v>101</v>
      </c>
      <c r="B755" t="s">
        <v>98</v>
      </c>
      <c r="C755" t="s">
        <v>97</v>
      </c>
      <c r="D755" s="13">
        <v>42376</v>
      </c>
      <c r="E755">
        <v>1</v>
      </c>
      <c r="F755">
        <v>200</v>
      </c>
      <c r="G755" s="2" t="s">
        <v>87</v>
      </c>
      <c r="H755" s="2" t="s">
        <v>12</v>
      </c>
      <c r="I755">
        <v>5</v>
      </c>
      <c r="J755" s="2" t="s">
        <v>77</v>
      </c>
      <c r="K755" s="2">
        <f>IF(ISNUMBER(AVERAGEIFS(ObservedSpeciesData!K$2:K$4955,ObservedSpeciesData!$A$2:$A$4955,$A755,ObservedSpeciesData!$D$2:$D$4955,$D755)),AVERAGEIFS(ObservedSpeciesData!K$2:K$4955,ObservedSpeciesData!$A$2:$A$4955,$A755,ObservedSpeciesData!$D$2:$D$4955,$D755),"")</f>
        <v>180</v>
      </c>
      <c r="L755" s="26" t="str">
        <f>IF(ISNUMBER(AVERAGEIFS(ObservedSpeciesData!L$2:L$4955,ObservedSpeciesData!$A$2:$A$4955,$A755,ObservedSpeciesData!$D$2:$D$4955,$D755)),AVERAGEIFS(ObservedSpeciesData!L$2:L$4955,ObservedSpeciesData!$A$2:$A$4955,$A755,ObservedSpeciesData!$D$2:$D$4955,$D755),"")</f>
        <v/>
      </c>
      <c r="M755" s="23" t="str">
        <f>IF(ISNUMBER(AVERAGEIFS(ObservedSpeciesData!M$2:M$4955,ObservedSpeciesData!$A$2:$A$4955,$A755,ObservedSpeciesData!$D$2:$D$4955,$D755)),AVERAGEIFS(ObservedSpeciesData!M$2:M$4955,ObservedSpeciesData!$A$2:$A$4955,$A755,ObservedSpeciesData!$D$2:$D$4955,$D755),"")</f>
        <v/>
      </c>
      <c r="N755" s="23">
        <f>IF(ISNUMBER(AVERAGEIFS(ObservedSpeciesData!N$2:N$4955,ObservedSpeciesData!$A$2:$A$4955,$A755,ObservedSpeciesData!$D$2:$D$4955,$D755)),AVERAGEIFS(ObservedSpeciesData!N$2:N$4955,ObservedSpeciesData!$A$2:$A$4955,$A755,ObservedSpeciesData!$D$2:$D$4955,$D755),"")</f>
        <v>729.47389784340533</v>
      </c>
      <c r="O755" s="23">
        <f>IF(ISNUMBER(AVERAGEIFS(ObservedSpeciesData!O$2:O$4955,ObservedSpeciesData!$A$2:$A$4955,$A755,ObservedSpeciesData!$D$2:$D$4955,$D755)),AVERAGEIFS(ObservedSpeciesData!O$2:O$4955,ObservedSpeciesData!$A$2:$A$4955,$A755,ObservedSpeciesData!$D$2:$D$4955,$D755),"")</f>
        <v>72.94738978434053</v>
      </c>
      <c r="P755" s="23">
        <f>IF(ISNUMBER(AVERAGEIFS(ObservedSpeciesData!P$2:P$4955,ObservedSpeciesData!$A$2:$A$4955,$A755,ObservedSpeciesData!$C$2:$C$4955,$C755,ObservedSpeciesData!$D$2:$D$4955,$D755)),AVERAGEIFS(ObservedSpeciesData!P$2:P$4955,ObservedSpeciesData!$A$2:$A$4955,$A755,ObservedSpeciesData!$C$2:$C$4955,$C755,ObservedSpeciesData!$D$2:$D$4955,$D755),"")</f>
        <v>451.87976791471544</v>
      </c>
      <c r="Q755" s="23"/>
      <c r="R755" s="25" t="str">
        <f>IF(ISNUMBER(AVERAGEIFS(ObservedSpeciesData!R$2:R$4955,ObservedSpeciesData!$A$2:$A$4955,$A755,ObservedSpeciesData!$D$2:$D$4955,$D755)),AVERAGEIFS(ObservedSpeciesData!R$2:R$4955,ObservedSpeciesData!$A$2:$A$4955,$A755,ObservedSpeciesData!$D$2:$D$4955,$D755),"")</f>
        <v/>
      </c>
      <c r="S755" s="25" t="str">
        <f>IF(ISNUMBER(AVERAGEIFS(ObservedSpeciesData!S$2:S$4955,ObservedSpeciesData!$A$2:$A$4955,$A755,ObservedSpeciesData!$D$2:$D$4955,$D755)),AVERAGEIFS(ObservedSpeciesData!S$2:S$4955,ObservedSpeciesData!$A$2:$A$4955,$A755,ObservedSpeciesData!$D$2:$D$4955,$D755),"")</f>
        <v/>
      </c>
      <c r="T755" s="23" t="str">
        <f>IF(ISNUMBER(AVERAGEIFS(ObservedSpeciesData!T$2:T$4955,ObservedSpeciesData!$A$2:$A$4955,$A755,ObservedSpeciesData!$D$2:$D$4955,$D755)),AVERAGEIFS(ObservedSpeciesData!T$2:T$4955,ObservedSpeciesData!$A$2:$A$4955,$A755,ObservedSpeciesData!$D$2:$D$4955,$D755),"")</f>
        <v/>
      </c>
      <c r="U755" s="24" t="str">
        <f>IF(ISNUMBER(AVERAGEIFS(ObservedSpeciesData!U$2:U$4955,ObservedSpeciesData!$A$2:$A$4955,$A755,ObservedSpeciesData!$C$2:$C$4955,$C755,ObservedSpeciesData!$D$2:$D$4955,$D755)),AVERAGEIFS(ObservedSpeciesData!U$2:U$4955,ObservedSpeciesData!$A$2:$A$4955,$A755,ObservedSpeciesData!$C$2:$C$4955,$C755,ObservedSpeciesData!$D$2:$D$4955,$D755),"")</f>
        <v/>
      </c>
      <c r="V755" s="23">
        <f>IF(ISNUMBER(AVERAGEIFS(ObservedSpeciesData!V$2:V$4955,ObservedSpeciesData!$A$2:$A$4955,$A755,ObservedSpeciesData!$D$2:$D$4955,$D755)),AVERAGEIFS(ObservedSpeciesData!V$2:V$4955,ObservedSpeciesData!$A$2:$A$4955,$A755,ObservedSpeciesData!$D$2:$D$4955,$D755),"")</f>
        <v>25.538732051849365</v>
      </c>
      <c r="W755" s="23">
        <f>IF(ISNUMBER(AVERAGEIFS(ObservedSpeciesData!W$2:W$4955,ObservedSpeciesData!$A$2:$A$4955,$A755,ObservedSpeciesData!$D$2:$D$4955,$D755)),AVERAGEIFS(ObservedSpeciesData!W$2:W$4955,ObservedSpeciesData!$A$2:$A$4955,$A755,ObservedSpeciesData!$D$2:$D$4955,$D755),"")</f>
        <v>17.18601930141449</v>
      </c>
      <c r="X755" s="23">
        <f>IF(ISNUMBER(AVERAGEIFS(ObservedSpeciesData!X$2:X$4955,ObservedSpeciesData!$A$2:$A$4955,$A755,ObservedSpeciesData!$D$2:$D$4955,$D755)),AVERAGEIFS(ObservedSpeciesData!X$2:X$4955,ObservedSpeciesData!$A$2:$A$4955,$A755,ObservedSpeciesData!$D$2:$D$4955,$D755),"")</f>
        <v>70.757649898529053</v>
      </c>
      <c r="Y755" s="23">
        <f>IF(ISNUMBER(AVERAGEIFS(ObservedSpeciesData!Y$2:Y$4955,ObservedSpeciesData!$A$2:$A$4955,$A755,ObservedSpeciesData!$D$2:$D$4955,$D755)),AVERAGEIFS(ObservedSpeciesData!Y$2:Y$4955,ObservedSpeciesData!$A$2:$A$4955,$A755,ObservedSpeciesData!$D$2:$D$4955,$D755),"")</f>
        <v>42.696932792663574</v>
      </c>
      <c r="Z755" s="23">
        <f>IF(ISNUMBER(AVERAGEIFS(ObservedSpeciesData!Z$2:Z$4955,ObservedSpeciesData!$A$2:$A$4955,$A755,ObservedSpeciesData!$D$2:$D$4955,$D755)),AVERAGEIFS(ObservedSpeciesData!Z$2:Z$4955,ObservedSpeciesData!$A$2:$A$4955,$A755,ObservedSpeciesData!$D$2:$D$4955,$D755),"")</f>
        <v>90.419039249420166</v>
      </c>
      <c r="AA755" s="23">
        <f>IF(ISNUMBER(AVERAGEIFS(ObservedSpeciesData!AA$2:AA$4955,ObservedSpeciesData!$A$2:$A$4955,$A755,ObservedSpeciesData!$D$2:$D$4955,$D755)),AVERAGEIFS(ObservedSpeciesData!AA$2:AA$4955,ObservedSpeciesData!$A$2:$A$4955,$A755,ObservedSpeciesData!$D$2:$D$4955,$D755),"")</f>
        <v>13.122724592685699</v>
      </c>
      <c r="AB755" s="24">
        <f>IF(ISNUMBER(AVERAGEIFS(ObservedSpeciesData!AB$2:AB$4955,ObservedSpeciesData!$A$2:$A$4955,$A755,ObservedSpeciesData!$D$2:$D$4955,$D755)),AVERAGEIFS(ObservedSpeciesData!AB$2:AB$4955,ObservedSpeciesData!$A$2:$A$4955,$A755,ObservedSpeciesData!$D$2:$D$4955,$D755),"")</f>
        <v>2.0996359348297123E-2</v>
      </c>
      <c r="AC755" s="24">
        <f>IF(ISNUMBER(AVERAGEIFS(ObservedSpeciesData!AC$2:AC$4955,ObservedSpeciesData!$A$2:$A$4955,$A755,ObservedSpeciesData!$D$2:$D$4955,$D755)),AVERAGEIFS(ObservedSpeciesData!AC$2:AC$4955,ObservedSpeciesData!$A$2:$A$4955,$A755,ObservedSpeciesData!$D$2:$D$4955,$D755),"")</f>
        <v>2.0996359348297123E-2</v>
      </c>
      <c r="AD755" s="23">
        <f>IF(ISNUMBER(AVERAGEIFS(ObservedSpeciesData!AD$2:AD$4955,ObservedSpeciesData!$A$2:$A$4955,$A755,ObservedSpeciesData!$D$2:$D$4955,$D755)),AVERAGEIFS(ObservedSpeciesData!AD$2:AD$4955,ObservedSpeciesData!$A$2:$A$4955,$A755,ObservedSpeciesData!$D$2:$D$4955,$D755),"")</f>
        <v>11.32122398376465</v>
      </c>
      <c r="AE755" s="24">
        <f>IF(ISNUMBER(AVERAGEIFS(ObservedSpeciesData!AE$2:AE$4955,ObservedSpeciesData!$A$2:$A$4955,$A755,ObservedSpeciesData!$D$2:$D$4955,$D755)),AVERAGEIFS(ObservedSpeciesData!AE$2:AE$4955,ObservedSpeciesData!$A$2:$A$4955,$A755,ObservedSpeciesData!$D$2:$D$4955,$D755),"")</f>
        <v>22.611294471617054</v>
      </c>
      <c r="AF755" s="23"/>
      <c r="AG755" s="24"/>
      <c r="AH755" s="23">
        <f>IF(ISNUMBER(AVERAGEIFS(ObservedSpeciesData!AH$2:AH$4955,ObservedSpeciesData!$A$2:$A$4955,$A755,ObservedSpeciesData!$D$2:$D$4955,$D755)),AVERAGEIFS(ObservedSpeciesData!AH$2:AH$4955,ObservedSpeciesData!$A$2:$A$4955,$A755,ObservedSpeciesData!$D$2:$D$4955,$D755),"")</f>
        <v>1.520875</v>
      </c>
      <c r="AI755" s="23">
        <f>IF(ISNUMBER(AVERAGEIFS(ObservedSpeciesData!AI$2:AI$4955,ObservedSpeciesData!$A$2:$A$4955,$A755,ObservedSpeciesData!$C$2:$C$4955,$C755,ObservedSpeciesData!$D$2:$D$4955,$D755)),AVERAGEIFS(ObservedSpeciesData!AI$2:AI$4955,ObservedSpeciesData!$A$2:$A$4955,$A755,ObservedSpeciesData!$C$2:$C$4955,$C755,ObservedSpeciesData!$D$2:$D$4955,$D755),"")</f>
        <v>8.9700000000000006</v>
      </c>
      <c r="AJ755" s="2">
        <f>COUNTIFS(ObservedSpeciesData!$A$2:$A$828,$A755,ObservedSpeciesData!$D$2:$D$828,$D755)</f>
        <v>0</v>
      </c>
      <c r="AK755" s="2">
        <f t="shared" si="11"/>
        <v>15</v>
      </c>
    </row>
    <row r="756" spans="1:37" x14ac:dyDescent="0.25">
      <c r="A756" s="14" t="s">
        <v>100</v>
      </c>
      <c r="B756" t="s">
        <v>98</v>
      </c>
      <c r="C756" t="s">
        <v>97</v>
      </c>
      <c r="D756" s="13">
        <v>42376</v>
      </c>
      <c r="E756">
        <v>1</v>
      </c>
      <c r="F756">
        <v>350</v>
      </c>
      <c r="G756" s="2" t="s">
        <v>87</v>
      </c>
      <c r="H756" s="2" t="s">
        <v>12</v>
      </c>
      <c r="I756">
        <v>5</v>
      </c>
      <c r="J756" s="2" t="s">
        <v>77</v>
      </c>
      <c r="K756" s="2">
        <f>IF(ISNUMBER(AVERAGEIFS(ObservedSpeciesData!K$2:K$4955,ObservedSpeciesData!$A$2:$A$4955,$A756,ObservedSpeciesData!$D$2:$D$4955,$D756)),AVERAGEIFS(ObservedSpeciesData!K$2:K$4955,ObservedSpeciesData!$A$2:$A$4955,$A756,ObservedSpeciesData!$D$2:$D$4955,$D756),"")</f>
        <v>350</v>
      </c>
      <c r="L756" s="26" t="str">
        <f>IF(ISNUMBER(AVERAGEIFS(ObservedSpeciesData!L$2:L$4955,ObservedSpeciesData!$A$2:$A$4955,$A756,ObservedSpeciesData!$D$2:$D$4955,$D756)),AVERAGEIFS(ObservedSpeciesData!L$2:L$4955,ObservedSpeciesData!$A$2:$A$4955,$A756,ObservedSpeciesData!$D$2:$D$4955,$D756),"")</f>
        <v/>
      </c>
      <c r="M756" s="23" t="str">
        <f>IF(ISNUMBER(AVERAGEIFS(ObservedSpeciesData!M$2:M$4955,ObservedSpeciesData!$A$2:$A$4955,$A756,ObservedSpeciesData!$D$2:$D$4955,$D756)),AVERAGEIFS(ObservedSpeciesData!M$2:M$4955,ObservedSpeciesData!$A$2:$A$4955,$A756,ObservedSpeciesData!$D$2:$D$4955,$D756),"")</f>
        <v/>
      </c>
      <c r="N756" s="23">
        <f>IF(ISNUMBER(AVERAGEIFS(ObservedSpeciesData!N$2:N$4955,ObservedSpeciesData!$A$2:$A$4955,$A756,ObservedSpeciesData!$D$2:$D$4955,$D756)),AVERAGEIFS(ObservedSpeciesData!N$2:N$4955,ObservedSpeciesData!$A$2:$A$4955,$A756,ObservedSpeciesData!$D$2:$D$4955,$D756),"")</f>
        <v>978.70695626796862</v>
      </c>
      <c r="O756" s="23">
        <f>IF(ISNUMBER(AVERAGEIFS(ObservedSpeciesData!O$2:O$4955,ObservedSpeciesData!$A$2:$A$4955,$A756,ObservedSpeciesData!$D$2:$D$4955,$D756)),AVERAGEIFS(ObservedSpeciesData!O$2:O$4955,ObservedSpeciesData!$A$2:$A$4955,$A756,ObservedSpeciesData!$D$2:$D$4955,$D756),"")</f>
        <v>97.870695626796874</v>
      </c>
      <c r="P756" s="23">
        <f>IF(ISNUMBER(AVERAGEIFS(ObservedSpeciesData!P$2:P$4955,ObservedSpeciesData!$A$2:$A$4955,$A756,ObservedSpeciesData!$C$2:$C$4955,$C756,ObservedSpeciesData!$D$2:$D$4955,$D756)),AVERAGEIFS(ObservedSpeciesData!P$2:P$4955,ObservedSpeciesData!$A$2:$A$4955,$A756,ObservedSpeciesData!$C$2:$C$4955,$C756,ObservedSpeciesData!$D$2:$D$4955,$D756),"")</f>
        <v>688.13162044689261</v>
      </c>
      <c r="Q756" s="23"/>
      <c r="R756" s="25" t="str">
        <f>IF(ISNUMBER(AVERAGEIFS(ObservedSpeciesData!R$2:R$4955,ObservedSpeciesData!$A$2:$A$4955,$A756,ObservedSpeciesData!$D$2:$D$4955,$D756)),AVERAGEIFS(ObservedSpeciesData!R$2:R$4955,ObservedSpeciesData!$A$2:$A$4955,$A756,ObservedSpeciesData!$D$2:$D$4955,$D756),"")</f>
        <v/>
      </c>
      <c r="S756" s="25" t="str">
        <f>IF(ISNUMBER(AVERAGEIFS(ObservedSpeciesData!S$2:S$4955,ObservedSpeciesData!$A$2:$A$4955,$A756,ObservedSpeciesData!$D$2:$D$4955,$D756)),AVERAGEIFS(ObservedSpeciesData!S$2:S$4955,ObservedSpeciesData!$A$2:$A$4955,$A756,ObservedSpeciesData!$D$2:$D$4955,$D756),"")</f>
        <v/>
      </c>
      <c r="T756" s="23" t="str">
        <f>IF(ISNUMBER(AVERAGEIFS(ObservedSpeciesData!T$2:T$4955,ObservedSpeciesData!$A$2:$A$4955,$A756,ObservedSpeciesData!$D$2:$D$4955,$D756)),AVERAGEIFS(ObservedSpeciesData!T$2:T$4955,ObservedSpeciesData!$A$2:$A$4955,$A756,ObservedSpeciesData!$D$2:$D$4955,$D756),"")</f>
        <v/>
      </c>
      <c r="U756" s="24" t="str">
        <f>IF(ISNUMBER(AVERAGEIFS(ObservedSpeciesData!U$2:U$4955,ObservedSpeciesData!$A$2:$A$4955,$A756,ObservedSpeciesData!$C$2:$C$4955,$C756,ObservedSpeciesData!$D$2:$D$4955,$D756)),AVERAGEIFS(ObservedSpeciesData!U$2:U$4955,ObservedSpeciesData!$A$2:$A$4955,$A756,ObservedSpeciesData!$C$2:$C$4955,$C756,ObservedSpeciesData!$D$2:$D$4955,$D756),"")</f>
        <v/>
      </c>
      <c r="V756" s="23">
        <f>IF(ISNUMBER(AVERAGEIFS(ObservedSpeciesData!V$2:V$4955,ObservedSpeciesData!$A$2:$A$4955,$A756,ObservedSpeciesData!$D$2:$D$4955,$D756)),AVERAGEIFS(ObservedSpeciesData!V$2:V$4955,ObservedSpeciesData!$A$2:$A$4955,$A756,ObservedSpeciesData!$D$2:$D$4955,$D756),"")</f>
        <v>25.91862154006958</v>
      </c>
      <c r="W756" s="23">
        <f>IF(ISNUMBER(AVERAGEIFS(ObservedSpeciesData!W$2:W$4955,ObservedSpeciesData!$A$2:$A$4955,$A756,ObservedSpeciesData!$D$2:$D$4955,$D756)),AVERAGEIFS(ObservedSpeciesData!W$2:W$4955,ObservedSpeciesData!$A$2:$A$4955,$A756,ObservedSpeciesData!$D$2:$D$4955,$D756),"")</f>
        <v>18.162958800792694</v>
      </c>
      <c r="X756" s="23">
        <f>IF(ISNUMBER(AVERAGEIFS(ObservedSpeciesData!X$2:X$4955,ObservedSpeciesData!$A$2:$A$4955,$A756,ObservedSpeciesData!$D$2:$D$4955,$D756)),AVERAGEIFS(ObservedSpeciesData!X$2:X$4955,ObservedSpeciesData!$A$2:$A$4955,$A756,ObservedSpeciesData!$D$2:$D$4955,$D756),"")</f>
        <v>70.317447185516357</v>
      </c>
      <c r="Y756" s="23">
        <f>IF(ISNUMBER(AVERAGEIFS(ObservedSpeciesData!Y$2:Y$4955,ObservedSpeciesData!$A$2:$A$4955,$A756,ObservedSpeciesData!$D$2:$D$4955,$D756)),AVERAGEIFS(ObservedSpeciesData!Y$2:Y$4955,ObservedSpeciesData!$A$2:$A$4955,$A756,ObservedSpeciesData!$D$2:$D$4955,$D756),"")</f>
        <v>43.041152000427246</v>
      </c>
      <c r="Z756" s="23">
        <f>IF(ISNUMBER(AVERAGEIFS(ObservedSpeciesData!Z$2:Z$4955,ObservedSpeciesData!$A$2:$A$4955,$A756,ObservedSpeciesData!$D$2:$D$4955,$D756)),AVERAGEIFS(ObservedSpeciesData!Z$2:Z$4955,ObservedSpeciesData!$A$2:$A$4955,$A756,ObservedSpeciesData!$D$2:$D$4955,$D756),"")</f>
        <v>90.702942371368408</v>
      </c>
      <c r="AA756" s="23">
        <f>IF(ISNUMBER(AVERAGEIFS(ObservedSpeciesData!AA$2:AA$4955,ObservedSpeciesData!$A$2:$A$4955,$A756,ObservedSpeciesData!$D$2:$D$4955,$D756)),AVERAGEIFS(ObservedSpeciesData!AA$2:AA$4955,ObservedSpeciesData!$A$2:$A$4955,$A756,ObservedSpeciesData!$D$2:$D$4955,$D756),"")</f>
        <v>13.114004969596863</v>
      </c>
      <c r="AB756" s="24">
        <f>IF(ISNUMBER(AVERAGEIFS(ObservedSpeciesData!AB$2:AB$4955,ObservedSpeciesData!$A$2:$A$4955,$A756,ObservedSpeciesData!$D$2:$D$4955,$D756)),AVERAGEIFS(ObservedSpeciesData!AB$2:AB$4955,ObservedSpeciesData!$A$2:$A$4955,$A756,ObservedSpeciesData!$D$2:$D$4955,$D756),"")</f>
        <v>2.0982407951354979E-2</v>
      </c>
      <c r="AC756" s="24">
        <f>IF(ISNUMBER(AVERAGEIFS(ObservedSpeciesData!AC$2:AC$4955,ObservedSpeciesData!$A$2:$A$4955,$A756,ObservedSpeciesData!$D$2:$D$4955,$D756)),AVERAGEIFS(ObservedSpeciesData!AC$2:AC$4955,ObservedSpeciesData!$A$2:$A$4955,$A756,ObservedSpeciesData!$D$2:$D$4955,$D756),"")</f>
        <v>2.0982407951354979E-2</v>
      </c>
      <c r="AD756" s="23">
        <f>IF(ISNUMBER(AVERAGEIFS(ObservedSpeciesData!AD$2:AD$4955,ObservedSpeciesData!$A$2:$A$4955,$A756,ObservedSpeciesData!$D$2:$D$4955,$D756)),AVERAGEIFS(ObservedSpeciesData!AD$2:AD$4955,ObservedSpeciesData!$A$2:$A$4955,$A756,ObservedSpeciesData!$D$2:$D$4955,$D756),"")</f>
        <v>11.250791549682617</v>
      </c>
      <c r="AE756" s="24">
        <f>IF(ISNUMBER(AVERAGEIFS(ObservedSpeciesData!AE$2:AE$4955,ObservedSpeciesData!$A$2:$A$4955,$A756,ObservedSpeciesData!$D$2:$D$4955,$D756)),AVERAGEIFS(ObservedSpeciesData!AE$2:AE$4955,ObservedSpeciesData!$A$2:$A$4955,$A756,ObservedSpeciesData!$D$2:$D$4955,$D756),"")</f>
        <v>20.706095296515308</v>
      </c>
      <c r="AF756" s="23"/>
      <c r="AG756" s="24"/>
      <c r="AH756" s="23">
        <f>IF(ISNUMBER(AVERAGEIFS(ObservedSpeciesData!AH$2:AH$4955,ObservedSpeciesData!$A$2:$A$4955,$A756,ObservedSpeciesData!$D$2:$D$4955,$D756)),AVERAGEIFS(ObservedSpeciesData!AH$2:AH$4955,ObservedSpeciesData!$A$2:$A$4955,$A756,ObservedSpeciesData!$D$2:$D$4955,$D756),"")</f>
        <v>2.1063749999999999</v>
      </c>
      <c r="AI756" s="23">
        <f>IF(ISNUMBER(AVERAGEIFS(ObservedSpeciesData!AI$2:AI$4955,ObservedSpeciesData!$A$2:$A$4955,$A756,ObservedSpeciesData!$C$2:$C$4955,$C756,ObservedSpeciesData!$D$2:$D$4955,$D756)),AVERAGEIFS(ObservedSpeciesData!AI$2:AI$4955,ObservedSpeciesData!$A$2:$A$4955,$A756,ObservedSpeciesData!$C$2:$C$4955,$C756,ObservedSpeciesData!$D$2:$D$4955,$D756),"")</f>
        <v>15.718249999999999</v>
      </c>
      <c r="AJ756" s="2">
        <f>COUNTIFS(ObservedSpeciesData!$A$2:$A$828,$A756,ObservedSpeciesData!$D$2:$D$828,$D756)</f>
        <v>0</v>
      </c>
      <c r="AK756" s="2">
        <f t="shared" si="11"/>
        <v>15</v>
      </c>
    </row>
    <row r="757" spans="1:37" x14ac:dyDescent="0.25">
      <c r="A757" s="14" t="s">
        <v>99</v>
      </c>
      <c r="B757" t="s">
        <v>98</v>
      </c>
      <c r="C757" t="s">
        <v>97</v>
      </c>
      <c r="D757" s="13">
        <v>42376</v>
      </c>
      <c r="E757">
        <v>1</v>
      </c>
      <c r="F757">
        <v>500</v>
      </c>
      <c r="G757" s="2" t="s">
        <v>87</v>
      </c>
      <c r="H757" s="2" t="s">
        <v>12</v>
      </c>
      <c r="I757">
        <v>5</v>
      </c>
      <c r="J757" s="2" t="s">
        <v>77</v>
      </c>
      <c r="K757" s="2">
        <f>IF(ISNUMBER(AVERAGEIFS(ObservedSpeciesData!K$2:K$4955,ObservedSpeciesData!$A$2:$A$4955,$A757,ObservedSpeciesData!$D$2:$D$4955,$D757)),AVERAGEIFS(ObservedSpeciesData!K$2:K$4955,ObservedSpeciesData!$A$2:$A$4955,$A757,ObservedSpeciesData!$D$2:$D$4955,$D757),"")</f>
        <v>450</v>
      </c>
      <c r="L757" s="26" t="str">
        <f>IF(ISNUMBER(AVERAGEIFS(ObservedSpeciesData!L$2:L$4955,ObservedSpeciesData!$A$2:$A$4955,$A757,ObservedSpeciesData!$D$2:$D$4955,$D757)),AVERAGEIFS(ObservedSpeciesData!L$2:L$4955,ObservedSpeciesData!$A$2:$A$4955,$A757,ObservedSpeciesData!$D$2:$D$4955,$D757),"")</f>
        <v/>
      </c>
      <c r="M757" s="23" t="str">
        <f>IF(ISNUMBER(AVERAGEIFS(ObservedSpeciesData!M$2:M$4955,ObservedSpeciesData!$A$2:$A$4955,$A757,ObservedSpeciesData!$D$2:$D$4955,$D757)),AVERAGEIFS(ObservedSpeciesData!M$2:M$4955,ObservedSpeciesData!$A$2:$A$4955,$A757,ObservedSpeciesData!$D$2:$D$4955,$D757),"")</f>
        <v/>
      </c>
      <c r="N757" s="23">
        <f>IF(ISNUMBER(AVERAGEIFS(ObservedSpeciesData!N$2:N$4955,ObservedSpeciesData!$A$2:$A$4955,$A757,ObservedSpeciesData!$D$2:$D$4955,$D757)),AVERAGEIFS(ObservedSpeciesData!N$2:N$4955,ObservedSpeciesData!$A$2:$A$4955,$A757,ObservedSpeciesData!$D$2:$D$4955,$D757),"")</f>
        <v>1169.4193204487281</v>
      </c>
      <c r="O757" s="23">
        <f>IF(ISNUMBER(AVERAGEIFS(ObservedSpeciesData!O$2:O$4955,ObservedSpeciesData!$A$2:$A$4955,$A757,ObservedSpeciesData!$D$2:$D$4955,$D757)),AVERAGEIFS(ObservedSpeciesData!O$2:O$4955,ObservedSpeciesData!$A$2:$A$4955,$A757,ObservedSpeciesData!$D$2:$D$4955,$D757),"")</f>
        <v>116.94193204487281</v>
      </c>
      <c r="P757" s="23">
        <f>IF(ISNUMBER(AVERAGEIFS(ObservedSpeciesData!P$2:P$4955,ObservedSpeciesData!$A$2:$A$4955,$A757,ObservedSpeciesData!$C$2:$C$4955,$C757,ObservedSpeciesData!$D$2:$D$4955,$D757)),AVERAGEIFS(ObservedSpeciesData!P$2:P$4955,ObservedSpeciesData!$A$2:$A$4955,$A757,ObservedSpeciesData!$C$2:$C$4955,$C757,ObservedSpeciesData!$D$2:$D$4955,$D757),"")</f>
        <v>748.21940215036079</v>
      </c>
      <c r="Q757" s="23"/>
      <c r="R757" s="25" t="str">
        <f>IF(ISNUMBER(AVERAGEIFS(ObservedSpeciesData!R$2:R$4955,ObservedSpeciesData!$A$2:$A$4955,$A757,ObservedSpeciesData!$D$2:$D$4955,$D757)),AVERAGEIFS(ObservedSpeciesData!R$2:R$4955,ObservedSpeciesData!$A$2:$A$4955,$A757,ObservedSpeciesData!$D$2:$D$4955,$D757),"")</f>
        <v/>
      </c>
      <c r="S757" s="25" t="str">
        <f>IF(ISNUMBER(AVERAGEIFS(ObservedSpeciesData!S$2:S$4955,ObservedSpeciesData!$A$2:$A$4955,$A757,ObservedSpeciesData!$D$2:$D$4955,$D757)),AVERAGEIFS(ObservedSpeciesData!S$2:S$4955,ObservedSpeciesData!$A$2:$A$4955,$A757,ObservedSpeciesData!$D$2:$D$4955,$D757),"")</f>
        <v/>
      </c>
      <c r="T757" s="23" t="str">
        <f>IF(ISNUMBER(AVERAGEIFS(ObservedSpeciesData!T$2:T$4955,ObservedSpeciesData!$A$2:$A$4955,$A757,ObservedSpeciesData!$D$2:$D$4955,$D757)),AVERAGEIFS(ObservedSpeciesData!T$2:T$4955,ObservedSpeciesData!$A$2:$A$4955,$A757,ObservedSpeciesData!$D$2:$D$4955,$D757),"")</f>
        <v/>
      </c>
      <c r="U757" s="24" t="str">
        <f>IF(ISNUMBER(AVERAGEIFS(ObservedSpeciesData!U$2:U$4955,ObservedSpeciesData!$A$2:$A$4955,$A757,ObservedSpeciesData!$C$2:$C$4955,$C757,ObservedSpeciesData!$D$2:$D$4955,$D757)),AVERAGEIFS(ObservedSpeciesData!U$2:U$4955,ObservedSpeciesData!$A$2:$A$4955,$A757,ObservedSpeciesData!$C$2:$C$4955,$C757,ObservedSpeciesData!$D$2:$D$4955,$D757),"")</f>
        <v/>
      </c>
      <c r="V757" s="23">
        <f>IF(ISNUMBER(AVERAGEIFS(ObservedSpeciesData!V$2:V$4955,ObservedSpeciesData!$A$2:$A$4955,$A757,ObservedSpeciesData!$D$2:$D$4955,$D757)),AVERAGEIFS(ObservedSpeciesData!V$2:V$4955,ObservedSpeciesData!$A$2:$A$4955,$A757,ObservedSpeciesData!$D$2:$D$4955,$D757),"")</f>
        <v>25.320754885673523</v>
      </c>
      <c r="W757" s="23">
        <f>IF(ISNUMBER(AVERAGEIFS(ObservedSpeciesData!W$2:W$4955,ObservedSpeciesData!$A$2:$A$4955,$A757,ObservedSpeciesData!$D$2:$D$4955,$D757)),AVERAGEIFS(ObservedSpeciesData!W$2:W$4955,ObservedSpeciesData!$A$2:$A$4955,$A757,ObservedSpeciesData!$D$2:$D$4955,$D757),"")</f>
        <v>18.614062011241913</v>
      </c>
      <c r="X757" s="23">
        <f>IF(ISNUMBER(AVERAGEIFS(ObservedSpeciesData!X$2:X$4955,ObservedSpeciesData!$A$2:$A$4955,$A757,ObservedSpeciesData!$D$2:$D$4955,$D757)),AVERAGEIFS(ObservedSpeciesData!X$2:X$4955,ObservedSpeciesData!$A$2:$A$4955,$A757,ObservedSpeciesData!$D$2:$D$4955,$D757),"")</f>
        <v>71.343939781188965</v>
      </c>
      <c r="Y757" s="23">
        <f>IF(ISNUMBER(AVERAGEIFS(ObservedSpeciesData!Y$2:Y$4955,ObservedSpeciesData!$A$2:$A$4955,$A757,ObservedSpeciesData!$D$2:$D$4955,$D757)),AVERAGEIFS(ObservedSpeciesData!Y$2:Y$4955,ObservedSpeciesData!$A$2:$A$4955,$A757,ObservedSpeciesData!$D$2:$D$4955,$D757),"")</f>
        <v>42.187743902206421</v>
      </c>
      <c r="Z757" s="23">
        <f>IF(ISNUMBER(AVERAGEIFS(ObservedSpeciesData!Z$2:Z$4955,ObservedSpeciesData!$A$2:$A$4955,$A757,ObservedSpeciesData!$D$2:$D$4955,$D757)),AVERAGEIFS(ObservedSpeciesData!Z$2:Z$4955,ObservedSpeciesData!$A$2:$A$4955,$A757,ObservedSpeciesData!$D$2:$D$4955,$D757),"")</f>
        <v>90.525702953338623</v>
      </c>
      <c r="AA757" s="23">
        <f>IF(ISNUMBER(AVERAGEIFS(ObservedSpeciesData!AA$2:AA$4955,ObservedSpeciesData!$A$2:$A$4955,$A757,ObservedSpeciesData!$D$2:$D$4955,$D757)),AVERAGEIFS(ObservedSpeciesData!AA$2:AA$4955,ObservedSpeciesData!$A$2:$A$4955,$A757,ObservedSpeciesData!$D$2:$D$4955,$D757),"")</f>
        <v>12.085272789001465</v>
      </c>
      <c r="AB757" s="24">
        <f>IF(ISNUMBER(AVERAGEIFS(ObservedSpeciesData!AB$2:AB$4955,ObservedSpeciesData!$A$2:$A$4955,$A757,ObservedSpeciesData!$D$2:$D$4955,$D757)),AVERAGEIFS(ObservedSpeciesData!AB$2:AB$4955,ObservedSpeciesData!$A$2:$A$4955,$A757,ObservedSpeciesData!$D$2:$D$4955,$D757),"")</f>
        <v>1.9336436462402344E-2</v>
      </c>
      <c r="AC757" s="24">
        <f>IF(ISNUMBER(AVERAGEIFS(ObservedSpeciesData!AC$2:AC$4955,ObservedSpeciesData!$A$2:$A$4955,$A757,ObservedSpeciesData!$D$2:$D$4955,$D757)),AVERAGEIFS(ObservedSpeciesData!AC$2:AC$4955,ObservedSpeciesData!$A$2:$A$4955,$A757,ObservedSpeciesData!$D$2:$D$4955,$D757),"")</f>
        <v>1.9336436462402344E-2</v>
      </c>
      <c r="AD757" s="23">
        <f>IF(ISNUMBER(AVERAGEIFS(ObservedSpeciesData!AD$2:AD$4955,ObservedSpeciesData!$A$2:$A$4955,$A757,ObservedSpeciesData!$D$2:$D$4955,$D757)),AVERAGEIFS(ObservedSpeciesData!AD$2:AD$4955,ObservedSpeciesData!$A$2:$A$4955,$A757,ObservedSpeciesData!$D$2:$D$4955,$D757),"")</f>
        <v>11.415030364990233</v>
      </c>
      <c r="AE757" s="24">
        <f>IF(ISNUMBER(AVERAGEIFS(ObservedSpeciesData!AE$2:AE$4955,ObservedSpeciesData!$A$2:$A$4955,$A757,ObservedSpeciesData!$D$2:$D$4955,$D757)),AVERAGEIFS(ObservedSpeciesData!AE$2:AE$4955,ObservedSpeciesData!$A$2:$A$4955,$A757,ObservedSpeciesData!$D$2:$D$4955,$D757),"")</f>
        <v>19.985231157402438</v>
      </c>
      <c r="AF757" s="23"/>
      <c r="AG757" s="24"/>
      <c r="AH757" s="23">
        <f>IF(ISNUMBER(AVERAGEIFS(ObservedSpeciesData!AH$2:AH$4955,ObservedSpeciesData!$A$2:$A$4955,$A757,ObservedSpeciesData!$D$2:$D$4955,$D757)),AVERAGEIFS(ObservedSpeciesData!AH$2:AH$4955,ObservedSpeciesData!$A$2:$A$4955,$A757,ObservedSpeciesData!$D$2:$D$4955,$D757),"")</f>
        <v>2.2222500000000003</v>
      </c>
      <c r="AI757" s="23">
        <f>IF(ISNUMBER(AVERAGEIFS(ObservedSpeciesData!AI$2:AI$4955,ObservedSpeciesData!$A$2:$A$4955,$A757,ObservedSpeciesData!$C$2:$C$4955,$C757,ObservedSpeciesData!$D$2:$D$4955,$D757)),AVERAGEIFS(ObservedSpeciesData!AI$2:AI$4955,ObservedSpeciesData!$A$2:$A$4955,$A757,ObservedSpeciesData!$C$2:$C$4955,$C757,ObservedSpeciesData!$D$2:$D$4955,$D757),"")</f>
        <v>18.632999999999999</v>
      </c>
      <c r="AJ757" s="2">
        <f>COUNTIFS(ObservedSpeciesData!$A$2:$A$828,$A757,ObservedSpeciesData!$D$2:$D$828,$D757)</f>
        <v>0</v>
      </c>
      <c r="AK757" s="2">
        <f t="shared" si="11"/>
        <v>15</v>
      </c>
    </row>
    <row r="758" spans="1:37" x14ac:dyDescent="0.25">
      <c r="A758" s="14" t="s">
        <v>104</v>
      </c>
      <c r="B758" t="s">
        <v>98</v>
      </c>
      <c r="C758" t="s">
        <v>97</v>
      </c>
      <c r="D758" s="13">
        <v>42404</v>
      </c>
      <c r="E758">
        <v>1</v>
      </c>
      <c r="F758">
        <v>0</v>
      </c>
      <c r="G758" s="2" t="s">
        <v>87</v>
      </c>
      <c r="H758" s="2" t="s">
        <v>12</v>
      </c>
      <c r="I758">
        <v>6</v>
      </c>
      <c r="J758" s="2" t="s">
        <v>77</v>
      </c>
      <c r="K758" s="2">
        <f>IF(ISNUMBER(AVERAGEIFS(ObservedSpeciesData!K$2:K$4955,ObservedSpeciesData!$A$2:$A$4955,$A758,ObservedSpeciesData!$D$2:$D$4955,$D758)),AVERAGEIFS(ObservedSpeciesData!K$2:K$4955,ObservedSpeciesData!$A$2:$A$4955,$A758,ObservedSpeciesData!$D$2:$D$4955,$D758),"")</f>
        <v>0</v>
      </c>
      <c r="L758" s="26" t="str">
        <f>IF(ISNUMBER(AVERAGEIFS(ObservedSpeciesData!L$2:L$4955,ObservedSpeciesData!$A$2:$A$4955,$A758,ObservedSpeciesData!$D$2:$D$4955,$D758)),AVERAGEIFS(ObservedSpeciesData!L$2:L$4955,ObservedSpeciesData!$A$2:$A$4955,$A758,ObservedSpeciesData!$D$2:$D$4955,$D758),"")</f>
        <v/>
      </c>
      <c r="M758" s="23" t="str">
        <f>IF(ISNUMBER(AVERAGEIFS(ObservedSpeciesData!M$2:M$4955,ObservedSpeciesData!$A$2:$A$4955,$A758,ObservedSpeciesData!$D$2:$D$4955,$D758)),AVERAGEIFS(ObservedSpeciesData!M$2:M$4955,ObservedSpeciesData!$A$2:$A$4955,$A758,ObservedSpeciesData!$D$2:$D$4955,$D758),"")</f>
        <v/>
      </c>
      <c r="N758" s="23">
        <f>IF(ISNUMBER(AVERAGEIFS(ObservedSpeciesData!N$2:N$4955,ObservedSpeciesData!$A$2:$A$4955,$A758,ObservedSpeciesData!$D$2:$D$4955,$D758)),AVERAGEIFS(ObservedSpeciesData!N$2:N$4955,ObservedSpeciesData!$A$2:$A$4955,$A758,ObservedSpeciesData!$D$2:$D$4955,$D758),"")</f>
        <v>422.87768160347201</v>
      </c>
      <c r="O758" s="23">
        <f>IF(ISNUMBER(AVERAGEIFS(ObservedSpeciesData!O$2:O$4955,ObservedSpeciesData!$A$2:$A$4955,$A758,ObservedSpeciesData!$D$2:$D$4955,$D758)),AVERAGEIFS(ObservedSpeciesData!O$2:O$4955,ObservedSpeciesData!$A$2:$A$4955,$A758,ObservedSpeciesData!$D$2:$D$4955,$D758),"")</f>
        <v>42.287768160347206</v>
      </c>
      <c r="P758" s="23">
        <f>IF(ISNUMBER(AVERAGEIFS(ObservedSpeciesData!P$2:P$4955,ObservedSpeciesData!$A$2:$A$4955,$A758,ObservedSpeciesData!$C$2:$C$4955,$C758,ObservedSpeciesData!$D$2:$D$4955,$D758)),AVERAGEIFS(ObservedSpeciesData!P$2:P$4955,ObservedSpeciesData!$A$2:$A$4955,$A758,ObservedSpeciesData!$C$2:$C$4955,$C758,ObservedSpeciesData!$D$2:$D$4955,$D758),"")</f>
        <v>297.40598646111954</v>
      </c>
      <c r="Q758" s="23"/>
      <c r="R758" s="25" t="str">
        <f>IF(ISNUMBER(AVERAGEIFS(ObservedSpeciesData!R$2:R$4955,ObservedSpeciesData!$A$2:$A$4955,$A758,ObservedSpeciesData!$D$2:$D$4955,$D758)),AVERAGEIFS(ObservedSpeciesData!R$2:R$4955,ObservedSpeciesData!$A$2:$A$4955,$A758,ObservedSpeciesData!$D$2:$D$4955,$D758),"")</f>
        <v/>
      </c>
      <c r="S758" s="25" t="str">
        <f>IF(ISNUMBER(AVERAGEIFS(ObservedSpeciesData!S$2:S$4955,ObservedSpeciesData!$A$2:$A$4955,$A758,ObservedSpeciesData!$D$2:$D$4955,$D758)),AVERAGEIFS(ObservedSpeciesData!S$2:S$4955,ObservedSpeciesData!$A$2:$A$4955,$A758,ObservedSpeciesData!$D$2:$D$4955,$D758),"")</f>
        <v/>
      </c>
      <c r="T758" s="23" t="str">
        <f>IF(ISNUMBER(AVERAGEIFS(ObservedSpeciesData!T$2:T$4955,ObservedSpeciesData!$A$2:$A$4955,$A758,ObservedSpeciesData!$D$2:$D$4955,$D758)),AVERAGEIFS(ObservedSpeciesData!T$2:T$4955,ObservedSpeciesData!$A$2:$A$4955,$A758,ObservedSpeciesData!$D$2:$D$4955,$D758),"")</f>
        <v/>
      </c>
      <c r="U758" s="24" t="str">
        <f>IF(ISNUMBER(AVERAGEIFS(ObservedSpeciesData!U$2:U$4955,ObservedSpeciesData!$A$2:$A$4955,$A758,ObservedSpeciesData!$C$2:$C$4955,$C758,ObservedSpeciesData!$D$2:$D$4955,$D758)),AVERAGEIFS(ObservedSpeciesData!U$2:U$4955,ObservedSpeciesData!$A$2:$A$4955,$A758,ObservedSpeciesData!$C$2:$C$4955,$C758,ObservedSpeciesData!$D$2:$D$4955,$D758),"")</f>
        <v/>
      </c>
      <c r="V758" s="23">
        <f>IF(ISNUMBER(AVERAGEIFS(ObservedSpeciesData!V$2:V$4955,ObservedSpeciesData!$A$2:$A$4955,$A758,ObservedSpeciesData!$D$2:$D$4955,$D758)),AVERAGEIFS(ObservedSpeciesData!V$2:V$4955,ObservedSpeciesData!$A$2:$A$4955,$A758,ObservedSpeciesData!$D$2:$D$4955,$D758),"")</f>
        <v>25.495625000000004</v>
      </c>
      <c r="W758" s="23">
        <f>IF(ISNUMBER(AVERAGEIFS(ObservedSpeciesData!W$2:W$4955,ObservedSpeciesData!$A$2:$A$4955,$A758,ObservedSpeciesData!$D$2:$D$4955,$D758)),AVERAGEIFS(ObservedSpeciesData!W$2:W$4955,ObservedSpeciesData!$A$2:$A$4955,$A758,ObservedSpeciesData!$D$2:$D$4955,$D758),"")</f>
        <v>23.189999999999998</v>
      </c>
      <c r="X758" s="23">
        <f>IF(ISNUMBER(AVERAGEIFS(ObservedSpeciesData!X$2:X$4955,ObservedSpeciesData!$A$2:$A$4955,$A758,ObservedSpeciesData!$D$2:$D$4955,$D758)),AVERAGEIFS(ObservedSpeciesData!X$2:X$4955,ObservedSpeciesData!$A$2:$A$4955,$A758,ObservedSpeciesData!$D$2:$D$4955,$D758),"")</f>
        <v>73.268750000000011</v>
      </c>
      <c r="Y758" s="23">
        <f>IF(ISNUMBER(AVERAGEIFS(ObservedSpeciesData!Y$2:Y$4955,ObservedSpeciesData!$A$2:$A$4955,$A758,ObservedSpeciesData!$D$2:$D$4955,$D758)),AVERAGEIFS(ObservedSpeciesData!Y$2:Y$4955,ObservedSpeciesData!$A$2:$A$4955,$A758,ObservedSpeciesData!$D$2:$D$4955,$D758),"")</f>
        <v>46.40625</v>
      </c>
      <c r="Z758" s="23">
        <f>IF(ISNUMBER(AVERAGEIFS(ObservedSpeciesData!Z$2:Z$4955,ObservedSpeciesData!$A$2:$A$4955,$A758,ObservedSpeciesData!$D$2:$D$4955,$D758)),AVERAGEIFS(ObservedSpeciesData!Z$2:Z$4955,ObservedSpeciesData!$A$2:$A$4955,$A758,ObservedSpeciesData!$D$2:$D$4955,$D758),"")</f>
        <v>91.581874999999997</v>
      </c>
      <c r="AA758" s="23">
        <f>IF(ISNUMBER(AVERAGEIFS(ObservedSpeciesData!AA$2:AA$4955,ObservedSpeciesData!$A$2:$A$4955,$A758,ObservedSpeciesData!$D$2:$D$4955,$D758)),AVERAGEIFS(ObservedSpeciesData!AA$2:AA$4955,ObservedSpeciesData!$A$2:$A$4955,$A758,ObservedSpeciesData!$D$2:$D$4955,$D758),"")</f>
        <v>13.506875000000001</v>
      </c>
      <c r="AB758" s="24">
        <f>IF(ISNUMBER(AVERAGEIFS(ObservedSpeciesData!AB$2:AB$4955,ObservedSpeciesData!$A$2:$A$4955,$A758,ObservedSpeciesData!$D$2:$D$4955,$D758)),AVERAGEIFS(ObservedSpeciesData!AB$2:AB$4955,ObservedSpeciesData!$A$2:$A$4955,$A758,ObservedSpeciesData!$D$2:$D$4955,$D758),"")</f>
        <v>2.1610999999999998E-2</v>
      </c>
      <c r="AC758" s="24">
        <f>IF(ISNUMBER(AVERAGEIFS(ObservedSpeciesData!AC$2:AC$4955,ObservedSpeciesData!$A$2:$A$4955,$A758,ObservedSpeciesData!$D$2:$D$4955,$D758)),AVERAGEIFS(ObservedSpeciesData!AC$2:AC$4955,ObservedSpeciesData!$A$2:$A$4955,$A758,ObservedSpeciesData!$D$2:$D$4955,$D758),"")</f>
        <v>2.1610999999999998E-2</v>
      </c>
      <c r="AD758" s="23">
        <f>IF(ISNUMBER(AVERAGEIFS(ObservedSpeciesData!AD$2:AD$4955,ObservedSpeciesData!$A$2:$A$4955,$A758,ObservedSpeciesData!$D$2:$D$4955,$D758)),AVERAGEIFS(ObservedSpeciesData!AD$2:AD$4955,ObservedSpeciesData!$A$2:$A$4955,$A758,ObservedSpeciesData!$D$2:$D$4955,$D758),"")</f>
        <v>11.722999999999999</v>
      </c>
      <c r="AE758" s="24">
        <f>IF(ISNUMBER(AVERAGEIFS(ObservedSpeciesData!AE$2:AE$4955,ObservedSpeciesData!$A$2:$A$4955,$A758,ObservedSpeciesData!$D$2:$D$4955,$D758)),AVERAGEIFS(ObservedSpeciesData!AE$2:AE$4955,ObservedSpeciesData!$A$2:$A$4955,$A758,ObservedSpeciesData!$D$2:$D$4955,$D758),"")</f>
        <v>21.246322858408867</v>
      </c>
      <c r="AF758" s="23"/>
      <c r="AG758" s="24"/>
      <c r="AH758" s="23">
        <f>IF(ISNUMBER(AVERAGEIFS(ObservedSpeciesData!AH$2:AH$4955,ObservedSpeciesData!$A$2:$A$4955,$A758,ObservedSpeciesData!$D$2:$D$4955,$D758)),AVERAGEIFS(ObservedSpeciesData!AH$2:AH$4955,ObservedSpeciesData!$A$2:$A$4955,$A758,ObservedSpeciesData!$D$2:$D$4955,$D758),"")</f>
        <v>0.91475000000000006</v>
      </c>
      <c r="AI758" s="23">
        <f>IF(ISNUMBER(AVERAGEIFS(ObservedSpeciesData!AI$2:AI$4955,ObservedSpeciesData!$A$2:$A$4955,$A758,ObservedSpeciesData!$C$2:$C$4955,$C758,ObservedSpeciesData!$D$2:$D$4955,$D758)),AVERAGEIFS(ObservedSpeciesData!AI$2:AI$4955,ObservedSpeciesData!$A$2:$A$4955,$A758,ObservedSpeciesData!$C$2:$C$4955,$C758,ObservedSpeciesData!$D$2:$D$4955,$D758),"")</f>
        <v>6.0812499999999998</v>
      </c>
      <c r="AJ758" s="2">
        <f>COUNTIFS(ObservedSpeciesData!$A$2:$A$828,$A758,ObservedSpeciesData!$D$2:$D$828,$D758)</f>
        <v>0</v>
      </c>
      <c r="AK758" s="2">
        <f t="shared" si="11"/>
        <v>15</v>
      </c>
    </row>
    <row r="759" spans="1:37" x14ac:dyDescent="0.25">
      <c r="A759" s="14" t="s">
        <v>103</v>
      </c>
      <c r="B759" t="s">
        <v>98</v>
      </c>
      <c r="C759" t="s">
        <v>97</v>
      </c>
      <c r="D759" s="13">
        <v>42404</v>
      </c>
      <c r="E759">
        <v>1</v>
      </c>
      <c r="F759">
        <v>50</v>
      </c>
      <c r="G759" s="2" t="s">
        <v>87</v>
      </c>
      <c r="H759" s="2" t="s">
        <v>12</v>
      </c>
      <c r="I759">
        <v>6</v>
      </c>
      <c r="J759" s="2" t="s">
        <v>77</v>
      </c>
      <c r="K759" s="2">
        <f>IF(ISNUMBER(AVERAGEIFS(ObservedSpeciesData!K$2:K$4955,ObservedSpeciesData!$A$2:$A$4955,$A759,ObservedSpeciesData!$D$2:$D$4955,$D759)),AVERAGEIFS(ObservedSpeciesData!K$2:K$4955,ObservedSpeciesData!$A$2:$A$4955,$A759,ObservedSpeciesData!$D$2:$D$4955,$D759),"")</f>
        <v>45</v>
      </c>
      <c r="L759" s="26" t="str">
        <f>IF(ISNUMBER(AVERAGEIFS(ObservedSpeciesData!L$2:L$4955,ObservedSpeciesData!$A$2:$A$4955,$A759,ObservedSpeciesData!$D$2:$D$4955,$D759)),AVERAGEIFS(ObservedSpeciesData!L$2:L$4955,ObservedSpeciesData!$A$2:$A$4955,$A759,ObservedSpeciesData!$D$2:$D$4955,$D759),"")</f>
        <v/>
      </c>
      <c r="M759" s="23" t="str">
        <f>IF(ISNUMBER(AVERAGEIFS(ObservedSpeciesData!M$2:M$4955,ObservedSpeciesData!$A$2:$A$4955,$A759,ObservedSpeciesData!$D$2:$D$4955,$D759)),AVERAGEIFS(ObservedSpeciesData!M$2:M$4955,ObservedSpeciesData!$A$2:$A$4955,$A759,ObservedSpeciesData!$D$2:$D$4955,$D759),"")</f>
        <v/>
      </c>
      <c r="N759" s="23">
        <f>IF(ISNUMBER(AVERAGEIFS(ObservedSpeciesData!N$2:N$4955,ObservedSpeciesData!$A$2:$A$4955,$A759,ObservedSpeciesData!$D$2:$D$4955,$D759)),AVERAGEIFS(ObservedSpeciesData!N$2:N$4955,ObservedSpeciesData!$A$2:$A$4955,$A759,ObservedSpeciesData!$D$2:$D$4955,$D759),"")</f>
        <v>588.83853392465653</v>
      </c>
      <c r="O759" s="23">
        <f>IF(ISNUMBER(AVERAGEIFS(ObservedSpeciesData!O$2:O$4955,ObservedSpeciesData!$A$2:$A$4955,$A759,ObservedSpeciesData!$D$2:$D$4955,$D759)),AVERAGEIFS(ObservedSpeciesData!O$2:O$4955,ObservedSpeciesData!$A$2:$A$4955,$A759,ObservedSpeciesData!$D$2:$D$4955,$D759),"")</f>
        <v>58.883853392465653</v>
      </c>
      <c r="P759" s="23">
        <f>IF(ISNUMBER(AVERAGEIFS(ObservedSpeciesData!P$2:P$4955,ObservedSpeciesData!$A$2:$A$4955,$A759,ObservedSpeciesData!$C$2:$C$4955,$C759,ObservedSpeciesData!$D$2:$D$4955,$D759)),AVERAGEIFS(ObservedSpeciesData!P$2:P$4955,ObservedSpeciesData!$A$2:$A$4955,$A759,ObservedSpeciesData!$C$2:$C$4955,$C759,ObservedSpeciesData!$D$2:$D$4955,$D759),"")</f>
        <v>323.24042851151557</v>
      </c>
      <c r="Q759" s="23"/>
      <c r="R759" s="25" t="str">
        <f>IF(ISNUMBER(AVERAGEIFS(ObservedSpeciesData!R$2:R$4955,ObservedSpeciesData!$A$2:$A$4955,$A759,ObservedSpeciesData!$D$2:$D$4955,$D759)),AVERAGEIFS(ObservedSpeciesData!R$2:R$4955,ObservedSpeciesData!$A$2:$A$4955,$A759,ObservedSpeciesData!$D$2:$D$4955,$D759),"")</f>
        <v/>
      </c>
      <c r="S759" s="25" t="str">
        <f>IF(ISNUMBER(AVERAGEIFS(ObservedSpeciesData!S$2:S$4955,ObservedSpeciesData!$A$2:$A$4955,$A759,ObservedSpeciesData!$D$2:$D$4955,$D759)),AVERAGEIFS(ObservedSpeciesData!S$2:S$4955,ObservedSpeciesData!$A$2:$A$4955,$A759,ObservedSpeciesData!$D$2:$D$4955,$D759),"")</f>
        <v/>
      </c>
      <c r="T759" s="23" t="str">
        <f>IF(ISNUMBER(AVERAGEIFS(ObservedSpeciesData!T$2:T$4955,ObservedSpeciesData!$A$2:$A$4955,$A759,ObservedSpeciesData!$D$2:$D$4955,$D759)),AVERAGEIFS(ObservedSpeciesData!T$2:T$4955,ObservedSpeciesData!$A$2:$A$4955,$A759,ObservedSpeciesData!$D$2:$D$4955,$D759),"")</f>
        <v/>
      </c>
      <c r="U759" s="24" t="str">
        <f>IF(ISNUMBER(AVERAGEIFS(ObservedSpeciesData!U$2:U$4955,ObservedSpeciesData!$A$2:$A$4955,$A759,ObservedSpeciesData!$C$2:$C$4955,$C759,ObservedSpeciesData!$D$2:$D$4955,$D759)),AVERAGEIFS(ObservedSpeciesData!U$2:U$4955,ObservedSpeciesData!$A$2:$A$4955,$A759,ObservedSpeciesData!$C$2:$C$4955,$C759,ObservedSpeciesData!$D$2:$D$4955,$D759),"")</f>
        <v/>
      </c>
      <c r="V759" s="23">
        <f>IF(ISNUMBER(AVERAGEIFS(ObservedSpeciesData!V$2:V$4955,ObservedSpeciesData!$A$2:$A$4955,$A759,ObservedSpeciesData!$D$2:$D$4955,$D759)),AVERAGEIFS(ObservedSpeciesData!V$2:V$4955,ObservedSpeciesData!$A$2:$A$4955,$A759,ObservedSpeciesData!$D$2:$D$4955,$D759),"")</f>
        <v>25.901250000000001</v>
      </c>
      <c r="W759" s="23">
        <f>IF(ISNUMBER(AVERAGEIFS(ObservedSpeciesData!W$2:W$4955,ObservedSpeciesData!$A$2:$A$4955,$A759,ObservedSpeciesData!$D$2:$D$4955,$D759)),AVERAGEIFS(ObservedSpeciesData!W$2:W$4955,ObservedSpeciesData!$A$2:$A$4955,$A759,ObservedSpeciesData!$D$2:$D$4955,$D759),"")</f>
        <v>24.746875000000003</v>
      </c>
      <c r="X759" s="23">
        <f>IF(ISNUMBER(AVERAGEIFS(ObservedSpeciesData!X$2:X$4955,ObservedSpeciesData!$A$2:$A$4955,$A759,ObservedSpeciesData!$D$2:$D$4955,$D759)),AVERAGEIFS(ObservedSpeciesData!X$2:X$4955,ObservedSpeciesData!$A$2:$A$4955,$A759,ObservedSpeciesData!$D$2:$D$4955,$D759),"")</f>
        <v>73.42</v>
      </c>
      <c r="Y759" s="23">
        <f>IF(ISNUMBER(AVERAGEIFS(ObservedSpeciesData!Y$2:Y$4955,ObservedSpeciesData!$A$2:$A$4955,$A759,ObservedSpeciesData!$D$2:$D$4955,$D759)),AVERAGEIFS(ObservedSpeciesData!Y$2:Y$4955,ObservedSpeciesData!$A$2:$A$4955,$A759,ObservedSpeciesData!$D$2:$D$4955,$D759),"")</f>
        <v>46.948125000000005</v>
      </c>
      <c r="Z759" s="23">
        <f>IF(ISNUMBER(AVERAGEIFS(ObservedSpeciesData!Z$2:Z$4955,ObservedSpeciesData!$A$2:$A$4955,$A759,ObservedSpeciesData!$D$2:$D$4955,$D759)),AVERAGEIFS(ObservedSpeciesData!Z$2:Z$4955,ObservedSpeciesData!$A$2:$A$4955,$A759,ObservedSpeciesData!$D$2:$D$4955,$D759),"")</f>
        <v>91.77687499999999</v>
      </c>
      <c r="AA759" s="23">
        <f>IF(ISNUMBER(AVERAGEIFS(ObservedSpeciesData!AA$2:AA$4955,ObservedSpeciesData!$A$2:$A$4955,$A759,ObservedSpeciesData!$D$2:$D$4955,$D759)),AVERAGEIFS(ObservedSpeciesData!AA$2:AA$4955,ObservedSpeciesData!$A$2:$A$4955,$A759,ObservedSpeciesData!$D$2:$D$4955,$D759),"")</f>
        <v>13.057500000000001</v>
      </c>
      <c r="AB759" s="24">
        <f>IF(ISNUMBER(AVERAGEIFS(ObservedSpeciesData!AB$2:AB$4955,ObservedSpeciesData!$A$2:$A$4955,$A759,ObservedSpeciesData!$D$2:$D$4955,$D759)),AVERAGEIFS(ObservedSpeciesData!AB$2:AB$4955,ObservedSpeciesData!$A$2:$A$4955,$A759,ObservedSpeciesData!$D$2:$D$4955,$D759),"")</f>
        <v>2.0892000000000001E-2</v>
      </c>
      <c r="AC759" s="24">
        <f>IF(ISNUMBER(AVERAGEIFS(ObservedSpeciesData!AC$2:AC$4955,ObservedSpeciesData!$A$2:$A$4955,$A759,ObservedSpeciesData!$D$2:$D$4955,$D759)),AVERAGEIFS(ObservedSpeciesData!AC$2:AC$4955,ObservedSpeciesData!$A$2:$A$4955,$A759,ObservedSpeciesData!$D$2:$D$4955,$D759),"")</f>
        <v>2.0892000000000001E-2</v>
      </c>
      <c r="AD759" s="23">
        <f>IF(ISNUMBER(AVERAGEIFS(ObservedSpeciesData!AD$2:AD$4955,ObservedSpeciesData!$A$2:$A$4955,$A759,ObservedSpeciesData!$D$2:$D$4955,$D759)),AVERAGEIFS(ObservedSpeciesData!AD$2:AD$4955,ObservedSpeciesData!$A$2:$A$4955,$A759,ObservedSpeciesData!$D$2:$D$4955,$D759),"")</f>
        <v>11.747200000000001</v>
      </c>
      <c r="AE759" s="24">
        <f>IF(ISNUMBER(AVERAGEIFS(ObservedSpeciesData!AE$2:AE$4955,ObservedSpeciesData!$A$2:$A$4955,$A759,ObservedSpeciesData!$D$2:$D$4955,$D759)),AVERAGEIFS(ObservedSpeciesData!AE$2:AE$4955,ObservedSpeciesData!$A$2:$A$4955,$A759,ObservedSpeciesData!$D$2:$D$4955,$D759),"")</f>
        <v>20.83218093113264</v>
      </c>
      <c r="AF759" s="23"/>
      <c r="AG759" s="24"/>
      <c r="AH759" s="23">
        <f>IF(ISNUMBER(AVERAGEIFS(ObservedSpeciesData!AH$2:AH$4955,ObservedSpeciesData!$A$2:$A$4955,$A759,ObservedSpeciesData!$D$2:$D$4955,$D759)),AVERAGEIFS(ObservedSpeciesData!AH$2:AH$4955,ObservedSpeciesData!$A$2:$A$4955,$A759,ObservedSpeciesData!$D$2:$D$4955,$D759),"")</f>
        <v>1.2355</v>
      </c>
      <c r="AI759" s="23">
        <f>IF(ISNUMBER(AVERAGEIFS(ObservedSpeciesData!AI$2:AI$4955,ObservedSpeciesData!$A$2:$A$4955,$A759,ObservedSpeciesData!$C$2:$C$4955,$C759,ObservedSpeciesData!$D$2:$D$4955,$D759)),AVERAGEIFS(ObservedSpeciesData!AI$2:AI$4955,ObservedSpeciesData!$A$2:$A$4955,$A759,ObservedSpeciesData!$C$2:$C$4955,$C759,ObservedSpeciesData!$D$2:$D$4955,$D759),"")</f>
        <v>6.0709999999999997</v>
      </c>
      <c r="AJ759" s="2">
        <f>COUNTIFS(ObservedSpeciesData!$A$2:$A$828,$A759,ObservedSpeciesData!$D$2:$D$828,$D759)</f>
        <v>0</v>
      </c>
      <c r="AK759" s="2">
        <f t="shared" si="11"/>
        <v>15</v>
      </c>
    </row>
    <row r="760" spans="1:37" x14ac:dyDescent="0.25">
      <c r="A760" s="14" t="s">
        <v>102</v>
      </c>
      <c r="B760" t="s">
        <v>98</v>
      </c>
      <c r="C760" t="s">
        <v>97</v>
      </c>
      <c r="D760" s="13">
        <v>42404</v>
      </c>
      <c r="E760">
        <v>1</v>
      </c>
      <c r="F760">
        <v>100</v>
      </c>
      <c r="G760" s="2" t="s">
        <v>87</v>
      </c>
      <c r="H760" s="2" t="s">
        <v>12</v>
      </c>
      <c r="I760">
        <v>6</v>
      </c>
      <c r="J760" s="2" t="s">
        <v>77</v>
      </c>
      <c r="K760" s="2">
        <f>IF(ISNUMBER(AVERAGEIFS(ObservedSpeciesData!K$2:K$4955,ObservedSpeciesData!$A$2:$A$4955,$A760,ObservedSpeciesData!$D$2:$D$4955,$D760)),AVERAGEIFS(ObservedSpeciesData!K$2:K$4955,ObservedSpeciesData!$A$2:$A$4955,$A760,ObservedSpeciesData!$D$2:$D$4955,$D760),"")</f>
        <v>90</v>
      </c>
      <c r="L760" s="26" t="str">
        <f>IF(ISNUMBER(AVERAGEIFS(ObservedSpeciesData!L$2:L$4955,ObservedSpeciesData!$A$2:$A$4955,$A760,ObservedSpeciesData!$D$2:$D$4955,$D760)),AVERAGEIFS(ObservedSpeciesData!L$2:L$4955,ObservedSpeciesData!$A$2:$A$4955,$A760,ObservedSpeciesData!$D$2:$D$4955,$D760),"")</f>
        <v/>
      </c>
      <c r="M760" s="23" t="str">
        <f>IF(ISNUMBER(AVERAGEIFS(ObservedSpeciesData!M$2:M$4955,ObservedSpeciesData!$A$2:$A$4955,$A760,ObservedSpeciesData!$D$2:$D$4955,$D760)),AVERAGEIFS(ObservedSpeciesData!M$2:M$4955,ObservedSpeciesData!$A$2:$A$4955,$A760,ObservedSpeciesData!$D$2:$D$4955,$D760),"")</f>
        <v/>
      </c>
      <c r="N760" s="23">
        <f>IF(ISNUMBER(AVERAGEIFS(ObservedSpeciesData!N$2:N$4955,ObservedSpeciesData!$A$2:$A$4955,$A760,ObservedSpeciesData!$D$2:$D$4955,$D760)),AVERAGEIFS(ObservedSpeciesData!N$2:N$4955,ObservedSpeciesData!$A$2:$A$4955,$A760,ObservedSpeciesData!$D$2:$D$4955,$D760),"")</f>
        <v>605.9680873140386</v>
      </c>
      <c r="O760" s="23">
        <f>IF(ISNUMBER(AVERAGEIFS(ObservedSpeciesData!O$2:O$4955,ObservedSpeciesData!$A$2:$A$4955,$A760,ObservedSpeciesData!$D$2:$D$4955,$D760)),AVERAGEIFS(ObservedSpeciesData!O$2:O$4955,ObservedSpeciesData!$A$2:$A$4955,$A760,ObservedSpeciesData!$D$2:$D$4955,$D760),"")</f>
        <v>60.596808731403854</v>
      </c>
      <c r="P760" s="23">
        <f>IF(ISNUMBER(AVERAGEIFS(ObservedSpeciesData!P$2:P$4955,ObservedSpeciesData!$A$2:$A$4955,$A760,ObservedSpeciesData!$C$2:$C$4955,$C760,ObservedSpeciesData!$D$2:$D$4955,$D760)),AVERAGEIFS(ObservedSpeciesData!P$2:P$4955,ObservedSpeciesData!$A$2:$A$4955,$A760,ObservedSpeciesData!$C$2:$C$4955,$C760,ObservedSpeciesData!$D$2:$D$4955,$D760),"")</f>
        <v>370.64557924874782</v>
      </c>
      <c r="Q760" s="23"/>
      <c r="R760" s="25" t="str">
        <f>IF(ISNUMBER(AVERAGEIFS(ObservedSpeciesData!R$2:R$4955,ObservedSpeciesData!$A$2:$A$4955,$A760,ObservedSpeciesData!$D$2:$D$4955,$D760)),AVERAGEIFS(ObservedSpeciesData!R$2:R$4955,ObservedSpeciesData!$A$2:$A$4955,$A760,ObservedSpeciesData!$D$2:$D$4955,$D760),"")</f>
        <v/>
      </c>
      <c r="S760" s="25" t="str">
        <f>IF(ISNUMBER(AVERAGEIFS(ObservedSpeciesData!S$2:S$4955,ObservedSpeciesData!$A$2:$A$4955,$A760,ObservedSpeciesData!$D$2:$D$4955,$D760)),AVERAGEIFS(ObservedSpeciesData!S$2:S$4955,ObservedSpeciesData!$A$2:$A$4955,$A760,ObservedSpeciesData!$D$2:$D$4955,$D760),"")</f>
        <v/>
      </c>
      <c r="T760" s="23" t="str">
        <f>IF(ISNUMBER(AVERAGEIFS(ObservedSpeciesData!T$2:T$4955,ObservedSpeciesData!$A$2:$A$4955,$A760,ObservedSpeciesData!$D$2:$D$4955,$D760)),AVERAGEIFS(ObservedSpeciesData!T$2:T$4955,ObservedSpeciesData!$A$2:$A$4955,$A760,ObservedSpeciesData!$D$2:$D$4955,$D760),"")</f>
        <v/>
      </c>
      <c r="U760" s="24" t="str">
        <f>IF(ISNUMBER(AVERAGEIFS(ObservedSpeciesData!U$2:U$4955,ObservedSpeciesData!$A$2:$A$4955,$A760,ObservedSpeciesData!$C$2:$C$4955,$C760,ObservedSpeciesData!$D$2:$D$4955,$D760)),AVERAGEIFS(ObservedSpeciesData!U$2:U$4955,ObservedSpeciesData!$A$2:$A$4955,$A760,ObservedSpeciesData!$C$2:$C$4955,$C760,ObservedSpeciesData!$D$2:$D$4955,$D760),"")</f>
        <v/>
      </c>
      <c r="V760" s="23">
        <f>IF(ISNUMBER(AVERAGEIFS(ObservedSpeciesData!V$2:V$4955,ObservedSpeciesData!$A$2:$A$4955,$A760,ObservedSpeciesData!$D$2:$D$4955,$D760)),AVERAGEIFS(ObservedSpeciesData!V$2:V$4955,ObservedSpeciesData!$A$2:$A$4955,$A760,ObservedSpeciesData!$D$2:$D$4955,$D760),"")</f>
        <v>25.317500000000003</v>
      </c>
      <c r="W760" s="23">
        <f>IF(ISNUMBER(AVERAGEIFS(ObservedSpeciesData!W$2:W$4955,ObservedSpeciesData!$A$2:$A$4955,$A760,ObservedSpeciesData!$D$2:$D$4955,$D760)),AVERAGEIFS(ObservedSpeciesData!W$2:W$4955,ObservedSpeciesData!$A$2:$A$4955,$A760,ObservedSpeciesData!$D$2:$D$4955,$D760),"")</f>
        <v>24.615625000000001</v>
      </c>
      <c r="X760" s="23">
        <f>IF(ISNUMBER(AVERAGEIFS(ObservedSpeciesData!X$2:X$4955,ObservedSpeciesData!$A$2:$A$4955,$A760,ObservedSpeciesData!$D$2:$D$4955,$D760)),AVERAGEIFS(ObservedSpeciesData!X$2:X$4955,ObservedSpeciesData!$A$2:$A$4955,$A760,ObservedSpeciesData!$D$2:$D$4955,$D760),"")</f>
        <v>74.570624999999993</v>
      </c>
      <c r="Y760" s="23">
        <f>IF(ISNUMBER(AVERAGEIFS(ObservedSpeciesData!Y$2:Y$4955,ObservedSpeciesData!$A$2:$A$4955,$A760,ObservedSpeciesData!$D$2:$D$4955,$D760)),AVERAGEIFS(ObservedSpeciesData!Y$2:Y$4955,ObservedSpeciesData!$A$2:$A$4955,$A760,ObservedSpeciesData!$D$2:$D$4955,$D760),"")</f>
        <v>45.575625000000002</v>
      </c>
      <c r="Z760" s="23">
        <f>IF(ISNUMBER(AVERAGEIFS(ObservedSpeciesData!Z$2:Z$4955,ObservedSpeciesData!$A$2:$A$4955,$A760,ObservedSpeciesData!$D$2:$D$4955,$D760)),AVERAGEIFS(ObservedSpeciesData!Z$2:Z$4955,ObservedSpeciesData!$A$2:$A$4955,$A760,ObservedSpeciesData!$D$2:$D$4955,$D760),"")</f>
        <v>91.958750000000009</v>
      </c>
      <c r="AA760" s="23">
        <f>IF(ISNUMBER(AVERAGEIFS(ObservedSpeciesData!AA$2:AA$4955,ObservedSpeciesData!$A$2:$A$4955,$A760,ObservedSpeciesData!$D$2:$D$4955,$D760)),AVERAGEIFS(ObservedSpeciesData!AA$2:AA$4955,ObservedSpeciesData!$A$2:$A$4955,$A760,ObservedSpeciesData!$D$2:$D$4955,$D760),"")</f>
        <v>13.340624999999999</v>
      </c>
      <c r="AB760" s="24">
        <f>IF(ISNUMBER(AVERAGEIFS(ObservedSpeciesData!AB$2:AB$4955,ObservedSpeciesData!$A$2:$A$4955,$A760,ObservedSpeciesData!$D$2:$D$4955,$D760)),AVERAGEIFS(ObservedSpeciesData!AB$2:AB$4955,ObservedSpeciesData!$A$2:$A$4955,$A760,ObservedSpeciesData!$D$2:$D$4955,$D760),"")</f>
        <v>2.1344999999999996E-2</v>
      </c>
      <c r="AC760" s="24">
        <f>IF(ISNUMBER(AVERAGEIFS(ObservedSpeciesData!AC$2:AC$4955,ObservedSpeciesData!$A$2:$A$4955,$A760,ObservedSpeciesData!$D$2:$D$4955,$D760)),AVERAGEIFS(ObservedSpeciesData!AC$2:AC$4955,ObservedSpeciesData!$A$2:$A$4955,$A760,ObservedSpeciesData!$D$2:$D$4955,$D760),"")</f>
        <v>2.1344999999999996E-2</v>
      </c>
      <c r="AD760" s="23">
        <f>IF(ISNUMBER(AVERAGEIFS(ObservedSpeciesData!AD$2:AD$4955,ObservedSpeciesData!$A$2:$A$4955,$A760,ObservedSpeciesData!$D$2:$D$4955,$D760)),AVERAGEIFS(ObservedSpeciesData!AD$2:AD$4955,ObservedSpeciesData!$A$2:$A$4955,$A760,ObservedSpeciesData!$D$2:$D$4955,$D760),"")</f>
        <v>11.9313</v>
      </c>
      <c r="AE760" s="24">
        <f>IF(ISNUMBER(AVERAGEIFS(ObservedSpeciesData!AE$2:AE$4955,ObservedSpeciesData!$A$2:$A$4955,$A760,ObservedSpeciesData!$D$2:$D$4955,$D760)),AVERAGEIFS(ObservedSpeciesData!AE$2:AE$4955,ObservedSpeciesData!$A$2:$A$4955,$A760,ObservedSpeciesData!$D$2:$D$4955,$D760),"")</f>
        <v>20.605987167652103</v>
      </c>
      <c r="AF760" s="23"/>
      <c r="AG760" s="24"/>
      <c r="AH760" s="23">
        <f>IF(ISNUMBER(AVERAGEIFS(ObservedSpeciesData!AH$2:AH$4955,ObservedSpeciesData!$A$2:$A$4955,$A760,ObservedSpeciesData!$D$2:$D$4955,$D760)),AVERAGEIFS(ObservedSpeciesData!AH$2:AH$4955,ObservedSpeciesData!$A$2:$A$4955,$A760,ObservedSpeciesData!$D$2:$D$4955,$D760),"")</f>
        <v>1.29175</v>
      </c>
      <c r="AI760" s="23">
        <f>IF(ISNUMBER(AVERAGEIFS(ObservedSpeciesData!AI$2:AI$4955,ObservedSpeciesData!$A$2:$A$4955,$A760,ObservedSpeciesData!$C$2:$C$4955,$C760,ObservedSpeciesData!$D$2:$D$4955,$D760)),AVERAGEIFS(ObservedSpeciesData!AI$2:AI$4955,ObservedSpeciesData!$A$2:$A$4955,$A760,ObservedSpeciesData!$C$2:$C$4955,$C760,ObservedSpeciesData!$D$2:$D$4955,$D760),"")</f>
        <v>7.2002499999999996</v>
      </c>
      <c r="AJ760" s="2">
        <f>COUNTIFS(ObservedSpeciesData!$A$2:$A$828,$A760,ObservedSpeciesData!$D$2:$D$828,$D760)</f>
        <v>0</v>
      </c>
      <c r="AK760" s="2">
        <f t="shared" si="11"/>
        <v>15</v>
      </c>
    </row>
    <row r="761" spans="1:37" x14ac:dyDescent="0.25">
      <c r="A761" s="14" t="s">
        <v>101</v>
      </c>
      <c r="B761" t="s">
        <v>98</v>
      </c>
      <c r="C761" t="s">
        <v>97</v>
      </c>
      <c r="D761" s="13">
        <v>42404</v>
      </c>
      <c r="E761">
        <v>1</v>
      </c>
      <c r="F761">
        <v>200</v>
      </c>
      <c r="G761" s="2" t="s">
        <v>87</v>
      </c>
      <c r="H761" s="2" t="s">
        <v>12</v>
      </c>
      <c r="I761">
        <v>6</v>
      </c>
      <c r="J761" s="2" t="s">
        <v>77</v>
      </c>
      <c r="K761" s="2">
        <f>IF(ISNUMBER(AVERAGEIFS(ObservedSpeciesData!K$2:K$4955,ObservedSpeciesData!$A$2:$A$4955,$A761,ObservedSpeciesData!$D$2:$D$4955,$D761)),AVERAGEIFS(ObservedSpeciesData!K$2:K$4955,ObservedSpeciesData!$A$2:$A$4955,$A761,ObservedSpeciesData!$D$2:$D$4955,$D761),"")</f>
        <v>180</v>
      </c>
      <c r="L761" s="26" t="str">
        <f>IF(ISNUMBER(AVERAGEIFS(ObservedSpeciesData!L$2:L$4955,ObservedSpeciesData!$A$2:$A$4955,$A761,ObservedSpeciesData!$D$2:$D$4955,$D761)),AVERAGEIFS(ObservedSpeciesData!L$2:L$4955,ObservedSpeciesData!$A$2:$A$4955,$A761,ObservedSpeciesData!$D$2:$D$4955,$D761),"")</f>
        <v/>
      </c>
      <c r="M761" s="23" t="str">
        <f>IF(ISNUMBER(AVERAGEIFS(ObservedSpeciesData!M$2:M$4955,ObservedSpeciesData!$A$2:$A$4955,$A761,ObservedSpeciesData!$D$2:$D$4955,$D761)),AVERAGEIFS(ObservedSpeciesData!M$2:M$4955,ObservedSpeciesData!$A$2:$A$4955,$A761,ObservedSpeciesData!$D$2:$D$4955,$D761),"")</f>
        <v/>
      </c>
      <c r="N761" s="23">
        <f>IF(ISNUMBER(AVERAGEIFS(ObservedSpeciesData!N$2:N$4955,ObservedSpeciesData!$A$2:$A$4955,$A761,ObservedSpeciesData!$D$2:$D$4955,$D761)),AVERAGEIFS(ObservedSpeciesData!N$2:N$4955,ObservedSpeciesData!$A$2:$A$4955,$A761,ObservedSpeciesData!$D$2:$D$4955,$D761),"")</f>
        <v>897.7932794113874</v>
      </c>
      <c r="O761" s="23">
        <f>IF(ISNUMBER(AVERAGEIFS(ObservedSpeciesData!O$2:O$4955,ObservedSpeciesData!$A$2:$A$4955,$A761,ObservedSpeciesData!$D$2:$D$4955,$D761)),AVERAGEIFS(ObservedSpeciesData!O$2:O$4955,ObservedSpeciesData!$A$2:$A$4955,$A761,ObservedSpeciesData!$D$2:$D$4955,$D761),"")</f>
        <v>89.779327941138732</v>
      </c>
      <c r="P761" s="23">
        <f>IF(ISNUMBER(AVERAGEIFS(ObservedSpeciesData!P$2:P$4955,ObservedSpeciesData!$A$2:$A$4955,$A761,ObservedSpeciesData!$C$2:$C$4955,$C761,ObservedSpeciesData!$D$2:$D$4955,$D761)),AVERAGEIFS(ObservedSpeciesData!P$2:P$4955,ObservedSpeciesData!$A$2:$A$4955,$A761,ObservedSpeciesData!$C$2:$C$4955,$C761,ObservedSpeciesData!$D$2:$D$4955,$D761),"")</f>
        <v>567.77852080493199</v>
      </c>
      <c r="Q761" s="23"/>
      <c r="R761" s="25" t="str">
        <f>IF(ISNUMBER(AVERAGEIFS(ObservedSpeciesData!R$2:R$4955,ObservedSpeciesData!$A$2:$A$4955,$A761,ObservedSpeciesData!$D$2:$D$4955,$D761)),AVERAGEIFS(ObservedSpeciesData!R$2:R$4955,ObservedSpeciesData!$A$2:$A$4955,$A761,ObservedSpeciesData!$D$2:$D$4955,$D761),"")</f>
        <v/>
      </c>
      <c r="S761" s="25" t="str">
        <f>IF(ISNUMBER(AVERAGEIFS(ObservedSpeciesData!S$2:S$4955,ObservedSpeciesData!$A$2:$A$4955,$A761,ObservedSpeciesData!$D$2:$D$4955,$D761)),AVERAGEIFS(ObservedSpeciesData!S$2:S$4955,ObservedSpeciesData!$A$2:$A$4955,$A761,ObservedSpeciesData!$D$2:$D$4955,$D761),"")</f>
        <v/>
      </c>
      <c r="T761" s="23" t="str">
        <f>IF(ISNUMBER(AVERAGEIFS(ObservedSpeciesData!T$2:T$4955,ObservedSpeciesData!$A$2:$A$4955,$A761,ObservedSpeciesData!$D$2:$D$4955,$D761)),AVERAGEIFS(ObservedSpeciesData!T$2:T$4955,ObservedSpeciesData!$A$2:$A$4955,$A761,ObservedSpeciesData!$D$2:$D$4955,$D761),"")</f>
        <v/>
      </c>
      <c r="U761" s="24" t="str">
        <f>IF(ISNUMBER(AVERAGEIFS(ObservedSpeciesData!U$2:U$4955,ObservedSpeciesData!$A$2:$A$4955,$A761,ObservedSpeciesData!$C$2:$C$4955,$C761,ObservedSpeciesData!$D$2:$D$4955,$D761)),AVERAGEIFS(ObservedSpeciesData!U$2:U$4955,ObservedSpeciesData!$A$2:$A$4955,$A761,ObservedSpeciesData!$C$2:$C$4955,$C761,ObservedSpeciesData!$D$2:$D$4955,$D761),"")</f>
        <v/>
      </c>
      <c r="V761" s="23">
        <f>IF(ISNUMBER(AVERAGEIFS(ObservedSpeciesData!V$2:V$4955,ObservedSpeciesData!$A$2:$A$4955,$A761,ObservedSpeciesData!$D$2:$D$4955,$D761)),AVERAGEIFS(ObservedSpeciesData!V$2:V$4955,ObservedSpeciesData!$A$2:$A$4955,$A761,ObservedSpeciesData!$D$2:$D$4955,$D761),"")</f>
        <v>25.811250000000001</v>
      </c>
      <c r="W761" s="23">
        <f>IF(ISNUMBER(AVERAGEIFS(ObservedSpeciesData!W$2:W$4955,ObservedSpeciesData!$A$2:$A$4955,$A761,ObservedSpeciesData!$D$2:$D$4955,$D761)),AVERAGEIFS(ObservedSpeciesData!W$2:W$4955,ObservedSpeciesData!$A$2:$A$4955,$A761,ObservedSpeciesData!$D$2:$D$4955,$D761),"")</f>
        <v>24.016249999999999</v>
      </c>
      <c r="X761" s="23">
        <f>IF(ISNUMBER(AVERAGEIFS(ObservedSpeciesData!X$2:X$4955,ObservedSpeciesData!$A$2:$A$4955,$A761,ObservedSpeciesData!$D$2:$D$4955,$D761)),AVERAGEIFS(ObservedSpeciesData!X$2:X$4955,ObservedSpeciesData!$A$2:$A$4955,$A761,ObservedSpeciesData!$D$2:$D$4955,$D761),"")</f>
        <v>74.260000000000005</v>
      </c>
      <c r="Y761" s="23">
        <f>IF(ISNUMBER(AVERAGEIFS(ObservedSpeciesData!Y$2:Y$4955,ObservedSpeciesData!$A$2:$A$4955,$A761,ObservedSpeciesData!$D$2:$D$4955,$D761)),AVERAGEIFS(ObservedSpeciesData!Y$2:Y$4955,ObservedSpeciesData!$A$2:$A$4955,$A761,ObservedSpeciesData!$D$2:$D$4955,$D761),"")</f>
        <v>46.928125000000009</v>
      </c>
      <c r="Z761" s="23">
        <f>IF(ISNUMBER(AVERAGEIFS(ObservedSpeciesData!Z$2:Z$4955,ObservedSpeciesData!$A$2:$A$4955,$A761,ObservedSpeciesData!$D$2:$D$4955,$D761)),AVERAGEIFS(ObservedSpeciesData!Z$2:Z$4955,ObservedSpeciesData!$A$2:$A$4955,$A761,ObservedSpeciesData!$D$2:$D$4955,$D761),"")</f>
        <v>91.888750000000002</v>
      </c>
      <c r="AA761" s="23">
        <f>IF(ISNUMBER(AVERAGEIFS(ObservedSpeciesData!AA$2:AA$4955,ObservedSpeciesData!$A$2:$A$4955,$A761,ObservedSpeciesData!$D$2:$D$4955,$D761)),AVERAGEIFS(ObservedSpeciesData!AA$2:AA$4955,ObservedSpeciesData!$A$2:$A$4955,$A761,ObservedSpeciesData!$D$2:$D$4955,$D761),"")</f>
        <v>13.25375</v>
      </c>
      <c r="AB761" s="24">
        <f>IF(ISNUMBER(AVERAGEIFS(ObservedSpeciesData!AB$2:AB$4955,ObservedSpeciesData!$A$2:$A$4955,$A761,ObservedSpeciesData!$D$2:$D$4955,$D761)),AVERAGEIFS(ObservedSpeciesData!AB$2:AB$4955,ObservedSpeciesData!$A$2:$A$4955,$A761,ObservedSpeciesData!$D$2:$D$4955,$D761),"")</f>
        <v>2.1205999999999999E-2</v>
      </c>
      <c r="AC761" s="24">
        <f>IF(ISNUMBER(AVERAGEIFS(ObservedSpeciesData!AC$2:AC$4955,ObservedSpeciesData!$A$2:$A$4955,$A761,ObservedSpeciesData!$D$2:$D$4955,$D761)),AVERAGEIFS(ObservedSpeciesData!AC$2:AC$4955,ObservedSpeciesData!$A$2:$A$4955,$A761,ObservedSpeciesData!$D$2:$D$4955,$D761),"")</f>
        <v>2.1205999999999999E-2</v>
      </c>
      <c r="AD761" s="23">
        <f>IF(ISNUMBER(AVERAGEIFS(ObservedSpeciesData!AD$2:AD$4955,ObservedSpeciesData!$A$2:$A$4955,$A761,ObservedSpeciesData!$D$2:$D$4955,$D761)),AVERAGEIFS(ObservedSpeciesData!AD$2:AD$4955,ObservedSpeciesData!$A$2:$A$4955,$A761,ObservedSpeciesData!$D$2:$D$4955,$D761),"")</f>
        <v>11.881600000000001</v>
      </c>
      <c r="AE761" s="24">
        <f>IF(ISNUMBER(AVERAGEIFS(ObservedSpeciesData!AE$2:AE$4955,ObservedSpeciesData!$A$2:$A$4955,$A761,ObservedSpeciesData!$D$2:$D$4955,$D761)),AVERAGEIFS(ObservedSpeciesData!AE$2:AE$4955,ObservedSpeciesData!$A$2:$A$4955,$A761,ObservedSpeciesData!$D$2:$D$4955,$D761),"")</f>
        <v>19.112361536165693</v>
      </c>
      <c r="AF761" s="23"/>
      <c r="AG761" s="24"/>
      <c r="AH761" s="23">
        <f>IF(ISNUMBER(AVERAGEIFS(ObservedSpeciesData!AH$2:AH$4955,ObservedSpeciesData!$A$2:$A$4955,$A761,ObservedSpeciesData!$D$2:$D$4955,$D761)),AVERAGEIFS(ObservedSpeciesData!AH$2:AH$4955,ObservedSpeciesData!$A$2:$A$4955,$A761,ObservedSpeciesData!$D$2:$D$4955,$D761),"")</f>
        <v>1.8964999999999999</v>
      </c>
      <c r="AI761" s="23">
        <f>IF(ISNUMBER(AVERAGEIFS(ObservedSpeciesData!AI$2:AI$4955,ObservedSpeciesData!$A$2:$A$4955,$A761,ObservedSpeciesData!$C$2:$C$4955,$C761,ObservedSpeciesData!$D$2:$D$4955,$D761)),AVERAGEIFS(ObservedSpeciesData!AI$2:AI$4955,ObservedSpeciesData!$A$2:$A$4955,$A761,ObservedSpeciesData!$C$2:$C$4955,$C761,ObservedSpeciesData!$D$2:$D$4955,$D761),"")</f>
        <v>11.405750000000001</v>
      </c>
      <c r="AJ761" s="2">
        <f>COUNTIFS(ObservedSpeciesData!$A$2:$A$828,$A761,ObservedSpeciesData!$D$2:$D$828,$D761)</f>
        <v>0</v>
      </c>
      <c r="AK761" s="2">
        <f t="shared" si="11"/>
        <v>15</v>
      </c>
    </row>
    <row r="762" spans="1:37" x14ac:dyDescent="0.25">
      <c r="A762" s="14" t="s">
        <v>100</v>
      </c>
      <c r="B762" t="s">
        <v>98</v>
      </c>
      <c r="C762" t="s">
        <v>97</v>
      </c>
      <c r="D762" s="13">
        <v>42404</v>
      </c>
      <c r="E762">
        <v>1</v>
      </c>
      <c r="F762">
        <v>350</v>
      </c>
      <c r="G762" s="2" t="s">
        <v>87</v>
      </c>
      <c r="H762" s="2" t="s">
        <v>12</v>
      </c>
      <c r="I762">
        <v>6</v>
      </c>
      <c r="J762" s="2" t="s">
        <v>77</v>
      </c>
      <c r="K762" s="2">
        <f>IF(ISNUMBER(AVERAGEIFS(ObservedSpeciesData!K$2:K$4955,ObservedSpeciesData!$A$2:$A$4955,$A762,ObservedSpeciesData!$D$2:$D$4955,$D762)),AVERAGEIFS(ObservedSpeciesData!K$2:K$4955,ObservedSpeciesData!$A$2:$A$4955,$A762,ObservedSpeciesData!$D$2:$D$4955,$D762),"")</f>
        <v>350</v>
      </c>
      <c r="L762" s="26" t="str">
        <f>IF(ISNUMBER(AVERAGEIFS(ObservedSpeciesData!L$2:L$4955,ObservedSpeciesData!$A$2:$A$4955,$A762,ObservedSpeciesData!$D$2:$D$4955,$D762)),AVERAGEIFS(ObservedSpeciesData!L$2:L$4955,ObservedSpeciesData!$A$2:$A$4955,$A762,ObservedSpeciesData!$D$2:$D$4955,$D762),"")</f>
        <v/>
      </c>
      <c r="M762" s="23" t="str">
        <f>IF(ISNUMBER(AVERAGEIFS(ObservedSpeciesData!M$2:M$4955,ObservedSpeciesData!$A$2:$A$4955,$A762,ObservedSpeciesData!$D$2:$D$4955,$D762)),AVERAGEIFS(ObservedSpeciesData!M$2:M$4955,ObservedSpeciesData!$A$2:$A$4955,$A762,ObservedSpeciesData!$D$2:$D$4955,$D762),"")</f>
        <v/>
      </c>
      <c r="N762" s="23">
        <f>IF(ISNUMBER(AVERAGEIFS(ObservedSpeciesData!N$2:N$4955,ObservedSpeciesData!$A$2:$A$4955,$A762,ObservedSpeciesData!$D$2:$D$4955,$D762)),AVERAGEIFS(ObservedSpeciesData!N$2:N$4955,ObservedSpeciesData!$A$2:$A$4955,$A762,ObservedSpeciesData!$D$2:$D$4955,$D762),"")</f>
        <v>1220.050464995941</v>
      </c>
      <c r="O762" s="23">
        <f>IF(ISNUMBER(AVERAGEIFS(ObservedSpeciesData!O$2:O$4955,ObservedSpeciesData!$A$2:$A$4955,$A762,ObservedSpeciesData!$D$2:$D$4955,$D762)),AVERAGEIFS(ObservedSpeciesData!O$2:O$4955,ObservedSpeciesData!$A$2:$A$4955,$A762,ObservedSpeciesData!$D$2:$D$4955,$D762),"")</f>
        <v>122.00504649959409</v>
      </c>
      <c r="P762" s="23">
        <f>IF(ISNUMBER(AVERAGEIFS(ObservedSpeciesData!P$2:P$4955,ObservedSpeciesData!$A$2:$A$4955,$A762,ObservedSpeciesData!$C$2:$C$4955,$C762,ObservedSpeciesData!$D$2:$D$4955,$D762)),AVERAGEIFS(ObservedSpeciesData!P$2:P$4955,ObservedSpeciesData!$A$2:$A$4955,$A762,ObservedSpeciesData!$C$2:$C$4955,$C762,ObservedSpeciesData!$D$2:$D$4955,$D762),"")</f>
        <v>819.58366354432383</v>
      </c>
      <c r="Q762" s="23"/>
      <c r="R762" s="25" t="str">
        <f>IF(ISNUMBER(AVERAGEIFS(ObservedSpeciesData!R$2:R$4955,ObservedSpeciesData!$A$2:$A$4955,$A762,ObservedSpeciesData!$D$2:$D$4955,$D762)),AVERAGEIFS(ObservedSpeciesData!R$2:R$4955,ObservedSpeciesData!$A$2:$A$4955,$A762,ObservedSpeciesData!$D$2:$D$4955,$D762),"")</f>
        <v/>
      </c>
      <c r="S762" s="25" t="str">
        <f>IF(ISNUMBER(AVERAGEIFS(ObservedSpeciesData!S$2:S$4955,ObservedSpeciesData!$A$2:$A$4955,$A762,ObservedSpeciesData!$D$2:$D$4955,$D762)),AVERAGEIFS(ObservedSpeciesData!S$2:S$4955,ObservedSpeciesData!$A$2:$A$4955,$A762,ObservedSpeciesData!$D$2:$D$4955,$D762),"")</f>
        <v/>
      </c>
      <c r="T762" s="23" t="str">
        <f>IF(ISNUMBER(AVERAGEIFS(ObservedSpeciesData!T$2:T$4955,ObservedSpeciesData!$A$2:$A$4955,$A762,ObservedSpeciesData!$D$2:$D$4955,$D762)),AVERAGEIFS(ObservedSpeciesData!T$2:T$4955,ObservedSpeciesData!$A$2:$A$4955,$A762,ObservedSpeciesData!$D$2:$D$4955,$D762),"")</f>
        <v/>
      </c>
      <c r="U762" s="24" t="str">
        <f>IF(ISNUMBER(AVERAGEIFS(ObservedSpeciesData!U$2:U$4955,ObservedSpeciesData!$A$2:$A$4955,$A762,ObservedSpeciesData!$C$2:$C$4955,$C762,ObservedSpeciesData!$D$2:$D$4955,$D762)),AVERAGEIFS(ObservedSpeciesData!U$2:U$4955,ObservedSpeciesData!$A$2:$A$4955,$A762,ObservedSpeciesData!$C$2:$C$4955,$C762,ObservedSpeciesData!$D$2:$D$4955,$D762),"")</f>
        <v/>
      </c>
      <c r="V762" s="23">
        <f>IF(ISNUMBER(AVERAGEIFS(ObservedSpeciesData!V$2:V$4955,ObservedSpeciesData!$A$2:$A$4955,$A762,ObservedSpeciesData!$D$2:$D$4955,$D762)),AVERAGEIFS(ObservedSpeciesData!V$2:V$4955,ObservedSpeciesData!$A$2:$A$4955,$A762,ObservedSpeciesData!$D$2:$D$4955,$D762),"")</f>
        <v>26.598749999999995</v>
      </c>
      <c r="W762" s="23">
        <f>IF(ISNUMBER(AVERAGEIFS(ObservedSpeciesData!W$2:W$4955,ObservedSpeciesData!$A$2:$A$4955,$A762,ObservedSpeciesData!$D$2:$D$4955,$D762)),AVERAGEIFS(ObservedSpeciesData!W$2:W$4955,ObservedSpeciesData!$A$2:$A$4955,$A762,ObservedSpeciesData!$D$2:$D$4955,$D762),"")</f>
        <v>20.763750000000002</v>
      </c>
      <c r="X762" s="23">
        <f>IF(ISNUMBER(AVERAGEIFS(ObservedSpeciesData!X$2:X$4955,ObservedSpeciesData!$A$2:$A$4955,$A762,ObservedSpeciesData!$D$2:$D$4955,$D762)),AVERAGEIFS(ObservedSpeciesData!X$2:X$4955,ObservedSpeciesData!$A$2:$A$4955,$A762,ObservedSpeciesData!$D$2:$D$4955,$D762),"")</f>
        <v>72.935625000000002</v>
      </c>
      <c r="Y762" s="23">
        <f>IF(ISNUMBER(AVERAGEIFS(ObservedSpeciesData!Y$2:Y$4955,ObservedSpeciesData!$A$2:$A$4955,$A762,ObservedSpeciesData!$D$2:$D$4955,$D762)),AVERAGEIFS(ObservedSpeciesData!Y$2:Y$4955,ObservedSpeciesData!$A$2:$A$4955,$A762,ObservedSpeciesData!$D$2:$D$4955,$D762),"")</f>
        <v>48.063124999999999</v>
      </c>
      <c r="Z762" s="23">
        <f>IF(ISNUMBER(AVERAGEIFS(ObservedSpeciesData!Z$2:Z$4955,ObservedSpeciesData!$A$2:$A$4955,$A762,ObservedSpeciesData!$D$2:$D$4955,$D762)),AVERAGEIFS(ObservedSpeciesData!Z$2:Z$4955,ObservedSpeciesData!$A$2:$A$4955,$A762,ObservedSpeciesData!$D$2:$D$4955,$D762),"")</f>
        <v>91.719374999999999</v>
      </c>
      <c r="AA762" s="23">
        <f>IF(ISNUMBER(AVERAGEIFS(ObservedSpeciesData!AA$2:AA$4955,ObservedSpeciesData!$A$2:$A$4955,$A762,ObservedSpeciesData!$D$2:$D$4955,$D762)),AVERAGEIFS(ObservedSpeciesData!AA$2:AA$4955,ObservedSpeciesData!$A$2:$A$4955,$A762,ObservedSpeciesData!$D$2:$D$4955,$D762),"")</f>
        <v>14.994375</v>
      </c>
      <c r="AB762" s="24">
        <f>IF(ISNUMBER(AVERAGEIFS(ObservedSpeciesData!AB$2:AB$4955,ObservedSpeciesData!$A$2:$A$4955,$A762,ObservedSpeciesData!$D$2:$D$4955,$D762)),AVERAGEIFS(ObservedSpeciesData!AB$2:AB$4955,ObservedSpeciesData!$A$2:$A$4955,$A762,ObservedSpeciesData!$D$2:$D$4955,$D762),"")</f>
        <v>2.3990999999999998E-2</v>
      </c>
      <c r="AC762" s="24">
        <f>IF(ISNUMBER(AVERAGEIFS(ObservedSpeciesData!AC$2:AC$4955,ObservedSpeciesData!$A$2:$A$4955,$A762,ObservedSpeciesData!$D$2:$D$4955,$D762)),AVERAGEIFS(ObservedSpeciesData!AC$2:AC$4955,ObservedSpeciesData!$A$2:$A$4955,$A762,ObservedSpeciesData!$D$2:$D$4955,$D762),"")</f>
        <v>2.3990999999999998E-2</v>
      </c>
      <c r="AD762" s="23">
        <f>IF(ISNUMBER(AVERAGEIFS(ObservedSpeciesData!AD$2:AD$4955,ObservedSpeciesData!$A$2:$A$4955,$A762,ObservedSpeciesData!$D$2:$D$4955,$D762)),AVERAGEIFS(ObservedSpeciesData!AD$2:AD$4955,ObservedSpeciesData!$A$2:$A$4955,$A762,ObservedSpeciesData!$D$2:$D$4955,$D762),"")</f>
        <v>11.669700000000001</v>
      </c>
      <c r="AE762" s="24">
        <f>IF(ISNUMBER(AVERAGEIFS(ObservedSpeciesData!AE$2:AE$4955,ObservedSpeciesData!$A$2:$A$4955,$A762,ObservedSpeciesData!$D$2:$D$4955,$D762)),AVERAGEIFS(ObservedSpeciesData!AE$2:AE$4955,ObservedSpeciesData!$A$2:$A$4955,$A762,ObservedSpeciesData!$D$2:$D$4955,$D762),"")</f>
        <v>17.690622082576645</v>
      </c>
      <c r="AF762" s="23"/>
      <c r="AG762" s="24"/>
      <c r="AH762" s="23">
        <f>IF(ISNUMBER(AVERAGEIFS(ObservedSpeciesData!AH$2:AH$4955,ObservedSpeciesData!$A$2:$A$4955,$A762,ObservedSpeciesData!$D$2:$D$4955,$D762)),AVERAGEIFS(ObservedSpeciesData!AH$2:AH$4955,ObservedSpeciesData!$A$2:$A$4955,$A762,ObservedSpeciesData!$D$2:$D$4955,$D762),"")</f>
        <v>2.9247500000000004</v>
      </c>
      <c r="AI762" s="23">
        <f>IF(ISNUMBER(AVERAGEIFS(ObservedSpeciesData!AI$2:AI$4955,ObservedSpeciesData!$A$2:$A$4955,$A762,ObservedSpeciesData!$C$2:$C$4955,$C762,ObservedSpeciesData!$D$2:$D$4955,$D762)),AVERAGEIFS(ObservedSpeciesData!AI$2:AI$4955,ObservedSpeciesData!$A$2:$A$4955,$A762,ObservedSpeciesData!$C$2:$C$4955,$C762,ObservedSpeciesData!$D$2:$D$4955,$D762),"")</f>
        <v>18.913249999999998</v>
      </c>
      <c r="AJ762" s="2">
        <f>COUNTIFS(ObservedSpeciesData!$A$2:$A$828,$A762,ObservedSpeciesData!$D$2:$D$828,$D762)</f>
        <v>0</v>
      </c>
      <c r="AK762" s="2">
        <f t="shared" si="11"/>
        <v>15</v>
      </c>
    </row>
    <row r="763" spans="1:37" x14ac:dyDescent="0.25">
      <c r="A763" s="14" t="s">
        <v>99</v>
      </c>
      <c r="B763" t="s">
        <v>98</v>
      </c>
      <c r="C763" t="s">
        <v>97</v>
      </c>
      <c r="D763" s="13">
        <v>42404</v>
      </c>
      <c r="E763">
        <v>1</v>
      </c>
      <c r="F763">
        <v>500</v>
      </c>
      <c r="G763" s="2" t="s">
        <v>87</v>
      </c>
      <c r="H763" s="2" t="s">
        <v>12</v>
      </c>
      <c r="I763">
        <v>6</v>
      </c>
      <c r="J763" s="2" t="s">
        <v>77</v>
      </c>
      <c r="K763" s="2">
        <f>IF(ISNUMBER(AVERAGEIFS(ObservedSpeciesData!K$2:K$4955,ObservedSpeciesData!$A$2:$A$4955,$A763,ObservedSpeciesData!$D$2:$D$4955,$D763)),AVERAGEIFS(ObservedSpeciesData!K$2:K$4955,ObservedSpeciesData!$A$2:$A$4955,$A763,ObservedSpeciesData!$D$2:$D$4955,$D763),"")</f>
        <v>450</v>
      </c>
      <c r="L763" s="26" t="str">
        <f>IF(ISNUMBER(AVERAGEIFS(ObservedSpeciesData!L$2:L$4955,ObservedSpeciesData!$A$2:$A$4955,$A763,ObservedSpeciesData!$D$2:$D$4955,$D763)),AVERAGEIFS(ObservedSpeciesData!L$2:L$4955,ObservedSpeciesData!$A$2:$A$4955,$A763,ObservedSpeciesData!$D$2:$D$4955,$D763),"")</f>
        <v/>
      </c>
      <c r="M763" s="23" t="str">
        <f>IF(ISNUMBER(AVERAGEIFS(ObservedSpeciesData!M$2:M$4955,ObservedSpeciesData!$A$2:$A$4955,$A763,ObservedSpeciesData!$D$2:$D$4955,$D763)),AVERAGEIFS(ObservedSpeciesData!M$2:M$4955,ObservedSpeciesData!$A$2:$A$4955,$A763,ObservedSpeciesData!$D$2:$D$4955,$D763),"")</f>
        <v/>
      </c>
      <c r="N763" s="23">
        <f>IF(ISNUMBER(AVERAGEIFS(ObservedSpeciesData!N$2:N$4955,ObservedSpeciesData!$A$2:$A$4955,$A763,ObservedSpeciesData!$D$2:$D$4955,$D763)),AVERAGEIFS(ObservedSpeciesData!N$2:N$4955,ObservedSpeciesData!$A$2:$A$4955,$A763,ObservedSpeciesData!$D$2:$D$4955,$D763),"")</f>
        <v>1496.2307685763703</v>
      </c>
      <c r="O763" s="23">
        <f>IF(ISNUMBER(AVERAGEIFS(ObservedSpeciesData!O$2:O$4955,ObservedSpeciesData!$A$2:$A$4955,$A763,ObservedSpeciesData!$D$2:$D$4955,$D763)),AVERAGEIFS(ObservedSpeciesData!O$2:O$4955,ObservedSpeciesData!$A$2:$A$4955,$A763,ObservedSpeciesData!$D$2:$D$4955,$D763),"")</f>
        <v>149.62307685763705</v>
      </c>
      <c r="P763" s="23">
        <f>IF(ISNUMBER(AVERAGEIFS(ObservedSpeciesData!P$2:P$4955,ObservedSpeciesData!$A$2:$A$4955,$A763,ObservedSpeciesData!$C$2:$C$4955,$C763,ObservedSpeciesData!$D$2:$D$4955,$D763)),AVERAGEIFS(ObservedSpeciesData!P$2:P$4955,ObservedSpeciesData!$A$2:$A$4955,$A763,ObservedSpeciesData!$C$2:$C$4955,$C763,ObservedSpeciesData!$D$2:$D$4955,$D763),"")</f>
        <v>908.30861297535978</v>
      </c>
      <c r="Q763" s="23"/>
      <c r="R763" s="25" t="str">
        <f>IF(ISNUMBER(AVERAGEIFS(ObservedSpeciesData!R$2:R$4955,ObservedSpeciesData!$A$2:$A$4955,$A763,ObservedSpeciesData!$D$2:$D$4955,$D763)),AVERAGEIFS(ObservedSpeciesData!R$2:R$4955,ObservedSpeciesData!$A$2:$A$4955,$A763,ObservedSpeciesData!$D$2:$D$4955,$D763),"")</f>
        <v/>
      </c>
      <c r="S763" s="25" t="str">
        <f>IF(ISNUMBER(AVERAGEIFS(ObservedSpeciesData!S$2:S$4955,ObservedSpeciesData!$A$2:$A$4955,$A763,ObservedSpeciesData!$D$2:$D$4955,$D763)),AVERAGEIFS(ObservedSpeciesData!S$2:S$4955,ObservedSpeciesData!$A$2:$A$4955,$A763,ObservedSpeciesData!$D$2:$D$4955,$D763),"")</f>
        <v/>
      </c>
      <c r="T763" s="23" t="str">
        <f>IF(ISNUMBER(AVERAGEIFS(ObservedSpeciesData!T$2:T$4955,ObservedSpeciesData!$A$2:$A$4955,$A763,ObservedSpeciesData!$D$2:$D$4955,$D763)),AVERAGEIFS(ObservedSpeciesData!T$2:T$4955,ObservedSpeciesData!$A$2:$A$4955,$A763,ObservedSpeciesData!$D$2:$D$4955,$D763),"")</f>
        <v/>
      </c>
      <c r="U763" s="24" t="str">
        <f>IF(ISNUMBER(AVERAGEIFS(ObservedSpeciesData!U$2:U$4955,ObservedSpeciesData!$A$2:$A$4955,$A763,ObservedSpeciesData!$C$2:$C$4955,$C763,ObservedSpeciesData!$D$2:$D$4955,$D763)),AVERAGEIFS(ObservedSpeciesData!U$2:U$4955,ObservedSpeciesData!$A$2:$A$4955,$A763,ObservedSpeciesData!$C$2:$C$4955,$C763,ObservedSpeciesData!$D$2:$D$4955,$D763),"")</f>
        <v/>
      </c>
      <c r="V763" s="23">
        <f>IF(ISNUMBER(AVERAGEIFS(ObservedSpeciesData!V$2:V$4955,ObservedSpeciesData!$A$2:$A$4955,$A763,ObservedSpeciesData!$D$2:$D$4955,$D763)),AVERAGEIFS(ObservedSpeciesData!V$2:V$4955,ObservedSpeciesData!$A$2:$A$4955,$A763,ObservedSpeciesData!$D$2:$D$4955,$D763),"")</f>
        <v>26.305000000000003</v>
      </c>
      <c r="W763" s="23">
        <f>IF(ISNUMBER(AVERAGEIFS(ObservedSpeciesData!W$2:W$4955,ObservedSpeciesData!$A$2:$A$4955,$A763,ObservedSpeciesData!$D$2:$D$4955,$D763)),AVERAGEIFS(ObservedSpeciesData!W$2:W$4955,ObservedSpeciesData!$A$2:$A$4955,$A763,ObservedSpeciesData!$D$2:$D$4955,$D763),"")</f>
        <v>19.340624999999999</v>
      </c>
      <c r="X763" s="23">
        <f>IF(ISNUMBER(AVERAGEIFS(ObservedSpeciesData!X$2:X$4955,ObservedSpeciesData!$A$2:$A$4955,$A763,ObservedSpeciesData!$D$2:$D$4955,$D763)),AVERAGEIFS(ObservedSpeciesData!X$2:X$4955,ObservedSpeciesData!$A$2:$A$4955,$A763,ObservedSpeciesData!$D$2:$D$4955,$D763),"")</f>
        <v>72.951250000000002</v>
      </c>
      <c r="Y763" s="23">
        <f>IF(ISNUMBER(AVERAGEIFS(ObservedSpeciesData!Y$2:Y$4955,ObservedSpeciesData!$A$2:$A$4955,$A763,ObservedSpeciesData!$D$2:$D$4955,$D763)),AVERAGEIFS(ObservedSpeciesData!Y$2:Y$4955,ObservedSpeciesData!$A$2:$A$4955,$A763,ObservedSpeciesData!$D$2:$D$4955,$D763),"")</f>
        <v>47.725624999999994</v>
      </c>
      <c r="Z763" s="23">
        <f>IF(ISNUMBER(AVERAGEIFS(ObservedSpeciesData!Z$2:Z$4955,ObservedSpeciesData!$A$2:$A$4955,$A763,ObservedSpeciesData!$D$2:$D$4955,$D763)),AVERAGEIFS(ObservedSpeciesData!Z$2:Z$4955,ObservedSpeciesData!$A$2:$A$4955,$A763,ObservedSpeciesData!$D$2:$D$4955,$D763),"")</f>
        <v>91.646250000000009</v>
      </c>
      <c r="AA763" s="23">
        <f>IF(ISNUMBER(AVERAGEIFS(ObservedSpeciesData!AA$2:AA$4955,ObservedSpeciesData!$A$2:$A$4955,$A763,ObservedSpeciesData!$D$2:$D$4955,$D763)),AVERAGEIFS(ObservedSpeciesData!AA$2:AA$4955,ObservedSpeciesData!$A$2:$A$4955,$A763,ObservedSpeciesData!$D$2:$D$4955,$D763),"")</f>
        <v>16.138750000000002</v>
      </c>
      <c r="AB763" s="24">
        <f>IF(ISNUMBER(AVERAGEIFS(ObservedSpeciesData!AB$2:AB$4955,ObservedSpeciesData!$A$2:$A$4955,$A763,ObservedSpeciesData!$D$2:$D$4955,$D763)),AVERAGEIFS(ObservedSpeciesData!AB$2:AB$4955,ObservedSpeciesData!$A$2:$A$4955,$A763,ObservedSpeciesData!$D$2:$D$4955,$D763),"")</f>
        <v>2.5822000000000001E-2</v>
      </c>
      <c r="AC763" s="24">
        <f>IF(ISNUMBER(AVERAGEIFS(ObservedSpeciesData!AC$2:AC$4955,ObservedSpeciesData!$A$2:$A$4955,$A763,ObservedSpeciesData!$D$2:$D$4955,$D763)),AVERAGEIFS(ObservedSpeciesData!AC$2:AC$4955,ObservedSpeciesData!$A$2:$A$4955,$A763,ObservedSpeciesData!$D$2:$D$4955,$D763),"")</f>
        <v>2.5822000000000001E-2</v>
      </c>
      <c r="AD763" s="23">
        <f>IF(ISNUMBER(AVERAGEIFS(ObservedSpeciesData!AD$2:AD$4955,ObservedSpeciesData!$A$2:$A$4955,$A763,ObservedSpeciesData!$D$2:$D$4955,$D763)),AVERAGEIFS(ObservedSpeciesData!AD$2:AD$4955,ObservedSpeciesData!$A$2:$A$4955,$A763,ObservedSpeciesData!$D$2:$D$4955,$D763),"")</f>
        <v>11.6722</v>
      </c>
      <c r="AE763" s="24">
        <f>IF(ISNUMBER(AVERAGEIFS(ObservedSpeciesData!AE$2:AE$4955,ObservedSpeciesData!$A$2:$A$4955,$A763,ObservedSpeciesData!$D$2:$D$4955,$D763)),AVERAGEIFS(ObservedSpeciesData!AE$2:AE$4955,ObservedSpeciesData!$A$2:$A$4955,$A763,ObservedSpeciesData!$D$2:$D$4955,$D763),"")</f>
        <v>17.046262670114572</v>
      </c>
      <c r="AF763" s="23"/>
      <c r="AG763" s="24"/>
      <c r="AH763" s="23">
        <f>IF(ISNUMBER(AVERAGEIFS(ObservedSpeciesData!AH$2:AH$4955,ObservedSpeciesData!$A$2:$A$4955,$A763,ObservedSpeciesData!$D$2:$D$4955,$D763)),AVERAGEIFS(ObservedSpeciesData!AH$2:AH$4955,ObservedSpeciesData!$A$2:$A$4955,$A763,ObservedSpeciesData!$D$2:$D$4955,$D763),"")</f>
        <v>3.87975</v>
      </c>
      <c r="AI763" s="23">
        <f>IF(ISNUMBER(AVERAGEIFS(ObservedSpeciesData!AI$2:AI$4955,ObservedSpeciesData!$A$2:$A$4955,$A763,ObservedSpeciesData!$C$2:$C$4955,$C763,ObservedSpeciesData!$D$2:$D$4955,$D763)),AVERAGEIFS(ObservedSpeciesData!AI$2:AI$4955,ObservedSpeciesData!$A$2:$A$4955,$A763,ObservedSpeciesData!$C$2:$C$4955,$C763,ObservedSpeciesData!$D$2:$D$4955,$D763),"")</f>
        <v>22.690249999999999</v>
      </c>
      <c r="AJ763" s="2">
        <f>COUNTIFS(ObservedSpeciesData!$A$2:$A$828,$A763,ObservedSpeciesData!$D$2:$D$828,$D763)</f>
        <v>0</v>
      </c>
      <c r="AK763" s="2">
        <f t="shared" si="11"/>
        <v>15</v>
      </c>
    </row>
    <row r="764" spans="1:37" x14ac:dyDescent="0.25">
      <c r="A764" s="14" t="s">
        <v>104</v>
      </c>
      <c r="B764" t="s">
        <v>98</v>
      </c>
      <c r="C764" t="s">
        <v>97</v>
      </c>
      <c r="D764" s="13">
        <v>42433</v>
      </c>
      <c r="E764">
        <v>1</v>
      </c>
      <c r="F764">
        <v>0</v>
      </c>
      <c r="G764" s="2" t="s">
        <v>87</v>
      </c>
      <c r="H764" s="2" t="s">
        <v>12</v>
      </c>
      <c r="I764">
        <v>7</v>
      </c>
      <c r="J764" s="2" t="s">
        <v>77</v>
      </c>
      <c r="K764" s="2">
        <f>IF(ISNUMBER(AVERAGEIFS(ObservedSpeciesData!K$2:K$4955,ObservedSpeciesData!$A$2:$A$4955,$A764,ObservedSpeciesData!$D$2:$D$4955,$D764)),AVERAGEIFS(ObservedSpeciesData!K$2:K$4955,ObservedSpeciesData!$A$2:$A$4955,$A764,ObservedSpeciesData!$D$2:$D$4955,$D764),"")</f>
        <v>0</v>
      </c>
      <c r="L764" s="26" t="str">
        <f>IF(ISNUMBER(AVERAGEIFS(ObservedSpeciesData!L$2:L$4955,ObservedSpeciesData!$A$2:$A$4955,$A764,ObservedSpeciesData!$D$2:$D$4955,$D764)),AVERAGEIFS(ObservedSpeciesData!L$2:L$4955,ObservedSpeciesData!$A$2:$A$4955,$A764,ObservedSpeciesData!$D$2:$D$4955,$D764),"")</f>
        <v/>
      </c>
      <c r="M764" s="23" t="str">
        <f>IF(ISNUMBER(AVERAGEIFS(ObservedSpeciesData!M$2:M$4955,ObservedSpeciesData!$A$2:$A$4955,$A764,ObservedSpeciesData!$D$2:$D$4955,$D764)),AVERAGEIFS(ObservedSpeciesData!M$2:M$4955,ObservedSpeciesData!$A$2:$A$4955,$A764,ObservedSpeciesData!$D$2:$D$4955,$D764),"")</f>
        <v/>
      </c>
      <c r="N764" s="23">
        <f>IF(ISNUMBER(AVERAGEIFS(ObservedSpeciesData!N$2:N$4955,ObservedSpeciesData!$A$2:$A$4955,$A764,ObservedSpeciesData!$D$2:$D$4955,$D764)),AVERAGEIFS(ObservedSpeciesData!N$2:N$4955,ObservedSpeciesData!$A$2:$A$4955,$A764,ObservedSpeciesData!$D$2:$D$4955,$D764),"")</f>
        <v>266.36889051146818</v>
      </c>
      <c r="O764" s="23">
        <f>IF(ISNUMBER(AVERAGEIFS(ObservedSpeciesData!O$2:O$4955,ObservedSpeciesData!$A$2:$A$4955,$A764,ObservedSpeciesData!$D$2:$D$4955,$D764)),AVERAGEIFS(ObservedSpeciesData!O$2:O$4955,ObservedSpeciesData!$A$2:$A$4955,$A764,ObservedSpeciesData!$D$2:$D$4955,$D764),"")</f>
        <v>26.63688905114682</v>
      </c>
      <c r="P764" s="23">
        <f>IF(ISNUMBER(AVERAGEIFS(ObservedSpeciesData!P$2:P$4955,ObservedSpeciesData!$A$2:$A$4955,$A764,ObservedSpeciesData!$C$2:$C$4955,$C764,ObservedSpeciesData!$D$2:$D$4955,$D764)),AVERAGEIFS(ObservedSpeciesData!P$2:P$4955,ObservedSpeciesData!$A$2:$A$4955,$A764,ObservedSpeciesData!$C$2:$C$4955,$C764,ObservedSpeciesData!$D$2:$D$4955,$D764),"")</f>
        <v>327.35781758481113</v>
      </c>
      <c r="Q764" s="23"/>
      <c r="R764" s="25" t="str">
        <f>IF(ISNUMBER(AVERAGEIFS(ObservedSpeciesData!R$2:R$4955,ObservedSpeciesData!$A$2:$A$4955,$A764,ObservedSpeciesData!$D$2:$D$4955,$D764)),AVERAGEIFS(ObservedSpeciesData!R$2:R$4955,ObservedSpeciesData!$A$2:$A$4955,$A764,ObservedSpeciesData!$D$2:$D$4955,$D764),"")</f>
        <v/>
      </c>
      <c r="S764" s="25" t="str">
        <f>IF(ISNUMBER(AVERAGEIFS(ObservedSpeciesData!S$2:S$4955,ObservedSpeciesData!$A$2:$A$4955,$A764,ObservedSpeciesData!$D$2:$D$4955,$D764)),AVERAGEIFS(ObservedSpeciesData!S$2:S$4955,ObservedSpeciesData!$A$2:$A$4955,$A764,ObservedSpeciesData!$D$2:$D$4955,$D764),"")</f>
        <v/>
      </c>
      <c r="T764" s="23" t="str">
        <f>IF(ISNUMBER(AVERAGEIFS(ObservedSpeciesData!T$2:T$4955,ObservedSpeciesData!$A$2:$A$4955,$A764,ObservedSpeciesData!$D$2:$D$4955,$D764)),AVERAGEIFS(ObservedSpeciesData!T$2:T$4955,ObservedSpeciesData!$A$2:$A$4955,$A764,ObservedSpeciesData!$D$2:$D$4955,$D764),"")</f>
        <v/>
      </c>
      <c r="U764" s="24" t="str">
        <f>IF(ISNUMBER(AVERAGEIFS(ObservedSpeciesData!U$2:U$4955,ObservedSpeciesData!$A$2:$A$4955,$A764,ObservedSpeciesData!$C$2:$C$4955,$C764,ObservedSpeciesData!$D$2:$D$4955,$D764)),AVERAGEIFS(ObservedSpeciesData!U$2:U$4955,ObservedSpeciesData!$A$2:$A$4955,$A764,ObservedSpeciesData!$C$2:$C$4955,$C764,ObservedSpeciesData!$D$2:$D$4955,$D764),"")</f>
        <v/>
      </c>
      <c r="V764" s="23">
        <f>IF(ISNUMBER(AVERAGEIFS(ObservedSpeciesData!V$2:V$4955,ObservedSpeciesData!$A$2:$A$4955,$A764,ObservedSpeciesData!$D$2:$D$4955,$D764)),AVERAGEIFS(ObservedSpeciesData!V$2:V$4955,ObservedSpeciesData!$A$2:$A$4955,$A764,ObservedSpeciesData!$D$2:$D$4955,$D764),"")</f>
        <v>24.319082379341125</v>
      </c>
      <c r="W764" s="23">
        <f>IF(ISNUMBER(AVERAGEIFS(ObservedSpeciesData!W$2:W$4955,ObservedSpeciesData!$A$2:$A$4955,$A764,ObservedSpeciesData!$D$2:$D$4955,$D764)),AVERAGEIFS(ObservedSpeciesData!W$2:W$4955,ObservedSpeciesData!$A$2:$A$4955,$A764,ObservedSpeciesData!$D$2:$D$4955,$D764),"")</f>
        <v>15.429453074932098</v>
      </c>
      <c r="X764" s="23">
        <f>IF(ISNUMBER(AVERAGEIFS(ObservedSpeciesData!X$2:X$4955,ObservedSpeciesData!$A$2:$A$4955,$A764,ObservedSpeciesData!$D$2:$D$4955,$D764)),AVERAGEIFS(ObservedSpeciesData!X$2:X$4955,ObservedSpeciesData!$A$2:$A$4955,$A764,ObservedSpeciesData!$D$2:$D$4955,$D764),"")</f>
        <v>72.813735008239746</v>
      </c>
      <c r="Y764" s="23">
        <f>IF(ISNUMBER(AVERAGEIFS(ObservedSpeciesData!Y$2:Y$4955,ObservedSpeciesData!$A$2:$A$4955,$A764,ObservedSpeciesData!$D$2:$D$4955,$D764)),AVERAGEIFS(ObservedSpeciesData!Y$2:Y$4955,ObservedSpeciesData!$A$2:$A$4955,$A764,ObservedSpeciesData!$D$2:$D$4955,$D764),"")</f>
        <v>43.034970283508301</v>
      </c>
      <c r="Z764" s="23">
        <f>IF(ISNUMBER(AVERAGEIFS(ObservedSpeciesData!Z$2:Z$4955,ObservedSpeciesData!$A$2:$A$4955,$A764,ObservedSpeciesData!$D$2:$D$4955,$D764)),AVERAGEIFS(ObservedSpeciesData!Z$2:Z$4955,ObservedSpeciesData!$A$2:$A$4955,$A764,ObservedSpeciesData!$D$2:$D$4955,$D764),"")</f>
        <v>90.598679065704346</v>
      </c>
      <c r="AA764" s="23">
        <f>IF(ISNUMBER(AVERAGEIFS(ObservedSpeciesData!AA$2:AA$4955,ObservedSpeciesData!$A$2:$A$4955,$A764,ObservedSpeciesData!$D$2:$D$4955,$D764)),AVERAGEIFS(ObservedSpeciesData!AA$2:AA$4955,ObservedSpeciesData!$A$2:$A$4955,$A764,ObservedSpeciesData!$D$2:$D$4955,$D764),"")</f>
        <v>18.16896915435791</v>
      </c>
      <c r="AB764" s="24">
        <f>IF(ISNUMBER(AVERAGEIFS(ObservedSpeciesData!AB$2:AB$4955,ObservedSpeciesData!$A$2:$A$4955,$A764,ObservedSpeciesData!$D$2:$D$4955,$D764)),AVERAGEIFS(ObservedSpeciesData!AB$2:AB$4955,ObservedSpeciesData!$A$2:$A$4955,$A764,ObservedSpeciesData!$D$2:$D$4955,$D764),"")</f>
        <v>2.9070350646972658E-2</v>
      </c>
      <c r="AC764" s="24">
        <f>IF(ISNUMBER(AVERAGEIFS(ObservedSpeciesData!AC$2:AC$4955,ObservedSpeciesData!$A$2:$A$4955,$A764,ObservedSpeciesData!$D$2:$D$4955,$D764)),AVERAGEIFS(ObservedSpeciesData!AC$2:AC$4955,ObservedSpeciesData!$A$2:$A$4955,$A764,ObservedSpeciesData!$D$2:$D$4955,$D764),"")</f>
        <v>2.9070350646972658E-2</v>
      </c>
      <c r="AD764" s="23">
        <f>IF(ISNUMBER(AVERAGEIFS(ObservedSpeciesData!AD$2:AD$4955,ObservedSpeciesData!$A$2:$A$4955,$A764,ObservedSpeciesData!$D$2:$D$4955,$D764)),AVERAGEIFS(ObservedSpeciesData!AD$2:AD$4955,ObservedSpeciesData!$A$2:$A$4955,$A764,ObservedSpeciesData!$D$2:$D$4955,$D764),"")</f>
        <v>11.650197601318359</v>
      </c>
      <c r="AE764" s="24">
        <f>IF(ISNUMBER(AVERAGEIFS(ObservedSpeciesData!AE$2:AE$4955,ObservedSpeciesData!$A$2:$A$4955,$A764,ObservedSpeciesData!$D$2:$D$4955,$D764)),AVERAGEIFS(ObservedSpeciesData!AE$2:AE$4955,ObservedSpeciesData!$A$2:$A$4955,$A764,ObservedSpeciesData!$D$2:$D$4955,$D764),"")</f>
        <v>14.979246800184901</v>
      </c>
      <c r="AF764" s="23"/>
      <c r="AG764" s="24"/>
      <c r="AH764" s="23">
        <f>IF(ISNUMBER(AVERAGEIFS(ObservedSpeciesData!AH$2:AH$4955,ObservedSpeciesData!$A$2:$A$4955,$A764,ObservedSpeciesData!$D$2:$D$4955,$D764)),AVERAGEIFS(ObservedSpeciesData!AH$2:AH$4955,ObservedSpeciesData!$A$2:$A$4955,$A764,ObservedSpeciesData!$D$2:$D$4955,$D764),"")</f>
        <v>0.77412499999999995</v>
      </c>
      <c r="AI764" s="23">
        <f>IF(ISNUMBER(AVERAGEIFS(ObservedSpeciesData!AI$2:AI$4955,ObservedSpeciesData!$A$2:$A$4955,$A764,ObservedSpeciesData!$C$2:$C$4955,$C764,ObservedSpeciesData!$D$2:$D$4955,$D764)),AVERAGEIFS(ObservedSpeciesData!AI$2:AI$4955,ObservedSpeciesData!$A$2:$A$4955,$A764,ObservedSpeciesData!$C$2:$C$4955,$C764,ObservedSpeciesData!$D$2:$D$4955,$D764),"")</f>
        <v>6.9630000000000001</v>
      </c>
      <c r="AJ764" s="2">
        <f>COUNTIFS(ObservedSpeciesData!$A$2:$A$828,$A764,ObservedSpeciesData!$D$2:$D$828,$D764)</f>
        <v>0</v>
      </c>
      <c r="AK764" s="2">
        <f t="shared" si="11"/>
        <v>15</v>
      </c>
    </row>
    <row r="765" spans="1:37" x14ac:dyDescent="0.25">
      <c r="A765" s="14" t="s">
        <v>103</v>
      </c>
      <c r="B765" t="s">
        <v>98</v>
      </c>
      <c r="C765" t="s">
        <v>97</v>
      </c>
      <c r="D765" s="13">
        <v>42433</v>
      </c>
      <c r="E765">
        <v>1</v>
      </c>
      <c r="F765">
        <v>50</v>
      </c>
      <c r="G765" s="2" t="s">
        <v>87</v>
      </c>
      <c r="H765" s="2" t="s">
        <v>12</v>
      </c>
      <c r="I765">
        <v>7</v>
      </c>
      <c r="J765" s="2" t="s">
        <v>77</v>
      </c>
      <c r="K765" s="2">
        <f>IF(ISNUMBER(AVERAGEIFS(ObservedSpeciesData!K$2:K$4955,ObservedSpeciesData!$A$2:$A$4955,$A765,ObservedSpeciesData!$D$2:$D$4955,$D765)),AVERAGEIFS(ObservedSpeciesData!K$2:K$4955,ObservedSpeciesData!$A$2:$A$4955,$A765,ObservedSpeciesData!$D$2:$D$4955,$D765),"")</f>
        <v>45</v>
      </c>
      <c r="L765" s="26" t="str">
        <f>IF(ISNUMBER(AVERAGEIFS(ObservedSpeciesData!L$2:L$4955,ObservedSpeciesData!$A$2:$A$4955,$A765,ObservedSpeciesData!$D$2:$D$4955,$D765)),AVERAGEIFS(ObservedSpeciesData!L$2:L$4955,ObservedSpeciesData!$A$2:$A$4955,$A765,ObservedSpeciesData!$D$2:$D$4955,$D765),"")</f>
        <v/>
      </c>
      <c r="M765" s="23" t="str">
        <f>IF(ISNUMBER(AVERAGEIFS(ObservedSpeciesData!M$2:M$4955,ObservedSpeciesData!$A$2:$A$4955,$A765,ObservedSpeciesData!$D$2:$D$4955,$D765)),AVERAGEIFS(ObservedSpeciesData!M$2:M$4955,ObservedSpeciesData!$A$2:$A$4955,$A765,ObservedSpeciesData!$D$2:$D$4955,$D765),"")</f>
        <v/>
      </c>
      <c r="N765" s="23">
        <f>IF(ISNUMBER(AVERAGEIFS(ObservedSpeciesData!N$2:N$4955,ObservedSpeciesData!$A$2:$A$4955,$A765,ObservedSpeciesData!$D$2:$D$4955,$D765)),AVERAGEIFS(ObservedSpeciesData!N$2:N$4955,ObservedSpeciesData!$A$2:$A$4955,$A765,ObservedSpeciesData!$D$2:$D$4955,$D765),"")</f>
        <v>352.39949865402883</v>
      </c>
      <c r="O765" s="23">
        <f>IF(ISNUMBER(AVERAGEIFS(ObservedSpeciesData!O$2:O$4955,ObservedSpeciesData!$A$2:$A$4955,$A765,ObservedSpeciesData!$D$2:$D$4955,$D765)),AVERAGEIFS(ObservedSpeciesData!O$2:O$4955,ObservedSpeciesData!$A$2:$A$4955,$A765,ObservedSpeciesData!$D$2:$D$4955,$D765),"")</f>
        <v>35.239949865402878</v>
      </c>
      <c r="P765" s="23">
        <f>IF(ISNUMBER(AVERAGEIFS(ObservedSpeciesData!P$2:P$4955,ObservedSpeciesData!$A$2:$A$4955,$A765,ObservedSpeciesData!$C$2:$C$4955,$C765,ObservedSpeciesData!$D$2:$D$4955,$D765)),AVERAGEIFS(ObservedSpeciesData!P$2:P$4955,ObservedSpeciesData!$A$2:$A$4955,$A765,ObservedSpeciesData!$C$2:$C$4955,$C765,ObservedSpeciesData!$D$2:$D$4955,$D765),"")</f>
        <v>358.39436811336105</v>
      </c>
      <c r="Q765" s="23"/>
      <c r="R765" s="25" t="str">
        <f>IF(ISNUMBER(AVERAGEIFS(ObservedSpeciesData!R$2:R$4955,ObservedSpeciesData!$A$2:$A$4955,$A765,ObservedSpeciesData!$D$2:$D$4955,$D765)),AVERAGEIFS(ObservedSpeciesData!R$2:R$4955,ObservedSpeciesData!$A$2:$A$4955,$A765,ObservedSpeciesData!$D$2:$D$4955,$D765),"")</f>
        <v/>
      </c>
      <c r="S765" s="25" t="str">
        <f>IF(ISNUMBER(AVERAGEIFS(ObservedSpeciesData!S$2:S$4955,ObservedSpeciesData!$A$2:$A$4955,$A765,ObservedSpeciesData!$D$2:$D$4955,$D765)),AVERAGEIFS(ObservedSpeciesData!S$2:S$4955,ObservedSpeciesData!$A$2:$A$4955,$A765,ObservedSpeciesData!$D$2:$D$4955,$D765),"")</f>
        <v/>
      </c>
      <c r="T765" s="23" t="str">
        <f>IF(ISNUMBER(AVERAGEIFS(ObservedSpeciesData!T$2:T$4955,ObservedSpeciesData!$A$2:$A$4955,$A765,ObservedSpeciesData!$D$2:$D$4955,$D765)),AVERAGEIFS(ObservedSpeciesData!T$2:T$4955,ObservedSpeciesData!$A$2:$A$4955,$A765,ObservedSpeciesData!$D$2:$D$4955,$D765),"")</f>
        <v/>
      </c>
      <c r="U765" s="24" t="str">
        <f>IF(ISNUMBER(AVERAGEIFS(ObservedSpeciesData!U$2:U$4955,ObservedSpeciesData!$A$2:$A$4955,$A765,ObservedSpeciesData!$C$2:$C$4955,$C765,ObservedSpeciesData!$D$2:$D$4955,$D765)),AVERAGEIFS(ObservedSpeciesData!U$2:U$4955,ObservedSpeciesData!$A$2:$A$4955,$A765,ObservedSpeciesData!$C$2:$C$4955,$C765,ObservedSpeciesData!$D$2:$D$4955,$D765),"")</f>
        <v/>
      </c>
      <c r="V765" s="23">
        <f>IF(ISNUMBER(AVERAGEIFS(ObservedSpeciesData!V$2:V$4955,ObservedSpeciesData!$A$2:$A$4955,$A765,ObservedSpeciesData!$D$2:$D$4955,$D765)),AVERAGEIFS(ObservedSpeciesData!V$2:V$4955,ObservedSpeciesData!$A$2:$A$4955,$A765,ObservedSpeciesData!$D$2:$D$4955,$D765),"")</f>
        <v>24.409501433372498</v>
      </c>
      <c r="W765" s="23">
        <f>IF(ISNUMBER(AVERAGEIFS(ObservedSpeciesData!W$2:W$4955,ObservedSpeciesData!$A$2:$A$4955,$A765,ObservedSpeciesData!$D$2:$D$4955,$D765)),AVERAGEIFS(ObservedSpeciesData!W$2:W$4955,ObservedSpeciesData!$A$2:$A$4955,$A765,ObservedSpeciesData!$D$2:$D$4955,$D765),"")</f>
        <v>15.654191851615906</v>
      </c>
      <c r="X765" s="23">
        <f>IF(ISNUMBER(AVERAGEIFS(ObservedSpeciesData!X$2:X$4955,ObservedSpeciesData!$A$2:$A$4955,$A765,ObservedSpeciesData!$D$2:$D$4955,$D765)),AVERAGEIFS(ObservedSpeciesData!X$2:X$4955,ObservedSpeciesData!$A$2:$A$4955,$A765,ObservedSpeciesData!$D$2:$D$4955,$D765),"")</f>
        <v>72.709628105163574</v>
      </c>
      <c r="Y765" s="23">
        <f>IF(ISNUMBER(AVERAGEIFS(ObservedSpeciesData!Y$2:Y$4955,ObservedSpeciesData!$A$2:$A$4955,$A765,ObservedSpeciesData!$D$2:$D$4955,$D765)),AVERAGEIFS(ObservedSpeciesData!Y$2:Y$4955,ObservedSpeciesData!$A$2:$A$4955,$A765,ObservedSpeciesData!$D$2:$D$4955,$D765),"")</f>
        <v>43.669023752212524</v>
      </c>
      <c r="Z765" s="23">
        <f>IF(ISNUMBER(AVERAGEIFS(ObservedSpeciesData!Z$2:Z$4955,ObservedSpeciesData!$A$2:$A$4955,$A765,ObservedSpeciesData!$D$2:$D$4955,$D765)),AVERAGEIFS(ObservedSpeciesData!Z$2:Z$4955,ObservedSpeciesData!$A$2:$A$4955,$A765,ObservedSpeciesData!$D$2:$D$4955,$D765),"")</f>
        <v>90.46344518661499</v>
      </c>
      <c r="AA765" s="23">
        <f>IF(ISNUMBER(AVERAGEIFS(ObservedSpeciesData!AA$2:AA$4955,ObservedSpeciesData!$A$2:$A$4955,$A765,ObservedSpeciesData!$D$2:$D$4955,$D765)),AVERAGEIFS(ObservedSpeciesData!AA$2:AA$4955,ObservedSpeciesData!$A$2:$A$4955,$A765,ObservedSpeciesData!$D$2:$D$4955,$D765),"")</f>
        <v>17.7701655626297</v>
      </c>
      <c r="AB765" s="24">
        <f>IF(ISNUMBER(AVERAGEIFS(ObservedSpeciesData!AB$2:AB$4955,ObservedSpeciesData!$A$2:$A$4955,$A765,ObservedSpeciesData!$D$2:$D$4955,$D765)),AVERAGEIFS(ObservedSpeciesData!AB$2:AB$4955,ObservedSpeciesData!$A$2:$A$4955,$A765,ObservedSpeciesData!$D$2:$D$4955,$D765),"")</f>
        <v>2.8432264900207525E-2</v>
      </c>
      <c r="AC765" s="24">
        <f>IF(ISNUMBER(AVERAGEIFS(ObservedSpeciesData!AC$2:AC$4955,ObservedSpeciesData!$A$2:$A$4955,$A765,ObservedSpeciesData!$D$2:$D$4955,$D765)),AVERAGEIFS(ObservedSpeciesData!AC$2:AC$4955,ObservedSpeciesData!$A$2:$A$4955,$A765,ObservedSpeciesData!$D$2:$D$4955,$D765),"")</f>
        <v>2.8432264900207525E-2</v>
      </c>
      <c r="AD765" s="23">
        <f>IF(ISNUMBER(AVERAGEIFS(ObservedSpeciesData!AD$2:AD$4955,ObservedSpeciesData!$A$2:$A$4955,$A765,ObservedSpeciesData!$D$2:$D$4955,$D765)),AVERAGEIFS(ObservedSpeciesData!AD$2:AD$4955,ObservedSpeciesData!$A$2:$A$4955,$A765,ObservedSpeciesData!$D$2:$D$4955,$D765),"")</f>
        <v>11.633540496826171</v>
      </c>
      <c r="AE765" s="24">
        <f>IF(ISNUMBER(AVERAGEIFS(ObservedSpeciesData!AE$2:AE$4955,ObservedSpeciesData!$A$2:$A$4955,$A765,ObservedSpeciesData!$D$2:$D$4955,$D765)),AVERAGEIFS(ObservedSpeciesData!AE$2:AE$4955,ObservedSpeciesData!$A$2:$A$4955,$A765,ObservedSpeciesData!$D$2:$D$4955,$D765),"")</f>
        <v>14.537407128297081</v>
      </c>
      <c r="AF765" s="23"/>
      <c r="AG765" s="24"/>
      <c r="AH765" s="23">
        <f>IF(ISNUMBER(AVERAGEIFS(ObservedSpeciesData!AH$2:AH$4955,ObservedSpeciesData!$A$2:$A$4955,$A765,ObservedSpeciesData!$D$2:$D$4955,$D765)),AVERAGEIFS(ObservedSpeciesData!AH$2:AH$4955,ObservedSpeciesData!$A$2:$A$4955,$A765,ObservedSpeciesData!$D$2:$D$4955,$D765),"")</f>
        <v>0.99662499999999998</v>
      </c>
      <c r="AI765" s="23">
        <f>IF(ISNUMBER(AVERAGEIFS(ObservedSpeciesData!AI$2:AI$4955,ObservedSpeciesData!$A$2:$A$4955,$A765,ObservedSpeciesData!$C$2:$C$4955,$C765,ObservedSpeciesData!$D$2:$D$4955,$D765)),AVERAGEIFS(ObservedSpeciesData!AI$2:AI$4955,ObservedSpeciesData!$A$2:$A$4955,$A765,ObservedSpeciesData!$C$2:$C$4955,$C765,ObservedSpeciesData!$D$2:$D$4955,$D765),"")</f>
        <v>7.0214999999999996</v>
      </c>
      <c r="AJ765" s="2">
        <f>COUNTIFS(ObservedSpeciesData!$A$2:$A$828,$A765,ObservedSpeciesData!$D$2:$D$828,$D765)</f>
        <v>0</v>
      </c>
      <c r="AK765" s="2">
        <f t="shared" si="11"/>
        <v>15</v>
      </c>
    </row>
    <row r="766" spans="1:37" x14ac:dyDescent="0.25">
      <c r="A766" s="14" t="s">
        <v>102</v>
      </c>
      <c r="B766" t="s">
        <v>98</v>
      </c>
      <c r="C766" t="s">
        <v>97</v>
      </c>
      <c r="D766" s="13">
        <v>42433</v>
      </c>
      <c r="E766">
        <v>1</v>
      </c>
      <c r="F766">
        <v>100</v>
      </c>
      <c r="G766" s="2" t="s">
        <v>87</v>
      </c>
      <c r="H766" s="2" t="s">
        <v>12</v>
      </c>
      <c r="I766">
        <v>7</v>
      </c>
      <c r="J766" s="2" t="s">
        <v>77</v>
      </c>
      <c r="K766" s="2">
        <f>IF(ISNUMBER(AVERAGEIFS(ObservedSpeciesData!K$2:K$4955,ObservedSpeciesData!$A$2:$A$4955,$A766,ObservedSpeciesData!$D$2:$D$4955,$D766)),AVERAGEIFS(ObservedSpeciesData!K$2:K$4955,ObservedSpeciesData!$A$2:$A$4955,$A766,ObservedSpeciesData!$D$2:$D$4955,$D766),"")</f>
        <v>90</v>
      </c>
      <c r="L766" s="26" t="str">
        <f>IF(ISNUMBER(AVERAGEIFS(ObservedSpeciesData!L$2:L$4955,ObservedSpeciesData!$A$2:$A$4955,$A766,ObservedSpeciesData!$D$2:$D$4955,$D766)),AVERAGEIFS(ObservedSpeciesData!L$2:L$4955,ObservedSpeciesData!$A$2:$A$4955,$A766,ObservedSpeciesData!$D$2:$D$4955,$D766),"")</f>
        <v/>
      </c>
      <c r="M766" s="23" t="str">
        <f>IF(ISNUMBER(AVERAGEIFS(ObservedSpeciesData!M$2:M$4955,ObservedSpeciesData!$A$2:$A$4955,$A766,ObservedSpeciesData!$D$2:$D$4955,$D766)),AVERAGEIFS(ObservedSpeciesData!M$2:M$4955,ObservedSpeciesData!$A$2:$A$4955,$A766,ObservedSpeciesData!$D$2:$D$4955,$D766),"")</f>
        <v/>
      </c>
      <c r="N766" s="23">
        <f>IF(ISNUMBER(AVERAGEIFS(ObservedSpeciesData!N$2:N$4955,ObservedSpeciesData!$A$2:$A$4955,$A766,ObservedSpeciesData!$D$2:$D$4955,$D766)),AVERAGEIFS(ObservedSpeciesData!N$2:N$4955,ObservedSpeciesData!$A$2:$A$4955,$A766,ObservedSpeciesData!$D$2:$D$4955,$D766),"")</f>
        <v>413.91157208469645</v>
      </c>
      <c r="O766" s="23">
        <f>IF(ISNUMBER(AVERAGEIFS(ObservedSpeciesData!O$2:O$4955,ObservedSpeciesData!$A$2:$A$4955,$A766,ObservedSpeciesData!$D$2:$D$4955,$D766)),AVERAGEIFS(ObservedSpeciesData!O$2:O$4955,ObservedSpeciesData!$A$2:$A$4955,$A766,ObservedSpeciesData!$D$2:$D$4955,$D766),"")</f>
        <v>41.391157208469636</v>
      </c>
      <c r="P766" s="23">
        <f>IF(ISNUMBER(AVERAGEIFS(ObservedSpeciesData!P$2:P$4955,ObservedSpeciesData!$A$2:$A$4955,$A766,ObservedSpeciesData!$C$2:$C$4955,$C766,ObservedSpeciesData!$D$2:$D$4955,$D766)),AVERAGEIFS(ObservedSpeciesData!P$2:P$4955,ObservedSpeciesData!$A$2:$A$4955,$A766,ObservedSpeciesData!$C$2:$C$4955,$C766,ObservedSpeciesData!$D$2:$D$4955,$D766),"")</f>
        <v>414.26004497279871</v>
      </c>
      <c r="Q766" s="23"/>
      <c r="R766" s="25" t="str">
        <f>IF(ISNUMBER(AVERAGEIFS(ObservedSpeciesData!R$2:R$4955,ObservedSpeciesData!$A$2:$A$4955,$A766,ObservedSpeciesData!$D$2:$D$4955,$D766)),AVERAGEIFS(ObservedSpeciesData!R$2:R$4955,ObservedSpeciesData!$A$2:$A$4955,$A766,ObservedSpeciesData!$D$2:$D$4955,$D766),"")</f>
        <v/>
      </c>
      <c r="S766" s="25" t="str">
        <f>IF(ISNUMBER(AVERAGEIFS(ObservedSpeciesData!S$2:S$4955,ObservedSpeciesData!$A$2:$A$4955,$A766,ObservedSpeciesData!$D$2:$D$4955,$D766)),AVERAGEIFS(ObservedSpeciesData!S$2:S$4955,ObservedSpeciesData!$A$2:$A$4955,$A766,ObservedSpeciesData!$D$2:$D$4955,$D766),"")</f>
        <v/>
      </c>
      <c r="T766" s="23" t="str">
        <f>IF(ISNUMBER(AVERAGEIFS(ObservedSpeciesData!T$2:T$4955,ObservedSpeciesData!$A$2:$A$4955,$A766,ObservedSpeciesData!$D$2:$D$4955,$D766)),AVERAGEIFS(ObservedSpeciesData!T$2:T$4955,ObservedSpeciesData!$A$2:$A$4955,$A766,ObservedSpeciesData!$D$2:$D$4955,$D766),"")</f>
        <v/>
      </c>
      <c r="U766" s="24" t="str">
        <f>IF(ISNUMBER(AVERAGEIFS(ObservedSpeciesData!U$2:U$4955,ObservedSpeciesData!$A$2:$A$4955,$A766,ObservedSpeciesData!$C$2:$C$4955,$C766,ObservedSpeciesData!$D$2:$D$4955,$D766)),AVERAGEIFS(ObservedSpeciesData!U$2:U$4955,ObservedSpeciesData!$A$2:$A$4955,$A766,ObservedSpeciesData!$C$2:$C$4955,$C766,ObservedSpeciesData!$D$2:$D$4955,$D766),"")</f>
        <v/>
      </c>
      <c r="V766" s="23">
        <f>IF(ISNUMBER(AVERAGEIFS(ObservedSpeciesData!V$2:V$4955,ObservedSpeciesData!$A$2:$A$4955,$A766,ObservedSpeciesData!$D$2:$D$4955,$D766)),AVERAGEIFS(ObservedSpeciesData!V$2:V$4955,ObservedSpeciesData!$A$2:$A$4955,$A766,ObservedSpeciesData!$D$2:$D$4955,$D766),"")</f>
        <v>24.309849143028259</v>
      </c>
      <c r="W766" s="23">
        <f>IF(ISNUMBER(AVERAGEIFS(ObservedSpeciesData!W$2:W$4955,ObservedSpeciesData!$A$2:$A$4955,$A766,ObservedSpeciesData!$D$2:$D$4955,$D766)),AVERAGEIFS(ObservedSpeciesData!W$2:W$4955,ObservedSpeciesData!$A$2:$A$4955,$A766,ObservedSpeciesData!$D$2:$D$4955,$D766),"")</f>
        <v>15.721907436847687</v>
      </c>
      <c r="X766" s="23">
        <f>IF(ISNUMBER(AVERAGEIFS(ObservedSpeciesData!X$2:X$4955,ObservedSpeciesData!$A$2:$A$4955,$A766,ObservedSpeciesData!$D$2:$D$4955,$D766)),AVERAGEIFS(ObservedSpeciesData!X$2:X$4955,ObservedSpeciesData!$A$2:$A$4955,$A766,ObservedSpeciesData!$D$2:$D$4955,$D766),"")</f>
        <v>73.698203563690186</v>
      </c>
      <c r="Y766" s="23">
        <f>IF(ISNUMBER(AVERAGEIFS(ObservedSpeciesData!Y$2:Y$4955,ObservedSpeciesData!$A$2:$A$4955,$A766,ObservedSpeciesData!$D$2:$D$4955,$D766)),AVERAGEIFS(ObservedSpeciesData!Y$2:Y$4955,ObservedSpeciesData!$A$2:$A$4955,$A766,ObservedSpeciesData!$D$2:$D$4955,$D766),"")</f>
        <v>43.882200717926025</v>
      </c>
      <c r="Z766" s="23">
        <f>IF(ISNUMBER(AVERAGEIFS(ObservedSpeciesData!Z$2:Z$4955,ObservedSpeciesData!$A$2:$A$4955,$A766,ObservedSpeciesData!$D$2:$D$4955,$D766)),AVERAGEIFS(ObservedSpeciesData!Z$2:Z$4955,ObservedSpeciesData!$A$2:$A$4955,$A766,ObservedSpeciesData!$D$2:$D$4955,$D766),"")</f>
        <v>91.035496234893799</v>
      </c>
      <c r="AA766" s="23">
        <f>IF(ISNUMBER(AVERAGEIFS(ObservedSpeciesData!AA$2:AA$4955,ObservedSpeciesData!$A$2:$A$4955,$A766,ObservedSpeciesData!$D$2:$D$4955,$D766)),AVERAGEIFS(ObservedSpeciesData!AA$2:AA$4955,ObservedSpeciesData!$A$2:$A$4955,$A766,ObservedSpeciesData!$D$2:$D$4955,$D766),"")</f>
        <v>18.192115783691406</v>
      </c>
      <c r="AB766" s="24">
        <f>IF(ISNUMBER(AVERAGEIFS(ObservedSpeciesData!AB$2:AB$4955,ObservedSpeciesData!$A$2:$A$4955,$A766,ObservedSpeciesData!$D$2:$D$4955,$D766)),AVERAGEIFS(ObservedSpeciesData!AB$2:AB$4955,ObservedSpeciesData!$A$2:$A$4955,$A766,ObservedSpeciesData!$D$2:$D$4955,$D766),"")</f>
        <v>2.910738525390625E-2</v>
      </c>
      <c r="AC766" s="24">
        <f>IF(ISNUMBER(AVERAGEIFS(ObservedSpeciesData!AC$2:AC$4955,ObservedSpeciesData!$A$2:$A$4955,$A766,ObservedSpeciesData!$D$2:$D$4955,$D766)),AVERAGEIFS(ObservedSpeciesData!AC$2:AC$4955,ObservedSpeciesData!$A$2:$A$4955,$A766,ObservedSpeciesData!$D$2:$D$4955,$D766),"")</f>
        <v>2.910738525390625E-2</v>
      </c>
      <c r="AD766" s="23">
        <f>IF(ISNUMBER(AVERAGEIFS(ObservedSpeciesData!AD$2:AD$4955,ObservedSpeciesData!$A$2:$A$4955,$A766,ObservedSpeciesData!$D$2:$D$4955,$D766)),AVERAGEIFS(ObservedSpeciesData!AD$2:AD$4955,ObservedSpeciesData!$A$2:$A$4955,$A766,ObservedSpeciesData!$D$2:$D$4955,$D766),"")</f>
        <v>11.79171257019043</v>
      </c>
      <c r="AE766" s="24">
        <f>IF(ISNUMBER(AVERAGEIFS(ObservedSpeciesData!AE$2:AE$4955,ObservedSpeciesData!$A$2:$A$4955,$A766,ObservedSpeciesData!$D$2:$D$4955,$D766)),AVERAGEIFS(ObservedSpeciesData!AE$2:AE$4955,ObservedSpeciesData!$A$2:$A$4955,$A766,ObservedSpeciesData!$D$2:$D$4955,$D766),"")</f>
        <v>14.186022900570512</v>
      </c>
      <c r="AF766" s="23"/>
      <c r="AG766" s="24"/>
      <c r="AH766" s="23">
        <f>IF(ISNUMBER(AVERAGEIFS(ObservedSpeciesData!AH$2:AH$4955,ObservedSpeciesData!$A$2:$A$4955,$A766,ObservedSpeciesData!$D$2:$D$4955,$D766)),AVERAGEIFS(ObservedSpeciesData!AH$2:AH$4955,ObservedSpeciesData!$A$2:$A$4955,$A766,ObservedSpeciesData!$D$2:$D$4955,$D766),"")</f>
        <v>1.1997499999999999</v>
      </c>
      <c r="AI766" s="23">
        <f>IF(ISNUMBER(AVERAGEIFS(ObservedSpeciesData!AI$2:AI$4955,ObservedSpeciesData!$A$2:$A$4955,$A766,ObservedSpeciesData!$C$2:$C$4955,$C766,ObservedSpeciesData!$D$2:$D$4955,$D766)),AVERAGEIFS(ObservedSpeciesData!AI$2:AI$4955,ObservedSpeciesData!$A$2:$A$4955,$A766,ObservedSpeciesData!$C$2:$C$4955,$C766,ObservedSpeciesData!$D$2:$D$4955,$D766),"")</f>
        <v>8.4572500000000002</v>
      </c>
      <c r="AJ766" s="2">
        <f>COUNTIFS(ObservedSpeciesData!$A$2:$A$828,$A766,ObservedSpeciesData!$D$2:$D$828,$D766)</f>
        <v>0</v>
      </c>
      <c r="AK766" s="2">
        <f t="shared" si="11"/>
        <v>15</v>
      </c>
    </row>
    <row r="767" spans="1:37" x14ac:dyDescent="0.25">
      <c r="A767" s="14" t="s">
        <v>101</v>
      </c>
      <c r="B767" t="s">
        <v>98</v>
      </c>
      <c r="C767" t="s">
        <v>97</v>
      </c>
      <c r="D767" s="13">
        <v>42433</v>
      </c>
      <c r="E767">
        <v>1</v>
      </c>
      <c r="F767">
        <v>200</v>
      </c>
      <c r="G767" s="2" t="s">
        <v>87</v>
      </c>
      <c r="H767" s="2" t="s">
        <v>12</v>
      </c>
      <c r="I767">
        <v>7</v>
      </c>
      <c r="J767" s="2" t="s">
        <v>77</v>
      </c>
      <c r="K767" s="2">
        <f>IF(ISNUMBER(AVERAGEIFS(ObservedSpeciesData!K$2:K$4955,ObservedSpeciesData!$A$2:$A$4955,$A767,ObservedSpeciesData!$D$2:$D$4955,$D767)),AVERAGEIFS(ObservedSpeciesData!K$2:K$4955,ObservedSpeciesData!$A$2:$A$4955,$A767,ObservedSpeciesData!$D$2:$D$4955,$D767),"")</f>
        <v>180</v>
      </c>
      <c r="L767" s="26" t="str">
        <f>IF(ISNUMBER(AVERAGEIFS(ObservedSpeciesData!L$2:L$4955,ObservedSpeciesData!$A$2:$A$4955,$A767,ObservedSpeciesData!$D$2:$D$4955,$D767)),AVERAGEIFS(ObservedSpeciesData!L$2:L$4955,ObservedSpeciesData!$A$2:$A$4955,$A767,ObservedSpeciesData!$D$2:$D$4955,$D767),"")</f>
        <v/>
      </c>
      <c r="M767" s="23" t="str">
        <f>IF(ISNUMBER(AVERAGEIFS(ObservedSpeciesData!M$2:M$4955,ObservedSpeciesData!$A$2:$A$4955,$A767,ObservedSpeciesData!$D$2:$D$4955,$D767)),AVERAGEIFS(ObservedSpeciesData!M$2:M$4955,ObservedSpeciesData!$A$2:$A$4955,$A767,ObservedSpeciesData!$D$2:$D$4955,$D767),"")</f>
        <v/>
      </c>
      <c r="N767" s="23">
        <f>IF(ISNUMBER(AVERAGEIFS(ObservedSpeciesData!N$2:N$4955,ObservedSpeciesData!$A$2:$A$4955,$A767,ObservedSpeciesData!$D$2:$D$4955,$D767)),AVERAGEIFS(ObservedSpeciesData!N$2:N$4955,ObservedSpeciesData!$A$2:$A$4955,$A767,ObservedSpeciesData!$D$2:$D$4955,$D767),"")</f>
        <v>633.32468838260297</v>
      </c>
      <c r="O767" s="23">
        <f>IF(ISNUMBER(AVERAGEIFS(ObservedSpeciesData!O$2:O$4955,ObservedSpeciesData!$A$2:$A$4955,$A767,ObservedSpeciesData!$D$2:$D$4955,$D767)),AVERAGEIFS(ObservedSpeciesData!O$2:O$4955,ObservedSpeciesData!$A$2:$A$4955,$A767,ObservedSpeciesData!$D$2:$D$4955,$D767),"")</f>
        <v>63.33246883826029</v>
      </c>
      <c r="P767" s="23">
        <f>IF(ISNUMBER(AVERAGEIFS(ObservedSpeciesData!P$2:P$4955,ObservedSpeciesData!$A$2:$A$4955,$A767,ObservedSpeciesData!$C$2:$C$4955,$C767,ObservedSpeciesData!$D$2:$D$4955,$D767)),AVERAGEIFS(ObservedSpeciesData!P$2:P$4955,ObservedSpeciesData!$A$2:$A$4955,$A767,ObservedSpeciesData!$C$2:$C$4955,$C767,ObservedSpeciesData!$D$2:$D$4955,$D767),"")</f>
        <v>632.03329612019388</v>
      </c>
      <c r="Q767" s="23"/>
      <c r="R767" s="25" t="str">
        <f>IF(ISNUMBER(AVERAGEIFS(ObservedSpeciesData!R$2:R$4955,ObservedSpeciesData!$A$2:$A$4955,$A767,ObservedSpeciesData!$D$2:$D$4955,$D767)),AVERAGEIFS(ObservedSpeciesData!R$2:R$4955,ObservedSpeciesData!$A$2:$A$4955,$A767,ObservedSpeciesData!$D$2:$D$4955,$D767),"")</f>
        <v/>
      </c>
      <c r="S767" s="25" t="str">
        <f>IF(ISNUMBER(AVERAGEIFS(ObservedSpeciesData!S$2:S$4955,ObservedSpeciesData!$A$2:$A$4955,$A767,ObservedSpeciesData!$D$2:$D$4955,$D767)),AVERAGEIFS(ObservedSpeciesData!S$2:S$4955,ObservedSpeciesData!$A$2:$A$4955,$A767,ObservedSpeciesData!$D$2:$D$4955,$D767),"")</f>
        <v/>
      </c>
      <c r="T767" s="23" t="str">
        <f>IF(ISNUMBER(AVERAGEIFS(ObservedSpeciesData!T$2:T$4955,ObservedSpeciesData!$A$2:$A$4955,$A767,ObservedSpeciesData!$D$2:$D$4955,$D767)),AVERAGEIFS(ObservedSpeciesData!T$2:T$4955,ObservedSpeciesData!$A$2:$A$4955,$A767,ObservedSpeciesData!$D$2:$D$4955,$D767),"")</f>
        <v/>
      </c>
      <c r="U767" s="24" t="str">
        <f>IF(ISNUMBER(AVERAGEIFS(ObservedSpeciesData!U$2:U$4955,ObservedSpeciesData!$A$2:$A$4955,$A767,ObservedSpeciesData!$C$2:$C$4955,$C767,ObservedSpeciesData!$D$2:$D$4955,$D767)),AVERAGEIFS(ObservedSpeciesData!U$2:U$4955,ObservedSpeciesData!$A$2:$A$4955,$A767,ObservedSpeciesData!$C$2:$C$4955,$C767,ObservedSpeciesData!$D$2:$D$4955,$D767),"")</f>
        <v/>
      </c>
      <c r="V767" s="23">
        <f>IF(ISNUMBER(AVERAGEIFS(ObservedSpeciesData!V$2:V$4955,ObservedSpeciesData!$A$2:$A$4955,$A767,ObservedSpeciesData!$D$2:$D$4955,$D767)),AVERAGEIFS(ObservedSpeciesData!V$2:V$4955,ObservedSpeciesData!$A$2:$A$4955,$A767,ObservedSpeciesData!$D$2:$D$4955,$D767),"")</f>
        <v>24.807433247566223</v>
      </c>
      <c r="W767" s="23">
        <f>IF(ISNUMBER(AVERAGEIFS(ObservedSpeciesData!W$2:W$4955,ObservedSpeciesData!$A$2:$A$4955,$A767,ObservedSpeciesData!$D$2:$D$4955,$D767)),AVERAGEIFS(ObservedSpeciesData!W$2:W$4955,ObservedSpeciesData!$A$2:$A$4955,$A767,ObservedSpeciesData!$D$2:$D$4955,$D767),"")</f>
        <v>16.015825748443604</v>
      </c>
      <c r="X767" s="23">
        <f>IF(ISNUMBER(AVERAGEIFS(ObservedSpeciesData!X$2:X$4955,ObservedSpeciesData!$A$2:$A$4955,$A767,ObservedSpeciesData!$D$2:$D$4955,$D767)),AVERAGEIFS(ObservedSpeciesData!X$2:X$4955,ObservedSpeciesData!$A$2:$A$4955,$A767,ObservedSpeciesData!$D$2:$D$4955,$D767),"")</f>
        <v>73.39119815826416</v>
      </c>
      <c r="Y767" s="23">
        <f>IF(ISNUMBER(AVERAGEIFS(ObservedSpeciesData!Y$2:Y$4955,ObservedSpeciesData!$A$2:$A$4955,$A767,ObservedSpeciesData!$D$2:$D$4955,$D767)),AVERAGEIFS(ObservedSpeciesData!Y$2:Y$4955,ObservedSpeciesData!$A$2:$A$4955,$A767,ObservedSpeciesData!$D$2:$D$4955,$D767),"")</f>
        <v>45.079613447189331</v>
      </c>
      <c r="Z767" s="23">
        <f>IF(ISNUMBER(AVERAGEIFS(ObservedSpeciesData!Z$2:Z$4955,ObservedSpeciesData!$A$2:$A$4955,$A767,ObservedSpeciesData!$D$2:$D$4955,$D767)),AVERAGEIFS(ObservedSpeciesData!Z$2:Z$4955,ObservedSpeciesData!$A$2:$A$4955,$A767,ObservedSpeciesData!$D$2:$D$4955,$D767),"")</f>
        <v>90.945237636566162</v>
      </c>
      <c r="AA767" s="23">
        <f>IF(ISNUMBER(AVERAGEIFS(ObservedSpeciesData!AA$2:AA$4955,ObservedSpeciesData!$A$2:$A$4955,$A767,ObservedSpeciesData!$D$2:$D$4955,$D767)),AVERAGEIFS(ObservedSpeciesData!AA$2:AA$4955,ObservedSpeciesData!$A$2:$A$4955,$A767,ObservedSpeciesData!$D$2:$D$4955,$D767),"")</f>
        <v>17.91109311580658</v>
      </c>
      <c r="AB767" s="24">
        <f>IF(ISNUMBER(AVERAGEIFS(ObservedSpeciesData!AB$2:AB$4955,ObservedSpeciesData!$A$2:$A$4955,$A767,ObservedSpeciesData!$D$2:$D$4955,$D767)),AVERAGEIFS(ObservedSpeciesData!AB$2:AB$4955,ObservedSpeciesData!$A$2:$A$4955,$A767,ObservedSpeciesData!$D$2:$D$4955,$D767),"")</f>
        <v>2.8657748985290526E-2</v>
      </c>
      <c r="AC767" s="24">
        <f>IF(ISNUMBER(AVERAGEIFS(ObservedSpeciesData!AC$2:AC$4955,ObservedSpeciesData!$A$2:$A$4955,$A767,ObservedSpeciesData!$D$2:$D$4955,$D767)),AVERAGEIFS(ObservedSpeciesData!AC$2:AC$4955,ObservedSpeciesData!$A$2:$A$4955,$A767,ObservedSpeciesData!$D$2:$D$4955,$D767),"")</f>
        <v>2.8657748985290526E-2</v>
      </c>
      <c r="AD767" s="23">
        <f>IF(ISNUMBER(AVERAGEIFS(ObservedSpeciesData!AD$2:AD$4955,ObservedSpeciesData!$A$2:$A$4955,$A767,ObservedSpeciesData!$D$2:$D$4955,$D767)),AVERAGEIFS(ObservedSpeciesData!AD$2:AD$4955,ObservedSpeciesData!$A$2:$A$4955,$A767,ObservedSpeciesData!$D$2:$D$4955,$D767),"")</f>
        <v>11.742591705322265</v>
      </c>
      <c r="AE767" s="24">
        <f>IF(ISNUMBER(AVERAGEIFS(ObservedSpeciesData!AE$2:AE$4955,ObservedSpeciesData!$A$2:$A$4955,$A767,ObservedSpeciesData!$D$2:$D$4955,$D767)),AVERAGEIFS(ObservedSpeciesData!AE$2:AE$4955,ObservedSpeciesData!$A$2:$A$4955,$A767,ObservedSpeciesData!$D$2:$D$4955,$D767),"")</f>
        <v>13.637687382316466</v>
      </c>
      <c r="AF767" s="23"/>
      <c r="AG767" s="24"/>
      <c r="AH767" s="23">
        <f>IF(ISNUMBER(AVERAGEIFS(ObservedSpeciesData!AH$2:AH$4955,ObservedSpeciesData!$A$2:$A$4955,$A767,ObservedSpeciesData!$D$2:$D$4955,$D767)),AVERAGEIFS(ObservedSpeciesData!AH$2:AH$4955,ObservedSpeciesData!$A$2:$A$4955,$A767,ObservedSpeciesData!$D$2:$D$4955,$D767),"")</f>
        <v>1.8091250000000001</v>
      </c>
      <c r="AI767" s="23">
        <f>IF(ISNUMBER(AVERAGEIFS(ObservedSpeciesData!AI$2:AI$4955,ObservedSpeciesData!$A$2:$A$4955,$A767,ObservedSpeciesData!$C$2:$C$4955,$C767,ObservedSpeciesData!$D$2:$D$4955,$D767)),AVERAGEIFS(ObservedSpeciesData!AI$2:AI$4955,ObservedSpeciesData!$A$2:$A$4955,$A767,ObservedSpeciesData!$C$2:$C$4955,$C767,ObservedSpeciesData!$D$2:$D$4955,$D767),"")</f>
        <v>13.197500000000002</v>
      </c>
      <c r="AJ767" s="2">
        <f>COUNTIFS(ObservedSpeciesData!$A$2:$A$828,$A767,ObservedSpeciesData!$D$2:$D$828,$D767)</f>
        <v>0</v>
      </c>
      <c r="AK767" s="2">
        <f t="shared" si="11"/>
        <v>15</v>
      </c>
    </row>
    <row r="768" spans="1:37" x14ac:dyDescent="0.25">
      <c r="A768" s="14" t="s">
        <v>100</v>
      </c>
      <c r="B768" t="s">
        <v>98</v>
      </c>
      <c r="C768" t="s">
        <v>97</v>
      </c>
      <c r="D768" s="13">
        <v>42433</v>
      </c>
      <c r="E768">
        <v>1</v>
      </c>
      <c r="F768">
        <v>350</v>
      </c>
      <c r="G768" s="2" t="s">
        <v>87</v>
      </c>
      <c r="H768" s="2" t="s">
        <v>12</v>
      </c>
      <c r="I768">
        <v>7</v>
      </c>
      <c r="J768" s="2" t="s">
        <v>77</v>
      </c>
      <c r="K768" s="2">
        <f>IF(ISNUMBER(AVERAGEIFS(ObservedSpeciesData!K$2:K$4955,ObservedSpeciesData!$A$2:$A$4955,$A768,ObservedSpeciesData!$D$2:$D$4955,$D768)),AVERAGEIFS(ObservedSpeciesData!K$2:K$4955,ObservedSpeciesData!$A$2:$A$4955,$A768,ObservedSpeciesData!$D$2:$D$4955,$D768),"")</f>
        <v>350</v>
      </c>
      <c r="L768" s="26" t="str">
        <f>IF(ISNUMBER(AVERAGEIFS(ObservedSpeciesData!L$2:L$4955,ObservedSpeciesData!$A$2:$A$4955,$A768,ObservedSpeciesData!$D$2:$D$4955,$D768)),AVERAGEIFS(ObservedSpeciesData!L$2:L$4955,ObservedSpeciesData!$A$2:$A$4955,$A768,ObservedSpeciesData!$D$2:$D$4955,$D768),"")</f>
        <v/>
      </c>
      <c r="M768" s="23" t="str">
        <f>IF(ISNUMBER(AVERAGEIFS(ObservedSpeciesData!M$2:M$4955,ObservedSpeciesData!$A$2:$A$4955,$A768,ObservedSpeciesData!$D$2:$D$4955,$D768)),AVERAGEIFS(ObservedSpeciesData!M$2:M$4955,ObservedSpeciesData!$A$2:$A$4955,$A768,ObservedSpeciesData!$D$2:$D$4955,$D768),"")</f>
        <v/>
      </c>
      <c r="N768" s="23">
        <f>IF(ISNUMBER(AVERAGEIFS(ObservedSpeciesData!N$2:N$4955,ObservedSpeciesData!$A$2:$A$4955,$A768,ObservedSpeciesData!$D$2:$D$4955,$D768)),AVERAGEIFS(ObservedSpeciesData!N$2:N$4955,ObservedSpeciesData!$A$2:$A$4955,$A768,ObservedSpeciesData!$D$2:$D$4955,$D768),"")</f>
        <v>933.61897727686687</v>
      </c>
      <c r="O768" s="23">
        <f>IF(ISNUMBER(AVERAGEIFS(ObservedSpeciesData!O$2:O$4955,ObservedSpeciesData!$A$2:$A$4955,$A768,ObservedSpeciesData!$D$2:$D$4955,$D768)),AVERAGEIFS(ObservedSpeciesData!O$2:O$4955,ObservedSpeciesData!$A$2:$A$4955,$A768,ObservedSpeciesData!$D$2:$D$4955,$D768),"")</f>
        <v>93.361897727686667</v>
      </c>
      <c r="P768" s="23">
        <f>IF(ISNUMBER(AVERAGEIFS(ObservedSpeciesData!P$2:P$4955,ObservedSpeciesData!$A$2:$A$4955,$A768,ObservedSpeciesData!$C$2:$C$4955,$C768,ObservedSpeciesData!$D$2:$D$4955,$D768)),AVERAGEIFS(ObservedSpeciesData!P$2:P$4955,ObservedSpeciesData!$A$2:$A$4955,$A768,ObservedSpeciesData!$C$2:$C$4955,$C768,ObservedSpeciesData!$D$2:$D$4955,$D768),"")</f>
        <v>919.24008085302023</v>
      </c>
      <c r="Q768" s="23"/>
      <c r="R768" s="25" t="str">
        <f>IF(ISNUMBER(AVERAGEIFS(ObservedSpeciesData!R$2:R$4955,ObservedSpeciesData!$A$2:$A$4955,$A768,ObservedSpeciesData!$D$2:$D$4955,$D768)),AVERAGEIFS(ObservedSpeciesData!R$2:R$4955,ObservedSpeciesData!$A$2:$A$4955,$A768,ObservedSpeciesData!$D$2:$D$4955,$D768),"")</f>
        <v/>
      </c>
      <c r="S768" s="25" t="str">
        <f>IF(ISNUMBER(AVERAGEIFS(ObservedSpeciesData!S$2:S$4955,ObservedSpeciesData!$A$2:$A$4955,$A768,ObservedSpeciesData!$D$2:$D$4955,$D768)),AVERAGEIFS(ObservedSpeciesData!S$2:S$4955,ObservedSpeciesData!$A$2:$A$4955,$A768,ObservedSpeciesData!$D$2:$D$4955,$D768),"")</f>
        <v/>
      </c>
      <c r="T768" s="23" t="str">
        <f>IF(ISNUMBER(AVERAGEIFS(ObservedSpeciesData!T$2:T$4955,ObservedSpeciesData!$A$2:$A$4955,$A768,ObservedSpeciesData!$D$2:$D$4955,$D768)),AVERAGEIFS(ObservedSpeciesData!T$2:T$4955,ObservedSpeciesData!$A$2:$A$4955,$A768,ObservedSpeciesData!$D$2:$D$4955,$D768),"")</f>
        <v/>
      </c>
      <c r="U768" s="24" t="str">
        <f>IF(ISNUMBER(AVERAGEIFS(ObservedSpeciesData!U$2:U$4955,ObservedSpeciesData!$A$2:$A$4955,$A768,ObservedSpeciesData!$C$2:$C$4955,$C768,ObservedSpeciesData!$D$2:$D$4955,$D768)),AVERAGEIFS(ObservedSpeciesData!U$2:U$4955,ObservedSpeciesData!$A$2:$A$4955,$A768,ObservedSpeciesData!$C$2:$C$4955,$C768,ObservedSpeciesData!$D$2:$D$4955,$D768),"")</f>
        <v/>
      </c>
      <c r="V768" s="23">
        <f>IF(ISNUMBER(AVERAGEIFS(ObservedSpeciesData!V$2:V$4955,ObservedSpeciesData!$A$2:$A$4955,$A768,ObservedSpeciesData!$D$2:$D$4955,$D768)),AVERAGEIFS(ObservedSpeciesData!V$2:V$4955,ObservedSpeciesData!$A$2:$A$4955,$A768,ObservedSpeciesData!$D$2:$D$4955,$D768),"")</f>
        <v>23.906406164169312</v>
      </c>
      <c r="W768" s="23">
        <f>IF(ISNUMBER(AVERAGEIFS(ObservedSpeciesData!W$2:W$4955,ObservedSpeciesData!$A$2:$A$4955,$A768,ObservedSpeciesData!$D$2:$D$4955,$D768)),AVERAGEIFS(ObservedSpeciesData!W$2:W$4955,ObservedSpeciesData!$A$2:$A$4955,$A768,ObservedSpeciesData!$D$2:$D$4955,$D768),"")</f>
        <v>14.867391288280487</v>
      </c>
      <c r="X768" s="23">
        <f>IF(ISNUMBER(AVERAGEIFS(ObservedSpeciesData!X$2:X$4955,ObservedSpeciesData!$A$2:$A$4955,$A768,ObservedSpeciesData!$D$2:$D$4955,$D768)),AVERAGEIFS(ObservedSpeciesData!X$2:X$4955,ObservedSpeciesData!$A$2:$A$4955,$A768,ObservedSpeciesData!$D$2:$D$4955,$D768),"")</f>
        <v>74.231921195983887</v>
      </c>
      <c r="Y768" s="23">
        <f>IF(ISNUMBER(AVERAGEIFS(ObservedSpeciesData!Y$2:Y$4955,ObservedSpeciesData!$A$2:$A$4955,$A768,ObservedSpeciesData!$D$2:$D$4955,$D768)),AVERAGEIFS(ObservedSpeciesData!Y$2:Y$4955,ObservedSpeciesData!$A$2:$A$4955,$A768,ObservedSpeciesData!$D$2:$D$4955,$D768),"")</f>
        <v>43.813659429550171</v>
      </c>
      <c r="Z768" s="23">
        <f>IF(ISNUMBER(AVERAGEIFS(ObservedSpeciesData!Z$2:Z$4955,ObservedSpeciesData!$A$2:$A$4955,$A768,ObservedSpeciesData!$D$2:$D$4955,$D768)),AVERAGEIFS(ObservedSpeciesData!Z$2:Z$4955,ObservedSpeciesData!$A$2:$A$4955,$A768,ObservedSpeciesData!$D$2:$D$4955,$D768),"")</f>
        <v>90.572115421295166</v>
      </c>
      <c r="AA768" s="23">
        <f>IF(ISNUMBER(AVERAGEIFS(ObservedSpeciesData!AA$2:AA$4955,ObservedSpeciesData!$A$2:$A$4955,$A768,ObservedSpeciesData!$D$2:$D$4955,$D768)),AVERAGEIFS(ObservedSpeciesData!AA$2:AA$4955,ObservedSpeciesData!$A$2:$A$4955,$A768,ObservedSpeciesData!$D$2:$D$4955,$D768),"")</f>
        <v>20.990843296051025</v>
      </c>
      <c r="AB768" s="24">
        <f>IF(ISNUMBER(AVERAGEIFS(ObservedSpeciesData!AB$2:AB$4955,ObservedSpeciesData!$A$2:$A$4955,$A768,ObservedSpeciesData!$D$2:$D$4955,$D768)),AVERAGEIFS(ObservedSpeciesData!AB$2:AB$4955,ObservedSpeciesData!$A$2:$A$4955,$A768,ObservedSpeciesData!$D$2:$D$4955,$D768),"")</f>
        <v>3.358534927368164E-2</v>
      </c>
      <c r="AC768" s="24">
        <f>IF(ISNUMBER(AVERAGEIFS(ObservedSpeciesData!AC$2:AC$4955,ObservedSpeciesData!$A$2:$A$4955,$A768,ObservedSpeciesData!$D$2:$D$4955,$D768)),AVERAGEIFS(ObservedSpeciesData!AC$2:AC$4955,ObservedSpeciesData!$A$2:$A$4955,$A768,ObservedSpeciesData!$D$2:$D$4955,$D768),"")</f>
        <v>3.358534927368164E-2</v>
      </c>
      <c r="AD768" s="23">
        <f>IF(ISNUMBER(AVERAGEIFS(ObservedSpeciesData!AD$2:AD$4955,ObservedSpeciesData!$A$2:$A$4955,$A768,ObservedSpeciesData!$D$2:$D$4955,$D768)),AVERAGEIFS(ObservedSpeciesData!AD$2:AD$4955,ObservedSpeciesData!$A$2:$A$4955,$A768,ObservedSpeciesData!$D$2:$D$4955,$D768),"")</f>
        <v>11.877107391357422</v>
      </c>
      <c r="AE768" s="24">
        <f>IF(ISNUMBER(AVERAGEIFS(ObservedSpeciesData!AE$2:AE$4955,ObservedSpeciesData!$A$2:$A$4955,$A768,ObservedSpeciesData!$D$2:$D$4955,$D768)),AVERAGEIFS(ObservedSpeciesData!AE$2:AE$4955,ObservedSpeciesData!$A$2:$A$4955,$A768,ObservedSpeciesData!$D$2:$D$4955,$D768),"")</f>
        <v>13.690373350680412</v>
      </c>
      <c r="AF768" s="23"/>
      <c r="AG768" s="24"/>
      <c r="AH768" s="23">
        <f>IF(ISNUMBER(AVERAGEIFS(ObservedSpeciesData!AH$2:AH$4955,ObservedSpeciesData!$A$2:$A$4955,$A768,ObservedSpeciesData!$D$2:$D$4955,$D768)),AVERAGEIFS(ObservedSpeciesData!AH$2:AH$4955,ObservedSpeciesData!$A$2:$A$4955,$A768,ObservedSpeciesData!$D$2:$D$4955,$D768),"")</f>
        <v>3.1226250000000002</v>
      </c>
      <c r="AI768" s="23">
        <f>IF(ISNUMBER(AVERAGEIFS(ObservedSpeciesData!AI$2:AI$4955,ObservedSpeciesData!$A$2:$A$4955,$A768,ObservedSpeciesData!$C$2:$C$4955,$C768,ObservedSpeciesData!$D$2:$D$4955,$D768)),AVERAGEIFS(ObservedSpeciesData!AI$2:AI$4955,ObservedSpeciesData!$A$2:$A$4955,$A768,ObservedSpeciesData!$C$2:$C$4955,$C768,ObservedSpeciesData!$D$2:$D$4955,$D768),"")</f>
        <v>22.215249999999997</v>
      </c>
      <c r="AJ768" s="2">
        <f>COUNTIFS(ObservedSpeciesData!$A$2:$A$828,$A768,ObservedSpeciesData!$D$2:$D$828,$D768)</f>
        <v>0</v>
      </c>
      <c r="AK768" s="2">
        <f t="shared" si="11"/>
        <v>15</v>
      </c>
    </row>
    <row r="769" spans="1:37" x14ac:dyDescent="0.25">
      <c r="A769" s="14" t="s">
        <v>99</v>
      </c>
      <c r="B769" t="s">
        <v>98</v>
      </c>
      <c r="C769" t="s">
        <v>97</v>
      </c>
      <c r="D769" s="13">
        <v>42433</v>
      </c>
      <c r="E769">
        <v>1</v>
      </c>
      <c r="F769">
        <v>500</v>
      </c>
      <c r="G769" s="2" t="s">
        <v>87</v>
      </c>
      <c r="H769" s="2" t="s">
        <v>12</v>
      </c>
      <c r="I769">
        <v>7</v>
      </c>
      <c r="J769" s="2" t="s">
        <v>77</v>
      </c>
      <c r="K769" s="2">
        <f>IF(ISNUMBER(AVERAGEIFS(ObservedSpeciesData!K$2:K$4955,ObservedSpeciesData!$A$2:$A$4955,$A769,ObservedSpeciesData!$D$2:$D$4955,$D769)),AVERAGEIFS(ObservedSpeciesData!K$2:K$4955,ObservedSpeciesData!$A$2:$A$4955,$A769,ObservedSpeciesData!$D$2:$D$4955,$D769),"")</f>
        <v>450</v>
      </c>
      <c r="L769" s="26" t="str">
        <f>IF(ISNUMBER(AVERAGEIFS(ObservedSpeciesData!L$2:L$4955,ObservedSpeciesData!$A$2:$A$4955,$A769,ObservedSpeciesData!$D$2:$D$4955,$D769)),AVERAGEIFS(ObservedSpeciesData!L$2:L$4955,ObservedSpeciesData!$A$2:$A$4955,$A769,ObservedSpeciesData!$D$2:$D$4955,$D769),"")</f>
        <v/>
      </c>
      <c r="M769" s="23" t="str">
        <f>IF(ISNUMBER(AVERAGEIFS(ObservedSpeciesData!M$2:M$4955,ObservedSpeciesData!$A$2:$A$4955,$A769,ObservedSpeciesData!$D$2:$D$4955,$D769)),AVERAGEIFS(ObservedSpeciesData!M$2:M$4955,ObservedSpeciesData!$A$2:$A$4955,$A769,ObservedSpeciesData!$D$2:$D$4955,$D769),"")</f>
        <v/>
      </c>
      <c r="N769" s="23">
        <f>IF(ISNUMBER(AVERAGEIFS(ObservedSpeciesData!N$2:N$4955,ObservedSpeciesData!$A$2:$A$4955,$A769,ObservedSpeciesData!$D$2:$D$4955,$D769)),AVERAGEIFS(ObservedSpeciesData!N$2:N$4955,ObservedSpeciesData!$A$2:$A$4955,$A769,ObservedSpeciesData!$D$2:$D$4955,$D769),"")</f>
        <v>965.15325788328596</v>
      </c>
      <c r="O769" s="23">
        <f>IF(ISNUMBER(AVERAGEIFS(ObservedSpeciesData!O$2:O$4955,ObservedSpeciesData!$A$2:$A$4955,$A769,ObservedSpeciesData!$D$2:$D$4955,$D769)),AVERAGEIFS(ObservedSpeciesData!O$2:O$4955,ObservedSpeciesData!$A$2:$A$4955,$A769,ObservedSpeciesData!$D$2:$D$4955,$D769),"")</f>
        <v>96.515325788328596</v>
      </c>
      <c r="P769" s="23">
        <f>IF(ISNUMBER(AVERAGEIFS(ObservedSpeciesData!P$2:P$4955,ObservedSpeciesData!$A$2:$A$4955,$A769,ObservedSpeciesData!$C$2:$C$4955,$C769,ObservedSpeciesData!$D$2:$D$4955,$D769)),AVERAGEIFS(ObservedSpeciesData!P$2:P$4955,ObservedSpeciesData!$A$2:$A$4955,$A769,ObservedSpeciesData!$C$2:$C$4955,$C769,ObservedSpeciesData!$D$2:$D$4955,$D769),"")</f>
        <v>1012.1361429030004</v>
      </c>
      <c r="Q769" s="23"/>
      <c r="R769" s="25" t="str">
        <f>IF(ISNUMBER(AVERAGEIFS(ObservedSpeciesData!R$2:R$4955,ObservedSpeciesData!$A$2:$A$4955,$A769,ObservedSpeciesData!$D$2:$D$4955,$D769)),AVERAGEIFS(ObservedSpeciesData!R$2:R$4955,ObservedSpeciesData!$A$2:$A$4955,$A769,ObservedSpeciesData!$D$2:$D$4955,$D769),"")</f>
        <v/>
      </c>
      <c r="S769" s="25" t="str">
        <f>IF(ISNUMBER(AVERAGEIFS(ObservedSpeciesData!S$2:S$4955,ObservedSpeciesData!$A$2:$A$4955,$A769,ObservedSpeciesData!$D$2:$D$4955,$D769)),AVERAGEIFS(ObservedSpeciesData!S$2:S$4955,ObservedSpeciesData!$A$2:$A$4955,$A769,ObservedSpeciesData!$D$2:$D$4955,$D769),"")</f>
        <v/>
      </c>
      <c r="T769" s="23" t="str">
        <f>IF(ISNUMBER(AVERAGEIFS(ObservedSpeciesData!T$2:T$4955,ObservedSpeciesData!$A$2:$A$4955,$A769,ObservedSpeciesData!$D$2:$D$4955,$D769)),AVERAGEIFS(ObservedSpeciesData!T$2:T$4955,ObservedSpeciesData!$A$2:$A$4955,$A769,ObservedSpeciesData!$D$2:$D$4955,$D769),"")</f>
        <v/>
      </c>
      <c r="U769" s="24" t="str">
        <f>IF(ISNUMBER(AVERAGEIFS(ObservedSpeciesData!U$2:U$4955,ObservedSpeciesData!$A$2:$A$4955,$A769,ObservedSpeciesData!$C$2:$C$4955,$C769,ObservedSpeciesData!$D$2:$D$4955,$D769)),AVERAGEIFS(ObservedSpeciesData!U$2:U$4955,ObservedSpeciesData!$A$2:$A$4955,$A769,ObservedSpeciesData!$C$2:$C$4955,$C769,ObservedSpeciesData!$D$2:$D$4955,$D769),"")</f>
        <v/>
      </c>
      <c r="V769" s="23">
        <f>IF(ISNUMBER(AVERAGEIFS(ObservedSpeciesData!V$2:V$4955,ObservedSpeciesData!$A$2:$A$4955,$A769,ObservedSpeciesData!$D$2:$D$4955,$D769)),AVERAGEIFS(ObservedSpeciesData!V$2:V$4955,ObservedSpeciesData!$A$2:$A$4955,$A769,ObservedSpeciesData!$D$2:$D$4955,$D769),"")</f>
        <v>23.425444602966309</v>
      </c>
      <c r="W769" s="23">
        <f>IF(ISNUMBER(AVERAGEIFS(ObservedSpeciesData!W$2:W$4955,ObservedSpeciesData!$A$2:$A$4955,$A769,ObservedSpeciesData!$D$2:$D$4955,$D769)),AVERAGEIFS(ObservedSpeciesData!W$2:W$4955,ObservedSpeciesData!$A$2:$A$4955,$A769,ObservedSpeciesData!$D$2:$D$4955,$D769),"")</f>
        <v>15.884009599685669</v>
      </c>
      <c r="X769" s="23">
        <f>IF(ISNUMBER(AVERAGEIFS(ObservedSpeciesData!X$2:X$4955,ObservedSpeciesData!$A$2:$A$4955,$A769,ObservedSpeciesData!$D$2:$D$4955,$D769)),AVERAGEIFS(ObservedSpeciesData!X$2:X$4955,ObservedSpeciesData!$A$2:$A$4955,$A769,ObservedSpeciesData!$D$2:$D$4955,$D769),"")</f>
        <v>75.040979862213135</v>
      </c>
      <c r="Y769" s="23">
        <f>IF(ISNUMBER(AVERAGEIFS(ObservedSpeciesData!Y$2:Y$4955,ObservedSpeciesData!$A$2:$A$4955,$A769,ObservedSpeciesData!$D$2:$D$4955,$D769)),AVERAGEIFS(ObservedSpeciesData!Y$2:Y$4955,ObservedSpeciesData!$A$2:$A$4955,$A769,ObservedSpeciesData!$D$2:$D$4955,$D769),"")</f>
        <v>42.74612832069397</v>
      </c>
      <c r="Z769" s="23">
        <f>IF(ISNUMBER(AVERAGEIFS(ObservedSpeciesData!Z$2:Z$4955,ObservedSpeciesData!$A$2:$A$4955,$A769,ObservedSpeciesData!$D$2:$D$4955,$D769)),AVERAGEIFS(ObservedSpeciesData!Z$2:Z$4955,ObservedSpeciesData!$A$2:$A$4955,$A769,ObservedSpeciesData!$D$2:$D$4955,$D769),"")</f>
        <v>90.968024730682373</v>
      </c>
      <c r="AA769" s="23">
        <f>IF(ISNUMBER(AVERAGEIFS(ObservedSpeciesData!AA$2:AA$4955,ObservedSpeciesData!$A$2:$A$4955,$A769,ObservedSpeciesData!$D$2:$D$4955,$D769)),AVERAGEIFS(ObservedSpeciesData!AA$2:AA$4955,ObservedSpeciesData!$A$2:$A$4955,$A769,ObservedSpeciesData!$D$2:$D$4955,$D769),"")</f>
        <v>21.386953592300415</v>
      </c>
      <c r="AB769" s="24">
        <f>IF(ISNUMBER(AVERAGEIFS(ObservedSpeciesData!AB$2:AB$4955,ObservedSpeciesData!$A$2:$A$4955,$A769,ObservedSpeciesData!$D$2:$D$4955,$D769)),AVERAGEIFS(ObservedSpeciesData!AB$2:AB$4955,ObservedSpeciesData!$A$2:$A$4955,$A769,ObservedSpeciesData!$D$2:$D$4955,$D769),"")</f>
        <v>3.4219125747680663E-2</v>
      </c>
      <c r="AC769" s="24">
        <f>IF(ISNUMBER(AVERAGEIFS(ObservedSpeciesData!AC$2:AC$4955,ObservedSpeciesData!$A$2:$A$4955,$A769,ObservedSpeciesData!$D$2:$D$4955,$D769)),AVERAGEIFS(ObservedSpeciesData!AC$2:AC$4955,ObservedSpeciesData!$A$2:$A$4955,$A769,ObservedSpeciesData!$D$2:$D$4955,$D769),"")</f>
        <v>3.4219125747680663E-2</v>
      </c>
      <c r="AD769" s="23">
        <f>IF(ISNUMBER(AVERAGEIFS(ObservedSpeciesData!AD$2:AD$4955,ObservedSpeciesData!$A$2:$A$4955,$A769,ObservedSpeciesData!$D$2:$D$4955,$D769)),AVERAGEIFS(ObservedSpeciesData!AD$2:AD$4955,ObservedSpeciesData!$A$2:$A$4955,$A769,ObservedSpeciesData!$D$2:$D$4955,$D769),"")</f>
        <v>12.006556777954103</v>
      </c>
      <c r="AE769" s="24">
        <f>IF(ISNUMBER(AVERAGEIFS(ObservedSpeciesData!AE$2:AE$4955,ObservedSpeciesData!$A$2:$A$4955,$A769,ObservedSpeciesData!$D$2:$D$4955,$D769)),AVERAGEIFS(ObservedSpeciesData!AE$2:AE$4955,ObservedSpeciesData!$A$2:$A$4955,$A769,ObservedSpeciesData!$D$2:$D$4955,$D769),"")</f>
        <v>12.609665332086271</v>
      </c>
      <c r="AF769" s="23"/>
      <c r="AG769" s="24"/>
      <c r="AH769" s="23">
        <f>IF(ISNUMBER(AVERAGEIFS(ObservedSpeciesData!AH$2:AH$4955,ObservedSpeciesData!$A$2:$A$4955,$A769,ObservedSpeciesData!$D$2:$D$4955,$D769)),AVERAGEIFS(ObservedSpeciesData!AH$2:AH$4955,ObservedSpeciesData!$A$2:$A$4955,$A769,ObservedSpeciesData!$D$2:$D$4955,$D769),"")</f>
        <v>3.2847500000000003</v>
      </c>
      <c r="AI769" s="23">
        <f>IF(ISNUMBER(AVERAGEIFS(ObservedSpeciesData!AI$2:AI$4955,ObservedSpeciesData!$A$2:$A$4955,$A769,ObservedSpeciesData!$C$2:$C$4955,$C769,ObservedSpeciesData!$D$2:$D$4955,$D769)),AVERAGEIFS(ObservedSpeciesData!AI$2:AI$4955,ObservedSpeciesData!$A$2:$A$4955,$A769,ObservedSpeciesData!$C$2:$C$4955,$C769,ObservedSpeciesData!$D$2:$D$4955,$D769),"")</f>
        <v>26.167249999999999</v>
      </c>
      <c r="AJ769" s="2">
        <f>COUNTIFS(ObservedSpeciesData!$A$2:$A$828,$A769,ObservedSpeciesData!$D$2:$D$828,$D769)</f>
        <v>0</v>
      </c>
      <c r="AK769" s="2">
        <f t="shared" si="11"/>
        <v>15</v>
      </c>
    </row>
    <row r="770" spans="1:37" x14ac:dyDescent="0.25">
      <c r="A770" s="14" t="s">
        <v>104</v>
      </c>
      <c r="B770" t="s">
        <v>98</v>
      </c>
      <c r="C770" t="s">
        <v>97</v>
      </c>
      <c r="D770" s="13">
        <v>42459</v>
      </c>
      <c r="E770">
        <v>1</v>
      </c>
      <c r="F770">
        <v>0</v>
      </c>
      <c r="G770" s="2" t="s">
        <v>87</v>
      </c>
      <c r="H770" s="2" t="s">
        <v>12</v>
      </c>
      <c r="I770">
        <v>8</v>
      </c>
      <c r="J770" s="2" t="s">
        <v>88</v>
      </c>
      <c r="K770" s="2">
        <f>IF(ISNUMBER(AVERAGEIFS(ObservedSpeciesData!K$2:K$4955,ObservedSpeciesData!$A$2:$A$4955,$A770,ObservedSpeciesData!$D$2:$D$4955,$D770)),AVERAGEIFS(ObservedSpeciesData!K$2:K$4955,ObservedSpeciesData!$A$2:$A$4955,$A770,ObservedSpeciesData!$D$2:$D$4955,$D770),"")</f>
        <v>0</v>
      </c>
      <c r="L770" s="26">
        <f>IF(ISNUMBER(AVERAGEIFS(ObservedSpeciesData!L$2:L$4955,ObservedSpeciesData!$A$2:$A$4955,$A770,ObservedSpeciesData!$D$2:$D$4955,$D770)),AVERAGEIFS(ObservedSpeciesData!L$2:L$4955,ObservedSpeciesData!$A$2:$A$4955,$A770,ObservedSpeciesData!$D$2:$D$4955,$D770),"")</f>
        <v>1292.1666666666667</v>
      </c>
      <c r="M770" s="23">
        <f>IF(ISNUMBER(AVERAGEIFS(ObservedSpeciesData!M$2:M$4955,ObservedSpeciesData!$A$2:$A$4955,$A770,ObservedSpeciesData!$D$2:$D$4955,$D770)),AVERAGEIFS(ObservedSpeciesData!M$2:M$4955,ObservedSpeciesData!$A$2:$A$4955,$A770,ObservedSpeciesData!$D$2:$D$4955,$D770),"")</f>
        <v>129.21666666666667</v>
      </c>
      <c r="N770" s="23" t="str">
        <f>IF(ISNUMBER(AVERAGEIFS(ObservedSpeciesData!N$2:N$4955,ObservedSpeciesData!$A$2:$A$4955,$A770,ObservedSpeciesData!$D$2:$D$4955,$D770)),AVERAGEIFS(ObservedSpeciesData!N$2:N$4955,ObservedSpeciesData!$A$2:$A$4955,$A770,ObservedSpeciesData!$D$2:$D$4955,$D770),"")</f>
        <v/>
      </c>
      <c r="O770" s="23" t="str">
        <f>IF(ISNUMBER(AVERAGEIFS(ObservedSpeciesData!O$2:O$4955,ObservedSpeciesData!$A$2:$A$4955,$A770,ObservedSpeciesData!$D$2:$D$4955,$D770)),AVERAGEIFS(ObservedSpeciesData!O$2:O$4955,ObservedSpeciesData!$A$2:$A$4955,$A770,ObservedSpeciesData!$D$2:$D$4955,$D770),"")</f>
        <v/>
      </c>
      <c r="P770" s="23" t="str">
        <f>IF(ISNUMBER(AVERAGEIFS(ObservedSpeciesData!P$2:P$4955,ObservedSpeciesData!$A$2:$A$4955,$A770,ObservedSpeciesData!$C$2:$C$4955,$C770,ObservedSpeciesData!$D$2:$D$4955,$D770)),AVERAGEIFS(ObservedSpeciesData!P$2:P$4955,ObservedSpeciesData!$A$2:$A$4955,$A770,ObservedSpeciesData!$C$2:$C$4955,$C770,ObservedSpeciesData!$D$2:$D$4955,$D770),"")</f>
        <v/>
      </c>
      <c r="Q770" s="23"/>
      <c r="R770" s="25" t="str">
        <f>IF(ISNUMBER(AVERAGEIFS(ObservedSpeciesData!R$2:R$4955,ObservedSpeciesData!$A$2:$A$4955,$A770,ObservedSpeciesData!$D$2:$D$4955,$D770)),AVERAGEIFS(ObservedSpeciesData!R$2:R$4955,ObservedSpeciesData!$A$2:$A$4955,$A770,ObservedSpeciesData!$D$2:$D$4955,$D770),"")</f>
        <v/>
      </c>
      <c r="S770" s="25" t="str">
        <f>IF(ISNUMBER(AVERAGEIFS(ObservedSpeciesData!S$2:S$4955,ObservedSpeciesData!$A$2:$A$4955,$A770,ObservedSpeciesData!$D$2:$D$4955,$D770)),AVERAGEIFS(ObservedSpeciesData!S$2:S$4955,ObservedSpeciesData!$A$2:$A$4955,$A770,ObservedSpeciesData!$D$2:$D$4955,$D770),"")</f>
        <v/>
      </c>
      <c r="T770" s="23" t="str">
        <f>IF(ISNUMBER(AVERAGEIFS(ObservedSpeciesData!T$2:T$4955,ObservedSpeciesData!$A$2:$A$4955,$A770,ObservedSpeciesData!$D$2:$D$4955,$D770)),AVERAGEIFS(ObservedSpeciesData!T$2:T$4955,ObservedSpeciesData!$A$2:$A$4955,$A770,ObservedSpeciesData!$D$2:$D$4955,$D770),"")</f>
        <v/>
      </c>
      <c r="U770" s="24" t="str">
        <f>IF(ISNUMBER(AVERAGEIFS(ObservedSpeciesData!U$2:U$4955,ObservedSpeciesData!$A$2:$A$4955,$A770,ObservedSpeciesData!$C$2:$C$4955,$C770,ObservedSpeciesData!$D$2:$D$4955,$D770)),AVERAGEIFS(ObservedSpeciesData!U$2:U$4955,ObservedSpeciesData!$A$2:$A$4955,$A770,ObservedSpeciesData!$C$2:$C$4955,$C770,ObservedSpeciesData!$D$2:$D$4955,$D770),"")</f>
        <v/>
      </c>
      <c r="V770" s="23">
        <f>IF(ISNUMBER(AVERAGEIFS(ObservedSpeciesData!V$2:V$4955,ObservedSpeciesData!$A$2:$A$4955,$A770,ObservedSpeciesData!$D$2:$D$4955,$D770)),AVERAGEIFS(ObservedSpeciesData!V$2:V$4955,ObservedSpeciesData!$A$2:$A$4955,$A770,ObservedSpeciesData!$D$2:$D$4955,$D770),"")</f>
        <v>20.740764538447063</v>
      </c>
      <c r="W770" s="23">
        <f>IF(ISNUMBER(AVERAGEIFS(ObservedSpeciesData!W$2:W$4955,ObservedSpeciesData!$A$2:$A$4955,$A770,ObservedSpeciesData!$D$2:$D$4955,$D770)),AVERAGEIFS(ObservedSpeciesData!W$2:W$4955,ObservedSpeciesData!$A$2:$A$4955,$A770,ObservedSpeciesData!$D$2:$D$4955,$D770),"")</f>
        <v>15.658027013142904</v>
      </c>
      <c r="X770" s="23">
        <f>IF(ISNUMBER(AVERAGEIFS(ObservedSpeciesData!X$2:X$4955,ObservedSpeciesData!$A$2:$A$4955,$A770,ObservedSpeciesData!$D$2:$D$4955,$D770)),AVERAGEIFS(ObservedSpeciesData!X$2:X$4955,ObservedSpeciesData!$A$2:$A$4955,$A770,ObservedSpeciesData!$D$2:$D$4955,$D770),"")</f>
        <v>77.281070709228516</v>
      </c>
      <c r="Y770" s="23">
        <f>IF(ISNUMBER(AVERAGEIFS(ObservedSpeciesData!Y$2:Y$4955,ObservedSpeciesData!$A$2:$A$4955,$A770,ObservedSpeciesData!$D$2:$D$4955,$D770)),AVERAGEIFS(ObservedSpeciesData!Y$2:Y$4955,ObservedSpeciesData!$A$2:$A$4955,$A770,ObservedSpeciesData!$D$2:$D$4955,$D770),"")</f>
        <v>32.929837703704834</v>
      </c>
      <c r="Z770" s="23">
        <f>IF(ISNUMBER(AVERAGEIFS(ObservedSpeciesData!Z$2:Z$4955,ObservedSpeciesData!$A$2:$A$4955,$A770,ObservedSpeciesData!$D$2:$D$4955,$D770)),AVERAGEIFS(ObservedSpeciesData!Z$2:Z$4955,ObservedSpeciesData!$A$2:$A$4955,$A770,ObservedSpeciesData!$D$2:$D$4955,$D770),"")</f>
        <v>90.061457316080734</v>
      </c>
      <c r="AA770" s="23">
        <f>IF(ISNUMBER(AVERAGEIFS(ObservedSpeciesData!AA$2:AA$4955,ObservedSpeciesData!$A$2:$A$4955,$A770,ObservedSpeciesData!$D$2:$D$4955,$D770)),AVERAGEIFS(ObservedSpeciesData!AA$2:AA$4955,ObservedSpeciesData!$A$2:$A$4955,$A770,ObservedSpeciesData!$D$2:$D$4955,$D770),"")</f>
        <v>24.422958691914875</v>
      </c>
      <c r="AB770" s="24">
        <f>IF(ISNUMBER(AVERAGEIFS(ObservedSpeciesData!AB$2:AB$4955,ObservedSpeciesData!$A$2:$A$4955,$A770,ObservedSpeciesData!$D$2:$D$4955,$D770)),AVERAGEIFS(ObservedSpeciesData!AB$2:AB$4955,ObservedSpeciesData!$A$2:$A$4955,$A770,ObservedSpeciesData!$D$2:$D$4955,$D770),"")</f>
        <v>3.9076733907063808E-2</v>
      </c>
      <c r="AC770" s="24">
        <f>IF(ISNUMBER(AVERAGEIFS(ObservedSpeciesData!AC$2:AC$4955,ObservedSpeciesData!$A$2:$A$4955,$A770,ObservedSpeciesData!$D$2:$D$4955,$D770)),AVERAGEIFS(ObservedSpeciesData!AC$2:AC$4955,ObservedSpeciesData!$A$2:$A$4955,$A770,ObservedSpeciesData!$D$2:$D$4955,$D770),"")</f>
        <v>3.9076733907063808E-2</v>
      </c>
      <c r="AD770" s="23">
        <f>IF(ISNUMBER(AVERAGEIFS(ObservedSpeciesData!AD$2:AD$4955,ObservedSpeciesData!$A$2:$A$4955,$A770,ObservedSpeciesData!$D$2:$D$4955,$D770)),AVERAGEIFS(ObservedSpeciesData!AD$2:AD$4955,ObservedSpeciesData!$A$2:$A$4955,$A770,ObservedSpeciesData!$D$2:$D$4955,$D770),"")</f>
        <v>12.364971313476564</v>
      </c>
      <c r="AE770" s="24">
        <f>IF(ISNUMBER(AVERAGEIFS(ObservedSpeciesData!AE$2:AE$4955,ObservedSpeciesData!$A$2:$A$4955,$A770,ObservedSpeciesData!$D$2:$D$4955,$D770)),AVERAGEIFS(ObservedSpeciesData!AE$2:AE$4955,ObservedSpeciesData!$A$2:$A$4955,$A770,ObservedSpeciesData!$D$2:$D$4955,$D770),"")</f>
        <v>19.409172444481342</v>
      </c>
      <c r="AF770" s="23"/>
      <c r="AG770" s="24"/>
      <c r="AH770" s="23" t="str">
        <f>IF(ISNUMBER(AVERAGEIFS(ObservedSpeciesData!AH$2:AH$4955,ObservedSpeciesData!$A$2:$A$4955,$A770,ObservedSpeciesData!$D$2:$D$4955,$D770)),AVERAGEIFS(ObservedSpeciesData!AH$2:AH$4955,ObservedSpeciesData!$A$2:$A$4955,$A770,ObservedSpeciesData!$D$2:$D$4955,$D770),"")</f>
        <v/>
      </c>
      <c r="AI770" s="23" t="str">
        <f>IF(ISNUMBER(AVERAGEIFS(ObservedSpeciesData!AI$2:AI$4955,ObservedSpeciesData!$A$2:$A$4955,$A770,ObservedSpeciesData!$C$2:$C$4955,$C770,ObservedSpeciesData!$D$2:$D$4955,$D770)),AVERAGEIFS(ObservedSpeciesData!AI$2:AI$4955,ObservedSpeciesData!$A$2:$A$4955,$A770,ObservedSpeciesData!$C$2:$C$4955,$C770,ObservedSpeciesData!$D$2:$D$4955,$D770),"")</f>
        <v/>
      </c>
      <c r="AJ770" s="2">
        <f>COUNTIFS(ObservedSpeciesData!$A$2:$A$828,$A770,ObservedSpeciesData!$D$2:$D$828,$D770)</f>
        <v>0</v>
      </c>
      <c r="AK770" s="2">
        <f t="shared" ref="AK770:AK833" si="12">COUNT(M770:AI770)</f>
        <v>11</v>
      </c>
    </row>
    <row r="771" spans="1:37" x14ac:dyDescent="0.25">
      <c r="A771" s="14" t="s">
        <v>103</v>
      </c>
      <c r="B771" t="s">
        <v>98</v>
      </c>
      <c r="C771" t="s">
        <v>97</v>
      </c>
      <c r="D771" s="13">
        <v>42459</v>
      </c>
      <c r="E771">
        <v>1</v>
      </c>
      <c r="F771">
        <v>50</v>
      </c>
      <c r="G771" s="2" t="s">
        <v>87</v>
      </c>
      <c r="H771" s="2" t="s">
        <v>12</v>
      </c>
      <c r="I771">
        <v>8</v>
      </c>
      <c r="J771" s="2" t="s">
        <v>88</v>
      </c>
      <c r="K771" s="2">
        <f>IF(ISNUMBER(AVERAGEIFS(ObservedSpeciesData!K$2:K$4955,ObservedSpeciesData!$A$2:$A$4955,$A771,ObservedSpeciesData!$D$2:$D$4955,$D771)),AVERAGEIFS(ObservedSpeciesData!K$2:K$4955,ObservedSpeciesData!$A$2:$A$4955,$A771,ObservedSpeciesData!$D$2:$D$4955,$D771),"")</f>
        <v>45</v>
      </c>
      <c r="L771" s="26">
        <f>IF(ISNUMBER(AVERAGEIFS(ObservedSpeciesData!L$2:L$4955,ObservedSpeciesData!$A$2:$A$4955,$A771,ObservedSpeciesData!$D$2:$D$4955,$D771)),AVERAGEIFS(ObservedSpeciesData!L$2:L$4955,ObservedSpeciesData!$A$2:$A$4955,$A771,ObservedSpeciesData!$D$2:$D$4955,$D771),"")</f>
        <v>1427.2916666666667</v>
      </c>
      <c r="M771" s="23">
        <f>IF(ISNUMBER(AVERAGEIFS(ObservedSpeciesData!M$2:M$4955,ObservedSpeciesData!$A$2:$A$4955,$A771,ObservedSpeciesData!$D$2:$D$4955,$D771)),AVERAGEIFS(ObservedSpeciesData!M$2:M$4955,ObservedSpeciesData!$A$2:$A$4955,$A771,ObservedSpeciesData!$D$2:$D$4955,$D771),"")</f>
        <v>142.72916666666666</v>
      </c>
      <c r="N771" s="23" t="str">
        <f>IF(ISNUMBER(AVERAGEIFS(ObservedSpeciesData!N$2:N$4955,ObservedSpeciesData!$A$2:$A$4955,$A771,ObservedSpeciesData!$D$2:$D$4955,$D771)),AVERAGEIFS(ObservedSpeciesData!N$2:N$4955,ObservedSpeciesData!$A$2:$A$4955,$A771,ObservedSpeciesData!$D$2:$D$4955,$D771),"")</f>
        <v/>
      </c>
      <c r="O771" s="23" t="str">
        <f>IF(ISNUMBER(AVERAGEIFS(ObservedSpeciesData!O$2:O$4955,ObservedSpeciesData!$A$2:$A$4955,$A771,ObservedSpeciesData!$D$2:$D$4955,$D771)),AVERAGEIFS(ObservedSpeciesData!O$2:O$4955,ObservedSpeciesData!$A$2:$A$4955,$A771,ObservedSpeciesData!$D$2:$D$4955,$D771),"")</f>
        <v/>
      </c>
      <c r="P771" s="23" t="str">
        <f>IF(ISNUMBER(AVERAGEIFS(ObservedSpeciesData!P$2:P$4955,ObservedSpeciesData!$A$2:$A$4955,$A771,ObservedSpeciesData!$C$2:$C$4955,$C771,ObservedSpeciesData!$D$2:$D$4955,$D771)),AVERAGEIFS(ObservedSpeciesData!P$2:P$4955,ObservedSpeciesData!$A$2:$A$4955,$A771,ObservedSpeciesData!$C$2:$C$4955,$C771,ObservedSpeciesData!$D$2:$D$4955,$D771),"")</f>
        <v/>
      </c>
      <c r="Q771" s="23"/>
      <c r="R771" s="25" t="str">
        <f>IF(ISNUMBER(AVERAGEIFS(ObservedSpeciesData!R$2:R$4955,ObservedSpeciesData!$A$2:$A$4955,$A771,ObservedSpeciesData!$D$2:$D$4955,$D771)),AVERAGEIFS(ObservedSpeciesData!R$2:R$4955,ObservedSpeciesData!$A$2:$A$4955,$A771,ObservedSpeciesData!$D$2:$D$4955,$D771),"")</f>
        <v/>
      </c>
      <c r="S771" s="25" t="str">
        <f>IF(ISNUMBER(AVERAGEIFS(ObservedSpeciesData!S$2:S$4955,ObservedSpeciesData!$A$2:$A$4955,$A771,ObservedSpeciesData!$D$2:$D$4955,$D771)),AVERAGEIFS(ObservedSpeciesData!S$2:S$4955,ObservedSpeciesData!$A$2:$A$4955,$A771,ObservedSpeciesData!$D$2:$D$4955,$D771),"")</f>
        <v/>
      </c>
      <c r="T771" s="23" t="str">
        <f>IF(ISNUMBER(AVERAGEIFS(ObservedSpeciesData!T$2:T$4955,ObservedSpeciesData!$A$2:$A$4955,$A771,ObservedSpeciesData!$D$2:$D$4955,$D771)),AVERAGEIFS(ObservedSpeciesData!T$2:T$4955,ObservedSpeciesData!$A$2:$A$4955,$A771,ObservedSpeciesData!$D$2:$D$4955,$D771),"")</f>
        <v/>
      </c>
      <c r="U771" s="24" t="str">
        <f>IF(ISNUMBER(AVERAGEIFS(ObservedSpeciesData!U$2:U$4955,ObservedSpeciesData!$A$2:$A$4955,$A771,ObservedSpeciesData!$C$2:$C$4955,$C771,ObservedSpeciesData!$D$2:$D$4955,$D771)),AVERAGEIFS(ObservedSpeciesData!U$2:U$4955,ObservedSpeciesData!$A$2:$A$4955,$A771,ObservedSpeciesData!$C$2:$C$4955,$C771,ObservedSpeciesData!$D$2:$D$4955,$D771),"")</f>
        <v/>
      </c>
      <c r="V771" s="23">
        <f>IF(ISNUMBER(AVERAGEIFS(ObservedSpeciesData!V$2:V$4955,ObservedSpeciesData!$A$2:$A$4955,$A771,ObservedSpeciesData!$D$2:$D$4955,$D771)),AVERAGEIFS(ObservedSpeciesData!V$2:V$4955,ObservedSpeciesData!$A$2:$A$4955,$A771,ObservedSpeciesData!$D$2:$D$4955,$D771),"")</f>
        <v>21.143394708633423</v>
      </c>
      <c r="W771" s="23">
        <f>IF(ISNUMBER(AVERAGEIFS(ObservedSpeciesData!W$2:W$4955,ObservedSpeciesData!$A$2:$A$4955,$A771,ObservedSpeciesData!$D$2:$D$4955,$D771)),AVERAGEIFS(ObservedSpeciesData!W$2:W$4955,ObservedSpeciesData!$A$2:$A$4955,$A771,ObservedSpeciesData!$D$2:$D$4955,$D771),"")</f>
        <v>15.661165714263916</v>
      </c>
      <c r="X771" s="23">
        <f>IF(ISNUMBER(AVERAGEIFS(ObservedSpeciesData!X$2:X$4955,ObservedSpeciesData!$A$2:$A$4955,$A771,ObservedSpeciesData!$D$2:$D$4955,$D771)),AVERAGEIFS(ObservedSpeciesData!X$2:X$4955,ObservedSpeciesData!$A$2:$A$4955,$A771,ObservedSpeciesData!$D$2:$D$4955,$D771),"")</f>
        <v>77.715194066365555</v>
      </c>
      <c r="Y771" s="23">
        <f>IF(ISNUMBER(AVERAGEIFS(ObservedSpeciesData!Y$2:Y$4955,ObservedSpeciesData!$A$2:$A$4955,$A771,ObservedSpeciesData!$D$2:$D$4955,$D771)),AVERAGEIFS(ObservedSpeciesData!Y$2:Y$4955,ObservedSpeciesData!$A$2:$A$4955,$A771,ObservedSpeciesData!$D$2:$D$4955,$D771),"")</f>
        <v>33.72282807032267</v>
      </c>
      <c r="Z771" s="23">
        <f>IF(ISNUMBER(AVERAGEIFS(ObservedSpeciesData!Z$2:Z$4955,ObservedSpeciesData!$A$2:$A$4955,$A771,ObservedSpeciesData!$D$2:$D$4955,$D771)),AVERAGEIFS(ObservedSpeciesData!Z$2:Z$4955,ObservedSpeciesData!$A$2:$A$4955,$A771,ObservedSpeciesData!$D$2:$D$4955,$D771),"")</f>
        <v>90.590897878011063</v>
      </c>
      <c r="AA771" s="23">
        <f>IF(ISNUMBER(AVERAGEIFS(ObservedSpeciesData!AA$2:AA$4955,ObservedSpeciesData!$A$2:$A$4955,$A771,ObservedSpeciesData!$D$2:$D$4955,$D771)),AVERAGEIFS(ObservedSpeciesData!AA$2:AA$4955,ObservedSpeciesData!$A$2:$A$4955,$A771,ObservedSpeciesData!$D$2:$D$4955,$D771),"")</f>
        <v>23.892312844594318</v>
      </c>
      <c r="AB771" s="24">
        <f>IF(ISNUMBER(AVERAGEIFS(ObservedSpeciesData!AB$2:AB$4955,ObservedSpeciesData!$A$2:$A$4955,$A771,ObservedSpeciesData!$D$2:$D$4955,$D771)),AVERAGEIFS(ObservedSpeciesData!AB$2:AB$4955,ObservedSpeciesData!$A$2:$A$4955,$A771,ObservedSpeciesData!$D$2:$D$4955,$D771),"")</f>
        <v>3.8227700551350913E-2</v>
      </c>
      <c r="AC771" s="24">
        <f>IF(ISNUMBER(AVERAGEIFS(ObservedSpeciesData!AC$2:AC$4955,ObservedSpeciesData!$A$2:$A$4955,$A771,ObservedSpeciesData!$D$2:$D$4955,$D771)),AVERAGEIFS(ObservedSpeciesData!AC$2:AC$4955,ObservedSpeciesData!$A$2:$A$4955,$A771,ObservedSpeciesData!$D$2:$D$4955,$D771),"")</f>
        <v>3.8227700551350913E-2</v>
      </c>
      <c r="AD771" s="23">
        <f>IF(ISNUMBER(AVERAGEIFS(ObservedSpeciesData!AD$2:AD$4955,ObservedSpeciesData!$A$2:$A$4955,$A771,ObservedSpeciesData!$D$2:$D$4955,$D771)),AVERAGEIFS(ObservedSpeciesData!AD$2:AD$4955,ObservedSpeciesData!$A$2:$A$4955,$A771,ObservedSpeciesData!$D$2:$D$4955,$D771),"")</f>
        <v>12.434431050618487</v>
      </c>
      <c r="AE771" s="24">
        <f>IF(ISNUMBER(AVERAGEIFS(ObservedSpeciesData!AE$2:AE$4955,ObservedSpeciesData!$A$2:$A$4955,$A771,ObservedSpeciesData!$D$2:$D$4955,$D771)),AVERAGEIFS(ObservedSpeciesData!AE$2:AE$4955,ObservedSpeciesData!$A$2:$A$4955,$A771,ObservedSpeciesData!$D$2:$D$4955,$D771),"")</f>
        <v>17.738056284249371</v>
      </c>
      <c r="AF771" s="23"/>
      <c r="AG771" s="24"/>
      <c r="AH771" s="23" t="str">
        <f>IF(ISNUMBER(AVERAGEIFS(ObservedSpeciesData!AH$2:AH$4955,ObservedSpeciesData!$A$2:$A$4955,$A771,ObservedSpeciesData!$D$2:$D$4955,$D771)),AVERAGEIFS(ObservedSpeciesData!AH$2:AH$4955,ObservedSpeciesData!$A$2:$A$4955,$A771,ObservedSpeciesData!$D$2:$D$4955,$D771),"")</f>
        <v/>
      </c>
      <c r="AI771" s="23" t="str">
        <f>IF(ISNUMBER(AVERAGEIFS(ObservedSpeciesData!AI$2:AI$4955,ObservedSpeciesData!$A$2:$A$4955,$A771,ObservedSpeciesData!$C$2:$C$4955,$C771,ObservedSpeciesData!$D$2:$D$4955,$D771)),AVERAGEIFS(ObservedSpeciesData!AI$2:AI$4955,ObservedSpeciesData!$A$2:$A$4955,$A771,ObservedSpeciesData!$C$2:$C$4955,$C771,ObservedSpeciesData!$D$2:$D$4955,$D771),"")</f>
        <v/>
      </c>
      <c r="AJ771" s="2">
        <f>COUNTIFS(ObservedSpeciesData!$A$2:$A$828,$A771,ObservedSpeciesData!$D$2:$D$828,$D771)</f>
        <v>0</v>
      </c>
      <c r="AK771" s="2">
        <f t="shared" si="12"/>
        <v>11</v>
      </c>
    </row>
    <row r="772" spans="1:37" x14ac:dyDescent="0.25">
      <c r="A772" s="14" t="s">
        <v>102</v>
      </c>
      <c r="B772" t="s">
        <v>98</v>
      </c>
      <c r="C772" t="s">
        <v>97</v>
      </c>
      <c r="D772" s="13">
        <v>42459</v>
      </c>
      <c r="E772">
        <v>1</v>
      </c>
      <c r="F772">
        <v>100</v>
      </c>
      <c r="G772" s="2" t="s">
        <v>87</v>
      </c>
      <c r="H772" s="2" t="s">
        <v>12</v>
      </c>
      <c r="I772">
        <v>8</v>
      </c>
      <c r="J772" s="2" t="s">
        <v>88</v>
      </c>
      <c r="K772" s="2">
        <f>IF(ISNUMBER(AVERAGEIFS(ObservedSpeciesData!K$2:K$4955,ObservedSpeciesData!$A$2:$A$4955,$A772,ObservedSpeciesData!$D$2:$D$4955,$D772)),AVERAGEIFS(ObservedSpeciesData!K$2:K$4955,ObservedSpeciesData!$A$2:$A$4955,$A772,ObservedSpeciesData!$D$2:$D$4955,$D772),"")</f>
        <v>78</v>
      </c>
      <c r="L772" s="26">
        <f>IF(ISNUMBER(AVERAGEIFS(ObservedSpeciesData!L$2:L$4955,ObservedSpeciesData!$A$2:$A$4955,$A772,ObservedSpeciesData!$D$2:$D$4955,$D772)),AVERAGEIFS(ObservedSpeciesData!L$2:L$4955,ObservedSpeciesData!$A$2:$A$4955,$A772,ObservedSpeciesData!$D$2:$D$4955,$D772),"")</f>
        <v>1485.625</v>
      </c>
      <c r="M772" s="23">
        <f>IF(ISNUMBER(AVERAGEIFS(ObservedSpeciesData!M$2:M$4955,ObservedSpeciesData!$A$2:$A$4955,$A772,ObservedSpeciesData!$D$2:$D$4955,$D772)),AVERAGEIFS(ObservedSpeciesData!M$2:M$4955,ObservedSpeciesData!$A$2:$A$4955,$A772,ObservedSpeciesData!$D$2:$D$4955,$D772),"")</f>
        <v>148.56250000000003</v>
      </c>
      <c r="N772" s="23" t="str">
        <f>IF(ISNUMBER(AVERAGEIFS(ObservedSpeciesData!N$2:N$4955,ObservedSpeciesData!$A$2:$A$4955,$A772,ObservedSpeciesData!$D$2:$D$4955,$D772)),AVERAGEIFS(ObservedSpeciesData!N$2:N$4955,ObservedSpeciesData!$A$2:$A$4955,$A772,ObservedSpeciesData!$D$2:$D$4955,$D772),"")</f>
        <v/>
      </c>
      <c r="O772" s="23" t="str">
        <f>IF(ISNUMBER(AVERAGEIFS(ObservedSpeciesData!O$2:O$4955,ObservedSpeciesData!$A$2:$A$4955,$A772,ObservedSpeciesData!$D$2:$D$4955,$D772)),AVERAGEIFS(ObservedSpeciesData!O$2:O$4955,ObservedSpeciesData!$A$2:$A$4955,$A772,ObservedSpeciesData!$D$2:$D$4955,$D772),"")</f>
        <v/>
      </c>
      <c r="P772" s="23" t="str">
        <f>IF(ISNUMBER(AVERAGEIFS(ObservedSpeciesData!P$2:P$4955,ObservedSpeciesData!$A$2:$A$4955,$A772,ObservedSpeciesData!$C$2:$C$4955,$C772,ObservedSpeciesData!$D$2:$D$4955,$D772)),AVERAGEIFS(ObservedSpeciesData!P$2:P$4955,ObservedSpeciesData!$A$2:$A$4955,$A772,ObservedSpeciesData!$C$2:$C$4955,$C772,ObservedSpeciesData!$D$2:$D$4955,$D772),"")</f>
        <v/>
      </c>
      <c r="Q772" s="23"/>
      <c r="R772" s="25" t="str">
        <f>IF(ISNUMBER(AVERAGEIFS(ObservedSpeciesData!R$2:R$4955,ObservedSpeciesData!$A$2:$A$4955,$A772,ObservedSpeciesData!$D$2:$D$4955,$D772)),AVERAGEIFS(ObservedSpeciesData!R$2:R$4955,ObservedSpeciesData!$A$2:$A$4955,$A772,ObservedSpeciesData!$D$2:$D$4955,$D772),"")</f>
        <v/>
      </c>
      <c r="S772" s="25" t="str">
        <f>IF(ISNUMBER(AVERAGEIFS(ObservedSpeciesData!S$2:S$4955,ObservedSpeciesData!$A$2:$A$4955,$A772,ObservedSpeciesData!$D$2:$D$4955,$D772)),AVERAGEIFS(ObservedSpeciesData!S$2:S$4955,ObservedSpeciesData!$A$2:$A$4955,$A772,ObservedSpeciesData!$D$2:$D$4955,$D772),"")</f>
        <v/>
      </c>
      <c r="T772" s="23" t="str">
        <f>IF(ISNUMBER(AVERAGEIFS(ObservedSpeciesData!T$2:T$4955,ObservedSpeciesData!$A$2:$A$4955,$A772,ObservedSpeciesData!$D$2:$D$4955,$D772)),AVERAGEIFS(ObservedSpeciesData!T$2:T$4955,ObservedSpeciesData!$A$2:$A$4955,$A772,ObservedSpeciesData!$D$2:$D$4955,$D772),"")</f>
        <v/>
      </c>
      <c r="U772" s="24" t="str">
        <f>IF(ISNUMBER(AVERAGEIFS(ObservedSpeciesData!U$2:U$4955,ObservedSpeciesData!$A$2:$A$4955,$A772,ObservedSpeciesData!$C$2:$C$4955,$C772,ObservedSpeciesData!$D$2:$D$4955,$D772)),AVERAGEIFS(ObservedSpeciesData!U$2:U$4955,ObservedSpeciesData!$A$2:$A$4955,$A772,ObservedSpeciesData!$C$2:$C$4955,$C772,ObservedSpeciesData!$D$2:$D$4955,$D772),"")</f>
        <v/>
      </c>
      <c r="V772" s="23">
        <f>IF(ISNUMBER(AVERAGEIFS(ObservedSpeciesData!V$2:V$4955,ObservedSpeciesData!$A$2:$A$4955,$A772,ObservedSpeciesData!$D$2:$D$4955,$D772)),AVERAGEIFS(ObservedSpeciesData!V$2:V$4955,ObservedSpeciesData!$A$2:$A$4955,$A772,ObservedSpeciesData!$D$2:$D$4955,$D772),"")</f>
        <v>20.965354760487873</v>
      </c>
      <c r="W772" s="23">
        <f>IF(ISNUMBER(AVERAGEIFS(ObservedSpeciesData!W$2:W$4955,ObservedSpeciesData!$A$2:$A$4955,$A772,ObservedSpeciesData!$D$2:$D$4955,$D772)),AVERAGEIFS(ObservedSpeciesData!W$2:W$4955,ObservedSpeciesData!$A$2:$A$4955,$A772,ObservedSpeciesData!$D$2:$D$4955,$D772),"")</f>
        <v>15.865009228388468</v>
      </c>
      <c r="X772" s="23">
        <f>IF(ISNUMBER(AVERAGEIFS(ObservedSpeciesData!X$2:X$4955,ObservedSpeciesData!$A$2:$A$4955,$A772,ObservedSpeciesData!$D$2:$D$4955,$D772)),AVERAGEIFS(ObservedSpeciesData!X$2:X$4955,ObservedSpeciesData!$A$2:$A$4955,$A772,ObservedSpeciesData!$D$2:$D$4955,$D772),"")</f>
        <v>75.84034538269043</v>
      </c>
      <c r="Y772" s="23">
        <f>IF(ISNUMBER(AVERAGEIFS(ObservedSpeciesData!Y$2:Y$4955,ObservedSpeciesData!$A$2:$A$4955,$A772,ObservedSpeciesData!$D$2:$D$4955,$D772)),AVERAGEIFS(ObservedSpeciesData!Y$2:Y$4955,ObservedSpeciesData!$A$2:$A$4955,$A772,ObservedSpeciesData!$D$2:$D$4955,$D772),"")</f>
        <v>31.835347175598145</v>
      </c>
      <c r="Z772" s="23">
        <f>IF(ISNUMBER(AVERAGEIFS(ObservedSpeciesData!Z$2:Z$4955,ObservedSpeciesData!$A$2:$A$4955,$A772,ObservedSpeciesData!$D$2:$D$4955,$D772)),AVERAGEIFS(ObservedSpeciesData!Z$2:Z$4955,ObservedSpeciesData!$A$2:$A$4955,$A772,ObservedSpeciesData!$D$2:$D$4955,$D772),"")</f>
        <v>89.590803782145187</v>
      </c>
      <c r="AA772" s="23">
        <f>IF(ISNUMBER(AVERAGEIFS(ObservedSpeciesData!AA$2:AA$4955,ObservedSpeciesData!$A$2:$A$4955,$A772,ObservedSpeciesData!$D$2:$D$4955,$D772)),AVERAGEIFS(ObservedSpeciesData!AA$2:AA$4955,ObservedSpeciesData!$A$2:$A$4955,$A772,ObservedSpeciesData!$D$2:$D$4955,$D772),"")</f>
        <v>23.593189716339111</v>
      </c>
      <c r="AB772" s="24">
        <f>IF(ISNUMBER(AVERAGEIFS(ObservedSpeciesData!AB$2:AB$4955,ObservedSpeciesData!$A$2:$A$4955,$A772,ObservedSpeciesData!$D$2:$D$4955,$D772)),AVERAGEIFS(ObservedSpeciesData!AB$2:AB$4955,ObservedSpeciesData!$A$2:$A$4955,$A772,ObservedSpeciesData!$D$2:$D$4955,$D772),"")</f>
        <v>3.7749103546142575E-2</v>
      </c>
      <c r="AC772" s="24">
        <f>IF(ISNUMBER(AVERAGEIFS(ObservedSpeciesData!AC$2:AC$4955,ObservedSpeciesData!$A$2:$A$4955,$A772,ObservedSpeciesData!$D$2:$D$4955,$D772)),AVERAGEIFS(ObservedSpeciesData!AC$2:AC$4955,ObservedSpeciesData!$A$2:$A$4955,$A772,ObservedSpeciesData!$D$2:$D$4955,$D772),"")</f>
        <v>3.7749103546142575E-2</v>
      </c>
      <c r="AD772" s="23">
        <f>IF(ISNUMBER(AVERAGEIFS(ObservedSpeciesData!AD$2:AD$4955,ObservedSpeciesData!$A$2:$A$4955,$A772,ObservedSpeciesData!$D$2:$D$4955,$D772)),AVERAGEIFS(ObservedSpeciesData!AD$2:AD$4955,ObservedSpeciesData!$A$2:$A$4955,$A772,ObservedSpeciesData!$D$2:$D$4955,$D772),"")</f>
        <v>12.134455261230469</v>
      </c>
      <c r="AE772" s="24">
        <f>IF(ISNUMBER(AVERAGEIFS(ObservedSpeciesData!AE$2:AE$4955,ObservedSpeciesData!$A$2:$A$4955,$A772,ObservedSpeciesData!$D$2:$D$4955,$D772)),AVERAGEIFS(ObservedSpeciesData!AE$2:AE$4955,ObservedSpeciesData!$A$2:$A$4955,$A772,ObservedSpeciesData!$D$2:$D$4955,$D772),"")</f>
        <v>17.530184346959647</v>
      </c>
      <c r="AF772" s="23"/>
      <c r="AG772" s="24"/>
      <c r="AH772" s="23" t="str">
        <f>IF(ISNUMBER(AVERAGEIFS(ObservedSpeciesData!AH$2:AH$4955,ObservedSpeciesData!$A$2:$A$4955,$A772,ObservedSpeciesData!$D$2:$D$4955,$D772)),AVERAGEIFS(ObservedSpeciesData!AH$2:AH$4955,ObservedSpeciesData!$A$2:$A$4955,$A772,ObservedSpeciesData!$D$2:$D$4955,$D772),"")</f>
        <v/>
      </c>
      <c r="AI772" s="23" t="str">
        <f>IF(ISNUMBER(AVERAGEIFS(ObservedSpeciesData!AI$2:AI$4955,ObservedSpeciesData!$A$2:$A$4955,$A772,ObservedSpeciesData!$C$2:$C$4955,$C772,ObservedSpeciesData!$D$2:$D$4955,$D772)),AVERAGEIFS(ObservedSpeciesData!AI$2:AI$4955,ObservedSpeciesData!$A$2:$A$4955,$A772,ObservedSpeciesData!$C$2:$C$4955,$C772,ObservedSpeciesData!$D$2:$D$4955,$D772),"")</f>
        <v/>
      </c>
      <c r="AJ772" s="2">
        <f>COUNTIFS(ObservedSpeciesData!$A$2:$A$828,$A772,ObservedSpeciesData!$D$2:$D$828,$D772)</f>
        <v>0</v>
      </c>
      <c r="AK772" s="2">
        <f t="shared" si="12"/>
        <v>11</v>
      </c>
    </row>
    <row r="773" spans="1:37" x14ac:dyDescent="0.25">
      <c r="A773" s="14" t="s">
        <v>101</v>
      </c>
      <c r="B773" t="s">
        <v>98</v>
      </c>
      <c r="C773" t="s">
        <v>97</v>
      </c>
      <c r="D773" s="13">
        <v>42459</v>
      </c>
      <c r="E773">
        <v>1</v>
      </c>
      <c r="F773">
        <v>200</v>
      </c>
      <c r="G773" s="2" t="s">
        <v>87</v>
      </c>
      <c r="H773" s="2" t="s">
        <v>12</v>
      </c>
      <c r="I773">
        <v>8</v>
      </c>
      <c r="J773" s="2" t="s">
        <v>88</v>
      </c>
      <c r="K773" s="2">
        <f>IF(ISNUMBER(AVERAGEIFS(ObservedSpeciesData!K$2:K$4955,ObservedSpeciesData!$A$2:$A$4955,$A773,ObservedSpeciesData!$D$2:$D$4955,$D773)),AVERAGEIFS(ObservedSpeciesData!K$2:K$4955,ObservedSpeciesData!$A$2:$A$4955,$A773,ObservedSpeciesData!$D$2:$D$4955,$D773),"")</f>
        <v>156</v>
      </c>
      <c r="L773" s="26">
        <f>IF(ISNUMBER(AVERAGEIFS(ObservedSpeciesData!L$2:L$4955,ObservedSpeciesData!$A$2:$A$4955,$A773,ObservedSpeciesData!$D$2:$D$4955,$D773)),AVERAGEIFS(ObservedSpeciesData!L$2:L$4955,ObservedSpeciesData!$A$2:$A$4955,$A773,ObservedSpeciesData!$D$2:$D$4955,$D773),"")</f>
        <v>1631.25</v>
      </c>
      <c r="M773" s="23">
        <f>IF(ISNUMBER(AVERAGEIFS(ObservedSpeciesData!M$2:M$4955,ObservedSpeciesData!$A$2:$A$4955,$A773,ObservedSpeciesData!$D$2:$D$4955,$D773)),AVERAGEIFS(ObservedSpeciesData!M$2:M$4955,ObservedSpeciesData!$A$2:$A$4955,$A773,ObservedSpeciesData!$D$2:$D$4955,$D773),"")</f>
        <v>163.125</v>
      </c>
      <c r="N773" s="23" t="str">
        <f>IF(ISNUMBER(AVERAGEIFS(ObservedSpeciesData!N$2:N$4955,ObservedSpeciesData!$A$2:$A$4955,$A773,ObservedSpeciesData!$D$2:$D$4955,$D773)),AVERAGEIFS(ObservedSpeciesData!N$2:N$4955,ObservedSpeciesData!$A$2:$A$4955,$A773,ObservedSpeciesData!$D$2:$D$4955,$D773),"")</f>
        <v/>
      </c>
      <c r="O773" s="23" t="str">
        <f>IF(ISNUMBER(AVERAGEIFS(ObservedSpeciesData!O$2:O$4955,ObservedSpeciesData!$A$2:$A$4955,$A773,ObservedSpeciesData!$D$2:$D$4955,$D773)),AVERAGEIFS(ObservedSpeciesData!O$2:O$4955,ObservedSpeciesData!$A$2:$A$4955,$A773,ObservedSpeciesData!$D$2:$D$4955,$D773),"")</f>
        <v/>
      </c>
      <c r="P773" s="23" t="str">
        <f>IF(ISNUMBER(AVERAGEIFS(ObservedSpeciesData!P$2:P$4955,ObservedSpeciesData!$A$2:$A$4955,$A773,ObservedSpeciesData!$C$2:$C$4955,$C773,ObservedSpeciesData!$D$2:$D$4955,$D773)),AVERAGEIFS(ObservedSpeciesData!P$2:P$4955,ObservedSpeciesData!$A$2:$A$4955,$A773,ObservedSpeciesData!$C$2:$C$4955,$C773,ObservedSpeciesData!$D$2:$D$4955,$D773),"")</f>
        <v/>
      </c>
      <c r="Q773" s="23"/>
      <c r="R773" s="25" t="str">
        <f>IF(ISNUMBER(AVERAGEIFS(ObservedSpeciesData!R$2:R$4955,ObservedSpeciesData!$A$2:$A$4955,$A773,ObservedSpeciesData!$D$2:$D$4955,$D773)),AVERAGEIFS(ObservedSpeciesData!R$2:R$4955,ObservedSpeciesData!$A$2:$A$4955,$A773,ObservedSpeciesData!$D$2:$D$4955,$D773),"")</f>
        <v/>
      </c>
      <c r="S773" s="25" t="str">
        <f>IF(ISNUMBER(AVERAGEIFS(ObservedSpeciesData!S$2:S$4955,ObservedSpeciesData!$A$2:$A$4955,$A773,ObservedSpeciesData!$D$2:$D$4955,$D773)),AVERAGEIFS(ObservedSpeciesData!S$2:S$4955,ObservedSpeciesData!$A$2:$A$4955,$A773,ObservedSpeciesData!$D$2:$D$4955,$D773),"")</f>
        <v/>
      </c>
      <c r="T773" s="23" t="str">
        <f>IF(ISNUMBER(AVERAGEIFS(ObservedSpeciesData!T$2:T$4955,ObservedSpeciesData!$A$2:$A$4955,$A773,ObservedSpeciesData!$D$2:$D$4955,$D773)),AVERAGEIFS(ObservedSpeciesData!T$2:T$4955,ObservedSpeciesData!$A$2:$A$4955,$A773,ObservedSpeciesData!$D$2:$D$4955,$D773),"")</f>
        <v/>
      </c>
      <c r="U773" s="24" t="str">
        <f>IF(ISNUMBER(AVERAGEIFS(ObservedSpeciesData!U$2:U$4955,ObservedSpeciesData!$A$2:$A$4955,$A773,ObservedSpeciesData!$C$2:$C$4955,$C773,ObservedSpeciesData!$D$2:$D$4955,$D773)),AVERAGEIFS(ObservedSpeciesData!U$2:U$4955,ObservedSpeciesData!$A$2:$A$4955,$A773,ObservedSpeciesData!$C$2:$C$4955,$C773,ObservedSpeciesData!$D$2:$D$4955,$D773),"")</f>
        <v/>
      </c>
      <c r="V773" s="23">
        <f>IF(ISNUMBER(AVERAGEIFS(ObservedSpeciesData!V$2:V$4955,ObservedSpeciesData!$A$2:$A$4955,$A773,ObservedSpeciesData!$D$2:$D$4955,$D773)),AVERAGEIFS(ObservedSpeciesData!V$2:V$4955,ObservedSpeciesData!$A$2:$A$4955,$A773,ObservedSpeciesData!$D$2:$D$4955,$D773),"")</f>
        <v>20.859262625376385</v>
      </c>
      <c r="W773" s="23">
        <f>IF(ISNUMBER(AVERAGEIFS(ObservedSpeciesData!W$2:W$4955,ObservedSpeciesData!$A$2:$A$4955,$A773,ObservedSpeciesData!$D$2:$D$4955,$D773)),AVERAGEIFS(ObservedSpeciesData!W$2:W$4955,ObservedSpeciesData!$A$2:$A$4955,$A773,ObservedSpeciesData!$D$2:$D$4955,$D773),"")</f>
        <v>15.372524420420328</v>
      </c>
      <c r="X773" s="23">
        <f>IF(ISNUMBER(AVERAGEIFS(ObservedSpeciesData!X$2:X$4955,ObservedSpeciesData!$A$2:$A$4955,$A773,ObservedSpeciesData!$D$2:$D$4955,$D773)),AVERAGEIFS(ObservedSpeciesData!X$2:X$4955,ObservedSpeciesData!$A$2:$A$4955,$A773,ObservedSpeciesData!$D$2:$D$4955,$D773),"")</f>
        <v>76.958757400512695</v>
      </c>
      <c r="Y773" s="23">
        <f>IF(ISNUMBER(AVERAGEIFS(ObservedSpeciesData!Y$2:Y$4955,ObservedSpeciesData!$A$2:$A$4955,$A773,ObservedSpeciesData!$D$2:$D$4955,$D773)),AVERAGEIFS(ObservedSpeciesData!Y$2:Y$4955,ObservedSpeciesData!$A$2:$A$4955,$A773,ObservedSpeciesData!$D$2:$D$4955,$D773),"")</f>
        <v>32.395813306172691</v>
      </c>
      <c r="Z773" s="23">
        <f>IF(ISNUMBER(AVERAGEIFS(ObservedSpeciesData!Z$2:Z$4955,ObservedSpeciesData!$A$2:$A$4955,$A773,ObservedSpeciesData!$D$2:$D$4955,$D773)),AVERAGEIFS(ObservedSpeciesData!Z$2:Z$4955,ObservedSpeciesData!$A$2:$A$4955,$A773,ObservedSpeciesData!$D$2:$D$4955,$D773),"")</f>
        <v>89.914372126261398</v>
      </c>
      <c r="AA773" s="23">
        <f>IF(ISNUMBER(AVERAGEIFS(ObservedSpeciesData!AA$2:AA$4955,ObservedSpeciesData!$A$2:$A$4955,$A773,ObservedSpeciesData!$D$2:$D$4955,$D773)),AVERAGEIFS(ObservedSpeciesData!AA$2:AA$4955,ObservedSpeciesData!$A$2:$A$4955,$A773,ObservedSpeciesData!$D$2:$D$4955,$D773),"")</f>
        <v>24.559401194254558</v>
      </c>
      <c r="AB773" s="24">
        <f>IF(ISNUMBER(AVERAGEIFS(ObservedSpeciesData!AB$2:AB$4955,ObservedSpeciesData!$A$2:$A$4955,$A773,ObservedSpeciesData!$D$2:$D$4955,$D773)),AVERAGEIFS(ObservedSpeciesData!AB$2:AB$4955,ObservedSpeciesData!$A$2:$A$4955,$A773,ObservedSpeciesData!$D$2:$D$4955,$D773),"")</f>
        <v>3.9295041910807293E-2</v>
      </c>
      <c r="AC773" s="24">
        <f>IF(ISNUMBER(AVERAGEIFS(ObservedSpeciesData!AC$2:AC$4955,ObservedSpeciesData!$A$2:$A$4955,$A773,ObservedSpeciesData!$D$2:$D$4955,$D773)),AVERAGEIFS(ObservedSpeciesData!AC$2:AC$4955,ObservedSpeciesData!$A$2:$A$4955,$A773,ObservedSpeciesData!$D$2:$D$4955,$D773),"")</f>
        <v>3.9295041910807293E-2</v>
      </c>
      <c r="AD773" s="23">
        <f>IF(ISNUMBER(AVERAGEIFS(ObservedSpeciesData!AD$2:AD$4955,ObservedSpeciesData!$A$2:$A$4955,$A773,ObservedSpeciesData!$D$2:$D$4955,$D773)),AVERAGEIFS(ObservedSpeciesData!AD$2:AD$4955,ObservedSpeciesData!$A$2:$A$4955,$A773,ObservedSpeciesData!$D$2:$D$4955,$D773),"")</f>
        <v>12.31340118408203</v>
      </c>
      <c r="AE773" s="24">
        <f>IF(ISNUMBER(AVERAGEIFS(ObservedSpeciesData!AE$2:AE$4955,ObservedSpeciesData!$A$2:$A$4955,$A773,ObservedSpeciesData!$D$2:$D$4955,$D773)),AVERAGEIFS(ObservedSpeciesData!AE$2:AE$4955,ObservedSpeciesData!$A$2:$A$4955,$A773,ObservedSpeciesData!$D$2:$D$4955,$D773),"")</f>
        <v>15.814589341711569</v>
      </c>
      <c r="AF773" s="23"/>
      <c r="AG773" s="24"/>
      <c r="AH773" s="23" t="str">
        <f>IF(ISNUMBER(AVERAGEIFS(ObservedSpeciesData!AH$2:AH$4955,ObservedSpeciesData!$A$2:$A$4955,$A773,ObservedSpeciesData!$D$2:$D$4955,$D773)),AVERAGEIFS(ObservedSpeciesData!AH$2:AH$4955,ObservedSpeciesData!$A$2:$A$4955,$A773,ObservedSpeciesData!$D$2:$D$4955,$D773),"")</f>
        <v/>
      </c>
      <c r="AI773" s="23" t="str">
        <f>IF(ISNUMBER(AVERAGEIFS(ObservedSpeciesData!AI$2:AI$4955,ObservedSpeciesData!$A$2:$A$4955,$A773,ObservedSpeciesData!$C$2:$C$4955,$C773,ObservedSpeciesData!$D$2:$D$4955,$D773)),AVERAGEIFS(ObservedSpeciesData!AI$2:AI$4955,ObservedSpeciesData!$A$2:$A$4955,$A773,ObservedSpeciesData!$C$2:$C$4955,$C773,ObservedSpeciesData!$D$2:$D$4955,$D773),"")</f>
        <v/>
      </c>
      <c r="AJ773" s="2">
        <f>COUNTIFS(ObservedSpeciesData!$A$2:$A$828,$A773,ObservedSpeciesData!$D$2:$D$828,$D773)</f>
        <v>0</v>
      </c>
      <c r="AK773" s="2">
        <f t="shared" si="12"/>
        <v>11</v>
      </c>
    </row>
    <row r="774" spans="1:37" x14ac:dyDescent="0.25">
      <c r="A774" s="14" t="s">
        <v>100</v>
      </c>
      <c r="B774" t="s">
        <v>98</v>
      </c>
      <c r="C774" t="s">
        <v>97</v>
      </c>
      <c r="D774" s="13">
        <v>42459</v>
      </c>
      <c r="E774">
        <v>1</v>
      </c>
      <c r="F774">
        <v>350</v>
      </c>
      <c r="G774" s="2" t="s">
        <v>87</v>
      </c>
      <c r="H774" s="2" t="s">
        <v>12</v>
      </c>
      <c r="I774">
        <v>8</v>
      </c>
      <c r="J774" s="2" t="s">
        <v>88</v>
      </c>
      <c r="K774" s="2">
        <f>IF(ISNUMBER(AVERAGEIFS(ObservedSpeciesData!K$2:K$4955,ObservedSpeciesData!$A$2:$A$4955,$A774,ObservedSpeciesData!$D$2:$D$4955,$D774)),AVERAGEIFS(ObservedSpeciesData!K$2:K$4955,ObservedSpeciesData!$A$2:$A$4955,$A774,ObservedSpeciesData!$D$2:$D$4955,$D774),"")</f>
        <v>272</v>
      </c>
      <c r="L774" s="26">
        <f>IF(ISNUMBER(AVERAGEIFS(ObservedSpeciesData!L$2:L$4955,ObservedSpeciesData!$A$2:$A$4955,$A774,ObservedSpeciesData!$D$2:$D$4955,$D774)),AVERAGEIFS(ObservedSpeciesData!L$2:L$4955,ObservedSpeciesData!$A$2:$A$4955,$A774,ObservedSpeciesData!$D$2:$D$4955,$D774),"")</f>
        <v>1809.75</v>
      </c>
      <c r="M774" s="23">
        <f>IF(ISNUMBER(AVERAGEIFS(ObservedSpeciesData!M$2:M$4955,ObservedSpeciesData!$A$2:$A$4955,$A774,ObservedSpeciesData!$D$2:$D$4955,$D774)),AVERAGEIFS(ObservedSpeciesData!M$2:M$4955,ObservedSpeciesData!$A$2:$A$4955,$A774,ObservedSpeciesData!$D$2:$D$4955,$D774),"")</f>
        <v>180.97499999999999</v>
      </c>
      <c r="N774" s="23" t="str">
        <f>IF(ISNUMBER(AVERAGEIFS(ObservedSpeciesData!N$2:N$4955,ObservedSpeciesData!$A$2:$A$4955,$A774,ObservedSpeciesData!$D$2:$D$4955,$D774)),AVERAGEIFS(ObservedSpeciesData!N$2:N$4955,ObservedSpeciesData!$A$2:$A$4955,$A774,ObservedSpeciesData!$D$2:$D$4955,$D774),"")</f>
        <v/>
      </c>
      <c r="O774" s="23" t="str">
        <f>IF(ISNUMBER(AVERAGEIFS(ObservedSpeciesData!O$2:O$4955,ObservedSpeciesData!$A$2:$A$4955,$A774,ObservedSpeciesData!$D$2:$D$4955,$D774)),AVERAGEIFS(ObservedSpeciesData!O$2:O$4955,ObservedSpeciesData!$A$2:$A$4955,$A774,ObservedSpeciesData!$D$2:$D$4955,$D774),"")</f>
        <v/>
      </c>
      <c r="P774" s="23" t="str">
        <f>IF(ISNUMBER(AVERAGEIFS(ObservedSpeciesData!P$2:P$4955,ObservedSpeciesData!$A$2:$A$4955,$A774,ObservedSpeciesData!$C$2:$C$4955,$C774,ObservedSpeciesData!$D$2:$D$4955,$D774)),AVERAGEIFS(ObservedSpeciesData!P$2:P$4955,ObservedSpeciesData!$A$2:$A$4955,$A774,ObservedSpeciesData!$C$2:$C$4955,$C774,ObservedSpeciesData!$D$2:$D$4955,$D774),"")</f>
        <v/>
      </c>
      <c r="Q774" s="23"/>
      <c r="R774" s="25" t="str">
        <f>IF(ISNUMBER(AVERAGEIFS(ObservedSpeciesData!R$2:R$4955,ObservedSpeciesData!$A$2:$A$4955,$A774,ObservedSpeciesData!$D$2:$D$4955,$D774)),AVERAGEIFS(ObservedSpeciesData!R$2:R$4955,ObservedSpeciesData!$A$2:$A$4955,$A774,ObservedSpeciesData!$D$2:$D$4955,$D774),"")</f>
        <v/>
      </c>
      <c r="S774" s="25" t="str">
        <f>IF(ISNUMBER(AVERAGEIFS(ObservedSpeciesData!S$2:S$4955,ObservedSpeciesData!$A$2:$A$4955,$A774,ObservedSpeciesData!$D$2:$D$4955,$D774)),AVERAGEIFS(ObservedSpeciesData!S$2:S$4955,ObservedSpeciesData!$A$2:$A$4955,$A774,ObservedSpeciesData!$D$2:$D$4955,$D774),"")</f>
        <v/>
      </c>
      <c r="T774" s="23" t="str">
        <f>IF(ISNUMBER(AVERAGEIFS(ObservedSpeciesData!T$2:T$4955,ObservedSpeciesData!$A$2:$A$4955,$A774,ObservedSpeciesData!$D$2:$D$4955,$D774)),AVERAGEIFS(ObservedSpeciesData!T$2:T$4955,ObservedSpeciesData!$A$2:$A$4955,$A774,ObservedSpeciesData!$D$2:$D$4955,$D774),"")</f>
        <v/>
      </c>
      <c r="U774" s="24" t="str">
        <f>IF(ISNUMBER(AVERAGEIFS(ObservedSpeciesData!U$2:U$4955,ObservedSpeciesData!$A$2:$A$4955,$A774,ObservedSpeciesData!$C$2:$C$4955,$C774,ObservedSpeciesData!$D$2:$D$4955,$D774)),AVERAGEIFS(ObservedSpeciesData!U$2:U$4955,ObservedSpeciesData!$A$2:$A$4955,$A774,ObservedSpeciesData!$C$2:$C$4955,$C774,ObservedSpeciesData!$D$2:$D$4955,$D774),"")</f>
        <v/>
      </c>
      <c r="V774" s="23">
        <f>IF(ISNUMBER(AVERAGEIFS(ObservedSpeciesData!V$2:V$4955,ObservedSpeciesData!$A$2:$A$4955,$A774,ObservedSpeciesData!$D$2:$D$4955,$D774)),AVERAGEIFS(ObservedSpeciesData!V$2:V$4955,ObservedSpeciesData!$A$2:$A$4955,$A774,ObservedSpeciesData!$D$2:$D$4955,$D774),"")</f>
        <v>20.489259401957195</v>
      </c>
      <c r="W774" s="23">
        <f>IF(ISNUMBER(AVERAGEIFS(ObservedSpeciesData!W$2:W$4955,ObservedSpeciesData!$A$2:$A$4955,$A774,ObservedSpeciesData!$D$2:$D$4955,$D774)),AVERAGEIFS(ObservedSpeciesData!W$2:W$4955,ObservedSpeciesData!$A$2:$A$4955,$A774,ObservedSpeciesData!$D$2:$D$4955,$D774),"")</f>
        <v>16.704403162002563</v>
      </c>
      <c r="X774" s="23">
        <f>IF(ISNUMBER(AVERAGEIFS(ObservedSpeciesData!X$2:X$4955,ObservedSpeciesData!$A$2:$A$4955,$A774,ObservedSpeciesData!$D$2:$D$4955,$D774)),AVERAGEIFS(ObservedSpeciesData!X$2:X$4955,ObservedSpeciesData!$A$2:$A$4955,$A774,ObservedSpeciesData!$D$2:$D$4955,$D774),"")</f>
        <v>79.120126724243164</v>
      </c>
      <c r="Y774" s="23">
        <f>IF(ISNUMBER(AVERAGEIFS(ObservedSpeciesData!Y$2:Y$4955,ObservedSpeciesData!$A$2:$A$4955,$A774,ObservedSpeciesData!$D$2:$D$4955,$D774)),AVERAGEIFS(ObservedSpeciesData!Y$2:Y$4955,ObservedSpeciesData!$A$2:$A$4955,$A774,ObservedSpeciesData!$D$2:$D$4955,$D774),"")</f>
        <v>31.215407371520996</v>
      </c>
      <c r="Z774" s="23">
        <f>IF(ISNUMBER(AVERAGEIFS(ObservedSpeciesData!Z$2:Z$4955,ObservedSpeciesData!$A$2:$A$4955,$A774,ObservedSpeciesData!$D$2:$D$4955,$D774)),AVERAGEIFS(ObservedSpeciesData!Z$2:Z$4955,ObservedSpeciesData!$A$2:$A$4955,$A774,ObservedSpeciesData!$D$2:$D$4955,$D774),"")</f>
        <v>90.531497319539383</v>
      </c>
      <c r="AA774" s="23">
        <f>IF(ISNUMBER(AVERAGEIFS(ObservedSpeciesData!AA$2:AA$4955,ObservedSpeciesData!$A$2:$A$4955,$A774,ObservedSpeciesData!$D$2:$D$4955,$D774)),AVERAGEIFS(ObservedSpeciesData!AA$2:AA$4955,ObservedSpeciesData!$A$2:$A$4955,$A774,ObservedSpeciesData!$D$2:$D$4955,$D774),"")</f>
        <v>24.209578037261963</v>
      </c>
      <c r="AB774" s="24">
        <f>IF(ISNUMBER(AVERAGEIFS(ObservedSpeciesData!AB$2:AB$4955,ObservedSpeciesData!$A$2:$A$4955,$A774,ObservedSpeciesData!$D$2:$D$4955,$D774)),AVERAGEIFS(ObservedSpeciesData!AB$2:AB$4955,ObservedSpeciesData!$A$2:$A$4955,$A774,ObservedSpeciesData!$D$2:$D$4955,$D774),"")</f>
        <v>3.8735324859619134E-2</v>
      </c>
      <c r="AC774" s="24">
        <f>IF(ISNUMBER(AVERAGEIFS(ObservedSpeciesData!AC$2:AC$4955,ObservedSpeciesData!$A$2:$A$4955,$A774,ObservedSpeciesData!$D$2:$D$4955,$D774)),AVERAGEIFS(ObservedSpeciesData!AC$2:AC$4955,ObservedSpeciesData!$A$2:$A$4955,$A774,ObservedSpeciesData!$D$2:$D$4955,$D774),"")</f>
        <v>3.8735324859619134E-2</v>
      </c>
      <c r="AD774" s="23">
        <f>IF(ISNUMBER(AVERAGEIFS(ObservedSpeciesData!AD$2:AD$4955,ObservedSpeciesData!$A$2:$A$4955,$A774,ObservedSpeciesData!$D$2:$D$4955,$D774)),AVERAGEIFS(ObservedSpeciesData!AD$2:AD$4955,ObservedSpeciesData!$A$2:$A$4955,$A774,ObservedSpeciesData!$D$2:$D$4955,$D774),"")</f>
        <v>12.659220275878909</v>
      </c>
      <c r="AE774" s="24">
        <f>IF(ISNUMBER(AVERAGEIFS(ObservedSpeciesData!AE$2:AE$4955,ObservedSpeciesData!$A$2:$A$4955,$A774,ObservedSpeciesData!$D$2:$D$4955,$D774)),AVERAGEIFS(ObservedSpeciesData!AE$2:AE$4955,ObservedSpeciesData!$A$2:$A$4955,$A774,ObservedSpeciesData!$D$2:$D$4955,$D774),"")</f>
        <v>15.519836207225206</v>
      </c>
      <c r="AF774" s="23"/>
      <c r="AG774" s="24"/>
      <c r="AH774" s="23" t="str">
        <f>IF(ISNUMBER(AVERAGEIFS(ObservedSpeciesData!AH$2:AH$4955,ObservedSpeciesData!$A$2:$A$4955,$A774,ObservedSpeciesData!$D$2:$D$4955,$D774)),AVERAGEIFS(ObservedSpeciesData!AH$2:AH$4955,ObservedSpeciesData!$A$2:$A$4955,$A774,ObservedSpeciesData!$D$2:$D$4955,$D774),"")</f>
        <v/>
      </c>
      <c r="AI774" s="23" t="str">
        <f>IF(ISNUMBER(AVERAGEIFS(ObservedSpeciesData!AI$2:AI$4955,ObservedSpeciesData!$A$2:$A$4955,$A774,ObservedSpeciesData!$C$2:$C$4955,$C774,ObservedSpeciesData!$D$2:$D$4955,$D774)),AVERAGEIFS(ObservedSpeciesData!AI$2:AI$4955,ObservedSpeciesData!$A$2:$A$4955,$A774,ObservedSpeciesData!$C$2:$C$4955,$C774,ObservedSpeciesData!$D$2:$D$4955,$D774),"")</f>
        <v/>
      </c>
      <c r="AJ774" s="2">
        <f>COUNTIFS(ObservedSpeciesData!$A$2:$A$828,$A774,ObservedSpeciesData!$D$2:$D$828,$D774)</f>
        <v>0</v>
      </c>
      <c r="AK774" s="2">
        <f t="shared" si="12"/>
        <v>11</v>
      </c>
    </row>
    <row r="775" spans="1:37" x14ac:dyDescent="0.25">
      <c r="A775" s="14" t="s">
        <v>99</v>
      </c>
      <c r="B775" t="s">
        <v>98</v>
      </c>
      <c r="C775" t="s">
        <v>97</v>
      </c>
      <c r="D775" s="13">
        <v>42459</v>
      </c>
      <c r="E775">
        <v>1</v>
      </c>
      <c r="F775">
        <v>500</v>
      </c>
      <c r="G775" s="2" t="s">
        <v>87</v>
      </c>
      <c r="H775" s="2" t="s">
        <v>12</v>
      </c>
      <c r="I775">
        <v>8</v>
      </c>
      <c r="J775" s="2" t="s">
        <v>88</v>
      </c>
      <c r="K775" s="2">
        <f>IF(ISNUMBER(AVERAGEIFS(ObservedSpeciesData!K$2:K$4955,ObservedSpeciesData!$A$2:$A$4955,$A775,ObservedSpeciesData!$D$2:$D$4955,$D775)),AVERAGEIFS(ObservedSpeciesData!K$2:K$4955,ObservedSpeciesData!$A$2:$A$4955,$A775,ObservedSpeciesData!$D$2:$D$4955,$D775),"")</f>
        <v>389</v>
      </c>
      <c r="L775" s="26">
        <f>IF(ISNUMBER(AVERAGEIFS(ObservedSpeciesData!L$2:L$4955,ObservedSpeciesData!$A$2:$A$4955,$A775,ObservedSpeciesData!$D$2:$D$4955,$D775)),AVERAGEIFS(ObservedSpeciesData!L$2:L$4955,ObservedSpeciesData!$A$2:$A$4955,$A775,ObservedSpeciesData!$D$2:$D$4955,$D775),"")</f>
        <v>1854.875</v>
      </c>
      <c r="M775" s="23">
        <f>IF(ISNUMBER(AVERAGEIFS(ObservedSpeciesData!M$2:M$4955,ObservedSpeciesData!$A$2:$A$4955,$A775,ObservedSpeciesData!$D$2:$D$4955,$D775)),AVERAGEIFS(ObservedSpeciesData!M$2:M$4955,ObservedSpeciesData!$A$2:$A$4955,$A775,ObservedSpeciesData!$D$2:$D$4955,$D775),"")</f>
        <v>185.48749999999998</v>
      </c>
      <c r="N775" s="23" t="str">
        <f>IF(ISNUMBER(AVERAGEIFS(ObservedSpeciesData!N$2:N$4955,ObservedSpeciesData!$A$2:$A$4955,$A775,ObservedSpeciesData!$D$2:$D$4955,$D775)),AVERAGEIFS(ObservedSpeciesData!N$2:N$4955,ObservedSpeciesData!$A$2:$A$4955,$A775,ObservedSpeciesData!$D$2:$D$4955,$D775),"")</f>
        <v/>
      </c>
      <c r="O775" s="23" t="str">
        <f>IF(ISNUMBER(AVERAGEIFS(ObservedSpeciesData!O$2:O$4955,ObservedSpeciesData!$A$2:$A$4955,$A775,ObservedSpeciesData!$D$2:$D$4955,$D775)),AVERAGEIFS(ObservedSpeciesData!O$2:O$4955,ObservedSpeciesData!$A$2:$A$4955,$A775,ObservedSpeciesData!$D$2:$D$4955,$D775),"")</f>
        <v/>
      </c>
      <c r="P775" s="23" t="str">
        <f>IF(ISNUMBER(AVERAGEIFS(ObservedSpeciesData!P$2:P$4955,ObservedSpeciesData!$A$2:$A$4955,$A775,ObservedSpeciesData!$C$2:$C$4955,$C775,ObservedSpeciesData!$D$2:$D$4955,$D775)),AVERAGEIFS(ObservedSpeciesData!P$2:P$4955,ObservedSpeciesData!$A$2:$A$4955,$A775,ObservedSpeciesData!$C$2:$C$4955,$C775,ObservedSpeciesData!$D$2:$D$4955,$D775),"")</f>
        <v/>
      </c>
      <c r="Q775" s="23"/>
      <c r="R775" s="25" t="str">
        <f>IF(ISNUMBER(AVERAGEIFS(ObservedSpeciesData!R$2:R$4955,ObservedSpeciesData!$A$2:$A$4955,$A775,ObservedSpeciesData!$D$2:$D$4955,$D775)),AVERAGEIFS(ObservedSpeciesData!R$2:R$4955,ObservedSpeciesData!$A$2:$A$4955,$A775,ObservedSpeciesData!$D$2:$D$4955,$D775),"")</f>
        <v/>
      </c>
      <c r="S775" s="25" t="str">
        <f>IF(ISNUMBER(AVERAGEIFS(ObservedSpeciesData!S$2:S$4955,ObservedSpeciesData!$A$2:$A$4955,$A775,ObservedSpeciesData!$D$2:$D$4955,$D775)),AVERAGEIFS(ObservedSpeciesData!S$2:S$4955,ObservedSpeciesData!$A$2:$A$4955,$A775,ObservedSpeciesData!$D$2:$D$4955,$D775),"")</f>
        <v/>
      </c>
      <c r="T775" s="23" t="str">
        <f>IF(ISNUMBER(AVERAGEIFS(ObservedSpeciesData!T$2:T$4955,ObservedSpeciesData!$A$2:$A$4955,$A775,ObservedSpeciesData!$D$2:$D$4955,$D775)),AVERAGEIFS(ObservedSpeciesData!T$2:T$4955,ObservedSpeciesData!$A$2:$A$4955,$A775,ObservedSpeciesData!$D$2:$D$4955,$D775),"")</f>
        <v/>
      </c>
      <c r="U775" s="24" t="str">
        <f>IF(ISNUMBER(AVERAGEIFS(ObservedSpeciesData!U$2:U$4955,ObservedSpeciesData!$A$2:$A$4955,$A775,ObservedSpeciesData!$C$2:$C$4955,$C775,ObservedSpeciesData!$D$2:$D$4955,$D775)),AVERAGEIFS(ObservedSpeciesData!U$2:U$4955,ObservedSpeciesData!$A$2:$A$4955,$A775,ObservedSpeciesData!$C$2:$C$4955,$C775,ObservedSpeciesData!$D$2:$D$4955,$D775),"")</f>
        <v/>
      </c>
      <c r="V775" s="23">
        <f>IF(ISNUMBER(AVERAGEIFS(ObservedSpeciesData!V$2:V$4955,ObservedSpeciesData!$A$2:$A$4955,$A775,ObservedSpeciesData!$D$2:$D$4955,$D775)),AVERAGEIFS(ObservedSpeciesData!V$2:V$4955,ObservedSpeciesData!$A$2:$A$4955,$A775,ObservedSpeciesData!$D$2:$D$4955,$D775),"")</f>
        <v>20.6033190091451</v>
      </c>
      <c r="W775" s="23">
        <f>IF(ISNUMBER(AVERAGEIFS(ObservedSpeciesData!W$2:W$4955,ObservedSpeciesData!$A$2:$A$4955,$A775,ObservedSpeciesData!$D$2:$D$4955,$D775)),AVERAGEIFS(ObservedSpeciesData!W$2:W$4955,ObservedSpeciesData!$A$2:$A$4955,$A775,ObservedSpeciesData!$D$2:$D$4955,$D775),"")</f>
        <v>15.251597483952841</v>
      </c>
      <c r="X775" s="23">
        <f>IF(ISNUMBER(AVERAGEIFS(ObservedSpeciesData!X$2:X$4955,ObservedSpeciesData!$A$2:$A$4955,$A775,ObservedSpeciesData!$D$2:$D$4955,$D775)),AVERAGEIFS(ObservedSpeciesData!X$2:X$4955,ObservedSpeciesData!$A$2:$A$4955,$A775,ObservedSpeciesData!$D$2:$D$4955,$D775),"")</f>
        <v>78.475595474243164</v>
      </c>
      <c r="Y775" s="23">
        <f>IF(ISNUMBER(AVERAGEIFS(ObservedSpeciesData!Y$2:Y$4955,ObservedSpeciesData!$A$2:$A$4955,$A775,ObservedSpeciesData!$D$2:$D$4955,$D775)),AVERAGEIFS(ObservedSpeciesData!Y$2:Y$4955,ObservedSpeciesData!$A$2:$A$4955,$A775,ObservedSpeciesData!$D$2:$D$4955,$D775),"")</f>
        <v>32.336861292521156</v>
      </c>
      <c r="Z775" s="23">
        <f>IF(ISNUMBER(AVERAGEIFS(ObservedSpeciesData!Z$2:Z$4955,ObservedSpeciesData!$A$2:$A$4955,$A775,ObservedSpeciesData!$D$2:$D$4955,$D775)),AVERAGEIFS(ObservedSpeciesData!Z$2:Z$4955,ObservedSpeciesData!$A$2:$A$4955,$A775,ObservedSpeciesData!$D$2:$D$4955,$D775),"")</f>
        <v>90.456671396891281</v>
      </c>
      <c r="AA775" s="23">
        <f>IF(ISNUMBER(AVERAGEIFS(ObservedSpeciesData!AA$2:AA$4955,ObservedSpeciesData!$A$2:$A$4955,$A775,ObservedSpeciesData!$D$2:$D$4955,$D775)),AVERAGEIFS(ObservedSpeciesData!AA$2:AA$4955,ObservedSpeciesData!$A$2:$A$4955,$A775,ObservedSpeciesData!$D$2:$D$4955,$D775),"")</f>
        <v>25.894264062245686</v>
      </c>
      <c r="AB775" s="24">
        <f>IF(ISNUMBER(AVERAGEIFS(ObservedSpeciesData!AB$2:AB$4955,ObservedSpeciesData!$A$2:$A$4955,$A775,ObservedSpeciesData!$D$2:$D$4955,$D775)),AVERAGEIFS(ObservedSpeciesData!AB$2:AB$4955,ObservedSpeciesData!$A$2:$A$4955,$A775,ObservedSpeciesData!$D$2:$D$4955,$D775),"")</f>
        <v>4.1430822499593102E-2</v>
      </c>
      <c r="AC775" s="24">
        <f>IF(ISNUMBER(AVERAGEIFS(ObservedSpeciesData!AC$2:AC$4955,ObservedSpeciesData!$A$2:$A$4955,$A775,ObservedSpeciesData!$D$2:$D$4955,$D775)),AVERAGEIFS(ObservedSpeciesData!AC$2:AC$4955,ObservedSpeciesData!$A$2:$A$4955,$A775,ObservedSpeciesData!$D$2:$D$4955,$D775),"")</f>
        <v>4.1430822499593102E-2</v>
      </c>
      <c r="AD775" s="23">
        <f>IF(ISNUMBER(AVERAGEIFS(ObservedSpeciesData!AD$2:AD$4955,ObservedSpeciesData!$A$2:$A$4955,$A775,ObservedSpeciesData!$D$2:$D$4955,$D775)),AVERAGEIFS(ObservedSpeciesData!AD$2:AD$4955,ObservedSpeciesData!$A$2:$A$4955,$A775,ObservedSpeciesData!$D$2:$D$4955,$D775),"")</f>
        <v>12.556095275878908</v>
      </c>
      <c r="AE775" s="24">
        <f>IF(ISNUMBER(AVERAGEIFS(ObservedSpeciesData!AE$2:AE$4955,ObservedSpeciesData!$A$2:$A$4955,$A775,ObservedSpeciesData!$D$2:$D$4955,$D775)),AVERAGEIFS(ObservedSpeciesData!AE$2:AE$4955,ObservedSpeciesData!$A$2:$A$4955,$A775,ObservedSpeciesData!$D$2:$D$4955,$D775),"")</f>
        <v>14.765200049409367</v>
      </c>
      <c r="AF775" s="23"/>
      <c r="AG775" s="24"/>
      <c r="AH775" s="23" t="str">
        <f>IF(ISNUMBER(AVERAGEIFS(ObservedSpeciesData!AH$2:AH$4955,ObservedSpeciesData!$A$2:$A$4955,$A775,ObservedSpeciesData!$D$2:$D$4955,$D775)),AVERAGEIFS(ObservedSpeciesData!AH$2:AH$4955,ObservedSpeciesData!$A$2:$A$4955,$A775,ObservedSpeciesData!$D$2:$D$4955,$D775),"")</f>
        <v/>
      </c>
      <c r="AI775" s="23" t="str">
        <f>IF(ISNUMBER(AVERAGEIFS(ObservedSpeciesData!AI$2:AI$4955,ObservedSpeciesData!$A$2:$A$4955,$A775,ObservedSpeciesData!$C$2:$C$4955,$C775,ObservedSpeciesData!$D$2:$D$4955,$D775)),AVERAGEIFS(ObservedSpeciesData!AI$2:AI$4955,ObservedSpeciesData!$A$2:$A$4955,$A775,ObservedSpeciesData!$C$2:$C$4955,$C775,ObservedSpeciesData!$D$2:$D$4955,$D775),"")</f>
        <v/>
      </c>
      <c r="AJ775" s="2">
        <f>COUNTIFS(ObservedSpeciesData!$A$2:$A$828,$A775,ObservedSpeciesData!$D$2:$D$828,$D775)</f>
        <v>0</v>
      </c>
      <c r="AK775" s="2">
        <f t="shared" si="12"/>
        <v>11</v>
      </c>
    </row>
    <row r="776" spans="1:37" x14ac:dyDescent="0.25">
      <c r="A776" s="14" t="s">
        <v>104</v>
      </c>
      <c r="B776" t="s">
        <v>98</v>
      </c>
      <c r="C776" t="s">
        <v>97</v>
      </c>
      <c r="D776" s="13">
        <v>42460</v>
      </c>
      <c r="E776">
        <v>1</v>
      </c>
      <c r="F776">
        <v>0</v>
      </c>
      <c r="G776" s="2" t="s">
        <v>87</v>
      </c>
      <c r="H776" s="2" t="s">
        <v>12</v>
      </c>
      <c r="I776">
        <v>8</v>
      </c>
      <c r="J776" s="2" t="s">
        <v>77</v>
      </c>
      <c r="K776" s="2">
        <f>IF(ISNUMBER(AVERAGEIFS(ObservedSpeciesData!K$2:K$4955,ObservedSpeciesData!$A$2:$A$4955,$A776,ObservedSpeciesData!$D$2:$D$4955,$D776)),AVERAGEIFS(ObservedSpeciesData!K$2:K$4955,ObservedSpeciesData!$A$2:$A$4955,$A776,ObservedSpeciesData!$D$2:$D$4955,$D776),"")</f>
        <v>0</v>
      </c>
      <c r="L776" s="26" t="str">
        <f>IF(ISNUMBER(AVERAGEIFS(ObservedSpeciesData!L$2:L$4955,ObservedSpeciesData!$A$2:$A$4955,$A776,ObservedSpeciesData!$D$2:$D$4955,$D776)),AVERAGEIFS(ObservedSpeciesData!L$2:L$4955,ObservedSpeciesData!$A$2:$A$4955,$A776,ObservedSpeciesData!$D$2:$D$4955,$D776),"")</f>
        <v/>
      </c>
      <c r="M776" s="23" t="str">
        <f>IF(ISNUMBER(AVERAGEIFS(ObservedSpeciesData!M$2:M$4955,ObservedSpeciesData!$A$2:$A$4955,$A776,ObservedSpeciesData!$D$2:$D$4955,$D776)),AVERAGEIFS(ObservedSpeciesData!M$2:M$4955,ObservedSpeciesData!$A$2:$A$4955,$A776,ObservedSpeciesData!$D$2:$D$4955,$D776),"")</f>
        <v/>
      </c>
      <c r="N776" s="23">
        <f>IF(ISNUMBER(AVERAGEIFS(ObservedSpeciesData!N$2:N$4955,ObservedSpeciesData!$A$2:$A$4955,$A776,ObservedSpeciesData!$D$2:$D$4955,$D776)),AVERAGEIFS(ObservedSpeciesData!N$2:N$4955,ObservedSpeciesData!$A$2:$A$4955,$A776,ObservedSpeciesData!$D$2:$D$4955,$D776),"")</f>
        <v>359.63860648089491</v>
      </c>
      <c r="O776" s="23">
        <f>IF(ISNUMBER(AVERAGEIFS(ObservedSpeciesData!O$2:O$4955,ObservedSpeciesData!$A$2:$A$4955,$A776,ObservedSpeciesData!$D$2:$D$4955,$D776)),AVERAGEIFS(ObservedSpeciesData!O$2:O$4955,ObservedSpeciesData!$A$2:$A$4955,$A776,ObservedSpeciesData!$D$2:$D$4955,$D776),"")</f>
        <v>35.963860648089494</v>
      </c>
      <c r="P776" s="23">
        <f>IF(ISNUMBER(AVERAGEIFS(ObservedSpeciesData!P$2:P$4955,ObservedSpeciesData!$A$2:$A$4955,$A776,ObservedSpeciesData!$C$2:$C$4955,$C776,ObservedSpeciesData!$D$2:$D$4955,$D776)),AVERAGEIFS(ObservedSpeciesData!P$2:P$4955,ObservedSpeciesData!$A$2:$A$4955,$A776,ObservedSpeciesData!$C$2:$C$4955,$C776,ObservedSpeciesData!$D$2:$D$4955,$D776),"")</f>
        <v>373.79949015812025</v>
      </c>
      <c r="Q776" s="23"/>
      <c r="R776" s="25" t="str">
        <f>IF(ISNUMBER(AVERAGEIFS(ObservedSpeciesData!R$2:R$4955,ObservedSpeciesData!$A$2:$A$4955,$A776,ObservedSpeciesData!$D$2:$D$4955,$D776)),AVERAGEIFS(ObservedSpeciesData!R$2:R$4955,ObservedSpeciesData!$A$2:$A$4955,$A776,ObservedSpeciesData!$D$2:$D$4955,$D776),"")</f>
        <v/>
      </c>
      <c r="S776" s="25" t="str">
        <f>IF(ISNUMBER(AVERAGEIFS(ObservedSpeciesData!S$2:S$4955,ObservedSpeciesData!$A$2:$A$4955,$A776,ObservedSpeciesData!$D$2:$D$4955,$D776)),AVERAGEIFS(ObservedSpeciesData!S$2:S$4955,ObservedSpeciesData!$A$2:$A$4955,$A776,ObservedSpeciesData!$D$2:$D$4955,$D776),"")</f>
        <v/>
      </c>
      <c r="T776" s="23" t="str">
        <f>IF(ISNUMBER(AVERAGEIFS(ObservedSpeciesData!T$2:T$4955,ObservedSpeciesData!$A$2:$A$4955,$A776,ObservedSpeciesData!$D$2:$D$4955,$D776)),AVERAGEIFS(ObservedSpeciesData!T$2:T$4955,ObservedSpeciesData!$A$2:$A$4955,$A776,ObservedSpeciesData!$D$2:$D$4955,$D776),"")</f>
        <v/>
      </c>
      <c r="U776" s="24" t="str">
        <f>IF(ISNUMBER(AVERAGEIFS(ObservedSpeciesData!U$2:U$4955,ObservedSpeciesData!$A$2:$A$4955,$A776,ObservedSpeciesData!$C$2:$C$4955,$C776,ObservedSpeciesData!$D$2:$D$4955,$D776)),AVERAGEIFS(ObservedSpeciesData!U$2:U$4955,ObservedSpeciesData!$A$2:$A$4955,$A776,ObservedSpeciesData!$C$2:$C$4955,$C776,ObservedSpeciesData!$D$2:$D$4955,$D776),"")</f>
        <v/>
      </c>
      <c r="V776" s="23">
        <f>IF(ISNUMBER(AVERAGEIFS(ObservedSpeciesData!V$2:V$4955,ObservedSpeciesData!$A$2:$A$4955,$A776,ObservedSpeciesData!$D$2:$D$4955,$D776)),AVERAGEIFS(ObservedSpeciesData!V$2:V$4955,ObservedSpeciesData!$A$2:$A$4955,$A776,ObservedSpeciesData!$D$2:$D$4955,$D776),"")</f>
        <v>23.73814868927002</v>
      </c>
      <c r="W776" s="23">
        <f>IF(ISNUMBER(AVERAGEIFS(ObservedSpeciesData!W$2:W$4955,ObservedSpeciesData!$A$2:$A$4955,$A776,ObservedSpeciesData!$D$2:$D$4955,$D776)),AVERAGEIFS(ObservedSpeciesData!W$2:W$4955,ObservedSpeciesData!$A$2:$A$4955,$A776,ObservedSpeciesData!$D$2:$D$4955,$D776),"")</f>
        <v>14.072053492069244</v>
      </c>
      <c r="X776" s="23">
        <f>IF(ISNUMBER(AVERAGEIFS(ObservedSpeciesData!X$2:X$4955,ObservedSpeciesData!$A$2:$A$4955,$A776,ObservedSpeciesData!$D$2:$D$4955,$D776)),AVERAGEIFS(ObservedSpeciesData!X$2:X$4955,ObservedSpeciesData!$A$2:$A$4955,$A776,ObservedSpeciesData!$D$2:$D$4955,$D776),"")</f>
        <v>75.365849018096924</v>
      </c>
      <c r="Y776" s="23">
        <f>IF(ISNUMBER(AVERAGEIFS(ObservedSpeciesData!Y$2:Y$4955,ObservedSpeciesData!$A$2:$A$4955,$A776,ObservedSpeciesData!$D$2:$D$4955,$D776)),AVERAGEIFS(ObservedSpeciesData!Y$2:Y$4955,ObservedSpeciesData!$A$2:$A$4955,$A776,ObservedSpeciesData!$D$2:$D$4955,$D776),"")</f>
        <v>41.64210319519043</v>
      </c>
      <c r="Z776" s="23">
        <f>IF(ISNUMBER(AVERAGEIFS(ObservedSpeciesData!Z$2:Z$4955,ObservedSpeciesData!$A$2:$A$4955,$A776,ObservedSpeciesData!$D$2:$D$4955,$D776)),AVERAGEIFS(ObservedSpeciesData!Z$2:Z$4955,ObservedSpeciesData!$A$2:$A$4955,$A776,ObservedSpeciesData!$D$2:$D$4955,$D776),"")</f>
        <v>90.598689556121826</v>
      </c>
      <c r="AA776" s="23">
        <f>IF(ISNUMBER(AVERAGEIFS(ObservedSpeciesData!AA$2:AA$4955,ObservedSpeciesData!$A$2:$A$4955,$A776,ObservedSpeciesData!$D$2:$D$4955,$D776)),AVERAGEIFS(ObservedSpeciesData!AA$2:AA$4955,ObservedSpeciesData!$A$2:$A$4955,$A776,ObservedSpeciesData!$D$2:$D$4955,$D776),"")</f>
        <v>19.301640391349792</v>
      </c>
      <c r="AB776" s="24">
        <f>IF(ISNUMBER(AVERAGEIFS(ObservedSpeciesData!AB$2:AB$4955,ObservedSpeciesData!$A$2:$A$4955,$A776,ObservedSpeciesData!$D$2:$D$4955,$D776)),AVERAGEIFS(ObservedSpeciesData!AB$2:AB$4955,ObservedSpeciesData!$A$2:$A$4955,$A776,ObservedSpeciesData!$D$2:$D$4955,$D776),"")</f>
        <v>3.088262462615967E-2</v>
      </c>
      <c r="AC776" s="24">
        <f>IF(ISNUMBER(AVERAGEIFS(ObservedSpeciesData!AC$2:AC$4955,ObservedSpeciesData!$A$2:$A$4955,$A776,ObservedSpeciesData!$D$2:$D$4955,$D776)),AVERAGEIFS(ObservedSpeciesData!AC$2:AC$4955,ObservedSpeciesData!$A$2:$A$4955,$A776,ObservedSpeciesData!$D$2:$D$4955,$D776),"")</f>
        <v>3.088262462615967E-2</v>
      </c>
      <c r="AD776" s="23">
        <f>IF(ISNUMBER(AVERAGEIFS(ObservedSpeciesData!AD$2:AD$4955,ObservedSpeciesData!$A$2:$A$4955,$A776,ObservedSpeciesData!$D$2:$D$4955,$D776)),AVERAGEIFS(ObservedSpeciesData!AD$2:AD$4955,ObservedSpeciesData!$A$2:$A$4955,$A776,ObservedSpeciesData!$D$2:$D$4955,$D776),"")</f>
        <v>12.058535842895509</v>
      </c>
      <c r="AE776" s="24">
        <f>IF(ISNUMBER(AVERAGEIFS(ObservedSpeciesData!AE$2:AE$4955,ObservedSpeciesData!$A$2:$A$4955,$A776,ObservedSpeciesData!$D$2:$D$4955,$D776)),AVERAGEIFS(ObservedSpeciesData!AE$2:AE$4955,ObservedSpeciesData!$A$2:$A$4955,$A776,ObservedSpeciesData!$D$2:$D$4955,$D776),"")</f>
        <v>14.095749051491882</v>
      </c>
      <c r="AF776" s="23"/>
      <c r="AG776" s="24"/>
      <c r="AH776" s="23">
        <f>IF(ISNUMBER(AVERAGEIFS(ObservedSpeciesData!AH$2:AH$4955,ObservedSpeciesData!$A$2:$A$4955,$A776,ObservedSpeciesData!$D$2:$D$4955,$D776)),AVERAGEIFS(ObservedSpeciesData!AH$2:AH$4955,ObservedSpeciesData!$A$2:$A$4955,$A776,ObservedSpeciesData!$D$2:$D$4955,$D776),"")</f>
        <v>1.1196249999999999</v>
      </c>
      <c r="AI776" s="23">
        <f>IF(ISNUMBER(AVERAGEIFS(ObservedSpeciesData!AI$2:AI$4955,ObservedSpeciesData!$A$2:$A$4955,$A776,ObservedSpeciesData!$C$2:$C$4955,$C776,ObservedSpeciesData!$D$2:$D$4955,$D776)),AVERAGEIFS(ObservedSpeciesData!AI$2:AI$4955,ObservedSpeciesData!$A$2:$A$4955,$A776,ObservedSpeciesData!$C$2:$C$4955,$C776,ObservedSpeciesData!$D$2:$D$4955,$D776),"")</f>
        <v>8.3927499999999995</v>
      </c>
      <c r="AJ776" s="2">
        <f>COUNTIFS(ObservedSpeciesData!$A$2:$A$828,$A776,ObservedSpeciesData!$D$2:$D$828,$D776)</f>
        <v>0</v>
      </c>
      <c r="AK776" s="2">
        <f t="shared" si="12"/>
        <v>15</v>
      </c>
    </row>
    <row r="777" spans="1:37" x14ac:dyDescent="0.25">
      <c r="A777" s="14" t="s">
        <v>103</v>
      </c>
      <c r="B777" t="s">
        <v>98</v>
      </c>
      <c r="C777" t="s">
        <v>97</v>
      </c>
      <c r="D777" s="13">
        <v>42460</v>
      </c>
      <c r="E777">
        <v>1</v>
      </c>
      <c r="F777">
        <v>50</v>
      </c>
      <c r="G777" s="2" t="s">
        <v>87</v>
      </c>
      <c r="H777" s="2" t="s">
        <v>12</v>
      </c>
      <c r="I777">
        <v>8</v>
      </c>
      <c r="J777" s="2" t="s">
        <v>77</v>
      </c>
      <c r="K777" s="2">
        <f>IF(ISNUMBER(AVERAGEIFS(ObservedSpeciesData!K$2:K$4955,ObservedSpeciesData!$A$2:$A$4955,$A777,ObservedSpeciesData!$D$2:$D$4955,$D777)),AVERAGEIFS(ObservedSpeciesData!K$2:K$4955,ObservedSpeciesData!$A$2:$A$4955,$A777,ObservedSpeciesData!$D$2:$D$4955,$D777),"")</f>
        <v>45</v>
      </c>
      <c r="L777" s="26" t="str">
        <f>IF(ISNUMBER(AVERAGEIFS(ObservedSpeciesData!L$2:L$4955,ObservedSpeciesData!$A$2:$A$4955,$A777,ObservedSpeciesData!$D$2:$D$4955,$D777)),AVERAGEIFS(ObservedSpeciesData!L$2:L$4955,ObservedSpeciesData!$A$2:$A$4955,$A777,ObservedSpeciesData!$D$2:$D$4955,$D777),"")</f>
        <v/>
      </c>
      <c r="M777" s="23" t="str">
        <f>IF(ISNUMBER(AVERAGEIFS(ObservedSpeciesData!M$2:M$4955,ObservedSpeciesData!$A$2:$A$4955,$A777,ObservedSpeciesData!$D$2:$D$4955,$D777)),AVERAGEIFS(ObservedSpeciesData!M$2:M$4955,ObservedSpeciesData!$A$2:$A$4955,$A777,ObservedSpeciesData!$D$2:$D$4955,$D777),"")</f>
        <v/>
      </c>
      <c r="N777" s="23">
        <f>IF(ISNUMBER(AVERAGEIFS(ObservedSpeciesData!N$2:N$4955,ObservedSpeciesData!$A$2:$A$4955,$A777,ObservedSpeciesData!$D$2:$D$4955,$D777)),AVERAGEIFS(ObservedSpeciesData!N$2:N$4955,ObservedSpeciesData!$A$2:$A$4955,$A777,ObservedSpeciesData!$D$2:$D$4955,$D777),"")</f>
        <v>323.93739610728534</v>
      </c>
      <c r="O777" s="23">
        <f>IF(ISNUMBER(AVERAGEIFS(ObservedSpeciesData!O$2:O$4955,ObservedSpeciesData!$A$2:$A$4955,$A777,ObservedSpeciesData!$D$2:$D$4955,$D777)),AVERAGEIFS(ObservedSpeciesData!O$2:O$4955,ObservedSpeciesData!$A$2:$A$4955,$A777,ObservedSpeciesData!$D$2:$D$4955,$D777),"")</f>
        <v>32.393739610728538</v>
      </c>
      <c r="P777" s="23">
        <f>IF(ISNUMBER(AVERAGEIFS(ObservedSpeciesData!P$2:P$4955,ObservedSpeciesData!$A$2:$A$4955,$A777,ObservedSpeciesData!$C$2:$C$4955,$C777,ObservedSpeciesData!$D$2:$D$4955,$D777)),AVERAGEIFS(ObservedSpeciesData!P$2:P$4955,ObservedSpeciesData!$A$2:$A$4955,$A777,ObservedSpeciesData!$C$2:$C$4955,$C777,ObservedSpeciesData!$D$2:$D$4955,$D777),"")</f>
        <v>397.21632122889355</v>
      </c>
      <c r="Q777" s="23"/>
      <c r="R777" s="25" t="str">
        <f>IF(ISNUMBER(AVERAGEIFS(ObservedSpeciesData!R$2:R$4955,ObservedSpeciesData!$A$2:$A$4955,$A777,ObservedSpeciesData!$D$2:$D$4955,$D777)),AVERAGEIFS(ObservedSpeciesData!R$2:R$4955,ObservedSpeciesData!$A$2:$A$4955,$A777,ObservedSpeciesData!$D$2:$D$4955,$D777),"")</f>
        <v/>
      </c>
      <c r="S777" s="25" t="str">
        <f>IF(ISNUMBER(AVERAGEIFS(ObservedSpeciesData!S$2:S$4955,ObservedSpeciesData!$A$2:$A$4955,$A777,ObservedSpeciesData!$D$2:$D$4955,$D777)),AVERAGEIFS(ObservedSpeciesData!S$2:S$4955,ObservedSpeciesData!$A$2:$A$4955,$A777,ObservedSpeciesData!$D$2:$D$4955,$D777),"")</f>
        <v/>
      </c>
      <c r="T777" s="23" t="str">
        <f>IF(ISNUMBER(AVERAGEIFS(ObservedSpeciesData!T$2:T$4955,ObservedSpeciesData!$A$2:$A$4955,$A777,ObservedSpeciesData!$D$2:$D$4955,$D777)),AVERAGEIFS(ObservedSpeciesData!T$2:T$4955,ObservedSpeciesData!$A$2:$A$4955,$A777,ObservedSpeciesData!$D$2:$D$4955,$D777),"")</f>
        <v/>
      </c>
      <c r="U777" s="24" t="str">
        <f>IF(ISNUMBER(AVERAGEIFS(ObservedSpeciesData!U$2:U$4955,ObservedSpeciesData!$A$2:$A$4955,$A777,ObservedSpeciesData!$C$2:$C$4955,$C777,ObservedSpeciesData!$D$2:$D$4955,$D777)),AVERAGEIFS(ObservedSpeciesData!U$2:U$4955,ObservedSpeciesData!$A$2:$A$4955,$A777,ObservedSpeciesData!$C$2:$C$4955,$C777,ObservedSpeciesData!$D$2:$D$4955,$D777),"")</f>
        <v/>
      </c>
      <c r="V777" s="23">
        <f>IF(ISNUMBER(AVERAGEIFS(ObservedSpeciesData!V$2:V$4955,ObservedSpeciesData!$A$2:$A$4955,$A777,ObservedSpeciesData!$D$2:$D$4955,$D777)),AVERAGEIFS(ObservedSpeciesData!V$2:V$4955,ObservedSpeciesData!$A$2:$A$4955,$A777,ObservedSpeciesData!$D$2:$D$4955,$D777),"")</f>
        <v>24.138604879379272</v>
      </c>
      <c r="W777" s="23">
        <f>IF(ISNUMBER(AVERAGEIFS(ObservedSpeciesData!W$2:W$4955,ObservedSpeciesData!$A$2:$A$4955,$A777,ObservedSpeciesData!$D$2:$D$4955,$D777)),AVERAGEIFS(ObservedSpeciesData!W$2:W$4955,ObservedSpeciesData!$A$2:$A$4955,$A777,ObservedSpeciesData!$D$2:$D$4955,$D777),"")</f>
        <v>13.841150999069214</v>
      </c>
      <c r="X777" s="23">
        <f>IF(ISNUMBER(AVERAGEIFS(ObservedSpeciesData!X$2:X$4955,ObservedSpeciesData!$A$2:$A$4955,$A777,ObservedSpeciesData!$D$2:$D$4955,$D777)),AVERAGEIFS(ObservedSpeciesData!X$2:X$4955,ObservedSpeciesData!$A$2:$A$4955,$A777,ObservedSpeciesData!$D$2:$D$4955,$D777),"")</f>
        <v>74.974023818969727</v>
      </c>
      <c r="Y777" s="23">
        <f>IF(ISNUMBER(AVERAGEIFS(ObservedSpeciesData!Y$2:Y$4955,ObservedSpeciesData!$A$2:$A$4955,$A777,ObservedSpeciesData!$D$2:$D$4955,$D777)),AVERAGEIFS(ObservedSpeciesData!Y$2:Y$4955,ObservedSpeciesData!$A$2:$A$4955,$A777,ObservedSpeciesData!$D$2:$D$4955,$D777),"")</f>
        <v>42.221494197845459</v>
      </c>
      <c r="Z777" s="23">
        <f>IF(ISNUMBER(AVERAGEIFS(ObservedSpeciesData!Z$2:Z$4955,ObservedSpeciesData!$A$2:$A$4955,$A777,ObservedSpeciesData!$D$2:$D$4955,$D777)),AVERAGEIFS(ObservedSpeciesData!Z$2:Z$4955,ObservedSpeciesData!$A$2:$A$4955,$A777,ObservedSpeciesData!$D$2:$D$4955,$D777),"")</f>
        <v>90.680037498474121</v>
      </c>
      <c r="AA777" s="23">
        <f>IF(ISNUMBER(AVERAGEIFS(ObservedSpeciesData!AA$2:AA$4955,ObservedSpeciesData!$A$2:$A$4955,$A777,ObservedSpeciesData!$D$2:$D$4955,$D777)),AVERAGEIFS(ObservedSpeciesData!AA$2:AA$4955,ObservedSpeciesData!$A$2:$A$4955,$A777,ObservedSpeciesData!$D$2:$D$4955,$D777),"")</f>
        <v>19.825304985046387</v>
      </c>
      <c r="AB777" s="24">
        <f>IF(ISNUMBER(AVERAGEIFS(ObservedSpeciesData!AB$2:AB$4955,ObservedSpeciesData!$A$2:$A$4955,$A777,ObservedSpeciesData!$D$2:$D$4955,$D777)),AVERAGEIFS(ObservedSpeciesData!AB$2:AB$4955,ObservedSpeciesData!$A$2:$A$4955,$A777,ObservedSpeciesData!$D$2:$D$4955,$D777),"")</f>
        <v>3.172048797607422E-2</v>
      </c>
      <c r="AC777" s="24">
        <f>IF(ISNUMBER(AVERAGEIFS(ObservedSpeciesData!AC$2:AC$4955,ObservedSpeciesData!$A$2:$A$4955,$A777,ObservedSpeciesData!$D$2:$D$4955,$D777)),AVERAGEIFS(ObservedSpeciesData!AC$2:AC$4955,ObservedSpeciesData!$A$2:$A$4955,$A777,ObservedSpeciesData!$D$2:$D$4955,$D777),"")</f>
        <v>3.172048797607422E-2</v>
      </c>
      <c r="AD777" s="23">
        <f>IF(ISNUMBER(AVERAGEIFS(ObservedSpeciesData!AD$2:AD$4955,ObservedSpeciesData!$A$2:$A$4955,$A777,ObservedSpeciesData!$D$2:$D$4955,$D777)),AVERAGEIFS(ObservedSpeciesData!AD$2:AD$4955,ObservedSpeciesData!$A$2:$A$4955,$A777,ObservedSpeciesData!$D$2:$D$4955,$D777),"")</f>
        <v>11.995843811035158</v>
      </c>
      <c r="AE777" s="24">
        <f>IF(ISNUMBER(AVERAGEIFS(ObservedSpeciesData!AE$2:AE$4955,ObservedSpeciesData!$A$2:$A$4955,$A777,ObservedSpeciesData!$D$2:$D$4955,$D777)),AVERAGEIFS(ObservedSpeciesData!AE$2:AE$4955,ObservedSpeciesData!$A$2:$A$4955,$A777,ObservedSpeciesData!$D$2:$D$4955,$D777),"")</f>
        <v>13.699818611697172</v>
      </c>
      <c r="AF777" s="23"/>
      <c r="AG777" s="24"/>
      <c r="AH777" s="23">
        <f>IF(ISNUMBER(AVERAGEIFS(ObservedSpeciesData!AH$2:AH$4955,ObservedSpeciesData!$A$2:$A$4955,$A777,ObservedSpeciesData!$D$2:$D$4955,$D777)),AVERAGEIFS(ObservedSpeciesData!AH$2:AH$4955,ObservedSpeciesData!$A$2:$A$4955,$A777,ObservedSpeciesData!$D$2:$D$4955,$D777),"")</f>
        <v>1.0265</v>
      </c>
      <c r="AI777" s="23">
        <f>IF(ISNUMBER(AVERAGEIFS(ObservedSpeciesData!AI$2:AI$4955,ObservedSpeciesData!$A$2:$A$4955,$A777,ObservedSpeciesData!$C$2:$C$4955,$C777,ObservedSpeciesData!$D$2:$D$4955,$D777)),AVERAGEIFS(ObservedSpeciesData!AI$2:AI$4955,ObservedSpeciesData!$A$2:$A$4955,$A777,ObservedSpeciesData!$C$2:$C$4955,$C777,ObservedSpeciesData!$D$2:$D$4955,$D777),"")</f>
        <v>8.2110000000000003</v>
      </c>
      <c r="AJ777" s="2">
        <f>COUNTIFS(ObservedSpeciesData!$A$2:$A$828,$A777,ObservedSpeciesData!$D$2:$D$828,$D777)</f>
        <v>0</v>
      </c>
      <c r="AK777" s="2">
        <f t="shared" si="12"/>
        <v>15</v>
      </c>
    </row>
    <row r="778" spans="1:37" x14ac:dyDescent="0.25">
      <c r="A778" s="14" t="s">
        <v>102</v>
      </c>
      <c r="B778" t="s">
        <v>98</v>
      </c>
      <c r="C778" t="s">
        <v>97</v>
      </c>
      <c r="D778" s="13">
        <v>42460</v>
      </c>
      <c r="E778">
        <v>1</v>
      </c>
      <c r="F778">
        <v>100</v>
      </c>
      <c r="G778" s="2" t="s">
        <v>87</v>
      </c>
      <c r="H778" s="2" t="s">
        <v>12</v>
      </c>
      <c r="I778">
        <v>8</v>
      </c>
      <c r="J778" s="2" t="s">
        <v>77</v>
      </c>
      <c r="K778" s="2">
        <f>IF(ISNUMBER(AVERAGEIFS(ObservedSpeciesData!K$2:K$4955,ObservedSpeciesData!$A$2:$A$4955,$A778,ObservedSpeciesData!$D$2:$D$4955,$D778)),AVERAGEIFS(ObservedSpeciesData!K$2:K$4955,ObservedSpeciesData!$A$2:$A$4955,$A778,ObservedSpeciesData!$D$2:$D$4955,$D778),"")</f>
        <v>90</v>
      </c>
      <c r="L778" s="26" t="str">
        <f>IF(ISNUMBER(AVERAGEIFS(ObservedSpeciesData!L$2:L$4955,ObservedSpeciesData!$A$2:$A$4955,$A778,ObservedSpeciesData!$D$2:$D$4955,$D778)),AVERAGEIFS(ObservedSpeciesData!L$2:L$4955,ObservedSpeciesData!$A$2:$A$4955,$A778,ObservedSpeciesData!$D$2:$D$4955,$D778),"")</f>
        <v/>
      </c>
      <c r="M778" s="23" t="str">
        <f>IF(ISNUMBER(AVERAGEIFS(ObservedSpeciesData!M$2:M$4955,ObservedSpeciesData!$A$2:$A$4955,$A778,ObservedSpeciesData!$D$2:$D$4955,$D778)),AVERAGEIFS(ObservedSpeciesData!M$2:M$4955,ObservedSpeciesData!$A$2:$A$4955,$A778,ObservedSpeciesData!$D$2:$D$4955,$D778),"")</f>
        <v/>
      </c>
      <c r="N778" s="23">
        <f>IF(ISNUMBER(AVERAGEIFS(ObservedSpeciesData!N$2:N$4955,ObservedSpeciesData!$A$2:$A$4955,$A778,ObservedSpeciesData!$D$2:$D$4955,$D778)),AVERAGEIFS(ObservedSpeciesData!N$2:N$4955,ObservedSpeciesData!$A$2:$A$4955,$A778,ObservedSpeciesData!$D$2:$D$4955,$D778),"")</f>
        <v>469.91436860987699</v>
      </c>
      <c r="O778" s="23">
        <f>IF(ISNUMBER(AVERAGEIFS(ObservedSpeciesData!O$2:O$4955,ObservedSpeciesData!$A$2:$A$4955,$A778,ObservedSpeciesData!$D$2:$D$4955,$D778)),AVERAGEIFS(ObservedSpeciesData!O$2:O$4955,ObservedSpeciesData!$A$2:$A$4955,$A778,ObservedSpeciesData!$D$2:$D$4955,$D778),"")</f>
        <v>46.991436860987704</v>
      </c>
      <c r="P778" s="23">
        <f>IF(ISNUMBER(AVERAGEIFS(ObservedSpeciesData!P$2:P$4955,ObservedSpeciesData!$A$2:$A$4955,$A778,ObservedSpeciesData!$C$2:$C$4955,$C778,ObservedSpeciesData!$D$2:$D$4955,$D778)),AVERAGEIFS(ObservedSpeciesData!P$2:P$4955,ObservedSpeciesData!$A$2:$A$4955,$A778,ObservedSpeciesData!$C$2:$C$4955,$C778,ObservedSpeciesData!$D$2:$D$4955,$D778),"")</f>
        <v>454.88160642577498</v>
      </c>
      <c r="Q778" s="23"/>
      <c r="R778" s="25" t="str">
        <f>IF(ISNUMBER(AVERAGEIFS(ObservedSpeciesData!R$2:R$4955,ObservedSpeciesData!$A$2:$A$4955,$A778,ObservedSpeciesData!$D$2:$D$4955,$D778)),AVERAGEIFS(ObservedSpeciesData!R$2:R$4955,ObservedSpeciesData!$A$2:$A$4955,$A778,ObservedSpeciesData!$D$2:$D$4955,$D778),"")</f>
        <v/>
      </c>
      <c r="S778" s="25" t="str">
        <f>IF(ISNUMBER(AVERAGEIFS(ObservedSpeciesData!S$2:S$4955,ObservedSpeciesData!$A$2:$A$4955,$A778,ObservedSpeciesData!$D$2:$D$4955,$D778)),AVERAGEIFS(ObservedSpeciesData!S$2:S$4955,ObservedSpeciesData!$A$2:$A$4955,$A778,ObservedSpeciesData!$D$2:$D$4955,$D778),"")</f>
        <v/>
      </c>
      <c r="T778" s="23" t="str">
        <f>IF(ISNUMBER(AVERAGEIFS(ObservedSpeciesData!T$2:T$4955,ObservedSpeciesData!$A$2:$A$4955,$A778,ObservedSpeciesData!$D$2:$D$4955,$D778)),AVERAGEIFS(ObservedSpeciesData!T$2:T$4955,ObservedSpeciesData!$A$2:$A$4955,$A778,ObservedSpeciesData!$D$2:$D$4955,$D778),"")</f>
        <v/>
      </c>
      <c r="U778" s="24" t="str">
        <f>IF(ISNUMBER(AVERAGEIFS(ObservedSpeciesData!U$2:U$4955,ObservedSpeciesData!$A$2:$A$4955,$A778,ObservedSpeciesData!$C$2:$C$4955,$C778,ObservedSpeciesData!$D$2:$D$4955,$D778)),AVERAGEIFS(ObservedSpeciesData!U$2:U$4955,ObservedSpeciesData!$A$2:$A$4955,$A778,ObservedSpeciesData!$C$2:$C$4955,$C778,ObservedSpeciesData!$D$2:$D$4955,$D778),"")</f>
        <v/>
      </c>
      <c r="V778" s="23">
        <f>IF(ISNUMBER(AVERAGEIFS(ObservedSpeciesData!V$2:V$4955,ObservedSpeciesData!$A$2:$A$4955,$A778,ObservedSpeciesData!$D$2:$D$4955,$D778)),AVERAGEIFS(ObservedSpeciesData!V$2:V$4955,ObservedSpeciesData!$A$2:$A$4955,$A778,ObservedSpeciesData!$D$2:$D$4955,$D778),"")</f>
        <v>24.508714079856873</v>
      </c>
      <c r="W778" s="23">
        <f>IF(ISNUMBER(AVERAGEIFS(ObservedSpeciesData!W$2:W$4955,ObservedSpeciesData!$A$2:$A$4955,$A778,ObservedSpeciesData!$D$2:$D$4955,$D778)),AVERAGEIFS(ObservedSpeciesData!W$2:W$4955,ObservedSpeciesData!$A$2:$A$4955,$A778,ObservedSpeciesData!$D$2:$D$4955,$D778),"")</f>
        <v>13.677601933479309</v>
      </c>
      <c r="X778" s="23">
        <f>IF(ISNUMBER(AVERAGEIFS(ObservedSpeciesData!X$2:X$4955,ObservedSpeciesData!$A$2:$A$4955,$A778,ObservedSpeciesData!$D$2:$D$4955,$D778)),AVERAGEIFS(ObservedSpeciesData!X$2:X$4955,ObservedSpeciesData!$A$2:$A$4955,$A778,ObservedSpeciesData!$D$2:$D$4955,$D778),"")</f>
        <v>74.707793553670257</v>
      </c>
      <c r="Y778" s="23">
        <f>IF(ISNUMBER(AVERAGEIFS(ObservedSpeciesData!Y$2:Y$4955,ObservedSpeciesData!$A$2:$A$4955,$A778,ObservedSpeciesData!$D$2:$D$4955,$D778)),AVERAGEIFS(ObservedSpeciesData!Y$2:Y$4955,ObservedSpeciesData!$A$2:$A$4955,$A778,ObservedSpeciesData!$D$2:$D$4955,$D778),"")</f>
        <v>43.810327370961502</v>
      </c>
      <c r="Z778" s="23">
        <f>IF(ISNUMBER(AVERAGEIFS(ObservedSpeciesData!Z$2:Z$4955,ObservedSpeciesData!$A$2:$A$4955,$A778,ObservedSpeciesData!$D$2:$D$4955,$D778)),AVERAGEIFS(ObservedSpeciesData!Z$2:Z$4955,ObservedSpeciesData!$A$2:$A$4955,$A778,ObservedSpeciesData!$D$2:$D$4955,$D778),"")</f>
        <v>90.879019260406494</v>
      </c>
      <c r="AA778" s="23">
        <f>IF(ISNUMBER(AVERAGEIFS(ObservedSpeciesData!AA$2:AA$4955,ObservedSpeciesData!$A$2:$A$4955,$A778,ObservedSpeciesData!$D$2:$D$4955,$D778)),AVERAGEIFS(ObservedSpeciesData!AA$2:AA$4955,ObservedSpeciesData!$A$2:$A$4955,$A778,ObservedSpeciesData!$D$2:$D$4955,$D778),"")</f>
        <v>18.980872988700867</v>
      </c>
      <c r="AB778" s="24">
        <f>IF(ISNUMBER(AVERAGEIFS(ObservedSpeciesData!AB$2:AB$4955,ObservedSpeciesData!$A$2:$A$4955,$A778,ObservedSpeciesData!$D$2:$D$4955,$D778)),AVERAGEIFS(ObservedSpeciesData!AB$2:AB$4955,ObservedSpeciesData!$A$2:$A$4955,$A778,ObservedSpeciesData!$D$2:$D$4955,$D778),"")</f>
        <v>3.0369396781921389E-2</v>
      </c>
      <c r="AC778" s="24">
        <f>IF(ISNUMBER(AVERAGEIFS(ObservedSpeciesData!AC$2:AC$4955,ObservedSpeciesData!$A$2:$A$4955,$A778,ObservedSpeciesData!$D$2:$D$4955,$D778)),AVERAGEIFS(ObservedSpeciesData!AC$2:AC$4955,ObservedSpeciesData!$A$2:$A$4955,$A778,ObservedSpeciesData!$D$2:$D$4955,$D778),"")</f>
        <v>3.0369396781921389E-2</v>
      </c>
      <c r="AD778" s="23">
        <f>IF(ISNUMBER(AVERAGEIFS(ObservedSpeciesData!AD$2:AD$4955,ObservedSpeciesData!$A$2:$A$4955,$A778,ObservedSpeciesData!$D$2:$D$4955,$D778)),AVERAGEIFS(ObservedSpeciesData!AD$2:AD$4955,ObservedSpeciesData!$A$2:$A$4955,$A778,ObservedSpeciesData!$D$2:$D$4955,$D778),"")</f>
        <v>11.953246968587241</v>
      </c>
      <c r="AE778" s="24">
        <f>IF(ISNUMBER(AVERAGEIFS(ObservedSpeciesData!AE$2:AE$4955,ObservedSpeciesData!$A$2:$A$4955,$A778,ObservedSpeciesData!$D$2:$D$4955,$D778)),AVERAGEIFS(ObservedSpeciesData!AE$2:AE$4955,ObservedSpeciesData!$A$2:$A$4955,$A778,ObservedSpeciesData!$D$2:$D$4955,$D778),"")</f>
        <v>13.370179461941289</v>
      </c>
      <c r="AF778" s="23"/>
      <c r="AG778" s="24"/>
      <c r="AH778" s="23">
        <f>IF(ISNUMBER(AVERAGEIFS(ObservedSpeciesData!AH$2:AH$4955,ObservedSpeciesData!$A$2:$A$4955,$A778,ObservedSpeciesData!$D$2:$D$4955,$D778)),AVERAGEIFS(ObservedSpeciesData!AH$2:AH$4955,ObservedSpeciesData!$A$2:$A$4955,$A778,ObservedSpeciesData!$D$2:$D$4955,$D778),"")</f>
        <v>1.4284999999999999</v>
      </c>
      <c r="AI778" s="23">
        <f>IF(ISNUMBER(AVERAGEIFS(ObservedSpeciesData!AI$2:AI$4955,ObservedSpeciesData!$A$2:$A$4955,$A778,ObservedSpeciesData!$C$2:$C$4955,$C778,ObservedSpeciesData!$D$2:$D$4955,$D778)),AVERAGEIFS(ObservedSpeciesData!AI$2:AI$4955,ObservedSpeciesData!$A$2:$A$4955,$A778,ObservedSpeciesData!$C$2:$C$4955,$C778,ObservedSpeciesData!$D$2:$D$4955,$D778),"")</f>
        <v>9.6494999999999997</v>
      </c>
      <c r="AJ778" s="2">
        <f>COUNTIFS(ObservedSpeciesData!$A$2:$A$828,$A778,ObservedSpeciesData!$D$2:$D$828,$D778)</f>
        <v>0</v>
      </c>
      <c r="AK778" s="2">
        <f t="shared" si="12"/>
        <v>15</v>
      </c>
    </row>
    <row r="779" spans="1:37" x14ac:dyDescent="0.25">
      <c r="A779" s="14" t="s">
        <v>101</v>
      </c>
      <c r="B779" t="s">
        <v>98</v>
      </c>
      <c r="C779" t="s">
        <v>97</v>
      </c>
      <c r="D779" s="13">
        <v>42460</v>
      </c>
      <c r="E779">
        <v>1</v>
      </c>
      <c r="F779">
        <v>200</v>
      </c>
      <c r="G779" s="2" t="s">
        <v>87</v>
      </c>
      <c r="H779" s="2" t="s">
        <v>12</v>
      </c>
      <c r="I779">
        <v>8</v>
      </c>
      <c r="J779" s="2" t="s">
        <v>77</v>
      </c>
      <c r="K779" s="2">
        <f>IF(ISNUMBER(AVERAGEIFS(ObservedSpeciesData!K$2:K$4955,ObservedSpeciesData!$A$2:$A$4955,$A779,ObservedSpeciesData!$D$2:$D$4955,$D779)),AVERAGEIFS(ObservedSpeciesData!K$2:K$4955,ObservedSpeciesData!$A$2:$A$4955,$A779,ObservedSpeciesData!$D$2:$D$4955,$D779),"")</f>
        <v>180</v>
      </c>
      <c r="L779" s="26" t="str">
        <f>IF(ISNUMBER(AVERAGEIFS(ObservedSpeciesData!L$2:L$4955,ObservedSpeciesData!$A$2:$A$4955,$A779,ObservedSpeciesData!$D$2:$D$4955,$D779)),AVERAGEIFS(ObservedSpeciesData!L$2:L$4955,ObservedSpeciesData!$A$2:$A$4955,$A779,ObservedSpeciesData!$D$2:$D$4955,$D779),"")</f>
        <v/>
      </c>
      <c r="M779" s="23" t="str">
        <f>IF(ISNUMBER(AVERAGEIFS(ObservedSpeciesData!M$2:M$4955,ObservedSpeciesData!$A$2:$A$4955,$A779,ObservedSpeciesData!$D$2:$D$4955,$D779)),AVERAGEIFS(ObservedSpeciesData!M$2:M$4955,ObservedSpeciesData!$A$2:$A$4955,$A779,ObservedSpeciesData!$D$2:$D$4955,$D779),"")</f>
        <v/>
      </c>
      <c r="N779" s="23">
        <f>IF(ISNUMBER(AVERAGEIFS(ObservedSpeciesData!N$2:N$4955,ObservedSpeciesData!$A$2:$A$4955,$A779,ObservedSpeciesData!$D$2:$D$4955,$D779)),AVERAGEIFS(ObservedSpeciesData!N$2:N$4955,ObservedSpeciesData!$A$2:$A$4955,$A779,ObservedSpeciesData!$D$2:$D$4955,$D779),"")</f>
        <v>610.69346011475761</v>
      </c>
      <c r="O779" s="23">
        <f>IF(ISNUMBER(AVERAGEIFS(ObservedSpeciesData!O$2:O$4955,ObservedSpeciesData!$A$2:$A$4955,$A779,ObservedSpeciesData!$D$2:$D$4955,$D779)),AVERAGEIFS(ObservedSpeciesData!O$2:O$4955,ObservedSpeciesData!$A$2:$A$4955,$A779,ObservedSpeciesData!$D$2:$D$4955,$D779),"")</f>
        <v>61.069346011475766</v>
      </c>
      <c r="P779" s="23">
        <f>IF(ISNUMBER(AVERAGEIFS(ObservedSpeciesData!P$2:P$4955,ObservedSpeciesData!$A$2:$A$4955,$A779,ObservedSpeciesData!$C$2:$C$4955,$C779,ObservedSpeciesData!$D$2:$D$4955,$D779)),AVERAGEIFS(ObservedSpeciesData!P$2:P$4955,ObservedSpeciesData!$A$2:$A$4955,$A779,ObservedSpeciesData!$C$2:$C$4955,$C779,ObservedSpeciesData!$D$2:$D$4955,$D779),"")</f>
        <v>705.97126861952836</v>
      </c>
      <c r="Q779" s="23"/>
      <c r="R779" s="25" t="str">
        <f>IF(ISNUMBER(AVERAGEIFS(ObservedSpeciesData!R$2:R$4955,ObservedSpeciesData!$A$2:$A$4955,$A779,ObservedSpeciesData!$D$2:$D$4955,$D779)),AVERAGEIFS(ObservedSpeciesData!R$2:R$4955,ObservedSpeciesData!$A$2:$A$4955,$A779,ObservedSpeciesData!$D$2:$D$4955,$D779),"")</f>
        <v/>
      </c>
      <c r="S779" s="25" t="str">
        <f>IF(ISNUMBER(AVERAGEIFS(ObservedSpeciesData!S$2:S$4955,ObservedSpeciesData!$A$2:$A$4955,$A779,ObservedSpeciesData!$D$2:$D$4955,$D779)),AVERAGEIFS(ObservedSpeciesData!S$2:S$4955,ObservedSpeciesData!$A$2:$A$4955,$A779,ObservedSpeciesData!$D$2:$D$4955,$D779),"")</f>
        <v/>
      </c>
      <c r="T779" s="23" t="str">
        <f>IF(ISNUMBER(AVERAGEIFS(ObservedSpeciesData!T$2:T$4955,ObservedSpeciesData!$A$2:$A$4955,$A779,ObservedSpeciesData!$D$2:$D$4955,$D779)),AVERAGEIFS(ObservedSpeciesData!T$2:T$4955,ObservedSpeciesData!$A$2:$A$4955,$A779,ObservedSpeciesData!$D$2:$D$4955,$D779),"")</f>
        <v/>
      </c>
      <c r="U779" s="24" t="str">
        <f>IF(ISNUMBER(AVERAGEIFS(ObservedSpeciesData!U$2:U$4955,ObservedSpeciesData!$A$2:$A$4955,$A779,ObservedSpeciesData!$C$2:$C$4955,$C779,ObservedSpeciesData!$D$2:$D$4955,$D779)),AVERAGEIFS(ObservedSpeciesData!U$2:U$4955,ObservedSpeciesData!$A$2:$A$4955,$A779,ObservedSpeciesData!$C$2:$C$4955,$C779,ObservedSpeciesData!$D$2:$D$4955,$D779),"")</f>
        <v/>
      </c>
      <c r="V779" s="23">
        <f>IF(ISNUMBER(AVERAGEIFS(ObservedSpeciesData!V$2:V$4955,ObservedSpeciesData!$A$2:$A$4955,$A779,ObservedSpeciesData!$D$2:$D$4955,$D779)),AVERAGEIFS(ObservedSpeciesData!V$2:V$4955,ObservedSpeciesData!$A$2:$A$4955,$A779,ObservedSpeciesData!$D$2:$D$4955,$D779),"")</f>
        <v>24.455861568450928</v>
      </c>
      <c r="W779" s="23">
        <f>IF(ISNUMBER(AVERAGEIFS(ObservedSpeciesData!W$2:W$4955,ObservedSpeciesData!$A$2:$A$4955,$A779,ObservedSpeciesData!$D$2:$D$4955,$D779)),AVERAGEIFS(ObservedSpeciesData!W$2:W$4955,ObservedSpeciesData!$A$2:$A$4955,$A779,ObservedSpeciesData!$D$2:$D$4955,$D779),"")</f>
        <v>14.149386823177338</v>
      </c>
      <c r="X779" s="23">
        <f>IF(ISNUMBER(AVERAGEIFS(ObservedSpeciesData!X$2:X$4955,ObservedSpeciesData!$A$2:$A$4955,$A779,ObservedSpeciesData!$D$2:$D$4955,$D779)),AVERAGEIFS(ObservedSpeciesData!X$2:X$4955,ObservedSpeciesData!$A$2:$A$4955,$A779,ObservedSpeciesData!$D$2:$D$4955,$D779),"")</f>
        <v>75.724087238311768</v>
      </c>
      <c r="Y779" s="23">
        <f>IF(ISNUMBER(AVERAGEIFS(ObservedSpeciesData!Y$2:Y$4955,ObservedSpeciesData!$A$2:$A$4955,$A779,ObservedSpeciesData!$D$2:$D$4955,$D779)),AVERAGEIFS(ObservedSpeciesData!Y$2:Y$4955,ObservedSpeciesData!$A$2:$A$4955,$A779,ObservedSpeciesData!$D$2:$D$4955,$D779),"")</f>
        <v>43.552583932876587</v>
      </c>
      <c r="Z779" s="23">
        <f>IF(ISNUMBER(AVERAGEIFS(ObservedSpeciesData!Z$2:Z$4955,ObservedSpeciesData!$A$2:$A$4955,$A779,ObservedSpeciesData!$D$2:$D$4955,$D779)),AVERAGEIFS(ObservedSpeciesData!Z$2:Z$4955,ObservedSpeciesData!$A$2:$A$4955,$A779,ObservedSpeciesData!$D$2:$D$4955,$D779),"")</f>
        <v>91.196756362915039</v>
      </c>
      <c r="AA779" s="23">
        <f>IF(ISNUMBER(AVERAGEIFS(ObservedSpeciesData!AA$2:AA$4955,ObservedSpeciesData!$A$2:$A$4955,$A779,ObservedSpeciesData!$D$2:$D$4955,$D779)),AVERAGEIFS(ObservedSpeciesData!AA$2:AA$4955,ObservedSpeciesData!$A$2:$A$4955,$A779,ObservedSpeciesData!$D$2:$D$4955,$D779),"")</f>
        <v>19.621465682983398</v>
      </c>
      <c r="AB779" s="24">
        <f>IF(ISNUMBER(AVERAGEIFS(ObservedSpeciesData!AB$2:AB$4955,ObservedSpeciesData!$A$2:$A$4955,$A779,ObservedSpeciesData!$D$2:$D$4955,$D779)),AVERAGEIFS(ObservedSpeciesData!AB$2:AB$4955,ObservedSpeciesData!$A$2:$A$4955,$A779,ObservedSpeciesData!$D$2:$D$4955,$D779),"")</f>
        <v>3.1394345092773439E-2</v>
      </c>
      <c r="AC779" s="24">
        <f>IF(ISNUMBER(AVERAGEIFS(ObservedSpeciesData!AC$2:AC$4955,ObservedSpeciesData!$A$2:$A$4955,$A779,ObservedSpeciesData!$D$2:$D$4955,$D779)),AVERAGEIFS(ObservedSpeciesData!AC$2:AC$4955,ObservedSpeciesData!$A$2:$A$4955,$A779,ObservedSpeciesData!$D$2:$D$4955,$D779),"")</f>
        <v>3.1394345092773439E-2</v>
      </c>
      <c r="AD779" s="23">
        <f>IF(ISNUMBER(AVERAGEIFS(ObservedSpeciesData!AD$2:AD$4955,ObservedSpeciesData!$A$2:$A$4955,$A779,ObservedSpeciesData!$D$2:$D$4955,$D779)),AVERAGEIFS(ObservedSpeciesData!AD$2:AD$4955,ObservedSpeciesData!$A$2:$A$4955,$A779,ObservedSpeciesData!$D$2:$D$4955,$D779),"")</f>
        <v>12.115853958129886</v>
      </c>
      <c r="AE779" s="24">
        <f>IF(ISNUMBER(AVERAGEIFS(ObservedSpeciesData!AE$2:AE$4955,ObservedSpeciesData!$A$2:$A$4955,$A779,ObservedSpeciesData!$D$2:$D$4955,$D779)),AVERAGEIFS(ObservedSpeciesData!AE$2:AE$4955,ObservedSpeciesData!$A$2:$A$4955,$A779,ObservedSpeciesData!$D$2:$D$4955,$D779),"")</f>
        <v>12.61658752876996</v>
      </c>
      <c r="AF779" s="23"/>
      <c r="AG779" s="24"/>
      <c r="AH779" s="23">
        <f>IF(ISNUMBER(AVERAGEIFS(ObservedSpeciesData!AH$2:AH$4955,ObservedSpeciesData!$A$2:$A$4955,$A779,ObservedSpeciesData!$D$2:$D$4955,$D779)),AVERAGEIFS(ObservedSpeciesData!AH$2:AH$4955,ObservedSpeciesData!$A$2:$A$4955,$A779,ObservedSpeciesData!$D$2:$D$4955,$D779),"")</f>
        <v>1.9277500000000001</v>
      </c>
      <c r="AI779" s="23">
        <f>IF(ISNUMBER(AVERAGEIFS(ObservedSpeciesData!AI$2:AI$4955,ObservedSpeciesData!$A$2:$A$4955,$A779,ObservedSpeciesData!$C$2:$C$4955,$C779,ObservedSpeciesData!$D$2:$D$4955,$D779)),AVERAGEIFS(ObservedSpeciesData!AI$2:AI$4955,ObservedSpeciesData!$A$2:$A$4955,$A779,ObservedSpeciesData!$C$2:$C$4955,$C779,ObservedSpeciesData!$D$2:$D$4955,$D779),"")</f>
        <v>15.531749999999999</v>
      </c>
      <c r="AJ779" s="2">
        <f>COUNTIFS(ObservedSpeciesData!$A$2:$A$828,$A779,ObservedSpeciesData!$D$2:$D$828,$D779)</f>
        <v>0</v>
      </c>
      <c r="AK779" s="2">
        <f t="shared" si="12"/>
        <v>15</v>
      </c>
    </row>
    <row r="780" spans="1:37" x14ac:dyDescent="0.25">
      <c r="A780" s="14" t="s">
        <v>100</v>
      </c>
      <c r="B780" t="s">
        <v>98</v>
      </c>
      <c r="C780" t="s">
        <v>97</v>
      </c>
      <c r="D780" s="13">
        <v>42460</v>
      </c>
      <c r="E780">
        <v>1</v>
      </c>
      <c r="F780">
        <v>350</v>
      </c>
      <c r="G780" s="2" t="s">
        <v>87</v>
      </c>
      <c r="H780" s="2" t="s">
        <v>12</v>
      </c>
      <c r="I780">
        <v>8</v>
      </c>
      <c r="J780" s="2" t="s">
        <v>77</v>
      </c>
      <c r="K780" s="2">
        <f>IF(ISNUMBER(AVERAGEIFS(ObservedSpeciesData!K$2:K$4955,ObservedSpeciesData!$A$2:$A$4955,$A780,ObservedSpeciesData!$D$2:$D$4955,$D780)),AVERAGEIFS(ObservedSpeciesData!K$2:K$4955,ObservedSpeciesData!$A$2:$A$4955,$A780,ObservedSpeciesData!$D$2:$D$4955,$D780),"")</f>
        <v>350</v>
      </c>
      <c r="L780" s="26" t="str">
        <f>IF(ISNUMBER(AVERAGEIFS(ObservedSpeciesData!L$2:L$4955,ObservedSpeciesData!$A$2:$A$4955,$A780,ObservedSpeciesData!$D$2:$D$4955,$D780)),AVERAGEIFS(ObservedSpeciesData!L$2:L$4955,ObservedSpeciesData!$A$2:$A$4955,$A780,ObservedSpeciesData!$D$2:$D$4955,$D780),"")</f>
        <v/>
      </c>
      <c r="M780" s="23" t="str">
        <f>IF(ISNUMBER(AVERAGEIFS(ObservedSpeciesData!M$2:M$4955,ObservedSpeciesData!$A$2:$A$4955,$A780,ObservedSpeciesData!$D$2:$D$4955,$D780)),AVERAGEIFS(ObservedSpeciesData!M$2:M$4955,ObservedSpeciesData!$A$2:$A$4955,$A780,ObservedSpeciesData!$D$2:$D$4955,$D780),"")</f>
        <v/>
      </c>
      <c r="N780" s="23">
        <f>IF(ISNUMBER(AVERAGEIFS(ObservedSpeciesData!N$2:N$4955,ObservedSpeciesData!$A$2:$A$4955,$A780,ObservedSpeciesData!$D$2:$D$4955,$D780)),AVERAGEIFS(ObservedSpeciesData!N$2:N$4955,ObservedSpeciesData!$A$2:$A$4955,$A780,ObservedSpeciesData!$D$2:$D$4955,$D780),"")</f>
        <v>706.49070206351257</v>
      </c>
      <c r="O780" s="23">
        <f>IF(ISNUMBER(AVERAGEIFS(ObservedSpeciesData!O$2:O$4955,ObservedSpeciesData!$A$2:$A$4955,$A780,ObservedSpeciesData!$D$2:$D$4955,$D780)),AVERAGEIFS(ObservedSpeciesData!O$2:O$4955,ObservedSpeciesData!$A$2:$A$4955,$A780,ObservedSpeciesData!$D$2:$D$4955,$D780),"")</f>
        <v>70.649070206351254</v>
      </c>
      <c r="P780" s="23">
        <f>IF(ISNUMBER(AVERAGEIFS(ObservedSpeciesData!P$2:P$4955,ObservedSpeciesData!$A$2:$A$4955,$A780,ObservedSpeciesData!$C$2:$C$4955,$C780,ObservedSpeciesData!$D$2:$D$4955,$D780)),AVERAGEIFS(ObservedSpeciesData!P$2:P$4955,ObservedSpeciesData!$A$2:$A$4955,$A780,ObservedSpeciesData!$C$2:$C$4955,$C780,ObservedSpeciesData!$D$2:$D$4955,$D780),"")</f>
        <v>992.52655781763792</v>
      </c>
      <c r="Q780" s="23"/>
      <c r="R780" s="25" t="str">
        <f>IF(ISNUMBER(AVERAGEIFS(ObservedSpeciesData!R$2:R$4955,ObservedSpeciesData!$A$2:$A$4955,$A780,ObservedSpeciesData!$D$2:$D$4955,$D780)),AVERAGEIFS(ObservedSpeciesData!R$2:R$4955,ObservedSpeciesData!$A$2:$A$4955,$A780,ObservedSpeciesData!$D$2:$D$4955,$D780),"")</f>
        <v/>
      </c>
      <c r="S780" s="25" t="str">
        <f>IF(ISNUMBER(AVERAGEIFS(ObservedSpeciesData!S$2:S$4955,ObservedSpeciesData!$A$2:$A$4955,$A780,ObservedSpeciesData!$D$2:$D$4955,$D780)),AVERAGEIFS(ObservedSpeciesData!S$2:S$4955,ObservedSpeciesData!$A$2:$A$4955,$A780,ObservedSpeciesData!$D$2:$D$4955,$D780),"")</f>
        <v/>
      </c>
      <c r="T780" s="23" t="str">
        <f>IF(ISNUMBER(AVERAGEIFS(ObservedSpeciesData!T$2:T$4955,ObservedSpeciesData!$A$2:$A$4955,$A780,ObservedSpeciesData!$D$2:$D$4955,$D780)),AVERAGEIFS(ObservedSpeciesData!T$2:T$4955,ObservedSpeciesData!$A$2:$A$4955,$A780,ObservedSpeciesData!$D$2:$D$4955,$D780),"")</f>
        <v/>
      </c>
      <c r="U780" s="24" t="str">
        <f>IF(ISNUMBER(AVERAGEIFS(ObservedSpeciesData!U$2:U$4955,ObservedSpeciesData!$A$2:$A$4955,$A780,ObservedSpeciesData!$C$2:$C$4955,$C780,ObservedSpeciesData!$D$2:$D$4955,$D780)),AVERAGEIFS(ObservedSpeciesData!U$2:U$4955,ObservedSpeciesData!$A$2:$A$4955,$A780,ObservedSpeciesData!$C$2:$C$4955,$C780,ObservedSpeciesData!$D$2:$D$4955,$D780),"")</f>
        <v/>
      </c>
      <c r="V780" s="23">
        <f>IF(ISNUMBER(AVERAGEIFS(ObservedSpeciesData!V$2:V$4955,ObservedSpeciesData!$A$2:$A$4955,$A780,ObservedSpeciesData!$D$2:$D$4955,$D780)),AVERAGEIFS(ObservedSpeciesData!V$2:V$4955,ObservedSpeciesData!$A$2:$A$4955,$A780,ObservedSpeciesData!$D$2:$D$4955,$D780),"")</f>
        <v>23.188890337944031</v>
      </c>
      <c r="W780" s="23">
        <f>IF(ISNUMBER(AVERAGEIFS(ObservedSpeciesData!W$2:W$4955,ObservedSpeciesData!$A$2:$A$4955,$A780,ObservedSpeciesData!$D$2:$D$4955,$D780)),AVERAGEIFS(ObservedSpeciesData!W$2:W$4955,ObservedSpeciesData!$A$2:$A$4955,$A780,ObservedSpeciesData!$D$2:$D$4955,$D780),"")</f>
        <v>13.412284672260284</v>
      </c>
      <c r="X780" s="23">
        <f>IF(ISNUMBER(AVERAGEIFS(ObservedSpeciesData!X$2:X$4955,ObservedSpeciesData!$A$2:$A$4955,$A780,ObservedSpeciesData!$D$2:$D$4955,$D780)),AVERAGEIFS(ObservedSpeciesData!X$2:X$4955,ObservedSpeciesData!$A$2:$A$4955,$A780,ObservedSpeciesData!$D$2:$D$4955,$D780),"")</f>
        <v>76.095652103424072</v>
      </c>
      <c r="Y780" s="23">
        <f>IF(ISNUMBER(AVERAGEIFS(ObservedSpeciesData!Y$2:Y$4955,ObservedSpeciesData!$A$2:$A$4955,$A780,ObservedSpeciesData!$D$2:$D$4955,$D780)),AVERAGEIFS(ObservedSpeciesData!Y$2:Y$4955,ObservedSpeciesData!$A$2:$A$4955,$A780,ObservedSpeciesData!$D$2:$D$4955,$D780),"")</f>
        <v>39.926712989807129</v>
      </c>
      <c r="Z780" s="23">
        <f>IF(ISNUMBER(AVERAGEIFS(ObservedSpeciesData!Z$2:Z$4955,ObservedSpeciesData!$A$2:$A$4955,$A780,ObservedSpeciesData!$D$2:$D$4955,$D780)),AVERAGEIFS(ObservedSpeciesData!Z$2:Z$4955,ObservedSpeciesData!$A$2:$A$4955,$A780,ObservedSpeciesData!$D$2:$D$4955,$D780),"")</f>
        <v>90.613502502441406</v>
      </c>
      <c r="AA780" s="23">
        <f>IF(ISNUMBER(AVERAGEIFS(ObservedSpeciesData!AA$2:AA$4955,ObservedSpeciesData!$A$2:$A$4955,$A780,ObservedSpeciesData!$D$2:$D$4955,$D780)),AVERAGEIFS(ObservedSpeciesData!AA$2:AA$4955,ObservedSpeciesData!$A$2:$A$4955,$A780,ObservedSpeciesData!$D$2:$D$4955,$D780),"")</f>
        <v>22.342310190200806</v>
      </c>
      <c r="AB780" s="24">
        <f>IF(ISNUMBER(AVERAGEIFS(ObservedSpeciesData!AB$2:AB$4955,ObservedSpeciesData!$A$2:$A$4955,$A780,ObservedSpeciesData!$D$2:$D$4955,$D780)),AVERAGEIFS(ObservedSpeciesData!AB$2:AB$4955,ObservedSpeciesData!$A$2:$A$4955,$A780,ObservedSpeciesData!$D$2:$D$4955,$D780),"")</f>
        <v>3.5747696304321286E-2</v>
      </c>
      <c r="AC780" s="24">
        <f>IF(ISNUMBER(AVERAGEIFS(ObservedSpeciesData!AC$2:AC$4955,ObservedSpeciesData!$A$2:$A$4955,$A780,ObservedSpeciesData!$D$2:$D$4955,$D780)),AVERAGEIFS(ObservedSpeciesData!AC$2:AC$4955,ObservedSpeciesData!$A$2:$A$4955,$A780,ObservedSpeciesData!$D$2:$D$4955,$D780),"")</f>
        <v>3.5747696304321286E-2</v>
      </c>
      <c r="AD780" s="23">
        <f>IF(ISNUMBER(AVERAGEIFS(ObservedSpeciesData!AD$2:AD$4955,ObservedSpeciesData!$A$2:$A$4955,$A780,ObservedSpeciesData!$D$2:$D$4955,$D780)),AVERAGEIFS(ObservedSpeciesData!AD$2:AD$4955,ObservedSpeciesData!$A$2:$A$4955,$A780,ObservedSpeciesData!$D$2:$D$4955,$D780),"")</f>
        <v>12.175304336547851</v>
      </c>
      <c r="AE780" s="24">
        <f>IF(ISNUMBER(AVERAGEIFS(ObservedSpeciesData!AE$2:AE$4955,ObservedSpeciesData!$A$2:$A$4955,$A780,ObservedSpeciesData!$D$2:$D$4955,$D780)),AVERAGEIFS(ObservedSpeciesData!AE$2:AE$4955,ObservedSpeciesData!$A$2:$A$4955,$A780,ObservedSpeciesData!$D$2:$D$4955,$D780),"")</f>
        <v>12.733003331820921</v>
      </c>
      <c r="AF780" s="23"/>
      <c r="AG780" s="24"/>
      <c r="AH780" s="23">
        <f>IF(ISNUMBER(AVERAGEIFS(ObservedSpeciesData!AH$2:AH$4955,ObservedSpeciesData!$A$2:$A$4955,$A780,ObservedSpeciesData!$D$2:$D$4955,$D780)),AVERAGEIFS(ObservedSpeciesData!AH$2:AH$4955,ObservedSpeciesData!$A$2:$A$4955,$A780,ObservedSpeciesData!$D$2:$D$4955,$D780),"")</f>
        <v>2.542125</v>
      </c>
      <c r="AI780" s="23">
        <f>IF(ISNUMBER(AVERAGEIFS(ObservedSpeciesData!AI$2:AI$4955,ObservedSpeciesData!$A$2:$A$4955,$A780,ObservedSpeciesData!$C$2:$C$4955,$C780,ObservedSpeciesData!$D$2:$D$4955,$D780)),AVERAGEIFS(ObservedSpeciesData!AI$2:AI$4955,ObservedSpeciesData!$A$2:$A$4955,$A780,ObservedSpeciesData!$C$2:$C$4955,$C780,ObservedSpeciesData!$D$2:$D$4955,$D780),"")</f>
        <v>24.71875</v>
      </c>
      <c r="AJ780" s="2">
        <f>COUNTIFS(ObservedSpeciesData!$A$2:$A$828,$A780,ObservedSpeciesData!$D$2:$D$828,$D780)</f>
        <v>0</v>
      </c>
      <c r="AK780" s="2">
        <f t="shared" si="12"/>
        <v>15</v>
      </c>
    </row>
    <row r="781" spans="1:37" x14ac:dyDescent="0.25">
      <c r="A781" s="14" t="s">
        <v>99</v>
      </c>
      <c r="B781" t="s">
        <v>98</v>
      </c>
      <c r="C781" t="s">
        <v>97</v>
      </c>
      <c r="D781" s="13">
        <v>42460</v>
      </c>
      <c r="E781">
        <v>1</v>
      </c>
      <c r="F781">
        <v>500</v>
      </c>
      <c r="G781" s="2" t="s">
        <v>87</v>
      </c>
      <c r="H781" s="2" t="s">
        <v>12</v>
      </c>
      <c r="I781">
        <v>8</v>
      </c>
      <c r="J781" s="2" t="s">
        <v>77</v>
      </c>
      <c r="K781" s="2">
        <f>IF(ISNUMBER(AVERAGEIFS(ObservedSpeciesData!K$2:K$4955,ObservedSpeciesData!$A$2:$A$4955,$A781,ObservedSpeciesData!$D$2:$D$4955,$D781)),AVERAGEIFS(ObservedSpeciesData!K$2:K$4955,ObservedSpeciesData!$A$2:$A$4955,$A781,ObservedSpeciesData!$D$2:$D$4955,$D781),"")</f>
        <v>450</v>
      </c>
      <c r="L781" s="26" t="str">
        <f>IF(ISNUMBER(AVERAGEIFS(ObservedSpeciesData!L$2:L$4955,ObservedSpeciesData!$A$2:$A$4955,$A781,ObservedSpeciesData!$D$2:$D$4955,$D781)),AVERAGEIFS(ObservedSpeciesData!L$2:L$4955,ObservedSpeciesData!$A$2:$A$4955,$A781,ObservedSpeciesData!$D$2:$D$4955,$D781),"")</f>
        <v/>
      </c>
      <c r="M781" s="23" t="str">
        <f>IF(ISNUMBER(AVERAGEIFS(ObservedSpeciesData!M$2:M$4955,ObservedSpeciesData!$A$2:$A$4955,$A781,ObservedSpeciesData!$D$2:$D$4955,$D781)),AVERAGEIFS(ObservedSpeciesData!M$2:M$4955,ObservedSpeciesData!$A$2:$A$4955,$A781,ObservedSpeciesData!$D$2:$D$4955,$D781),"")</f>
        <v/>
      </c>
      <c r="N781" s="23">
        <f>IF(ISNUMBER(AVERAGEIFS(ObservedSpeciesData!N$2:N$4955,ObservedSpeciesData!$A$2:$A$4955,$A781,ObservedSpeciesData!$D$2:$D$4955,$D781)),AVERAGEIFS(ObservedSpeciesData!N$2:N$4955,ObservedSpeciesData!$A$2:$A$4955,$A781,ObservedSpeciesData!$D$2:$D$4955,$D781),"")</f>
        <v>966.68027449429974</v>
      </c>
      <c r="O781" s="23">
        <f>IF(ISNUMBER(AVERAGEIFS(ObservedSpeciesData!O$2:O$4955,ObservedSpeciesData!$A$2:$A$4955,$A781,ObservedSpeciesData!$D$2:$D$4955,$D781)),AVERAGEIFS(ObservedSpeciesData!O$2:O$4955,ObservedSpeciesData!$A$2:$A$4955,$A781,ObservedSpeciesData!$D$2:$D$4955,$D781),"")</f>
        <v>96.668027449429957</v>
      </c>
      <c r="P781" s="23">
        <f>IF(ISNUMBER(AVERAGEIFS(ObservedSpeciesData!P$2:P$4955,ObservedSpeciesData!$A$2:$A$4955,$A781,ObservedSpeciesData!$C$2:$C$4955,$C781,ObservedSpeciesData!$D$2:$D$4955,$D781)),AVERAGEIFS(ObservedSpeciesData!P$2:P$4955,ObservedSpeciesData!$A$2:$A$4955,$A781,ObservedSpeciesData!$C$2:$C$4955,$C781,ObservedSpeciesData!$D$2:$D$4955,$D781),"")</f>
        <v>1108.3080212784519</v>
      </c>
      <c r="Q781" s="23"/>
      <c r="R781" s="25" t="str">
        <f>IF(ISNUMBER(AVERAGEIFS(ObservedSpeciesData!R$2:R$4955,ObservedSpeciesData!$A$2:$A$4955,$A781,ObservedSpeciesData!$D$2:$D$4955,$D781)),AVERAGEIFS(ObservedSpeciesData!R$2:R$4955,ObservedSpeciesData!$A$2:$A$4955,$A781,ObservedSpeciesData!$D$2:$D$4955,$D781),"")</f>
        <v/>
      </c>
      <c r="S781" s="25" t="str">
        <f>IF(ISNUMBER(AVERAGEIFS(ObservedSpeciesData!S$2:S$4955,ObservedSpeciesData!$A$2:$A$4955,$A781,ObservedSpeciesData!$D$2:$D$4955,$D781)),AVERAGEIFS(ObservedSpeciesData!S$2:S$4955,ObservedSpeciesData!$A$2:$A$4955,$A781,ObservedSpeciesData!$D$2:$D$4955,$D781),"")</f>
        <v/>
      </c>
      <c r="T781" s="23" t="str">
        <f>IF(ISNUMBER(AVERAGEIFS(ObservedSpeciesData!T$2:T$4955,ObservedSpeciesData!$A$2:$A$4955,$A781,ObservedSpeciesData!$D$2:$D$4955,$D781)),AVERAGEIFS(ObservedSpeciesData!T$2:T$4955,ObservedSpeciesData!$A$2:$A$4955,$A781,ObservedSpeciesData!$D$2:$D$4955,$D781),"")</f>
        <v/>
      </c>
      <c r="U781" s="24" t="str">
        <f>IF(ISNUMBER(AVERAGEIFS(ObservedSpeciesData!U$2:U$4955,ObservedSpeciesData!$A$2:$A$4955,$A781,ObservedSpeciesData!$C$2:$C$4955,$C781,ObservedSpeciesData!$D$2:$D$4955,$D781)),AVERAGEIFS(ObservedSpeciesData!U$2:U$4955,ObservedSpeciesData!$A$2:$A$4955,$A781,ObservedSpeciesData!$C$2:$C$4955,$C781,ObservedSpeciesData!$D$2:$D$4955,$D781),"")</f>
        <v/>
      </c>
      <c r="V781" s="23">
        <f>IF(ISNUMBER(AVERAGEIFS(ObservedSpeciesData!V$2:V$4955,ObservedSpeciesData!$A$2:$A$4955,$A781,ObservedSpeciesData!$D$2:$D$4955,$D781)),AVERAGEIFS(ObservedSpeciesData!V$2:V$4955,ObservedSpeciesData!$A$2:$A$4955,$A781,ObservedSpeciesData!$D$2:$D$4955,$D781),"")</f>
        <v>24.209130883216858</v>
      </c>
      <c r="W781" s="23">
        <f>IF(ISNUMBER(AVERAGEIFS(ObservedSpeciesData!W$2:W$4955,ObservedSpeciesData!$A$2:$A$4955,$A781,ObservedSpeciesData!$D$2:$D$4955,$D781)),AVERAGEIFS(ObservedSpeciesData!W$2:W$4955,ObservedSpeciesData!$A$2:$A$4955,$A781,ObservedSpeciesData!$D$2:$D$4955,$D781),"")</f>
        <v>13.406561076641083</v>
      </c>
      <c r="X781" s="23">
        <f>IF(ISNUMBER(AVERAGEIFS(ObservedSpeciesData!X$2:X$4955,ObservedSpeciesData!$A$2:$A$4955,$A781,ObservedSpeciesData!$D$2:$D$4955,$D781)),AVERAGEIFS(ObservedSpeciesData!X$2:X$4955,ObservedSpeciesData!$A$2:$A$4955,$A781,ObservedSpeciesData!$D$2:$D$4955,$D781),"")</f>
        <v>76.028361797332764</v>
      </c>
      <c r="Y781" s="23">
        <f>IF(ISNUMBER(AVERAGEIFS(ObservedSpeciesData!Y$2:Y$4955,ObservedSpeciesData!$A$2:$A$4955,$A781,ObservedSpeciesData!$D$2:$D$4955,$D781)),AVERAGEIFS(ObservedSpeciesData!Y$2:Y$4955,ObservedSpeciesData!$A$2:$A$4955,$A781,ObservedSpeciesData!$D$2:$D$4955,$D781),"")</f>
        <v>42.920625686645508</v>
      </c>
      <c r="Z781" s="23">
        <f>IF(ISNUMBER(AVERAGEIFS(ObservedSpeciesData!Z$2:Z$4955,ObservedSpeciesData!$A$2:$A$4955,$A781,ObservedSpeciesData!$D$2:$D$4955,$D781)),AVERAGEIFS(ObservedSpeciesData!Z$2:Z$4955,ObservedSpeciesData!$A$2:$A$4955,$A781,ObservedSpeciesData!$D$2:$D$4955,$D781),"")</f>
        <v>91.121531009674072</v>
      </c>
      <c r="AA781" s="23">
        <f>IF(ISNUMBER(AVERAGEIFS(ObservedSpeciesData!AA$2:AA$4955,ObservedSpeciesData!$A$2:$A$4955,$A781,ObservedSpeciesData!$D$2:$D$4955,$D781)),AVERAGEIFS(ObservedSpeciesData!AA$2:AA$4955,ObservedSpeciesData!$A$2:$A$4955,$A781,ObservedSpeciesData!$D$2:$D$4955,$D781),"")</f>
        <v>21.998343586921692</v>
      </c>
      <c r="AB781" s="24">
        <f>IF(ISNUMBER(AVERAGEIFS(ObservedSpeciesData!AB$2:AB$4955,ObservedSpeciesData!$A$2:$A$4955,$A781,ObservedSpeciesData!$D$2:$D$4955,$D781)),AVERAGEIFS(ObservedSpeciesData!AB$2:AB$4955,ObservedSpeciesData!$A$2:$A$4955,$A781,ObservedSpeciesData!$D$2:$D$4955,$D781),"")</f>
        <v>3.5197349739074707E-2</v>
      </c>
      <c r="AC781" s="24">
        <f>IF(ISNUMBER(AVERAGEIFS(ObservedSpeciesData!AC$2:AC$4955,ObservedSpeciesData!$A$2:$A$4955,$A781,ObservedSpeciesData!$D$2:$D$4955,$D781)),AVERAGEIFS(ObservedSpeciesData!AC$2:AC$4955,ObservedSpeciesData!$A$2:$A$4955,$A781,ObservedSpeciesData!$D$2:$D$4955,$D781),"")</f>
        <v>3.5197349739074707E-2</v>
      </c>
      <c r="AD781" s="23">
        <f>IF(ISNUMBER(AVERAGEIFS(ObservedSpeciesData!AD$2:AD$4955,ObservedSpeciesData!$A$2:$A$4955,$A781,ObservedSpeciesData!$D$2:$D$4955,$D781)),AVERAGEIFS(ObservedSpeciesData!AD$2:AD$4955,ObservedSpeciesData!$A$2:$A$4955,$A781,ObservedSpeciesData!$D$2:$D$4955,$D781),"")</f>
        <v>12.164537887573241</v>
      </c>
      <c r="AE781" s="24">
        <f>IF(ISNUMBER(AVERAGEIFS(ObservedSpeciesData!AE$2:AE$4955,ObservedSpeciesData!$A$2:$A$4955,$A781,ObservedSpeciesData!$D$2:$D$4955,$D781)),AVERAGEIFS(ObservedSpeciesData!AE$2:AE$4955,ObservedSpeciesData!$A$2:$A$4955,$A781,ObservedSpeciesData!$D$2:$D$4955,$D781),"")</f>
        <v>12.102296150946055</v>
      </c>
      <c r="AF781" s="23"/>
      <c r="AG781" s="24"/>
      <c r="AH781" s="23">
        <f>IF(ISNUMBER(AVERAGEIFS(ObservedSpeciesData!AH$2:AH$4955,ObservedSpeciesData!$A$2:$A$4955,$A781,ObservedSpeciesData!$D$2:$D$4955,$D781)),AVERAGEIFS(ObservedSpeciesData!AH$2:AH$4955,ObservedSpeciesData!$A$2:$A$4955,$A781,ObservedSpeciesData!$D$2:$D$4955,$D781),"")</f>
        <v>3.4260000000000002</v>
      </c>
      <c r="AI781" s="23">
        <f>IF(ISNUMBER(AVERAGEIFS(ObservedSpeciesData!AI$2:AI$4955,ObservedSpeciesData!$A$2:$A$4955,$A781,ObservedSpeciesData!$C$2:$C$4955,$C781,ObservedSpeciesData!$D$2:$D$4955,$D781)),AVERAGEIFS(ObservedSpeciesData!AI$2:AI$4955,ObservedSpeciesData!$A$2:$A$4955,$A781,ObservedSpeciesData!$C$2:$C$4955,$C781,ObservedSpeciesData!$D$2:$D$4955,$D781),"")</f>
        <v>29.479750000000003</v>
      </c>
      <c r="AJ781" s="2">
        <f>COUNTIFS(ObservedSpeciesData!$A$2:$A$828,$A781,ObservedSpeciesData!$D$2:$D$828,$D781)</f>
        <v>0</v>
      </c>
      <c r="AK781" s="2">
        <f t="shared" si="12"/>
        <v>15</v>
      </c>
    </row>
    <row r="782" spans="1:37" x14ac:dyDescent="0.25">
      <c r="A782" s="14" t="s">
        <v>104</v>
      </c>
      <c r="B782" t="s">
        <v>98</v>
      </c>
      <c r="C782" t="s">
        <v>97</v>
      </c>
      <c r="D782" s="13">
        <v>42494</v>
      </c>
      <c r="E782">
        <v>1</v>
      </c>
      <c r="F782">
        <v>0</v>
      </c>
      <c r="G782" s="2" t="s">
        <v>87</v>
      </c>
      <c r="H782" s="2" t="s">
        <v>13</v>
      </c>
      <c r="I782">
        <v>9</v>
      </c>
      <c r="J782" s="2" t="s">
        <v>77</v>
      </c>
      <c r="K782" s="2">
        <f>IF(ISNUMBER(AVERAGEIFS(ObservedSpeciesData!K$2:K$4955,ObservedSpeciesData!$A$2:$A$4955,$A782,ObservedSpeciesData!$D$2:$D$4955,$D782)),AVERAGEIFS(ObservedSpeciesData!K$2:K$4955,ObservedSpeciesData!$A$2:$A$4955,$A782,ObservedSpeciesData!$D$2:$D$4955,$D782),"")</f>
        <v>0</v>
      </c>
      <c r="L782" s="26" t="str">
        <f>IF(ISNUMBER(AVERAGEIFS(ObservedSpeciesData!L$2:L$4955,ObservedSpeciesData!$A$2:$A$4955,$A782,ObservedSpeciesData!$D$2:$D$4955,$D782)),AVERAGEIFS(ObservedSpeciesData!L$2:L$4955,ObservedSpeciesData!$A$2:$A$4955,$A782,ObservedSpeciesData!$D$2:$D$4955,$D782),"")</f>
        <v/>
      </c>
      <c r="M782" s="23" t="str">
        <f>IF(ISNUMBER(AVERAGEIFS(ObservedSpeciesData!M$2:M$4955,ObservedSpeciesData!$A$2:$A$4955,$A782,ObservedSpeciesData!$D$2:$D$4955,$D782)),AVERAGEIFS(ObservedSpeciesData!M$2:M$4955,ObservedSpeciesData!$A$2:$A$4955,$A782,ObservedSpeciesData!$D$2:$D$4955,$D782),"")</f>
        <v/>
      </c>
      <c r="N782" s="23">
        <f>IF(ISNUMBER(AVERAGEIFS(ObservedSpeciesData!N$2:N$4955,ObservedSpeciesData!$A$2:$A$4955,$A782,ObservedSpeciesData!$D$2:$D$4955,$D782)),AVERAGEIFS(ObservedSpeciesData!N$2:N$4955,ObservedSpeciesData!$A$2:$A$4955,$A782,ObservedSpeciesData!$D$2:$D$4955,$D782),"")</f>
        <v>134.05807055742201</v>
      </c>
      <c r="O782" s="23">
        <f>IF(ISNUMBER(AVERAGEIFS(ObservedSpeciesData!O$2:O$4955,ObservedSpeciesData!$A$2:$A$4955,$A782,ObservedSpeciesData!$D$2:$D$4955,$D782)),AVERAGEIFS(ObservedSpeciesData!O$2:O$4955,ObservedSpeciesData!$A$2:$A$4955,$A782,ObservedSpeciesData!$D$2:$D$4955,$D782),"")</f>
        <v>13.405807055742198</v>
      </c>
      <c r="P782" s="23">
        <f>IF(ISNUMBER(AVERAGEIFS(ObservedSpeciesData!P$2:P$4955,ObservedSpeciesData!$A$2:$A$4955,$A782,ObservedSpeciesData!$C$2:$C$4955,$C782,ObservedSpeciesData!$D$2:$D$4955,$D782)),AVERAGEIFS(ObservedSpeciesData!P$2:P$4955,ObservedSpeciesData!$A$2:$A$4955,$A782,ObservedSpeciesData!$C$2:$C$4955,$C782,ObservedSpeciesData!$D$2:$D$4955,$D782),"")</f>
        <v>392.88656558884611</v>
      </c>
      <c r="Q782" s="23"/>
      <c r="R782" s="25" t="str">
        <f>IF(ISNUMBER(AVERAGEIFS(ObservedSpeciesData!R$2:R$4955,ObservedSpeciesData!$A$2:$A$4955,$A782,ObservedSpeciesData!$D$2:$D$4955,$D782)),AVERAGEIFS(ObservedSpeciesData!R$2:R$4955,ObservedSpeciesData!$A$2:$A$4955,$A782,ObservedSpeciesData!$D$2:$D$4955,$D782),"")</f>
        <v/>
      </c>
      <c r="S782" s="25" t="str">
        <f>IF(ISNUMBER(AVERAGEIFS(ObservedSpeciesData!S$2:S$4955,ObservedSpeciesData!$A$2:$A$4955,$A782,ObservedSpeciesData!$D$2:$D$4955,$D782)),AVERAGEIFS(ObservedSpeciesData!S$2:S$4955,ObservedSpeciesData!$A$2:$A$4955,$A782,ObservedSpeciesData!$D$2:$D$4955,$D782),"")</f>
        <v/>
      </c>
      <c r="T782" s="23" t="str">
        <f>IF(ISNUMBER(AVERAGEIFS(ObservedSpeciesData!T$2:T$4955,ObservedSpeciesData!$A$2:$A$4955,$A782,ObservedSpeciesData!$D$2:$D$4955,$D782)),AVERAGEIFS(ObservedSpeciesData!T$2:T$4955,ObservedSpeciesData!$A$2:$A$4955,$A782,ObservedSpeciesData!$D$2:$D$4955,$D782),"")</f>
        <v/>
      </c>
      <c r="U782" s="24" t="str">
        <f>IF(ISNUMBER(AVERAGEIFS(ObservedSpeciesData!U$2:U$4955,ObservedSpeciesData!$A$2:$A$4955,$A782,ObservedSpeciesData!$C$2:$C$4955,$C782,ObservedSpeciesData!$D$2:$D$4955,$D782)),AVERAGEIFS(ObservedSpeciesData!U$2:U$4955,ObservedSpeciesData!$A$2:$A$4955,$A782,ObservedSpeciesData!$C$2:$C$4955,$C782,ObservedSpeciesData!$D$2:$D$4955,$D782),"")</f>
        <v/>
      </c>
      <c r="V782" s="23">
        <f>IF(ISNUMBER(AVERAGEIFS(ObservedSpeciesData!V$2:V$4955,ObservedSpeciesData!$A$2:$A$4955,$A782,ObservedSpeciesData!$D$2:$D$4955,$D782)),AVERAGEIFS(ObservedSpeciesData!V$2:V$4955,ObservedSpeciesData!$A$2:$A$4955,$A782,ObservedSpeciesData!$D$2:$D$4955,$D782),"")</f>
        <v>22.525452375411987</v>
      </c>
      <c r="W782" s="23">
        <f>IF(ISNUMBER(AVERAGEIFS(ObservedSpeciesData!W$2:W$4955,ObservedSpeciesData!$A$2:$A$4955,$A782,ObservedSpeciesData!$D$2:$D$4955,$D782)),AVERAGEIFS(ObservedSpeciesData!W$2:W$4955,ObservedSpeciesData!$A$2:$A$4955,$A782,ObservedSpeciesData!$D$2:$D$4955,$D782),"")</f>
        <v>16.04485422372818</v>
      </c>
      <c r="X782" s="23">
        <f>IF(ISNUMBER(AVERAGEIFS(ObservedSpeciesData!X$2:X$4955,ObservedSpeciesData!$A$2:$A$4955,$A782,ObservedSpeciesData!$D$2:$D$4955,$D782)),AVERAGEIFS(ObservedSpeciesData!X$2:X$4955,ObservedSpeciesData!$A$2:$A$4955,$A782,ObservedSpeciesData!$D$2:$D$4955,$D782),"")</f>
        <v>76.02264404296875</v>
      </c>
      <c r="Y782" s="23">
        <f>IF(ISNUMBER(AVERAGEIFS(ObservedSpeciesData!Y$2:Y$4955,ObservedSpeciesData!$A$2:$A$4955,$A782,ObservedSpeciesData!$D$2:$D$4955,$D782)),AVERAGEIFS(ObservedSpeciesData!Y$2:Y$4955,ObservedSpeciesData!$A$2:$A$4955,$A782,ObservedSpeciesData!$D$2:$D$4955,$D782),"")</f>
        <v>40.320264577865601</v>
      </c>
      <c r="Z782" s="23">
        <f>IF(ISNUMBER(AVERAGEIFS(ObservedSpeciesData!Z$2:Z$4955,ObservedSpeciesData!$A$2:$A$4955,$A782,ObservedSpeciesData!$D$2:$D$4955,$D782)),AVERAGEIFS(ObservedSpeciesData!Z$2:Z$4955,ObservedSpeciesData!$A$2:$A$4955,$A782,ObservedSpeciesData!$D$2:$D$4955,$D782),"")</f>
        <v>90.567277431488037</v>
      </c>
      <c r="AA782" s="23">
        <f>IF(ISNUMBER(AVERAGEIFS(ObservedSpeciesData!AA$2:AA$4955,ObservedSpeciesData!$A$2:$A$4955,$A782,ObservedSpeciesData!$D$2:$D$4955,$D782)),AVERAGEIFS(ObservedSpeciesData!AA$2:AA$4955,ObservedSpeciesData!$A$2:$A$4955,$A782,ObservedSpeciesData!$D$2:$D$4955,$D782),"")</f>
        <v>20.111564874649048</v>
      </c>
      <c r="AB782" s="24">
        <f>IF(ISNUMBER(AVERAGEIFS(ObservedSpeciesData!AB$2:AB$4955,ObservedSpeciesData!$A$2:$A$4955,$A782,ObservedSpeciesData!$D$2:$D$4955,$D782)),AVERAGEIFS(ObservedSpeciesData!AB$2:AB$4955,ObservedSpeciesData!$A$2:$A$4955,$A782,ObservedSpeciesData!$D$2:$D$4955,$D782),"")</f>
        <v>3.2178503799438478E-2</v>
      </c>
      <c r="AC782" s="24">
        <f>IF(ISNUMBER(AVERAGEIFS(ObservedSpeciesData!AC$2:AC$4955,ObservedSpeciesData!$A$2:$A$4955,$A782,ObservedSpeciesData!$D$2:$D$4955,$D782)),AVERAGEIFS(ObservedSpeciesData!AC$2:AC$4955,ObservedSpeciesData!$A$2:$A$4955,$A782,ObservedSpeciesData!$D$2:$D$4955,$D782),"")</f>
        <v>3.2178503799438478E-2</v>
      </c>
      <c r="AD782" s="23">
        <f>IF(ISNUMBER(AVERAGEIFS(ObservedSpeciesData!AD$2:AD$4955,ObservedSpeciesData!$A$2:$A$4955,$A782,ObservedSpeciesData!$D$2:$D$4955,$D782)),AVERAGEIFS(ObservedSpeciesData!AD$2:AD$4955,ObservedSpeciesData!$A$2:$A$4955,$A782,ObservedSpeciesData!$D$2:$D$4955,$D782),"")</f>
        <v>12.163623046875003</v>
      </c>
      <c r="AE782" s="24">
        <f>IF(ISNUMBER(AVERAGEIFS(ObservedSpeciesData!AE$2:AE$4955,ObservedSpeciesData!$A$2:$A$4955,$A782,ObservedSpeciesData!$D$2:$D$4955,$D782)),AVERAGEIFS(ObservedSpeciesData!AE$2:AE$4955,ObservedSpeciesData!$A$2:$A$4955,$A782,ObservedSpeciesData!$D$2:$D$4955,$D782),"")</f>
        <v>20.164411517741005</v>
      </c>
      <c r="AF782" s="23"/>
      <c r="AG782" s="24"/>
      <c r="AH782" s="23">
        <f>IF(ISNUMBER(AVERAGEIFS(ObservedSpeciesData!AH$2:AH$4955,ObservedSpeciesData!$A$2:$A$4955,$A782,ObservedSpeciesData!$D$2:$D$4955,$D782)),AVERAGEIFS(ObservedSpeciesData!AH$2:AH$4955,ObservedSpeciesData!$A$2:$A$4955,$A782,ObservedSpeciesData!$D$2:$D$4955,$D782),"")</f>
        <v>0.43562500000000004</v>
      </c>
      <c r="AI782" s="23">
        <f>IF(ISNUMBER(AVERAGEIFS(ObservedSpeciesData!AI$2:AI$4955,ObservedSpeciesData!$A$2:$A$4955,$A782,ObservedSpeciesData!$C$2:$C$4955,$C782,ObservedSpeciesData!$D$2:$D$4955,$D782)),AVERAGEIFS(ObservedSpeciesData!AI$2:AI$4955,ObservedSpeciesData!$A$2:$A$4955,$A782,ObservedSpeciesData!$C$2:$C$4955,$C782,ObservedSpeciesData!$D$2:$D$4955,$D782),"")</f>
        <v>9.0212500000000002</v>
      </c>
      <c r="AJ782" s="2">
        <f>COUNTIFS(ObservedSpeciesData!$A$2:$A$828,$A782,ObservedSpeciesData!$D$2:$D$828,$D782)</f>
        <v>0</v>
      </c>
      <c r="AK782" s="2">
        <f t="shared" si="12"/>
        <v>15</v>
      </c>
    </row>
    <row r="783" spans="1:37" x14ac:dyDescent="0.25">
      <c r="A783" s="14" t="s">
        <v>103</v>
      </c>
      <c r="B783" t="s">
        <v>98</v>
      </c>
      <c r="C783" t="s">
        <v>97</v>
      </c>
      <c r="D783" s="13">
        <v>42494</v>
      </c>
      <c r="E783">
        <v>1</v>
      </c>
      <c r="F783">
        <v>50</v>
      </c>
      <c r="G783" s="2" t="s">
        <v>87</v>
      </c>
      <c r="H783" s="2" t="s">
        <v>13</v>
      </c>
      <c r="I783">
        <v>9</v>
      </c>
      <c r="J783" s="2" t="s">
        <v>77</v>
      </c>
      <c r="K783" s="2">
        <f>IF(ISNUMBER(AVERAGEIFS(ObservedSpeciesData!K$2:K$4955,ObservedSpeciesData!$A$2:$A$4955,$A783,ObservedSpeciesData!$D$2:$D$4955,$D783)),AVERAGEIFS(ObservedSpeciesData!K$2:K$4955,ObservedSpeciesData!$A$2:$A$4955,$A783,ObservedSpeciesData!$D$2:$D$4955,$D783),"")</f>
        <v>45</v>
      </c>
      <c r="L783" s="26" t="str">
        <f>IF(ISNUMBER(AVERAGEIFS(ObservedSpeciesData!L$2:L$4955,ObservedSpeciesData!$A$2:$A$4955,$A783,ObservedSpeciesData!$D$2:$D$4955,$D783)),AVERAGEIFS(ObservedSpeciesData!L$2:L$4955,ObservedSpeciesData!$A$2:$A$4955,$A783,ObservedSpeciesData!$D$2:$D$4955,$D783),"")</f>
        <v/>
      </c>
      <c r="M783" s="23" t="str">
        <f>IF(ISNUMBER(AVERAGEIFS(ObservedSpeciesData!M$2:M$4955,ObservedSpeciesData!$A$2:$A$4955,$A783,ObservedSpeciesData!$D$2:$D$4955,$D783)),AVERAGEIFS(ObservedSpeciesData!M$2:M$4955,ObservedSpeciesData!$A$2:$A$4955,$A783,ObservedSpeciesData!$D$2:$D$4955,$D783),"")</f>
        <v/>
      </c>
      <c r="N783" s="23">
        <f>IF(ISNUMBER(AVERAGEIFS(ObservedSpeciesData!N$2:N$4955,ObservedSpeciesData!$A$2:$A$4955,$A783,ObservedSpeciesData!$D$2:$D$4955,$D783)),AVERAGEIFS(ObservedSpeciesData!N$2:N$4955,ObservedSpeciesData!$A$2:$A$4955,$A783,ObservedSpeciesData!$D$2:$D$4955,$D783),"")</f>
        <v>218.8011379352676</v>
      </c>
      <c r="O783" s="23">
        <f>IF(ISNUMBER(AVERAGEIFS(ObservedSpeciesData!O$2:O$4955,ObservedSpeciesData!$A$2:$A$4955,$A783,ObservedSpeciesData!$D$2:$D$4955,$D783)),AVERAGEIFS(ObservedSpeciesData!O$2:O$4955,ObservedSpeciesData!$A$2:$A$4955,$A783,ObservedSpeciesData!$D$2:$D$4955,$D783),"")</f>
        <v>21.88011379352676</v>
      </c>
      <c r="P783" s="23">
        <f>IF(ISNUMBER(AVERAGEIFS(ObservedSpeciesData!P$2:P$4955,ObservedSpeciesData!$A$2:$A$4955,$A783,ObservedSpeciesData!$C$2:$C$4955,$C783,ObservedSpeciesData!$D$2:$D$4955,$D783)),AVERAGEIFS(ObservedSpeciesData!P$2:P$4955,ObservedSpeciesData!$A$2:$A$4955,$A783,ObservedSpeciesData!$C$2:$C$4955,$C783,ObservedSpeciesData!$D$2:$D$4955,$D783),"")</f>
        <v>421.05396066148887</v>
      </c>
      <c r="Q783" s="23"/>
      <c r="R783" s="25" t="str">
        <f>IF(ISNUMBER(AVERAGEIFS(ObservedSpeciesData!R$2:R$4955,ObservedSpeciesData!$A$2:$A$4955,$A783,ObservedSpeciesData!$D$2:$D$4955,$D783)),AVERAGEIFS(ObservedSpeciesData!R$2:R$4955,ObservedSpeciesData!$A$2:$A$4955,$A783,ObservedSpeciesData!$D$2:$D$4955,$D783),"")</f>
        <v/>
      </c>
      <c r="S783" s="25" t="str">
        <f>IF(ISNUMBER(AVERAGEIFS(ObservedSpeciesData!S$2:S$4955,ObservedSpeciesData!$A$2:$A$4955,$A783,ObservedSpeciesData!$D$2:$D$4955,$D783)),AVERAGEIFS(ObservedSpeciesData!S$2:S$4955,ObservedSpeciesData!$A$2:$A$4955,$A783,ObservedSpeciesData!$D$2:$D$4955,$D783),"")</f>
        <v/>
      </c>
      <c r="T783" s="23" t="str">
        <f>IF(ISNUMBER(AVERAGEIFS(ObservedSpeciesData!T$2:T$4955,ObservedSpeciesData!$A$2:$A$4955,$A783,ObservedSpeciesData!$D$2:$D$4955,$D783)),AVERAGEIFS(ObservedSpeciesData!T$2:T$4955,ObservedSpeciesData!$A$2:$A$4955,$A783,ObservedSpeciesData!$D$2:$D$4955,$D783),"")</f>
        <v/>
      </c>
      <c r="U783" s="24" t="str">
        <f>IF(ISNUMBER(AVERAGEIFS(ObservedSpeciesData!U$2:U$4955,ObservedSpeciesData!$A$2:$A$4955,$A783,ObservedSpeciesData!$C$2:$C$4955,$C783,ObservedSpeciesData!$D$2:$D$4955,$D783)),AVERAGEIFS(ObservedSpeciesData!U$2:U$4955,ObservedSpeciesData!$A$2:$A$4955,$A783,ObservedSpeciesData!$C$2:$C$4955,$C783,ObservedSpeciesData!$D$2:$D$4955,$D783),"")</f>
        <v/>
      </c>
      <c r="V783" s="23">
        <f>IF(ISNUMBER(AVERAGEIFS(ObservedSpeciesData!V$2:V$4955,ObservedSpeciesData!$A$2:$A$4955,$A783,ObservedSpeciesData!$D$2:$D$4955,$D783)),AVERAGEIFS(ObservedSpeciesData!V$2:V$4955,ObservedSpeciesData!$A$2:$A$4955,$A783,ObservedSpeciesData!$D$2:$D$4955,$D783),"")</f>
        <v>22.179738998413086</v>
      </c>
      <c r="W783" s="23">
        <f>IF(ISNUMBER(AVERAGEIFS(ObservedSpeciesData!W$2:W$4955,ObservedSpeciesData!$A$2:$A$4955,$A783,ObservedSpeciesData!$D$2:$D$4955,$D783)),AVERAGEIFS(ObservedSpeciesData!W$2:W$4955,ObservedSpeciesData!$A$2:$A$4955,$A783,ObservedSpeciesData!$D$2:$D$4955,$D783),"")</f>
        <v>16.219507932662964</v>
      </c>
      <c r="X783" s="23">
        <f>IF(ISNUMBER(AVERAGEIFS(ObservedSpeciesData!X$2:X$4955,ObservedSpeciesData!$A$2:$A$4955,$A783,ObservedSpeciesData!$D$2:$D$4955,$D783)),AVERAGEIFS(ObservedSpeciesData!X$2:X$4955,ObservedSpeciesData!$A$2:$A$4955,$A783,ObservedSpeciesData!$D$2:$D$4955,$D783),"")</f>
        <v>76.383316516876221</v>
      </c>
      <c r="Y783" s="23">
        <f>IF(ISNUMBER(AVERAGEIFS(ObservedSpeciesData!Y$2:Y$4955,ObservedSpeciesData!$A$2:$A$4955,$A783,ObservedSpeciesData!$D$2:$D$4955,$D783)),AVERAGEIFS(ObservedSpeciesData!Y$2:Y$4955,ObservedSpeciesData!$A$2:$A$4955,$A783,ObservedSpeciesData!$D$2:$D$4955,$D783),"")</f>
        <v>39.534370422363281</v>
      </c>
      <c r="Z783" s="23">
        <f>IF(ISNUMBER(AVERAGEIFS(ObservedSpeciesData!Z$2:Z$4955,ObservedSpeciesData!$A$2:$A$4955,$A783,ObservedSpeciesData!$D$2:$D$4955,$D783)),AVERAGEIFS(ObservedSpeciesData!Z$2:Z$4955,ObservedSpeciesData!$A$2:$A$4955,$A783,ObservedSpeciesData!$D$2:$D$4955,$D783),"")</f>
        <v>90.280741214752197</v>
      </c>
      <c r="AA783" s="23">
        <f>IF(ISNUMBER(AVERAGEIFS(ObservedSpeciesData!AA$2:AA$4955,ObservedSpeciesData!$A$2:$A$4955,$A783,ObservedSpeciesData!$D$2:$D$4955,$D783)),AVERAGEIFS(ObservedSpeciesData!AA$2:AA$4955,ObservedSpeciesData!$A$2:$A$4955,$A783,ObservedSpeciesData!$D$2:$D$4955,$D783),"")</f>
        <v>19.792509913444519</v>
      </c>
      <c r="AB783" s="24">
        <f>IF(ISNUMBER(AVERAGEIFS(ObservedSpeciesData!AB$2:AB$4955,ObservedSpeciesData!$A$2:$A$4955,$A783,ObservedSpeciesData!$D$2:$D$4955,$D783)),AVERAGEIFS(ObservedSpeciesData!AB$2:AB$4955,ObservedSpeciesData!$A$2:$A$4955,$A783,ObservedSpeciesData!$D$2:$D$4955,$D783),"")</f>
        <v>3.1668015861511224E-2</v>
      </c>
      <c r="AC783" s="24">
        <f>IF(ISNUMBER(AVERAGEIFS(ObservedSpeciesData!AC$2:AC$4955,ObservedSpeciesData!$A$2:$A$4955,$A783,ObservedSpeciesData!$D$2:$D$4955,$D783)),AVERAGEIFS(ObservedSpeciesData!AC$2:AC$4955,ObservedSpeciesData!$A$2:$A$4955,$A783,ObservedSpeciesData!$D$2:$D$4955,$D783),"")</f>
        <v>3.1668015861511224E-2</v>
      </c>
      <c r="AD783" s="23">
        <f>IF(ISNUMBER(AVERAGEIFS(ObservedSpeciesData!AD$2:AD$4955,ObservedSpeciesData!$A$2:$A$4955,$A783,ObservedSpeciesData!$D$2:$D$4955,$D783)),AVERAGEIFS(ObservedSpeciesData!AD$2:AD$4955,ObservedSpeciesData!$A$2:$A$4955,$A783,ObservedSpeciesData!$D$2:$D$4955,$D783),"")</f>
        <v>12.221330642700195</v>
      </c>
      <c r="AE783" s="24">
        <f>IF(ISNUMBER(AVERAGEIFS(ObservedSpeciesData!AE$2:AE$4955,ObservedSpeciesData!$A$2:$A$4955,$A783,ObservedSpeciesData!$D$2:$D$4955,$D783)),AVERAGEIFS(ObservedSpeciesData!AE$2:AE$4955,ObservedSpeciesData!$A$2:$A$4955,$A783,ObservedSpeciesData!$D$2:$D$4955,$D783),"")</f>
        <v>19.222670563854525</v>
      </c>
      <c r="AF783" s="23"/>
      <c r="AG783" s="24"/>
      <c r="AH783" s="23">
        <f>IF(ISNUMBER(AVERAGEIFS(ObservedSpeciesData!AH$2:AH$4955,ObservedSpeciesData!$A$2:$A$4955,$A783,ObservedSpeciesData!$D$2:$D$4955,$D783)),AVERAGEIFS(ObservedSpeciesData!AH$2:AH$4955,ObservedSpeciesData!$A$2:$A$4955,$A783,ObservedSpeciesData!$D$2:$D$4955,$D783),"")</f>
        <v>0.69525000000000003</v>
      </c>
      <c r="AI783" s="23">
        <f>IF(ISNUMBER(AVERAGEIFS(ObservedSpeciesData!AI$2:AI$4955,ObservedSpeciesData!$A$2:$A$4955,$A783,ObservedSpeciesData!$C$2:$C$4955,$C783,ObservedSpeciesData!$D$2:$D$4955,$D783)),AVERAGEIFS(ObservedSpeciesData!AI$2:AI$4955,ObservedSpeciesData!$A$2:$A$4955,$A783,ObservedSpeciesData!$C$2:$C$4955,$C783,ObservedSpeciesData!$D$2:$D$4955,$D783),"")</f>
        <v>8.9757499999999997</v>
      </c>
      <c r="AJ783" s="2">
        <f>COUNTIFS(ObservedSpeciesData!$A$2:$A$828,$A783,ObservedSpeciesData!$D$2:$D$828,$D783)</f>
        <v>0</v>
      </c>
      <c r="AK783" s="2">
        <f t="shared" si="12"/>
        <v>15</v>
      </c>
    </row>
    <row r="784" spans="1:37" x14ac:dyDescent="0.25">
      <c r="A784" s="14" t="s">
        <v>102</v>
      </c>
      <c r="B784" t="s">
        <v>98</v>
      </c>
      <c r="C784" t="s">
        <v>97</v>
      </c>
      <c r="D784" s="13">
        <v>42494</v>
      </c>
      <c r="E784">
        <v>1</v>
      </c>
      <c r="F784">
        <v>100</v>
      </c>
      <c r="G784" s="2" t="s">
        <v>87</v>
      </c>
      <c r="H784" s="2" t="s">
        <v>13</v>
      </c>
      <c r="I784">
        <v>9</v>
      </c>
      <c r="J784" s="2" t="s">
        <v>77</v>
      </c>
      <c r="K784" s="2">
        <f>IF(ISNUMBER(AVERAGEIFS(ObservedSpeciesData!K$2:K$4955,ObservedSpeciesData!$A$2:$A$4955,$A784,ObservedSpeciesData!$D$2:$D$4955,$D784)),AVERAGEIFS(ObservedSpeciesData!K$2:K$4955,ObservedSpeciesData!$A$2:$A$4955,$A784,ObservedSpeciesData!$D$2:$D$4955,$D784),"")</f>
        <v>90</v>
      </c>
      <c r="L784" s="26" t="str">
        <f>IF(ISNUMBER(AVERAGEIFS(ObservedSpeciesData!L$2:L$4955,ObservedSpeciesData!$A$2:$A$4955,$A784,ObservedSpeciesData!$D$2:$D$4955,$D784)),AVERAGEIFS(ObservedSpeciesData!L$2:L$4955,ObservedSpeciesData!$A$2:$A$4955,$A784,ObservedSpeciesData!$D$2:$D$4955,$D784),"")</f>
        <v/>
      </c>
      <c r="M784" s="23" t="str">
        <f>IF(ISNUMBER(AVERAGEIFS(ObservedSpeciesData!M$2:M$4955,ObservedSpeciesData!$A$2:$A$4955,$A784,ObservedSpeciesData!$D$2:$D$4955,$D784)),AVERAGEIFS(ObservedSpeciesData!M$2:M$4955,ObservedSpeciesData!$A$2:$A$4955,$A784,ObservedSpeciesData!$D$2:$D$4955,$D784),"")</f>
        <v/>
      </c>
      <c r="N784" s="23">
        <f>IF(ISNUMBER(AVERAGEIFS(ObservedSpeciesData!N$2:N$4955,ObservedSpeciesData!$A$2:$A$4955,$A784,ObservedSpeciesData!$D$2:$D$4955,$D784)),AVERAGEIFS(ObservedSpeciesData!N$2:N$4955,ObservedSpeciesData!$A$2:$A$4955,$A784,ObservedSpeciesData!$D$2:$D$4955,$D784),"")</f>
        <v>319.12544973103394</v>
      </c>
      <c r="O784" s="23">
        <f>IF(ISNUMBER(AVERAGEIFS(ObservedSpeciesData!O$2:O$4955,ObservedSpeciesData!$A$2:$A$4955,$A784,ObservedSpeciesData!$D$2:$D$4955,$D784)),AVERAGEIFS(ObservedSpeciesData!O$2:O$4955,ObservedSpeciesData!$A$2:$A$4955,$A784,ObservedSpeciesData!$D$2:$D$4955,$D784),"")</f>
        <v>31.912544973103394</v>
      </c>
      <c r="P784" s="23">
        <f>IF(ISNUMBER(AVERAGEIFS(ObservedSpeciesData!P$2:P$4955,ObservedSpeciesData!$A$2:$A$4955,$A784,ObservedSpeciesData!$C$2:$C$4955,$C784,ObservedSpeciesData!$D$2:$D$4955,$D784)),AVERAGEIFS(ObservedSpeciesData!P$2:P$4955,ObservedSpeciesData!$A$2:$A$4955,$A784,ObservedSpeciesData!$C$2:$C$4955,$C784,ObservedSpeciesData!$D$2:$D$4955,$D784),"")</f>
        <v>488.65356914087619</v>
      </c>
      <c r="Q784" s="23"/>
      <c r="R784" s="25" t="str">
        <f>IF(ISNUMBER(AVERAGEIFS(ObservedSpeciesData!R$2:R$4955,ObservedSpeciesData!$A$2:$A$4955,$A784,ObservedSpeciesData!$D$2:$D$4955,$D784)),AVERAGEIFS(ObservedSpeciesData!R$2:R$4955,ObservedSpeciesData!$A$2:$A$4955,$A784,ObservedSpeciesData!$D$2:$D$4955,$D784),"")</f>
        <v/>
      </c>
      <c r="S784" s="25" t="str">
        <f>IF(ISNUMBER(AVERAGEIFS(ObservedSpeciesData!S$2:S$4955,ObservedSpeciesData!$A$2:$A$4955,$A784,ObservedSpeciesData!$D$2:$D$4955,$D784)),AVERAGEIFS(ObservedSpeciesData!S$2:S$4955,ObservedSpeciesData!$A$2:$A$4955,$A784,ObservedSpeciesData!$D$2:$D$4955,$D784),"")</f>
        <v/>
      </c>
      <c r="T784" s="23" t="str">
        <f>IF(ISNUMBER(AVERAGEIFS(ObservedSpeciesData!T$2:T$4955,ObservedSpeciesData!$A$2:$A$4955,$A784,ObservedSpeciesData!$D$2:$D$4955,$D784)),AVERAGEIFS(ObservedSpeciesData!T$2:T$4955,ObservedSpeciesData!$A$2:$A$4955,$A784,ObservedSpeciesData!$D$2:$D$4955,$D784),"")</f>
        <v/>
      </c>
      <c r="U784" s="24" t="str">
        <f>IF(ISNUMBER(AVERAGEIFS(ObservedSpeciesData!U$2:U$4955,ObservedSpeciesData!$A$2:$A$4955,$A784,ObservedSpeciesData!$C$2:$C$4955,$C784,ObservedSpeciesData!$D$2:$D$4955,$D784)),AVERAGEIFS(ObservedSpeciesData!U$2:U$4955,ObservedSpeciesData!$A$2:$A$4955,$A784,ObservedSpeciesData!$C$2:$C$4955,$C784,ObservedSpeciesData!$D$2:$D$4955,$D784),"")</f>
        <v/>
      </c>
      <c r="V784" s="23">
        <f>IF(ISNUMBER(AVERAGEIFS(ObservedSpeciesData!V$2:V$4955,ObservedSpeciesData!$A$2:$A$4955,$A784,ObservedSpeciesData!$D$2:$D$4955,$D784)),AVERAGEIFS(ObservedSpeciesData!V$2:V$4955,ObservedSpeciesData!$A$2:$A$4955,$A784,ObservedSpeciesData!$D$2:$D$4955,$D784),"")</f>
        <v>22.06114868323008</v>
      </c>
      <c r="W784" s="23">
        <f>IF(ISNUMBER(AVERAGEIFS(ObservedSpeciesData!W$2:W$4955,ObservedSpeciesData!$A$2:$A$4955,$A784,ObservedSpeciesData!$D$2:$D$4955,$D784)),AVERAGEIFS(ObservedSpeciesData!W$2:W$4955,ObservedSpeciesData!$A$2:$A$4955,$A784,ObservedSpeciesData!$D$2:$D$4955,$D784),"")</f>
        <v>17.613666792710625</v>
      </c>
      <c r="X784" s="23">
        <f>IF(ISNUMBER(AVERAGEIFS(ObservedSpeciesData!X$2:X$4955,ObservedSpeciesData!$A$2:$A$4955,$A784,ObservedSpeciesData!$D$2:$D$4955,$D784)),AVERAGEIFS(ObservedSpeciesData!X$2:X$4955,ObservedSpeciesData!$A$2:$A$4955,$A784,ObservedSpeciesData!$D$2:$D$4955,$D784),"")</f>
        <v>77.35555871327719</v>
      </c>
      <c r="Y784" s="23">
        <f>IF(ISNUMBER(AVERAGEIFS(ObservedSpeciesData!Y$2:Y$4955,ObservedSpeciesData!$A$2:$A$4955,$A784,ObservedSpeciesData!$D$2:$D$4955,$D784)),AVERAGEIFS(ObservedSpeciesData!Y$2:Y$4955,ObservedSpeciesData!$A$2:$A$4955,$A784,ObservedSpeciesData!$D$2:$D$4955,$D784),"")</f>
        <v>40.211308240890503</v>
      </c>
      <c r="Z784" s="23">
        <f>IF(ISNUMBER(AVERAGEIFS(ObservedSpeciesData!Z$2:Z$4955,ObservedSpeciesData!$A$2:$A$4955,$A784,ObservedSpeciesData!$D$2:$D$4955,$D784)),AVERAGEIFS(ObservedSpeciesData!Z$2:Z$4955,ObservedSpeciesData!$A$2:$A$4955,$A784,ObservedSpeciesData!$D$2:$D$4955,$D784),"")</f>
        <v>90.66733455657959</v>
      </c>
      <c r="AA784" s="23">
        <f>IF(ISNUMBER(AVERAGEIFS(ObservedSpeciesData!AA$2:AA$4955,ObservedSpeciesData!$A$2:$A$4955,$A784,ObservedSpeciesData!$D$2:$D$4955,$D784)),AVERAGEIFS(ObservedSpeciesData!AA$2:AA$4955,ObservedSpeciesData!$A$2:$A$4955,$A784,ObservedSpeciesData!$D$2:$D$4955,$D784),"")</f>
        <v>19.53400707244873</v>
      </c>
      <c r="AB784" s="24">
        <f>IF(ISNUMBER(AVERAGEIFS(ObservedSpeciesData!AB$2:AB$4955,ObservedSpeciesData!$A$2:$A$4955,$A784,ObservedSpeciesData!$D$2:$D$4955,$D784)),AVERAGEIFS(ObservedSpeciesData!AB$2:AB$4955,ObservedSpeciesData!$A$2:$A$4955,$A784,ObservedSpeciesData!$D$2:$D$4955,$D784),"")</f>
        <v>3.1254411315917968E-2</v>
      </c>
      <c r="AC784" s="24">
        <f>IF(ISNUMBER(AVERAGEIFS(ObservedSpeciesData!AC$2:AC$4955,ObservedSpeciesData!$A$2:$A$4955,$A784,ObservedSpeciesData!$D$2:$D$4955,$D784)),AVERAGEIFS(ObservedSpeciesData!AC$2:AC$4955,ObservedSpeciesData!$A$2:$A$4955,$A784,ObservedSpeciesData!$D$2:$D$4955,$D784),"")</f>
        <v>3.1254411315917968E-2</v>
      </c>
      <c r="AD784" s="23">
        <f>IF(ISNUMBER(AVERAGEIFS(ObservedSpeciesData!AD$2:AD$4955,ObservedSpeciesData!$A$2:$A$4955,$A784,ObservedSpeciesData!$D$2:$D$4955,$D784)),AVERAGEIFS(ObservedSpeciesData!AD$2:AD$4955,ObservedSpeciesData!$A$2:$A$4955,$A784,ObservedSpeciesData!$D$2:$D$4955,$D784),"")</f>
        <v>12.376889394124348</v>
      </c>
      <c r="AE784" s="24">
        <f>IF(ISNUMBER(AVERAGEIFS(ObservedSpeciesData!AE$2:AE$4955,ObservedSpeciesData!$A$2:$A$4955,$A784,ObservedSpeciesData!$D$2:$D$4955,$D784)),AVERAGEIFS(ObservedSpeciesData!AE$2:AE$4955,ObservedSpeciesData!$A$2:$A$4955,$A784,ObservedSpeciesData!$D$2:$D$4955,$D784),"")</f>
        <v>19.021231435306888</v>
      </c>
      <c r="AF784" s="23"/>
      <c r="AG784" s="24"/>
      <c r="AH784" s="23">
        <f>IF(ISNUMBER(AVERAGEIFS(ObservedSpeciesData!AH$2:AH$4955,ObservedSpeciesData!$A$2:$A$4955,$A784,ObservedSpeciesData!$D$2:$D$4955,$D784)),AVERAGEIFS(ObservedSpeciesData!AH$2:AH$4955,ObservedSpeciesData!$A$2:$A$4955,$A784,ObservedSpeciesData!$D$2:$D$4955,$D784),"")</f>
        <v>0.99650000000000005</v>
      </c>
      <c r="AI784" s="23">
        <f>IF(ISNUMBER(AVERAGEIFS(ObservedSpeciesData!AI$2:AI$4955,ObservedSpeciesData!$A$2:$A$4955,$A784,ObservedSpeciesData!$C$2:$C$4955,$C784,ObservedSpeciesData!$D$2:$D$4955,$D784)),AVERAGEIFS(ObservedSpeciesData!AI$2:AI$4955,ObservedSpeciesData!$A$2:$A$4955,$A784,ObservedSpeciesData!$C$2:$C$4955,$C784,ObservedSpeciesData!$D$2:$D$4955,$D784),"")</f>
        <v>10.703250000000001</v>
      </c>
      <c r="AJ784" s="2">
        <f>COUNTIFS(ObservedSpeciesData!$A$2:$A$828,$A784,ObservedSpeciesData!$D$2:$D$828,$D784)</f>
        <v>0</v>
      </c>
      <c r="AK784" s="2">
        <f t="shared" si="12"/>
        <v>15</v>
      </c>
    </row>
    <row r="785" spans="1:37" x14ac:dyDescent="0.25">
      <c r="A785" s="14" t="s">
        <v>101</v>
      </c>
      <c r="B785" t="s">
        <v>98</v>
      </c>
      <c r="C785" t="s">
        <v>97</v>
      </c>
      <c r="D785" s="13">
        <v>42494</v>
      </c>
      <c r="E785">
        <v>1</v>
      </c>
      <c r="F785">
        <v>200</v>
      </c>
      <c r="G785" s="2" t="s">
        <v>87</v>
      </c>
      <c r="H785" s="2" t="s">
        <v>13</v>
      </c>
      <c r="I785">
        <v>9</v>
      </c>
      <c r="J785" s="2" t="s">
        <v>77</v>
      </c>
      <c r="K785" s="2">
        <f>IF(ISNUMBER(AVERAGEIFS(ObservedSpeciesData!K$2:K$4955,ObservedSpeciesData!$A$2:$A$4955,$A785,ObservedSpeciesData!$D$2:$D$4955,$D785)),AVERAGEIFS(ObservedSpeciesData!K$2:K$4955,ObservedSpeciesData!$A$2:$A$4955,$A785,ObservedSpeciesData!$D$2:$D$4955,$D785),"")</f>
        <v>180</v>
      </c>
      <c r="L785" s="26" t="str">
        <f>IF(ISNUMBER(AVERAGEIFS(ObservedSpeciesData!L$2:L$4955,ObservedSpeciesData!$A$2:$A$4955,$A785,ObservedSpeciesData!$D$2:$D$4955,$D785)),AVERAGEIFS(ObservedSpeciesData!L$2:L$4955,ObservedSpeciesData!$A$2:$A$4955,$A785,ObservedSpeciesData!$D$2:$D$4955,$D785),"")</f>
        <v/>
      </c>
      <c r="M785" s="23" t="str">
        <f>IF(ISNUMBER(AVERAGEIFS(ObservedSpeciesData!M$2:M$4955,ObservedSpeciesData!$A$2:$A$4955,$A785,ObservedSpeciesData!$D$2:$D$4955,$D785)),AVERAGEIFS(ObservedSpeciesData!M$2:M$4955,ObservedSpeciesData!$A$2:$A$4955,$A785,ObservedSpeciesData!$D$2:$D$4955,$D785),"")</f>
        <v/>
      </c>
      <c r="N785" s="23">
        <f>IF(ISNUMBER(AVERAGEIFS(ObservedSpeciesData!N$2:N$4955,ObservedSpeciesData!$A$2:$A$4955,$A785,ObservedSpeciesData!$D$2:$D$4955,$D785)),AVERAGEIFS(ObservedSpeciesData!N$2:N$4955,ObservedSpeciesData!$A$2:$A$4955,$A785,ObservedSpeciesData!$D$2:$D$4955,$D785),"")</f>
        <v>582.316445361766</v>
      </c>
      <c r="O785" s="23">
        <f>IF(ISNUMBER(AVERAGEIFS(ObservedSpeciesData!O$2:O$4955,ObservedSpeciesData!$A$2:$A$4955,$A785,ObservedSpeciesData!$D$2:$D$4955,$D785)),AVERAGEIFS(ObservedSpeciesData!O$2:O$4955,ObservedSpeciesData!$A$2:$A$4955,$A785,ObservedSpeciesData!$D$2:$D$4955,$D785),"")</f>
        <v>58.23164453617661</v>
      </c>
      <c r="P785" s="23">
        <f>IF(ISNUMBER(AVERAGEIFS(ObservedSpeciesData!P$2:P$4955,ObservedSpeciesData!$A$2:$A$4955,$A785,ObservedSpeciesData!$C$2:$C$4955,$C785,ObservedSpeciesData!$D$2:$D$4955,$D785)),AVERAGEIFS(ObservedSpeciesData!P$2:P$4955,ObservedSpeciesData!$A$2:$A$4955,$A785,ObservedSpeciesData!$C$2:$C$4955,$C785,ObservedSpeciesData!$D$2:$D$4955,$D785),"")</f>
        <v>765.21436724561613</v>
      </c>
      <c r="Q785" s="23"/>
      <c r="R785" s="25" t="str">
        <f>IF(ISNUMBER(AVERAGEIFS(ObservedSpeciesData!R$2:R$4955,ObservedSpeciesData!$A$2:$A$4955,$A785,ObservedSpeciesData!$D$2:$D$4955,$D785)),AVERAGEIFS(ObservedSpeciesData!R$2:R$4955,ObservedSpeciesData!$A$2:$A$4955,$A785,ObservedSpeciesData!$D$2:$D$4955,$D785),"")</f>
        <v/>
      </c>
      <c r="S785" s="25" t="str">
        <f>IF(ISNUMBER(AVERAGEIFS(ObservedSpeciesData!S$2:S$4955,ObservedSpeciesData!$A$2:$A$4955,$A785,ObservedSpeciesData!$D$2:$D$4955,$D785)),AVERAGEIFS(ObservedSpeciesData!S$2:S$4955,ObservedSpeciesData!$A$2:$A$4955,$A785,ObservedSpeciesData!$D$2:$D$4955,$D785),"")</f>
        <v/>
      </c>
      <c r="T785" s="23" t="str">
        <f>IF(ISNUMBER(AVERAGEIFS(ObservedSpeciesData!T$2:T$4955,ObservedSpeciesData!$A$2:$A$4955,$A785,ObservedSpeciesData!$D$2:$D$4955,$D785)),AVERAGEIFS(ObservedSpeciesData!T$2:T$4955,ObservedSpeciesData!$A$2:$A$4955,$A785,ObservedSpeciesData!$D$2:$D$4955,$D785),"")</f>
        <v/>
      </c>
      <c r="U785" s="24" t="str">
        <f>IF(ISNUMBER(AVERAGEIFS(ObservedSpeciesData!U$2:U$4955,ObservedSpeciesData!$A$2:$A$4955,$A785,ObservedSpeciesData!$C$2:$C$4955,$C785,ObservedSpeciesData!$D$2:$D$4955,$D785)),AVERAGEIFS(ObservedSpeciesData!U$2:U$4955,ObservedSpeciesData!$A$2:$A$4955,$A785,ObservedSpeciesData!$C$2:$C$4955,$C785,ObservedSpeciesData!$D$2:$D$4955,$D785),"")</f>
        <v/>
      </c>
      <c r="V785" s="23">
        <f>IF(ISNUMBER(AVERAGEIFS(ObservedSpeciesData!V$2:V$4955,ObservedSpeciesData!$A$2:$A$4955,$A785,ObservedSpeciesData!$D$2:$D$4955,$D785)),AVERAGEIFS(ObservedSpeciesData!V$2:V$4955,ObservedSpeciesData!$A$2:$A$4955,$A785,ObservedSpeciesData!$D$2:$D$4955,$D785),"")</f>
        <v>21.776976227760315</v>
      </c>
      <c r="W785" s="23">
        <f>IF(ISNUMBER(AVERAGEIFS(ObservedSpeciesData!W$2:W$4955,ObservedSpeciesData!$A$2:$A$4955,$A785,ObservedSpeciesData!$D$2:$D$4955,$D785)),AVERAGEIFS(ObservedSpeciesData!W$2:W$4955,ObservedSpeciesData!$A$2:$A$4955,$A785,ObservedSpeciesData!$D$2:$D$4955,$D785),"")</f>
        <v>18.610261499881744</v>
      </c>
      <c r="X785" s="23">
        <f>IF(ISNUMBER(AVERAGEIFS(ObservedSpeciesData!X$2:X$4955,ObservedSpeciesData!$A$2:$A$4955,$A785,ObservedSpeciesData!$D$2:$D$4955,$D785)),AVERAGEIFS(ObservedSpeciesData!X$2:X$4955,ObservedSpeciesData!$A$2:$A$4955,$A785,ObservedSpeciesData!$D$2:$D$4955,$D785),"")</f>
        <v>78.585179805755615</v>
      </c>
      <c r="Y785" s="23">
        <f>IF(ISNUMBER(AVERAGEIFS(ObservedSpeciesData!Y$2:Y$4955,ObservedSpeciesData!$A$2:$A$4955,$A785,ObservedSpeciesData!$D$2:$D$4955,$D785)),AVERAGEIFS(ObservedSpeciesData!Y$2:Y$4955,ObservedSpeciesData!$A$2:$A$4955,$A785,ObservedSpeciesData!$D$2:$D$4955,$D785),"")</f>
        <v>40.312192916870117</v>
      </c>
      <c r="Z785" s="23">
        <f>IF(ISNUMBER(AVERAGEIFS(ObservedSpeciesData!Z$2:Z$4955,ObservedSpeciesData!$A$2:$A$4955,$A785,ObservedSpeciesData!$D$2:$D$4955,$D785)),AVERAGEIFS(ObservedSpeciesData!Z$2:Z$4955,ObservedSpeciesData!$A$2:$A$4955,$A785,ObservedSpeciesData!$D$2:$D$4955,$D785),"")</f>
        <v>91.020401954650879</v>
      </c>
      <c r="AA785" s="23">
        <f>IF(ISNUMBER(AVERAGEIFS(ObservedSpeciesData!AA$2:AA$4955,ObservedSpeciesData!$A$2:$A$4955,$A785,ObservedSpeciesData!$D$2:$D$4955,$D785)),AVERAGEIFS(ObservedSpeciesData!AA$2:AA$4955,ObservedSpeciesData!$A$2:$A$4955,$A785,ObservedSpeciesData!$D$2:$D$4955,$D785),"")</f>
        <v>19.782835125923157</v>
      </c>
      <c r="AB785" s="24">
        <f>IF(ISNUMBER(AVERAGEIFS(ObservedSpeciesData!AB$2:AB$4955,ObservedSpeciesData!$A$2:$A$4955,$A785,ObservedSpeciesData!$D$2:$D$4955,$D785)),AVERAGEIFS(ObservedSpeciesData!AB$2:AB$4955,ObservedSpeciesData!$A$2:$A$4955,$A785,ObservedSpeciesData!$D$2:$D$4955,$D785),"")</f>
        <v>3.1652536201477052E-2</v>
      </c>
      <c r="AC785" s="24">
        <f>IF(ISNUMBER(AVERAGEIFS(ObservedSpeciesData!AC$2:AC$4955,ObservedSpeciesData!$A$2:$A$4955,$A785,ObservedSpeciesData!$D$2:$D$4955,$D785)),AVERAGEIFS(ObservedSpeciesData!AC$2:AC$4955,ObservedSpeciesData!$A$2:$A$4955,$A785,ObservedSpeciesData!$D$2:$D$4955,$D785),"")</f>
        <v>3.1652536201477052E-2</v>
      </c>
      <c r="AD785" s="23">
        <f>IF(ISNUMBER(AVERAGEIFS(ObservedSpeciesData!AD$2:AD$4955,ObservedSpeciesData!$A$2:$A$4955,$A785,ObservedSpeciesData!$D$2:$D$4955,$D785)),AVERAGEIFS(ObservedSpeciesData!AD$2:AD$4955,ObservedSpeciesData!$A$2:$A$4955,$A785,ObservedSpeciesData!$D$2:$D$4955,$D785),"")</f>
        <v>12.573628768920898</v>
      </c>
      <c r="AE785" s="24">
        <f>IF(ISNUMBER(AVERAGEIFS(ObservedSpeciesData!AE$2:AE$4955,ObservedSpeciesData!$A$2:$A$4955,$A785,ObservedSpeciesData!$D$2:$D$4955,$D785)),AVERAGEIFS(ObservedSpeciesData!AE$2:AE$4955,ObservedSpeciesData!$A$2:$A$4955,$A785,ObservedSpeciesData!$D$2:$D$4955,$D785),"")</f>
        <v>17.733124644356231</v>
      </c>
      <c r="AF785" s="23"/>
      <c r="AG785" s="24"/>
      <c r="AH785" s="23">
        <f>IF(ISNUMBER(AVERAGEIFS(ObservedSpeciesData!AH$2:AH$4955,ObservedSpeciesData!$A$2:$A$4955,$A785,ObservedSpeciesData!$D$2:$D$4955,$D785)),AVERAGEIFS(ObservedSpeciesData!AH$2:AH$4955,ObservedSpeciesData!$A$2:$A$4955,$A785,ObservedSpeciesData!$D$2:$D$4955,$D785),"")</f>
        <v>1.8438749999999999</v>
      </c>
      <c r="AI785" s="23">
        <f>IF(ISNUMBER(AVERAGEIFS(ObservedSpeciesData!AI$2:AI$4955,ObservedSpeciesData!$A$2:$A$4955,$A785,ObservedSpeciesData!$C$2:$C$4955,$C785,ObservedSpeciesData!$D$2:$D$4955,$D785)),AVERAGEIFS(ObservedSpeciesData!AI$2:AI$4955,ObservedSpeciesData!$A$2:$A$4955,$A785,ObservedSpeciesData!$C$2:$C$4955,$C785,ObservedSpeciesData!$D$2:$D$4955,$D785),"")</f>
        <v>17.448499999999999</v>
      </c>
      <c r="AJ785" s="2">
        <f>COUNTIFS(ObservedSpeciesData!$A$2:$A$828,$A785,ObservedSpeciesData!$D$2:$D$828,$D785)</f>
        <v>0</v>
      </c>
      <c r="AK785" s="2">
        <f t="shared" si="12"/>
        <v>15</v>
      </c>
    </row>
    <row r="786" spans="1:37" x14ac:dyDescent="0.25">
      <c r="A786" s="14" t="s">
        <v>100</v>
      </c>
      <c r="B786" t="s">
        <v>98</v>
      </c>
      <c r="C786" t="s">
        <v>97</v>
      </c>
      <c r="D786" s="13">
        <v>42494</v>
      </c>
      <c r="E786">
        <v>1</v>
      </c>
      <c r="F786">
        <v>350</v>
      </c>
      <c r="G786" s="2" t="s">
        <v>87</v>
      </c>
      <c r="H786" s="2" t="s">
        <v>13</v>
      </c>
      <c r="I786">
        <v>9</v>
      </c>
      <c r="J786" s="2" t="s">
        <v>77</v>
      </c>
      <c r="K786" s="2">
        <f>IF(ISNUMBER(AVERAGEIFS(ObservedSpeciesData!K$2:K$4955,ObservedSpeciesData!$A$2:$A$4955,$A786,ObservedSpeciesData!$D$2:$D$4955,$D786)),AVERAGEIFS(ObservedSpeciesData!K$2:K$4955,ObservedSpeciesData!$A$2:$A$4955,$A786,ObservedSpeciesData!$D$2:$D$4955,$D786),"")</f>
        <v>350</v>
      </c>
      <c r="L786" s="26" t="str">
        <f>IF(ISNUMBER(AVERAGEIFS(ObservedSpeciesData!L$2:L$4955,ObservedSpeciesData!$A$2:$A$4955,$A786,ObservedSpeciesData!$D$2:$D$4955,$D786)),AVERAGEIFS(ObservedSpeciesData!L$2:L$4955,ObservedSpeciesData!$A$2:$A$4955,$A786,ObservedSpeciesData!$D$2:$D$4955,$D786),"")</f>
        <v/>
      </c>
      <c r="M786" s="23" t="str">
        <f>IF(ISNUMBER(AVERAGEIFS(ObservedSpeciesData!M$2:M$4955,ObservedSpeciesData!$A$2:$A$4955,$A786,ObservedSpeciesData!$D$2:$D$4955,$D786)),AVERAGEIFS(ObservedSpeciesData!M$2:M$4955,ObservedSpeciesData!$A$2:$A$4955,$A786,ObservedSpeciesData!$D$2:$D$4955,$D786),"")</f>
        <v/>
      </c>
      <c r="N786" s="23">
        <f>IF(ISNUMBER(AVERAGEIFS(ObservedSpeciesData!N$2:N$4955,ObservedSpeciesData!$A$2:$A$4955,$A786,ObservedSpeciesData!$D$2:$D$4955,$D786)),AVERAGEIFS(ObservedSpeciesData!N$2:N$4955,ObservedSpeciesData!$A$2:$A$4955,$A786,ObservedSpeciesData!$D$2:$D$4955,$D786),"")</f>
        <v>762.29344612778004</v>
      </c>
      <c r="O786" s="23">
        <f>IF(ISNUMBER(AVERAGEIFS(ObservedSpeciesData!O$2:O$4955,ObservedSpeciesData!$A$2:$A$4955,$A786,ObservedSpeciesData!$D$2:$D$4955,$D786)),AVERAGEIFS(ObservedSpeciesData!O$2:O$4955,ObservedSpeciesData!$A$2:$A$4955,$A786,ObservedSpeciesData!$D$2:$D$4955,$D786),"")</f>
        <v>76.229344612777993</v>
      </c>
      <c r="P786" s="23">
        <f>IF(ISNUMBER(AVERAGEIFS(ObservedSpeciesData!P$2:P$4955,ObservedSpeciesData!$A$2:$A$4955,$A786,ObservedSpeciesData!$C$2:$C$4955,$C786,ObservedSpeciesData!$D$2:$D$4955,$D786)),AVERAGEIFS(ObservedSpeciesData!P$2:P$4955,ObservedSpeciesData!$A$2:$A$4955,$A786,ObservedSpeciesData!$C$2:$C$4955,$C786,ObservedSpeciesData!$D$2:$D$4955,$D786),"")</f>
        <v>1073.4956302977955</v>
      </c>
      <c r="Q786" s="23"/>
      <c r="R786" s="25" t="str">
        <f>IF(ISNUMBER(AVERAGEIFS(ObservedSpeciesData!R$2:R$4955,ObservedSpeciesData!$A$2:$A$4955,$A786,ObservedSpeciesData!$D$2:$D$4955,$D786)),AVERAGEIFS(ObservedSpeciesData!R$2:R$4955,ObservedSpeciesData!$A$2:$A$4955,$A786,ObservedSpeciesData!$D$2:$D$4955,$D786),"")</f>
        <v/>
      </c>
      <c r="S786" s="25" t="str">
        <f>IF(ISNUMBER(AVERAGEIFS(ObservedSpeciesData!S$2:S$4955,ObservedSpeciesData!$A$2:$A$4955,$A786,ObservedSpeciesData!$D$2:$D$4955,$D786)),AVERAGEIFS(ObservedSpeciesData!S$2:S$4955,ObservedSpeciesData!$A$2:$A$4955,$A786,ObservedSpeciesData!$D$2:$D$4955,$D786),"")</f>
        <v/>
      </c>
      <c r="T786" s="23" t="str">
        <f>IF(ISNUMBER(AVERAGEIFS(ObservedSpeciesData!T$2:T$4955,ObservedSpeciesData!$A$2:$A$4955,$A786,ObservedSpeciesData!$D$2:$D$4955,$D786)),AVERAGEIFS(ObservedSpeciesData!T$2:T$4955,ObservedSpeciesData!$A$2:$A$4955,$A786,ObservedSpeciesData!$D$2:$D$4955,$D786),"")</f>
        <v/>
      </c>
      <c r="U786" s="24" t="str">
        <f>IF(ISNUMBER(AVERAGEIFS(ObservedSpeciesData!U$2:U$4955,ObservedSpeciesData!$A$2:$A$4955,$A786,ObservedSpeciesData!$C$2:$C$4955,$C786,ObservedSpeciesData!$D$2:$D$4955,$D786)),AVERAGEIFS(ObservedSpeciesData!U$2:U$4955,ObservedSpeciesData!$A$2:$A$4955,$A786,ObservedSpeciesData!$C$2:$C$4955,$C786,ObservedSpeciesData!$D$2:$D$4955,$D786),"")</f>
        <v/>
      </c>
      <c r="V786" s="23">
        <f>IF(ISNUMBER(AVERAGEIFS(ObservedSpeciesData!V$2:V$4955,ObservedSpeciesData!$A$2:$A$4955,$A786,ObservedSpeciesData!$D$2:$D$4955,$D786)),AVERAGEIFS(ObservedSpeciesData!V$2:V$4955,ObservedSpeciesData!$A$2:$A$4955,$A786,ObservedSpeciesData!$D$2:$D$4955,$D786),"")</f>
        <v>21.414676308631897</v>
      </c>
      <c r="W786" s="23">
        <f>IF(ISNUMBER(AVERAGEIFS(ObservedSpeciesData!W$2:W$4955,ObservedSpeciesData!$A$2:$A$4955,$A786,ObservedSpeciesData!$D$2:$D$4955,$D786)),AVERAGEIFS(ObservedSpeciesData!W$2:W$4955,ObservedSpeciesData!$A$2:$A$4955,$A786,ObservedSpeciesData!$D$2:$D$4955,$D786),"")</f>
        <v>17.638606369495392</v>
      </c>
      <c r="X786" s="23">
        <f>IF(ISNUMBER(AVERAGEIFS(ObservedSpeciesData!X$2:X$4955,ObservedSpeciesData!$A$2:$A$4955,$A786,ObservedSpeciesData!$D$2:$D$4955,$D786)),AVERAGEIFS(ObservedSpeciesData!X$2:X$4955,ObservedSpeciesData!$A$2:$A$4955,$A786,ObservedSpeciesData!$D$2:$D$4955,$D786),"")</f>
        <v>79.410232543945313</v>
      </c>
      <c r="Y786" s="23">
        <f>IF(ISNUMBER(AVERAGEIFS(ObservedSpeciesData!Y$2:Y$4955,ObservedSpeciesData!$A$2:$A$4955,$A786,ObservedSpeciesData!$D$2:$D$4955,$D786)),AVERAGEIFS(ObservedSpeciesData!Y$2:Y$4955,ObservedSpeciesData!$A$2:$A$4955,$A786,ObservedSpeciesData!$D$2:$D$4955,$D786),"")</f>
        <v>40.223380327224731</v>
      </c>
      <c r="Z786" s="23">
        <f>IF(ISNUMBER(AVERAGEIFS(ObservedSpeciesData!Z$2:Z$4955,ObservedSpeciesData!$A$2:$A$4955,$A786,ObservedSpeciesData!$D$2:$D$4955,$D786)),AVERAGEIFS(ObservedSpeciesData!Z$2:Z$4955,ObservedSpeciesData!$A$2:$A$4955,$A786,ObservedSpeciesData!$D$2:$D$4955,$D786),"")</f>
        <v>91.312993049621582</v>
      </c>
      <c r="AA786" s="23">
        <f>IF(ISNUMBER(AVERAGEIFS(ObservedSpeciesData!AA$2:AA$4955,ObservedSpeciesData!$A$2:$A$4955,$A786,ObservedSpeciesData!$D$2:$D$4955,$D786)),AVERAGEIFS(ObservedSpeciesData!AA$2:AA$4955,ObservedSpeciesData!$A$2:$A$4955,$A786,ObservedSpeciesData!$D$2:$D$4955,$D786),"")</f>
        <v>21.584871768951416</v>
      </c>
      <c r="AB786" s="24">
        <f>IF(ISNUMBER(AVERAGEIFS(ObservedSpeciesData!AB$2:AB$4955,ObservedSpeciesData!$A$2:$A$4955,$A786,ObservedSpeciesData!$D$2:$D$4955,$D786)),AVERAGEIFS(ObservedSpeciesData!AB$2:AB$4955,ObservedSpeciesData!$A$2:$A$4955,$A786,ObservedSpeciesData!$D$2:$D$4955,$D786),"")</f>
        <v>3.4535794830322264E-2</v>
      </c>
      <c r="AC786" s="24">
        <f>IF(ISNUMBER(AVERAGEIFS(ObservedSpeciesData!AC$2:AC$4955,ObservedSpeciesData!$A$2:$A$4955,$A786,ObservedSpeciesData!$D$2:$D$4955,$D786)),AVERAGEIFS(ObservedSpeciesData!AC$2:AC$4955,ObservedSpeciesData!$A$2:$A$4955,$A786,ObservedSpeciesData!$D$2:$D$4955,$D786),"")</f>
        <v>3.4535794830322264E-2</v>
      </c>
      <c r="AD786" s="23">
        <f>IF(ISNUMBER(AVERAGEIFS(ObservedSpeciesData!AD$2:AD$4955,ObservedSpeciesData!$A$2:$A$4955,$A786,ObservedSpeciesData!$D$2:$D$4955,$D786)),AVERAGEIFS(ObservedSpeciesData!AD$2:AD$4955,ObservedSpeciesData!$A$2:$A$4955,$A786,ObservedSpeciesData!$D$2:$D$4955,$D786),"")</f>
        <v>12.70563720703125</v>
      </c>
      <c r="AE786" s="24">
        <f>IF(ISNUMBER(AVERAGEIFS(ObservedSpeciesData!AE$2:AE$4955,ObservedSpeciesData!$A$2:$A$4955,$A786,ObservedSpeciesData!$D$2:$D$4955,$D786)),AVERAGEIFS(ObservedSpeciesData!AE$2:AE$4955,ObservedSpeciesData!$A$2:$A$4955,$A786,ObservedSpeciesData!$D$2:$D$4955,$D786),"")</f>
        <v>17.377905704296147</v>
      </c>
      <c r="AF786" s="23"/>
      <c r="AG786" s="24"/>
      <c r="AH786" s="23">
        <f>IF(ISNUMBER(AVERAGEIFS(ObservedSpeciesData!AH$2:AH$4955,ObservedSpeciesData!$A$2:$A$4955,$A786,ObservedSpeciesData!$D$2:$D$4955,$D786)),AVERAGEIFS(ObservedSpeciesData!AH$2:AH$4955,ObservedSpeciesData!$A$2:$A$4955,$A786,ObservedSpeciesData!$D$2:$D$4955,$D786),"")</f>
        <v>2.637375</v>
      </c>
      <c r="AI786" s="23">
        <f>IF(ISNUMBER(AVERAGEIFS(ObservedSpeciesData!AI$2:AI$4955,ObservedSpeciesData!$A$2:$A$4955,$A786,ObservedSpeciesData!$C$2:$C$4955,$C786,ObservedSpeciesData!$D$2:$D$4955,$D786)),AVERAGEIFS(ObservedSpeciesData!AI$2:AI$4955,ObservedSpeciesData!$A$2:$A$4955,$A786,ObservedSpeciesData!$C$2:$C$4955,$C786,ObservedSpeciesData!$D$2:$D$4955,$D786),"")</f>
        <v>27.614249999999998</v>
      </c>
      <c r="AJ786" s="2">
        <f>COUNTIFS(ObservedSpeciesData!$A$2:$A$828,$A786,ObservedSpeciesData!$D$2:$D$828,$D786)</f>
        <v>0</v>
      </c>
      <c r="AK786" s="2">
        <f t="shared" si="12"/>
        <v>15</v>
      </c>
    </row>
    <row r="787" spans="1:37" x14ac:dyDescent="0.25">
      <c r="A787" s="14" t="s">
        <v>99</v>
      </c>
      <c r="B787" t="s">
        <v>98</v>
      </c>
      <c r="C787" t="s">
        <v>97</v>
      </c>
      <c r="D787" s="13">
        <v>42494</v>
      </c>
      <c r="E787">
        <v>1</v>
      </c>
      <c r="F787">
        <v>500</v>
      </c>
      <c r="G787" s="2" t="s">
        <v>87</v>
      </c>
      <c r="H787" s="2" t="s">
        <v>13</v>
      </c>
      <c r="I787">
        <v>9</v>
      </c>
      <c r="J787" s="2" t="s">
        <v>77</v>
      </c>
      <c r="K787" s="2">
        <f>IF(ISNUMBER(AVERAGEIFS(ObservedSpeciesData!K$2:K$4955,ObservedSpeciesData!$A$2:$A$4955,$A787,ObservedSpeciesData!$D$2:$D$4955,$D787)),AVERAGEIFS(ObservedSpeciesData!K$2:K$4955,ObservedSpeciesData!$A$2:$A$4955,$A787,ObservedSpeciesData!$D$2:$D$4955,$D787),"")</f>
        <v>450</v>
      </c>
      <c r="L787" s="26" t="str">
        <f>IF(ISNUMBER(AVERAGEIFS(ObservedSpeciesData!L$2:L$4955,ObservedSpeciesData!$A$2:$A$4955,$A787,ObservedSpeciesData!$D$2:$D$4955,$D787)),AVERAGEIFS(ObservedSpeciesData!L$2:L$4955,ObservedSpeciesData!$A$2:$A$4955,$A787,ObservedSpeciesData!$D$2:$D$4955,$D787),"")</f>
        <v/>
      </c>
      <c r="M787" s="23" t="str">
        <f>IF(ISNUMBER(AVERAGEIFS(ObservedSpeciesData!M$2:M$4955,ObservedSpeciesData!$A$2:$A$4955,$A787,ObservedSpeciesData!$D$2:$D$4955,$D787)),AVERAGEIFS(ObservedSpeciesData!M$2:M$4955,ObservedSpeciesData!$A$2:$A$4955,$A787,ObservedSpeciesData!$D$2:$D$4955,$D787),"")</f>
        <v/>
      </c>
      <c r="N787" s="23">
        <f>IF(ISNUMBER(AVERAGEIFS(ObservedSpeciesData!N$2:N$4955,ObservedSpeciesData!$A$2:$A$4955,$A787,ObservedSpeciesData!$D$2:$D$4955,$D787)),AVERAGEIFS(ObservedSpeciesData!N$2:N$4955,ObservedSpeciesData!$A$2:$A$4955,$A787,ObservedSpeciesData!$D$2:$D$4955,$D787),"")</f>
        <v>814.42422713579185</v>
      </c>
      <c r="O787" s="23">
        <f>IF(ISNUMBER(AVERAGEIFS(ObservedSpeciesData!O$2:O$4955,ObservedSpeciesData!$A$2:$A$4955,$A787,ObservedSpeciesData!$D$2:$D$4955,$D787)),AVERAGEIFS(ObservedSpeciesData!O$2:O$4955,ObservedSpeciesData!$A$2:$A$4955,$A787,ObservedSpeciesData!$D$2:$D$4955,$D787),"")</f>
        <v>81.442422713579205</v>
      </c>
      <c r="P787" s="23">
        <f>IF(ISNUMBER(AVERAGEIFS(ObservedSpeciesData!P$2:P$4955,ObservedSpeciesData!$A$2:$A$4955,$A787,ObservedSpeciesData!$C$2:$C$4955,$C787,ObservedSpeciesData!$D$2:$D$4955,$D787)),AVERAGEIFS(ObservedSpeciesData!P$2:P$4955,ObservedSpeciesData!$A$2:$A$4955,$A787,ObservedSpeciesData!$C$2:$C$4955,$C787,ObservedSpeciesData!$D$2:$D$4955,$D787),"")</f>
        <v>1189.0669750188347</v>
      </c>
      <c r="Q787" s="23"/>
      <c r="R787" s="25" t="str">
        <f>IF(ISNUMBER(AVERAGEIFS(ObservedSpeciesData!R$2:R$4955,ObservedSpeciesData!$A$2:$A$4955,$A787,ObservedSpeciesData!$D$2:$D$4955,$D787)),AVERAGEIFS(ObservedSpeciesData!R$2:R$4955,ObservedSpeciesData!$A$2:$A$4955,$A787,ObservedSpeciesData!$D$2:$D$4955,$D787),"")</f>
        <v/>
      </c>
      <c r="S787" s="25" t="str">
        <f>IF(ISNUMBER(AVERAGEIFS(ObservedSpeciesData!S$2:S$4955,ObservedSpeciesData!$A$2:$A$4955,$A787,ObservedSpeciesData!$D$2:$D$4955,$D787)),AVERAGEIFS(ObservedSpeciesData!S$2:S$4955,ObservedSpeciesData!$A$2:$A$4955,$A787,ObservedSpeciesData!$D$2:$D$4955,$D787),"")</f>
        <v/>
      </c>
      <c r="T787" s="23" t="str">
        <f>IF(ISNUMBER(AVERAGEIFS(ObservedSpeciesData!T$2:T$4955,ObservedSpeciesData!$A$2:$A$4955,$A787,ObservedSpeciesData!$D$2:$D$4955,$D787)),AVERAGEIFS(ObservedSpeciesData!T$2:T$4955,ObservedSpeciesData!$A$2:$A$4955,$A787,ObservedSpeciesData!$D$2:$D$4955,$D787),"")</f>
        <v/>
      </c>
      <c r="U787" s="24" t="str">
        <f>IF(ISNUMBER(AVERAGEIFS(ObservedSpeciesData!U$2:U$4955,ObservedSpeciesData!$A$2:$A$4955,$A787,ObservedSpeciesData!$C$2:$C$4955,$C787,ObservedSpeciesData!$D$2:$D$4955,$D787)),AVERAGEIFS(ObservedSpeciesData!U$2:U$4955,ObservedSpeciesData!$A$2:$A$4955,$A787,ObservedSpeciesData!$C$2:$C$4955,$C787,ObservedSpeciesData!$D$2:$D$4955,$D787),"")</f>
        <v/>
      </c>
      <c r="V787" s="23">
        <f>IF(ISNUMBER(AVERAGEIFS(ObservedSpeciesData!V$2:V$4955,ObservedSpeciesData!$A$2:$A$4955,$A787,ObservedSpeciesData!$D$2:$D$4955,$D787)),AVERAGEIFS(ObservedSpeciesData!V$2:V$4955,ObservedSpeciesData!$A$2:$A$4955,$A787,ObservedSpeciesData!$D$2:$D$4955,$D787),"")</f>
        <v>21.664834856987</v>
      </c>
      <c r="W787" s="23">
        <f>IF(ISNUMBER(AVERAGEIFS(ObservedSpeciesData!W$2:W$4955,ObservedSpeciesData!$A$2:$A$4955,$A787,ObservedSpeciesData!$D$2:$D$4955,$D787)),AVERAGEIFS(ObservedSpeciesData!W$2:W$4955,ObservedSpeciesData!$A$2:$A$4955,$A787,ObservedSpeciesData!$D$2:$D$4955,$D787),"")</f>
        <v>15.951710919539133</v>
      </c>
      <c r="X787" s="23">
        <f>IF(ISNUMBER(AVERAGEIFS(ObservedSpeciesData!X$2:X$4955,ObservedSpeciesData!$A$2:$A$4955,$A787,ObservedSpeciesData!$D$2:$D$4955,$D787)),AVERAGEIFS(ObservedSpeciesData!X$2:X$4955,ObservedSpeciesData!$A$2:$A$4955,$A787,ObservedSpeciesData!$D$2:$D$4955,$D787),"")</f>
        <v>78.125986099243164</v>
      </c>
      <c r="Y787" s="23">
        <f>IF(ISNUMBER(AVERAGEIFS(ObservedSpeciesData!Y$2:Y$4955,ObservedSpeciesData!$A$2:$A$4955,$A787,ObservedSpeciesData!$D$2:$D$4955,$D787)),AVERAGEIFS(ObservedSpeciesData!Y$2:Y$4955,ObservedSpeciesData!$A$2:$A$4955,$A787,ObservedSpeciesData!$D$2:$D$4955,$D787),"")</f>
        <v>40.999818483988442</v>
      </c>
      <c r="Z787" s="23">
        <f>IF(ISNUMBER(AVERAGEIFS(ObservedSpeciesData!Z$2:Z$4955,ObservedSpeciesData!$A$2:$A$4955,$A787,ObservedSpeciesData!$D$2:$D$4955,$D787)),AVERAGEIFS(ObservedSpeciesData!Z$2:Z$4955,ObservedSpeciesData!$A$2:$A$4955,$A787,ObservedSpeciesData!$D$2:$D$4955,$D787),"")</f>
        <v>91.090438048044845</v>
      </c>
      <c r="AA787" s="23">
        <f>IF(ISNUMBER(AVERAGEIFS(ObservedSpeciesData!AA$2:AA$4955,ObservedSpeciesData!$A$2:$A$4955,$A787,ObservedSpeciesData!$D$2:$D$4955,$D787)),AVERAGEIFS(ObservedSpeciesData!AA$2:AA$4955,ObservedSpeciesData!$A$2:$A$4955,$A787,ObservedSpeciesData!$D$2:$D$4955,$D787),"")</f>
        <v>23.587594866752625</v>
      </c>
      <c r="AB787" s="24">
        <f>IF(ISNUMBER(AVERAGEIFS(ObservedSpeciesData!AB$2:AB$4955,ObservedSpeciesData!$A$2:$A$4955,$A787,ObservedSpeciesData!$D$2:$D$4955,$D787)),AVERAGEIFS(ObservedSpeciesData!AB$2:AB$4955,ObservedSpeciesData!$A$2:$A$4955,$A787,ObservedSpeciesData!$D$2:$D$4955,$D787),"")</f>
        <v>3.7740151786804198E-2</v>
      </c>
      <c r="AC787" s="24">
        <f>IF(ISNUMBER(AVERAGEIFS(ObservedSpeciesData!AC$2:AC$4955,ObservedSpeciesData!$A$2:$A$4955,$A787,ObservedSpeciesData!$D$2:$D$4955,$D787)),AVERAGEIFS(ObservedSpeciesData!AC$2:AC$4955,ObservedSpeciesData!$A$2:$A$4955,$A787,ObservedSpeciesData!$D$2:$D$4955,$D787),"")</f>
        <v>3.7740151786804198E-2</v>
      </c>
      <c r="AD787" s="23">
        <f>IF(ISNUMBER(AVERAGEIFS(ObservedSpeciesData!AD$2:AD$4955,ObservedSpeciesData!$A$2:$A$4955,$A787,ObservedSpeciesData!$D$2:$D$4955,$D787)),AVERAGEIFS(ObservedSpeciesData!AD$2:AD$4955,ObservedSpeciesData!$A$2:$A$4955,$A787,ObservedSpeciesData!$D$2:$D$4955,$D787),"")</f>
        <v>12.500157775878908</v>
      </c>
      <c r="AE787" s="24">
        <f>IF(ISNUMBER(AVERAGEIFS(ObservedSpeciesData!AE$2:AE$4955,ObservedSpeciesData!$A$2:$A$4955,$A787,ObservedSpeciesData!$D$2:$D$4955,$D787)),AVERAGEIFS(ObservedSpeciesData!AE$2:AE$4955,ObservedSpeciesData!$A$2:$A$4955,$A787,ObservedSpeciesData!$D$2:$D$4955,$D787),"")</f>
        <v>16.257160876391012</v>
      </c>
      <c r="AF787" s="23"/>
      <c r="AG787" s="24"/>
      <c r="AH787" s="23">
        <f>IF(ISNUMBER(AVERAGEIFS(ObservedSpeciesData!AH$2:AH$4955,ObservedSpeciesData!$A$2:$A$4955,$A787,ObservedSpeciesData!$D$2:$D$4955,$D787)),AVERAGEIFS(ObservedSpeciesData!AH$2:AH$4955,ObservedSpeciesData!$A$2:$A$4955,$A787,ObservedSpeciesData!$D$2:$D$4955,$D787),"")</f>
        <v>3.0750000000000002</v>
      </c>
      <c r="AI787" s="23">
        <f>IF(ISNUMBER(AVERAGEIFS(ObservedSpeciesData!AI$2:AI$4955,ObservedSpeciesData!$A$2:$A$4955,$A787,ObservedSpeciesData!$C$2:$C$4955,$C787,ObservedSpeciesData!$D$2:$D$4955,$D787)),AVERAGEIFS(ObservedSpeciesData!AI$2:AI$4955,ObservedSpeciesData!$A$2:$A$4955,$A787,ObservedSpeciesData!$C$2:$C$4955,$C787,ObservedSpeciesData!$D$2:$D$4955,$D787),"")</f>
        <v>32.573</v>
      </c>
      <c r="AJ787" s="2">
        <f>COUNTIFS(ObservedSpeciesData!$A$2:$A$828,$A787,ObservedSpeciesData!$D$2:$D$828,$D787)</f>
        <v>0</v>
      </c>
      <c r="AK787" s="2">
        <f t="shared" si="12"/>
        <v>15</v>
      </c>
    </row>
    <row r="788" spans="1:37" x14ac:dyDescent="0.25">
      <c r="A788" s="14" t="s">
        <v>104</v>
      </c>
      <c r="B788" t="s">
        <v>98</v>
      </c>
      <c r="C788" t="s">
        <v>97</v>
      </c>
      <c r="D788" s="13">
        <v>42612</v>
      </c>
      <c r="E788">
        <v>1</v>
      </c>
      <c r="F788">
        <v>0</v>
      </c>
      <c r="G788" s="2" t="s">
        <v>78</v>
      </c>
      <c r="H788" s="2" t="s">
        <v>10</v>
      </c>
      <c r="I788">
        <v>1</v>
      </c>
      <c r="J788" s="2" t="s">
        <v>77</v>
      </c>
      <c r="K788" s="2">
        <f>IF(ISNUMBER(AVERAGEIFS(ObservedSpeciesData!K$2:K$4955,ObservedSpeciesData!$A$2:$A$4955,$A788,ObservedSpeciesData!$D$2:$D$4955,$D788)),AVERAGEIFS(ObservedSpeciesData!K$2:K$4955,ObservedSpeciesData!$A$2:$A$4955,$A788,ObservedSpeciesData!$D$2:$D$4955,$D788),"")</f>
        <v>0</v>
      </c>
      <c r="L788" s="26" t="str">
        <f>IF(ISNUMBER(AVERAGEIFS(ObservedSpeciesData!L$2:L$4955,ObservedSpeciesData!$A$2:$A$4955,$A788,ObservedSpeciesData!$D$2:$D$4955,$D788)),AVERAGEIFS(ObservedSpeciesData!L$2:L$4955,ObservedSpeciesData!$A$2:$A$4955,$A788,ObservedSpeciesData!$D$2:$D$4955,$D788),"")</f>
        <v/>
      </c>
      <c r="M788" s="23" t="str">
        <f>IF(ISNUMBER(AVERAGEIFS(ObservedSpeciesData!M$2:M$4955,ObservedSpeciesData!$A$2:$A$4955,$A788,ObservedSpeciesData!$D$2:$D$4955,$D788)),AVERAGEIFS(ObservedSpeciesData!M$2:M$4955,ObservedSpeciesData!$A$2:$A$4955,$A788,ObservedSpeciesData!$D$2:$D$4955,$D788),"")</f>
        <v/>
      </c>
      <c r="N788" s="23">
        <f>IF(ISNUMBER(AVERAGEIFS(ObservedSpeciesData!N$2:N$4955,ObservedSpeciesData!$A$2:$A$4955,$A788,ObservedSpeciesData!$D$2:$D$4955,$D788)),AVERAGEIFS(ObservedSpeciesData!N$2:N$4955,ObservedSpeciesData!$A$2:$A$4955,$A788,ObservedSpeciesData!$D$2:$D$4955,$D788),"")</f>
        <v>24.511505015767302</v>
      </c>
      <c r="O788" s="23">
        <f>IF(ISNUMBER(AVERAGEIFS(ObservedSpeciesData!O$2:O$4955,ObservedSpeciesData!$A$2:$A$4955,$A788,ObservedSpeciesData!$D$2:$D$4955,$D788)),AVERAGEIFS(ObservedSpeciesData!O$2:O$4955,ObservedSpeciesData!$A$2:$A$4955,$A788,ObservedSpeciesData!$D$2:$D$4955,$D788),"")</f>
        <v>2.4511505015767301</v>
      </c>
      <c r="P788" s="23">
        <f>IF(ISNUMBER(AVERAGEIFS(ObservedSpeciesData!P$2:P$4955,ObservedSpeciesData!$A$2:$A$4955,$A788,ObservedSpeciesData!$C$2:$C$4955,$C788,ObservedSpeciesData!$D$2:$D$4955,$D788)),AVERAGEIFS(ObservedSpeciesData!P$2:P$4955,ObservedSpeciesData!$A$2:$A$4955,$A788,ObservedSpeciesData!$C$2:$C$4955,$C788,ObservedSpeciesData!$D$2:$D$4955,$D788),"")</f>
        <v>2.6089503384948411</v>
      </c>
      <c r="Q788" s="23"/>
      <c r="R788" s="25" t="str">
        <f>IF(ISNUMBER(AVERAGEIFS(ObservedSpeciesData!R$2:R$4955,ObservedSpeciesData!$A$2:$A$4955,$A788,ObservedSpeciesData!$D$2:$D$4955,$D788)),AVERAGEIFS(ObservedSpeciesData!R$2:R$4955,ObservedSpeciesData!$A$2:$A$4955,$A788,ObservedSpeciesData!$D$2:$D$4955,$D788),"")</f>
        <v/>
      </c>
      <c r="S788" s="25" t="str">
        <f>IF(ISNUMBER(AVERAGEIFS(ObservedSpeciesData!S$2:S$4955,ObservedSpeciesData!$A$2:$A$4955,$A788,ObservedSpeciesData!$D$2:$D$4955,$D788)),AVERAGEIFS(ObservedSpeciesData!S$2:S$4955,ObservedSpeciesData!$A$2:$A$4955,$A788,ObservedSpeciesData!$D$2:$D$4955,$D788),"")</f>
        <v/>
      </c>
      <c r="T788" s="23" t="str">
        <f>IF(ISNUMBER(AVERAGEIFS(ObservedSpeciesData!T$2:T$4955,ObservedSpeciesData!$A$2:$A$4955,$A788,ObservedSpeciesData!$D$2:$D$4955,$D788)),AVERAGEIFS(ObservedSpeciesData!T$2:T$4955,ObservedSpeciesData!$A$2:$A$4955,$A788,ObservedSpeciesData!$D$2:$D$4955,$D788),"")</f>
        <v/>
      </c>
      <c r="U788" s="24" t="str">
        <f>IF(ISNUMBER(AVERAGEIFS(ObservedSpeciesData!U$2:U$4955,ObservedSpeciesData!$A$2:$A$4955,$A788,ObservedSpeciesData!$C$2:$C$4955,$C788,ObservedSpeciesData!$D$2:$D$4955,$D788)),AVERAGEIFS(ObservedSpeciesData!U$2:U$4955,ObservedSpeciesData!$A$2:$A$4955,$A788,ObservedSpeciesData!$C$2:$C$4955,$C788,ObservedSpeciesData!$D$2:$D$4955,$D788),"")</f>
        <v/>
      </c>
      <c r="V788" s="23">
        <f>IF(ISNUMBER(AVERAGEIFS(ObservedSpeciesData!V$2:V$4955,ObservedSpeciesData!$A$2:$A$4955,$A788,ObservedSpeciesData!$D$2:$D$4955,$D788)),AVERAGEIFS(ObservedSpeciesData!V$2:V$4955,ObservedSpeciesData!$A$2:$A$4955,$A788,ObservedSpeciesData!$D$2:$D$4955,$D788),"")</f>
        <v>20.339616775512695</v>
      </c>
      <c r="W788" s="23">
        <f>IF(ISNUMBER(AVERAGEIFS(ObservedSpeciesData!W$2:W$4955,ObservedSpeciesData!$A$2:$A$4955,$A788,ObservedSpeciesData!$D$2:$D$4955,$D788)),AVERAGEIFS(ObservedSpeciesData!W$2:W$4955,ObservedSpeciesData!$A$2:$A$4955,$A788,ObservedSpeciesData!$D$2:$D$4955,$D788),"")</f>
        <v>30.829532265663147</v>
      </c>
      <c r="X788" s="23">
        <f>IF(ISNUMBER(AVERAGEIFS(ObservedSpeciesData!X$2:X$4955,ObservedSpeciesData!$A$2:$A$4955,$A788,ObservedSpeciesData!$D$2:$D$4955,$D788)),AVERAGEIFS(ObservedSpeciesData!X$2:X$4955,ObservedSpeciesData!$A$2:$A$4955,$A788,ObservedSpeciesData!$D$2:$D$4955,$D788),"")</f>
        <v>82.833028793334961</v>
      </c>
      <c r="Y788" s="23">
        <f>IF(ISNUMBER(AVERAGEIFS(ObservedSpeciesData!Y$2:Y$4955,ObservedSpeciesData!$A$2:$A$4955,$A788,ObservedSpeciesData!$D$2:$D$4955,$D788)),AVERAGEIFS(ObservedSpeciesData!Y$2:Y$4955,ObservedSpeciesData!$A$2:$A$4955,$A788,ObservedSpeciesData!$D$2:$D$4955,$D788),"")</f>
        <v>37.560077428817749</v>
      </c>
      <c r="Z788" s="23">
        <f>IF(ISNUMBER(AVERAGEIFS(ObservedSpeciesData!Z$2:Z$4955,ObservedSpeciesData!$A$2:$A$4955,$A788,ObservedSpeciesData!$D$2:$D$4955,$D788)),AVERAGEIFS(ObservedSpeciesData!Z$2:Z$4955,ObservedSpeciesData!$A$2:$A$4955,$A788,ObservedSpeciesData!$D$2:$D$4955,$D788),"")</f>
        <v>93.124630451202393</v>
      </c>
      <c r="AA788" s="23">
        <f>IF(ISNUMBER(AVERAGEIFS(ObservedSpeciesData!AA$2:AA$4955,ObservedSpeciesData!$A$2:$A$4955,$A788,ObservedSpeciesData!$D$2:$D$4955,$D788)),AVERAGEIFS(ObservedSpeciesData!AA$2:AA$4955,ObservedSpeciesData!$A$2:$A$4955,$A788,ObservedSpeciesData!$D$2:$D$4955,$D788),"")</f>
        <v>13.48800265789032</v>
      </c>
      <c r="AB788" s="24">
        <f>IF(ISNUMBER(AVERAGEIFS(ObservedSpeciesData!AB$2:AB$4955,ObservedSpeciesData!$A$2:$A$4955,$A788,ObservedSpeciesData!$D$2:$D$4955,$D788)),AVERAGEIFS(ObservedSpeciesData!AB$2:AB$4955,ObservedSpeciesData!$A$2:$A$4955,$A788,ObservedSpeciesData!$D$2:$D$4955,$D788),"")</f>
        <v>2.1580804252624514E-2</v>
      </c>
      <c r="AC788" s="24">
        <f>IF(ISNUMBER(AVERAGEIFS(ObservedSpeciesData!AC$2:AC$4955,ObservedSpeciesData!$A$2:$A$4955,$A788,ObservedSpeciesData!$D$2:$D$4955,$D788)),AVERAGEIFS(ObservedSpeciesData!AC$2:AC$4955,ObservedSpeciesData!$A$2:$A$4955,$A788,ObservedSpeciesData!$D$2:$D$4955,$D788),"")</f>
        <v>2.1580804252624514E-2</v>
      </c>
      <c r="AD788" s="23">
        <f>IF(ISNUMBER(AVERAGEIFS(ObservedSpeciesData!AD$2:AD$4955,ObservedSpeciesData!$A$2:$A$4955,$A788,ObservedSpeciesData!$D$2:$D$4955,$D788)),AVERAGEIFS(ObservedSpeciesData!AD$2:AD$4955,ObservedSpeciesData!$A$2:$A$4955,$A788,ObservedSpeciesData!$D$2:$D$4955,$D788),"")</f>
        <v>13.253284606933594</v>
      </c>
      <c r="AE788" s="24">
        <f>IF(ISNUMBER(AVERAGEIFS(ObservedSpeciesData!AE$2:AE$4955,ObservedSpeciesData!$A$2:$A$4955,$A788,ObservedSpeciesData!$D$2:$D$4955,$D788)),AVERAGEIFS(ObservedSpeciesData!AE$2:AE$4955,ObservedSpeciesData!$A$2:$A$4955,$A788,ObservedSpeciesData!$D$2:$D$4955,$D788),"")</f>
        <v>26.491860723896586</v>
      </c>
      <c r="AF788" s="23"/>
      <c r="AG788" s="24"/>
      <c r="AH788" s="23">
        <f>IF(ISNUMBER(AVERAGEIFS(ObservedSpeciesData!AH$2:AH$4955,ObservedSpeciesData!$A$2:$A$4955,$A788,ObservedSpeciesData!$D$2:$D$4955,$D788)),AVERAGEIFS(ObservedSpeciesData!AH$2:AH$4955,ObservedSpeciesData!$A$2:$A$4955,$A788,ObservedSpeciesData!$D$2:$D$4955,$D788),"")</f>
        <v>5.3124999999999999E-2</v>
      </c>
      <c r="AI788" s="23">
        <f>IF(ISNUMBER(AVERAGEIFS(ObservedSpeciesData!AI$2:AI$4955,ObservedSpeciesData!$A$2:$A$4955,$A788,ObservedSpeciesData!$C$2:$C$4955,$C788,ObservedSpeciesData!$D$2:$D$4955,$D788)),AVERAGEIFS(ObservedSpeciesData!AI$2:AI$4955,ObservedSpeciesData!$A$2:$A$4955,$A788,ObservedSpeciesData!$C$2:$C$4955,$C788,ObservedSpeciesData!$D$2:$D$4955,$D788),"")</f>
        <v>5.7999999999999996E-2</v>
      </c>
      <c r="AJ788" s="2">
        <f>COUNTIFS(ObservedSpeciesData!$A$2:$A$828,$A788,ObservedSpeciesData!$D$2:$D$828,$D788)</f>
        <v>0</v>
      </c>
      <c r="AK788" s="2">
        <f t="shared" si="12"/>
        <v>15</v>
      </c>
    </row>
    <row r="789" spans="1:37" x14ac:dyDescent="0.25">
      <c r="A789" s="14" t="s">
        <v>103</v>
      </c>
      <c r="B789" t="s">
        <v>98</v>
      </c>
      <c r="C789" t="s">
        <v>97</v>
      </c>
      <c r="D789" s="13">
        <v>42612</v>
      </c>
      <c r="E789">
        <v>1</v>
      </c>
      <c r="F789">
        <v>50</v>
      </c>
      <c r="G789" s="2" t="s">
        <v>78</v>
      </c>
      <c r="H789" s="2" t="s">
        <v>10</v>
      </c>
      <c r="I789">
        <v>1</v>
      </c>
      <c r="J789" s="2" t="s">
        <v>77</v>
      </c>
      <c r="K789" s="2">
        <f>IF(ISNUMBER(AVERAGEIFS(ObservedSpeciesData!K$2:K$4955,ObservedSpeciesData!$A$2:$A$4955,$A789,ObservedSpeciesData!$D$2:$D$4955,$D789)),AVERAGEIFS(ObservedSpeciesData!K$2:K$4955,ObservedSpeciesData!$A$2:$A$4955,$A789,ObservedSpeciesData!$D$2:$D$4955,$D789),"")</f>
        <v>45</v>
      </c>
      <c r="L789" s="26" t="str">
        <f>IF(ISNUMBER(AVERAGEIFS(ObservedSpeciesData!L$2:L$4955,ObservedSpeciesData!$A$2:$A$4955,$A789,ObservedSpeciesData!$D$2:$D$4955,$D789)),AVERAGEIFS(ObservedSpeciesData!L$2:L$4955,ObservedSpeciesData!$A$2:$A$4955,$A789,ObservedSpeciesData!$D$2:$D$4955,$D789),"")</f>
        <v/>
      </c>
      <c r="M789" s="23" t="str">
        <f>IF(ISNUMBER(AVERAGEIFS(ObservedSpeciesData!M$2:M$4955,ObservedSpeciesData!$A$2:$A$4955,$A789,ObservedSpeciesData!$D$2:$D$4955,$D789)),AVERAGEIFS(ObservedSpeciesData!M$2:M$4955,ObservedSpeciesData!$A$2:$A$4955,$A789,ObservedSpeciesData!$D$2:$D$4955,$D789),"")</f>
        <v/>
      </c>
      <c r="N789" s="23">
        <f>IF(ISNUMBER(AVERAGEIFS(ObservedSpeciesData!N$2:N$4955,ObservedSpeciesData!$A$2:$A$4955,$A789,ObservedSpeciesData!$D$2:$D$4955,$D789)),AVERAGEIFS(ObservedSpeciesData!N$2:N$4955,ObservedSpeciesData!$A$2:$A$4955,$A789,ObservedSpeciesData!$D$2:$D$4955,$D789),"")</f>
        <v>36.492440047911309</v>
      </c>
      <c r="O789" s="23">
        <f>IF(ISNUMBER(AVERAGEIFS(ObservedSpeciesData!O$2:O$4955,ObservedSpeciesData!$A$2:$A$4955,$A789,ObservedSpeciesData!$D$2:$D$4955,$D789)),AVERAGEIFS(ObservedSpeciesData!O$2:O$4955,ObservedSpeciesData!$A$2:$A$4955,$A789,ObservedSpeciesData!$D$2:$D$4955,$D789),"")</f>
        <v>3.6492440047911305</v>
      </c>
      <c r="P789" s="23">
        <f>IF(ISNUMBER(AVERAGEIFS(ObservedSpeciesData!P$2:P$4955,ObservedSpeciesData!$A$2:$A$4955,$A789,ObservedSpeciesData!$C$2:$C$4955,$C789,ObservedSpeciesData!$D$2:$D$4955,$D789)),AVERAGEIFS(ObservedSpeciesData!P$2:P$4955,ObservedSpeciesData!$A$2:$A$4955,$A789,ObservedSpeciesData!$C$2:$C$4955,$C789,ObservedSpeciesData!$D$2:$D$4955,$D789),"")</f>
        <v>3.9220224214420782</v>
      </c>
      <c r="Q789" s="23"/>
      <c r="R789" s="25" t="str">
        <f>IF(ISNUMBER(AVERAGEIFS(ObservedSpeciesData!R$2:R$4955,ObservedSpeciesData!$A$2:$A$4955,$A789,ObservedSpeciesData!$D$2:$D$4955,$D789)),AVERAGEIFS(ObservedSpeciesData!R$2:R$4955,ObservedSpeciesData!$A$2:$A$4955,$A789,ObservedSpeciesData!$D$2:$D$4955,$D789),"")</f>
        <v/>
      </c>
      <c r="S789" s="25" t="str">
        <f>IF(ISNUMBER(AVERAGEIFS(ObservedSpeciesData!S$2:S$4955,ObservedSpeciesData!$A$2:$A$4955,$A789,ObservedSpeciesData!$D$2:$D$4955,$D789)),AVERAGEIFS(ObservedSpeciesData!S$2:S$4955,ObservedSpeciesData!$A$2:$A$4955,$A789,ObservedSpeciesData!$D$2:$D$4955,$D789),"")</f>
        <v/>
      </c>
      <c r="T789" s="23" t="str">
        <f>IF(ISNUMBER(AVERAGEIFS(ObservedSpeciesData!T$2:T$4955,ObservedSpeciesData!$A$2:$A$4955,$A789,ObservedSpeciesData!$D$2:$D$4955,$D789)),AVERAGEIFS(ObservedSpeciesData!T$2:T$4955,ObservedSpeciesData!$A$2:$A$4955,$A789,ObservedSpeciesData!$D$2:$D$4955,$D789),"")</f>
        <v/>
      </c>
      <c r="U789" s="24" t="str">
        <f>IF(ISNUMBER(AVERAGEIFS(ObservedSpeciesData!U$2:U$4955,ObservedSpeciesData!$A$2:$A$4955,$A789,ObservedSpeciesData!$C$2:$C$4955,$C789,ObservedSpeciesData!$D$2:$D$4955,$D789)),AVERAGEIFS(ObservedSpeciesData!U$2:U$4955,ObservedSpeciesData!$A$2:$A$4955,$A789,ObservedSpeciesData!$C$2:$C$4955,$C789,ObservedSpeciesData!$D$2:$D$4955,$D789),"")</f>
        <v/>
      </c>
      <c r="V789" s="23">
        <f>IF(ISNUMBER(AVERAGEIFS(ObservedSpeciesData!V$2:V$4955,ObservedSpeciesData!$A$2:$A$4955,$A789,ObservedSpeciesData!$D$2:$D$4955,$D789)),AVERAGEIFS(ObservedSpeciesData!V$2:V$4955,ObservedSpeciesData!$A$2:$A$4955,$A789,ObservedSpeciesData!$D$2:$D$4955,$D789),"")</f>
        <v>20.143194158871971</v>
      </c>
      <c r="W789" s="23">
        <f>IF(ISNUMBER(AVERAGEIFS(ObservedSpeciesData!W$2:W$4955,ObservedSpeciesData!$A$2:$A$4955,$A789,ObservedSpeciesData!$D$2:$D$4955,$D789)),AVERAGEIFS(ObservedSpeciesData!W$2:W$4955,ObservedSpeciesData!$A$2:$A$4955,$A789,ObservedSpeciesData!$D$2:$D$4955,$D789),"")</f>
        <v>30.236514846483864</v>
      </c>
      <c r="X789" s="23">
        <f>IF(ISNUMBER(AVERAGEIFS(ObservedSpeciesData!X$2:X$4955,ObservedSpeciesData!$A$2:$A$4955,$A789,ObservedSpeciesData!$D$2:$D$4955,$D789)),AVERAGEIFS(ObservedSpeciesData!X$2:X$4955,ObservedSpeciesData!$A$2:$A$4955,$A789,ObservedSpeciesData!$D$2:$D$4955,$D789),"")</f>
        <v>82.589901447296143</v>
      </c>
      <c r="Y789" s="23">
        <f>IF(ISNUMBER(AVERAGEIFS(ObservedSpeciesData!Y$2:Y$4955,ObservedSpeciesData!$A$2:$A$4955,$A789,ObservedSpeciesData!$D$2:$D$4955,$D789)),AVERAGEIFS(ObservedSpeciesData!Y$2:Y$4955,ObservedSpeciesData!$A$2:$A$4955,$A789,ObservedSpeciesData!$D$2:$D$4955,$D789),"")</f>
        <v>37.142455498377487</v>
      </c>
      <c r="Z789" s="23">
        <f>IF(ISNUMBER(AVERAGEIFS(ObservedSpeciesData!Z$2:Z$4955,ObservedSpeciesData!$A$2:$A$4955,$A789,ObservedSpeciesData!$D$2:$D$4955,$D789)),AVERAGEIFS(ObservedSpeciesData!Z$2:Z$4955,ObservedSpeciesData!$A$2:$A$4955,$A789,ObservedSpeciesData!$D$2:$D$4955,$D789),"")</f>
        <v>92.934332052866608</v>
      </c>
      <c r="AA789" s="23">
        <f>IF(ISNUMBER(AVERAGEIFS(ObservedSpeciesData!AA$2:AA$4955,ObservedSpeciesData!$A$2:$A$4955,$A789,ObservedSpeciesData!$D$2:$D$4955,$D789)),AVERAGEIFS(ObservedSpeciesData!AA$2:AA$4955,ObservedSpeciesData!$A$2:$A$4955,$A789,ObservedSpeciesData!$D$2:$D$4955,$D789),"")</f>
        <v>13.538563390572865</v>
      </c>
      <c r="AB789" s="24">
        <f>IF(ISNUMBER(AVERAGEIFS(ObservedSpeciesData!AB$2:AB$4955,ObservedSpeciesData!$A$2:$A$4955,$A789,ObservedSpeciesData!$D$2:$D$4955,$D789)),AVERAGEIFS(ObservedSpeciesData!AB$2:AB$4955,ObservedSpeciesData!$A$2:$A$4955,$A789,ObservedSpeciesData!$D$2:$D$4955,$D789),"")</f>
        <v>2.1661701424916587E-2</v>
      </c>
      <c r="AC789" s="24">
        <f>IF(ISNUMBER(AVERAGEIFS(ObservedSpeciesData!AC$2:AC$4955,ObservedSpeciesData!$A$2:$A$4955,$A789,ObservedSpeciesData!$D$2:$D$4955,$D789)),AVERAGEIFS(ObservedSpeciesData!AC$2:AC$4955,ObservedSpeciesData!$A$2:$A$4955,$A789,ObservedSpeciesData!$D$2:$D$4955,$D789),"")</f>
        <v>2.1661701424916587E-2</v>
      </c>
      <c r="AD789" s="23">
        <f>IF(ISNUMBER(AVERAGEIFS(ObservedSpeciesData!AD$2:AD$4955,ObservedSpeciesData!$A$2:$A$4955,$A789,ObservedSpeciesData!$D$2:$D$4955,$D789)),AVERAGEIFS(ObservedSpeciesData!AD$2:AD$4955,ObservedSpeciesData!$A$2:$A$4955,$A789,ObservedSpeciesData!$D$2:$D$4955,$D789),"")</f>
        <v>13.214384231567383</v>
      </c>
      <c r="AE789" s="24">
        <f>IF(ISNUMBER(AVERAGEIFS(ObservedSpeciesData!AE$2:AE$4955,ObservedSpeciesData!$A$2:$A$4955,$A789,ObservedSpeciesData!$D$2:$D$4955,$D789)),AVERAGEIFS(ObservedSpeciesData!AE$2:AE$4955,ObservedSpeciesData!$A$2:$A$4955,$A789,ObservedSpeciesData!$D$2:$D$4955,$D789),"")</f>
        <v>26.633913483015853</v>
      </c>
      <c r="AF789" s="23"/>
      <c r="AG789" s="24"/>
      <c r="AH789" s="23">
        <f>IF(ISNUMBER(AVERAGEIFS(ObservedSpeciesData!AH$2:AH$4955,ObservedSpeciesData!$A$2:$A$4955,$A789,ObservedSpeciesData!$D$2:$D$4955,$D789)),AVERAGEIFS(ObservedSpeciesData!AH$2:AH$4955,ObservedSpeciesData!$A$2:$A$4955,$A789,ObservedSpeciesData!$D$2:$D$4955,$D789),"")</f>
        <v>7.9750000000000001E-2</v>
      </c>
      <c r="AI789" s="23">
        <f>IF(ISNUMBER(AVERAGEIFS(ObservedSpeciesData!AI$2:AI$4955,ObservedSpeciesData!$A$2:$A$4955,$A789,ObservedSpeciesData!$C$2:$C$4955,$C789,ObservedSpeciesData!$D$2:$D$4955,$D789)),AVERAGEIFS(ObservedSpeciesData!AI$2:AI$4955,ObservedSpeciesData!$A$2:$A$4955,$A789,ObservedSpeciesData!$C$2:$C$4955,$C789,ObservedSpeciesData!$D$2:$D$4955,$D789),"")</f>
        <v>8.2000000000000003E-2</v>
      </c>
      <c r="AJ789" s="2">
        <f>COUNTIFS(ObservedSpeciesData!$A$2:$A$828,$A789,ObservedSpeciesData!$D$2:$D$828,$D789)</f>
        <v>0</v>
      </c>
      <c r="AK789" s="2">
        <f t="shared" si="12"/>
        <v>15</v>
      </c>
    </row>
    <row r="790" spans="1:37" x14ac:dyDescent="0.25">
      <c r="A790" s="14" t="s">
        <v>102</v>
      </c>
      <c r="B790" t="s">
        <v>98</v>
      </c>
      <c r="C790" t="s">
        <v>97</v>
      </c>
      <c r="D790" s="13">
        <v>42612</v>
      </c>
      <c r="E790">
        <v>1</v>
      </c>
      <c r="F790">
        <v>100</v>
      </c>
      <c r="G790" s="2" t="s">
        <v>78</v>
      </c>
      <c r="H790" s="2" t="s">
        <v>10</v>
      </c>
      <c r="I790">
        <v>1</v>
      </c>
      <c r="J790" s="2" t="s">
        <v>77</v>
      </c>
      <c r="K790" s="2">
        <f>IF(ISNUMBER(AVERAGEIFS(ObservedSpeciesData!K$2:K$4955,ObservedSpeciesData!$A$2:$A$4955,$A790,ObservedSpeciesData!$D$2:$D$4955,$D790)),AVERAGEIFS(ObservedSpeciesData!K$2:K$4955,ObservedSpeciesData!$A$2:$A$4955,$A790,ObservedSpeciesData!$D$2:$D$4955,$D790),"")</f>
        <v>90</v>
      </c>
      <c r="L790" s="26" t="str">
        <f>IF(ISNUMBER(AVERAGEIFS(ObservedSpeciesData!L$2:L$4955,ObservedSpeciesData!$A$2:$A$4955,$A790,ObservedSpeciesData!$D$2:$D$4955,$D790)),AVERAGEIFS(ObservedSpeciesData!L$2:L$4955,ObservedSpeciesData!$A$2:$A$4955,$A790,ObservedSpeciesData!$D$2:$D$4955,$D790),"")</f>
        <v/>
      </c>
      <c r="M790" s="23" t="str">
        <f>IF(ISNUMBER(AVERAGEIFS(ObservedSpeciesData!M$2:M$4955,ObservedSpeciesData!$A$2:$A$4955,$A790,ObservedSpeciesData!$D$2:$D$4955,$D790)),AVERAGEIFS(ObservedSpeciesData!M$2:M$4955,ObservedSpeciesData!$A$2:$A$4955,$A790,ObservedSpeciesData!$D$2:$D$4955,$D790),"")</f>
        <v/>
      </c>
      <c r="N790" s="23">
        <f>IF(ISNUMBER(AVERAGEIFS(ObservedSpeciesData!N$2:N$4955,ObservedSpeciesData!$A$2:$A$4955,$A790,ObservedSpeciesData!$D$2:$D$4955,$D790)),AVERAGEIFS(ObservedSpeciesData!N$2:N$4955,ObservedSpeciesData!$A$2:$A$4955,$A790,ObservedSpeciesData!$D$2:$D$4955,$D790),"")</f>
        <v>69.760283939209401</v>
      </c>
      <c r="O790" s="23">
        <f>IF(ISNUMBER(AVERAGEIFS(ObservedSpeciesData!O$2:O$4955,ObservedSpeciesData!$A$2:$A$4955,$A790,ObservedSpeciesData!$D$2:$D$4955,$D790)),AVERAGEIFS(ObservedSpeciesData!O$2:O$4955,ObservedSpeciesData!$A$2:$A$4955,$A790,ObservedSpeciesData!$D$2:$D$4955,$D790),"")</f>
        <v>6.9760283939209389</v>
      </c>
      <c r="P790" s="23">
        <f>IF(ISNUMBER(AVERAGEIFS(ObservedSpeciesData!P$2:P$4955,ObservedSpeciesData!$A$2:$A$4955,$A790,ObservedSpeciesData!$C$2:$C$4955,$C790,ObservedSpeciesData!$D$2:$D$4955,$D790)),AVERAGEIFS(ObservedSpeciesData!P$2:P$4955,ObservedSpeciesData!$A$2:$A$4955,$A790,ObservedSpeciesData!$C$2:$C$4955,$C790,ObservedSpeciesData!$D$2:$D$4955,$D790),"")</f>
        <v>8.4511923538743385</v>
      </c>
      <c r="Q790" s="23"/>
      <c r="R790" s="25" t="str">
        <f>IF(ISNUMBER(AVERAGEIFS(ObservedSpeciesData!R$2:R$4955,ObservedSpeciesData!$A$2:$A$4955,$A790,ObservedSpeciesData!$D$2:$D$4955,$D790)),AVERAGEIFS(ObservedSpeciesData!R$2:R$4955,ObservedSpeciesData!$A$2:$A$4955,$A790,ObservedSpeciesData!$D$2:$D$4955,$D790),"")</f>
        <v/>
      </c>
      <c r="S790" s="25" t="str">
        <f>IF(ISNUMBER(AVERAGEIFS(ObservedSpeciesData!S$2:S$4955,ObservedSpeciesData!$A$2:$A$4955,$A790,ObservedSpeciesData!$D$2:$D$4955,$D790)),AVERAGEIFS(ObservedSpeciesData!S$2:S$4955,ObservedSpeciesData!$A$2:$A$4955,$A790,ObservedSpeciesData!$D$2:$D$4955,$D790),"")</f>
        <v/>
      </c>
      <c r="T790" s="23" t="str">
        <f>IF(ISNUMBER(AVERAGEIFS(ObservedSpeciesData!T$2:T$4955,ObservedSpeciesData!$A$2:$A$4955,$A790,ObservedSpeciesData!$D$2:$D$4955,$D790)),AVERAGEIFS(ObservedSpeciesData!T$2:T$4955,ObservedSpeciesData!$A$2:$A$4955,$A790,ObservedSpeciesData!$D$2:$D$4955,$D790),"")</f>
        <v/>
      </c>
      <c r="U790" s="24" t="str">
        <f>IF(ISNUMBER(AVERAGEIFS(ObservedSpeciesData!U$2:U$4955,ObservedSpeciesData!$A$2:$A$4955,$A790,ObservedSpeciesData!$C$2:$C$4955,$C790,ObservedSpeciesData!$D$2:$D$4955,$D790)),AVERAGEIFS(ObservedSpeciesData!U$2:U$4955,ObservedSpeciesData!$A$2:$A$4955,$A790,ObservedSpeciesData!$C$2:$C$4955,$C790,ObservedSpeciesData!$D$2:$D$4955,$D790),"")</f>
        <v/>
      </c>
      <c r="V790" s="23">
        <f>IF(ISNUMBER(AVERAGEIFS(ObservedSpeciesData!V$2:V$4955,ObservedSpeciesData!$A$2:$A$4955,$A790,ObservedSpeciesData!$D$2:$D$4955,$D790)),AVERAGEIFS(ObservedSpeciesData!V$2:V$4955,ObservedSpeciesData!$A$2:$A$4955,$A790,ObservedSpeciesData!$D$2:$D$4955,$D790),"")</f>
        <v>20.37315309047699</v>
      </c>
      <c r="W790" s="23">
        <f>IF(ISNUMBER(AVERAGEIFS(ObservedSpeciesData!W$2:W$4955,ObservedSpeciesData!$A$2:$A$4955,$A790,ObservedSpeciesData!$D$2:$D$4955,$D790)),AVERAGEIFS(ObservedSpeciesData!W$2:W$4955,ObservedSpeciesData!$A$2:$A$4955,$A790,ObservedSpeciesData!$D$2:$D$4955,$D790),"")</f>
        <v>27.997811913490295</v>
      </c>
      <c r="X790" s="23">
        <f>IF(ISNUMBER(AVERAGEIFS(ObservedSpeciesData!X$2:X$4955,ObservedSpeciesData!$A$2:$A$4955,$A790,ObservedSpeciesData!$D$2:$D$4955,$D790)),AVERAGEIFS(ObservedSpeciesData!X$2:X$4955,ObservedSpeciesData!$A$2:$A$4955,$A790,ObservedSpeciesData!$D$2:$D$4955,$D790),"")</f>
        <v>81.397597789764404</v>
      </c>
      <c r="Y790" s="23">
        <f>IF(ISNUMBER(AVERAGEIFS(ObservedSpeciesData!Y$2:Y$4955,ObservedSpeciesData!$A$2:$A$4955,$A790,ObservedSpeciesData!$D$2:$D$4955,$D790)),AVERAGEIFS(ObservedSpeciesData!Y$2:Y$4955,ObservedSpeciesData!$A$2:$A$4955,$A790,ObservedSpeciesData!$D$2:$D$4955,$D790),"")</f>
        <v>38.111619472503662</v>
      </c>
      <c r="Z790" s="23">
        <f>IF(ISNUMBER(AVERAGEIFS(ObservedSpeciesData!Z$2:Z$4955,ObservedSpeciesData!$A$2:$A$4955,$A790,ObservedSpeciesData!$D$2:$D$4955,$D790)),AVERAGEIFS(ObservedSpeciesData!Z$2:Z$4955,ObservedSpeciesData!$A$2:$A$4955,$A790,ObservedSpeciesData!$D$2:$D$4955,$D790),"")</f>
        <v>92.470890522003174</v>
      </c>
      <c r="AA790" s="23">
        <f>IF(ISNUMBER(AVERAGEIFS(ObservedSpeciesData!AA$2:AA$4955,ObservedSpeciesData!$A$2:$A$4955,$A790,ObservedSpeciesData!$D$2:$D$4955,$D790)),AVERAGEIFS(ObservedSpeciesData!AA$2:AA$4955,ObservedSpeciesData!$A$2:$A$4955,$A790,ObservedSpeciesData!$D$2:$D$4955,$D790),"")</f>
        <v>13.852291762828827</v>
      </c>
      <c r="AB790" s="24">
        <f>IF(ISNUMBER(AVERAGEIFS(ObservedSpeciesData!AB$2:AB$4955,ObservedSpeciesData!$A$2:$A$4955,$A790,ObservedSpeciesData!$D$2:$D$4955,$D790)),AVERAGEIFS(ObservedSpeciesData!AB$2:AB$4955,ObservedSpeciesData!$A$2:$A$4955,$A790,ObservedSpeciesData!$D$2:$D$4955,$D790),"")</f>
        <v>2.2163666820526125E-2</v>
      </c>
      <c r="AC790" s="24">
        <f>IF(ISNUMBER(AVERAGEIFS(ObservedSpeciesData!AC$2:AC$4955,ObservedSpeciesData!$A$2:$A$4955,$A790,ObservedSpeciesData!$D$2:$D$4955,$D790)),AVERAGEIFS(ObservedSpeciesData!AC$2:AC$4955,ObservedSpeciesData!$A$2:$A$4955,$A790,ObservedSpeciesData!$D$2:$D$4955,$D790),"")</f>
        <v>2.2163666820526125E-2</v>
      </c>
      <c r="AD790" s="23">
        <f>IF(ISNUMBER(AVERAGEIFS(ObservedSpeciesData!AD$2:AD$4955,ObservedSpeciesData!$A$2:$A$4955,$A790,ObservedSpeciesData!$D$2:$D$4955,$D790)),AVERAGEIFS(ObservedSpeciesData!AD$2:AD$4955,ObservedSpeciesData!$A$2:$A$4955,$A790,ObservedSpeciesData!$D$2:$D$4955,$D790),"")</f>
        <v>13.023615646362307</v>
      </c>
      <c r="AE790" s="24">
        <f>IF(ISNUMBER(AVERAGEIFS(ObservedSpeciesData!AE$2:AE$4955,ObservedSpeciesData!$A$2:$A$4955,$A790,ObservedSpeciesData!$D$2:$D$4955,$D790)),AVERAGEIFS(ObservedSpeciesData!AE$2:AE$4955,ObservedSpeciesData!$A$2:$A$4955,$A790,ObservedSpeciesData!$D$2:$D$4955,$D790),"")</f>
        <v>27.488888725296174</v>
      </c>
      <c r="AF790" s="23"/>
      <c r="AG790" s="24"/>
      <c r="AH790" s="23">
        <f>IF(ISNUMBER(AVERAGEIFS(ObservedSpeciesData!AH$2:AH$4955,ObservedSpeciesData!$A$2:$A$4955,$A790,ObservedSpeciesData!$D$2:$D$4955,$D790)),AVERAGEIFS(ObservedSpeciesData!AH$2:AH$4955,ObservedSpeciesData!$A$2:$A$4955,$A790,ObservedSpeciesData!$D$2:$D$4955,$D790),"")</f>
        <v>0.15475</v>
      </c>
      <c r="AI790" s="23">
        <f>IF(ISNUMBER(AVERAGEIFS(ObservedSpeciesData!AI$2:AI$4955,ObservedSpeciesData!$A$2:$A$4955,$A790,ObservedSpeciesData!$C$2:$C$4955,$C790,ObservedSpeciesData!$D$2:$D$4955,$D790)),AVERAGEIFS(ObservedSpeciesData!AI$2:AI$4955,ObservedSpeciesData!$A$2:$A$4955,$A790,ObservedSpeciesData!$C$2:$C$4955,$C790,ObservedSpeciesData!$D$2:$D$4955,$D790),"")</f>
        <v>0.18575000000000003</v>
      </c>
      <c r="AJ790" s="2">
        <f>COUNTIFS(ObservedSpeciesData!$A$2:$A$828,$A790,ObservedSpeciesData!$D$2:$D$828,$D790)</f>
        <v>0</v>
      </c>
      <c r="AK790" s="2">
        <f t="shared" si="12"/>
        <v>15</v>
      </c>
    </row>
    <row r="791" spans="1:37" x14ac:dyDescent="0.25">
      <c r="A791" s="14" t="s">
        <v>101</v>
      </c>
      <c r="B791" t="s">
        <v>98</v>
      </c>
      <c r="C791" t="s">
        <v>97</v>
      </c>
      <c r="D791" s="13">
        <v>42612</v>
      </c>
      <c r="E791">
        <v>1</v>
      </c>
      <c r="F791">
        <v>200</v>
      </c>
      <c r="G791" s="2" t="s">
        <v>78</v>
      </c>
      <c r="H791" s="2" t="s">
        <v>10</v>
      </c>
      <c r="I791">
        <v>1</v>
      </c>
      <c r="J791" s="2" t="s">
        <v>77</v>
      </c>
      <c r="K791" s="2">
        <f>IF(ISNUMBER(AVERAGEIFS(ObservedSpeciesData!K$2:K$4955,ObservedSpeciesData!$A$2:$A$4955,$A791,ObservedSpeciesData!$D$2:$D$4955,$D791)),AVERAGEIFS(ObservedSpeciesData!K$2:K$4955,ObservedSpeciesData!$A$2:$A$4955,$A791,ObservedSpeciesData!$D$2:$D$4955,$D791),"")</f>
        <v>180</v>
      </c>
      <c r="L791" s="26" t="str">
        <f>IF(ISNUMBER(AVERAGEIFS(ObservedSpeciesData!L$2:L$4955,ObservedSpeciesData!$A$2:$A$4955,$A791,ObservedSpeciesData!$D$2:$D$4955,$D791)),AVERAGEIFS(ObservedSpeciesData!L$2:L$4955,ObservedSpeciesData!$A$2:$A$4955,$A791,ObservedSpeciesData!$D$2:$D$4955,$D791),"")</f>
        <v/>
      </c>
      <c r="M791" s="23" t="str">
        <f>IF(ISNUMBER(AVERAGEIFS(ObservedSpeciesData!M$2:M$4955,ObservedSpeciesData!$A$2:$A$4955,$A791,ObservedSpeciesData!$D$2:$D$4955,$D791)),AVERAGEIFS(ObservedSpeciesData!M$2:M$4955,ObservedSpeciesData!$A$2:$A$4955,$A791,ObservedSpeciesData!$D$2:$D$4955,$D791),"")</f>
        <v/>
      </c>
      <c r="N791" s="23">
        <f>IF(ISNUMBER(AVERAGEIFS(ObservedSpeciesData!N$2:N$4955,ObservedSpeciesData!$A$2:$A$4955,$A791,ObservedSpeciesData!$D$2:$D$4955,$D791)),AVERAGEIFS(ObservedSpeciesData!N$2:N$4955,ObservedSpeciesData!$A$2:$A$4955,$A791,ObservedSpeciesData!$D$2:$D$4955,$D791),"")</f>
        <v>237.10571814493642</v>
      </c>
      <c r="O791" s="23">
        <f>IF(ISNUMBER(AVERAGEIFS(ObservedSpeciesData!O$2:O$4955,ObservedSpeciesData!$A$2:$A$4955,$A791,ObservedSpeciesData!$D$2:$D$4955,$D791)),AVERAGEIFS(ObservedSpeciesData!O$2:O$4955,ObservedSpeciesData!$A$2:$A$4955,$A791,ObservedSpeciesData!$D$2:$D$4955,$D791),"")</f>
        <v>23.71057181449364</v>
      </c>
      <c r="P791" s="23">
        <f>IF(ISNUMBER(AVERAGEIFS(ObservedSpeciesData!P$2:P$4955,ObservedSpeciesData!$A$2:$A$4955,$A791,ObservedSpeciesData!$C$2:$C$4955,$C791,ObservedSpeciesData!$D$2:$D$4955,$D791)),AVERAGEIFS(ObservedSpeciesData!P$2:P$4955,ObservedSpeciesData!$A$2:$A$4955,$A791,ObservedSpeciesData!$C$2:$C$4955,$C791,ObservedSpeciesData!$D$2:$D$4955,$D791),"")</f>
        <v>30.400743471705709</v>
      </c>
      <c r="Q791" s="23"/>
      <c r="R791" s="25" t="str">
        <f>IF(ISNUMBER(AVERAGEIFS(ObservedSpeciesData!R$2:R$4955,ObservedSpeciesData!$A$2:$A$4955,$A791,ObservedSpeciesData!$D$2:$D$4955,$D791)),AVERAGEIFS(ObservedSpeciesData!R$2:R$4955,ObservedSpeciesData!$A$2:$A$4955,$A791,ObservedSpeciesData!$D$2:$D$4955,$D791),"")</f>
        <v/>
      </c>
      <c r="S791" s="25" t="str">
        <f>IF(ISNUMBER(AVERAGEIFS(ObservedSpeciesData!S$2:S$4955,ObservedSpeciesData!$A$2:$A$4955,$A791,ObservedSpeciesData!$D$2:$D$4955,$D791)),AVERAGEIFS(ObservedSpeciesData!S$2:S$4955,ObservedSpeciesData!$A$2:$A$4955,$A791,ObservedSpeciesData!$D$2:$D$4955,$D791),"")</f>
        <v/>
      </c>
      <c r="T791" s="23" t="str">
        <f>IF(ISNUMBER(AVERAGEIFS(ObservedSpeciesData!T$2:T$4955,ObservedSpeciesData!$A$2:$A$4955,$A791,ObservedSpeciesData!$D$2:$D$4955,$D791)),AVERAGEIFS(ObservedSpeciesData!T$2:T$4955,ObservedSpeciesData!$A$2:$A$4955,$A791,ObservedSpeciesData!$D$2:$D$4955,$D791),"")</f>
        <v/>
      </c>
      <c r="U791" s="24" t="str">
        <f>IF(ISNUMBER(AVERAGEIFS(ObservedSpeciesData!U$2:U$4955,ObservedSpeciesData!$A$2:$A$4955,$A791,ObservedSpeciesData!$C$2:$C$4955,$C791,ObservedSpeciesData!$D$2:$D$4955,$D791)),AVERAGEIFS(ObservedSpeciesData!U$2:U$4955,ObservedSpeciesData!$A$2:$A$4955,$A791,ObservedSpeciesData!$C$2:$C$4955,$C791,ObservedSpeciesData!$D$2:$D$4955,$D791),"")</f>
        <v/>
      </c>
      <c r="V791" s="23">
        <f>IF(ISNUMBER(AVERAGEIFS(ObservedSpeciesData!V$2:V$4955,ObservedSpeciesData!$A$2:$A$4955,$A791,ObservedSpeciesData!$D$2:$D$4955,$D791)),AVERAGEIFS(ObservedSpeciesData!V$2:V$4955,ObservedSpeciesData!$A$2:$A$4955,$A791,ObservedSpeciesData!$D$2:$D$4955,$D791),"")</f>
        <v>20.083660483360291</v>
      </c>
      <c r="W791" s="23">
        <f>IF(ISNUMBER(AVERAGEIFS(ObservedSpeciesData!W$2:W$4955,ObservedSpeciesData!$A$2:$A$4955,$A791,ObservedSpeciesData!$D$2:$D$4955,$D791)),AVERAGEIFS(ObservedSpeciesData!W$2:W$4955,ObservedSpeciesData!$A$2:$A$4955,$A791,ObservedSpeciesData!$D$2:$D$4955,$D791),"")</f>
        <v>29.068190693855286</v>
      </c>
      <c r="X791" s="23">
        <f>IF(ISNUMBER(AVERAGEIFS(ObservedSpeciesData!X$2:X$4955,ObservedSpeciesData!$A$2:$A$4955,$A791,ObservedSpeciesData!$D$2:$D$4955,$D791)),AVERAGEIFS(ObservedSpeciesData!X$2:X$4955,ObservedSpeciesData!$A$2:$A$4955,$A791,ObservedSpeciesData!$D$2:$D$4955,$D791),"")</f>
        <v>82.338137626647949</v>
      </c>
      <c r="Y791" s="23">
        <f>IF(ISNUMBER(AVERAGEIFS(ObservedSpeciesData!Y$2:Y$4955,ObservedSpeciesData!$A$2:$A$4955,$A791,ObservedSpeciesData!$D$2:$D$4955,$D791)),AVERAGEIFS(ObservedSpeciesData!Y$2:Y$4955,ObservedSpeciesData!$A$2:$A$4955,$A791,ObservedSpeciesData!$D$2:$D$4955,$D791),"")</f>
        <v>37.77112340927124</v>
      </c>
      <c r="Z791" s="23">
        <f>IF(ISNUMBER(AVERAGEIFS(ObservedSpeciesData!Z$2:Z$4955,ObservedSpeciesData!$A$2:$A$4955,$A791,ObservedSpeciesData!$D$2:$D$4955,$D791)),AVERAGEIFS(ObservedSpeciesData!Z$2:Z$4955,ObservedSpeciesData!$A$2:$A$4955,$A791,ObservedSpeciesData!$D$2:$D$4955,$D791),"")</f>
        <v>92.847153663635254</v>
      </c>
      <c r="AA791" s="23">
        <f>IF(ISNUMBER(AVERAGEIFS(ObservedSpeciesData!AA$2:AA$4955,ObservedSpeciesData!$A$2:$A$4955,$A791,ObservedSpeciesData!$D$2:$D$4955,$D791)),AVERAGEIFS(ObservedSpeciesData!AA$2:AA$4955,ObservedSpeciesData!$A$2:$A$4955,$A791,ObservedSpeciesData!$D$2:$D$4955,$D791),"")</f>
        <v>14.126045525074005</v>
      </c>
      <c r="AB791" s="24">
        <f>IF(ISNUMBER(AVERAGEIFS(ObservedSpeciesData!AB$2:AB$4955,ObservedSpeciesData!$A$2:$A$4955,$A791,ObservedSpeciesData!$D$2:$D$4955,$D791)),AVERAGEIFS(ObservedSpeciesData!AB$2:AB$4955,ObservedSpeciesData!$A$2:$A$4955,$A791,ObservedSpeciesData!$D$2:$D$4955,$D791),"")</f>
        <v>2.2601672840118409E-2</v>
      </c>
      <c r="AC791" s="24">
        <f>IF(ISNUMBER(AVERAGEIFS(ObservedSpeciesData!AC$2:AC$4955,ObservedSpeciesData!$A$2:$A$4955,$A791,ObservedSpeciesData!$D$2:$D$4955,$D791)),AVERAGEIFS(ObservedSpeciesData!AC$2:AC$4955,ObservedSpeciesData!$A$2:$A$4955,$A791,ObservedSpeciesData!$D$2:$D$4955,$D791),"")</f>
        <v>2.2601672840118409E-2</v>
      </c>
      <c r="AD791" s="23">
        <f>IF(ISNUMBER(AVERAGEIFS(ObservedSpeciesData!AD$2:AD$4955,ObservedSpeciesData!$A$2:$A$4955,$A791,ObservedSpeciesData!$D$2:$D$4955,$D791)),AVERAGEIFS(ObservedSpeciesData!AD$2:AD$4955,ObservedSpeciesData!$A$2:$A$4955,$A791,ObservedSpeciesData!$D$2:$D$4955,$D791),"")</f>
        <v>13.174102020263673</v>
      </c>
      <c r="AE791" s="24">
        <f>IF(ISNUMBER(AVERAGEIFS(ObservedSpeciesData!AE$2:AE$4955,ObservedSpeciesData!$A$2:$A$4955,$A791,ObservedSpeciesData!$D$2:$D$4955,$D791)),AVERAGEIFS(ObservedSpeciesData!AE$2:AE$4955,ObservedSpeciesData!$A$2:$A$4955,$A791,ObservedSpeciesData!$D$2:$D$4955,$D791),"")</f>
        <v>26.611567012302253</v>
      </c>
      <c r="AF791" s="23"/>
      <c r="AG791" s="24"/>
      <c r="AH791" s="23">
        <f>IF(ISNUMBER(AVERAGEIFS(ObservedSpeciesData!AH$2:AH$4955,ObservedSpeciesData!$A$2:$A$4955,$A791,ObservedSpeciesData!$D$2:$D$4955,$D791)),AVERAGEIFS(ObservedSpeciesData!AH$2:AH$4955,ObservedSpeciesData!$A$2:$A$4955,$A791,ObservedSpeciesData!$D$2:$D$4955,$D791),"")</f>
        <v>0.53449999999999998</v>
      </c>
      <c r="AI791" s="23">
        <f>IF(ISNUMBER(AVERAGEIFS(ObservedSpeciesData!AI$2:AI$4955,ObservedSpeciesData!$A$2:$A$4955,$A791,ObservedSpeciesData!$C$2:$C$4955,$C791,ObservedSpeciesData!$D$2:$D$4955,$D791)),AVERAGEIFS(ObservedSpeciesData!AI$2:AI$4955,ObservedSpeciesData!$A$2:$A$4955,$A791,ObservedSpeciesData!$C$2:$C$4955,$C791,ObservedSpeciesData!$D$2:$D$4955,$D791),"")</f>
        <v>0.67375000000000007</v>
      </c>
      <c r="AJ791" s="2">
        <f>COUNTIFS(ObservedSpeciesData!$A$2:$A$828,$A791,ObservedSpeciesData!$D$2:$D$828,$D791)</f>
        <v>0</v>
      </c>
      <c r="AK791" s="2">
        <f t="shared" si="12"/>
        <v>15</v>
      </c>
    </row>
    <row r="792" spans="1:37" x14ac:dyDescent="0.25">
      <c r="A792" s="14" t="s">
        <v>100</v>
      </c>
      <c r="B792" t="s">
        <v>98</v>
      </c>
      <c r="C792" t="s">
        <v>97</v>
      </c>
      <c r="D792" s="13">
        <v>42612</v>
      </c>
      <c r="E792">
        <v>1</v>
      </c>
      <c r="F792">
        <v>350</v>
      </c>
      <c r="G792" s="2" t="s">
        <v>78</v>
      </c>
      <c r="H792" s="2" t="s">
        <v>10</v>
      </c>
      <c r="I792">
        <v>1</v>
      </c>
      <c r="J792" s="2" t="s">
        <v>77</v>
      </c>
      <c r="K792" s="2">
        <f>IF(ISNUMBER(AVERAGEIFS(ObservedSpeciesData!K$2:K$4955,ObservedSpeciesData!$A$2:$A$4955,$A792,ObservedSpeciesData!$D$2:$D$4955,$D792)),AVERAGEIFS(ObservedSpeciesData!K$2:K$4955,ObservedSpeciesData!$A$2:$A$4955,$A792,ObservedSpeciesData!$D$2:$D$4955,$D792),"")</f>
        <v>350</v>
      </c>
      <c r="L792" s="26" t="str">
        <f>IF(ISNUMBER(AVERAGEIFS(ObservedSpeciesData!L$2:L$4955,ObservedSpeciesData!$A$2:$A$4955,$A792,ObservedSpeciesData!$D$2:$D$4955,$D792)),AVERAGEIFS(ObservedSpeciesData!L$2:L$4955,ObservedSpeciesData!$A$2:$A$4955,$A792,ObservedSpeciesData!$D$2:$D$4955,$D792),"")</f>
        <v/>
      </c>
      <c r="M792" s="23" t="str">
        <f>IF(ISNUMBER(AVERAGEIFS(ObservedSpeciesData!M$2:M$4955,ObservedSpeciesData!$A$2:$A$4955,$A792,ObservedSpeciesData!$D$2:$D$4955,$D792)),AVERAGEIFS(ObservedSpeciesData!M$2:M$4955,ObservedSpeciesData!$A$2:$A$4955,$A792,ObservedSpeciesData!$D$2:$D$4955,$D792),"")</f>
        <v/>
      </c>
      <c r="N792" s="23">
        <f>IF(ISNUMBER(AVERAGEIFS(ObservedSpeciesData!N$2:N$4955,ObservedSpeciesData!$A$2:$A$4955,$A792,ObservedSpeciesData!$D$2:$D$4955,$D792)),AVERAGEIFS(ObservedSpeciesData!N$2:N$4955,ObservedSpeciesData!$A$2:$A$4955,$A792,ObservedSpeciesData!$D$2:$D$4955,$D792),"")</f>
        <v>449.33122080879406</v>
      </c>
      <c r="O792" s="23">
        <f>IF(ISNUMBER(AVERAGEIFS(ObservedSpeciesData!O$2:O$4955,ObservedSpeciesData!$A$2:$A$4955,$A792,ObservedSpeciesData!$D$2:$D$4955,$D792)),AVERAGEIFS(ObservedSpeciesData!O$2:O$4955,ObservedSpeciesData!$A$2:$A$4955,$A792,ObservedSpeciesData!$D$2:$D$4955,$D792),"")</f>
        <v>44.933122080879414</v>
      </c>
      <c r="P792" s="23">
        <f>IF(ISNUMBER(AVERAGEIFS(ObservedSpeciesData!P$2:P$4955,ObservedSpeciesData!$A$2:$A$4955,$A792,ObservedSpeciesData!$C$2:$C$4955,$C792,ObservedSpeciesData!$D$2:$D$4955,$D792)),AVERAGEIFS(ObservedSpeciesData!P$2:P$4955,ObservedSpeciesData!$A$2:$A$4955,$A792,ObservedSpeciesData!$C$2:$C$4955,$C792,ObservedSpeciesData!$D$2:$D$4955,$D792),"")</f>
        <v>55.112285628852959</v>
      </c>
      <c r="Q792" s="23"/>
      <c r="R792" s="25" t="str">
        <f>IF(ISNUMBER(AVERAGEIFS(ObservedSpeciesData!R$2:R$4955,ObservedSpeciesData!$A$2:$A$4955,$A792,ObservedSpeciesData!$D$2:$D$4955,$D792)),AVERAGEIFS(ObservedSpeciesData!R$2:R$4955,ObservedSpeciesData!$A$2:$A$4955,$A792,ObservedSpeciesData!$D$2:$D$4955,$D792),"")</f>
        <v/>
      </c>
      <c r="S792" s="25" t="str">
        <f>IF(ISNUMBER(AVERAGEIFS(ObservedSpeciesData!S$2:S$4955,ObservedSpeciesData!$A$2:$A$4955,$A792,ObservedSpeciesData!$D$2:$D$4955,$D792)),AVERAGEIFS(ObservedSpeciesData!S$2:S$4955,ObservedSpeciesData!$A$2:$A$4955,$A792,ObservedSpeciesData!$D$2:$D$4955,$D792),"")</f>
        <v/>
      </c>
      <c r="T792" s="23" t="str">
        <f>IF(ISNUMBER(AVERAGEIFS(ObservedSpeciesData!T$2:T$4955,ObservedSpeciesData!$A$2:$A$4955,$A792,ObservedSpeciesData!$D$2:$D$4955,$D792)),AVERAGEIFS(ObservedSpeciesData!T$2:T$4955,ObservedSpeciesData!$A$2:$A$4955,$A792,ObservedSpeciesData!$D$2:$D$4955,$D792),"")</f>
        <v/>
      </c>
      <c r="U792" s="24" t="str">
        <f>IF(ISNUMBER(AVERAGEIFS(ObservedSpeciesData!U$2:U$4955,ObservedSpeciesData!$A$2:$A$4955,$A792,ObservedSpeciesData!$C$2:$C$4955,$C792,ObservedSpeciesData!$D$2:$D$4955,$D792)),AVERAGEIFS(ObservedSpeciesData!U$2:U$4955,ObservedSpeciesData!$A$2:$A$4955,$A792,ObservedSpeciesData!$C$2:$C$4955,$C792,ObservedSpeciesData!$D$2:$D$4955,$D792),"")</f>
        <v/>
      </c>
      <c r="V792" s="23">
        <f>IF(ISNUMBER(AVERAGEIFS(ObservedSpeciesData!V$2:V$4955,ObservedSpeciesData!$A$2:$A$4955,$A792,ObservedSpeciesData!$D$2:$D$4955,$D792)),AVERAGEIFS(ObservedSpeciesData!V$2:V$4955,ObservedSpeciesData!$A$2:$A$4955,$A792,ObservedSpeciesData!$D$2:$D$4955,$D792),"")</f>
        <v>20.133203983306885</v>
      </c>
      <c r="W792" s="23">
        <f>IF(ISNUMBER(AVERAGEIFS(ObservedSpeciesData!W$2:W$4955,ObservedSpeciesData!$A$2:$A$4955,$A792,ObservedSpeciesData!$D$2:$D$4955,$D792)),AVERAGEIFS(ObservedSpeciesData!W$2:W$4955,ObservedSpeciesData!$A$2:$A$4955,$A792,ObservedSpeciesData!$D$2:$D$4955,$D792),"")</f>
        <v>26.549070000648499</v>
      </c>
      <c r="X792" s="23">
        <f>IF(ISNUMBER(AVERAGEIFS(ObservedSpeciesData!X$2:X$4955,ObservedSpeciesData!$A$2:$A$4955,$A792,ObservedSpeciesData!$D$2:$D$4955,$D792)),AVERAGEIFS(ObservedSpeciesData!X$2:X$4955,ObservedSpeciesData!$A$2:$A$4955,$A792,ObservedSpeciesData!$D$2:$D$4955,$D792),"")</f>
        <v>82.222493648529053</v>
      </c>
      <c r="Y792" s="23">
        <f>IF(ISNUMBER(AVERAGEIFS(ObservedSpeciesData!Y$2:Y$4955,ObservedSpeciesData!$A$2:$A$4955,$A792,ObservedSpeciesData!$D$2:$D$4955,$D792)),AVERAGEIFS(ObservedSpeciesData!Y$2:Y$4955,ObservedSpeciesData!$A$2:$A$4955,$A792,ObservedSpeciesData!$D$2:$D$4955,$D792),"")</f>
        <v>38.204740524291992</v>
      </c>
      <c r="Z792" s="23">
        <f>IF(ISNUMBER(AVERAGEIFS(ObservedSpeciesData!Z$2:Z$4955,ObservedSpeciesData!$A$2:$A$4955,$A792,ObservedSpeciesData!$D$2:$D$4955,$D792)),AVERAGEIFS(ObservedSpeciesData!Z$2:Z$4955,ObservedSpeciesData!$A$2:$A$4955,$A792,ObservedSpeciesData!$D$2:$D$4955,$D792),"")</f>
        <v>92.541921615600586</v>
      </c>
      <c r="AA792" s="23">
        <f>IF(ISNUMBER(AVERAGEIFS(ObservedSpeciesData!AA$2:AA$4955,ObservedSpeciesData!$A$2:$A$4955,$A792,ObservedSpeciesData!$D$2:$D$4955,$D792)),AVERAGEIFS(ObservedSpeciesData!AA$2:AA$4955,ObservedSpeciesData!$A$2:$A$4955,$A792,ObservedSpeciesData!$D$2:$D$4955,$D792),"")</f>
        <v>16.472676992416382</v>
      </c>
      <c r="AB792" s="24">
        <f>IF(ISNUMBER(AVERAGEIFS(ObservedSpeciesData!AB$2:AB$4955,ObservedSpeciesData!$A$2:$A$4955,$A792,ObservedSpeciesData!$D$2:$D$4955,$D792)),AVERAGEIFS(ObservedSpeciesData!AB$2:AB$4955,ObservedSpeciesData!$A$2:$A$4955,$A792,ObservedSpeciesData!$D$2:$D$4955,$D792),"")</f>
        <v>2.635628318786621E-2</v>
      </c>
      <c r="AC792" s="24">
        <f>IF(ISNUMBER(AVERAGEIFS(ObservedSpeciesData!AC$2:AC$4955,ObservedSpeciesData!$A$2:$A$4955,$A792,ObservedSpeciesData!$D$2:$D$4955,$D792)),AVERAGEIFS(ObservedSpeciesData!AC$2:AC$4955,ObservedSpeciesData!$A$2:$A$4955,$A792,ObservedSpeciesData!$D$2:$D$4955,$D792),"")</f>
        <v>2.635628318786621E-2</v>
      </c>
      <c r="AD792" s="23">
        <f>IF(ISNUMBER(AVERAGEIFS(ObservedSpeciesData!AD$2:AD$4955,ObservedSpeciesData!$A$2:$A$4955,$A792,ObservedSpeciesData!$D$2:$D$4955,$D792)),AVERAGEIFS(ObservedSpeciesData!AD$2:AD$4955,ObservedSpeciesData!$A$2:$A$4955,$A792,ObservedSpeciesData!$D$2:$D$4955,$D792),"")</f>
        <v>13.15559898376465</v>
      </c>
      <c r="AE792" s="24">
        <f>IF(ISNUMBER(AVERAGEIFS(ObservedSpeciesData!AE$2:AE$4955,ObservedSpeciesData!$A$2:$A$4955,$A792,ObservedSpeciesData!$D$2:$D$4955,$D792)),AVERAGEIFS(ObservedSpeciesData!AE$2:AE$4955,ObservedSpeciesData!$A$2:$A$4955,$A792,ObservedSpeciesData!$D$2:$D$4955,$D792),"")</f>
        <v>24.439762638071031</v>
      </c>
      <c r="AF792" s="23"/>
      <c r="AG792" s="24"/>
      <c r="AH792" s="23">
        <f>IF(ISNUMBER(AVERAGEIFS(ObservedSpeciesData!AH$2:AH$4955,ObservedSpeciesData!$A$2:$A$4955,$A792,ObservedSpeciesData!$D$2:$D$4955,$D792)),AVERAGEIFS(ObservedSpeciesData!AH$2:AH$4955,ObservedSpeciesData!$A$2:$A$4955,$A792,ObservedSpeciesData!$D$2:$D$4955,$D792),"")</f>
        <v>1.1720000000000002</v>
      </c>
      <c r="AI792" s="23">
        <f>IF(ISNUMBER(AVERAGEIFS(ObservedSpeciesData!AI$2:AI$4955,ObservedSpeciesData!$A$2:$A$4955,$A792,ObservedSpeciesData!$C$2:$C$4955,$C792,ObservedSpeciesData!$D$2:$D$4955,$D792)),AVERAGEIFS(ObservedSpeciesData!AI$2:AI$4955,ObservedSpeciesData!$A$2:$A$4955,$A792,ObservedSpeciesData!$C$2:$C$4955,$C792,ObservedSpeciesData!$D$2:$D$4955,$D792),"")</f>
        <v>1.419</v>
      </c>
      <c r="AJ792" s="2">
        <f>COUNTIFS(ObservedSpeciesData!$A$2:$A$828,$A792,ObservedSpeciesData!$D$2:$D$828,$D792)</f>
        <v>0</v>
      </c>
      <c r="AK792" s="2">
        <f t="shared" si="12"/>
        <v>15</v>
      </c>
    </row>
    <row r="793" spans="1:37" x14ac:dyDescent="0.25">
      <c r="A793" s="14" t="s">
        <v>99</v>
      </c>
      <c r="B793" t="s">
        <v>98</v>
      </c>
      <c r="C793" t="s">
        <v>97</v>
      </c>
      <c r="D793" s="13">
        <v>42612</v>
      </c>
      <c r="E793">
        <v>1</v>
      </c>
      <c r="F793">
        <v>500</v>
      </c>
      <c r="G793" s="2" t="s">
        <v>78</v>
      </c>
      <c r="H793" s="2" t="s">
        <v>10</v>
      </c>
      <c r="I793">
        <v>1</v>
      </c>
      <c r="J793" s="2" t="s">
        <v>77</v>
      </c>
      <c r="K793" s="2">
        <f>IF(ISNUMBER(AVERAGEIFS(ObservedSpeciesData!K$2:K$4955,ObservedSpeciesData!$A$2:$A$4955,$A793,ObservedSpeciesData!$D$2:$D$4955,$D793)),AVERAGEIFS(ObservedSpeciesData!K$2:K$4955,ObservedSpeciesData!$A$2:$A$4955,$A793,ObservedSpeciesData!$D$2:$D$4955,$D793),"")</f>
        <v>450</v>
      </c>
      <c r="L793" s="26" t="str">
        <f>IF(ISNUMBER(AVERAGEIFS(ObservedSpeciesData!L$2:L$4955,ObservedSpeciesData!$A$2:$A$4955,$A793,ObservedSpeciesData!$D$2:$D$4955,$D793)),AVERAGEIFS(ObservedSpeciesData!L$2:L$4955,ObservedSpeciesData!$A$2:$A$4955,$A793,ObservedSpeciesData!$D$2:$D$4955,$D793),"")</f>
        <v/>
      </c>
      <c r="M793" s="23" t="str">
        <f>IF(ISNUMBER(AVERAGEIFS(ObservedSpeciesData!M$2:M$4955,ObservedSpeciesData!$A$2:$A$4955,$A793,ObservedSpeciesData!$D$2:$D$4955,$D793)),AVERAGEIFS(ObservedSpeciesData!M$2:M$4955,ObservedSpeciesData!$A$2:$A$4955,$A793,ObservedSpeciesData!$D$2:$D$4955,$D793),"")</f>
        <v/>
      </c>
      <c r="N793" s="23">
        <f>IF(ISNUMBER(AVERAGEIFS(ObservedSpeciesData!N$2:N$4955,ObservedSpeciesData!$A$2:$A$4955,$A793,ObservedSpeciesData!$D$2:$D$4955,$D793)),AVERAGEIFS(ObservedSpeciesData!N$2:N$4955,ObservedSpeciesData!$A$2:$A$4955,$A793,ObservedSpeciesData!$D$2:$D$4955,$D793),"")</f>
        <v>550.6637142410566</v>
      </c>
      <c r="O793" s="23">
        <f>IF(ISNUMBER(AVERAGEIFS(ObservedSpeciesData!O$2:O$4955,ObservedSpeciesData!$A$2:$A$4955,$A793,ObservedSpeciesData!$D$2:$D$4955,$D793)),AVERAGEIFS(ObservedSpeciesData!O$2:O$4955,ObservedSpeciesData!$A$2:$A$4955,$A793,ObservedSpeciesData!$D$2:$D$4955,$D793),"")</f>
        <v>55.066371424105661</v>
      </c>
      <c r="P793" s="23">
        <f>IF(ISNUMBER(AVERAGEIFS(ObservedSpeciesData!P$2:P$4955,ObservedSpeciesData!$A$2:$A$4955,$A793,ObservedSpeciesData!$C$2:$C$4955,$C793,ObservedSpeciesData!$D$2:$D$4955,$D793)),AVERAGEIFS(ObservedSpeciesData!P$2:P$4955,ObservedSpeciesData!$A$2:$A$4955,$A793,ObservedSpeciesData!$C$2:$C$4955,$C793,ObservedSpeciesData!$D$2:$D$4955,$D793),"")</f>
        <v>51.999972866068354</v>
      </c>
      <c r="Q793" s="23"/>
      <c r="R793" s="25" t="str">
        <f>IF(ISNUMBER(AVERAGEIFS(ObservedSpeciesData!R$2:R$4955,ObservedSpeciesData!$A$2:$A$4955,$A793,ObservedSpeciesData!$D$2:$D$4955,$D793)),AVERAGEIFS(ObservedSpeciesData!R$2:R$4955,ObservedSpeciesData!$A$2:$A$4955,$A793,ObservedSpeciesData!$D$2:$D$4955,$D793),"")</f>
        <v/>
      </c>
      <c r="S793" s="25" t="str">
        <f>IF(ISNUMBER(AVERAGEIFS(ObservedSpeciesData!S$2:S$4955,ObservedSpeciesData!$A$2:$A$4955,$A793,ObservedSpeciesData!$D$2:$D$4955,$D793)),AVERAGEIFS(ObservedSpeciesData!S$2:S$4955,ObservedSpeciesData!$A$2:$A$4955,$A793,ObservedSpeciesData!$D$2:$D$4955,$D793),"")</f>
        <v/>
      </c>
      <c r="T793" s="23" t="str">
        <f>IF(ISNUMBER(AVERAGEIFS(ObservedSpeciesData!T$2:T$4955,ObservedSpeciesData!$A$2:$A$4955,$A793,ObservedSpeciesData!$D$2:$D$4955,$D793)),AVERAGEIFS(ObservedSpeciesData!T$2:T$4955,ObservedSpeciesData!$A$2:$A$4955,$A793,ObservedSpeciesData!$D$2:$D$4955,$D793),"")</f>
        <v/>
      </c>
      <c r="U793" s="24" t="str">
        <f>IF(ISNUMBER(AVERAGEIFS(ObservedSpeciesData!U$2:U$4955,ObservedSpeciesData!$A$2:$A$4955,$A793,ObservedSpeciesData!$C$2:$C$4955,$C793,ObservedSpeciesData!$D$2:$D$4955,$D793)),AVERAGEIFS(ObservedSpeciesData!U$2:U$4955,ObservedSpeciesData!$A$2:$A$4955,$A793,ObservedSpeciesData!$C$2:$C$4955,$C793,ObservedSpeciesData!$D$2:$D$4955,$D793),"")</f>
        <v/>
      </c>
      <c r="V793" s="23">
        <f>IF(ISNUMBER(AVERAGEIFS(ObservedSpeciesData!V$2:V$4955,ObservedSpeciesData!$A$2:$A$4955,$A793,ObservedSpeciesData!$D$2:$D$4955,$D793)),AVERAGEIFS(ObservedSpeciesData!V$2:V$4955,ObservedSpeciesData!$A$2:$A$4955,$A793,ObservedSpeciesData!$D$2:$D$4955,$D793),"")</f>
        <v>19.990638852119446</v>
      </c>
      <c r="W793" s="23">
        <f>IF(ISNUMBER(AVERAGEIFS(ObservedSpeciesData!W$2:W$4955,ObservedSpeciesData!$A$2:$A$4955,$A793,ObservedSpeciesData!$D$2:$D$4955,$D793)),AVERAGEIFS(ObservedSpeciesData!W$2:W$4955,ObservedSpeciesData!$A$2:$A$4955,$A793,ObservedSpeciesData!$D$2:$D$4955,$D793),"")</f>
        <v>24.989976644515991</v>
      </c>
      <c r="X793" s="23">
        <f>IF(ISNUMBER(AVERAGEIFS(ObservedSpeciesData!X$2:X$4955,ObservedSpeciesData!$A$2:$A$4955,$A793,ObservedSpeciesData!$D$2:$D$4955,$D793)),AVERAGEIFS(ObservedSpeciesData!X$2:X$4955,ObservedSpeciesData!$A$2:$A$4955,$A793,ObservedSpeciesData!$D$2:$D$4955,$D793),"")</f>
        <v>82.295666217803955</v>
      </c>
      <c r="Y793" s="23">
        <f>IF(ISNUMBER(AVERAGEIFS(ObservedSpeciesData!Y$2:Y$4955,ObservedSpeciesData!$A$2:$A$4955,$A793,ObservedSpeciesData!$D$2:$D$4955,$D793)),AVERAGEIFS(ObservedSpeciesData!Y$2:Y$4955,ObservedSpeciesData!$A$2:$A$4955,$A793,ObservedSpeciesData!$D$2:$D$4955,$D793),"")</f>
        <v>38.466428279876709</v>
      </c>
      <c r="Z793" s="23">
        <f>IF(ISNUMBER(AVERAGEIFS(ObservedSpeciesData!Z$2:Z$4955,ObservedSpeciesData!$A$2:$A$4955,$A793,ObservedSpeciesData!$D$2:$D$4955,$D793)),AVERAGEIFS(ObservedSpeciesData!Z$2:Z$4955,ObservedSpeciesData!$A$2:$A$4955,$A793,ObservedSpeciesData!$D$2:$D$4955,$D793),"")</f>
        <v>92.492722988128662</v>
      </c>
      <c r="AA793" s="23">
        <f>IF(ISNUMBER(AVERAGEIFS(ObservedSpeciesData!AA$2:AA$4955,ObservedSpeciesData!$A$2:$A$4955,$A793,ObservedSpeciesData!$D$2:$D$4955,$D793)),AVERAGEIFS(ObservedSpeciesData!AA$2:AA$4955,ObservedSpeciesData!$A$2:$A$4955,$A793,ObservedSpeciesData!$D$2:$D$4955,$D793),"")</f>
        <v>17.876530408859253</v>
      </c>
      <c r="AB793" s="24">
        <f>IF(ISNUMBER(AVERAGEIFS(ObservedSpeciesData!AB$2:AB$4955,ObservedSpeciesData!$A$2:$A$4955,$A793,ObservedSpeciesData!$D$2:$D$4955,$D793)),AVERAGEIFS(ObservedSpeciesData!AB$2:AB$4955,ObservedSpeciesData!$A$2:$A$4955,$A793,ObservedSpeciesData!$D$2:$D$4955,$D793),"")</f>
        <v>2.8602448654174804E-2</v>
      </c>
      <c r="AC793" s="24">
        <f>IF(ISNUMBER(AVERAGEIFS(ObservedSpeciesData!AC$2:AC$4955,ObservedSpeciesData!$A$2:$A$4955,$A793,ObservedSpeciesData!$D$2:$D$4955,$D793)),AVERAGEIFS(ObservedSpeciesData!AC$2:AC$4955,ObservedSpeciesData!$A$2:$A$4955,$A793,ObservedSpeciesData!$D$2:$D$4955,$D793),"")</f>
        <v>2.8602448654174804E-2</v>
      </c>
      <c r="AD793" s="23">
        <f>IF(ISNUMBER(AVERAGEIFS(ObservedSpeciesData!AD$2:AD$4955,ObservedSpeciesData!$A$2:$A$4955,$A793,ObservedSpeciesData!$D$2:$D$4955,$D793)),AVERAGEIFS(ObservedSpeciesData!AD$2:AD$4955,ObservedSpeciesData!$A$2:$A$4955,$A793,ObservedSpeciesData!$D$2:$D$4955,$D793),"")</f>
        <v>13.167306594848633</v>
      </c>
      <c r="AE793" s="24">
        <f>IF(ISNUMBER(AVERAGEIFS(ObservedSpeciesData!AE$2:AE$4955,ObservedSpeciesData!$A$2:$A$4955,$A793,ObservedSpeciesData!$D$2:$D$4955,$D793)),AVERAGEIFS(ObservedSpeciesData!AE$2:AE$4955,ObservedSpeciesData!$A$2:$A$4955,$A793,ObservedSpeciesData!$D$2:$D$4955,$D793),"")</f>
        <v>23.880096227157502</v>
      </c>
      <c r="AF793" s="23"/>
      <c r="AG793" s="24"/>
      <c r="AH793" s="23">
        <f>IF(ISNUMBER(AVERAGEIFS(ObservedSpeciesData!AH$2:AH$4955,ObservedSpeciesData!$A$2:$A$4955,$A793,ObservedSpeciesData!$D$2:$D$4955,$D793)),AVERAGEIFS(ObservedSpeciesData!AH$2:AH$4955,ObservedSpeciesData!$A$2:$A$4955,$A793,ObservedSpeciesData!$D$2:$D$4955,$D793),"")</f>
        <v>1.5661250000000002</v>
      </c>
      <c r="AI793" s="23">
        <f>IF(ISNUMBER(AVERAGEIFS(ObservedSpeciesData!AI$2:AI$4955,ObservedSpeciesData!$A$2:$A$4955,$A793,ObservedSpeciesData!$C$2:$C$4955,$C793,ObservedSpeciesData!$D$2:$D$4955,$D793)),AVERAGEIFS(ObservedSpeciesData!AI$2:AI$4955,ObservedSpeciesData!$A$2:$A$4955,$A793,ObservedSpeciesData!$C$2:$C$4955,$C793,ObservedSpeciesData!$D$2:$D$4955,$D793),"")</f>
        <v>1.4575</v>
      </c>
      <c r="AJ793" s="2">
        <f>COUNTIFS(ObservedSpeciesData!$A$2:$A$828,$A793,ObservedSpeciesData!$D$2:$D$828,$D793)</f>
        <v>0</v>
      </c>
      <c r="AK793" s="2">
        <f t="shared" si="12"/>
        <v>15</v>
      </c>
    </row>
    <row r="794" spans="1:37" x14ac:dyDescent="0.25">
      <c r="A794" s="14" t="s">
        <v>104</v>
      </c>
      <c r="B794" t="s">
        <v>98</v>
      </c>
      <c r="C794" t="s">
        <v>97</v>
      </c>
      <c r="D794" s="13">
        <v>42646</v>
      </c>
      <c r="E794">
        <v>1</v>
      </c>
      <c r="F794">
        <v>0</v>
      </c>
      <c r="G794" s="2" t="s">
        <v>78</v>
      </c>
      <c r="H794" s="2" t="s">
        <v>11</v>
      </c>
      <c r="I794">
        <v>2</v>
      </c>
      <c r="J794" s="2" t="s">
        <v>77</v>
      </c>
      <c r="K794" s="2">
        <f>IF(ISNUMBER(AVERAGEIFS(ObservedSpeciesData!K$2:K$4955,ObservedSpeciesData!$A$2:$A$4955,$A794,ObservedSpeciesData!$D$2:$D$4955,$D794)),AVERAGEIFS(ObservedSpeciesData!K$2:K$4955,ObservedSpeciesData!$A$2:$A$4955,$A794,ObservedSpeciesData!$D$2:$D$4955,$D794),"")</f>
        <v>0</v>
      </c>
      <c r="L794" s="26" t="str">
        <f>IF(ISNUMBER(AVERAGEIFS(ObservedSpeciesData!L$2:L$4955,ObservedSpeciesData!$A$2:$A$4955,$A794,ObservedSpeciesData!$D$2:$D$4955,$D794)),AVERAGEIFS(ObservedSpeciesData!L$2:L$4955,ObservedSpeciesData!$A$2:$A$4955,$A794,ObservedSpeciesData!$D$2:$D$4955,$D794),"")</f>
        <v/>
      </c>
      <c r="M794" s="23" t="str">
        <f>IF(ISNUMBER(AVERAGEIFS(ObservedSpeciesData!M$2:M$4955,ObservedSpeciesData!$A$2:$A$4955,$A794,ObservedSpeciesData!$D$2:$D$4955,$D794)),AVERAGEIFS(ObservedSpeciesData!M$2:M$4955,ObservedSpeciesData!$A$2:$A$4955,$A794,ObservedSpeciesData!$D$2:$D$4955,$D794),"")</f>
        <v/>
      </c>
      <c r="N794" s="23">
        <f>IF(ISNUMBER(AVERAGEIFS(ObservedSpeciesData!N$2:N$4955,ObservedSpeciesData!$A$2:$A$4955,$A794,ObservedSpeciesData!$D$2:$D$4955,$D794)),AVERAGEIFS(ObservedSpeciesData!N$2:N$4955,ObservedSpeciesData!$A$2:$A$4955,$A794,ObservedSpeciesData!$D$2:$D$4955,$D794),"")</f>
        <v>211.96307558451252</v>
      </c>
      <c r="O794" s="23">
        <f>IF(ISNUMBER(AVERAGEIFS(ObservedSpeciesData!O$2:O$4955,ObservedSpeciesData!$A$2:$A$4955,$A794,ObservedSpeciesData!$D$2:$D$4955,$D794)),AVERAGEIFS(ObservedSpeciesData!O$2:O$4955,ObservedSpeciesData!$A$2:$A$4955,$A794,ObservedSpeciesData!$D$2:$D$4955,$D794),"")</f>
        <v>21.196307558451252</v>
      </c>
      <c r="P794" s="23">
        <f>IF(ISNUMBER(AVERAGEIFS(ObservedSpeciesData!P$2:P$4955,ObservedSpeciesData!$A$2:$A$4955,$A794,ObservedSpeciesData!$C$2:$C$4955,$C794,ObservedSpeciesData!$D$2:$D$4955,$D794)),AVERAGEIFS(ObservedSpeciesData!P$2:P$4955,ObservedSpeciesData!$A$2:$A$4955,$A794,ObservedSpeciesData!$C$2:$C$4955,$C794,ObservedSpeciesData!$D$2:$D$4955,$D794),"")</f>
        <v>29.173325870868776</v>
      </c>
      <c r="Q794" s="23"/>
      <c r="R794" s="25" t="str">
        <f>IF(ISNUMBER(AVERAGEIFS(ObservedSpeciesData!R$2:R$4955,ObservedSpeciesData!$A$2:$A$4955,$A794,ObservedSpeciesData!$D$2:$D$4955,$D794)),AVERAGEIFS(ObservedSpeciesData!R$2:R$4955,ObservedSpeciesData!$A$2:$A$4955,$A794,ObservedSpeciesData!$D$2:$D$4955,$D794),"")</f>
        <v/>
      </c>
      <c r="S794" s="25" t="str">
        <f>IF(ISNUMBER(AVERAGEIFS(ObservedSpeciesData!S$2:S$4955,ObservedSpeciesData!$A$2:$A$4955,$A794,ObservedSpeciesData!$D$2:$D$4955,$D794)),AVERAGEIFS(ObservedSpeciesData!S$2:S$4955,ObservedSpeciesData!$A$2:$A$4955,$A794,ObservedSpeciesData!$D$2:$D$4955,$D794),"")</f>
        <v/>
      </c>
      <c r="T794" s="23" t="str">
        <f>IF(ISNUMBER(AVERAGEIFS(ObservedSpeciesData!T$2:T$4955,ObservedSpeciesData!$A$2:$A$4955,$A794,ObservedSpeciesData!$D$2:$D$4955,$D794)),AVERAGEIFS(ObservedSpeciesData!T$2:T$4955,ObservedSpeciesData!$A$2:$A$4955,$A794,ObservedSpeciesData!$D$2:$D$4955,$D794),"")</f>
        <v/>
      </c>
      <c r="U794" s="24" t="str">
        <f>IF(ISNUMBER(AVERAGEIFS(ObservedSpeciesData!U$2:U$4955,ObservedSpeciesData!$A$2:$A$4955,$A794,ObservedSpeciesData!$C$2:$C$4955,$C794,ObservedSpeciesData!$D$2:$D$4955,$D794)),AVERAGEIFS(ObservedSpeciesData!U$2:U$4955,ObservedSpeciesData!$A$2:$A$4955,$A794,ObservedSpeciesData!$C$2:$C$4955,$C794,ObservedSpeciesData!$D$2:$D$4955,$D794),"")</f>
        <v/>
      </c>
      <c r="V794" s="23">
        <f>IF(ISNUMBER(AVERAGEIFS(ObservedSpeciesData!V$2:V$4955,ObservedSpeciesData!$A$2:$A$4955,$A794,ObservedSpeciesData!$D$2:$D$4955,$D794)),AVERAGEIFS(ObservedSpeciesData!V$2:V$4955,ObservedSpeciesData!$A$2:$A$4955,$A794,ObservedSpeciesData!$D$2:$D$4955,$D794),"")</f>
        <v>22.774283885955811</v>
      </c>
      <c r="W794" s="23">
        <f>IF(ISNUMBER(AVERAGEIFS(ObservedSpeciesData!W$2:W$4955,ObservedSpeciesData!$A$2:$A$4955,$A794,ObservedSpeciesData!$D$2:$D$4955,$D794)),AVERAGEIFS(ObservedSpeciesData!W$2:W$4955,ObservedSpeciesData!$A$2:$A$4955,$A794,ObservedSpeciesData!$D$2:$D$4955,$D794),"")</f>
        <v>14.517723083496094</v>
      </c>
      <c r="X794" s="23">
        <f>IF(ISNUMBER(AVERAGEIFS(ObservedSpeciesData!X$2:X$4955,ObservedSpeciesData!$A$2:$A$4955,$A794,ObservedSpeciesData!$D$2:$D$4955,$D794)),AVERAGEIFS(ObservedSpeciesData!X$2:X$4955,ObservedSpeciesData!$A$2:$A$4955,$A794,ObservedSpeciesData!$D$2:$D$4955,$D794),"")</f>
        <v>76.119014739990234</v>
      </c>
      <c r="Y794" s="23">
        <f>IF(ISNUMBER(AVERAGEIFS(ObservedSpeciesData!Y$2:Y$4955,ObservedSpeciesData!$A$2:$A$4955,$A794,ObservedSpeciesData!$D$2:$D$4955,$D794)),AVERAGEIFS(ObservedSpeciesData!Y$2:Y$4955,ObservedSpeciesData!$A$2:$A$4955,$A794,ObservedSpeciesData!$D$2:$D$4955,$D794),"")</f>
        <v>39.111974716186523</v>
      </c>
      <c r="Z794" s="23">
        <f>IF(ISNUMBER(AVERAGEIFS(ObservedSpeciesData!Z$2:Z$4955,ObservedSpeciesData!$A$2:$A$4955,$A794,ObservedSpeciesData!$D$2:$D$4955,$D794)),AVERAGEIFS(ObservedSpeciesData!Z$2:Z$4955,ObservedSpeciesData!$A$2:$A$4955,$A794,ObservedSpeciesData!$D$2:$D$4955,$D794),"")</f>
        <v>90.639392375946045</v>
      </c>
      <c r="AA794" s="23">
        <f>IF(ISNUMBER(AVERAGEIFS(ObservedSpeciesData!AA$2:AA$4955,ObservedSpeciesData!$A$2:$A$4955,$A794,ObservedSpeciesData!$D$2:$D$4955,$D794)),AVERAGEIFS(ObservedSpeciesData!AA$2:AA$4955,ObservedSpeciesData!$A$2:$A$4955,$A794,ObservedSpeciesData!$D$2:$D$4955,$D794),"")</f>
        <v>19.319467306137085</v>
      </c>
      <c r="AB794" s="24">
        <f>IF(ISNUMBER(AVERAGEIFS(ObservedSpeciesData!AB$2:AB$4955,ObservedSpeciesData!$A$2:$A$4955,$A794,ObservedSpeciesData!$D$2:$D$4955,$D794)),AVERAGEIFS(ObservedSpeciesData!AB$2:AB$4955,ObservedSpeciesData!$A$2:$A$4955,$A794,ObservedSpeciesData!$D$2:$D$4955,$D794),"")</f>
        <v>3.0911147689819337E-2</v>
      </c>
      <c r="AC794" s="24">
        <f>IF(ISNUMBER(AVERAGEIFS(ObservedSpeciesData!AC$2:AC$4955,ObservedSpeciesData!$A$2:$A$4955,$A794,ObservedSpeciesData!$D$2:$D$4955,$D794)),AVERAGEIFS(ObservedSpeciesData!AC$2:AC$4955,ObservedSpeciesData!$A$2:$A$4955,$A794,ObservedSpeciesData!$D$2:$D$4955,$D794),"")</f>
        <v>3.0911147689819337E-2</v>
      </c>
      <c r="AD794" s="23">
        <f>IF(ISNUMBER(AVERAGEIFS(ObservedSpeciesData!AD$2:AD$4955,ObservedSpeciesData!$A$2:$A$4955,$A794,ObservedSpeciesData!$D$2:$D$4955,$D794)),AVERAGEIFS(ObservedSpeciesData!AD$2:AD$4955,ObservedSpeciesData!$A$2:$A$4955,$A794,ObservedSpeciesData!$D$2:$D$4955,$D794),"")</f>
        <v>12.179042358398439</v>
      </c>
      <c r="AE794" s="24">
        <f>IF(ISNUMBER(AVERAGEIFS(ObservedSpeciesData!AE$2:AE$4955,ObservedSpeciesData!$A$2:$A$4955,$A794,ObservedSpeciesData!$D$2:$D$4955,$D794)),AVERAGEIFS(ObservedSpeciesData!AE$2:AE$4955,ObservedSpeciesData!$A$2:$A$4955,$A794,ObservedSpeciesData!$D$2:$D$4955,$D794),"")</f>
        <v>17.209932623199443</v>
      </c>
      <c r="AF794" s="23"/>
      <c r="AG794" s="24"/>
      <c r="AH794" s="23">
        <f>IF(ISNUMBER(AVERAGEIFS(ObservedSpeciesData!AH$2:AH$4955,ObservedSpeciesData!$A$2:$A$4955,$A794,ObservedSpeciesData!$D$2:$D$4955,$D794)),AVERAGEIFS(ObservedSpeciesData!AH$2:AH$4955,ObservedSpeciesData!$A$2:$A$4955,$A794,ObservedSpeciesData!$D$2:$D$4955,$D794),"")</f>
        <v>0.65675000000000006</v>
      </c>
      <c r="AI794" s="23">
        <f>IF(ISNUMBER(AVERAGEIFS(ObservedSpeciesData!AI$2:AI$4955,ObservedSpeciesData!$A$2:$A$4955,$A794,ObservedSpeciesData!$C$2:$C$4955,$C794,ObservedSpeciesData!$D$2:$D$4955,$D794)),AVERAGEIFS(ObservedSpeciesData!AI$2:AI$4955,ObservedSpeciesData!$A$2:$A$4955,$A794,ObservedSpeciesData!$C$2:$C$4955,$C794,ObservedSpeciesData!$D$2:$D$4955,$D794),"")</f>
        <v>0.88250000000000006</v>
      </c>
      <c r="AJ794" s="2">
        <f>COUNTIFS(ObservedSpeciesData!$A$2:$A$828,$A794,ObservedSpeciesData!$D$2:$D$828,$D794)</f>
        <v>0</v>
      </c>
      <c r="AK794" s="2">
        <f t="shared" si="12"/>
        <v>15</v>
      </c>
    </row>
    <row r="795" spans="1:37" x14ac:dyDescent="0.25">
      <c r="A795" s="14" t="s">
        <v>103</v>
      </c>
      <c r="B795" t="s">
        <v>98</v>
      </c>
      <c r="C795" t="s">
        <v>97</v>
      </c>
      <c r="D795" s="13">
        <v>42646</v>
      </c>
      <c r="E795">
        <v>1</v>
      </c>
      <c r="F795">
        <v>50</v>
      </c>
      <c r="G795" s="2" t="s">
        <v>78</v>
      </c>
      <c r="H795" s="2" t="s">
        <v>11</v>
      </c>
      <c r="I795">
        <v>2</v>
      </c>
      <c r="J795" s="2" t="s">
        <v>77</v>
      </c>
      <c r="K795" s="2">
        <f>IF(ISNUMBER(AVERAGEIFS(ObservedSpeciesData!K$2:K$4955,ObservedSpeciesData!$A$2:$A$4955,$A795,ObservedSpeciesData!$D$2:$D$4955,$D795)),AVERAGEIFS(ObservedSpeciesData!K$2:K$4955,ObservedSpeciesData!$A$2:$A$4955,$A795,ObservedSpeciesData!$D$2:$D$4955,$D795),"")</f>
        <v>45</v>
      </c>
      <c r="L795" s="26" t="str">
        <f>IF(ISNUMBER(AVERAGEIFS(ObservedSpeciesData!L$2:L$4955,ObservedSpeciesData!$A$2:$A$4955,$A795,ObservedSpeciesData!$D$2:$D$4955,$D795)),AVERAGEIFS(ObservedSpeciesData!L$2:L$4955,ObservedSpeciesData!$A$2:$A$4955,$A795,ObservedSpeciesData!$D$2:$D$4955,$D795),"")</f>
        <v/>
      </c>
      <c r="M795" s="23" t="str">
        <f>IF(ISNUMBER(AVERAGEIFS(ObservedSpeciesData!M$2:M$4955,ObservedSpeciesData!$A$2:$A$4955,$A795,ObservedSpeciesData!$D$2:$D$4955,$D795)),AVERAGEIFS(ObservedSpeciesData!M$2:M$4955,ObservedSpeciesData!$A$2:$A$4955,$A795,ObservedSpeciesData!$D$2:$D$4955,$D795),"")</f>
        <v/>
      </c>
      <c r="N795" s="23">
        <f>IF(ISNUMBER(AVERAGEIFS(ObservedSpeciesData!N$2:N$4955,ObservedSpeciesData!$A$2:$A$4955,$A795,ObservedSpeciesData!$D$2:$D$4955,$D795)),AVERAGEIFS(ObservedSpeciesData!N$2:N$4955,ObservedSpeciesData!$A$2:$A$4955,$A795,ObservedSpeciesData!$D$2:$D$4955,$D795),"")</f>
        <v>240.9401015501378</v>
      </c>
      <c r="O795" s="23">
        <f>IF(ISNUMBER(AVERAGEIFS(ObservedSpeciesData!O$2:O$4955,ObservedSpeciesData!$A$2:$A$4955,$A795,ObservedSpeciesData!$D$2:$D$4955,$D795)),AVERAGEIFS(ObservedSpeciesData!O$2:O$4955,ObservedSpeciesData!$A$2:$A$4955,$A795,ObservedSpeciesData!$D$2:$D$4955,$D795),"")</f>
        <v>24.094010155013784</v>
      </c>
      <c r="P795" s="23">
        <f>IF(ISNUMBER(AVERAGEIFS(ObservedSpeciesData!P$2:P$4955,ObservedSpeciesData!$A$2:$A$4955,$A795,ObservedSpeciesData!$C$2:$C$4955,$C795,ObservedSpeciesData!$D$2:$D$4955,$D795)),AVERAGEIFS(ObservedSpeciesData!P$2:P$4955,ObservedSpeciesData!$A$2:$A$4955,$A795,ObservedSpeciesData!$C$2:$C$4955,$C795,ObservedSpeciesData!$D$2:$D$4955,$D795),"")</f>
        <v>26.392719826341157</v>
      </c>
      <c r="Q795" s="23"/>
      <c r="R795" s="25" t="str">
        <f>IF(ISNUMBER(AVERAGEIFS(ObservedSpeciesData!R$2:R$4955,ObservedSpeciesData!$A$2:$A$4955,$A795,ObservedSpeciesData!$D$2:$D$4955,$D795)),AVERAGEIFS(ObservedSpeciesData!R$2:R$4955,ObservedSpeciesData!$A$2:$A$4955,$A795,ObservedSpeciesData!$D$2:$D$4955,$D795),"")</f>
        <v/>
      </c>
      <c r="S795" s="25" t="str">
        <f>IF(ISNUMBER(AVERAGEIFS(ObservedSpeciesData!S$2:S$4955,ObservedSpeciesData!$A$2:$A$4955,$A795,ObservedSpeciesData!$D$2:$D$4955,$D795)),AVERAGEIFS(ObservedSpeciesData!S$2:S$4955,ObservedSpeciesData!$A$2:$A$4955,$A795,ObservedSpeciesData!$D$2:$D$4955,$D795),"")</f>
        <v/>
      </c>
      <c r="T795" s="23" t="str">
        <f>IF(ISNUMBER(AVERAGEIFS(ObservedSpeciesData!T$2:T$4955,ObservedSpeciesData!$A$2:$A$4955,$A795,ObservedSpeciesData!$D$2:$D$4955,$D795)),AVERAGEIFS(ObservedSpeciesData!T$2:T$4955,ObservedSpeciesData!$A$2:$A$4955,$A795,ObservedSpeciesData!$D$2:$D$4955,$D795),"")</f>
        <v/>
      </c>
      <c r="U795" s="24" t="str">
        <f>IF(ISNUMBER(AVERAGEIFS(ObservedSpeciesData!U$2:U$4955,ObservedSpeciesData!$A$2:$A$4955,$A795,ObservedSpeciesData!$C$2:$C$4955,$C795,ObservedSpeciesData!$D$2:$D$4955,$D795)),AVERAGEIFS(ObservedSpeciesData!U$2:U$4955,ObservedSpeciesData!$A$2:$A$4955,$A795,ObservedSpeciesData!$C$2:$C$4955,$C795,ObservedSpeciesData!$D$2:$D$4955,$D795),"")</f>
        <v/>
      </c>
      <c r="V795" s="23">
        <f>IF(ISNUMBER(AVERAGEIFS(ObservedSpeciesData!V$2:V$4955,ObservedSpeciesData!$A$2:$A$4955,$A795,ObservedSpeciesData!$D$2:$D$4955,$D795)),AVERAGEIFS(ObservedSpeciesData!V$2:V$4955,ObservedSpeciesData!$A$2:$A$4955,$A795,ObservedSpeciesData!$D$2:$D$4955,$D795),"")</f>
        <v>22.834813833236694</v>
      </c>
      <c r="W795" s="23">
        <f>IF(ISNUMBER(AVERAGEIFS(ObservedSpeciesData!W$2:W$4955,ObservedSpeciesData!$A$2:$A$4955,$A795,ObservedSpeciesData!$D$2:$D$4955,$D795)),AVERAGEIFS(ObservedSpeciesData!W$2:W$4955,ObservedSpeciesData!$A$2:$A$4955,$A795,ObservedSpeciesData!$D$2:$D$4955,$D795),"")</f>
        <v>14.693811178207397</v>
      </c>
      <c r="X795" s="23">
        <f>IF(ISNUMBER(AVERAGEIFS(ObservedSpeciesData!X$2:X$4955,ObservedSpeciesData!$A$2:$A$4955,$A795,ObservedSpeciesData!$D$2:$D$4955,$D795)),AVERAGEIFS(ObservedSpeciesData!X$2:X$4955,ObservedSpeciesData!$A$2:$A$4955,$A795,ObservedSpeciesData!$D$2:$D$4955,$D795),"")</f>
        <v>76.097640037536621</v>
      </c>
      <c r="Y795" s="23">
        <f>IF(ISNUMBER(AVERAGEIFS(ObservedSpeciesData!Y$2:Y$4955,ObservedSpeciesData!$A$2:$A$4955,$A795,ObservedSpeciesData!$D$2:$D$4955,$D795)),AVERAGEIFS(ObservedSpeciesData!Y$2:Y$4955,ObservedSpeciesData!$A$2:$A$4955,$A795,ObservedSpeciesData!$D$2:$D$4955,$D795),"")</f>
        <v>39.447300434112549</v>
      </c>
      <c r="Z795" s="23">
        <f>IF(ISNUMBER(AVERAGEIFS(ObservedSpeciesData!Z$2:Z$4955,ObservedSpeciesData!$A$2:$A$4955,$A795,ObservedSpeciesData!$D$2:$D$4955,$D795)),AVERAGEIFS(ObservedSpeciesData!Z$2:Z$4955,ObservedSpeciesData!$A$2:$A$4955,$A795,ObservedSpeciesData!$D$2:$D$4955,$D795),"")</f>
        <v>90.56263542175293</v>
      </c>
      <c r="AA795" s="23">
        <f>IF(ISNUMBER(AVERAGEIFS(ObservedSpeciesData!AA$2:AA$4955,ObservedSpeciesData!$A$2:$A$4955,$A795,ObservedSpeciesData!$D$2:$D$4955,$D795)),AVERAGEIFS(ObservedSpeciesData!AA$2:AA$4955,ObservedSpeciesData!$A$2:$A$4955,$A795,ObservedSpeciesData!$D$2:$D$4955,$D795),"")</f>
        <v>18.804128050804138</v>
      </c>
      <c r="AB795" s="24">
        <f>IF(ISNUMBER(AVERAGEIFS(ObservedSpeciesData!AB$2:AB$4955,ObservedSpeciesData!$A$2:$A$4955,$A795,ObservedSpeciesData!$D$2:$D$4955,$D795)),AVERAGEIFS(ObservedSpeciesData!AB$2:AB$4955,ObservedSpeciesData!$A$2:$A$4955,$A795,ObservedSpeciesData!$D$2:$D$4955,$D795),"")</f>
        <v>3.008660488128662E-2</v>
      </c>
      <c r="AC795" s="24">
        <f>IF(ISNUMBER(AVERAGEIFS(ObservedSpeciesData!AC$2:AC$4955,ObservedSpeciesData!$A$2:$A$4955,$A795,ObservedSpeciesData!$D$2:$D$4955,$D795)),AVERAGEIFS(ObservedSpeciesData!AC$2:AC$4955,ObservedSpeciesData!$A$2:$A$4955,$A795,ObservedSpeciesData!$D$2:$D$4955,$D795),"")</f>
        <v>3.008660488128662E-2</v>
      </c>
      <c r="AD795" s="23">
        <f>IF(ISNUMBER(AVERAGEIFS(ObservedSpeciesData!AD$2:AD$4955,ObservedSpeciesData!$A$2:$A$4955,$A795,ObservedSpeciesData!$D$2:$D$4955,$D795)),AVERAGEIFS(ObservedSpeciesData!AD$2:AD$4955,ObservedSpeciesData!$A$2:$A$4955,$A795,ObservedSpeciesData!$D$2:$D$4955,$D795),"")</f>
        <v>12.175622406005859</v>
      </c>
      <c r="AE795" s="24">
        <f>IF(ISNUMBER(AVERAGEIFS(ObservedSpeciesData!AE$2:AE$4955,ObservedSpeciesData!$A$2:$A$4955,$A795,ObservedSpeciesData!$D$2:$D$4955,$D795)),AVERAGEIFS(ObservedSpeciesData!AE$2:AE$4955,ObservedSpeciesData!$A$2:$A$4955,$A795,ObservedSpeciesData!$D$2:$D$4955,$D795),"")</f>
        <v>17.248004217455396</v>
      </c>
      <c r="AF795" s="23"/>
      <c r="AG795" s="24"/>
      <c r="AH795" s="23">
        <f>IF(ISNUMBER(AVERAGEIFS(ObservedSpeciesData!AH$2:AH$4955,ObservedSpeciesData!$A$2:$A$4955,$A795,ObservedSpeciesData!$D$2:$D$4955,$D795)),AVERAGEIFS(ObservedSpeciesData!AH$2:AH$4955,ObservedSpeciesData!$A$2:$A$4955,$A795,ObservedSpeciesData!$D$2:$D$4955,$D795),"")</f>
        <v>0.72625000000000006</v>
      </c>
      <c r="AI795" s="23">
        <f>IF(ISNUMBER(AVERAGEIFS(ObservedSpeciesData!AI$2:AI$4955,ObservedSpeciesData!$A$2:$A$4955,$A795,ObservedSpeciesData!$C$2:$C$4955,$C795,ObservedSpeciesData!$D$2:$D$4955,$D795)),AVERAGEIFS(ObservedSpeciesData!AI$2:AI$4955,ObservedSpeciesData!$A$2:$A$4955,$A795,ObservedSpeciesData!$C$2:$C$4955,$C795,ObservedSpeciesData!$D$2:$D$4955,$D795),"")</f>
        <v>0.76474999999999993</v>
      </c>
      <c r="AJ795" s="2">
        <f>COUNTIFS(ObservedSpeciesData!$A$2:$A$828,$A795,ObservedSpeciesData!$D$2:$D$828,$D795)</f>
        <v>0</v>
      </c>
      <c r="AK795" s="2">
        <f t="shared" si="12"/>
        <v>15</v>
      </c>
    </row>
    <row r="796" spans="1:37" x14ac:dyDescent="0.25">
      <c r="A796" s="14" t="s">
        <v>102</v>
      </c>
      <c r="B796" t="s">
        <v>98</v>
      </c>
      <c r="C796" t="s">
        <v>97</v>
      </c>
      <c r="D796" s="13">
        <v>42646</v>
      </c>
      <c r="E796">
        <v>1</v>
      </c>
      <c r="F796">
        <v>100</v>
      </c>
      <c r="G796" s="2" t="s">
        <v>78</v>
      </c>
      <c r="H796" s="2" t="s">
        <v>11</v>
      </c>
      <c r="I796">
        <v>2</v>
      </c>
      <c r="J796" s="2" t="s">
        <v>77</v>
      </c>
      <c r="K796" s="2">
        <f>IF(ISNUMBER(AVERAGEIFS(ObservedSpeciesData!K$2:K$4955,ObservedSpeciesData!$A$2:$A$4955,$A796,ObservedSpeciesData!$D$2:$D$4955,$D796)),AVERAGEIFS(ObservedSpeciesData!K$2:K$4955,ObservedSpeciesData!$A$2:$A$4955,$A796,ObservedSpeciesData!$D$2:$D$4955,$D796),"")</f>
        <v>90</v>
      </c>
      <c r="L796" s="26" t="str">
        <f>IF(ISNUMBER(AVERAGEIFS(ObservedSpeciesData!L$2:L$4955,ObservedSpeciesData!$A$2:$A$4955,$A796,ObservedSpeciesData!$D$2:$D$4955,$D796)),AVERAGEIFS(ObservedSpeciesData!L$2:L$4955,ObservedSpeciesData!$A$2:$A$4955,$A796,ObservedSpeciesData!$D$2:$D$4955,$D796),"")</f>
        <v/>
      </c>
      <c r="M796" s="23" t="str">
        <f>IF(ISNUMBER(AVERAGEIFS(ObservedSpeciesData!M$2:M$4955,ObservedSpeciesData!$A$2:$A$4955,$A796,ObservedSpeciesData!$D$2:$D$4955,$D796)),AVERAGEIFS(ObservedSpeciesData!M$2:M$4955,ObservedSpeciesData!$A$2:$A$4955,$A796,ObservedSpeciesData!$D$2:$D$4955,$D796),"")</f>
        <v/>
      </c>
      <c r="N796" s="23">
        <f>IF(ISNUMBER(AVERAGEIFS(ObservedSpeciesData!N$2:N$4955,ObservedSpeciesData!$A$2:$A$4955,$A796,ObservedSpeciesData!$D$2:$D$4955,$D796)),AVERAGEIFS(ObservedSpeciesData!N$2:N$4955,ObservedSpeciesData!$A$2:$A$4955,$A796,ObservedSpeciesData!$D$2:$D$4955,$D796),"")</f>
        <v>337.78701797301932</v>
      </c>
      <c r="O796" s="23">
        <f>IF(ISNUMBER(AVERAGEIFS(ObservedSpeciesData!O$2:O$4955,ObservedSpeciesData!$A$2:$A$4955,$A796,ObservedSpeciesData!$D$2:$D$4955,$D796)),AVERAGEIFS(ObservedSpeciesData!O$2:O$4955,ObservedSpeciesData!$A$2:$A$4955,$A796,ObservedSpeciesData!$D$2:$D$4955,$D796),"")</f>
        <v>33.778701797301935</v>
      </c>
      <c r="P796" s="23">
        <f>IF(ISNUMBER(AVERAGEIFS(ObservedSpeciesData!P$2:P$4955,ObservedSpeciesData!$A$2:$A$4955,$A796,ObservedSpeciesData!$C$2:$C$4955,$C796,ObservedSpeciesData!$D$2:$D$4955,$D796)),AVERAGEIFS(ObservedSpeciesData!P$2:P$4955,ObservedSpeciesData!$A$2:$A$4955,$A796,ObservedSpeciesData!$C$2:$C$4955,$C796,ObservedSpeciesData!$D$2:$D$4955,$D796),"")</f>
        <v>44.845689748747091</v>
      </c>
      <c r="Q796" s="23"/>
      <c r="R796" s="25" t="str">
        <f>IF(ISNUMBER(AVERAGEIFS(ObservedSpeciesData!R$2:R$4955,ObservedSpeciesData!$A$2:$A$4955,$A796,ObservedSpeciesData!$D$2:$D$4955,$D796)),AVERAGEIFS(ObservedSpeciesData!R$2:R$4955,ObservedSpeciesData!$A$2:$A$4955,$A796,ObservedSpeciesData!$D$2:$D$4955,$D796),"")</f>
        <v/>
      </c>
      <c r="S796" s="25" t="str">
        <f>IF(ISNUMBER(AVERAGEIFS(ObservedSpeciesData!S$2:S$4955,ObservedSpeciesData!$A$2:$A$4955,$A796,ObservedSpeciesData!$D$2:$D$4955,$D796)),AVERAGEIFS(ObservedSpeciesData!S$2:S$4955,ObservedSpeciesData!$A$2:$A$4955,$A796,ObservedSpeciesData!$D$2:$D$4955,$D796),"")</f>
        <v/>
      </c>
      <c r="T796" s="23" t="str">
        <f>IF(ISNUMBER(AVERAGEIFS(ObservedSpeciesData!T$2:T$4955,ObservedSpeciesData!$A$2:$A$4955,$A796,ObservedSpeciesData!$D$2:$D$4955,$D796)),AVERAGEIFS(ObservedSpeciesData!T$2:T$4955,ObservedSpeciesData!$A$2:$A$4955,$A796,ObservedSpeciesData!$D$2:$D$4955,$D796),"")</f>
        <v/>
      </c>
      <c r="U796" s="24" t="str">
        <f>IF(ISNUMBER(AVERAGEIFS(ObservedSpeciesData!U$2:U$4955,ObservedSpeciesData!$A$2:$A$4955,$A796,ObservedSpeciesData!$C$2:$C$4955,$C796,ObservedSpeciesData!$D$2:$D$4955,$D796)),AVERAGEIFS(ObservedSpeciesData!U$2:U$4955,ObservedSpeciesData!$A$2:$A$4955,$A796,ObservedSpeciesData!$C$2:$C$4955,$C796,ObservedSpeciesData!$D$2:$D$4955,$D796),"")</f>
        <v/>
      </c>
      <c r="V796" s="23">
        <f>IF(ISNUMBER(AVERAGEIFS(ObservedSpeciesData!V$2:V$4955,ObservedSpeciesData!$A$2:$A$4955,$A796,ObservedSpeciesData!$D$2:$D$4955,$D796)),AVERAGEIFS(ObservedSpeciesData!V$2:V$4955,ObservedSpeciesData!$A$2:$A$4955,$A796,ObservedSpeciesData!$D$2:$D$4955,$D796),"")</f>
        <v>22.73575496673584</v>
      </c>
      <c r="W796" s="23">
        <f>IF(ISNUMBER(AVERAGEIFS(ObservedSpeciesData!W$2:W$4955,ObservedSpeciesData!$A$2:$A$4955,$A796,ObservedSpeciesData!$D$2:$D$4955,$D796)),AVERAGEIFS(ObservedSpeciesData!W$2:W$4955,ObservedSpeciesData!$A$2:$A$4955,$A796,ObservedSpeciesData!$D$2:$D$4955,$D796),"")</f>
        <v>14.983269929885864</v>
      </c>
      <c r="X796" s="23">
        <f>IF(ISNUMBER(AVERAGEIFS(ObservedSpeciesData!X$2:X$4955,ObservedSpeciesData!$A$2:$A$4955,$A796,ObservedSpeciesData!$D$2:$D$4955,$D796)),AVERAGEIFS(ObservedSpeciesData!X$2:X$4955,ObservedSpeciesData!$A$2:$A$4955,$A796,ObservedSpeciesData!$D$2:$D$4955,$D796),"")</f>
        <v>76.520431995391846</v>
      </c>
      <c r="Y796" s="23">
        <f>IF(ISNUMBER(AVERAGEIFS(ObservedSpeciesData!Y$2:Y$4955,ObservedSpeciesData!$A$2:$A$4955,$A796,ObservedSpeciesData!$D$2:$D$4955,$D796)),AVERAGEIFS(ObservedSpeciesData!Y$2:Y$4955,ObservedSpeciesData!$A$2:$A$4955,$A796,ObservedSpeciesData!$D$2:$D$4955,$D796),"")</f>
        <v>39.347939014434814</v>
      </c>
      <c r="Z796" s="23">
        <f>IF(ISNUMBER(AVERAGEIFS(ObservedSpeciesData!Z$2:Z$4955,ObservedSpeciesData!$A$2:$A$4955,$A796,ObservedSpeciesData!$D$2:$D$4955,$D796)),AVERAGEIFS(ObservedSpeciesData!Z$2:Z$4955,ObservedSpeciesData!$A$2:$A$4955,$A796,ObservedSpeciesData!$D$2:$D$4955,$D796),"")</f>
        <v>90.597344875335693</v>
      </c>
      <c r="AA796" s="23">
        <f>IF(ISNUMBER(AVERAGEIFS(ObservedSpeciesData!AA$2:AA$4955,ObservedSpeciesData!$A$2:$A$4955,$A796,ObservedSpeciesData!$D$2:$D$4955,$D796)),AVERAGEIFS(ObservedSpeciesData!AA$2:AA$4955,ObservedSpeciesData!$A$2:$A$4955,$A796,ObservedSpeciesData!$D$2:$D$4955,$D796),"")</f>
        <v>18.863680601119995</v>
      </c>
      <c r="AB796" s="24">
        <f>IF(ISNUMBER(AVERAGEIFS(ObservedSpeciesData!AB$2:AB$4955,ObservedSpeciesData!$A$2:$A$4955,$A796,ObservedSpeciesData!$D$2:$D$4955,$D796)),AVERAGEIFS(ObservedSpeciesData!AB$2:AB$4955,ObservedSpeciesData!$A$2:$A$4955,$A796,ObservedSpeciesData!$D$2:$D$4955,$D796),"")</f>
        <v>3.018188896179199E-2</v>
      </c>
      <c r="AC796" s="24">
        <f>IF(ISNUMBER(AVERAGEIFS(ObservedSpeciesData!AC$2:AC$4955,ObservedSpeciesData!$A$2:$A$4955,$A796,ObservedSpeciesData!$D$2:$D$4955,$D796)),AVERAGEIFS(ObservedSpeciesData!AC$2:AC$4955,ObservedSpeciesData!$A$2:$A$4955,$A796,ObservedSpeciesData!$D$2:$D$4955,$D796),"")</f>
        <v>3.018188896179199E-2</v>
      </c>
      <c r="AD796" s="23">
        <f>IF(ISNUMBER(AVERAGEIFS(ObservedSpeciesData!AD$2:AD$4955,ObservedSpeciesData!$A$2:$A$4955,$A796,ObservedSpeciesData!$D$2:$D$4955,$D796)),AVERAGEIFS(ObservedSpeciesData!AD$2:AD$4955,ObservedSpeciesData!$A$2:$A$4955,$A796,ObservedSpeciesData!$D$2:$D$4955,$D796),"")</f>
        <v>12.243269119262695</v>
      </c>
      <c r="AE796" s="24">
        <f>IF(ISNUMBER(AVERAGEIFS(ObservedSpeciesData!AE$2:AE$4955,ObservedSpeciesData!$A$2:$A$4955,$A796,ObservedSpeciesData!$D$2:$D$4955,$D796)),AVERAGEIFS(ObservedSpeciesData!AE$2:AE$4955,ObservedSpeciesData!$A$2:$A$4955,$A796,ObservedSpeciesData!$D$2:$D$4955,$D796),"")</f>
        <v>16.775074284339617</v>
      </c>
      <c r="AF796" s="23"/>
      <c r="AG796" s="24"/>
      <c r="AH796" s="23">
        <f>IF(ISNUMBER(AVERAGEIFS(ObservedSpeciesData!AH$2:AH$4955,ObservedSpeciesData!$A$2:$A$4955,$A796,ObservedSpeciesData!$D$2:$D$4955,$D796)),AVERAGEIFS(ObservedSpeciesData!AH$2:AH$4955,ObservedSpeciesData!$A$2:$A$4955,$A796,ObservedSpeciesData!$D$2:$D$4955,$D796),"")</f>
        <v>1.0202500000000001</v>
      </c>
      <c r="AI796" s="23">
        <f>IF(ISNUMBER(AVERAGEIFS(ObservedSpeciesData!AI$2:AI$4955,ObservedSpeciesData!$A$2:$A$4955,$A796,ObservedSpeciesData!$C$2:$C$4955,$C796,ObservedSpeciesData!$D$2:$D$4955,$D796)),AVERAGEIFS(ObservedSpeciesData!AI$2:AI$4955,ObservedSpeciesData!$A$2:$A$4955,$A796,ObservedSpeciesData!$C$2:$C$4955,$C796,ObservedSpeciesData!$D$2:$D$4955,$D796),"")</f>
        <v>1.2755000000000003</v>
      </c>
      <c r="AJ796" s="2">
        <f>COUNTIFS(ObservedSpeciesData!$A$2:$A$828,$A796,ObservedSpeciesData!$D$2:$D$828,$D796)</f>
        <v>0</v>
      </c>
      <c r="AK796" s="2">
        <f t="shared" si="12"/>
        <v>15</v>
      </c>
    </row>
    <row r="797" spans="1:37" x14ac:dyDescent="0.25">
      <c r="A797" s="14" t="s">
        <v>101</v>
      </c>
      <c r="B797" t="s">
        <v>98</v>
      </c>
      <c r="C797" t="s">
        <v>97</v>
      </c>
      <c r="D797" s="13">
        <v>42646</v>
      </c>
      <c r="E797">
        <v>1</v>
      </c>
      <c r="F797">
        <v>200</v>
      </c>
      <c r="G797" s="2" t="s">
        <v>78</v>
      </c>
      <c r="H797" s="2" t="s">
        <v>11</v>
      </c>
      <c r="I797">
        <v>2</v>
      </c>
      <c r="J797" s="2" t="s">
        <v>77</v>
      </c>
      <c r="K797" s="2">
        <f>IF(ISNUMBER(AVERAGEIFS(ObservedSpeciesData!K$2:K$4955,ObservedSpeciesData!$A$2:$A$4955,$A797,ObservedSpeciesData!$D$2:$D$4955,$D797)),AVERAGEIFS(ObservedSpeciesData!K$2:K$4955,ObservedSpeciesData!$A$2:$A$4955,$A797,ObservedSpeciesData!$D$2:$D$4955,$D797),"")</f>
        <v>180</v>
      </c>
      <c r="L797" s="26" t="str">
        <f>IF(ISNUMBER(AVERAGEIFS(ObservedSpeciesData!L$2:L$4955,ObservedSpeciesData!$A$2:$A$4955,$A797,ObservedSpeciesData!$D$2:$D$4955,$D797)),AVERAGEIFS(ObservedSpeciesData!L$2:L$4955,ObservedSpeciesData!$A$2:$A$4955,$A797,ObservedSpeciesData!$D$2:$D$4955,$D797),"")</f>
        <v/>
      </c>
      <c r="M797" s="23" t="str">
        <f>IF(ISNUMBER(AVERAGEIFS(ObservedSpeciesData!M$2:M$4955,ObservedSpeciesData!$A$2:$A$4955,$A797,ObservedSpeciesData!$D$2:$D$4955,$D797)),AVERAGEIFS(ObservedSpeciesData!M$2:M$4955,ObservedSpeciesData!$A$2:$A$4955,$A797,ObservedSpeciesData!$D$2:$D$4955,$D797),"")</f>
        <v/>
      </c>
      <c r="N797" s="23">
        <f>IF(ISNUMBER(AVERAGEIFS(ObservedSpeciesData!N$2:N$4955,ObservedSpeciesData!$A$2:$A$4955,$A797,ObservedSpeciesData!$D$2:$D$4955,$D797)),AVERAGEIFS(ObservedSpeciesData!N$2:N$4955,ObservedSpeciesData!$A$2:$A$4955,$A797,ObservedSpeciesData!$D$2:$D$4955,$D797),"")</f>
        <v>540.33293191058078</v>
      </c>
      <c r="O797" s="23">
        <f>IF(ISNUMBER(AVERAGEIFS(ObservedSpeciesData!O$2:O$4955,ObservedSpeciesData!$A$2:$A$4955,$A797,ObservedSpeciesData!$D$2:$D$4955,$D797)),AVERAGEIFS(ObservedSpeciesData!O$2:O$4955,ObservedSpeciesData!$A$2:$A$4955,$A797,ObservedSpeciesData!$D$2:$D$4955,$D797),"")</f>
        <v>54.033293191058085</v>
      </c>
      <c r="P797" s="23">
        <f>IF(ISNUMBER(AVERAGEIFS(ObservedSpeciesData!P$2:P$4955,ObservedSpeciesData!$A$2:$A$4955,$A797,ObservedSpeciesData!$C$2:$C$4955,$C797,ObservedSpeciesData!$D$2:$D$4955,$D797)),AVERAGEIFS(ObservedSpeciesData!P$2:P$4955,ObservedSpeciesData!$A$2:$A$4955,$A797,ObservedSpeciesData!$C$2:$C$4955,$C797,ObservedSpeciesData!$D$2:$D$4955,$D797),"")</f>
        <v>97.087702419590968</v>
      </c>
      <c r="Q797" s="23"/>
      <c r="R797" s="25" t="str">
        <f>IF(ISNUMBER(AVERAGEIFS(ObservedSpeciesData!R$2:R$4955,ObservedSpeciesData!$A$2:$A$4955,$A797,ObservedSpeciesData!$D$2:$D$4955,$D797)),AVERAGEIFS(ObservedSpeciesData!R$2:R$4955,ObservedSpeciesData!$A$2:$A$4955,$A797,ObservedSpeciesData!$D$2:$D$4955,$D797),"")</f>
        <v/>
      </c>
      <c r="S797" s="25" t="str">
        <f>IF(ISNUMBER(AVERAGEIFS(ObservedSpeciesData!S$2:S$4955,ObservedSpeciesData!$A$2:$A$4955,$A797,ObservedSpeciesData!$D$2:$D$4955,$D797)),AVERAGEIFS(ObservedSpeciesData!S$2:S$4955,ObservedSpeciesData!$A$2:$A$4955,$A797,ObservedSpeciesData!$D$2:$D$4955,$D797),"")</f>
        <v/>
      </c>
      <c r="T797" s="23" t="str">
        <f>IF(ISNUMBER(AVERAGEIFS(ObservedSpeciesData!T$2:T$4955,ObservedSpeciesData!$A$2:$A$4955,$A797,ObservedSpeciesData!$D$2:$D$4955,$D797)),AVERAGEIFS(ObservedSpeciesData!T$2:T$4955,ObservedSpeciesData!$A$2:$A$4955,$A797,ObservedSpeciesData!$D$2:$D$4955,$D797),"")</f>
        <v/>
      </c>
      <c r="U797" s="24" t="str">
        <f>IF(ISNUMBER(AVERAGEIFS(ObservedSpeciesData!U$2:U$4955,ObservedSpeciesData!$A$2:$A$4955,$A797,ObservedSpeciesData!$C$2:$C$4955,$C797,ObservedSpeciesData!$D$2:$D$4955,$D797)),AVERAGEIFS(ObservedSpeciesData!U$2:U$4955,ObservedSpeciesData!$A$2:$A$4955,$A797,ObservedSpeciesData!$C$2:$C$4955,$C797,ObservedSpeciesData!$D$2:$D$4955,$D797),"")</f>
        <v/>
      </c>
      <c r="V797" s="23">
        <f>IF(ISNUMBER(AVERAGEIFS(ObservedSpeciesData!V$2:V$4955,ObservedSpeciesData!$A$2:$A$4955,$A797,ObservedSpeciesData!$D$2:$D$4955,$D797)),AVERAGEIFS(ObservedSpeciesData!V$2:V$4955,ObservedSpeciesData!$A$2:$A$4955,$A797,ObservedSpeciesData!$D$2:$D$4955,$D797),"")</f>
        <v>23.216785192489624</v>
      </c>
      <c r="W797" s="23">
        <f>IF(ISNUMBER(AVERAGEIFS(ObservedSpeciesData!W$2:W$4955,ObservedSpeciesData!$A$2:$A$4955,$A797,ObservedSpeciesData!$D$2:$D$4955,$D797)),AVERAGEIFS(ObservedSpeciesData!W$2:W$4955,ObservedSpeciesData!$A$2:$A$4955,$A797,ObservedSpeciesData!$D$2:$D$4955,$D797),"")</f>
        <v>15.849053680896759</v>
      </c>
      <c r="X797" s="23">
        <f>IF(ISNUMBER(AVERAGEIFS(ObservedSpeciesData!X$2:X$4955,ObservedSpeciesData!$A$2:$A$4955,$A797,ObservedSpeciesData!$D$2:$D$4955,$D797)),AVERAGEIFS(ObservedSpeciesData!X$2:X$4955,ObservedSpeciesData!$A$2:$A$4955,$A797,ObservedSpeciesData!$D$2:$D$4955,$D797),"")</f>
        <v>77.326409339904785</v>
      </c>
      <c r="Y797" s="23">
        <f>IF(ISNUMBER(AVERAGEIFS(ObservedSpeciesData!Y$2:Y$4955,ObservedSpeciesData!$A$2:$A$4955,$A797,ObservedSpeciesData!$D$2:$D$4955,$D797)),AVERAGEIFS(ObservedSpeciesData!Y$2:Y$4955,ObservedSpeciesData!$A$2:$A$4955,$A797,ObservedSpeciesData!$D$2:$D$4955,$D797),"")</f>
        <v>40.59005331993103</v>
      </c>
      <c r="Z797" s="23">
        <f>IF(ISNUMBER(AVERAGEIFS(ObservedSpeciesData!Z$2:Z$4955,ObservedSpeciesData!$A$2:$A$4955,$A797,ObservedSpeciesData!$D$2:$D$4955,$D797)),AVERAGEIFS(ObservedSpeciesData!Z$2:Z$4955,ObservedSpeciesData!$A$2:$A$4955,$A797,ObservedSpeciesData!$D$2:$D$4955,$D797),"")</f>
        <v>90.668675422668457</v>
      </c>
      <c r="AA797" s="23">
        <f>IF(ISNUMBER(AVERAGEIFS(ObservedSpeciesData!AA$2:AA$4955,ObservedSpeciesData!$A$2:$A$4955,$A797,ObservedSpeciesData!$D$2:$D$4955,$D797)),AVERAGEIFS(ObservedSpeciesData!AA$2:AA$4955,ObservedSpeciesData!$A$2:$A$4955,$A797,ObservedSpeciesData!$D$2:$D$4955,$D797),"")</f>
        <v>18.492135167121887</v>
      </c>
      <c r="AB797" s="24">
        <f>IF(ISNUMBER(AVERAGEIFS(ObservedSpeciesData!AB$2:AB$4955,ObservedSpeciesData!$A$2:$A$4955,$A797,ObservedSpeciesData!$D$2:$D$4955,$D797)),AVERAGEIFS(ObservedSpeciesData!AB$2:AB$4955,ObservedSpeciesData!$A$2:$A$4955,$A797,ObservedSpeciesData!$D$2:$D$4955,$D797),"")</f>
        <v>2.9587416267395014E-2</v>
      </c>
      <c r="AC797" s="24">
        <f>IF(ISNUMBER(AVERAGEIFS(ObservedSpeciesData!AC$2:AC$4955,ObservedSpeciesData!$A$2:$A$4955,$A797,ObservedSpeciesData!$D$2:$D$4955,$D797)),AVERAGEIFS(ObservedSpeciesData!AC$2:AC$4955,ObservedSpeciesData!$A$2:$A$4955,$A797,ObservedSpeciesData!$D$2:$D$4955,$D797),"")</f>
        <v>2.9587416267395014E-2</v>
      </c>
      <c r="AD797" s="23">
        <f>IF(ISNUMBER(AVERAGEIFS(ObservedSpeciesData!AD$2:AD$4955,ObservedSpeciesData!$A$2:$A$4955,$A797,ObservedSpeciesData!$D$2:$D$4955,$D797)),AVERAGEIFS(ObservedSpeciesData!AD$2:AD$4955,ObservedSpeciesData!$A$2:$A$4955,$A797,ObservedSpeciesData!$D$2:$D$4955,$D797),"")</f>
        <v>12.372225494384764</v>
      </c>
      <c r="AE797" s="24">
        <f>IF(ISNUMBER(AVERAGEIFS(ObservedSpeciesData!AE$2:AE$4955,ObservedSpeciesData!$A$2:$A$4955,$A797,ObservedSpeciesData!$D$2:$D$4955,$D797)),AVERAGEIFS(ObservedSpeciesData!AE$2:AE$4955,ObservedSpeciesData!$A$2:$A$4955,$A797,ObservedSpeciesData!$D$2:$D$4955,$D797),"")</f>
        <v>16.025591940813541</v>
      </c>
      <c r="AF797" s="23"/>
      <c r="AG797" s="24"/>
      <c r="AH797" s="23">
        <f>IF(ISNUMBER(AVERAGEIFS(ObservedSpeciesData!AH$2:AH$4955,ObservedSpeciesData!$A$2:$A$4955,$A797,ObservedSpeciesData!$D$2:$D$4955,$D797)),AVERAGEIFS(ObservedSpeciesData!AH$2:AH$4955,ObservedSpeciesData!$A$2:$A$4955,$A797,ObservedSpeciesData!$D$2:$D$4955,$D797),"")</f>
        <v>1.5906250000000002</v>
      </c>
      <c r="AI797" s="23">
        <f>IF(ISNUMBER(AVERAGEIFS(ObservedSpeciesData!AI$2:AI$4955,ObservedSpeciesData!$A$2:$A$4955,$A797,ObservedSpeciesData!$C$2:$C$4955,$C797,ObservedSpeciesData!$D$2:$D$4955,$D797)),AVERAGEIFS(ObservedSpeciesData!AI$2:AI$4955,ObservedSpeciesData!$A$2:$A$4955,$A797,ObservedSpeciesData!$C$2:$C$4955,$C797,ObservedSpeciesData!$D$2:$D$4955,$D797),"")</f>
        <v>2.6060000000000003</v>
      </c>
      <c r="AJ797" s="2">
        <f>COUNTIFS(ObservedSpeciesData!$A$2:$A$828,$A797,ObservedSpeciesData!$D$2:$D$828,$D797)</f>
        <v>0</v>
      </c>
      <c r="AK797" s="2">
        <f t="shared" si="12"/>
        <v>15</v>
      </c>
    </row>
    <row r="798" spans="1:37" x14ac:dyDescent="0.25">
      <c r="A798" s="14" t="s">
        <v>100</v>
      </c>
      <c r="B798" t="s">
        <v>98</v>
      </c>
      <c r="C798" t="s">
        <v>97</v>
      </c>
      <c r="D798" s="13">
        <v>42646</v>
      </c>
      <c r="E798">
        <v>1</v>
      </c>
      <c r="F798">
        <v>350</v>
      </c>
      <c r="G798" s="2" t="s">
        <v>78</v>
      </c>
      <c r="H798" s="2" t="s">
        <v>11</v>
      </c>
      <c r="I798">
        <v>2</v>
      </c>
      <c r="J798" s="2" t="s">
        <v>77</v>
      </c>
      <c r="K798" s="2">
        <f>IF(ISNUMBER(AVERAGEIFS(ObservedSpeciesData!K$2:K$4955,ObservedSpeciesData!$A$2:$A$4955,$A798,ObservedSpeciesData!$D$2:$D$4955,$D798)),AVERAGEIFS(ObservedSpeciesData!K$2:K$4955,ObservedSpeciesData!$A$2:$A$4955,$A798,ObservedSpeciesData!$D$2:$D$4955,$D798),"")</f>
        <v>350</v>
      </c>
      <c r="L798" s="26" t="str">
        <f>IF(ISNUMBER(AVERAGEIFS(ObservedSpeciesData!L$2:L$4955,ObservedSpeciesData!$A$2:$A$4955,$A798,ObservedSpeciesData!$D$2:$D$4955,$D798)),AVERAGEIFS(ObservedSpeciesData!L$2:L$4955,ObservedSpeciesData!$A$2:$A$4955,$A798,ObservedSpeciesData!$D$2:$D$4955,$D798),"")</f>
        <v/>
      </c>
      <c r="M798" s="23" t="str">
        <f>IF(ISNUMBER(AVERAGEIFS(ObservedSpeciesData!M$2:M$4955,ObservedSpeciesData!$A$2:$A$4955,$A798,ObservedSpeciesData!$D$2:$D$4955,$D798)),AVERAGEIFS(ObservedSpeciesData!M$2:M$4955,ObservedSpeciesData!$A$2:$A$4955,$A798,ObservedSpeciesData!$D$2:$D$4955,$D798),"")</f>
        <v/>
      </c>
      <c r="N798" s="23">
        <f>IF(ISNUMBER(AVERAGEIFS(ObservedSpeciesData!N$2:N$4955,ObservedSpeciesData!$A$2:$A$4955,$A798,ObservedSpeciesData!$D$2:$D$4955,$D798)),AVERAGEIFS(ObservedSpeciesData!N$2:N$4955,ObservedSpeciesData!$A$2:$A$4955,$A798,ObservedSpeciesData!$D$2:$D$4955,$D798),"")</f>
        <v>1112.5111455992344</v>
      </c>
      <c r="O798" s="23">
        <f>IF(ISNUMBER(AVERAGEIFS(ObservedSpeciesData!O$2:O$4955,ObservedSpeciesData!$A$2:$A$4955,$A798,ObservedSpeciesData!$D$2:$D$4955,$D798)),AVERAGEIFS(ObservedSpeciesData!O$2:O$4955,ObservedSpeciesData!$A$2:$A$4955,$A798,ObservedSpeciesData!$D$2:$D$4955,$D798),"")</f>
        <v>111.25111455992345</v>
      </c>
      <c r="P798" s="23">
        <f>IF(ISNUMBER(AVERAGEIFS(ObservedSpeciesData!P$2:P$4955,ObservedSpeciesData!$A$2:$A$4955,$A798,ObservedSpeciesData!$C$2:$C$4955,$C798,ObservedSpeciesData!$D$2:$D$4955,$D798)),AVERAGEIFS(ObservedSpeciesData!P$2:P$4955,ObservedSpeciesData!$A$2:$A$4955,$A798,ObservedSpeciesData!$C$2:$C$4955,$C798,ObservedSpeciesData!$D$2:$D$4955,$D798),"")</f>
        <v>171.62005442617686</v>
      </c>
      <c r="Q798" s="23"/>
      <c r="R798" s="25" t="str">
        <f>IF(ISNUMBER(AVERAGEIFS(ObservedSpeciesData!R$2:R$4955,ObservedSpeciesData!$A$2:$A$4955,$A798,ObservedSpeciesData!$D$2:$D$4955,$D798)),AVERAGEIFS(ObservedSpeciesData!R$2:R$4955,ObservedSpeciesData!$A$2:$A$4955,$A798,ObservedSpeciesData!$D$2:$D$4955,$D798),"")</f>
        <v/>
      </c>
      <c r="S798" s="25" t="str">
        <f>IF(ISNUMBER(AVERAGEIFS(ObservedSpeciesData!S$2:S$4955,ObservedSpeciesData!$A$2:$A$4955,$A798,ObservedSpeciesData!$D$2:$D$4955,$D798)),AVERAGEIFS(ObservedSpeciesData!S$2:S$4955,ObservedSpeciesData!$A$2:$A$4955,$A798,ObservedSpeciesData!$D$2:$D$4955,$D798),"")</f>
        <v/>
      </c>
      <c r="T798" s="23" t="str">
        <f>IF(ISNUMBER(AVERAGEIFS(ObservedSpeciesData!T$2:T$4955,ObservedSpeciesData!$A$2:$A$4955,$A798,ObservedSpeciesData!$D$2:$D$4955,$D798)),AVERAGEIFS(ObservedSpeciesData!T$2:T$4955,ObservedSpeciesData!$A$2:$A$4955,$A798,ObservedSpeciesData!$D$2:$D$4955,$D798),"")</f>
        <v/>
      </c>
      <c r="U798" s="24" t="str">
        <f>IF(ISNUMBER(AVERAGEIFS(ObservedSpeciesData!U$2:U$4955,ObservedSpeciesData!$A$2:$A$4955,$A798,ObservedSpeciesData!$C$2:$C$4955,$C798,ObservedSpeciesData!$D$2:$D$4955,$D798)),AVERAGEIFS(ObservedSpeciesData!U$2:U$4955,ObservedSpeciesData!$A$2:$A$4955,$A798,ObservedSpeciesData!$C$2:$C$4955,$C798,ObservedSpeciesData!$D$2:$D$4955,$D798),"")</f>
        <v/>
      </c>
      <c r="V798" s="23">
        <f>IF(ISNUMBER(AVERAGEIFS(ObservedSpeciesData!V$2:V$4955,ObservedSpeciesData!$A$2:$A$4955,$A798,ObservedSpeciesData!$D$2:$D$4955,$D798)),AVERAGEIFS(ObservedSpeciesData!V$2:V$4955,ObservedSpeciesData!$A$2:$A$4955,$A798,ObservedSpeciesData!$D$2:$D$4955,$D798),"")</f>
        <v>23.33079993724823</v>
      </c>
      <c r="W798" s="23">
        <f>IF(ISNUMBER(AVERAGEIFS(ObservedSpeciesData!W$2:W$4955,ObservedSpeciesData!$A$2:$A$4955,$A798,ObservedSpeciesData!$D$2:$D$4955,$D798)),AVERAGEIFS(ObservedSpeciesData!W$2:W$4955,ObservedSpeciesData!$A$2:$A$4955,$A798,ObservedSpeciesData!$D$2:$D$4955,$D798),"")</f>
        <v>16.329938411712646</v>
      </c>
      <c r="X798" s="23">
        <f>IF(ISNUMBER(AVERAGEIFS(ObservedSpeciesData!X$2:X$4955,ObservedSpeciesData!$A$2:$A$4955,$A798,ObservedSpeciesData!$D$2:$D$4955,$D798)),AVERAGEIFS(ObservedSpeciesData!X$2:X$4955,ObservedSpeciesData!$A$2:$A$4955,$A798,ObservedSpeciesData!$D$2:$D$4955,$D798),"")</f>
        <v>77.604140758514404</v>
      </c>
      <c r="Y798" s="23">
        <f>IF(ISNUMBER(AVERAGEIFS(ObservedSpeciesData!Y$2:Y$4955,ObservedSpeciesData!$A$2:$A$4955,$A798,ObservedSpeciesData!$D$2:$D$4955,$D798)),AVERAGEIFS(ObservedSpeciesData!Y$2:Y$4955,ObservedSpeciesData!$A$2:$A$4955,$A798,ObservedSpeciesData!$D$2:$D$4955,$D798),"")</f>
        <v>41.243391990661621</v>
      </c>
      <c r="Z798" s="23">
        <f>IF(ISNUMBER(AVERAGEIFS(ObservedSpeciesData!Z$2:Z$4955,ObservedSpeciesData!$A$2:$A$4955,$A798,ObservedSpeciesData!$D$2:$D$4955,$D798)),AVERAGEIFS(ObservedSpeciesData!Z$2:Z$4955,ObservedSpeciesData!$A$2:$A$4955,$A798,ObservedSpeciesData!$D$2:$D$4955,$D798),"")</f>
        <v>90.989118099212646</v>
      </c>
      <c r="AA798" s="23">
        <f>IF(ISNUMBER(AVERAGEIFS(ObservedSpeciesData!AA$2:AA$4955,ObservedSpeciesData!$A$2:$A$4955,$A798,ObservedSpeciesData!$D$2:$D$4955,$D798)),AVERAGEIFS(ObservedSpeciesData!AA$2:AA$4955,ObservedSpeciesData!$A$2:$A$4955,$A798,ObservedSpeciesData!$D$2:$D$4955,$D798),"")</f>
        <v>20.034219741821289</v>
      </c>
      <c r="AB798" s="24">
        <f>IF(ISNUMBER(AVERAGEIFS(ObservedSpeciesData!AB$2:AB$4955,ObservedSpeciesData!$A$2:$A$4955,$A798,ObservedSpeciesData!$D$2:$D$4955,$D798)),AVERAGEIFS(ObservedSpeciesData!AB$2:AB$4955,ObservedSpeciesData!$A$2:$A$4955,$A798,ObservedSpeciesData!$D$2:$D$4955,$D798),"")</f>
        <v>3.2054751586914058E-2</v>
      </c>
      <c r="AC798" s="24">
        <f>IF(ISNUMBER(AVERAGEIFS(ObservedSpeciesData!AC$2:AC$4955,ObservedSpeciesData!$A$2:$A$4955,$A798,ObservedSpeciesData!$D$2:$D$4955,$D798)),AVERAGEIFS(ObservedSpeciesData!AC$2:AC$4955,ObservedSpeciesData!$A$2:$A$4955,$A798,ObservedSpeciesData!$D$2:$D$4955,$D798),"")</f>
        <v>3.2054751586914058E-2</v>
      </c>
      <c r="AD798" s="23">
        <f>IF(ISNUMBER(AVERAGEIFS(ObservedSpeciesData!AD$2:AD$4955,ObservedSpeciesData!$A$2:$A$4955,$A798,ObservedSpeciesData!$D$2:$D$4955,$D798)),AVERAGEIFS(ObservedSpeciesData!AD$2:AD$4955,ObservedSpeciesData!$A$2:$A$4955,$A798,ObservedSpeciesData!$D$2:$D$4955,$D798),"")</f>
        <v>12.416662521362305</v>
      </c>
      <c r="AE798" s="24">
        <f>IF(ISNUMBER(AVERAGEIFS(ObservedSpeciesData!AE$2:AE$4955,ObservedSpeciesData!$A$2:$A$4955,$A798,ObservedSpeciesData!$D$2:$D$4955,$D798)),AVERAGEIFS(ObservedSpeciesData!AE$2:AE$4955,ObservedSpeciesData!$A$2:$A$4955,$A798,ObservedSpeciesData!$D$2:$D$4955,$D798),"")</f>
        <v>14.584487514105549</v>
      </c>
      <c r="AF798" s="23"/>
      <c r="AG798" s="24"/>
      <c r="AH798" s="23">
        <f>IF(ISNUMBER(AVERAGEIFS(ObservedSpeciesData!AH$2:AH$4955,ObservedSpeciesData!$A$2:$A$4955,$A798,ObservedSpeciesData!$D$2:$D$4955,$D798)),AVERAGEIFS(ObservedSpeciesData!AH$2:AH$4955,ObservedSpeciesData!$A$2:$A$4955,$A798,ObservedSpeciesData!$D$2:$D$4955,$D798),"")</f>
        <v>3.5743749999999999</v>
      </c>
      <c r="AI798" s="23">
        <f>IF(ISNUMBER(AVERAGEIFS(ObservedSpeciesData!AI$2:AI$4955,ObservedSpeciesData!$A$2:$A$4955,$A798,ObservedSpeciesData!$C$2:$C$4955,$C798,ObservedSpeciesData!$D$2:$D$4955,$D798)),AVERAGEIFS(ObservedSpeciesData!AI$2:AI$4955,ObservedSpeciesData!$A$2:$A$4955,$A798,ObservedSpeciesData!$C$2:$C$4955,$C798,ObservedSpeciesData!$D$2:$D$4955,$D798),"")</f>
        <v>5.2499999999999991</v>
      </c>
      <c r="AJ798" s="2">
        <f>COUNTIFS(ObservedSpeciesData!$A$2:$A$828,$A798,ObservedSpeciesData!$D$2:$D$828,$D798)</f>
        <v>0</v>
      </c>
      <c r="AK798" s="2">
        <f t="shared" si="12"/>
        <v>15</v>
      </c>
    </row>
    <row r="799" spans="1:37" x14ac:dyDescent="0.25">
      <c r="A799" s="14" t="s">
        <v>99</v>
      </c>
      <c r="B799" t="s">
        <v>98</v>
      </c>
      <c r="C799" t="s">
        <v>97</v>
      </c>
      <c r="D799" s="13">
        <v>42646</v>
      </c>
      <c r="E799">
        <v>1</v>
      </c>
      <c r="F799">
        <v>500</v>
      </c>
      <c r="G799" s="2" t="s">
        <v>78</v>
      </c>
      <c r="H799" s="2" t="s">
        <v>11</v>
      </c>
      <c r="I799">
        <v>2</v>
      </c>
      <c r="J799" s="2" t="s">
        <v>77</v>
      </c>
      <c r="K799" s="2">
        <f>IF(ISNUMBER(AVERAGEIFS(ObservedSpeciesData!K$2:K$4955,ObservedSpeciesData!$A$2:$A$4955,$A799,ObservedSpeciesData!$D$2:$D$4955,$D799)),AVERAGEIFS(ObservedSpeciesData!K$2:K$4955,ObservedSpeciesData!$A$2:$A$4955,$A799,ObservedSpeciesData!$D$2:$D$4955,$D799),"")</f>
        <v>450</v>
      </c>
      <c r="L799" s="26" t="str">
        <f>IF(ISNUMBER(AVERAGEIFS(ObservedSpeciesData!L$2:L$4955,ObservedSpeciesData!$A$2:$A$4955,$A799,ObservedSpeciesData!$D$2:$D$4955,$D799)),AVERAGEIFS(ObservedSpeciesData!L$2:L$4955,ObservedSpeciesData!$A$2:$A$4955,$A799,ObservedSpeciesData!$D$2:$D$4955,$D799),"")</f>
        <v/>
      </c>
      <c r="M799" s="23" t="str">
        <f>IF(ISNUMBER(AVERAGEIFS(ObservedSpeciesData!M$2:M$4955,ObservedSpeciesData!$A$2:$A$4955,$A799,ObservedSpeciesData!$D$2:$D$4955,$D799)),AVERAGEIFS(ObservedSpeciesData!M$2:M$4955,ObservedSpeciesData!$A$2:$A$4955,$A799,ObservedSpeciesData!$D$2:$D$4955,$D799),"")</f>
        <v/>
      </c>
      <c r="N799" s="23">
        <f>IF(ISNUMBER(AVERAGEIFS(ObservedSpeciesData!N$2:N$4955,ObservedSpeciesData!$A$2:$A$4955,$A799,ObservedSpeciesData!$D$2:$D$4955,$D799)),AVERAGEIFS(ObservedSpeciesData!N$2:N$4955,ObservedSpeciesData!$A$2:$A$4955,$A799,ObservedSpeciesData!$D$2:$D$4955,$D799),"")</f>
        <v>1097.6674960155262</v>
      </c>
      <c r="O799" s="23">
        <f>IF(ISNUMBER(AVERAGEIFS(ObservedSpeciesData!O$2:O$4955,ObservedSpeciesData!$A$2:$A$4955,$A799,ObservedSpeciesData!$D$2:$D$4955,$D799)),AVERAGEIFS(ObservedSpeciesData!O$2:O$4955,ObservedSpeciesData!$A$2:$A$4955,$A799,ObservedSpeciesData!$D$2:$D$4955,$D799),"")</f>
        <v>109.76674960155262</v>
      </c>
      <c r="P799" s="23">
        <f>IF(ISNUMBER(AVERAGEIFS(ObservedSpeciesData!P$2:P$4955,ObservedSpeciesData!$A$2:$A$4955,$A799,ObservedSpeciesData!$C$2:$C$4955,$C799,ObservedSpeciesData!$D$2:$D$4955,$D799)),AVERAGEIFS(ObservedSpeciesData!P$2:P$4955,ObservedSpeciesData!$A$2:$A$4955,$A799,ObservedSpeciesData!$C$2:$C$4955,$C799,ObservedSpeciesData!$D$2:$D$4955,$D799),"")</f>
        <v>165.31857331672958</v>
      </c>
      <c r="Q799" s="23"/>
      <c r="R799" s="25" t="str">
        <f>IF(ISNUMBER(AVERAGEIFS(ObservedSpeciesData!R$2:R$4955,ObservedSpeciesData!$A$2:$A$4955,$A799,ObservedSpeciesData!$D$2:$D$4955,$D799)),AVERAGEIFS(ObservedSpeciesData!R$2:R$4955,ObservedSpeciesData!$A$2:$A$4955,$A799,ObservedSpeciesData!$D$2:$D$4955,$D799),"")</f>
        <v/>
      </c>
      <c r="S799" s="25" t="str">
        <f>IF(ISNUMBER(AVERAGEIFS(ObservedSpeciesData!S$2:S$4955,ObservedSpeciesData!$A$2:$A$4955,$A799,ObservedSpeciesData!$D$2:$D$4955,$D799)),AVERAGEIFS(ObservedSpeciesData!S$2:S$4955,ObservedSpeciesData!$A$2:$A$4955,$A799,ObservedSpeciesData!$D$2:$D$4955,$D799),"")</f>
        <v/>
      </c>
      <c r="T799" s="23" t="str">
        <f>IF(ISNUMBER(AVERAGEIFS(ObservedSpeciesData!T$2:T$4955,ObservedSpeciesData!$A$2:$A$4955,$A799,ObservedSpeciesData!$D$2:$D$4955,$D799)),AVERAGEIFS(ObservedSpeciesData!T$2:T$4955,ObservedSpeciesData!$A$2:$A$4955,$A799,ObservedSpeciesData!$D$2:$D$4955,$D799),"")</f>
        <v/>
      </c>
      <c r="U799" s="24" t="str">
        <f>IF(ISNUMBER(AVERAGEIFS(ObservedSpeciesData!U$2:U$4955,ObservedSpeciesData!$A$2:$A$4955,$A799,ObservedSpeciesData!$C$2:$C$4955,$C799,ObservedSpeciesData!$D$2:$D$4955,$D799)),AVERAGEIFS(ObservedSpeciesData!U$2:U$4955,ObservedSpeciesData!$A$2:$A$4955,$A799,ObservedSpeciesData!$C$2:$C$4955,$C799,ObservedSpeciesData!$D$2:$D$4955,$D799),"")</f>
        <v/>
      </c>
      <c r="V799" s="23">
        <f>IF(ISNUMBER(AVERAGEIFS(ObservedSpeciesData!V$2:V$4955,ObservedSpeciesData!$A$2:$A$4955,$A799,ObservedSpeciesData!$D$2:$D$4955,$D799)),AVERAGEIFS(ObservedSpeciesData!V$2:V$4955,ObservedSpeciesData!$A$2:$A$4955,$A799,ObservedSpeciesData!$D$2:$D$4955,$D799),"")</f>
        <v>22.785224318504333</v>
      </c>
      <c r="W799" s="23">
        <f>IF(ISNUMBER(AVERAGEIFS(ObservedSpeciesData!W$2:W$4955,ObservedSpeciesData!$A$2:$A$4955,$A799,ObservedSpeciesData!$D$2:$D$4955,$D799)),AVERAGEIFS(ObservedSpeciesData!W$2:W$4955,ObservedSpeciesData!$A$2:$A$4955,$A799,ObservedSpeciesData!$D$2:$D$4955,$D799),"")</f>
        <v>15.892288506031036</v>
      </c>
      <c r="X799" s="23">
        <f>IF(ISNUMBER(AVERAGEIFS(ObservedSpeciesData!X$2:X$4955,ObservedSpeciesData!$A$2:$A$4955,$A799,ObservedSpeciesData!$D$2:$D$4955,$D799)),AVERAGEIFS(ObservedSpeciesData!X$2:X$4955,ObservedSpeciesData!$A$2:$A$4955,$A799,ObservedSpeciesData!$D$2:$D$4955,$D799),"")</f>
        <v>78.106321334838867</v>
      </c>
      <c r="Y799" s="23">
        <f>IF(ISNUMBER(AVERAGEIFS(ObservedSpeciesData!Y$2:Y$4955,ObservedSpeciesData!$A$2:$A$4955,$A799,ObservedSpeciesData!$D$2:$D$4955,$D799)),AVERAGEIFS(ObservedSpeciesData!Y$2:Y$4955,ObservedSpeciesData!$A$2:$A$4955,$A799,ObservedSpeciesData!$D$2:$D$4955,$D799),"")</f>
        <v>41.106330633163452</v>
      </c>
      <c r="Z799" s="23">
        <f>IF(ISNUMBER(AVERAGEIFS(ObservedSpeciesData!Z$2:Z$4955,ObservedSpeciesData!$A$2:$A$4955,$A799,ObservedSpeciesData!$D$2:$D$4955,$D799)),AVERAGEIFS(ObservedSpeciesData!Z$2:Z$4955,ObservedSpeciesData!$A$2:$A$4955,$A799,ObservedSpeciesData!$D$2:$D$4955,$D799),"")</f>
        <v>91.023789405822754</v>
      </c>
      <c r="AA799" s="23">
        <f>IF(ISNUMBER(AVERAGEIFS(ObservedSpeciesData!AA$2:AA$4955,ObservedSpeciesData!$A$2:$A$4955,$A799,ObservedSpeciesData!$D$2:$D$4955,$D799)),AVERAGEIFS(ObservedSpeciesData!AA$2:AA$4955,ObservedSpeciesData!$A$2:$A$4955,$A799,ObservedSpeciesData!$D$2:$D$4955,$D799),"")</f>
        <v>21.79603898525238</v>
      </c>
      <c r="AB799" s="24">
        <f>IF(ISNUMBER(AVERAGEIFS(ObservedSpeciesData!AB$2:AB$4955,ObservedSpeciesData!$A$2:$A$4955,$A799,ObservedSpeciesData!$D$2:$D$4955,$D799)),AVERAGEIFS(ObservedSpeciesData!AB$2:AB$4955,ObservedSpeciesData!$A$2:$A$4955,$A799,ObservedSpeciesData!$D$2:$D$4955,$D799),"")</f>
        <v>3.4873662376403811E-2</v>
      </c>
      <c r="AC799" s="24">
        <f>IF(ISNUMBER(AVERAGEIFS(ObservedSpeciesData!AC$2:AC$4955,ObservedSpeciesData!$A$2:$A$4955,$A799,ObservedSpeciesData!$D$2:$D$4955,$D799)),AVERAGEIFS(ObservedSpeciesData!AC$2:AC$4955,ObservedSpeciesData!$A$2:$A$4955,$A799,ObservedSpeciesData!$D$2:$D$4955,$D799),"")</f>
        <v>3.4873662376403811E-2</v>
      </c>
      <c r="AD799" s="23">
        <f>IF(ISNUMBER(AVERAGEIFS(ObservedSpeciesData!AD$2:AD$4955,ObservedSpeciesData!$A$2:$A$4955,$A799,ObservedSpeciesData!$D$2:$D$4955,$D799)),AVERAGEIFS(ObservedSpeciesData!AD$2:AD$4955,ObservedSpeciesData!$A$2:$A$4955,$A799,ObservedSpeciesData!$D$2:$D$4955,$D799),"")</f>
        <v>12.497011413574219</v>
      </c>
      <c r="AE799" s="24">
        <f>IF(ISNUMBER(AVERAGEIFS(ObservedSpeciesData!AE$2:AE$4955,ObservedSpeciesData!$A$2:$A$4955,$A799,ObservedSpeciesData!$D$2:$D$4955,$D799)),AVERAGEIFS(ObservedSpeciesData!AE$2:AE$4955,ObservedSpeciesData!$A$2:$A$4955,$A799,ObservedSpeciesData!$D$2:$D$4955,$D799),"")</f>
        <v>14.547148050436336</v>
      </c>
      <c r="AF799" s="23"/>
      <c r="AG799" s="24"/>
      <c r="AH799" s="23">
        <f>IF(ISNUMBER(AVERAGEIFS(ObservedSpeciesData!AH$2:AH$4955,ObservedSpeciesData!$A$2:$A$4955,$A799,ObservedSpeciesData!$D$2:$D$4955,$D799)),AVERAGEIFS(ObservedSpeciesData!AH$2:AH$4955,ObservedSpeciesData!$A$2:$A$4955,$A799,ObservedSpeciesData!$D$2:$D$4955,$D799),"")</f>
        <v>3.8129999999999997</v>
      </c>
      <c r="AI799" s="23">
        <f>IF(ISNUMBER(AVERAGEIFS(ObservedSpeciesData!AI$2:AI$4955,ObservedSpeciesData!$A$2:$A$4955,$A799,ObservedSpeciesData!$C$2:$C$4955,$C799,ObservedSpeciesData!$D$2:$D$4955,$D799)),AVERAGEIFS(ObservedSpeciesData!AI$2:AI$4955,ObservedSpeciesData!$A$2:$A$4955,$A799,ObservedSpeciesData!$C$2:$C$4955,$C799,ObservedSpeciesData!$D$2:$D$4955,$D799),"")</f>
        <v>5.4317500000000001</v>
      </c>
      <c r="AJ799" s="2">
        <f>COUNTIFS(ObservedSpeciesData!$A$2:$A$828,$A799,ObservedSpeciesData!$D$2:$D$828,$D799)</f>
        <v>0</v>
      </c>
      <c r="AK799" s="2">
        <f t="shared" si="12"/>
        <v>15</v>
      </c>
    </row>
    <row r="800" spans="1:37" x14ac:dyDescent="0.25">
      <c r="A800" s="14" t="s">
        <v>104</v>
      </c>
      <c r="B800" t="s">
        <v>98</v>
      </c>
      <c r="C800" t="s">
        <v>97</v>
      </c>
      <c r="D800" s="13">
        <v>42663</v>
      </c>
      <c r="E800">
        <v>1</v>
      </c>
      <c r="F800">
        <v>0</v>
      </c>
      <c r="G800" s="2" t="s">
        <v>78</v>
      </c>
      <c r="H800" s="2" t="s">
        <v>11</v>
      </c>
      <c r="I800">
        <v>9</v>
      </c>
      <c r="J800" s="2" t="s">
        <v>88</v>
      </c>
      <c r="K800" s="2">
        <f>IF(ISNUMBER(AVERAGEIFS(ObservedSpeciesData!K$2:K$4955,ObservedSpeciesData!$A$2:$A$4955,$A800,ObservedSpeciesData!$D$2:$D$4955,$D800)),AVERAGEIFS(ObservedSpeciesData!K$2:K$4955,ObservedSpeciesData!$A$2:$A$4955,$A800,ObservedSpeciesData!$D$2:$D$4955,$D800),"")</f>
        <v>0</v>
      </c>
      <c r="L800" s="26">
        <f>IF(ISNUMBER(AVERAGEIFS(ObservedSpeciesData!L$2:L$4955,ObservedSpeciesData!$A$2:$A$4955,$A800,ObservedSpeciesData!$D$2:$D$4955,$D800)),AVERAGEIFS(ObservedSpeciesData!L$2:L$4955,ObservedSpeciesData!$A$2:$A$4955,$A800,ObservedSpeciesData!$D$2:$D$4955,$D800),"")</f>
        <v>1172.125</v>
      </c>
      <c r="M800" s="23">
        <f>IF(ISNUMBER(AVERAGEIFS(ObservedSpeciesData!M$2:M$4955,ObservedSpeciesData!$A$2:$A$4955,$A800,ObservedSpeciesData!$D$2:$D$4955,$D800)),AVERAGEIFS(ObservedSpeciesData!M$2:M$4955,ObservedSpeciesData!$A$2:$A$4955,$A800,ObservedSpeciesData!$D$2:$D$4955,$D800),"")</f>
        <v>117.21250000000002</v>
      </c>
      <c r="N800" s="23" t="str">
        <f>IF(ISNUMBER(AVERAGEIFS(ObservedSpeciesData!N$2:N$4955,ObservedSpeciesData!$A$2:$A$4955,$A800,ObservedSpeciesData!$D$2:$D$4955,$D800)),AVERAGEIFS(ObservedSpeciesData!N$2:N$4955,ObservedSpeciesData!$A$2:$A$4955,$A800,ObservedSpeciesData!$D$2:$D$4955,$D800),"")</f>
        <v/>
      </c>
      <c r="O800" s="23" t="str">
        <f>IF(ISNUMBER(AVERAGEIFS(ObservedSpeciesData!O$2:O$4955,ObservedSpeciesData!$A$2:$A$4955,$A800,ObservedSpeciesData!$D$2:$D$4955,$D800)),AVERAGEIFS(ObservedSpeciesData!O$2:O$4955,ObservedSpeciesData!$A$2:$A$4955,$A800,ObservedSpeciesData!$D$2:$D$4955,$D800),"")</f>
        <v/>
      </c>
      <c r="P800" s="23" t="str">
        <f>IF(ISNUMBER(AVERAGEIFS(ObservedSpeciesData!P$2:P$4955,ObservedSpeciesData!$A$2:$A$4955,$A800,ObservedSpeciesData!$C$2:$C$4955,$C800,ObservedSpeciesData!$D$2:$D$4955,$D800)),AVERAGEIFS(ObservedSpeciesData!P$2:P$4955,ObservedSpeciesData!$A$2:$A$4955,$A800,ObservedSpeciesData!$C$2:$C$4955,$C800,ObservedSpeciesData!$D$2:$D$4955,$D800),"")</f>
        <v/>
      </c>
      <c r="Q800" s="23"/>
      <c r="R800" s="25" t="str">
        <f>IF(ISNUMBER(AVERAGEIFS(ObservedSpeciesData!R$2:R$4955,ObservedSpeciesData!$A$2:$A$4955,$A800,ObservedSpeciesData!$D$2:$D$4955,$D800)),AVERAGEIFS(ObservedSpeciesData!R$2:R$4955,ObservedSpeciesData!$A$2:$A$4955,$A800,ObservedSpeciesData!$D$2:$D$4955,$D800),"")</f>
        <v/>
      </c>
      <c r="S800" s="25" t="str">
        <f>IF(ISNUMBER(AVERAGEIFS(ObservedSpeciesData!S$2:S$4955,ObservedSpeciesData!$A$2:$A$4955,$A800,ObservedSpeciesData!$D$2:$D$4955,$D800)),AVERAGEIFS(ObservedSpeciesData!S$2:S$4955,ObservedSpeciesData!$A$2:$A$4955,$A800,ObservedSpeciesData!$D$2:$D$4955,$D800),"")</f>
        <v/>
      </c>
      <c r="T800" s="23" t="str">
        <f>IF(ISNUMBER(AVERAGEIFS(ObservedSpeciesData!T$2:T$4955,ObservedSpeciesData!$A$2:$A$4955,$A800,ObservedSpeciesData!$D$2:$D$4955,$D800)),AVERAGEIFS(ObservedSpeciesData!T$2:T$4955,ObservedSpeciesData!$A$2:$A$4955,$A800,ObservedSpeciesData!$D$2:$D$4955,$D800),"")</f>
        <v/>
      </c>
      <c r="U800" s="24" t="str">
        <f>IF(ISNUMBER(AVERAGEIFS(ObservedSpeciesData!U$2:U$4955,ObservedSpeciesData!$A$2:$A$4955,$A800,ObservedSpeciesData!$C$2:$C$4955,$C800,ObservedSpeciesData!$D$2:$D$4955,$D800)),AVERAGEIFS(ObservedSpeciesData!U$2:U$4955,ObservedSpeciesData!$A$2:$A$4955,$A800,ObservedSpeciesData!$C$2:$C$4955,$C800,ObservedSpeciesData!$D$2:$D$4955,$D800),"")</f>
        <v/>
      </c>
      <c r="V800" s="23">
        <f>IF(ISNUMBER(AVERAGEIFS(ObservedSpeciesData!V$2:V$4955,ObservedSpeciesData!$A$2:$A$4955,$A800,ObservedSpeciesData!$D$2:$D$4955,$D800)),AVERAGEIFS(ObservedSpeciesData!V$2:V$4955,ObservedSpeciesData!$A$2:$A$4955,$A800,ObservedSpeciesData!$D$2:$D$4955,$D800),"")</f>
        <v>20.011667331059773</v>
      </c>
      <c r="W800" s="23">
        <f>IF(ISNUMBER(AVERAGEIFS(ObservedSpeciesData!W$2:W$4955,ObservedSpeciesData!$A$2:$A$4955,$A800,ObservedSpeciesData!$D$2:$D$4955,$D800)),AVERAGEIFS(ObservedSpeciesData!W$2:W$4955,ObservedSpeciesData!$A$2:$A$4955,$A800,ObservedSpeciesData!$D$2:$D$4955,$D800),"")</f>
        <v>18.292463699976604</v>
      </c>
      <c r="X800" s="23">
        <f>IF(ISNUMBER(AVERAGEIFS(ObservedSpeciesData!X$2:X$4955,ObservedSpeciesData!$A$2:$A$4955,$A800,ObservedSpeciesData!$D$2:$D$4955,$D800)),AVERAGEIFS(ObservedSpeciesData!X$2:X$4955,ObservedSpeciesData!$A$2:$A$4955,$A800,ObservedSpeciesData!$D$2:$D$4955,$D800),"")</f>
        <v>79.988189061482743</v>
      </c>
      <c r="Y800" s="23">
        <f>IF(ISNUMBER(AVERAGEIFS(ObservedSpeciesData!Y$2:Y$4955,ObservedSpeciesData!$A$2:$A$4955,$A800,ObservedSpeciesData!$D$2:$D$4955,$D800)),AVERAGEIFS(ObservedSpeciesData!Y$2:Y$4955,ObservedSpeciesData!$A$2:$A$4955,$A800,ObservedSpeciesData!$D$2:$D$4955,$D800),"")</f>
        <v>30.208776632944744</v>
      </c>
      <c r="Z800" s="23">
        <f>IF(ISNUMBER(AVERAGEIFS(ObservedSpeciesData!Z$2:Z$4955,ObservedSpeciesData!$A$2:$A$4955,$A800,ObservedSpeciesData!$D$2:$D$4955,$D800)),AVERAGEIFS(ObservedSpeciesData!Z$2:Z$4955,ObservedSpeciesData!$A$2:$A$4955,$A800,ObservedSpeciesData!$D$2:$D$4955,$D800),"")</f>
        <v>90.287844340006515</v>
      </c>
      <c r="AA800" s="23">
        <f>IF(ISNUMBER(AVERAGEIFS(ObservedSpeciesData!AA$2:AA$4955,ObservedSpeciesData!$A$2:$A$4955,$A800,ObservedSpeciesData!$D$2:$D$4955,$D800)),AVERAGEIFS(ObservedSpeciesData!AA$2:AA$4955,ObservedSpeciesData!$A$2:$A$4955,$A800,ObservedSpeciesData!$D$2:$D$4955,$D800),"")</f>
        <v>24.273191293080647</v>
      </c>
      <c r="AB800" s="24">
        <f>IF(ISNUMBER(AVERAGEIFS(ObservedSpeciesData!AB$2:AB$4955,ObservedSpeciesData!$A$2:$A$4955,$A800,ObservedSpeciesData!$D$2:$D$4955,$D800)),AVERAGEIFS(ObservedSpeciesData!AB$2:AB$4955,ObservedSpeciesData!$A$2:$A$4955,$A800,ObservedSpeciesData!$D$2:$D$4955,$D800),"")</f>
        <v>3.8837106068929039E-2</v>
      </c>
      <c r="AC800" s="24">
        <f>IF(ISNUMBER(AVERAGEIFS(ObservedSpeciesData!AC$2:AC$4955,ObservedSpeciesData!$A$2:$A$4955,$A800,ObservedSpeciesData!$D$2:$D$4955,$D800)),AVERAGEIFS(ObservedSpeciesData!AC$2:AC$4955,ObservedSpeciesData!$A$2:$A$4955,$A800,ObservedSpeciesData!$D$2:$D$4955,$D800),"")</f>
        <v>3.8837106068929039E-2</v>
      </c>
      <c r="AD800" s="23">
        <f>IF(ISNUMBER(AVERAGEIFS(ObservedSpeciesData!AD$2:AD$4955,ObservedSpeciesData!$A$2:$A$4955,$A800,ObservedSpeciesData!$D$2:$D$4955,$D800)),AVERAGEIFS(ObservedSpeciesData!AD$2:AD$4955,ObservedSpeciesData!$A$2:$A$4955,$A800,ObservedSpeciesData!$D$2:$D$4955,$D800),"")</f>
        <v>12.798110249837242</v>
      </c>
      <c r="AE800" s="24">
        <f>IF(ISNUMBER(AVERAGEIFS(ObservedSpeciesData!AE$2:AE$4955,ObservedSpeciesData!$A$2:$A$4955,$A800,ObservedSpeciesData!$D$2:$D$4955,$D800)),AVERAGEIFS(ObservedSpeciesData!AE$2:AE$4955,ObservedSpeciesData!$A$2:$A$4955,$A800,ObservedSpeciesData!$D$2:$D$4955,$D800),"")</f>
        <v>19.157106769295378</v>
      </c>
      <c r="AF800" s="23"/>
      <c r="AG800" s="24"/>
      <c r="AH800" s="23" t="str">
        <f>IF(ISNUMBER(AVERAGEIFS(ObservedSpeciesData!AH$2:AH$4955,ObservedSpeciesData!$A$2:$A$4955,$A800,ObservedSpeciesData!$D$2:$D$4955,$D800)),AVERAGEIFS(ObservedSpeciesData!AH$2:AH$4955,ObservedSpeciesData!$A$2:$A$4955,$A800,ObservedSpeciesData!$D$2:$D$4955,$D800),"")</f>
        <v/>
      </c>
      <c r="AI800" s="23" t="str">
        <f>IF(ISNUMBER(AVERAGEIFS(ObservedSpeciesData!AI$2:AI$4955,ObservedSpeciesData!$A$2:$A$4955,$A800,ObservedSpeciesData!$C$2:$C$4955,$C800,ObservedSpeciesData!$D$2:$D$4955,$D800)),AVERAGEIFS(ObservedSpeciesData!AI$2:AI$4955,ObservedSpeciesData!$A$2:$A$4955,$A800,ObservedSpeciesData!$C$2:$C$4955,$C800,ObservedSpeciesData!$D$2:$D$4955,$D800),"")</f>
        <v/>
      </c>
      <c r="AJ800" s="2">
        <f>COUNTIFS(ObservedSpeciesData!$A$2:$A$828,$A800,ObservedSpeciesData!$D$2:$D$828,$D800)</f>
        <v>0</v>
      </c>
      <c r="AK800" s="2">
        <f t="shared" si="12"/>
        <v>11</v>
      </c>
    </row>
    <row r="801" spans="1:37" x14ac:dyDescent="0.25">
      <c r="A801" s="14" t="s">
        <v>103</v>
      </c>
      <c r="B801" t="s">
        <v>98</v>
      </c>
      <c r="C801" t="s">
        <v>97</v>
      </c>
      <c r="D801" s="13">
        <v>42663</v>
      </c>
      <c r="E801">
        <v>1</v>
      </c>
      <c r="F801">
        <v>50</v>
      </c>
      <c r="G801" s="2" t="s">
        <v>78</v>
      </c>
      <c r="H801" s="2" t="s">
        <v>11</v>
      </c>
      <c r="I801">
        <v>9</v>
      </c>
      <c r="J801" s="2" t="s">
        <v>88</v>
      </c>
      <c r="K801" s="2">
        <f>IF(ISNUMBER(AVERAGEIFS(ObservedSpeciesData!K$2:K$4955,ObservedSpeciesData!$A$2:$A$4955,$A801,ObservedSpeciesData!$D$2:$D$4955,$D801)),AVERAGEIFS(ObservedSpeciesData!K$2:K$4955,ObservedSpeciesData!$A$2:$A$4955,$A801,ObservedSpeciesData!$D$2:$D$4955,$D801),"")</f>
        <v>45</v>
      </c>
      <c r="L801" s="26">
        <f>IF(ISNUMBER(AVERAGEIFS(ObservedSpeciesData!L$2:L$4955,ObservedSpeciesData!$A$2:$A$4955,$A801,ObservedSpeciesData!$D$2:$D$4955,$D801)),AVERAGEIFS(ObservedSpeciesData!L$2:L$4955,ObservedSpeciesData!$A$2:$A$4955,$A801,ObservedSpeciesData!$D$2:$D$4955,$D801),"")</f>
        <v>1243.1666666666667</v>
      </c>
      <c r="M801" s="23">
        <f>IF(ISNUMBER(AVERAGEIFS(ObservedSpeciesData!M$2:M$4955,ObservedSpeciesData!$A$2:$A$4955,$A801,ObservedSpeciesData!$D$2:$D$4955,$D801)),AVERAGEIFS(ObservedSpeciesData!M$2:M$4955,ObservedSpeciesData!$A$2:$A$4955,$A801,ObservedSpeciesData!$D$2:$D$4955,$D801),"")</f>
        <v>124.31666666666666</v>
      </c>
      <c r="N801" s="23" t="str">
        <f>IF(ISNUMBER(AVERAGEIFS(ObservedSpeciesData!N$2:N$4955,ObservedSpeciesData!$A$2:$A$4955,$A801,ObservedSpeciesData!$D$2:$D$4955,$D801)),AVERAGEIFS(ObservedSpeciesData!N$2:N$4955,ObservedSpeciesData!$A$2:$A$4955,$A801,ObservedSpeciesData!$D$2:$D$4955,$D801),"")</f>
        <v/>
      </c>
      <c r="O801" s="23" t="str">
        <f>IF(ISNUMBER(AVERAGEIFS(ObservedSpeciesData!O$2:O$4955,ObservedSpeciesData!$A$2:$A$4955,$A801,ObservedSpeciesData!$D$2:$D$4955,$D801)),AVERAGEIFS(ObservedSpeciesData!O$2:O$4955,ObservedSpeciesData!$A$2:$A$4955,$A801,ObservedSpeciesData!$D$2:$D$4955,$D801),"")</f>
        <v/>
      </c>
      <c r="P801" s="23" t="str">
        <f>IF(ISNUMBER(AVERAGEIFS(ObservedSpeciesData!P$2:P$4955,ObservedSpeciesData!$A$2:$A$4955,$A801,ObservedSpeciesData!$C$2:$C$4955,$C801,ObservedSpeciesData!$D$2:$D$4955,$D801)),AVERAGEIFS(ObservedSpeciesData!P$2:P$4955,ObservedSpeciesData!$A$2:$A$4955,$A801,ObservedSpeciesData!$C$2:$C$4955,$C801,ObservedSpeciesData!$D$2:$D$4955,$D801),"")</f>
        <v/>
      </c>
      <c r="Q801" s="23"/>
      <c r="R801" s="25" t="str">
        <f>IF(ISNUMBER(AVERAGEIFS(ObservedSpeciesData!R$2:R$4955,ObservedSpeciesData!$A$2:$A$4955,$A801,ObservedSpeciesData!$D$2:$D$4955,$D801)),AVERAGEIFS(ObservedSpeciesData!R$2:R$4955,ObservedSpeciesData!$A$2:$A$4955,$A801,ObservedSpeciesData!$D$2:$D$4955,$D801),"")</f>
        <v/>
      </c>
      <c r="S801" s="25" t="str">
        <f>IF(ISNUMBER(AVERAGEIFS(ObservedSpeciesData!S$2:S$4955,ObservedSpeciesData!$A$2:$A$4955,$A801,ObservedSpeciesData!$D$2:$D$4955,$D801)),AVERAGEIFS(ObservedSpeciesData!S$2:S$4955,ObservedSpeciesData!$A$2:$A$4955,$A801,ObservedSpeciesData!$D$2:$D$4955,$D801),"")</f>
        <v/>
      </c>
      <c r="T801" s="23" t="str">
        <f>IF(ISNUMBER(AVERAGEIFS(ObservedSpeciesData!T$2:T$4955,ObservedSpeciesData!$A$2:$A$4955,$A801,ObservedSpeciesData!$D$2:$D$4955,$D801)),AVERAGEIFS(ObservedSpeciesData!T$2:T$4955,ObservedSpeciesData!$A$2:$A$4955,$A801,ObservedSpeciesData!$D$2:$D$4955,$D801),"")</f>
        <v/>
      </c>
      <c r="U801" s="24" t="str">
        <f>IF(ISNUMBER(AVERAGEIFS(ObservedSpeciesData!U$2:U$4955,ObservedSpeciesData!$A$2:$A$4955,$A801,ObservedSpeciesData!$C$2:$C$4955,$C801,ObservedSpeciesData!$D$2:$D$4955,$D801)),AVERAGEIFS(ObservedSpeciesData!U$2:U$4955,ObservedSpeciesData!$A$2:$A$4955,$A801,ObservedSpeciesData!$C$2:$C$4955,$C801,ObservedSpeciesData!$D$2:$D$4955,$D801),"")</f>
        <v/>
      </c>
      <c r="V801" s="23">
        <f>IF(ISNUMBER(AVERAGEIFS(ObservedSpeciesData!V$2:V$4955,ObservedSpeciesData!$A$2:$A$4955,$A801,ObservedSpeciesData!$D$2:$D$4955,$D801)),AVERAGEIFS(ObservedSpeciesData!V$2:V$4955,ObservedSpeciesData!$A$2:$A$4955,$A801,ObservedSpeciesData!$D$2:$D$4955,$D801),"")</f>
        <v>19.504009644190472</v>
      </c>
      <c r="W801" s="23">
        <f>IF(ISNUMBER(AVERAGEIFS(ObservedSpeciesData!W$2:W$4955,ObservedSpeciesData!$A$2:$A$4955,$A801,ObservedSpeciesData!$D$2:$D$4955,$D801)),AVERAGEIFS(ObservedSpeciesData!W$2:W$4955,ObservedSpeciesData!$A$2:$A$4955,$A801,ObservedSpeciesData!$D$2:$D$4955,$D801),"")</f>
        <v>19.180655479431152</v>
      </c>
      <c r="X801" s="23">
        <f>IF(ISNUMBER(AVERAGEIFS(ObservedSpeciesData!X$2:X$4955,ObservedSpeciesData!$A$2:$A$4955,$A801,ObservedSpeciesData!$D$2:$D$4955,$D801)),AVERAGEIFS(ObservedSpeciesData!X$2:X$4955,ObservedSpeciesData!$A$2:$A$4955,$A801,ObservedSpeciesData!$D$2:$D$4955,$D801),"")</f>
        <v>80.561892191569015</v>
      </c>
      <c r="Y801" s="23">
        <f>IF(ISNUMBER(AVERAGEIFS(ObservedSpeciesData!Y$2:Y$4955,ObservedSpeciesData!$A$2:$A$4955,$A801,ObservedSpeciesData!$D$2:$D$4955,$D801)),AVERAGEIFS(ObservedSpeciesData!Y$2:Y$4955,ObservedSpeciesData!$A$2:$A$4955,$A801,ObservedSpeciesData!$D$2:$D$4955,$D801),"")</f>
        <v>29.951918919881184</v>
      </c>
      <c r="Z801" s="23">
        <f>IF(ISNUMBER(AVERAGEIFS(ObservedSpeciesData!Z$2:Z$4955,ObservedSpeciesData!$A$2:$A$4955,$A801,ObservedSpeciesData!$D$2:$D$4955,$D801)),AVERAGEIFS(ObservedSpeciesData!Z$2:Z$4955,ObservedSpeciesData!$A$2:$A$4955,$A801,ObservedSpeciesData!$D$2:$D$4955,$D801),"")</f>
        <v>90.490348180135086</v>
      </c>
      <c r="AA801" s="23">
        <f>IF(ISNUMBER(AVERAGEIFS(ObservedSpeciesData!AA$2:AA$4955,ObservedSpeciesData!$A$2:$A$4955,$A801,ObservedSpeciesData!$D$2:$D$4955,$D801)),AVERAGEIFS(ObservedSpeciesData!AA$2:AA$4955,ObservedSpeciesData!$A$2:$A$4955,$A801,ObservedSpeciesData!$D$2:$D$4955,$D801),"")</f>
        <v>24.272067387898762</v>
      </c>
      <c r="AB801" s="24">
        <f>IF(ISNUMBER(AVERAGEIFS(ObservedSpeciesData!AB$2:AB$4955,ObservedSpeciesData!$A$2:$A$4955,$A801,ObservedSpeciesData!$D$2:$D$4955,$D801)),AVERAGEIFS(ObservedSpeciesData!AB$2:AB$4955,ObservedSpeciesData!$A$2:$A$4955,$A801,ObservedSpeciesData!$D$2:$D$4955,$D801),"")</f>
        <v>3.8835307820638022E-2</v>
      </c>
      <c r="AC801" s="24">
        <f>IF(ISNUMBER(AVERAGEIFS(ObservedSpeciesData!AC$2:AC$4955,ObservedSpeciesData!$A$2:$A$4955,$A801,ObservedSpeciesData!$D$2:$D$4955,$D801)),AVERAGEIFS(ObservedSpeciesData!AC$2:AC$4955,ObservedSpeciesData!$A$2:$A$4955,$A801,ObservedSpeciesData!$D$2:$D$4955,$D801),"")</f>
        <v>3.8835307820638022E-2</v>
      </c>
      <c r="AD801" s="23">
        <f>IF(ISNUMBER(AVERAGEIFS(ObservedSpeciesData!AD$2:AD$4955,ObservedSpeciesData!$A$2:$A$4955,$A801,ObservedSpeciesData!$D$2:$D$4955,$D801)),AVERAGEIFS(ObservedSpeciesData!AD$2:AD$4955,ObservedSpeciesData!$A$2:$A$4955,$A801,ObservedSpeciesData!$D$2:$D$4955,$D801),"")</f>
        <v>12.889902750651041</v>
      </c>
      <c r="AE801" s="24">
        <f>IF(ISNUMBER(AVERAGEIFS(ObservedSpeciesData!AE$2:AE$4955,ObservedSpeciesData!$A$2:$A$4955,$A801,ObservedSpeciesData!$D$2:$D$4955,$D801)),AVERAGEIFS(ObservedSpeciesData!AE$2:AE$4955,ObservedSpeciesData!$A$2:$A$4955,$A801,ObservedSpeciesData!$D$2:$D$4955,$D801),"")</f>
        <v>18.583941176101082</v>
      </c>
      <c r="AF801" s="23"/>
      <c r="AG801" s="24"/>
      <c r="AH801" s="23" t="str">
        <f>IF(ISNUMBER(AVERAGEIFS(ObservedSpeciesData!AH$2:AH$4955,ObservedSpeciesData!$A$2:$A$4955,$A801,ObservedSpeciesData!$D$2:$D$4955,$D801)),AVERAGEIFS(ObservedSpeciesData!AH$2:AH$4955,ObservedSpeciesData!$A$2:$A$4955,$A801,ObservedSpeciesData!$D$2:$D$4955,$D801),"")</f>
        <v/>
      </c>
      <c r="AI801" s="23" t="str">
        <f>IF(ISNUMBER(AVERAGEIFS(ObservedSpeciesData!AI$2:AI$4955,ObservedSpeciesData!$A$2:$A$4955,$A801,ObservedSpeciesData!$C$2:$C$4955,$C801,ObservedSpeciesData!$D$2:$D$4955,$D801)),AVERAGEIFS(ObservedSpeciesData!AI$2:AI$4955,ObservedSpeciesData!$A$2:$A$4955,$A801,ObservedSpeciesData!$C$2:$C$4955,$C801,ObservedSpeciesData!$D$2:$D$4955,$D801),"")</f>
        <v/>
      </c>
      <c r="AJ801" s="2">
        <f>COUNTIFS(ObservedSpeciesData!$A$2:$A$828,$A801,ObservedSpeciesData!$D$2:$D$828,$D801)</f>
        <v>0</v>
      </c>
      <c r="AK801" s="2">
        <f t="shared" si="12"/>
        <v>11</v>
      </c>
    </row>
    <row r="802" spans="1:37" x14ac:dyDescent="0.25">
      <c r="A802" s="14" t="s">
        <v>102</v>
      </c>
      <c r="B802" t="s">
        <v>98</v>
      </c>
      <c r="C802" t="s">
        <v>97</v>
      </c>
      <c r="D802" s="13">
        <v>42663</v>
      </c>
      <c r="E802">
        <v>1</v>
      </c>
      <c r="F802">
        <v>100</v>
      </c>
      <c r="G802" s="2" t="s">
        <v>78</v>
      </c>
      <c r="H802" s="2" t="s">
        <v>11</v>
      </c>
      <c r="I802">
        <v>9</v>
      </c>
      <c r="J802" s="2" t="s">
        <v>88</v>
      </c>
      <c r="K802" s="2">
        <f>IF(ISNUMBER(AVERAGEIFS(ObservedSpeciesData!K$2:K$4955,ObservedSpeciesData!$A$2:$A$4955,$A802,ObservedSpeciesData!$D$2:$D$4955,$D802)),AVERAGEIFS(ObservedSpeciesData!K$2:K$4955,ObservedSpeciesData!$A$2:$A$4955,$A802,ObservedSpeciesData!$D$2:$D$4955,$D802),"")</f>
        <v>78</v>
      </c>
      <c r="L802" s="26">
        <f>IF(ISNUMBER(AVERAGEIFS(ObservedSpeciesData!L$2:L$4955,ObservedSpeciesData!$A$2:$A$4955,$A802,ObservedSpeciesData!$D$2:$D$4955,$D802)),AVERAGEIFS(ObservedSpeciesData!L$2:L$4955,ObservedSpeciesData!$A$2:$A$4955,$A802,ObservedSpeciesData!$D$2:$D$4955,$D802),"")</f>
        <v>1266.125</v>
      </c>
      <c r="M802" s="23">
        <f>IF(ISNUMBER(AVERAGEIFS(ObservedSpeciesData!M$2:M$4955,ObservedSpeciesData!$A$2:$A$4955,$A802,ObservedSpeciesData!$D$2:$D$4955,$D802)),AVERAGEIFS(ObservedSpeciesData!M$2:M$4955,ObservedSpeciesData!$A$2:$A$4955,$A802,ObservedSpeciesData!$D$2:$D$4955,$D802),"")</f>
        <v>126.61250000000001</v>
      </c>
      <c r="N802" s="23" t="str">
        <f>IF(ISNUMBER(AVERAGEIFS(ObservedSpeciesData!N$2:N$4955,ObservedSpeciesData!$A$2:$A$4955,$A802,ObservedSpeciesData!$D$2:$D$4955,$D802)),AVERAGEIFS(ObservedSpeciesData!N$2:N$4955,ObservedSpeciesData!$A$2:$A$4955,$A802,ObservedSpeciesData!$D$2:$D$4955,$D802),"")</f>
        <v/>
      </c>
      <c r="O802" s="23" t="str">
        <f>IF(ISNUMBER(AVERAGEIFS(ObservedSpeciesData!O$2:O$4955,ObservedSpeciesData!$A$2:$A$4955,$A802,ObservedSpeciesData!$D$2:$D$4955,$D802)),AVERAGEIFS(ObservedSpeciesData!O$2:O$4955,ObservedSpeciesData!$A$2:$A$4955,$A802,ObservedSpeciesData!$D$2:$D$4955,$D802),"")</f>
        <v/>
      </c>
      <c r="P802" s="23" t="str">
        <f>IF(ISNUMBER(AVERAGEIFS(ObservedSpeciesData!P$2:P$4955,ObservedSpeciesData!$A$2:$A$4955,$A802,ObservedSpeciesData!$C$2:$C$4955,$C802,ObservedSpeciesData!$D$2:$D$4955,$D802)),AVERAGEIFS(ObservedSpeciesData!P$2:P$4955,ObservedSpeciesData!$A$2:$A$4955,$A802,ObservedSpeciesData!$C$2:$C$4955,$C802,ObservedSpeciesData!$D$2:$D$4955,$D802),"")</f>
        <v/>
      </c>
      <c r="Q802" s="23"/>
      <c r="R802" s="25" t="str">
        <f>IF(ISNUMBER(AVERAGEIFS(ObservedSpeciesData!R$2:R$4955,ObservedSpeciesData!$A$2:$A$4955,$A802,ObservedSpeciesData!$D$2:$D$4955,$D802)),AVERAGEIFS(ObservedSpeciesData!R$2:R$4955,ObservedSpeciesData!$A$2:$A$4955,$A802,ObservedSpeciesData!$D$2:$D$4955,$D802),"")</f>
        <v/>
      </c>
      <c r="S802" s="25" t="str">
        <f>IF(ISNUMBER(AVERAGEIFS(ObservedSpeciesData!S$2:S$4955,ObservedSpeciesData!$A$2:$A$4955,$A802,ObservedSpeciesData!$D$2:$D$4955,$D802)),AVERAGEIFS(ObservedSpeciesData!S$2:S$4955,ObservedSpeciesData!$A$2:$A$4955,$A802,ObservedSpeciesData!$D$2:$D$4955,$D802),"")</f>
        <v/>
      </c>
      <c r="T802" s="23" t="str">
        <f>IF(ISNUMBER(AVERAGEIFS(ObservedSpeciesData!T$2:T$4955,ObservedSpeciesData!$A$2:$A$4955,$A802,ObservedSpeciesData!$D$2:$D$4955,$D802)),AVERAGEIFS(ObservedSpeciesData!T$2:T$4955,ObservedSpeciesData!$A$2:$A$4955,$A802,ObservedSpeciesData!$D$2:$D$4955,$D802),"")</f>
        <v/>
      </c>
      <c r="U802" s="24" t="str">
        <f>IF(ISNUMBER(AVERAGEIFS(ObservedSpeciesData!U$2:U$4955,ObservedSpeciesData!$A$2:$A$4955,$A802,ObservedSpeciesData!$C$2:$C$4955,$C802,ObservedSpeciesData!$D$2:$D$4955,$D802)),AVERAGEIFS(ObservedSpeciesData!U$2:U$4955,ObservedSpeciesData!$A$2:$A$4955,$A802,ObservedSpeciesData!$C$2:$C$4955,$C802,ObservedSpeciesData!$D$2:$D$4955,$D802),"")</f>
        <v/>
      </c>
      <c r="V802" s="23">
        <f>IF(ISNUMBER(AVERAGEIFS(ObservedSpeciesData!V$2:V$4955,ObservedSpeciesData!$A$2:$A$4955,$A802,ObservedSpeciesData!$D$2:$D$4955,$D802)),AVERAGEIFS(ObservedSpeciesData!V$2:V$4955,ObservedSpeciesData!$A$2:$A$4955,$A802,ObservedSpeciesData!$D$2:$D$4955,$D802),"")</f>
        <v>19.264068524042766</v>
      </c>
      <c r="W802" s="23">
        <f>IF(ISNUMBER(AVERAGEIFS(ObservedSpeciesData!W$2:W$4955,ObservedSpeciesData!$A$2:$A$4955,$A802,ObservedSpeciesData!$D$2:$D$4955,$D802)),AVERAGEIFS(ObservedSpeciesData!W$2:W$4955,ObservedSpeciesData!$A$2:$A$4955,$A802,ObservedSpeciesData!$D$2:$D$4955,$D802),"")</f>
        <v>19.416248798370361</v>
      </c>
      <c r="X802" s="23">
        <f>IF(ISNUMBER(AVERAGEIFS(ObservedSpeciesData!X$2:X$4955,ObservedSpeciesData!$A$2:$A$4955,$A802,ObservedSpeciesData!$D$2:$D$4955,$D802)),AVERAGEIFS(ObservedSpeciesData!X$2:X$4955,ObservedSpeciesData!$A$2:$A$4955,$A802,ObservedSpeciesData!$D$2:$D$4955,$D802),"")</f>
        <v>80.660535176595047</v>
      </c>
      <c r="Y802" s="23">
        <f>IF(ISNUMBER(AVERAGEIFS(ObservedSpeciesData!Y$2:Y$4955,ObservedSpeciesData!$A$2:$A$4955,$A802,ObservedSpeciesData!$D$2:$D$4955,$D802)),AVERAGEIFS(ObservedSpeciesData!Y$2:Y$4955,ObservedSpeciesData!$A$2:$A$4955,$A802,ObservedSpeciesData!$D$2:$D$4955,$D802),"")</f>
        <v>29.325064659118652</v>
      </c>
      <c r="Z802" s="23">
        <f>IF(ISNUMBER(AVERAGEIFS(ObservedSpeciesData!Z$2:Z$4955,ObservedSpeciesData!$A$2:$A$4955,$A802,ObservedSpeciesData!$D$2:$D$4955,$D802)),AVERAGEIFS(ObservedSpeciesData!Z$2:Z$4955,ObservedSpeciesData!$A$2:$A$4955,$A802,ObservedSpeciesData!$D$2:$D$4955,$D802),"")</f>
        <v>90.500114440917969</v>
      </c>
      <c r="AA802" s="23">
        <f>IF(ISNUMBER(AVERAGEIFS(ObservedSpeciesData!AA$2:AA$4955,ObservedSpeciesData!$A$2:$A$4955,$A802,ObservedSpeciesData!$D$2:$D$4955,$D802)),AVERAGEIFS(ObservedSpeciesData!AA$2:AA$4955,ObservedSpeciesData!$A$2:$A$4955,$A802,ObservedSpeciesData!$D$2:$D$4955,$D802),"")</f>
        <v>24.114092032114666</v>
      </c>
      <c r="AB802" s="24">
        <f>IF(ISNUMBER(AVERAGEIFS(ObservedSpeciesData!AB$2:AB$4955,ObservedSpeciesData!$A$2:$A$4955,$A802,ObservedSpeciesData!$D$2:$D$4955,$D802)),AVERAGEIFS(ObservedSpeciesData!AB$2:AB$4955,ObservedSpeciesData!$A$2:$A$4955,$A802,ObservedSpeciesData!$D$2:$D$4955,$D802),"")</f>
        <v>3.8582547251383464E-2</v>
      </c>
      <c r="AC802" s="24">
        <f>IF(ISNUMBER(AVERAGEIFS(ObservedSpeciesData!AC$2:AC$4955,ObservedSpeciesData!$A$2:$A$4955,$A802,ObservedSpeciesData!$D$2:$D$4955,$D802)),AVERAGEIFS(ObservedSpeciesData!AC$2:AC$4955,ObservedSpeciesData!$A$2:$A$4955,$A802,ObservedSpeciesData!$D$2:$D$4955,$D802),"")</f>
        <v>3.8582547251383464E-2</v>
      </c>
      <c r="AD802" s="23">
        <f>IF(ISNUMBER(AVERAGEIFS(ObservedSpeciesData!AD$2:AD$4955,ObservedSpeciesData!$A$2:$A$4955,$A802,ObservedSpeciesData!$D$2:$D$4955,$D802)),AVERAGEIFS(ObservedSpeciesData!AD$2:AD$4955,ObservedSpeciesData!$A$2:$A$4955,$A802,ObservedSpeciesData!$D$2:$D$4955,$D802),"")</f>
        <v>12.905685628255211</v>
      </c>
      <c r="AE802" s="24">
        <f>IF(ISNUMBER(AVERAGEIFS(ObservedSpeciesData!AE$2:AE$4955,ObservedSpeciesData!$A$2:$A$4955,$A802,ObservedSpeciesData!$D$2:$D$4955,$D802)),AVERAGEIFS(ObservedSpeciesData!AE$2:AE$4955,ObservedSpeciesData!$A$2:$A$4955,$A802,ObservedSpeciesData!$D$2:$D$4955,$D802),"")</f>
        <v>18.263521470484221</v>
      </c>
      <c r="AF802" s="23"/>
      <c r="AG802" s="24"/>
      <c r="AH802" s="23" t="str">
        <f>IF(ISNUMBER(AVERAGEIFS(ObservedSpeciesData!AH$2:AH$4955,ObservedSpeciesData!$A$2:$A$4955,$A802,ObservedSpeciesData!$D$2:$D$4955,$D802)),AVERAGEIFS(ObservedSpeciesData!AH$2:AH$4955,ObservedSpeciesData!$A$2:$A$4955,$A802,ObservedSpeciesData!$D$2:$D$4955,$D802),"")</f>
        <v/>
      </c>
      <c r="AI802" s="23" t="str">
        <f>IF(ISNUMBER(AVERAGEIFS(ObservedSpeciesData!AI$2:AI$4955,ObservedSpeciesData!$A$2:$A$4955,$A802,ObservedSpeciesData!$C$2:$C$4955,$C802,ObservedSpeciesData!$D$2:$D$4955,$D802)),AVERAGEIFS(ObservedSpeciesData!AI$2:AI$4955,ObservedSpeciesData!$A$2:$A$4955,$A802,ObservedSpeciesData!$C$2:$C$4955,$C802,ObservedSpeciesData!$D$2:$D$4955,$D802),"")</f>
        <v/>
      </c>
      <c r="AJ802" s="2">
        <f>COUNTIFS(ObservedSpeciesData!$A$2:$A$828,$A802,ObservedSpeciesData!$D$2:$D$828,$D802)</f>
        <v>0</v>
      </c>
      <c r="AK802" s="2">
        <f t="shared" si="12"/>
        <v>11</v>
      </c>
    </row>
    <row r="803" spans="1:37" x14ac:dyDescent="0.25">
      <c r="A803" s="14" t="s">
        <v>101</v>
      </c>
      <c r="B803" t="s">
        <v>98</v>
      </c>
      <c r="C803" t="s">
        <v>97</v>
      </c>
      <c r="D803" s="13">
        <v>42663</v>
      </c>
      <c r="E803">
        <v>1</v>
      </c>
      <c r="F803">
        <v>200</v>
      </c>
      <c r="G803" s="2" t="s">
        <v>78</v>
      </c>
      <c r="H803" s="2" t="s">
        <v>11</v>
      </c>
      <c r="I803">
        <v>9</v>
      </c>
      <c r="J803" s="2" t="s">
        <v>88</v>
      </c>
      <c r="K803" s="2">
        <f>IF(ISNUMBER(AVERAGEIFS(ObservedSpeciesData!K$2:K$4955,ObservedSpeciesData!$A$2:$A$4955,$A803,ObservedSpeciesData!$D$2:$D$4955,$D803)),AVERAGEIFS(ObservedSpeciesData!K$2:K$4955,ObservedSpeciesData!$A$2:$A$4955,$A803,ObservedSpeciesData!$D$2:$D$4955,$D803),"")</f>
        <v>156</v>
      </c>
      <c r="L803" s="26">
        <f>IF(ISNUMBER(AVERAGEIFS(ObservedSpeciesData!L$2:L$4955,ObservedSpeciesData!$A$2:$A$4955,$A803,ObservedSpeciesData!$D$2:$D$4955,$D803)),AVERAGEIFS(ObservedSpeciesData!L$2:L$4955,ObservedSpeciesData!$A$2:$A$4955,$A803,ObservedSpeciesData!$D$2:$D$4955,$D803),"")</f>
        <v>1409.0833333333333</v>
      </c>
      <c r="M803" s="23">
        <f>IF(ISNUMBER(AVERAGEIFS(ObservedSpeciesData!M$2:M$4955,ObservedSpeciesData!$A$2:$A$4955,$A803,ObservedSpeciesData!$D$2:$D$4955,$D803)),AVERAGEIFS(ObservedSpeciesData!M$2:M$4955,ObservedSpeciesData!$A$2:$A$4955,$A803,ObservedSpeciesData!$D$2:$D$4955,$D803),"")</f>
        <v>140.90833333333333</v>
      </c>
      <c r="N803" s="23" t="str">
        <f>IF(ISNUMBER(AVERAGEIFS(ObservedSpeciesData!N$2:N$4955,ObservedSpeciesData!$A$2:$A$4955,$A803,ObservedSpeciesData!$D$2:$D$4955,$D803)),AVERAGEIFS(ObservedSpeciesData!N$2:N$4955,ObservedSpeciesData!$A$2:$A$4955,$A803,ObservedSpeciesData!$D$2:$D$4955,$D803),"")</f>
        <v/>
      </c>
      <c r="O803" s="23" t="str">
        <f>IF(ISNUMBER(AVERAGEIFS(ObservedSpeciesData!O$2:O$4955,ObservedSpeciesData!$A$2:$A$4955,$A803,ObservedSpeciesData!$D$2:$D$4955,$D803)),AVERAGEIFS(ObservedSpeciesData!O$2:O$4955,ObservedSpeciesData!$A$2:$A$4955,$A803,ObservedSpeciesData!$D$2:$D$4955,$D803),"")</f>
        <v/>
      </c>
      <c r="P803" s="23" t="str">
        <f>IF(ISNUMBER(AVERAGEIFS(ObservedSpeciesData!P$2:P$4955,ObservedSpeciesData!$A$2:$A$4955,$A803,ObservedSpeciesData!$C$2:$C$4955,$C803,ObservedSpeciesData!$D$2:$D$4955,$D803)),AVERAGEIFS(ObservedSpeciesData!P$2:P$4955,ObservedSpeciesData!$A$2:$A$4955,$A803,ObservedSpeciesData!$C$2:$C$4955,$C803,ObservedSpeciesData!$D$2:$D$4955,$D803),"")</f>
        <v/>
      </c>
      <c r="Q803" s="23"/>
      <c r="R803" s="25" t="str">
        <f>IF(ISNUMBER(AVERAGEIFS(ObservedSpeciesData!R$2:R$4955,ObservedSpeciesData!$A$2:$A$4955,$A803,ObservedSpeciesData!$D$2:$D$4955,$D803)),AVERAGEIFS(ObservedSpeciesData!R$2:R$4955,ObservedSpeciesData!$A$2:$A$4955,$A803,ObservedSpeciesData!$D$2:$D$4955,$D803),"")</f>
        <v/>
      </c>
      <c r="S803" s="25" t="str">
        <f>IF(ISNUMBER(AVERAGEIFS(ObservedSpeciesData!S$2:S$4955,ObservedSpeciesData!$A$2:$A$4955,$A803,ObservedSpeciesData!$D$2:$D$4955,$D803)),AVERAGEIFS(ObservedSpeciesData!S$2:S$4955,ObservedSpeciesData!$A$2:$A$4955,$A803,ObservedSpeciesData!$D$2:$D$4955,$D803),"")</f>
        <v/>
      </c>
      <c r="T803" s="23" t="str">
        <f>IF(ISNUMBER(AVERAGEIFS(ObservedSpeciesData!T$2:T$4955,ObservedSpeciesData!$A$2:$A$4955,$A803,ObservedSpeciesData!$D$2:$D$4955,$D803)),AVERAGEIFS(ObservedSpeciesData!T$2:T$4955,ObservedSpeciesData!$A$2:$A$4955,$A803,ObservedSpeciesData!$D$2:$D$4955,$D803),"")</f>
        <v/>
      </c>
      <c r="U803" s="24" t="str">
        <f>IF(ISNUMBER(AVERAGEIFS(ObservedSpeciesData!U$2:U$4955,ObservedSpeciesData!$A$2:$A$4955,$A803,ObservedSpeciesData!$C$2:$C$4955,$C803,ObservedSpeciesData!$D$2:$D$4955,$D803)),AVERAGEIFS(ObservedSpeciesData!U$2:U$4955,ObservedSpeciesData!$A$2:$A$4955,$A803,ObservedSpeciesData!$C$2:$C$4955,$C803,ObservedSpeciesData!$D$2:$D$4955,$D803),"")</f>
        <v/>
      </c>
      <c r="V803" s="23">
        <f>IF(ISNUMBER(AVERAGEIFS(ObservedSpeciesData!V$2:V$4955,ObservedSpeciesData!$A$2:$A$4955,$A803,ObservedSpeciesData!$D$2:$D$4955,$D803)),AVERAGEIFS(ObservedSpeciesData!V$2:V$4955,ObservedSpeciesData!$A$2:$A$4955,$A803,ObservedSpeciesData!$D$2:$D$4955,$D803),"")</f>
        <v>19.302379926045734</v>
      </c>
      <c r="W803" s="23">
        <f>IF(ISNUMBER(AVERAGEIFS(ObservedSpeciesData!W$2:W$4955,ObservedSpeciesData!$A$2:$A$4955,$A803,ObservedSpeciesData!$D$2:$D$4955,$D803)),AVERAGEIFS(ObservedSpeciesData!W$2:W$4955,ObservedSpeciesData!$A$2:$A$4955,$A803,ObservedSpeciesData!$D$2:$D$4955,$D803),"")</f>
        <v>17.489320755004883</v>
      </c>
      <c r="X803" s="23">
        <f>IF(ISNUMBER(AVERAGEIFS(ObservedSpeciesData!X$2:X$4955,ObservedSpeciesData!$A$2:$A$4955,$A803,ObservedSpeciesData!$D$2:$D$4955,$D803)),AVERAGEIFS(ObservedSpeciesData!X$2:X$4955,ObservedSpeciesData!$A$2:$A$4955,$A803,ObservedSpeciesData!$D$2:$D$4955,$D803),"")</f>
        <v>80.132591883341476</v>
      </c>
      <c r="Y803" s="23">
        <f>IF(ISNUMBER(AVERAGEIFS(ObservedSpeciesData!Y$2:Y$4955,ObservedSpeciesData!$A$2:$A$4955,$A803,ObservedSpeciesData!$D$2:$D$4955,$D803)),AVERAGEIFS(ObservedSpeciesData!Y$2:Y$4955,ObservedSpeciesData!$A$2:$A$4955,$A803,ObservedSpeciesData!$D$2:$D$4955,$D803),"")</f>
        <v>29.167935212453205</v>
      </c>
      <c r="Z803" s="23">
        <f>IF(ISNUMBER(AVERAGEIFS(ObservedSpeciesData!Z$2:Z$4955,ObservedSpeciesData!$A$2:$A$4955,$A803,ObservedSpeciesData!$D$2:$D$4955,$D803)),AVERAGEIFS(ObservedSpeciesData!Z$2:Z$4955,ObservedSpeciesData!$A$2:$A$4955,$A803,ObservedSpeciesData!$D$2:$D$4955,$D803),"")</f>
        <v>90.047520955403641</v>
      </c>
      <c r="AA803" s="23">
        <f>IF(ISNUMBER(AVERAGEIFS(ObservedSpeciesData!AA$2:AA$4955,ObservedSpeciesData!$A$2:$A$4955,$A803,ObservedSpeciesData!$D$2:$D$4955,$D803)),AVERAGEIFS(ObservedSpeciesData!AA$2:AA$4955,ObservedSpeciesData!$A$2:$A$4955,$A803,ObservedSpeciesData!$D$2:$D$4955,$D803),"")</f>
        <v>25.144328435262043</v>
      </c>
      <c r="AB803" s="24">
        <f>IF(ISNUMBER(AVERAGEIFS(ObservedSpeciesData!AB$2:AB$4955,ObservedSpeciesData!$A$2:$A$4955,$A803,ObservedSpeciesData!$D$2:$D$4955,$D803)),AVERAGEIFS(ObservedSpeciesData!AB$2:AB$4955,ObservedSpeciesData!$A$2:$A$4955,$A803,ObservedSpeciesData!$D$2:$D$4955,$D803),"")</f>
        <v>4.0230925496419268E-2</v>
      </c>
      <c r="AC803" s="24">
        <f>IF(ISNUMBER(AVERAGEIFS(ObservedSpeciesData!AC$2:AC$4955,ObservedSpeciesData!$A$2:$A$4955,$A803,ObservedSpeciesData!$D$2:$D$4955,$D803)),AVERAGEIFS(ObservedSpeciesData!AC$2:AC$4955,ObservedSpeciesData!$A$2:$A$4955,$A803,ObservedSpeciesData!$D$2:$D$4955,$D803),"")</f>
        <v>4.0230925496419268E-2</v>
      </c>
      <c r="AD803" s="23">
        <f>IF(ISNUMBER(AVERAGEIFS(ObservedSpeciesData!AD$2:AD$4955,ObservedSpeciesData!$A$2:$A$4955,$A803,ObservedSpeciesData!$D$2:$D$4955,$D803)),AVERAGEIFS(ObservedSpeciesData!AD$2:AD$4955,ObservedSpeciesData!$A$2:$A$4955,$A803,ObservedSpeciesData!$D$2:$D$4955,$D803),"")</f>
        <v>12.821214701334634</v>
      </c>
      <c r="AE803" s="24">
        <f>IF(ISNUMBER(AVERAGEIFS(ObservedSpeciesData!AE$2:AE$4955,ObservedSpeciesData!$A$2:$A$4955,$A803,ObservedSpeciesData!$D$2:$D$4955,$D803)),AVERAGEIFS(ObservedSpeciesData!AE$2:AE$4955,ObservedSpeciesData!$A$2:$A$4955,$A803,ObservedSpeciesData!$D$2:$D$4955,$D803),"")</f>
        <v>16.860617020950048</v>
      </c>
      <c r="AF803" s="23"/>
      <c r="AG803" s="24"/>
      <c r="AH803" s="23" t="str">
        <f>IF(ISNUMBER(AVERAGEIFS(ObservedSpeciesData!AH$2:AH$4955,ObservedSpeciesData!$A$2:$A$4955,$A803,ObservedSpeciesData!$D$2:$D$4955,$D803)),AVERAGEIFS(ObservedSpeciesData!AH$2:AH$4955,ObservedSpeciesData!$A$2:$A$4955,$A803,ObservedSpeciesData!$D$2:$D$4955,$D803),"")</f>
        <v/>
      </c>
      <c r="AI803" s="23" t="str">
        <f>IF(ISNUMBER(AVERAGEIFS(ObservedSpeciesData!AI$2:AI$4955,ObservedSpeciesData!$A$2:$A$4955,$A803,ObservedSpeciesData!$C$2:$C$4955,$C803,ObservedSpeciesData!$D$2:$D$4955,$D803)),AVERAGEIFS(ObservedSpeciesData!AI$2:AI$4955,ObservedSpeciesData!$A$2:$A$4955,$A803,ObservedSpeciesData!$C$2:$C$4955,$C803,ObservedSpeciesData!$D$2:$D$4955,$D803),"")</f>
        <v/>
      </c>
      <c r="AJ803" s="2">
        <f>COUNTIFS(ObservedSpeciesData!$A$2:$A$828,$A803,ObservedSpeciesData!$D$2:$D$828,$D803)</f>
        <v>0</v>
      </c>
      <c r="AK803" s="2">
        <f t="shared" si="12"/>
        <v>11</v>
      </c>
    </row>
    <row r="804" spans="1:37" x14ac:dyDescent="0.25">
      <c r="A804" s="14" t="s">
        <v>100</v>
      </c>
      <c r="B804" t="s">
        <v>98</v>
      </c>
      <c r="C804" t="s">
        <v>97</v>
      </c>
      <c r="D804" s="13">
        <v>42663</v>
      </c>
      <c r="E804">
        <v>1</v>
      </c>
      <c r="F804">
        <v>350</v>
      </c>
      <c r="G804" s="2" t="s">
        <v>78</v>
      </c>
      <c r="H804" s="2" t="s">
        <v>11</v>
      </c>
      <c r="I804">
        <v>9</v>
      </c>
      <c r="J804" s="2" t="s">
        <v>88</v>
      </c>
      <c r="K804" s="2">
        <f>IF(ISNUMBER(AVERAGEIFS(ObservedSpeciesData!K$2:K$4955,ObservedSpeciesData!$A$2:$A$4955,$A804,ObservedSpeciesData!$D$2:$D$4955,$D804)),AVERAGEIFS(ObservedSpeciesData!K$2:K$4955,ObservedSpeciesData!$A$2:$A$4955,$A804,ObservedSpeciesData!$D$2:$D$4955,$D804),"")</f>
        <v>272</v>
      </c>
      <c r="L804" s="26">
        <f>IF(ISNUMBER(AVERAGEIFS(ObservedSpeciesData!L$2:L$4955,ObservedSpeciesData!$A$2:$A$4955,$A804,ObservedSpeciesData!$D$2:$D$4955,$D804)),AVERAGEIFS(ObservedSpeciesData!L$2:L$4955,ObservedSpeciesData!$A$2:$A$4955,$A804,ObservedSpeciesData!$D$2:$D$4955,$D804),"")</f>
        <v>1617.1666666666667</v>
      </c>
      <c r="M804" s="23">
        <f>IF(ISNUMBER(AVERAGEIFS(ObservedSpeciesData!M$2:M$4955,ObservedSpeciesData!$A$2:$A$4955,$A804,ObservedSpeciesData!$D$2:$D$4955,$D804)),AVERAGEIFS(ObservedSpeciesData!M$2:M$4955,ObservedSpeciesData!$A$2:$A$4955,$A804,ObservedSpeciesData!$D$2:$D$4955,$D804),"")</f>
        <v>161.71666666666667</v>
      </c>
      <c r="N804" s="23" t="str">
        <f>IF(ISNUMBER(AVERAGEIFS(ObservedSpeciesData!N$2:N$4955,ObservedSpeciesData!$A$2:$A$4955,$A804,ObservedSpeciesData!$D$2:$D$4955,$D804)),AVERAGEIFS(ObservedSpeciesData!N$2:N$4955,ObservedSpeciesData!$A$2:$A$4955,$A804,ObservedSpeciesData!$D$2:$D$4955,$D804),"")</f>
        <v/>
      </c>
      <c r="O804" s="23" t="str">
        <f>IF(ISNUMBER(AVERAGEIFS(ObservedSpeciesData!O$2:O$4955,ObservedSpeciesData!$A$2:$A$4955,$A804,ObservedSpeciesData!$D$2:$D$4955,$D804)),AVERAGEIFS(ObservedSpeciesData!O$2:O$4955,ObservedSpeciesData!$A$2:$A$4955,$A804,ObservedSpeciesData!$D$2:$D$4955,$D804),"")</f>
        <v/>
      </c>
      <c r="P804" s="23" t="str">
        <f>IF(ISNUMBER(AVERAGEIFS(ObservedSpeciesData!P$2:P$4955,ObservedSpeciesData!$A$2:$A$4955,$A804,ObservedSpeciesData!$C$2:$C$4955,$C804,ObservedSpeciesData!$D$2:$D$4955,$D804)),AVERAGEIFS(ObservedSpeciesData!P$2:P$4955,ObservedSpeciesData!$A$2:$A$4955,$A804,ObservedSpeciesData!$C$2:$C$4955,$C804,ObservedSpeciesData!$D$2:$D$4955,$D804),"")</f>
        <v/>
      </c>
      <c r="Q804" s="23"/>
      <c r="R804" s="25" t="str">
        <f>IF(ISNUMBER(AVERAGEIFS(ObservedSpeciesData!R$2:R$4955,ObservedSpeciesData!$A$2:$A$4955,$A804,ObservedSpeciesData!$D$2:$D$4955,$D804)),AVERAGEIFS(ObservedSpeciesData!R$2:R$4955,ObservedSpeciesData!$A$2:$A$4955,$A804,ObservedSpeciesData!$D$2:$D$4955,$D804),"")</f>
        <v/>
      </c>
      <c r="S804" s="25" t="str">
        <f>IF(ISNUMBER(AVERAGEIFS(ObservedSpeciesData!S$2:S$4955,ObservedSpeciesData!$A$2:$A$4955,$A804,ObservedSpeciesData!$D$2:$D$4955,$D804)),AVERAGEIFS(ObservedSpeciesData!S$2:S$4955,ObservedSpeciesData!$A$2:$A$4955,$A804,ObservedSpeciesData!$D$2:$D$4955,$D804),"")</f>
        <v/>
      </c>
      <c r="T804" s="23" t="str">
        <f>IF(ISNUMBER(AVERAGEIFS(ObservedSpeciesData!T$2:T$4955,ObservedSpeciesData!$A$2:$A$4955,$A804,ObservedSpeciesData!$D$2:$D$4955,$D804)),AVERAGEIFS(ObservedSpeciesData!T$2:T$4955,ObservedSpeciesData!$A$2:$A$4955,$A804,ObservedSpeciesData!$D$2:$D$4955,$D804),"")</f>
        <v/>
      </c>
      <c r="U804" s="24" t="str">
        <f>IF(ISNUMBER(AVERAGEIFS(ObservedSpeciesData!U$2:U$4955,ObservedSpeciesData!$A$2:$A$4955,$A804,ObservedSpeciesData!$C$2:$C$4955,$C804,ObservedSpeciesData!$D$2:$D$4955,$D804)),AVERAGEIFS(ObservedSpeciesData!U$2:U$4955,ObservedSpeciesData!$A$2:$A$4955,$A804,ObservedSpeciesData!$C$2:$C$4955,$C804,ObservedSpeciesData!$D$2:$D$4955,$D804),"")</f>
        <v/>
      </c>
      <c r="V804" s="23">
        <f>IF(ISNUMBER(AVERAGEIFS(ObservedSpeciesData!V$2:V$4955,ObservedSpeciesData!$A$2:$A$4955,$A804,ObservedSpeciesData!$D$2:$D$4955,$D804)),AVERAGEIFS(ObservedSpeciesData!V$2:V$4955,ObservedSpeciesData!$A$2:$A$4955,$A804,ObservedSpeciesData!$D$2:$D$4955,$D804),"")</f>
        <v>18.600158135096233</v>
      </c>
      <c r="W804" s="23">
        <f>IF(ISNUMBER(AVERAGEIFS(ObservedSpeciesData!W$2:W$4955,ObservedSpeciesData!$A$2:$A$4955,$A804,ObservedSpeciesData!$D$2:$D$4955,$D804)),AVERAGEIFS(ObservedSpeciesData!W$2:W$4955,ObservedSpeciesData!$A$2:$A$4955,$A804,ObservedSpeciesData!$D$2:$D$4955,$D804),"")</f>
        <v>17.678009827931721</v>
      </c>
      <c r="X804" s="23">
        <f>IF(ISNUMBER(AVERAGEIFS(ObservedSpeciesData!X$2:X$4955,ObservedSpeciesData!$A$2:$A$4955,$A804,ObservedSpeciesData!$D$2:$D$4955,$D804)),AVERAGEIFS(ObservedSpeciesData!X$2:X$4955,ObservedSpeciesData!$A$2:$A$4955,$A804,ObservedSpeciesData!$D$2:$D$4955,$D804),"")</f>
        <v>81.223100026448563</v>
      </c>
      <c r="Y804" s="23">
        <f>IF(ISNUMBER(AVERAGEIFS(ObservedSpeciesData!Y$2:Y$4955,ObservedSpeciesData!$A$2:$A$4955,$A804,ObservedSpeciesData!$D$2:$D$4955,$D804)),AVERAGEIFS(ObservedSpeciesData!Y$2:Y$4955,ObservedSpeciesData!$A$2:$A$4955,$A804,ObservedSpeciesData!$D$2:$D$4955,$D804),"")</f>
        <v>27.480238914489746</v>
      </c>
      <c r="Z804" s="23">
        <f>IF(ISNUMBER(AVERAGEIFS(ObservedSpeciesData!Z$2:Z$4955,ObservedSpeciesData!$A$2:$A$4955,$A804,ObservedSpeciesData!$D$2:$D$4955,$D804)),AVERAGEIFS(ObservedSpeciesData!Z$2:Z$4955,ObservedSpeciesData!$A$2:$A$4955,$A804,ObservedSpeciesData!$D$2:$D$4955,$D804),"")</f>
        <v>90.071666081746415</v>
      </c>
      <c r="AA804" s="23">
        <f>IF(ISNUMBER(AVERAGEIFS(ObservedSpeciesData!AA$2:AA$4955,ObservedSpeciesData!$A$2:$A$4955,$A804,ObservedSpeciesData!$D$2:$D$4955,$D804)),AVERAGEIFS(ObservedSpeciesData!AA$2:AA$4955,ObservedSpeciesData!$A$2:$A$4955,$A804,ObservedSpeciesData!$D$2:$D$4955,$D804),"")</f>
        <v>27.005204677581787</v>
      </c>
      <c r="AB804" s="24">
        <f>IF(ISNUMBER(AVERAGEIFS(ObservedSpeciesData!AB$2:AB$4955,ObservedSpeciesData!$A$2:$A$4955,$A804,ObservedSpeciesData!$D$2:$D$4955,$D804)),AVERAGEIFS(ObservedSpeciesData!AB$2:AB$4955,ObservedSpeciesData!$A$2:$A$4955,$A804,ObservedSpeciesData!$D$2:$D$4955,$D804),"")</f>
        <v>4.3208327484130858E-2</v>
      </c>
      <c r="AC804" s="24">
        <f>IF(ISNUMBER(AVERAGEIFS(ObservedSpeciesData!AC$2:AC$4955,ObservedSpeciesData!$A$2:$A$4955,$A804,ObservedSpeciesData!$D$2:$D$4955,$D804)),AVERAGEIFS(ObservedSpeciesData!AC$2:AC$4955,ObservedSpeciesData!$A$2:$A$4955,$A804,ObservedSpeciesData!$D$2:$D$4955,$D804),"")</f>
        <v>4.3208327484130858E-2</v>
      </c>
      <c r="AD804" s="23">
        <f>IF(ISNUMBER(AVERAGEIFS(ObservedSpeciesData!AD$2:AD$4955,ObservedSpeciesData!$A$2:$A$4955,$A804,ObservedSpeciesData!$D$2:$D$4955,$D804)),AVERAGEIFS(ObservedSpeciesData!AD$2:AD$4955,ObservedSpeciesData!$A$2:$A$4955,$A804,ObservedSpeciesData!$D$2:$D$4955,$D804),"")</f>
        <v>12.995696004231773</v>
      </c>
      <c r="AE804" s="24">
        <f>IF(ISNUMBER(AVERAGEIFS(ObservedSpeciesData!AE$2:AE$4955,ObservedSpeciesData!$A$2:$A$4955,$A804,ObservedSpeciesData!$D$2:$D$4955,$D804)),AVERAGEIFS(ObservedSpeciesData!AE$2:AE$4955,ObservedSpeciesData!$A$2:$A$4955,$A804,ObservedSpeciesData!$D$2:$D$4955,$D804),"")</f>
        <v>14.836041285458903</v>
      </c>
      <c r="AF804" s="23"/>
      <c r="AG804" s="24"/>
      <c r="AH804" s="23" t="str">
        <f>IF(ISNUMBER(AVERAGEIFS(ObservedSpeciesData!AH$2:AH$4955,ObservedSpeciesData!$A$2:$A$4955,$A804,ObservedSpeciesData!$D$2:$D$4955,$D804)),AVERAGEIFS(ObservedSpeciesData!AH$2:AH$4955,ObservedSpeciesData!$A$2:$A$4955,$A804,ObservedSpeciesData!$D$2:$D$4955,$D804),"")</f>
        <v/>
      </c>
      <c r="AI804" s="23" t="str">
        <f>IF(ISNUMBER(AVERAGEIFS(ObservedSpeciesData!AI$2:AI$4955,ObservedSpeciesData!$A$2:$A$4955,$A804,ObservedSpeciesData!$C$2:$C$4955,$C804,ObservedSpeciesData!$D$2:$D$4955,$D804)),AVERAGEIFS(ObservedSpeciesData!AI$2:AI$4955,ObservedSpeciesData!$A$2:$A$4955,$A804,ObservedSpeciesData!$C$2:$C$4955,$C804,ObservedSpeciesData!$D$2:$D$4955,$D804),"")</f>
        <v/>
      </c>
      <c r="AJ804" s="2">
        <f>COUNTIFS(ObservedSpeciesData!$A$2:$A$828,$A804,ObservedSpeciesData!$D$2:$D$828,$D804)</f>
        <v>0</v>
      </c>
      <c r="AK804" s="2">
        <f t="shared" si="12"/>
        <v>11</v>
      </c>
    </row>
    <row r="805" spans="1:37" x14ac:dyDescent="0.25">
      <c r="A805" s="14" t="s">
        <v>99</v>
      </c>
      <c r="B805" t="s">
        <v>98</v>
      </c>
      <c r="C805" t="s">
        <v>97</v>
      </c>
      <c r="D805" s="13">
        <v>42663</v>
      </c>
      <c r="E805">
        <v>1</v>
      </c>
      <c r="F805">
        <v>500</v>
      </c>
      <c r="G805" s="2" t="s">
        <v>78</v>
      </c>
      <c r="H805" s="2" t="s">
        <v>11</v>
      </c>
      <c r="I805">
        <v>9</v>
      </c>
      <c r="J805" s="2" t="s">
        <v>88</v>
      </c>
      <c r="K805" s="2">
        <f>IF(ISNUMBER(AVERAGEIFS(ObservedSpeciesData!K$2:K$4955,ObservedSpeciesData!$A$2:$A$4955,$A805,ObservedSpeciesData!$D$2:$D$4955,$D805)),AVERAGEIFS(ObservedSpeciesData!K$2:K$4955,ObservedSpeciesData!$A$2:$A$4955,$A805,ObservedSpeciesData!$D$2:$D$4955,$D805),"")</f>
        <v>389</v>
      </c>
      <c r="L805" s="26">
        <f>IF(ISNUMBER(AVERAGEIFS(ObservedSpeciesData!L$2:L$4955,ObservedSpeciesData!$A$2:$A$4955,$A805,ObservedSpeciesData!$D$2:$D$4955,$D805)),AVERAGEIFS(ObservedSpeciesData!L$2:L$4955,ObservedSpeciesData!$A$2:$A$4955,$A805,ObservedSpeciesData!$D$2:$D$4955,$D805),"")</f>
        <v>1798.125</v>
      </c>
      <c r="M805" s="23">
        <f>IF(ISNUMBER(AVERAGEIFS(ObservedSpeciesData!M$2:M$4955,ObservedSpeciesData!$A$2:$A$4955,$A805,ObservedSpeciesData!$D$2:$D$4955,$D805)),AVERAGEIFS(ObservedSpeciesData!M$2:M$4955,ObservedSpeciesData!$A$2:$A$4955,$A805,ObservedSpeciesData!$D$2:$D$4955,$D805),"")</f>
        <v>179.81250000000003</v>
      </c>
      <c r="N805" s="23" t="str">
        <f>IF(ISNUMBER(AVERAGEIFS(ObservedSpeciesData!N$2:N$4955,ObservedSpeciesData!$A$2:$A$4955,$A805,ObservedSpeciesData!$D$2:$D$4955,$D805)),AVERAGEIFS(ObservedSpeciesData!N$2:N$4955,ObservedSpeciesData!$A$2:$A$4955,$A805,ObservedSpeciesData!$D$2:$D$4955,$D805),"")</f>
        <v/>
      </c>
      <c r="O805" s="23" t="str">
        <f>IF(ISNUMBER(AVERAGEIFS(ObservedSpeciesData!O$2:O$4955,ObservedSpeciesData!$A$2:$A$4955,$A805,ObservedSpeciesData!$D$2:$D$4955,$D805)),AVERAGEIFS(ObservedSpeciesData!O$2:O$4955,ObservedSpeciesData!$A$2:$A$4955,$A805,ObservedSpeciesData!$D$2:$D$4955,$D805),"")</f>
        <v/>
      </c>
      <c r="P805" s="23" t="str">
        <f>IF(ISNUMBER(AVERAGEIFS(ObservedSpeciesData!P$2:P$4955,ObservedSpeciesData!$A$2:$A$4955,$A805,ObservedSpeciesData!$C$2:$C$4955,$C805,ObservedSpeciesData!$D$2:$D$4955,$D805)),AVERAGEIFS(ObservedSpeciesData!P$2:P$4955,ObservedSpeciesData!$A$2:$A$4955,$A805,ObservedSpeciesData!$C$2:$C$4955,$C805,ObservedSpeciesData!$D$2:$D$4955,$D805),"")</f>
        <v/>
      </c>
      <c r="Q805" s="23"/>
      <c r="R805" s="25" t="str">
        <f>IF(ISNUMBER(AVERAGEIFS(ObservedSpeciesData!R$2:R$4955,ObservedSpeciesData!$A$2:$A$4955,$A805,ObservedSpeciesData!$D$2:$D$4955,$D805)),AVERAGEIFS(ObservedSpeciesData!R$2:R$4955,ObservedSpeciesData!$A$2:$A$4955,$A805,ObservedSpeciesData!$D$2:$D$4955,$D805),"")</f>
        <v/>
      </c>
      <c r="S805" s="25" t="str">
        <f>IF(ISNUMBER(AVERAGEIFS(ObservedSpeciesData!S$2:S$4955,ObservedSpeciesData!$A$2:$A$4955,$A805,ObservedSpeciesData!$D$2:$D$4955,$D805)),AVERAGEIFS(ObservedSpeciesData!S$2:S$4955,ObservedSpeciesData!$A$2:$A$4955,$A805,ObservedSpeciesData!$D$2:$D$4955,$D805),"")</f>
        <v/>
      </c>
      <c r="T805" s="23" t="str">
        <f>IF(ISNUMBER(AVERAGEIFS(ObservedSpeciesData!T$2:T$4955,ObservedSpeciesData!$A$2:$A$4955,$A805,ObservedSpeciesData!$D$2:$D$4955,$D805)),AVERAGEIFS(ObservedSpeciesData!T$2:T$4955,ObservedSpeciesData!$A$2:$A$4955,$A805,ObservedSpeciesData!$D$2:$D$4955,$D805),"")</f>
        <v/>
      </c>
      <c r="U805" s="24" t="str">
        <f>IF(ISNUMBER(AVERAGEIFS(ObservedSpeciesData!U$2:U$4955,ObservedSpeciesData!$A$2:$A$4955,$A805,ObservedSpeciesData!$C$2:$C$4955,$C805,ObservedSpeciesData!$D$2:$D$4955,$D805)),AVERAGEIFS(ObservedSpeciesData!U$2:U$4955,ObservedSpeciesData!$A$2:$A$4955,$A805,ObservedSpeciesData!$C$2:$C$4955,$C805,ObservedSpeciesData!$D$2:$D$4955,$D805),"")</f>
        <v/>
      </c>
      <c r="V805" s="23">
        <f>IF(ISNUMBER(AVERAGEIFS(ObservedSpeciesData!V$2:V$4955,ObservedSpeciesData!$A$2:$A$4955,$A805,ObservedSpeciesData!$D$2:$D$4955,$D805)),AVERAGEIFS(ObservedSpeciesData!V$2:V$4955,ObservedSpeciesData!$A$2:$A$4955,$A805,ObservedSpeciesData!$D$2:$D$4955,$D805),"")</f>
        <v>18.817250490188599</v>
      </c>
      <c r="W805" s="23">
        <f>IF(ISNUMBER(AVERAGEIFS(ObservedSpeciesData!W$2:W$4955,ObservedSpeciesData!$A$2:$A$4955,$A805,ObservedSpeciesData!$D$2:$D$4955,$D805)),AVERAGEIFS(ObservedSpeciesData!W$2:W$4955,ObservedSpeciesData!$A$2:$A$4955,$A805,ObservedSpeciesData!$D$2:$D$4955,$D805),"")</f>
        <v>16.640558560689289</v>
      </c>
      <c r="X805" s="23">
        <f>IF(ISNUMBER(AVERAGEIFS(ObservedSpeciesData!X$2:X$4955,ObservedSpeciesData!$A$2:$A$4955,$A805,ObservedSpeciesData!$D$2:$D$4955,$D805)),AVERAGEIFS(ObservedSpeciesData!X$2:X$4955,ObservedSpeciesData!$A$2:$A$4955,$A805,ObservedSpeciesData!$D$2:$D$4955,$D805),"")</f>
        <v>80.881249109903976</v>
      </c>
      <c r="Y805" s="23">
        <f>IF(ISNUMBER(AVERAGEIFS(ObservedSpeciesData!Y$2:Y$4955,ObservedSpeciesData!$A$2:$A$4955,$A805,ObservedSpeciesData!$D$2:$D$4955,$D805)),AVERAGEIFS(ObservedSpeciesData!Y$2:Y$4955,ObservedSpeciesData!$A$2:$A$4955,$A805,ObservedSpeciesData!$D$2:$D$4955,$D805),"")</f>
        <v>28.537412961324055</v>
      </c>
      <c r="Z805" s="23">
        <f>IF(ISNUMBER(AVERAGEIFS(ObservedSpeciesData!Z$2:Z$4955,ObservedSpeciesData!$A$2:$A$4955,$A805,ObservedSpeciesData!$D$2:$D$4955,$D805)),AVERAGEIFS(ObservedSpeciesData!Z$2:Z$4955,ObservedSpeciesData!$A$2:$A$4955,$A805,ObservedSpeciesData!$D$2:$D$4955,$D805),"")</f>
        <v>90.280783335367843</v>
      </c>
      <c r="AA805" s="23">
        <f>IF(ISNUMBER(AVERAGEIFS(ObservedSpeciesData!AA$2:AA$4955,ObservedSpeciesData!$A$2:$A$4955,$A805,ObservedSpeciesData!$D$2:$D$4955,$D805)),AVERAGEIFS(ObservedSpeciesData!AA$2:AA$4955,ObservedSpeciesData!$A$2:$A$4955,$A805,ObservedSpeciesData!$D$2:$D$4955,$D805),"")</f>
        <v>27.84799877802531</v>
      </c>
      <c r="AB805" s="24">
        <f>IF(ISNUMBER(AVERAGEIFS(ObservedSpeciesData!AB$2:AB$4955,ObservedSpeciesData!$A$2:$A$4955,$A805,ObservedSpeciesData!$D$2:$D$4955,$D805)),AVERAGEIFS(ObservedSpeciesData!AB$2:AB$4955,ObservedSpeciesData!$A$2:$A$4955,$A805,ObservedSpeciesData!$D$2:$D$4955,$D805),"")</f>
        <v>4.4556798044840494E-2</v>
      </c>
      <c r="AC805" s="24">
        <f>IF(ISNUMBER(AVERAGEIFS(ObservedSpeciesData!AC$2:AC$4955,ObservedSpeciesData!$A$2:$A$4955,$A805,ObservedSpeciesData!$D$2:$D$4955,$D805)),AVERAGEIFS(ObservedSpeciesData!AC$2:AC$4955,ObservedSpeciesData!$A$2:$A$4955,$A805,ObservedSpeciesData!$D$2:$D$4955,$D805),"")</f>
        <v>4.4556798044840494E-2</v>
      </c>
      <c r="AD805" s="23">
        <f>IF(ISNUMBER(AVERAGEIFS(ObservedSpeciesData!AD$2:AD$4955,ObservedSpeciesData!$A$2:$A$4955,$A805,ObservedSpeciesData!$D$2:$D$4955,$D805)),AVERAGEIFS(ObservedSpeciesData!AD$2:AD$4955,ObservedSpeciesData!$A$2:$A$4955,$A805,ObservedSpeciesData!$D$2:$D$4955,$D805),"")</f>
        <v>12.940999857584636</v>
      </c>
      <c r="AE805" s="24">
        <f>IF(ISNUMBER(AVERAGEIFS(ObservedSpeciesData!AE$2:AE$4955,ObservedSpeciesData!$A$2:$A$4955,$A805,ObservedSpeciesData!$D$2:$D$4955,$D805)),AVERAGEIFS(ObservedSpeciesData!AE$2:AE$4955,ObservedSpeciesData!$A$2:$A$4955,$A805,ObservedSpeciesData!$D$2:$D$4955,$D805),"")</f>
        <v>14.359665191248359</v>
      </c>
      <c r="AF805" s="23"/>
      <c r="AG805" s="24"/>
      <c r="AH805" s="23" t="str">
        <f>IF(ISNUMBER(AVERAGEIFS(ObservedSpeciesData!AH$2:AH$4955,ObservedSpeciesData!$A$2:$A$4955,$A805,ObservedSpeciesData!$D$2:$D$4955,$D805)),AVERAGEIFS(ObservedSpeciesData!AH$2:AH$4955,ObservedSpeciesData!$A$2:$A$4955,$A805,ObservedSpeciesData!$D$2:$D$4955,$D805),"")</f>
        <v/>
      </c>
      <c r="AI805" s="23" t="str">
        <f>IF(ISNUMBER(AVERAGEIFS(ObservedSpeciesData!AI$2:AI$4955,ObservedSpeciesData!$A$2:$A$4955,$A805,ObservedSpeciesData!$C$2:$C$4955,$C805,ObservedSpeciesData!$D$2:$D$4955,$D805)),AVERAGEIFS(ObservedSpeciesData!AI$2:AI$4955,ObservedSpeciesData!$A$2:$A$4955,$A805,ObservedSpeciesData!$C$2:$C$4955,$C805,ObservedSpeciesData!$D$2:$D$4955,$D805),"")</f>
        <v/>
      </c>
      <c r="AJ805" s="2">
        <f>COUNTIFS(ObservedSpeciesData!$A$2:$A$828,$A805,ObservedSpeciesData!$D$2:$D$828,$D805)</f>
        <v>0</v>
      </c>
      <c r="AK805" s="2">
        <f t="shared" si="12"/>
        <v>11</v>
      </c>
    </row>
    <row r="806" spans="1:37" x14ac:dyDescent="0.25">
      <c r="A806" s="14" t="s">
        <v>104</v>
      </c>
      <c r="B806" t="s">
        <v>98</v>
      </c>
      <c r="C806" t="s">
        <v>97</v>
      </c>
      <c r="D806" s="13">
        <v>42671</v>
      </c>
      <c r="E806">
        <v>1</v>
      </c>
      <c r="F806">
        <v>0</v>
      </c>
      <c r="G806" s="2" t="s">
        <v>78</v>
      </c>
      <c r="H806" s="2" t="s">
        <v>11</v>
      </c>
      <c r="I806">
        <v>3</v>
      </c>
      <c r="J806" s="2" t="s">
        <v>77</v>
      </c>
      <c r="K806" s="2">
        <f>IF(ISNUMBER(AVERAGEIFS(ObservedSpeciesData!K$2:K$4955,ObservedSpeciesData!$A$2:$A$4955,$A806,ObservedSpeciesData!$D$2:$D$4955,$D806)),AVERAGEIFS(ObservedSpeciesData!K$2:K$4955,ObservedSpeciesData!$A$2:$A$4955,$A806,ObservedSpeciesData!$D$2:$D$4955,$D806),"")</f>
        <v>0</v>
      </c>
      <c r="L806" s="26" t="str">
        <f>IF(ISNUMBER(AVERAGEIFS(ObservedSpeciesData!L$2:L$4955,ObservedSpeciesData!$A$2:$A$4955,$A806,ObservedSpeciesData!$D$2:$D$4955,$D806)),AVERAGEIFS(ObservedSpeciesData!L$2:L$4955,ObservedSpeciesData!$A$2:$A$4955,$A806,ObservedSpeciesData!$D$2:$D$4955,$D806),"")</f>
        <v/>
      </c>
      <c r="M806" s="23" t="str">
        <f>IF(ISNUMBER(AVERAGEIFS(ObservedSpeciesData!M$2:M$4955,ObservedSpeciesData!$A$2:$A$4955,$A806,ObservedSpeciesData!$D$2:$D$4955,$D806)),AVERAGEIFS(ObservedSpeciesData!M$2:M$4955,ObservedSpeciesData!$A$2:$A$4955,$A806,ObservedSpeciesData!$D$2:$D$4955,$D806),"")</f>
        <v/>
      </c>
      <c r="N806" s="23">
        <f>IF(ISNUMBER(AVERAGEIFS(ObservedSpeciesData!N$2:N$4955,ObservedSpeciesData!$A$2:$A$4955,$A806,ObservedSpeciesData!$D$2:$D$4955,$D806)),AVERAGEIFS(ObservedSpeciesData!N$2:N$4955,ObservedSpeciesData!$A$2:$A$4955,$A806,ObservedSpeciesData!$D$2:$D$4955,$D806),"")</f>
        <v>1650.0753179190147</v>
      </c>
      <c r="O806" s="23">
        <f>IF(ISNUMBER(AVERAGEIFS(ObservedSpeciesData!O$2:O$4955,ObservedSpeciesData!$A$2:$A$4955,$A806,ObservedSpeciesData!$D$2:$D$4955,$D806)),AVERAGEIFS(ObservedSpeciesData!O$2:O$4955,ObservedSpeciesData!$A$2:$A$4955,$A806,ObservedSpeciesData!$D$2:$D$4955,$D806),"")</f>
        <v>165.00753179190144</v>
      </c>
      <c r="P806" s="23">
        <f>IF(ISNUMBER(AVERAGEIFS(ObservedSpeciesData!P$2:P$4955,ObservedSpeciesData!$A$2:$A$4955,$A806,ObservedSpeciesData!$C$2:$C$4955,$C806,ObservedSpeciesData!$D$2:$D$4955,$D806)),AVERAGEIFS(ObservedSpeciesData!P$2:P$4955,ObservedSpeciesData!$A$2:$A$4955,$A806,ObservedSpeciesData!$C$2:$C$4955,$C806,ObservedSpeciesData!$D$2:$D$4955,$D806),"")</f>
        <v>188.37271722428426</v>
      </c>
      <c r="Q806" s="23"/>
      <c r="R806" s="25" t="str">
        <f>IF(ISNUMBER(AVERAGEIFS(ObservedSpeciesData!R$2:R$4955,ObservedSpeciesData!$A$2:$A$4955,$A806,ObservedSpeciesData!$D$2:$D$4955,$D806)),AVERAGEIFS(ObservedSpeciesData!R$2:R$4955,ObservedSpeciesData!$A$2:$A$4955,$A806,ObservedSpeciesData!$D$2:$D$4955,$D806),"")</f>
        <v/>
      </c>
      <c r="S806" s="25" t="str">
        <f>IF(ISNUMBER(AVERAGEIFS(ObservedSpeciesData!S$2:S$4955,ObservedSpeciesData!$A$2:$A$4955,$A806,ObservedSpeciesData!$D$2:$D$4955,$D806)),AVERAGEIFS(ObservedSpeciesData!S$2:S$4955,ObservedSpeciesData!$A$2:$A$4955,$A806,ObservedSpeciesData!$D$2:$D$4955,$D806),"")</f>
        <v/>
      </c>
      <c r="T806" s="23" t="str">
        <f>IF(ISNUMBER(AVERAGEIFS(ObservedSpeciesData!T$2:T$4955,ObservedSpeciesData!$A$2:$A$4955,$A806,ObservedSpeciesData!$D$2:$D$4955,$D806)),AVERAGEIFS(ObservedSpeciesData!T$2:T$4955,ObservedSpeciesData!$A$2:$A$4955,$A806,ObservedSpeciesData!$D$2:$D$4955,$D806),"")</f>
        <v/>
      </c>
      <c r="U806" s="24" t="str">
        <f>IF(ISNUMBER(AVERAGEIFS(ObservedSpeciesData!U$2:U$4955,ObservedSpeciesData!$A$2:$A$4955,$A806,ObservedSpeciesData!$C$2:$C$4955,$C806,ObservedSpeciesData!$D$2:$D$4955,$D806)),AVERAGEIFS(ObservedSpeciesData!U$2:U$4955,ObservedSpeciesData!$A$2:$A$4955,$A806,ObservedSpeciesData!$C$2:$C$4955,$C806,ObservedSpeciesData!$D$2:$D$4955,$D806),"")</f>
        <v/>
      </c>
      <c r="V806" s="23">
        <f>IF(ISNUMBER(AVERAGEIFS(ObservedSpeciesData!V$2:V$4955,ObservedSpeciesData!$A$2:$A$4955,$A806,ObservedSpeciesData!$D$2:$D$4955,$D806)),AVERAGEIFS(ObservedSpeciesData!V$2:V$4955,ObservedSpeciesData!$A$2:$A$4955,$A806,ObservedSpeciesData!$D$2:$D$4955,$D806),"")</f>
        <v>24.392437934875488</v>
      </c>
      <c r="W806" s="23">
        <f>IF(ISNUMBER(AVERAGEIFS(ObservedSpeciesData!W$2:W$4955,ObservedSpeciesData!$A$2:$A$4955,$A806,ObservedSpeciesData!$D$2:$D$4955,$D806)),AVERAGEIFS(ObservedSpeciesData!W$2:W$4955,ObservedSpeciesData!$A$2:$A$4955,$A806,ObservedSpeciesData!$D$2:$D$4955,$D806),"")</f>
        <v>19.533897042274475</v>
      </c>
      <c r="X806" s="23">
        <f>IF(ISNUMBER(AVERAGEIFS(ObservedSpeciesData!X$2:X$4955,ObservedSpeciesData!$A$2:$A$4955,$A806,ObservedSpeciesData!$D$2:$D$4955,$D806)),AVERAGEIFS(ObservedSpeciesData!X$2:X$4955,ObservedSpeciesData!$A$2:$A$4955,$A806,ObservedSpeciesData!$D$2:$D$4955,$D806),"")</f>
        <v>75.331277847290039</v>
      </c>
      <c r="Y806" s="23">
        <f>IF(ISNUMBER(AVERAGEIFS(ObservedSpeciesData!Y$2:Y$4955,ObservedSpeciesData!$A$2:$A$4955,$A806,ObservedSpeciesData!$D$2:$D$4955,$D806)),AVERAGEIFS(ObservedSpeciesData!Y$2:Y$4955,ObservedSpeciesData!$A$2:$A$4955,$A806,ObservedSpeciesData!$D$2:$D$4955,$D806),"")</f>
        <v>43.100324153900146</v>
      </c>
      <c r="Z806" s="23">
        <f>IF(ISNUMBER(AVERAGEIFS(ObservedSpeciesData!Z$2:Z$4955,ObservedSpeciesData!$A$2:$A$4955,$A806,ObservedSpeciesData!$D$2:$D$4955,$D806)),AVERAGEIFS(ObservedSpeciesData!Z$2:Z$4955,ObservedSpeciesData!$A$2:$A$4955,$A806,ObservedSpeciesData!$D$2:$D$4955,$D806),"")</f>
        <v>90.872234344482422</v>
      </c>
      <c r="AA806" s="23">
        <f>IF(ISNUMBER(AVERAGEIFS(ObservedSpeciesData!AA$2:AA$4955,ObservedSpeciesData!$A$2:$A$4955,$A806,ObservedSpeciesData!$D$2:$D$4955,$D806)),AVERAGEIFS(ObservedSpeciesData!AA$2:AA$4955,ObservedSpeciesData!$A$2:$A$4955,$A806,ObservedSpeciesData!$D$2:$D$4955,$D806),"")</f>
        <v>15.376872658729553</v>
      </c>
      <c r="AB806" s="24">
        <f>IF(ISNUMBER(AVERAGEIFS(ObservedSpeciesData!AB$2:AB$4955,ObservedSpeciesData!$A$2:$A$4955,$A806,ObservedSpeciesData!$D$2:$D$4955,$D806)),AVERAGEIFS(ObservedSpeciesData!AB$2:AB$4955,ObservedSpeciesData!$A$2:$A$4955,$A806,ObservedSpeciesData!$D$2:$D$4955,$D806),"")</f>
        <v>2.4602996253967283E-2</v>
      </c>
      <c r="AC806" s="24">
        <f>IF(ISNUMBER(AVERAGEIFS(ObservedSpeciesData!AC$2:AC$4955,ObservedSpeciesData!$A$2:$A$4955,$A806,ObservedSpeciesData!$D$2:$D$4955,$D806)),AVERAGEIFS(ObservedSpeciesData!AC$2:AC$4955,ObservedSpeciesData!$A$2:$A$4955,$A806,ObservedSpeciesData!$D$2:$D$4955,$D806),"")</f>
        <v>2.4602996253967283E-2</v>
      </c>
      <c r="AD806" s="23">
        <f>IF(ISNUMBER(AVERAGEIFS(ObservedSpeciesData!AD$2:AD$4955,ObservedSpeciesData!$A$2:$A$4955,$A806,ObservedSpeciesData!$D$2:$D$4955,$D806)),AVERAGEIFS(ObservedSpeciesData!AD$2:AD$4955,ObservedSpeciesData!$A$2:$A$4955,$A806,ObservedSpeciesData!$D$2:$D$4955,$D806),"")</f>
        <v>12.053004455566407</v>
      </c>
      <c r="AE806" s="24">
        <f>IF(ISNUMBER(AVERAGEIFS(ObservedSpeciesData!AE$2:AE$4955,ObservedSpeciesData!$A$2:$A$4955,$A806,ObservedSpeciesData!$D$2:$D$4955,$D806)),AVERAGEIFS(ObservedSpeciesData!AE$2:AE$4955,ObservedSpeciesData!$A$2:$A$4955,$A806,ObservedSpeciesData!$D$2:$D$4955,$D806),"")</f>
        <v>21.381026953471714</v>
      </c>
      <c r="AF806" s="23"/>
      <c r="AG806" s="24"/>
      <c r="AH806" s="23">
        <f>IF(ISNUMBER(AVERAGEIFS(ObservedSpeciesData!AH$2:AH$4955,ObservedSpeciesData!$A$2:$A$4955,$A806,ObservedSpeciesData!$D$2:$D$4955,$D806)),AVERAGEIFS(ObservedSpeciesData!AH$2:AH$4955,ObservedSpeciesData!$A$2:$A$4955,$A806,ObservedSpeciesData!$D$2:$D$4955,$D806),"")</f>
        <v>4.0518749999999999</v>
      </c>
      <c r="AI806" s="23">
        <f>IF(ISNUMBER(AVERAGEIFS(ObservedSpeciesData!AI$2:AI$4955,ObservedSpeciesData!$A$2:$A$4955,$A806,ObservedSpeciesData!$C$2:$C$4955,$C806,ObservedSpeciesData!$D$2:$D$4955,$D806)),AVERAGEIFS(ObservedSpeciesData!AI$2:AI$4955,ObservedSpeciesData!$A$2:$A$4955,$A806,ObservedSpeciesData!$C$2:$C$4955,$C806,ObservedSpeciesData!$D$2:$D$4955,$D806),"")</f>
        <v>4.9205000000000005</v>
      </c>
      <c r="AJ806" s="2">
        <f>COUNTIFS(ObservedSpeciesData!$A$2:$A$828,$A806,ObservedSpeciesData!$D$2:$D$828,$D806)</f>
        <v>0</v>
      </c>
      <c r="AK806" s="2">
        <f t="shared" si="12"/>
        <v>15</v>
      </c>
    </row>
    <row r="807" spans="1:37" x14ac:dyDescent="0.25">
      <c r="A807" s="14" t="s">
        <v>103</v>
      </c>
      <c r="B807" t="s">
        <v>98</v>
      </c>
      <c r="C807" t="s">
        <v>97</v>
      </c>
      <c r="D807" s="13">
        <v>42671</v>
      </c>
      <c r="E807">
        <v>1</v>
      </c>
      <c r="F807">
        <v>50</v>
      </c>
      <c r="G807" s="2" t="s">
        <v>78</v>
      </c>
      <c r="H807" s="2" t="s">
        <v>11</v>
      </c>
      <c r="I807">
        <v>3</v>
      </c>
      <c r="J807" s="2" t="s">
        <v>77</v>
      </c>
      <c r="K807" s="2">
        <f>IF(ISNUMBER(AVERAGEIFS(ObservedSpeciesData!K$2:K$4955,ObservedSpeciesData!$A$2:$A$4955,$A807,ObservedSpeciesData!$D$2:$D$4955,$D807)),AVERAGEIFS(ObservedSpeciesData!K$2:K$4955,ObservedSpeciesData!$A$2:$A$4955,$A807,ObservedSpeciesData!$D$2:$D$4955,$D807),"")</f>
        <v>45</v>
      </c>
      <c r="L807" s="26" t="str">
        <f>IF(ISNUMBER(AVERAGEIFS(ObservedSpeciesData!L$2:L$4955,ObservedSpeciesData!$A$2:$A$4955,$A807,ObservedSpeciesData!$D$2:$D$4955,$D807)),AVERAGEIFS(ObservedSpeciesData!L$2:L$4955,ObservedSpeciesData!$A$2:$A$4955,$A807,ObservedSpeciesData!$D$2:$D$4955,$D807),"")</f>
        <v/>
      </c>
      <c r="M807" s="23" t="str">
        <f>IF(ISNUMBER(AVERAGEIFS(ObservedSpeciesData!M$2:M$4955,ObservedSpeciesData!$A$2:$A$4955,$A807,ObservedSpeciesData!$D$2:$D$4955,$D807)),AVERAGEIFS(ObservedSpeciesData!M$2:M$4955,ObservedSpeciesData!$A$2:$A$4955,$A807,ObservedSpeciesData!$D$2:$D$4955,$D807),"")</f>
        <v/>
      </c>
      <c r="N807" s="23">
        <f>IF(ISNUMBER(AVERAGEIFS(ObservedSpeciesData!N$2:N$4955,ObservedSpeciesData!$A$2:$A$4955,$A807,ObservedSpeciesData!$D$2:$D$4955,$D807)),AVERAGEIFS(ObservedSpeciesData!N$2:N$4955,ObservedSpeciesData!$A$2:$A$4955,$A807,ObservedSpeciesData!$D$2:$D$4955,$D807),"")</f>
        <v>1677.6594989494147</v>
      </c>
      <c r="O807" s="23">
        <f>IF(ISNUMBER(AVERAGEIFS(ObservedSpeciesData!O$2:O$4955,ObservedSpeciesData!$A$2:$A$4955,$A807,ObservedSpeciesData!$D$2:$D$4955,$D807)),AVERAGEIFS(ObservedSpeciesData!O$2:O$4955,ObservedSpeciesData!$A$2:$A$4955,$A807,ObservedSpeciesData!$D$2:$D$4955,$D807),"")</f>
        <v>167.76594989494151</v>
      </c>
      <c r="P807" s="23">
        <f>IF(ISNUMBER(AVERAGEIFS(ObservedSpeciesData!P$2:P$4955,ObservedSpeciesData!$A$2:$A$4955,$A807,ObservedSpeciesData!$C$2:$C$4955,$C807,ObservedSpeciesData!$D$2:$D$4955,$D807)),AVERAGEIFS(ObservedSpeciesData!P$2:P$4955,ObservedSpeciesData!$A$2:$A$4955,$A807,ObservedSpeciesData!$C$2:$C$4955,$C807,ObservedSpeciesData!$D$2:$D$4955,$D807),"")</f>
        <v>191.00893013419261</v>
      </c>
      <c r="Q807" s="23"/>
      <c r="R807" s="25" t="str">
        <f>IF(ISNUMBER(AVERAGEIFS(ObservedSpeciesData!R$2:R$4955,ObservedSpeciesData!$A$2:$A$4955,$A807,ObservedSpeciesData!$D$2:$D$4955,$D807)),AVERAGEIFS(ObservedSpeciesData!R$2:R$4955,ObservedSpeciesData!$A$2:$A$4955,$A807,ObservedSpeciesData!$D$2:$D$4955,$D807),"")</f>
        <v/>
      </c>
      <c r="S807" s="25" t="str">
        <f>IF(ISNUMBER(AVERAGEIFS(ObservedSpeciesData!S$2:S$4955,ObservedSpeciesData!$A$2:$A$4955,$A807,ObservedSpeciesData!$D$2:$D$4955,$D807)),AVERAGEIFS(ObservedSpeciesData!S$2:S$4955,ObservedSpeciesData!$A$2:$A$4955,$A807,ObservedSpeciesData!$D$2:$D$4955,$D807),"")</f>
        <v/>
      </c>
      <c r="T807" s="23" t="str">
        <f>IF(ISNUMBER(AVERAGEIFS(ObservedSpeciesData!T$2:T$4955,ObservedSpeciesData!$A$2:$A$4955,$A807,ObservedSpeciesData!$D$2:$D$4955,$D807)),AVERAGEIFS(ObservedSpeciesData!T$2:T$4955,ObservedSpeciesData!$A$2:$A$4955,$A807,ObservedSpeciesData!$D$2:$D$4955,$D807),"")</f>
        <v/>
      </c>
      <c r="U807" s="24" t="str">
        <f>IF(ISNUMBER(AVERAGEIFS(ObservedSpeciesData!U$2:U$4955,ObservedSpeciesData!$A$2:$A$4955,$A807,ObservedSpeciesData!$C$2:$C$4955,$C807,ObservedSpeciesData!$D$2:$D$4955,$D807)),AVERAGEIFS(ObservedSpeciesData!U$2:U$4955,ObservedSpeciesData!$A$2:$A$4955,$A807,ObservedSpeciesData!$C$2:$C$4955,$C807,ObservedSpeciesData!$D$2:$D$4955,$D807),"")</f>
        <v/>
      </c>
      <c r="V807" s="23">
        <f>IF(ISNUMBER(AVERAGEIFS(ObservedSpeciesData!V$2:V$4955,ObservedSpeciesData!$A$2:$A$4955,$A807,ObservedSpeciesData!$D$2:$D$4955,$D807)),AVERAGEIFS(ObservedSpeciesData!V$2:V$4955,ObservedSpeciesData!$A$2:$A$4955,$A807,ObservedSpeciesData!$D$2:$D$4955,$D807),"")</f>
        <v>24.577534675598145</v>
      </c>
      <c r="W807" s="23">
        <f>IF(ISNUMBER(AVERAGEIFS(ObservedSpeciesData!W$2:W$4955,ObservedSpeciesData!$A$2:$A$4955,$A807,ObservedSpeciesData!$D$2:$D$4955,$D807)),AVERAGEIFS(ObservedSpeciesData!W$2:W$4955,ObservedSpeciesData!$A$2:$A$4955,$A807,ObservedSpeciesData!$D$2:$D$4955,$D807),"")</f>
        <v>20.005242228507996</v>
      </c>
      <c r="X807" s="23">
        <f>IF(ISNUMBER(AVERAGEIFS(ObservedSpeciesData!X$2:X$4955,ObservedSpeciesData!$A$2:$A$4955,$A807,ObservedSpeciesData!$D$2:$D$4955,$D807)),AVERAGEIFS(ObservedSpeciesData!X$2:X$4955,ObservedSpeciesData!$A$2:$A$4955,$A807,ObservedSpeciesData!$D$2:$D$4955,$D807),"")</f>
        <v>74.835099697113037</v>
      </c>
      <c r="Y807" s="23">
        <f>IF(ISNUMBER(AVERAGEIFS(ObservedSpeciesData!Y$2:Y$4955,ObservedSpeciesData!$A$2:$A$4955,$A807,ObservedSpeciesData!$D$2:$D$4955,$D807)),AVERAGEIFS(ObservedSpeciesData!Y$2:Y$4955,ObservedSpeciesData!$A$2:$A$4955,$A807,ObservedSpeciesData!$D$2:$D$4955,$D807),"")</f>
        <v>42.378180980682373</v>
      </c>
      <c r="Z807" s="23">
        <f>IF(ISNUMBER(AVERAGEIFS(ObservedSpeciesData!Z$2:Z$4955,ObservedSpeciesData!$A$2:$A$4955,$A807,ObservedSpeciesData!$D$2:$D$4955,$D807)),AVERAGEIFS(ObservedSpeciesData!Z$2:Z$4955,ObservedSpeciesData!$A$2:$A$4955,$A807,ObservedSpeciesData!$D$2:$D$4955,$D807),"")</f>
        <v>90.536845684051514</v>
      </c>
      <c r="AA807" s="23">
        <f>IF(ISNUMBER(AVERAGEIFS(ObservedSpeciesData!AA$2:AA$4955,ObservedSpeciesData!$A$2:$A$4955,$A807,ObservedSpeciesData!$D$2:$D$4955,$D807)),AVERAGEIFS(ObservedSpeciesData!AA$2:AA$4955,ObservedSpeciesData!$A$2:$A$4955,$A807,ObservedSpeciesData!$D$2:$D$4955,$D807),"")</f>
        <v>14.995930790901184</v>
      </c>
      <c r="AB807" s="24">
        <f>IF(ISNUMBER(AVERAGEIFS(ObservedSpeciesData!AB$2:AB$4955,ObservedSpeciesData!$A$2:$A$4955,$A807,ObservedSpeciesData!$D$2:$D$4955,$D807)),AVERAGEIFS(ObservedSpeciesData!AB$2:AB$4955,ObservedSpeciesData!$A$2:$A$4955,$A807,ObservedSpeciesData!$D$2:$D$4955,$D807),"")</f>
        <v>2.3993489265441897E-2</v>
      </c>
      <c r="AC807" s="24">
        <f>IF(ISNUMBER(AVERAGEIFS(ObservedSpeciesData!AC$2:AC$4955,ObservedSpeciesData!$A$2:$A$4955,$A807,ObservedSpeciesData!$D$2:$D$4955,$D807)),AVERAGEIFS(ObservedSpeciesData!AC$2:AC$4955,ObservedSpeciesData!$A$2:$A$4955,$A807,ObservedSpeciesData!$D$2:$D$4955,$D807),"")</f>
        <v>2.3993489265441897E-2</v>
      </c>
      <c r="AD807" s="23">
        <f>IF(ISNUMBER(AVERAGEIFS(ObservedSpeciesData!AD$2:AD$4955,ObservedSpeciesData!$A$2:$A$4955,$A807,ObservedSpeciesData!$D$2:$D$4955,$D807)),AVERAGEIFS(ObservedSpeciesData!AD$2:AD$4955,ObservedSpeciesData!$A$2:$A$4955,$A807,ObservedSpeciesData!$D$2:$D$4955,$D807),"")</f>
        <v>11.973615951538086</v>
      </c>
      <c r="AE807" s="24">
        <f>IF(ISNUMBER(AVERAGEIFS(ObservedSpeciesData!AE$2:AE$4955,ObservedSpeciesData!$A$2:$A$4955,$A807,ObservedSpeciesData!$D$2:$D$4955,$D807)),AVERAGEIFS(ObservedSpeciesData!AE$2:AE$4955,ObservedSpeciesData!$A$2:$A$4955,$A807,ObservedSpeciesData!$D$2:$D$4955,$D807),"")</f>
        <v>19.781207907348232</v>
      </c>
      <c r="AF807" s="23"/>
      <c r="AG807" s="24"/>
      <c r="AH807" s="23">
        <f>IF(ISNUMBER(AVERAGEIFS(ObservedSpeciesData!AH$2:AH$4955,ObservedSpeciesData!$A$2:$A$4955,$A807,ObservedSpeciesData!$D$2:$D$4955,$D807)),AVERAGEIFS(ObservedSpeciesData!AH$2:AH$4955,ObservedSpeciesData!$A$2:$A$4955,$A807,ObservedSpeciesData!$D$2:$D$4955,$D807),"")</f>
        <v>4.0287499999999996</v>
      </c>
      <c r="AI807" s="23">
        <f>IF(ISNUMBER(AVERAGEIFS(ObservedSpeciesData!AI$2:AI$4955,ObservedSpeciesData!$A$2:$A$4955,$A807,ObservedSpeciesData!$C$2:$C$4955,$C807,ObservedSpeciesData!$D$2:$D$4955,$D807)),AVERAGEIFS(ObservedSpeciesData!AI$2:AI$4955,ObservedSpeciesData!$A$2:$A$4955,$A807,ObservedSpeciesData!$C$2:$C$4955,$C807,ObservedSpeciesData!$D$2:$D$4955,$D807),"")</f>
        <v>4.7190000000000003</v>
      </c>
      <c r="AJ807" s="2">
        <f>COUNTIFS(ObservedSpeciesData!$A$2:$A$828,$A807,ObservedSpeciesData!$D$2:$D$828,$D807)</f>
        <v>0</v>
      </c>
      <c r="AK807" s="2">
        <f t="shared" si="12"/>
        <v>15</v>
      </c>
    </row>
    <row r="808" spans="1:37" x14ac:dyDescent="0.25">
      <c r="A808" s="14" t="s">
        <v>102</v>
      </c>
      <c r="B808" t="s">
        <v>98</v>
      </c>
      <c r="C808" t="s">
        <v>97</v>
      </c>
      <c r="D808" s="13">
        <v>42671</v>
      </c>
      <c r="E808">
        <v>1</v>
      </c>
      <c r="F808">
        <v>100</v>
      </c>
      <c r="G808" s="2" t="s">
        <v>78</v>
      </c>
      <c r="H808" s="2" t="s">
        <v>11</v>
      </c>
      <c r="I808">
        <v>3</v>
      </c>
      <c r="J808" s="2" t="s">
        <v>77</v>
      </c>
      <c r="K808" s="2">
        <f>IF(ISNUMBER(AVERAGEIFS(ObservedSpeciesData!K$2:K$4955,ObservedSpeciesData!$A$2:$A$4955,$A808,ObservedSpeciesData!$D$2:$D$4955,$D808)),AVERAGEIFS(ObservedSpeciesData!K$2:K$4955,ObservedSpeciesData!$A$2:$A$4955,$A808,ObservedSpeciesData!$D$2:$D$4955,$D808),"")</f>
        <v>90</v>
      </c>
      <c r="L808" s="26" t="str">
        <f>IF(ISNUMBER(AVERAGEIFS(ObservedSpeciesData!L$2:L$4955,ObservedSpeciesData!$A$2:$A$4955,$A808,ObservedSpeciesData!$D$2:$D$4955,$D808)),AVERAGEIFS(ObservedSpeciesData!L$2:L$4955,ObservedSpeciesData!$A$2:$A$4955,$A808,ObservedSpeciesData!$D$2:$D$4955,$D808),"")</f>
        <v/>
      </c>
      <c r="M808" s="23" t="str">
        <f>IF(ISNUMBER(AVERAGEIFS(ObservedSpeciesData!M$2:M$4955,ObservedSpeciesData!$A$2:$A$4955,$A808,ObservedSpeciesData!$D$2:$D$4955,$D808)),AVERAGEIFS(ObservedSpeciesData!M$2:M$4955,ObservedSpeciesData!$A$2:$A$4955,$A808,ObservedSpeciesData!$D$2:$D$4955,$D808),"")</f>
        <v/>
      </c>
      <c r="N808" s="23">
        <f>IF(ISNUMBER(AVERAGEIFS(ObservedSpeciesData!N$2:N$4955,ObservedSpeciesData!$A$2:$A$4955,$A808,ObservedSpeciesData!$D$2:$D$4955,$D808)),AVERAGEIFS(ObservedSpeciesData!N$2:N$4955,ObservedSpeciesData!$A$2:$A$4955,$A808,ObservedSpeciesData!$D$2:$D$4955,$D808),"")</f>
        <v>1711.7296799800129</v>
      </c>
      <c r="O808" s="23">
        <f>IF(ISNUMBER(AVERAGEIFS(ObservedSpeciesData!O$2:O$4955,ObservedSpeciesData!$A$2:$A$4955,$A808,ObservedSpeciesData!$D$2:$D$4955,$D808)),AVERAGEIFS(ObservedSpeciesData!O$2:O$4955,ObservedSpeciesData!$A$2:$A$4955,$A808,ObservedSpeciesData!$D$2:$D$4955,$D808),"")</f>
        <v>171.1729679980013</v>
      </c>
      <c r="P808" s="23">
        <f>IF(ISNUMBER(AVERAGEIFS(ObservedSpeciesData!P$2:P$4955,ObservedSpeciesData!$A$2:$A$4955,$A808,ObservedSpeciesData!$C$2:$C$4955,$C808,ObservedSpeciesData!$D$2:$D$4955,$D808)),AVERAGEIFS(ObservedSpeciesData!P$2:P$4955,ObservedSpeciesData!$A$2:$A$4955,$A808,ObservedSpeciesData!$C$2:$C$4955,$C808,ObservedSpeciesData!$D$2:$D$4955,$D808),"")</f>
        <v>214.33287415715699</v>
      </c>
      <c r="Q808" s="23"/>
      <c r="R808" s="25" t="str">
        <f>IF(ISNUMBER(AVERAGEIFS(ObservedSpeciesData!R$2:R$4955,ObservedSpeciesData!$A$2:$A$4955,$A808,ObservedSpeciesData!$D$2:$D$4955,$D808)),AVERAGEIFS(ObservedSpeciesData!R$2:R$4955,ObservedSpeciesData!$A$2:$A$4955,$A808,ObservedSpeciesData!$D$2:$D$4955,$D808),"")</f>
        <v/>
      </c>
      <c r="S808" s="25" t="str">
        <f>IF(ISNUMBER(AVERAGEIFS(ObservedSpeciesData!S$2:S$4955,ObservedSpeciesData!$A$2:$A$4955,$A808,ObservedSpeciesData!$D$2:$D$4955,$D808)),AVERAGEIFS(ObservedSpeciesData!S$2:S$4955,ObservedSpeciesData!$A$2:$A$4955,$A808,ObservedSpeciesData!$D$2:$D$4955,$D808),"")</f>
        <v/>
      </c>
      <c r="T808" s="23" t="str">
        <f>IF(ISNUMBER(AVERAGEIFS(ObservedSpeciesData!T$2:T$4955,ObservedSpeciesData!$A$2:$A$4955,$A808,ObservedSpeciesData!$D$2:$D$4955,$D808)),AVERAGEIFS(ObservedSpeciesData!T$2:T$4955,ObservedSpeciesData!$A$2:$A$4955,$A808,ObservedSpeciesData!$D$2:$D$4955,$D808),"")</f>
        <v/>
      </c>
      <c r="U808" s="24" t="str">
        <f>IF(ISNUMBER(AVERAGEIFS(ObservedSpeciesData!U$2:U$4955,ObservedSpeciesData!$A$2:$A$4955,$A808,ObservedSpeciesData!$C$2:$C$4955,$C808,ObservedSpeciesData!$D$2:$D$4955,$D808)),AVERAGEIFS(ObservedSpeciesData!U$2:U$4955,ObservedSpeciesData!$A$2:$A$4955,$A808,ObservedSpeciesData!$C$2:$C$4955,$C808,ObservedSpeciesData!$D$2:$D$4955,$D808),"")</f>
        <v/>
      </c>
      <c r="V808" s="23">
        <f>IF(ISNUMBER(AVERAGEIFS(ObservedSpeciesData!V$2:V$4955,ObservedSpeciesData!$A$2:$A$4955,$A808,ObservedSpeciesData!$D$2:$D$4955,$D808)),AVERAGEIFS(ObservedSpeciesData!V$2:V$4955,ObservedSpeciesData!$A$2:$A$4955,$A808,ObservedSpeciesData!$D$2:$D$4955,$D808),"")</f>
        <v>24.116819381713867</v>
      </c>
      <c r="W808" s="23">
        <f>IF(ISNUMBER(AVERAGEIFS(ObservedSpeciesData!W$2:W$4955,ObservedSpeciesData!$A$2:$A$4955,$A808,ObservedSpeciesData!$D$2:$D$4955,$D808)),AVERAGEIFS(ObservedSpeciesData!W$2:W$4955,ObservedSpeciesData!$A$2:$A$4955,$A808,ObservedSpeciesData!$D$2:$D$4955,$D808),"")</f>
        <v>20.93152129650116</v>
      </c>
      <c r="X808" s="23">
        <f>IF(ISNUMBER(AVERAGEIFS(ObservedSpeciesData!X$2:X$4955,ObservedSpeciesData!$A$2:$A$4955,$A808,ObservedSpeciesData!$D$2:$D$4955,$D808)),AVERAGEIFS(ObservedSpeciesData!X$2:X$4955,ObservedSpeciesData!$A$2:$A$4955,$A808,ObservedSpeciesData!$D$2:$D$4955,$D808),"")</f>
        <v>76.829324722290039</v>
      </c>
      <c r="Y808" s="23">
        <f>IF(ISNUMBER(AVERAGEIFS(ObservedSpeciesData!Y$2:Y$4955,ObservedSpeciesData!$A$2:$A$4955,$A808,ObservedSpeciesData!$D$2:$D$4955,$D808)),AVERAGEIFS(ObservedSpeciesData!Y$2:Y$4955,ObservedSpeciesData!$A$2:$A$4955,$A808,ObservedSpeciesData!$D$2:$D$4955,$D808),"")</f>
        <v>42.480269193649292</v>
      </c>
      <c r="Z808" s="23">
        <f>IF(ISNUMBER(AVERAGEIFS(ObservedSpeciesData!Z$2:Z$4955,ObservedSpeciesData!$A$2:$A$4955,$A808,ObservedSpeciesData!$D$2:$D$4955,$D808)),AVERAGEIFS(ObservedSpeciesData!Z$2:Z$4955,ObservedSpeciesData!$A$2:$A$4955,$A808,ObservedSpeciesData!$D$2:$D$4955,$D808),"")</f>
        <v>91.197360515594482</v>
      </c>
      <c r="AA808" s="23">
        <f>IF(ISNUMBER(AVERAGEIFS(ObservedSpeciesData!AA$2:AA$4955,ObservedSpeciesData!$A$2:$A$4955,$A808,ObservedSpeciesData!$D$2:$D$4955,$D808)),AVERAGEIFS(ObservedSpeciesData!AA$2:AA$4955,ObservedSpeciesData!$A$2:$A$4955,$A808,ObservedSpeciesData!$D$2:$D$4955,$D808),"")</f>
        <v>15.239174664020538</v>
      </c>
      <c r="AB808" s="24">
        <f>IF(ISNUMBER(AVERAGEIFS(ObservedSpeciesData!AB$2:AB$4955,ObservedSpeciesData!$A$2:$A$4955,$A808,ObservedSpeciesData!$D$2:$D$4955,$D808)),AVERAGEIFS(ObservedSpeciesData!AB$2:AB$4955,ObservedSpeciesData!$A$2:$A$4955,$A808,ObservedSpeciesData!$D$2:$D$4955,$D808),"")</f>
        <v>2.4382679462432864E-2</v>
      </c>
      <c r="AC808" s="24">
        <f>IF(ISNUMBER(AVERAGEIFS(ObservedSpeciesData!AC$2:AC$4955,ObservedSpeciesData!$A$2:$A$4955,$A808,ObservedSpeciesData!$D$2:$D$4955,$D808)),AVERAGEIFS(ObservedSpeciesData!AC$2:AC$4955,ObservedSpeciesData!$A$2:$A$4955,$A808,ObservedSpeciesData!$D$2:$D$4955,$D808),"")</f>
        <v>2.4382679462432864E-2</v>
      </c>
      <c r="AD808" s="23">
        <f>IF(ISNUMBER(AVERAGEIFS(ObservedSpeciesData!AD$2:AD$4955,ObservedSpeciesData!$A$2:$A$4955,$A808,ObservedSpeciesData!$D$2:$D$4955,$D808)),AVERAGEIFS(ObservedSpeciesData!AD$2:AD$4955,ObservedSpeciesData!$A$2:$A$4955,$A808,ObservedSpeciesData!$D$2:$D$4955,$D808),"")</f>
        <v>12.292691955566408</v>
      </c>
      <c r="AE808" s="24">
        <f>IF(ISNUMBER(AVERAGEIFS(ObservedSpeciesData!AE$2:AE$4955,ObservedSpeciesData!$A$2:$A$4955,$A808,ObservedSpeciesData!$D$2:$D$4955,$D808)),AVERAGEIFS(ObservedSpeciesData!AE$2:AE$4955,ObservedSpeciesData!$A$2:$A$4955,$A808,ObservedSpeciesData!$D$2:$D$4955,$D808),"")</f>
        <v>18.98337317730892</v>
      </c>
      <c r="AF808" s="23"/>
      <c r="AG808" s="24"/>
      <c r="AH808" s="23">
        <f>IF(ISNUMBER(AVERAGEIFS(ObservedSpeciesData!AH$2:AH$4955,ObservedSpeciesData!$A$2:$A$4955,$A808,ObservedSpeciesData!$D$2:$D$4955,$D808)),AVERAGEIFS(ObservedSpeciesData!AH$2:AH$4955,ObservedSpeciesData!$A$2:$A$4955,$A808,ObservedSpeciesData!$D$2:$D$4955,$D808),"")</f>
        <v>4.1778749999999993</v>
      </c>
      <c r="AI808" s="23">
        <f>IF(ISNUMBER(AVERAGEIFS(ObservedSpeciesData!AI$2:AI$4955,ObservedSpeciesData!$A$2:$A$4955,$A808,ObservedSpeciesData!$C$2:$C$4955,$C808,ObservedSpeciesData!$D$2:$D$4955,$D808)),AVERAGEIFS(ObservedSpeciesData!AI$2:AI$4955,ObservedSpeciesData!$A$2:$A$4955,$A808,ObservedSpeciesData!$C$2:$C$4955,$C808,ObservedSpeciesData!$D$2:$D$4955,$D808),"")</f>
        <v>5.4424999999999999</v>
      </c>
      <c r="AJ808" s="2">
        <f>COUNTIFS(ObservedSpeciesData!$A$2:$A$828,$A808,ObservedSpeciesData!$D$2:$D$828,$D808)</f>
        <v>0</v>
      </c>
      <c r="AK808" s="2">
        <f t="shared" si="12"/>
        <v>15</v>
      </c>
    </row>
    <row r="809" spans="1:37" x14ac:dyDescent="0.25">
      <c r="A809" s="14" t="s">
        <v>101</v>
      </c>
      <c r="B809" t="s">
        <v>98</v>
      </c>
      <c r="C809" t="s">
        <v>97</v>
      </c>
      <c r="D809" s="13">
        <v>42671</v>
      </c>
      <c r="E809">
        <v>1</v>
      </c>
      <c r="F809">
        <v>200</v>
      </c>
      <c r="G809" s="2" t="s">
        <v>78</v>
      </c>
      <c r="H809" s="2" t="s">
        <v>11</v>
      </c>
      <c r="I809">
        <v>3</v>
      </c>
      <c r="J809" s="2" t="s">
        <v>77</v>
      </c>
      <c r="K809" s="2">
        <f>IF(ISNUMBER(AVERAGEIFS(ObservedSpeciesData!K$2:K$4955,ObservedSpeciesData!$A$2:$A$4955,$A809,ObservedSpeciesData!$D$2:$D$4955,$D809)),AVERAGEIFS(ObservedSpeciesData!K$2:K$4955,ObservedSpeciesData!$A$2:$A$4955,$A809,ObservedSpeciesData!$D$2:$D$4955,$D809),"")</f>
        <v>180</v>
      </c>
      <c r="L809" s="26" t="str">
        <f>IF(ISNUMBER(AVERAGEIFS(ObservedSpeciesData!L$2:L$4955,ObservedSpeciesData!$A$2:$A$4955,$A809,ObservedSpeciesData!$D$2:$D$4955,$D809)),AVERAGEIFS(ObservedSpeciesData!L$2:L$4955,ObservedSpeciesData!$A$2:$A$4955,$A809,ObservedSpeciesData!$D$2:$D$4955,$D809),"")</f>
        <v/>
      </c>
      <c r="M809" s="23" t="str">
        <f>IF(ISNUMBER(AVERAGEIFS(ObservedSpeciesData!M$2:M$4955,ObservedSpeciesData!$A$2:$A$4955,$A809,ObservedSpeciesData!$D$2:$D$4955,$D809)),AVERAGEIFS(ObservedSpeciesData!M$2:M$4955,ObservedSpeciesData!$A$2:$A$4955,$A809,ObservedSpeciesData!$D$2:$D$4955,$D809),"")</f>
        <v/>
      </c>
      <c r="N809" s="23">
        <f>IF(ISNUMBER(AVERAGEIFS(ObservedSpeciesData!N$2:N$4955,ObservedSpeciesData!$A$2:$A$4955,$A809,ObservedSpeciesData!$D$2:$D$4955,$D809)),AVERAGEIFS(ObservedSpeciesData!N$2:N$4955,ObservedSpeciesData!$A$2:$A$4955,$A809,ObservedSpeciesData!$D$2:$D$4955,$D809),"")</f>
        <v>1966.7722796654548</v>
      </c>
      <c r="O809" s="23">
        <f>IF(ISNUMBER(AVERAGEIFS(ObservedSpeciesData!O$2:O$4955,ObservedSpeciesData!$A$2:$A$4955,$A809,ObservedSpeciesData!$D$2:$D$4955,$D809)),AVERAGEIFS(ObservedSpeciesData!O$2:O$4955,ObservedSpeciesData!$A$2:$A$4955,$A809,ObservedSpeciesData!$D$2:$D$4955,$D809),"")</f>
        <v>196.67722796654547</v>
      </c>
      <c r="P809" s="23">
        <f>IF(ISNUMBER(AVERAGEIFS(ObservedSpeciesData!P$2:P$4955,ObservedSpeciesData!$A$2:$A$4955,$A809,ObservedSpeciesData!$C$2:$C$4955,$C809,ObservedSpeciesData!$D$2:$D$4955,$D809)),AVERAGEIFS(ObservedSpeciesData!P$2:P$4955,ObservedSpeciesData!$A$2:$A$4955,$A809,ObservedSpeciesData!$C$2:$C$4955,$C809,ObservedSpeciesData!$D$2:$D$4955,$D809),"")</f>
        <v>293.40264984384856</v>
      </c>
      <c r="Q809" s="23"/>
      <c r="R809" s="25" t="str">
        <f>IF(ISNUMBER(AVERAGEIFS(ObservedSpeciesData!R$2:R$4955,ObservedSpeciesData!$A$2:$A$4955,$A809,ObservedSpeciesData!$D$2:$D$4955,$D809)),AVERAGEIFS(ObservedSpeciesData!R$2:R$4955,ObservedSpeciesData!$A$2:$A$4955,$A809,ObservedSpeciesData!$D$2:$D$4955,$D809),"")</f>
        <v/>
      </c>
      <c r="S809" s="25" t="str">
        <f>IF(ISNUMBER(AVERAGEIFS(ObservedSpeciesData!S$2:S$4955,ObservedSpeciesData!$A$2:$A$4955,$A809,ObservedSpeciesData!$D$2:$D$4955,$D809)),AVERAGEIFS(ObservedSpeciesData!S$2:S$4955,ObservedSpeciesData!$A$2:$A$4955,$A809,ObservedSpeciesData!$D$2:$D$4955,$D809),"")</f>
        <v/>
      </c>
      <c r="T809" s="23" t="str">
        <f>IF(ISNUMBER(AVERAGEIFS(ObservedSpeciesData!T$2:T$4955,ObservedSpeciesData!$A$2:$A$4955,$A809,ObservedSpeciesData!$D$2:$D$4955,$D809)),AVERAGEIFS(ObservedSpeciesData!T$2:T$4955,ObservedSpeciesData!$A$2:$A$4955,$A809,ObservedSpeciesData!$D$2:$D$4955,$D809),"")</f>
        <v/>
      </c>
      <c r="U809" s="24" t="str">
        <f>IF(ISNUMBER(AVERAGEIFS(ObservedSpeciesData!U$2:U$4955,ObservedSpeciesData!$A$2:$A$4955,$A809,ObservedSpeciesData!$C$2:$C$4955,$C809,ObservedSpeciesData!$D$2:$D$4955,$D809)),AVERAGEIFS(ObservedSpeciesData!U$2:U$4955,ObservedSpeciesData!$A$2:$A$4955,$A809,ObservedSpeciesData!$C$2:$C$4955,$C809,ObservedSpeciesData!$D$2:$D$4955,$D809),"")</f>
        <v/>
      </c>
      <c r="V809" s="23">
        <f>IF(ISNUMBER(AVERAGEIFS(ObservedSpeciesData!V$2:V$4955,ObservedSpeciesData!$A$2:$A$4955,$A809,ObservedSpeciesData!$D$2:$D$4955,$D809)),AVERAGEIFS(ObservedSpeciesData!V$2:V$4955,ObservedSpeciesData!$A$2:$A$4955,$A809,ObservedSpeciesData!$D$2:$D$4955,$D809),"")</f>
        <v>23.900936961174011</v>
      </c>
      <c r="W809" s="23">
        <f>IF(ISNUMBER(AVERAGEIFS(ObservedSpeciesData!W$2:W$4955,ObservedSpeciesData!$A$2:$A$4955,$A809,ObservedSpeciesData!$D$2:$D$4955,$D809)),AVERAGEIFS(ObservedSpeciesData!W$2:W$4955,ObservedSpeciesData!$A$2:$A$4955,$A809,ObservedSpeciesData!$D$2:$D$4955,$D809),"")</f>
        <v>20.049165606498718</v>
      </c>
      <c r="X809" s="23">
        <f>IF(ISNUMBER(AVERAGEIFS(ObservedSpeciesData!X$2:X$4955,ObservedSpeciesData!$A$2:$A$4955,$A809,ObservedSpeciesData!$D$2:$D$4955,$D809)),AVERAGEIFS(ObservedSpeciesData!X$2:X$4955,ObservedSpeciesData!$A$2:$A$4955,$A809,ObservedSpeciesData!$D$2:$D$4955,$D809),"")</f>
        <v>77.185737133026123</v>
      </c>
      <c r="Y809" s="23">
        <f>IF(ISNUMBER(AVERAGEIFS(ObservedSpeciesData!Y$2:Y$4955,ObservedSpeciesData!$A$2:$A$4955,$A809,ObservedSpeciesData!$D$2:$D$4955,$D809)),AVERAGEIFS(ObservedSpeciesData!Y$2:Y$4955,ObservedSpeciesData!$A$2:$A$4955,$A809,ObservedSpeciesData!$D$2:$D$4955,$D809),"")</f>
        <v>42.552334785461426</v>
      </c>
      <c r="Z809" s="23">
        <f>IF(ISNUMBER(AVERAGEIFS(ObservedSpeciesData!Z$2:Z$4955,ObservedSpeciesData!$A$2:$A$4955,$A809,ObservedSpeciesData!$D$2:$D$4955,$D809)),AVERAGEIFS(ObservedSpeciesData!Z$2:Z$4955,ObservedSpeciesData!$A$2:$A$4955,$A809,ObservedSpeciesData!$D$2:$D$4955,$D809),"")</f>
        <v>91.400888442993164</v>
      </c>
      <c r="AA809" s="23">
        <f>IF(ISNUMBER(AVERAGEIFS(ObservedSpeciesData!AA$2:AA$4955,ObservedSpeciesData!$A$2:$A$4955,$A809,ObservedSpeciesData!$D$2:$D$4955,$D809)),AVERAGEIFS(ObservedSpeciesData!AA$2:AA$4955,ObservedSpeciesData!$A$2:$A$4955,$A809,ObservedSpeciesData!$D$2:$D$4955,$D809),"")</f>
        <v>17.00454306602478</v>
      </c>
      <c r="AB809" s="24">
        <f>IF(ISNUMBER(AVERAGEIFS(ObservedSpeciesData!AB$2:AB$4955,ObservedSpeciesData!$A$2:$A$4955,$A809,ObservedSpeciesData!$D$2:$D$4955,$D809)),AVERAGEIFS(ObservedSpeciesData!AB$2:AB$4955,ObservedSpeciesData!$A$2:$A$4955,$A809,ObservedSpeciesData!$D$2:$D$4955,$D809),"")</f>
        <v>2.7207268905639646E-2</v>
      </c>
      <c r="AC809" s="24">
        <f>IF(ISNUMBER(AVERAGEIFS(ObservedSpeciesData!AC$2:AC$4955,ObservedSpeciesData!$A$2:$A$4955,$A809,ObservedSpeciesData!$D$2:$D$4955,$D809)),AVERAGEIFS(ObservedSpeciesData!AC$2:AC$4955,ObservedSpeciesData!$A$2:$A$4955,$A809,ObservedSpeciesData!$D$2:$D$4955,$D809),"")</f>
        <v>2.7207268905639646E-2</v>
      </c>
      <c r="AD809" s="23">
        <f>IF(ISNUMBER(AVERAGEIFS(ObservedSpeciesData!AD$2:AD$4955,ObservedSpeciesData!$A$2:$A$4955,$A809,ObservedSpeciesData!$D$2:$D$4955,$D809)),AVERAGEIFS(ObservedSpeciesData!AD$2:AD$4955,ObservedSpeciesData!$A$2:$A$4955,$A809,ObservedSpeciesData!$D$2:$D$4955,$D809),"")</f>
        <v>12.34971794128418</v>
      </c>
      <c r="AE809" s="24">
        <f>IF(ISNUMBER(AVERAGEIFS(ObservedSpeciesData!AE$2:AE$4955,ObservedSpeciesData!$A$2:$A$4955,$A809,ObservedSpeciesData!$D$2:$D$4955,$D809)),AVERAGEIFS(ObservedSpeciesData!AE$2:AE$4955,ObservedSpeciesData!$A$2:$A$4955,$A809,ObservedSpeciesData!$D$2:$D$4955,$D809),"")</f>
        <v>18.806044556100339</v>
      </c>
      <c r="AF809" s="23"/>
      <c r="AG809" s="24"/>
      <c r="AH809" s="23">
        <f>IF(ISNUMBER(AVERAGEIFS(ObservedSpeciesData!AH$2:AH$4955,ObservedSpeciesData!$A$2:$A$4955,$A809,ObservedSpeciesData!$D$2:$D$4955,$D809)),AVERAGEIFS(ObservedSpeciesData!AH$2:AH$4955,ObservedSpeciesData!$A$2:$A$4955,$A809,ObservedSpeciesData!$D$2:$D$4955,$D809),"")</f>
        <v>5.3395000000000001</v>
      </c>
      <c r="AI809" s="23">
        <f>IF(ISNUMBER(AVERAGEIFS(ObservedSpeciesData!AI$2:AI$4955,ObservedSpeciesData!$A$2:$A$4955,$A809,ObservedSpeciesData!$C$2:$C$4955,$C809,ObservedSpeciesData!$D$2:$D$4955,$D809)),AVERAGEIFS(ObservedSpeciesData!AI$2:AI$4955,ObservedSpeciesData!$A$2:$A$4955,$A809,ObservedSpeciesData!$C$2:$C$4955,$C809,ObservedSpeciesData!$D$2:$D$4955,$D809),"")</f>
        <v>7.6642499999999991</v>
      </c>
      <c r="AJ809" s="2">
        <f>COUNTIFS(ObservedSpeciesData!$A$2:$A$828,$A809,ObservedSpeciesData!$D$2:$D$828,$D809)</f>
        <v>0</v>
      </c>
      <c r="AK809" s="2">
        <f t="shared" si="12"/>
        <v>15</v>
      </c>
    </row>
    <row r="810" spans="1:37" x14ac:dyDescent="0.25">
      <c r="A810" s="14" t="s">
        <v>100</v>
      </c>
      <c r="B810" t="s">
        <v>98</v>
      </c>
      <c r="C810" t="s">
        <v>97</v>
      </c>
      <c r="D810" s="13">
        <v>42671</v>
      </c>
      <c r="E810">
        <v>1</v>
      </c>
      <c r="F810">
        <v>350</v>
      </c>
      <c r="G810" s="2" t="s">
        <v>78</v>
      </c>
      <c r="H810" s="2" t="s">
        <v>11</v>
      </c>
      <c r="I810">
        <v>3</v>
      </c>
      <c r="J810" s="2" t="s">
        <v>77</v>
      </c>
      <c r="K810" s="2">
        <f>IF(ISNUMBER(AVERAGEIFS(ObservedSpeciesData!K$2:K$4955,ObservedSpeciesData!$A$2:$A$4955,$A810,ObservedSpeciesData!$D$2:$D$4955,$D810)),AVERAGEIFS(ObservedSpeciesData!K$2:K$4955,ObservedSpeciesData!$A$2:$A$4955,$A810,ObservedSpeciesData!$D$2:$D$4955,$D810),"")</f>
        <v>350</v>
      </c>
      <c r="L810" s="26" t="str">
        <f>IF(ISNUMBER(AVERAGEIFS(ObservedSpeciesData!L$2:L$4955,ObservedSpeciesData!$A$2:$A$4955,$A810,ObservedSpeciesData!$D$2:$D$4955,$D810)),AVERAGEIFS(ObservedSpeciesData!L$2:L$4955,ObservedSpeciesData!$A$2:$A$4955,$A810,ObservedSpeciesData!$D$2:$D$4955,$D810),"")</f>
        <v/>
      </c>
      <c r="M810" s="23" t="str">
        <f>IF(ISNUMBER(AVERAGEIFS(ObservedSpeciesData!M$2:M$4955,ObservedSpeciesData!$A$2:$A$4955,$A810,ObservedSpeciesData!$D$2:$D$4955,$D810)),AVERAGEIFS(ObservedSpeciesData!M$2:M$4955,ObservedSpeciesData!$A$2:$A$4955,$A810,ObservedSpeciesData!$D$2:$D$4955,$D810),"")</f>
        <v/>
      </c>
      <c r="N810" s="23">
        <f>IF(ISNUMBER(AVERAGEIFS(ObservedSpeciesData!N$2:N$4955,ObservedSpeciesData!$A$2:$A$4955,$A810,ObservedSpeciesData!$D$2:$D$4955,$D810)),AVERAGEIFS(ObservedSpeciesData!N$2:N$4955,ObservedSpeciesData!$A$2:$A$4955,$A810,ObservedSpeciesData!$D$2:$D$4955,$D810),"")</f>
        <v>2084.5737831096862</v>
      </c>
      <c r="O810" s="23">
        <f>IF(ISNUMBER(AVERAGEIFS(ObservedSpeciesData!O$2:O$4955,ObservedSpeciesData!$A$2:$A$4955,$A810,ObservedSpeciesData!$D$2:$D$4955,$D810)),AVERAGEIFS(ObservedSpeciesData!O$2:O$4955,ObservedSpeciesData!$A$2:$A$4955,$A810,ObservedSpeciesData!$D$2:$D$4955,$D810),"")</f>
        <v>208.45737831096864</v>
      </c>
      <c r="P810" s="23">
        <f>IF(ISNUMBER(AVERAGEIFS(ObservedSpeciesData!P$2:P$4955,ObservedSpeciesData!$A$2:$A$4955,$A810,ObservedSpeciesData!$C$2:$C$4955,$C810,ObservedSpeciesData!$D$2:$D$4955,$D810)),AVERAGEIFS(ObservedSpeciesData!P$2:P$4955,ObservedSpeciesData!$A$2:$A$4955,$A810,ObservedSpeciesData!$C$2:$C$4955,$C810,ObservedSpeciesData!$D$2:$D$4955,$D810),"")</f>
        <v>375.13649424335409</v>
      </c>
      <c r="Q810" s="23"/>
      <c r="R810" s="25" t="str">
        <f>IF(ISNUMBER(AVERAGEIFS(ObservedSpeciesData!R$2:R$4955,ObservedSpeciesData!$A$2:$A$4955,$A810,ObservedSpeciesData!$D$2:$D$4955,$D810)),AVERAGEIFS(ObservedSpeciesData!R$2:R$4955,ObservedSpeciesData!$A$2:$A$4955,$A810,ObservedSpeciesData!$D$2:$D$4955,$D810),"")</f>
        <v/>
      </c>
      <c r="S810" s="25" t="str">
        <f>IF(ISNUMBER(AVERAGEIFS(ObservedSpeciesData!S$2:S$4955,ObservedSpeciesData!$A$2:$A$4955,$A810,ObservedSpeciesData!$D$2:$D$4955,$D810)),AVERAGEIFS(ObservedSpeciesData!S$2:S$4955,ObservedSpeciesData!$A$2:$A$4955,$A810,ObservedSpeciesData!$D$2:$D$4955,$D810),"")</f>
        <v/>
      </c>
      <c r="T810" s="23" t="str">
        <f>IF(ISNUMBER(AVERAGEIFS(ObservedSpeciesData!T$2:T$4955,ObservedSpeciesData!$A$2:$A$4955,$A810,ObservedSpeciesData!$D$2:$D$4955,$D810)),AVERAGEIFS(ObservedSpeciesData!T$2:T$4955,ObservedSpeciesData!$A$2:$A$4955,$A810,ObservedSpeciesData!$D$2:$D$4955,$D810),"")</f>
        <v/>
      </c>
      <c r="U810" s="24" t="str">
        <f>IF(ISNUMBER(AVERAGEIFS(ObservedSpeciesData!U$2:U$4955,ObservedSpeciesData!$A$2:$A$4955,$A810,ObservedSpeciesData!$C$2:$C$4955,$C810,ObservedSpeciesData!$D$2:$D$4955,$D810)),AVERAGEIFS(ObservedSpeciesData!U$2:U$4955,ObservedSpeciesData!$A$2:$A$4955,$A810,ObservedSpeciesData!$C$2:$C$4955,$C810,ObservedSpeciesData!$D$2:$D$4955,$D810),"")</f>
        <v/>
      </c>
      <c r="V810" s="23">
        <f>IF(ISNUMBER(AVERAGEIFS(ObservedSpeciesData!V$2:V$4955,ObservedSpeciesData!$A$2:$A$4955,$A810,ObservedSpeciesData!$D$2:$D$4955,$D810)),AVERAGEIFS(ObservedSpeciesData!V$2:V$4955,ObservedSpeciesData!$A$2:$A$4955,$A810,ObservedSpeciesData!$D$2:$D$4955,$D810),"")</f>
        <v>23.636415243148804</v>
      </c>
      <c r="W810" s="23">
        <f>IF(ISNUMBER(AVERAGEIFS(ObservedSpeciesData!W$2:W$4955,ObservedSpeciesData!$A$2:$A$4955,$A810,ObservedSpeciesData!$D$2:$D$4955,$D810)),AVERAGEIFS(ObservedSpeciesData!W$2:W$4955,ObservedSpeciesData!$A$2:$A$4955,$A810,ObservedSpeciesData!$D$2:$D$4955,$D810),"")</f>
        <v>19.739567875862122</v>
      </c>
      <c r="X810" s="23">
        <f>IF(ISNUMBER(AVERAGEIFS(ObservedSpeciesData!X$2:X$4955,ObservedSpeciesData!$A$2:$A$4955,$A810,ObservedSpeciesData!$D$2:$D$4955,$D810)),AVERAGEIFS(ObservedSpeciesData!X$2:X$4955,ObservedSpeciesData!$A$2:$A$4955,$A810,ObservedSpeciesData!$D$2:$D$4955,$D810),"")</f>
        <v>75.835640907287598</v>
      </c>
      <c r="Y810" s="23">
        <f>IF(ISNUMBER(AVERAGEIFS(ObservedSpeciesData!Y$2:Y$4955,ObservedSpeciesData!$A$2:$A$4955,$A810,ObservedSpeciesData!$D$2:$D$4955,$D810)),AVERAGEIFS(ObservedSpeciesData!Y$2:Y$4955,ObservedSpeciesData!$A$2:$A$4955,$A810,ObservedSpeciesData!$D$2:$D$4955,$D810),"")</f>
        <v>41.264081716537476</v>
      </c>
      <c r="Z810" s="23">
        <f>IF(ISNUMBER(AVERAGEIFS(ObservedSpeciesData!Z$2:Z$4955,ObservedSpeciesData!$A$2:$A$4955,$A810,ObservedSpeciesData!$D$2:$D$4955,$D810)),AVERAGEIFS(ObservedSpeciesData!Z$2:Z$4955,ObservedSpeciesData!$A$2:$A$4955,$A810,ObservedSpeciesData!$D$2:$D$4955,$D810),"")</f>
        <v>91.037788391113281</v>
      </c>
      <c r="AA810" s="23">
        <f>IF(ISNUMBER(AVERAGEIFS(ObservedSpeciesData!AA$2:AA$4955,ObservedSpeciesData!$A$2:$A$4955,$A810,ObservedSpeciesData!$D$2:$D$4955,$D810)),AVERAGEIFS(ObservedSpeciesData!AA$2:AA$4955,ObservedSpeciesData!$A$2:$A$4955,$A810,ObservedSpeciesData!$D$2:$D$4955,$D810),"")</f>
        <v>18.160274565219879</v>
      </c>
      <c r="AB810" s="24">
        <f>IF(ISNUMBER(AVERAGEIFS(ObservedSpeciesData!AB$2:AB$4955,ObservedSpeciesData!$A$2:$A$4955,$A810,ObservedSpeciesData!$D$2:$D$4955,$D810)),AVERAGEIFS(ObservedSpeciesData!AB$2:AB$4955,ObservedSpeciesData!$A$2:$A$4955,$A810,ObservedSpeciesData!$D$2:$D$4955,$D810),"")</f>
        <v>2.9056439304351804E-2</v>
      </c>
      <c r="AC810" s="24">
        <f>IF(ISNUMBER(AVERAGEIFS(ObservedSpeciesData!AC$2:AC$4955,ObservedSpeciesData!$A$2:$A$4955,$A810,ObservedSpeciesData!$D$2:$D$4955,$D810)),AVERAGEIFS(ObservedSpeciesData!AC$2:AC$4955,ObservedSpeciesData!$A$2:$A$4955,$A810,ObservedSpeciesData!$D$2:$D$4955,$D810),"")</f>
        <v>2.9056439304351804E-2</v>
      </c>
      <c r="AD810" s="23">
        <f>IF(ISNUMBER(AVERAGEIFS(ObservedSpeciesData!AD$2:AD$4955,ObservedSpeciesData!$A$2:$A$4955,$A810,ObservedSpeciesData!$D$2:$D$4955,$D810)),AVERAGEIFS(ObservedSpeciesData!AD$2:AD$4955,ObservedSpeciesData!$A$2:$A$4955,$A810,ObservedSpeciesData!$D$2:$D$4955,$D810),"")</f>
        <v>12.133702545166015</v>
      </c>
      <c r="AE810" s="24">
        <f>IF(ISNUMBER(AVERAGEIFS(ObservedSpeciesData!AE$2:AE$4955,ObservedSpeciesData!$A$2:$A$4955,$A810,ObservedSpeciesData!$D$2:$D$4955,$D810)),AVERAGEIFS(ObservedSpeciesData!AE$2:AE$4955,ObservedSpeciesData!$A$2:$A$4955,$A810,ObservedSpeciesData!$D$2:$D$4955,$D810),"")</f>
        <v>17.255093731495403</v>
      </c>
      <c r="AF810" s="23"/>
      <c r="AG810" s="24"/>
      <c r="AH810" s="23">
        <f>IF(ISNUMBER(AVERAGEIFS(ObservedSpeciesData!AH$2:AH$4955,ObservedSpeciesData!$A$2:$A$4955,$A810,ObservedSpeciesData!$D$2:$D$4955,$D810)),AVERAGEIFS(ObservedSpeciesData!AH$2:AH$4955,ObservedSpeciesData!$A$2:$A$4955,$A810,ObservedSpeciesData!$D$2:$D$4955,$D810),"")</f>
        <v>6.06175</v>
      </c>
      <c r="AI810" s="23">
        <f>IF(ISNUMBER(AVERAGEIFS(ObservedSpeciesData!AI$2:AI$4955,ObservedSpeciesData!$A$2:$A$4955,$A810,ObservedSpeciesData!$C$2:$C$4955,$C810,ObservedSpeciesData!$D$2:$D$4955,$D810)),AVERAGEIFS(ObservedSpeciesData!AI$2:AI$4955,ObservedSpeciesData!$A$2:$A$4955,$A810,ObservedSpeciesData!$C$2:$C$4955,$C810,ObservedSpeciesData!$D$2:$D$4955,$D810),"")</f>
        <v>11.0115</v>
      </c>
      <c r="AJ810" s="2">
        <f>COUNTIFS(ObservedSpeciesData!$A$2:$A$828,$A810,ObservedSpeciesData!$D$2:$D$828,$D810)</f>
        <v>0</v>
      </c>
      <c r="AK810" s="2">
        <f t="shared" si="12"/>
        <v>15</v>
      </c>
    </row>
    <row r="811" spans="1:37" x14ac:dyDescent="0.25">
      <c r="A811" s="14" t="s">
        <v>99</v>
      </c>
      <c r="B811" t="s">
        <v>98</v>
      </c>
      <c r="C811" t="s">
        <v>97</v>
      </c>
      <c r="D811" s="13">
        <v>42671</v>
      </c>
      <c r="E811">
        <v>1</v>
      </c>
      <c r="F811">
        <v>500</v>
      </c>
      <c r="G811" s="2" t="s">
        <v>78</v>
      </c>
      <c r="H811" s="2" t="s">
        <v>11</v>
      </c>
      <c r="I811">
        <v>3</v>
      </c>
      <c r="J811" s="2" t="s">
        <v>77</v>
      </c>
      <c r="K811" s="2">
        <f>IF(ISNUMBER(AVERAGEIFS(ObservedSpeciesData!K$2:K$4955,ObservedSpeciesData!$A$2:$A$4955,$A811,ObservedSpeciesData!$D$2:$D$4955,$D811)),AVERAGEIFS(ObservedSpeciesData!K$2:K$4955,ObservedSpeciesData!$A$2:$A$4955,$A811,ObservedSpeciesData!$D$2:$D$4955,$D811),"")</f>
        <v>450</v>
      </c>
      <c r="L811" s="26" t="str">
        <f>IF(ISNUMBER(AVERAGEIFS(ObservedSpeciesData!L$2:L$4955,ObservedSpeciesData!$A$2:$A$4955,$A811,ObservedSpeciesData!$D$2:$D$4955,$D811)),AVERAGEIFS(ObservedSpeciesData!L$2:L$4955,ObservedSpeciesData!$A$2:$A$4955,$A811,ObservedSpeciesData!$D$2:$D$4955,$D811),"")</f>
        <v/>
      </c>
      <c r="M811" s="23" t="str">
        <f>IF(ISNUMBER(AVERAGEIFS(ObservedSpeciesData!M$2:M$4955,ObservedSpeciesData!$A$2:$A$4955,$A811,ObservedSpeciesData!$D$2:$D$4955,$D811)),AVERAGEIFS(ObservedSpeciesData!M$2:M$4955,ObservedSpeciesData!$A$2:$A$4955,$A811,ObservedSpeciesData!$D$2:$D$4955,$D811),"")</f>
        <v/>
      </c>
      <c r="N811" s="23">
        <f>IF(ISNUMBER(AVERAGEIFS(ObservedSpeciesData!N$2:N$4955,ObservedSpeciesData!$A$2:$A$4955,$A811,ObservedSpeciesData!$D$2:$D$4955,$D811)),AVERAGEIFS(ObservedSpeciesData!N$2:N$4955,ObservedSpeciesData!$A$2:$A$4955,$A811,ObservedSpeciesData!$D$2:$D$4955,$D811),"")</f>
        <v>2060.2022964793996</v>
      </c>
      <c r="O811" s="23">
        <f>IF(ISNUMBER(AVERAGEIFS(ObservedSpeciesData!O$2:O$4955,ObservedSpeciesData!$A$2:$A$4955,$A811,ObservedSpeciesData!$D$2:$D$4955,$D811)),AVERAGEIFS(ObservedSpeciesData!O$2:O$4955,ObservedSpeciesData!$A$2:$A$4955,$A811,ObservedSpeciesData!$D$2:$D$4955,$D811),"")</f>
        <v>206.02022964793994</v>
      </c>
      <c r="P811" s="23">
        <f>IF(ISNUMBER(AVERAGEIFS(ObservedSpeciesData!P$2:P$4955,ObservedSpeciesData!$A$2:$A$4955,$A811,ObservedSpeciesData!$C$2:$C$4955,$C811,ObservedSpeciesData!$D$2:$D$4955,$D811)),AVERAGEIFS(ObservedSpeciesData!P$2:P$4955,ObservedSpeciesData!$A$2:$A$4955,$A811,ObservedSpeciesData!$C$2:$C$4955,$C811,ObservedSpeciesData!$D$2:$D$4955,$D811),"")</f>
        <v>364.55711786444022</v>
      </c>
      <c r="Q811" s="23"/>
      <c r="R811" s="25" t="str">
        <f>IF(ISNUMBER(AVERAGEIFS(ObservedSpeciesData!R$2:R$4955,ObservedSpeciesData!$A$2:$A$4955,$A811,ObservedSpeciesData!$D$2:$D$4955,$D811)),AVERAGEIFS(ObservedSpeciesData!R$2:R$4955,ObservedSpeciesData!$A$2:$A$4955,$A811,ObservedSpeciesData!$D$2:$D$4955,$D811),"")</f>
        <v/>
      </c>
      <c r="S811" s="25" t="str">
        <f>IF(ISNUMBER(AVERAGEIFS(ObservedSpeciesData!S$2:S$4955,ObservedSpeciesData!$A$2:$A$4955,$A811,ObservedSpeciesData!$D$2:$D$4955,$D811)),AVERAGEIFS(ObservedSpeciesData!S$2:S$4955,ObservedSpeciesData!$A$2:$A$4955,$A811,ObservedSpeciesData!$D$2:$D$4955,$D811),"")</f>
        <v/>
      </c>
      <c r="T811" s="23" t="str">
        <f>IF(ISNUMBER(AVERAGEIFS(ObservedSpeciesData!T$2:T$4955,ObservedSpeciesData!$A$2:$A$4955,$A811,ObservedSpeciesData!$D$2:$D$4955,$D811)),AVERAGEIFS(ObservedSpeciesData!T$2:T$4955,ObservedSpeciesData!$A$2:$A$4955,$A811,ObservedSpeciesData!$D$2:$D$4955,$D811),"")</f>
        <v/>
      </c>
      <c r="U811" s="24" t="str">
        <f>IF(ISNUMBER(AVERAGEIFS(ObservedSpeciesData!U$2:U$4955,ObservedSpeciesData!$A$2:$A$4955,$A811,ObservedSpeciesData!$C$2:$C$4955,$C811,ObservedSpeciesData!$D$2:$D$4955,$D811)),AVERAGEIFS(ObservedSpeciesData!U$2:U$4955,ObservedSpeciesData!$A$2:$A$4955,$A811,ObservedSpeciesData!$C$2:$C$4955,$C811,ObservedSpeciesData!$D$2:$D$4955,$D811),"")</f>
        <v/>
      </c>
      <c r="V811" s="23">
        <f>IF(ISNUMBER(AVERAGEIFS(ObservedSpeciesData!V$2:V$4955,ObservedSpeciesData!$A$2:$A$4955,$A811,ObservedSpeciesData!$D$2:$D$4955,$D811)),AVERAGEIFS(ObservedSpeciesData!V$2:V$4955,ObservedSpeciesData!$A$2:$A$4955,$A811,ObservedSpeciesData!$D$2:$D$4955,$D811),"")</f>
        <v>23.312920212745667</v>
      </c>
      <c r="W811" s="23">
        <f>IF(ISNUMBER(AVERAGEIFS(ObservedSpeciesData!W$2:W$4955,ObservedSpeciesData!$A$2:$A$4955,$A811,ObservedSpeciesData!$D$2:$D$4955,$D811)),AVERAGEIFS(ObservedSpeciesData!W$2:W$4955,ObservedSpeciesData!$A$2:$A$4955,$A811,ObservedSpeciesData!$D$2:$D$4955,$D811),"")</f>
        <v>17.97193044424057</v>
      </c>
      <c r="X811" s="23">
        <f>IF(ISNUMBER(AVERAGEIFS(ObservedSpeciesData!X$2:X$4955,ObservedSpeciesData!$A$2:$A$4955,$A811,ObservedSpeciesData!$D$2:$D$4955,$D811)),AVERAGEIFS(ObservedSpeciesData!X$2:X$4955,ObservedSpeciesData!$A$2:$A$4955,$A811,ObservedSpeciesData!$D$2:$D$4955,$D811),"")</f>
        <v>76.229509830474854</v>
      </c>
      <c r="Y811" s="23">
        <f>IF(ISNUMBER(AVERAGEIFS(ObservedSpeciesData!Y$2:Y$4955,ObservedSpeciesData!$A$2:$A$4955,$A811,ObservedSpeciesData!$D$2:$D$4955,$D811)),AVERAGEIFS(ObservedSpeciesData!Y$2:Y$4955,ObservedSpeciesData!$A$2:$A$4955,$A811,ObservedSpeciesData!$D$2:$D$4955,$D811),"")</f>
        <v>42.087053537368774</v>
      </c>
      <c r="Z811" s="23">
        <f>IF(ISNUMBER(AVERAGEIFS(ObservedSpeciesData!Z$2:Z$4955,ObservedSpeciesData!$A$2:$A$4955,$A811,ObservedSpeciesData!$D$2:$D$4955,$D811)),AVERAGEIFS(ObservedSpeciesData!Z$2:Z$4955,ObservedSpeciesData!$A$2:$A$4955,$A811,ObservedSpeciesData!$D$2:$D$4955,$D811),"")</f>
        <v>91.157020568847656</v>
      </c>
      <c r="AA811" s="23">
        <f>IF(ISNUMBER(AVERAGEIFS(ObservedSpeciesData!AA$2:AA$4955,ObservedSpeciesData!$A$2:$A$4955,$A811,ObservedSpeciesData!$D$2:$D$4955,$D811)),AVERAGEIFS(ObservedSpeciesData!AA$2:AA$4955,ObservedSpeciesData!$A$2:$A$4955,$A811,ObservedSpeciesData!$D$2:$D$4955,$D811),"")</f>
        <v>21.150858402252197</v>
      </c>
      <c r="AB811" s="24">
        <f>IF(ISNUMBER(AVERAGEIFS(ObservedSpeciesData!AB$2:AB$4955,ObservedSpeciesData!$A$2:$A$4955,$A811,ObservedSpeciesData!$D$2:$D$4955,$D811)),AVERAGEIFS(ObservedSpeciesData!AB$2:AB$4955,ObservedSpeciesData!$A$2:$A$4955,$A811,ObservedSpeciesData!$D$2:$D$4955,$D811),"")</f>
        <v>3.3841373443603523E-2</v>
      </c>
      <c r="AC811" s="24">
        <f>IF(ISNUMBER(AVERAGEIFS(ObservedSpeciesData!AC$2:AC$4955,ObservedSpeciesData!$A$2:$A$4955,$A811,ObservedSpeciesData!$D$2:$D$4955,$D811)),AVERAGEIFS(ObservedSpeciesData!AC$2:AC$4955,ObservedSpeciesData!$A$2:$A$4955,$A811,ObservedSpeciesData!$D$2:$D$4955,$D811),"")</f>
        <v>3.3841373443603523E-2</v>
      </c>
      <c r="AD811" s="23">
        <f>IF(ISNUMBER(AVERAGEIFS(ObservedSpeciesData!AD$2:AD$4955,ObservedSpeciesData!$A$2:$A$4955,$A811,ObservedSpeciesData!$D$2:$D$4955,$D811)),AVERAGEIFS(ObservedSpeciesData!AD$2:AD$4955,ObservedSpeciesData!$A$2:$A$4955,$A811,ObservedSpeciesData!$D$2:$D$4955,$D811),"")</f>
        <v>12.196721572875976</v>
      </c>
      <c r="AE811" s="24">
        <f>IF(ISNUMBER(AVERAGEIFS(ObservedSpeciesData!AE$2:AE$4955,ObservedSpeciesData!$A$2:$A$4955,$A811,ObservedSpeciesData!$D$2:$D$4955,$D811)),AVERAGEIFS(ObservedSpeciesData!AE$2:AE$4955,ObservedSpeciesData!$A$2:$A$4955,$A811,ObservedSpeciesData!$D$2:$D$4955,$D811),"")</f>
        <v>16.305271133330727</v>
      </c>
      <c r="AF811" s="23"/>
      <c r="AG811" s="24"/>
      <c r="AH811" s="23">
        <f>IF(ISNUMBER(AVERAGEIFS(ObservedSpeciesData!AH$2:AH$4955,ObservedSpeciesData!$A$2:$A$4955,$A811,ObservedSpeciesData!$D$2:$D$4955,$D811)),AVERAGEIFS(ObservedSpeciesData!AH$2:AH$4955,ObservedSpeciesData!$A$2:$A$4955,$A811,ObservedSpeciesData!$D$2:$D$4955,$D811),"")</f>
        <v>6.9587499999999993</v>
      </c>
      <c r="AI811" s="23">
        <f>IF(ISNUMBER(AVERAGEIFS(ObservedSpeciesData!AI$2:AI$4955,ObservedSpeciesData!$A$2:$A$4955,$A811,ObservedSpeciesData!$C$2:$C$4955,$C811,ObservedSpeciesData!$D$2:$D$4955,$D811)),AVERAGEIFS(ObservedSpeciesData!AI$2:AI$4955,ObservedSpeciesData!$A$2:$A$4955,$A811,ObservedSpeciesData!$C$2:$C$4955,$C811,ObservedSpeciesData!$D$2:$D$4955,$D811),"")</f>
        <v>12.07375</v>
      </c>
      <c r="AJ811" s="2">
        <f>COUNTIFS(ObservedSpeciesData!$A$2:$A$828,$A811,ObservedSpeciesData!$D$2:$D$828,$D811)</f>
        <v>0</v>
      </c>
      <c r="AK811" s="2">
        <f t="shared" si="12"/>
        <v>15</v>
      </c>
    </row>
    <row r="812" spans="1:37" x14ac:dyDescent="0.25">
      <c r="A812" s="14" t="s">
        <v>104</v>
      </c>
      <c r="B812" t="s">
        <v>98</v>
      </c>
      <c r="C812" t="s">
        <v>97</v>
      </c>
      <c r="D812" s="13">
        <v>42677</v>
      </c>
      <c r="E812">
        <v>1</v>
      </c>
      <c r="F812">
        <v>0</v>
      </c>
      <c r="G812" s="2" t="s">
        <v>78</v>
      </c>
      <c r="H812" s="2" t="s">
        <v>11</v>
      </c>
      <c r="I812">
        <v>9</v>
      </c>
      <c r="J812" s="2" t="s">
        <v>88</v>
      </c>
      <c r="K812" s="2">
        <f>IF(ISNUMBER(AVERAGEIFS(ObservedSpeciesData!K$2:K$4955,ObservedSpeciesData!$A$2:$A$4955,$A812,ObservedSpeciesData!$D$2:$D$4955,$D812)),AVERAGEIFS(ObservedSpeciesData!K$2:K$4955,ObservedSpeciesData!$A$2:$A$4955,$A812,ObservedSpeciesData!$D$2:$D$4955,$D812),"")</f>
        <v>0</v>
      </c>
      <c r="L812" s="26">
        <f>IF(ISNUMBER(AVERAGEIFS(ObservedSpeciesData!L$2:L$4955,ObservedSpeciesData!$A$2:$A$4955,$A812,ObservedSpeciesData!$D$2:$D$4955,$D812)),AVERAGEIFS(ObservedSpeciesData!L$2:L$4955,ObservedSpeciesData!$A$2:$A$4955,$A812,ObservedSpeciesData!$D$2:$D$4955,$D812),"")</f>
        <v>1544.1374999999998</v>
      </c>
      <c r="M812" s="23">
        <f>IF(ISNUMBER(AVERAGEIFS(ObservedSpeciesData!M$2:M$4955,ObservedSpeciesData!$A$2:$A$4955,$A812,ObservedSpeciesData!$D$2:$D$4955,$D812)),AVERAGEIFS(ObservedSpeciesData!M$2:M$4955,ObservedSpeciesData!$A$2:$A$4955,$A812,ObservedSpeciesData!$D$2:$D$4955,$D812),"")</f>
        <v>154.41375000000002</v>
      </c>
      <c r="N812" s="23" t="str">
        <f>IF(ISNUMBER(AVERAGEIFS(ObservedSpeciesData!N$2:N$4955,ObservedSpeciesData!$A$2:$A$4955,$A812,ObservedSpeciesData!$D$2:$D$4955,$D812)),AVERAGEIFS(ObservedSpeciesData!N$2:N$4955,ObservedSpeciesData!$A$2:$A$4955,$A812,ObservedSpeciesData!$D$2:$D$4955,$D812),"")</f>
        <v/>
      </c>
      <c r="O812" s="23" t="str">
        <f>IF(ISNUMBER(AVERAGEIFS(ObservedSpeciesData!O$2:O$4955,ObservedSpeciesData!$A$2:$A$4955,$A812,ObservedSpeciesData!$D$2:$D$4955,$D812)),AVERAGEIFS(ObservedSpeciesData!O$2:O$4955,ObservedSpeciesData!$A$2:$A$4955,$A812,ObservedSpeciesData!$D$2:$D$4955,$D812),"")</f>
        <v/>
      </c>
      <c r="P812" s="23" t="str">
        <f>IF(ISNUMBER(AVERAGEIFS(ObservedSpeciesData!P$2:P$4955,ObservedSpeciesData!$A$2:$A$4955,$A812,ObservedSpeciesData!$C$2:$C$4955,$C812,ObservedSpeciesData!$D$2:$D$4955,$D812)),AVERAGEIFS(ObservedSpeciesData!P$2:P$4955,ObservedSpeciesData!$A$2:$A$4955,$A812,ObservedSpeciesData!$C$2:$C$4955,$C812,ObservedSpeciesData!$D$2:$D$4955,$D812),"")</f>
        <v/>
      </c>
      <c r="Q812" s="23"/>
      <c r="R812" s="25" t="str">
        <f>IF(ISNUMBER(AVERAGEIFS(ObservedSpeciesData!R$2:R$4955,ObservedSpeciesData!$A$2:$A$4955,$A812,ObservedSpeciesData!$D$2:$D$4955,$D812)),AVERAGEIFS(ObservedSpeciesData!R$2:R$4955,ObservedSpeciesData!$A$2:$A$4955,$A812,ObservedSpeciesData!$D$2:$D$4955,$D812),"")</f>
        <v/>
      </c>
      <c r="S812" s="25" t="str">
        <f>IF(ISNUMBER(AVERAGEIFS(ObservedSpeciesData!S$2:S$4955,ObservedSpeciesData!$A$2:$A$4955,$A812,ObservedSpeciesData!$D$2:$D$4955,$D812)),AVERAGEIFS(ObservedSpeciesData!S$2:S$4955,ObservedSpeciesData!$A$2:$A$4955,$A812,ObservedSpeciesData!$D$2:$D$4955,$D812),"")</f>
        <v/>
      </c>
      <c r="T812" s="23" t="str">
        <f>IF(ISNUMBER(AVERAGEIFS(ObservedSpeciesData!T$2:T$4955,ObservedSpeciesData!$A$2:$A$4955,$A812,ObservedSpeciesData!$D$2:$D$4955,$D812)),AVERAGEIFS(ObservedSpeciesData!T$2:T$4955,ObservedSpeciesData!$A$2:$A$4955,$A812,ObservedSpeciesData!$D$2:$D$4955,$D812),"")</f>
        <v/>
      </c>
      <c r="U812" s="24" t="str">
        <f>IF(ISNUMBER(AVERAGEIFS(ObservedSpeciesData!U$2:U$4955,ObservedSpeciesData!$A$2:$A$4955,$A812,ObservedSpeciesData!$C$2:$C$4955,$C812,ObservedSpeciesData!$D$2:$D$4955,$D812)),AVERAGEIFS(ObservedSpeciesData!U$2:U$4955,ObservedSpeciesData!$A$2:$A$4955,$A812,ObservedSpeciesData!$C$2:$C$4955,$C812,ObservedSpeciesData!$D$2:$D$4955,$D812),"")</f>
        <v/>
      </c>
      <c r="V812" s="23">
        <f>IF(ISNUMBER(AVERAGEIFS(ObservedSpeciesData!V$2:V$4955,ObservedSpeciesData!$A$2:$A$4955,$A812,ObservedSpeciesData!$D$2:$D$4955,$D812)),AVERAGEIFS(ObservedSpeciesData!V$2:V$4955,ObservedSpeciesData!$A$2:$A$4955,$A812,ObservedSpeciesData!$D$2:$D$4955,$D812),"")</f>
        <v>20.020037333170574</v>
      </c>
      <c r="W812" s="23">
        <f>IF(ISNUMBER(AVERAGEIFS(ObservedSpeciesData!W$2:W$4955,ObservedSpeciesData!$A$2:$A$4955,$A812,ObservedSpeciesData!$D$2:$D$4955,$D812)),AVERAGEIFS(ObservedSpeciesData!W$2:W$4955,ObservedSpeciesData!$A$2:$A$4955,$A812,ObservedSpeciesData!$D$2:$D$4955,$D812),"")</f>
        <v>26.556343873341877</v>
      </c>
      <c r="X812" s="23">
        <f>IF(ISNUMBER(AVERAGEIFS(ObservedSpeciesData!X$2:X$4955,ObservedSpeciesData!$A$2:$A$4955,$A812,ObservedSpeciesData!$D$2:$D$4955,$D812)),AVERAGEIFS(ObservedSpeciesData!X$2:X$4955,ObservedSpeciesData!$A$2:$A$4955,$A812,ObservedSpeciesData!$D$2:$D$4955,$D812),"")</f>
        <v>81.301726659138993</v>
      </c>
      <c r="Y812" s="23">
        <f>IF(ISNUMBER(AVERAGEIFS(ObservedSpeciesData!Y$2:Y$4955,ObservedSpeciesData!$A$2:$A$4955,$A812,ObservedSpeciesData!$D$2:$D$4955,$D812)),AVERAGEIFS(ObservedSpeciesData!Y$2:Y$4955,ObservedSpeciesData!$A$2:$A$4955,$A812,ObservedSpeciesData!$D$2:$D$4955,$D812),"")</f>
        <v>29.340472857157391</v>
      </c>
      <c r="Z812" s="23">
        <f>IF(ISNUMBER(AVERAGEIFS(ObservedSpeciesData!Z$2:Z$4955,ObservedSpeciesData!$A$2:$A$4955,$A812,ObservedSpeciesData!$D$2:$D$4955,$D812)),AVERAGEIFS(ObservedSpeciesData!Z$2:Z$4955,ObservedSpeciesData!$A$2:$A$4955,$A812,ObservedSpeciesData!$D$2:$D$4955,$D812),"")</f>
        <v>91.411027272542313</v>
      </c>
      <c r="AA812" s="23">
        <f>IF(ISNUMBER(AVERAGEIFS(ObservedSpeciesData!AA$2:AA$4955,ObservedSpeciesData!$A$2:$A$4955,$A812,ObservedSpeciesData!$D$2:$D$4955,$D812)),AVERAGEIFS(ObservedSpeciesData!AA$2:AA$4955,ObservedSpeciesData!$A$2:$A$4955,$A812,ObservedSpeciesData!$D$2:$D$4955,$D812),"")</f>
        <v>20.36188268661499</v>
      </c>
      <c r="AB812" s="24">
        <f>IF(ISNUMBER(AVERAGEIFS(ObservedSpeciesData!AB$2:AB$4955,ObservedSpeciesData!$A$2:$A$4955,$A812,ObservedSpeciesData!$D$2:$D$4955,$D812)),AVERAGEIFS(ObservedSpeciesData!AB$2:AB$4955,ObservedSpeciesData!$A$2:$A$4955,$A812,ObservedSpeciesData!$D$2:$D$4955,$D812),"")</f>
        <v>3.2579012298583988E-2</v>
      </c>
      <c r="AC812" s="24">
        <f>IF(ISNUMBER(AVERAGEIFS(ObservedSpeciesData!AC$2:AC$4955,ObservedSpeciesData!$A$2:$A$4955,$A812,ObservedSpeciesData!$D$2:$D$4955,$D812)),AVERAGEIFS(ObservedSpeciesData!AC$2:AC$4955,ObservedSpeciesData!$A$2:$A$4955,$A812,ObservedSpeciesData!$D$2:$D$4955,$D812),"")</f>
        <v>3.2579012298583988E-2</v>
      </c>
      <c r="AD812" s="23">
        <f>IF(ISNUMBER(AVERAGEIFS(ObservedSpeciesData!AD$2:AD$4955,ObservedSpeciesData!$A$2:$A$4955,$A812,ObservedSpeciesData!$D$2:$D$4955,$D812)),AVERAGEIFS(ObservedSpeciesData!AD$2:AD$4955,ObservedSpeciesData!$A$2:$A$4955,$A812,ObservedSpeciesData!$D$2:$D$4955,$D812),"")</f>
        <v>13.008276265462241</v>
      </c>
      <c r="AE812" s="24">
        <f>IF(ISNUMBER(AVERAGEIFS(ObservedSpeciesData!AE$2:AE$4955,ObservedSpeciesData!$A$2:$A$4955,$A812,ObservedSpeciesData!$D$2:$D$4955,$D812)),AVERAGEIFS(ObservedSpeciesData!AE$2:AE$4955,ObservedSpeciesData!$A$2:$A$4955,$A812,ObservedSpeciesData!$D$2:$D$4955,$D812),"")</f>
        <v>22.526516222998513</v>
      </c>
      <c r="AF812" s="23"/>
      <c r="AG812" s="24"/>
      <c r="AH812" s="23" t="str">
        <f>IF(ISNUMBER(AVERAGEIFS(ObservedSpeciesData!AH$2:AH$4955,ObservedSpeciesData!$A$2:$A$4955,$A812,ObservedSpeciesData!$D$2:$D$4955,$D812)),AVERAGEIFS(ObservedSpeciesData!AH$2:AH$4955,ObservedSpeciesData!$A$2:$A$4955,$A812,ObservedSpeciesData!$D$2:$D$4955,$D812),"")</f>
        <v/>
      </c>
      <c r="AI812" s="23" t="str">
        <f>IF(ISNUMBER(AVERAGEIFS(ObservedSpeciesData!AI$2:AI$4955,ObservedSpeciesData!$A$2:$A$4955,$A812,ObservedSpeciesData!$C$2:$C$4955,$C812,ObservedSpeciesData!$D$2:$D$4955,$D812)),AVERAGEIFS(ObservedSpeciesData!AI$2:AI$4955,ObservedSpeciesData!$A$2:$A$4955,$A812,ObservedSpeciesData!$C$2:$C$4955,$C812,ObservedSpeciesData!$D$2:$D$4955,$D812),"")</f>
        <v/>
      </c>
      <c r="AJ812" s="2">
        <f>COUNTIFS(ObservedSpeciesData!$A$2:$A$828,$A812,ObservedSpeciesData!$D$2:$D$828,$D812)</f>
        <v>0</v>
      </c>
      <c r="AK812" s="2">
        <f t="shared" si="12"/>
        <v>11</v>
      </c>
    </row>
    <row r="813" spans="1:37" x14ac:dyDescent="0.25">
      <c r="A813" s="14" t="s">
        <v>103</v>
      </c>
      <c r="B813" t="s">
        <v>98</v>
      </c>
      <c r="C813" t="s">
        <v>97</v>
      </c>
      <c r="D813" s="13">
        <v>42677</v>
      </c>
      <c r="E813">
        <v>1</v>
      </c>
      <c r="F813">
        <v>50</v>
      </c>
      <c r="G813" s="2" t="s">
        <v>78</v>
      </c>
      <c r="H813" s="2" t="s">
        <v>11</v>
      </c>
      <c r="I813">
        <v>9</v>
      </c>
      <c r="J813" s="2" t="s">
        <v>88</v>
      </c>
      <c r="K813" s="2">
        <f>IF(ISNUMBER(AVERAGEIFS(ObservedSpeciesData!K$2:K$4955,ObservedSpeciesData!$A$2:$A$4955,$A813,ObservedSpeciesData!$D$2:$D$4955,$D813)),AVERAGEIFS(ObservedSpeciesData!K$2:K$4955,ObservedSpeciesData!$A$2:$A$4955,$A813,ObservedSpeciesData!$D$2:$D$4955,$D813),"")</f>
        <v>45</v>
      </c>
      <c r="L813" s="26">
        <f>IF(ISNUMBER(AVERAGEIFS(ObservedSpeciesData!L$2:L$4955,ObservedSpeciesData!$A$2:$A$4955,$A813,ObservedSpeciesData!$D$2:$D$4955,$D813)),AVERAGEIFS(ObservedSpeciesData!L$2:L$4955,ObservedSpeciesData!$A$2:$A$4955,$A813,ObservedSpeciesData!$D$2:$D$4955,$D813),"")</f>
        <v>1751.1125000000002</v>
      </c>
      <c r="M813" s="23">
        <f>IF(ISNUMBER(AVERAGEIFS(ObservedSpeciesData!M$2:M$4955,ObservedSpeciesData!$A$2:$A$4955,$A813,ObservedSpeciesData!$D$2:$D$4955,$D813)),AVERAGEIFS(ObservedSpeciesData!M$2:M$4955,ObservedSpeciesData!$A$2:$A$4955,$A813,ObservedSpeciesData!$D$2:$D$4955,$D813),"")</f>
        <v>175.11125000000001</v>
      </c>
      <c r="N813" s="23" t="str">
        <f>IF(ISNUMBER(AVERAGEIFS(ObservedSpeciesData!N$2:N$4955,ObservedSpeciesData!$A$2:$A$4955,$A813,ObservedSpeciesData!$D$2:$D$4955,$D813)),AVERAGEIFS(ObservedSpeciesData!N$2:N$4955,ObservedSpeciesData!$A$2:$A$4955,$A813,ObservedSpeciesData!$D$2:$D$4955,$D813),"")</f>
        <v/>
      </c>
      <c r="O813" s="23" t="str">
        <f>IF(ISNUMBER(AVERAGEIFS(ObservedSpeciesData!O$2:O$4955,ObservedSpeciesData!$A$2:$A$4955,$A813,ObservedSpeciesData!$D$2:$D$4955,$D813)),AVERAGEIFS(ObservedSpeciesData!O$2:O$4955,ObservedSpeciesData!$A$2:$A$4955,$A813,ObservedSpeciesData!$D$2:$D$4955,$D813),"")</f>
        <v/>
      </c>
      <c r="P813" s="23" t="str">
        <f>IF(ISNUMBER(AVERAGEIFS(ObservedSpeciesData!P$2:P$4955,ObservedSpeciesData!$A$2:$A$4955,$A813,ObservedSpeciesData!$C$2:$C$4955,$C813,ObservedSpeciesData!$D$2:$D$4955,$D813)),AVERAGEIFS(ObservedSpeciesData!P$2:P$4955,ObservedSpeciesData!$A$2:$A$4955,$A813,ObservedSpeciesData!$C$2:$C$4955,$C813,ObservedSpeciesData!$D$2:$D$4955,$D813),"")</f>
        <v/>
      </c>
      <c r="Q813" s="23"/>
      <c r="R813" s="25" t="str">
        <f>IF(ISNUMBER(AVERAGEIFS(ObservedSpeciesData!R$2:R$4955,ObservedSpeciesData!$A$2:$A$4955,$A813,ObservedSpeciesData!$D$2:$D$4955,$D813)),AVERAGEIFS(ObservedSpeciesData!R$2:R$4955,ObservedSpeciesData!$A$2:$A$4955,$A813,ObservedSpeciesData!$D$2:$D$4955,$D813),"")</f>
        <v/>
      </c>
      <c r="S813" s="25" t="str">
        <f>IF(ISNUMBER(AVERAGEIFS(ObservedSpeciesData!S$2:S$4955,ObservedSpeciesData!$A$2:$A$4955,$A813,ObservedSpeciesData!$D$2:$D$4955,$D813)),AVERAGEIFS(ObservedSpeciesData!S$2:S$4955,ObservedSpeciesData!$A$2:$A$4955,$A813,ObservedSpeciesData!$D$2:$D$4955,$D813),"")</f>
        <v/>
      </c>
      <c r="T813" s="23" t="str">
        <f>IF(ISNUMBER(AVERAGEIFS(ObservedSpeciesData!T$2:T$4955,ObservedSpeciesData!$A$2:$A$4955,$A813,ObservedSpeciesData!$D$2:$D$4955,$D813)),AVERAGEIFS(ObservedSpeciesData!T$2:T$4955,ObservedSpeciesData!$A$2:$A$4955,$A813,ObservedSpeciesData!$D$2:$D$4955,$D813),"")</f>
        <v/>
      </c>
      <c r="U813" s="24" t="str">
        <f>IF(ISNUMBER(AVERAGEIFS(ObservedSpeciesData!U$2:U$4955,ObservedSpeciesData!$A$2:$A$4955,$A813,ObservedSpeciesData!$C$2:$C$4955,$C813,ObservedSpeciesData!$D$2:$D$4955,$D813)),AVERAGEIFS(ObservedSpeciesData!U$2:U$4955,ObservedSpeciesData!$A$2:$A$4955,$A813,ObservedSpeciesData!$C$2:$C$4955,$C813,ObservedSpeciesData!$D$2:$D$4955,$D813),"")</f>
        <v/>
      </c>
      <c r="V813" s="23">
        <f>IF(ISNUMBER(AVERAGEIFS(ObservedSpeciesData!V$2:V$4955,ObservedSpeciesData!$A$2:$A$4955,$A813,ObservedSpeciesData!$D$2:$D$4955,$D813)),AVERAGEIFS(ObservedSpeciesData!V$2:V$4955,ObservedSpeciesData!$A$2:$A$4955,$A813,ObservedSpeciesData!$D$2:$D$4955,$D813),"")</f>
        <v>19.34966214497884</v>
      </c>
      <c r="W813" s="23">
        <f>IF(ISNUMBER(AVERAGEIFS(ObservedSpeciesData!W$2:W$4955,ObservedSpeciesData!$A$2:$A$4955,$A813,ObservedSpeciesData!$D$2:$D$4955,$D813)),AVERAGEIFS(ObservedSpeciesData!W$2:W$4955,ObservedSpeciesData!$A$2:$A$4955,$A813,ObservedSpeciesData!$D$2:$D$4955,$D813),"")</f>
        <v>25.605208714803059</v>
      </c>
      <c r="X813" s="23">
        <f>IF(ISNUMBER(AVERAGEIFS(ObservedSpeciesData!X$2:X$4955,ObservedSpeciesData!$A$2:$A$4955,$A813,ObservedSpeciesData!$D$2:$D$4955,$D813)),AVERAGEIFS(ObservedSpeciesData!X$2:X$4955,ObservedSpeciesData!$A$2:$A$4955,$A813,ObservedSpeciesData!$D$2:$D$4955,$D813),"")</f>
        <v>81.549257914225265</v>
      </c>
      <c r="Y813" s="23">
        <f>IF(ISNUMBER(AVERAGEIFS(ObservedSpeciesData!Y$2:Y$4955,ObservedSpeciesData!$A$2:$A$4955,$A813,ObservedSpeciesData!$D$2:$D$4955,$D813)),AVERAGEIFS(ObservedSpeciesData!Y$2:Y$4955,ObservedSpeciesData!$A$2:$A$4955,$A813,ObservedSpeciesData!$D$2:$D$4955,$D813),"")</f>
        <v>29.451497236887615</v>
      </c>
      <c r="Z813" s="23">
        <f>IF(ISNUMBER(AVERAGEIFS(ObservedSpeciesData!Z$2:Z$4955,ObservedSpeciesData!$A$2:$A$4955,$A813,ObservedSpeciesData!$D$2:$D$4955,$D813)),AVERAGEIFS(ObservedSpeciesData!Z$2:Z$4955,ObservedSpeciesData!$A$2:$A$4955,$A813,ObservedSpeciesData!$D$2:$D$4955,$D813),"")</f>
        <v>91.397895177205399</v>
      </c>
      <c r="AA813" s="23">
        <f>IF(ISNUMBER(AVERAGEIFS(ObservedSpeciesData!AA$2:AA$4955,ObservedSpeciesData!$A$2:$A$4955,$A813,ObservedSpeciesData!$D$2:$D$4955,$D813)),AVERAGEIFS(ObservedSpeciesData!AA$2:AA$4955,ObservedSpeciesData!$A$2:$A$4955,$A813,ObservedSpeciesData!$D$2:$D$4955,$D813),"")</f>
        <v>21.611900965372723</v>
      </c>
      <c r="AB813" s="24">
        <f>IF(ISNUMBER(AVERAGEIFS(ObservedSpeciesData!AB$2:AB$4955,ObservedSpeciesData!$A$2:$A$4955,$A813,ObservedSpeciesData!$D$2:$D$4955,$D813)),AVERAGEIFS(ObservedSpeciesData!AB$2:AB$4955,ObservedSpeciesData!$A$2:$A$4955,$A813,ObservedSpeciesData!$D$2:$D$4955,$D813),"")</f>
        <v>3.4579041544596352E-2</v>
      </c>
      <c r="AC813" s="24">
        <f>IF(ISNUMBER(AVERAGEIFS(ObservedSpeciesData!AC$2:AC$4955,ObservedSpeciesData!$A$2:$A$4955,$A813,ObservedSpeciesData!$D$2:$D$4955,$D813)),AVERAGEIFS(ObservedSpeciesData!AC$2:AC$4955,ObservedSpeciesData!$A$2:$A$4955,$A813,ObservedSpeciesData!$D$2:$D$4955,$D813),"")</f>
        <v>3.4579041544596352E-2</v>
      </c>
      <c r="AD813" s="23">
        <f>IF(ISNUMBER(AVERAGEIFS(ObservedSpeciesData!AD$2:AD$4955,ObservedSpeciesData!$A$2:$A$4955,$A813,ObservedSpeciesData!$D$2:$D$4955,$D813)),AVERAGEIFS(ObservedSpeciesData!AD$2:AD$4955,ObservedSpeciesData!$A$2:$A$4955,$A813,ObservedSpeciesData!$D$2:$D$4955,$D813),"")</f>
        <v>13.047881266276042</v>
      </c>
      <c r="AE813" s="24">
        <f>IF(ISNUMBER(AVERAGEIFS(ObservedSpeciesData!AE$2:AE$4955,ObservedSpeciesData!$A$2:$A$4955,$A813,ObservedSpeciesData!$D$2:$D$4955,$D813)),AVERAGEIFS(ObservedSpeciesData!AE$2:AE$4955,ObservedSpeciesData!$A$2:$A$4955,$A813,ObservedSpeciesData!$D$2:$D$4955,$D813),"")</f>
        <v>21.536675075434434</v>
      </c>
      <c r="AF813" s="23"/>
      <c r="AG813" s="24"/>
      <c r="AH813" s="23" t="str">
        <f>IF(ISNUMBER(AVERAGEIFS(ObservedSpeciesData!AH$2:AH$4955,ObservedSpeciesData!$A$2:$A$4955,$A813,ObservedSpeciesData!$D$2:$D$4955,$D813)),AVERAGEIFS(ObservedSpeciesData!AH$2:AH$4955,ObservedSpeciesData!$A$2:$A$4955,$A813,ObservedSpeciesData!$D$2:$D$4955,$D813),"")</f>
        <v/>
      </c>
      <c r="AI813" s="23" t="str">
        <f>IF(ISNUMBER(AVERAGEIFS(ObservedSpeciesData!AI$2:AI$4955,ObservedSpeciesData!$A$2:$A$4955,$A813,ObservedSpeciesData!$C$2:$C$4955,$C813,ObservedSpeciesData!$D$2:$D$4955,$D813)),AVERAGEIFS(ObservedSpeciesData!AI$2:AI$4955,ObservedSpeciesData!$A$2:$A$4955,$A813,ObservedSpeciesData!$C$2:$C$4955,$C813,ObservedSpeciesData!$D$2:$D$4955,$D813),"")</f>
        <v/>
      </c>
      <c r="AJ813" s="2">
        <f>COUNTIFS(ObservedSpeciesData!$A$2:$A$828,$A813,ObservedSpeciesData!$D$2:$D$828,$D813)</f>
        <v>0</v>
      </c>
      <c r="AK813" s="2">
        <f t="shared" si="12"/>
        <v>11</v>
      </c>
    </row>
    <row r="814" spans="1:37" x14ac:dyDescent="0.25">
      <c r="A814" s="14" t="s">
        <v>102</v>
      </c>
      <c r="B814" t="s">
        <v>98</v>
      </c>
      <c r="C814" t="s">
        <v>97</v>
      </c>
      <c r="D814" s="13">
        <v>42677</v>
      </c>
      <c r="E814">
        <v>1</v>
      </c>
      <c r="F814">
        <v>100</v>
      </c>
      <c r="G814" s="2" t="s">
        <v>78</v>
      </c>
      <c r="H814" s="2" t="s">
        <v>11</v>
      </c>
      <c r="I814">
        <v>9</v>
      </c>
      <c r="J814" s="2" t="s">
        <v>88</v>
      </c>
      <c r="K814" s="2">
        <f>IF(ISNUMBER(AVERAGEIFS(ObservedSpeciesData!K$2:K$4955,ObservedSpeciesData!$A$2:$A$4955,$A814,ObservedSpeciesData!$D$2:$D$4955,$D814)),AVERAGEIFS(ObservedSpeciesData!K$2:K$4955,ObservedSpeciesData!$A$2:$A$4955,$A814,ObservedSpeciesData!$D$2:$D$4955,$D814),"")</f>
        <v>78</v>
      </c>
      <c r="L814" s="26">
        <f>IF(ISNUMBER(AVERAGEIFS(ObservedSpeciesData!L$2:L$4955,ObservedSpeciesData!$A$2:$A$4955,$A814,ObservedSpeciesData!$D$2:$D$4955,$D814)),AVERAGEIFS(ObservedSpeciesData!L$2:L$4955,ObservedSpeciesData!$A$2:$A$4955,$A814,ObservedSpeciesData!$D$2:$D$4955,$D814),"")</f>
        <v>1929.1791666666668</v>
      </c>
      <c r="M814" s="23">
        <f>IF(ISNUMBER(AVERAGEIFS(ObservedSpeciesData!M$2:M$4955,ObservedSpeciesData!$A$2:$A$4955,$A814,ObservedSpeciesData!$D$2:$D$4955,$D814)),AVERAGEIFS(ObservedSpeciesData!M$2:M$4955,ObservedSpeciesData!$A$2:$A$4955,$A814,ObservedSpeciesData!$D$2:$D$4955,$D814),"")</f>
        <v>192.91791666666666</v>
      </c>
      <c r="N814" s="23" t="str">
        <f>IF(ISNUMBER(AVERAGEIFS(ObservedSpeciesData!N$2:N$4955,ObservedSpeciesData!$A$2:$A$4955,$A814,ObservedSpeciesData!$D$2:$D$4955,$D814)),AVERAGEIFS(ObservedSpeciesData!N$2:N$4955,ObservedSpeciesData!$A$2:$A$4955,$A814,ObservedSpeciesData!$D$2:$D$4955,$D814),"")</f>
        <v/>
      </c>
      <c r="O814" s="23" t="str">
        <f>IF(ISNUMBER(AVERAGEIFS(ObservedSpeciesData!O$2:O$4955,ObservedSpeciesData!$A$2:$A$4955,$A814,ObservedSpeciesData!$D$2:$D$4955,$D814)),AVERAGEIFS(ObservedSpeciesData!O$2:O$4955,ObservedSpeciesData!$A$2:$A$4955,$A814,ObservedSpeciesData!$D$2:$D$4955,$D814),"")</f>
        <v/>
      </c>
      <c r="P814" s="23" t="str">
        <f>IF(ISNUMBER(AVERAGEIFS(ObservedSpeciesData!P$2:P$4955,ObservedSpeciesData!$A$2:$A$4955,$A814,ObservedSpeciesData!$C$2:$C$4955,$C814,ObservedSpeciesData!$D$2:$D$4955,$D814)),AVERAGEIFS(ObservedSpeciesData!P$2:P$4955,ObservedSpeciesData!$A$2:$A$4955,$A814,ObservedSpeciesData!$C$2:$C$4955,$C814,ObservedSpeciesData!$D$2:$D$4955,$D814),"")</f>
        <v/>
      </c>
      <c r="Q814" s="23"/>
      <c r="R814" s="25" t="str">
        <f>IF(ISNUMBER(AVERAGEIFS(ObservedSpeciesData!R$2:R$4955,ObservedSpeciesData!$A$2:$A$4955,$A814,ObservedSpeciesData!$D$2:$D$4955,$D814)),AVERAGEIFS(ObservedSpeciesData!R$2:R$4955,ObservedSpeciesData!$A$2:$A$4955,$A814,ObservedSpeciesData!$D$2:$D$4955,$D814),"")</f>
        <v/>
      </c>
      <c r="S814" s="25" t="str">
        <f>IF(ISNUMBER(AVERAGEIFS(ObservedSpeciesData!S$2:S$4955,ObservedSpeciesData!$A$2:$A$4955,$A814,ObservedSpeciesData!$D$2:$D$4955,$D814)),AVERAGEIFS(ObservedSpeciesData!S$2:S$4955,ObservedSpeciesData!$A$2:$A$4955,$A814,ObservedSpeciesData!$D$2:$D$4955,$D814),"")</f>
        <v/>
      </c>
      <c r="T814" s="23" t="str">
        <f>IF(ISNUMBER(AVERAGEIFS(ObservedSpeciesData!T$2:T$4955,ObservedSpeciesData!$A$2:$A$4955,$A814,ObservedSpeciesData!$D$2:$D$4955,$D814)),AVERAGEIFS(ObservedSpeciesData!T$2:T$4955,ObservedSpeciesData!$A$2:$A$4955,$A814,ObservedSpeciesData!$D$2:$D$4955,$D814),"")</f>
        <v/>
      </c>
      <c r="U814" s="24" t="str">
        <f>IF(ISNUMBER(AVERAGEIFS(ObservedSpeciesData!U$2:U$4955,ObservedSpeciesData!$A$2:$A$4955,$A814,ObservedSpeciesData!$C$2:$C$4955,$C814,ObservedSpeciesData!$D$2:$D$4955,$D814)),AVERAGEIFS(ObservedSpeciesData!U$2:U$4955,ObservedSpeciesData!$A$2:$A$4955,$A814,ObservedSpeciesData!$C$2:$C$4955,$C814,ObservedSpeciesData!$D$2:$D$4955,$D814),"")</f>
        <v/>
      </c>
      <c r="V814" s="23">
        <f>IF(ISNUMBER(AVERAGEIFS(ObservedSpeciesData!V$2:V$4955,ObservedSpeciesData!$A$2:$A$4955,$A814,ObservedSpeciesData!$D$2:$D$4955,$D814)),AVERAGEIFS(ObservedSpeciesData!V$2:V$4955,ObservedSpeciesData!$A$2:$A$4955,$A814,ObservedSpeciesData!$D$2:$D$4955,$D814),"")</f>
        <v>19.275007645289104</v>
      </c>
      <c r="W814" s="23">
        <f>IF(ISNUMBER(AVERAGEIFS(ObservedSpeciesData!W$2:W$4955,ObservedSpeciesData!$A$2:$A$4955,$A814,ObservedSpeciesData!$D$2:$D$4955,$D814)),AVERAGEIFS(ObservedSpeciesData!W$2:W$4955,ObservedSpeciesData!$A$2:$A$4955,$A814,ObservedSpeciesData!$D$2:$D$4955,$D814),"")</f>
        <v>29.694889545440674</v>
      </c>
      <c r="X814" s="23">
        <f>IF(ISNUMBER(AVERAGEIFS(ObservedSpeciesData!X$2:X$4955,ObservedSpeciesData!$A$2:$A$4955,$A814,ObservedSpeciesData!$D$2:$D$4955,$D814)),AVERAGEIFS(ObservedSpeciesData!X$2:X$4955,ObservedSpeciesData!$A$2:$A$4955,$A814,ObservedSpeciesData!$D$2:$D$4955,$D814),"")</f>
        <v>82.664422353108719</v>
      </c>
      <c r="Y814" s="23">
        <f>IF(ISNUMBER(AVERAGEIFS(ObservedSpeciesData!Y$2:Y$4955,ObservedSpeciesData!$A$2:$A$4955,$A814,ObservedSpeciesData!$D$2:$D$4955,$D814)),AVERAGEIFS(ObservedSpeciesData!Y$2:Y$4955,ObservedSpeciesData!$A$2:$A$4955,$A814,ObservedSpeciesData!$D$2:$D$4955,$D814),"")</f>
        <v>27.858491818110149</v>
      </c>
      <c r="Z814" s="23">
        <f>IF(ISNUMBER(AVERAGEIFS(ObservedSpeciesData!Z$2:Z$4955,ObservedSpeciesData!$A$2:$A$4955,$A814,ObservedSpeciesData!$D$2:$D$4955,$D814)),AVERAGEIFS(ObservedSpeciesData!Z$2:Z$4955,ObservedSpeciesData!$A$2:$A$4955,$A814,ObservedSpeciesData!$D$2:$D$4955,$D814),"")</f>
        <v>91.554261525472</v>
      </c>
      <c r="AA814" s="23">
        <f>IF(ISNUMBER(AVERAGEIFS(ObservedSpeciesData!AA$2:AA$4955,ObservedSpeciesData!$A$2:$A$4955,$A814,ObservedSpeciesData!$D$2:$D$4955,$D814)),AVERAGEIFS(ObservedSpeciesData!AA$2:AA$4955,ObservedSpeciesData!$A$2:$A$4955,$A814,ObservedSpeciesData!$D$2:$D$4955,$D814),"")</f>
        <v>20.158952554066975</v>
      </c>
      <c r="AB814" s="24">
        <f>IF(ISNUMBER(AVERAGEIFS(ObservedSpeciesData!AB$2:AB$4955,ObservedSpeciesData!$A$2:$A$4955,$A814,ObservedSpeciesData!$D$2:$D$4955,$D814)),AVERAGEIFS(ObservedSpeciesData!AB$2:AB$4955,ObservedSpeciesData!$A$2:$A$4955,$A814,ObservedSpeciesData!$D$2:$D$4955,$D814),"")</f>
        <v>3.2254324086507156E-2</v>
      </c>
      <c r="AC814" s="24">
        <f>IF(ISNUMBER(AVERAGEIFS(ObservedSpeciesData!AC$2:AC$4955,ObservedSpeciesData!$A$2:$A$4955,$A814,ObservedSpeciesData!$D$2:$D$4955,$D814)),AVERAGEIFS(ObservedSpeciesData!AC$2:AC$4955,ObservedSpeciesData!$A$2:$A$4955,$A814,ObservedSpeciesData!$D$2:$D$4955,$D814),"")</f>
        <v>3.2254324086507156E-2</v>
      </c>
      <c r="AD814" s="23">
        <f>IF(ISNUMBER(AVERAGEIFS(ObservedSpeciesData!AD$2:AD$4955,ObservedSpeciesData!$A$2:$A$4955,$A814,ObservedSpeciesData!$D$2:$D$4955,$D814)),AVERAGEIFS(ObservedSpeciesData!AD$2:AD$4955,ObservedSpeciesData!$A$2:$A$4955,$A814,ObservedSpeciesData!$D$2:$D$4955,$D814),"")</f>
        <v>13.226307576497398</v>
      </c>
      <c r="AE814" s="24">
        <f>IF(ISNUMBER(AVERAGEIFS(ObservedSpeciesData!AE$2:AE$4955,ObservedSpeciesData!$A$2:$A$4955,$A814,ObservedSpeciesData!$D$2:$D$4955,$D814)),AVERAGEIFS(ObservedSpeciesData!AE$2:AE$4955,ObservedSpeciesData!$A$2:$A$4955,$A814,ObservedSpeciesData!$D$2:$D$4955,$D814),"")</f>
        <v>20.179194123374568</v>
      </c>
      <c r="AF814" s="23"/>
      <c r="AG814" s="24"/>
      <c r="AH814" s="23" t="str">
        <f>IF(ISNUMBER(AVERAGEIFS(ObservedSpeciesData!AH$2:AH$4955,ObservedSpeciesData!$A$2:$A$4955,$A814,ObservedSpeciesData!$D$2:$D$4955,$D814)),AVERAGEIFS(ObservedSpeciesData!AH$2:AH$4955,ObservedSpeciesData!$A$2:$A$4955,$A814,ObservedSpeciesData!$D$2:$D$4955,$D814),"")</f>
        <v/>
      </c>
      <c r="AI814" s="23" t="str">
        <f>IF(ISNUMBER(AVERAGEIFS(ObservedSpeciesData!AI$2:AI$4955,ObservedSpeciesData!$A$2:$A$4955,$A814,ObservedSpeciesData!$C$2:$C$4955,$C814,ObservedSpeciesData!$D$2:$D$4955,$D814)),AVERAGEIFS(ObservedSpeciesData!AI$2:AI$4955,ObservedSpeciesData!$A$2:$A$4955,$A814,ObservedSpeciesData!$C$2:$C$4955,$C814,ObservedSpeciesData!$D$2:$D$4955,$D814),"")</f>
        <v/>
      </c>
      <c r="AJ814" s="2">
        <f>COUNTIFS(ObservedSpeciesData!$A$2:$A$828,$A814,ObservedSpeciesData!$D$2:$D$828,$D814)</f>
        <v>0</v>
      </c>
      <c r="AK814" s="2">
        <f t="shared" si="12"/>
        <v>11</v>
      </c>
    </row>
    <row r="815" spans="1:37" x14ac:dyDescent="0.25">
      <c r="A815" s="14" t="s">
        <v>101</v>
      </c>
      <c r="B815" t="s">
        <v>98</v>
      </c>
      <c r="C815" t="s">
        <v>97</v>
      </c>
      <c r="D815" s="13">
        <v>42677</v>
      </c>
      <c r="E815">
        <v>1</v>
      </c>
      <c r="F815">
        <v>200</v>
      </c>
      <c r="G815" s="2" t="s">
        <v>78</v>
      </c>
      <c r="H815" s="2" t="s">
        <v>11</v>
      </c>
      <c r="I815">
        <v>9</v>
      </c>
      <c r="J815" s="2" t="s">
        <v>88</v>
      </c>
      <c r="K815" s="2">
        <f>IF(ISNUMBER(AVERAGEIFS(ObservedSpeciesData!K$2:K$4955,ObservedSpeciesData!$A$2:$A$4955,$A815,ObservedSpeciesData!$D$2:$D$4955,$D815)),AVERAGEIFS(ObservedSpeciesData!K$2:K$4955,ObservedSpeciesData!$A$2:$A$4955,$A815,ObservedSpeciesData!$D$2:$D$4955,$D815),"")</f>
        <v>156</v>
      </c>
      <c r="L815" s="26">
        <f>IF(ISNUMBER(AVERAGEIFS(ObservedSpeciesData!L$2:L$4955,ObservedSpeciesData!$A$2:$A$4955,$A815,ObservedSpeciesData!$D$2:$D$4955,$D815)),AVERAGEIFS(ObservedSpeciesData!L$2:L$4955,ObservedSpeciesData!$A$2:$A$4955,$A815,ObservedSpeciesData!$D$2:$D$4955,$D815),"")</f>
        <v>2300.9041666666667</v>
      </c>
      <c r="M815" s="23">
        <f>IF(ISNUMBER(AVERAGEIFS(ObservedSpeciesData!M$2:M$4955,ObservedSpeciesData!$A$2:$A$4955,$A815,ObservedSpeciesData!$D$2:$D$4955,$D815)),AVERAGEIFS(ObservedSpeciesData!M$2:M$4955,ObservedSpeciesData!$A$2:$A$4955,$A815,ObservedSpeciesData!$D$2:$D$4955,$D815),"")</f>
        <v>230.09041666666667</v>
      </c>
      <c r="N815" s="23" t="str">
        <f>IF(ISNUMBER(AVERAGEIFS(ObservedSpeciesData!N$2:N$4955,ObservedSpeciesData!$A$2:$A$4955,$A815,ObservedSpeciesData!$D$2:$D$4955,$D815)),AVERAGEIFS(ObservedSpeciesData!N$2:N$4955,ObservedSpeciesData!$A$2:$A$4955,$A815,ObservedSpeciesData!$D$2:$D$4955,$D815),"")</f>
        <v/>
      </c>
      <c r="O815" s="23" t="str">
        <f>IF(ISNUMBER(AVERAGEIFS(ObservedSpeciesData!O$2:O$4955,ObservedSpeciesData!$A$2:$A$4955,$A815,ObservedSpeciesData!$D$2:$D$4955,$D815)),AVERAGEIFS(ObservedSpeciesData!O$2:O$4955,ObservedSpeciesData!$A$2:$A$4955,$A815,ObservedSpeciesData!$D$2:$D$4955,$D815),"")</f>
        <v/>
      </c>
      <c r="P815" s="23" t="str">
        <f>IF(ISNUMBER(AVERAGEIFS(ObservedSpeciesData!P$2:P$4955,ObservedSpeciesData!$A$2:$A$4955,$A815,ObservedSpeciesData!$C$2:$C$4955,$C815,ObservedSpeciesData!$D$2:$D$4955,$D815)),AVERAGEIFS(ObservedSpeciesData!P$2:P$4955,ObservedSpeciesData!$A$2:$A$4955,$A815,ObservedSpeciesData!$C$2:$C$4955,$C815,ObservedSpeciesData!$D$2:$D$4955,$D815),"")</f>
        <v/>
      </c>
      <c r="Q815" s="23"/>
      <c r="R815" s="25" t="str">
        <f>IF(ISNUMBER(AVERAGEIFS(ObservedSpeciesData!R$2:R$4955,ObservedSpeciesData!$A$2:$A$4955,$A815,ObservedSpeciesData!$D$2:$D$4955,$D815)),AVERAGEIFS(ObservedSpeciesData!R$2:R$4955,ObservedSpeciesData!$A$2:$A$4955,$A815,ObservedSpeciesData!$D$2:$D$4955,$D815),"")</f>
        <v/>
      </c>
      <c r="S815" s="25" t="str">
        <f>IF(ISNUMBER(AVERAGEIFS(ObservedSpeciesData!S$2:S$4955,ObservedSpeciesData!$A$2:$A$4955,$A815,ObservedSpeciesData!$D$2:$D$4955,$D815)),AVERAGEIFS(ObservedSpeciesData!S$2:S$4955,ObservedSpeciesData!$A$2:$A$4955,$A815,ObservedSpeciesData!$D$2:$D$4955,$D815),"")</f>
        <v/>
      </c>
      <c r="T815" s="23" t="str">
        <f>IF(ISNUMBER(AVERAGEIFS(ObservedSpeciesData!T$2:T$4955,ObservedSpeciesData!$A$2:$A$4955,$A815,ObservedSpeciesData!$D$2:$D$4955,$D815)),AVERAGEIFS(ObservedSpeciesData!T$2:T$4955,ObservedSpeciesData!$A$2:$A$4955,$A815,ObservedSpeciesData!$D$2:$D$4955,$D815),"")</f>
        <v/>
      </c>
      <c r="U815" s="24" t="str">
        <f>IF(ISNUMBER(AVERAGEIFS(ObservedSpeciesData!U$2:U$4955,ObservedSpeciesData!$A$2:$A$4955,$A815,ObservedSpeciesData!$C$2:$C$4955,$C815,ObservedSpeciesData!$D$2:$D$4955,$D815)),AVERAGEIFS(ObservedSpeciesData!U$2:U$4955,ObservedSpeciesData!$A$2:$A$4955,$A815,ObservedSpeciesData!$C$2:$C$4955,$C815,ObservedSpeciesData!$D$2:$D$4955,$D815),"")</f>
        <v/>
      </c>
      <c r="V815" s="23">
        <f>IF(ISNUMBER(AVERAGEIFS(ObservedSpeciesData!V$2:V$4955,ObservedSpeciesData!$A$2:$A$4955,$A815,ObservedSpeciesData!$D$2:$D$4955,$D815)),AVERAGEIFS(ObservedSpeciesData!V$2:V$4955,ObservedSpeciesData!$A$2:$A$4955,$A815,ObservedSpeciesData!$D$2:$D$4955,$D815),"")</f>
        <v>19.22608455022176</v>
      </c>
      <c r="W815" s="23">
        <f>IF(ISNUMBER(AVERAGEIFS(ObservedSpeciesData!W$2:W$4955,ObservedSpeciesData!$A$2:$A$4955,$A815,ObservedSpeciesData!$D$2:$D$4955,$D815)),AVERAGEIFS(ObservedSpeciesData!W$2:W$4955,ObservedSpeciesData!$A$2:$A$4955,$A815,ObservedSpeciesData!$D$2:$D$4955,$D815),"")</f>
        <v>28.521983305613201</v>
      </c>
      <c r="X815" s="23">
        <f>IF(ISNUMBER(AVERAGEIFS(ObservedSpeciesData!X$2:X$4955,ObservedSpeciesData!$A$2:$A$4955,$A815,ObservedSpeciesData!$D$2:$D$4955,$D815)),AVERAGEIFS(ObservedSpeciesData!X$2:X$4955,ObservedSpeciesData!$A$2:$A$4955,$A815,ObservedSpeciesData!$D$2:$D$4955,$D815),"")</f>
        <v>82.962925593058273</v>
      </c>
      <c r="Y815" s="23">
        <f>IF(ISNUMBER(AVERAGEIFS(ObservedSpeciesData!Y$2:Y$4955,ObservedSpeciesData!$A$2:$A$4955,$A815,ObservedSpeciesData!$D$2:$D$4955,$D815)),AVERAGEIFS(ObservedSpeciesData!Y$2:Y$4955,ObservedSpeciesData!$A$2:$A$4955,$A815,ObservedSpeciesData!$D$2:$D$4955,$D815),"")</f>
        <v>28.311070760091145</v>
      </c>
      <c r="Z815" s="23">
        <f>IF(ISNUMBER(AVERAGEIFS(ObservedSpeciesData!Z$2:Z$4955,ObservedSpeciesData!$A$2:$A$4955,$A815,ObservedSpeciesData!$D$2:$D$4955,$D815)),AVERAGEIFS(ObservedSpeciesData!Z$2:Z$4955,ObservedSpeciesData!$A$2:$A$4955,$A815,ObservedSpeciesData!$D$2:$D$4955,$D815),"")</f>
        <v>91.725282669067383</v>
      </c>
      <c r="AA815" s="23">
        <f>IF(ISNUMBER(AVERAGEIFS(ObservedSpeciesData!AA$2:AA$4955,ObservedSpeciesData!$A$2:$A$4955,$A815,ObservedSpeciesData!$D$2:$D$4955,$D815)),AVERAGEIFS(ObservedSpeciesData!AA$2:AA$4955,ObservedSpeciesData!$A$2:$A$4955,$A815,ObservedSpeciesData!$D$2:$D$4955,$D815),"")</f>
        <v>20.621534029642742</v>
      </c>
      <c r="AB815" s="24">
        <f>IF(ISNUMBER(AVERAGEIFS(ObservedSpeciesData!AB$2:AB$4955,ObservedSpeciesData!$A$2:$A$4955,$A815,ObservedSpeciesData!$D$2:$D$4955,$D815)),AVERAGEIFS(ObservedSpeciesData!AB$2:AB$4955,ObservedSpeciesData!$A$2:$A$4955,$A815,ObservedSpeciesData!$D$2:$D$4955,$D815),"")</f>
        <v>3.2994454447428385E-2</v>
      </c>
      <c r="AC815" s="24">
        <f>IF(ISNUMBER(AVERAGEIFS(ObservedSpeciesData!AC$2:AC$4955,ObservedSpeciesData!$A$2:$A$4955,$A815,ObservedSpeciesData!$D$2:$D$4955,$D815)),AVERAGEIFS(ObservedSpeciesData!AC$2:AC$4955,ObservedSpeciesData!$A$2:$A$4955,$A815,ObservedSpeciesData!$D$2:$D$4955,$D815),"")</f>
        <v>3.2994454447428385E-2</v>
      </c>
      <c r="AD815" s="23">
        <f>IF(ISNUMBER(AVERAGEIFS(ObservedSpeciesData!AD$2:AD$4955,ObservedSpeciesData!$A$2:$A$4955,$A815,ObservedSpeciesData!$D$2:$D$4955,$D815)),AVERAGEIFS(ObservedSpeciesData!AD$2:AD$4955,ObservedSpeciesData!$A$2:$A$4955,$A815,ObservedSpeciesData!$D$2:$D$4955,$D815),"")</f>
        <v>13.274068094889323</v>
      </c>
      <c r="AE815" s="24">
        <f>IF(ISNUMBER(AVERAGEIFS(ObservedSpeciesData!AE$2:AE$4955,ObservedSpeciesData!$A$2:$A$4955,$A815,ObservedSpeciesData!$D$2:$D$4955,$D815)),AVERAGEIFS(ObservedSpeciesData!AE$2:AE$4955,ObservedSpeciesData!$A$2:$A$4955,$A815,ObservedSpeciesData!$D$2:$D$4955,$D815),"")</f>
        <v>19.501713431686841</v>
      </c>
      <c r="AF815" s="23"/>
      <c r="AG815" s="24"/>
      <c r="AH815" s="23" t="str">
        <f>IF(ISNUMBER(AVERAGEIFS(ObservedSpeciesData!AH$2:AH$4955,ObservedSpeciesData!$A$2:$A$4955,$A815,ObservedSpeciesData!$D$2:$D$4955,$D815)),AVERAGEIFS(ObservedSpeciesData!AH$2:AH$4955,ObservedSpeciesData!$A$2:$A$4955,$A815,ObservedSpeciesData!$D$2:$D$4955,$D815),"")</f>
        <v/>
      </c>
      <c r="AI815" s="23" t="str">
        <f>IF(ISNUMBER(AVERAGEIFS(ObservedSpeciesData!AI$2:AI$4955,ObservedSpeciesData!$A$2:$A$4955,$A815,ObservedSpeciesData!$C$2:$C$4955,$C815,ObservedSpeciesData!$D$2:$D$4955,$D815)),AVERAGEIFS(ObservedSpeciesData!AI$2:AI$4955,ObservedSpeciesData!$A$2:$A$4955,$A815,ObservedSpeciesData!$C$2:$C$4955,$C815,ObservedSpeciesData!$D$2:$D$4955,$D815),"")</f>
        <v/>
      </c>
      <c r="AJ815" s="2">
        <f>COUNTIFS(ObservedSpeciesData!$A$2:$A$828,$A815,ObservedSpeciesData!$D$2:$D$828,$D815)</f>
        <v>0</v>
      </c>
      <c r="AK815" s="2">
        <f t="shared" si="12"/>
        <v>11</v>
      </c>
    </row>
    <row r="816" spans="1:37" x14ac:dyDescent="0.25">
      <c r="A816" s="14" t="s">
        <v>100</v>
      </c>
      <c r="B816" t="s">
        <v>98</v>
      </c>
      <c r="C816" t="s">
        <v>97</v>
      </c>
      <c r="D816" s="13">
        <v>42677</v>
      </c>
      <c r="E816">
        <v>1</v>
      </c>
      <c r="F816">
        <v>350</v>
      </c>
      <c r="G816" s="2" t="s">
        <v>78</v>
      </c>
      <c r="H816" s="2" t="s">
        <v>11</v>
      </c>
      <c r="I816">
        <v>9</v>
      </c>
      <c r="J816" s="2" t="s">
        <v>88</v>
      </c>
      <c r="K816" s="2">
        <f>IF(ISNUMBER(AVERAGEIFS(ObservedSpeciesData!K$2:K$4955,ObservedSpeciesData!$A$2:$A$4955,$A816,ObservedSpeciesData!$D$2:$D$4955,$D816)),AVERAGEIFS(ObservedSpeciesData!K$2:K$4955,ObservedSpeciesData!$A$2:$A$4955,$A816,ObservedSpeciesData!$D$2:$D$4955,$D816),"")</f>
        <v>272</v>
      </c>
      <c r="L816" s="26">
        <f>IF(ISNUMBER(AVERAGEIFS(ObservedSpeciesData!L$2:L$4955,ObservedSpeciesData!$A$2:$A$4955,$A816,ObservedSpeciesData!$D$2:$D$4955,$D816)),AVERAGEIFS(ObservedSpeciesData!L$2:L$4955,ObservedSpeciesData!$A$2:$A$4955,$A816,ObservedSpeciesData!$D$2:$D$4955,$D816),"")</f>
        <v>2801.4666666666667</v>
      </c>
      <c r="M816" s="23">
        <f>IF(ISNUMBER(AVERAGEIFS(ObservedSpeciesData!M$2:M$4955,ObservedSpeciesData!$A$2:$A$4955,$A816,ObservedSpeciesData!$D$2:$D$4955,$D816)),AVERAGEIFS(ObservedSpeciesData!M$2:M$4955,ObservedSpeciesData!$A$2:$A$4955,$A816,ObservedSpeciesData!$D$2:$D$4955,$D816),"")</f>
        <v>280.14666666666659</v>
      </c>
      <c r="N816" s="23" t="str">
        <f>IF(ISNUMBER(AVERAGEIFS(ObservedSpeciesData!N$2:N$4955,ObservedSpeciesData!$A$2:$A$4955,$A816,ObservedSpeciesData!$D$2:$D$4955,$D816)),AVERAGEIFS(ObservedSpeciesData!N$2:N$4955,ObservedSpeciesData!$A$2:$A$4955,$A816,ObservedSpeciesData!$D$2:$D$4955,$D816),"")</f>
        <v/>
      </c>
      <c r="O816" s="23" t="str">
        <f>IF(ISNUMBER(AVERAGEIFS(ObservedSpeciesData!O$2:O$4955,ObservedSpeciesData!$A$2:$A$4955,$A816,ObservedSpeciesData!$D$2:$D$4955,$D816)),AVERAGEIFS(ObservedSpeciesData!O$2:O$4955,ObservedSpeciesData!$A$2:$A$4955,$A816,ObservedSpeciesData!$D$2:$D$4955,$D816),"")</f>
        <v/>
      </c>
      <c r="P816" s="23" t="str">
        <f>IF(ISNUMBER(AVERAGEIFS(ObservedSpeciesData!P$2:P$4955,ObservedSpeciesData!$A$2:$A$4955,$A816,ObservedSpeciesData!$C$2:$C$4955,$C816,ObservedSpeciesData!$D$2:$D$4955,$D816)),AVERAGEIFS(ObservedSpeciesData!P$2:P$4955,ObservedSpeciesData!$A$2:$A$4955,$A816,ObservedSpeciesData!$C$2:$C$4955,$C816,ObservedSpeciesData!$D$2:$D$4955,$D816),"")</f>
        <v/>
      </c>
      <c r="Q816" s="23"/>
      <c r="R816" s="25" t="str">
        <f>IF(ISNUMBER(AVERAGEIFS(ObservedSpeciesData!R$2:R$4955,ObservedSpeciesData!$A$2:$A$4955,$A816,ObservedSpeciesData!$D$2:$D$4955,$D816)),AVERAGEIFS(ObservedSpeciesData!R$2:R$4955,ObservedSpeciesData!$A$2:$A$4955,$A816,ObservedSpeciesData!$D$2:$D$4955,$D816),"")</f>
        <v/>
      </c>
      <c r="S816" s="25" t="str">
        <f>IF(ISNUMBER(AVERAGEIFS(ObservedSpeciesData!S$2:S$4955,ObservedSpeciesData!$A$2:$A$4955,$A816,ObservedSpeciesData!$D$2:$D$4955,$D816)),AVERAGEIFS(ObservedSpeciesData!S$2:S$4955,ObservedSpeciesData!$A$2:$A$4955,$A816,ObservedSpeciesData!$D$2:$D$4955,$D816),"")</f>
        <v/>
      </c>
      <c r="T816" s="23" t="str">
        <f>IF(ISNUMBER(AVERAGEIFS(ObservedSpeciesData!T$2:T$4955,ObservedSpeciesData!$A$2:$A$4955,$A816,ObservedSpeciesData!$D$2:$D$4955,$D816)),AVERAGEIFS(ObservedSpeciesData!T$2:T$4955,ObservedSpeciesData!$A$2:$A$4955,$A816,ObservedSpeciesData!$D$2:$D$4955,$D816),"")</f>
        <v/>
      </c>
      <c r="U816" s="24" t="str">
        <f>IF(ISNUMBER(AVERAGEIFS(ObservedSpeciesData!U$2:U$4955,ObservedSpeciesData!$A$2:$A$4955,$A816,ObservedSpeciesData!$C$2:$C$4955,$C816,ObservedSpeciesData!$D$2:$D$4955,$D816)),AVERAGEIFS(ObservedSpeciesData!U$2:U$4955,ObservedSpeciesData!$A$2:$A$4955,$A816,ObservedSpeciesData!$C$2:$C$4955,$C816,ObservedSpeciesData!$D$2:$D$4955,$D816),"")</f>
        <v/>
      </c>
      <c r="V816" s="23">
        <f>IF(ISNUMBER(AVERAGEIFS(ObservedSpeciesData!V$2:V$4955,ObservedSpeciesData!$A$2:$A$4955,$A816,ObservedSpeciesData!$D$2:$D$4955,$D816)),AVERAGEIFS(ObservedSpeciesData!V$2:V$4955,ObservedSpeciesData!$A$2:$A$4955,$A816,ObservedSpeciesData!$D$2:$D$4955,$D816),"")</f>
        <v>20.354893525441486</v>
      </c>
      <c r="W816" s="23">
        <f>IF(ISNUMBER(AVERAGEIFS(ObservedSpeciesData!W$2:W$4955,ObservedSpeciesData!$A$2:$A$4955,$A816,ObservedSpeciesData!$D$2:$D$4955,$D816)),AVERAGEIFS(ObservedSpeciesData!W$2:W$4955,ObservedSpeciesData!$A$2:$A$4955,$A816,ObservedSpeciesData!$D$2:$D$4955,$D816),"")</f>
        <v>26.315858681996662</v>
      </c>
      <c r="X816" s="23">
        <f>IF(ISNUMBER(AVERAGEIFS(ObservedSpeciesData!X$2:X$4955,ObservedSpeciesData!$A$2:$A$4955,$A816,ObservedSpeciesData!$D$2:$D$4955,$D816)),AVERAGEIFS(ObservedSpeciesData!X$2:X$4955,ObservedSpeciesData!$A$2:$A$4955,$A816,ObservedSpeciesData!$D$2:$D$4955,$D816),"")</f>
        <v>81.103573481241867</v>
      </c>
      <c r="Y816" s="23">
        <f>IF(ISNUMBER(AVERAGEIFS(ObservedSpeciesData!Y$2:Y$4955,ObservedSpeciesData!$A$2:$A$4955,$A816,ObservedSpeciesData!$D$2:$D$4955,$D816)),AVERAGEIFS(ObservedSpeciesData!Y$2:Y$4955,ObservedSpeciesData!$A$2:$A$4955,$A816,ObservedSpeciesData!$D$2:$D$4955,$D816),"")</f>
        <v>29.93214241663615</v>
      </c>
      <c r="Z816" s="23">
        <f>IF(ISNUMBER(AVERAGEIFS(ObservedSpeciesData!Z$2:Z$4955,ObservedSpeciesData!$A$2:$A$4955,$A816,ObservedSpeciesData!$D$2:$D$4955,$D816)),AVERAGEIFS(ObservedSpeciesData!Z$2:Z$4955,ObservedSpeciesData!$A$2:$A$4955,$A816,ObservedSpeciesData!$D$2:$D$4955,$D816),"")</f>
        <v>91.115947723388672</v>
      </c>
      <c r="AA816" s="23">
        <f>IF(ISNUMBER(AVERAGEIFS(ObservedSpeciesData!AA$2:AA$4955,ObservedSpeciesData!$A$2:$A$4955,$A816,ObservedSpeciesData!$D$2:$D$4955,$D816)),AVERAGEIFS(ObservedSpeciesData!AA$2:AA$4955,ObservedSpeciesData!$A$2:$A$4955,$A816,ObservedSpeciesData!$D$2:$D$4955,$D816),"")</f>
        <v>20.785304228464764</v>
      </c>
      <c r="AB816" s="24">
        <f>IF(ISNUMBER(AVERAGEIFS(ObservedSpeciesData!AB$2:AB$4955,ObservedSpeciesData!$A$2:$A$4955,$A816,ObservedSpeciesData!$D$2:$D$4955,$D816)),AVERAGEIFS(ObservedSpeciesData!AB$2:AB$4955,ObservedSpeciesData!$A$2:$A$4955,$A816,ObservedSpeciesData!$D$2:$D$4955,$D816),"")</f>
        <v>3.3256486765543623E-2</v>
      </c>
      <c r="AC816" s="24">
        <f>IF(ISNUMBER(AVERAGEIFS(ObservedSpeciesData!AC$2:AC$4955,ObservedSpeciesData!$A$2:$A$4955,$A816,ObservedSpeciesData!$D$2:$D$4955,$D816)),AVERAGEIFS(ObservedSpeciesData!AC$2:AC$4955,ObservedSpeciesData!$A$2:$A$4955,$A816,ObservedSpeciesData!$D$2:$D$4955,$D816),"")</f>
        <v>3.3256486765543623E-2</v>
      </c>
      <c r="AD816" s="23">
        <f>IF(ISNUMBER(AVERAGEIFS(ObservedSpeciesData!AD$2:AD$4955,ObservedSpeciesData!$A$2:$A$4955,$A816,ObservedSpeciesData!$D$2:$D$4955,$D816)),AVERAGEIFS(ObservedSpeciesData!AD$2:AD$4955,ObservedSpeciesData!$A$2:$A$4955,$A816,ObservedSpeciesData!$D$2:$D$4955,$D816),"")</f>
        <v>12.9765717569987</v>
      </c>
      <c r="AE816" s="24">
        <f>IF(ISNUMBER(AVERAGEIFS(ObservedSpeciesData!AE$2:AE$4955,ObservedSpeciesData!$A$2:$A$4955,$A816,ObservedSpeciesData!$D$2:$D$4955,$D816)),AVERAGEIFS(ObservedSpeciesData!AE$2:AE$4955,ObservedSpeciesData!$A$2:$A$4955,$A816,ObservedSpeciesData!$D$2:$D$4955,$D816),"")</f>
        <v>17.039439881337824</v>
      </c>
      <c r="AF816" s="23"/>
      <c r="AG816" s="24"/>
      <c r="AH816" s="23" t="str">
        <f>IF(ISNUMBER(AVERAGEIFS(ObservedSpeciesData!AH$2:AH$4955,ObservedSpeciesData!$A$2:$A$4955,$A816,ObservedSpeciesData!$D$2:$D$4955,$D816)),AVERAGEIFS(ObservedSpeciesData!AH$2:AH$4955,ObservedSpeciesData!$A$2:$A$4955,$A816,ObservedSpeciesData!$D$2:$D$4955,$D816),"")</f>
        <v/>
      </c>
      <c r="AI816" s="23" t="str">
        <f>IF(ISNUMBER(AVERAGEIFS(ObservedSpeciesData!AI$2:AI$4955,ObservedSpeciesData!$A$2:$A$4955,$A816,ObservedSpeciesData!$C$2:$C$4955,$C816,ObservedSpeciesData!$D$2:$D$4955,$D816)),AVERAGEIFS(ObservedSpeciesData!AI$2:AI$4955,ObservedSpeciesData!$A$2:$A$4955,$A816,ObservedSpeciesData!$C$2:$C$4955,$C816,ObservedSpeciesData!$D$2:$D$4955,$D816),"")</f>
        <v/>
      </c>
      <c r="AJ816" s="2">
        <f>COUNTIFS(ObservedSpeciesData!$A$2:$A$828,$A816,ObservedSpeciesData!$D$2:$D$828,$D816)</f>
        <v>0</v>
      </c>
      <c r="AK816" s="2">
        <f t="shared" si="12"/>
        <v>11</v>
      </c>
    </row>
    <row r="817" spans="1:37" x14ac:dyDescent="0.25">
      <c r="A817" s="14" t="s">
        <v>99</v>
      </c>
      <c r="B817" t="s">
        <v>98</v>
      </c>
      <c r="C817" t="s">
        <v>97</v>
      </c>
      <c r="D817" s="13">
        <v>42677</v>
      </c>
      <c r="E817">
        <v>1</v>
      </c>
      <c r="F817">
        <v>500</v>
      </c>
      <c r="G817" s="2" t="s">
        <v>78</v>
      </c>
      <c r="H817" s="2" t="s">
        <v>11</v>
      </c>
      <c r="I817">
        <v>9</v>
      </c>
      <c r="J817" s="2" t="s">
        <v>88</v>
      </c>
      <c r="K817" s="2">
        <f>IF(ISNUMBER(AVERAGEIFS(ObservedSpeciesData!K$2:K$4955,ObservedSpeciesData!$A$2:$A$4955,$A817,ObservedSpeciesData!$D$2:$D$4955,$D817)),AVERAGEIFS(ObservedSpeciesData!K$2:K$4955,ObservedSpeciesData!$A$2:$A$4955,$A817,ObservedSpeciesData!$D$2:$D$4955,$D817),"")</f>
        <v>389</v>
      </c>
      <c r="L817" s="26">
        <f>IF(ISNUMBER(AVERAGEIFS(ObservedSpeciesData!L$2:L$4955,ObservedSpeciesData!$A$2:$A$4955,$A817,ObservedSpeciesData!$D$2:$D$4955,$D817)),AVERAGEIFS(ObservedSpeciesData!L$2:L$4955,ObservedSpeciesData!$A$2:$A$4955,$A817,ObservedSpeciesData!$D$2:$D$4955,$D817),"")</f>
        <v>3233.1291666666671</v>
      </c>
      <c r="M817" s="23">
        <f>IF(ISNUMBER(AVERAGEIFS(ObservedSpeciesData!M$2:M$4955,ObservedSpeciesData!$A$2:$A$4955,$A817,ObservedSpeciesData!$D$2:$D$4955,$D817)),AVERAGEIFS(ObservedSpeciesData!M$2:M$4955,ObservedSpeciesData!$A$2:$A$4955,$A817,ObservedSpeciesData!$D$2:$D$4955,$D817),"")</f>
        <v>323.31291666666669</v>
      </c>
      <c r="N817" s="23" t="str">
        <f>IF(ISNUMBER(AVERAGEIFS(ObservedSpeciesData!N$2:N$4955,ObservedSpeciesData!$A$2:$A$4955,$A817,ObservedSpeciesData!$D$2:$D$4955,$D817)),AVERAGEIFS(ObservedSpeciesData!N$2:N$4955,ObservedSpeciesData!$A$2:$A$4955,$A817,ObservedSpeciesData!$D$2:$D$4955,$D817),"")</f>
        <v/>
      </c>
      <c r="O817" s="23" t="str">
        <f>IF(ISNUMBER(AVERAGEIFS(ObservedSpeciesData!O$2:O$4955,ObservedSpeciesData!$A$2:$A$4955,$A817,ObservedSpeciesData!$D$2:$D$4955,$D817)),AVERAGEIFS(ObservedSpeciesData!O$2:O$4955,ObservedSpeciesData!$A$2:$A$4955,$A817,ObservedSpeciesData!$D$2:$D$4955,$D817),"")</f>
        <v/>
      </c>
      <c r="P817" s="23" t="str">
        <f>IF(ISNUMBER(AVERAGEIFS(ObservedSpeciesData!P$2:P$4955,ObservedSpeciesData!$A$2:$A$4955,$A817,ObservedSpeciesData!$C$2:$C$4955,$C817,ObservedSpeciesData!$D$2:$D$4955,$D817)),AVERAGEIFS(ObservedSpeciesData!P$2:P$4955,ObservedSpeciesData!$A$2:$A$4955,$A817,ObservedSpeciesData!$C$2:$C$4955,$C817,ObservedSpeciesData!$D$2:$D$4955,$D817),"")</f>
        <v/>
      </c>
      <c r="Q817" s="23"/>
      <c r="R817" s="25" t="str">
        <f>IF(ISNUMBER(AVERAGEIFS(ObservedSpeciesData!R$2:R$4955,ObservedSpeciesData!$A$2:$A$4955,$A817,ObservedSpeciesData!$D$2:$D$4955,$D817)),AVERAGEIFS(ObservedSpeciesData!R$2:R$4955,ObservedSpeciesData!$A$2:$A$4955,$A817,ObservedSpeciesData!$D$2:$D$4955,$D817),"")</f>
        <v/>
      </c>
      <c r="S817" s="25" t="str">
        <f>IF(ISNUMBER(AVERAGEIFS(ObservedSpeciesData!S$2:S$4955,ObservedSpeciesData!$A$2:$A$4955,$A817,ObservedSpeciesData!$D$2:$D$4955,$D817)),AVERAGEIFS(ObservedSpeciesData!S$2:S$4955,ObservedSpeciesData!$A$2:$A$4955,$A817,ObservedSpeciesData!$D$2:$D$4955,$D817),"")</f>
        <v/>
      </c>
      <c r="T817" s="23" t="str">
        <f>IF(ISNUMBER(AVERAGEIFS(ObservedSpeciesData!T$2:T$4955,ObservedSpeciesData!$A$2:$A$4955,$A817,ObservedSpeciesData!$D$2:$D$4955,$D817)),AVERAGEIFS(ObservedSpeciesData!T$2:T$4955,ObservedSpeciesData!$A$2:$A$4955,$A817,ObservedSpeciesData!$D$2:$D$4955,$D817),"")</f>
        <v/>
      </c>
      <c r="U817" s="24" t="str">
        <f>IF(ISNUMBER(AVERAGEIFS(ObservedSpeciesData!U$2:U$4955,ObservedSpeciesData!$A$2:$A$4955,$A817,ObservedSpeciesData!$C$2:$C$4955,$C817,ObservedSpeciesData!$D$2:$D$4955,$D817)),AVERAGEIFS(ObservedSpeciesData!U$2:U$4955,ObservedSpeciesData!$A$2:$A$4955,$A817,ObservedSpeciesData!$C$2:$C$4955,$C817,ObservedSpeciesData!$D$2:$D$4955,$D817),"")</f>
        <v/>
      </c>
      <c r="V817" s="23">
        <f>IF(ISNUMBER(AVERAGEIFS(ObservedSpeciesData!V$2:V$4955,ObservedSpeciesData!$A$2:$A$4955,$A817,ObservedSpeciesData!$D$2:$D$4955,$D817)),AVERAGEIFS(ObservedSpeciesData!V$2:V$4955,ObservedSpeciesData!$A$2:$A$4955,$A817,ObservedSpeciesData!$D$2:$D$4955,$D817),"")</f>
        <v>20.261720021565754</v>
      </c>
      <c r="W817" s="23">
        <f>IF(ISNUMBER(AVERAGEIFS(ObservedSpeciesData!W$2:W$4955,ObservedSpeciesData!$A$2:$A$4955,$A817,ObservedSpeciesData!$D$2:$D$4955,$D817)),AVERAGEIFS(ObservedSpeciesData!W$2:W$4955,ObservedSpeciesData!$A$2:$A$4955,$A817,ObservedSpeciesData!$D$2:$D$4955,$D817),"")</f>
        <v>25.197772661844891</v>
      </c>
      <c r="X817" s="23">
        <f>IF(ISNUMBER(AVERAGEIFS(ObservedSpeciesData!X$2:X$4955,ObservedSpeciesData!$A$2:$A$4955,$A817,ObservedSpeciesData!$D$2:$D$4955,$D817)),AVERAGEIFS(ObservedSpeciesData!X$2:X$4955,ObservedSpeciesData!$A$2:$A$4955,$A817,ObservedSpeciesData!$D$2:$D$4955,$D817),"")</f>
        <v>81.068297704060868</v>
      </c>
      <c r="Y817" s="23">
        <f>IF(ISNUMBER(AVERAGEIFS(ObservedSpeciesData!Y$2:Y$4955,ObservedSpeciesData!$A$2:$A$4955,$A817,ObservedSpeciesData!$D$2:$D$4955,$D817)),AVERAGEIFS(ObservedSpeciesData!Y$2:Y$4955,ObservedSpeciesData!$A$2:$A$4955,$A817,ObservedSpeciesData!$D$2:$D$4955,$D817),"")</f>
        <v>30.058732986450195</v>
      </c>
      <c r="Z817" s="23">
        <f>IF(ISNUMBER(AVERAGEIFS(ObservedSpeciesData!Z$2:Z$4955,ObservedSpeciesData!$A$2:$A$4955,$A817,ObservedSpeciesData!$D$2:$D$4955,$D817)),AVERAGEIFS(ObservedSpeciesData!Z$2:Z$4955,ObservedSpeciesData!$A$2:$A$4955,$A817,ObservedSpeciesData!$D$2:$D$4955,$D817),"")</f>
        <v>91.350104014078781</v>
      </c>
      <c r="AA817" s="23">
        <f>IF(ISNUMBER(AVERAGEIFS(ObservedSpeciesData!AA$2:AA$4955,ObservedSpeciesData!$A$2:$A$4955,$A817,ObservedSpeciesData!$D$2:$D$4955,$D817)),AVERAGEIFS(ObservedSpeciesData!AA$2:AA$4955,ObservedSpeciesData!$A$2:$A$4955,$A817,ObservedSpeciesData!$D$2:$D$4955,$D817),"")</f>
        <v>21.210338910420734</v>
      </c>
      <c r="AB817" s="24">
        <f>IF(ISNUMBER(AVERAGEIFS(ObservedSpeciesData!AB$2:AB$4955,ObservedSpeciesData!$A$2:$A$4955,$A817,ObservedSpeciesData!$D$2:$D$4955,$D817)),AVERAGEIFS(ObservedSpeciesData!AB$2:AB$4955,ObservedSpeciesData!$A$2:$A$4955,$A817,ObservedSpeciesData!$D$2:$D$4955,$D817),"")</f>
        <v>3.3936542256673176E-2</v>
      </c>
      <c r="AC817" s="24">
        <f>IF(ISNUMBER(AVERAGEIFS(ObservedSpeciesData!AC$2:AC$4955,ObservedSpeciesData!$A$2:$A$4955,$A817,ObservedSpeciesData!$D$2:$D$4955,$D817)),AVERAGEIFS(ObservedSpeciesData!AC$2:AC$4955,ObservedSpeciesData!$A$2:$A$4955,$A817,ObservedSpeciesData!$D$2:$D$4955,$D817),"")</f>
        <v>3.3936542256673176E-2</v>
      </c>
      <c r="AD817" s="23">
        <f>IF(ISNUMBER(AVERAGEIFS(ObservedSpeciesData!AD$2:AD$4955,ObservedSpeciesData!$A$2:$A$4955,$A817,ObservedSpeciesData!$D$2:$D$4955,$D817)),AVERAGEIFS(ObservedSpeciesData!AD$2:AD$4955,ObservedSpeciesData!$A$2:$A$4955,$A817,ObservedSpeciesData!$D$2:$D$4955,$D817),"")</f>
        <v>12.97092763264974</v>
      </c>
      <c r="AE817" s="24">
        <f>IF(ISNUMBER(AVERAGEIFS(ObservedSpeciesData!AE$2:AE$4955,ObservedSpeciesData!$A$2:$A$4955,$A817,ObservedSpeciesData!$D$2:$D$4955,$D817)),AVERAGEIFS(ObservedSpeciesData!AE$2:AE$4955,ObservedSpeciesData!$A$2:$A$4955,$A817,ObservedSpeciesData!$D$2:$D$4955,$D817),"")</f>
        <v>15.566978753642879</v>
      </c>
      <c r="AF817" s="23"/>
      <c r="AG817" s="24"/>
      <c r="AH817" s="23" t="str">
        <f>IF(ISNUMBER(AVERAGEIFS(ObservedSpeciesData!AH$2:AH$4955,ObservedSpeciesData!$A$2:$A$4955,$A817,ObservedSpeciesData!$D$2:$D$4955,$D817)),AVERAGEIFS(ObservedSpeciesData!AH$2:AH$4955,ObservedSpeciesData!$A$2:$A$4955,$A817,ObservedSpeciesData!$D$2:$D$4955,$D817),"")</f>
        <v/>
      </c>
      <c r="AI817" s="23" t="str">
        <f>IF(ISNUMBER(AVERAGEIFS(ObservedSpeciesData!AI$2:AI$4955,ObservedSpeciesData!$A$2:$A$4955,$A817,ObservedSpeciesData!$C$2:$C$4955,$C817,ObservedSpeciesData!$D$2:$D$4955,$D817)),AVERAGEIFS(ObservedSpeciesData!AI$2:AI$4955,ObservedSpeciesData!$A$2:$A$4955,$A817,ObservedSpeciesData!$C$2:$C$4955,$C817,ObservedSpeciesData!$D$2:$D$4955,$D817),"")</f>
        <v/>
      </c>
      <c r="AJ817" s="2">
        <f>COUNTIFS(ObservedSpeciesData!$A$2:$A$828,$A817,ObservedSpeciesData!$D$2:$D$828,$D817)</f>
        <v>0</v>
      </c>
      <c r="AK817" s="2">
        <f t="shared" si="12"/>
        <v>11</v>
      </c>
    </row>
    <row r="818" spans="1:37" x14ac:dyDescent="0.25">
      <c r="A818" s="14" t="s">
        <v>104</v>
      </c>
      <c r="B818" t="s">
        <v>98</v>
      </c>
      <c r="C818" t="s">
        <v>97</v>
      </c>
      <c r="D818" s="13">
        <v>42696</v>
      </c>
      <c r="E818">
        <v>1</v>
      </c>
      <c r="F818">
        <v>0</v>
      </c>
      <c r="G818" s="2" t="s">
        <v>78</v>
      </c>
      <c r="H818" s="2" t="s">
        <v>11</v>
      </c>
      <c r="I818">
        <v>4</v>
      </c>
      <c r="J818" s="2" t="s">
        <v>77</v>
      </c>
      <c r="K818" s="2">
        <f>IF(ISNUMBER(AVERAGEIFS(ObservedSpeciesData!K$2:K$4955,ObservedSpeciesData!$A$2:$A$4955,$A818,ObservedSpeciesData!$D$2:$D$4955,$D818)),AVERAGEIFS(ObservedSpeciesData!K$2:K$4955,ObservedSpeciesData!$A$2:$A$4955,$A818,ObservedSpeciesData!$D$2:$D$4955,$D818),"")</f>
        <v>0</v>
      </c>
      <c r="L818" s="26" t="str">
        <f>IF(ISNUMBER(AVERAGEIFS(ObservedSpeciesData!L$2:L$4955,ObservedSpeciesData!$A$2:$A$4955,$A818,ObservedSpeciesData!$D$2:$D$4955,$D818)),AVERAGEIFS(ObservedSpeciesData!L$2:L$4955,ObservedSpeciesData!$A$2:$A$4955,$A818,ObservedSpeciesData!$D$2:$D$4955,$D818),"")</f>
        <v/>
      </c>
      <c r="M818" s="23" t="str">
        <f>IF(ISNUMBER(AVERAGEIFS(ObservedSpeciesData!M$2:M$4955,ObservedSpeciesData!$A$2:$A$4955,$A818,ObservedSpeciesData!$D$2:$D$4955,$D818)),AVERAGEIFS(ObservedSpeciesData!M$2:M$4955,ObservedSpeciesData!$A$2:$A$4955,$A818,ObservedSpeciesData!$D$2:$D$4955,$D818),"")</f>
        <v/>
      </c>
      <c r="N818" s="23">
        <f>IF(ISNUMBER(AVERAGEIFS(ObservedSpeciesData!N$2:N$4955,ObservedSpeciesData!$A$2:$A$4955,$A818,ObservedSpeciesData!$D$2:$D$4955,$D818)),AVERAGEIFS(ObservedSpeciesData!N$2:N$4955,ObservedSpeciesData!$A$2:$A$4955,$A818,ObservedSpeciesData!$D$2:$D$4955,$D818),"")</f>
        <v>415.2564668112027</v>
      </c>
      <c r="O818" s="23">
        <f>IF(ISNUMBER(AVERAGEIFS(ObservedSpeciesData!O$2:O$4955,ObservedSpeciesData!$A$2:$A$4955,$A818,ObservedSpeciesData!$D$2:$D$4955,$D818)),AVERAGEIFS(ObservedSpeciesData!O$2:O$4955,ObservedSpeciesData!$A$2:$A$4955,$A818,ObservedSpeciesData!$D$2:$D$4955,$D818),"")</f>
        <v>41.525646681120264</v>
      </c>
      <c r="P818" s="23">
        <f>IF(ISNUMBER(AVERAGEIFS(ObservedSpeciesData!P$2:P$4955,ObservedSpeciesData!$A$2:$A$4955,$A818,ObservedSpeciesData!$C$2:$C$4955,$C818,ObservedSpeciesData!$D$2:$D$4955,$D818)),AVERAGEIFS(ObservedSpeciesData!P$2:P$4955,ObservedSpeciesData!$A$2:$A$4955,$A818,ObservedSpeciesData!$C$2:$C$4955,$C818,ObservedSpeciesData!$D$2:$D$4955,$D818),"")</f>
        <v>238.77669169103086</v>
      </c>
      <c r="Q818" s="23"/>
      <c r="R818" s="25" t="str">
        <f>IF(ISNUMBER(AVERAGEIFS(ObservedSpeciesData!R$2:R$4955,ObservedSpeciesData!$A$2:$A$4955,$A818,ObservedSpeciesData!$D$2:$D$4955,$D818)),AVERAGEIFS(ObservedSpeciesData!R$2:R$4955,ObservedSpeciesData!$A$2:$A$4955,$A818,ObservedSpeciesData!$D$2:$D$4955,$D818),"")</f>
        <v/>
      </c>
      <c r="S818" s="25" t="str">
        <f>IF(ISNUMBER(AVERAGEIFS(ObservedSpeciesData!S$2:S$4955,ObservedSpeciesData!$A$2:$A$4955,$A818,ObservedSpeciesData!$D$2:$D$4955,$D818)),AVERAGEIFS(ObservedSpeciesData!S$2:S$4955,ObservedSpeciesData!$A$2:$A$4955,$A818,ObservedSpeciesData!$D$2:$D$4955,$D818),"")</f>
        <v/>
      </c>
      <c r="T818" s="23" t="str">
        <f>IF(ISNUMBER(AVERAGEIFS(ObservedSpeciesData!T$2:T$4955,ObservedSpeciesData!$A$2:$A$4955,$A818,ObservedSpeciesData!$D$2:$D$4955,$D818)),AVERAGEIFS(ObservedSpeciesData!T$2:T$4955,ObservedSpeciesData!$A$2:$A$4955,$A818,ObservedSpeciesData!$D$2:$D$4955,$D818),"")</f>
        <v/>
      </c>
      <c r="U818" s="24" t="str">
        <f>IF(ISNUMBER(AVERAGEIFS(ObservedSpeciesData!U$2:U$4955,ObservedSpeciesData!$A$2:$A$4955,$A818,ObservedSpeciesData!$C$2:$C$4955,$C818,ObservedSpeciesData!$D$2:$D$4955,$D818)),AVERAGEIFS(ObservedSpeciesData!U$2:U$4955,ObservedSpeciesData!$A$2:$A$4955,$A818,ObservedSpeciesData!$C$2:$C$4955,$C818,ObservedSpeciesData!$D$2:$D$4955,$D818),"")</f>
        <v/>
      </c>
      <c r="V818" s="23">
        <f>IF(ISNUMBER(AVERAGEIFS(ObservedSpeciesData!V$2:V$4955,ObservedSpeciesData!$A$2:$A$4955,$A818,ObservedSpeciesData!$D$2:$D$4955,$D818)),AVERAGEIFS(ObservedSpeciesData!V$2:V$4955,ObservedSpeciesData!$A$2:$A$4955,$A818,ObservedSpeciesData!$D$2:$D$4955,$D818),"")</f>
        <v>22.846596121788025</v>
      </c>
      <c r="W818" s="23">
        <f>IF(ISNUMBER(AVERAGEIFS(ObservedSpeciesData!W$2:W$4955,ObservedSpeciesData!$A$2:$A$4955,$A818,ObservedSpeciesData!$D$2:$D$4955,$D818)),AVERAGEIFS(ObservedSpeciesData!W$2:W$4955,ObservedSpeciesData!$A$2:$A$4955,$A818,ObservedSpeciesData!$D$2:$D$4955,$D818),"")</f>
        <v>26.800183176994324</v>
      </c>
      <c r="X818" s="23">
        <f>IF(ISNUMBER(AVERAGEIFS(ObservedSpeciesData!X$2:X$4955,ObservedSpeciesData!$A$2:$A$4955,$A818,ObservedSpeciesData!$D$2:$D$4955,$D818)),AVERAGEIFS(ObservedSpeciesData!X$2:X$4955,ObservedSpeciesData!$A$2:$A$4955,$A818,ObservedSpeciesData!$D$2:$D$4955,$D818),"")</f>
        <v>77.077264785766602</v>
      </c>
      <c r="Y818" s="23">
        <f>IF(ISNUMBER(AVERAGEIFS(ObservedSpeciesData!Y$2:Y$4955,ObservedSpeciesData!$A$2:$A$4955,$A818,ObservedSpeciesData!$D$2:$D$4955,$D818)),AVERAGEIFS(ObservedSpeciesData!Y$2:Y$4955,ObservedSpeciesData!$A$2:$A$4955,$A818,ObservedSpeciesData!$D$2:$D$4955,$D818),"")</f>
        <v>40.246605634689331</v>
      </c>
      <c r="Z818" s="23">
        <f>IF(ISNUMBER(AVERAGEIFS(ObservedSpeciesData!Z$2:Z$4955,ObservedSpeciesData!$A$2:$A$4955,$A818,ObservedSpeciesData!$D$2:$D$4955,$D818)),AVERAGEIFS(ObservedSpeciesData!Z$2:Z$4955,ObservedSpeciesData!$A$2:$A$4955,$A818,ObservedSpeciesData!$D$2:$D$4955,$D818),"")</f>
        <v>91.771388530731201</v>
      </c>
      <c r="AA818" s="23">
        <f>IF(ISNUMBER(AVERAGEIFS(ObservedSpeciesData!AA$2:AA$4955,ObservedSpeciesData!$A$2:$A$4955,$A818,ObservedSpeciesData!$D$2:$D$4955,$D818)),AVERAGEIFS(ObservedSpeciesData!AA$2:AA$4955,ObservedSpeciesData!$A$2:$A$4955,$A818,ObservedSpeciesData!$D$2:$D$4955,$D818),"")</f>
        <v>14.086633861064911</v>
      </c>
      <c r="AB818" s="24">
        <f>IF(ISNUMBER(AVERAGEIFS(ObservedSpeciesData!AB$2:AB$4955,ObservedSpeciesData!$A$2:$A$4955,$A818,ObservedSpeciesData!$D$2:$D$4955,$D818)),AVERAGEIFS(ObservedSpeciesData!AB$2:AB$4955,ObservedSpeciesData!$A$2:$A$4955,$A818,ObservedSpeciesData!$D$2:$D$4955,$D818),"")</f>
        <v>2.2538614177703861E-2</v>
      </c>
      <c r="AC818" s="24">
        <f>IF(ISNUMBER(AVERAGEIFS(ObservedSpeciesData!AC$2:AC$4955,ObservedSpeciesData!$A$2:$A$4955,$A818,ObservedSpeciesData!$D$2:$D$4955,$D818)),AVERAGEIFS(ObservedSpeciesData!AC$2:AC$4955,ObservedSpeciesData!$A$2:$A$4955,$A818,ObservedSpeciesData!$D$2:$D$4955,$D818),"")</f>
        <v>2.2538614177703861E-2</v>
      </c>
      <c r="AD818" s="23">
        <f>IF(ISNUMBER(AVERAGEIFS(ObservedSpeciesData!AD$2:AD$4955,ObservedSpeciesData!$A$2:$A$4955,$A818,ObservedSpeciesData!$D$2:$D$4955,$D818)),AVERAGEIFS(ObservedSpeciesData!AD$2:AD$4955,ObservedSpeciesData!$A$2:$A$4955,$A818,ObservedSpeciesData!$D$2:$D$4955,$D818),"")</f>
        <v>12.332362365722657</v>
      </c>
      <c r="AE818" s="24">
        <f>IF(ISNUMBER(AVERAGEIFS(ObservedSpeciesData!AE$2:AE$4955,ObservedSpeciesData!$A$2:$A$4955,$A818,ObservedSpeciesData!$D$2:$D$4955,$D818)),AVERAGEIFS(ObservedSpeciesData!AE$2:AE$4955,ObservedSpeciesData!$A$2:$A$4955,$A818,ObservedSpeciesData!$D$2:$D$4955,$D818),"")</f>
        <v>22.735686678846104</v>
      </c>
      <c r="AF818" s="23"/>
      <c r="AG818" s="24"/>
      <c r="AH818" s="23">
        <f>IF(ISNUMBER(AVERAGEIFS(ObservedSpeciesData!AH$2:AH$4955,ObservedSpeciesData!$A$2:$A$4955,$A818,ObservedSpeciesData!$D$2:$D$4955,$D818)),AVERAGEIFS(ObservedSpeciesData!AH$2:AH$4955,ObservedSpeciesData!$A$2:$A$4955,$A818,ObservedSpeciesData!$D$2:$D$4955,$D818),"")</f>
        <v>0.94400000000000006</v>
      </c>
      <c r="AI818" s="23">
        <f>IF(ISNUMBER(AVERAGEIFS(ObservedSpeciesData!AI$2:AI$4955,ObservedSpeciesData!$A$2:$A$4955,$A818,ObservedSpeciesData!$C$2:$C$4955,$C818,ObservedSpeciesData!$D$2:$D$4955,$D818)),AVERAGEIFS(ObservedSpeciesData!AI$2:AI$4955,ObservedSpeciesData!$A$2:$A$4955,$A818,ObservedSpeciesData!$C$2:$C$4955,$C818,ObservedSpeciesData!$D$2:$D$4955,$D818),"")</f>
        <v>6.1022499999999997</v>
      </c>
      <c r="AJ818" s="2">
        <f>COUNTIFS(ObservedSpeciesData!$A$2:$A$828,$A818,ObservedSpeciesData!$D$2:$D$828,$D818)</f>
        <v>0</v>
      </c>
      <c r="AK818" s="2">
        <f t="shared" si="12"/>
        <v>15</v>
      </c>
    </row>
    <row r="819" spans="1:37" x14ac:dyDescent="0.25">
      <c r="A819" s="14" t="s">
        <v>103</v>
      </c>
      <c r="B819" t="s">
        <v>98</v>
      </c>
      <c r="C819" t="s">
        <v>97</v>
      </c>
      <c r="D819" s="13">
        <v>42696</v>
      </c>
      <c r="E819">
        <v>1</v>
      </c>
      <c r="F819">
        <v>50</v>
      </c>
      <c r="G819" s="2" t="s">
        <v>78</v>
      </c>
      <c r="H819" s="2" t="s">
        <v>11</v>
      </c>
      <c r="I819">
        <v>4</v>
      </c>
      <c r="J819" s="2" t="s">
        <v>77</v>
      </c>
      <c r="K819" s="2">
        <f>IF(ISNUMBER(AVERAGEIFS(ObservedSpeciesData!K$2:K$4955,ObservedSpeciesData!$A$2:$A$4955,$A819,ObservedSpeciesData!$D$2:$D$4955,$D819)),AVERAGEIFS(ObservedSpeciesData!K$2:K$4955,ObservedSpeciesData!$A$2:$A$4955,$A819,ObservedSpeciesData!$D$2:$D$4955,$D819),"")</f>
        <v>45</v>
      </c>
      <c r="L819" s="26" t="str">
        <f>IF(ISNUMBER(AVERAGEIFS(ObservedSpeciesData!L$2:L$4955,ObservedSpeciesData!$A$2:$A$4955,$A819,ObservedSpeciesData!$D$2:$D$4955,$D819)),AVERAGEIFS(ObservedSpeciesData!L$2:L$4955,ObservedSpeciesData!$A$2:$A$4955,$A819,ObservedSpeciesData!$D$2:$D$4955,$D819),"")</f>
        <v/>
      </c>
      <c r="M819" s="23" t="str">
        <f>IF(ISNUMBER(AVERAGEIFS(ObservedSpeciesData!M$2:M$4955,ObservedSpeciesData!$A$2:$A$4955,$A819,ObservedSpeciesData!$D$2:$D$4955,$D819)),AVERAGEIFS(ObservedSpeciesData!M$2:M$4955,ObservedSpeciesData!$A$2:$A$4955,$A819,ObservedSpeciesData!$D$2:$D$4955,$D819),"")</f>
        <v/>
      </c>
      <c r="N819" s="23">
        <f>IF(ISNUMBER(AVERAGEIFS(ObservedSpeciesData!N$2:N$4955,ObservedSpeciesData!$A$2:$A$4955,$A819,ObservedSpeciesData!$D$2:$D$4955,$D819)),AVERAGEIFS(ObservedSpeciesData!N$2:N$4955,ObservedSpeciesData!$A$2:$A$4955,$A819,ObservedSpeciesData!$D$2:$D$4955,$D819),"")</f>
        <v>546.19624577986963</v>
      </c>
      <c r="O819" s="23">
        <f>IF(ISNUMBER(AVERAGEIFS(ObservedSpeciesData!O$2:O$4955,ObservedSpeciesData!$A$2:$A$4955,$A819,ObservedSpeciesData!$D$2:$D$4955,$D819)),AVERAGEIFS(ObservedSpeciesData!O$2:O$4955,ObservedSpeciesData!$A$2:$A$4955,$A819,ObservedSpeciesData!$D$2:$D$4955,$D819),"")</f>
        <v>54.619624577986954</v>
      </c>
      <c r="P819" s="23">
        <f>IF(ISNUMBER(AVERAGEIFS(ObservedSpeciesData!P$2:P$4955,ObservedSpeciesData!$A$2:$A$4955,$A819,ObservedSpeciesData!$C$2:$C$4955,$C819,ObservedSpeciesData!$D$2:$D$4955,$D819)),AVERAGEIFS(ObservedSpeciesData!P$2:P$4955,ObservedSpeciesData!$A$2:$A$4955,$A819,ObservedSpeciesData!$C$2:$C$4955,$C819,ObservedSpeciesData!$D$2:$D$4955,$D819),"")</f>
        <v>242.58143345846452</v>
      </c>
      <c r="Q819" s="23"/>
      <c r="R819" s="25" t="str">
        <f>IF(ISNUMBER(AVERAGEIFS(ObservedSpeciesData!R$2:R$4955,ObservedSpeciesData!$A$2:$A$4955,$A819,ObservedSpeciesData!$D$2:$D$4955,$D819)),AVERAGEIFS(ObservedSpeciesData!R$2:R$4955,ObservedSpeciesData!$A$2:$A$4955,$A819,ObservedSpeciesData!$D$2:$D$4955,$D819),"")</f>
        <v/>
      </c>
      <c r="S819" s="25" t="str">
        <f>IF(ISNUMBER(AVERAGEIFS(ObservedSpeciesData!S$2:S$4955,ObservedSpeciesData!$A$2:$A$4955,$A819,ObservedSpeciesData!$D$2:$D$4955,$D819)),AVERAGEIFS(ObservedSpeciesData!S$2:S$4955,ObservedSpeciesData!$A$2:$A$4955,$A819,ObservedSpeciesData!$D$2:$D$4955,$D819),"")</f>
        <v/>
      </c>
      <c r="T819" s="23" t="str">
        <f>IF(ISNUMBER(AVERAGEIFS(ObservedSpeciesData!T$2:T$4955,ObservedSpeciesData!$A$2:$A$4955,$A819,ObservedSpeciesData!$D$2:$D$4955,$D819)),AVERAGEIFS(ObservedSpeciesData!T$2:T$4955,ObservedSpeciesData!$A$2:$A$4955,$A819,ObservedSpeciesData!$D$2:$D$4955,$D819),"")</f>
        <v/>
      </c>
      <c r="U819" s="24" t="str">
        <f>IF(ISNUMBER(AVERAGEIFS(ObservedSpeciesData!U$2:U$4955,ObservedSpeciesData!$A$2:$A$4955,$A819,ObservedSpeciesData!$C$2:$C$4955,$C819,ObservedSpeciesData!$D$2:$D$4955,$D819)),AVERAGEIFS(ObservedSpeciesData!U$2:U$4955,ObservedSpeciesData!$A$2:$A$4955,$A819,ObservedSpeciesData!$C$2:$C$4955,$C819,ObservedSpeciesData!$D$2:$D$4955,$D819),"")</f>
        <v/>
      </c>
      <c r="V819" s="23">
        <f>IF(ISNUMBER(AVERAGEIFS(ObservedSpeciesData!V$2:V$4955,ObservedSpeciesData!$A$2:$A$4955,$A819,ObservedSpeciesData!$D$2:$D$4955,$D819)),AVERAGEIFS(ObservedSpeciesData!V$2:V$4955,ObservedSpeciesData!$A$2:$A$4955,$A819,ObservedSpeciesData!$D$2:$D$4955,$D819),"")</f>
        <v>22.386869788169861</v>
      </c>
      <c r="W819" s="23">
        <f>IF(ISNUMBER(AVERAGEIFS(ObservedSpeciesData!W$2:W$4955,ObservedSpeciesData!$A$2:$A$4955,$A819,ObservedSpeciesData!$D$2:$D$4955,$D819)),AVERAGEIFS(ObservedSpeciesData!W$2:W$4955,ObservedSpeciesData!$A$2:$A$4955,$A819,ObservedSpeciesData!$D$2:$D$4955,$D819),"")</f>
        <v>28.796701431274414</v>
      </c>
      <c r="X819" s="23">
        <f>IF(ISNUMBER(AVERAGEIFS(ObservedSpeciesData!X$2:X$4955,ObservedSpeciesData!$A$2:$A$4955,$A819,ObservedSpeciesData!$D$2:$D$4955,$D819)),AVERAGEIFS(ObservedSpeciesData!X$2:X$4955,ObservedSpeciesData!$A$2:$A$4955,$A819,ObservedSpeciesData!$D$2:$D$4955,$D819),"")</f>
        <v>78.213973522186279</v>
      </c>
      <c r="Y819" s="23">
        <f>IF(ISNUMBER(AVERAGEIFS(ObservedSpeciesData!Y$2:Y$4955,ObservedSpeciesData!$A$2:$A$4955,$A819,ObservedSpeciesData!$D$2:$D$4955,$D819)),AVERAGEIFS(ObservedSpeciesData!Y$2:Y$4955,ObservedSpeciesData!$A$2:$A$4955,$A819,ObservedSpeciesData!$D$2:$D$4955,$D819),"")</f>
        <v>39.684936046600342</v>
      </c>
      <c r="Z819" s="23">
        <f>IF(ISNUMBER(AVERAGEIFS(ObservedSpeciesData!Z$2:Z$4955,ObservedSpeciesData!$A$2:$A$4955,$A819,ObservedSpeciesData!$D$2:$D$4955,$D819)),AVERAGEIFS(ObservedSpeciesData!Z$2:Z$4955,ObservedSpeciesData!$A$2:$A$4955,$A819,ObservedSpeciesData!$D$2:$D$4955,$D819),"")</f>
        <v>92.101071834564209</v>
      </c>
      <c r="AA819" s="23">
        <f>IF(ISNUMBER(AVERAGEIFS(ObservedSpeciesData!AA$2:AA$4955,ObservedSpeciesData!$A$2:$A$4955,$A819,ObservedSpeciesData!$D$2:$D$4955,$D819)),AVERAGEIFS(ObservedSpeciesData!AA$2:AA$4955,ObservedSpeciesData!$A$2:$A$4955,$A819,ObservedSpeciesData!$D$2:$D$4955,$D819),"")</f>
        <v>13.532004058361053</v>
      </c>
      <c r="AB819" s="24">
        <f>IF(ISNUMBER(AVERAGEIFS(ObservedSpeciesData!AB$2:AB$4955,ObservedSpeciesData!$A$2:$A$4955,$A819,ObservedSpeciesData!$D$2:$D$4955,$D819)),AVERAGEIFS(ObservedSpeciesData!AB$2:AB$4955,ObservedSpeciesData!$A$2:$A$4955,$A819,ObservedSpeciesData!$D$2:$D$4955,$D819),"")</f>
        <v>2.1651206493377685E-2</v>
      </c>
      <c r="AC819" s="24">
        <f>IF(ISNUMBER(AVERAGEIFS(ObservedSpeciesData!AC$2:AC$4955,ObservedSpeciesData!$A$2:$A$4955,$A819,ObservedSpeciesData!$D$2:$D$4955,$D819)),AVERAGEIFS(ObservedSpeciesData!AC$2:AC$4955,ObservedSpeciesData!$A$2:$A$4955,$A819,ObservedSpeciesData!$D$2:$D$4955,$D819),"")</f>
        <v>2.1651206493377685E-2</v>
      </c>
      <c r="AD819" s="23">
        <f>IF(ISNUMBER(AVERAGEIFS(ObservedSpeciesData!AD$2:AD$4955,ObservedSpeciesData!$A$2:$A$4955,$A819,ObservedSpeciesData!$D$2:$D$4955,$D819)),AVERAGEIFS(ObservedSpeciesData!AD$2:AD$4955,ObservedSpeciesData!$A$2:$A$4955,$A819,ObservedSpeciesData!$D$2:$D$4955,$D819),"")</f>
        <v>12.514235763549806</v>
      </c>
      <c r="AE819" s="24">
        <f>IF(ISNUMBER(AVERAGEIFS(ObservedSpeciesData!AE$2:AE$4955,ObservedSpeciesData!$A$2:$A$4955,$A819,ObservedSpeciesData!$D$2:$D$4955,$D819)),AVERAGEIFS(ObservedSpeciesData!AE$2:AE$4955,ObservedSpeciesData!$A$2:$A$4955,$A819,ObservedSpeciesData!$D$2:$D$4955,$D819),"")</f>
        <v>21.069133701933076</v>
      </c>
      <c r="AF819" s="23"/>
      <c r="AG819" s="24"/>
      <c r="AH819" s="23">
        <f>IF(ISNUMBER(AVERAGEIFS(ObservedSpeciesData!AH$2:AH$4955,ObservedSpeciesData!$A$2:$A$4955,$A819,ObservedSpeciesData!$D$2:$D$4955,$D819)),AVERAGEIFS(ObservedSpeciesData!AH$2:AH$4955,ObservedSpeciesData!$A$2:$A$4955,$A819,ObservedSpeciesData!$D$2:$D$4955,$D819),"")</f>
        <v>1.17675</v>
      </c>
      <c r="AI819" s="23">
        <f>IF(ISNUMBER(AVERAGEIFS(ObservedSpeciesData!AI$2:AI$4955,ObservedSpeciesData!$A$2:$A$4955,$A819,ObservedSpeciesData!$C$2:$C$4955,$C819,ObservedSpeciesData!$D$2:$D$4955,$D819)),AVERAGEIFS(ObservedSpeciesData!AI$2:AI$4955,ObservedSpeciesData!$A$2:$A$4955,$A819,ObservedSpeciesData!$C$2:$C$4955,$C819,ObservedSpeciesData!$D$2:$D$4955,$D819),"")</f>
        <v>5.8740000000000006</v>
      </c>
      <c r="AJ819" s="2">
        <f>COUNTIFS(ObservedSpeciesData!$A$2:$A$828,$A819,ObservedSpeciesData!$D$2:$D$828,$D819)</f>
        <v>0</v>
      </c>
      <c r="AK819" s="2">
        <f t="shared" si="12"/>
        <v>15</v>
      </c>
    </row>
    <row r="820" spans="1:37" x14ac:dyDescent="0.25">
      <c r="A820" s="14" t="s">
        <v>102</v>
      </c>
      <c r="B820" t="s">
        <v>98</v>
      </c>
      <c r="C820" t="s">
        <v>97</v>
      </c>
      <c r="D820" s="13">
        <v>42696</v>
      </c>
      <c r="E820">
        <v>1</v>
      </c>
      <c r="F820">
        <v>100</v>
      </c>
      <c r="G820" s="2" t="s">
        <v>78</v>
      </c>
      <c r="H820" s="2" t="s">
        <v>11</v>
      </c>
      <c r="I820">
        <v>4</v>
      </c>
      <c r="J820" s="2" t="s">
        <v>77</v>
      </c>
      <c r="K820" s="2">
        <f>IF(ISNUMBER(AVERAGEIFS(ObservedSpeciesData!K$2:K$4955,ObservedSpeciesData!$A$2:$A$4955,$A820,ObservedSpeciesData!$D$2:$D$4955,$D820)),AVERAGEIFS(ObservedSpeciesData!K$2:K$4955,ObservedSpeciesData!$A$2:$A$4955,$A820,ObservedSpeciesData!$D$2:$D$4955,$D820),"")</f>
        <v>90</v>
      </c>
      <c r="L820" s="26" t="str">
        <f>IF(ISNUMBER(AVERAGEIFS(ObservedSpeciesData!L$2:L$4955,ObservedSpeciesData!$A$2:$A$4955,$A820,ObservedSpeciesData!$D$2:$D$4955,$D820)),AVERAGEIFS(ObservedSpeciesData!L$2:L$4955,ObservedSpeciesData!$A$2:$A$4955,$A820,ObservedSpeciesData!$D$2:$D$4955,$D820),"")</f>
        <v/>
      </c>
      <c r="M820" s="23" t="str">
        <f>IF(ISNUMBER(AVERAGEIFS(ObservedSpeciesData!M$2:M$4955,ObservedSpeciesData!$A$2:$A$4955,$A820,ObservedSpeciesData!$D$2:$D$4955,$D820)),AVERAGEIFS(ObservedSpeciesData!M$2:M$4955,ObservedSpeciesData!$A$2:$A$4955,$A820,ObservedSpeciesData!$D$2:$D$4955,$D820),"")</f>
        <v/>
      </c>
      <c r="N820" s="23">
        <f>IF(ISNUMBER(AVERAGEIFS(ObservedSpeciesData!N$2:N$4955,ObservedSpeciesData!$A$2:$A$4955,$A820,ObservedSpeciesData!$D$2:$D$4955,$D820)),AVERAGEIFS(ObservedSpeciesData!N$2:N$4955,ObservedSpeciesData!$A$2:$A$4955,$A820,ObservedSpeciesData!$D$2:$D$4955,$D820),"")</f>
        <v>594.11575458556536</v>
      </c>
      <c r="O820" s="23">
        <f>IF(ISNUMBER(AVERAGEIFS(ObservedSpeciesData!O$2:O$4955,ObservedSpeciesData!$A$2:$A$4955,$A820,ObservedSpeciesData!$D$2:$D$4955,$D820)),AVERAGEIFS(ObservedSpeciesData!O$2:O$4955,ObservedSpeciesData!$A$2:$A$4955,$A820,ObservedSpeciesData!$D$2:$D$4955,$D820),"")</f>
        <v>59.411575458556527</v>
      </c>
      <c r="P820" s="23">
        <f>IF(ISNUMBER(AVERAGEIFS(ObservedSpeciesData!P$2:P$4955,ObservedSpeciesData!$A$2:$A$4955,$A820,ObservedSpeciesData!$C$2:$C$4955,$C820,ObservedSpeciesData!$D$2:$D$4955,$D820)),AVERAGEIFS(ObservedSpeciesData!P$2:P$4955,ObservedSpeciesData!$A$2:$A$4955,$A820,ObservedSpeciesData!$C$2:$C$4955,$C820,ObservedSpeciesData!$D$2:$D$4955,$D820),"")</f>
        <v>276.51725740097578</v>
      </c>
      <c r="Q820" s="23"/>
      <c r="R820" s="25" t="str">
        <f>IF(ISNUMBER(AVERAGEIFS(ObservedSpeciesData!R$2:R$4955,ObservedSpeciesData!$A$2:$A$4955,$A820,ObservedSpeciesData!$D$2:$D$4955,$D820)),AVERAGEIFS(ObservedSpeciesData!R$2:R$4955,ObservedSpeciesData!$A$2:$A$4955,$A820,ObservedSpeciesData!$D$2:$D$4955,$D820),"")</f>
        <v/>
      </c>
      <c r="S820" s="25" t="str">
        <f>IF(ISNUMBER(AVERAGEIFS(ObservedSpeciesData!S$2:S$4955,ObservedSpeciesData!$A$2:$A$4955,$A820,ObservedSpeciesData!$D$2:$D$4955,$D820)),AVERAGEIFS(ObservedSpeciesData!S$2:S$4955,ObservedSpeciesData!$A$2:$A$4955,$A820,ObservedSpeciesData!$D$2:$D$4955,$D820),"")</f>
        <v/>
      </c>
      <c r="T820" s="23" t="str">
        <f>IF(ISNUMBER(AVERAGEIFS(ObservedSpeciesData!T$2:T$4955,ObservedSpeciesData!$A$2:$A$4955,$A820,ObservedSpeciesData!$D$2:$D$4955,$D820)),AVERAGEIFS(ObservedSpeciesData!T$2:T$4955,ObservedSpeciesData!$A$2:$A$4955,$A820,ObservedSpeciesData!$D$2:$D$4955,$D820),"")</f>
        <v/>
      </c>
      <c r="U820" s="24" t="str">
        <f>IF(ISNUMBER(AVERAGEIFS(ObservedSpeciesData!U$2:U$4955,ObservedSpeciesData!$A$2:$A$4955,$A820,ObservedSpeciesData!$C$2:$C$4955,$C820,ObservedSpeciesData!$D$2:$D$4955,$D820)),AVERAGEIFS(ObservedSpeciesData!U$2:U$4955,ObservedSpeciesData!$A$2:$A$4955,$A820,ObservedSpeciesData!$C$2:$C$4955,$C820,ObservedSpeciesData!$D$2:$D$4955,$D820),"")</f>
        <v/>
      </c>
      <c r="V820" s="23">
        <f>IF(ISNUMBER(AVERAGEIFS(ObservedSpeciesData!V$2:V$4955,ObservedSpeciesData!$A$2:$A$4955,$A820,ObservedSpeciesData!$D$2:$D$4955,$D820)),AVERAGEIFS(ObservedSpeciesData!V$2:V$4955,ObservedSpeciesData!$A$2:$A$4955,$A820,ObservedSpeciesData!$D$2:$D$4955,$D820),"")</f>
        <v>22.01478385925293</v>
      </c>
      <c r="W820" s="23">
        <f>IF(ISNUMBER(AVERAGEIFS(ObservedSpeciesData!W$2:W$4955,ObservedSpeciesData!$A$2:$A$4955,$A820,ObservedSpeciesData!$D$2:$D$4955,$D820)),AVERAGEIFS(ObservedSpeciesData!W$2:W$4955,ObservedSpeciesData!$A$2:$A$4955,$A820,ObservedSpeciesData!$D$2:$D$4955,$D820),"")</f>
        <v>29.933921217918396</v>
      </c>
      <c r="X820" s="23">
        <f>IF(ISNUMBER(AVERAGEIFS(ObservedSpeciesData!X$2:X$4955,ObservedSpeciesData!$A$2:$A$4955,$A820,ObservedSpeciesData!$D$2:$D$4955,$D820)),AVERAGEIFS(ObservedSpeciesData!X$2:X$4955,ObservedSpeciesData!$A$2:$A$4955,$A820,ObservedSpeciesData!$D$2:$D$4955,$D820),"")</f>
        <v>78.777278900146484</v>
      </c>
      <c r="Y820" s="23">
        <f>IF(ISNUMBER(AVERAGEIFS(ObservedSpeciesData!Y$2:Y$4955,ObservedSpeciesData!$A$2:$A$4955,$A820,ObservedSpeciesData!$D$2:$D$4955,$D820)),AVERAGEIFS(ObservedSpeciesData!Y$2:Y$4955,ObservedSpeciesData!$A$2:$A$4955,$A820,ObservedSpeciesData!$D$2:$D$4955,$D820),"")</f>
        <v>38.618096828460693</v>
      </c>
      <c r="Z820" s="23">
        <f>IF(ISNUMBER(AVERAGEIFS(ObservedSpeciesData!Z$2:Z$4955,ObservedSpeciesData!$A$2:$A$4955,$A820,ObservedSpeciesData!$D$2:$D$4955,$D820)),AVERAGEIFS(ObservedSpeciesData!Z$2:Z$4955,ObservedSpeciesData!$A$2:$A$4955,$A820,ObservedSpeciesData!$D$2:$D$4955,$D820),"")</f>
        <v>92.232263088226318</v>
      </c>
      <c r="AA820" s="23">
        <f>IF(ISNUMBER(AVERAGEIFS(ObservedSpeciesData!AA$2:AA$4955,ObservedSpeciesData!$A$2:$A$4955,$A820,ObservedSpeciesData!$D$2:$D$4955,$D820)),AVERAGEIFS(ObservedSpeciesData!AA$2:AA$4955,ObservedSpeciesData!$A$2:$A$4955,$A820,ObservedSpeciesData!$D$2:$D$4955,$D820),"")</f>
        <v>13.470832586288452</v>
      </c>
      <c r="AB820" s="24">
        <f>IF(ISNUMBER(AVERAGEIFS(ObservedSpeciesData!AB$2:AB$4955,ObservedSpeciesData!$A$2:$A$4955,$A820,ObservedSpeciesData!$D$2:$D$4955,$D820)),AVERAGEIFS(ObservedSpeciesData!AB$2:AB$4955,ObservedSpeciesData!$A$2:$A$4955,$A820,ObservedSpeciesData!$D$2:$D$4955,$D820),"")</f>
        <v>2.1553332138061522E-2</v>
      </c>
      <c r="AC820" s="24">
        <f>IF(ISNUMBER(AVERAGEIFS(ObservedSpeciesData!AC$2:AC$4955,ObservedSpeciesData!$A$2:$A$4955,$A820,ObservedSpeciesData!$D$2:$D$4955,$D820)),AVERAGEIFS(ObservedSpeciesData!AC$2:AC$4955,ObservedSpeciesData!$A$2:$A$4955,$A820,ObservedSpeciesData!$D$2:$D$4955,$D820),"")</f>
        <v>2.1553332138061522E-2</v>
      </c>
      <c r="AD820" s="23">
        <f>IF(ISNUMBER(AVERAGEIFS(ObservedSpeciesData!AD$2:AD$4955,ObservedSpeciesData!$A$2:$A$4955,$A820,ObservedSpeciesData!$D$2:$D$4955,$D820)),AVERAGEIFS(ObservedSpeciesData!AD$2:AD$4955,ObservedSpeciesData!$A$2:$A$4955,$A820,ObservedSpeciesData!$D$2:$D$4955,$D820),"")</f>
        <v>12.604364624023436</v>
      </c>
      <c r="AE820" s="24">
        <f>IF(ISNUMBER(AVERAGEIFS(ObservedSpeciesData!AE$2:AE$4955,ObservedSpeciesData!$A$2:$A$4955,$A820,ObservedSpeciesData!$D$2:$D$4955,$D820)),AVERAGEIFS(ObservedSpeciesData!AE$2:AE$4955,ObservedSpeciesData!$A$2:$A$4955,$A820,ObservedSpeciesData!$D$2:$D$4955,$D820),"")</f>
        <v>22.211155104770683</v>
      </c>
      <c r="AF820" s="23"/>
      <c r="AG820" s="24"/>
      <c r="AH820" s="23">
        <f>IF(ISNUMBER(AVERAGEIFS(ObservedSpeciesData!AH$2:AH$4955,ObservedSpeciesData!$A$2:$A$4955,$A820,ObservedSpeciesData!$D$2:$D$4955,$D820)),AVERAGEIFS(ObservedSpeciesData!AH$2:AH$4955,ObservedSpeciesData!$A$2:$A$4955,$A820,ObservedSpeciesData!$D$2:$D$4955,$D820),"")</f>
        <v>1.278875</v>
      </c>
      <c r="AI820" s="23">
        <f>IF(ISNUMBER(AVERAGEIFS(ObservedSpeciesData!AI$2:AI$4955,ObservedSpeciesData!$A$2:$A$4955,$A820,ObservedSpeciesData!$C$2:$C$4955,$C820,ObservedSpeciesData!$D$2:$D$4955,$D820)),AVERAGEIFS(ObservedSpeciesData!AI$2:AI$4955,ObservedSpeciesData!$A$2:$A$4955,$A820,ObservedSpeciesData!$C$2:$C$4955,$C820,ObservedSpeciesData!$D$2:$D$4955,$D820),"")</f>
        <v>6.7829999999999995</v>
      </c>
      <c r="AJ820" s="2">
        <f>COUNTIFS(ObservedSpeciesData!$A$2:$A$828,$A820,ObservedSpeciesData!$D$2:$D$828,$D820)</f>
        <v>0</v>
      </c>
      <c r="AK820" s="2">
        <f t="shared" si="12"/>
        <v>15</v>
      </c>
    </row>
    <row r="821" spans="1:37" x14ac:dyDescent="0.25">
      <c r="A821" s="14" t="s">
        <v>101</v>
      </c>
      <c r="B821" t="s">
        <v>98</v>
      </c>
      <c r="C821" t="s">
        <v>97</v>
      </c>
      <c r="D821" s="13">
        <v>42696</v>
      </c>
      <c r="E821">
        <v>1</v>
      </c>
      <c r="F821">
        <v>200</v>
      </c>
      <c r="G821" s="2" t="s">
        <v>78</v>
      </c>
      <c r="H821" s="2" t="s">
        <v>11</v>
      </c>
      <c r="I821">
        <v>4</v>
      </c>
      <c r="J821" s="2" t="s">
        <v>77</v>
      </c>
      <c r="K821" s="2">
        <f>IF(ISNUMBER(AVERAGEIFS(ObservedSpeciesData!K$2:K$4955,ObservedSpeciesData!$A$2:$A$4955,$A821,ObservedSpeciesData!$D$2:$D$4955,$D821)),AVERAGEIFS(ObservedSpeciesData!K$2:K$4955,ObservedSpeciesData!$A$2:$A$4955,$A821,ObservedSpeciesData!$D$2:$D$4955,$D821),"")</f>
        <v>180</v>
      </c>
      <c r="L821" s="26" t="str">
        <f>IF(ISNUMBER(AVERAGEIFS(ObservedSpeciesData!L$2:L$4955,ObservedSpeciesData!$A$2:$A$4955,$A821,ObservedSpeciesData!$D$2:$D$4955,$D821)),AVERAGEIFS(ObservedSpeciesData!L$2:L$4955,ObservedSpeciesData!$A$2:$A$4955,$A821,ObservedSpeciesData!$D$2:$D$4955,$D821),"")</f>
        <v/>
      </c>
      <c r="M821" s="23" t="str">
        <f>IF(ISNUMBER(AVERAGEIFS(ObservedSpeciesData!M$2:M$4955,ObservedSpeciesData!$A$2:$A$4955,$A821,ObservedSpeciesData!$D$2:$D$4955,$D821)),AVERAGEIFS(ObservedSpeciesData!M$2:M$4955,ObservedSpeciesData!$A$2:$A$4955,$A821,ObservedSpeciesData!$D$2:$D$4955,$D821),"")</f>
        <v/>
      </c>
      <c r="N821" s="23">
        <f>IF(ISNUMBER(AVERAGEIFS(ObservedSpeciesData!N$2:N$4955,ObservedSpeciesData!$A$2:$A$4955,$A821,ObservedSpeciesData!$D$2:$D$4955,$D821)),AVERAGEIFS(ObservedSpeciesData!N$2:N$4955,ObservedSpeciesData!$A$2:$A$4955,$A821,ObservedSpeciesData!$D$2:$D$4955,$D821),"")</f>
        <v>905.96737595873265</v>
      </c>
      <c r="O821" s="23">
        <f>IF(ISNUMBER(AVERAGEIFS(ObservedSpeciesData!O$2:O$4955,ObservedSpeciesData!$A$2:$A$4955,$A821,ObservedSpeciesData!$D$2:$D$4955,$D821)),AVERAGEIFS(ObservedSpeciesData!O$2:O$4955,ObservedSpeciesData!$A$2:$A$4955,$A821,ObservedSpeciesData!$D$2:$D$4955,$D821),"")</f>
        <v>90.596737595873279</v>
      </c>
      <c r="P821" s="23">
        <f>IF(ISNUMBER(AVERAGEIFS(ObservedSpeciesData!P$2:P$4955,ObservedSpeciesData!$A$2:$A$4955,$A821,ObservedSpeciesData!$C$2:$C$4955,$C821,ObservedSpeciesData!$D$2:$D$4955,$D821)),AVERAGEIFS(ObservedSpeciesData!P$2:P$4955,ObservedSpeciesData!$A$2:$A$4955,$A821,ObservedSpeciesData!$C$2:$C$4955,$C821,ObservedSpeciesData!$D$2:$D$4955,$D821),"")</f>
        <v>387.19604949505327</v>
      </c>
      <c r="Q821" s="23"/>
      <c r="R821" s="25" t="str">
        <f>IF(ISNUMBER(AVERAGEIFS(ObservedSpeciesData!R$2:R$4955,ObservedSpeciesData!$A$2:$A$4955,$A821,ObservedSpeciesData!$D$2:$D$4955,$D821)),AVERAGEIFS(ObservedSpeciesData!R$2:R$4955,ObservedSpeciesData!$A$2:$A$4955,$A821,ObservedSpeciesData!$D$2:$D$4955,$D821),"")</f>
        <v/>
      </c>
      <c r="S821" s="25" t="str">
        <f>IF(ISNUMBER(AVERAGEIFS(ObservedSpeciesData!S$2:S$4955,ObservedSpeciesData!$A$2:$A$4955,$A821,ObservedSpeciesData!$D$2:$D$4955,$D821)),AVERAGEIFS(ObservedSpeciesData!S$2:S$4955,ObservedSpeciesData!$A$2:$A$4955,$A821,ObservedSpeciesData!$D$2:$D$4955,$D821),"")</f>
        <v/>
      </c>
      <c r="T821" s="23" t="str">
        <f>IF(ISNUMBER(AVERAGEIFS(ObservedSpeciesData!T$2:T$4955,ObservedSpeciesData!$A$2:$A$4955,$A821,ObservedSpeciesData!$D$2:$D$4955,$D821)),AVERAGEIFS(ObservedSpeciesData!T$2:T$4955,ObservedSpeciesData!$A$2:$A$4955,$A821,ObservedSpeciesData!$D$2:$D$4955,$D821),"")</f>
        <v/>
      </c>
      <c r="U821" s="24" t="str">
        <f>IF(ISNUMBER(AVERAGEIFS(ObservedSpeciesData!U$2:U$4955,ObservedSpeciesData!$A$2:$A$4955,$A821,ObservedSpeciesData!$C$2:$C$4955,$C821,ObservedSpeciesData!$D$2:$D$4955,$D821)),AVERAGEIFS(ObservedSpeciesData!U$2:U$4955,ObservedSpeciesData!$A$2:$A$4955,$A821,ObservedSpeciesData!$C$2:$C$4955,$C821,ObservedSpeciesData!$D$2:$D$4955,$D821),"")</f>
        <v/>
      </c>
      <c r="V821" s="23">
        <f>IF(ISNUMBER(AVERAGEIFS(ObservedSpeciesData!V$2:V$4955,ObservedSpeciesData!$A$2:$A$4955,$A821,ObservedSpeciesData!$D$2:$D$4955,$D821)),AVERAGEIFS(ObservedSpeciesData!V$2:V$4955,ObservedSpeciesData!$A$2:$A$4955,$A821,ObservedSpeciesData!$D$2:$D$4955,$D821),"")</f>
        <v>22.15223503112793</v>
      </c>
      <c r="W821" s="23">
        <f>IF(ISNUMBER(AVERAGEIFS(ObservedSpeciesData!W$2:W$4955,ObservedSpeciesData!$A$2:$A$4955,$A821,ObservedSpeciesData!$D$2:$D$4955,$D821)),AVERAGEIFS(ObservedSpeciesData!W$2:W$4955,ObservedSpeciesData!$A$2:$A$4955,$A821,ObservedSpeciesData!$D$2:$D$4955,$D821),"")</f>
        <v>26.257061243057251</v>
      </c>
      <c r="X821" s="23">
        <f>IF(ISNUMBER(AVERAGEIFS(ObservedSpeciesData!X$2:X$4955,ObservedSpeciesData!$A$2:$A$4955,$A821,ObservedSpeciesData!$D$2:$D$4955,$D821)),AVERAGEIFS(ObservedSpeciesData!X$2:X$4955,ObservedSpeciesData!$A$2:$A$4955,$A821,ObservedSpeciesData!$D$2:$D$4955,$D821),"")</f>
        <v>79.059750080108643</v>
      </c>
      <c r="Y821" s="23">
        <f>IF(ISNUMBER(AVERAGEIFS(ObservedSpeciesData!Y$2:Y$4955,ObservedSpeciesData!$A$2:$A$4955,$A821,ObservedSpeciesData!$D$2:$D$4955,$D821)),AVERAGEIFS(ObservedSpeciesData!Y$2:Y$4955,ObservedSpeciesData!$A$2:$A$4955,$A821,ObservedSpeciesData!$D$2:$D$4955,$D821),"")</f>
        <v>39.581711530685425</v>
      </c>
      <c r="Z821" s="23">
        <f>IF(ISNUMBER(AVERAGEIFS(ObservedSpeciesData!Z$2:Z$4955,ObservedSpeciesData!$A$2:$A$4955,$A821,ObservedSpeciesData!$D$2:$D$4955,$D821)),AVERAGEIFS(ObservedSpeciesData!Z$2:Z$4955,ObservedSpeciesData!$A$2:$A$4955,$A821,ObservedSpeciesData!$D$2:$D$4955,$D821),"")</f>
        <v>92.163899898529053</v>
      </c>
      <c r="AA821" s="23">
        <f>IF(ISNUMBER(AVERAGEIFS(ObservedSpeciesData!AA$2:AA$4955,ObservedSpeciesData!$A$2:$A$4955,$A821,ObservedSpeciesData!$D$2:$D$4955,$D821)),AVERAGEIFS(ObservedSpeciesData!AA$2:AA$4955,ObservedSpeciesData!$A$2:$A$4955,$A821,ObservedSpeciesData!$D$2:$D$4955,$D821),"")</f>
        <v>14.959772050380707</v>
      </c>
      <c r="AB821" s="24">
        <f>IF(ISNUMBER(AVERAGEIFS(ObservedSpeciesData!AB$2:AB$4955,ObservedSpeciesData!$A$2:$A$4955,$A821,ObservedSpeciesData!$D$2:$D$4955,$D821)),AVERAGEIFS(ObservedSpeciesData!AB$2:AB$4955,ObservedSpeciesData!$A$2:$A$4955,$A821,ObservedSpeciesData!$D$2:$D$4955,$D821),"")</f>
        <v>2.3935635280609133E-2</v>
      </c>
      <c r="AC821" s="24">
        <f>IF(ISNUMBER(AVERAGEIFS(ObservedSpeciesData!AC$2:AC$4955,ObservedSpeciesData!$A$2:$A$4955,$A821,ObservedSpeciesData!$D$2:$D$4955,$D821)),AVERAGEIFS(ObservedSpeciesData!AC$2:AC$4955,ObservedSpeciesData!$A$2:$A$4955,$A821,ObservedSpeciesData!$D$2:$D$4955,$D821),"")</f>
        <v>2.3935635280609133E-2</v>
      </c>
      <c r="AD821" s="23">
        <f>IF(ISNUMBER(AVERAGEIFS(ObservedSpeciesData!AD$2:AD$4955,ObservedSpeciesData!$A$2:$A$4955,$A821,ObservedSpeciesData!$D$2:$D$4955,$D821)),AVERAGEIFS(ObservedSpeciesData!AD$2:AD$4955,ObservedSpeciesData!$A$2:$A$4955,$A821,ObservedSpeciesData!$D$2:$D$4955,$D821),"")</f>
        <v>12.649560012817384</v>
      </c>
      <c r="AE821" s="24">
        <f>IF(ISNUMBER(AVERAGEIFS(ObservedSpeciesData!AE$2:AE$4955,ObservedSpeciesData!$A$2:$A$4955,$A821,ObservedSpeciesData!$D$2:$D$4955,$D821)),AVERAGEIFS(ObservedSpeciesData!AE$2:AE$4955,ObservedSpeciesData!$A$2:$A$4955,$A821,ObservedSpeciesData!$D$2:$D$4955,$D821),"")</f>
        <v>21.3103467297903</v>
      </c>
      <c r="AF821" s="23"/>
      <c r="AG821" s="24"/>
      <c r="AH821" s="23">
        <f>IF(ISNUMBER(AVERAGEIFS(ObservedSpeciesData!AH$2:AH$4955,ObservedSpeciesData!$A$2:$A$4955,$A821,ObservedSpeciesData!$D$2:$D$4955,$D821)),AVERAGEIFS(ObservedSpeciesData!AH$2:AH$4955,ObservedSpeciesData!$A$2:$A$4955,$A821,ObservedSpeciesData!$D$2:$D$4955,$D821),"")</f>
        <v>2.16425</v>
      </c>
      <c r="AI821" s="23">
        <f>IF(ISNUMBER(AVERAGEIFS(ObservedSpeciesData!AI$2:AI$4955,ObservedSpeciesData!$A$2:$A$4955,$A821,ObservedSpeciesData!$C$2:$C$4955,$C821,ObservedSpeciesData!$D$2:$D$4955,$D821)),AVERAGEIFS(ObservedSpeciesData!AI$2:AI$4955,ObservedSpeciesData!$A$2:$A$4955,$A821,ObservedSpeciesData!$C$2:$C$4955,$C821,ObservedSpeciesData!$D$2:$D$4955,$D821),"")</f>
        <v>9.8602500000000006</v>
      </c>
      <c r="AJ821" s="2">
        <f>COUNTIFS(ObservedSpeciesData!$A$2:$A$828,$A821,ObservedSpeciesData!$D$2:$D$828,$D821)</f>
        <v>0</v>
      </c>
      <c r="AK821" s="2">
        <f t="shared" si="12"/>
        <v>15</v>
      </c>
    </row>
    <row r="822" spans="1:37" x14ac:dyDescent="0.25">
      <c r="A822" s="14" t="s">
        <v>100</v>
      </c>
      <c r="B822" t="s">
        <v>98</v>
      </c>
      <c r="C822" t="s">
        <v>97</v>
      </c>
      <c r="D822" s="13">
        <v>42696</v>
      </c>
      <c r="E822">
        <v>1</v>
      </c>
      <c r="F822">
        <v>350</v>
      </c>
      <c r="G822" s="2" t="s">
        <v>78</v>
      </c>
      <c r="H822" s="2" t="s">
        <v>11</v>
      </c>
      <c r="I822">
        <v>4</v>
      </c>
      <c r="J822" s="2" t="s">
        <v>77</v>
      </c>
      <c r="K822" s="2">
        <f>IF(ISNUMBER(AVERAGEIFS(ObservedSpeciesData!K$2:K$4955,ObservedSpeciesData!$A$2:$A$4955,$A822,ObservedSpeciesData!$D$2:$D$4955,$D822)),AVERAGEIFS(ObservedSpeciesData!K$2:K$4955,ObservedSpeciesData!$A$2:$A$4955,$A822,ObservedSpeciesData!$D$2:$D$4955,$D822),"")</f>
        <v>350</v>
      </c>
      <c r="L822" s="26" t="str">
        <f>IF(ISNUMBER(AVERAGEIFS(ObservedSpeciesData!L$2:L$4955,ObservedSpeciesData!$A$2:$A$4955,$A822,ObservedSpeciesData!$D$2:$D$4955,$D822)),AVERAGEIFS(ObservedSpeciesData!L$2:L$4955,ObservedSpeciesData!$A$2:$A$4955,$A822,ObservedSpeciesData!$D$2:$D$4955,$D822),"")</f>
        <v/>
      </c>
      <c r="M822" s="23" t="str">
        <f>IF(ISNUMBER(AVERAGEIFS(ObservedSpeciesData!M$2:M$4955,ObservedSpeciesData!$A$2:$A$4955,$A822,ObservedSpeciesData!$D$2:$D$4955,$D822)),AVERAGEIFS(ObservedSpeciesData!M$2:M$4955,ObservedSpeciesData!$A$2:$A$4955,$A822,ObservedSpeciesData!$D$2:$D$4955,$D822),"")</f>
        <v/>
      </c>
      <c r="N822" s="23">
        <f>IF(ISNUMBER(AVERAGEIFS(ObservedSpeciesData!N$2:N$4955,ObservedSpeciesData!$A$2:$A$4955,$A822,ObservedSpeciesData!$D$2:$D$4955,$D822)),AVERAGEIFS(ObservedSpeciesData!N$2:N$4955,ObservedSpeciesData!$A$2:$A$4955,$A822,ObservedSpeciesData!$D$2:$D$4955,$D822),"")</f>
        <v>1109.3932758152396</v>
      </c>
      <c r="O822" s="23">
        <f>IF(ISNUMBER(AVERAGEIFS(ObservedSpeciesData!O$2:O$4955,ObservedSpeciesData!$A$2:$A$4955,$A822,ObservedSpeciesData!$D$2:$D$4955,$D822)),AVERAGEIFS(ObservedSpeciesData!O$2:O$4955,ObservedSpeciesData!$A$2:$A$4955,$A822,ObservedSpeciesData!$D$2:$D$4955,$D822),"")</f>
        <v>110.93932758152395</v>
      </c>
      <c r="P822" s="23">
        <f>IF(ISNUMBER(AVERAGEIFS(ObservedSpeciesData!P$2:P$4955,ObservedSpeciesData!$A$2:$A$4955,$A822,ObservedSpeciesData!$C$2:$C$4955,$C822,ObservedSpeciesData!$D$2:$D$4955,$D822)),AVERAGEIFS(ObservedSpeciesData!P$2:P$4955,ObservedSpeciesData!$A$2:$A$4955,$A822,ObservedSpeciesData!$C$2:$C$4955,$C822,ObservedSpeciesData!$D$2:$D$4955,$D822),"")</f>
        <v>490.96001378241766</v>
      </c>
      <c r="Q822" s="23"/>
      <c r="R822" s="25" t="str">
        <f>IF(ISNUMBER(AVERAGEIFS(ObservedSpeciesData!R$2:R$4955,ObservedSpeciesData!$A$2:$A$4955,$A822,ObservedSpeciesData!$D$2:$D$4955,$D822)),AVERAGEIFS(ObservedSpeciesData!R$2:R$4955,ObservedSpeciesData!$A$2:$A$4955,$A822,ObservedSpeciesData!$D$2:$D$4955,$D822),"")</f>
        <v/>
      </c>
      <c r="S822" s="25" t="str">
        <f>IF(ISNUMBER(AVERAGEIFS(ObservedSpeciesData!S$2:S$4955,ObservedSpeciesData!$A$2:$A$4955,$A822,ObservedSpeciesData!$D$2:$D$4955,$D822)),AVERAGEIFS(ObservedSpeciesData!S$2:S$4955,ObservedSpeciesData!$A$2:$A$4955,$A822,ObservedSpeciesData!$D$2:$D$4955,$D822),"")</f>
        <v/>
      </c>
      <c r="T822" s="23" t="str">
        <f>IF(ISNUMBER(AVERAGEIFS(ObservedSpeciesData!T$2:T$4955,ObservedSpeciesData!$A$2:$A$4955,$A822,ObservedSpeciesData!$D$2:$D$4955,$D822)),AVERAGEIFS(ObservedSpeciesData!T$2:T$4955,ObservedSpeciesData!$A$2:$A$4955,$A822,ObservedSpeciesData!$D$2:$D$4955,$D822),"")</f>
        <v/>
      </c>
      <c r="U822" s="24" t="str">
        <f>IF(ISNUMBER(AVERAGEIFS(ObservedSpeciesData!U$2:U$4955,ObservedSpeciesData!$A$2:$A$4955,$A822,ObservedSpeciesData!$C$2:$C$4955,$C822,ObservedSpeciesData!$D$2:$D$4955,$D822)),AVERAGEIFS(ObservedSpeciesData!U$2:U$4955,ObservedSpeciesData!$A$2:$A$4955,$A822,ObservedSpeciesData!$C$2:$C$4955,$C822,ObservedSpeciesData!$D$2:$D$4955,$D822),"")</f>
        <v/>
      </c>
      <c r="V822" s="23">
        <f>IF(ISNUMBER(AVERAGEIFS(ObservedSpeciesData!V$2:V$4955,ObservedSpeciesData!$A$2:$A$4955,$A822,ObservedSpeciesData!$D$2:$D$4955,$D822)),AVERAGEIFS(ObservedSpeciesData!V$2:V$4955,ObservedSpeciesData!$A$2:$A$4955,$A822,ObservedSpeciesData!$D$2:$D$4955,$D822),"")</f>
        <v>22.259313702583313</v>
      </c>
      <c r="W822" s="23">
        <f>IF(ISNUMBER(AVERAGEIFS(ObservedSpeciesData!W$2:W$4955,ObservedSpeciesData!$A$2:$A$4955,$A822,ObservedSpeciesData!$D$2:$D$4955,$D822)),AVERAGEIFS(ObservedSpeciesData!W$2:W$4955,ObservedSpeciesData!$A$2:$A$4955,$A822,ObservedSpeciesData!$D$2:$D$4955,$D822),"")</f>
        <v>23.070708751678467</v>
      </c>
      <c r="X822" s="23">
        <f>IF(ISNUMBER(AVERAGEIFS(ObservedSpeciesData!X$2:X$4955,ObservedSpeciesData!$A$2:$A$4955,$A822,ObservedSpeciesData!$D$2:$D$4955,$D822)),AVERAGEIFS(ObservedSpeciesData!X$2:X$4955,ObservedSpeciesData!$A$2:$A$4955,$A822,ObservedSpeciesData!$D$2:$D$4955,$D822),"")</f>
        <v>78.213295459747314</v>
      </c>
      <c r="Y822" s="23">
        <f>IF(ISNUMBER(AVERAGEIFS(ObservedSpeciesData!Y$2:Y$4955,ObservedSpeciesData!$A$2:$A$4955,$A822,ObservedSpeciesData!$D$2:$D$4955,$D822)),AVERAGEIFS(ObservedSpeciesData!Y$2:Y$4955,ObservedSpeciesData!$A$2:$A$4955,$A822,ObservedSpeciesData!$D$2:$D$4955,$D822),"")</f>
        <v>40.223146200180054</v>
      </c>
      <c r="Z822" s="23">
        <f>IF(ISNUMBER(AVERAGEIFS(ObservedSpeciesData!Z$2:Z$4955,ObservedSpeciesData!$A$2:$A$4955,$A822,ObservedSpeciesData!$D$2:$D$4955,$D822)),AVERAGEIFS(ObservedSpeciesData!Z$2:Z$4955,ObservedSpeciesData!$A$2:$A$4955,$A822,ObservedSpeciesData!$D$2:$D$4955,$D822),"")</f>
        <v>91.717746734619141</v>
      </c>
      <c r="AA822" s="23">
        <f>IF(ISNUMBER(AVERAGEIFS(ObservedSpeciesData!AA$2:AA$4955,ObservedSpeciesData!$A$2:$A$4955,$A822,ObservedSpeciesData!$D$2:$D$4955,$D822)),AVERAGEIFS(ObservedSpeciesData!AA$2:AA$4955,ObservedSpeciesData!$A$2:$A$4955,$A822,ObservedSpeciesData!$D$2:$D$4955,$D822),"")</f>
        <v>17.656789243221283</v>
      </c>
      <c r="AB822" s="24">
        <f>IF(ISNUMBER(AVERAGEIFS(ObservedSpeciesData!AB$2:AB$4955,ObservedSpeciesData!$A$2:$A$4955,$A822,ObservedSpeciesData!$D$2:$D$4955,$D822)),AVERAGEIFS(ObservedSpeciesData!AB$2:AB$4955,ObservedSpeciesData!$A$2:$A$4955,$A822,ObservedSpeciesData!$D$2:$D$4955,$D822),"")</f>
        <v>2.8250862789154053E-2</v>
      </c>
      <c r="AC822" s="24">
        <f>IF(ISNUMBER(AVERAGEIFS(ObservedSpeciesData!AC$2:AC$4955,ObservedSpeciesData!$A$2:$A$4955,$A822,ObservedSpeciesData!$D$2:$D$4955,$D822)),AVERAGEIFS(ObservedSpeciesData!AC$2:AC$4955,ObservedSpeciesData!$A$2:$A$4955,$A822,ObservedSpeciesData!$D$2:$D$4955,$D822),"")</f>
        <v>2.8250862789154053E-2</v>
      </c>
      <c r="AD822" s="23">
        <f>IF(ISNUMBER(AVERAGEIFS(ObservedSpeciesData!AD$2:AD$4955,ObservedSpeciesData!$A$2:$A$4955,$A822,ObservedSpeciesData!$D$2:$D$4955,$D822)),AVERAGEIFS(ObservedSpeciesData!AD$2:AD$4955,ObservedSpeciesData!$A$2:$A$4955,$A822,ObservedSpeciesData!$D$2:$D$4955,$D822),"")</f>
        <v>12.514127273559572</v>
      </c>
      <c r="AE822" s="24">
        <f>IF(ISNUMBER(AVERAGEIFS(ObservedSpeciesData!AE$2:AE$4955,ObservedSpeciesData!$A$2:$A$4955,$A822,ObservedSpeciesData!$D$2:$D$4955,$D822)),AVERAGEIFS(ObservedSpeciesData!AE$2:AE$4955,ObservedSpeciesData!$A$2:$A$4955,$A822,ObservedSpeciesData!$D$2:$D$4955,$D822),"")</f>
        <v>19.987531414863284</v>
      </c>
      <c r="AF822" s="23"/>
      <c r="AG822" s="24"/>
      <c r="AH822" s="23">
        <f>IF(ISNUMBER(AVERAGEIFS(ObservedSpeciesData!AH$2:AH$4955,ObservedSpeciesData!$A$2:$A$4955,$A822,ObservedSpeciesData!$D$2:$D$4955,$D822)),AVERAGEIFS(ObservedSpeciesData!AH$2:AH$4955,ObservedSpeciesData!$A$2:$A$4955,$A822,ObservedSpeciesData!$D$2:$D$4955,$D822),"")</f>
        <v>3.1085000000000003</v>
      </c>
      <c r="AI822" s="23">
        <f>IF(ISNUMBER(AVERAGEIFS(ObservedSpeciesData!AI$2:AI$4955,ObservedSpeciesData!$A$2:$A$4955,$A822,ObservedSpeciesData!$C$2:$C$4955,$C822,ObservedSpeciesData!$D$2:$D$4955,$D822)),AVERAGEIFS(ObservedSpeciesData!AI$2:AI$4955,ObservedSpeciesData!$A$2:$A$4955,$A822,ObservedSpeciesData!$C$2:$C$4955,$C822,ObservedSpeciesData!$D$2:$D$4955,$D822),"")</f>
        <v>14.213000000000001</v>
      </c>
      <c r="AJ822" s="2">
        <f>COUNTIFS(ObservedSpeciesData!$A$2:$A$828,$A822,ObservedSpeciesData!$D$2:$D$828,$D822)</f>
        <v>0</v>
      </c>
      <c r="AK822" s="2">
        <f t="shared" si="12"/>
        <v>15</v>
      </c>
    </row>
    <row r="823" spans="1:37" x14ac:dyDescent="0.25">
      <c r="A823" s="14" t="s">
        <v>99</v>
      </c>
      <c r="B823" t="s">
        <v>98</v>
      </c>
      <c r="C823" t="s">
        <v>97</v>
      </c>
      <c r="D823" s="13">
        <v>42696</v>
      </c>
      <c r="E823">
        <v>1</v>
      </c>
      <c r="F823">
        <v>500</v>
      </c>
      <c r="G823" s="2" t="s">
        <v>78</v>
      </c>
      <c r="H823" s="2" t="s">
        <v>11</v>
      </c>
      <c r="I823">
        <v>4</v>
      </c>
      <c r="J823" s="2" t="s">
        <v>77</v>
      </c>
      <c r="K823" s="2">
        <f>IF(ISNUMBER(AVERAGEIFS(ObservedSpeciesData!K$2:K$4955,ObservedSpeciesData!$A$2:$A$4955,$A823,ObservedSpeciesData!$D$2:$D$4955,$D823)),AVERAGEIFS(ObservedSpeciesData!K$2:K$4955,ObservedSpeciesData!$A$2:$A$4955,$A823,ObservedSpeciesData!$D$2:$D$4955,$D823),"")</f>
        <v>450</v>
      </c>
      <c r="L823" s="26" t="str">
        <f>IF(ISNUMBER(AVERAGEIFS(ObservedSpeciesData!L$2:L$4955,ObservedSpeciesData!$A$2:$A$4955,$A823,ObservedSpeciesData!$D$2:$D$4955,$D823)),AVERAGEIFS(ObservedSpeciesData!L$2:L$4955,ObservedSpeciesData!$A$2:$A$4955,$A823,ObservedSpeciesData!$D$2:$D$4955,$D823),"")</f>
        <v/>
      </c>
      <c r="M823" s="23" t="str">
        <f>IF(ISNUMBER(AVERAGEIFS(ObservedSpeciesData!M$2:M$4955,ObservedSpeciesData!$A$2:$A$4955,$A823,ObservedSpeciesData!$D$2:$D$4955,$D823)),AVERAGEIFS(ObservedSpeciesData!M$2:M$4955,ObservedSpeciesData!$A$2:$A$4955,$A823,ObservedSpeciesData!$D$2:$D$4955,$D823),"")</f>
        <v/>
      </c>
      <c r="N823" s="23">
        <f>IF(ISNUMBER(AVERAGEIFS(ObservedSpeciesData!N$2:N$4955,ObservedSpeciesData!$A$2:$A$4955,$A823,ObservedSpeciesData!$D$2:$D$4955,$D823)),AVERAGEIFS(ObservedSpeciesData!N$2:N$4955,ObservedSpeciesData!$A$2:$A$4955,$A823,ObservedSpeciesData!$D$2:$D$4955,$D823),"")</f>
        <v>1093.7087205871615</v>
      </c>
      <c r="O823" s="23">
        <f>IF(ISNUMBER(AVERAGEIFS(ObservedSpeciesData!O$2:O$4955,ObservedSpeciesData!$A$2:$A$4955,$A823,ObservedSpeciesData!$D$2:$D$4955,$D823)),AVERAGEIFS(ObservedSpeciesData!O$2:O$4955,ObservedSpeciesData!$A$2:$A$4955,$A823,ObservedSpeciesData!$D$2:$D$4955,$D823),"")</f>
        <v>109.37087205871616</v>
      </c>
      <c r="P823" s="23">
        <f>IF(ISNUMBER(AVERAGEIFS(ObservedSpeciesData!P$2:P$4955,ObservedSpeciesData!$A$2:$A$4955,$A823,ObservedSpeciesData!$C$2:$C$4955,$C823,ObservedSpeciesData!$D$2:$D$4955,$D823)),AVERAGEIFS(ObservedSpeciesData!P$2:P$4955,ObservedSpeciesData!$A$2:$A$4955,$A823,ObservedSpeciesData!$C$2:$C$4955,$C823,ObservedSpeciesData!$D$2:$D$4955,$D823),"")</f>
        <v>472.96596980303354</v>
      </c>
      <c r="Q823" s="23"/>
      <c r="R823" s="25" t="str">
        <f>IF(ISNUMBER(AVERAGEIFS(ObservedSpeciesData!R$2:R$4955,ObservedSpeciesData!$A$2:$A$4955,$A823,ObservedSpeciesData!$D$2:$D$4955,$D823)),AVERAGEIFS(ObservedSpeciesData!R$2:R$4955,ObservedSpeciesData!$A$2:$A$4955,$A823,ObservedSpeciesData!$D$2:$D$4955,$D823),"")</f>
        <v/>
      </c>
      <c r="S823" s="25" t="str">
        <f>IF(ISNUMBER(AVERAGEIFS(ObservedSpeciesData!S$2:S$4955,ObservedSpeciesData!$A$2:$A$4955,$A823,ObservedSpeciesData!$D$2:$D$4955,$D823)),AVERAGEIFS(ObservedSpeciesData!S$2:S$4955,ObservedSpeciesData!$A$2:$A$4955,$A823,ObservedSpeciesData!$D$2:$D$4955,$D823),"")</f>
        <v/>
      </c>
      <c r="T823" s="23" t="str">
        <f>IF(ISNUMBER(AVERAGEIFS(ObservedSpeciesData!T$2:T$4955,ObservedSpeciesData!$A$2:$A$4955,$A823,ObservedSpeciesData!$D$2:$D$4955,$D823)),AVERAGEIFS(ObservedSpeciesData!T$2:T$4955,ObservedSpeciesData!$A$2:$A$4955,$A823,ObservedSpeciesData!$D$2:$D$4955,$D823),"")</f>
        <v/>
      </c>
      <c r="U823" s="24" t="str">
        <f>IF(ISNUMBER(AVERAGEIFS(ObservedSpeciesData!U$2:U$4955,ObservedSpeciesData!$A$2:$A$4955,$A823,ObservedSpeciesData!$C$2:$C$4955,$C823,ObservedSpeciesData!$D$2:$D$4955,$D823)),AVERAGEIFS(ObservedSpeciesData!U$2:U$4955,ObservedSpeciesData!$A$2:$A$4955,$A823,ObservedSpeciesData!$C$2:$C$4955,$C823,ObservedSpeciesData!$D$2:$D$4955,$D823),"")</f>
        <v/>
      </c>
      <c r="V823" s="23">
        <f>IF(ISNUMBER(AVERAGEIFS(ObservedSpeciesData!V$2:V$4955,ObservedSpeciesData!$A$2:$A$4955,$A823,ObservedSpeciesData!$D$2:$D$4955,$D823)),AVERAGEIFS(ObservedSpeciesData!V$2:V$4955,ObservedSpeciesData!$A$2:$A$4955,$A823,ObservedSpeciesData!$D$2:$D$4955,$D823),"")</f>
        <v>22.566207647323608</v>
      </c>
      <c r="W823" s="23">
        <f>IF(ISNUMBER(AVERAGEIFS(ObservedSpeciesData!W$2:W$4955,ObservedSpeciesData!$A$2:$A$4955,$A823,ObservedSpeciesData!$D$2:$D$4955,$D823)),AVERAGEIFS(ObservedSpeciesData!W$2:W$4955,ObservedSpeciesData!$A$2:$A$4955,$A823,ObservedSpeciesData!$D$2:$D$4955,$D823),"")</f>
        <v>20.467127203941345</v>
      </c>
      <c r="X823" s="23">
        <f>IF(ISNUMBER(AVERAGEIFS(ObservedSpeciesData!X$2:X$4955,ObservedSpeciesData!$A$2:$A$4955,$A823,ObservedSpeciesData!$D$2:$D$4955,$D823)),AVERAGEIFS(ObservedSpeciesData!X$2:X$4955,ObservedSpeciesData!$A$2:$A$4955,$A823,ObservedSpeciesData!$D$2:$D$4955,$D823),"")</f>
        <v>77.216265678405762</v>
      </c>
      <c r="Y823" s="23">
        <f>IF(ISNUMBER(AVERAGEIFS(ObservedSpeciesData!Y$2:Y$4955,ObservedSpeciesData!$A$2:$A$4955,$A823,ObservedSpeciesData!$D$2:$D$4955,$D823)),AVERAGEIFS(ObservedSpeciesData!Y$2:Y$4955,ObservedSpeciesData!$A$2:$A$4955,$A823,ObservedSpeciesData!$D$2:$D$4955,$D823),"")</f>
        <v>41.008767366409302</v>
      </c>
      <c r="Z823" s="23">
        <f>IF(ISNUMBER(AVERAGEIFS(ObservedSpeciesData!Z$2:Z$4955,ObservedSpeciesData!$A$2:$A$4955,$A823,ObservedSpeciesData!$D$2:$D$4955,$D823)),AVERAGEIFS(ObservedSpeciesData!Z$2:Z$4955,ObservedSpeciesData!$A$2:$A$4955,$A823,ObservedSpeciesData!$D$2:$D$4955,$D823),"")</f>
        <v>91.823871612548828</v>
      </c>
      <c r="AA823" s="23">
        <f>IF(ISNUMBER(AVERAGEIFS(ObservedSpeciesData!AA$2:AA$4955,ObservedSpeciesData!$A$2:$A$4955,$A823,ObservedSpeciesData!$D$2:$D$4955,$D823)),AVERAGEIFS(ObservedSpeciesData!AA$2:AA$4955,ObservedSpeciesData!$A$2:$A$4955,$A823,ObservedSpeciesData!$D$2:$D$4955,$D823),"")</f>
        <v>20.968384742736816</v>
      </c>
      <c r="AB823" s="24">
        <f>IF(ISNUMBER(AVERAGEIFS(ObservedSpeciesData!AB$2:AB$4955,ObservedSpeciesData!$A$2:$A$4955,$A823,ObservedSpeciesData!$D$2:$D$4955,$D823)),AVERAGEIFS(ObservedSpeciesData!AB$2:AB$4955,ObservedSpeciesData!$A$2:$A$4955,$A823,ObservedSpeciesData!$D$2:$D$4955,$D823),"")</f>
        <v>3.3549415588378907E-2</v>
      </c>
      <c r="AC823" s="24">
        <f>IF(ISNUMBER(AVERAGEIFS(ObservedSpeciesData!AC$2:AC$4955,ObservedSpeciesData!$A$2:$A$4955,$A823,ObservedSpeciesData!$D$2:$D$4955,$D823)),AVERAGEIFS(ObservedSpeciesData!AC$2:AC$4955,ObservedSpeciesData!$A$2:$A$4955,$A823,ObservedSpeciesData!$D$2:$D$4955,$D823),"")</f>
        <v>3.3549415588378907E-2</v>
      </c>
      <c r="AD823" s="23">
        <f>IF(ISNUMBER(AVERAGEIFS(ObservedSpeciesData!AD$2:AD$4955,ObservedSpeciesData!$A$2:$A$4955,$A823,ObservedSpeciesData!$D$2:$D$4955,$D823)),AVERAGEIFS(ObservedSpeciesData!AD$2:AD$4955,ObservedSpeciesData!$A$2:$A$4955,$A823,ObservedSpeciesData!$D$2:$D$4955,$D823),"")</f>
        <v>12.354602508544922</v>
      </c>
      <c r="AE823" s="24">
        <f>IF(ISNUMBER(AVERAGEIFS(ObservedSpeciesData!AE$2:AE$4955,ObservedSpeciesData!$A$2:$A$4955,$A823,ObservedSpeciesData!$D$2:$D$4955,$D823)),AVERAGEIFS(ObservedSpeciesData!AE$2:AE$4955,ObservedSpeciesData!$A$2:$A$4955,$A823,ObservedSpeciesData!$D$2:$D$4955,$D823),"")</f>
        <v>18.864469060244531</v>
      </c>
      <c r="AF823" s="23"/>
      <c r="AG823" s="24"/>
      <c r="AH823" s="23">
        <f>IF(ISNUMBER(AVERAGEIFS(ObservedSpeciesData!AH$2:AH$4955,ObservedSpeciesData!$A$2:$A$4955,$A823,ObservedSpeciesData!$D$2:$D$4955,$D823)),AVERAGEIFS(ObservedSpeciesData!AH$2:AH$4955,ObservedSpeciesData!$A$2:$A$4955,$A823,ObservedSpeciesData!$D$2:$D$4955,$D823),"")</f>
        <v>3.6392500000000001</v>
      </c>
      <c r="AI823" s="23">
        <f>IF(ISNUMBER(AVERAGEIFS(ObservedSpeciesData!AI$2:AI$4955,ObservedSpeciesData!$A$2:$A$4955,$A823,ObservedSpeciesData!$C$2:$C$4955,$C823,ObservedSpeciesData!$D$2:$D$4955,$D823)),AVERAGEIFS(ObservedSpeciesData!AI$2:AI$4955,ObservedSpeciesData!$A$2:$A$4955,$A823,ObservedSpeciesData!$C$2:$C$4955,$C823,ObservedSpeciesData!$D$2:$D$4955,$D823),"")</f>
        <v>15.790500000000002</v>
      </c>
      <c r="AJ823" s="2">
        <f>COUNTIFS(ObservedSpeciesData!$A$2:$A$828,$A823,ObservedSpeciesData!$D$2:$D$828,$D823)</f>
        <v>0</v>
      </c>
      <c r="AK823" s="2">
        <f t="shared" si="12"/>
        <v>15</v>
      </c>
    </row>
    <row r="824" spans="1:37" x14ac:dyDescent="0.25">
      <c r="A824" s="14" t="s">
        <v>104</v>
      </c>
      <c r="B824" t="s">
        <v>98</v>
      </c>
      <c r="C824" t="s">
        <v>97</v>
      </c>
      <c r="D824" s="13">
        <v>42720</v>
      </c>
      <c r="E824">
        <v>1</v>
      </c>
      <c r="F824">
        <v>0</v>
      </c>
      <c r="G824" s="2" t="s">
        <v>78</v>
      </c>
      <c r="H824" s="2" t="s">
        <v>11</v>
      </c>
      <c r="I824">
        <v>5</v>
      </c>
      <c r="J824" s="2" t="s">
        <v>77</v>
      </c>
      <c r="K824" s="2">
        <f>IF(ISNUMBER(AVERAGEIFS(ObservedSpeciesData!K$2:K$4955,ObservedSpeciesData!$A$2:$A$4955,$A824,ObservedSpeciesData!$D$2:$D$4955,$D824)),AVERAGEIFS(ObservedSpeciesData!K$2:K$4955,ObservedSpeciesData!$A$2:$A$4955,$A824,ObservedSpeciesData!$D$2:$D$4955,$D824),"")</f>
        <v>0</v>
      </c>
      <c r="L824" s="26" t="str">
        <f>IF(ISNUMBER(AVERAGEIFS(ObservedSpeciesData!L$2:L$4955,ObservedSpeciesData!$A$2:$A$4955,$A824,ObservedSpeciesData!$D$2:$D$4955,$D824)),AVERAGEIFS(ObservedSpeciesData!L$2:L$4955,ObservedSpeciesData!$A$2:$A$4955,$A824,ObservedSpeciesData!$D$2:$D$4955,$D824),"")</f>
        <v/>
      </c>
      <c r="M824" s="23" t="str">
        <f>IF(ISNUMBER(AVERAGEIFS(ObservedSpeciesData!M$2:M$4955,ObservedSpeciesData!$A$2:$A$4955,$A824,ObservedSpeciesData!$D$2:$D$4955,$D824)),AVERAGEIFS(ObservedSpeciesData!M$2:M$4955,ObservedSpeciesData!$A$2:$A$4955,$A824,ObservedSpeciesData!$D$2:$D$4955,$D824),"")</f>
        <v/>
      </c>
      <c r="N824" s="23">
        <f>IF(ISNUMBER(AVERAGEIFS(ObservedSpeciesData!N$2:N$4955,ObservedSpeciesData!$A$2:$A$4955,$A824,ObservedSpeciesData!$D$2:$D$4955,$D824)),AVERAGEIFS(ObservedSpeciesData!N$2:N$4955,ObservedSpeciesData!$A$2:$A$4955,$A824,ObservedSpeciesData!$D$2:$D$4955,$D824),"")</f>
        <v>422.78671877698355</v>
      </c>
      <c r="O824" s="23">
        <f>IF(ISNUMBER(AVERAGEIFS(ObservedSpeciesData!O$2:O$4955,ObservedSpeciesData!$A$2:$A$4955,$A824,ObservedSpeciesData!$D$2:$D$4955,$D824)),AVERAGEIFS(ObservedSpeciesData!O$2:O$4955,ObservedSpeciesData!$A$2:$A$4955,$A824,ObservedSpeciesData!$D$2:$D$4955,$D824),"")</f>
        <v>42.278671877698358</v>
      </c>
      <c r="P824" s="23">
        <f>IF(ISNUMBER(AVERAGEIFS(ObservedSpeciesData!P$2:P$4955,ObservedSpeciesData!$A$2:$A$4955,$A824,ObservedSpeciesData!$C$2:$C$4955,$C824,ObservedSpeciesData!$D$2:$D$4955,$D824)),AVERAGEIFS(ObservedSpeciesData!P$2:P$4955,ObservedSpeciesData!$A$2:$A$4955,$A824,ObservedSpeciesData!$C$2:$C$4955,$C824,ObservedSpeciesData!$D$2:$D$4955,$D824),"")</f>
        <v>283.93071966746771</v>
      </c>
      <c r="Q824" s="23"/>
      <c r="R824" s="25" t="str">
        <f>IF(ISNUMBER(AVERAGEIFS(ObservedSpeciesData!R$2:R$4955,ObservedSpeciesData!$A$2:$A$4955,$A824,ObservedSpeciesData!$D$2:$D$4955,$D824)),AVERAGEIFS(ObservedSpeciesData!R$2:R$4955,ObservedSpeciesData!$A$2:$A$4955,$A824,ObservedSpeciesData!$D$2:$D$4955,$D824),"")</f>
        <v/>
      </c>
      <c r="S824" s="25" t="str">
        <f>IF(ISNUMBER(AVERAGEIFS(ObservedSpeciesData!S$2:S$4955,ObservedSpeciesData!$A$2:$A$4955,$A824,ObservedSpeciesData!$D$2:$D$4955,$D824)),AVERAGEIFS(ObservedSpeciesData!S$2:S$4955,ObservedSpeciesData!$A$2:$A$4955,$A824,ObservedSpeciesData!$D$2:$D$4955,$D824),"")</f>
        <v/>
      </c>
      <c r="T824" s="23" t="str">
        <f>IF(ISNUMBER(AVERAGEIFS(ObservedSpeciesData!T$2:T$4955,ObservedSpeciesData!$A$2:$A$4955,$A824,ObservedSpeciesData!$D$2:$D$4955,$D824)),AVERAGEIFS(ObservedSpeciesData!T$2:T$4955,ObservedSpeciesData!$A$2:$A$4955,$A824,ObservedSpeciesData!$D$2:$D$4955,$D824),"")</f>
        <v/>
      </c>
      <c r="U824" s="24" t="str">
        <f>IF(ISNUMBER(AVERAGEIFS(ObservedSpeciesData!U$2:U$4955,ObservedSpeciesData!$A$2:$A$4955,$A824,ObservedSpeciesData!$C$2:$C$4955,$C824,ObservedSpeciesData!$D$2:$D$4955,$D824)),AVERAGEIFS(ObservedSpeciesData!U$2:U$4955,ObservedSpeciesData!$A$2:$A$4955,$A824,ObservedSpeciesData!$C$2:$C$4955,$C824,ObservedSpeciesData!$D$2:$D$4955,$D824),"")</f>
        <v/>
      </c>
      <c r="V824" s="23">
        <f>IF(ISNUMBER(AVERAGEIFS(ObservedSpeciesData!V$2:V$4955,ObservedSpeciesData!$A$2:$A$4955,$A824,ObservedSpeciesData!$D$2:$D$4955,$D824)),AVERAGEIFS(ObservedSpeciesData!V$2:V$4955,ObservedSpeciesData!$A$2:$A$4955,$A824,ObservedSpeciesData!$D$2:$D$4955,$D824),"")</f>
        <v>23.983500426292419</v>
      </c>
      <c r="W824" s="23">
        <f>IF(ISNUMBER(AVERAGEIFS(ObservedSpeciesData!W$2:W$4955,ObservedSpeciesData!$A$2:$A$4955,$A824,ObservedSpeciesData!$D$2:$D$4955,$D824)),AVERAGEIFS(ObservedSpeciesData!W$2:W$4955,ObservedSpeciesData!$A$2:$A$4955,$A824,ObservedSpeciesData!$D$2:$D$4955,$D824),"")</f>
        <v>27.97828845310211</v>
      </c>
      <c r="X824" s="23">
        <f>IF(ISNUMBER(AVERAGEIFS(ObservedSpeciesData!X$2:X$4955,ObservedSpeciesData!$A$2:$A$4955,$A824,ObservedSpeciesData!$D$2:$D$4955,$D824)),AVERAGEIFS(ObservedSpeciesData!X$2:X$4955,ObservedSpeciesData!$A$2:$A$4955,$A824,ObservedSpeciesData!$D$2:$D$4955,$D824),"")</f>
        <v>75.543412284851073</v>
      </c>
      <c r="Y824" s="23">
        <f>IF(ISNUMBER(AVERAGEIFS(ObservedSpeciesData!Y$2:Y$4955,ObservedSpeciesData!$A$2:$A$4955,$A824,ObservedSpeciesData!$D$2:$D$4955,$D824)),AVERAGEIFS(ObservedSpeciesData!Y$2:Y$4955,ObservedSpeciesData!$A$2:$A$4955,$A824,ObservedSpeciesData!$D$2:$D$4955,$D824),"")</f>
        <v>41.771885086059569</v>
      </c>
      <c r="Z824" s="23">
        <f>IF(ISNUMBER(AVERAGEIFS(ObservedSpeciesData!Z$2:Z$4955,ObservedSpeciesData!$A$2:$A$4955,$A824,ObservedSpeciesData!$D$2:$D$4955,$D824)),AVERAGEIFS(ObservedSpeciesData!Z$2:Z$4955,ObservedSpeciesData!$A$2:$A$4955,$A824,ObservedSpeciesData!$D$2:$D$4955,$D824),"")</f>
        <v>92.666535915374766</v>
      </c>
      <c r="AA824" s="23">
        <f>IF(ISNUMBER(AVERAGEIFS(ObservedSpeciesData!AA$2:AA$4955,ObservedSpeciesData!$A$2:$A$4955,$A824,ObservedSpeciesData!$D$2:$D$4955,$D824)),AVERAGEIFS(ObservedSpeciesData!AA$2:AA$4955,ObservedSpeciesData!$A$2:$A$4955,$A824,ObservedSpeciesData!$D$2:$D$4955,$D824),"")</f>
        <v>11.771413238048554</v>
      </c>
      <c r="AB824" s="24">
        <f>IF(ISNUMBER(AVERAGEIFS(ObservedSpeciesData!AB$2:AB$4955,ObservedSpeciesData!$A$2:$A$4955,$A824,ObservedSpeciesData!$D$2:$D$4955,$D824)),AVERAGEIFS(ObservedSpeciesData!AB$2:AB$4955,ObservedSpeciesData!$A$2:$A$4955,$A824,ObservedSpeciesData!$D$2:$D$4955,$D824),"")</f>
        <v>1.8834261180877689E-2</v>
      </c>
      <c r="AC824" s="24">
        <f>IF(ISNUMBER(AVERAGEIFS(ObservedSpeciesData!AC$2:AC$4955,ObservedSpeciesData!$A$2:$A$4955,$A824,ObservedSpeciesData!$D$2:$D$4955,$D824)),AVERAGEIFS(ObservedSpeciesData!AC$2:AC$4955,ObservedSpeciesData!$A$2:$A$4955,$A824,ObservedSpeciesData!$D$2:$D$4955,$D824),"")</f>
        <v>1.8834261180877689E-2</v>
      </c>
      <c r="AD824" s="23">
        <f>IF(ISNUMBER(AVERAGEIFS(ObservedSpeciesData!AD$2:AD$4955,ObservedSpeciesData!$A$2:$A$4955,$A824,ObservedSpeciesData!$D$2:$D$4955,$D824)),AVERAGEIFS(ObservedSpeciesData!AD$2:AD$4955,ObservedSpeciesData!$A$2:$A$4955,$A824,ObservedSpeciesData!$D$2:$D$4955,$D824),"")</f>
        <v>12.086945965576172</v>
      </c>
      <c r="AE824" s="24">
        <f>IF(ISNUMBER(AVERAGEIFS(ObservedSpeciesData!AE$2:AE$4955,ObservedSpeciesData!$A$2:$A$4955,$A824,ObservedSpeciesData!$D$2:$D$4955,$D824)),AVERAGEIFS(ObservedSpeciesData!AE$2:AE$4955,ObservedSpeciesData!$A$2:$A$4955,$A824,ObservedSpeciesData!$D$2:$D$4955,$D824),"")</f>
        <v>24.749209554166434</v>
      </c>
      <c r="AF824" s="23"/>
      <c r="AG824" s="24"/>
      <c r="AH824" s="23">
        <f>IF(ISNUMBER(AVERAGEIFS(ObservedSpeciesData!AH$2:AH$4955,ObservedSpeciesData!$A$2:$A$4955,$A824,ObservedSpeciesData!$D$2:$D$4955,$D824)),AVERAGEIFS(ObservedSpeciesData!AH$2:AH$4955,ObservedSpeciesData!$A$2:$A$4955,$A824,ObservedSpeciesData!$D$2:$D$4955,$D824),"")</f>
        <v>0.79074999999999995</v>
      </c>
      <c r="AI824" s="23">
        <f>IF(ISNUMBER(AVERAGEIFS(ObservedSpeciesData!AI$2:AI$4955,ObservedSpeciesData!$A$2:$A$4955,$A824,ObservedSpeciesData!$C$2:$C$4955,$C824,ObservedSpeciesData!$D$2:$D$4955,$D824)),AVERAGEIFS(ObservedSpeciesData!AI$2:AI$4955,ObservedSpeciesData!$A$2:$A$4955,$A824,ObservedSpeciesData!$C$2:$C$4955,$C824,ObservedSpeciesData!$D$2:$D$4955,$D824),"")</f>
        <v>6.9792500000000004</v>
      </c>
      <c r="AJ824" s="2">
        <f>COUNTIFS(ObservedSpeciesData!$A$2:$A$828,$A824,ObservedSpeciesData!$D$2:$D$828,$D824)</f>
        <v>0</v>
      </c>
      <c r="AK824" s="2">
        <f t="shared" si="12"/>
        <v>15</v>
      </c>
    </row>
    <row r="825" spans="1:37" x14ac:dyDescent="0.25">
      <c r="A825" s="14" t="s">
        <v>103</v>
      </c>
      <c r="B825" t="s">
        <v>98</v>
      </c>
      <c r="C825" t="s">
        <v>97</v>
      </c>
      <c r="D825" s="13">
        <v>42720</v>
      </c>
      <c r="E825">
        <v>1</v>
      </c>
      <c r="F825">
        <v>50</v>
      </c>
      <c r="G825" s="2" t="s">
        <v>78</v>
      </c>
      <c r="H825" s="2" t="s">
        <v>11</v>
      </c>
      <c r="I825">
        <v>5</v>
      </c>
      <c r="J825" s="2" t="s">
        <v>77</v>
      </c>
      <c r="K825" s="2">
        <f>IF(ISNUMBER(AVERAGEIFS(ObservedSpeciesData!K$2:K$4955,ObservedSpeciesData!$A$2:$A$4955,$A825,ObservedSpeciesData!$D$2:$D$4955,$D825)),AVERAGEIFS(ObservedSpeciesData!K$2:K$4955,ObservedSpeciesData!$A$2:$A$4955,$A825,ObservedSpeciesData!$D$2:$D$4955,$D825),"")</f>
        <v>45</v>
      </c>
      <c r="L825" s="26" t="str">
        <f>IF(ISNUMBER(AVERAGEIFS(ObservedSpeciesData!L$2:L$4955,ObservedSpeciesData!$A$2:$A$4955,$A825,ObservedSpeciesData!$D$2:$D$4955,$D825)),AVERAGEIFS(ObservedSpeciesData!L$2:L$4955,ObservedSpeciesData!$A$2:$A$4955,$A825,ObservedSpeciesData!$D$2:$D$4955,$D825),"")</f>
        <v/>
      </c>
      <c r="M825" s="23" t="str">
        <f>IF(ISNUMBER(AVERAGEIFS(ObservedSpeciesData!M$2:M$4955,ObservedSpeciesData!$A$2:$A$4955,$A825,ObservedSpeciesData!$D$2:$D$4955,$D825)),AVERAGEIFS(ObservedSpeciesData!M$2:M$4955,ObservedSpeciesData!$A$2:$A$4955,$A825,ObservedSpeciesData!$D$2:$D$4955,$D825),"")</f>
        <v/>
      </c>
      <c r="N825" s="23">
        <f>IF(ISNUMBER(AVERAGEIFS(ObservedSpeciesData!N$2:N$4955,ObservedSpeciesData!$A$2:$A$4955,$A825,ObservedSpeciesData!$D$2:$D$4955,$D825)),AVERAGEIFS(ObservedSpeciesData!N$2:N$4955,ObservedSpeciesData!$A$2:$A$4955,$A825,ObservedSpeciesData!$D$2:$D$4955,$D825),"")</f>
        <v>509.91112350751825</v>
      </c>
      <c r="O825" s="23">
        <f>IF(ISNUMBER(AVERAGEIFS(ObservedSpeciesData!O$2:O$4955,ObservedSpeciesData!$A$2:$A$4955,$A825,ObservedSpeciesData!$D$2:$D$4955,$D825)),AVERAGEIFS(ObservedSpeciesData!O$2:O$4955,ObservedSpeciesData!$A$2:$A$4955,$A825,ObservedSpeciesData!$D$2:$D$4955,$D825),"")</f>
        <v>50.991112350751827</v>
      </c>
      <c r="P825" s="23">
        <f>IF(ISNUMBER(AVERAGEIFS(ObservedSpeciesData!P$2:P$4955,ObservedSpeciesData!$A$2:$A$4955,$A825,ObservedSpeciesData!$C$2:$C$4955,$C825,ObservedSpeciesData!$D$2:$D$4955,$D825)),AVERAGEIFS(ObservedSpeciesData!P$2:P$4955,ObservedSpeciesData!$A$2:$A$4955,$A825,ObservedSpeciesData!$C$2:$C$4955,$C825,ObservedSpeciesData!$D$2:$D$4955,$D825),"")</f>
        <v>286.22948512785882</v>
      </c>
      <c r="Q825" s="23"/>
      <c r="R825" s="25" t="str">
        <f>IF(ISNUMBER(AVERAGEIFS(ObservedSpeciesData!R$2:R$4955,ObservedSpeciesData!$A$2:$A$4955,$A825,ObservedSpeciesData!$D$2:$D$4955,$D825)),AVERAGEIFS(ObservedSpeciesData!R$2:R$4955,ObservedSpeciesData!$A$2:$A$4955,$A825,ObservedSpeciesData!$D$2:$D$4955,$D825),"")</f>
        <v/>
      </c>
      <c r="S825" s="25" t="str">
        <f>IF(ISNUMBER(AVERAGEIFS(ObservedSpeciesData!S$2:S$4955,ObservedSpeciesData!$A$2:$A$4955,$A825,ObservedSpeciesData!$D$2:$D$4955,$D825)),AVERAGEIFS(ObservedSpeciesData!S$2:S$4955,ObservedSpeciesData!$A$2:$A$4955,$A825,ObservedSpeciesData!$D$2:$D$4955,$D825),"")</f>
        <v/>
      </c>
      <c r="T825" s="23" t="str">
        <f>IF(ISNUMBER(AVERAGEIFS(ObservedSpeciesData!T$2:T$4955,ObservedSpeciesData!$A$2:$A$4955,$A825,ObservedSpeciesData!$D$2:$D$4955,$D825)),AVERAGEIFS(ObservedSpeciesData!T$2:T$4955,ObservedSpeciesData!$A$2:$A$4955,$A825,ObservedSpeciesData!$D$2:$D$4955,$D825),"")</f>
        <v/>
      </c>
      <c r="U825" s="24" t="str">
        <f>IF(ISNUMBER(AVERAGEIFS(ObservedSpeciesData!U$2:U$4955,ObservedSpeciesData!$A$2:$A$4955,$A825,ObservedSpeciesData!$C$2:$C$4955,$C825,ObservedSpeciesData!$D$2:$D$4955,$D825)),AVERAGEIFS(ObservedSpeciesData!U$2:U$4955,ObservedSpeciesData!$A$2:$A$4955,$A825,ObservedSpeciesData!$C$2:$C$4955,$C825,ObservedSpeciesData!$D$2:$D$4955,$D825),"")</f>
        <v/>
      </c>
      <c r="V825" s="23">
        <f>IF(ISNUMBER(AVERAGEIFS(ObservedSpeciesData!V$2:V$4955,ObservedSpeciesData!$A$2:$A$4955,$A825,ObservedSpeciesData!$D$2:$D$4955,$D825)),AVERAGEIFS(ObservedSpeciesData!V$2:V$4955,ObservedSpeciesData!$A$2:$A$4955,$A825,ObservedSpeciesData!$D$2:$D$4955,$D825),"")</f>
        <v>23.704140149116519</v>
      </c>
      <c r="W825" s="23">
        <f>IF(ISNUMBER(AVERAGEIFS(ObservedSpeciesData!W$2:W$4955,ObservedSpeciesData!$A$2:$A$4955,$A825,ObservedSpeciesData!$D$2:$D$4955,$D825)),AVERAGEIFS(ObservedSpeciesData!W$2:W$4955,ObservedSpeciesData!$A$2:$A$4955,$A825,ObservedSpeciesData!$D$2:$D$4955,$D825),"")</f>
        <v>27.096072456359863</v>
      </c>
      <c r="X825" s="23">
        <f>IF(ISNUMBER(AVERAGEIFS(ObservedSpeciesData!X$2:X$4955,ObservedSpeciesData!$A$2:$A$4955,$A825,ObservedSpeciesData!$D$2:$D$4955,$D825)),AVERAGEIFS(ObservedSpeciesData!X$2:X$4955,ObservedSpeciesData!$A$2:$A$4955,$A825,ObservedSpeciesData!$D$2:$D$4955,$D825),"")</f>
        <v>76.144662998199465</v>
      </c>
      <c r="Y825" s="23">
        <f>IF(ISNUMBER(AVERAGEIFS(ObservedSpeciesData!Y$2:Y$4955,ObservedSpeciesData!$A$2:$A$4955,$A825,ObservedSpeciesData!$D$2:$D$4955,$D825)),AVERAGEIFS(ObservedSpeciesData!Y$2:Y$4955,ObservedSpeciesData!$A$2:$A$4955,$A825,ObservedSpeciesData!$D$2:$D$4955,$D825),"")</f>
        <v>40.569556707382205</v>
      </c>
      <c r="Z825" s="23">
        <f>IF(ISNUMBER(AVERAGEIFS(ObservedSpeciesData!Z$2:Z$4955,ObservedSpeciesData!$A$2:$A$4955,$A825,ObservedSpeciesData!$D$2:$D$4955,$D825)),AVERAGEIFS(ObservedSpeciesData!Z$2:Z$4955,ObservedSpeciesData!$A$2:$A$4955,$A825,ObservedSpeciesData!$D$2:$D$4955,$D825),"")</f>
        <v>92.73946915435792</v>
      </c>
      <c r="AA825" s="23">
        <f>IF(ISNUMBER(AVERAGEIFS(ObservedSpeciesData!AA$2:AA$4955,ObservedSpeciesData!$A$2:$A$4955,$A825,ObservedSpeciesData!$D$2:$D$4955,$D825)),AVERAGEIFS(ObservedSpeciesData!AA$2:AA$4955,ObservedSpeciesData!$A$2:$A$4955,$A825,ObservedSpeciesData!$D$2:$D$4955,$D825),"")</f>
        <v>12.317107307434082</v>
      </c>
      <c r="AB825" s="24">
        <f>IF(ISNUMBER(AVERAGEIFS(ObservedSpeciesData!AB$2:AB$4955,ObservedSpeciesData!$A$2:$A$4955,$A825,ObservedSpeciesData!$D$2:$D$4955,$D825)),AVERAGEIFS(ObservedSpeciesData!AB$2:AB$4955,ObservedSpeciesData!$A$2:$A$4955,$A825,ObservedSpeciesData!$D$2:$D$4955,$D825),"")</f>
        <v>1.9707371691894533E-2</v>
      </c>
      <c r="AC825" s="24">
        <f>IF(ISNUMBER(AVERAGEIFS(ObservedSpeciesData!AC$2:AC$4955,ObservedSpeciesData!$A$2:$A$4955,$A825,ObservedSpeciesData!$D$2:$D$4955,$D825)),AVERAGEIFS(ObservedSpeciesData!AC$2:AC$4955,ObservedSpeciesData!$A$2:$A$4955,$A825,ObservedSpeciesData!$D$2:$D$4955,$D825),"")</f>
        <v>1.9707371691894533E-2</v>
      </c>
      <c r="AD825" s="23">
        <f>IF(ISNUMBER(AVERAGEIFS(ObservedSpeciesData!AD$2:AD$4955,ObservedSpeciesData!$A$2:$A$4955,$A825,ObservedSpeciesData!$D$2:$D$4955,$D825)),AVERAGEIFS(ObservedSpeciesData!AD$2:AD$4955,ObservedSpeciesData!$A$2:$A$4955,$A825,ObservedSpeciesData!$D$2:$D$4955,$D825),"")</f>
        <v>12.183146079711914</v>
      </c>
      <c r="AE825" s="24">
        <f>IF(ISNUMBER(AVERAGEIFS(ObservedSpeciesData!AE$2:AE$4955,ObservedSpeciesData!$A$2:$A$4955,$A825,ObservedSpeciesData!$D$2:$D$4955,$D825)),AVERAGEIFS(ObservedSpeciesData!AE$2:AE$4955,ObservedSpeciesData!$A$2:$A$4955,$A825,ObservedSpeciesData!$D$2:$D$4955,$D825),"")</f>
        <v>23.353466940464166</v>
      </c>
      <c r="AF825" s="23"/>
      <c r="AG825" s="24"/>
      <c r="AH825" s="23">
        <f>IF(ISNUMBER(AVERAGEIFS(ObservedSpeciesData!AH$2:AH$4955,ObservedSpeciesData!$A$2:$A$4955,$A825,ObservedSpeciesData!$D$2:$D$4955,$D825)),AVERAGEIFS(ObservedSpeciesData!AH$2:AH$4955,ObservedSpeciesData!$A$2:$A$4955,$A825,ObservedSpeciesData!$D$2:$D$4955,$D825),"")</f>
        <v>1</v>
      </c>
      <c r="AI825" s="23">
        <f>IF(ISNUMBER(AVERAGEIFS(ObservedSpeciesData!AI$2:AI$4955,ObservedSpeciesData!$A$2:$A$4955,$A825,ObservedSpeciesData!$C$2:$C$4955,$C825,ObservedSpeciesData!$D$2:$D$4955,$D825)),AVERAGEIFS(ObservedSpeciesData!AI$2:AI$4955,ObservedSpeciesData!$A$2:$A$4955,$A825,ObservedSpeciesData!$C$2:$C$4955,$C825,ObservedSpeciesData!$D$2:$D$4955,$D825),"")</f>
        <v>6.7562499999999996</v>
      </c>
      <c r="AJ825" s="2">
        <f>COUNTIFS(ObservedSpeciesData!$A$2:$A$828,$A825,ObservedSpeciesData!$D$2:$D$828,$D825)</f>
        <v>0</v>
      </c>
      <c r="AK825" s="2">
        <f t="shared" si="12"/>
        <v>15</v>
      </c>
    </row>
    <row r="826" spans="1:37" x14ac:dyDescent="0.25">
      <c r="A826" s="14" t="s">
        <v>102</v>
      </c>
      <c r="B826" t="s">
        <v>98</v>
      </c>
      <c r="C826" t="s">
        <v>97</v>
      </c>
      <c r="D826" s="13">
        <v>42720</v>
      </c>
      <c r="E826">
        <v>1</v>
      </c>
      <c r="F826">
        <v>100</v>
      </c>
      <c r="G826" s="2" t="s">
        <v>78</v>
      </c>
      <c r="H826" s="2" t="s">
        <v>11</v>
      </c>
      <c r="I826">
        <v>5</v>
      </c>
      <c r="J826" s="2" t="s">
        <v>77</v>
      </c>
      <c r="K826" s="2">
        <f>IF(ISNUMBER(AVERAGEIFS(ObservedSpeciesData!K$2:K$4955,ObservedSpeciesData!$A$2:$A$4955,$A826,ObservedSpeciesData!$D$2:$D$4955,$D826)),AVERAGEIFS(ObservedSpeciesData!K$2:K$4955,ObservedSpeciesData!$A$2:$A$4955,$A826,ObservedSpeciesData!$D$2:$D$4955,$D826),"")</f>
        <v>90</v>
      </c>
      <c r="L826" s="26" t="str">
        <f>IF(ISNUMBER(AVERAGEIFS(ObservedSpeciesData!L$2:L$4955,ObservedSpeciesData!$A$2:$A$4955,$A826,ObservedSpeciesData!$D$2:$D$4955,$D826)),AVERAGEIFS(ObservedSpeciesData!L$2:L$4955,ObservedSpeciesData!$A$2:$A$4955,$A826,ObservedSpeciesData!$D$2:$D$4955,$D826),"")</f>
        <v/>
      </c>
      <c r="M826" s="23" t="str">
        <f>IF(ISNUMBER(AVERAGEIFS(ObservedSpeciesData!M$2:M$4955,ObservedSpeciesData!$A$2:$A$4955,$A826,ObservedSpeciesData!$D$2:$D$4955,$D826)),AVERAGEIFS(ObservedSpeciesData!M$2:M$4955,ObservedSpeciesData!$A$2:$A$4955,$A826,ObservedSpeciesData!$D$2:$D$4955,$D826),"")</f>
        <v/>
      </c>
      <c r="N826" s="23">
        <f>IF(ISNUMBER(AVERAGEIFS(ObservedSpeciesData!N$2:N$4955,ObservedSpeciesData!$A$2:$A$4955,$A826,ObservedSpeciesData!$D$2:$D$4955,$D826)),AVERAGEIFS(ObservedSpeciesData!N$2:N$4955,ObservedSpeciesData!$A$2:$A$4955,$A826,ObservedSpeciesData!$D$2:$D$4955,$D826),"")</f>
        <v>554.74907288429472</v>
      </c>
      <c r="O826" s="23">
        <f>IF(ISNUMBER(AVERAGEIFS(ObservedSpeciesData!O$2:O$4955,ObservedSpeciesData!$A$2:$A$4955,$A826,ObservedSpeciesData!$D$2:$D$4955,$D826)),AVERAGEIFS(ObservedSpeciesData!O$2:O$4955,ObservedSpeciesData!$A$2:$A$4955,$A826,ObservedSpeciesData!$D$2:$D$4955,$D826),"")</f>
        <v>55.47490728842947</v>
      </c>
      <c r="P826" s="23">
        <f>IF(ISNUMBER(AVERAGEIFS(ObservedSpeciesData!P$2:P$4955,ObservedSpeciesData!$A$2:$A$4955,$A826,ObservedSpeciesData!$C$2:$C$4955,$C826,ObservedSpeciesData!$D$2:$D$4955,$D826)),AVERAGEIFS(ObservedSpeciesData!P$2:P$4955,ObservedSpeciesData!$A$2:$A$4955,$A826,ObservedSpeciesData!$C$2:$C$4955,$C826,ObservedSpeciesData!$D$2:$D$4955,$D826),"")</f>
        <v>326.61531958874809</v>
      </c>
      <c r="Q826" s="23"/>
      <c r="R826" s="25" t="str">
        <f>IF(ISNUMBER(AVERAGEIFS(ObservedSpeciesData!R$2:R$4955,ObservedSpeciesData!$A$2:$A$4955,$A826,ObservedSpeciesData!$D$2:$D$4955,$D826)),AVERAGEIFS(ObservedSpeciesData!R$2:R$4955,ObservedSpeciesData!$A$2:$A$4955,$A826,ObservedSpeciesData!$D$2:$D$4955,$D826),"")</f>
        <v/>
      </c>
      <c r="S826" s="25" t="str">
        <f>IF(ISNUMBER(AVERAGEIFS(ObservedSpeciesData!S$2:S$4955,ObservedSpeciesData!$A$2:$A$4955,$A826,ObservedSpeciesData!$D$2:$D$4955,$D826)),AVERAGEIFS(ObservedSpeciesData!S$2:S$4955,ObservedSpeciesData!$A$2:$A$4955,$A826,ObservedSpeciesData!$D$2:$D$4955,$D826),"")</f>
        <v/>
      </c>
      <c r="T826" s="23" t="str">
        <f>IF(ISNUMBER(AVERAGEIFS(ObservedSpeciesData!T$2:T$4955,ObservedSpeciesData!$A$2:$A$4955,$A826,ObservedSpeciesData!$D$2:$D$4955,$D826)),AVERAGEIFS(ObservedSpeciesData!T$2:T$4955,ObservedSpeciesData!$A$2:$A$4955,$A826,ObservedSpeciesData!$D$2:$D$4955,$D826),"")</f>
        <v/>
      </c>
      <c r="U826" s="24" t="str">
        <f>IF(ISNUMBER(AVERAGEIFS(ObservedSpeciesData!U$2:U$4955,ObservedSpeciesData!$A$2:$A$4955,$A826,ObservedSpeciesData!$C$2:$C$4955,$C826,ObservedSpeciesData!$D$2:$D$4955,$D826)),AVERAGEIFS(ObservedSpeciesData!U$2:U$4955,ObservedSpeciesData!$A$2:$A$4955,$A826,ObservedSpeciesData!$C$2:$C$4955,$C826,ObservedSpeciesData!$D$2:$D$4955,$D826),"")</f>
        <v/>
      </c>
      <c r="V826" s="23">
        <f>IF(ISNUMBER(AVERAGEIFS(ObservedSpeciesData!V$2:V$4955,ObservedSpeciesData!$A$2:$A$4955,$A826,ObservedSpeciesData!$D$2:$D$4955,$D826)),AVERAGEIFS(ObservedSpeciesData!V$2:V$4955,ObservedSpeciesData!$A$2:$A$4955,$A826,ObservedSpeciesData!$D$2:$D$4955,$D826),"")</f>
        <v>22.715919611930847</v>
      </c>
      <c r="W826" s="23">
        <f>IF(ISNUMBER(AVERAGEIFS(ObservedSpeciesData!W$2:W$4955,ObservedSpeciesData!$A$2:$A$4955,$A826,ObservedSpeciesData!$D$2:$D$4955,$D826)),AVERAGEIFS(ObservedSpeciesData!W$2:W$4955,ObservedSpeciesData!$A$2:$A$4955,$A826,ObservedSpeciesData!$D$2:$D$4955,$D826),"")</f>
        <v>28.910425189971924</v>
      </c>
      <c r="X826" s="23">
        <f>IF(ISNUMBER(AVERAGEIFS(ObservedSpeciesData!X$2:X$4955,ObservedSpeciesData!$A$2:$A$4955,$A826,ObservedSpeciesData!$D$2:$D$4955,$D826)),AVERAGEIFS(ObservedSpeciesData!X$2:X$4955,ObservedSpeciesData!$A$2:$A$4955,$A826,ObservedSpeciesData!$D$2:$D$4955,$D826),"")</f>
        <v>78.07108355331421</v>
      </c>
      <c r="Y826" s="23">
        <f>IF(ISNUMBER(AVERAGEIFS(ObservedSpeciesData!Y$2:Y$4955,ObservedSpeciesData!$A$2:$A$4955,$A826,ObservedSpeciesData!$D$2:$D$4955,$D826)),AVERAGEIFS(ObservedSpeciesData!Y$2:Y$4955,ObservedSpeciesData!$A$2:$A$4955,$A826,ObservedSpeciesData!$D$2:$D$4955,$D826),"")</f>
        <v>39.901716915130613</v>
      </c>
      <c r="Z826" s="23">
        <f>IF(ISNUMBER(AVERAGEIFS(ObservedSpeciesData!Z$2:Z$4955,ObservedSpeciesData!$A$2:$A$4955,$A826,ObservedSpeciesData!$D$2:$D$4955,$D826)),AVERAGEIFS(ObservedSpeciesData!Z$2:Z$4955,ObservedSpeciesData!$A$2:$A$4955,$A826,ObservedSpeciesData!$D$2:$D$4955,$D826),"")</f>
        <v>92.719007255554203</v>
      </c>
      <c r="AA826" s="23">
        <f>IF(ISNUMBER(AVERAGEIFS(ObservedSpeciesData!AA$2:AA$4955,ObservedSpeciesData!$A$2:$A$4955,$A826,ObservedSpeciesData!$D$2:$D$4955,$D826)),AVERAGEIFS(ObservedSpeciesData!AA$2:AA$4955,ObservedSpeciesData!$A$2:$A$4955,$A826,ObservedSpeciesData!$D$2:$D$4955,$D826),"")</f>
        <v>12.312025039672852</v>
      </c>
      <c r="AB826" s="24">
        <f>IF(ISNUMBER(AVERAGEIFS(ObservedSpeciesData!AB$2:AB$4955,ObservedSpeciesData!$A$2:$A$4955,$A826,ObservedSpeciesData!$D$2:$D$4955,$D826)),AVERAGEIFS(ObservedSpeciesData!AB$2:AB$4955,ObservedSpeciesData!$A$2:$A$4955,$A826,ObservedSpeciesData!$D$2:$D$4955,$D826),"")</f>
        <v>1.9699240063476564E-2</v>
      </c>
      <c r="AC826" s="24">
        <f>IF(ISNUMBER(AVERAGEIFS(ObservedSpeciesData!AC$2:AC$4955,ObservedSpeciesData!$A$2:$A$4955,$A826,ObservedSpeciesData!$D$2:$D$4955,$D826)),AVERAGEIFS(ObservedSpeciesData!AC$2:AC$4955,ObservedSpeciesData!$A$2:$A$4955,$A826,ObservedSpeciesData!$D$2:$D$4955,$D826),"")</f>
        <v>1.9699240063476564E-2</v>
      </c>
      <c r="AD826" s="23">
        <f>IF(ISNUMBER(AVERAGEIFS(ObservedSpeciesData!AD$2:AD$4955,ObservedSpeciesData!$A$2:$A$4955,$A826,ObservedSpeciesData!$D$2:$D$4955,$D826)),AVERAGEIFS(ObservedSpeciesData!AD$2:AD$4955,ObservedSpeciesData!$A$2:$A$4955,$A826,ObservedSpeciesData!$D$2:$D$4955,$D826),"")</f>
        <v>12.491373368530272</v>
      </c>
      <c r="AE826" s="24">
        <f>IF(ISNUMBER(AVERAGEIFS(ObservedSpeciesData!AE$2:AE$4955,ObservedSpeciesData!$A$2:$A$4955,$A826,ObservedSpeciesData!$D$2:$D$4955,$D826)),AVERAGEIFS(ObservedSpeciesData!AE$2:AE$4955,ObservedSpeciesData!$A$2:$A$4955,$A826,ObservedSpeciesData!$D$2:$D$4955,$D826),"")</f>
        <v>23.220026685225093</v>
      </c>
      <c r="AF826" s="23"/>
      <c r="AG826" s="24"/>
      <c r="AH826" s="23">
        <f>IF(ISNUMBER(AVERAGEIFS(ObservedSpeciesData!AH$2:AH$4955,ObservedSpeciesData!$A$2:$A$4955,$A826,ObservedSpeciesData!$D$2:$D$4955,$D826)),AVERAGEIFS(ObservedSpeciesData!AH$2:AH$4955,ObservedSpeciesData!$A$2:$A$4955,$A826,ObservedSpeciesData!$D$2:$D$4955,$D826),"")</f>
        <v>1.09375</v>
      </c>
      <c r="AI826" s="23">
        <f>IF(ISNUMBER(AVERAGEIFS(ObservedSpeciesData!AI$2:AI$4955,ObservedSpeciesData!$A$2:$A$4955,$A826,ObservedSpeciesData!$C$2:$C$4955,$C826,ObservedSpeciesData!$D$2:$D$4955,$D826)),AVERAGEIFS(ObservedSpeciesData!AI$2:AI$4955,ObservedSpeciesData!$A$2:$A$4955,$A826,ObservedSpeciesData!$C$2:$C$4955,$C826,ObservedSpeciesData!$D$2:$D$4955,$D826),"")</f>
        <v>7.7880000000000003</v>
      </c>
      <c r="AJ826" s="2">
        <f>COUNTIFS(ObservedSpeciesData!$A$2:$A$828,$A826,ObservedSpeciesData!$D$2:$D$828,$D826)</f>
        <v>0</v>
      </c>
      <c r="AK826" s="2">
        <f t="shared" si="12"/>
        <v>15</v>
      </c>
    </row>
    <row r="827" spans="1:37" x14ac:dyDescent="0.25">
      <c r="A827" s="14" t="s">
        <v>101</v>
      </c>
      <c r="B827" t="s">
        <v>98</v>
      </c>
      <c r="C827" t="s">
        <v>97</v>
      </c>
      <c r="D827" s="13">
        <v>42720</v>
      </c>
      <c r="E827">
        <v>1</v>
      </c>
      <c r="F827">
        <v>200</v>
      </c>
      <c r="G827" s="2" t="s">
        <v>78</v>
      </c>
      <c r="H827" s="2" t="s">
        <v>11</v>
      </c>
      <c r="I827">
        <v>5</v>
      </c>
      <c r="J827" s="2" t="s">
        <v>77</v>
      </c>
      <c r="K827" s="2">
        <f>IF(ISNUMBER(AVERAGEIFS(ObservedSpeciesData!K$2:K$4955,ObservedSpeciesData!$A$2:$A$4955,$A827,ObservedSpeciesData!$D$2:$D$4955,$D827)),AVERAGEIFS(ObservedSpeciesData!K$2:K$4955,ObservedSpeciesData!$A$2:$A$4955,$A827,ObservedSpeciesData!$D$2:$D$4955,$D827),"")</f>
        <v>180</v>
      </c>
      <c r="L827" s="26" t="str">
        <f>IF(ISNUMBER(AVERAGEIFS(ObservedSpeciesData!L$2:L$4955,ObservedSpeciesData!$A$2:$A$4955,$A827,ObservedSpeciesData!$D$2:$D$4955,$D827)),AVERAGEIFS(ObservedSpeciesData!L$2:L$4955,ObservedSpeciesData!$A$2:$A$4955,$A827,ObservedSpeciesData!$D$2:$D$4955,$D827),"")</f>
        <v/>
      </c>
      <c r="M827" s="23" t="str">
        <f>IF(ISNUMBER(AVERAGEIFS(ObservedSpeciesData!M$2:M$4955,ObservedSpeciesData!$A$2:$A$4955,$A827,ObservedSpeciesData!$D$2:$D$4955,$D827)),AVERAGEIFS(ObservedSpeciesData!M$2:M$4955,ObservedSpeciesData!$A$2:$A$4955,$A827,ObservedSpeciesData!$D$2:$D$4955,$D827),"")</f>
        <v/>
      </c>
      <c r="N827" s="23">
        <f>IF(ISNUMBER(AVERAGEIFS(ObservedSpeciesData!N$2:N$4955,ObservedSpeciesData!$A$2:$A$4955,$A827,ObservedSpeciesData!$D$2:$D$4955,$D827)),AVERAGEIFS(ObservedSpeciesData!N$2:N$4955,ObservedSpeciesData!$A$2:$A$4955,$A827,ObservedSpeciesData!$D$2:$D$4955,$D827),"")</f>
        <v>891.49062628239687</v>
      </c>
      <c r="O827" s="23">
        <f>IF(ISNUMBER(AVERAGEIFS(ObservedSpeciesData!O$2:O$4955,ObservedSpeciesData!$A$2:$A$4955,$A827,ObservedSpeciesData!$D$2:$D$4955,$D827)),AVERAGEIFS(ObservedSpeciesData!O$2:O$4955,ObservedSpeciesData!$A$2:$A$4955,$A827,ObservedSpeciesData!$D$2:$D$4955,$D827),"")</f>
        <v>89.149062628239705</v>
      </c>
      <c r="P827" s="23">
        <f>IF(ISNUMBER(AVERAGEIFS(ObservedSpeciesData!P$2:P$4955,ObservedSpeciesData!$A$2:$A$4955,$A827,ObservedSpeciesData!$C$2:$C$4955,$C827,ObservedSpeciesData!$D$2:$D$4955,$D827)),AVERAGEIFS(ObservedSpeciesData!P$2:P$4955,ObservedSpeciesData!$A$2:$A$4955,$A827,ObservedSpeciesData!$C$2:$C$4955,$C827,ObservedSpeciesData!$D$2:$D$4955,$D827),"")</f>
        <v>473.96748961239371</v>
      </c>
      <c r="Q827" s="23"/>
      <c r="R827" s="25" t="str">
        <f>IF(ISNUMBER(AVERAGEIFS(ObservedSpeciesData!R$2:R$4955,ObservedSpeciesData!$A$2:$A$4955,$A827,ObservedSpeciesData!$D$2:$D$4955,$D827)),AVERAGEIFS(ObservedSpeciesData!R$2:R$4955,ObservedSpeciesData!$A$2:$A$4955,$A827,ObservedSpeciesData!$D$2:$D$4955,$D827),"")</f>
        <v/>
      </c>
      <c r="S827" s="25" t="str">
        <f>IF(ISNUMBER(AVERAGEIFS(ObservedSpeciesData!S$2:S$4955,ObservedSpeciesData!$A$2:$A$4955,$A827,ObservedSpeciesData!$D$2:$D$4955,$D827)),AVERAGEIFS(ObservedSpeciesData!S$2:S$4955,ObservedSpeciesData!$A$2:$A$4955,$A827,ObservedSpeciesData!$D$2:$D$4955,$D827),"")</f>
        <v/>
      </c>
      <c r="T827" s="23" t="str">
        <f>IF(ISNUMBER(AVERAGEIFS(ObservedSpeciesData!T$2:T$4955,ObservedSpeciesData!$A$2:$A$4955,$A827,ObservedSpeciesData!$D$2:$D$4955,$D827)),AVERAGEIFS(ObservedSpeciesData!T$2:T$4955,ObservedSpeciesData!$A$2:$A$4955,$A827,ObservedSpeciesData!$D$2:$D$4955,$D827),"")</f>
        <v/>
      </c>
      <c r="U827" s="24" t="str">
        <f>IF(ISNUMBER(AVERAGEIFS(ObservedSpeciesData!U$2:U$4955,ObservedSpeciesData!$A$2:$A$4955,$A827,ObservedSpeciesData!$C$2:$C$4955,$C827,ObservedSpeciesData!$D$2:$D$4955,$D827)),AVERAGEIFS(ObservedSpeciesData!U$2:U$4955,ObservedSpeciesData!$A$2:$A$4955,$A827,ObservedSpeciesData!$C$2:$C$4955,$C827,ObservedSpeciesData!$D$2:$D$4955,$D827),"")</f>
        <v/>
      </c>
      <c r="V827" s="23">
        <f>IF(ISNUMBER(AVERAGEIFS(ObservedSpeciesData!V$2:V$4955,ObservedSpeciesData!$A$2:$A$4955,$A827,ObservedSpeciesData!$D$2:$D$4955,$D827)),AVERAGEIFS(ObservedSpeciesData!V$2:V$4955,ObservedSpeciesData!$A$2:$A$4955,$A827,ObservedSpeciesData!$D$2:$D$4955,$D827),"")</f>
        <v>23.523025743484496</v>
      </c>
      <c r="W827" s="23">
        <f>IF(ISNUMBER(AVERAGEIFS(ObservedSpeciesData!W$2:W$4955,ObservedSpeciesData!$A$2:$A$4955,$A827,ObservedSpeciesData!$D$2:$D$4955,$D827)),AVERAGEIFS(ObservedSpeciesData!W$2:W$4955,ObservedSpeciesData!$A$2:$A$4955,$A827,ObservedSpeciesData!$D$2:$D$4955,$D827),"")</f>
        <v>27.268678170204161</v>
      </c>
      <c r="X827" s="23">
        <f>IF(ISNUMBER(AVERAGEIFS(ObservedSpeciesData!X$2:X$4955,ObservedSpeciesData!$A$2:$A$4955,$A827,ObservedSpeciesData!$D$2:$D$4955,$D827)),AVERAGEIFS(ObservedSpeciesData!X$2:X$4955,ObservedSpeciesData!$A$2:$A$4955,$A827,ObservedSpeciesData!$D$2:$D$4955,$D827),"")</f>
        <v>77.439618919372563</v>
      </c>
      <c r="Y827" s="23">
        <f>IF(ISNUMBER(AVERAGEIFS(ObservedSpeciesData!Y$2:Y$4955,ObservedSpeciesData!$A$2:$A$4955,$A827,ObservedSpeciesData!$D$2:$D$4955,$D827)),AVERAGEIFS(ObservedSpeciesData!Y$2:Y$4955,ObservedSpeciesData!$A$2:$A$4955,$A827,ObservedSpeciesData!$D$2:$D$4955,$D827),"")</f>
        <v>42.063460245132447</v>
      </c>
      <c r="Z827" s="23">
        <f>IF(ISNUMBER(AVERAGEIFS(ObservedSpeciesData!Z$2:Z$4955,ObservedSpeciesData!$A$2:$A$4955,$A827,ObservedSpeciesData!$D$2:$D$4955,$D827)),AVERAGEIFS(ObservedSpeciesData!Z$2:Z$4955,ObservedSpeciesData!$A$2:$A$4955,$A827,ObservedSpeciesData!$D$2:$D$4955,$D827),"")</f>
        <v>92.713575080871578</v>
      </c>
      <c r="AA827" s="23">
        <f>IF(ISNUMBER(AVERAGEIFS(ObservedSpeciesData!AA$2:AA$4955,ObservedSpeciesData!$A$2:$A$4955,$A827,ObservedSpeciesData!$D$2:$D$4955,$D827)),AVERAGEIFS(ObservedSpeciesData!AA$2:AA$4955,ObservedSpeciesData!$A$2:$A$4955,$A827,ObservedSpeciesData!$D$2:$D$4955,$D827),"")</f>
        <v>13.095172435283661</v>
      </c>
      <c r="AB827" s="24">
        <f>IF(ISNUMBER(AVERAGEIFS(ObservedSpeciesData!AB$2:AB$4955,ObservedSpeciesData!$A$2:$A$4955,$A827,ObservedSpeciesData!$D$2:$D$4955,$D827)),AVERAGEIFS(ObservedSpeciesData!AB$2:AB$4955,ObservedSpeciesData!$A$2:$A$4955,$A827,ObservedSpeciesData!$D$2:$D$4955,$D827),"")</f>
        <v>2.0952275896453855E-2</v>
      </c>
      <c r="AC827" s="24">
        <f>IF(ISNUMBER(AVERAGEIFS(ObservedSpeciesData!AC$2:AC$4955,ObservedSpeciesData!$A$2:$A$4955,$A827,ObservedSpeciesData!$D$2:$D$4955,$D827)),AVERAGEIFS(ObservedSpeciesData!AC$2:AC$4955,ObservedSpeciesData!$A$2:$A$4955,$A827,ObservedSpeciesData!$D$2:$D$4955,$D827),"")</f>
        <v>2.0952275896453855E-2</v>
      </c>
      <c r="AD827" s="23">
        <f>IF(ISNUMBER(AVERAGEIFS(ObservedSpeciesData!AD$2:AD$4955,ObservedSpeciesData!$A$2:$A$4955,$A827,ObservedSpeciesData!$D$2:$D$4955,$D827)),AVERAGEIFS(ObservedSpeciesData!AD$2:AD$4955,ObservedSpeciesData!$A$2:$A$4955,$A827,ObservedSpeciesData!$D$2:$D$4955,$D827),"")</f>
        <v>12.390339027099609</v>
      </c>
      <c r="AE827" s="24">
        <f>IF(ISNUMBER(AVERAGEIFS(ObservedSpeciesData!AE$2:AE$4955,ObservedSpeciesData!$A$2:$A$4955,$A827,ObservedSpeciesData!$D$2:$D$4955,$D827)),AVERAGEIFS(ObservedSpeciesData!AE$2:AE$4955,ObservedSpeciesData!$A$2:$A$4955,$A827,ObservedSpeciesData!$D$2:$D$4955,$D827),"")</f>
        <v>20.951908682940395</v>
      </c>
      <c r="AF827" s="23"/>
      <c r="AG827" s="24"/>
      <c r="AH827" s="23">
        <f>IF(ISNUMBER(AVERAGEIFS(ObservedSpeciesData!AH$2:AH$4955,ObservedSpeciesData!$A$2:$A$4955,$A827,ObservedSpeciesData!$D$2:$D$4955,$D827)),AVERAGEIFS(ObservedSpeciesData!AH$2:AH$4955,ObservedSpeciesData!$A$2:$A$4955,$A827,ObservedSpeciesData!$D$2:$D$4955,$D827),"")</f>
        <v>1.869875</v>
      </c>
      <c r="AI827" s="23">
        <f>IF(ISNUMBER(AVERAGEIFS(ObservedSpeciesData!AI$2:AI$4955,ObservedSpeciesData!$A$2:$A$4955,$A827,ObservedSpeciesData!$C$2:$C$4955,$C827,ObservedSpeciesData!$D$2:$D$4955,$D827)),AVERAGEIFS(ObservedSpeciesData!AI$2:AI$4955,ObservedSpeciesData!$A$2:$A$4955,$A827,ObservedSpeciesData!$C$2:$C$4955,$C827,ObservedSpeciesData!$D$2:$D$4955,$D827),"")</f>
        <v>11.71275</v>
      </c>
      <c r="AJ827" s="2">
        <f>COUNTIFS(ObservedSpeciesData!$A$2:$A$828,$A827,ObservedSpeciesData!$D$2:$D$828,$D827)</f>
        <v>0</v>
      </c>
      <c r="AK827" s="2">
        <f t="shared" si="12"/>
        <v>15</v>
      </c>
    </row>
    <row r="828" spans="1:37" x14ac:dyDescent="0.25">
      <c r="A828" s="14" t="s">
        <v>100</v>
      </c>
      <c r="B828" t="s">
        <v>98</v>
      </c>
      <c r="C828" t="s">
        <v>97</v>
      </c>
      <c r="D828" s="13">
        <v>42720</v>
      </c>
      <c r="E828">
        <v>1</v>
      </c>
      <c r="F828">
        <v>350</v>
      </c>
      <c r="G828" s="2" t="s">
        <v>78</v>
      </c>
      <c r="H828" s="2" t="s">
        <v>11</v>
      </c>
      <c r="I828">
        <v>5</v>
      </c>
      <c r="J828" s="2" t="s">
        <v>77</v>
      </c>
      <c r="K828" s="2">
        <f>IF(ISNUMBER(AVERAGEIFS(ObservedSpeciesData!K$2:K$4955,ObservedSpeciesData!$A$2:$A$4955,$A828,ObservedSpeciesData!$D$2:$D$4955,$D828)),AVERAGEIFS(ObservedSpeciesData!K$2:K$4955,ObservedSpeciesData!$A$2:$A$4955,$A828,ObservedSpeciesData!$D$2:$D$4955,$D828),"")</f>
        <v>350</v>
      </c>
      <c r="L828" s="26" t="str">
        <f>IF(ISNUMBER(AVERAGEIFS(ObservedSpeciesData!L$2:L$4955,ObservedSpeciesData!$A$2:$A$4955,$A828,ObservedSpeciesData!$D$2:$D$4955,$D828)),AVERAGEIFS(ObservedSpeciesData!L$2:L$4955,ObservedSpeciesData!$A$2:$A$4955,$A828,ObservedSpeciesData!$D$2:$D$4955,$D828),"")</f>
        <v/>
      </c>
      <c r="M828" s="23" t="str">
        <f>IF(ISNUMBER(AVERAGEIFS(ObservedSpeciesData!M$2:M$4955,ObservedSpeciesData!$A$2:$A$4955,$A828,ObservedSpeciesData!$D$2:$D$4955,$D828)),AVERAGEIFS(ObservedSpeciesData!M$2:M$4955,ObservedSpeciesData!$A$2:$A$4955,$A828,ObservedSpeciesData!$D$2:$D$4955,$D828),"")</f>
        <v/>
      </c>
      <c r="N828" s="23">
        <f>IF(ISNUMBER(AVERAGEIFS(ObservedSpeciesData!N$2:N$4955,ObservedSpeciesData!$A$2:$A$4955,$A828,ObservedSpeciesData!$D$2:$D$4955,$D828)),AVERAGEIFS(ObservedSpeciesData!N$2:N$4955,ObservedSpeciesData!$A$2:$A$4955,$A828,ObservedSpeciesData!$D$2:$D$4955,$D828),"")</f>
        <v>1307.1761713885066</v>
      </c>
      <c r="O828" s="23">
        <f>IF(ISNUMBER(AVERAGEIFS(ObservedSpeciesData!O$2:O$4955,ObservedSpeciesData!$A$2:$A$4955,$A828,ObservedSpeciesData!$D$2:$D$4955,$D828)),AVERAGEIFS(ObservedSpeciesData!O$2:O$4955,ObservedSpeciesData!$A$2:$A$4955,$A828,ObservedSpeciesData!$D$2:$D$4955,$D828),"")</f>
        <v>130.71761713885064</v>
      </c>
      <c r="P828" s="23">
        <f>IF(ISNUMBER(AVERAGEIFS(ObservedSpeciesData!P$2:P$4955,ObservedSpeciesData!$A$2:$A$4955,$A828,ObservedSpeciesData!$C$2:$C$4955,$C828,ObservedSpeciesData!$D$2:$D$4955,$D828)),AVERAGEIFS(ObservedSpeciesData!P$2:P$4955,ObservedSpeciesData!$A$2:$A$4955,$A828,ObservedSpeciesData!$C$2:$C$4955,$C828,ObservedSpeciesData!$D$2:$D$4955,$D828),"")</f>
        <v>620.24905533970957</v>
      </c>
      <c r="Q828" s="23"/>
      <c r="R828" s="25" t="str">
        <f>IF(ISNUMBER(AVERAGEIFS(ObservedSpeciesData!R$2:R$4955,ObservedSpeciesData!$A$2:$A$4955,$A828,ObservedSpeciesData!$D$2:$D$4955,$D828)),AVERAGEIFS(ObservedSpeciesData!R$2:R$4955,ObservedSpeciesData!$A$2:$A$4955,$A828,ObservedSpeciesData!$D$2:$D$4955,$D828),"")</f>
        <v/>
      </c>
      <c r="S828" s="25" t="str">
        <f>IF(ISNUMBER(AVERAGEIFS(ObservedSpeciesData!S$2:S$4955,ObservedSpeciesData!$A$2:$A$4955,$A828,ObservedSpeciesData!$D$2:$D$4955,$D828)),AVERAGEIFS(ObservedSpeciesData!S$2:S$4955,ObservedSpeciesData!$A$2:$A$4955,$A828,ObservedSpeciesData!$D$2:$D$4955,$D828),"")</f>
        <v/>
      </c>
      <c r="T828" s="23" t="str">
        <f>IF(ISNUMBER(AVERAGEIFS(ObservedSpeciesData!T$2:T$4955,ObservedSpeciesData!$A$2:$A$4955,$A828,ObservedSpeciesData!$D$2:$D$4955,$D828)),AVERAGEIFS(ObservedSpeciesData!T$2:T$4955,ObservedSpeciesData!$A$2:$A$4955,$A828,ObservedSpeciesData!$D$2:$D$4955,$D828),"")</f>
        <v/>
      </c>
      <c r="U828" s="24" t="str">
        <f>IF(ISNUMBER(AVERAGEIFS(ObservedSpeciesData!U$2:U$4955,ObservedSpeciesData!$A$2:$A$4955,$A828,ObservedSpeciesData!$C$2:$C$4955,$C828,ObservedSpeciesData!$D$2:$D$4955,$D828)),AVERAGEIFS(ObservedSpeciesData!U$2:U$4955,ObservedSpeciesData!$A$2:$A$4955,$A828,ObservedSpeciesData!$C$2:$C$4955,$C828,ObservedSpeciesData!$D$2:$D$4955,$D828),"")</f>
        <v/>
      </c>
      <c r="V828" s="23">
        <f>IF(ISNUMBER(AVERAGEIFS(ObservedSpeciesData!V$2:V$4955,ObservedSpeciesData!$A$2:$A$4955,$A828,ObservedSpeciesData!$D$2:$D$4955,$D828)),AVERAGEIFS(ObservedSpeciesData!V$2:V$4955,ObservedSpeciesData!$A$2:$A$4955,$A828,ObservedSpeciesData!$D$2:$D$4955,$D828),"")</f>
        <v>23.231088284492493</v>
      </c>
      <c r="W828" s="23">
        <f>IF(ISNUMBER(AVERAGEIFS(ObservedSpeciesData!W$2:W$4955,ObservedSpeciesData!$A$2:$A$4955,$A828,ObservedSpeciesData!$D$2:$D$4955,$D828)),AVERAGEIFS(ObservedSpeciesData!W$2:W$4955,ObservedSpeciesData!$A$2:$A$4955,$A828,ObservedSpeciesData!$D$2:$D$4955,$D828),"")</f>
        <v>25.648953654289244</v>
      </c>
      <c r="X828" s="23">
        <f>IF(ISNUMBER(AVERAGEIFS(ObservedSpeciesData!X$2:X$4955,ObservedSpeciesData!$A$2:$A$4955,$A828,ObservedSpeciesData!$D$2:$D$4955,$D828)),AVERAGEIFS(ObservedSpeciesData!X$2:X$4955,ObservedSpeciesData!$A$2:$A$4955,$A828,ObservedSpeciesData!$D$2:$D$4955,$D828),"")</f>
        <v>77.097543674468994</v>
      </c>
      <c r="Y828" s="23">
        <f>IF(ISNUMBER(AVERAGEIFS(ObservedSpeciesData!Y$2:Y$4955,ObservedSpeciesData!$A$2:$A$4955,$A828,ObservedSpeciesData!$D$2:$D$4955,$D828)),AVERAGEIFS(ObservedSpeciesData!Y$2:Y$4955,ObservedSpeciesData!$A$2:$A$4955,$A828,ObservedSpeciesData!$D$2:$D$4955,$D828),"")</f>
        <v>41.683378366470336</v>
      </c>
      <c r="Z828" s="23">
        <f>IF(ISNUMBER(AVERAGEIFS(ObservedSpeciesData!Z$2:Z$4955,ObservedSpeciesData!$A$2:$A$4955,$A828,ObservedSpeciesData!$D$2:$D$4955,$D828)),AVERAGEIFS(ObservedSpeciesData!Z$2:Z$4955,ObservedSpeciesData!$A$2:$A$4955,$A828,ObservedSpeciesData!$D$2:$D$4955,$D828),"")</f>
        <v>92.48745530700684</v>
      </c>
      <c r="AA828" s="23">
        <f>IF(ISNUMBER(AVERAGEIFS(ObservedSpeciesData!AA$2:AA$4955,ObservedSpeciesData!$A$2:$A$4955,$A828,ObservedSpeciesData!$D$2:$D$4955,$D828)),AVERAGEIFS(ObservedSpeciesData!AA$2:AA$4955,ObservedSpeciesData!$A$2:$A$4955,$A828,ObservedSpeciesData!$D$2:$D$4955,$D828),"")</f>
        <v>14.957343437671661</v>
      </c>
      <c r="AB828" s="24">
        <f>IF(ISNUMBER(AVERAGEIFS(ObservedSpeciesData!AB$2:AB$4955,ObservedSpeciesData!$A$2:$A$4955,$A828,ObservedSpeciesData!$D$2:$D$4955,$D828)),AVERAGEIFS(ObservedSpeciesData!AB$2:AB$4955,ObservedSpeciesData!$A$2:$A$4955,$A828,ObservedSpeciesData!$D$2:$D$4955,$D828),"")</f>
        <v>2.3931749500274657E-2</v>
      </c>
      <c r="AC828" s="24">
        <f>IF(ISNUMBER(AVERAGEIFS(ObservedSpeciesData!AC$2:AC$4955,ObservedSpeciesData!$A$2:$A$4955,$A828,ObservedSpeciesData!$D$2:$D$4955,$D828)),AVERAGEIFS(ObservedSpeciesData!AC$2:AC$4955,ObservedSpeciesData!$A$2:$A$4955,$A828,ObservedSpeciesData!$D$2:$D$4955,$D828),"")</f>
        <v>2.3931749500274657E-2</v>
      </c>
      <c r="AD828" s="23">
        <f>IF(ISNUMBER(AVERAGEIFS(ObservedSpeciesData!AD$2:AD$4955,ObservedSpeciesData!$A$2:$A$4955,$A828,ObservedSpeciesData!$D$2:$D$4955,$D828)),AVERAGEIFS(ObservedSpeciesData!AD$2:AD$4955,ObservedSpeciesData!$A$2:$A$4955,$A828,ObservedSpeciesData!$D$2:$D$4955,$D828),"")</f>
        <v>12.335606987915041</v>
      </c>
      <c r="AE828" s="24">
        <f>IF(ISNUMBER(AVERAGEIFS(ObservedSpeciesData!AE$2:AE$4955,ObservedSpeciesData!$A$2:$A$4955,$A828,ObservedSpeciesData!$D$2:$D$4955,$D828)),AVERAGEIFS(ObservedSpeciesData!AE$2:AE$4955,ObservedSpeciesData!$A$2:$A$4955,$A828,ObservedSpeciesData!$D$2:$D$4955,$D828),"")</f>
        <v>20.928346843684182</v>
      </c>
      <c r="AF828" s="23"/>
      <c r="AG828" s="24"/>
      <c r="AH828" s="23">
        <f>IF(ISNUMBER(AVERAGEIFS(ObservedSpeciesData!AH$2:AH$4955,ObservedSpeciesData!$A$2:$A$4955,$A828,ObservedSpeciesData!$D$2:$D$4955,$D828)),AVERAGEIFS(ObservedSpeciesData!AH$2:AH$4955,ObservedSpeciesData!$A$2:$A$4955,$A828,ObservedSpeciesData!$D$2:$D$4955,$D828),"")</f>
        <v>3.1286250000000004</v>
      </c>
      <c r="AI828" s="23">
        <f>IF(ISNUMBER(AVERAGEIFS(ObservedSpeciesData!AI$2:AI$4955,ObservedSpeciesData!$A$2:$A$4955,$A828,ObservedSpeciesData!$C$2:$C$4955,$C828,ObservedSpeciesData!$D$2:$D$4955,$D828)),AVERAGEIFS(ObservedSpeciesData!AI$2:AI$4955,ObservedSpeciesData!$A$2:$A$4955,$A828,ObservedSpeciesData!$C$2:$C$4955,$C828,ObservedSpeciesData!$D$2:$D$4955,$D828),"")</f>
        <v>17.239750000000001</v>
      </c>
      <c r="AJ828" s="2">
        <f>COUNTIFS(ObservedSpeciesData!$A$2:$A$828,$A828,ObservedSpeciesData!$D$2:$D$828,$D828)</f>
        <v>0</v>
      </c>
      <c r="AK828" s="2">
        <f t="shared" si="12"/>
        <v>15</v>
      </c>
    </row>
    <row r="829" spans="1:37" x14ac:dyDescent="0.25">
      <c r="A829" s="14" t="s">
        <v>99</v>
      </c>
      <c r="B829" t="s">
        <v>98</v>
      </c>
      <c r="C829" t="s">
        <v>97</v>
      </c>
      <c r="D829" s="13">
        <v>42720</v>
      </c>
      <c r="E829">
        <v>1</v>
      </c>
      <c r="F829">
        <v>500</v>
      </c>
      <c r="G829" s="2" t="s">
        <v>78</v>
      </c>
      <c r="H829" s="2" t="s">
        <v>11</v>
      </c>
      <c r="I829">
        <v>5</v>
      </c>
      <c r="J829" s="2" t="s">
        <v>77</v>
      </c>
      <c r="K829" s="2">
        <f>IF(ISNUMBER(AVERAGEIFS(ObservedSpeciesData!K$2:K$4955,ObservedSpeciesData!$A$2:$A$4955,$A829,ObservedSpeciesData!$D$2:$D$4955,$D829)),AVERAGEIFS(ObservedSpeciesData!K$2:K$4955,ObservedSpeciesData!$A$2:$A$4955,$A829,ObservedSpeciesData!$D$2:$D$4955,$D829),"")</f>
        <v>450</v>
      </c>
      <c r="L829" s="26" t="str">
        <f>IF(ISNUMBER(AVERAGEIFS(ObservedSpeciesData!L$2:L$4955,ObservedSpeciesData!$A$2:$A$4955,$A829,ObservedSpeciesData!$D$2:$D$4955,$D829)),AVERAGEIFS(ObservedSpeciesData!L$2:L$4955,ObservedSpeciesData!$A$2:$A$4955,$A829,ObservedSpeciesData!$D$2:$D$4955,$D829),"")</f>
        <v/>
      </c>
      <c r="M829" s="23" t="str">
        <f>IF(ISNUMBER(AVERAGEIFS(ObservedSpeciesData!M$2:M$4955,ObservedSpeciesData!$A$2:$A$4955,$A829,ObservedSpeciesData!$D$2:$D$4955,$D829)),AVERAGEIFS(ObservedSpeciesData!M$2:M$4955,ObservedSpeciesData!$A$2:$A$4955,$A829,ObservedSpeciesData!$D$2:$D$4955,$D829),"")</f>
        <v/>
      </c>
      <c r="N829" s="23">
        <f>IF(ISNUMBER(AVERAGEIFS(ObservedSpeciesData!N$2:N$4955,ObservedSpeciesData!$A$2:$A$4955,$A829,ObservedSpeciesData!$D$2:$D$4955,$D829)),AVERAGEIFS(ObservedSpeciesData!N$2:N$4955,ObservedSpeciesData!$A$2:$A$4955,$A829,ObservedSpeciesData!$D$2:$D$4955,$D829),"")</f>
        <v>1442.7033108883772</v>
      </c>
      <c r="O829" s="23">
        <f>IF(ISNUMBER(AVERAGEIFS(ObservedSpeciesData!O$2:O$4955,ObservedSpeciesData!$A$2:$A$4955,$A829,ObservedSpeciesData!$D$2:$D$4955,$D829)),AVERAGEIFS(ObservedSpeciesData!O$2:O$4955,ObservedSpeciesData!$A$2:$A$4955,$A829,ObservedSpeciesData!$D$2:$D$4955,$D829),"")</f>
        <v>144.27033108883774</v>
      </c>
      <c r="P829" s="23">
        <f>IF(ISNUMBER(AVERAGEIFS(ObservedSpeciesData!P$2:P$4955,ObservedSpeciesData!$A$2:$A$4955,$A829,ObservedSpeciesData!$C$2:$C$4955,$C829,ObservedSpeciesData!$D$2:$D$4955,$D829)),AVERAGEIFS(ObservedSpeciesData!P$2:P$4955,ObservedSpeciesData!$A$2:$A$4955,$A829,ObservedSpeciesData!$C$2:$C$4955,$C829,ObservedSpeciesData!$D$2:$D$4955,$D829),"")</f>
        <v>603.79395525628047</v>
      </c>
      <c r="Q829" s="23"/>
      <c r="R829" s="25" t="str">
        <f>IF(ISNUMBER(AVERAGEIFS(ObservedSpeciesData!R$2:R$4955,ObservedSpeciesData!$A$2:$A$4955,$A829,ObservedSpeciesData!$D$2:$D$4955,$D829)),AVERAGEIFS(ObservedSpeciesData!R$2:R$4955,ObservedSpeciesData!$A$2:$A$4955,$A829,ObservedSpeciesData!$D$2:$D$4955,$D829),"")</f>
        <v/>
      </c>
      <c r="S829" s="25" t="str">
        <f>IF(ISNUMBER(AVERAGEIFS(ObservedSpeciesData!S$2:S$4955,ObservedSpeciesData!$A$2:$A$4955,$A829,ObservedSpeciesData!$D$2:$D$4955,$D829)),AVERAGEIFS(ObservedSpeciesData!S$2:S$4955,ObservedSpeciesData!$A$2:$A$4955,$A829,ObservedSpeciesData!$D$2:$D$4955,$D829),"")</f>
        <v/>
      </c>
      <c r="T829" s="23" t="str">
        <f>IF(ISNUMBER(AVERAGEIFS(ObservedSpeciesData!T$2:T$4955,ObservedSpeciesData!$A$2:$A$4955,$A829,ObservedSpeciesData!$D$2:$D$4955,$D829)),AVERAGEIFS(ObservedSpeciesData!T$2:T$4955,ObservedSpeciesData!$A$2:$A$4955,$A829,ObservedSpeciesData!$D$2:$D$4955,$D829),"")</f>
        <v/>
      </c>
      <c r="U829" s="24" t="str">
        <f>IF(ISNUMBER(AVERAGEIFS(ObservedSpeciesData!U$2:U$4955,ObservedSpeciesData!$A$2:$A$4955,$A829,ObservedSpeciesData!$C$2:$C$4955,$C829,ObservedSpeciesData!$D$2:$D$4955,$D829)),AVERAGEIFS(ObservedSpeciesData!U$2:U$4955,ObservedSpeciesData!$A$2:$A$4955,$A829,ObservedSpeciesData!$C$2:$C$4955,$C829,ObservedSpeciesData!$D$2:$D$4955,$D829),"")</f>
        <v/>
      </c>
      <c r="V829" s="23">
        <f>IF(ISNUMBER(AVERAGEIFS(ObservedSpeciesData!V$2:V$4955,ObservedSpeciesData!$A$2:$A$4955,$A829,ObservedSpeciesData!$D$2:$D$4955,$D829)),AVERAGEIFS(ObservedSpeciesData!V$2:V$4955,ObservedSpeciesData!$A$2:$A$4955,$A829,ObservedSpeciesData!$D$2:$D$4955,$D829),"")</f>
        <v>23.825270704269411</v>
      </c>
      <c r="W829" s="23">
        <f>IF(ISNUMBER(AVERAGEIFS(ObservedSpeciesData!W$2:W$4955,ObservedSpeciesData!$A$2:$A$4955,$A829,ObservedSpeciesData!$D$2:$D$4955,$D829)),AVERAGEIFS(ObservedSpeciesData!W$2:W$4955,ObservedSpeciesData!$A$2:$A$4955,$A829,ObservedSpeciesData!$D$2:$D$4955,$D829),"")</f>
        <v>22.305668251991271</v>
      </c>
      <c r="X829" s="23">
        <f>IF(ISNUMBER(AVERAGEIFS(ObservedSpeciesData!X$2:X$4955,ObservedSpeciesData!$A$2:$A$4955,$A829,ObservedSpeciesData!$D$2:$D$4955,$D829)),AVERAGEIFS(ObservedSpeciesData!X$2:X$4955,ObservedSpeciesData!$A$2:$A$4955,$A829,ObservedSpeciesData!$D$2:$D$4955,$D829),"")</f>
        <v>75.655351951599116</v>
      </c>
      <c r="Y829" s="23">
        <f>IF(ISNUMBER(AVERAGEIFS(ObservedSpeciesData!Y$2:Y$4955,ObservedSpeciesData!$A$2:$A$4955,$A829,ObservedSpeciesData!$D$2:$D$4955,$D829)),AVERAGEIFS(ObservedSpeciesData!Y$2:Y$4955,ObservedSpeciesData!$A$2:$A$4955,$A829,ObservedSpeciesData!$D$2:$D$4955,$D829),"")</f>
        <v>43.103322546005252</v>
      </c>
      <c r="Z829" s="23">
        <f>IF(ISNUMBER(AVERAGEIFS(ObservedSpeciesData!Z$2:Z$4955,ObservedSpeciesData!$A$2:$A$4955,$A829,ObservedSpeciesData!$D$2:$D$4955,$D829)),AVERAGEIFS(ObservedSpeciesData!Z$2:Z$4955,ObservedSpeciesData!$A$2:$A$4955,$A829,ObservedSpeciesData!$D$2:$D$4955,$D829),"")</f>
        <v>92.262584667205815</v>
      </c>
      <c r="AA829" s="23">
        <f>IF(ISNUMBER(AVERAGEIFS(ObservedSpeciesData!AA$2:AA$4955,ObservedSpeciesData!$A$2:$A$4955,$A829,ObservedSpeciesData!$D$2:$D$4955,$D829)),AVERAGEIFS(ObservedSpeciesData!AA$2:AA$4955,ObservedSpeciesData!$A$2:$A$4955,$A829,ObservedSpeciesData!$D$2:$D$4955,$D829),"")</f>
        <v>18.213005986213684</v>
      </c>
      <c r="AB829" s="24">
        <f>IF(ISNUMBER(AVERAGEIFS(ObservedSpeciesData!AB$2:AB$4955,ObservedSpeciesData!$A$2:$A$4955,$A829,ObservedSpeciesData!$D$2:$D$4955,$D829)),AVERAGEIFS(ObservedSpeciesData!AB$2:AB$4955,ObservedSpeciesData!$A$2:$A$4955,$A829,ObservedSpeciesData!$D$2:$D$4955,$D829),"")</f>
        <v>2.9140809577941892E-2</v>
      </c>
      <c r="AC829" s="24">
        <f>IF(ISNUMBER(AVERAGEIFS(ObservedSpeciesData!AC$2:AC$4955,ObservedSpeciesData!$A$2:$A$4955,$A829,ObservedSpeciesData!$D$2:$D$4955,$D829)),AVERAGEIFS(ObservedSpeciesData!AC$2:AC$4955,ObservedSpeciesData!$A$2:$A$4955,$A829,ObservedSpeciesData!$D$2:$D$4955,$D829),"")</f>
        <v>2.9140809577941892E-2</v>
      </c>
      <c r="AD829" s="23">
        <f>IF(ISNUMBER(AVERAGEIFS(ObservedSpeciesData!AD$2:AD$4955,ObservedSpeciesData!$A$2:$A$4955,$A829,ObservedSpeciesData!$D$2:$D$4955,$D829)),AVERAGEIFS(ObservedSpeciesData!AD$2:AD$4955,ObservedSpeciesData!$A$2:$A$4955,$A829,ObservedSpeciesData!$D$2:$D$4955,$D829),"")</f>
        <v>12.104856312255862</v>
      </c>
      <c r="AE829" s="24">
        <f>IF(ISNUMBER(AVERAGEIFS(ObservedSpeciesData!AE$2:AE$4955,ObservedSpeciesData!$A$2:$A$4955,$A829,ObservedSpeciesData!$D$2:$D$4955,$D829)),AVERAGEIFS(ObservedSpeciesData!AE$2:AE$4955,ObservedSpeciesData!$A$2:$A$4955,$A829,ObservedSpeciesData!$D$2:$D$4955,$D829),"")</f>
        <v>18.60555673543373</v>
      </c>
      <c r="AF829" s="23"/>
      <c r="AG829" s="24"/>
      <c r="AH829" s="23">
        <f>IF(ISNUMBER(AVERAGEIFS(ObservedSpeciesData!AH$2:AH$4955,ObservedSpeciesData!$A$2:$A$4955,$A829,ObservedSpeciesData!$D$2:$D$4955,$D829)),AVERAGEIFS(ObservedSpeciesData!AH$2:AH$4955,ObservedSpeciesData!$A$2:$A$4955,$A829,ObservedSpeciesData!$D$2:$D$4955,$D829),"")</f>
        <v>4.15625</v>
      </c>
      <c r="AI829" s="23">
        <f>IF(ISNUMBER(AVERAGEIFS(ObservedSpeciesData!AI$2:AI$4955,ObservedSpeciesData!$A$2:$A$4955,$A829,ObservedSpeciesData!$C$2:$C$4955,$C829,ObservedSpeciesData!$D$2:$D$4955,$D829)),AVERAGEIFS(ObservedSpeciesData!AI$2:AI$4955,ObservedSpeciesData!$A$2:$A$4955,$A829,ObservedSpeciesData!$C$2:$C$4955,$C829,ObservedSpeciesData!$D$2:$D$4955,$D829),"")</f>
        <v>19.769250000000003</v>
      </c>
      <c r="AJ829" s="2">
        <f>COUNTIFS(ObservedSpeciesData!$A$2:$A$828,$A829,ObservedSpeciesData!$D$2:$D$828,$D829)</f>
        <v>0</v>
      </c>
      <c r="AK829" s="2">
        <f t="shared" si="12"/>
        <v>15</v>
      </c>
    </row>
    <row r="830" spans="1:37" x14ac:dyDescent="0.25">
      <c r="A830" s="14" t="s">
        <v>96</v>
      </c>
      <c r="B830" t="s">
        <v>80</v>
      </c>
      <c r="C830" t="s">
        <v>90</v>
      </c>
      <c r="D830" s="13">
        <v>41989</v>
      </c>
      <c r="E830">
        <v>1</v>
      </c>
      <c r="F830">
        <v>0</v>
      </c>
      <c r="G830" s="2" t="s">
        <v>89</v>
      </c>
      <c r="H830" s="2" t="s">
        <v>12</v>
      </c>
      <c r="I830">
        <v>1</v>
      </c>
      <c r="J830" s="2" t="s">
        <v>77</v>
      </c>
      <c r="K830" s="2">
        <f>IF(ISNUMBER(AVERAGEIFS(ObservedSpeciesData!K$2:K$4955,ObservedSpeciesData!$A$2:$A$4955,$A830,ObservedSpeciesData!$D$2:$D$4955,$D830)),AVERAGEIFS(ObservedSpeciesData!K$2:K$4955,ObservedSpeciesData!$A$2:$A$4955,$A830,ObservedSpeciesData!$D$2:$D$4955,$D830),"")</f>
        <v>0</v>
      </c>
      <c r="L830" s="26" t="str">
        <f>IF(ISNUMBER(AVERAGEIFS(ObservedSpeciesData!L$2:L$4955,ObservedSpeciesData!$A$2:$A$4955,$A830,ObservedSpeciesData!$D$2:$D$4955,$D830)),AVERAGEIFS(ObservedSpeciesData!L$2:L$4955,ObservedSpeciesData!$A$2:$A$4955,$A830,ObservedSpeciesData!$D$2:$D$4955,$D830),"")</f>
        <v/>
      </c>
      <c r="M830" s="23" t="str">
        <f>IF(ISNUMBER(AVERAGEIFS(ObservedSpeciesData!M$2:M$4955,ObservedSpeciesData!$A$2:$A$4955,$A830,ObservedSpeciesData!$D$2:$D$4955,$D830)),AVERAGEIFS(ObservedSpeciesData!M$2:M$4955,ObservedSpeciesData!$A$2:$A$4955,$A830,ObservedSpeciesData!$D$2:$D$4955,$D830),"")</f>
        <v/>
      </c>
      <c r="N830" s="23">
        <f>IF(ISNUMBER(AVERAGEIFS(ObservedSpeciesData!N$2:N$4955,ObservedSpeciesData!$A$2:$A$4955,$A830,ObservedSpeciesData!$D$2:$D$4955,$D830)),AVERAGEIFS(ObservedSpeciesData!N$2:N$4955,ObservedSpeciesData!$A$2:$A$4955,$A830,ObservedSpeciesData!$D$2:$D$4955,$D830),"")</f>
        <v>728.57075288888882</v>
      </c>
      <c r="O830" s="23">
        <f>IF(ISNUMBER(AVERAGEIFS(ObservedSpeciesData!O$2:O$4955,ObservedSpeciesData!$A$2:$A$4955,$A830,ObservedSpeciesData!$D$2:$D$4955,$D830)),AVERAGEIFS(ObservedSpeciesData!O$2:O$4955,ObservedSpeciesData!$A$2:$A$4955,$A830,ObservedSpeciesData!$D$2:$D$4955,$D830),"")</f>
        <v>72.857075288888893</v>
      </c>
      <c r="P830" s="23">
        <f>IF(ISNUMBER(AVERAGEIFS(ObservedSpeciesData!P$2:P$4955,ObservedSpeciesData!$A$2:$A$4955,$A830,ObservedSpeciesData!$C$2:$C$4955,$C830,ObservedSpeciesData!$D$2:$D$4955,$D830)),AVERAGEIFS(ObservedSpeciesData!P$2:P$4955,ObservedSpeciesData!$A$2:$A$4955,$A830,ObservedSpeciesData!$C$2:$C$4955,$C830,ObservedSpeciesData!$D$2:$D$4955,$D830),"")</f>
        <v>72.857075288888893</v>
      </c>
      <c r="Q830" s="23"/>
      <c r="R830" s="25" t="str">
        <f>IF(ISNUMBER(AVERAGEIFS(ObservedSpeciesData!R$2:R$4955,ObservedSpeciesData!$A$2:$A$4955,$A830,ObservedSpeciesData!$D$2:$D$4955,$D830)),AVERAGEIFS(ObservedSpeciesData!R$2:R$4955,ObservedSpeciesData!$A$2:$A$4955,$A830,ObservedSpeciesData!$D$2:$D$4955,$D830),"")</f>
        <v/>
      </c>
      <c r="S830" s="25" t="str">
        <f>IF(ISNUMBER(AVERAGEIFS(ObservedSpeciesData!S$2:S$4955,ObservedSpeciesData!$A$2:$A$4955,$A830,ObservedSpeciesData!$D$2:$D$4955,$D830)),AVERAGEIFS(ObservedSpeciesData!S$2:S$4955,ObservedSpeciesData!$A$2:$A$4955,$A830,ObservedSpeciesData!$D$2:$D$4955,$D830),"")</f>
        <v/>
      </c>
      <c r="T830" s="23" t="str">
        <f>IF(ISNUMBER(AVERAGEIFS(ObservedSpeciesData!T$2:T$4955,ObservedSpeciesData!$A$2:$A$4955,$A830,ObservedSpeciesData!$D$2:$D$4955,$D830)),AVERAGEIFS(ObservedSpeciesData!T$2:T$4955,ObservedSpeciesData!$A$2:$A$4955,$A830,ObservedSpeciesData!$D$2:$D$4955,$D830),"")</f>
        <v/>
      </c>
      <c r="U830" s="24" t="str">
        <f>IF(ISNUMBER(AVERAGEIFS(ObservedSpeciesData!U$2:U$4955,ObservedSpeciesData!$A$2:$A$4955,$A830,ObservedSpeciesData!$C$2:$C$4955,$C830,ObservedSpeciesData!$D$2:$D$4955,$D830)),AVERAGEIFS(ObservedSpeciesData!U$2:U$4955,ObservedSpeciesData!$A$2:$A$4955,$A830,ObservedSpeciesData!$C$2:$C$4955,$C830,ObservedSpeciesData!$D$2:$D$4955,$D830),"")</f>
        <v/>
      </c>
      <c r="V830" s="23" t="str">
        <f>IF(ISNUMBER(AVERAGEIFS(ObservedSpeciesData!V$2:V$4955,ObservedSpeciesData!$A$2:$A$4955,$A830,ObservedSpeciesData!$D$2:$D$4955,$D830)),AVERAGEIFS(ObservedSpeciesData!V$2:V$4955,ObservedSpeciesData!$A$2:$A$4955,$A830,ObservedSpeciesData!$D$2:$D$4955,$D830),"")</f>
        <v/>
      </c>
      <c r="W830" s="23" t="str">
        <f>IF(ISNUMBER(AVERAGEIFS(ObservedSpeciesData!W$2:W$4955,ObservedSpeciesData!$A$2:$A$4955,$A830,ObservedSpeciesData!$D$2:$D$4955,$D830)),AVERAGEIFS(ObservedSpeciesData!W$2:W$4955,ObservedSpeciesData!$A$2:$A$4955,$A830,ObservedSpeciesData!$D$2:$D$4955,$D830),"")</f>
        <v/>
      </c>
      <c r="X830" s="23" t="str">
        <f>IF(ISNUMBER(AVERAGEIFS(ObservedSpeciesData!X$2:X$4955,ObservedSpeciesData!$A$2:$A$4955,$A830,ObservedSpeciesData!$D$2:$D$4955,$D830)),AVERAGEIFS(ObservedSpeciesData!X$2:X$4955,ObservedSpeciesData!$A$2:$A$4955,$A830,ObservedSpeciesData!$D$2:$D$4955,$D830),"")</f>
        <v/>
      </c>
      <c r="Y830" s="23" t="str">
        <f>IF(ISNUMBER(AVERAGEIFS(ObservedSpeciesData!Y$2:Y$4955,ObservedSpeciesData!$A$2:$A$4955,$A830,ObservedSpeciesData!$D$2:$D$4955,$D830)),AVERAGEIFS(ObservedSpeciesData!Y$2:Y$4955,ObservedSpeciesData!$A$2:$A$4955,$A830,ObservedSpeciesData!$D$2:$D$4955,$D830),"")</f>
        <v/>
      </c>
      <c r="Z830" s="23" t="str">
        <f>IF(ISNUMBER(AVERAGEIFS(ObservedSpeciesData!Z$2:Z$4955,ObservedSpeciesData!$A$2:$A$4955,$A830,ObservedSpeciesData!$D$2:$D$4955,$D830)),AVERAGEIFS(ObservedSpeciesData!Z$2:Z$4955,ObservedSpeciesData!$A$2:$A$4955,$A830,ObservedSpeciesData!$D$2:$D$4955,$D830),"")</f>
        <v/>
      </c>
      <c r="AA830" s="23">
        <f>IF(ISNUMBER(AVERAGEIFS(ObservedSpeciesData!AA$2:AA$4955,ObservedSpeciesData!$A$2:$A$4955,$A830,ObservedSpeciesData!$D$2:$D$4955,$D830)),AVERAGEIFS(ObservedSpeciesData!AA$2:AA$4955,ObservedSpeciesData!$A$2:$A$4955,$A830,ObservedSpeciesData!$D$2:$D$4955,$D830),"")</f>
        <v>25.433333333333334</v>
      </c>
      <c r="AB830" s="24">
        <f>IF(ISNUMBER(AVERAGEIFS(ObservedSpeciesData!AB$2:AB$4955,ObservedSpeciesData!$A$2:$A$4955,$A830,ObservedSpeciesData!$D$2:$D$4955,$D830)),AVERAGEIFS(ObservedSpeciesData!AB$2:AB$4955,ObservedSpeciesData!$A$2:$A$4955,$A830,ObservedSpeciesData!$D$2:$D$4955,$D830),"")</f>
        <v>4.1000000000000002E-2</v>
      </c>
      <c r="AC830" s="24">
        <f>IF(ISNUMBER(AVERAGEIFS(ObservedSpeciesData!AC$2:AC$4955,ObservedSpeciesData!$A$2:$A$4955,$A830,ObservedSpeciesData!$D$2:$D$4955,$D830)),AVERAGEIFS(ObservedSpeciesData!AC$2:AC$4955,ObservedSpeciesData!$A$2:$A$4955,$A830,ObservedSpeciesData!$D$2:$D$4955,$D830),"")</f>
        <v>4.1000000000000002E-2</v>
      </c>
      <c r="AD830" s="23" t="str">
        <f>IF(ISNUMBER(AVERAGEIFS(ObservedSpeciesData!AD$2:AD$4955,ObservedSpeciesData!$A$2:$A$4955,$A830,ObservedSpeciesData!$D$2:$D$4955,$D830)),AVERAGEIFS(ObservedSpeciesData!AD$2:AD$4955,ObservedSpeciesData!$A$2:$A$4955,$A830,ObservedSpeciesData!$D$2:$D$4955,$D830),"")</f>
        <v/>
      </c>
      <c r="AE830" s="24" t="str">
        <f>IF(ISNUMBER(AVERAGEIFS(ObservedSpeciesData!AE$2:AE$4955,ObservedSpeciesData!$A$2:$A$4955,$A830,ObservedSpeciesData!$D$2:$D$4955,$D830)),AVERAGEIFS(ObservedSpeciesData!AE$2:AE$4955,ObservedSpeciesData!$A$2:$A$4955,$A830,ObservedSpeciesData!$D$2:$D$4955,$D830),"")</f>
        <v/>
      </c>
      <c r="AF830" s="23"/>
      <c r="AG830" s="24"/>
      <c r="AH830" s="23">
        <f>IF(ISNUMBER(AVERAGEIFS(ObservedSpeciesData!AH$2:AH$4955,ObservedSpeciesData!$A$2:$A$4955,$A830,ObservedSpeciesData!$D$2:$D$4955,$D830)),AVERAGEIFS(ObservedSpeciesData!AH$2:AH$4955,ObservedSpeciesData!$A$2:$A$4955,$A830,ObservedSpeciesData!$D$2:$D$4955,$D830),"")</f>
        <v>3.1293333333333337</v>
      </c>
      <c r="AI830" s="23">
        <f>IF(ISNUMBER(AVERAGEIFS(ObservedSpeciesData!AI$2:AI$4955,ObservedSpeciesData!$A$2:$A$4955,$A830,ObservedSpeciesData!$C$2:$C$4955,$C830,ObservedSpeciesData!$D$2:$D$4955,$D830)),AVERAGEIFS(ObservedSpeciesData!AI$2:AI$4955,ObservedSpeciesData!$A$2:$A$4955,$A830,ObservedSpeciesData!$C$2:$C$4955,$C830,ObservedSpeciesData!$D$2:$D$4955,$D830),"")</f>
        <v>3.1293333333333337</v>
      </c>
      <c r="AJ830" s="2">
        <f>COUNTIFS(ObservedSpeciesData!$A$2:$A$828,$A830,ObservedSpeciesData!$D$2:$D$828,$D830)</f>
        <v>0</v>
      </c>
      <c r="AK830" s="2">
        <f t="shared" si="12"/>
        <v>8</v>
      </c>
    </row>
    <row r="831" spans="1:37" x14ac:dyDescent="0.25">
      <c r="A831" s="14" t="s">
        <v>95</v>
      </c>
      <c r="B831" t="s">
        <v>80</v>
      </c>
      <c r="C831" t="s">
        <v>90</v>
      </c>
      <c r="D831" s="13">
        <v>41989</v>
      </c>
      <c r="E831">
        <v>1</v>
      </c>
      <c r="F831">
        <v>50</v>
      </c>
      <c r="G831" s="2" t="s">
        <v>89</v>
      </c>
      <c r="H831" s="2" t="s">
        <v>12</v>
      </c>
      <c r="I831">
        <v>1</v>
      </c>
      <c r="J831" s="2" t="s">
        <v>77</v>
      </c>
      <c r="K831" s="2">
        <f>IF(ISNUMBER(AVERAGEIFS(ObservedSpeciesData!K$2:K$4955,ObservedSpeciesData!$A$2:$A$4955,$A831,ObservedSpeciesData!$D$2:$D$4955,$D831)),AVERAGEIFS(ObservedSpeciesData!K$2:K$4955,ObservedSpeciesData!$A$2:$A$4955,$A831,ObservedSpeciesData!$D$2:$D$4955,$D831),"")</f>
        <v>45</v>
      </c>
      <c r="L831" s="26" t="str">
        <f>IF(ISNUMBER(AVERAGEIFS(ObservedSpeciesData!L$2:L$4955,ObservedSpeciesData!$A$2:$A$4955,$A831,ObservedSpeciesData!$D$2:$D$4955,$D831)),AVERAGEIFS(ObservedSpeciesData!L$2:L$4955,ObservedSpeciesData!$A$2:$A$4955,$A831,ObservedSpeciesData!$D$2:$D$4955,$D831),"")</f>
        <v/>
      </c>
      <c r="M831" s="23" t="str">
        <f>IF(ISNUMBER(AVERAGEIFS(ObservedSpeciesData!M$2:M$4955,ObservedSpeciesData!$A$2:$A$4955,$A831,ObservedSpeciesData!$D$2:$D$4955,$D831)),AVERAGEIFS(ObservedSpeciesData!M$2:M$4955,ObservedSpeciesData!$A$2:$A$4955,$A831,ObservedSpeciesData!$D$2:$D$4955,$D831),"")</f>
        <v/>
      </c>
      <c r="N831" s="23">
        <f>IF(ISNUMBER(AVERAGEIFS(ObservedSpeciesData!N$2:N$4955,ObservedSpeciesData!$A$2:$A$4955,$A831,ObservedSpeciesData!$D$2:$D$4955,$D831)),AVERAGEIFS(ObservedSpeciesData!N$2:N$4955,ObservedSpeciesData!$A$2:$A$4955,$A831,ObservedSpeciesData!$D$2:$D$4955,$D831),"")</f>
        <v>1076.3145591111108</v>
      </c>
      <c r="O831" s="23">
        <f>IF(ISNUMBER(AVERAGEIFS(ObservedSpeciesData!O$2:O$4955,ObservedSpeciesData!$A$2:$A$4955,$A831,ObservedSpeciesData!$D$2:$D$4955,$D831)),AVERAGEIFS(ObservedSpeciesData!O$2:O$4955,ObservedSpeciesData!$A$2:$A$4955,$A831,ObservedSpeciesData!$D$2:$D$4955,$D831),"")</f>
        <v>107.6314559111111</v>
      </c>
      <c r="P831" s="23">
        <f>IF(ISNUMBER(AVERAGEIFS(ObservedSpeciesData!P$2:P$4955,ObservedSpeciesData!$A$2:$A$4955,$A831,ObservedSpeciesData!$C$2:$C$4955,$C831,ObservedSpeciesData!$D$2:$D$4955,$D831)),AVERAGEIFS(ObservedSpeciesData!P$2:P$4955,ObservedSpeciesData!$A$2:$A$4955,$A831,ObservedSpeciesData!$C$2:$C$4955,$C831,ObservedSpeciesData!$D$2:$D$4955,$D831),"")</f>
        <v>107.6314559111111</v>
      </c>
      <c r="Q831" s="23"/>
      <c r="R831" s="25" t="str">
        <f>IF(ISNUMBER(AVERAGEIFS(ObservedSpeciesData!R$2:R$4955,ObservedSpeciesData!$A$2:$A$4955,$A831,ObservedSpeciesData!$D$2:$D$4955,$D831)),AVERAGEIFS(ObservedSpeciesData!R$2:R$4955,ObservedSpeciesData!$A$2:$A$4955,$A831,ObservedSpeciesData!$D$2:$D$4955,$D831),"")</f>
        <v/>
      </c>
      <c r="S831" s="25" t="str">
        <f>IF(ISNUMBER(AVERAGEIFS(ObservedSpeciesData!S$2:S$4955,ObservedSpeciesData!$A$2:$A$4955,$A831,ObservedSpeciesData!$D$2:$D$4955,$D831)),AVERAGEIFS(ObservedSpeciesData!S$2:S$4955,ObservedSpeciesData!$A$2:$A$4955,$A831,ObservedSpeciesData!$D$2:$D$4955,$D831),"")</f>
        <v/>
      </c>
      <c r="T831" s="23" t="str">
        <f>IF(ISNUMBER(AVERAGEIFS(ObservedSpeciesData!T$2:T$4955,ObservedSpeciesData!$A$2:$A$4955,$A831,ObservedSpeciesData!$D$2:$D$4955,$D831)),AVERAGEIFS(ObservedSpeciesData!T$2:T$4955,ObservedSpeciesData!$A$2:$A$4955,$A831,ObservedSpeciesData!$D$2:$D$4955,$D831),"")</f>
        <v/>
      </c>
      <c r="U831" s="24" t="str">
        <f>IF(ISNUMBER(AVERAGEIFS(ObservedSpeciesData!U$2:U$4955,ObservedSpeciesData!$A$2:$A$4955,$A831,ObservedSpeciesData!$C$2:$C$4955,$C831,ObservedSpeciesData!$D$2:$D$4955,$D831)),AVERAGEIFS(ObservedSpeciesData!U$2:U$4955,ObservedSpeciesData!$A$2:$A$4955,$A831,ObservedSpeciesData!$C$2:$C$4955,$C831,ObservedSpeciesData!$D$2:$D$4955,$D831),"")</f>
        <v/>
      </c>
      <c r="V831" s="23" t="str">
        <f>IF(ISNUMBER(AVERAGEIFS(ObservedSpeciesData!V$2:V$4955,ObservedSpeciesData!$A$2:$A$4955,$A831,ObservedSpeciesData!$D$2:$D$4955,$D831)),AVERAGEIFS(ObservedSpeciesData!V$2:V$4955,ObservedSpeciesData!$A$2:$A$4955,$A831,ObservedSpeciesData!$D$2:$D$4955,$D831),"")</f>
        <v/>
      </c>
      <c r="W831" s="23" t="str">
        <f>IF(ISNUMBER(AVERAGEIFS(ObservedSpeciesData!W$2:W$4955,ObservedSpeciesData!$A$2:$A$4955,$A831,ObservedSpeciesData!$D$2:$D$4955,$D831)),AVERAGEIFS(ObservedSpeciesData!W$2:W$4955,ObservedSpeciesData!$A$2:$A$4955,$A831,ObservedSpeciesData!$D$2:$D$4955,$D831),"")</f>
        <v/>
      </c>
      <c r="X831" s="23" t="str">
        <f>IF(ISNUMBER(AVERAGEIFS(ObservedSpeciesData!X$2:X$4955,ObservedSpeciesData!$A$2:$A$4955,$A831,ObservedSpeciesData!$D$2:$D$4955,$D831)),AVERAGEIFS(ObservedSpeciesData!X$2:X$4955,ObservedSpeciesData!$A$2:$A$4955,$A831,ObservedSpeciesData!$D$2:$D$4955,$D831),"")</f>
        <v/>
      </c>
      <c r="Y831" s="23" t="str">
        <f>IF(ISNUMBER(AVERAGEIFS(ObservedSpeciesData!Y$2:Y$4955,ObservedSpeciesData!$A$2:$A$4955,$A831,ObservedSpeciesData!$D$2:$D$4955,$D831)),AVERAGEIFS(ObservedSpeciesData!Y$2:Y$4955,ObservedSpeciesData!$A$2:$A$4955,$A831,ObservedSpeciesData!$D$2:$D$4955,$D831),"")</f>
        <v/>
      </c>
      <c r="Z831" s="23" t="str">
        <f>IF(ISNUMBER(AVERAGEIFS(ObservedSpeciesData!Z$2:Z$4955,ObservedSpeciesData!$A$2:$A$4955,$A831,ObservedSpeciesData!$D$2:$D$4955,$D831)),AVERAGEIFS(ObservedSpeciesData!Z$2:Z$4955,ObservedSpeciesData!$A$2:$A$4955,$A831,ObservedSpeciesData!$D$2:$D$4955,$D831),"")</f>
        <v/>
      </c>
      <c r="AA831" s="23">
        <f>IF(ISNUMBER(AVERAGEIFS(ObservedSpeciesData!AA$2:AA$4955,ObservedSpeciesData!$A$2:$A$4955,$A831,ObservedSpeciesData!$D$2:$D$4955,$D831)),AVERAGEIFS(ObservedSpeciesData!AA$2:AA$4955,ObservedSpeciesData!$A$2:$A$4955,$A831,ObservedSpeciesData!$D$2:$D$4955,$D831),"")</f>
        <v>26.433333333333334</v>
      </c>
      <c r="AB831" s="24">
        <f>IF(ISNUMBER(AVERAGEIFS(ObservedSpeciesData!AB$2:AB$4955,ObservedSpeciesData!$A$2:$A$4955,$A831,ObservedSpeciesData!$D$2:$D$4955,$D831)),AVERAGEIFS(ObservedSpeciesData!AB$2:AB$4955,ObservedSpeciesData!$A$2:$A$4955,$A831,ObservedSpeciesData!$D$2:$D$4955,$D831),"")</f>
        <v>4.2333333333333334E-2</v>
      </c>
      <c r="AC831" s="24">
        <f>IF(ISNUMBER(AVERAGEIFS(ObservedSpeciesData!AC$2:AC$4955,ObservedSpeciesData!$A$2:$A$4955,$A831,ObservedSpeciesData!$D$2:$D$4955,$D831)),AVERAGEIFS(ObservedSpeciesData!AC$2:AC$4955,ObservedSpeciesData!$A$2:$A$4955,$A831,ObservedSpeciesData!$D$2:$D$4955,$D831),"")</f>
        <v>4.2333333333333334E-2</v>
      </c>
      <c r="AD831" s="23" t="str">
        <f>IF(ISNUMBER(AVERAGEIFS(ObservedSpeciesData!AD$2:AD$4955,ObservedSpeciesData!$A$2:$A$4955,$A831,ObservedSpeciesData!$D$2:$D$4955,$D831)),AVERAGEIFS(ObservedSpeciesData!AD$2:AD$4955,ObservedSpeciesData!$A$2:$A$4955,$A831,ObservedSpeciesData!$D$2:$D$4955,$D831),"")</f>
        <v/>
      </c>
      <c r="AE831" s="24" t="str">
        <f>IF(ISNUMBER(AVERAGEIFS(ObservedSpeciesData!AE$2:AE$4955,ObservedSpeciesData!$A$2:$A$4955,$A831,ObservedSpeciesData!$D$2:$D$4955,$D831)),AVERAGEIFS(ObservedSpeciesData!AE$2:AE$4955,ObservedSpeciesData!$A$2:$A$4955,$A831,ObservedSpeciesData!$D$2:$D$4955,$D831),"")</f>
        <v/>
      </c>
      <c r="AF831" s="23"/>
      <c r="AG831" s="24"/>
      <c r="AH831" s="23">
        <f>IF(ISNUMBER(AVERAGEIFS(ObservedSpeciesData!AH$2:AH$4955,ObservedSpeciesData!$A$2:$A$4955,$A831,ObservedSpeciesData!$D$2:$D$4955,$D831)),AVERAGEIFS(ObservedSpeciesData!AH$2:AH$4955,ObservedSpeciesData!$A$2:$A$4955,$A831,ObservedSpeciesData!$D$2:$D$4955,$D831),"")</f>
        <v>4.4456666666666669</v>
      </c>
      <c r="AI831" s="23">
        <f>IF(ISNUMBER(AVERAGEIFS(ObservedSpeciesData!AI$2:AI$4955,ObservedSpeciesData!$A$2:$A$4955,$A831,ObservedSpeciesData!$C$2:$C$4955,$C831,ObservedSpeciesData!$D$2:$D$4955,$D831)),AVERAGEIFS(ObservedSpeciesData!AI$2:AI$4955,ObservedSpeciesData!$A$2:$A$4955,$A831,ObservedSpeciesData!$C$2:$C$4955,$C831,ObservedSpeciesData!$D$2:$D$4955,$D831),"")</f>
        <v>4.4456666666666669</v>
      </c>
      <c r="AJ831" s="2">
        <f>COUNTIFS(ObservedSpeciesData!$A$2:$A$828,$A831,ObservedSpeciesData!$D$2:$D$828,$D831)</f>
        <v>0</v>
      </c>
      <c r="AK831" s="2">
        <f t="shared" si="12"/>
        <v>8</v>
      </c>
    </row>
    <row r="832" spans="1:37" x14ac:dyDescent="0.25">
      <c r="A832" s="14" t="s">
        <v>94</v>
      </c>
      <c r="B832" t="s">
        <v>80</v>
      </c>
      <c r="C832" t="s">
        <v>90</v>
      </c>
      <c r="D832" s="13">
        <v>41989</v>
      </c>
      <c r="E832">
        <v>1</v>
      </c>
      <c r="F832">
        <v>100</v>
      </c>
      <c r="G832" s="2" t="s">
        <v>89</v>
      </c>
      <c r="H832" s="2" t="s">
        <v>12</v>
      </c>
      <c r="I832">
        <v>1</v>
      </c>
      <c r="J832" s="2" t="s">
        <v>77</v>
      </c>
      <c r="K832" s="2">
        <f>IF(ISNUMBER(AVERAGEIFS(ObservedSpeciesData!K$2:K$4955,ObservedSpeciesData!$A$2:$A$4955,$A832,ObservedSpeciesData!$D$2:$D$4955,$D832)),AVERAGEIFS(ObservedSpeciesData!K$2:K$4955,ObservedSpeciesData!$A$2:$A$4955,$A832,ObservedSpeciesData!$D$2:$D$4955,$D832),"")</f>
        <v>90</v>
      </c>
      <c r="L832" s="26" t="str">
        <f>IF(ISNUMBER(AVERAGEIFS(ObservedSpeciesData!L$2:L$4955,ObservedSpeciesData!$A$2:$A$4955,$A832,ObservedSpeciesData!$D$2:$D$4955,$D832)),AVERAGEIFS(ObservedSpeciesData!L$2:L$4955,ObservedSpeciesData!$A$2:$A$4955,$A832,ObservedSpeciesData!$D$2:$D$4955,$D832),"")</f>
        <v/>
      </c>
      <c r="M832" s="23" t="str">
        <f>IF(ISNUMBER(AVERAGEIFS(ObservedSpeciesData!M$2:M$4955,ObservedSpeciesData!$A$2:$A$4955,$A832,ObservedSpeciesData!$D$2:$D$4955,$D832)),AVERAGEIFS(ObservedSpeciesData!M$2:M$4955,ObservedSpeciesData!$A$2:$A$4955,$A832,ObservedSpeciesData!$D$2:$D$4955,$D832),"")</f>
        <v/>
      </c>
      <c r="N832" s="23">
        <f>IF(ISNUMBER(AVERAGEIFS(ObservedSpeciesData!N$2:N$4955,ObservedSpeciesData!$A$2:$A$4955,$A832,ObservedSpeciesData!$D$2:$D$4955,$D832)),AVERAGEIFS(ObservedSpeciesData!N$2:N$4955,ObservedSpeciesData!$A$2:$A$4955,$A832,ObservedSpeciesData!$D$2:$D$4955,$D832),"")</f>
        <v>1117.3004022222221</v>
      </c>
      <c r="O832" s="23">
        <f>IF(ISNUMBER(AVERAGEIFS(ObservedSpeciesData!O$2:O$4955,ObservedSpeciesData!$A$2:$A$4955,$A832,ObservedSpeciesData!$D$2:$D$4955,$D832)),AVERAGEIFS(ObservedSpeciesData!O$2:O$4955,ObservedSpeciesData!$A$2:$A$4955,$A832,ObservedSpeciesData!$D$2:$D$4955,$D832),"")</f>
        <v>111.73004022222221</v>
      </c>
      <c r="P832" s="23">
        <f>IF(ISNUMBER(AVERAGEIFS(ObservedSpeciesData!P$2:P$4955,ObservedSpeciesData!$A$2:$A$4955,$A832,ObservedSpeciesData!$C$2:$C$4955,$C832,ObservedSpeciesData!$D$2:$D$4955,$D832)),AVERAGEIFS(ObservedSpeciesData!P$2:P$4955,ObservedSpeciesData!$A$2:$A$4955,$A832,ObservedSpeciesData!$C$2:$C$4955,$C832,ObservedSpeciesData!$D$2:$D$4955,$D832),"")</f>
        <v>111.73004022222221</v>
      </c>
      <c r="Q832" s="23"/>
      <c r="R832" s="25" t="str">
        <f>IF(ISNUMBER(AVERAGEIFS(ObservedSpeciesData!R$2:R$4955,ObservedSpeciesData!$A$2:$A$4955,$A832,ObservedSpeciesData!$D$2:$D$4955,$D832)),AVERAGEIFS(ObservedSpeciesData!R$2:R$4955,ObservedSpeciesData!$A$2:$A$4955,$A832,ObservedSpeciesData!$D$2:$D$4955,$D832),"")</f>
        <v/>
      </c>
      <c r="S832" s="25" t="str">
        <f>IF(ISNUMBER(AVERAGEIFS(ObservedSpeciesData!S$2:S$4955,ObservedSpeciesData!$A$2:$A$4955,$A832,ObservedSpeciesData!$D$2:$D$4955,$D832)),AVERAGEIFS(ObservedSpeciesData!S$2:S$4955,ObservedSpeciesData!$A$2:$A$4955,$A832,ObservedSpeciesData!$D$2:$D$4955,$D832),"")</f>
        <v/>
      </c>
      <c r="T832" s="23" t="str">
        <f>IF(ISNUMBER(AVERAGEIFS(ObservedSpeciesData!T$2:T$4955,ObservedSpeciesData!$A$2:$A$4955,$A832,ObservedSpeciesData!$D$2:$D$4955,$D832)),AVERAGEIFS(ObservedSpeciesData!T$2:T$4955,ObservedSpeciesData!$A$2:$A$4955,$A832,ObservedSpeciesData!$D$2:$D$4955,$D832),"")</f>
        <v/>
      </c>
      <c r="U832" s="24" t="str">
        <f>IF(ISNUMBER(AVERAGEIFS(ObservedSpeciesData!U$2:U$4955,ObservedSpeciesData!$A$2:$A$4955,$A832,ObservedSpeciesData!$C$2:$C$4955,$C832,ObservedSpeciesData!$D$2:$D$4955,$D832)),AVERAGEIFS(ObservedSpeciesData!U$2:U$4955,ObservedSpeciesData!$A$2:$A$4955,$A832,ObservedSpeciesData!$C$2:$C$4955,$C832,ObservedSpeciesData!$D$2:$D$4955,$D832),"")</f>
        <v/>
      </c>
      <c r="V832" s="23" t="str">
        <f>IF(ISNUMBER(AVERAGEIFS(ObservedSpeciesData!V$2:V$4955,ObservedSpeciesData!$A$2:$A$4955,$A832,ObservedSpeciesData!$D$2:$D$4955,$D832)),AVERAGEIFS(ObservedSpeciesData!V$2:V$4955,ObservedSpeciesData!$A$2:$A$4955,$A832,ObservedSpeciesData!$D$2:$D$4955,$D832),"")</f>
        <v/>
      </c>
      <c r="W832" s="23" t="str">
        <f>IF(ISNUMBER(AVERAGEIFS(ObservedSpeciesData!W$2:W$4955,ObservedSpeciesData!$A$2:$A$4955,$A832,ObservedSpeciesData!$D$2:$D$4955,$D832)),AVERAGEIFS(ObservedSpeciesData!W$2:W$4955,ObservedSpeciesData!$A$2:$A$4955,$A832,ObservedSpeciesData!$D$2:$D$4955,$D832),"")</f>
        <v/>
      </c>
      <c r="X832" s="23" t="str">
        <f>IF(ISNUMBER(AVERAGEIFS(ObservedSpeciesData!X$2:X$4955,ObservedSpeciesData!$A$2:$A$4955,$A832,ObservedSpeciesData!$D$2:$D$4955,$D832)),AVERAGEIFS(ObservedSpeciesData!X$2:X$4955,ObservedSpeciesData!$A$2:$A$4955,$A832,ObservedSpeciesData!$D$2:$D$4955,$D832),"")</f>
        <v/>
      </c>
      <c r="Y832" s="23" t="str">
        <f>IF(ISNUMBER(AVERAGEIFS(ObservedSpeciesData!Y$2:Y$4955,ObservedSpeciesData!$A$2:$A$4955,$A832,ObservedSpeciesData!$D$2:$D$4955,$D832)),AVERAGEIFS(ObservedSpeciesData!Y$2:Y$4955,ObservedSpeciesData!$A$2:$A$4955,$A832,ObservedSpeciesData!$D$2:$D$4955,$D832),"")</f>
        <v/>
      </c>
      <c r="Z832" s="23" t="str">
        <f>IF(ISNUMBER(AVERAGEIFS(ObservedSpeciesData!Z$2:Z$4955,ObservedSpeciesData!$A$2:$A$4955,$A832,ObservedSpeciesData!$D$2:$D$4955,$D832)),AVERAGEIFS(ObservedSpeciesData!Z$2:Z$4955,ObservedSpeciesData!$A$2:$A$4955,$A832,ObservedSpeciesData!$D$2:$D$4955,$D832),"")</f>
        <v/>
      </c>
      <c r="AA832" s="23">
        <f>IF(ISNUMBER(AVERAGEIFS(ObservedSpeciesData!AA$2:AA$4955,ObservedSpeciesData!$A$2:$A$4955,$A832,ObservedSpeciesData!$D$2:$D$4955,$D832)),AVERAGEIFS(ObservedSpeciesData!AA$2:AA$4955,ObservedSpeciesData!$A$2:$A$4955,$A832,ObservedSpeciesData!$D$2:$D$4955,$D832),"")</f>
        <v>27.766666666666666</v>
      </c>
      <c r="AB832" s="24">
        <f>IF(ISNUMBER(AVERAGEIFS(ObservedSpeciesData!AB$2:AB$4955,ObservedSpeciesData!$A$2:$A$4955,$A832,ObservedSpeciesData!$D$2:$D$4955,$D832)),AVERAGEIFS(ObservedSpeciesData!AB$2:AB$4955,ObservedSpeciesData!$A$2:$A$4955,$A832,ObservedSpeciesData!$D$2:$D$4955,$D832),"")</f>
        <v>4.4333333333333336E-2</v>
      </c>
      <c r="AC832" s="24">
        <f>IF(ISNUMBER(AVERAGEIFS(ObservedSpeciesData!AC$2:AC$4955,ObservedSpeciesData!$A$2:$A$4955,$A832,ObservedSpeciesData!$D$2:$D$4955,$D832)),AVERAGEIFS(ObservedSpeciesData!AC$2:AC$4955,ObservedSpeciesData!$A$2:$A$4955,$A832,ObservedSpeciesData!$D$2:$D$4955,$D832),"")</f>
        <v>4.4333333333333336E-2</v>
      </c>
      <c r="AD832" s="23" t="str">
        <f>IF(ISNUMBER(AVERAGEIFS(ObservedSpeciesData!AD$2:AD$4955,ObservedSpeciesData!$A$2:$A$4955,$A832,ObservedSpeciesData!$D$2:$D$4955,$D832)),AVERAGEIFS(ObservedSpeciesData!AD$2:AD$4955,ObservedSpeciesData!$A$2:$A$4955,$A832,ObservedSpeciesData!$D$2:$D$4955,$D832),"")</f>
        <v/>
      </c>
      <c r="AE832" s="24" t="str">
        <f>IF(ISNUMBER(AVERAGEIFS(ObservedSpeciesData!AE$2:AE$4955,ObservedSpeciesData!$A$2:$A$4955,$A832,ObservedSpeciesData!$D$2:$D$4955,$D832)),AVERAGEIFS(ObservedSpeciesData!AE$2:AE$4955,ObservedSpeciesData!$A$2:$A$4955,$A832,ObservedSpeciesData!$D$2:$D$4955,$D832),"")</f>
        <v/>
      </c>
      <c r="AF832" s="23"/>
      <c r="AG832" s="24"/>
      <c r="AH832" s="23">
        <f>IF(ISNUMBER(AVERAGEIFS(ObservedSpeciesData!AH$2:AH$4955,ObservedSpeciesData!$A$2:$A$4955,$A832,ObservedSpeciesData!$D$2:$D$4955,$D832)),AVERAGEIFS(ObservedSpeciesData!AH$2:AH$4955,ObservedSpeciesData!$A$2:$A$4955,$A832,ObservedSpeciesData!$D$2:$D$4955,$D832),"")</f>
        <v>4.9676666666666671</v>
      </c>
      <c r="AI832" s="23">
        <f>IF(ISNUMBER(AVERAGEIFS(ObservedSpeciesData!AI$2:AI$4955,ObservedSpeciesData!$A$2:$A$4955,$A832,ObservedSpeciesData!$C$2:$C$4955,$C832,ObservedSpeciesData!$D$2:$D$4955,$D832)),AVERAGEIFS(ObservedSpeciesData!AI$2:AI$4955,ObservedSpeciesData!$A$2:$A$4955,$A832,ObservedSpeciesData!$C$2:$C$4955,$C832,ObservedSpeciesData!$D$2:$D$4955,$D832),"")</f>
        <v>4.9676666666666671</v>
      </c>
      <c r="AJ832" s="2">
        <f>COUNTIFS(ObservedSpeciesData!$A$2:$A$828,$A832,ObservedSpeciesData!$D$2:$D$828,$D832)</f>
        <v>0</v>
      </c>
      <c r="AK832" s="2">
        <f t="shared" si="12"/>
        <v>8</v>
      </c>
    </row>
    <row r="833" spans="1:37" x14ac:dyDescent="0.25">
      <c r="A833" s="14" t="s">
        <v>93</v>
      </c>
      <c r="B833" t="s">
        <v>80</v>
      </c>
      <c r="C833" t="s">
        <v>90</v>
      </c>
      <c r="D833" s="13">
        <v>41989</v>
      </c>
      <c r="E833">
        <v>1</v>
      </c>
      <c r="F833">
        <v>200</v>
      </c>
      <c r="G833" s="2" t="s">
        <v>89</v>
      </c>
      <c r="H833" s="2" t="s">
        <v>12</v>
      </c>
      <c r="I833">
        <v>1</v>
      </c>
      <c r="J833" s="2" t="s">
        <v>77</v>
      </c>
      <c r="K833" s="2">
        <f>IF(ISNUMBER(AVERAGEIFS(ObservedSpeciesData!K$2:K$4955,ObservedSpeciesData!$A$2:$A$4955,$A833,ObservedSpeciesData!$D$2:$D$4955,$D833)),AVERAGEIFS(ObservedSpeciesData!K$2:K$4955,ObservedSpeciesData!$A$2:$A$4955,$A833,ObservedSpeciesData!$D$2:$D$4955,$D833),"")</f>
        <v>180</v>
      </c>
      <c r="L833" s="26" t="str">
        <f>IF(ISNUMBER(AVERAGEIFS(ObservedSpeciesData!L$2:L$4955,ObservedSpeciesData!$A$2:$A$4955,$A833,ObservedSpeciesData!$D$2:$D$4955,$D833)),AVERAGEIFS(ObservedSpeciesData!L$2:L$4955,ObservedSpeciesData!$A$2:$A$4955,$A833,ObservedSpeciesData!$D$2:$D$4955,$D833),"")</f>
        <v/>
      </c>
      <c r="M833" s="23" t="str">
        <f>IF(ISNUMBER(AVERAGEIFS(ObservedSpeciesData!M$2:M$4955,ObservedSpeciesData!$A$2:$A$4955,$A833,ObservedSpeciesData!$D$2:$D$4955,$D833)),AVERAGEIFS(ObservedSpeciesData!M$2:M$4955,ObservedSpeciesData!$A$2:$A$4955,$A833,ObservedSpeciesData!$D$2:$D$4955,$D833),"")</f>
        <v/>
      </c>
      <c r="N833" s="23">
        <f>IF(ISNUMBER(AVERAGEIFS(ObservedSpeciesData!N$2:N$4955,ObservedSpeciesData!$A$2:$A$4955,$A833,ObservedSpeciesData!$D$2:$D$4955,$D833)),AVERAGEIFS(ObservedSpeciesData!N$2:N$4955,ObservedSpeciesData!$A$2:$A$4955,$A833,ObservedSpeciesData!$D$2:$D$4955,$D833),"")</f>
        <v>898.83647555555547</v>
      </c>
      <c r="O833" s="23">
        <f>IF(ISNUMBER(AVERAGEIFS(ObservedSpeciesData!O$2:O$4955,ObservedSpeciesData!$A$2:$A$4955,$A833,ObservedSpeciesData!$D$2:$D$4955,$D833)),AVERAGEIFS(ObservedSpeciesData!O$2:O$4955,ObservedSpeciesData!$A$2:$A$4955,$A833,ObservedSpeciesData!$D$2:$D$4955,$D833),"")</f>
        <v>89.883647555555555</v>
      </c>
      <c r="P833" s="23">
        <f>IF(ISNUMBER(AVERAGEIFS(ObservedSpeciesData!P$2:P$4955,ObservedSpeciesData!$A$2:$A$4955,$A833,ObservedSpeciesData!$C$2:$C$4955,$C833,ObservedSpeciesData!$D$2:$D$4955,$D833)),AVERAGEIFS(ObservedSpeciesData!P$2:P$4955,ObservedSpeciesData!$A$2:$A$4955,$A833,ObservedSpeciesData!$C$2:$C$4955,$C833,ObservedSpeciesData!$D$2:$D$4955,$D833),"")</f>
        <v>89.883647555555555</v>
      </c>
      <c r="Q833" s="23"/>
      <c r="R833" s="25" t="str">
        <f>IF(ISNUMBER(AVERAGEIFS(ObservedSpeciesData!R$2:R$4955,ObservedSpeciesData!$A$2:$A$4955,$A833,ObservedSpeciesData!$D$2:$D$4955,$D833)),AVERAGEIFS(ObservedSpeciesData!R$2:R$4955,ObservedSpeciesData!$A$2:$A$4955,$A833,ObservedSpeciesData!$D$2:$D$4955,$D833),"")</f>
        <v/>
      </c>
      <c r="S833" s="25" t="str">
        <f>IF(ISNUMBER(AVERAGEIFS(ObservedSpeciesData!S$2:S$4955,ObservedSpeciesData!$A$2:$A$4955,$A833,ObservedSpeciesData!$D$2:$D$4955,$D833)),AVERAGEIFS(ObservedSpeciesData!S$2:S$4955,ObservedSpeciesData!$A$2:$A$4955,$A833,ObservedSpeciesData!$D$2:$D$4955,$D833),"")</f>
        <v/>
      </c>
      <c r="T833" s="23" t="str">
        <f>IF(ISNUMBER(AVERAGEIFS(ObservedSpeciesData!T$2:T$4955,ObservedSpeciesData!$A$2:$A$4955,$A833,ObservedSpeciesData!$D$2:$D$4955,$D833)),AVERAGEIFS(ObservedSpeciesData!T$2:T$4955,ObservedSpeciesData!$A$2:$A$4955,$A833,ObservedSpeciesData!$D$2:$D$4955,$D833),"")</f>
        <v/>
      </c>
      <c r="U833" s="24" t="str">
        <f>IF(ISNUMBER(AVERAGEIFS(ObservedSpeciesData!U$2:U$4955,ObservedSpeciesData!$A$2:$A$4955,$A833,ObservedSpeciesData!$C$2:$C$4955,$C833,ObservedSpeciesData!$D$2:$D$4955,$D833)),AVERAGEIFS(ObservedSpeciesData!U$2:U$4955,ObservedSpeciesData!$A$2:$A$4955,$A833,ObservedSpeciesData!$C$2:$C$4955,$C833,ObservedSpeciesData!$D$2:$D$4955,$D833),"")</f>
        <v/>
      </c>
      <c r="V833" s="23" t="str">
        <f>IF(ISNUMBER(AVERAGEIFS(ObservedSpeciesData!V$2:V$4955,ObservedSpeciesData!$A$2:$A$4955,$A833,ObservedSpeciesData!$D$2:$D$4955,$D833)),AVERAGEIFS(ObservedSpeciesData!V$2:V$4955,ObservedSpeciesData!$A$2:$A$4955,$A833,ObservedSpeciesData!$D$2:$D$4955,$D833),"")</f>
        <v/>
      </c>
      <c r="W833" s="23" t="str">
        <f>IF(ISNUMBER(AVERAGEIFS(ObservedSpeciesData!W$2:W$4955,ObservedSpeciesData!$A$2:$A$4955,$A833,ObservedSpeciesData!$D$2:$D$4955,$D833)),AVERAGEIFS(ObservedSpeciesData!W$2:W$4955,ObservedSpeciesData!$A$2:$A$4955,$A833,ObservedSpeciesData!$D$2:$D$4955,$D833),"")</f>
        <v/>
      </c>
      <c r="X833" s="23" t="str">
        <f>IF(ISNUMBER(AVERAGEIFS(ObservedSpeciesData!X$2:X$4955,ObservedSpeciesData!$A$2:$A$4955,$A833,ObservedSpeciesData!$D$2:$D$4955,$D833)),AVERAGEIFS(ObservedSpeciesData!X$2:X$4955,ObservedSpeciesData!$A$2:$A$4955,$A833,ObservedSpeciesData!$D$2:$D$4955,$D833),"")</f>
        <v/>
      </c>
      <c r="Y833" s="23" t="str">
        <f>IF(ISNUMBER(AVERAGEIFS(ObservedSpeciesData!Y$2:Y$4955,ObservedSpeciesData!$A$2:$A$4955,$A833,ObservedSpeciesData!$D$2:$D$4955,$D833)),AVERAGEIFS(ObservedSpeciesData!Y$2:Y$4955,ObservedSpeciesData!$A$2:$A$4955,$A833,ObservedSpeciesData!$D$2:$D$4955,$D833),"")</f>
        <v/>
      </c>
      <c r="Z833" s="23" t="str">
        <f>IF(ISNUMBER(AVERAGEIFS(ObservedSpeciesData!Z$2:Z$4955,ObservedSpeciesData!$A$2:$A$4955,$A833,ObservedSpeciesData!$D$2:$D$4955,$D833)),AVERAGEIFS(ObservedSpeciesData!Z$2:Z$4955,ObservedSpeciesData!$A$2:$A$4955,$A833,ObservedSpeciesData!$D$2:$D$4955,$D833),"")</f>
        <v/>
      </c>
      <c r="AA833" s="23">
        <f>IF(ISNUMBER(AVERAGEIFS(ObservedSpeciesData!AA$2:AA$4955,ObservedSpeciesData!$A$2:$A$4955,$A833,ObservedSpeciesData!$D$2:$D$4955,$D833)),AVERAGEIFS(ObservedSpeciesData!AA$2:AA$4955,ObservedSpeciesData!$A$2:$A$4955,$A833,ObservedSpeciesData!$D$2:$D$4955,$D833),"")</f>
        <v>27.2</v>
      </c>
      <c r="AB833" s="24">
        <f>IF(ISNUMBER(AVERAGEIFS(ObservedSpeciesData!AB$2:AB$4955,ObservedSpeciesData!$A$2:$A$4955,$A833,ObservedSpeciesData!$D$2:$D$4955,$D833)),AVERAGEIFS(ObservedSpeciesData!AB$2:AB$4955,ObservedSpeciesData!$A$2:$A$4955,$A833,ObservedSpeciesData!$D$2:$D$4955,$D833),"")</f>
        <v>4.3333333333333335E-2</v>
      </c>
      <c r="AC833" s="24">
        <f>IF(ISNUMBER(AVERAGEIFS(ObservedSpeciesData!AC$2:AC$4955,ObservedSpeciesData!$A$2:$A$4955,$A833,ObservedSpeciesData!$D$2:$D$4955,$D833)),AVERAGEIFS(ObservedSpeciesData!AC$2:AC$4955,ObservedSpeciesData!$A$2:$A$4955,$A833,ObservedSpeciesData!$D$2:$D$4955,$D833),"")</f>
        <v>4.3333333333333335E-2</v>
      </c>
      <c r="AD833" s="23" t="str">
        <f>IF(ISNUMBER(AVERAGEIFS(ObservedSpeciesData!AD$2:AD$4955,ObservedSpeciesData!$A$2:$A$4955,$A833,ObservedSpeciesData!$D$2:$D$4955,$D833)),AVERAGEIFS(ObservedSpeciesData!AD$2:AD$4955,ObservedSpeciesData!$A$2:$A$4955,$A833,ObservedSpeciesData!$D$2:$D$4955,$D833),"")</f>
        <v/>
      </c>
      <c r="AE833" s="24" t="str">
        <f>IF(ISNUMBER(AVERAGEIFS(ObservedSpeciesData!AE$2:AE$4955,ObservedSpeciesData!$A$2:$A$4955,$A833,ObservedSpeciesData!$D$2:$D$4955,$D833)),AVERAGEIFS(ObservedSpeciesData!AE$2:AE$4955,ObservedSpeciesData!$A$2:$A$4955,$A833,ObservedSpeciesData!$D$2:$D$4955,$D833),"")</f>
        <v/>
      </c>
      <c r="AF833" s="23"/>
      <c r="AG833" s="24"/>
      <c r="AH833" s="23">
        <f>IF(ISNUMBER(AVERAGEIFS(ObservedSpeciesData!AH$2:AH$4955,ObservedSpeciesData!$A$2:$A$4955,$A833,ObservedSpeciesData!$D$2:$D$4955,$D833)),AVERAGEIFS(ObservedSpeciesData!AH$2:AH$4955,ObservedSpeciesData!$A$2:$A$4955,$A833,ObservedSpeciesData!$D$2:$D$4955,$D833),"")</f>
        <v>3.8843333333333336</v>
      </c>
      <c r="AI833" s="23">
        <f>IF(ISNUMBER(AVERAGEIFS(ObservedSpeciesData!AI$2:AI$4955,ObservedSpeciesData!$A$2:$A$4955,$A833,ObservedSpeciesData!$C$2:$C$4955,$C833,ObservedSpeciesData!$D$2:$D$4955,$D833)),AVERAGEIFS(ObservedSpeciesData!AI$2:AI$4955,ObservedSpeciesData!$A$2:$A$4955,$A833,ObservedSpeciesData!$C$2:$C$4955,$C833,ObservedSpeciesData!$D$2:$D$4955,$D833),"")</f>
        <v>3.8843333333333336</v>
      </c>
      <c r="AJ833" s="2">
        <f>COUNTIFS(ObservedSpeciesData!$A$2:$A$828,$A833,ObservedSpeciesData!$D$2:$D$828,$D833)</f>
        <v>0</v>
      </c>
      <c r="AK833" s="2">
        <f t="shared" si="12"/>
        <v>8</v>
      </c>
    </row>
    <row r="834" spans="1:37" x14ac:dyDescent="0.25">
      <c r="A834" s="14" t="s">
        <v>92</v>
      </c>
      <c r="B834" t="s">
        <v>80</v>
      </c>
      <c r="C834" t="s">
        <v>90</v>
      </c>
      <c r="D834" s="13">
        <v>41989</v>
      </c>
      <c r="E834">
        <v>1</v>
      </c>
      <c r="F834">
        <v>350</v>
      </c>
      <c r="G834" s="2" t="s">
        <v>89</v>
      </c>
      <c r="H834" s="2" t="s">
        <v>12</v>
      </c>
      <c r="I834">
        <v>1</v>
      </c>
      <c r="J834" s="2" t="s">
        <v>77</v>
      </c>
      <c r="K834" s="2">
        <f>IF(ISNUMBER(AVERAGEIFS(ObservedSpeciesData!K$2:K$4955,ObservedSpeciesData!$A$2:$A$4955,$A834,ObservedSpeciesData!$D$2:$D$4955,$D834)),AVERAGEIFS(ObservedSpeciesData!K$2:K$4955,ObservedSpeciesData!$A$2:$A$4955,$A834,ObservedSpeciesData!$D$2:$D$4955,$D834),"")</f>
        <v>315</v>
      </c>
      <c r="L834" s="26" t="str">
        <f>IF(ISNUMBER(AVERAGEIFS(ObservedSpeciesData!L$2:L$4955,ObservedSpeciesData!$A$2:$A$4955,$A834,ObservedSpeciesData!$D$2:$D$4955,$D834)),AVERAGEIFS(ObservedSpeciesData!L$2:L$4955,ObservedSpeciesData!$A$2:$A$4955,$A834,ObservedSpeciesData!$D$2:$D$4955,$D834),"")</f>
        <v/>
      </c>
      <c r="M834" s="23" t="str">
        <f>IF(ISNUMBER(AVERAGEIFS(ObservedSpeciesData!M$2:M$4955,ObservedSpeciesData!$A$2:$A$4955,$A834,ObservedSpeciesData!$D$2:$D$4955,$D834)),AVERAGEIFS(ObservedSpeciesData!M$2:M$4955,ObservedSpeciesData!$A$2:$A$4955,$A834,ObservedSpeciesData!$D$2:$D$4955,$D834),"")</f>
        <v/>
      </c>
      <c r="N834" s="23">
        <f>IF(ISNUMBER(AVERAGEIFS(ObservedSpeciesData!N$2:N$4955,ObservedSpeciesData!$A$2:$A$4955,$A834,ObservedSpeciesData!$D$2:$D$4955,$D834)),AVERAGEIFS(ObservedSpeciesData!N$2:N$4955,ObservedSpeciesData!$A$2:$A$4955,$A834,ObservedSpeciesData!$D$2:$D$4955,$D834),"")</f>
        <v>903.95180088888901</v>
      </c>
      <c r="O834" s="23">
        <f>IF(ISNUMBER(AVERAGEIFS(ObservedSpeciesData!O$2:O$4955,ObservedSpeciesData!$A$2:$A$4955,$A834,ObservedSpeciesData!$D$2:$D$4955,$D834)),AVERAGEIFS(ObservedSpeciesData!O$2:O$4955,ObservedSpeciesData!$A$2:$A$4955,$A834,ObservedSpeciesData!$D$2:$D$4955,$D834),"")</f>
        <v>90.395180088888893</v>
      </c>
      <c r="P834" s="23">
        <f>IF(ISNUMBER(AVERAGEIFS(ObservedSpeciesData!P$2:P$4955,ObservedSpeciesData!$A$2:$A$4955,$A834,ObservedSpeciesData!$C$2:$C$4955,$C834,ObservedSpeciesData!$D$2:$D$4955,$D834)),AVERAGEIFS(ObservedSpeciesData!P$2:P$4955,ObservedSpeciesData!$A$2:$A$4955,$A834,ObservedSpeciesData!$C$2:$C$4955,$C834,ObservedSpeciesData!$D$2:$D$4955,$D834),"")</f>
        <v>90.395180088888893</v>
      </c>
      <c r="Q834" s="23"/>
      <c r="R834" s="25" t="str">
        <f>IF(ISNUMBER(AVERAGEIFS(ObservedSpeciesData!R$2:R$4955,ObservedSpeciesData!$A$2:$A$4955,$A834,ObservedSpeciesData!$D$2:$D$4955,$D834)),AVERAGEIFS(ObservedSpeciesData!R$2:R$4955,ObservedSpeciesData!$A$2:$A$4955,$A834,ObservedSpeciesData!$D$2:$D$4955,$D834),"")</f>
        <v/>
      </c>
      <c r="S834" s="25" t="str">
        <f>IF(ISNUMBER(AVERAGEIFS(ObservedSpeciesData!S$2:S$4955,ObservedSpeciesData!$A$2:$A$4955,$A834,ObservedSpeciesData!$D$2:$D$4955,$D834)),AVERAGEIFS(ObservedSpeciesData!S$2:S$4955,ObservedSpeciesData!$A$2:$A$4955,$A834,ObservedSpeciesData!$D$2:$D$4955,$D834),"")</f>
        <v/>
      </c>
      <c r="T834" s="23" t="str">
        <f>IF(ISNUMBER(AVERAGEIFS(ObservedSpeciesData!T$2:T$4955,ObservedSpeciesData!$A$2:$A$4955,$A834,ObservedSpeciesData!$D$2:$D$4955,$D834)),AVERAGEIFS(ObservedSpeciesData!T$2:T$4955,ObservedSpeciesData!$A$2:$A$4955,$A834,ObservedSpeciesData!$D$2:$D$4955,$D834),"")</f>
        <v/>
      </c>
      <c r="U834" s="24" t="str">
        <f>IF(ISNUMBER(AVERAGEIFS(ObservedSpeciesData!U$2:U$4955,ObservedSpeciesData!$A$2:$A$4955,$A834,ObservedSpeciesData!$C$2:$C$4955,$C834,ObservedSpeciesData!$D$2:$D$4955,$D834)),AVERAGEIFS(ObservedSpeciesData!U$2:U$4955,ObservedSpeciesData!$A$2:$A$4955,$A834,ObservedSpeciesData!$C$2:$C$4955,$C834,ObservedSpeciesData!$D$2:$D$4955,$D834),"")</f>
        <v/>
      </c>
      <c r="V834" s="23" t="str">
        <f>IF(ISNUMBER(AVERAGEIFS(ObservedSpeciesData!V$2:V$4955,ObservedSpeciesData!$A$2:$A$4955,$A834,ObservedSpeciesData!$D$2:$D$4955,$D834)),AVERAGEIFS(ObservedSpeciesData!V$2:V$4955,ObservedSpeciesData!$A$2:$A$4955,$A834,ObservedSpeciesData!$D$2:$D$4955,$D834),"")</f>
        <v/>
      </c>
      <c r="W834" s="23" t="str">
        <f>IF(ISNUMBER(AVERAGEIFS(ObservedSpeciesData!W$2:W$4955,ObservedSpeciesData!$A$2:$A$4955,$A834,ObservedSpeciesData!$D$2:$D$4955,$D834)),AVERAGEIFS(ObservedSpeciesData!W$2:W$4955,ObservedSpeciesData!$A$2:$A$4955,$A834,ObservedSpeciesData!$D$2:$D$4955,$D834),"")</f>
        <v/>
      </c>
      <c r="X834" s="23" t="str">
        <f>IF(ISNUMBER(AVERAGEIFS(ObservedSpeciesData!X$2:X$4955,ObservedSpeciesData!$A$2:$A$4955,$A834,ObservedSpeciesData!$D$2:$D$4955,$D834)),AVERAGEIFS(ObservedSpeciesData!X$2:X$4955,ObservedSpeciesData!$A$2:$A$4955,$A834,ObservedSpeciesData!$D$2:$D$4955,$D834),"")</f>
        <v/>
      </c>
      <c r="Y834" s="23" t="str">
        <f>IF(ISNUMBER(AVERAGEIFS(ObservedSpeciesData!Y$2:Y$4955,ObservedSpeciesData!$A$2:$A$4955,$A834,ObservedSpeciesData!$D$2:$D$4955,$D834)),AVERAGEIFS(ObservedSpeciesData!Y$2:Y$4955,ObservedSpeciesData!$A$2:$A$4955,$A834,ObservedSpeciesData!$D$2:$D$4955,$D834),"")</f>
        <v/>
      </c>
      <c r="Z834" s="23" t="str">
        <f>IF(ISNUMBER(AVERAGEIFS(ObservedSpeciesData!Z$2:Z$4955,ObservedSpeciesData!$A$2:$A$4955,$A834,ObservedSpeciesData!$D$2:$D$4955,$D834)),AVERAGEIFS(ObservedSpeciesData!Z$2:Z$4955,ObservedSpeciesData!$A$2:$A$4955,$A834,ObservedSpeciesData!$D$2:$D$4955,$D834),"")</f>
        <v/>
      </c>
      <c r="AA834" s="23">
        <f>IF(ISNUMBER(AVERAGEIFS(ObservedSpeciesData!AA$2:AA$4955,ObservedSpeciesData!$A$2:$A$4955,$A834,ObservedSpeciesData!$D$2:$D$4955,$D834)),AVERAGEIFS(ObservedSpeciesData!AA$2:AA$4955,ObservedSpeciesData!$A$2:$A$4955,$A834,ObservedSpeciesData!$D$2:$D$4955,$D834),"")</f>
        <v>28.166666666666668</v>
      </c>
      <c r="AB834" s="24">
        <f>IF(ISNUMBER(AVERAGEIFS(ObservedSpeciesData!AB$2:AB$4955,ObservedSpeciesData!$A$2:$A$4955,$A834,ObservedSpeciesData!$D$2:$D$4955,$D834)),AVERAGEIFS(ObservedSpeciesData!AB$2:AB$4955,ObservedSpeciesData!$A$2:$A$4955,$A834,ObservedSpeciesData!$D$2:$D$4955,$D834),"")</f>
        <v>4.5333333333333337E-2</v>
      </c>
      <c r="AC834" s="24">
        <f>IF(ISNUMBER(AVERAGEIFS(ObservedSpeciesData!AC$2:AC$4955,ObservedSpeciesData!$A$2:$A$4955,$A834,ObservedSpeciesData!$D$2:$D$4955,$D834)),AVERAGEIFS(ObservedSpeciesData!AC$2:AC$4955,ObservedSpeciesData!$A$2:$A$4955,$A834,ObservedSpeciesData!$D$2:$D$4955,$D834),"")</f>
        <v>4.5333333333333337E-2</v>
      </c>
      <c r="AD834" s="23" t="str">
        <f>IF(ISNUMBER(AVERAGEIFS(ObservedSpeciesData!AD$2:AD$4955,ObservedSpeciesData!$A$2:$A$4955,$A834,ObservedSpeciesData!$D$2:$D$4955,$D834)),AVERAGEIFS(ObservedSpeciesData!AD$2:AD$4955,ObservedSpeciesData!$A$2:$A$4955,$A834,ObservedSpeciesData!$D$2:$D$4955,$D834),"")</f>
        <v/>
      </c>
      <c r="AE834" s="24" t="str">
        <f>IF(ISNUMBER(AVERAGEIFS(ObservedSpeciesData!AE$2:AE$4955,ObservedSpeciesData!$A$2:$A$4955,$A834,ObservedSpeciesData!$D$2:$D$4955,$D834)),AVERAGEIFS(ObservedSpeciesData!AE$2:AE$4955,ObservedSpeciesData!$A$2:$A$4955,$A834,ObservedSpeciesData!$D$2:$D$4955,$D834),"")</f>
        <v/>
      </c>
      <c r="AF834" s="23"/>
      <c r="AG834" s="24"/>
      <c r="AH834" s="23">
        <f>IF(ISNUMBER(AVERAGEIFS(ObservedSpeciesData!AH$2:AH$4955,ObservedSpeciesData!$A$2:$A$4955,$A834,ObservedSpeciesData!$D$2:$D$4955,$D834)),AVERAGEIFS(ObservedSpeciesData!AH$2:AH$4955,ObservedSpeciesData!$A$2:$A$4955,$A834,ObservedSpeciesData!$D$2:$D$4955,$D834),"")</f>
        <v>4.1446666666666667</v>
      </c>
      <c r="AI834" s="23">
        <f>IF(ISNUMBER(AVERAGEIFS(ObservedSpeciesData!AI$2:AI$4955,ObservedSpeciesData!$A$2:$A$4955,$A834,ObservedSpeciesData!$C$2:$C$4955,$C834,ObservedSpeciesData!$D$2:$D$4955,$D834)),AVERAGEIFS(ObservedSpeciesData!AI$2:AI$4955,ObservedSpeciesData!$A$2:$A$4955,$A834,ObservedSpeciesData!$C$2:$C$4955,$C834,ObservedSpeciesData!$D$2:$D$4955,$D834),"")</f>
        <v>4.1446666666666667</v>
      </c>
      <c r="AJ834" s="2">
        <f>COUNTIFS(ObservedSpeciesData!$A$2:$A$828,$A834,ObservedSpeciesData!$D$2:$D$828,$D834)</f>
        <v>0</v>
      </c>
      <c r="AK834" s="2">
        <f t="shared" ref="AK834:AK897" si="13">COUNT(M834:AI834)</f>
        <v>8</v>
      </c>
    </row>
    <row r="835" spans="1:37" x14ac:dyDescent="0.25">
      <c r="A835" s="14" t="s">
        <v>91</v>
      </c>
      <c r="B835" t="s">
        <v>80</v>
      </c>
      <c r="C835" t="s">
        <v>90</v>
      </c>
      <c r="D835" s="13">
        <v>41989</v>
      </c>
      <c r="E835">
        <v>1</v>
      </c>
      <c r="F835">
        <v>500</v>
      </c>
      <c r="G835" s="2" t="s">
        <v>89</v>
      </c>
      <c r="H835" s="2" t="s">
        <v>12</v>
      </c>
      <c r="I835">
        <v>1</v>
      </c>
      <c r="J835" s="2" t="s">
        <v>77</v>
      </c>
      <c r="K835" s="2">
        <f>IF(ISNUMBER(AVERAGEIFS(ObservedSpeciesData!K$2:K$4955,ObservedSpeciesData!$A$2:$A$4955,$A835,ObservedSpeciesData!$D$2:$D$4955,$D835)),AVERAGEIFS(ObservedSpeciesData!K$2:K$4955,ObservedSpeciesData!$A$2:$A$4955,$A835,ObservedSpeciesData!$D$2:$D$4955,$D835),"")</f>
        <v>450</v>
      </c>
      <c r="L835" s="26" t="str">
        <f>IF(ISNUMBER(AVERAGEIFS(ObservedSpeciesData!L$2:L$4955,ObservedSpeciesData!$A$2:$A$4955,$A835,ObservedSpeciesData!$D$2:$D$4955,$D835)),AVERAGEIFS(ObservedSpeciesData!L$2:L$4955,ObservedSpeciesData!$A$2:$A$4955,$A835,ObservedSpeciesData!$D$2:$D$4955,$D835),"")</f>
        <v/>
      </c>
      <c r="M835" s="23" t="str">
        <f>IF(ISNUMBER(AVERAGEIFS(ObservedSpeciesData!M$2:M$4955,ObservedSpeciesData!$A$2:$A$4955,$A835,ObservedSpeciesData!$D$2:$D$4955,$D835)),AVERAGEIFS(ObservedSpeciesData!M$2:M$4955,ObservedSpeciesData!$A$2:$A$4955,$A835,ObservedSpeciesData!$D$2:$D$4955,$D835),"")</f>
        <v/>
      </c>
      <c r="N835" s="23">
        <f>IF(ISNUMBER(AVERAGEIFS(ObservedSpeciesData!N$2:N$4955,ObservedSpeciesData!$A$2:$A$4955,$A835,ObservedSpeciesData!$D$2:$D$4955,$D835)),AVERAGEIFS(ObservedSpeciesData!N$2:N$4955,ObservedSpeciesData!$A$2:$A$4955,$A835,ObservedSpeciesData!$D$2:$D$4955,$D835),"")</f>
        <v>974.49523600000009</v>
      </c>
      <c r="O835" s="23">
        <f>IF(ISNUMBER(AVERAGEIFS(ObservedSpeciesData!O$2:O$4955,ObservedSpeciesData!$A$2:$A$4955,$A835,ObservedSpeciesData!$D$2:$D$4955,$D835)),AVERAGEIFS(ObservedSpeciesData!O$2:O$4955,ObservedSpeciesData!$A$2:$A$4955,$A835,ObservedSpeciesData!$D$2:$D$4955,$D835),"")</f>
        <v>97.449523600000006</v>
      </c>
      <c r="P835" s="23">
        <f>IF(ISNUMBER(AVERAGEIFS(ObservedSpeciesData!P$2:P$4955,ObservedSpeciesData!$A$2:$A$4955,$A835,ObservedSpeciesData!$C$2:$C$4955,$C835,ObservedSpeciesData!$D$2:$D$4955,$D835)),AVERAGEIFS(ObservedSpeciesData!P$2:P$4955,ObservedSpeciesData!$A$2:$A$4955,$A835,ObservedSpeciesData!$C$2:$C$4955,$C835,ObservedSpeciesData!$D$2:$D$4955,$D835),"")</f>
        <v>97.449523600000006</v>
      </c>
      <c r="Q835" s="23"/>
      <c r="R835" s="25" t="str">
        <f>IF(ISNUMBER(AVERAGEIFS(ObservedSpeciesData!R$2:R$4955,ObservedSpeciesData!$A$2:$A$4955,$A835,ObservedSpeciesData!$D$2:$D$4955,$D835)),AVERAGEIFS(ObservedSpeciesData!R$2:R$4955,ObservedSpeciesData!$A$2:$A$4955,$A835,ObservedSpeciesData!$D$2:$D$4955,$D835),"")</f>
        <v/>
      </c>
      <c r="S835" s="25" t="str">
        <f>IF(ISNUMBER(AVERAGEIFS(ObservedSpeciesData!S$2:S$4955,ObservedSpeciesData!$A$2:$A$4955,$A835,ObservedSpeciesData!$D$2:$D$4955,$D835)),AVERAGEIFS(ObservedSpeciesData!S$2:S$4955,ObservedSpeciesData!$A$2:$A$4955,$A835,ObservedSpeciesData!$D$2:$D$4955,$D835),"")</f>
        <v/>
      </c>
      <c r="T835" s="23" t="str">
        <f>IF(ISNUMBER(AVERAGEIFS(ObservedSpeciesData!T$2:T$4955,ObservedSpeciesData!$A$2:$A$4955,$A835,ObservedSpeciesData!$D$2:$D$4955,$D835)),AVERAGEIFS(ObservedSpeciesData!T$2:T$4955,ObservedSpeciesData!$A$2:$A$4955,$A835,ObservedSpeciesData!$D$2:$D$4955,$D835),"")</f>
        <v/>
      </c>
      <c r="U835" s="24" t="str">
        <f>IF(ISNUMBER(AVERAGEIFS(ObservedSpeciesData!U$2:U$4955,ObservedSpeciesData!$A$2:$A$4955,$A835,ObservedSpeciesData!$C$2:$C$4955,$C835,ObservedSpeciesData!$D$2:$D$4955,$D835)),AVERAGEIFS(ObservedSpeciesData!U$2:U$4955,ObservedSpeciesData!$A$2:$A$4955,$A835,ObservedSpeciesData!$C$2:$C$4955,$C835,ObservedSpeciesData!$D$2:$D$4955,$D835),"")</f>
        <v/>
      </c>
      <c r="V835" s="23" t="str">
        <f>IF(ISNUMBER(AVERAGEIFS(ObservedSpeciesData!V$2:V$4955,ObservedSpeciesData!$A$2:$A$4955,$A835,ObservedSpeciesData!$D$2:$D$4955,$D835)),AVERAGEIFS(ObservedSpeciesData!V$2:V$4955,ObservedSpeciesData!$A$2:$A$4955,$A835,ObservedSpeciesData!$D$2:$D$4955,$D835),"")</f>
        <v/>
      </c>
      <c r="W835" s="23" t="str">
        <f>IF(ISNUMBER(AVERAGEIFS(ObservedSpeciesData!W$2:W$4955,ObservedSpeciesData!$A$2:$A$4955,$A835,ObservedSpeciesData!$D$2:$D$4955,$D835)),AVERAGEIFS(ObservedSpeciesData!W$2:W$4955,ObservedSpeciesData!$A$2:$A$4955,$A835,ObservedSpeciesData!$D$2:$D$4955,$D835),"")</f>
        <v/>
      </c>
      <c r="X835" s="23" t="str">
        <f>IF(ISNUMBER(AVERAGEIFS(ObservedSpeciesData!X$2:X$4955,ObservedSpeciesData!$A$2:$A$4955,$A835,ObservedSpeciesData!$D$2:$D$4955,$D835)),AVERAGEIFS(ObservedSpeciesData!X$2:X$4955,ObservedSpeciesData!$A$2:$A$4955,$A835,ObservedSpeciesData!$D$2:$D$4955,$D835),"")</f>
        <v/>
      </c>
      <c r="Y835" s="23" t="str">
        <f>IF(ISNUMBER(AVERAGEIFS(ObservedSpeciesData!Y$2:Y$4955,ObservedSpeciesData!$A$2:$A$4955,$A835,ObservedSpeciesData!$D$2:$D$4955,$D835)),AVERAGEIFS(ObservedSpeciesData!Y$2:Y$4955,ObservedSpeciesData!$A$2:$A$4955,$A835,ObservedSpeciesData!$D$2:$D$4955,$D835),"")</f>
        <v/>
      </c>
      <c r="Z835" s="23" t="str">
        <f>IF(ISNUMBER(AVERAGEIFS(ObservedSpeciesData!Z$2:Z$4955,ObservedSpeciesData!$A$2:$A$4955,$A835,ObservedSpeciesData!$D$2:$D$4955,$D835)),AVERAGEIFS(ObservedSpeciesData!Z$2:Z$4955,ObservedSpeciesData!$A$2:$A$4955,$A835,ObservedSpeciesData!$D$2:$D$4955,$D835),"")</f>
        <v/>
      </c>
      <c r="AA835" s="23">
        <f>IF(ISNUMBER(AVERAGEIFS(ObservedSpeciesData!AA$2:AA$4955,ObservedSpeciesData!$A$2:$A$4955,$A835,ObservedSpeciesData!$D$2:$D$4955,$D835)),AVERAGEIFS(ObservedSpeciesData!AA$2:AA$4955,ObservedSpeciesData!$A$2:$A$4955,$A835,ObservedSpeciesData!$D$2:$D$4955,$D835),"")</f>
        <v>27.833333333333332</v>
      </c>
      <c r="AB835" s="24">
        <f>IF(ISNUMBER(AVERAGEIFS(ObservedSpeciesData!AB$2:AB$4955,ObservedSpeciesData!$A$2:$A$4955,$A835,ObservedSpeciesData!$D$2:$D$4955,$D835)),AVERAGEIFS(ObservedSpeciesData!AB$2:AB$4955,ObservedSpeciesData!$A$2:$A$4955,$A835,ObservedSpeciesData!$D$2:$D$4955,$D835),"")</f>
        <v>4.4333333333333336E-2</v>
      </c>
      <c r="AC835" s="24">
        <f>IF(ISNUMBER(AVERAGEIFS(ObservedSpeciesData!AC$2:AC$4955,ObservedSpeciesData!$A$2:$A$4955,$A835,ObservedSpeciesData!$D$2:$D$4955,$D835)),AVERAGEIFS(ObservedSpeciesData!AC$2:AC$4955,ObservedSpeciesData!$A$2:$A$4955,$A835,ObservedSpeciesData!$D$2:$D$4955,$D835),"")</f>
        <v>4.4333333333333336E-2</v>
      </c>
      <c r="AD835" s="23" t="str">
        <f>IF(ISNUMBER(AVERAGEIFS(ObservedSpeciesData!AD$2:AD$4955,ObservedSpeciesData!$A$2:$A$4955,$A835,ObservedSpeciesData!$D$2:$D$4955,$D835)),AVERAGEIFS(ObservedSpeciesData!AD$2:AD$4955,ObservedSpeciesData!$A$2:$A$4955,$A835,ObservedSpeciesData!$D$2:$D$4955,$D835),"")</f>
        <v/>
      </c>
      <c r="AE835" s="24" t="str">
        <f>IF(ISNUMBER(AVERAGEIFS(ObservedSpeciesData!AE$2:AE$4955,ObservedSpeciesData!$A$2:$A$4955,$A835,ObservedSpeciesData!$D$2:$D$4955,$D835)),AVERAGEIFS(ObservedSpeciesData!AE$2:AE$4955,ObservedSpeciesData!$A$2:$A$4955,$A835,ObservedSpeciesData!$D$2:$D$4955,$D835),"")</f>
        <v/>
      </c>
      <c r="AF835" s="23"/>
      <c r="AG835" s="24"/>
      <c r="AH835" s="23">
        <f>IF(ISNUMBER(AVERAGEIFS(ObservedSpeciesData!AH$2:AH$4955,ObservedSpeciesData!$A$2:$A$4955,$A835,ObservedSpeciesData!$D$2:$D$4955,$D835)),AVERAGEIFS(ObservedSpeciesData!AH$2:AH$4955,ObservedSpeciesData!$A$2:$A$4955,$A835,ObservedSpeciesData!$D$2:$D$4955,$D835),"")</f>
        <v>4.3176666666666668</v>
      </c>
      <c r="AI835" s="23">
        <f>IF(ISNUMBER(AVERAGEIFS(ObservedSpeciesData!AI$2:AI$4955,ObservedSpeciesData!$A$2:$A$4955,$A835,ObservedSpeciesData!$C$2:$C$4955,$C835,ObservedSpeciesData!$D$2:$D$4955,$D835)),AVERAGEIFS(ObservedSpeciesData!AI$2:AI$4955,ObservedSpeciesData!$A$2:$A$4955,$A835,ObservedSpeciesData!$C$2:$C$4955,$C835,ObservedSpeciesData!$D$2:$D$4955,$D835),"")</f>
        <v>4.3176666666666668</v>
      </c>
      <c r="AJ835" s="2">
        <f>COUNTIFS(ObservedSpeciesData!$A$2:$A$828,$A835,ObservedSpeciesData!$D$2:$D$828,$D835)</f>
        <v>0</v>
      </c>
      <c r="AK835" s="2">
        <f t="shared" si="13"/>
        <v>8</v>
      </c>
    </row>
    <row r="836" spans="1:37" x14ac:dyDescent="0.25">
      <c r="A836" s="14" t="s">
        <v>96</v>
      </c>
      <c r="B836" t="s">
        <v>80</v>
      </c>
      <c r="C836" t="s">
        <v>90</v>
      </c>
      <c r="D836" s="13">
        <v>42024</v>
      </c>
      <c r="E836">
        <v>1</v>
      </c>
      <c r="F836">
        <v>0</v>
      </c>
      <c r="G836" s="2" t="s">
        <v>89</v>
      </c>
      <c r="H836" s="2" t="s">
        <v>12</v>
      </c>
      <c r="I836">
        <v>2</v>
      </c>
      <c r="J836" s="2" t="s">
        <v>77</v>
      </c>
      <c r="K836" s="2">
        <f>IF(ISNUMBER(AVERAGEIFS(ObservedSpeciesData!K$2:K$4955,ObservedSpeciesData!$A$2:$A$4955,$A836,ObservedSpeciesData!$D$2:$D$4955,$D836)),AVERAGEIFS(ObservedSpeciesData!K$2:K$4955,ObservedSpeciesData!$A$2:$A$4955,$A836,ObservedSpeciesData!$D$2:$D$4955,$D836),"")</f>
        <v>0</v>
      </c>
      <c r="L836" s="26" t="str">
        <f>IF(ISNUMBER(AVERAGEIFS(ObservedSpeciesData!L$2:L$4955,ObservedSpeciesData!$A$2:$A$4955,$A836,ObservedSpeciesData!$D$2:$D$4955,$D836)),AVERAGEIFS(ObservedSpeciesData!L$2:L$4955,ObservedSpeciesData!$A$2:$A$4955,$A836,ObservedSpeciesData!$D$2:$D$4955,$D836),"")</f>
        <v/>
      </c>
      <c r="M836" s="23" t="str">
        <f>IF(ISNUMBER(AVERAGEIFS(ObservedSpeciesData!M$2:M$4955,ObservedSpeciesData!$A$2:$A$4955,$A836,ObservedSpeciesData!$D$2:$D$4955,$D836)),AVERAGEIFS(ObservedSpeciesData!M$2:M$4955,ObservedSpeciesData!$A$2:$A$4955,$A836,ObservedSpeciesData!$D$2:$D$4955,$D836),"")</f>
        <v/>
      </c>
      <c r="N836" s="23">
        <f>IF(ISNUMBER(AVERAGEIFS(ObservedSpeciesData!N$2:N$4955,ObservedSpeciesData!$A$2:$A$4955,$A836,ObservedSpeciesData!$D$2:$D$4955,$D836)),AVERAGEIFS(ObservedSpeciesData!N$2:N$4955,ObservedSpeciesData!$A$2:$A$4955,$A836,ObservedSpeciesData!$D$2:$D$4955,$D836),"")</f>
        <v>2485.9927822222221</v>
      </c>
      <c r="O836" s="23">
        <f>IF(ISNUMBER(AVERAGEIFS(ObservedSpeciesData!O$2:O$4955,ObservedSpeciesData!$A$2:$A$4955,$A836,ObservedSpeciesData!$D$2:$D$4955,$D836)),AVERAGEIFS(ObservedSpeciesData!O$2:O$4955,ObservedSpeciesData!$A$2:$A$4955,$A836,ObservedSpeciesData!$D$2:$D$4955,$D836),"")</f>
        <v>248.59927822222221</v>
      </c>
      <c r="P836" s="23">
        <f>IF(ISNUMBER(AVERAGEIFS(ObservedSpeciesData!P$2:P$4955,ObservedSpeciesData!$A$2:$A$4955,$A836,ObservedSpeciesData!$C$2:$C$4955,$C836,ObservedSpeciesData!$D$2:$D$4955,$D836)),AVERAGEIFS(ObservedSpeciesData!P$2:P$4955,ObservedSpeciesData!$A$2:$A$4955,$A836,ObservedSpeciesData!$C$2:$C$4955,$C836,ObservedSpeciesData!$D$2:$D$4955,$D836),"")</f>
        <v>321.4563535111111</v>
      </c>
      <c r="Q836" s="23"/>
      <c r="R836" s="25" t="str">
        <f>IF(ISNUMBER(AVERAGEIFS(ObservedSpeciesData!R$2:R$4955,ObservedSpeciesData!$A$2:$A$4955,$A836,ObservedSpeciesData!$D$2:$D$4955,$D836)),AVERAGEIFS(ObservedSpeciesData!R$2:R$4955,ObservedSpeciesData!$A$2:$A$4955,$A836,ObservedSpeciesData!$D$2:$D$4955,$D836),"")</f>
        <v/>
      </c>
      <c r="S836" s="25">
        <f>IF(ISNUMBER(AVERAGEIFS(ObservedSpeciesData!S$2:S$4955,ObservedSpeciesData!$A$2:$A$4955,$A836,ObservedSpeciesData!$D$2:$D$4955,$D836)),AVERAGEIFS(ObservedSpeciesData!S$2:S$4955,ObservedSpeciesData!$A$2:$A$4955,$A836,ObservedSpeciesData!$D$2:$D$4955,$D836),"")</f>
        <v>13.882259198463792</v>
      </c>
      <c r="T836" s="23">
        <f>IF(ISNUMBER(AVERAGEIFS(ObservedSpeciesData!T$2:T$4955,ObservedSpeciesData!$A$2:$A$4955,$A836,ObservedSpeciesData!$D$2:$D$4955,$D836)),AVERAGEIFS(ObservedSpeciesData!T$2:T$4955,ObservedSpeciesData!$A$2:$A$4955,$A836,ObservedSpeciesData!$D$2:$D$4955,$D836),"")</f>
        <v>14.004840896794226</v>
      </c>
      <c r="U836" s="24" t="str">
        <f>IF(ISNUMBER(AVERAGEIFS(ObservedSpeciesData!U$2:U$4955,ObservedSpeciesData!$A$2:$A$4955,$A836,ObservedSpeciesData!$C$2:$C$4955,$C836,ObservedSpeciesData!$D$2:$D$4955,$D836)),AVERAGEIFS(ObservedSpeciesData!U$2:U$4955,ObservedSpeciesData!$A$2:$A$4955,$A836,ObservedSpeciesData!$C$2:$C$4955,$C836,ObservedSpeciesData!$D$2:$D$4955,$D836),"")</f>
        <v/>
      </c>
      <c r="V836" s="23" t="str">
        <f>IF(ISNUMBER(AVERAGEIFS(ObservedSpeciesData!V$2:V$4955,ObservedSpeciesData!$A$2:$A$4955,$A836,ObservedSpeciesData!$D$2:$D$4955,$D836)),AVERAGEIFS(ObservedSpeciesData!V$2:V$4955,ObservedSpeciesData!$A$2:$A$4955,$A836,ObservedSpeciesData!$D$2:$D$4955,$D836),"")</f>
        <v/>
      </c>
      <c r="W836" s="23" t="str">
        <f>IF(ISNUMBER(AVERAGEIFS(ObservedSpeciesData!W$2:W$4955,ObservedSpeciesData!$A$2:$A$4955,$A836,ObservedSpeciesData!$D$2:$D$4955,$D836)),AVERAGEIFS(ObservedSpeciesData!W$2:W$4955,ObservedSpeciesData!$A$2:$A$4955,$A836,ObservedSpeciesData!$D$2:$D$4955,$D836),"")</f>
        <v/>
      </c>
      <c r="X836" s="23" t="str">
        <f>IF(ISNUMBER(AVERAGEIFS(ObservedSpeciesData!X$2:X$4955,ObservedSpeciesData!$A$2:$A$4955,$A836,ObservedSpeciesData!$D$2:$D$4955,$D836)),AVERAGEIFS(ObservedSpeciesData!X$2:X$4955,ObservedSpeciesData!$A$2:$A$4955,$A836,ObservedSpeciesData!$D$2:$D$4955,$D836),"")</f>
        <v/>
      </c>
      <c r="Y836" s="23" t="str">
        <f>IF(ISNUMBER(AVERAGEIFS(ObservedSpeciesData!Y$2:Y$4955,ObservedSpeciesData!$A$2:$A$4955,$A836,ObservedSpeciesData!$D$2:$D$4955,$D836)),AVERAGEIFS(ObservedSpeciesData!Y$2:Y$4955,ObservedSpeciesData!$A$2:$A$4955,$A836,ObservedSpeciesData!$D$2:$D$4955,$D836),"")</f>
        <v/>
      </c>
      <c r="Z836" s="23" t="str">
        <f>IF(ISNUMBER(AVERAGEIFS(ObservedSpeciesData!Z$2:Z$4955,ObservedSpeciesData!$A$2:$A$4955,$A836,ObservedSpeciesData!$D$2:$D$4955,$D836)),AVERAGEIFS(ObservedSpeciesData!Z$2:Z$4955,ObservedSpeciesData!$A$2:$A$4955,$A836,ObservedSpeciesData!$D$2:$D$4955,$D836),"")</f>
        <v/>
      </c>
      <c r="AA836" s="23">
        <f>IF(ISNUMBER(AVERAGEIFS(ObservedSpeciesData!AA$2:AA$4955,ObservedSpeciesData!$A$2:$A$4955,$A836,ObservedSpeciesData!$D$2:$D$4955,$D836)),AVERAGEIFS(ObservedSpeciesData!AA$2:AA$4955,ObservedSpeciesData!$A$2:$A$4955,$A836,ObservedSpeciesData!$D$2:$D$4955,$D836),"")</f>
        <v>11.200000000000001</v>
      </c>
      <c r="AB836" s="24">
        <f>IF(ISNUMBER(AVERAGEIFS(ObservedSpeciesData!AB$2:AB$4955,ObservedSpeciesData!$A$2:$A$4955,$A836,ObservedSpeciesData!$D$2:$D$4955,$D836)),AVERAGEIFS(ObservedSpeciesData!AB$2:AB$4955,ObservedSpeciesData!$A$2:$A$4955,$A836,ObservedSpeciesData!$D$2:$D$4955,$D836),"")</f>
        <v>1.7666666666666667E-2</v>
      </c>
      <c r="AC836" s="24">
        <f>IF(ISNUMBER(AVERAGEIFS(ObservedSpeciesData!AC$2:AC$4955,ObservedSpeciesData!$A$2:$A$4955,$A836,ObservedSpeciesData!$D$2:$D$4955,$D836)),AVERAGEIFS(ObservedSpeciesData!AC$2:AC$4955,ObservedSpeciesData!$A$2:$A$4955,$A836,ObservedSpeciesData!$D$2:$D$4955,$D836),"")</f>
        <v>1.7666666666666667E-2</v>
      </c>
      <c r="AD836" s="23" t="str">
        <f>IF(ISNUMBER(AVERAGEIFS(ObservedSpeciesData!AD$2:AD$4955,ObservedSpeciesData!$A$2:$A$4955,$A836,ObservedSpeciesData!$D$2:$D$4955,$D836)),AVERAGEIFS(ObservedSpeciesData!AD$2:AD$4955,ObservedSpeciesData!$A$2:$A$4955,$A836,ObservedSpeciesData!$D$2:$D$4955,$D836),"")</f>
        <v/>
      </c>
      <c r="AE836" s="24" t="str">
        <f>IF(ISNUMBER(AVERAGEIFS(ObservedSpeciesData!AE$2:AE$4955,ObservedSpeciesData!$A$2:$A$4955,$A836,ObservedSpeciesData!$D$2:$D$4955,$D836)),AVERAGEIFS(ObservedSpeciesData!AE$2:AE$4955,ObservedSpeciesData!$A$2:$A$4955,$A836,ObservedSpeciesData!$D$2:$D$4955,$D836),"")</f>
        <v/>
      </c>
      <c r="AF836" s="23"/>
      <c r="AG836" s="24"/>
      <c r="AH836" s="23">
        <f>IF(ISNUMBER(AVERAGEIFS(ObservedSpeciesData!AH$2:AH$4955,ObservedSpeciesData!$A$2:$A$4955,$A836,ObservedSpeciesData!$D$2:$D$4955,$D836)),AVERAGEIFS(ObservedSpeciesData!AH$2:AH$4955,ObservedSpeciesData!$A$2:$A$4955,$A836,ObservedSpeciesData!$D$2:$D$4955,$D836),"")</f>
        <v>4.4813333333333327</v>
      </c>
      <c r="AI836" s="23">
        <f>IF(ISNUMBER(AVERAGEIFS(ObservedSpeciesData!AI$2:AI$4955,ObservedSpeciesData!$A$2:$A$4955,$A836,ObservedSpeciesData!$C$2:$C$4955,$C836,ObservedSpeciesData!$D$2:$D$4955,$D836)),AVERAGEIFS(ObservedSpeciesData!AI$2:AI$4955,ObservedSpeciesData!$A$2:$A$4955,$A836,ObservedSpeciesData!$C$2:$C$4955,$C836,ObservedSpeciesData!$D$2:$D$4955,$D836),"")</f>
        <v>7.6106666666666669</v>
      </c>
      <c r="AJ836" s="2">
        <f>COUNTIFS(ObservedSpeciesData!$A$2:$A$828,$A836,ObservedSpeciesData!$D$2:$D$828,$D836)</f>
        <v>0</v>
      </c>
      <c r="AK836" s="2">
        <f t="shared" si="13"/>
        <v>10</v>
      </c>
    </row>
    <row r="837" spans="1:37" x14ac:dyDescent="0.25">
      <c r="A837" s="14" t="s">
        <v>95</v>
      </c>
      <c r="B837" t="s">
        <v>80</v>
      </c>
      <c r="C837" t="s">
        <v>90</v>
      </c>
      <c r="D837" s="13">
        <v>42024</v>
      </c>
      <c r="E837">
        <v>1</v>
      </c>
      <c r="F837">
        <v>50</v>
      </c>
      <c r="G837" s="2" t="s">
        <v>89</v>
      </c>
      <c r="H837" s="2" t="s">
        <v>12</v>
      </c>
      <c r="I837">
        <v>2</v>
      </c>
      <c r="J837" s="2" t="s">
        <v>77</v>
      </c>
      <c r="K837" s="2">
        <f>IF(ISNUMBER(AVERAGEIFS(ObservedSpeciesData!K$2:K$4955,ObservedSpeciesData!$A$2:$A$4955,$A837,ObservedSpeciesData!$D$2:$D$4955,$D837)),AVERAGEIFS(ObservedSpeciesData!K$2:K$4955,ObservedSpeciesData!$A$2:$A$4955,$A837,ObservedSpeciesData!$D$2:$D$4955,$D837),"")</f>
        <v>45</v>
      </c>
      <c r="L837" s="26" t="str">
        <f>IF(ISNUMBER(AVERAGEIFS(ObservedSpeciesData!L$2:L$4955,ObservedSpeciesData!$A$2:$A$4955,$A837,ObservedSpeciesData!$D$2:$D$4955,$D837)),AVERAGEIFS(ObservedSpeciesData!L$2:L$4955,ObservedSpeciesData!$A$2:$A$4955,$A837,ObservedSpeciesData!$D$2:$D$4955,$D837),"")</f>
        <v/>
      </c>
      <c r="M837" s="23" t="str">
        <f>IF(ISNUMBER(AVERAGEIFS(ObservedSpeciesData!M$2:M$4955,ObservedSpeciesData!$A$2:$A$4955,$A837,ObservedSpeciesData!$D$2:$D$4955,$D837)),AVERAGEIFS(ObservedSpeciesData!M$2:M$4955,ObservedSpeciesData!$A$2:$A$4955,$A837,ObservedSpeciesData!$D$2:$D$4955,$D837),"")</f>
        <v/>
      </c>
      <c r="N837" s="23">
        <f>IF(ISNUMBER(AVERAGEIFS(ObservedSpeciesData!N$2:N$4955,ObservedSpeciesData!$A$2:$A$4955,$A837,ObservedSpeciesData!$D$2:$D$4955,$D837)),AVERAGEIFS(ObservedSpeciesData!N$2:N$4955,ObservedSpeciesData!$A$2:$A$4955,$A837,ObservedSpeciesData!$D$2:$D$4955,$D837),"")</f>
        <v>2785.9408022222219</v>
      </c>
      <c r="O837" s="23">
        <f>IF(ISNUMBER(AVERAGEIFS(ObservedSpeciesData!O$2:O$4955,ObservedSpeciesData!$A$2:$A$4955,$A837,ObservedSpeciesData!$D$2:$D$4955,$D837)),AVERAGEIFS(ObservedSpeciesData!O$2:O$4955,ObservedSpeciesData!$A$2:$A$4955,$A837,ObservedSpeciesData!$D$2:$D$4955,$D837),"")</f>
        <v>278.5940802222222</v>
      </c>
      <c r="P837" s="23">
        <f>IF(ISNUMBER(AVERAGEIFS(ObservedSpeciesData!P$2:P$4955,ObservedSpeciesData!$A$2:$A$4955,$A837,ObservedSpeciesData!$C$2:$C$4955,$C837,ObservedSpeciesData!$D$2:$D$4955,$D837)),AVERAGEIFS(ObservedSpeciesData!P$2:P$4955,ObservedSpeciesData!$A$2:$A$4955,$A837,ObservedSpeciesData!$C$2:$C$4955,$C837,ObservedSpeciesData!$D$2:$D$4955,$D837),"")</f>
        <v>386.22553613333338</v>
      </c>
      <c r="Q837" s="23"/>
      <c r="R837" s="25" t="str">
        <f>IF(ISNUMBER(AVERAGEIFS(ObservedSpeciesData!R$2:R$4955,ObservedSpeciesData!$A$2:$A$4955,$A837,ObservedSpeciesData!$D$2:$D$4955,$D837)),AVERAGEIFS(ObservedSpeciesData!R$2:R$4955,ObservedSpeciesData!$A$2:$A$4955,$A837,ObservedSpeciesData!$D$2:$D$4955,$D837),"")</f>
        <v/>
      </c>
      <c r="S837" s="25">
        <f>IF(ISNUMBER(AVERAGEIFS(ObservedSpeciesData!S$2:S$4955,ObservedSpeciesData!$A$2:$A$4955,$A837,ObservedSpeciesData!$D$2:$D$4955,$D837)),AVERAGEIFS(ObservedSpeciesData!S$2:S$4955,ObservedSpeciesData!$A$2:$A$4955,$A837,ObservedSpeciesData!$D$2:$D$4955,$D837),"")</f>
        <v>3.0103982706122756</v>
      </c>
      <c r="T837" s="23">
        <f>IF(ISNUMBER(AVERAGEIFS(ObservedSpeciesData!T$2:T$4955,ObservedSpeciesData!$A$2:$A$4955,$A837,ObservedSpeciesData!$D$2:$D$4955,$D837)),AVERAGEIFS(ObservedSpeciesData!T$2:T$4955,ObservedSpeciesData!$A$2:$A$4955,$A837,ObservedSpeciesData!$D$2:$D$4955,$D837),"")</f>
        <v>11.833339559396871</v>
      </c>
      <c r="U837" s="24" t="str">
        <f>IF(ISNUMBER(AVERAGEIFS(ObservedSpeciesData!U$2:U$4955,ObservedSpeciesData!$A$2:$A$4955,$A837,ObservedSpeciesData!$C$2:$C$4955,$C837,ObservedSpeciesData!$D$2:$D$4955,$D837)),AVERAGEIFS(ObservedSpeciesData!U$2:U$4955,ObservedSpeciesData!$A$2:$A$4955,$A837,ObservedSpeciesData!$C$2:$C$4955,$C837,ObservedSpeciesData!$D$2:$D$4955,$D837),"")</f>
        <v/>
      </c>
      <c r="V837" s="23" t="str">
        <f>IF(ISNUMBER(AVERAGEIFS(ObservedSpeciesData!V$2:V$4955,ObservedSpeciesData!$A$2:$A$4955,$A837,ObservedSpeciesData!$D$2:$D$4955,$D837)),AVERAGEIFS(ObservedSpeciesData!V$2:V$4955,ObservedSpeciesData!$A$2:$A$4955,$A837,ObservedSpeciesData!$D$2:$D$4955,$D837),"")</f>
        <v/>
      </c>
      <c r="W837" s="23" t="str">
        <f>IF(ISNUMBER(AVERAGEIFS(ObservedSpeciesData!W$2:W$4955,ObservedSpeciesData!$A$2:$A$4955,$A837,ObservedSpeciesData!$D$2:$D$4955,$D837)),AVERAGEIFS(ObservedSpeciesData!W$2:W$4955,ObservedSpeciesData!$A$2:$A$4955,$A837,ObservedSpeciesData!$D$2:$D$4955,$D837),"")</f>
        <v/>
      </c>
      <c r="X837" s="23" t="str">
        <f>IF(ISNUMBER(AVERAGEIFS(ObservedSpeciesData!X$2:X$4955,ObservedSpeciesData!$A$2:$A$4955,$A837,ObservedSpeciesData!$D$2:$D$4955,$D837)),AVERAGEIFS(ObservedSpeciesData!X$2:X$4955,ObservedSpeciesData!$A$2:$A$4955,$A837,ObservedSpeciesData!$D$2:$D$4955,$D837),"")</f>
        <v/>
      </c>
      <c r="Y837" s="23" t="str">
        <f>IF(ISNUMBER(AVERAGEIFS(ObservedSpeciesData!Y$2:Y$4955,ObservedSpeciesData!$A$2:$A$4955,$A837,ObservedSpeciesData!$D$2:$D$4955,$D837)),AVERAGEIFS(ObservedSpeciesData!Y$2:Y$4955,ObservedSpeciesData!$A$2:$A$4955,$A837,ObservedSpeciesData!$D$2:$D$4955,$D837),"")</f>
        <v/>
      </c>
      <c r="Z837" s="23" t="str">
        <f>IF(ISNUMBER(AVERAGEIFS(ObservedSpeciesData!Z$2:Z$4955,ObservedSpeciesData!$A$2:$A$4955,$A837,ObservedSpeciesData!$D$2:$D$4955,$D837)),AVERAGEIFS(ObservedSpeciesData!Z$2:Z$4955,ObservedSpeciesData!$A$2:$A$4955,$A837,ObservedSpeciesData!$D$2:$D$4955,$D837),"")</f>
        <v/>
      </c>
      <c r="AA837" s="23">
        <f>IF(ISNUMBER(AVERAGEIFS(ObservedSpeciesData!AA$2:AA$4955,ObservedSpeciesData!$A$2:$A$4955,$A837,ObservedSpeciesData!$D$2:$D$4955,$D837)),AVERAGEIFS(ObservedSpeciesData!AA$2:AA$4955,ObservedSpeciesData!$A$2:$A$4955,$A837,ObservedSpeciesData!$D$2:$D$4955,$D837),"")</f>
        <v>10.766666666666666</v>
      </c>
      <c r="AB837" s="24">
        <f>IF(ISNUMBER(AVERAGEIFS(ObservedSpeciesData!AB$2:AB$4955,ObservedSpeciesData!$A$2:$A$4955,$A837,ObservedSpeciesData!$D$2:$D$4955,$D837)),AVERAGEIFS(ObservedSpeciesData!AB$2:AB$4955,ObservedSpeciesData!$A$2:$A$4955,$A837,ObservedSpeciesData!$D$2:$D$4955,$D837),"")</f>
        <v>1.7333333333333336E-2</v>
      </c>
      <c r="AC837" s="24">
        <f>IF(ISNUMBER(AVERAGEIFS(ObservedSpeciesData!AC$2:AC$4955,ObservedSpeciesData!$A$2:$A$4955,$A837,ObservedSpeciesData!$D$2:$D$4955,$D837)),AVERAGEIFS(ObservedSpeciesData!AC$2:AC$4955,ObservedSpeciesData!$A$2:$A$4955,$A837,ObservedSpeciesData!$D$2:$D$4955,$D837),"")</f>
        <v>1.7333333333333336E-2</v>
      </c>
      <c r="AD837" s="23" t="str">
        <f>IF(ISNUMBER(AVERAGEIFS(ObservedSpeciesData!AD$2:AD$4955,ObservedSpeciesData!$A$2:$A$4955,$A837,ObservedSpeciesData!$D$2:$D$4955,$D837)),AVERAGEIFS(ObservedSpeciesData!AD$2:AD$4955,ObservedSpeciesData!$A$2:$A$4955,$A837,ObservedSpeciesData!$D$2:$D$4955,$D837),"")</f>
        <v/>
      </c>
      <c r="AE837" s="24" t="str">
        <f>IF(ISNUMBER(AVERAGEIFS(ObservedSpeciesData!AE$2:AE$4955,ObservedSpeciesData!$A$2:$A$4955,$A837,ObservedSpeciesData!$D$2:$D$4955,$D837)),AVERAGEIFS(ObservedSpeciesData!AE$2:AE$4955,ObservedSpeciesData!$A$2:$A$4955,$A837,ObservedSpeciesData!$D$2:$D$4955,$D837),"")</f>
        <v/>
      </c>
      <c r="AF837" s="23"/>
      <c r="AG837" s="24"/>
      <c r="AH837" s="23">
        <f>IF(ISNUMBER(AVERAGEIFS(ObservedSpeciesData!AH$2:AH$4955,ObservedSpeciesData!$A$2:$A$4955,$A837,ObservedSpeciesData!$D$2:$D$4955,$D837)),AVERAGEIFS(ObservedSpeciesData!AH$2:AH$4955,ObservedSpeciesData!$A$2:$A$4955,$A837,ObservedSpeciesData!$D$2:$D$4955,$D837),"")</f>
        <v>4.8166666666666664</v>
      </c>
      <c r="AI837" s="23">
        <f>IF(ISNUMBER(AVERAGEIFS(ObservedSpeciesData!AI$2:AI$4955,ObservedSpeciesData!$A$2:$A$4955,$A837,ObservedSpeciesData!$C$2:$C$4955,$C837,ObservedSpeciesData!$D$2:$D$4955,$D837)),AVERAGEIFS(ObservedSpeciesData!AI$2:AI$4955,ObservedSpeciesData!$A$2:$A$4955,$A837,ObservedSpeciesData!$C$2:$C$4955,$C837,ObservedSpeciesData!$D$2:$D$4955,$D837),"")</f>
        <v>9.2623333333333324</v>
      </c>
      <c r="AJ837" s="2">
        <f>COUNTIFS(ObservedSpeciesData!$A$2:$A$828,$A837,ObservedSpeciesData!$D$2:$D$828,$D837)</f>
        <v>0</v>
      </c>
      <c r="AK837" s="2">
        <f t="shared" si="13"/>
        <v>10</v>
      </c>
    </row>
    <row r="838" spans="1:37" x14ac:dyDescent="0.25">
      <c r="A838" s="14" t="s">
        <v>94</v>
      </c>
      <c r="B838" t="s">
        <v>80</v>
      </c>
      <c r="C838" t="s">
        <v>90</v>
      </c>
      <c r="D838" s="13">
        <v>42024</v>
      </c>
      <c r="E838">
        <v>1</v>
      </c>
      <c r="F838">
        <v>100</v>
      </c>
      <c r="G838" s="2" t="s">
        <v>89</v>
      </c>
      <c r="H838" s="2" t="s">
        <v>12</v>
      </c>
      <c r="I838">
        <v>2</v>
      </c>
      <c r="J838" s="2" t="s">
        <v>77</v>
      </c>
      <c r="K838" s="2">
        <f>IF(ISNUMBER(AVERAGEIFS(ObservedSpeciesData!K$2:K$4955,ObservedSpeciesData!$A$2:$A$4955,$A838,ObservedSpeciesData!$D$2:$D$4955,$D838)),AVERAGEIFS(ObservedSpeciesData!K$2:K$4955,ObservedSpeciesData!$A$2:$A$4955,$A838,ObservedSpeciesData!$D$2:$D$4955,$D838),"")</f>
        <v>90</v>
      </c>
      <c r="L838" s="26" t="str">
        <f>IF(ISNUMBER(AVERAGEIFS(ObservedSpeciesData!L$2:L$4955,ObservedSpeciesData!$A$2:$A$4955,$A838,ObservedSpeciesData!$D$2:$D$4955,$D838)),AVERAGEIFS(ObservedSpeciesData!L$2:L$4955,ObservedSpeciesData!$A$2:$A$4955,$A838,ObservedSpeciesData!$D$2:$D$4955,$D838),"")</f>
        <v/>
      </c>
      <c r="M838" s="23" t="str">
        <f>IF(ISNUMBER(AVERAGEIFS(ObservedSpeciesData!M$2:M$4955,ObservedSpeciesData!$A$2:$A$4955,$A838,ObservedSpeciesData!$D$2:$D$4955,$D838)),AVERAGEIFS(ObservedSpeciesData!M$2:M$4955,ObservedSpeciesData!$A$2:$A$4955,$A838,ObservedSpeciesData!$D$2:$D$4955,$D838),"")</f>
        <v/>
      </c>
      <c r="N838" s="23">
        <f>IF(ISNUMBER(AVERAGEIFS(ObservedSpeciesData!N$2:N$4955,ObservedSpeciesData!$A$2:$A$4955,$A838,ObservedSpeciesData!$D$2:$D$4955,$D838)),AVERAGEIFS(ObservedSpeciesData!N$2:N$4955,ObservedSpeciesData!$A$2:$A$4955,$A838,ObservedSpeciesData!$D$2:$D$4955,$D838),"")</f>
        <v>3119.9111248888889</v>
      </c>
      <c r="O838" s="23">
        <f>IF(ISNUMBER(AVERAGEIFS(ObservedSpeciesData!O$2:O$4955,ObservedSpeciesData!$A$2:$A$4955,$A838,ObservedSpeciesData!$D$2:$D$4955,$D838)),AVERAGEIFS(ObservedSpeciesData!O$2:O$4955,ObservedSpeciesData!$A$2:$A$4955,$A838,ObservedSpeciesData!$D$2:$D$4955,$D838),"")</f>
        <v>311.99111248888886</v>
      </c>
      <c r="P838" s="23">
        <f>IF(ISNUMBER(AVERAGEIFS(ObservedSpeciesData!P$2:P$4955,ObservedSpeciesData!$A$2:$A$4955,$A838,ObservedSpeciesData!$C$2:$C$4955,$C838,ObservedSpeciesData!$D$2:$D$4955,$D838)),AVERAGEIFS(ObservedSpeciesData!P$2:P$4955,ObservedSpeciesData!$A$2:$A$4955,$A838,ObservedSpeciesData!$C$2:$C$4955,$C838,ObservedSpeciesData!$D$2:$D$4955,$D838),"")</f>
        <v>423.72115271111107</v>
      </c>
      <c r="Q838" s="23"/>
      <c r="R838" s="25" t="str">
        <f>IF(ISNUMBER(AVERAGEIFS(ObservedSpeciesData!R$2:R$4955,ObservedSpeciesData!$A$2:$A$4955,$A838,ObservedSpeciesData!$D$2:$D$4955,$D838)),AVERAGEIFS(ObservedSpeciesData!R$2:R$4955,ObservedSpeciesData!$A$2:$A$4955,$A838,ObservedSpeciesData!$D$2:$D$4955,$D838),"")</f>
        <v/>
      </c>
      <c r="S838" s="25">
        <f>IF(ISNUMBER(AVERAGEIFS(ObservedSpeciesData!S$2:S$4955,ObservedSpeciesData!$A$2:$A$4955,$A838,ObservedSpeciesData!$D$2:$D$4955,$D838)),AVERAGEIFS(ObservedSpeciesData!S$2:S$4955,ObservedSpeciesData!$A$2:$A$4955,$A838,ObservedSpeciesData!$D$2:$D$4955,$D838),"")</f>
        <v>4.5709732651632073</v>
      </c>
      <c r="T838" s="23">
        <f>IF(ISNUMBER(AVERAGEIFS(ObservedSpeciesData!T$2:T$4955,ObservedSpeciesData!$A$2:$A$4955,$A838,ObservedSpeciesData!$D$2:$D$4955,$D838)),AVERAGEIFS(ObservedSpeciesData!T$2:T$4955,ObservedSpeciesData!$A$2:$A$4955,$A838,ObservedSpeciesData!$D$2:$D$4955,$D838),"")</f>
        <v>9.8699798653974344</v>
      </c>
      <c r="U838" s="24" t="str">
        <f>IF(ISNUMBER(AVERAGEIFS(ObservedSpeciesData!U$2:U$4955,ObservedSpeciesData!$A$2:$A$4955,$A838,ObservedSpeciesData!$C$2:$C$4955,$C838,ObservedSpeciesData!$D$2:$D$4955,$D838)),AVERAGEIFS(ObservedSpeciesData!U$2:U$4955,ObservedSpeciesData!$A$2:$A$4955,$A838,ObservedSpeciesData!$C$2:$C$4955,$C838,ObservedSpeciesData!$D$2:$D$4955,$D838),"")</f>
        <v/>
      </c>
      <c r="V838" s="23" t="str">
        <f>IF(ISNUMBER(AVERAGEIFS(ObservedSpeciesData!V$2:V$4955,ObservedSpeciesData!$A$2:$A$4955,$A838,ObservedSpeciesData!$D$2:$D$4955,$D838)),AVERAGEIFS(ObservedSpeciesData!V$2:V$4955,ObservedSpeciesData!$A$2:$A$4955,$A838,ObservedSpeciesData!$D$2:$D$4955,$D838),"")</f>
        <v/>
      </c>
      <c r="W838" s="23" t="str">
        <f>IF(ISNUMBER(AVERAGEIFS(ObservedSpeciesData!W$2:W$4955,ObservedSpeciesData!$A$2:$A$4955,$A838,ObservedSpeciesData!$D$2:$D$4955,$D838)),AVERAGEIFS(ObservedSpeciesData!W$2:W$4955,ObservedSpeciesData!$A$2:$A$4955,$A838,ObservedSpeciesData!$D$2:$D$4955,$D838),"")</f>
        <v/>
      </c>
      <c r="X838" s="23" t="str">
        <f>IF(ISNUMBER(AVERAGEIFS(ObservedSpeciesData!X$2:X$4955,ObservedSpeciesData!$A$2:$A$4955,$A838,ObservedSpeciesData!$D$2:$D$4955,$D838)),AVERAGEIFS(ObservedSpeciesData!X$2:X$4955,ObservedSpeciesData!$A$2:$A$4955,$A838,ObservedSpeciesData!$D$2:$D$4955,$D838),"")</f>
        <v/>
      </c>
      <c r="Y838" s="23" t="str">
        <f>IF(ISNUMBER(AVERAGEIFS(ObservedSpeciesData!Y$2:Y$4955,ObservedSpeciesData!$A$2:$A$4955,$A838,ObservedSpeciesData!$D$2:$D$4955,$D838)),AVERAGEIFS(ObservedSpeciesData!Y$2:Y$4955,ObservedSpeciesData!$A$2:$A$4955,$A838,ObservedSpeciesData!$D$2:$D$4955,$D838),"")</f>
        <v/>
      </c>
      <c r="Z838" s="23" t="str">
        <f>IF(ISNUMBER(AVERAGEIFS(ObservedSpeciesData!Z$2:Z$4955,ObservedSpeciesData!$A$2:$A$4955,$A838,ObservedSpeciesData!$D$2:$D$4955,$D838)),AVERAGEIFS(ObservedSpeciesData!Z$2:Z$4955,ObservedSpeciesData!$A$2:$A$4955,$A838,ObservedSpeciesData!$D$2:$D$4955,$D838),"")</f>
        <v/>
      </c>
      <c r="AA838" s="23">
        <f>IF(ISNUMBER(AVERAGEIFS(ObservedSpeciesData!AA$2:AA$4955,ObservedSpeciesData!$A$2:$A$4955,$A838,ObservedSpeciesData!$D$2:$D$4955,$D838)),AVERAGEIFS(ObservedSpeciesData!AA$2:AA$4955,ObservedSpeciesData!$A$2:$A$4955,$A838,ObservedSpeciesData!$D$2:$D$4955,$D838),"")</f>
        <v>12.966666666666667</v>
      </c>
      <c r="AB838" s="24">
        <f>IF(ISNUMBER(AVERAGEIFS(ObservedSpeciesData!AB$2:AB$4955,ObservedSpeciesData!$A$2:$A$4955,$A838,ObservedSpeciesData!$D$2:$D$4955,$D838)),AVERAGEIFS(ObservedSpeciesData!AB$2:AB$4955,ObservedSpeciesData!$A$2:$A$4955,$A838,ObservedSpeciesData!$D$2:$D$4955,$D838),"")</f>
        <v>2.0666666666666667E-2</v>
      </c>
      <c r="AC838" s="24">
        <f>IF(ISNUMBER(AVERAGEIFS(ObservedSpeciesData!AC$2:AC$4955,ObservedSpeciesData!$A$2:$A$4955,$A838,ObservedSpeciesData!$D$2:$D$4955,$D838)),AVERAGEIFS(ObservedSpeciesData!AC$2:AC$4955,ObservedSpeciesData!$A$2:$A$4955,$A838,ObservedSpeciesData!$D$2:$D$4955,$D838),"")</f>
        <v>2.0666666666666667E-2</v>
      </c>
      <c r="AD838" s="23" t="str">
        <f>IF(ISNUMBER(AVERAGEIFS(ObservedSpeciesData!AD$2:AD$4955,ObservedSpeciesData!$A$2:$A$4955,$A838,ObservedSpeciesData!$D$2:$D$4955,$D838)),AVERAGEIFS(ObservedSpeciesData!AD$2:AD$4955,ObservedSpeciesData!$A$2:$A$4955,$A838,ObservedSpeciesData!$D$2:$D$4955,$D838),"")</f>
        <v/>
      </c>
      <c r="AE838" s="24" t="str">
        <f>IF(ISNUMBER(AVERAGEIFS(ObservedSpeciesData!AE$2:AE$4955,ObservedSpeciesData!$A$2:$A$4955,$A838,ObservedSpeciesData!$D$2:$D$4955,$D838)),AVERAGEIFS(ObservedSpeciesData!AE$2:AE$4955,ObservedSpeciesData!$A$2:$A$4955,$A838,ObservedSpeciesData!$D$2:$D$4955,$D838),"")</f>
        <v/>
      </c>
      <c r="AF838" s="23"/>
      <c r="AG838" s="24"/>
      <c r="AH838" s="23">
        <f>IF(ISNUMBER(AVERAGEIFS(ObservedSpeciesData!AH$2:AH$4955,ObservedSpeciesData!$A$2:$A$4955,$A838,ObservedSpeciesData!$D$2:$D$4955,$D838)),AVERAGEIFS(ObservedSpeciesData!AH$2:AH$4955,ObservedSpeciesData!$A$2:$A$4955,$A838,ObservedSpeciesData!$D$2:$D$4955,$D838),"")</f>
        <v>6.431</v>
      </c>
      <c r="AI838" s="23">
        <f>IF(ISNUMBER(AVERAGEIFS(ObservedSpeciesData!AI$2:AI$4955,ObservedSpeciesData!$A$2:$A$4955,$A838,ObservedSpeciesData!$C$2:$C$4955,$C838,ObservedSpeciesData!$D$2:$D$4955,$D838)),AVERAGEIFS(ObservedSpeciesData!AI$2:AI$4955,ObservedSpeciesData!$A$2:$A$4955,$A838,ObservedSpeciesData!$C$2:$C$4955,$C838,ObservedSpeciesData!$D$2:$D$4955,$D838),"")</f>
        <v>11.398666666666665</v>
      </c>
      <c r="AJ838" s="2">
        <f>COUNTIFS(ObservedSpeciesData!$A$2:$A$828,$A838,ObservedSpeciesData!$D$2:$D$828,$D838)</f>
        <v>0</v>
      </c>
      <c r="AK838" s="2">
        <f t="shared" si="13"/>
        <v>10</v>
      </c>
    </row>
    <row r="839" spans="1:37" x14ac:dyDescent="0.25">
      <c r="A839" s="14" t="s">
        <v>93</v>
      </c>
      <c r="B839" t="s">
        <v>80</v>
      </c>
      <c r="C839" t="s">
        <v>90</v>
      </c>
      <c r="D839" s="13">
        <v>42024</v>
      </c>
      <c r="E839">
        <v>1</v>
      </c>
      <c r="F839">
        <v>200</v>
      </c>
      <c r="G839" s="2" t="s">
        <v>89</v>
      </c>
      <c r="H839" s="2" t="s">
        <v>12</v>
      </c>
      <c r="I839">
        <v>2</v>
      </c>
      <c r="J839" s="2" t="s">
        <v>77</v>
      </c>
      <c r="K839" s="2">
        <f>IF(ISNUMBER(AVERAGEIFS(ObservedSpeciesData!K$2:K$4955,ObservedSpeciesData!$A$2:$A$4955,$A839,ObservedSpeciesData!$D$2:$D$4955,$D839)),AVERAGEIFS(ObservedSpeciesData!K$2:K$4955,ObservedSpeciesData!$A$2:$A$4955,$A839,ObservedSpeciesData!$D$2:$D$4955,$D839),"")</f>
        <v>180</v>
      </c>
      <c r="L839" s="26" t="str">
        <f>IF(ISNUMBER(AVERAGEIFS(ObservedSpeciesData!L$2:L$4955,ObservedSpeciesData!$A$2:$A$4955,$A839,ObservedSpeciesData!$D$2:$D$4955,$D839)),AVERAGEIFS(ObservedSpeciesData!L$2:L$4955,ObservedSpeciesData!$A$2:$A$4955,$A839,ObservedSpeciesData!$D$2:$D$4955,$D839),"")</f>
        <v/>
      </c>
      <c r="M839" s="23" t="str">
        <f>IF(ISNUMBER(AVERAGEIFS(ObservedSpeciesData!M$2:M$4955,ObservedSpeciesData!$A$2:$A$4955,$A839,ObservedSpeciesData!$D$2:$D$4955,$D839)),AVERAGEIFS(ObservedSpeciesData!M$2:M$4955,ObservedSpeciesData!$A$2:$A$4955,$A839,ObservedSpeciesData!$D$2:$D$4955,$D839),"")</f>
        <v/>
      </c>
      <c r="N839" s="23">
        <f>IF(ISNUMBER(AVERAGEIFS(ObservedSpeciesData!N$2:N$4955,ObservedSpeciesData!$A$2:$A$4955,$A839,ObservedSpeciesData!$D$2:$D$4955,$D839)),AVERAGEIFS(ObservedSpeciesData!N$2:N$4955,ObservedSpeciesData!$A$2:$A$4955,$A839,ObservedSpeciesData!$D$2:$D$4955,$D839),"")</f>
        <v>3586.9128128888892</v>
      </c>
      <c r="O839" s="23">
        <f>IF(ISNUMBER(AVERAGEIFS(ObservedSpeciesData!O$2:O$4955,ObservedSpeciesData!$A$2:$A$4955,$A839,ObservedSpeciesData!$D$2:$D$4955,$D839)),AVERAGEIFS(ObservedSpeciesData!O$2:O$4955,ObservedSpeciesData!$A$2:$A$4955,$A839,ObservedSpeciesData!$D$2:$D$4955,$D839),"")</f>
        <v>358.69128128888889</v>
      </c>
      <c r="P839" s="23">
        <f>IF(ISNUMBER(AVERAGEIFS(ObservedSpeciesData!P$2:P$4955,ObservedSpeciesData!$A$2:$A$4955,$A839,ObservedSpeciesData!$C$2:$C$4955,$C839,ObservedSpeciesData!$D$2:$D$4955,$D839)),AVERAGEIFS(ObservedSpeciesData!P$2:P$4955,ObservedSpeciesData!$A$2:$A$4955,$A839,ObservedSpeciesData!$C$2:$C$4955,$C839,ObservedSpeciesData!$D$2:$D$4955,$D839),"")</f>
        <v>448.57492884444446</v>
      </c>
      <c r="Q839" s="23"/>
      <c r="R839" s="25" t="str">
        <f>IF(ISNUMBER(AVERAGEIFS(ObservedSpeciesData!R$2:R$4955,ObservedSpeciesData!$A$2:$A$4955,$A839,ObservedSpeciesData!$D$2:$D$4955,$D839)),AVERAGEIFS(ObservedSpeciesData!R$2:R$4955,ObservedSpeciesData!$A$2:$A$4955,$A839,ObservedSpeciesData!$D$2:$D$4955,$D839),"")</f>
        <v/>
      </c>
      <c r="S839" s="25">
        <f>IF(ISNUMBER(AVERAGEIFS(ObservedSpeciesData!S$2:S$4955,ObservedSpeciesData!$A$2:$A$4955,$A839,ObservedSpeciesData!$D$2:$D$4955,$D839)),AVERAGEIFS(ObservedSpeciesData!S$2:S$4955,ObservedSpeciesData!$A$2:$A$4955,$A839,ObservedSpeciesData!$D$2:$D$4955,$D839),"")</f>
        <v>1.8251035718284629</v>
      </c>
      <c r="T839" s="23">
        <f>IF(ISNUMBER(AVERAGEIFS(ObservedSpeciesData!T$2:T$4955,ObservedSpeciesData!$A$2:$A$4955,$A839,ObservedSpeciesData!$D$2:$D$4955,$D839)),AVERAGEIFS(ObservedSpeciesData!T$2:T$4955,ObservedSpeciesData!$A$2:$A$4955,$A839,ObservedSpeciesData!$D$2:$D$4955,$D839),"")</f>
        <v>11.194820374181321</v>
      </c>
      <c r="U839" s="24" t="str">
        <f>IF(ISNUMBER(AVERAGEIFS(ObservedSpeciesData!U$2:U$4955,ObservedSpeciesData!$A$2:$A$4955,$A839,ObservedSpeciesData!$C$2:$C$4955,$C839,ObservedSpeciesData!$D$2:$D$4955,$D839)),AVERAGEIFS(ObservedSpeciesData!U$2:U$4955,ObservedSpeciesData!$A$2:$A$4955,$A839,ObservedSpeciesData!$C$2:$C$4955,$C839,ObservedSpeciesData!$D$2:$D$4955,$D839),"")</f>
        <v/>
      </c>
      <c r="V839" s="23" t="str">
        <f>IF(ISNUMBER(AVERAGEIFS(ObservedSpeciesData!V$2:V$4955,ObservedSpeciesData!$A$2:$A$4955,$A839,ObservedSpeciesData!$D$2:$D$4955,$D839)),AVERAGEIFS(ObservedSpeciesData!V$2:V$4955,ObservedSpeciesData!$A$2:$A$4955,$A839,ObservedSpeciesData!$D$2:$D$4955,$D839),"")</f>
        <v/>
      </c>
      <c r="W839" s="23" t="str">
        <f>IF(ISNUMBER(AVERAGEIFS(ObservedSpeciesData!W$2:W$4955,ObservedSpeciesData!$A$2:$A$4955,$A839,ObservedSpeciesData!$D$2:$D$4955,$D839)),AVERAGEIFS(ObservedSpeciesData!W$2:W$4955,ObservedSpeciesData!$A$2:$A$4955,$A839,ObservedSpeciesData!$D$2:$D$4955,$D839),"")</f>
        <v/>
      </c>
      <c r="X839" s="23" t="str">
        <f>IF(ISNUMBER(AVERAGEIFS(ObservedSpeciesData!X$2:X$4955,ObservedSpeciesData!$A$2:$A$4955,$A839,ObservedSpeciesData!$D$2:$D$4955,$D839)),AVERAGEIFS(ObservedSpeciesData!X$2:X$4955,ObservedSpeciesData!$A$2:$A$4955,$A839,ObservedSpeciesData!$D$2:$D$4955,$D839),"")</f>
        <v/>
      </c>
      <c r="Y839" s="23" t="str">
        <f>IF(ISNUMBER(AVERAGEIFS(ObservedSpeciesData!Y$2:Y$4955,ObservedSpeciesData!$A$2:$A$4955,$A839,ObservedSpeciesData!$D$2:$D$4955,$D839)),AVERAGEIFS(ObservedSpeciesData!Y$2:Y$4955,ObservedSpeciesData!$A$2:$A$4955,$A839,ObservedSpeciesData!$D$2:$D$4955,$D839),"")</f>
        <v/>
      </c>
      <c r="Z839" s="23" t="str">
        <f>IF(ISNUMBER(AVERAGEIFS(ObservedSpeciesData!Z$2:Z$4955,ObservedSpeciesData!$A$2:$A$4955,$A839,ObservedSpeciesData!$D$2:$D$4955,$D839)),AVERAGEIFS(ObservedSpeciesData!Z$2:Z$4955,ObservedSpeciesData!$A$2:$A$4955,$A839,ObservedSpeciesData!$D$2:$D$4955,$D839),"")</f>
        <v/>
      </c>
      <c r="AA839" s="23">
        <f>IF(ISNUMBER(AVERAGEIFS(ObservedSpeciesData!AA$2:AA$4955,ObservedSpeciesData!$A$2:$A$4955,$A839,ObservedSpeciesData!$D$2:$D$4955,$D839)),AVERAGEIFS(ObservedSpeciesData!AA$2:AA$4955,ObservedSpeciesData!$A$2:$A$4955,$A839,ObservedSpeciesData!$D$2:$D$4955,$D839),"")</f>
        <v>13.866666666666665</v>
      </c>
      <c r="AB839" s="24">
        <f>IF(ISNUMBER(AVERAGEIFS(ObservedSpeciesData!AB$2:AB$4955,ObservedSpeciesData!$A$2:$A$4955,$A839,ObservedSpeciesData!$D$2:$D$4955,$D839)),AVERAGEIFS(ObservedSpeciesData!AB$2:AB$4955,ObservedSpeciesData!$A$2:$A$4955,$A839,ObservedSpeciesData!$D$2:$D$4955,$D839),"")</f>
        <v>2.2000000000000002E-2</v>
      </c>
      <c r="AC839" s="24">
        <f>IF(ISNUMBER(AVERAGEIFS(ObservedSpeciesData!AC$2:AC$4955,ObservedSpeciesData!$A$2:$A$4955,$A839,ObservedSpeciesData!$D$2:$D$4955,$D839)),AVERAGEIFS(ObservedSpeciesData!AC$2:AC$4955,ObservedSpeciesData!$A$2:$A$4955,$A839,ObservedSpeciesData!$D$2:$D$4955,$D839),"")</f>
        <v>2.2000000000000002E-2</v>
      </c>
      <c r="AD839" s="23" t="str">
        <f>IF(ISNUMBER(AVERAGEIFS(ObservedSpeciesData!AD$2:AD$4955,ObservedSpeciesData!$A$2:$A$4955,$A839,ObservedSpeciesData!$D$2:$D$4955,$D839)),AVERAGEIFS(ObservedSpeciesData!AD$2:AD$4955,ObservedSpeciesData!$A$2:$A$4955,$A839,ObservedSpeciesData!$D$2:$D$4955,$D839),"")</f>
        <v/>
      </c>
      <c r="AE839" s="24" t="str">
        <f>IF(ISNUMBER(AVERAGEIFS(ObservedSpeciesData!AE$2:AE$4955,ObservedSpeciesData!$A$2:$A$4955,$A839,ObservedSpeciesData!$D$2:$D$4955,$D839)),AVERAGEIFS(ObservedSpeciesData!AE$2:AE$4955,ObservedSpeciesData!$A$2:$A$4955,$A839,ObservedSpeciesData!$D$2:$D$4955,$D839),"")</f>
        <v/>
      </c>
      <c r="AF839" s="23"/>
      <c r="AG839" s="24"/>
      <c r="AH839" s="23">
        <f>IF(ISNUMBER(AVERAGEIFS(ObservedSpeciesData!AH$2:AH$4955,ObservedSpeciesData!$A$2:$A$4955,$A839,ObservedSpeciesData!$D$2:$D$4955,$D839)),AVERAGEIFS(ObservedSpeciesData!AH$2:AH$4955,ObservedSpeciesData!$A$2:$A$4955,$A839,ObservedSpeciesData!$D$2:$D$4955,$D839),"")</f>
        <v>7.9029999999999996</v>
      </c>
      <c r="AI839" s="23">
        <f>IF(ISNUMBER(AVERAGEIFS(ObservedSpeciesData!AI$2:AI$4955,ObservedSpeciesData!$A$2:$A$4955,$A839,ObservedSpeciesData!$C$2:$C$4955,$C839,ObservedSpeciesData!$D$2:$D$4955,$D839)),AVERAGEIFS(ObservedSpeciesData!AI$2:AI$4955,ObservedSpeciesData!$A$2:$A$4955,$A839,ObservedSpeciesData!$C$2:$C$4955,$C839,ObservedSpeciesData!$D$2:$D$4955,$D839),"")</f>
        <v>11.787333333333335</v>
      </c>
      <c r="AJ839" s="2">
        <f>COUNTIFS(ObservedSpeciesData!$A$2:$A$828,$A839,ObservedSpeciesData!$D$2:$D$828,$D839)</f>
        <v>0</v>
      </c>
      <c r="AK839" s="2">
        <f t="shared" si="13"/>
        <v>10</v>
      </c>
    </row>
    <row r="840" spans="1:37" x14ac:dyDescent="0.25">
      <c r="A840" s="14" t="s">
        <v>92</v>
      </c>
      <c r="B840" t="s">
        <v>80</v>
      </c>
      <c r="C840" t="s">
        <v>90</v>
      </c>
      <c r="D840" s="13">
        <v>42024</v>
      </c>
      <c r="E840">
        <v>1</v>
      </c>
      <c r="F840">
        <v>350</v>
      </c>
      <c r="G840" s="2" t="s">
        <v>89</v>
      </c>
      <c r="H840" s="2" t="s">
        <v>12</v>
      </c>
      <c r="I840">
        <v>2</v>
      </c>
      <c r="J840" s="2" t="s">
        <v>77</v>
      </c>
      <c r="K840" s="2">
        <f>IF(ISNUMBER(AVERAGEIFS(ObservedSpeciesData!K$2:K$4955,ObservedSpeciesData!$A$2:$A$4955,$A840,ObservedSpeciesData!$D$2:$D$4955,$D840)),AVERAGEIFS(ObservedSpeciesData!K$2:K$4955,ObservedSpeciesData!$A$2:$A$4955,$A840,ObservedSpeciesData!$D$2:$D$4955,$D840),"")</f>
        <v>315</v>
      </c>
      <c r="L840" s="26" t="str">
        <f>IF(ISNUMBER(AVERAGEIFS(ObservedSpeciesData!L$2:L$4955,ObservedSpeciesData!$A$2:$A$4955,$A840,ObservedSpeciesData!$D$2:$D$4955,$D840)),AVERAGEIFS(ObservedSpeciesData!L$2:L$4955,ObservedSpeciesData!$A$2:$A$4955,$A840,ObservedSpeciesData!$D$2:$D$4955,$D840),"")</f>
        <v/>
      </c>
      <c r="M840" s="23" t="str">
        <f>IF(ISNUMBER(AVERAGEIFS(ObservedSpeciesData!M$2:M$4955,ObservedSpeciesData!$A$2:$A$4955,$A840,ObservedSpeciesData!$D$2:$D$4955,$D840)),AVERAGEIFS(ObservedSpeciesData!M$2:M$4955,ObservedSpeciesData!$A$2:$A$4955,$A840,ObservedSpeciesData!$D$2:$D$4955,$D840),"")</f>
        <v/>
      </c>
      <c r="N840" s="23">
        <f>IF(ISNUMBER(AVERAGEIFS(ObservedSpeciesData!N$2:N$4955,ObservedSpeciesData!$A$2:$A$4955,$A840,ObservedSpeciesData!$D$2:$D$4955,$D840)),AVERAGEIFS(ObservedSpeciesData!N$2:N$4955,ObservedSpeciesData!$A$2:$A$4955,$A840,ObservedSpeciesData!$D$2:$D$4955,$D840),"")</f>
        <v>3826.0957351111115</v>
      </c>
      <c r="O840" s="23">
        <f>IF(ISNUMBER(AVERAGEIFS(ObservedSpeciesData!O$2:O$4955,ObservedSpeciesData!$A$2:$A$4955,$A840,ObservedSpeciesData!$D$2:$D$4955,$D840)),AVERAGEIFS(ObservedSpeciesData!O$2:O$4955,ObservedSpeciesData!$A$2:$A$4955,$A840,ObservedSpeciesData!$D$2:$D$4955,$D840),"")</f>
        <v>382.60957351111114</v>
      </c>
      <c r="P840" s="23">
        <f>IF(ISNUMBER(AVERAGEIFS(ObservedSpeciesData!P$2:P$4955,ObservedSpeciesData!$A$2:$A$4955,$A840,ObservedSpeciesData!$C$2:$C$4955,$C840,ObservedSpeciesData!$D$2:$D$4955,$D840)),AVERAGEIFS(ObservedSpeciesData!P$2:P$4955,ObservedSpeciesData!$A$2:$A$4955,$A840,ObservedSpeciesData!$C$2:$C$4955,$C840,ObservedSpeciesData!$D$2:$D$4955,$D840),"")</f>
        <v>473.00475360000002</v>
      </c>
      <c r="Q840" s="23"/>
      <c r="R840" s="25" t="str">
        <f>IF(ISNUMBER(AVERAGEIFS(ObservedSpeciesData!R$2:R$4955,ObservedSpeciesData!$A$2:$A$4955,$A840,ObservedSpeciesData!$D$2:$D$4955,$D840)),AVERAGEIFS(ObservedSpeciesData!R$2:R$4955,ObservedSpeciesData!$A$2:$A$4955,$A840,ObservedSpeciesData!$D$2:$D$4955,$D840),"")</f>
        <v/>
      </c>
      <c r="S840" s="25">
        <f>IF(ISNUMBER(AVERAGEIFS(ObservedSpeciesData!S$2:S$4955,ObservedSpeciesData!$A$2:$A$4955,$A840,ObservedSpeciesData!$D$2:$D$4955,$D840)),AVERAGEIFS(ObservedSpeciesData!S$2:S$4955,ObservedSpeciesData!$A$2:$A$4955,$A840,ObservedSpeciesData!$D$2:$D$4955,$D840),"")</f>
        <v>4.7097618284343676</v>
      </c>
      <c r="T840" s="23">
        <f>IF(ISNUMBER(AVERAGEIFS(ObservedSpeciesData!T$2:T$4955,ObservedSpeciesData!$A$2:$A$4955,$A840,ObservedSpeciesData!$D$2:$D$4955,$D840)),AVERAGEIFS(ObservedSpeciesData!T$2:T$4955,ObservedSpeciesData!$A$2:$A$4955,$A840,ObservedSpeciesData!$D$2:$D$4955,$D840),"")</f>
        <v>9.6437419442308521</v>
      </c>
      <c r="U840" s="24" t="str">
        <f>IF(ISNUMBER(AVERAGEIFS(ObservedSpeciesData!U$2:U$4955,ObservedSpeciesData!$A$2:$A$4955,$A840,ObservedSpeciesData!$C$2:$C$4955,$C840,ObservedSpeciesData!$D$2:$D$4955,$D840)),AVERAGEIFS(ObservedSpeciesData!U$2:U$4955,ObservedSpeciesData!$A$2:$A$4955,$A840,ObservedSpeciesData!$C$2:$C$4955,$C840,ObservedSpeciesData!$D$2:$D$4955,$D840),"")</f>
        <v/>
      </c>
      <c r="V840" s="23" t="str">
        <f>IF(ISNUMBER(AVERAGEIFS(ObservedSpeciesData!V$2:V$4955,ObservedSpeciesData!$A$2:$A$4955,$A840,ObservedSpeciesData!$D$2:$D$4955,$D840)),AVERAGEIFS(ObservedSpeciesData!V$2:V$4955,ObservedSpeciesData!$A$2:$A$4955,$A840,ObservedSpeciesData!$D$2:$D$4955,$D840),"")</f>
        <v/>
      </c>
      <c r="W840" s="23" t="str">
        <f>IF(ISNUMBER(AVERAGEIFS(ObservedSpeciesData!W$2:W$4955,ObservedSpeciesData!$A$2:$A$4955,$A840,ObservedSpeciesData!$D$2:$D$4955,$D840)),AVERAGEIFS(ObservedSpeciesData!W$2:W$4955,ObservedSpeciesData!$A$2:$A$4955,$A840,ObservedSpeciesData!$D$2:$D$4955,$D840),"")</f>
        <v/>
      </c>
      <c r="X840" s="23" t="str">
        <f>IF(ISNUMBER(AVERAGEIFS(ObservedSpeciesData!X$2:X$4955,ObservedSpeciesData!$A$2:$A$4955,$A840,ObservedSpeciesData!$D$2:$D$4955,$D840)),AVERAGEIFS(ObservedSpeciesData!X$2:X$4955,ObservedSpeciesData!$A$2:$A$4955,$A840,ObservedSpeciesData!$D$2:$D$4955,$D840),"")</f>
        <v/>
      </c>
      <c r="Y840" s="23" t="str">
        <f>IF(ISNUMBER(AVERAGEIFS(ObservedSpeciesData!Y$2:Y$4955,ObservedSpeciesData!$A$2:$A$4955,$A840,ObservedSpeciesData!$D$2:$D$4955,$D840)),AVERAGEIFS(ObservedSpeciesData!Y$2:Y$4955,ObservedSpeciesData!$A$2:$A$4955,$A840,ObservedSpeciesData!$D$2:$D$4955,$D840),"")</f>
        <v/>
      </c>
      <c r="Z840" s="23" t="str">
        <f>IF(ISNUMBER(AVERAGEIFS(ObservedSpeciesData!Z$2:Z$4955,ObservedSpeciesData!$A$2:$A$4955,$A840,ObservedSpeciesData!$D$2:$D$4955,$D840)),AVERAGEIFS(ObservedSpeciesData!Z$2:Z$4955,ObservedSpeciesData!$A$2:$A$4955,$A840,ObservedSpeciesData!$D$2:$D$4955,$D840),"")</f>
        <v/>
      </c>
      <c r="AA840" s="23">
        <f>IF(ISNUMBER(AVERAGEIFS(ObservedSpeciesData!AA$2:AA$4955,ObservedSpeciesData!$A$2:$A$4955,$A840,ObservedSpeciesData!$D$2:$D$4955,$D840)),AVERAGEIFS(ObservedSpeciesData!AA$2:AA$4955,ObservedSpeciesData!$A$2:$A$4955,$A840,ObservedSpeciesData!$D$2:$D$4955,$D840),"")</f>
        <v>14.299999999999999</v>
      </c>
      <c r="AB840" s="24">
        <f>IF(ISNUMBER(AVERAGEIFS(ObservedSpeciesData!AB$2:AB$4955,ObservedSpeciesData!$A$2:$A$4955,$A840,ObservedSpeciesData!$D$2:$D$4955,$D840)),AVERAGEIFS(ObservedSpeciesData!AB$2:AB$4955,ObservedSpeciesData!$A$2:$A$4955,$A840,ObservedSpeciesData!$D$2:$D$4955,$D840),"")</f>
        <v>2.3000000000000003E-2</v>
      </c>
      <c r="AC840" s="24">
        <f>IF(ISNUMBER(AVERAGEIFS(ObservedSpeciesData!AC$2:AC$4955,ObservedSpeciesData!$A$2:$A$4955,$A840,ObservedSpeciesData!$D$2:$D$4955,$D840)),AVERAGEIFS(ObservedSpeciesData!AC$2:AC$4955,ObservedSpeciesData!$A$2:$A$4955,$A840,ObservedSpeciesData!$D$2:$D$4955,$D840),"")</f>
        <v>2.3000000000000003E-2</v>
      </c>
      <c r="AD840" s="23" t="str">
        <f>IF(ISNUMBER(AVERAGEIFS(ObservedSpeciesData!AD$2:AD$4955,ObservedSpeciesData!$A$2:$A$4955,$A840,ObservedSpeciesData!$D$2:$D$4955,$D840)),AVERAGEIFS(ObservedSpeciesData!AD$2:AD$4955,ObservedSpeciesData!$A$2:$A$4955,$A840,ObservedSpeciesData!$D$2:$D$4955,$D840),"")</f>
        <v/>
      </c>
      <c r="AE840" s="24" t="str">
        <f>IF(ISNUMBER(AVERAGEIFS(ObservedSpeciesData!AE$2:AE$4955,ObservedSpeciesData!$A$2:$A$4955,$A840,ObservedSpeciesData!$D$2:$D$4955,$D840)),AVERAGEIFS(ObservedSpeciesData!AE$2:AE$4955,ObservedSpeciesData!$A$2:$A$4955,$A840,ObservedSpeciesData!$D$2:$D$4955,$D840),"")</f>
        <v/>
      </c>
      <c r="AF840" s="23"/>
      <c r="AG840" s="24"/>
      <c r="AH840" s="23">
        <f>IF(ISNUMBER(AVERAGEIFS(ObservedSpeciesData!AH$2:AH$4955,ObservedSpeciesData!$A$2:$A$4955,$A840,ObservedSpeciesData!$D$2:$D$4955,$D840)),AVERAGEIFS(ObservedSpeciesData!AH$2:AH$4955,ObservedSpeciesData!$A$2:$A$4955,$A840,ObservedSpeciesData!$D$2:$D$4955,$D840),"")</f>
        <v>8.8723333333333336</v>
      </c>
      <c r="AI840" s="23">
        <f>IF(ISNUMBER(AVERAGEIFS(ObservedSpeciesData!AI$2:AI$4955,ObservedSpeciesData!$A$2:$A$4955,$A840,ObservedSpeciesData!$C$2:$C$4955,$C840,ObservedSpeciesData!$D$2:$D$4955,$D840)),AVERAGEIFS(ObservedSpeciesData!AI$2:AI$4955,ObservedSpeciesData!$A$2:$A$4955,$A840,ObservedSpeciesData!$C$2:$C$4955,$C840,ObservedSpeciesData!$D$2:$D$4955,$D840),"")</f>
        <v>13.017000000000001</v>
      </c>
      <c r="AJ840" s="2">
        <f>COUNTIFS(ObservedSpeciesData!$A$2:$A$828,$A840,ObservedSpeciesData!$D$2:$D$828,$D840)</f>
        <v>0</v>
      </c>
      <c r="AK840" s="2">
        <f t="shared" si="13"/>
        <v>10</v>
      </c>
    </row>
    <row r="841" spans="1:37" x14ac:dyDescent="0.25">
      <c r="A841" s="14" t="s">
        <v>91</v>
      </c>
      <c r="B841" t="s">
        <v>80</v>
      </c>
      <c r="C841" t="s">
        <v>90</v>
      </c>
      <c r="D841" s="13">
        <v>42024</v>
      </c>
      <c r="E841">
        <v>1</v>
      </c>
      <c r="F841">
        <v>500</v>
      </c>
      <c r="G841" s="2" t="s">
        <v>89</v>
      </c>
      <c r="H841" s="2" t="s">
        <v>12</v>
      </c>
      <c r="I841">
        <v>2</v>
      </c>
      <c r="J841" s="2" t="s">
        <v>77</v>
      </c>
      <c r="K841" s="2">
        <f>IF(ISNUMBER(AVERAGEIFS(ObservedSpeciesData!K$2:K$4955,ObservedSpeciesData!$A$2:$A$4955,$A841,ObservedSpeciesData!$D$2:$D$4955,$D841)),AVERAGEIFS(ObservedSpeciesData!K$2:K$4955,ObservedSpeciesData!$A$2:$A$4955,$A841,ObservedSpeciesData!$D$2:$D$4955,$D841),"")</f>
        <v>450</v>
      </c>
      <c r="L841" s="26" t="str">
        <f>IF(ISNUMBER(AVERAGEIFS(ObservedSpeciesData!L$2:L$4955,ObservedSpeciesData!$A$2:$A$4955,$A841,ObservedSpeciesData!$D$2:$D$4955,$D841)),AVERAGEIFS(ObservedSpeciesData!L$2:L$4955,ObservedSpeciesData!$A$2:$A$4955,$A841,ObservedSpeciesData!$D$2:$D$4955,$D841),"")</f>
        <v/>
      </c>
      <c r="M841" s="23" t="str">
        <f>IF(ISNUMBER(AVERAGEIFS(ObservedSpeciesData!M$2:M$4955,ObservedSpeciesData!$A$2:$A$4955,$A841,ObservedSpeciesData!$D$2:$D$4955,$D841)),AVERAGEIFS(ObservedSpeciesData!M$2:M$4955,ObservedSpeciesData!$A$2:$A$4955,$A841,ObservedSpeciesData!$D$2:$D$4955,$D841),"")</f>
        <v/>
      </c>
      <c r="N841" s="23">
        <f>IF(ISNUMBER(AVERAGEIFS(ObservedSpeciesData!N$2:N$4955,ObservedSpeciesData!$A$2:$A$4955,$A841,ObservedSpeciesData!$D$2:$D$4955,$D841)),AVERAGEIFS(ObservedSpeciesData!N$2:N$4955,ObservedSpeciesData!$A$2:$A$4955,$A841,ObservedSpeciesData!$D$2:$D$4955,$D841),"")</f>
        <v>4009.2408951111106</v>
      </c>
      <c r="O841" s="23">
        <f>IF(ISNUMBER(AVERAGEIFS(ObservedSpeciesData!O$2:O$4955,ObservedSpeciesData!$A$2:$A$4955,$A841,ObservedSpeciesData!$D$2:$D$4955,$D841)),AVERAGEIFS(ObservedSpeciesData!O$2:O$4955,ObservedSpeciesData!$A$2:$A$4955,$A841,ObservedSpeciesData!$D$2:$D$4955,$D841),"")</f>
        <v>400.92408951111111</v>
      </c>
      <c r="P841" s="23">
        <f>IF(ISNUMBER(AVERAGEIFS(ObservedSpeciesData!P$2:P$4955,ObservedSpeciesData!$A$2:$A$4955,$A841,ObservedSpeciesData!$C$2:$C$4955,$C841,ObservedSpeciesData!$D$2:$D$4955,$D841)),AVERAGEIFS(ObservedSpeciesData!P$2:P$4955,ObservedSpeciesData!$A$2:$A$4955,$A841,ObservedSpeciesData!$C$2:$C$4955,$C841,ObservedSpeciesData!$D$2:$D$4955,$D841),"")</f>
        <v>498.37361311111107</v>
      </c>
      <c r="Q841" s="23"/>
      <c r="R841" s="25" t="str">
        <f>IF(ISNUMBER(AVERAGEIFS(ObservedSpeciesData!R$2:R$4955,ObservedSpeciesData!$A$2:$A$4955,$A841,ObservedSpeciesData!$D$2:$D$4955,$D841)),AVERAGEIFS(ObservedSpeciesData!R$2:R$4955,ObservedSpeciesData!$A$2:$A$4955,$A841,ObservedSpeciesData!$D$2:$D$4955,$D841),"")</f>
        <v/>
      </c>
      <c r="S841" s="25">
        <f>IF(ISNUMBER(AVERAGEIFS(ObservedSpeciesData!S$2:S$4955,ObservedSpeciesData!$A$2:$A$4955,$A841,ObservedSpeciesData!$D$2:$D$4955,$D841)),AVERAGEIFS(ObservedSpeciesData!S$2:S$4955,ObservedSpeciesData!$A$2:$A$4955,$A841,ObservedSpeciesData!$D$2:$D$4955,$D841),"")</f>
        <v>6.0278024253179536</v>
      </c>
      <c r="T841" s="23">
        <f>IF(ISNUMBER(AVERAGEIFS(ObservedSpeciesData!T$2:T$4955,ObservedSpeciesData!$A$2:$A$4955,$A841,ObservedSpeciesData!$D$2:$D$4955,$D841)),AVERAGEIFS(ObservedSpeciesData!T$2:T$4955,ObservedSpeciesData!$A$2:$A$4955,$A841,ObservedSpeciesData!$D$2:$D$4955,$D841),"")</f>
        <v>8.6796302154634351</v>
      </c>
      <c r="U841" s="24" t="str">
        <f>IF(ISNUMBER(AVERAGEIFS(ObservedSpeciesData!U$2:U$4955,ObservedSpeciesData!$A$2:$A$4955,$A841,ObservedSpeciesData!$C$2:$C$4955,$C841,ObservedSpeciesData!$D$2:$D$4955,$D841)),AVERAGEIFS(ObservedSpeciesData!U$2:U$4955,ObservedSpeciesData!$A$2:$A$4955,$A841,ObservedSpeciesData!$C$2:$C$4955,$C841,ObservedSpeciesData!$D$2:$D$4955,$D841),"")</f>
        <v/>
      </c>
      <c r="V841" s="23" t="str">
        <f>IF(ISNUMBER(AVERAGEIFS(ObservedSpeciesData!V$2:V$4955,ObservedSpeciesData!$A$2:$A$4955,$A841,ObservedSpeciesData!$D$2:$D$4955,$D841)),AVERAGEIFS(ObservedSpeciesData!V$2:V$4955,ObservedSpeciesData!$A$2:$A$4955,$A841,ObservedSpeciesData!$D$2:$D$4955,$D841),"")</f>
        <v/>
      </c>
      <c r="W841" s="23" t="str">
        <f>IF(ISNUMBER(AVERAGEIFS(ObservedSpeciesData!W$2:W$4955,ObservedSpeciesData!$A$2:$A$4955,$A841,ObservedSpeciesData!$D$2:$D$4955,$D841)),AVERAGEIFS(ObservedSpeciesData!W$2:W$4955,ObservedSpeciesData!$A$2:$A$4955,$A841,ObservedSpeciesData!$D$2:$D$4955,$D841),"")</f>
        <v/>
      </c>
      <c r="X841" s="23" t="str">
        <f>IF(ISNUMBER(AVERAGEIFS(ObservedSpeciesData!X$2:X$4955,ObservedSpeciesData!$A$2:$A$4955,$A841,ObservedSpeciesData!$D$2:$D$4955,$D841)),AVERAGEIFS(ObservedSpeciesData!X$2:X$4955,ObservedSpeciesData!$A$2:$A$4955,$A841,ObservedSpeciesData!$D$2:$D$4955,$D841),"")</f>
        <v/>
      </c>
      <c r="Y841" s="23" t="str">
        <f>IF(ISNUMBER(AVERAGEIFS(ObservedSpeciesData!Y$2:Y$4955,ObservedSpeciesData!$A$2:$A$4955,$A841,ObservedSpeciesData!$D$2:$D$4955,$D841)),AVERAGEIFS(ObservedSpeciesData!Y$2:Y$4955,ObservedSpeciesData!$A$2:$A$4955,$A841,ObservedSpeciesData!$D$2:$D$4955,$D841),"")</f>
        <v/>
      </c>
      <c r="Z841" s="23" t="str">
        <f>IF(ISNUMBER(AVERAGEIFS(ObservedSpeciesData!Z$2:Z$4955,ObservedSpeciesData!$A$2:$A$4955,$A841,ObservedSpeciesData!$D$2:$D$4955,$D841)),AVERAGEIFS(ObservedSpeciesData!Z$2:Z$4955,ObservedSpeciesData!$A$2:$A$4955,$A841,ObservedSpeciesData!$D$2:$D$4955,$D841),"")</f>
        <v/>
      </c>
      <c r="AA841" s="23">
        <f>IF(ISNUMBER(AVERAGEIFS(ObservedSpeciesData!AA$2:AA$4955,ObservedSpeciesData!$A$2:$A$4955,$A841,ObservedSpeciesData!$D$2:$D$4955,$D841)),AVERAGEIFS(ObservedSpeciesData!AA$2:AA$4955,ObservedSpeciesData!$A$2:$A$4955,$A841,ObservedSpeciesData!$D$2:$D$4955,$D841),"")</f>
        <v>15.233333333333334</v>
      </c>
      <c r="AB841" s="24">
        <f>IF(ISNUMBER(AVERAGEIFS(ObservedSpeciesData!AB$2:AB$4955,ObservedSpeciesData!$A$2:$A$4955,$A841,ObservedSpeciesData!$D$2:$D$4955,$D841)),AVERAGEIFS(ObservedSpeciesData!AB$2:AB$4955,ObservedSpeciesData!$A$2:$A$4955,$A841,ObservedSpeciesData!$D$2:$D$4955,$D841),"")</f>
        <v>2.4333333333333332E-2</v>
      </c>
      <c r="AC841" s="24">
        <f>IF(ISNUMBER(AVERAGEIFS(ObservedSpeciesData!AC$2:AC$4955,ObservedSpeciesData!$A$2:$A$4955,$A841,ObservedSpeciesData!$D$2:$D$4955,$D841)),AVERAGEIFS(ObservedSpeciesData!AC$2:AC$4955,ObservedSpeciesData!$A$2:$A$4955,$A841,ObservedSpeciesData!$D$2:$D$4955,$D841),"")</f>
        <v>2.4333333333333332E-2</v>
      </c>
      <c r="AD841" s="23" t="str">
        <f>IF(ISNUMBER(AVERAGEIFS(ObservedSpeciesData!AD$2:AD$4955,ObservedSpeciesData!$A$2:$A$4955,$A841,ObservedSpeciesData!$D$2:$D$4955,$D841)),AVERAGEIFS(ObservedSpeciesData!AD$2:AD$4955,ObservedSpeciesData!$A$2:$A$4955,$A841,ObservedSpeciesData!$D$2:$D$4955,$D841),"")</f>
        <v/>
      </c>
      <c r="AE841" s="24" t="str">
        <f>IF(ISNUMBER(AVERAGEIFS(ObservedSpeciesData!AE$2:AE$4955,ObservedSpeciesData!$A$2:$A$4955,$A841,ObservedSpeciesData!$D$2:$D$4955,$D841)),AVERAGEIFS(ObservedSpeciesData!AE$2:AE$4955,ObservedSpeciesData!$A$2:$A$4955,$A841,ObservedSpeciesData!$D$2:$D$4955,$D841),"")</f>
        <v/>
      </c>
      <c r="AF841" s="23"/>
      <c r="AG841" s="24"/>
      <c r="AH841" s="23">
        <f>IF(ISNUMBER(AVERAGEIFS(ObservedSpeciesData!AH$2:AH$4955,ObservedSpeciesData!$A$2:$A$4955,$A841,ObservedSpeciesData!$D$2:$D$4955,$D841)),AVERAGEIFS(ObservedSpeciesData!AH$2:AH$4955,ObservedSpeciesData!$A$2:$A$4955,$A841,ObservedSpeciesData!$D$2:$D$4955,$D841),"")</f>
        <v>9.8096666666666668</v>
      </c>
      <c r="AI841" s="23">
        <f>IF(ISNUMBER(AVERAGEIFS(ObservedSpeciesData!AI$2:AI$4955,ObservedSpeciesData!$A$2:$A$4955,$A841,ObservedSpeciesData!$C$2:$C$4955,$C841,ObservedSpeciesData!$D$2:$D$4955,$D841)),AVERAGEIFS(ObservedSpeciesData!AI$2:AI$4955,ObservedSpeciesData!$A$2:$A$4955,$A841,ObservedSpeciesData!$C$2:$C$4955,$C841,ObservedSpeciesData!$D$2:$D$4955,$D841),"")</f>
        <v>14.127333333333333</v>
      </c>
      <c r="AJ841" s="2">
        <f>COUNTIFS(ObservedSpeciesData!$A$2:$A$828,$A841,ObservedSpeciesData!$D$2:$D$828,$D841)</f>
        <v>0</v>
      </c>
      <c r="AK841" s="2">
        <f t="shared" si="13"/>
        <v>10</v>
      </c>
    </row>
    <row r="842" spans="1:37" x14ac:dyDescent="0.25">
      <c r="A842" s="14" t="s">
        <v>96</v>
      </c>
      <c r="B842" t="s">
        <v>80</v>
      </c>
      <c r="C842" t="s">
        <v>90</v>
      </c>
      <c r="D842" s="13">
        <v>42032</v>
      </c>
      <c r="E842">
        <v>1</v>
      </c>
      <c r="F842">
        <v>0</v>
      </c>
      <c r="G842" s="2" t="s">
        <v>89</v>
      </c>
      <c r="H842" s="2" t="s">
        <v>12</v>
      </c>
      <c r="I842">
        <v>3</v>
      </c>
      <c r="J842" s="2" t="s">
        <v>88</v>
      </c>
      <c r="K842" s="2">
        <f>IF(ISNUMBER(AVERAGEIFS(ObservedSpeciesData!K$2:K$4955,ObservedSpeciesData!$A$2:$A$4955,$A842,ObservedSpeciesData!$D$2:$D$4955,$D842)),AVERAGEIFS(ObservedSpeciesData!K$2:K$4955,ObservedSpeciesData!$A$2:$A$4955,$A842,ObservedSpeciesData!$D$2:$D$4955,$D842),"")</f>
        <v>0</v>
      </c>
      <c r="L842" s="26">
        <f>IF(ISNUMBER(AVERAGEIFS(ObservedSpeciesData!L$2:L$4955,ObservedSpeciesData!$A$2:$A$4955,$A842,ObservedSpeciesData!$D$2:$D$4955,$D842)),AVERAGEIFS(ObservedSpeciesData!L$2:L$4955,ObservedSpeciesData!$A$2:$A$4955,$A842,ObservedSpeciesData!$D$2:$D$4955,$D842),"")</f>
        <v>2944</v>
      </c>
      <c r="M842" s="23">
        <f>IF(ISNUMBER(AVERAGEIFS(ObservedSpeciesData!M$2:M$4955,ObservedSpeciesData!$A$2:$A$4955,$A842,ObservedSpeciesData!$D$2:$D$4955,$D842)),AVERAGEIFS(ObservedSpeciesData!M$2:M$4955,ObservedSpeciesData!$A$2:$A$4955,$A842,ObservedSpeciesData!$D$2:$D$4955,$D842),"")</f>
        <v>294.39999999999998</v>
      </c>
      <c r="N842" s="23" t="str">
        <f>IF(ISNUMBER(AVERAGEIFS(ObservedSpeciesData!N$2:N$4955,ObservedSpeciesData!$A$2:$A$4955,$A842,ObservedSpeciesData!$D$2:$D$4955,$D842)),AVERAGEIFS(ObservedSpeciesData!N$2:N$4955,ObservedSpeciesData!$A$2:$A$4955,$A842,ObservedSpeciesData!$D$2:$D$4955,$D842),"")</f>
        <v/>
      </c>
      <c r="O842" s="23" t="str">
        <f>IF(ISNUMBER(AVERAGEIFS(ObservedSpeciesData!O$2:O$4955,ObservedSpeciesData!$A$2:$A$4955,$A842,ObservedSpeciesData!$D$2:$D$4955,$D842)),AVERAGEIFS(ObservedSpeciesData!O$2:O$4955,ObservedSpeciesData!$A$2:$A$4955,$A842,ObservedSpeciesData!$D$2:$D$4955,$D842),"")</f>
        <v/>
      </c>
      <c r="P842" s="23" t="str">
        <f>IF(ISNUMBER(AVERAGEIFS(ObservedSpeciesData!P$2:P$4955,ObservedSpeciesData!$A$2:$A$4955,$A842,ObservedSpeciesData!$C$2:$C$4955,$C842,ObservedSpeciesData!$D$2:$D$4955,$D842)),AVERAGEIFS(ObservedSpeciesData!P$2:P$4955,ObservedSpeciesData!$A$2:$A$4955,$A842,ObservedSpeciesData!$C$2:$C$4955,$C842,ObservedSpeciesData!$D$2:$D$4955,$D842),"")</f>
        <v/>
      </c>
      <c r="Q842" s="23"/>
      <c r="R842" s="25" t="str">
        <f>IF(ISNUMBER(AVERAGEIFS(ObservedSpeciesData!R$2:R$4955,ObservedSpeciesData!$A$2:$A$4955,$A842,ObservedSpeciesData!$D$2:$D$4955,$D842)),AVERAGEIFS(ObservedSpeciesData!R$2:R$4955,ObservedSpeciesData!$A$2:$A$4955,$A842,ObservedSpeciesData!$D$2:$D$4955,$D842),"")</f>
        <v/>
      </c>
      <c r="S842" s="25" t="str">
        <f>IF(ISNUMBER(AVERAGEIFS(ObservedSpeciesData!S$2:S$4955,ObservedSpeciesData!$A$2:$A$4955,$A842,ObservedSpeciesData!$D$2:$D$4955,$D842)),AVERAGEIFS(ObservedSpeciesData!S$2:S$4955,ObservedSpeciesData!$A$2:$A$4955,$A842,ObservedSpeciesData!$D$2:$D$4955,$D842),"")</f>
        <v/>
      </c>
      <c r="T842" s="23" t="str">
        <f>IF(ISNUMBER(AVERAGEIFS(ObservedSpeciesData!T$2:T$4955,ObservedSpeciesData!$A$2:$A$4955,$A842,ObservedSpeciesData!$D$2:$D$4955,$D842)),AVERAGEIFS(ObservedSpeciesData!T$2:T$4955,ObservedSpeciesData!$A$2:$A$4955,$A842,ObservedSpeciesData!$D$2:$D$4955,$D842),"")</f>
        <v/>
      </c>
      <c r="U842" s="24" t="str">
        <f>IF(ISNUMBER(AVERAGEIFS(ObservedSpeciesData!U$2:U$4955,ObservedSpeciesData!$A$2:$A$4955,$A842,ObservedSpeciesData!$C$2:$C$4955,$C842,ObservedSpeciesData!$D$2:$D$4955,$D842)),AVERAGEIFS(ObservedSpeciesData!U$2:U$4955,ObservedSpeciesData!$A$2:$A$4955,$A842,ObservedSpeciesData!$C$2:$C$4955,$C842,ObservedSpeciesData!$D$2:$D$4955,$D842),"")</f>
        <v/>
      </c>
      <c r="V842" s="23" t="str">
        <f>IF(ISNUMBER(AVERAGEIFS(ObservedSpeciesData!V$2:V$4955,ObservedSpeciesData!$A$2:$A$4955,$A842,ObservedSpeciesData!$D$2:$D$4955,$D842)),AVERAGEIFS(ObservedSpeciesData!V$2:V$4955,ObservedSpeciesData!$A$2:$A$4955,$A842,ObservedSpeciesData!$D$2:$D$4955,$D842),"")</f>
        <v/>
      </c>
      <c r="W842" s="23" t="str">
        <f>IF(ISNUMBER(AVERAGEIFS(ObservedSpeciesData!W$2:W$4955,ObservedSpeciesData!$A$2:$A$4955,$A842,ObservedSpeciesData!$D$2:$D$4955,$D842)),AVERAGEIFS(ObservedSpeciesData!W$2:W$4955,ObservedSpeciesData!$A$2:$A$4955,$A842,ObservedSpeciesData!$D$2:$D$4955,$D842),"")</f>
        <v/>
      </c>
      <c r="X842" s="23" t="str">
        <f>IF(ISNUMBER(AVERAGEIFS(ObservedSpeciesData!X$2:X$4955,ObservedSpeciesData!$A$2:$A$4955,$A842,ObservedSpeciesData!$D$2:$D$4955,$D842)),AVERAGEIFS(ObservedSpeciesData!X$2:X$4955,ObservedSpeciesData!$A$2:$A$4955,$A842,ObservedSpeciesData!$D$2:$D$4955,$D842),"")</f>
        <v/>
      </c>
      <c r="Y842" s="23" t="str">
        <f>IF(ISNUMBER(AVERAGEIFS(ObservedSpeciesData!Y$2:Y$4955,ObservedSpeciesData!$A$2:$A$4955,$A842,ObservedSpeciesData!$D$2:$D$4955,$D842)),AVERAGEIFS(ObservedSpeciesData!Y$2:Y$4955,ObservedSpeciesData!$A$2:$A$4955,$A842,ObservedSpeciesData!$D$2:$D$4955,$D842),"")</f>
        <v/>
      </c>
      <c r="Z842" s="23" t="str">
        <f>IF(ISNUMBER(AVERAGEIFS(ObservedSpeciesData!Z$2:Z$4955,ObservedSpeciesData!$A$2:$A$4955,$A842,ObservedSpeciesData!$D$2:$D$4955,$D842)),AVERAGEIFS(ObservedSpeciesData!Z$2:Z$4955,ObservedSpeciesData!$A$2:$A$4955,$A842,ObservedSpeciesData!$D$2:$D$4955,$D842),"")</f>
        <v/>
      </c>
      <c r="AA842" s="23">
        <f>IF(ISNUMBER(AVERAGEIFS(ObservedSpeciesData!AA$2:AA$4955,ObservedSpeciesData!$A$2:$A$4955,$A842,ObservedSpeciesData!$D$2:$D$4955,$D842)),AVERAGEIFS(ObservedSpeciesData!AA$2:AA$4955,ObservedSpeciesData!$A$2:$A$4955,$A842,ObservedSpeciesData!$D$2:$D$4955,$D842),"")</f>
        <v>11.199999999999998</v>
      </c>
      <c r="AB842" s="24">
        <f>IF(ISNUMBER(AVERAGEIFS(ObservedSpeciesData!AB$2:AB$4955,ObservedSpeciesData!$A$2:$A$4955,$A842,ObservedSpeciesData!$D$2:$D$4955,$D842)),AVERAGEIFS(ObservedSpeciesData!AB$2:AB$4955,ObservedSpeciesData!$A$2:$A$4955,$A842,ObservedSpeciesData!$D$2:$D$4955,$D842),"")</f>
        <v>1.8000000000000002E-2</v>
      </c>
      <c r="AC842" s="24">
        <f>IF(ISNUMBER(AVERAGEIFS(ObservedSpeciesData!AC$2:AC$4955,ObservedSpeciesData!$A$2:$A$4955,$A842,ObservedSpeciesData!$D$2:$D$4955,$D842)),AVERAGEIFS(ObservedSpeciesData!AC$2:AC$4955,ObservedSpeciesData!$A$2:$A$4955,$A842,ObservedSpeciesData!$D$2:$D$4955,$D842),"")</f>
        <v>1.8000000000000002E-2</v>
      </c>
      <c r="AD842" s="23" t="str">
        <f>IF(ISNUMBER(AVERAGEIFS(ObservedSpeciesData!AD$2:AD$4955,ObservedSpeciesData!$A$2:$A$4955,$A842,ObservedSpeciesData!$D$2:$D$4955,$D842)),AVERAGEIFS(ObservedSpeciesData!AD$2:AD$4955,ObservedSpeciesData!$A$2:$A$4955,$A842,ObservedSpeciesData!$D$2:$D$4955,$D842),"")</f>
        <v/>
      </c>
      <c r="AE842" s="24" t="str">
        <f>IF(ISNUMBER(AVERAGEIFS(ObservedSpeciesData!AE$2:AE$4955,ObservedSpeciesData!$A$2:$A$4955,$A842,ObservedSpeciesData!$D$2:$D$4955,$D842)),AVERAGEIFS(ObservedSpeciesData!AE$2:AE$4955,ObservedSpeciesData!$A$2:$A$4955,$A842,ObservedSpeciesData!$D$2:$D$4955,$D842),"")</f>
        <v/>
      </c>
      <c r="AF842" s="23"/>
      <c r="AG842" s="24"/>
      <c r="AH842" s="23" t="str">
        <f>IF(ISNUMBER(AVERAGEIFS(ObservedSpeciesData!AH$2:AH$4955,ObservedSpeciesData!$A$2:$A$4955,$A842,ObservedSpeciesData!$D$2:$D$4955,$D842)),AVERAGEIFS(ObservedSpeciesData!AH$2:AH$4955,ObservedSpeciesData!$A$2:$A$4955,$A842,ObservedSpeciesData!$D$2:$D$4955,$D842),"")</f>
        <v/>
      </c>
      <c r="AI842" s="23" t="str">
        <f>IF(ISNUMBER(AVERAGEIFS(ObservedSpeciesData!AI$2:AI$4955,ObservedSpeciesData!$A$2:$A$4955,$A842,ObservedSpeciesData!$C$2:$C$4955,$C842,ObservedSpeciesData!$D$2:$D$4955,$D842)),AVERAGEIFS(ObservedSpeciesData!AI$2:AI$4955,ObservedSpeciesData!$A$2:$A$4955,$A842,ObservedSpeciesData!$C$2:$C$4955,$C842,ObservedSpeciesData!$D$2:$D$4955,$D842),"")</f>
        <v/>
      </c>
      <c r="AJ842" s="2">
        <f>COUNTIFS(ObservedSpeciesData!$A$2:$A$828,$A842,ObservedSpeciesData!$D$2:$D$828,$D842)</f>
        <v>0</v>
      </c>
      <c r="AK842" s="2">
        <f t="shared" si="13"/>
        <v>4</v>
      </c>
    </row>
    <row r="843" spans="1:37" x14ac:dyDescent="0.25">
      <c r="A843" s="14" t="s">
        <v>95</v>
      </c>
      <c r="B843" t="s">
        <v>80</v>
      </c>
      <c r="C843" t="s">
        <v>90</v>
      </c>
      <c r="D843" s="13">
        <v>42032</v>
      </c>
      <c r="E843">
        <v>1</v>
      </c>
      <c r="F843">
        <v>50</v>
      </c>
      <c r="G843" s="2" t="s">
        <v>89</v>
      </c>
      <c r="H843" s="2" t="s">
        <v>12</v>
      </c>
      <c r="I843">
        <v>3</v>
      </c>
      <c r="J843" s="2" t="s">
        <v>88</v>
      </c>
      <c r="K843" s="2">
        <f>IF(ISNUMBER(AVERAGEIFS(ObservedSpeciesData!K$2:K$4955,ObservedSpeciesData!$A$2:$A$4955,$A843,ObservedSpeciesData!$D$2:$D$4955,$D843)),AVERAGEIFS(ObservedSpeciesData!K$2:K$4955,ObservedSpeciesData!$A$2:$A$4955,$A843,ObservedSpeciesData!$D$2:$D$4955,$D843),"")</f>
        <v>45</v>
      </c>
      <c r="L843" s="26">
        <f>IF(ISNUMBER(AVERAGEIFS(ObservedSpeciesData!L$2:L$4955,ObservedSpeciesData!$A$2:$A$4955,$A843,ObservedSpeciesData!$D$2:$D$4955,$D843)),AVERAGEIFS(ObservedSpeciesData!L$2:L$4955,ObservedSpeciesData!$A$2:$A$4955,$A843,ObservedSpeciesData!$D$2:$D$4955,$D843),"")</f>
        <v>2878</v>
      </c>
      <c r="M843" s="23">
        <f>IF(ISNUMBER(AVERAGEIFS(ObservedSpeciesData!M$2:M$4955,ObservedSpeciesData!$A$2:$A$4955,$A843,ObservedSpeciesData!$D$2:$D$4955,$D843)),AVERAGEIFS(ObservedSpeciesData!M$2:M$4955,ObservedSpeciesData!$A$2:$A$4955,$A843,ObservedSpeciesData!$D$2:$D$4955,$D843),"")</f>
        <v>287.8</v>
      </c>
      <c r="N843" s="23" t="str">
        <f>IF(ISNUMBER(AVERAGEIFS(ObservedSpeciesData!N$2:N$4955,ObservedSpeciesData!$A$2:$A$4955,$A843,ObservedSpeciesData!$D$2:$D$4955,$D843)),AVERAGEIFS(ObservedSpeciesData!N$2:N$4955,ObservedSpeciesData!$A$2:$A$4955,$A843,ObservedSpeciesData!$D$2:$D$4955,$D843),"")</f>
        <v/>
      </c>
      <c r="O843" s="23" t="str">
        <f>IF(ISNUMBER(AVERAGEIFS(ObservedSpeciesData!O$2:O$4955,ObservedSpeciesData!$A$2:$A$4955,$A843,ObservedSpeciesData!$D$2:$D$4955,$D843)),AVERAGEIFS(ObservedSpeciesData!O$2:O$4955,ObservedSpeciesData!$A$2:$A$4955,$A843,ObservedSpeciesData!$D$2:$D$4955,$D843),"")</f>
        <v/>
      </c>
      <c r="P843" s="23" t="str">
        <f>IF(ISNUMBER(AVERAGEIFS(ObservedSpeciesData!P$2:P$4955,ObservedSpeciesData!$A$2:$A$4955,$A843,ObservedSpeciesData!$C$2:$C$4955,$C843,ObservedSpeciesData!$D$2:$D$4955,$D843)),AVERAGEIFS(ObservedSpeciesData!P$2:P$4955,ObservedSpeciesData!$A$2:$A$4955,$A843,ObservedSpeciesData!$C$2:$C$4955,$C843,ObservedSpeciesData!$D$2:$D$4955,$D843),"")</f>
        <v/>
      </c>
      <c r="Q843" s="23"/>
      <c r="R843" s="25" t="str">
        <f>IF(ISNUMBER(AVERAGEIFS(ObservedSpeciesData!R$2:R$4955,ObservedSpeciesData!$A$2:$A$4955,$A843,ObservedSpeciesData!$D$2:$D$4955,$D843)),AVERAGEIFS(ObservedSpeciesData!R$2:R$4955,ObservedSpeciesData!$A$2:$A$4955,$A843,ObservedSpeciesData!$D$2:$D$4955,$D843),"")</f>
        <v/>
      </c>
      <c r="S843" s="25" t="str">
        <f>IF(ISNUMBER(AVERAGEIFS(ObservedSpeciesData!S$2:S$4955,ObservedSpeciesData!$A$2:$A$4955,$A843,ObservedSpeciesData!$D$2:$D$4955,$D843)),AVERAGEIFS(ObservedSpeciesData!S$2:S$4955,ObservedSpeciesData!$A$2:$A$4955,$A843,ObservedSpeciesData!$D$2:$D$4955,$D843),"")</f>
        <v/>
      </c>
      <c r="T843" s="23" t="str">
        <f>IF(ISNUMBER(AVERAGEIFS(ObservedSpeciesData!T$2:T$4955,ObservedSpeciesData!$A$2:$A$4955,$A843,ObservedSpeciesData!$D$2:$D$4955,$D843)),AVERAGEIFS(ObservedSpeciesData!T$2:T$4955,ObservedSpeciesData!$A$2:$A$4955,$A843,ObservedSpeciesData!$D$2:$D$4955,$D843),"")</f>
        <v/>
      </c>
      <c r="U843" s="24" t="str">
        <f>IF(ISNUMBER(AVERAGEIFS(ObservedSpeciesData!U$2:U$4955,ObservedSpeciesData!$A$2:$A$4955,$A843,ObservedSpeciesData!$C$2:$C$4955,$C843,ObservedSpeciesData!$D$2:$D$4955,$D843)),AVERAGEIFS(ObservedSpeciesData!U$2:U$4955,ObservedSpeciesData!$A$2:$A$4955,$A843,ObservedSpeciesData!$C$2:$C$4955,$C843,ObservedSpeciesData!$D$2:$D$4955,$D843),"")</f>
        <v/>
      </c>
      <c r="V843" s="23" t="str">
        <f>IF(ISNUMBER(AVERAGEIFS(ObservedSpeciesData!V$2:V$4955,ObservedSpeciesData!$A$2:$A$4955,$A843,ObservedSpeciesData!$D$2:$D$4955,$D843)),AVERAGEIFS(ObservedSpeciesData!V$2:V$4955,ObservedSpeciesData!$A$2:$A$4955,$A843,ObservedSpeciesData!$D$2:$D$4955,$D843),"")</f>
        <v/>
      </c>
      <c r="W843" s="23" t="str">
        <f>IF(ISNUMBER(AVERAGEIFS(ObservedSpeciesData!W$2:W$4955,ObservedSpeciesData!$A$2:$A$4955,$A843,ObservedSpeciesData!$D$2:$D$4955,$D843)),AVERAGEIFS(ObservedSpeciesData!W$2:W$4955,ObservedSpeciesData!$A$2:$A$4955,$A843,ObservedSpeciesData!$D$2:$D$4955,$D843),"")</f>
        <v/>
      </c>
      <c r="X843" s="23" t="str">
        <f>IF(ISNUMBER(AVERAGEIFS(ObservedSpeciesData!X$2:X$4955,ObservedSpeciesData!$A$2:$A$4955,$A843,ObservedSpeciesData!$D$2:$D$4955,$D843)),AVERAGEIFS(ObservedSpeciesData!X$2:X$4955,ObservedSpeciesData!$A$2:$A$4955,$A843,ObservedSpeciesData!$D$2:$D$4955,$D843),"")</f>
        <v/>
      </c>
      <c r="Y843" s="23" t="str">
        <f>IF(ISNUMBER(AVERAGEIFS(ObservedSpeciesData!Y$2:Y$4955,ObservedSpeciesData!$A$2:$A$4955,$A843,ObservedSpeciesData!$D$2:$D$4955,$D843)),AVERAGEIFS(ObservedSpeciesData!Y$2:Y$4955,ObservedSpeciesData!$A$2:$A$4955,$A843,ObservedSpeciesData!$D$2:$D$4955,$D843),"")</f>
        <v/>
      </c>
      <c r="Z843" s="23" t="str">
        <f>IF(ISNUMBER(AVERAGEIFS(ObservedSpeciesData!Z$2:Z$4955,ObservedSpeciesData!$A$2:$A$4955,$A843,ObservedSpeciesData!$D$2:$D$4955,$D843)),AVERAGEIFS(ObservedSpeciesData!Z$2:Z$4955,ObservedSpeciesData!$A$2:$A$4955,$A843,ObservedSpeciesData!$D$2:$D$4955,$D843),"")</f>
        <v/>
      </c>
      <c r="AA843" s="23">
        <f>IF(ISNUMBER(AVERAGEIFS(ObservedSpeciesData!AA$2:AA$4955,ObservedSpeciesData!$A$2:$A$4955,$A843,ObservedSpeciesData!$D$2:$D$4955,$D843)),AVERAGEIFS(ObservedSpeciesData!AA$2:AA$4955,ObservedSpeciesData!$A$2:$A$4955,$A843,ObservedSpeciesData!$D$2:$D$4955,$D843),"")</f>
        <v>12.466666666666667</v>
      </c>
      <c r="AB843" s="24">
        <f>IF(ISNUMBER(AVERAGEIFS(ObservedSpeciesData!AB$2:AB$4955,ObservedSpeciesData!$A$2:$A$4955,$A843,ObservedSpeciesData!$D$2:$D$4955,$D843)),AVERAGEIFS(ObservedSpeciesData!AB$2:AB$4955,ObservedSpeciesData!$A$2:$A$4955,$A843,ObservedSpeciesData!$D$2:$D$4955,$D843),"")</f>
        <v>0.02</v>
      </c>
      <c r="AC843" s="24">
        <f>IF(ISNUMBER(AVERAGEIFS(ObservedSpeciesData!AC$2:AC$4955,ObservedSpeciesData!$A$2:$A$4955,$A843,ObservedSpeciesData!$D$2:$D$4955,$D843)),AVERAGEIFS(ObservedSpeciesData!AC$2:AC$4955,ObservedSpeciesData!$A$2:$A$4955,$A843,ObservedSpeciesData!$D$2:$D$4955,$D843),"")</f>
        <v>0.02</v>
      </c>
      <c r="AD843" s="23" t="str">
        <f>IF(ISNUMBER(AVERAGEIFS(ObservedSpeciesData!AD$2:AD$4955,ObservedSpeciesData!$A$2:$A$4955,$A843,ObservedSpeciesData!$D$2:$D$4955,$D843)),AVERAGEIFS(ObservedSpeciesData!AD$2:AD$4955,ObservedSpeciesData!$A$2:$A$4955,$A843,ObservedSpeciesData!$D$2:$D$4955,$D843),"")</f>
        <v/>
      </c>
      <c r="AE843" s="24" t="str">
        <f>IF(ISNUMBER(AVERAGEIFS(ObservedSpeciesData!AE$2:AE$4955,ObservedSpeciesData!$A$2:$A$4955,$A843,ObservedSpeciesData!$D$2:$D$4955,$D843)),AVERAGEIFS(ObservedSpeciesData!AE$2:AE$4955,ObservedSpeciesData!$A$2:$A$4955,$A843,ObservedSpeciesData!$D$2:$D$4955,$D843),"")</f>
        <v/>
      </c>
      <c r="AF843" s="23"/>
      <c r="AG843" s="24"/>
      <c r="AH843" s="23" t="str">
        <f>IF(ISNUMBER(AVERAGEIFS(ObservedSpeciesData!AH$2:AH$4955,ObservedSpeciesData!$A$2:$A$4955,$A843,ObservedSpeciesData!$D$2:$D$4955,$D843)),AVERAGEIFS(ObservedSpeciesData!AH$2:AH$4955,ObservedSpeciesData!$A$2:$A$4955,$A843,ObservedSpeciesData!$D$2:$D$4955,$D843),"")</f>
        <v/>
      </c>
      <c r="AI843" s="23" t="str">
        <f>IF(ISNUMBER(AVERAGEIFS(ObservedSpeciesData!AI$2:AI$4955,ObservedSpeciesData!$A$2:$A$4955,$A843,ObservedSpeciesData!$C$2:$C$4955,$C843,ObservedSpeciesData!$D$2:$D$4955,$D843)),AVERAGEIFS(ObservedSpeciesData!AI$2:AI$4955,ObservedSpeciesData!$A$2:$A$4955,$A843,ObservedSpeciesData!$C$2:$C$4955,$C843,ObservedSpeciesData!$D$2:$D$4955,$D843),"")</f>
        <v/>
      </c>
      <c r="AJ843" s="2">
        <f>COUNTIFS(ObservedSpeciesData!$A$2:$A$828,$A843,ObservedSpeciesData!$D$2:$D$828,$D843)</f>
        <v>0</v>
      </c>
      <c r="AK843" s="2">
        <f t="shared" si="13"/>
        <v>4</v>
      </c>
    </row>
    <row r="844" spans="1:37" x14ac:dyDescent="0.25">
      <c r="A844" s="14" t="s">
        <v>94</v>
      </c>
      <c r="B844" t="s">
        <v>80</v>
      </c>
      <c r="C844" t="s">
        <v>90</v>
      </c>
      <c r="D844" s="13">
        <v>42032</v>
      </c>
      <c r="E844">
        <v>1</v>
      </c>
      <c r="F844">
        <v>100</v>
      </c>
      <c r="G844" s="2" t="s">
        <v>89</v>
      </c>
      <c r="H844" s="2" t="s">
        <v>12</v>
      </c>
      <c r="I844">
        <v>3</v>
      </c>
      <c r="J844" s="2" t="s">
        <v>88</v>
      </c>
      <c r="K844" s="2">
        <f>IF(ISNUMBER(AVERAGEIFS(ObservedSpeciesData!K$2:K$4955,ObservedSpeciesData!$A$2:$A$4955,$A844,ObservedSpeciesData!$D$2:$D$4955,$D844)),AVERAGEIFS(ObservedSpeciesData!K$2:K$4955,ObservedSpeciesData!$A$2:$A$4955,$A844,ObservedSpeciesData!$D$2:$D$4955,$D844),"")</f>
        <v>90</v>
      </c>
      <c r="L844" s="26">
        <f>IF(ISNUMBER(AVERAGEIFS(ObservedSpeciesData!L$2:L$4955,ObservedSpeciesData!$A$2:$A$4955,$A844,ObservedSpeciesData!$D$2:$D$4955,$D844)),AVERAGEIFS(ObservedSpeciesData!L$2:L$4955,ObservedSpeciesData!$A$2:$A$4955,$A844,ObservedSpeciesData!$D$2:$D$4955,$D844),"")</f>
        <v>2922</v>
      </c>
      <c r="M844" s="23">
        <f>IF(ISNUMBER(AVERAGEIFS(ObservedSpeciesData!M$2:M$4955,ObservedSpeciesData!$A$2:$A$4955,$A844,ObservedSpeciesData!$D$2:$D$4955,$D844)),AVERAGEIFS(ObservedSpeciesData!M$2:M$4955,ObservedSpeciesData!$A$2:$A$4955,$A844,ObservedSpeciesData!$D$2:$D$4955,$D844),"")</f>
        <v>292.2</v>
      </c>
      <c r="N844" s="23" t="str">
        <f>IF(ISNUMBER(AVERAGEIFS(ObservedSpeciesData!N$2:N$4955,ObservedSpeciesData!$A$2:$A$4955,$A844,ObservedSpeciesData!$D$2:$D$4955,$D844)),AVERAGEIFS(ObservedSpeciesData!N$2:N$4955,ObservedSpeciesData!$A$2:$A$4955,$A844,ObservedSpeciesData!$D$2:$D$4955,$D844),"")</f>
        <v/>
      </c>
      <c r="O844" s="23" t="str">
        <f>IF(ISNUMBER(AVERAGEIFS(ObservedSpeciesData!O$2:O$4955,ObservedSpeciesData!$A$2:$A$4955,$A844,ObservedSpeciesData!$D$2:$D$4955,$D844)),AVERAGEIFS(ObservedSpeciesData!O$2:O$4955,ObservedSpeciesData!$A$2:$A$4955,$A844,ObservedSpeciesData!$D$2:$D$4955,$D844),"")</f>
        <v/>
      </c>
      <c r="P844" s="23" t="str">
        <f>IF(ISNUMBER(AVERAGEIFS(ObservedSpeciesData!P$2:P$4955,ObservedSpeciesData!$A$2:$A$4955,$A844,ObservedSpeciesData!$C$2:$C$4955,$C844,ObservedSpeciesData!$D$2:$D$4955,$D844)),AVERAGEIFS(ObservedSpeciesData!P$2:P$4955,ObservedSpeciesData!$A$2:$A$4955,$A844,ObservedSpeciesData!$C$2:$C$4955,$C844,ObservedSpeciesData!$D$2:$D$4955,$D844),"")</f>
        <v/>
      </c>
      <c r="Q844" s="23"/>
      <c r="R844" s="25" t="str">
        <f>IF(ISNUMBER(AVERAGEIFS(ObservedSpeciesData!R$2:R$4955,ObservedSpeciesData!$A$2:$A$4955,$A844,ObservedSpeciesData!$D$2:$D$4955,$D844)),AVERAGEIFS(ObservedSpeciesData!R$2:R$4955,ObservedSpeciesData!$A$2:$A$4955,$A844,ObservedSpeciesData!$D$2:$D$4955,$D844),"")</f>
        <v/>
      </c>
      <c r="S844" s="25" t="str">
        <f>IF(ISNUMBER(AVERAGEIFS(ObservedSpeciesData!S$2:S$4955,ObservedSpeciesData!$A$2:$A$4955,$A844,ObservedSpeciesData!$D$2:$D$4955,$D844)),AVERAGEIFS(ObservedSpeciesData!S$2:S$4955,ObservedSpeciesData!$A$2:$A$4955,$A844,ObservedSpeciesData!$D$2:$D$4955,$D844),"")</f>
        <v/>
      </c>
      <c r="T844" s="23" t="str">
        <f>IF(ISNUMBER(AVERAGEIFS(ObservedSpeciesData!T$2:T$4955,ObservedSpeciesData!$A$2:$A$4955,$A844,ObservedSpeciesData!$D$2:$D$4955,$D844)),AVERAGEIFS(ObservedSpeciesData!T$2:T$4955,ObservedSpeciesData!$A$2:$A$4955,$A844,ObservedSpeciesData!$D$2:$D$4955,$D844),"")</f>
        <v/>
      </c>
      <c r="U844" s="24" t="str">
        <f>IF(ISNUMBER(AVERAGEIFS(ObservedSpeciesData!U$2:U$4955,ObservedSpeciesData!$A$2:$A$4955,$A844,ObservedSpeciesData!$C$2:$C$4955,$C844,ObservedSpeciesData!$D$2:$D$4955,$D844)),AVERAGEIFS(ObservedSpeciesData!U$2:U$4955,ObservedSpeciesData!$A$2:$A$4955,$A844,ObservedSpeciesData!$C$2:$C$4955,$C844,ObservedSpeciesData!$D$2:$D$4955,$D844),"")</f>
        <v/>
      </c>
      <c r="V844" s="23" t="str">
        <f>IF(ISNUMBER(AVERAGEIFS(ObservedSpeciesData!V$2:V$4955,ObservedSpeciesData!$A$2:$A$4955,$A844,ObservedSpeciesData!$D$2:$D$4955,$D844)),AVERAGEIFS(ObservedSpeciesData!V$2:V$4955,ObservedSpeciesData!$A$2:$A$4955,$A844,ObservedSpeciesData!$D$2:$D$4955,$D844),"")</f>
        <v/>
      </c>
      <c r="W844" s="23" t="str">
        <f>IF(ISNUMBER(AVERAGEIFS(ObservedSpeciesData!W$2:W$4955,ObservedSpeciesData!$A$2:$A$4955,$A844,ObservedSpeciesData!$D$2:$D$4955,$D844)),AVERAGEIFS(ObservedSpeciesData!W$2:W$4955,ObservedSpeciesData!$A$2:$A$4955,$A844,ObservedSpeciesData!$D$2:$D$4955,$D844),"")</f>
        <v/>
      </c>
      <c r="X844" s="23" t="str">
        <f>IF(ISNUMBER(AVERAGEIFS(ObservedSpeciesData!X$2:X$4955,ObservedSpeciesData!$A$2:$A$4955,$A844,ObservedSpeciesData!$D$2:$D$4955,$D844)),AVERAGEIFS(ObservedSpeciesData!X$2:X$4955,ObservedSpeciesData!$A$2:$A$4955,$A844,ObservedSpeciesData!$D$2:$D$4955,$D844),"")</f>
        <v/>
      </c>
      <c r="Y844" s="23" t="str">
        <f>IF(ISNUMBER(AVERAGEIFS(ObservedSpeciesData!Y$2:Y$4955,ObservedSpeciesData!$A$2:$A$4955,$A844,ObservedSpeciesData!$D$2:$D$4955,$D844)),AVERAGEIFS(ObservedSpeciesData!Y$2:Y$4955,ObservedSpeciesData!$A$2:$A$4955,$A844,ObservedSpeciesData!$D$2:$D$4955,$D844),"")</f>
        <v/>
      </c>
      <c r="Z844" s="23" t="str">
        <f>IF(ISNUMBER(AVERAGEIFS(ObservedSpeciesData!Z$2:Z$4955,ObservedSpeciesData!$A$2:$A$4955,$A844,ObservedSpeciesData!$D$2:$D$4955,$D844)),AVERAGEIFS(ObservedSpeciesData!Z$2:Z$4955,ObservedSpeciesData!$A$2:$A$4955,$A844,ObservedSpeciesData!$D$2:$D$4955,$D844),"")</f>
        <v/>
      </c>
      <c r="AA844" s="23">
        <f>IF(ISNUMBER(AVERAGEIFS(ObservedSpeciesData!AA$2:AA$4955,ObservedSpeciesData!$A$2:$A$4955,$A844,ObservedSpeciesData!$D$2:$D$4955,$D844)),AVERAGEIFS(ObservedSpeciesData!AA$2:AA$4955,ObservedSpeciesData!$A$2:$A$4955,$A844,ObservedSpeciesData!$D$2:$D$4955,$D844),"")</f>
        <v>11.666666666666666</v>
      </c>
      <c r="AB844" s="24">
        <f>IF(ISNUMBER(AVERAGEIFS(ObservedSpeciesData!AB$2:AB$4955,ObservedSpeciesData!$A$2:$A$4955,$A844,ObservedSpeciesData!$D$2:$D$4955,$D844)),AVERAGEIFS(ObservedSpeciesData!AB$2:AB$4955,ObservedSpeciesData!$A$2:$A$4955,$A844,ObservedSpeciesData!$D$2:$D$4955,$D844),"")</f>
        <v>1.8666666666666668E-2</v>
      </c>
      <c r="AC844" s="24">
        <f>IF(ISNUMBER(AVERAGEIFS(ObservedSpeciesData!AC$2:AC$4955,ObservedSpeciesData!$A$2:$A$4955,$A844,ObservedSpeciesData!$D$2:$D$4955,$D844)),AVERAGEIFS(ObservedSpeciesData!AC$2:AC$4955,ObservedSpeciesData!$A$2:$A$4955,$A844,ObservedSpeciesData!$D$2:$D$4955,$D844),"")</f>
        <v>1.8666666666666668E-2</v>
      </c>
      <c r="AD844" s="23" t="str">
        <f>IF(ISNUMBER(AVERAGEIFS(ObservedSpeciesData!AD$2:AD$4955,ObservedSpeciesData!$A$2:$A$4955,$A844,ObservedSpeciesData!$D$2:$D$4955,$D844)),AVERAGEIFS(ObservedSpeciesData!AD$2:AD$4955,ObservedSpeciesData!$A$2:$A$4955,$A844,ObservedSpeciesData!$D$2:$D$4955,$D844),"")</f>
        <v/>
      </c>
      <c r="AE844" s="24" t="str">
        <f>IF(ISNUMBER(AVERAGEIFS(ObservedSpeciesData!AE$2:AE$4955,ObservedSpeciesData!$A$2:$A$4955,$A844,ObservedSpeciesData!$D$2:$D$4955,$D844)),AVERAGEIFS(ObservedSpeciesData!AE$2:AE$4955,ObservedSpeciesData!$A$2:$A$4955,$A844,ObservedSpeciesData!$D$2:$D$4955,$D844),"")</f>
        <v/>
      </c>
      <c r="AF844" s="23"/>
      <c r="AG844" s="24"/>
      <c r="AH844" s="23" t="str">
        <f>IF(ISNUMBER(AVERAGEIFS(ObservedSpeciesData!AH$2:AH$4955,ObservedSpeciesData!$A$2:$A$4955,$A844,ObservedSpeciesData!$D$2:$D$4955,$D844)),AVERAGEIFS(ObservedSpeciesData!AH$2:AH$4955,ObservedSpeciesData!$A$2:$A$4955,$A844,ObservedSpeciesData!$D$2:$D$4955,$D844),"")</f>
        <v/>
      </c>
      <c r="AI844" s="23" t="str">
        <f>IF(ISNUMBER(AVERAGEIFS(ObservedSpeciesData!AI$2:AI$4955,ObservedSpeciesData!$A$2:$A$4955,$A844,ObservedSpeciesData!$C$2:$C$4955,$C844,ObservedSpeciesData!$D$2:$D$4955,$D844)),AVERAGEIFS(ObservedSpeciesData!AI$2:AI$4955,ObservedSpeciesData!$A$2:$A$4955,$A844,ObservedSpeciesData!$C$2:$C$4955,$C844,ObservedSpeciesData!$D$2:$D$4955,$D844),"")</f>
        <v/>
      </c>
      <c r="AJ844" s="2">
        <f>COUNTIFS(ObservedSpeciesData!$A$2:$A$828,$A844,ObservedSpeciesData!$D$2:$D$828,$D844)</f>
        <v>0</v>
      </c>
      <c r="AK844" s="2">
        <f t="shared" si="13"/>
        <v>4</v>
      </c>
    </row>
    <row r="845" spans="1:37" x14ac:dyDescent="0.25">
      <c r="A845" s="14" t="s">
        <v>93</v>
      </c>
      <c r="B845" t="s">
        <v>80</v>
      </c>
      <c r="C845" t="s">
        <v>90</v>
      </c>
      <c r="D845" s="13">
        <v>42032</v>
      </c>
      <c r="E845">
        <v>1</v>
      </c>
      <c r="F845">
        <v>200</v>
      </c>
      <c r="G845" s="2" t="s">
        <v>89</v>
      </c>
      <c r="H845" s="2" t="s">
        <v>12</v>
      </c>
      <c r="I845">
        <v>3</v>
      </c>
      <c r="J845" s="2" t="s">
        <v>88</v>
      </c>
      <c r="K845" s="2">
        <f>IF(ISNUMBER(AVERAGEIFS(ObservedSpeciesData!K$2:K$4955,ObservedSpeciesData!$A$2:$A$4955,$A845,ObservedSpeciesData!$D$2:$D$4955,$D845)),AVERAGEIFS(ObservedSpeciesData!K$2:K$4955,ObservedSpeciesData!$A$2:$A$4955,$A845,ObservedSpeciesData!$D$2:$D$4955,$D845),"")</f>
        <v>180</v>
      </c>
      <c r="L845" s="26">
        <f>IF(ISNUMBER(AVERAGEIFS(ObservedSpeciesData!L$2:L$4955,ObservedSpeciesData!$A$2:$A$4955,$A845,ObservedSpeciesData!$D$2:$D$4955,$D845)),AVERAGEIFS(ObservedSpeciesData!L$2:L$4955,ObservedSpeciesData!$A$2:$A$4955,$A845,ObservedSpeciesData!$D$2:$D$4955,$D845),"")</f>
        <v>2955</v>
      </c>
      <c r="M845" s="23">
        <f>IF(ISNUMBER(AVERAGEIFS(ObservedSpeciesData!M$2:M$4955,ObservedSpeciesData!$A$2:$A$4955,$A845,ObservedSpeciesData!$D$2:$D$4955,$D845)),AVERAGEIFS(ObservedSpeciesData!M$2:M$4955,ObservedSpeciesData!$A$2:$A$4955,$A845,ObservedSpeciesData!$D$2:$D$4955,$D845),"")</f>
        <v>295.5</v>
      </c>
      <c r="N845" s="23" t="str">
        <f>IF(ISNUMBER(AVERAGEIFS(ObservedSpeciesData!N$2:N$4955,ObservedSpeciesData!$A$2:$A$4955,$A845,ObservedSpeciesData!$D$2:$D$4955,$D845)),AVERAGEIFS(ObservedSpeciesData!N$2:N$4955,ObservedSpeciesData!$A$2:$A$4955,$A845,ObservedSpeciesData!$D$2:$D$4955,$D845),"")</f>
        <v/>
      </c>
      <c r="O845" s="23" t="str">
        <f>IF(ISNUMBER(AVERAGEIFS(ObservedSpeciesData!O$2:O$4955,ObservedSpeciesData!$A$2:$A$4955,$A845,ObservedSpeciesData!$D$2:$D$4955,$D845)),AVERAGEIFS(ObservedSpeciesData!O$2:O$4955,ObservedSpeciesData!$A$2:$A$4955,$A845,ObservedSpeciesData!$D$2:$D$4955,$D845),"")</f>
        <v/>
      </c>
      <c r="P845" s="23" t="str">
        <f>IF(ISNUMBER(AVERAGEIFS(ObservedSpeciesData!P$2:P$4955,ObservedSpeciesData!$A$2:$A$4955,$A845,ObservedSpeciesData!$C$2:$C$4955,$C845,ObservedSpeciesData!$D$2:$D$4955,$D845)),AVERAGEIFS(ObservedSpeciesData!P$2:P$4955,ObservedSpeciesData!$A$2:$A$4955,$A845,ObservedSpeciesData!$C$2:$C$4955,$C845,ObservedSpeciesData!$D$2:$D$4955,$D845),"")</f>
        <v/>
      </c>
      <c r="Q845" s="23"/>
      <c r="R845" s="25" t="str">
        <f>IF(ISNUMBER(AVERAGEIFS(ObservedSpeciesData!R$2:R$4955,ObservedSpeciesData!$A$2:$A$4955,$A845,ObservedSpeciesData!$D$2:$D$4955,$D845)),AVERAGEIFS(ObservedSpeciesData!R$2:R$4955,ObservedSpeciesData!$A$2:$A$4955,$A845,ObservedSpeciesData!$D$2:$D$4955,$D845),"")</f>
        <v/>
      </c>
      <c r="S845" s="25" t="str">
        <f>IF(ISNUMBER(AVERAGEIFS(ObservedSpeciesData!S$2:S$4955,ObservedSpeciesData!$A$2:$A$4955,$A845,ObservedSpeciesData!$D$2:$D$4955,$D845)),AVERAGEIFS(ObservedSpeciesData!S$2:S$4955,ObservedSpeciesData!$A$2:$A$4955,$A845,ObservedSpeciesData!$D$2:$D$4955,$D845),"")</f>
        <v/>
      </c>
      <c r="T845" s="23" t="str">
        <f>IF(ISNUMBER(AVERAGEIFS(ObservedSpeciesData!T$2:T$4955,ObservedSpeciesData!$A$2:$A$4955,$A845,ObservedSpeciesData!$D$2:$D$4955,$D845)),AVERAGEIFS(ObservedSpeciesData!T$2:T$4955,ObservedSpeciesData!$A$2:$A$4955,$A845,ObservedSpeciesData!$D$2:$D$4955,$D845),"")</f>
        <v/>
      </c>
      <c r="U845" s="24" t="str">
        <f>IF(ISNUMBER(AVERAGEIFS(ObservedSpeciesData!U$2:U$4955,ObservedSpeciesData!$A$2:$A$4955,$A845,ObservedSpeciesData!$C$2:$C$4955,$C845,ObservedSpeciesData!$D$2:$D$4955,$D845)),AVERAGEIFS(ObservedSpeciesData!U$2:U$4955,ObservedSpeciesData!$A$2:$A$4955,$A845,ObservedSpeciesData!$C$2:$C$4955,$C845,ObservedSpeciesData!$D$2:$D$4955,$D845),"")</f>
        <v/>
      </c>
      <c r="V845" s="23" t="str">
        <f>IF(ISNUMBER(AVERAGEIFS(ObservedSpeciesData!V$2:V$4955,ObservedSpeciesData!$A$2:$A$4955,$A845,ObservedSpeciesData!$D$2:$D$4955,$D845)),AVERAGEIFS(ObservedSpeciesData!V$2:V$4955,ObservedSpeciesData!$A$2:$A$4955,$A845,ObservedSpeciesData!$D$2:$D$4955,$D845),"")</f>
        <v/>
      </c>
      <c r="W845" s="23" t="str">
        <f>IF(ISNUMBER(AVERAGEIFS(ObservedSpeciesData!W$2:W$4955,ObservedSpeciesData!$A$2:$A$4955,$A845,ObservedSpeciesData!$D$2:$D$4955,$D845)),AVERAGEIFS(ObservedSpeciesData!W$2:W$4955,ObservedSpeciesData!$A$2:$A$4955,$A845,ObservedSpeciesData!$D$2:$D$4955,$D845),"")</f>
        <v/>
      </c>
      <c r="X845" s="23" t="str">
        <f>IF(ISNUMBER(AVERAGEIFS(ObservedSpeciesData!X$2:X$4955,ObservedSpeciesData!$A$2:$A$4955,$A845,ObservedSpeciesData!$D$2:$D$4955,$D845)),AVERAGEIFS(ObservedSpeciesData!X$2:X$4955,ObservedSpeciesData!$A$2:$A$4955,$A845,ObservedSpeciesData!$D$2:$D$4955,$D845),"")</f>
        <v/>
      </c>
      <c r="Y845" s="23" t="str">
        <f>IF(ISNUMBER(AVERAGEIFS(ObservedSpeciesData!Y$2:Y$4955,ObservedSpeciesData!$A$2:$A$4955,$A845,ObservedSpeciesData!$D$2:$D$4955,$D845)),AVERAGEIFS(ObservedSpeciesData!Y$2:Y$4955,ObservedSpeciesData!$A$2:$A$4955,$A845,ObservedSpeciesData!$D$2:$D$4955,$D845),"")</f>
        <v/>
      </c>
      <c r="Z845" s="23" t="str">
        <f>IF(ISNUMBER(AVERAGEIFS(ObservedSpeciesData!Z$2:Z$4955,ObservedSpeciesData!$A$2:$A$4955,$A845,ObservedSpeciesData!$D$2:$D$4955,$D845)),AVERAGEIFS(ObservedSpeciesData!Z$2:Z$4955,ObservedSpeciesData!$A$2:$A$4955,$A845,ObservedSpeciesData!$D$2:$D$4955,$D845),"")</f>
        <v/>
      </c>
      <c r="AA845" s="23">
        <f>IF(ISNUMBER(AVERAGEIFS(ObservedSpeciesData!AA$2:AA$4955,ObservedSpeciesData!$A$2:$A$4955,$A845,ObservedSpeciesData!$D$2:$D$4955,$D845)),AVERAGEIFS(ObservedSpeciesData!AA$2:AA$4955,ObservedSpeciesData!$A$2:$A$4955,$A845,ObservedSpeciesData!$D$2:$D$4955,$D845),"")</f>
        <v>12.699999999999998</v>
      </c>
      <c r="AB845" s="24">
        <f>IF(ISNUMBER(AVERAGEIFS(ObservedSpeciesData!AB$2:AB$4955,ObservedSpeciesData!$A$2:$A$4955,$A845,ObservedSpeciesData!$D$2:$D$4955,$D845)),AVERAGEIFS(ObservedSpeciesData!AB$2:AB$4955,ObservedSpeciesData!$A$2:$A$4955,$A845,ObservedSpeciesData!$D$2:$D$4955,$D845),"")</f>
        <v>0.02</v>
      </c>
      <c r="AC845" s="24">
        <f>IF(ISNUMBER(AVERAGEIFS(ObservedSpeciesData!AC$2:AC$4955,ObservedSpeciesData!$A$2:$A$4955,$A845,ObservedSpeciesData!$D$2:$D$4955,$D845)),AVERAGEIFS(ObservedSpeciesData!AC$2:AC$4955,ObservedSpeciesData!$A$2:$A$4955,$A845,ObservedSpeciesData!$D$2:$D$4955,$D845),"")</f>
        <v>0.02</v>
      </c>
      <c r="AD845" s="23" t="str">
        <f>IF(ISNUMBER(AVERAGEIFS(ObservedSpeciesData!AD$2:AD$4955,ObservedSpeciesData!$A$2:$A$4955,$A845,ObservedSpeciesData!$D$2:$D$4955,$D845)),AVERAGEIFS(ObservedSpeciesData!AD$2:AD$4955,ObservedSpeciesData!$A$2:$A$4955,$A845,ObservedSpeciesData!$D$2:$D$4955,$D845),"")</f>
        <v/>
      </c>
      <c r="AE845" s="24" t="str">
        <f>IF(ISNUMBER(AVERAGEIFS(ObservedSpeciesData!AE$2:AE$4955,ObservedSpeciesData!$A$2:$A$4955,$A845,ObservedSpeciesData!$D$2:$D$4955,$D845)),AVERAGEIFS(ObservedSpeciesData!AE$2:AE$4955,ObservedSpeciesData!$A$2:$A$4955,$A845,ObservedSpeciesData!$D$2:$D$4955,$D845),"")</f>
        <v/>
      </c>
      <c r="AF845" s="23"/>
      <c r="AG845" s="24"/>
      <c r="AH845" s="23" t="str">
        <f>IF(ISNUMBER(AVERAGEIFS(ObservedSpeciesData!AH$2:AH$4955,ObservedSpeciesData!$A$2:$A$4955,$A845,ObservedSpeciesData!$D$2:$D$4955,$D845)),AVERAGEIFS(ObservedSpeciesData!AH$2:AH$4955,ObservedSpeciesData!$A$2:$A$4955,$A845,ObservedSpeciesData!$D$2:$D$4955,$D845),"")</f>
        <v/>
      </c>
      <c r="AI845" s="23" t="str">
        <f>IF(ISNUMBER(AVERAGEIFS(ObservedSpeciesData!AI$2:AI$4955,ObservedSpeciesData!$A$2:$A$4955,$A845,ObservedSpeciesData!$C$2:$C$4955,$C845,ObservedSpeciesData!$D$2:$D$4955,$D845)),AVERAGEIFS(ObservedSpeciesData!AI$2:AI$4955,ObservedSpeciesData!$A$2:$A$4955,$A845,ObservedSpeciesData!$C$2:$C$4955,$C845,ObservedSpeciesData!$D$2:$D$4955,$D845),"")</f>
        <v/>
      </c>
      <c r="AJ845" s="2">
        <f>COUNTIFS(ObservedSpeciesData!$A$2:$A$828,$A845,ObservedSpeciesData!$D$2:$D$828,$D845)</f>
        <v>0</v>
      </c>
      <c r="AK845" s="2">
        <f t="shared" si="13"/>
        <v>4</v>
      </c>
    </row>
    <row r="846" spans="1:37" x14ac:dyDescent="0.25">
      <c r="A846" s="14" t="s">
        <v>92</v>
      </c>
      <c r="B846" t="s">
        <v>80</v>
      </c>
      <c r="C846" t="s">
        <v>90</v>
      </c>
      <c r="D846" s="13">
        <v>42032</v>
      </c>
      <c r="E846">
        <v>1</v>
      </c>
      <c r="F846">
        <v>350</v>
      </c>
      <c r="G846" s="2" t="s">
        <v>89</v>
      </c>
      <c r="H846" s="2" t="s">
        <v>12</v>
      </c>
      <c r="I846">
        <v>3</v>
      </c>
      <c r="J846" s="2" t="s">
        <v>88</v>
      </c>
      <c r="K846" s="2">
        <f>IF(ISNUMBER(AVERAGEIFS(ObservedSpeciesData!K$2:K$4955,ObservedSpeciesData!$A$2:$A$4955,$A846,ObservedSpeciesData!$D$2:$D$4955,$D846)),AVERAGEIFS(ObservedSpeciesData!K$2:K$4955,ObservedSpeciesData!$A$2:$A$4955,$A846,ObservedSpeciesData!$D$2:$D$4955,$D846),"")</f>
        <v>315</v>
      </c>
      <c r="L846" s="26">
        <f>IF(ISNUMBER(AVERAGEIFS(ObservedSpeciesData!L$2:L$4955,ObservedSpeciesData!$A$2:$A$4955,$A846,ObservedSpeciesData!$D$2:$D$4955,$D846)),AVERAGEIFS(ObservedSpeciesData!L$2:L$4955,ObservedSpeciesData!$A$2:$A$4955,$A846,ObservedSpeciesData!$D$2:$D$4955,$D846),"")</f>
        <v>2867</v>
      </c>
      <c r="M846" s="23">
        <f>IF(ISNUMBER(AVERAGEIFS(ObservedSpeciesData!M$2:M$4955,ObservedSpeciesData!$A$2:$A$4955,$A846,ObservedSpeciesData!$D$2:$D$4955,$D846)),AVERAGEIFS(ObservedSpeciesData!M$2:M$4955,ObservedSpeciesData!$A$2:$A$4955,$A846,ObservedSpeciesData!$D$2:$D$4955,$D846),"")</f>
        <v>286.70000000000005</v>
      </c>
      <c r="N846" s="23" t="str">
        <f>IF(ISNUMBER(AVERAGEIFS(ObservedSpeciesData!N$2:N$4955,ObservedSpeciesData!$A$2:$A$4955,$A846,ObservedSpeciesData!$D$2:$D$4955,$D846)),AVERAGEIFS(ObservedSpeciesData!N$2:N$4955,ObservedSpeciesData!$A$2:$A$4955,$A846,ObservedSpeciesData!$D$2:$D$4955,$D846),"")</f>
        <v/>
      </c>
      <c r="O846" s="23" t="str">
        <f>IF(ISNUMBER(AVERAGEIFS(ObservedSpeciesData!O$2:O$4955,ObservedSpeciesData!$A$2:$A$4955,$A846,ObservedSpeciesData!$D$2:$D$4955,$D846)),AVERAGEIFS(ObservedSpeciesData!O$2:O$4955,ObservedSpeciesData!$A$2:$A$4955,$A846,ObservedSpeciesData!$D$2:$D$4955,$D846),"")</f>
        <v/>
      </c>
      <c r="P846" s="23" t="str">
        <f>IF(ISNUMBER(AVERAGEIFS(ObservedSpeciesData!P$2:P$4955,ObservedSpeciesData!$A$2:$A$4955,$A846,ObservedSpeciesData!$C$2:$C$4955,$C846,ObservedSpeciesData!$D$2:$D$4955,$D846)),AVERAGEIFS(ObservedSpeciesData!P$2:P$4955,ObservedSpeciesData!$A$2:$A$4955,$A846,ObservedSpeciesData!$C$2:$C$4955,$C846,ObservedSpeciesData!$D$2:$D$4955,$D846),"")</f>
        <v/>
      </c>
      <c r="Q846" s="23"/>
      <c r="R846" s="25" t="str">
        <f>IF(ISNUMBER(AVERAGEIFS(ObservedSpeciesData!R$2:R$4955,ObservedSpeciesData!$A$2:$A$4955,$A846,ObservedSpeciesData!$D$2:$D$4955,$D846)),AVERAGEIFS(ObservedSpeciesData!R$2:R$4955,ObservedSpeciesData!$A$2:$A$4955,$A846,ObservedSpeciesData!$D$2:$D$4955,$D846),"")</f>
        <v/>
      </c>
      <c r="S846" s="25" t="str">
        <f>IF(ISNUMBER(AVERAGEIFS(ObservedSpeciesData!S$2:S$4955,ObservedSpeciesData!$A$2:$A$4955,$A846,ObservedSpeciesData!$D$2:$D$4955,$D846)),AVERAGEIFS(ObservedSpeciesData!S$2:S$4955,ObservedSpeciesData!$A$2:$A$4955,$A846,ObservedSpeciesData!$D$2:$D$4955,$D846),"")</f>
        <v/>
      </c>
      <c r="T846" s="23" t="str">
        <f>IF(ISNUMBER(AVERAGEIFS(ObservedSpeciesData!T$2:T$4955,ObservedSpeciesData!$A$2:$A$4955,$A846,ObservedSpeciesData!$D$2:$D$4955,$D846)),AVERAGEIFS(ObservedSpeciesData!T$2:T$4955,ObservedSpeciesData!$A$2:$A$4955,$A846,ObservedSpeciesData!$D$2:$D$4955,$D846),"")</f>
        <v/>
      </c>
      <c r="U846" s="24" t="str">
        <f>IF(ISNUMBER(AVERAGEIFS(ObservedSpeciesData!U$2:U$4955,ObservedSpeciesData!$A$2:$A$4955,$A846,ObservedSpeciesData!$C$2:$C$4955,$C846,ObservedSpeciesData!$D$2:$D$4955,$D846)),AVERAGEIFS(ObservedSpeciesData!U$2:U$4955,ObservedSpeciesData!$A$2:$A$4955,$A846,ObservedSpeciesData!$C$2:$C$4955,$C846,ObservedSpeciesData!$D$2:$D$4955,$D846),"")</f>
        <v/>
      </c>
      <c r="V846" s="23" t="str">
        <f>IF(ISNUMBER(AVERAGEIFS(ObservedSpeciesData!V$2:V$4955,ObservedSpeciesData!$A$2:$A$4955,$A846,ObservedSpeciesData!$D$2:$D$4955,$D846)),AVERAGEIFS(ObservedSpeciesData!V$2:V$4955,ObservedSpeciesData!$A$2:$A$4955,$A846,ObservedSpeciesData!$D$2:$D$4955,$D846),"")</f>
        <v/>
      </c>
      <c r="W846" s="23" t="str">
        <f>IF(ISNUMBER(AVERAGEIFS(ObservedSpeciesData!W$2:W$4955,ObservedSpeciesData!$A$2:$A$4955,$A846,ObservedSpeciesData!$D$2:$D$4955,$D846)),AVERAGEIFS(ObservedSpeciesData!W$2:W$4955,ObservedSpeciesData!$A$2:$A$4955,$A846,ObservedSpeciesData!$D$2:$D$4955,$D846),"")</f>
        <v/>
      </c>
      <c r="X846" s="23" t="str">
        <f>IF(ISNUMBER(AVERAGEIFS(ObservedSpeciesData!X$2:X$4955,ObservedSpeciesData!$A$2:$A$4955,$A846,ObservedSpeciesData!$D$2:$D$4955,$D846)),AVERAGEIFS(ObservedSpeciesData!X$2:X$4955,ObservedSpeciesData!$A$2:$A$4955,$A846,ObservedSpeciesData!$D$2:$D$4955,$D846),"")</f>
        <v/>
      </c>
      <c r="Y846" s="23" t="str">
        <f>IF(ISNUMBER(AVERAGEIFS(ObservedSpeciesData!Y$2:Y$4955,ObservedSpeciesData!$A$2:$A$4955,$A846,ObservedSpeciesData!$D$2:$D$4955,$D846)),AVERAGEIFS(ObservedSpeciesData!Y$2:Y$4955,ObservedSpeciesData!$A$2:$A$4955,$A846,ObservedSpeciesData!$D$2:$D$4955,$D846),"")</f>
        <v/>
      </c>
      <c r="Z846" s="23" t="str">
        <f>IF(ISNUMBER(AVERAGEIFS(ObservedSpeciesData!Z$2:Z$4955,ObservedSpeciesData!$A$2:$A$4955,$A846,ObservedSpeciesData!$D$2:$D$4955,$D846)),AVERAGEIFS(ObservedSpeciesData!Z$2:Z$4955,ObservedSpeciesData!$A$2:$A$4955,$A846,ObservedSpeciesData!$D$2:$D$4955,$D846),"")</f>
        <v/>
      </c>
      <c r="AA846" s="23">
        <f>IF(ISNUMBER(AVERAGEIFS(ObservedSpeciesData!AA$2:AA$4955,ObservedSpeciesData!$A$2:$A$4955,$A846,ObservedSpeciesData!$D$2:$D$4955,$D846)),AVERAGEIFS(ObservedSpeciesData!AA$2:AA$4955,ObservedSpeciesData!$A$2:$A$4955,$A846,ObservedSpeciesData!$D$2:$D$4955,$D846),"")</f>
        <v>10.9</v>
      </c>
      <c r="AB846" s="24">
        <f>IF(ISNUMBER(AVERAGEIFS(ObservedSpeciesData!AB$2:AB$4955,ObservedSpeciesData!$A$2:$A$4955,$A846,ObservedSpeciesData!$D$2:$D$4955,$D846)),AVERAGEIFS(ObservedSpeciesData!AB$2:AB$4955,ObservedSpeciesData!$A$2:$A$4955,$A846,ObservedSpeciesData!$D$2:$D$4955,$D846),"")</f>
        <v>1.7333333333333336E-2</v>
      </c>
      <c r="AC846" s="24">
        <f>IF(ISNUMBER(AVERAGEIFS(ObservedSpeciesData!AC$2:AC$4955,ObservedSpeciesData!$A$2:$A$4955,$A846,ObservedSpeciesData!$D$2:$D$4955,$D846)),AVERAGEIFS(ObservedSpeciesData!AC$2:AC$4955,ObservedSpeciesData!$A$2:$A$4955,$A846,ObservedSpeciesData!$D$2:$D$4955,$D846),"")</f>
        <v>1.7333333333333336E-2</v>
      </c>
      <c r="AD846" s="23" t="str">
        <f>IF(ISNUMBER(AVERAGEIFS(ObservedSpeciesData!AD$2:AD$4955,ObservedSpeciesData!$A$2:$A$4955,$A846,ObservedSpeciesData!$D$2:$D$4955,$D846)),AVERAGEIFS(ObservedSpeciesData!AD$2:AD$4955,ObservedSpeciesData!$A$2:$A$4955,$A846,ObservedSpeciesData!$D$2:$D$4955,$D846),"")</f>
        <v/>
      </c>
      <c r="AE846" s="24" t="str">
        <f>IF(ISNUMBER(AVERAGEIFS(ObservedSpeciesData!AE$2:AE$4955,ObservedSpeciesData!$A$2:$A$4955,$A846,ObservedSpeciesData!$D$2:$D$4955,$D846)),AVERAGEIFS(ObservedSpeciesData!AE$2:AE$4955,ObservedSpeciesData!$A$2:$A$4955,$A846,ObservedSpeciesData!$D$2:$D$4955,$D846),"")</f>
        <v/>
      </c>
      <c r="AF846" s="23"/>
      <c r="AG846" s="24"/>
      <c r="AH846" s="23" t="str">
        <f>IF(ISNUMBER(AVERAGEIFS(ObservedSpeciesData!AH$2:AH$4955,ObservedSpeciesData!$A$2:$A$4955,$A846,ObservedSpeciesData!$D$2:$D$4955,$D846)),AVERAGEIFS(ObservedSpeciesData!AH$2:AH$4955,ObservedSpeciesData!$A$2:$A$4955,$A846,ObservedSpeciesData!$D$2:$D$4955,$D846),"")</f>
        <v/>
      </c>
      <c r="AI846" s="23" t="str">
        <f>IF(ISNUMBER(AVERAGEIFS(ObservedSpeciesData!AI$2:AI$4955,ObservedSpeciesData!$A$2:$A$4955,$A846,ObservedSpeciesData!$C$2:$C$4955,$C846,ObservedSpeciesData!$D$2:$D$4955,$D846)),AVERAGEIFS(ObservedSpeciesData!AI$2:AI$4955,ObservedSpeciesData!$A$2:$A$4955,$A846,ObservedSpeciesData!$C$2:$C$4955,$C846,ObservedSpeciesData!$D$2:$D$4955,$D846),"")</f>
        <v/>
      </c>
      <c r="AJ846" s="2">
        <f>COUNTIFS(ObservedSpeciesData!$A$2:$A$828,$A846,ObservedSpeciesData!$D$2:$D$828,$D846)</f>
        <v>0</v>
      </c>
      <c r="AK846" s="2">
        <f t="shared" si="13"/>
        <v>4</v>
      </c>
    </row>
    <row r="847" spans="1:37" x14ac:dyDescent="0.25">
      <c r="A847" s="14" t="s">
        <v>91</v>
      </c>
      <c r="B847" t="s">
        <v>80</v>
      </c>
      <c r="C847" t="s">
        <v>90</v>
      </c>
      <c r="D847" s="13">
        <v>42032</v>
      </c>
      <c r="E847">
        <v>1</v>
      </c>
      <c r="F847">
        <v>500</v>
      </c>
      <c r="G847" s="2" t="s">
        <v>89</v>
      </c>
      <c r="H847" s="2" t="s">
        <v>12</v>
      </c>
      <c r="I847">
        <v>3</v>
      </c>
      <c r="J847" s="2" t="s">
        <v>88</v>
      </c>
      <c r="K847" s="2">
        <f>IF(ISNUMBER(AVERAGEIFS(ObservedSpeciesData!K$2:K$4955,ObservedSpeciesData!$A$2:$A$4955,$A847,ObservedSpeciesData!$D$2:$D$4955,$D847)),AVERAGEIFS(ObservedSpeciesData!K$2:K$4955,ObservedSpeciesData!$A$2:$A$4955,$A847,ObservedSpeciesData!$D$2:$D$4955,$D847),"")</f>
        <v>450</v>
      </c>
      <c r="L847" s="26">
        <f>IF(ISNUMBER(AVERAGEIFS(ObservedSpeciesData!L$2:L$4955,ObservedSpeciesData!$A$2:$A$4955,$A847,ObservedSpeciesData!$D$2:$D$4955,$D847)),AVERAGEIFS(ObservedSpeciesData!L$2:L$4955,ObservedSpeciesData!$A$2:$A$4955,$A847,ObservedSpeciesData!$D$2:$D$4955,$D847),"")</f>
        <v>2944</v>
      </c>
      <c r="M847" s="23">
        <f>IF(ISNUMBER(AVERAGEIFS(ObservedSpeciesData!M$2:M$4955,ObservedSpeciesData!$A$2:$A$4955,$A847,ObservedSpeciesData!$D$2:$D$4955,$D847)),AVERAGEIFS(ObservedSpeciesData!M$2:M$4955,ObservedSpeciesData!$A$2:$A$4955,$A847,ObservedSpeciesData!$D$2:$D$4955,$D847),"")</f>
        <v>294.40000000000003</v>
      </c>
      <c r="N847" s="23" t="str">
        <f>IF(ISNUMBER(AVERAGEIFS(ObservedSpeciesData!N$2:N$4955,ObservedSpeciesData!$A$2:$A$4955,$A847,ObservedSpeciesData!$D$2:$D$4955,$D847)),AVERAGEIFS(ObservedSpeciesData!N$2:N$4955,ObservedSpeciesData!$A$2:$A$4955,$A847,ObservedSpeciesData!$D$2:$D$4955,$D847),"")</f>
        <v/>
      </c>
      <c r="O847" s="23" t="str">
        <f>IF(ISNUMBER(AVERAGEIFS(ObservedSpeciesData!O$2:O$4955,ObservedSpeciesData!$A$2:$A$4955,$A847,ObservedSpeciesData!$D$2:$D$4955,$D847)),AVERAGEIFS(ObservedSpeciesData!O$2:O$4955,ObservedSpeciesData!$A$2:$A$4955,$A847,ObservedSpeciesData!$D$2:$D$4955,$D847),"")</f>
        <v/>
      </c>
      <c r="P847" s="23" t="str">
        <f>IF(ISNUMBER(AVERAGEIFS(ObservedSpeciesData!P$2:P$4955,ObservedSpeciesData!$A$2:$A$4955,$A847,ObservedSpeciesData!$C$2:$C$4955,$C847,ObservedSpeciesData!$D$2:$D$4955,$D847)),AVERAGEIFS(ObservedSpeciesData!P$2:P$4955,ObservedSpeciesData!$A$2:$A$4955,$A847,ObservedSpeciesData!$C$2:$C$4955,$C847,ObservedSpeciesData!$D$2:$D$4955,$D847),"")</f>
        <v/>
      </c>
      <c r="Q847" s="23"/>
      <c r="R847" s="25" t="str">
        <f>IF(ISNUMBER(AVERAGEIFS(ObservedSpeciesData!R$2:R$4955,ObservedSpeciesData!$A$2:$A$4955,$A847,ObservedSpeciesData!$D$2:$D$4955,$D847)),AVERAGEIFS(ObservedSpeciesData!R$2:R$4955,ObservedSpeciesData!$A$2:$A$4955,$A847,ObservedSpeciesData!$D$2:$D$4955,$D847),"")</f>
        <v/>
      </c>
      <c r="S847" s="25" t="str">
        <f>IF(ISNUMBER(AVERAGEIFS(ObservedSpeciesData!S$2:S$4955,ObservedSpeciesData!$A$2:$A$4955,$A847,ObservedSpeciesData!$D$2:$D$4955,$D847)),AVERAGEIFS(ObservedSpeciesData!S$2:S$4955,ObservedSpeciesData!$A$2:$A$4955,$A847,ObservedSpeciesData!$D$2:$D$4955,$D847),"")</f>
        <v/>
      </c>
      <c r="T847" s="23" t="str">
        <f>IF(ISNUMBER(AVERAGEIFS(ObservedSpeciesData!T$2:T$4955,ObservedSpeciesData!$A$2:$A$4955,$A847,ObservedSpeciesData!$D$2:$D$4955,$D847)),AVERAGEIFS(ObservedSpeciesData!T$2:T$4955,ObservedSpeciesData!$A$2:$A$4955,$A847,ObservedSpeciesData!$D$2:$D$4955,$D847),"")</f>
        <v/>
      </c>
      <c r="U847" s="24" t="str">
        <f>IF(ISNUMBER(AVERAGEIFS(ObservedSpeciesData!U$2:U$4955,ObservedSpeciesData!$A$2:$A$4955,$A847,ObservedSpeciesData!$C$2:$C$4955,$C847,ObservedSpeciesData!$D$2:$D$4955,$D847)),AVERAGEIFS(ObservedSpeciesData!U$2:U$4955,ObservedSpeciesData!$A$2:$A$4955,$A847,ObservedSpeciesData!$C$2:$C$4955,$C847,ObservedSpeciesData!$D$2:$D$4955,$D847),"")</f>
        <v/>
      </c>
      <c r="V847" s="23" t="str">
        <f>IF(ISNUMBER(AVERAGEIFS(ObservedSpeciesData!V$2:V$4955,ObservedSpeciesData!$A$2:$A$4955,$A847,ObservedSpeciesData!$D$2:$D$4955,$D847)),AVERAGEIFS(ObservedSpeciesData!V$2:V$4955,ObservedSpeciesData!$A$2:$A$4955,$A847,ObservedSpeciesData!$D$2:$D$4955,$D847),"")</f>
        <v/>
      </c>
      <c r="W847" s="23" t="str">
        <f>IF(ISNUMBER(AVERAGEIFS(ObservedSpeciesData!W$2:W$4955,ObservedSpeciesData!$A$2:$A$4955,$A847,ObservedSpeciesData!$D$2:$D$4955,$D847)),AVERAGEIFS(ObservedSpeciesData!W$2:W$4955,ObservedSpeciesData!$A$2:$A$4955,$A847,ObservedSpeciesData!$D$2:$D$4955,$D847),"")</f>
        <v/>
      </c>
      <c r="X847" s="23" t="str">
        <f>IF(ISNUMBER(AVERAGEIFS(ObservedSpeciesData!X$2:X$4955,ObservedSpeciesData!$A$2:$A$4955,$A847,ObservedSpeciesData!$D$2:$D$4955,$D847)),AVERAGEIFS(ObservedSpeciesData!X$2:X$4955,ObservedSpeciesData!$A$2:$A$4955,$A847,ObservedSpeciesData!$D$2:$D$4955,$D847),"")</f>
        <v/>
      </c>
      <c r="Y847" s="23" t="str">
        <f>IF(ISNUMBER(AVERAGEIFS(ObservedSpeciesData!Y$2:Y$4955,ObservedSpeciesData!$A$2:$A$4955,$A847,ObservedSpeciesData!$D$2:$D$4955,$D847)),AVERAGEIFS(ObservedSpeciesData!Y$2:Y$4955,ObservedSpeciesData!$A$2:$A$4955,$A847,ObservedSpeciesData!$D$2:$D$4955,$D847),"")</f>
        <v/>
      </c>
      <c r="Z847" s="23" t="str">
        <f>IF(ISNUMBER(AVERAGEIFS(ObservedSpeciesData!Z$2:Z$4955,ObservedSpeciesData!$A$2:$A$4955,$A847,ObservedSpeciesData!$D$2:$D$4955,$D847)),AVERAGEIFS(ObservedSpeciesData!Z$2:Z$4955,ObservedSpeciesData!$A$2:$A$4955,$A847,ObservedSpeciesData!$D$2:$D$4955,$D847),"")</f>
        <v/>
      </c>
      <c r="AA847" s="23">
        <f>IF(ISNUMBER(AVERAGEIFS(ObservedSpeciesData!AA$2:AA$4955,ObservedSpeciesData!$A$2:$A$4955,$A847,ObservedSpeciesData!$D$2:$D$4955,$D847)),AVERAGEIFS(ObservedSpeciesData!AA$2:AA$4955,ObservedSpeciesData!$A$2:$A$4955,$A847,ObservedSpeciesData!$D$2:$D$4955,$D847),"")</f>
        <v>12.033333333333333</v>
      </c>
      <c r="AB847" s="24">
        <f>IF(ISNUMBER(AVERAGEIFS(ObservedSpeciesData!AB$2:AB$4955,ObservedSpeciesData!$A$2:$A$4955,$A847,ObservedSpeciesData!$D$2:$D$4955,$D847)),AVERAGEIFS(ObservedSpeciesData!AB$2:AB$4955,ObservedSpeciesData!$A$2:$A$4955,$A847,ObservedSpeciesData!$D$2:$D$4955,$D847),"")</f>
        <v>1.9333333333333331E-2</v>
      </c>
      <c r="AC847" s="24">
        <f>IF(ISNUMBER(AVERAGEIFS(ObservedSpeciesData!AC$2:AC$4955,ObservedSpeciesData!$A$2:$A$4955,$A847,ObservedSpeciesData!$D$2:$D$4955,$D847)),AVERAGEIFS(ObservedSpeciesData!AC$2:AC$4955,ObservedSpeciesData!$A$2:$A$4955,$A847,ObservedSpeciesData!$D$2:$D$4955,$D847),"")</f>
        <v>1.9333333333333331E-2</v>
      </c>
      <c r="AD847" s="23" t="str">
        <f>IF(ISNUMBER(AVERAGEIFS(ObservedSpeciesData!AD$2:AD$4955,ObservedSpeciesData!$A$2:$A$4955,$A847,ObservedSpeciesData!$D$2:$D$4955,$D847)),AVERAGEIFS(ObservedSpeciesData!AD$2:AD$4955,ObservedSpeciesData!$A$2:$A$4955,$A847,ObservedSpeciesData!$D$2:$D$4955,$D847),"")</f>
        <v/>
      </c>
      <c r="AE847" s="24" t="str">
        <f>IF(ISNUMBER(AVERAGEIFS(ObservedSpeciesData!AE$2:AE$4955,ObservedSpeciesData!$A$2:$A$4955,$A847,ObservedSpeciesData!$D$2:$D$4955,$D847)),AVERAGEIFS(ObservedSpeciesData!AE$2:AE$4955,ObservedSpeciesData!$A$2:$A$4955,$A847,ObservedSpeciesData!$D$2:$D$4955,$D847),"")</f>
        <v/>
      </c>
      <c r="AF847" s="23"/>
      <c r="AG847" s="24"/>
      <c r="AH847" s="23" t="str">
        <f>IF(ISNUMBER(AVERAGEIFS(ObservedSpeciesData!AH$2:AH$4955,ObservedSpeciesData!$A$2:$A$4955,$A847,ObservedSpeciesData!$D$2:$D$4955,$D847)),AVERAGEIFS(ObservedSpeciesData!AH$2:AH$4955,ObservedSpeciesData!$A$2:$A$4955,$A847,ObservedSpeciesData!$D$2:$D$4955,$D847),"")</f>
        <v/>
      </c>
      <c r="AI847" s="23" t="str">
        <f>IF(ISNUMBER(AVERAGEIFS(ObservedSpeciesData!AI$2:AI$4955,ObservedSpeciesData!$A$2:$A$4955,$A847,ObservedSpeciesData!$C$2:$C$4955,$C847,ObservedSpeciesData!$D$2:$D$4955,$D847)),AVERAGEIFS(ObservedSpeciesData!AI$2:AI$4955,ObservedSpeciesData!$A$2:$A$4955,$A847,ObservedSpeciesData!$C$2:$C$4955,$C847,ObservedSpeciesData!$D$2:$D$4955,$D847),"")</f>
        <v/>
      </c>
      <c r="AJ847" s="2">
        <f>COUNTIFS(ObservedSpeciesData!$A$2:$A$828,$A847,ObservedSpeciesData!$D$2:$D$828,$D847)</f>
        <v>0</v>
      </c>
      <c r="AK847" s="2">
        <f t="shared" si="13"/>
        <v>4</v>
      </c>
    </row>
    <row r="848" spans="1:37" x14ac:dyDescent="0.25">
      <c r="A848" s="14" t="s">
        <v>96</v>
      </c>
      <c r="B848" t="s">
        <v>80</v>
      </c>
      <c r="C848" t="s">
        <v>90</v>
      </c>
      <c r="D848" s="13">
        <v>42044</v>
      </c>
      <c r="E848">
        <v>1</v>
      </c>
      <c r="F848">
        <v>0</v>
      </c>
      <c r="G848" s="2" t="s">
        <v>89</v>
      </c>
      <c r="H848" s="2" t="s">
        <v>12</v>
      </c>
      <c r="I848">
        <v>3</v>
      </c>
      <c r="J848" s="2" t="s">
        <v>88</v>
      </c>
      <c r="K848" s="2">
        <f>IF(ISNUMBER(AVERAGEIFS(ObservedSpeciesData!K$2:K$4955,ObservedSpeciesData!$A$2:$A$4955,$A848,ObservedSpeciesData!$D$2:$D$4955,$D848)),AVERAGEIFS(ObservedSpeciesData!K$2:K$4955,ObservedSpeciesData!$A$2:$A$4955,$A848,ObservedSpeciesData!$D$2:$D$4955,$D848),"")</f>
        <v>0</v>
      </c>
      <c r="L848" s="26">
        <f>IF(ISNUMBER(AVERAGEIFS(ObservedSpeciesData!L$2:L$4955,ObservedSpeciesData!$A$2:$A$4955,$A848,ObservedSpeciesData!$D$2:$D$4955,$D848)),AVERAGEIFS(ObservedSpeciesData!L$2:L$4955,ObservedSpeciesData!$A$2:$A$4955,$A848,ObservedSpeciesData!$D$2:$D$4955,$D848),"")</f>
        <v>3333.6666666666665</v>
      </c>
      <c r="M848" s="23">
        <f>IF(ISNUMBER(AVERAGEIFS(ObservedSpeciesData!M$2:M$4955,ObservedSpeciesData!$A$2:$A$4955,$A848,ObservedSpeciesData!$D$2:$D$4955,$D848)),AVERAGEIFS(ObservedSpeciesData!M$2:M$4955,ObservedSpeciesData!$A$2:$A$4955,$A848,ObservedSpeciesData!$D$2:$D$4955,$D848),"")</f>
        <v>333.36666666666667</v>
      </c>
      <c r="N848" s="23" t="str">
        <f>IF(ISNUMBER(AVERAGEIFS(ObservedSpeciesData!N$2:N$4955,ObservedSpeciesData!$A$2:$A$4955,$A848,ObservedSpeciesData!$D$2:$D$4955,$D848)),AVERAGEIFS(ObservedSpeciesData!N$2:N$4955,ObservedSpeciesData!$A$2:$A$4955,$A848,ObservedSpeciesData!$D$2:$D$4955,$D848),"")</f>
        <v/>
      </c>
      <c r="O848" s="23" t="str">
        <f>IF(ISNUMBER(AVERAGEIFS(ObservedSpeciesData!O$2:O$4955,ObservedSpeciesData!$A$2:$A$4955,$A848,ObservedSpeciesData!$D$2:$D$4955,$D848)),AVERAGEIFS(ObservedSpeciesData!O$2:O$4955,ObservedSpeciesData!$A$2:$A$4955,$A848,ObservedSpeciesData!$D$2:$D$4955,$D848),"")</f>
        <v/>
      </c>
      <c r="P848" s="23" t="str">
        <f>IF(ISNUMBER(AVERAGEIFS(ObservedSpeciesData!P$2:P$4955,ObservedSpeciesData!$A$2:$A$4955,$A848,ObservedSpeciesData!$C$2:$C$4955,$C848,ObservedSpeciesData!$D$2:$D$4955,$D848)),AVERAGEIFS(ObservedSpeciesData!P$2:P$4955,ObservedSpeciesData!$A$2:$A$4955,$A848,ObservedSpeciesData!$C$2:$C$4955,$C848,ObservedSpeciesData!$D$2:$D$4955,$D848),"")</f>
        <v/>
      </c>
      <c r="Q848" s="23"/>
      <c r="R848" s="25" t="str">
        <f>IF(ISNUMBER(AVERAGEIFS(ObservedSpeciesData!R$2:R$4955,ObservedSpeciesData!$A$2:$A$4955,$A848,ObservedSpeciesData!$D$2:$D$4955,$D848)),AVERAGEIFS(ObservedSpeciesData!R$2:R$4955,ObservedSpeciesData!$A$2:$A$4955,$A848,ObservedSpeciesData!$D$2:$D$4955,$D848),"")</f>
        <v/>
      </c>
      <c r="S848" s="25" t="str">
        <f>IF(ISNUMBER(AVERAGEIFS(ObservedSpeciesData!S$2:S$4955,ObservedSpeciesData!$A$2:$A$4955,$A848,ObservedSpeciesData!$D$2:$D$4955,$D848)),AVERAGEIFS(ObservedSpeciesData!S$2:S$4955,ObservedSpeciesData!$A$2:$A$4955,$A848,ObservedSpeciesData!$D$2:$D$4955,$D848),"")</f>
        <v/>
      </c>
      <c r="T848" s="23" t="str">
        <f>IF(ISNUMBER(AVERAGEIFS(ObservedSpeciesData!T$2:T$4955,ObservedSpeciesData!$A$2:$A$4955,$A848,ObservedSpeciesData!$D$2:$D$4955,$D848)),AVERAGEIFS(ObservedSpeciesData!T$2:T$4955,ObservedSpeciesData!$A$2:$A$4955,$A848,ObservedSpeciesData!$D$2:$D$4955,$D848),"")</f>
        <v/>
      </c>
      <c r="U848" s="24" t="str">
        <f>IF(ISNUMBER(AVERAGEIFS(ObservedSpeciesData!U$2:U$4955,ObservedSpeciesData!$A$2:$A$4955,$A848,ObservedSpeciesData!$C$2:$C$4955,$C848,ObservedSpeciesData!$D$2:$D$4955,$D848)),AVERAGEIFS(ObservedSpeciesData!U$2:U$4955,ObservedSpeciesData!$A$2:$A$4955,$A848,ObservedSpeciesData!$C$2:$C$4955,$C848,ObservedSpeciesData!$D$2:$D$4955,$D848),"")</f>
        <v/>
      </c>
      <c r="V848" s="23" t="str">
        <f>IF(ISNUMBER(AVERAGEIFS(ObservedSpeciesData!V$2:V$4955,ObservedSpeciesData!$A$2:$A$4955,$A848,ObservedSpeciesData!$D$2:$D$4955,$D848)),AVERAGEIFS(ObservedSpeciesData!V$2:V$4955,ObservedSpeciesData!$A$2:$A$4955,$A848,ObservedSpeciesData!$D$2:$D$4955,$D848),"")</f>
        <v/>
      </c>
      <c r="W848" s="23" t="str">
        <f>IF(ISNUMBER(AVERAGEIFS(ObservedSpeciesData!W$2:W$4955,ObservedSpeciesData!$A$2:$A$4955,$A848,ObservedSpeciesData!$D$2:$D$4955,$D848)),AVERAGEIFS(ObservedSpeciesData!W$2:W$4955,ObservedSpeciesData!$A$2:$A$4955,$A848,ObservedSpeciesData!$D$2:$D$4955,$D848),"")</f>
        <v/>
      </c>
      <c r="X848" s="23" t="str">
        <f>IF(ISNUMBER(AVERAGEIFS(ObservedSpeciesData!X$2:X$4955,ObservedSpeciesData!$A$2:$A$4955,$A848,ObservedSpeciesData!$D$2:$D$4955,$D848)),AVERAGEIFS(ObservedSpeciesData!X$2:X$4955,ObservedSpeciesData!$A$2:$A$4955,$A848,ObservedSpeciesData!$D$2:$D$4955,$D848),"")</f>
        <v/>
      </c>
      <c r="Y848" s="23" t="str">
        <f>IF(ISNUMBER(AVERAGEIFS(ObservedSpeciesData!Y$2:Y$4955,ObservedSpeciesData!$A$2:$A$4955,$A848,ObservedSpeciesData!$D$2:$D$4955,$D848)),AVERAGEIFS(ObservedSpeciesData!Y$2:Y$4955,ObservedSpeciesData!$A$2:$A$4955,$A848,ObservedSpeciesData!$D$2:$D$4955,$D848),"")</f>
        <v/>
      </c>
      <c r="Z848" s="23" t="str">
        <f>IF(ISNUMBER(AVERAGEIFS(ObservedSpeciesData!Z$2:Z$4955,ObservedSpeciesData!$A$2:$A$4955,$A848,ObservedSpeciesData!$D$2:$D$4955,$D848)),AVERAGEIFS(ObservedSpeciesData!Z$2:Z$4955,ObservedSpeciesData!$A$2:$A$4955,$A848,ObservedSpeciesData!$D$2:$D$4955,$D848),"")</f>
        <v/>
      </c>
      <c r="AA848" s="23">
        <f>IF(ISNUMBER(AVERAGEIFS(ObservedSpeciesData!AA$2:AA$4955,ObservedSpeciesData!$A$2:$A$4955,$A848,ObservedSpeciesData!$D$2:$D$4955,$D848)),AVERAGEIFS(ObservedSpeciesData!AA$2:AA$4955,ObservedSpeciesData!$A$2:$A$4955,$A848,ObservedSpeciesData!$D$2:$D$4955,$D848),"")</f>
        <v>13.666666666666666</v>
      </c>
      <c r="AB848" s="24">
        <f>IF(ISNUMBER(AVERAGEIFS(ObservedSpeciesData!AB$2:AB$4955,ObservedSpeciesData!$A$2:$A$4955,$A848,ObservedSpeciesData!$D$2:$D$4955,$D848)),AVERAGEIFS(ObservedSpeciesData!AB$2:AB$4955,ObservedSpeciesData!$A$2:$A$4955,$A848,ObservedSpeciesData!$D$2:$D$4955,$D848),"")</f>
        <v>2.1666666666666667E-2</v>
      </c>
      <c r="AC848" s="24">
        <f>IF(ISNUMBER(AVERAGEIFS(ObservedSpeciesData!AC$2:AC$4955,ObservedSpeciesData!$A$2:$A$4955,$A848,ObservedSpeciesData!$D$2:$D$4955,$D848)),AVERAGEIFS(ObservedSpeciesData!AC$2:AC$4955,ObservedSpeciesData!$A$2:$A$4955,$A848,ObservedSpeciesData!$D$2:$D$4955,$D848),"")</f>
        <v>2.1666666666666667E-2</v>
      </c>
      <c r="AD848" s="23" t="str">
        <f>IF(ISNUMBER(AVERAGEIFS(ObservedSpeciesData!AD$2:AD$4955,ObservedSpeciesData!$A$2:$A$4955,$A848,ObservedSpeciesData!$D$2:$D$4955,$D848)),AVERAGEIFS(ObservedSpeciesData!AD$2:AD$4955,ObservedSpeciesData!$A$2:$A$4955,$A848,ObservedSpeciesData!$D$2:$D$4955,$D848),"")</f>
        <v/>
      </c>
      <c r="AE848" s="24" t="str">
        <f>IF(ISNUMBER(AVERAGEIFS(ObservedSpeciesData!AE$2:AE$4955,ObservedSpeciesData!$A$2:$A$4955,$A848,ObservedSpeciesData!$D$2:$D$4955,$D848)),AVERAGEIFS(ObservedSpeciesData!AE$2:AE$4955,ObservedSpeciesData!$A$2:$A$4955,$A848,ObservedSpeciesData!$D$2:$D$4955,$D848),"")</f>
        <v/>
      </c>
      <c r="AF848" s="23"/>
      <c r="AG848" s="24"/>
      <c r="AH848" s="23" t="str">
        <f>IF(ISNUMBER(AVERAGEIFS(ObservedSpeciesData!AH$2:AH$4955,ObservedSpeciesData!$A$2:$A$4955,$A848,ObservedSpeciesData!$D$2:$D$4955,$D848)),AVERAGEIFS(ObservedSpeciesData!AH$2:AH$4955,ObservedSpeciesData!$A$2:$A$4955,$A848,ObservedSpeciesData!$D$2:$D$4955,$D848),"")</f>
        <v/>
      </c>
      <c r="AI848" s="23" t="str">
        <f>IF(ISNUMBER(AVERAGEIFS(ObservedSpeciesData!AI$2:AI$4955,ObservedSpeciesData!$A$2:$A$4955,$A848,ObservedSpeciesData!$C$2:$C$4955,$C848,ObservedSpeciesData!$D$2:$D$4955,$D848)),AVERAGEIFS(ObservedSpeciesData!AI$2:AI$4955,ObservedSpeciesData!$A$2:$A$4955,$A848,ObservedSpeciesData!$C$2:$C$4955,$C848,ObservedSpeciesData!$D$2:$D$4955,$D848),"")</f>
        <v/>
      </c>
      <c r="AJ848" s="2">
        <f>COUNTIFS(ObservedSpeciesData!$A$2:$A$828,$A848,ObservedSpeciesData!$D$2:$D$828,$D848)</f>
        <v>0</v>
      </c>
      <c r="AK848" s="2">
        <f t="shared" si="13"/>
        <v>4</v>
      </c>
    </row>
    <row r="849" spans="1:37" x14ac:dyDescent="0.25">
      <c r="A849" s="14" t="s">
        <v>95</v>
      </c>
      <c r="B849" t="s">
        <v>80</v>
      </c>
      <c r="C849" t="s">
        <v>90</v>
      </c>
      <c r="D849" s="13">
        <v>42044</v>
      </c>
      <c r="E849">
        <v>1</v>
      </c>
      <c r="F849">
        <v>50</v>
      </c>
      <c r="G849" s="2" t="s">
        <v>89</v>
      </c>
      <c r="H849" s="2" t="s">
        <v>12</v>
      </c>
      <c r="I849">
        <v>3</v>
      </c>
      <c r="J849" s="2" t="s">
        <v>88</v>
      </c>
      <c r="K849" s="2">
        <f>IF(ISNUMBER(AVERAGEIFS(ObservedSpeciesData!K$2:K$4955,ObservedSpeciesData!$A$2:$A$4955,$A849,ObservedSpeciesData!$D$2:$D$4955,$D849)),AVERAGEIFS(ObservedSpeciesData!K$2:K$4955,ObservedSpeciesData!$A$2:$A$4955,$A849,ObservedSpeciesData!$D$2:$D$4955,$D849),"")</f>
        <v>45</v>
      </c>
      <c r="L849" s="26">
        <f>IF(ISNUMBER(AVERAGEIFS(ObservedSpeciesData!L$2:L$4955,ObservedSpeciesData!$A$2:$A$4955,$A849,ObservedSpeciesData!$D$2:$D$4955,$D849)),AVERAGEIFS(ObservedSpeciesData!L$2:L$4955,ObservedSpeciesData!$A$2:$A$4955,$A849,ObservedSpeciesData!$D$2:$D$4955,$D849),"")</f>
        <v>3407.6666666666665</v>
      </c>
      <c r="M849" s="23">
        <f>IF(ISNUMBER(AVERAGEIFS(ObservedSpeciesData!M$2:M$4955,ObservedSpeciesData!$A$2:$A$4955,$A849,ObservedSpeciesData!$D$2:$D$4955,$D849)),AVERAGEIFS(ObservedSpeciesData!M$2:M$4955,ObservedSpeciesData!$A$2:$A$4955,$A849,ObservedSpeciesData!$D$2:$D$4955,$D849),"")</f>
        <v>340.76666666666665</v>
      </c>
      <c r="N849" s="23" t="str">
        <f>IF(ISNUMBER(AVERAGEIFS(ObservedSpeciesData!N$2:N$4955,ObservedSpeciesData!$A$2:$A$4955,$A849,ObservedSpeciesData!$D$2:$D$4955,$D849)),AVERAGEIFS(ObservedSpeciesData!N$2:N$4955,ObservedSpeciesData!$A$2:$A$4955,$A849,ObservedSpeciesData!$D$2:$D$4955,$D849),"")</f>
        <v/>
      </c>
      <c r="O849" s="23" t="str">
        <f>IF(ISNUMBER(AVERAGEIFS(ObservedSpeciesData!O$2:O$4955,ObservedSpeciesData!$A$2:$A$4955,$A849,ObservedSpeciesData!$D$2:$D$4955,$D849)),AVERAGEIFS(ObservedSpeciesData!O$2:O$4955,ObservedSpeciesData!$A$2:$A$4955,$A849,ObservedSpeciesData!$D$2:$D$4955,$D849),"")</f>
        <v/>
      </c>
      <c r="P849" s="23" t="str">
        <f>IF(ISNUMBER(AVERAGEIFS(ObservedSpeciesData!P$2:P$4955,ObservedSpeciesData!$A$2:$A$4955,$A849,ObservedSpeciesData!$C$2:$C$4955,$C849,ObservedSpeciesData!$D$2:$D$4955,$D849)),AVERAGEIFS(ObservedSpeciesData!P$2:P$4955,ObservedSpeciesData!$A$2:$A$4955,$A849,ObservedSpeciesData!$C$2:$C$4955,$C849,ObservedSpeciesData!$D$2:$D$4955,$D849),"")</f>
        <v/>
      </c>
      <c r="Q849" s="23"/>
      <c r="R849" s="25" t="str">
        <f>IF(ISNUMBER(AVERAGEIFS(ObservedSpeciesData!R$2:R$4955,ObservedSpeciesData!$A$2:$A$4955,$A849,ObservedSpeciesData!$D$2:$D$4955,$D849)),AVERAGEIFS(ObservedSpeciesData!R$2:R$4955,ObservedSpeciesData!$A$2:$A$4955,$A849,ObservedSpeciesData!$D$2:$D$4955,$D849),"")</f>
        <v/>
      </c>
      <c r="S849" s="25" t="str">
        <f>IF(ISNUMBER(AVERAGEIFS(ObservedSpeciesData!S$2:S$4955,ObservedSpeciesData!$A$2:$A$4955,$A849,ObservedSpeciesData!$D$2:$D$4955,$D849)),AVERAGEIFS(ObservedSpeciesData!S$2:S$4955,ObservedSpeciesData!$A$2:$A$4955,$A849,ObservedSpeciesData!$D$2:$D$4955,$D849),"")</f>
        <v/>
      </c>
      <c r="T849" s="23" t="str">
        <f>IF(ISNUMBER(AVERAGEIFS(ObservedSpeciesData!T$2:T$4955,ObservedSpeciesData!$A$2:$A$4955,$A849,ObservedSpeciesData!$D$2:$D$4955,$D849)),AVERAGEIFS(ObservedSpeciesData!T$2:T$4955,ObservedSpeciesData!$A$2:$A$4955,$A849,ObservedSpeciesData!$D$2:$D$4955,$D849),"")</f>
        <v/>
      </c>
      <c r="U849" s="24" t="str">
        <f>IF(ISNUMBER(AVERAGEIFS(ObservedSpeciesData!U$2:U$4955,ObservedSpeciesData!$A$2:$A$4955,$A849,ObservedSpeciesData!$C$2:$C$4955,$C849,ObservedSpeciesData!$D$2:$D$4955,$D849)),AVERAGEIFS(ObservedSpeciesData!U$2:U$4955,ObservedSpeciesData!$A$2:$A$4955,$A849,ObservedSpeciesData!$C$2:$C$4955,$C849,ObservedSpeciesData!$D$2:$D$4955,$D849),"")</f>
        <v/>
      </c>
      <c r="V849" s="23" t="str">
        <f>IF(ISNUMBER(AVERAGEIFS(ObservedSpeciesData!V$2:V$4955,ObservedSpeciesData!$A$2:$A$4955,$A849,ObservedSpeciesData!$D$2:$D$4955,$D849)),AVERAGEIFS(ObservedSpeciesData!V$2:V$4955,ObservedSpeciesData!$A$2:$A$4955,$A849,ObservedSpeciesData!$D$2:$D$4955,$D849),"")</f>
        <v/>
      </c>
      <c r="W849" s="23" t="str">
        <f>IF(ISNUMBER(AVERAGEIFS(ObservedSpeciesData!W$2:W$4955,ObservedSpeciesData!$A$2:$A$4955,$A849,ObservedSpeciesData!$D$2:$D$4955,$D849)),AVERAGEIFS(ObservedSpeciesData!W$2:W$4955,ObservedSpeciesData!$A$2:$A$4955,$A849,ObservedSpeciesData!$D$2:$D$4955,$D849),"")</f>
        <v/>
      </c>
      <c r="X849" s="23" t="str">
        <f>IF(ISNUMBER(AVERAGEIFS(ObservedSpeciesData!X$2:X$4955,ObservedSpeciesData!$A$2:$A$4955,$A849,ObservedSpeciesData!$D$2:$D$4955,$D849)),AVERAGEIFS(ObservedSpeciesData!X$2:X$4955,ObservedSpeciesData!$A$2:$A$4955,$A849,ObservedSpeciesData!$D$2:$D$4955,$D849),"")</f>
        <v/>
      </c>
      <c r="Y849" s="23" t="str">
        <f>IF(ISNUMBER(AVERAGEIFS(ObservedSpeciesData!Y$2:Y$4955,ObservedSpeciesData!$A$2:$A$4955,$A849,ObservedSpeciesData!$D$2:$D$4955,$D849)),AVERAGEIFS(ObservedSpeciesData!Y$2:Y$4955,ObservedSpeciesData!$A$2:$A$4955,$A849,ObservedSpeciesData!$D$2:$D$4955,$D849),"")</f>
        <v/>
      </c>
      <c r="Z849" s="23" t="str">
        <f>IF(ISNUMBER(AVERAGEIFS(ObservedSpeciesData!Z$2:Z$4955,ObservedSpeciesData!$A$2:$A$4955,$A849,ObservedSpeciesData!$D$2:$D$4955,$D849)),AVERAGEIFS(ObservedSpeciesData!Z$2:Z$4955,ObservedSpeciesData!$A$2:$A$4955,$A849,ObservedSpeciesData!$D$2:$D$4955,$D849),"")</f>
        <v/>
      </c>
      <c r="AA849" s="23">
        <f>IF(ISNUMBER(AVERAGEIFS(ObservedSpeciesData!AA$2:AA$4955,ObservedSpeciesData!$A$2:$A$4955,$A849,ObservedSpeciesData!$D$2:$D$4955,$D849)),AVERAGEIFS(ObservedSpeciesData!AA$2:AA$4955,ObservedSpeciesData!$A$2:$A$4955,$A849,ObservedSpeciesData!$D$2:$D$4955,$D849),"")</f>
        <v>17.233333333333331</v>
      </c>
      <c r="AB849" s="24">
        <f>IF(ISNUMBER(AVERAGEIFS(ObservedSpeciesData!AB$2:AB$4955,ObservedSpeciesData!$A$2:$A$4955,$A849,ObservedSpeciesData!$D$2:$D$4955,$D849)),AVERAGEIFS(ObservedSpeciesData!AB$2:AB$4955,ObservedSpeciesData!$A$2:$A$4955,$A849,ObservedSpeciesData!$D$2:$D$4955,$D849),"")</f>
        <v>2.7666666666666662E-2</v>
      </c>
      <c r="AC849" s="24">
        <f>IF(ISNUMBER(AVERAGEIFS(ObservedSpeciesData!AC$2:AC$4955,ObservedSpeciesData!$A$2:$A$4955,$A849,ObservedSpeciesData!$D$2:$D$4955,$D849)),AVERAGEIFS(ObservedSpeciesData!AC$2:AC$4955,ObservedSpeciesData!$A$2:$A$4955,$A849,ObservedSpeciesData!$D$2:$D$4955,$D849),"")</f>
        <v>2.7666666666666662E-2</v>
      </c>
      <c r="AD849" s="23" t="str">
        <f>IF(ISNUMBER(AVERAGEIFS(ObservedSpeciesData!AD$2:AD$4955,ObservedSpeciesData!$A$2:$A$4955,$A849,ObservedSpeciesData!$D$2:$D$4955,$D849)),AVERAGEIFS(ObservedSpeciesData!AD$2:AD$4955,ObservedSpeciesData!$A$2:$A$4955,$A849,ObservedSpeciesData!$D$2:$D$4955,$D849),"")</f>
        <v/>
      </c>
      <c r="AE849" s="24" t="str">
        <f>IF(ISNUMBER(AVERAGEIFS(ObservedSpeciesData!AE$2:AE$4955,ObservedSpeciesData!$A$2:$A$4955,$A849,ObservedSpeciesData!$D$2:$D$4955,$D849)),AVERAGEIFS(ObservedSpeciesData!AE$2:AE$4955,ObservedSpeciesData!$A$2:$A$4955,$A849,ObservedSpeciesData!$D$2:$D$4955,$D849),"")</f>
        <v/>
      </c>
      <c r="AF849" s="23"/>
      <c r="AG849" s="24"/>
      <c r="AH849" s="23" t="str">
        <f>IF(ISNUMBER(AVERAGEIFS(ObservedSpeciesData!AH$2:AH$4955,ObservedSpeciesData!$A$2:$A$4955,$A849,ObservedSpeciesData!$D$2:$D$4955,$D849)),AVERAGEIFS(ObservedSpeciesData!AH$2:AH$4955,ObservedSpeciesData!$A$2:$A$4955,$A849,ObservedSpeciesData!$D$2:$D$4955,$D849),"")</f>
        <v/>
      </c>
      <c r="AI849" s="23" t="str">
        <f>IF(ISNUMBER(AVERAGEIFS(ObservedSpeciesData!AI$2:AI$4955,ObservedSpeciesData!$A$2:$A$4955,$A849,ObservedSpeciesData!$C$2:$C$4955,$C849,ObservedSpeciesData!$D$2:$D$4955,$D849)),AVERAGEIFS(ObservedSpeciesData!AI$2:AI$4955,ObservedSpeciesData!$A$2:$A$4955,$A849,ObservedSpeciesData!$C$2:$C$4955,$C849,ObservedSpeciesData!$D$2:$D$4955,$D849),"")</f>
        <v/>
      </c>
      <c r="AJ849" s="2">
        <f>COUNTIFS(ObservedSpeciesData!$A$2:$A$828,$A849,ObservedSpeciesData!$D$2:$D$828,$D849)</f>
        <v>0</v>
      </c>
      <c r="AK849" s="2">
        <f t="shared" si="13"/>
        <v>4</v>
      </c>
    </row>
    <row r="850" spans="1:37" x14ac:dyDescent="0.25">
      <c r="A850" s="14" t="s">
        <v>94</v>
      </c>
      <c r="B850" t="s">
        <v>80</v>
      </c>
      <c r="C850" t="s">
        <v>90</v>
      </c>
      <c r="D850" s="13">
        <v>42044</v>
      </c>
      <c r="E850">
        <v>1</v>
      </c>
      <c r="F850">
        <v>100</v>
      </c>
      <c r="G850" s="2" t="s">
        <v>89</v>
      </c>
      <c r="H850" s="2" t="s">
        <v>12</v>
      </c>
      <c r="I850">
        <v>3</v>
      </c>
      <c r="J850" s="2" t="s">
        <v>88</v>
      </c>
      <c r="K850" s="2">
        <f>IF(ISNUMBER(AVERAGEIFS(ObservedSpeciesData!K$2:K$4955,ObservedSpeciesData!$A$2:$A$4955,$A850,ObservedSpeciesData!$D$2:$D$4955,$D850)),AVERAGEIFS(ObservedSpeciesData!K$2:K$4955,ObservedSpeciesData!$A$2:$A$4955,$A850,ObservedSpeciesData!$D$2:$D$4955,$D850),"")</f>
        <v>90</v>
      </c>
      <c r="L850" s="26">
        <f>IF(ISNUMBER(AVERAGEIFS(ObservedSpeciesData!L$2:L$4955,ObservedSpeciesData!$A$2:$A$4955,$A850,ObservedSpeciesData!$D$2:$D$4955,$D850)),AVERAGEIFS(ObservedSpeciesData!L$2:L$4955,ObservedSpeciesData!$A$2:$A$4955,$A850,ObservedSpeciesData!$D$2:$D$4955,$D850),"")</f>
        <v>3247.3333333333335</v>
      </c>
      <c r="M850" s="23">
        <f>IF(ISNUMBER(AVERAGEIFS(ObservedSpeciesData!M$2:M$4955,ObservedSpeciesData!$A$2:$A$4955,$A850,ObservedSpeciesData!$D$2:$D$4955,$D850)),AVERAGEIFS(ObservedSpeciesData!M$2:M$4955,ObservedSpeciesData!$A$2:$A$4955,$A850,ObservedSpeciesData!$D$2:$D$4955,$D850),"")</f>
        <v>324.73333333333329</v>
      </c>
      <c r="N850" s="23" t="str">
        <f>IF(ISNUMBER(AVERAGEIFS(ObservedSpeciesData!N$2:N$4955,ObservedSpeciesData!$A$2:$A$4955,$A850,ObservedSpeciesData!$D$2:$D$4955,$D850)),AVERAGEIFS(ObservedSpeciesData!N$2:N$4955,ObservedSpeciesData!$A$2:$A$4955,$A850,ObservedSpeciesData!$D$2:$D$4955,$D850),"")</f>
        <v/>
      </c>
      <c r="O850" s="23" t="str">
        <f>IF(ISNUMBER(AVERAGEIFS(ObservedSpeciesData!O$2:O$4955,ObservedSpeciesData!$A$2:$A$4955,$A850,ObservedSpeciesData!$D$2:$D$4955,$D850)),AVERAGEIFS(ObservedSpeciesData!O$2:O$4955,ObservedSpeciesData!$A$2:$A$4955,$A850,ObservedSpeciesData!$D$2:$D$4955,$D850),"")</f>
        <v/>
      </c>
      <c r="P850" s="23" t="str">
        <f>IF(ISNUMBER(AVERAGEIFS(ObservedSpeciesData!P$2:P$4955,ObservedSpeciesData!$A$2:$A$4955,$A850,ObservedSpeciesData!$C$2:$C$4955,$C850,ObservedSpeciesData!$D$2:$D$4955,$D850)),AVERAGEIFS(ObservedSpeciesData!P$2:P$4955,ObservedSpeciesData!$A$2:$A$4955,$A850,ObservedSpeciesData!$C$2:$C$4955,$C850,ObservedSpeciesData!$D$2:$D$4955,$D850),"")</f>
        <v/>
      </c>
      <c r="Q850" s="23"/>
      <c r="R850" s="25" t="str">
        <f>IF(ISNUMBER(AVERAGEIFS(ObservedSpeciesData!R$2:R$4955,ObservedSpeciesData!$A$2:$A$4955,$A850,ObservedSpeciesData!$D$2:$D$4955,$D850)),AVERAGEIFS(ObservedSpeciesData!R$2:R$4955,ObservedSpeciesData!$A$2:$A$4955,$A850,ObservedSpeciesData!$D$2:$D$4955,$D850),"")</f>
        <v/>
      </c>
      <c r="S850" s="25" t="str">
        <f>IF(ISNUMBER(AVERAGEIFS(ObservedSpeciesData!S$2:S$4955,ObservedSpeciesData!$A$2:$A$4955,$A850,ObservedSpeciesData!$D$2:$D$4955,$D850)),AVERAGEIFS(ObservedSpeciesData!S$2:S$4955,ObservedSpeciesData!$A$2:$A$4955,$A850,ObservedSpeciesData!$D$2:$D$4955,$D850),"")</f>
        <v/>
      </c>
      <c r="T850" s="23" t="str">
        <f>IF(ISNUMBER(AVERAGEIFS(ObservedSpeciesData!T$2:T$4955,ObservedSpeciesData!$A$2:$A$4955,$A850,ObservedSpeciesData!$D$2:$D$4955,$D850)),AVERAGEIFS(ObservedSpeciesData!T$2:T$4955,ObservedSpeciesData!$A$2:$A$4955,$A850,ObservedSpeciesData!$D$2:$D$4955,$D850),"")</f>
        <v/>
      </c>
      <c r="U850" s="24" t="str">
        <f>IF(ISNUMBER(AVERAGEIFS(ObservedSpeciesData!U$2:U$4955,ObservedSpeciesData!$A$2:$A$4955,$A850,ObservedSpeciesData!$C$2:$C$4955,$C850,ObservedSpeciesData!$D$2:$D$4955,$D850)),AVERAGEIFS(ObservedSpeciesData!U$2:U$4955,ObservedSpeciesData!$A$2:$A$4955,$A850,ObservedSpeciesData!$C$2:$C$4955,$C850,ObservedSpeciesData!$D$2:$D$4955,$D850),"")</f>
        <v/>
      </c>
      <c r="V850" s="23" t="str">
        <f>IF(ISNUMBER(AVERAGEIFS(ObservedSpeciesData!V$2:V$4955,ObservedSpeciesData!$A$2:$A$4955,$A850,ObservedSpeciesData!$D$2:$D$4955,$D850)),AVERAGEIFS(ObservedSpeciesData!V$2:V$4955,ObservedSpeciesData!$A$2:$A$4955,$A850,ObservedSpeciesData!$D$2:$D$4955,$D850),"")</f>
        <v/>
      </c>
      <c r="W850" s="23" t="str">
        <f>IF(ISNUMBER(AVERAGEIFS(ObservedSpeciesData!W$2:W$4955,ObservedSpeciesData!$A$2:$A$4955,$A850,ObservedSpeciesData!$D$2:$D$4955,$D850)),AVERAGEIFS(ObservedSpeciesData!W$2:W$4955,ObservedSpeciesData!$A$2:$A$4955,$A850,ObservedSpeciesData!$D$2:$D$4955,$D850),"")</f>
        <v/>
      </c>
      <c r="X850" s="23" t="str">
        <f>IF(ISNUMBER(AVERAGEIFS(ObservedSpeciesData!X$2:X$4955,ObservedSpeciesData!$A$2:$A$4955,$A850,ObservedSpeciesData!$D$2:$D$4955,$D850)),AVERAGEIFS(ObservedSpeciesData!X$2:X$4955,ObservedSpeciesData!$A$2:$A$4955,$A850,ObservedSpeciesData!$D$2:$D$4955,$D850),"")</f>
        <v/>
      </c>
      <c r="Y850" s="23" t="str">
        <f>IF(ISNUMBER(AVERAGEIFS(ObservedSpeciesData!Y$2:Y$4955,ObservedSpeciesData!$A$2:$A$4955,$A850,ObservedSpeciesData!$D$2:$D$4955,$D850)),AVERAGEIFS(ObservedSpeciesData!Y$2:Y$4955,ObservedSpeciesData!$A$2:$A$4955,$A850,ObservedSpeciesData!$D$2:$D$4955,$D850),"")</f>
        <v/>
      </c>
      <c r="Z850" s="23" t="str">
        <f>IF(ISNUMBER(AVERAGEIFS(ObservedSpeciesData!Z$2:Z$4955,ObservedSpeciesData!$A$2:$A$4955,$A850,ObservedSpeciesData!$D$2:$D$4955,$D850)),AVERAGEIFS(ObservedSpeciesData!Z$2:Z$4955,ObservedSpeciesData!$A$2:$A$4955,$A850,ObservedSpeciesData!$D$2:$D$4955,$D850),"")</f>
        <v/>
      </c>
      <c r="AA850" s="23">
        <f>IF(ISNUMBER(AVERAGEIFS(ObservedSpeciesData!AA$2:AA$4955,ObservedSpeciesData!$A$2:$A$4955,$A850,ObservedSpeciesData!$D$2:$D$4955,$D850)),AVERAGEIFS(ObservedSpeciesData!AA$2:AA$4955,ObservedSpeciesData!$A$2:$A$4955,$A850,ObservedSpeciesData!$D$2:$D$4955,$D850),"")</f>
        <v>15.866666666666667</v>
      </c>
      <c r="AB850" s="24">
        <f>IF(ISNUMBER(AVERAGEIFS(ObservedSpeciesData!AB$2:AB$4955,ObservedSpeciesData!$A$2:$A$4955,$A850,ObservedSpeciesData!$D$2:$D$4955,$D850)),AVERAGEIFS(ObservedSpeciesData!AB$2:AB$4955,ObservedSpeciesData!$A$2:$A$4955,$A850,ObservedSpeciesData!$D$2:$D$4955,$D850),"")</f>
        <v>2.5666666666666667E-2</v>
      </c>
      <c r="AC850" s="24">
        <f>IF(ISNUMBER(AVERAGEIFS(ObservedSpeciesData!AC$2:AC$4955,ObservedSpeciesData!$A$2:$A$4955,$A850,ObservedSpeciesData!$D$2:$D$4955,$D850)),AVERAGEIFS(ObservedSpeciesData!AC$2:AC$4955,ObservedSpeciesData!$A$2:$A$4955,$A850,ObservedSpeciesData!$D$2:$D$4955,$D850),"")</f>
        <v>2.5666666666666667E-2</v>
      </c>
      <c r="AD850" s="23" t="str">
        <f>IF(ISNUMBER(AVERAGEIFS(ObservedSpeciesData!AD$2:AD$4955,ObservedSpeciesData!$A$2:$A$4955,$A850,ObservedSpeciesData!$D$2:$D$4955,$D850)),AVERAGEIFS(ObservedSpeciesData!AD$2:AD$4955,ObservedSpeciesData!$A$2:$A$4955,$A850,ObservedSpeciesData!$D$2:$D$4955,$D850),"")</f>
        <v/>
      </c>
      <c r="AE850" s="24" t="str">
        <f>IF(ISNUMBER(AVERAGEIFS(ObservedSpeciesData!AE$2:AE$4955,ObservedSpeciesData!$A$2:$A$4955,$A850,ObservedSpeciesData!$D$2:$D$4955,$D850)),AVERAGEIFS(ObservedSpeciesData!AE$2:AE$4955,ObservedSpeciesData!$A$2:$A$4955,$A850,ObservedSpeciesData!$D$2:$D$4955,$D850),"")</f>
        <v/>
      </c>
      <c r="AF850" s="23"/>
      <c r="AG850" s="24"/>
      <c r="AH850" s="23" t="str">
        <f>IF(ISNUMBER(AVERAGEIFS(ObservedSpeciesData!AH$2:AH$4955,ObservedSpeciesData!$A$2:$A$4955,$A850,ObservedSpeciesData!$D$2:$D$4955,$D850)),AVERAGEIFS(ObservedSpeciesData!AH$2:AH$4955,ObservedSpeciesData!$A$2:$A$4955,$A850,ObservedSpeciesData!$D$2:$D$4955,$D850),"")</f>
        <v/>
      </c>
      <c r="AI850" s="23" t="str">
        <f>IF(ISNUMBER(AVERAGEIFS(ObservedSpeciesData!AI$2:AI$4955,ObservedSpeciesData!$A$2:$A$4955,$A850,ObservedSpeciesData!$C$2:$C$4955,$C850,ObservedSpeciesData!$D$2:$D$4955,$D850)),AVERAGEIFS(ObservedSpeciesData!AI$2:AI$4955,ObservedSpeciesData!$A$2:$A$4955,$A850,ObservedSpeciesData!$C$2:$C$4955,$C850,ObservedSpeciesData!$D$2:$D$4955,$D850),"")</f>
        <v/>
      </c>
      <c r="AJ850" s="2">
        <f>COUNTIFS(ObservedSpeciesData!$A$2:$A$828,$A850,ObservedSpeciesData!$D$2:$D$828,$D850)</f>
        <v>0</v>
      </c>
      <c r="AK850" s="2">
        <f t="shared" si="13"/>
        <v>4</v>
      </c>
    </row>
    <row r="851" spans="1:37" x14ac:dyDescent="0.25">
      <c r="A851" s="14" t="s">
        <v>93</v>
      </c>
      <c r="B851" t="s">
        <v>80</v>
      </c>
      <c r="C851" t="s">
        <v>90</v>
      </c>
      <c r="D851" s="13">
        <v>42044</v>
      </c>
      <c r="E851">
        <v>1</v>
      </c>
      <c r="F851">
        <v>200</v>
      </c>
      <c r="G851" s="2" t="s">
        <v>89</v>
      </c>
      <c r="H851" s="2" t="s">
        <v>12</v>
      </c>
      <c r="I851">
        <v>3</v>
      </c>
      <c r="J851" s="2" t="s">
        <v>88</v>
      </c>
      <c r="K851" s="2">
        <f>IF(ISNUMBER(AVERAGEIFS(ObservedSpeciesData!K$2:K$4955,ObservedSpeciesData!$A$2:$A$4955,$A851,ObservedSpeciesData!$D$2:$D$4955,$D851)),AVERAGEIFS(ObservedSpeciesData!K$2:K$4955,ObservedSpeciesData!$A$2:$A$4955,$A851,ObservedSpeciesData!$D$2:$D$4955,$D851),"")</f>
        <v>180</v>
      </c>
      <c r="L851" s="26">
        <f>IF(ISNUMBER(AVERAGEIFS(ObservedSpeciesData!L$2:L$4955,ObservedSpeciesData!$A$2:$A$4955,$A851,ObservedSpeciesData!$D$2:$D$4955,$D851)),AVERAGEIFS(ObservedSpeciesData!L$2:L$4955,ObservedSpeciesData!$A$2:$A$4955,$A851,ObservedSpeciesData!$D$2:$D$4955,$D851),"")</f>
        <v>3543.3333333333335</v>
      </c>
      <c r="M851" s="23">
        <f>IF(ISNUMBER(AVERAGEIFS(ObservedSpeciesData!M$2:M$4955,ObservedSpeciesData!$A$2:$A$4955,$A851,ObservedSpeciesData!$D$2:$D$4955,$D851)),AVERAGEIFS(ObservedSpeciesData!M$2:M$4955,ObservedSpeciesData!$A$2:$A$4955,$A851,ObservedSpeciesData!$D$2:$D$4955,$D851),"")</f>
        <v>354.33333333333331</v>
      </c>
      <c r="N851" s="23" t="str">
        <f>IF(ISNUMBER(AVERAGEIFS(ObservedSpeciesData!N$2:N$4955,ObservedSpeciesData!$A$2:$A$4955,$A851,ObservedSpeciesData!$D$2:$D$4955,$D851)),AVERAGEIFS(ObservedSpeciesData!N$2:N$4955,ObservedSpeciesData!$A$2:$A$4955,$A851,ObservedSpeciesData!$D$2:$D$4955,$D851),"")</f>
        <v/>
      </c>
      <c r="O851" s="23" t="str">
        <f>IF(ISNUMBER(AVERAGEIFS(ObservedSpeciesData!O$2:O$4955,ObservedSpeciesData!$A$2:$A$4955,$A851,ObservedSpeciesData!$D$2:$D$4955,$D851)),AVERAGEIFS(ObservedSpeciesData!O$2:O$4955,ObservedSpeciesData!$A$2:$A$4955,$A851,ObservedSpeciesData!$D$2:$D$4955,$D851),"")</f>
        <v/>
      </c>
      <c r="P851" s="23" t="str">
        <f>IF(ISNUMBER(AVERAGEIFS(ObservedSpeciesData!P$2:P$4955,ObservedSpeciesData!$A$2:$A$4955,$A851,ObservedSpeciesData!$C$2:$C$4955,$C851,ObservedSpeciesData!$D$2:$D$4955,$D851)),AVERAGEIFS(ObservedSpeciesData!P$2:P$4955,ObservedSpeciesData!$A$2:$A$4955,$A851,ObservedSpeciesData!$C$2:$C$4955,$C851,ObservedSpeciesData!$D$2:$D$4955,$D851),"")</f>
        <v/>
      </c>
      <c r="Q851" s="23"/>
      <c r="R851" s="25" t="str">
        <f>IF(ISNUMBER(AVERAGEIFS(ObservedSpeciesData!R$2:R$4955,ObservedSpeciesData!$A$2:$A$4955,$A851,ObservedSpeciesData!$D$2:$D$4955,$D851)),AVERAGEIFS(ObservedSpeciesData!R$2:R$4955,ObservedSpeciesData!$A$2:$A$4955,$A851,ObservedSpeciesData!$D$2:$D$4955,$D851),"")</f>
        <v/>
      </c>
      <c r="S851" s="25" t="str">
        <f>IF(ISNUMBER(AVERAGEIFS(ObservedSpeciesData!S$2:S$4955,ObservedSpeciesData!$A$2:$A$4955,$A851,ObservedSpeciesData!$D$2:$D$4955,$D851)),AVERAGEIFS(ObservedSpeciesData!S$2:S$4955,ObservedSpeciesData!$A$2:$A$4955,$A851,ObservedSpeciesData!$D$2:$D$4955,$D851),"")</f>
        <v/>
      </c>
      <c r="T851" s="23" t="str">
        <f>IF(ISNUMBER(AVERAGEIFS(ObservedSpeciesData!T$2:T$4955,ObservedSpeciesData!$A$2:$A$4955,$A851,ObservedSpeciesData!$D$2:$D$4955,$D851)),AVERAGEIFS(ObservedSpeciesData!T$2:T$4955,ObservedSpeciesData!$A$2:$A$4955,$A851,ObservedSpeciesData!$D$2:$D$4955,$D851),"")</f>
        <v/>
      </c>
      <c r="U851" s="24" t="str">
        <f>IF(ISNUMBER(AVERAGEIFS(ObservedSpeciesData!U$2:U$4955,ObservedSpeciesData!$A$2:$A$4955,$A851,ObservedSpeciesData!$C$2:$C$4955,$C851,ObservedSpeciesData!$D$2:$D$4955,$D851)),AVERAGEIFS(ObservedSpeciesData!U$2:U$4955,ObservedSpeciesData!$A$2:$A$4955,$A851,ObservedSpeciesData!$C$2:$C$4955,$C851,ObservedSpeciesData!$D$2:$D$4955,$D851),"")</f>
        <v/>
      </c>
      <c r="V851" s="23" t="str">
        <f>IF(ISNUMBER(AVERAGEIFS(ObservedSpeciesData!V$2:V$4955,ObservedSpeciesData!$A$2:$A$4955,$A851,ObservedSpeciesData!$D$2:$D$4955,$D851)),AVERAGEIFS(ObservedSpeciesData!V$2:V$4955,ObservedSpeciesData!$A$2:$A$4955,$A851,ObservedSpeciesData!$D$2:$D$4955,$D851),"")</f>
        <v/>
      </c>
      <c r="W851" s="23" t="str">
        <f>IF(ISNUMBER(AVERAGEIFS(ObservedSpeciesData!W$2:W$4955,ObservedSpeciesData!$A$2:$A$4955,$A851,ObservedSpeciesData!$D$2:$D$4955,$D851)),AVERAGEIFS(ObservedSpeciesData!W$2:W$4955,ObservedSpeciesData!$A$2:$A$4955,$A851,ObservedSpeciesData!$D$2:$D$4955,$D851),"")</f>
        <v/>
      </c>
      <c r="X851" s="23" t="str">
        <f>IF(ISNUMBER(AVERAGEIFS(ObservedSpeciesData!X$2:X$4955,ObservedSpeciesData!$A$2:$A$4955,$A851,ObservedSpeciesData!$D$2:$D$4955,$D851)),AVERAGEIFS(ObservedSpeciesData!X$2:X$4955,ObservedSpeciesData!$A$2:$A$4955,$A851,ObservedSpeciesData!$D$2:$D$4955,$D851),"")</f>
        <v/>
      </c>
      <c r="Y851" s="23" t="str">
        <f>IF(ISNUMBER(AVERAGEIFS(ObservedSpeciesData!Y$2:Y$4955,ObservedSpeciesData!$A$2:$A$4955,$A851,ObservedSpeciesData!$D$2:$D$4955,$D851)),AVERAGEIFS(ObservedSpeciesData!Y$2:Y$4955,ObservedSpeciesData!$A$2:$A$4955,$A851,ObservedSpeciesData!$D$2:$D$4955,$D851),"")</f>
        <v/>
      </c>
      <c r="Z851" s="23" t="str">
        <f>IF(ISNUMBER(AVERAGEIFS(ObservedSpeciesData!Z$2:Z$4955,ObservedSpeciesData!$A$2:$A$4955,$A851,ObservedSpeciesData!$D$2:$D$4955,$D851)),AVERAGEIFS(ObservedSpeciesData!Z$2:Z$4955,ObservedSpeciesData!$A$2:$A$4955,$A851,ObservedSpeciesData!$D$2:$D$4955,$D851),"")</f>
        <v/>
      </c>
      <c r="AA851" s="23">
        <f>IF(ISNUMBER(AVERAGEIFS(ObservedSpeciesData!AA$2:AA$4955,ObservedSpeciesData!$A$2:$A$4955,$A851,ObservedSpeciesData!$D$2:$D$4955,$D851)),AVERAGEIFS(ObservedSpeciesData!AA$2:AA$4955,ObservedSpeciesData!$A$2:$A$4955,$A851,ObservedSpeciesData!$D$2:$D$4955,$D851),"")</f>
        <v>17.233333333333334</v>
      </c>
      <c r="AB851" s="24">
        <f>IF(ISNUMBER(AVERAGEIFS(ObservedSpeciesData!AB$2:AB$4955,ObservedSpeciesData!$A$2:$A$4955,$A851,ObservedSpeciesData!$D$2:$D$4955,$D851)),AVERAGEIFS(ObservedSpeciesData!AB$2:AB$4955,ObservedSpeciesData!$A$2:$A$4955,$A851,ObservedSpeciesData!$D$2:$D$4955,$D851),"")</f>
        <v>2.7333333333333334E-2</v>
      </c>
      <c r="AC851" s="24">
        <f>IF(ISNUMBER(AVERAGEIFS(ObservedSpeciesData!AC$2:AC$4955,ObservedSpeciesData!$A$2:$A$4955,$A851,ObservedSpeciesData!$D$2:$D$4955,$D851)),AVERAGEIFS(ObservedSpeciesData!AC$2:AC$4955,ObservedSpeciesData!$A$2:$A$4955,$A851,ObservedSpeciesData!$D$2:$D$4955,$D851),"")</f>
        <v>2.7333333333333334E-2</v>
      </c>
      <c r="AD851" s="23" t="str">
        <f>IF(ISNUMBER(AVERAGEIFS(ObservedSpeciesData!AD$2:AD$4955,ObservedSpeciesData!$A$2:$A$4955,$A851,ObservedSpeciesData!$D$2:$D$4955,$D851)),AVERAGEIFS(ObservedSpeciesData!AD$2:AD$4955,ObservedSpeciesData!$A$2:$A$4955,$A851,ObservedSpeciesData!$D$2:$D$4955,$D851),"")</f>
        <v/>
      </c>
      <c r="AE851" s="24" t="str">
        <f>IF(ISNUMBER(AVERAGEIFS(ObservedSpeciesData!AE$2:AE$4955,ObservedSpeciesData!$A$2:$A$4955,$A851,ObservedSpeciesData!$D$2:$D$4955,$D851)),AVERAGEIFS(ObservedSpeciesData!AE$2:AE$4955,ObservedSpeciesData!$A$2:$A$4955,$A851,ObservedSpeciesData!$D$2:$D$4955,$D851),"")</f>
        <v/>
      </c>
      <c r="AF851" s="23"/>
      <c r="AG851" s="24"/>
      <c r="AH851" s="23" t="str">
        <f>IF(ISNUMBER(AVERAGEIFS(ObservedSpeciesData!AH$2:AH$4955,ObservedSpeciesData!$A$2:$A$4955,$A851,ObservedSpeciesData!$D$2:$D$4955,$D851)),AVERAGEIFS(ObservedSpeciesData!AH$2:AH$4955,ObservedSpeciesData!$A$2:$A$4955,$A851,ObservedSpeciesData!$D$2:$D$4955,$D851),"")</f>
        <v/>
      </c>
      <c r="AI851" s="23" t="str">
        <f>IF(ISNUMBER(AVERAGEIFS(ObservedSpeciesData!AI$2:AI$4955,ObservedSpeciesData!$A$2:$A$4955,$A851,ObservedSpeciesData!$C$2:$C$4955,$C851,ObservedSpeciesData!$D$2:$D$4955,$D851)),AVERAGEIFS(ObservedSpeciesData!AI$2:AI$4955,ObservedSpeciesData!$A$2:$A$4955,$A851,ObservedSpeciesData!$C$2:$C$4955,$C851,ObservedSpeciesData!$D$2:$D$4955,$D851),"")</f>
        <v/>
      </c>
      <c r="AJ851" s="2">
        <f>COUNTIFS(ObservedSpeciesData!$A$2:$A$828,$A851,ObservedSpeciesData!$D$2:$D$828,$D851)</f>
        <v>0</v>
      </c>
      <c r="AK851" s="2">
        <f t="shared" si="13"/>
        <v>4</v>
      </c>
    </row>
    <row r="852" spans="1:37" x14ac:dyDescent="0.25">
      <c r="A852" s="14" t="s">
        <v>92</v>
      </c>
      <c r="B852" t="s">
        <v>80</v>
      </c>
      <c r="C852" t="s">
        <v>90</v>
      </c>
      <c r="D852" s="13">
        <v>42044</v>
      </c>
      <c r="E852">
        <v>1</v>
      </c>
      <c r="F852">
        <v>350</v>
      </c>
      <c r="G852" s="2" t="s">
        <v>89</v>
      </c>
      <c r="H852" s="2" t="s">
        <v>12</v>
      </c>
      <c r="I852">
        <v>3</v>
      </c>
      <c r="J852" s="2" t="s">
        <v>88</v>
      </c>
      <c r="K852" s="2">
        <f>IF(ISNUMBER(AVERAGEIFS(ObservedSpeciesData!K$2:K$4955,ObservedSpeciesData!$A$2:$A$4955,$A852,ObservedSpeciesData!$D$2:$D$4955,$D852)),AVERAGEIFS(ObservedSpeciesData!K$2:K$4955,ObservedSpeciesData!$A$2:$A$4955,$A852,ObservedSpeciesData!$D$2:$D$4955,$D852),"")</f>
        <v>315</v>
      </c>
      <c r="L852" s="26">
        <f>IF(ISNUMBER(AVERAGEIFS(ObservedSpeciesData!L$2:L$4955,ObservedSpeciesData!$A$2:$A$4955,$A852,ObservedSpeciesData!$D$2:$D$4955,$D852)),AVERAGEIFS(ObservedSpeciesData!L$2:L$4955,ObservedSpeciesData!$A$2:$A$4955,$A852,ObservedSpeciesData!$D$2:$D$4955,$D852),"")</f>
        <v>3346</v>
      </c>
      <c r="M852" s="23">
        <f>IF(ISNUMBER(AVERAGEIFS(ObservedSpeciesData!M$2:M$4955,ObservedSpeciesData!$A$2:$A$4955,$A852,ObservedSpeciesData!$D$2:$D$4955,$D852)),AVERAGEIFS(ObservedSpeciesData!M$2:M$4955,ObservedSpeciesData!$A$2:$A$4955,$A852,ObservedSpeciesData!$D$2:$D$4955,$D852),"")</f>
        <v>334.6</v>
      </c>
      <c r="N852" s="23" t="str">
        <f>IF(ISNUMBER(AVERAGEIFS(ObservedSpeciesData!N$2:N$4955,ObservedSpeciesData!$A$2:$A$4955,$A852,ObservedSpeciesData!$D$2:$D$4955,$D852)),AVERAGEIFS(ObservedSpeciesData!N$2:N$4955,ObservedSpeciesData!$A$2:$A$4955,$A852,ObservedSpeciesData!$D$2:$D$4955,$D852),"")</f>
        <v/>
      </c>
      <c r="O852" s="23" t="str">
        <f>IF(ISNUMBER(AVERAGEIFS(ObservedSpeciesData!O$2:O$4955,ObservedSpeciesData!$A$2:$A$4955,$A852,ObservedSpeciesData!$D$2:$D$4955,$D852)),AVERAGEIFS(ObservedSpeciesData!O$2:O$4955,ObservedSpeciesData!$A$2:$A$4955,$A852,ObservedSpeciesData!$D$2:$D$4955,$D852),"")</f>
        <v/>
      </c>
      <c r="P852" s="23" t="str">
        <f>IF(ISNUMBER(AVERAGEIFS(ObservedSpeciesData!P$2:P$4955,ObservedSpeciesData!$A$2:$A$4955,$A852,ObservedSpeciesData!$C$2:$C$4955,$C852,ObservedSpeciesData!$D$2:$D$4955,$D852)),AVERAGEIFS(ObservedSpeciesData!P$2:P$4955,ObservedSpeciesData!$A$2:$A$4955,$A852,ObservedSpeciesData!$C$2:$C$4955,$C852,ObservedSpeciesData!$D$2:$D$4955,$D852),"")</f>
        <v/>
      </c>
      <c r="Q852" s="23"/>
      <c r="R852" s="25" t="str">
        <f>IF(ISNUMBER(AVERAGEIFS(ObservedSpeciesData!R$2:R$4955,ObservedSpeciesData!$A$2:$A$4955,$A852,ObservedSpeciesData!$D$2:$D$4955,$D852)),AVERAGEIFS(ObservedSpeciesData!R$2:R$4955,ObservedSpeciesData!$A$2:$A$4955,$A852,ObservedSpeciesData!$D$2:$D$4955,$D852),"")</f>
        <v/>
      </c>
      <c r="S852" s="25" t="str">
        <f>IF(ISNUMBER(AVERAGEIFS(ObservedSpeciesData!S$2:S$4955,ObservedSpeciesData!$A$2:$A$4955,$A852,ObservedSpeciesData!$D$2:$D$4955,$D852)),AVERAGEIFS(ObservedSpeciesData!S$2:S$4955,ObservedSpeciesData!$A$2:$A$4955,$A852,ObservedSpeciesData!$D$2:$D$4955,$D852),"")</f>
        <v/>
      </c>
      <c r="T852" s="23" t="str">
        <f>IF(ISNUMBER(AVERAGEIFS(ObservedSpeciesData!T$2:T$4955,ObservedSpeciesData!$A$2:$A$4955,$A852,ObservedSpeciesData!$D$2:$D$4955,$D852)),AVERAGEIFS(ObservedSpeciesData!T$2:T$4955,ObservedSpeciesData!$A$2:$A$4955,$A852,ObservedSpeciesData!$D$2:$D$4955,$D852),"")</f>
        <v/>
      </c>
      <c r="U852" s="24" t="str">
        <f>IF(ISNUMBER(AVERAGEIFS(ObservedSpeciesData!U$2:U$4955,ObservedSpeciesData!$A$2:$A$4955,$A852,ObservedSpeciesData!$C$2:$C$4955,$C852,ObservedSpeciesData!$D$2:$D$4955,$D852)),AVERAGEIFS(ObservedSpeciesData!U$2:U$4955,ObservedSpeciesData!$A$2:$A$4955,$A852,ObservedSpeciesData!$C$2:$C$4955,$C852,ObservedSpeciesData!$D$2:$D$4955,$D852),"")</f>
        <v/>
      </c>
      <c r="V852" s="23" t="str">
        <f>IF(ISNUMBER(AVERAGEIFS(ObservedSpeciesData!V$2:V$4955,ObservedSpeciesData!$A$2:$A$4955,$A852,ObservedSpeciesData!$D$2:$D$4955,$D852)),AVERAGEIFS(ObservedSpeciesData!V$2:V$4955,ObservedSpeciesData!$A$2:$A$4955,$A852,ObservedSpeciesData!$D$2:$D$4955,$D852),"")</f>
        <v/>
      </c>
      <c r="W852" s="23" t="str">
        <f>IF(ISNUMBER(AVERAGEIFS(ObservedSpeciesData!W$2:W$4955,ObservedSpeciesData!$A$2:$A$4955,$A852,ObservedSpeciesData!$D$2:$D$4955,$D852)),AVERAGEIFS(ObservedSpeciesData!W$2:W$4955,ObservedSpeciesData!$A$2:$A$4955,$A852,ObservedSpeciesData!$D$2:$D$4955,$D852),"")</f>
        <v/>
      </c>
      <c r="X852" s="23" t="str">
        <f>IF(ISNUMBER(AVERAGEIFS(ObservedSpeciesData!X$2:X$4955,ObservedSpeciesData!$A$2:$A$4955,$A852,ObservedSpeciesData!$D$2:$D$4955,$D852)),AVERAGEIFS(ObservedSpeciesData!X$2:X$4955,ObservedSpeciesData!$A$2:$A$4955,$A852,ObservedSpeciesData!$D$2:$D$4955,$D852),"")</f>
        <v/>
      </c>
      <c r="Y852" s="23" t="str">
        <f>IF(ISNUMBER(AVERAGEIFS(ObservedSpeciesData!Y$2:Y$4955,ObservedSpeciesData!$A$2:$A$4955,$A852,ObservedSpeciesData!$D$2:$D$4955,$D852)),AVERAGEIFS(ObservedSpeciesData!Y$2:Y$4955,ObservedSpeciesData!$A$2:$A$4955,$A852,ObservedSpeciesData!$D$2:$D$4955,$D852),"")</f>
        <v/>
      </c>
      <c r="Z852" s="23" t="str">
        <f>IF(ISNUMBER(AVERAGEIFS(ObservedSpeciesData!Z$2:Z$4955,ObservedSpeciesData!$A$2:$A$4955,$A852,ObservedSpeciesData!$D$2:$D$4955,$D852)),AVERAGEIFS(ObservedSpeciesData!Z$2:Z$4955,ObservedSpeciesData!$A$2:$A$4955,$A852,ObservedSpeciesData!$D$2:$D$4955,$D852),"")</f>
        <v/>
      </c>
      <c r="AA852" s="23">
        <f>IF(ISNUMBER(AVERAGEIFS(ObservedSpeciesData!AA$2:AA$4955,ObservedSpeciesData!$A$2:$A$4955,$A852,ObservedSpeciesData!$D$2:$D$4955,$D852)),AVERAGEIFS(ObservedSpeciesData!AA$2:AA$4955,ObservedSpeciesData!$A$2:$A$4955,$A852,ObservedSpeciesData!$D$2:$D$4955,$D852),"")</f>
        <v>18.099999999999998</v>
      </c>
      <c r="AB852" s="24">
        <f>IF(ISNUMBER(AVERAGEIFS(ObservedSpeciesData!AB$2:AB$4955,ObservedSpeciesData!$A$2:$A$4955,$A852,ObservedSpeciesData!$D$2:$D$4955,$D852)),AVERAGEIFS(ObservedSpeciesData!AB$2:AB$4955,ObservedSpeciesData!$A$2:$A$4955,$A852,ObservedSpeciesData!$D$2:$D$4955,$D852),"")</f>
        <v>2.8999999999999998E-2</v>
      </c>
      <c r="AC852" s="24">
        <f>IF(ISNUMBER(AVERAGEIFS(ObservedSpeciesData!AC$2:AC$4955,ObservedSpeciesData!$A$2:$A$4955,$A852,ObservedSpeciesData!$D$2:$D$4955,$D852)),AVERAGEIFS(ObservedSpeciesData!AC$2:AC$4955,ObservedSpeciesData!$A$2:$A$4955,$A852,ObservedSpeciesData!$D$2:$D$4955,$D852),"")</f>
        <v>2.8999999999999998E-2</v>
      </c>
      <c r="AD852" s="23" t="str">
        <f>IF(ISNUMBER(AVERAGEIFS(ObservedSpeciesData!AD$2:AD$4955,ObservedSpeciesData!$A$2:$A$4955,$A852,ObservedSpeciesData!$D$2:$D$4955,$D852)),AVERAGEIFS(ObservedSpeciesData!AD$2:AD$4955,ObservedSpeciesData!$A$2:$A$4955,$A852,ObservedSpeciesData!$D$2:$D$4955,$D852),"")</f>
        <v/>
      </c>
      <c r="AE852" s="24" t="str">
        <f>IF(ISNUMBER(AVERAGEIFS(ObservedSpeciesData!AE$2:AE$4955,ObservedSpeciesData!$A$2:$A$4955,$A852,ObservedSpeciesData!$D$2:$D$4955,$D852)),AVERAGEIFS(ObservedSpeciesData!AE$2:AE$4955,ObservedSpeciesData!$A$2:$A$4955,$A852,ObservedSpeciesData!$D$2:$D$4955,$D852),"")</f>
        <v/>
      </c>
      <c r="AF852" s="23"/>
      <c r="AG852" s="24"/>
      <c r="AH852" s="23" t="str">
        <f>IF(ISNUMBER(AVERAGEIFS(ObservedSpeciesData!AH$2:AH$4955,ObservedSpeciesData!$A$2:$A$4955,$A852,ObservedSpeciesData!$D$2:$D$4955,$D852)),AVERAGEIFS(ObservedSpeciesData!AH$2:AH$4955,ObservedSpeciesData!$A$2:$A$4955,$A852,ObservedSpeciesData!$D$2:$D$4955,$D852),"")</f>
        <v/>
      </c>
      <c r="AI852" s="23" t="str">
        <f>IF(ISNUMBER(AVERAGEIFS(ObservedSpeciesData!AI$2:AI$4955,ObservedSpeciesData!$A$2:$A$4955,$A852,ObservedSpeciesData!$C$2:$C$4955,$C852,ObservedSpeciesData!$D$2:$D$4955,$D852)),AVERAGEIFS(ObservedSpeciesData!AI$2:AI$4955,ObservedSpeciesData!$A$2:$A$4955,$A852,ObservedSpeciesData!$C$2:$C$4955,$C852,ObservedSpeciesData!$D$2:$D$4955,$D852),"")</f>
        <v/>
      </c>
      <c r="AJ852" s="2">
        <f>COUNTIFS(ObservedSpeciesData!$A$2:$A$828,$A852,ObservedSpeciesData!$D$2:$D$828,$D852)</f>
        <v>0</v>
      </c>
      <c r="AK852" s="2">
        <f t="shared" si="13"/>
        <v>4</v>
      </c>
    </row>
    <row r="853" spans="1:37" x14ac:dyDescent="0.25">
      <c r="A853" s="14" t="s">
        <v>91</v>
      </c>
      <c r="B853" t="s">
        <v>80</v>
      </c>
      <c r="C853" t="s">
        <v>90</v>
      </c>
      <c r="D853" s="13">
        <v>42044</v>
      </c>
      <c r="E853">
        <v>1</v>
      </c>
      <c r="F853">
        <v>500</v>
      </c>
      <c r="G853" s="2" t="s">
        <v>89</v>
      </c>
      <c r="H853" s="2" t="s">
        <v>12</v>
      </c>
      <c r="I853">
        <v>3</v>
      </c>
      <c r="J853" s="2" t="s">
        <v>88</v>
      </c>
      <c r="K853" s="2">
        <f>IF(ISNUMBER(AVERAGEIFS(ObservedSpeciesData!K$2:K$4955,ObservedSpeciesData!$A$2:$A$4955,$A853,ObservedSpeciesData!$D$2:$D$4955,$D853)),AVERAGEIFS(ObservedSpeciesData!K$2:K$4955,ObservedSpeciesData!$A$2:$A$4955,$A853,ObservedSpeciesData!$D$2:$D$4955,$D853),"")</f>
        <v>450</v>
      </c>
      <c r="L853" s="26">
        <f>IF(ISNUMBER(AVERAGEIFS(ObservedSpeciesData!L$2:L$4955,ObservedSpeciesData!$A$2:$A$4955,$A853,ObservedSpeciesData!$D$2:$D$4955,$D853)),AVERAGEIFS(ObservedSpeciesData!L$2:L$4955,ObservedSpeciesData!$A$2:$A$4955,$A853,ObservedSpeciesData!$D$2:$D$4955,$D853),"")</f>
        <v>3259.6666666666665</v>
      </c>
      <c r="M853" s="23">
        <f>IF(ISNUMBER(AVERAGEIFS(ObservedSpeciesData!M$2:M$4955,ObservedSpeciesData!$A$2:$A$4955,$A853,ObservedSpeciesData!$D$2:$D$4955,$D853)),AVERAGEIFS(ObservedSpeciesData!M$2:M$4955,ObservedSpeciesData!$A$2:$A$4955,$A853,ObservedSpeciesData!$D$2:$D$4955,$D853),"")</f>
        <v>325.96666666666664</v>
      </c>
      <c r="N853" s="23" t="str">
        <f>IF(ISNUMBER(AVERAGEIFS(ObservedSpeciesData!N$2:N$4955,ObservedSpeciesData!$A$2:$A$4955,$A853,ObservedSpeciesData!$D$2:$D$4955,$D853)),AVERAGEIFS(ObservedSpeciesData!N$2:N$4955,ObservedSpeciesData!$A$2:$A$4955,$A853,ObservedSpeciesData!$D$2:$D$4955,$D853),"")</f>
        <v/>
      </c>
      <c r="O853" s="23" t="str">
        <f>IF(ISNUMBER(AVERAGEIFS(ObservedSpeciesData!O$2:O$4955,ObservedSpeciesData!$A$2:$A$4955,$A853,ObservedSpeciesData!$D$2:$D$4955,$D853)),AVERAGEIFS(ObservedSpeciesData!O$2:O$4955,ObservedSpeciesData!$A$2:$A$4955,$A853,ObservedSpeciesData!$D$2:$D$4955,$D853),"")</f>
        <v/>
      </c>
      <c r="P853" s="23" t="str">
        <f>IF(ISNUMBER(AVERAGEIFS(ObservedSpeciesData!P$2:P$4955,ObservedSpeciesData!$A$2:$A$4955,$A853,ObservedSpeciesData!$C$2:$C$4955,$C853,ObservedSpeciesData!$D$2:$D$4955,$D853)),AVERAGEIFS(ObservedSpeciesData!P$2:P$4955,ObservedSpeciesData!$A$2:$A$4955,$A853,ObservedSpeciesData!$C$2:$C$4955,$C853,ObservedSpeciesData!$D$2:$D$4955,$D853),"")</f>
        <v/>
      </c>
      <c r="Q853" s="23"/>
      <c r="R853" s="25" t="str">
        <f>IF(ISNUMBER(AVERAGEIFS(ObservedSpeciesData!R$2:R$4955,ObservedSpeciesData!$A$2:$A$4955,$A853,ObservedSpeciesData!$D$2:$D$4955,$D853)),AVERAGEIFS(ObservedSpeciesData!R$2:R$4955,ObservedSpeciesData!$A$2:$A$4955,$A853,ObservedSpeciesData!$D$2:$D$4955,$D853),"")</f>
        <v/>
      </c>
      <c r="S853" s="25" t="str">
        <f>IF(ISNUMBER(AVERAGEIFS(ObservedSpeciesData!S$2:S$4955,ObservedSpeciesData!$A$2:$A$4955,$A853,ObservedSpeciesData!$D$2:$D$4955,$D853)),AVERAGEIFS(ObservedSpeciesData!S$2:S$4955,ObservedSpeciesData!$A$2:$A$4955,$A853,ObservedSpeciesData!$D$2:$D$4955,$D853),"")</f>
        <v/>
      </c>
      <c r="T853" s="23" t="str">
        <f>IF(ISNUMBER(AVERAGEIFS(ObservedSpeciesData!T$2:T$4955,ObservedSpeciesData!$A$2:$A$4955,$A853,ObservedSpeciesData!$D$2:$D$4955,$D853)),AVERAGEIFS(ObservedSpeciesData!T$2:T$4955,ObservedSpeciesData!$A$2:$A$4955,$A853,ObservedSpeciesData!$D$2:$D$4955,$D853),"")</f>
        <v/>
      </c>
      <c r="U853" s="24" t="str">
        <f>IF(ISNUMBER(AVERAGEIFS(ObservedSpeciesData!U$2:U$4955,ObservedSpeciesData!$A$2:$A$4955,$A853,ObservedSpeciesData!$C$2:$C$4955,$C853,ObservedSpeciesData!$D$2:$D$4955,$D853)),AVERAGEIFS(ObservedSpeciesData!U$2:U$4955,ObservedSpeciesData!$A$2:$A$4955,$A853,ObservedSpeciesData!$C$2:$C$4955,$C853,ObservedSpeciesData!$D$2:$D$4955,$D853),"")</f>
        <v/>
      </c>
      <c r="V853" s="23" t="str">
        <f>IF(ISNUMBER(AVERAGEIFS(ObservedSpeciesData!V$2:V$4955,ObservedSpeciesData!$A$2:$A$4955,$A853,ObservedSpeciesData!$D$2:$D$4955,$D853)),AVERAGEIFS(ObservedSpeciesData!V$2:V$4955,ObservedSpeciesData!$A$2:$A$4955,$A853,ObservedSpeciesData!$D$2:$D$4955,$D853),"")</f>
        <v/>
      </c>
      <c r="W853" s="23" t="str">
        <f>IF(ISNUMBER(AVERAGEIFS(ObservedSpeciesData!W$2:W$4955,ObservedSpeciesData!$A$2:$A$4955,$A853,ObservedSpeciesData!$D$2:$D$4955,$D853)),AVERAGEIFS(ObservedSpeciesData!W$2:W$4955,ObservedSpeciesData!$A$2:$A$4955,$A853,ObservedSpeciesData!$D$2:$D$4955,$D853),"")</f>
        <v/>
      </c>
      <c r="X853" s="23" t="str">
        <f>IF(ISNUMBER(AVERAGEIFS(ObservedSpeciesData!X$2:X$4955,ObservedSpeciesData!$A$2:$A$4955,$A853,ObservedSpeciesData!$D$2:$D$4955,$D853)),AVERAGEIFS(ObservedSpeciesData!X$2:X$4955,ObservedSpeciesData!$A$2:$A$4955,$A853,ObservedSpeciesData!$D$2:$D$4955,$D853),"")</f>
        <v/>
      </c>
      <c r="Y853" s="23" t="str">
        <f>IF(ISNUMBER(AVERAGEIFS(ObservedSpeciesData!Y$2:Y$4955,ObservedSpeciesData!$A$2:$A$4955,$A853,ObservedSpeciesData!$D$2:$D$4955,$D853)),AVERAGEIFS(ObservedSpeciesData!Y$2:Y$4955,ObservedSpeciesData!$A$2:$A$4955,$A853,ObservedSpeciesData!$D$2:$D$4955,$D853),"")</f>
        <v/>
      </c>
      <c r="Z853" s="23" t="str">
        <f>IF(ISNUMBER(AVERAGEIFS(ObservedSpeciesData!Z$2:Z$4955,ObservedSpeciesData!$A$2:$A$4955,$A853,ObservedSpeciesData!$D$2:$D$4955,$D853)),AVERAGEIFS(ObservedSpeciesData!Z$2:Z$4955,ObservedSpeciesData!$A$2:$A$4955,$A853,ObservedSpeciesData!$D$2:$D$4955,$D853),"")</f>
        <v/>
      </c>
      <c r="AA853" s="23">
        <f>IF(ISNUMBER(AVERAGEIFS(ObservedSpeciesData!AA$2:AA$4955,ObservedSpeciesData!$A$2:$A$4955,$A853,ObservedSpeciesData!$D$2:$D$4955,$D853)),AVERAGEIFS(ObservedSpeciesData!AA$2:AA$4955,ObservedSpeciesData!$A$2:$A$4955,$A853,ObservedSpeciesData!$D$2:$D$4955,$D853),"")</f>
        <v>18.899999999999999</v>
      </c>
      <c r="AB853" s="24">
        <f>IF(ISNUMBER(AVERAGEIFS(ObservedSpeciesData!AB$2:AB$4955,ObservedSpeciesData!$A$2:$A$4955,$A853,ObservedSpeciesData!$D$2:$D$4955,$D853)),AVERAGEIFS(ObservedSpeciesData!AB$2:AB$4955,ObservedSpeciesData!$A$2:$A$4955,$A853,ObservedSpeciesData!$D$2:$D$4955,$D853),"")</f>
        <v>0.03</v>
      </c>
      <c r="AC853" s="24">
        <f>IF(ISNUMBER(AVERAGEIFS(ObservedSpeciesData!AC$2:AC$4955,ObservedSpeciesData!$A$2:$A$4955,$A853,ObservedSpeciesData!$D$2:$D$4955,$D853)),AVERAGEIFS(ObservedSpeciesData!AC$2:AC$4955,ObservedSpeciesData!$A$2:$A$4955,$A853,ObservedSpeciesData!$D$2:$D$4955,$D853),"")</f>
        <v>0.03</v>
      </c>
      <c r="AD853" s="23" t="str">
        <f>IF(ISNUMBER(AVERAGEIFS(ObservedSpeciesData!AD$2:AD$4955,ObservedSpeciesData!$A$2:$A$4955,$A853,ObservedSpeciesData!$D$2:$D$4955,$D853)),AVERAGEIFS(ObservedSpeciesData!AD$2:AD$4955,ObservedSpeciesData!$A$2:$A$4955,$A853,ObservedSpeciesData!$D$2:$D$4955,$D853),"")</f>
        <v/>
      </c>
      <c r="AE853" s="24" t="str">
        <f>IF(ISNUMBER(AVERAGEIFS(ObservedSpeciesData!AE$2:AE$4955,ObservedSpeciesData!$A$2:$A$4955,$A853,ObservedSpeciesData!$D$2:$D$4955,$D853)),AVERAGEIFS(ObservedSpeciesData!AE$2:AE$4955,ObservedSpeciesData!$A$2:$A$4955,$A853,ObservedSpeciesData!$D$2:$D$4955,$D853),"")</f>
        <v/>
      </c>
      <c r="AF853" s="23"/>
      <c r="AG853" s="24"/>
      <c r="AH853" s="23" t="str">
        <f>IF(ISNUMBER(AVERAGEIFS(ObservedSpeciesData!AH$2:AH$4955,ObservedSpeciesData!$A$2:$A$4955,$A853,ObservedSpeciesData!$D$2:$D$4955,$D853)),AVERAGEIFS(ObservedSpeciesData!AH$2:AH$4955,ObservedSpeciesData!$A$2:$A$4955,$A853,ObservedSpeciesData!$D$2:$D$4955,$D853),"")</f>
        <v/>
      </c>
      <c r="AI853" s="23" t="str">
        <f>IF(ISNUMBER(AVERAGEIFS(ObservedSpeciesData!AI$2:AI$4955,ObservedSpeciesData!$A$2:$A$4955,$A853,ObservedSpeciesData!$C$2:$C$4955,$C853,ObservedSpeciesData!$D$2:$D$4955,$D853)),AVERAGEIFS(ObservedSpeciesData!AI$2:AI$4955,ObservedSpeciesData!$A$2:$A$4955,$A853,ObservedSpeciesData!$C$2:$C$4955,$C853,ObservedSpeciesData!$D$2:$D$4955,$D853),"")</f>
        <v/>
      </c>
      <c r="AJ853" s="2">
        <f>COUNTIFS(ObservedSpeciesData!$A$2:$A$828,$A853,ObservedSpeciesData!$D$2:$D$828,$D853)</f>
        <v>0</v>
      </c>
      <c r="AK853" s="2">
        <f t="shared" si="13"/>
        <v>4</v>
      </c>
    </row>
    <row r="854" spans="1:37" x14ac:dyDescent="0.25">
      <c r="A854" s="14" t="s">
        <v>96</v>
      </c>
      <c r="B854" t="s">
        <v>80</v>
      </c>
      <c r="C854" t="s">
        <v>90</v>
      </c>
      <c r="D854" s="13">
        <v>42054</v>
      </c>
      <c r="E854">
        <v>1</v>
      </c>
      <c r="F854">
        <v>0</v>
      </c>
      <c r="G854" s="2" t="s">
        <v>89</v>
      </c>
      <c r="H854" s="2" t="s">
        <v>12</v>
      </c>
      <c r="I854">
        <v>3</v>
      </c>
      <c r="J854" s="2" t="s">
        <v>88</v>
      </c>
      <c r="K854" s="2">
        <f>IF(ISNUMBER(AVERAGEIFS(ObservedSpeciesData!K$2:K$4955,ObservedSpeciesData!$A$2:$A$4955,$A854,ObservedSpeciesData!$D$2:$D$4955,$D854)),AVERAGEIFS(ObservedSpeciesData!K$2:K$4955,ObservedSpeciesData!$A$2:$A$4955,$A854,ObservedSpeciesData!$D$2:$D$4955,$D854),"")</f>
        <v>0</v>
      </c>
      <c r="L854" s="26">
        <f>IF(ISNUMBER(AVERAGEIFS(ObservedSpeciesData!L$2:L$4955,ObservedSpeciesData!$A$2:$A$4955,$A854,ObservedSpeciesData!$D$2:$D$4955,$D854)),AVERAGEIFS(ObservedSpeciesData!L$2:L$4955,ObservedSpeciesData!$A$2:$A$4955,$A854,ObservedSpeciesData!$D$2:$D$4955,$D854),"")</f>
        <v>3235</v>
      </c>
      <c r="M854" s="23">
        <f>IF(ISNUMBER(AVERAGEIFS(ObservedSpeciesData!M$2:M$4955,ObservedSpeciesData!$A$2:$A$4955,$A854,ObservedSpeciesData!$D$2:$D$4955,$D854)),AVERAGEIFS(ObservedSpeciesData!M$2:M$4955,ObservedSpeciesData!$A$2:$A$4955,$A854,ObservedSpeciesData!$D$2:$D$4955,$D854),"")</f>
        <v>323.50000000000006</v>
      </c>
      <c r="N854" s="23" t="str">
        <f>IF(ISNUMBER(AVERAGEIFS(ObservedSpeciesData!N$2:N$4955,ObservedSpeciesData!$A$2:$A$4955,$A854,ObservedSpeciesData!$D$2:$D$4955,$D854)),AVERAGEIFS(ObservedSpeciesData!N$2:N$4955,ObservedSpeciesData!$A$2:$A$4955,$A854,ObservedSpeciesData!$D$2:$D$4955,$D854),"")</f>
        <v/>
      </c>
      <c r="O854" s="23" t="str">
        <f>IF(ISNUMBER(AVERAGEIFS(ObservedSpeciesData!O$2:O$4955,ObservedSpeciesData!$A$2:$A$4955,$A854,ObservedSpeciesData!$D$2:$D$4955,$D854)),AVERAGEIFS(ObservedSpeciesData!O$2:O$4955,ObservedSpeciesData!$A$2:$A$4955,$A854,ObservedSpeciesData!$D$2:$D$4955,$D854),"")</f>
        <v/>
      </c>
      <c r="P854" s="23" t="str">
        <f>IF(ISNUMBER(AVERAGEIFS(ObservedSpeciesData!P$2:P$4955,ObservedSpeciesData!$A$2:$A$4955,$A854,ObservedSpeciesData!$C$2:$C$4955,$C854,ObservedSpeciesData!$D$2:$D$4955,$D854)),AVERAGEIFS(ObservedSpeciesData!P$2:P$4955,ObservedSpeciesData!$A$2:$A$4955,$A854,ObservedSpeciesData!$C$2:$C$4955,$C854,ObservedSpeciesData!$D$2:$D$4955,$D854),"")</f>
        <v/>
      </c>
      <c r="Q854" s="23"/>
      <c r="R854" s="25" t="str">
        <f>IF(ISNUMBER(AVERAGEIFS(ObservedSpeciesData!R$2:R$4955,ObservedSpeciesData!$A$2:$A$4955,$A854,ObservedSpeciesData!$D$2:$D$4955,$D854)),AVERAGEIFS(ObservedSpeciesData!R$2:R$4955,ObservedSpeciesData!$A$2:$A$4955,$A854,ObservedSpeciesData!$D$2:$D$4955,$D854),"")</f>
        <v/>
      </c>
      <c r="S854" s="25" t="str">
        <f>IF(ISNUMBER(AVERAGEIFS(ObservedSpeciesData!S$2:S$4955,ObservedSpeciesData!$A$2:$A$4955,$A854,ObservedSpeciesData!$D$2:$D$4955,$D854)),AVERAGEIFS(ObservedSpeciesData!S$2:S$4955,ObservedSpeciesData!$A$2:$A$4955,$A854,ObservedSpeciesData!$D$2:$D$4955,$D854),"")</f>
        <v/>
      </c>
      <c r="T854" s="23" t="str">
        <f>IF(ISNUMBER(AVERAGEIFS(ObservedSpeciesData!T$2:T$4955,ObservedSpeciesData!$A$2:$A$4955,$A854,ObservedSpeciesData!$D$2:$D$4955,$D854)),AVERAGEIFS(ObservedSpeciesData!T$2:T$4955,ObservedSpeciesData!$A$2:$A$4955,$A854,ObservedSpeciesData!$D$2:$D$4955,$D854),"")</f>
        <v/>
      </c>
      <c r="U854" s="24" t="str">
        <f>IF(ISNUMBER(AVERAGEIFS(ObservedSpeciesData!U$2:U$4955,ObservedSpeciesData!$A$2:$A$4955,$A854,ObservedSpeciesData!$C$2:$C$4955,$C854,ObservedSpeciesData!$D$2:$D$4955,$D854)),AVERAGEIFS(ObservedSpeciesData!U$2:U$4955,ObservedSpeciesData!$A$2:$A$4955,$A854,ObservedSpeciesData!$C$2:$C$4955,$C854,ObservedSpeciesData!$D$2:$D$4955,$D854),"")</f>
        <v/>
      </c>
      <c r="V854" s="23" t="str">
        <f>IF(ISNUMBER(AVERAGEIFS(ObservedSpeciesData!V$2:V$4955,ObservedSpeciesData!$A$2:$A$4955,$A854,ObservedSpeciesData!$D$2:$D$4955,$D854)),AVERAGEIFS(ObservedSpeciesData!V$2:V$4955,ObservedSpeciesData!$A$2:$A$4955,$A854,ObservedSpeciesData!$D$2:$D$4955,$D854),"")</f>
        <v/>
      </c>
      <c r="W854" s="23" t="str">
        <f>IF(ISNUMBER(AVERAGEIFS(ObservedSpeciesData!W$2:W$4955,ObservedSpeciesData!$A$2:$A$4955,$A854,ObservedSpeciesData!$D$2:$D$4955,$D854)),AVERAGEIFS(ObservedSpeciesData!W$2:W$4955,ObservedSpeciesData!$A$2:$A$4955,$A854,ObservedSpeciesData!$D$2:$D$4955,$D854),"")</f>
        <v/>
      </c>
      <c r="X854" s="23" t="str">
        <f>IF(ISNUMBER(AVERAGEIFS(ObservedSpeciesData!X$2:X$4955,ObservedSpeciesData!$A$2:$A$4955,$A854,ObservedSpeciesData!$D$2:$D$4955,$D854)),AVERAGEIFS(ObservedSpeciesData!X$2:X$4955,ObservedSpeciesData!$A$2:$A$4955,$A854,ObservedSpeciesData!$D$2:$D$4955,$D854),"")</f>
        <v/>
      </c>
      <c r="Y854" s="23" t="str">
        <f>IF(ISNUMBER(AVERAGEIFS(ObservedSpeciesData!Y$2:Y$4955,ObservedSpeciesData!$A$2:$A$4955,$A854,ObservedSpeciesData!$D$2:$D$4955,$D854)),AVERAGEIFS(ObservedSpeciesData!Y$2:Y$4955,ObservedSpeciesData!$A$2:$A$4955,$A854,ObservedSpeciesData!$D$2:$D$4955,$D854),"")</f>
        <v/>
      </c>
      <c r="Z854" s="23" t="str">
        <f>IF(ISNUMBER(AVERAGEIFS(ObservedSpeciesData!Z$2:Z$4955,ObservedSpeciesData!$A$2:$A$4955,$A854,ObservedSpeciesData!$D$2:$D$4955,$D854)),AVERAGEIFS(ObservedSpeciesData!Z$2:Z$4955,ObservedSpeciesData!$A$2:$A$4955,$A854,ObservedSpeciesData!$D$2:$D$4955,$D854),"")</f>
        <v/>
      </c>
      <c r="AA854" s="23">
        <f>IF(ISNUMBER(AVERAGEIFS(ObservedSpeciesData!AA$2:AA$4955,ObservedSpeciesData!$A$2:$A$4955,$A854,ObservedSpeciesData!$D$2:$D$4955,$D854)),AVERAGEIFS(ObservedSpeciesData!AA$2:AA$4955,ObservedSpeciesData!$A$2:$A$4955,$A854,ObservedSpeciesData!$D$2:$D$4955,$D854),"")</f>
        <v>18.066666666666666</v>
      </c>
      <c r="AB854" s="24">
        <f>IF(ISNUMBER(AVERAGEIFS(ObservedSpeciesData!AB$2:AB$4955,ObservedSpeciesData!$A$2:$A$4955,$A854,ObservedSpeciesData!$D$2:$D$4955,$D854)),AVERAGEIFS(ObservedSpeciesData!AB$2:AB$4955,ObservedSpeciesData!$A$2:$A$4955,$A854,ObservedSpeciesData!$D$2:$D$4955,$D854),"")</f>
        <v>2.9000000000000001E-2</v>
      </c>
      <c r="AC854" s="24">
        <f>IF(ISNUMBER(AVERAGEIFS(ObservedSpeciesData!AC$2:AC$4955,ObservedSpeciesData!$A$2:$A$4955,$A854,ObservedSpeciesData!$D$2:$D$4955,$D854)),AVERAGEIFS(ObservedSpeciesData!AC$2:AC$4955,ObservedSpeciesData!$A$2:$A$4955,$A854,ObservedSpeciesData!$D$2:$D$4955,$D854),"")</f>
        <v>2.9000000000000001E-2</v>
      </c>
      <c r="AD854" s="23" t="str">
        <f>IF(ISNUMBER(AVERAGEIFS(ObservedSpeciesData!AD$2:AD$4955,ObservedSpeciesData!$A$2:$A$4955,$A854,ObservedSpeciesData!$D$2:$D$4955,$D854)),AVERAGEIFS(ObservedSpeciesData!AD$2:AD$4955,ObservedSpeciesData!$A$2:$A$4955,$A854,ObservedSpeciesData!$D$2:$D$4955,$D854),"")</f>
        <v/>
      </c>
      <c r="AE854" s="24" t="str">
        <f>IF(ISNUMBER(AVERAGEIFS(ObservedSpeciesData!AE$2:AE$4955,ObservedSpeciesData!$A$2:$A$4955,$A854,ObservedSpeciesData!$D$2:$D$4955,$D854)),AVERAGEIFS(ObservedSpeciesData!AE$2:AE$4955,ObservedSpeciesData!$A$2:$A$4955,$A854,ObservedSpeciesData!$D$2:$D$4955,$D854),"")</f>
        <v/>
      </c>
      <c r="AF854" s="23"/>
      <c r="AG854" s="24"/>
      <c r="AH854" s="23" t="str">
        <f>IF(ISNUMBER(AVERAGEIFS(ObservedSpeciesData!AH$2:AH$4955,ObservedSpeciesData!$A$2:$A$4955,$A854,ObservedSpeciesData!$D$2:$D$4955,$D854)),AVERAGEIFS(ObservedSpeciesData!AH$2:AH$4955,ObservedSpeciesData!$A$2:$A$4955,$A854,ObservedSpeciesData!$D$2:$D$4955,$D854),"")</f>
        <v/>
      </c>
      <c r="AI854" s="23" t="str">
        <f>IF(ISNUMBER(AVERAGEIFS(ObservedSpeciesData!AI$2:AI$4955,ObservedSpeciesData!$A$2:$A$4955,$A854,ObservedSpeciesData!$C$2:$C$4955,$C854,ObservedSpeciesData!$D$2:$D$4955,$D854)),AVERAGEIFS(ObservedSpeciesData!AI$2:AI$4955,ObservedSpeciesData!$A$2:$A$4955,$A854,ObservedSpeciesData!$C$2:$C$4955,$C854,ObservedSpeciesData!$D$2:$D$4955,$D854),"")</f>
        <v/>
      </c>
      <c r="AJ854" s="2">
        <f>COUNTIFS(ObservedSpeciesData!$A$2:$A$828,$A854,ObservedSpeciesData!$D$2:$D$828,$D854)</f>
        <v>0</v>
      </c>
      <c r="AK854" s="2">
        <f t="shared" si="13"/>
        <v>4</v>
      </c>
    </row>
    <row r="855" spans="1:37" x14ac:dyDescent="0.25">
      <c r="A855" s="14" t="s">
        <v>95</v>
      </c>
      <c r="B855" t="s">
        <v>80</v>
      </c>
      <c r="C855" t="s">
        <v>90</v>
      </c>
      <c r="D855" s="13">
        <v>42054</v>
      </c>
      <c r="E855">
        <v>1</v>
      </c>
      <c r="F855">
        <v>50</v>
      </c>
      <c r="G855" s="2" t="s">
        <v>89</v>
      </c>
      <c r="H855" s="2" t="s">
        <v>12</v>
      </c>
      <c r="I855">
        <v>3</v>
      </c>
      <c r="J855" s="2" t="s">
        <v>88</v>
      </c>
      <c r="K855" s="2">
        <f>IF(ISNUMBER(AVERAGEIFS(ObservedSpeciesData!K$2:K$4955,ObservedSpeciesData!$A$2:$A$4955,$A855,ObservedSpeciesData!$D$2:$D$4955,$D855)),AVERAGEIFS(ObservedSpeciesData!K$2:K$4955,ObservedSpeciesData!$A$2:$A$4955,$A855,ObservedSpeciesData!$D$2:$D$4955,$D855),"")</f>
        <v>45</v>
      </c>
      <c r="L855" s="26">
        <f>IF(ISNUMBER(AVERAGEIFS(ObservedSpeciesData!L$2:L$4955,ObservedSpeciesData!$A$2:$A$4955,$A855,ObservedSpeciesData!$D$2:$D$4955,$D855)),AVERAGEIFS(ObservedSpeciesData!L$2:L$4955,ObservedSpeciesData!$A$2:$A$4955,$A855,ObservedSpeciesData!$D$2:$D$4955,$D855),"")</f>
        <v>3235</v>
      </c>
      <c r="M855" s="23">
        <f>IF(ISNUMBER(AVERAGEIFS(ObservedSpeciesData!M$2:M$4955,ObservedSpeciesData!$A$2:$A$4955,$A855,ObservedSpeciesData!$D$2:$D$4955,$D855)),AVERAGEIFS(ObservedSpeciesData!M$2:M$4955,ObservedSpeciesData!$A$2:$A$4955,$A855,ObservedSpeciesData!$D$2:$D$4955,$D855),"")</f>
        <v>323.5</v>
      </c>
      <c r="N855" s="23" t="str">
        <f>IF(ISNUMBER(AVERAGEIFS(ObservedSpeciesData!N$2:N$4955,ObservedSpeciesData!$A$2:$A$4955,$A855,ObservedSpeciesData!$D$2:$D$4955,$D855)),AVERAGEIFS(ObservedSpeciesData!N$2:N$4955,ObservedSpeciesData!$A$2:$A$4955,$A855,ObservedSpeciesData!$D$2:$D$4955,$D855),"")</f>
        <v/>
      </c>
      <c r="O855" s="23" t="str">
        <f>IF(ISNUMBER(AVERAGEIFS(ObservedSpeciesData!O$2:O$4955,ObservedSpeciesData!$A$2:$A$4955,$A855,ObservedSpeciesData!$D$2:$D$4955,$D855)),AVERAGEIFS(ObservedSpeciesData!O$2:O$4955,ObservedSpeciesData!$A$2:$A$4955,$A855,ObservedSpeciesData!$D$2:$D$4955,$D855),"")</f>
        <v/>
      </c>
      <c r="P855" s="23" t="str">
        <f>IF(ISNUMBER(AVERAGEIFS(ObservedSpeciesData!P$2:P$4955,ObservedSpeciesData!$A$2:$A$4955,$A855,ObservedSpeciesData!$C$2:$C$4955,$C855,ObservedSpeciesData!$D$2:$D$4955,$D855)),AVERAGEIFS(ObservedSpeciesData!P$2:P$4955,ObservedSpeciesData!$A$2:$A$4955,$A855,ObservedSpeciesData!$C$2:$C$4955,$C855,ObservedSpeciesData!$D$2:$D$4955,$D855),"")</f>
        <v/>
      </c>
      <c r="Q855" s="23"/>
      <c r="R855" s="25" t="str">
        <f>IF(ISNUMBER(AVERAGEIFS(ObservedSpeciesData!R$2:R$4955,ObservedSpeciesData!$A$2:$A$4955,$A855,ObservedSpeciesData!$D$2:$D$4955,$D855)),AVERAGEIFS(ObservedSpeciesData!R$2:R$4955,ObservedSpeciesData!$A$2:$A$4955,$A855,ObservedSpeciesData!$D$2:$D$4955,$D855),"")</f>
        <v/>
      </c>
      <c r="S855" s="25" t="str">
        <f>IF(ISNUMBER(AVERAGEIFS(ObservedSpeciesData!S$2:S$4955,ObservedSpeciesData!$A$2:$A$4955,$A855,ObservedSpeciesData!$D$2:$D$4955,$D855)),AVERAGEIFS(ObservedSpeciesData!S$2:S$4955,ObservedSpeciesData!$A$2:$A$4955,$A855,ObservedSpeciesData!$D$2:$D$4955,$D855),"")</f>
        <v/>
      </c>
      <c r="T855" s="23" t="str">
        <f>IF(ISNUMBER(AVERAGEIFS(ObservedSpeciesData!T$2:T$4955,ObservedSpeciesData!$A$2:$A$4955,$A855,ObservedSpeciesData!$D$2:$D$4955,$D855)),AVERAGEIFS(ObservedSpeciesData!T$2:T$4955,ObservedSpeciesData!$A$2:$A$4955,$A855,ObservedSpeciesData!$D$2:$D$4955,$D855),"")</f>
        <v/>
      </c>
      <c r="U855" s="24" t="str">
        <f>IF(ISNUMBER(AVERAGEIFS(ObservedSpeciesData!U$2:U$4955,ObservedSpeciesData!$A$2:$A$4955,$A855,ObservedSpeciesData!$C$2:$C$4955,$C855,ObservedSpeciesData!$D$2:$D$4955,$D855)),AVERAGEIFS(ObservedSpeciesData!U$2:U$4955,ObservedSpeciesData!$A$2:$A$4955,$A855,ObservedSpeciesData!$C$2:$C$4955,$C855,ObservedSpeciesData!$D$2:$D$4955,$D855),"")</f>
        <v/>
      </c>
      <c r="V855" s="23" t="str">
        <f>IF(ISNUMBER(AVERAGEIFS(ObservedSpeciesData!V$2:V$4955,ObservedSpeciesData!$A$2:$A$4955,$A855,ObservedSpeciesData!$D$2:$D$4955,$D855)),AVERAGEIFS(ObservedSpeciesData!V$2:V$4955,ObservedSpeciesData!$A$2:$A$4955,$A855,ObservedSpeciesData!$D$2:$D$4955,$D855),"")</f>
        <v/>
      </c>
      <c r="W855" s="23" t="str">
        <f>IF(ISNUMBER(AVERAGEIFS(ObservedSpeciesData!W$2:W$4955,ObservedSpeciesData!$A$2:$A$4955,$A855,ObservedSpeciesData!$D$2:$D$4955,$D855)),AVERAGEIFS(ObservedSpeciesData!W$2:W$4955,ObservedSpeciesData!$A$2:$A$4955,$A855,ObservedSpeciesData!$D$2:$D$4955,$D855),"")</f>
        <v/>
      </c>
      <c r="X855" s="23" t="str">
        <f>IF(ISNUMBER(AVERAGEIFS(ObservedSpeciesData!X$2:X$4955,ObservedSpeciesData!$A$2:$A$4955,$A855,ObservedSpeciesData!$D$2:$D$4955,$D855)),AVERAGEIFS(ObservedSpeciesData!X$2:X$4955,ObservedSpeciesData!$A$2:$A$4955,$A855,ObservedSpeciesData!$D$2:$D$4955,$D855),"")</f>
        <v/>
      </c>
      <c r="Y855" s="23" t="str">
        <f>IF(ISNUMBER(AVERAGEIFS(ObservedSpeciesData!Y$2:Y$4955,ObservedSpeciesData!$A$2:$A$4955,$A855,ObservedSpeciesData!$D$2:$D$4955,$D855)),AVERAGEIFS(ObservedSpeciesData!Y$2:Y$4955,ObservedSpeciesData!$A$2:$A$4955,$A855,ObservedSpeciesData!$D$2:$D$4955,$D855),"")</f>
        <v/>
      </c>
      <c r="Z855" s="23" t="str">
        <f>IF(ISNUMBER(AVERAGEIFS(ObservedSpeciesData!Z$2:Z$4955,ObservedSpeciesData!$A$2:$A$4955,$A855,ObservedSpeciesData!$D$2:$D$4955,$D855)),AVERAGEIFS(ObservedSpeciesData!Z$2:Z$4955,ObservedSpeciesData!$A$2:$A$4955,$A855,ObservedSpeciesData!$D$2:$D$4955,$D855),"")</f>
        <v/>
      </c>
      <c r="AA855" s="23">
        <f>IF(ISNUMBER(AVERAGEIFS(ObservedSpeciesData!AA$2:AA$4955,ObservedSpeciesData!$A$2:$A$4955,$A855,ObservedSpeciesData!$D$2:$D$4955,$D855)),AVERAGEIFS(ObservedSpeciesData!AA$2:AA$4955,ObservedSpeciesData!$A$2:$A$4955,$A855,ObservedSpeciesData!$D$2:$D$4955,$D855),"")</f>
        <v>18.733333333333334</v>
      </c>
      <c r="AB855" s="24">
        <f>IF(ISNUMBER(AVERAGEIFS(ObservedSpeciesData!AB$2:AB$4955,ObservedSpeciesData!$A$2:$A$4955,$A855,ObservedSpeciesData!$D$2:$D$4955,$D855)),AVERAGEIFS(ObservedSpeciesData!AB$2:AB$4955,ObservedSpeciesData!$A$2:$A$4955,$A855,ObservedSpeciesData!$D$2:$D$4955,$D855),"")</f>
        <v>3.0333333333333334E-2</v>
      </c>
      <c r="AC855" s="24">
        <f>IF(ISNUMBER(AVERAGEIFS(ObservedSpeciesData!AC$2:AC$4955,ObservedSpeciesData!$A$2:$A$4955,$A855,ObservedSpeciesData!$D$2:$D$4955,$D855)),AVERAGEIFS(ObservedSpeciesData!AC$2:AC$4955,ObservedSpeciesData!$A$2:$A$4955,$A855,ObservedSpeciesData!$D$2:$D$4955,$D855),"")</f>
        <v>3.0333333333333334E-2</v>
      </c>
      <c r="AD855" s="23" t="str">
        <f>IF(ISNUMBER(AVERAGEIFS(ObservedSpeciesData!AD$2:AD$4955,ObservedSpeciesData!$A$2:$A$4955,$A855,ObservedSpeciesData!$D$2:$D$4955,$D855)),AVERAGEIFS(ObservedSpeciesData!AD$2:AD$4955,ObservedSpeciesData!$A$2:$A$4955,$A855,ObservedSpeciesData!$D$2:$D$4955,$D855),"")</f>
        <v/>
      </c>
      <c r="AE855" s="24" t="str">
        <f>IF(ISNUMBER(AVERAGEIFS(ObservedSpeciesData!AE$2:AE$4955,ObservedSpeciesData!$A$2:$A$4955,$A855,ObservedSpeciesData!$D$2:$D$4955,$D855)),AVERAGEIFS(ObservedSpeciesData!AE$2:AE$4955,ObservedSpeciesData!$A$2:$A$4955,$A855,ObservedSpeciesData!$D$2:$D$4955,$D855),"")</f>
        <v/>
      </c>
      <c r="AF855" s="23"/>
      <c r="AG855" s="24"/>
      <c r="AH855" s="23" t="str">
        <f>IF(ISNUMBER(AVERAGEIFS(ObservedSpeciesData!AH$2:AH$4955,ObservedSpeciesData!$A$2:$A$4955,$A855,ObservedSpeciesData!$D$2:$D$4955,$D855)),AVERAGEIFS(ObservedSpeciesData!AH$2:AH$4955,ObservedSpeciesData!$A$2:$A$4955,$A855,ObservedSpeciesData!$D$2:$D$4955,$D855),"")</f>
        <v/>
      </c>
      <c r="AI855" s="23" t="str">
        <f>IF(ISNUMBER(AVERAGEIFS(ObservedSpeciesData!AI$2:AI$4955,ObservedSpeciesData!$A$2:$A$4955,$A855,ObservedSpeciesData!$C$2:$C$4955,$C855,ObservedSpeciesData!$D$2:$D$4955,$D855)),AVERAGEIFS(ObservedSpeciesData!AI$2:AI$4955,ObservedSpeciesData!$A$2:$A$4955,$A855,ObservedSpeciesData!$C$2:$C$4955,$C855,ObservedSpeciesData!$D$2:$D$4955,$D855),"")</f>
        <v/>
      </c>
      <c r="AJ855" s="2">
        <f>COUNTIFS(ObservedSpeciesData!$A$2:$A$828,$A855,ObservedSpeciesData!$D$2:$D$828,$D855)</f>
        <v>0</v>
      </c>
      <c r="AK855" s="2">
        <f t="shared" si="13"/>
        <v>4</v>
      </c>
    </row>
    <row r="856" spans="1:37" x14ac:dyDescent="0.25">
      <c r="A856" s="14" t="s">
        <v>94</v>
      </c>
      <c r="B856" t="s">
        <v>80</v>
      </c>
      <c r="C856" t="s">
        <v>90</v>
      </c>
      <c r="D856" s="13">
        <v>42054</v>
      </c>
      <c r="E856">
        <v>1</v>
      </c>
      <c r="F856">
        <v>100</v>
      </c>
      <c r="G856" s="2" t="s">
        <v>89</v>
      </c>
      <c r="H856" s="2" t="s">
        <v>12</v>
      </c>
      <c r="I856">
        <v>3</v>
      </c>
      <c r="J856" s="2" t="s">
        <v>88</v>
      </c>
      <c r="K856" s="2">
        <f>IF(ISNUMBER(AVERAGEIFS(ObservedSpeciesData!K$2:K$4955,ObservedSpeciesData!$A$2:$A$4955,$A856,ObservedSpeciesData!$D$2:$D$4955,$D856)),AVERAGEIFS(ObservedSpeciesData!K$2:K$4955,ObservedSpeciesData!$A$2:$A$4955,$A856,ObservedSpeciesData!$D$2:$D$4955,$D856),"")</f>
        <v>90</v>
      </c>
      <c r="L856" s="26">
        <f>IF(ISNUMBER(AVERAGEIFS(ObservedSpeciesData!L$2:L$4955,ObservedSpeciesData!$A$2:$A$4955,$A856,ObservedSpeciesData!$D$2:$D$4955,$D856)),AVERAGEIFS(ObservedSpeciesData!L$2:L$4955,ObservedSpeciesData!$A$2:$A$4955,$A856,ObservedSpeciesData!$D$2:$D$4955,$D856),"")</f>
        <v>3173.3333333333335</v>
      </c>
      <c r="M856" s="23">
        <f>IF(ISNUMBER(AVERAGEIFS(ObservedSpeciesData!M$2:M$4955,ObservedSpeciesData!$A$2:$A$4955,$A856,ObservedSpeciesData!$D$2:$D$4955,$D856)),AVERAGEIFS(ObservedSpeciesData!M$2:M$4955,ObservedSpeciesData!$A$2:$A$4955,$A856,ObservedSpeciesData!$D$2:$D$4955,$D856),"")</f>
        <v>317.33333333333331</v>
      </c>
      <c r="N856" s="23" t="str">
        <f>IF(ISNUMBER(AVERAGEIFS(ObservedSpeciesData!N$2:N$4955,ObservedSpeciesData!$A$2:$A$4955,$A856,ObservedSpeciesData!$D$2:$D$4955,$D856)),AVERAGEIFS(ObservedSpeciesData!N$2:N$4955,ObservedSpeciesData!$A$2:$A$4955,$A856,ObservedSpeciesData!$D$2:$D$4955,$D856),"")</f>
        <v/>
      </c>
      <c r="O856" s="23" t="str">
        <f>IF(ISNUMBER(AVERAGEIFS(ObservedSpeciesData!O$2:O$4955,ObservedSpeciesData!$A$2:$A$4955,$A856,ObservedSpeciesData!$D$2:$D$4955,$D856)),AVERAGEIFS(ObservedSpeciesData!O$2:O$4955,ObservedSpeciesData!$A$2:$A$4955,$A856,ObservedSpeciesData!$D$2:$D$4955,$D856),"")</f>
        <v/>
      </c>
      <c r="P856" s="23" t="str">
        <f>IF(ISNUMBER(AVERAGEIFS(ObservedSpeciesData!P$2:P$4955,ObservedSpeciesData!$A$2:$A$4955,$A856,ObservedSpeciesData!$C$2:$C$4955,$C856,ObservedSpeciesData!$D$2:$D$4955,$D856)),AVERAGEIFS(ObservedSpeciesData!P$2:P$4955,ObservedSpeciesData!$A$2:$A$4955,$A856,ObservedSpeciesData!$C$2:$C$4955,$C856,ObservedSpeciesData!$D$2:$D$4955,$D856),"")</f>
        <v/>
      </c>
      <c r="Q856" s="23"/>
      <c r="R856" s="25" t="str">
        <f>IF(ISNUMBER(AVERAGEIFS(ObservedSpeciesData!R$2:R$4955,ObservedSpeciesData!$A$2:$A$4955,$A856,ObservedSpeciesData!$D$2:$D$4955,$D856)),AVERAGEIFS(ObservedSpeciesData!R$2:R$4955,ObservedSpeciesData!$A$2:$A$4955,$A856,ObservedSpeciesData!$D$2:$D$4955,$D856),"")</f>
        <v/>
      </c>
      <c r="S856" s="25" t="str">
        <f>IF(ISNUMBER(AVERAGEIFS(ObservedSpeciesData!S$2:S$4955,ObservedSpeciesData!$A$2:$A$4955,$A856,ObservedSpeciesData!$D$2:$D$4955,$D856)),AVERAGEIFS(ObservedSpeciesData!S$2:S$4955,ObservedSpeciesData!$A$2:$A$4955,$A856,ObservedSpeciesData!$D$2:$D$4955,$D856),"")</f>
        <v/>
      </c>
      <c r="T856" s="23" t="str">
        <f>IF(ISNUMBER(AVERAGEIFS(ObservedSpeciesData!T$2:T$4955,ObservedSpeciesData!$A$2:$A$4955,$A856,ObservedSpeciesData!$D$2:$D$4955,$D856)),AVERAGEIFS(ObservedSpeciesData!T$2:T$4955,ObservedSpeciesData!$A$2:$A$4955,$A856,ObservedSpeciesData!$D$2:$D$4955,$D856),"")</f>
        <v/>
      </c>
      <c r="U856" s="24" t="str">
        <f>IF(ISNUMBER(AVERAGEIFS(ObservedSpeciesData!U$2:U$4955,ObservedSpeciesData!$A$2:$A$4955,$A856,ObservedSpeciesData!$C$2:$C$4955,$C856,ObservedSpeciesData!$D$2:$D$4955,$D856)),AVERAGEIFS(ObservedSpeciesData!U$2:U$4955,ObservedSpeciesData!$A$2:$A$4955,$A856,ObservedSpeciesData!$C$2:$C$4955,$C856,ObservedSpeciesData!$D$2:$D$4955,$D856),"")</f>
        <v/>
      </c>
      <c r="V856" s="23" t="str">
        <f>IF(ISNUMBER(AVERAGEIFS(ObservedSpeciesData!V$2:V$4955,ObservedSpeciesData!$A$2:$A$4955,$A856,ObservedSpeciesData!$D$2:$D$4955,$D856)),AVERAGEIFS(ObservedSpeciesData!V$2:V$4955,ObservedSpeciesData!$A$2:$A$4955,$A856,ObservedSpeciesData!$D$2:$D$4955,$D856),"")</f>
        <v/>
      </c>
      <c r="W856" s="23" t="str">
        <f>IF(ISNUMBER(AVERAGEIFS(ObservedSpeciesData!W$2:W$4955,ObservedSpeciesData!$A$2:$A$4955,$A856,ObservedSpeciesData!$D$2:$D$4955,$D856)),AVERAGEIFS(ObservedSpeciesData!W$2:W$4955,ObservedSpeciesData!$A$2:$A$4955,$A856,ObservedSpeciesData!$D$2:$D$4955,$D856),"")</f>
        <v/>
      </c>
      <c r="X856" s="23" t="str">
        <f>IF(ISNUMBER(AVERAGEIFS(ObservedSpeciesData!X$2:X$4955,ObservedSpeciesData!$A$2:$A$4955,$A856,ObservedSpeciesData!$D$2:$D$4955,$D856)),AVERAGEIFS(ObservedSpeciesData!X$2:X$4955,ObservedSpeciesData!$A$2:$A$4955,$A856,ObservedSpeciesData!$D$2:$D$4955,$D856),"")</f>
        <v/>
      </c>
      <c r="Y856" s="23" t="str">
        <f>IF(ISNUMBER(AVERAGEIFS(ObservedSpeciesData!Y$2:Y$4955,ObservedSpeciesData!$A$2:$A$4955,$A856,ObservedSpeciesData!$D$2:$D$4955,$D856)),AVERAGEIFS(ObservedSpeciesData!Y$2:Y$4955,ObservedSpeciesData!$A$2:$A$4955,$A856,ObservedSpeciesData!$D$2:$D$4955,$D856),"")</f>
        <v/>
      </c>
      <c r="Z856" s="23" t="str">
        <f>IF(ISNUMBER(AVERAGEIFS(ObservedSpeciesData!Z$2:Z$4955,ObservedSpeciesData!$A$2:$A$4955,$A856,ObservedSpeciesData!$D$2:$D$4955,$D856)),AVERAGEIFS(ObservedSpeciesData!Z$2:Z$4955,ObservedSpeciesData!$A$2:$A$4955,$A856,ObservedSpeciesData!$D$2:$D$4955,$D856),"")</f>
        <v/>
      </c>
      <c r="AA856" s="23">
        <f>IF(ISNUMBER(AVERAGEIFS(ObservedSpeciesData!AA$2:AA$4955,ObservedSpeciesData!$A$2:$A$4955,$A856,ObservedSpeciesData!$D$2:$D$4955,$D856)),AVERAGEIFS(ObservedSpeciesData!AA$2:AA$4955,ObservedSpeciesData!$A$2:$A$4955,$A856,ObservedSpeciesData!$D$2:$D$4955,$D856),"")</f>
        <v>19.966666666666665</v>
      </c>
      <c r="AB856" s="24">
        <f>IF(ISNUMBER(AVERAGEIFS(ObservedSpeciesData!AB$2:AB$4955,ObservedSpeciesData!$A$2:$A$4955,$A856,ObservedSpeciesData!$D$2:$D$4955,$D856)),AVERAGEIFS(ObservedSpeciesData!AB$2:AB$4955,ObservedSpeciesData!$A$2:$A$4955,$A856,ObservedSpeciesData!$D$2:$D$4955,$D856),"")</f>
        <v>3.2000000000000001E-2</v>
      </c>
      <c r="AC856" s="24">
        <f>IF(ISNUMBER(AVERAGEIFS(ObservedSpeciesData!AC$2:AC$4955,ObservedSpeciesData!$A$2:$A$4955,$A856,ObservedSpeciesData!$D$2:$D$4955,$D856)),AVERAGEIFS(ObservedSpeciesData!AC$2:AC$4955,ObservedSpeciesData!$A$2:$A$4955,$A856,ObservedSpeciesData!$D$2:$D$4955,$D856),"")</f>
        <v>3.2000000000000001E-2</v>
      </c>
      <c r="AD856" s="23" t="str">
        <f>IF(ISNUMBER(AVERAGEIFS(ObservedSpeciesData!AD$2:AD$4955,ObservedSpeciesData!$A$2:$A$4955,$A856,ObservedSpeciesData!$D$2:$D$4955,$D856)),AVERAGEIFS(ObservedSpeciesData!AD$2:AD$4955,ObservedSpeciesData!$A$2:$A$4955,$A856,ObservedSpeciesData!$D$2:$D$4955,$D856),"")</f>
        <v/>
      </c>
      <c r="AE856" s="24" t="str">
        <f>IF(ISNUMBER(AVERAGEIFS(ObservedSpeciesData!AE$2:AE$4955,ObservedSpeciesData!$A$2:$A$4955,$A856,ObservedSpeciesData!$D$2:$D$4955,$D856)),AVERAGEIFS(ObservedSpeciesData!AE$2:AE$4955,ObservedSpeciesData!$A$2:$A$4955,$A856,ObservedSpeciesData!$D$2:$D$4955,$D856),"")</f>
        <v/>
      </c>
      <c r="AF856" s="23"/>
      <c r="AG856" s="24"/>
      <c r="AH856" s="23" t="str">
        <f>IF(ISNUMBER(AVERAGEIFS(ObservedSpeciesData!AH$2:AH$4955,ObservedSpeciesData!$A$2:$A$4955,$A856,ObservedSpeciesData!$D$2:$D$4955,$D856)),AVERAGEIFS(ObservedSpeciesData!AH$2:AH$4955,ObservedSpeciesData!$A$2:$A$4955,$A856,ObservedSpeciesData!$D$2:$D$4955,$D856),"")</f>
        <v/>
      </c>
      <c r="AI856" s="23" t="str">
        <f>IF(ISNUMBER(AVERAGEIFS(ObservedSpeciesData!AI$2:AI$4955,ObservedSpeciesData!$A$2:$A$4955,$A856,ObservedSpeciesData!$C$2:$C$4955,$C856,ObservedSpeciesData!$D$2:$D$4955,$D856)),AVERAGEIFS(ObservedSpeciesData!AI$2:AI$4955,ObservedSpeciesData!$A$2:$A$4955,$A856,ObservedSpeciesData!$C$2:$C$4955,$C856,ObservedSpeciesData!$D$2:$D$4955,$D856),"")</f>
        <v/>
      </c>
      <c r="AJ856" s="2">
        <f>COUNTIFS(ObservedSpeciesData!$A$2:$A$828,$A856,ObservedSpeciesData!$D$2:$D$828,$D856)</f>
        <v>0</v>
      </c>
      <c r="AK856" s="2">
        <f t="shared" si="13"/>
        <v>4</v>
      </c>
    </row>
    <row r="857" spans="1:37" x14ac:dyDescent="0.25">
      <c r="A857" s="14" t="s">
        <v>93</v>
      </c>
      <c r="B857" t="s">
        <v>80</v>
      </c>
      <c r="C857" t="s">
        <v>90</v>
      </c>
      <c r="D857" s="13">
        <v>42054</v>
      </c>
      <c r="E857">
        <v>1</v>
      </c>
      <c r="F857">
        <v>200</v>
      </c>
      <c r="G857" s="2" t="s">
        <v>89</v>
      </c>
      <c r="H857" s="2" t="s">
        <v>12</v>
      </c>
      <c r="I857">
        <v>3</v>
      </c>
      <c r="J857" s="2" t="s">
        <v>88</v>
      </c>
      <c r="K857" s="2">
        <f>IF(ISNUMBER(AVERAGEIFS(ObservedSpeciesData!K$2:K$4955,ObservedSpeciesData!$A$2:$A$4955,$A857,ObservedSpeciesData!$D$2:$D$4955,$D857)),AVERAGEIFS(ObservedSpeciesData!K$2:K$4955,ObservedSpeciesData!$A$2:$A$4955,$A857,ObservedSpeciesData!$D$2:$D$4955,$D857),"")</f>
        <v>180</v>
      </c>
      <c r="L857" s="26">
        <f>IF(ISNUMBER(AVERAGEIFS(ObservedSpeciesData!L$2:L$4955,ObservedSpeciesData!$A$2:$A$4955,$A857,ObservedSpeciesData!$D$2:$D$4955,$D857)),AVERAGEIFS(ObservedSpeciesData!L$2:L$4955,ObservedSpeciesData!$A$2:$A$4955,$A857,ObservedSpeciesData!$D$2:$D$4955,$D857),"")</f>
        <v>3309</v>
      </c>
      <c r="M857" s="23">
        <f>IF(ISNUMBER(AVERAGEIFS(ObservedSpeciesData!M$2:M$4955,ObservedSpeciesData!$A$2:$A$4955,$A857,ObservedSpeciesData!$D$2:$D$4955,$D857)),AVERAGEIFS(ObservedSpeciesData!M$2:M$4955,ObservedSpeciesData!$A$2:$A$4955,$A857,ObservedSpeciesData!$D$2:$D$4955,$D857),"")</f>
        <v>330.90000000000003</v>
      </c>
      <c r="N857" s="23" t="str">
        <f>IF(ISNUMBER(AVERAGEIFS(ObservedSpeciesData!N$2:N$4955,ObservedSpeciesData!$A$2:$A$4955,$A857,ObservedSpeciesData!$D$2:$D$4955,$D857)),AVERAGEIFS(ObservedSpeciesData!N$2:N$4955,ObservedSpeciesData!$A$2:$A$4955,$A857,ObservedSpeciesData!$D$2:$D$4955,$D857),"")</f>
        <v/>
      </c>
      <c r="O857" s="23" t="str">
        <f>IF(ISNUMBER(AVERAGEIFS(ObservedSpeciesData!O$2:O$4955,ObservedSpeciesData!$A$2:$A$4955,$A857,ObservedSpeciesData!$D$2:$D$4955,$D857)),AVERAGEIFS(ObservedSpeciesData!O$2:O$4955,ObservedSpeciesData!$A$2:$A$4955,$A857,ObservedSpeciesData!$D$2:$D$4955,$D857),"")</f>
        <v/>
      </c>
      <c r="P857" s="23" t="str">
        <f>IF(ISNUMBER(AVERAGEIFS(ObservedSpeciesData!P$2:P$4955,ObservedSpeciesData!$A$2:$A$4955,$A857,ObservedSpeciesData!$C$2:$C$4955,$C857,ObservedSpeciesData!$D$2:$D$4955,$D857)),AVERAGEIFS(ObservedSpeciesData!P$2:P$4955,ObservedSpeciesData!$A$2:$A$4955,$A857,ObservedSpeciesData!$C$2:$C$4955,$C857,ObservedSpeciesData!$D$2:$D$4955,$D857),"")</f>
        <v/>
      </c>
      <c r="Q857" s="23"/>
      <c r="R857" s="25" t="str">
        <f>IF(ISNUMBER(AVERAGEIFS(ObservedSpeciesData!R$2:R$4955,ObservedSpeciesData!$A$2:$A$4955,$A857,ObservedSpeciesData!$D$2:$D$4955,$D857)),AVERAGEIFS(ObservedSpeciesData!R$2:R$4955,ObservedSpeciesData!$A$2:$A$4955,$A857,ObservedSpeciesData!$D$2:$D$4955,$D857),"")</f>
        <v/>
      </c>
      <c r="S857" s="25" t="str">
        <f>IF(ISNUMBER(AVERAGEIFS(ObservedSpeciesData!S$2:S$4955,ObservedSpeciesData!$A$2:$A$4955,$A857,ObservedSpeciesData!$D$2:$D$4955,$D857)),AVERAGEIFS(ObservedSpeciesData!S$2:S$4955,ObservedSpeciesData!$A$2:$A$4955,$A857,ObservedSpeciesData!$D$2:$D$4955,$D857),"")</f>
        <v/>
      </c>
      <c r="T857" s="23" t="str">
        <f>IF(ISNUMBER(AVERAGEIFS(ObservedSpeciesData!T$2:T$4955,ObservedSpeciesData!$A$2:$A$4955,$A857,ObservedSpeciesData!$D$2:$D$4955,$D857)),AVERAGEIFS(ObservedSpeciesData!T$2:T$4955,ObservedSpeciesData!$A$2:$A$4955,$A857,ObservedSpeciesData!$D$2:$D$4955,$D857),"")</f>
        <v/>
      </c>
      <c r="U857" s="24" t="str">
        <f>IF(ISNUMBER(AVERAGEIFS(ObservedSpeciesData!U$2:U$4955,ObservedSpeciesData!$A$2:$A$4955,$A857,ObservedSpeciesData!$C$2:$C$4955,$C857,ObservedSpeciesData!$D$2:$D$4955,$D857)),AVERAGEIFS(ObservedSpeciesData!U$2:U$4955,ObservedSpeciesData!$A$2:$A$4955,$A857,ObservedSpeciesData!$C$2:$C$4955,$C857,ObservedSpeciesData!$D$2:$D$4955,$D857),"")</f>
        <v/>
      </c>
      <c r="V857" s="23" t="str">
        <f>IF(ISNUMBER(AVERAGEIFS(ObservedSpeciesData!V$2:V$4955,ObservedSpeciesData!$A$2:$A$4955,$A857,ObservedSpeciesData!$D$2:$D$4955,$D857)),AVERAGEIFS(ObservedSpeciesData!V$2:V$4955,ObservedSpeciesData!$A$2:$A$4955,$A857,ObservedSpeciesData!$D$2:$D$4955,$D857),"")</f>
        <v/>
      </c>
      <c r="W857" s="23" t="str">
        <f>IF(ISNUMBER(AVERAGEIFS(ObservedSpeciesData!W$2:W$4955,ObservedSpeciesData!$A$2:$A$4955,$A857,ObservedSpeciesData!$D$2:$D$4955,$D857)),AVERAGEIFS(ObservedSpeciesData!W$2:W$4955,ObservedSpeciesData!$A$2:$A$4955,$A857,ObservedSpeciesData!$D$2:$D$4955,$D857),"")</f>
        <v/>
      </c>
      <c r="X857" s="23" t="str">
        <f>IF(ISNUMBER(AVERAGEIFS(ObservedSpeciesData!X$2:X$4955,ObservedSpeciesData!$A$2:$A$4955,$A857,ObservedSpeciesData!$D$2:$D$4955,$D857)),AVERAGEIFS(ObservedSpeciesData!X$2:X$4955,ObservedSpeciesData!$A$2:$A$4955,$A857,ObservedSpeciesData!$D$2:$D$4955,$D857),"")</f>
        <v/>
      </c>
      <c r="Y857" s="23" t="str">
        <f>IF(ISNUMBER(AVERAGEIFS(ObservedSpeciesData!Y$2:Y$4955,ObservedSpeciesData!$A$2:$A$4955,$A857,ObservedSpeciesData!$D$2:$D$4955,$D857)),AVERAGEIFS(ObservedSpeciesData!Y$2:Y$4955,ObservedSpeciesData!$A$2:$A$4955,$A857,ObservedSpeciesData!$D$2:$D$4955,$D857),"")</f>
        <v/>
      </c>
      <c r="Z857" s="23" t="str">
        <f>IF(ISNUMBER(AVERAGEIFS(ObservedSpeciesData!Z$2:Z$4955,ObservedSpeciesData!$A$2:$A$4955,$A857,ObservedSpeciesData!$D$2:$D$4955,$D857)),AVERAGEIFS(ObservedSpeciesData!Z$2:Z$4955,ObservedSpeciesData!$A$2:$A$4955,$A857,ObservedSpeciesData!$D$2:$D$4955,$D857),"")</f>
        <v/>
      </c>
      <c r="AA857" s="23">
        <f>IF(ISNUMBER(AVERAGEIFS(ObservedSpeciesData!AA$2:AA$4955,ObservedSpeciesData!$A$2:$A$4955,$A857,ObservedSpeciesData!$D$2:$D$4955,$D857)),AVERAGEIFS(ObservedSpeciesData!AA$2:AA$4955,ObservedSpeciesData!$A$2:$A$4955,$A857,ObservedSpeciesData!$D$2:$D$4955,$D857),"")</f>
        <v>19.966666666666665</v>
      </c>
      <c r="AB857" s="24">
        <f>IF(ISNUMBER(AVERAGEIFS(ObservedSpeciesData!AB$2:AB$4955,ObservedSpeciesData!$A$2:$A$4955,$A857,ObservedSpeciesData!$D$2:$D$4955,$D857)),AVERAGEIFS(ObservedSpeciesData!AB$2:AB$4955,ObservedSpeciesData!$A$2:$A$4955,$A857,ObservedSpeciesData!$D$2:$D$4955,$D857),"")</f>
        <v>3.1666666666666669E-2</v>
      </c>
      <c r="AC857" s="24">
        <f>IF(ISNUMBER(AVERAGEIFS(ObservedSpeciesData!AC$2:AC$4955,ObservedSpeciesData!$A$2:$A$4955,$A857,ObservedSpeciesData!$D$2:$D$4955,$D857)),AVERAGEIFS(ObservedSpeciesData!AC$2:AC$4955,ObservedSpeciesData!$A$2:$A$4955,$A857,ObservedSpeciesData!$D$2:$D$4955,$D857),"")</f>
        <v>3.1666666666666669E-2</v>
      </c>
      <c r="AD857" s="23" t="str">
        <f>IF(ISNUMBER(AVERAGEIFS(ObservedSpeciesData!AD$2:AD$4955,ObservedSpeciesData!$A$2:$A$4955,$A857,ObservedSpeciesData!$D$2:$D$4955,$D857)),AVERAGEIFS(ObservedSpeciesData!AD$2:AD$4955,ObservedSpeciesData!$A$2:$A$4955,$A857,ObservedSpeciesData!$D$2:$D$4955,$D857),"")</f>
        <v/>
      </c>
      <c r="AE857" s="24" t="str">
        <f>IF(ISNUMBER(AVERAGEIFS(ObservedSpeciesData!AE$2:AE$4955,ObservedSpeciesData!$A$2:$A$4955,$A857,ObservedSpeciesData!$D$2:$D$4955,$D857)),AVERAGEIFS(ObservedSpeciesData!AE$2:AE$4955,ObservedSpeciesData!$A$2:$A$4955,$A857,ObservedSpeciesData!$D$2:$D$4955,$D857),"")</f>
        <v/>
      </c>
      <c r="AF857" s="23"/>
      <c r="AG857" s="24"/>
      <c r="AH857" s="23" t="str">
        <f>IF(ISNUMBER(AVERAGEIFS(ObservedSpeciesData!AH$2:AH$4955,ObservedSpeciesData!$A$2:$A$4955,$A857,ObservedSpeciesData!$D$2:$D$4955,$D857)),AVERAGEIFS(ObservedSpeciesData!AH$2:AH$4955,ObservedSpeciesData!$A$2:$A$4955,$A857,ObservedSpeciesData!$D$2:$D$4955,$D857),"")</f>
        <v/>
      </c>
      <c r="AI857" s="23" t="str">
        <f>IF(ISNUMBER(AVERAGEIFS(ObservedSpeciesData!AI$2:AI$4955,ObservedSpeciesData!$A$2:$A$4955,$A857,ObservedSpeciesData!$C$2:$C$4955,$C857,ObservedSpeciesData!$D$2:$D$4955,$D857)),AVERAGEIFS(ObservedSpeciesData!AI$2:AI$4955,ObservedSpeciesData!$A$2:$A$4955,$A857,ObservedSpeciesData!$C$2:$C$4955,$C857,ObservedSpeciesData!$D$2:$D$4955,$D857),"")</f>
        <v/>
      </c>
      <c r="AJ857" s="2">
        <f>COUNTIFS(ObservedSpeciesData!$A$2:$A$828,$A857,ObservedSpeciesData!$D$2:$D$828,$D857)</f>
        <v>0</v>
      </c>
      <c r="AK857" s="2">
        <f t="shared" si="13"/>
        <v>4</v>
      </c>
    </row>
    <row r="858" spans="1:37" x14ac:dyDescent="0.25">
      <c r="A858" s="14" t="s">
        <v>92</v>
      </c>
      <c r="B858" t="s">
        <v>80</v>
      </c>
      <c r="C858" t="s">
        <v>90</v>
      </c>
      <c r="D858" s="13">
        <v>42054</v>
      </c>
      <c r="E858">
        <v>1</v>
      </c>
      <c r="F858">
        <v>350</v>
      </c>
      <c r="G858" s="2" t="s">
        <v>89</v>
      </c>
      <c r="H858" s="2" t="s">
        <v>12</v>
      </c>
      <c r="I858">
        <v>3</v>
      </c>
      <c r="J858" s="2" t="s">
        <v>88</v>
      </c>
      <c r="K858" s="2">
        <f>IF(ISNUMBER(AVERAGEIFS(ObservedSpeciesData!K$2:K$4955,ObservedSpeciesData!$A$2:$A$4955,$A858,ObservedSpeciesData!$D$2:$D$4955,$D858)),AVERAGEIFS(ObservedSpeciesData!K$2:K$4955,ObservedSpeciesData!$A$2:$A$4955,$A858,ObservedSpeciesData!$D$2:$D$4955,$D858),"")</f>
        <v>315</v>
      </c>
      <c r="L858" s="26">
        <f>IF(ISNUMBER(AVERAGEIFS(ObservedSpeciesData!L$2:L$4955,ObservedSpeciesData!$A$2:$A$4955,$A858,ObservedSpeciesData!$D$2:$D$4955,$D858)),AVERAGEIFS(ObservedSpeciesData!L$2:L$4955,ObservedSpeciesData!$A$2:$A$4955,$A858,ObservedSpeciesData!$D$2:$D$4955,$D858),"")</f>
        <v>3185.6666666666665</v>
      </c>
      <c r="M858" s="23">
        <f>IF(ISNUMBER(AVERAGEIFS(ObservedSpeciesData!M$2:M$4955,ObservedSpeciesData!$A$2:$A$4955,$A858,ObservedSpeciesData!$D$2:$D$4955,$D858)),AVERAGEIFS(ObservedSpeciesData!M$2:M$4955,ObservedSpeciesData!$A$2:$A$4955,$A858,ObservedSpeciesData!$D$2:$D$4955,$D858),"")</f>
        <v>318.56666666666666</v>
      </c>
      <c r="N858" s="23" t="str">
        <f>IF(ISNUMBER(AVERAGEIFS(ObservedSpeciesData!N$2:N$4955,ObservedSpeciesData!$A$2:$A$4955,$A858,ObservedSpeciesData!$D$2:$D$4955,$D858)),AVERAGEIFS(ObservedSpeciesData!N$2:N$4955,ObservedSpeciesData!$A$2:$A$4955,$A858,ObservedSpeciesData!$D$2:$D$4955,$D858),"")</f>
        <v/>
      </c>
      <c r="O858" s="23" t="str">
        <f>IF(ISNUMBER(AVERAGEIFS(ObservedSpeciesData!O$2:O$4955,ObservedSpeciesData!$A$2:$A$4955,$A858,ObservedSpeciesData!$D$2:$D$4955,$D858)),AVERAGEIFS(ObservedSpeciesData!O$2:O$4955,ObservedSpeciesData!$A$2:$A$4955,$A858,ObservedSpeciesData!$D$2:$D$4955,$D858),"")</f>
        <v/>
      </c>
      <c r="P858" s="23" t="str">
        <f>IF(ISNUMBER(AVERAGEIFS(ObservedSpeciesData!P$2:P$4955,ObservedSpeciesData!$A$2:$A$4955,$A858,ObservedSpeciesData!$C$2:$C$4955,$C858,ObservedSpeciesData!$D$2:$D$4955,$D858)),AVERAGEIFS(ObservedSpeciesData!P$2:P$4955,ObservedSpeciesData!$A$2:$A$4955,$A858,ObservedSpeciesData!$C$2:$C$4955,$C858,ObservedSpeciesData!$D$2:$D$4955,$D858),"")</f>
        <v/>
      </c>
      <c r="Q858" s="23"/>
      <c r="R858" s="25" t="str">
        <f>IF(ISNUMBER(AVERAGEIFS(ObservedSpeciesData!R$2:R$4955,ObservedSpeciesData!$A$2:$A$4955,$A858,ObservedSpeciesData!$D$2:$D$4955,$D858)),AVERAGEIFS(ObservedSpeciesData!R$2:R$4955,ObservedSpeciesData!$A$2:$A$4955,$A858,ObservedSpeciesData!$D$2:$D$4955,$D858),"")</f>
        <v/>
      </c>
      <c r="S858" s="25" t="str">
        <f>IF(ISNUMBER(AVERAGEIFS(ObservedSpeciesData!S$2:S$4955,ObservedSpeciesData!$A$2:$A$4955,$A858,ObservedSpeciesData!$D$2:$D$4955,$D858)),AVERAGEIFS(ObservedSpeciesData!S$2:S$4955,ObservedSpeciesData!$A$2:$A$4955,$A858,ObservedSpeciesData!$D$2:$D$4955,$D858),"")</f>
        <v/>
      </c>
      <c r="T858" s="23" t="str">
        <f>IF(ISNUMBER(AVERAGEIFS(ObservedSpeciesData!T$2:T$4955,ObservedSpeciesData!$A$2:$A$4955,$A858,ObservedSpeciesData!$D$2:$D$4955,$D858)),AVERAGEIFS(ObservedSpeciesData!T$2:T$4955,ObservedSpeciesData!$A$2:$A$4955,$A858,ObservedSpeciesData!$D$2:$D$4955,$D858),"")</f>
        <v/>
      </c>
      <c r="U858" s="24" t="str">
        <f>IF(ISNUMBER(AVERAGEIFS(ObservedSpeciesData!U$2:U$4955,ObservedSpeciesData!$A$2:$A$4955,$A858,ObservedSpeciesData!$C$2:$C$4955,$C858,ObservedSpeciesData!$D$2:$D$4955,$D858)),AVERAGEIFS(ObservedSpeciesData!U$2:U$4955,ObservedSpeciesData!$A$2:$A$4955,$A858,ObservedSpeciesData!$C$2:$C$4955,$C858,ObservedSpeciesData!$D$2:$D$4955,$D858),"")</f>
        <v/>
      </c>
      <c r="V858" s="23" t="str">
        <f>IF(ISNUMBER(AVERAGEIFS(ObservedSpeciesData!V$2:V$4955,ObservedSpeciesData!$A$2:$A$4955,$A858,ObservedSpeciesData!$D$2:$D$4955,$D858)),AVERAGEIFS(ObservedSpeciesData!V$2:V$4955,ObservedSpeciesData!$A$2:$A$4955,$A858,ObservedSpeciesData!$D$2:$D$4955,$D858),"")</f>
        <v/>
      </c>
      <c r="W858" s="23" t="str">
        <f>IF(ISNUMBER(AVERAGEIFS(ObservedSpeciesData!W$2:W$4955,ObservedSpeciesData!$A$2:$A$4955,$A858,ObservedSpeciesData!$D$2:$D$4955,$D858)),AVERAGEIFS(ObservedSpeciesData!W$2:W$4955,ObservedSpeciesData!$A$2:$A$4955,$A858,ObservedSpeciesData!$D$2:$D$4955,$D858),"")</f>
        <v/>
      </c>
      <c r="X858" s="23" t="str">
        <f>IF(ISNUMBER(AVERAGEIFS(ObservedSpeciesData!X$2:X$4955,ObservedSpeciesData!$A$2:$A$4955,$A858,ObservedSpeciesData!$D$2:$D$4955,$D858)),AVERAGEIFS(ObservedSpeciesData!X$2:X$4955,ObservedSpeciesData!$A$2:$A$4955,$A858,ObservedSpeciesData!$D$2:$D$4955,$D858),"")</f>
        <v/>
      </c>
      <c r="Y858" s="23" t="str">
        <f>IF(ISNUMBER(AVERAGEIFS(ObservedSpeciesData!Y$2:Y$4955,ObservedSpeciesData!$A$2:$A$4955,$A858,ObservedSpeciesData!$D$2:$D$4955,$D858)),AVERAGEIFS(ObservedSpeciesData!Y$2:Y$4955,ObservedSpeciesData!$A$2:$A$4955,$A858,ObservedSpeciesData!$D$2:$D$4955,$D858),"")</f>
        <v/>
      </c>
      <c r="Z858" s="23" t="str">
        <f>IF(ISNUMBER(AVERAGEIFS(ObservedSpeciesData!Z$2:Z$4955,ObservedSpeciesData!$A$2:$A$4955,$A858,ObservedSpeciesData!$D$2:$D$4955,$D858)),AVERAGEIFS(ObservedSpeciesData!Z$2:Z$4955,ObservedSpeciesData!$A$2:$A$4955,$A858,ObservedSpeciesData!$D$2:$D$4955,$D858),"")</f>
        <v/>
      </c>
      <c r="AA858" s="23">
        <f>IF(ISNUMBER(AVERAGEIFS(ObservedSpeciesData!AA$2:AA$4955,ObservedSpeciesData!$A$2:$A$4955,$A858,ObservedSpeciesData!$D$2:$D$4955,$D858)),AVERAGEIFS(ObservedSpeciesData!AA$2:AA$4955,ObservedSpeciesData!$A$2:$A$4955,$A858,ObservedSpeciesData!$D$2:$D$4955,$D858),"")</f>
        <v>18.366666666666667</v>
      </c>
      <c r="AB858" s="24">
        <f>IF(ISNUMBER(AVERAGEIFS(ObservedSpeciesData!AB$2:AB$4955,ObservedSpeciesData!$A$2:$A$4955,$A858,ObservedSpeciesData!$D$2:$D$4955,$D858)),AVERAGEIFS(ObservedSpeciesData!AB$2:AB$4955,ObservedSpeciesData!$A$2:$A$4955,$A858,ObservedSpeciesData!$D$2:$D$4955,$D858),"")</f>
        <v>2.9333333333333333E-2</v>
      </c>
      <c r="AC858" s="24">
        <f>IF(ISNUMBER(AVERAGEIFS(ObservedSpeciesData!AC$2:AC$4955,ObservedSpeciesData!$A$2:$A$4955,$A858,ObservedSpeciesData!$D$2:$D$4955,$D858)),AVERAGEIFS(ObservedSpeciesData!AC$2:AC$4955,ObservedSpeciesData!$A$2:$A$4955,$A858,ObservedSpeciesData!$D$2:$D$4955,$D858),"")</f>
        <v>2.9333333333333333E-2</v>
      </c>
      <c r="AD858" s="23" t="str">
        <f>IF(ISNUMBER(AVERAGEIFS(ObservedSpeciesData!AD$2:AD$4955,ObservedSpeciesData!$A$2:$A$4955,$A858,ObservedSpeciesData!$D$2:$D$4955,$D858)),AVERAGEIFS(ObservedSpeciesData!AD$2:AD$4955,ObservedSpeciesData!$A$2:$A$4955,$A858,ObservedSpeciesData!$D$2:$D$4955,$D858),"")</f>
        <v/>
      </c>
      <c r="AE858" s="24" t="str">
        <f>IF(ISNUMBER(AVERAGEIFS(ObservedSpeciesData!AE$2:AE$4955,ObservedSpeciesData!$A$2:$A$4955,$A858,ObservedSpeciesData!$D$2:$D$4955,$D858)),AVERAGEIFS(ObservedSpeciesData!AE$2:AE$4955,ObservedSpeciesData!$A$2:$A$4955,$A858,ObservedSpeciesData!$D$2:$D$4955,$D858),"")</f>
        <v/>
      </c>
      <c r="AF858" s="23"/>
      <c r="AG858" s="24"/>
      <c r="AH858" s="23" t="str">
        <f>IF(ISNUMBER(AVERAGEIFS(ObservedSpeciesData!AH$2:AH$4955,ObservedSpeciesData!$A$2:$A$4955,$A858,ObservedSpeciesData!$D$2:$D$4955,$D858)),AVERAGEIFS(ObservedSpeciesData!AH$2:AH$4955,ObservedSpeciesData!$A$2:$A$4955,$A858,ObservedSpeciesData!$D$2:$D$4955,$D858),"")</f>
        <v/>
      </c>
      <c r="AI858" s="23" t="str">
        <f>IF(ISNUMBER(AVERAGEIFS(ObservedSpeciesData!AI$2:AI$4955,ObservedSpeciesData!$A$2:$A$4955,$A858,ObservedSpeciesData!$C$2:$C$4955,$C858,ObservedSpeciesData!$D$2:$D$4955,$D858)),AVERAGEIFS(ObservedSpeciesData!AI$2:AI$4955,ObservedSpeciesData!$A$2:$A$4955,$A858,ObservedSpeciesData!$C$2:$C$4955,$C858,ObservedSpeciesData!$D$2:$D$4955,$D858),"")</f>
        <v/>
      </c>
      <c r="AJ858" s="2">
        <f>COUNTIFS(ObservedSpeciesData!$A$2:$A$828,$A858,ObservedSpeciesData!$D$2:$D$828,$D858)</f>
        <v>0</v>
      </c>
      <c r="AK858" s="2">
        <f t="shared" si="13"/>
        <v>4</v>
      </c>
    </row>
    <row r="859" spans="1:37" x14ac:dyDescent="0.25">
      <c r="A859" s="14" t="s">
        <v>91</v>
      </c>
      <c r="B859" t="s">
        <v>80</v>
      </c>
      <c r="C859" t="s">
        <v>90</v>
      </c>
      <c r="D859" s="13">
        <v>42054</v>
      </c>
      <c r="E859">
        <v>1</v>
      </c>
      <c r="F859">
        <v>500</v>
      </c>
      <c r="G859" s="2" t="s">
        <v>89</v>
      </c>
      <c r="H859" s="2" t="s">
        <v>12</v>
      </c>
      <c r="I859">
        <v>3</v>
      </c>
      <c r="J859" s="2" t="s">
        <v>88</v>
      </c>
      <c r="K859" s="2">
        <f>IF(ISNUMBER(AVERAGEIFS(ObservedSpeciesData!K$2:K$4955,ObservedSpeciesData!$A$2:$A$4955,$A859,ObservedSpeciesData!$D$2:$D$4955,$D859)),AVERAGEIFS(ObservedSpeciesData!K$2:K$4955,ObservedSpeciesData!$A$2:$A$4955,$A859,ObservedSpeciesData!$D$2:$D$4955,$D859),"")</f>
        <v>450</v>
      </c>
      <c r="L859" s="26">
        <f>IF(ISNUMBER(AVERAGEIFS(ObservedSpeciesData!L$2:L$4955,ObservedSpeciesData!$A$2:$A$4955,$A859,ObservedSpeciesData!$D$2:$D$4955,$D859)),AVERAGEIFS(ObservedSpeciesData!L$2:L$4955,ObservedSpeciesData!$A$2:$A$4955,$A859,ObservedSpeciesData!$D$2:$D$4955,$D859),"")</f>
        <v>3185.6666666666665</v>
      </c>
      <c r="M859" s="23">
        <f>IF(ISNUMBER(AVERAGEIFS(ObservedSpeciesData!M$2:M$4955,ObservedSpeciesData!$A$2:$A$4955,$A859,ObservedSpeciesData!$D$2:$D$4955,$D859)),AVERAGEIFS(ObservedSpeciesData!M$2:M$4955,ObservedSpeciesData!$A$2:$A$4955,$A859,ObservedSpeciesData!$D$2:$D$4955,$D859),"")</f>
        <v>318.56666666666666</v>
      </c>
      <c r="N859" s="23" t="str">
        <f>IF(ISNUMBER(AVERAGEIFS(ObservedSpeciesData!N$2:N$4955,ObservedSpeciesData!$A$2:$A$4955,$A859,ObservedSpeciesData!$D$2:$D$4955,$D859)),AVERAGEIFS(ObservedSpeciesData!N$2:N$4955,ObservedSpeciesData!$A$2:$A$4955,$A859,ObservedSpeciesData!$D$2:$D$4955,$D859),"")</f>
        <v/>
      </c>
      <c r="O859" s="23" t="str">
        <f>IF(ISNUMBER(AVERAGEIFS(ObservedSpeciesData!O$2:O$4955,ObservedSpeciesData!$A$2:$A$4955,$A859,ObservedSpeciesData!$D$2:$D$4955,$D859)),AVERAGEIFS(ObservedSpeciesData!O$2:O$4955,ObservedSpeciesData!$A$2:$A$4955,$A859,ObservedSpeciesData!$D$2:$D$4955,$D859),"")</f>
        <v/>
      </c>
      <c r="P859" s="23" t="str">
        <f>IF(ISNUMBER(AVERAGEIFS(ObservedSpeciesData!P$2:P$4955,ObservedSpeciesData!$A$2:$A$4955,$A859,ObservedSpeciesData!$C$2:$C$4955,$C859,ObservedSpeciesData!$D$2:$D$4955,$D859)),AVERAGEIFS(ObservedSpeciesData!P$2:P$4955,ObservedSpeciesData!$A$2:$A$4955,$A859,ObservedSpeciesData!$C$2:$C$4955,$C859,ObservedSpeciesData!$D$2:$D$4955,$D859),"")</f>
        <v/>
      </c>
      <c r="Q859" s="23"/>
      <c r="R859" s="25" t="str">
        <f>IF(ISNUMBER(AVERAGEIFS(ObservedSpeciesData!R$2:R$4955,ObservedSpeciesData!$A$2:$A$4955,$A859,ObservedSpeciesData!$D$2:$D$4955,$D859)),AVERAGEIFS(ObservedSpeciesData!R$2:R$4955,ObservedSpeciesData!$A$2:$A$4955,$A859,ObservedSpeciesData!$D$2:$D$4955,$D859),"")</f>
        <v/>
      </c>
      <c r="S859" s="25" t="str">
        <f>IF(ISNUMBER(AVERAGEIFS(ObservedSpeciesData!S$2:S$4955,ObservedSpeciesData!$A$2:$A$4955,$A859,ObservedSpeciesData!$D$2:$D$4955,$D859)),AVERAGEIFS(ObservedSpeciesData!S$2:S$4955,ObservedSpeciesData!$A$2:$A$4955,$A859,ObservedSpeciesData!$D$2:$D$4955,$D859),"")</f>
        <v/>
      </c>
      <c r="T859" s="23" t="str">
        <f>IF(ISNUMBER(AVERAGEIFS(ObservedSpeciesData!T$2:T$4955,ObservedSpeciesData!$A$2:$A$4955,$A859,ObservedSpeciesData!$D$2:$D$4955,$D859)),AVERAGEIFS(ObservedSpeciesData!T$2:T$4955,ObservedSpeciesData!$A$2:$A$4955,$A859,ObservedSpeciesData!$D$2:$D$4955,$D859),"")</f>
        <v/>
      </c>
      <c r="U859" s="24" t="str">
        <f>IF(ISNUMBER(AVERAGEIFS(ObservedSpeciesData!U$2:U$4955,ObservedSpeciesData!$A$2:$A$4955,$A859,ObservedSpeciesData!$C$2:$C$4955,$C859,ObservedSpeciesData!$D$2:$D$4955,$D859)),AVERAGEIFS(ObservedSpeciesData!U$2:U$4955,ObservedSpeciesData!$A$2:$A$4955,$A859,ObservedSpeciesData!$C$2:$C$4955,$C859,ObservedSpeciesData!$D$2:$D$4955,$D859),"")</f>
        <v/>
      </c>
      <c r="V859" s="23" t="str">
        <f>IF(ISNUMBER(AVERAGEIFS(ObservedSpeciesData!V$2:V$4955,ObservedSpeciesData!$A$2:$A$4955,$A859,ObservedSpeciesData!$D$2:$D$4955,$D859)),AVERAGEIFS(ObservedSpeciesData!V$2:V$4955,ObservedSpeciesData!$A$2:$A$4955,$A859,ObservedSpeciesData!$D$2:$D$4955,$D859),"")</f>
        <v/>
      </c>
      <c r="W859" s="23" t="str">
        <f>IF(ISNUMBER(AVERAGEIFS(ObservedSpeciesData!W$2:W$4955,ObservedSpeciesData!$A$2:$A$4955,$A859,ObservedSpeciesData!$D$2:$D$4955,$D859)),AVERAGEIFS(ObservedSpeciesData!W$2:W$4955,ObservedSpeciesData!$A$2:$A$4955,$A859,ObservedSpeciesData!$D$2:$D$4955,$D859),"")</f>
        <v/>
      </c>
      <c r="X859" s="23" t="str">
        <f>IF(ISNUMBER(AVERAGEIFS(ObservedSpeciesData!X$2:X$4955,ObservedSpeciesData!$A$2:$A$4955,$A859,ObservedSpeciesData!$D$2:$D$4955,$D859)),AVERAGEIFS(ObservedSpeciesData!X$2:X$4955,ObservedSpeciesData!$A$2:$A$4955,$A859,ObservedSpeciesData!$D$2:$D$4955,$D859),"")</f>
        <v/>
      </c>
      <c r="Y859" s="23" t="str">
        <f>IF(ISNUMBER(AVERAGEIFS(ObservedSpeciesData!Y$2:Y$4955,ObservedSpeciesData!$A$2:$A$4955,$A859,ObservedSpeciesData!$D$2:$D$4955,$D859)),AVERAGEIFS(ObservedSpeciesData!Y$2:Y$4955,ObservedSpeciesData!$A$2:$A$4955,$A859,ObservedSpeciesData!$D$2:$D$4955,$D859),"")</f>
        <v/>
      </c>
      <c r="Z859" s="23" t="str">
        <f>IF(ISNUMBER(AVERAGEIFS(ObservedSpeciesData!Z$2:Z$4955,ObservedSpeciesData!$A$2:$A$4955,$A859,ObservedSpeciesData!$D$2:$D$4955,$D859)),AVERAGEIFS(ObservedSpeciesData!Z$2:Z$4955,ObservedSpeciesData!$A$2:$A$4955,$A859,ObservedSpeciesData!$D$2:$D$4955,$D859),"")</f>
        <v/>
      </c>
      <c r="AA859" s="23">
        <f>IF(ISNUMBER(AVERAGEIFS(ObservedSpeciesData!AA$2:AA$4955,ObservedSpeciesData!$A$2:$A$4955,$A859,ObservedSpeciesData!$D$2:$D$4955,$D859)),AVERAGEIFS(ObservedSpeciesData!AA$2:AA$4955,ObservedSpeciesData!$A$2:$A$4955,$A859,ObservedSpeciesData!$D$2:$D$4955,$D859),"")</f>
        <v>18.833333333333332</v>
      </c>
      <c r="AB859" s="24">
        <f>IF(ISNUMBER(AVERAGEIFS(ObservedSpeciesData!AB$2:AB$4955,ObservedSpeciesData!$A$2:$A$4955,$A859,ObservedSpeciesData!$D$2:$D$4955,$D859)),AVERAGEIFS(ObservedSpeciesData!AB$2:AB$4955,ObservedSpeciesData!$A$2:$A$4955,$A859,ObservedSpeciesData!$D$2:$D$4955,$D859),"")</f>
        <v>3.0333333333333334E-2</v>
      </c>
      <c r="AC859" s="24">
        <f>IF(ISNUMBER(AVERAGEIFS(ObservedSpeciesData!AC$2:AC$4955,ObservedSpeciesData!$A$2:$A$4955,$A859,ObservedSpeciesData!$D$2:$D$4955,$D859)),AVERAGEIFS(ObservedSpeciesData!AC$2:AC$4955,ObservedSpeciesData!$A$2:$A$4955,$A859,ObservedSpeciesData!$D$2:$D$4955,$D859),"")</f>
        <v>3.0333333333333334E-2</v>
      </c>
      <c r="AD859" s="23" t="str">
        <f>IF(ISNUMBER(AVERAGEIFS(ObservedSpeciesData!AD$2:AD$4955,ObservedSpeciesData!$A$2:$A$4955,$A859,ObservedSpeciesData!$D$2:$D$4955,$D859)),AVERAGEIFS(ObservedSpeciesData!AD$2:AD$4955,ObservedSpeciesData!$A$2:$A$4955,$A859,ObservedSpeciesData!$D$2:$D$4955,$D859),"")</f>
        <v/>
      </c>
      <c r="AE859" s="24" t="str">
        <f>IF(ISNUMBER(AVERAGEIFS(ObservedSpeciesData!AE$2:AE$4955,ObservedSpeciesData!$A$2:$A$4955,$A859,ObservedSpeciesData!$D$2:$D$4955,$D859)),AVERAGEIFS(ObservedSpeciesData!AE$2:AE$4955,ObservedSpeciesData!$A$2:$A$4955,$A859,ObservedSpeciesData!$D$2:$D$4955,$D859),"")</f>
        <v/>
      </c>
      <c r="AF859" s="23"/>
      <c r="AG859" s="24"/>
      <c r="AH859" s="23" t="str">
        <f>IF(ISNUMBER(AVERAGEIFS(ObservedSpeciesData!AH$2:AH$4955,ObservedSpeciesData!$A$2:$A$4955,$A859,ObservedSpeciesData!$D$2:$D$4955,$D859)),AVERAGEIFS(ObservedSpeciesData!AH$2:AH$4955,ObservedSpeciesData!$A$2:$A$4955,$A859,ObservedSpeciesData!$D$2:$D$4955,$D859),"")</f>
        <v/>
      </c>
      <c r="AI859" s="23" t="str">
        <f>IF(ISNUMBER(AVERAGEIFS(ObservedSpeciesData!AI$2:AI$4955,ObservedSpeciesData!$A$2:$A$4955,$A859,ObservedSpeciesData!$C$2:$C$4955,$C859,ObservedSpeciesData!$D$2:$D$4955,$D859)),AVERAGEIFS(ObservedSpeciesData!AI$2:AI$4955,ObservedSpeciesData!$A$2:$A$4955,$A859,ObservedSpeciesData!$C$2:$C$4955,$C859,ObservedSpeciesData!$D$2:$D$4955,$D859),"")</f>
        <v/>
      </c>
      <c r="AJ859" s="2">
        <f>COUNTIFS(ObservedSpeciesData!$A$2:$A$828,$A859,ObservedSpeciesData!$D$2:$D$828,$D859)</f>
        <v>0</v>
      </c>
      <c r="AK859" s="2">
        <f t="shared" si="13"/>
        <v>4</v>
      </c>
    </row>
    <row r="860" spans="1:37" x14ac:dyDescent="0.25">
      <c r="A860" s="14" t="s">
        <v>96</v>
      </c>
      <c r="B860" t="s">
        <v>80</v>
      </c>
      <c r="C860" t="s">
        <v>90</v>
      </c>
      <c r="D860" s="13">
        <v>42071</v>
      </c>
      <c r="E860">
        <v>1</v>
      </c>
      <c r="F860">
        <v>0</v>
      </c>
      <c r="G860" s="2" t="s">
        <v>89</v>
      </c>
      <c r="H860" s="2" t="s">
        <v>13</v>
      </c>
      <c r="I860">
        <v>3</v>
      </c>
      <c r="J860" s="2" t="s">
        <v>88</v>
      </c>
      <c r="K860" s="2">
        <f>IF(ISNUMBER(AVERAGEIFS(ObservedSpeciesData!K$2:K$4955,ObservedSpeciesData!$A$2:$A$4955,$A860,ObservedSpeciesData!$D$2:$D$4955,$D860)),AVERAGEIFS(ObservedSpeciesData!K$2:K$4955,ObservedSpeciesData!$A$2:$A$4955,$A860,ObservedSpeciesData!$D$2:$D$4955,$D860),"")</f>
        <v>0</v>
      </c>
      <c r="L860" s="26">
        <f>IF(ISNUMBER(AVERAGEIFS(ObservedSpeciesData!L$2:L$4955,ObservedSpeciesData!$A$2:$A$4955,$A860,ObservedSpeciesData!$D$2:$D$4955,$D860)),AVERAGEIFS(ObservedSpeciesData!L$2:L$4955,ObservedSpeciesData!$A$2:$A$4955,$A860,ObservedSpeciesData!$D$2:$D$4955,$D860),"")</f>
        <v>3060.6666666666665</v>
      </c>
      <c r="M860" s="23">
        <f>IF(ISNUMBER(AVERAGEIFS(ObservedSpeciesData!M$2:M$4955,ObservedSpeciesData!$A$2:$A$4955,$A860,ObservedSpeciesData!$D$2:$D$4955,$D860)),AVERAGEIFS(ObservedSpeciesData!M$2:M$4955,ObservedSpeciesData!$A$2:$A$4955,$A860,ObservedSpeciesData!$D$2:$D$4955,$D860),"")</f>
        <v>306.06666666666666</v>
      </c>
      <c r="N860" s="23" t="str">
        <f>IF(ISNUMBER(AVERAGEIFS(ObservedSpeciesData!N$2:N$4955,ObservedSpeciesData!$A$2:$A$4955,$A860,ObservedSpeciesData!$D$2:$D$4955,$D860)),AVERAGEIFS(ObservedSpeciesData!N$2:N$4955,ObservedSpeciesData!$A$2:$A$4955,$A860,ObservedSpeciesData!$D$2:$D$4955,$D860),"")</f>
        <v/>
      </c>
      <c r="O860" s="23" t="str">
        <f>IF(ISNUMBER(AVERAGEIFS(ObservedSpeciesData!O$2:O$4955,ObservedSpeciesData!$A$2:$A$4955,$A860,ObservedSpeciesData!$D$2:$D$4955,$D860)),AVERAGEIFS(ObservedSpeciesData!O$2:O$4955,ObservedSpeciesData!$A$2:$A$4955,$A860,ObservedSpeciesData!$D$2:$D$4955,$D860),"")</f>
        <v/>
      </c>
      <c r="P860" s="23" t="str">
        <f>IF(ISNUMBER(AVERAGEIFS(ObservedSpeciesData!P$2:P$4955,ObservedSpeciesData!$A$2:$A$4955,$A860,ObservedSpeciesData!$C$2:$C$4955,$C860,ObservedSpeciesData!$D$2:$D$4955,$D860)),AVERAGEIFS(ObservedSpeciesData!P$2:P$4955,ObservedSpeciesData!$A$2:$A$4955,$A860,ObservedSpeciesData!$C$2:$C$4955,$C860,ObservedSpeciesData!$D$2:$D$4955,$D860),"")</f>
        <v/>
      </c>
      <c r="Q860" s="23"/>
      <c r="R860" s="25" t="str">
        <f>IF(ISNUMBER(AVERAGEIFS(ObservedSpeciesData!R$2:R$4955,ObservedSpeciesData!$A$2:$A$4955,$A860,ObservedSpeciesData!$D$2:$D$4955,$D860)),AVERAGEIFS(ObservedSpeciesData!R$2:R$4955,ObservedSpeciesData!$A$2:$A$4955,$A860,ObservedSpeciesData!$D$2:$D$4955,$D860),"")</f>
        <v/>
      </c>
      <c r="S860" s="25" t="str">
        <f>IF(ISNUMBER(AVERAGEIFS(ObservedSpeciesData!S$2:S$4955,ObservedSpeciesData!$A$2:$A$4955,$A860,ObservedSpeciesData!$D$2:$D$4955,$D860)),AVERAGEIFS(ObservedSpeciesData!S$2:S$4955,ObservedSpeciesData!$A$2:$A$4955,$A860,ObservedSpeciesData!$D$2:$D$4955,$D860),"")</f>
        <v/>
      </c>
      <c r="T860" s="23" t="str">
        <f>IF(ISNUMBER(AVERAGEIFS(ObservedSpeciesData!T$2:T$4955,ObservedSpeciesData!$A$2:$A$4955,$A860,ObservedSpeciesData!$D$2:$D$4955,$D860)),AVERAGEIFS(ObservedSpeciesData!T$2:T$4955,ObservedSpeciesData!$A$2:$A$4955,$A860,ObservedSpeciesData!$D$2:$D$4955,$D860),"")</f>
        <v/>
      </c>
      <c r="U860" s="24" t="str">
        <f>IF(ISNUMBER(AVERAGEIFS(ObservedSpeciesData!U$2:U$4955,ObservedSpeciesData!$A$2:$A$4955,$A860,ObservedSpeciesData!$C$2:$C$4955,$C860,ObservedSpeciesData!$D$2:$D$4955,$D860)),AVERAGEIFS(ObservedSpeciesData!U$2:U$4955,ObservedSpeciesData!$A$2:$A$4955,$A860,ObservedSpeciesData!$C$2:$C$4955,$C860,ObservedSpeciesData!$D$2:$D$4955,$D860),"")</f>
        <v/>
      </c>
      <c r="V860" s="23" t="str">
        <f>IF(ISNUMBER(AVERAGEIFS(ObservedSpeciesData!V$2:V$4955,ObservedSpeciesData!$A$2:$A$4955,$A860,ObservedSpeciesData!$D$2:$D$4955,$D860)),AVERAGEIFS(ObservedSpeciesData!V$2:V$4955,ObservedSpeciesData!$A$2:$A$4955,$A860,ObservedSpeciesData!$D$2:$D$4955,$D860),"")</f>
        <v/>
      </c>
      <c r="W860" s="23" t="str">
        <f>IF(ISNUMBER(AVERAGEIFS(ObservedSpeciesData!W$2:W$4955,ObservedSpeciesData!$A$2:$A$4955,$A860,ObservedSpeciesData!$D$2:$D$4955,$D860)),AVERAGEIFS(ObservedSpeciesData!W$2:W$4955,ObservedSpeciesData!$A$2:$A$4955,$A860,ObservedSpeciesData!$D$2:$D$4955,$D860),"")</f>
        <v/>
      </c>
      <c r="X860" s="23" t="str">
        <f>IF(ISNUMBER(AVERAGEIFS(ObservedSpeciesData!X$2:X$4955,ObservedSpeciesData!$A$2:$A$4955,$A860,ObservedSpeciesData!$D$2:$D$4955,$D860)),AVERAGEIFS(ObservedSpeciesData!X$2:X$4955,ObservedSpeciesData!$A$2:$A$4955,$A860,ObservedSpeciesData!$D$2:$D$4955,$D860),"")</f>
        <v/>
      </c>
      <c r="Y860" s="23" t="str">
        <f>IF(ISNUMBER(AVERAGEIFS(ObservedSpeciesData!Y$2:Y$4955,ObservedSpeciesData!$A$2:$A$4955,$A860,ObservedSpeciesData!$D$2:$D$4955,$D860)),AVERAGEIFS(ObservedSpeciesData!Y$2:Y$4955,ObservedSpeciesData!$A$2:$A$4955,$A860,ObservedSpeciesData!$D$2:$D$4955,$D860),"")</f>
        <v/>
      </c>
      <c r="Z860" s="23" t="str">
        <f>IF(ISNUMBER(AVERAGEIFS(ObservedSpeciesData!Z$2:Z$4955,ObservedSpeciesData!$A$2:$A$4955,$A860,ObservedSpeciesData!$D$2:$D$4955,$D860)),AVERAGEIFS(ObservedSpeciesData!Z$2:Z$4955,ObservedSpeciesData!$A$2:$A$4955,$A860,ObservedSpeciesData!$D$2:$D$4955,$D860),"")</f>
        <v/>
      </c>
      <c r="AA860" s="23" t="str">
        <f>IF(ISNUMBER(AVERAGEIFS(ObservedSpeciesData!AA$2:AA$4955,ObservedSpeciesData!$A$2:$A$4955,$A860,ObservedSpeciesData!$D$2:$D$4955,$D860)),AVERAGEIFS(ObservedSpeciesData!AA$2:AA$4955,ObservedSpeciesData!$A$2:$A$4955,$A860,ObservedSpeciesData!$D$2:$D$4955,$D860),"")</f>
        <v/>
      </c>
      <c r="AB860" s="24" t="str">
        <f>IF(ISNUMBER(AVERAGEIFS(ObservedSpeciesData!AB$2:AB$4955,ObservedSpeciesData!$A$2:$A$4955,$A860,ObservedSpeciesData!$D$2:$D$4955,$D860)),AVERAGEIFS(ObservedSpeciesData!AB$2:AB$4955,ObservedSpeciesData!$A$2:$A$4955,$A860,ObservedSpeciesData!$D$2:$D$4955,$D860),"")</f>
        <v/>
      </c>
      <c r="AC860" s="24" t="str">
        <f>IF(ISNUMBER(AVERAGEIFS(ObservedSpeciesData!AC$2:AC$4955,ObservedSpeciesData!$A$2:$A$4955,$A860,ObservedSpeciesData!$D$2:$D$4955,$D860)),AVERAGEIFS(ObservedSpeciesData!AC$2:AC$4955,ObservedSpeciesData!$A$2:$A$4955,$A860,ObservedSpeciesData!$D$2:$D$4955,$D860),"")</f>
        <v/>
      </c>
      <c r="AD860" s="23" t="str">
        <f>IF(ISNUMBER(AVERAGEIFS(ObservedSpeciesData!AD$2:AD$4955,ObservedSpeciesData!$A$2:$A$4955,$A860,ObservedSpeciesData!$D$2:$D$4955,$D860)),AVERAGEIFS(ObservedSpeciesData!AD$2:AD$4955,ObservedSpeciesData!$A$2:$A$4955,$A860,ObservedSpeciesData!$D$2:$D$4955,$D860),"")</f>
        <v/>
      </c>
      <c r="AE860" s="24" t="str">
        <f>IF(ISNUMBER(AVERAGEIFS(ObservedSpeciesData!AE$2:AE$4955,ObservedSpeciesData!$A$2:$A$4955,$A860,ObservedSpeciesData!$D$2:$D$4955,$D860)),AVERAGEIFS(ObservedSpeciesData!AE$2:AE$4955,ObservedSpeciesData!$A$2:$A$4955,$A860,ObservedSpeciesData!$D$2:$D$4955,$D860),"")</f>
        <v/>
      </c>
      <c r="AF860" s="23"/>
      <c r="AG860" s="24"/>
      <c r="AH860" s="23" t="str">
        <f>IF(ISNUMBER(AVERAGEIFS(ObservedSpeciesData!AH$2:AH$4955,ObservedSpeciesData!$A$2:$A$4955,$A860,ObservedSpeciesData!$D$2:$D$4955,$D860)),AVERAGEIFS(ObservedSpeciesData!AH$2:AH$4955,ObservedSpeciesData!$A$2:$A$4955,$A860,ObservedSpeciesData!$D$2:$D$4955,$D860),"")</f>
        <v/>
      </c>
      <c r="AI860" s="23" t="str">
        <f>IF(ISNUMBER(AVERAGEIFS(ObservedSpeciesData!AI$2:AI$4955,ObservedSpeciesData!$A$2:$A$4955,$A860,ObservedSpeciesData!$C$2:$C$4955,$C860,ObservedSpeciesData!$D$2:$D$4955,$D860)),AVERAGEIFS(ObservedSpeciesData!AI$2:AI$4955,ObservedSpeciesData!$A$2:$A$4955,$A860,ObservedSpeciesData!$C$2:$C$4955,$C860,ObservedSpeciesData!$D$2:$D$4955,$D860),"")</f>
        <v/>
      </c>
      <c r="AJ860" s="2">
        <f>COUNTIFS(ObservedSpeciesData!$A$2:$A$828,$A860,ObservedSpeciesData!$D$2:$D$828,$D860)</f>
        <v>0</v>
      </c>
      <c r="AK860" s="2">
        <f t="shared" si="13"/>
        <v>1</v>
      </c>
    </row>
    <row r="861" spans="1:37" x14ac:dyDescent="0.25">
      <c r="A861" s="14" t="s">
        <v>95</v>
      </c>
      <c r="B861" t="s">
        <v>80</v>
      </c>
      <c r="C861" t="s">
        <v>90</v>
      </c>
      <c r="D861" s="13">
        <v>42071</v>
      </c>
      <c r="E861">
        <v>1</v>
      </c>
      <c r="F861">
        <v>50</v>
      </c>
      <c r="G861" s="2" t="s">
        <v>89</v>
      </c>
      <c r="H861" s="2" t="s">
        <v>13</v>
      </c>
      <c r="I861">
        <v>3</v>
      </c>
      <c r="J861" s="2" t="s">
        <v>88</v>
      </c>
      <c r="K861" s="2">
        <f>IF(ISNUMBER(AVERAGEIFS(ObservedSpeciesData!K$2:K$4955,ObservedSpeciesData!$A$2:$A$4955,$A861,ObservedSpeciesData!$D$2:$D$4955,$D861)),AVERAGEIFS(ObservedSpeciesData!K$2:K$4955,ObservedSpeciesData!$A$2:$A$4955,$A861,ObservedSpeciesData!$D$2:$D$4955,$D861),"")</f>
        <v>45</v>
      </c>
      <c r="L861" s="26">
        <f>IF(ISNUMBER(AVERAGEIFS(ObservedSpeciesData!L$2:L$4955,ObservedSpeciesData!$A$2:$A$4955,$A861,ObservedSpeciesData!$D$2:$D$4955,$D861)),AVERAGEIFS(ObservedSpeciesData!L$2:L$4955,ObservedSpeciesData!$A$2:$A$4955,$A861,ObservedSpeciesData!$D$2:$D$4955,$D861),"")</f>
        <v>3276</v>
      </c>
      <c r="M861" s="23">
        <f>IF(ISNUMBER(AVERAGEIFS(ObservedSpeciesData!M$2:M$4955,ObservedSpeciesData!$A$2:$A$4955,$A861,ObservedSpeciesData!$D$2:$D$4955,$D861)),AVERAGEIFS(ObservedSpeciesData!M$2:M$4955,ObservedSpeciesData!$A$2:$A$4955,$A861,ObservedSpeciesData!$D$2:$D$4955,$D861),"")</f>
        <v>327.59999999999997</v>
      </c>
      <c r="N861" s="23" t="str">
        <f>IF(ISNUMBER(AVERAGEIFS(ObservedSpeciesData!N$2:N$4955,ObservedSpeciesData!$A$2:$A$4955,$A861,ObservedSpeciesData!$D$2:$D$4955,$D861)),AVERAGEIFS(ObservedSpeciesData!N$2:N$4955,ObservedSpeciesData!$A$2:$A$4955,$A861,ObservedSpeciesData!$D$2:$D$4955,$D861),"")</f>
        <v/>
      </c>
      <c r="O861" s="23" t="str">
        <f>IF(ISNUMBER(AVERAGEIFS(ObservedSpeciesData!O$2:O$4955,ObservedSpeciesData!$A$2:$A$4955,$A861,ObservedSpeciesData!$D$2:$D$4955,$D861)),AVERAGEIFS(ObservedSpeciesData!O$2:O$4955,ObservedSpeciesData!$A$2:$A$4955,$A861,ObservedSpeciesData!$D$2:$D$4955,$D861),"")</f>
        <v/>
      </c>
      <c r="P861" s="23" t="str">
        <f>IF(ISNUMBER(AVERAGEIFS(ObservedSpeciesData!P$2:P$4955,ObservedSpeciesData!$A$2:$A$4955,$A861,ObservedSpeciesData!$C$2:$C$4955,$C861,ObservedSpeciesData!$D$2:$D$4955,$D861)),AVERAGEIFS(ObservedSpeciesData!P$2:P$4955,ObservedSpeciesData!$A$2:$A$4955,$A861,ObservedSpeciesData!$C$2:$C$4955,$C861,ObservedSpeciesData!$D$2:$D$4955,$D861),"")</f>
        <v/>
      </c>
      <c r="Q861" s="23"/>
      <c r="R861" s="25" t="str">
        <f>IF(ISNUMBER(AVERAGEIFS(ObservedSpeciesData!R$2:R$4955,ObservedSpeciesData!$A$2:$A$4955,$A861,ObservedSpeciesData!$D$2:$D$4955,$D861)),AVERAGEIFS(ObservedSpeciesData!R$2:R$4955,ObservedSpeciesData!$A$2:$A$4955,$A861,ObservedSpeciesData!$D$2:$D$4955,$D861),"")</f>
        <v/>
      </c>
      <c r="S861" s="25" t="str">
        <f>IF(ISNUMBER(AVERAGEIFS(ObservedSpeciesData!S$2:S$4955,ObservedSpeciesData!$A$2:$A$4955,$A861,ObservedSpeciesData!$D$2:$D$4955,$D861)),AVERAGEIFS(ObservedSpeciesData!S$2:S$4955,ObservedSpeciesData!$A$2:$A$4955,$A861,ObservedSpeciesData!$D$2:$D$4955,$D861),"")</f>
        <v/>
      </c>
      <c r="T861" s="23" t="str">
        <f>IF(ISNUMBER(AVERAGEIFS(ObservedSpeciesData!T$2:T$4955,ObservedSpeciesData!$A$2:$A$4955,$A861,ObservedSpeciesData!$D$2:$D$4955,$D861)),AVERAGEIFS(ObservedSpeciesData!T$2:T$4955,ObservedSpeciesData!$A$2:$A$4955,$A861,ObservedSpeciesData!$D$2:$D$4955,$D861),"")</f>
        <v/>
      </c>
      <c r="U861" s="24" t="str">
        <f>IF(ISNUMBER(AVERAGEIFS(ObservedSpeciesData!U$2:U$4955,ObservedSpeciesData!$A$2:$A$4955,$A861,ObservedSpeciesData!$C$2:$C$4955,$C861,ObservedSpeciesData!$D$2:$D$4955,$D861)),AVERAGEIFS(ObservedSpeciesData!U$2:U$4955,ObservedSpeciesData!$A$2:$A$4955,$A861,ObservedSpeciesData!$C$2:$C$4955,$C861,ObservedSpeciesData!$D$2:$D$4955,$D861),"")</f>
        <v/>
      </c>
      <c r="V861" s="23" t="str">
        <f>IF(ISNUMBER(AVERAGEIFS(ObservedSpeciesData!V$2:V$4955,ObservedSpeciesData!$A$2:$A$4955,$A861,ObservedSpeciesData!$D$2:$D$4955,$D861)),AVERAGEIFS(ObservedSpeciesData!V$2:V$4955,ObservedSpeciesData!$A$2:$A$4955,$A861,ObservedSpeciesData!$D$2:$D$4955,$D861),"")</f>
        <v/>
      </c>
      <c r="W861" s="23" t="str">
        <f>IF(ISNUMBER(AVERAGEIFS(ObservedSpeciesData!W$2:W$4955,ObservedSpeciesData!$A$2:$A$4955,$A861,ObservedSpeciesData!$D$2:$D$4955,$D861)),AVERAGEIFS(ObservedSpeciesData!W$2:W$4955,ObservedSpeciesData!$A$2:$A$4955,$A861,ObservedSpeciesData!$D$2:$D$4955,$D861),"")</f>
        <v/>
      </c>
      <c r="X861" s="23" t="str">
        <f>IF(ISNUMBER(AVERAGEIFS(ObservedSpeciesData!X$2:X$4955,ObservedSpeciesData!$A$2:$A$4955,$A861,ObservedSpeciesData!$D$2:$D$4955,$D861)),AVERAGEIFS(ObservedSpeciesData!X$2:X$4955,ObservedSpeciesData!$A$2:$A$4955,$A861,ObservedSpeciesData!$D$2:$D$4955,$D861),"")</f>
        <v/>
      </c>
      <c r="Y861" s="23" t="str">
        <f>IF(ISNUMBER(AVERAGEIFS(ObservedSpeciesData!Y$2:Y$4955,ObservedSpeciesData!$A$2:$A$4955,$A861,ObservedSpeciesData!$D$2:$D$4955,$D861)),AVERAGEIFS(ObservedSpeciesData!Y$2:Y$4955,ObservedSpeciesData!$A$2:$A$4955,$A861,ObservedSpeciesData!$D$2:$D$4955,$D861),"")</f>
        <v/>
      </c>
      <c r="Z861" s="23" t="str">
        <f>IF(ISNUMBER(AVERAGEIFS(ObservedSpeciesData!Z$2:Z$4955,ObservedSpeciesData!$A$2:$A$4955,$A861,ObservedSpeciesData!$D$2:$D$4955,$D861)),AVERAGEIFS(ObservedSpeciesData!Z$2:Z$4955,ObservedSpeciesData!$A$2:$A$4955,$A861,ObservedSpeciesData!$D$2:$D$4955,$D861),"")</f>
        <v/>
      </c>
      <c r="AA861" s="23" t="str">
        <f>IF(ISNUMBER(AVERAGEIFS(ObservedSpeciesData!AA$2:AA$4955,ObservedSpeciesData!$A$2:$A$4955,$A861,ObservedSpeciesData!$D$2:$D$4955,$D861)),AVERAGEIFS(ObservedSpeciesData!AA$2:AA$4955,ObservedSpeciesData!$A$2:$A$4955,$A861,ObservedSpeciesData!$D$2:$D$4955,$D861),"")</f>
        <v/>
      </c>
      <c r="AB861" s="24" t="str">
        <f>IF(ISNUMBER(AVERAGEIFS(ObservedSpeciesData!AB$2:AB$4955,ObservedSpeciesData!$A$2:$A$4955,$A861,ObservedSpeciesData!$D$2:$D$4955,$D861)),AVERAGEIFS(ObservedSpeciesData!AB$2:AB$4955,ObservedSpeciesData!$A$2:$A$4955,$A861,ObservedSpeciesData!$D$2:$D$4955,$D861),"")</f>
        <v/>
      </c>
      <c r="AC861" s="24" t="str">
        <f>IF(ISNUMBER(AVERAGEIFS(ObservedSpeciesData!AC$2:AC$4955,ObservedSpeciesData!$A$2:$A$4955,$A861,ObservedSpeciesData!$D$2:$D$4955,$D861)),AVERAGEIFS(ObservedSpeciesData!AC$2:AC$4955,ObservedSpeciesData!$A$2:$A$4955,$A861,ObservedSpeciesData!$D$2:$D$4955,$D861),"")</f>
        <v/>
      </c>
      <c r="AD861" s="23" t="str">
        <f>IF(ISNUMBER(AVERAGEIFS(ObservedSpeciesData!AD$2:AD$4955,ObservedSpeciesData!$A$2:$A$4955,$A861,ObservedSpeciesData!$D$2:$D$4955,$D861)),AVERAGEIFS(ObservedSpeciesData!AD$2:AD$4955,ObservedSpeciesData!$A$2:$A$4955,$A861,ObservedSpeciesData!$D$2:$D$4955,$D861),"")</f>
        <v/>
      </c>
      <c r="AE861" s="24" t="str">
        <f>IF(ISNUMBER(AVERAGEIFS(ObservedSpeciesData!AE$2:AE$4955,ObservedSpeciesData!$A$2:$A$4955,$A861,ObservedSpeciesData!$D$2:$D$4955,$D861)),AVERAGEIFS(ObservedSpeciesData!AE$2:AE$4955,ObservedSpeciesData!$A$2:$A$4955,$A861,ObservedSpeciesData!$D$2:$D$4955,$D861),"")</f>
        <v/>
      </c>
      <c r="AF861" s="23"/>
      <c r="AG861" s="24"/>
      <c r="AH861" s="23" t="str">
        <f>IF(ISNUMBER(AVERAGEIFS(ObservedSpeciesData!AH$2:AH$4955,ObservedSpeciesData!$A$2:$A$4955,$A861,ObservedSpeciesData!$D$2:$D$4955,$D861)),AVERAGEIFS(ObservedSpeciesData!AH$2:AH$4955,ObservedSpeciesData!$A$2:$A$4955,$A861,ObservedSpeciesData!$D$2:$D$4955,$D861),"")</f>
        <v/>
      </c>
      <c r="AI861" s="23" t="str">
        <f>IF(ISNUMBER(AVERAGEIFS(ObservedSpeciesData!AI$2:AI$4955,ObservedSpeciesData!$A$2:$A$4955,$A861,ObservedSpeciesData!$C$2:$C$4955,$C861,ObservedSpeciesData!$D$2:$D$4955,$D861)),AVERAGEIFS(ObservedSpeciesData!AI$2:AI$4955,ObservedSpeciesData!$A$2:$A$4955,$A861,ObservedSpeciesData!$C$2:$C$4955,$C861,ObservedSpeciesData!$D$2:$D$4955,$D861),"")</f>
        <v/>
      </c>
      <c r="AJ861" s="2">
        <f>COUNTIFS(ObservedSpeciesData!$A$2:$A$828,$A861,ObservedSpeciesData!$D$2:$D$828,$D861)</f>
        <v>0</v>
      </c>
      <c r="AK861" s="2">
        <f t="shared" si="13"/>
        <v>1</v>
      </c>
    </row>
    <row r="862" spans="1:37" x14ac:dyDescent="0.25">
      <c r="A862" s="14" t="s">
        <v>94</v>
      </c>
      <c r="B862" t="s">
        <v>80</v>
      </c>
      <c r="C862" t="s">
        <v>90</v>
      </c>
      <c r="D862" s="13">
        <v>42071</v>
      </c>
      <c r="E862">
        <v>1</v>
      </c>
      <c r="F862">
        <v>100</v>
      </c>
      <c r="G862" s="2" t="s">
        <v>89</v>
      </c>
      <c r="H862" s="2" t="s">
        <v>13</v>
      </c>
      <c r="I862">
        <v>3</v>
      </c>
      <c r="J862" s="2" t="s">
        <v>88</v>
      </c>
      <c r="K862" s="2">
        <f>IF(ISNUMBER(AVERAGEIFS(ObservedSpeciesData!K$2:K$4955,ObservedSpeciesData!$A$2:$A$4955,$A862,ObservedSpeciesData!$D$2:$D$4955,$D862)),AVERAGEIFS(ObservedSpeciesData!K$2:K$4955,ObservedSpeciesData!$A$2:$A$4955,$A862,ObservedSpeciesData!$D$2:$D$4955,$D862),"")</f>
        <v>90</v>
      </c>
      <c r="L862" s="26">
        <f>IF(ISNUMBER(AVERAGEIFS(ObservedSpeciesData!L$2:L$4955,ObservedSpeciesData!$A$2:$A$4955,$A862,ObservedSpeciesData!$D$2:$D$4955,$D862)),AVERAGEIFS(ObservedSpeciesData!L$2:L$4955,ObservedSpeciesData!$A$2:$A$4955,$A862,ObservedSpeciesData!$D$2:$D$4955,$D862),"")</f>
        <v>3151.3333333333335</v>
      </c>
      <c r="M862" s="23">
        <f>IF(ISNUMBER(AVERAGEIFS(ObservedSpeciesData!M$2:M$4955,ObservedSpeciesData!$A$2:$A$4955,$A862,ObservedSpeciesData!$D$2:$D$4955,$D862)),AVERAGEIFS(ObservedSpeciesData!M$2:M$4955,ObservedSpeciesData!$A$2:$A$4955,$A862,ObservedSpeciesData!$D$2:$D$4955,$D862),"")</f>
        <v>315.13333333333333</v>
      </c>
      <c r="N862" s="23" t="str">
        <f>IF(ISNUMBER(AVERAGEIFS(ObservedSpeciesData!N$2:N$4955,ObservedSpeciesData!$A$2:$A$4955,$A862,ObservedSpeciesData!$D$2:$D$4955,$D862)),AVERAGEIFS(ObservedSpeciesData!N$2:N$4955,ObservedSpeciesData!$A$2:$A$4955,$A862,ObservedSpeciesData!$D$2:$D$4955,$D862),"")</f>
        <v/>
      </c>
      <c r="O862" s="23" t="str">
        <f>IF(ISNUMBER(AVERAGEIFS(ObservedSpeciesData!O$2:O$4955,ObservedSpeciesData!$A$2:$A$4955,$A862,ObservedSpeciesData!$D$2:$D$4955,$D862)),AVERAGEIFS(ObservedSpeciesData!O$2:O$4955,ObservedSpeciesData!$A$2:$A$4955,$A862,ObservedSpeciesData!$D$2:$D$4955,$D862),"")</f>
        <v/>
      </c>
      <c r="P862" s="23" t="str">
        <f>IF(ISNUMBER(AVERAGEIFS(ObservedSpeciesData!P$2:P$4955,ObservedSpeciesData!$A$2:$A$4955,$A862,ObservedSpeciesData!$C$2:$C$4955,$C862,ObservedSpeciesData!$D$2:$D$4955,$D862)),AVERAGEIFS(ObservedSpeciesData!P$2:P$4955,ObservedSpeciesData!$A$2:$A$4955,$A862,ObservedSpeciesData!$C$2:$C$4955,$C862,ObservedSpeciesData!$D$2:$D$4955,$D862),"")</f>
        <v/>
      </c>
      <c r="Q862" s="23"/>
      <c r="R862" s="25" t="str">
        <f>IF(ISNUMBER(AVERAGEIFS(ObservedSpeciesData!R$2:R$4955,ObservedSpeciesData!$A$2:$A$4955,$A862,ObservedSpeciesData!$D$2:$D$4955,$D862)),AVERAGEIFS(ObservedSpeciesData!R$2:R$4955,ObservedSpeciesData!$A$2:$A$4955,$A862,ObservedSpeciesData!$D$2:$D$4955,$D862),"")</f>
        <v/>
      </c>
      <c r="S862" s="25" t="str">
        <f>IF(ISNUMBER(AVERAGEIFS(ObservedSpeciesData!S$2:S$4955,ObservedSpeciesData!$A$2:$A$4955,$A862,ObservedSpeciesData!$D$2:$D$4955,$D862)),AVERAGEIFS(ObservedSpeciesData!S$2:S$4955,ObservedSpeciesData!$A$2:$A$4955,$A862,ObservedSpeciesData!$D$2:$D$4955,$D862),"")</f>
        <v/>
      </c>
      <c r="T862" s="23" t="str">
        <f>IF(ISNUMBER(AVERAGEIFS(ObservedSpeciesData!T$2:T$4955,ObservedSpeciesData!$A$2:$A$4955,$A862,ObservedSpeciesData!$D$2:$D$4955,$D862)),AVERAGEIFS(ObservedSpeciesData!T$2:T$4955,ObservedSpeciesData!$A$2:$A$4955,$A862,ObservedSpeciesData!$D$2:$D$4955,$D862),"")</f>
        <v/>
      </c>
      <c r="U862" s="24" t="str">
        <f>IF(ISNUMBER(AVERAGEIFS(ObservedSpeciesData!U$2:U$4955,ObservedSpeciesData!$A$2:$A$4955,$A862,ObservedSpeciesData!$C$2:$C$4955,$C862,ObservedSpeciesData!$D$2:$D$4955,$D862)),AVERAGEIFS(ObservedSpeciesData!U$2:U$4955,ObservedSpeciesData!$A$2:$A$4955,$A862,ObservedSpeciesData!$C$2:$C$4955,$C862,ObservedSpeciesData!$D$2:$D$4955,$D862),"")</f>
        <v/>
      </c>
      <c r="V862" s="23" t="str">
        <f>IF(ISNUMBER(AVERAGEIFS(ObservedSpeciesData!V$2:V$4955,ObservedSpeciesData!$A$2:$A$4955,$A862,ObservedSpeciesData!$D$2:$D$4955,$D862)),AVERAGEIFS(ObservedSpeciesData!V$2:V$4955,ObservedSpeciesData!$A$2:$A$4955,$A862,ObservedSpeciesData!$D$2:$D$4955,$D862),"")</f>
        <v/>
      </c>
      <c r="W862" s="23" t="str">
        <f>IF(ISNUMBER(AVERAGEIFS(ObservedSpeciesData!W$2:W$4955,ObservedSpeciesData!$A$2:$A$4955,$A862,ObservedSpeciesData!$D$2:$D$4955,$D862)),AVERAGEIFS(ObservedSpeciesData!W$2:W$4955,ObservedSpeciesData!$A$2:$A$4955,$A862,ObservedSpeciesData!$D$2:$D$4955,$D862),"")</f>
        <v/>
      </c>
      <c r="X862" s="23" t="str">
        <f>IF(ISNUMBER(AVERAGEIFS(ObservedSpeciesData!X$2:X$4955,ObservedSpeciesData!$A$2:$A$4955,$A862,ObservedSpeciesData!$D$2:$D$4955,$D862)),AVERAGEIFS(ObservedSpeciesData!X$2:X$4955,ObservedSpeciesData!$A$2:$A$4955,$A862,ObservedSpeciesData!$D$2:$D$4955,$D862),"")</f>
        <v/>
      </c>
      <c r="Y862" s="23" t="str">
        <f>IF(ISNUMBER(AVERAGEIFS(ObservedSpeciesData!Y$2:Y$4955,ObservedSpeciesData!$A$2:$A$4955,$A862,ObservedSpeciesData!$D$2:$D$4955,$D862)),AVERAGEIFS(ObservedSpeciesData!Y$2:Y$4955,ObservedSpeciesData!$A$2:$A$4955,$A862,ObservedSpeciesData!$D$2:$D$4955,$D862),"")</f>
        <v/>
      </c>
      <c r="Z862" s="23" t="str">
        <f>IF(ISNUMBER(AVERAGEIFS(ObservedSpeciesData!Z$2:Z$4955,ObservedSpeciesData!$A$2:$A$4955,$A862,ObservedSpeciesData!$D$2:$D$4955,$D862)),AVERAGEIFS(ObservedSpeciesData!Z$2:Z$4955,ObservedSpeciesData!$A$2:$A$4955,$A862,ObservedSpeciesData!$D$2:$D$4955,$D862),"")</f>
        <v/>
      </c>
      <c r="AA862" s="23" t="str">
        <f>IF(ISNUMBER(AVERAGEIFS(ObservedSpeciesData!AA$2:AA$4955,ObservedSpeciesData!$A$2:$A$4955,$A862,ObservedSpeciesData!$D$2:$D$4955,$D862)),AVERAGEIFS(ObservedSpeciesData!AA$2:AA$4955,ObservedSpeciesData!$A$2:$A$4955,$A862,ObservedSpeciesData!$D$2:$D$4955,$D862),"")</f>
        <v/>
      </c>
      <c r="AB862" s="24" t="str">
        <f>IF(ISNUMBER(AVERAGEIFS(ObservedSpeciesData!AB$2:AB$4955,ObservedSpeciesData!$A$2:$A$4955,$A862,ObservedSpeciesData!$D$2:$D$4955,$D862)),AVERAGEIFS(ObservedSpeciesData!AB$2:AB$4955,ObservedSpeciesData!$A$2:$A$4955,$A862,ObservedSpeciesData!$D$2:$D$4955,$D862),"")</f>
        <v/>
      </c>
      <c r="AC862" s="24" t="str">
        <f>IF(ISNUMBER(AVERAGEIFS(ObservedSpeciesData!AC$2:AC$4955,ObservedSpeciesData!$A$2:$A$4955,$A862,ObservedSpeciesData!$D$2:$D$4955,$D862)),AVERAGEIFS(ObservedSpeciesData!AC$2:AC$4955,ObservedSpeciesData!$A$2:$A$4955,$A862,ObservedSpeciesData!$D$2:$D$4955,$D862),"")</f>
        <v/>
      </c>
      <c r="AD862" s="23" t="str">
        <f>IF(ISNUMBER(AVERAGEIFS(ObservedSpeciesData!AD$2:AD$4955,ObservedSpeciesData!$A$2:$A$4955,$A862,ObservedSpeciesData!$D$2:$D$4955,$D862)),AVERAGEIFS(ObservedSpeciesData!AD$2:AD$4955,ObservedSpeciesData!$A$2:$A$4955,$A862,ObservedSpeciesData!$D$2:$D$4955,$D862),"")</f>
        <v/>
      </c>
      <c r="AE862" s="24" t="str">
        <f>IF(ISNUMBER(AVERAGEIFS(ObservedSpeciesData!AE$2:AE$4955,ObservedSpeciesData!$A$2:$A$4955,$A862,ObservedSpeciesData!$D$2:$D$4955,$D862)),AVERAGEIFS(ObservedSpeciesData!AE$2:AE$4955,ObservedSpeciesData!$A$2:$A$4955,$A862,ObservedSpeciesData!$D$2:$D$4955,$D862),"")</f>
        <v/>
      </c>
      <c r="AF862" s="23"/>
      <c r="AG862" s="24"/>
      <c r="AH862" s="23" t="str">
        <f>IF(ISNUMBER(AVERAGEIFS(ObservedSpeciesData!AH$2:AH$4955,ObservedSpeciesData!$A$2:$A$4955,$A862,ObservedSpeciesData!$D$2:$D$4955,$D862)),AVERAGEIFS(ObservedSpeciesData!AH$2:AH$4955,ObservedSpeciesData!$A$2:$A$4955,$A862,ObservedSpeciesData!$D$2:$D$4955,$D862),"")</f>
        <v/>
      </c>
      <c r="AI862" s="23" t="str">
        <f>IF(ISNUMBER(AVERAGEIFS(ObservedSpeciesData!AI$2:AI$4955,ObservedSpeciesData!$A$2:$A$4955,$A862,ObservedSpeciesData!$C$2:$C$4955,$C862,ObservedSpeciesData!$D$2:$D$4955,$D862)),AVERAGEIFS(ObservedSpeciesData!AI$2:AI$4955,ObservedSpeciesData!$A$2:$A$4955,$A862,ObservedSpeciesData!$C$2:$C$4955,$C862,ObservedSpeciesData!$D$2:$D$4955,$D862),"")</f>
        <v/>
      </c>
      <c r="AJ862" s="2">
        <f>COUNTIFS(ObservedSpeciesData!$A$2:$A$828,$A862,ObservedSpeciesData!$D$2:$D$828,$D862)</f>
        <v>0</v>
      </c>
      <c r="AK862" s="2">
        <f t="shared" si="13"/>
        <v>1</v>
      </c>
    </row>
    <row r="863" spans="1:37" x14ac:dyDescent="0.25">
      <c r="A863" s="14" t="s">
        <v>93</v>
      </c>
      <c r="B863" t="s">
        <v>80</v>
      </c>
      <c r="C863" t="s">
        <v>90</v>
      </c>
      <c r="D863" s="13">
        <v>42071</v>
      </c>
      <c r="E863">
        <v>1</v>
      </c>
      <c r="F863">
        <v>200</v>
      </c>
      <c r="G863" s="2" t="s">
        <v>89</v>
      </c>
      <c r="H863" s="2" t="s">
        <v>13</v>
      </c>
      <c r="I863">
        <v>3</v>
      </c>
      <c r="J863" s="2" t="s">
        <v>88</v>
      </c>
      <c r="K863" s="2">
        <f>IF(ISNUMBER(AVERAGEIFS(ObservedSpeciesData!K$2:K$4955,ObservedSpeciesData!$A$2:$A$4955,$A863,ObservedSpeciesData!$D$2:$D$4955,$D863)),AVERAGEIFS(ObservedSpeciesData!K$2:K$4955,ObservedSpeciesData!$A$2:$A$4955,$A863,ObservedSpeciesData!$D$2:$D$4955,$D863),"")</f>
        <v>180</v>
      </c>
      <c r="L863" s="26">
        <f>IF(ISNUMBER(AVERAGEIFS(ObservedSpeciesData!L$2:L$4955,ObservedSpeciesData!$A$2:$A$4955,$A863,ObservedSpeciesData!$D$2:$D$4955,$D863)),AVERAGEIFS(ObservedSpeciesData!L$2:L$4955,ObservedSpeciesData!$A$2:$A$4955,$A863,ObservedSpeciesData!$D$2:$D$4955,$D863),"")</f>
        <v>3412</v>
      </c>
      <c r="M863" s="23">
        <f>IF(ISNUMBER(AVERAGEIFS(ObservedSpeciesData!M$2:M$4955,ObservedSpeciesData!$A$2:$A$4955,$A863,ObservedSpeciesData!$D$2:$D$4955,$D863)),AVERAGEIFS(ObservedSpeciesData!M$2:M$4955,ObservedSpeciesData!$A$2:$A$4955,$A863,ObservedSpeciesData!$D$2:$D$4955,$D863),"")</f>
        <v>341.2</v>
      </c>
      <c r="N863" s="23" t="str">
        <f>IF(ISNUMBER(AVERAGEIFS(ObservedSpeciesData!N$2:N$4955,ObservedSpeciesData!$A$2:$A$4955,$A863,ObservedSpeciesData!$D$2:$D$4955,$D863)),AVERAGEIFS(ObservedSpeciesData!N$2:N$4955,ObservedSpeciesData!$A$2:$A$4955,$A863,ObservedSpeciesData!$D$2:$D$4955,$D863),"")</f>
        <v/>
      </c>
      <c r="O863" s="23" t="str">
        <f>IF(ISNUMBER(AVERAGEIFS(ObservedSpeciesData!O$2:O$4955,ObservedSpeciesData!$A$2:$A$4955,$A863,ObservedSpeciesData!$D$2:$D$4955,$D863)),AVERAGEIFS(ObservedSpeciesData!O$2:O$4955,ObservedSpeciesData!$A$2:$A$4955,$A863,ObservedSpeciesData!$D$2:$D$4955,$D863),"")</f>
        <v/>
      </c>
      <c r="P863" s="23" t="str">
        <f>IF(ISNUMBER(AVERAGEIFS(ObservedSpeciesData!P$2:P$4955,ObservedSpeciesData!$A$2:$A$4955,$A863,ObservedSpeciesData!$C$2:$C$4955,$C863,ObservedSpeciesData!$D$2:$D$4955,$D863)),AVERAGEIFS(ObservedSpeciesData!P$2:P$4955,ObservedSpeciesData!$A$2:$A$4955,$A863,ObservedSpeciesData!$C$2:$C$4955,$C863,ObservedSpeciesData!$D$2:$D$4955,$D863),"")</f>
        <v/>
      </c>
      <c r="Q863" s="23"/>
      <c r="R863" s="25" t="str">
        <f>IF(ISNUMBER(AVERAGEIFS(ObservedSpeciesData!R$2:R$4955,ObservedSpeciesData!$A$2:$A$4955,$A863,ObservedSpeciesData!$D$2:$D$4955,$D863)),AVERAGEIFS(ObservedSpeciesData!R$2:R$4955,ObservedSpeciesData!$A$2:$A$4955,$A863,ObservedSpeciesData!$D$2:$D$4955,$D863),"")</f>
        <v/>
      </c>
      <c r="S863" s="25" t="str">
        <f>IF(ISNUMBER(AVERAGEIFS(ObservedSpeciesData!S$2:S$4955,ObservedSpeciesData!$A$2:$A$4955,$A863,ObservedSpeciesData!$D$2:$D$4955,$D863)),AVERAGEIFS(ObservedSpeciesData!S$2:S$4955,ObservedSpeciesData!$A$2:$A$4955,$A863,ObservedSpeciesData!$D$2:$D$4955,$D863),"")</f>
        <v/>
      </c>
      <c r="T863" s="23" t="str">
        <f>IF(ISNUMBER(AVERAGEIFS(ObservedSpeciesData!T$2:T$4955,ObservedSpeciesData!$A$2:$A$4955,$A863,ObservedSpeciesData!$D$2:$D$4955,$D863)),AVERAGEIFS(ObservedSpeciesData!T$2:T$4955,ObservedSpeciesData!$A$2:$A$4955,$A863,ObservedSpeciesData!$D$2:$D$4955,$D863),"")</f>
        <v/>
      </c>
      <c r="U863" s="24" t="str">
        <f>IF(ISNUMBER(AVERAGEIFS(ObservedSpeciesData!U$2:U$4955,ObservedSpeciesData!$A$2:$A$4955,$A863,ObservedSpeciesData!$C$2:$C$4955,$C863,ObservedSpeciesData!$D$2:$D$4955,$D863)),AVERAGEIFS(ObservedSpeciesData!U$2:U$4955,ObservedSpeciesData!$A$2:$A$4955,$A863,ObservedSpeciesData!$C$2:$C$4955,$C863,ObservedSpeciesData!$D$2:$D$4955,$D863),"")</f>
        <v/>
      </c>
      <c r="V863" s="23" t="str">
        <f>IF(ISNUMBER(AVERAGEIFS(ObservedSpeciesData!V$2:V$4955,ObservedSpeciesData!$A$2:$A$4955,$A863,ObservedSpeciesData!$D$2:$D$4955,$D863)),AVERAGEIFS(ObservedSpeciesData!V$2:V$4955,ObservedSpeciesData!$A$2:$A$4955,$A863,ObservedSpeciesData!$D$2:$D$4955,$D863),"")</f>
        <v/>
      </c>
      <c r="W863" s="23" t="str">
        <f>IF(ISNUMBER(AVERAGEIFS(ObservedSpeciesData!W$2:W$4955,ObservedSpeciesData!$A$2:$A$4955,$A863,ObservedSpeciesData!$D$2:$D$4955,$D863)),AVERAGEIFS(ObservedSpeciesData!W$2:W$4955,ObservedSpeciesData!$A$2:$A$4955,$A863,ObservedSpeciesData!$D$2:$D$4955,$D863),"")</f>
        <v/>
      </c>
      <c r="X863" s="23" t="str">
        <f>IF(ISNUMBER(AVERAGEIFS(ObservedSpeciesData!X$2:X$4955,ObservedSpeciesData!$A$2:$A$4955,$A863,ObservedSpeciesData!$D$2:$D$4955,$D863)),AVERAGEIFS(ObservedSpeciesData!X$2:X$4955,ObservedSpeciesData!$A$2:$A$4955,$A863,ObservedSpeciesData!$D$2:$D$4955,$D863),"")</f>
        <v/>
      </c>
      <c r="Y863" s="23" t="str">
        <f>IF(ISNUMBER(AVERAGEIFS(ObservedSpeciesData!Y$2:Y$4955,ObservedSpeciesData!$A$2:$A$4955,$A863,ObservedSpeciesData!$D$2:$D$4955,$D863)),AVERAGEIFS(ObservedSpeciesData!Y$2:Y$4955,ObservedSpeciesData!$A$2:$A$4955,$A863,ObservedSpeciesData!$D$2:$D$4955,$D863),"")</f>
        <v/>
      </c>
      <c r="Z863" s="23" t="str">
        <f>IF(ISNUMBER(AVERAGEIFS(ObservedSpeciesData!Z$2:Z$4955,ObservedSpeciesData!$A$2:$A$4955,$A863,ObservedSpeciesData!$D$2:$D$4955,$D863)),AVERAGEIFS(ObservedSpeciesData!Z$2:Z$4955,ObservedSpeciesData!$A$2:$A$4955,$A863,ObservedSpeciesData!$D$2:$D$4955,$D863),"")</f>
        <v/>
      </c>
      <c r="AA863" s="23" t="str">
        <f>IF(ISNUMBER(AVERAGEIFS(ObservedSpeciesData!AA$2:AA$4955,ObservedSpeciesData!$A$2:$A$4955,$A863,ObservedSpeciesData!$D$2:$D$4955,$D863)),AVERAGEIFS(ObservedSpeciesData!AA$2:AA$4955,ObservedSpeciesData!$A$2:$A$4955,$A863,ObservedSpeciesData!$D$2:$D$4955,$D863),"")</f>
        <v/>
      </c>
      <c r="AB863" s="24" t="str">
        <f>IF(ISNUMBER(AVERAGEIFS(ObservedSpeciesData!AB$2:AB$4955,ObservedSpeciesData!$A$2:$A$4955,$A863,ObservedSpeciesData!$D$2:$D$4955,$D863)),AVERAGEIFS(ObservedSpeciesData!AB$2:AB$4955,ObservedSpeciesData!$A$2:$A$4955,$A863,ObservedSpeciesData!$D$2:$D$4955,$D863),"")</f>
        <v/>
      </c>
      <c r="AC863" s="24" t="str">
        <f>IF(ISNUMBER(AVERAGEIFS(ObservedSpeciesData!AC$2:AC$4955,ObservedSpeciesData!$A$2:$A$4955,$A863,ObservedSpeciesData!$D$2:$D$4955,$D863)),AVERAGEIFS(ObservedSpeciesData!AC$2:AC$4955,ObservedSpeciesData!$A$2:$A$4955,$A863,ObservedSpeciesData!$D$2:$D$4955,$D863),"")</f>
        <v/>
      </c>
      <c r="AD863" s="23" t="str">
        <f>IF(ISNUMBER(AVERAGEIFS(ObservedSpeciesData!AD$2:AD$4955,ObservedSpeciesData!$A$2:$A$4955,$A863,ObservedSpeciesData!$D$2:$D$4955,$D863)),AVERAGEIFS(ObservedSpeciesData!AD$2:AD$4955,ObservedSpeciesData!$A$2:$A$4955,$A863,ObservedSpeciesData!$D$2:$D$4955,$D863),"")</f>
        <v/>
      </c>
      <c r="AE863" s="24" t="str">
        <f>IF(ISNUMBER(AVERAGEIFS(ObservedSpeciesData!AE$2:AE$4955,ObservedSpeciesData!$A$2:$A$4955,$A863,ObservedSpeciesData!$D$2:$D$4955,$D863)),AVERAGEIFS(ObservedSpeciesData!AE$2:AE$4955,ObservedSpeciesData!$A$2:$A$4955,$A863,ObservedSpeciesData!$D$2:$D$4955,$D863),"")</f>
        <v/>
      </c>
      <c r="AF863" s="23"/>
      <c r="AG863" s="24"/>
      <c r="AH863" s="23" t="str">
        <f>IF(ISNUMBER(AVERAGEIFS(ObservedSpeciesData!AH$2:AH$4955,ObservedSpeciesData!$A$2:$A$4955,$A863,ObservedSpeciesData!$D$2:$D$4955,$D863)),AVERAGEIFS(ObservedSpeciesData!AH$2:AH$4955,ObservedSpeciesData!$A$2:$A$4955,$A863,ObservedSpeciesData!$D$2:$D$4955,$D863),"")</f>
        <v/>
      </c>
      <c r="AI863" s="23" t="str">
        <f>IF(ISNUMBER(AVERAGEIFS(ObservedSpeciesData!AI$2:AI$4955,ObservedSpeciesData!$A$2:$A$4955,$A863,ObservedSpeciesData!$C$2:$C$4955,$C863,ObservedSpeciesData!$D$2:$D$4955,$D863)),AVERAGEIFS(ObservedSpeciesData!AI$2:AI$4955,ObservedSpeciesData!$A$2:$A$4955,$A863,ObservedSpeciesData!$C$2:$C$4955,$C863,ObservedSpeciesData!$D$2:$D$4955,$D863),"")</f>
        <v/>
      </c>
      <c r="AJ863" s="2">
        <f>COUNTIFS(ObservedSpeciesData!$A$2:$A$828,$A863,ObservedSpeciesData!$D$2:$D$828,$D863)</f>
        <v>0</v>
      </c>
      <c r="AK863" s="2">
        <f t="shared" si="13"/>
        <v>1</v>
      </c>
    </row>
    <row r="864" spans="1:37" x14ac:dyDescent="0.25">
      <c r="A864" s="14" t="s">
        <v>92</v>
      </c>
      <c r="B864" t="s">
        <v>80</v>
      </c>
      <c r="C864" t="s">
        <v>90</v>
      </c>
      <c r="D864" s="13">
        <v>42071</v>
      </c>
      <c r="E864">
        <v>1</v>
      </c>
      <c r="F864">
        <v>350</v>
      </c>
      <c r="G864" s="2" t="s">
        <v>89</v>
      </c>
      <c r="H864" s="2" t="s">
        <v>13</v>
      </c>
      <c r="I864">
        <v>3</v>
      </c>
      <c r="J864" s="2" t="s">
        <v>88</v>
      </c>
      <c r="K864" s="2">
        <f>IF(ISNUMBER(AVERAGEIFS(ObservedSpeciesData!K$2:K$4955,ObservedSpeciesData!$A$2:$A$4955,$A864,ObservedSpeciesData!$D$2:$D$4955,$D864)),AVERAGEIFS(ObservedSpeciesData!K$2:K$4955,ObservedSpeciesData!$A$2:$A$4955,$A864,ObservedSpeciesData!$D$2:$D$4955,$D864),"")</f>
        <v>315</v>
      </c>
      <c r="L864" s="26">
        <f>IF(ISNUMBER(AVERAGEIFS(ObservedSpeciesData!L$2:L$4955,ObservedSpeciesData!$A$2:$A$4955,$A864,ObservedSpeciesData!$D$2:$D$4955,$D864)),AVERAGEIFS(ObservedSpeciesData!L$2:L$4955,ObservedSpeciesData!$A$2:$A$4955,$A864,ObservedSpeciesData!$D$2:$D$4955,$D864),"")</f>
        <v>3276</v>
      </c>
      <c r="M864" s="23">
        <f>IF(ISNUMBER(AVERAGEIFS(ObservedSpeciesData!M$2:M$4955,ObservedSpeciesData!$A$2:$A$4955,$A864,ObservedSpeciesData!$D$2:$D$4955,$D864)),AVERAGEIFS(ObservedSpeciesData!M$2:M$4955,ObservedSpeciesData!$A$2:$A$4955,$A864,ObservedSpeciesData!$D$2:$D$4955,$D864),"")</f>
        <v>327.59999999999997</v>
      </c>
      <c r="N864" s="23" t="str">
        <f>IF(ISNUMBER(AVERAGEIFS(ObservedSpeciesData!N$2:N$4955,ObservedSpeciesData!$A$2:$A$4955,$A864,ObservedSpeciesData!$D$2:$D$4955,$D864)),AVERAGEIFS(ObservedSpeciesData!N$2:N$4955,ObservedSpeciesData!$A$2:$A$4955,$A864,ObservedSpeciesData!$D$2:$D$4955,$D864),"")</f>
        <v/>
      </c>
      <c r="O864" s="23" t="str">
        <f>IF(ISNUMBER(AVERAGEIFS(ObservedSpeciesData!O$2:O$4955,ObservedSpeciesData!$A$2:$A$4955,$A864,ObservedSpeciesData!$D$2:$D$4955,$D864)),AVERAGEIFS(ObservedSpeciesData!O$2:O$4955,ObservedSpeciesData!$A$2:$A$4955,$A864,ObservedSpeciesData!$D$2:$D$4955,$D864),"")</f>
        <v/>
      </c>
      <c r="P864" s="23" t="str">
        <f>IF(ISNUMBER(AVERAGEIFS(ObservedSpeciesData!P$2:P$4955,ObservedSpeciesData!$A$2:$A$4955,$A864,ObservedSpeciesData!$C$2:$C$4955,$C864,ObservedSpeciesData!$D$2:$D$4955,$D864)),AVERAGEIFS(ObservedSpeciesData!P$2:P$4955,ObservedSpeciesData!$A$2:$A$4955,$A864,ObservedSpeciesData!$C$2:$C$4955,$C864,ObservedSpeciesData!$D$2:$D$4955,$D864),"")</f>
        <v/>
      </c>
      <c r="Q864" s="23"/>
      <c r="R864" s="25" t="str">
        <f>IF(ISNUMBER(AVERAGEIFS(ObservedSpeciesData!R$2:R$4955,ObservedSpeciesData!$A$2:$A$4955,$A864,ObservedSpeciesData!$D$2:$D$4955,$D864)),AVERAGEIFS(ObservedSpeciesData!R$2:R$4955,ObservedSpeciesData!$A$2:$A$4955,$A864,ObservedSpeciesData!$D$2:$D$4955,$D864),"")</f>
        <v/>
      </c>
      <c r="S864" s="25" t="str">
        <f>IF(ISNUMBER(AVERAGEIFS(ObservedSpeciesData!S$2:S$4955,ObservedSpeciesData!$A$2:$A$4955,$A864,ObservedSpeciesData!$D$2:$D$4955,$D864)),AVERAGEIFS(ObservedSpeciesData!S$2:S$4955,ObservedSpeciesData!$A$2:$A$4955,$A864,ObservedSpeciesData!$D$2:$D$4955,$D864),"")</f>
        <v/>
      </c>
      <c r="T864" s="23" t="str">
        <f>IF(ISNUMBER(AVERAGEIFS(ObservedSpeciesData!T$2:T$4955,ObservedSpeciesData!$A$2:$A$4955,$A864,ObservedSpeciesData!$D$2:$D$4955,$D864)),AVERAGEIFS(ObservedSpeciesData!T$2:T$4955,ObservedSpeciesData!$A$2:$A$4955,$A864,ObservedSpeciesData!$D$2:$D$4955,$D864),"")</f>
        <v/>
      </c>
      <c r="U864" s="24" t="str">
        <f>IF(ISNUMBER(AVERAGEIFS(ObservedSpeciesData!U$2:U$4955,ObservedSpeciesData!$A$2:$A$4955,$A864,ObservedSpeciesData!$C$2:$C$4955,$C864,ObservedSpeciesData!$D$2:$D$4955,$D864)),AVERAGEIFS(ObservedSpeciesData!U$2:U$4955,ObservedSpeciesData!$A$2:$A$4955,$A864,ObservedSpeciesData!$C$2:$C$4955,$C864,ObservedSpeciesData!$D$2:$D$4955,$D864),"")</f>
        <v/>
      </c>
      <c r="V864" s="23" t="str">
        <f>IF(ISNUMBER(AVERAGEIFS(ObservedSpeciesData!V$2:V$4955,ObservedSpeciesData!$A$2:$A$4955,$A864,ObservedSpeciesData!$D$2:$D$4955,$D864)),AVERAGEIFS(ObservedSpeciesData!V$2:V$4955,ObservedSpeciesData!$A$2:$A$4955,$A864,ObservedSpeciesData!$D$2:$D$4955,$D864),"")</f>
        <v/>
      </c>
      <c r="W864" s="23" t="str">
        <f>IF(ISNUMBER(AVERAGEIFS(ObservedSpeciesData!W$2:W$4955,ObservedSpeciesData!$A$2:$A$4955,$A864,ObservedSpeciesData!$D$2:$D$4955,$D864)),AVERAGEIFS(ObservedSpeciesData!W$2:W$4955,ObservedSpeciesData!$A$2:$A$4955,$A864,ObservedSpeciesData!$D$2:$D$4955,$D864),"")</f>
        <v/>
      </c>
      <c r="X864" s="23" t="str">
        <f>IF(ISNUMBER(AVERAGEIFS(ObservedSpeciesData!X$2:X$4955,ObservedSpeciesData!$A$2:$A$4955,$A864,ObservedSpeciesData!$D$2:$D$4955,$D864)),AVERAGEIFS(ObservedSpeciesData!X$2:X$4955,ObservedSpeciesData!$A$2:$A$4955,$A864,ObservedSpeciesData!$D$2:$D$4955,$D864),"")</f>
        <v/>
      </c>
      <c r="Y864" s="23" t="str">
        <f>IF(ISNUMBER(AVERAGEIFS(ObservedSpeciesData!Y$2:Y$4955,ObservedSpeciesData!$A$2:$A$4955,$A864,ObservedSpeciesData!$D$2:$D$4955,$D864)),AVERAGEIFS(ObservedSpeciesData!Y$2:Y$4955,ObservedSpeciesData!$A$2:$A$4955,$A864,ObservedSpeciesData!$D$2:$D$4955,$D864),"")</f>
        <v/>
      </c>
      <c r="Z864" s="23" t="str">
        <f>IF(ISNUMBER(AVERAGEIFS(ObservedSpeciesData!Z$2:Z$4955,ObservedSpeciesData!$A$2:$A$4955,$A864,ObservedSpeciesData!$D$2:$D$4955,$D864)),AVERAGEIFS(ObservedSpeciesData!Z$2:Z$4955,ObservedSpeciesData!$A$2:$A$4955,$A864,ObservedSpeciesData!$D$2:$D$4955,$D864),"")</f>
        <v/>
      </c>
      <c r="AA864" s="23" t="str">
        <f>IF(ISNUMBER(AVERAGEIFS(ObservedSpeciesData!AA$2:AA$4955,ObservedSpeciesData!$A$2:$A$4955,$A864,ObservedSpeciesData!$D$2:$D$4955,$D864)),AVERAGEIFS(ObservedSpeciesData!AA$2:AA$4955,ObservedSpeciesData!$A$2:$A$4955,$A864,ObservedSpeciesData!$D$2:$D$4955,$D864),"")</f>
        <v/>
      </c>
      <c r="AB864" s="24" t="str">
        <f>IF(ISNUMBER(AVERAGEIFS(ObservedSpeciesData!AB$2:AB$4955,ObservedSpeciesData!$A$2:$A$4955,$A864,ObservedSpeciesData!$D$2:$D$4955,$D864)),AVERAGEIFS(ObservedSpeciesData!AB$2:AB$4955,ObservedSpeciesData!$A$2:$A$4955,$A864,ObservedSpeciesData!$D$2:$D$4955,$D864),"")</f>
        <v/>
      </c>
      <c r="AC864" s="24" t="str">
        <f>IF(ISNUMBER(AVERAGEIFS(ObservedSpeciesData!AC$2:AC$4955,ObservedSpeciesData!$A$2:$A$4955,$A864,ObservedSpeciesData!$D$2:$D$4955,$D864)),AVERAGEIFS(ObservedSpeciesData!AC$2:AC$4955,ObservedSpeciesData!$A$2:$A$4955,$A864,ObservedSpeciesData!$D$2:$D$4955,$D864),"")</f>
        <v/>
      </c>
      <c r="AD864" s="23" t="str">
        <f>IF(ISNUMBER(AVERAGEIFS(ObservedSpeciesData!AD$2:AD$4955,ObservedSpeciesData!$A$2:$A$4955,$A864,ObservedSpeciesData!$D$2:$D$4955,$D864)),AVERAGEIFS(ObservedSpeciesData!AD$2:AD$4955,ObservedSpeciesData!$A$2:$A$4955,$A864,ObservedSpeciesData!$D$2:$D$4955,$D864),"")</f>
        <v/>
      </c>
      <c r="AE864" s="24" t="str">
        <f>IF(ISNUMBER(AVERAGEIFS(ObservedSpeciesData!AE$2:AE$4955,ObservedSpeciesData!$A$2:$A$4955,$A864,ObservedSpeciesData!$D$2:$D$4955,$D864)),AVERAGEIFS(ObservedSpeciesData!AE$2:AE$4955,ObservedSpeciesData!$A$2:$A$4955,$A864,ObservedSpeciesData!$D$2:$D$4955,$D864),"")</f>
        <v/>
      </c>
      <c r="AF864" s="23"/>
      <c r="AG864" s="24"/>
      <c r="AH864" s="23" t="str">
        <f>IF(ISNUMBER(AVERAGEIFS(ObservedSpeciesData!AH$2:AH$4955,ObservedSpeciesData!$A$2:$A$4955,$A864,ObservedSpeciesData!$D$2:$D$4955,$D864)),AVERAGEIFS(ObservedSpeciesData!AH$2:AH$4955,ObservedSpeciesData!$A$2:$A$4955,$A864,ObservedSpeciesData!$D$2:$D$4955,$D864),"")</f>
        <v/>
      </c>
      <c r="AI864" s="23" t="str">
        <f>IF(ISNUMBER(AVERAGEIFS(ObservedSpeciesData!AI$2:AI$4955,ObservedSpeciesData!$A$2:$A$4955,$A864,ObservedSpeciesData!$C$2:$C$4955,$C864,ObservedSpeciesData!$D$2:$D$4955,$D864)),AVERAGEIFS(ObservedSpeciesData!AI$2:AI$4955,ObservedSpeciesData!$A$2:$A$4955,$A864,ObservedSpeciesData!$C$2:$C$4955,$C864,ObservedSpeciesData!$D$2:$D$4955,$D864),"")</f>
        <v/>
      </c>
      <c r="AJ864" s="2">
        <f>COUNTIFS(ObservedSpeciesData!$A$2:$A$828,$A864,ObservedSpeciesData!$D$2:$D$828,$D864)</f>
        <v>0</v>
      </c>
      <c r="AK864" s="2">
        <f t="shared" si="13"/>
        <v>1</v>
      </c>
    </row>
    <row r="865" spans="1:37" x14ac:dyDescent="0.25">
      <c r="A865" s="14" t="s">
        <v>91</v>
      </c>
      <c r="B865" t="s">
        <v>80</v>
      </c>
      <c r="C865" t="s">
        <v>90</v>
      </c>
      <c r="D865" s="13">
        <v>42071</v>
      </c>
      <c r="E865">
        <v>1</v>
      </c>
      <c r="F865">
        <v>500</v>
      </c>
      <c r="G865" s="2" t="s">
        <v>89</v>
      </c>
      <c r="H865" s="2" t="s">
        <v>13</v>
      </c>
      <c r="I865">
        <v>3</v>
      </c>
      <c r="J865" s="2" t="s">
        <v>88</v>
      </c>
      <c r="K865" s="2">
        <f>IF(ISNUMBER(AVERAGEIFS(ObservedSpeciesData!K$2:K$4955,ObservedSpeciesData!$A$2:$A$4955,$A865,ObservedSpeciesData!$D$2:$D$4955,$D865)),AVERAGEIFS(ObservedSpeciesData!K$2:K$4955,ObservedSpeciesData!$A$2:$A$4955,$A865,ObservedSpeciesData!$D$2:$D$4955,$D865),"")</f>
        <v>450</v>
      </c>
      <c r="L865" s="26">
        <f>IF(ISNUMBER(AVERAGEIFS(ObservedSpeciesData!L$2:L$4955,ObservedSpeciesData!$A$2:$A$4955,$A865,ObservedSpeciesData!$D$2:$D$4955,$D865)),AVERAGEIFS(ObservedSpeciesData!L$2:L$4955,ObservedSpeciesData!$A$2:$A$4955,$A865,ObservedSpeciesData!$D$2:$D$4955,$D865),"")</f>
        <v>3321.3333333333335</v>
      </c>
      <c r="M865" s="23">
        <f>IF(ISNUMBER(AVERAGEIFS(ObservedSpeciesData!M$2:M$4955,ObservedSpeciesData!$A$2:$A$4955,$A865,ObservedSpeciesData!$D$2:$D$4955,$D865)),AVERAGEIFS(ObservedSpeciesData!M$2:M$4955,ObservedSpeciesData!$A$2:$A$4955,$A865,ObservedSpeciesData!$D$2:$D$4955,$D865),"")</f>
        <v>332.13333333333338</v>
      </c>
      <c r="N865" s="23" t="str">
        <f>IF(ISNUMBER(AVERAGEIFS(ObservedSpeciesData!N$2:N$4955,ObservedSpeciesData!$A$2:$A$4955,$A865,ObservedSpeciesData!$D$2:$D$4955,$D865)),AVERAGEIFS(ObservedSpeciesData!N$2:N$4955,ObservedSpeciesData!$A$2:$A$4955,$A865,ObservedSpeciesData!$D$2:$D$4955,$D865),"")</f>
        <v/>
      </c>
      <c r="O865" s="23" t="str">
        <f>IF(ISNUMBER(AVERAGEIFS(ObservedSpeciesData!O$2:O$4955,ObservedSpeciesData!$A$2:$A$4955,$A865,ObservedSpeciesData!$D$2:$D$4955,$D865)),AVERAGEIFS(ObservedSpeciesData!O$2:O$4955,ObservedSpeciesData!$A$2:$A$4955,$A865,ObservedSpeciesData!$D$2:$D$4955,$D865),"")</f>
        <v/>
      </c>
      <c r="P865" s="23" t="str">
        <f>IF(ISNUMBER(AVERAGEIFS(ObservedSpeciesData!P$2:P$4955,ObservedSpeciesData!$A$2:$A$4955,$A865,ObservedSpeciesData!$C$2:$C$4955,$C865,ObservedSpeciesData!$D$2:$D$4955,$D865)),AVERAGEIFS(ObservedSpeciesData!P$2:P$4955,ObservedSpeciesData!$A$2:$A$4955,$A865,ObservedSpeciesData!$C$2:$C$4955,$C865,ObservedSpeciesData!$D$2:$D$4955,$D865),"")</f>
        <v/>
      </c>
      <c r="Q865" s="23"/>
      <c r="R865" s="25" t="str">
        <f>IF(ISNUMBER(AVERAGEIFS(ObservedSpeciesData!R$2:R$4955,ObservedSpeciesData!$A$2:$A$4955,$A865,ObservedSpeciesData!$D$2:$D$4955,$D865)),AVERAGEIFS(ObservedSpeciesData!R$2:R$4955,ObservedSpeciesData!$A$2:$A$4955,$A865,ObservedSpeciesData!$D$2:$D$4955,$D865),"")</f>
        <v/>
      </c>
      <c r="S865" s="25" t="str">
        <f>IF(ISNUMBER(AVERAGEIFS(ObservedSpeciesData!S$2:S$4955,ObservedSpeciesData!$A$2:$A$4955,$A865,ObservedSpeciesData!$D$2:$D$4955,$D865)),AVERAGEIFS(ObservedSpeciesData!S$2:S$4955,ObservedSpeciesData!$A$2:$A$4955,$A865,ObservedSpeciesData!$D$2:$D$4955,$D865),"")</f>
        <v/>
      </c>
      <c r="T865" s="23" t="str">
        <f>IF(ISNUMBER(AVERAGEIFS(ObservedSpeciesData!T$2:T$4955,ObservedSpeciesData!$A$2:$A$4955,$A865,ObservedSpeciesData!$D$2:$D$4955,$D865)),AVERAGEIFS(ObservedSpeciesData!T$2:T$4955,ObservedSpeciesData!$A$2:$A$4955,$A865,ObservedSpeciesData!$D$2:$D$4955,$D865),"")</f>
        <v/>
      </c>
      <c r="U865" s="24" t="str">
        <f>IF(ISNUMBER(AVERAGEIFS(ObservedSpeciesData!U$2:U$4955,ObservedSpeciesData!$A$2:$A$4955,$A865,ObservedSpeciesData!$C$2:$C$4955,$C865,ObservedSpeciesData!$D$2:$D$4955,$D865)),AVERAGEIFS(ObservedSpeciesData!U$2:U$4955,ObservedSpeciesData!$A$2:$A$4955,$A865,ObservedSpeciesData!$C$2:$C$4955,$C865,ObservedSpeciesData!$D$2:$D$4955,$D865),"")</f>
        <v/>
      </c>
      <c r="V865" s="23" t="str">
        <f>IF(ISNUMBER(AVERAGEIFS(ObservedSpeciesData!V$2:V$4955,ObservedSpeciesData!$A$2:$A$4955,$A865,ObservedSpeciesData!$D$2:$D$4955,$D865)),AVERAGEIFS(ObservedSpeciesData!V$2:V$4955,ObservedSpeciesData!$A$2:$A$4955,$A865,ObservedSpeciesData!$D$2:$D$4955,$D865),"")</f>
        <v/>
      </c>
      <c r="W865" s="23" t="str">
        <f>IF(ISNUMBER(AVERAGEIFS(ObservedSpeciesData!W$2:W$4955,ObservedSpeciesData!$A$2:$A$4955,$A865,ObservedSpeciesData!$D$2:$D$4955,$D865)),AVERAGEIFS(ObservedSpeciesData!W$2:W$4955,ObservedSpeciesData!$A$2:$A$4955,$A865,ObservedSpeciesData!$D$2:$D$4955,$D865),"")</f>
        <v/>
      </c>
      <c r="X865" s="23" t="str">
        <f>IF(ISNUMBER(AVERAGEIFS(ObservedSpeciesData!X$2:X$4955,ObservedSpeciesData!$A$2:$A$4955,$A865,ObservedSpeciesData!$D$2:$D$4955,$D865)),AVERAGEIFS(ObservedSpeciesData!X$2:X$4955,ObservedSpeciesData!$A$2:$A$4955,$A865,ObservedSpeciesData!$D$2:$D$4955,$D865),"")</f>
        <v/>
      </c>
      <c r="Y865" s="23" t="str">
        <f>IF(ISNUMBER(AVERAGEIFS(ObservedSpeciesData!Y$2:Y$4955,ObservedSpeciesData!$A$2:$A$4955,$A865,ObservedSpeciesData!$D$2:$D$4955,$D865)),AVERAGEIFS(ObservedSpeciesData!Y$2:Y$4955,ObservedSpeciesData!$A$2:$A$4955,$A865,ObservedSpeciesData!$D$2:$D$4955,$D865),"")</f>
        <v/>
      </c>
      <c r="Z865" s="23" t="str">
        <f>IF(ISNUMBER(AVERAGEIFS(ObservedSpeciesData!Z$2:Z$4955,ObservedSpeciesData!$A$2:$A$4955,$A865,ObservedSpeciesData!$D$2:$D$4955,$D865)),AVERAGEIFS(ObservedSpeciesData!Z$2:Z$4955,ObservedSpeciesData!$A$2:$A$4955,$A865,ObservedSpeciesData!$D$2:$D$4955,$D865),"")</f>
        <v/>
      </c>
      <c r="AA865" s="23" t="str">
        <f>IF(ISNUMBER(AVERAGEIFS(ObservedSpeciesData!AA$2:AA$4955,ObservedSpeciesData!$A$2:$A$4955,$A865,ObservedSpeciesData!$D$2:$D$4955,$D865)),AVERAGEIFS(ObservedSpeciesData!AA$2:AA$4955,ObservedSpeciesData!$A$2:$A$4955,$A865,ObservedSpeciesData!$D$2:$D$4955,$D865),"")</f>
        <v/>
      </c>
      <c r="AB865" s="24" t="str">
        <f>IF(ISNUMBER(AVERAGEIFS(ObservedSpeciesData!AB$2:AB$4955,ObservedSpeciesData!$A$2:$A$4955,$A865,ObservedSpeciesData!$D$2:$D$4955,$D865)),AVERAGEIFS(ObservedSpeciesData!AB$2:AB$4955,ObservedSpeciesData!$A$2:$A$4955,$A865,ObservedSpeciesData!$D$2:$D$4955,$D865),"")</f>
        <v/>
      </c>
      <c r="AC865" s="24" t="str">
        <f>IF(ISNUMBER(AVERAGEIFS(ObservedSpeciesData!AC$2:AC$4955,ObservedSpeciesData!$A$2:$A$4955,$A865,ObservedSpeciesData!$D$2:$D$4955,$D865)),AVERAGEIFS(ObservedSpeciesData!AC$2:AC$4955,ObservedSpeciesData!$A$2:$A$4955,$A865,ObservedSpeciesData!$D$2:$D$4955,$D865),"")</f>
        <v/>
      </c>
      <c r="AD865" s="23" t="str">
        <f>IF(ISNUMBER(AVERAGEIFS(ObservedSpeciesData!AD$2:AD$4955,ObservedSpeciesData!$A$2:$A$4955,$A865,ObservedSpeciesData!$D$2:$D$4955,$D865)),AVERAGEIFS(ObservedSpeciesData!AD$2:AD$4955,ObservedSpeciesData!$A$2:$A$4955,$A865,ObservedSpeciesData!$D$2:$D$4955,$D865),"")</f>
        <v/>
      </c>
      <c r="AE865" s="24" t="str">
        <f>IF(ISNUMBER(AVERAGEIFS(ObservedSpeciesData!AE$2:AE$4955,ObservedSpeciesData!$A$2:$A$4955,$A865,ObservedSpeciesData!$D$2:$D$4955,$D865)),AVERAGEIFS(ObservedSpeciesData!AE$2:AE$4955,ObservedSpeciesData!$A$2:$A$4955,$A865,ObservedSpeciesData!$D$2:$D$4955,$D865),"")</f>
        <v/>
      </c>
      <c r="AF865" s="23"/>
      <c r="AG865" s="24"/>
      <c r="AH865" s="23" t="str">
        <f>IF(ISNUMBER(AVERAGEIFS(ObservedSpeciesData!AH$2:AH$4955,ObservedSpeciesData!$A$2:$A$4955,$A865,ObservedSpeciesData!$D$2:$D$4955,$D865)),AVERAGEIFS(ObservedSpeciesData!AH$2:AH$4955,ObservedSpeciesData!$A$2:$A$4955,$A865,ObservedSpeciesData!$D$2:$D$4955,$D865),"")</f>
        <v/>
      </c>
      <c r="AI865" s="23" t="str">
        <f>IF(ISNUMBER(AVERAGEIFS(ObservedSpeciesData!AI$2:AI$4955,ObservedSpeciesData!$A$2:$A$4955,$A865,ObservedSpeciesData!$C$2:$C$4955,$C865,ObservedSpeciesData!$D$2:$D$4955,$D865)),AVERAGEIFS(ObservedSpeciesData!AI$2:AI$4955,ObservedSpeciesData!$A$2:$A$4955,$A865,ObservedSpeciesData!$C$2:$C$4955,$C865,ObservedSpeciesData!$D$2:$D$4955,$D865),"")</f>
        <v/>
      </c>
      <c r="AJ865" s="2">
        <f>COUNTIFS(ObservedSpeciesData!$A$2:$A$828,$A865,ObservedSpeciesData!$D$2:$D$828,$D865)</f>
        <v>0</v>
      </c>
      <c r="AK865" s="2">
        <f t="shared" si="13"/>
        <v>1</v>
      </c>
    </row>
    <row r="866" spans="1:37" x14ac:dyDescent="0.25">
      <c r="A866" s="14" t="s">
        <v>96</v>
      </c>
      <c r="B866" t="s">
        <v>80</v>
      </c>
      <c r="C866" t="s">
        <v>90</v>
      </c>
      <c r="D866" s="13">
        <v>42072</v>
      </c>
      <c r="E866">
        <v>1</v>
      </c>
      <c r="F866">
        <v>0</v>
      </c>
      <c r="G866" s="2" t="s">
        <v>89</v>
      </c>
      <c r="H866" s="2" t="s">
        <v>13</v>
      </c>
      <c r="I866">
        <v>3</v>
      </c>
      <c r="J866" s="2" t="s">
        <v>77</v>
      </c>
      <c r="K866" s="2">
        <f>IF(ISNUMBER(AVERAGEIFS(ObservedSpeciesData!K$2:K$4955,ObservedSpeciesData!$A$2:$A$4955,$A866,ObservedSpeciesData!$D$2:$D$4955,$D866)),AVERAGEIFS(ObservedSpeciesData!K$2:K$4955,ObservedSpeciesData!$A$2:$A$4955,$A866,ObservedSpeciesData!$D$2:$D$4955,$D866),"")</f>
        <v>0</v>
      </c>
      <c r="L866" s="26" t="str">
        <f>IF(ISNUMBER(AVERAGEIFS(ObservedSpeciesData!L$2:L$4955,ObservedSpeciesData!$A$2:$A$4955,$A866,ObservedSpeciesData!$D$2:$D$4955,$D866)),AVERAGEIFS(ObservedSpeciesData!L$2:L$4955,ObservedSpeciesData!$A$2:$A$4955,$A866,ObservedSpeciesData!$D$2:$D$4955,$D866),"")</f>
        <v/>
      </c>
      <c r="M866" s="23" t="str">
        <f>IF(ISNUMBER(AVERAGEIFS(ObservedSpeciesData!M$2:M$4955,ObservedSpeciesData!$A$2:$A$4955,$A866,ObservedSpeciesData!$D$2:$D$4955,$D866)),AVERAGEIFS(ObservedSpeciesData!M$2:M$4955,ObservedSpeciesData!$A$2:$A$4955,$A866,ObservedSpeciesData!$D$2:$D$4955,$D866),"")</f>
        <v/>
      </c>
      <c r="N866" s="23">
        <f>IF(ISNUMBER(AVERAGEIFS(ObservedSpeciesData!N$2:N$4955,ObservedSpeciesData!$A$2:$A$4955,$A866,ObservedSpeciesData!$D$2:$D$4955,$D866)),AVERAGEIFS(ObservedSpeciesData!N$2:N$4955,ObservedSpeciesData!$A$2:$A$4955,$A866,ObservedSpeciesData!$D$2:$D$4955,$D866),"")</f>
        <v>255.45403480888891</v>
      </c>
      <c r="O866" s="23">
        <f>IF(ISNUMBER(AVERAGEIFS(ObservedSpeciesData!O$2:O$4955,ObservedSpeciesData!$A$2:$A$4955,$A866,ObservedSpeciesData!$D$2:$D$4955,$D866)),AVERAGEIFS(ObservedSpeciesData!O$2:O$4955,ObservedSpeciesData!$A$2:$A$4955,$A866,ObservedSpeciesData!$D$2:$D$4955,$D866),"")</f>
        <v>25.545403480888893</v>
      </c>
      <c r="P866" s="23">
        <f>IF(ISNUMBER(AVERAGEIFS(ObservedSpeciesData!P$2:P$4955,ObservedSpeciesData!$A$2:$A$4955,$A866,ObservedSpeciesData!$C$2:$C$4955,$C866,ObservedSpeciesData!$D$2:$D$4955,$D866)),AVERAGEIFS(ObservedSpeciesData!P$2:P$4955,ObservedSpeciesData!$A$2:$A$4955,$A866,ObservedSpeciesData!$C$2:$C$4955,$C866,ObservedSpeciesData!$D$2:$D$4955,$D866),"")</f>
        <v>347.00175699200003</v>
      </c>
      <c r="Q866" s="23"/>
      <c r="R866" s="25" t="str">
        <f>IF(ISNUMBER(AVERAGEIFS(ObservedSpeciesData!R$2:R$4955,ObservedSpeciesData!$A$2:$A$4955,$A866,ObservedSpeciesData!$D$2:$D$4955,$D866)),AVERAGEIFS(ObservedSpeciesData!R$2:R$4955,ObservedSpeciesData!$A$2:$A$4955,$A866,ObservedSpeciesData!$D$2:$D$4955,$D866),"")</f>
        <v/>
      </c>
      <c r="S866" s="25" t="str">
        <f>IF(ISNUMBER(AVERAGEIFS(ObservedSpeciesData!S$2:S$4955,ObservedSpeciesData!$A$2:$A$4955,$A866,ObservedSpeciesData!$D$2:$D$4955,$D866)),AVERAGEIFS(ObservedSpeciesData!S$2:S$4955,ObservedSpeciesData!$A$2:$A$4955,$A866,ObservedSpeciesData!$D$2:$D$4955,$D866),"")</f>
        <v/>
      </c>
      <c r="T866" s="23" t="str">
        <f>IF(ISNUMBER(AVERAGEIFS(ObservedSpeciesData!T$2:T$4955,ObservedSpeciesData!$A$2:$A$4955,$A866,ObservedSpeciesData!$D$2:$D$4955,$D866)),AVERAGEIFS(ObservedSpeciesData!T$2:T$4955,ObservedSpeciesData!$A$2:$A$4955,$A866,ObservedSpeciesData!$D$2:$D$4955,$D866),"")</f>
        <v/>
      </c>
      <c r="U866" s="24" t="str">
        <f>IF(ISNUMBER(AVERAGEIFS(ObservedSpeciesData!U$2:U$4955,ObservedSpeciesData!$A$2:$A$4955,$A866,ObservedSpeciesData!$C$2:$C$4955,$C866,ObservedSpeciesData!$D$2:$D$4955,$D866)),AVERAGEIFS(ObservedSpeciesData!U$2:U$4955,ObservedSpeciesData!$A$2:$A$4955,$A866,ObservedSpeciesData!$C$2:$C$4955,$C866,ObservedSpeciesData!$D$2:$D$4955,$D866),"")</f>
        <v/>
      </c>
      <c r="V866" s="23" t="str">
        <f>IF(ISNUMBER(AVERAGEIFS(ObservedSpeciesData!V$2:V$4955,ObservedSpeciesData!$A$2:$A$4955,$A866,ObservedSpeciesData!$D$2:$D$4955,$D866)),AVERAGEIFS(ObservedSpeciesData!V$2:V$4955,ObservedSpeciesData!$A$2:$A$4955,$A866,ObservedSpeciesData!$D$2:$D$4955,$D866),"")</f>
        <v/>
      </c>
      <c r="W866" s="23" t="str">
        <f>IF(ISNUMBER(AVERAGEIFS(ObservedSpeciesData!W$2:W$4955,ObservedSpeciesData!$A$2:$A$4955,$A866,ObservedSpeciesData!$D$2:$D$4955,$D866)),AVERAGEIFS(ObservedSpeciesData!W$2:W$4955,ObservedSpeciesData!$A$2:$A$4955,$A866,ObservedSpeciesData!$D$2:$D$4955,$D866),"")</f>
        <v/>
      </c>
      <c r="X866" s="23" t="str">
        <f>IF(ISNUMBER(AVERAGEIFS(ObservedSpeciesData!X$2:X$4955,ObservedSpeciesData!$A$2:$A$4955,$A866,ObservedSpeciesData!$D$2:$D$4955,$D866)),AVERAGEIFS(ObservedSpeciesData!X$2:X$4955,ObservedSpeciesData!$A$2:$A$4955,$A866,ObservedSpeciesData!$D$2:$D$4955,$D866),"")</f>
        <v/>
      </c>
      <c r="Y866" s="23" t="str">
        <f>IF(ISNUMBER(AVERAGEIFS(ObservedSpeciesData!Y$2:Y$4955,ObservedSpeciesData!$A$2:$A$4955,$A866,ObservedSpeciesData!$D$2:$D$4955,$D866)),AVERAGEIFS(ObservedSpeciesData!Y$2:Y$4955,ObservedSpeciesData!$A$2:$A$4955,$A866,ObservedSpeciesData!$D$2:$D$4955,$D866),"")</f>
        <v/>
      </c>
      <c r="Z866" s="23" t="str">
        <f>IF(ISNUMBER(AVERAGEIFS(ObservedSpeciesData!Z$2:Z$4955,ObservedSpeciesData!$A$2:$A$4955,$A866,ObservedSpeciesData!$D$2:$D$4955,$D866)),AVERAGEIFS(ObservedSpeciesData!Z$2:Z$4955,ObservedSpeciesData!$A$2:$A$4955,$A866,ObservedSpeciesData!$D$2:$D$4955,$D866),"")</f>
        <v/>
      </c>
      <c r="AA866" s="23">
        <f>IF(ISNUMBER(AVERAGEIFS(ObservedSpeciesData!AA$2:AA$4955,ObservedSpeciesData!$A$2:$A$4955,$A866,ObservedSpeciesData!$D$2:$D$4955,$D866)),AVERAGEIFS(ObservedSpeciesData!AA$2:AA$4955,ObservedSpeciesData!$A$2:$A$4955,$A866,ObservedSpeciesData!$D$2:$D$4955,$D866),"")</f>
        <v>18.900000000000002</v>
      </c>
      <c r="AB866" s="24">
        <f>IF(ISNUMBER(AVERAGEIFS(ObservedSpeciesData!AB$2:AB$4955,ObservedSpeciesData!$A$2:$A$4955,$A866,ObservedSpeciesData!$D$2:$D$4955,$D866)),AVERAGEIFS(ObservedSpeciesData!AB$2:AB$4955,ObservedSpeciesData!$A$2:$A$4955,$A866,ObservedSpeciesData!$D$2:$D$4955,$D866),"")</f>
        <v>3.0333333333333334E-2</v>
      </c>
      <c r="AC866" s="24">
        <f>IF(ISNUMBER(AVERAGEIFS(ObservedSpeciesData!AC$2:AC$4955,ObservedSpeciesData!$A$2:$A$4955,$A866,ObservedSpeciesData!$D$2:$D$4955,$D866)),AVERAGEIFS(ObservedSpeciesData!AC$2:AC$4955,ObservedSpeciesData!$A$2:$A$4955,$A866,ObservedSpeciesData!$D$2:$D$4955,$D866),"")</f>
        <v>3.0333333333333334E-2</v>
      </c>
      <c r="AD866" s="23" t="str">
        <f>IF(ISNUMBER(AVERAGEIFS(ObservedSpeciesData!AD$2:AD$4955,ObservedSpeciesData!$A$2:$A$4955,$A866,ObservedSpeciesData!$D$2:$D$4955,$D866)),AVERAGEIFS(ObservedSpeciesData!AD$2:AD$4955,ObservedSpeciesData!$A$2:$A$4955,$A866,ObservedSpeciesData!$D$2:$D$4955,$D866),"")</f>
        <v/>
      </c>
      <c r="AE866" s="24" t="str">
        <f>IF(ISNUMBER(AVERAGEIFS(ObservedSpeciesData!AE$2:AE$4955,ObservedSpeciesData!$A$2:$A$4955,$A866,ObservedSpeciesData!$D$2:$D$4955,$D866)),AVERAGEIFS(ObservedSpeciesData!AE$2:AE$4955,ObservedSpeciesData!$A$2:$A$4955,$A866,ObservedSpeciesData!$D$2:$D$4955,$D866),"")</f>
        <v/>
      </c>
      <c r="AF866" s="23"/>
      <c r="AG866" s="24"/>
      <c r="AH866" s="23">
        <f>IF(ISNUMBER(AVERAGEIFS(ObservedSpeciesData!AH$2:AH$4955,ObservedSpeciesData!$A$2:$A$4955,$A866,ObservedSpeciesData!$D$2:$D$4955,$D866)),AVERAGEIFS(ObservedSpeciesData!AH$2:AH$4955,ObservedSpeciesData!$A$2:$A$4955,$A866,ObservedSpeciesData!$D$2:$D$4955,$D866),"")</f>
        <v>0.81333333333333335</v>
      </c>
      <c r="AI866" s="23">
        <f>IF(ISNUMBER(AVERAGEIFS(ObservedSpeciesData!AI$2:AI$4955,ObservedSpeciesData!$A$2:$A$4955,$A866,ObservedSpeciesData!$C$2:$C$4955,$C866,ObservedSpeciesData!$D$2:$D$4955,$D866)),AVERAGEIFS(ObservedSpeciesData!AI$2:AI$4955,ObservedSpeciesData!$A$2:$A$4955,$A866,ObservedSpeciesData!$C$2:$C$4955,$C866,ObservedSpeciesData!$D$2:$D$4955,$D866),"")</f>
        <v>8.4239999999999995</v>
      </c>
      <c r="AJ866" s="2">
        <f>COUNTIFS(ObservedSpeciesData!$A$2:$A$828,$A866,ObservedSpeciesData!$D$2:$D$828,$D866)</f>
        <v>0</v>
      </c>
      <c r="AK866" s="2">
        <f t="shared" si="13"/>
        <v>8</v>
      </c>
    </row>
    <row r="867" spans="1:37" x14ac:dyDescent="0.25">
      <c r="A867" s="14" t="s">
        <v>95</v>
      </c>
      <c r="B867" t="s">
        <v>80</v>
      </c>
      <c r="C867" t="s">
        <v>90</v>
      </c>
      <c r="D867" s="13">
        <v>42072</v>
      </c>
      <c r="E867">
        <v>1</v>
      </c>
      <c r="F867">
        <v>50</v>
      </c>
      <c r="G867" s="2" t="s">
        <v>89</v>
      </c>
      <c r="H867" s="2" t="s">
        <v>13</v>
      </c>
      <c r="I867">
        <v>3</v>
      </c>
      <c r="J867" s="2" t="s">
        <v>77</v>
      </c>
      <c r="K867" s="2">
        <f>IF(ISNUMBER(AVERAGEIFS(ObservedSpeciesData!K$2:K$4955,ObservedSpeciesData!$A$2:$A$4955,$A867,ObservedSpeciesData!$D$2:$D$4955,$D867)),AVERAGEIFS(ObservedSpeciesData!K$2:K$4955,ObservedSpeciesData!$A$2:$A$4955,$A867,ObservedSpeciesData!$D$2:$D$4955,$D867),"")</f>
        <v>45</v>
      </c>
      <c r="L867" s="26" t="str">
        <f>IF(ISNUMBER(AVERAGEIFS(ObservedSpeciesData!L$2:L$4955,ObservedSpeciesData!$A$2:$A$4955,$A867,ObservedSpeciesData!$D$2:$D$4955,$D867)),AVERAGEIFS(ObservedSpeciesData!L$2:L$4955,ObservedSpeciesData!$A$2:$A$4955,$A867,ObservedSpeciesData!$D$2:$D$4955,$D867),"")</f>
        <v/>
      </c>
      <c r="M867" s="23" t="str">
        <f>IF(ISNUMBER(AVERAGEIFS(ObservedSpeciesData!M$2:M$4955,ObservedSpeciesData!$A$2:$A$4955,$A867,ObservedSpeciesData!$D$2:$D$4955,$D867)),AVERAGEIFS(ObservedSpeciesData!M$2:M$4955,ObservedSpeciesData!$A$2:$A$4955,$A867,ObservedSpeciesData!$D$2:$D$4955,$D867),"")</f>
        <v/>
      </c>
      <c r="N867" s="23">
        <f>IF(ISNUMBER(AVERAGEIFS(ObservedSpeciesData!N$2:N$4955,ObservedSpeciesData!$A$2:$A$4955,$A867,ObservedSpeciesData!$D$2:$D$4955,$D867)),AVERAGEIFS(ObservedSpeciesData!N$2:N$4955,ObservedSpeciesData!$A$2:$A$4955,$A867,ObservedSpeciesData!$D$2:$D$4955,$D867),"")</f>
        <v>533.31243325333332</v>
      </c>
      <c r="O867" s="23">
        <f>IF(ISNUMBER(AVERAGEIFS(ObservedSpeciesData!O$2:O$4955,ObservedSpeciesData!$A$2:$A$4955,$A867,ObservedSpeciesData!$D$2:$D$4955,$D867)),AVERAGEIFS(ObservedSpeciesData!O$2:O$4955,ObservedSpeciesData!$A$2:$A$4955,$A867,ObservedSpeciesData!$D$2:$D$4955,$D867),"")</f>
        <v>53.331243325333332</v>
      </c>
      <c r="P867" s="23">
        <f>IF(ISNUMBER(AVERAGEIFS(ObservedSpeciesData!P$2:P$4955,ObservedSpeciesData!$A$2:$A$4955,$A867,ObservedSpeciesData!$C$2:$C$4955,$C867,ObservedSpeciesData!$D$2:$D$4955,$D867)),AVERAGEIFS(ObservedSpeciesData!P$2:P$4955,ObservedSpeciesData!$A$2:$A$4955,$A867,ObservedSpeciesData!$C$2:$C$4955,$C867,ObservedSpeciesData!$D$2:$D$4955,$D867),"")</f>
        <v>439.55677945866665</v>
      </c>
      <c r="Q867" s="23"/>
      <c r="R867" s="25" t="str">
        <f>IF(ISNUMBER(AVERAGEIFS(ObservedSpeciesData!R$2:R$4955,ObservedSpeciesData!$A$2:$A$4955,$A867,ObservedSpeciesData!$D$2:$D$4955,$D867)),AVERAGEIFS(ObservedSpeciesData!R$2:R$4955,ObservedSpeciesData!$A$2:$A$4955,$A867,ObservedSpeciesData!$D$2:$D$4955,$D867),"")</f>
        <v/>
      </c>
      <c r="S867" s="25" t="str">
        <f>IF(ISNUMBER(AVERAGEIFS(ObservedSpeciesData!S$2:S$4955,ObservedSpeciesData!$A$2:$A$4955,$A867,ObservedSpeciesData!$D$2:$D$4955,$D867)),AVERAGEIFS(ObservedSpeciesData!S$2:S$4955,ObservedSpeciesData!$A$2:$A$4955,$A867,ObservedSpeciesData!$D$2:$D$4955,$D867),"")</f>
        <v/>
      </c>
      <c r="T867" s="23" t="str">
        <f>IF(ISNUMBER(AVERAGEIFS(ObservedSpeciesData!T$2:T$4955,ObservedSpeciesData!$A$2:$A$4955,$A867,ObservedSpeciesData!$D$2:$D$4955,$D867)),AVERAGEIFS(ObservedSpeciesData!T$2:T$4955,ObservedSpeciesData!$A$2:$A$4955,$A867,ObservedSpeciesData!$D$2:$D$4955,$D867),"")</f>
        <v/>
      </c>
      <c r="U867" s="24" t="str">
        <f>IF(ISNUMBER(AVERAGEIFS(ObservedSpeciesData!U$2:U$4955,ObservedSpeciesData!$A$2:$A$4955,$A867,ObservedSpeciesData!$C$2:$C$4955,$C867,ObservedSpeciesData!$D$2:$D$4955,$D867)),AVERAGEIFS(ObservedSpeciesData!U$2:U$4955,ObservedSpeciesData!$A$2:$A$4955,$A867,ObservedSpeciesData!$C$2:$C$4955,$C867,ObservedSpeciesData!$D$2:$D$4955,$D867),"")</f>
        <v/>
      </c>
      <c r="V867" s="23" t="str">
        <f>IF(ISNUMBER(AVERAGEIFS(ObservedSpeciesData!V$2:V$4955,ObservedSpeciesData!$A$2:$A$4955,$A867,ObservedSpeciesData!$D$2:$D$4955,$D867)),AVERAGEIFS(ObservedSpeciesData!V$2:V$4955,ObservedSpeciesData!$A$2:$A$4955,$A867,ObservedSpeciesData!$D$2:$D$4955,$D867),"")</f>
        <v/>
      </c>
      <c r="W867" s="23" t="str">
        <f>IF(ISNUMBER(AVERAGEIFS(ObservedSpeciesData!W$2:W$4955,ObservedSpeciesData!$A$2:$A$4955,$A867,ObservedSpeciesData!$D$2:$D$4955,$D867)),AVERAGEIFS(ObservedSpeciesData!W$2:W$4955,ObservedSpeciesData!$A$2:$A$4955,$A867,ObservedSpeciesData!$D$2:$D$4955,$D867),"")</f>
        <v/>
      </c>
      <c r="X867" s="23" t="str">
        <f>IF(ISNUMBER(AVERAGEIFS(ObservedSpeciesData!X$2:X$4955,ObservedSpeciesData!$A$2:$A$4955,$A867,ObservedSpeciesData!$D$2:$D$4955,$D867)),AVERAGEIFS(ObservedSpeciesData!X$2:X$4955,ObservedSpeciesData!$A$2:$A$4955,$A867,ObservedSpeciesData!$D$2:$D$4955,$D867),"")</f>
        <v/>
      </c>
      <c r="Y867" s="23" t="str">
        <f>IF(ISNUMBER(AVERAGEIFS(ObservedSpeciesData!Y$2:Y$4955,ObservedSpeciesData!$A$2:$A$4955,$A867,ObservedSpeciesData!$D$2:$D$4955,$D867)),AVERAGEIFS(ObservedSpeciesData!Y$2:Y$4955,ObservedSpeciesData!$A$2:$A$4955,$A867,ObservedSpeciesData!$D$2:$D$4955,$D867),"")</f>
        <v/>
      </c>
      <c r="Z867" s="23" t="str">
        <f>IF(ISNUMBER(AVERAGEIFS(ObservedSpeciesData!Z$2:Z$4955,ObservedSpeciesData!$A$2:$A$4955,$A867,ObservedSpeciesData!$D$2:$D$4955,$D867)),AVERAGEIFS(ObservedSpeciesData!Z$2:Z$4955,ObservedSpeciesData!$A$2:$A$4955,$A867,ObservedSpeciesData!$D$2:$D$4955,$D867),"")</f>
        <v/>
      </c>
      <c r="AA867" s="23">
        <f>IF(ISNUMBER(AVERAGEIFS(ObservedSpeciesData!AA$2:AA$4955,ObservedSpeciesData!$A$2:$A$4955,$A867,ObservedSpeciesData!$D$2:$D$4955,$D867)),AVERAGEIFS(ObservedSpeciesData!AA$2:AA$4955,ObservedSpeciesData!$A$2:$A$4955,$A867,ObservedSpeciesData!$D$2:$D$4955,$D867),"")</f>
        <v>20.833333333333332</v>
      </c>
      <c r="AB867" s="24">
        <f>IF(ISNUMBER(AVERAGEIFS(ObservedSpeciesData!AB$2:AB$4955,ObservedSpeciesData!$A$2:$A$4955,$A867,ObservedSpeciesData!$D$2:$D$4955,$D867)),AVERAGEIFS(ObservedSpeciesData!AB$2:AB$4955,ObservedSpeciesData!$A$2:$A$4955,$A867,ObservedSpeciesData!$D$2:$D$4955,$D867),"")</f>
        <v>3.3333333333333333E-2</v>
      </c>
      <c r="AC867" s="24">
        <f>IF(ISNUMBER(AVERAGEIFS(ObservedSpeciesData!AC$2:AC$4955,ObservedSpeciesData!$A$2:$A$4955,$A867,ObservedSpeciesData!$D$2:$D$4955,$D867)),AVERAGEIFS(ObservedSpeciesData!AC$2:AC$4955,ObservedSpeciesData!$A$2:$A$4955,$A867,ObservedSpeciesData!$D$2:$D$4955,$D867),"")</f>
        <v>3.3333333333333333E-2</v>
      </c>
      <c r="AD867" s="23" t="str">
        <f>IF(ISNUMBER(AVERAGEIFS(ObservedSpeciesData!AD$2:AD$4955,ObservedSpeciesData!$A$2:$A$4955,$A867,ObservedSpeciesData!$D$2:$D$4955,$D867)),AVERAGEIFS(ObservedSpeciesData!AD$2:AD$4955,ObservedSpeciesData!$A$2:$A$4955,$A867,ObservedSpeciesData!$D$2:$D$4955,$D867),"")</f>
        <v/>
      </c>
      <c r="AE867" s="24" t="str">
        <f>IF(ISNUMBER(AVERAGEIFS(ObservedSpeciesData!AE$2:AE$4955,ObservedSpeciesData!$A$2:$A$4955,$A867,ObservedSpeciesData!$D$2:$D$4955,$D867)),AVERAGEIFS(ObservedSpeciesData!AE$2:AE$4955,ObservedSpeciesData!$A$2:$A$4955,$A867,ObservedSpeciesData!$D$2:$D$4955,$D867),"")</f>
        <v/>
      </c>
      <c r="AF867" s="23"/>
      <c r="AG867" s="24"/>
      <c r="AH867" s="23">
        <f>IF(ISNUMBER(AVERAGEIFS(ObservedSpeciesData!AH$2:AH$4955,ObservedSpeciesData!$A$2:$A$4955,$A867,ObservedSpeciesData!$D$2:$D$4955,$D867)),AVERAGEIFS(ObservedSpeciesData!AH$2:AH$4955,ObservedSpeciesData!$A$2:$A$4955,$A867,ObservedSpeciesData!$D$2:$D$4955,$D867),"")</f>
        <v>1.6619999999999999</v>
      </c>
      <c r="AI867" s="23">
        <f>IF(ISNUMBER(AVERAGEIFS(ObservedSpeciesData!AI$2:AI$4955,ObservedSpeciesData!$A$2:$A$4955,$A867,ObservedSpeciesData!$C$2:$C$4955,$C867,ObservedSpeciesData!$D$2:$D$4955,$D867)),AVERAGEIFS(ObservedSpeciesData!AI$2:AI$4955,ObservedSpeciesData!$A$2:$A$4955,$A867,ObservedSpeciesData!$C$2:$C$4955,$C867,ObservedSpeciesData!$D$2:$D$4955,$D867),"")</f>
        <v>10.924333333333335</v>
      </c>
      <c r="AJ867" s="2">
        <f>COUNTIFS(ObservedSpeciesData!$A$2:$A$828,$A867,ObservedSpeciesData!$D$2:$D$828,$D867)</f>
        <v>0</v>
      </c>
      <c r="AK867" s="2">
        <f t="shared" si="13"/>
        <v>8</v>
      </c>
    </row>
    <row r="868" spans="1:37" x14ac:dyDescent="0.25">
      <c r="A868" s="14" t="s">
        <v>94</v>
      </c>
      <c r="B868" t="s">
        <v>80</v>
      </c>
      <c r="C868" t="s">
        <v>90</v>
      </c>
      <c r="D868" s="13">
        <v>42072</v>
      </c>
      <c r="E868">
        <v>1</v>
      </c>
      <c r="F868">
        <v>100</v>
      </c>
      <c r="G868" s="2" t="s">
        <v>89</v>
      </c>
      <c r="H868" s="2" t="s">
        <v>13</v>
      </c>
      <c r="I868">
        <v>3</v>
      </c>
      <c r="J868" s="2" t="s">
        <v>77</v>
      </c>
      <c r="K868" s="2">
        <f>IF(ISNUMBER(AVERAGEIFS(ObservedSpeciesData!K$2:K$4955,ObservedSpeciesData!$A$2:$A$4955,$A868,ObservedSpeciesData!$D$2:$D$4955,$D868)),AVERAGEIFS(ObservedSpeciesData!K$2:K$4955,ObservedSpeciesData!$A$2:$A$4955,$A868,ObservedSpeciesData!$D$2:$D$4955,$D868),"")</f>
        <v>90</v>
      </c>
      <c r="L868" s="26" t="str">
        <f>IF(ISNUMBER(AVERAGEIFS(ObservedSpeciesData!L$2:L$4955,ObservedSpeciesData!$A$2:$A$4955,$A868,ObservedSpeciesData!$D$2:$D$4955,$D868)),AVERAGEIFS(ObservedSpeciesData!L$2:L$4955,ObservedSpeciesData!$A$2:$A$4955,$A868,ObservedSpeciesData!$D$2:$D$4955,$D868),"")</f>
        <v/>
      </c>
      <c r="M868" s="23" t="str">
        <f>IF(ISNUMBER(AVERAGEIFS(ObservedSpeciesData!M$2:M$4955,ObservedSpeciesData!$A$2:$A$4955,$A868,ObservedSpeciesData!$D$2:$D$4955,$D868)),AVERAGEIFS(ObservedSpeciesData!M$2:M$4955,ObservedSpeciesData!$A$2:$A$4955,$A868,ObservedSpeciesData!$D$2:$D$4955,$D868),"")</f>
        <v/>
      </c>
      <c r="N868" s="23">
        <f>IF(ISNUMBER(AVERAGEIFS(ObservedSpeciesData!N$2:N$4955,ObservedSpeciesData!$A$2:$A$4955,$A868,ObservedSpeciesData!$D$2:$D$4955,$D868)),AVERAGEIFS(ObservedSpeciesData!N$2:N$4955,ObservedSpeciesData!$A$2:$A$4955,$A868,ObservedSpeciesData!$D$2:$D$4955,$D868),"")</f>
        <v>394.83538087111106</v>
      </c>
      <c r="O868" s="23">
        <f>IF(ISNUMBER(AVERAGEIFS(ObservedSpeciesData!O$2:O$4955,ObservedSpeciesData!$A$2:$A$4955,$A868,ObservedSpeciesData!$D$2:$D$4955,$D868)),AVERAGEIFS(ObservedSpeciesData!O$2:O$4955,ObservedSpeciesData!$A$2:$A$4955,$A868,ObservedSpeciesData!$D$2:$D$4955,$D868),"")</f>
        <v>39.483538087111107</v>
      </c>
      <c r="P868" s="23">
        <f>IF(ISNUMBER(AVERAGEIFS(ObservedSpeciesData!P$2:P$4955,ObservedSpeciesData!$A$2:$A$4955,$A868,ObservedSpeciesData!$C$2:$C$4955,$C868,ObservedSpeciesData!$D$2:$D$4955,$D868)),AVERAGEIFS(ObservedSpeciesData!P$2:P$4955,ObservedSpeciesData!$A$2:$A$4955,$A868,ObservedSpeciesData!$C$2:$C$4955,$C868,ObservedSpeciesData!$D$2:$D$4955,$D868),"")</f>
        <v>463.2046907982222</v>
      </c>
      <c r="Q868" s="23"/>
      <c r="R868" s="25" t="str">
        <f>IF(ISNUMBER(AVERAGEIFS(ObservedSpeciesData!R$2:R$4955,ObservedSpeciesData!$A$2:$A$4955,$A868,ObservedSpeciesData!$D$2:$D$4955,$D868)),AVERAGEIFS(ObservedSpeciesData!R$2:R$4955,ObservedSpeciesData!$A$2:$A$4955,$A868,ObservedSpeciesData!$D$2:$D$4955,$D868),"")</f>
        <v/>
      </c>
      <c r="S868" s="25" t="str">
        <f>IF(ISNUMBER(AVERAGEIFS(ObservedSpeciesData!S$2:S$4955,ObservedSpeciesData!$A$2:$A$4955,$A868,ObservedSpeciesData!$D$2:$D$4955,$D868)),AVERAGEIFS(ObservedSpeciesData!S$2:S$4955,ObservedSpeciesData!$A$2:$A$4955,$A868,ObservedSpeciesData!$D$2:$D$4955,$D868),"")</f>
        <v/>
      </c>
      <c r="T868" s="23" t="str">
        <f>IF(ISNUMBER(AVERAGEIFS(ObservedSpeciesData!T$2:T$4955,ObservedSpeciesData!$A$2:$A$4955,$A868,ObservedSpeciesData!$D$2:$D$4955,$D868)),AVERAGEIFS(ObservedSpeciesData!T$2:T$4955,ObservedSpeciesData!$A$2:$A$4955,$A868,ObservedSpeciesData!$D$2:$D$4955,$D868),"")</f>
        <v/>
      </c>
      <c r="U868" s="24" t="str">
        <f>IF(ISNUMBER(AVERAGEIFS(ObservedSpeciesData!U$2:U$4955,ObservedSpeciesData!$A$2:$A$4955,$A868,ObservedSpeciesData!$C$2:$C$4955,$C868,ObservedSpeciesData!$D$2:$D$4955,$D868)),AVERAGEIFS(ObservedSpeciesData!U$2:U$4955,ObservedSpeciesData!$A$2:$A$4955,$A868,ObservedSpeciesData!$C$2:$C$4955,$C868,ObservedSpeciesData!$D$2:$D$4955,$D868),"")</f>
        <v/>
      </c>
      <c r="V868" s="23" t="str">
        <f>IF(ISNUMBER(AVERAGEIFS(ObservedSpeciesData!V$2:V$4955,ObservedSpeciesData!$A$2:$A$4955,$A868,ObservedSpeciesData!$D$2:$D$4955,$D868)),AVERAGEIFS(ObservedSpeciesData!V$2:V$4955,ObservedSpeciesData!$A$2:$A$4955,$A868,ObservedSpeciesData!$D$2:$D$4955,$D868),"")</f>
        <v/>
      </c>
      <c r="W868" s="23" t="str">
        <f>IF(ISNUMBER(AVERAGEIFS(ObservedSpeciesData!W$2:W$4955,ObservedSpeciesData!$A$2:$A$4955,$A868,ObservedSpeciesData!$D$2:$D$4955,$D868)),AVERAGEIFS(ObservedSpeciesData!W$2:W$4955,ObservedSpeciesData!$A$2:$A$4955,$A868,ObservedSpeciesData!$D$2:$D$4955,$D868),"")</f>
        <v/>
      </c>
      <c r="X868" s="23" t="str">
        <f>IF(ISNUMBER(AVERAGEIFS(ObservedSpeciesData!X$2:X$4955,ObservedSpeciesData!$A$2:$A$4955,$A868,ObservedSpeciesData!$D$2:$D$4955,$D868)),AVERAGEIFS(ObservedSpeciesData!X$2:X$4955,ObservedSpeciesData!$A$2:$A$4955,$A868,ObservedSpeciesData!$D$2:$D$4955,$D868),"")</f>
        <v/>
      </c>
      <c r="Y868" s="23" t="str">
        <f>IF(ISNUMBER(AVERAGEIFS(ObservedSpeciesData!Y$2:Y$4955,ObservedSpeciesData!$A$2:$A$4955,$A868,ObservedSpeciesData!$D$2:$D$4955,$D868)),AVERAGEIFS(ObservedSpeciesData!Y$2:Y$4955,ObservedSpeciesData!$A$2:$A$4955,$A868,ObservedSpeciesData!$D$2:$D$4955,$D868),"")</f>
        <v/>
      </c>
      <c r="Z868" s="23" t="str">
        <f>IF(ISNUMBER(AVERAGEIFS(ObservedSpeciesData!Z$2:Z$4955,ObservedSpeciesData!$A$2:$A$4955,$A868,ObservedSpeciesData!$D$2:$D$4955,$D868)),AVERAGEIFS(ObservedSpeciesData!Z$2:Z$4955,ObservedSpeciesData!$A$2:$A$4955,$A868,ObservedSpeciesData!$D$2:$D$4955,$D868),"")</f>
        <v/>
      </c>
      <c r="AA868" s="23">
        <f>IF(ISNUMBER(AVERAGEIFS(ObservedSpeciesData!AA$2:AA$4955,ObservedSpeciesData!$A$2:$A$4955,$A868,ObservedSpeciesData!$D$2:$D$4955,$D868)),AVERAGEIFS(ObservedSpeciesData!AA$2:AA$4955,ObservedSpeciesData!$A$2:$A$4955,$A868,ObservedSpeciesData!$D$2:$D$4955,$D868),"")</f>
        <v>23.533333333333331</v>
      </c>
      <c r="AB868" s="24">
        <f>IF(ISNUMBER(AVERAGEIFS(ObservedSpeciesData!AB$2:AB$4955,ObservedSpeciesData!$A$2:$A$4955,$A868,ObservedSpeciesData!$D$2:$D$4955,$D868)),AVERAGEIFS(ObservedSpeciesData!AB$2:AB$4955,ObservedSpeciesData!$A$2:$A$4955,$A868,ObservedSpeciesData!$D$2:$D$4955,$D868),"")</f>
        <v>3.7666666666666675E-2</v>
      </c>
      <c r="AC868" s="24">
        <f>IF(ISNUMBER(AVERAGEIFS(ObservedSpeciesData!AC$2:AC$4955,ObservedSpeciesData!$A$2:$A$4955,$A868,ObservedSpeciesData!$D$2:$D$4955,$D868)),AVERAGEIFS(ObservedSpeciesData!AC$2:AC$4955,ObservedSpeciesData!$A$2:$A$4955,$A868,ObservedSpeciesData!$D$2:$D$4955,$D868),"")</f>
        <v>3.7666666666666675E-2</v>
      </c>
      <c r="AD868" s="23" t="str">
        <f>IF(ISNUMBER(AVERAGEIFS(ObservedSpeciesData!AD$2:AD$4955,ObservedSpeciesData!$A$2:$A$4955,$A868,ObservedSpeciesData!$D$2:$D$4955,$D868)),AVERAGEIFS(ObservedSpeciesData!AD$2:AD$4955,ObservedSpeciesData!$A$2:$A$4955,$A868,ObservedSpeciesData!$D$2:$D$4955,$D868),"")</f>
        <v/>
      </c>
      <c r="AE868" s="24" t="str">
        <f>IF(ISNUMBER(AVERAGEIFS(ObservedSpeciesData!AE$2:AE$4955,ObservedSpeciesData!$A$2:$A$4955,$A868,ObservedSpeciesData!$D$2:$D$4955,$D868)),AVERAGEIFS(ObservedSpeciesData!AE$2:AE$4955,ObservedSpeciesData!$A$2:$A$4955,$A868,ObservedSpeciesData!$D$2:$D$4955,$D868),"")</f>
        <v/>
      </c>
      <c r="AF868" s="23"/>
      <c r="AG868" s="24"/>
      <c r="AH868" s="23">
        <f>IF(ISNUMBER(AVERAGEIFS(ObservedSpeciesData!AH$2:AH$4955,ObservedSpeciesData!$A$2:$A$4955,$A868,ObservedSpeciesData!$D$2:$D$4955,$D868)),AVERAGEIFS(ObservedSpeciesData!AH$2:AH$4955,ObservedSpeciesData!$A$2:$A$4955,$A868,ObservedSpeciesData!$D$2:$D$4955,$D868),"")</f>
        <v>1.5126666666666668</v>
      </c>
      <c r="AI868" s="23">
        <f>IF(ISNUMBER(AVERAGEIFS(ObservedSpeciesData!AI$2:AI$4955,ObservedSpeciesData!$A$2:$A$4955,$A868,ObservedSpeciesData!$C$2:$C$4955,$C868,ObservedSpeciesData!$D$2:$D$4955,$D868)),AVERAGEIFS(ObservedSpeciesData!AI$2:AI$4955,ObservedSpeciesData!$A$2:$A$4955,$A868,ObservedSpeciesData!$C$2:$C$4955,$C868,ObservedSpeciesData!$D$2:$D$4955,$D868),"")</f>
        <v>12.911333333333333</v>
      </c>
      <c r="AJ868" s="2">
        <f>COUNTIFS(ObservedSpeciesData!$A$2:$A$828,$A868,ObservedSpeciesData!$D$2:$D$828,$D868)</f>
        <v>0</v>
      </c>
      <c r="AK868" s="2">
        <f t="shared" si="13"/>
        <v>8</v>
      </c>
    </row>
    <row r="869" spans="1:37" x14ac:dyDescent="0.25">
      <c r="A869" s="14" t="s">
        <v>93</v>
      </c>
      <c r="B869" t="s">
        <v>80</v>
      </c>
      <c r="C869" t="s">
        <v>90</v>
      </c>
      <c r="D869" s="13">
        <v>42072</v>
      </c>
      <c r="E869">
        <v>1</v>
      </c>
      <c r="F869">
        <v>200</v>
      </c>
      <c r="G869" s="2" t="s">
        <v>89</v>
      </c>
      <c r="H869" s="2" t="s">
        <v>13</v>
      </c>
      <c r="I869">
        <v>3</v>
      </c>
      <c r="J869" s="2" t="s">
        <v>77</v>
      </c>
      <c r="K869" s="2">
        <f>IF(ISNUMBER(AVERAGEIFS(ObservedSpeciesData!K$2:K$4955,ObservedSpeciesData!$A$2:$A$4955,$A869,ObservedSpeciesData!$D$2:$D$4955,$D869)),AVERAGEIFS(ObservedSpeciesData!K$2:K$4955,ObservedSpeciesData!$A$2:$A$4955,$A869,ObservedSpeciesData!$D$2:$D$4955,$D869),"")</f>
        <v>180</v>
      </c>
      <c r="L869" s="26" t="str">
        <f>IF(ISNUMBER(AVERAGEIFS(ObservedSpeciesData!L$2:L$4955,ObservedSpeciesData!$A$2:$A$4955,$A869,ObservedSpeciesData!$D$2:$D$4955,$D869)),AVERAGEIFS(ObservedSpeciesData!L$2:L$4955,ObservedSpeciesData!$A$2:$A$4955,$A869,ObservedSpeciesData!$D$2:$D$4955,$D869),"")</f>
        <v/>
      </c>
      <c r="M869" s="23" t="str">
        <f>IF(ISNUMBER(AVERAGEIFS(ObservedSpeciesData!M$2:M$4955,ObservedSpeciesData!$A$2:$A$4955,$A869,ObservedSpeciesData!$D$2:$D$4955,$D869)),AVERAGEIFS(ObservedSpeciesData!M$2:M$4955,ObservedSpeciesData!$A$2:$A$4955,$A869,ObservedSpeciesData!$D$2:$D$4955,$D869),"")</f>
        <v/>
      </c>
      <c r="N869" s="23">
        <f>IF(ISNUMBER(AVERAGEIFS(ObservedSpeciesData!N$2:N$4955,ObservedSpeciesData!$A$2:$A$4955,$A869,ObservedSpeciesData!$D$2:$D$4955,$D869)),AVERAGEIFS(ObservedSpeciesData!N$2:N$4955,ObservedSpeciesData!$A$2:$A$4955,$A869,ObservedSpeciesData!$D$2:$D$4955,$D869),"")</f>
        <v>651.31721555555544</v>
      </c>
      <c r="O869" s="23">
        <f>IF(ISNUMBER(AVERAGEIFS(ObservedSpeciesData!O$2:O$4955,ObservedSpeciesData!$A$2:$A$4955,$A869,ObservedSpeciesData!$D$2:$D$4955,$D869)),AVERAGEIFS(ObservedSpeciesData!O$2:O$4955,ObservedSpeciesData!$A$2:$A$4955,$A869,ObservedSpeciesData!$D$2:$D$4955,$D869),"")</f>
        <v>65.131721555555558</v>
      </c>
      <c r="P869" s="23">
        <f>IF(ISNUMBER(AVERAGEIFS(ObservedSpeciesData!P$2:P$4955,ObservedSpeciesData!$A$2:$A$4955,$A869,ObservedSpeciesData!$C$2:$C$4955,$C869,ObservedSpeciesData!$D$2:$D$4955,$D869)),AVERAGEIFS(ObservedSpeciesData!P$2:P$4955,ObservedSpeciesData!$A$2:$A$4955,$A869,ObservedSpeciesData!$C$2:$C$4955,$C869,ObservedSpeciesData!$D$2:$D$4955,$D869),"")</f>
        <v>513.70665039999994</v>
      </c>
      <c r="Q869" s="23"/>
      <c r="R869" s="25" t="str">
        <f>IF(ISNUMBER(AVERAGEIFS(ObservedSpeciesData!R$2:R$4955,ObservedSpeciesData!$A$2:$A$4955,$A869,ObservedSpeciesData!$D$2:$D$4955,$D869)),AVERAGEIFS(ObservedSpeciesData!R$2:R$4955,ObservedSpeciesData!$A$2:$A$4955,$A869,ObservedSpeciesData!$D$2:$D$4955,$D869),"")</f>
        <v/>
      </c>
      <c r="S869" s="25" t="str">
        <f>IF(ISNUMBER(AVERAGEIFS(ObservedSpeciesData!S$2:S$4955,ObservedSpeciesData!$A$2:$A$4955,$A869,ObservedSpeciesData!$D$2:$D$4955,$D869)),AVERAGEIFS(ObservedSpeciesData!S$2:S$4955,ObservedSpeciesData!$A$2:$A$4955,$A869,ObservedSpeciesData!$D$2:$D$4955,$D869),"")</f>
        <v/>
      </c>
      <c r="T869" s="23" t="str">
        <f>IF(ISNUMBER(AVERAGEIFS(ObservedSpeciesData!T$2:T$4955,ObservedSpeciesData!$A$2:$A$4955,$A869,ObservedSpeciesData!$D$2:$D$4955,$D869)),AVERAGEIFS(ObservedSpeciesData!T$2:T$4955,ObservedSpeciesData!$A$2:$A$4955,$A869,ObservedSpeciesData!$D$2:$D$4955,$D869),"")</f>
        <v/>
      </c>
      <c r="U869" s="24" t="str">
        <f>IF(ISNUMBER(AVERAGEIFS(ObservedSpeciesData!U$2:U$4955,ObservedSpeciesData!$A$2:$A$4955,$A869,ObservedSpeciesData!$C$2:$C$4955,$C869,ObservedSpeciesData!$D$2:$D$4955,$D869)),AVERAGEIFS(ObservedSpeciesData!U$2:U$4955,ObservedSpeciesData!$A$2:$A$4955,$A869,ObservedSpeciesData!$C$2:$C$4955,$C869,ObservedSpeciesData!$D$2:$D$4955,$D869),"")</f>
        <v/>
      </c>
      <c r="V869" s="23" t="str">
        <f>IF(ISNUMBER(AVERAGEIFS(ObservedSpeciesData!V$2:V$4955,ObservedSpeciesData!$A$2:$A$4955,$A869,ObservedSpeciesData!$D$2:$D$4955,$D869)),AVERAGEIFS(ObservedSpeciesData!V$2:V$4955,ObservedSpeciesData!$A$2:$A$4955,$A869,ObservedSpeciesData!$D$2:$D$4955,$D869),"")</f>
        <v/>
      </c>
      <c r="W869" s="23" t="str">
        <f>IF(ISNUMBER(AVERAGEIFS(ObservedSpeciesData!W$2:W$4955,ObservedSpeciesData!$A$2:$A$4955,$A869,ObservedSpeciesData!$D$2:$D$4955,$D869)),AVERAGEIFS(ObservedSpeciesData!W$2:W$4955,ObservedSpeciesData!$A$2:$A$4955,$A869,ObservedSpeciesData!$D$2:$D$4955,$D869),"")</f>
        <v/>
      </c>
      <c r="X869" s="23" t="str">
        <f>IF(ISNUMBER(AVERAGEIFS(ObservedSpeciesData!X$2:X$4955,ObservedSpeciesData!$A$2:$A$4955,$A869,ObservedSpeciesData!$D$2:$D$4955,$D869)),AVERAGEIFS(ObservedSpeciesData!X$2:X$4955,ObservedSpeciesData!$A$2:$A$4955,$A869,ObservedSpeciesData!$D$2:$D$4955,$D869),"")</f>
        <v/>
      </c>
      <c r="Y869" s="23" t="str">
        <f>IF(ISNUMBER(AVERAGEIFS(ObservedSpeciesData!Y$2:Y$4955,ObservedSpeciesData!$A$2:$A$4955,$A869,ObservedSpeciesData!$D$2:$D$4955,$D869)),AVERAGEIFS(ObservedSpeciesData!Y$2:Y$4955,ObservedSpeciesData!$A$2:$A$4955,$A869,ObservedSpeciesData!$D$2:$D$4955,$D869),"")</f>
        <v/>
      </c>
      <c r="Z869" s="23" t="str">
        <f>IF(ISNUMBER(AVERAGEIFS(ObservedSpeciesData!Z$2:Z$4955,ObservedSpeciesData!$A$2:$A$4955,$A869,ObservedSpeciesData!$D$2:$D$4955,$D869)),AVERAGEIFS(ObservedSpeciesData!Z$2:Z$4955,ObservedSpeciesData!$A$2:$A$4955,$A869,ObservedSpeciesData!$D$2:$D$4955,$D869),"")</f>
        <v/>
      </c>
      <c r="AA869" s="23">
        <f>IF(ISNUMBER(AVERAGEIFS(ObservedSpeciesData!AA$2:AA$4955,ObservedSpeciesData!$A$2:$A$4955,$A869,ObservedSpeciesData!$D$2:$D$4955,$D869)),AVERAGEIFS(ObservedSpeciesData!AA$2:AA$4955,ObservedSpeciesData!$A$2:$A$4955,$A869,ObservedSpeciesData!$D$2:$D$4955,$D869),"")</f>
        <v>22.033333333333331</v>
      </c>
      <c r="AB869" s="24">
        <f>IF(ISNUMBER(AVERAGEIFS(ObservedSpeciesData!AB$2:AB$4955,ObservedSpeciesData!$A$2:$A$4955,$A869,ObservedSpeciesData!$D$2:$D$4955,$D869)),AVERAGEIFS(ObservedSpeciesData!AB$2:AB$4955,ObservedSpeciesData!$A$2:$A$4955,$A869,ObservedSpeciesData!$D$2:$D$4955,$D869),"")</f>
        <v>3.5333333333333335E-2</v>
      </c>
      <c r="AC869" s="24">
        <f>IF(ISNUMBER(AVERAGEIFS(ObservedSpeciesData!AC$2:AC$4955,ObservedSpeciesData!$A$2:$A$4955,$A869,ObservedSpeciesData!$D$2:$D$4955,$D869)),AVERAGEIFS(ObservedSpeciesData!AC$2:AC$4955,ObservedSpeciesData!$A$2:$A$4955,$A869,ObservedSpeciesData!$D$2:$D$4955,$D869),"")</f>
        <v>3.5333333333333335E-2</v>
      </c>
      <c r="AD869" s="23" t="str">
        <f>IF(ISNUMBER(AVERAGEIFS(ObservedSpeciesData!AD$2:AD$4955,ObservedSpeciesData!$A$2:$A$4955,$A869,ObservedSpeciesData!$D$2:$D$4955,$D869)),AVERAGEIFS(ObservedSpeciesData!AD$2:AD$4955,ObservedSpeciesData!$A$2:$A$4955,$A869,ObservedSpeciesData!$D$2:$D$4955,$D869),"")</f>
        <v/>
      </c>
      <c r="AE869" s="24" t="str">
        <f>IF(ISNUMBER(AVERAGEIFS(ObservedSpeciesData!AE$2:AE$4955,ObservedSpeciesData!$A$2:$A$4955,$A869,ObservedSpeciesData!$D$2:$D$4955,$D869)),AVERAGEIFS(ObservedSpeciesData!AE$2:AE$4955,ObservedSpeciesData!$A$2:$A$4955,$A869,ObservedSpeciesData!$D$2:$D$4955,$D869),"")</f>
        <v/>
      </c>
      <c r="AF869" s="23"/>
      <c r="AG869" s="24"/>
      <c r="AH869" s="23">
        <f>IF(ISNUMBER(AVERAGEIFS(ObservedSpeciesData!AH$2:AH$4955,ObservedSpeciesData!$A$2:$A$4955,$A869,ObservedSpeciesData!$D$2:$D$4955,$D869)),AVERAGEIFS(ObservedSpeciesData!AH$2:AH$4955,ObservedSpeciesData!$A$2:$A$4955,$A869,ObservedSpeciesData!$D$2:$D$4955,$D869),"")</f>
        <v>2.2669999999999999</v>
      </c>
      <c r="AI869" s="23">
        <f>IF(ISNUMBER(AVERAGEIFS(ObservedSpeciesData!AI$2:AI$4955,ObservedSpeciesData!$A$2:$A$4955,$A869,ObservedSpeciesData!$C$2:$C$4955,$C869,ObservedSpeciesData!$D$2:$D$4955,$D869)),AVERAGEIFS(ObservedSpeciesData!AI$2:AI$4955,ObservedSpeciesData!$A$2:$A$4955,$A869,ObservedSpeciesData!$C$2:$C$4955,$C869,ObservedSpeciesData!$D$2:$D$4955,$D869),"")</f>
        <v>14.054333333333334</v>
      </c>
      <c r="AJ869" s="2">
        <f>COUNTIFS(ObservedSpeciesData!$A$2:$A$828,$A869,ObservedSpeciesData!$D$2:$D$828,$D869)</f>
        <v>0</v>
      </c>
      <c r="AK869" s="2">
        <f t="shared" si="13"/>
        <v>8</v>
      </c>
    </row>
    <row r="870" spans="1:37" x14ac:dyDescent="0.25">
      <c r="A870" s="14" t="s">
        <v>92</v>
      </c>
      <c r="B870" t="s">
        <v>80</v>
      </c>
      <c r="C870" t="s">
        <v>90</v>
      </c>
      <c r="D870" s="13">
        <v>42072</v>
      </c>
      <c r="E870">
        <v>1</v>
      </c>
      <c r="F870">
        <v>350</v>
      </c>
      <c r="G870" s="2" t="s">
        <v>89</v>
      </c>
      <c r="H870" s="2" t="s">
        <v>13</v>
      </c>
      <c r="I870">
        <v>3</v>
      </c>
      <c r="J870" s="2" t="s">
        <v>77</v>
      </c>
      <c r="K870" s="2">
        <f>IF(ISNUMBER(AVERAGEIFS(ObservedSpeciesData!K$2:K$4955,ObservedSpeciesData!$A$2:$A$4955,$A870,ObservedSpeciesData!$D$2:$D$4955,$D870)),AVERAGEIFS(ObservedSpeciesData!K$2:K$4955,ObservedSpeciesData!$A$2:$A$4955,$A870,ObservedSpeciesData!$D$2:$D$4955,$D870),"")</f>
        <v>315</v>
      </c>
      <c r="L870" s="26" t="str">
        <f>IF(ISNUMBER(AVERAGEIFS(ObservedSpeciesData!L$2:L$4955,ObservedSpeciesData!$A$2:$A$4955,$A870,ObservedSpeciesData!$D$2:$D$4955,$D870)),AVERAGEIFS(ObservedSpeciesData!L$2:L$4955,ObservedSpeciesData!$A$2:$A$4955,$A870,ObservedSpeciesData!$D$2:$D$4955,$D870),"")</f>
        <v/>
      </c>
      <c r="M870" s="23" t="str">
        <f>IF(ISNUMBER(AVERAGEIFS(ObservedSpeciesData!M$2:M$4955,ObservedSpeciesData!$A$2:$A$4955,$A870,ObservedSpeciesData!$D$2:$D$4955,$D870)),AVERAGEIFS(ObservedSpeciesData!M$2:M$4955,ObservedSpeciesData!$A$2:$A$4955,$A870,ObservedSpeciesData!$D$2:$D$4955,$D870),"")</f>
        <v/>
      </c>
      <c r="N870" s="23">
        <f>IF(ISNUMBER(AVERAGEIFS(ObservedSpeciesData!N$2:N$4955,ObservedSpeciesData!$A$2:$A$4955,$A870,ObservedSpeciesData!$D$2:$D$4955,$D870)),AVERAGEIFS(ObservedSpeciesData!N$2:N$4955,ObservedSpeciesData!$A$2:$A$4955,$A870,ObservedSpeciesData!$D$2:$D$4955,$D870),"")</f>
        <v>731.30552266666666</v>
      </c>
      <c r="O870" s="23">
        <f>IF(ISNUMBER(AVERAGEIFS(ObservedSpeciesData!O$2:O$4955,ObservedSpeciesData!$A$2:$A$4955,$A870,ObservedSpeciesData!$D$2:$D$4955,$D870)),AVERAGEIFS(ObservedSpeciesData!O$2:O$4955,ObservedSpeciesData!$A$2:$A$4955,$A870,ObservedSpeciesData!$D$2:$D$4955,$D870),"")</f>
        <v>73.130552266666669</v>
      </c>
      <c r="P870" s="23">
        <f>IF(ISNUMBER(AVERAGEIFS(ObservedSpeciesData!P$2:P$4955,ObservedSpeciesData!$A$2:$A$4955,$A870,ObservedSpeciesData!$C$2:$C$4955,$C870,ObservedSpeciesData!$D$2:$D$4955,$D870)),AVERAGEIFS(ObservedSpeciesData!P$2:P$4955,ObservedSpeciesData!$A$2:$A$4955,$A870,ObservedSpeciesData!$C$2:$C$4955,$C870,ObservedSpeciesData!$D$2:$D$4955,$D870),"")</f>
        <v>546.13530586666661</v>
      </c>
      <c r="Q870" s="23"/>
      <c r="R870" s="25" t="str">
        <f>IF(ISNUMBER(AVERAGEIFS(ObservedSpeciesData!R$2:R$4955,ObservedSpeciesData!$A$2:$A$4955,$A870,ObservedSpeciesData!$D$2:$D$4955,$D870)),AVERAGEIFS(ObservedSpeciesData!R$2:R$4955,ObservedSpeciesData!$A$2:$A$4955,$A870,ObservedSpeciesData!$D$2:$D$4955,$D870),"")</f>
        <v/>
      </c>
      <c r="S870" s="25" t="str">
        <f>IF(ISNUMBER(AVERAGEIFS(ObservedSpeciesData!S$2:S$4955,ObservedSpeciesData!$A$2:$A$4955,$A870,ObservedSpeciesData!$D$2:$D$4955,$D870)),AVERAGEIFS(ObservedSpeciesData!S$2:S$4955,ObservedSpeciesData!$A$2:$A$4955,$A870,ObservedSpeciesData!$D$2:$D$4955,$D870),"")</f>
        <v/>
      </c>
      <c r="T870" s="23" t="str">
        <f>IF(ISNUMBER(AVERAGEIFS(ObservedSpeciesData!T$2:T$4955,ObservedSpeciesData!$A$2:$A$4955,$A870,ObservedSpeciesData!$D$2:$D$4955,$D870)),AVERAGEIFS(ObservedSpeciesData!T$2:T$4955,ObservedSpeciesData!$A$2:$A$4955,$A870,ObservedSpeciesData!$D$2:$D$4955,$D870),"")</f>
        <v/>
      </c>
      <c r="U870" s="24" t="str">
        <f>IF(ISNUMBER(AVERAGEIFS(ObservedSpeciesData!U$2:U$4955,ObservedSpeciesData!$A$2:$A$4955,$A870,ObservedSpeciesData!$C$2:$C$4955,$C870,ObservedSpeciesData!$D$2:$D$4955,$D870)),AVERAGEIFS(ObservedSpeciesData!U$2:U$4955,ObservedSpeciesData!$A$2:$A$4955,$A870,ObservedSpeciesData!$C$2:$C$4955,$C870,ObservedSpeciesData!$D$2:$D$4955,$D870),"")</f>
        <v/>
      </c>
      <c r="V870" s="23" t="str">
        <f>IF(ISNUMBER(AVERAGEIFS(ObservedSpeciesData!V$2:V$4955,ObservedSpeciesData!$A$2:$A$4955,$A870,ObservedSpeciesData!$D$2:$D$4955,$D870)),AVERAGEIFS(ObservedSpeciesData!V$2:V$4955,ObservedSpeciesData!$A$2:$A$4955,$A870,ObservedSpeciesData!$D$2:$D$4955,$D870),"")</f>
        <v/>
      </c>
      <c r="W870" s="23" t="str">
        <f>IF(ISNUMBER(AVERAGEIFS(ObservedSpeciesData!W$2:W$4955,ObservedSpeciesData!$A$2:$A$4955,$A870,ObservedSpeciesData!$D$2:$D$4955,$D870)),AVERAGEIFS(ObservedSpeciesData!W$2:W$4955,ObservedSpeciesData!$A$2:$A$4955,$A870,ObservedSpeciesData!$D$2:$D$4955,$D870),"")</f>
        <v/>
      </c>
      <c r="X870" s="23" t="str">
        <f>IF(ISNUMBER(AVERAGEIFS(ObservedSpeciesData!X$2:X$4955,ObservedSpeciesData!$A$2:$A$4955,$A870,ObservedSpeciesData!$D$2:$D$4955,$D870)),AVERAGEIFS(ObservedSpeciesData!X$2:X$4955,ObservedSpeciesData!$A$2:$A$4955,$A870,ObservedSpeciesData!$D$2:$D$4955,$D870),"")</f>
        <v/>
      </c>
      <c r="Y870" s="23" t="str">
        <f>IF(ISNUMBER(AVERAGEIFS(ObservedSpeciesData!Y$2:Y$4955,ObservedSpeciesData!$A$2:$A$4955,$A870,ObservedSpeciesData!$D$2:$D$4955,$D870)),AVERAGEIFS(ObservedSpeciesData!Y$2:Y$4955,ObservedSpeciesData!$A$2:$A$4955,$A870,ObservedSpeciesData!$D$2:$D$4955,$D870),"")</f>
        <v/>
      </c>
      <c r="Z870" s="23" t="str">
        <f>IF(ISNUMBER(AVERAGEIFS(ObservedSpeciesData!Z$2:Z$4955,ObservedSpeciesData!$A$2:$A$4955,$A870,ObservedSpeciesData!$D$2:$D$4955,$D870)),AVERAGEIFS(ObservedSpeciesData!Z$2:Z$4955,ObservedSpeciesData!$A$2:$A$4955,$A870,ObservedSpeciesData!$D$2:$D$4955,$D870),"")</f>
        <v/>
      </c>
      <c r="AA870" s="23">
        <f>IF(ISNUMBER(AVERAGEIFS(ObservedSpeciesData!AA$2:AA$4955,ObservedSpeciesData!$A$2:$A$4955,$A870,ObservedSpeciesData!$D$2:$D$4955,$D870)),AVERAGEIFS(ObservedSpeciesData!AA$2:AA$4955,ObservedSpeciesData!$A$2:$A$4955,$A870,ObservedSpeciesData!$D$2:$D$4955,$D870),"")</f>
        <v>24.599999999999998</v>
      </c>
      <c r="AB870" s="24">
        <f>IF(ISNUMBER(AVERAGEIFS(ObservedSpeciesData!AB$2:AB$4955,ObservedSpeciesData!$A$2:$A$4955,$A870,ObservedSpeciesData!$D$2:$D$4955,$D870)),AVERAGEIFS(ObservedSpeciesData!AB$2:AB$4955,ObservedSpeciesData!$A$2:$A$4955,$A870,ObservedSpeciesData!$D$2:$D$4955,$D870),"")</f>
        <v>3.9333333333333338E-2</v>
      </c>
      <c r="AC870" s="24">
        <f>IF(ISNUMBER(AVERAGEIFS(ObservedSpeciesData!AC$2:AC$4955,ObservedSpeciesData!$A$2:$A$4955,$A870,ObservedSpeciesData!$D$2:$D$4955,$D870)),AVERAGEIFS(ObservedSpeciesData!AC$2:AC$4955,ObservedSpeciesData!$A$2:$A$4955,$A870,ObservedSpeciesData!$D$2:$D$4955,$D870),"")</f>
        <v>3.9333333333333338E-2</v>
      </c>
      <c r="AD870" s="23" t="str">
        <f>IF(ISNUMBER(AVERAGEIFS(ObservedSpeciesData!AD$2:AD$4955,ObservedSpeciesData!$A$2:$A$4955,$A870,ObservedSpeciesData!$D$2:$D$4955,$D870)),AVERAGEIFS(ObservedSpeciesData!AD$2:AD$4955,ObservedSpeciesData!$A$2:$A$4955,$A870,ObservedSpeciesData!$D$2:$D$4955,$D870),"")</f>
        <v/>
      </c>
      <c r="AE870" s="24" t="str">
        <f>IF(ISNUMBER(AVERAGEIFS(ObservedSpeciesData!AE$2:AE$4955,ObservedSpeciesData!$A$2:$A$4955,$A870,ObservedSpeciesData!$D$2:$D$4955,$D870)),AVERAGEIFS(ObservedSpeciesData!AE$2:AE$4955,ObservedSpeciesData!$A$2:$A$4955,$A870,ObservedSpeciesData!$D$2:$D$4955,$D870),"")</f>
        <v/>
      </c>
      <c r="AF870" s="23"/>
      <c r="AG870" s="24"/>
      <c r="AH870" s="23">
        <f>IF(ISNUMBER(AVERAGEIFS(ObservedSpeciesData!AH$2:AH$4955,ObservedSpeciesData!$A$2:$A$4955,$A870,ObservedSpeciesData!$D$2:$D$4955,$D870)),AVERAGEIFS(ObservedSpeciesData!AH$2:AH$4955,ObservedSpeciesData!$A$2:$A$4955,$A870,ObservedSpeciesData!$D$2:$D$4955,$D870),"")</f>
        <v>2.7853333333333334</v>
      </c>
      <c r="AI870" s="23">
        <f>IF(ISNUMBER(AVERAGEIFS(ObservedSpeciesData!AI$2:AI$4955,ObservedSpeciesData!$A$2:$A$4955,$A870,ObservedSpeciesData!$C$2:$C$4955,$C870,ObservedSpeciesData!$D$2:$D$4955,$D870)),AVERAGEIFS(ObservedSpeciesData!AI$2:AI$4955,ObservedSpeciesData!$A$2:$A$4955,$A870,ObservedSpeciesData!$C$2:$C$4955,$C870,ObservedSpeciesData!$D$2:$D$4955,$D870),"")</f>
        <v>15.802333333333335</v>
      </c>
      <c r="AJ870" s="2">
        <f>COUNTIFS(ObservedSpeciesData!$A$2:$A$828,$A870,ObservedSpeciesData!$D$2:$D$828,$D870)</f>
        <v>0</v>
      </c>
      <c r="AK870" s="2">
        <f t="shared" si="13"/>
        <v>8</v>
      </c>
    </row>
    <row r="871" spans="1:37" x14ac:dyDescent="0.25">
      <c r="A871" s="14" t="s">
        <v>91</v>
      </c>
      <c r="B871" t="s">
        <v>80</v>
      </c>
      <c r="C871" t="s">
        <v>90</v>
      </c>
      <c r="D871" s="13">
        <v>42072</v>
      </c>
      <c r="E871">
        <v>1</v>
      </c>
      <c r="F871">
        <v>500</v>
      </c>
      <c r="G871" s="2" t="s">
        <v>89</v>
      </c>
      <c r="H871" s="2" t="s">
        <v>13</v>
      </c>
      <c r="I871">
        <v>3</v>
      </c>
      <c r="J871" s="2" t="s">
        <v>77</v>
      </c>
      <c r="K871" s="2">
        <f>IF(ISNUMBER(AVERAGEIFS(ObservedSpeciesData!K$2:K$4955,ObservedSpeciesData!$A$2:$A$4955,$A871,ObservedSpeciesData!$D$2:$D$4955,$D871)),AVERAGEIFS(ObservedSpeciesData!K$2:K$4955,ObservedSpeciesData!$A$2:$A$4955,$A871,ObservedSpeciesData!$D$2:$D$4955,$D871),"")</f>
        <v>450</v>
      </c>
      <c r="L871" s="26" t="str">
        <f>IF(ISNUMBER(AVERAGEIFS(ObservedSpeciesData!L$2:L$4955,ObservedSpeciesData!$A$2:$A$4955,$A871,ObservedSpeciesData!$D$2:$D$4955,$D871)),AVERAGEIFS(ObservedSpeciesData!L$2:L$4955,ObservedSpeciesData!$A$2:$A$4955,$A871,ObservedSpeciesData!$D$2:$D$4955,$D871),"")</f>
        <v/>
      </c>
      <c r="M871" s="23" t="str">
        <f>IF(ISNUMBER(AVERAGEIFS(ObservedSpeciesData!M$2:M$4955,ObservedSpeciesData!$A$2:$A$4955,$A871,ObservedSpeciesData!$D$2:$D$4955,$D871)),AVERAGEIFS(ObservedSpeciesData!M$2:M$4955,ObservedSpeciesData!$A$2:$A$4955,$A871,ObservedSpeciesData!$D$2:$D$4955,$D871),"")</f>
        <v/>
      </c>
      <c r="N871" s="23">
        <f>IF(ISNUMBER(AVERAGEIFS(ObservedSpeciesData!N$2:N$4955,ObservedSpeciesData!$A$2:$A$4955,$A871,ObservedSpeciesData!$D$2:$D$4955,$D871)),AVERAGEIFS(ObservedSpeciesData!N$2:N$4955,ObservedSpeciesData!$A$2:$A$4955,$A871,ObservedSpeciesData!$D$2:$D$4955,$D871),"")</f>
        <v>534.13646355555545</v>
      </c>
      <c r="O871" s="23">
        <f>IF(ISNUMBER(AVERAGEIFS(ObservedSpeciesData!O$2:O$4955,ObservedSpeciesData!$A$2:$A$4955,$A871,ObservedSpeciesData!$D$2:$D$4955,$D871)),AVERAGEIFS(ObservedSpeciesData!O$2:O$4955,ObservedSpeciesData!$A$2:$A$4955,$A871,ObservedSpeciesData!$D$2:$D$4955,$D871),"")</f>
        <v>53.413646355555557</v>
      </c>
      <c r="P871" s="23">
        <f>IF(ISNUMBER(AVERAGEIFS(ObservedSpeciesData!P$2:P$4955,ObservedSpeciesData!$A$2:$A$4955,$A871,ObservedSpeciesData!$C$2:$C$4955,$C871,ObservedSpeciesData!$D$2:$D$4955,$D871)),AVERAGEIFS(ObservedSpeciesData!P$2:P$4955,ObservedSpeciesData!$A$2:$A$4955,$A871,ObservedSpeciesData!$C$2:$C$4955,$C871,ObservedSpeciesData!$D$2:$D$4955,$D871),"")</f>
        <v>551.78725946666668</v>
      </c>
      <c r="Q871" s="23"/>
      <c r="R871" s="25" t="str">
        <f>IF(ISNUMBER(AVERAGEIFS(ObservedSpeciesData!R$2:R$4955,ObservedSpeciesData!$A$2:$A$4955,$A871,ObservedSpeciesData!$D$2:$D$4955,$D871)),AVERAGEIFS(ObservedSpeciesData!R$2:R$4955,ObservedSpeciesData!$A$2:$A$4955,$A871,ObservedSpeciesData!$D$2:$D$4955,$D871),"")</f>
        <v/>
      </c>
      <c r="S871" s="25" t="str">
        <f>IF(ISNUMBER(AVERAGEIFS(ObservedSpeciesData!S$2:S$4955,ObservedSpeciesData!$A$2:$A$4955,$A871,ObservedSpeciesData!$D$2:$D$4955,$D871)),AVERAGEIFS(ObservedSpeciesData!S$2:S$4955,ObservedSpeciesData!$A$2:$A$4955,$A871,ObservedSpeciesData!$D$2:$D$4955,$D871),"")</f>
        <v/>
      </c>
      <c r="T871" s="23" t="str">
        <f>IF(ISNUMBER(AVERAGEIFS(ObservedSpeciesData!T$2:T$4955,ObservedSpeciesData!$A$2:$A$4955,$A871,ObservedSpeciesData!$D$2:$D$4955,$D871)),AVERAGEIFS(ObservedSpeciesData!T$2:T$4955,ObservedSpeciesData!$A$2:$A$4955,$A871,ObservedSpeciesData!$D$2:$D$4955,$D871),"")</f>
        <v/>
      </c>
      <c r="U871" s="24" t="str">
        <f>IF(ISNUMBER(AVERAGEIFS(ObservedSpeciesData!U$2:U$4955,ObservedSpeciesData!$A$2:$A$4955,$A871,ObservedSpeciesData!$C$2:$C$4955,$C871,ObservedSpeciesData!$D$2:$D$4955,$D871)),AVERAGEIFS(ObservedSpeciesData!U$2:U$4955,ObservedSpeciesData!$A$2:$A$4955,$A871,ObservedSpeciesData!$C$2:$C$4955,$C871,ObservedSpeciesData!$D$2:$D$4955,$D871),"")</f>
        <v/>
      </c>
      <c r="V871" s="23" t="str">
        <f>IF(ISNUMBER(AVERAGEIFS(ObservedSpeciesData!V$2:V$4955,ObservedSpeciesData!$A$2:$A$4955,$A871,ObservedSpeciesData!$D$2:$D$4955,$D871)),AVERAGEIFS(ObservedSpeciesData!V$2:V$4955,ObservedSpeciesData!$A$2:$A$4955,$A871,ObservedSpeciesData!$D$2:$D$4955,$D871),"")</f>
        <v/>
      </c>
      <c r="W871" s="23" t="str">
        <f>IF(ISNUMBER(AVERAGEIFS(ObservedSpeciesData!W$2:W$4955,ObservedSpeciesData!$A$2:$A$4955,$A871,ObservedSpeciesData!$D$2:$D$4955,$D871)),AVERAGEIFS(ObservedSpeciesData!W$2:W$4955,ObservedSpeciesData!$A$2:$A$4955,$A871,ObservedSpeciesData!$D$2:$D$4955,$D871),"")</f>
        <v/>
      </c>
      <c r="X871" s="23" t="str">
        <f>IF(ISNUMBER(AVERAGEIFS(ObservedSpeciesData!X$2:X$4955,ObservedSpeciesData!$A$2:$A$4955,$A871,ObservedSpeciesData!$D$2:$D$4955,$D871)),AVERAGEIFS(ObservedSpeciesData!X$2:X$4955,ObservedSpeciesData!$A$2:$A$4955,$A871,ObservedSpeciesData!$D$2:$D$4955,$D871),"")</f>
        <v/>
      </c>
      <c r="Y871" s="23" t="str">
        <f>IF(ISNUMBER(AVERAGEIFS(ObservedSpeciesData!Y$2:Y$4955,ObservedSpeciesData!$A$2:$A$4955,$A871,ObservedSpeciesData!$D$2:$D$4955,$D871)),AVERAGEIFS(ObservedSpeciesData!Y$2:Y$4955,ObservedSpeciesData!$A$2:$A$4955,$A871,ObservedSpeciesData!$D$2:$D$4955,$D871),"")</f>
        <v/>
      </c>
      <c r="Z871" s="23" t="str">
        <f>IF(ISNUMBER(AVERAGEIFS(ObservedSpeciesData!Z$2:Z$4955,ObservedSpeciesData!$A$2:$A$4955,$A871,ObservedSpeciesData!$D$2:$D$4955,$D871)),AVERAGEIFS(ObservedSpeciesData!Z$2:Z$4955,ObservedSpeciesData!$A$2:$A$4955,$A871,ObservedSpeciesData!$D$2:$D$4955,$D871),"")</f>
        <v/>
      </c>
      <c r="AA871" s="23">
        <f>IF(ISNUMBER(AVERAGEIFS(ObservedSpeciesData!AA$2:AA$4955,ObservedSpeciesData!$A$2:$A$4955,$A871,ObservedSpeciesData!$D$2:$D$4955,$D871)),AVERAGEIFS(ObservedSpeciesData!AA$2:AA$4955,ObservedSpeciesData!$A$2:$A$4955,$A871,ObservedSpeciesData!$D$2:$D$4955,$D871),"")</f>
        <v>23.833333333333332</v>
      </c>
      <c r="AB871" s="24">
        <f>IF(ISNUMBER(AVERAGEIFS(ObservedSpeciesData!AB$2:AB$4955,ObservedSpeciesData!$A$2:$A$4955,$A871,ObservedSpeciesData!$D$2:$D$4955,$D871)),AVERAGEIFS(ObservedSpeciesData!AB$2:AB$4955,ObservedSpeciesData!$A$2:$A$4955,$A871,ObservedSpeciesData!$D$2:$D$4955,$D871),"")</f>
        <v>3.7999999999999999E-2</v>
      </c>
      <c r="AC871" s="24">
        <f>IF(ISNUMBER(AVERAGEIFS(ObservedSpeciesData!AC$2:AC$4955,ObservedSpeciesData!$A$2:$A$4955,$A871,ObservedSpeciesData!$D$2:$D$4955,$D871)),AVERAGEIFS(ObservedSpeciesData!AC$2:AC$4955,ObservedSpeciesData!$A$2:$A$4955,$A871,ObservedSpeciesData!$D$2:$D$4955,$D871),"")</f>
        <v>3.7999999999999999E-2</v>
      </c>
      <c r="AD871" s="23" t="str">
        <f>IF(ISNUMBER(AVERAGEIFS(ObservedSpeciesData!AD$2:AD$4955,ObservedSpeciesData!$A$2:$A$4955,$A871,ObservedSpeciesData!$D$2:$D$4955,$D871)),AVERAGEIFS(ObservedSpeciesData!AD$2:AD$4955,ObservedSpeciesData!$A$2:$A$4955,$A871,ObservedSpeciesData!$D$2:$D$4955,$D871),"")</f>
        <v/>
      </c>
      <c r="AE871" s="24" t="str">
        <f>IF(ISNUMBER(AVERAGEIFS(ObservedSpeciesData!AE$2:AE$4955,ObservedSpeciesData!$A$2:$A$4955,$A871,ObservedSpeciesData!$D$2:$D$4955,$D871)),AVERAGEIFS(ObservedSpeciesData!AE$2:AE$4955,ObservedSpeciesData!$A$2:$A$4955,$A871,ObservedSpeciesData!$D$2:$D$4955,$D871),"")</f>
        <v/>
      </c>
      <c r="AF871" s="23"/>
      <c r="AG871" s="24"/>
      <c r="AH871" s="23">
        <f>IF(ISNUMBER(AVERAGEIFS(ObservedSpeciesData!AH$2:AH$4955,ObservedSpeciesData!$A$2:$A$4955,$A871,ObservedSpeciesData!$D$2:$D$4955,$D871)),AVERAGEIFS(ObservedSpeciesData!AH$2:AH$4955,ObservedSpeciesData!$A$2:$A$4955,$A871,ObservedSpeciesData!$D$2:$D$4955,$D871),"")</f>
        <v>1.9786666666666666</v>
      </c>
      <c r="AI871" s="23">
        <f>IF(ISNUMBER(AVERAGEIFS(ObservedSpeciesData!AI$2:AI$4955,ObservedSpeciesData!$A$2:$A$4955,$A871,ObservedSpeciesData!$C$2:$C$4955,$C871,ObservedSpeciesData!$D$2:$D$4955,$D871)),AVERAGEIFS(ObservedSpeciesData!AI$2:AI$4955,ObservedSpeciesData!$A$2:$A$4955,$A871,ObservedSpeciesData!$C$2:$C$4955,$C871,ObservedSpeciesData!$D$2:$D$4955,$D871),"")</f>
        <v>16.105999999999998</v>
      </c>
      <c r="AJ871" s="2">
        <f>COUNTIFS(ObservedSpeciesData!$A$2:$A$828,$A871,ObservedSpeciesData!$D$2:$D$828,$D871)</f>
        <v>0</v>
      </c>
      <c r="AK871" s="2">
        <f t="shared" si="13"/>
        <v>8</v>
      </c>
    </row>
    <row r="872" spans="1:37" x14ac:dyDescent="0.25">
      <c r="A872" s="14" t="s">
        <v>96</v>
      </c>
      <c r="B872" t="s">
        <v>80</v>
      </c>
      <c r="C872" t="s">
        <v>90</v>
      </c>
      <c r="D872" s="13">
        <v>42086</v>
      </c>
      <c r="E872">
        <v>1</v>
      </c>
      <c r="F872">
        <v>0</v>
      </c>
      <c r="G872" s="2" t="s">
        <v>89</v>
      </c>
      <c r="H872" s="2" t="s">
        <v>13</v>
      </c>
      <c r="I872">
        <v>4</v>
      </c>
      <c r="J872" s="2" t="s">
        <v>88</v>
      </c>
      <c r="K872" s="2">
        <f>IF(ISNUMBER(AVERAGEIFS(ObservedSpeciesData!K$2:K$4955,ObservedSpeciesData!$A$2:$A$4955,$A872,ObservedSpeciesData!$D$2:$D$4955,$D872)),AVERAGEIFS(ObservedSpeciesData!K$2:K$4955,ObservedSpeciesData!$A$2:$A$4955,$A872,ObservedSpeciesData!$D$2:$D$4955,$D872),"")</f>
        <v>0</v>
      </c>
      <c r="L872" s="26">
        <f>IF(ISNUMBER(AVERAGEIFS(ObservedSpeciesData!L$2:L$4955,ObservedSpeciesData!$A$2:$A$4955,$A872,ObservedSpeciesData!$D$2:$D$4955,$D872)),AVERAGEIFS(ObservedSpeciesData!L$2:L$4955,ObservedSpeciesData!$A$2:$A$4955,$A872,ObservedSpeciesData!$D$2:$D$4955,$D872),"")</f>
        <v>2641.3333333333335</v>
      </c>
      <c r="M872" s="23">
        <f>IF(ISNUMBER(AVERAGEIFS(ObservedSpeciesData!M$2:M$4955,ObservedSpeciesData!$A$2:$A$4955,$A872,ObservedSpeciesData!$D$2:$D$4955,$D872)),AVERAGEIFS(ObservedSpeciesData!M$2:M$4955,ObservedSpeciesData!$A$2:$A$4955,$A872,ObservedSpeciesData!$D$2:$D$4955,$D872),"")</f>
        <v>264.13333333333338</v>
      </c>
      <c r="N872" s="23" t="str">
        <f>IF(ISNUMBER(AVERAGEIFS(ObservedSpeciesData!N$2:N$4955,ObservedSpeciesData!$A$2:$A$4955,$A872,ObservedSpeciesData!$D$2:$D$4955,$D872)),AVERAGEIFS(ObservedSpeciesData!N$2:N$4955,ObservedSpeciesData!$A$2:$A$4955,$A872,ObservedSpeciesData!$D$2:$D$4955,$D872),"")</f>
        <v/>
      </c>
      <c r="O872" s="23" t="str">
        <f>IF(ISNUMBER(AVERAGEIFS(ObservedSpeciesData!O$2:O$4955,ObservedSpeciesData!$A$2:$A$4955,$A872,ObservedSpeciesData!$D$2:$D$4955,$D872)),AVERAGEIFS(ObservedSpeciesData!O$2:O$4955,ObservedSpeciesData!$A$2:$A$4955,$A872,ObservedSpeciesData!$D$2:$D$4955,$D872),"")</f>
        <v/>
      </c>
      <c r="P872" s="23" t="str">
        <f>IF(ISNUMBER(AVERAGEIFS(ObservedSpeciesData!P$2:P$4955,ObservedSpeciesData!$A$2:$A$4955,$A872,ObservedSpeciesData!$C$2:$C$4955,$C872,ObservedSpeciesData!$D$2:$D$4955,$D872)),AVERAGEIFS(ObservedSpeciesData!P$2:P$4955,ObservedSpeciesData!$A$2:$A$4955,$A872,ObservedSpeciesData!$C$2:$C$4955,$C872,ObservedSpeciesData!$D$2:$D$4955,$D872),"")</f>
        <v/>
      </c>
      <c r="Q872" s="23"/>
      <c r="R872" s="25" t="str">
        <f>IF(ISNUMBER(AVERAGEIFS(ObservedSpeciesData!R$2:R$4955,ObservedSpeciesData!$A$2:$A$4955,$A872,ObservedSpeciesData!$D$2:$D$4955,$D872)),AVERAGEIFS(ObservedSpeciesData!R$2:R$4955,ObservedSpeciesData!$A$2:$A$4955,$A872,ObservedSpeciesData!$D$2:$D$4955,$D872),"")</f>
        <v/>
      </c>
      <c r="S872" s="25" t="str">
        <f>IF(ISNUMBER(AVERAGEIFS(ObservedSpeciesData!S$2:S$4955,ObservedSpeciesData!$A$2:$A$4955,$A872,ObservedSpeciesData!$D$2:$D$4955,$D872)),AVERAGEIFS(ObservedSpeciesData!S$2:S$4955,ObservedSpeciesData!$A$2:$A$4955,$A872,ObservedSpeciesData!$D$2:$D$4955,$D872),"")</f>
        <v/>
      </c>
      <c r="T872" s="23" t="str">
        <f>IF(ISNUMBER(AVERAGEIFS(ObservedSpeciesData!T$2:T$4955,ObservedSpeciesData!$A$2:$A$4955,$A872,ObservedSpeciesData!$D$2:$D$4955,$D872)),AVERAGEIFS(ObservedSpeciesData!T$2:T$4955,ObservedSpeciesData!$A$2:$A$4955,$A872,ObservedSpeciesData!$D$2:$D$4955,$D872),"")</f>
        <v/>
      </c>
      <c r="U872" s="24" t="str">
        <f>IF(ISNUMBER(AVERAGEIFS(ObservedSpeciesData!U$2:U$4955,ObservedSpeciesData!$A$2:$A$4955,$A872,ObservedSpeciesData!$C$2:$C$4955,$C872,ObservedSpeciesData!$D$2:$D$4955,$D872)),AVERAGEIFS(ObservedSpeciesData!U$2:U$4955,ObservedSpeciesData!$A$2:$A$4955,$A872,ObservedSpeciesData!$C$2:$C$4955,$C872,ObservedSpeciesData!$D$2:$D$4955,$D872),"")</f>
        <v/>
      </c>
      <c r="V872" s="23" t="str">
        <f>IF(ISNUMBER(AVERAGEIFS(ObservedSpeciesData!V$2:V$4955,ObservedSpeciesData!$A$2:$A$4955,$A872,ObservedSpeciesData!$D$2:$D$4955,$D872)),AVERAGEIFS(ObservedSpeciesData!V$2:V$4955,ObservedSpeciesData!$A$2:$A$4955,$A872,ObservedSpeciesData!$D$2:$D$4955,$D872),"")</f>
        <v/>
      </c>
      <c r="W872" s="23" t="str">
        <f>IF(ISNUMBER(AVERAGEIFS(ObservedSpeciesData!W$2:W$4955,ObservedSpeciesData!$A$2:$A$4955,$A872,ObservedSpeciesData!$D$2:$D$4955,$D872)),AVERAGEIFS(ObservedSpeciesData!W$2:W$4955,ObservedSpeciesData!$A$2:$A$4955,$A872,ObservedSpeciesData!$D$2:$D$4955,$D872),"")</f>
        <v/>
      </c>
      <c r="X872" s="23" t="str">
        <f>IF(ISNUMBER(AVERAGEIFS(ObservedSpeciesData!X$2:X$4955,ObservedSpeciesData!$A$2:$A$4955,$A872,ObservedSpeciesData!$D$2:$D$4955,$D872)),AVERAGEIFS(ObservedSpeciesData!X$2:X$4955,ObservedSpeciesData!$A$2:$A$4955,$A872,ObservedSpeciesData!$D$2:$D$4955,$D872),"")</f>
        <v/>
      </c>
      <c r="Y872" s="23" t="str">
        <f>IF(ISNUMBER(AVERAGEIFS(ObservedSpeciesData!Y$2:Y$4955,ObservedSpeciesData!$A$2:$A$4955,$A872,ObservedSpeciesData!$D$2:$D$4955,$D872)),AVERAGEIFS(ObservedSpeciesData!Y$2:Y$4955,ObservedSpeciesData!$A$2:$A$4955,$A872,ObservedSpeciesData!$D$2:$D$4955,$D872),"")</f>
        <v/>
      </c>
      <c r="Z872" s="23" t="str">
        <f>IF(ISNUMBER(AVERAGEIFS(ObservedSpeciesData!Z$2:Z$4955,ObservedSpeciesData!$A$2:$A$4955,$A872,ObservedSpeciesData!$D$2:$D$4955,$D872)),AVERAGEIFS(ObservedSpeciesData!Z$2:Z$4955,ObservedSpeciesData!$A$2:$A$4955,$A872,ObservedSpeciesData!$D$2:$D$4955,$D872),"")</f>
        <v/>
      </c>
      <c r="AA872" s="23">
        <f>IF(ISNUMBER(AVERAGEIFS(ObservedSpeciesData!AA$2:AA$4955,ObservedSpeciesData!$A$2:$A$4955,$A872,ObservedSpeciesData!$D$2:$D$4955,$D872)),AVERAGEIFS(ObservedSpeciesData!AA$2:AA$4955,ObservedSpeciesData!$A$2:$A$4955,$A872,ObservedSpeciesData!$D$2:$D$4955,$D872),"")</f>
        <v>19.866666666666664</v>
      </c>
      <c r="AB872" s="24">
        <f>IF(ISNUMBER(AVERAGEIFS(ObservedSpeciesData!AB$2:AB$4955,ObservedSpeciesData!$A$2:$A$4955,$A872,ObservedSpeciesData!$D$2:$D$4955,$D872)),AVERAGEIFS(ObservedSpeciesData!AB$2:AB$4955,ObservedSpeciesData!$A$2:$A$4955,$A872,ObservedSpeciesData!$D$2:$D$4955,$D872),"")</f>
        <v>3.1666666666666669E-2</v>
      </c>
      <c r="AC872" s="24">
        <f>IF(ISNUMBER(AVERAGEIFS(ObservedSpeciesData!AC$2:AC$4955,ObservedSpeciesData!$A$2:$A$4955,$A872,ObservedSpeciesData!$D$2:$D$4955,$D872)),AVERAGEIFS(ObservedSpeciesData!AC$2:AC$4955,ObservedSpeciesData!$A$2:$A$4955,$A872,ObservedSpeciesData!$D$2:$D$4955,$D872),"")</f>
        <v>3.1666666666666669E-2</v>
      </c>
      <c r="AD872" s="23" t="str">
        <f>IF(ISNUMBER(AVERAGEIFS(ObservedSpeciesData!AD$2:AD$4955,ObservedSpeciesData!$A$2:$A$4955,$A872,ObservedSpeciesData!$D$2:$D$4955,$D872)),AVERAGEIFS(ObservedSpeciesData!AD$2:AD$4955,ObservedSpeciesData!$A$2:$A$4955,$A872,ObservedSpeciesData!$D$2:$D$4955,$D872),"")</f>
        <v/>
      </c>
      <c r="AE872" s="24" t="str">
        <f>IF(ISNUMBER(AVERAGEIFS(ObservedSpeciesData!AE$2:AE$4955,ObservedSpeciesData!$A$2:$A$4955,$A872,ObservedSpeciesData!$D$2:$D$4955,$D872)),AVERAGEIFS(ObservedSpeciesData!AE$2:AE$4955,ObservedSpeciesData!$A$2:$A$4955,$A872,ObservedSpeciesData!$D$2:$D$4955,$D872),"")</f>
        <v/>
      </c>
      <c r="AF872" s="23"/>
      <c r="AG872" s="24"/>
      <c r="AH872" s="23" t="str">
        <f>IF(ISNUMBER(AVERAGEIFS(ObservedSpeciesData!AH$2:AH$4955,ObservedSpeciesData!$A$2:$A$4955,$A872,ObservedSpeciesData!$D$2:$D$4955,$D872)),AVERAGEIFS(ObservedSpeciesData!AH$2:AH$4955,ObservedSpeciesData!$A$2:$A$4955,$A872,ObservedSpeciesData!$D$2:$D$4955,$D872),"")</f>
        <v/>
      </c>
      <c r="AI872" s="23" t="str">
        <f>IF(ISNUMBER(AVERAGEIFS(ObservedSpeciesData!AI$2:AI$4955,ObservedSpeciesData!$A$2:$A$4955,$A872,ObservedSpeciesData!$C$2:$C$4955,$C872,ObservedSpeciesData!$D$2:$D$4955,$D872)),AVERAGEIFS(ObservedSpeciesData!AI$2:AI$4955,ObservedSpeciesData!$A$2:$A$4955,$A872,ObservedSpeciesData!$C$2:$C$4955,$C872,ObservedSpeciesData!$D$2:$D$4955,$D872),"")</f>
        <v/>
      </c>
      <c r="AJ872" s="2">
        <f>COUNTIFS(ObservedSpeciesData!$A$2:$A$828,$A872,ObservedSpeciesData!$D$2:$D$828,$D872)</f>
        <v>0</v>
      </c>
      <c r="AK872" s="2">
        <f t="shared" si="13"/>
        <v>4</v>
      </c>
    </row>
    <row r="873" spans="1:37" x14ac:dyDescent="0.25">
      <c r="A873" s="14" t="s">
        <v>95</v>
      </c>
      <c r="B873" t="s">
        <v>80</v>
      </c>
      <c r="C873" t="s">
        <v>90</v>
      </c>
      <c r="D873" s="13">
        <v>42086</v>
      </c>
      <c r="E873">
        <v>1</v>
      </c>
      <c r="F873">
        <v>50</v>
      </c>
      <c r="G873" s="2" t="s">
        <v>89</v>
      </c>
      <c r="H873" s="2" t="s">
        <v>13</v>
      </c>
      <c r="I873">
        <v>4</v>
      </c>
      <c r="J873" s="2" t="s">
        <v>88</v>
      </c>
      <c r="K873" s="2">
        <f>IF(ISNUMBER(AVERAGEIFS(ObservedSpeciesData!K$2:K$4955,ObservedSpeciesData!$A$2:$A$4955,$A873,ObservedSpeciesData!$D$2:$D$4955,$D873)),AVERAGEIFS(ObservedSpeciesData!K$2:K$4955,ObservedSpeciesData!$A$2:$A$4955,$A873,ObservedSpeciesData!$D$2:$D$4955,$D873),"")</f>
        <v>45</v>
      </c>
      <c r="L873" s="26">
        <f>IF(ISNUMBER(AVERAGEIFS(ObservedSpeciesData!L$2:L$4955,ObservedSpeciesData!$A$2:$A$4955,$A873,ObservedSpeciesData!$D$2:$D$4955,$D873)),AVERAGEIFS(ObservedSpeciesData!L$2:L$4955,ObservedSpeciesData!$A$2:$A$4955,$A873,ObservedSpeciesData!$D$2:$D$4955,$D873),"")</f>
        <v>2777.3333333333335</v>
      </c>
      <c r="M873" s="23">
        <f>IF(ISNUMBER(AVERAGEIFS(ObservedSpeciesData!M$2:M$4955,ObservedSpeciesData!$A$2:$A$4955,$A873,ObservedSpeciesData!$D$2:$D$4955,$D873)),AVERAGEIFS(ObservedSpeciesData!M$2:M$4955,ObservedSpeciesData!$A$2:$A$4955,$A873,ObservedSpeciesData!$D$2:$D$4955,$D873),"")</f>
        <v>277.73333333333329</v>
      </c>
      <c r="N873" s="23" t="str">
        <f>IF(ISNUMBER(AVERAGEIFS(ObservedSpeciesData!N$2:N$4955,ObservedSpeciesData!$A$2:$A$4955,$A873,ObservedSpeciesData!$D$2:$D$4955,$D873)),AVERAGEIFS(ObservedSpeciesData!N$2:N$4955,ObservedSpeciesData!$A$2:$A$4955,$A873,ObservedSpeciesData!$D$2:$D$4955,$D873),"")</f>
        <v/>
      </c>
      <c r="O873" s="23" t="str">
        <f>IF(ISNUMBER(AVERAGEIFS(ObservedSpeciesData!O$2:O$4955,ObservedSpeciesData!$A$2:$A$4955,$A873,ObservedSpeciesData!$D$2:$D$4955,$D873)),AVERAGEIFS(ObservedSpeciesData!O$2:O$4955,ObservedSpeciesData!$A$2:$A$4955,$A873,ObservedSpeciesData!$D$2:$D$4955,$D873),"")</f>
        <v/>
      </c>
      <c r="P873" s="23" t="str">
        <f>IF(ISNUMBER(AVERAGEIFS(ObservedSpeciesData!P$2:P$4955,ObservedSpeciesData!$A$2:$A$4955,$A873,ObservedSpeciesData!$C$2:$C$4955,$C873,ObservedSpeciesData!$D$2:$D$4955,$D873)),AVERAGEIFS(ObservedSpeciesData!P$2:P$4955,ObservedSpeciesData!$A$2:$A$4955,$A873,ObservedSpeciesData!$C$2:$C$4955,$C873,ObservedSpeciesData!$D$2:$D$4955,$D873),"")</f>
        <v/>
      </c>
      <c r="Q873" s="23"/>
      <c r="R873" s="25" t="str">
        <f>IF(ISNUMBER(AVERAGEIFS(ObservedSpeciesData!R$2:R$4955,ObservedSpeciesData!$A$2:$A$4955,$A873,ObservedSpeciesData!$D$2:$D$4955,$D873)),AVERAGEIFS(ObservedSpeciesData!R$2:R$4955,ObservedSpeciesData!$A$2:$A$4955,$A873,ObservedSpeciesData!$D$2:$D$4955,$D873),"")</f>
        <v/>
      </c>
      <c r="S873" s="25" t="str">
        <f>IF(ISNUMBER(AVERAGEIFS(ObservedSpeciesData!S$2:S$4955,ObservedSpeciesData!$A$2:$A$4955,$A873,ObservedSpeciesData!$D$2:$D$4955,$D873)),AVERAGEIFS(ObservedSpeciesData!S$2:S$4955,ObservedSpeciesData!$A$2:$A$4955,$A873,ObservedSpeciesData!$D$2:$D$4955,$D873),"")</f>
        <v/>
      </c>
      <c r="T873" s="23" t="str">
        <f>IF(ISNUMBER(AVERAGEIFS(ObservedSpeciesData!T$2:T$4955,ObservedSpeciesData!$A$2:$A$4955,$A873,ObservedSpeciesData!$D$2:$D$4955,$D873)),AVERAGEIFS(ObservedSpeciesData!T$2:T$4955,ObservedSpeciesData!$A$2:$A$4955,$A873,ObservedSpeciesData!$D$2:$D$4955,$D873),"")</f>
        <v/>
      </c>
      <c r="U873" s="24" t="str">
        <f>IF(ISNUMBER(AVERAGEIFS(ObservedSpeciesData!U$2:U$4955,ObservedSpeciesData!$A$2:$A$4955,$A873,ObservedSpeciesData!$C$2:$C$4955,$C873,ObservedSpeciesData!$D$2:$D$4955,$D873)),AVERAGEIFS(ObservedSpeciesData!U$2:U$4955,ObservedSpeciesData!$A$2:$A$4955,$A873,ObservedSpeciesData!$C$2:$C$4955,$C873,ObservedSpeciesData!$D$2:$D$4955,$D873),"")</f>
        <v/>
      </c>
      <c r="V873" s="23" t="str">
        <f>IF(ISNUMBER(AVERAGEIFS(ObservedSpeciesData!V$2:V$4955,ObservedSpeciesData!$A$2:$A$4955,$A873,ObservedSpeciesData!$D$2:$D$4955,$D873)),AVERAGEIFS(ObservedSpeciesData!V$2:V$4955,ObservedSpeciesData!$A$2:$A$4955,$A873,ObservedSpeciesData!$D$2:$D$4955,$D873),"")</f>
        <v/>
      </c>
      <c r="W873" s="23" t="str">
        <f>IF(ISNUMBER(AVERAGEIFS(ObservedSpeciesData!W$2:W$4955,ObservedSpeciesData!$A$2:$A$4955,$A873,ObservedSpeciesData!$D$2:$D$4955,$D873)),AVERAGEIFS(ObservedSpeciesData!W$2:W$4955,ObservedSpeciesData!$A$2:$A$4955,$A873,ObservedSpeciesData!$D$2:$D$4955,$D873),"")</f>
        <v/>
      </c>
      <c r="X873" s="23" t="str">
        <f>IF(ISNUMBER(AVERAGEIFS(ObservedSpeciesData!X$2:X$4955,ObservedSpeciesData!$A$2:$A$4955,$A873,ObservedSpeciesData!$D$2:$D$4955,$D873)),AVERAGEIFS(ObservedSpeciesData!X$2:X$4955,ObservedSpeciesData!$A$2:$A$4955,$A873,ObservedSpeciesData!$D$2:$D$4955,$D873),"")</f>
        <v/>
      </c>
      <c r="Y873" s="23" t="str">
        <f>IF(ISNUMBER(AVERAGEIFS(ObservedSpeciesData!Y$2:Y$4955,ObservedSpeciesData!$A$2:$A$4955,$A873,ObservedSpeciesData!$D$2:$D$4955,$D873)),AVERAGEIFS(ObservedSpeciesData!Y$2:Y$4955,ObservedSpeciesData!$A$2:$A$4955,$A873,ObservedSpeciesData!$D$2:$D$4955,$D873),"")</f>
        <v/>
      </c>
      <c r="Z873" s="23" t="str">
        <f>IF(ISNUMBER(AVERAGEIFS(ObservedSpeciesData!Z$2:Z$4955,ObservedSpeciesData!$A$2:$A$4955,$A873,ObservedSpeciesData!$D$2:$D$4955,$D873)),AVERAGEIFS(ObservedSpeciesData!Z$2:Z$4955,ObservedSpeciesData!$A$2:$A$4955,$A873,ObservedSpeciesData!$D$2:$D$4955,$D873),"")</f>
        <v/>
      </c>
      <c r="AA873" s="23">
        <f>IF(ISNUMBER(AVERAGEIFS(ObservedSpeciesData!AA$2:AA$4955,ObservedSpeciesData!$A$2:$A$4955,$A873,ObservedSpeciesData!$D$2:$D$4955,$D873)),AVERAGEIFS(ObservedSpeciesData!AA$2:AA$4955,ObservedSpeciesData!$A$2:$A$4955,$A873,ObservedSpeciesData!$D$2:$D$4955,$D873),"")</f>
        <v>22.2</v>
      </c>
      <c r="AB873" s="24">
        <f>IF(ISNUMBER(AVERAGEIFS(ObservedSpeciesData!AB$2:AB$4955,ObservedSpeciesData!$A$2:$A$4955,$A873,ObservedSpeciesData!$D$2:$D$4955,$D873)),AVERAGEIFS(ObservedSpeciesData!AB$2:AB$4955,ObservedSpeciesData!$A$2:$A$4955,$A873,ObservedSpeciesData!$D$2:$D$4955,$D873),"")</f>
        <v>3.5333333333333335E-2</v>
      </c>
      <c r="AC873" s="24">
        <f>IF(ISNUMBER(AVERAGEIFS(ObservedSpeciesData!AC$2:AC$4955,ObservedSpeciesData!$A$2:$A$4955,$A873,ObservedSpeciesData!$D$2:$D$4955,$D873)),AVERAGEIFS(ObservedSpeciesData!AC$2:AC$4955,ObservedSpeciesData!$A$2:$A$4955,$A873,ObservedSpeciesData!$D$2:$D$4955,$D873),"")</f>
        <v>3.5333333333333335E-2</v>
      </c>
      <c r="AD873" s="23" t="str">
        <f>IF(ISNUMBER(AVERAGEIFS(ObservedSpeciesData!AD$2:AD$4955,ObservedSpeciesData!$A$2:$A$4955,$A873,ObservedSpeciesData!$D$2:$D$4955,$D873)),AVERAGEIFS(ObservedSpeciesData!AD$2:AD$4955,ObservedSpeciesData!$A$2:$A$4955,$A873,ObservedSpeciesData!$D$2:$D$4955,$D873),"")</f>
        <v/>
      </c>
      <c r="AE873" s="24" t="str">
        <f>IF(ISNUMBER(AVERAGEIFS(ObservedSpeciesData!AE$2:AE$4955,ObservedSpeciesData!$A$2:$A$4955,$A873,ObservedSpeciesData!$D$2:$D$4955,$D873)),AVERAGEIFS(ObservedSpeciesData!AE$2:AE$4955,ObservedSpeciesData!$A$2:$A$4955,$A873,ObservedSpeciesData!$D$2:$D$4955,$D873),"")</f>
        <v/>
      </c>
      <c r="AF873" s="23"/>
      <c r="AG873" s="24"/>
      <c r="AH873" s="23" t="str">
        <f>IF(ISNUMBER(AVERAGEIFS(ObservedSpeciesData!AH$2:AH$4955,ObservedSpeciesData!$A$2:$A$4955,$A873,ObservedSpeciesData!$D$2:$D$4955,$D873)),AVERAGEIFS(ObservedSpeciesData!AH$2:AH$4955,ObservedSpeciesData!$A$2:$A$4955,$A873,ObservedSpeciesData!$D$2:$D$4955,$D873),"")</f>
        <v/>
      </c>
      <c r="AI873" s="23" t="str">
        <f>IF(ISNUMBER(AVERAGEIFS(ObservedSpeciesData!AI$2:AI$4955,ObservedSpeciesData!$A$2:$A$4955,$A873,ObservedSpeciesData!$C$2:$C$4955,$C873,ObservedSpeciesData!$D$2:$D$4955,$D873)),AVERAGEIFS(ObservedSpeciesData!AI$2:AI$4955,ObservedSpeciesData!$A$2:$A$4955,$A873,ObservedSpeciesData!$C$2:$C$4955,$C873,ObservedSpeciesData!$D$2:$D$4955,$D873),"")</f>
        <v/>
      </c>
      <c r="AJ873" s="2">
        <f>COUNTIFS(ObservedSpeciesData!$A$2:$A$828,$A873,ObservedSpeciesData!$D$2:$D$828,$D873)</f>
        <v>0</v>
      </c>
      <c r="AK873" s="2">
        <f t="shared" si="13"/>
        <v>4</v>
      </c>
    </row>
    <row r="874" spans="1:37" x14ac:dyDescent="0.25">
      <c r="A874" s="14" t="s">
        <v>94</v>
      </c>
      <c r="B874" t="s">
        <v>80</v>
      </c>
      <c r="C874" t="s">
        <v>90</v>
      </c>
      <c r="D874" s="13">
        <v>42086</v>
      </c>
      <c r="E874">
        <v>1</v>
      </c>
      <c r="F874">
        <v>100</v>
      </c>
      <c r="G874" s="2" t="s">
        <v>89</v>
      </c>
      <c r="H874" s="2" t="s">
        <v>13</v>
      </c>
      <c r="I874">
        <v>4</v>
      </c>
      <c r="J874" s="2" t="s">
        <v>88</v>
      </c>
      <c r="K874" s="2">
        <f>IF(ISNUMBER(AVERAGEIFS(ObservedSpeciesData!K$2:K$4955,ObservedSpeciesData!$A$2:$A$4955,$A874,ObservedSpeciesData!$D$2:$D$4955,$D874)),AVERAGEIFS(ObservedSpeciesData!K$2:K$4955,ObservedSpeciesData!$A$2:$A$4955,$A874,ObservedSpeciesData!$D$2:$D$4955,$D874),"")</f>
        <v>90</v>
      </c>
      <c r="L874" s="26">
        <f>IF(ISNUMBER(AVERAGEIFS(ObservedSpeciesData!L$2:L$4955,ObservedSpeciesData!$A$2:$A$4955,$A874,ObservedSpeciesData!$D$2:$D$4955,$D874)),AVERAGEIFS(ObservedSpeciesData!L$2:L$4955,ObservedSpeciesData!$A$2:$A$4955,$A874,ObservedSpeciesData!$D$2:$D$4955,$D874),"")</f>
        <v>2720.6666666666665</v>
      </c>
      <c r="M874" s="23">
        <f>IF(ISNUMBER(AVERAGEIFS(ObservedSpeciesData!M$2:M$4955,ObservedSpeciesData!$A$2:$A$4955,$A874,ObservedSpeciesData!$D$2:$D$4955,$D874)),AVERAGEIFS(ObservedSpeciesData!M$2:M$4955,ObservedSpeciesData!$A$2:$A$4955,$A874,ObservedSpeciesData!$D$2:$D$4955,$D874),"")</f>
        <v>272.06666666666666</v>
      </c>
      <c r="N874" s="23" t="str">
        <f>IF(ISNUMBER(AVERAGEIFS(ObservedSpeciesData!N$2:N$4955,ObservedSpeciesData!$A$2:$A$4955,$A874,ObservedSpeciesData!$D$2:$D$4955,$D874)),AVERAGEIFS(ObservedSpeciesData!N$2:N$4955,ObservedSpeciesData!$A$2:$A$4955,$A874,ObservedSpeciesData!$D$2:$D$4955,$D874),"")</f>
        <v/>
      </c>
      <c r="O874" s="23" t="str">
        <f>IF(ISNUMBER(AVERAGEIFS(ObservedSpeciesData!O$2:O$4955,ObservedSpeciesData!$A$2:$A$4955,$A874,ObservedSpeciesData!$D$2:$D$4955,$D874)),AVERAGEIFS(ObservedSpeciesData!O$2:O$4955,ObservedSpeciesData!$A$2:$A$4955,$A874,ObservedSpeciesData!$D$2:$D$4955,$D874),"")</f>
        <v/>
      </c>
      <c r="P874" s="23" t="str">
        <f>IF(ISNUMBER(AVERAGEIFS(ObservedSpeciesData!P$2:P$4955,ObservedSpeciesData!$A$2:$A$4955,$A874,ObservedSpeciesData!$C$2:$C$4955,$C874,ObservedSpeciesData!$D$2:$D$4955,$D874)),AVERAGEIFS(ObservedSpeciesData!P$2:P$4955,ObservedSpeciesData!$A$2:$A$4955,$A874,ObservedSpeciesData!$C$2:$C$4955,$C874,ObservedSpeciesData!$D$2:$D$4955,$D874),"")</f>
        <v/>
      </c>
      <c r="Q874" s="23"/>
      <c r="R874" s="25" t="str">
        <f>IF(ISNUMBER(AVERAGEIFS(ObservedSpeciesData!R$2:R$4955,ObservedSpeciesData!$A$2:$A$4955,$A874,ObservedSpeciesData!$D$2:$D$4955,$D874)),AVERAGEIFS(ObservedSpeciesData!R$2:R$4955,ObservedSpeciesData!$A$2:$A$4955,$A874,ObservedSpeciesData!$D$2:$D$4955,$D874),"")</f>
        <v/>
      </c>
      <c r="S874" s="25" t="str">
        <f>IF(ISNUMBER(AVERAGEIFS(ObservedSpeciesData!S$2:S$4955,ObservedSpeciesData!$A$2:$A$4955,$A874,ObservedSpeciesData!$D$2:$D$4955,$D874)),AVERAGEIFS(ObservedSpeciesData!S$2:S$4955,ObservedSpeciesData!$A$2:$A$4955,$A874,ObservedSpeciesData!$D$2:$D$4955,$D874),"")</f>
        <v/>
      </c>
      <c r="T874" s="23" t="str">
        <f>IF(ISNUMBER(AVERAGEIFS(ObservedSpeciesData!T$2:T$4955,ObservedSpeciesData!$A$2:$A$4955,$A874,ObservedSpeciesData!$D$2:$D$4955,$D874)),AVERAGEIFS(ObservedSpeciesData!T$2:T$4955,ObservedSpeciesData!$A$2:$A$4955,$A874,ObservedSpeciesData!$D$2:$D$4955,$D874),"")</f>
        <v/>
      </c>
      <c r="U874" s="24" t="str">
        <f>IF(ISNUMBER(AVERAGEIFS(ObservedSpeciesData!U$2:U$4955,ObservedSpeciesData!$A$2:$A$4955,$A874,ObservedSpeciesData!$C$2:$C$4955,$C874,ObservedSpeciesData!$D$2:$D$4955,$D874)),AVERAGEIFS(ObservedSpeciesData!U$2:U$4955,ObservedSpeciesData!$A$2:$A$4955,$A874,ObservedSpeciesData!$C$2:$C$4955,$C874,ObservedSpeciesData!$D$2:$D$4955,$D874),"")</f>
        <v/>
      </c>
      <c r="V874" s="23" t="str">
        <f>IF(ISNUMBER(AVERAGEIFS(ObservedSpeciesData!V$2:V$4955,ObservedSpeciesData!$A$2:$A$4955,$A874,ObservedSpeciesData!$D$2:$D$4955,$D874)),AVERAGEIFS(ObservedSpeciesData!V$2:V$4955,ObservedSpeciesData!$A$2:$A$4955,$A874,ObservedSpeciesData!$D$2:$D$4955,$D874),"")</f>
        <v/>
      </c>
      <c r="W874" s="23" t="str">
        <f>IF(ISNUMBER(AVERAGEIFS(ObservedSpeciesData!W$2:W$4955,ObservedSpeciesData!$A$2:$A$4955,$A874,ObservedSpeciesData!$D$2:$D$4955,$D874)),AVERAGEIFS(ObservedSpeciesData!W$2:W$4955,ObservedSpeciesData!$A$2:$A$4955,$A874,ObservedSpeciesData!$D$2:$D$4955,$D874),"")</f>
        <v/>
      </c>
      <c r="X874" s="23" t="str">
        <f>IF(ISNUMBER(AVERAGEIFS(ObservedSpeciesData!X$2:X$4955,ObservedSpeciesData!$A$2:$A$4955,$A874,ObservedSpeciesData!$D$2:$D$4955,$D874)),AVERAGEIFS(ObservedSpeciesData!X$2:X$4955,ObservedSpeciesData!$A$2:$A$4955,$A874,ObservedSpeciesData!$D$2:$D$4955,$D874),"")</f>
        <v/>
      </c>
      <c r="Y874" s="23" t="str">
        <f>IF(ISNUMBER(AVERAGEIFS(ObservedSpeciesData!Y$2:Y$4955,ObservedSpeciesData!$A$2:$A$4955,$A874,ObservedSpeciesData!$D$2:$D$4955,$D874)),AVERAGEIFS(ObservedSpeciesData!Y$2:Y$4955,ObservedSpeciesData!$A$2:$A$4955,$A874,ObservedSpeciesData!$D$2:$D$4955,$D874),"")</f>
        <v/>
      </c>
      <c r="Z874" s="23" t="str">
        <f>IF(ISNUMBER(AVERAGEIFS(ObservedSpeciesData!Z$2:Z$4955,ObservedSpeciesData!$A$2:$A$4955,$A874,ObservedSpeciesData!$D$2:$D$4955,$D874)),AVERAGEIFS(ObservedSpeciesData!Z$2:Z$4955,ObservedSpeciesData!$A$2:$A$4955,$A874,ObservedSpeciesData!$D$2:$D$4955,$D874),"")</f>
        <v/>
      </c>
      <c r="AA874" s="23">
        <f>IF(ISNUMBER(AVERAGEIFS(ObservedSpeciesData!AA$2:AA$4955,ObservedSpeciesData!$A$2:$A$4955,$A874,ObservedSpeciesData!$D$2:$D$4955,$D874)),AVERAGEIFS(ObservedSpeciesData!AA$2:AA$4955,ObservedSpeciesData!$A$2:$A$4955,$A874,ObservedSpeciesData!$D$2:$D$4955,$D874),"")</f>
        <v>23</v>
      </c>
      <c r="AB874" s="24">
        <f>IF(ISNUMBER(AVERAGEIFS(ObservedSpeciesData!AB$2:AB$4955,ObservedSpeciesData!$A$2:$A$4955,$A874,ObservedSpeciesData!$D$2:$D$4955,$D874)),AVERAGEIFS(ObservedSpeciesData!AB$2:AB$4955,ObservedSpeciesData!$A$2:$A$4955,$A874,ObservedSpeciesData!$D$2:$D$4955,$D874),"")</f>
        <v>3.6999999999999998E-2</v>
      </c>
      <c r="AC874" s="24">
        <f>IF(ISNUMBER(AVERAGEIFS(ObservedSpeciesData!AC$2:AC$4955,ObservedSpeciesData!$A$2:$A$4955,$A874,ObservedSpeciesData!$D$2:$D$4955,$D874)),AVERAGEIFS(ObservedSpeciesData!AC$2:AC$4955,ObservedSpeciesData!$A$2:$A$4955,$A874,ObservedSpeciesData!$D$2:$D$4955,$D874),"")</f>
        <v>3.6999999999999998E-2</v>
      </c>
      <c r="AD874" s="23" t="str">
        <f>IF(ISNUMBER(AVERAGEIFS(ObservedSpeciesData!AD$2:AD$4955,ObservedSpeciesData!$A$2:$A$4955,$A874,ObservedSpeciesData!$D$2:$D$4955,$D874)),AVERAGEIFS(ObservedSpeciesData!AD$2:AD$4955,ObservedSpeciesData!$A$2:$A$4955,$A874,ObservedSpeciesData!$D$2:$D$4955,$D874),"")</f>
        <v/>
      </c>
      <c r="AE874" s="24" t="str">
        <f>IF(ISNUMBER(AVERAGEIFS(ObservedSpeciesData!AE$2:AE$4955,ObservedSpeciesData!$A$2:$A$4955,$A874,ObservedSpeciesData!$D$2:$D$4955,$D874)),AVERAGEIFS(ObservedSpeciesData!AE$2:AE$4955,ObservedSpeciesData!$A$2:$A$4955,$A874,ObservedSpeciesData!$D$2:$D$4955,$D874),"")</f>
        <v/>
      </c>
      <c r="AF874" s="23"/>
      <c r="AG874" s="24"/>
      <c r="AH874" s="23" t="str">
        <f>IF(ISNUMBER(AVERAGEIFS(ObservedSpeciesData!AH$2:AH$4955,ObservedSpeciesData!$A$2:$A$4955,$A874,ObservedSpeciesData!$D$2:$D$4955,$D874)),AVERAGEIFS(ObservedSpeciesData!AH$2:AH$4955,ObservedSpeciesData!$A$2:$A$4955,$A874,ObservedSpeciesData!$D$2:$D$4955,$D874),"")</f>
        <v/>
      </c>
      <c r="AI874" s="23" t="str">
        <f>IF(ISNUMBER(AVERAGEIFS(ObservedSpeciesData!AI$2:AI$4955,ObservedSpeciesData!$A$2:$A$4955,$A874,ObservedSpeciesData!$C$2:$C$4955,$C874,ObservedSpeciesData!$D$2:$D$4955,$D874)),AVERAGEIFS(ObservedSpeciesData!AI$2:AI$4955,ObservedSpeciesData!$A$2:$A$4955,$A874,ObservedSpeciesData!$C$2:$C$4955,$C874,ObservedSpeciesData!$D$2:$D$4955,$D874),"")</f>
        <v/>
      </c>
      <c r="AJ874" s="2">
        <f>COUNTIFS(ObservedSpeciesData!$A$2:$A$828,$A874,ObservedSpeciesData!$D$2:$D$828,$D874)</f>
        <v>0</v>
      </c>
      <c r="AK874" s="2">
        <f t="shared" si="13"/>
        <v>4</v>
      </c>
    </row>
    <row r="875" spans="1:37" x14ac:dyDescent="0.25">
      <c r="A875" s="14" t="s">
        <v>93</v>
      </c>
      <c r="B875" t="s">
        <v>80</v>
      </c>
      <c r="C875" t="s">
        <v>90</v>
      </c>
      <c r="D875" s="13">
        <v>42086</v>
      </c>
      <c r="E875">
        <v>1</v>
      </c>
      <c r="F875">
        <v>200</v>
      </c>
      <c r="G875" s="2" t="s">
        <v>89</v>
      </c>
      <c r="H875" s="2" t="s">
        <v>13</v>
      </c>
      <c r="I875">
        <v>4</v>
      </c>
      <c r="J875" s="2" t="s">
        <v>88</v>
      </c>
      <c r="K875" s="2">
        <f>IF(ISNUMBER(AVERAGEIFS(ObservedSpeciesData!K$2:K$4955,ObservedSpeciesData!$A$2:$A$4955,$A875,ObservedSpeciesData!$D$2:$D$4955,$D875)),AVERAGEIFS(ObservedSpeciesData!K$2:K$4955,ObservedSpeciesData!$A$2:$A$4955,$A875,ObservedSpeciesData!$D$2:$D$4955,$D875),"")</f>
        <v>180</v>
      </c>
      <c r="L875" s="26">
        <f>IF(ISNUMBER(AVERAGEIFS(ObservedSpeciesData!L$2:L$4955,ObservedSpeciesData!$A$2:$A$4955,$A875,ObservedSpeciesData!$D$2:$D$4955,$D875)),AVERAGEIFS(ObservedSpeciesData!L$2:L$4955,ObservedSpeciesData!$A$2:$A$4955,$A875,ObservedSpeciesData!$D$2:$D$4955,$D875),"")</f>
        <v>2743.3333333333335</v>
      </c>
      <c r="M875" s="23">
        <f>IF(ISNUMBER(AVERAGEIFS(ObservedSpeciesData!M$2:M$4955,ObservedSpeciesData!$A$2:$A$4955,$A875,ObservedSpeciesData!$D$2:$D$4955,$D875)),AVERAGEIFS(ObservedSpeciesData!M$2:M$4955,ObservedSpeciesData!$A$2:$A$4955,$A875,ObservedSpeciesData!$D$2:$D$4955,$D875),"")</f>
        <v>274.33333333333331</v>
      </c>
      <c r="N875" s="23" t="str">
        <f>IF(ISNUMBER(AVERAGEIFS(ObservedSpeciesData!N$2:N$4955,ObservedSpeciesData!$A$2:$A$4955,$A875,ObservedSpeciesData!$D$2:$D$4955,$D875)),AVERAGEIFS(ObservedSpeciesData!N$2:N$4955,ObservedSpeciesData!$A$2:$A$4955,$A875,ObservedSpeciesData!$D$2:$D$4955,$D875),"")</f>
        <v/>
      </c>
      <c r="O875" s="23" t="str">
        <f>IF(ISNUMBER(AVERAGEIFS(ObservedSpeciesData!O$2:O$4955,ObservedSpeciesData!$A$2:$A$4955,$A875,ObservedSpeciesData!$D$2:$D$4955,$D875)),AVERAGEIFS(ObservedSpeciesData!O$2:O$4955,ObservedSpeciesData!$A$2:$A$4955,$A875,ObservedSpeciesData!$D$2:$D$4955,$D875),"")</f>
        <v/>
      </c>
      <c r="P875" s="23" t="str">
        <f>IF(ISNUMBER(AVERAGEIFS(ObservedSpeciesData!P$2:P$4955,ObservedSpeciesData!$A$2:$A$4955,$A875,ObservedSpeciesData!$C$2:$C$4955,$C875,ObservedSpeciesData!$D$2:$D$4955,$D875)),AVERAGEIFS(ObservedSpeciesData!P$2:P$4955,ObservedSpeciesData!$A$2:$A$4955,$A875,ObservedSpeciesData!$C$2:$C$4955,$C875,ObservedSpeciesData!$D$2:$D$4955,$D875),"")</f>
        <v/>
      </c>
      <c r="Q875" s="23"/>
      <c r="R875" s="25" t="str">
        <f>IF(ISNUMBER(AVERAGEIFS(ObservedSpeciesData!R$2:R$4955,ObservedSpeciesData!$A$2:$A$4955,$A875,ObservedSpeciesData!$D$2:$D$4955,$D875)),AVERAGEIFS(ObservedSpeciesData!R$2:R$4955,ObservedSpeciesData!$A$2:$A$4955,$A875,ObservedSpeciesData!$D$2:$D$4955,$D875),"")</f>
        <v/>
      </c>
      <c r="S875" s="25" t="str">
        <f>IF(ISNUMBER(AVERAGEIFS(ObservedSpeciesData!S$2:S$4955,ObservedSpeciesData!$A$2:$A$4955,$A875,ObservedSpeciesData!$D$2:$D$4955,$D875)),AVERAGEIFS(ObservedSpeciesData!S$2:S$4955,ObservedSpeciesData!$A$2:$A$4955,$A875,ObservedSpeciesData!$D$2:$D$4955,$D875),"")</f>
        <v/>
      </c>
      <c r="T875" s="23" t="str">
        <f>IF(ISNUMBER(AVERAGEIFS(ObservedSpeciesData!T$2:T$4955,ObservedSpeciesData!$A$2:$A$4955,$A875,ObservedSpeciesData!$D$2:$D$4955,$D875)),AVERAGEIFS(ObservedSpeciesData!T$2:T$4955,ObservedSpeciesData!$A$2:$A$4955,$A875,ObservedSpeciesData!$D$2:$D$4955,$D875),"")</f>
        <v/>
      </c>
      <c r="U875" s="24" t="str">
        <f>IF(ISNUMBER(AVERAGEIFS(ObservedSpeciesData!U$2:U$4955,ObservedSpeciesData!$A$2:$A$4955,$A875,ObservedSpeciesData!$C$2:$C$4955,$C875,ObservedSpeciesData!$D$2:$D$4955,$D875)),AVERAGEIFS(ObservedSpeciesData!U$2:U$4955,ObservedSpeciesData!$A$2:$A$4955,$A875,ObservedSpeciesData!$C$2:$C$4955,$C875,ObservedSpeciesData!$D$2:$D$4955,$D875),"")</f>
        <v/>
      </c>
      <c r="V875" s="23" t="str">
        <f>IF(ISNUMBER(AVERAGEIFS(ObservedSpeciesData!V$2:V$4955,ObservedSpeciesData!$A$2:$A$4955,$A875,ObservedSpeciesData!$D$2:$D$4955,$D875)),AVERAGEIFS(ObservedSpeciesData!V$2:V$4955,ObservedSpeciesData!$A$2:$A$4955,$A875,ObservedSpeciesData!$D$2:$D$4955,$D875),"")</f>
        <v/>
      </c>
      <c r="W875" s="23" t="str">
        <f>IF(ISNUMBER(AVERAGEIFS(ObservedSpeciesData!W$2:W$4955,ObservedSpeciesData!$A$2:$A$4955,$A875,ObservedSpeciesData!$D$2:$D$4955,$D875)),AVERAGEIFS(ObservedSpeciesData!W$2:W$4955,ObservedSpeciesData!$A$2:$A$4955,$A875,ObservedSpeciesData!$D$2:$D$4955,$D875),"")</f>
        <v/>
      </c>
      <c r="X875" s="23" t="str">
        <f>IF(ISNUMBER(AVERAGEIFS(ObservedSpeciesData!X$2:X$4955,ObservedSpeciesData!$A$2:$A$4955,$A875,ObservedSpeciesData!$D$2:$D$4955,$D875)),AVERAGEIFS(ObservedSpeciesData!X$2:X$4955,ObservedSpeciesData!$A$2:$A$4955,$A875,ObservedSpeciesData!$D$2:$D$4955,$D875),"")</f>
        <v/>
      </c>
      <c r="Y875" s="23" t="str">
        <f>IF(ISNUMBER(AVERAGEIFS(ObservedSpeciesData!Y$2:Y$4955,ObservedSpeciesData!$A$2:$A$4955,$A875,ObservedSpeciesData!$D$2:$D$4955,$D875)),AVERAGEIFS(ObservedSpeciesData!Y$2:Y$4955,ObservedSpeciesData!$A$2:$A$4955,$A875,ObservedSpeciesData!$D$2:$D$4955,$D875),"")</f>
        <v/>
      </c>
      <c r="Z875" s="23" t="str">
        <f>IF(ISNUMBER(AVERAGEIFS(ObservedSpeciesData!Z$2:Z$4955,ObservedSpeciesData!$A$2:$A$4955,$A875,ObservedSpeciesData!$D$2:$D$4955,$D875)),AVERAGEIFS(ObservedSpeciesData!Z$2:Z$4955,ObservedSpeciesData!$A$2:$A$4955,$A875,ObservedSpeciesData!$D$2:$D$4955,$D875),"")</f>
        <v/>
      </c>
      <c r="AA875" s="23">
        <f>IF(ISNUMBER(AVERAGEIFS(ObservedSpeciesData!AA$2:AA$4955,ObservedSpeciesData!$A$2:$A$4955,$A875,ObservedSpeciesData!$D$2:$D$4955,$D875)),AVERAGEIFS(ObservedSpeciesData!AA$2:AA$4955,ObservedSpeciesData!$A$2:$A$4955,$A875,ObservedSpeciesData!$D$2:$D$4955,$D875),"")</f>
        <v>25.266666666666669</v>
      </c>
      <c r="AB875" s="24">
        <f>IF(ISNUMBER(AVERAGEIFS(ObservedSpeciesData!AB$2:AB$4955,ObservedSpeciesData!$A$2:$A$4955,$A875,ObservedSpeciesData!$D$2:$D$4955,$D875)),AVERAGEIFS(ObservedSpeciesData!AB$2:AB$4955,ObservedSpeciesData!$A$2:$A$4955,$A875,ObservedSpeciesData!$D$2:$D$4955,$D875),"")</f>
        <v>4.0666666666666663E-2</v>
      </c>
      <c r="AC875" s="24">
        <f>IF(ISNUMBER(AVERAGEIFS(ObservedSpeciesData!AC$2:AC$4955,ObservedSpeciesData!$A$2:$A$4955,$A875,ObservedSpeciesData!$D$2:$D$4955,$D875)),AVERAGEIFS(ObservedSpeciesData!AC$2:AC$4955,ObservedSpeciesData!$A$2:$A$4955,$A875,ObservedSpeciesData!$D$2:$D$4955,$D875),"")</f>
        <v>4.0666666666666663E-2</v>
      </c>
      <c r="AD875" s="23" t="str">
        <f>IF(ISNUMBER(AVERAGEIFS(ObservedSpeciesData!AD$2:AD$4955,ObservedSpeciesData!$A$2:$A$4955,$A875,ObservedSpeciesData!$D$2:$D$4955,$D875)),AVERAGEIFS(ObservedSpeciesData!AD$2:AD$4955,ObservedSpeciesData!$A$2:$A$4955,$A875,ObservedSpeciesData!$D$2:$D$4955,$D875),"")</f>
        <v/>
      </c>
      <c r="AE875" s="24" t="str">
        <f>IF(ISNUMBER(AVERAGEIFS(ObservedSpeciesData!AE$2:AE$4955,ObservedSpeciesData!$A$2:$A$4955,$A875,ObservedSpeciesData!$D$2:$D$4955,$D875)),AVERAGEIFS(ObservedSpeciesData!AE$2:AE$4955,ObservedSpeciesData!$A$2:$A$4955,$A875,ObservedSpeciesData!$D$2:$D$4955,$D875),"")</f>
        <v/>
      </c>
      <c r="AF875" s="23"/>
      <c r="AG875" s="24"/>
      <c r="AH875" s="23" t="str">
        <f>IF(ISNUMBER(AVERAGEIFS(ObservedSpeciesData!AH$2:AH$4955,ObservedSpeciesData!$A$2:$A$4955,$A875,ObservedSpeciesData!$D$2:$D$4955,$D875)),AVERAGEIFS(ObservedSpeciesData!AH$2:AH$4955,ObservedSpeciesData!$A$2:$A$4955,$A875,ObservedSpeciesData!$D$2:$D$4955,$D875),"")</f>
        <v/>
      </c>
      <c r="AI875" s="23" t="str">
        <f>IF(ISNUMBER(AVERAGEIFS(ObservedSpeciesData!AI$2:AI$4955,ObservedSpeciesData!$A$2:$A$4955,$A875,ObservedSpeciesData!$C$2:$C$4955,$C875,ObservedSpeciesData!$D$2:$D$4955,$D875)),AVERAGEIFS(ObservedSpeciesData!AI$2:AI$4955,ObservedSpeciesData!$A$2:$A$4955,$A875,ObservedSpeciesData!$C$2:$C$4955,$C875,ObservedSpeciesData!$D$2:$D$4955,$D875),"")</f>
        <v/>
      </c>
      <c r="AJ875" s="2">
        <f>COUNTIFS(ObservedSpeciesData!$A$2:$A$828,$A875,ObservedSpeciesData!$D$2:$D$828,$D875)</f>
        <v>0</v>
      </c>
      <c r="AK875" s="2">
        <f t="shared" si="13"/>
        <v>4</v>
      </c>
    </row>
    <row r="876" spans="1:37" x14ac:dyDescent="0.25">
      <c r="A876" s="14" t="s">
        <v>92</v>
      </c>
      <c r="B876" t="s">
        <v>80</v>
      </c>
      <c r="C876" t="s">
        <v>90</v>
      </c>
      <c r="D876" s="13">
        <v>42086</v>
      </c>
      <c r="E876">
        <v>1</v>
      </c>
      <c r="F876">
        <v>350</v>
      </c>
      <c r="G876" s="2" t="s">
        <v>89</v>
      </c>
      <c r="H876" s="2" t="s">
        <v>13</v>
      </c>
      <c r="I876">
        <v>4</v>
      </c>
      <c r="J876" s="2" t="s">
        <v>88</v>
      </c>
      <c r="K876" s="2">
        <f>IF(ISNUMBER(AVERAGEIFS(ObservedSpeciesData!K$2:K$4955,ObservedSpeciesData!$A$2:$A$4955,$A876,ObservedSpeciesData!$D$2:$D$4955,$D876)),AVERAGEIFS(ObservedSpeciesData!K$2:K$4955,ObservedSpeciesData!$A$2:$A$4955,$A876,ObservedSpeciesData!$D$2:$D$4955,$D876),"")</f>
        <v>315</v>
      </c>
      <c r="L876" s="26">
        <f>IF(ISNUMBER(AVERAGEIFS(ObservedSpeciesData!L$2:L$4955,ObservedSpeciesData!$A$2:$A$4955,$A876,ObservedSpeciesData!$D$2:$D$4955,$D876)),AVERAGEIFS(ObservedSpeciesData!L$2:L$4955,ObservedSpeciesData!$A$2:$A$4955,$A876,ObservedSpeciesData!$D$2:$D$4955,$D876),"")</f>
        <v>2766</v>
      </c>
      <c r="M876" s="23">
        <f>IF(ISNUMBER(AVERAGEIFS(ObservedSpeciesData!M$2:M$4955,ObservedSpeciesData!$A$2:$A$4955,$A876,ObservedSpeciesData!$D$2:$D$4955,$D876)),AVERAGEIFS(ObservedSpeciesData!M$2:M$4955,ObservedSpeciesData!$A$2:$A$4955,$A876,ObservedSpeciesData!$D$2:$D$4955,$D876),"")</f>
        <v>276.59999999999997</v>
      </c>
      <c r="N876" s="23" t="str">
        <f>IF(ISNUMBER(AVERAGEIFS(ObservedSpeciesData!N$2:N$4955,ObservedSpeciesData!$A$2:$A$4955,$A876,ObservedSpeciesData!$D$2:$D$4955,$D876)),AVERAGEIFS(ObservedSpeciesData!N$2:N$4955,ObservedSpeciesData!$A$2:$A$4955,$A876,ObservedSpeciesData!$D$2:$D$4955,$D876),"")</f>
        <v/>
      </c>
      <c r="O876" s="23" t="str">
        <f>IF(ISNUMBER(AVERAGEIFS(ObservedSpeciesData!O$2:O$4955,ObservedSpeciesData!$A$2:$A$4955,$A876,ObservedSpeciesData!$D$2:$D$4955,$D876)),AVERAGEIFS(ObservedSpeciesData!O$2:O$4955,ObservedSpeciesData!$A$2:$A$4955,$A876,ObservedSpeciesData!$D$2:$D$4955,$D876),"")</f>
        <v/>
      </c>
      <c r="P876" s="23" t="str">
        <f>IF(ISNUMBER(AVERAGEIFS(ObservedSpeciesData!P$2:P$4955,ObservedSpeciesData!$A$2:$A$4955,$A876,ObservedSpeciesData!$C$2:$C$4955,$C876,ObservedSpeciesData!$D$2:$D$4955,$D876)),AVERAGEIFS(ObservedSpeciesData!P$2:P$4955,ObservedSpeciesData!$A$2:$A$4955,$A876,ObservedSpeciesData!$C$2:$C$4955,$C876,ObservedSpeciesData!$D$2:$D$4955,$D876),"")</f>
        <v/>
      </c>
      <c r="Q876" s="23"/>
      <c r="R876" s="25" t="str">
        <f>IF(ISNUMBER(AVERAGEIFS(ObservedSpeciesData!R$2:R$4955,ObservedSpeciesData!$A$2:$A$4955,$A876,ObservedSpeciesData!$D$2:$D$4955,$D876)),AVERAGEIFS(ObservedSpeciesData!R$2:R$4955,ObservedSpeciesData!$A$2:$A$4955,$A876,ObservedSpeciesData!$D$2:$D$4955,$D876),"")</f>
        <v/>
      </c>
      <c r="S876" s="25" t="str">
        <f>IF(ISNUMBER(AVERAGEIFS(ObservedSpeciesData!S$2:S$4955,ObservedSpeciesData!$A$2:$A$4955,$A876,ObservedSpeciesData!$D$2:$D$4955,$D876)),AVERAGEIFS(ObservedSpeciesData!S$2:S$4955,ObservedSpeciesData!$A$2:$A$4955,$A876,ObservedSpeciesData!$D$2:$D$4955,$D876),"")</f>
        <v/>
      </c>
      <c r="T876" s="23" t="str">
        <f>IF(ISNUMBER(AVERAGEIFS(ObservedSpeciesData!T$2:T$4955,ObservedSpeciesData!$A$2:$A$4955,$A876,ObservedSpeciesData!$D$2:$D$4955,$D876)),AVERAGEIFS(ObservedSpeciesData!T$2:T$4955,ObservedSpeciesData!$A$2:$A$4955,$A876,ObservedSpeciesData!$D$2:$D$4955,$D876),"")</f>
        <v/>
      </c>
      <c r="U876" s="24" t="str">
        <f>IF(ISNUMBER(AVERAGEIFS(ObservedSpeciesData!U$2:U$4955,ObservedSpeciesData!$A$2:$A$4955,$A876,ObservedSpeciesData!$C$2:$C$4955,$C876,ObservedSpeciesData!$D$2:$D$4955,$D876)),AVERAGEIFS(ObservedSpeciesData!U$2:U$4955,ObservedSpeciesData!$A$2:$A$4955,$A876,ObservedSpeciesData!$C$2:$C$4955,$C876,ObservedSpeciesData!$D$2:$D$4955,$D876),"")</f>
        <v/>
      </c>
      <c r="V876" s="23" t="str">
        <f>IF(ISNUMBER(AVERAGEIFS(ObservedSpeciesData!V$2:V$4955,ObservedSpeciesData!$A$2:$A$4955,$A876,ObservedSpeciesData!$D$2:$D$4955,$D876)),AVERAGEIFS(ObservedSpeciesData!V$2:V$4955,ObservedSpeciesData!$A$2:$A$4955,$A876,ObservedSpeciesData!$D$2:$D$4955,$D876),"")</f>
        <v/>
      </c>
      <c r="W876" s="23" t="str">
        <f>IF(ISNUMBER(AVERAGEIFS(ObservedSpeciesData!W$2:W$4955,ObservedSpeciesData!$A$2:$A$4955,$A876,ObservedSpeciesData!$D$2:$D$4955,$D876)),AVERAGEIFS(ObservedSpeciesData!W$2:W$4955,ObservedSpeciesData!$A$2:$A$4955,$A876,ObservedSpeciesData!$D$2:$D$4955,$D876),"")</f>
        <v/>
      </c>
      <c r="X876" s="23" t="str">
        <f>IF(ISNUMBER(AVERAGEIFS(ObservedSpeciesData!X$2:X$4955,ObservedSpeciesData!$A$2:$A$4955,$A876,ObservedSpeciesData!$D$2:$D$4955,$D876)),AVERAGEIFS(ObservedSpeciesData!X$2:X$4955,ObservedSpeciesData!$A$2:$A$4955,$A876,ObservedSpeciesData!$D$2:$D$4955,$D876),"")</f>
        <v/>
      </c>
      <c r="Y876" s="23" t="str">
        <f>IF(ISNUMBER(AVERAGEIFS(ObservedSpeciesData!Y$2:Y$4955,ObservedSpeciesData!$A$2:$A$4955,$A876,ObservedSpeciesData!$D$2:$D$4955,$D876)),AVERAGEIFS(ObservedSpeciesData!Y$2:Y$4955,ObservedSpeciesData!$A$2:$A$4955,$A876,ObservedSpeciesData!$D$2:$D$4955,$D876),"")</f>
        <v/>
      </c>
      <c r="Z876" s="23" t="str">
        <f>IF(ISNUMBER(AVERAGEIFS(ObservedSpeciesData!Z$2:Z$4955,ObservedSpeciesData!$A$2:$A$4955,$A876,ObservedSpeciesData!$D$2:$D$4955,$D876)),AVERAGEIFS(ObservedSpeciesData!Z$2:Z$4955,ObservedSpeciesData!$A$2:$A$4955,$A876,ObservedSpeciesData!$D$2:$D$4955,$D876),"")</f>
        <v/>
      </c>
      <c r="AA876" s="23">
        <f>IF(ISNUMBER(AVERAGEIFS(ObservedSpeciesData!AA$2:AA$4955,ObservedSpeciesData!$A$2:$A$4955,$A876,ObservedSpeciesData!$D$2:$D$4955,$D876)),AVERAGEIFS(ObservedSpeciesData!AA$2:AA$4955,ObservedSpeciesData!$A$2:$A$4955,$A876,ObservedSpeciesData!$D$2:$D$4955,$D876),"")</f>
        <v>27.133333333333336</v>
      </c>
      <c r="AB876" s="24">
        <f>IF(ISNUMBER(AVERAGEIFS(ObservedSpeciesData!AB$2:AB$4955,ObservedSpeciesData!$A$2:$A$4955,$A876,ObservedSpeciesData!$D$2:$D$4955,$D876)),AVERAGEIFS(ObservedSpeciesData!AB$2:AB$4955,ObservedSpeciesData!$A$2:$A$4955,$A876,ObservedSpeciesData!$D$2:$D$4955,$D876),"")</f>
        <v>4.3666666666666666E-2</v>
      </c>
      <c r="AC876" s="24">
        <f>IF(ISNUMBER(AVERAGEIFS(ObservedSpeciesData!AC$2:AC$4955,ObservedSpeciesData!$A$2:$A$4955,$A876,ObservedSpeciesData!$D$2:$D$4955,$D876)),AVERAGEIFS(ObservedSpeciesData!AC$2:AC$4955,ObservedSpeciesData!$A$2:$A$4955,$A876,ObservedSpeciesData!$D$2:$D$4955,$D876),"")</f>
        <v>4.3666666666666666E-2</v>
      </c>
      <c r="AD876" s="23" t="str">
        <f>IF(ISNUMBER(AVERAGEIFS(ObservedSpeciesData!AD$2:AD$4955,ObservedSpeciesData!$A$2:$A$4955,$A876,ObservedSpeciesData!$D$2:$D$4955,$D876)),AVERAGEIFS(ObservedSpeciesData!AD$2:AD$4955,ObservedSpeciesData!$A$2:$A$4955,$A876,ObservedSpeciesData!$D$2:$D$4955,$D876),"")</f>
        <v/>
      </c>
      <c r="AE876" s="24" t="str">
        <f>IF(ISNUMBER(AVERAGEIFS(ObservedSpeciesData!AE$2:AE$4955,ObservedSpeciesData!$A$2:$A$4955,$A876,ObservedSpeciesData!$D$2:$D$4955,$D876)),AVERAGEIFS(ObservedSpeciesData!AE$2:AE$4955,ObservedSpeciesData!$A$2:$A$4955,$A876,ObservedSpeciesData!$D$2:$D$4955,$D876),"")</f>
        <v/>
      </c>
      <c r="AF876" s="23"/>
      <c r="AG876" s="24"/>
      <c r="AH876" s="23" t="str">
        <f>IF(ISNUMBER(AVERAGEIFS(ObservedSpeciesData!AH$2:AH$4955,ObservedSpeciesData!$A$2:$A$4955,$A876,ObservedSpeciesData!$D$2:$D$4955,$D876)),AVERAGEIFS(ObservedSpeciesData!AH$2:AH$4955,ObservedSpeciesData!$A$2:$A$4955,$A876,ObservedSpeciesData!$D$2:$D$4955,$D876),"")</f>
        <v/>
      </c>
      <c r="AI876" s="23" t="str">
        <f>IF(ISNUMBER(AVERAGEIFS(ObservedSpeciesData!AI$2:AI$4955,ObservedSpeciesData!$A$2:$A$4955,$A876,ObservedSpeciesData!$C$2:$C$4955,$C876,ObservedSpeciesData!$D$2:$D$4955,$D876)),AVERAGEIFS(ObservedSpeciesData!AI$2:AI$4955,ObservedSpeciesData!$A$2:$A$4955,$A876,ObservedSpeciesData!$C$2:$C$4955,$C876,ObservedSpeciesData!$D$2:$D$4955,$D876),"")</f>
        <v/>
      </c>
      <c r="AJ876" s="2">
        <f>COUNTIFS(ObservedSpeciesData!$A$2:$A$828,$A876,ObservedSpeciesData!$D$2:$D$828,$D876)</f>
        <v>0</v>
      </c>
      <c r="AK876" s="2">
        <f t="shared" si="13"/>
        <v>4</v>
      </c>
    </row>
    <row r="877" spans="1:37" x14ac:dyDescent="0.25">
      <c r="A877" s="14" t="s">
        <v>91</v>
      </c>
      <c r="B877" t="s">
        <v>80</v>
      </c>
      <c r="C877" t="s">
        <v>90</v>
      </c>
      <c r="D877" s="13">
        <v>42086</v>
      </c>
      <c r="E877">
        <v>1</v>
      </c>
      <c r="F877">
        <v>500</v>
      </c>
      <c r="G877" s="2" t="s">
        <v>89</v>
      </c>
      <c r="H877" s="2" t="s">
        <v>13</v>
      </c>
      <c r="I877">
        <v>4</v>
      </c>
      <c r="J877" s="2" t="s">
        <v>88</v>
      </c>
      <c r="K877" s="2">
        <f>IF(ISNUMBER(AVERAGEIFS(ObservedSpeciesData!K$2:K$4955,ObservedSpeciesData!$A$2:$A$4955,$A877,ObservedSpeciesData!$D$2:$D$4955,$D877)),AVERAGEIFS(ObservedSpeciesData!K$2:K$4955,ObservedSpeciesData!$A$2:$A$4955,$A877,ObservedSpeciesData!$D$2:$D$4955,$D877),"")</f>
        <v>450</v>
      </c>
      <c r="L877" s="26">
        <f>IF(ISNUMBER(AVERAGEIFS(ObservedSpeciesData!L$2:L$4955,ObservedSpeciesData!$A$2:$A$4955,$A877,ObservedSpeciesData!$D$2:$D$4955,$D877)),AVERAGEIFS(ObservedSpeciesData!L$2:L$4955,ObservedSpeciesData!$A$2:$A$4955,$A877,ObservedSpeciesData!$D$2:$D$4955,$D877),"")</f>
        <v>2788.6666666666665</v>
      </c>
      <c r="M877" s="23">
        <f>IF(ISNUMBER(AVERAGEIFS(ObservedSpeciesData!M$2:M$4955,ObservedSpeciesData!$A$2:$A$4955,$A877,ObservedSpeciesData!$D$2:$D$4955,$D877)),AVERAGEIFS(ObservedSpeciesData!M$2:M$4955,ObservedSpeciesData!$A$2:$A$4955,$A877,ObservedSpeciesData!$D$2:$D$4955,$D877),"")</f>
        <v>278.86666666666662</v>
      </c>
      <c r="N877" s="23" t="str">
        <f>IF(ISNUMBER(AVERAGEIFS(ObservedSpeciesData!N$2:N$4955,ObservedSpeciesData!$A$2:$A$4955,$A877,ObservedSpeciesData!$D$2:$D$4955,$D877)),AVERAGEIFS(ObservedSpeciesData!N$2:N$4955,ObservedSpeciesData!$A$2:$A$4955,$A877,ObservedSpeciesData!$D$2:$D$4955,$D877),"")</f>
        <v/>
      </c>
      <c r="O877" s="23" t="str">
        <f>IF(ISNUMBER(AVERAGEIFS(ObservedSpeciesData!O$2:O$4955,ObservedSpeciesData!$A$2:$A$4955,$A877,ObservedSpeciesData!$D$2:$D$4955,$D877)),AVERAGEIFS(ObservedSpeciesData!O$2:O$4955,ObservedSpeciesData!$A$2:$A$4955,$A877,ObservedSpeciesData!$D$2:$D$4955,$D877),"")</f>
        <v/>
      </c>
      <c r="P877" s="23" t="str">
        <f>IF(ISNUMBER(AVERAGEIFS(ObservedSpeciesData!P$2:P$4955,ObservedSpeciesData!$A$2:$A$4955,$A877,ObservedSpeciesData!$C$2:$C$4955,$C877,ObservedSpeciesData!$D$2:$D$4955,$D877)),AVERAGEIFS(ObservedSpeciesData!P$2:P$4955,ObservedSpeciesData!$A$2:$A$4955,$A877,ObservedSpeciesData!$C$2:$C$4955,$C877,ObservedSpeciesData!$D$2:$D$4955,$D877),"")</f>
        <v/>
      </c>
      <c r="Q877" s="23"/>
      <c r="R877" s="25" t="str">
        <f>IF(ISNUMBER(AVERAGEIFS(ObservedSpeciesData!R$2:R$4955,ObservedSpeciesData!$A$2:$A$4955,$A877,ObservedSpeciesData!$D$2:$D$4955,$D877)),AVERAGEIFS(ObservedSpeciesData!R$2:R$4955,ObservedSpeciesData!$A$2:$A$4955,$A877,ObservedSpeciesData!$D$2:$D$4955,$D877),"")</f>
        <v/>
      </c>
      <c r="S877" s="25" t="str">
        <f>IF(ISNUMBER(AVERAGEIFS(ObservedSpeciesData!S$2:S$4955,ObservedSpeciesData!$A$2:$A$4955,$A877,ObservedSpeciesData!$D$2:$D$4955,$D877)),AVERAGEIFS(ObservedSpeciesData!S$2:S$4955,ObservedSpeciesData!$A$2:$A$4955,$A877,ObservedSpeciesData!$D$2:$D$4955,$D877),"")</f>
        <v/>
      </c>
      <c r="T877" s="23" t="str">
        <f>IF(ISNUMBER(AVERAGEIFS(ObservedSpeciesData!T$2:T$4955,ObservedSpeciesData!$A$2:$A$4955,$A877,ObservedSpeciesData!$D$2:$D$4955,$D877)),AVERAGEIFS(ObservedSpeciesData!T$2:T$4955,ObservedSpeciesData!$A$2:$A$4955,$A877,ObservedSpeciesData!$D$2:$D$4955,$D877),"")</f>
        <v/>
      </c>
      <c r="U877" s="24" t="str">
        <f>IF(ISNUMBER(AVERAGEIFS(ObservedSpeciesData!U$2:U$4955,ObservedSpeciesData!$A$2:$A$4955,$A877,ObservedSpeciesData!$C$2:$C$4955,$C877,ObservedSpeciesData!$D$2:$D$4955,$D877)),AVERAGEIFS(ObservedSpeciesData!U$2:U$4955,ObservedSpeciesData!$A$2:$A$4955,$A877,ObservedSpeciesData!$C$2:$C$4955,$C877,ObservedSpeciesData!$D$2:$D$4955,$D877),"")</f>
        <v/>
      </c>
      <c r="V877" s="23" t="str">
        <f>IF(ISNUMBER(AVERAGEIFS(ObservedSpeciesData!V$2:V$4955,ObservedSpeciesData!$A$2:$A$4955,$A877,ObservedSpeciesData!$D$2:$D$4955,$D877)),AVERAGEIFS(ObservedSpeciesData!V$2:V$4955,ObservedSpeciesData!$A$2:$A$4955,$A877,ObservedSpeciesData!$D$2:$D$4955,$D877),"")</f>
        <v/>
      </c>
      <c r="W877" s="23" t="str">
        <f>IF(ISNUMBER(AVERAGEIFS(ObservedSpeciesData!W$2:W$4955,ObservedSpeciesData!$A$2:$A$4955,$A877,ObservedSpeciesData!$D$2:$D$4955,$D877)),AVERAGEIFS(ObservedSpeciesData!W$2:W$4955,ObservedSpeciesData!$A$2:$A$4955,$A877,ObservedSpeciesData!$D$2:$D$4955,$D877),"")</f>
        <v/>
      </c>
      <c r="X877" s="23" t="str">
        <f>IF(ISNUMBER(AVERAGEIFS(ObservedSpeciesData!X$2:X$4955,ObservedSpeciesData!$A$2:$A$4955,$A877,ObservedSpeciesData!$D$2:$D$4955,$D877)),AVERAGEIFS(ObservedSpeciesData!X$2:X$4955,ObservedSpeciesData!$A$2:$A$4955,$A877,ObservedSpeciesData!$D$2:$D$4955,$D877),"")</f>
        <v/>
      </c>
      <c r="Y877" s="23" t="str">
        <f>IF(ISNUMBER(AVERAGEIFS(ObservedSpeciesData!Y$2:Y$4955,ObservedSpeciesData!$A$2:$A$4955,$A877,ObservedSpeciesData!$D$2:$D$4955,$D877)),AVERAGEIFS(ObservedSpeciesData!Y$2:Y$4955,ObservedSpeciesData!$A$2:$A$4955,$A877,ObservedSpeciesData!$D$2:$D$4955,$D877),"")</f>
        <v/>
      </c>
      <c r="Z877" s="23" t="str">
        <f>IF(ISNUMBER(AVERAGEIFS(ObservedSpeciesData!Z$2:Z$4955,ObservedSpeciesData!$A$2:$A$4955,$A877,ObservedSpeciesData!$D$2:$D$4955,$D877)),AVERAGEIFS(ObservedSpeciesData!Z$2:Z$4955,ObservedSpeciesData!$A$2:$A$4955,$A877,ObservedSpeciesData!$D$2:$D$4955,$D877),"")</f>
        <v/>
      </c>
      <c r="AA877" s="23">
        <f>IF(ISNUMBER(AVERAGEIFS(ObservedSpeciesData!AA$2:AA$4955,ObservedSpeciesData!$A$2:$A$4955,$A877,ObservedSpeciesData!$D$2:$D$4955,$D877)),AVERAGEIFS(ObservedSpeciesData!AA$2:AA$4955,ObservedSpeciesData!$A$2:$A$4955,$A877,ObservedSpeciesData!$D$2:$D$4955,$D877),"")</f>
        <v>27</v>
      </c>
      <c r="AB877" s="24">
        <f>IF(ISNUMBER(AVERAGEIFS(ObservedSpeciesData!AB$2:AB$4955,ObservedSpeciesData!$A$2:$A$4955,$A877,ObservedSpeciesData!$D$2:$D$4955,$D877)),AVERAGEIFS(ObservedSpeciesData!AB$2:AB$4955,ObservedSpeciesData!$A$2:$A$4955,$A877,ObservedSpeciesData!$D$2:$D$4955,$D877),"")</f>
        <v>4.3333333333333335E-2</v>
      </c>
      <c r="AC877" s="24">
        <f>IF(ISNUMBER(AVERAGEIFS(ObservedSpeciesData!AC$2:AC$4955,ObservedSpeciesData!$A$2:$A$4955,$A877,ObservedSpeciesData!$D$2:$D$4955,$D877)),AVERAGEIFS(ObservedSpeciesData!AC$2:AC$4955,ObservedSpeciesData!$A$2:$A$4955,$A877,ObservedSpeciesData!$D$2:$D$4955,$D877),"")</f>
        <v>4.3333333333333335E-2</v>
      </c>
      <c r="AD877" s="23" t="str">
        <f>IF(ISNUMBER(AVERAGEIFS(ObservedSpeciesData!AD$2:AD$4955,ObservedSpeciesData!$A$2:$A$4955,$A877,ObservedSpeciesData!$D$2:$D$4955,$D877)),AVERAGEIFS(ObservedSpeciesData!AD$2:AD$4955,ObservedSpeciesData!$A$2:$A$4955,$A877,ObservedSpeciesData!$D$2:$D$4955,$D877),"")</f>
        <v/>
      </c>
      <c r="AE877" s="24" t="str">
        <f>IF(ISNUMBER(AVERAGEIFS(ObservedSpeciesData!AE$2:AE$4955,ObservedSpeciesData!$A$2:$A$4955,$A877,ObservedSpeciesData!$D$2:$D$4955,$D877)),AVERAGEIFS(ObservedSpeciesData!AE$2:AE$4955,ObservedSpeciesData!$A$2:$A$4955,$A877,ObservedSpeciesData!$D$2:$D$4955,$D877),"")</f>
        <v/>
      </c>
      <c r="AF877" s="23"/>
      <c r="AG877" s="24"/>
      <c r="AH877" s="23" t="str">
        <f>IF(ISNUMBER(AVERAGEIFS(ObservedSpeciesData!AH$2:AH$4955,ObservedSpeciesData!$A$2:$A$4955,$A877,ObservedSpeciesData!$D$2:$D$4955,$D877)),AVERAGEIFS(ObservedSpeciesData!AH$2:AH$4955,ObservedSpeciesData!$A$2:$A$4955,$A877,ObservedSpeciesData!$D$2:$D$4955,$D877),"")</f>
        <v/>
      </c>
      <c r="AI877" s="23" t="str">
        <f>IF(ISNUMBER(AVERAGEIFS(ObservedSpeciesData!AI$2:AI$4955,ObservedSpeciesData!$A$2:$A$4955,$A877,ObservedSpeciesData!$C$2:$C$4955,$C877,ObservedSpeciesData!$D$2:$D$4955,$D877)),AVERAGEIFS(ObservedSpeciesData!AI$2:AI$4955,ObservedSpeciesData!$A$2:$A$4955,$A877,ObservedSpeciesData!$C$2:$C$4955,$C877,ObservedSpeciesData!$D$2:$D$4955,$D877),"")</f>
        <v/>
      </c>
      <c r="AJ877" s="2">
        <f>COUNTIFS(ObservedSpeciesData!$A$2:$A$828,$A877,ObservedSpeciesData!$D$2:$D$828,$D877)</f>
        <v>0</v>
      </c>
      <c r="AK877" s="2">
        <f t="shared" si="13"/>
        <v>4</v>
      </c>
    </row>
    <row r="878" spans="1:37" x14ac:dyDescent="0.25">
      <c r="A878" s="14" t="s">
        <v>96</v>
      </c>
      <c r="B878" t="s">
        <v>80</v>
      </c>
      <c r="C878" t="s">
        <v>90</v>
      </c>
      <c r="D878" s="13">
        <v>42093</v>
      </c>
      <c r="E878">
        <v>1</v>
      </c>
      <c r="F878">
        <v>0</v>
      </c>
      <c r="G878" s="2" t="s">
        <v>89</v>
      </c>
      <c r="H878" s="2" t="s">
        <v>13</v>
      </c>
      <c r="I878">
        <v>4</v>
      </c>
      <c r="J878" s="2" t="s">
        <v>88</v>
      </c>
      <c r="K878" s="2">
        <f>IF(ISNUMBER(AVERAGEIFS(ObservedSpeciesData!K$2:K$4955,ObservedSpeciesData!$A$2:$A$4955,$A878,ObservedSpeciesData!$D$2:$D$4955,$D878)),AVERAGEIFS(ObservedSpeciesData!K$2:K$4955,ObservedSpeciesData!$A$2:$A$4955,$A878,ObservedSpeciesData!$D$2:$D$4955,$D878),"")</f>
        <v>0</v>
      </c>
      <c r="L878" s="26">
        <f>IF(ISNUMBER(AVERAGEIFS(ObservedSpeciesData!L$2:L$4955,ObservedSpeciesData!$A$2:$A$4955,$A878,ObservedSpeciesData!$D$2:$D$4955,$D878)),AVERAGEIFS(ObservedSpeciesData!L$2:L$4955,ObservedSpeciesData!$A$2:$A$4955,$A878,ObservedSpeciesData!$D$2:$D$4955,$D878),"")</f>
        <v>2437.3333333333335</v>
      </c>
      <c r="M878" s="23">
        <f>IF(ISNUMBER(AVERAGEIFS(ObservedSpeciesData!M$2:M$4955,ObservedSpeciesData!$A$2:$A$4955,$A878,ObservedSpeciesData!$D$2:$D$4955,$D878)),AVERAGEIFS(ObservedSpeciesData!M$2:M$4955,ObservedSpeciesData!$A$2:$A$4955,$A878,ObservedSpeciesData!$D$2:$D$4955,$D878),"")</f>
        <v>243.73333333333335</v>
      </c>
      <c r="N878" s="23" t="str">
        <f>IF(ISNUMBER(AVERAGEIFS(ObservedSpeciesData!N$2:N$4955,ObservedSpeciesData!$A$2:$A$4955,$A878,ObservedSpeciesData!$D$2:$D$4955,$D878)),AVERAGEIFS(ObservedSpeciesData!N$2:N$4955,ObservedSpeciesData!$A$2:$A$4955,$A878,ObservedSpeciesData!$D$2:$D$4955,$D878),"")</f>
        <v/>
      </c>
      <c r="O878" s="23" t="str">
        <f>IF(ISNUMBER(AVERAGEIFS(ObservedSpeciesData!O$2:O$4955,ObservedSpeciesData!$A$2:$A$4955,$A878,ObservedSpeciesData!$D$2:$D$4955,$D878)),AVERAGEIFS(ObservedSpeciesData!O$2:O$4955,ObservedSpeciesData!$A$2:$A$4955,$A878,ObservedSpeciesData!$D$2:$D$4955,$D878),"")</f>
        <v/>
      </c>
      <c r="P878" s="23" t="str">
        <f>IF(ISNUMBER(AVERAGEIFS(ObservedSpeciesData!P$2:P$4955,ObservedSpeciesData!$A$2:$A$4955,$A878,ObservedSpeciesData!$C$2:$C$4955,$C878,ObservedSpeciesData!$D$2:$D$4955,$D878)),AVERAGEIFS(ObservedSpeciesData!P$2:P$4955,ObservedSpeciesData!$A$2:$A$4955,$A878,ObservedSpeciesData!$C$2:$C$4955,$C878,ObservedSpeciesData!$D$2:$D$4955,$D878),"")</f>
        <v/>
      </c>
      <c r="Q878" s="23"/>
      <c r="R878" s="25" t="str">
        <f>IF(ISNUMBER(AVERAGEIFS(ObservedSpeciesData!R$2:R$4955,ObservedSpeciesData!$A$2:$A$4955,$A878,ObservedSpeciesData!$D$2:$D$4955,$D878)),AVERAGEIFS(ObservedSpeciesData!R$2:R$4955,ObservedSpeciesData!$A$2:$A$4955,$A878,ObservedSpeciesData!$D$2:$D$4955,$D878),"")</f>
        <v/>
      </c>
      <c r="S878" s="25" t="str">
        <f>IF(ISNUMBER(AVERAGEIFS(ObservedSpeciesData!S$2:S$4955,ObservedSpeciesData!$A$2:$A$4955,$A878,ObservedSpeciesData!$D$2:$D$4955,$D878)),AVERAGEIFS(ObservedSpeciesData!S$2:S$4955,ObservedSpeciesData!$A$2:$A$4955,$A878,ObservedSpeciesData!$D$2:$D$4955,$D878),"")</f>
        <v/>
      </c>
      <c r="T878" s="23" t="str">
        <f>IF(ISNUMBER(AVERAGEIFS(ObservedSpeciesData!T$2:T$4955,ObservedSpeciesData!$A$2:$A$4955,$A878,ObservedSpeciesData!$D$2:$D$4955,$D878)),AVERAGEIFS(ObservedSpeciesData!T$2:T$4955,ObservedSpeciesData!$A$2:$A$4955,$A878,ObservedSpeciesData!$D$2:$D$4955,$D878),"")</f>
        <v/>
      </c>
      <c r="U878" s="24" t="str">
        <f>IF(ISNUMBER(AVERAGEIFS(ObservedSpeciesData!U$2:U$4955,ObservedSpeciesData!$A$2:$A$4955,$A878,ObservedSpeciesData!$C$2:$C$4955,$C878,ObservedSpeciesData!$D$2:$D$4955,$D878)),AVERAGEIFS(ObservedSpeciesData!U$2:U$4955,ObservedSpeciesData!$A$2:$A$4955,$A878,ObservedSpeciesData!$C$2:$C$4955,$C878,ObservedSpeciesData!$D$2:$D$4955,$D878),"")</f>
        <v/>
      </c>
      <c r="V878" s="23" t="str">
        <f>IF(ISNUMBER(AVERAGEIFS(ObservedSpeciesData!V$2:V$4955,ObservedSpeciesData!$A$2:$A$4955,$A878,ObservedSpeciesData!$D$2:$D$4955,$D878)),AVERAGEIFS(ObservedSpeciesData!V$2:V$4955,ObservedSpeciesData!$A$2:$A$4955,$A878,ObservedSpeciesData!$D$2:$D$4955,$D878),"")</f>
        <v/>
      </c>
      <c r="W878" s="23" t="str">
        <f>IF(ISNUMBER(AVERAGEIFS(ObservedSpeciesData!W$2:W$4955,ObservedSpeciesData!$A$2:$A$4955,$A878,ObservedSpeciesData!$D$2:$D$4955,$D878)),AVERAGEIFS(ObservedSpeciesData!W$2:W$4955,ObservedSpeciesData!$A$2:$A$4955,$A878,ObservedSpeciesData!$D$2:$D$4955,$D878),"")</f>
        <v/>
      </c>
      <c r="X878" s="23" t="str">
        <f>IF(ISNUMBER(AVERAGEIFS(ObservedSpeciesData!X$2:X$4955,ObservedSpeciesData!$A$2:$A$4955,$A878,ObservedSpeciesData!$D$2:$D$4955,$D878)),AVERAGEIFS(ObservedSpeciesData!X$2:X$4955,ObservedSpeciesData!$A$2:$A$4955,$A878,ObservedSpeciesData!$D$2:$D$4955,$D878),"")</f>
        <v/>
      </c>
      <c r="Y878" s="23" t="str">
        <f>IF(ISNUMBER(AVERAGEIFS(ObservedSpeciesData!Y$2:Y$4955,ObservedSpeciesData!$A$2:$A$4955,$A878,ObservedSpeciesData!$D$2:$D$4955,$D878)),AVERAGEIFS(ObservedSpeciesData!Y$2:Y$4955,ObservedSpeciesData!$A$2:$A$4955,$A878,ObservedSpeciesData!$D$2:$D$4955,$D878),"")</f>
        <v/>
      </c>
      <c r="Z878" s="23" t="str">
        <f>IF(ISNUMBER(AVERAGEIFS(ObservedSpeciesData!Z$2:Z$4955,ObservedSpeciesData!$A$2:$A$4955,$A878,ObservedSpeciesData!$D$2:$D$4955,$D878)),AVERAGEIFS(ObservedSpeciesData!Z$2:Z$4955,ObservedSpeciesData!$A$2:$A$4955,$A878,ObservedSpeciesData!$D$2:$D$4955,$D878),"")</f>
        <v/>
      </c>
      <c r="AA878" s="23">
        <f>IF(ISNUMBER(AVERAGEIFS(ObservedSpeciesData!AA$2:AA$4955,ObservedSpeciesData!$A$2:$A$4955,$A878,ObservedSpeciesData!$D$2:$D$4955,$D878)),AVERAGEIFS(ObservedSpeciesData!AA$2:AA$4955,ObservedSpeciesData!$A$2:$A$4955,$A878,ObservedSpeciesData!$D$2:$D$4955,$D878),"")</f>
        <v>18.433333333333334</v>
      </c>
      <c r="AB878" s="24">
        <f>IF(ISNUMBER(AVERAGEIFS(ObservedSpeciesData!AB$2:AB$4955,ObservedSpeciesData!$A$2:$A$4955,$A878,ObservedSpeciesData!$D$2:$D$4955,$D878)),AVERAGEIFS(ObservedSpeciesData!AB$2:AB$4955,ObservedSpeciesData!$A$2:$A$4955,$A878,ObservedSpeciesData!$D$2:$D$4955,$D878),"")</f>
        <v>2.9333333333333336E-2</v>
      </c>
      <c r="AC878" s="24">
        <f>IF(ISNUMBER(AVERAGEIFS(ObservedSpeciesData!AC$2:AC$4955,ObservedSpeciesData!$A$2:$A$4955,$A878,ObservedSpeciesData!$D$2:$D$4955,$D878)),AVERAGEIFS(ObservedSpeciesData!AC$2:AC$4955,ObservedSpeciesData!$A$2:$A$4955,$A878,ObservedSpeciesData!$D$2:$D$4955,$D878),"")</f>
        <v>2.9333333333333336E-2</v>
      </c>
      <c r="AD878" s="23" t="str">
        <f>IF(ISNUMBER(AVERAGEIFS(ObservedSpeciesData!AD$2:AD$4955,ObservedSpeciesData!$A$2:$A$4955,$A878,ObservedSpeciesData!$D$2:$D$4955,$D878)),AVERAGEIFS(ObservedSpeciesData!AD$2:AD$4955,ObservedSpeciesData!$A$2:$A$4955,$A878,ObservedSpeciesData!$D$2:$D$4955,$D878),"")</f>
        <v/>
      </c>
      <c r="AE878" s="24" t="str">
        <f>IF(ISNUMBER(AVERAGEIFS(ObservedSpeciesData!AE$2:AE$4955,ObservedSpeciesData!$A$2:$A$4955,$A878,ObservedSpeciesData!$D$2:$D$4955,$D878)),AVERAGEIFS(ObservedSpeciesData!AE$2:AE$4955,ObservedSpeciesData!$A$2:$A$4955,$A878,ObservedSpeciesData!$D$2:$D$4955,$D878),"")</f>
        <v/>
      </c>
      <c r="AF878" s="23"/>
      <c r="AG878" s="24"/>
      <c r="AH878" s="23" t="str">
        <f>IF(ISNUMBER(AVERAGEIFS(ObservedSpeciesData!AH$2:AH$4955,ObservedSpeciesData!$A$2:$A$4955,$A878,ObservedSpeciesData!$D$2:$D$4955,$D878)),AVERAGEIFS(ObservedSpeciesData!AH$2:AH$4955,ObservedSpeciesData!$A$2:$A$4955,$A878,ObservedSpeciesData!$D$2:$D$4955,$D878),"")</f>
        <v/>
      </c>
      <c r="AI878" s="23" t="str">
        <f>IF(ISNUMBER(AVERAGEIFS(ObservedSpeciesData!AI$2:AI$4955,ObservedSpeciesData!$A$2:$A$4955,$A878,ObservedSpeciesData!$C$2:$C$4955,$C878,ObservedSpeciesData!$D$2:$D$4955,$D878)),AVERAGEIFS(ObservedSpeciesData!AI$2:AI$4955,ObservedSpeciesData!$A$2:$A$4955,$A878,ObservedSpeciesData!$C$2:$C$4955,$C878,ObservedSpeciesData!$D$2:$D$4955,$D878),"")</f>
        <v/>
      </c>
      <c r="AJ878" s="2">
        <f>COUNTIFS(ObservedSpeciesData!$A$2:$A$828,$A878,ObservedSpeciesData!$D$2:$D$828,$D878)</f>
        <v>0</v>
      </c>
      <c r="AK878" s="2">
        <f t="shared" si="13"/>
        <v>4</v>
      </c>
    </row>
    <row r="879" spans="1:37" x14ac:dyDescent="0.25">
      <c r="A879" s="14" t="s">
        <v>95</v>
      </c>
      <c r="B879" t="s">
        <v>80</v>
      </c>
      <c r="C879" t="s">
        <v>90</v>
      </c>
      <c r="D879" s="13">
        <v>42093</v>
      </c>
      <c r="E879">
        <v>1</v>
      </c>
      <c r="F879">
        <v>50</v>
      </c>
      <c r="G879" s="2" t="s">
        <v>89</v>
      </c>
      <c r="H879" s="2" t="s">
        <v>13</v>
      </c>
      <c r="I879">
        <v>4</v>
      </c>
      <c r="J879" s="2" t="s">
        <v>88</v>
      </c>
      <c r="K879" s="2">
        <f>IF(ISNUMBER(AVERAGEIFS(ObservedSpeciesData!K$2:K$4955,ObservedSpeciesData!$A$2:$A$4955,$A879,ObservedSpeciesData!$D$2:$D$4955,$D879)),AVERAGEIFS(ObservedSpeciesData!K$2:K$4955,ObservedSpeciesData!$A$2:$A$4955,$A879,ObservedSpeciesData!$D$2:$D$4955,$D879),"")</f>
        <v>45</v>
      </c>
      <c r="L879" s="26">
        <f>IF(ISNUMBER(AVERAGEIFS(ObservedSpeciesData!L$2:L$4955,ObservedSpeciesData!$A$2:$A$4955,$A879,ObservedSpeciesData!$D$2:$D$4955,$D879)),AVERAGEIFS(ObservedSpeciesData!L$2:L$4955,ObservedSpeciesData!$A$2:$A$4955,$A879,ObservedSpeciesData!$D$2:$D$4955,$D879),"")</f>
        <v>2482.6666666666665</v>
      </c>
      <c r="M879" s="23">
        <f>IF(ISNUMBER(AVERAGEIFS(ObservedSpeciesData!M$2:M$4955,ObservedSpeciesData!$A$2:$A$4955,$A879,ObservedSpeciesData!$D$2:$D$4955,$D879)),AVERAGEIFS(ObservedSpeciesData!M$2:M$4955,ObservedSpeciesData!$A$2:$A$4955,$A879,ObservedSpeciesData!$D$2:$D$4955,$D879),"")</f>
        <v>248.26666666666668</v>
      </c>
      <c r="N879" s="23" t="str">
        <f>IF(ISNUMBER(AVERAGEIFS(ObservedSpeciesData!N$2:N$4955,ObservedSpeciesData!$A$2:$A$4955,$A879,ObservedSpeciesData!$D$2:$D$4955,$D879)),AVERAGEIFS(ObservedSpeciesData!N$2:N$4955,ObservedSpeciesData!$A$2:$A$4955,$A879,ObservedSpeciesData!$D$2:$D$4955,$D879),"")</f>
        <v/>
      </c>
      <c r="O879" s="23" t="str">
        <f>IF(ISNUMBER(AVERAGEIFS(ObservedSpeciesData!O$2:O$4955,ObservedSpeciesData!$A$2:$A$4955,$A879,ObservedSpeciesData!$D$2:$D$4955,$D879)),AVERAGEIFS(ObservedSpeciesData!O$2:O$4955,ObservedSpeciesData!$A$2:$A$4955,$A879,ObservedSpeciesData!$D$2:$D$4955,$D879),"")</f>
        <v/>
      </c>
      <c r="P879" s="23" t="str">
        <f>IF(ISNUMBER(AVERAGEIFS(ObservedSpeciesData!P$2:P$4955,ObservedSpeciesData!$A$2:$A$4955,$A879,ObservedSpeciesData!$C$2:$C$4955,$C879,ObservedSpeciesData!$D$2:$D$4955,$D879)),AVERAGEIFS(ObservedSpeciesData!P$2:P$4955,ObservedSpeciesData!$A$2:$A$4955,$A879,ObservedSpeciesData!$C$2:$C$4955,$C879,ObservedSpeciesData!$D$2:$D$4955,$D879),"")</f>
        <v/>
      </c>
      <c r="Q879" s="23"/>
      <c r="R879" s="25" t="str">
        <f>IF(ISNUMBER(AVERAGEIFS(ObservedSpeciesData!R$2:R$4955,ObservedSpeciesData!$A$2:$A$4955,$A879,ObservedSpeciesData!$D$2:$D$4955,$D879)),AVERAGEIFS(ObservedSpeciesData!R$2:R$4955,ObservedSpeciesData!$A$2:$A$4955,$A879,ObservedSpeciesData!$D$2:$D$4955,$D879),"")</f>
        <v/>
      </c>
      <c r="S879" s="25" t="str">
        <f>IF(ISNUMBER(AVERAGEIFS(ObservedSpeciesData!S$2:S$4955,ObservedSpeciesData!$A$2:$A$4955,$A879,ObservedSpeciesData!$D$2:$D$4955,$D879)),AVERAGEIFS(ObservedSpeciesData!S$2:S$4955,ObservedSpeciesData!$A$2:$A$4955,$A879,ObservedSpeciesData!$D$2:$D$4955,$D879),"")</f>
        <v/>
      </c>
      <c r="T879" s="23" t="str">
        <f>IF(ISNUMBER(AVERAGEIFS(ObservedSpeciesData!T$2:T$4955,ObservedSpeciesData!$A$2:$A$4955,$A879,ObservedSpeciesData!$D$2:$D$4955,$D879)),AVERAGEIFS(ObservedSpeciesData!T$2:T$4955,ObservedSpeciesData!$A$2:$A$4955,$A879,ObservedSpeciesData!$D$2:$D$4955,$D879),"")</f>
        <v/>
      </c>
      <c r="U879" s="24" t="str">
        <f>IF(ISNUMBER(AVERAGEIFS(ObservedSpeciesData!U$2:U$4955,ObservedSpeciesData!$A$2:$A$4955,$A879,ObservedSpeciesData!$C$2:$C$4955,$C879,ObservedSpeciesData!$D$2:$D$4955,$D879)),AVERAGEIFS(ObservedSpeciesData!U$2:U$4955,ObservedSpeciesData!$A$2:$A$4955,$A879,ObservedSpeciesData!$C$2:$C$4955,$C879,ObservedSpeciesData!$D$2:$D$4955,$D879),"")</f>
        <v/>
      </c>
      <c r="V879" s="23" t="str">
        <f>IF(ISNUMBER(AVERAGEIFS(ObservedSpeciesData!V$2:V$4955,ObservedSpeciesData!$A$2:$A$4955,$A879,ObservedSpeciesData!$D$2:$D$4955,$D879)),AVERAGEIFS(ObservedSpeciesData!V$2:V$4955,ObservedSpeciesData!$A$2:$A$4955,$A879,ObservedSpeciesData!$D$2:$D$4955,$D879),"")</f>
        <v/>
      </c>
      <c r="W879" s="23" t="str">
        <f>IF(ISNUMBER(AVERAGEIFS(ObservedSpeciesData!W$2:W$4955,ObservedSpeciesData!$A$2:$A$4955,$A879,ObservedSpeciesData!$D$2:$D$4955,$D879)),AVERAGEIFS(ObservedSpeciesData!W$2:W$4955,ObservedSpeciesData!$A$2:$A$4955,$A879,ObservedSpeciesData!$D$2:$D$4955,$D879),"")</f>
        <v/>
      </c>
      <c r="X879" s="23" t="str">
        <f>IF(ISNUMBER(AVERAGEIFS(ObservedSpeciesData!X$2:X$4955,ObservedSpeciesData!$A$2:$A$4955,$A879,ObservedSpeciesData!$D$2:$D$4955,$D879)),AVERAGEIFS(ObservedSpeciesData!X$2:X$4955,ObservedSpeciesData!$A$2:$A$4955,$A879,ObservedSpeciesData!$D$2:$D$4955,$D879),"")</f>
        <v/>
      </c>
      <c r="Y879" s="23" t="str">
        <f>IF(ISNUMBER(AVERAGEIFS(ObservedSpeciesData!Y$2:Y$4955,ObservedSpeciesData!$A$2:$A$4955,$A879,ObservedSpeciesData!$D$2:$D$4955,$D879)),AVERAGEIFS(ObservedSpeciesData!Y$2:Y$4955,ObservedSpeciesData!$A$2:$A$4955,$A879,ObservedSpeciesData!$D$2:$D$4955,$D879),"")</f>
        <v/>
      </c>
      <c r="Z879" s="23" t="str">
        <f>IF(ISNUMBER(AVERAGEIFS(ObservedSpeciesData!Z$2:Z$4955,ObservedSpeciesData!$A$2:$A$4955,$A879,ObservedSpeciesData!$D$2:$D$4955,$D879)),AVERAGEIFS(ObservedSpeciesData!Z$2:Z$4955,ObservedSpeciesData!$A$2:$A$4955,$A879,ObservedSpeciesData!$D$2:$D$4955,$D879),"")</f>
        <v/>
      </c>
      <c r="AA879" s="23">
        <f>IF(ISNUMBER(AVERAGEIFS(ObservedSpeciesData!AA$2:AA$4955,ObservedSpeciesData!$A$2:$A$4955,$A879,ObservedSpeciesData!$D$2:$D$4955,$D879)),AVERAGEIFS(ObservedSpeciesData!AA$2:AA$4955,ObservedSpeciesData!$A$2:$A$4955,$A879,ObservedSpeciesData!$D$2:$D$4955,$D879),"")</f>
        <v>22.799999999999997</v>
      </c>
      <c r="AB879" s="24">
        <f>IF(ISNUMBER(AVERAGEIFS(ObservedSpeciesData!AB$2:AB$4955,ObservedSpeciesData!$A$2:$A$4955,$A879,ObservedSpeciesData!$D$2:$D$4955,$D879)),AVERAGEIFS(ObservedSpeciesData!AB$2:AB$4955,ObservedSpeciesData!$A$2:$A$4955,$A879,ObservedSpeciesData!$D$2:$D$4955,$D879),"")</f>
        <v>3.6666666666666674E-2</v>
      </c>
      <c r="AC879" s="24">
        <f>IF(ISNUMBER(AVERAGEIFS(ObservedSpeciesData!AC$2:AC$4955,ObservedSpeciesData!$A$2:$A$4955,$A879,ObservedSpeciesData!$D$2:$D$4955,$D879)),AVERAGEIFS(ObservedSpeciesData!AC$2:AC$4955,ObservedSpeciesData!$A$2:$A$4955,$A879,ObservedSpeciesData!$D$2:$D$4955,$D879),"")</f>
        <v>3.6666666666666674E-2</v>
      </c>
      <c r="AD879" s="23" t="str">
        <f>IF(ISNUMBER(AVERAGEIFS(ObservedSpeciesData!AD$2:AD$4955,ObservedSpeciesData!$A$2:$A$4955,$A879,ObservedSpeciesData!$D$2:$D$4955,$D879)),AVERAGEIFS(ObservedSpeciesData!AD$2:AD$4955,ObservedSpeciesData!$A$2:$A$4955,$A879,ObservedSpeciesData!$D$2:$D$4955,$D879),"")</f>
        <v/>
      </c>
      <c r="AE879" s="24" t="str">
        <f>IF(ISNUMBER(AVERAGEIFS(ObservedSpeciesData!AE$2:AE$4955,ObservedSpeciesData!$A$2:$A$4955,$A879,ObservedSpeciesData!$D$2:$D$4955,$D879)),AVERAGEIFS(ObservedSpeciesData!AE$2:AE$4955,ObservedSpeciesData!$A$2:$A$4955,$A879,ObservedSpeciesData!$D$2:$D$4955,$D879),"")</f>
        <v/>
      </c>
      <c r="AF879" s="23"/>
      <c r="AG879" s="24"/>
      <c r="AH879" s="23" t="str">
        <f>IF(ISNUMBER(AVERAGEIFS(ObservedSpeciesData!AH$2:AH$4955,ObservedSpeciesData!$A$2:$A$4955,$A879,ObservedSpeciesData!$D$2:$D$4955,$D879)),AVERAGEIFS(ObservedSpeciesData!AH$2:AH$4955,ObservedSpeciesData!$A$2:$A$4955,$A879,ObservedSpeciesData!$D$2:$D$4955,$D879),"")</f>
        <v/>
      </c>
      <c r="AI879" s="23" t="str">
        <f>IF(ISNUMBER(AVERAGEIFS(ObservedSpeciesData!AI$2:AI$4955,ObservedSpeciesData!$A$2:$A$4955,$A879,ObservedSpeciesData!$C$2:$C$4955,$C879,ObservedSpeciesData!$D$2:$D$4955,$D879)),AVERAGEIFS(ObservedSpeciesData!AI$2:AI$4955,ObservedSpeciesData!$A$2:$A$4955,$A879,ObservedSpeciesData!$C$2:$C$4955,$C879,ObservedSpeciesData!$D$2:$D$4955,$D879),"")</f>
        <v/>
      </c>
      <c r="AJ879" s="2">
        <f>COUNTIFS(ObservedSpeciesData!$A$2:$A$828,$A879,ObservedSpeciesData!$D$2:$D$828,$D879)</f>
        <v>0</v>
      </c>
      <c r="AK879" s="2">
        <f t="shared" si="13"/>
        <v>4</v>
      </c>
    </row>
    <row r="880" spans="1:37" x14ac:dyDescent="0.25">
      <c r="A880" s="14" t="s">
        <v>94</v>
      </c>
      <c r="B880" t="s">
        <v>80</v>
      </c>
      <c r="C880" t="s">
        <v>90</v>
      </c>
      <c r="D880" s="13">
        <v>42093</v>
      </c>
      <c r="E880">
        <v>1</v>
      </c>
      <c r="F880">
        <v>100</v>
      </c>
      <c r="G880" s="2" t="s">
        <v>89</v>
      </c>
      <c r="H880" s="2" t="s">
        <v>13</v>
      </c>
      <c r="I880">
        <v>4</v>
      </c>
      <c r="J880" s="2" t="s">
        <v>88</v>
      </c>
      <c r="K880" s="2">
        <f>IF(ISNUMBER(AVERAGEIFS(ObservedSpeciesData!K$2:K$4955,ObservedSpeciesData!$A$2:$A$4955,$A880,ObservedSpeciesData!$D$2:$D$4955,$D880)),AVERAGEIFS(ObservedSpeciesData!K$2:K$4955,ObservedSpeciesData!$A$2:$A$4955,$A880,ObservedSpeciesData!$D$2:$D$4955,$D880),"")</f>
        <v>90</v>
      </c>
      <c r="L880" s="26">
        <f>IF(ISNUMBER(AVERAGEIFS(ObservedSpeciesData!L$2:L$4955,ObservedSpeciesData!$A$2:$A$4955,$A880,ObservedSpeciesData!$D$2:$D$4955,$D880)),AVERAGEIFS(ObservedSpeciesData!L$2:L$4955,ObservedSpeciesData!$A$2:$A$4955,$A880,ObservedSpeciesData!$D$2:$D$4955,$D880),"")</f>
        <v>2528</v>
      </c>
      <c r="M880" s="23">
        <f>IF(ISNUMBER(AVERAGEIFS(ObservedSpeciesData!M$2:M$4955,ObservedSpeciesData!$A$2:$A$4955,$A880,ObservedSpeciesData!$D$2:$D$4955,$D880)),AVERAGEIFS(ObservedSpeciesData!M$2:M$4955,ObservedSpeciesData!$A$2:$A$4955,$A880,ObservedSpeciesData!$D$2:$D$4955,$D880),"")</f>
        <v>252.79999999999998</v>
      </c>
      <c r="N880" s="23" t="str">
        <f>IF(ISNUMBER(AVERAGEIFS(ObservedSpeciesData!N$2:N$4955,ObservedSpeciesData!$A$2:$A$4955,$A880,ObservedSpeciesData!$D$2:$D$4955,$D880)),AVERAGEIFS(ObservedSpeciesData!N$2:N$4955,ObservedSpeciesData!$A$2:$A$4955,$A880,ObservedSpeciesData!$D$2:$D$4955,$D880),"")</f>
        <v/>
      </c>
      <c r="O880" s="23" t="str">
        <f>IF(ISNUMBER(AVERAGEIFS(ObservedSpeciesData!O$2:O$4955,ObservedSpeciesData!$A$2:$A$4955,$A880,ObservedSpeciesData!$D$2:$D$4955,$D880)),AVERAGEIFS(ObservedSpeciesData!O$2:O$4955,ObservedSpeciesData!$A$2:$A$4955,$A880,ObservedSpeciesData!$D$2:$D$4955,$D880),"")</f>
        <v/>
      </c>
      <c r="P880" s="23" t="str">
        <f>IF(ISNUMBER(AVERAGEIFS(ObservedSpeciesData!P$2:P$4955,ObservedSpeciesData!$A$2:$A$4955,$A880,ObservedSpeciesData!$C$2:$C$4955,$C880,ObservedSpeciesData!$D$2:$D$4955,$D880)),AVERAGEIFS(ObservedSpeciesData!P$2:P$4955,ObservedSpeciesData!$A$2:$A$4955,$A880,ObservedSpeciesData!$C$2:$C$4955,$C880,ObservedSpeciesData!$D$2:$D$4955,$D880),"")</f>
        <v/>
      </c>
      <c r="Q880" s="23"/>
      <c r="R880" s="25" t="str">
        <f>IF(ISNUMBER(AVERAGEIFS(ObservedSpeciesData!R$2:R$4955,ObservedSpeciesData!$A$2:$A$4955,$A880,ObservedSpeciesData!$D$2:$D$4955,$D880)),AVERAGEIFS(ObservedSpeciesData!R$2:R$4955,ObservedSpeciesData!$A$2:$A$4955,$A880,ObservedSpeciesData!$D$2:$D$4955,$D880),"")</f>
        <v/>
      </c>
      <c r="S880" s="25" t="str">
        <f>IF(ISNUMBER(AVERAGEIFS(ObservedSpeciesData!S$2:S$4955,ObservedSpeciesData!$A$2:$A$4955,$A880,ObservedSpeciesData!$D$2:$D$4955,$D880)),AVERAGEIFS(ObservedSpeciesData!S$2:S$4955,ObservedSpeciesData!$A$2:$A$4955,$A880,ObservedSpeciesData!$D$2:$D$4955,$D880),"")</f>
        <v/>
      </c>
      <c r="T880" s="23" t="str">
        <f>IF(ISNUMBER(AVERAGEIFS(ObservedSpeciesData!T$2:T$4955,ObservedSpeciesData!$A$2:$A$4955,$A880,ObservedSpeciesData!$D$2:$D$4955,$D880)),AVERAGEIFS(ObservedSpeciesData!T$2:T$4955,ObservedSpeciesData!$A$2:$A$4955,$A880,ObservedSpeciesData!$D$2:$D$4955,$D880),"")</f>
        <v/>
      </c>
      <c r="U880" s="24" t="str">
        <f>IF(ISNUMBER(AVERAGEIFS(ObservedSpeciesData!U$2:U$4955,ObservedSpeciesData!$A$2:$A$4955,$A880,ObservedSpeciesData!$C$2:$C$4955,$C880,ObservedSpeciesData!$D$2:$D$4955,$D880)),AVERAGEIFS(ObservedSpeciesData!U$2:U$4955,ObservedSpeciesData!$A$2:$A$4955,$A880,ObservedSpeciesData!$C$2:$C$4955,$C880,ObservedSpeciesData!$D$2:$D$4955,$D880),"")</f>
        <v/>
      </c>
      <c r="V880" s="23" t="str">
        <f>IF(ISNUMBER(AVERAGEIFS(ObservedSpeciesData!V$2:V$4955,ObservedSpeciesData!$A$2:$A$4955,$A880,ObservedSpeciesData!$D$2:$D$4955,$D880)),AVERAGEIFS(ObservedSpeciesData!V$2:V$4955,ObservedSpeciesData!$A$2:$A$4955,$A880,ObservedSpeciesData!$D$2:$D$4955,$D880),"")</f>
        <v/>
      </c>
      <c r="W880" s="23" t="str">
        <f>IF(ISNUMBER(AVERAGEIFS(ObservedSpeciesData!W$2:W$4955,ObservedSpeciesData!$A$2:$A$4955,$A880,ObservedSpeciesData!$D$2:$D$4955,$D880)),AVERAGEIFS(ObservedSpeciesData!W$2:W$4955,ObservedSpeciesData!$A$2:$A$4955,$A880,ObservedSpeciesData!$D$2:$D$4955,$D880),"")</f>
        <v/>
      </c>
      <c r="X880" s="23" t="str">
        <f>IF(ISNUMBER(AVERAGEIFS(ObservedSpeciesData!X$2:X$4955,ObservedSpeciesData!$A$2:$A$4955,$A880,ObservedSpeciesData!$D$2:$D$4955,$D880)),AVERAGEIFS(ObservedSpeciesData!X$2:X$4955,ObservedSpeciesData!$A$2:$A$4955,$A880,ObservedSpeciesData!$D$2:$D$4955,$D880),"")</f>
        <v/>
      </c>
      <c r="Y880" s="23" t="str">
        <f>IF(ISNUMBER(AVERAGEIFS(ObservedSpeciesData!Y$2:Y$4955,ObservedSpeciesData!$A$2:$A$4955,$A880,ObservedSpeciesData!$D$2:$D$4955,$D880)),AVERAGEIFS(ObservedSpeciesData!Y$2:Y$4955,ObservedSpeciesData!$A$2:$A$4955,$A880,ObservedSpeciesData!$D$2:$D$4955,$D880),"")</f>
        <v/>
      </c>
      <c r="Z880" s="23" t="str">
        <f>IF(ISNUMBER(AVERAGEIFS(ObservedSpeciesData!Z$2:Z$4955,ObservedSpeciesData!$A$2:$A$4955,$A880,ObservedSpeciesData!$D$2:$D$4955,$D880)),AVERAGEIFS(ObservedSpeciesData!Z$2:Z$4955,ObservedSpeciesData!$A$2:$A$4955,$A880,ObservedSpeciesData!$D$2:$D$4955,$D880),"")</f>
        <v/>
      </c>
      <c r="AA880" s="23">
        <f>IF(ISNUMBER(AVERAGEIFS(ObservedSpeciesData!AA$2:AA$4955,ObservedSpeciesData!$A$2:$A$4955,$A880,ObservedSpeciesData!$D$2:$D$4955,$D880)),AVERAGEIFS(ObservedSpeciesData!AA$2:AA$4955,ObservedSpeciesData!$A$2:$A$4955,$A880,ObservedSpeciesData!$D$2:$D$4955,$D880),"")</f>
        <v>24.8</v>
      </c>
      <c r="AB880" s="24">
        <f>IF(ISNUMBER(AVERAGEIFS(ObservedSpeciesData!AB$2:AB$4955,ObservedSpeciesData!$A$2:$A$4955,$A880,ObservedSpeciesData!$D$2:$D$4955,$D880)),AVERAGEIFS(ObservedSpeciesData!AB$2:AB$4955,ObservedSpeciesData!$A$2:$A$4955,$A880,ObservedSpeciesData!$D$2:$D$4955,$D880),"")</f>
        <v>3.9666666666666663E-2</v>
      </c>
      <c r="AC880" s="24">
        <f>IF(ISNUMBER(AVERAGEIFS(ObservedSpeciesData!AC$2:AC$4955,ObservedSpeciesData!$A$2:$A$4955,$A880,ObservedSpeciesData!$D$2:$D$4955,$D880)),AVERAGEIFS(ObservedSpeciesData!AC$2:AC$4955,ObservedSpeciesData!$A$2:$A$4955,$A880,ObservedSpeciesData!$D$2:$D$4955,$D880),"")</f>
        <v>3.9666666666666663E-2</v>
      </c>
      <c r="AD880" s="23" t="str">
        <f>IF(ISNUMBER(AVERAGEIFS(ObservedSpeciesData!AD$2:AD$4955,ObservedSpeciesData!$A$2:$A$4955,$A880,ObservedSpeciesData!$D$2:$D$4955,$D880)),AVERAGEIFS(ObservedSpeciesData!AD$2:AD$4955,ObservedSpeciesData!$A$2:$A$4955,$A880,ObservedSpeciesData!$D$2:$D$4955,$D880),"")</f>
        <v/>
      </c>
      <c r="AE880" s="24" t="str">
        <f>IF(ISNUMBER(AVERAGEIFS(ObservedSpeciesData!AE$2:AE$4955,ObservedSpeciesData!$A$2:$A$4955,$A880,ObservedSpeciesData!$D$2:$D$4955,$D880)),AVERAGEIFS(ObservedSpeciesData!AE$2:AE$4955,ObservedSpeciesData!$A$2:$A$4955,$A880,ObservedSpeciesData!$D$2:$D$4955,$D880),"")</f>
        <v/>
      </c>
      <c r="AF880" s="23"/>
      <c r="AG880" s="24"/>
      <c r="AH880" s="23" t="str">
        <f>IF(ISNUMBER(AVERAGEIFS(ObservedSpeciesData!AH$2:AH$4955,ObservedSpeciesData!$A$2:$A$4955,$A880,ObservedSpeciesData!$D$2:$D$4955,$D880)),AVERAGEIFS(ObservedSpeciesData!AH$2:AH$4955,ObservedSpeciesData!$A$2:$A$4955,$A880,ObservedSpeciesData!$D$2:$D$4955,$D880),"")</f>
        <v/>
      </c>
      <c r="AI880" s="23" t="str">
        <f>IF(ISNUMBER(AVERAGEIFS(ObservedSpeciesData!AI$2:AI$4955,ObservedSpeciesData!$A$2:$A$4955,$A880,ObservedSpeciesData!$C$2:$C$4955,$C880,ObservedSpeciesData!$D$2:$D$4955,$D880)),AVERAGEIFS(ObservedSpeciesData!AI$2:AI$4955,ObservedSpeciesData!$A$2:$A$4955,$A880,ObservedSpeciesData!$C$2:$C$4955,$C880,ObservedSpeciesData!$D$2:$D$4955,$D880),"")</f>
        <v/>
      </c>
      <c r="AJ880" s="2">
        <f>COUNTIFS(ObservedSpeciesData!$A$2:$A$828,$A880,ObservedSpeciesData!$D$2:$D$828,$D880)</f>
        <v>0</v>
      </c>
      <c r="AK880" s="2">
        <f t="shared" si="13"/>
        <v>4</v>
      </c>
    </row>
    <row r="881" spans="1:37" x14ac:dyDescent="0.25">
      <c r="A881" s="14" t="s">
        <v>93</v>
      </c>
      <c r="B881" t="s">
        <v>80</v>
      </c>
      <c r="C881" t="s">
        <v>90</v>
      </c>
      <c r="D881" s="13">
        <v>42093</v>
      </c>
      <c r="E881">
        <v>1</v>
      </c>
      <c r="F881">
        <v>200</v>
      </c>
      <c r="G881" s="2" t="s">
        <v>89</v>
      </c>
      <c r="H881" s="2" t="s">
        <v>13</v>
      </c>
      <c r="I881">
        <v>4</v>
      </c>
      <c r="J881" s="2" t="s">
        <v>88</v>
      </c>
      <c r="K881" s="2">
        <f>IF(ISNUMBER(AVERAGEIFS(ObservedSpeciesData!K$2:K$4955,ObservedSpeciesData!$A$2:$A$4955,$A881,ObservedSpeciesData!$D$2:$D$4955,$D881)),AVERAGEIFS(ObservedSpeciesData!K$2:K$4955,ObservedSpeciesData!$A$2:$A$4955,$A881,ObservedSpeciesData!$D$2:$D$4955,$D881),"")</f>
        <v>180</v>
      </c>
      <c r="L881" s="26">
        <f>IF(ISNUMBER(AVERAGEIFS(ObservedSpeciesData!L$2:L$4955,ObservedSpeciesData!$A$2:$A$4955,$A881,ObservedSpeciesData!$D$2:$D$4955,$D881)),AVERAGEIFS(ObservedSpeciesData!L$2:L$4955,ObservedSpeciesData!$A$2:$A$4955,$A881,ObservedSpeciesData!$D$2:$D$4955,$D881),"")</f>
        <v>2596</v>
      </c>
      <c r="M881" s="23">
        <f>IF(ISNUMBER(AVERAGEIFS(ObservedSpeciesData!M$2:M$4955,ObservedSpeciesData!$A$2:$A$4955,$A881,ObservedSpeciesData!$D$2:$D$4955,$D881)),AVERAGEIFS(ObservedSpeciesData!M$2:M$4955,ObservedSpeciesData!$A$2:$A$4955,$A881,ObservedSpeciesData!$D$2:$D$4955,$D881),"")</f>
        <v>259.59999999999997</v>
      </c>
      <c r="N881" s="23" t="str">
        <f>IF(ISNUMBER(AVERAGEIFS(ObservedSpeciesData!N$2:N$4955,ObservedSpeciesData!$A$2:$A$4955,$A881,ObservedSpeciesData!$D$2:$D$4955,$D881)),AVERAGEIFS(ObservedSpeciesData!N$2:N$4955,ObservedSpeciesData!$A$2:$A$4955,$A881,ObservedSpeciesData!$D$2:$D$4955,$D881),"")</f>
        <v/>
      </c>
      <c r="O881" s="23" t="str">
        <f>IF(ISNUMBER(AVERAGEIFS(ObservedSpeciesData!O$2:O$4955,ObservedSpeciesData!$A$2:$A$4955,$A881,ObservedSpeciesData!$D$2:$D$4955,$D881)),AVERAGEIFS(ObservedSpeciesData!O$2:O$4955,ObservedSpeciesData!$A$2:$A$4955,$A881,ObservedSpeciesData!$D$2:$D$4955,$D881),"")</f>
        <v/>
      </c>
      <c r="P881" s="23" t="str">
        <f>IF(ISNUMBER(AVERAGEIFS(ObservedSpeciesData!P$2:P$4955,ObservedSpeciesData!$A$2:$A$4955,$A881,ObservedSpeciesData!$C$2:$C$4955,$C881,ObservedSpeciesData!$D$2:$D$4955,$D881)),AVERAGEIFS(ObservedSpeciesData!P$2:P$4955,ObservedSpeciesData!$A$2:$A$4955,$A881,ObservedSpeciesData!$C$2:$C$4955,$C881,ObservedSpeciesData!$D$2:$D$4955,$D881),"")</f>
        <v/>
      </c>
      <c r="Q881" s="23"/>
      <c r="R881" s="25" t="str">
        <f>IF(ISNUMBER(AVERAGEIFS(ObservedSpeciesData!R$2:R$4955,ObservedSpeciesData!$A$2:$A$4955,$A881,ObservedSpeciesData!$D$2:$D$4955,$D881)),AVERAGEIFS(ObservedSpeciesData!R$2:R$4955,ObservedSpeciesData!$A$2:$A$4955,$A881,ObservedSpeciesData!$D$2:$D$4955,$D881),"")</f>
        <v/>
      </c>
      <c r="S881" s="25" t="str">
        <f>IF(ISNUMBER(AVERAGEIFS(ObservedSpeciesData!S$2:S$4955,ObservedSpeciesData!$A$2:$A$4955,$A881,ObservedSpeciesData!$D$2:$D$4955,$D881)),AVERAGEIFS(ObservedSpeciesData!S$2:S$4955,ObservedSpeciesData!$A$2:$A$4955,$A881,ObservedSpeciesData!$D$2:$D$4955,$D881),"")</f>
        <v/>
      </c>
      <c r="T881" s="23" t="str">
        <f>IF(ISNUMBER(AVERAGEIFS(ObservedSpeciesData!T$2:T$4955,ObservedSpeciesData!$A$2:$A$4955,$A881,ObservedSpeciesData!$D$2:$D$4955,$D881)),AVERAGEIFS(ObservedSpeciesData!T$2:T$4955,ObservedSpeciesData!$A$2:$A$4955,$A881,ObservedSpeciesData!$D$2:$D$4955,$D881),"")</f>
        <v/>
      </c>
      <c r="U881" s="24" t="str">
        <f>IF(ISNUMBER(AVERAGEIFS(ObservedSpeciesData!U$2:U$4955,ObservedSpeciesData!$A$2:$A$4955,$A881,ObservedSpeciesData!$C$2:$C$4955,$C881,ObservedSpeciesData!$D$2:$D$4955,$D881)),AVERAGEIFS(ObservedSpeciesData!U$2:U$4955,ObservedSpeciesData!$A$2:$A$4955,$A881,ObservedSpeciesData!$C$2:$C$4955,$C881,ObservedSpeciesData!$D$2:$D$4955,$D881),"")</f>
        <v/>
      </c>
      <c r="V881" s="23" t="str">
        <f>IF(ISNUMBER(AVERAGEIFS(ObservedSpeciesData!V$2:V$4955,ObservedSpeciesData!$A$2:$A$4955,$A881,ObservedSpeciesData!$D$2:$D$4955,$D881)),AVERAGEIFS(ObservedSpeciesData!V$2:V$4955,ObservedSpeciesData!$A$2:$A$4955,$A881,ObservedSpeciesData!$D$2:$D$4955,$D881),"")</f>
        <v/>
      </c>
      <c r="W881" s="23" t="str">
        <f>IF(ISNUMBER(AVERAGEIFS(ObservedSpeciesData!W$2:W$4955,ObservedSpeciesData!$A$2:$A$4955,$A881,ObservedSpeciesData!$D$2:$D$4955,$D881)),AVERAGEIFS(ObservedSpeciesData!W$2:W$4955,ObservedSpeciesData!$A$2:$A$4955,$A881,ObservedSpeciesData!$D$2:$D$4955,$D881),"")</f>
        <v/>
      </c>
      <c r="X881" s="23" t="str">
        <f>IF(ISNUMBER(AVERAGEIFS(ObservedSpeciesData!X$2:X$4955,ObservedSpeciesData!$A$2:$A$4955,$A881,ObservedSpeciesData!$D$2:$D$4955,$D881)),AVERAGEIFS(ObservedSpeciesData!X$2:X$4955,ObservedSpeciesData!$A$2:$A$4955,$A881,ObservedSpeciesData!$D$2:$D$4955,$D881),"")</f>
        <v/>
      </c>
      <c r="Y881" s="23" t="str">
        <f>IF(ISNUMBER(AVERAGEIFS(ObservedSpeciesData!Y$2:Y$4955,ObservedSpeciesData!$A$2:$A$4955,$A881,ObservedSpeciesData!$D$2:$D$4955,$D881)),AVERAGEIFS(ObservedSpeciesData!Y$2:Y$4955,ObservedSpeciesData!$A$2:$A$4955,$A881,ObservedSpeciesData!$D$2:$D$4955,$D881),"")</f>
        <v/>
      </c>
      <c r="Z881" s="23" t="str">
        <f>IF(ISNUMBER(AVERAGEIFS(ObservedSpeciesData!Z$2:Z$4955,ObservedSpeciesData!$A$2:$A$4955,$A881,ObservedSpeciesData!$D$2:$D$4955,$D881)),AVERAGEIFS(ObservedSpeciesData!Z$2:Z$4955,ObservedSpeciesData!$A$2:$A$4955,$A881,ObservedSpeciesData!$D$2:$D$4955,$D881),"")</f>
        <v/>
      </c>
      <c r="AA881" s="23">
        <f>IF(ISNUMBER(AVERAGEIFS(ObservedSpeciesData!AA$2:AA$4955,ObservedSpeciesData!$A$2:$A$4955,$A881,ObservedSpeciesData!$D$2:$D$4955,$D881)),AVERAGEIFS(ObservedSpeciesData!AA$2:AA$4955,ObservedSpeciesData!$A$2:$A$4955,$A881,ObservedSpeciesData!$D$2:$D$4955,$D881),"")</f>
        <v>23.766666666666666</v>
      </c>
      <c r="AB881" s="24">
        <f>IF(ISNUMBER(AVERAGEIFS(ObservedSpeciesData!AB$2:AB$4955,ObservedSpeciesData!$A$2:$A$4955,$A881,ObservedSpeciesData!$D$2:$D$4955,$D881)),AVERAGEIFS(ObservedSpeciesData!AB$2:AB$4955,ObservedSpeciesData!$A$2:$A$4955,$A881,ObservedSpeciesData!$D$2:$D$4955,$D881),"")</f>
        <v>3.833333333333333E-2</v>
      </c>
      <c r="AC881" s="24">
        <f>IF(ISNUMBER(AVERAGEIFS(ObservedSpeciesData!AC$2:AC$4955,ObservedSpeciesData!$A$2:$A$4955,$A881,ObservedSpeciesData!$D$2:$D$4955,$D881)),AVERAGEIFS(ObservedSpeciesData!AC$2:AC$4955,ObservedSpeciesData!$A$2:$A$4955,$A881,ObservedSpeciesData!$D$2:$D$4955,$D881),"")</f>
        <v>3.833333333333333E-2</v>
      </c>
      <c r="AD881" s="23" t="str">
        <f>IF(ISNUMBER(AVERAGEIFS(ObservedSpeciesData!AD$2:AD$4955,ObservedSpeciesData!$A$2:$A$4955,$A881,ObservedSpeciesData!$D$2:$D$4955,$D881)),AVERAGEIFS(ObservedSpeciesData!AD$2:AD$4955,ObservedSpeciesData!$A$2:$A$4955,$A881,ObservedSpeciesData!$D$2:$D$4955,$D881),"")</f>
        <v/>
      </c>
      <c r="AE881" s="24" t="str">
        <f>IF(ISNUMBER(AVERAGEIFS(ObservedSpeciesData!AE$2:AE$4955,ObservedSpeciesData!$A$2:$A$4955,$A881,ObservedSpeciesData!$D$2:$D$4955,$D881)),AVERAGEIFS(ObservedSpeciesData!AE$2:AE$4955,ObservedSpeciesData!$A$2:$A$4955,$A881,ObservedSpeciesData!$D$2:$D$4955,$D881),"")</f>
        <v/>
      </c>
      <c r="AF881" s="23"/>
      <c r="AG881" s="24"/>
      <c r="AH881" s="23" t="str">
        <f>IF(ISNUMBER(AVERAGEIFS(ObservedSpeciesData!AH$2:AH$4955,ObservedSpeciesData!$A$2:$A$4955,$A881,ObservedSpeciesData!$D$2:$D$4955,$D881)),AVERAGEIFS(ObservedSpeciesData!AH$2:AH$4955,ObservedSpeciesData!$A$2:$A$4955,$A881,ObservedSpeciesData!$D$2:$D$4955,$D881),"")</f>
        <v/>
      </c>
      <c r="AI881" s="23" t="str">
        <f>IF(ISNUMBER(AVERAGEIFS(ObservedSpeciesData!AI$2:AI$4955,ObservedSpeciesData!$A$2:$A$4955,$A881,ObservedSpeciesData!$C$2:$C$4955,$C881,ObservedSpeciesData!$D$2:$D$4955,$D881)),AVERAGEIFS(ObservedSpeciesData!AI$2:AI$4955,ObservedSpeciesData!$A$2:$A$4955,$A881,ObservedSpeciesData!$C$2:$C$4955,$C881,ObservedSpeciesData!$D$2:$D$4955,$D881),"")</f>
        <v/>
      </c>
      <c r="AJ881" s="2">
        <f>COUNTIFS(ObservedSpeciesData!$A$2:$A$828,$A881,ObservedSpeciesData!$D$2:$D$828,$D881)</f>
        <v>0</v>
      </c>
      <c r="AK881" s="2">
        <f t="shared" si="13"/>
        <v>4</v>
      </c>
    </row>
    <row r="882" spans="1:37" x14ac:dyDescent="0.25">
      <c r="A882" s="14" t="s">
        <v>92</v>
      </c>
      <c r="B882" t="s">
        <v>80</v>
      </c>
      <c r="C882" t="s">
        <v>90</v>
      </c>
      <c r="D882" s="13">
        <v>42093</v>
      </c>
      <c r="E882">
        <v>1</v>
      </c>
      <c r="F882">
        <v>350</v>
      </c>
      <c r="G882" s="2" t="s">
        <v>89</v>
      </c>
      <c r="H882" s="2" t="s">
        <v>13</v>
      </c>
      <c r="I882">
        <v>4</v>
      </c>
      <c r="J882" s="2" t="s">
        <v>88</v>
      </c>
      <c r="K882" s="2">
        <f>IF(ISNUMBER(AVERAGEIFS(ObservedSpeciesData!K$2:K$4955,ObservedSpeciesData!$A$2:$A$4955,$A882,ObservedSpeciesData!$D$2:$D$4955,$D882)),AVERAGEIFS(ObservedSpeciesData!K$2:K$4955,ObservedSpeciesData!$A$2:$A$4955,$A882,ObservedSpeciesData!$D$2:$D$4955,$D882),"")</f>
        <v>315</v>
      </c>
      <c r="L882" s="26">
        <f>IF(ISNUMBER(AVERAGEIFS(ObservedSpeciesData!L$2:L$4955,ObservedSpeciesData!$A$2:$A$4955,$A882,ObservedSpeciesData!$D$2:$D$4955,$D882)),AVERAGEIFS(ObservedSpeciesData!L$2:L$4955,ObservedSpeciesData!$A$2:$A$4955,$A882,ObservedSpeciesData!$D$2:$D$4955,$D882),"")</f>
        <v>2652.6666666666665</v>
      </c>
      <c r="M882" s="23">
        <f>IF(ISNUMBER(AVERAGEIFS(ObservedSpeciesData!M$2:M$4955,ObservedSpeciesData!$A$2:$A$4955,$A882,ObservedSpeciesData!$D$2:$D$4955,$D882)),AVERAGEIFS(ObservedSpeciesData!M$2:M$4955,ObservedSpeciesData!$A$2:$A$4955,$A882,ObservedSpeciesData!$D$2:$D$4955,$D882),"")</f>
        <v>265.26666666666665</v>
      </c>
      <c r="N882" s="23" t="str">
        <f>IF(ISNUMBER(AVERAGEIFS(ObservedSpeciesData!N$2:N$4955,ObservedSpeciesData!$A$2:$A$4955,$A882,ObservedSpeciesData!$D$2:$D$4955,$D882)),AVERAGEIFS(ObservedSpeciesData!N$2:N$4955,ObservedSpeciesData!$A$2:$A$4955,$A882,ObservedSpeciesData!$D$2:$D$4955,$D882),"")</f>
        <v/>
      </c>
      <c r="O882" s="23" t="str">
        <f>IF(ISNUMBER(AVERAGEIFS(ObservedSpeciesData!O$2:O$4955,ObservedSpeciesData!$A$2:$A$4955,$A882,ObservedSpeciesData!$D$2:$D$4955,$D882)),AVERAGEIFS(ObservedSpeciesData!O$2:O$4955,ObservedSpeciesData!$A$2:$A$4955,$A882,ObservedSpeciesData!$D$2:$D$4955,$D882),"")</f>
        <v/>
      </c>
      <c r="P882" s="23" t="str">
        <f>IF(ISNUMBER(AVERAGEIFS(ObservedSpeciesData!P$2:P$4955,ObservedSpeciesData!$A$2:$A$4955,$A882,ObservedSpeciesData!$C$2:$C$4955,$C882,ObservedSpeciesData!$D$2:$D$4955,$D882)),AVERAGEIFS(ObservedSpeciesData!P$2:P$4955,ObservedSpeciesData!$A$2:$A$4955,$A882,ObservedSpeciesData!$C$2:$C$4955,$C882,ObservedSpeciesData!$D$2:$D$4955,$D882),"")</f>
        <v/>
      </c>
      <c r="Q882" s="23"/>
      <c r="R882" s="25" t="str">
        <f>IF(ISNUMBER(AVERAGEIFS(ObservedSpeciesData!R$2:R$4955,ObservedSpeciesData!$A$2:$A$4955,$A882,ObservedSpeciesData!$D$2:$D$4955,$D882)),AVERAGEIFS(ObservedSpeciesData!R$2:R$4955,ObservedSpeciesData!$A$2:$A$4955,$A882,ObservedSpeciesData!$D$2:$D$4955,$D882),"")</f>
        <v/>
      </c>
      <c r="S882" s="25" t="str">
        <f>IF(ISNUMBER(AVERAGEIFS(ObservedSpeciesData!S$2:S$4955,ObservedSpeciesData!$A$2:$A$4955,$A882,ObservedSpeciesData!$D$2:$D$4955,$D882)),AVERAGEIFS(ObservedSpeciesData!S$2:S$4955,ObservedSpeciesData!$A$2:$A$4955,$A882,ObservedSpeciesData!$D$2:$D$4955,$D882),"")</f>
        <v/>
      </c>
      <c r="T882" s="23" t="str">
        <f>IF(ISNUMBER(AVERAGEIFS(ObservedSpeciesData!T$2:T$4955,ObservedSpeciesData!$A$2:$A$4955,$A882,ObservedSpeciesData!$D$2:$D$4955,$D882)),AVERAGEIFS(ObservedSpeciesData!T$2:T$4955,ObservedSpeciesData!$A$2:$A$4955,$A882,ObservedSpeciesData!$D$2:$D$4955,$D882),"")</f>
        <v/>
      </c>
      <c r="U882" s="24" t="str">
        <f>IF(ISNUMBER(AVERAGEIFS(ObservedSpeciesData!U$2:U$4955,ObservedSpeciesData!$A$2:$A$4955,$A882,ObservedSpeciesData!$C$2:$C$4955,$C882,ObservedSpeciesData!$D$2:$D$4955,$D882)),AVERAGEIFS(ObservedSpeciesData!U$2:U$4955,ObservedSpeciesData!$A$2:$A$4955,$A882,ObservedSpeciesData!$C$2:$C$4955,$C882,ObservedSpeciesData!$D$2:$D$4955,$D882),"")</f>
        <v/>
      </c>
      <c r="V882" s="23" t="str">
        <f>IF(ISNUMBER(AVERAGEIFS(ObservedSpeciesData!V$2:V$4955,ObservedSpeciesData!$A$2:$A$4955,$A882,ObservedSpeciesData!$D$2:$D$4955,$D882)),AVERAGEIFS(ObservedSpeciesData!V$2:V$4955,ObservedSpeciesData!$A$2:$A$4955,$A882,ObservedSpeciesData!$D$2:$D$4955,$D882),"")</f>
        <v/>
      </c>
      <c r="W882" s="23" t="str">
        <f>IF(ISNUMBER(AVERAGEIFS(ObservedSpeciesData!W$2:W$4955,ObservedSpeciesData!$A$2:$A$4955,$A882,ObservedSpeciesData!$D$2:$D$4955,$D882)),AVERAGEIFS(ObservedSpeciesData!W$2:W$4955,ObservedSpeciesData!$A$2:$A$4955,$A882,ObservedSpeciesData!$D$2:$D$4955,$D882),"")</f>
        <v/>
      </c>
      <c r="X882" s="23" t="str">
        <f>IF(ISNUMBER(AVERAGEIFS(ObservedSpeciesData!X$2:X$4955,ObservedSpeciesData!$A$2:$A$4955,$A882,ObservedSpeciesData!$D$2:$D$4955,$D882)),AVERAGEIFS(ObservedSpeciesData!X$2:X$4955,ObservedSpeciesData!$A$2:$A$4955,$A882,ObservedSpeciesData!$D$2:$D$4955,$D882),"")</f>
        <v/>
      </c>
      <c r="Y882" s="23" t="str">
        <f>IF(ISNUMBER(AVERAGEIFS(ObservedSpeciesData!Y$2:Y$4955,ObservedSpeciesData!$A$2:$A$4955,$A882,ObservedSpeciesData!$D$2:$D$4955,$D882)),AVERAGEIFS(ObservedSpeciesData!Y$2:Y$4955,ObservedSpeciesData!$A$2:$A$4955,$A882,ObservedSpeciesData!$D$2:$D$4955,$D882),"")</f>
        <v/>
      </c>
      <c r="Z882" s="23" t="str">
        <f>IF(ISNUMBER(AVERAGEIFS(ObservedSpeciesData!Z$2:Z$4955,ObservedSpeciesData!$A$2:$A$4955,$A882,ObservedSpeciesData!$D$2:$D$4955,$D882)),AVERAGEIFS(ObservedSpeciesData!Z$2:Z$4955,ObservedSpeciesData!$A$2:$A$4955,$A882,ObservedSpeciesData!$D$2:$D$4955,$D882),"")</f>
        <v/>
      </c>
      <c r="AA882" s="23">
        <f>IF(ISNUMBER(AVERAGEIFS(ObservedSpeciesData!AA$2:AA$4955,ObservedSpeciesData!$A$2:$A$4955,$A882,ObservedSpeciesData!$D$2:$D$4955,$D882)),AVERAGEIFS(ObservedSpeciesData!AA$2:AA$4955,ObservedSpeciesData!$A$2:$A$4955,$A882,ObservedSpeciesData!$D$2:$D$4955,$D882),"")</f>
        <v>27.733333333333334</v>
      </c>
      <c r="AB882" s="24">
        <f>IF(ISNUMBER(AVERAGEIFS(ObservedSpeciesData!AB$2:AB$4955,ObservedSpeciesData!$A$2:$A$4955,$A882,ObservedSpeciesData!$D$2:$D$4955,$D882)),AVERAGEIFS(ObservedSpeciesData!AB$2:AB$4955,ObservedSpeciesData!$A$2:$A$4955,$A882,ObservedSpeciesData!$D$2:$D$4955,$D882),"")</f>
        <v>4.4000000000000004E-2</v>
      </c>
      <c r="AC882" s="24">
        <f>IF(ISNUMBER(AVERAGEIFS(ObservedSpeciesData!AC$2:AC$4955,ObservedSpeciesData!$A$2:$A$4955,$A882,ObservedSpeciesData!$D$2:$D$4955,$D882)),AVERAGEIFS(ObservedSpeciesData!AC$2:AC$4955,ObservedSpeciesData!$A$2:$A$4955,$A882,ObservedSpeciesData!$D$2:$D$4955,$D882),"")</f>
        <v>4.4000000000000004E-2</v>
      </c>
      <c r="AD882" s="23" t="str">
        <f>IF(ISNUMBER(AVERAGEIFS(ObservedSpeciesData!AD$2:AD$4955,ObservedSpeciesData!$A$2:$A$4955,$A882,ObservedSpeciesData!$D$2:$D$4955,$D882)),AVERAGEIFS(ObservedSpeciesData!AD$2:AD$4955,ObservedSpeciesData!$A$2:$A$4955,$A882,ObservedSpeciesData!$D$2:$D$4955,$D882),"")</f>
        <v/>
      </c>
      <c r="AE882" s="24" t="str">
        <f>IF(ISNUMBER(AVERAGEIFS(ObservedSpeciesData!AE$2:AE$4955,ObservedSpeciesData!$A$2:$A$4955,$A882,ObservedSpeciesData!$D$2:$D$4955,$D882)),AVERAGEIFS(ObservedSpeciesData!AE$2:AE$4955,ObservedSpeciesData!$A$2:$A$4955,$A882,ObservedSpeciesData!$D$2:$D$4955,$D882),"")</f>
        <v/>
      </c>
      <c r="AF882" s="23"/>
      <c r="AG882" s="24"/>
      <c r="AH882" s="23" t="str">
        <f>IF(ISNUMBER(AVERAGEIFS(ObservedSpeciesData!AH$2:AH$4955,ObservedSpeciesData!$A$2:$A$4955,$A882,ObservedSpeciesData!$D$2:$D$4955,$D882)),AVERAGEIFS(ObservedSpeciesData!AH$2:AH$4955,ObservedSpeciesData!$A$2:$A$4955,$A882,ObservedSpeciesData!$D$2:$D$4955,$D882),"")</f>
        <v/>
      </c>
      <c r="AI882" s="23" t="str">
        <f>IF(ISNUMBER(AVERAGEIFS(ObservedSpeciesData!AI$2:AI$4955,ObservedSpeciesData!$A$2:$A$4955,$A882,ObservedSpeciesData!$C$2:$C$4955,$C882,ObservedSpeciesData!$D$2:$D$4955,$D882)),AVERAGEIFS(ObservedSpeciesData!AI$2:AI$4955,ObservedSpeciesData!$A$2:$A$4955,$A882,ObservedSpeciesData!$C$2:$C$4955,$C882,ObservedSpeciesData!$D$2:$D$4955,$D882),"")</f>
        <v/>
      </c>
      <c r="AJ882" s="2">
        <f>COUNTIFS(ObservedSpeciesData!$A$2:$A$828,$A882,ObservedSpeciesData!$D$2:$D$828,$D882)</f>
        <v>0</v>
      </c>
      <c r="AK882" s="2">
        <f t="shared" si="13"/>
        <v>4</v>
      </c>
    </row>
    <row r="883" spans="1:37" x14ac:dyDescent="0.25">
      <c r="A883" s="14" t="s">
        <v>91</v>
      </c>
      <c r="B883" t="s">
        <v>80</v>
      </c>
      <c r="C883" t="s">
        <v>90</v>
      </c>
      <c r="D883" s="13">
        <v>42093</v>
      </c>
      <c r="E883">
        <v>1</v>
      </c>
      <c r="F883">
        <v>500</v>
      </c>
      <c r="G883" s="2" t="s">
        <v>89</v>
      </c>
      <c r="H883" s="2" t="s">
        <v>13</v>
      </c>
      <c r="I883">
        <v>4</v>
      </c>
      <c r="J883" s="2" t="s">
        <v>88</v>
      </c>
      <c r="K883" s="2">
        <f>IF(ISNUMBER(AVERAGEIFS(ObservedSpeciesData!K$2:K$4955,ObservedSpeciesData!$A$2:$A$4955,$A883,ObservedSpeciesData!$D$2:$D$4955,$D883)),AVERAGEIFS(ObservedSpeciesData!K$2:K$4955,ObservedSpeciesData!$A$2:$A$4955,$A883,ObservedSpeciesData!$D$2:$D$4955,$D883),"")</f>
        <v>450</v>
      </c>
      <c r="L883" s="26">
        <f>IF(ISNUMBER(AVERAGEIFS(ObservedSpeciesData!L$2:L$4955,ObservedSpeciesData!$A$2:$A$4955,$A883,ObservedSpeciesData!$D$2:$D$4955,$D883)),AVERAGEIFS(ObservedSpeciesData!L$2:L$4955,ObservedSpeciesData!$A$2:$A$4955,$A883,ObservedSpeciesData!$D$2:$D$4955,$D883),"")</f>
        <v>2800</v>
      </c>
      <c r="M883" s="23">
        <f>IF(ISNUMBER(AVERAGEIFS(ObservedSpeciesData!M$2:M$4955,ObservedSpeciesData!$A$2:$A$4955,$A883,ObservedSpeciesData!$D$2:$D$4955,$D883)),AVERAGEIFS(ObservedSpeciesData!M$2:M$4955,ObservedSpeciesData!$A$2:$A$4955,$A883,ObservedSpeciesData!$D$2:$D$4955,$D883),"")</f>
        <v>280</v>
      </c>
      <c r="N883" s="23" t="str">
        <f>IF(ISNUMBER(AVERAGEIFS(ObservedSpeciesData!N$2:N$4955,ObservedSpeciesData!$A$2:$A$4955,$A883,ObservedSpeciesData!$D$2:$D$4955,$D883)),AVERAGEIFS(ObservedSpeciesData!N$2:N$4955,ObservedSpeciesData!$A$2:$A$4955,$A883,ObservedSpeciesData!$D$2:$D$4955,$D883),"")</f>
        <v/>
      </c>
      <c r="O883" s="23" t="str">
        <f>IF(ISNUMBER(AVERAGEIFS(ObservedSpeciesData!O$2:O$4955,ObservedSpeciesData!$A$2:$A$4955,$A883,ObservedSpeciesData!$D$2:$D$4955,$D883)),AVERAGEIFS(ObservedSpeciesData!O$2:O$4955,ObservedSpeciesData!$A$2:$A$4955,$A883,ObservedSpeciesData!$D$2:$D$4955,$D883),"")</f>
        <v/>
      </c>
      <c r="P883" s="23" t="str">
        <f>IF(ISNUMBER(AVERAGEIFS(ObservedSpeciesData!P$2:P$4955,ObservedSpeciesData!$A$2:$A$4955,$A883,ObservedSpeciesData!$C$2:$C$4955,$C883,ObservedSpeciesData!$D$2:$D$4955,$D883)),AVERAGEIFS(ObservedSpeciesData!P$2:P$4955,ObservedSpeciesData!$A$2:$A$4955,$A883,ObservedSpeciesData!$C$2:$C$4955,$C883,ObservedSpeciesData!$D$2:$D$4955,$D883),"")</f>
        <v/>
      </c>
      <c r="Q883" s="23"/>
      <c r="R883" s="25" t="str">
        <f>IF(ISNUMBER(AVERAGEIFS(ObservedSpeciesData!R$2:R$4955,ObservedSpeciesData!$A$2:$A$4955,$A883,ObservedSpeciesData!$D$2:$D$4955,$D883)),AVERAGEIFS(ObservedSpeciesData!R$2:R$4955,ObservedSpeciesData!$A$2:$A$4955,$A883,ObservedSpeciesData!$D$2:$D$4955,$D883),"")</f>
        <v/>
      </c>
      <c r="S883" s="25" t="str">
        <f>IF(ISNUMBER(AVERAGEIFS(ObservedSpeciesData!S$2:S$4955,ObservedSpeciesData!$A$2:$A$4955,$A883,ObservedSpeciesData!$D$2:$D$4955,$D883)),AVERAGEIFS(ObservedSpeciesData!S$2:S$4955,ObservedSpeciesData!$A$2:$A$4955,$A883,ObservedSpeciesData!$D$2:$D$4955,$D883),"")</f>
        <v/>
      </c>
      <c r="T883" s="23" t="str">
        <f>IF(ISNUMBER(AVERAGEIFS(ObservedSpeciesData!T$2:T$4955,ObservedSpeciesData!$A$2:$A$4955,$A883,ObservedSpeciesData!$D$2:$D$4955,$D883)),AVERAGEIFS(ObservedSpeciesData!T$2:T$4955,ObservedSpeciesData!$A$2:$A$4955,$A883,ObservedSpeciesData!$D$2:$D$4955,$D883),"")</f>
        <v/>
      </c>
      <c r="U883" s="24" t="str">
        <f>IF(ISNUMBER(AVERAGEIFS(ObservedSpeciesData!U$2:U$4955,ObservedSpeciesData!$A$2:$A$4955,$A883,ObservedSpeciesData!$C$2:$C$4955,$C883,ObservedSpeciesData!$D$2:$D$4955,$D883)),AVERAGEIFS(ObservedSpeciesData!U$2:U$4955,ObservedSpeciesData!$A$2:$A$4955,$A883,ObservedSpeciesData!$C$2:$C$4955,$C883,ObservedSpeciesData!$D$2:$D$4955,$D883),"")</f>
        <v/>
      </c>
      <c r="V883" s="23" t="str">
        <f>IF(ISNUMBER(AVERAGEIFS(ObservedSpeciesData!V$2:V$4955,ObservedSpeciesData!$A$2:$A$4955,$A883,ObservedSpeciesData!$D$2:$D$4955,$D883)),AVERAGEIFS(ObservedSpeciesData!V$2:V$4955,ObservedSpeciesData!$A$2:$A$4955,$A883,ObservedSpeciesData!$D$2:$D$4955,$D883),"")</f>
        <v/>
      </c>
      <c r="W883" s="23" t="str">
        <f>IF(ISNUMBER(AVERAGEIFS(ObservedSpeciesData!W$2:W$4955,ObservedSpeciesData!$A$2:$A$4955,$A883,ObservedSpeciesData!$D$2:$D$4955,$D883)),AVERAGEIFS(ObservedSpeciesData!W$2:W$4955,ObservedSpeciesData!$A$2:$A$4955,$A883,ObservedSpeciesData!$D$2:$D$4955,$D883),"")</f>
        <v/>
      </c>
      <c r="X883" s="23" t="str">
        <f>IF(ISNUMBER(AVERAGEIFS(ObservedSpeciesData!X$2:X$4955,ObservedSpeciesData!$A$2:$A$4955,$A883,ObservedSpeciesData!$D$2:$D$4955,$D883)),AVERAGEIFS(ObservedSpeciesData!X$2:X$4955,ObservedSpeciesData!$A$2:$A$4955,$A883,ObservedSpeciesData!$D$2:$D$4955,$D883),"")</f>
        <v/>
      </c>
      <c r="Y883" s="23" t="str">
        <f>IF(ISNUMBER(AVERAGEIFS(ObservedSpeciesData!Y$2:Y$4955,ObservedSpeciesData!$A$2:$A$4955,$A883,ObservedSpeciesData!$D$2:$D$4955,$D883)),AVERAGEIFS(ObservedSpeciesData!Y$2:Y$4955,ObservedSpeciesData!$A$2:$A$4955,$A883,ObservedSpeciesData!$D$2:$D$4955,$D883),"")</f>
        <v/>
      </c>
      <c r="Z883" s="23" t="str">
        <f>IF(ISNUMBER(AVERAGEIFS(ObservedSpeciesData!Z$2:Z$4955,ObservedSpeciesData!$A$2:$A$4955,$A883,ObservedSpeciesData!$D$2:$D$4955,$D883)),AVERAGEIFS(ObservedSpeciesData!Z$2:Z$4955,ObservedSpeciesData!$A$2:$A$4955,$A883,ObservedSpeciesData!$D$2:$D$4955,$D883),"")</f>
        <v/>
      </c>
      <c r="AA883" s="23">
        <f>IF(ISNUMBER(AVERAGEIFS(ObservedSpeciesData!AA$2:AA$4955,ObservedSpeciesData!$A$2:$A$4955,$A883,ObservedSpeciesData!$D$2:$D$4955,$D883)),AVERAGEIFS(ObservedSpeciesData!AA$2:AA$4955,ObservedSpeciesData!$A$2:$A$4955,$A883,ObservedSpeciesData!$D$2:$D$4955,$D883),"")</f>
        <v>29.133333333333336</v>
      </c>
      <c r="AB883" s="24">
        <f>IF(ISNUMBER(AVERAGEIFS(ObservedSpeciesData!AB$2:AB$4955,ObservedSpeciesData!$A$2:$A$4955,$A883,ObservedSpeciesData!$D$2:$D$4955,$D883)),AVERAGEIFS(ObservedSpeciesData!AB$2:AB$4955,ObservedSpeciesData!$A$2:$A$4955,$A883,ObservedSpeciesData!$D$2:$D$4955,$D883),"")</f>
        <v>4.6666666666666669E-2</v>
      </c>
      <c r="AC883" s="24">
        <f>IF(ISNUMBER(AVERAGEIFS(ObservedSpeciesData!AC$2:AC$4955,ObservedSpeciesData!$A$2:$A$4955,$A883,ObservedSpeciesData!$D$2:$D$4955,$D883)),AVERAGEIFS(ObservedSpeciesData!AC$2:AC$4955,ObservedSpeciesData!$A$2:$A$4955,$A883,ObservedSpeciesData!$D$2:$D$4955,$D883),"")</f>
        <v>4.6666666666666669E-2</v>
      </c>
      <c r="AD883" s="23" t="str">
        <f>IF(ISNUMBER(AVERAGEIFS(ObservedSpeciesData!AD$2:AD$4955,ObservedSpeciesData!$A$2:$A$4955,$A883,ObservedSpeciesData!$D$2:$D$4955,$D883)),AVERAGEIFS(ObservedSpeciesData!AD$2:AD$4955,ObservedSpeciesData!$A$2:$A$4955,$A883,ObservedSpeciesData!$D$2:$D$4955,$D883),"")</f>
        <v/>
      </c>
      <c r="AE883" s="24" t="str">
        <f>IF(ISNUMBER(AVERAGEIFS(ObservedSpeciesData!AE$2:AE$4955,ObservedSpeciesData!$A$2:$A$4955,$A883,ObservedSpeciesData!$D$2:$D$4955,$D883)),AVERAGEIFS(ObservedSpeciesData!AE$2:AE$4955,ObservedSpeciesData!$A$2:$A$4955,$A883,ObservedSpeciesData!$D$2:$D$4955,$D883),"")</f>
        <v/>
      </c>
      <c r="AF883" s="23"/>
      <c r="AG883" s="24"/>
      <c r="AH883" s="23" t="str">
        <f>IF(ISNUMBER(AVERAGEIFS(ObservedSpeciesData!AH$2:AH$4955,ObservedSpeciesData!$A$2:$A$4955,$A883,ObservedSpeciesData!$D$2:$D$4955,$D883)),AVERAGEIFS(ObservedSpeciesData!AH$2:AH$4955,ObservedSpeciesData!$A$2:$A$4955,$A883,ObservedSpeciesData!$D$2:$D$4955,$D883),"")</f>
        <v/>
      </c>
      <c r="AI883" s="23" t="str">
        <f>IF(ISNUMBER(AVERAGEIFS(ObservedSpeciesData!AI$2:AI$4955,ObservedSpeciesData!$A$2:$A$4955,$A883,ObservedSpeciesData!$C$2:$C$4955,$C883,ObservedSpeciesData!$D$2:$D$4955,$D883)),AVERAGEIFS(ObservedSpeciesData!AI$2:AI$4955,ObservedSpeciesData!$A$2:$A$4955,$A883,ObservedSpeciesData!$C$2:$C$4955,$C883,ObservedSpeciesData!$D$2:$D$4955,$D883),"")</f>
        <v/>
      </c>
      <c r="AJ883" s="2">
        <f>COUNTIFS(ObservedSpeciesData!$A$2:$A$828,$A883,ObservedSpeciesData!$D$2:$D$828,$D883)</f>
        <v>0</v>
      </c>
      <c r="AK883" s="2">
        <f t="shared" si="13"/>
        <v>4</v>
      </c>
    </row>
    <row r="884" spans="1:37" x14ac:dyDescent="0.25">
      <c r="A884" s="14" t="s">
        <v>96</v>
      </c>
      <c r="B884" t="s">
        <v>80</v>
      </c>
      <c r="C884" t="s">
        <v>90</v>
      </c>
      <c r="D884" s="13">
        <v>42103</v>
      </c>
      <c r="E884">
        <v>1</v>
      </c>
      <c r="F884">
        <v>0</v>
      </c>
      <c r="G884" s="2" t="s">
        <v>89</v>
      </c>
      <c r="H884" s="2" t="s">
        <v>13</v>
      </c>
      <c r="I884">
        <v>4</v>
      </c>
      <c r="J884" s="2" t="s">
        <v>88</v>
      </c>
      <c r="K884" s="2">
        <f>IF(ISNUMBER(AVERAGEIFS(ObservedSpeciesData!K$2:K$4955,ObservedSpeciesData!$A$2:$A$4955,$A884,ObservedSpeciesData!$D$2:$D$4955,$D884)),AVERAGEIFS(ObservedSpeciesData!K$2:K$4955,ObservedSpeciesData!$A$2:$A$4955,$A884,ObservedSpeciesData!$D$2:$D$4955,$D884),"")</f>
        <v>0</v>
      </c>
      <c r="L884" s="26">
        <f>IF(ISNUMBER(AVERAGEIFS(ObservedSpeciesData!L$2:L$4955,ObservedSpeciesData!$A$2:$A$4955,$A884,ObservedSpeciesData!$D$2:$D$4955,$D884)),AVERAGEIFS(ObservedSpeciesData!L$2:L$4955,ObservedSpeciesData!$A$2:$A$4955,$A884,ObservedSpeciesData!$D$2:$D$4955,$D884),"")</f>
        <v>2184.6666666666665</v>
      </c>
      <c r="M884" s="23">
        <f>IF(ISNUMBER(AVERAGEIFS(ObservedSpeciesData!M$2:M$4955,ObservedSpeciesData!$A$2:$A$4955,$A884,ObservedSpeciesData!$D$2:$D$4955,$D884)),AVERAGEIFS(ObservedSpeciesData!M$2:M$4955,ObservedSpeciesData!$A$2:$A$4955,$A884,ObservedSpeciesData!$D$2:$D$4955,$D884),"")</f>
        <v>218.46666666666667</v>
      </c>
      <c r="N884" s="23" t="str">
        <f>IF(ISNUMBER(AVERAGEIFS(ObservedSpeciesData!N$2:N$4955,ObservedSpeciesData!$A$2:$A$4955,$A884,ObservedSpeciesData!$D$2:$D$4955,$D884)),AVERAGEIFS(ObservedSpeciesData!N$2:N$4955,ObservedSpeciesData!$A$2:$A$4955,$A884,ObservedSpeciesData!$D$2:$D$4955,$D884),"")</f>
        <v/>
      </c>
      <c r="O884" s="23" t="str">
        <f>IF(ISNUMBER(AVERAGEIFS(ObservedSpeciesData!O$2:O$4955,ObservedSpeciesData!$A$2:$A$4955,$A884,ObservedSpeciesData!$D$2:$D$4955,$D884)),AVERAGEIFS(ObservedSpeciesData!O$2:O$4955,ObservedSpeciesData!$A$2:$A$4955,$A884,ObservedSpeciesData!$D$2:$D$4955,$D884),"")</f>
        <v/>
      </c>
      <c r="P884" s="23" t="str">
        <f>IF(ISNUMBER(AVERAGEIFS(ObservedSpeciesData!P$2:P$4955,ObservedSpeciesData!$A$2:$A$4955,$A884,ObservedSpeciesData!$C$2:$C$4955,$C884,ObservedSpeciesData!$D$2:$D$4955,$D884)),AVERAGEIFS(ObservedSpeciesData!P$2:P$4955,ObservedSpeciesData!$A$2:$A$4955,$A884,ObservedSpeciesData!$C$2:$C$4955,$C884,ObservedSpeciesData!$D$2:$D$4955,$D884),"")</f>
        <v/>
      </c>
      <c r="Q884" s="23"/>
      <c r="R884" s="25" t="str">
        <f>IF(ISNUMBER(AVERAGEIFS(ObservedSpeciesData!R$2:R$4955,ObservedSpeciesData!$A$2:$A$4955,$A884,ObservedSpeciesData!$D$2:$D$4955,$D884)),AVERAGEIFS(ObservedSpeciesData!R$2:R$4955,ObservedSpeciesData!$A$2:$A$4955,$A884,ObservedSpeciesData!$D$2:$D$4955,$D884),"")</f>
        <v/>
      </c>
      <c r="S884" s="25" t="str">
        <f>IF(ISNUMBER(AVERAGEIFS(ObservedSpeciesData!S$2:S$4955,ObservedSpeciesData!$A$2:$A$4955,$A884,ObservedSpeciesData!$D$2:$D$4955,$D884)),AVERAGEIFS(ObservedSpeciesData!S$2:S$4955,ObservedSpeciesData!$A$2:$A$4955,$A884,ObservedSpeciesData!$D$2:$D$4955,$D884),"")</f>
        <v/>
      </c>
      <c r="T884" s="23" t="str">
        <f>IF(ISNUMBER(AVERAGEIFS(ObservedSpeciesData!T$2:T$4955,ObservedSpeciesData!$A$2:$A$4955,$A884,ObservedSpeciesData!$D$2:$D$4955,$D884)),AVERAGEIFS(ObservedSpeciesData!T$2:T$4955,ObservedSpeciesData!$A$2:$A$4955,$A884,ObservedSpeciesData!$D$2:$D$4955,$D884),"")</f>
        <v/>
      </c>
      <c r="U884" s="24" t="str">
        <f>IF(ISNUMBER(AVERAGEIFS(ObservedSpeciesData!U$2:U$4955,ObservedSpeciesData!$A$2:$A$4955,$A884,ObservedSpeciesData!$C$2:$C$4955,$C884,ObservedSpeciesData!$D$2:$D$4955,$D884)),AVERAGEIFS(ObservedSpeciesData!U$2:U$4955,ObservedSpeciesData!$A$2:$A$4955,$A884,ObservedSpeciesData!$C$2:$C$4955,$C884,ObservedSpeciesData!$D$2:$D$4955,$D884),"")</f>
        <v/>
      </c>
      <c r="V884" s="23" t="str">
        <f>IF(ISNUMBER(AVERAGEIFS(ObservedSpeciesData!V$2:V$4955,ObservedSpeciesData!$A$2:$A$4955,$A884,ObservedSpeciesData!$D$2:$D$4955,$D884)),AVERAGEIFS(ObservedSpeciesData!V$2:V$4955,ObservedSpeciesData!$A$2:$A$4955,$A884,ObservedSpeciesData!$D$2:$D$4955,$D884),"")</f>
        <v/>
      </c>
      <c r="W884" s="23" t="str">
        <f>IF(ISNUMBER(AVERAGEIFS(ObservedSpeciesData!W$2:W$4955,ObservedSpeciesData!$A$2:$A$4955,$A884,ObservedSpeciesData!$D$2:$D$4955,$D884)),AVERAGEIFS(ObservedSpeciesData!W$2:W$4955,ObservedSpeciesData!$A$2:$A$4955,$A884,ObservedSpeciesData!$D$2:$D$4955,$D884),"")</f>
        <v/>
      </c>
      <c r="X884" s="23" t="str">
        <f>IF(ISNUMBER(AVERAGEIFS(ObservedSpeciesData!X$2:X$4955,ObservedSpeciesData!$A$2:$A$4955,$A884,ObservedSpeciesData!$D$2:$D$4955,$D884)),AVERAGEIFS(ObservedSpeciesData!X$2:X$4955,ObservedSpeciesData!$A$2:$A$4955,$A884,ObservedSpeciesData!$D$2:$D$4955,$D884),"")</f>
        <v/>
      </c>
      <c r="Y884" s="23" t="str">
        <f>IF(ISNUMBER(AVERAGEIFS(ObservedSpeciesData!Y$2:Y$4955,ObservedSpeciesData!$A$2:$A$4955,$A884,ObservedSpeciesData!$D$2:$D$4955,$D884)),AVERAGEIFS(ObservedSpeciesData!Y$2:Y$4955,ObservedSpeciesData!$A$2:$A$4955,$A884,ObservedSpeciesData!$D$2:$D$4955,$D884),"")</f>
        <v/>
      </c>
      <c r="Z884" s="23" t="str">
        <f>IF(ISNUMBER(AVERAGEIFS(ObservedSpeciesData!Z$2:Z$4955,ObservedSpeciesData!$A$2:$A$4955,$A884,ObservedSpeciesData!$D$2:$D$4955,$D884)),AVERAGEIFS(ObservedSpeciesData!Z$2:Z$4955,ObservedSpeciesData!$A$2:$A$4955,$A884,ObservedSpeciesData!$D$2:$D$4955,$D884),"")</f>
        <v/>
      </c>
      <c r="AA884" s="23">
        <f>IF(ISNUMBER(AVERAGEIFS(ObservedSpeciesData!AA$2:AA$4955,ObservedSpeciesData!$A$2:$A$4955,$A884,ObservedSpeciesData!$D$2:$D$4955,$D884)),AVERAGEIFS(ObservedSpeciesData!AA$2:AA$4955,ObservedSpeciesData!$A$2:$A$4955,$A884,ObservedSpeciesData!$D$2:$D$4955,$D884),"")</f>
        <v>18.266666666666666</v>
      </c>
      <c r="AB884" s="24">
        <f>IF(ISNUMBER(AVERAGEIFS(ObservedSpeciesData!AB$2:AB$4955,ObservedSpeciesData!$A$2:$A$4955,$A884,ObservedSpeciesData!$D$2:$D$4955,$D884)),AVERAGEIFS(ObservedSpeciesData!AB$2:AB$4955,ObservedSpeciesData!$A$2:$A$4955,$A884,ObservedSpeciesData!$D$2:$D$4955,$D884),"")</f>
        <v>2.8999999999999998E-2</v>
      </c>
      <c r="AC884" s="24">
        <f>IF(ISNUMBER(AVERAGEIFS(ObservedSpeciesData!AC$2:AC$4955,ObservedSpeciesData!$A$2:$A$4955,$A884,ObservedSpeciesData!$D$2:$D$4955,$D884)),AVERAGEIFS(ObservedSpeciesData!AC$2:AC$4955,ObservedSpeciesData!$A$2:$A$4955,$A884,ObservedSpeciesData!$D$2:$D$4955,$D884),"")</f>
        <v>2.8999999999999998E-2</v>
      </c>
      <c r="AD884" s="23" t="str">
        <f>IF(ISNUMBER(AVERAGEIFS(ObservedSpeciesData!AD$2:AD$4955,ObservedSpeciesData!$A$2:$A$4955,$A884,ObservedSpeciesData!$D$2:$D$4955,$D884)),AVERAGEIFS(ObservedSpeciesData!AD$2:AD$4955,ObservedSpeciesData!$A$2:$A$4955,$A884,ObservedSpeciesData!$D$2:$D$4955,$D884),"")</f>
        <v/>
      </c>
      <c r="AE884" s="24" t="str">
        <f>IF(ISNUMBER(AVERAGEIFS(ObservedSpeciesData!AE$2:AE$4955,ObservedSpeciesData!$A$2:$A$4955,$A884,ObservedSpeciesData!$D$2:$D$4955,$D884)),AVERAGEIFS(ObservedSpeciesData!AE$2:AE$4955,ObservedSpeciesData!$A$2:$A$4955,$A884,ObservedSpeciesData!$D$2:$D$4955,$D884),"")</f>
        <v/>
      </c>
      <c r="AF884" s="23"/>
      <c r="AG884" s="24"/>
      <c r="AH884" s="23" t="str">
        <f>IF(ISNUMBER(AVERAGEIFS(ObservedSpeciesData!AH$2:AH$4955,ObservedSpeciesData!$A$2:$A$4955,$A884,ObservedSpeciesData!$D$2:$D$4955,$D884)),AVERAGEIFS(ObservedSpeciesData!AH$2:AH$4955,ObservedSpeciesData!$A$2:$A$4955,$A884,ObservedSpeciesData!$D$2:$D$4955,$D884),"")</f>
        <v/>
      </c>
      <c r="AI884" s="23" t="str">
        <f>IF(ISNUMBER(AVERAGEIFS(ObservedSpeciesData!AI$2:AI$4955,ObservedSpeciesData!$A$2:$A$4955,$A884,ObservedSpeciesData!$C$2:$C$4955,$C884,ObservedSpeciesData!$D$2:$D$4955,$D884)),AVERAGEIFS(ObservedSpeciesData!AI$2:AI$4955,ObservedSpeciesData!$A$2:$A$4955,$A884,ObservedSpeciesData!$C$2:$C$4955,$C884,ObservedSpeciesData!$D$2:$D$4955,$D884),"")</f>
        <v/>
      </c>
      <c r="AJ884" s="2">
        <f>COUNTIFS(ObservedSpeciesData!$A$2:$A$828,$A884,ObservedSpeciesData!$D$2:$D$828,$D884)</f>
        <v>0</v>
      </c>
      <c r="AK884" s="2">
        <f t="shared" si="13"/>
        <v>4</v>
      </c>
    </row>
    <row r="885" spans="1:37" x14ac:dyDescent="0.25">
      <c r="A885" s="14" t="s">
        <v>95</v>
      </c>
      <c r="B885" t="s">
        <v>80</v>
      </c>
      <c r="C885" t="s">
        <v>90</v>
      </c>
      <c r="D885" s="13">
        <v>42103</v>
      </c>
      <c r="E885">
        <v>1</v>
      </c>
      <c r="F885">
        <v>50</v>
      </c>
      <c r="G885" s="2" t="s">
        <v>89</v>
      </c>
      <c r="H885" s="2" t="s">
        <v>13</v>
      </c>
      <c r="I885">
        <v>4</v>
      </c>
      <c r="J885" s="2" t="s">
        <v>88</v>
      </c>
      <c r="K885" s="2">
        <f>IF(ISNUMBER(AVERAGEIFS(ObservedSpeciesData!K$2:K$4955,ObservedSpeciesData!$A$2:$A$4955,$A885,ObservedSpeciesData!$D$2:$D$4955,$D885)),AVERAGEIFS(ObservedSpeciesData!K$2:K$4955,ObservedSpeciesData!$A$2:$A$4955,$A885,ObservedSpeciesData!$D$2:$D$4955,$D885),"")</f>
        <v>45</v>
      </c>
      <c r="L885" s="26">
        <f>IF(ISNUMBER(AVERAGEIFS(ObservedSpeciesData!L$2:L$4955,ObservedSpeciesData!$A$2:$A$4955,$A885,ObservedSpeciesData!$D$2:$D$4955,$D885)),AVERAGEIFS(ObservedSpeciesData!L$2:L$4955,ObservedSpeciesData!$A$2:$A$4955,$A885,ObservedSpeciesData!$D$2:$D$4955,$D885),"")</f>
        <v>2184.6666666666665</v>
      </c>
      <c r="M885" s="23">
        <f>IF(ISNUMBER(AVERAGEIFS(ObservedSpeciesData!M$2:M$4955,ObservedSpeciesData!$A$2:$A$4955,$A885,ObservedSpeciesData!$D$2:$D$4955,$D885)),AVERAGEIFS(ObservedSpeciesData!M$2:M$4955,ObservedSpeciesData!$A$2:$A$4955,$A885,ObservedSpeciesData!$D$2:$D$4955,$D885),"")</f>
        <v>218.4666666666667</v>
      </c>
      <c r="N885" s="23" t="str">
        <f>IF(ISNUMBER(AVERAGEIFS(ObservedSpeciesData!N$2:N$4955,ObservedSpeciesData!$A$2:$A$4955,$A885,ObservedSpeciesData!$D$2:$D$4955,$D885)),AVERAGEIFS(ObservedSpeciesData!N$2:N$4955,ObservedSpeciesData!$A$2:$A$4955,$A885,ObservedSpeciesData!$D$2:$D$4955,$D885),"")</f>
        <v/>
      </c>
      <c r="O885" s="23" t="str">
        <f>IF(ISNUMBER(AVERAGEIFS(ObservedSpeciesData!O$2:O$4955,ObservedSpeciesData!$A$2:$A$4955,$A885,ObservedSpeciesData!$D$2:$D$4955,$D885)),AVERAGEIFS(ObservedSpeciesData!O$2:O$4955,ObservedSpeciesData!$A$2:$A$4955,$A885,ObservedSpeciesData!$D$2:$D$4955,$D885),"")</f>
        <v/>
      </c>
      <c r="P885" s="23" t="str">
        <f>IF(ISNUMBER(AVERAGEIFS(ObservedSpeciesData!P$2:P$4955,ObservedSpeciesData!$A$2:$A$4955,$A885,ObservedSpeciesData!$C$2:$C$4955,$C885,ObservedSpeciesData!$D$2:$D$4955,$D885)),AVERAGEIFS(ObservedSpeciesData!P$2:P$4955,ObservedSpeciesData!$A$2:$A$4955,$A885,ObservedSpeciesData!$C$2:$C$4955,$C885,ObservedSpeciesData!$D$2:$D$4955,$D885),"")</f>
        <v/>
      </c>
      <c r="Q885" s="23"/>
      <c r="R885" s="25" t="str">
        <f>IF(ISNUMBER(AVERAGEIFS(ObservedSpeciesData!R$2:R$4955,ObservedSpeciesData!$A$2:$A$4955,$A885,ObservedSpeciesData!$D$2:$D$4955,$D885)),AVERAGEIFS(ObservedSpeciesData!R$2:R$4955,ObservedSpeciesData!$A$2:$A$4955,$A885,ObservedSpeciesData!$D$2:$D$4955,$D885),"")</f>
        <v/>
      </c>
      <c r="S885" s="25" t="str">
        <f>IF(ISNUMBER(AVERAGEIFS(ObservedSpeciesData!S$2:S$4955,ObservedSpeciesData!$A$2:$A$4955,$A885,ObservedSpeciesData!$D$2:$D$4955,$D885)),AVERAGEIFS(ObservedSpeciesData!S$2:S$4955,ObservedSpeciesData!$A$2:$A$4955,$A885,ObservedSpeciesData!$D$2:$D$4955,$D885),"")</f>
        <v/>
      </c>
      <c r="T885" s="23" t="str">
        <f>IF(ISNUMBER(AVERAGEIFS(ObservedSpeciesData!T$2:T$4955,ObservedSpeciesData!$A$2:$A$4955,$A885,ObservedSpeciesData!$D$2:$D$4955,$D885)),AVERAGEIFS(ObservedSpeciesData!T$2:T$4955,ObservedSpeciesData!$A$2:$A$4955,$A885,ObservedSpeciesData!$D$2:$D$4955,$D885),"")</f>
        <v/>
      </c>
      <c r="U885" s="24" t="str">
        <f>IF(ISNUMBER(AVERAGEIFS(ObservedSpeciesData!U$2:U$4955,ObservedSpeciesData!$A$2:$A$4955,$A885,ObservedSpeciesData!$C$2:$C$4955,$C885,ObservedSpeciesData!$D$2:$D$4955,$D885)),AVERAGEIFS(ObservedSpeciesData!U$2:U$4955,ObservedSpeciesData!$A$2:$A$4955,$A885,ObservedSpeciesData!$C$2:$C$4955,$C885,ObservedSpeciesData!$D$2:$D$4955,$D885),"")</f>
        <v/>
      </c>
      <c r="V885" s="23" t="str">
        <f>IF(ISNUMBER(AVERAGEIFS(ObservedSpeciesData!V$2:V$4955,ObservedSpeciesData!$A$2:$A$4955,$A885,ObservedSpeciesData!$D$2:$D$4955,$D885)),AVERAGEIFS(ObservedSpeciesData!V$2:V$4955,ObservedSpeciesData!$A$2:$A$4955,$A885,ObservedSpeciesData!$D$2:$D$4955,$D885),"")</f>
        <v/>
      </c>
      <c r="W885" s="23" t="str">
        <f>IF(ISNUMBER(AVERAGEIFS(ObservedSpeciesData!W$2:W$4955,ObservedSpeciesData!$A$2:$A$4955,$A885,ObservedSpeciesData!$D$2:$D$4955,$D885)),AVERAGEIFS(ObservedSpeciesData!W$2:W$4955,ObservedSpeciesData!$A$2:$A$4955,$A885,ObservedSpeciesData!$D$2:$D$4955,$D885),"")</f>
        <v/>
      </c>
      <c r="X885" s="23" t="str">
        <f>IF(ISNUMBER(AVERAGEIFS(ObservedSpeciesData!X$2:X$4955,ObservedSpeciesData!$A$2:$A$4955,$A885,ObservedSpeciesData!$D$2:$D$4955,$D885)),AVERAGEIFS(ObservedSpeciesData!X$2:X$4955,ObservedSpeciesData!$A$2:$A$4955,$A885,ObservedSpeciesData!$D$2:$D$4955,$D885),"")</f>
        <v/>
      </c>
      <c r="Y885" s="23" t="str">
        <f>IF(ISNUMBER(AVERAGEIFS(ObservedSpeciesData!Y$2:Y$4955,ObservedSpeciesData!$A$2:$A$4955,$A885,ObservedSpeciesData!$D$2:$D$4955,$D885)),AVERAGEIFS(ObservedSpeciesData!Y$2:Y$4955,ObservedSpeciesData!$A$2:$A$4955,$A885,ObservedSpeciesData!$D$2:$D$4955,$D885),"")</f>
        <v/>
      </c>
      <c r="Z885" s="23" t="str">
        <f>IF(ISNUMBER(AVERAGEIFS(ObservedSpeciesData!Z$2:Z$4955,ObservedSpeciesData!$A$2:$A$4955,$A885,ObservedSpeciesData!$D$2:$D$4955,$D885)),AVERAGEIFS(ObservedSpeciesData!Z$2:Z$4955,ObservedSpeciesData!$A$2:$A$4955,$A885,ObservedSpeciesData!$D$2:$D$4955,$D885),"")</f>
        <v/>
      </c>
      <c r="AA885" s="23">
        <f>IF(ISNUMBER(AVERAGEIFS(ObservedSpeciesData!AA$2:AA$4955,ObservedSpeciesData!$A$2:$A$4955,$A885,ObservedSpeciesData!$D$2:$D$4955,$D885)),AVERAGEIFS(ObservedSpeciesData!AA$2:AA$4955,ObservedSpeciesData!$A$2:$A$4955,$A885,ObservedSpeciesData!$D$2:$D$4955,$D885),"")</f>
        <v>19.333333333333332</v>
      </c>
      <c r="AB885" s="24">
        <f>IF(ISNUMBER(AVERAGEIFS(ObservedSpeciesData!AB$2:AB$4955,ObservedSpeciesData!$A$2:$A$4955,$A885,ObservedSpeciesData!$D$2:$D$4955,$D885)),AVERAGEIFS(ObservedSpeciesData!AB$2:AB$4955,ObservedSpeciesData!$A$2:$A$4955,$A885,ObservedSpeciesData!$D$2:$D$4955,$D885),"")</f>
        <v>3.1E-2</v>
      </c>
      <c r="AC885" s="24">
        <f>IF(ISNUMBER(AVERAGEIFS(ObservedSpeciesData!AC$2:AC$4955,ObservedSpeciesData!$A$2:$A$4955,$A885,ObservedSpeciesData!$D$2:$D$4955,$D885)),AVERAGEIFS(ObservedSpeciesData!AC$2:AC$4955,ObservedSpeciesData!$A$2:$A$4955,$A885,ObservedSpeciesData!$D$2:$D$4955,$D885),"")</f>
        <v>3.1E-2</v>
      </c>
      <c r="AD885" s="23" t="str">
        <f>IF(ISNUMBER(AVERAGEIFS(ObservedSpeciesData!AD$2:AD$4955,ObservedSpeciesData!$A$2:$A$4955,$A885,ObservedSpeciesData!$D$2:$D$4955,$D885)),AVERAGEIFS(ObservedSpeciesData!AD$2:AD$4955,ObservedSpeciesData!$A$2:$A$4955,$A885,ObservedSpeciesData!$D$2:$D$4955,$D885),"")</f>
        <v/>
      </c>
      <c r="AE885" s="24" t="str">
        <f>IF(ISNUMBER(AVERAGEIFS(ObservedSpeciesData!AE$2:AE$4955,ObservedSpeciesData!$A$2:$A$4955,$A885,ObservedSpeciesData!$D$2:$D$4955,$D885)),AVERAGEIFS(ObservedSpeciesData!AE$2:AE$4955,ObservedSpeciesData!$A$2:$A$4955,$A885,ObservedSpeciesData!$D$2:$D$4955,$D885),"")</f>
        <v/>
      </c>
      <c r="AF885" s="23"/>
      <c r="AG885" s="24"/>
      <c r="AH885" s="23" t="str">
        <f>IF(ISNUMBER(AVERAGEIFS(ObservedSpeciesData!AH$2:AH$4955,ObservedSpeciesData!$A$2:$A$4955,$A885,ObservedSpeciesData!$D$2:$D$4955,$D885)),AVERAGEIFS(ObservedSpeciesData!AH$2:AH$4955,ObservedSpeciesData!$A$2:$A$4955,$A885,ObservedSpeciesData!$D$2:$D$4955,$D885),"")</f>
        <v/>
      </c>
      <c r="AI885" s="23" t="str">
        <f>IF(ISNUMBER(AVERAGEIFS(ObservedSpeciesData!AI$2:AI$4955,ObservedSpeciesData!$A$2:$A$4955,$A885,ObservedSpeciesData!$C$2:$C$4955,$C885,ObservedSpeciesData!$D$2:$D$4955,$D885)),AVERAGEIFS(ObservedSpeciesData!AI$2:AI$4955,ObservedSpeciesData!$A$2:$A$4955,$A885,ObservedSpeciesData!$C$2:$C$4955,$C885,ObservedSpeciesData!$D$2:$D$4955,$D885),"")</f>
        <v/>
      </c>
      <c r="AJ885" s="2">
        <f>COUNTIFS(ObservedSpeciesData!$A$2:$A$828,$A885,ObservedSpeciesData!$D$2:$D$828,$D885)</f>
        <v>0</v>
      </c>
      <c r="AK885" s="2">
        <f t="shared" si="13"/>
        <v>4</v>
      </c>
    </row>
    <row r="886" spans="1:37" x14ac:dyDescent="0.25">
      <c r="A886" s="14" t="s">
        <v>94</v>
      </c>
      <c r="B886" t="s">
        <v>80</v>
      </c>
      <c r="C886" t="s">
        <v>90</v>
      </c>
      <c r="D886" s="13">
        <v>42103</v>
      </c>
      <c r="E886">
        <v>1</v>
      </c>
      <c r="F886">
        <v>100</v>
      </c>
      <c r="G886" s="2" t="s">
        <v>89</v>
      </c>
      <c r="H886" s="2" t="s">
        <v>13</v>
      </c>
      <c r="I886">
        <v>4</v>
      </c>
      <c r="J886" s="2" t="s">
        <v>88</v>
      </c>
      <c r="K886" s="2">
        <f>IF(ISNUMBER(AVERAGEIFS(ObservedSpeciesData!K$2:K$4955,ObservedSpeciesData!$A$2:$A$4955,$A886,ObservedSpeciesData!$D$2:$D$4955,$D886)),AVERAGEIFS(ObservedSpeciesData!K$2:K$4955,ObservedSpeciesData!$A$2:$A$4955,$A886,ObservedSpeciesData!$D$2:$D$4955,$D886),"")</f>
        <v>90</v>
      </c>
      <c r="L886" s="26">
        <f>IF(ISNUMBER(AVERAGEIFS(ObservedSpeciesData!L$2:L$4955,ObservedSpeciesData!$A$2:$A$4955,$A886,ObservedSpeciesData!$D$2:$D$4955,$D886)),AVERAGEIFS(ObservedSpeciesData!L$2:L$4955,ObservedSpeciesData!$A$2:$A$4955,$A886,ObservedSpeciesData!$D$2:$D$4955,$D886),"")</f>
        <v>2360.3333333333335</v>
      </c>
      <c r="M886" s="23">
        <f>IF(ISNUMBER(AVERAGEIFS(ObservedSpeciesData!M$2:M$4955,ObservedSpeciesData!$A$2:$A$4955,$A886,ObservedSpeciesData!$D$2:$D$4955,$D886)),AVERAGEIFS(ObservedSpeciesData!M$2:M$4955,ObservedSpeciesData!$A$2:$A$4955,$A886,ObservedSpeciesData!$D$2:$D$4955,$D886),"")</f>
        <v>236.03333333333333</v>
      </c>
      <c r="N886" s="23" t="str">
        <f>IF(ISNUMBER(AVERAGEIFS(ObservedSpeciesData!N$2:N$4955,ObservedSpeciesData!$A$2:$A$4955,$A886,ObservedSpeciesData!$D$2:$D$4955,$D886)),AVERAGEIFS(ObservedSpeciesData!N$2:N$4955,ObservedSpeciesData!$A$2:$A$4955,$A886,ObservedSpeciesData!$D$2:$D$4955,$D886),"")</f>
        <v/>
      </c>
      <c r="O886" s="23" t="str">
        <f>IF(ISNUMBER(AVERAGEIFS(ObservedSpeciesData!O$2:O$4955,ObservedSpeciesData!$A$2:$A$4955,$A886,ObservedSpeciesData!$D$2:$D$4955,$D886)),AVERAGEIFS(ObservedSpeciesData!O$2:O$4955,ObservedSpeciesData!$A$2:$A$4955,$A886,ObservedSpeciesData!$D$2:$D$4955,$D886),"")</f>
        <v/>
      </c>
      <c r="P886" s="23" t="str">
        <f>IF(ISNUMBER(AVERAGEIFS(ObservedSpeciesData!P$2:P$4955,ObservedSpeciesData!$A$2:$A$4955,$A886,ObservedSpeciesData!$C$2:$C$4955,$C886,ObservedSpeciesData!$D$2:$D$4955,$D886)),AVERAGEIFS(ObservedSpeciesData!P$2:P$4955,ObservedSpeciesData!$A$2:$A$4955,$A886,ObservedSpeciesData!$C$2:$C$4955,$C886,ObservedSpeciesData!$D$2:$D$4955,$D886),"")</f>
        <v/>
      </c>
      <c r="Q886" s="23"/>
      <c r="R886" s="25" t="str">
        <f>IF(ISNUMBER(AVERAGEIFS(ObservedSpeciesData!R$2:R$4955,ObservedSpeciesData!$A$2:$A$4955,$A886,ObservedSpeciesData!$D$2:$D$4955,$D886)),AVERAGEIFS(ObservedSpeciesData!R$2:R$4955,ObservedSpeciesData!$A$2:$A$4955,$A886,ObservedSpeciesData!$D$2:$D$4955,$D886),"")</f>
        <v/>
      </c>
      <c r="S886" s="25" t="str">
        <f>IF(ISNUMBER(AVERAGEIFS(ObservedSpeciesData!S$2:S$4955,ObservedSpeciesData!$A$2:$A$4955,$A886,ObservedSpeciesData!$D$2:$D$4955,$D886)),AVERAGEIFS(ObservedSpeciesData!S$2:S$4955,ObservedSpeciesData!$A$2:$A$4955,$A886,ObservedSpeciesData!$D$2:$D$4955,$D886),"")</f>
        <v/>
      </c>
      <c r="T886" s="23" t="str">
        <f>IF(ISNUMBER(AVERAGEIFS(ObservedSpeciesData!T$2:T$4955,ObservedSpeciesData!$A$2:$A$4955,$A886,ObservedSpeciesData!$D$2:$D$4955,$D886)),AVERAGEIFS(ObservedSpeciesData!T$2:T$4955,ObservedSpeciesData!$A$2:$A$4955,$A886,ObservedSpeciesData!$D$2:$D$4955,$D886),"")</f>
        <v/>
      </c>
      <c r="U886" s="24" t="str">
        <f>IF(ISNUMBER(AVERAGEIFS(ObservedSpeciesData!U$2:U$4955,ObservedSpeciesData!$A$2:$A$4955,$A886,ObservedSpeciesData!$C$2:$C$4955,$C886,ObservedSpeciesData!$D$2:$D$4955,$D886)),AVERAGEIFS(ObservedSpeciesData!U$2:U$4955,ObservedSpeciesData!$A$2:$A$4955,$A886,ObservedSpeciesData!$C$2:$C$4955,$C886,ObservedSpeciesData!$D$2:$D$4955,$D886),"")</f>
        <v/>
      </c>
      <c r="V886" s="23" t="str">
        <f>IF(ISNUMBER(AVERAGEIFS(ObservedSpeciesData!V$2:V$4955,ObservedSpeciesData!$A$2:$A$4955,$A886,ObservedSpeciesData!$D$2:$D$4955,$D886)),AVERAGEIFS(ObservedSpeciesData!V$2:V$4955,ObservedSpeciesData!$A$2:$A$4955,$A886,ObservedSpeciesData!$D$2:$D$4955,$D886),"")</f>
        <v/>
      </c>
      <c r="W886" s="23" t="str">
        <f>IF(ISNUMBER(AVERAGEIFS(ObservedSpeciesData!W$2:W$4955,ObservedSpeciesData!$A$2:$A$4955,$A886,ObservedSpeciesData!$D$2:$D$4955,$D886)),AVERAGEIFS(ObservedSpeciesData!W$2:W$4955,ObservedSpeciesData!$A$2:$A$4955,$A886,ObservedSpeciesData!$D$2:$D$4955,$D886),"")</f>
        <v/>
      </c>
      <c r="X886" s="23" t="str">
        <f>IF(ISNUMBER(AVERAGEIFS(ObservedSpeciesData!X$2:X$4955,ObservedSpeciesData!$A$2:$A$4955,$A886,ObservedSpeciesData!$D$2:$D$4955,$D886)),AVERAGEIFS(ObservedSpeciesData!X$2:X$4955,ObservedSpeciesData!$A$2:$A$4955,$A886,ObservedSpeciesData!$D$2:$D$4955,$D886),"")</f>
        <v/>
      </c>
      <c r="Y886" s="23" t="str">
        <f>IF(ISNUMBER(AVERAGEIFS(ObservedSpeciesData!Y$2:Y$4955,ObservedSpeciesData!$A$2:$A$4955,$A886,ObservedSpeciesData!$D$2:$D$4955,$D886)),AVERAGEIFS(ObservedSpeciesData!Y$2:Y$4955,ObservedSpeciesData!$A$2:$A$4955,$A886,ObservedSpeciesData!$D$2:$D$4955,$D886),"")</f>
        <v/>
      </c>
      <c r="Z886" s="23" t="str">
        <f>IF(ISNUMBER(AVERAGEIFS(ObservedSpeciesData!Z$2:Z$4955,ObservedSpeciesData!$A$2:$A$4955,$A886,ObservedSpeciesData!$D$2:$D$4955,$D886)),AVERAGEIFS(ObservedSpeciesData!Z$2:Z$4955,ObservedSpeciesData!$A$2:$A$4955,$A886,ObservedSpeciesData!$D$2:$D$4955,$D886),"")</f>
        <v/>
      </c>
      <c r="AA886" s="23">
        <f>IF(ISNUMBER(AVERAGEIFS(ObservedSpeciesData!AA$2:AA$4955,ObservedSpeciesData!$A$2:$A$4955,$A886,ObservedSpeciesData!$D$2:$D$4955,$D886)),AVERAGEIFS(ObservedSpeciesData!AA$2:AA$4955,ObservedSpeciesData!$A$2:$A$4955,$A886,ObservedSpeciesData!$D$2:$D$4955,$D886),"")</f>
        <v>19.5</v>
      </c>
      <c r="AB886" s="24">
        <f>IF(ISNUMBER(AVERAGEIFS(ObservedSpeciesData!AB$2:AB$4955,ObservedSpeciesData!$A$2:$A$4955,$A886,ObservedSpeciesData!$D$2:$D$4955,$D886)),AVERAGEIFS(ObservedSpeciesData!AB$2:AB$4955,ObservedSpeciesData!$A$2:$A$4955,$A886,ObservedSpeciesData!$D$2:$D$4955,$D886),"")</f>
        <v>3.1333333333333331E-2</v>
      </c>
      <c r="AC886" s="24">
        <f>IF(ISNUMBER(AVERAGEIFS(ObservedSpeciesData!AC$2:AC$4955,ObservedSpeciesData!$A$2:$A$4955,$A886,ObservedSpeciesData!$D$2:$D$4955,$D886)),AVERAGEIFS(ObservedSpeciesData!AC$2:AC$4955,ObservedSpeciesData!$A$2:$A$4955,$A886,ObservedSpeciesData!$D$2:$D$4955,$D886),"")</f>
        <v>3.1333333333333331E-2</v>
      </c>
      <c r="AD886" s="23" t="str">
        <f>IF(ISNUMBER(AVERAGEIFS(ObservedSpeciesData!AD$2:AD$4955,ObservedSpeciesData!$A$2:$A$4955,$A886,ObservedSpeciesData!$D$2:$D$4955,$D886)),AVERAGEIFS(ObservedSpeciesData!AD$2:AD$4955,ObservedSpeciesData!$A$2:$A$4955,$A886,ObservedSpeciesData!$D$2:$D$4955,$D886),"")</f>
        <v/>
      </c>
      <c r="AE886" s="24" t="str">
        <f>IF(ISNUMBER(AVERAGEIFS(ObservedSpeciesData!AE$2:AE$4955,ObservedSpeciesData!$A$2:$A$4955,$A886,ObservedSpeciesData!$D$2:$D$4955,$D886)),AVERAGEIFS(ObservedSpeciesData!AE$2:AE$4955,ObservedSpeciesData!$A$2:$A$4955,$A886,ObservedSpeciesData!$D$2:$D$4955,$D886),"")</f>
        <v/>
      </c>
      <c r="AF886" s="23"/>
      <c r="AG886" s="24"/>
      <c r="AH886" s="23" t="str">
        <f>IF(ISNUMBER(AVERAGEIFS(ObservedSpeciesData!AH$2:AH$4955,ObservedSpeciesData!$A$2:$A$4955,$A886,ObservedSpeciesData!$D$2:$D$4955,$D886)),AVERAGEIFS(ObservedSpeciesData!AH$2:AH$4955,ObservedSpeciesData!$A$2:$A$4955,$A886,ObservedSpeciesData!$D$2:$D$4955,$D886),"")</f>
        <v/>
      </c>
      <c r="AI886" s="23" t="str">
        <f>IF(ISNUMBER(AVERAGEIFS(ObservedSpeciesData!AI$2:AI$4955,ObservedSpeciesData!$A$2:$A$4955,$A886,ObservedSpeciesData!$C$2:$C$4955,$C886,ObservedSpeciesData!$D$2:$D$4955,$D886)),AVERAGEIFS(ObservedSpeciesData!AI$2:AI$4955,ObservedSpeciesData!$A$2:$A$4955,$A886,ObservedSpeciesData!$C$2:$C$4955,$C886,ObservedSpeciesData!$D$2:$D$4955,$D886),"")</f>
        <v/>
      </c>
      <c r="AJ886" s="2">
        <f>COUNTIFS(ObservedSpeciesData!$A$2:$A$828,$A886,ObservedSpeciesData!$D$2:$D$828,$D886)</f>
        <v>0</v>
      </c>
      <c r="AK886" s="2">
        <f t="shared" si="13"/>
        <v>4</v>
      </c>
    </row>
    <row r="887" spans="1:37" x14ac:dyDescent="0.25">
      <c r="A887" s="14" t="s">
        <v>93</v>
      </c>
      <c r="B887" t="s">
        <v>80</v>
      </c>
      <c r="C887" t="s">
        <v>90</v>
      </c>
      <c r="D887" s="13">
        <v>42103</v>
      </c>
      <c r="E887">
        <v>1</v>
      </c>
      <c r="F887">
        <v>200</v>
      </c>
      <c r="G887" s="2" t="s">
        <v>89</v>
      </c>
      <c r="H887" s="2" t="s">
        <v>13</v>
      </c>
      <c r="I887">
        <v>4</v>
      </c>
      <c r="J887" s="2" t="s">
        <v>88</v>
      </c>
      <c r="K887" s="2">
        <f>IF(ISNUMBER(AVERAGEIFS(ObservedSpeciesData!K$2:K$4955,ObservedSpeciesData!$A$2:$A$4955,$A887,ObservedSpeciesData!$D$2:$D$4955,$D887)),AVERAGEIFS(ObservedSpeciesData!K$2:K$4955,ObservedSpeciesData!$A$2:$A$4955,$A887,ObservedSpeciesData!$D$2:$D$4955,$D887),"")</f>
        <v>180</v>
      </c>
      <c r="L887" s="26">
        <f>IF(ISNUMBER(AVERAGEIFS(ObservedSpeciesData!L$2:L$4955,ObservedSpeciesData!$A$2:$A$4955,$A887,ObservedSpeciesData!$D$2:$D$4955,$D887)),AVERAGEIFS(ObservedSpeciesData!L$2:L$4955,ObservedSpeciesData!$A$2:$A$4955,$A887,ObservedSpeciesData!$D$2:$D$4955,$D887),"")</f>
        <v>2525.6666666666665</v>
      </c>
      <c r="M887" s="23">
        <f>IF(ISNUMBER(AVERAGEIFS(ObservedSpeciesData!M$2:M$4955,ObservedSpeciesData!$A$2:$A$4955,$A887,ObservedSpeciesData!$D$2:$D$4955,$D887)),AVERAGEIFS(ObservedSpeciesData!M$2:M$4955,ObservedSpeciesData!$A$2:$A$4955,$A887,ObservedSpeciesData!$D$2:$D$4955,$D887),"")</f>
        <v>252.56666666666663</v>
      </c>
      <c r="N887" s="23" t="str">
        <f>IF(ISNUMBER(AVERAGEIFS(ObservedSpeciesData!N$2:N$4955,ObservedSpeciesData!$A$2:$A$4955,$A887,ObservedSpeciesData!$D$2:$D$4955,$D887)),AVERAGEIFS(ObservedSpeciesData!N$2:N$4955,ObservedSpeciesData!$A$2:$A$4955,$A887,ObservedSpeciesData!$D$2:$D$4955,$D887),"")</f>
        <v/>
      </c>
      <c r="O887" s="23" t="str">
        <f>IF(ISNUMBER(AVERAGEIFS(ObservedSpeciesData!O$2:O$4955,ObservedSpeciesData!$A$2:$A$4955,$A887,ObservedSpeciesData!$D$2:$D$4955,$D887)),AVERAGEIFS(ObservedSpeciesData!O$2:O$4955,ObservedSpeciesData!$A$2:$A$4955,$A887,ObservedSpeciesData!$D$2:$D$4955,$D887),"")</f>
        <v/>
      </c>
      <c r="P887" s="23" t="str">
        <f>IF(ISNUMBER(AVERAGEIFS(ObservedSpeciesData!P$2:P$4955,ObservedSpeciesData!$A$2:$A$4955,$A887,ObservedSpeciesData!$C$2:$C$4955,$C887,ObservedSpeciesData!$D$2:$D$4955,$D887)),AVERAGEIFS(ObservedSpeciesData!P$2:P$4955,ObservedSpeciesData!$A$2:$A$4955,$A887,ObservedSpeciesData!$C$2:$C$4955,$C887,ObservedSpeciesData!$D$2:$D$4955,$D887),"")</f>
        <v/>
      </c>
      <c r="Q887" s="23"/>
      <c r="R887" s="25" t="str">
        <f>IF(ISNUMBER(AVERAGEIFS(ObservedSpeciesData!R$2:R$4955,ObservedSpeciesData!$A$2:$A$4955,$A887,ObservedSpeciesData!$D$2:$D$4955,$D887)),AVERAGEIFS(ObservedSpeciesData!R$2:R$4955,ObservedSpeciesData!$A$2:$A$4955,$A887,ObservedSpeciesData!$D$2:$D$4955,$D887),"")</f>
        <v/>
      </c>
      <c r="S887" s="25" t="str">
        <f>IF(ISNUMBER(AVERAGEIFS(ObservedSpeciesData!S$2:S$4955,ObservedSpeciesData!$A$2:$A$4955,$A887,ObservedSpeciesData!$D$2:$D$4955,$D887)),AVERAGEIFS(ObservedSpeciesData!S$2:S$4955,ObservedSpeciesData!$A$2:$A$4955,$A887,ObservedSpeciesData!$D$2:$D$4955,$D887),"")</f>
        <v/>
      </c>
      <c r="T887" s="23" t="str">
        <f>IF(ISNUMBER(AVERAGEIFS(ObservedSpeciesData!T$2:T$4955,ObservedSpeciesData!$A$2:$A$4955,$A887,ObservedSpeciesData!$D$2:$D$4955,$D887)),AVERAGEIFS(ObservedSpeciesData!T$2:T$4955,ObservedSpeciesData!$A$2:$A$4955,$A887,ObservedSpeciesData!$D$2:$D$4955,$D887),"")</f>
        <v/>
      </c>
      <c r="U887" s="24" t="str">
        <f>IF(ISNUMBER(AVERAGEIFS(ObservedSpeciesData!U$2:U$4955,ObservedSpeciesData!$A$2:$A$4955,$A887,ObservedSpeciesData!$C$2:$C$4955,$C887,ObservedSpeciesData!$D$2:$D$4955,$D887)),AVERAGEIFS(ObservedSpeciesData!U$2:U$4955,ObservedSpeciesData!$A$2:$A$4955,$A887,ObservedSpeciesData!$C$2:$C$4955,$C887,ObservedSpeciesData!$D$2:$D$4955,$D887),"")</f>
        <v/>
      </c>
      <c r="V887" s="23" t="str">
        <f>IF(ISNUMBER(AVERAGEIFS(ObservedSpeciesData!V$2:V$4955,ObservedSpeciesData!$A$2:$A$4955,$A887,ObservedSpeciesData!$D$2:$D$4955,$D887)),AVERAGEIFS(ObservedSpeciesData!V$2:V$4955,ObservedSpeciesData!$A$2:$A$4955,$A887,ObservedSpeciesData!$D$2:$D$4955,$D887),"")</f>
        <v/>
      </c>
      <c r="W887" s="23" t="str">
        <f>IF(ISNUMBER(AVERAGEIFS(ObservedSpeciesData!W$2:W$4955,ObservedSpeciesData!$A$2:$A$4955,$A887,ObservedSpeciesData!$D$2:$D$4955,$D887)),AVERAGEIFS(ObservedSpeciesData!W$2:W$4955,ObservedSpeciesData!$A$2:$A$4955,$A887,ObservedSpeciesData!$D$2:$D$4955,$D887),"")</f>
        <v/>
      </c>
      <c r="X887" s="23" t="str">
        <f>IF(ISNUMBER(AVERAGEIFS(ObservedSpeciesData!X$2:X$4955,ObservedSpeciesData!$A$2:$A$4955,$A887,ObservedSpeciesData!$D$2:$D$4955,$D887)),AVERAGEIFS(ObservedSpeciesData!X$2:X$4955,ObservedSpeciesData!$A$2:$A$4955,$A887,ObservedSpeciesData!$D$2:$D$4955,$D887),"")</f>
        <v/>
      </c>
      <c r="Y887" s="23" t="str">
        <f>IF(ISNUMBER(AVERAGEIFS(ObservedSpeciesData!Y$2:Y$4955,ObservedSpeciesData!$A$2:$A$4955,$A887,ObservedSpeciesData!$D$2:$D$4955,$D887)),AVERAGEIFS(ObservedSpeciesData!Y$2:Y$4955,ObservedSpeciesData!$A$2:$A$4955,$A887,ObservedSpeciesData!$D$2:$D$4955,$D887),"")</f>
        <v/>
      </c>
      <c r="Z887" s="23" t="str">
        <f>IF(ISNUMBER(AVERAGEIFS(ObservedSpeciesData!Z$2:Z$4955,ObservedSpeciesData!$A$2:$A$4955,$A887,ObservedSpeciesData!$D$2:$D$4955,$D887)),AVERAGEIFS(ObservedSpeciesData!Z$2:Z$4955,ObservedSpeciesData!$A$2:$A$4955,$A887,ObservedSpeciesData!$D$2:$D$4955,$D887),"")</f>
        <v/>
      </c>
      <c r="AA887" s="23">
        <f>IF(ISNUMBER(AVERAGEIFS(ObservedSpeciesData!AA$2:AA$4955,ObservedSpeciesData!$A$2:$A$4955,$A887,ObservedSpeciesData!$D$2:$D$4955,$D887)),AVERAGEIFS(ObservedSpeciesData!AA$2:AA$4955,ObservedSpeciesData!$A$2:$A$4955,$A887,ObservedSpeciesData!$D$2:$D$4955,$D887),"")</f>
        <v>19.900000000000002</v>
      </c>
      <c r="AB887" s="24">
        <f>IF(ISNUMBER(AVERAGEIFS(ObservedSpeciesData!AB$2:AB$4955,ObservedSpeciesData!$A$2:$A$4955,$A887,ObservedSpeciesData!$D$2:$D$4955,$D887)),AVERAGEIFS(ObservedSpeciesData!AB$2:AB$4955,ObservedSpeciesData!$A$2:$A$4955,$A887,ObservedSpeciesData!$D$2:$D$4955,$D887),"")</f>
        <v>3.2000000000000001E-2</v>
      </c>
      <c r="AC887" s="24">
        <f>IF(ISNUMBER(AVERAGEIFS(ObservedSpeciesData!AC$2:AC$4955,ObservedSpeciesData!$A$2:$A$4955,$A887,ObservedSpeciesData!$D$2:$D$4955,$D887)),AVERAGEIFS(ObservedSpeciesData!AC$2:AC$4955,ObservedSpeciesData!$A$2:$A$4955,$A887,ObservedSpeciesData!$D$2:$D$4955,$D887),"")</f>
        <v>3.2000000000000001E-2</v>
      </c>
      <c r="AD887" s="23" t="str">
        <f>IF(ISNUMBER(AVERAGEIFS(ObservedSpeciesData!AD$2:AD$4955,ObservedSpeciesData!$A$2:$A$4955,$A887,ObservedSpeciesData!$D$2:$D$4955,$D887)),AVERAGEIFS(ObservedSpeciesData!AD$2:AD$4955,ObservedSpeciesData!$A$2:$A$4955,$A887,ObservedSpeciesData!$D$2:$D$4955,$D887),"")</f>
        <v/>
      </c>
      <c r="AE887" s="24" t="str">
        <f>IF(ISNUMBER(AVERAGEIFS(ObservedSpeciesData!AE$2:AE$4955,ObservedSpeciesData!$A$2:$A$4955,$A887,ObservedSpeciesData!$D$2:$D$4955,$D887)),AVERAGEIFS(ObservedSpeciesData!AE$2:AE$4955,ObservedSpeciesData!$A$2:$A$4955,$A887,ObservedSpeciesData!$D$2:$D$4955,$D887),"")</f>
        <v/>
      </c>
      <c r="AF887" s="23"/>
      <c r="AG887" s="24"/>
      <c r="AH887" s="23" t="str">
        <f>IF(ISNUMBER(AVERAGEIFS(ObservedSpeciesData!AH$2:AH$4955,ObservedSpeciesData!$A$2:$A$4955,$A887,ObservedSpeciesData!$D$2:$D$4955,$D887)),AVERAGEIFS(ObservedSpeciesData!AH$2:AH$4955,ObservedSpeciesData!$A$2:$A$4955,$A887,ObservedSpeciesData!$D$2:$D$4955,$D887),"")</f>
        <v/>
      </c>
      <c r="AI887" s="23" t="str">
        <f>IF(ISNUMBER(AVERAGEIFS(ObservedSpeciesData!AI$2:AI$4955,ObservedSpeciesData!$A$2:$A$4955,$A887,ObservedSpeciesData!$C$2:$C$4955,$C887,ObservedSpeciesData!$D$2:$D$4955,$D887)),AVERAGEIFS(ObservedSpeciesData!AI$2:AI$4955,ObservedSpeciesData!$A$2:$A$4955,$A887,ObservedSpeciesData!$C$2:$C$4955,$C887,ObservedSpeciesData!$D$2:$D$4955,$D887),"")</f>
        <v/>
      </c>
      <c r="AJ887" s="2">
        <f>COUNTIFS(ObservedSpeciesData!$A$2:$A$828,$A887,ObservedSpeciesData!$D$2:$D$828,$D887)</f>
        <v>0</v>
      </c>
      <c r="AK887" s="2">
        <f t="shared" si="13"/>
        <v>4</v>
      </c>
    </row>
    <row r="888" spans="1:37" x14ac:dyDescent="0.25">
      <c r="A888" s="14" t="s">
        <v>92</v>
      </c>
      <c r="B888" t="s">
        <v>80</v>
      </c>
      <c r="C888" t="s">
        <v>90</v>
      </c>
      <c r="D888" s="13">
        <v>42103</v>
      </c>
      <c r="E888">
        <v>1</v>
      </c>
      <c r="F888">
        <v>350</v>
      </c>
      <c r="G888" s="2" t="s">
        <v>89</v>
      </c>
      <c r="H888" s="2" t="s">
        <v>13</v>
      </c>
      <c r="I888">
        <v>4</v>
      </c>
      <c r="J888" s="2" t="s">
        <v>88</v>
      </c>
      <c r="K888" s="2">
        <f>IF(ISNUMBER(AVERAGEIFS(ObservedSpeciesData!K$2:K$4955,ObservedSpeciesData!$A$2:$A$4955,$A888,ObservedSpeciesData!$D$2:$D$4955,$D888)),AVERAGEIFS(ObservedSpeciesData!K$2:K$4955,ObservedSpeciesData!$A$2:$A$4955,$A888,ObservedSpeciesData!$D$2:$D$4955,$D888),"")</f>
        <v>315</v>
      </c>
      <c r="L888" s="26">
        <f>IF(ISNUMBER(AVERAGEIFS(ObservedSpeciesData!L$2:L$4955,ObservedSpeciesData!$A$2:$A$4955,$A888,ObservedSpeciesData!$D$2:$D$4955,$D888)),AVERAGEIFS(ObservedSpeciesData!L$2:L$4955,ObservedSpeciesData!$A$2:$A$4955,$A888,ObservedSpeciesData!$D$2:$D$4955,$D888),"")</f>
        <v>2639.3333333333335</v>
      </c>
      <c r="M888" s="23">
        <f>IF(ISNUMBER(AVERAGEIFS(ObservedSpeciesData!M$2:M$4955,ObservedSpeciesData!$A$2:$A$4955,$A888,ObservedSpeciesData!$D$2:$D$4955,$D888)),AVERAGEIFS(ObservedSpeciesData!M$2:M$4955,ObservedSpeciesData!$A$2:$A$4955,$A888,ObservedSpeciesData!$D$2:$D$4955,$D888),"")</f>
        <v>263.93333333333334</v>
      </c>
      <c r="N888" s="23" t="str">
        <f>IF(ISNUMBER(AVERAGEIFS(ObservedSpeciesData!N$2:N$4955,ObservedSpeciesData!$A$2:$A$4955,$A888,ObservedSpeciesData!$D$2:$D$4955,$D888)),AVERAGEIFS(ObservedSpeciesData!N$2:N$4955,ObservedSpeciesData!$A$2:$A$4955,$A888,ObservedSpeciesData!$D$2:$D$4955,$D888),"")</f>
        <v/>
      </c>
      <c r="O888" s="23" t="str">
        <f>IF(ISNUMBER(AVERAGEIFS(ObservedSpeciesData!O$2:O$4955,ObservedSpeciesData!$A$2:$A$4955,$A888,ObservedSpeciesData!$D$2:$D$4955,$D888)),AVERAGEIFS(ObservedSpeciesData!O$2:O$4955,ObservedSpeciesData!$A$2:$A$4955,$A888,ObservedSpeciesData!$D$2:$D$4955,$D888),"")</f>
        <v/>
      </c>
      <c r="P888" s="23" t="str">
        <f>IF(ISNUMBER(AVERAGEIFS(ObservedSpeciesData!P$2:P$4955,ObservedSpeciesData!$A$2:$A$4955,$A888,ObservedSpeciesData!$C$2:$C$4955,$C888,ObservedSpeciesData!$D$2:$D$4955,$D888)),AVERAGEIFS(ObservedSpeciesData!P$2:P$4955,ObservedSpeciesData!$A$2:$A$4955,$A888,ObservedSpeciesData!$C$2:$C$4955,$C888,ObservedSpeciesData!$D$2:$D$4955,$D888),"")</f>
        <v/>
      </c>
      <c r="Q888" s="23"/>
      <c r="R888" s="25" t="str">
        <f>IF(ISNUMBER(AVERAGEIFS(ObservedSpeciesData!R$2:R$4955,ObservedSpeciesData!$A$2:$A$4955,$A888,ObservedSpeciesData!$D$2:$D$4955,$D888)),AVERAGEIFS(ObservedSpeciesData!R$2:R$4955,ObservedSpeciesData!$A$2:$A$4955,$A888,ObservedSpeciesData!$D$2:$D$4955,$D888),"")</f>
        <v/>
      </c>
      <c r="S888" s="25" t="str">
        <f>IF(ISNUMBER(AVERAGEIFS(ObservedSpeciesData!S$2:S$4955,ObservedSpeciesData!$A$2:$A$4955,$A888,ObservedSpeciesData!$D$2:$D$4955,$D888)),AVERAGEIFS(ObservedSpeciesData!S$2:S$4955,ObservedSpeciesData!$A$2:$A$4955,$A888,ObservedSpeciesData!$D$2:$D$4955,$D888),"")</f>
        <v/>
      </c>
      <c r="T888" s="23" t="str">
        <f>IF(ISNUMBER(AVERAGEIFS(ObservedSpeciesData!T$2:T$4955,ObservedSpeciesData!$A$2:$A$4955,$A888,ObservedSpeciesData!$D$2:$D$4955,$D888)),AVERAGEIFS(ObservedSpeciesData!T$2:T$4955,ObservedSpeciesData!$A$2:$A$4955,$A888,ObservedSpeciesData!$D$2:$D$4955,$D888),"")</f>
        <v/>
      </c>
      <c r="U888" s="24" t="str">
        <f>IF(ISNUMBER(AVERAGEIFS(ObservedSpeciesData!U$2:U$4955,ObservedSpeciesData!$A$2:$A$4955,$A888,ObservedSpeciesData!$C$2:$C$4955,$C888,ObservedSpeciesData!$D$2:$D$4955,$D888)),AVERAGEIFS(ObservedSpeciesData!U$2:U$4955,ObservedSpeciesData!$A$2:$A$4955,$A888,ObservedSpeciesData!$C$2:$C$4955,$C888,ObservedSpeciesData!$D$2:$D$4955,$D888),"")</f>
        <v/>
      </c>
      <c r="V888" s="23" t="str">
        <f>IF(ISNUMBER(AVERAGEIFS(ObservedSpeciesData!V$2:V$4955,ObservedSpeciesData!$A$2:$A$4955,$A888,ObservedSpeciesData!$D$2:$D$4955,$D888)),AVERAGEIFS(ObservedSpeciesData!V$2:V$4955,ObservedSpeciesData!$A$2:$A$4955,$A888,ObservedSpeciesData!$D$2:$D$4955,$D888),"")</f>
        <v/>
      </c>
      <c r="W888" s="23" t="str">
        <f>IF(ISNUMBER(AVERAGEIFS(ObservedSpeciesData!W$2:W$4955,ObservedSpeciesData!$A$2:$A$4955,$A888,ObservedSpeciesData!$D$2:$D$4955,$D888)),AVERAGEIFS(ObservedSpeciesData!W$2:W$4955,ObservedSpeciesData!$A$2:$A$4955,$A888,ObservedSpeciesData!$D$2:$D$4955,$D888),"")</f>
        <v/>
      </c>
      <c r="X888" s="23" t="str">
        <f>IF(ISNUMBER(AVERAGEIFS(ObservedSpeciesData!X$2:X$4955,ObservedSpeciesData!$A$2:$A$4955,$A888,ObservedSpeciesData!$D$2:$D$4955,$D888)),AVERAGEIFS(ObservedSpeciesData!X$2:X$4955,ObservedSpeciesData!$A$2:$A$4955,$A888,ObservedSpeciesData!$D$2:$D$4955,$D888),"")</f>
        <v/>
      </c>
      <c r="Y888" s="23" t="str">
        <f>IF(ISNUMBER(AVERAGEIFS(ObservedSpeciesData!Y$2:Y$4955,ObservedSpeciesData!$A$2:$A$4955,$A888,ObservedSpeciesData!$D$2:$D$4955,$D888)),AVERAGEIFS(ObservedSpeciesData!Y$2:Y$4955,ObservedSpeciesData!$A$2:$A$4955,$A888,ObservedSpeciesData!$D$2:$D$4955,$D888),"")</f>
        <v/>
      </c>
      <c r="Z888" s="23" t="str">
        <f>IF(ISNUMBER(AVERAGEIFS(ObservedSpeciesData!Z$2:Z$4955,ObservedSpeciesData!$A$2:$A$4955,$A888,ObservedSpeciesData!$D$2:$D$4955,$D888)),AVERAGEIFS(ObservedSpeciesData!Z$2:Z$4955,ObservedSpeciesData!$A$2:$A$4955,$A888,ObservedSpeciesData!$D$2:$D$4955,$D888),"")</f>
        <v/>
      </c>
      <c r="AA888" s="23">
        <f>IF(ISNUMBER(AVERAGEIFS(ObservedSpeciesData!AA$2:AA$4955,ObservedSpeciesData!$A$2:$A$4955,$A888,ObservedSpeciesData!$D$2:$D$4955,$D888)),AVERAGEIFS(ObservedSpeciesData!AA$2:AA$4955,ObservedSpeciesData!$A$2:$A$4955,$A888,ObservedSpeciesData!$D$2:$D$4955,$D888),"")</f>
        <v>22.5</v>
      </c>
      <c r="AB888" s="24">
        <f>IF(ISNUMBER(AVERAGEIFS(ObservedSpeciesData!AB$2:AB$4955,ObservedSpeciesData!$A$2:$A$4955,$A888,ObservedSpeciesData!$D$2:$D$4955,$D888)),AVERAGEIFS(ObservedSpeciesData!AB$2:AB$4955,ObservedSpeciesData!$A$2:$A$4955,$A888,ObservedSpeciesData!$D$2:$D$4955,$D888),"")</f>
        <v>3.5999999999999997E-2</v>
      </c>
      <c r="AC888" s="24">
        <f>IF(ISNUMBER(AVERAGEIFS(ObservedSpeciesData!AC$2:AC$4955,ObservedSpeciesData!$A$2:$A$4955,$A888,ObservedSpeciesData!$D$2:$D$4955,$D888)),AVERAGEIFS(ObservedSpeciesData!AC$2:AC$4955,ObservedSpeciesData!$A$2:$A$4955,$A888,ObservedSpeciesData!$D$2:$D$4955,$D888),"")</f>
        <v>3.5999999999999997E-2</v>
      </c>
      <c r="AD888" s="23" t="str">
        <f>IF(ISNUMBER(AVERAGEIFS(ObservedSpeciesData!AD$2:AD$4955,ObservedSpeciesData!$A$2:$A$4955,$A888,ObservedSpeciesData!$D$2:$D$4955,$D888)),AVERAGEIFS(ObservedSpeciesData!AD$2:AD$4955,ObservedSpeciesData!$A$2:$A$4955,$A888,ObservedSpeciesData!$D$2:$D$4955,$D888),"")</f>
        <v/>
      </c>
      <c r="AE888" s="24" t="str">
        <f>IF(ISNUMBER(AVERAGEIFS(ObservedSpeciesData!AE$2:AE$4955,ObservedSpeciesData!$A$2:$A$4955,$A888,ObservedSpeciesData!$D$2:$D$4955,$D888)),AVERAGEIFS(ObservedSpeciesData!AE$2:AE$4955,ObservedSpeciesData!$A$2:$A$4955,$A888,ObservedSpeciesData!$D$2:$D$4955,$D888),"")</f>
        <v/>
      </c>
      <c r="AF888" s="23"/>
      <c r="AG888" s="24"/>
      <c r="AH888" s="23" t="str">
        <f>IF(ISNUMBER(AVERAGEIFS(ObservedSpeciesData!AH$2:AH$4955,ObservedSpeciesData!$A$2:$A$4955,$A888,ObservedSpeciesData!$D$2:$D$4955,$D888)),AVERAGEIFS(ObservedSpeciesData!AH$2:AH$4955,ObservedSpeciesData!$A$2:$A$4955,$A888,ObservedSpeciesData!$D$2:$D$4955,$D888),"")</f>
        <v/>
      </c>
      <c r="AI888" s="23" t="str">
        <f>IF(ISNUMBER(AVERAGEIFS(ObservedSpeciesData!AI$2:AI$4955,ObservedSpeciesData!$A$2:$A$4955,$A888,ObservedSpeciesData!$C$2:$C$4955,$C888,ObservedSpeciesData!$D$2:$D$4955,$D888)),AVERAGEIFS(ObservedSpeciesData!AI$2:AI$4955,ObservedSpeciesData!$A$2:$A$4955,$A888,ObservedSpeciesData!$C$2:$C$4955,$C888,ObservedSpeciesData!$D$2:$D$4955,$D888),"")</f>
        <v/>
      </c>
      <c r="AJ888" s="2">
        <f>COUNTIFS(ObservedSpeciesData!$A$2:$A$828,$A888,ObservedSpeciesData!$D$2:$D$828,$D888)</f>
        <v>0</v>
      </c>
      <c r="AK888" s="2">
        <f t="shared" si="13"/>
        <v>4</v>
      </c>
    </row>
    <row r="889" spans="1:37" x14ac:dyDescent="0.25">
      <c r="A889" s="14" t="s">
        <v>91</v>
      </c>
      <c r="B889" t="s">
        <v>80</v>
      </c>
      <c r="C889" t="s">
        <v>90</v>
      </c>
      <c r="D889" s="13">
        <v>42103</v>
      </c>
      <c r="E889">
        <v>1</v>
      </c>
      <c r="F889">
        <v>500</v>
      </c>
      <c r="G889" s="2" t="s">
        <v>89</v>
      </c>
      <c r="H889" s="2" t="s">
        <v>13</v>
      </c>
      <c r="I889">
        <v>4</v>
      </c>
      <c r="J889" s="2" t="s">
        <v>88</v>
      </c>
      <c r="K889" s="2">
        <f>IF(ISNUMBER(AVERAGEIFS(ObservedSpeciesData!K$2:K$4955,ObservedSpeciesData!$A$2:$A$4955,$A889,ObservedSpeciesData!$D$2:$D$4955,$D889)),AVERAGEIFS(ObservedSpeciesData!K$2:K$4955,ObservedSpeciesData!$A$2:$A$4955,$A889,ObservedSpeciesData!$D$2:$D$4955,$D889),"")</f>
        <v>450</v>
      </c>
      <c r="L889" s="26">
        <f>IF(ISNUMBER(AVERAGEIFS(ObservedSpeciesData!L$2:L$4955,ObservedSpeciesData!$A$2:$A$4955,$A889,ObservedSpeciesData!$D$2:$D$4955,$D889)),AVERAGEIFS(ObservedSpeciesData!L$2:L$4955,ObservedSpeciesData!$A$2:$A$4955,$A889,ObservedSpeciesData!$D$2:$D$4955,$D889),"")</f>
        <v>2897.6666666666665</v>
      </c>
      <c r="M889" s="23">
        <f>IF(ISNUMBER(AVERAGEIFS(ObservedSpeciesData!M$2:M$4955,ObservedSpeciesData!$A$2:$A$4955,$A889,ObservedSpeciesData!$D$2:$D$4955,$D889)),AVERAGEIFS(ObservedSpeciesData!M$2:M$4955,ObservedSpeciesData!$A$2:$A$4955,$A889,ObservedSpeciesData!$D$2:$D$4955,$D889),"")</f>
        <v>289.76666666666665</v>
      </c>
      <c r="N889" s="23" t="str">
        <f>IF(ISNUMBER(AVERAGEIFS(ObservedSpeciesData!N$2:N$4955,ObservedSpeciesData!$A$2:$A$4955,$A889,ObservedSpeciesData!$D$2:$D$4955,$D889)),AVERAGEIFS(ObservedSpeciesData!N$2:N$4955,ObservedSpeciesData!$A$2:$A$4955,$A889,ObservedSpeciesData!$D$2:$D$4955,$D889),"")</f>
        <v/>
      </c>
      <c r="O889" s="23" t="str">
        <f>IF(ISNUMBER(AVERAGEIFS(ObservedSpeciesData!O$2:O$4955,ObservedSpeciesData!$A$2:$A$4955,$A889,ObservedSpeciesData!$D$2:$D$4955,$D889)),AVERAGEIFS(ObservedSpeciesData!O$2:O$4955,ObservedSpeciesData!$A$2:$A$4955,$A889,ObservedSpeciesData!$D$2:$D$4955,$D889),"")</f>
        <v/>
      </c>
      <c r="P889" s="23" t="str">
        <f>IF(ISNUMBER(AVERAGEIFS(ObservedSpeciesData!P$2:P$4955,ObservedSpeciesData!$A$2:$A$4955,$A889,ObservedSpeciesData!$C$2:$C$4955,$C889,ObservedSpeciesData!$D$2:$D$4955,$D889)),AVERAGEIFS(ObservedSpeciesData!P$2:P$4955,ObservedSpeciesData!$A$2:$A$4955,$A889,ObservedSpeciesData!$C$2:$C$4955,$C889,ObservedSpeciesData!$D$2:$D$4955,$D889),"")</f>
        <v/>
      </c>
      <c r="Q889" s="23"/>
      <c r="R889" s="25" t="str">
        <f>IF(ISNUMBER(AVERAGEIFS(ObservedSpeciesData!R$2:R$4955,ObservedSpeciesData!$A$2:$A$4955,$A889,ObservedSpeciesData!$D$2:$D$4955,$D889)),AVERAGEIFS(ObservedSpeciesData!R$2:R$4955,ObservedSpeciesData!$A$2:$A$4955,$A889,ObservedSpeciesData!$D$2:$D$4955,$D889),"")</f>
        <v/>
      </c>
      <c r="S889" s="25" t="str">
        <f>IF(ISNUMBER(AVERAGEIFS(ObservedSpeciesData!S$2:S$4955,ObservedSpeciesData!$A$2:$A$4955,$A889,ObservedSpeciesData!$D$2:$D$4955,$D889)),AVERAGEIFS(ObservedSpeciesData!S$2:S$4955,ObservedSpeciesData!$A$2:$A$4955,$A889,ObservedSpeciesData!$D$2:$D$4955,$D889),"")</f>
        <v/>
      </c>
      <c r="T889" s="23" t="str">
        <f>IF(ISNUMBER(AVERAGEIFS(ObservedSpeciesData!T$2:T$4955,ObservedSpeciesData!$A$2:$A$4955,$A889,ObservedSpeciesData!$D$2:$D$4955,$D889)),AVERAGEIFS(ObservedSpeciesData!T$2:T$4955,ObservedSpeciesData!$A$2:$A$4955,$A889,ObservedSpeciesData!$D$2:$D$4955,$D889),"")</f>
        <v/>
      </c>
      <c r="U889" s="24" t="str">
        <f>IF(ISNUMBER(AVERAGEIFS(ObservedSpeciesData!U$2:U$4955,ObservedSpeciesData!$A$2:$A$4955,$A889,ObservedSpeciesData!$C$2:$C$4955,$C889,ObservedSpeciesData!$D$2:$D$4955,$D889)),AVERAGEIFS(ObservedSpeciesData!U$2:U$4955,ObservedSpeciesData!$A$2:$A$4955,$A889,ObservedSpeciesData!$C$2:$C$4955,$C889,ObservedSpeciesData!$D$2:$D$4955,$D889),"")</f>
        <v/>
      </c>
      <c r="V889" s="23" t="str">
        <f>IF(ISNUMBER(AVERAGEIFS(ObservedSpeciesData!V$2:V$4955,ObservedSpeciesData!$A$2:$A$4955,$A889,ObservedSpeciesData!$D$2:$D$4955,$D889)),AVERAGEIFS(ObservedSpeciesData!V$2:V$4955,ObservedSpeciesData!$A$2:$A$4955,$A889,ObservedSpeciesData!$D$2:$D$4955,$D889),"")</f>
        <v/>
      </c>
      <c r="W889" s="23" t="str">
        <f>IF(ISNUMBER(AVERAGEIFS(ObservedSpeciesData!W$2:W$4955,ObservedSpeciesData!$A$2:$A$4955,$A889,ObservedSpeciesData!$D$2:$D$4955,$D889)),AVERAGEIFS(ObservedSpeciesData!W$2:W$4955,ObservedSpeciesData!$A$2:$A$4955,$A889,ObservedSpeciesData!$D$2:$D$4955,$D889),"")</f>
        <v/>
      </c>
      <c r="X889" s="23" t="str">
        <f>IF(ISNUMBER(AVERAGEIFS(ObservedSpeciesData!X$2:X$4955,ObservedSpeciesData!$A$2:$A$4955,$A889,ObservedSpeciesData!$D$2:$D$4955,$D889)),AVERAGEIFS(ObservedSpeciesData!X$2:X$4955,ObservedSpeciesData!$A$2:$A$4955,$A889,ObservedSpeciesData!$D$2:$D$4955,$D889),"")</f>
        <v/>
      </c>
      <c r="Y889" s="23" t="str">
        <f>IF(ISNUMBER(AVERAGEIFS(ObservedSpeciesData!Y$2:Y$4955,ObservedSpeciesData!$A$2:$A$4955,$A889,ObservedSpeciesData!$D$2:$D$4955,$D889)),AVERAGEIFS(ObservedSpeciesData!Y$2:Y$4955,ObservedSpeciesData!$A$2:$A$4955,$A889,ObservedSpeciesData!$D$2:$D$4955,$D889),"")</f>
        <v/>
      </c>
      <c r="Z889" s="23" t="str">
        <f>IF(ISNUMBER(AVERAGEIFS(ObservedSpeciesData!Z$2:Z$4955,ObservedSpeciesData!$A$2:$A$4955,$A889,ObservedSpeciesData!$D$2:$D$4955,$D889)),AVERAGEIFS(ObservedSpeciesData!Z$2:Z$4955,ObservedSpeciesData!$A$2:$A$4955,$A889,ObservedSpeciesData!$D$2:$D$4955,$D889),"")</f>
        <v/>
      </c>
      <c r="AA889" s="23">
        <f>IF(ISNUMBER(AVERAGEIFS(ObservedSpeciesData!AA$2:AA$4955,ObservedSpeciesData!$A$2:$A$4955,$A889,ObservedSpeciesData!$D$2:$D$4955,$D889)),AVERAGEIFS(ObservedSpeciesData!AA$2:AA$4955,ObservedSpeciesData!$A$2:$A$4955,$A889,ObservedSpeciesData!$D$2:$D$4955,$D889),"")</f>
        <v>23.3</v>
      </c>
      <c r="AB889" s="24">
        <f>IF(ISNUMBER(AVERAGEIFS(ObservedSpeciesData!AB$2:AB$4955,ObservedSpeciesData!$A$2:$A$4955,$A889,ObservedSpeciesData!$D$2:$D$4955,$D889)),AVERAGEIFS(ObservedSpeciesData!AB$2:AB$4955,ObservedSpeciesData!$A$2:$A$4955,$A889,ObservedSpeciesData!$D$2:$D$4955,$D889),"")</f>
        <v>3.7333333333333336E-2</v>
      </c>
      <c r="AC889" s="24">
        <f>IF(ISNUMBER(AVERAGEIFS(ObservedSpeciesData!AC$2:AC$4955,ObservedSpeciesData!$A$2:$A$4955,$A889,ObservedSpeciesData!$D$2:$D$4955,$D889)),AVERAGEIFS(ObservedSpeciesData!AC$2:AC$4955,ObservedSpeciesData!$A$2:$A$4955,$A889,ObservedSpeciesData!$D$2:$D$4955,$D889),"")</f>
        <v>3.7333333333333336E-2</v>
      </c>
      <c r="AD889" s="23" t="str">
        <f>IF(ISNUMBER(AVERAGEIFS(ObservedSpeciesData!AD$2:AD$4955,ObservedSpeciesData!$A$2:$A$4955,$A889,ObservedSpeciesData!$D$2:$D$4955,$D889)),AVERAGEIFS(ObservedSpeciesData!AD$2:AD$4955,ObservedSpeciesData!$A$2:$A$4955,$A889,ObservedSpeciesData!$D$2:$D$4955,$D889),"")</f>
        <v/>
      </c>
      <c r="AE889" s="24" t="str">
        <f>IF(ISNUMBER(AVERAGEIFS(ObservedSpeciesData!AE$2:AE$4955,ObservedSpeciesData!$A$2:$A$4955,$A889,ObservedSpeciesData!$D$2:$D$4955,$D889)),AVERAGEIFS(ObservedSpeciesData!AE$2:AE$4955,ObservedSpeciesData!$A$2:$A$4955,$A889,ObservedSpeciesData!$D$2:$D$4955,$D889),"")</f>
        <v/>
      </c>
      <c r="AF889" s="23"/>
      <c r="AG889" s="24"/>
      <c r="AH889" s="23" t="str">
        <f>IF(ISNUMBER(AVERAGEIFS(ObservedSpeciesData!AH$2:AH$4955,ObservedSpeciesData!$A$2:$A$4955,$A889,ObservedSpeciesData!$D$2:$D$4955,$D889)),AVERAGEIFS(ObservedSpeciesData!AH$2:AH$4955,ObservedSpeciesData!$A$2:$A$4955,$A889,ObservedSpeciesData!$D$2:$D$4955,$D889),"")</f>
        <v/>
      </c>
      <c r="AI889" s="23" t="str">
        <f>IF(ISNUMBER(AVERAGEIFS(ObservedSpeciesData!AI$2:AI$4955,ObservedSpeciesData!$A$2:$A$4955,$A889,ObservedSpeciesData!$C$2:$C$4955,$C889,ObservedSpeciesData!$D$2:$D$4955,$D889)),AVERAGEIFS(ObservedSpeciesData!AI$2:AI$4955,ObservedSpeciesData!$A$2:$A$4955,$A889,ObservedSpeciesData!$C$2:$C$4955,$C889,ObservedSpeciesData!$D$2:$D$4955,$D889),"")</f>
        <v/>
      </c>
      <c r="AJ889" s="2">
        <f>COUNTIFS(ObservedSpeciesData!$A$2:$A$828,$A889,ObservedSpeciesData!$D$2:$D$828,$D889)</f>
        <v>0</v>
      </c>
      <c r="AK889" s="2">
        <f t="shared" si="13"/>
        <v>4</v>
      </c>
    </row>
    <row r="890" spans="1:37" x14ac:dyDescent="0.25">
      <c r="A890" s="14" t="s">
        <v>96</v>
      </c>
      <c r="B890" t="s">
        <v>80</v>
      </c>
      <c r="C890" t="s">
        <v>90</v>
      </c>
      <c r="D890" s="13">
        <v>42106</v>
      </c>
      <c r="E890">
        <v>1</v>
      </c>
      <c r="F890">
        <v>0</v>
      </c>
      <c r="G890" s="2" t="s">
        <v>89</v>
      </c>
      <c r="H890" s="2" t="s">
        <v>13</v>
      </c>
      <c r="I890">
        <v>4</v>
      </c>
      <c r="J890" s="2" t="s">
        <v>88</v>
      </c>
      <c r="K890" s="2">
        <f>IF(ISNUMBER(AVERAGEIFS(ObservedSpeciesData!K$2:K$4955,ObservedSpeciesData!$A$2:$A$4955,$A890,ObservedSpeciesData!$D$2:$D$4955,$D890)),AVERAGEIFS(ObservedSpeciesData!K$2:K$4955,ObservedSpeciesData!$A$2:$A$4955,$A890,ObservedSpeciesData!$D$2:$D$4955,$D890),"")</f>
        <v>0</v>
      </c>
      <c r="L890" s="26">
        <f>IF(ISNUMBER(AVERAGEIFS(ObservedSpeciesData!L$2:L$4955,ObservedSpeciesData!$A$2:$A$4955,$A890,ObservedSpeciesData!$D$2:$D$4955,$D890)),AVERAGEIFS(ObservedSpeciesData!L$2:L$4955,ObservedSpeciesData!$A$2:$A$4955,$A890,ObservedSpeciesData!$D$2:$D$4955,$D890),"")</f>
        <v>2215.6666666666665</v>
      </c>
      <c r="M890" s="23">
        <f>IF(ISNUMBER(AVERAGEIFS(ObservedSpeciesData!M$2:M$4955,ObservedSpeciesData!$A$2:$A$4955,$A890,ObservedSpeciesData!$D$2:$D$4955,$D890)),AVERAGEIFS(ObservedSpeciesData!M$2:M$4955,ObservedSpeciesData!$A$2:$A$4955,$A890,ObservedSpeciesData!$D$2:$D$4955,$D890),"")</f>
        <v>221.56666666666669</v>
      </c>
      <c r="N890" s="23" t="str">
        <f>IF(ISNUMBER(AVERAGEIFS(ObservedSpeciesData!N$2:N$4955,ObservedSpeciesData!$A$2:$A$4955,$A890,ObservedSpeciesData!$D$2:$D$4955,$D890)),AVERAGEIFS(ObservedSpeciesData!N$2:N$4955,ObservedSpeciesData!$A$2:$A$4955,$A890,ObservedSpeciesData!$D$2:$D$4955,$D890),"")</f>
        <v/>
      </c>
      <c r="O890" s="23" t="str">
        <f>IF(ISNUMBER(AVERAGEIFS(ObservedSpeciesData!O$2:O$4955,ObservedSpeciesData!$A$2:$A$4955,$A890,ObservedSpeciesData!$D$2:$D$4955,$D890)),AVERAGEIFS(ObservedSpeciesData!O$2:O$4955,ObservedSpeciesData!$A$2:$A$4955,$A890,ObservedSpeciesData!$D$2:$D$4955,$D890),"")</f>
        <v/>
      </c>
      <c r="P890" s="23" t="str">
        <f>IF(ISNUMBER(AVERAGEIFS(ObservedSpeciesData!P$2:P$4955,ObservedSpeciesData!$A$2:$A$4955,$A890,ObservedSpeciesData!$C$2:$C$4955,$C890,ObservedSpeciesData!$D$2:$D$4955,$D890)),AVERAGEIFS(ObservedSpeciesData!P$2:P$4955,ObservedSpeciesData!$A$2:$A$4955,$A890,ObservedSpeciesData!$C$2:$C$4955,$C890,ObservedSpeciesData!$D$2:$D$4955,$D890),"")</f>
        <v/>
      </c>
      <c r="Q890" s="23"/>
      <c r="R890" s="25" t="str">
        <f>IF(ISNUMBER(AVERAGEIFS(ObservedSpeciesData!R$2:R$4955,ObservedSpeciesData!$A$2:$A$4955,$A890,ObservedSpeciesData!$D$2:$D$4955,$D890)),AVERAGEIFS(ObservedSpeciesData!R$2:R$4955,ObservedSpeciesData!$A$2:$A$4955,$A890,ObservedSpeciesData!$D$2:$D$4955,$D890),"")</f>
        <v/>
      </c>
      <c r="S890" s="25" t="str">
        <f>IF(ISNUMBER(AVERAGEIFS(ObservedSpeciesData!S$2:S$4955,ObservedSpeciesData!$A$2:$A$4955,$A890,ObservedSpeciesData!$D$2:$D$4955,$D890)),AVERAGEIFS(ObservedSpeciesData!S$2:S$4955,ObservedSpeciesData!$A$2:$A$4955,$A890,ObservedSpeciesData!$D$2:$D$4955,$D890),"")</f>
        <v/>
      </c>
      <c r="T890" s="23" t="str">
        <f>IF(ISNUMBER(AVERAGEIFS(ObservedSpeciesData!T$2:T$4955,ObservedSpeciesData!$A$2:$A$4955,$A890,ObservedSpeciesData!$D$2:$D$4955,$D890)),AVERAGEIFS(ObservedSpeciesData!T$2:T$4955,ObservedSpeciesData!$A$2:$A$4955,$A890,ObservedSpeciesData!$D$2:$D$4955,$D890),"")</f>
        <v/>
      </c>
      <c r="U890" s="24" t="str">
        <f>IF(ISNUMBER(AVERAGEIFS(ObservedSpeciesData!U$2:U$4955,ObservedSpeciesData!$A$2:$A$4955,$A890,ObservedSpeciesData!$C$2:$C$4955,$C890,ObservedSpeciesData!$D$2:$D$4955,$D890)),AVERAGEIFS(ObservedSpeciesData!U$2:U$4955,ObservedSpeciesData!$A$2:$A$4955,$A890,ObservedSpeciesData!$C$2:$C$4955,$C890,ObservedSpeciesData!$D$2:$D$4955,$D890),"")</f>
        <v/>
      </c>
      <c r="V890" s="23" t="str">
        <f>IF(ISNUMBER(AVERAGEIFS(ObservedSpeciesData!V$2:V$4955,ObservedSpeciesData!$A$2:$A$4955,$A890,ObservedSpeciesData!$D$2:$D$4955,$D890)),AVERAGEIFS(ObservedSpeciesData!V$2:V$4955,ObservedSpeciesData!$A$2:$A$4955,$A890,ObservedSpeciesData!$D$2:$D$4955,$D890),"")</f>
        <v/>
      </c>
      <c r="W890" s="23" t="str">
        <f>IF(ISNUMBER(AVERAGEIFS(ObservedSpeciesData!W$2:W$4955,ObservedSpeciesData!$A$2:$A$4955,$A890,ObservedSpeciesData!$D$2:$D$4955,$D890)),AVERAGEIFS(ObservedSpeciesData!W$2:W$4955,ObservedSpeciesData!$A$2:$A$4955,$A890,ObservedSpeciesData!$D$2:$D$4955,$D890),"")</f>
        <v/>
      </c>
      <c r="X890" s="23" t="str">
        <f>IF(ISNUMBER(AVERAGEIFS(ObservedSpeciesData!X$2:X$4955,ObservedSpeciesData!$A$2:$A$4955,$A890,ObservedSpeciesData!$D$2:$D$4955,$D890)),AVERAGEIFS(ObservedSpeciesData!X$2:X$4955,ObservedSpeciesData!$A$2:$A$4955,$A890,ObservedSpeciesData!$D$2:$D$4955,$D890),"")</f>
        <v/>
      </c>
      <c r="Y890" s="23" t="str">
        <f>IF(ISNUMBER(AVERAGEIFS(ObservedSpeciesData!Y$2:Y$4955,ObservedSpeciesData!$A$2:$A$4955,$A890,ObservedSpeciesData!$D$2:$D$4955,$D890)),AVERAGEIFS(ObservedSpeciesData!Y$2:Y$4955,ObservedSpeciesData!$A$2:$A$4955,$A890,ObservedSpeciesData!$D$2:$D$4955,$D890),"")</f>
        <v/>
      </c>
      <c r="Z890" s="23" t="str">
        <f>IF(ISNUMBER(AVERAGEIFS(ObservedSpeciesData!Z$2:Z$4955,ObservedSpeciesData!$A$2:$A$4955,$A890,ObservedSpeciesData!$D$2:$D$4955,$D890)),AVERAGEIFS(ObservedSpeciesData!Z$2:Z$4955,ObservedSpeciesData!$A$2:$A$4955,$A890,ObservedSpeciesData!$D$2:$D$4955,$D890),"")</f>
        <v/>
      </c>
      <c r="AA890" s="23" t="str">
        <f>IF(ISNUMBER(AVERAGEIFS(ObservedSpeciesData!AA$2:AA$4955,ObservedSpeciesData!$A$2:$A$4955,$A890,ObservedSpeciesData!$D$2:$D$4955,$D890)),AVERAGEIFS(ObservedSpeciesData!AA$2:AA$4955,ObservedSpeciesData!$A$2:$A$4955,$A890,ObservedSpeciesData!$D$2:$D$4955,$D890),"")</f>
        <v/>
      </c>
      <c r="AB890" s="24" t="str">
        <f>IF(ISNUMBER(AVERAGEIFS(ObservedSpeciesData!AB$2:AB$4955,ObservedSpeciesData!$A$2:$A$4955,$A890,ObservedSpeciesData!$D$2:$D$4955,$D890)),AVERAGEIFS(ObservedSpeciesData!AB$2:AB$4955,ObservedSpeciesData!$A$2:$A$4955,$A890,ObservedSpeciesData!$D$2:$D$4955,$D890),"")</f>
        <v/>
      </c>
      <c r="AC890" s="24" t="str">
        <f>IF(ISNUMBER(AVERAGEIFS(ObservedSpeciesData!AC$2:AC$4955,ObservedSpeciesData!$A$2:$A$4955,$A890,ObservedSpeciesData!$D$2:$D$4955,$D890)),AVERAGEIFS(ObservedSpeciesData!AC$2:AC$4955,ObservedSpeciesData!$A$2:$A$4955,$A890,ObservedSpeciesData!$D$2:$D$4955,$D890),"")</f>
        <v/>
      </c>
      <c r="AD890" s="23" t="str">
        <f>IF(ISNUMBER(AVERAGEIFS(ObservedSpeciesData!AD$2:AD$4955,ObservedSpeciesData!$A$2:$A$4955,$A890,ObservedSpeciesData!$D$2:$D$4955,$D890)),AVERAGEIFS(ObservedSpeciesData!AD$2:AD$4955,ObservedSpeciesData!$A$2:$A$4955,$A890,ObservedSpeciesData!$D$2:$D$4955,$D890),"")</f>
        <v/>
      </c>
      <c r="AE890" s="24" t="str">
        <f>IF(ISNUMBER(AVERAGEIFS(ObservedSpeciesData!AE$2:AE$4955,ObservedSpeciesData!$A$2:$A$4955,$A890,ObservedSpeciesData!$D$2:$D$4955,$D890)),AVERAGEIFS(ObservedSpeciesData!AE$2:AE$4955,ObservedSpeciesData!$A$2:$A$4955,$A890,ObservedSpeciesData!$D$2:$D$4955,$D890),"")</f>
        <v/>
      </c>
      <c r="AF890" s="23"/>
      <c r="AG890" s="24"/>
      <c r="AH890" s="23" t="str">
        <f>IF(ISNUMBER(AVERAGEIFS(ObservedSpeciesData!AH$2:AH$4955,ObservedSpeciesData!$A$2:$A$4955,$A890,ObservedSpeciesData!$D$2:$D$4955,$D890)),AVERAGEIFS(ObservedSpeciesData!AH$2:AH$4955,ObservedSpeciesData!$A$2:$A$4955,$A890,ObservedSpeciesData!$D$2:$D$4955,$D890),"")</f>
        <v/>
      </c>
      <c r="AI890" s="23" t="str">
        <f>IF(ISNUMBER(AVERAGEIFS(ObservedSpeciesData!AI$2:AI$4955,ObservedSpeciesData!$A$2:$A$4955,$A890,ObservedSpeciesData!$C$2:$C$4955,$C890,ObservedSpeciesData!$D$2:$D$4955,$D890)),AVERAGEIFS(ObservedSpeciesData!AI$2:AI$4955,ObservedSpeciesData!$A$2:$A$4955,$A890,ObservedSpeciesData!$C$2:$C$4955,$C890,ObservedSpeciesData!$D$2:$D$4955,$D890),"")</f>
        <v/>
      </c>
      <c r="AJ890" s="2">
        <f>COUNTIFS(ObservedSpeciesData!$A$2:$A$828,$A890,ObservedSpeciesData!$D$2:$D$828,$D890)</f>
        <v>0</v>
      </c>
      <c r="AK890" s="2">
        <f t="shared" si="13"/>
        <v>1</v>
      </c>
    </row>
    <row r="891" spans="1:37" x14ac:dyDescent="0.25">
      <c r="A891" s="14" t="s">
        <v>95</v>
      </c>
      <c r="B891" t="s">
        <v>80</v>
      </c>
      <c r="C891" t="s">
        <v>90</v>
      </c>
      <c r="D891" s="13">
        <v>42106</v>
      </c>
      <c r="E891">
        <v>1</v>
      </c>
      <c r="F891">
        <v>50</v>
      </c>
      <c r="G891" s="2" t="s">
        <v>89</v>
      </c>
      <c r="H891" s="2" t="s">
        <v>13</v>
      </c>
      <c r="I891">
        <v>4</v>
      </c>
      <c r="J891" s="2" t="s">
        <v>88</v>
      </c>
      <c r="K891" s="2">
        <f>IF(ISNUMBER(AVERAGEIFS(ObservedSpeciesData!K$2:K$4955,ObservedSpeciesData!$A$2:$A$4955,$A891,ObservedSpeciesData!$D$2:$D$4955,$D891)),AVERAGEIFS(ObservedSpeciesData!K$2:K$4955,ObservedSpeciesData!$A$2:$A$4955,$A891,ObservedSpeciesData!$D$2:$D$4955,$D891),"")</f>
        <v>45</v>
      </c>
      <c r="L891" s="26">
        <f>IF(ISNUMBER(AVERAGEIFS(ObservedSpeciesData!L$2:L$4955,ObservedSpeciesData!$A$2:$A$4955,$A891,ObservedSpeciesData!$D$2:$D$4955,$D891)),AVERAGEIFS(ObservedSpeciesData!L$2:L$4955,ObservedSpeciesData!$A$2:$A$4955,$A891,ObservedSpeciesData!$D$2:$D$4955,$D891),"")</f>
        <v>2298.3333333333335</v>
      </c>
      <c r="M891" s="23">
        <f>IF(ISNUMBER(AVERAGEIFS(ObservedSpeciesData!M$2:M$4955,ObservedSpeciesData!$A$2:$A$4955,$A891,ObservedSpeciesData!$D$2:$D$4955,$D891)),AVERAGEIFS(ObservedSpeciesData!M$2:M$4955,ObservedSpeciesData!$A$2:$A$4955,$A891,ObservedSpeciesData!$D$2:$D$4955,$D891),"")</f>
        <v>229.83333333333334</v>
      </c>
      <c r="N891" s="23" t="str">
        <f>IF(ISNUMBER(AVERAGEIFS(ObservedSpeciesData!N$2:N$4955,ObservedSpeciesData!$A$2:$A$4955,$A891,ObservedSpeciesData!$D$2:$D$4955,$D891)),AVERAGEIFS(ObservedSpeciesData!N$2:N$4955,ObservedSpeciesData!$A$2:$A$4955,$A891,ObservedSpeciesData!$D$2:$D$4955,$D891),"")</f>
        <v/>
      </c>
      <c r="O891" s="23" t="str">
        <f>IF(ISNUMBER(AVERAGEIFS(ObservedSpeciesData!O$2:O$4955,ObservedSpeciesData!$A$2:$A$4955,$A891,ObservedSpeciesData!$D$2:$D$4955,$D891)),AVERAGEIFS(ObservedSpeciesData!O$2:O$4955,ObservedSpeciesData!$A$2:$A$4955,$A891,ObservedSpeciesData!$D$2:$D$4955,$D891),"")</f>
        <v/>
      </c>
      <c r="P891" s="23" t="str">
        <f>IF(ISNUMBER(AVERAGEIFS(ObservedSpeciesData!P$2:P$4955,ObservedSpeciesData!$A$2:$A$4955,$A891,ObservedSpeciesData!$C$2:$C$4955,$C891,ObservedSpeciesData!$D$2:$D$4955,$D891)),AVERAGEIFS(ObservedSpeciesData!P$2:P$4955,ObservedSpeciesData!$A$2:$A$4955,$A891,ObservedSpeciesData!$C$2:$C$4955,$C891,ObservedSpeciesData!$D$2:$D$4955,$D891),"")</f>
        <v/>
      </c>
      <c r="Q891" s="23"/>
      <c r="R891" s="25" t="str">
        <f>IF(ISNUMBER(AVERAGEIFS(ObservedSpeciesData!R$2:R$4955,ObservedSpeciesData!$A$2:$A$4955,$A891,ObservedSpeciesData!$D$2:$D$4955,$D891)),AVERAGEIFS(ObservedSpeciesData!R$2:R$4955,ObservedSpeciesData!$A$2:$A$4955,$A891,ObservedSpeciesData!$D$2:$D$4955,$D891),"")</f>
        <v/>
      </c>
      <c r="S891" s="25" t="str">
        <f>IF(ISNUMBER(AVERAGEIFS(ObservedSpeciesData!S$2:S$4955,ObservedSpeciesData!$A$2:$A$4955,$A891,ObservedSpeciesData!$D$2:$D$4955,$D891)),AVERAGEIFS(ObservedSpeciesData!S$2:S$4955,ObservedSpeciesData!$A$2:$A$4955,$A891,ObservedSpeciesData!$D$2:$D$4955,$D891),"")</f>
        <v/>
      </c>
      <c r="T891" s="23" t="str">
        <f>IF(ISNUMBER(AVERAGEIFS(ObservedSpeciesData!T$2:T$4955,ObservedSpeciesData!$A$2:$A$4955,$A891,ObservedSpeciesData!$D$2:$D$4955,$D891)),AVERAGEIFS(ObservedSpeciesData!T$2:T$4955,ObservedSpeciesData!$A$2:$A$4955,$A891,ObservedSpeciesData!$D$2:$D$4955,$D891),"")</f>
        <v/>
      </c>
      <c r="U891" s="24" t="str">
        <f>IF(ISNUMBER(AVERAGEIFS(ObservedSpeciesData!U$2:U$4955,ObservedSpeciesData!$A$2:$A$4955,$A891,ObservedSpeciesData!$C$2:$C$4955,$C891,ObservedSpeciesData!$D$2:$D$4955,$D891)),AVERAGEIFS(ObservedSpeciesData!U$2:U$4955,ObservedSpeciesData!$A$2:$A$4955,$A891,ObservedSpeciesData!$C$2:$C$4955,$C891,ObservedSpeciesData!$D$2:$D$4955,$D891),"")</f>
        <v/>
      </c>
      <c r="V891" s="23" t="str">
        <f>IF(ISNUMBER(AVERAGEIFS(ObservedSpeciesData!V$2:V$4955,ObservedSpeciesData!$A$2:$A$4955,$A891,ObservedSpeciesData!$D$2:$D$4955,$D891)),AVERAGEIFS(ObservedSpeciesData!V$2:V$4955,ObservedSpeciesData!$A$2:$A$4955,$A891,ObservedSpeciesData!$D$2:$D$4955,$D891),"")</f>
        <v/>
      </c>
      <c r="W891" s="23" t="str">
        <f>IF(ISNUMBER(AVERAGEIFS(ObservedSpeciesData!W$2:W$4955,ObservedSpeciesData!$A$2:$A$4955,$A891,ObservedSpeciesData!$D$2:$D$4955,$D891)),AVERAGEIFS(ObservedSpeciesData!W$2:W$4955,ObservedSpeciesData!$A$2:$A$4955,$A891,ObservedSpeciesData!$D$2:$D$4955,$D891),"")</f>
        <v/>
      </c>
      <c r="X891" s="23" t="str">
        <f>IF(ISNUMBER(AVERAGEIFS(ObservedSpeciesData!X$2:X$4955,ObservedSpeciesData!$A$2:$A$4955,$A891,ObservedSpeciesData!$D$2:$D$4955,$D891)),AVERAGEIFS(ObservedSpeciesData!X$2:X$4955,ObservedSpeciesData!$A$2:$A$4955,$A891,ObservedSpeciesData!$D$2:$D$4955,$D891),"")</f>
        <v/>
      </c>
      <c r="Y891" s="23" t="str">
        <f>IF(ISNUMBER(AVERAGEIFS(ObservedSpeciesData!Y$2:Y$4955,ObservedSpeciesData!$A$2:$A$4955,$A891,ObservedSpeciesData!$D$2:$D$4955,$D891)),AVERAGEIFS(ObservedSpeciesData!Y$2:Y$4955,ObservedSpeciesData!$A$2:$A$4955,$A891,ObservedSpeciesData!$D$2:$D$4955,$D891),"")</f>
        <v/>
      </c>
      <c r="Z891" s="23" t="str">
        <f>IF(ISNUMBER(AVERAGEIFS(ObservedSpeciesData!Z$2:Z$4955,ObservedSpeciesData!$A$2:$A$4955,$A891,ObservedSpeciesData!$D$2:$D$4955,$D891)),AVERAGEIFS(ObservedSpeciesData!Z$2:Z$4955,ObservedSpeciesData!$A$2:$A$4955,$A891,ObservedSpeciesData!$D$2:$D$4955,$D891),"")</f>
        <v/>
      </c>
      <c r="AA891" s="23" t="str">
        <f>IF(ISNUMBER(AVERAGEIFS(ObservedSpeciesData!AA$2:AA$4955,ObservedSpeciesData!$A$2:$A$4955,$A891,ObservedSpeciesData!$D$2:$D$4955,$D891)),AVERAGEIFS(ObservedSpeciesData!AA$2:AA$4955,ObservedSpeciesData!$A$2:$A$4955,$A891,ObservedSpeciesData!$D$2:$D$4955,$D891),"")</f>
        <v/>
      </c>
      <c r="AB891" s="24" t="str">
        <f>IF(ISNUMBER(AVERAGEIFS(ObservedSpeciesData!AB$2:AB$4955,ObservedSpeciesData!$A$2:$A$4955,$A891,ObservedSpeciesData!$D$2:$D$4955,$D891)),AVERAGEIFS(ObservedSpeciesData!AB$2:AB$4955,ObservedSpeciesData!$A$2:$A$4955,$A891,ObservedSpeciesData!$D$2:$D$4955,$D891),"")</f>
        <v/>
      </c>
      <c r="AC891" s="24" t="str">
        <f>IF(ISNUMBER(AVERAGEIFS(ObservedSpeciesData!AC$2:AC$4955,ObservedSpeciesData!$A$2:$A$4955,$A891,ObservedSpeciesData!$D$2:$D$4955,$D891)),AVERAGEIFS(ObservedSpeciesData!AC$2:AC$4955,ObservedSpeciesData!$A$2:$A$4955,$A891,ObservedSpeciesData!$D$2:$D$4955,$D891),"")</f>
        <v/>
      </c>
      <c r="AD891" s="23" t="str">
        <f>IF(ISNUMBER(AVERAGEIFS(ObservedSpeciesData!AD$2:AD$4955,ObservedSpeciesData!$A$2:$A$4955,$A891,ObservedSpeciesData!$D$2:$D$4955,$D891)),AVERAGEIFS(ObservedSpeciesData!AD$2:AD$4955,ObservedSpeciesData!$A$2:$A$4955,$A891,ObservedSpeciesData!$D$2:$D$4955,$D891),"")</f>
        <v/>
      </c>
      <c r="AE891" s="24" t="str">
        <f>IF(ISNUMBER(AVERAGEIFS(ObservedSpeciesData!AE$2:AE$4955,ObservedSpeciesData!$A$2:$A$4955,$A891,ObservedSpeciesData!$D$2:$D$4955,$D891)),AVERAGEIFS(ObservedSpeciesData!AE$2:AE$4955,ObservedSpeciesData!$A$2:$A$4955,$A891,ObservedSpeciesData!$D$2:$D$4955,$D891),"")</f>
        <v/>
      </c>
      <c r="AF891" s="23"/>
      <c r="AG891" s="24"/>
      <c r="AH891" s="23" t="str">
        <f>IF(ISNUMBER(AVERAGEIFS(ObservedSpeciesData!AH$2:AH$4955,ObservedSpeciesData!$A$2:$A$4955,$A891,ObservedSpeciesData!$D$2:$D$4955,$D891)),AVERAGEIFS(ObservedSpeciesData!AH$2:AH$4955,ObservedSpeciesData!$A$2:$A$4955,$A891,ObservedSpeciesData!$D$2:$D$4955,$D891),"")</f>
        <v/>
      </c>
      <c r="AI891" s="23" t="str">
        <f>IF(ISNUMBER(AVERAGEIFS(ObservedSpeciesData!AI$2:AI$4955,ObservedSpeciesData!$A$2:$A$4955,$A891,ObservedSpeciesData!$C$2:$C$4955,$C891,ObservedSpeciesData!$D$2:$D$4955,$D891)),AVERAGEIFS(ObservedSpeciesData!AI$2:AI$4955,ObservedSpeciesData!$A$2:$A$4955,$A891,ObservedSpeciesData!$C$2:$C$4955,$C891,ObservedSpeciesData!$D$2:$D$4955,$D891),"")</f>
        <v/>
      </c>
      <c r="AJ891" s="2">
        <f>COUNTIFS(ObservedSpeciesData!$A$2:$A$828,$A891,ObservedSpeciesData!$D$2:$D$828,$D891)</f>
        <v>0</v>
      </c>
      <c r="AK891" s="2">
        <f t="shared" si="13"/>
        <v>1</v>
      </c>
    </row>
    <row r="892" spans="1:37" x14ac:dyDescent="0.25">
      <c r="A892" s="14" t="s">
        <v>94</v>
      </c>
      <c r="B892" t="s">
        <v>80</v>
      </c>
      <c r="C892" t="s">
        <v>90</v>
      </c>
      <c r="D892" s="13">
        <v>42106</v>
      </c>
      <c r="E892">
        <v>1</v>
      </c>
      <c r="F892">
        <v>100</v>
      </c>
      <c r="G892" s="2" t="s">
        <v>89</v>
      </c>
      <c r="H892" s="2" t="s">
        <v>13</v>
      </c>
      <c r="I892">
        <v>4</v>
      </c>
      <c r="J892" s="2" t="s">
        <v>88</v>
      </c>
      <c r="K892" s="2">
        <f>IF(ISNUMBER(AVERAGEIFS(ObservedSpeciesData!K$2:K$4955,ObservedSpeciesData!$A$2:$A$4955,$A892,ObservedSpeciesData!$D$2:$D$4955,$D892)),AVERAGEIFS(ObservedSpeciesData!K$2:K$4955,ObservedSpeciesData!$A$2:$A$4955,$A892,ObservedSpeciesData!$D$2:$D$4955,$D892),"")</f>
        <v>90</v>
      </c>
      <c r="L892" s="26">
        <f>IF(ISNUMBER(AVERAGEIFS(ObservedSpeciesData!L$2:L$4955,ObservedSpeciesData!$A$2:$A$4955,$A892,ObservedSpeciesData!$D$2:$D$4955,$D892)),AVERAGEIFS(ObservedSpeciesData!L$2:L$4955,ObservedSpeciesData!$A$2:$A$4955,$A892,ObservedSpeciesData!$D$2:$D$4955,$D892),"")</f>
        <v>2443</v>
      </c>
      <c r="M892" s="23">
        <f>IF(ISNUMBER(AVERAGEIFS(ObservedSpeciesData!M$2:M$4955,ObservedSpeciesData!$A$2:$A$4955,$A892,ObservedSpeciesData!$D$2:$D$4955,$D892)),AVERAGEIFS(ObservedSpeciesData!M$2:M$4955,ObservedSpeciesData!$A$2:$A$4955,$A892,ObservedSpeciesData!$D$2:$D$4955,$D892),"")</f>
        <v>244.29999999999998</v>
      </c>
      <c r="N892" s="23" t="str">
        <f>IF(ISNUMBER(AVERAGEIFS(ObservedSpeciesData!N$2:N$4955,ObservedSpeciesData!$A$2:$A$4955,$A892,ObservedSpeciesData!$D$2:$D$4955,$D892)),AVERAGEIFS(ObservedSpeciesData!N$2:N$4955,ObservedSpeciesData!$A$2:$A$4955,$A892,ObservedSpeciesData!$D$2:$D$4955,$D892),"")</f>
        <v/>
      </c>
      <c r="O892" s="23" t="str">
        <f>IF(ISNUMBER(AVERAGEIFS(ObservedSpeciesData!O$2:O$4955,ObservedSpeciesData!$A$2:$A$4955,$A892,ObservedSpeciesData!$D$2:$D$4955,$D892)),AVERAGEIFS(ObservedSpeciesData!O$2:O$4955,ObservedSpeciesData!$A$2:$A$4955,$A892,ObservedSpeciesData!$D$2:$D$4955,$D892),"")</f>
        <v/>
      </c>
      <c r="P892" s="23" t="str">
        <f>IF(ISNUMBER(AVERAGEIFS(ObservedSpeciesData!P$2:P$4955,ObservedSpeciesData!$A$2:$A$4955,$A892,ObservedSpeciesData!$C$2:$C$4955,$C892,ObservedSpeciesData!$D$2:$D$4955,$D892)),AVERAGEIFS(ObservedSpeciesData!P$2:P$4955,ObservedSpeciesData!$A$2:$A$4955,$A892,ObservedSpeciesData!$C$2:$C$4955,$C892,ObservedSpeciesData!$D$2:$D$4955,$D892),"")</f>
        <v/>
      </c>
      <c r="Q892" s="23"/>
      <c r="R892" s="25" t="str">
        <f>IF(ISNUMBER(AVERAGEIFS(ObservedSpeciesData!R$2:R$4955,ObservedSpeciesData!$A$2:$A$4955,$A892,ObservedSpeciesData!$D$2:$D$4955,$D892)),AVERAGEIFS(ObservedSpeciesData!R$2:R$4955,ObservedSpeciesData!$A$2:$A$4955,$A892,ObservedSpeciesData!$D$2:$D$4955,$D892),"")</f>
        <v/>
      </c>
      <c r="S892" s="25" t="str">
        <f>IF(ISNUMBER(AVERAGEIFS(ObservedSpeciesData!S$2:S$4955,ObservedSpeciesData!$A$2:$A$4955,$A892,ObservedSpeciesData!$D$2:$D$4955,$D892)),AVERAGEIFS(ObservedSpeciesData!S$2:S$4955,ObservedSpeciesData!$A$2:$A$4955,$A892,ObservedSpeciesData!$D$2:$D$4955,$D892),"")</f>
        <v/>
      </c>
      <c r="T892" s="23" t="str">
        <f>IF(ISNUMBER(AVERAGEIFS(ObservedSpeciesData!T$2:T$4955,ObservedSpeciesData!$A$2:$A$4955,$A892,ObservedSpeciesData!$D$2:$D$4955,$D892)),AVERAGEIFS(ObservedSpeciesData!T$2:T$4955,ObservedSpeciesData!$A$2:$A$4955,$A892,ObservedSpeciesData!$D$2:$D$4955,$D892),"")</f>
        <v/>
      </c>
      <c r="U892" s="24" t="str">
        <f>IF(ISNUMBER(AVERAGEIFS(ObservedSpeciesData!U$2:U$4955,ObservedSpeciesData!$A$2:$A$4955,$A892,ObservedSpeciesData!$C$2:$C$4955,$C892,ObservedSpeciesData!$D$2:$D$4955,$D892)),AVERAGEIFS(ObservedSpeciesData!U$2:U$4955,ObservedSpeciesData!$A$2:$A$4955,$A892,ObservedSpeciesData!$C$2:$C$4955,$C892,ObservedSpeciesData!$D$2:$D$4955,$D892),"")</f>
        <v/>
      </c>
      <c r="V892" s="23" t="str">
        <f>IF(ISNUMBER(AVERAGEIFS(ObservedSpeciesData!V$2:V$4955,ObservedSpeciesData!$A$2:$A$4955,$A892,ObservedSpeciesData!$D$2:$D$4955,$D892)),AVERAGEIFS(ObservedSpeciesData!V$2:V$4955,ObservedSpeciesData!$A$2:$A$4955,$A892,ObservedSpeciesData!$D$2:$D$4955,$D892),"")</f>
        <v/>
      </c>
      <c r="W892" s="23" t="str">
        <f>IF(ISNUMBER(AVERAGEIFS(ObservedSpeciesData!W$2:W$4955,ObservedSpeciesData!$A$2:$A$4955,$A892,ObservedSpeciesData!$D$2:$D$4955,$D892)),AVERAGEIFS(ObservedSpeciesData!W$2:W$4955,ObservedSpeciesData!$A$2:$A$4955,$A892,ObservedSpeciesData!$D$2:$D$4955,$D892),"")</f>
        <v/>
      </c>
      <c r="X892" s="23" t="str">
        <f>IF(ISNUMBER(AVERAGEIFS(ObservedSpeciesData!X$2:X$4955,ObservedSpeciesData!$A$2:$A$4955,$A892,ObservedSpeciesData!$D$2:$D$4955,$D892)),AVERAGEIFS(ObservedSpeciesData!X$2:X$4955,ObservedSpeciesData!$A$2:$A$4955,$A892,ObservedSpeciesData!$D$2:$D$4955,$D892),"")</f>
        <v/>
      </c>
      <c r="Y892" s="23" t="str">
        <f>IF(ISNUMBER(AVERAGEIFS(ObservedSpeciesData!Y$2:Y$4955,ObservedSpeciesData!$A$2:$A$4955,$A892,ObservedSpeciesData!$D$2:$D$4955,$D892)),AVERAGEIFS(ObservedSpeciesData!Y$2:Y$4955,ObservedSpeciesData!$A$2:$A$4955,$A892,ObservedSpeciesData!$D$2:$D$4955,$D892),"")</f>
        <v/>
      </c>
      <c r="Z892" s="23" t="str">
        <f>IF(ISNUMBER(AVERAGEIFS(ObservedSpeciesData!Z$2:Z$4955,ObservedSpeciesData!$A$2:$A$4955,$A892,ObservedSpeciesData!$D$2:$D$4955,$D892)),AVERAGEIFS(ObservedSpeciesData!Z$2:Z$4955,ObservedSpeciesData!$A$2:$A$4955,$A892,ObservedSpeciesData!$D$2:$D$4955,$D892),"")</f>
        <v/>
      </c>
      <c r="AA892" s="23" t="str">
        <f>IF(ISNUMBER(AVERAGEIFS(ObservedSpeciesData!AA$2:AA$4955,ObservedSpeciesData!$A$2:$A$4955,$A892,ObservedSpeciesData!$D$2:$D$4955,$D892)),AVERAGEIFS(ObservedSpeciesData!AA$2:AA$4955,ObservedSpeciesData!$A$2:$A$4955,$A892,ObservedSpeciesData!$D$2:$D$4955,$D892),"")</f>
        <v/>
      </c>
      <c r="AB892" s="24" t="str">
        <f>IF(ISNUMBER(AVERAGEIFS(ObservedSpeciesData!AB$2:AB$4955,ObservedSpeciesData!$A$2:$A$4955,$A892,ObservedSpeciesData!$D$2:$D$4955,$D892)),AVERAGEIFS(ObservedSpeciesData!AB$2:AB$4955,ObservedSpeciesData!$A$2:$A$4955,$A892,ObservedSpeciesData!$D$2:$D$4955,$D892),"")</f>
        <v/>
      </c>
      <c r="AC892" s="24" t="str">
        <f>IF(ISNUMBER(AVERAGEIFS(ObservedSpeciesData!AC$2:AC$4955,ObservedSpeciesData!$A$2:$A$4955,$A892,ObservedSpeciesData!$D$2:$D$4955,$D892)),AVERAGEIFS(ObservedSpeciesData!AC$2:AC$4955,ObservedSpeciesData!$A$2:$A$4955,$A892,ObservedSpeciesData!$D$2:$D$4955,$D892),"")</f>
        <v/>
      </c>
      <c r="AD892" s="23" t="str">
        <f>IF(ISNUMBER(AVERAGEIFS(ObservedSpeciesData!AD$2:AD$4955,ObservedSpeciesData!$A$2:$A$4955,$A892,ObservedSpeciesData!$D$2:$D$4955,$D892)),AVERAGEIFS(ObservedSpeciesData!AD$2:AD$4955,ObservedSpeciesData!$A$2:$A$4955,$A892,ObservedSpeciesData!$D$2:$D$4955,$D892),"")</f>
        <v/>
      </c>
      <c r="AE892" s="24" t="str">
        <f>IF(ISNUMBER(AVERAGEIFS(ObservedSpeciesData!AE$2:AE$4955,ObservedSpeciesData!$A$2:$A$4955,$A892,ObservedSpeciesData!$D$2:$D$4955,$D892)),AVERAGEIFS(ObservedSpeciesData!AE$2:AE$4955,ObservedSpeciesData!$A$2:$A$4955,$A892,ObservedSpeciesData!$D$2:$D$4955,$D892),"")</f>
        <v/>
      </c>
      <c r="AF892" s="23"/>
      <c r="AG892" s="24"/>
      <c r="AH892" s="23" t="str">
        <f>IF(ISNUMBER(AVERAGEIFS(ObservedSpeciesData!AH$2:AH$4955,ObservedSpeciesData!$A$2:$A$4955,$A892,ObservedSpeciesData!$D$2:$D$4955,$D892)),AVERAGEIFS(ObservedSpeciesData!AH$2:AH$4955,ObservedSpeciesData!$A$2:$A$4955,$A892,ObservedSpeciesData!$D$2:$D$4955,$D892),"")</f>
        <v/>
      </c>
      <c r="AI892" s="23" t="str">
        <f>IF(ISNUMBER(AVERAGEIFS(ObservedSpeciesData!AI$2:AI$4955,ObservedSpeciesData!$A$2:$A$4955,$A892,ObservedSpeciesData!$C$2:$C$4955,$C892,ObservedSpeciesData!$D$2:$D$4955,$D892)),AVERAGEIFS(ObservedSpeciesData!AI$2:AI$4955,ObservedSpeciesData!$A$2:$A$4955,$A892,ObservedSpeciesData!$C$2:$C$4955,$C892,ObservedSpeciesData!$D$2:$D$4955,$D892),"")</f>
        <v/>
      </c>
      <c r="AJ892" s="2">
        <f>COUNTIFS(ObservedSpeciesData!$A$2:$A$828,$A892,ObservedSpeciesData!$D$2:$D$828,$D892)</f>
        <v>0</v>
      </c>
      <c r="AK892" s="2">
        <f t="shared" si="13"/>
        <v>1</v>
      </c>
    </row>
    <row r="893" spans="1:37" x14ac:dyDescent="0.25">
      <c r="A893" s="14" t="s">
        <v>93</v>
      </c>
      <c r="B893" t="s">
        <v>80</v>
      </c>
      <c r="C893" t="s">
        <v>90</v>
      </c>
      <c r="D893" s="13">
        <v>42106</v>
      </c>
      <c r="E893">
        <v>1</v>
      </c>
      <c r="F893">
        <v>200</v>
      </c>
      <c r="G893" s="2" t="s">
        <v>89</v>
      </c>
      <c r="H893" s="2" t="s">
        <v>13</v>
      </c>
      <c r="I893">
        <v>4</v>
      </c>
      <c r="J893" s="2" t="s">
        <v>88</v>
      </c>
      <c r="K893" s="2">
        <f>IF(ISNUMBER(AVERAGEIFS(ObservedSpeciesData!K$2:K$4955,ObservedSpeciesData!$A$2:$A$4955,$A893,ObservedSpeciesData!$D$2:$D$4955,$D893)),AVERAGEIFS(ObservedSpeciesData!K$2:K$4955,ObservedSpeciesData!$A$2:$A$4955,$A893,ObservedSpeciesData!$D$2:$D$4955,$D893),"")</f>
        <v>180</v>
      </c>
      <c r="L893" s="26">
        <f>IF(ISNUMBER(AVERAGEIFS(ObservedSpeciesData!L$2:L$4955,ObservedSpeciesData!$A$2:$A$4955,$A893,ObservedSpeciesData!$D$2:$D$4955,$D893)),AVERAGEIFS(ObservedSpeciesData!L$2:L$4955,ObservedSpeciesData!$A$2:$A$4955,$A893,ObservedSpeciesData!$D$2:$D$4955,$D893),"")</f>
        <v>2691</v>
      </c>
      <c r="M893" s="23">
        <f>IF(ISNUMBER(AVERAGEIFS(ObservedSpeciesData!M$2:M$4955,ObservedSpeciesData!$A$2:$A$4955,$A893,ObservedSpeciesData!$D$2:$D$4955,$D893)),AVERAGEIFS(ObservedSpeciesData!M$2:M$4955,ObservedSpeciesData!$A$2:$A$4955,$A893,ObservedSpeciesData!$D$2:$D$4955,$D893),"")</f>
        <v>269.10000000000002</v>
      </c>
      <c r="N893" s="23" t="str">
        <f>IF(ISNUMBER(AVERAGEIFS(ObservedSpeciesData!N$2:N$4955,ObservedSpeciesData!$A$2:$A$4955,$A893,ObservedSpeciesData!$D$2:$D$4955,$D893)),AVERAGEIFS(ObservedSpeciesData!N$2:N$4955,ObservedSpeciesData!$A$2:$A$4955,$A893,ObservedSpeciesData!$D$2:$D$4955,$D893),"")</f>
        <v/>
      </c>
      <c r="O893" s="23" t="str">
        <f>IF(ISNUMBER(AVERAGEIFS(ObservedSpeciesData!O$2:O$4955,ObservedSpeciesData!$A$2:$A$4955,$A893,ObservedSpeciesData!$D$2:$D$4955,$D893)),AVERAGEIFS(ObservedSpeciesData!O$2:O$4955,ObservedSpeciesData!$A$2:$A$4955,$A893,ObservedSpeciesData!$D$2:$D$4955,$D893),"")</f>
        <v/>
      </c>
      <c r="P893" s="23" t="str">
        <f>IF(ISNUMBER(AVERAGEIFS(ObservedSpeciesData!P$2:P$4955,ObservedSpeciesData!$A$2:$A$4955,$A893,ObservedSpeciesData!$C$2:$C$4955,$C893,ObservedSpeciesData!$D$2:$D$4955,$D893)),AVERAGEIFS(ObservedSpeciesData!P$2:P$4955,ObservedSpeciesData!$A$2:$A$4955,$A893,ObservedSpeciesData!$C$2:$C$4955,$C893,ObservedSpeciesData!$D$2:$D$4955,$D893),"")</f>
        <v/>
      </c>
      <c r="Q893" s="23"/>
      <c r="R893" s="25" t="str">
        <f>IF(ISNUMBER(AVERAGEIFS(ObservedSpeciesData!R$2:R$4955,ObservedSpeciesData!$A$2:$A$4955,$A893,ObservedSpeciesData!$D$2:$D$4955,$D893)),AVERAGEIFS(ObservedSpeciesData!R$2:R$4955,ObservedSpeciesData!$A$2:$A$4955,$A893,ObservedSpeciesData!$D$2:$D$4955,$D893),"")</f>
        <v/>
      </c>
      <c r="S893" s="25" t="str">
        <f>IF(ISNUMBER(AVERAGEIFS(ObservedSpeciesData!S$2:S$4955,ObservedSpeciesData!$A$2:$A$4955,$A893,ObservedSpeciesData!$D$2:$D$4955,$D893)),AVERAGEIFS(ObservedSpeciesData!S$2:S$4955,ObservedSpeciesData!$A$2:$A$4955,$A893,ObservedSpeciesData!$D$2:$D$4955,$D893),"")</f>
        <v/>
      </c>
      <c r="T893" s="23" t="str">
        <f>IF(ISNUMBER(AVERAGEIFS(ObservedSpeciesData!T$2:T$4955,ObservedSpeciesData!$A$2:$A$4955,$A893,ObservedSpeciesData!$D$2:$D$4955,$D893)),AVERAGEIFS(ObservedSpeciesData!T$2:T$4955,ObservedSpeciesData!$A$2:$A$4955,$A893,ObservedSpeciesData!$D$2:$D$4955,$D893),"")</f>
        <v/>
      </c>
      <c r="U893" s="24" t="str">
        <f>IF(ISNUMBER(AVERAGEIFS(ObservedSpeciesData!U$2:U$4955,ObservedSpeciesData!$A$2:$A$4955,$A893,ObservedSpeciesData!$C$2:$C$4955,$C893,ObservedSpeciesData!$D$2:$D$4955,$D893)),AVERAGEIFS(ObservedSpeciesData!U$2:U$4955,ObservedSpeciesData!$A$2:$A$4955,$A893,ObservedSpeciesData!$C$2:$C$4955,$C893,ObservedSpeciesData!$D$2:$D$4955,$D893),"")</f>
        <v/>
      </c>
      <c r="V893" s="23" t="str">
        <f>IF(ISNUMBER(AVERAGEIFS(ObservedSpeciesData!V$2:V$4955,ObservedSpeciesData!$A$2:$A$4955,$A893,ObservedSpeciesData!$D$2:$D$4955,$D893)),AVERAGEIFS(ObservedSpeciesData!V$2:V$4955,ObservedSpeciesData!$A$2:$A$4955,$A893,ObservedSpeciesData!$D$2:$D$4955,$D893),"")</f>
        <v/>
      </c>
      <c r="W893" s="23" t="str">
        <f>IF(ISNUMBER(AVERAGEIFS(ObservedSpeciesData!W$2:W$4955,ObservedSpeciesData!$A$2:$A$4955,$A893,ObservedSpeciesData!$D$2:$D$4955,$D893)),AVERAGEIFS(ObservedSpeciesData!W$2:W$4955,ObservedSpeciesData!$A$2:$A$4955,$A893,ObservedSpeciesData!$D$2:$D$4955,$D893),"")</f>
        <v/>
      </c>
      <c r="X893" s="23" t="str">
        <f>IF(ISNUMBER(AVERAGEIFS(ObservedSpeciesData!X$2:X$4955,ObservedSpeciesData!$A$2:$A$4955,$A893,ObservedSpeciesData!$D$2:$D$4955,$D893)),AVERAGEIFS(ObservedSpeciesData!X$2:X$4955,ObservedSpeciesData!$A$2:$A$4955,$A893,ObservedSpeciesData!$D$2:$D$4955,$D893),"")</f>
        <v/>
      </c>
      <c r="Y893" s="23" t="str">
        <f>IF(ISNUMBER(AVERAGEIFS(ObservedSpeciesData!Y$2:Y$4955,ObservedSpeciesData!$A$2:$A$4955,$A893,ObservedSpeciesData!$D$2:$D$4955,$D893)),AVERAGEIFS(ObservedSpeciesData!Y$2:Y$4955,ObservedSpeciesData!$A$2:$A$4955,$A893,ObservedSpeciesData!$D$2:$D$4955,$D893),"")</f>
        <v/>
      </c>
      <c r="Z893" s="23" t="str">
        <f>IF(ISNUMBER(AVERAGEIFS(ObservedSpeciesData!Z$2:Z$4955,ObservedSpeciesData!$A$2:$A$4955,$A893,ObservedSpeciesData!$D$2:$D$4955,$D893)),AVERAGEIFS(ObservedSpeciesData!Z$2:Z$4955,ObservedSpeciesData!$A$2:$A$4955,$A893,ObservedSpeciesData!$D$2:$D$4955,$D893),"")</f>
        <v/>
      </c>
      <c r="AA893" s="23" t="str">
        <f>IF(ISNUMBER(AVERAGEIFS(ObservedSpeciesData!AA$2:AA$4955,ObservedSpeciesData!$A$2:$A$4955,$A893,ObservedSpeciesData!$D$2:$D$4955,$D893)),AVERAGEIFS(ObservedSpeciesData!AA$2:AA$4955,ObservedSpeciesData!$A$2:$A$4955,$A893,ObservedSpeciesData!$D$2:$D$4955,$D893),"")</f>
        <v/>
      </c>
      <c r="AB893" s="24" t="str">
        <f>IF(ISNUMBER(AVERAGEIFS(ObservedSpeciesData!AB$2:AB$4955,ObservedSpeciesData!$A$2:$A$4955,$A893,ObservedSpeciesData!$D$2:$D$4955,$D893)),AVERAGEIFS(ObservedSpeciesData!AB$2:AB$4955,ObservedSpeciesData!$A$2:$A$4955,$A893,ObservedSpeciesData!$D$2:$D$4955,$D893),"")</f>
        <v/>
      </c>
      <c r="AC893" s="24" t="str">
        <f>IF(ISNUMBER(AVERAGEIFS(ObservedSpeciesData!AC$2:AC$4955,ObservedSpeciesData!$A$2:$A$4955,$A893,ObservedSpeciesData!$D$2:$D$4955,$D893)),AVERAGEIFS(ObservedSpeciesData!AC$2:AC$4955,ObservedSpeciesData!$A$2:$A$4955,$A893,ObservedSpeciesData!$D$2:$D$4955,$D893),"")</f>
        <v/>
      </c>
      <c r="AD893" s="23" t="str">
        <f>IF(ISNUMBER(AVERAGEIFS(ObservedSpeciesData!AD$2:AD$4955,ObservedSpeciesData!$A$2:$A$4955,$A893,ObservedSpeciesData!$D$2:$D$4955,$D893)),AVERAGEIFS(ObservedSpeciesData!AD$2:AD$4955,ObservedSpeciesData!$A$2:$A$4955,$A893,ObservedSpeciesData!$D$2:$D$4955,$D893),"")</f>
        <v/>
      </c>
      <c r="AE893" s="24" t="str">
        <f>IF(ISNUMBER(AVERAGEIFS(ObservedSpeciesData!AE$2:AE$4955,ObservedSpeciesData!$A$2:$A$4955,$A893,ObservedSpeciesData!$D$2:$D$4955,$D893)),AVERAGEIFS(ObservedSpeciesData!AE$2:AE$4955,ObservedSpeciesData!$A$2:$A$4955,$A893,ObservedSpeciesData!$D$2:$D$4955,$D893),"")</f>
        <v/>
      </c>
      <c r="AF893" s="23"/>
      <c r="AG893" s="24"/>
      <c r="AH893" s="23" t="str">
        <f>IF(ISNUMBER(AVERAGEIFS(ObservedSpeciesData!AH$2:AH$4955,ObservedSpeciesData!$A$2:$A$4955,$A893,ObservedSpeciesData!$D$2:$D$4955,$D893)),AVERAGEIFS(ObservedSpeciesData!AH$2:AH$4955,ObservedSpeciesData!$A$2:$A$4955,$A893,ObservedSpeciesData!$D$2:$D$4955,$D893),"")</f>
        <v/>
      </c>
      <c r="AI893" s="23" t="str">
        <f>IF(ISNUMBER(AVERAGEIFS(ObservedSpeciesData!AI$2:AI$4955,ObservedSpeciesData!$A$2:$A$4955,$A893,ObservedSpeciesData!$C$2:$C$4955,$C893,ObservedSpeciesData!$D$2:$D$4955,$D893)),AVERAGEIFS(ObservedSpeciesData!AI$2:AI$4955,ObservedSpeciesData!$A$2:$A$4955,$A893,ObservedSpeciesData!$C$2:$C$4955,$C893,ObservedSpeciesData!$D$2:$D$4955,$D893),"")</f>
        <v/>
      </c>
      <c r="AJ893" s="2">
        <f>COUNTIFS(ObservedSpeciesData!$A$2:$A$828,$A893,ObservedSpeciesData!$D$2:$D$828,$D893)</f>
        <v>0</v>
      </c>
      <c r="AK893" s="2">
        <f t="shared" si="13"/>
        <v>1</v>
      </c>
    </row>
    <row r="894" spans="1:37" x14ac:dyDescent="0.25">
      <c r="A894" s="14" t="s">
        <v>92</v>
      </c>
      <c r="B894" t="s">
        <v>80</v>
      </c>
      <c r="C894" t="s">
        <v>90</v>
      </c>
      <c r="D894" s="13">
        <v>42106</v>
      </c>
      <c r="E894">
        <v>1</v>
      </c>
      <c r="F894">
        <v>350</v>
      </c>
      <c r="G894" s="2" t="s">
        <v>89</v>
      </c>
      <c r="H894" s="2" t="s">
        <v>13</v>
      </c>
      <c r="I894">
        <v>4</v>
      </c>
      <c r="J894" s="2" t="s">
        <v>88</v>
      </c>
      <c r="K894" s="2">
        <f>IF(ISNUMBER(AVERAGEIFS(ObservedSpeciesData!K$2:K$4955,ObservedSpeciesData!$A$2:$A$4955,$A894,ObservedSpeciesData!$D$2:$D$4955,$D894)),AVERAGEIFS(ObservedSpeciesData!K$2:K$4955,ObservedSpeciesData!$A$2:$A$4955,$A894,ObservedSpeciesData!$D$2:$D$4955,$D894),"")</f>
        <v>315</v>
      </c>
      <c r="L894" s="26">
        <f>IF(ISNUMBER(AVERAGEIFS(ObservedSpeciesData!L$2:L$4955,ObservedSpeciesData!$A$2:$A$4955,$A894,ObservedSpeciesData!$D$2:$D$4955,$D894)),AVERAGEIFS(ObservedSpeciesData!L$2:L$4955,ObservedSpeciesData!$A$2:$A$4955,$A894,ObservedSpeciesData!$D$2:$D$4955,$D894),"")</f>
        <v>2866.6666666666665</v>
      </c>
      <c r="M894" s="23">
        <f>IF(ISNUMBER(AVERAGEIFS(ObservedSpeciesData!M$2:M$4955,ObservedSpeciesData!$A$2:$A$4955,$A894,ObservedSpeciesData!$D$2:$D$4955,$D894)),AVERAGEIFS(ObservedSpeciesData!M$2:M$4955,ObservedSpeciesData!$A$2:$A$4955,$A894,ObservedSpeciesData!$D$2:$D$4955,$D894),"")</f>
        <v>286.66666666666669</v>
      </c>
      <c r="N894" s="23" t="str">
        <f>IF(ISNUMBER(AVERAGEIFS(ObservedSpeciesData!N$2:N$4955,ObservedSpeciesData!$A$2:$A$4955,$A894,ObservedSpeciesData!$D$2:$D$4955,$D894)),AVERAGEIFS(ObservedSpeciesData!N$2:N$4955,ObservedSpeciesData!$A$2:$A$4955,$A894,ObservedSpeciesData!$D$2:$D$4955,$D894),"")</f>
        <v/>
      </c>
      <c r="O894" s="23" t="str">
        <f>IF(ISNUMBER(AVERAGEIFS(ObservedSpeciesData!O$2:O$4955,ObservedSpeciesData!$A$2:$A$4955,$A894,ObservedSpeciesData!$D$2:$D$4955,$D894)),AVERAGEIFS(ObservedSpeciesData!O$2:O$4955,ObservedSpeciesData!$A$2:$A$4955,$A894,ObservedSpeciesData!$D$2:$D$4955,$D894),"")</f>
        <v/>
      </c>
      <c r="P894" s="23" t="str">
        <f>IF(ISNUMBER(AVERAGEIFS(ObservedSpeciesData!P$2:P$4955,ObservedSpeciesData!$A$2:$A$4955,$A894,ObservedSpeciesData!$C$2:$C$4955,$C894,ObservedSpeciesData!$D$2:$D$4955,$D894)),AVERAGEIFS(ObservedSpeciesData!P$2:P$4955,ObservedSpeciesData!$A$2:$A$4955,$A894,ObservedSpeciesData!$C$2:$C$4955,$C894,ObservedSpeciesData!$D$2:$D$4955,$D894),"")</f>
        <v/>
      </c>
      <c r="Q894" s="23"/>
      <c r="R894" s="25" t="str">
        <f>IF(ISNUMBER(AVERAGEIFS(ObservedSpeciesData!R$2:R$4955,ObservedSpeciesData!$A$2:$A$4955,$A894,ObservedSpeciesData!$D$2:$D$4955,$D894)),AVERAGEIFS(ObservedSpeciesData!R$2:R$4955,ObservedSpeciesData!$A$2:$A$4955,$A894,ObservedSpeciesData!$D$2:$D$4955,$D894),"")</f>
        <v/>
      </c>
      <c r="S894" s="25" t="str">
        <f>IF(ISNUMBER(AVERAGEIFS(ObservedSpeciesData!S$2:S$4955,ObservedSpeciesData!$A$2:$A$4955,$A894,ObservedSpeciesData!$D$2:$D$4955,$D894)),AVERAGEIFS(ObservedSpeciesData!S$2:S$4955,ObservedSpeciesData!$A$2:$A$4955,$A894,ObservedSpeciesData!$D$2:$D$4955,$D894),"")</f>
        <v/>
      </c>
      <c r="T894" s="23" t="str">
        <f>IF(ISNUMBER(AVERAGEIFS(ObservedSpeciesData!T$2:T$4955,ObservedSpeciesData!$A$2:$A$4955,$A894,ObservedSpeciesData!$D$2:$D$4955,$D894)),AVERAGEIFS(ObservedSpeciesData!T$2:T$4955,ObservedSpeciesData!$A$2:$A$4955,$A894,ObservedSpeciesData!$D$2:$D$4955,$D894),"")</f>
        <v/>
      </c>
      <c r="U894" s="24" t="str">
        <f>IF(ISNUMBER(AVERAGEIFS(ObservedSpeciesData!U$2:U$4955,ObservedSpeciesData!$A$2:$A$4955,$A894,ObservedSpeciesData!$C$2:$C$4955,$C894,ObservedSpeciesData!$D$2:$D$4955,$D894)),AVERAGEIFS(ObservedSpeciesData!U$2:U$4955,ObservedSpeciesData!$A$2:$A$4955,$A894,ObservedSpeciesData!$C$2:$C$4955,$C894,ObservedSpeciesData!$D$2:$D$4955,$D894),"")</f>
        <v/>
      </c>
      <c r="V894" s="23" t="str">
        <f>IF(ISNUMBER(AVERAGEIFS(ObservedSpeciesData!V$2:V$4955,ObservedSpeciesData!$A$2:$A$4955,$A894,ObservedSpeciesData!$D$2:$D$4955,$D894)),AVERAGEIFS(ObservedSpeciesData!V$2:V$4955,ObservedSpeciesData!$A$2:$A$4955,$A894,ObservedSpeciesData!$D$2:$D$4955,$D894),"")</f>
        <v/>
      </c>
      <c r="W894" s="23" t="str">
        <f>IF(ISNUMBER(AVERAGEIFS(ObservedSpeciesData!W$2:W$4955,ObservedSpeciesData!$A$2:$A$4955,$A894,ObservedSpeciesData!$D$2:$D$4955,$D894)),AVERAGEIFS(ObservedSpeciesData!W$2:W$4955,ObservedSpeciesData!$A$2:$A$4955,$A894,ObservedSpeciesData!$D$2:$D$4955,$D894),"")</f>
        <v/>
      </c>
      <c r="X894" s="23" t="str">
        <f>IF(ISNUMBER(AVERAGEIFS(ObservedSpeciesData!X$2:X$4955,ObservedSpeciesData!$A$2:$A$4955,$A894,ObservedSpeciesData!$D$2:$D$4955,$D894)),AVERAGEIFS(ObservedSpeciesData!X$2:X$4955,ObservedSpeciesData!$A$2:$A$4955,$A894,ObservedSpeciesData!$D$2:$D$4955,$D894),"")</f>
        <v/>
      </c>
      <c r="Y894" s="23" t="str">
        <f>IF(ISNUMBER(AVERAGEIFS(ObservedSpeciesData!Y$2:Y$4955,ObservedSpeciesData!$A$2:$A$4955,$A894,ObservedSpeciesData!$D$2:$D$4955,$D894)),AVERAGEIFS(ObservedSpeciesData!Y$2:Y$4955,ObservedSpeciesData!$A$2:$A$4955,$A894,ObservedSpeciesData!$D$2:$D$4955,$D894),"")</f>
        <v/>
      </c>
      <c r="Z894" s="23" t="str">
        <f>IF(ISNUMBER(AVERAGEIFS(ObservedSpeciesData!Z$2:Z$4955,ObservedSpeciesData!$A$2:$A$4955,$A894,ObservedSpeciesData!$D$2:$D$4955,$D894)),AVERAGEIFS(ObservedSpeciesData!Z$2:Z$4955,ObservedSpeciesData!$A$2:$A$4955,$A894,ObservedSpeciesData!$D$2:$D$4955,$D894),"")</f>
        <v/>
      </c>
      <c r="AA894" s="23" t="str">
        <f>IF(ISNUMBER(AVERAGEIFS(ObservedSpeciesData!AA$2:AA$4955,ObservedSpeciesData!$A$2:$A$4955,$A894,ObservedSpeciesData!$D$2:$D$4955,$D894)),AVERAGEIFS(ObservedSpeciesData!AA$2:AA$4955,ObservedSpeciesData!$A$2:$A$4955,$A894,ObservedSpeciesData!$D$2:$D$4955,$D894),"")</f>
        <v/>
      </c>
      <c r="AB894" s="24" t="str">
        <f>IF(ISNUMBER(AVERAGEIFS(ObservedSpeciesData!AB$2:AB$4955,ObservedSpeciesData!$A$2:$A$4955,$A894,ObservedSpeciesData!$D$2:$D$4955,$D894)),AVERAGEIFS(ObservedSpeciesData!AB$2:AB$4955,ObservedSpeciesData!$A$2:$A$4955,$A894,ObservedSpeciesData!$D$2:$D$4955,$D894),"")</f>
        <v/>
      </c>
      <c r="AC894" s="24" t="str">
        <f>IF(ISNUMBER(AVERAGEIFS(ObservedSpeciesData!AC$2:AC$4955,ObservedSpeciesData!$A$2:$A$4955,$A894,ObservedSpeciesData!$D$2:$D$4955,$D894)),AVERAGEIFS(ObservedSpeciesData!AC$2:AC$4955,ObservedSpeciesData!$A$2:$A$4955,$A894,ObservedSpeciesData!$D$2:$D$4955,$D894),"")</f>
        <v/>
      </c>
      <c r="AD894" s="23" t="str">
        <f>IF(ISNUMBER(AVERAGEIFS(ObservedSpeciesData!AD$2:AD$4955,ObservedSpeciesData!$A$2:$A$4955,$A894,ObservedSpeciesData!$D$2:$D$4955,$D894)),AVERAGEIFS(ObservedSpeciesData!AD$2:AD$4955,ObservedSpeciesData!$A$2:$A$4955,$A894,ObservedSpeciesData!$D$2:$D$4955,$D894),"")</f>
        <v/>
      </c>
      <c r="AE894" s="24" t="str">
        <f>IF(ISNUMBER(AVERAGEIFS(ObservedSpeciesData!AE$2:AE$4955,ObservedSpeciesData!$A$2:$A$4955,$A894,ObservedSpeciesData!$D$2:$D$4955,$D894)),AVERAGEIFS(ObservedSpeciesData!AE$2:AE$4955,ObservedSpeciesData!$A$2:$A$4955,$A894,ObservedSpeciesData!$D$2:$D$4955,$D894),"")</f>
        <v/>
      </c>
      <c r="AF894" s="23"/>
      <c r="AG894" s="24"/>
      <c r="AH894" s="23" t="str">
        <f>IF(ISNUMBER(AVERAGEIFS(ObservedSpeciesData!AH$2:AH$4955,ObservedSpeciesData!$A$2:$A$4955,$A894,ObservedSpeciesData!$D$2:$D$4955,$D894)),AVERAGEIFS(ObservedSpeciesData!AH$2:AH$4955,ObservedSpeciesData!$A$2:$A$4955,$A894,ObservedSpeciesData!$D$2:$D$4955,$D894),"")</f>
        <v/>
      </c>
      <c r="AI894" s="23" t="str">
        <f>IF(ISNUMBER(AVERAGEIFS(ObservedSpeciesData!AI$2:AI$4955,ObservedSpeciesData!$A$2:$A$4955,$A894,ObservedSpeciesData!$C$2:$C$4955,$C894,ObservedSpeciesData!$D$2:$D$4955,$D894)),AVERAGEIFS(ObservedSpeciesData!AI$2:AI$4955,ObservedSpeciesData!$A$2:$A$4955,$A894,ObservedSpeciesData!$C$2:$C$4955,$C894,ObservedSpeciesData!$D$2:$D$4955,$D894),"")</f>
        <v/>
      </c>
      <c r="AJ894" s="2">
        <f>COUNTIFS(ObservedSpeciesData!$A$2:$A$828,$A894,ObservedSpeciesData!$D$2:$D$828,$D894)</f>
        <v>0</v>
      </c>
      <c r="AK894" s="2">
        <f t="shared" si="13"/>
        <v>1</v>
      </c>
    </row>
    <row r="895" spans="1:37" x14ac:dyDescent="0.25">
      <c r="A895" s="14" t="s">
        <v>91</v>
      </c>
      <c r="B895" t="s">
        <v>80</v>
      </c>
      <c r="C895" t="s">
        <v>90</v>
      </c>
      <c r="D895" s="13">
        <v>42106</v>
      </c>
      <c r="E895">
        <v>1</v>
      </c>
      <c r="F895">
        <v>500</v>
      </c>
      <c r="G895" s="2" t="s">
        <v>89</v>
      </c>
      <c r="H895" s="2" t="s">
        <v>13</v>
      </c>
      <c r="I895">
        <v>4</v>
      </c>
      <c r="J895" s="2" t="s">
        <v>88</v>
      </c>
      <c r="K895" s="2">
        <f>IF(ISNUMBER(AVERAGEIFS(ObservedSpeciesData!K$2:K$4955,ObservedSpeciesData!$A$2:$A$4955,$A895,ObservedSpeciesData!$D$2:$D$4955,$D895)),AVERAGEIFS(ObservedSpeciesData!K$2:K$4955,ObservedSpeciesData!$A$2:$A$4955,$A895,ObservedSpeciesData!$D$2:$D$4955,$D895),"")</f>
        <v>450</v>
      </c>
      <c r="L895" s="26">
        <f>IF(ISNUMBER(AVERAGEIFS(ObservedSpeciesData!L$2:L$4955,ObservedSpeciesData!$A$2:$A$4955,$A895,ObservedSpeciesData!$D$2:$D$4955,$D895)),AVERAGEIFS(ObservedSpeciesData!L$2:L$4955,ObservedSpeciesData!$A$2:$A$4955,$A895,ObservedSpeciesData!$D$2:$D$4955,$D895),"")</f>
        <v>2959.6666666666665</v>
      </c>
      <c r="M895" s="23">
        <f>IF(ISNUMBER(AVERAGEIFS(ObservedSpeciesData!M$2:M$4955,ObservedSpeciesData!$A$2:$A$4955,$A895,ObservedSpeciesData!$D$2:$D$4955,$D895)),AVERAGEIFS(ObservedSpeciesData!M$2:M$4955,ObservedSpeciesData!$A$2:$A$4955,$A895,ObservedSpeciesData!$D$2:$D$4955,$D895),"")</f>
        <v>295.9666666666667</v>
      </c>
      <c r="N895" s="23" t="str">
        <f>IF(ISNUMBER(AVERAGEIFS(ObservedSpeciesData!N$2:N$4955,ObservedSpeciesData!$A$2:$A$4955,$A895,ObservedSpeciesData!$D$2:$D$4955,$D895)),AVERAGEIFS(ObservedSpeciesData!N$2:N$4955,ObservedSpeciesData!$A$2:$A$4955,$A895,ObservedSpeciesData!$D$2:$D$4955,$D895),"")</f>
        <v/>
      </c>
      <c r="O895" s="23" t="str">
        <f>IF(ISNUMBER(AVERAGEIFS(ObservedSpeciesData!O$2:O$4955,ObservedSpeciesData!$A$2:$A$4955,$A895,ObservedSpeciesData!$D$2:$D$4955,$D895)),AVERAGEIFS(ObservedSpeciesData!O$2:O$4955,ObservedSpeciesData!$A$2:$A$4955,$A895,ObservedSpeciesData!$D$2:$D$4955,$D895),"")</f>
        <v/>
      </c>
      <c r="P895" s="23" t="str">
        <f>IF(ISNUMBER(AVERAGEIFS(ObservedSpeciesData!P$2:P$4955,ObservedSpeciesData!$A$2:$A$4955,$A895,ObservedSpeciesData!$C$2:$C$4955,$C895,ObservedSpeciesData!$D$2:$D$4955,$D895)),AVERAGEIFS(ObservedSpeciesData!P$2:P$4955,ObservedSpeciesData!$A$2:$A$4955,$A895,ObservedSpeciesData!$C$2:$C$4955,$C895,ObservedSpeciesData!$D$2:$D$4955,$D895),"")</f>
        <v/>
      </c>
      <c r="Q895" s="23"/>
      <c r="R895" s="25" t="str">
        <f>IF(ISNUMBER(AVERAGEIFS(ObservedSpeciesData!R$2:R$4955,ObservedSpeciesData!$A$2:$A$4955,$A895,ObservedSpeciesData!$D$2:$D$4955,$D895)),AVERAGEIFS(ObservedSpeciesData!R$2:R$4955,ObservedSpeciesData!$A$2:$A$4955,$A895,ObservedSpeciesData!$D$2:$D$4955,$D895),"")</f>
        <v/>
      </c>
      <c r="S895" s="25" t="str">
        <f>IF(ISNUMBER(AVERAGEIFS(ObservedSpeciesData!S$2:S$4955,ObservedSpeciesData!$A$2:$A$4955,$A895,ObservedSpeciesData!$D$2:$D$4955,$D895)),AVERAGEIFS(ObservedSpeciesData!S$2:S$4955,ObservedSpeciesData!$A$2:$A$4955,$A895,ObservedSpeciesData!$D$2:$D$4955,$D895),"")</f>
        <v/>
      </c>
      <c r="T895" s="23" t="str">
        <f>IF(ISNUMBER(AVERAGEIFS(ObservedSpeciesData!T$2:T$4955,ObservedSpeciesData!$A$2:$A$4955,$A895,ObservedSpeciesData!$D$2:$D$4955,$D895)),AVERAGEIFS(ObservedSpeciesData!T$2:T$4955,ObservedSpeciesData!$A$2:$A$4955,$A895,ObservedSpeciesData!$D$2:$D$4955,$D895),"")</f>
        <v/>
      </c>
      <c r="U895" s="24" t="str">
        <f>IF(ISNUMBER(AVERAGEIFS(ObservedSpeciesData!U$2:U$4955,ObservedSpeciesData!$A$2:$A$4955,$A895,ObservedSpeciesData!$C$2:$C$4955,$C895,ObservedSpeciesData!$D$2:$D$4955,$D895)),AVERAGEIFS(ObservedSpeciesData!U$2:U$4955,ObservedSpeciesData!$A$2:$A$4955,$A895,ObservedSpeciesData!$C$2:$C$4955,$C895,ObservedSpeciesData!$D$2:$D$4955,$D895),"")</f>
        <v/>
      </c>
      <c r="V895" s="23" t="str">
        <f>IF(ISNUMBER(AVERAGEIFS(ObservedSpeciesData!V$2:V$4955,ObservedSpeciesData!$A$2:$A$4955,$A895,ObservedSpeciesData!$D$2:$D$4955,$D895)),AVERAGEIFS(ObservedSpeciesData!V$2:V$4955,ObservedSpeciesData!$A$2:$A$4955,$A895,ObservedSpeciesData!$D$2:$D$4955,$D895),"")</f>
        <v/>
      </c>
      <c r="W895" s="23" t="str">
        <f>IF(ISNUMBER(AVERAGEIFS(ObservedSpeciesData!W$2:W$4955,ObservedSpeciesData!$A$2:$A$4955,$A895,ObservedSpeciesData!$D$2:$D$4955,$D895)),AVERAGEIFS(ObservedSpeciesData!W$2:W$4955,ObservedSpeciesData!$A$2:$A$4955,$A895,ObservedSpeciesData!$D$2:$D$4955,$D895),"")</f>
        <v/>
      </c>
      <c r="X895" s="23" t="str">
        <f>IF(ISNUMBER(AVERAGEIFS(ObservedSpeciesData!X$2:X$4955,ObservedSpeciesData!$A$2:$A$4955,$A895,ObservedSpeciesData!$D$2:$D$4955,$D895)),AVERAGEIFS(ObservedSpeciesData!X$2:X$4955,ObservedSpeciesData!$A$2:$A$4955,$A895,ObservedSpeciesData!$D$2:$D$4955,$D895),"")</f>
        <v/>
      </c>
      <c r="Y895" s="23" t="str">
        <f>IF(ISNUMBER(AVERAGEIFS(ObservedSpeciesData!Y$2:Y$4955,ObservedSpeciesData!$A$2:$A$4955,$A895,ObservedSpeciesData!$D$2:$D$4955,$D895)),AVERAGEIFS(ObservedSpeciesData!Y$2:Y$4955,ObservedSpeciesData!$A$2:$A$4955,$A895,ObservedSpeciesData!$D$2:$D$4955,$D895),"")</f>
        <v/>
      </c>
      <c r="Z895" s="23" t="str">
        <f>IF(ISNUMBER(AVERAGEIFS(ObservedSpeciesData!Z$2:Z$4955,ObservedSpeciesData!$A$2:$A$4955,$A895,ObservedSpeciesData!$D$2:$D$4955,$D895)),AVERAGEIFS(ObservedSpeciesData!Z$2:Z$4955,ObservedSpeciesData!$A$2:$A$4955,$A895,ObservedSpeciesData!$D$2:$D$4955,$D895),"")</f>
        <v/>
      </c>
      <c r="AA895" s="23" t="str">
        <f>IF(ISNUMBER(AVERAGEIFS(ObservedSpeciesData!AA$2:AA$4955,ObservedSpeciesData!$A$2:$A$4955,$A895,ObservedSpeciesData!$D$2:$D$4955,$D895)),AVERAGEIFS(ObservedSpeciesData!AA$2:AA$4955,ObservedSpeciesData!$A$2:$A$4955,$A895,ObservedSpeciesData!$D$2:$D$4955,$D895),"")</f>
        <v/>
      </c>
      <c r="AB895" s="24" t="str">
        <f>IF(ISNUMBER(AVERAGEIFS(ObservedSpeciesData!AB$2:AB$4955,ObservedSpeciesData!$A$2:$A$4955,$A895,ObservedSpeciesData!$D$2:$D$4955,$D895)),AVERAGEIFS(ObservedSpeciesData!AB$2:AB$4955,ObservedSpeciesData!$A$2:$A$4955,$A895,ObservedSpeciesData!$D$2:$D$4955,$D895),"")</f>
        <v/>
      </c>
      <c r="AC895" s="24" t="str">
        <f>IF(ISNUMBER(AVERAGEIFS(ObservedSpeciesData!AC$2:AC$4955,ObservedSpeciesData!$A$2:$A$4955,$A895,ObservedSpeciesData!$D$2:$D$4955,$D895)),AVERAGEIFS(ObservedSpeciesData!AC$2:AC$4955,ObservedSpeciesData!$A$2:$A$4955,$A895,ObservedSpeciesData!$D$2:$D$4955,$D895),"")</f>
        <v/>
      </c>
      <c r="AD895" s="23" t="str">
        <f>IF(ISNUMBER(AVERAGEIFS(ObservedSpeciesData!AD$2:AD$4955,ObservedSpeciesData!$A$2:$A$4955,$A895,ObservedSpeciesData!$D$2:$D$4955,$D895)),AVERAGEIFS(ObservedSpeciesData!AD$2:AD$4955,ObservedSpeciesData!$A$2:$A$4955,$A895,ObservedSpeciesData!$D$2:$D$4955,$D895),"")</f>
        <v/>
      </c>
      <c r="AE895" s="24" t="str">
        <f>IF(ISNUMBER(AVERAGEIFS(ObservedSpeciesData!AE$2:AE$4955,ObservedSpeciesData!$A$2:$A$4955,$A895,ObservedSpeciesData!$D$2:$D$4955,$D895)),AVERAGEIFS(ObservedSpeciesData!AE$2:AE$4955,ObservedSpeciesData!$A$2:$A$4955,$A895,ObservedSpeciesData!$D$2:$D$4955,$D895),"")</f>
        <v/>
      </c>
      <c r="AF895" s="23"/>
      <c r="AG895" s="24"/>
      <c r="AH895" s="23" t="str">
        <f>IF(ISNUMBER(AVERAGEIFS(ObservedSpeciesData!AH$2:AH$4955,ObservedSpeciesData!$A$2:$A$4955,$A895,ObservedSpeciesData!$D$2:$D$4955,$D895)),AVERAGEIFS(ObservedSpeciesData!AH$2:AH$4955,ObservedSpeciesData!$A$2:$A$4955,$A895,ObservedSpeciesData!$D$2:$D$4955,$D895),"")</f>
        <v/>
      </c>
      <c r="AI895" s="23" t="str">
        <f>IF(ISNUMBER(AVERAGEIFS(ObservedSpeciesData!AI$2:AI$4955,ObservedSpeciesData!$A$2:$A$4955,$A895,ObservedSpeciesData!$C$2:$C$4955,$C895,ObservedSpeciesData!$D$2:$D$4955,$D895)),AVERAGEIFS(ObservedSpeciesData!AI$2:AI$4955,ObservedSpeciesData!$A$2:$A$4955,$A895,ObservedSpeciesData!$C$2:$C$4955,$C895,ObservedSpeciesData!$D$2:$D$4955,$D895),"")</f>
        <v/>
      </c>
      <c r="AJ895" s="2">
        <f>COUNTIFS(ObservedSpeciesData!$A$2:$A$828,$A895,ObservedSpeciesData!$D$2:$D$828,$D895)</f>
        <v>0</v>
      </c>
      <c r="AK895" s="2">
        <f t="shared" si="13"/>
        <v>1</v>
      </c>
    </row>
    <row r="896" spans="1:37" x14ac:dyDescent="0.25">
      <c r="A896" s="14" t="s">
        <v>96</v>
      </c>
      <c r="B896" t="s">
        <v>80</v>
      </c>
      <c r="C896" t="s">
        <v>90</v>
      </c>
      <c r="D896" s="13">
        <v>42109</v>
      </c>
      <c r="E896">
        <v>1</v>
      </c>
      <c r="F896">
        <v>0</v>
      </c>
      <c r="G896" s="2" t="s">
        <v>89</v>
      </c>
      <c r="H896" s="2" t="s">
        <v>13</v>
      </c>
      <c r="I896">
        <v>4</v>
      </c>
      <c r="J896" s="2" t="s">
        <v>77</v>
      </c>
      <c r="K896" s="2">
        <f>IF(ISNUMBER(AVERAGEIFS(ObservedSpeciesData!K$2:K$4955,ObservedSpeciesData!$A$2:$A$4955,$A896,ObservedSpeciesData!$D$2:$D$4955,$D896)),AVERAGEIFS(ObservedSpeciesData!K$2:K$4955,ObservedSpeciesData!$A$2:$A$4955,$A896,ObservedSpeciesData!$D$2:$D$4955,$D896),"")</f>
        <v>0</v>
      </c>
      <c r="L896" s="26" t="str">
        <f>IF(ISNUMBER(AVERAGEIFS(ObservedSpeciesData!L$2:L$4955,ObservedSpeciesData!$A$2:$A$4955,$A896,ObservedSpeciesData!$D$2:$D$4955,$D896)),AVERAGEIFS(ObservedSpeciesData!L$2:L$4955,ObservedSpeciesData!$A$2:$A$4955,$A896,ObservedSpeciesData!$D$2:$D$4955,$D896),"")</f>
        <v/>
      </c>
      <c r="M896" s="23" t="str">
        <f>IF(ISNUMBER(AVERAGEIFS(ObservedSpeciesData!M$2:M$4955,ObservedSpeciesData!$A$2:$A$4955,$A896,ObservedSpeciesData!$D$2:$D$4955,$D896)),AVERAGEIFS(ObservedSpeciesData!M$2:M$4955,ObservedSpeciesData!$A$2:$A$4955,$A896,ObservedSpeciesData!$D$2:$D$4955,$D896),"")</f>
        <v/>
      </c>
      <c r="N896" s="23">
        <f>IF(ISNUMBER(AVERAGEIFS(ObservedSpeciesData!N$2:N$4955,ObservedSpeciesData!$A$2:$A$4955,$A896,ObservedSpeciesData!$D$2:$D$4955,$D896)),AVERAGEIFS(ObservedSpeciesData!N$2:N$4955,ObservedSpeciesData!$A$2:$A$4955,$A896,ObservedSpeciesData!$D$2:$D$4955,$D896),"")</f>
        <v>329.70606392444444</v>
      </c>
      <c r="O896" s="23">
        <f>IF(ISNUMBER(AVERAGEIFS(ObservedSpeciesData!O$2:O$4955,ObservedSpeciesData!$A$2:$A$4955,$A896,ObservedSpeciesData!$D$2:$D$4955,$D896)),AVERAGEIFS(ObservedSpeciesData!O$2:O$4955,ObservedSpeciesData!$A$2:$A$4955,$A896,ObservedSpeciesData!$D$2:$D$4955,$D896),"")</f>
        <v>32.970606392444445</v>
      </c>
      <c r="P896" s="23">
        <f>IF(ISNUMBER(AVERAGEIFS(ObservedSpeciesData!P$2:P$4955,ObservedSpeciesData!$A$2:$A$4955,$A896,ObservedSpeciesData!$C$2:$C$4955,$C896,ObservedSpeciesData!$D$2:$D$4955,$D896)),AVERAGEIFS(ObservedSpeciesData!P$2:P$4955,ObservedSpeciesData!$A$2:$A$4955,$A896,ObservedSpeciesData!$C$2:$C$4955,$C896,ObservedSpeciesData!$D$2:$D$4955,$D896),"")</f>
        <v>379.97236338444441</v>
      </c>
      <c r="Q896" s="23"/>
      <c r="R896" s="25" t="str">
        <f>IF(ISNUMBER(AVERAGEIFS(ObservedSpeciesData!R$2:R$4955,ObservedSpeciesData!$A$2:$A$4955,$A896,ObservedSpeciesData!$D$2:$D$4955,$D896)),AVERAGEIFS(ObservedSpeciesData!R$2:R$4955,ObservedSpeciesData!$A$2:$A$4955,$A896,ObservedSpeciesData!$D$2:$D$4955,$D896),"")</f>
        <v/>
      </c>
      <c r="S896" s="25">
        <f>IF(ISNUMBER(AVERAGEIFS(ObservedSpeciesData!S$2:S$4955,ObservedSpeciesData!$A$2:$A$4955,$A896,ObservedSpeciesData!$D$2:$D$4955,$D896)),AVERAGEIFS(ObservedSpeciesData!S$2:S$4955,ObservedSpeciesData!$A$2:$A$4955,$A896,ObservedSpeciesData!$D$2:$D$4955,$D896),"")</f>
        <v>24.582595746318763</v>
      </c>
      <c r="T896" s="23">
        <f>IF(ISNUMBER(AVERAGEIFS(ObservedSpeciesData!T$2:T$4955,ObservedSpeciesData!$A$2:$A$4955,$A896,ObservedSpeciesData!$D$2:$D$4955,$D896)),AVERAGEIFS(ObservedSpeciesData!T$2:T$4955,ObservedSpeciesData!$A$2:$A$4955,$A896,ObservedSpeciesData!$D$2:$D$4955,$D896),"")</f>
        <v>5.5100456162218334</v>
      </c>
      <c r="U896" s="24" t="str">
        <f>IF(ISNUMBER(AVERAGEIFS(ObservedSpeciesData!U$2:U$4955,ObservedSpeciesData!$A$2:$A$4955,$A896,ObservedSpeciesData!$C$2:$C$4955,$C896,ObservedSpeciesData!$D$2:$D$4955,$D896)),AVERAGEIFS(ObservedSpeciesData!U$2:U$4955,ObservedSpeciesData!$A$2:$A$4955,$A896,ObservedSpeciesData!$C$2:$C$4955,$C896,ObservedSpeciesData!$D$2:$D$4955,$D896),"")</f>
        <v/>
      </c>
      <c r="V896" s="23" t="str">
        <f>IF(ISNUMBER(AVERAGEIFS(ObservedSpeciesData!V$2:V$4955,ObservedSpeciesData!$A$2:$A$4955,$A896,ObservedSpeciesData!$D$2:$D$4955,$D896)),AVERAGEIFS(ObservedSpeciesData!V$2:V$4955,ObservedSpeciesData!$A$2:$A$4955,$A896,ObservedSpeciesData!$D$2:$D$4955,$D896),"")</f>
        <v/>
      </c>
      <c r="W896" s="23" t="str">
        <f>IF(ISNUMBER(AVERAGEIFS(ObservedSpeciesData!W$2:W$4955,ObservedSpeciesData!$A$2:$A$4955,$A896,ObservedSpeciesData!$D$2:$D$4955,$D896)),AVERAGEIFS(ObservedSpeciesData!W$2:W$4955,ObservedSpeciesData!$A$2:$A$4955,$A896,ObservedSpeciesData!$D$2:$D$4955,$D896),"")</f>
        <v/>
      </c>
      <c r="X896" s="23" t="str">
        <f>IF(ISNUMBER(AVERAGEIFS(ObservedSpeciesData!X$2:X$4955,ObservedSpeciesData!$A$2:$A$4955,$A896,ObservedSpeciesData!$D$2:$D$4955,$D896)),AVERAGEIFS(ObservedSpeciesData!X$2:X$4955,ObservedSpeciesData!$A$2:$A$4955,$A896,ObservedSpeciesData!$D$2:$D$4955,$D896),"")</f>
        <v/>
      </c>
      <c r="Y896" s="23" t="str">
        <f>IF(ISNUMBER(AVERAGEIFS(ObservedSpeciesData!Y$2:Y$4955,ObservedSpeciesData!$A$2:$A$4955,$A896,ObservedSpeciesData!$D$2:$D$4955,$D896)),AVERAGEIFS(ObservedSpeciesData!Y$2:Y$4955,ObservedSpeciesData!$A$2:$A$4955,$A896,ObservedSpeciesData!$D$2:$D$4955,$D896),"")</f>
        <v/>
      </c>
      <c r="Z896" s="23" t="str">
        <f>IF(ISNUMBER(AVERAGEIFS(ObservedSpeciesData!Z$2:Z$4955,ObservedSpeciesData!$A$2:$A$4955,$A896,ObservedSpeciesData!$D$2:$D$4955,$D896)),AVERAGEIFS(ObservedSpeciesData!Z$2:Z$4955,ObservedSpeciesData!$A$2:$A$4955,$A896,ObservedSpeciesData!$D$2:$D$4955,$D896),"")</f>
        <v/>
      </c>
      <c r="AA896" s="23">
        <f>IF(ISNUMBER(AVERAGEIFS(ObservedSpeciesData!AA$2:AA$4955,ObservedSpeciesData!$A$2:$A$4955,$A896,ObservedSpeciesData!$D$2:$D$4955,$D896)),AVERAGEIFS(ObservedSpeciesData!AA$2:AA$4955,ObservedSpeciesData!$A$2:$A$4955,$A896,ObservedSpeciesData!$D$2:$D$4955,$D896),"")</f>
        <v>16.8</v>
      </c>
      <c r="AB896" s="24">
        <f>IF(ISNUMBER(AVERAGEIFS(ObservedSpeciesData!AB$2:AB$4955,ObservedSpeciesData!$A$2:$A$4955,$A896,ObservedSpeciesData!$D$2:$D$4955,$D896)),AVERAGEIFS(ObservedSpeciesData!AB$2:AB$4955,ObservedSpeciesData!$A$2:$A$4955,$A896,ObservedSpeciesData!$D$2:$D$4955,$D896),"")</f>
        <v>2.7E-2</v>
      </c>
      <c r="AC896" s="24">
        <f>IF(ISNUMBER(AVERAGEIFS(ObservedSpeciesData!AC$2:AC$4955,ObservedSpeciesData!$A$2:$A$4955,$A896,ObservedSpeciesData!$D$2:$D$4955,$D896)),AVERAGEIFS(ObservedSpeciesData!AC$2:AC$4955,ObservedSpeciesData!$A$2:$A$4955,$A896,ObservedSpeciesData!$D$2:$D$4955,$D896),"")</f>
        <v>2.7E-2</v>
      </c>
      <c r="AD896" s="23" t="str">
        <f>IF(ISNUMBER(AVERAGEIFS(ObservedSpeciesData!AD$2:AD$4955,ObservedSpeciesData!$A$2:$A$4955,$A896,ObservedSpeciesData!$D$2:$D$4955,$D896)),AVERAGEIFS(ObservedSpeciesData!AD$2:AD$4955,ObservedSpeciesData!$A$2:$A$4955,$A896,ObservedSpeciesData!$D$2:$D$4955,$D896),"")</f>
        <v/>
      </c>
      <c r="AE896" s="24" t="str">
        <f>IF(ISNUMBER(AVERAGEIFS(ObservedSpeciesData!AE$2:AE$4955,ObservedSpeciesData!$A$2:$A$4955,$A896,ObservedSpeciesData!$D$2:$D$4955,$D896)),AVERAGEIFS(ObservedSpeciesData!AE$2:AE$4955,ObservedSpeciesData!$A$2:$A$4955,$A896,ObservedSpeciesData!$D$2:$D$4955,$D896),"")</f>
        <v/>
      </c>
      <c r="AF896" s="23"/>
      <c r="AG896" s="24"/>
      <c r="AH896" s="23">
        <f>IF(ISNUMBER(AVERAGEIFS(ObservedSpeciesData!AH$2:AH$4955,ObservedSpeciesData!$A$2:$A$4955,$A896,ObservedSpeciesData!$D$2:$D$4955,$D896)),AVERAGEIFS(ObservedSpeciesData!AH$2:AH$4955,ObservedSpeciesData!$A$2:$A$4955,$A896,ObservedSpeciesData!$D$2:$D$4955,$D896),"")</f>
        <v>0.91533333333333322</v>
      </c>
      <c r="AI896" s="23">
        <f>IF(ISNUMBER(AVERAGEIFS(ObservedSpeciesData!AI$2:AI$4955,ObservedSpeciesData!$A$2:$A$4955,$A896,ObservedSpeciesData!$C$2:$C$4955,$C896,ObservedSpeciesData!$D$2:$D$4955,$D896)),AVERAGEIFS(ObservedSpeciesData!AI$2:AI$4955,ObservedSpeciesData!$A$2:$A$4955,$A896,ObservedSpeciesData!$C$2:$C$4955,$C896,ObservedSpeciesData!$D$2:$D$4955,$D896),"")</f>
        <v>9.3393333333333342</v>
      </c>
      <c r="AJ896" s="2">
        <f>COUNTIFS(ObservedSpeciesData!$A$2:$A$828,$A896,ObservedSpeciesData!$D$2:$D$828,$D896)</f>
        <v>0</v>
      </c>
      <c r="AK896" s="2">
        <f t="shared" si="13"/>
        <v>10</v>
      </c>
    </row>
    <row r="897" spans="1:37" x14ac:dyDescent="0.25">
      <c r="A897" s="14" t="s">
        <v>95</v>
      </c>
      <c r="B897" t="s">
        <v>80</v>
      </c>
      <c r="C897" t="s">
        <v>90</v>
      </c>
      <c r="D897" s="13">
        <v>42109</v>
      </c>
      <c r="E897">
        <v>1</v>
      </c>
      <c r="F897">
        <v>50</v>
      </c>
      <c r="G897" s="2" t="s">
        <v>89</v>
      </c>
      <c r="H897" s="2" t="s">
        <v>13</v>
      </c>
      <c r="I897">
        <v>4</v>
      </c>
      <c r="J897" s="2" t="s">
        <v>77</v>
      </c>
      <c r="K897" s="2">
        <f>IF(ISNUMBER(AVERAGEIFS(ObservedSpeciesData!K$2:K$4955,ObservedSpeciesData!$A$2:$A$4955,$A897,ObservedSpeciesData!$D$2:$D$4955,$D897)),AVERAGEIFS(ObservedSpeciesData!K$2:K$4955,ObservedSpeciesData!$A$2:$A$4955,$A897,ObservedSpeciesData!$D$2:$D$4955,$D897),"")</f>
        <v>45</v>
      </c>
      <c r="L897" s="26" t="str">
        <f>IF(ISNUMBER(AVERAGEIFS(ObservedSpeciesData!L$2:L$4955,ObservedSpeciesData!$A$2:$A$4955,$A897,ObservedSpeciesData!$D$2:$D$4955,$D897)),AVERAGEIFS(ObservedSpeciesData!L$2:L$4955,ObservedSpeciesData!$A$2:$A$4955,$A897,ObservedSpeciesData!$D$2:$D$4955,$D897),"")</f>
        <v/>
      </c>
      <c r="M897" s="23" t="str">
        <f>IF(ISNUMBER(AVERAGEIFS(ObservedSpeciesData!M$2:M$4955,ObservedSpeciesData!$A$2:$A$4955,$A897,ObservedSpeciesData!$D$2:$D$4955,$D897)),AVERAGEIFS(ObservedSpeciesData!M$2:M$4955,ObservedSpeciesData!$A$2:$A$4955,$A897,ObservedSpeciesData!$D$2:$D$4955,$D897),"")</f>
        <v/>
      </c>
      <c r="N897" s="23">
        <f>IF(ISNUMBER(AVERAGEIFS(ObservedSpeciesData!N$2:N$4955,ObservedSpeciesData!$A$2:$A$4955,$A897,ObservedSpeciesData!$D$2:$D$4955,$D897)),AVERAGEIFS(ObservedSpeciesData!N$2:N$4955,ObservedSpeciesData!$A$2:$A$4955,$A897,ObservedSpeciesData!$D$2:$D$4955,$D897),"")</f>
        <v>488.83715555555563</v>
      </c>
      <c r="O897" s="23">
        <f>IF(ISNUMBER(AVERAGEIFS(ObservedSpeciesData!O$2:O$4955,ObservedSpeciesData!$A$2:$A$4955,$A897,ObservedSpeciesData!$D$2:$D$4955,$D897)),AVERAGEIFS(ObservedSpeciesData!O$2:O$4955,ObservedSpeciesData!$A$2:$A$4955,$A897,ObservedSpeciesData!$D$2:$D$4955,$D897),"")</f>
        <v>48.883715555555547</v>
      </c>
      <c r="P897" s="23">
        <f>IF(ISNUMBER(AVERAGEIFS(ObservedSpeciesData!P$2:P$4955,ObservedSpeciesData!$A$2:$A$4955,$A897,ObservedSpeciesData!$C$2:$C$4955,$C897,ObservedSpeciesData!$D$2:$D$4955,$D897)),AVERAGEIFS(ObservedSpeciesData!P$2:P$4955,ObservedSpeciesData!$A$2:$A$4955,$A897,ObservedSpeciesData!$C$2:$C$4955,$C897,ObservedSpeciesData!$D$2:$D$4955,$D897),"")</f>
        <v>488.44049501422228</v>
      </c>
      <c r="Q897" s="23"/>
      <c r="R897" s="25" t="str">
        <f>IF(ISNUMBER(AVERAGEIFS(ObservedSpeciesData!R$2:R$4955,ObservedSpeciesData!$A$2:$A$4955,$A897,ObservedSpeciesData!$D$2:$D$4955,$D897)),AVERAGEIFS(ObservedSpeciesData!R$2:R$4955,ObservedSpeciesData!$A$2:$A$4955,$A897,ObservedSpeciesData!$D$2:$D$4955,$D897),"")</f>
        <v/>
      </c>
      <c r="S897" s="25">
        <f>IF(ISNUMBER(AVERAGEIFS(ObservedSpeciesData!S$2:S$4955,ObservedSpeciesData!$A$2:$A$4955,$A897,ObservedSpeciesData!$D$2:$D$4955,$D897)),AVERAGEIFS(ObservedSpeciesData!S$2:S$4955,ObservedSpeciesData!$A$2:$A$4955,$A897,ObservedSpeciesData!$D$2:$D$4955,$D897),"")</f>
        <v>9.1247551080517084</v>
      </c>
      <c r="T897" s="23">
        <f>IF(ISNUMBER(AVERAGEIFS(ObservedSpeciesData!T$2:T$4955,ObservedSpeciesData!$A$2:$A$4955,$A897,ObservedSpeciesData!$D$2:$D$4955,$D897)),AVERAGEIFS(ObservedSpeciesData!T$2:T$4955,ObservedSpeciesData!$A$2:$A$4955,$A897,ObservedSpeciesData!$D$2:$D$4955,$D897),"")</f>
        <v>7.6290057415409862</v>
      </c>
      <c r="U897" s="24" t="str">
        <f>IF(ISNUMBER(AVERAGEIFS(ObservedSpeciesData!U$2:U$4955,ObservedSpeciesData!$A$2:$A$4955,$A897,ObservedSpeciesData!$C$2:$C$4955,$C897,ObservedSpeciesData!$D$2:$D$4955,$D897)),AVERAGEIFS(ObservedSpeciesData!U$2:U$4955,ObservedSpeciesData!$A$2:$A$4955,$A897,ObservedSpeciesData!$C$2:$C$4955,$C897,ObservedSpeciesData!$D$2:$D$4955,$D897),"")</f>
        <v/>
      </c>
      <c r="V897" s="23" t="str">
        <f>IF(ISNUMBER(AVERAGEIFS(ObservedSpeciesData!V$2:V$4955,ObservedSpeciesData!$A$2:$A$4955,$A897,ObservedSpeciesData!$D$2:$D$4955,$D897)),AVERAGEIFS(ObservedSpeciesData!V$2:V$4955,ObservedSpeciesData!$A$2:$A$4955,$A897,ObservedSpeciesData!$D$2:$D$4955,$D897),"")</f>
        <v/>
      </c>
      <c r="W897" s="23" t="str">
        <f>IF(ISNUMBER(AVERAGEIFS(ObservedSpeciesData!W$2:W$4955,ObservedSpeciesData!$A$2:$A$4955,$A897,ObservedSpeciesData!$D$2:$D$4955,$D897)),AVERAGEIFS(ObservedSpeciesData!W$2:W$4955,ObservedSpeciesData!$A$2:$A$4955,$A897,ObservedSpeciesData!$D$2:$D$4955,$D897),"")</f>
        <v/>
      </c>
      <c r="X897" s="23" t="str">
        <f>IF(ISNUMBER(AVERAGEIFS(ObservedSpeciesData!X$2:X$4955,ObservedSpeciesData!$A$2:$A$4955,$A897,ObservedSpeciesData!$D$2:$D$4955,$D897)),AVERAGEIFS(ObservedSpeciesData!X$2:X$4955,ObservedSpeciesData!$A$2:$A$4955,$A897,ObservedSpeciesData!$D$2:$D$4955,$D897),"")</f>
        <v/>
      </c>
      <c r="Y897" s="23" t="str">
        <f>IF(ISNUMBER(AVERAGEIFS(ObservedSpeciesData!Y$2:Y$4955,ObservedSpeciesData!$A$2:$A$4955,$A897,ObservedSpeciesData!$D$2:$D$4955,$D897)),AVERAGEIFS(ObservedSpeciesData!Y$2:Y$4955,ObservedSpeciesData!$A$2:$A$4955,$A897,ObservedSpeciesData!$D$2:$D$4955,$D897),"")</f>
        <v/>
      </c>
      <c r="Z897" s="23" t="str">
        <f>IF(ISNUMBER(AVERAGEIFS(ObservedSpeciesData!Z$2:Z$4955,ObservedSpeciesData!$A$2:$A$4955,$A897,ObservedSpeciesData!$D$2:$D$4955,$D897)),AVERAGEIFS(ObservedSpeciesData!Z$2:Z$4955,ObservedSpeciesData!$A$2:$A$4955,$A897,ObservedSpeciesData!$D$2:$D$4955,$D897),"")</f>
        <v/>
      </c>
      <c r="AA897" s="23">
        <f>IF(ISNUMBER(AVERAGEIFS(ObservedSpeciesData!AA$2:AA$4955,ObservedSpeciesData!$A$2:$A$4955,$A897,ObservedSpeciesData!$D$2:$D$4955,$D897)),AVERAGEIFS(ObservedSpeciesData!AA$2:AA$4955,ObservedSpeciesData!$A$2:$A$4955,$A897,ObservedSpeciesData!$D$2:$D$4955,$D897),"")</f>
        <v>17.866666666666667</v>
      </c>
      <c r="AB897" s="24">
        <f>IF(ISNUMBER(AVERAGEIFS(ObservedSpeciesData!AB$2:AB$4955,ObservedSpeciesData!$A$2:$A$4955,$A897,ObservedSpeciesData!$D$2:$D$4955,$D897)),AVERAGEIFS(ObservedSpeciesData!AB$2:AB$4955,ObservedSpeciesData!$A$2:$A$4955,$A897,ObservedSpeciesData!$D$2:$D$4955,$D897),"")</f>
        <v>2.8333333333333332E-2</v>
      </c>
      <c r="AC897" s="24">
        <f>IF(ISNUMBER(AVERAGEIFS(ObservedSpeciesData!AC$2:AC$4955,ObservedSpeciesData!$A$2:$A$4955,$A897,ObservedSpeciesData!$D$2:$D$4955,$D897)),AVERAGEIFS(ObservedSpeciesData!AC$2:AC$4955,ObservedSpeciesData!$A$2:$A$4955,$A897,ObservedSpeciesData!$D$2:$D$4955,$D897),"")</f>
        <v>2.8333333333333332E-2</v>
      </c>
      <c r="AD897" s="23" t="str">
        <f>IF(ISNUMBER(AVERAGEIFS(ObservedSpeciesData!AD$2:AD$4955,ObservedSpeciesData!$A$2:$A$4955,$A897,ObservedSpeciesData!$D$2:$D$4955,$D897)),AVERAGEIFS(ObservedSpeciesData!AD$2:AD$4955,ObservedSpeciesData!$A$2:$A$4955,$A897,ObservedSpeciesData!$D$2:$D$4955,$D897),"")</f>
        <v/>
      </c>
      <c r="AE897" s="24" t="str">
        <f>IF(ISNUMBER(AVERAGEIFS(ObservedSpeciesData!AE$2:AE$4955,ObservedSpeciesData!$A$2:$A$4955,$A897,ObservedSpeciesData!$D$2:$D$4955,$D897)),AVERAGEIFS(ObservedSpeciesData!AE$2:AE$4955,ObservedSpeciesData!$A$2:$A$4955,$A897,ObservedSpeciesData!$D$2:$D$4955,$D897),"")</f>
        <v/>
      </c>
      <c r="AF897" s="23"/>
      <c r="AG897" s="24"/>
      <c r="AH897" s="23">
        <f>IF(ISNUMBER(AVERAGEIFS(ObservedSpeciesData!AH$2:AH$4955,ObservedSpeciesData!$A$2:$A$4955,$A897,ObservedSpeciesData!$D$2:$D$4955,$D897)),AVERAGEIFS(ObservedSpeciesData!AH$2:AH$4955,ObservedSpeciesData!$A$2:$A$4955,$A897,ObservedSpeciesData!$D$2:$D$4955,$D897),"")</f>
        <v>1.3773333333333333</v>
      </c>
      <c r="AI897" s="23">
        <f>IF(ISNUMBER(AVERAGEIFS(ObservedSpeciesData!AI$2:AI$4955,ObservedSpeciesData!$A$2:$A$4955,$A897,ObservedSpeciesData!$C$2:$C$4955,$C897,ObservedSpeciesData!$D$2:$D$4955,$D897)),AVERAGEIFS(ObservedSpeciesData!AI$2:AI$4955,ObservedSpeciesData!$A$2:$A$4955,$A897,ObservedSpeciesData!$C$2:$C$4955,$C897,ObservedSpeciesData!$D$2:$D$4955,$D897),"")</f>
        <v>12.301666666666668</v>
      </c>
      <c r="AJ897" s="2">
        <f>COUNTIFS(ObservedSpeciesData!$A$2:$A$828,$A897,ObservedSpeciesData!$D$2:$D$828,$D897)</f>
        <v>0</v>
      </c>
      <c r="AK897" s="2">
        <f t="shared" si="13"/>
        <v>10</v>
      </c>
    </row>
    <row r="898" spans="1:37" x14ac:dyDescent="0.25">
      <c r="A898" s="14" t="s">
        <v>94</v>
      </c>
      <c r="B898" t="s">
        <v>80</v>
      </c>
      <c r="C898" t="s">
        <v>90</v>
      </c>
      <c r="D898" s="13">
        <v>42109</v>
      </c>
      <c r="E898">
        <v>1</v>
      </c>
      <c r="F898">
        <v>100</v>
      </c>
      <c r="G898" s="2" t="s">
        <v>89</v>
      </c>
      <c r="H898" s="2" t="s">
        <v>13</v>
      </c>
      <c r="I898">
        <v>4</v>
      </c>
      <c r="J898" s="2" t="s">
        <v>77</v>
      </c>
      <c r="K898" s="2">
        <f>IF(ISNUMBER(AVERAGEIFS(ObservedSpeciesData!K$2:K$4955,ObservedSpeciesData!$A$2:$A$4955,$A898,ObservedSpeciesData!$D$2:$D$4955,$D898)),AVERAGEIFS(ObservedSpeciesData!K$2:K$4955,ObservedSpeciesData!$A$2:$A$4955,$A898,ObservedSpeciesData!$D$2:$D$4955,$D898),"")</f>
        <v>90</v>
      </c>
      <c r="L898" s="26" t="str">
        <f>IF(ISNUMBER(AVERAGEIFS(ObservedSpeciesData!L$2:L$4955,ObservedSpeciesData!$A$2:$A$4955,$A898,ObservedSpeciesData!$D$2:$D$4955,$D898)),AVERAGEIFS(ObservedSpeciesData!L$2:L$4955,ObservedSpeciesData!$A$2:$A$4955,$A898,ObservedSpeciesData!$D$2:$D$4955,$D898),"")</f>
        <v/>
      </c>
      <c r="M898" s="23" t="str">
        <f>IF(ISNUMBER(AVERAGEIFS(ObservedSpeciesData!M$2:M$4955,ObservedSpeciesData!$A$2:$A$4955,$A898,ObservedSpeciesData!$D$2:$D$4955,$D898)),AVERAGEIFS(ObservedSpeciesData!M$2:M$4955,ObservedSpeciesData!$A$2:$A$4955,$A898,ObservedSpeciesData!$D$2:$D$4955,$D898),"")</f>
        <v/>
      </c>
      <c r="N898" s="23">
        <f>IF(ISNUMBER(AVERAGEIFS(ObservedSpeciesData!N$2:N$4955,ObservedSpeciesData!$A$2:$A$4955,$A898,ObservedSpeciesData!$D$2:$D$4955,$D898)),AVERAGEIFS(ObservedSpeciesData!N$2:N$4955,ObservedSpeciesData!$A$2:$A$4955,$A898,ObservedSpeciesData!$D$2:$D$4955,$D898),"")</f>
        <v>766.85296311111108</v>
      </c>
      <c r="O898" s="23">
        <f>IF(ISNUMBER(AVERAGEIFS(ObservedSpeciesData!O$2:O$4955,ObservedSpeciesData!$A$2:$A$4955,$A898,ObservedSpeciesData!$D$2:$D$4955,$D898)),AVERAGEIFS(ObservedSpeciesData!O$2:O$4955,ObservedSpeciesData!$A$2:$A$4955,$A898,ObservedSpeciesData!$D$2:$D$4955,$D898),"")</f>
        <v>76.685296311111117</v>
      </c>
      <c r="P898" s="23">
        <f>IF(ISNUMBER(AVERAGEIFS(ObservedSpeciesData!P$2:P$4955,ObservedSpeciesData!$A$2:$A$4955,$A898,ObservedSpeciesData!$C$2:$C$4955,$C898,ObservedSpeciesData!$D$2:$D$4955,$D898)),AVERAGEIFS(ObservedSpeciesData!P$2:P$4955,ObservedSpeciesData!$A$2:$A$4955,$A898,ObservedSpeciesData!$C$2:$C$4955,$C898,ObservedSpeciesData!$D$2:$D$4955,$D898),"")</f>
        <v>539.88998710933333</v>
      </c>
      <c r="Q898" s="23"/>
      <c r="R898" s="25" t="str">
        <f>IF(ISNUMBER(AVERAGEIFS(ObservedSpeciesData!R$2:R$4955,ObservedSpeciesData!$A$2:$A$4955,$A898,ObservedSpeciesData!$D$2:$D$4955,$D898)),AVERAGEIFS(ObservedSpeciesData!R$2:R$4955,ObservedSpeciesData!$A$2:$A$4955,$A898,ObservedSpeciesData!$D$2:$D$4955,$D898),"")</f>
        <v/>
      </c>
      <c r="S898" s="25">
        <f>IF(ISNUMBER(AVERAGEIFS(ObservedSpeciesData!S$2:S$4955,ObservedSpeciesData!$A$2:$A$4955,$A898,ObservedSpeciesData!$D$2:$D$4955,$D898)),AVERAGEIFS(ObservedSpeciesData!S$2:S$4955,ObservedSpeciesData!$A$2:$A$4955,$A898,ObservedSpeciesData!$D$2:$D$4955,$D898),"")</f>
        <v>13.458276388120924</v>
      </c>
      <c r="T898" s="23">
        <f>IF(ISNUMBER(AVERAGEIFS(ObservedSpeciesData!T$2:T$4955,ObservedSpeciesData!$A$2:$A$4955,$A898,ObservedSpeciesData!$D$2:$D$4955,$D898)),AVERAGEIFS(ObservedSpeciesData!T$2:T$4955,ObservedSpeciesData!$A$2:$A$4955,$A898,ObservedSpeciesData!$D$2:$D$4955,$D898),"")</f>
        <v>5.1072009018292936</v>
      </c>
      <c r="U898" s="24" t="str">
        <f>IF(ISNUMBER(AVERAGEIFS(ObservedSpeciesData!U$2:U$4955,ObservedSpeciesData!$A$2:$A$4955,$A898,ObservedSpeciesData!$C$2:$C$4955,$C898,ObservedSpeciesData!$D$2:$D$4955,$D898)),AVERAGEIFS(ObservedSpeciesData!U$2:U$4955,ObservedSpeciesData!$A$2:$A$4955,$A898,ObservedSpeciesData!$C$2:$C$4955,$C898,ObservedSpeciesData!$D$2:$D$4955,$D898),"")</f>
        <v/>
      </c>
      <c r="V898" s="23" t="str">
        <f>IF(ISNUMBER(AVERAGEIFS(ObservedSpeciesData!V$2:V$4955,ObservedSpeciesData!$A$2:$A$4955,$A898,ObservedSpeciesData!$D$2:$D$4955,$D898)),AVERAGEIFS(ObservedSpeciesData!V$2:V$4955,ObservedSpeciesData!$A$2:$A$4955,$A898,ObservedSpeciesData!$D$2:$D$4955,$D898),"")</f>
        <v/>
      </c>
      <c r="W898" s="23" t="str">
        <f>IF(ISNUMBER(AVERAGEIFS(ObservedSpeciesData!W$2:W$4955,ObservedSpeciesData!$A$2:$A$4955,$A898,ObservedSpeciesData!$D$2:$D$4955,$D898)),AVERAGEIFS(ObservedSpeciesData!W$2:W$4955,ObservedSpeciesData!$A$2:$A$4955,$A898,ObservedSpeciesData!$D$2:$D$4955,$D898),"")</f>
        <v/>
      </c>
      <c r="X898" s="23" t="str">
        <f>IF(ISNUMBER(AVERAGEIFS(ObservedSpeciesData!X$2:X$4955,ObservedSpeciesData!$A$2:$A$4955,$A898,ObservedSpeciesData!$D$2:$D$4955,$D898)),AVERAGEIFS(ObservedSpeciesData!X$2:X$4955,ObservedSpeciesData!$A$2:$A$4955,$A898,ObservedSpeciesData!$D$2:$D$4955,$D898),"")</f>
        <v/>
      </c>
      <c r="Y898" s="23" t="str">
        <f>IF(ISNUMBER(AVERAGEIFS(ObservedSpeciesData!Y$2:Y$4955,ObservedSpeciesData!$A$2:$A$4955,$A898,ObservedSpeciesData!$D$2:$D$4955,$D898)),AVERAGEIFS(ObservedSpeciesData!Y$2:Y$4955,ObservedSpeciesData!$A$2:$A$4955,$A898,ObservedSpeciesData!$D$2:$D$4955,$D898),"")</f>
        <v/>
      </c>
      <c r="Z898" s="23" t="str">
        <f>IF(ISNUMBER(AVERAGEIFS(ObservedSpeciesData!Z$2:Z$4955,ObservedSpeciesData!$A$2:$A$4955,$A898,ObservedSpeciesData!$D$2:$D$4955,$D898)),AVERAGEIFS(ObservedSpeciesData!Z$2:Z$4955,ObservedSpeciesData!$A$2:$A$4955,$A898,ObservedSpeciesData!$D$2:$D$4955,$D898),"")</f>
        <v/>
      </c>
      <c r="AA898" s="23">
        <f>IF(ISNUMBER(AVERAGEIFS(ObservedSpeciesData!AA$2:AA$4955,ObservedSpeciesData!$A$2:$A$4955,$A898,ObservedSpeciesData!$D$2:$D$4955,$D898)),AVERAGEIFS(ObservedSpeciesData!AA$2:AA$4955,ObservedSpeciesData!$A$2:$A$4955,$A898,ObservedSpeciesData!$D$2:$D$4955,$D898),"")</f>
        <v>18.266666666666666</v>
      </c>
      <c r="AB898" s="24">
        <f>IF(ISNUMBER(AVERAGEIFS(ObservedSpeciesData!AB$2:AB$4955,ObservedSpeciesData!$A$2:$A$4955,$A898,ObservedSpeciesData!$D$2:$D$4955,$D898)),AVERAGEIFS(ObservedSpeciesData!AB$2:AB$4955,ObservedSpeciesData!$A$2:$A$4955,$A898,ObservedSpeciesData!$D$2:$D$4955,$D898),"")</f>
        <v>2.8999999999999998E-2</v>
      </c>
      <c r="AC898" s="24">
        <f>IF(ISNUMBER(AVERAGEIFS(ObservedSpeciesData!AC$2:AC$4955,ObservedSpeciesData!$A$2:$A$4955,$A898,ObservedSpeciesData!$D$2:$D$4955,$D898)),AVERAGEIFS(ObservedSpeciesData!AC$2:AC$4955,ObservedSpeciesData!$A$2:$A$4955,$A898,ObservedSpeciesData!$D$2:$D$4955,$D898),"")</f>
        <v>2.8999999999999998E-2</v>
      </c>
      <c r="AD898" s="23" t="str">
        <f>IF(ISNUMBER(AVERAGEIFS(ObservedSpeciesData!AD$2:AD$4955,ObservedSpeciesData!$A$2:$A$4955,$A898,ObservedSpeciesData!$D$2:$D$4955,$D898)),AVERAGEIFS(ObservedSpeciesData!AD$2:AD$4955,ObservedSpeciesData!$A$2:$A$4955,$A898,ObservedSpeciesData!$D$2:$D$4955,$D898),"")</f>
        <v/>
      </c>
      <c r="AE898" s="24" t="str">
        <f>IF(ISNUMBER(AVERAGEIFS(ObservedSpeciesData!AE$2:AE$4955,ObservedSpeciesData!$A$2:$A$4955,$A898,ObservedSpeciesData!$D$2:$D$4955,$D898)),AVERAGEIFS(ObservedSpeciesData!AE$2:AE$4955,ObservedSpeciesData!$A$2:$A$4955,$A898,ObservedSpeciesData!$D$2:$D$4955,$D898),"")</f>
        <v/>
      </c>
      <c r="AF898" s="23"/>
      <c r="AG898" s="24"/>
      <c r="AH898" s="23">
        <f>IF(ISNUMBER(AVERAGEIFS(ObservedSpeciesData!AH$2:AH$4955,ObservedSpeciesData!$A$2:$A$4955,$A898,ObservedSpeciesData!$D$2:$D$4955,$D898)),AVERAGEIFS(ObservedSpeciesData!AH$2:AH$4955,ObservedSpeciesData!$A$2:$A$4955,$A898,ObservedSpeciesData!$D$2:$D$4955,$D898),"")</f>
        <v>2.2989999999999999</v>
      </c>
      <c r="AI898" s="23">
        <f>IF(ISNUMBER(AVERAGEIFS(ObservedSpeciesData!AI$2:AI$4955,ObservedSpeciesData!$A$2:$A$4955,$A898,ObservedSpeciesData!$C$2:$C$4955,$C898,ObservedSpeciesData!$D$2:$D$4955,$D898)),AVERAGEIFS(ObservedSpeciesData!AI$2:AI$4955,ObservedSpeciesData!$A$2:$A$4955,$A898,ObservedSpeciesData!$C$2:$C$4955,$C898,ObservedSpeciesData!$D$2:$D$4955,$D898),"")</f>
        <v>15.210333333333333</v>
      </c>
      <c r="AJ898" s="2">
        <f>COUNTIFS(ObservedSpeciesData!$A$2:$A$828,$A898,ObservedSpeciesData!$D$2:$D$828,$D898)</f>
        <v>0</v>
      </c>
      <c r="AK898" s="2">
        <f t="shared" ref="AK898:AK961" si="14">COUNT(M898:AI898)</f>
        <v>10</v>
      </c>
    </row>
    <row r="899" spans="1:37" x14ac:dyDescent="0.25">
      <c r="A899" s="14" t="s">
        <v>93</v>
      </c>
      <c r="B899" t="s">
        <v>80</v>
      </c>
      <c r="C899" t="s">
        <v>90</v>
      </c>
      <c r="D899" s="13">
        <v>42109</v>
      </c>
      <c r="E899">
        <v>1</v>
      </c>
      <c r="F899">
        <v>200</v>
      </c>
      <c r="G899" s="2" t="s">
        <v>89</v>
      </c>
      <c r="H899" s="2" t="s">
        <v>13</v>
      </c>
      <c r="I899">
        <v>4</v>
      </c>
      <c r="J899" s="2" t="s">
        <v>77</v>
      </c>
      <c r="K899" s="2">
        <f>IF(ISNUMBER(AVERAGEIFS(ObservedSpeciesData!K$2:K$4955,ObservedSpeciesData!$A$2:$A$4955,$A899,ObservedSpeciesData!$D$2:$D$4955,$D899)),AVERAGEIFS(ObservedSpeciesData!K$2:K$4955,ObservedSpeciesData!$A$2:$A$4955,$A899,ObservedSpeciesData!$D$2:$D$4955,$D899),"")</f>
        <v>180</v>
      </c>
      <c r="L899" s="26" t="str">
        <f>IF(ISNUMBER(AVERAGEIFS(ObservedSpeciesData!L$2:L$4955,ObservedSpeciesData!$A$2:$A$4955,$A899,ObservedSpeciesData!$D$2:$D$4955,$D899)),AVERAGEIFS(ObservedSpeciesData!L$2:L$4955,ObservedSpeciesData!$A$2:$A$4955,$A899,ObservedSpeciesData!$D$2:$D$4955,$D899),"")</f>
        <v/>
      </c>
      <c r="M899" s="23" t="str">
        <f>IF(ISNUMBER(AVERAGEIFS(ObservedSpeciesData!M$2:M$4955,ObservedSpeciesData!$A$2:$A$4955,$A899,ObservedSpeciesData!$D$2:$D$4955,$D899)),AVERAGEIFS(ObservedSpeciesData!M$2:M$4955,ObservedSpeciesData!$A$2:$A$4955,$A899,ObservedSpeciesData!$D$2:$D$4955,$D899),"")</f>
        <v/>
      </c>
      <c r="N899" s="23">
        <f>IF(ISNUMBER(AVERAGEIFS(ObservedSpeciesData!N$2:N$4955,ObservedSpeciesData!$A$2:$A$4955,$A899,ObservedSpeciesData!$D$2:$D$4955,$D899)),AVERAGEIFS(ObservedSpeciesData!N$2:N$4955,ObservedSpeciesData!$A$2:$A$4955,$A899,ObservedSpeciesData!$D$2:$D$4955,$D899),"")</f>
        <v>1072.8373182222224</v>
      </c>
      <c r="O899" s="23">
        <f>IF(ISNUMBER(AVERAGEIFS(ObservedSpeciesData!O$2:O$4955,ObservedSpeciesData!$A$2:$A$4955,$A899,ObservedSpeciesData!$D$2:$D$4955,$D899)),AVERAGEIFS(ObservedSpeciesData!O$2:O$4955,ObservedSpeciesData!$A$2:$A$4955,$A899,ObservedSpeciesData!$D$2:$D$4955,$D899),"")</f>
        <v>107.28373182222224</v>
      </c>
      <c r="P899" s="23">
        <f>IF(ISNUMBER(AVERAGEIFS(ObservedSpeciesData!P$2:P$4955,ObservedSpeciesData!$A$2:$A$4955,$A899,ObservedSpeciesData!$C$2:$C$4955,$C899,ObservedSpeciesData!$D$2:$D$4955,$D899)),AVERAGEIFS(ObservedSpeciesData!P$2:P$4955,ObservedSpeciesData!$A$2:$A$4955,$A899,ObservedSpeciesData!$C$2:$C$4955,$C899,ObservedSpeciesData!$D$2:$D$4955,$D899),"")</f>
        <v>620.99038222222225</v>
      </c>
      <c r="Q899" s="23"/>
      <c r="R899" s="25" t="str">
        <f>IF(ISNUMBER(AVERAGEIFS(ObservedSpeciesData!R$2:R$4955,ObservedSpeciesData!$A$2:$A$4955,$A899,ObservedSpeciesData!$D$2:$D$4955,$D899)),AVERAGEIFS(ObservedSpeciesData!R$2:R$4955,ObservedSpeciesData!$A$2:$A$4955,$A899,ObservedSpeciesData!$D$2:$D$4955,$D899),"")</f>
        <v/>
      </c>
      <c r="S899" s="25">
        <f>IF(ISNUMBER(AVERAGEIFS(ObservedSpeciesData!S$2:S$4955,ObservedSpeciesData!$A$2:$A$4955,$A899,ObservedSpeciesData!$D$2:$D$4955,$D899)),AVERAGEIFS(ObservedSpeciesData!S$2:S$4955,ObservedSpeciesData!$A$2:$A$4955,$A899,ObservedSpeciesData!$D$2:$D$4955,$D899),"")</f>
        <v>8.6493676466065459</v>
      </c>
      <c r="T899" s="23">
        <f>IF(ISNUMBER(AVERAGEIFS(ObservedSpeciesData!T$2:T$4955,ObservedSpeciesData!$A$2:$A$4955,$A899,ObservedSpeciesData!$D$2:$D$4955,$D899)),AVERAGEIFS(ObservedSpeciesData!T$2:T$4955,ObservedSpeciesData!$A$2:$A$4955,$A899,ObservedSpeciesData!$D$2:$D$4955,$D899),"")</f>
        <v>4.6531722293896571</v>
      </c>
      <c r="U899" s="24" t="str">
        <f>IF(ISNUMBER(AVERAGEIFS(ObservedSpeciesData!U$2:U$4955,ObservedSpeciesData!$A$2:$A$4955,$A899,ObservedSpeciesData!$C$2:$C$4955,$C899,ObservedSpeciesData!$D$2:$D$4955,$D899)),AVERAGEIFS(ObservedSpeciesData!U$2:U$4955,ObservedSpeciesData!$A$2:$A$4955,$A899,ObservedSpeciesData!$C$2:$C$4955,$C899,ObservedSpeciesData!$D$2:$D$4955,$D899),"")</f>
        <v/>
      </c>
      <c r="V899" s="23" t="str">
        <f>IF(ISNUMBER(AVERAGEIFS(ObservedSpeciesData!V$2:V$4955,ObservedSpeciesData!$A$2:$A$4955,$A899,ObservedSpeciesData!$D$2:$D$4955,$D899)),AVERAGEIFS(ObservedSpeciesData!V$2:V$4955,ObservedSpeciesData!$A$2:$A$4955,$A899,ObservedSpeciesData!$D$2:$D$4955,$D899),"")</f>
        <v/>
      </c>
      <c r="W899" s="23" t="str">
        <f>IF(ISNUMBER(AVERAGEIFS(ObservedSpeciesData!W$2:W$4955,ObservedSpeciesData!$A$2:$A$4955,$A899,ObservedSpeciesData!$D$2:$D$4955,$D899)),AVERAGEIFS(ObservedSpeciesData!W$2:W$4955,ObservedSpeciesData!$A$2:$A$4955,$A899,ObservedSpeciesData!$D$2:$D$4955,$D899),"")</f>
        <v/>
      </c>
      <c r="X899" s="23" t="str">
        <f>IF(ISNUMBER(AVERAGEIFS(ObservedSpeciesData!X$2:X$4955,ObservedSpeciesData!$A$2:$A$4955,$A899,ObservedSpeciesData!$D$2:$D$4955,$D899)),AVERAGEIFS(ObservedSpeciesData!X$2:X$4955,ObservedSpeciesData!$A$2:$A$4955,$A899,ObservedSpeciesData!$D$2:$D$4955,$D899),"")</f>
        <v/>
      </c>
      <c r="Y899" s="23" t="str">
        <f>IF(ISNUMBER(AVERAGEIFS(ObservedSpeciesData!Y$2:Y$4955,ObservedSpeciesData!$A$2:$A$4955,$A899,ObservedSpeciesData!$D$2:$D$4955,$D899)),AVERAGEIFS(ObservedSpeciesData!Y$2:Y$4955,ObservedSpeciesData!$A$2:$A$4955,$A899,ObservedSpeciesData!$D$2:$D$4955,$D899),"")</f>
        <v/>
      </c>
      <c r="Z899" s="23" t="str">
        <f>IF(ISNUMBER(AVERAGEIFS(ObservedSpeciesData!Z$2:Z$4955,ObservedSpeciesData!$A$2:$A$4955,$A899,ObservedSpeciesData!$D$2:$D$4955,$D899)),AVERAGEIFS(ObservedSpeciesData!Z$2:Z$4955,ObservedSpeciesData!$A$2:$A$4955,$A899,ObservedSpeciesData!$D$2:$D$4955,$D899),"")</f>
        <v/>
      </c>
      <c r="AA899" s="23">
        <f>IF(ISNUMBER(AVERAGEIFS(ObservedSpeciesData!AA$2:AA$4955,ObservedSpeciesData!$A$2:$A$4955,$A899,ObservedSpeciesData!$D$2:$D$4955,$D899)),AVERAGEIFS(ObservedSpeciesData!AA$2:AA$4955,ObservedSpeciesData!$A$2:$A$4955,$A899,ObservedSpeciesData!$D$2:$D$4955,$D899),"")</f>
        <v>18.633333333333336</v>
      </c>
      <c r="AB899" s="24">
        <f>IF(ISNUMBER(AVERAGEIFS(ObservedSpeciesData!AB$2:AB$4955,ObservedSpeciesData!$A$2:$A$4955,$A899,ObservedSpeciesData!$D$2:$D$4955,$D899)),AVERAGEIFS(ObservedSpeciesData!AB$2:AB$4955,ObservedSpeciesData!$A$2:$A$4955,$A899,ObservedSpeciesData!$D$2:$D$4955,$D899),"")</f>
        <v>0.03</v>
      </c>
      <c r="AC899" s="24">
        <f>IF(ISNUMBER(AVERAGEIFS(ObservedSpeciesData!AC$2:AC$4955,ObservedSpeciesData!$A$2:$A$4955,$A899,ObservedSpeciesData!$D$2:$D$4955,$D899)),AVERAGEIFS(ObservedSpeciesData!AC$2:AC$4955,ObservedSpeciesData!$A$2:$A$4955,$A899,ObservedSpeciesData!$D$2:$D$4955,$D899),"")</f>
        <v>0.03</v>
      </c>
      <c r="AD899" s="23" t="str">
        <f>IF(ISNUMBER(AVERAGEIFS(ObservedSpeciesData!AD$2:AD$4955,ObservedSpeciesData!$A$2:$A$4955,$A899,ObservedSpeciesData!$D$2:$D$4955,$D899)),AVERAGEIFS(ObservedSpeciesData!AD$2:AD$4955,ObservedSpeciesData!$A$2:$A$4955,$A899,ObservedSpeciesData!$D$2:$D$4955,$D899),"")</f>
        <v/>
      </c>
      <c r="AE899" s="24" t="str">
        <f>IF(ISNUMBER(AVERAGEIFS(ObservedSpeciesData!AE$2:AE$4955,ObservedSpeciesData!$A$2:$A$4955,$A899,ObservedSpeciesData!$D$2:$D$4955,$D899)),AVERAGEIFS(ObservedSpeciesData!AE$2:AE$4955,ObservedSpeciesData!$A$2:$A$4955,$A899,ObservedSpeciesData!$D$2:$D$4955,$D899),"")</f>
        <v/>
      </c>
      <c r="AF899" s="23"/>
      <c r="AG899" s="24"/>
      <c r="AH899" s="23">
        <f>IF(ISNUMBER(AVERAGEIFS(ObservedSpeciesData!AH$2:AH$4955,ObservedSpeciesData!$A$2:$A$4955,$A899,ObservedSpeciesData!$D$2:$D$4955,$D899)),AVERAGEIFS(ObservedSpeciesData!AH$2:AH$4955,ObservedSpeciesData!$A$2:$A$4955,$A899,ObservedSpeciesData!$D$2:$D$4955,$D899),"")</f>
        <v>3.1343333333333327</v>
      </c>
      <c r="AI899" s="23">
        <f>IF(ISNUMBER(AVERAGEIFS(ObservedSpeciesData!AI$2:AI$4955,ObservedSpeciesData!$A$2:$A$4955,$A899,ObservedSpeciesData!$C$2:$C$4955,$C899,ObservedSpeciesData!$D$2:$D$4955,$D899)),AVERAGEIFS(ObservedSpeciesData!AI$2:AI$4955,ObservedSpeciesData!$A$2:$A$4955,$A899,ObservedSpeciesData!$C$2:$C$4955,$C899,ObservedSpeciesData!$D$2:$D$4955,$D899),"")</f>
        <v>17.188666666666666</v>
      </c>
      <c r="AJ899" s="2">
        <f>COUNTIFS(ObservedSpeciesData!$A$2:$A$828,$A899,ObservedSpeciesData!$D$2:$D$828,$D899)</f>
        <v>0</v>
      </c>
      <c r="AK899" s="2">
        <f t="shared" si="14"/>
        <v>10</v>
      </c>
    </row>
    <row r="900" spans="1:37" x14ac:dyDescent="0.25">
      <c r="A900" s="14" t="s">
        <v>92</v>
      </c>
      <c r="B900" t="s">
        <v>80</v>
      </c>
      <c r="C900" t="s">
        <v>90</v>
      </c>
      <c r="D900" s="13">
        <v>42109</v>
      </c>
      <c r="E900">
        <v>1</v>
      </c>
      <c r="F900">
        <v>350</v>
      </c>
      <c r="G900" s="2" t="s">
        <v>89</v>
      </c>
      <c r="H900" s="2" t="s">
        <v>13</v>
      </c>
      <c r="I900">
        <v>4</v>
      </c>
      <c r="J900" s="2" t="s">
        <v>77</v>
      </c>
      <c r="K900" s="2">
        <f>IF(ISNUMBER(AVERAGEIFS(ObservedSpeciesData!K$2:K$4955,ObservedSpeciesData!$A$2:$A$4955,$A900,ObservedSpeciesData!$D$2:$D$4955,$D900)),AVERAGEIFS(ObservedSpeciesData!K$2:K$4955,ObservedSpeciesData!$A$2:$A$4955,$A900,ObservedSpeciesData!$D$2:$D$4955,$D900),"")</f>
        <v>315</v>
      </c>
      <c r="L900" s="26" t="str">
        <f>IF(ISNUMBER(AVERAGEIFS(ObservedSpeciesData!L$2:L$4955,ObservedSpeciesData!$A$2:$A$4955,$A900,ObservedSpeciesData!$D$2:$D$4955,$D900)),AVERAGEIFS(ObservedSpeciesData!L$2:L$4955,ObservedSpeciesData!$A$2:$A$4955,$A900,ObservedSpeciesData!$D$2:$D$4955,$D900),"")</f>
        <v/>
      </c>
      <c r="M900" s="23" t="str">
        <f>IF(ISNUMBER(AVERAGEIFS(ObservedSpeciesData!M$2:M$4955,ObservedSpeciesData!$A$2:$A$4955,$A900,ObservedSpeciesData!$D$2:$D$4955,$D900)),AVERAGEIFS(ObservedSpeciesData!M$2:M$4955,ObservedSpeciesData!$A$2:$A$4955,$A900,ObservedSpeciesData!$D$2:$D$4955,$D900),"")</f>
        <v/>
      </c>
      <c r="N900" s="23">
        <f>IF(ISNUMBER(AVERAGEIFS(ObservedSpeciesData!N$2:N$4955,ObservedSpeciesData!$A$2:$A$4955,$A900,ObservedSpeciesData!$D$2:$D$4955,$D900)),AVERAGEIFS(ObservedSpeciesData!N$2:N$4955,ObservedSpeciesData!$A$2:$A$4955,$A900,ObservedSpeciesData!$D$2:$D$4955,$D900),"")</f>
        <v>1253.584754222222</v>
      </c>
      <c r="O900" s="23">
        <f>IF(ISNUMBER(AVERAGEIFS(ObservedSpeciesData!O$2:O$4955,ObservedSpeciesData!$A$2:$A$4955,$A900,ObservedSpeciesData!$D$2:$D$4955,$D900)),AVERAGEIFS(ObservedSpeciesData!O$2:O$4955,ObservedSpeciesData!$A$2:$A$4955,$A900,ObservedSpeciesData!$D$2:$D$4955,$D900),"")</f>
        <v>125.35847542222223</v>
      </c>
      <c r="P900" s="23">
        <f>IF(ISNUMBER(AVERAGEIFS(ObservedSpeciesData!P$2:P$4955,ObservedSpeciesData!$A$2:$A$4955,$A900,ObservedSpeciesData!$C$2:$C$4955,$C900,ObservedSpeciesData!$D$2:$D$4955,$D900)),AVERAGEIFS(ObservedSpeciesData!P$2:P$4955,ObservedSpeciesData!$A$2:$A$4955,$A900,ObservedSpeciesData!$C$2:$C$4955,$C900,ObservedSpeciesData!$D$2:$D$4955,$D900),"")</f>
        <v>671.49378128888884</v>
      </c>
      <c r="Q900" s="23"/>
      <c r="R900" s="25" t="str">
        <f>IF(ISNUMBER(AVERAGEIFS(ObservedSpeciesData!R$2:R$4955,ObservedSpeciesData!$A$2:$A$4955,$A900,ObservedSpeciesData!$D$2:$D$4955,$D900)),AVERAGEIFS(ObservedSpeciesData!R$2:R$4955,ObservedSpeciesData!$A$2:$A$4955,$A900,ObservedSpeciesData!$D$2:$D$4955,$D900),"")</f>
        <v/>
      </c>
      <c r="S900" s="25">
        <f>IF(ISNUMBER(AVERAGEIFS(ObservedSpeciesData!S$2:S$4955,ObservedSpeciesData!$A$2:$A$4955,$A900,ObservedSpeciesData!$D$2:$D$4955,$D900)),AVERAGEIFS(ObservedSpeciesData!S$2:S$4955,ObservedSpeciesData!$A$2:$A$4955,$A900,ObservedSpeciesData!$D$2:$D$4955,$D900),"")</f>
        <v>12.082423162517545</v>
      </c>
      <c r="T900" s="23">
        <f>IF(ISNUMBER(AVERAGEIFS(ObservedSpeciesData!T$2:T$4955,ObservedSpeciesData!$A$2:$A$4955,$A900,ObservedSpeciesData!$D$2:$D$4955,$D900)),AVERAGEIFS(ObservedSpeciesData!T$2:T$4955,ObservedSpeciesData!$A$2:$A$4955,$A900,ObservedSpeciesData!$D$2:$D$4955,$D900),"")</f>
        <v>2.8337650633829128</v>
      </c>
      <c r="U900" s="24" t="str">
        <f>IF(ISNUMBER(AVERAGEIFS(ObservedSpeciesData!U$2:U$4955,ObservedSpeciesData!$A$2:$A$4955,$A900,ObservedSpeciesData!$C$2:$C$4955,$C900,ObservedSpeciesData!$D$2:$D$4955,$D900)),AVERAGEIFS(ObservedSpeciesData!U$2:U$4955,ObservedSpeciesData!$A$2:$A$4955,$A900,ObservedSpeciesData!$C$2:$C$4955,$C900,ObservedSpeciesData!$D$2:$D$4955,$D900),"")</f>
        <v/>
      </c>
      <c r="V900" s="23" t="str">
        <f>IF(ISNUMBER(AVERAGEIFS(ObservedSpeciesData!V$2:V$4955,ObservedSpeciesData!$A$2:$A$4955,$A900,ObservedSpeciesData!$D$2:$D$4955,$D900)),AVERAGEIFS(ObservedSpeciesData!V$2:V$4955,ObservedSpeciesData!$A$2:$A$4955,$A900,ObservedSpeciesData!$D$2:$D$4955,$D900),"")</f>
        <v/>
      </c>
      <c r="W900" s="23" t="str">
        <f>IF(ISNUMBER(AVERAGEIFS(ObservedSpeciesData!W$2:W$4955,ObservedSpeciesData!$A$2:$A$4955,$A900,ObservedSpeciesData!$D$2:$D$4955,$D900)),AVERAGEIFS(ObservedSpeciesData!W$2:W$4955,ObservedSpeciesData!$A$2:$A$4955,$A900,ObservedSpeciesData!$D$2:$D$4955,$D900),"")</f>
        <v/>
      </c>
      <c r="X900" s="23" t="str">
        <f>IF(ISNUMBER(AVERAGEIFS(ObservedSpeciesData!X$2:X$4955,ObservedSpeciesData!$A$2:$A$4955,$A900,ObservedSpeciesData!$D$2:$D$4955,$D900)),AVERAGEIFS(ObservedSpeciesData!X$2:X$4955,ObservedSpeciesData!$A$2:$A$4955,$A900,ObservedSpeciesData!$D$2:$D$4955,$D900),"")</f>
        <v/>
      </c>
      <c r="Y900" s="23" t="str">
        <f>IF(ISNUMBER(AVERAGEIFS(ObservedSpeciesData!Y$2:Y$4955,ObservedSpeciesData!$A$2:$A$4955,$A900,ObservedSpeciesData!$D$2:$D$4955,$D900)),AVERAGEIFS(ObservedSpeciesData!Y$2:Y$4955,ObservedSpeciesData!$A$2:$A$4955,$A900,ObservedSpeciesData!$D$2:$D$4955,$D900),"")</f>
        <v/>
      </c>
      <c r="Z900" s="23" t="str">
        <f>IF(ISNUMBER(AVERAGEIFS(ObservedSpeciesData!Z$2:Z$4955,ObservedSpeciesData!$A$2:$A$4955,$A900,ObservedSpeciesData!$D$2:$D$4955,$D900)),AVERAGEIFS(ObservedSpeciesData!Z$2:Z$4955,ObservedSpeciesData!$A$2:$A$4955,$A900,ObservedSpeciesData!$D$2:$D$4955,$D900),"")</f>
        <v/>
      </c>
      <c r="AA900" s="23">
        <f>IF(ISNUMBER(AVERAGEIFS(ObservedSpeciesData!AA$2:AA$4955,ObservedSpeciesData!$A$2:$A$4955,$A900,ObservedSpeciesData!$D$2:$D$4955,$D900)),AVERAGEIFS(ObservedSpeciesData!AA$2:AA$4955,ObservedSpeciesData!$A$2:$A$4955,$A900,ObservedSpeciesData!$D$2:$D$4955,$D900),"")</f>
        <v>22.066666666666666</v>
      </c>
      <c r="AB900" s="24">
        <f>IF(ISNUMBER(AVERAGEIFS(ObservedSpeciesData!AB$2:AB$4955,ObservedSpeciesData!$A$2:$A$4955,$A900,ObservedSpeciesData!$D$2:$D$4955,$D900)),AVERAGEIFS(ObservedSpeciesData!AB$2:AB$4955,ObservedSpeciesData!$A$2:$A$4955,$A900,ObservedSpeciesData!$D$2:$D$4955,$D900),"")</f>
        <v>3.5333333333333335E-2</v>
      </c>
      <c r="AC900" s="24">
        <f>IF(ISNUMBER(AVERAGEIFS(ObservedSpeciesData!AC$2:AC$4955,ObservedSpeciesData!$A$2:$A$4955,$A900,ObservedSpeciesData!$D$2:$D$4955,$D900)),AVERAGEIFS(ObservedSpeciesData!AC$2:AC$4955,ObservedSpeciesData!$A$2:$A$4955,$A900,ObservedSpeciesData!$D$2:$D$4955,$D900),"")</f>
        <v>3.5333333333333335E-2</v>
      </c>
      <c r="AD900" s="23" t="str">
        <f>IF(ISNUMBER(AVERAGEIFS(ObservedSpeciesData!AD$2:AD$4955,ObservedSpeciesData!$A$2:$A$4955,$A900,ObservedSpeciesData!$D$2:$D$4955,$D900)),AVERAGEIFS(ObservedSpeciesData!AD$2:AD$4955,ObservedSpeciesData!$A$2:$A$4955,$A900,ObservedSpeciesData!$D$2:$D$4955,$D900),"")</f>
        <v/>
      </c>
      <c r="AE900" s="24" t="str">
        <f>IF(ISNUMBER(AVERAGEIFS(ObservedSpeciesData!AE$2:AE$4955,ObservedSpeciesData!$A$2:$A$4955,$A900,ObservedSpeciesData!$D$2:$D$4955,$D900)),AVERAGEIFS(ObservedSpeciesData!AE$2:AE$4955,ObservedSpeciesData!$A$2:$A$4955,$A900,ObservedSpeciesData!$D$2:$D$4955,$D900),"")</f>
        <v/>
      </c>
      <c r="AF900" s="23"/>
      <c r="AG900" s="24"/>
      <c r="AH900" s="23">
        <f>IF(ISNUMBER(AVERAGEIFS(ObservedSpeciesData!AH$2:AH$4955,ObservedSpeciesData!$A$2:$A$4955,$A900,ObservedSpeciesData!$D$2:$D$4955,$D900)),AVERAGEIFS(ObservedSpeciesData!AH$2:AH$4955,ObservedSpeciesData!$A$2:$A$4955,$A900,ObservedSpeciesData!$D$2:$D$4955,$D900),"")</f>
        <v>4.407</v>
      </c>
      <c r="AI900" s="23">
        <f>IF(ISNUMBER(AVERAGEIFS(ObservedSpeciesData!AI$2:AI$4955,ObservedSpeciesData!$A$2:$A$4955,$A900,ObservedSpeciesData!$C$2:$C$4955,$C900,ObservedSpeciesData!$D$2:$D$4955,$D900)),AVERAGEIFS(ObservedSpeciesData!AI$2:AI$4955,ObservedSpeciesData!$A$2:$A$4955,$A900,ObservedSpeciesData!$C$2:$C$4955,$C900,ObservedSpeciesData!$D$2:$D$4955,$D900),"")</f>
        <v>20.209333333333333</v>
      </c>
      <c r="AJ900" s="2">
        <f>COUNTIFS(ObservedSpeciesData!$A$2:$A$828,$A900,ObservedSpeciesData!$D$2:$D$828,$D900)</f>
        <v>0</v>
      </c>
      <c r="AK900" s="2">
        <f t="shared" si="14"/>
        <v>10</v>
      </c>
    </row>
    <row r="901" spans="1:37" x14ac:dyDescent="0.25">
      <c r="A901" s="14" t="s">
        <v>91</v>
      </c>
      <c r="B901" t="s">
        <v>80</v>
      </c>
      <c r="C901" t="s">
        <v>90</v>
      </c>
      <c r="D901" s="13">
        <v>42109</v>
      </c>
      <c r="E901">
        <v>1</v>
      </c>
      <c r="F901">
        <v>500</v>
      </c>
      <c r="G901" s="2" t="s">
        <v>89</v>
      </c>
      <c r="H901" s="2" t="s">
        <v>13</v>
      </c>
      <c r="I901">
        <v>4</v>
      </c>
      <c r="J901" s="2" t="s">
        <v>77</v>
      </c>
      <c r="K901" s="2">
        <f>IF(ISNUMBER(AVERAGEIFS(ObservedSpeciesData!K$2:K$4955,ObservedSpeciesData!$A$2:$A$4955,$A901,ObservedSpeciesData!$D$2:$D$4955,$D901)),AVERAGEIFS(ObservedSpeciesData!K$2:K$4955,ObservedSpeciesData!$A$2:$A$4955,$A901,ObservedSpeciesData!$D$2:$D$4955,$D901),"")</f>
        <v>450</v>
      </c>
      <c r="L901" s="26" t="str">
        <f>IF(ISNUMBER(AVERAGEIFS(ObservedSpeciesData!L$2:L$4955,ObservedSpeciesData!$A$2:$A$4955,$A901,ObservedSpeciesData!$D$2:$D$4955,$D901)),AVERAGEIFS(ObservedSpeciesData!L$2:L$4955,ObservedSpeciesData!$A$2:$A$4955,$A901,ObservedSpeciesData!$D$2:$D$4955,$D901),"")</f>
        <v/>
      </c>
      <c r="M901" s="23" t="str">
        <f>IF(ISNUMBER(AVERAGEIFS(ObservedSpeciesData!M$2:M$4955,ObservedSpeciesData!$A$2:$A$4955,$A901,ObservedSpeciesData!$D$2:$D$4955,$D901)),AVERAGEIFS(ObservedSpeciesData!M$2:M$4955,ObservedSpeciesData!$A$2:$A$4955,$A901,ObservedSpeciesData!$D$2:$D$4955,$D901),"")</f>
        <v/>
      </c>
      <c r="N901" s="23">
        <f>IF(ISNUMBER(AVERAGEIFS(ObservedSpeciesData!N$2:N$4955,ObservedSpeciesData!$A$2:$A$4955,$A901,ObservedSpeciesData!$D$2:$D$4955,$D901)),AVERAGEIFS(ObservedSpeciesData!N$2:N$4955,ObservedSpeciesData!$A$2:$A$4955,$A901,ObservedSpeciesData!$D$2:$D$4955,$D901),"")</f>
        <v>1463.3145315555555</v>
      </c>
      <c r="O901" s="23">
        <f>IF(ISNUMBER(AVERAGEIFS(ObservedSpeciesData!O$2:O$4955,ObservedSpeciesData!$A$2:$A$4955,$A901,ObservedSpeciesData!$D$2:$D$4955,$D901)),AVERAGEIFS(ObservedSpeciesData!O$2:O$4955,ObservedSpeciesData!$A$2:$A$4955,$A901,ObservedSpeciesData!$D$2:$D$4955,$D901),"")</f>
        <v>146.33145315555555</v>
      </c>
      <c r="P901" s="23">
        <f>IF(ISNUMBER(AVERAGEIFS(ObservedSpeciesData!P$2:P$4955,ObservedSpeciesData!$A$2:$A$4955,$A901,ObservedSpeciesData!$C$2:$C$4955,$C901,ObservedSpeciesData!$D$2:$D$4955,$D901)),AVERAGEIFS(ObservedSpeciesData!P$2:P$4955,ObservedSpeciesData!$A$2:$A$4955,$A901,ObservedSpeciesData!$C$2:$C$4955,$C901,ObservedSpeciesData!$D$2:$D$4955,$D901),"")</f>
        <v>698.11871262222212</v>
      </c>
      <c r="Q901" s="23"/>
      <c r="R901" s="25" t="str">
        <f>IF(ISNUMBER(AVERAGEIFS(ObservedSpeciesData!R$2:R$4955,ObservedSpeciesData!$A$2:$A$4955,$A901,ObservedSpeciesData!$D$2:$D$4955,$D901)),AVERAGEIFS(ObservedSpeciesData!R$2:R$4955,ObservedSpeciesData!$A$2:$A$4955,$A901,ObservedSpeciesData!$D$2:$D$4955,$D901),"")</f>
        <v/>
      </c>
      <c r="S901" s="25">
        <f>IF(ISNUMBER(AVERAGEIFS(ObservedSpeciesData!S$2:S$4955,ObservedSpeciesData!$A$2:$A$4955,$A901,ObservedSpeciesData!$D$2:$D$4955,$D901)),AVERAGEIFS(ObservedSpeciesData!S$2:S$4955,ObservedSpeciesData!$A$2:$A$4955,$A901,ObservedSpeciesData!$D$2:$D$4955,$D901),"")</f>
        <v>10.356791118273794</v>
      </c>
      <c r="T901" s="23">
        <f>IF(ISNUMBER(AVERAGEIFS(ObservedSpeciesData!T$2:T$4955,ObservedSpeciesData!$A$2:$A$4955,$A901,ObservedSpeciesData!$D$2:$D$4955,$D901)),AVERAGEIFS(ObservedSpeciesData!T$2:T$4955,ObservedSpeciesData!$A$2:$A$4955,$A901,ObservedSpeciesData!$D$2:$D$4955,$D901),"")</f>
        <v>3.6216838582103783</v>
      </c>
      <c r="U901" s="24" t="str">
        <f>IF(ISNUMBER(AVERAGEIFS(ObservedSpeciesData!U$2:U$4955,ObservedSpeciesData!$A$2:$A$4955,$A901,ObservedSpeciesData!$C$2:$C$4955,$C901,ObservedSpeciesData!$D$2:$D$4955,$D901)),AVERAGEIFS(ObservedSpeciesData!U$2:U$4955,ObservedSpeciesData!$A$2:$A$4955,$A901,ObservedSpeciesData!$C$2:$C$4955,$C901,ObservedSpeciesData!$D$2:$D$4955,$D901),"")</f>
        <v/>
      </c>
      <c r="V901" s="23" t="str">
        <f>IF(ISNUMBER(AVERAGEIFS(ObservedSpeciesData!V$2:V$4955,ObservedSpeciesData!$A$2:$A$4955,$A901,ObservedSpeciesData!$D$2:$D$4955,$D901)),AVERAGEIFS(ObservedSpeciesData!V$2:V$4955,ObservedSpeciesData!$A$2:$A$4955,$A901,ObservedSpeciesData!$D$2:$D$4955,$D901),"")</f>
        <v/>
      </c>
      <c r="W901" s="23" t="str">
        <f>IF(ISNUMBER(AVERAGEIFS(ObservedSpeciesData!W$2:W$4955,ObservedSpeciesData!$A$2:$A$4955,$A901,ObservedSpeciesData!$D$2:$D$4955,$D901)),AVERAGEIFS(ObservedSpeciesData!W$2:W$4955,ObservedSpeciesData!$A$2:$A$4955,$A901,ObservedSpeciesData!$D$2:$D$4955,$D901),"")</f>
        <v/>
      </c>
      <c r="X901" s="23" t="str">
        <f>IF(ISNUMBER(AVERAGEIFS(ObservedSpeciesData!X$2:X$4955,ObservedSpeciesData!$A$2:$A$4955,$A901,ObservedSpeciesData!$D$2:$D$4955,$D901)),AVERAGEIFS(ObservedSpeciesData!X$2:X$4955,ObservedSpeciesData!$A$2:$A$4955,$A901,ObservedSpeciesData!$D$2:$D$4955,$D901),"")</f>
        <v/>
      </c>
      <c r="Y901" s="23" t="str">
        <f>IF(ISNUMBER(AVERAGEIFS(ObservedSpeciesData!Y$2:Y$4955,ObservedSpeciesData!$A$2:$A$4955,$A901,ObservedSpeciesData!$D$2:$D$4955,$D901)),AVERAGEIFS(ObservedSpeciesData!Y$2:Y$4955,ObservedSpeciesData!$A$2:$A$4955,$A901,ObservedSpeciesData!$D$2:$D$4955,$D901),"")</f>
        <v/>
      </c>
      <c r="Z901" s="23" t="str">
        <f>IF(ISNUMBER(AVERAGEIFS(ObservedSpeciesData!Z$2:Z$4955,ObservedSpeciesData!$A$2:$A$4955,$A901,ObservedSpeciesData!$D$2:$D$4955,$D901)),AVERAGEIFS(ObservedSpeciesData!Z$2:Z$4955,ObservedSpeciesData!$A$2:$A$4955,$A901,ObservedSpeciesData!$D$2:$D$4955,$D901),"")</f>
        <v/>
      </c>
      <c r="AA901" s="23">
        <f>IF(ISNUMBER(AVERAGEIFS(ObservedSpeciesData!AA$2:AA$4955,ObservedSpeciesData!$A$2:$A$4955,$A901,ObservedSpeciesData!$D$2:$D$4955,$D901)),AVERAGEIFS(ObservedSpeciesData!AA$2:AA$4955,ObservedSpeciesData!$A$2:$A$4955,$A901,ObservedSpeciesData!$D$2:$D$4955,$D901),"")</f>
        <v>21.933333333333334</v>
      </c>
      <c r="AB901" s="24">
        <f>IF(ISNUMBER(AVERAGEIFS(ObservedSpeciesData!AB$2:AB$4955,ObservedSpeciesData!$A$2:$A$4955,$A901,ObservedSpeciesData!$D$2:$D$4955,$D901)),AVERAGEIFS(ObservedSpeciesData!AB$2:AB$4955,ObservedSpeciesData!$A$2:$A$4955,$A901,ObservedSpeciesData!$D$2:$D$4955,$D901),"")</f>
        <v>3.4999999999999996E-2</v>
      </c>
      <c r="AC901" s="24">
        <f>IF(ISNUMBER(AVERAGEIFS(ObservedSpeciesData!AC$2:AC$4955,ObservedSpeciesData!$A$2:$A$4955,$A901,ObservedSpeciesData!$D$2:$D$4955,$D901)),AVERAGEIFS(ObservedSpeciesData!AC$2:AC$4955,ObservedSpeciesData!$A$2:$A$4955,$A901,ObservedSpeciesData!$D$2:$D$4955,$D901),"")</f>
        <v>3.4999999999999996E-2</v>
      </c>
      <c r="AD901" s="23" t="str">
        <f>IF(ISNUMBER(AVERAGEIFS(ObservedSpeciesData!AD$2:AD$4955,ObservedSpeciesData!$A$2:$A$4955,$A901,ObservedSpeciesData!$D$2:$D$4955,$D901)),AVERAGEIFS(ObservedSpeciesData!AD$2:AD$4955,ObservedSpeciesData!$A$2:$A$4955,$A901,ObservedSpeciesData!$D$2:$D$4955,$D901),"")</f>
        <v/>
      </c>
      <c r="AE901" s="24" t="str">
        <f>IF(ISNUMBER(AVERAGEIFS(ObservedSpeciesData!AE$2:AE$4955,ObservedSpeciesData!$A$2:$A$4955,$A901,ObservedSpeciesData!$D$2:$D$4955,$D901)),AVERAGEIFS(ObservedSpeciesData!AE$2:AE$4955,ObservedSpeciesData!$A$2:$A$4955,$A901,ObservedSpeciesData!$D$2:$D$4955,$D901),"")</f>
        <v/>
      </c>
      <c r="AF901" s="23"/>
      <c r="AG901" s="24"/>
      <c r="AH901" s="23">
        <f>IF(ISNUMBER(AVERAGEIFS(ObservedSpeciesData!AH$2:AH$4955,ObservedSpeciesData!$A$2:$A$4955,$A901,ObservedSpeciesData!$D$2:$D$4955,$D901)),AVERAGEIFS(ObservedSpeciesData!AH$2:AH$4955,ObservedSpeciesData!$A$2:$A$4955,$A901,ObservedSpeciesData!$D$2:$D$4955,$D901),"")</f>
        <v>5.0523333333333333</v>
      </c>
      <c r="AI901" s="23">
        <f>IF(ISNUMBER(AVERAGEIFS(ObservedSpeciesData!AI$2:AI$4955,ObservedSpeciesData!$A$2:$A$4955,$A901,ObservedSpeciesData!$C$2:$C$4955,$C901,ObservedSpeciesData!$D$2:$D$4955,$D901)),AVERAGEIFS(ObservedSpeciesData!AI$2:AI$4955,ObservedSpeciesData!$A$2:$A$4955,$A901,ObservedSpeciesData!$C$2:$C$4955,$C901,ObservedSpeciesData!$D$2:$D$4955,$D901),"")</f>
        <v>21.158333333333335</v>
      </c>
      <c r="AJ901" s="2">
        <f>COUNTIFS(ObservedSpeciesData!$A$2:$A$828,$A901,ObservedSpeciesData!$D$2:$D$828,$D901)</f>
        <v>0</v>
      </c>
      <c r="AK901" s="2">
        <f t="shared" si="14"/>
        <v>10</v>
      </c>
    </row>
    <row r="902" spans="1:37" x14ac:dyDescent="0.25">
      <c r="A902" s="14" t="s">
        <v>96</v>
      </c>
      <c r="B902" t="s">
        <v>80</v>
      </c>
      <c r="C902" t="s">
        <v>90</v>
      </c>
      <c r="D902" s="13">
        <v>42118</v>
      </c>
      <c r="E902">
        <v>1</v>
      </c>
      <c r="F902">
        <v>0</v>
      </c>
      <c r="G902" s="2" t="s">
        <v>89</v>
      </c>
      <c r="H902" s="2" t="s">
        <v>13</v>
      </c>
      <c r="I902">
        <v>5</v>
      </c>
      <c r="J902" s="2" t="s">
        <v>88</v>
      </c>
      <c r="K902" s="2">
        <f>IF(ISNUMBER(AVERAGEIFS(ObservedSpeciesData!K$2:K$4955,ObservedSpeciesData!$A$2:$A$4955,$A902,ObservedSpeciesData!$D$2:$D$4955,$D902)),AVERAGEIFS(ObservedSpeciesData!K$2:K$4955,ObservedSpeciesData!$A$2:$A$4955,$A902,ObservedSpeciesData!$D$2:$D$4955,$D902),"")</f>
        <v>0</v>
      </c>
      <c r="L902" s="26">
        <f>IF(ISNUMBER(AVERAGEIFS(ObservedSpeciesData!L$2:L$4955,ObservedSpeciesData!$A$2:$A$4955,$A902,ObservedSpeciesData!$D$2:$D$4955,$D902)),AVERAGEIFS(ObservedSpeciesData!L$2:L$4955,ObservedSpeciesData!$A$2:$A$4955,$A902,ObservedSpeciesData!$D$2:$D$4955,$D902),"")</f>
        <v>2112.3333333333335</v>
      </c>
      <c r="M902" s="23">
        <f>IF(ISNUMBER(AVERAGEIFS(ObservedSpeciesData!M$2:M$4955,ObservedSpeciesData!$A$2:$A$4955,$A902,ObservedSpeciesData!$D$2:$D$4955,$D902)),AVERAGEIFS(ObservedSpeciesData!M$2:M$4955,ObservedSpeciesData!$A$2:$A$4955,$A902,ObservedSpeciesData!$D$2:$D$4955,$D902),"")</f>
        <v>211.23333333333335</v>
      </c>
      <c r="N902" s="23" t="str">
        <f>IF(ISNUMBER(AVERAGEIFS(ObservedSpeciesData!N$2:N$4955,ObservedSpeciesData!$A$2:$A$4955,$A902,ObservedSpeciesData!$D$2:$D$4955,$D902)),AVERAGEIFS(ObservedSpeciesData!N$2:N$4955,ObservedSpeciesData!$A$2:$A$4955,$A902,ObservedSpeciesData!$D$2:$D$4955,$D902),"")</f>
        <v/>
      </c>
      <c r="O902" s="23" t="str">
        <f>IF(ISNUMBER(AVERAGEIFS(ObservedSpeciesData!O$2:O$4955,ObservedSpeciesData!$A$2:$A$4955,$A902,ObservedSpeciesData!$D$2:$D$4955,$D902)),AVERAGEIFS(ObservedSpeciesData!O$2:O$4955,ObservedSpeciesData!$A$2:$A$4955,$A902,ObservedSpeciesData!$D$2:$D$4955,$D902),"")</f>
        <v/>
      </c>
      <c r="P902" s="23" t="str">
        <f>IF(ISNUMBER(AVERAGEIFS(ObservedSpeciesData!P$2:P$4955,ObservedSpeciesData!$A$2:$A$4955,$A902,ObservedSpeciesData!$C$2:$C$4955,$C902,ObservedSpeciesData!$D$2:$D$4955,$D902)),AVERAGEIFS(ObservedSpeciesData!P$2:P$4955,ObservedSpeciesData!$A$2:$A$4955,$A902,ObservedSpeciesData!$C$2:$C$4955,$C902,ObservedSpeciesData!$D$2:$D$4955,$D902),"")</f>
        <v/>
      </c>
      <c r="Q902" s="23"/>
      <c r="R902" s="25" t="str">
        <f>IF(ISNUMBER(AVERAGEIFS(ObservedSpeciesData!R$2:R$4955,ObservedSpeciesData!$A$2:$A$4955,$A902,ObservedSpeciesData!$D$2:$D$4955,$D902)),AVERAGEIFS(ObservedSpeciesData!R$2:R$4955,ObservedSpeciesData!$A$2:$A$4955,$A902,ObservedSpeciesData!$D$2:$D$4955,$D902),"")</f>
        <v/>
      </c>
      <c r="S902" s="25" t="str">
        <f>IF(ISNUMBER(AVERAGEIFS(ObservedSpeciesData!S$2:S$4955,ObservedSpeciesData!$A$2:$A$4955,$A902,ObservedSpeciesData!$D$2:$D$4955,$D902)),AVERAGEIFS(ObservedSpeciesData!S$2:S$4955,ObservedSpeciesData!$A$2:$A$4955,$A902,ObservedSpeciesData!$D$2:$D$4955,$D902),"")</f>
        <v/>
      </c>
      <c r="T902" s="23" t="str">
        <f>IF(ISNUMBER(AVERAGEIFS(ObservedSpeciesData!T$2:T$4955,ObservedSpeciesData!$A$2:$A$4955,$A902,ObservedSpeciesData!$D$2:$D$4955,$D902)),AVERAGEIFS(ObservedSpeciesData!T$2:T$4955,ObservedSpeciesData!$A$2:$A$4955,$A902,ObservedSpeciesData!$D$2:$D$4955,$D902),"")</f>
        <v/>
      </c>
      <c r="U902" s="24" t="str">
        <f>IF(ISNUMBER(AVERAGEIFS(ObservedSpeciesData!U$2:U$4955,ObservedSpeciesData!$A$2:$A$4955,$A902,ObservedSpeciesData!$C$2:$C$4955,$C902,ObservedSpeciesData!$D$2:$D$4955,$D902)),AVERAGEIFS(ObservedSpeciesData!U$2:U$4955,ObservedSpeciesData!$A$2:$A$4955,$A902,ObservedSpeciesData!$C$2:$C$4955,$C902,ObservedSpeciesData!$D$2:$D$4955,$D902),"")</f>
        <v/>
      </c>
      <c r="V902" s="23" t="str">
        <f>IF(ISNUMBER(AVERAGEIFS(ObservedSpeciesData!V$2:V$4955,ObservedSpeciesData!$A$2:$A$4955,$A902,ObservedSpeciesData!$D$2:$D$4955,$D902)),AVERAGEIFS(ObservedSpeciesData!V$2:V$4955,ObservedSpeciesData!$A$2:$A$4955,$A902,ObservedSpeciesData!$D$2:$D$4955,$D902),"")</f>
        <v/>
      </c>
      <c r="W902" s="23" t="str">
        <f>IF(ISNUMBER(AVERAGEIFS(ObservedSpeciesData!W$2:W$4955,ObservedSpeciesData!$A$2:$A$4955,$A902,ObservedSpeciesData!$D$2:$D$4955,$D902)),AVERAGEIFS(ObservedSpeciesData!W$2:W$4955,ObservedSpeciesData!$A$2:$A$4955,$A902,ObservedSpeciesData!$D$2:$D$4955,$D902),"")</f>
        <v/>
      </c>
      <c r="X902" s="23" t="str">
        <f>IF(ISNUMBER(AVERAGEIFS(ObservedSpeciesData!X$2:X$4955,ObservedSpeciesData!$A$2:$A$4955,$A902,ObservedSpeciesData!$D$2:$D$4955,$D902)),AVERAGEIFS(ObservedSpeciesData!X$2:X$4955,ObservedSpeciesData!$A$2:$A$4955,$A902,ObservedSpeciesData!$D$2:$D$4955,$D902),"")</f>
        <v/>
      </c>
      <c r="Y902" s="23" t="str">
        <f>IF(ISNUMBER(AVERAGEIFS(ObservedSpeciesData!Y$2:Y$4955,ObservedSpeciesData!$A$2:$A$4955,$A902,ObservedSpeciesData!$D$2:$D$4955,$D902)),AVERAGEIFS(ObservedSpeciesData!Y$2:Y$4955,ObservedSpeciesData!$A$2:$A$4955,$A902,ObservedSpeciesData!$D$2:$D$4955,$D902),"")</f>
        <v/>
      </c>
      <c r="Z902" s="23" t="str">
        <f>IF(ISNUMBER(AVERAGEIFS(ObservedSpeciesData!Z$2:Z$4955,ObservedSpeciesData!$A$2:$A$4955,$A902,ObservedSpeciesData!$D$2:$D$4955,$D902)),AVERAGEIFS(ObservedSpeciesData!Z$2:Z$4955,ObservedSpeciesData!$A$2:$A$4955,$A902,ObservedSpeciesData!$D$2:$D$4955,$D902),"")</f>
        <v/>
      </c>
      <c r="AA902" s="23">
        <f>IF(ISNUMBER(AVERAGEIFS(ObservedSpeciesData!AA$2:AA$4955,ObservedSpeciesData!$A$2:$A$4955,$A902,ObservedSpeciesData!$D$2:$D$4955,$D902)),AVERAGEIFS(ObservedSpeciesData!AA$2:AA$4955,ObservedSpeciesData!$A$2:$A$4955,$A902,ObservedSpeciesData!$D$2:$D$4955,$D902),"")</f>
        <v>20.966666666666665</v>
      </c>
      <c r="AB902" s="24">
        <f>IF(ISNUMBER(AVERAGEIFS(ObservedSpeciesData!AB$2:AB$4955,ObservedSpeciesData!$A$2:$A$4955,$A902,ObservedSpeciesData!$D$2:$D$4955,$D902)),AVERAGEIFS(ObservedSpeciesData!AB$2:AB$4955,ObservedSpeciesData!$A$2:$A$4955,$A902,ObservedSpeciesData!$D$2:$D$4955,$D902),"")</f>
        <v>3.3333333333333333E-2</v>
      </c>
      <c r="AC902" s="24">
        <f>IF(ISNUMBER(AVERAGEIFS(ObservedSpeciesData!AC$2:AC$4955,ObservedSpeciesData!$A$2:$A$4955,$A902,ObservedSpeciesData!$D$2:$D$4955,$D902)),AVERAGEIFS(ObservedSpeciesData!AC$2:AC$4955,ObservedSpeciesData!$A$2:$A$4955,$A902,ObservedSpeciesData!$D$2:$D$4955,$D902),"")</f>
        <v>3.3333333333333333E-2</v>
      </c>
      <c r="AD902" s="23" t="str">
        <f>IF(ISNUMBER(AVERAGEIFS(ObservedSpeciesData!AD$2:AD$4955,ObservedSpeciesData!$A$2:$A$4955,$A902,ObservedSpeciesData!$D$2:$D$4955,$D902)),AVERAGEIFS(ObservedSpeciesData!AD$2:AD$4955,ObservedSpeciesData!$A$2:$A$4955,$A902,ObservedSpeciesData!$D$2:$D$4955,$D902),"")</f>
        <v/>
      </c>
      <c r="AE902" s="24" t="str">
        <f>IF(ISNUMBER(AVERAGEIFS(ObservedSpeciesData!AE$2:AE$4955,ObservedSpeciesData!$A$2:$A$4955,$A902,ObservedSpeciesData!$D$2:$D$4955,$D902)),AVERAGEIFS(ObservedSpeciesData!AE$2:AE$4955,ObservedSpeciesData!$A$2:$A$4955,$A902,ObservedSpeciesData!$D$2:$D$4955,$D902),"")</f>
        <v/>
      </c>
      <c r="AF902" s="23"/>
      <c r="AG902" s="24"/>
      <c r="AH902" s="23" t="str">
        <f>IF(ISNUMBER(AVERAGEIFS(ObservedSpeciesData!AH$2:AH$4955,ObservedSpeciesData!$A$2:$A$4955,$A902,ObservedSpeciesData!$D$2:$D$4955,$D902)),AVERAGEIFS(ObservedSpeciesData!AH$2:AH$4955,ObservedSpeciesData!$A$2:$A$4955,$A902,ObservedSpeciesData!$D$2:$D$4955,$D902),"")</f>
        <v/>
      </c>
      <c r="AI902" s="23" t="str">
        <f>IF(ISNUMBER(AVERAGEIFS(ObservedSpeciesData!AI$2:AI$4955,ObservedSpeciesData!$A$2:$A$4955,$A902,ObservedSpeciesData!$C$2:$C$4955,$C902,ObservedSpeciesData!$D$2:$D$4955,$D902)),AVERAGEIFS(ObservedSpeciesData!AI$2:AI$4955,ObservedSpeciesData!$A$2:$A$4955,$A902,ObservedSpeciesData!$C$2:$C$4955,$C902,ObservedSpeciesData!$D$2:$D$4955,$D902),"")</f>
        <v/>
      </c>
      <c r="AJ902" s="2">
        <f>COUNTIFS(ObservedSpeciesData!$A$2:$A$828,$A902,ObservedSpeciesData!$D$2:$D$828,$D902)</f>
        <v>0</v>
      </c>
      <c r="AK902" s="2">
        <f t="shared" si="14"/>
        <v>4</v>
      </c>
    </row>
    <row r="903" spans="1:37" x14ac:dyDescent="0.25">
      <c r="A903" s="14" t="s">
        <v>95</v>
      </c>
      <c r="B903" t="s">
        <v>80</v>
      </c>
      <c r="C903" t="s">
        <v>90</v>
      </c>
      <c r="D903" s="13">
        <v>42118</v>
      </c>
      <c r="E903">
        <v>1</v>
      </c>
      <c r="F903">
        <v>50</v>
      </c>
      <c r="G903" s="2" t="s">
        <v>89</v>
      </c>
      <c r="H903" s="2" t="s">
        <v>13</v>
      </c>
      <c r="I903">
        <v>5</v>
      </c>
      <c r="J903" s="2" t="s">
        <v>88</v>
      </c>
      <c r="K903" s="2">
        <f>IF(ISNUMBER(AVERAGEIFS(ObservedSpeciesData!K$2:K$4955,ObservedSpeciesData!$A$2:$A$4955,$A903,ObservedSpeciesData!$D$2:$D$4955,$D903)),AVERAGEIFS(ObservedSpeciesData!K$2:K$4955,ObservedSpeciesData!$A$2:$A$4955,$A903,ObservedSpeciesData!$D$2:$D$4955,$D903),"")</f>
        <v>45</v>
      </c>
      <c r="L903" s="26">
        <f>IF(ISNUMBER(AVERAGEIFS(ObservedSpeciesData!L$2:L$4955,ObservedSpeciesData!$A$2:$A$4955,$A903,ObservedSpeciesData!$D$2:$D$4955,$D903)),AVERAGEIFS(ObservedSpeciesData!L$2:L$4955,ObservedSpeciesData!$A$2:$A$4955,$A903,ObservedSpeciesData!$D$2:$D$4955,$D903),"")</f>
        <v>2143.3333333333335</v>
      </c>
      <c r="M903" s="23">
        <f>IF(ISNUMBER(AVERAGEIFS(ObservedSpeciesData!M$2:M$4955,ObservedSpeciesData!$A$2:$A$4955,$A903,ObservedSpeciesData!$D$2:$D$4955,$D903)),AVERAGEIFS(ObservedSpeciesData!M$2:M$4955,ObservedSpeciesData!$A$2:$A$4955,$A903,ObservedSpeciesData!$D$2:$D$4955,$D903),"")</f>
        <v>214.33333333333334</v>
      </c>
      <c r="N903" s="23" t="str">
        <f>IF(ISNUMBER(AVERAGEIFS(ObservedSpeciesData!N$2:N$4955,ObservedSpeciesData!$A$2:$A$4955,$A903,ObservedSpeciesData!$D$2:$D$4955,$D903)),AVERAGEIFS(ObservedSpeciesData!N$2:N$4955,ObservedSpeciesData!$A$2:$A$4955,$A903,ObservedSpeciesData!$D$2:$D$4955,$D903),"")</f>
        <v/>
      </c>
      <c r="O903" s="23" t="str">
        <f>IF(ISNUMBER(AVERAGEIFS(ObservedSpeciesData!O$2:O$4955,ObservedSpeciesData!$A$2:$A$4955,$A903,ObservedSpeciesData!$D$2:$D$4955,$D903)),AVERAGEIFS(ObservedSpeciesData!O$2:O$4955,ObservedSpeciesData!$A$2:$A$4955,$A903,ObservedSpeciesData!$D$2:$D$4955,$D903),"")</f>
        <v/>
      </c>
      <c r="P903" s="23" t="str">
        <f>IF(ISNUMBER(AVERAGEIFS(ObservedSpeciesData!P$2:P$4955,ObservedSpeciesData!$A$2:$A$4955,$A903,ObservedSpeciesData!$C$2:$C$4955,$C903,ObservedSpeciesData!$D$2:$D$4955,$D903)),AVERAGEIFS(ObservedSpeciesData!P$2:P$4955,ObservedSpeciesData!$A$2:$A$4955,$A903,ObservedSpeciesData!$C$2:$C$4955,$C903,ObservedSpeciesData!$D$2:$D$4955,$D903),"")</f>
        <v/>
      </c>
      <c r="Q903" s="23"/>
      <c r="R903" s="25" t="str">
        <f>IF(ISNUMBER(AVERAGEIFS(ObservedSpeciesData!R$2:R$4955,ObservedSpeciesData!$A$2:$A$4955,$A903,ObservedSpeciesData!$D$2:$D$4955,$D903)),AVERAGEIFS(ObservedSpeciesData!R$2:R$4955,ObservedSpeciesData!$A$2:$A$4955,$A903,ObservedSpeciesData!$D$2:$D$4955,$D903),"")</f>
        <v/>
      </c>
      <c r="S903" s="25" t="str">
        <f>IF(ISNUMBER(AVERAGEIFS(ObservedSpeciesData!S$2:S$4955,ObservedSpeciesData!$A$2:$A$4955,$A903,ObservedSpeciesData!$D$2:$D$4955,$D903)),AVERAGEIFS(ObservedSpeciesData!S$2:S$4955,ObservedSpeciesData!$A$2:$A$4955,$A903,ObservedSpeciesData!$D$2:$D$4955,$D903),"")</f>
        <v/>
      </c>
      <c r="T903" s="23" t="str">
        <f>IF(ISNUMBER(AVERAGEIFS(ObservedSpeciesData!T$2:T$4955,ObservedSpeciesData!$A$2:$A$4955,$A903,ObservedSpeciesData!$D$2:$D$4955,$D903)),AVERAGEIFS(ObservedSpeciesData!T$2:T$4955,ObservedSpeciesData!$A$2:$A$4955,$A903,ObservedSpeciesData!$D$2:$D$4955,$D903),"")</f>
        <v/>
      </c>
      <c r="U903" s="24" t="str">
        <f>IF(ISNUMBER(AVERAGEIFS(ObservedSpeciesData!U$2:U$4955,ObservedSpeciesData!$A$2:$A$4955,$A903,ObservedSpeciesData!$C$2:$C$4955,$C903,ObservedSpeciesData!$D$2:$D$4955,$D903)),AVERAGEIFS(ObservedSpeciesData!U$2:U$4955,ObservedSpeciesData!$A$2:$A$4955,$A903,ObservedSpeciesData!$C$2:$C$4955,$C903,ObservedSpeciesData!$D$2:$D$4955,$D903),"")</f>
        <v/>
      </c>
      <c r="V903" s="23" t="str">
        <f>IF(ISNUMBER(AVERAGEIFS(ObservedSpeciesData!V$2:V$4955,ObservedSpeciesData!$A$2:$A$4955,$A903,ObservedSpeciesData!$D$2:$D$4955,$D903)),AVERAGEIFS(ObservedSpeciesData!V$2:V$4955,ObservedSpeciesData!$A$2:$A$4955,$A903,ObservedSpeciesData!$D$2:$D$4955,$D903),"")</f>
        <v/>
      </c>
      <c r="W903" s="23" t="str">
        <f>IF(ISNUMBER(AVERAGEIFS(ObservedSpeciesData!W$2:W$4955,ObservedSpeciesData!$A$2:$A$4955,$A903,ObservedSpeciesData!$D$2:$D$4955,$D903)),AVERAGEIFS(ObservedSpeciesData!W$2:W$4955,ObservedSpeciesData!$A$2:$A$4955,$A903,ObservedSpeciesData!$D$2:$D$4955,$D903),"")</f>
        <v/>
      </c>
      <c r="X903" s="23" t="str">
        <f>IF(ISNUMBER(AVERAGEIFS(ObservedSpeciesData!X$2:X$4955,ObservedSpeciesData!$A$2:$A$4955,$A903,ObservedSpeciesData!$D$2:$D$4955,$D903)),AVERAGEIFS(ObservedSpeciesData!X$2:X$4955,ObservedSpeciesData!$A$2:$A$4955,$A903,ObservedSpeciesData!$D$2:$D$4955,$D903),"")</f>
        <v/>
      </c>
      <c r="Y903" s="23" t="str">
        <f>IF(ISNUMBER(AVERAGEIFS(ObservedSpeciesData!Y$2:Y$4955,ObservedSpeciesData!$A$2:$A$4955,$A903,ObservedSpeciesData!$D$2:$D$4955,$D903)),AVERAGEIFS(ObservedSpeciesData!Y$2:Y$4955,ObservedSpeciesData!$A$2:$A$4955,$A903,ObservedSpeciesData!$D$2:$D$4955,$D903),"")</f>
        <v/>
      </c>
      <c r="Z903" s="23" t="str">
        <f>IF(ISNUMBER(AVERAGEIFS(ObservedSpeciesData!Z$2:Z$4955,ObservedSpeciesData!$A$2:$A$4955,$A903,ObservedSpeciesData!$D$2:$D$4955,$D903)),AVERAGEIFS(ObservedSpeciesData!Z$2:Z$4955,ObservedSpeciesData!$A$2:$A$4955,$A903,ObservedSpeciesData!$D$2:$D$4955,$D903),"")</f>
        <v/>
      </c>
      <c r="AA903" s="23">
        <f>IF(ISNUMBER(AVERAGEIFS(ObservedSpeciesData!AA$2:AA$4955,ObservedSpeciesData!$A$2:$A$4955,$A903,ObservedSpeciesData!$D$2:$D$4955,$D903)),AVERAGEIFS(ObservedSpeciesData!AA$2:AA$4955,ObservedSpeciesData!$A$2:$A$4955,$A903,ObservedSpeciesData!$D$2:$D$4955,$D903),"")</f>
        <v>23.966666666666669</v>
      </c>
      <c r="AB903" s="24">
        <f>IF(ISNUMBER(AVERAGEIFS(ObservedSpeciesData!AB$2:AB$4955,ObservedSpeciesData!$A$2:$A$4955,$A903,ObservedSpeciesData!$D$2:$D$4955,$D903)),AVERAGEIFS(ObservedSpeciesData!AB$2:AB$4955,ObservedSpeciesData!$A$2:$A$4955,$A903,ObservedSpeciesData!$D$2:$D$4955,$D903),"")</f>
        <v>3.833333333333333E-2</v>
      </c>
      <c r="AC903" s="24">
        <f>IF(ISNUMBER(AVERAGEIFS(ObservedSpeciesData!AC$2:AC$4955,ObservedSpeciesData!$A$2:$A$4955,$A903,ObservedSpeciesData!$D$2:$D$4955,$D903)),AVERAGEIFS(ObservedSpeciesData!AC$2:AC$4955,ObservedSpeciesData!$A$2:$A$4955,$A903,ObservedSpeciesData!$D$2:$D$4955,$D903),"")</f>
        <v>3.833333333333333E-2</v>
      </c>
      <c r="AD903" s="23" t="str">
        <f>IF(ISNUMBER(AVERAGEIFS(ObservedSpeciesData!AD$2:AD$4955,ObservedSpeciesData!$A$2:$A$4955,$A903,ObservedSpeciesData!$D$2:$D$4955,$D903)),AVERAGEIFS(ObservedSpeciesData!AD$2:AD$4955,ObservedSpeciesData!$A$2:$A$4955,$A903,ObservedSpeciesData!$D$2:$D$4955,$D903),"")</f>
        <v/>
      </c>
      <c r="AE903" s="24" t="str">
        <f>IF(ISNUMBER(AVERAGEIFS(ObservedSpeciesData!AE$2:AE$4955,ObservedSpeciesData!$A$2:$A$4955,$A903,ObservedSpeciesData!$D$2:$D$4955,$D903)),AVERAGEIFS(ObservedSpeciesData!AE$2:AE$4955,ObservedSpeciesData!$A$2:$A$4955,$A903,ObservedSpeciesData!$D$2:$D$4955,$D903),"")</f>
        <v/>
      </c>
      <c r="AF903" s="23"/>
      <c r="AG903" s="24"/>
      <c r="AH903" s="23" t="str">
        <f>IF(ISNUMBER(AVERAGEIFS(ObservedSpeciesData!AH$2:AH$4955,ObservedSpeciesData!$A$2:$A$4955,$A903,ObservedSpeciesData!$D$2:$D$4955,$D903)),AVERAGEIFS(ObservedSpeciesData!AH$2:AH$4955,ObservedSpeciesData!$A$2:$A$4955,$A903,ObservedSpeciesData!$D$2:$D$4955,$D903),"")</f>
        <v/>
      </c>
      <c r="AI903" s="23" t="str">
        <f>IF(ISNUMBER(AVERAGEIFS(ObservedSpeciesData!AI$2:AI$4955,ObservedSpeciesData!$A$2:$A$4955,$A903,ObservedSpeciesData!$C$2:$C$4955,$C903,ObservedSpeciesData!$D$2:$D$4955,$D903)),AVERAGEIFS(ObservedSpeciesData!AI$2:AI$4955,ObservedSpeciesData!$A$2:$A$4955,$A903,ObservedSpeciesData!$C$2:$C$4955,$C903,ObservedSpeciesData!$D$2:$D$4955,$D903),"")</f>
        <v/>
      </c>
      <c r="AJ903" s="2">
        <f>COUNTIFS(ObservedSpeciesData!$A$2:$A$828,$A903,ObservedSpeciesData!$D$2:$D$828,$D903)</f>
        <v>0</v>
      </c>
      <c r="AK903" s="2">
        <f t="shared" si="14"/>
        <v>4</v>
      </c>
    </row>
    <row r="904" spans="1:37" x14ac:dyDescent="0.25">
      <c r="A904" s="14" t="s">
        <v>94</v>
      </c>
      <c r="B904" t="s">
        <v>80</v>
      </c>
      <c r="C904" t="s">
        <v>90</v>
      </c>
      <c r="D904" s="13">
        <v>42118</v>
      </c>
      <c r="E904">
        <v>1</v>
      </c>
      <c r="F904">
        <v>100</v>
      </c>
      <c r="G904" s="2" t="s">
        <v>89</v>
      </c>
      <c r="H904" s="2" t="s">
        <v>13</v>
      </c>
      <c r="I904">
        <v>5</v>
      </c>
      <c r="J904" s="2" t="s">
        <v>88</v>
      </c>
      <c r="K904" s="2">
        <f>IF(ISNUMBER(AVERAGEIFS(ObservedSpeciesData!K$2:K$4955,ObservedSpeciesData!$A$2:$A$4955,$A904,ObservedSpeciesData!$D$2:$D$4955,$D904)),AVERAGEIFS(ObservedSpeciesData!K$2:K$4955,ObservedSpeciesData!$A$2:$A$4955,$A904,ObservedSpeciesData!$D$2:$D$4955,$D904),"")</f>
        <v>90</v>
      </c>
      <c r="L904" s="26">
        <f>IF(ISNUMBER(AVERAGEIFS(ObservedSpeciesData!L$2:L$4955,ObservedSpeciesData!$A$2:$A$4955,$A904,ObservedSpeciesData!$D$2:$D$4955,$D904)),AVERAGEIFS(ObservedSpeciesData!L$2:L$4955,ObservedSpeciesData!$A$2:$A$4955,$A904,ObservedSpeciesData!$D$2:$D$4955,$D904),"")</f>
        <v>2153.6666666666665</v>
      </c>
      <c r="M904" s="23">
        <f>IF(ISNUMBER(AVERAGEIFS(ObservedSpeciesData!M$2:M$4955,ObservedSpeciesData!$A$2:$A$4955,$A904,ObservedSpeciesData!$D$2:$D$4955,$D904)),AVERAGEIFS(ObservedSpeciesData!M$2:M$4955,ObservedSpeciesData!$A$2:$A$4955,$A904,ObservedSpeciesData!$D$2:$D$4955,$D904),"")</f>
        <v>215.36666666666667</v>
      </c>
      <c r="N904" s="23" t="str">
        <f>IF(ISNUMBER(AVERAGEIFS(ObservedSpeciesData!N$2:N$4955,ObservedSpeciesData!$A$2:$A$4955,$A904,ObservedSpeciesData!$D$2:$D$4955,$D904)),AVERAGEIFS(ObservedSpeciesData!N$2:N$4955,ObservedSpeciesData!$A$2:$A$4955,$A904,ObservedSpeciesData!$D$2:$D$4955,$D904),"")</f>
        <v/>
      </c>
      <c r="O904" s="23" t="str">
        <f>IF(ISNUMBER(AVERAGEIFS(ObservedSpeciesData!O$2:O$4955,ObservedSpeciesData!$A$2:$A$4955,$A904,ObservedSpeciesData!$D$2:$D$4955,$D904)),AVERAGEIFS(ObservedSpeciesData!O$2:O$4955,ObservedSpeciesData!$A$2:$A$4955,$A904,ObservedSpeciesData!$D$2:$D$4955,$D904),"")</f>
        <v/>
      </c>
      <c r="P904" s="23" t="str">
        <f>IF(ISNUMBER(AVERAGEIFS(ObservedSpeciesData!P$2:P$4955,ObservedSpeciesData!$A$2:$A$4955,$A904,ObservedSpeciesData!$C$2:$C$4955,$C904,ObservedSpeciesData!$D$2:$D$4955,$D904)),AVERAGEIFS(ObservedSpeciesData!P$2:P$4955,ObservedSpeciesData!$A$2:$A$4955,$A904,ObservedSpeciesData!$C$2:$C$4955,$C904,ObservedSpeciesData!$D$2:$D$4955,$D904),"")</f>
        <v/>
      </c>
      <c r="Q904" s="23"/>
      <c r="R904" s="25" t="str">
        <f>IF(ISNUMBER(AVERAGEIFS(ObservedSpeciesData!R$2:R$4955,ObservedSpeciesData!$A$2:$A$4955,$A904,ObservedSpeciesData!$D$2:$D$4955,$D904)),AVERAGEIFS(ObservedSpeciesData!R$2:R$4955,ObservedSpeciesData!$A$2:$A$4955,$A904,ObservedSpeciesData!$D$2:$D$4955,$D904),"")</f>
        <v/>
      </c>
      <c r="S904" s="25" t="str">
        <f>IF(ISNUMBER(AVERAGEIFS(ObservedSpeciesData!S$2:S$4955,ObservedSpeciesData!$A$2:$A$4955,$A904,ObservedSpeciesData!$D$2:$D$4955,$D904)),AVERAGEIFS(ObservedSpeciesData!S$2:S$4955,ObservedSpeciesData!$A$2:$A$4955,$A904,ObservedSpeciesData!$D$2:$D$4955,$D904),"")</f>
        <v/>
      </c>
      <c r="T904" s="23" t="str">
        <f>IF(ISNUMBER(AVERAGEIFS(ObservedSpeciesData!T$2:T$4955,ObservedSpeciesData!$A$2:$A$4955,$A904,ObservedSpeciesData!$D$2:$D$4955,$D904)),AVERAGEIFS(ObservedSpeciesData!T$2:T$4955,ObservedSpeciesData!$A$2:$A$4955,$A904,ObservedSpeciesData!$D$2:$D$4955,$D904),"")</f>
        <v/>
      </c>
      <c r="U904" s="24" t="str">
        <f>IF(ISNUMBER(AVERAGEIFS(ObservedSpeciesData!U$2:U$4955,ObservedSpeciesData!$A$2:$A$4955,$A904,ObservedSpeciesData!$C$2:$C$4955,$C904,ObservedSpeciesData!$D$2:$D$4955,$D904)),AVERAGEIFS(ObservedSpeciesData!U$2:U$4955,ObservedSpeciesData!$A$2:$A$4955,$A904,ObservedSpeciesData!$C$2:$C$4955,$C904,ObservedSpeciesData!$D$2:$D$4955,$D904),"")</f>
        <v/>
      </c>
      <c r="V904" s="23" t="str">
        <f>IF(ISNUMBER(AVERAGEIFS(ObservedSpeciesData!V$2:V$4955,ObservedSpeciesData!$A$2:$A$4955,$A904,ObservedSpeciesData!$D$2:$D$4955,$D904)),AVERAGEIFS(ObservedSpeciesData!V$2:V$4955,ObservedSpeciesData!$A$2:$A$4955,$A904,ObservedSpeciesData!$D$2:$D$4955,$D904),"")</f>
        <v/>
      </c>
      <c r="W904" s="23" t="str">
        <f>IF(ISNUMBER(AVERAGEIFS(ObservedSpeciesData!W$2:W$4955,ObservedSpeciesData!$A$2:$A$4955,$A904,ObservedSpeciesData!$D$2:$D$4955,$D904)),AVERAGEIFS(ObservedSpeciesData!W$2:W$4955,ObservedSpeciesData!$A$2:$A$4955,$A904,ObservedSpeciesData!$D$2:$D$4955,$D904),"")</f>
        <v/>
      </c>
      <c r="X904" s="23" t="str">
        <f>IF(ISNUMBER(AVERAGEIFS(ObservedSpeciesData!X$2:X$4955,ObservedSpeciesData!$A$2:$A$4955,$A904,ObservedSpeciesData!$D$2:$D$4955,$D904)),AVERAGEIFS(ObservedSpeciesData!X$2:X$4955,ObservedSpeciesData!$A$2:$A$4955,$A904,ObservedSpeciesData!$D$2:$D$4955,$D904),"")</f>
        <v/>
      </c>
      <c r="Y904" s="23" t="str">
        <f>IF(ISNUMBER(AVERAGEIFS(ObservedSpeciesData!Y$2:Y$4955,ObservedSpeciesData!$A$2:$A$4955,$A904,ObservedSpeciesData!$D$2:$D$4955,$D904)),AVERAGEIFS(ObservedSpeciesData!Y$2:Y$4955,ObservedSpeciesData!$A$2:$A$4955,$A904,ObservedSpeciesData!$D$2:$D$4955,$D904),"")</f>
        <v/>
      </c>
      <c r="Z904" s="23" t="str">
        <f>IF(ISNUMBER(AVERAGEIFS(ObservedSpeciesData!Z$2:Z$4955,ObservedSpeciesData!$A$2:$A$4955,$A904,ObservedSpeciesData!$D$2:$D$4955,$D904)),AVERAGEIFS(ObservedSpeciesData!Z$2:Z$4955,ObservedSpeciesData!$A$2:$A$4955,$A904,ObservedSpeciesData!$D$2:$D$4955,$D904),"")</f>
        <v/>
      </c>
      <c r="AA904" s="23">
        <f>IF(ISNUMBER(AVERAGEIFS(ObservedSpeciesData!AA$2:AA$4955,ObservedSpeciesData!$A$2:$A$4955,$A904,ObservedSpeciesData!$D$2:$D$4955,$D904)),AVERAGEIFS(ObservedSpeciesData!AA$2:AA$4955,ObservedSpeciesData!$A$2:$A$4955,$A904,ObservedSpeciesData!$D$2:$D$4955,$D904),"")</f>
        <v>22.5</v>
      </c>
      <c r="AB904" s="24">
        <f>IF(ISNUMBER(AVERAGEIFS(ObservedSpeciesData!AB$2:AB$4955,ObservedSpeciesData!$A$2:$A$4955,$A904,ObservedSpeciesData!$D$2:$D$4955,$D904)),AVERAGEIFS(ObservedSpeciesData!AB$2:AB$4955,ObservedSpeciesData!$A$2:$A$4955,$A904,ObservedSpeciesData!$D$2:$D$4955,$D904),"")</f>
        <v>3.6000000000000004E-2</v>
      </c>
      <c r="AC904" s="24">
        <f>IF(ISNUMBER(AVERAGEIFS(ObservedSpeciesData!AC$2:AC$4955,ObservedSpeciesData!$A$2:$A$4955,$A904,ObservedSpeciesData!$D$2:$D$4955,$D904)),AVERAGEIFS(ObservedSpeciesData!AC$2:AC$4955,ObservedSpeciesData!$A$2:$A$4955,$A904,ObservedSpeciesData!$D$2:$D$4955,$D904),"")</f>
        <v>3.6000000000000004E-2</v>
      </c>
      <c r="AD904" s="23" t="str">
        <f>IF(ISNUMBER(AVERAGEIFS(ObservedSpeciesData!AD$2:AD$4955,ObservedSpeciesData!$A$2:$A$4955,$A904,ObservedSpeciesData!$D$2:$D$4955,$D904)),AVERAGEIFS(ObservedSpeciesData!AD$2:AD$4955,ObservedSpeciesData!$A$2:$A$4955,$A904,ObservedSpeciesData!$D$2:$D$4955,$D904),"")</f>
        <v/>
      </c>
      <c r="AE904" s="24" t="str">
        <f>IF(ISNUMBER(AVERAGEIFS(ObservedSpeciesData!AE$2:AE$4955,ObservedSpeciesData!$A$2:$A$4955,$A904,ObservedSpeciesData!$D$2:$D$4955,$D904)),AVERAGEIFS(ObservedSpeciesData!AE$2:AE$4955,ObservedSpeciesData!$A$2:$A$4955,$A904,ObservedSpeciesData!$D$2:$D$4955,$D904),"")</f>
        <v/>
      </c>
      <c r="AF904" s="23"/>
      <c r="AG904" s="24"/>
      <c r="AH904" s="23" t="str">
        <f>IF(ISNUMBER(AVERAGEIFS(ObservedSpeciesData!AH$2:AH$4955,ObservedSpeciesData!$A$2:$A$4955,$A904,ObservedSpeciesData!$D$2:$D$4955,$D904)),AVERAGEIFS(ObservedSpeciesData!AH$2:AH$4955,ObservedSpeciesData!$A$2:$A$4955,$A904,ObservedSpeciesData!$D$2:$D$4955,$D904),"")</f>
        <v/>
      </c>
      <c r="AI904" s="23" t="str">
        <f>IF(ISNUMBER(AVERAGEIFS(ObservedSpeciesData!AI$2:AI$4955,ObservedSpeciesData!$A$2:$A$4955,$A904,ObservedSpeciesData!$C$2:$C$4955,$C904,ObservedSpeciesData!$D$2:$D$4955,$D904)),AVERAGEIFS(ObservedSpeciesData!AI$2:AI$4955,ObservedSpeciesData!$A$2:$A$4955,$A904,ObservedSpeciesData!$C$2:$C$4955,$C904,ObservedSpeciesData!$D$2:$D$4955,$D904),"")</f>
        <v/>
      </c>
      <c r="AJ904" s="2">
        <f>COUNTIFS(ObservedSpeciesData!$A$2:$A$828,$A904,ObservedSpeciesData!$D$2:$D$828,$D904)</f>
        <v>0</v>
      </c>
      <c r="AK904" s="2">
        <f t="shared" si="14"/>
        <v>4</v>
      </c>
    </row>
    <row r="905" spans="1:37" x14ac:dyDescent="0.25">
      <c r="A905" s="14" t="s">
        <v>93</v>
      </c>
      <c r="B905" t="s">
        <v>80</v>
      </c>
      <c r="C905" t="s">
        <v>90</v>
      </c>
      <c r="D905" s="13">
        <v>42118</v>
      </c>
      <c r="E905">
        <v>1</v>
      </c>
      <c r="F905">
        <v>200</v>
      </c>
      <c r="G905" s="2" t="s">
        <v>89</v>
      </c>
      <c r="H905" s="2" t="s">
        <v>13</v>
      </c>
      <c r="I905">
        <v>5</v>
      </c>
      <c r="J905" s="2" t="s">
        <v>88</v>
      </c>
      <c r="K905" s="2">
        <f>IF(ISNUMBER(AVERAGEIFS(ObservedSpeciesData!K$2:K$4955,ObservedSpeciesData!$A$2:$A$4955,$A905,ObservedSpeciesData!$D$2:$D$4955,$D905)),AVERAGEIFS(ObservedSpeciesData!K$2:K$4955,ObservedSpeciesData!$A$2:$A$4955,$A905,ObservedSpeciesData!$D$2:$D$4955,$D905),"")</f>
        <v>180</v>
      </c>
      <c r="L905" s="26">
        <f>IF(ISNUMBER(AVERAGEIFS(ObservedSpeciesData!L$2:L$4955,ObservedSpeciesData!$A$2:$A$4955,$A905,ObservedSpeciesData!$D$2:$D$4955,$D905)),AVERAGEIFS(ObservedSpeciesData!L$2:L$4955,ObservedSpeciesData!$A$2:$A$4955,$A905,ObservedSpeciesData!$D$2:$D$4955,$D905),"")</f>
        <v>2267.3333333333335</v>
      </c>
      <c r="M905" s="23">
        <f>IF(ISNUMBER(AVERAGEIFS(ObservedSpeciesData!M$2:M$4955,ObservedSpeciesData!$A$2:$A$4955,$A905,ObservedSpeciesData!$D$2:$D$4955,$D905)),AVERAGEIFS(ObservedSpeciesData!M$2:M$4955,ObservedSpeciesData!$A$2:$A$4955,$A905,ObservedSpeciesData!$D$2:$D$4955,$D905),"")</f>
        <v>226.73333333333335</v>
      </c>
      <c r="N905" s="23" t="str">
        <f>IF(ISNUMBER(AVERAGEIFS(ObservedSpeciesData!N$2:N$4955,ObservedSpeciesData!$A$2:$A$4955,$A905,ObservedSpeciesData!$D$2:$D$4955,$D905)),AVERAGEIFS(ObservedSpeciesData!N$2:N$4955,ObservedSpeciesData!$A$2:$A$4955,$A905,ObservedSpeciesData!$D$2:$D$4955,$D905),"")</f>
        <v/>
      </c>
      <c r="O905" s="23" t="str">
        <f>IF(ISNUMBER(AVERAGEIFS(ObservedSpeciesData!O$2:O$4955,ObservedSpeciesData!$A$2:$A$4955,$A905,ObservedSpeciesData!$D$2:$D$4955,$D905)),AVERAGEIFS(ObservedSpeciesData!O$2:O$4955,ObservedSpeciesData!$A$2:$A$4955,$A905,ObservedSpeciesData!$D$2:$D$4955,$D905),"")</f>
        <v/>
      </c>
      <c r="P905" s="23" t="str">
        <f>IF(ISNUMBER(AVERAGEIFS(ObservedSpeciesData!P$2:P$4955,ObservedSpeciesData!$A$2:$A$4955,$A905,ObservedSpeciesData!$C$2:$C$4955,$C905,ObservedSpeciesData!$D$2:$D$4955,$D905)),AVERAGEIFS(ObservedSpeciesData!P$2:P$4955,ObservedSpeciesData!$A$2:$A$4955,$A905,ObservedSpeciesData!$C$2:$C$4955,$C905,ObservedSpeciesData!$D$2:$D$4955,$D905),"")</f>
        <v/>
      </c>
      <c r="Q905" s="23"/>
      <c r="R905" s="25" t="str">
        <f>IF(ISNUMBER(AVERAGEIFS(ObservedSpeciesData!R$2:R$4955,ObservedSpeciesData!$A$2:$A$4955,$A905,ObservedSpeciesData!$D$2:$D$4955,$D905)),AVERAGEIFS(ObservedSpeciesData!R$2:R$4955,ObservedSpeciesData!$A$2:$A$4955,$A905,ObservedSpeciesData!$D$2:$D$4955,$D905),"")</f>
        <v/>
      </c>
      <c r="S905" s="25" t="str">
        <f>IF(ISNUMBER(AVERAGEIFS(ObservedSpeciesData!S$2:S$4955,ObservedSpeciesData!$A$2:$A$4955,$A905,ObservedSpeciesData!$D$2:$D$4955,$D905)),AVERAGEIFS(ObservedSpeciesData!S$2:S$4955,ObservedSpeciesData!$A$2:$A$4955,$A905,ObservedSpeciesData!$D$2:$D$4955,$D905),"")</f>
        <v/>
      </c>
      <c r="T905" s="23" t="str">
        <f>IF(ISNUMBER(AVERAGEIFS(ObservedSpeciesData!T$2:T$4955,ObservedSpeciesData!$A$2:$A$4955,$A905,ObservedSpeciesData!$D$2:$D$4955,$D905)),AVERAGEIFS(ObservedSpeciesData!T$2:T$4955,ObservedSpeciesData!$A$2:$A$4955,$A905,ObservedSpeciesData!$D$2:$D$4955,$D905),"")</f>
        <v/>
      </c>
      <c r="U905" s="24" t="str">
        <f>IF(ISNUMBER(AVERAGEIFS(ObservedSpeciesData!U$2:U$4955,ObservedSpeciesData!$A$2:$A$4955,$A905,ObservedSpeciesData!$C$2:$C$4955,$C905,ObservedSpeciesData!$D$2:$D$4955,$D905)),AVERAGEIFS(ObservedSpeciesData!U$2:U$4955,ObservedSpeciesData!$A$2:$A$4955,$A905,ObservedSpeciesData!$C$2:$C$4955,$C905,ObservedSpeciesData!$D$2:$D$4955,$D905),"")</f>
        <v/>
      </c>
      <c r="V905" s="23" t="str">
        <f>IF(ISNUMBER(AVERAGEIFS(ObservedSpeciesData!V$2:V$4955,ObservedSpeciesData!$A$2:$A$4955,$A905,ObservedSpeciesData!$D$2:$D$4955,$D905)),AVERAGEIFS(ObservedSpeciesData!V$2:V$4955,ObservedSpeciesData!$A$2:$A$4955,$A905,ObservedSpeciesData!$D$2:$D$4955,$D905),"")</f>
        <v/>
      </c>
      <c r="W905" s="23" t="str">
        <f>IF(ISNUMBER(AVERAGEIFS(ObservedSpeciesData!W$2:W$4955,ObservedSpeciesData!$A$2:$A$4955,$A905,ObservedSpeciesData!$D$2:$D$4955,$D905)),AVERAGEIFS(ObservedSpeciesData!W$2:W$4955,ObservedSpeciesData!$A$2:$A$4955,$A905,ObservedSpeciesData!$D$2:$D$4955,$D905),"")</f>
        <v/>
      </c>
      <c r="X905" s="23" t="str">
        <f>IF(ISNUMBER(AVERAGEIFS(ObservedSpeciesData!X$2:X$4955,ObservedSpeciesData!$A$2:$A$4955,$A905,ObservedSpeciesData!$D$2:$D$4955,$D905)),AVERAGEIFS(ObservedSpeciesData!X$2:X$4955,ObservedSpeciesData!$A$2:$A$4955,$A905,ObservedSpeciesData!$D$2:$D$4955,$D905),"")</f>
        <v/>
      </c>
      <c r="Y905" s="23" t="str">
        <f>IF(ISNUMBER(AVERAGEIFS(ObservedSpeciesData!Y$2:Y$4955,ObservedSpeciesData!$A$2:$A$4955,$A905,ObservedSpeciesData!$D$2:$D$4955,$D905)),AVERAGEIFS(ObservedSpeciesData!Y$2:Y$4955,ObservedSpeciesData!$A$2:$A$4955,$A905,ObservedSpeciesData!$D$2:$D$4955,$D905),"")</f>
        <v/>
      </c>
      <c r="Z905" s="23" t="str">
        <f>IF(ISNUMBER(AVERAGEIFS(ObservedSpeciesData!Z$2:Z$4955,ObservedSpeciesData!$A$2:$A$4955,$A905,ObservedSpeciesData!$D$2:$D$4955,$D905)),AVERAGEIFS(ObservedSpeciesData!Z$2:Z$4955,ObservedSpeciesData!$A$2:$A$4955,$A905,ObservedSpeciesData!$D$2:$D$4955,$D905),"")</f>
        <v/>
      </c>
      <c r="AA905" s="23">
        <f>IF(ISNUMBER(AVERAGEIFS(ObservedSpeciesData!AA$2:AA$4955,ObservedSpeciesData!$A$2:$A$4955,$A905,ObservedSpeciesData!$D$2:$D$4955,$D905)),AVERAGEIFS(ObservedSpeciesData!AA$2:AA$4955,ObservedSpeciesData!$A$2:$A$4955,$A905,ObservedSpeciesData!$D$2:$D$4955,$D905),"")</f>
        <v>22.866666666666664</v>
      </c>
      <c r="AB905" s="24">
        <f>IF(ISNUMBER(AVERAGEIFS(ObservedSpeciesData!AB$2:AB$4955,ObservedSpeciesData!$A$2:$A$4955,$A905,ObservedSpeciesData!$D$2:$D$4955,$D905)),AVERAGEIFS(ObservedSpeciesData!AB$2:AB$4955,ObservedSpeciesData!$A$2:$A$4955,$A905,ObservedSpeciesData!$D$2:$D$4955,$D905),"")</f>
        <v>3.6666666666666674E-2</v>
      </c>
      <c r="AC905" s="24">
        <f>IF(ISNUMBER(AVERAGEIFS(ObservedSpeciesData!AC$2:AC$4955,ObservedSpeciesData!$A$2:$A$4955,$A905,ObservedSpeciesData!$D$2:$D$4955,$D905)),AVERAGEIFS(ObservedSpeciesData!AC$2:AC$4955,ObservedSpeciesData!$A$2:$A$4955,$A905,ObservedSpeciesData!$D$2:$D$4955,$D905),"")</f>
        <v>3.6666666666666674E-2</v>
      </c>
      <c r="AD905" s="23" t="str">
        <f>IF(ISNUMBER(AVERAGEIFS(ObservedSpeciesData!AD$2:AD$4955,ObservedSpeciesData!$A$2:$A$4955,$A905,ObservedSpeciesData!$D$2:$D$4955,$D905)),AVERAGEIFS(ObservedSpeciesData!AD$2:AD$4955,ObservedSpeciesData!$A$2:$A$4955,$A905,ObservedSpeciesData!$D$2:$D$4955,$D905),"")</f>
        <v/>
      </c>
      <c r="AE905" s="24" t="str">
        <f>IF(ISNUMBER(AVERAGEIFS(ObservedSpeciesData!AE$2:AE$4955,ObservedSpeciesData!$A$2:$A$4955,$A905,ObservedSpeciesData!$D$2:$D$4955,$D905)),AVERAGEIFS(ObservedSpeciesData!AE$2:AE$4955,ObservedSpeciesData!$A$2:$A$4955,$A905,ObservedSpeciesData!$D$2:$D$4955,$D905),"")</f>
        <v/>
      </c>
      <c r="AF905" s="23"/>
      <c r="AG905" s="24"/>
      <c r="AH905" s="23" t="str">
        <f>IF(ISNUMBER(AVERAGEIFS(ObservedSpeciesData!AH$2:AH$4955,ObservedSpeciesData!$A$2:$A$4955,$A905,ObservedSpeciesData!$D$2:$D$4955,$D905)),AVERAGEIFS(ObservedSpeciesData!AH$2:AH$4955,ObservedSpeciesData!$A$2:$A$4955,$A905,ObservedSpeciesData!$D$2:$D$4955,$D905),"")</f>
        <v/>
      </c>
      <c r="AI905" s="23" t="str">
        <f>IF(ISNUMBER(AVERAGEIFS(ObservedSpeciesData!AI$2:AI$4955,ObservedSpeciesData!$A$2:$A$4955,$A905,ObservedSpeciesData!$C$2:$C$4955,$C905,ObservedSpeciesData!$D$2:$D$4955,$D905)),AVERAGEIFS(ObservedSpeciesData!AI$2:AI$4955,ObservedSpeciesData!$A$2:$A$4955,$A905,ObservedSpeciesData!$C$2:$C$4955,$C905,ObservedSpeciesData!$D$2:$D$4955,$D905),"")</f>
        <v/>
      </c>
      <c r="AJ905" s="2">
        <f>COUNTIFS(ObservedSpeciesData!$A$2:$A$828,$A905,ObservedSpeciesData!$D$2:$D$828,$D905)</f>
        <v>0</v>
      </c>
      <c r="AK905" s="2">
        <f t="shared" si="14"/>
        <v>4</v>
      </c>
    </row>
    <row r="906" spans="1:37" x14ac:dyDescent="0.25">
      <c r="A906" s="14" t="s">
        <v>92</v>
      </c>
      <c r="B906" t="s">
        <v>80</v>
      </c>
      <c r="C906" t="s">
        <v>90</v>
      </c>
      <c r="D906" s="13">
        <v>42118</v>
      </c>
      <c r="E906">
        <v>1</v>
      </c>
      <c r="F906">
        <v>350</v>
      </c>
      <c r="G906" s="2" t="s">
        <v>89</v>
      </c>
      <c r="H906" s="2" t="s">
        <v>13</v>
      </c>
      <c r="I906">
        <v>5</v>
      </c>
      <c r="J906" s="2" t="s">
        <v>88</v>
      </c>
      <c r="K906" s="2">
        <f>IF(ISNUMBER(AVERAGEIFS(ObservedSpeciesData!K$2:K$4955,ObservedSpeciesData!$A$2:$A$4955,$A906,ObservedSpeciesData!$D$2:$D$4955,$D906)),AVERAGEIFS(ObservedSpeciesData!K$2:K$4955,ObservedSpeciesData!$A$2:$A$4955,$A906,ObservedSpeciesData!$D$2:$D$4955,$D906),"")</f>
        <v>315</v>
      </c>
      <c r="L906" s="26">
        <f>IF(ISNUMBER(AVERAGEIFS(ObservedSpeciesData!L$2:L$4955,ObservedSpeciesData!$A$2:$A$4955,$A906,ObservedSpeciesData!$D$2:$D$4955,$D906)),AVERAGEIFS(ObservedSpeciesData!L$2:L$4955,ObservedSpeciesData!$A$2:$A$4955,$A906,ObservedSpeciesData!$D$2:$D$4955,$D906),"")</f>
        <v>2267.3333333333335</v>
      </c>
      <c r="M906" s="23">
        <f>IF(ISNUMBER(AVERAGEIFS(ObservedSpeciesData!M$2:M$4955,ObservedSpeciesData!$A$2:$A$4955,$A906,ObservedSpeciesData!$D$2:$D$4955,$D906)),AVERAGEIFS(ObservedSpeciesData!M$2:M$4955,ObservedSpeciesData!$A$2:$A$4955,$A906,ObservedSpeciesData!$D$2:$D$4955,$D906),"")</f>
        <v>226.73333333333335</v>
      </c>
      <c r="N906" s="23" t="str">
        <f>IF(ISNUMBER(AVERAGEIFS(ObservedSpeciesData!N$2:N$4955,ObservedSpeciesData!$A$2:$A$4955,$A906,ObservedSpeciesData!$D$2:$D$4955,$D906)),AVERAGEIFS(ObservedSpeciesData!N$2:N$4955,ObservedSpeciesData!$A$2:$A$4955,$A906,ObservedSpeciesData!$D$2:$D$4955,$D906),"")</f>
        <v/>
      </c>
      <c r="O906" s="23" t="str">
        <f>IF(ISNUMBER(AVERAGEIFS(ObservedSpeciesData!O$2:O$4955,ObservedSpeciesData!$A$2:$A$4955,$A906,ObservedSpeciesData!$D$2:$D$4955,$D906)),AVERAGEIFS(ObservedSpeciesData!O$2:O$4955,ObservedSpeciesData!$A$2:$A$4955,$A906,ObservedSpeciesData!$D$2:$D$4955,$D906),"")</f>
        <v/>
      </c>
      <c r="P906" s="23" t="str">
        <f>IF(ISNUMBER(AVERAGEIFS(ObservedSpeciesData!P$2:P$4955,ObservedSpeciesData!$A$2:$A$4955,$A906,ObservedSpeciesData!$C$2:$C$4955,$C906,ObservedSpeciesData!$D$2:$D$4955,$D906)),AVERAGEIFS(ObservedSpeciesData!P$2:P$4955,ObservedSpeciesData!$A$2:$A$4955,$A906,ObservedSpeciesData!$C$2:$C$4955,$C906,ObservedSpeciesData!$D$2:$D$4955,$D906),"")</f>
        <v/>
      </c>
      <c r="Q906" s="23"/>
      <c r="R906" s="25" t="str">
        <f>IF(ISNUMBER(AVERAGEIFS(ObservedSpeciesData!R$2:R$4955,ObservedSpeciesData!$A$2:$A$4955,$A906,ObservedSpeciesData!$D$2:$D$4955,$D906)),AVERAGEIFS(ObservedSpeciesData!R$2:R$4955,ObservedSpeciesData!$A$2:$A$4955,$A906,ObservedSpeciesData!$D$2:$D$4955,$D906),"")</f>
        <v/>
      </c>
      <c r="S906" s="25" t="str">
        <f>IF(ISNUMBER(AVERAGEIFS(ObservedSpeciesData!S$2:S$4955,ObservedSpeciesData!$A$2:$A$4955,$A906,ObservedSpeciesData!$D$2:$D$4955,$D906)),AVERAGEIFS(ObservedSpeciesData!S$2:S$4955,ObservedSpeciesData!$A$2:$A$4955,$A906,ObservedSpeciesData!$D$2:$D$4955,$D906),"")</f>
        <v/>
      </c>
      <c r="T906" s="23" t="str">
        <f>IF(ISNUMBER(AVERAGEIFS(ObservedSpeciesData!T$2:T$4955,ObservedSpeciesData!$A$2:$A$4955,$A906,ObservedSpeciesData!$D$2:$D$4955,$D906)),AVERAGEIFS(ObservedSpeciesData!T$2:T$4955,ObservedSpeciesData!$A$2:$A$4955,$A906,ObservedSpeciesData!$D$2:$D$4955,$D906),"")</f>
        <v/>
      </c>
      <c r="U906" s="24" t="str">
        <f>IF(ISNUMBER(AVERAGEIFS(ObservedSpeciesData!U$2:U$4955,ObservedSpeciesData!$A$2:$A$4955,$A906,ObservedSpeciesData!$C$2:$C$4955,$C906,ObservedSpeciesData!$D$2:$D$4955,$D906)),AVERAGEIFS(ObservedSpeciesData!U$2:U$4955,ObservedSpeciesData!$A$2:$A$4955,$A906,ObservedSpeciesData!$C$2:$C$4955,$C906,ObservedSpeciesData!$D$2:$D$4955,$D906),"")</f>
        <v/>
      </c>
      <c r="V906" s="23" t="str">
        <f>IF(ISNUMBER(AVERAGEIFS(ObservedSpeciesData!V$2:V$4955,ObservedSpeciesData!$A$2:$A$4955,$A906,ObservedSpeciesData!$D$2:$D$4955,$D906)),AVERAGEIFS(ObservedSpeciesData!V$2:V$4955,ObservedSpeciesData!$A$2:$A$4955,$A906,ObservedSpeciesData!$D$2:$D$4955,$D906),"")</f>
        <v/>
      </c>
      <c r="W906" s="23" t="str">
        <f>IF(ISNUMBER(AVERAGEIFS(ObservedSpeciesData!W$2:W$4955,ObservedSpeciesData!$A$2:$A$4955,$A906,ObservedSpeciesData!$D$2:$D$4955,$D906)),AVERAGEIFS(ObservedSpeciesData!W$2:W$4955,ObservedSpeciesData!$A$2:$A$4955,$A906,ObservedSpeciesData!$D$2:$D$4955,$D906),"")</f>
        <v/>
      </c>
      <c r="X906" s="23" t="str">
        <f>IF(ISNUMBER(AVERAGEIFS(ObservedSpeciesData!X$2:X$4955,ObservedSpeciesData!$A$2:$A$4955,$A906,ObservedSpeciesData!$D$2:$D$4955,$D906)),AVERAGEIFS(ObservedSpeciesData!X$2:X$4955,ObservedSpeciesData!$A$2:$A$4955,$A906,ObservedSpeciesData!$D$2:$D$4955,$D906),"")</f>
        <v/>
      </c>
      <c r="Y906" s="23" t="str">
        <f>IF(ISNUMBER(AVERAGEIFS(ObservedSpeciesData!Y$2:Y$4955,ObservedSpeciesData!$A$2:$A$4955,$A906,ObservedSpeciesData!$D$2:$D$4955,$D906)),AVERAGEIFS(ObservedSpeciesData!Y$2:Y$4955,ObservedSpeciesData!$A$2:$A$4955,$A906,ObservedSpeciesData!$D$2:$D$4955,$D906),"")</f>
        <v/>
      </c>
      <c r="Z906" s="23" t="str">
        <f>IF(ISNUMBER(AVERAGEIFS(ObservedSpeciesData!Z$2:Z$4955,ObservedSpeciesData!$A$2:$A$4955,$A906,ObservedSpeciesData!$D$2:$D$4955,$D906)),AVERAGEIFS(ObservedSpeciesData!Z$2:Z$4955,ObservedSpeciesData!$A$2:$A$4955,$A906,ObservedSpeciesData!$D$2:$D$4955,$D906),"")</f>
        <v/>
      </c>
      <c r="AA906" s="23">
        <f>IF(ISNUMBER(AVERAGEIFS(ObservedSpeciesData!AA$2:AA$4955,ObservedSpeciesData!$A$2:$A$4955,$A906,ObservedSpeciesData!$D$2:$D$4955,$D906)),AVERAGEIFS(ObservedSpeciesData!AA$2:AA$4955,ObservedSpeciesData!$A$2:$A$4955,$A906,ObservedSpeciesData!$D$2:$D$4955,$D906),"")</f>
        <v>23.3</v>
      </c>
      <c r="AB906" s="24">
        <f>IF(ISNUMBER(AVERAGEIFS(ObservedSpeciesData!AB$2:AB$4955,ObservedSpeciesData!$A$2:$A$4955,$A906,ObservedSpeciesData!$D$2:$D$4955,$D906)),AVERAGEIFS(ObservedSpeciesData!AB$2:AB$4955,ObservedSpeciesData!$A$2:$A$4955,$A906,ObservedSpeciesData!$D$2:$D$4955,$D906),"")</f>
        <v>3.7333333333333329E-2</v>
      </c>
      <c r="AC906" s="24">
        <f>IF(ISNUMBER(AVERAGEIFS(ObservedSpeciesData!AC$2:AC$4955,ObservedSpeciesData!$A$2:$A$4955,$A906,ObservedSpeciesData!$D$2:$D$4955,$D906)),AVERAGEIFS(ObservedSpeciesData!AC$2:AC$4955,ObservedSpeciesData!$A$2:$A$4955,$A906,ObservedSpeciesData!$D$2:$D$4955,$D906),"")</f>
        <v>3.7333333333333329E-2</v>
      </c>
      <c r="AD906" s="23" t="str">
        <f>IF(ISNUMBER(AVERAGEIFS(ObservedSpeciesData!AD$2:AD$4955,ObservedSpeciesData!$A$2:$A$4955,$A906,ObservedSpeciesData!$D$2:$D$4955,$D906)),AVERAGEIFS(ObservedSpeciesData!AD$2:AD$4955,ObservedSpeciesData!$A$2:$A$4955,$A906,ObservedSpeciesData!$D$2:$D$4955,$D906),"")</f>
        <v/>
      </c>
      <c r="AE906" s="24" t="str">
        <f>IF(ISNUMBER(AVERAGEIFS(ObservedSpeciesData!AE$2:AE$4955,ObservedSpeciesData!$A$2:$A$4955,$A906,ObservedSpeciesData!$D$2:$D$4955,$D906)),AVERAGEIFS(ObservedSpeciesData!AE$2:AE$4955,ObservedSpeciesData!$A$2:$A$4955,$A906,ObservedSpeciesData!$D$2:$D$4955,$D906),"")</f>
        <v/>
      </c>
      <c r="AF906" s="23"/>
      <c r="AG906" s="24"/>
      <c r="AH906" s="23" t="str">
        <f>IF(ISNUMBER(AVERAGEIFS(ObservedSpeciesData!AH$2:AH$4955,ObservedSpeciesData!$A$2:$A$4955,$A906,ObservedSpeciesData!$D$2:$D$4955,$D906)),AVERAGEIFS(ObservedSpeciesData!AH$2:AH$4955,ObservedSpeciesData!$A$2:$A$4955,$A906,ObservedSpeciesData!$D$2:$D$4955,$D906),"")</f>
        <v/>
      </c>
      <c r="AI906" s="23" t="str">
        <f>IF(ISNUMBER(AVERAGEIFS(ObservedSpeciesData!AI$2:AI$4955,ObservedSpeciesData!$A$2:$A$4955,$A906,ObservedSpeciesData!$C$2:$C$4955,$C906,ObservedSpeciesData!$D$2:$D$4955,$D906)),AVERAGEIFS(ObservedSpeciesData!AI$2:AI$4955,ObservedSpeciesData!$A$2:$A$4955,$A906,ObservedSpeciesData!$C$2:$C$4955,$C906,ObservedSpeciesData!$D$2:$D$4955,$D906),"")</f>
        <v/>
      </c>
      <c r="AJ906" s="2">
        <f>COUNTIFS(ObservedSpeciesData!$A$2:$A$828,$A906,ObservedSpeciesData!$D$2:$D$828,$D906)</f>
        <v>0</v>
      </c>
      <c r="AK906" s="2">
        <f t="shared" si="14"/>
        <v>4</v>
      </c>
    </row>
    <row r="907" spans="1:37" x14ac:dyDescent="0.25">
      <c r="A907" s="14" t="s">
        <v>91</v>
      </c>
      <c r="B907" t="s">
        <v>80</v>
      </c>
      <c r="C907" t="s">
        <v>90</v>
      </c>
      <c r="D907" s="13">
        <v>42118</v>
      </c>
      <c r="E907">
        <v>1</v>
      </c>
      <c r="F907">
        <v>500</v>
      </c>
      <c r="G907" s="2" t="s">
        <v>89</v>
      </c>
      <c r="H907" s="2" t="s">
        <v>13</v>
      </c>
      <c r="I907">
        <v>5</v>
      </c>
      <c r="J907" s="2" t="s">
        <v>88</v>
      </c>
      <c r="K907" s="2">
        <f>IF(ISNUMBER(AVERAGEIFS(ObservedSpeciesData!K$2:K$4955,ObservedSpeciesData!$A$2:$A$4955,$A907,ObservedSpeciesData!$D$2:$D$4955,$D907)),AVERAGEIFS(ObservedSpeciesData!K$2:K$4955,ObservedSpeciesData!$A$2:$A$4955,$A907,ObservedSpeciesData!$D$2:$D$4955,$D907),"")</f>
        <v>450</v>
      </c>
      <c r="L907" s="26">
        <f>IF(ISNUMBER(AVERAGEIFS(ObservedSpeciesData!L$2:L$4955,ObservedSpeciesData!$A$2:$A$4955,$A907,ObservedSpeciesData!$D$2:$D$4955,$D907)),AVERAGEIFS(ObservedSpeciesData!L$2:L$4955,ObservedSpeciesData!$A$2:$A$4955,$A907,ObservedSpeciesData!$D$2:$D$4955,$D907),"")</f>
        <v>2298.3333333333335</v>
      </c>
      <c r="M907" s="23">
        <f>IF(ISNUMBER(AVERAGEIFS(ObservedSpeciesData!M$2:M$4955,ObservedSpeciesData!$A$2:$A$4955,$A907,ObservedSpeciesData!$D$2:$D$4955,$D907)),AVERAGEIFS(ObservedSpeciesData!M$2:M$4955,ObservedSpeciesData!$A$2:$A$4955,$A907,ObservedSpeciesData!$D$2:$D$4955,$D907),"")</f>
        <v>229.83333333333334</v>
      </c>
      <c r="N907" s="23" t="str">
        <f>IF(ISNUMBER(AVERAGEIFS(ObservedSpeciesData!N$2:N$4955,ObservedSpeciesData!$A$2:$A$4955,$A907,ObservedSpeciesData!$D$2:$D$4955,$D907)),AVERAGEIFS(ObservedSpeciesData!N$2:N$4955,ObservedSpeciesData!$A$2:$A$4955,$A907,ObservedSpeciesData!$D$2:$D$4955,$D907),"")</f>
        <v/>
      </c>
      <c r="O907" s="23" t="str">
        <f>IF(ISNUMBER(AVERAGEIFS(ObservedSpeciesData!O$2:O$4955,ObservedSpeciesData!$A$2:$A$4955,$A907,ObservedSpeciesData!$D$2:$D$4955,$D907)),AVERAGEIFS(ObservedSpeciesData!O$2:O$4955,ObservedSpeciesData!$A$2:$A$4955,$A907,ObservedSpeciesData!$D$2:$D$4955,$D907),"")</f>
        <v/>
      </c>
      <c r="P907" s="23" t="str">
        <f>IF(ISNUMBER(AVERAGEIFS(ObservedSpeciesData!P$2:P$4955,ObservedSpeciesData!$A$2:$A$4955,$A907,ObservedSpeciesData!$C$2:$C$4955,$C907,ObservedSpeciesData!$D$2:$D$4955,$D907)),AVERAGEIFS(ObservedSpeciesData!P$2:P$4955,ObservedSpeciesData!$A$2:$A$4955,$A907,ObservedSpeciesData!$C$2:$C$4955,$C907,ObservedSpeciesData!$D$2:$D$4955,$D907),"")</f>
        <v/>
      </c>
      <c r="Q907" s="23"/>
      <c r="R907" s="25" t="str">
        <f>IF(ISNUMBER(AVERAGEIFS(ObservedSpeciesData!R$2:R$4955,ObservedSpeciesData!$A$2:$A$4955,$A907,ObservedSpeciesData!$D$2:$D$4955,$D907)),AVERAGEIFS(ObservedSpeciesData!R$2:R$4955,ObservedSpeciesData!$A$2:$A$4955,$A907,ObservedSpeciesData!$D$2:$D$4955,$D907),"")</f>
        <v/>
      </c>
      <c r="S907" s="25" t="str">
        <f>IF(ISNUMBER(AVERAGEIFS(ObservedSpeciesData!S$2:S$4955,ObservedSpeciesData!$A$2:$A$4955,$A907,ObservedSpeciesData!$D$2:$D$4955,$D907)),AVERAGEIFS(ObservedSpeciesData!S$2:S$4955,ObservedSpeciesData!$A$2:$A$4955,$A907,ObservedSpeciesData!$D$2:$D$4955,$D907),"")</f>
        <v/>
      </c>
      <c r="T907" s="23" t="str">
        <f>IF(ISNUMBER(AVERAGEIFS(ObservedSpeciesData!T$2:T$4955,ObservedSpeciesData!$A$2:$A$4955,$A907,ObservedSpeciesData!$D$2:$D$4955,$D907)),AVERAGEIFS(ObservedSpeciesData!T$2:T$4955,ObservedSpeciesData!$A$2:$A$4955,$A907,ObservedSpeciesData!$D$2:$D$4955,$D907),"")</f>
        <v/>
      </c>
      <c r="U907" s="24" t="str">
        <f>IF(ISNUMBER(AVERAGEIFS(ObservedSpeciesData!U$2:U$4955,ObservedSpeciesData!$A$2:$A$4955,$A907,ObservedSpeciesData!$C$2:$C$4955,$C907,ObservedSpeciesData!$D$2:$D$4955,$D907)),AVERAGEIFS(ObservedSpeciesData!U$2:U$4955,ObservedSpeciesData!$A$2:$A$4955,$A907,ObservedSpeciesData!$C$2:$C$4955,$C907,ObservedSpeciesData!$D$2:$D$4955,$D907),"")</f>
        <v/>
      </c>
      <c r="V907" s="23" t="str">
        <f>IF(ISNUMBER(AVERAGEIFS(ObservedSpeciesData!V$2:V$4955,ObservedSpeciesData!$A$2:$A$4955,$A907,ObservedSpeciesData!$D$2:$D$4955,$D907)),AVERAGEIFS(ObservedSpeciesData!V$2:V$4955,ObservedSpeciesData!$A$2:$A$4955,$A907,ObservedSpeciesData!$D$2:$D$4955,$D907),"")</f>
        <v/>
      </c>
      <c r="W907" s="23" t="str">
        <f>IF(ISNUMBER(AVERAGEIFS(ObservedSpeciesData!W$2:W$4955,ObservedSpeciesData!$A$2:$A$4955,$A907,ObservedSpeciesData!$D$2:$D$4955,$D907)),AVERAGEIFS(ObservedSpeciesData!W$2:W$4955,ObservedSpeciesData!$A$2:$A$4955,$A907,ObservedSpeciesData!$D$2:$D$4955,$D907),"")</f>
        <v/>
      </c>
      <c r="X907" s="23" t="str">
        <f>IF(ISNUMBER(AVERAGEIFS(ObservedSpeciesData!X$2:X$4955,ObservedSpeciesData!$A$2:$A$4955,$A907,ObservedSpeciesData!$D$2:$D$4955,$D907)),AVERAGEIFS(ObservedSpeciesData!X$2:X$4955,ObservedSpeciesData!$A$2:$A$4955,$A907,ObservedSpeciesData!$D$2:$D$4955,$D907),"")</f>
        <v/>
      </c>
      <c r="Y907" s="23" t="str">
        <f>IF(ISNUMBER(AVERAGEIFS(ObservedSpeciesData!Y$2:Y$4955,ObservedSpeciesData!$A$2:$A$4955,$A907,ObservedSpeciesData!$D$2:$D$4955,$D907)),AVERAGEIFS(ObservedSpeciesData!Y$2:Y$4955,ObservedSpeciesData!$A$2:$A$4955,$A907,ObservedSpeciesData!$D$2:$D$4955,$D907),"")</f>
        <v/>
      </c>
      <c r="Z907" s="23" t="str">
        <f>IF(ISNUMBER(AVERAGEIFS(ObservedSpeciesData!Z$2:Z$4955,ObservedSpeciesData!$A$2:$A$4955,$A907,ObservedSpeciesData!$D$2:$D$4955,$D907)),AVERAGEIFS(ObservedSpeciesData!Z$2:Z$4955,ObservedSpeciesData!$A$2:$A$4955,$A907,ObservedSpeciesData!$D$2:$D$4955,$D907),"")</f>
        <v/>
      </c>
      <c r="AA907" s="23">
        <f>IF(ISNUMBER(AVERAGEIFS(ObservedSpeciesData!AA$2:AA$4955,ObservedSpeciesData!$A$2:$A$4955,$A907,ObservedSpeciesData!$D$2:$D$4955,$D907)),AVERAGEIFS(ObservedSpeciesData!AA$2:AA$4955,ObservedSpeciesData!$A$2:$A$4955,$A907,ObservedSpeciesData!$D$2:$D$4955,$D907),"")</f>
        <v>22.833333333333332</v>
      </c>
      <c r="AB907" s="24">
        <f>IF(ISNUMBER(AVERAGEIFS(ObservedSpeciesData!AB$2:AB$4955,ObservedSpeciesData!$A$2:$A$4955,$A907,ObservedSpeciesData!$D$2:$D$4955,$D907)),AVERAGEIFS(ObservedSpeciesData!AB$2:AB$4955,ObservedSpeciesData!$A$2:$A$4955,$A907,ObservedSpeciesData!$D$2:$D$4955,$D907),"")</f>
        <v>3.6333333333333336E-2</v>
      </c>
      <c r="AC907" s="24">
        <f>IF(ISNUMBER(AVERAGEIFS(ObservedSpeciesData!AC$2:AC$4955,ObservedSpeciesData!$A$2:$A$4955,$A907,ObservedSpeciesData!$D$2:$D$4955,$D907)),AVERAGEIFS(ObservedSpeciesData!AC$2:AC$4955,ObservedSpeciesData!$A$2:$A$4955,$A907,ObservedSpeciesData!$D$2:$D$4955,$D907),"")</f>
        <v>3.6333333333333336E-2</v>
      </c>
      <c r="AD907" s="23" t="str">
        <f>IF(ISNUMBER(AVERAGEIFS(ObservedSpeciesData!AD$2:AD$4955,ObservedSpeciesData!$A$2:$A$4955,$A907,ObservedSpeciesData!$D$2:$D$4955,$D907)),AVERAGEIFS(ObservedSpeciesData!AD$2:AD$4955,ObservedSpeciesData!$A$2:$A$4955,$A907,ObservedSpeciesData!$D$2:$D$4955,$D907),"")</f>
        <v/>
      </c>
      <c r="AE907" s="24" t="str">
        <f>IF(ISNUMBER(AVERAGEIFS(ObservedSpeciesData!AE$2:AE$4955,ObservedSpeciesData!$A$2:$A$4955,$A907,ObservedSpeciesData!$D$2:$D$4955,$D907)),AVERAGEIFS(ObservedSpeciesData!AE$2:AE$4955,ObservedSpeciesData!$A$2:$A$4955,$A907,ObservedSpeciesData!$D$2:$D$4955,$D907),"")</f>
        <v/>
      </c>
      <c r="AF907" s="23"/>
      <c r="AG907" s="24"/>
      <c r="AH907" s="23" t="str">
        <f>IF(ISNUMBER(AVERAGEIFS(ObservedSpeciesData!AH$2:AH$4955,ObservedSpeciesData!$A$2:$A$4955,$A907,ObservedSpeciesData!$D$2:$D$4955,$D907)),AVERAGEIFS(ObservedSpeciesData!AH$2:AH$4955,ObservedSpeciesData!$A$2:$A$4955,$A907,ObservedSpeciesData!$D$2:$D$4955,$D907),"")</f>
        <v/>
      </c>
      <c r="AI907" s="23" t="str">
        <f>IF(ISNUMBER(AVERAGEIFS(ObservedSpeciesData!AI$2:AI$4955,ObservedSpeciesData!$A$2:$A$4955,$A907,ObservedSpeciesData!$C$2:$C$4955,$C907,ObservedSpeciesData!$D$2:$D$4955,$D907)),AVERAGEIFS(ObservedSpeciesData!AI$2:AI$4955,ObservedSpeciesData!$A$2:$A$4955,$A907,ObservedSpeciesData!$C$2:$C$4955,$C907,ObservedSpeciesData!$D$2:$D$4955,$D907),"")</f>
        <v/>
      </c>
      <c r="AJ907" s="2">
        <f>COUNTIFS(ObservedSpeciesData!$A$2:$A$828,$A907,ObservedSpeciesData!$D$2:$D$828,$D907)</f>
        <v>0</v>
      </c>
      <c r="AK907" s="2">
        <f t="shared" si="14"/>
        <v>4</v>
      </c>
    </row>
    <row r="908" spans="1:37" x14ac:dyDescent="0.25">
      <c r="A908" s="14" t="s">
        <v>96</v>
      </c>
      <c r="B908" t="s">
        <v>80</v>
      </c>
      <c r="C908" t="s">
        <v>90</v>
      </c>
      <c r="D908" s="13">
        <v>42128</v>
      </c>
      <c r="E908">
        <v>1</v>
      </c>
      <c r="F908">
        <v>0</v>
      </c>
      <c r="G908" s="2" t="s">
        <v>89</v>
      </c>
      <c r="H908" s="2" t="s">
        <v>13</v>
      </c>
      <c r="I908">
        <v>5</v>
      </c>
      <c r="J908" s="2" t="s">
        <v>88</v>
      </c>
      <c r="K908" s="2">
        <f>IF(ISNUMBER(AVERAGEIFS(ObservedSpeciesData!K$2:K$4955,ObservedSpeciesData!$A$2:$A$4955,$A908,ObservedSpeciesData!$D$2:$D$4955,$D908)),AVERAGEIFS(ObservedSpeciesData!K$2:K$4955,ObservedSpeciesData!$A$2:$A$4955,$A908,ObservedSpeciesData!$D$2:$D$4955,$D908),"")</f>
        <v>0</v>
      </c>
      <c r="L908" s="26">
        <f>IF(ISNUMBER(AVERAGEIFS(ObservedSpeciesData!L$2:L$4955,ObservedSpeciesData!$A$2:$A$4955,$A908,ObservedSpeciesData!$D$2:$D$4955,$D908)),AVERAGEIFS(ObservedSpeciesData!L$2:L$4955,ObservedSpeciesData!$A$2:$A$4955,$A908,ObservedSpeciesData!$D$2:$D$4955,$D908),"")</f>
        <v>1750.6666666666667</v>
      </c>
      <c r="M908" s="23">
        <f>IF(ISNUMBER(AVERAGEIFS(ObservedSpeciesData!M$2:M$4955,ObservedSpeciesData!$A$2:$A$4955,$A908,ObservedSpeciesData!$D$2:$D$4955,$D908)),AVERAGEIFS(ObservedSpeciesData!M$2:M$4955,ObservedSpeciesData!$A$2:$A$4955,$A908,ObservedSpeciesData!$D$2:$D$4955,$D908),"")</f>
        <v>175.06666666666669</v>
      </c>
      <c r="N908" s="23" t="str">
        <f>IF(ISNUMBER(AVERAGEIFS(ObservedSpeciesData!N$2:N$4955,ObservedSpeciesData!$A$2:$A$4955,$A908,ObservedSpeciesData!$D$2:$D$4955,$D908)),AVERAGEIFS(ObservedSpeciesData!N$2:N$4955,ObservedSpeciesData!$A$2:$A$4955,$A908,ObservedSpeciesData!$D$2:$D$4955,$D908),"")</f>
        <v/>
      </c>
      <c r="O908" s="23" t="str">
        <f>IF(ISNUMBER(AVERAGEIFS(ObservedSpeciesData!O$2:O$4955,ObservedSpeciesData!$A$2:$A$4955,$A908,ObservedSpeciesData!$D$2:$D$4955,$D908)),AVERAGEIFS(ObservedSpeciesData!O$2:O$4955,ObservedSpeciesData!$A$2:$A$4955,$A908,ObservedSpeciesData!$D$2:$D$4955,$D908),"")</f>
        <v/>
      </c>
      <c r="P908" s="23" t="str">
        <f>IF(ISNUMBER(AVERAGEIFS(ObservedSpeciesData!P$2:P$4955,ObservedSpeciesData!$A$2:$A$4955,$A908,ObservedSpeciesData!$C$2:$C$4955,$C908,ObservedSpeciesData!$D$2:$D$4955,$D908)),AVERAGEIFS(ObservedSpeciesData!P$2:P$4955,ObservedSpeciesData!$A$2:$A$4955,$A908,ObservedSpeciesData!$C$2:$C$4955,$C908,ObservedSpeciesData!$D$2:$D$4955,$D908),"")</f>
        <v/>
      </c>
      <c r="Q908" s="23"/>
      <c r="R908" s="25" t="str">
        <f>IF(ISNUMBER(AVERAGEIFS(ObservedSpeciesData!R$2:R$4955,ObservedSpeciesData!$A$2:$A$4955,$A908,ObservedSpeciesData!$D$2:$D$4955,$D908)),AVERAGEIFS(ObservedSpeciesData!R$2:R$4955,ObservedSpeciesData!$A$2:$A$4955,$A908,ObservedSpeciesData!$D$2:$D$4955,$D908),"")</f>
        <v/>
      </c>
      <c r="S908" s="25" t="str">
        <f>IF(ISNUMBER(AVERAGEIFS(ObservedSpeciesData!S$2:S$4955,ObservedSpeciesData!$A$2:$A$4955,$A908,ObservedSpeciesData!$D$2:$D$4955,$D908)),AVERAGEIFS(ObservedSpeciesData!S$2:S$4955,ObservedSpeciesData!$A$2:$A$4955,$A908,ObservedSpeciesData!$D$2:$D$4955,$D908),"")</f>
        <v/>
      </c>
      <c r="T908" s="23" t="str">
        <f>IF(ISNUMBER(AVERAGEIFS(ObservedSpeciesData!T$2:T$4955,ObservedSpeciesData!$A$2:$A$4955,$A908,ObservedSpeciesData!$D$2:$D$4955,$D908)),AVERAGEIFS(ObservedSpeciesData!T$2:T$4955,ObservedSpeciesData!$A$2:$A$4955,$A908,ObservedSpeciesData!$D$2:$D$4955,$D908),"")</f>
        <v/>
      </c>
      <c r="U908" s="24" t="str">
        <f>IF(ISNUMBER(AVERAGEIFS(ObservedSpeciesData!U$2:U$4955,ObservedSpeciesData!$A$2:$A$4955,$A908,ObservedSpeciesData!$C$2:$C$4955,$C908,ObservedSpeciesData!$D$2:$D$4955,$D908)),AVERAGEIFS(ObservedSpeciesData!U$2:U$4955,ObservedSpeciesData!$A$2:$A$4955,$A908,ObservedSpeciesData!$C$2:$C$4955,$C908,ObservedSpeciesData!$D$2:$D$4955,$D908),"")</f>
        <v/>
      </c>
      <c r="V908" s="23" t="str">
        <f>IF(ISNUMBER(AVERAGEIFS(ObservedSpeciesData!V$2:V$4955,ObservedSpeciesData!$A$2:$A$4955,$A908,ObservedSpeciesData!$D$2:$D$4955,$D908)),AVERAGEIFS(ObservedSpeciesData!V$2:V$4955,ObservedSpeciesData!$A$2:$A$4955,$A908,ObservedSpeciesData!$D$2:$D$4955,$D908),"")</f>
        <v/>
      </c>
      <c r="W908" s="23" t="str">
        <f>IF(ISNUMBER(AVERAGEIFS(ObservedSpeciesData!W$2:W$4955,ObservedSpeciesData!$A$2:$A$4955,$A908,ObservedSpeciesData!$D$2:$D$4955,$D908)),AVERAGEIFS(ObservedSpeciesData!W$2:W$4955,ObservedSpeciesData!$A$2:$A$4955,$A908,ObservedSpeciesData!$D$2:$D$4955,$D908),"")</f>
        <v/>
      </c>
      <c r="X908" s="23" t="str">
        <f>IF(ISNUMBER(AVERAGEIFS(ObservedSpeciesData!X$2:X$4955,ObservedSpeciesData!$A$2:$A$4955,$A908,ObservedSpeciesData!$D$2:$D$4955,$D908)),AVERAGEIFS(ObservedSpeciesData!X$2:X$4955,ObservedSpeciesData!$A$2:$A$4955,$A908,ObservedSpeciesData!$D$2:$D$4955,$D908),"")</f>
        <v/>
      </c>
      <c r="Y908" s="23" t="str">
        <f>IF(ISNUMBER(AVERAGEIFS(ObservedSpeciesData!Y$2:Y$4955,ObservedSpeciesData!$A$2:$A$4955,$A908,ObservedSpeciesData!$D$2:$D$4955,$D908)),AVERAGEIFS(ObservedSpeciesData!Y$2:Y$4955,ObservedSpeciesData!$A$2:$A$4955,$A908,ObservedSpeciesData!$D$2:$D$4955,$D908),"")</f>
        <v/>
      </c>
      <c r="Z908" s="23" t="str">
        <f>IF(ISNUMBER(AVERAGEIFS(ObservedSpeciesData!Z$2:Z$4955,ObservedSpeciesData!$A$2:$A$4955,$A908,ObservedSpeciesData!$D$2:$D$4955,$D908)),AVERAGEIFS(ObservedSpeciesData!Z$2:Z$4955,ObservedSpeciesData!$A$2:$A$4955,$A908,ObservedSpeciesData!$D$2:$D$4955,$D908),"")</f>
        <v/>
      </c>
      <c r="AA908" s="23">
        <f>IF(ISNUMBER(AVERAGEIFS(ObservedSpeciesData!AA$2:AA$4955,ObservedSpeciesData!$A$2:$A$4955,$A908,ObservedSpeciesData!$D$2:$D$4955,$D908)),AVERAGEIFS(ObservedSpeciesData!AA$2:AA$4955,ObservedSpeciesData!$A$2:$A$4955,$A908,ObservedSpeciesData!$D$2:$D$4955,$D908),"")</f>
        <v>20</v>
      </c>
      <c r="AB908" s="24">
        <f>IF(ISNUMBER(AVERAGEIFS(ObservedSpeciesData!AB$2:AB$4955,ObservedSpeciesData!$A$2:$A$4955,$A908,ObservedSpeciesData!$D$2:$D$4955,$D908)),AVERAGEIFS(ObservedSpeciesData!AB$2:AB$4955,ObservedSpeciesData!$A$2:$A$4955,$A908,ObservedSpeciesData!$D$2:$D$4955,$D908),"")</f>
        <v>3.2000000000000001E-2</v>
      </c>
      <c r="AC908" s="24">
        <f>IF(ISNUMBER(AVERAGEIFS(ObservedSpeciesData!AC$2:AC$4955,ObservedSpeciesData!$A$2:$A$4955,$A908,ObservedSpeciesData!$D$2:$D$4955,$D908)),AVERAGEIFS(ObservedSpeciesData!AC$2:AC$4955,ObservedSpeciesData!$A$2:$A$4955,$A908,ObservedSpeciesData!$D$2:$D$4955,$D908),"")</f>
        <v>3.2000000000000001E-2</v>
      </c>
      <c r="AD908" s="23" t="str">
        <f>IF(ISNUMBER(AVERAGEIFS(ObservedSpeciesData!AD$2:AD$4955,ObservedSpeciesData!$A$2:$A$4955,$A908,ObservedSpeciesData!$D$2:$D$4955,$D908)),AVERAGEIFS(ObservedSpeciesData!AD$2:AD$4955,ObservedSpeciesData!$A$2:$A$4955,$A908,ObservedSpeciesData!$D$2:$D$4955,$D908),"")</f>
        <v/>
      </c>
      <c r="AE908" s="24" t="str">
        <f>IF(ISNUMBER(AVERAGEIFS(ObservedSpeciesData!AE$2:AE$4955,ObservedSpeciesData!$A$2:$A$4955,$A908,ObservedSpeciesData!$D$2:$D$4955,$D908)),AVERAGEIFS(ObservedSpeciesData!AE$2:AE$4955,ObservedSpeciesData!$A$2:$A$4955,$A908,ObservedSpeciesData!$D$2:$D$4955,$D908),"")</f>
        <v/>
      </c>
      <c r="AF908" s="23"/>
      <c r="AG908" s="24"/>
      <c r="AH908" s="23" t="str">
        <f>IF(ISNUMBER(AVERAGEIFS(ObservedSpeciesData!AH$2:AH$4955,ObservedSpeciesData!$A$2:$A$4955,$A908,ObservedSpeciesData!$D$2:$D$4955,$D908)),AVERAGEIFS(ObservedSpeciesData!AH$2:AH$4955,ObservedSpeciesData!$A$2:$A$4955,$A908,ObservedSpeciesData!$D$2:$D$4955,$D908),"")</f>
        <v/>
      </c>
      <c r="AI908" s="23" t="str">
        <f>IF(ISNUMBER(AVERAGEIFS(ObservedSpeciesData!AI$2:AI$4955,ObservedSpeciesData!$A$2:$A$4955,$A908,ObservedSpeciesData!$C$2:$C$4955,$C908,ObservedSpeciesData!$D$2:$D$4955,$D908)),AVERAGEIFS(ObservedSpeciesData!AI$2:AI$4955,ObservedSpeciesData!$A$2:$A$4955,$A908,ObservedSpeciesData!$C$2:$C$4955,$C908,ObservedSpeciesData!$D$2:$D$4955,$D908),"")</f>
        <v/>
      </c>
      <c r="AJ908" s="2">
        <f>COUNTIFS(ObservedSpeciesData!$A$2:$A$828,$A908,ObservedSpeciesData!$D$2:$D$828,$D908)</f>
        <v>0</v>
      </c>
      <c r="AK908" s="2">
        <f t="shared" si="14"/>
        <v>4</v>
      </c>
    </row>
    <row r="909" spans="1:37" x14ac:dyDescent="0.25">
      <c r="A909" s="14" t="s">
        <v>95</v>
      </c>
      <c r="B909" t="s">
        <v>80</v>
      </c>
      <c r="C909" t="s">
        <v>90</v>
      </c>
      <c r="D909" s="13">
        <v>42128</v>
      </c>
      <c r="E909">
        <v>1</v>
      </c>
      <c r="F909">
        <v>50</v>
      </c>
      <c r="G909" s="2" t="s">
        <v>89</v>
      </c>
      <c r="H909" s="2" t="s">
        <v>13</v>
      </c>
      <c r="I909">
        <v>5</v>
      </c>
      <c r="J909" s="2" t="s">
        <v>88</v>
      </c>
      <c r="K909" s="2">
        <f>IF(ISNUMBER(AVERAGEIFS(ObservedSpeciesData!K$2:K$4955,ObservedSpeciesData!$A$2:$A$4955,$A909,ObservedSpeciesData!$D$2:$D$4955,$D909)),AVERAGEIFS(ObservedSpeciesData!K$2:K$4955,ObservedSpeciesData!$A$2:$A$4955,$A909,ObservedSpeciesData!$D$2:$D$4955,$D909),"")</f>
        <v>45</v>
      </c>
      <c r="L909" s="26">
        <f>IF(ISNUMBER(AVERAGEIFS(ObservedSpeciesData!L$2:L$4955,ObservedSpeciesData!$A$2:$A$4955,$A909,ObservedSpeciesData!$D$2:$D$4955,$D909)),AVERAGEIFS(ObservedSpeciesData!L$2:L$4955,ObservedSpeciesData!$A$2:$A$4955,$A909,ObservedSpeciesData!$D$2:$D$4955,$D909),"")</f>
        <v>1862.6666666666667</v>
      </c>
      <c r="M909" s="23">
        <f>IF(ISNUMBER(AVERAGEIFS(ObservedSpeciesData!M$2:M$4955,ObservedSpeciesData!$A$2:$A$4955,$A909,ObservedSpeciesData!$D$2:$D$4955,$D909)),AVERAGEIFS(ObservedSpeciesData!M$2:M$4955,ObservedSpeciesData!$A$2:$A$4955,$A909,ObservedSpeciesData!$D$2:$D$4955,$D909),"")</f>
        <v>186.26666666666665</v>
      </c>
      <c r="N909" s="23" t="str">
        <f>IF(ISNUMBER(AVERAGEIFS(ObservedSpeciesData!N$2:N$4955,ObservedSpeciesData!$A$2:$A$4955,$A909,ObservedSpeciesData!$D$2:$D$4955,$D909)),AVERAGEIFS(ObservedSpeciesData!N$2:N$4955,ObservedSpeciesData!$A$2:$A$4955,$A909,ObservedSpeciesData!$D$2:$D$4955,$D909),"")</f>
        <v/>
      </c>
      <c r="O909" s="23" t="str">
        <f>IF(ISNUMBER(AVERAGEIFS(ObservedSpeciesData!O$2:O$4955,ObservedSpeciesData!$A$2:$A$4955,$A909,ObservedSpeciesData!$D$2:$D$4955,$D909)),AVERAGEIFS(ObservedSpeciesData!O$2:O$4955,ObservedSpeciesData!$A$2:$A$4955,$A909,ObservedSpeciesData!$D$2:$D$4955,$D909),"")</f>
        <v/>
      </c>
      <c r="P909" s="23" t="str">
        <f>IF(ISNUMBER(AVERAGEIFS(ObservedSpeciesData!P$2:P$4955,ObservedSpeciesData!$A$2:$A$4955,$A909,ObservedSpeciesData!$C$2:$C$4955,$C909,ObservedSpeciesData!$D$2:$D$4955,$D909)),AVERAGEIFS(ObservedSpeciesData!P$2:P$4955,ObservedSpeciesData!$A$2:$A$4955,$A909,ObservedSpeciesData!$C$2:$C$4955,$C909,ObservedSpeciesData!$D$2:$D$4955,$D909),"")</f>
        <v/>
      </c>
      <c r="Q909" s="23"/>
      <c r="R909" s="25" t="str">
        <f>IF(ISNUMBER(AVERAGEIFS(ObservedSpeciesData!R$2:R$4955,ObservedSpeciesData!$A$2:$A$4955,$A909,ObservedSpeciesData!$D$2:$D$4955,$D909)),AVERAGEIFS(ObservedSpeciesData!R$2:R$4955,ObservedSpeciesData!$A$2:$A$4955,$A909,ObservedSpeciesData!$D$2:$D$4955,$D909),"")</f>
        <v/>
      </c>
      <c r="S909" s="25" t="str">
        <f>IF(ISNUMBER(AVERAGEIFS(ObservedSpeciesData!S$2:S$4955,ObservedSpeciesData!$A$2:$A$4955,$A909,ObservedSpeciesData!$D$2:$D$4955,$D909)),AVERAGEIFS(ObservedSpeciesData!S$2:S$4955,ObservedSpeciesData!$A$2:$A$4955,$A909,ObservedSpeciesData!$D$2:$D$4955,$D909),"")</f>
        <v/>
      </c>
      <c r="T909" s="23" t="str">
        <f>IF(ISNUMBER(AVERAGEIFS(ObservedSpeciesData!T$2:T$4955,ObservedSpeciesData!$A$2:$A$4955,$A909,ObservedSpeciesData!$D$2:$D$4955,$D909)),AVERAGEIFS(ObservedSpeciesData!T$2:T$4955,ObservedSpeciesData!$A$2:$A$4955,$A909,ObservedSpeciesData!$D$2:$D$4955,$D909),"")</f>
        <v/>
      </c>
      <c r="U909" s="24" t="str">
        <f>IF(ISNUMBER(AVERAGEIFS(ObservedSpeciesData!U$2:U$4955,ObservedSpeciesData!$A$2:$A$4955,$A909,ObservedSpeciesData!$C$2:$C$4955,$C909,ObservedSpeciesData!$D$2:$D$4955,$D909)),AVERAGEIFS(ObservedSpeciesData!U$2:U$4955,ObservedSpeciesData!$A$2:$A$4955,$A909,ObservedSpeciesData!$C$2:$C$4955,$C909,ObservedSpeciesData!$D$2:$D$4955,$D909),"")</f>
        <v/>
      </c>
      <c r="V909" s="23" t="str">
        <f>IF(ISNUMBER(AVERAGEIFS(ObservedSpeciesData!V$2:V$4955,ObservedSpeciesData!$A$2:$A$4955,$A909,ObservedSpeciesData!$D$2:$D$4955,$D909)),AVERAGEIFS(ObservedSpeciesData!V$2:V$4955,ObservedSpeciesData!$A$2:$A$4955,$A909,ObservedSpeciesData!$D$2:$D$4955,$D909),"")</f>
        <v/>
      </c>
      <c r="W909" s="23" t="str">
        <f>IF(ISNUMBER(AVERAGEIFS(ObservedSpeciesData!W$2:W$4955,ObservedSpeciesData!$A$2:$A$4955,$A909,ObservedSpeciesData!$D$2:$D$4955,$D909)),AVERAGEIFS(ObservedSpeciesData!W$2:W$4955,ObservedSpeciesData!$A$2:$A$4955,$A909,ObservedSpeciesData!$D$2:$D$4955,$D909),"")</f>
        <v/>
      </c>
      <c r="X909" s="23" t="str">
        <f>IF(ISNUMBER(AVERAGEIFS(ObservedSpeciesData!X$2:X$4955,ObservedSpeciesData!$A$2:$A$4955,$A909,ObservedSpeciesData!$D$2:$D$4955,$D909)),AVERAGEIFS(ObservedSpeciesData!X$2:X$4955,ObservedSpeciesData!$A$2:$A$4955,$A909,ObservedSpeciesData!$D$2:$D$4955,$D909),"")</f>
        <v/>
      </c>
      <c r="Y909" s="23" t="str">
        <f>IF(ISNUMBER(AVERAGEIFS(ObservedSpeciesData!Y$2:Y$4955,ObservedSpeciesData!$A$2:$A$4955,$A909,ObservedSpeciesData!$D$2:$D$4955,$D909)),AVERAGEIFS(ObservedSpeciesData!Y$2:Y$4955,ObservedSpeciesData!$A$2:$A$4955,$A909,ObservedSpeciesData!$D$2:$D$4955,$D909),"")</f>
        <v/>
      </c>
      <c r="Z909" s="23" t="str">
        <f>IF(ISNUMBER(AVERAGEIFS(ObservedSpeciesData!Z$2:Z$4955,ObservedSpeciesData!$A$2:$A$4955,$A909,ObservedSpeciesData!$D$2:$D$4955,$D909)),AVERAGEIFS(ObservedSpeciesData!Z$2:Z$4955,ObservedSpeciesData!$A$2:$A$4955,$A909,ObservedSpeciesData!$D$2:$D$4955,$D909),"")</f>
        <v/>
      </c>
      <c r="AA909" s="23">
        <f>IF(ISNUMBER(AVERAGEIFS(ObservedSpeciesData!AA$2:AA$4955,ObservedSpeciesData!$A$2:$A$4955,$A909,ObservedSpeciesData!$D$2:$D$4955,$D909)),AVERAGEIFS(ObservedSpeciesData!AA$2:AA$4955,ObservedSpeciesData!$A$2:$A$4955,$A909,ObservedSpeciesData!$D$2:$D$4955,$D909),"")</f>
        <v>21.666666666666668</v>
      </c>
      <c r="AB909" s="24">
        <f>IF(ISNUMBER(AVERAGEIFS(ObservedSpeciesData!AB$2:AB$4955,ObservedSpeciesData!$A$2:$A$4955,$A909,ObservedSpeciesData!$D$2:$D$4955,$D909)),AVERAGEIFS(ObservedSpeciesData!AB$2:AB$4955,ObservedSpeciesData!$A$2:$A$4955,$A909,ObservedSpeciesData!$D$2:$D$4955,$D909),"")</f>
        <v>3.4666666666666672E-2</v>
      </c>
      <c r="AC909" s="24">
        <f>IF(ISNUMBER(AVERAGEIFS(ObservedSpeciesData!AC$2:AC$4955,ObservedSpeciesData!$A$2:$A$4955,$A909,ObservedSpeciesData!$D$2:$D$4955,$D909)),AVERAGEIFS(ObservedSpeciesData!AC$2:AC$4955,ObservedSpeciesData!$A$2:$A$4955,$A909,ObservedSpeciesData!$D$2:$D$4955,$D909),"")</f>
        <v>3.4666666666666672E-2</v>
      </c>
      <c r="AD909" s="23" t="str">
        <f>IF(ISNUMBER(AVERAGEIFS(ObservedSpeciesData!AD$2:AD$4955,ObservedSpeciesData!$A$2:$A$4955,$A909,ObservedSpeciesData!$D$2:$D$4955,$D909)),AVERAGEIFS(ObservedSpeciesData!AD$2:AD$4955,ObservedSpeciesData!$A$2:$A$4955,$A909,ObservedSpeciesData!$D$2:$D$4955,$D909),"")</f>
        <v/>
      </c>
      <c r="AE909" s="24" t="str">
        <f>IF(ISNUMBER(AVERAGEIFS(ObservedSpeciesData!AE$2:AE$4955,ObservedSpeciesData!$A$2:$A$4955,$A909,ObservedSpeciesData!$D$2:$D$4955,$D909)),AVERAGEIFS(ObservedSpeciesData!AE$2:AE$4955,ObservedSpeciesData!$A$2:$A$4955,$A909,ObservedSpeciesData!$D$2:$D$4955,$D909),"")</f>
        <v/>
      </c>
      <c r="AF909" s="23"/>
      <c r="AG909" s="24"/>
      <c r="AH909" s="23" t="str">
        <f>IF(ISNUMBER(AVERAGEIFS(ObservedSpeciesData!AH$2:AH$4955,ObservedSpeciesData!$A$2:$A$4955,$A909,ObservedSpeciesData!$D$2:$D$4955,$D909)),AVERAGEIFS(ObservedSpeciesData!AH$2:AH$4955,ObservedSpeciesData!$A$2:$A$4955,$A909,ObservedSpeciesData!$D$2:$D$4955,$D909),"")</f>
        <v/>
      </c>
      <c r="AI909" s="23" t="str">
        <f>IF(ISNUMBER(AVERAGEIFS(ObservedSpeciesData!AI$2:AI$4955,ObservedSpeciesData!$A$2:$A$4955,$A909,ObservedSpeciesData!$C$2:$C$4955,$C909,ObservedSpeciesData!$D$2:$D$4955,$D909)),AVERAGEIFS(ObservedSpeciesData!AI$2:AI$4955,ObservedSpeciesData!$A$2:$A$4955,$A909,ObservedSpeciesData!$C$2:$C$4955,$C909,ObservedSpeciesData!$D$2:$D$4955,$D909),"")</f>
        <v/>
      </c>
      <c r="AJ909" s="2">
        <f>COUNTIFS(ObservedSpeciesData!$A$2:$A$828,$A909,ObservedSpeciesData!$D$2:$D$828,$D909)</f>
        <v>0</v>
      </c>
      <c r="AK909" s="2">
        <f t="shared" si="14"/>
        <v>4</v>
      </c>
    </row>
    <row r="910" spans="1:37" x14ac:dyDescent="0.25">
      <c r="A910" s="14" t="s">
        <v>94</v>
      </c>
      <c r="B910" t="s">
        <v>80</v>
      </c>
      <c r="C910" t="s">
        <v>90</v>
      </c>
      <c r="D910" s="13">
        <v>42128</v>
      </c>
      <c r="E910">
        <v>1</v>
      </c>
      <c r="F910">
        <v>100</v>
      </c>
      <c r="G910" s="2" t="s">
        <v>89</v>
      </c>
      <c r="H910" s="2" t="s">
        <v>13</v>
      </c>
      <c r="I910">
        <v>5</v>
      </c>
      <c r="J910" s="2" t="s">
        <v>88</v>
      </c>
      <c r="K910" s="2">
        <f>IF(ISNUMBER(AVERAGEIFS(ObservedSpeciesData!K$2:K$4955,ObservedSpeciesData!$A$2:$A$4955,$A910,ObservedSpeciesData!$D$2:$D$4955,$D910)),AVERAGEIFS(ObservedSpeciesData!K$2:K$4955,ObservedSpeciesData!$A$2:$A$4955,$A910,ObservedSpeciesData!$D$2:$D$4955,$D910),"")</f>
        <v>90</v>
      </c>
      <c r="L910" s="26">
        <f>IF(ISNUMBER(AVERAGEIFS(ObservedSpeciesData!L$2:L$4955,ObservedSpeciesData!$A$2:$A$4955,$A910,ObservedSpeciesData!$D$2:$D$4955,$D910)),AVERAGEIFS(ObservedSpeciesData!L$2:L$4955,ObservedSpeciesData!$A$2:$A$4955,$A910,ObservedSpeciesData!$D$2:$D$4955,$D910),"")</f>
        <v>1974.6666666666667</v>
      </c>
      <c r="M910" s="23">
        <f>IF(ISNUMBER(AVERAGEIFS(ObservedSpeciesData!M$2:M$4955,ObservedSpeciesData!$A$2:$A$4955,$A910,ObservedSpeciesData!$D$2:$D$4955,$D910)),AVERAGEIFS(ObservedSpeciesData!M$2:M$4955,ObservedSpeciesData!$A$2:$A$4955,$A910,ObservedSpeciesData!$D$2:$D$4955,$D910),"")</f>
        <v>197.4666666666667</v>
      </c>
      <c r="N910" s="23" t="str">
        <f>IF(ISNUMBER(AVERAGEIFS(ObservedSpeciesData!N$2:N$4955,ObservedSpeciesData!$A$2:$A$4955,$A910,ObservedSpeciesData!$D$2:$D$4955,$D910)),AVERAGEIFS(ObservedSpeciesData!N$2:N$4955,ObservedSpeciesData!$A$2:$A$4955,$A910,ObservedSpeciesData!$D$2:$D$4955,$D910),"")</f>
        <v/>
      </c>
      <c r="O910" s="23" t="str">
        <f>IF(ISNUMBER(AVERAGEIFS(ObservedSpeciesData!O$2:O$4955,ObservedSpeciesData!$A$2:$A$4955,$A910,ObservedSpeciesData!$D$2:$D$4955,$D910)),AVERAGEIFS(ObservedSpeciesData!O$2:O$4955,ObservedSpeciesData!$A$2:$A$4955,$A910,ObservedSpeciesData!$D$2:$D$4955,$D910),"")</f>
        <v/>
      </c>
      <c r="P910" s="23" t="str">
        <f>IF(ISNUMBER(AVERAGEIFS(ObservedSpeciesData!P$2:P$4955,ObservedSpeciesData!$A$2:$A$4955,$A910,ObservedSpeciesData!$C$2:$C$4955,$C910,ObservedSpeciesData!$D$2:$D$4955,$D910)),AVERAGEIFS(ObservedSpeciesData!P$2:P$4955,ObservedSpeciesData!$A$2:$A$4955,$A910,ObservedSpeciesData!$C$2:$C$4955,$C910,ObservedSpeciesData!$D$2:$D$4955,$D910),"")</f>
        <v/>
      </c>
      <c r="Q910" s="23"/>
      <c r="R910" s="25" t="str">
        <f>IF(ISNUMBER(AVERAGEIFS(ObservedSpeciesData!R$2:R$4955,ObservedSpeciesData!$A$2:$A$4955,$A910,ObservedSpeciesData!$D$2:$D$4955,$D910)),AVERAGEIFS(ObservedSpeciesData!R$2:R$4955,ObservedSpeciesData!$A$2:$A$4955,$A910,ObservedSpeciesData!$D$2:$D$4955,$D910),"")</f>
        <v/>
      </c>
      <c r="S910" s="25" t="str">
        <f>IF(ISNUMBER(AVERAGEIFS(ObservedSpeciesData!S$2:S$4955,ObservedSpeciesData!$A$2:$A$4955,$A910,ObservedSpeciesData!$D$2:$D$4955,$D910)),AVERAGEIFS(ObservedSpeciesData!S$2:S$4955,ObservedSpeciesData!$A$2:$A$4955,$A910,ObservedSpeciesData!$D$2:$D$4955,$D910),"")</f>
        <v/>
      </c>
      <c r="T910" s="23" t="str">
        <f>IF(ISNUMBER(AVERAGEIFS(ObservedSpeciesData!T$2:T$4955,ObservedSpeciesData!$A$2:$A$4955,$A910,ObservedSpeciesData!$D$2:$D$4955,$D910)),AVERAGEIFS(ObservedSpeciesData!T$2:T$4955,ObservedSpeciesData!$A$2:$A$4955,$A910,ObservedSpeciesData!$D$2:$D$4955,$D910),"")</f>
        <v/>
      </c>
      <c r="U910" s="24" t="str">
        <f>IF(ISNUMBER(AVERAGEIFS(ObservedSpeciesData!U$2:U$4955,ObservedSpeciesData!$A$2:$A$4955,$A910,ObservedSpeciesData!$C$2:$C$4955,$C910,ObservedSpeciesData!$D$2:$D$4955,$D910)),AVERAGEIFS(ObservedSpeciesData!U$2:U$4955,ObservedSpeciesData!$A$2:$A$4955,$A910,ObservedSpeciesData!$C$2:$C$4955,$C910,ObservedSpeciesData!$D$2:$D$4955,$D910),"")</f>
        <v/>
      </c>
      <c r="V910" s="23" t="str">
        <f>IF(ISNUMBER(AVERAGEIFS(ObservedSpeciesData!V$2:V$4955,ObservedSpeciesData!$A$2:$A$4955,$A910,ObservedSpeciesData!$D$2:$D$4955,$D910)),AVERAGEIFS(ObservedSpeciesData!V$2:V$4955,ObservedSpeciesData!$A$2:$A$4955,$A910,ObservedSpeciesData!$D$2:$D$4955,$D910),"")</f>
        <v/>
      </c>
      <c r="W910" s="23" t="str">
        <f>IF(ISNUMBER(AVERAGEIFS(ObservedSpeciesData!W$2:W$4955,ObservedSpeciesData!$A$2:$A$4955,$A910,ObservedSpeciesData!$D$2:$D$4955,$D910)),AVERAGEIFS(ObservedSpeciesData!W$2:W$4955,ObservedSpeciesData!$A$2:$A$4955,$A910,ObservedSpeciesData!$D$2:$D$4955,$D910),"")</f>
        <v/>
      </c>
      <c r="X910" s="23" t="str">
        <f>IF(ISNUMBER(AVERAGEIFS(ObservedSpeciesData!X$2:X$4955,ObservedSpeciesData!$A$2:$A$4955,$A910,ObservedSpeciesData!$D$2:$D$4955,$D910)),AVERAGEIFS(ObservedSpeciesData!X$2:X$4955,ObservedSpeciesData!$A$2:$A$4955,$A910,ObservedSpeciesData!$D$2:$D$4955,$D910),"")</f>
        <v/>
      </c>
      <c r="Y910" s="23" t="str">
        <f>IF(ISNUMBER(AVERAGEIFS(ObservedSpeciesData!Y$2:Y$4955,ObservedSpeciesData!$A$2:$A$4955,$A910,ObservedSpeciesData!$D$2:$D$4955,$D910)),AVERAGEIFS(ObservedSpeciesData!Y$2:Y$4955,ObservedSpeciesData!$A$2:$A$4955,$A910,ObservedSpeciesData!$D$2:$D$4955,$D910),"")</f>
        <v/>
      </c>
      <c r="Z910" s="23" t="str">
        <f>IF(ISNUMBER(AVERAGEIFS(ObservedSpeciesData!Z$2:Z$4955,ObservedSpeciesData!$A$2:$A$4955,$A910,ObservedSpeciesData!$D$2:$D$4955,$D910)),AVERAGEIFS(ObservedSpeciesData!Z$2:Z$4955,ObservedSpeciesData!$A$2:$A$4955,$A910,ObservedSpeciesData!$D$2:$D$4955,$D910),"")</f>
        <v/>
      </c>
      <c r="AA910" s="23">
        <f>IF(ISNUMBER(AVERAGEIFS(ObservedSpeciesData!AA$2:AA$4955,ObservedSpeciesData!$A$2:$A$4955,$A910,ObservedSpeciesData!$D$2:$D$4955,$D910)),AVERAGEIFS(ObservedSpeciesData!AA$2:AA$4955,ObservedSpeciesData!$A$2:$A$4955,$A910,ObservedSpeciesData!$D$2:$D$4955,$D910),"")</f>
        <v>20.099999999999998</v>
      </c>
      <c r="AB910" s="24">
        <f>IF(ISNUMBER(AVERAGEIFS(ObservedSpeciesData!AB$2:AB$4955,ObservedSpeciesData!$A$2:$A$4955,$A910,ObservedSpeciesData!$D$2:$D$4955,$D910)),AVERAGEIFS(ObservedSpeciesData!AB$2:AB$4955,ObservedSpeciesData!$A$2:$A$4955,$A910,ObservedSpeciesData!$D$2:$D$4955,$D910),"")</f>
        <v>3.2000000000000001E-2</v>
      </c>
      <c r="AC910" s="24">
        <f>IF(ISNUMBER(AVERAGEIFS(ObservedSpeciesData!AC$2:AC$4955,ObservedSpeciesData!$A$2:$A$4955,$A910,ObservedSpeciesData!$D$2:$D$4955,$D910)),AVERAGEIFS(ObservedSpeciesData!AC$2:AC$4955,ObservedSpeciesData!$A$2:$A$4955,$A910,ObservedSpeciesData!$D$2:$D$4955,$D910),"")</f>
        <v>3.2000000000000001E-2</v>
      </c>
      <c r="AD910" s="23" t="str">
        <f>IF(ISNUMBER(AVERAGEIFS(ObservedSpeciesData!AD$2:AD$4955,ObservedSpeciesData!$A$2:$A$4955,$A910,ObservedSpeciesData!$D$2:$D$4955,$D910)),AVERAGEIFS(ObservedSpeciesData!AD$2:AD$4955,ObservedSpeciesData!$A$2:$A$4955,$A910,ObservedSpeciesData!$D$2:$D$4955,$D910),"")</f>
        <v/>
      </c>
      <c r="AE910" s="24" t="str">
        <f>IF(ISNUMBER(AVERAGEIFS(ObservedSpeciesData!AE$2:AE$4955,ObservedSpeciesData!$A$2:$A$4955,$A910,ObservedSpeciesData!$D$2:$D$4955,$D910)),AVERAGEIFS(ObservedSpeciesData!AE$2:AE$4955,ObservedSpeciesData!$A$2:$A$4955,$A910,ObservedSpeciesData!$D$2:$D$4955,$D910),"")</f>
        <v/>
      </c>
      <c r="AF910" s="23"/>
      <c r="AG910" s="24"/>
      <c r="AH910" s="23" t="str">
        <f>IF(ISNUMBER(AVERAGEIFS(ObservedSpeciesData!AH$2:AH$4955,ObservedSpeciesData!$A$2:$A$4955,$A910,ObservedSpeciesData!$D$2:$D$4955,$D910)),AVERAGEIFS(ObservedSpeciesData!AH$2:AH$4955,ObservedSpeciesData!$A$2:$A$4955,$A910,ObservedSpeciesData!$D$2:$D$4955,$D910),"")</f>
        <v/>
      </c>
      <c r="AI910" s="23" t="str">
        <f>IF(ISNUMBER(AVERAGEIFS(ObservedSpeciesData!AI$2:AI$4955,ObservedSpeciesData!$A$2:$A$4955,$A910,ObservedSpeciesData!$C$2:$C$4955,$C910,ObservedSpeciesData!$D$2:$D$4955,$D910)),AVERAGEIFS(ObservedSpeciesData!AI$2:AI$4955,ObservedSpeciesData!$A$2:$A$4955,$A910,ObservedSpeciesData!$C$2:$C$4955,$C910,ObservedSpeciesData!$D$2:$D$4955,$D910),"")</f>
        <v/>
      </c>
      <c r="AJ910" s="2">
        <f>COUNTIFS(ObservedSpeciesData!$A$2:$A$828,$A910,ObservedSpeciesData!$D$2:$D$828,$D910)</f>
        <v>0</v>
      </c>
      <c r="AK910" s="2">
        <f t="shared" si="14"/>
        <v>4</v>
      </c>
    </row>
    <row r="911" spans="1:37" x14ac:dyDescent="0.25">
      <c r="A911" s="14" t="s">
        <v>93</v>
      </c>
      <c r="B911" t="s">
        <v>80</v>
      </c>
      <c r="C911" t="s">
        <v>90</v>
      </c>
      <c r="D911" s="13">
        <v>42128</v>
      </c>
      <c r="E911">
        <v>1</v>
      </c>
      <c r="F911">
        <v>200</v>
      </c>
      <c r="G911" s="2" t="s">
        <v>89</v>
      </c>
      <c r="H911" s="2" t="s">
        <v>13</v>
      </c>
      <c r="I911">
        <v>5</v>
      </c>
      <c r="J911" s="2" t="s">
        <v>88</v>
      </c>
      <c r="K911" s="2">
        <f>IF(ISNUMBER(AVERAGEIFS(ObservedSpeciesData!K$2:K$4955,ObservedSpeciesData!$A$2:$A$4955,$A911,ObservedSpeciesData!$D$2:$D$4955,$D911)),AVERAGEIFS(ObservedSpeciesData!K$2:K$4955,ObservedSpeciesData!$A$2:$A$4955,$A911,ObservedSpeciesData!$D$2:$D$4955,$D911),"")</f>
        <v>180</v>
      </c>
      <c r="L911" s="26">
        <f>IF(ISNUMBER(AVERAGEIFS(ObservedSpeciesData!L$2:L$4955,ObservedSpeciesData!$A$2:$A$4955,$A911,ObservedSpeciesData!$D$2:$D$4955,$D911)),AVERAGEIFS(ObservedSpeciesData!L$2:L$4955,ObservedSpeciesData!$A$2:$A$4955,$A911,ObservedSpeciesData!$D$2:$D$4955,$D911),"")</f>
        <v>1984</v>
      </c>
      <c r="M911" s="23">
        <f>IF(ISNUMBER(AVERAGEIFS(ObservedSpeciesData!M$2:M$4955,ObservedSpeciesData!$A$2:$A$4955,$A911,ObservedSpeciesData!$D$2:$D$4955,$D911)),AVERAGEIFS(ObservedSpeciesData!M$2:M$4955,ObservedSpeciesData!$A$2:$A$4955,$A911,ObservedSpeciesData!$D$2:$D$4955,$D911),"")</f>
        <v>198.4</v>
      </c>
      <c r="N911" s="23" t="str">
        <f>IF(ISNUMBER(AVERAGEIFS(ObservedSpeciesData!N$2:N$4955,ObservedSpeciesData!$A$2:$A$4955,$A911,ObservedSpeciesData!$D$2:$D$4955,$D911)),AVERAGEIFS(ObservedSpeciesData!N$2:N$4955,ObservedSpeciesData!$A$2:$A$4955,$A911,ObservedSpeciesData!$D$2:$D$4955,$D911),"")</f>
        <v/>
      </c>
      <c r="O911" s="23" t="str">
        <f>IF(ISNUMBER(AVERAGEIFS(ObservedSpeciesData!O$2:O$4955,ObservedSpeciesData!$A$2:$A$4955,$A911,ObservedSpeciesData!$D$2:$D$4955,$D911)),AVERAGEIFS(ObservedSpeciesData!O$2:O$4955,ObservedSpeciesData!$A$2:$A$4955,$A911,ObservedSpeciesData!$D$2:$D$4955,$D911),"")</f>
        <v/>
      </c>
      <c r="P911" s="23" t="str">
        <f>IF(ISNUMBER(AVERAGEIFS(ObservedSpeciesData!P$2:P$4955,ObservedSpeciesData!$A$2:$A$4955,$A911,ObservedSpeciesData!$C$2:$C$4955,$C911,ObservedSpeciesData!$D$2:$D$4955,$D911)),AVERAGEIFS(ObservedSpeciesData!P$2:P$4955,ObservedSpeciesData!$A$2:$A$4955,$A911,ObservedSpeciesData!$C$2:$C$4955,$C911,ObservedSpeciesData!$D$2:$D$4955,$D911),"")</f>
        <v/>
      </c>
      <c r="Q911" s="23"/>
      <c r="R911" s="25" t="str">
        <f>IF(ISNUMBER(AVERAGEIFS(ObservedSpeciesData!R$2:R$4955,ObservedSpeciesData!$A$2:$A$4955,$A911,ObservedSpeciesData!$D$2:$D$4955,$D911)),AVERAGEIFS(ObservedSpeciesData!R$2:R$4955,ObservedSpeciesData!$A$2:$A$4955,$A911,ObservedSpeciesData!$D$2:$D$4955,$D911),"")</f>
        <v/>
      </c>
      <c r="S911" s="25" t="str">
        <f>IF(ISNUMBER(AVERAGEIFS(ObservedSpeciesData!S$2:S$4955,ObservedSpeciesData!$A$2:$A$4955,$A911,ObservedSpeciesData!$D$2:$D$4955,$D911)),AVERAGEIFS(ObservedSpeciesData!S$2:S$4955,ObservedSpeciesData!$A$2:$A$4955,$A911,ObservedSpeciesData!$D$2:$D$4955,$D911),"")</f>
        <v/>
      </c>
      <c r="T911" s="23" t="str">
        <f>IF(ISNUMBER(AVERAGEIFS(ObservedSpeciesData!T$2:T$4955,ObservedSpeciesData!$A$2:$A$4955,$A911,ObservedSpeciesData!$D$2:$D$4955,$D911)),AVERAGEIFS(ObservedSpeciesData!T$2:T$4955,ObservedSpeciesData!$A$2:$A$4955,$A911,ObservedSpeciesData!$D$2:$D$4955,$D911),"")</f>
        <v/>
      </c>
      <c r="U911" s="24" t="str">
        <f>IF(ISNUMBER(AVERAGEIFS(ObservedSpeciesData!U$2:U$4955,ObservedSpeciesData!$A$2:$A$4955,$A911,ObservedSpeciesData!$C$2:$C$4955,$C911,ObservedSpeciesData!$D$2:$D$4955,$D911)),AVERAGEIFS(ObservedSpeciesData!U$2:U$4955,ObservedSpeciesData!$A$2:$A$4955,$A911,ObservedSpeciesData!$C$2:$C$4955,$C911,ObservedSpeciesData!$D$2:$D$4955,$D911),"")</f>
        <v/>
      </c>
      <c r="V911" s="23" t="str">
        <f>IF(ISNUMBER(AVERAGEIFS(ObservedSpeciesData!V$2:V$4955,ObservedSpeciesData!$A$2:$A$4955,$A911,ObservedSpeciesData!$D$2:$D$4955,$D911)),AVERAGEIFS(ObservedSpeciesData!V$2:V$4955,ObservedSpeciesData!$A$2:$A$4955,$A911,ObservedSpeciesData!$D$2:$D$4955,$D911),"")</f>
        <v/>
      </c>
      <c r="W911" s="23" t="str">
        <f>IF(ISNUMBER(AVERAGEIFS(ObservedSpeciesData!W$2:W$4955,ObservedSpeciesData!$A$2:$A$4955,$A911,ObservedSpeciesData!$D$2:$D$4955,$D911)),AVERAGEIFS(ObservedSpeciesData!W$2:W$4955,ObservedSpeciesData!$A$2:$A$4955,$A911,ObservedSpeciesData!$D$2:$D$4955,$D911),"")</f>
        <v/>
      </c>
      <c r="X911" s="23" t="str">
        <f>IF(ISNUMBER(AVERAGEIFS(ObservedSpeciesData!X$2:X$4955,ObservedSpeciesData!$A$2:$A$4955,$A911,ObservedSpeciesData!$D$2:$D$4955,$D911)),AVERAGEIFS(ObservedSpeciesData!X$2:X$4955,ObservedSpeciesData!$A$2:$A$4955,$A911,ObservedSpeciesData!$D$2:$D$4955,$D911),"")</f>
        <v/>
      </c>
      <c r="Y911" s="23" t="str">
        <f>IF(ISNUMBER(AVERAGEIFS(ObservedSpeciesData!Y$2:Y$4955,ObservedSpeciesData!$A$2:$A$4955,$A911,ObservedSpeciesData!$D$2:$D$4955,$D911)),AVERAGEIFS(ObservedSpeciesData!Y$2:Y$4955,ObservedSpeciesData!$A$2:$A$4955,$A911,ObservedSpeciesData!$D$2:$D$4955,$D911),"")</f>
        <v/>
      </c>
      <c r="Z911" s="23" t="str">
        <f>IF(ISNUMBER(AVERAGEIFS(ObservedSpeciesData!Z$2:Z$4955,ObservedSpeciesData!$A$2:$A$4955,$A911,ObservedSpeciesData!$D$2:$D$4955,$D911)),AVERAGEIFS(ObservedSpeciesData!Z$2:Z$4955,ObservedSpeciesData!$A$2:$A$4955,$A911,ObservedSpeciesData!$D$2:$D$4955,$D911),"")</f>
        <v/>
      </c>
      <c r="AA911" s="23">
        <f>IF(ISNUMBER(AVERAGEIFS(ObservedSpeciesData!AA$2:AA$4955,ObservedSpeciesData!$A$2:$A$4955,$A911,ObservedSpeciesData!$D$2:$D$4955,$D911)),AVERAGEIFS(ObservedSpeciesData!AA$2:AA$4955,ObservedSpeciesData!$A$2:$A$4955,$A911,ObservedSpeciesData!$D$2:$D$4955,$D911),"")</f>
        <v>22.533333333333331</v>
      </c>
      <c r="AB911" s="24">
        <f>IF(ISNUMBER(AVERAGEIFS(ObservedSpeciesData!AB$2:AB$4955,ObservedSpeciesData!$A$2:$A$4955,$A911,ObservedSpeciesData!$D$2:$D$4955,$D911)),AVERAGEIFS(ObservedSpeciesData!AB$2:AB$4955,ObservedSpeciesData!$A$2:$A$4955,$A911,ObservedSpeciesData!$D$2:$D$4955,$D911),"")</f>
        <v>3.5999999999999997E-2</v>
      </c>
      <c r="AC911" s="24">
        <f>IF(ISNUMBER(AVERAGEIFS(ObservedSpeciesData!AC$2:AC$4955,ObservedSpeciesData!$A$2:$A$4955,$A911,ObservedSpeciesData!$D$2:$D$4955,$D911)),AVERAGEIFS(ObservedSpeciesData!AC$2:AC$4955,ObservedSpeciesData!$A$2:$A$4955,$A911,ObservedSpeciesData!$D$2:$D$4955,$D911),"")</f>
        <v>3.5999999999999997E-2</v>
      </c>
      <c r="AD911" s="23" t="str">
        <f>IF(ISNUMBER(AVERAGEIFS(ObservedSpeciesData!AD$2:AD$4955,ObservedSpeciesData!$A$2:$A$4955,$A911,ObservedSpeciesData!$D$2:$D$4955,$D911)),AVERAGEIFS(ObservedSpeciesData!AD$2:AD$4955,ObservedSpeciesData!$A$2:$A$4955,$A911,ObservedSpeciesData!$D$2:$D$4955,$D911),"")</f>
        <v/>
      </c>
      <c r="AE911" s="24" t="str">
        <f>IF(ISNUMBER(AVERAGEIFS(ObservedSpeciesData!AE$2:AE$4955,ObservedSpeciesData!$A$2:$A$4955,$A911,ObservedSpeciesData!$D$2:$D$4955,$D911)),AVERAGEIFS(ObservedSpeciesData!AE$2:AE$4955,ObservedSpeciesData!$A$2:$A$4955,$A911,ObservedSpeciesData!$D$2:$D$4955,$D911),"")</f>
        <v/>
      </c>
      <c r="AF911" s="23"/>
      <c r="AG911" s="24"/>
      <c r="AH911" s="23" t="str">
        <f>IF(ISNUMBER(AVERAGEIFS(ObservedSpeciesData!AH$2:AH$4955,ObservedSpeciesData!$A$2:$A$4955,$A911,ObservedSpeciesData!$D$2:$D$4955,$D911)),AVERAGEIFS(ObservedSpeciesData!AH$2:AH$4955,ObservedSpeciesData!$A$2:$A$4955,$A911,ObservedSpeciesData!$D$2:$D$4955,$D911),"")</f>
        <v/>
      </c>
      <c r="AI911" s="23" t="str">
        <f>IF(ISNUMBER(AVERAGEIFS(ObservedSpeciesData!AI$2:AI$4955,ObservedSpeciesData!$A$2:$A$4955,$A911,ObservedSpeciesData!$C$2:$C$4955,$C911,ObservedSpeciesData!$D$2:$D$4955,$D911)),AVERAGEIFS(ObservedSpeciesData!AI$2:AI$4955,ObservedSpeciesData!$A$2:$A$4955,$A911,ObservedSpeciesData!$C$2:$C$4955,$C911,ObservedSpeciesData!$D$2:$D$4955,$D911),"")</f>
        <v/>
      </c>
      <c r="AJ911" s="2">
        <f>COUNTIFS(ObservedSpeciesData!$A$2:$A$828,$A911,ObservedSpeciesData!$D$2:$D$828,$D911)</f>
        <v>0</v>
      </c>
      <c r="AK911" s="2">
        <f t="shared" si="14"/>
        <v>4</v>
      </c>
    </row>
    <row r="912" spans="1:37" x14ac:dyDescent="0.25">
      <c r="A912" s="14" t="s">
        <v>92</v>
      </c>
      <c r="B912" t="s">
        <v>80</v>
      </c>
      <c r="C912" t="s">
        <v>90</v>
      </c>
      <c r="D912" s="13">
        <v>42128</v>
      </c>
      <c r="E912">
        <v>1</v>
      </c>
      <c r="F912">
        <v>350</v>
      </c>
      <c r="G912" s="2" t="s">
        <v>89</v>
      </c>
      <c r="H912" s="2" t="s">
        <v>13</v>
      </c>
      <c r="I912">
        <v>5</v>
      </c>
      <c r="J912" s="2" t="s">
        <v>88</v>
      </c>
      <c r="K912" s="2">
        <f>IF(ISNUMBER(AVERAGEIFS(ObservedSpeciesData!K$2:K$4955,ObservedSpeciesData!$A$2:$A$4955,$A912,ObservedSpeciesData!$D$2:$D$4955,$D912)),AVERAGEIFS(ObservedSpeciesData!K$2:K$4955,ObservedSpeciesData!$A$2:$A$4955,$A912,ObservedSpeciesData!$D$2:$D$4955,$D912),"")</f>
        <v>315</v>
      </c>
      <c r="L912" s="26">
        <f>IF(ISNUMBER(AVERAGEIFS(ObservedSpeciesData!L$2:L$4955,ObservedSpeciesData!$A$2:$A$4955,$A912,ObservedSpeciesData!$D$2:$D$4955,$D912)),AVERAGEIFS(ObservedSpeciesData!L$2:L$4955,ObservedSpeciesData!$A$2:$A$4955,$A912,ObservedSpeciesData!$D$2:$D$4955,$D912),"")</f>
        <v>2226.6666666666665</v>
      </c>
      <c r="M912" s="23">
        <f>IF(ISNUMBER(AVERAGEIFS(ObservedSpeciesData!M$2:M$4955,ObservedSpeciesData!$A$2:$A$4955,$A912,ObservedSpeciesData!$D$2:$D$4955,$D912)),AVERAGEIFS(ObservedSpeciesData!M$2:M$4955,ObservedSpeciesData!$A$2:$A$4955,$A912,ObservedSpeciesData!$D$2:$D$4955,$D912),"")</f>
        <v>222.66666666666666</v>
      </c>
      <c r="N912" s="23" t="str">
        <f>IF(ISNUMBER(AVERAGEIFS(ObservedSpeciesData!N$2:N$4955,ObservedSpeciesData!$A$2:$A$4955,$A912,ObservedSpeciesData!$D$2:$D$4955,$D912)),AVERAGEIFS(ObservedSpeciesData!N$2:N$4955,ObservedSpeciesData!$A$2:$A$4955,$A912,ObservedSpeciesData!$D$2:$D$4955,$D912),"")</f>
        <v/>
      </c>
      <c r="O912" s="23" t="str">
        <f>IF(ISNUMBER(AVERAGEIFS(ObservedSpeciesData!O$2:O$4955,ObservedSpeciesData!$A$2:$A$4955,$A912,ObservedSpeciesData!$D$2:$D$4955,$D912)),AVERAGEIFS(ObservedSpeciesData!O$2:O$4955,ObservedSpeciesData!$A$2:$A$4955,$A912,ObservedSpeciesData!$D$2:$D$4955,$D912),"")</f>
        <v/>
      </c>
      <c r="P912" s="23" t="str">
        <f>IF(ISNUMBER(AVERAGEIFS(ObservedSpeciesData!P$2:P$4955,ObservedSpeciesData!$A$2:$A$4955,$A912,ObservedSpeciesData!$C$2:$C$4955,$C912,ObservedSpeciesData!$D$2:$D$4955,$D912)),AVERAGEIFS(ObservedSpeciesData!P$2:P$4955,ObservedSpeciesData!$A$2:$A$4955,$A912,ObservedSpeciesData!$C$2:$C$4955,$C912,ObservedSpeciesData!$D$2:$D$4955,$D912),"")</f>
        <v/>
      </c>
      <c r="Q912" s="23"/>
      <c r="R912" s="25" t="str">
        <f>IF(ISNUMBER(AVERAGEIFS(ObservedSpeciesData!R$2:R$4955,ObservedSpeciesData!$A$2:$A$4955,$A912,ObservedSpeciesData!$D$2:$D$4955,$D912)),AVERAGEIFS(ObservedSpeciesData!R$2:R$4955,ObservedSpeciesData!$A$2:$A$4955,$A912,ObservedSpeciesData!$D$2:$D$4955,$D912),"")</f>
        <v/>
      </c>
      <c r="S912" s="25" t="str">
        <f>IF(ISNUMBER(AVERAGEIFS(ObservedSpeciesData!S$2:S$4955,ObservedSpeciesData!$A$2:$A$4955,$A912,ObservedSpeciesData!$D$2:$D$4955,$D912)),AVERAGEIFS(ObservedSpeciesData!S$2:S$4955,ObservedSpeciesData!$A$2:$A$4955,$A912,ObservedSpeciesData!$D$2:$D$4955,$D912),"")</f>
        <v/>
      </c>
      <c r="T912" s="23" t="str">
        <f>IF(ISNUMBER(AVERAGEIFS(ObservedSpeciesData!T$2:T$4955,ObservedSpeciesData!$A$2:$A$4955,$A912,ObservedSpeciesData!$D$2:$D$4955,$D912)),AVERAGEIFS(ObservedSpeciesData!T$2:T$4955,ObservedSpeciesData!$A$2:$A$4955,$A912,ObservedSpeciesData!$D$2:$D$4955,$D912),"")</f>
        <v/>
      </c>
      <c r="U912" s="24" t="str">
        <f>IF(ISNUMBER(AVERAGEIFS(ObservedSpeciesData!U$2:U$4955,ObservedSpeciesData!$A$2:$A$4955,$A912,ObservedSpeciesData!$C$2:$C$4955,$C912,ObservedSpeciesData!$D$2:$D$4955,$D912)),AVERAGEIFS(ObservedSpeciesData!U$2:U$4955,ObservedSpeciesData!$A$2:$A$4955,$A912,ObservedSpeciesData!$C$2:$C$4955,$C912,ObservedSpeciesData!$D$2:$D$4955,$D912),"")</f>
        <v/>
      </c>
      <c r="V912" s="23" t="str">
        <f>IF(ISNUMBER(AVERAGEIFS(ObservedSpeciesData!V$2:V$4955,ObservedSpeciesData!$A$2:$A$4955,$A912,ObservedSpeciesData!$D$2:$D$4955,$D912)),AVERAGEIFS(ObservedSpeciesData!V$2:V$4955,ObservedSpeciesData!$A$2:$A$4955,$A912,ObservedSpeciesData!$D$2:$D$4955,$D912),"")</f>
        <v/>
      </c>
      <c r="W912" s="23" t="str">
        <f>IF(ISNUMBER(AVERAGEIFS(ObservedSpeciesData!W$2:W$4955,ObservedSpeciesData!$A$2:$A$4955,$A912,ObservedSpeciesData!$D$2:$D$4955,$D912)),AVERAGEIFS(ObservedSpeciesData!W$2:W$4955,ObservedSpeciesData!$A$2:$A$4955,$A912,ObservedSpeciesData!$D$2:$D$4955,$D912),"")</f>
        <v/>
      </c>
      <c r="X912" s="23" t="str">
        <f>IF(ISNUMBER(AVERAGEIFS(ObservedSpeciesData!X$2:X$4955,ObservedSpeciesData!$A$2:$A$4955,$A912,ObservedSpeciesData!$D$2:$D$4955,$D912)),AVERAGEIFS(ObservedSpeciesData!X$2:X$4955,ObservedSpeciesData!$A$2:$A$4955,$A912,ObservedSpeciesData!$D$2:$D$4955,$D912),"")</f>
        <v/>
      </c>
      <c r="Y912" s="23" t="str">
        <f>IF(ISNUMBER(AVERAGEIFS(ObservedSpeciesData!Y$2:Y$4955,ObservedSpeciesData!$A$2:$A$4955,$A912,ObservedSpeciesData!$D$2:$D$4955,$D912)),AVERAGEIFS(ObservedSpeciesData!Y$2:Y$4955,ObservedSpeciesData!$A$2:$A$4955,$A912,ObservedSpeciesData!$D$2:$D$4955,$D912),"")</f>
        <v/>
      </c>
      <c r="Z912" s="23" t="str">
        <f>IF(ISNUMBER(AVERAGEIFS(ObservedSpeciesData!Z$2:Z$4955,ObservedSpeciesData!$A$2:$A$4955,$A912,ObservedSpeciesData!$D$2:$D$4955,$D912)),AVERAGEIFS(ObservedSpeciesData!Z$2:Z$4955,ObservedSpeciesData!$A$2:$A$4955,$A912,ObservedSpeciesData!$D$2:$D$4955,$D912),"")</f>
        <v/>
      </c>
      <c r="AA912" s="23">
        <f>IF(ISNUMBER(AVERAGEIFS(ObservedSpeciesData!AA$2:AA$4955,ObservedSpeciesData!$A$2:$A$4955,$A912,ObservedSpeciesData!$D$2:$D$4955,$D912)),AVERAGEIFS(ObservedSpeciesData!AA$2:AA$4955,ObservedSpeciesData!$A$2:$A$4955,$A912,ObservedSpeciesData!$D$2:$D$4955,$D912),"")</f>
        <v>22.233333333333334</v>
      </c>
      <c r="AB912" s="24">
        <f>IF(ISNUMBER(AVERAGEIFS(ObservedSpeciesData!AB$2:AB$4955,ObservedSpeciesData!$A$2:$A$4955,$A912,ObservedSpeciesData!$D$2:$D$4955,$D912)),AVERAGEIFS(ObservedSpeciesData!AB$2:AB$4955,ObservedSpeciesData!$A$2:$A$4955,$A912,ObservedSpeciesData!$D$2:$D$4955,$D912),"")</f>
        <v>3.5666666666666666E-2</v>
      </c>
      <c r="AC912" s="24">
        <f>IF(ISNUMBER(AVERAGEIFS(ObservedSpeciesData!AC$2:AC$4955,ObservedSpeciesData!$A$2:$A$4955,$A912,ObservedSpeciesData!$D$2:$D$4955,$D912)),AVERAGEIFS(ObservedSpeciesData!AC$2:AC$4955,ObservedSpeciesData!$A$2:$A$4955,$A912,ObservedSpeciesData!$D$2:$D$4955,$D912),"")</f>
        <v>3.5666666666666666E-2</v>
      </c>
      <c r="AD912" s="23" t="str">
        <f>IF(ISNUMBER(AVERAGEIFS(ObservedSpeciesData!AD$2:AD$4955,ObservedSpeciesData!$A$2:$A$4955,$A912,ObservedSpeciesData!$D$2:$D$4955,$D912)),AVERAGEIFS(ObservedSpeciesData!AD$2:AD$4955,ObservedSpeciesData!$A$2:$A$4955,$A912,ObservedSpeciesData!$D$2:$D$4955,$D912),"")</f>
        <v/>
      </c>
      <c r="AE912" s="24" t="str">
        <f>IF(ISNUMBER(AVERAGEIFS(ObservedSpeciesData!AE$2:AE$4955,ObservedSpeciesData!$A$2:$A$4955,$A912,ObservedSpeciesData!$D$2:$D$4955,$D912)),AVERAGEIFS(ObservedSpeciesData!AE$2:AE$4955,ObservedSpeciesData!$A$2:$A$4955,$A912,ObservedSpeciesData!$D$2:$D$4955,$D912),"")</f>
        <v/>
      </c>
      <c r="AF912" s="23"/>
      <c r="AG912" s="24"/>
      <c r="AH912" s="23" t="str">
        <f>IF(ISNUMBER(AVERAGEIFS(ObservedSpeciesData!AH$2:AH$4955,ObservedSpeciesData!$A$2:$A$4955,$A912,ObservedSpeciesData!$D$2:$D$4955,$D912)),AVERAGEIFS(ObservedSpeciesData!AH$2:AH$4955,ObservedSpeciesData!$A$2:$A$4955,$A912,ObservedSpeciesData!$D$2:$D$4955,$D912),"")</f>
        <v/>
      </c>
      <c r="AI912" s="23" t="str">
        <f>IF(ISNUMBER(AVERAGEIFS(ObservedSpeciesData!AI$2:AI$4955,ObservedSpeciesData!$A$2:$A$4955,$A912,ObservedSpeciesData!$C$2:$C$4955,$C912,ObservedSpeciesData!$D$2:$D$4955,$D912)),AVERAGEIFS(ObservedSpeciesData!AI$2:AI$4955,ObservedSpeciesData!$A$2:$A$4955,$A912,ObservedSpeciesData!$C$2:$C$4955,$C912,ObservedSpeciesData!$D$2:$D$4955,$D912),"")</f>
        <v/>
      </c>
      <c r="AJ912" s="2">
        <f>COUNTIFS(ObservedSpeciesData!$A$2:$A$828,$A912,ObservedSpeciesData!$D$2:$D$828,$D912)</f>
        <v>0</v>
      </c>
      <c r="AK912" s="2">
        <f t="shared" si="14"/>
        <v>4</v>
      </c>
    </row>
    <row r="913" spans="1:37" x14ac:dyDescent="0.25">
      <c r="A913" s="14" t="s">
        <v>91</v>
      </c>
      <c r="B913" t="s">
        <v>80</v>
      </c>
      <c r="C913" t="s">
        <v>90</v>
      </c>
      <c r="D913" s="13">
        <v>42128</v>
      </c>
      <c r="E913">
        <v>1</v>
      </c>
      <c r="F913">
        <v>500</v>
      </c>
      <c r="G913" s="2" t="s">
        <v>89</v>
      </c>
      <c r="H913" s="2" t="s">
        <v>13</v>
      </c>
      <c r="I913">
        <v>5</v>
      </c>
      <c r="J913" s="2" t="s">
        <v>88</v>
      </c>
      <c r="K913" s="2">
        <f>IF(ISNUMBER(AVERAGEIFS(ObservedSpeciesData!K$2:K$4955,ObservedSpeciesData!$A$2:$A$4955,$A913,ObservedSpeciesData!$D$2:$D$4955,$D913)),AVERAGEIFS(ObservedSpeciesData!K$2:K$4955,ObservedSpeciesData!$A$2:$A$4955,$A913,ObservedSpeciesData!$D$2:$D$4955,$D913),"")</f>
        <v>450</v>
      </c>
      <c r="L913" s="26">
        <f>IF(ISNUMBER(AVERAGEIFS(ObservedSpeciesData!L$2:L$4955,ObservedSpeciesData!$A$2:$A$4955,$A913,ObservedSpeciesData!$D$2:$D$4955,$D913)),AVERAGEIFS(ObservedSpeciesData!L$2:L$4955,ObservedSpeciesData!$A$2:$A$4955,$A913,ObservedSpeciesData!$D$2:$D$4955,$D913),"")</f>
        <v>2142.6666666666665</v>
      </c>
      <c r="M913" s="23">
        <f>IF(ISNUMBER(AVERAGEIFS(ObservedSpeciesData!M$2:M$4955,ObservedSpeciesData!$A$2:$A$4955,$A913,ObservedSpeciesData!$D$2:$D$4955,$D913)),AVERAGEIFS(ObservedSpeciesData!M$2:M$4955,ObservedSpeciesData!$A$2:$A$4955,$A913,ObservedSpeciesData!$D$2:$D$4955,$D913),"")</f>
        <v>214.26666666666665</v>
      </c>
      <c r="N913" s="23" t="str">
        <f>IF(ISNUMBER(AVERAGEIFS(ObservedSpeciesData!N$2:N$4955,ObservedSpeciesData!$A$2:$A$4955,$A913,ObservedSpeciesData!$D$2:$D$4955,$D913)),AVERAGEIFS(ObservedSpeciesData!N$2:N$4955,ObservedSpeciesData!$A$2:$A$4955,$A913,ObservedSpeciesData!$D$2:$D$4955,$D913),"")</f>
        <v/>
      </c>
      <c r="O913" s="23" t="str">
        <f>IF(ISNUMBER(AVERAGEIFS(ObservedSpeciesData!O$2:O$4955,ObservedSpeciesData!$A$2:$A$4955,$A913,ObservedSpeciesData!$D$2:$D$4955,$D913)),AVERAGEIFS(ObservedSpeciesData!O$2:O$4955,ObservedSpeciesData!$A$2:$A$4955,$A913,ObservedSpeciesData!$D$2:$D$4955,$D913),"")</f>
        <v/>
      </c>
      <c r="P913" s="23" t="str">
        <f>IF(ISNUMBER(AVERAGEIFS(ObservedSpeciesData!P$2:P$4955,ObservedSpeciesData!$A$2:$A$4955,$A913,ObservedSpeciesData!$C$2:$C$4955,$C913,ObservedSpeciesData!$D$2:$D$4955,$D913)),AVERAGEIFS(ObservedSpeciesData!P$2:P$4955,ObservedSpeciesData!$A$2:$A$4955,$A913,ObservedSpeciesData!$C$2:$C$4955,$C913,ObservedSpeciesData!$D$2:$D$4955,$D913),"")</f>
        <v/>
      </c>
      <c r="Q913" s="23"/>
      <c r="R913" s="25" t="str">
        <f>IF(ISNUMBER(AVERAGEIFS(ObservedSpeciesData!R$2:R$4955,ObservedSpeciesData!$A$2:$A$4955,$A913,ObservedSpeciesData!$D$2:$D$4955,$D913)),AVERAGEIFS(ObservedSpeciesData!R$2:R$4955,ObservedSpeciesData!$A$2:$A$4955,$A913,ObservedSpeciesData!$D$2:$D$4955,$D913),"")</f>
        <v/>
      </c>
      <c r="S913" s="25" t="str">
        <f>IF(ISNUMBER(AVERAGEIFS(ObservedSpeciesData!S$2:S$4955,ObservedSpeciesData!$A$2:$A$4955,$A913,ObservedSpeciesData!$D$2:$D$4955,$D913)),AVERAGEIFS(ObservedSpeciesData!S$2:S$4955,ObservedSpeciesData!$A$2:$A$4955,$A913,ObservedSpeciesData!$D$2:$D$4955,$D913),"")</f>
        <v/>
      </c>
      <c r="T913" s="23" t="str">
        <f>IF(ISNUMBER(AVERAGEIFS(ObservedSpeciesData!T$2:T$4955,ObservedSpeciesData!$A$2:$A$4955,$A913,ObservedSpeciesData!$D$2:$D$4955,$D913)),AVERAGEIFS(ObservedSpeciesData!T$2:T$4955,ObservedSpeciesData!$A$2:$A$4955,$A913,ObservedSpeciesData!$D$2:$D$4955,$D913),"")</f>
        <v/>
      </c>
      <c r="U913" s="24" t="str">
        <f>IF(ISNUMBER(AVERAGEIFS(ObservedSpeciesData!U$2:U$4955,ObservedSpeciesData!$A$2:$A$4955,$A913,ObservedSpeciesData!$C$2:$C$4955,$C913,ObservedSpeciesData!$D$2:$D$4955,$D913)),AVERAGEIFS(ObservedSpeciesData!U$2:U$4955,ObservedSpeciesData!$A$2:$A$4955,$A913,ObservedSpeciesData!$C$2:$C$4955,$C913,ObservedSpeciesData!$D$2:$D$4955,$D913),"")</f>
        <v/>
      </c>
      <c r="V913" s="23" t="str">
        <f>IF(ISNUMBER(AVERAGEIFS(ObservedSpeciesData!V$2:V$4955,ObservedSpeciesData!$A$2:$A$4955,$A913,ObservedSpeciesData!$D$2:$D$4955,$D913)),AVERAGEIFS(ObservedSpeciesData!V$2:V$4955,ObservedSpeciesData!$A$2:$A$4955,$A913,ObservedSpeciesData!$D$2:$D$4955,$D913),"")</f>
        <v/>
      </c>
      <c r="W913" s="23" t="str">
        <f>IF(ISNUMBER(AVERAGEIFS(ObservedSpeciesData!W$2:W$4955,ObservedSpeciesData!$A$2:$A$4955,$A913,ObservedSpeciesData!$D$2:$D$4955,$D913)),AVERAGEIFS(ObservedSpeciesData!W$2:W$4955,ObservedSpeciesData!$A$2:$A$4955,$A913,ObservedSpeciesData!$D$2:$D$4955,$D913),"")</f>
        <v/>
      </c>
      <c r="X913" s="23" t="str">
        <f>IF(ISNUMBER(AVERAGEIFS(ObservedSpeciesData!X$2:X$4955,ObservedSpeciesData!$A$2:$A$4955,$A913,ObservedSpeciesData!$D$2:$D$4955,$D913)),AVERAGEIFS(ObservedSpeciesData!X$2:X$4955,ObservedSpeciesData!$A$2:$A$4955,$A913,ObservedSpeciesData!$D$2:$D$4955,$D913),"")</f>
        <v/>
      </c>
      <c r="Y913" s="23" t="str">
        <f>IF(ISNUMBER(AVERAGEIFS(ObservedSpeciesData!Y$2:Y$4955,ObservedSpeciesData!$A$2:$A$4955,$A913,ObservedSpeciesData!$D$2:$D$4955,$D913)),AVERAGEIFS(ObservedSpeciesData!Y$2:Y$4955,ObservedSpeciesData!$A$2:$A$4955,$A913,ObservedSpeciesData!$D$2:$D$4955,$D913),"")</f>
        <v/>
      </c>
      <c r="Z913" s="23" t="str">
        <f>IF(ISNUMBER(AVERAGEIFS(ObservedSpeciesData!Z$2:Z$4955,ObservedSpeciesData!$A$2:$A$4955,$A913,ObservedSpeciesData!$D$2:$D$4955,$D913)),AVERAGEIFS(ObservedSpeciesData!Z$2:Z$4955,ObservedSpeciesData!$A$2:$A$4955,$A913,ObservedSpeciesData!$D$2:$D$4955,$D913),"")</f>
        <v/>
      </c>
      <c r="AA913" s="23">
        <f>IF(ISNUMBER(AVERAGEIFS(ObservedSpeciesData!AA$2:AA$4955,ObservedSpeciesData!$A$2:$A$4955,$A913,ObservedSpeciesData!$D$2:$D$4955,$D913)),AVERAGEIFS(ObservedSpeciesData!AA$2:AA$4955,ObservedSpeciesData!$A$2:$A$4955,$A913,ObservedSpeciesData!$D$2:$D$4955,$D913),"")</f>
        <v>22.566666666666666</v>
      </c>
      <c r="AB913" s="24">
        <f>IF(ISNUMBER(AVERAGEIFS(ObservedSpeciesData!AB$2:AB$4955,ObservedSpeciesData!$A$2:$A$4955,$A913,ObservedSpeciesData!$D$2:$D$4955,$D913)),AVERAGEIFS(ObservedSpeciesData!AB$2:AB$4955,ObservedSpeciesData!$A$2:$A$4955,$A913,ObservedSpeciesData!$D$2:$D$4955,$D913),"")</f>
        <v>3.5999999999999997E-2</v>
      </c>
      <c r="AC913" s="24">
        <f>IF(ISNUMBER(AVERAGEIFS(ObservedSpeciesData!AC$2:AC$4955,ObservedSpeciesData!$A$2:$A$4955,$A913,ObservedSpeciesData!$D$2:$D$4955,$D913)),AVERAGEIFS(ObservedSpeciesData!AC$2:AC$4955,ObservedSpeciesData!$A$2:$A$4955,$A913,ObservedSpeciesData!$D$2:$D$4955,$D913),"")</f>
        <v>3.5999999999999997E-2</v>
      </c>
      <c r="AD913" s="23" t="str">
        <f>IF(ISNUMBER(AVERAGEIFS(ObservedSpeciesData!AD$2:AD$4955,ObservedSpeciesData!$A$2:$A$4955,$A913,ObservedSpeciesData!$D$2:$D$4955,$D913)),AVERAGEIFS(ObservedSpeciesData!AD$2:AD$4955,ObservedSpeciesData!$A$2:$A$4955,$A913,ObservedSpeciesData!$D$2:$D$4955,$D913),"")</f>
        <v/>
      </c>
      <c r="AE913" s="24" t="str">
        <f>IF(ISNUMBER(AVERAGEIFS(ObservedSpeciesData!AE$2:AE$4955,ObservedSpeciesData!$A$2:$A$4955,$A913,ObservedSpeciesData!$D$2:$D$4955,$D913)),AVERAGEIFS(ObservedSpeciesData!AE$2:AE$4955,ObservedSpeciesData!$A$2:$A$4955,$A913,ObservedSpeciesData!$D$2:$D$4955,$D913),"")</f>
        <v/>
      </c>
      <c r="AF913" s="23"/>
      <c r="AG913" s="24"/>
      <c r="AH913" s="23" t="str">
        <f>IF(ISNUMBER(AVERAGEIFS(ObservedSpeciesData!AH$2:AH$4955,ObservedSpeciesData!$A$2:$A$4955,$A913,ObservedSpeciesData!$D$2:$D$4955,$D913)),AVERAGEIFS(ObservedSpeciesData!AH$2:AH$4955,ObservedSpeciesData!$A$2:$A$4955,$A913,ObservedSpeciesData!$D$2:$D$4955,$D913),"")</f>
        <v/>
      </c>
      <c r="AI913" s="23" t="str">
        <f>IF(ISNUMBER(AVERAGEIFS(ObservedSpeciesData!AI$2:AI$4955,ObservedSpeciesData!$A$2:$A$4955,$A913,ObservedSpeciesData!$C$2:$C$4955,$C913,ObservedSpeciesData!$D$2:$D$4955,$D913)),AVERAGEIFS(ObservedSpeciesData!AI$2:AI$4955,ObservedSpeciesData!$A$2:$A$4955,$A913,ObservedSpeciesData!$C$2:$C$4955,$C913,ObservedSpeciesData!$D$2:$D$4955,$D913),"")</f>
        <v/>
      </c>
      <c r="AJ913" s="2">
        <f>COUNTIFS(ObservedSpeciesData!$A$2:$A$828,$A913,ObservedSpeciesData!$D$2:$D$828,$D913)</f>
        <v>0</v>
      </c>
      <c r="AK913" s="2">
        <f t="shared" si="14"/>
        <v>4</v>
      </c>
    </row>
    <row r="914" spans="1:37" x14ac:dyDescent="0.25">
      <c r="A914" s="14" t="s">
        <v>96</v>
      </c>
      <c r="B914" t="s">
        <v>80</v>
      </c>
      <c r="C914" t="s">
        <v>90</v>
      </c>
      <c r="D914" s="13">
        <v>42136</v>
      </c>
      <c r="E914">
        <v>1</v>
      </c>
      <c r="F914">
        <v>0</v>
      </c>
      <c r="G914" s="2" t="s">
        <v>89</v>
      </c>
      <c r="H914" s="2" t="s">
        <v>13</v>
      </c>
      <c r="I914">
        <v>5</v>
      </c>
      <c r="J914" s="2" t="s">
        <v>88</v>
      </c>
      <c r="K914" s="2">
        <f>IF(ISNUMBER(AVERAGEIFS(ObservedSpeciesData!K$2:K$4955,ObservedSpeciesData!$A$2:$A$4955,$A914,ObservedSpeciesData!$D$2:$D$4955,$D914)),AVERAGEIFS(ObservedSpeciesData!K$2:K$4955,ObservedSpeciesData!$A$2:$A$4955,$A914,ObservedSpeciesData!$D$2:$D$4955,$D914),"")</f>
        <v>0</v>
      </c>
      <c r="L914" s="26">
        <f>IF(ISNUMBER(AVERAGEIFS(ObservedSpeciesData!L$2:L$4955,ObservedSpeciesData!$A$2:$A$4955,$A914,ObservedSpeciesData!$D$2:$D$4955,$D914)),AVERAGEIFS(ObservedSpeciesData!L$2:L$4955,ObservedSpeciesData!$A$2:$A$4955,$A914,ObservedSpeciesData!$D$2:$D$4955,$D914),"")</f>
        <v>1746</v>
      </c>
      <c r="M914" s="23">
        <f>IF(ISNUMBER(AVERAGEIFS(ObservedSpeciesData!M$2:M$4955,ObservedSpeciesData!$A$2:$A$4955,$A914,ObservedSpeciesData!$D$2:$D$4955,$D914)),AVERAGEIFS(ObservedSpeciesData!M$2:M$4955,ObservedSpeciesData!$A$2:$A$4955,$A914,ObservedSpeciesData!$D$2:$D$4955,$D914),"")</f>
        <v>174.6</v>
      </c>
      <c r="N914" s="23" t="str">
        <f>IF(ISNUMBER(AVERAGEIFS(ObservedSpeciesData!N$2:N$4955,ObservedSpeciesData!$A$2:$A$4955,$A914,ObservedSpeciesData!$D$2:$D$4955,$D914)),AVERAGEIFS(ObservedSpeciesData!N$2:N$4955,ObservedSpeciesData!$A$2:$A$4955,$A914,ObservedSpeciesData!$D$2:$D$4955,$D914),"")</f>
        <v/>
      </c>
      <c r="O914" s="23" t="str">
        <f>IF(ISNUMBER(AVERAGEIFS(ObservedSpeciesData!O$2:O$4955,ObservedSpeciesData!$A$2:$A$4955,$A914,ObservedSpeciesData!$D$2:$D$4955,$D914)),AVERAGEIFS(ObservedSpeciesData!O$2:O$4955,ObservedSpeciesData!$A$2:$A$4955,$A914,ObservedSpeciesData!$D$2:$D$4955,$D914),"")</f>
        <v/>
      </c>
      <c r="P914" s="23" t="str">
        <f>IF(ISNUMBER(AVERAGEIFS(ObservedSpeciesData!P$2:P$4955,ObservedSpeciesData!$A$2:$A$4955,$A914,ObservedSpeciesData!$C$2:$C$4955,$C914,ObservedSpeciesData!$D$2:$D$4955,$D914)),AVERAGEIFS(ObservedSpeciesData!P$2:P$4955,ObservedSpeciesData!$A$2:$A$4955,$A914,ObservedSpeciesData!$C$2:$C$4955,$C914,ObservedSpeciesData!$D$2:$D$4955,$D914),"")</f>
        <v/>
      </c>
      <c r="Q914" s="23"/>
      <c r="R914" s="25" t="str">
        <f>IF(ISNUMBER(AVERAGEIFS(ObservedSpeciesData!R$2:R$4955,ObservedSpeciesData!$A$2:$A$4955,$A914,ObservedSpeciesData!$D$2:$D$4955,$D914)),AVERAGEIFS(ObservedSpeciesData!R$2:R$4955,ObservedSpeciesData!$A$2:$A$4955,$A914,ObservedSpeciesData!$D$2:$D$4955,$D914),"")</f>
        <v/>
      </c>
      <c r="S914" s="25" t="str">
        <f>IF(ISNUMBER(AVERAGEIFS(ObservedSpeciesData!S$2:S$4955,ObservedSpeciesData!$A$2:$A$4955,$A914,ObservedSpeciesData!$D$2:$D$4955,$D914)),AVERAGEIFS(ObservedSpeciesData!S$2:S$4955,ObservedSpeciesData!$A$2:$A$4955,$A914,ObservedSpeciesData!$D$2:$D$4955,$D914),"")</f>
        <v/>
      </c>
      <c r="T914" s="23" t="str">
        <f>IF(ISNUMBER(AVERAGEIFS(ObservedSpeciesData!T$2:T$4955,ObservedSpeciesData!$A$2:$A$4955,$A914,ObservedSpeciesData!$D$2:$D$4955,$D914)),AVERAGEIFS(ObservedSpeciesData!T$2:T$4955,ObservedSpeciesData!$A$2:$A$4955,$A914,ObservedSpeciesData!$D$2:$D$4955,$D914),"")</f>
        <v/>
      </c>
      <c r="U914" s="24" t="str">
        <f>IF(ISNUMBER(AVERAGEIFS(ObservedSpeciesData!U$2:U$4955,ObservedSpeciesData!$A$2:$A$4955,$A914,ObservedSpeciesData!$C$2:$C$4955,$C914,ObservedSpeciesData!$D$2:$D$4955,$D914)),AVERAGEIFS(ObservedSpeciesData!U$2:U$4955,ObservedSpeciesData!$A$2:$A$4955,$A914,ObservedSpeciesData!$C$2:$C$4955,$C914,ObservedSpeciesData!$D$2:$D$4955,$D914),"")</f>
        <v/>
      </c>
      <c r="V914" s="23" t="str">
        <f>IF(ISNUMBER(AVERAGEIFS(ObservedSpeciesData!V$2:V$4955,ObservedSpeciesData!$A$2:$A$4955,$A914,ObservedSpeciesData!$D$2:$D$4955,$D914)),AVERAGEIFS(ObservedSpeciesData!V$2:V$4955,ObservedSpeciesData!$A$2:$A$4955,$A914,ObservedSpeciesData!$D$2:$D$4955,$D914),"")</f>
        <v/>
      </c>
      <c r="W914" s="23" t="str">
        <f>IF(ISNUMBER(AVERAGEIFS(ObservedSpeciesData!W$2:W$4955,ObservedSpeciesData!$A$2:$A$4955,$A914,ObservedSpeciesData!$D$2:$D$4955,$D914)),AVERAGEIFS(ObservedSpeciesData!W$2:W$4955,ObservedSpeciesData!$A$2:$A$4955,$A914,ObservedSpeciesData!$D$2:$D$4955,$D914),"")</f>
        <v/>
      </c>
      <c r="X914" s="23" t="str">
        <f>IF(ISNUMBER(AVERAGEIFS(ObservedSpeciesData!X$2:X$4955,ObservedSpeciesData!$A$2:$A$4955,$A914,ObservedSpeciesData!$D$2:$D$4955,$D914)),AVERAGEIFS(ObservedSpeciesData!X$2:X$4955,ObservedSpeciesData!$A$2:$A$4955,$A914,ObservedSpeciesData!$D$2:$D$4955,$D914),"")</f>
        <v/>
      </c>
      <c r="Y914" s="23" t="str">
        <f>IF(ISNUMBER(AVERAGEIFS(ObservedSpeciesData!Y$2:Y$4955,ObservedSpeciesData!$A$2:$A$4955,$A914,ObservedSpeciesData!$D$2:$D$4955,$D914)),AVERAGEIFS(ObservedSpeciesData!Y$2:Y$4955,ObservedSpeciesData!$A$2:$A$4955,$A914,ObservedSpeciesData!$D$2:$D$4955,$D914),"")</f>
        <v/>
      </c>
      <c r="Z914" s="23" t="str">
        <f>IF(ISNUMBER(AVERAGEIFS(ObservedSpeciesData!Z$2:Z$4955,ObservedSpeciesData!$A$2:$A$4955,$A914,ObservedSpeciesData!$D$2:$D$4955,$D914)),AVERAGEIFS(ObservedSpeciesData!Z$2:Z$4955,ObservedSpeciesData!$A$2:$A$4955,$A914,ObservedSpeciesData!$D$2:$D$4955,$D914),"")</f>
        <v/>
      </c>
      <c r="AA914" s="23">
        <f>IF(ISNUMBER(AVERAGEIFS(ObservedSpeciesData!AA$2:AA$4955,ObservedSpeciesData!$A$2:$A$4955,$A914,ObservedSpeciesData!$D$2:$D$4955,$D914)),AVERAGEIFS(ObservedSpeciesData!AA$2:AA$4955,ObservedSpeciesData!$A$2:$A$4955,$A914,ObservedSpeciesData!$D$2:$D$4955,$D914),"")</f>
        <v>21.65</v>
      </c>
      <c r="AB914" s="24">
        <f>IF(ISNUMBER(AVERAGEIFS(ObservedSpeciesData!AB$2:AB$4955,ObservedSpeciesData!$A$2:$A$4955,$A914,ObservedSpeciesData!$D$2:$D$4955,$D914)),AVERAGEIFS(ObservedSpeciesData!AB$2:AB$4955,ObservedSpeciesData!$A$2:$A$4955,$A914,ObservedSpeciesData!$D$2:$D$4955,$D914),"")</f>
        <v>3.4500000000000003E-2</v>
      </c>
      <c r="AC914" s="24">
        <f>IF(ISNUMBER(AVERAGEIFS(ObservedSpeciesData!AC$2:AC$4955,ObservedSpeciesData!$A$2:$A$4955,$A914,ObservedSpeciesData!$D$2:$D$4955,$D914)),AVERAGEIFS(ObservedSpeciesData!AC$2:AC$4955,ObservedSpeciesData!$A$2:$A$4955,$A914,ObservedSpeciesData!$D$2:$D$4955,$D914),"")</f>
        <v>3.4500000000000003E-2</v>
      </c>
      <c r="AD914" s="23" t="str">
        <f>IF(ISNUMBER(AVERAGEIFS(ObservedSpeciesData!AD$2:AD$4955,ObservedSpeciesData!$A$2:$A$4955,$A914,ObservedSpeciesData!$D$2:$D$4955,$D914)),AVERAGEIFS(ObservedSpeciesData!AD$2:AD$4955,ObservedSpeciesData!$A$2:$A$4955,$A914,ObservedSpeciesData!$D$2:$D$4955,$D914),"")</f>
        <v/>
      </c>
      <c r="AE914" s="24" t="str">
        <f>IF(ISNUMBER(AVERAGEIFS(ObservedSpeciesData!AE$2:AE$4955,ObservedSpeciesData!$A$2:$A$4955,$A914,ObservedSpeciesData!$D$2:$D$4955,$D914)),AVERAGEIFS(ObservedSpeciesData!AE$2:AE$4955,ObservedSpeciesData!$A$2:$A$4955,$A914,ObservedSpeciesData!$D$2:$D$4955,$D914),"")</f>
        <v/>
      </c>
      <c r="AF914" s="23"/>
      <c r="AG914" s="24"/>
      <c r="AH914" s="23" t="str">
        <f>IF(ISNUMBER(AVERAGEIFS(ObservedSpeciesData!AH$2:AH$4955,ObservedSpeciesData!$A$2:$A$4955,$A914,ObservedSpeciesData!$D$2:$D$4955,$D914)),AVERAGEIFS(ObservedSpeciesData!AH$2:AH$4955,ObservedSpeciesData!$A$2:$A$4955,$A914,ObservedSpeciesData!$D$2:$D$4955,$D914),"")</f>
        <v/>
      </c>
      <c r="AI914" s="23" t="str">
        <f>IF(ISNUMBER(AVERAGEIFS(ObservedSpeciesData!AI$2:AI$4955,ObservedSpeciesData!$A$2:$A$4955,$A914,ObservedSpeciesData!$C$2:$C$4955,$C914,ObservedSpeciesData!$D$2:$D$4955,$D914)),AVERAGEIFS(ObservedSpeciesData!AI$2:AI$4955,ObservedSpeciesData!$A$2:$A$4955,$A914,ObservedSpeciesData!$C$2:$C$4955,$C914,ObservedSpeciesData!$D$2:$D$4955,$D914),"")</f>
        <v/>
      </c>
      <c r="AJ914" s="2">
        <f>COUNTIFS(ObservedSpeciesData!$A$2:$A$828,$A914,ObservedSpeciesData!$D$2:$D$828,$D914)</f>
        <v>0</v>
      </c>
      <c r="AK914" s="2">
        <f t="shared" si="14"/>
        <v>4</v>
      </c>
    </row>
    <row r="915" spans="1:37" x14ac:dyDescent="0.25">
      <c r="A915" s="14" t="s">
        <v>95</v>
      </c>
      <c r="B915" t="s">
        <v>80</v>
      </c>
      <c r="C915" t="s">
        <v>90</v>
      </c>
      <c r="D915" s="13">
        <v>42136</v>
      </c>
      <c r="E915">
        <v>1</v>
      </c>
      <c r="F915">
        <v>50</v>
      </c>
      <c r="G915" s="2" t="s">
        <v>89</v>
      </c>
      <c r="H915" s="2" t="s">
        <v>13</v>
      </c>
      <c r="I915">
        <v>5</v>
      </c>
      <c r="J915" s="2" t="s">
        <v>88</v>
      </c>
      <c r="K915" s="2">
        <f>IF(ISNUMBER(AVERAGEIFS(ObservedSpeciesData!K$2:K$4955,ObservedSpeciesData!$A$2:$A$4955,$A915,ObservedSpeciesData!$D$2:$D$4955,$D915)),AVERAGEIFS(ObservedSpeciesData!K$2:K$4955,ObservedSpeciesData!$A$2:$A$4955,$A915,ObservedSpeciesData!$D$2:$D$4955,$D915),"")</f>
        <v>45</v>
      </c>
      <c r="L915" s="26">
        <f>IF(ISNUMBER(AVERAGEIFS(ObservedSpeciesData!L$2:L$4955,ObservedSpeciesData!$A$2:$A$4955,$A915,ObservedSpeciesData!$D$2:$D$4955,$D915)),AVERAGEIFS(ObservedSpeciesData!L$2:L$4955,ObservedSpeciesData!$A$2:$A$4955,$A915,ObservedSpeciesData!$D$2:$D$4955,$D915),"")</f>
        <v>1760</v>
      </c>
      <c r="M915" s="23">
        <f>IF(ISNUMBER(AVERAGEIFS(ObservedSpeciesData!M$2:M$4955,ObservedSpeciesData!$A$2:$A$4955,$A915,ObservedSpeciesData!$D$2:$D$4955,$D915)),AVERAGEIFS(ObservedSpeciesData!M$2:M$4955,ObservedSpeciesData!$A$2:$A$4955,$A915,ObservedSpeciesData!$D$2:$D$4955,$D915),"")</f>
        <v>176</v>
      </c>
      <c r="N915" s="23" t="str">
        <f>IF(ISNUMBER(AVERAGEIFS(ObservedSpeciesData!N$2:N$4955,ObservedSpeciesData!$A$2:$A$4955,$A915,ObservedSpeciesData!$D$2:$D$4955,$D915)),AVERAGEIFS(ObservedSpeciesData!N$2:N$4955,ObservedSpeciesData!$A$2:$A$4955,$A915,ObservedSpeciesData!$D$2:$D$4955,$D915),"")</f>
        <v/>
      </c>
      <c r="O915" s="23" t="str">
        <f>IF(ISNUMBER(AVERAGEIFS(ObservedSpeciesData!O$2:O$4955,ObservedSpeciesData!$A$2:$A$4955,$A915,ObservedSpeciesData!$D$2:$D$4955,$D915)),AVERAGEIFS(ObservedSpeciesData!O$2:O$4955,ObservedSpeciesData!$A$2:$A$4955,$A915,ObservedSpeciesData!$D$2:$D$4955,$D915),"")</f>
        <v/>
      </c>
      <c r="P915" s="23" t="str">
        <f>IF(ISNUMBER(AVERAGEIFS(ObservedSpeciesData!P$2:P$4955,ObservedSpeciesData!$A$2:$A$4955,$A915,ObservedSpeciesData!$C$2:$C$4955,$C915,ObservedSpeciesData!$D$2:$D$4955,$D915)),AVERAGEIFS(ObservedSpeciesData!P$2:P$4955,ObservedSpeciesData!$A$2:$A$4955,$A915,ObservedSpeciesData!$C$2:$C$4955,$C915,ObservedSpeciesData!$D$2:$D$4955,$D915),"")</f>
        <v/>
      </c>
      <c r="Q915" s="23"/>
      <c r="R915" s="25" t="str">
        <f>IF(ISNUMBER(AVERAGEIFS(ObservedSpeciesData!R$2:R$4955,ObservedSpeciesData!$A$2:$A$4955,$A915,ObservedSpeciesData!$D$2:$D$4955,$D915)),AVERAGEIFS(ObservedSpeciesData!R$2:R$4955,ObservedSpeciesData!$A$2:$A$4955,$A915,ObservedSpeciesData!$D$2:$D$4955,$D915),"")</f>
        <v/>
      </c>
      <c r="S915" s="25" t="str">
        <f>IF(ISNUMBER(AVERAGEIFS(ObservedSpeciesData!S$2:S$4955,ObservedSpeciesData!$A$2:$A$4955,$A915,ObservedSpeciesData!$D$2:$D$4955,$D915)),AVERAGEIFS(ObservedSpeciesData!S$2:S$4955,ObservedSpeciesData!$A$2:$A$4955,$A915,ObservedSpeciesData!$D$2:$D$4955,$D915),"")</f>
        <v/>
      </c>
      <c r="T915" s="23" t="str">
        <f>IF(ISNUMBER(AVERAGEIFS(ObservedSpeciesData!T$2:T$4955,ObservedSpeciesData!$A$2:$A$4955,$A915,ObservedSpeciesData!$D$2:$D$4955,$D915)),AVERAGEIFS(ObservedSpeciesData!T$2:T$4955,ObservedSpeciesData!$A$2:$A$4955,$A915,ObservedSpeciesData!$D$2:$D$4955,$D915),"")</f>
        <v/>
      </c>
      <c r="U915" s="24" t="str">
        <f>IF(ISNUMBER(AVERAGEIFS(ObservedSpeciesData!U$2:U$4955,ObservedSpeciesData!$A$2:$A$4955,$A915,ObservedSpeciesData!$C$2:$C$4955,$C915,ObservedSpeciesData!$D$2:$D$4955,$D915)),AVERAGEIFS(ObservedSpeciesData!U$2:U$4955,ObservedSpeciesData!$A$2:$A$4955,$A915,ObservedSpeciesData!$C$2:$C$4955,$C915,ObservedSpeciesData!$D$2:$D$4955,$D915),"")</f>
        <v/>
      </c>
      <c r="V915" s="23" t="str">
        <f>IF(ISNUMBER(AVERAGEIFS(ObservedSpeciesData!V$2:V$4955,ObservedSpeciesData!$A$2:$A$4955,$A915,ObservedSpeciesData!$D$2:$D$4955,$D915)),AVERAGEIFS(ObservedSpeciesData!V$2:V$4955,ObservedSpeciesData!$A$2:$A$4955,$A915,ObservedSpeciesData!$D$2:$D$4955,$D915),"")</f>
        <v/>
      </c>
      <c r="W915" s="23" t="str">
        <f>IF(ISNUMBER(AVERAGEIFS(ObservedSpeciesData!W$2:W$4955,ObservedSpeciesData!$A$2:$A$4955,$A915,ObservedSpeciesData!$D$2:$D$4955,$D915)),AVERAGEIFS(ObservedSpeciesData!W$2:W$4955,ObservedSpeciesData!$A$2:$A$4955,$A915,ObservedSpeciesData!$D$2:$D$4955,$D915),"")</f>
        <v/>
      </c>
      <c r="X915" s="23" t="str">
        <f>IF(ISNUMBER(AVERAGEIFS(ObservedSpeciesData!X$2:X$4955,ObservedSpeciesData!$A$2:$A$4955,$A915,ObservedSpeciesData!$D$2:$D$4955,$D915)),AVERAGEIFS(ObservedSpeciesData!X$2:X$4955,ObservedSpeciesData!$A$2:$A$4955,$A915,ObservedSpeciesData!$D$2:$D$4955,$D915),"")</f>
        <v/>
      </c>
      <c r="Y915" s="23" t="str">
        <f>IF(ISNUMBER(AVERAGEIFS(ObservedSpeciesData!Y$2:Y$4955,ObservedSpeciesData!$A$2:$A$4955,$A915,ObservedSpeciesData!$D$2:$D$4955,$D915)),AVERAGEIFS(ObservedSpeciesData!Y$2:Y$4955,ObservedSpeciesData!$A$2:$A$4955,$A915,ObservedSpeciesData!$D$2:$D$4955,$D915),"")</f>
        <v/>
      </c>
      <c r="Z915" s="23" t="str">
        <f>IF(ISNUMBER(AVERAGEIFS(ObservedSpeciesData!Z$2:Z$4955,ObservedSpeciesData!$A$2:$A$4955,$A915,ObservedSpeciesData!$D$2:$D$4955,$D915)),AVERAGEIFS(ObservedSpeciesData!Z$2:Z$4955,ObservedSpeciesData!$A$2:$A$4955,$A915,ObservedSpeciesData!$D$2:$D$4955,$D915),"")</f>
        <v/>
      </c>
      <c r="AA915" s="23">
        <f>IF(ISNUMBER(AVERAGEIFS(ObservedSpeciesData!AA$2:AA$4955,ObservedSpeciesData!$A$2:$A$4955,$A915,ObservedSpeciesData!$D$2:$D$4955,$D915)),AVERAGEIFS(ObservedSpeciesData!AA$2:AA$4955,ObservedSpeciesData!$A$2:$A$4955,$A915,ObservedSpeciesData!$D$2:$D$4955,$D915),"")</f>
        <v>19</v>
      </c>
      <c r="AB915" s="24">
        <f>IF(ISNUMBER(AVERAGEIFS(ObservedSpeciesData!AB$2:AB$4955,ObservedSpeciesData!$A$2:$A$4955,$A915,ObservedSpeciesData!$D$2:$D$4955,$D915)),AVERAGEIFS(ObservedSpeciesData!AB$2:AB$4955,ObservedSpeciesData!$A$2:$A$4955,$A915,ObservedSpeciesData!$D$2:$D$4955,$D915),"")</f>
        <v>3.0499999999999999E-2</v>
      </c>
      <c r="AC915" s="24">
        <f>IF(ISNUMBER(AVERAGEIFS(ObservedSpeciesData!AC$2:AC$4955,ObservedSpeciesData!$A$2:$A$4955,$A915,ObservedSpeciesData!$D$2:$D$4955,$D915)),AVERAGEIFS(ObservedSpeciesData!AC$2:AC$4955,ObservedSpeciesData!$A$2:$A$4955,$A915,ObservedSpeciesData!$D$2:$D$4955,$D915),"")</f>
        <v>3.0499999999999999E-2</v>
      </c>
      <c r="AD915" s="23" t="str">
        <f>IF(ISNUMBER(AVERAGEIFS(ObservedSpeciesData!AD$2:AD$4955,ObservedSpeciesData!$A$2:$A$4955,$A915,ObservedSpeciesData!$D$2:$D$4955,$D915)),AVERAGEIFS(ObservedSpeciesData!AD$2:AD$4955,ObservedSpeciesData!$A$2:$A$4955,$A915,ObservedSpeciesData!$D$2:$D$4955,$D915),"")</f>
        <v/>
      </c>
      <c r="AE915" s="24" t="str">
        <f>IF(ISNUMBER(AVERAGEIFS(ObservedSpeciesData!AE$2:AE$4955,ObservedSpeciesData!$A$2:$A$4955,$A915,ObservedSpeciesData!$D$2:$D$4955,$D915)),AVERAGEIFS(ObservedSpeciesData!AE$2:AE$4955,ObservedSpeciesData!$A$2:$A$4955,$A915,ObservedSpeciesData!$D$2:$D$4955,$D915),"")</f>
        <v/>
      </c>
      <c r="AF915" s="23"/>
      <c r="AG915" s="24"/>
      <c r="AH915" s="23" t="str">
        <f>IF(ISNUMBER(AVERAGEIFS(ObservedSpeciesData!AH$2:AH$4955,ObservedSpeciesData!$A$2:$A$4955,$A915,ObservedSpeciesData!$D$2:$D$4955,$D915)),AVERAGEIFS(ObservedSpeciesData!AH$2:AH$4955,ObservedSpeciesData!$A$2:$A$4955,$A915,ObservedSpeciesData!$D$2:$D$4955,$D915),"")</f>
        <v/>
      </c>
      <c r="AI915" s="23" t="str">
        <f>IF(ISNUMBER(AVERAGEIFS(ObservedSpeciesData!AI$2:AI$4955,ObservedSpeciesData!$A$2:$A$4955,$A915,ObservedSpeciesData!$C$2:$C$4955,$C915,ObservedSpeciesData!$D$2:$D$4955,$D915)),AVERAGEIFS(ObservedSpeciesData!AI$2:AI$4955,ObservedSpeciesData!$A$2:$A$4955,$A915,ObservedSpeciesData!$C$2:$C$4955,$C915,ObservedSpeciesData!$D$2:$D$4955,$D915),"")</f>
        <v/>
      </c>
      <c r="AJ915" s="2">
        <f>COUNTIFS(ObservedSpeciesData!$A$2:$A$828,$A915,ObservedSpeciesData!$D$2:$D$828,$D915)</f>
        <v>0</v>
      </c>
      <c r="AK915" s="2">
        <f t="shared" si="14"/>
        <v>4</v>
      </c>
    </row>
    <row r="916" spans="1:37" x14ac:dyDescent="0.25">
      <c r="A916" s="14" t="s">
        <v>94</v>
      </c>
      <c r="B916" t="s">
        <v>80</v>
      </c>
      <c r="C916" t="s">
        <v>90</v>
      </c>
      <c r="D916" s="13">
        <v>42136</v>
      </c>
      <c r="E916">
        <v>1</v>
      </c>
      <c r="F916">
        <v>100</v>
      </c>
      <c r="G916" s="2" t="s">
        <v>89</v>
      </c>
      <c r="H916" s="2" t="s">
        <v>13</v>
      </c>
      <c r="I916">
        <v>5</v>
      </c>
      <c r="J916" s="2" t="s">
        <v>88</v>
      </c>
      <c r="K916" s="2">
        <f>IF(ISNUMBER(AVERAGEIFS(ObservedSpeciesData!K$2:K$4955,ObservedSpeciesData!$A$2:$A$4955,$A916,ObservedSpeciesData!$D$2:$D$4955,$D916)),AVERAGEIFS(ObservedSpeciesData!K$2:K$4955,ObservedSpeciesData!$A$2:$A$4955,$A916,ObservedSpeciesData!$D$2:$D$4955,$D916),"")</f>
        <v>90</v>
      </c>
      <c r="L916" s="26">
        <f>IF(ISNUMBER(AVERAGEIFS(ObservedSpeciesData!L$2:L$4955,ObservedSpeciesData!$A$2:$A$4955,$A916,ObservedSpeciesData!$D$2:$D$4955,$D916)),AVERAGEIFS(ObservedSpeciesData!L$2:L$4955,ObservedSpeciesData!$A$2:$A$4955,$A916,ObservedSpeciesData!$D$2:$D$4955,$D916),"")</f>
        <v>1886</v>
      </c>
      <c r="M916" s="23">
        <f>IF(ISNUMBER(AVERAGEIFS(ObservedSpeciesData!M$2:M$4955,ObservedSpeciesData!$A$2:$A$4955,$A916,ObservedSpeciesData!$D$2:$D$4955,$D916)),AVERAGEIFS(ObservedSpeciesData!M$2:M$4955,ObservedSpeciesData!$A$2:$A$4955,$A916,ObservedSpeciesData!$D$2:$D$4955,$D916),"")</f>
        <v>188.6</v>
      </c>
      <c r="N916" s="23" t="str">
        <f>IF(ISNUMBER(AVERAGEIFS(ObservedSpeciesData!N$2:N$4955,ObservedSpeciesData!$A$2:$A$4955,$A916,ObservedSpeciesData!$D$2:$D$4955,$D916)),AVERAGEIFS(ObservedSpeciesData!N$2:N$4955,ObservedSpeciesData!$A$2:$A$4955,$A916,ObservedSpeciesData!$D$2:$D$4955,$D916),"")</f>
        <v/>
      </c>
      <c r="O916" s="23" t="str">
        <f>IF(ISNUMBER(AVERAGEIFS(ObservedSpeciesData!O$2:O$4955,ObservedSpeciesData!$A$2:$A$4955,$A916,ObservedSpeciesData!$D$2:$D$4955,$D916)),AVERAGEIFS(ObservedSpeciesData!O$2:O$4955,ObservedSpeciesData!$A$2:$A$4955,$A916,ObservedSpeciesData!$D$2:$D$4955,$D916),"")</f>
        <v/>
      </c>
      <c r="P916" s="23" t="str">
        <f>IF(ISNUMBER(AVERAGEIFS(ObservedSpeciesData!P$2:P$4955,ObservedSpeciesData!$A$2:$A$4955,$A916,ObservedSpeciesData!$C$2:$C$4955,$C916,ObservedSpeciesData!$D$2:$D$4955,$D916)),AVERAGEIFS(ObservedSpeciesData!P$2:P$4955,ObservedSpeciesData!$A$2:$A$4955,$A916,ObservedSpeciesData!$C$2:$C$4955,$C916,ObservedSpeciesData!$D$2:$D$4955,$D916),"")</f>
        <v/>
      </c>
      <c r="Q916" s="23"/>
      <c r="R916" s="25" t="str">
        <f>IF(ISNUMBER(AVERAGEIFS(ObservedSpeciesData!R$2:R$4955,ObservedSpeciesData!$A$2:$A$4955,$A916,ObservedSpeciesData!$D$2:$D$4955,$D916)),AVERAGEIFS(ObservedSpeciesData!R$2:R$4955,ObservedSpeciesData!$A$2:$A$4955,$A916,ObservedSpeciesData!$D$2:$D$4955,$D916),"")</f>
        <v/>
      </c>
      <c r="S916" s="25" t="str">
        <f>IF(ISNUMBER(AVERAGEIFS(ObservedSpeciesData!S$2:S$4955,ObservedSpeciesData!$A$2:$A$4955,$A916,ObservedSpeciesData!$D$2:$D$4955,$D916)),AVERAGEIFS(ObservedSpeciesData!S$2:S$4955,ObservedSpeciesData!$A$2:$A$4955,$A916,ObservedSpeciesData!$D$2:$D$4955,$D916),"")</f>
        <v/>
      </c>
      <c r="T916" s="23" t="str">
        <f>IF(ISNUMBER(AVERAGEIFS(ObservedSpeciesData!T$2:T$4955,ObservedSpeciesData!$A$2:$A$4955,$A916,ObservedSpeciesData!$D$2:$D$4955,$D916)),AVERAGEIFS(ObservedSpeciesData!T$2:T$4955,ObservedSpeciesData!$A$2:$A$4955,$A916,ObservedSpeciesData!$D$2:$D$4955,$D916),"")</f>
        <v/>
      </c>
      <c r="U916" s="24" t="str">
        <f>IF(ISNUMBER(AVERAGEIFS(ObservedSpeciesData!U$2:U$4955,ObservedSpeciesData!$A$2:$A$4955,$A916,ObservedSpeciesData!$C$2:$C$4955,$C916,ObservedSpeciesData!$D$2:$D$4955,$D916)),AVERAGEIFS(ObservedSpeciesData!U$2:U$4955,ObservedSpeciesData!$A$2:$A$4955,$A916,ObservedSpeciesData!$C$2:$C$4955,$C916,ObservedSpeciesData!$D$2:$D$4955,$D916),"")</f>
        <v/>
      </c>
      <c r="V916" s="23" t="str">
        <f>IF(ISNUMBER(AVERAGEIFS(ObservedSpeciesData!V$2:V$4955,ObservedSpeciesData!$A$2:$A$4955,$A916,ObservedSpeciesData!$D$2:$D$4955,$D916)),AVERAGEIFS(ObservedSpeciesData!V$2:V$4955,ObservedSpeciesData!$A$2:$A$4955,$A916,ObservedSpeciesData!$D$2:$D$4955,$D916),"")</f>
        <v/>
      </c>
      <c r="W916" s="23" t="str">
        <f>IF(ISNUMBER(AVERAGEIFS(ObservedSpeciesData!W$2:W$4955,ObservedSpeciesData!$A$2:$A$4955,$A916,ObservedSpeciesData!$D$2:$D$4955,$D916)),AVERAGEIFS(ObservedSpeciesData!W$2:W$4955,ObservedSpeciesData!$A$2:$A$4955,$A916,ObservedSpeciesData!$D$2:$D$4955,$D916),"")</f>
        <v/>
      </c>
      <c r="X916" s="23" t="str">
        <f>IF(ISNUMBER(AVERAGEIFS(ObservedSpeciesData!X$2:X$4955,ObservedSpeciesData!$A$2:$A$4955,$A916,ObservedSpeciesData!$D$2:$D$4955,$D916)),AVERAGEIFS(ObservedSpeciesData!X$2:X$4955,ObservedSpeciesData!$A$2:$A$4955,$A916,ObservedSpeciesData!$D$2:$D$4955,$D916),"")</f>
        <v/>
      </c>
      <c r="Y916" s="23" t="str">
        <f>IF(ISNUMBER(AVERAGEIFS(ObservedSpeciesData!Y$2:Y$4955,ObservedSpeciesData!$A$2:$A$4955,$A916,ObservedSpeciesData!$D$2:$D$4955,$D916)),AVERAGEIFS(ObservedSpeciesData!Y$2:Y$4955,ObservedSpeciesData!$A$2:$A$4955,$A916,ObservedSpeciesData!$D$2:$D$4955,$D916),"")</f>
        <v/>
      </c>
      <c r="Z916" s="23" t="str">
        <f>IF(ISNUMBER(AVERAGEIFS(ObservedSpeciesData!Z$2:Z$4955,ObservedSpeciesData!$A$2:$A$4955,$A916,ObservedSpeciesData!$D$2:$D$4955,$D916)),AVERAGEIFS(ObservedSpeciesData!Z$2:Z$4955,ObservedSpeciesData!$A$2:$A$4955,$A916,ObservedSpeciesData!$D$2:$D$4955,$D916),"")</f>
        <v/>
      </c>
      <c r="AA916" s="23">
        <f>IF(ISNUMBER(AVERAGEIFS(ObservedSpeciesData!AA$2:AA$4955,ObservedSpeciesData!$A$2:$A$4955,$A916,ObservedSpeciesData!$D$2:$D$4955,$D916)),AVERAGEIFS(ObservedSpeciesData!AA$2:AA$4955,ObservedSpeciesData!$A$2:$A$4955,$A916,ObservedSpeciesData!$D$2:$D$4955,$D916),"")</f>
        <v>21</v>
      </c>
      <c r="AB916" s="24">
        <f>IF(ISNUMBER(AVERAGEIFS(ObservedSpeciesData!AB$2:AB$4955,ObservedSpeciesData!$A$2:$A$4955,$A916,ObservedSpeciesData!$D$2:$D$4955,$D916)),AVERAGEIFS(ObservedSpeciesData!AB$2:AB$4955,ObservedSpeciesData!$A$2:$A$4955,$A916,ObservedSpeciesData!$D$2:$D$4955,$D916),"")</f>
        <v>3.3500000000000002E-2</v>
      </c>
      <c r="AC916" s="24">
        <f>IF(ISNUMBER(AVERAGEIFS(ObservedSpeciesData!AC$2:AC$4955,ObservedSpeciesData!$A$2:$A$4955,$A916,ObservedSpeciesData!$D$2:$D$4955,$D916)),AVERAGEIFS(ObservedSpeciesData!AC$2:AC$4955,ObservedSpeciesData!$A$2:$A$4955,$A916,ObservedSpeciesData!$D$2:$D$4955,$D916),"")</f>
        <v>3.3500000000000002E-2</v>
      </c>
      <c r="AD916" s="23" t="str">
        <f>IF(ISNUMBER(AVERAGEIFS(ObservedSpeciesData!AD$2:AD$4955,ObservedSpeciesData!$A$2:$A$4955,$A916,ObservedSpeciesData!$D$2:$D$4955,$D916)),AVERAGEIFS(ObservedSpeciesData!AD$2:AD$4955,ObservedSpeciesData!$A$2:$A$4955,$A916,ObservedSpeciesData!$D$2:$D$4955,$D916),"")</f>
        <v/>
      </c>
      <c r="AE916" s="24" t="str">
        <f>IF(ISNUMBER(AVERAGEIFS(ObservedSpeciesData!AE$2:AE$4955,ObservedSpeciesData!$A$2:$A$4955,$A916,ObservedSpeciesData!$D$2:$D$4955,$D916)),AVERAGEIFS(ObservedSpeciesData!AE$2:AE$4955,ObservedSpeciesData!$A$2:$A$4955,$A916,ObservedSpeciesData!$D$2:$D$4955,$D916),"")</f>
        <v/>
      </c>
      <c r="AF916" s="23"/>
      <c r="AG916" s="24"/>
      <c r="AH916" s="23" t="str">
        <f>IF(ISNUMBER(AVERAGEIFS(ObservedSpeciesData!AH$2:AH$4955,ObservedSpeciesData!$A$2:$A$4955,$A916,ObservedSpeciesData!$D$2:$D$4955,$D916)),AVERAGEIFS(ObservedSpeciesData!AH$2:AH$4955,ObservedSpeciesData!$A$2:$A$4955,$A916,ObservedSpeciesData!$D$2:$D$4955,$D916),"")</f>
        <v/>
      </c>
      <c r="AI916" s="23" t="str">
        <f>IF(ISNUMBER(AVERAGEIFS(ObservedSpeciesData!AI$2:AI$4955,ObservedSpeciesData!$A$2:$A$4955,$A916,ObservedSpeciesData!$C$2:$C$4955,$C916,ObservedSpeciesData!$D$2:$D$4955,$D916)),AVERAGEIFS(ObservedSpeciesData!AI$2:AI$4955,ObservedSpeciesData!$A$2:$A$4955,$A916,ObservedSpeciesData!$C$2:$C$4955,$C916,ObservedSpeciesData!$D$2:$D$4955,$D916),"")</f>
        <v/>
      </c>
      <c r="AJ916" s="2">
        <f>COUNTIFS(ObservedSpeciesData!$A$2:$A$828,$A916,ObservedSpeciesData!$D$2:$D$828,$D916)</f>
        <v>0</v>
      </c>
      <c r="AK916" s="2">
        <f t="shared" si="14"/>
        <v>4</v>
      </c>
    </row>
    <row r="917" spans="1:37" x14ac:dyDescent="0.25">
      <c r="A917" s="14" t="s">
        <v>93</v>
      </c>
      <c r="B917" t="s">
        <v>80</v>
      </c>
      <c r="C917" t="s">
        <v>90</v>
      </c>
      <c r="D917" s="13">
        <v>42136</v>
      </c>
      <c r="E917">
        <v>1</v>
      </c>
      <c r="F917">
        <v>200</v>
      </c>
      <c r="G917" s="2" t="s">
        <v>89</v>
      </c>
      <c r="H917" s="2" t="s">
        <v>13</v>
      </c>
      <c r="I917">
        <v>5</v>
      </c>
      <c r="J917" s="2" t="s">
        <v>88</v>
      </c>
      <c r="K917" s="2">
        <f>IF(ISNUMBER(AVERAGEIFS(ObservedSpeciesData!K$2:K$4955,ObservedSpeciesData!$A$2:$A$4955,$A917,ObservedSpeciesData!$D$2:$D$4955,$D917)),AVERAGEIFS(ObservedSpeciesData!K$2:K$4955,ObservedSpeciesData!$A$2:$A$4955,$A917,ObservedSpeciesData!$D$2:$D$4955,$D917),"")</f>
        <v>180</v>
      </c>
      <c r="L917" s="26">
        <f>IF(ISNUMBER(AVERAGEIFS(ObservedSpeciesData!L$2:L$4955,ObservedSpeciesData!$A$2:$A$4955,$A917,ObservedSpeciesData!$D$2:$D$4955,$D917)),AVERAGEIFS(ObservedSpeciesData!L$2:L$4955,ObservedSpeciesData!$A$2:$A$4955,$A917,ObservedSpeciesData!$D$2:$D$4955,$D917),"")</f>
        <v>1998</v>
      </c>
      <c r="M917" s="23">
        <f>IF(ISNUMBER(AVERAGEIFS(ObservedSpeciesData!M$2:M$4955,ObservedSpeciesData!$A$2:$A$4955,$A917,ObservedSpeciesData!$D$2:$D$4955,$D917)),AVERAGEIFS(ObservedSpeciesData!M$2:M$4955,ObservedSpeciesData!$A$2:$A$4955,$A917,ObservedSpeciesData!$D$2:$D$4955,$D917),"")</f>
        <v>199.8</v>
      </c>
      <c r="N917" s="23" t="str">
        <f>IF(ISNUMBER(AVERAGEIFS(ObservedSpeciesData!N$2:N$4955,ObservedSpeciesData!$A$2:$A$4955,$A917,ObservedSpeciesData!$D$2:$D$4955,$D917)),AVERAGEIFS(ObservedSpeciesData!N$2:N$4955,ObservedSpeciesData!$A$2:$A$4955,$A917,ObservedSpeciesData!$D$2:$D$4955,$D917),"")</f>
        <v/>
      </c>
      <c r="O917" s="23" t="str">
        <f>IF(ISNUMBER(AVERAGEIFS(ObservedSpeciesData!O$2:O$4955,ObservedSpeciesData!$A$2:$A$4955,$A917,ObservedSpeciesData!$D$2:$D$4955,$D917)),AVERAGEIFS(ObservedSpeciesData!O$2:O$4955,ObservedSpeciesData!$A$2:$A$4955,$A917,ObservedSpeciesData!$D$2:$D$4955,$D917),"")</f>
        <v/>
      </c>
      <c r="P917" s="23" t="str">
        <f>IF(ISNUMBER(AVERAGEIFS(ObservedSpeciesData!P$2:P$4955,ObservedSpeciesData!$A$2:$A$4955,$A917,ObservedSpeciesData!$C$2:$C$4955,$C917,ObservedSpeciesData!$D$2:$D$4955,$D917)),AVERAGEIFS(ObservedSpeciesData!P$2:P$4955,ObservedSpeciesData!$A$2:$A$4955,$A917,ObservedSpeciesData!$C$2:$C$4955,$C917,ObservedSpeciesData!$D$2:$D$4955,$D917),"")</f>
        <v/>
      </c>
      <c r="Q917" s="23"/>
      <c r="R917" s="25" t="str">
        <f>IF(ISNUMBER(AVERAGEIFS(ObservedSpeciesData!R$2:R$4955,ObservedSpeciesData!$A$2:$A$4955,$A917,ObservedSpeciesData!$D$2:$D$4955,$D917)),AVERAGEIFS(ObservedSpeciesData!R$2:R$4955,ObservedSpeciesData!$A$2:$A$4955,$A917,ObservedSpeciesData!$D$2:$D$4955,$D917),"")</f>
        <v/>
      </c>
      <c r="S917" s="25" t="str">
        <f>IF(ISNUMBER(AVERAGEIFS(ObservedSpeciesData!S$2:S$4955,ObservedSpeciesData!$A$2:$A$4955,$A917,ObservedSpeciesData!$D$2:$D$4955,$D917)),AVERAGEIFS(ObservedSpeciesData!S$2:S$4955,ObservedSpeciesData!$A$2:$A$4955,$A917,ObservedSpeciesData!$D$2:$D$4955,$D917),"")</f>
        <v/>
      </c>
      <c r="T917" s="23" t="str">
        <f>IF(ISNUMBER(AVERAGEIFS(ObservedSpeciesData!T$2:T$4955,ObservedSpeciesData!$A$2:$A$4955,$A917,ObservedSpeciesData!$D$2:$D$4955,$D917)),AVERAGEIFS(ObservedSpeciesData!T$2:T$4955,ObservedSpeciesData!$A$2:$A$4955,$A917,ObservedSpeciesData!$D$2:$D$4955,$D917),"")</f>
        <v/>
      </c>
      <c r="U917" s="24" t="str">
        <f>IF(ISNUMBER(AVERAGEIFS(ObservedSpeciesData!U$2:U$4955,ObservedSpeciesData!$A$2:$A$4955,$A917,ObservedSpeciesData!$C$2:$C$4955,$C917,ObservedSpeciesData!$D$2:$D$4955,$D917)),AVERAGEIFS(ObservedSpeciesData!U$2:U$4955,ObservedSpeciesData!$A$2:$A$4955,$A917,ObservedSpeciesData!$C$2:$C$4955,$C917,ObservedSpeciesData!$D$2:$D$4955,$D917),"")</f>
        <v/>
      </c>
      <c r="V917" s="23" t="str">
        <f>IF(ISNUMBER(AVERAGEIFS(ObservedSpeciesData!V$2:V$4955,ObservedSpeciesData!$A$2:$A$4955,$A917,ObservedSpeciesData!$D$2:$D$4955,$D917)),AVERAGEIFS(ObservedSpeciesData!V$2:V$4955,ObservedSpeciesData!$A$2:$A$4955,$A917,ObservedSpeciesData!$D$2:$D$4955,$D917),"")</f>
        <v/>
      </c>
      <c r="W917" s="23" t="str">
        <f>IF(ISNUMBER(AVERAGEIFS(ObservedSpeciesData!W$2:W$4955,ObservedSpeciesData!$A$2:$A$4955,$A917,ObservedSpeciesData!$D$2:$D$4955,$D917)),AVERAGEIFS(ObservedSpeciesData!W$2:W$4955,ObservedSpeciesData!$A$2:$A$4955,$A917,ObservedSpeciesData!$D$2:$D$4955,$D917),"")</f>
        <v/>
      </c>
      <c r="X917" s="23" t="str">
        <f>IF(ISNUMBER(AVERAGEIFS(ObservedSpeciesData!X$2:X$4955,ObservedSpeciesData!$A$2:$A$4955,$A917,ObservedSpeciesData!$D$2:$D$4955,$D917)),AVERAGEIFS(ObservedSpeciesData!X$2:X$4955,ObservedSpeciesData!$A$2:$A$4955,$A917,ObservedSpeciesData!$D$2:$D$4955,$D917),"")</f>
        <v/>
      </c>
      <c r="Y917" s="23" t="str">
        <f>IF(ISNUMBER(AVERAGEIFS(ObservedSpeciesData!Y$2:Y$4955,ObservedSpeciesData!$A$2:$A$4955,$A917,ObservedSpeciesData!$D$2:$D$4955,$D917)),AVERAGEIFS(ObservedSpeciesData!Y$2:Y$4955,ObservedSpeciesData!$A$2:$A$4955,$A917,ObservedSpeciesData!$D$2:$D$4955,$D917),"")</f>
        <v/>
      </c>
      <c r="Z917" s="23" t="str">
        <f>IF(ISNUMBER(AVERAGEIFS(ObservedSpeciesData!Z$2:Z$4955,ObservedSpeciesData!$A$2:$A$4955,$A917,ObservedSpeciesData!$D$2:$D$4955,$D917)),AVERAGEIFS(ObservedSpeciesData!Z$2:Z$4955,ObservedSpeciesData!$A$2:$A$4955,$A917,ObservedSpeciesData!$D$2:$D$4955,$D917),"")</f>
        <v/>
      </c>
      <c r="AA917" s="23">
        <f>IF(ISNUMBER(AVERAGEIFS(ObservedSpeciesData!AA$2:AA$4955,ObservedSpeciesData!$A$2:$A$4955,$A917,ObservedSpeciesData!$D$2:$D$4955,$D917)),AVERAGEIFS(ObservedSpeciesData!AA$2:AA$4955,ObservedSpeciesData!$A$2:$A$4955,$A917,ObservedSpeciesData!$D$2:$D$4955,$D917),"")</f>
        <v>21.35</v>
      </c>
      <c r="AB917" s="24">
        <f>IF(ISNUMBER(AVERAGEIFS(ObservedSpeciesData!AB$2:AB$4955,ObservedSpeciesData!$A$2:$A$4955,$A917,ObservedSpeciesData!$D$2:$D$4955,$D917)),AVERAGEIFS(ObservedSpeciesData!AB$2:AB$4955,ObservedSpeciesData!$A$2:$A$4955,$A917,ObservedSpeciesData!$D$2:$D$4955,$D917),"")</f>
        <v>3.4500000000000003E-2</v>
      </c>
      <c r="AC917" s="24">
        <f>IF(ISNUMBER(AVERAGEIFS(ObservedSpeciesData!AC$2:AC$4955,ObservedSpeciesData!$A$2:$A$4955,$A917,ObservedSpeciesData!$D$2:$D$4955,$D917)),AVERAGEIFS(ObservedSpeciesData!AC$2:AC$4955,ObservedSpeciesData!$A$2:$A$4955,$A917,ObservedSpeciesData!$D$2:$D$4955,$D917),"")</f>
        <v>3.4500000000000003E-2</v>
      </c>
      <c r="AD917" s="23" t="str">
        <f>IF(ISNUMBER(AVERAGEIFS(ObservedSpeciesData!AD$2:AD$4955,ObservedSpeciesData!$A$2:$A$4955,$A917,ObservedSpeciesData!$D$2:$D$4955,$D917)),AVERAGEIFS(ObservedSpeciesData!AD$2:AD$4955,ObservedSpeciesData!$A$2:$A$4955,$A917,ObservedSpeciesData!$D$2:$D$4955,$D917),"")</f>
        <v/>
      </c>
      <c r="AE917" s="24" t="str">
        <f>IF(ISNUMBER(AVERAGEIFS(ObservedSpeciesData!AE$2:AE$4955,ObservedSpeciesData!$A$2:$A$4955,$A917,ObservedSpeciesData!$D$2:$D$4955,$D917)),AVERAGEIFS(ObservedSpeciesData!AE$2:AE$4955,ObservedSpeciesData!$A$2:$A$4955,$A917,ObservedSpeciesData!$D$2:$D$4955,$D917),"")</f>
        <v/>
      </c>
      <c r="AF917" s="23"/>
      <c r="AG917" s="24"/>
      <c r="AH917" s="23" t="str">
        <f>IF(ISNUMBER(AVERAGEIFS(ObservedSpeciesData!AH$2:AH$4955,ObservedSpeciesData!$A$2:$A$4955,$A917,ObservedSpeciesData!$D$2:$D$4955,$D917)),AVERAGEIFS(ObservedSpeciesData!AH$2:AH$4955,ObservedSpeciesData!$A$2:$A$4955,$A917,ObservedSpeciesData!$D$2:$D$4955,$D917),"")</f>
        <v/>
      </c>
      <c r="AI917" s="23" t="str">
        <f>IF(ISNUMBER(AVERAGEIFS(ObservedSpeciesData!AI$2:AI$4955,ObservedSpeciesData!$A$2:$A$4955,$A917,ObservedSpeciesData!$C$2:$C$4955,$C917,ObservedSpeciesData!$D$2:$D$4955,$D917)),AVERAGEIFS(ObservedSpeciesData!AI$2:AI$4955,ObservedSpeciesData!$A$2:$A$4955,$A917,ObservedSpeciesData!$C$2:$C$4955,$C917,ObservedSpeciesData!$D$2:$D$4955,$D917),"")</f>
        <v/>
      </c>
      <c r="AJ917" s="2">
        <f>COUNTIFS(ObservedSpeciesData!$A$2:$A$828,$A917,ObservedSpeciesData!$D$2:$D$828,$D917)</f>
        <v>0</v>
      </c>
      <c r="AK917" s="2">
        <f t="shared" si="14"/>
        <v>4</v>
      </c>
    </row>
    <row r="918" spans="1:37" x14ac:dyDescent="0.25">
      <c r="A918" s="14" t="s">
        <v>92</v>
      </c>
      <c r="B918" t="s">
        <v>80</v>
      </c>
      <c r="C918" t="s">
        <v>90</v>
      </c>
      <c r="D918" s="13">
        <v>42136</v>
      </c>
      <c r="E918">
        <v>1</v>
      </c>
      <c r="F918">
        <v>350</v>
      </c>
      <c r="G918" s="2" t="s">
        <v>89</v>
      </c>
      <c r="H918" s="2" t="s">
        <v>13</v>
      </c>
      <c r="I918">
        <v>5</v>
      </c>
      <c r="J918" s="2" t="s">
        <v>88</v>
      </c>
      <c r="K918" s="2">
        <f>IF(ISNUMBER(AVERAGEIFS(ObservedSpeciesData!K$2:K$4955,ObservedSpeciesData!$A$2:$A$4955,$A918,ObservedSpeciesData!$D$2:$D$4955,$D918)),AVERAGEIFS(ObservedSpeciesData!K$2:K$4955,ObservedSpeciesData!$A$2:$A$4955,$A918,ObservedSpeciesData!$D$2:$D$4955,$D918),"")</f>
        <v>315</v>
      </c>
      <c r="L918" s="26">
        <f>IF(ISNUMBER(AVERAGEIFS(ObservedSpeciesData!L$2:L$4955,ObservedSpeciesData!$A$2:$A$4955,$A918,ObservedSpeciesData!$D$2:$D$4955,$D918)),AVERAGEIFS(ObservedSpeciesData!L$2:L$4955,ObservedSpeciesData!$A$2:$A$4955,$A918,ObservedSpeciesData!$D$2:$D$4955,$D918),"")</f>
        <v>2334</v>
      </c>
      <c r="M918" s="23">
        <f>IF(ISNUMBER(AVERAGEIFS(ObservedSpeciesData!M$2:M$4955,ObservedSpeciesData!$A$2:$A$4955,$A918,ObservedSpeciesData!$D$2:$D$4955,$D918)),AVERAGEIFS(ObservedSpeciesData!M$2:M$4955,ObservedSpeciesData!$A$2:$A$4955,$A918,ObservedSpeciesData!$D$2:$D$4955,$D918),"")</f>
        <v>233.39999999999998</v>
      </c>
      <c r="N918" s="23" t="str">
        <f>IF(ISNUMBER(AVERAGEIFS(ObservedSpeciesData!N$2:N$4955,ObservedSpeciesData!$A$2:$A$4955,$A918,ObservedSpeciesData!$D$2:$D$4955,$D918)),AVERAGEIFS(ObservedSpeciesData!N$2:N$4955,ObservedSpeciesData!$A$2:$A$4955,$A918,ObservedSpeciesData!$D$2:$D$4955,$D918),"")</f>
        <v/>
      </c>
      <c r="O918" s="23" t="str">
        <f>IF(ISNUMBER(AVERAGEIFS(ObservedSpeciesData!O$2:O$4955,ObservedSpeciesData!$A$2:$A$4955,$A918,ObservedSpeciesData!$D$2:$D$4955,$D918)),AVERAGEIFS(ObservedSpeciesData!O$2:O$4955,ObservedSpeciesData!$A$2:$A$4955,$A918,ObservedSpeciesData!$D$2:$D$4955,$D918),"")</f>
        <v/>
      </c>
      <c r="P918" s="23" t="str">
        <f>IF(ISNUMBER(AVERAGEIFS(ObservedSpeciesData!P$2:P$4955,ObservedSpeciesData!$A$2:$A$4955,$A918,ObservedSpeciesData!$C$2:$C$4955,$C918,ObservedSpeciesData!$D$2:$D$4955,$D918)),AVERAGEIFS(ObservedSpeciesData!P$2:P$4955,ObservedSpeciesData!$A$2:$A$4955,$A918,ObservedSpeciesData!$C$2:$C$4955,$C918,ObservedSpeciesData!$D$2:$D$4955,$D918),"")</f>
        <v/>
      </c>
      <c r="Q918" s="23"/>
      <c r="R918" s="25" t="str">
        <f>IF(ISNUMBER(AVERAGEIFS(ObservedSpeciesData!R$2:R$4955,ObservedSpeciesData!$A$2:$A$4955,$A918,ObservedSpeciesData!$D$2:$D$4955,$D918)),AVERAGEIFS(ObservedSpeciesData!R$2:R$4955,ObservedSpeciesData!$A$2:$A$4955,$A918,ObservedSpeciesData!$D$2:$D$4955,$D918),"")</f>
        <v/>
      </c>
      <c r="S918" s="25" t="str">
        <f>IF(ISNUMBER(AVERAGEIFS(ObservedSpeciesData!S$2:S$4955,ObservedSpeciesData!$A$2:$A$4955,$A918,ObservedSpeciesData!$D$2:$D$4955,$D918)),AVERAGEIFS(ObservedSpeciesData!S$2:S$4955,ObservedSpeciesData!$A$2:$A$4955,$A918,ObservedSpeciesData!$D$2:$D$4955,$D918),"")</f>
        <v/>
      </c>
      <c r="T918" s="23" t="str">
        <f>IF(ISNUMBER(AVERAGEIFS(ObservedSpeciesData!T$2:T$4955,ObservedSpeciesData!$A$2:$A$4955,$A918,ObservedSpeciesData!$D$2:$D$4955,$D918)),AVERAGEIFS(ObservedSpeciesData!T$2:T$4955,ObservedSpeciesData!$A$2:$A$4955,$A918,ObservedSpeciesData!$D$2:$D$4955,$D918),"")</f>
        <v/>
      </c>
      <c r="U918" s="24" t="str">
        <f>IF(ISNUMBER(AVERAGEIFS(ObservedSpeciesData!U$2:U$4955,ObservedSpeciesData!$A$2:$A$4955,$A918,ObservedSpeciesData!$C$2:$C$4955,$C918,ObservedSpeciesData!$D$2:$D$4955,$D918)),AVERAGEIFS(ObservedSpeciesData!U$2:U$4955,ObservedSpeciesData!$A$2:$A$4955,$A918,ObservedSpeciesData!$C$2:$C$4955,$C918,ObservedSpeciesData!$D$2:$D$4955,$D918),"")</f>
        <v/>
      </c>
      <c r="V918" s="23" t="str">
        <f>IF(ISNUMBER(AVERAGEIFS(ObservedSpeciesData!V$2:V$4955,ObservedSpeciesData!$A$2:$A$4955,$A918,ObservedSpeciesData!$D$2:$D$4955,$D918)),AVERAGEIFS(ObservedSpeciesData!V$2:V$4955,ObservedSpeciesData!$A$2:$A$4955,$A918,ObservedSpeciesData!$D$2:$D$4955,$D918),"")</f>
        <v/>
      </c>
      <c r="W918" s="23" t="str">
        <f>IF(ISNUMBER(AVERAGEIFS(ObservedSpeciesData!W$2:W$4955,ObservedSpeciesData!$A$2:$A$4955,$A918,ObservedSpeciesData!$D$2:$D$4955,$D918)),AVERAGEIFS(ObservedSpeciesData!W$2:W$4955,ObservedSpeciesData!$A$2:$A$4955,$A918,ObservedSpeciesData!$D$2:$D$4955,$D918),"")</f>
        <v/>
      </c>
      <c r="X918" s="23" t="str">
        <f>IF(ISNUMBER(AVERAGEIFS(ObservedSpeciesData!X$2:X$4955,ObservedSpeciesData!$A$2:$A$4955,$A918,ObservedSpeciesData!$D$2:$D$4955,$D918)),AVERAGEIFS(ObservedSpeciesData!X$2:X$4955,ObservedSpeciesData!$A$2:$A$4955,$A918,ObservedSpeciesData!$D$2:$D$4955,$D918),"")</f>
        <v/>
      </c>
      <c r="Y918" s="23" t="str">
        <f>IF(ISNUMBER(AVERAGEIFS(ObservedSpeciesData!Y$2:Y$4955,ObservedSpeciesData!$A$2:$A$4955,$A918,ObservedSpeciesData!$D$2:$D$4955,$D918)),AVERAGEIFS(ObservedSpeciesData!Y$2:Y$4955,ObservedSpeciesData!$A$2:$A$4955,$A918,ObservedSpeciesData!$D$2:$D$4955,$D918),"")</f>
        <v/>
      </c>
      <c r="Z918" s="23" t="str">
        <f>IF(ISNUMBER(AVERAGEIFS(ObservedSpeciesData!Z$2:Z$4955,ObservedSpeciesData!$A$2:$A$4955,$A918,ObservedSpeciesData!$D$2:$D$4955,$D918)),AVERAGEIFS(ObservedSpeciesData!Z$2:Z$4955,ObservedSpeciesData!$A$2:$A$4955,$A918,ObservedSpeciesData!$D$2:$D$4955,$D918),"")</f>
        <v/>
      </c>
      <c r="AA918" s="23">
        <f>IF(ISNUMBER(AVERAGEIFS(ObservedSpeciesData!AA$2:AA$4955,ObservedSpeciesData!$A$2:$A$4955,$A918,ObservedSpeciesData!$D$2:$D$4955,$D918)),AVERAGEIFS(ObservedSpeciesData!AA$2:AA$4955,ObservedSpeciesData!$A$2:$A$4955,$A918,ObservedSpeciesData!$D$2:$D$4955,$D918),"")</f>
        <v>21.55</v>
      </c>
      <c r="AB918" s="24">
        <f>IF(ISNUMBER(AVERAGEIFS(ObservedSpeciesData!AB$2:AB$4955,ObservedSpeciesData!$A$2:$A$4955,$A918,ObservedSpeciesData!$D$2:$D$4955,$D918)),AVERAGEIFS(ObservedSpeciesData!AB$2:AB$4955,ObservedSpeciesData!$A$2:$A$4955,$A918,ObservedSpeciesData!$D$2:$D$4955,$D918),"")</f>
        <v>3.4500000000000003E-2</v>
      </c>
      <c r="AC918" s="24">
        <f>IF(ISNUMBER(AVERAGEIFS(ObservedSpeciesData!AC$2:AC$4955,ObservedSpeciesData!$A$2:$A$4955,$A918,ObservedSpeciesData!$D$2:$D$4955,$D918)),AVERAGEIFS(ObservedSpeciesData!AC$2:AC$4955,ObservedSpeciesData!$A$2:$A$4955,$A918,ObservedSpeciesData!$D$2:$D$4955,$D918),"")</f>
        <v>3.4500000000000003E-2</v>
      </c>
      <c r="AD918" s="23" t="str">
        <f>IF(ISNUMBER(AVERAGEIFS(ObservedSpeciesData!AD$2:AD$4955,ObservedSpeciesData!$A$2:$A$4955,$A918,ObservedSpeciesData!$D$2:$D$4955,$D918)),AVERAGEIFS(ObservedSpeciesData!AD$2:AD$4955,ObservedSpeciesData!$A$2:$A$4955,$A918,ObservedSpeciesData!$D$2:$D$4955,$D918),"")</f>
        <v/>
      </c>
      <c r="AE918" s="24" t="str">
        <f>IF(ISNUMBER(AVERAGEIFS(ObservedSpeciesData!AE$2:AE$4955,ObservedSpeciesData!$A$2:$A$4955,$A918,ObservedSpeciesData!$D$2:$D$4955,$D918)),AVERAGEIFS(ObservedSpeciesData!AE$2:AE$4955,ObservedSpeciesData!$A$2:$A$4955,$A918,ObservedSpeciesData!$D$2:$D$4955,$D918),"")</f>
        <v/>
      </c>
      <c r="AF918" s="23"/>
      <c r="AG918" s="24"/>
      <c r="AH918" s="23" t="str">
        <f>IF(ISNUMBER(AVERAGEIFS(ObservedSpeciesData!AH$2:AH$4955,ObservedSpeciesData!$A$2:$A$4955,$A918,ObservedSpeciesData!$D$2:$D$4955,$D918)),AVERAGEIFS(ObservedSpeciesData!AH$2:AH$4955,ObservedSpeciesData!$A$2:$A$4955,$A918,ObservedSpeciesData!$D$2:$D$4955,$D918),"")</f>
        <v/>
      </c>
      <c r="AI918" s="23" t="str">
        <f>IF(ISNUMBER(AVERAGEIFS(ObservedSpeciesData!AI$2:AI$4955,ObservedSpeciesData!$A$2:$A$4955,$A918,ObservedSpeciesData!$C$2:$C$4955,$C918,ObservedSpeciesData!$D$2:$D$4955,$D918)),AVERAGEIFS(ObservedSpeciesData!AI$2:AI$4955,ObservedSpeciesData!$A$2:$A$4955,$A918,ObservedSpeciesData!$C$2:$C$4955,$C918,ObservedSpeciesData!$D$2:$D$4955,$D918),"")</f>
        <v/>
      </c>
      <c r="AJ918" s="2">
        <f>COUNTIFS(ObservedSpeciesData!$A$2:$A$828,$A918,ObservedSpeciesData!$D$2:$D$828,$D918)</f>
        <v>0</v>
      </c>
      <c r="AK918" s="2">
        <f t="shared" si="14"/>
        <v>4</v>
      </c>
    </row>
    <row r="919" spans="1:37" x14ac:dyDescent="0.25">
      <c r="A919" s="14" t="s">
        <v>91</v>
      </c>
      <c r="B919" t="s">
        <v>80</v>
      </c>
      <c r="C919" t="s">
        <v>90</v>
      </c>
      <c r="D919" s="13">
        <v>42136</v>
      </c>
      <c r="E919">
        <v>1</v>
      </c>
      <c r="F919">
        <v>500</v>
      </c>
      <c r="G919" s="2" t="s">
        <v>89</v>
      </c>
      <c r="H919" s="2" t="s">
        <v>13</v>
      </c>
      <c r="I919">
        <v>5</v>
      </c>
      <c r="J919" s="2" t="s">
        <v>88</v>
      </c>
      <c r="K919" s="2">
        <f>IF(ISNUMBER(AVERAGEIFS(ObservedSpeciesData!K$2:K$4955,ObservedSpeciesData!$A$2:$A$4955,$A919,ObservedSpeciesData!$D$2:$D$4955,$D919)),AVERAGEIFS(ObservedSpeciesData!K$2:K$4955,ObservedSpeciesData!$A$2:$A$4955,$A919,ObservedSpeciesData!$D$2:$D$4955,$D919),"")</f>
        <v>450</v>
      </c>
      <c r="L919" s="26">
        <f>IF(ISNUMBER(AVERAGEIFS(ObservedSpeciesData!L$2:L$4955,ObservedSpeciesData!$A$2:$A$4955,$A919,ObservedSpeciesData!$D$2:$D$4955,$D919)),AVERAGEIFS(ObservedSpeciesData!L$2:L$4955,ObservedSpeciesData!$A$2:$A$4955,$A919,ObservedSpeciesData!$D$2:$D$4955,$D919),"")</f>
        <v>2250</v>
      </c>
      <c r="M919" s="23">
        <f>IF(ISNUMBER(AVERAGEIFS(ObservedSpeciesData!M$2:M$4955,ObservedSpeciesData!$A$2:$A$4955,$A919,ObservedSpeciesData!$D$2:$D$4955,$D919)),AVERAGEIFS(ObservedSpeciesData!M$2:M$4955,ObservedSpeciesData!$A$2:$A$4955,$A919,ObservedSpeciesData!$D$2:$D$4955,$D919),"")</f>
        <v>225</v>
      </c>
      <c r="N919" s="23" t="str">
        <f>IF(ISNUMBER(AVERAGEIFS(ObservedSpeciesData!N$2:N$4955,ObservedSpeciesData!$A$2:$A$4955,$A919,ObservedSpeciesData!$D$2:$D$4955,$D919)),AVERAGEIFS(ObservedSpeciesData!N$2:N$4955,ObservedSpeciesData!$A$2:$A$4955,$A919,ObservedSpeciesData!$D$2:$D$4955,$D919),"")</f>
        <v/>
      </c>
      <c r="O919" s="23" t="str">
        <f>IF(ISNUMBER(AVERAGEIFS(ObservedSpeciesData!O$2:O$4955,ObservedSpeciesData!$A$2:$A$4955,$A919,ObservedSpeciesData!$D$2:$D$4955,$D919)),AVERAGEIFS(ObservedSpeciesData!O$2:O$4955,ObservedSpeciesData!$A$2:$A$4955,$A919,ObservedSpeciesData!$D$2:$D$4955,$D919),"")</f>
        <v/>
      </c>
      <c r="P919" s="23" t="str">
        <f>IF(ISNUMBER(AVERAGEIFS(ObservedSpeciesData!P$2:P$4955,ObservedSpeciesData!$A$2:$A$4955,$A919,ObservedSpeciesData!$C$2:$C$4955,$C919,ObservedSpeciesData!$D$2:$D$4955,$D919)),AVERAGEIFS(ObservedSpeciesData!P$2:P$4955,ObservedSpeciesData!$A$2:$A$4955,$A919,ObservedSpeciesData!$C$2:$C$4955,$C919,ObservedSpeciesData!$D$2:$D$4955,$D919),"")</f>
        <v/>
      </c>
      <c r="Q919" s="23"/>
      <c r="R919" s="25" t="str">
        <f>IF(ISNUMBER(AVERAGEIFS(ObservedSpeciesData!R$2:R$4955,ObservedSpeciesData!$A$2:$A$4955,$A919,ObservedSpeciesData!$D$2:$D$4955,$D919)),AVERAGEIFS(ObservedSpeciesData!R$2:R$4955,ObservedSpeciesData!$A$2:$A$4955,$A919,ObservedSpeciesData!$D$2:$D$4955,$D919),"")</f>
        <v/>
      </c>
      <c r="S919" s="25" t="str">
        <f>IF(ISNUMBER(AVERAGEIFS(ObservedSpeciesData!S$2:S$4955,ObservedSpeciesData!$A$2:$A$4955,$A919,ObservedSpeciesData!$D$2:$D$4955,$D919)),AVERAGEIFS(ObservedSpeciesData!S$2:S$4955,ObservedSpeciesData!$A$2:$A$4955,$A919,ObservedSpeciesData!$D$2:$D$4955,$D919),"")</f>
        <v/>
      </c>
      <c r="T919" s="23" t="str">
        <f>IF(ISNUMBER(AVERAGEIFS(ObservedSpeciesData!T$2:T$4955,ObservedSpeciesData!$A$2:$A$4955,$A919,ObservedSpeciesData!$D$2:$D$4955,$D919)),AVERAGEIFS(ObservedSpeciesData!T$2:T$4955,ObservedSpeciesData!$A$2:$A$4955,$A919,ObservedSpeciesData!$D$2:$D$4955,$D919),"")</f>
        <v/>
      </c>
      <c r="U919" s="24" t="str">
        <f>IF(ISNUMBER(AVERAGEIFS(ObservedSpeciesData!U$2:U$4955,ObservedSpeciesData!$A$2:$A$4955,$A919,ObservedSpeciesData!$C$2:$C$4955,$C919,ObservedSpeciesData!$D$2:$D$4955,$D919)),AVERAGEIFS(ObservedSpeciesData!U$2:U$4955,ObservedSpeciesData!$A$2:$A$4955,$A919,ObservedSpeciesData!$C$2:$C$4955,$C919,ObservedSpeciesData!$D$2:$D$4955,$D919),"")</f>
        <v/>
      </c>
      <c r="V919" s="23" t="str">
        <f>IF(ISNUMBER(AVERAGEIFS(ObservedSpeciesData!V$2:V$4955,ObservedSpeciesData!$A$2:$A$4955,$A919,ObservedSpeciesData!$D$2:$D$4955,$D919)),AVERAGEIFS(ObservedSpeciesData!V$2:V$4955,ObservedSpeciesData!$A$2:$A$4955,$A919,ObservedSpeciesData!$D$2:$D$4955,$D919),"")</f>
        <v/>
      </c>
      <c r="W919" s="23" t="str">
        <f>IF(ISNUMBER(AVERAGEIFS(ObservedSpeciesData!W$2:W$4955,ObservedSpeciesData!$A$2:$A$4955,$A919,ObservedSpeciesData!$D$2:$D$4955,$D919)),AVERAGEIFS(ObservedSpeciesData!W$2:W$4955,ObservedSpeciesData!$A$2:$A$4955,$A919,ObservedSpeciesData!$D$2:$D$4955,$D919),"")</f>
        <v/>
      </c>
      <c r="X919" s="23" t="str">
        <f>IF(ISNUMBER(AVERAGEIFS(ObservedSpeciesData!X$2:X$4955,ObservedSpeciesData!$A$2:$A$4955,$A919,ObservedSpeciesData!$D$2:$D$4955,$D919)),AVERAGEIFS(ObservedSpeciesData!X$2:X$4955,ObservedSpeciesData!$A$2:$A$4955,$A919,ObservedSpeciesData!$D$2:$D$4955,$D919),"")</f>
        <v/>
      </c>
      <c r="Y919" s="23" t="str">
        <f>IF(ISNUMBER(AVERAGEIFS(ObservedSpeciesData!Y$2:Y$4955,ObservedSpeciesData!$A$2:$A$4955,$A919,ObservedSpeciesData!$D$2:$D$4955,$D919)),AVERAGEIFS(ObservedSpeciesData!Y$2:Y$4955,ObservedSpeciesData!$A$2:$A$4955,$A919,ObservedSpeciesData!$D$2:$D$4955,$D919),"")</f>
        <v/>
      </c>
      <c r="Z919" s="23" t="str">
        <f>IF(ISNUMBER(AVERAGEIFS(ObservedSpeciesData!Z$2:Z$4955,ObservedSpeciesData!$A$2:$A$4955,$A919,ObservedSpeciesData!$D$2:$D$4955,$D919)),AVERAGEIFS(ObservedSpeciesData!Z$2:Z$4955,ObservedSpeciesData!$A$2:$A$4955,$A919,ObservedSpeciesData!$D$2:$D$4955,$D919),"")</f>
        <v/>
      </c>
      <c r="AA919" s="23">
        <f>IF(ISNUMBER(AVERAGEIFS(ObservedSpeciesData!AA$2:AA$4955,ObservedSpeciesData!$A$2:$A$4955,$A919,ObservedSpeciesData!$D$2:$D$4955,$D919)),AVERAGEIFS(ObservedSpeciesData!AA$2:AA$4955,ObservedSpeciesData!$A$2:$A$4955,$A919,ObservedSpeciesData!$D$2:$D$4955,$D919),"")</f>
        <v>22.799999999999997</v>
      </c>
      <c r="AB919" s="24">
        <f>IF(ISNUMBER(AVERAGEIFS(ObservedSpeciesData!AB$2:AB$4955,ObservedSpeciesData!$A$2:$A$4955,$A919,ObservedSpeciesData!$D$2:$D$4955,$D919)),AVERAGEIFS(ObservedSpeciesData!AB$2:AB$4955,ObservedSpeciesData!$A$2:$A$4955,$A919,ObservedSpeciesData!$D$2:$D$4955,$D919),"")</f>
        <v>3.6500000000000005E-2</v>
      </c>
      <c r="AC919" s="24">
        <f>IF(ISNUMBER(AVERAGEIFS(ObservedSpeciesData!AC$2:AC$4955,ObservedSpeciesData!$A$2:$A$4955,$A919,ObservedSpeciesData!$D$2:$D$4955,$D919)),AVERAGEIFS(ObservedSpeciesData!AC$2:AC$4955,ObservedSpeciesData!$A$2:$A$4955,$A919,ObservedSpeciesData!$D$2:$D$4955,$D919),"")</f>
        <v>3.6500000000000005E-2</v>
      </c>
      <c r="AD919" s="23" t="str">
        <f>IF(ISNUMBER(AVERAGEIFS(ObservedSpeciesData!AD$2:AD$4955,ObservedSpeciesData!$A$2:$A$4955,$A919,ObservedSpeciesData!$D$2:$D$4955,$D919)),AVERAGEIFS(ObservedSpeciesData!AD$2:AD$4955,ObservedSpeciesData!$A$2:$A$4955,$A919,ObservedSpeciesData!$D$2:$D$4955,$D919),"")</f>
        <v/>
      </c>
      <c r="AE919" s="24" t="str">
        <f>IF(ISNUMBER(AVERAGEIFS(ObservedSpeciesData!AE$2:AE$4955,ObservedSpeciesData!$A$2:$A$4955,$A919,ObservedSpeciesData!$D$2:$D$4955,$D919)),AVERAGEIFS(ObservedSpeciesData!AE$2:AE$4955,ObservedSpeciesData!$A$2:$A$4955,$A919,ObservedSpeciesData!$D$2:$D$4955,$D919),"")</f>
        <v/>
      </c>
      <c r="AF919" s="23"/>
      <c r="AG919" s="24"/>
      <c r="AH919" s="23" t="str">
        <f>IF(ISNUMBER(AVERAGEIFS(ObservedSpeciesData!AH$2:AH$4955,ObservedSpeciesData!$A$2:$A$4955,$A919,ObservedSpeciesData!$D$2:$D$4955,$D919)),AVERAGEIFS(ObservedSpeciesData!AH$2:AH$4955,ObservedSpeciesData!$A$2:$A$4955,$A919,ObservedSpeciesData!$D$2:$D$4955,$D919),"")</f>
        <v/>
      </c>
      <c r="AI919" s="23" t="str">
        <f>IF(ISNUMBER(AVERAGEIFS(ObservedSpeciesData!AI$2:AI$4955,ObservedSpeciesData!$A$2:$A$4955,$A919,ObservedSpeciesData!$C$2:$C$4955,$C919,ObservedSpeciesData!$D$2:$D$4955,$D919)),AVERAGEIFS(ObservedSpeciesData!AI$2:AI$4955,ObservedSpeciesData!$A$2:$A$4955,$A919,ObservedSpeciesData!$C$2:$C$4955,$C919,ObservedSpeciesData!$D$2:$D$4955,$D919),"")</f>
        <v/>
      </c>
      <c r="AJ919" s="2">
        <f>COUNTIFS(ObservedSpeciesData!$A$2:$A$828,$A919,ObservedSpeciesData!$D$2:$D$828,$D919)</f>
        <v>0</v>
      </c>
      <c r="AK919" s="2">
        <f t="shared" si="14"/>
        <v>4</v>
      </c>
    </row>
    <row r="920" spans="1:37" x14ac:dyDescent="0.25">
      <c r="A920" s="14" t="s">
        <v>96</v>
      </c>
      <c r="B920" t="s">
        <v>80</v>
      </c>
      <c r="C920" t="s">
        <v>90</v>
      </c>
      <c r="D920" s="13">
        <v>42143</v>
      </c>
      <c r="E920">
        <v>1</v>
      </c>
      <c r="F920">
        <v>0</v>
      </c>
      <c r="G920" s="2" t="s">
        <v>89</v>
      </c>
      <c r="H920" s="2" t="s">
        <v>13</v>
      </c>
      <c r="I920">
        <v>5</v>
      </c>
      <c r="J920" s="2" t="s">
        <v>88</v>
      </c>
      <c r="K920" s="2">
        <f>IF(ISNUMBER(AVERAGEIFS(ObservedSpeciesData!K$2:K$4955,ObservedSpeciesData!$A$2:$A$4955,$A920,ObservedSpeciesData!$D$2:$D$4955,$D920)),AVERAGEIFS(ObservedSpeciesData!K$2:K$4955,ObservedSpeciesData!$A$2:$A$4955,$A920,ObservedSpeciesData!$D$2:$D$4955,$D920),"")</f>
        <v>0</v>
      </c>
      <c r="L920" s="26">
        <f>IF(ISNUMBER(AVERAGEIFS(ObservedSpeciesData!L$2:L$4955,ObservedSpeciesData!$A$2:$A$4955,$A920,ObservedSpeciesData!$D$2:$D$4955,$D920)),AVERAGEIFS(ObservedSpeciesData!L$2:L$4955,ObservedSpeciesData!$A$2:$A$4955,$A920,ObservedSpeciesData!$D$2:$D$4955,$D920),"")</f>
        <v>2208</v>
      </c>
      <c r="M920" s="23">
        <f>IF(ISNUMBER(AVERAGEIFS(ObservedSpeciesData!M$2:M$4955,ObservedSpeciesData!$A$2:$A$4955,$A920,ObservedSpeciesData!$D$2:$D$4955,$D920)),AVERAGEIFS(ObservedSpeciesData!M$2:M$4955,ObservedSpeciesData!$A$2:$A$4955,$A920,ObservedSpeciesData!$D$2:$D$4955,$D920),"")</f>
        <v>220.8</v>
      </c>
      <c r="N920" s="23" t="str">
        <f>IF(ISNUMBER(AVERAGEIFS(ObservedSpeciesData!N$2:N$4955,ObservedSpeciesData!$A$2:$A$4955,$A920,ObservedSpeciesData!$D$2:$D$4955,$D920)),AVERAGEIFS(ObservedSpeciesData!N$2:N$4955,ObservedSpeciesData!$A$2:$A$4955,$A920,ObservedSpeciesData!$D$2:$D$4955,$D920),"")</f>
        <v/>
      </c>
      <c r="O920" s="23" t="str">
        <f>IF(ISNUMBER(AVERAGEIFS(ObservedSpeciesData!O$2:O$4955,ObservedSpeciesData!$A$2:$A$4955,$A920,ObservedSpeciesData!$D$2:$D$4955,$D920)),AVERAGEIFS(ObservedSpeciesData!O$2:O$4955,ObservedSpeciesData!$A$2:$A$4955,$A920,ObservedSpeciesData!$D$2:$D$4955,$D920),"")</f>
        <v/>
      </c>
      <c r="P920" s="23" t="str">
        <f>IF(ISNUMBER(AVERAGEIFS(ObservedSpeciesData!P$2:P$4955,ObservedSpeciesData!$A$2:$A$4955,$A920,ObservedSpeciesData!$C$2:$C$4955,$C920,ObservedSpeciesData!$D$2:$D$4955,$D920)),AVERAGEIFS(ObservedSpeciesData!P$2:P$4955,ObservedSpeciesData!$A$2:$A$4955,$A920,ObservedSpeciesData!$C$2:$C$4955,$C920,ObservedSpeciesData!$D$2:$D$4955,$D920),"")</f>
        <v/>
      </c>
      <c r="Q920" s="23"/>
      <c r="R920" s="25" t="str">
        <f>IF(ISNUMBER(AVERAGEIFS(ObservedSpeciesData!R$2:R$4955,ObservedSpeciesData!$A$2:$A$4955,$A920,ObservedSpeciesData!$D$2:$D$4955,$D920)),AVERAGEIFS(ObservedSpeciesData!R$2:R$4955,ObservedSpeciesData!$A$2:$A$4955,$A920,ObservedSpeciesData!$D$2:$D$4955,$D920),"")</f>
        <v/>
      </c>
      <c r="S920" s="25" t="str">
        <f>IF(ISNUMBER(AVERAGEIFS(ObservedSpeciesData!S$2:S$4955,ObservedSpeciesData!$A$2:$A$4955,$A920,ObservedSpeciesData!$D$2:$D$4955,$D920)),AVERAGEIFS(ObservedSpeciesData!S$2:S$4955,ObservedSpeciesData!$A$2:$A$4955,$A920,ObservedSpeciesData!$D$2:$D$4955,$D920),"")</f>
        <v/>
      </c>
      <c r="T920" s="23" t="str">
        <f>IF(ISNUMBER(AVERAGEIFS(ObservedSpeciesData!T$2:T$4955,ObservedSpeciesData!$A$2:$A$4955,$A920,ObservedSpeciesData!$D$2:$D$4955,$D920)),AVERAGEIFS(ObservedSpeciesData!T$2:T$4955,ObservedSpeciesData!$A$2:$A$4955,$A920,ObservedSpeciesData!$D$2:$D$4955,$D920),"")</f>
        <v/>
      </c>
      <c r="U920" s="24" t="str">
        <f>IF(ISNUMBER(AVERAGEIFS(ObservedSpeciesData!U$2:U$4955,ObservedSpeciesData!$A$2:$A$4955,$A920,ObservedSpeciesData!$C$2:$C$4955,$C920,ObservedSpeciesData!$D$2:$D$4955,$D920)),AVERAGEIFS(ObservedSpeciesData!U$2:U$4955,ObservedSpeciesData!$A$2:$A$4955,$A920,ObservedSpeciesData!$C$2:$C$4955,$C920,ObservedSpeciesData!$D$2:$D$4955,$D920),"")</f>
        <v/>
      </c>
      <c r="V920" s="23" t="str">
        <f>IF(ISNUMBER(AVERAGEIFS(ObservedSpeciesData!V$2:V$4955,ObservedSpeciesData!$A$2:$A$4955,$A920,ObservedSpeciesData!$D$2:$D$4955,$D920)),AVERAGEIFS(ObservedSpeciesData!V$2:V$4955,ObservedSpeciesData!$A$2:$A$4955,$A920,ObservedSpeciesData!$D$2:$D$4955,$D920),"")</f>
        <v/>
      </c>
      <c r="W920" s="23" t="str">
        <f>IF(ISNUMBER(AVERAGEIFS(ObservedSpeciesData!W$2:W$4955,ObservedSpeciesData!$A$2:$A$4955,$A920,ObservedSpeciesData!$D$2:$D$4955,$D920)),AVERAGEIFS(ObservedSpeciesData!W$2:W$4955,ObservedSpeciesData!$A$2:$A$4955,$A920,ObservedSpeciesData!$D$2:$D$4955,$D920),"")</f>
        <v/>
      </c>
      <c r="X920" s="23" t="str">
        <f>IF(ISNUMBER(AVERAGEIFS(ObservedSpeciesData!X$2:X$4955,ObservedSpeciesData!$A$2:$A$4955,$A920,ObservedSpeciesData!$D$2:$D$4955,$D920)),AVERAGEIFS(ObservedSpeciesData!X$2:X$4955,ObservedSpeciesData!$A$2:$A$4955,$A920,ObservedSpeciesData!$D$2:$D$4955,$D920),"")</f>
        <v/>
      </c>
      <c r="Y920" s="23" t="str">
        <f>IF(ISNUMBER(AVERAGEIFS(ObservedSpeciesData!Y$2:Y$4955,ObservedSpeciesData!$A$2:$A$4955,$A920,ObservedSpeciesData!$D$2:$D$4955,$D920)),AVERAGEIFS(ObservedSpeciesData!Y$2:Y$4955,ObservedSpeciesData!$A$2:$A$4955,$A920,ObservedSpeciesData!$D$2:$D$4955,$D920),"")</f>
        <v/>
      </c>
      <c r="Z920" s="23" t="str">
        <f>IF(ISNUMBER(AVERAGEIFS(ObservedSpeciesData!Z$2:Z$4955,ObservedSpeciesData!$A$2:$A$4955,$A920,ObservedSpeciesData!$D$2:$D$4955,$D920)),AVERAGEIFS(ObservedSpeciesData!Z$2:Z$4955,ObservedSpeciesData!$A$2:$A$4955,$A920,ObservedSpeciesData!$D$2:$D$4955,$D920),"")</f>
        <v/>
      </c>
      <c r="AA920" s="23" t="str">
        <f>IF(ISNUMBER(AVERAGEIFS(ObservedSpeciesData!AA$2:AA$4955,ObservedSpeciesData!$A$2:$A$4955,$A920,ObservedSpeciesData!$D$2:$D$4955,$D920)),AVERAGEIFS(ObservedSpeciesData!AA$2:AA$4955,ObservedSpeciesData!$A$2:$A$4955,$A920,ObservedSpeciesData!$D$2:$D$4955,$D920),"")</f>
        <v/>
      </c>
      <c r="AB920" s="24" t="str">
        <f>IF(ISNUMBER(AVERAGEIFS(ObservedSpeciesData!AB$2:AB$4955,ObservedSpeciesData!$A$2:$A$4955,$A920,ObservedSpeciesData!$D$2:$D$4955,$D920)),AVERAGEIFS(ObservedSpeciesData!AB$2:AB$4955,ObservedSpeciesData!$A$2:$A$4955,$A920,ObservedSpeciesData!$D$2:$D$4955,$D920),"")</f>
        <v/>
      </c>
      <c r="AC920" s="24" t="str">
        <f>IF(ISNUMBER(AVERAGEIFS(ObservedSpeciesData!AC$2:AC$4955,ObservedSpeciesData!$A$2:$A$4955,$A920,ObservedSpeciesData!$D$2:$D$4955,$D920)),AVERAGEIFS(ObservedSpeciesData!AC$2:AC$4955,ObservedSpeciesData!$A$2:$A$4955,$A920,ObservedSpeciesData!$D$2:$D$4955,$D920),"")</f>
        <v/>
      </c>
      <c r="AD920" s="23" t="str">
        <f>IF(ISNUMBER(AVERAGEIFS(ObservedSpeciesData!AD$2:AD$4955,ObservedSpeciesData!$A$2:$A$4955,$A920,ObservedSpeciesData!$D$2:$D$4955,$D920)),AVERAGEIFS(ObservedSpeciesData!AD$2:AD$4955,ObservedSpeciesData!$A$2:$A$4955,$A920,ObservedSpeciesData!$D$2:$D$4955,$D920),"")</f>
        <v/>
      </c>
      <c r="AE920" s="24" t="str">
        <f>IF(ISNUMBER(AVERAGEIFS(ObservedSpeciesData!AE$2:AE$4955,ObservedSpeciesData!$A$2:$A$4955,$A920,ObservedSpeciesData!$D$2:$D$4955,$D920)),AVERAGEIFS(ObservedSpeciesData!AE$2:AE$4955,ObservedSpeciesData!$A$2:$A$4955,$A920,ObservedSpeciesData!$D$2:$D$4955,$D920),"")</f>
        <v/>
      </c>
      <c r="AF920" s="23"/>
      <c r="AG920" s="24"/>
      <c r="AH920" s="23" t="str">
        <f>IF(ISNUMBER(AVERAGEIFS(ObservedSpeciesData!AH$2:AH$4955,ObservedSpeciesData!$A$2:$A$4955,$A920,ObservedSpeciesData!$D$2:$D$4955,$D920)),AVERAGEIFS(ObservedSpeciesData!AH$2:AH$4955,ObservedSpeciesData!$A$2:$A$4955,$A920,ObservedSpeciesData!$D$2:$D$4955,$D920),"")</f>
        <v/>
      </c>
      <c r="AI920" s="23" t="str">
        <f>IF(ISNUMBER(AVERAGEIFS(ObservedSpeciesData!AI$2:AI$4955,ObservedSpeciesData!$A$2:$A$4955,$A920,ObservedSpeciesData!$C$2:$C$4955,$C920,ObservedSpeciesData!$D$2:$D$4955,$D920)),AVERAGEIFS(ObservedSpeciesData!AI$2:AI$4955,ObservedSpeciesData!$A$2:$A$4955,$A920,ObservedSpeciesData!$C$2:$C$4955,$C920,ObservedSpeciesData!$D$2:$D$4955,$D920),"")</f>
        <v/>
      </c>
      <c r="AJ920" s="2">
        <f>COUNTIFS(ObservedSpeciesData!$A$2:$A$828,$A920,ObservedSpeciesData!$D$2:$D$828,$D920)</f>
        <v>0</v>
      </c>
      <c r="AK920" s="2">
        <f t="shared" si="14"/>
        <v>1</v>
      </c>
    </row>
    <row r="921" spans="1:37" x14ac:dyDescent="0.25">
      <c r="A921" s="14" t="s">
        <v>95</v>
      </c>
      <c r="B921" t="s">
        <v>80</v>
      </c>
      <c r="C921" t="s">
        <v>90</v>
      </c>
      <c r="D921" s="13">
        <v>42143</v>
      </c>
      <c r="E921">
        <v>1</v>
      </c>
      <c r="F921">
        <v>50</v>
      </c>
      <c r="G921" s="2" t="s">
        <v>89</v>
      </c>
      <c r="H921" s="2" t="s">
        <v>13</v>
      </c>
      <c r="I921">
        <v>5</v>
      </c>
      <c r="J921" s="2" t="s">
        <v>88</v>
      </c>
      <c r="K921" s="2">
        <f>IF(ISNUMBER(AVERAGEIFS(ObservedSpeciesData!K$2:K$4955,ObservedSpeciesData!$A$2:$A$4955,$A921,ObservedSpeciesData!$D$2:$D$4955,$D921)),AVERAGEIFS(ObservedSpeciesData!K$2:K$4955,ObservedSpeciesData!$A$2:$A$4955,$A921,ObservedSpeciesData!$D$2:$D$4955,$D921),"")</f>
        <v>45</v>
      </c>
      <c r="L921" s="26">
        <f>IF(ISNUMBER(AVERAGEIFS(ObservedSpeciesData!L$2:L$4955,ObservedSpeciesData!$A$2:$A$4955,$A921,ObservedSpeciesData!$D$2:$D$4955,$D921)),AVERAGEIFS(ObservedSpeciesData!L$2:L$4955,ObservedSpeciesData!$A$2:$A$4955,$A921,ObservedSpeciesData!$D$2:$D$4955,$D921),"")</f>
        <v>2292</v>
      </c>
      <c r="M921" s="23">
        <f>IF(ISNUMBER(AVERAGEIFS(ObservedSpeciesData!M$2:M$4955,ObservedSpeciesData!$A$2:$A$4955,$A921,ObservedSpeciesData!$D$2:$D$4955,$D921)),AVERAGEIFS(ObservedSpeciesData!M$2:M$4955,ObservedSpeciesData!$A$2:$A$4955,$A921,ObservedSpeciesData!$D$2:$D$4955,$D921),"")</f>
        <v>229.2</v>
      </c>
      <c r="N921" s="23" t="str">
        <f>IF(ISNUMBER(AVERAGEIFS(ObservedSpeciesData!N$2:N$4955,ObservedSpeciesData!$A$2:$A$4955,$A921,ObservedSpeciesData!$D$2:$D$4955,$D921)),AVERAGEIFS(ObservedSpeciesData!N$2:N$4955,ObservedSpeciesData!$A$2:$A$4955,$A921,ObservedSpeciesData!$D$2:$D$4955,$D921),"")</f>
        <v/>
      </c>
      <c r="O921" s="23" t="str">
        <f>IF(ISNUMBER(AVERAGEIFS(ObservedSpeciesData!O$2:O$4955,ObservedSpeciesData!$A$2:$A$4955,$A921,ObservedSpeciesData!$D$2:$D$4955,$D921)),AVERAGEIFS(ObservedSpeciesData!O$2:O$4955,ObservedSpeciesData!$A$2:$A$4955,$A921,ObservedSpeciesData!$D$2:$D$4955,$D921),"")</f>
        <v/>
      </c>
      <c r="P921" s="23" t="str">
        <f>IF(ISNUMBER(AVERAGEIFS(ObservedSpeciesData!P$2:P$4955,ObservedSpeciesData!$A$2:$A$4955,$A921,ObservedSpeciesData!$C$2:$C$4955,$C921,ObservedSpeciesData!$D$2:$D$4955,$D921)),AVERAGEIFS(ObservedSpeciesData!P$2:P$4955,ObservedSpeciesData!$A$2:$A$4955,$A921,ObservedSpeciesData!$C$2:$C$4955,$C921,ObservedSpeciesData!$D$2:$D$4955,$D921),"")</f>
        <v/>
      </c>
      <c r="Q921" s="23"/>
      <c r="R921" s="25" t="str">
        <f>IF(ISNUMBER(AVERAGEIFS(ObservedSpeciesData!R$2:R$4955,ObservedSpeciesData!$A$2:$A$4955,$A921,ObservedSpeciesData!$D$2:$D$4955,$D921)),AVERAGEIFS(ObservedSpeciesData!R$2:R$4955,ObservedSpeciesData!$A$2:$A$4955,$A921,ObservedSpeciesData!$D$2:$D$4955,$D921),"")</f>
        <v/>
      </c>
      <c r="S921" s="25" t="str">
        <f>IF(ISNUMBER(AVERAGEIFS(ObservedSpeciesData!S$2:S$4955,ObservedSpeciesData!$A$2:$A$4955,$A921,ObservedSpeciesData!$D$2:$D$4955,$D921)),AVERAGEIFS(ObservedSpeciesData!S$2:S$4955,ObservedSpeciesData!$A$2:$A$4955,$A921,ObservedSpeciesData!$D$2:$D$4955,$D921),"")</f>
        <v/>
      </c>
      <c r="T921" s="23" t="str">
        <f>IF(ISNUMBER(AVERAGEIFS(ObservedSpeciesData!T$2:T$4955,ObservedSpeciesData!$A$2:$A$4955,$A921,ObservedSpeciesData!$D$2:$D$4955,$D921)),AVERAGEIFS(ObservedSpeciesData!T$2:T$4955,ObservedSpeciesData!$A$2:$A$4955,$A921,ObservedSpeciesData!$D$2:$D$4955,$D921),"")</f>
        <v/>
      </c>
      <c r="U921" s="24" t="str">
        <f>IF(ISNUMBER(AVERAGEIFS(ObservedSpeciesData!U$2:U$4955,ObservedSpeciesData!$A$2:$A$4955,$A921,ObservedSpeciesData!$C$2:$C$4955,$C921,ObservedSpeciesData!$D$2:$D$4955,$D921)),AVERAGEIFS(ObservedSpeciesData!U$2:U$4955,ObservedSpeciesData!$A$2:$A$4955,$A921,ObservedSpeciesData!$C$2:$C$4955,$C921,ObservedSpeciesData!$D$2:$D$4955,$D921),"")</f>
        <v/>
      </c>
      <c r="V921" s="23" t="str">
        <f>IF(ISNUMBER(AVERAGEIFS(ObservedSpeciesData!V$2:V$4955,ObservedSpeciesData!$A$2:$A$4955,$A921,ObservedSpeciesData!$D$2:$D$4955,$D921)),AVERAGEIFS(ObservedSpeciesData!V$2:V$4955,ObservedSpeciesData!$A$2:$A$4955,$A921,ObservedSpeciesData!$D$2:$D$4955,$D921),"")</f>
        <v/>
      </c>
      <c r="W921" s="23" t="str">
        <f>IF(ISNUMBER(AVERAGEIFS(ObservedSpeciesData!W$2:W$4955,ObservedSpeciesData!$A$2:$A$4955,$A921,ObservedSpeciesData!$D$2:$D$4955,$D921)),AVERAGEIFS(ObservedSpeciesData!W$2:W$4955,ObservedSpeciesData!$A$2:$A$4955,$A921,ObservedSpeciesData!$D$2:$D$4955,$D921),"")</f>
        <v/>
      </c>
      <c r="X921" s="23" t="str">
        <f>IF(ISNUMBER(AVERAGEIFS(ObservedSpeciesData!X$2:X$4955,ObservedSpeciesData!$A$2:$A$4955,$A921,ObservedSpeciesData!$D$2:$D$4955,$D921)),AVERAGEIFS(ObservedSpeciesData!X$2:X$4955,ObservedSpeciesData!$A$2:$A$4955,$A921,ObservedSpeciesData!$D$2:$D$4955,$D921),"")</f>
        <v/>
      </c>
      <c r="Y921" s="23" t="str">
        <f>IF(ISNUMBER(AVERAGEIFS(ObservedSpeciesData!Y$2:Y$4955,ObservedSpeciesData!$A$2:$A$4955,$A921,ObservedSpeciesData!$D$2:$D$4955,$D921)),AVERAGEIFS(ObservedSpeciesData!Y$2:Y$4955,ObservedSpeciesData!$A$2:$A$4955,$A921,ObservedSpeciesData!$D$2:$D$4955,$D921),"")</f>
        <v/>
      </c>
      <c r="Z921" s="23" t="str">
        <f>IF(ISNUMBER(AVERAGEIFS(ObservedSpeciesData!Z$2:Z$4955,ObservedSpeciesData!$A$2:$A$4955,$A921,ObservedSpeciesData!$D$2:$D$4955,$D921)),AVERAGEIFS(ObservedSpeciesData!Z$2:Z$4955,ObservedSpeciesData!$A$2:$A$4955,$A921,ObservedSpeciesData!$D$2:$D$4955,$D921),"")</f>
        <v/>
      </c>
      <c r="AA921" s="23" t="str">
        <f>IF(ISNUMBER(AVERAGEIFS(ObservedSpeciesData!AA$2:AA$4955,ObservedSpeciesData!$A$2:$A$4955,$A921,ObservedSpeciesData!$D$2:$D$4955,$D921)),AVERAGEIFS(ObservedSpeciesData!AA$2:AA$4955,ObservedSpeciesData!$A$2:$A$4955,$A921,ObservedSpeciesData!$D$2:$D$4955,$D921),"")</f>
        <v/>
      </c>
      <c r="AB921" s="24" t="str">
        <f>IF(ISNUMBER(AVERAGEIFS(ObservedSpeciesData!AB$2:AB$4955,ObservedSpeciesData!$A$2:$A$4955,$A921,ObservedSpeciesData!$D$2:$D$4955,$D921)),AVERAGEIFS(ObservedSpeciesData!AB$2:AB$4955,ObservedSpeciesData!$A$2:$A$4955,$A921,ObservedSpeciesData!$D$2:$D$4955,$D921),"")</f>
        <v/>
      </c>
      <c r="AC921" s="24" t="str">
        <f>IF(ISNUMBER(AVERAGEIFS(ObservedSpeciesData!AC$2:AC$4955,ObservedSpeciesData!$A$2:$A$4955,$A921,ObservedSpeciesData!$D$2:$D$4955,$D921)),AVERAGEIFS(ObservedSpeciesData!AC$2:AC$4955,ObservedSpeciesData!$A$2:$A$4955,$A921,ObservedSpeciesData!$D$2:$D$4955,$D921),"")</f>
        <v/>
      </c>
      <c r="AD921" s="23" t="str">
        <f>IF(ISNUMBER(AVERAGEIFS(ObservedSpeciesData!AD$2:AD$4955,ObservedSpeciesData!$A$2:$A$4955,$A921,ObservedSpeciesData!$D$2:$D$4955,$D921)),AVERAGEIFS(ObservedSpeciesData!AD$2:AD$4955,ObservedSpeciesData!$A$2:$A$4955,$A921,ObservedSpeciesData!$D$2:$D$4955,$D921),"")</f>
        <v/>
      </c>
      <c r="AE921" s="24" t="str">
        <f>IF(ISNUMBER(AVERAGEIFS(ObservedSpeciesData!AE$2:AE$4955,ObservedSpeciesData!$A$2:$A$4955,$A921,ObservedSpeciesData!$D$2:$D$4955,$D921)),AVERAGEIFS(ObservedSpeciesData!AE$2:AE$4955,ObservedSpeciesData!$A$2:$A$4955,$A921,ObservedSpeciesData!$D$2:$D$4955,$D921),"")</f>
        <v/>
      </c>
      <c r="AF921" s="23"/>
      <c r="AG921" s="24"/>
      <c r="AH921" s="23" t="str">
        <f>IF(ISNUMBER(AVERAGEIFS(ObservedSpeciesData!AH$2:AH$4955,ObservedSpeciesData!$A$2:$A$4955,$A921,ObservedSpeciesData!$D$2:$D$4955,$D921)),AVERAGEIFS(ObservedSpeciesData!AH$2:AH$4955,ObservedSpeciesData!$A$2:$A$4955,$A921,ObservedSpeciesData!$D$2:$D$4955,$D921),"")</f>
        <v/>
      </c>
      <c r="AI921" s="23" t="str">
        <f>IF(ISNUMBER(AVERAGEIFS(ObservedSpeciesData!AI$2:AI$4955,ObservedSpeciesData!$A$2:$A$4955,$A921,ObservedSpeciesData!$C$2:$C$4955,$C921,ObservedSpeciesData!$D$2:$D$4955,$D921)),AVERAGEIFS(ObservedSpeciesData!AI$2:AI$4955,ObservedSpeciesData!$A$2:$A$4955,$A921,ObservedSpeciesData!$C$2:$C$4955,$C921,ObservedSpeciesData!$D$2:$D$4955,$D921),"")</f>
        <v/>
      </c>
      <c r="AJ921" s="2">
        <f>COUNTIFS(ObservedSpeciesData!$A$2:$A$828,$A921,ObservedSpeciesData!$D$2:$D$828,$D921)</f>
        <v>0</v>
      </c>
      <c r="AK921" s="2">
        <f t="shared" si="14"/>
        <v>1</v>
      </c>
    </row>
    <row r="922" spans="1:37" x14ac:dyDescent="0.25">
      <c r="A922" s="14" t="s">
        <v>94</v>
      </c>
      <c r="B922" t="s">
        <v>80</v>
      </c>
      <c r="C922" t="s">
        <v>90</v>
      </c>
      <c r="D922" s="13">
        <v>42143</v>
      </c>
      <c r="E922">
        <v>1</v>
      </c>
      <c r="F922">
        <v>100</v>
      </c>
      <c r="G922" s="2" t="s">
        <v>89</v>
      </c>
      <c r="H922" s="2" t="s">
        <v>13</v>
      </c>
      <c r="I922">
        <v>5</v>
      </c>
      <c r="J922" s="2" t="s">
        <v>88</v>
      </c>
      <c r="K922" s="2">
        <f>IF(ISNUMBER(AVERAGEIFS(ObservedSpeciesData!K$2:K$4955,ObservedSpeciesData!$A$2:$A$4955,$A922,ObservedSpeciesData!$D$2:$D$4955,$D922)),AVERAGEIFS(ObservedSpeciesData!K$2:K$4955,ObservedSpeciesData!$A$2:$A$4955,$A922,ObservedSpeciesData!$D$2:$D$4955,$D922),"")</f>
        <v>90</v>
      </c>
      <c r="L922" s="26">
        <f>IF(ISNUMBER(AVERAGEIFS(ObservedSpeciesData!L$2:L$4955,ObservedSpeciesData!$A$2:$A$4955,$A922,ObservedSpeciesData!$D$2:$D$4955,$D922)),AVERAGEIFS(ObservedSpeciesData!L$2:L$4955,ObservedSpeciesData!$A$2:$A$4955,$A922,ObservedSpeciesData!$D$2:$D$4955,$D922),"")</f>
        <v>2642</v>
      </c>
      <c r="M922" s="23">
        <f>IF(ISNUMBER(AVERAGEIFS(ObservedSpeciesData!M$2:M$4955,ObservedSpeciesData!$A$2:$A$4955,$A922,ObservedSpeciesData!$D$2:$D$4955,$D922)),AVERAGEIFS(ObservedSpeciesData!M$2:M$4955,ObservedSpeciesData!$A$2:$A$4955,$A922,ObservedSpeciesData!$D$2:$D$4955,$D922),"")</f>
        <v>264.2</v>
      </c>
      <c r="N922" s="23" t="str">
        <f>IF(ISNUMBER(AVERAGEIFS(ObservedSpeciesData!N$2:N$4955,ObservedSpeciesData!$A$2:$A$4955,$A922,ObservedSpeciesData!$D$2:$D$4955,$D922)),AVERAGEIFS(ObservedSpeciesData!N$2:N$4955,ObservedSpeciesData!$A$2:$A$4955,$A922,ObservedSpeciesData!$D$2:$D$4955,$D922),"")</f>
        <v/>
      </c>
      <c r="O922" s="23" t="str">
        <f>IF(ISNUMBER(AVERAGEIFS(ObservedSpeciesData!O$2:O$4955,ObservedSpeciesData!$A$2:$A$4955,$A922,ObservedSpeciesData!$D$2:$D$4955,$D922)),AVERAGEIFS(ObservedSpeciesData!O$2:O$4955,ObservedSpeciesData!$A$2:$A$4955,$A922,ObservedSpeciesData!$D$2:$D$4955,$D922),"")</f>
        <v/>
      </c>
      <c r="P922" s="23" t="str">
        <f>IF(ISNUMBER(AVERAGEIFS(ObservedSpeciesData!P$2:P$4955,ObservedSpeciesData!$A$2:$A$4955,$A922,ObservedSpeciesData!$C$2:$C$4955,$C922,ObservedSpeciesData!$D$2:$D$4955,$D922)),AVERAGEIFS(ObservedSpeciesData!P$2:P$4955,ObservedSpeciesData!$A$2:$A$4955,$A922,ObservedSpeciesData!$C$2:$C$4955,$C922,ObservedSpeciesData!$D$2:$D$4955,$D922),"")</f>
        <v/>
      </c>
      <c r="Q922" s="23"/>
      <c r="R922" s="25" t="str">
        <f>IF(ISNUMBER(AVERAGEIFS(ObservedSpeciesData!R$2:R$4955,ObservedSpeciesData!$A$2:$A$4955,$A922,ObservedSpeciesData!$D$2:$D$4955,$D922)),AVERAGEIFS(ObservedSpeciesData!R$2:R$4955,ObservedSpeciesData!$A$2:$A$4955,$A922,ObservedSpeciesData!$D$2:$D$4955,$D922),"")</f>
        <v/>
      </c>
      <c r="S922" s="25" t="str">
        <f>IF(ISNUMBER(AVERAGEIFS(ObservedSpeciesData!S$2:S$4955,ObservedSpeciesData!$A$2:$A$4955,$A922,ObservedSpeciesData!$D$2:$D$4955,$D922)),AVERAGEIFS(ObservedSpeciesData!S$2:S$4955,ObservedSpeciesData!$A$2:$A$4955,$A922,ObservedSpeciesData!$D$2:$D$4955,$D922),"")</f>
        <v/>
      </c>
      <c r="T922" s="23" t="str">
        <f>IF(ISNUMBER(AVERAGEIFS(ObservedSpeciesData!T$2:T$4955,ObservedSpeciesData!$A$2:$A$4955,$A922,ObservedSpeciesData!$D$2:$D$4955,$D922)),AVERAGEIFS(ObservedSpeciesData!T$2:T$4955,ObservedSpeciesData!$A$2:$A$4955,$A922,ObservedSpeciesData!$D$2:$D$4955,$D922),"")</f>
        <v/>
      </c>
      <c r="U922" s="24" t="str">
        <f>IF(ISNUMBER(AVERAGEIFS(ObservedSpeciesData!U$2:U$4955,ObservedSpeciesData!$A$2:$A$4955,$A922,ObservedSpeciesData!$C$2:$C$4955,$C922,ObservedSpeciesData!$D$2:$D$4955,$D922)),AVERAGEIFS(ObservedSpeciesData!U$2:U$4955,ObservedSpeciesData!$A$2:$A$4955,$A922,ObservedSpeciesData!$C$2:$C$4955,$C922,ObservedSpeciesData!$D$2:$D$4955,$D922),"")</f>
        <v/>
      </c>
      <c r="V922" s="23" t="str">
        <f>IF(ISNUMBER(AVERAGEIFS(ObservedSpeciesData!V$2:V$4955,ObservedSpeciesData!$A$2:$A$4955,$A922,ObservedSpeciesData!$D$2:$D$4955,$D922)),AVERAGEIFS(ObservedSpeciesData!V$2:V$4955,ObservedSpeciesData!$A$2:$A$4955,$A922,ObservedSpeciesData!$D$2:$D$4955,$D922),"")</f>
        <v/>
      </c>
      <c r="W922" s="23" t="str">
        <f>IF(ISNUMBER(AVERAGEIFS(ObservedSpeciesData!W$2:W$4955,ObservedSpeciesData!$A$2:$A$4955,$A922,ObservedSpeciesData!$D$2:$D$4955,$D922)),AVERAGEIFS(ObservedSpeciesData!W$2:W$4955,ObservedSpeciesData!$A$2:$A$4955,$A922,ObservedSpeciesData!$D$2:$D$4955,$D922),"")</f>
        <v/>
      </c>
      <c r="X922" s="23" t="str">
        <f>IF(ISNUMBER(AVERAGEIFS(ObservedSpeciesData!X$2:X$4955,ObservedSpeciesData!$A$2:$A$4955,$A922,ObservedSpeciesData!$D$2:$D$4955,$D922)),AVERAGEIFS(ObservedSpeciesData!X$2:X$4955,ObservedSpeciesData!$A$2:$A$4955,$A922,ObservedSpeciesData!$D$2:$D$4955,$D922),"")</f>
        <v/>
      </c>
      <c r="Y922" s="23" t="str">
        <f>IF(ISNUMBER(AVERAGEIFS(ObservedSpeciesData!Y$2:Y$4955,ObservedSpeciesData!$A$2:$A$4955,$A922,ObservedSpeciesData!$D$2:$D$4955,$D922)),AVERAGEIFS(ObservedSpeciesData!Y$2:Y$4955,ObservedSpeciesData!$A$2:$A$4955,$A922,ObservedSpeciesData!$D$2:$D$4955,$D922),"")</f>
        <v/>
      </c>
      <c r="Z922" s="23" t="str">
        <f>IF(ISNUMBER(AVERAGEIFS(ObservedSpeciesData!Z$2:Z$4955,ObservedSpeciesData!$A$2:$A$4955,$A922,ObservedSpeciesData!$D$2:$D$4955,$D922)),AVERAGEIFS(ObservedSpeciesData!Z$2:Z$4955,ObservedSpeciesData!$A$2:$A$4955,$A922,ObservedSpeciesData!$D$2:$D$4955,$D922),"")</f>
        <v/>
      </c>
      <c r="AA922" s="23" t="str">
        <f>IF(ISNUMBER(AVERAGEIFS(ObservedSpeciesData!AA$2:AA$4955,ObservedSpeciesData!$A$2:$A$4955,$A922,ObservedSpeciesData!$D$2:$D$4955,$D922)),AVERAGEIFS(ObservedSpeciesData!AA$2:AA$4955,ObservedSpeciesData!$A$2:$A$4955,$A922,ObservedSpeciesData!$D$2:$D$4955,$D922),"")</f>
        <v/>
      </c>
      <c r="AB922" s="24" t="str">
        <f>IF(ISNUMBER(AVERAGEIFS(ObservedSpeciesData!AB$2:AB$4955,ObservedSpeciesData!$A$2:$A$4955,$A922,ObservedSpeciesData!$D$2:$D$4955,$D922)),AVERAGEIFS(ObservedSpeciesData!AB$2:AB$4955,ObservedSpeciesData!$A$2:$A$4955,$A922,ObservedSpeciesData!$D$2:$D$4955,$D922),"")</f>
        <v/>
      </c>
      <c r="AC922" s="24" t="str">
        <f>IF(ISNUMBER(AVERAGEIFS(ObservedSpeciesData!AC$2:AC$4955,ObservedSpeciesData!$A$2:$A$4955,$A922,ObservedSpeciesData!$D$2:$D$4955,$D922)),AVERAGEIFS(ObservedSpeciesData!AC$2:AC$4955,ObservedSpeciesData!$A$2:$A$4955,$A922,ObservedSpeciesData!$D$2:$D$4955,$D922),"")</f>
        <v/>
      </c>
      <c r="AD922" s="23" t="str">
        <f>IF(ISNUMBER(AVERAGEIFS(ObservedSpeciesData!AD$2:AD$4955,ObservedSpeciesData!$A$2:$A$4955,$A922,ObservedSpeciesData!$D$2:$D$4955,$D922)),AVERAGEIFS(ObservedSpeciesData!AD$2:AD$4955,ObservedSpeciesData!$A$2:$A$4955,$A922,ObservedSpeciesData!$D$2:$D$4955,$D922),"")</f>
        <v/>
      </c>
      <c r="AE922" s="24" t="str">
        <f>IF(ISNUMBER(AVERAGEIFS(ObservedSpeciesData!AE$2:AE$4955,ObservedSpeciesData!$A$2:$A$4955,$A922,ObservedSpeciesData!$D$2:$D$4955,$D922)),AVERAGEIFS(ObservedSpeciesData!AE$2:AE$4955,ObservedSpeciesData!$A$2:$A$4955,$A922,ObservedSpeciesData!$D$2:$D$4955,$D922),"")</f>
        <v/>
      </c>
      <c r="AF922" s="23"/>
      <c r="AG922" s="24"/>
      <c r="AH922" s="23" t="str">
        <f>IF(ISNUMBER(AVERAGEIFS(ObservedSpeciesData!AH$2:AH$4955,ObservedSpeciesData!$A$2:$A$4955,$A922,ObservedSpeciesData!$D$2:$D$4955,$D922)),AVERAGEIFS(ObservedSpeciesData!AH$2:AH$4955,ObservedSpeciesData!$A$2:$A$4955,$A922,ObservedSpeciesData!$D$2:$D$4955,$D922),"")</f>
        <v/>
      </c>
      <c r="AI922" s="23" t="str">
        <f>IF(ISNUMBER(AVERAGEIFS(ObservedSpeciesData!AI$2:AI$4955,ObservedSpeciesData!$A$2:$A$4955,$A922,ObservedSpeciesData!$C$2:$C$4955,$C922,ObservedSpeciesData!$D$2:$D$4955,$D922)),AVERAGEIFS(ObservedSpeciesData!AI$2:AI$4955,ObservedSpeciesData!$A$2:$A$4955,$A922,ObservedSpeciesData!$C$2:$C$4955,$C922,ObservedSpeciesData!$D$2:$D$4955,$D922),"")</f>
        <v/>
      </c>
      <c r="AJ922" s="2">
        <f>COUNTIFS(ObservedSpeciesData!$A$2:$A$828,$A922,ObservedSpeciesData!$D$2:$D$828,$D922)</f>
        <v>0</v>
      </c>
      <c r="AK922" s="2">
        <f t="shared" si="14"/>
        <v>1</v>
      </c>
    </row>
    <row r="923" spans="1:37" x14ac:dyDescent="0.25">
      <c r="A923" s="14" t="s">
        <v>93</v>
      </c>
      <c r="B923" t="s">
        <v>80</v>
      </c>
      <c r="C923" t="s">
        <v>90</v>
      </c>
      <c r="D923" s="13">
        <v>42143</v>
      </c>
      <c r="E923">
        <v>1</v>
      </c>
      <c r="F923">
        <v>200</v>
      </c>
      <c r="G923" s="2" t="s">
        <v>89</v>
      </c>
      <c r="H923" s="2" t="s">
        <v>13</v>
      </c>
      <c r="I923">
        <v>5</v>
      </c>
      <c r="J923" s="2" t="s">
        <v>88</v>
      </c>
      <c r="K923" s="2">
        <f>IF(ISNUMBER(AVERAGEIFS(ObservedSpeciesData!K$2:K$4955,ObservedSpeciesData!$A$2:$A$4955,$A923,ObservedSpeciesData!$D$2:$D$4955,$D923)),AVERAGEIFS(ObservedSpeciesData!K$2:K$4955,ObservedSpeciesData!$A$2:$A$4955,$A923,ObservedSpeciesData!$D$2:$D$4955,$D923),"")</f>
        <v>180</v>
      </c>
      <c r="L923" s="26">
        <f>IF(ISNUMBER(AVERAGEIFS(ObservedSpeciesData!L$2:L$4955,ObservedSpeciesData!$A$2:$A$4955,$A923,ObservedSpeciesData!$D$2:$D$4955,$D923)),AVERAGEIFS(ObservedSpeciesData!L$2:L$4955,ObservedSpeciesData!$A$2:$A$4955,$A923,ObservedSpeciesData!$D$2:$D$4955,$D923),"")</f>
        <v>3020</v>
      </c>
      <c r="M923" s="23">
        <f>IF(ISNUMBER(AVERAGEIFS(ObservedSpeciesData!M$2:M$4955,ObservedSpeciesData!$A$2:$A$4955,$A923,ObservedSpeciesData!$D$2:$D$4955,$D923)),AVERAGEIFS(ObservedSpeciesData!M$2:M$4955,ObservedSpeciesData!$A$2:$A$4955,$A923,ObservedSpeciesData!$D$2:$D$4955,$D923),"")</f>
        <v>302</v>
      </c>
      <c r="N923" s="23" t="str">
        <f>IF(ISNUMBER(AVERAGEIFS(ObservedSpeciesData!N$2:N$4955,ObservedSpeciesData!$A$2:$A$4955,$A923,ObservedSpeciesData!$D$2:$D$4955,$D923)),AVERAGEIFS(ObservedSpeciesData!N$2:N$4955,ObservedSpeciesData!$A$2:$A$4955,$A923,ObservedSpeciesData!$D$2:$D$4955,$D923),"")</f>
        <v/>
      </c>
      <c r="O923" s="23" t="str">
        <f>IF(ISNUMBER(AVERAGEIFS(ObservedSpeciesData!O$2:O$4955,ObservedSpeciesData!$A$2:$A$4955,$A923,ObservedSpeciesData!$D$2:$D$4955,$D923)),AVERAGEIFS(ObservedSpeciesData!O$2:O$4955,ObservedSpeciesData!$A$2:$A$4955,$A923,ObservedSpeciesData!$D$2:$D$4955,$D923),"")</f>
        <v/>
      </c>
      <c r="P923" s="23" t="str">
        <f>IF(ISNUMBER(AVERAGEIFS(ObservedSpeciesData!P$2:P$4955,ObservedSpeciesData!$A$2:$A$4955,$A923,ObservedSpeciesData!$C$2:$C$4955,$C923,ObservedSpeciesData!$D$2:$D$4955,$D923)),AVERAGEIFS(ObservedSpeciesData!P$2:P$4955,ObservedSpeciesData!$A$2:$A$4955,$A923,ObservedSpeciesData!$C$2:$C$4955,$C923,ObservedSpeciesData!$D$2:$D$4955,$D923),"")</f>
        <v/>
      </c>
      <c r="Q923" s="23"/>
      <c r="R923" s="25" t="str">
        <f>IF(ISNUMBER(AVERAGEIFS(ObservedSpeciesData!R$2:R$4955,ObservedSpeciesData!$A$2:$A$4955,$A923,ObservedSpeciesData!$D$2:$D$4955,$D923)),AVERAGEIFS(ObservedSpeciesData!R$2:R$4955,ObservedSpeciesData!$A$2:$A$4955,$A923,ObservedSpeciesData!$D$2:$D$4955,$D923),"")</f>
        <v/>
      </c>
      <c r="S923" s="25" t="str">
        <f>IF(ISNUMBER(AVERAGEIFS(ObservedSpeciesData!S$2:S$4955,ObservedSpeciesData!$A$2:$A$4955,$A923,ObservedSpeciesData!$D$2:$D$4955,$D923)),AVERAGEIFS(ObservedSpeciesData!S$2:S$4955,ObservedSpeciesData!$A$2:$A$4955,$A923,ObservedSpeciesData!$D$2:$D$4955,$D923),"")</f>
        <v/>
      </c>
      <c r="T923" s="23" t="str">
        <f>IF(ISNUMBER(AVERAGEIFS(ObservedSpeciesData!T$2:T$4955,ObservedSpeciesData!$A$2:$A$4955,$A923,ObservedSpeciesData!$D$2:$D$4955,$D923)),AVERAGEIFS(ObservedSpeciesData!T$2:T$4955,ObservedSpeciesData!$A$2:$A$4955,$A923,ObservedSpeciesData!$D$2:$D$4955,$D923),"")</f>
        <v/>
      </c>
      <c r="U923" s="24" t="str">
        <f>IF(ISNUMBER(AVERAGEIFS(ObservedSpeciesData!U$2:U$4955,ObservedSpeciesData!$A$2:$A$4955,$A923,ObservedSpeciesData!$C$2:$C$4955,$C923,ObservedSpeciesData!$D$2:$D$4955,$D923)),AVERAGEIFS(ObservedSpeciesData!U$2:U$4955,ObservedSpeciesData!$A$2:$A$4955,$A923,ObservedSpeciesData!$C$2:$C$4955,$C923,ObservedSpeciesData!$D$2:$D$4955,$D923),"")</f>
        <v/>
      </c>
      <c r="V923" s="23" t="str">
        <f>IF(ISNUMBER(AVERAGEIFS(ObservedSpeciesData!V$2:V$4955,ObservedSpeciesData!$A$2:$A$4955,$A923,ObservedSpeciesData!$D$2:$D$4955,$D923)),AVERAGEIFS(ObservedSpeciesData!V$2:V$4955,ObservedSpeciesData!$A$2:$A$4955,$A923,ObservedSpeciesData!$D$2:$D$4955,$D923),"")</f>
        <v/>
      </c>
      <c r="W923" s="23" t="str">
        <f>IF(ISNUMBER(AVERAGEIFS(ObservedSpeciesData!W$2:W$4955,ObservedSpeciesData!$A$2:$A$4955,$A923,ObservedSpeciesData!$D$2:$D$4955,$D923)),AVERAGEIFS(ObservedSpeciesData!W$2:W$4955,ObservedSpeciesData!$A$2:$A$4955,$A923,ObservedSpeciesData!$D$2:$D$4955,$D923),"")</f>
        <v/>
      </c>
      <c r="X923" s="23" t="str">
        <f>IF(ISNUMBER(AVERAGEIFS(ObservedSpeciesData!X$2:X$4955,ObservedSpeciesData!$A$2:$A$4955,$A923,ObservedSpeciesData!$D$2:$D$4955,$D923)),AVERAGEIFS(ObservedSpeciesData!X$2:X$4955,ObservedSpeciesData!$A$2:$A$4955,$A923,ObservedSpeciesData!$D$2:$D$4955,$D923),"")</f>
        <v/>
      </c>
      <c r="Y923" s="23" t="str">
        <f>IF(ISNUMBER(AVERAGEIFS(ObservedSpeciesData!Y$2:Y$4955,ObservedSpeciesData!$A$2:$A$4955,$A923,ObservedSpeciesData!$D$2:$D$4955,$D923)),AVERAGEIFS(ObservedSpeciesData!Y$2:Y$4955,ObservedSpeciesData!$A$2:$A$4955,$A923,ObservedSpeciesData!$D$2:$D$4955,$D923),"")</f>
        <v/>
      </c>
      <c r="Z923" s="23" t="str">
        <f>IF(ISNUMBER(AVERAGEIFS(ObservedSpeciesData!Z$2:Z$4955,ObservedSpeciesData!$A$2:$A$4955,$A923,ObservedSpeciesData!$D$2:$D$4955,$D923)),AVERAGEIFS(ObservedSpeciesData!Z$2:Z$4955,ObservedSpeciesData!$A$2:$A$4955,$A923,ObservedSpeciesData!$D$2:$D$4955,$D923),"")</f>
        <v/>
      </c>
      <c r="AA923" s="23" t="str">
        <f>IF(ISNUMBER(AVERAGEIFS(ObservedSpeciesData!AA$2:AA$4955,ObservedSpeciesData!$A$2:$A$4955,$A923,ObservedSpeciesData!$D$2:$D$4955,$D923)),AVERAGEIFS(ObservedSpeciesData!AA$2:AA$4955,ObservedSpeciesData!$A$2:$A$4955,$A923,ObservedSpeciesData!$D$2:$D$4955,$D923),"")</f>
        <v/>
      </c>
      <c r="AB923" s="24" t="str">
        <f>IF(ISNUMBER(AVERAGEIFS(ObservedSpeciesData!AB$2:AB$4955,ObservedSpeciesData!$A$2:$A$4955,$A923,ObservedSpeciesData!$D$2:$D$4955,$D923)),AVERAGEIFS(ObservedSpeciesData!AB$2:AB$4955,ObservedSpeciesData!$A$2:$A$4955,$A923,ObservedSpeciesData!$D$2:$D$4955,$D923),"")</f>
        <v/>
      </c>
      <c r="AC923" s="24" t="str">
        <f>IF(ISNUMBER(AVERAGEIFS(ObservedSpeciesData!AC$2:AC$4955,ObservedSpeciesData!$A$2:$A$4955,$A923,ObservedSpeciesData!$D$2:$D$4955,$D923)),AVERAGEIFS(ObservedSpeciesData!AC$2:AC$4955,ObservedSpeciesData!$A$2:$A$4955,$A923,ObservedSpeciesData!$D$2:$D$4955,$D923),"")</f>
        <v/>
      </c>
      <c r="AD923" s="23" t="str">
        <f>IF(ISNUMBER(AVERAGEIFS(ObservedSpeciesData!AD$2:AD$4955,ObservedSpeciesData!$A$2:$A$4955,$A923,ObservedSpeciesData!$D$2:$D$4955,$D923)),AVERAGEIFS(ObservedSpeciesData!AD$2:AD$4955,ObservedSpeciesData!$A$2:$A$4955,$A923,ObservedSpeciesData!$D$2:$D$4955,$D923),"")</f>
        <v/>
      </c>
      <c r="AE923" s="24" t="str">
        <f>IF(ISNUMBER(AVERAGEIFS(ObservedSpeciesData!AE$2:AE$4955,ObservedSpeciesData!$A$2:$A$4955,$A923,ObservedSpeciesData!$D$2:$D$4955,$D923)),AVERAGEIFS(ObservedSpeciesData!AE$2:AE$4955,ObservedSpeciesData!$A$2:$A$4955,$A923,ObservedSpeciesData!$D$2:$D$4955,$D923),"")</f>
        <v/>
      </c>
      <c r="AF923" s="23"/>
      <c r="AG923" s="24"/>
      <c r="AH923" s="23" t="str">
        <f>IF(ISNUMBER(AVERAGEIFS(ObservedSpeciesData!AH$2:AH$4955,ObservedSpeciesData!$A$2:$A$4955,$A923,ObservedSpeciesData!$D$2:$D$4955,$D923)),AVERAGEIFS(ObservedSpeciesData!AH$2:AH$4955,ObservedSpeciesData!$A$2:$A$4955,$A923,ObservedSpeciesData!$D$2:$D$4955,$D923),"")</f>
        <v/>
      </c>
      <c r="AI923" s="23" t="str">
        <f>IF(ISNUMBER(AVERAGEIFS(ObservedSpeciesData!AI$2:AI$4955,ObservedSpeciesData!$A$2:$A$4955,$A923,ObservedSpeciesData!$C$2:$C$4955,$C923,ObservedSpeciesData!$D$2:$D$4955,$D923)),AVERAGEIFS(ObservedSpeciesData!AI$2:AI$4955,ObservedSpeciesData!$A$2:$A$4955,$A923,ObservedSpeciesData!$C$2:$C$4955,$C923,ObservedSpeciesData!$D$2:$D$4955,$D923),"")</f>
        <v/>
      </c>
      <c r="AJ923" s="2">
        <f>COUNTIFS(ObservedSpeciesData!$A$2:$A$828,$A923,ObservedSpeciesData!$D$2:$D$828,$D923)</f>
        <v>0</v>
      </c>
      <c r="AK923" s="2">
        <f t="shared" si="14"/>
        <v>1</v>
      </c>
    </row>
    <row r="924" spans="1:37" x14ac:dyDescent="0.25">
      <c r="A924" s="14" t="s">
        <v>92</v>
      </c>
      <c r="B924" t="s">
        <v>80</v>
      </c>
      <c r="C924" t="s">
        <v>90</v>
      </c>
      <c r="D924" s="13">
        <v>42143</v>
      </c>
      <c r="E924">
        <v>1</v>
      </c>
      <c r="F924">
        <v>350</v>
      </c>
      <c r="G924" s="2" t="s">
        <v>89</v>
      </c>
      <c r="H924" s="2" t="s">
        <v>13</v>
      </c>
      <c r="I924">
        <v>5</v>
      </c>
      <c r="J924" s="2" t="s">
        <v>88</v>
      </c>
      <c r="K924" s="2">
        <f>IF(ISNUMBER(AVERAGEIFS(ObservedSpeciesData!K$2:K$4955,ObservedSpeciesData!$A$2:$A$4955,$A924,ObservedSpeciesData!$D$2:$D$4955,$D924)),AVERAGEIFS(ObservedSpeciesData!K$2:K$4955,ObservedSpeciesData!$A$2:$A$4955,$A924,ObservedSpeciesData!$D$2:$D$4955,$D924),"")</f>
        <v>315</v>
      </c>
      <c r="L924" s="26">
        <f>IF(ISNUMBER(AVERAGEIFS(ObservedSpeciesData!L$2:L$4955,ObservedSpeciesData!$A$2:$A$4955,$A924,ObservedSpeciesData!$D$2:$D$4955,$D924)),AVERAGEIFS(ObservedSpeciesData!L$2:L$4955,ObservedSpeciesData!$A$2:$A$4955,$A924,ObservedSpeciesData!$D$2:$D$4955,$D924),"")</f>
        <v>3902</v>
      </c>
      <c r="M924" s="23">
        <f>IF(ISNUMBER(AVERAGEIFS(ObservedSpeciesData!M$2:M$4955,ObservedSpeciesData!$A$2:$A$4955,$A924,ObservedSpeciesData!$D$2:$D$4955,$D924)),AVERAGEIFS(ObservedSpeciesData!M$2:M$4955,ObservedSpeciesData!$A$2:$A$4955,$A924,ObservedSpeciesData!$D$2:$D$4955,$D924),"")</f>
        <v>390.2</v>
      </c>
      <c r="N924" s="23" t="str">
        <f>IF(ISNUMBER(AVERAGEIFS(ObservedSpeciesData!N$2:N$4955,ObservedSpeciesData!$A$2:$A$4955,$A924,ObservedSpeciesData!$D$2:$D$4955,$D924)),AVERAGEIFS(ObservedSpeciesData!N$2:N$4955,ObservedSpeciesData!$A$2:$A$4955,$A924,ObservedSpeciesData!$D$2:$D$4955,$D924),"")</f>
        <v/>
      </c>
      <c r="O924" s="23" t="str">
        <f>IF(ISNUMBER(AVERAGEIFS(ObservedSpeciesData!O$2:O$4955,ObservedSpeciesData!$A$2:$A$4955,$A924,ObservedSpeciesData!$D$2:$D$4955,$D924)),AVERAGEIFS(ObservedSpeciesData!O$2:O$4955,ObservedSpeciesData!$A$2:$A$4955,$A924,ObservedSpeciesData!$D$2:$D$4955,$D924),"")</f>
        <v/>
      </c>
      <c r="P924" s="23" t="str">
        <f>IF(ISNUMBER(AVERAGEIFS(ObservedSpeciesData!P$2:P$4955,ObservedSpeciesData!$A$2:$A$4955,$A924,ObservedSpeciesData!$C$2:$C$4955,$C924,ObservedSpeciesData!$D$2:$D$4955,$D924)),AVERAGEIFS(ObservedSpeciesData!P$2:P$4955,ObservedSpeciesData!$A$2:$A$4955,$A924,ObservedSpeciesData!$C$2:$C$4955,$C924,ObservedSpeciesData!$D$2:$D$4955,$D924),"")</f>
        <v/>
      </c>
      <c r="Q924" s="23"/>
      <c r="R924" s="25" t="str">
        <f>IF(ISNUMBER(AVERAGEIFS(ObservedSpeciesData!R$2:R$4955,ObservedSpeciesData!$A$2:$A$4955,$A924,ObservedSpeciesData!$D$2:$D$4955,$D924)),AVERAGEIFS(ObservedSpeciesData!R$2:R$4955,ObservedSpeciesData!$A$2:$A$4955,$A924,ObservedSpeciesData!$D$2:$D$4955,$D924),"")</f>
        <v/>
      </c>
      <c r="S924" s="25" t="str">
        <f>IF(ISNUMBER(AVERAGEIFS(ObservedSpeciesData!S$2:S$4955,ObservedSpeciesData!$A$2:$A$4955,$A924,ObservedSpeciesData!$D$2:$D$4955,$D924)),AVERAGEIFS(ObservedSpeciesData!S$2:S$4955,ObservedSpeciesData!$A$2:$A$4955,$A924,ObservedSpeciesData!$D$2:$D$4955,$D924),"")</f>
        <v/>
      </c>
      <c r="T924" s="23" t="str">
        <f>IF(ISNUMBER(AVERAGEIFS(ObservedSpeciesData!T$2:T$4955,ObservedSpeciesData!$A$2:$A$4955,$A924,ObservedSpeciesData!$D$2:$D$4955,$D924)),AVERAGEIFS(ObservedSpeciesData!T$2:T$4955,ObservedSpeciesData!$A$2:$A$4955,$A924,ObservedSpeciesData!$D$2:$D$4955,$D924),"")</f>
        <v/>
      </c>
      <c r="U924" s="24" t="str">
        <f>IF(ISNUMBER(AVERAGEIFS(ObservedSpeciesData!U$2:U$4955,ObservedSpeciesData!$A$2:$A$4955,$A924,ObservedSpeciesData!$C$2:$C$4955,$C924,ObservedSpeciesData!$D$2:$D$4955,$D924)),AVERAGEIFS(ObservedSpeciesData!U$2:U$4955,ObservedSpeciesData!$A$2:$A$4955,$A924,ObservedSpeciesData!$C$2:$C$4955,$C924,ObservedSpeciesData!$D$2:$D$4955,$D924),"")</f>
        <v/>
      </c>
      <c r="V924" s="23" t="str">
        <f>IF(ISNUMBER(AVERAGEIFS(ObservedSpeciesData!V$2:V$4955,ObservedSpeciesData!$A$2:$A$4955,$A924,ObservedSpeciesData!$D$2:$D$4955,$D924)),AVERAGEIFS(ObservedSpeciesData!V$2:V$4955,ObservedSpeciesData!$A$2:$A$4955,$A924,ObservedSpeciesData!$D$2:$D$4955,$D924),"")</f>
        <v/>
      </c>
      <c r="W924" s="23" t="str">
        <f>IF(ISNUMBER(AVERAGEIFS(ObservedSpeciesData!W$2:W$4955,ObservedSpeciesData!$A$2:$A$4955,$A924,ObservedSpeciesData!$D$2:$D$4955,$D924)),AVERAGEIFS(ObservedSpeciesData!W$2:W$4955,ObservedSpeciesData!$A$2:$A$4955,$A924,ObservedSpeciesData!$D$2:$D$4955,$D924),"")</f>
        <v/>
      </c>
      <c r="X924" s="23" t="str">
        <f>IF(ISNUMBER(AVERAGEIFS(ObservedSpeciesData!X$2:X$4955,ObservedSpeciesData!$A$2:$A$4955,$A924,ObservedSpeciesData!$D$2:$D$4955,$D924)),AVERAGEIFS(ObservedSpeciesData!X$2:X$4955,ObservedSpeciesData!$A$2:$A$4955,$A924,ObservedSpeciesData!$D$2:$D$4955,$D924),"")</f>
        <v/>
      </c>
      <c r="Y924" s="23" t="str">
        <f>IF(ISNUMBER(AVERAGEIFS(ObservedSpeciesData!Y$2:Y$4955,ObservedSpeciesData!$A$2:$A$4955,$A924,ObservedSpeciesData!$D$2:$D$4955,$D924)),AVERAGEIFS(ObservedSpeciesData!Y$2:Y$4955,ObservedSpeciesData!$A$2:$A$4955,$A924,ObservedSpeciesData!$D$2:$D$4955,$D924),"")</f>
        <v/>
      </c>
      <c r="Z924" s="23" t="str">
        <f>IF(ISNUMBER(AVERAGEIFS(ObservedSpeciesData!Z$2:Z$4955,ObservedSpeciesData!$A$2:$A$4955,$A924,ObservedSpeciesData!$D$2:$D$4955,$D924)),AVERAGEIFS(ObservedSpeciesData!Z$2:Z$4955,ObservedSpeciesData!$A$2:$A$4955,$A924,ObservedSpeciesData!$D$2:$D$4955,$D924),"")</f>
        <v/>
      </c>
      <c r="AA924" s="23" t="str">
        <f>IF(ISNUMBER(AVERAGEIFS(ObservedSpeciesData!AA$2:AA$4955,ObservedSpeciesData!$A$2:$A$4955,$A924,ObservedSpeciesData!$D$2:$D$4955,$D924)),AVERAGEIFS(ObservedSpeciesData!AA$2:AA$4955,ObservedSpeciesData!$A$2:$A$4955,$A924,ObservedSpeciesData!$D$2:$D$4955,$D924),"")</f>
        <v/>
      </c>
      <c r="AB924" s="24" t="str">
        <f>IF(ISNUMBER(AVERAGEIFS(ObservedSpeciesData!AB$2:AB$4955,ObservedSpeciesData!$A$2:$A$4955,$A924,ObservedSpeciesData!$D$2:$D$4955,$D924)),AVERAGEIFS(ObservedSpeciesData!AB$2:AB$4955,ObservedSpeciesData!$A$2:$A$4955,$A924,ObservedSpeciesData!$D$2:$D$4955,$D924),"")</f>
        <v/>
      </c>
      <c r="AC924" s="24" t="str">
        <f>IF(ISNUMBER(AVERAGEIFS(ObservedSpeciesData!AC$2:AC$4955,ObservedSpeciesData!$A$2:$A$4955,$A924,ObservedSpeciesData!$D$2:$D$4955,$D924)),AVERAGEIFS(ObservedSpeciesData!AC$2:AC$4955,ObservedSpeciesData!$A$2:$A$4955,$A924,ObservedSpeciesData!$D$2:$D$4955,$D924),"")</f>
        <v/>
      </c>
      <c r="AD924" s="23" t="str">
        <f>IF(ISNUMBER(AVERAGEIFS(ObservedSpeciesData!AD$2:AD$4955,ObservedSpeciesData!$A$2:$A$4955,$A924,ObservedSpeciesData!$D$2:$D$4955,$D924)),AVERAGEIFS(ObservedSpeciesData!AD$2:AD$4955,ObservedSpeciesData!$A$2:$A$4955,$A924,ObservedSpeciesData!$D$2:$D$4955,$D924),"")</f>
        <v/>
      </c>
      <c r="AE924" s="24" t="str">
        <f>IF(ISNUMBER(AVERAGEIFS(ObservedSpeciesData!AE$2:AE$4955,ObservedSpeciesData!$A$2:$A$4955,$A924,ObservedSpeciesData!$D$2:$D$4955,$D924)),AVERAGEIFS(ObservedSpeciesData!AE$2:AE$4955,ObservedSpeciesData!$A$2:$A$4955,$A924,ObservedSpeciesData!$D$2:$D$4955,$D924),"")</f>
        <v/>
      </c>
      <c r="AF924" s="23"/>
      <c r="AG924" s="24"/>
      <c r="AH924" s="23" t="str">
        <f>IF(ISNUMBER(AVERAGEIFS(ObservedSpeciesData!AH$2:AH$4955,ObservedSpeciesData!$A$2:$A$4955,$A924,ObservedSpeciesData!$D$2:$D$4955,$D924)),AVERAGEIFS(ObservedSpeciesData!AH$2:AH$4955,ObservedSpeciesData!$A$2:$A$4955,$A924,ObservedSpeciesData!$D$2:$D$4955,$D924),"")</f>
        <v/>
      </c>
      <c r="AI924" s="23" t="str">
        <f>IF(ISNUMBER(AVERAGEIFS(ObservedSpeciesData!AI$2:AI$4955,ObservedSpeciesData!$A$2:$A$4955,$A924,ObservedSpeciesData!$C$2:$C$4955,$C924,ObservedSpeciesData!$D$2:$D$4955,$D924)),AVERAGEIFS(ObservedSpeciesData!AI$2:AI$4955,ObservedSpeciesData!$A$2:$A$4955,$A924,ObservedSpeciesData!$C$2:$C$4955,$C924,ObservedSpeciesData!$D$2:$D$4955,$D924),"")</f>
        <v/>
      </c>
      <c r="AJ924" s="2">
        <f>COUNTIFS(ObservedSpeciesData!$A$2:$A$828,$A924,ObservedSpeciesData!$D$2:$D$828,$D924)</f>
        <v>0</v>
      </c>
      <c r="AK924" s="2">
        <f t="shared" si="14"/>
        <v>1</v>
      </c>
    </row>
    <row r="925" spans="1:37" x14ac:dyDescent="0.25">
      <c r="A925" s="14" t="s">
        <v>91</v>
      </c>
      <c r="B925" t="s">
        <v>80</v>
      </c>
      <c r="C925" t="s">
        <v>90</v>
      </c>
      <c r="D925" s="13">
        <v>42143</v>
      </c>
      <c r="E925">
        <v>1</v>
      </c>
      <c r="F925">
        <v>500</v>
      </c>
      <c r="G925" s="2" t="s">
        <v>89</v>
      </c>
      <c r="H925" s="2" t="s">
        <v>13</v>
      </c>
      <c r="I925">
        <v>5</v>
      </c>
      <c r="J925" s="2" t="s">
        <v>88</v>
      </c>
      <c r="K925" s="2">
        <f>IF(ISNUMBER(AVERAGEIFS(ObservedSpeciesData!K$2:K$4955,ObservedSpeciesData!$A$2:$A$4955,$A925,ObservedSpeciesData!$D$2:$D$4955,$D925)),AVERAGEIFS(ObservedSpeciesData!K$2:K$4955,ObservedSpeciesData!$A$2:$A$4955,$A925,ObservedSpeciesData!$D$2:$D$4955,$D925),"")</f>
        <v>450</v>
      </c>
      <c r="L925" s="26">
        <f>IF(ISNUMBER(AVERAGEIFS(ObservedSpeciesData!L$2:L$4955,ObservedSpeciesData!$A$2:$A$4955,$A925,ObservedSpeciesData!$D$2:$D$4955,$D925)),AVERAGEIFS(ObservedSpeciesData!L$2:L$4955,ObservedSpeciesData!$A$2:$A$4955,$A925,ObservedSpeciesData!$D$2:$D$4955,$D925),"")</f>
        <v>3846</v>
      </c>
      <c r="M925" s="23">
        <f>IF(ISNUMBER(AVERAGEIFS(ObservedSpeciesData!M$2:M$4955,ObservedSpeciesData!$A$2:$A$4955,$A925,ObservedSpeciesData!$D$2:$D$4955,$D925)),AVERAGEIFS(ObservedSpeciesData!M$2:M$4955,ObservedSpeciesData!$A$2:$A$4955,$A925,ObservedSpeciesData!$D$2:$D$4955,$D925),"")</f>
        <v>384.6</v>
      </c>
      <c r="N925" s="23" t="str">
        <f>IF(ISNUMBER(AVERAGEIFS(ObservedSpeciesData!N$2:N$4955,ObservedSpeciesData!$A$2:$A$4955,$A925,ObservedSpeciesData!$D$2:$D$4955,$D925)),AVERAGEIFS(ObservedSpeciesData!N$2:N$4955,ObservedSpeciesData!$A$2:$A$4955,$A925,ObservedSpeciesData!$D$2:$D$4955,$D925),"")</f>
        <v/>
      </c>
      <c r="O925" s="23" t="str">
        <f>IF(ISNUMBER(AVERAGEIFS(ObservedSpeciesData!O$2:O$4955,ObservedSpeciesData!$A$2:$A$4955,$A925,ObservedSpeciesData!$D$2:$D$4955,$D925)),AVERAGEIFS(ObservedSpeciesData!O$2:O$4955,ObservedSpeciesData!$A$2:$A$4955,$A925,ObservedSpeciesData!$D$2:$D$4955,$D925),"")</f>
        <v/>
      </c>
      <c r="P925" s="23" t="str">
        <f>IF(ISNUMBER(AVERAGEIFS(ObservedSpeciesData!P$2:P$4955,ObservedSpeciesData!$A$2:$A$4955,$A925,ObservedSpeciesData!$C$2:$C$4955,$C925,ObservedSpeciesData!$D$2:$D$4955,$D925)),AVERAGEIFS(ObservedSpeciesData!P$2:P$4955,ObservedSpeciesData!$A$2:$A$4955,$A925,ObservedSpeciesData!$C$2:$C$4955,$C925,ObservedSpeciesData!$D$2:$D$4955,$D925),"")</f>
        <v/>
      </c>
      <c r="Q925" s="23"/>
      <c r="R925" s="25" t="str">
        <f>IF(ISNUMBER(AVERAGEIFS(ObservedSpeciesData!R$2:R$4955,ObservedSpeciesData!$A$2:$A$4955,$A925,ObservedSpeciesData!$D$2:$D$4955,$D925)),AVERAGEIFS(ObservedSpeciesData!R$2:R$4955,ObservedSpeciesData!$A$2:$A$4955,$A925,ObservedSpeciesData!$D$2:$D$4955,$D925),"")</f>
        <v/>
      </c>
      <c r="S925" s="25" t="str">
        <f>IF(ISNUMBER(AVERAGEIFS(ObservedSpeciesData!S$2:S$4955,ObservedSpeciesData!$A$2:$A$4955,$A925,ObservedSpeciesData!$D$2:$D$4955,$D925)),AVERAGEIFS(ObservedSpeciesData!S$2:S$4955,ObservedSpeciesData!$A$2:$A$4955,$A925,ObservedSpeciesData!$D$2:$D$4955,$D925),"")</f>
        <v/>
      </c>
      <c r="T925" s="23" t="str">
        <f>IF(ISNUMBER(AVERAGEIFS(ObservedSpeciesData!T$2:T$4955,ObservedSpeciesData!$A$2:$A$4955,$A925,ObservedSpeciesData!$D$2:$D$4955,$D925)),AVERAGEIFS(ObservedSpeciesData!T$2:T$4955,ObservedSpeciesData!$A$2:$A$4955,$A925,ObservedSpeciesData!$D$2:$D$4955,$D925),"")</f>
        <v/>
      </c>
      <c r="U925" s="24" t="str">
        <f>IF(ISNUMBER(AVERAGEIFS(ObservedSpeciesData!U$2:U$4955,ObservedSpeciesData!$A$2:$A$4955,$A925,ObservedSpeciesData!$C$2:$C$4955,$C925,ObservedSpeciesData!$D$2:$D$4955,$D925)),AVERAGEIFS(ObservedSpeciesData!U$2:U$4955,ObservedSpeciesData!$A$2:$A$4955,$A925,ObservedSpeciesData!$C$2:$C$4955,$C925,ObservedSpeciesData!$D$2:$D$4955,$D925),"")</f>
        <v/>
      </c>
      <c r="V925" s="23" t="str">
        <f>IF(ISNUMBER(AVERAGEIFS(ObservedSpeciesData!V$2:V$4955,ObservedSpeciesData!$A$2:$A$4955,$A925,ObservedSpeciesData!$D$2:$D$4955,$D925)),AVERAGEIFS(ObservedSpeciesData!V$2:V$4955,ObservedSpeciesData!$A$2:$A$4955,$A925,ObservedSpeciesData!$D$2:$D$4955,$D925),"")</f>
        <v/>
      </c>
      <c r="W925" s="23" t="str">
        <f>IF(ISNUMBER(AVERAGEIFS(ObservedSpeciesData!W$2:W$4955,ObservedSpeciesData!$A$2:$A$4955,$A925,ObservedSpeciesData!$D$2:$D$4955,$D925)),AVERAGEIFS(ObservedSpeciesData!W$2:W$4955,ObservedSpeciesData!$A$2:$A$4955,$A925,ObservedSpeciesData!$D$2:$D$4955,$D925),"")</f>
        <v/>
      </c>
      <c r="X925" s="23" t="str">
        <f>IF(ISNUMBER(AVERAGEIFS(ObservedSpeciesData!X$2:X$4955,ObservedSpeciesData!$A$2:$A$4955,$A925,ObservedSpeciesData!$D$2:$D$4955,$D925)),AVERAGEIFS(ObservedSpeciesData!X$2:X$4955,ObservedSpeciesData!$A$2:$A$4955,$A925,ObservedSpeciesData!$D$2:$D$4955,$D925),"")</f>
        <v/>
      </c>
      <c r="Y925" s="23" t="str">
        <f>IF(ISNUMBER(AVERAGEIFS(ObservedSpeciesData!Y$2:Y$4955,ObservedSpeciesData!$A$2:$A$4955,$A925,ObservedSpeciesData!$D$2:$D$4955,$D925)),AVERAGEIFS(ObservedSpeciesData!Y$2:Y$4955,ObservedSpeciesData!$A$2:$A$4955,$A925,ObservedSpeciesData!$D$2:$D$4955,$D925),"")</f>
        <v/>
      </c>
      <c r="Z925" s="23" t="str">
        <f>IF(ISNUMBER(AVERAGEIFS(ObservedSpeciesData!Z$2:Z$4955,ObservedSpeciesData!$A$2:$A$4955,$A925,ObservedSpeciesData!$D$2:$D$4955,$D925)),AVERAGEIFS(ObservedSpeciesData!Z$2:Z$4955,ObservedSpeciesData!$A$2:$A$4955,$A925,ObservedSpeciesData!$D$2:$D$4955,$D925),"")</f>
        <v/>
      </c>
      <c r="AA925" s="23" t="str">
        <f>IF(ISNUMBER(AVERAGEIFS(ObservedSpeciesData!AA$2:AA$4955,ObservedSpeciesData!$A$2:$A$4955,$A925,ObservedSpeciesData!$D$2:$D$4955,$D925)),AVERAGEIFS(ObservedSpeciesData!AA$2:AA$4955,ObservedSpeciesData!$A$2:$A$4955,$A925,ObservedSpeciesData!$D$2:$D$4955,$D925),"")</f>
        <v/>
      </c>
      <c r="AB925" s="24" t="str">
        <f>IF(ISNUMBER(AVERAGEIFS(ObservedSpeciesData!AB$2:AB$4955,ObservedSpeciesData!$A$2:$A$4955,$A925,ObservedSpeciesData!$D$2:$D$4955,$D925)),AVERAGEIFS(ObservedSpeciesData!AB$2:AB$4955,ObservedSpeciesData!$A$2:$A$4955,$A925,ObservedSpeciesData!$D$2:$D$4955,$D925),"")</f>
        <v/>
      </c>
      <c r="AC925" s="24" t="str">
        <f>IF(ISNUMBER(AVERAGEIFS(ObservedSpeciesData!AC$2:AC$4955,ObservedSpeciesData!$A$2:$A$4955,$A925,ObservedSpeciesData!$D$2:$D$4955,$D925)),AVERAGEIFS(ObservedSpeciesData!AC$2:AC$4955,ObservedSpeciesData!$A$2:$A$4955,$A925,ObservedSpeciesData!$D$2:$D$4955,$D925),"")</f>
        <v/>
      </c>
      <c r="AD925" s="23" t="str">
        <f>IF(ISNUMBER(AVERAGEIFS(ObservedSpeciesData!AD$2:AD$4955,ObservedSpeciesData!$A$2:$A$4955,$A925,ObservedSpeciesData!$D$2:$D$4955,$D925)),AVERAGEIFS(ObservedSpeciesData!AD$2:AD$4955,ObservedSpeciesData!$A$2:$A$4955,$A925,ObservedSpeciesData!$D$2:$D$4955,$D925),"")</f>
        <v/>
      </c>
      <c r="AE925" s="24" t="str">
        <f>IF(ISNUMBER(AVERAGEIFS(ObservedSpeciesData!AE$2:AE$4955,ObservedSpeciesData!$A$2:$A$4955,$A925,ObservedSpeciesData!$D$2:$D$4955,$D925)),AVERAGEIFS(ObservedSpeciesData!AE$2:AE$4955,ObservedSpeciesData!$A$2:$A$4955,$A925,ObservedSpeciesData!$D$2:$D$4955,$D925),"")</f>
        <v/>
      </c>
      <c r="AF925" s="23"/>
      <c r="AG925" s="24"/>
      <c r="AH925" s="23" t="str">
        <f>IF(ISNUMBER(AVERAGEIFS(ObservedSpeciesData!AH$2:AH$4955,ObservedSpeciesData!$A$2:$A$4955,$A925,ObservedSpeciesData!$D$2:$D$4955,$D925)),AVERAGEIFS(ObservedSpeciesData!AH$2:AH$4955,ObservedSpeciesData!$A$2:$A$4955,$A925,ObservedSpeciesData!$D$2:$D$4955,$D925),"")</f>
        <v/>
      </c>
      <c r="AI925" s="23" t="str">
        <f>IF(ISNUMBER(AVERAGEIFS(ObservedSpeciesData!AI$2:AI$4955,ObservedSpeciesData!$A$2:$A$4955,$A925,ObservedSpeciesData!$C$2:$C$4955,$C925,ObservedSpeciesData!$D$2:$D$4955,$D925)),AVERAGEIFS(ObservedSpeciesData!AI$2:AI$4955,ObservedSpeciesData!$A$2:$A$4955,$A925,ObservedSpeciesData!$C$2:$C$4955,$C925,ObservedSpeciesData!$D$2:$D$4955,$D925),"")</f>
        <v/>
      </c>
      <c r="AJ925" s="2">
        <f>COUNTIFS(ObservedSpeciesData!$A$2:$A$828,$A925,ObservedSpeciesData!$D$2:$D$828,$D925)</f>
        <v>0</v>
      </c>
      <c r="AK925" s="2">
        <f t="shared" si="14"/>
        <v>1</v>
      </c>
    </row>
    <row r="926" spans="1:37" x14ac:dyDescent="0.25">
      <c r="A926" s="14" t="s">
        <v>96</v>
      </c>
      <c r="B926" t="s">
        <v>80</v>
      </c>
      <c r="C926" t="s">
        <v>90</v>
      </c>
      <c r="D926" s="13">
        <v>42144</v>
      </c>
      <c r="E926">
        <v>1</v>
      </c>
      <c r="F926">
        <v>0</v>
      </c>
      <c r="G926" s="2" t="s">
        <v>89</v>
      </c>
      <c r="H926" s="2" t="s">
        <v>13</v>
      </c>
      <c r="I926">
        <v>5</v>
      </c>
      <c r="J926" s="2" t="s">
        <v>77</v>
      </c>
      <c r="K926" s="2">
        <f>IF(ISNUMBER(AVERAGEIFS(ObservedSpeciesData!K$2:K$4955,ObservedSpeciesData!$A$2:$A$4955,$A926,ObservedSpeciesData!$D$2:$D$4955,$D926)),AVERAGEIFS(ObservedSpeciesData!K$2:K$4955,ObservedSpeciesData!$A$2:$A$4955,$A926,ObservedSpeciesData!$D$2:$D$4955,$D926),"")</f>
        <v>0</v>
      </c>
      <c r="L926" s="26" t="str">
        <f>IF(ISNUMBER(AVERAGEIFS(ObservedSpeciesData!L$2:L$4955,ObservedSpeciesData!$A$2:$A$4955,$A926,ObservedSpeciesData!$D$2:$D$4955,$D926)),AVERAGEIFS(ObservedSpeciesData!L$2:L$4955,ObservedSpeciesData!$A$2:$A$4955,$A926,ObservedSpeciesData!$D$2:$D$4955,$D926),"")</f>
        <v/>
      </c>
      <c r="M926" s="23" t="str">
        <f>IF(ISNUMBER(AVERAGEIFS(ObservedSpeciesData!M$2:M$4955,ObservedSpeciesData!$A$2:$A$4955,$A926,ObservedSpeciesData!$D$2:$D$4955,$D926)),AVERAGEIFS(ObservedSpeciesData!M$2:M$4955,ObservedSpeciesData!$A$2:$A$4955,$A926,ObservedSpeciesData!$D$2:$D$4955,$D926),"")</f>
        <v/>
      </c>
      <c r="N926" s="23">
        <f>IF(ISNUMBER(AVERAGEIFS(ObservedSpeciesData!N$2:N$4955,ObservedSpeciesData!$A$2:$A$4955,$A926,ObservedSpeciesData!$D$2:$D$4955,$D926)),AVERAGEIFS(ObservedSpeciesData!N$2:N$4955,ObservedSpeciesData!$A$2:$A$4955,$A926,ObservedSpeciesData!$D$2:$D$4955,$D926),"")</f>
        <v>362.33066866666672</v>
      </c>
      <c r="O926" s="23">
        <f>IF(ISNUMBER(AVERAGEIFS(ObservedSpeciesData!O$2:O$4955,ObservedSpeciesData!$A$2:$A$4955,$A926,ObservedSpeciesData!$D$2:$D$4955,$D926)),AVERAGEIFS(ObservedSpeciesData!O$2:O$4955,ObservedSpeciesData!$A$2:$A$4955,$A926,ObservedSpeciesData!$D$2:$D$4955,$D926),"")</f>
        <v>36.233066866666668</v>
      </c>
      <c r="P926" s="23">
        <f>IF(ISNUMBER(AVERAGEIFS(ObservedSpeciesData!P$2:P$4955,ObservedSpeciesData!$A$2:$A$4955,$A926,ObservedSpeciesData!$C$2:$C$4955,$C926,ObservedSpeciesData!$D$2:$D$4955,$D926)),AVERAGEIFS(ObservedSpeciesData!P$2:P$4955,ObservedSpeciesData!$A$2:$A$4955,$A926,ObservedSpeciesData!$C$2:$C$4955,$C926,ObservedSpeciesData!$D$2:$D$4955,$D926),"")</f>
        <v>416.20543025111101</v>
      </c>
      <c r="Q926" s="23"/>
      <c r="R926" s="25" t="str">
        <f>IF(ISNUMBER(AVERAGEIFS(ObservedSpeciesData!R$2:R$4955,ObservedSpeciesData!$A$2:$A$4955,$A926,ObservedSpeciesData!$D$2:$D$4955,$D926)),AVERAGEIFS(ObservedSpeciesData!R$2:R$4955,ObservedSpeciesData!$A$2:$A$4955,$A926,ObservedSpeciesData!$D$2:$D$4955,$D926),"")</f>
        <v/>
      </c>
      <c r="S926" s="25" t="str">
        <f>IF(ISNUMBER(AVERAGEIFS(ObservedSpeciesData!S$2:S$4955,ObservedSpeciesData!$A$2:$A$4955,$A926,ObservedSpeciesData!$D$2:$D$4955,$D926)),AVERAGEIFS(ObservedSpeciesData!S$2:S$4955,ObservedSpeciesData!$A$2:$A$4955,$A926,ObservedSpeciesData!$D$2:$D$4955,$D926),"")</f>
        <v/>
      </c>
      <c r="T926" s="23" t="str">
        <f>IF(ISNUMBER(AVERAGEIFS(ObservedSpeciesData!T$2:T$4955,ObservedSpeciesData!$A$2:$A$4955,$A926,ObservedSpeciesData!$D$2:$D$4955,$D926)),AVERAGEIFS(ObservedSpeciesData!T$2:T$4955,ObservedSpeciesData!$A$2:$A$4955,$A926,ObservedSpeciesData!$D$2:$D$4955,$D926),"")</f>
        <v/>
      </c>
      <c r="U926" s="24" t="str">
        <f>IF(ISNUMBER(AVERAGEIFS(ObservedSpeciesData!U$2:U$4955,ObservedSpeciesData!$A$2:$A$4955,$A926,ObservedSpeciesData!$C$2:$C$4955,$C926,ObservedSpeciesData!$D$2:$D$4955,$D926)),AVERAGEIFS(ObservedSpeciesData!U$2:U$4955,ObservedSpeciesData!$A$2:$A$4955,$A926,ObservedSpeciesData!$C$2:$C$4955,$C926,ObservedSpeciesData!$D$2:$D$4955,$D926),"")</f>
        <v/>
      </c>
      <c r="V926" s="23" t="str">
        <f>IF(ISNUMBER(AVERAGEIFS(ObservedSpeciesData!V$2:V$4955,ObservedSpeciesData!$A$2:$A$4955,$A926,ObservedSpeciesData!$D$2:$D$4955,$D926)),AVERAGEIFS(ObservedSpeciesData!V$2:V$4955,ObservedSpeciesData!$A$2:$A$4955,$A926,ObservedSpeciesData!$D$2:$D$4955,$D926),"")</f>
        <v/>
      </c>
      <c r="W926" s="23" t="str">
        <f>IF(ISNUMBER(AVERAGEIFS(ObservedSpeciesData!W$2:W$4955,ObservedSpeciesData!$A$2:$A$4955,$A926,ObservedSpeciesData!$D$2:$D$4955,$D926)),AVERAGEIFS(ObservedSpeciesData!W$2:W$4955,ObservedSpeciesData!$A$2:$A$4955,$A926,ObservedSpeciesData!$D$2:$D$4955,$D926),"")</f>
        <v/>
      </c>
      <c r="X926" s="23" t="str">
        <f>IF(ISNUMBER(AVERAGEIFS(ObservedSpeciesData!X$2:X$4955,ObservedSpeciesData!$A$2:$A$4955,$A926,ObservedSpeciesData!$D$2:$D$4955,$D926)),AVERAGEIFS(ObservedSpeciesData!X$2:X$4955,ObservedSpeciesData!$A$2:$A$4955,$A926,ObservedSpeciesData!$D$2:$D$4955,$D926),"")</f>
        <v/>
      </c>
      <c r="Y926" s="23" t="str">
        <f>IF(ISNUMBER(AVERAGEIFS(ObservedSpeciesData!Y$2:Y$4955,ObservedSpeciesData!$A$2:$A$4955,$A926,ObservedSpeciesData!$D$2:$D$4955,$D926)),AVERAGEIFS(ObservedSpeciesData!Y$2:Y$4955,ObservedSpeciesData!$A$2:$A$4955,$A926,ObservedSpeciesData!$D$2:$D$4955,$D926),"")</f>
        <v/>
      </c>
      <c r="Z926" s="23" t="str">
        <f>IF(ISNUMBER(AVERAGEIFS(ObservedSpeciesData!Z$2:Z$4955,ObservedSpeciesData!$A$2:$A$4955,$A926,ObservedSpeciesData!$D$2:$D$4955,$D926)),AVERAGEIFS(ObservedSpeciesData!Z$2:Z$4955,ObservedSpeciesData!$A$2:$A$4955,$A926,ObservedSpeciesData!$D$2:$D$4955,$D926),"")</f>
        <v/>
      </c>
      <c r="AA926" s="23">
        <f>IF(ISNUMBER(AVERAGEIFS(ObservedSpeciesData!AA$2:AA$4955,ObservedSpeciesData!$A$2:$A$4955,$A926,ObservedSpeciesData!$D$2:$D$4955,$D926)),AVERAGEIFS(ObservedSpeciesData!AA$2:AA$4955,ObservedSpeciesData!$A$2:$A$4955,$A926,ObservedSpeciesData!$D$2:$D$4955,$D926),"")</f>
        <v>19.299999999999997</v>
      </c>
      <c r="AB926" s="24">
        <f>IF(ISNUMBER(AVERAGEIFS(ObservedSpeciesData!AB$2:AB$4955,ObservedSpeciesData!$A$2:$A$4955,$A926,ObservedSpeciesData!$D$2:$D$4955,$D926)),AVERAGEIFS(ObservedSpeciesData!AB$2:AB$4955,ObservedSpeciesData!$A$2:$A$4955,$A926,ObservedSpeciesData!$D$2:$D$4955,$D926),"")</f>
        <v>3.1E-2</v>
      </c>
      <c r="AC926" s="24">
        <f>IF(ISNUMBER(AVERAGEIFS(ObservedSpeciesData!AC$2:AC$4955,ObservedSpeciesData!$A$2:$A$4955,$A926,ObservedSpeciesData!$D$2:$D$4955,$D926)),AVERAGEIFS(ObservedSpeciesData!AC$2:AC$4955,ObservedSpeciesData!$A$2:$A$4955,$A926,ObservedSpeciesData!$D$2:$D$4955,$D926),"")</f>
        <v>3.1E-2</v>
      </c>
      <c r="AD926" s="23" t="str">
        <f>IF(ISNUMBER(AVERAGEIFS(ObservedSpeciesData!AD$2:AD$4955,ObservedSpeciesData!$A$2:$A$4955,$A926,ObservedSpeciesData!$D$2:$D$4955,$D926)),AVERAGEIFS(ObservedSpeciesData!AD$2:AD$4955,ObservedSpeciesData!$A$2:$A$4955,$A926,ObservedSpeciesData!$D$2:$D$4955,$D926),"")</f>
        <v/>
      </c>
      <c r="AE926" s="24" t="str">
        <f>IF(ISNUMBER(AVERAGEIFS(ObservedSpeciesData!AE$2:AE$4955,ObservedSpeciesData!$A$2:$A$4955,$A926,ObservedSpeciesData!$D$2:$D$4955,$D926)),AVERAGEIFS(ObservedSpeciesData!AE$2:AE$4955,ObservedSpeciesData!$A$2:$A$4955,$A926,ObservedSpeciesData!$D$2:$D$4955,$D926),"")</f>
        <v/>
      </c>
      <c r="AF926" s="23"/>
      <c r="AG926" s="24"/>
      <c r="AH926" s="23">
        <f>IF(ISNUMBER(AVERAGEIFS(ObservedSpeciesData!AH$2:AH$4955,ObservedSpeciesData!$A$2:$A$4955,$A926,ObservedSpeciesData!$D$2:$D$4955,$D926)),AVERAGEIFS(ObservedSpeciesData!AH$2:AH$4955,ObservedSpeciesData!$A$2:$A$4955,$A926,ObservedSpeciesData!$D$2:$D$4955,$D926),"")</f>
        <v>1.123</v>
      </c>
      <c r="AI926" s="23">
        <f>IF(ISNUMBER(AVERAGEIFS(ObservedSpeciesData!AI$2:AI$4955,ObservedSpeciesData!$A$2:$A$4955,$A926,ObservedSpeciesData!$C$2:$C$4955,$C926,ObservedSpeciesData!$D$2:$D$4955,$D926)),AVERAGEIFS(ObservedSpeciesData!AI$2:AI$4955,ObservedSpeciesData!$A$2:$A$4955,$A926,ObservedSpeciesData!$C$2:$C$4955,$C926,ObservedSpeciesData!$D$2:$D$4955,$D926),"")</f>
        <v>10.462333333333332</v>
      </c>
      <c r="AJ926" s="2">
        <f>COUNTIFS(ObservedSpeciesData!$A$2:$A$828,$A926,ObservedSpeciesData!$D$2:$D$828,$D926)</f>
        <v>0</v>
      </c>
      <c r="AK926" s="2">
        <f t="shared" si="14"/>
        <v>8</v>
      </c>
    </row>
    <row r="927" spans="1:37" x14ac:dyDescent="0.25">
      <c r="A927" s="14" t="s">
        <v>95</v>
      </c>
      <c r="B927" t="s">
        <v>80</v>
      </c>
      <c r="C927" t="s">
        <v>90</v>
      </c>
      <c r="D927" s="13">
        <v>42144</v>
      </c>
      <c r="E927">
        <v>1</v>
      </c>
      <c r="F927">
        <v>50</v>
      </c>
      <c r="G927" s="2" t="s">
        <v>89</v>
      </c>
      <c r="H927" s="2" t="s">
        <v>13</v>
      </c>
      <c r="I927">
        <v>5</v>
      </c>
      <c r="J927" s="2" t="s">
        <v>77</v>
      </c>
      <c r="K927" s="2">
        <f>IF(ISNUMBER(AVERAGEIFS(ObservedSpeciesData!K$2:K$4955,ObservedSpeciesData!$A$2:$A$4955,$A927,ObservedSpeciesData!$D$2:$D$4955,$D927)),AVERAGEIFS(ObservedSpeciesData!K$2:K$4955,ObservedSpeciesData!$A$2:$A$4955,$A927,ObservedSpeciesData!$D$2:$D$4955,$D927),"")</f>
        <v>45</v>
      </c>
      <c r="L927" s="26" t="str">
        <f>IF(ISNUMBER(AVERAGEIFS(ObservedSpeciesData!L$2:L$4955,ObservedSpeciesData!$A$2:$A$4955,$A927,ObservedSpeciesData!$D$2:$D$4955,$D927)),AVERAGEIFS(ObservedSpeciesData!L$2:L$4955,ObservedSpeciesData!$A$2:$A$4955,$A927,ObservedSpeciesData!$D$2:$D$4955,$D927),"")</f>
        <v/>
      </c>
      <c r="M927" s="23" t="str">
        <f>IF(ISNUMBER(AVERAGEIFS(ObservedSpeciesData!M$2:M$4955,ObservedSpeciesData!$A$2:$A$4955,$A927,ObservedSpeciesData!$D$2:$D$4955,$D927)),AVERAGEIFS(ObservedSpeciesData!M$2:M$4955,ObservedSpeciesData!$A$2:$A$4955,$A927,ObservedSpeciesData!$D$2:$D$4955,$D927),"")</f>
        <v/>
      </c>
      <c r="N927" s="23">
        <f>IF(ISNUMBER(AVERAGEIFS(ObservedSpeciesData!N$2:N$4955,ObservedSpeciesData!$A$2:$A$4955,$A927,ObservedSpeciesData!$D$2:$D$4955,$D927)),AVERAGEIFS(ObservedSpeciesData!N$2:N$4955,ObservedSpeciesData!$A$2:$A$4955,$A927,ObservedSpeciesData!$D$2:$D$4955,$D927),"")</f>
        <v>419.45850399999995</v>
      </c>
      <c r="O927" s="23">
        <f>IF(ISNUMBER(AVERAGEIFS(ObservedSpeciesData!O$2:O$4955,ObservedSpeciesData!$A$2:$A$4955,$A927,ObservedSpeciesData!$D$2:$D$4955,$D927)),AVERAGEIFS(ObservedSpeciesData!O$2:O$4955,ObservedSpeciesData!$A$2:$A$4955,$A927,ObservedSpeciesData!$D$2:$D$4955,$D927),"")</f>
        <v>41.945850399999998</v>
      </c>
      <c r="P927" s="23">
        <f>IF(ISNUMBER(AVERAGEIFS(ObservedSpeciesData!P$2:P$4955,ObservedSpeciesData!$A$2:$A$4955,$A927,ObservedSpeciesData!$C$2:$C$4955,$C927,ObservedSpeciesData!$D$2:$D$4955,$D927)),AVERAGEIFS(ObservedSpeciesData!P$2:P$4955,ObservedSpeciesData!$A$2:$A$4955,$A927,ObservedSpeciesData!$C$2:$C$4955,$C927,ObservedSpeciesData!$D$2:$D$4955,$D927),"")</f>
        <v>530.38634541422221</v>
      </c>
      <c r="Q927" s="23"/>
      <c r="R927" s="25" t="str">
        <f>IF(ISNUMBER(AVERAGEIFS(ObservedSpeciesData!R$2:R$4955,ObservedSpeciesData!$A$2:$A$4955,$A927,ObservedSpeciesData!$D$2:$D$4955,$D927)),AVERAGEIFS(ObservedSpeciesData!R$2:R$4955,ObservedSpeciesData!$A$2:$A$4955,$A927,ObservedSpeciesData!$D$2:$D$4955,$D927),"")</f>
        <v/>
      </c>
      <c r="S927" s="25" t="str">
        <f>IF(ISNUMBER(AVERAGEIFS(ObservedSpeciesData!S$2:S$4955,ObservedSpeciesData!$A$2:$A$4955,$A927,ObservedSpeciesData!$D$2:$D$4955,$D927)),AVERAGEIFS(ObservedSpeciesData!S$2:S$4955,ObservedSpeciesData!$A$2:$A$4955,$A927,ObservedSpeciesData!$D$2:$D$4955,$D927),"")</f>
        <v/>
      </c>
      <c r="T927" s="23" t="str">
        <f>IF(ISNUMBER(AVERAGEIFS(ObservedSpeciesData!T$2:T$4955,ObservedSpeciesData!$A$2:$A$4955,$A927,ObservedSpeciesData!$D$2:$D$4955,$D927)),AVERAGEIFS(ObservedSpeciesData!T$2:T$4955,ObservedSpeciesData!$A$2:$A$4955,$A927,ObservedSpeciesData!$D$2:$D$4955,$D927),"")</f>
        <v/>
      </c>
      <c r="U927" s="24" t="str">
        <f>IF(ISNUMBER(AVERAGEIFS(ObservedSpeciesData!U$2:U$4955,ObservedSpeciesData!$A$2:$A$4955,$A927,ObservedSpeciesData!$C$2:$C$4955,$C927,ObservedSpeciesData!$D$2:$D$4955,$D927)),AVERAGEIFS(ObservedSpeciesData!U$2:U$4955,ObservedSpeciesData!$A$2:$A$4955,$A927,ObservedSpeciesData!$C$2:$C$4955,$C927,ObservedSpeciesData!$D$2:$D$4955,$D927),"")</f>
        <v/>
      </c>
      <c r="V927" s="23" t="str">
        <f>IF(ISNUMBER(AVERAGEIFS(ObservedSpeciesData!V$2:V$4955,ObservedSpeciesData!$A$2:$A$4955,$A927,ObservedSpeciesData!$D$2:$D$4955,$D927)),AVERAGEIFS(ObservedSpeciesData!V$2:V$4955,ObservedSpeciesData!$A$2:$A$4955,$A927,ObservedSpeciesData!$D$2:$D$4955,$D927),"")</f>
        <v/>
      </c>
      <c r="W927" s="23" t="str">
        <f>IF(ISNUMBER(AVERAGEIFS(ObservedSpeciesData!W$2:W$4955,ObservedSpeciesData!$A$2:$A$4955,$A927,ObservedSpeciesData!$D$2:$D$4955,$D927)),AVERAGEIFS(ObservedSpeciesData!W$2:W$4955,ObservedSpeciesData!$A$2:$A$4955,$A927,ObservedSpeciesData!$D$2:$D$4955,$D927),"")</f>
        <v/>
      </c>
      <c r="X927" s="23" t="str">
        <f>IF(ISNUMBER(AVERAGEIFS(ObservedSpeciesData!X$2:X$4955,ObservedSpeciesData!$A$2:$A$4955,$A927,ObservedSpeciesData!$D$2:$D$4955,$D927)),AVERAGEIFS(ObservedSpeciesData!X$2:X$4955,ObservedSpeciesData!$A$2:$A$4955,$A927,ObservedSpeciesData!$D$2:$D$4955,$D927),"")</f>
        <v/>
      </c>
      <c r="Y927" s="23" t="str">
        <f>IF(ISNUMBER(AVERAGEIFS(ObservedSpeciesData!Y$2:Y$4955,ObservedSpeciesData!$A$2:$A$4955,$A927,ObservedSpeciesData!$D$2:$D$4955,$D927)),AVERAGEIFS(ObservedSpeciesData!Y$2:Y$4955,ObservedSpeciesData!$A$2:$A$4955,$A927,ObservedSpeciesData!$D$2:$D$4955,$D927),"")</f>
        <v/>
      </c>
      <c r="Z927" s="23" t="str">
        <f>IF(ISNUMBER(AVERAGEIFS(ObservedSpeciesData!Z$2:Z$4955,ObservedSpeciesData!$A$2:$A$4955,$A927,ObservedSpeciesData!$D$2:$D$4955,$D927)),AVERAGEIFS(ObservedSpeciesData!Z$2:Z$4955,ObservedSpeciesData!$A$2:$A$4955,$A927,ObservedSpeciesData!$D$2:$D$4955,$D927),"")</f>
        <v/>
      </c>
      <c r="AA927" s="23">
        <f>IF(ISNUMBER(AVERAGEIFS(ObservedSpeciesData!AA$2:AA$4955,ObservedSpeciesData!$A$2:$A$4955,$A927,ObservedSpeciesData!$D$2:$D$4955,$D927)),AVERAGEIFS(ObservedSpeciesData!AA$2:AA$4955,ObservedSpeciesData!$A$2:$A$4955,$A927,ObservedSpeciesData!$D$2:$D$4955,$D927),"")</f>
        <v>17.75</v>
      </c>
      <c r="AB927" s="24">
        <f>IF(ISNUMBER(AVERAGEIFS(ObservedSpeciesData!AB$2:AB$4955,ObservedSpeciesData!$A$2:$A$4955,$A927,ObservedSpeciesData!$D$2:$D$4955,$D927)),AVERAGEIFS(ObservedSpeciesData!AB$2:AB$4955,ObservedSpeciesData!$A$2:$A$4955,$A927,ObservedSpeciesData!$D$2:$D$4955,$D927),"")</f>
        <v>2.8499999999999998E-2</v>
      </c>
      <c r="AC927" s="24">
        <f>IF(ISNUMBER(AVERAGEIFS(ObservedSpeciesData!AC$2:AC$4955,ObservedSpeciesData!$A$2:$A$4955,$A927,ObservedSpeciesData!$D$2:$D$4955,$D927)),AVERAGEIFS(ObservedSpeciesData!AC$2:AC$4955,ObservedSpeciesData!$A$2:$A$4955,$A927,ObservedSpeciesData!$D$2:$D$4955,$D927),"")</f>
        <v>2.8499999999999998E-2</v>
      </c>
      <c r="AD927" s="23" t="str">
        <f>IF(ISNUMBER(AVERAGEIFS(ObservedSpeciesData!AD$2:AD$4955,ObservedSpeciesData!$A$2:$A$4955,$A927,ObservedSpeciesData!$D$2:$D$4955,$D927)),AVERAGEIFS(ObservedSpeciesData!AD$2:AD$4955,ObservedSpeciesData!$A$2:$A$4955,$A927,ObservedSpeciesData!$D$2:$D$4955,$D927),"")</f>
        <v/>
      </c>
      <c r="AE927" s="24" t="str">
        <f>IF(ISNUMBER(AVERAGEIFS(ObservedSpeciesData!AE$2:AE$4955,ObservedSpeciesData!$A$2:$A$4955,$A927,ObservedSpeciesData!$D$2:$D$4955,$D927)),AVERAGEIFS(ObservedSpeciesData!AE$2:AE$4955,ObservedSpeciesData!$A$2:$A$4955,$A927,ObservedSpeciesData!$D$2:$D$4955,$D927),"")</f>
        <v/>
      </c>
      <c r="AF927" s="23"/>
      <c r="AG927" s="24"/>
      <c r="AH927" s="23">
        <f>IF(ISNUMBER(AVERAGEIFS(ObservedSpeciesData!AH$2:AH$4955,ObservedSpeciesData!$A$2:$A$4955,$A927,ObservedSpeciesData!$D$2:$D$4955,$D927)),AVERAGEIFS(ObservedSpeciesData!AH$2:AH$4955,ObservedSpeciesData!$A$2:$A$4955,$A927,ObservedSpeciesData!$D$2:$D$4955,$D927),"")</f>
        <v>1.1973333333333331</v>
      </c>
      <c r="AI927" s="23">
        <f>IF(ISNUMBER(AVERAGEIFS(ObservedSpeciesData!AI$2:AI$4955,ObservedSpeciesData!$A$2:$A$4955,$A927,ObservedSpeciesData!$C$2:$C$4955,$C927,ObservedSpeciesData!$D$2:$D$4955,$D927)),AVERAGEIFS(ObservedSpeciesData!AI$2:AI$4955,ObservedSpeciesData!$A$2:$A$4955,$A927,ObservedSpeciesData!$C$2:$C$4955,$C927,ObservedSpeciesData!$D$2:$D$4955,$D927),"")</f>
        <v>13.499000000000001</v>
      </c>
      <c r="AJ927" s="2">
        <f>COUNTIFS(ObservedSpeciesData!$A$2:$A$828,$A927,ObservedSpeciesData!$D$2:$D$828,$D927)</f>
        <v>0</v>
      </c>
      <c r="AK927" s="2">
        <f t="shared" si="14"/>
        <v>8</v>
      </c>
    </row>
    <row r="928" spans="1:37" x14ac:dyDescent="0.25">
      <c r="A928" s="14" t="s">
        <v>94</v>
      </c>
      <c r="B928" t="s">
        <v>80</v>
      </c>
      <c r="C928" t="s">
        <v>90</v>
      </c>
      <c r="D928" s="13">
        <v>42144</v>
      </c>
      <c r="E928">
        <v>1</v>
      </c>
      <c r="F928">
        <v>100</v>
      </c>
      <c r="G928" s="2" t="s">
        <v>89</v>
      </c>
      <c r="H928" s="2" t="s">
        <v>13</v>
      </c>
      <c r="I928">
        <v>5</v>
      </c>
      <c r="J928" s="2" t="s">
        <v>77</v>
      </c>
      <c r="K928" s="2">
        <f>IF(ISNUMBER(AVERAGEIFS(ObservedSpeciesData!K$2:K$4955,ObservedSpeciesData!$A$2:$A$4955,$A928,ObservedSpeciesData!$D$2:$D$4955,$D928)),AVERAGEIFS(ObservedSpeciesData!K$2:K$4955,ObservedSpeciesData!$A$2:$A$4955,$A928,ObservedSpeciesData!$D$2:$D$4955,$D928),"")</f>
        <v>90</v>
      </c>
      <c r="L928" s="26" t="str">
        <f>IF(ISNUMBER(AVERAGEIFS(ObservedSpeciesData!L$2:L$4955,ObservedSpeciesData!$A$2:$A$4955,$A928,ObservedSpeciesData!$D$2:$D$4955,$D928)),AVERAGEIFS(ObservedSpeciesData!L$2:L$4955,ObservedSpeciesData!$A$2:$A$4955,$A928,ObservedSpeciesData!$D$2:$D$4955,$D928),"")</f>
        <v/>
      </c>
      <c r="M928" s="23" t="str">
        <f>IF(ISNUMBER(AVERAGEIFS(ObservedSpeciesData!M$2:M$4955,ObservedSpeciesData!$A$2:$A$4955,$A928,ObservedSpeciesData!$D$2:$D$4955,$D928)),AVERAGEIFS(ObservedSpeciesData!M$2:M$4955,ObservedSpeciesData!$A$2:$A$4955,$A928,ObservedSpeciesData!$D$2:$D$4955,$D928),"")</f>
        <v/>
      </c>
      <c r="N928" s="23">
        <f>IF(ISNUMBER(AVERAGEIFS(ObservedSpeciesData!N$2:N$4955,ObservedSpeciesData!$A$2:$A$4955,$A928,ObservedSpeciesData!$D$2:$D$4955,$D928)),AVERAGEIFS(ObservedSpeciesData!N$2:N$4955,ObservedSpeciesData!$A$2:$A$4955,$A928,ObservedSpeciesData!$D$2:$D$4955,$D928),"")</f>
        <v>958.59608933333345</v>
      </c>
      <c r="O928" s="23">
        <f>IF(ISNUMBER(AVERAGEIFS(ObservedSpeciesData!O$2:O$4955,ObservedSpeciesData!$A$2:$A$4955,$A928,ObservedSpeciesData!$D$2:$D$4955,$D928)),AVERAGEIFS(ObservedSpeciesData!O$2:O$4955,ObservedSpeciesData!$A$2:$A$4955,$A928,ObservedSpeciesData!$D$2:$D$4955,$D928),"")</f>
        <v>95.859608933333334</v>
      </c>
      <c r="P928" s="23">
        <f>IF(ISNUMBER(AVERAGEIFS(ObservedSpeciesData!P$2:P$4955,ObservedSpeciesData!$A$2:$A$4955,$A928,ObservedSpeciesData!$C$2:$C$4955,$C928,ObservedSpeciesData!$D$2:$D$4955,$D928)),AVERAGEIFS(ObservedSpeciesData!P$2:P$4955,ObservedSpeciesData!$A$2:$A$4955,$A928,ObservedSpeciesData!$C$2:$C$4955,$C928,ObservedSpeciesData!$D$2:$D$4955,$D928),"")</f>
        <v>635.74959604266678</v>
      </c>
      <c r="Q928" s="23"/>
      <c r="R928" s="25" t="str">
        <f>IF(ISNUMBER(AVERAGEIFS(ObservedSpeciesData!R$2:R$4955,ObservedSpeciesData!$A$2:$A$4955,$A928,ObservedSpeciesData!$D$2:$D$4955,$D928)),AVERAGEIFS(ObservedSpeciesData!R$2:R$4955,ObservedSpeciesData!$A$2:$A$4955,$A928,ObservedSpeciesData!$D$2:$D$4955,$D928),"")</f>
        <v/>
      </c>
      <c r="S928" s="25" t="str">
        <f>IF(ISNUMBER(AVERAGEIFS(ObservedSpeciesData!S$2:S$4955,ObservedSpeciesData!$A$2:$A$4955,$A928,ObservedSpeciesData!$D$2:$D$4955,$D928)),AVERAGEIFS(ObservedSpeciesData!S$2:S$4955,ObservedSpeciesData!$A$2:$A$4955,$A928,ObservedSpeciesData!$D$2:$D$4955,$D928),"")</f>
        <v/>
      </c>
      <c r="T928" s="23" t="str">
        <f>IF(ISNUMBER(AVERAGEIFS(ObservedSpeciesData!T$2:T$4955,ObservedSpeciesData!$A$2:$A$4955,$A928,ObservedSpeciesData!$D$2:$D$4955,$D928)),AVERAGEIFS(ObservedSpeciesData!T$2:T$4955,ObservedSpeciesData!$A$2:$A$4955,$A928,ObservedSpeciesData!$D$2:$D$4955,$D928),"")</f>
        <v/>
      </c>
      <c r="U928" s="24" t="str">
        <f>IF(ISNUMBER(AVERAGEIFS(ObservedSpeciesData!U$2:U$4955,ObservedSpeciesData!$A$2:$A$4955,$A928,ObservedSpeciesData!$C$2:$C$4955,$C928,ObservedSpeciesData!$D$2:$D$4955,$D928)),AVERAGEIFS(ObservedSpeciesData!U$2:U$4955,ObservedSpeciesData!$A$2:$A$4955,$A928,ObservedSpeciesData!$C$2:$C$4955,$C928,ObservedSpeciesData!$D$2:$D$4955,$D928),"")</f>
        <v/>
      </c>
      <c r="V928" s="23" t="str">
        <f>IF(ISNUMBER(AVERAGEIFS(ObservedSpeciesData!V$2:V$4955,ObservedSpeciesData!$A$2:$A$4955,$A928,ObservedSpeciesData!$D$2:$D$4955,$D928)),AVERAGEIFS(ObservedSpeciesData!V$2:V$4955,ObservedSpeciesData!$A$2:$A$4955,$A928,ObservedSpeciesData!$D$2:$D$4955,$D928),"")</f>
        <v/>
      </c>
      <c r="W928" s="23" t="str">
        <f>IF(ISNUMBER(AVERAGEIFS(ObservedSpeciesData!W$2:W$4955,ObservedSpeciesData!$A$2:$A$4955,$A928,ObservedSpeciesData!$D$2:$D$4955,$D928)),AVERAGEIFS(ObservedSpeciesData!W$2:W$4955,ObservedSpeciesData!$A$2:$A$4955,$A928,ObservedSpeciesData!$D$2:$D$4955,$D928),"")</f>
        <v/>
      </c>
      <c r="X928" s="23" t="str">
        <f>IF(ISNUMBER(AVERAGEIFS(ObservedSpeciesData!X$2:X$4955,ObservedSpeciesData!$A$2:$A$4955,$A928,ObservedSpeciesData!$D$2:$D$4955,$D928)),AVERAGEIFS(ObservedSpeciesData!X$2:X$4955,ObservedSpeciesData!$A$2:$A$4955,$A928,ObservedSpeciesData!$D$2:$D$4955,$D928),"")</f>
        <v/>
      </c>
      <c r="Y928" s="23" t="str">
        <f>IF(ISNUMBER(AVERAGEIFS(ObservedSpeciesData!Y$2:Y$4955,ObservedSpeciesData!$A$2:$A$4955,$A928,ObservedSpeciesData!$D$2:$D$4955,$D928)),AVERAGEIFS(ObservedSpeciesData!Y$2:Y$4955,ObservedSpeciesData!$A$2:$A$4955,$A928,ObservedSpeciesData!$D$2:$D$4955,$D928),"")</f>
        <v/>
      </c>
      <c r="Z928" s="23" t="str">
        <f>IF(ISNUMBER(AVERAGEIFS(ObservedSpeciesData!Z$2:Z$4955,ObservedSpeciesData!$A$2:$A$4955,$A928,ObservedSpeciesData!$D$2:$D$4955,$D928)),AVERAGEIFS(ObservedSpeciesData!Z$2:Z$4955,ObservedSpeciesData!$A$2:$A$4955,$A928,ObservedSpeciesData!$D$2:$D$4955,$D928),"")</f>
        <v/>
      </c>
      <c r="AA928" s="23">
        <f>IF(ISNUMBER(AVERAGEIFS(ObservedSpeciesData!AA$2:AA$4955,ObservedSpeciesData!$A$2:$A$4955,$A928,ObservedSpeciesData!$D$2:$D$4955,$D928)),AVERAGEIFS(ObservedSpeciesData!AA$2:AA$4955,ObservedSpeciesData!$A$2:$A$4955,$A928,ObservedSpeciesData!$D$2:$D$4955,$D928),"")</f>
        <v>18.549999999999997</v>
      </c>
      <c r="AB928" s="24">
        <f>IF(ISNUMBER(AVERAGEIFS(ObservedSpeciesData!AB$2:AB$4955,ObservedSpeciesData!$A$2:$A$4955,$A928,ObservedSpeciesData!$D$2:$D$4955,$D928)),AVERAGEIFS(ObservedSpeciesData!AB$2:AB$4955,ObservedSpeciesData!$A$2:$A$4955,$A928,ObservedSpeciesData!$D$2:$D$4955,$D928),"")</f>
        <v>0.03</v>
      </c>
      <c r="AC928" s="24">
        <f>IF(ISNUMBER(AVERAGEIFS(ObservedSpeciesData!AC$2:AC$4955,ObservedSpeciesData!$A$2:$A$4955,$A928,ObservedSpeciesData!$D$2:$D$4955,$D928)),AVERAGEIFS(ObservedSpeciesData!AC$2:AC$4955,ObservedSpeciesData!$A$2:$A$4955,$A928,ObservedSpeciesData!$D$2:$D$4955,$D928),"")</f>
        <v>0.03</v>
      </c>
      <c r="AD928" s="23" t="str">
        <f>IF(ISNUMBER(AVERAGEIFS(ObservedSpeciesData!AD$2:AD$4955,ObservedSpeciesData!$A$2:$A$4955,$A928,ObservedSpeciesData!$D$2:$D$4955,$D928)),AVERAGEIFS(ObservedSpeciesData!AD$2:AD$4955,ObservedSpeciesData!$A$2:$A$4955,$A928,ObservedSpeciesData!$D$2:$D$4955,$D928),"")</f>
        <v/>
      </c>
      <c r="AE928" s="24" t="str">
        <f>IF(ISNUMBER(AVERAGEIFS(ObservedSpeciesData!AE$2:AE$4955,ObservedSpeciesData!$A$2:$A$4955,$A928,ObservedSpeciesData!$D$2:$D$4955,$D928)),AVERAGEIFS(ObservedSpeciesData!AE$2:AE$4955,ObservedSpeciesData!$A$2:$A$4955,$A928,ObservedSpeciesData!$D$2:$D$4955,$D928),"")</f>
        <v/>
      </c>
      <c r="AF928" s="23"/>
      <c r="AG928" s="24"/>
      <c r="AH928" s="23">
        <f>IF(ISNUMBER(AVERAGEIFS(ObservedSpeciesData!AH$2:AH$4955,ObservedSpeciesData!$A$2:$A$4955,$A928,ObservedSpeciesData!$D$2:$D$4955,$D928)),AVERAGEIFS(ObservedSpeciesData!AH$2:AH$4955,ObservedSpeciesData!$A$2:$A$4955,$A928,ObservedSpeciesData!$D$2:$D$4955,$D928),"")</f>
        <v>2.8513333333333333</v>
      </c>
      <c r="AI928" s="23">
        <f>IF(ISNUMBER(AVERAGEIFS(ObservedSpeciesData!AI$2:AI$4955,ObservedSpeciesData!$A$2:$A$4955,$A928,ObservedSpeciesData!$C$2:$C$4955,$C928,ObservedSpeciesData!$D$2:$D$4955,$D928)),AVERAGEIFS(ObservedSpeciesData!AI$2:AI$4955,ObservedSpeciesData!$A$2:$A$4955,$A928,ObservedSpeciesData!$C$2:$C$4955,$C928,ObservedSpeciesData!$D$2:$D$4955,$D928),"")</f>
        <v>18.061666666666664</v>
      </c>
      <c r="AJ928" s="2">
        <f>COUNTIFS(ObservedSpeciesData!$A$2:$A$828,$A928,ObservedSpeciesData!$D$2:$D$828,$D928)</f>
        <v>0</v>
      </c>
      <c r="AK928" s="2">
        <f t="shared" si="14"/>
        <v>8</v>
      </c>
    </row>
    <row r="929" spans="1:37" x14ac:dyDescent="0.25">
      <c r="A929" s="14" t="s">
        <v>93</v>
      </c>
      <c r="B929" t="s">
        <v>80</v>
      </c>
      <c r="C929" t="s">
        <v>90</v>
      </c>
      <c r="D929" s="13">
        <v>42144</v>
      </c>
      <c r="E929">
        <v>1</v>
      </c>
      <c r="F929">
        <v>200</v>
      </c>
      <c r="G929" s="2" t="s">
        <v>89</v>
      </c>
      <c r="H929" s="2" t="s">
        <v>13</v>
      </c>
      <c r="I929">
        <v>5</v>
      </c>
      <c r="J929" s="2" t="s">
        <v>77</v>
      </c>
      <c r="K929" s="2">
        <f>IF(ISNUMBER(AVERAGEIFS(ObservedSpeciesData!K$2:K$4955,ObservedSpeciesData!$A$2:$A$4955,$A929,ObservedSpeciesData!$D$2:$D$4955,$D929)),AVERAGEIFS(ObservedSpeciesData!K$2:K$4955,ObservedSpeciesData!$A$2:$A$4955,$A929,ObservedSpeciesData!$D$2:$D$4955,$D929),"")</f>
        <v>180</v>
      </c>
      <c r="L929" s="26" t="str">
        <f>IF(ISNUMBER(AVERAGEIFS(ObservedSpeciesData!L$2:L$4955,ObservedSpeciesData!$A$2:$A$4955,$A929,ObservedSpeciesData!$D$2:$D$4955,$D929)),AVERAGEIFS(ObservedSpeciesData!L$2:L$4955,ObservedSpeciesData!$A$2:$A$4955,$A929,ObservedSpeciesData!$D$2:$D$4955,$D929),"")</f>
        <v/>
      </c>
      <c r="M929" s="23" t="str">
        <f>IF(ISNUMBER(AVERAGEIFS(ObservedSpeciesData!M$2:M$4955,ObservedSpeciesData!$A$2:$A$4955,$A929,ObservedSpeciesData!$D$2:$D$4955,$D929)),AVERAGEIFS(ObservedSpeciesData!M$2:M$4955,ObservedSpeciesData!$A$2:$A$4955,$A929,ObservedSpeciesData!$D$2:$D$4955,$D929),"")</f>
        <v/>
      </c>
      <c r="N929" s="23">
        <f>IF(ISNUMBER(AVERAGEIFS(ObservedSpeciesData!N$2:N$4955,ObservedSpeciesData!$A$2:$A$4955,$A929,ObservedSpeciesData!$D$2:$D$4955,$D929)),AVERAGEIFS(ObservedSpeciesData!N$2:N$4955,ObservedSpeciesData!$A$2:$A$4955,$A929,ObservedSpeciesData!$D$2:$D$4955,$D929),"")</f>
        <v>905.2598386666665</v>
      </c>
      <c r="O929" s="23">
        <f>IF(ISNUMBER(AVERAGEIFS(ObservedSpeciesData!O$2:O$4955,ObservedSpeciesData!$A$2:$A$4955,$A929,ObservedSpeciesData!$D$2:$D$4955,$D929)),AVERAGEIFS(ObservedSpeciesData!O$2:O$4955,ObservedSpeciesData!$A$2:$A$4955,$A929,ObservedSpeciesData!$D$2:$D$4955,$D929),"")</f>
        <v>90.525983866666664</v>
      </c>
      <c r="P929" s="23">
        <f>IF(ISNUMBER(AVERAGEIFS(ObservedSpeciesData!P$2:P$4955,ObservedSpeciesData!$A$2:$A$4955,$A929,ObservedSpeciesData!$C$2:$C$4955,$C929,ObservedSpeciesData!$D$2:$D$4955,$D929)),AVERAGEIFS(ObservedSpeciesData!P$2:P$4955,ObservedSpeciesData!$A$2:$A$4955,$A929,ObservedSpeciesData!$C$2:$C$4955,$C929,ObservedSpeciesData!$D$2:$D$4955,$D929),"")</f>
        <v>711.51636608888884</v>
      </c>
      <c r="Q929" s="23"/>
      <c r="R929" s="25" t="str">
        <f>IF(ISNUMBER(AVERAGEIFS(ObservedSpeciesData!R$2:R$4955,ObservedSpeciesData!$A$2:$A$4955,$A929,ObservedSpeciesData!$D$2:$D$4955,$D929)),AVERAGEIFS(ObservedSpeciesData!R$2:R$4955,ObservedSpeciesData!$A$2:$A$4955,$A929,ObservedSpeciesData!$D$2:$D$4955,$D929),"")</f>
        <v/>
      </c>
      <c r="S929" s="25" t="str">
        <f>IF(ISNUMBER(AVERAGEIFS(ObservedSpeciesData!S$2:S$4955,ObservedSpeciesData!$A$2:$A$4955,$A929,ObservedSpeciesData!$D$2:$D$4955,$D929)),AVERAGEIFS(ObservedSpeciesData!S$2:S$4955,ObservedSpeciesData!$A$2:$A$4955,$A929,ObservedSpeciesData!$D$2:$D$4955,$D929),"")</f>
        <v/>
      </c>
      <c r="T929" s="23" t="str">
        <f>IF(ISNUMBER(AVERAGEIFS(ObservedSpeciesData!T$2:T$4955,ObservedSpeciesData!$A$2:$A$4955,$A929,ObservedSpeciesData!$D$2:$D$4955,$D929)),AVERAGEIFS(ObservedSpeciesData!T$2:T$4955,ObservedSpeciesData!$A$2:$A$4955,$A929,ObservedSpeciesData!$D$2:$D$4955,$D929),"")</f>
        <v/>
      </c>
      <c r="U929" s="24" t="str">
        <f>IF(ISNUMBER(AVERAGEIFS(ObservedSpeciesData!U$2:U$4955,ObservedSpeciesData!$A$2:$A$4955,$A929,ObservedSpeciesData!$C$2:$C$4955,$C929,ObservedSpeciesData!$D$2:$D$4955,$D929)),AVERAGEIFS(ObservedSpeciesData!U$2:U$4955,ObservedSpeciesData!$A$2:$A$4955,$A929,ObservedSpeciesData!$C$2:$C$4955,$C929,ObservedSpeciesData!$D$2:$D$4955,$D929),"")</f>
        <v/>
      </c>
      <c r="V929" s="23" t="str">
        <f>IF(ISNUMBER(AVERAGEIFS(ObservedSpeciesData!V$2:V$4955,ObservedSpeciesData!$A$2:$A$4955,$A929,ObservedSpeciesData!$D$2:$D$4955,$D929)),AVERAGEIFS(ObservedSpeciesData!V$2:V$4955,ObservedSpeciesData!$A$2:$A$4955,$A929,ObservedSpeciesData!$D$2:$D$4955,$D929),"")</f>
        <v/>
      </c>
      <c r="W929" s="23" t="str">
        <f>IF(ISNUMBER(AVERAGEIFS(ObservedSpeciesData!W$2:W$4955,ObservedSpeciesData!$A$2:$A$4955,$A929,ObservedSpeciesData!$D$2:$D$4955,$D929)),AVERAGEIFS(ObservedSpeciesData!W$2:W$4955,ObservedSpeciesData!$A$2:$A$4955,$A929,ObservedSpeciesData!$D$2:$D$4955,$D929),"")</f>
        <v/>
      </c>
      <c r="X929" s="23" t="str">
        <f>IF(ISNUMBER(AVERAGEIFS(ObservedSpeciesData!X$2:X$4955,ObservedSpeciesData!$A$2:$A$4955,$A929,ObservedSpeciesData!$D$2:$D$4955,$D929)),AVERAGEIFS(ObservedSpeciesData!X$2:X$4955,ObservedSpeciesData!$A$2:$A$4955,$A929,ObservedSpeciesData!$D$2:$D$4955,$D929),"")</f>
        <v/>
      </c>
      <c r="Y929" s="23" t="str">
        <f>IF(ISNUMBER(AVERAGEIFS(ObservedSpeciesData!Y$2:Y$4955,ObservedSpeciesData!$A$2:$A$4955,$A929,ObservedSpeciesData!$D$2:$D$4955,$D929)),AVERAGEIFS(ObservedSpeciesData!Y$2:Y$4955,ObservedSpeciesData!$A$2:$A$4955,$A929,ObservedSpeciesData!$D$2:$D$4955,$D929),"")</f>
        <v/>
      </c>
      <c r="Z929" s="23" t="str">
        <f>IF(ISNUMBER(AVERAGEIFS(ObservedSpeciesData!Z$2:Z$4955,ObservedSpeciesData!$A$2:$A$4955,$A929,ObservedSpeciesData!$D$2:$D$4955,$D929)),AVERAGEIFS(ObservedSpeciesData!Z$2:Z$4955,ObservedSpeciesData!$A$2:$A$4955,$A929,ObservedSpeciesData!$D$2:$D$4955,$D929),"")</f>
        <v/>
      </c>
      <c r="AA929" s="23">
        <f>IF(ISNUMBER(AVERAGEIFS(ObservedSpeciesData!AA$2:AA$4955,ObservedSpeciesData!$A$2:$A$4955,$A929,ObservedSpeciesData!$D$2:$D$4955,$D929)),AVERAGEIFS(ObservedSpeciesData!AA$2:AA$4955,ObservedSpeciesData!$A$2:$A$4955,$A929,ObservedSpeciesData!$D$2:$D$4955,$D929),"")</f>
        <v>20.45</v>
      </c>
      <c r="AB929" s="24">
        <f>IF(ISNUMBER(AVERAGEIFS(ObservedSpeciesData!AB$2:AB$4955,ObservedSpeciesData!$A$2:$A$4955,$A929,ObservedSpeciesData!$D$2:$D$4955,$D929)),AVERAGEIFS(ObservedSpeciesData!AB$2:AB$4955,ObservedSpeciesData!$A$2:$A$4955,$A929,ObservedSpeciesData!$D$2:$D$4955,$D929),"")</f>
        <v>3.3000000000000002E-2</v>
      </c>
      <c r="AC929" s="24">
        <f>IF(ISNUMBER(AVERAGEIFS(ObservedSpeciesData!AC$2:AC$4955,ObservedSpeciesData!$A$2:$A$4955,$A929,ObservedSpeciesData!$D$2:$D$4955,$D929)),AVERAGEIFS(ObservedSpeciesData!AC$2:AC$4955,ObservedSpeciesData!$A$2:$A$4955,$A929,ObservedSpeciesData!$D$2:$D$4955,$D929),"")</f>
        <v>3.3000000000000002E-2</v>
      </c>
      <c r="AD929" s="23" t="str">
        <f>IF(ISNUMBER(AVERAGEIFS(ObservedSpeciesData!AD$2:AD$4955,ObservedSpeciesData!$A$2:$A$4955,$A929,ObservedSpeciesData!$D$2:$D$4955,$D929)),AVERAGEIFS(ObservedSpeciesData!AD$2:AD$4955,ObservedSpeciesData!$A$2:$A$4955,$A929,ObservedSpeciesData!$D$2:$D$4955,$D929),"")</f>
        <v/>
      </c>
      <c r="AE929" s="24" t="str">
        <f>IF(ISNUMBER(AVERAGEIFS(ObservedSpeciesData!AE$2:AE$4955,ObservedSpeciesData!$A$2:$A$4955,$A929,ObservedSpeciesData!$D$2:$D$4955,$D929)),AVERAGEIFS(ObservedSpeciesData!AE$2:AE$4955,ObservedSpeciesData!$A$2:$A$4955,$A929,ObservedSpeciesData!$D$2:$D$4955,$D929),"")</f>
        <v/>
      </c>
      <c r="AF929" s="23"/>
      <c r="AG929" s="24"/>
      <c r="AH929" s="23">
        <f>IF(ISNUMBER(AVERAGEIFS(ObservedSpeciesData!AH$2:AH$4955,ObservedSpeciesData!$A$2:$A$4955,$A929,ObservedSpeciesData!$D$2:$D$4955,$D929)),AVERAGEIFS(ObservedSpeciesData!AH$2:AH$4955,ObservedSpeciesData!$A$2:$A$4955,$A929,ObservedSpeciesData!$D$2:$D$4955,$D929),"")</f>
        <v>2.9873333333333334</v>
      </c>
      <c r="AI929" s="23">
        <f>IF(ISNUMBER(AVERAGEIFS(ObservedSpeciesData!AI$2:AI$4955,ObservedSpeciesData!$A$2:$A$4955,$A929,ObservedSpeciesData!$C$2:$C$4955,$C929,ObservedSpeciesData!$D$2:$D$4955,$D929)),AVERAGEIFS(ObservedSpeciesData!AI$2:AI$4955,ObservedSpeciesData!$A$2:$A$4955,$A929,ObservedSpeciesData!$C$2:$C$4955,$C929,ObservedSpeciesData!$D$2:$D$4955,$D929),"")</f>
        <v>20.175999999999998</v>
      </c>
      <c r="AJ929" s="2">
        <f>COUNTIFS(ObservedSpeciesData!$A$2:$A$828,$A929,ObservedSpeciesData!$D$2:$D$828,$D929)</f>
        <v>0</v>
      </c>
      <c r="AK929" s="2">
        <f t="shared" si="14"/>
        <v>8</v>
      </c>
    </row>
    <row r="930" spans="1:37" x14ac:dyDescent="0.25">
      <c r="A930" s="14" t="s">
        <v>92</v>
      </c>
      <c r="B930" t="s">
        <v>80</v>
      </c>
      <c r="C930" t="s">
        <v>90</v>
      </c>
      <c r="D930" s="13">
        <v>42144</v>
      </c>
      <c r="E930">
        <v>1</v>
      </c>
      <c r="F930">
        <v>350</v>
      </c>
      <c r="G930" s="2" t="s">
        <v>89</v>
      </c>
      <c r="H930" s="2" t="s">
        <v>13</v>
      </c>
      <c r="I930">
        <v>5</v>
      </c>
      <c r="J930" s="2" t="s">
        <v>77</v>
      </c>
      <c r="K930" s="2">
        <f>IF(ISNUMBER(AVERAGEIFS(ObservedSpeciesData!K$2:K$4955,ObservedSpeciesData!$A$2:$A$4955,$A930,ObservedSpeciesData!$D$2:$D$4955,$D930)),AVERAGEIFS(ObservedSpeciesData!K$2:K$4955,ObservedSpeciesData!$A$2:$A$4955,$A930,ObservedSpeciesData!$D$2:$D$4955,$D930),"")</f>
        <v>315</v>
      </c>
      <c r="L930" s="26" t="str">
        <f>IF(ISNUMBER(AVERAGEIFS(ObservedSpeciesData!L$2:L$4955,ObservedSpeciesData!$A$2:$A$4955,$A930,ObservedSpeciesData!$D$2:$D$4955,$D930)),AVERAGEIFS(ObservedSpeciesData!L$2:L$4955,ObservedSpeciesData!$A$2:$A$4955,$A930,ObservedSpeciesData!$D$2:$D$4955,$D930),"")</f>
        <v/>
      </c>
      <c r="M930" s="23" t="str">
        <f>IF(ISNUMBER(AVERAGEIFS(ObservedSpeciesData!M$2:M$4955,ObservedSpeciesData!$A$2:$A$4955,$A930,ObservedSpeciesData!$D$2:$D$4955,$D930)),AVERAGEIFS(ObservedSpeciesData!M$2:M$4955,ObservedSpeciesData!$A$2:$A$4955,$A930,ObservedSpeciesData!$D$2:$D$4955,$D930),"")</f>
        <v/>
      </c>
      <c r="N930" s="23">
        <f>IF(ISNUMBER(AVERAGEIFS(ObservedSpeciesData!N$2:N$4955,ObservedSpeciesData!$A$2:$A$4955,$A930,ObservedSpeciesData!$D$2:$D$4955,$D930)),AVERAGEIFS(ObservedSpeciesData!N$2:N$4955,ObservedSpeciesData!$A$2:$A$4955,$A930,ObservedSpeciesData!$D$2:$D$4955,$D930),"")</f>
        <v>1643.4318426666669</v>
      </c>
      <c r="O930" s="23">
        <f>IF(ISNUMBER(AVERAGEIFS(ObservedSpeciesData!O$2:O$4955,ObservedSpeciesData!$A$2:$A$4955,$A930,ObservedSpeciesData!$D$2:$D$4955,$D930)),AVERAGEIFS(ObservedSpeciesData!O$2:O$4955,ObservedSpeciesData!$A$2:$A$4955,$A930,ObservedSpeciesData!$D$2:$D$4955,$D930),"")</f>
        <v>164.3431842666667</v>
      </c>
      <c r="P930" s="23">
        <f>IF(ISNUMBER(AVERAGEIFS(ObservedSpeciesData!P$2:P$4955,ObservedSpeciesData!$A$2:$A$4955,$A930,ObservedSpeciesData!$C$2:$C$4955,$C930,ObservedSpeciesData!$D$2:$D$4955,$D930)),AVERAGEIFS(ObservedSpeciesData!P$2:P$4955,ObservedSpeciesData!$A$2:$A$4955,$A930,ObservedSpeciesData!$C$2:$C$4955,$C930,ObservedSpeciesData!$D$2:$D$4955,$D930),"")</f>
        <v>835.83696555555559</v>
      </c>
      <c r="Q930" s="23"/>
      <c r="R930" s="25" t="str">
        <f>IF(ISNUMBER(AVERAGEIFS(ObservedSpeciesData!R$2:R$4955,ObservedSpeciesData!$A$2:$A$4955,$A930,ObservedSpeciesData!$D$2:$D$4955,$D930)),AVERAGEIFS(ObservedSpeciesData!R$2:R$4955,ObservedSpeciesData!$A$2:$A$4955,$A930,ObservedSpeciesData!$D$2:$D$4955,$D930),"")</f>
        <v/>
      </c>
      <c r="S930" s="25" t="str">
        <f>IF(ISNUMBER(AVERAGEIFS(ObservedSpeciesData!S$2:S$4955,ObservedSpeciesData!$A$2:$A$4955,$A930,ObservedSpeciesData!$D$2:$D$4955,$D930)),AVERAGEIFS(ObservedSpeciesData!S$2:S$4955,ObservedSpeciesData!$A$2:$A$4955,$A930,ObservedSpeciesData!$D$2:$D$4955,$D930),"")</f>
        <v/>
      </c>
      <c r="T930" s="23" t="str">
        <f>IF(ISNUMBER(AVERAGEIFS(ObservedSpeciesData!T$2:T$4955,ObservedSpeciesData!$A$2:$A$4955,$A930,ObservedSpeciesData!$D$2:$D$4955,$D930)),AVERAGEIFS(ObservedSpeciesData!T$2:T$4955,ObservedSpeciesData!$A$2:$A$4955,$A930,ObservedSpeciesData!$D$2:$D$4955,$D930),"")</f>
        <v/>
      </c>
      <c r="U930" s="24" t="str">
        <f>IF(ISNUMBER(AVERAGEIFS(ObservedSpeciesData!U$2:U$4955,ObservedSpeciesData!$A$2:$A$4955,$A930,ObservedSpeciesData!$C$2:$C$4955,$C930,ObservedSpeciesData!$D$2:$D$4955,$D930)),AVERAGEIFS(ObservedSpeciesData!U$2:U$4955,ObservedSpeciesData!$A$2:$A$4955,$A930,ObservedSpeciesData!$C$2:$C$4955,$C930,ObservedSpeciesData!$D$2:$D$4955,$D930),"")</f>
        <v/>
      </c>
      <c r="V930" s="23" t="str">
        <f>IF(ISNUMBER(AVERAGEIFS(ObservedSpeciesData!V$2:V$4955,ObservedSpeciesData!$A$2:$A$4955,$A930,ObservedSpeciesData!$D$2:$D$4955,$D930)),AVERAGEIFS(ObservedSpeciesData!V$2:V$4955,ObservedSpeciesData!$A$2:$A$4955,$A930,ObservedSpeciesData!$D$2:$D$4955,$D930),"")</f>
        <v/>
      </c>
      <c r="W930" s="23" t="str">
        <f>IF(ISNUMBER(AVERAGEIFS(ObservedSpeciesData!W$2:W$4955,ObservedSpeciesData!$A$2:$A$4955,$A930,ObservedSpeciesData!$D$2:$D$4955,$D930)),AVERAGEIFS(ObservedSpeciesData!W$2:W$4955,ObservedSpeciesData!$A$2:$A$4955,$A930,ObservedSpeciesData!$D$2:$D$4955,$D930),"")</f>
        <v/>
      </c>
      <c r="X930" s="23" t="str">
        <f>IF(ISNUMBER(AVERAGEIFS(ObservedSpeciesData!X$2:X$4955,ObservedSpeciesData!$A$2:$A$4955,$A930,ObservedSpeciesData!$D$2:$D$4955,$D930)),AVERAGEIFS(ObservedSpeciesData!X$2:X$4955,ObservedSpeciesData!$A$2:$A$4955,$A930,ObservedSpeciesData!$D$2:$D$4955,$D930),"")</f>
        <v/>
      </c>
      <c r="Y930" s="23" t="str">
        <f>IF(ISNUMBER(AVERAGEIFS(ObservedSpeciesData!Y$2:Y$4955,ObservedSpeciesData!$A$2:$A$4955,$A930,ObservedSpeciesData!$D$2:$D$4955,$D930)),AVERAGEIFS(ObservedSpeciesData!Y$2:Y$4955,ObservedSpeciesData!$A$2:$A$4955,$A930,ObservedSpeciesData!$D$2:$D$4955,$D930),"")</f>
        <v/>
      </c>
      <c r="Z930" s="23" t="str">
        <f>IF(ISNUMBER(AVERAGEIFS(ObservedSpeciesData!Z$2:Z$4955,ObservedSpeciesData!$A$2:$A$4955,$A930,ObservedSpeciesData!$D$2:$D$4955,$D930)),AVERAGEIFS(ObservedSpeciesData!Z$2:Z$4955,ObservedSpeciesData!$A$2:$A$4955,$A930,ObservedSpeciesData!$D$2:$D$4955,$D930),"")</f>
        <v/>
      </c>
      <c r="AA930" s="23">
        <f>IF(ISNUMBER(AVERAGEIFS(ObservedSpeciesData!AA$2:AA$4955,ObservedSpeciesData!$A$2:$A$4955,$A930,ObservedSpeciesData!$D$2:$D$4955,$D930)),AVERAGEIFS(ObservedSpeciesData!AA$2:AA$4955,ObservedSpeciesData!$A$2:$A$4955,$A930,ObservedSpeciesData!$D$2:$D$4955,$D930),"")</f>
        <v>22.85</v>
      </c>
      <c r="AB930" s="24">
        <f>IF(ISNUMBER(AVERAGEIFS(ObservedSpeciesData!AB$2:AB$4955,ObservedSpeciesData!$A$2:$A$4955,$A930,ObservedSpeciesData!$D$2:$D$4955,$D930)),AVERAGEIFS(ObservedSpeciesData!AB$2:AB$4955,ObservedSpeciesData!$A$2:$A$4955,$A930,ObservedSpeciesData!$D$2:$D$4955,$D930),"")</f>
        <v>3.6500000000000005E-2</v>
      </c>
      <c r="AC930" s="24">
        <f>IF(ISNUMBER(AVERAGEIFS(ObservedSpeciesData!AC$2:AC$4955,ObservedSpeciesData!$A$2:$A$4955,$A930,ObservedSpeciesData!$D$2:$D$4955,$D930)),AVERAGEIFS(ObservedSpeciesData!AC$2:AC$4955,ObservedSpeciesData!$A$2:$A$4955,$A930,ObservedSpeciesData!$D$2:$D$4955,$D930),"")</f>
        <v>3.6500000000000005E-2</v>
      </c>
      <c r="AD930" s="23" t="str">
        <f>IF(ISNUMBER(AVERAGEIFS(ObservedSpeciesData!AD$2:AD$4955,ObservedSpeciesData!$A$2:$A$4955,$A930,ObservedSpeciesData!$D$2:$D$4955,$D930)),AVERAGEIFS(ObservedSpeciesData!AD$2:AD$4955,ObservedSpeciesData!$A$2:$A$4955,$A930,ObservedSpeciesData!$D$2:$D$4955,$D930),"")</f>
        <v/>
      </c>
      <c r="AE930" s="24" t="str">
        <f>IF(ISNUMBER(AVERAGEIFS(ObservedSpeciesData!AE$2:AE$4955,ObservedSpeciesData!$A$2:$A$4955,$A930,ObservedSpeciesData!$D$2:$D$4955,$D930)),AVERAGEIFS(ObservedSpeciesData!AE$2:AE$4955,ObservedSpeciesData!$A$2:$A$4955,$A930,ObservedSpeciesData!$D$2:$D$4955,$D930),"")</f>
        <v/>
      </c>
      <c r="AF930" s="23"/>
      <c r="AG930" s="24"/>
      <c r="AH930" s="23">
        <f>IF(ISNUMBER(AVERAGEIFS(ObservedSpeciesData!AH$2:AH$4955,ObservedSpeciesData!$A$2:$A$4955,$A930,ObservedSpeciesData!$D$2:$D$4955,$D930)),AVERAGEIFS(ObservedSpeciesData!AH$2:AH$4955,ObservedSpeciesData!$A$2:$A$4955,$A930,ObservedSpeciesData!$D$2:$D$4955,$D930),"")</f>
        <v>5.988666666666667</v>
      </c>
      <c r="AI930" s="23">
        <f>IF(ISNUMBER(AVERAGEIFS(ObservedSpeciesData!AI$2:AI$4955,ObservedSpeciesData!$A$2:$A$4955,$A930,ObservedSpeciesData!$C$2:$C$4955,$C930,ObservedSpeciesData!$D$2:$D$4955,$D930)),AVERAGEIFS(ObservedSpeciesData!AI$2:AI$4955,ObservedSpeciesData!$A$2:$A$4955,$A930,ObservedSpeciesData!$C$2:$C$4955,$C930,ObservedSpeciesData!$D$2:$D$4955,$D930),"")</f>
        <v>26.197999999999997</v>
      </c>
      <c r="AJ930" s="2">
        <f>COUNTIFS(ObservedSpeciesData!$A$2:$A$828,$A930,ObservedSpeciesData!$D$2:$D$828,$D930)</f>
        <v>0</v>
      </c>
      <c r="AK930" s="2">
        <f t="shared" si="14"/>
        <v>8</v>
      </c>
    </row>
    <row r="931" spans="1:37" x14ac:dyDescent="0.25">
      <c r="A931" s="14" t="s">
        <v>91</v>
      </c>
      <c r="B931" t="s">
        <v>80</v>
      </c>
      <c r="C931" t="s">
        <v>90</v>
      </c>
      <c r="D931" s="13">
        <v>42144</v>
      </c>
      <c r="E931">
        <v>1</v>
      </c>
      <c r="F931">
        <v>500</v>
      </c>
      <c r="G931" s="2" t="s">
        <v>89</v>
      </c>
      <c r="H931" s="2" t="s">
        <v>13</v>
      </c>
      <c r="I931">
        <v>5</v>
      </c>
      <c r="J931" s="2" t="s">
        <v>77</v>
      </c>
      <c r="K931" s="2">
        <f>IF(ISNUMBER(AVERAGEIFS(ObservedSpeciesData!K$2:K$4955,ObservedSpeciesData!$A$2:$A$4955,$A931,ObservedSpeciesData!$D$2:$D$4955,$D931)),AVERAGEIFS(ObservedSpeciesData!K$2:K$4955,ObservedSpeciesData!$A$2:$A$4955,$A931,ObservedSpeciesData!$D$2:$D$4955,$D931),"")</f>
        <v>450</v>
      </c>
      <c r="L931" s="26" t="str">
        <f>IF(ISNUMBER(AVERAGEIFS(ObservedSpeciesData!L$2:L$4955,ObservedSpeciesData!$A$2:$A$4955,$A931,ObservedSpeciesData!$D$2:$D$4955,$D931)),AVERAGEIFS(ObservedSpeciesData!L$2:L$4955,ObservedSpeciesData!$A$2:$A$4955,$A931,ObservedSpeciesData!$D$2:$D$4955,$D931),"")</f>
        <v/>
      </c>
      <c r="M931" s="23" t="str">
        <f>IF(ISNUMBER(AVERAGEIFS(ObservedSpeciesData!M$2:M$4955,ObservedSpeciesData!$A$2:$A$4955,$A931,ObservedSpeciesData!$D$2:$D$4955,$D931)),AVERAGEIFS(ObservedSpeciesData!M$2:M$4955,ObservedSpeciesData!$A$2:$A$4955,$A931,ObservedSpeciesData!$D$2:$D$4955,$D931),"")</f>
        <v/>
      </c>
      <c r="N931" s="23">
        <f>IF(ISNUMBER(AVERAGEIFS(ObservedSpeciesData!N$2:N$4955,ObservedSpeciesData!$A$2:$A$4955,$A931,ObservedSpeciesData!$D$2:$D$4955,$D931)),AVERAGEIFS(ObservedSpeciesData!N$2:N$4955,ObservedSpeciesData!$A$2:$A$4955,$A931,ObservedSpeciesData!$D$2:$D$4955,$D931),"")</f>
        <v>1579.4207906666663</v>
      </c>
      <c r="O931" s="23">
        <f>IF(ISNUMBER(AVERAGEIFS(ObservedSpeciesData!O$2:O$4955,ObservedSpeciesData!$A$2:$A$4955,$A931,ObservedSpeciesData!$D$2:$D$4955,$D931)),AVERAGEIFS(ObservedSpeciesData!O$2:O$4955,ObservedSpeciesData!$A$2:$A$4955,$A931,ObservedSpeciesData!$D$2:$D$4955,$D931),"")</f>
        <v>157.94207906666668</v>
      </c>
      <c r="P931" s="23">
        <f>IF(ISNUMBER(AVERAGEIFS(ObservedSpeciesData!P$2:P$4955,ObservedSpeciesData!$A$2:$A$4955,$A931,ObservedSpeciesData!$C$2:$C$4955,$C931,ObservedSpeciesData!$D$2:$D$4955,$D931)),AVERAGEIFS(ObservedSpeciesData!P$2:P$4955,ObservedSpeciesData!$A$2:$A$4955,$A931,ObservedSpeciesData!$C$2:$C$4955,$C931,ObservedSpeciesData!$D$2:$D$4955,$D931),"")</f>
        <v>856.06079168888891</v>
      </c>
      <c r="Q931" s="23"/>
      <c r="R931" s="25" t="str">
        <f>IF(ISNUMBER(AVERAGEIFS(ObservedSpeciesData!R$2:R$4955,ObservedSpeciesData!$A$2:$A$4955,$A931,ObservedSpeciesData!$D$2:$D$4955,$D931)),AVERAGEIFS(ObservedSpeciesData!R$2:R$4955,ObservedSpeciesData!$A$2:$A$4955,$A931,ObservedSpeciesData!$D$2:$D$4955,$D931),"")</f>
        <v/>
      </c>
      <c r="S931" s="25" t="str">
        <f>IF(ISNUMBER(AVERAGEIFS(ObservedSpeciesData!S$2:S$4955,ObservedSpeciesData!$A$2:$A$4955,$A931,ObservedSpeciesData!$D$2:$D$4955,$D931)),AVERAGEIFS(ObservedSpeciesData!S$2:S$4955,ObservedSpeciesData!$A$2:$A$4955,$A931,ObservedSpeciesData!$D$2:$D$4955,$D931),"")</f>
        <v/>
      </c>
      <c r="T931" s="23" t="str">
        <f>IF(ISNUMBER(AVERAGEIFS(ObservedSpeciesData!T$2:T$4955,ObservedSpeciesData!$A$2:$A$4955,$A931,ObservedSpeciesData!$D$2:$D$4955,$D931)),AVERAGEIFS(ObservedSpeciesData!T$2:T$4955,ObservedSpeciesData!$A$2:$A$4955,$A931,ObservedSpeciesData!$D$2:$D$4955,$D931),"")</f>
        <v/>
      </c>
      <c r="U931" s="24" t="str">
        <f>IF(ISNUMBER(AVERAGEIFS(ObservedSpeciesData!U$2:U$4955,ObservedSpeciesData!$A$2:$A$4955,$A931,ObservedSpeciesData!$C$2:$C$4955,$C931,ObservedSpeciesData!$D$2:$D$4955,$D931)),AVERAGEIFS(ObservedSpeciesData!U$2:U$4955,ObservedSpeciesData!$A$2:$A$4955,$A931,ObservedSpeciesData!$C$2:$C$4955,$C931,ObservedSpeciesData!$D$2:$D$4955,$D931),"")</f>
        <v/>
      </c>
      <c r="V931" s="23" t="str">
        <f>IF(ISNUMBER(AVERAGEIFS(ObservedSpeciesData!V$2:V$4955,ObservedSpeciesData!$A$2:$A$4955,$A931,ObservedSpeciesData!$D$2:$D$4955,$D931)),AVERAGEIFS(ObservedSpeciesData!V$2:V$4955,ObservedSpeciesData!$A$2:$A$4955,$A931,ObservedSpeciesData!$D$2:$D$4955,$D931),"")</f>
        <v/>
      </c>
      <c r="W931" s="23" t="str">
        <f>IF(ISNUMBER(AVERAGEIFS(ObservedSpeciesData!W$2:W$4955,ObservedSpeciesData!$A$2:$A$4955,$A931,ObservedSpeciesData!$D$2:$D$4955,$D931)),AVERAGEIFS(ObservedSpeciesData!W$2:W$4955,ObservedSpeciesData!$A$2:$A$4955,$A931,ObservedSpeciesData!$D$2:$D$4955,$D931),"")</f>
        <v/>
      </c>
      <c r="X931" s="23" t="str">
        <f>IF(ISNUMBER(AVERAGEIFS(ObservedSpeciesData!X$2:X$4955,ObservedSpeciesData!$A$2:$A$4955,$A931,ObservedSpeciesData!$D$2:$D$4955,$D931)),AVERAGEIFS(ObservedSpeciesData!X$2:X$4955,ObservedSpeciesData!$A$2:$A$4955,$A931,ObservedSpeciesData!$D$2:$D$4955,$D931),"")</f>
        <v/>
      </c>
      <c r="Y931" s="23" t="str">
        <f>IF(ISNUMBER(AVERAGEIFS(ObservedSpeciesData!Y$2:Y$4955,ObservedSpeciesData!$A$2:$A$4955,$A931,ObservedSpeciesData!$D$2:$D$4955,$D931)),AVERAGEIFS(ObservedSpeciesData!Y$2:Y$4955,ObservedSpeciesData!$A$2:$A$4955,$A931,ObservedSpeciesData!$D$2:$D$4955,$D931),"")</f>
        <v/>
      </c>
      <c r="Z931" s="23" t="str">
        <f>IF(ISNUMBER(AVERAGEIFS(ObservedSpeciesData!Z$2:Z$4955,ObservedSpeciesData!$A$2:$A$4955,$A931,ObservedSpeciesData!$D$2:$D$4955,$D931)),AVERAGEIFS(ObservedSpeciesData!Z$2:Z$4955,ObservedSpeciesData!$A$2:$A$4955,$A931,ObservedSpeciesData!$D$2:$D$4955,$D931),"")</f>
        <v/>
      </c>
      <c r="AA931" s="23">
        <f>IF(ISNUMBER(AVERAGEIFS(ObservedSpeciesData!AA$2:AA$4955,ObservedSpeciesData!$A$2:$A$4955,$A931,ObservedSpeciesData!$D$2:$D$4955,$D931)),AVERAGEIFS(ObservedSpeciesData!AA$2:AA$4955,ObservedSpeciesData!$A$2:$A$4955,$A931,ObservedSpeciesData!$D$2:$D$4955,$D931),"")</f>
        <v>23.35</v>
      </c>
      <c r="AB931" s="24">
        <f>IF(ISNUMBER(AVERAGEIFS(ObservedSpeciesData!AB$2:AB$4955,ObservedSpeciesData!$A$2:$A$4955,$A931,ObservedSpeciesData!$D$2:$D$4955,$D931)),AVERAGEIFS(ObservedSpeciesData!AB$2:AB$4955,ObservedSpeciesData!$A$2:$A$4955,$A931,ObservedSpeciesData!$D$2:$D$4955,$D931),"")</f>
        <v>3.7000000000000005E-2</v>
      </c>
      <c r="AC931" s="24">
        <f>IF(ISNUMBER(AVERAGEIFS(ObservedSpeciesData!AC$2:AC$4955,ObservedSpeciesData!$A$2:$A$4955,$A931,ObservedSpeciesData!$D$2:$D$4955,$D931)),AVERAGEIFS(ObservedSpeciesData!AC$2:AC$4955,ObservedSpeciesData!$A$2:$A$4955,$A931,ObservedSpeciesData!$D$2:$D$4955,$D931),"")</f>
        <v>3.7000000000000005E-2</v>
      </c>
      <c r="AD931" s="23" t="str">
        <f>IF(ISNUMBER(AVERAGEIFS(ObservedSpeciesData!AD$2:AD$4955,ObservedSpeciesData!$A$2:$A$4955,$A931,ObservedSpeciesData!$D$2:$D$4955,$D931)),AVERAGEIFS(ObservedSpeciesData!AD$2:AD$4955,ObservedSpeciesData!$A$2:$A$4955,$A931,ObservedSpeciesData!$D$2:$D$4955,$D931),"")</f>
        <v/>
      </c>
      <c r="AE931" s="24" t="str">
        <f>IF(ISNUMBER(AVERAGEIFS(ObservedSpeciesData!AE$2:AE$4955,ObservedSpeciesData!$A$2:$A$4955,$A931,ObservedSpeciesData!$D$2:$D$4955,$D931)),AVERAGEIFS(ObservedSpeciesData!AE$2:AE$4955,ObservedSpeciesData!$A$2:$A$4955,$A931,ObservedSpeciesData!$D$2:$D$4955,$D931),"")</f>
        <v/>
      </c>
      <c r="AF931" s="23"/>
      <c r="AG931" s="24"/>
      <c r="AH931" s="23">
        <f>IF(ISNUMBER(AVERAGEIFS(ObservedSpeciesData!AH$2:AH$4955,ObservedSpeciesData!$A$2:$A$4955,$A931,ObservedSpeciesData!$D$2:$D$4955,$D931)),AVERAGEIFS(ObservedSpeciesData!AH$2:AH$4955,ObservedSpeciesData!$A$2:$A$4955,$A931,ObservedSpeciesData!$D$2:$D$4955,$D931),"")</f>
        <v>5.8566666666666665</v>
      </c>
      <c r="AI931" s="23">
        <f>IF(ISNUMBER(AVERAGEIFS(ObservedSpeciesData!AI$2:AI$4955,ObservedSpeciesData!$A$2:$A$4955,$A931,ObservedSpeciesData!$C$2:$C$4955,$C931,ObservedSpeciesData!$D$2:$D$4955,$D931)),AVERAGEIFS(ObservedSpeciesData!AI$2:AI$4955,ObservedSpeciesData!$A$2:$A$4955,$A931,ObservedSpeciesData!$C$2:$C$4955,$C931,ObservedSpeciesData!$D$2:$D$4955,$D931),"")</f>
        <v>27.015000000000001</v>
      </c>
      <c r="AJ931" s="2">
        <f>COUNTIFS(ObservedSpeciesData!$A$2:$A$828,$A931,ObservedSpeciesData!$D$2:$D$828,$D931)</f>
        <v>0</v>
      </c>
      <c r="AK931" s="2">
        <f t="shared" si="14"/>
        <v>8</v>
      </c>
    </row>
    <row r="932" spans="1:37" x14ac:dyDescent="0.25">
      <c r="A932" s="14" t="s">
        <v>96</v>
      </c>
      <c r="B932" t="s">
        <v>80</v>
      </c>
      <c r="C932" t="s">
        <v>90</v>
      </c>
      <c r="D932" s="13">
        <v>42160</v>
      </c>
      <c r="E932">
        <v>1</v>
      </c>
      <c r="F932">
        <v>0</v>
      </c>
      <c r="G932" s="2" t="s">
        <v>89</v>
      </c>
      <c r="H932" s="2" t="s">
        <v>10</v>
      </c>
      <c r="I932">
        <v>6</v>
      </c>
      <c r="J932" s="2" t="s">
        <v>88</v>
      </c>
      <c r="K932" s="2">
        <f>IF(ISNUMBER(AVERAGEIFS(ObservedSpeciesData!K$2:K$4955,ObservedSpeciesData!$A$2:$A$4955,$A932,ObservedSpeciesData!$D$2:$D$4955,$D932)),AVERAGEIFS(ObservedSpeciesData!K$2:K$4955,ObservedSpeciesData!$A$2:$A$4955,$A932,ObservedSpeciesData!$D$2:$D$4955,$D932),"")</f>
        <v>0</v>
      </c>
      <c r="L932" s="26">
        <f>IF(ISNUMBER(AVERAGEIFS(ObservedSpeciesData!L$2:L$4955,ObservedSpeciesData!$A$2:$A$4955,$A932,ObservedSpeciesData!$D$2:$D$4955,$D932)),AVERAGEIFS(ObservedSpeciesData!L$2:L$4955,ObservedSpeciesData!$A$2:$A$4955,$A932,ObservedSpeciesData!$D$2:$D$4955,$D932),"")</f>
        <v>1578</v>
      </c>
      <c r="M932" s="23">
        <f>IF(ISNUMBER(AVERAGEIFS(ObservedSpeciesData!M$2:M$4955,ObservedSpeciesData!$A$2:$A$4955,$A932,ObservedSpeciesData!$D$2:$D$4955,$D932)),AVERAGEIFS(ObservedSpeciesData!M$2:M$4955,ObservedSpeciesData!$A$2:$A$4955,$A932,ObservedSpeciesData!$D$2:$D$4955,$D932),"")</f>
        <v>157.80000000000001</v>
      </c>
      <c r="N932" s="23" t="str">
        <f>IF(ISNUMBER(AVERAGEIFS(ObservedSpeciesData!N$2:N$4955,ObservedSpeciesData!$A$2:$A$4955,$A932,ObservedSpeciesData!$D$2:$D$4955,$D932)),AVERAGEIFS(ObservedSpeciesData!N$2:N$4955,ObservedSpeciesData!$A$2:$A$4955,$A932,ObservedSpeciesData!$D$2:$D$4955,$D932),"")</f>
        <v/>
      </c>
      <c r="O932" s="23" t="str">
        <f>IF(ISNUMBER(AVERAGEIFS(ObservedSpeciesData!O$2:O$4955,ObservedSpeciesData!$A$2:$A$4955,$A932,ObservedSpeciesData!$D$2:$D$4955,$D932)),AVERAGEIFS(ObservedSpeciesData!O$2:O$4955,ObservedSpeciesData!$A$2:$A$4955,$A932,ObservedSpeciesData!$D$2:$D$4955,$D932),"")</f>
        <v/>
      </c>
      <c r="P932" s="23" t="str">
        <f>IF(ISNUMBER(AVERAGEIFS(ObservedSpeciesData!P$2:P$4955,ObservedSpeciesData!$A$2:$A$4955,$A932,ObservedSpeciesData!$C$2:$C$4955,$C932,ObservedSpeciesData!$D$2:$D$4955,$D932)),AVERAGEIFS(ObservedSpeciesData!P$2:P$4955,ObservedSpeciesData!$A$2:$A$4955,$A932,ObservedSpeciesData!$C$2:$C$4955,$C932,ObservedSpeciesData!$D$2:$D$4955,$D932),"")</f>
        <v/>
      </c>
      <c r="Q932" s="23"/>
      <c r="R932" s="25" t="str">
        <f>IF(ISNUMBER(AVERAGEIFS(ObservedSpeciesData!R$2:R$4955,ObservedSpeciesData!$A$2:$A$4955,$A932,ObservedSpeciesData!$D$2:$D$4955,$D932)),AVERAGEIFS(ObservedSpeciesData!R$2:R$4955,ObservedSpeciesData!$A$2:$A$4955,$A932,ObservedSpeciesData!$D$2:$D$4955,$D932),"")</f>
        <v/>
      </c>
      <c r="S932" s="25" t="str">
        <f>IF(ISNUMBER(AVERAGEIFS(ObservedSpeciesData!S$2:S$4955,ObservedSpeciesData!$A$2:$A$4955,$A932,ObservedSpeciesData!$D$2:$D$4955,$D932)),AVERAGEIFS(ObservedSpeciesData!S$2:S$4955,ObservedSpeciesData!$A$2:$A$4955,$A932,ObservedSpeciesData!$D$2:$D$4955,$D932),"")</f>
        <v/>
      </c>
      <c r="T932" s="23" t="str">
        <f>IF(ISNUMBER(AVERAGEIFS(ObservedSpeciesData!T$2:T$4955,ObservedSpeciesData!$A$2:$A$4955,$A932,ObservedSpeciesData!$D$2:$D$4955,$D932)),AVERAGEIFS(ObservedSpeciesData!T$2:T$4955,ObservedSpeciesData!$A$2:$A$4955,$A932,ObservedSpeciesData!$D$2:$D$4955,$D932),"")</f>
        <v/>
      </c>
      <c r="U932" s="24" t="str">
        <f>IF(ISNUMBER(AVERAGEIFS(ObservedSpeciesData!U$2:U$4955,ObservedSpeciesData!$A$2:$A$4955,$A932,ObservedSpeciesData!$C$2:$C$4955,$C932,ObservedSpeciesData!$D$2:$D$4955,$D932)),AVERAGEIFS(ObservedSpeciesData!U$2:U$4955,ObservedSpeciesData!$A$2:$A$4955,$A932,ObservedSpeciesData!$C$2:$C$4955,$C932,ObservedSpeciesData!$D$2:$D$4955,$D932),"")</f>
        <v/>
      </c>
      <c r="V932" s="23" t="str">
        <f>IF(ISNUMBER(AVERAGEIFS(ObservedSpeciesData!V$2:V$4955,ObservedSpeciesData!$A$2:$A$4955,$A932,ObservedSpeciesData!$D$2:$D$4955,$D932)),AVERAGEIFS(ObservedSpeciesData!V$2:V$4955,ObservedSpeciesData!$A$2:$A$4955,$A932,ObservedSpeciesData!$D$2:$D$4955,$D932),"")</f>
        <v/>
      </c>
      <c r="W932" s="23" t="str">
        <f>IF(ISNUMBER(AVERAGEIFS(ObservedSpeciesData!W$2:W$4955,ObservedSpeciesData!$A$2:$A$4955,$A932,ObservedSpeciesData!$D$2:$D$4955,$D932)),AVERAGEIFS(ObservedSpeciesData!W$2:W$4955,ObservedSpeciesData!$A$2:$A$4955,$A932,ObservedSpeciesData!$D$2:$D$4955,$D932),"")</f>
        <v/>
      </c>
      <c r="X932" s="23" t="str">
        <f>IF(ISNUMBER(AVERAGEIFS(ObservedSpeciesData!X$2:X$4955,ObservedSpeciesData!$A$2:$A$4955,$A932,ObservedSpeciesData!$D$2:$D$4955,$D932)),AVERAGEIFS(ObservedSpeciesData!X$2:X$4955,ObservedSpeciesData!$A$2:$A$4955,$A932,ObservedSpeciesData!$D$2:$D$4955,$D932),"")</f>
        <v/>
      </c>
      <c r="Y932" s="23" t="str">
        <f>IF(ISNUMBER(AVERAGEIFS(ObservedSpeciesData!Y$2:Y$4955,ObservedSpeciesData!$A$2:$A$4955,$A932,ObservedSpeciesData!$D$2:$D$4955,$D932)),AVERAGEIFS(ObservedSpeciesData!Y$2:Y$4955,ObservedSpeciesData!$A$2:$A$4955,$A932,ObservedSpeciesData!$D$2:$D$4955,$D932),"")</f>
        <v/>
      </c>
      <c r="Z932" s="23" t="str">
        <f>IF(ISNUMBER(AVERAGEIFS(ObservedSpeciesData!Z$2:Z$4955,ObservedSpeciesData!$A$2:$A$4955,$A932,ObservedSpeciesData!$D$2:$D$4955,$D932)),AVERAGEIFS(ObservedSpeciesData!Z$2:Z$4955,ObservedSpeciesData!$A$2:$A$4955,$A932,ObservedSpeciesData!$D$2:$D$4955,$D932),"")</f>
        <v/>
      </c>
      <c r="AA932" s="23">
        <f>IF(ISNUMBER(AVERAGEIFS(ObservedSpeciesData!AA$2:AA$4955,ObservedSpeciesData!$A$2:$A$4955,$A932,ObservedSpeciesData!$D$2:$D$4955,$D932)),AVERAGEIFS(ObservedSpeciesData!AA$2:AA$4955,ObservedSpeciesData!$A$2:$A$4955,$A932,ObservedSpeciesData!$D$2:$D$4955,$D932),"")</f>
        <v>19.55</v>
      </c>
      <c r="AB932" s="24">
        <f>IF(ISNUMBER(AVERAGEIFS(ObservedSpeciesData!AB$2:AB$4955,ObservedSpeciesData!$A$2:$A$4955,$A932,ObservedSpeciesData!$D$2:$D$4955,$D932)),AVERAGEIFS(ObservedSpeciesData!AB$2:AB$4955,ObservedSpeciesData!$A$2:$A$4955,$A932,ObservedSpeciesData!$D$2:$D$4955,$D932),"")</f>
        <v>3.1E-2</v>
      </c>
      <c r="AC932" s="24">
        <f>IF(ISNUMBER(AVERAGEIFS(ObservedSpeciesData!AC$2:AC$4955,ObservedSpeciesData!$A$2:$A$4955,$A932,ObservedSpeciesData!$D$2:$D$4955,$D932)),AVERAGEIFS(ObservedSpeciesData!AC$2:AC$4955,ObservedSpeciesData!$A$2:$A$4955,$A932,ObservedSpeciesData!$D$2:$D$4955,$D932),"")</f>
        <v>3.1E-2</v>
      </c>
      <c r="AD932" s="23" t="str">
        <f>IF(ISNUMBER(AVERAGEIFS(ObservedSpeciesData!AD$2:AD$4955,ObservedSpeciesData!$A$2:$A$4955,$A932,ObservedSpeciesData!$D$2:$D$4955,$D932)),AVERAGEIFS(ObservedSpeciesData!AD$2:AD$4955,ObservedSpeciesData!$A$2:$A$4955,$A932,ObservedSpeciesData!$D$2:$D$4955,$D932),"")</f>
        <v/>
      </c>
      <c r="AE932" s="24" t="str">
        <f>IF(ISNUMBER(AVERAGEIFS(ObservedSpeciesData!AE$2:AE$4955,ObservedSpeciesData!$A$2:$A$4955,$A932,ObservedSpeciesData!$D$2:$D$4955,$D932)),AVERAGEIFS(ObservedSpeciesData!AE$2:AE$4955,ObservedSpeciesData!$A$2:$A$4955,$A932,ObservedSpeciesData!$D$2:$D$4955,$D932),"")</f>
        <v/>
      </c>
      <c r="AF932" s="23"/>
      <c r="AG932" s="24"/>
      <c r="AH932" s="23" t="str">
        <f>IF(ISNUMBER(AVERAGEIFS(ObservedSpeciesData!AH$2:AH$4955,ObservedSpeciesData!$A$2:$A$4955,$A932,ObservedSpeciesData!$D$2:$D$4955,$D932)),AVERAGEIFS(ObservedSpeciesData!AH$2:AH$4955,ObservedSpeciesData!$A$2:$A$4955,$A932,ObservedSpeciesData!$D$2:$D$4955,$D932),"")</f>
        <v/>
      </c>
      <c r="AI932" s="23" t="str">
        <f>IF(ISNUMBER(AVERAGEIFS(ObservedSpeciesData!AI$2:AI$4955,ObservedSpeciesData!$A$2:$A$4955,$A932,ObservedSpeciesData!$C$2:$C$4955,$C932,ObservedSpeciesData!$D$2:$D$4955,$D932)),AVERAGEIFS(ObservedSpeciesData!AI$2:AI$4955,ObservedSpeciesData!$A$2:$A$4955,$A932,ObservedSpeciesData!$C$2:$C$4955,$C932,ObservedSpeciesData!$D$2:$D$4955,$D932),"")</f>
        <v/>
      </c>
      <c r="AJ932" s="2">
        <f>COUNTIFS(ObservedSpeciesData!$A$2:$A$828,$A932,ObservedSpeciesData!$D$2:$D$828,$D932)</f>
        <v>0</v>
      </c>
      <c r="AK932" s="2">
        <f t="shared" si="14"/>
        <v>4</v>
      </c>
    </row>
    <row r="933" spans="1:37" x14ac:dyDescent="0.25">
      <c r="A933" s="14" t="s">
        <v>95</v>
      </c>
      <c r="B933" t="s">
        <v>80</v>
      </c>
      <c r="C933" t="s">
        <v>90</v>
      </c>
      <c r="D933" s="13">
        <v>42160</v>
      </c>
      <c r="E933">
        <v>1</v>
      </c>
      <c r="F933">
        <v>50</v>
      </c>
      <c r="G933" s="2" t="s">
        <v>89</v>
      </c>
      <c r="H933" s="2" t="s">
        <v>10</v>
      </c>
      <c r="I933">
        <v>6</v>
      </c>
      <c r="J933" s="2" t="s">
        <v>88</v>
      </c>
      <c r="K933" s="2">
        <f>IF(ISNUMBER(AVERAGEIFS(ObservedSpeciesData!K$2:K$4955,ObservedSpeciesData!$A$2:$A$4955,$A933,ObservedSpeciesData!$D$2:$D$4955,$D933)),AVERAGEIFS(ObservedSpeciesData!K$2:K$4955,ObservedSpeciesData!$A$2:$A$4955,$A933,ObservedSpeciesData!$D$2:$D$4955,$D933),"")</f>
        <v>45</v>
      </c>
      <c r="L933" s="26">
        <f>IF(ISNUMBER(AVERAGEIFS(ObservedSpeciesData!L$2:L$4955,ObservedSpeciesData!$A$2:$A$4955,$A933,ObservedSpeciesData!$D$2:$D$4955,$D933)),AVERAGEIFS(ObservedSpeciesData!L$2:L$4955,ObservedSpeciesData!$A$2:$A$4955,$A933,ObservedSpeciesData!$D$2:$D$4955,$D933),"")</f>
        <v>1634</v>
      </c>
      <c r="M933" s="23">
        <f>IF(ISNUMBER(AVERAGEIFS(ObservedSpeciesData!M$2:M$4955,ObservedSpeciesData!$A$2:$A$4955,$A933,ObservedSpeciesData!$D$2:$D$4955,$D933)),AVERAGEIFS(ObservedSpeciesData!M$2:M$4955,ObservedSpeciesData!$A$2:$A$4955,$A933,ObservedSpeciesData!$D$2:$D$4955,$D933),"")</f>
        <v>163.4</v>
      </c>
      <c r="N933" s="23" t="str">
        <f>IF(ISNUMBER(AVERAGEIFS(ObservedSpeciesData!N$2:N$4955,ObservedSpeciesData!$A$2:$A$4955,$A933,ObservedSpeciesData!$D$2:$D$4955,$D933)),AVERAGEIFS(ObservedSpeciesData!N$2:N$4955,ObservedSpeciesData!$A$2:$A$4955,$A933,ObservedSpeciesData!$D$2:$D$4955,$D933),"")</f>
        <v/>
      </c>
      <c r="O933" s="23" t="str">
        <f>IF(ISNUMBER(AVERAGEIFS(ObservedSpeciesData!O$2:O$4955,ObservedSpeciesData!$A$2:$A$4955,$A933,ObservedSpeciesData!$D$2:$D$4955,$D933)),AVERAGEIFS(ObservedSpeciesData!O$2:O$4955,ObservedSpeciesData!$A$2:$A$4955,$A933,ObservedSpeciesData!$D$2:$D$4955,$D933),"")</f>
        <v/>
      </c>
      <c r="P933" s="23" t="str">
        <f>IF(ISNUMBER(AVERAGEIFS(ObservedSpeciesData!P$2:P$4955,ObservedSpeciesData!$A$2:$A$4955,$A933,ObservedSpeciesData!$C$2:$C$4955,$C933,ObservedSpeciesData!$D$2:$D$4955,$D933)),AVERAGEIFS(ObservedSpeciesData!P$2:P$4955,ObservedSpeciesData!$A$2:$A$4955,$A933,ObservedSpeciesData!$C$2:$C$4955,$C933,ObservedSpeciesData!$D$2:$D$4955,$D933),"")</f>
        <v/>
      </c>
      <c r="Q933" s="23"/>
      <c r="R933" s="25" t="str">
        <f>IF(ISNUMBER(AVERAGEIFS(ObservedSpeciesData!R$2:R$4955,ObservedSpeciesData!$A$2:$A$4955,$A933,ObservedSpeciesData!$D$2:$D$4955,$D933)),AVERAGEIFS(ObservedSpeciesData!R$2:R$4955,ObservedSpeciesData!$A$2:$A$4955,$A933,ObservedSpeciesData!$D$2:$D$4955,$D933),"")</f>
        <v/>
      </c>
      <c r="S933" s="25" t="str">
        <f>IF(ISNUMBER(AVERAGEIFS(ObservedSpeciesData!S$2:S$4955,ObservedSpeciesData!$A$2:$A$4955,$A933,ObservedSpeciesData!$D$2:$D$4955,$D933)),AVERAGEIFS(ObservedSpeciesData!S$2:S$4955,ObservedSpeciesData!$A$2:$A$4955,$A933,ObservedSpeciesData!$D$2:$D$4955,$D933),"")</f>
        <v/>
      </c>
      <c r="T933" s="23" t="str">
        <f>IF(ISNUMBER(AVERAGEIFS(ObservedSpeciesData!T$2:T$4955,ObservedSpeciesData!$A$2:$A$4955,$A933,ObservedSpeciesData!$D$2:$D$4955,$D933)),AVERAGEIFS(ObservedSpeciesData!T$2:T$4955,ObservedSpeciesData!$A$2:$A$4955,$A933,ObservedSpeciesData!$D$2:$D$4955,$D933),"")</f>
        <v/>
      </c>
      <c r="U933" s="24" t="str">
        <f>IF(ISNUMBER(AVERAGEIFS(ObservedSpeciesData!U$2:U$4955,ObservedSpeciesData!$A$2:$A$4955,$A933,ObservedSpeciesData!$C$2:$C$4955,$C933,ObservedSpeciesData!$D$2:$D$4955,$D933)),AVERAGEIFS(ObservedSpeciesData!U$2:U$4955,ObservedSpeciesData!$A$2:$A$4955,$A933,ObservedSpeciesData!$C$2:$C$4955,$C933,ObservedSpeciesData!$D$2:$D$4955,$D933),"")</f>
        <v/>
      </c>
      <c r="V933" s="23" t="str">
        <f>IF(ISNUMBER(AVERAGEIFS(ObservedSpeciesData!V$2:V$4955,ObservedSpeciesData!$A$2:$A$4955,$A933,ObservedSpeciesData!$D$2:$D$4955,$D933)),AVERAGEIFS(ObservedSpeciesData!V$2:V$4955,ObservedSpeciesData!$A$2:$A$4955,$A933,ObservedSpeciesData!$D$2:$D$4955,$D933),"")</f>
        <v/>
      </c>
      <c r="W933" s="23" t="str">
        <f>IF(ISNUMBER(AVERAGEIFS(ObservedSpeciesData!W$2:W$4955,ObservedSpeciesData!$A$2:$A$4955,$A933,ObservedSpeciesData!$D$2:$D$4955,$D933)),AVERAGEIFS(ObservedSpeciesData!W$2:W$4955,ObservedSpeciesData!$A$2:$A$4955,$A933,ObservedSpeciesData!$D$2:$D$4955,$D933),"")</f>
        <v/>
      </c>
      <c r="X933" s="23" t="str">
        <f>IF(ISNUMBER(AVERAGEIFS(ObservedSpeciesData!X$2:X$4955,ObservedSpeciesData!$A$2:$A$4955,$A933,ObservedSpeciesData!$D$2:$D$4955,$D933)),AVERAGEIFS(ObservedSpeciesData!X$2:X$4955,ObservedSpeciesData!$A$2:$A$4955,$A933,ObservedSpeciesData!$D$2:$D$4955,$D933),"")</f>
        <v/>
      </c>
      <c r="Y933" s="23" t="str">
        <f>IF(ISNUMBER(AVERAGEIFS(ObservedSpeciesData!Y$2:Y$4955,ObservedSpeciesData!$A$2:$A$4955,$A933,ObservedSpeciesData!$D$2:$D$4955,$D933)),AVERAGEIFS(ObservedSpeciesData!Y$2:Y$4955,ObservedSpeciesData!$A$2:$A$4955,$A933,ObservedSpeciesData!$D$2:$D$4955,$D933),"")</f>
        <v/>
      </c>
      <c r="Z933" s="23" t="str">
        <f>IF(ISNUMBER(AVERAGEIFS(ObservedSpeciesData!Z$2:Z$4955,ObservedSpeciesData!$A$2:$A$4955,$A933,ObservedSpeciesData!$D$2:$D$4955,$D933)),AVERAGEIFS(ObservedSpeciesData!Z$2:Z$4955,ObservedSpeciesData!$A$2:$A$4955,$A933,ObservedSpeciesData!$D$2:$D$4955,$D933),"")</f>
        <v/>
      </c>
      <c r="AA933" s="23">
        <f>IF(ISNUMBER(AVERAGEIFS(ObservedSpeciesData!AA$2:AA$4955,ObservedSpeciesData!$A$2:$A$4955,$A933,ObservedSpeciesData!$D$2:$D$4955,$D933)),AVERAGEIFS(ObservedSpeciesData!AA$2:AA$4955,ObservedSpeciesData!$A$2:$A$4955,$A933,ObservedSpeciesData!$D$2:$D$4955,$D933),"")</f>
        <v>23.75</v>
      </c>
      <c r="AB933" s="24">
        <f>IF(ISNUMBER(AVERAGEIFS(ObservedSpeciesData!AB$2:AB$4955,ObservedSpeciesData!$A$2:$A$4955,$A933,ObservedSpeciesData!$D$2:$D$4955,$D933)),AVERAGEIFS(ObservedSpeciesData!AB$2:AB$4955,ObservedSpeciesData!$A$2:$A$4955,$A933,ObservedSpeciesData!$D$2:$D$4955,$D933),"")</f>
        <v>3.8000000000000006E-2</v>
      </c>
      <c r="AC933" s="24">
        <f>IF(ISNUMBER(AVERAGEIFS(ObservedSpeciesData!AC$2:AC$4955,ObservedSpeciesData!$A$2:$A$4955,$A933,ObservedSpeciesData!$D$2:$D$4955,$D933)),AVERAGEIFS(ObservedSpeciesData!AC$2:AC$4955,ObservedSpeciesData!$A$2:$A$4955,$A933,ObservedSpeciesData!$D$2:$D$4955,$D933),"")</f>
        <v>3.8000000000000006E-2</v>
      </c>
      <c r="AD933" s="23" t="str">
        <f>IF(ISNUMBER(AVERAGEIFS(ObservedSpeciesData!AD$2:AD$4955,ObservedSpeciesData!$A$2:$A$4955,$A933,ObservedSpeciesData!$D$2:$D$4955,$D933)),AVERAGEIFS(ObservedSpeciesData!AD$2:AD$4955,ObservedSpeciesData!$A$2:$A$4955,$A933,ObservedSpeciesData!$D$2:$D$4955,$D933),"")</f>
        <v/>
      </c>
      <c r="AE933" s="24" t="str">
        <f>IF(ISNUMBER(AVERAGEIFS(ObservedSpeciesData!AE$2:AE$4955,ObservedSpeciesData!$A$2:$A$4955,$A933,ObservedSpeciesData!$D$2:$D$4955,$D933)),AVERAGEIFS(ObservedSpeciesData!AE$2:AE$4955,ObservedSpeciesData!$A$2:$A$4955,$A933,ObservedSpeciesData!$D$2:$D$4955,$D933),"")</f>
        <v/>
      </c>
      <c r="AF933" s="23"/>
      <c r="AG933" s="24"/>
      <c r="AH933" s="23" t="str">
        <f>IF(ISNUMBER(AVERAGEIFS(ObservedSpeciesData!AH$2:AH$4955,ObservedSpeciesData!$A$2:$A$4955,$A933,ObservedSpeciesData!$D$2:$D$4955,$D933)),AVERAGEIFS(ObservedSpeciesData!AH$2:AH$4955,ObservedSpeciesData!$A$2:$A$4955,$A933,ObservedSpeciesData!$D$2:$D$4955,$D933),"")</f>
        <v/>
      </c>
      <c r="AI933" s="23" t="str">
        <f>IF(ISNUMBER(AVERAGEIFS(ObservedSpeciesData!AI$2:AI$4955,ObservedSpeciesData!$A$2:$A$4955,$A933,ObservedSpeciesData!$C$2:$C$4955,$C933,ObservedSpeciesData!$D$2:$D$4955,$D933)),AVERAGEIFS(ObservedSpeciesData!AI$2:AI$4955,ObservedSpeciesData!$A$2:$A$4955,$A933,ObservedSpeciesData!$C$2:$C$4955,$C933,ObservedSpeciesData!$D$2:$D$4955,$D933),"")</f>
        <v/>
      </c>
      <c r="AJ933" s="2">
        <f>COUNTIFS(ObservedSpeciesData!$A$2:$A$828,$A933,ObservedSpeciesData!$D$2:$D$828,$D933)</f>
        <v>0</v>
      </c>
      <c r="AK933" s="2">
        <f t="shared" si="14"/>
        <v>4</v>
      </c>
    </row>
    <row r="934" spans="1:37" x14ac:dyDescent="0.25">
      <c r="A934" s="14" t="s">
        <v>94</v>
      </c>
      <c r="B934" t="s">
        <v>80</v>
      </c>
      <c r="C934" t="s">
        <v>90</v>
      </c>
      <c r="D934" s="13">
        <v>42160</v>
      </c>
      <c r="E934">
        <v>1</v>
      </c>
      <c r="F934">
        <v>100</v>
      </c>
      <c r="G934" s="2" t="s">
        <v>89</v>
      </c>
      <c r="H934" s="2" t="s">
        <v>10</v>
      </c>
      <c r="I934">
        <v>6</v>
      </c>
      <c r="J934" s="2" t="s">
        <v>88</v>
      </c>
      <c r="K934" s="2">
        <f>IF(ISNUMBER(AVERAGEIFS(ObservedSpeciesData!K$2:K$4955,ObservedSpeciesData!$A$2:$A$4955,$A934,ObservedSpeciesData!$D$2:$D$4955,$D934)),AVERAGEIFS(ObservedSpeciesData!K$2:K$4955,ObservedSpeciesData!$A$2:$A$4955,$A934,ObservedSpeciesData!$D$2:$D$4955,$D934),"")</f>
        <v>90</v>
      </c>
      <c r="L934" s="26">
        <f>IF(ISNUMBER(AVERAGEIFS(ObservedSpeciesData!L$2:L$4955,ObservedSpeciesData!$A$2:$A$4955,$A934,ObservedSpeciesData!$D$2:$D$4955,$D934)),AVERAGEIFS(ObservedSpeciesData!L$2:L$4955,ObservedSpeciesData!$A$2:$A$4955,$A934,ObservedSpeciesData!$D$2:$D$4955,$D934),"")</f>
        <v>1746</v>
      </c>
      <c r="M934" s="23">
        <f>IF(ISNUMBER(AVERAGEIFS(ObservedSpeciesData!M$2:M$4955,ObservedSpeciesData!$A$2:$A$4955,$A934,ObservedSpeciesData!$D$2:$D$4955,$D934)),AVERAGEIFS(ObservedSpeciesData!M$2:M$4955,ObservedSpeciesData!$A$2:$A$4955,$A934,ObservedSpeciesData!$D$2:$D$4955,$D934),"")</f>
        <v>174.60000000000002</v>
      </c>
      <c r="N934" s="23" t="str">
        <f>IF(ISNUMBER(AVERAGEIFS(ObservedSpeciesData!N$2:N$4955,ObservedSpeciesData!$A$2:$A$4955,$A934,ObservedSpeciesData!$D$2:$D$4955,$D934)),AVERAGEIFS(ObservedSpeciesData!N$2:N$4955,ObservedSpeciesData!$A$2:$A$4955,$A934,ObservedSpeciesData!$D$2:$D$4955,$D934),"")</f>
        <v/>
      </c>
      <c r="O934" s="23" t="str">
        <f>IF(ISNUMBER(AVERAGEIFS(ObservedSpeciesData!O$2:O$4955,ObservedSpeciesData!$A$2:$A$4955,$A934,ObservedSpeciesData!$D$2:$D$4955,$D934)),AVERAGEIFS(ObservedSpeciesData!O$2:O$4955,ObservedSpeciesData!$A$2:$A$4955,$A934,ObservedSpeciesData!$D$2:$D$4955,$D934),"")</f>
        <v/>
      </c>
      <c r="P934" s="23" t="str">
        <f>IF(ISNUMBER(AVERAGEIFS(ObservedSpeciesData!P$2:P$4955,ObservedSpeciesData!$A$2:$A$4955,$A934,ObservedSpeciesData!$C$2:$C$4955,$C934,ObservedSpeciesData!$D$2:$D$4955,$D934)),AVERAGEIFS(ObservedSpeciesData!P$2:P$4955,ObservedSpeciesData!$A$2:$A$4955,$A934,ObservedSpeciesData!$C$2:$C$4955,$C934,ObservedSpeciesData!$D$2:$D$4955,$D934),"")</f>
        <v/>
      </c>
      <c r="Q934" s="23"/>
      <c r="R934" s="25" t="str">
        <f>IF(ISNUMBER(AVERAGEIFS(ObservedSpeciesData!R$2:R$4955,ObservedSpeciesData!$A$2:$A$4955,$A934,ObservedSpeciesData!$D$2:$D$4955,$D934)),AVERAGEIFS(ObservedSpeciesData!R$2:R$4955,ObservedSpeciesData!$A$2:$A$4955,$A934,ObservedSpeciesData!$D$2:$D$4955,$D934),"")</f>
        <v/>
      </c>
      <c r="S934" s="25" t="str">
        <f>IF(ISNUMBER(AVERAGEIFS(ObservedSpeciesData!S$2:S$4955,ObservedSpeciesData!$A$2:$A$4955,$A934,ObservedSpeciesData!$D$2:$D$4955,$D934)),AVERAGEIFS(ObservedSpeciesData!S$2:S$4955,ObservedSpeciesData!$A$2:$A$4955,$A934,ObservedSpeciesData!$D$2:$D$4955,$D934),"")</f>
        <v/>
      </c>
      <c r="T934" s="23" t="str">
        <f>IF(ISNUMBER(AVERAGEIFS(ObservedSpeciesData!T$2:T$4955,ObservedSpeciesData!$A$2:$A$4955,$A934,ObservedSpeciesData!$D$2:$D$4955,$D934)),AVERAGEIFS(ObservedSpeciesData!T$2:T$4955,ObservedSpeciesData!$A$2:$A$4955,$A934,ObservedSpeciesData!$D$2:$D$4955,$D934),"")</f>
        <v/>
      </c>
      <c r="U934" s="24" t="str">
        <f>IF(ISNUMBER(AVERAGEIFS(ObservedSpeciesData!U$2:U$4955,ObservedSpeciesData!$A$2:$A$4955,$A934,ObservedSpeciesData!$C$2:$C$4955,$C934,ObservedSpeciesData!$D$2:$D$4955,$D934)),AVERAGEIFS(ObservedSpeciesData!U$2:U$4955,ObservedSpeciesData!$A$2:$A$4955,$A934,ObservedSpeciesData!$C$2:$C$4955,$C934,ObservedSpeciesData!$D$2:$D$4955,$D934),"")</f>
        <v/>
      </c>
      <c r="V934" s="23" t="str">
        <f>IF(ISNUMBER(AVERAGEIFS(ObservedSpeciesData!V$2:V$4955,ObservedSpeciesData!$A$2:$A$4955,$A934,ObservedSpeciesData!$D$2:$D$4955,$D934)),AVERAGEIFS(ObservedSpeciesData!V$2:V$4955,ObservedSpeciesData!$A$2:$A$4955,$A934,ObservedSpeciesData!$D$2:$D$4955,$D934),"")</f>
        <v/>
      </c>
      <c r="W934" s="23" t="str">
        <f>IF(ISNUMBER(AVERAGEIFS(ObservedSpeciesData!W$2:W$4955,ObservedSpeciesData!$A$2:$A$4955,$A934,ObservedSpeciesData!$D$2:$D$4955,$D934)),AVERAGEIFS(ObservedSpeciesData!W$2:W$4955,ObservedSpeciesData!$A$2:$A$4955,$A934,ObservedSpeciesData!$D$2:$D$4955,$D934),"")</f>
        <v/>
      </c>
      <c r="X934" s="23" t="str">
        <f>IF(ISNUMBER(AVERAGEIFS(ObservedSpeciesData!X$2:X$4955,ObservedSpeciesData!$A$2:$A$4955,$A934,ObservedSpeciesData!$D$2:$D$4955,$D934)),AVERAGEIFS(ObservedSpeciesData!X$2:X$4955,ObservedSpeciesData!$A$2:$A$4955,$A934,ObservedSpeciesData!$D$2:$D$4955,$D934),"")</f>
        <v/>
      </c>
      <c r="Y934" s="23" t="str">
        <f>IF(ISNUMBER(AVERAGEIFS(ObservedSpeciesData!Y$2:Y$4955,ObservedSpeciesData!$A$2:$A$4955,$A934,ObservedSpeciesData!$D$2:$D$4955,$D934)),AVERAGEIFS(ObservedSpeciesData!Y$2:Y$4955,ObservedSpeciesData!$A$2:$A$4955,$A934,ObservedSpeciesData!$D$2:$D$4955,$D934),"")</f>
        <v/>
      </c>
      <c r="Z934" s="23" t="str">
        <f>IF(ISNUMBER(AVERAGEIFS(ObservedSpeciesData!Z$2:Z$4955,ObservedSpeciesData!$A$2:$A$4955,$A934,ObservedSpeciesData!$D$2:$D$4955,$D934)),AVERAGEIFS(ObservedSpeciesData!Z$2:Z$4955,ObservedSpeciesData!$A$2:$A$4955,$A934,ObservedSpeciesData!$D$2:$D$4955,$D934),"")</f>
        <v/>
      </c>
      <c r="AA934" s="23">
        <f>IF(ISNUMBER(AVERAGEIFS(ObservedSpeciesData!AA$2:AA$4955,ObservedSpeciesData!$A$2:$A$4955,$A934,ObservedSpeciesData!$D$2:$D$4955,$D934)),AVERAGEIFS(ObservedSpeciesData!AA$2:AA$4955,ObservedSpeciesData!$A$2:$A$4955,$A934,ObservedSpeciesData!$D$2:$D$4955,$D934),"")</f>
        <v>24.6</v>
      </c>
      <c r="AB934" s="24">
        <f>IF(ISNUMBER(AVERAGEIFS(ObservedSpeciesData!AB$2:AB$4955,ObservedSpeciesData!$A$2:$A$4955,$A934,ObservedSpeciesData!$D$2:$D$4955,$D934)),AVERAGEIFS(ObservedSpeciesData!AB$2:AB$4955,ObservedSpeciesData!$A$2:$A$4955,$A934,ObservedSpeciesData!$D$2:$D$4955,$D934),"")</f>
        <v>3.9499999999999993E-2</v>
      </c>
      <c r="AC934" s="24">
        <f>IF(ISNUMBER(AVERAGEIFS(ObservedSpeciesData!AC$2:AC$4955,ObservedSpeciesData!$A$2:$A$4955,$A934,ObservedSpeciesData!$D$2:$D$4955,$D934)),AVERAGEIFS(ObservedSpeciesData!AC$2:AC$4955,ObservedSpeciesData!$A$2:$A$4955,$A934,ObservedSpeciesData!$D$2:$D$4955,$D934),"")</f>
        <v>3.9499999999999993E-2</v>
      </c>
      <c r="AD934" s="23" t="str">
        <f>IF(ISNUMBER(AVERAGEIFS(ObservedSpeciesData!AD$2:AD$4955,ObservedSpeciesData!$A$2:$A$4955,$A934,ObservedSpeciesData!$D$2:$D$4955,$D934)),AVERAGEIFS(ObservedSpeciesData!AD$2:AD$4955,ObservedSpeciesData!$A$2:$A$4955,$A934,ObservedSpeciesData!$D$2:$D$4955,$D934),"")</f>
        <v/>
      </c>
      <c r="AE934" s="24" t="str">
        <f>IF(ISNUMBER(AVERAGEIFS(ObservedSpeciesData!AE$2:AE$4955,ObservedSpeciesData!$A$2:$A$4955,$A934,ObservedSpeciesData!$D$2:$D$4955,$D934)),AVERAGEIFS(ObservedSpeciesData!AE$2:AE$4955,ObservedSpeciesData!$A$2:$A$4955,$A934,ObservedSpeciesData!$D$2:$D$4955,$D934),"")</f>
        <v/>
      </c>
      <c r="AF934" s="23"/>
      <c r="AG934" s="24"/>
      <c r="AH934" s="23" t="str">
        <f>IF(ISNUMBER(AVERAGEIFS(ObservedSpeciesData!AH$2:AH$4955,ObservedSpeciesData!$A$2:$A$4955,$A934,ObservedSpeciesData!$D$2:$D$4955,$D934)),AVERAGEIFS(ObservedSpeciesData!AH$2:AH$4955,ObservedSpeciesData!$A$2:$A$4955,$A934,ObservedSpeciesData!$D$2:$D$4955,$D934),"")</f>
        <v/>
      </c>
      <c r="AI934" s="23" t="str">
        <f>IF(ISNUMBER(AVERAGEIFS(ObservedSpeciesData!AI$2:AI$4955,ObservedSpeciesData!$A$2:$A$4955,$A934,ObservedSpeciesData!$C$2:$C$4955,$C934,ObservedSpeciesData!$D$2:$D$4955,$D934)),AVERAGEIFS(ObservedSpeciesData!AI$2:AI$4955,ObservedSpeciesData!$A$2:$A$4955,$A934,ObservedSpeciesData!$C$2:$C$4955,$C934,ObservedSpeciesData!$D$2:$D$4955,$D934),"")</f>
        <v/>
      </c>
      <c r="AJ934" s="2">
        <f>COUNTIFS(ObservedSpeciesData!$A$2:$A$828,$A934,ObservedSpeciesData!$D$2:$D$828,$D934)</f>
        <v>0</v>
      </c>
      <c r="AK934" s="2">
        <f t="shared" si="14"/>
        <v>4</v>
      </c>
    </row>
    <row r="935" spans="1:37" x14ac:dyDescent="0.25">
      <c r="A935" s="14" t="s">
        <v>93</v>
      </c>
      <c r="B935" t="s">
        <v>80</v>
      </c>
      <c r="C935" t="s">
        <v>90</v>
      </c>
      <c r="D935" s="13">
        <v>42160</v>
      </c>
      <c r="E935">
        <v>1</v>
      </c>
      <c r="F935">
        <v>200</v>
      </c>
      <c r="G935" s="2" t="s">
        <v>89</v>
      </c>
      <c r="H935" s="2" t="s">
        <v>10</v>
      </c>
      <c r="I935">
        <v>6</v>
      </c>
      <c r="J935" s="2" t="s">
        <v>88</v>
      </c>
      <c r="K935" s="2">
        <f>IF(ISNUMBER(AVERAGEIFS(ObservedSpeciesData!K$2:K$4955,ObservedSpeciesData!$A$2:$A$4955,$A935,ObservedSpeciesData!$D$2:$D$4955,$D935)),AVERAGEIFS(ObservedSpeciesData!K$2:K$4955,ObservedSpeciesData!$A$2:$A$4955,$A935,ObservedSpeciesData!$D$2:$D$4955,$D935),"")</f>
        <v>180</v>
      </c>
      <c r="L935" s="26">
        <f>IF(ISNUMBER(AVERAGEIFS(ObservedSpeciesData!L$2:L$4955,ObservedSpeciesData!$A$2:$A$4955,$A935,ObservedSpeciesData!$D$2:$D$4955,$D935)),AVERAGEIFS(ObservedSpeciesData!L$2:L$4955,ObservedSpeciesData!$A$2:$A$4955,$A935,ObservedSpeciesData!$D$2:$D$4955,$D935),"")</f>
        <v>1732</v>
      </c>
      <c r="M935" s="23">
        <f>IF(ISNUMBER(AVERAGEIFS(ObservedSpeciesData!M$2:M$4955,ObservedSpeciesData!$A$2:$A$4955,$A935,ObservedSpeciesData!$D$2:$D$4955,$D935)),AVERAGEIFS(ObservedSpeciesData!M$2:M$4955,ObservedSpeciesData!$A$2:$A$4955,$A935,ObservedSpeciesData!$D$2:$D$4955,$D935),"")</f>
        <v>173.2</v>
      </c>
      <c r="N935" s="23" t="str">
        <f>IF(ISNUMBER(AVERAGEIFS(ObservedSpeciesData!N$2:N$4955,ObservedSpeciesData!$A$2:$A$4955,$A935,ObservedSpeciesData!$D$2:$D$4955,$D935)),AVERAGEIFS(ObservedSpeciesData!N$2:N$4955,ObservedSpeciesData!$A$2:$A$4955,$A935,ObservedSpeciesData!$D$2:$D$4955,$D935),"")</f>
        <v/>
      </c>
      <c r="O935" s="23" t="str">
        <f>IF(ISNUMBER(AVERAGEIFS(ObservedSpeciesData!O$2:O$4955,ObservedSpeciesData!$A$2:$A$4955,$A935,ObservedSpeciesData!$D$2:$D$4955,$D935)),AVERAGEIFS(ObservedSpeciesData!O$2:O$4955,ObservedSpeciesData!$A$2:$A$4955,$A935,ObservedSpeciesData!$D$2:$D$4955,$D935),"")</f>
        <v/>
      </c>
      <c r="P935" s="23" t="str">
        <f>IF(ISNUMBER(AVERAGEIFS(ObservedSpeciesData!P$2:P$4955,ObservedSpeciesData!$A$2:$A$4955,$A935,ObservedSpeciesData!$C$2:$C$4955,$C935,ObservedSpeciesData!$D$2:$D$4955,$D935)),AVERAGEIFS(ObservedSpeciesData!P$2:P$4955,ObservedSpeciesData!$A$2:$A$4955,$A935,ObservedSpeciesData!$C$2:$C$4955,$C935,ObservedSpeciesData!$D$2:$D$4955,$D935),"")</f>
        <v/>
      </c>
      <c r="Q935" s="23"/>
      <c r="R935" s="25" t="str">
        <f>IF(ISNUMBER(AVERAGEIFS(ObservedSpeciesData!R$2:R$4955,ObservedSpeciesData!$A$2:$A$4955,$A935,ObservedSpeciesData!$D$2:$D$4955,$D935)),AVERAGEIFS(ObservedSpeciesData!R$2:R$4955,ObservedSpeciesData!$A$2:$A$4955,$A935,ObservedSpeciesData!$D$2:$D$4955,$D935),"")</f>
        <v/>
      </c>
      <c r="S935" s="25" t="str">
        <f>IF(ISNUMBER(AVERAGEIFS(ObservedSpeciesData!S$2:S$4955,ObservedSpeciesData!$A$2:$A$4955,$A935,ObservedSpeciesData!$D$2:$D$4955,$D935)),AVERAGEIFS(ObservedSpeciesData!S$2:S$4955,ObservedSpeciesData!$A$2:$A$4955,$A935,ObservedSpeciesData!$D$2:$D$4955,$D935),"")</f>
        <v/>
      </c>
      <c r="T935" s="23" t="str">
        <f>IF(ISNUMBER(AVERAGEIFS(ObservedSpeciesData!T$2:T$4955,ObservedSpeciesData!$A$2:$A$4955,$A935,ObservedSpeciesData!$D$2:$D$4955,$D935)),AVERAGEIFS(ObservedSpeciesData!T$2:T$4955,ObservedSpeciesData!$A$2:$A$4955,$A935,ObservedSpeciesData!$D$2:$D$4955,$D935),"")</f>
        <v/>
      </c>
      <c r="U935" s="24" t="str">
        <f>IF(ISNUMBER(AVERAGEIFS(ObservedSpeciesData!U$2:U$4955,ObservedSpeciesData!$A$2:$A$4955,$A935,ObservedSpeciesData!$C$2:$C$4955,$C935,ObservedSpeciesData!$D$2:$D$4955,$D935)),AVERAGEIFS(ObservedSpeciesData!U$2:U$4955,ObservedSpeciesData!$A$2:$A$4955,$A935,ObservedSpeciesData!$C$2:$C$4955,$C935,ObservedSpeciesData!$D$2:$D$4955,$D935),"")</f>
        <v/>
      </c>
      <c r="V935" s="23" t="str">
        <f>IF(ISNUMBER(AVERAGEIFS(ObservedSpeciesData!V$2:V$4955,ObservedSpeciesData!$A$2:$A$4955,$A935,ObservedSpeciesData!$D$2:$D$4955,$D935)),AVERAGEIFS(ObservedSpeciesData!V$2:V$4955,ObservedSpeciesData!$A$2:$A$4955,$A935,ObservedSpeciesData!$D$2:$D$4955,$D935),"")</f>
        <v/>
      </c>
      <c r="W935" s="23" t="str">
        <f>IF(ISNUMBER(AVERAGEIFS(ObservedSpeciesData!W$2:W$4955,ObservedSpeciesData!$A$2:$A$4955,$A935,ObservedSpeciesData!$D$2:$D$4955,$D935)),AVERAGEIFS(ObservedSpeciesData!W$2:W$4955,ObservedSpeciesData!$A$2:$A$4955,$A935,ObservedSpeciesData!$D$2:$D$4955,$D935),"")</f>
        <v/>
      </c>
      <c r="X935" s="23" t="str">
        <f>IF(ISNUMBER(AVERAGEIFS(ObservedSpeciesData!X$2:X$4955,ObservedSpeciesData!$A$2:$A$4955,$A935,ObservedSpeciesData!$D$2:$D$4955,$D935)),AVERAGEIFS(ObservedSpeciesData!X$2:X$4955,ObservedSpeciesData!$A$2:$A$4955,$A935,ObservedSpeciesData!$D$2:$D$4955,$D935),"")</f>
        <v/>
      </c>
      <c r="Y935" s="23" t="str">
        <f>IF(ISNUMBER(AVERAGEIFS(ObservedSpeciesData!Y$2:Y$4955,ObservedSpeciesData!$A$2:$A$4955,$A935,ObservedSpeciesData!$D$2:$D$4955,$D935)),AVERAGEIFS(ObservedSpeciesData!Y$2:Y$4955,ObservedSpeciesData!$A$2:$A$4955,$A935,ObservedSpeciesData!$D$2:$D$4955,$D935),"")</f>
        <v/>
      </c>
      <c r="Z935" s="23" t="str">
        <f>IF(ISNUMBER(AVERAGEIFS(ObservedSpeciesData!Z$2:Z$4955,ObservedSpeciesData!$A$2:$A$4955,$A935,ObservedSpeciesData!$D$2:$D$4955,$D935)),AVERAGEIFS(ObservedSpeciesData!Z$2:Z$4955,ObservedSpeciesData!$A$2:$A$4955,$A935,ObservedSpeciesData!$D$2:$D$4955,$D935),"")</f>
        <v/>
      </c>
      <c r="AA935" s="23">
        <f>IF(ISNUMBER(AVERAGEIFS(ObservedSpeciesData!AA$2:AA$4955,ObservedSpeciesData!$A$2:$A$4955,$A935,ObservedSpeciesData!$D$2:$D$4955,$D935)),AVERAGEIFS(ObservedSpeciesData!AA$2:AA$4955,ObservedSpeciesData!$A$2:$A$4955,$A935,ObservedSpeciesData!$D$2:$D$4955,$D935),"")</f>
        <v>32.5</v>
      </c>
      <c r="AB935" s="24">
        <f>IF(ISNUMBER(AVERAGEIFS(ObservedSpeciesData!AB$2:AB$4955,ObservedSpeciesData!$A$2:$A$4955,$A935,ObservedSpeciesData!$D$2:$D$4955,$D935)),AVERAGEIFS(ObservedSpeciesData!AB$2:AB$4955,ObservedSpeciesData!$A$2:$A$4955,$A935,ObservedSpeciesData!$D$2:$D$4955,$D935),"")</f>
        <v>5.2000000000000005E-2</v>
      </c>
      <c r="AC935" s="24">
        <f>IF(ISNUMBER(AVERAGEIFS(ObservedSpeciesData!AC$2:AC$4955,ObservedSpeciesData!$A$2:$A$4955,$A935,ObservedSpeciesData!$D$2:$D$4955,$D935)),AVERAGEIFS(ObservedSpeciesData!AC$2:AC$4955,ObservedSpeciesData!$A$2:$A$4955,$A935,ObservedSpeciesData!$D$2:$D$4955,$D935),"")</f>
        <v>5.2000000000000005E-2</v>
      </c>
      <c r="AD935" s="23" t="str">
        <f>IF(ISNUMBER(AVERAGEIFS(ObservedSpeciesData!AD$2:AD$4955,ObservedSpeciesData!$A$2:$A$4955,$A935,ObservedSpeciesData!$D$2:$D$4955,$D935)),AVERAGEIFS(ObservedSpeciesData!AD$2:AD$4955,ObservedSpeciesData!$A$2:$A$4955,$A935,ObservedSpeciesData!$D$2:$D$4955,$D935),"")</f>
        <v/>
      </c>
      <c r="AE935" s="24" t="str">
        <f>IF(ISNUMBER(AVERAGEIFS(ObservedSpeciesData!AE$2:AE$4955,ObservedSpeciesData!$A$2:$A$4955,$A935,ObservedSpeciesData!$D$2:$D$4955,$D935)),AVERAGEIFS(ObservedSpeciesData!AE$2:AE$4955,ObservedSpeciesData!$A$2:$A$4955,$A935,ObservedSpeciesData!$D$2:$D$4955,$D935),"")</f>
        <v/>
      </c>
      <c r="AF935" s="23"/>
      <c r="AG935" s="24"/>
      <c r="AH935" s="23" t="str">
        <f>IF(ISNUMBER(AVERAGEIFS(ObservedSpeciesData!AH$2:AH$4955,ObservedSpeciesData!$A$2:$A$4955,$A935,ObservedSpeciesData!$D$2:$D$4955,$D935)),AVERAGEIFS(ObservedSpeciesData!AH$2:AH$4955,ObservedSpeciesData!$A$2:$A$4955,$A935,ObservedSpeciesData!$D$2:$D$4955,$D935),"")</f>
        <v/>
      </c>
      <c r="AI935" s="23" t="str">
        <f>IF(ISNUMBER(AVERAGEIFS(ObservedSpeciesData!AI$2:AI$4955,ObservedSpeciesData!$A$2:$A$4955,$A935,ObservedSpeciesData!$C$2:$C$4955,$C935,ObservedSpeciesData!$D$2:$D$4955,$D935)),AVERAGEIFS(ObservedSpeciesData!AI$2:AI$4955,ObservedSpeciesData!$A$2:$A$4955,$A935,ObservedSpeciesData!$C$2:$C$4955,$C935,ObservedSpeciesData!$D$2:$D$4955,$D935),"")</f>
        <v/>
      </c>
      <c r="AJ935" s="2">
        <f>COUNTIFS(ObservedSpeciesData!$A$2:$A$828,$A935,ObservedSpeciesData!$D$2:$D$828,$D935)</f>
        <v>0</v>
      </c>
      <c r="AK935" s="2">
        <f t="shared" si="14"/>
        <v>4</v>
      </c>
    </row>
    <row r="936" spans="1:37" x14ac:dyDescent="0.25">
      <c r="A936" s="14" t="s">
        <v>92</v>
      </c>
      <c r="B936" t="s">
        <v>80</v>
      </c>
      <c r="C936" t="s">
        <v>90</v>
      </c>
      <c r="D936" s="13">
        <v>42160</v>
      </c>
      <c r="E936">
        <v>1</v>
      </c>
      <c r="F936">
        <v>350</v>
      </c>
      <c r="G936" s="2" t="s">
        <v>89</v>
      </c>
      <c r="H936" s="2" t="s">
        <v>10</v>
      </c>
      <c r="I936">
        <v>6</v>
      </c>
      <c r="J936" s="2" t="s">
        <v>88</v>
      </c>
      <c r="K936" s="2">
        <f>IF(ISNUMBER(AVERAGEIFS(ObservedSpeciesData!K$2:K$4955,ObservedSpeciesData!$A$2:$A$4955,$A936,ObservedSpeciesData!$D$2:$D$4955,$D936)),AVERAGEIFS(ObservedSpeciesData!K$2:K$4955,ObservedSpeciesData!$A$2:$A$4955,$A936,ObservedSpeciesData!$D$2:$D$4955,$D936),"")</f>
        <v>315</v>
      </c>
      <c r="L936" s="26">
        <f>IF(ISNUMBER(AVERAGEIFS(ObservedSpeciesData!L$2:L$4955,ObservedSpeciesData!$A$2:$A$4955,$A936,ObservedSpeciesData!$D$2:$D$4955,$D936)),AVERAGEIFS(ObservedSpeciesData!L$2:L$4955,ObservedSpeciesData!$A$2:$A$4955,$A936,ObservedSpeciesData!$D$2:$D$4955,$D936),"")</f>
        <v>1844</v>
      </c>
      <c r="M936" s="23">
        <f>IF(ISNUMBER(AVERAGEIFS(ObservedSpeciesData!M$2:M$4955,ObservedSpeciesData!$A$2:$A$4955,$A936,ObservedSpeciesData!$D$2:$D$4955,$D936)),AVERAGEIFS(ObservedSpeciesData!M$2:M$4955,ObservedSpeciesData!$A$2:$A$4955,$A936,ObservedSpeciesData!$D$2:$D$4955,$D936),"")</f>
        <v>184.39999999999998</v>
      </c>
      <c r="N936" s="23" t="str">
        <f>IF(ISNUMBER(AVERAGEIFS(ObservedSpeciesData!N$2:N$4955,ObservedSpeciesData!$A$2:$A$4955,$A936,ObservedSpeciesData!$D$2:$D$4955,$D936)),AVERAGEIFS(ObservedSpeciesData!N$2:N$4955,ObservedSpeciesData!$A$2:$A$4955,$A936,ObservedSpeciesData!$D$2:$D$4955,$D936),"")</f>
        <v/>
      </c>
      <c r="O936" s="23" t="str">
        <f>IF(ISNUMBER(AVERAGEIFS(ObservedSpeciesData!O$2:O$4955,ObservedSpeciesData!$A$2:$A$4955,$A936,ObservedSpeciesData!$D$2:$D$4955,$D936)),AVERAGEIFS(ObservedSpeciesData!O$2:O$4955,ObservedSpeciesData!$A$2:$A$4955,$A936,ObservedSpeciesData!$D$2:$D$4955,$D936),"")</f>
        <v/>
      </c>
      <c r="P936" s="23" t="str">
        <f>IF(ISNUMBER(AVERAGEIFS(ObservedSpeciesData!P$2:P$4955,ObservedSpeciesData!$A$2:$A$4955,$A936,ObservedSpeciesData!$C$2:$C$4955,$C936,ObservedSpeciesData!$D$2:$D$4955,$D936)),AVERAGEIFS(ObservedSpeciesData!P$2:P$4955,ObservedSpeciesData!$A$2:$A$4955,$A936,ObservedSpeciesData!$C$2:$C$4955,$C936,ObservedSpeciesData!$D$2:$D$4955,$D936),"")</f>
        <v/>
      </c>
      <c r="Q936" s="23"/>
      <c r="R936" s="25" t="str">
        <f>IF(ISNUMBER(AVERAGEIFS(ObservedSpeciesData!R$2:R$4955,ObservedSpeciesData!$A$2:$A$4955,$A936,ObservedSpeciesData!$D$2:$D$4955,$D936)),AVERAGEIFS(ObservedSpeciesData!R$2:R$4955,ObservedSpeciesData!$A$2:$A$4955,$A936,ObservedSpeciesData!$D$2:$D$4955,$D936),"")</f>
        <v/>
      </c>
      <c r="S936" s="25" t="str">
        <f>IF(ISNUMBER(AVERAGEIFS(ObservedSpeciesData!S$2:S$4955,ObservedSpeciesData!$A$2:$A$4955,$A936,ObservedSpeciesData!$D$2:$D$4955,$D936)),AVERAGEIFS(ObservedSpeciesData!S$2:S$4955,ObservedSpeciesData!$A$2:$A$4955,$A936,ObservedSpeciesData!$D$2:$D$4955,$D936),"")</f>
        <v/>
      </c>
      <c r="T936" s="23" t="str">
        <f>IF(ISNUMBER(AVERAGEIFS(ObservedSpeciesData!T$2:T$4955,ObservedSpeciesData!$A$2:$A$4955,$A936,ObservedSpeciesData!$D$2:$D$4955,$D936)),AVERAGEIFS(ObservedSpeciesData!T$2:T$4955,ObservedSpeciesData!$A$2:$A$4955,$A936,ObservedSpeciesData!$D$2:$D$4955,$D936),"")</f>
        <v/>
      </c>
      <c r="U936" s="24" t="str">
        <f>IF(ISNUMBER(AVERAGEIFS(ObservedSpeciesData!U$2:U$4955,ObservedSpeciesData!$A$2:$A$4955,$A936,ObservedSpeciesData!$C$2:$C$4955,$C936,ObservedSpeciesData!$D$2:$D$4955,$D936)),AVERAGEIFS(ObservedSpeciesData!U$2:U$4955,ObservedSpeciesData!$A$2:$A$4955,$A936,ObservedSpeciesData!$C$2:$C$4955,$C936,ObservedSpeciesData!$D$2:$D$4955,$D936),"")</f>
        <v/>
      </c>
      <c r="V936" s="23" t="str">
        <f>IF(ISNUMBER(AVERAGEIFS(ObservedSpeciesData!V$2:V$4955,ObservedSpeciesData!$A$2:$A$4955,$A936,ObservedSpeciesData!$D$2:$D$4955,$D936)),AVERAGEIFS(ObservedSpeciesData!V$2:V$4955,ObservedSpeciesData!$A$2:$A$4955,$A936,ObservedSpeciesData!$D$2:$D$4955,$D936),"")</f>
        <v/>
      </c>
      <c r="W936" s="23" t="str">
        <f>IF(ISNUMBER(AVERAGEIFS(ObservedSpeciesData!W$2:W$4955,ObservedSpeciesData!$A$2:$A$4955,$A936,ObservedSpeciesData!$D$2:$D$4955,$D936)),AVERAGEIFS(ObservedSpeciesData!W$2:W$4955,ObservedSpeciesData!$A$2:$A$4955,$A936,ObservedSpeciesData!$D$2:$D$4955,$D936),"")</f>
        <v/>
      </c>
      <c r="X936" s="23" t="str">
        <f>IF(ISNUMBER(AVERAGEIFS(ObservedSpeciesData!X$2:X$4955,ObservedSpeciesData!$A$2:$A$4955,$A936,ObservedSpeciesData!$D$2:$D$4955,$D936)),AVERAGEIFS(ObservedSpeciesData!X$2:X$4955,ObservedSpeciesData!$A$2:$A$4955,$A936,ObservedSpeciesData!$D$2:$D$4955,$D936),"")</f>
        <v/>
      </c>
      <c r="Y936" s="23" t="str">
        <f>IF(ISNUMBER(AVERAGEIFS(ObservedSpeciesData!Y$2:Y$4955,ObservedSpeciesData!$A$2:$A$4955,$A936,ObservedSpeciesData!$D$2:$D$4955,$D936)),AVERAGEIFS(ObservedSpeciesData!Y$2:Y$4955,ObservedSpeciesData!$A$2:$A$4955,$A936,ObservedSpeciesData!$D$2:$D$4955,$D936),"")</f>
        <v/>
      </c>
      <c r="Z936" s="23" t="str">
        <f>IF(ISNUMBER(AVERAGEIFS(ObservedSpeciesData!Z$2:Z$4955,ObservedSpeciesData!$A$2:$A$4955,$A936,ObservedSpeciesData!$D$2:$D$4955,$D936)),AVERAGEIFS(ObservedSpeciesData!Z$2:Z$4955,ObservedSpeciesData!$A$2:$A$4955,$A936,ObservedSpeciesData!$D$2:$D$4955,$D936),"")</f>
        <v/>
      </c>
      <c r="AA936" s="23">
        <f>IF(ISNUMBER(AVERAGEIFS(ObservedSpeciesData!AA$2:AA$4955,ObservedSpeciesData!$A$2:$A$4955,$A936,ObservedSpeciesData!$D$2:$D$4955,$D936)),AVERAGEIFS(ObservedSpeciesData!AA$2:AA$4955,ObservedSpeciesData!$A$2:$A$4955,$A936,ObservedSpeciesData!$D$2:$D$4955,$D936),"")</f>
        <v>33.700000000000003</v>
      </c>
      <c r="AB936" s="24">
        <f>IF(ISNUMBER(AVERAGEIFS(ObservedSpeciesData!AB$2:AB$4955,ObservedSpeciesData!$A$2:$A$4955,$A936,ObservedSpeciesData!$D$2:$D$4955,$D936)),AVERAGEIFS(ObservedSpeciesData!AB$2:AB$4955,ObservedSpeciesData!$A$2:$A$4955,$A936,ObservedSpeciesData!$D$2:$D$4955,$D936),"")</f>
        <v>5.3500000000000006E-2</v>
      </c>
      <c r="AC936" s="24">
        <f>IF(ISNUMBER(AVERAGEIFS(ObservedSpeciesData!AC$2:AC$4955,ObservedSpeciesData!$A$2:$A$4955,$A936,ObservedSpeciesData!$D$2:$D$4955,$D936)),AVERAGEIFS(ObservedSpeciesData!AC$2:AC$4955,ObservedSpeciesData!$A$2:$A$4955,$A936,ObservedSpeciesData!$D$2:$D$4955,$D936),"")</f>
        <v>5.3500000000000006E-2</v>
      </c>
      <c r="AD936" s="23" t="str">
        <f>IF(ISNUMBER(AVERAGEIFS(ObservedSpeciesData!AD$2:AD$4955,ObservedSpeciesData!$A$2:$A$4955,$A936,ObservedSpeciesData!$D$2:$D$4955,$D936)),AVERAGEIFS(ObservedSpeciesData!AD$2:AD$4955,ObservedSpeciesData!$A$2:$A$4955,$A936,ObservedSpeciesData!$D$2:$D$4955,$D936),"")</f>
        <v/>
      </c>
      <c r="AE936" s="24" t="str">
        <f>IF(ISNUMBER(AVERAGEIFS(ObservedSpeciesData!AE$2:AE$4955,ObservedSpeciesData!$A$2:$A$4955,$A936,ObservedSpeciesData!$D$2:$D$4955,$D936)),AVERAGEIFS(ObservedSpeciesData!AE$2:AE$4955,ObservedSpeciesData!$A$2:$A$4955,$A936,ObservedSpeciesData!$D$2:$D$4955,$D936),"")</f>
        <v/>
      </c>
      <c r="AF936" s="23"/>
      <c r="AG936" s="24"/>
      <c r="AH936" s="23" t="str">
        <f>IF(ISNUMBER(AVERAGEIFS(ObservedSpeciesData!AH$2:AH$4955,ObservedSpeciesData!$A$2:$A$4955,$A936,ObservedSpeciesData!$D$2:$D$4955,$D936)),AVERAGEIFS(ObservedSpeciesData!AH$2:AH$4955,ObservedSpeciesData!$A$2:$A$4955,$A936,ObservedSpeciesData!$D$2:$D$4955,$D936),"")</f>
        <v/>
      </c>
      <c r="AI936" s="23" t="str">
        <f>IF(ISNUMBER(AVERAGEIFS(ObservedSpeciesData!AI$2:AI$4955,ObservedSpeciesData!$A$2:$A$4955,$A936,ObservedSpeciesData!$C$2:$C$4955,$C936,ObservedSpeciesData!$D$2:$D$4955,$D936)),AVERAGEIFS(ObservedSpeciesData!AI$2:AI$4955,ObservedSpeciesData!$A$2:$A$4955,$A936,ObservedSpeciesData!$C$2:$C$4955,$C936,ObservedSpeciesData!$D$2:$D$4955,$D936),"")</f>
        <v/>
      </c>
      <c r="AJ936" s="2">
        <f>COUNTIFS(ObservedSpeciesData!$A$2:$A$828,$A936,ObservedSpeciesData!$D$2:$D$828,$D936)</f>
        <v>0</v>
      </c>
      <c r="AK936" s="2">
        <f t="shared" si="14"/>
        <v>4</v>
      </c>
    </row>
    <row r="937" spans="1:37" x14ac:dyDescent="0.25">
      <c r="A937" s="14" t="s">
        <v>91</v>
      </c>
      <c r="B937" t="s">
        <v>80</v>
      </c>
      <c r="C937" t="s">
        <v>90</v>
      </c>
      <c r="D937" s="13">
        <v>42160</v>
      </c>
      <c r="E937">
        <v>1</v>
      </c>
      <c r="F937">
        <v>500</v>
      </c>
      <c r="G937" s="2" t="s">
        <v>89</v>
      </c>
      <c r="H937" s="2" t="s">
        <v>10</v>
      </c>
      <c r="I937">
        <v>6</v>
      </c>
      <c r="J937" s="2" t="s">
        <v>88</v>
      </c>
      <c r="K937" s="2">
        <f>IF(ISNUMBER(AVERAGEIFS(ObservedSpeciesData!K$2:K$4955,ObservedSpeciesData!$A$2:$A$4955,$A937,ObservedSpeciesData!$D$2:$D$4955,$D937)),AVERAGEIFS(ObservedSpeciesData!K$2:K$4955,ObservedSpeciesData!$A$2:$A$4955,$A937,ObservedSpeciesData!$D$2:$D$4955,$D937),"")</f>
        <v>450</v>
      </c>
      <c r="L937" s="26">
        <f>IF(ISNUMBER(AVERAGEIFS(ObservedSpeciesData!L$2:L$4955,ObservedSpeciesData!$A$2:$A$4955,$A937,ObservedSpeciesData!$D$2:$D$4955,$D937)),AVERAGEIFS(ObservedSpeciesData!L$2:L$4955,ObservedSpeciesData!$A$2:$A$4955,$A937,ObservedSpeciesData!$D$2:$D$4955,$D937),"")</f>
        <v>1900</v>
      </c>
      <c r="M937" s="23">
        <f>IF(ISNUMBER(AVERAGEIFS(ObservedSpeciesData!M$2:M$4955,ObservedSpeciesData!$A$2:$A$4955,$A937,ObservedSpeciesData!$D$2:$D$4955,$D937)),AVERAGEIFS(ObservedSpeciesData!M$2:M$4955,ObservedSpeciesData!$A$2:$A$4955,$A937,ObservedSpeciesData!$D$2:$D$4955,$D937),"")</f>
        <v>190</v>
      </c>
      <c r="N937" s="23" t="str">
        <f>IF(ISNUMBER(AVERAGEIFS(ObservedSpeciesData!N$2:N$4955,ObservedSpeciesData!$A$2:$A$4955,$A937,ObservedSpeciesData!$D$2:$D$4955,$D937)),AVERAGEIFS(ObservedSpeciesData!N$2:N$4955,ObservedSpeciesData!$A$2:$A$4955,$A937,ObservedSpeciesData!$D$2:$D$4955,$D937),"")</f>
        <v/>
      </c>
      <c r="O937" s="23" t="str">
        <f>IF(ISNUMBER(AVERAGEIFS(ObservedSpeciesData!O$2:O$4955,ObservedSpeciesData!$A$2:$A$4955,$A937,ObservedSpeciesData!$D$2:$D$4955,$D937)),AVERAGEIFS(ObservedSpeciesData!O$2:O$4955,ObservedSpeciesData!$A$2:$A$4955,$A937,ObservedSpeciesData!$D$2:$D$4955,$D937),"")</f>
        <v/>
      </c>
      <c r="P937" s="23" t="str">
        <f>IF(ISNUMBER(AVERAGEIFS(ObservedSpeciesData!P$2:P$4955,ObservedSpeciesData!$A$2:$A$4955,$A937,ObservedSpeciesData!$C$2:$C$4955,$C937,ObservedSpeciesData!$D$2:$D$4955,$D937)),AVERAGEIFS(ObservedSpeciesData!P$2:P$4955,ObservedSpeciesData!$A$2:$A$4955,$A937,ObservedSpeciesData!$C$2:$C$4955,$C937,ObservedSpeciesData!$D$2:$D$4955,$D937),"")</f>
        <v/>
      </c>
      <c r="Q937" s="23"/>
      <c r="R937" s="25" t="str">
        <f>IF(ISNUMBER(AVERAGEIFS(ObservedSpeciesData!R$2:R$4955,ObservedSpeciesData!$A$2:$A$4955,$A937,ObservedSpeciesData!$D$2:$D$4955,$D937)),AVERAGEIFS(ObservedSpeciesData!R$2:R$4955,ObservedSpeciesData!$A$2:$A$4955,$A937,ObservedSpeciesData!$D$2:$D$4955,$D937),"")</f>
        <v/>
      </c>
      <c r="S937" s="25" t="str">
        <f>IF(ISNUMBER(AVERAGEIFS(ObservedSpeciesData!S$2:S$4955,ObservedSpeciesData!$A$2:$A$4955,$A937,ObservedSpeciesData!$D$2:$D$4955,$D937)),AVERAGEIFS(ObservedSpeciesData!S$2:S$4955,ObservedSpeciesData!$A$2:$A$4955,$A937,ObservedSpeciesData!$D$2:$D$4955,$D937),"")</f>
        <v/>
      </c>
      <c r="T937" s="23" t="str">
        <f>IF(ISNUMBER(AVERAGEIFS(ObservedSpeciesData!T$2:T$4955,ObservedSpeciesData!$A$2:$A$4955,$A937,ObservedSpeciesData!$D$2:$D$4955,$D937)),AVERAGEIFS(ObservedSpeciesData!T$2:T$4955,ObservedSpeciesData!$A$2:$A$4955,$A937,ObservedSpeciesData!$D$2:$D$4955,$D937),"")</f>
        <v/>
      </c>
      <c r="U937" s="24" t="str">
        <f>IF(ISNUMBER(AVERAGEIFS(ObservedSpeciesData!U$2:U$4955,ObservedSpeciesData!$A$2:$A$4955,$A937,ObservedSpeciesData!$C$2:$C$4955,$C937,ObservedSpeciesData!$D$2:$D$4955,$D937)),AVERAGEIFS(ObservedSpeciesData!U$2:U$4955,ObservedSpeciesData!$A$2:$A$4955,$A937,ObservedSpeciesData!$C$2:$C$4955,$C937,ObservedSpeciesData!$D$2:$D$4955,$D937),"")</f>
        <v/>
      </c>
      <c r="V937" s="23" t="str">
        <f>IF(ISNUMBER(AVERAGEIFS(ObservedSpeciesData!V$2:V$4955,ObservedSpeciesData!$A$2:$A$4955,$A937,ObservedSpeciesData!$D$2:$D$4955,$D937)),AVERAGEIFS(ObservedSpeciesData!V$2:V$4955,ObservedSpeciesData!$A$2:$A$4955,$A937,ObservedSpeciesData!$D$2:$D$4955,$D937),"")</f>
        <v/>
      </c>
      <c r="W937" s="23" t="str">
        <f>IF(ISNUMBER(AVERAGEIFS(ObservedSpeciesData!W$2:W$4955,ObservedSpeciesData!$A$2:$A$4955,$A937,ObservedSpeciesData!$D$2:$D$4955,$D937)),AVERAGEIFS(ObservedSpeciesData!W$2:W$4955,ObservedSpeciesData!$A$2:$A$4955,$A937,ObservedSpeciesData!$D$2:$D$4955,$D937),"")</f>
        <v/>
      </c>
      <c r="X937" s="23" t="str">
        <f>IF(ISNUMBER(AVERAGEIFS(ObservedSpeciesData!X$2:X$4955,ObservedSpeciesData!$A$2:$A$4955,$A937,ObservedSpeciesData!$D$2:$D$4955,$D937)),AVERAGEIFS(ObservedSpeciesData!X$2:X$4955,ObservedSpeciesData!$A$2:$A$4955,$A937,ObservedSpeciesData!$D$2:$D$4955,$D937),"")</f>
        <v/>
      </c>
      <c r="Y937" s="23" t="str">
        <f>IF(ISNUMBER(AVERAGEIFS(ObservedSpeciesData!Y$2:Y$4955,ObservedSpeciesData!$A$2:$A$4955,$A937,ObservedSpeciesData!$D$2:$D$4955,$D937)),AVERAGEIFS(ObservedSpeciesData!Y$2:Y$4955,ObservedSpeciesData!$A$2:$A$4955,$A937,ObservedSpeciesData!$D$2:$D$4955,$D937),"")</f>
        <v/>
      </c>
      <c r="Z937" s="23" t="str">
        <f>IF(ISNUMBER(AVERAGEIFS(ObservedSpeciesData!Z$2:Z$4955,ObservedSpeciesData!$A$2:$A$4955,$A937,ObservedSpeciesData!$D$2:$D$4955,$D937)),AVERAGEIFS(ObservedSpeciesData!Z$2:Z$4955,ObservedSpeciesData!$A$2:$A$4955,$A937,ObservedSpeciesData!$D$2:$D$4955,$D937),"")</f>
        <v/>
      </c>
      <c r="AA937" s="23">
        <f>IF(ISNUMBER(AVERAGEIFS(ObservedSpeciesData!AA$2:AA$4955,ObservedSpeciesData!$A$2:$A$4955,$A937,ObservedSpeciesData!$D$2:$D$4955,$D937)),AVERAGEIFS(ObservedSpeciesData!AA$2:AA$4955,ObservedSpeciesData!$A$2:$A$4955,$A937,ObservedSpeciesData!$D$2:$D$4955,$D937),"")</f>
        <v>32.400000000000006</v>
      </c>
      <c r="AB937" s="24">
        <f>IF(ISNUMBER(AVERAGEIFS(ObservedSpeciesData!AB$2:AB$4955,ObservedSpeciesData!$A$2:$A$4955,$A937,ObservedSpeciesData!$D$2:$D$4955,$D937)),AVERAGEIFS(ObservedSpeciesData!AB$2:AB$4955,ObservedSpeciesData!$A$2:$A$4955,$A937,ObservedSpeciesData!$D$2:$D$4955,$D937),"")</f>
        <v>5.2000000000000005E-2</v>
      </c>
      <c r="AC937" s="24">
        <f>IF(ISNUMBER(AVERAGEIFS(ObservedSpeciesData!AC$2:AC$4955,ObservedSpeciesData!$A$2:$A$4955,$A937,ObservedSpeciesData!$D$2:$D$4955,$D937)),AVERAGEIFS(ObservedSpeciesData!AC$2:AC$4955,ObservedSpeciesData!$A$2:$A$4955,$A937,ObservedSpeciesData!$D$2:$D$4955,$D937),"")</f>
        <v>5.2000000000000005E-2</v>
      </c>
      <c r="AD937" s="23" t="str">
        <f>IF(ISNUMBER(AVERAGEIFS(ObservedSpeciesData!AD$2:AD$4955,ObservedSpeciesData!$A$2:$A$4955,$A937,ObservedSpeciesData!$D$2:$D$4955,$D937)),AVERAGEIFS(ObservedSpeciesData!AD$2:AD$4955,ObservedSpeciesData!$A$2:$A$4955,$A937,ObservedSpeciesData!$D$2:$D$4955,$D937),"")</f>
        <v/>
      </c>
      <c r="AE937" s="24" t="str">
        <f>IF(ISNUMBER(AVERAGEIFS(ObservedSpeciesData!AE$2:AE$4955,ObservedSpeciesData!$A$2:$A$4955,$A937,ObservedSpeciesData!$D$2:$D$4955,$D937)),AVERAGEIFS(ObservedSpeciesData!AE$2:AE$4955,ObservedSpeciesData!$A$2:$A$4955,$A937,ObservedSpeciesData!$D$2:$D$4955,$D937),"")</f>
        <v/>
      </c>
      <c r="AF937" s="23"/>
      <c r="AG937" s="24"/>
      <c r="AH937" s="23" t="str">
        <f>IF(ISNUMBER(AVERAGEIFS(ObservedSpeciesData!AH$2:AH$4955,ObservedSpeciesData!$A$2:$A$4955,$A937,ObservedSpeciesData!$D$2:$D$4955,$D937)),AVERAGEIFS(ObservedSpeciesData!AH$2:AH$4955,ObservedSpeciesData!$A$2:$A$4955,$A937,ObservedSpeciesData!$D$2:$D$4955,$D937),"")</f>
        <v/>
      </c>
      <c r="AI937" s="23" t="str">
        <f>IF(ISNUMBER(AVERAGEIFS(ObservedSpeciesData!AI$2:AI$4955,ObservedSpeciesData!$A$2:$A$4955,$A937,ObservedSpeciesData!$C$2:$C$4955,$C937,ObservedSpeciesData!$D$2:$D$4955,$D937)),AVERAGEIFS(ObservedSpeciesData!AI$2:AI$4955,ObservedSpeciesData!$A$2:$A$4955,$A937,ObservedSpeciesData!$C$2:$C$4955,$C937,ObservedSpeciesData!$D$2:$D$4955,$D937),"")</f>
        <v/>
      </c>
      <c r="AJ937" s="2">
        <f>COUNTIFS(ObservedSpeciesData!$A$2:$A$828,$A937,ObservedSpeciesData!$D$2:$D$828,$D937)</f>
        <v>0</v>
      </c>
      <c r="AK937" s="2">
        <f t="shared" si="14"/>
        <v>4</v>
      </c>
    </row>
    <row r="938" spans="1:37" x14ac:dyDescent="0.25">
      <c r="A938" s="14" t="s">
        <v>96</v>
      </c>
      <c r="B938" t="s">
        <v>80</v>
      </c>
      <c r="C938" t="s">
        <v>90</v>
      </c>
      <c r="D938" s="13">
        <v>42177</v>
      </c>
      <c r="E938">
        <v>1</v>
      </c>
      <c r="F938">
        <v>0</v>
      </c>
      <c r="G938" s="2" t="s">
        <v>89</v>
      </c>
      <c r="H938" s="2" t="s">
        <v>10</v>
      </c>
      <c r="I938">
        <v>6</v>
      </c>
      <c r="J938" s="2" t="s">
        <v>88</v>
      </c>
      <c r="K938" s="2">
        <f>IF(ISNUMBER(AVERAGEIFS(ObservedSpeciesData!K$2:K$4955,ObservedSpeciesData!$A$2:$A$4955,$A938,ObservedSpeciesData!$D$2:$D$4955,$D938)),AVERAGEIFS(ObservedSpeciesData!K$2:K$4955,ObservedSpeciesData!$A$2:$A$4955,$A938,ObservedSpeciesData!$D$2:$D$4955,$D938),"")</f>
        <v>0</v>
      </c>
      <c r="L938" s="26">
        <f>IF(ISNUMBER(AVERAGEIFS(ObservedSpeciesData!L$2:L$4955,ObservedSpeciesData!$A$2:$A$4955,$A938,ObservedSpeciesData!$D$2:$D$4955,$D938)),AVERAGEIFS(ObservedSpeciesData!L$2:L$4955,ObservedSpeciesData!$A$2:$A$4955,$A938,ObservedSpeciesData!$D$2:$D$4955,$D938),"")</f>
        <v>1410</v>
      </c>
      <c r="M938" s="23">
        <f>IF(ISNUMBER(AVERAGEIFS(ObservedSpeciesData!M$2:M$4955,ObservedSpeciesData!$A$2:$A$4955,$A938,ObservedSpeciesData!$D$2:$D$4955,$D938)),AVERAGEIFS(ObservedSpeciesData!M$2:M$4955,ObservedSpeciesData!$A$2:$A$4955,$A938,ObservedSpeciesData!$D$2:$D$4955,$D938),"")</f>
        <v>141</v>
      </c>
      <c r="N938" s="23" t="str">
        <f>IF(ISNUMBER(AVERAGEIFS(ObservedSpeciesData!N$2:N$4955,ObservedSpeciesData!$A$2:$A$4955,$A938,ObservedSpeciesData!$D$2:$D$4955,$D938)),AVERAGEIFS(ObservedSpeciesData!N$2:N$4955,ObservedSpeciesData!$A$2:$A$4955,$A938,ObservedSpeciesData!$D$2:$D$4955,$D938),"")</f>
        <v/>
      </c>
      <c r="O938" s="23" t="str">
        <f>IF(ISNUMBER(AVERAGEIFS(ObservedSpeciesData!O$2:O$4955,ObservedSpeciesData!$A$2:$A$4955,$A938,ObservedSpeciesData!$D$2:$D$4955,$D938)),AVERAGEIFS(ObservedSpeciesData!O$2:O$4955,ObservedSpeciesData!$A$2:$A$4955,$A938,ObservedSpeciesData!$D$2:$D$4955,$D938),"")</f>
        <v/>
      </c>
      <c r="P938" s="23" t="str">
        <f>IF(ISNUMBER(AVERAGEIFS(ObservedSpeciesData!P$2:P$4955,ObservedSpeciesData!$A$2:$A$4955,$A938,ObservedSpeciesData!$C$2:$C$4955,$C938,ObservedSpeciesData!$D$2:$D$4955,$D938)),AVERAGEIFS(ObservedSpeciesData!P$2:P$4955,ObservedSpeciesData!$A$2:$A$4955,$A938,ObservedSpeciesData!$C$2:$C$4955,$C938,ObservedSpeciesData!$D$2:$D$4955,$D938),"")</f>
        <v/>
      </c>
      <c r="Q938" s="23"/>
      <c r="R938" s="25" t="str">
        <f>IF(ISNUMBER(AVERAGEIFS(ObservedSpeciesData!R$2:R$4955,ObservedSpeciesData!$A$2:$A$4955,$A938,ObservedSpeciesData!$D$2:$D$4955,$D938)),AVERAGEIFS(ObservedSpeciesData!R$2:R$4955,ObservedSpeciesData!$A$2:$A$4955,$A938,ObservedSpeciesData!$D$2:$D$4955,$D938),"")</f>
        <v/>
      </c>
      <c r="S938" s="25" t="str">
        <f>IF(ISNUMBER(AVERAGEIFS(ObservedSpeciesData!S$2:S$4955,ObservedSpeciesData!$A$2:$A$4955,$A938,ObservedSpeciesData!$D$2:$D$4955,$D938)),AVERAGEIFS(ObservedSpeciesData!S$2:S$4955,ObservedSpeciesData!$A$2:$A$4955,$A938,ObservedSpeciesData!$D$2:$D$4955,$D938),"")</f>
        <v/>
      </c>
      <c r="T938" s="23" t="str">
        <f>IF(ISNUMBER(AVERAGEIFS(ObservedSpeciesData!T$2:T$4955,ObservedSpeciesData!$A$2:$A$4955,$A938,ObservedSpeciesData!$D$2:$D$4955,$D938)),AVERAGEIFS(ObservedSpeciesData!T$2:T$4955,ObservedSpeciesData!$A$2:$A$4955,$A938,ObservedSpeciesData!$D$2:$D$4955,$D938),"")</f>
        <v/>
      </c>
      <c r="U938" s="24" t="str">
        <f>IF(ISNUMBER(AVERAGEIFS(ObservedSpeciesData!U$2:U$4955,ObservedSpeciesData!$A$2:$A$4955,$A938,ObservedSpeciesData!$C$2:$C$4955,$C938,ObservedSpeciesData!$D$2:$D$4955,$D938)),AVERAGEIFS(ObservedSpeciesData!U$2:U$4955,ObservedSpeciesData!$A$2:$A$4955,$A938,ObservedSpeciesData!$C$2:$C$4955,$C938,ObservedSpeciesData!$D$2:$D$4955,$D938),"")</f>
        <v/>
      </c>
      <c r="V938" s="23" t="str">
        <f>IF(ISNUMBER(AVERAGEIFS(ObservedSpeciesData!V$2:V$4955,ObservedSpeciesData!$A$2:$A$4955,$A938,ObservedSpeciesData!$D$2:$D$4955,$D938)),AVERAGEIFS(ObservedSpeciesData!V$2:V$4955,ObservedSpeciesData!$A$2:$A$4955,$A938,ObservedSpeciesData!$D$2:$D$4955,$D938),"")</f>
        <v/>
      </c>
      <c r="W938" s="23" t="str">
        <f>IF(ISNUMBER(AVERAGEIFS(ObservedSpeciesData!W$2:W$4955,ObservedSpeciesData!$A$2:$A$4955,$A938,ObservedSpeciesData!$D$2:$D$4955,$D938)),AVERAGEIFS(ObservedSpeciesData!W$2:W$4955,ObservedSpeciesData!$A$2:$A$4955,$A938,ObservedSpeciesData!$D$2:$D$4955,$D938),"")</f>
        <v/>
      </c>
      <c r="X938" s="23" t="str">
        <f>IF(ISNUMBER(AVERAGEIFS(ObservedSpeciesData!X$2:X$4955,ObservedSpeciesData!$A$2:$A$4955,$A938,ObservedSpeciesData!$D$2:$D$4955,$D938)),AVERAGEIFS(ObservedSpeciesData!X$2:X$4955,ObservedSpeciesData!$A$2:$A$4955,$A938,ObservedSpeciesData!$D$2:$D$4955,$D938),"")</f>
        <v/>
      </c>
      <c r="Y938" s="23" t="str">
        <f>IF(ISNUMBER(AVERAGEIFS(ObservedSpeciesData!Y$2:Y$4955,ObservedSpeciesData!$A$2:$A$4955,$A938,ObservedSpeciesData!$D$2:$D$4955,$D938)),AVERAGEIFS(ObservedSpeciesData!Y$2:Y$4955,ObservedSpeciesData!$A$2:$A$4955,$A938,ObservedSpeciesData!$D$2:$D$4955,$D938),"")</f>
        <v/>
      </c>
      <c r="Z938" s="23" t="str">
        <f>IF(ISNUMBER(AVERAGEIFS(ObservedSpeciesData!Z$2:Z$4955,ObservedSpeciesData!$A$2:$A$4955,$A938,ObservedSpeciesData!$D$2:$D$4955,$D938)),AVERAGEIFS(ObservedSpeciesData!Z$2:Z$4955,ObservedSpeciesData!$A$2:$A$4955,$A938,ObservedSpeciesData!$D$2:$D$4955,$D938),"")</f>
        <v/>
      </c>
      <c r="AA938" s="23">
        <f>IF(ISNUMBER(AVERAGEIFS(ObservedSpeciesData!AA$2:AA$4955,ObservedSpeciesData!$A$2:$A$4955,$A938,ObservedSpeciesData!$D$2:$D$4955,$D938)),AVERAGEIFS(ObservedSpeciesData!AA$2:AA$4955,ObservedSpeciesData!$A$2:$A$4955,$A938,ObservedSpeciesData!$D$2:$D$4955,$D938),"")</f>
        <v>19.5</v>
      </c>
      <c r="AB938" s="24">
        <f>IF(ISNUMBER(AVERAGEIFS(ObservedSpeciesData!AB$2:AB$4955,ObservedSpeciesData!$A$2:$A$4955,$A938,ObservedSpeciesData!$D$2:$D$4955,$D938)),AVERAGEIFS(ObservedSpeciesData!AB$2:AB$4955,ObservedSpeciesData!$A$2:$A$4955,$A938,ObservedSpeciesData!$D$2:$D$4955,$D938),"")</f>
        <v>3.1E-2</v>
      </c>
      <c r="AC938" s="24">
        <f>IF(ISNUMBER(AVERAGEIFS(ObservedSpeciesData!AC$2:AC$4955,ObservedSpeciesData!$A$2:$A$4955,$A938,ObservedSpeciesData!$D$2:$D$4955,$D938)),AVERAGEIFS(ObservedSpeciesData!AC$2:AC$4955,ObservedSpeciesData!$A$2:$A$4955,$A938,ObservedSpeciesData!$D$2:$D$4955,$D938),"")</f>
        <v>3.1E-2</v>
      </c>
      <c r="AD938" s="23" t="str">
        <f>IF(ISNUMBER(AVERAGEIFS(ObservedSpeciesData!AD$2:AD$4955,ObservedSpeciesData!$A$2:$A$4955,$A938,ObservedSpeciesData!$D$2:$D$4955,$D938)),AVERAGEIFS(ObservedSpeciesData!AD$2:AD$4955,ObservedSpeciesData!$A$2:$A$4955,$A938,ObservedSpeciesData!$D$2:$D$4955,$D938),"")</f>
        <v/>
      </c>
      <c r="AE938" s="24" t="str">
        <f>IF(ISNUMBER(AVERAGEIFS(ObservedSpeciesData!AE$2:AE$4955,ObservedSpeciesData!$A$2:$A$4955,$A938,ObservedSpeciesData!$D$2:$D$4955,$D938)),AVERAGEIFS(ObservedSpeciesData!AE$2:AE$4955,ObservedSpeciesData!$A$2:$A$4955,$A938,ObservedSpeciesData!$D$2:$D$4955,$D938),"")</f>
        <v/>
      </c>
      <c r="AF938" s="23"/>
      <c r="AG938" s="24"/>
      <c r="AH938" s="23" t="str">
        <f>IF(ISNUMBER(AVERAGEIFS(ObservedSpeciesData!AH$2:AH$4955,ObservedSpeciesData!$A$2:$A$4955,$A938,ObservedSpeciesData!$D$2:$D$4955,$D938)),AVERAGEIFS(ObservedSpeciesData!AH$2:AH$4955,ObservedSpeciesData!$A$2:$A$4955,$A938,ObservedSpeciesData!$D$2:$D$4955,$D938),"")</f>
        <v/>
      </c>
      <c r="AI938" s="23" t="str">
        <f>IF(ISNUMBER(AVERAGEIFS(ObservedSpeciesData!AI$2:AI$4955,ObservedSpeciesData!$A$2:$A$4955,$A938,ObservedSpeciesData!$C$2:$C$4955,$C938,ObservedSpeciesData!$D$2:$D$4955,$D938)),AVERAGEIFS(ObservedSpeciesData!AI$2:AI$4955,ObservedSpeciesData!$A$2:$A$4955,$A938,ObservedSpeciesData!$C$2:$C$4955,$C938,ObservedSpeciesData!$D$2:$D$4955,$D938),"")</f>
        <v/>
      </c>
      <c r="AJ938" s="2">
        <f>COUNTIFS(ObservedSpeciesData!$A$2:$A$828,$A938,ObservedSpeciesData!$D$2:$D$828,$D938)</f>
        <v>0</v>
      </c>
      <c r="AK938" s="2">
        <f t="shared" si="14"/>
        <v>4</v>
      </c>
    </row>
    <row r="939" spans="1:37" x14ac:dyDescent="0.25">
      <c r="A939" s="14" t="s">
        <v>95</v>
      </c>
      <c r="B939" t="s">
        <v>80</v>
      </c>
      <c r="C939" t="s">
        <v>90</v>
      </c>
      <c r="D939" s="13">
        <v>42177</v>
      </c>
      <c r="E939">
        <v>1</v>
      </c>
      <c r="F939">
        <v>50</v>
      </c>
      <c r="G939" s="2" t="s">
        <v>89</v>
      </c>
      <c r="H939" s="2" t="s">
        <v>10</v>
      </c>
      <c r="I939">
        <v>6</v>
      </c>
      <c r="J939" s="2" t="s">
        <v>88</v>
      </c>
      <c r="K939" s="2">
        <f>IF(ISNUMBER(AVERAGEIFS(ObservedSpeciesData!K$2:K$4955,ObservedSpeciesData!$A$2:$A$4955,$A939,ObservedSpeciesData!$D$2:$D$4955,$D939)),AVERAGEIFS(ObservedSpeciesData!K$2:K$4955,ObservedSpeciesData!$A$2:$A$4955,$A939,ObservedSpeciesData!$D$2:$D$4955,$D939),"")</f>
        <v>45</v>
      </c>
      <c r="L939" s="26">
        <f>IF(ISNUMBER(AVERAGEIFS(ObservedSpeciesData!L$2:L$4955,ObservedSpeciesData!$A$2:$A$4955,$A939,ObservedSpeciesData!$D$2:$D$4955,$D939)),AVERAGEIFS(ObservedSpeciesData!L$2:L$4955,ObservedSpeciesData!$A$2:$A$4955,$A939,ObservedSpeciesData!$D$2:$D$4955,$D939),"")</f>
        <v>1522</v>
      </c>
      <c r="M939" s="23">
        <f>IF(ISNUMBER(AVERAGEIFS(ObservedSpeciesData!M$2:M$4955,ObservedSpeciesData!$A$2:$A$4955,$A939,ObservedSpeciesData!$D$2:$D$4955,$D939)),AVERAGEIFS(ObservedSpeciesData!M$2:M$4955,ObservedSpeciesData!$A$2:$A$4955,$A939,ObservedSpeciesData!$D$2:$D$4955,$D939),"")</f>
        <v>152.19999999999999</v>
      </c>
      <c r="N939" s="23" t="str">
        <f>IF(ISNUMBER(AVERAGEIFS(ObservedSpeciesData!N$2:N$4955,ObservedSpeciesData!$A$2:$A$4955,$A939,ObservedSpeciesData!$D$2:$D$4955,$D939)),AVERAGEIFS(ObservedSpeciesData!N$2:N$4955,ObservedSpeciesData!$A$2:$A$4955,$A939,ObservedSpeciesData!$D$2:$D$4955,$D939),"")</f>
        <v/>
      </c>
      <c r="O939" s="23" t="str">
        <f>IF(ISNUMBER(AVERAGEIFS(ObservedSpeciesData!O$2:O$4955,ObservedSpeciesData!$A$2:$A$4955,$A939,ObservedSpeciesData!$D$2:$D$4955,$D939)),AVERAGEIFS(ObservedSpeciesData!O$2:O$4955,ObservedSpeciesData!$A$2:$A$4955,$A939,ObservedSpeciesData!$D$2:$D$4955,$D939),"")</f>
        <v/>
      </c>
      <c r="P939" s="23" t="str">
        <f>IF(ISNUMBER(AVERAGEIFS(ObservedSpeciesData!P$2:P$4955,ObservedSpeciesData!$A$2:$A$4955,$A939,ObservedSpeciesData!$C$2:$C$4955,$C939,ObservedSpeciesData!$D$2:$D$4955,$D939)),AVERAGEIFS(ObservedSpeciesData!P$2:P$4955,ObservedSpeciesData!$A$2:$A$4955,$A939,ObservedSpeciesData!$C$2:$C$4955,$C939,ObservedSpeciesData!$D$2:$D$4955,$D939),"")</f>
        <v/>
      </c>
      <c r="Q939" s="23"/>
      <c r="R939" s="25" t="str">
        <f>IF(ISNUMBER(AVERAGEIFS(ObservedSpeciesData!R$2:R$4955,ObservedSpeciesData!$A$2:$A$4955,$A939,ObservedSpeciesData!$D$2:$D$4955,$D939)),AVERAGEIFS(ObservedSpeciesData!R$2:R$4955,ObservedSpeciesData!$A$2:$A$4955,$A939,ObservedSpeciesData!$D$2:$D$4955,$D939),"")</f>
        <v/>
      </c>
      <c r="S939" s="25" t="str">
        <f>IF(ISNUMBER(AVERAGEIFS(ObservedSpeciesData!S$2:S$4955,ObservedSpeciesData!$A$2:$A$4955,$A939,ObservedSpeciesData!$D$2:$D$4955,$D939)),AVERAGEIFS(ObservedSpeciesData!S$2:S$4955,ObservedSpeciesData!$A$2:$A$4955,$A939,ObservedSpeciesData!$D$2:$D$4955,$D939),"")</f>
        <v/>
      </c>
      <c r="T939" s="23" t="str">
        <f>IF(ISNUMBER(AVERAGEIFS(ObservedSpeciesData!T$2:T$4955,ObservedSpeciesData!$A$2:$A$4955,$A939,ObservedSpeciesData!$D$2:$D$4955,$D939)),AVERAGEIFS(ObservedSpeciesData!T$2:T$4955,ObservedSpeciesData!$A$2:$A$4955,$A939,ObservedSpeciesData!$D$2:$D$4955,$D939),"")</f>
        <v/>
      </c>
      <c r="U939" s="24" t="str">
        <f>IF(ISNUMBER(AVERAGEIFS(ObservedSpeciesData!U$2:U$4955,ObservedSpeciesData!$A$2:$A$4955,$A939,ObservedSpeciesData!$C$2:$C$4955,$C939,ObservedSpeciesData!$D$2:$D$4955,$D939)),AVERAGEIFS(ObservedSpeciesData!U$2:U$4955,ObservedSpeciesData!$A$2:$A$4955,$A939,ObservedSpeciesData!$C$2:$C$4955,$C939,ObservedSpeciesData!$D$2:$D$4955,$D939),"")</f>
        <v/>
      </c>
      <c r="V939" s="23" t="str">
        <f>IF(ISNUMBER(AVERAGEIFS(ObservedSpeciesData!V$2:V$4955,ObservedSpeciesData!$A$2:$A$4955,$A939,ObservedSpeciesData!$D$2:$D$4955,$D939)),AVERAGEIFS(ObservedSpeciesData!V$2:V$4955,ObservedSpeciesData!$A$2:$A$4955,$A939,ObservedSpeciesData!$D$2:$D$4955,$D939),"")</f>
        <v/>
      </c>
      <c r="W939" s="23" t="str">
        <f>IF(ISNUMBER(AVERAGEIFS(ObservedSpeciesData!W$2:W$4955,ObservedSpeciesData!$A$2:$A$4955,$A939,ObservedSpeciesData!$D$2:$D$4955,$D939)),AVERAGEIFS(ObservedSpeciesData!W$2:W$4955,ObservedSpeciesData!$A$2:$A$4955,$A939,ObservedSpeciesData!$D$2:$D$4955,$D939),"")</f>
        <v/>
      </c>
      <c r="X939" s="23" t="str">
        <f>IF(ISNUMBER(AVERAGEIFS(ObservedSpeciesData!X$2:X$4955,ObservedSpeciesData!$A$2:$A$4955,$A939,ObservedSpeciesData!$D$2:$D$4955,$D939)),AVERAGEIFS(ObservedSpeciesData!X$2:X$4955,ObservedSpeciesData!$A$2:$A$4955,$A939,ObservedSpeciesData!$D$2:$D$4955,$D939),"")</f>
        <v/>
      </c>
      <c r="Y939" s="23" t="str">
        <f>IF(ISNUMBER(AVERAGEIFS(ObservedSpeciesData!Y$2:Y$4955,ObservedSpeciesData!$A$2:$A$4955,$A939,ObservedSpeciesData!$D$2:$D$4955,$D939)),AVERAGEIFS(ObservedSpeciesData!Y$2:Y$4955,ObservedSpeciesData!$A$2:$A$4955,$A939,ObservedSpeciesData!$D$2:$D$4955,$D939),"")</f>
        <v/>
      </c>
      <c r="Z939" s="23" t="str">
        <f>IF(ISNUMBER(AVERAGEIFS(ObservedSpeciesData!Z$2:Z$4955,ObservedSpeciesData!$A$2:$A$4955,$A939,ObservedSpeciesData!$D$2:$D$4955,$D939)),AVERAGEIFS(ObservedSpeciesData!Z$2:Z$4955,ObservedSpeciesData!$A$2:$A$4955,$A939,ObservedSpeciesData!$D$2:$D$4955,$D939),"")</f>
        <v/>
      </c>
      <c r="AA939" s="23">
        <f>IF(ISNUMBER(AVERAGEIFS(ObservedSpeciesData!AA$2:AA$4955,ObservedSpeciesData!$A$2:$A$4955,$A939,ObservedSpeciesData!$D$2:$D$4955,$D939)),AVERAGEIFS(ObservedSpeciesData!AA$2:AA$4955,ObservedSpeciesData!$A$2:$A$4955,$A939,ObservedSpeciesData!$D$2:$D$4955,$D939),"")</f>
        <v>20.350000000000001</v>
      </c>
      <c r="AB939" s="24">
        <f>IF(ISNUMBER(AVERAGEIFS(ObservedSpeciesData!AB$2:AB$4955,ObservedSpeciesData!$A$2:$A$4955,$A939,ObservedSpeciesData!$D$2:$D$4955,$D939)),AVERAGEIFS(ObservedSpeciesData!AB$2:AB$4955,ObservedSpeciesData!$A$2:$A$4955,$A939,ObservedSpeciesData!$D$2:$D$4955,$D939),"")</f>
        <v>3.2500000000000001E-2</v>
      </c>
      <c r="AC939" s="24">
        <f>IF(ISNUMBER(AVERAGEIFS(ObservedSpeciesData!AC$2:AC$4955,ObservedSpeciesData!$A$2:$A$4955,$A939,ObservedSpeciesData!$D$2:$D$4955,$D939)),AVERAGEIFS(ObservedSpeciesData!AC$2:AC$4955,ObservedSpeciesData!$A$2:$A$4955,$A939,ObservedSpeciesData!$D$2:$D$4955,$D939),"")</f>
        <v>3.2500000000000001E-2</v>
      </c>
      <c r="AD939" s="23" t="str">
        <f>IF(ISNUMBER(AVERAGEIFS(ObservedSpeciesData!AD$2:AD$4955,ObservedSpeciesData!$A$2:$A$4955,$A939,ObservedSpeciesData!$D$2:$D$4955,$D939)),AVERAGEIFS(ObservedSpeciesData!AD$2:AD$4955,ObservedSpeciesData!$A$2:$A$4955,$A939,ObservedSpeciesData!$D$2:$D$4955,$D939),"")</f>
        <v/>
      </c>
      <c r="AE939" s="24" t="str">
        <f>IF(ISNUMBER(AVERAGEIFS(ObservedSpeciesData!AE$2:AE$4955,ObservedSpeciesData!$A$2:$A$4955,$A939,ObservedSpeciesData!$D$2:$D$4955,$D939)),AVERAGEIFS(ObservedSpeciesData!AE$2:AE$4955,ObservedSpeciesData!$A$2:$A$4955,$A939,ObservedSpeciesData!$D$2:$D$4955,$D939),"")</f>
        <v/>
      </c>
      <c r="AF939" s="23"/>
      <c r="AG939" s="24"/>
      <c r="AH939" s="23" t="str">
        <f>IF(ISNUMBER(AVERAGEIFS(ObservedSpeciesData!AH$2:AH$4955,ObservedSpeciesData!$A$2:$A$4955,$A939,ObservedSpeciesData!$D$2:$D$4955,$D939)),AVERAGEIFS(ObservedSpeciesData!AH$2:AH$4955,ObservedSpeciesData!$A$2:$A$4955,$A939,ObservedSpeciesData!$D$2:$D$4955,$D939),"")</f>
        <v/>
      </c>
      <c r="AI939" s="23" t="str">
        <f>IF(ISNUMBER(AVERAGEIFS(ObservedSpeciesData!AI$2:AI$4955,ObservedSpeciesData!$A$2:$A$4955,$A939,ObservedSpeciesData!$C$2:$C$4955,$C939,ObservedSpeciesData!$D$2:$D$4955,$D939)),AVERAGEIFS(ObservedSpeciesData!AI$2:AI$4955,ObservedSpeciesData!$A$2:$A$4955,$A939,ObservedSpeciesData!$C$2:$C$4955,$C939,ObservedSpeciesData!$D$2:$D$4955,$D939),"")</f>
        <v/>
      </c>
      <c r="AJ939" s="2">
        <f>COUNTIFS(ObservedSpeciesData!$A$2:$A$828,$A939,ObservedSpeciesData!$D$2:$D$828,$D939)</f>
        <v>0</v>
      </c>
      <c r="AK939" s="2">
        <f t="shared" si="14"/>
        <v>4</v>
      </c>
    </row>
    <row r="940" spans="1:37" x14ac:dyDescent="0.25">
      <c r="A940" s="14" t="s">
        <v>94</v>
      </c>
      <c r="B940" t="s">
        <v>80</v>
      </c>
      <c r="C940" t="s">
        <v>90</v>
      </c>
      <c r="D940" s="13">
        <v>42177</v>
      </c>
      <c r="E940">
        <v>1</v>
      </c>
      <c r="F940">
        <v>100</v>
      </c>
      <c r="G940" s="2" t="s">
        <v>89</v>
      </c>
      <c r="H940" s="2" t="s">
        <v>10</v>
      </c>
      <c r="I940">
        <v>6</v>
      </c>
      <c r="J940" s="2" t="s">
        <v>88</v>
      </c>
      <c r="K940" s="2">
        <f>IF(ISNUMBER(AVERAGEIFS(ObservedSpeciesData!K$2:K$4955,ObservedSpeciesData!$A$2:$A$4955,$A940,ObservedSpeciesData!$D$2:$D$4955,$D940)),AVERAGEIFS(ObservedSpeciesData!K$2:K$4955,ObservedSpeciesData!$A$2:$A$4955,$A940,ObservedSpeciesData!$D$2:$D$4955,$D940),"")</f>
        <v>90</v>
      </c>
      <c r="L940" s="26">
        <f>IF(ISNUMBER(AVERAGEIFS(ObservedSpeciesData!L$2:L$4955,ObservedSpeciesData!$A$2:$A$4955,$A940,ObservedSpeciesData!$D$2:$D$4955,$D940)),AVERAGEIFS(ObservedSpeciesData!L$2:L$4955,ObservedSpeciesData!$A$2:$A$4955,$A940,ObservedSpeciesData!$D$2:$D$4955,$D940),"")</f>
        <v>1578</v>
      </c>
      <c r="M940" s="23">
        <f>IF(ISNUMBER(AVERAGEIFS(ObservedSpeciesData!M$2:M$4955,ObservedSpeciesData!$A$2:$A$4955,$A940,ObservedSpeciesData!$D$2:$D$4955,$D940)),AVERAGEIFS(ObservedSpeciesData!M$2:M$4955,ObservedSpeciesData!$A$2:$A$4955,$A940,ObservedSpeciesData!$D$2:$D$4955,$D940),"")</f>
        <v>157.80000000000001</v>
      </c>
      <c r="N940" s="23" t="str">
        <f>IF(ISNUMBER(AVERAGEIFS(ObservedSpeciesData!N$2:N$4955,ObservedSpeciesData!$A$2:$A$4955,$A940,ObservedSpeciesData!$D$2:$D$4955,$D940)),AVERAGEIFS(ObservedSpeciesData!N$2:N$4955,ObservedSpeciesData!$A$2:$A$4955,$A940,ObservedSpeciesData!$D$2:$D$4955,$D940),"")</f>
        <v/>
      </c>
      <c r="O940" s="23" t="str">
        <f>IF(ISNUMBER(AVERAGEIFS(ObservedSpeciesData!O$2:O$4955,ObservedSpeciesData!$A$2:$A$4955,$A940,ObservedSpeciesData!$D$2:$D$4955,$D940)),AVERAGEIFS(ObservedSpeciesData!O$2:O$4955,ObservedSpeciesData!$A$2:$A$4955,$A940,ObservedSpeciesData!$D$2:$D$4955,$D940),"")</f>
        <v/>
      </c>
      <c r="P940" s="23" t="str">
        <f>IF(ISNUMBER(AVERAGEIFS(ObservedSpeciesData!P$2:P$4955,ObservedSpeciesData!$A$2:$A$4955,$A940,ObservedSpeciesData!$C$2:$C$4955,$C940,ObservedSpeciesData!$D$2:$D$4955,$D940)),AVERAGEIFS(ObservedSpeciesData!P$2:P$4955,ObservedSpeciesData!$A$2:$A$4955,$A940,ObservedSpeciesData!$C$2:$C$4955,$C940,ObservedSpeciesData!$D$2:$D$4955,$D940),"")</f>
        <v/>
      </c>
      <c r="Q940" s="23"/>
      <c r="R940" s="25" t="str">
        <f>IF(ISNUMBER(AVERAGEIFS(ObservedSpeciesData!R$2:R$4955,ObservedSpeciesData!$A$2:$A$4955,$A940,ObservedSpeciesData!$D$2:$D$4955,$D940)),AVERAGEIFS(ObservedSpeciesData!R$2:R$4955,ObservedSpeciesData!$A$2:$A$4955,$A940,ObservedSpeciesData!$D$2:$D$4955,$D940),"")</f>
        <v/>
      </c>
      <c r="S940" s="25" t="str">
        <f>IF(ISNUMBER(AVERAGEIFS(ObservedSpeciesData!S$2:S$4955,ObservedSpeciesData!$A$2:$A$4955,$A940,ObservedSpeciesData!$D$2:$D$4955,$D940)),AVERAGEIFS(ObservedSpeciesData!S$2:S$4955,ObservedSpeciesData!$A$2:$A$4955,$A940,ObservedSpeciesData!$D$2:$D$4955,$D940),"")</f>
        <v/>
      </c>
      <c r="T940" s="23" t="str">
        <f>IF(ISNUMBER(AVERAGEIFS(ObservedSpeciesData!T$2:T$4955,ObservedSpeciesData!$A$2:$A$4955,$A940,ObservedSpeciesData!$D$2:$D$4955,$D940)),AVERAGEIFS(ObservedSpeciesData!T$2:T$4955,ObservedSpeciesData!$A$2:$A$4955,$A940,ObservedSpeciesData!$D$2:$D$4955,$D940),"")</f>
        <v/>
      </c>
      <c r="U940" s="24" t="str">
        <f>IF(ISNUMBER(AVERAGEIFS(ObservedSpeciesData!U$2:U$4955,ObservedSpeciesData!$A$2:$A$4955,$A940,ObservedSpeciesData!$C$2:$C$4955,$C940,ObservedSpeciesData!$D$2:$D$4955,$D940)),AVERAGEIFS(ObservedSpeciesData!U$2:U$4955,ObservedSpeciesData!$A$2:$A$4955,$A940,ObservedSpeciesData!$C$2:$C$4955,$C940,ObservedSpeciesData!$D$2:$D$4955,$D940),"")</f>
        <v/>
      </c>
      <c r="V940" s="23" t="str">
        <f>IF(ISNUMBER(AVERAGEIFS(ObservedSpeciesData!V$2:V$4955,ObservedSpeciesData!$A$2:$A$4955,$A940,ObservedSpeciesData!$D$2:$D$4955,$D940)),AVERAGEIFS(ObservedSpeciesData!V$2:V$4955,ObservedSpeciesData!$A$2:$A$4955,$A940,ObservedSpeciesData!$D$2:$D$4955,$D940),"")</f>
        <v/>
      </c>
      <c r="W940" s="23" t="str">
        <f>IF(ISNUMBER(AVERAGEIFS(ObservedSpeciesData!W$2:W$4955,ObservedSpeciesData!$A$2:$A$4955,$A940,ObservedSpeciesData!$D$2:$D$4955,$D940)),AVERAGEIFS(ObservedSpeciesData!W$2:W$4955,ObservedSpeciesData!$A$2:$A$4955,$A940,ObservedSpeciesData!$D$2:$D$4955,$D940),"")</f>
        <v/>
      </c>
      <c r="X940" s="23" t="str">
        <f>IF(ISNUMBER(AVERAGEIFS(ObservedSpeciesData!X$2:X$4955,ObservedSpeciesData!$A$2:$A$4955,$A940,ObservedSpeciesData!$D$2:$D$4955,$D940)),AVERAGEIFS(ObservedSpeciesData!X$2:X$4955,ObservedSpeciesData!$A$2:$A$4955,$A940,ObservedSpeciesData!$D$2:$D$4955,$D940),"")</f>
        <v/>
      </c>
      <c r="Y940" s="23" t="str">
        <f>IF(ISNUMBER(AVERAGEIFS(ObservedSpeciesData!Y$2:Y$4955,ObservedSpeciesData!$A$2:$A$4955,$A940,ObservedSpeciesData!$D$2:$D$4955,$D940)),AVERAGEIFS(ObservedSpeciesData!Y$2:Y$4955,ObservedSpeciesData!$A$2:$A$4955,$A940,ObservedSpeciesData!$D$2:$D$4955,$D940),"")</f>
        <v/>
      </c>
      <c r="Z940" s="23" t="str">
        <f>IF(ISNUMBER(AVERAGEIFS(ObservedSpeciesData!Z$2:Z$4955,ObservedSpeciesData!$A$2:$A$4955,$A940,ObservedSpeciesData!$D$2:$D$4955,$D940)),AVERAGEIFS(ObservedSpeciesData!Z$2:Z$4955,ObservedSpeciesData!$A$2:$A$4955,$A940,ObservedSpeciesData!$D$2:$D$4955,$D940),"")</f>
        <v/>
      </c>
      <c r="AA940" s="23">
        <f>IF(ISNUMBER(AVERAGEIFS(ObservedSpeciesData!AA$2:AA$4955,ObservedSpeciesData!$A$2:$A$4955,$A940,ObservedSpeciesData!$D$2:$D$4955,$D940)),AVERAGEIFS(ObservedSpeciesData!AA$2:AA$4955,ObservedSpeciesData!$A$2:$A$4955,$A940,ObservedSpeciesData!$D$2:$D$4955,$D940),"")</f>
        <v>20.9</v>
      </c>
      <c r="AB940" s="24">
        <f>IF(ISNUMBER(AVERAGEIFS(ObservedSpeciesData!AB$2:AB$4955,ObservedSpeciesData!$A$2:$A$4955,$A940,ObservedSpeciesData!$D$2:$D$4955,$D940)),AVERAGEIFS(ObservedSpeciesData!AB$2:AB$4955,ObservedSpeciesData!$A$2:$A$4955,$A940,ObservedSpeciesData!$D$2:$D$4955,$D940),"")</f>
        <v>3.3500000000000002E-2</v>
      </c>
      <c r="AC940" s="24">
        <f>IF(ISNUMBER(AVERAGEIFS(ObservedSpeciesData!AC$2:AC$4955,ObservedSpeciesData!$A$2:$A$4955,$A940,ObservedSpeciesData!$D$2:$D$4955,$D940)),AVERAGEIFS(ObservedSpeciesData!AC$2:AC$4955,ObservedSpeciesData!$A$2:$A$4955,$A940,ObservedSpeciesData!$D$2:$D$4955,$D940),"")</f>
        <v>3.3500000000000002E-2</v>
      </c>
      <c r="AD940" s="23" t="str">
        <f>IF(ISNUMBER(AVERAGEIFS(ObservedSpeciesData!AD$2:AD$4955,ObservedSpeciesData!$A$2:$A$4955,$A940,ObservedSpeciesData!$D$2:$D$4955,$D940)),AVERAGEIFS(ObservedSpeciesData!AD$2:AD$4955,ObservedSpeciesData!$A$2:$A$4955,$A940,ObservedSpeciesData!$D$2:$D$4955,$D940),"")</f>
        <v/>
      </c>
      <c r="AE940" s="24" t="str">
        <f>IF(ISNUMBER(AVERAGEIFS(ObservedSpeciesData!AE$2:AE$4955,ObservedSpeciesData!$A$2:$A$4955,$A940,ObservedSpeciesData!$D$2:$D$4955,$D940)),AVERAGEIFS(ObservedSpeciesData!AE$2:AE$4955,ObservedSpeciesData!$A$2:$A$4955,$A940,ObservedSpeciesData!$D$2:$D$4955,$D940),"")</f>
        <v/>
      </c>
      <c r="AF940" s="23"/>
      <c r="AG940" s="24"/>
      <c r="AH940" s="23" t="str">
        <f>IF(ISNUMBER(AVERAGEIFS(ObservedSpeciesData!AH$2:AH$4955,ObservedSpeciesData!$A$2:$A$4955,$A940,ObservedSpeciesData!$D$2:$D$4955,$D940)),AVERAGEIFS(ObservedSpeciesData!AH$2:AH$4955,ObservedSpeciesData!$A$2:$A$4955,$A940,ObservedSpeciesData!$D$2:$D$4955,$D940),"")</f>
        <v/>
      </c>
      <c r="AI940" s="23" t="str">
        <f>IF(ISNUMBER(AVERAGEIFS(ObservedSpeciesData!AI$2:AI$4955,ObservedSpeciesData!$A$2:$A$4955,$A940,ObservedSpeciesData!$C$2:$C$4955,$C940,ObservedSpeciesData!$D$2:$D$4955,$D940)),AVERAGEIFS(ObservedSpeciesData!AI$2:AI$4955,ObservedSpeciesData!$A$2:$A$4955,$A940,ObservedSpeciesData!$C$2:$C$4955,$C940,ObservedSpeciesData!$D$2:$D$4955,$D940),"")</f>
        <v/>
      </c>
      <c r="AJ940" s="2">
        <f>COUNTIFS(ObservedSpeciesData!$A$2:$A$828,$A940,ObservedSpeciesData!$D$2:$D$828,$D940)</f>
        <v>0</v>
      </c>
      <c r="AK940" s="2">
        <f t="shared" si="14"/>
        <v>4</v>
      </c>
    </row>
    <row r="941" spans="1:37" x14ac:dyDescent="0.25">
      <c r="A941" s="14" t="s">
        <v>93</v>
      </c>
      <c r="B941" t="s">
        <v>80</v>
      </c>
      <c r="C941" t="s">
        <v>90</v>
      </c>
      <c r="D941" s="13">
        <v>42177</v>
      </c>
      <c r="E941">
        <v>1</v>
      </c>
      <c r="F941">
        <v>200</v>
      </c>
      <c r="G941" s="2" t="s">
        <v>89</v>
      </c>
      <c r="H941" s="2" t="s">
        <v>10</v>
      </c>
      <c r="I941">
        <v>6</v>
      </c>
      <c r="J941" s="2" t="s">
        <v>88</v>
      </c>
      <c r="K941" s="2">
        <f>IF(ISNUMBER(AVERAGEIFS(ObservedSpeciesData!K$2:K$4955,ObservedSpeciesData!$A$2:$A$4955,$A941,ObservedSpeciesData!$D$2:$D$4955,$D941)),AVERAGEIFS(ObservedSpeciesData!K$2:K$4955,ObservedSpeciesData!$A$2:$A$4955,$A941,ObservedSpeciesData!$D$2:$D$4955,$D941),"")</f>
        <v>180</v>
      </c>
      <c r="L941" s="26">
        <f>IF(ISNUMBER(AVERAGEIFS(ObservedSpeciesData!L$2:L$4955,ObservedSpeciesData!$A$2:$A$4955,$A941,ObservedSpeciesData!$D$2:$D$4955,$D941)),AVERAGEIFS(ObservedSpeciesData!L$2:L$4955,ObservedSpeciesData!$A$2:$A$4955,$A941,ObservedSpeciesData!$D$2:$D$4955,$D941),"")</f>
        <v>1718</v>
      </c>
      <c r="M941" s="23">
        <f>IF(ISNUMBER(AVERAGEIFS(ObservedSpeciesData!M$2:M$4955,ObservedSpeciesData!$A$2:$A$4955,$A941,ObservedSpeciesData!$D$2:$D$4955,$D941)),AVERAGEIFS(ObservedSpeciesData!M$2:M$4955,ObservedSpeciesData!$A$2:$A$4955,$A941,ObservedSpeciesData!$D$2:$D$4955,$D941),"")</f>
        <v>171.8</v>
      </c>
      <c r="N941" s="23" t="str">
        <f>IF(ISNUMBER(AVERAGEIFS(ObservedSpeciesData!N$2:N$4955,ObservedSpeciesData!$A$2:$A$4955,$A941,ObservedSpeciesData!$D$2:$D$4955,$D941)),AVERAGEIFS(ObservedSpeciesData!N$2:N$4955,ObservedSpeciesData!$A$2:$A$4955,$A941,ObservedSpeciesData!$D$2:$D$4955,$D941),"")</f>
        <v/>
      </c>
      <c r="O941" s="23" t="str">
        <f>IF(ISNUMBER(AVERAGEIFS(ObservedSpeciesData!O$2:O$4955,ObservedSpeciesData!$A$2:$A$4955,$A941,ObservedSpeciesData!$D$2:$D$4955,$D941)),AVERAGEIFS(ObservedSpeciesData!O$2:O$4955,ObservedSpeciesData!$A$2:$A$4955,$A941,ObservedSpeciesData!$D$2:$D$4955,$D941),"")</f>
        <v/>
      </c>
      <c r="P941" s="23" t="str">
        <f>IF(ISNUMBER(AVERAGEIFS(ObservedSpeciesData!P$2:P$4955,ObservedSpeciesData!$A$2:$A$4955,$A941,ObservedSpeciesData!$C$2:$C$4955,$C941,ObservedSpeciesData!$D$2:$D$4955,$D941)),AVERAGEIFS(ObservedSpeciesData!P$2:P$4955,ObservedSpeciesData!$A$2:$A$4955,$A941,ObservedSpeciesData!$C$2:$C$4955,$C941,ObservedSpeciesData!$D$2:$D$4955,$D941),"")</f>
        <v/>
      </c>
      <c r="Q941" s="23"/>
      <c r="R941" s="25" t="str">
        <f>IF(ISNUMBER(AVERAGEIFS(ObservedSpeciesData!R$2:R$4955,ObservedSpeciesData!$A$2:$A$4955,$A941,ObservedSpeciesData!$D$2:$D$4955,$D941)),AVERAGEIFS(ObservedSpeciesData!R$2:R$4955,ObservedSpeciesData!$A$2:$A$4955,$A941,ObservedSpeciesData!$D$2:$D$4955,$D941),"")</f>
        <v/>
      </c>
      <c r="S941" s="25" t="str">
        <f>IF(ISNUMBER(AVERAGEIFS(ObservedSpeciesData!S$2:S$4955,ObservedSpeciesData!$A$2:$A$4955,$A941,ObservedSpeciesData!$D$2:$D$4955,$D941)),AVERAGEIFS(ObservedSpeciesData!S$2:S$4955,ObservedSpeciesData!$A$2:$A$4955,$A941,ObservedSpeciesData!$D$2:$D$4955,$D941),"")</f>
        <v/>
      </c>
      <c r="T941" s="23" t="str">
        <f>IF(ISNUMBER(AVERAGEIFS(ObservedSpeciesData!T$2:T$4955,ObservedSpeciesData!$A$2:$A$4955,$A941,ObservedSpeciesData!$D$2:$D$4955,$D941)),AVERAGEIFS(ObservedSpeciesData!T$2:T$4955,ObservedSpeciesData!$A$2:$A$4955,$A941,ObservedSpeciesData!$D$2:$D$4955,$D941),"")</f>
        <v/>
      </c>
      <c r="U941" s="24" t="str">
        <f>IF(ISNUMBER(AVERAGEIFS(ObservedSpeciesData!U$2:U$4955,ObservedSpeciesData!$A$2:$A$4955,$A941,ObservedSpeciesData!$C$2:$C$4955,$C941,ObservedSpeciesData!$D$2:$D$4955,$D941)),AVERAGEIFS(ObservedSpeciesData!U$2:U$4955,ObservedSpeciesData!$A$2:$A$4955,$A941,ObservedSpeciesData!$C$2:$C$4955,$C941,ObservedSpeciesData!$D$2:$D$4955,$D941),"")</f>
        <v/>
      </c>
      <c r="V941" s="23" t="str">
        <f>IF(ISNUMBER(AVERAGEIFS(ObservedSpeciesData!V$2:V$4955,ObservedSpeciesData!$A$2:$A$4955,$A941,ObservedSpeciesData!$D$2:$D$4955,$D941)),AVERAGEIFS(ObservedSpeciesData!V$2:V$4955,ObservedSpeciesData!$A$2:$A$4955,$A941,ObservedSpeciesData!$D$2:$D$4955,$D941),"")</f>
        <v/>
      </c>
      <c r="W941" s="23" t="str">
        <f>IF(ISNUMBER(AVERAGEIFS(ObservedSpeciesData!W$2:W$4955,ObservedSpeciesData!$A$2:$A$4955,$A941,ObservedSpeciesData!$D$2:$D$4955,$D941)),AVERAGEIFS(ObservedSpeciesData!W$2:W$4955,ObservedSpeciesData!$A$2:$A$4955,$A941,ObservedSpeciesData!$D$2:$D$4955,$D941),"")</f>
        <v/>
      </c>
      <c r="X941" s="23" t="str">
        <f>IF(ISNUMBER(AVERAGEIFS(ObservedSpeciesData!X$2:X$4955,ObservedSpeciesData!$A$2:$A$4955,$A941,ObservedSpeciesData!$D$2:$D$4955,$D941)),AVERAGEIFS(ObservedSpeciesData!X$2:X$4955,ObservedSpeciesData!$A$2:$A$4955,$A941,ObservedSpeciesData!$D$2:$D$4955,$D941),"")</f>
        <v/>
      </c>
      <c r="Y941" s="23" t="str">
        <f>IF(ISNUMBER(AVERAGEIFS(ObservedSpeciesData!Y$2:Y$4955,ObservedSpeciesData!$A$2:$A$4955,$A941,ObservedSpeciesData!$D$2:$D$4955,$D941)),AVERAGEIFS(ObservedSpeciesData!Y$2:Y$4955,ObservedSpeciesData!$A$2:$A$4955,$A941,ObservedSpeciesData!$D$2:$D$4955,$D941),"")</f>
        <v/>
      </c>
      <c r="Z941" s="23" t="str">
        <f>IF(ISNUMBER(AVERAGEIFS(ObservedSpeciesData!Z$2:Z$4955,ObservedSpeciesData!$A$2:$A$4955,$A941,ObservedSpeciesData!$D$2:$D$4955,$D941)),AVERAGEIFS(ObservedSpeciesData!Z$2:Z$4955,ObservedSpeciesData!$A$2:$A$4955,$A941,ObservedSpeciesData!$D$2:$D$4955,$D941),"")</f>
        <v/>
      </c>
      <c r="AA941" s="23">
        <f>IF(ISNUMBER(AVERAGEIFS(ObservedSpeciesData!AA$2:AA$4955,ObservedSpeciesData!$A$2:$A$4955,$A941,ObservedSpeciesData!$D$2:$D$4955,$D941)),AVERAGEIFS(ObservedSpeciesData!AA$2:AA$4955,ObservedSpeciesData!$A$2:$A$4955,$A941,ObservedSpeciesData!$D$2:$D$4955,$D941),"")</f>
        <v>27.4</v>
      </c>
      <c r="AB941" s="24">
        <f>IF(ISNUMBER(AVERAGEIFS(ObservedSpeciesData!AB$2:AB$4955,ObservedSpeciesData!$A$2:$A$4955,$A941,ObservedSpeciesData!$D$2:$D$4955,$D941)),AVERAGEIFS(ObservedSpeciesData!AB$2:AB$4955,ObservedSpeciesData!$A$2:$A$4955,$A941,ObservedSpeciesData!$D$2:$D$4955,$D941),"")</f>
        <v>4.3999999999999997E-2</v>
      </c>
      <c r="AC941" s="24">
        <f>IF(ISNUMBER(AVERAGEIFS(ObservedSpeciesData!AC$2:AC$4955,ObservedSpeciesData!$A$2:$A$4955,$A941,ObservedSpeciesData!$D$2:$D$4955,$D941)),AVERAGEIFS(ObservedSpeciesData!AC$2:AC$4955,ObservedSpeciesData!$A$2:$A$4955,$A941,ObservedSpeciesData!$D$2:$D$4955,$D941),"")</f>
        <v>4.3999999999999997E-2</v>
      </c>
      <c r="AD941" s="23" t="str">
        <f>IF(ISNUMBER(AVERAGEIFS(ObservedSpeciesData!AD$2:AD$4955,ObservedSpeciesData!$A$2:$A$4955,$A941,ObservedSpeciesData!$D$2:$D$4955,$D941)),AVERAGEIFS(ObservedSpeciesData!AD$2:AD$4955,ObservedSpeciesData!$A$2:$A$4955,$A941,ObservedSpeciesData!$D$2:$D$4955,$D941),"")</f>
        <v/>
      </c>
      <c r="AE941" s="24" t="str">
        <f>IF(ISNUMBER(AVERAGEIFS(ObservedSpeciesData!AE$2:AE$4955,ObservedSpeciesData!$A$2:$A$4955,$A941,ObservedSpeciesData!$D$2:$D$4955,$D941)),AVERAGEIFS(ObservedSpeciesData!AE$2:AE$4955,ObservedSpeciesData!$A$2:$A$4955,$A941,ObservedSpeciesData!$D$2:$D$4955,$D941),"")</f>
        <v/>
      </c>
      <c r="AF941" s="23"/>
      <c r="AG941" s="24"/>
      <c r="AH941" s="23" t="str">
        <f>IF(ISNUMBER(AVERAGEIFS(ObservedSpeciesData!AH$2:AH$4955,ObservedSpeciesData!$A$2:$A$4955,$A941,ObservedSpeciesData!$D$2:$D$4955,$D941)),AVERAGEIFS(ObservedSpeciesData!AH$2:AH$4955,ObservedSpeciesData!$A$2:$A$4955,$A941,ObservedSpeciesData!$D$2:$D$4955,$D941),"")</f>
        <v/>
      </c>
      <c r="AI941" s="23" t="str">
        <f>IF(ISNUMBER(AVERAGEIFS(ObservedSpeciesData!AI$2:AI$4955,ObservedSpeciesData!$A$2:$A$4955,$A941,ObservedSpeciesData!$C$2:$C$4955,$C941,ObservedSpeciesData!$D$2:$D$4955,$D941)),AVERAGEIFS(ObservedSpeciesData!AI$2:AI$4955,ObservedSpeciesData!$A$2:$A$4955,$A941,ObservedSpeciesData!$C$2:$C$4955,$C941,ObservedSpeciesData!$D$2:$D$4955,$D941),"")</f>
        <v/>
      </c>
      <c r="AJ941" s="2">
        <f>COUNTIFS(ObservedSpeciesData!$A$2:$A$828,$A941,ObservedSpeciesData!$D$2:$D$828,$D941)</f>
        <v>0</v>
      </c>
      <c r="AK941" s="2">
        <f t="shared" si="14"/>
        <v>4</v>
      </c>
    </row>
    <row r="942" spans="1:37" x14ac:dyDescent="0.25">
      <c r="A942" s="14" t="s">
        <v>92</v>
      </c>
      <c r="B942" t="s">
        <v>80</v>
      </c>
      <c r="C942" t="s">
        <v>90</v>
      </c>
      <c r="D942" s="13">
        <v>42177</v>
      </c>
      <c r="E942">
        <v>1</v>
      </c>
      <c r="F942">
        <v>350</v>
      </c>
      <c r="G942" s="2" t="s">
        <v>89</v>
      </c>
      <c r="H942" s="2" t="s">
        <v>10</v>
      </c>
      <c r="I942">
        <v>6</v>
      </c>
      <c r="J942" s="2" t="s">
        <v>88</v>
      </c>
      <c r="K942" s="2">
        <f>IF(ISNUMBER(AVERAGEIFS(ObservedSpeciesData!K$2:K$4955,ObservedSpeciesData!$A$2:$A$4955,$A942,ObservedSpeciesData!$D$2:$D$4955,$D942)),AVERAGEIFS(ObservedSpeciesData!K$2:K$4955,ObservedSpeciesData!$A$2:$A$4955,$A942,ObservedSpeciesData!$D$2:$D$4955,$D942),"")</f>
        <v>315</v>
      </c>
      <c r="L942" s="26">
        <f>IF(ISNUMBER(AVERAGEIFS(ObservedSpeciesData!L$2:L$4955,ObservedSpeciesData!$A$2:$A$4955,$A942,ObservedSpeciesData!$D$2:$D$4955,$D942)),AVERAGEIFS(ObservedSpeciesData!L$2:L$4955,ObservedSpeciesData!$A$2:$A$4955,$A942,ObservedSpeciesData!$D$2:$D$4955,$D942),"")</f>
        <v>1858</v>
      </c>
      <c r="M942" s="23">
        <f>IF(ISNUMBER(AVERAGEIFS(ObservedSpeciesData!M$2:M$4955,ObservedSpeciesData!$A$2:$A$4955,$A942,ObservedSpeciesData!$D$2:$D$4955,$D942)),AVERAGEIFS(ObservedSpeciesData!M$2:M$4955,ObservedSpeciesData!$A$2:$A$4955,$A942,ObservedSpeciesData!$D$2:$D$4955,$D942),"")</f>
        <v>185.8</v>
      </c>
      <c r="N942" s="23" t="str">
        <f>IF(ISNUMBER(AVERAGEIFS(ObservedSpeciesData!N$2:N$4955,ObservedSpeciesData!$A$2:$A$4955,$A942,ObservedSpeciesData!$D$2:$D$4955,$D942)),AVERAGEIFS(ObservedSpeciesData!N$2:N$4955,ObservedSpeciesData!$A$2:$A$4955,$A942,ObservedSpeciesData!$D$2:$D$4955,$D942),"")</f>
        <v/>
      </c>
      <c r="O942" s="23" t="str">
        <f>IF(ISNUMBER(AVERAGEIFS(ObservedSpeciesData!O$2:O$4955,ObservedSpeciesData!$A$2:$A$4955,$A942,ObservedSpeciesData!$D$2:$D$4955,$D942)),AVERAGEIFS(ObservedSpeciesData!O$2:O$4955,ObservedSpeciesData!$A$2:$A$4955,$A942,ObservedSpeciesData!$D$2:$D$4955,$D942),"")</f>
        <v/>
      </c>
      <c r="P942" s="23" t="str">
        <f>IF(ISNUMBER(AVERAGEIFS(ObservedSpeciesData!P$2:P$4955,ObservedSpeciesData!$A$2:$A$4955,$A942,ObservedSpeciesData!$C$2:$C$4955,$C942,ObservedSpeciesData!$D$2:$D$4955,$D942)),AVERAGEIFS(ObservedSpeciesData!P$2:P$4955,ObservedSpeciesData!$A$2:$A$4955,$A942,ObservedSpeciesData!$C$2:$C$4955,$C942,ObservedSpeciesData!$D$2:$D$4955,$D942),"")</f>
        <v/>
      </c>
      <c r="Q942" s="23"/>
      <c r="R942" s="25" t="str">
        <f>IF(ISNUMBER(AVERAGEIFS(ObservedSpeciesData!R$2:R$4955,ObservedSpeciesData!$A$2:$A$4955,$A942,ObservedSpeciesData!$D$2:$D$4955,$D942)),AVERAGEIFS(ObservedSpeciesData!R$2:R$4955,ObservedSpeciesData!$A$2:$A$4955,$A942,ObservedSpeciesData!$D$2:$D$4955,$D942),"")</f>
        <v/>
      </c>
      <c r="S942" s="25" t="str">
        <f>IF(ISNUMBER(AVERAGEIFS(ObservedSpeciesData!S$2:S$4955,ObservedSpeciesData!$A$2:$A$4955,$A942,ObservedSpeciesData!$D$2:$D$4955,$D942)),AVERAGEIFS(ObservedSpeciesData!S$2:S$4955,ObservedSpeciesData!$A$2:$A$4955,$A942,ObservedSpeciesData!$D$2:$D$4955,$D942),"")</f>
        <v/>
      </c>
      <c r="T942" s="23" t="str">
        <f>IF(ISNUMBER(AVERAGEIFS(ObservedSpeciesData!T$2:T$4955,ObservedSpeciesData!$A$2:$A$4955,$A942,ObservedSpeciesData!$D$2:$D$4955,$D942)),AVERAGEIFS(ObservedSpeciesData!T$2:T$4955,ObservedSpeciesData!$A$2:$A$4955,$A942,ObservedSpeciesData!$D$2:$D$4955,$D942),"")</f>
        <v/>
      </c>
      <c r="U942" s="24" t="str">
        <f>IF(ISNUMBER(AVERAGEIFS(ObservedSpeciesData!U$2:U$4955,ObservedSpeciesData!$A$2:$A$4955,$A942,ObservedSpeciesData!$C$2:$C$4955,$C942,ObservedSpeciesData!$D$2:$D$4955,$D942)),AVERAGEIFS(ObservedSpeciesData!U$2:U$4955,ObservedSpeciesData!$A$2:$A$4955,$A942,ObservedSpeciesData!$C$2:$C$4955,$C942,ObservedSpeciesData!$D$2:$D$4955,$D942),"")</f>
        <v/>
      </c>
      <c r="V942" s="23" t="str">
        <f>IF(ISNUMBER(AVERAGEIFS(ObservedSpeciesData!V$2:V$4955,ObservedSpeciesData!$A$2:$A$4955,$A942,ObservedSpeciesData!$D$2:$D$4955,$D942)),AVERAGEIFS(ObservedSpeciesData!V$2:V$4955,ObservedSpeciesData!$A$2:$A$4955,$A942,ObservedSpeciesData!$D$2:$D$4955,$D942),"")</f>
        <v/>
      </c>
      <c r="W942" s="23" t="str">
        <f>IF(ISNUMBER(AVERAGEIFS(ObservedSpeciesData!W$2:W$4955,ObservedSpeciesData!$A$2:$A$4955,$A942,ObservedSpeciesData!$D$2:$D$4955,$D942)),AVERAGEIFS(ObservedSpeciesData!W$2:W$4955,ObservedSpeciesData!$A$2:$A$4955,$A942,ObservedSpeciesData!$D$2:$D$4955,$D942),"")</f>
        <v/>
      </c>
      <c r="X942" s="23" t="str">
        <f>IF(ISNUMBER(AVERAGEIFS(ObservedSpeciesData!X$2:X$4955,ObservedSpeciesData!$A$2:$A$4955,$A942,ObservedSpeciesData!$D$2:$D$4955,$D942)),AVERAGEIFS(ObservedSpeciesData!X$2:X$4955,ObservedSpeciesData!$A$2:$A$4955,$A942,ObservedSpeciesData!$D$2:$D$4955,$D942),"")</f>
        <v/>
      </c>
      <c r="Y942" s="23" t="str">
        <f>IF(ISNUMBER(AVERAGEIFS(ObservedSpeciesData!Y$2:Y$4955,ObservedSpeciesData!$A$2:$A$4955,$A942,ObservedSpeciesData!$D$2:$D$4955,$D942)),AVERAGEIFS(ObservedSpeciesData!Y$2:Y$4955,ObservedSpeciesData!$A$2:$A$4955,$A942,ObservedSpeciesData!$D$2:$D$4955,$D942),"")</f>
        <v/>
      </c>
      <c r="Z942" s="23" t="str">
        <f>IF(ISNUMBER(AVERAGEIFS(ObservedSpeciesData!Z$2:Z$4955,ObservedSpeciesData!$A$2:$A$4955,$A942,ObservedSpeciesData!$D$2:$D$4955,$D942)),AVERAGEIFS(ObservedSpeciesData!Z$2:Z$4955,ObservedSpeciesData!$A$2:$A$4955,$A942,ObservedSpeciesData!$D$2:$D$4955,$D942),"")</f>
        <v/>
      </c>
      <c r="AA942" s="23">
        <f>IF(ISNUMBER(AVERAGEIFS(ObservedSpeciesData!AA$2:AA$4955,ObservedSpeciesData!$A$2:$A$4955,$A942,ObservedSpeciesData!$D$2:$D$4955,$D942)),AVERAGEIFS(ObservedSpeciesData!AA$2:AA$4955,ObservedSpeciesData!$A$2:$A$4955,$A942,ObservedSpeciesData!$D$2:$D$4955,$D942),"")</f>
        <v>24.799999999999997</v>
      </c>
      <c r="AB942" s="24">
        <f>IF(ISNUMBER(AVERAGEIFS(ObservedSpeciesData!AB$2:AB$4955,ObservedSpeciesData!$A$2:$A$4955,$A942,ObservedSpeciesData!$D$2:$D$4955,$D942)),AVERAGEIFS(ObservedSpeciesData!AB$2:AB$4955,ObservedSpeciesData!$A$2:$A$4955,$A942,ObservedSpeciesData!$D$2:$D$4955,$D942),"")</f>
        <v>3.9999999999999994E-2</v>
      </c>
      <c r="AC942" s="24">
        <f>IF(ISNUMBER(AVERAGEIFS(ObservedSpeciesData!AC$2:AC$4955,ObservedSpeciesData!$A$2:$A$4955,$A942,ObservedSpeciesData!$D$2:$D$4955,$D942)),AVERAGEIFS(ObservedSpeciesData!AC$2:AC$4955,ObservedSpeciesData!$A$2:$A$4955,$A942,ObservedSpeciesData!$D$2:$D$4955,$D942),"")</f>
        <v>3.9999999999999994E-2</v>
      </c>
      <c r="AD942" s="23" t="str">
        <f>IF(ISNUMBER(AVERAGEIFS(ObservedSpeciesData!AD$2:AD$4955,ObservedSpeciesData!$A$2:$A$4955,$A942,ObservedSpeciesData!$D$2:$D$4955,$D942)),AVERAGEIFS(ObservedSpeciesData!AD$2:AD$4955,ObservedSpeciesData!$A$2:$A$4955,$A942,ObservedSpeciesData!$D$2:$D$4955,$D942),"")</f>
        <v/>
      </c>
      <c r="AE942" s="24" t="str">
        <f>IF(ISNUMBER(AVERAGEIFS(ObservedSpeciesData!AE$2:AE$4955,ObservedSpeciesData!$A$2:$A$4955,$A942,ObservedSpeciesData!$D$2:$D$4955,$D942)),AVERAGEIFS(ObservedSpeciesData!AE$2:AE$4955,ObservedSpeciesData!$A$2:$A$4955,$A942,ObservedSpeciesData!$D$2:$D$4955,$D942),"")</f>
        <v/>
      </c>
      <c r="AF942" s="23"/>
      <c r="AG942" s="24"/>
      <c r="AH942" s="23" t="str">
        <f>IF(ISNUMBER(AVERAGEIFS(ObservedSpeciesData!AH$2:AH$4955,ObservedSpeciesData!$A$2:$A$4955,$A942,ObservedSpeciesData!$D$2:$D$4955,$D942)),AVERAGEIFS(ObservedSpeciesData!AH$2:AH$4955,ObservedSpeciesData!$A$2:$A$4955,$A942,ObservedSpeciesData!$D$2:$D$4955,$D942),"")</f>
        <v/>
      </c>
      <c r="AI942" s="23" t="str">
        <f>IF(ISNUMBER(AVERAGEIFS(ObservedSpeciesData!AI$2:AI$4955,ObservedSpeciesData!$A$2:$A$4955,$A942,ObservedSpeciesData!$C$2:$C$4955,$C942,ObservedSpeciesData!$D$2:$D$4955,$D942)),AVERAGEIFS(ObservedSpeciesData!AI$2:AI$4955,ObservedSpeciesData!$A$2:$A$4955,$A942,ObservedSpeciesData!$C$2:$C$4955,$C942,ObservedSpeciesData!$D$2:$D$4955,$D942),"")</f>
        <v/>
      </c>
      <c r="AJ942" s="2">
        <f>COUNTIFS(ObservedSpeciesData!$A$2:$A$828,$A942,ObservedSpeciesData!$D$2:$D$828,$D942)</f>
        <v>0</v>
      </c>
      <c r="AK942" s="2">
        <f t="shared" si="14"/>
        <v>4</v>
      </c>
    </row>
    <row r="943" spans="1:37" x14ac:dyDescent="0.25">
      <c r="A943" s="14" t="s">
        <v>91</v>
      </c>
      <c r="B943" t="s">
        <v>80</v>
      </c>
      <c r="C943" t="s">
        <v>90</v>
      </c>
      <c r="D943" s="13">
        <v>42177</v>
      </c>
      <c r="E943">
        <v>1</v>
      </c>
      <c r="F943">
        <v>500</v>
      </c>
      <c r="G943" s="2" t="s">
        <v>89</v>
      </c>
      <c r="H943" s="2" t="s">
        <v>10</v>
      </c>
      <c r="I943">
        <v>6</v>
      </c>
      <c r="J943" s="2" t="s">
        <v>88</v>
      </c>
      <c r="K943" s="2">
        <f>IF(ISNUMBER(AVERAGEIFS(ObservedSpeciesData!K$2:K$4955,ObservedSpeciesData!$A$2:$A$4955,$A943,ObservedSpeciesData!$D$2:$D$4955,$D943)),AVERAGEIFS(ObservedSpeciesData!K$2:K$4955,ObservedSpeciesData!$A$2:$A$4955,$A943,ObservedSpeciesData!$D$2:$D$4955,$D943),"")</f>
        <v>450</v>
      </c>
      <c r="L943" s="26">
        <f>IF(ISNUMBER(AVERAGEIFS(ObservedSpeciesData!L$2:L$4955,ObservedSpeciesData!$A$2:$A$4955,$A943,ObservedSpeciesData!$D$2:$D$4955,$D943)),AVERAGEIFS(ObservedSpeciesData!L$2:L$4955,ObservedSpeciesData!$A$2:$A$4955,$A943,ObservedSpeciesData!$D$2:$D$4955,$D943),"")</f>
        <v>1900</v>
      </c>
      <c r="M943" s="23">
        <f>IF(ISNUMBER(AVERAGEIFS(ObservedSpeciesData!M$2:M$4955,ObservedSpeciesData!$A$2:$A$4955,$A943,ObservedSpeciesData!$D$2:$D$4955,$D943)),AVERAGEIFS(ObservedSpeciesData!M$2:M$4955,ObservedSpeciesData!$A$2:$A$4955,$A943,ObservedSpeciesData!$D$2:$D$4955,$D943),"")</f>
        <v>190</v>
      </c>
      <c r="N943" s="23" t="str">
        <f>IF(ISNUMBER(AVERAGEIFS(ObservedSpeciesData!N$2:N$4955,ObservedSpeciesData!$A$2:$A$4955,$A943,ObservedSpeciesData!$D$2:$D$4955,$D943)),AVERAGEIFS(ObservedSpeciesData!N$2:N$4955,ObservedSpeciesData!$A$2:$A$4955,$A943,ObservedSpeciesData!$D$2:$D$4955,$D943),"")</f>
        <v/>
      </c>
      <c r="O943" s="23" t="str">
        <f>IF(ISNUMBER(AVERAGEIFS(ObservedSpeciesData!O$2:O$4955,ObservedSpeciesData!$A$2:$A$4955,$A943,ObservedSpeciesData!$D$2:$D$4955,$D943)),AVERAGEIFS(ObservedSpeciesData!O$2:O$4955,ObservedSpeciesData!$A$2:$A$4955,$A943,ObservedSpeciesData!$D$2:$D$4955,$D943),"")</f>
        <v/>
      </c>
      <c r="P943" s="23" t="str">
        <f>IF(ISNUMBER(AVERAGEIFS(ObservedSpeciesData!P$2:P$4955,ObservedSpeciesData!$A$2:$A$4955,$A943,ObservedSpeciesData!$C$2:$C$4955,$C943,ObservedSpeciesData!$D$2:$D$4955,$D943)),AVERAGEIFS(ObservedSpeciesData!P$2:P$4955,ObservedSpeciesData!$A$2:$A$4955,$A943,ObservedSpeciesData!$C$2:$C$4955,$C943,ObservedSpeciesData!$D$2:$D$4955,$D943),"")</f>
        <v/>
      </c>
      <c r="Q943" s="23"/>
      <c r="R943" s="25" t="str">
        <f>IF(ISNUMBER(AVERAGEIFS(ObservedSpeciesData!R$2:R$4955,ObservedSpeciesData!$A$2:$A$4955,$A943,ObservedSpeciesData!$D$2:$D$4955,$D943)),AVERAGEIFS(ObservedSpeciesData!R$2:R$4955,ObservedSpeciesData!$A$2:$A$4955,$A943,ObservedSpeciesData!$D$2:$D$4955,$D943),"")</f>
        <v/>
      </c>
      <c r="S943" s="25" t="str">
        <f>IF(ISNUMBER(AVERAGEIFS(ObservedSpeciesData!S$2:S$4955,ObservedSpeciesData!$A$2:$A$4955,$A943,ObservedSpeciesData!$D$2:$D$4955,$D943)),AVERAGEIFS(ObservedSpeciesData!S$2:S$4955,ObservedSpeciesData!$A$2:$A$4955,$A943,ObservedSpeciesData!$D$2:$D$4955,$D943),"")</f>
        <v/>
      </c>
      <c r="T943" s="23" t="str">
        <f>IF(ISNUMBER(AVERAGEIFS(ObservedSpeciesData!T$2:T$4955,ObservedSpeciesData!$A$2:$A$4955,$A943,ObservedSpeciesData!$D$2:$D$4955,$D943)),AVERAGEIFS(ObservedSpeciesData!T$2:T$4955,ObservedSpeciesData!$A$2:$A$4955,$A943,ObservedSpeciesData!$D$2:$D$4955,$D943),"")</f>
        <v/>
      </c>
      <c r="U943" s="24" t="str">
        <f>IF(ISNUMBER(AVERAGEIFS(ObservedSpeciesData!U$2:U$4955,ObservedSpeciesData!$A$2:$A$4955,$A943,ObservedSpeciesData!$C$2:$C$4955,$C943,ObservedSpeciesData!$D$2:$D$4955,$D943)),AVERAGEIFS(ObservedSpeciesData!U$2:U$4955,ObservedSpeciesData!$A$2:$A$4955,$A943,ObservedSpeciesData!$C$2:$C$4955,$C943,ObservedSpeciesData!$D$2:$D$4955,$D943),"")</f>
        <v/>
      </c>
      <c r="V943" s="23" t="str">
        <f>IF(ISNUMBER(AVERAGEIFS(ObservedSpeciesData!V$2:V$4955,ObservedSpeciesData!$A$2:$A$4955,$A943,ObservedSpeciesData!$D$2:$D$4955,$D943)),AVERAGEIFS(ObservedSpeciesData!V$2:V$4955,ObservedSpeciesData!$A$2:$A$4955,$A943,ObservedSpeciesData!$D$2:$D$4955,$D943),"")</f>
        <v/>
      </c>
      <c r="W943" s="23" t="str">
        <f>IF(ISNUMBER(AVERAGEIFS(ObservedSpeciesData!W$2:W$4955,ObservedSpeciesData!$A$2:$A$4955,$A943,ObservedSpeciesData!$D$2:$D$4955,$D943)),AVERAGEIFS(ObservedSpeciesData!W$2:W$4955,ObservedSpeciesData!$A$2:$A$4955,$A943,ObservedSpeciesData!$D$2:$D$4955,$D943),"")</f>
        <v/>
      </c>
      <c r="X943" s="23" t="str">
        <f>IF(ISNUMBER(AVERAGEIFS(ObservedSpeciesData!X$2:X$4955,ObservedSpeciesData!$A$2:$A$4955,$A943,ObservedSpeciesData!$D$2:$D$4955,$D943)),AVERAGEIFS(ObservedSpeciesData!X$2:X$4955,ObservedSpeciesData!$A$2:$A$4955,$A943,ObservedSpeciesData!$D$2:$D$4955,$D943),"")</f>
        <v/>
      </c>
      <c r="Y943" s="23" t="str">
        <f>IF(ISNUMBER(AVERAGEIFS(ObservedSpeciesData!Y$2:Y$4955,ObservedSpeciesData!$A$2:$A$4955,$A943,ObservedSpeciesData!$D$2:$D$4955,$D943)),AVERAGEIFS(ObservedSpeciesData!Y$2:Y$4955,ObservedSpeciesData!$A$2:$A$4955,$A943,ObservedSpeciesData!$D$2:$D$4955,$D943),"")</f>
        <v/>
      </c>
      <c r="Z943" s="23" t="str">
        <f>IF(ISNUMBER(AVERAGEIFS(ObservedSpeciesData!Z$2:Z$4955,ObservedSpeciesData!$A$2:$A$4955,$A943,ObservedSpeciesData!$D$2:$D$4955,$D943)),AVERAGEIFS(ObservedSpeciesData!Z$2:Z$4955,ObservedSpeciesData!$A$2:$A$4955,$A943,ObservedSpeciesData!$D$2:$D$4955,$D943),"")</f>
        <v/>
      </c>
      <c r="AA943" s="23">
        <f>IF(ISNUMBER(AVERAGEIFS(ObservedSpeciesData!AA$2:AA$4955,ObservedSpeciesData!$A$2:$A$4955,$A943,ObservedSpeciesData!$D$2:$D$4955,$D943)),AVERAGEIFS(ObservedSpeciesData!AA$2:AA$4955,ObservedSpeciesData!$A$2:$A$4955,$A943,ObservedSpeciesData!$D$2:$D$4955,$D943),"")</f>
        <v>24.25</v>
      </c>
      <c r="AB943" s="24">
        <f>IF(ISNUMBER(AVERAGEIFS(ObservedSpeciesData!AB$2:AB$4955,ObservedSpeciesData!$A$2:$A$4955,$A943,ObservedSpeciesData!$D$2:$D$4955,$D943)),AVERAGEIFS(ObservedSpeciesData!AB$2:AB$4955,ObservedSpeciesData!$A$2:$A$4955,$A943,ObservedSpeciesData!$D$2:$D$4955,$D943),"")</f>
        <v>3.85E-2</v>
      </c>
      <c r="AC943" s="24">
        <f>IF(ISNUMBER(AVERAGEIFS(ObservedSpeciesData!AC$2:AC$4955,ObservedSpeciesData!$A$2:$A$4955,$A943,ObservedSpeciesData!$D$2:$D$4955,$D943)),AVERAGEIFS(ObservedSpeciesData!AC$2:AC$4955,ObservedSpeciesData!$A$2:$A$4955,$A943,ObservedSpeciesData!$D$2:$D$4955,$D943),"")</f>
        <v>3.85E-2</v>
      </c>
      <c r="AD943" s="23" t="str">
        <f>IF(ISNUMBER(AVERAGEIFS(ObservedSpeciesData!AD$2:AD$4955,ObservedSpeciesData!$A$2:$A$4955,$A943,ObservedSpeciesData!$D$2:$D$4955,$D943)),AVERAGEIFS(ObservedSpeciesData!AD$2:AD$4955,ObservedSpeciesData!$A$2:$A$4955,$A943,ObservedSpeciesData!$D$2:$D$4955,$D943),"")</f>
        <v/>
      </c>
      <c r="AE943" s="24" t="str">
        <f>IF(ISNUMBER(AVERAGEIFS(ObservedSpeciesData!AE$2:AE$4955,ObservedSpeciesData!$A$2:$A$4955,$A943,ObservedSpeciesData!$D$2:$D$4955,$D943)),AVERAGEIFS(ObservedSpeciesData!AE$2:AE$4955,ObservedSpeciesData!$A$2:$A$4955,$A943,ObservedSpeciesData!$D$2:$D$4955,$D943),"")</f>
        <v/>
      </c>
      <c r="AF943" s="23"/>
      <c r="AG943" s="24"/>
      <c r="AH943" s="23" t="str">
        <f>IF(ISNUMBER(AVERAGEIFS(ObservedSpeciesData!AH$2:AH$4955,ObservedSpeciesData!$A$2:$A$4955,$A943,ObservedSpeciesData!$D$2:$D$4955,$D943)),AVERAGEIFS(ObservedSpeciesData!AH$2:AH$4955,ObservedSpeciesData!$A$2:$A$4955,$A943,ObservedSpeciesData!$D$2:$D$4955,$D943),"")</f>
        <v/>
      </c>
      <c r="AI943" s="23" t="str">
        <f>IF(ISNUMBER(AVERAGEIFS(ObservedSpeciesData!AI$2:AI$4955,ObservedSpeciesData!$A$2:$A$4955,$A943,ObservedSpeciesData!$C$2:$C$4955,$C943,ObservedSpeciesData!$D$2:$D$4955,$D943)),AVERAGEIFS(ObservedSpeciesData!AI$2:AI$4955,ObservedSpeciesData!$A$2:$A$4955,$A943,ObservedSpeciesData!$C$2:$C$4955,$C943,ObservedSpeciesData!$D$2:$D$4955,$D943),"")</f>
        <v/>
      </c>
      <c r="AJ943" s="2">
        <f>COUNTIFS(ObservedSpeciesData!$A$2:$A$828,$A943,ObservedSpeciesData!$D$2:$D$828,$D943)</f>
        <v>0</v>
      </c>
      <c r="AK943" s="2">
        <f t="shared" si="14"/>
        <v>4</v>
      </c>
    </row>
    <row r="944" spans="1:37" x14ac:dyDescent="0.25">
      <c r="A944" s="14" t="s">
        <v>96</v>
      </c>
      <c r="B944" t="s">
        <v>80</v>
      </c>
      <c r="C944" t="s">
        <v>90</v>
      </c>
      <c r="D944" s="13">
        <v>42191</v>
      </c>
      <c r="E944">
        <v>1</v>
      </c>
      <c r="F944">
        <v>0</v>
      </c>
      <c r="G944" s="2" t="s">
        <v>87</v>
      </c>
      <c r="H944" s="2" t="s">
        <v>10</v>
      </c>
      <c r="I944">
        <v>6</v>
      </c>
      <c r="J944" s="2" t="s">
        <v>88</v>
      </c>
      <c r="K944" s="2">
        <f>IF(ISNUMBER(AVERAGEIFS(ObservedSpeciesData!K$2:K$4955,ObservedSpeciesData!$A$2:$A$4955,$A944,ObservedSpeciesData!$D$2:$D$4955,$D944)),AVERAGEIFS(ObservedSpeciesData!K$2:K$4955,ObservedSpeciesData!$A$2:$A$4955,$A944,ObservedSpeciesData!$D$2:$D$4955,$D944),"")</f>
        <v>0</v>
      </c>
      <c r="L944" s="26">
        <f>IF(ISNUMBER(AVERAGEIFS(ObservedSpeciesData!L$2:L$4955,ObservedSpeciesData!$A$2:$A$4955,$A944,ObservedSpeciesData!$D$2:$D$4955,$D944)),AVERAGEIFS(ObservedSpeciesData!L$2:L$4955,ObservedSpeciesData!$A$2:$A$4955,$A944,ObservedSpeciesData!$D$2:$D$4955,$D944),"")</f>
        <v>1578</v>
      </c>
      <c r="M944" s="23">
        <f>IF(ISNUMBER(AVERAGEIFS(ObservedSpeciesData!M$2:M$4955,ObservedSpeciesData!$A$2:$A$4955,$A944,ObservedSpeciesData!$D$2:$D$4955,$D944)),AVERAGEIFS(ObservedSpeciesData!M$2:M$4955,ObservedSpeciesData!$A$2:$A$4955,$A944,ObservedSpeciesData!$D$2:$D$4955,$D944),"")</f>
        <v>157.80000000000001</v>
      </c>
      <c r="N944" s="23" t="str">
        <f>IF(ISNUMBER(AVERAGEIFS(ObservedSpeciesData!N$2:N$4955,ObservedSpeciesData!$A$2:$A$4955,$A944,ObservedSpeciesData!$D$2:$D$4955,$D944)),AVERAGEIFS(ObservedSpeciesData!N$2:N$4955,ObservedSpeciesData!$A$2:$A$4955,$A944,ObservedSpeciesData!$D$2:$D$4955,$D944),"")</f>
        <v/>
      </c>
      <c r="O944" s="23" t="str">
        <f>IF(ISNUMBER(AVERAGEIFS(ObservedSpeciesData!O$2:O$4955,ObservedSpeciesData!$A$2:$A$4955,$A944,ObservedSpeciesData!$D$2:$D$4955,$D944)),AVERAGEIFS(ObservedSpeciesData!O$2:O$4955,ObservedSpeciesData!$A$2:$A$4955,$A944,ObservedSpeciesData!$D$2:$D$4955,$D944),"")</f>
        <v/>
      </c>
      <c r="P944" s="23" t="str">
        <f>IF(ISNUMBER(AVERAGEIFS(ObservedSpeciesData!P$2:P$4955,ObservedSpeciesData!$A$2:$A$4955,$A944,ObservedSpeciesData!$C$2:$C$4955,$C944,ObservedSpeciesData!$D$2:$D$4955,$D944)),AVERAGEIFS(ObservedSpeciesData!P$2:P$4955,ObservedSpeciesData!$A$2:$A$4955,$A944,ObservedSpeciesData!$C$2:$C$4955,$C944,ObservedSpeciesData!$D$2:$D$4955,$D944),"")</f>
        <v/>
      </c>
      <c r="Q944" s="23"/>
      <c r="R944" s="25" t="str">
        <f>IF(ISNUMBER(AVERAGEIFS(ObservedSpeciesData!R$2:R$4955,ObservedSpeciesData!$A$2:$A$4955,$A944,ObservedSpeciesData!$D$2:$D$4955,$D944)),AVERAGEIFS(ObservedSpeciesData!R$2:R$4955,ObservedSpeciesData!$A$2:$A$4955,$A944,ObservedSpeciesData!$D$2:$D$4955,$D944),"")</f>
        <v/>
      </c>
      <c r="S944" s="25" t="str">
        <f>IF(ISNUMBER(AVERAGEIFS(ObservedSpeciesData!S$2:S$4955,ObservedSpeciesData!$A$2:$A$4955,$A944,ObservedSpeciesData!$D$2:$D$4955,$D944)),AVERAGEIFS(ObservedSpeciesData!S$2:S$4955,ObservedSpeciesData!$A$2:$A$4955,$A944,ObservedSpeciesData!$D$2:$D$4955,$D944),"")</f>
        <v/>
      </c>
      <c r="T944" s="23" t="str">
        <f>IF(ISNUMBER(AVERAGEIFS(ObservedSpeciesData!T$2:T$4955,ObservedSpeciesData!$A$2:$A$4955,$A944,ObservedSpeciesData!$D$2:$D$4955,$D944)),AVERAGEIFS(ObservedSpeciesData!T$2:T$4955,ObservedSpeciesData!$A$2:$A$4955,$A944,ObservedSpeciesData!$D$2:$D$4955,$D944),"")</f>
        <v/>
      </c>
      <c r="U944" s="24" t="str">
        <f>IF(ISNUMBER(AVERAGEIFS(ObservedSpeciesData!U$2:U$4955,ObservedSpeciesData!$A$2:$A$4955,$A944,ObservedSpeciesData!$C$2:$C$4955,$C944,ObservedSpeciesData!$D$2:$D$4955,$D944)),AVERAGEIFS(ObservedSpeciesData!U$2:U$4955,ObservedSpeciesData!$A$2:$A$4955,$A944,ObservedSpeciesData!$C$2:$C$4955,$C944,ObservedSpeciesData!$D$2:$D$4955,$D944),"")</f>
        <v/>
      </c>
      <c r="V944" s="23" t="str">
        <f>IF(ISNUMBER(AVERAGEIFS(ObservedSpeciesData!V$2:V$4955,ObservedSpeciesData!$A$2:$A$4955,$A944,ObservedSpeciesData!$D$2:$D$4955,$D944)),AVERAGEIFS(ObservedSpeciesData!V$2:V$4955,ObservedSpeciesData!$A$2:$A$4955,$A944,ObservedSpeciesData!$D$2:$D$4955,$D944),"")</f>
        <v/>
      </c>
      <c r="W944" s="23" t="str">
        <f>IF(ISNUMBER(AVERAGEIFS(ObservedSpeciesData!W$2:W$4955,ObservedSpeciesData!$A$2:$A$4955,$A944,ObservedSpeciesData!$D$2:$D$4955,$D944)),AVERAGEIFS(ObservedSpeciesData!W$2:W$4955,ObservedSpeciesData!$A$2:$A$4955,$A944,ObservedSpeciesData!$D$2:$D$4955,$D944),"")</f>
        <v/>
      </c>
      <c r="X944" s="23" t="str">
        <f>IF(ISNUMBER(AVERAGEIFS(ObservedSpeciesData!X$2:X$4955,ObservedSpeciesData!$A$2:$A$4955,$A944,ObservedSpeciesData!$D$2:$D$4955,$D944)),AVERAGEIFS(ObservedSpeciesData!X$2:X$4955,ObservedSpeciesData!$A$2:$A$4955,$A944,ObservedSpeciesData!$D$2:$D$4955,$D944),"")</f>
        <v/>
      </c>
      <c r="Y944" s="23" t="str">
        <f>IF(ISNUMBER(AVERAGEIFS(ObservedSpeciesData!Y$2:Y$4955,ObservedSpeciesData!$A$2:$A$4955,$A944,ObservedSpeciesData!$D$2:$D$4955,$D944)),AVERAGEIFS(ObservedSpeciesData!Y$2:Y$4955,ObservedSpeciesData!$A$2:$A$4955,$A944,ObservedSpeciesData!$D$2:$D$4955,$D944),"")</f>
        <v/>
      </c>
      <c r="Z944" s="23" t="str">
        <f>IF(ISNUMBER(AVERAGEIFS(ObservedSpeciesData!Z$2:Z$4955,ObservedSpeciesData!$A$2:$A$4955,$A944,ObservedSpeciesData!$D$2:$D$4955,$D944)),AVERAGEIFS(ObservedSpeciesData!Z$2:Z$4955,ObservedSpeciesData!$A$2:$A$4955,$A944,ObservedSpeciesData!$D$2:$D$4955,$D944),"")</f>
        <v/>
      </c>
      <c r="AA944" s="23">
        <f>IF(ISNUMBER(AVERAGEIFS(ObservedSpeciesData!AA$2:AA$4955,ObservedSpeciesData!$A$2:$A$4955,$A944,ObservedSpeciesData!$D$2:$D$4955,$D944)),AVERAGEIFS(ObservedSpeciesData!AA$2:AA$4955,ObservedSpeciesData!$A$2:$A$4955,$A944,ObservedSpeciesData!$D$2:$D$4955,$D944),"")</f>
        <v>17</v>
      </c>
      <c r="AB944" s="24">
        <f>IF(ISNUMBER(AVERAGEIFS(ObservedSpeciesData!AB$2:AB$4955,ObservedSpeciesData!$A$2:$A$4955,$A944,ObservedSpeciesData!$D$2:$D$4955,$D944)),AVERAGEIFS(ObservedSpeciesData!AB$2:AB$4955,ObservedSpeciesData!$A$2:$A$4955,$A944,ObservedSpeciesData!$D$2:$D$4955,$D944),"")</f>
        <v>2.7E-2</v>
      </c>
      <c r="AC944" s="24">
        <f>IF(ISNUMBER(AVERAGEIFS(ObservedSpeciesData!AC$2:AC$4955,ObservedSpeciesData!$A$2:$A$4955,$A944,ObservedSpeciesData!$D$2:$D$4955,$D944)),AVERAGEIFS(ObservedSpeciesData!AC$2:AC$4955,ObservedSpeciesData!$A$2:$A$4955,$A944,ObservedSpeciesData!$D$2:$D$4955,$D944),"")</f>
        <v>2.7E-2</v>
      </c>
      <c r="AD944" s="23" t="str">
        <f>IF(ISNUMBER(AVERAGEIFS(ObservedSpeciesData!AD$2:AD$4955,ObservedSpeciesData!$A$2:$A$4955,$A944,ObservedSpeciesData!$D$2:$D$4955,$D944)),AVERAGEIFS(ObservedSpeciesData!AD$2:AD$4955,ObservedSpeciesData!$A$2:$A$4955,$A944,ObservedSpeciesData!$D$2:$D$4955,$D944),"")</f>
        <v/>
      </c>
      <c r="AE944" s="24" t="str">
        <f>IF(ISNUMBER(AVERAGEIFS(ObservedSpeciesData!AE$2:AE$4955,ObservedSpeciesData!$A$2:$A$4955,$A944,ObservedSpeciesData!$D$2:$D$4955,$D944)),AVERAGEIFS(ObservedSpeciesData!AE$2:AE$4955,ObservedSpeciesData!$A$2:$A$4955,$A944,ObservedSpeciesData!$D$2:$D$4955,$D944),"")</f>
        <v/>
      </c>
      <c r="AF944" s="23"/>
      <c r="AG944" s="24"/>
      <c r="AH944" s="23" t="str">
        <f>IF(ISNUMBER(AVERAGEIFS(ObservedSpeciesData!AH$2:AH$4955,ObservedSpeciesData!$A$2:$A$4955,$A944,ObservedSpeciesData!$D$2:$D$4955,$D944)),AVERAGEIFS(ObservedSpeciesData!AH$2:AH$4955,ObservedSpeciesData!$A$2:$A$4955,$A944,ObservedSpeciesData!$D$2:$D$4955,$D944),"")</f>
        <v/>
      </c>
      <c r="AI944" s="23" t="str">
        <f>IF(ISNUMBER(AVERAGEIFS(ObservedSpeciesData!AI$2:AI$4955,ObservedSpeciesData!$A$2:$A$4955,$A944,ObservedSpeciesData!$C$2:$C$4955,$C944,ObservedSpeciesData!$D$2:$D$4955,$D944)),AVERAGEIFS(ObservedSpeciesData!AI$2:AI$4955,ObservedSpeciesData!$A$2:$A$4955,$A944,ObservedSpeciesData!$C$2:$C$4955,$C944,ObservedSpeciesData!$D$2:$D$4955,$D944),"")</f>
        <v/>
      </c>
      <c r="AJ944" s="2">
        <f>COUNTIFS(ObservedSpeciesData!$A$2:$A$828,$A944,ObservedSpeciesData!$D$2:$D$828,$D944)</f>
        <v>0</v>
      </c>
      <c r="AK944" s="2">
        <f t="shared" si="14"/>
        <v>4</v>
      </c>
    </row>
    <row r="945" spans="1:37" x14ac:dyDescent="0.25">
      <c r="A945" s="14" t="s">
        <v>95</v>
      </c>
      <c r="B945" t="s">
        <v>80</v>
      </c>
      <c r="C945" t="s">
        <v>90</v>
      </c>
      <c r="D945" s="13">
        <v>42191</v>
      </c>
      <c r="E945">
        <v>1</v>
      </c>
      <c r="F945">
        <v>50</v>
      </c>
      <c r="G945" s="2" t="s">
        <v>87</v>
      </c>
      <c r="H945" s="2" t="s">
        <v>10</v>
      </c>
      <c r="I945">
        <v>6</v>
      </c>
      <c r="J945" s="2" t="s">
        <v>88</v>
      </c>
      <c r="K945" s="2">
        <f>IF(ISNUMBER(AVERAGEIFS(ObservedSpeciesData!K$2:K$4955,ObservedSpeciesData!$A$2:$A$4955,$A945,ObservedSpeciesData!$D$2:$D$4955,$D945)),AVERAGEIFS(ObservedSpeciesData!K$2:K$4955,ObservedSpeciesData!$A$2:$A$4955,$A945,ObservedSpeciesData!$D$2:$D$4955,$D945),"")</f>
        <v>45</v>
      </c>
      <c r="L945" s="26">
        <f>IF(ISNUMBER(AVERAGEIFS(ObservedSpeciesData!L$2:L$4955,ObservedSpeciesData!$A$2:$A$4955,$A945,ObservedSpeciesData!$D$2:$D$4955,$D945)),AVERAGEIFS(ObservedSpeciesData!L$2:L$4955,ObservedSpeciesData!$A$2:$A$4955,$A945,ObservedSpeciesData!$D$2:$D$4955,$D945),"")</f>
        <v>1676</v>
      </c>
      <c r="M945" s="23">
        <f>IF(ISNUMBER(AVERAGEIFS(ObservedSpeciesData!M$2:M$4955,ObservedSpeciesData!$A$2:$A$4955,$A945,ObservedSpeciesData!$D$2:$D$4955,$D945)),AVERAGEIFS(ObservedSpeciesData!M$2:M$4955,ObservedSpeciesData!$A$2:$A$4955,$A945,ObservedSpeciesData!$D$2:$D$4955,$D945),"")</f>
        <v>167.6</v>
      </c>
      <c r="N945" s="23" t="str">
        <f>IF(ISNUMBER(AVERAGEIFS(ObservedSpeciesData!N$2:N$4955,ObservedSpeciesData!$A$2:$A$4955,$A945,ObservedSpeciesData!$D$2:$D$4955,$D945)),AVERAGEIFS(ObservedSpeciesData!N$2:N$4955,ObservedSpeciesData!$A$2:$A$4955,$A945,ObservedSpeciesData!$D$2:$D$4955,$D945),"")</f>
        <v/>
      </c>
      <c r="O945" s="23" t="str">
        <f>IF(ISNUMBER(AVERAGEIFS(ObservedSpeciesData!O$2:O$4955,ObservedSpeciesData!$A$2:$A$4955,$A945,ObservedSpeciesData!$D$2:$D$4955,$D945)),AVERAGEIFS(ObservedSpeciesData!O$2:O$4955,ObservedSpeciesData!$A$2:$A$4955,$A945,ObservedSpeciesData!$D$2:$D$4955,$D945),"")</f>
        <v/>
      </c>
      <c r="P945" s="23" t="str">
        <f>IF(ISNUMBER(AVERAGEIFS(ObservedSpeciesData!P$2:P$4955,ObservedSpeciesData!$A$2:$A$4955,$A945,ObservedSpeciesData!$C$2:$C$4955,$C945,ObservedSpeciesData!$D$2:$D$4955,$D945)),AVERAGEIFS(ObservedSpeciesData!P$2:P$4955,ObservedSpeciesData!$A$2:$A$4955,$A945,ObservedSpeciesData!$C$2:$C$4955,$C945,ObservedSpeciesData!$D$2:$D$4955,$D945),"")</f>
        <v/>
      </c>
      <c r="Q945" s="23"/>
      <c r="R945" s="25" t="str">
        <f>IF(ISNUMBER(AVERAGEIFS(ObservedSpeciesData!R$2:R$4955,ObservedSpeciesData!$A$2:$A$4955,$A945,ObservedSpeciesData!$D$2:$D$4955,$D945)),AVERAGEIFS(ObservedSpeciesData!R$2:R$4955,ObservedSpeciesData!$A$2:$A$4955,$A945,ObservedSpeciesData!$D$2:$D$4955,$D945),"")</f>
        <v/>
      </c>
      <c r="S945" s="25" t="str">
        <f>IF(ISNUMBER(AVERAGEIFS(ObservedSpeciesData!S$2:S$4955,ObservedSpeciesData!$A$2:$A$4955,$A945,ObservedSpeciesData!$D$2:$D$4955,$D945)),AVERAGEIFS(ObservedSpeciesData!S$2:S$4955,ObservedSpeciesData!$A$2:$A$4955,$A945,ObservedSpeciesData!$D$2:$D$4955,$D945),"")</f>
        <v/>
      </c>
      <c r="T945" s="23" t="str">
        <f>IF(ISNUMBER(AVERAGEIFS(ObservedSpeciesData!T$2:T$4955,ObservedSpeciesData!$A$2:$A$4955,$A945,ObservedSpeciesData!$D$2:$D$4955,$D945)),AVERAGEIFS(ObservedSpeciesData!T$2:T$4955,ObservedSpeciesData!$A$2:$A$4955,$A945,ObservedSpeciesData!$D$2:$D$4955,$D945),"")</f>
        <v/>
      </c>
      <c r="U945" s="24" t="str">
        <f>IF(ISNUMBER(AVERAGEIFS(ObservedSpeciesData!U$2:U$4955,ObservedSpeciesData!$A$2:$A$4955,$A945,ObservedSpeciesData!$C$2:$C$4955,$C945,ObservedSpeciesData!$D$2:$D$4955,$D945)),AVERAGEIFS(ObservedSpeciesData!U$2:U$4955,ObservedSpeciesData!$A$2:$A$4955,$A945,ObservedSpeciesData!$C$2:$C$4955,$C945,ObservedSpeciesData!$D$2:$D$4955,$D945),"")</f>
        <v/>
      </c>
      <c r="V945" s="23" t="str">
        <f>IF(ISNUMBER(AVERAGEIFS(ObservedSpeciesData!V$2:V$4955,ObservedSpeciesData!$A$2:$A$4955,$A945,ObservedSpeciesData!$D$2:$D$4955,$D945)),AVERAGEIFS(ObservedSpeciesData!V$2:V$4955,ObservedSpeciesData!$A$2:$A$4955,$A945,ObservedSpeciesData!$D$2:$D$4955,$D945),"")</f>
        <v/>
      </c>
      <c r="W945" s="23" t="str">
        <f>IF(ISNUMBER(AVERAGEIFS(ObservedSpeciesData!W$2:W$4955,ObservedSpeciesData!$A$2:$A$4955,$A945,ObservedSpeciesData!$D$2:$D$4955,$D945)),AVERAGEIFS(ObservedSpeciesData!W$2:W$4955,ObservedSpeciesData!$A$2:$A$4955,$A945,ObservedSpeciesData!$D$2:$D$4955,$D945),"")</f>
        <v/>
      </c>
      <c r="X945" s="23" t="str">
        <f>IF(ISNUMBER(AVERAGEIFS(ObservedSpeciesData!X$2:X$4955,ObservedSpeciesData!$A$2:$A$4955,$A945,ObservedSpeciesData!$D$2:$D$4955,$D945)),AVERAGEIFS(ObservedSpeciesData!X$2:X$4955,ObservedSpeciesData!$A$2:$A$4955,$A945,ObservedSpeciesData!$D$2:$D$4955,$D945),"")</f>
        <v/>
      </c>
      <c r="Y945" s="23" t="str">
        <f>IF(ISNUMBER(AVERAGEIFS(ObservedSpeciesData!Y$2:Y$4955,ObservedSpeciesData!$A$2:$A$4955,$A945,ObservedSpeciesData!$D$2:$D$4955,$D945)),AVERAGEIFS(ObservedSpeciesData!Y$2:Y$4955,ObservedSpeciesData!$A$2:$A$4955,$A945,ObservedSpeciesData!$D$2:$D$4955,$D945),"")</f>
        <v/>
      </c>
      <c r="Z945" s="23" t="str">
        <f>IF(ISNUMBER(AVERAGEIFS(ObservedSpeciesData!Z$2:Z$4955,ObservedSpeciesData!$A$2:$A$4955,$A945,ObservedSpeciesData!$D$2:$D$4955,$D945)),AVERAGEIFS(ObservedSpeciesData!Z$2:Z$4955,ObservedSpeciesData!$A$2:$A$4955,$A945,ObservedSpeciesData!$D$2:$D$4955,$D945),"")</f>
        <v/>
      </c>
      <c r="AA945" s="23">
        <f>IF(ISNUMBER(AVERAGEIFS(ObservedSpeciesData!AA$2:AA$4955,ObservedSpeciesData!$A$2:$A$4955,$A945,ObservedSpeciesData!$D$2:$D$4955,$D945)),AVERAGEIFS(ObservedSpeciesData!AA$2:AA$4955,ObservedSpeciesData!$A$2:$A$4955,$A945,ObservedSpeciesData!$D$2:$D$4955,$D945),"")</f>
        <v>17.8</v>
      </c>
      <c r="AB945" s="24">
        <f>IF(ISNUMBER(AVERAGEIFS(ObservedSpeciesData!AB$2:AB$4955,ObservedSpeciesData!$A$2:$A$4955,$A945,ObservedSpeciesData!$D$2:$D$4955,$D945)),AVERAGEIFS(ObservedSpeciesData!AB$2:AB$4955,ObservedSpeciesData!$A$2:$A$4955,$A945,ObservedSpeciesData!$D$2:$D$4955,$D945),"")</f>
        <v>2.8499999999999998E-2</v>
      </c>
      <c r="AC945" s="24">
        <f>IF(ISNUMBER(AVERAGEIFS(ObservedSpeciesData!AC$2:AC$4955,ObservedSpeciesData!$A$2:$A$4955,$A945,ObservedSpeciesData!$D$2:$D$4955,$D945)),AVERAGEIFS(ObservedSpeciesData!AC$2:AC$4955,ObservedSpeciesData!$A$2:$A$4955,$A945,ObservedSpeciesData!$D$2:$D$4955,$D945),"")</f>
        <v>2.8499999999999998E-2</v>
      </c>
      <c r="AD945" s="23" t="str">
        <f>IF(ISNUMBER(AVERAGEIFS(ObservedSpeciesData!AD$2:AD$4955,ObservedSpeciesData!$A$2:$A$4955,$A945,ObservedSpeciesData!$D$2:$D$4955,$D945)),AVERAGEIFS(ObservedSpeciesData!AD$2:AD$4955,ObservedSpeciesData!$A$2:$A$4955,$A945,ObservedSpeciesData!$D$2:$D$4955,$D945),"")</f>
        <v/>
      </c>
      <c r="AE945" s="24" t="str">
        <f>IF(ISNUMBER(AVERAGEIFS(ObservedSpeciesData!AE$2:AE$4955,ObservedSpeciesData!$A$2:$A$4955,$A945,ObservedSpeciesData!$D$2:$D$4955,$D945)),AVERAGEIFS(ObservedSpeciesData!AE$2:AE$4955,ObservedSpeciesData!$A$2:$A$4955,$A945,ObservedSpeciesData!$D$2:$D$4955,$D945),"")</f>
        <v/>
      </c>
      <c r="AF945" s="23"/>
      <c r="AG945" s="24"/>
      <c r="AH945" s="23" t="str">
        <f>IF(ISNUMBER(AVERAGEIFS(ObservedSpeciesData!AH$2:AH$4955,ObservedSpeciesData!$A$2:$A$4955,$A945,ObservedSpeciesData!$D$2:$D$4955,$D945)),AVERAGEIFS(ObservedSpeciesData!AH$2:AH$4955,ObservedSpeciesData!$A$2:$A$4955,$A945,ObservedSpeciesData!$D$2:$D$4955,$D945),"")</f>
        <v/>
      </c>
      <c r="AI945" s="23" t="str">
        <f>IF(ISNUMBER(AVERAGEIFS(ObservedSpeciesData!AI$2:AI$4955,ObservedSpeciesData!$A$2:$A$4955,$A945,ObservedSpeciesData!$C$2:$C$4955,$C945,ObservedSpeciesData!$D$2:$D$4955,$D945)),AVERAGEIFS(ObservedSpeciesData!AI$2:AI$4955,ObservedSpeciesData!$A$2:$A$4955,$A945,ObservedSpeciesData!$C$2:$C$4955,$C945,ObservedSpeciesData!$D$2:$D$4955,$D945),"")</f>
        <v/>
      </c>
      <c r="AJ945" s="2">
        <f>COUNTIFS(ObservedSpeciesData!$A$2:$A$828,$A945,ObservedSpeciesData!$D$2:$D$828,$D945)</f>
        <v>0</v>
      </c>
      <c r="AK945" s="2">
        <f t="shared" si="14"/>
        <v>4</v>
      </c>
    </row>
    <row r="946" spans="1:37" x14ac:dyDescent="0.25">
      <c r="A946" s="14" t="s">
        <v>94</v>
      </c>
      <c r="B946" t="s">
        <v>80</v>
      </c>
      <c r="C946" t="s">
        <v>90</v>
      </c>
      <c r="D946" s="13">
        <v>42191</v>
      </c>
      <c r="E946">
        <v>1</v>
      </c>
      <c r="F946">
        <v>100</v>
      </c>
      <c r="G946" s="2" t="s">
        <v>87</v>
      </c>
      <c r="H946" s="2" t="s">
        <v>10</v>
      </c>
      <c r="I946">
        <v>6</v>
      </c>
      <c r="J946" s="2" t="s">
        <v>88</v>
      </c>
      <c r="K946" s="2">
        <f>IF(ISNUMBER(AVERAGEIFS(ObservedSpeciesData!K$2:K$4955,ObservedSpeciesData!$A$2:$A$4955,$A946,ObservedSpeciesData!$D$2:$D$4955,$D946)),AVERAGEIFS(ObservedSpeciesData!K$2:K$4955,ObservedSpeciesData!$A$2:$A$4955,$A946,ObservedSpeciesData!$D$2:$D$4955,$D946),"")</f>
        <v>90</v>
      </c>
      <c r="L946" s="26">
        <f>IF(ISNUMBER(AVERAGEIFS(ObservedSpeciesData!L$2:L$4955,ObservedSpeciesData!$A$2:$A$4955,$A946,ObservedSpeciesData!$D$2:$D$4955,$D946)),AVERAGEIFS(ObservedSpeciesData!L$2:L$4955,ObservedSpeciesData!$A$2:$A$4955,$A946,ObservedSpeciesData!$D$2:$D$4955,$D946),"")</f>
        <v>1844</v>
      </c>
      <c r="M946" s="23">
        <f>IF(ISNUMBER(AVERAGEIFS(ObservedSpeciesData!M$2:M$4955,ObservedSpeciesData!$A$2:$A$4955,$A946,ObservedSpeciesData!$D$2:$D$4955,$D946)),AVERAGEIFS(ObservedSpeciesData!M$2:M$4955,ObservedSpeciesData!$A$2:$A$4955,$A946,ObservedSpeciesData!$D$2:$D$4955,$D946),"")</f>
        <v>184.39999999999998</v>
      </c>
      <c r="N946" s="23" t="str">
        <f>IF(ISNUMBER(AVERAGEIFS(ObservedSpeciesData!N$2:N$4955,ObservedSpeciesData!$A$2:$A$4955,$A946,ObservedSpeciesData!$D$2:$D$4955,$D946)),AVERAGEIFS(ObservedSpeciesData!N$2:N$4955,ObservedSpeciesData!$A$2:$A$4955,$A946,ObservedSpeciesData!$D$2:$D$4955,$D946),"")</f>
        <v/>
      </c>
      <c r="O946" s="23" t="str">
        <f>IF(ISNUMBER(AVERAGEIFS(ObservedSpeciesData!O$2:O$4955,ObservedSpeciesData!$A$2:$A$4955,$A946,ObservedSpeciesData!$D$2:$D$4955,$D946)),AVERAGEIFS(ObservedSpeciesData!O$2:O$4955,ObservedSpeciesData!$A$2:$A$4955,$A946,ObservedSpeciesData!$D$2:$D$4955,$D946),"")</f>
        <v/>
      </c>
      <c r="P946" s="23" t="str">
        <f>IF(ISNUMBER(AVERAGEIFS(ObservedSpeciesData!P$2:P$4955,ObservedSpeciesData!$A$2:$A$4955,$A946,ObservedSpeciesData!$C$2:$C$4955,$C946,ObservedSpeciesData!$D$2:$D$4955,$D946)),AVERAGEIFS(ObservedSpeciesData!P$2:P$4955,ObservedSpeciesData!$A$2:$A$4955,$A946,ObservedSpeciesData!$C$2:$C$4955,$C946,ObservedSpeciesData!$D$2:$D$4955,$D946),"")</f>
        <v/>
      </c>
      <c r="Q946" s="23"/>
      <c r="R946" s="25" t="str">
        <f>IF(ISNUMBER(AVERAGEIFS(ObservedSpeciesData!R$2:R$4955,ObservedSpeciesData!$A$2:$A$4955,$A946,ObservedSpeciesData!$D$2:$D$4955,$D946)),AVERAGEIFS(ObservedSpeciesData!R$2:R$4955,ObservedSpeciesData!$A$2:$A$4955,$A946,ObservedSpeciesData!$D$2:$D$4955,$D946),"")</f>
        <v/>
      </c>
      <c r="S946" s="25" t="str">
        <f>IF(ISNUMBER(AVERAGEIFS(ObservedSpeciesData!S$2:S$4955,ObservedSpeciesData!$A$2:$A$4955,$A946,ObservedSpeciesData!$D$2:$D$4955,$D946)),AVERAGEIFS(ObservedSpeciesData!S$2:S$4955,ObservedSpeciesData!$A$2:$A$4955,$A946,ObservedSpeciesData!$D$2:$D$4955,$D946),"")</f>
        <v/>
      </c>
      <c r="T946" s="23" t="str">
        <f>IF(ISNUMBER(AVERAGEIFS(ObservedSpeciesData!T$2:T$4955,ObservedSpeciesData!$A$2:$A$4955,$A946,ObservedSpeciesData!$D$2:$D$4955,$D946)),AVERAGEIFS(ObservedSpeciesData!T$2:T$4955,ObservedSpeciesData!$A$2:$A$4955,$A946,ObservedSpeciesData!$D$2:$D$4955,$D946),"")</f>
        <v/>
      </c>
      <c r="U946" s="24" t="str">
        <f>IF(ISNUMBER(AVERAGEIFS(ObservedSpeciesData!U$2:U$4955,ObservedSpeciesData!$A$2:$A$4955,$A946,ObservedSpeciesData!$C$2:$C$4955,$C946,ObservedSpeciesData!$D$2:$D$4955,$D946)),AVERAGEIFS(ObservedSpeciesData!U$2:U$4955,ObservedSpeciesData!$A$2:$A$4955,$A946,ObservedSpeciesData!$C$2:$C$4955,$C946,ObservedSpeciesData!$D$2:$D$4955,$D946),"")</f>
        <v/>
      </c>
      <c r="V946" s="23" t="str">
        <f>IF(ISNUMBER(AVERAGEIFS(ObservedSpeciesData!V$2:V$4955,ObservedSpeciesData!$A$2:$A$4955,$A946,ObservedSpeciesData!$D$2:$D$4955,$D946)),AVERAGEIFS(ObservedSpeciesData!V$2:V$4955,ObservedSpeciesData!$A$2:$A$4955,$A946,ObservedSpeciesData!$D$2:$D$4955,$D946),"")</f>
        <v/>
      </c>
      <c r="W946" s="23" t="str">
        <f>IF(ISNUMBER(AVERAGEIFS(ObservedSpeciesData!W$2:W$4955,ObservedSpeciesData!$A$2:$A$4955,$A946,ObservedSpeciesData!$D$2:$D$4955,$D946)),AVERAGEIFS(ObservedSpeciesData!W$2:W$4955,ObservedSpeciesData!$A$2:$A$4955,$A946,ObservedSpeciesData!$D$2:$D$4955,$D946),"")</f>
        <v/>
      </c>
      <c r="X946" s="23" t="str">
        <f>IF(ISNUMBER(AVERAGEIFS(ObservedSpeciesData!X$2:X$4955,ObservedSpeciesData!$A$2:$A$4955,$A946,ObservedSpeciesData!$D$2:$D$4955,$D946)),AVERAGEIFS(ObservedSpeciesData!X$2:X$4955,ObservedSpeciesData!$A$2:$A$4955,$A946,ObservedSpeciesData!$D$2:$D$4955,$D946),"")</f>
        <v/>
      </c>
      <c r="Y946" s="23" t="str">
        <f>IF(ISNUMBER(AVERAGEIFS(ObservedSpeciesData!Y$2:Y$4955,ObservedSpeciesData!$A$2:$A$4955,$A946,ObservedSpeciesData!$D$2:$D$4955,$D946)),AVERAGEIFS(ObservedSpeciesData!Y$2:Y$4955,ObservedSpeciesData!$A$2:$A$4955,$A946,ObservedSpeciesData!$D$2:$D$4955,$D946),"")</f>
        <v/>
      </c>
      <c r="Z946" s="23" t="str">
        <f>IF(ISNUMBER(AVERAGEIFS(ObservedSpeciesData!Z$2:Z$4955,ObservedSpeciesData!$A$2:$A$4955,$A946,ObservedSpeciesData!$D$2:$D$4955,$D946)),AVERAGEIFS(ObservedSpeciesData!Z$2:Z$4955,ObservedSpeciesData!$A$2:$A$4955,$A946,ObservedSpeciesData!$D$2:$D$4955,$D946),"")</f>
        <v/>
      </c>
      <c r="AA946" s="23">
        <f>IF(ISNUMBER(AVERAGEIFS(ObservedSpeciesData!AA$2:AA$4955,ObservedSpeciesData!$A$2:$A$4955,$A946,ObservedSpeciesData!$D$2:$D$4955,$D946)),AVERAGEIFS(ObservedSpeciesData!AA$2:AA$4955,ObservedSpeciesData!$A$2:$A$4955,$A946,ObservedSpeciesData!$D$2:$D$4955,$D946),"")</f>
        <v>19.100000000000001</v>
      </c>
      <c r="AB946" s="24">
        <f>IF(ISNUMBER(AVERAGEIFS(ObservedSpeciesData!AB$2:AB$4955,ObservedSpeciesData!$A$2:$A$4955,$A946,ObservedSpeciesData!$D$2:$D$4955,$D946)),AVERAGEIFS(ObservedSpeciesData!AB$2:AB$4955,ObservedSpeciesData!$A$2:$A$4955,$A946,ObservedSpeciesData!$D$2:$D$4955,$D946),"")</f>
        <v>3.0499999999999999E-2</v>
      </c>
      <c r="AC946" s="24">
        <f>IF(ISNUMBER(AVERAGEIFS(ObservedSpeciesData!AC$2:AC$4955,ObservedSpeciesData!$A$2:$A$4955,$A946,ObservedSpeciesData!$D$2:$D$4955,$D946)),AVERAGEIFS(ObservedSpeciesData!AC$2:AC$4955,ObservedSpeciesData!$A$2:$A$4955,$A946,ObservedSpeciesData!$D$2:$D$4955,$D946),"")</f>
        <v>3.0499999999999999E-2</v>
      </c>
      <c r="AD946" s="23" t="str">
        <f>IF(ISNUMBER(AVERAGEIFS(ObservedSpeciesData!AD$2:AD$4955,ObservedSpeciesData!$A$2:$A$4955,$A946,ObservedSpeciesData!$D$2:$D$4955,$D946)),AVERAGEIFS(ObservedSpeciesData!AD$2:AD$4955,ObservedSpeciesData!$A$2:$A$4955,$A946,ObservedSpeciesData!$D$2:$D$4955,$D946),"")</f>
        <v/>
      </c>
      <c r="AE946" s="24" t="str">
        <f>IF(ISNUMBER(AVERAGEIFS(ObservedSpeciesData!AE$2:AE$4955,ObservedSpeciesData!$A$2:$A$4955,$A946,ObservedSpeciesData!$D$2:$D$4955,$D946)),AVERAGEIFS(ObservedSpeciesData!AE$2:AE$4955,ObservedSpeciesData!$A$2:$A$4955,$A946,ObservedSpeciesData!$D$2:$D$4955,$D946),"")</f>
        <v/>
      </c>
      <c r="AF946" s="23"/>
      <c r="AG946" s="24"/>
      <c r="AH946" s="23" t="str">
        <f>IF(ISNUMBER(AVERAGEIFS(ObservedSpeciesData!AH$2:AH$4955,ObservedSpeciesData!$A$2:$A$4955,$A946,ObservedSpeciesData!$D$2:$D$4955,$D946)),AVERAGEIFS(ObservedSpeciesData!AH$2:AH$4955,ObservedSpeciesData!$A$2:$A$4955,$A946,ObservedSpeciesData!$D$2:$D$4955,$D946),"")</f>
        <v/>
      </c>
      <c r="AI946" s="23" t="str">
        <f>IF(ISNUMBER(AVERAGEIFS(ObservedSpeciesData!AI$2:AI$4955,ObservedSpeciesData!$A$2:$A$4955,$A946,ObservedSpeciesData!$C$2:$C$4955,$C946,ObservedSpeciesData!$D$2:$D$4955,$D946)),AVERAGEIFS(ObservedSpeciesData!AI$2:AI$4955,ObservedSpeciesData!$A$2:$A$4955,$A946,ObservedSpeciesData!$C$2:$C$4955,$C946,ObservedSpeciesData!$D$2:$D$4955,$D946),"")</f>
        <v/>
      </c>
      <c r="AJ946" s="2">
        <f>COUNTIFS(ObservedSpeciesData!$A$2:$A$828,$A946,ObservedSpeciesData!$D$2:$D$828,$D946)</f>
        <v>0</v>
      </c>
      <c r="AK946" s="2">
        <f t="shared" si="14"/>
        <v>4</v>
      </c>
    </row>
    <row r="947" spans="1:37" x14ac:dyDescent="0.25">
      <c r="A947" s="14" t="s">
        <v>93</v>
      </c>
      <c r="B947" t="s">
        <v>80</v>
      </c>
      <c r="C947" t="s">
        <v>90</v>
      </c>
      <c r="D947" s="13">
        <v>42191</v>
      </c>
      <c r="E947">
        <v>1</v>
      </c>
      <c r="F947">
        <v>200</v>
      </c>
      <c r="G947" s="2" t="s">
        <v>87</v>
      </c>
      <c r="H947" s="2" t="s">
        <v>10</v>
      </c>
      <c r="I947">
        <v>6</v>
      </c>
      <c r="J947" s="2" t="s">
        <v>88</v>
      </c>
      <c r="K947" s="2">
        <f>IF(ISNUMBER(AVERAGEIFS(ObservedSpeciesData!K$2:K$4955,ObservedSpeciesData!$A$2:$A$4955,$A947,ObservedSpeciesData!$D$2:$D$4955,$D947)),AVERAGEIFS(ObservedSpeciesData!K$2:K$4955,ObservedSpeciesData!$A$2:$A$4955,$A947,ObservedSpeciesData!$D$2:$D$4955,$D947),"")</f>
        <v>180</v>
      </c>
      <c r="L947" s="26">
        <f>IF(ISNUMBER(AVERAGEIFS(ObservedSpeciesData!L$2:L$4955,ObservedSpeciesData!$A$2:$A$4955,$A947,ObservedSpeciesData!$D$2:$D$4955,$D947)),AVERAGEIFS(ObservedSpeciesData!L$2:L$4955,ObservedSpeciesData!$A$2:$A$4955,$A947,ObservedSpeciesData!$D$2:$D$4955,$D947),"")</f>
        <v>1928</v>
      </c>
      <c r="M947" s="23">
        <f>IF(ISNUMBER(AVERAGEIFS(ObservedSpeciesData!M$2:M$4955,ObservedSpeciesData!$A$2:$A$4955,$A947,ObservedSpeciesData!$D$2:$D$4955,$D947)),AVERAGEIFS(ObservedSpeciesData!M$2:M$4955,ObservedSpeciesData!$A$2:$A$4955,$A947,ObservedSpeciesData!$D$2:$D$4955,$D947),"")</f>
        <v>192.8</v>
      </c>
      <c r="N947" s="23" t="str">
        <f>IF(ISNUMBER(AVERAGEIFS(ObservedSpeciesData!N$2:N$4955,ObservedSpeciesData!$A$2:$A$4955,$A947,ObservedSpeciesData!$D$2:$D$4955,$D947)),AVERAGEIFS(ObservedSpeciesData!N$2:N$4955,ObservedSpeciesData!$A$2:$A$4955,$A947,ObservedSpeciesData!$D$2:$D$4955,$D947),"")</f>
        <v/>
      </c>
      <c r="O947" s="23" t="str">
        <f>IF(ISNUMBER(AVERAGEIFS(ObservedSpeciesData!O$2:O$4955,ObservedSpeciesData!$A$2:$A$4955,$A947,ObservedSpeciesData!$D$2:$D$4955,$D947)),AVERAGEIFS(ObservedSpeciesData!O$2:O$4955,ObservedSpeciesData!$A$2:$A$4955,$A947,ObservedSpeciesData!$D$2:$D$4955,$D947),"")</f>
        <v/>
      </c>
      <c r="P947" s="23" t="str">
        <f>IF(ISNUMBER(AVERAGEIFS(ObservedSpeciesData!P$2:P$4955,ObservedSpeciesData!$A$2:$A$4955,$A947,ObservedSpeciesData!$C$2:$C$4955,$C947,ObservedSpeciesData!$D$2:$D$4955,$D947)),AVERAGEIFS(ObservedSpeciesData!P$2:P$4955,ObservedSpeciesData!$A$2:$A$4955,$A947,ObservedSpeciesData!$C$2:$C$4955,$C947,ObservedSpeciesData!$D$2:$D$4955,$D947),"")</f>
        <v/>
      </c>
      <c r="Q947" s="23"/>
      <c r="R947" s="25" t="str">
        <f>IF(ISNUMBER(AVERAGEIFS(ObservedSpeciesData!R$2:R$4955,ObservedSpeciesData!$A$2:$A$4955,$A947,ObservedSpeciesData!$D$2:$D$4955,$D947)),AVERAGEIFS(ObservedSpeciesData!R$2:R$4955,ObservedSpeciesData!$A$2:$A$4955,$A947,ObservedSpeciesData!$D$2:$D$4955,$D947),"")</f>
        <v/>
      </c>
      <c r="S947" s="25" t="str">
        <f>IF(ISNUMBER(AVERAGEIFS(ObservedSpeciesData!S$2:S$4955,ObservedSpeciesData!$A$2:$A$4955,$A947,ObservedSpeciesData!$D$2:$D$4955,$D947)),AVERAGEIFS(ObservedSpeciesData!S$2:S$4955,ObservedSpeciesData!$A$2:$A$4955,$A947,ObservedSpeciesData!$D$2:$D$4955,$D947),"")</f>
        <v/>
      </c>
      <c r="T947" s="23" t="str">
        <f>IF(ISNUMBER(AVERAGEIFS(ObservedSpeciesData!T$2:T$4955,ObservedSpeciesData!$A$2:$A$4955,$A947,ObservedSpeciesData!$D$2:$D$4955,$D947)),AVERAGEIFS(ObservedSpeciesData!T$2:T$4955,ObservedSpeciesData!$A$2:$A$4955,$A947,ObservedSpeciesData!$D$2:$D$4955,$D947),"")</f>
        <v/>
      </c>
      <c r="U947" s="24" t="str">
        <f>IF(ISNUMBER(AVERAGEIFS(ObservedSpeciesData!U$2:U$4955,ObservedSpeciesData!$A$2:$A$4955,$A947,ObservedSpeciesData!$C$2:$C$4955,$C947,ObservedSpeciesData!$D$2:$D$4955,$D947)),AVERAGEIFS(ObservedSpeciesData!U$2:U$4955,ObservedSpeciesData!$A$2:$A$4955,$A947,ObservedSpeciesData!$C$2:$C$4955,$C947,ObservedSpeciesData!$D$2:$D$4955,$D947),"")</f>
        <v/>
      </c>
      <c r="V947" s="23" t="str">
        <f>IF(ISNUMBER(AVERAGEIFS(ObservedSpeciesData!V$2:V$4955,ObservedSpeciesData!$A$2:$A$4955,$A947,ObservedSpeciesData!$D$2:$D$4955,$D947)),AVERAGEIFS(ObservedSpeciesData!V$2:V$4955,ObservedSpeciesData!$A$2:$A$4955,$A947,ObservedSpeciesData!$D$2:$D$4955,$D947),"")</f>
        <v/>
      </c>
      <c r="W947" s="23" t="str">
        <f>IF(ISNUMBER(AVERAGEIFS(ObservedSpeciesData!W$2:W$4955,ObservedSpeciesData!$A$2:$A$4955,$A947,ObservedSpeciesData!$D$2:$D$4955,$D947)),AVERAGEIFS(ObservedSpeciesData!W$2:W$4955,ObservedSpeciesData!$A$2:$A$4955,$A947,ObservedSpeciesData!$D$2:$D$4955,$D947),"")</f>
        <v/>
      </c>
      <c r="X947" s="23" t="str">
        <f>IF(ISNUMBER(AVERAGEIFS(ObservedSpeciesData!X$2:X$4955,ObservedSpeciesData!$A$2:$A$4955,$A947,ObservedSpeciesData!$D$2:$D$4955,$D947)),AVERAGEIFS(ObservedSpeciesData!X$2:X$4955,ObservedSpeciesData!$A$2:$A$4955,$A947,ObservedSpeciesData!$D$2:$D$4955,$D947),"")</f>
        <v/>
      </c>
      <c r="Y947" s="23" t="str">
        <f>IF(ISNUMBER(AVERAGEIFS(ObservedSpeciesData!Y$2:Y$4955,ObservedSpeciesData!$A$2:$A$4955,$A947,ObservedSpeciesData!$D$2:$D$4955,$D947)),AVERAGEIFS(ObservedSpeciesData!Y$2:Y$4955,ObservedSpeciesData!$A$2:$A$4955,$A947,ObservedSpeciesData!$D$2:$D$4955,$D947),"")</f>
        <v/>
      </c>
      <c r="Z947" s="23" t="str">
        <f>IF(ISNUMBER(AVERAGEIFS(ObservedSpeciesData!Z$2:Z$4955,ObservedSpeciesData!$A$2:$A$4955,$A947,ObservedSpeciesData!$D$2:$D$4955,$D947)),AVERAGEIFS(ObservedSpeciesData!Z$2:Z$4955,ObservedSpeciesData!$A$2:$A$4955,$A947,ObservedSpeciesData!$D$2:$D$4955,$D947),"")</f>
        <v/>
      </c>
      <c r="AA947" s="23">
        <f>IF(ISNUMBER(AVERAGEIFS(ObservedSpeciesData!AA$2:AA$4955,ObservedSpeciesData!$A$2:$A$4955,$A947,ObservedSpeciesData!$D$2:$D$4955,$D947)),AVERAGEIFS(ObservedSpeciesData!AA$2:AA$4955,ObservedSpeciesData!$A$2:$A$4955,$A947,ObservedSpeciesData!$D$2:$D$4955,$D947),"")</f>
        <v>23.05</v>
      </c>
      <c r="AB947" s="24">
        <f>IF(ISNUMBER(AVERAGEIFS(ObservedSpeciesData!AB$2:AB$4955,ObservedSpeciesData!$A$2:$A$4955,$A947,ObservedSpeciesData!$D$2:$D$4955,$D947)),AVERAGEIFS(ObservedSpeciesData!AB$2:AB$4955,ObservedSpeciesData!$A$2:$A$4955,$A947,ObservedSpeciesData!$D$2:$D$4955,$D947),"")</f>
        <v>3.6500000000000005E-2</v>
      </c>
      <c r="AC947" s="24">
        <f>IF(ISNUMBER(AVERAGEIFS(ObservedSpeciesData!AC$2:AC$4955,ObservedSpeciesData!$A$2:$A$4955,$A947,ObservedSpeciesData!$D$2:$D$4955,$D947)),AVERAGEIFS(ObservedSpeciesData!AC$2:AC$4955,ObservedSpeciesData!$A$2:$A$4955,$A947,ObservedSpeciesData!$D$2:$D$4955,$D947),"")</f>
        <v>3.6500000000000005E-2</v>
      </c>
      <c r="AD947" s="23" t="str">
        <f>IF(ISNUMBER(AVERAGEIFS(ObservedSpeciesData!AD$2:AD$4955,ObservedSpeciesData!$A$2:$A$4955,$A947,ObservedSpeciesData!$D$2:$D$4955,$D947)),AVERAGEIFS(ObservedSpeciesData!AD$2:AD$4955,ObservedSpeciesData!$A$2:$A$4955,$A947,ObservedSpeciesData!$D$2:$D$4955,$D947),"")</f>
        <v/>
      </c>
      <c r="AE947" s="24" t="str">
        <f>IF(ISNUMBER(AVERAGEIFS(ObservedSpeciesData!AE$2:AE$4955,ObservedSpeciesData!$A$2:$A$4955,$A947,ObservedSpeciesData!$D$2:$D$4955,$D947)),AVERAGEIFS(ObservedSpeciesData!AE$2:AE$4955,ObservedSpeciesData!$A$2:$A$4955,$A947,ObservedSpeciesData!$D$2:$D$4955,$D947),"")</f>
        <v/>
      </c>
      <c r="AF947" s="23"/>
      <c r="AG947" s="24"/>
      <c r="AH947" s="23" t="str">
        <f>IF(ISNUMBER(AVERAGEIFS(ObservedSpeciesData!AH$2:AH$4955,ObservedSpeciesData!$A$2:$A$4955,$A947,ObservedSpeciesData!$D$2:$D$4955,$D947)),AVERAGEIFS(ObservedSpeciesData!AH$2:AH$4955,ObservedSpeciesData!$A$2:$A$4955,$A947,ObservedSpeciesData!$D$2:$D$4955,$D947),"")</f>
        <v/>
      </c>
      <c r="AI947" s="23" t="str">
        <f>IF(ISNUMBER(AVERAGEIFS(ObservedSpeciesData!AI$2:AI$4955,ObservedSpeciesData!$A$2:$A$4955,$A947,ObservedSpeciesData!$C$2:$C$4955,$C947,ObservedSpeciesData!$D$2:$D$4955,$D947)),AVERAGEIFS(ObservedSpeciesData!AI$2:AI$4955,ObservedSpeciesData!$A$2:$A$4955,$A947,ObservedSpeciesData!$C$2:$C$4955,$C947,ObservedSpeciesData!$D$2:$D$4955,$D947),"")</f>
        <v/>
      </c>
      <c r="AJ947" s="2">
        <f>COUNTIFS(ObservedSpeciesData!$A$2:$A$828,$A947,ObservedSpeciesData!$D$2:$D$828,$D947)</f>
        <v>0</v>
      </c>
      <c r="AK947" s="2">
        <f t="shared" si="14"/>
        <v>4</v>
      </c>
    </row>
    <row r="948" spans="1:37" x14ac:dyDescent="0.25">
      <c r="A948" s="14" t="s">
        <v>92</v>
      </c>
      <c r="B948" t="s">
        <v>80</v>
      </c>
      <c r="C948" t="s">
        <v>90</v>
      </c>
      <c r="D948" s="13">
        <v>42191</v>
      </c>
      <c r="E948">
        <v>1</v>
      </c>
      <c r="F948">
        <v>350</v>
      </c>
      <c r="G948" s="2" t="s">
        <v>87</v>
      </c>
      <c r="H948" s="2" t="s">
        <v>10</v>
      </c>
      <c r="I948">
        <v>6</v>
      </c>
      <c r="J948" s="2" t="s">
        <v>88</v>
      </c>
      <c r="K948" s="2">
        <f>IF(ISNUMBER(AVERAGEIFS(ObservedSpeciesData!K$2:K$4955,ObservedSpeciesData!$A$2:$A$4955,$A948,ObservedSpeciesData!$D$2:$D$4955,$D948)),AVERAGEIFS(ObservedSpeciesData!K$2:K$4955,ObservedSpeciesData!$A$2:$A$4955,$A948,ObservedSpeciesData!$D$2:$D$4955,$D948),"")</f>
        <v>315</v>
      </c>
      <c r="L948" s="26">
        <f>IF(ISNUMBER(AVERAGEIFS(ObservedSpeciesData!L$2:L$4955,ObservedSpeciesData!$A$2:$A$4955,$A948,ObservedSpeciesData!$D$2:$D$4955,$D948)),AVERAGEIFS(ObservedSpeciesData!L$2:L$4955,ObservedSpeciesData!$A$2:$A$4955,$A948,ObservedSpeciesData!$D$2:$D$4955,$D948),"")</f>
        <v>2418</v>
      </c>
      <c r="M948" s="23">
        <f>IF(ISNUMBER(AVERAGEIFS(ObservedSpeciesData!M$2:M$4955,ObservedSpeciesData!$A$2:$A$4955,$A948,ObservedSpeciesData!$D$2:$D$4955,$D948)),AVERAGEIFS(ObservedSpeciesData!M$2:M$4955,ObservedSpeciesData!$A$2:$A$4955,$A948,ObservedSpeciesData!$D$2:$D$4955,$D948),"")</f>
        <v>241.8</v>
      </c>
      <c r="N948" s="23" t="str">
        <f>IF(ISNUMBER(AVERAGEIFS(ObservedSpeciesData!N$2:N$4955,ObservedSpeciesData!$A$2:$A$4955,$A948,ObservedSpeciesData!$D$2:$D$4955,$D948)),AVERAGEIFS(ObservedSpeciesData!N$2:N$4955,ObservedSpeciesData!$A$2:$A$4955,$A948,ObservedSpeciesData!$D$2:$D$4955,$D948),"")</f>
        <v/>
      </c>
      <c r="O948" s="23" t="str">
        <f>IF(ISNUMBER(AVERAGEIFS(ObservedSpeciesData!O$2:O$4955,ObservedSpeciesData!$A$2:$A$4955,$A948,ObservedSpeciesData!$D$2:$D$4955,$D948)),AVERAGEIFS(ObservedSpeciesData!O$2:O$4955,ObservedSpeciesData!$A$2:$A$4955,$A948,ObservedSpeciesData!$D$2:$D$4955,$D948),"")</f>
        <v/>
      </c>
      <c r="P948" s="23" t="str">
        <f>IF(ISNUMBER(AVERAGEIFS(ObservedSpeciesData!P$2:P$4955,ObservedSpeciesData!$A$2:$A$4955,$A948,ObservedSpeciesData!$C$2:$C$4955,$C948,ObservedSpeciesData!$D$2:$D$4955,$D948)),AVERAGEIFS(ObservedSpeciesData!P$2:P$4955,ObservedSpeciesData!$A$2:$A$4955,$A948,ObservedSpeciesData!$C$2:$C$4955,$C948,ObservedSpeciesData!$D$2:$D$4955,$D948),"")</f>
        <v/>
      </c>
      <c r="Q948" s="23"/>
      <c r="R948" s="25" t="str">
        <f>IF(ISNUMBER(AVERAGEIFS(ObservedSpeciesData!R$2:R$4955,ObservedSpeciesData!$A$2:$A$4955,$A948,ObservedSpeciesData!$D$2:$D$4955,$D948)),AVERAGEIFS(ObservedSpeciesData!R$2:R$4955,ObservedSpeciesData!$A$2:$A$4955,$A948,ObservedSpeciesData!$D$2:$D$4955,$D948),"")</f>
        <v/>
      </c>
      <c r="S948" s="25" t="str">
        <f>IF(ISNUMBER(AVERAGEIFS(ObservedSpeciesData!S$2:S$4955,ObservedSpeciesData!$A$2:$A$4955,$A948,ObservedSpeciesData!$D$2:$D$4955,$D948)),AVERAGEIFS(ObservedSpeciesData!S$2:S$4955,ObservedSpeciesData!$A$2:$A$4955,$A948,ObservedSpeciesData!$D$2:$D$4955,$D948),"")</f>
        <v/>
      </c>
      <c r="T948" s="23" t="str">
        <f>IF(ISNUMBER(AVERAGEIFS(ObservedSpeciesData!T$2:T$4955,ObservedSpeciesData!$A$2:$A$4955,$A948,ObservedSpeciesData!$D$2:$D$4955,$D948)),AVERAGEIFS(ObservedSpeciesData!T$2:T$4955,ObservedSpeciesData!$A$2:$A$4955,$A948,ObservedSpeciesData!$D$2:$D$4955,$D948),"")</f>
        <v/>
      </c>
      <c r="U948" s="24" t="str">
        <f>IF(ISNUMBER(AVERAGEIFS(ObservedSpeciesData!U$2:U$4955,ObservedSpeciesData!$A$2:$A$4955,$A948,ObservedSpeciesData!$C$2:$C$4955,$C948,ObservedSpeciesData!$D$2:$D$4955,$D948)),AVERAGEIFS(ObservedSpeciesData!U$2:U$4955,ObservedSpeciesData!$A$2:$A$4955,$A948,ObservedSpeciesData!$C$2:$C$4955,$C948,ObservedSpeciesData!$D$2:$D$4955,$D948),"")</f>
        <v/>
      </c>
      <c r="V948" s="23" t="str">
        <f>IF(ISNUMBER(AVERAGEIFS(ObservedSpeciesData!V$2:V$4955,ObservedSpeciesData!$A$2:$A$4955,$A948,ObservedSpeciesData!$D$2:$D$4955,$D948)),AVERAGEIFS(ObservedSpeciesData!V$2:V$4955,ObservedSpeciesData!$A$2:$A$4955,$A948,ObservedSpeciesData!$D$2:$D$4955,$D948),"")</f>
        <v/>
      </c>
      <c r="W948" s="23" t="str">
        <f>IF(ISNUMBER(AVERAGEIFS(ObservedSpeciesData!W$2:W$4955,ObservedSpeciesData!$A$2:$A$4955,$A948,ObservedSpeciesData!$D$2:$D$4955,$D948)),AVERAGEIFS(ObservedSpeciesData!W$2:W$4955,ObservedSpeciesData!$A$2:$A$4955,$A948,ObservedSpeciesData!$D$2:$D$4955,$D948),"")</f>
        <v/>
      </c>
      <c r="X948" s="23" t="str">
        <f>IF(ISNUMBER(AVERAGEIFS(ObservedSpeciesData!X$2:X$4955,ObservedSpeciesData!$A$2:$A$4955,$A948,ObservedSpeciesData!$D$2:$D$4955,$D948)),AVERAGEIFS(ObservedSpeciesData!X$2:X$4955,ObservedSpeciesData!$A$2:$A$4955,$A948,ObservedSpeciesData!$D$2:$D$4955,$D948),"")</f>
        <v/>
      </c>
      <c r="Y948" s="23" t="str">
        <f>IF(ISNUMBER(AVERAGEIFS(ObservedSpeciesData!Y$2:Y$4955,ObservedSpeciesData!$A$2:$A$4955,$A948,ObservedSpeciesData!$D$2:$D$4955,$D948)),AVERAGEIFS(ObservedSpeciesData!Y$2:Y$4955,ObservedSpeciesData!$A$2:$A$4955,$A948,ObservedSpeciesData!$D$2:$D$4955,$D948),"")</f>
        <v/>
      </c>
      <c r="Z948" s="23" t="str">
        <f>IF(ISNUMBER(AVERAGEIFS(ObservedSpeciesData!Z$2:Z$4955,ObservedSpeciesData!$A$2:$A$4955,$A948,ObservedSpeciesData!$D$2:$D$4955,$D948)),AVERAGEIFS(ObservedSpeciesData!Z$2:Z$4955,ObservedSpeciesData!$A$2:$A$4955,$A948,ObservedSpeciesData!$D$2:$D$4955,$D948),"")</f>
        <v/>
      </c>
      <c r="AA948" s="23">
        <f>IF(ISNUMBER(AVERAGEIFS(ObservedSpeciesData!AA$2:AA$4955,ObservedSpeciesData!$A$2:$A$4955,$A948,ObservedSpeciesData!$D$2:$D$4955,$D948)),AVERAGEIFS(ObservedSpeciesData!AA$2:AA$4955,ObservedSpeciesData!$A$2:$A$4955,$A948,ObservedSpeciesData!$D$2:$D$4955,$D948),"")</f>
        <v>22.4</v>
      </c>
      <c r="AB948" s="24">
        <f>IF(ISNUMBER(AVERAGEIFS(ObservedSpeciesData!AB$2:AB$4955,ObservedSpeciesData!$A$2:$A$4955,$A948,ObservedSpeciesData!$D$2:$D$4955,$D948)),AVERAGEIFS(ObservedSpeciesData!AB$2:AB$4955,ObservedSpeciesData!$A$2:$A$4955,$A948,ObservedSpeciesData!$D$2:$D$4955,$D948),"")</f>
        <v>3.5500000000000004E-2</v>
      </c>
      <c r="AC948" s="24">
        <f>IF(ISNUMBER(AVERAGEIFS(ObservedSpeciesData!AC$2:AC$4955,ObservedSpeciesData!$A$2:$A$4955,$A948,ObservedSpeciesData!$D$2:$D$4955,$D948)),AVERAGEIFS(ObservedSpeciesData!AC$2:AC$4955,ObservedSpeciesData!$A$2:$A$4955,$A948,ObservedSpeciesData!$D$2:$D$4955,$D948),"")</f>
        <v>3.5500000000000004E-2</v>
      </c>
      <c r="AD948" s="23" t="str">
        <f>IF(ISNUMBER(AVERAGEIFS(ObservedSpeciesData!AD$2:AD$4955,ObservedSpeciesData!$A$2:$A$4955,$A948,ObservedSpeciesData!$D$2:$D$4955,$D948)),AVERAGEIFS(ObservedSpeciesData!AD$2:AD$4955,ObservedSpeciesData!$A$2:$A$4955,$A948,ObservedSpeciesData!$D$2:$D$4955,$D948),"")</f>
        <v/>
      </c>
      <c r="AE948" s="24" t="str">
        <f>IF(ISNUMBER(AVERAGEIFS(ObservedSpeciesData!AE$2:AE$4955,ObservedSpeciesData!$A$2:$A$4955,$A948,ObservedSpeciesData!$D$2:$D$4955,$D948)),AVERAGEIFS(ObservedSpeciesData!AE$2:AE$4955,ObservedSpeciesData!$A$2:$A$4955,$A948,ObservedSpeciesData!$D$2:$D$4955,$D948),"")</f>
        <v/>
      </c>
      <c r="AF948" s="23"/>
      <c r="AG948" s="24"/>
      <c r="AH948" s="23" t="str">
        <f>IF(ISNUMBER(AVERAGEIFS(ObservedSpeciesData!AH$2:AH$4955,ObservedSpeciesData!$A$2:$A$4955,$A948,ObservedSpeciesData!$D$2:$D$4955,$D948)),AVERAGEIFS(ObservedSpeciesData!AH$2:AH$4955,ObservedSpeciesData!$A$2:$A$4955,$A948,ObservedSpeciesData!$D$2:$D$4955,$D948),"")</f>
        <v/>
      </c>
      <c r="AI948" s="23" t="str">
        <f>IF(ISNUMBER(AVERAGEIFS(ObservedSpeciesData!AI$2:AI$4955,ObservedSpeciesData!$A$2:$A$4955,$A948,ObservedSpeciesData!$C$2:$C$4955,$C948,ObservedSpeciesData!$D$2:$D$4955,$D948)),AVERAGEIFS(ObservedSpeciesData!AI$2:AI$4955,ObservedSpeciesData!$A$2:$A$4955,$A948,ObservedSpeciesData!$C$2:$C$4955,$C948,ObservedSpeciesData!$D$2:$D$4955,$D948),"")</f>
        <v/>
      </c>
      <c r="AJ948" s="2">
        <f>COUNTIFS(ObservedSpeciesData!$A$2:$A$828,$A948,ObservedSpeciesData!$D$2:$D$828,$D948)</f>
        <v>0</v>
      </c>
      <c r="AK948" s="2">
        <f t="shared" si="14"/>
        <v>4</v>
      </c>
    </row>
    <row r="949" spans="1:37" x14ac:dyDescent="0.25">
      <c r="A949" s="14" t="s">
        <v>91</v>
      </c>
      <c r="B949" t="s">
        <v>80</v>
      </c>
      <c r="C949" t="s">
        <v>90</v>
      </c>
      <c r="D949" s="13">
        <v>42191</v>
      </c>
      <c r="E949">
        <v>1</v>
      </c>
      <c r="F949">
        <v>500</v>
      </c>
      <c r="G949" s="2" t="s">
        <v>87</v>
      </c>
      <c r="H949" s="2" t="s">
        <v>10</v>
      </c>
      <c r="I949">
        <v>6</v>
      </c>
      <c r="J949" s="2" t="s">
        <v>88</v>
      </c>
      <c r="K949" s="2">
        <f>IF(ISNUMBER(AVERAGEIFS(ObservedSpeciesData!K$2:K$4955,ObservedSpeciesData!$A$2:$A$4955,$A949,ObservedSpeciesData!$D$2:$D$4955,$D949)),AVERAGEIFS(ObservedSpeciesData!K$2:K$4955,ObservedSpeciesData!$A$2:$A$4955,$A949,ObservedSpeciesData!$D$2:$D$4955,$D949),"")</f>
        <v>450</v>
      </c>
      <c r="L949" s="26">
        <f>IF(ISNUMBER(AVERAGEIFS(ObservedSpeciesData!L$2:L$4955,ObservedSpeciesData!$A$2:$A$4955,$A949,ObservedSpeciesData!$D$2:$D$4955,$D949)),AVERAGEIFS(ObservedSpeciesData!L$2:L$4955,ObservedSpeciesData!$A$2:$A$4955,$A949,ObservedSpeciesData!$D$2:$D$4955,$D949),"")</f>
        <v>2460</v>
      </c>
      <c r="M949" s="23">
        <f>IF(ISNUMBER(AVERAGEIFS(ObservedSpeciesData!M$2:M$4955,ObservedSpeciesData!$A$2:$A$4955,$A949,ObservedSpeciesData!$D$2:$D$4955,$D949)),AVERAGEIFS(ObservedSpeciesData!M$2:M$4955,ObservedSpeciesData!$A$2:$A$4955,$A949,ObservedSpeciesData!$D$2:$D$4955,$D949),"")</f>
        <v>246</v>
      </c>
      <c r="N949" s="23" t="str">
        <f>IF(ISNUMBER(AVERAGEIFS(ObservedSpeciesData!N$2:N$4955,ObservedSpeciesData!$A$2:$A$4955,$A949,ObservedSpeciesData!$D$2:$D$4955,$D949)),AVERAGEIFS(ObservedSpeciesData!N$2:N$4955,ObservedSpeciesData!$A$2:$A$4955,$A949,ObservedSpeciesData!$D$2:$D$4955,$D949),"")</f>
        <v/>
      </c>
      <c r="O949" s="23" t="str">
        <f>IF(ISNUMBER(AVERAGEIFS(ObservedSpeciesData!O$2:O$4955,ObservedSpeciesData!$A$2:$A$4955,$A949,ObservedSpeciesData!$D$2:$D$4955,$D949)),AVERAGEIFS(ObservedSpeciesData!O$2:O$4955,ObservedSpeciesData!$A$2:$A$4955,$A949,ObservedSpeciesData!$D$2:$D$4955,$D949),"")</f>
        <v/>
      </c>
      <c r="P949" s="23" t="str">
        <f>IF(ISNUMBER(AVERAGEIFS(ObservedSpeciesData!P$2:P$4955,ObservedSpeciesData!$A$2:$A$4955,$A949,ObservedSpeciesData!$C$2:$C$4955,$C949,ObservedSpeciesData!$D$2:$D$4955,$D949)),AVERAGEIFS(ObservedSpeciesData!P$2:P$4955,ObservedSpeciesData!$A$2:$A$4955,$A949,ObservedSpeciesData!$C$2:$C$4955,$C949,ObservedSpeciesData!$D$2:$D$4955,$D949),"")</f>
        <v/>
      </c>
      <c r="Q949" s="23"/>
      <c r="R949" s="25" t="str">
        <f>IF(ISNUMBER(AVERAGEIFS(ObservedSpeciesData!R$2:R$4955,ObservedSpeciesData!$A$2:$A$4955,$A949,ObservedSpeciesData!$D$2:$D$4955,$D949)),AVERAGEIFS(ObservedSpeciesData!R$2:R$4955,ObservedSpeciesData!$A$2:$A$4955,$A949,ObservedSpeciesData!$D$2:$D$4955,$D949),"")</f>
        <v/>
      </c>
      <c r="S949" s="25" t="str">
        <f>IF(ISNUMBER(AVERAGEIFS(ObservedSpeciesData!S$2:S$4955,ObservedSpeciesData!$A$2:$A$4955,$A949,ObservedSpeciesData!$D$2:$D$4955,$D949)),AVERAGEIFS(ObservedSpeciesData!S$2:S$4955,ObservedSpeciesData!$A$2:$A$4955,$A949,ObservedSpeciesData!$D$2:$D$4955,$D949),"")</f>
        <v/>
      </c>
      <c r="T949" s="23" t="str">
        <f>IF(ISNUMBER(AVERAGEIFS(ObservedSpeciesData!T$2:T$4955,ObservedSpeciesData!$A$2:$A$4955,$A949,ObservedSpeciesData!$D$2:$D$4955,$D949)),AVERAGEIFS(ObservedSpeciesData!T$2:T$4955,ObservedSpeciesData!$A$2:$A$4955,$A949,ObservedSpeciesData!$D$2:$D$4955,$D949),"")</f>
        <v/>
      </c>
      <c r="U949" s="24" t="str">
        <f>IF(ISNUMBER(AVERAGEIFS(ObservedSpeciesData!U$2:U$4955,ObservedSpeciesData!$A$2:$A$4955,$A949,ObservedSpeciesData!$C$2:$C$4955,$C949,ObservedSpeciesData!$D$2:$D$4955,$D949)),AVERAGEIFS(ObservedSpeciesData!U$2:U$4955,ObservedSpeciesData!$A$2:$A$4955,$A949,ObservedSpeciesData!$C$2:$C$4955,$C949,ObservedSpeciesData!$D$2:$D$4955,$D949),"")</f>
        <v/>
      </c>
      <c r="V949" s="23" t="str">
        <f>IF(ISNUMBER(AVERAGEIFS(ObservedSpeciesData!V$2:V$4955,ObservedSpeciesData!$A$2:$A$4955,$A949,ObservedSpeciesData!$D$2:$D$4955,$D949)),AVERAGEIFS(ObservedSpeciesData!V$2:V$4955,ObservedSpeciesData!$A$2:$A$4955,$A949,ObservedSpeciesData!$D$2:$D$4955,$D949),"")</f>
        <v/>
      </c>
      <c r="W949" s="23" t="str">
        <f>IF(ISNUMBER(AVERAGEIFS(ObservedSpeciesData!W$2:W$4955,ObservedSpeciesData!$A$2:$A$4955,$A949,ObservedSpeciesData!$D$2:$D$4955,$D949)),AVERAGEIFS(ObservedSpeciesData!W$2:W$4955,ObservedSpeciesData!$A$2:$A$4955,$A949,ObservedSpeciesData!$D$2:$D$4955,$D949),"")</f>
        <v/>
      </c>
      <c r="X949" s="23" t="str">
        <f>IF(ISNUMBER(AVERAGEIFS(ObservedSpeciesData!X$2:X$4955,ObservedSpeciesData!$A$2:$A$4955,$A949,ObservedSpeciesData!$D$2:$D$4955,$D949)),AVERAGEIFS(ObservedSpeciesData!X$2:X$4955,ObservedSpeciesData!$A$2:$A$4955,$A949,ObservedSpeciesData!$D$2:$D$4955,$D949),"")</f>
        <v/>
      </c>
      <c r="Y949" s="23" t="str">
        <f>IF(ISNUMBER(AVERAGEIFS(ObservedSpeciesData!Y$2:Y$4955,ObservedSpeciesData!$A$2:$A$4955,$A949,ObservedSpeciesData!$D$2:$D$4955,$D949)),AVERAGEIFS(ObservedSpeciesData!Y$2:Y$4955,ObservedSpeciesData!$A$2:$A$4955,$A949,ObservedSpeciesData!$D$2:$D$4955,$D949),"")</f>
        <v/>
      </c>
      <c r="Z949" s="23" t="str">
        <f>IF(ISNUMBER(AVERAGEIFS(ObservedSpeciesData!Z$2:Z$4955,ObservedSpeciesData!$A$2:$A$4955,$A949,ObservedSpeciesData!$D$2:$D$4955,$D949)),AVERAGEIFS(ObservedSpeciesData!Z$2:Z$4955,ObservedSpeciesData!$A$2:$A$4955,$A949,ObservedSpeciesData!$D$2:$D$4955,$D949),"")</f>
        <v/>
      </c>
      <c r="AA949" s="23">
        <f>IF(ISNUMBER(AVERAGEIFS(ObservedSpeciesData!AA$2:AA$4955,ObservedSpeciesData!$A$2:$A$4955,$A949,ObservedSpeciesData!$D$2:$D$4955,$D949)),AVERAGEIFS(ObservedSpeciesData!AA$2:AA$4955,ObservedSpeciesData!$A$2:$A$4955,$A949,ObservedSpeciesData!$D$2:$D$4955,$D949),"")</f>
        <v>25.25</v>
      </c>
      <c r="AB949" s="24">
        <f>IF(ISNUMBER(AVERAGEIFS(ObservedSpeciesData!AB$2:AB$4955,ObservedSpeciesData!$A$2:$A$4955,$A949,ObservedSpeciesData!$D$2:$D$4955,$D949)),AVERAGEIFS(ObservedSpeciesData!AB$2:AB$4955,ObservedSpeciesData!$A$2:$A$4955,$A949,ObservedSpeciesData!$D$2:$D$4955,$D949),"")</f>
        <v>4.0499999999999994E-2</v>
      </c>
      <c r="AC949" s="24">
        <f>IF(ISNUMBER(AVERAGEIFS(ObservedSpeciesData!AC$2:AC$4955,ObservedSpeciesData!$A$2:$A$4955,$A949,ObservedSpeciesData!$D$2:$D$4955,$D949)),AVERAGEIFS(ObservedSpeciesData!AC$2:AC$4955,ObservedSpeciesData!$A$2:$A$4955,$A949,ObservedSpeciesData!$D$2:$D$4955,$D949),"")</f>
        <v>4.0499999999999994E-2</v>
      </c>
      <c r="AD949" s="23" t="str">
        <f>IF(ISNUMBER(AVERAGEIFS(ObservedSpeciesData!AD$2:AD$4955,ObservedSpeciesData!$A$2:$A$4955,$A949,ObservedSpeciesData!$D$2:$D$4955,$D949)),AVERAGEIFS(ObservedSpeciesData!AD$2:AD$4955,ObservedSpeciesData!$A$2:$A$4955,$A949,ObservedSpeciesData!$D$2:$D$4955,$D949),"")</f>
        <v/>
      </c>
      <c r="AE949" s="24" t="str">
        <f>IF(ISNUMBER(AVERAGEIFS(ObservedSpeciesData!AE$2:AE$4955,ObservedSpeciesData!$A$2:$A$4955,$A949,ObservedSpeciesData!$D$2:$D$4955,$D949)),AVERAGEIFS(ObservedSpeciesData!AE$2:AE$4955,ObservedSpeciesData!$A$2:$A$4955,$A949,ObservedSpeciesData!$D$2:$D$4955,$D949),"")</f>
        <v/>
      </c>
      <c r="AF949" s="23"/>
      <c r="AG949" s="24"/>
      <c r="AH949" s="23" t="str">
        <f>IF(ISNUMBER(AVERAGEIFS(ObservedSpeciesData!AH$2:AH$4955,ObservedSpeciesData!$A$2:$A$4955,$A949,ObservedSpeciesData!$D$2:$D$4955,$D949)),AVERAGEIFS(ObservedSpeciesData!AH$2:AH$4955,ObservedSpeciesData!$A$2:$A$4955,$A949,ObservedSpeciesData!$D$2:$D$4955,$D949),"")</f>
        <v/>
      </c>
      <c r="AI949" s="23" t="str">
        <f>IF(ISNUMBER(AVERAGEIFS(ObservedSpeciesData!AI$2:AI$4955,ObservedSpeciesData!$A$2:$A$4955,$A949,ObservedSpeciesData!$C$2:$C$4955,$C949,ObservedSpeciesData!$D$2:$D$4955,$D949)),AVERAGEIFS(ObservedSpeciesData!AI$2:AI$4955,ObservedSpeciesData!$A$2:$A$4955,$A949,ObservedSpeciesData!$C$2:$C$4955,$C949,ObservedSpeciesData!$D$2:$D$4955,$D949),"")</f>
        <v/>
      </c>
      <c r="AJ949" s="2">
        <f>COUNTIFS(ObservedSpeciesData!$A$2:$A$828,$A949,ObservedSpeciesData!$D$2:$D$828,$D949)</f>
        <v>0</v>
      </c>
      <c r="AK949" s="2">
        <f t="shared" si="14"/>
        <v>4</v>
      </c>
    </row>
    <row r="950" spans="1:37" x14ac:dyDescent="0.25">
      <c r="A950" s="14" t="s">
        <v>96</v>
      </c>
      <c r="B950" t="s">
        <v>80</v>
      </c>
      <c r="C950" t="s">
        <v>90</v>
      </c>
      <c r="D950" s="13">
        <v>42204</v>
      </c>
      <c r="E950">
        <v>1</v>
      </c>
      <c r="F950">
        <v>0</v>
      </c>
      <c r="G950" s="2" t="s">
        <v>87</v>
      </c>
      <c r="H950" s="2" t="s">
        <v>10</v>
      </c>
      <c r="I950">
        <v>6</v>
      </c>
      <c r="J950" s="2" t="s">
        <v>88</v>
      </c>
      <c r="K950" s="2">
        <f>IF(ISNUMBER(AVERAGEIFS(ObservedSpeciesData!K$2:K$4955,ObservedSpeciesData!$A$2:$A$4955,$A950,ObservedSpeciesData!$D$2:$D$4955,$D950)),AVERAGEIFS(ObservedSpeciesData!K$2:K$4955,ObservedSpeciesData!$A$2:$A$4955,$A950,ObservedSpeciesData!$D$2:$D$4955,$D950),"")</f>
        <v>0</v>
      </c>
      <c r="L950" s="26">
        <f>IF(ISNUMBER(AVERAGEIFS(ObservedSpeciesData!L$2:L$4955,ObservedSpeciesData!$A$2:$A$4955,$A950,ObservedSpeciesData!$D$2:$D$4955,$D950)),AVERAGEIFS(ObservedSpeciesData!L$2:L$4955,ObservedSpeciesData!$A$2:$A$4955,$A950,ObservedSpeciesData!$D$2:$D$4955,$D950),"")</f>
        <v>1629.3333333333333</v>
      </c>
      <c r="M950" s="23">
        <f>IF(ISNUMBER(AVERAGEIFS(ObservedSpeciesData!M$2:M$4955,ObservedSpeciesData!$A$2:$A$4955,$A950,ObservedSpeciesData!$D$2:$D$4955,$D950)),AVERAGEIFS(ObservedSpeciesData!M$2:M$4955,ObservedSpeciesData!$A$2:$A$4955,$A950,ObservedSpeciesData!$D$2:$D$4955,$D950),"")</f>
        <v>162.93333333333334</v>
      </c>
      <c r="N950" s="23" t="str">
        <f>IF(ISNUMBER(AVERAGEIFS(ObservedSpeciesData!N$2:N$4955,ObservedSpeciesData!$A$2:$A$4955,$A950,ObservedSpeciesData!$D$2:$D$4955,$D950)),AVERAGEIFS(ObservedSpeciesData!N$2:N$4955,ObservedSpeciesData!$A$2:$A$4955,$A950,ObservedSpeciesData!$D$2:$D$4955,$D950),"")</f>
        <v/>
      </c>
      <c r="O950" s="23" t="str">
        <f>IF(ISNUMBER(AVERAGEIFS(ObservedSpeciesData!O$2:O$4955,ObservedSpeciesData!$A$2:$A$4955,$A950,ObservedSpeciesData!$D$2:$D$4955,$D950)),AVERAGEIFS(ObservedSpeciesData!O$2:O$4955,ObservedSpeciesData!$A$2:$A$4955,$A950,ObservedSpeciesData!$D$2:$D$4955,$D950),"")</f>
        <v/>
      </c>
      <c r="P950" s="23" t="str">
        <f>IF(ISNUMBER(AVERAGEIFS(ObservedSpeciesData!P$2:P$4955,ObservedSpeciesData!$A$2:$A$4955,$A950,ObservedSpeciesData!$C$2:$C$4955,$C950,ObservedSpeciesData!$D$2:$D$4955,$D950)),AVERAGEIFS(ObservedSpeciesData!P$2:P$4955,ObservedSpeciesData!$A$2:$A$4955,$A950,ObservedSpeciesData!$C$2:$C$4955,$C950,ObservedSpeciesData!$D$2:$D$4955,$D950),"")</f>
        <v/>
      </c>
      <c r="Q950" s="23"/>
      <c r="R950" s="25" t="str">
        <f>IF(ISNUMBER(AVERAGEIFS(ObservedSpeciesData!R$2:R$4955,ObservedSpeciesData!$A$2:$A$4955,$A950,ObservedSpeciesData!$D$2:$D$4955,$D950)),AVERAGEIFS(ObservedSpeciesData!R$2:R$4955,ObservedSpeciesData!$A$2:$A$4955,$A950,ObservedSpeciesData!$D$2:$D$4955,$D950),"")</f>
        <v/>
      </c>
      <c r="S950" s="25" t="str">
        <f>IF(ISNUMBER(AVERAGEIFS(ObservedSpeciesData!S$2:S$4955,ObservedSpeciesData!$A$2:$A$4955,$A950,ObservedSpeciesData!$D$2:$D$4955,$D950)),AVERAGEIFS(ObservedSpeciesData!S$2:S$4955,ObservedSpeciesData!$A$2:$A$4955,$A950,ObservedSpeciesData!$D$2:$D$4955,$D950),"")</f>
        <v/>
      </c>
      <c r="T950" s="23" t="str">
        <f>IF(ISNUMBER(AVERAGEIFS(ObservedSpeciesData!T$2:T$4955,ObservedSpeciesData!$A$2:$A$4955,$A950,ObservedSpeciesData!$D$2:$D$4955,$D950)),AVERAGEIFS(ObservedSpeciesData!T$2:T$4955,ObservedSpeciesData!$A$2:$A$4955,$A950,ObservedSpeciesData!$D$2:$D$4955,$D950),"")</f>
        <v/>
      </c>
      <c r="U950" s="24" t="str">
        <f>IF(ISNUMBER(AVERAGEIFS(ObservedSpeciesData!U$2:U$4955,ObservedSpeciesData!$A$2:$A$4955,$A950,ObservedSpeciesData!$C$2:$C$4955,$C950,ObservedSpeciesData!$D$2:$D$4955,$D950)),AVERAGEIFS(ObservedSpeciesData!U$2:U$4955,ObservedSpeciesData!$A$2:$A$4955,$A950,ObservedSpeciesData!$C$2:$C$4955,$C950,ObservedSpeciesData!$D$2:$D$4955,$D950),"")</f>
        <v/>
      </c>
      <c r="V950" s="23" t="str">
        <f>IF(ISNUMBER(AVERAGEIFS(ObservedSpeciesData!V$2:V$4955,ObservedSpeciesData!$A$2:$A$4955,$A950,ObservedSpeciesData!$D$2:$D$4955,$D950)),AVERAGEIFS(ObservedSpeciesData!V$2:V$4955,ObservedSpeciesData!$A$2:$A$4955,$A950,ObservedSpeciesData!$D$2:$D$4955,$D950),"")</f>
        <v/>
      </c>
      <c r="W950" s="23" t="str">
        <f>IF(ISNUMBER(AVERAGEIFS(ObservedSpeciesData!W$2:W$4955,ObservedSpeciesData!$A$2:$A$4955,$A950,ObservedSpeciesData!$D$2:$D$4955,$D950)),AVERAGEIFS(ObservedSpeciesData!W$2:W$4955,ObservedSpeciesData!$A$2:$A$4955,$A950,ObservedSpeciesData!$D$2:$D$4955,$D950),"")</f>
        <v/>
      </c>
      <c r="X950" s="23" t="str">
        <f>IF(ISNUMBER(AVERAGEIFS(ObservedSpeciesData!X$2:X$4955,ObservedSpeciesData!$A$2:$A$4955,$A950,ObservedSpeciesData!$D$2:$D$4955,$D950)),AVERAGEIFS(ObservedSpeciesData!X$2:X$4955,ObservedSpeciesData!$A$2:$A$4955,$A950,ObservedSpeciesData!$D$2:$D$4955,$D950),"")</f>
        <v/>
      </c>
      <c r="Y950" s="23" t="str">
        <f>IF(ISNUMBER(AVERAGEIFS(ObservedSpeciesData!Y$2:Y$4955,ObservedSpeciesData!$A$2:$A$4955,$A950,ObservedSpeciesData!$D$2:$D$4955,$D950)),AVERAGEIFS(ObservedSpeciesData!Y$2:Y$4955,ObservedSpeciesData!$A$2:$A$4955,$A950,ObservedSpeciesData!$D$2:$D$4955,$D950),"")</f>
        <v/>
      </c>
      <c r="Z950" s="23" t="str">
        <f>IF(ISNUMBER(AVERAGEIFS(ObservedSpeciesData!Z$2:Z$4955,ObservedSpeciesData!$A$2:$A$4955,$A950,ObservedSpeciesData!$D$2:$D$4955,$D950)),AVERAGEIFS(ObservedSpeciesData!Z$2:Z$4955,ObservedSpeciesData!$A$2:$A$4955,$A950,ObservedSpeciesData!$D$2:$D$4955,$D950),"")</f>
        <v/>
      </c>
      <c r="AA950" s="23" t="str">
        <f>IF(ISNUMBER(AVERAGEIFS(ObservedSpeciesData!AA$2:AA$4955,ObservedSpeciesData!$A$2:$A$4955,$A950,ObservedSpeciesData!$D$2:$D$4955,$D950)),AVERAGEIFS(ObservedSpeciesData!AA$2:AA$4955,ObservedSpeciesData!$A$2:$A$4955,$A950,ObservedSpeciesData!$D$2:$D$4955,$D950),"")</f>
        <v/>
      </c>
      <c r="AB950" s="24" t="str">
        <f>IF(ISNUMBER(AVERAGEIFS(ObservedSpeciesData!AB$2:AB$4955,ObservedSpeciesData!$A$2:$A$4955,$A950,ObservedSpeciesData!$D$2:$D$4955,$D950)),AVERAGEIFS(ObservedSpeciesData!AB$2:AB$4955,ObservedSpeciesData!$A$2:$A$4955,$A950,ObservedSpeciesData!$D$2:$D$4955,$D950),"")</f>
        <v/>
      </c>
      <c r="AC950" s="24" t="str">
        <f>IF(ISNUMBER(AVERAGEIFS(ObservedSpeciesData!AC$2:AC$4955,ObservedSpeciesData!$A$2:$A$4955,$A950,ObservedSpeciesData!$D$2:$D$4955,$D950)),AVERAGEIFS(ObservedSpeciesData!AC$2:AC$4955,ObservedSpeciesData!$A$2:$A$4955,$A950,ObservedSpeciesData!$D$2:$D$4955,$D950),"")</f>
        <v/>
      </c>
      <c r="AD950" s="23" t="str">
        <f>IF(ISNUMBER(AVERAGEIFS(ObservedSpeciesData!AD$2:AD$4955,ObservedSpeciesData!$A$2:$A$4955,$A950,ObservedSpeciesData!$D$2:$D$4955,$D950)),AVERAGEIFS(ObservedSpeciesData!AD$2:AD$4955,ObservedSpeciesData!$A$2:$A$4955,$A950,ObservedSpeciesData!$D$2:$D$4955,$D950),"")</f>
        <v/>
      </c>
      <c r="AE950" s="24" t="str">
        <f>IF(ISNUMBER(AVERAGEIFS(ObservedSpeciesData!AE$2:AE$4955,ObservedSpeciesData!$A$2:$A$4955,$A950,ObservedSpeciesData!$D$2:$D$4955,$D950)),AVERAGEIFS(ObservedSpeciesData!AE$2:AE$4955,ObservedSpeciesData!$A$2:$A$4955,$A950,ObservedSpeciesData!$D$2:$D$4955,$D950),"")</f>
        <v/>
      </c>
      <c r="AF950" s="23"/>
      <c r="AG950" s="24"/>
      <c r="AH950" s="23" t="str">
        <f>IF(ISNUMBER(AVERAGEIFS(ObservedSpeciesData!AH$2:AH$4955,ObservedSpeciesData!$A$2:$A$4955,$A950,ObservedSpeciesData!$D$2:$D$4955,$D950)),AVERAGEIFS(ObservedSpeciesData!AH$2:AH$4955,ObservedSpeciesData!$A$2:$A$4955,$A950,ObservedSpeciesData!$D$2:$D$4955,$D950),"")</f>
        <v/>
      </c>
      <c r="AI950" s="23" t="str">
        <f>IF(ISNUMBER(AVERAGEIFS(ObservedSpeciesData!AI$2:AI$4955,ObservedSpeciesData!$A$2:$A$4955,$A950,ObservedSpeciesData!$C$2:$C$4955,$C950,ObservedSpeciesData!$D$2:$D$4955,$D950)),AVERAGEIFS(ObservedSpeciesData!AI$2:AI$4955,ObservedSpeciesData!$A$2:$A$4955,$A950,ObservedSpeciesData!$C$2:$C$4955,$C950,ObservedSpeciesData!$D$2:$D$4955,$D950),"")</f>
        <v/>
      </c>
      <c r="AJ950" s="2">
        <f>COUNTIFS(ObservedSpeciesData!$A$2:$A$828,$A950,ObservedSpeciesData!$D$2:$D$828,$D950)</f>
        <v>0</v>
      </c>
      <c r="AK950" s="2">
        <f t="shared" si="14"/>
        <v>1</v>
      </c>
    </row>
    <row r="951" spans="1:37" x14ac:dyDescent="0.25">
      <c r="A951" s="14" t="s">
        <v>95</v>
      </c>
      <c r="B951" t="s">
        <v>80</v>
      </c>
      <c r="C951" t="s">
        <v>90</v>
      </c>
      <c r="D951" s="13">
        <v>42204</v>
      </c>
      <c r="E951">
        <v>1</v>
      </c>
      <c r="F951">
        <v>50</v>
      </c>
      <c r="G951" s="2" t="s">
        <v>87</v>
      </c>
      <c r="H951" s="2" t="s">
        <v>10</v>
      </c>
      <c r="I951">
        <v>6</v>
      </c>
      <c r="J951" s="2" t="s">
        <v>88</v>
      </c>
      <c r="K951" s="2">
        <f>IF(ISNUMBER(AVERAGEIFS(ObservedSpeciesData!K$2:K$4955,ObservedSpeciesData!$A$2:$A$4955,$A951,ObservedSpeciesData!$D$2:$D$4955,$D951)),AVERAGEIFS(ObservedSpeciesData!K$2:K$4955,ObservedSpeciesData!$A$2:$A$4955,$A951,ObservedSpeciesData!$D$2:$D$4955,$D951),"")</f>
        <v>45</v>
      </c>
      <c r="L951" s="26">
        <f>IF(ISNUMBER(AVERAGEIFS(ObservedSpeciesData!L$2:L$4955,ObservedSpeciesData!$A$2:$A$4955,$A951,ObservedSpeciesData!$D$2:$D$4955,$D951)),AVERAGEIFS(ObservedSpeciesData!L$2:L$4955,ObservedSpeciesData!$A$2:$A$4955,$A951,ObservedSpeciesData!$D$2:$D$4955,$D951),"")</f>
        <v>1816</v>
      </c>
      <c r="M951" s="23">
        <f>IF(ISNUMBER(AVERAGEIFS(ObservedSpeciesData!M$2:M$4955,ObservedSpeciesData!$A$2:$A$4955,$A951,ObservedSpeciesData!$D$2:$D$4955,$D951)),AVERAGEIFS(ObservedSpeciesData!M$2:M$4955,ObservedSpeciesData!$A$2:$A$4955,$A951,ObservedSpeciesData!$D$2:$D$4955,$D951),"")</f>
        <v>181.6</v>
      </c>
      <c r="N951" s="23" t="str">
        <f>IF(ISNUMBER(AVERAGEIFS(ObservedSpeciesData!N$2:N$4955,ObservedSpeciesData!$A$2:$A$4955,$A951,ObservedSpeciesData!$D$2:$D$4955,$D951)),AVERAGEIFS(ObservedSpeciesData!N$2:N$4955,ObservedSpeciesData!$A$2:$A$4955,$A951,ObservedSpeciesData!$D$2:$D$4955,$D951),"")</f>
        <v/>
      </c>
      <c r="O951" s="23" t="str">
        <f>IF(ISNUMBER(AVERAGEIFS(ObservedSpeciesData!O$2:O$4955,ObservedSpeciesData!$A$2:$A$4955,$A951,ObservedSpeciesData!$D$2:$D$4955,$D951)),AVERAGEIFS(ObservedSpeciesData!O$2:O$4955,ObservedSpeciesData!$A$2:$A$4955,$A951,ObservedSpeciesData!$D$2:$D$4955,$D951),"")</f>
        <v/>
      </c>
      <c r="P951" s="23" t="str">
        <f>IF(ISNUMBER(AVERAGEIFS(ObservedSpeciesData!P$2:P$4955,ObservedSpeciesData!$A$2:$A$4955,$A951,ObservedSpeciesData!$C$2:$C$4955,$C951,ObservedSpeciesData!$D$2:$D$4955,$D951)),AVERAGEIFS(ObservedSpeciesData!P$2:P$4955,ObservedSpeciesData!$A$2:$A$4955,$A951,ObservedSpeciesData!$C$2:$C$4955,$C951,ObservedSpeciesData!$D$2:$D$4955,$D951),"")</f>
        <v/>
      </c>
      <c r="Q951" s="23"/>
      <c r="R951" s="25" t="str">
        <f>IF(ISNUMBER(AVERAGEIFS(ObservedSpeciesData!R$2:R$4955,ObservedSpeciesData!$A$2:$A$4955,$A951,ObservedSpeciesData!$D$2:$D$4955,$D951)),AVERAGEIFS(ObservedSpeciesData!R$2:R$4955,ObservedSpeciesData!$A$2:$A$4955,$A951,ObservedSpeciesData!$D$2:$D$4955,$D951),"")</f>
        <v/>
      </c>
      <c r="S951" s="25" t="str">
        <f>IF(ISNUMBER(AVERAGEIFS(ObservedSpeciesData!S$2:S$4955,ObservedSpeciesData!$A$2:$A$4955,$A951,ObservedSpeciesData!$D$2:$D$4955,$D951)),AVERAGEIFS(ObservedSpeciesData!S$2:S$4955,ObservedSpeciesData!$A$2:$A$4955,$A951,ObservedSpeciesData!$D$2:$D$4955,$D951),"")</f>
        <v/>
      </c>
      <c r="T951" s="23" t="str">
        <f>IF(ISNUMBER(AVERAGEIFS(ObservedSpeciesData!T$2:T$4955,ObservedSpeciesData!$A$2:$A$4955,$A951,ObservedSpeciesData!$D$2:$D$4955,$D951)),AVERAGEIFS(ObservedSpeciesData!T$2:T$4955,ObservedSpeciesData!$A$2:$A$4955,$A951,ObservedSpeciesData!$D$2:$D$4955,$D951),"")</f>
        <v/>
      </c>
      <c r="U951" s="24" t="str">
        <f>IF(ISNUMBER(AVERAGEIFS(ObservedSpeciesData!U$2:U$4955,ObservedSpeciesData!$A$2:$A$4955,$A951,ObservedSpeciesData!$C$2:$C$4955,$C951,ObservedSpeciesData!$D$2:$D$4955,$D951)),AVERAGEIFS(ObservedSpeciesData!U$2:U$4955,ObservedSpeciesData!$A$2:$A$4955,$A951,ObservedSpeciesData!$C$2:$C$4955,$C951,ObservedSpeciesData!$D$2:$D$4955,$D951),"")</f>
        <v/>
      </c>
      <c r="V951" s="23" t="str">
        <f>IF(ISNUMBER(AVERAGEIFS(ObservedSpeciesData!V$2:V$4955,ObservedSpeciesData!$A$2:$A$4955,$A951,ObservedSpeciesData!$D$2:$D$4955,$D951)),AVERAGEIFS(ObservedSpeciesData!V$2:V$4955,ObservedSpeciesData!$A$2:$A$4955,$A951,ObservedSpeciesData!$D$2:$D$4955,$D951),"")</f>
        <v/>
      </c>
      <c r="W951" s="23" t="str">
        <f>IF(ISNUMBER(AVERAGEIFS(ObservedSpeciesData!W$2:W$4955,ObservedSpeciesData!$A$2:$A$4955,$A951,ObservedSpeciesData!$D$2:$D$4955,$D951)),AVERAGEIFS(ObservedSpeciesData!W$2:W$4955,ObservedSpeciesData!$A$2:$A$4955,$A951,ObservedSpeciesData!$D$2:$D$4955,$D951),"")</f>
        <v/>
      </c>
      <c r="X951" s="23" t="str">
        <f>IF(ISNUMBER(AVERAGEIFS(ObservedSpeciesData!X$2:X$4955,ObservedSpeciesData!$A$2:$A$4955,$A951,ObservedSpeciesData!$D$2:$D$4955,$D951)),AVERAGEIFS(ObservedSpeciesData!X$2:X$4955,ObservedSpeciesData!$A$2:$A$4955,$A951,ObservedSpeciesData!$D$2:$D$4955,$D951),"")</f>
        <v/>
      </c>
      <c r="Y951" s="23" t="str">
        <f>IF(ISNUMBER(AVERAGEIFS(ObservedSpeciesData!Y$2:Y$4955,ObservedSpeciesData!$A$2:$A$4955,$A951,ObservedSpeciesData!$D$2:$D$4955,$D951)),AVERAGEIFS(ObservedSpeciesData!Y$2:Y$4955,ObservedSpeciesData!$A$2:$A$4955,$A951,ObservedSpeciesData!$D$2:$D$4955,$D951),"")</f>
        <v/>
      </c>
      <c r="Z951" s="23" t="str">
        <f>IF(ISNUMBER(AVERAGEIFS(ObservedSpeciesData!Z$2:Z$4955,ObservedSpeciesData!$A$2:$A$4955,$A951,ObservedSpeciesData!$D$2:$D$4955,$D951)),AVERAGEIFS(ObservedSpeciesData!Z$2:Z$4955,ObservedSpeciesData!$A$2:$A$4955,$A951,ObservedSpeciesData!$D$2:$D$4955,$D951),"")</f>
        <v/>
      </c>
      <c r="AA951" s="23" t="str">
        <f>IF(ISNUMBER(AVERAGEIFS(ObservedSpeciesData!AA$2:AA$4955,ObservedSpeciesData!$A$2:$A$4955,$A951,ObservedSpeciesData!$D$2:$D$4955,$D951)),AVERAGEIFS(ObservedSpeciesData!AA$2:AA$4955,ObservedSpeciesData!$A$2:$A$4955,$A951,ObservedSpeciesData!$D$2:$D$4955,$D951),"")</f>
        <v/>
      </c>
      <c r="AB951" s="24" t="str">
        <f>IF(ISNUMBER(AVERAGEIFS(ObservedSpeciesData!AB$2:AB$4955,ObservedSpeciesData!$A$2:$A$4955,$A951,ObservedSpeciesData!$D$2:$D$4955,$D951)),AVERAGEIFS(ObservedSpeciesData!AB$2:AB$4955,ObservedSpeciesData!$A$2:$A$4955,$A951,ObservedSpeciesData!$D$2:$D$4955,$D951),"")</f>
        <v/>
      </c>
      <c r="AC951" s="24" t="str">
        <f>IF(ISNUMBER(AVERAGEIFS(ObservedSpeciesData!AC$2:AC$4955,ObservedSpeciesData!$A$2:$A$4955,$A951,ObservedSpeciesData!$D$2:$D$4955,$D951)),AVERAGEIFS(ObservedSpeciesData!AC$2:AC$4955,ObservedSpeciesData!$A$2:$A$4955,$A951,ObservedSpeciesData!$D$2:$D$4955,$D951),"")</f>
        <v/>
      </c>
      <c r="AD951" s="23" t="str">
        <f>IF(ISNUMBER(AVERAGEIFS(ObservedSpeciesData!AD$2:AD$4955,ObservedSpeciesData!$A$2:$A$4955,$A951,ObservedSpeciesData!$D$2:$D$4955,$D951)),AVERAGEIFS(ObservedSpeciesData!AD$2:AD$4955,ObservedSpeciesData!$A$2:$A$4955,$A951,ObservedSpeciesData!$D$2:$D$4955,$D951),"")</f>
        <v/>
      </c>
      <c r="AE951" s="24" t="str">
        <f>IF(ISNUMBER(AVERAGEIFS(ObservedSpeciesData!AE$2:AE$4955,ObservedSpeciesData!$A$2:$A$4955,$A951,ObservedSpeciesData!$D$2:$D$4955,$D951)),AVERAGEIFS(ObservedSpeciesData!AE$2:AE$4955,ObservedSpeciesData!$A$2:$A$4955,$A951,ObservedSpeciesData!$D$2:$D$4955,$D951),"")</f>
        <v/>
      </c>
      <c r="AF951" s="23"/>
      <c r="AG951" s="24"/>
      <c r="AH951" s="23" t="str">
        <f>IF(ISNUMBER(AVERAGEIFS(ObservedSpeciesData!AH$2:AH$4955,ObservedSpeciesData!$A$2:$A$4955,$A951,ObservedSpeciesData!$D$2:$D$4955,$D951)),AVERAGEIFS(ObservedSpeciesData!AH$2:AH$4955,ObservedSpeciesData!$A$2:$A$4955,$A951,ObservedSpeciesData!$D$2:$D$4955,$D951),"")</f>
        <v/>
      </c>
      <c r="AI951" s="23" t="str">
        <f>IF(ISNUMBER(AVERAGEIFS(ObservedSpeciesData!AI$2:AI$4955,ObservedSpeciesData!$A$2:$A$4955,$A951,ObservedSpeciesData!$C$2:$C$4955,$C951,ObservedSpeciesData!$D$2:$D$4955,$D951)),AVERAGEIFS(ObservedSpeciesData!AI$2:AI$4955,ObservedSpeciesData!$A$2:$A$4955,$A951,ObservedSpeciesData!$C$2:$C$4955,$C951,ObservedSpeciesData!$D$2:$D$4955,$D951),"")</f>
        <v/>
      </c>
      <c r="AJ951" s="2">
        <f>COUNTIFS(ObservedSpeciesData!$A$2:$A$828,$A951,ObservedSpeciesData!$D$2:$D$828,$D951)</f>
        <v>0</v>
      </c>
      <c r="AK951" s="2">
        <f t="shared" si="14"/>
        <v>1</v>
      </c>
    </row>
    <row r="952" spans="1:37" x14ac:dyDescent="0.25">
      <c r="A952" s="14" t="s">
        <v>94</v>
      </c>
      <c r="B952" t="s">
        <v>80</v>
      </c>
      <c r="C952" t="s">
        <v>90</v>
      </c>
      <c r="D952" s="13">
        <v>42204</v>
      </c>
      <c r="E952">
        <v>1</v>
      </c>
      <c r="F952">
        <v>100</v>
      </c>
      <c r="G952" s="2" t="s">
        <v>87</v>
      </c>
      <c r="H952" s="2" t="s">
        <v>10</v>
      </c>
      <c r="I952">
        <v>6</v>
      </c>
      <c r="J952" s="2" t="s">
        <v>88</v>
      </c>
      <c r="K952" s="2">
        <f>IF(ISNUMBER(AVERAGEIFS(ObservedSpeciesData!K$2:K$4955,ObservedSpeciesData!$A$2:$A$4955,$A952,ObservedSpeciesData!$D$2:$D$4955,$D952)),AVERAGEIFS(ObservedSpeciesData!K$2:K$4955,ObservedSpeciesData!$A$2:$A$4955,$A952,ObservedSpeciesData!$D$2:$D$4955,$D952),"")</f>
        <v>90</v>
      </c>
      <c r="L952" s="26">
        <f>IF(ISNUMBER(AVERAGEIFS(ObservedSpeciesData!L$2:L$4955,ObservedSpeciesData!$A$2:$A$4955,$A952,ObservedSpeciesData!$D$2:$D$4955,$D952)),AVERAGEIFS(ObservedSpeciesData!L$2:L$4955,ObservedSpeciesData!$A$2:$A$4955,$A952,ObservedSpeciesData!$D$2:$D$4955,$D952),"")</f>
        <v>1946.6666666666667</v>
      </c>
      <c r="M952" s="23">
        <f>IF(ISNUMBER(AVERAGEIFS(ObservedSpeciesData!M$2:M$4955,ObservedSpeciesData!$A$2:$A$4955,$A952,ObservedSpeciesData!$D$2:$D$4955,$D952)),AVERAGEIFS(ObservedSpeciesData!M$2:M$4955,ObservedSpeciesData!$A$2:$A$4955,$A952,ObservedSpeciesData!$D$2:$D$4955,$D952),"")</f>
        <v>194.66666666666666</v>
      </c>
      <c r="N952" s="23" t="str">
        <f>IF(ISNUMBER(AVERAGEIFS(ObservedSpeciesData!N$2:N$4955,ObservedSpeciesData!$A$2:$A$4955,$A952,ObservedSpeciesData!$D$2:$D$4955,$D952)),AVERAGEIFS(ObservedSpeciesData!N$2:N$4955,ObservedSpeciesData!$A$2:$A$4955,$A952,ObservedSpeciesData!$D$2:$D$4955,$D952),"")</f>
        <v/>
      </c>
      <c r="O952" s="23" t="str">
        <f>IF(ISNUMBER(AVERAGEIFS(ObservedSpeciesData!O$2:O$4955,ObservedSpeciesData!$A$2:$A$4955,$A952,ObservedSpeciesData!$D$2:$D$4955,$D952)),AVERAGEIFS(ObservedSpeciesData!O$2:O$4955,ObservedSpeciesData!$A$2:$A$4955,$A952,ObservedSpeciesData!$D$2:$D$4955,$D952),"")</f>
        <v/>
      </c>
      <c r="P952" s="23" t="str">
        <f>IF(ISNUMBER(AVERAGEIFS(ObservedSpeciesData!P$2:P$4955,ObservedSpeciesData!$A$2:$A$4955,$A952,ObservedSpeciesData!$C$2:$C$4955,$C952,ObservedSpeciesData!$D$2:$D$4955,$D952)),AVERAGEIFS(ObservedSpeciesData!P$2:P$4955,ObservedSpeciesData!$A$2:$A$4955,$A952,ObservedSpeciesData!$C$2:$C$4955,$C952,ObservedSpeciesData!$D$2:$D$4955,$D952),"")</f>
        <v/>
      </c>
      <c r="Q952" s="23"/>
      <c r="R952" s="25" t="str">
        <f>IF(ISNUMBER(AVERAGEIFS(ObservedSpeciesData!R$2:R$4955,ObservedSpeciesData!$A$2:$A$4955,$A952,ObservedSpeciesData!$D$2:$D$4955,$D952)),AVERAGEIFS(ObservedSpeciesData!R$2:R$4955,ObservedSpeciesData!$A$2:$A$4955,$A952,ObservedSpeciesData!$D$2:$D$4955,$D952),"")</f>
        <v/>
      </c>
      <c r="S952" s="25" t="str">
        <f>IF(ISNUMBER(AVERAGEIFS(ObservedSpeciesData!S$2:S$4955,ObservedSpeciesData!$A$2:$A$4955,$A952,ObservedSpeciesData!$D$2:$D$4955,$D952)),AVERAGEIFS(ObservedSpeciesData!S$2:S$4955,ObservedSpeciesData!$A$2:$A$4955,$A952,ObservedSpeciesData!$D$2:$D$4955,$D952),"")</f>
        <v/>
      </c>
      <c r="T952" s="23" t="str">
        <f>IF(ISNUMBER(AVERAGEIFS(ObservedSpeciesData!T$2:T$4955,ObservedSpeciesData!$A$2:$A$4955,$A952,ObservedSpeciesData!$D$2:$D$4955,$D952)),AVERAGEIFS(ObservedSpeciesData!T$2:T$4955,ObservedSpeciesData!$A$2:$A$4955,$A952,ObservedSpeciesData!$D$2:$D$4955,$D952),"")</f>
        <v/>
      </c>
      <c r="U952" s="24" t="str">
        <f>IF(ISNUMBER(AVERAGEIFS(ObservedSpeciesData!U$2:U$4955,ObservedSpeciesData!$A$2:$A$4955,$A952,ObservedSpeciesData!$C$2:$C$4955,$C952,ObservedSpeciesData!$D$2:$D$4955,$D952)),AVERAGEIFS(ObservedSpeciesData!U$2:U$4955,ObservedSpeciesData!$A$2:$A$4955,$A952,ObservedSpeciesData!$C$2:$C$4955,$C952,ObservedSpeciesData!$D$2:$D$4955,$D952),"")</f>
        <v/>
      </c>
      <c r="V952" s="23" t="str">
        <f>IF(ISNUMBER(AVERAGEIFS(ObservedSpeciesData!V$2:V$4955,ObservedSpeciesData!$A$2:$A$4955,$A952,ObservedSpeciesData!$D$2:$D$4955,$D952)),AVERAGEIFS(ObservedSpeciesData!V$2:V$4955,ObservedSpeciesData!$A$2:$A$4955,$A952,ObservedSpeciesData!$D$2:$D$4955,$D952),"")</f>
        <v/>
      </c>
      <c r="W952" s="23" t="str">
        <f>IF(ISNUMBER(AVERAGEIFS(ObservedSpeciesData!W$2:W$4955,ObservedSpeciesData!$A$2:$A$4955,$A952,ObservedSpeciesData!$D$2:$D$4955,$D952)),AVERAGEIFS(ObservedSpeciesData!W$2:W$4955,ObservedSpeciesData!$A$2:$A$4955,$A952,ObservedSpeciesData!$D$2:$D$4955,$D952),"")</f>
        <v/>
      </c>
      <c r="X952" s="23" t="str">
        <f>IF(ISNUMBER(AVERAGEIFS(ObservedSpeciesData!X$2:X$4955,ObservedSpeciesData!$A$2:$A$4955,$A952,ObservedSpeciesData!$D$2:$D$4955,$D952)),AVERAGEIFS(ObservedSpeciesData!X$2:X$4955,ObservedSpeciesData!$A$2:$A$4955,$A952,ObservedSpeciesData!$D$2:$D$4955,$D952),"")</f>
        <v/>
      </c>
      <c r="Y952" s="23" t="str">
        <f>IF(ISNUMBER(AVERAGEIFS(ObservedSpeciesData!Y$2:Y$4955,ObservedSpeciesData!$A$2:$A$4955,$A952,ObservedSpeciesData!$D$2:$D$4955,$D952)),AVERAGEIFS(ObservedSpeciesData!Y$2:Y$4955,ObservedSpeciesData!$A$2:$A$4955,$A952,ObservedSpeciesData!$D$2:$D$4955,$D952),"")</f>
        <v/>
      </c>
      <c r="Z952" s="23" t="str">
        <f>IF(ISNUMBER(AVERAGEIFS(ObservedSpeciesData!Z$2:Z$4955,ObservedSpeciesData!$A$2:$A$4955,$A952,ObservedSpeciesData!$D$2:$D$4955,$D952)),AVERAGEIFS(ObservedSpeciesData!Z$2:Z$4955,ObservedSpeciesData!$A$2:$A$4955,$A952,ObservedSpeciesData!$D$2:$D$4955,$D952),"")</f>
        <v/>
      </c>
      <c r="AA952" s="23" t="str">
        <f>IF(ISNUMBER(AVERAGEIFS(ObservedSpeciesData!AA$2:AA$4955,ObservedSpeciesData!$A$2:$A$4955,$A952,ObservedSpeciesData!$D$2:$D$4955,$D952)),AVERAGEIFS(ObservedSpeciesData!AA$2:AA$4955,ObservedSpeciesData!$A$2:$A$4955,$A952,ObservedSpeciesData!$D$2:$D$4955,$D952),"")</f>
        <v/>
      </c>
      <c r="AB952" s="24" t="str">
        <f>IF(ISNUMBER(AVERAGEIFS(ObservedSpeciesData!AB$2:AB$4955,ObservedSpeciesData!$A$2:$A$4955,$A952,ObservedSpeciesData!$D$2:$D$4955,$D952)),AVERAGEIFS(ObservedSpeciesData!AB$2:AB$4955,ObservedSpeciesData!$A$2:$A$4955,$A952,ObservedSpeciesData!$D$2:$D$4955,$D952),"")</f>
        <v/>
      </c>
      <c r="AC952" s="24" t="str">
        <f>IF(ISNUMBER(AVERAGEIFS(ObservedSpeciesData!AC$2:AC$4955,ObservedSpeciesData!$A$2:$A$4955,$A952,ObservedSpeciesData!$D$2:$D$4955,$D952)),AVERAGEIFS(ObservedSpeciesData!AC$2:AC$4955,ObservedSpeciesData!$A$2:$A$4955,$A952,ObservedSpeciesData!$D$2:$D$4955,$D952),"")</f>
        <v/>
      </c>
      <c r="AD952" s="23" t="str">
        <f>IF(ISNUMBER(AVERAGEIFS(ObservedSpeciesData!AD$2:AD$4955,ObservedSpeciesData!$A$2:$A$4955,$A952,ObservedSpeciesData!$D$2:$D$4955,$D952)),AVERAGEIFS(ObservedSpeciesData!AD$2:AD$4955,ObservedSpeciesData!$A$2:$A$4955,$A952,ObservedSpeciesData!$D$2:$D$4955,$D952),"")</f>
        <v/>
      </c>
      <c r="AE952" s="24" t="str">
        <f>IF(ISNUMBER(AVERAGEIFS(ObservedSpeciesData!AE$2:AE$4955,ObservedSpeciesData!$A$2:$A$4955,$A952,ObservedSpeciesData!$D$2:$D$4955,$D952)),AVERAGEIFS(ObservedSpeciesData!AE$2:AE$4955,ObservedSpeciesData!$A$2:$A$4955,$A952,ObservedSpeciesData!$D$2:$D$4955,$D952),"")</f>
        <v/>
      </c>
      <c r="AF952" s="23"/>
      <c r="AG952" s="24"/>
      <c r="AH952" s="23" t="str">
        <f>IF(ISNUMBER(AVERAGEIFS(ObservedSpeciesData!AH$2:AH$4955,ObservedSpeciesData!$A$2:$A$4955,$A952,ObservedSpeciesData!$D$2:$D$4955,$D952)),AVERAGEIFS(ObservedSpeciesData!AH$2:AH$4955,ObservedSpeciesData!$A$2:$A$4955,$A952,ObservedSpeciesData!$D$2:$D$4955,$D952),"")</f>
        <v/>
      </c>
      <c r="AI952" s="23" t="str">
        <f>IF(ISNUMBER(AVERAGEIFS(ObservedSpeciesData!AI$2:AI$4955,ObservedSpeciesData!$A$2:$A$4955,$A952,ObservedSpeciesData!$C$2:$C$4955,$C952,ObservedSpeciesData!$D$2:$D$4955,$D952)),AVERAGEIFS(ObservedSpeciesData!AI$2:AI$4955,ObservedSpeciesData!$A$2:$A$4955,$A952,ObservedSpeciesData!$C$2:$C$4955,$C952,ObservedSpeciesData!$D$2:$D$4955,$D952),"")</f>
        <v/>
      </c>
      <c r="AJ952" s="2">
        <f>COUNTIFS(ObservedSpeciesData!$A$2:$A$828,$A952,ObservedSpeciesData!$D$2:$D$828,$D952)</f>
        <v>0</v>
      </c>
      <c r="AK952" s="2">
        <f t="shared" si="14"/>
        <v>1</v>
      </c>
    </row>
    <row r="953" spans="1:37" x14ac:dyDescent="0.25">
      <c r="A953" s="14" t="s">
        <v>93</v>
      </c>
      <c r="B953" t="s">
        <v>80</v>
      </c>
      <c r="C953" t="s">
        <v>90</v>
      </c>
      <c r="D953" s="13">
        <v>42204</v>
      </c>
      <c r="E953">
        <v>1</v>
      </c>
      <c r="F953">
        <v>200</v>
      </c>
      <c r="G953" s="2" t="s">
        <v>87</v>
      </c>
      <c r="H953" s="2" t="s">
        <v>10</v>
      </c>
      <c r="I953">
        <v>6</v>
      </c>
      <c r="J953" s="2" t="s">
        <v>88</v>
      </c>
      <c r="K953" s="2">
        <f>IF(ISNUMBER(AVERAGEIFS(ObservedSpeciesData!K$2:K$4955,ObservedSpeciesData!$A$2:$A$4955,$A953,ObservedSpeciesData!$D$2:$D$4955,$D953)),AVERAGEIFS(ObservedSpeciesData!K$2:K$4955,ObservedSpeciesData!$A$2:$A$4955,$A953,ObservedSpeciesData!$D$2:$D$4955,$D953),"")</f>
        <v>180</v>
      </c>
      <c r="L953" s="26">
        <f>IF(ISNUMBER(AVERAGEIFS(ObservedSpeciesData!L$2:L$4955,ObservedSpeciesData!$A$2:$A$4955,$A953,ObservedSpeciesData!$D$2:$D$4955,$D953)),AVERAGEIFS(ObservedSpeciesData!L$2:L$4955,ObservedSpeciesData!$A$2:$A$4955,$A953,ObservedSpeciesData!$D$2:$D$4955,$D953),"")</f>
        <v>2226.6666666666665</v>
      </c>
      <c r="M953" s="23">
        <f>IF(ISNUMBER(AVERAGEIFS(ObservedSpeciesData!M$2:M$4955,ObservedSpeciesData!$A$2:$A$4955,$A953,ObservedSpeciesData!$D$2:$D$4955,$D953)),AVERAGEIFS(ObservedSpeciesData!M$2:M$4955,ObservedSpeciesData!$A$2:$A$4955,$A953,ObservedSpeciesData!$D$2:$D$4955,$D953),"")</f>
        <v>222.66666666666666</v>
      </c>
      <c r="N953" s="23" t="str">
        <f>IF(ISNUMBER(AVERAGEIFS(ObservedSpeciesData!N$2:N$4955,ObservedSpeciesData!$A$2:$A$4955,$A953,ObservedSpeciesData!$D$2:$D$4955,$D953)),AVERAGEIFS(ObservedSpeciesData!N$2:N$4955,ObservedSpeciesData!$A$2:$A$4955,$A953,ObservedSpeciesData!$D$2:$D$4955,$D953),"")</f>
        <v/>
      </c>
      <c r="O953" s="23" t="str">
        <f>IF(ISNUMBER(AVERAGEIFS(ObservedSpeciesData!O$2:O$4955,ObservedSpeciesData!$A$2:$A$4955,$A953,ObservedSpeciesData!$D$2:$D$4955,$D953)),AVERAGEIFS(ObservedSpeciesData!O$2:O$4955,ObservedSpeciesData!$A$2:$A$4955,$A953,ObservedSpeciesData!$D$2:$D$4955,$D953),"")</f>
        <v/>
      </c>
      <c r="P953" s="23" t="str">
        <f>IF(ISNUMBER(AVERAGEIFS(ObservedSpeciesData!P$2:P$4955,ObservedSpeciesData!$A$2:$A$4955,$A953,ObservedSpeciesData!$C$2:$C$4955,$C953,ObservedSpeciesData!$D$2:$D$4955,$D953)),AVERAGEIFS(ObservedSpeciesData!P$2:P$4955,ObservedSpeciesData!$A$2:$A$4955,$A953,ObservedSpeciesData!$C$2:$C$4955,$C953,ObservedSpeciesData!$D$2:$D$4955,$D953),"")</f>
        <v/>
      </c>
      <c r="Q953" s="23"/>
      <c r="R953" s="25" t="str">
        <f>IF(ISNUMBER(AVERAGEIFS(ObservedSpeciesData!R$2:R$4955,ObservedSpeciesData!$A$2:$A$4955,$A953,ObservedSpeciesData!$D$2:$D$4955,$D953)),AVERAGEIFS(ObservedSpeciesData!R$2:R$4955,ObservedSpeciesData!$A$2:$A$4955,$A953,ObservedSpeciesData!$D$2:$D$4955,$D953),"")</f>
        <v/>
      </c>
      <c r="S953" s="25" t="str">
        <f>IF(ISNUMBER(AVERAGEIFS(ObservedSpeciesData!S$2:S$4955,ObservedSpeciesData!$A$2:$A$4955,$A953,ObservedSpeciesData!$D$2:$D$4955,$D953)),AVERAGEIFS(ObservedSpeciesData!S$2:S$4955,ObservedSpeciesData!$A$2:$A$4955,$A953,ObservedSpeciesData!$D$2:$D$4955,$D953),"")</f>
        <v/>
      </c>
      <c r="T953" s="23" t="str">
        <f>IF(ISNUMBER(AVERAGEIFS(ObservedSpeciesData!T$2:T$4955,ObservedSpeciesData!$A$2:$A$4955,$A953,ObservedSpeciesData!$D$2:$D$4955,$D953)),AVERAGEIFS(ObservedSpeciesData!T$2:T$4955,ObservedSpeciesData!$A$2:$A$4955,$A953,ObservedSpeciesData!$D$2:$D$4955,$D953),"")</f>
        <v/>
      </c>
      <c r="U953" s="24" t="str">
        <f>IF(ISNUMBER(AVERAGEIFS(ObservedSpeciesData!U$2:U$4955,ObservedSpeciesData!$A$2:$A$4955,$A953,ObservedSpeciesData!$C$2:$C$4955,$C953,ObservedSpeciesData!$D$2:$D$4955,$D953)),AVERAGEIFS(ObservedSpeciesData!U$2:U$4955,ObservedSpeciesData!$A$2:$A$4955,$A953,ObservedSpeciesData!$C$2:$C$4955,$C953,ObservedSpeciesData!$D$2:$D$4955,$D953),"")</f>
        <v/>
      </c>
      <c r="V953" s="23" t="str">
        <f>IF(ISNUMBER(AVERAGEIFS(ObservedSpeciesData!V$2:V$4955,ObservedSpeciesData!$A$2:$A$4955,$A953,ObservedSpeciesData!$D$2:$D$4955,$D953)),AVERAGEIFS(ObservedSpeciesData!V$2:V$4955,ObservedSpeciesData!$A$2:$A$4955,$A953,ObservedSpeciesData!$D$2:$D$4955,$D953),"")</f>
        <v/>
      </c>
      <c r="W953" s="23" t="str">
        <f>IF(ISNUMBER(AVERAGEIFS(ObservedSpeciesData!W$2:W$4955,ObservedSpeciesData!$A$2:$A$4955,$A953,ObservedSpeciesData!$D$2:$D$4955,$D953)),AVERAGEIFS(ObservedSpeciesData!W$2:W$4955,ObservedSpeciesData!$A$2:$A$4955,$A953,ObservedSpeciesData!$D$2:$D$4955,$D953),"")</f>
        <v/>
      </c>
      <c r="X953" s="23" t="str">
        <f>IF(ISNUMBER(AVERAGEIFS(ObservedSpeciesData!X$2:X$4955,ObservedSpeciesData!$A$2:$A$4955,$A953,ObservedSpeciesData!$D$2:$D$4955,$D953)),AVERAGEIFS(ObservedSpeciesData!X$2:X$4955,ObservedSpeciesData!$A$2:$A$4955,$A953,ObservedSpeciesData!$D$2:$D$4955,$D953),"")</f>
        <v/>
      </c>
      <c r="Y953" s="23" t="str">
        <f>IF(ISNUMBER(AVERAGEIFS(ObservedSpeciesData!Y$2:Y$4955,ObservedSpeciesData!$A$2:$A$4955,$A953,ObservedSpeciesData!$D$2:$D$4955,$D953)),AVERAGEIFS(ObservedSpeciesData!Y$2:Y$4955,ObservedSpeciesData!$A$2:$A$4955,$A953,ObservedSpeciesData!$D$2:$D$4955,$D953),"")</f>
        <v/>
      </c>
      <c r="Z953" s="23" t="str">
        <f>IF(ISNUMBER(AVERAGEIFS(ObservedSpeciesData!Z$2:Z$4955,ObservedSpeciesData!$A$2:$A$4955,$A953,ObservedSpeciesData!$D$2:$D$4955,$D953)),AVERAGEIFS(ObservedSpeciesData!Z$2:Z$4955,ObservedSpeciesData!$A$2:$A$4955,$A953,ObservedSpeciesData!$D$2:$D$4955,$D953),"")</f>
        <v/>
      </c>
      <c r="AA953" s="23" t="str">
        <f>IF(ISNUMBER(AVERAGEIFS(ObservedSpeciesData!AA$2:AA$4955,ObservedSpeciesData!$A$2:$A$4955,$A953,ObservedSpeciesData!$D$2:$D$4955,$D953)),AVERAGEIFS(ObservedSpeciesData!AA$2:AA$4955,ObservedSpeciesData!$A$2:$A$4955,$A953,ObservedSpeciesData!$D$2:$D$4955,$D953),"")</f>
        <v/>
      </c>
      <c r="AB953" s="24" t="str">
        <f>IF(ISNUMBER(AVERAGEIFS(ObservedSpeciesData!AB$2:AB$4955,ObservedSpeciesData!$A$2:$A$4955,$A953,ObservedSpeciesData!$D$2:$D$4955,$D953)),AVERAGEIFS(ObservedSpeciesData!AB$2:AB$4955,ObservedSpeciesData!$A$2:$A$4955,$A953,ObservedSpeciesData!$D$2:$D$4955,$D953),"")</f>
        <v/>
      </c>
      <c r="AC953" s="24" t="str">
        <f>IF(ISNUMBER(AVERAGEIFS(ObservedSpeciesData!AC$2:AC$4955,ObservedSpeciesData!$A$2:$A$4955,$A953,ObservedSpeciesData!$D$2:$D$4955,$D953)),AVERAGEIFS(ObservedSpeciesData!AC$2:AC$4955,ObservedSpeciesData!$A$2:$A$4955,$A953,ObservedSpeciesData!$D$2:$D$4955,$D953),"")</f>
        <v/>
      </c>
      <c r="AD953" s="23" t="str">
        <f>IF(ISNUMBER(AVERAGEIFS(ObservedSpeciesData!AD$2:AD$4955,ObservedSpeciesData!$A$2:$A$4955,$A953,ObservedSpeciesData!$D$2:$D$4955,$D953)),AVERAGEIFS(ObservedSpeciesData!AD$2:AD$4955,ObservedSpeciesData!$A$2:$A$4955,$A953,ObservedSpeciesData!$D$2:$D$4955,$D953),"")</f>
        <v/>
      </c>
      <c r="AE953" s="24" t="str">
        <f>IF(ISNUMBER(AVERAGEIFS(ObservedSpeciesData!AE$2:AE$4955,ObservedSpeciesData!$A$2:$A$4955,$A953,ObservedSpeciesData!$D$2:$D$4955,$D953)),AVERAGEIFS(ObservedSpeciesData!AE$2:AE$4955,ObservedSpeciesData!$A$2:$A$4955,$A953,ObservedSpeciesData!$D$2:$D$4955,$D953),"")</f>
        <v/>
      </c>
      <c r="AF953" s="23"/>
      <c r="AG953" s="24"/>
      <c r="AH953" s="23" t="str">
        <f>IF(ISNUMBER(AVERAGEIFS(ObservedSpeciesData!AH$2:AH$4955,ObservedSpeciesData!$A$2:$A$4955,$A953,ObservedSpeciesData!$D$2:$D$4955,$D953)),AVERAGEIFS(ObservedSpeciesData!AH$2:AH$4955,ObservedSpeciesData!$A$2:$A$4955,$A953,ObservedSpeciesData!$D$2:$D$4955,$D953),"")</f>
        <v/>
      </c>
      <c r="AI953" s="23" t="str">
        <f>IF(ISNUMBER(AVERAGEIFS(ObservedSpeciesData!AI$2:AI$4955,ObservedSpeciesData!$A$2:$A$4955,$A953,ObservedSpeciesData!$C$2:$C$4955,$C953,ObservedSpeciesData!$D$2:$D$4955,$D953)),AVERAGEIFS(ObservedSpeciesData!AI$2:AI$4955,ObservedSpeciesData!$A$2:$A$4955,$A953,ObservedSpeciesData!$C$2:$C$4955,$C953,ObservedSpeciesData!$D$2:$D$4955,$D953),"")</f>
        <v/>
      </c>
      <c r="AJ953" s="2">
        <f>COUNTIFS(ObservedSpeciesData!$A$2:$A$828,$A953,ObservedSpeciesData!$D$2:$D$828,$D953)</f>
        <v>0</v>
      </c>
      <c r="AK953" s="2">
        <f t="shared" si="14"/>
        <v>1</v>
      </c>
    </row>
    <row r="954" spans="1:37" x14ac:dyDescent="0.25">
      <c r="A954" s="14" t="s">
        <v>92</v>
      </c>
      <c r="B954" t="s">
        <v>80</v>
      </c>
      <c r="C954" t="s">
        <v>90</v>
      </c>
      <c r="D954" s="13">
        <v>42204</v>
      </c>
      <c r="E954">
        <v>1</v>
      </c>
      <c r="F954">
        <v>350</v>
      </c>
      <c r="G954" s="2" t="s">
        <v>87</v>
      </c>
      <c r="H954" s="2" t="s">
        <v>10</v>
      </c>
      <c r="I954">
        <v>6</v>
      </c>
      <c r="J954" s="2" t="s">
        <v>88</v>
      </c>
      <c r="K954" s="2">
        <f>IF(ISNUMBER(AVERAGEIFS(ObservedSpeciesData!K$2:K$4955,ObservedSpeciesData!$A$2:$A$4955,$A954,ObservedSpeciesData!$D$2:$D$4955,$D954)),AVERAGEIFS(ObservedSpeciesData!K$2:K$4955,ObservedSpeciesData!$A$2:$A$4955,$A954,ObservedSpeciesData!$D$2:$D$4955,$D954),"")</f>
        <v>315</v>
      </c>
      <c r="L954" s="26">
        <f>IF(ISNUMBER(AVERAGEIFS(ObservedSpeciesData!L$2:L$4955,ObservedSpeciesData!$A$2:$A$4955,$A954,ObservedSpeciesData!$D$2:$D$4955,$D954)),AVERAGEIFS(ObservedSpeciesData!L$2:L$4955,ObservedSpeciesData!$A$2:$A$4955,$A954,ObservedSpeciesData!$D$2:$D$4955,$D954),"")</f>
        <v>2730.6666666666665</v>
      </c>
      <c r="M954" s="23">
        <f>IF(ISNUMBER(AVERAGEIFS(ObservedSpeciesData!M$2:M$4955,ObservedSpeciesData!$A$2:$A$4955,$A954,ObservedSpeciesData!$D$2:$D$4955,$D954)),AVERAGEIFS(ObservedSpeciesData!M$2:M$4955,ObservedSpeciesData!$A$2:$A$4955,$A954,ObservedSpeciesData!$D$2:$D$4955,$D954),"")</f>
        <v>273.06666666666666</v>
      </c>
      <c r="N954" s="23" t="str">
        <f>IF(ISNUMBER(AVERAGEIFS(ObservedSpeciesData!N$2:N$4955,ObservedSpeciesData!$A$2:$A$4955,$A954,ObservedSpeciesData!$D$2:$D$4955,$D954)),AVERAGEIFS(ObservedSpeciesData!N$2:N$4955,ObservedSpeciesData!$A$2:$A$4955,$A954,ObservedSpeciesData!$D$2:$D$4955,$D954),"")</f>
        <v/>
      </c>
      <c r="O954" s="23" t="str">
        <f>IF(ISNUMBER(AVERAGEIFS(ObservedSpeciesData!O$2:O$4955,ObservedSpeciesData!$A$2:$A$4955,$A954,ObservedSpeciesData!$D$2:$D$4955,$D954)),AVERAGEIFS(ObservedSpeciesData!O$2:O$4955,ObservedSpeciesData!$A$2:$A$4955,$A954,ObservedSpeciesData!$D$2:$D$4955,$D954),"")</f>
        <v/>
      </c>
      <c r="P954" s="23" t="str">
        <f>IF(ISNUMBER(AVERAGEIFS(ObservedSpeciesData!P$2:P$4955,ObservedSpeciesData!$A$2:$A$4955,$A954,ObservedSpeciesData!$C$2:$C$4955,$C954,ObservedSpeciesData!$D$2:$D$4955,$D954)),AVERAGEIFS(ObservedSpeciesData!P$2:P$4955,ObservedSpeciesData!$A$2:$A$4955,$A954,ObservedSpeciesData!$C$2:$C$4955,$C954,ObservedSpeciesData!$D$2:$D$4955,$D954),"")</f>
        <v/>
      </c>
      <c r="Q954" s="23"/>
      <c r="R954" s="25" t="str">
        <f>IF(ISNUMBER(AVERAGEIFS(ObservedSpeciesData!R$2:R$4955,ObservedSpeciesData!$A$2:$A$4955,$A954,ObservedSpeciesData!$D$2:$D$4955,$D954)),AVERAGEIFS(ObservedSpeciesData!R$2:R$4955,ObservedSpeciesData!$A$2:$A$4955,$A954,ObservedSpeciesData!$D$2:$D$4955,$D954),"")</f>
        <v/>
      </c>
      <c r="S954" s="25" t="str">
        <f>IF(ISNUMBER(AVERAGEIFS(ObservedSpeciesData!S$2:S$4955,ObservedSpeciesData!$A$2:$A$4955,$A954,ObservedSpeciesData!$D$2:$D$4955,$D954)),AVERAGEIFS(ObservedSpeciesData!S$2:S$4955,ObservedSpeciesData!$A$2:$A$4955,$A954,ObservedSpeciesData!$D$2:$D$4955,$D954),"")</f>
        <v/>
      </c>
      <c r="T954" s="23" t="str">
        <f>IF(ISNUMBER(AVERAGEIFS(ObservedSpeciesData!T$2:T$4955,ObservedSpeciesData!$A$2:$A$4955,$A954,ObservedSpeciesData!$D$2:$D$4955,$D954)),AVERAGEIFS(ObservedSpeciesData!T$2:T$4955,ObservedSpeciesData!$A$2:$A$4955,$A954,ObservedSpeciesData!$D$2:$D$4955,$D954),"")</f>
        <v/>
      </c>
      <c r="U954" s="24" t="str">
        <f>IF(ISNUMBER(AVERAGEIFS(ObservedSpeciesData!U$2:U$4955,ObservedSpeciesData!$A$2:$A$4955,$A954,ObservedSpeciesData!$C$2:$C$4955,$C954,ObservedSpeciesData!$D$2:$D$4955,$D954)),AVERAGEIFS(ObservedSpeciesData!U$2:U$4955,ObservedSpeciesData!$A$2:$A$4955,$A954,ObservedSpeciesData!$C$2:$C$4955,$C954,ObservedSpeciesData!$D$2:$D$4955,$D954),"")</f>
        <v/>
      </c>
      <c r="V954" s="23" t="str">
        <f>IF(ISNUMBER(AVERAGEIFS(ObservedSpeciesData!V$2:V$4955,ObservedSpeciesData!$A$2:$A$4955,$A954,ObservedSpeciesData!$D$2:$D$4955,$D954)),AVERAGEIFS(ObservedSpeciesData!V$2:V$4955,ObservedSpeciesData!$A$2:$A$4955,$A954,ObservedSpeciesData!$D$2:$D$4955,$D954),"")</f>
        <v/>
      </c>
      <c r="W954" s="23" t="str">
        <f>IF(ISNUMBER(AVERAGEIFS(ObservedSpeciesData!W$2:W$4955,ObservedSpeciesData!$A$2:$A$4955,$A954,ObservedSpeciesData!$D$2:$D$4955,$D954)),AVERAGEIFS(ObservedSpeciesData!W$2:W$4955,ObservedSpeciesData!$A$2:$A$4955,$A954,ObservedSpeciesData!$D$2:$D$4955,$D954),"")</f>
        <v/>
      </c>
      <c r="X954" s="23" t="str">
        <f>IF(ISNUMBER(AVERAGEIFS(ObservedSpeciesData!X$2:X$4955,ObservedSpeciesData!$A$2:$A$4955,$A954,ObservedSpeciesData!$D$2:$D$4955,$D954)),AVERAGEIFS(ObservedSpeciesData!X$2:X$4955,ObservedSpeciesData!$A$2:$A$4955,$A954,ObservedSpeciesData!$D$2:$D$4955,$D954),"")</f>
        <v/>
      </c>
      <c r="Y954" s="23" t="str">
        <f>IF(ISNUMBER(AVERAGEIFS(ObservedSpeciesData!Y$2:Y$4955,ObservedSpeciesData!$A$2:$A$4955,$A954,ObservedSpeciesData!$D$2:$D$4955,$D954)),AVERAGEIFS(ObservedSpeciesData!Y$2:Y$4955,ObservedSpeciesData!$A$2:$A$4955,$A954,ObservedSpeciesData!$D$2:$D$4955,$D954),"")</f>
        <v/>
      </c>
      <c r="Z954" s="23" t="str">
        <f>IF(ISNUMBER(AVERAGEIFS(ObservedSpeciesData!Z$2:Z$4955,ObservedSpeciesData!$A$2:$A$4955,$A954,ObservedSpeciesData!$D$2:$D$4955,$D954)),AVERAGEIFS(ObservedSpeciesData!Z$2:Z$4955,ObservedSpeciesData!$A$2:$A$4955,$A954,ObservedSpeciesData!$D$2:$D$4955,$D954),"")</f>
        <v/>
      </c>
      <c r="AA954" s="23" t="str">
        <f>IF(ISNUMBER(AVERAGEIFS(ObservedSpeciesData!AA$2:AA$4955,ObservedSpeciesData!$A$2:$A$4955,$A954,ObservedSpeciesData!$D$2:$D$4955,$D954)),AVERAGEIFS(ObservedSpeciesData!AA$2:AA$4955,ObservedSpeciesData!$A$2:$A$4955,$A954,ObservedSpeciesData!$D$2:$D$4955,$D954),"")</f>
        <v/>
      </c>
      <c r="AB954" s="24" t="str">
        <f>IF(ISNUMBER(AVERAGEIFS(ObservedSpeciesData!AB$2:AB$4955,ObservedSpeciesData!$A$2:$A$4955,$A954,ObservedSpeciesData!$D$2:$D$4955,$D954)),AVERAGEIFS(ObservedSpeciesData!AB$2:AB$4955,ObservedSpeciesData!$A$2:$A$4955,$A954,ObservedSpeciesData!$D$2:$D$4955,$D954),"")</f>
        <v/>
      </c>
      <c r="AC954" s="24" t="str">
        <f>IF(ISNUMBER(AVERAGEIFS(ObservedSpeciesData!AC$2:AC$4955,ObservedSpeciesData!$A$2:$A$4955,$A954,ObservedSpeciesData!$D$2:$D$4955,$D954)),AVERAGEIFS(ObservedSpeciesData!AC$2:AC$4955,ObservedSpeciesData!$A$2:$A$4955,$A954,ObservedSpeciesData!$D$2:$D$4955,$D954),"")</f>
        <v/>
      </c>
      <c r="AD954" s="23" t="str">
        <f>IF(ISNUMBER(AVERAGEIFS(ObservedSpeciesData!AD$2:AD$4955,ObservedSpeciesData!$A$2:$A$4955,$A954,ObservedSpeciesData!$D$2:$D$4955,$D954)),AVERAGEIFS(ObservedSpeciesData!AD$2:AD$4955,ObservedSpeciesData!$A$2:$A$4955,$A954,ObservedSpeciesData!$D$2:$D$4955,$D954),"")</f>
        <v/>
      </c>
      <c r="AE954" s="24" t="str">
        <f>IF(ISNUMBER(AVERAGEIFS(ObservedSpeciesData!AE$2:AE$4955,ObservedSpeciesData!$A$2:$A$4955,$A954,ObservedSpeciesData!$D$2:$D$4955,$D954)),AVERAGEIFS(ObservedSpeciesData!AE$2:AE$4955,ObservedSpeciesData!$A$2:$A$4955,$A954,ObservedSpeciesData!$D$2:$D$4955,$D954),"")</f>
        <v/>
      </c>
      <c r="AF954" s="23"/>
      <c r="AG954" s="24"/>
      <c r="AH954" s="23" t="str">
        <f>IF(ISNUMBER(AVERAGEIFS(ObservedSpeciesData!AH$2:AH$4955,ObservedSpeciesData!$A$2:$A$4955,$A954,ObservedSpeciesData!$D$2:$D$4955,$D954)),AVERAGEIFS(ObservedSpeciesData!AH$2:AH$4955,ObservedSpeciesData!$A$2:$A$4955,$A954,ObservedSpeciesData!$D$2:$D$4955,$D954),"")</f>
        <v/>
      </c>
      <c r="AI954" s="23" t="str">
        <f>IF(ISNUMBER(AVERAGEIFS(ObservedSpeciesData!AI$2:AI$4955,ObservedSpeciesData!$A$2:$A$4955,$A954,ObservedSpeciesData!$C$2:$C$4955,$C954,ObservedSpeciesData!$D$2:$D$4955,$D954)),AVERAGEIFS(ObservedSpeciesData!AI$2:AI$4955,ObservedSpeciesData!$A$2:$A$4955,$A954,ObservedSpeciesData!$C$2:$C$4955,$C954,ObservedSpeciesData!$D$2:$D$4955,$D954),"")</f>
        <v/>
      </c>
      <c r="AJ954" s="2">
        <f>COUNTIFS(ObservedSpeciesData!$A$2:$A$828,$A954,ObservedSpeciesData!$D$2:$D$828,$D954)</f>
        <v>0</v>
      </c>
      <c r="AK954" s="2">
        <f t="shared" si="14"/>
        <v>1</v>
      </c>
    </row>
    <row r="955" spans="1:37" x14ac:dyDescent="0.25">
      <c r="A955" s="14" t="s">
        <v>91</v>
      </c>
      <c r="B955" t="s">
        <v>80</v>
      </c>
      <c r="C955" t="s">
        <v>90</v>
      </c>
      <c r="D955" s="13">
        <v>42204</v>
      </c>
      <c r="E955">
        <v>1</v>
      </c>
      <c r="F955">
        <v>500</v>
      </c>
      <c r="G955" s="2" t="s">
        <v>87</v>
      </c>
      <c r="H955" s="2" t="s">
        <v>10</v>
      </c>
      <c r="I955">
        <v>6</v>
      </c>
      <c r="J955" s="2" t="s">
        <v>88</v>
      </c>
      <c r="K955" s="2">
        <f>IF(ISNUMBER(AVERAGEIFS(ObservedSpeciesData!K$2:K$4955,ObservedSpeciesData!$A$2:$A$4955,$A955,ObservedSpeciesData!$D$2:$D$4955,$D955)),AVERAGEIFS(ObservedSpeciesData!K$2:K$4955,ObservedSpeciesData!$A$2:$A$4955,$A955,ObservedSpeciesData!$D$2:$D$4955,$D955),"")</f>
        <v>450</v>
      </c>
      <c r="L955" s="26">
        <f>IF(ISNUMBER(AVERAGEIFS(ObservedSpeciesData!L$2:L$4955,ObservedSpeciesData!$A$2:$A$4955,$A955,ObservedSpeciesData!$D$2:$D$4955,$D955)),AVERAGEIFS(ObservedSpeciesData!L$2:L$4955,ObservedSpeciesData!$A$2:$A$4955,$A955,ObservedSpeciesData!$D$2:$D$4955,$D955),"")</f>
        <v>2842.6666666666665</v>
      </c>
      <c r="M955" s="23">
        <f>IF(ISNUMBER(AVERAGEIFS(ObservedSpeciesData!M$2:M$4955,ObservedSpeciesData!$A$2:$A$4955,$A955,ObservedSpeciesData!$D$2:$D$4955,$D955)),AVERAGEIFS(ObservedSpeciesData!M$2:M$4955,ObservedSpeciesData!$A$2:$A$4955,$A955,ObservedSpeciesData!$D$2:$D$4955,$D955),"")</f>
        <v>284.26666666666671</v>
      </c>
      <c r="N955" s="23" t="str">
        <f>IF(ISNUMBER(AVERAGEIFS(ObservedSpeciesData!N$2:N$4955,ObservedSpeciesData!$A$2:$A$4955,$A955,ObservedSpeciesData!$D$2:$D$4955,$D955)),AVERAGEIFS(ObservedSpeciesData!N$2:N$4955,ObservedSpeciesData!$A$2:$A$4955,$A955,ObservedSpeciesData!$D$2:$D$4955,$D955),"")</f>
        <v/>
      </c>
      <c r="O955" s="23" t="str">
        <f>IF(ISNUMBER(AVERAGEIFS(ObservedSpeciesData!O$2:O$4955,ObservedSpeciesData!$A$2:$A$4955,$A955,ObservedSpeciesData!$D$2:$D$4955,$D955)),AVERAGEIFS(ObservedSpeciesData!O$2:O$4955,ObservedSpeciesData!$A$2:$A$4955,$A955,ObservedSpeciesData!$D$2:$D$4955,$D955),"")</f>
        <v/>
      </c>
      <c r="P955" s="23" t="str">
        <f>IF(ISNUMBER(AVERAGEIFS(ObservedSpeciesData!P$2:P$4955,ObservedSpeciesData!$A$2:$A$4955,$A955,ObservedSpeciesData!$C$2:$C$4955,$C955,ObservedSpeciesData!$D$2:$D$4955,$D955)),AVERAGEIFS(ObservedSpeciesData!P$2:P$4955,ObservedSpeciesData!$A$2:$A$4955,$A955,ObservedSpeciesData!$C$2:$C$4955,$C955,ObservedSpeciesData!$D$2:$D$4955,$D955),"")</f>
        <v/>
      </c>
      <c r="Q955" s="23"/>
      <c r="R955" s="25" t="str">
        <f>IF(ISNUMBER(AVERAGEIFS(ObservedSpeciesData!R$2:R$4955,ObservedSpeciesData!$A$2:$A$4955,$A955,ObservedSpeciesData!$D$2:$D$4955,$D955)),AVERAGEIFS(ObservedSpeciesData!R$2:R$4955,ObservedSpeciesData!$A$2:$A$4955,$A955,ObservedSpeciesData!$D$2:$D$4955,$D955),"")</f>
        <v/>
      </c>
      <c r="S955" s="25" t="str">
        <f>IF(ISNUMBER(AVERAGEIFS(ObservedSpeciesData!S$2:S$4955,ObservedSpeciesData!$A$2:$A$4955,$A955,ObservedSpeciesData!$D$2:$D$4955,$D955)),AVERAGEIFS(ObservedSpeciesData!S$2:S$4955,ObservedSpeciesData!$A$2:$A$4955,$A955,ObservedSpeciesData!$D$2:$D$4955,$D955),"")</f>
        <v/>
      </c>
      <c r="T955" s="23" t="str">
        <f>IF(ISNUMBER(AVERAGEIFS(ObservedSpeciesData!T$2:T$4955,ObservedSpeciesData!$A$2:$A$4955,$A955,ObservedSpeciesData!$D$2:$D$4955,$D955)),AVERAGEIFS(ObservedSpeciesData!T$2:T$4955,ObservedSpeciesData!$A$2:$A$4955,$A955,ObservedSpeciesData!$D$2:$D$4955,$D955),"")</f>
        <v/>
      </c>
      <c r="U955" s="24" t="str">
        <f>IF(ISNUMBER(AVERAGEIFS(ObservedSpeciesData!U$2:U$4955,ObservedSpeciesData!$A$2:$A$4955,$A955,ObservedSpeciesData!$C$2:$C$4955,$C955,ObservedSpeciesData!$D$2:$D$4955,$D955)),AVERAGEIFS(ObservedSpeciesData!U$2:U$4955,ObservedSpeciesData!$A$2:$A$4955,$A955,ObservedSpeciesData!$C$2:$C$4955,$C955,ObservedSpeciesData!$D$2:$D$4955,$D955),"")</f>
        <v/>
      </c>
      <c r="V955" s="23" t="str">
        <f>IF(ISNUMBER(AVERAGEIFS(ObservedSpeciesData!V$2:V$4955,ObservedSpeciesData!$A$2:$A$4955,$A955,ObservedSpeciesData!$D$2:$D$4955,$D955)),AVERAGEIFS(ObservedSpeciesData!V$2:V$4955,ObservedSpeciesData!$A$2:$A$4955,$A955,ObservedSpeciesData!$D$2:$D$4955,$D955),"")</f>
        <v/>
      </c>
      <c r="W955" s="23" t="str">
        <f>IF(ISNUMBER(AVERAGEIFS(ObservedSpeciesData!W$2:W$4955,ObservedSpeciesData!$A$2:$A$4955,$A955,ObservedSpeciesData!$D$2:$D$4955,$D955)),AVERAGEIFS(ObservedSpeciesData!W$2:W$4955,ObservedSpeciesData!$A$2:$A$4955,$A955,ObservedSpeciesData!$D$2:$D$4955,$D955),"")</f>
        <v/>
      </c>
      <c r="X955" s="23" t="str">
        <f>IF(ISNUMBER(AVERAGEIFS(ObservedSpeciesData!X$2:X$4955,ObservedSpeciesData!$A$2:$A$4955,$A955,ObservedSpeciesData!$D$2:$D$4955,$D955)),AVERAGEIFS(ObservedSpeciesData!X$2:X$4955,ObservedSpeciesData!$A$2:$A$4955,$A955,ObservedSpeciesData!$D$2:$D$4955,$D955),"")</f>
        <v/>
      </c>
      <c r="Y955" s="23" t="str">
        <f>IF(ISNUMBER(AVERAGEIFS(ObservedSpeciesData!Y$2:Y$4955,ObservedSpeciesData!$A$2:$A$4955,$A955,ObservedSpeciesData!$D$2:$D$4955,$D955)),AVERAGEIFS(ObservedSpeciesData!Y$2:Y$4955,ObservedSpeciesData!$A$2:$A$4955,$A955,ObservedSpeciesData!$D$2:$D$4955,$D955),"")</f>
        <v/>
      </c>
      <c r="Z955" s="23" t="str">
        <f>IF(ISNUMBER(AVERAGEIFS(ObservedSpeciesData!Z$2:Z$4955,ObservedSpeciesData!$A$2:$A$4955,$A955,ObservedSpeciesData!$D$2:$D$4955,$D955)),AVERAGEIFS(ObservedSpeciesData!Z$2:Z$4955,ObservedSpeciesData!$A$2:$A$4955,$A955,ObservedSpeciesData!$D$2:$D$4955,$D955),"")</f>
        <v/>
      </c>
      <c r="AA955" s="23" t="str">
        <f>IF(ISNUMBER(AVERAGEIFS(ObservedSpeciesData!AA$2:AA$4955,ObservedSpeciesData!$A$2:$A$4955,$A955,ObservedSpeciesData!$D$2:$D$4955,$D955)),AVERAGEIFS(ObservedSpeciesData!AA$2:AA$4955,ObservedSpeciesData!$A$2:$A$4955,$A955,ObservedSpeciesData!$D$2:$D$4955,$D955),"")</f>
        <v/>
      </c>
      <c r="AB955" s="24" t="str">
        <f>IF(ISNUMBER(AVERAGEIFS(ObservedSpeciesData!AB$2:AB$4955,ObservedSpeciesData!$A$2:$A$4955,$A955,ObservedSpeciesData!$D$2:$D$4955,$D955)),AVERAGEIFS(ObservedSpeciesData!AB$2:AB$4955,ObservedSpeciesData!$A$2:$A$4955,$A955,ObservedSpeciesData!$D$2:$D$4955,$D955),"")</f>
        <v/>
      </c>
      <c r="AC955" s="24" t="str">
        <f>IF(ISNUMBER(AVERAGEIFS(ObservedSpeciesData!AC$2:AC$4955,ObservedSpeciesData!$A$2:$A$4955,$A955,ObservedSpeciesData!$D$2:$D$4955,$D955)),AVERAGEIFS(ObservedSpeciesData!AC$2:AC$4955,ObservedSpeciesData!$A$2:$A$4955,$A955,ObservedSpeciesData!$D$2:$D$4955,$D955),"")</f>
        <v/>
      </c>
      <c r="AD955" s="23" t="str">
        <f>IF(ISNUMBER(AVERAGEIFS(ObservedSpeciesData!AD$2:AD$4955,ObservedSpeciesData!$A$2:$A$4955,$A955,ObservedSpeciesData!$D$2:$D$4955,$D955)),AVERAGEIFS(ObservedSpeciesData!AD$2:AD$4955,ObservedSpeciesData!$A$2:$A$4955,$A955,ObservedSpeciesData!$D$2:$D$4955,$D955),"")</f>
        <v/>
      </c>
      <c r="AE955" s="24" t="str">
        <f>IF(ISNUMBER(AVERAGEIFS(ObservedSpeciesData!AE$2:AE$4955,ObservedSpeciesData!$A$2:$A$4955,$A955,ObservedSpeciesData!$D$2:$D$4955,$D955)),AVERAGEIFS(ObservedSpeciesData!AE$2:AE$4955,ObservedSpeciesData!$A$2:$A$4955,$A955,ObservedSpeciesData!$D$2:$D$4955,$D955),"")</f>
        <v/>
      </c>
      <c r="AF955" s="23"/>
      <c r="AG955" s="24"/>
      <c r="AH955" s="23" t="str">
        <f>IF(ISNUMBER(AVERAGEIFS(ObservedSpeciesData!AH$2:AH$4955,ObservedSpeciesData!$A$2:$A$4955,$A955,ObservedSpeciesData!$D$2:$D$4955,$D955)),AVERAGEIFS(ObservedSpeciesData!AH$2:AH$4955,ObservedSpeciesData!$A$2:$A$4955,$A955,ObservedSpeciesData!$D$2:$D$4955,$D955),"")</f>
        <v/>
      </c>
      <c r="AI955" s="23" t="str">
        <f>IF(ISNUMBER(AVERAGEIFS(ObservedSpeciesData!AI$2:AI$4955,ObservedSpeciesData!$A$2:$A$4955,$A955,ObservedSpeciesData!$C$2:$C$4955,$C955,ObservedSpeciesData!$D$2:$D$4955,$D955)),AVERAGEIFS(ObservedSpeciesData!AI$2:AI$4955,ObservedSpeciesData!$A$2:$A$4955,$A955,ObservedSpeciesData!$C$2:$C$4955,$C955,ObservedSpeciesData!$D$2:$D$4955,$D955),"")</f>
        <v/>
      </c>
      <c r="AJ955" s="2">
        <f>COUNTIFS(ObservedSpeciesData!$A$2:$A$828,$A955,ObservedSpeciesData!$D$2:$D$828,$D955)</f>
        <v>0</v>
      </c>
      <c r="AK955" s="2">
        <f t="shared" si="14"/>
        <v>1</v>
      </c>
    </row>
    <row r="956" spans="1:37" x14ac:dyDescent="0.25">
      <c r="A956" s="14" t="s">
        <v>96</v>
      </c>
      <c r="B956" t="s">
        <v>80</v>
      </c>
      <c r="C956" t="s">
        <v>90</v>
      </c>
      <c r="D956" s="13">
        <v>42205</v>
      </c>
      <c r="E956">
        <v>1</v>
      </c>
      <c r="F956">
        <v>0</v>
      </c>
      <c r="G956" s="2" t="s">
        <v>87</v>
      </c>
      <c r="H956" s="2" t="s">
        <v>10</v>
      </c>
      <c r="I956">
        <v>6</v>
      </c>
      <c r="J956" s="2" t="s">
        <v>77</v>
      </c>
      <c r="K956" s="2">
        <f>IF(ISNUMBER(AVERAGEIFS(ObservedSpeciesData!K$2:K$4955,ObservedSpeciesData!$A$2:$A$4955,$A956,ObservedSpeciesData!$D$2:$D$4955,$D956)),AVERAGEIFS(ObservedSpeciesData!K$2:K$4955,ObservedSpeciesData!$A$2:$A$4955,$A956,ObservedSpeciesData!$D$2:$D$4955,$D956),"")</f>
        <v>0</v>
      </c>
      <c r="L956" s="26" t="str">
        <f>IF(ISNUMBER(AVERAGEIFS(ObservedSpeciesData!L$2:L$4955,ObservedSpeciesData!$A$2:$A$4955,$A956,ObservedSpeciesData!$D$2:$D$4955,$D956)),AVERAGEIFS(ObservedSpeciesData!L$2:L$4955,ObservedSpeciesData!$A$2:$A$4955,$A956,ObservedSpeciesData!$D$2:$D$4955,$D956),"")</f>
        <v/>
      </c>
      <c r="M956" s="23" t="str">
        <f>IF(ISNUMBER(AVERAGEIFS(ObservedSpeciesData!M$2:M$4955,ObservedSpeciesData!$A$2:$A$4955,$A956,ObservedSpeciesData!$D$2:$D$4955,$D956)),AVERAGEIFS(ObservedSpeciesData!M$2:M$4955,ObservedSpeciesData!$A$2:$A$4955,$A956,ObservedSpeciesData!$D$2:$D$4955,$D956),"")</f>
        <v/>
      </c>
      <c r="N956" s="23">
        <f>IF(ISNUMBER(AVERAGEIFS(ObservedSpeciesData!N$2:N$4955,ObservedSpeciesData!$A$2:$A$4955,$A956,ObservedSpeciesData!$D$2:$D$4955,$D956)),AVERAGEIFS(ObservedSpeciesData!N$2:N$4955,ObservedSpeciesData!$A$2:$A$4955,$A956,ObservedSpeciesData!$D$2:$D$4955,$D956),"")</f>
        <v>86.997835292391116</v>
      </c>
      <c r="O956" s="23">
        <f>IF(ISNUMBER(AVERAGEIFS(ObservedSpeciesData!O$2:O$4955,ObservedSpeciesData!$A$2:$A$4955,$A956,ObservedSpeciesData!$D$2:$D$4955,$D956)),AVERAGEIFS(ObservedSpeciesData!O$2:O$4955,ObservedSpeciesData!$A$2:$A$4955,$A956,ObservedSpeciesData!$D$2:$D$4955,$D956),"")</f>
        <v>8.6997835292391112</v>
      </c>
      <c r="P956" s="23">
        <f>IF(ISNUMBER(AVERAGEIFS(ObservedSpeciesData!P$2:P$4955,ObservedSpeciesData!$A$2:$A$4955,$A956,ObservedSpeciesData!$C$2:$C$4955,$C956,ObservedSpeciesData!$D$2:$D$4955,$D956)),AVERAGEIFS(ObservedSpeciesData!P$2:P$4955,ObservedSpeciesData!$A$2:$A$4955,$A956,ObservedSpeciesData!$C$2:$C$4955,$C956,ObservedSpeciesData!$D$2:$D$4955,$D956),"")</f>
        <v>8.6997835292391112</v>
      </c>
      <c r="Q956" s="23"/>
      <c r="R956" s="25" t="str">
        <f>IF(ISNUMBER(AVERAGEIFS(ObservedSpeciesData!R$2:R$4955,ObservedSpeciesData!$A$2:$A$4955,$A956,ObservedSpeciesData!$D$2:$D$4955,$D956)),AVERAGEIFS(ObservedSpeciesData!R$2:R$4955,ObservedSpeciesData!$A$2:$A$4955,$A956,ObservedSpeciesData!$D$2:$D$4955,$D956),"")</f>
        <v/>
      </c>
      <c r="S956" s="25">
        <f>IF(ISNUMBER(AVERAGEIFS(ObservedSpeciesData!S$2:S$4955,ObservedSpeciesData!$A$2:$A$4955,$A956,ObservedSpeciesData!$D$2:$D$4955,$D956)),AVERAGEIFS(ObservedSpeciesData!S$2:S$4955,ObservedSpeciesData!$A$2:$A$4955,$A956,ObservedSpeciesData!$D$2:$D$4955,$D956),"")</f>
        <v>0</v>
      </c>
      <c r="T956" s="23">
        <f>IF(ISNUMBER(AVERAGEIFS(ObservedSpeciesData!T$2:T$4955,ObservedSpeciesData!$A$2:$A$4955,$A956,ObservedSpeciesData!$D$2:$D$4955,$D956)),AVERAGEIFS(ObservedSpeciesData!T$2:T$4955,ObservedSpeciesData!$A$2:$A$4955,$A956,ObservedSpeciesData!$D$2:$D$4955,$D956),"")</f>
        <v>4.1096488651893832</v>
      </c>
      <c r="U956" s="24" t="str">
        <f>IF(ISNUMBER(AVERAGEIFS(ObservedSpeciesData!U$2:U$4955,ObservedSpeciesData!$A$2:$A$4955,$A956,ObservedSpeciesData!$C$2:$C$4955,$C956,ObservedSpeciesData!$D$2:$D$4955,$D956)),AVERAGEIFS(ObservedSpeciesData!U$2:U$4955,ObservedSpeciesData!$A$2:$A$4955,$A956,ObservedSpeciesData!$C$2:$C$4955,$C956,ObservedSpeciesData!$D$2:$D$4955,$D956),"")</f>
        <v/>
      </c>
      <c r="V956" s="23" t="str">
        <f>IF(ISNUMBER(AVERAGEIFS(ObservedSpeciesData!V$2:V$4955,ObservedSpeciesData!$A$2:$A$4955,$A956,ObservedSpeciesData!$D$2:$D$4955,$D956)),AVERAGEIFS(ObservedSpeciesData!V$2:V$4955,ObservedSpeciesData!$A$2:$A$4955,$A956,ObservedSpeciesData!$D$2:$D$4955,$D956),"")</f>
        <v/>
      </c>
      <c r="W956" s="23" t="str">
        <f>IF(ISNUMBER(AVERAGEIFS(ObservedSpeciesData!W$2:W$4955,ObservedSpeciesData!$A$2:$A$4955,$A956,ObservedSpeciesData!$D$2:$D$4955,$D956)),AVERAGEIFS(ObservedSpeciesData!W$2:W$4955,ObservedSpeciesData!$A$2:$A$4955,$A956,ObservedSpeciesData!$D$2:$D$4955,$D956),"")</f>
        <v/>
      </c>
      <c r="X956" s="23" t="str">
        <f>IF(ISNUMBER(AVERAGEIFS(ObservedSpeciesData!X$2:X$4955,ObservedSpeciesData!$A$2:$A$4955,$A956,ObservedSpeciesData!$D$2:$D$4955,$D956)),AVERAGEIFS(ObservedSpeciesData!X$2:X$4955,ObservedSpeciesData!$A$2:$A$4955,$A956,ObservedSpeciesData!$D$2:$D$4955,$D956),"")</f>
        <v/>
      </c>
      <c r="Y956" s="23" t="str">
        <f>IF(ISNUMBER(AVERAGEIFS(ObservedSpeciesData!Y$2:Y$4955,ObservedSpeciesData!$A$2:$A$4955,$A956,ObservedSpeciesData!$D$2:$D$4955,$D956)),AVERAGEIFS(ObservedSpeciesData!Y$2:Y$4955,ObservedSpeciesData!$A$2:$A$4955,$A956,ObservedSpeciesData!$D$2:$D$4955,$D956),"")</f>
        <v/>
      </c>
      <c r="Z956" s="23" t="str">
        <f>IF(ISNUMBER(AVERAGEIFS(ObservedSpeciesData!Z$2:Z$4955,ObservedSpeciesData!$A$2:$A$4955,$A956,ObservedSpeciesData!$D$2:$D$4955,$D956)),AVERAGEIFS(ObservedSpeciesData!Z$2:Z$4955,ObservedSpeciesData!$A$2:$A$4955,$A956,ObservedSpeciesData!$D$2:$D$4955,$D956),"")</f>
        <v/>
      </c>
      <c r="AA956" s="23">
        <f>IF(ISNUMBER(AVERAGEIFS(ObservedSpeciesData!AA$2:AA$4955,ObservedSpeciesData!$A$2:$A$4955,$A956,ObservedSpeciesData!$D$2:$D$4955,$D956)),AVERAGEIFS(ObservedSpeciesData!AA$2:AA$4955,ObservedSpeciesData!$A$2:$A$4955,$A956,ObservedSpeciesData!$D$2:$D$4955,$D956),"")</f>
        <v>16.033333333333335</v>
      </c>
      <c r="AB956" s="24">
        <f>IF(ISNUMBER(AVERAGEIFS(ObservedSpeciesData!AB$2:AB$4955,ObservedSpeciesData!$A$2:$A$4955,$A956,ObservedSpeciesData!$D$2:$D$4955,$D956)),AVERAGEIFS(ObservedSpeciesData!AB$2:AB$4955,ObservedSpeciesData!$A$2:$A$4955,$A956,ObservedSpeciesData!$D$2:$D$4955,$D956),"")</f>
        <v>2.5666666666666671E-2</v>
      </c>
      <c r="AC956" s="24">
        <f>IF(ISNUMBER(AVERAGEIFS(ObservedSpeciesData!AC$2:AC$4955,ObservedSpeciesData!$A$2:$A$4955,$A956,ObservedSpeciesData!$D$2:$D$4955,$D956)),AVERAGEIFS(ObservedSpeciesData!AC$2:AC$4955,ObservedSpeciesData!$A$2:$A$4955,$A956,ObservedSpeciesData!$D$2:$D$4955,$D956),"")</f>
        <v>2.5666666666666671E-2</v>
      </c>
      <c r="AD956" s="23" t="str">
        <f>IF(ISNUMBER(AVERAGEIFS(ObservedSpeciesData!AD$2:AD$4955,ObservedSpeciesData!$A$2:$A$4955,$A956,ObservedSpeciesData!$D$2:$D$4955,$D956)),AVERAGEIFS(ObservedSpeciesData!AD$2:AD$4955,ObservedSpeciesData!$A$2:$A$4955,$A956,ObservedSpeciesData!$D$2:$D$4955,$D956),"")</f>
        <v/>
      </c>
      <c r="AE956" s="24" t="str">
        <f>IF(ISNUMBER(AVERAGEIFS(ObservedSpeciesData!AE$2:AE$4955,ObservedSpeciesData!$A$2:$A$4955,$A956,ObservedSpeciesData!$D$2:$D$4955,$D956)),AVERAGEIFS(ObservedSpeciesData!AE$2:AE$4955,ObservedSpeciesData!$A$2:$A$4955,$A956,ObservedSpeciesData!$D$2:$D$4955,$D956),"")</f>
        <v/>
      </c>
      <c r="AF956" s="23"/>
      <c r="AG956" s="24"/>
      <c r="AH956" s="23">
        <f>IF(ISNUMBER(AVERAGEIFS(ObservedSpeciesData!AH$2:AH$4955,ObservedSpeciesData!$A$2:$A$4955,$A956,ObservedSpeciesData!$D$2:$D$4955,$D956)),AVERAGEIFS(ObservedSpeciesData!AH$2:AH$4955,ObservedSpeciesData!$A$2:$A$4955,$A956,ObservedSpeciesData!$D$2:$D$4955,$D956),"")</f>
        <v>0.22399999999999998</v>
      </c>
      <c r="AI956" s="23">
        <f>IF(ISNUMBER(AVERAGEIFS(ObservedSpeciesData!AI$2:AI$4955,ObservedSpeciesData!$A$2:$A$4955,$A956,ObservedSpeciesData!$C$2:$C$4955,$C956,ObservedSpeciesData!$D$2:$D$4955,$D956)),AVERAGEIFS(ObservedSpeciesData!AI$2:AI$4955,ObservedSpeciesData!$A$2:$A$4955,$A956,ObservedSpeciesData!$C$2:$C$4955,$C956,ObservedSpeciesData!$D$2:$D$4955,$D956),"")</f>
        <v>0.22399999999999998</v>
      </c>
      <c r="AJ956" s="2">
        <f>COUNTIFS(ObservedSpeciesData!$A$2:$A$828,$A956,ObservedSpeciesData!$D$2:$D$828,$D956)</f>
        <v>0</v>
      </c>
      <c r="AK956" s="2">
        <f t="shared" si="14"/>
        <v>10</v>
      </c>
    </row>
    <row r="957" spans="1:37" x14ac:dyDescent="0.25">
      <c r="A957" s="14" t="s">
        <v>95</v>
      </c>
      <c r="B957" t="s">
        <v>80</v>
      </c>
      <c r="C957" t="s">
        <v>90</v>
      </c>
      <c r="D957" s="13">
        <v>42205</v>
      </c>
      <c r="E957">
        <v>1</v>
      </c>
      <c r="F957">
        <v>50</v>
      </c>
      <c r="G957" s="2" t="s">
        <v>87</v>
      </c>
      <c r="H957" s="2" t="s">
        <v>10</v>
      </c>
      <c r="I957">
        <v>6</v>
      </c>
      <c r="J957" s="2" t="s">
        <v>77</v>
      </c>
      <c r="K957" s="2">
        <f>IF(ISNUMBER(AVERAGEIFS(ObservedSpeciesData!K$2:K$4955,ObservedSpeciesData!$A$2:$A$4955,$A957,ObservedSpeciesData!$D$2:$D$4955,$D957)),AVERAGEIFS(ObservedSpeciesData!K$2:K$4955,ObservedSpeciesData!$A$2:$A$4955,$A957,ObservedSpeciesData!$D$2:$D$4955,$D957),"")</f>
        <v>45</v>
      </c>
      <c r="L957" s="26" t="str">
        <f>IF(ISNUMBER(AVERAGEIFS(ObservedSpeciesData!L$2:L$4955,ObservedSpeciesData!$A$2:$A$4955,$A957,ObservedSpeciesData!$D$2:$D$4955,$D957)),AVERAGEIFS(ObservedSpeciesData!L$2:L$4955,ObservedSpeciesData!$A$2:$A$4955,$A957,ObservedSpeciesData!$D$2:$D$4955,$D957),"")</f>
        <v/>
      </c>
      <c r="M957" s="23" t="str">
        <f>IF(ISNUMBER(AVERAGEIFS(ObservedSpeciesData!M$2:M$4955,ObservedSpeciesData!$A$2:$A$4955,$A957,ObservedSpeciesData!$D$2:$D$4955,$D957)),AVERAGEIFS(ObservedSpeciesData!M$2:M$4955,ObservedSpeciesData!$A$2:$A$4955,$A957,ObservedSpeciesData!$D$2:$D$4955,$D957),"")</f>
        <v/>
      </c>
      <c r="N957" s="23">
        <f>IF(ISNUMBER(AVERAGEIFS(ObservedSpeciesData!N$2:N$4955,ObservedSpeciesData!$A$2:$A$4955,$A957,ObservedSpeciesData!$D$2:$D$4955,$D957)),AVERAGEIFS(ObservedSpeciesData!N$2:N$4955,ObservedSpeciesData!$A$2:$A$4955,$A957,ObservedSpeciesData!$D$2:$D$4955,$D957),"")</f>
        <v>166.74971751475559</v>
      </c>
      <c r="O957" s="23">
        <f>IF(ISNUMBER(AVERAGEIFS(ObservedSpeciesData!O$2:O$4955,ObservedSpeciesData!$A$2:$A$4955,$A957,ObservedSpeciesData!$D$2:$D$4955,$D957)),AVERAGEIFS(ObservedSpeciesData!O$2:O$4955,ObservedSpeciesData!$A$2:$A$4955,$A957,ObservedSpeciesData!$D$2:$D$4955,$D957),"")</f>
        <v>16.674971751475557</v>
      </c>
      <c r="P957" s="23">
        <f>IF(ISNUMBER(AVERAGEIFS(ObservedSpeciesData!P$2:P$4955,ObservedSpeciesData!$A$2:$A$4955,$A957,ObservedSpeciesData!$C$2:$C$4955,$C957,ObservedSpeciesData!$D$2:$D$4955,$D957)),AVERAGEIFS(ObservedSpeciesData!P$2:P$4955,ObservedSpeciesData!$A$2:$A$4955,$A957,ObservedSpeciesData!$C$2:$C$4955,$C957,ObservedSpeciesData!$D$2:$D$4955,$D957),"")</f>
        <v>16.674971751475557</v>
      </c>
      <c r="Q957" s="23"/>
      <c r="R957" s="25" t="str">
        <f>IF(ISNUMBER(AVERAGEIFS(ObservedSpeciesData!R$2:R$4955,ObservedSpeciesData!$A$2:$A$4955,$A957,ObservedSpeciesData!$D$2:$D$4955,$D957)),AVERAGEIFS(ObservedSpeciesData!R$2:R$4955,ObservedSpeciesData!$A$2:$A$4955,$A957,ObservedSpeciesData!$D$2:$D$4955,$D957),"")</f>
        <v/>
      </c>
      <c r="S957" s="25">
        <f>IF(ISNUMBER(AVERAGEIFS(ObservedSpeciesData!S$2:S$4955,ObservedSpeciesData!$A$2:$A$4955,$A957,ObservedSpeciesData!$D$2:$D$4955,$D957)),AVERAGEIFS(ObservedSpeciesData!S$2:S$4955,ObservedSpeciesData!$A$2:$A$4955,$A957,ObservedSpeciesData!$D$2:$D$4955,$D957),"")</f>
        <v>0.14809549197322433</v>
      </c>
      <c r="T957" s="23">
        <f>IF(ISNUMBER(AVERAGEIFS(ObservedSpeciesData!T$2:T$4955,ObservedSpeciesData!$A$2:$A$4955,$A957,ObservedSpeciesData!$D$2:$D$4955,$D957)),AVERAGEIFS(ObservedSpeciesData!T$2:T$4955,ObservedSpeciesData!$A$2:$A$4955,$A957,ObservedSpeciesData!$D$2:$D$4955,$D957),"")</f>
        <v>4.9674113632421042</v>
      </c>
      <c r="U957" s="24" t="str">
        <f>IF(ISNUMBER(AVERAGEIFS(ObservedSpeciesData!U$2:U$4955,ObservedSpeciesData!$A$2:$A$4955,$A957,ObservedSpeciesData!$C$2:$C$4955,$C957,ObservedSpeciesData!$D$2:$D$4955,$D957)),AVERAGEIFS(ObservedSpeciesData!U$2:U$4955,ObservedSpeciesData!$A$2:$A$4955,$A957,ObservedSpeciesData!$C$2:$C$4955,$C957,ObservedSpeciesData!$D$2:$D$4955,$D957),"")</f>
        <v/>
      </c>
      <c r="V957" s="23" t="str">
        <f>IF(ISNUMBER(AVERAGEIFS(ObservedSpeciesData!V$2:V$4955,ObservedSpeciesData!$A$2:$A$4955,$A957,ObservedSpeciesData!$D$2:$D$4955,$D957)),AVERAGEIFS(ObservedSpeciesData!V$2:V$4955,ObservedSpeciesData!$A$2:$A$4955,$A957,ObservedSpeciesData!$D$2:$D$4955,$D957),"")</f>
        <v/>
      </c>
      <c r="W957" s="23" t="str">
        <f>IF(ISNUMBER(AVERAGEIFS(ObservedSpeciesData!W$2:W$4955,ObservedSpeciesData!$A$2:$A$4955,$A957,ObservedSpeciesData!$D$2:$D$4955,$D957)),AVERAGEIFS(ObservedSpeciesData!W$2:W$4955,ObservedSpeciesData!$A$2:$A$4955,$A957,ObservedSpeciesData!$D$2:$D$4955,$D957),"")</f>
        <v/>
      </c>
      <c r="X957" s="23" t="str">
        <f>IF(ISNUMBER(AVERAGEIFS(ObservedSpeciesData!X$2:X$4955,ObservedSpeciesData!$A$2:$A$4955,$A957,ObservedSpeciesData!$D$2:$D$4955,$D957)),AVERAGEIFS(ObservedSpeciesData!X$2:X$4955,ObservedSpeciesData!$A$2:$A$4955,$A957,ObservedSpeciesData!$D$2:$D$4955,$D957),"")</f>
        <v/>
      </c>
      <c r="Y957" s="23" t="str">
        <f>IF(ISNUMBER(AVERAGEIFS(ObservedSpeciesData!Y$2:Y$4955,ObservedSpeciesData!$A$2:$A$4955,$A957,ObservedSpeciesData!$D$2:$D$4955,$D957)),AVERAGEIFS(ObservedSpeciesData!Y$2:Y$4955,ObservedSpeciesData!$A$2:$A$4955,$A957,ObservedSpeciesData!$D$2:$D$4955,$D957),"")</f>
        <v/>
      </c>
      <c r="Z957" s="23" t="str">
        <f>IF(ISNUMBER(AVERAGEIFS(ObservedSpeciesData!Z$2:Z$4955,ObservedSpeciesData!$A$2:$A$4955,$A957,ObservedSpeciesData!$D$2:$D$4955,$D957)),AVERAGEIFS(ObservedSpeciesData!Z$2:Z$4955,ObservedSpeciesData!$A$2:$A$4955,$A957,ObservedSpeciesData!$D$2:$D$4955,$D957),"")</f>
        <v/>
      </c>
      <c r="AA957" s="23">
        <f>IF(ISNUMBER(AVERAGEIFS(ObservedSpeciesData!AA$2:AA$4955,ObservedSpeciesData!$A$2:$A$4955,$A957,ObservedSpeciesData!$D$2:$D$4955,$D957)),AVERAGEIFS(ObservedSpeciesData!AA$2:AA$4955,ObservedSpeciesData!$A$2:$A$4955,$A957,ObservedSpeciesData!$D$2:$D$4955,$D957),"")</f>
        <v>16</v>
      </c>
      <c r="AB957" s="24">
        <f>IF(ISNUMBER(AVERAGEIFS(ObservedSpeciesData!AB$2:AB$4955,ObservedSpeciesData!$A$2:$A$4955,$A957,ObservedSpeciesData!$D$2:$D$4955,$D957)),AVERAGEIFS(ObservedSpeciesData!AB$2:AB$4955,ObservedSpeciesData!$A$2:$A$4955,$A957,ObservedSpeciesData!$D$2:$D$4955,$D957),"")</f>
        <v>2.5333333333333336E-2</v>
      </c>
      <c r="AC957" s="24">
        <f>IF(ISNUMBER(AVERAGEIFS(ObservedSpeciesData!AC$2:AC$4955,ObservedSpeciesData!$A$2:$A$4955,$A957,ObservedSpeciesData!$D$2:$D$4955,$D957)),AVERAGEIFS(ObservedSpeciesData!AC$2:AC$4955,ObservedSpeciesData!$A$2:$A$4955,$A957,ObservedSpeciesData!$D$2:$D$4955,$D957),"")</f>
        <v>2.5333333333333336E-2</v>
      </c>
      <c r="AD957" s="23" t="str">
        <f>IF(ISNUMBER(AVERAGEIFS(ObservedSpeciesData!AD$2:AD$4955,ObservedSpeciesData!$A$2:$A$4955,$A957,ObservedSpeciesData!$D$2:$D$4955,$D957)),AVERAGEIFS(ObservedSpeciesData!AD$2:AD$4955,ObservedSpeciesData!$A$2:$A$4955,$A957,ObservedSpeciesData!$D$2:$D$4955,$D957),"")</f>
        <v/>
      </c>
      <c r="AE957" s="24" t="str">
        <f>IF(ISNUMBER(AVERAGEIFS(ObservedSpeciesData!AE$2:AE$4955,ObservedSpeciesData!$A$2:$A$4955,$A957,ObservedSpeciesData!$D$2:$D$4955,$D957)),AVERAGEIFS(ObservedSpeciesData!AE$2:AE$4955,ObservedSpeciesData!$A$2:$A$4955,$A957,ObservedSpeciesData!$D$2:$D$4955,$D957),"")</f>
        <v/>
      </c>
      <c r="AF957" s="23"/>
      <c r="AG957" s="24"/>
      <c r="AH957" s="23">
        <f>IF(ISNUMBER(AVERAGEIFS(ObservedSpeciesData!AH$2:AH$4955,ObservedSpeciesData!$A$2:$A$4955,$A957,ObservedSpeciesData!$D$2:$D$4955,$D957)),AVERAGEIFS(ObservedSpeciesData!AH$2:AH$4955,ObservedSpeciesData!$A$2:$A$4955,$A957,ObservedSpeciesData!$D$2:$D$4955,$D957),"")</f>
        <v>0.42366666666666664</v>
      </c>
      <c r="AI957" s="23">
        <f>IF(ISNUMBER(AVERAGEIFS(ObservedSpeciesData!AI$2:AI$4955,ObservedSpeciesData!$A$2:$A$4955,$A957,ObservedSpeciesData!$C$2:$C$4955,$C957,ObservedSpeciesData!$D$2:$D$4955,$D957)),AVERAGEIFS(ObservedSpeciesData!AI$2:AI$4955,ObservedSpeciesData!$A$2:$A$4955,$A957,ObservedSpeciesData!$C$2:$C$4955,$C957,ObservedSpeciesData!$D$2:$D$4955,$D957),"")</f>
        <v>0.42366666666666664</v>
      </c>
      <c r="AJ957" s="2">
        <f>COUNTIFS(ObservedSpeciesData!$A$2:$A$828,$A957,ObservedSpeciesData!$D$2:$D$828,$D957)</f>
        <v>0</v>
      </c>
      <c r="AK957" s="2">
        <f t="shared" si="14"/>
        <v>10</v>
      </c>
    </row>
    <row r="958" spans="1:37" x14ac:dyDescent="0.25">
      <c r="A958" s="14" t="s">
        <v>94</v>
      </c>
      <c r="B958" t="s">
        <v>80</v>
      </c>
      <c r="C958" t="s">
        <v>90</v>
      </c>
      <c r="D958" s="13">
        <v>42205</v>
      </c>
      <c r="E958">
        <v>1</v>
      </c>
      <c r="F958">
        <v>100</v>
      </c>
      <c r="G958" s="2" t="s">
        <v>87</v>
      </c>
      <c r="H958" s="2" t="s">
        <v>10</v>
      </c>
      <c r="I958">
        <v>6</v>
      </c>
      <c r="J958" s="2" t="s">
        <v>77</v>
      </c>
      <c r="K958" s="2">
        <f>IF(ISNUMBER(AVERAGEIFS(ObservedSpeciesData!K$2:K$4955,ObservedSpeciesData!$A$2:$A$4955,$A958,ObservedSpeciesData!$D$2:$D$4955,$D958)),AVERAGEIFS(ObservedSpeciesData!K$2:K$4955,ObservedSpeciesData!$A$2:$A$4955,$A958,ObservedSpeciesData!$D$2:$D$4955,$D958),"")</f>
        <v>90</v>
      </c>
      <c r="L958" s="26" t="str">
        <f>IF(ISNUMBER(AVERAGEIFS(ObservedSpeciesData!L$2:L$4955,ObservedSpeciesData!$A$2:$A$4955,$A958,ObservedSpeciesData!$D$2:$D$4955,$D958)),AVERAGEIFS(ObservedSpeciesData!L$2:L$4955,ObservedSpeciesData!$A$2:$A$4955,$A958,ObservedSpeciesData!$D$2:$D$4955,$D958),"")</f>
        <v/>
      </c>
      <c r="M958" s="23" t="str">
        <f>IF(ISNUMBER(AVERAGEIFS(ObservedSpeciesData!M$2:M$4955,ObservedSpeciesData!$A$2:$A$4955,$A958,ObservedSpeciesData!$D$2:$D$4955,$D958)),AVERAGEIFS(ObservedSpeciesData!M$2:M$4955,ObservedSpeciesData!$A$2:$A$4955,$A958,ObservedSpeciesData!$D$2:$D$4955,$D958),"")</f>
        <v/>
      </c>
      <c r="N958" s="23">
        <f>IF(ISNUMBER(AVERAGEIFS(ObservedSpeciesData!N$2:N$4955,ObservedSpeciesData!$A$2:$A$4955,$A958,ObservedSpeciesData!$D$2:$D$4955,$D958)),AVERAGEIFS(ObservedSpeciesData!N$2:N$4955,ObservedSpeciesData!$A$2:$A$4955,$A958,ObservedSpeciesData!$D$2:$D$4955,$D958),"")</f>
        <v>534.20804133333331</v>
      </c>
      <c r="O958" s="23">
        <f>IF(ISNUMBER(AVERAGEIFS(ObservedSpeciesData!O$2:O$4955,ObservedSpeciesData!$A$2:$A$4955,$A958,ObservedSpeciesData!$D$2:$D$4955,$D958)),AVERAGEIFS(ObservedSpeciesData!O$2:O$4955,ObservedSpeciesData!$A$2:$A$4955,$A958,ObservedSpeciesData!$D$2:$D$4955,$D958),"")</f>
        <v>53.420804133333327</v>
      </c>
      <c r="P958" s="23">
        <f>IF(ISNUMBER(AVERAGEIFS(ObservedSpeciesData!P$2:P$4955,ObservedSpeciesData!$A$2:$A$4955,$A958,ObservedSpeciesData!$C$2:$C$4955,$C958,ObservedSpeciesData!$D$2:$D$4955,$D958)),AVERAGEIFS(ObservedSpeciesData!P$2:P$4955,ObservedSpeciesData!$A$2:$A$4955,$A958,ObservedSpeciesData!$C$2:$C$4955,$C958,ObservedSpeciesData!$D$2:$D$4955,$D958),"")</f>
        <v>53.420804133333327</v>
      </c>
      <c r="Q958" s="23"/>
      <c r="R958" s="25" t="str">
        <f>IF(ISNUMBER(AVERAGEIFS(ObservedSpeciesData!R$2:R$4955,ObservedSpeciesData!$A$2:$A$4955,$A958,ObservedSpeciesData!$D$2:$D$4955,$D958)),AVERAGEIFS(ObservedSpeciesData!R$2:R$4955,ObservedSpeciesData!$A$2:$A$4955,$A958,ObservedSpeciesData!$D$2:$D$4955,$D958),"")</f>
        <v/>
      </c>
      <c r="S958" s="25">
        <f>IF(ISNUMBER(AVERAGEIFS(ObservedSpeciesData!S$2:S$4955,ObservedSpeciesData!$A$2:$A$4955,$A958,ObservedSpeciesData!$D$2:$D$4955,$D958)),AVERAGEIFS(ObservedSpeciesData!S$2:S$4955,ObservedSpeciesData!$A$2:$A$4955,$A958,ObservedSpeciesData!$D$2:$D$4955,$D958),"")</f>
        <v>0</v>
      </c>
      <c r="T958" s="23">
        <f>IF(ISNUMBER(AVERAGEIFS(ObservedSpeciesData!T$2:T$4955,ObservedSpeciesData!$A$2:$A$4955,$A958,ObservedSpeciesData!$D$2:$D$4955,$D958)),AVERAGEIFS(ObservedSpeciesData!T$2:T$4955,ObservedSpeciesData!$A$2:$A$4955,$A958,ObservedSpeciesData!$D$2:$D$4955,$D958),"")</f>
        <v>3.7699892055808242</v>
      </c>
      <c r="U958" s="24" t="str">
        <f>IF(ISNUMBER(AVERAGEIFS(ObservedSpeciesData!U$2:U$4955,ObservedSpeciesData!$A$2:$A$4955,$A958,ObservedSpeciesData!$C$2:$C$4955,$C958,ObservedSpeciesData!$D$2:$D$4955,$D958)),AVERAGEIFS(ObservedSpeciesData!U$2:U$4955,ObservedSpeciesData!$A$2:$A$4955,$A958,ObservedSpeciesData!$C$2:$C$4955,$C958,ObservedSpeciesData!$D$2:$D$4955,$D958),"")</f>
        <v/>
      </c>
      <c r="V958" s="23" t="str">
        <f>IF(ISNUMBER(AVERAGEIFS(ObservedSpeciesData!V$2:V$4955,ObservedSpeciesData!$A$2:$A$4955,$A958,ObservedSpeciesData!$D$2:$D$4955,$D958)),AVERAGEIFS(ObservedSpeciesData!V$2:V$4955,ObservedSpeciesData!$A$2:$A$4955,$A958,ObservedSpeciesData!$D$2:$D$4955,$D958),"")</f>
        <v/>
      </c>
      <c r="W958" s="23" t="str">
        <f>IF(ISNUMBER(AVERAGEIFS(ObservedSpeciesData!W$2:W$4955,ObservedSpeciesData!$A$2:$A$4955,$A958,ObservedSpeciesData!$D$2:$D$4955,$D958)),AVERAGEIFS(ObservedSpeciesData!W$2:W$4955,ObservedSpeciesData!$A$2:$A$4955,$A958,ObservedSpeciesData!$D$2:$D$4955,$D958),"")</f>
        <v/>
      </c>
      <c r="X958" s="23" t="str">
        <f>IF(ISNUMBER(AVERAGEIFS(ObservedSpeciesData!X$2:X$4955,ObservedSpeciesData!$A$2:$A$4955,$A958,ObservedSpeciesData!$D$2:$D$4955,$D958)),AVERAGEIFS(ObservedSpeciesData!X$2:X$4955,ObservedSpeciesData!$A$2:$A$4955,$A958,ObservedSpeciesData!$D$2:$D$4955,$D958),"")</f>
        <v/>
      </c>
      <c r="Y958" s="23" t="str">
        <f>IF(ISNUMBER(AVERAGEIFS(ObservedSpeciesData!Y$2:Y$4955,ObservedSpeciesData!$A$2:$A$4955,$A958,ObservedSpeciesData!$D$2:$D$4955,$D958)),AVERAGEIFS(ObservedSpeciesData!Y$2:Y$4955,ObservedSpeciesData!$A$2:$A$4955,$A958,ObservedSpeciesData!$D$2:$D$4955,$D958),"")</f>
        <v/>
      </c>
      <c r="Z958" s="23" t="str">
        <f>IF(ISNUMBER(AVERAGEIFS(ObservedSpeciesData!Z$2:Z$4955,ObservedSpeciesData!$A$2:$A$4955,$A958,ObservedSpeciesData!$D$2:$D$4955,$D958)),AVERAGEIFS(ObservedSpeciesData!Z$2:Z$4955,ObservedSpeciesData!$A$2:$A$4955,$A958,ObservedSpeciesData!$D$2:$D$4955,$D958),"")</f>
        <v/>
      </c>
      <c r="AA958" s="23">
        <f>IF(ISNUMBER(AVERAGEIFS(ObservedSpeciesData!AA$2:AA$4955,ObservedSpeciesData!$A$2:$A$4955,$A958,ObservedSpeciesData!$D$2:$D$4955,$D958)),AVERAGEIFS(ObservedSpeciesData!AA$2:AA$4955,ObservedSpeciesData!$A$2:$A$4955,$A958,ObservedSpeciesData!$D$2:$D$4955,$D958),"")</f>
        <v>16.533333333333335</v>
      </c>
      <c r="AB958" s="24">
        <f>IF(ISNUMBER(AVERAGEIFS(ObservedSpeciesData!AB$2:AB$4955,ObservedSpeciesData!$A$2:$A$4955,$A958,ObservedSpeciesData!$D$2:$D$4955,$D958)),AVERAGEIFS(ObservedSpeciesData!AB$2:AB$4955,ObservedSpeciesData!$A$2:$A$4955,$A958,ObservedSpeciesData!$D$2:$D$4955,$D958),"")</f>
        <v>2.6333333333333337E-2</v>
      </c>
      <c r="AC958" s="24">
        <f>IF(ISNUMBER(AVERAGEIFS(ObservedSpeciesData!AC$2:AC$4955,ObservedSpeciesData!$A$2:$A$4955,$A958,ObservedSpeciesData!$D$2:$D$4955,$D958)),AVERAGEIFS(ObservedSpeciesData!AC$2:AC$4955,ObservedSpeciesData!$A$2:$A$4955,$A958,ObservedSpeciesData!$D$2:$D$4955,$D958),"")</f>
        <v>2.6333333333333337E-2</v>
      </c>
      <c r="AD958" s="23" t="str">
        <f>IF(ISNUMBER(AVERAGEIFS(ObservedSpeciesData!AD$2:AD$4955,ObservedSpeciesData!$A$2:$A$4955,$A958,ObservedSpeciesData!$D$2:$D$4955,$D958)),AVERAGEIFS(ObservedSpeciesData!AD$2:AD$4955,ObservedSpeciesData!$A$2:$A$4955,$A958,ObservedSpeciesData!$D$2:$D$4955,$D958),"")</f>
        <v/>
      </c>
      <c r="AE958" s="24" t="str">
        <f>IF(ISNUMBER(AVERAGEIFS(ObservedSpeciesData!AE$2:AE$4955,ObservedSpeciesData!$A$2:$A$4955,$A958,ObservedSpeciesData!$D$2:$D$4955,$D958)),AVERAGEIFS(ObservedSpeciesData!AE$2:AE$4955,ObservedSpeciesData!$A$2:$A$4955,$A958,ObservedSpeciesData!$D$2:$D$4955,$D958),"")</f>
        <v/>
      </c>
      <c r="AF958" s="23"/>
      <c r="AG958" s="24"/>
      <c r="AH958" s="23">
        <f>IF(ISNUMBER(AVERAGEIFS(ObservedSpeciesData!AH$2:AH$4955,ObservedSpeciesData!$A$2:$A$4955,$A958,ObservedSpeciesData!$D$2:$D$4955,$D958)),AVERAGEIFS(ObservedSpeciesData!AH$2:AH$4955,ObservedSpeciesData!$A$2:$A$4955,$A958,ObservedSpeciesData!$D$2:$D$4955,$D958),"")</f>
        <v>1.4080000000000001</v>
      </c>
      <c r="AI958" s="23">
        <f>IF(ISNUMBER(AVERAGEIFS(ObservedSpeciesData!AI$2:AI$4955,ObservedSpeciesData!$A$2:$A$4955,$A958,ObservedSpeciesData!$C$2:$C$4955,$C958,ObservedSpeciesData!$D$2:$D$4955,$D958)),AVERAGEIFS(ObservedSpeciesData!AI$2:AI$4955,ObservedSpeciesData!$A$2:$A$4955,$A958,ObservedSpeciesData!$C$2:$C$4955,$C958,ObservedSpeciesData!$D$2:$D$4955,$D958),"")</f>
        <v>1.4080000000000001</v>
      </c>
      <c r="AJ958" s="2">
        <f>COUNTIFS(ObservedSpeciesData!$A$2:$A$828,$A958,ObservedSpeciesData!$D$2:$D$828,$D958)</f>
        <v>0</v>
      </c>
      <c r="AK958" s="2">
        <f t="shared" si="14"/>
        <v>10</v>
      </c>
    </row>
    <row r="959" spans="1:37" x14ac:dyDescent="0.25">
      <c r="A959" s="14" t="s">
        <v>93</v>
      </c>
      <c r="B959" t="s">
        <v>80</v>
      </c>
      <c r="C959" t="s">
        <v>90</v>
      </c>
      <c r="D959" s="13">
        <v>42205</v>
      </c>
      <c r="E959">
        <v>1</v>
      </c>
      <c r="F959">
        <v>200</v>
      </c>
      <c r="G959" s="2" t="s">
        <v>87</v>
      </c>
      <c r="H959" s="2" t="s">
        <v>10</v>
      </c>
      <c r="I959">
        <v>6</v>
      </c>
      <c r="J959" s="2" t="s">
        <v>77</v>
      </c>
      <c r="K959" s="2">
        <f>IF(ISNUMBER(AVERAGEIFS(ObservedSpeciesData!K$2:K$4955,ObservedSpeciesData!$A$2:$A$4955,$A959,ObservedSpeciesData!$D$2:$D$4955,$D959)),AVERAGEIFS(ObservedSpeciesData!K$2:K$4955,ObservedSpeciesData!$A$2:$A$4955,$A959,ObservedSpeciesData!$D$2:$D$4955,$D959),"")</f>
        <v>180</v>
      </c>
      <c r="L959" s="26" t="str">
        <f>IF(ISNUMBER(AVERAGEIFS(ObservedSpeciesData!L$2:L$4955,ObservedSpeciesData!$A$2:$A$4955,$A959,ObservedSpeciesData!$D$2:$D$4955,$D959)),AVERAGEIFS(ObservedSpeciesData!L$2:L$4955,ObservedSpeciesData!$A$2:$A$4955,$A959,ObservedSpeciesData!$D$2:$D$4955,$D959),"")</f>
        <v/>
      </c>
      <c r="M959" s="23" t="str">
        <f>IF(ISNUMBER(AVERAGEIFS(ObservedSpeciesData!M$2:M$4955,ObservedSpeciesData!$A$2:$A$4955,$A959,ObservedSpeciesData!$D$2:$D$4955,$D959)),AVERAGEIFS(ObservedSpeciesData!M$2:M$4955,ObservedSpeciesData!$A$2:$A$4955,$A959,ObservedSpeciesData!$D$2:$D$4955,$D959),"")</f>
        <v/>
      </c>
      <c r="N959" s="23">
        <f>IF(ISNUMBER(AVERAGEIFS(ObservedSpeciesData!N$2:N$4955,ObservedSpeciesData!$A$2:$A$4955,$A959,ObservedSpeciesData!$D$2:$D$4955,$D959)),AVERAGEIFS(ObservedSpeciesData!N$2:N$4955,ObservedSpeciesData!$A$2:$A$4955,$A959,ObservedSpeciesData!$D$2:$D$4955,$D959),"")</f>
        <v>639.59048666666661</v>
      </c>
      <c r="O959" s="23">
        <f>IF(ISNUMBER(AVERAGEIFS(ObservedSpeciesData!O$2:O$4955,ObservedSpeciesData!$A$2:$A$4955,$A959,ObservedSpeciesData!$D$2:$D$4955,$D959)),AVERAGEIFS(ObservedSpeciesData!O$2:O$4955,ObservedSpeciesData!$A$2:$A$4955,$A959,ObservedSpeciesData!$D$2:$D$4955,$D959),"")</f>
        <v>63.959048666666668</v>
      </c>
      <c r="P959" s="23">
        <f>IF(ISNUMBER(AVERAGEIFS(ObservedSpeciesData!P$2:P$4955,ObservedSpeciesData!$A$2:$A$4955,$A959,ObservedSpeciesData!$C$2:$C$4955,$C959,ObservedSpeciesData!$D$2:$D$4955,$D959)),AVERAGEIFS(ObservedSpeciesData!P$2:P$4955,ObservedSpeciesData!$A$2:$A$4955,$A959,ObservedSpeciesData!$C$2:$C$4955,$C959,ObservedSpeciesData!$D$2:$D$4955,$D959),"")</f>
        <v>63.959048666666668</v>
      </c>
      <c r="Q959" s="23"/>
      <c r="R959" s="25" t="str">
        <f>IF(ISNUMBER(AVERAGEIFS(ObservedSpeciesData!R$2:R$4955,ObservedSpeciesData!$A$2:$A$4955,$A959,ObservedSpeciesData!$D$2:$D$4955,$D959)),AVERAGEIFS(ObservedSpeciesData!R$2:R$4955,ObservedSpeciesData!$A$2:$A$4955,$A959,ObservedSpeciesData!$D$2:$D$4955,$D959),"")</f>
        <v/>
      </c>
      <c r="S959" s="25">
        <f>IF(ISNUMBER(AVERAGEIFS(ObservedSpeciesData!S$2:S$4955,ObservedSpeciesData!$A$2:$A$4955,$A959,ObservedSpeciesData!$D$2:$D$4955,$D959)),AVERAGEIFS(ObservedSpeciesData!S$2:S$4955,ObservedSpeciesData!$A$2:$A$4955,$A959,ObservedSpeciesData!$D$2:$D$4955,$D959),"")</f>
        <v>0</v>
      </c>
      <c r="T959" s="23">
        <f>IF(ISNUMBER(AVERAGEIFS(ObservedSpeciesData!T$2:T$4955,ObservedSpeciesData!$A$2:$A$4955,$A959,ObservedSpeciesData!$D$2:$D$4955,$D959)),AVERAGEIFS(ObservedSpeciesData!T$2:T$4955,ObservedSpeciesData!$A$2:$A$4955,$A959,ObservedSpeciesData!$D$2:$D$4955,$D959),"")</f>
        <v>3.5718981561934817</v>
      </c>
      <c r="U959" s="24" t="str">
        <f>IF(ISNUMBER(AVERAGEIFS(ObservedSpeciesData!U$2:U$4955,ObservedSpeciesData!$A$2:$A$4955,$A959,ObservedSpeciesData!$C$2:$C$4955,$C959,ObservedSpeciesData!$D$2:$D$4955,$D959)),AVERAGEIFS(ObservedSpeciesData!U$2:U$4955,ObservedSpeciesData!$A$2:$A$4955,$A959,ObservedSpeciesData!$C$2:$C$4955,$C959,ObservedSpeciesData!$D$2:$D$4955,$D959),"")</f>
        <v/>
      </c>
      <c r="V959" s="23" t="str">
        <f>IF(ISNUMBER(AVERAGEIFS(ObservedSpeciesData!V$2:V$4955,ObservedSpeciesData!$A$2:$A$4955,$A959,ObservedSpeciesData!$D$2:$D$4955,$D959)),AVERAGEIFS(ObservedSpeciesData!V$2:V$4955,ObservedSpeciesData!$A$2:$A$4955,$A959,ObservedSpeciesData!$D$2:$D$4955,$D959),"")</f>
        <v/>
      </c>
      <c r="W959" s="23" t="str">
        <f>IF(ISNUMBER(AVERAGEIFS(ObservedSpeciesData!W$2:W$4955,ObservedSpeciesData!$A$2:$A$4955,$A959,ObservedSpeciesData!$D$2:$D$4955,$D959)),AVERAGEIFS(ObservedSpeciesData!W$2:W$4955,ObservedSpeciesData!$A$2:$A$4955,$A959,ObservedSpeciesData!$D$2:$D$4955,$D959),"")</f>
        <v/>
      </c>
      <c r="X959" s="23" t="str">
        <f>IF(ISNUMBER(AVERAGEIFS(ObservedSpeciesData!X$2:X$4955,ObservedSpeciesData!$A$2:$A$4955,$A959,ObservedSpeciesData!$D$2:$D$4955,$D959)),AVERAGEIFS(ObservedSpeciesData!X$2:X$4955,ObservedSpeciesData!$A$2:$A$4955,$A959,ObservedSpeciesData!$D$2:$D$4955,$D959),"")</f>
        <v/>
      </c>
      <c r="Y959" s="23" t="str">
        <f>IF(ISNUMBER(AVERAGEIFS(ObservedSpeciesData!Y$2:Y$4955,ObservedSpeciesData!$A$2:$A$4955,$A959,ObservedSpeciesData!$D$2:$D$4955,$D959)),AVERAGEIFS(ObservedSpeciesData!Y$2:Y$4955,ObservedSpeciesData!$A$2:$A$4955,$A959,ObservedSpeciesData!$D$2:$D$4955,$D959),"")</f>
        <v/>
      </c>
      <c r="Z959" s="23" t="str">
        <f>IF(ISNUMBER(AVERAGEIFS(ObservedSpeciesData!Z$2:Z$4955,ObservedSpeciesData!$A$2:$A$4955,$A959,ObservedSpeciesData!$D$2:$D$4955,$D959)),AVERAGEIFS(ObservedSpeciesData!Z$2:Z$4955,ObservedSpeciesData!$A$2:$A$4955,$A959,ObservedSpeciesData!$D$2:$D$4955,$D959),"")</f>
        <v/>
      </c>
      <c r="AA959" s="23">
        <f>IF(ISNUMBER(AVERAGEIFS(ObservedSpeciesData!AA$2:AA$4955,ObservedSpeciesData!$A$2:$A$4955,$A959,ObservedSpeciesData!$D$2:$D$4955,$D959)),AVERAGEIFS(ObservedSpeciesData!AA$2:AA$4955,ObservedSpeciesData!$A$2:$A$4955,$A959,ObservedSpeciesData!$D$2:$D$4955,$D959),"")</f>
        <v>17.733333333333334</v>
      </c>
      <c r="AB959" s="24">
        <f>IF(ISNUMBER(AVERAGEIFS(ObservedSpeciesData!AB$2:AB$4955,ObservedSpeciesData!$A$2:$A$4955,$A959,ObservedSpeciesData!$D$2:$D$4955,$D959)),AVERAGEIFS(ObservedSpeciesData!AB$2:AB$4955,ObservedSpeciesData!$A$2:$A$4955,$A959,ObservedSpeciesData!$D$2:$D$4955,$D959),"")</f>
        <v>2.8333333333333332E-2</v>
      </c>
      <c r="AC959" s="24">
        <f>IF(ISNUMBER(AVERAGEIFS(ObservedSpeciesData!AC$2:AC$4955,ObservedSpeciesData!$A$2:$A$4955,$A959,ObservedSpeciesData!$D$2:$D$4955,$D959)),AVERAGEIFS(ObservedSpeciesData!AC$2:AC$4955,ObservedSpeciesData!$A$2:$A$4955,$A959,ObservedSpeciesData!$D$2:$D$4955,$D959),"")</f>
        <v>2.8333333333333332E-2</v>
      </c>
      <c r="AD959" s="23" t="str">
        <f>IF(ISNUMBER(AVERAGEIFS(ObservedSpeciesData!AD$2:AD$4955,ObservedSpeciesData!$A$2:$A$4955,$A959,ObservedSpeciesData!$D$2:$D$4955,$D959)),AVERAGEIFS(ObservedSpeciesData!AD$2:AD$4955,ObservedSpeciesData!$A$2:$A$4955,$A959,ObservedSpeciesData!$D$2:$D$4955,$D959),"")</f>
        <v/>
      </c>
      <c r="AE959" s="24" t="str">
        <f>IF(ISNUMBER(AVERAGEIFS(ObservedSpeciesData!AE$2:AE$4955,ObservedSpeciesData!$A$2:$A$4955,$A959,ObservedSpeciesData!$D$2:$D$4955,$D959)),AVERAGEIFS(ObservedSpeciesData!AE$2:AE$4955,ObservedSpeciesData!$A$2:$A$4955,$A959,ObservedSpeciesData!$D$2:$D$4955,$D959),"")</f>
        <v/>
      </c>
      <c r="AF959" s="23"/>
      <c r="AG959" s="24"/>
      <c r="AH959" s="23">
        <f>IF(ISNUMBER(AVERAGEIFS(ObservedSpeciesData!AH$2:AH$4955,ObservedSpeciesData!$A$2:$A$4955,$A959,ObservedSpeciesData!$D$2:$D$4955,$D959)),AVERAGEIFS(ObservedSpeciesData!AH$2:AH$4955,ObservedSpeciesData!$A$2:$A$4955,$A959,ObservedSpeciesData!$D$2:$D$4955,$D959),"")</f>
        <v>1.8096666666666668</v>
      </c>
      <c r="AI959" s="23">
        <f>IF(ISNUMBER(AVERAGEIFS(ObservedSpeciesData!AI$2:AI$4955,ObservedSpeciesData!$A$2:$A$4955,$A959,ObservedSpeciesData!$C$2:$C$4955,$C959,ObservedSpeciesData!$D$2:$D$4955,$D959)),AVERAGEIFS(ObservedSpeciesData!AI$2:AI$4955,ObservedSpeciesData!$A$2:$A$4955,$A959,ObservedSpeciesData!$C$2:$C$4955,$C959,ObservedSpeciesData!$D$2:$D$4955,$D959),"")</f>
        <v>1.8096666666666668</v>
      </c>
      <c r="AJ959" s="2">
        <f>COUNTIFS(ObservedSpeciesData!$A$2:$A$828,$A959,ObservedSpeciesData!$D$2:$D$828,$D959)</f>
        <v>0</v>
      </c>
      <c r="AK959" s="2">
        <f t="shared" si="14"/>
        <v>10</v>
      </c>
    </row>
    <row r="960" spans="1:37" x14ac:dyDescent="0.25">
      <c r="A960" s="14" t="s">
        <v>92</v>
      </c>
      <c r="B960" t="s">
        <v>80</v>
      </c>
      <c r="C960" t="s">
        <v>90</v>
      </c>
      <c r="D960" s="13">
        <v>42205</v>
      </c>
      <c r="E960">
        <v>1</v>
      </c>
      <c r="F960">
        <v>350</v>
      </c>
      <c r="G960" s="2" t="s">
        <v>87</v>
      </c>
      <c r="H960" s="2" t="s">
        <v>10</v>
      </c>
      <c r="I960">
        <v>6</v>
      </c>
      <c r="J960" s="2" t="s">
        <v>77</v>
      </c>
      <c r="K960" s="2">
        <f>IF(ISNUMBER(AVERAGEIFS(ObservedSpeciesData!K$2:K$4955,ObservedSpeciesData!$A$2:$A$4955,$A960,ObservedSpeciesData!$D$2:$D$4955,$D960)),AVERAGEIFS(ObservedSpeciesData!K$2:K$4955,ObservedSpeciesData!$A$2:$A$4955,$A960,ObservedSpeciesData!$D$2:$D$4955,$D960),"")</f>
        <v>315</v>
      </c>
      <c r="L960" s="26" t="str">
        <f>IF(ISNUMBER(AVERAGEIFS(ObservedSpeciesData!L$2:L$4955,ObservedSpeciesData!$A$2:$A$4955,$A960,ObservedSpeciesData!$D$2:$D$4955,$D960)),AVERAGEIFS(ObservedSpeciesData!L$2:L$4955,ObservedSpeciesData!$A$2:$A$4955,$A960,ObservedSpeciesData!$D$2:$D$4955,$D960),"")</f>
        <v/>
      </c>
      <c r="M960" s="23" t="str">
        <f>IF(ISNUMBER(AVERAGEIFS(ObservedSpeciesData!M$2:M$4955,ObservedSpeciesData!$A$2:$A$4955,$A960,ObservedSpeciesData!$D$2:$D$4955,$D960)),AVERAGEIFS(ObservedSpeciesData!M$2:M$4955,ObservedSpeciesData!$A$2:$A$4955,$A960,ObservedSpeciesData!$D$2:$D$4955,$D960),"")</f>
        <v/>
      </c>
      <c r="N960" s="23">
        <f>IF(ISNUMBER(AVERAGEIFS(ObservedSpeciesData!N$2:N$4955,ObservedSpeciesData!$A$2:$A$4955,$A960,ObservedSpeciesData!$D$2:$D$4955,$D960)),AVERAGEIFS(ObservedSpeciesData!N$2:N$4955,ObservedSpeciesData!$A$2:$A$4955,$A960,ObservedSpeciesData!$D$2:$D$4955,$D960),"")</f>
        <v>973.3240355555555</v>
      </c>
      <c r="O960" s="23">
        <f>IF(ISNUMBER(AVERAGEIFS(ObservedSpeciesData!O$2:O$4955,ObservedSpeciesData!$A$2:$A$4955,$A960,ObservedSpeciesData!$D$2:$D$4955,$D960)),AVERAGEIFS(ObservedSpeciesData!O$2:O$4955,ObservedSpeciesData!$A$2:$A$4955,$A960,ObservedSpeciesData!$D$2:$D$4955,$D960),"")</f>
        <v>97.332403555555558</v>
      </c>
      <c r="P960" s="23">
        <f>IF(ISNUMBER(AVERAGEIFS(ObservedSpeciesData!P$2:P$4955,ObservedSpeciesData!$A$2:$A$4955,$A960,ObservedSpeciesData!$C$2:$C$4955,$C960,ObservedSpeciesData!$D$2:$D$4955,$D960)),AVERAGEIFS(ObservedSpeciesData!P$2:P$4955,ObservedSpeciesData!$A$2:$A$4955,$A960,ObservedSpeciesData!$C$2:$C$4955,$C960,ObservedSpeciesData!$D$2:$D$4955,$D960),"")</f>
        <v>97.332403555555558</v>
      </c>
      <c r="Q960" s="23"/>
      <c r="R960" s="25" t="str">
        <f>IF(ISNUMBER(AVERAGEIFS(ObservedSpeciesData!R$2:R$4955,ObservedSpeciesData!$A$2:$A$4955,$A960,ObservedSpeciesData!$D$2:$D$4955,$D960)),AVERAGEIFS(ObservedSpeciesData!R$2:R$4955,ObservedSpeciesData!$A$2:$A$4955,$A960,ObservedSpeciesData!$D$2:$D$4955,$D960),"")</f>
        <v/>
      </c>
      <c r="S960" s="25">
        <f>IF(ISNUMBER(AVERAGEIFS(ObservedSpeciesData!S$2:S$4955,ObservedSpeciesData!$A$2:$A$4955,$A960,ObservedSpeciesData!$D$2:$D$4955,$D960)),AVERAGEIFS(ObservedSpeciesData!S$2:S$4955,ObservedSpeciesData!$A$2:$A$4955,$A960,ObservedSpeciesData!$D$2:$D$4955,$D960),"")</f>
        <v>0</v>
      </c>
      <c r="T960" s="23">
        <f>IF(ISNUMBER(AVERAGEIFS(ObservedSpeciesData!T$2:T$4955,ObservedSpeciesData!$A$2:$A$4955,$A960,ObservedSpeciesData!$D$2:$D$4955,$D960)),AVERAGEIFS(ObservedSpeciesData!T$2:T$4955,ObservedSpeciesData!$A$2:$A$4955,$A960,ObservedSpeciesData!$D$2:$D$4955,$D960),"")</f>
        <v>3.5648147340300156</v>
      </c>
      <c r="U960" s="24" t="str">
        <f>IF(ISNUMBER(AVERAGEIFS(ObservedSpeciesData!U$2:U$4955,ObservedSpeciesData!$A$2:$A$4955,$A960,ObservedSpeciesData!$C$2:$C$4955,$C960,ObservedSpeciesData!$D$2:$D$4955,$D960)),AVERAGEIFS(ObservedSpeciesData!U$2:U$4955,ObservedSpeciesData!$A$2:$A$4955,$A960,ObservedSpeciesData!$C$2:$C$4955,$C960,ObservedSpeciesData!$D$2:$D$4955,$D960),"")</f>
        <v/>
      </c>
      <c r="V960" s="23" t="str">
        <f>IF(ISNUMBER(AVERAGEIFS(ObservedSpeciesData!V$2:V$4955,ObservedSpeciesData!$A$2:$A$4955,$A960,ObservedSpeciesData!$D$2:$D$4955,$D960)),AVERAGEIFS(ObservedSpeciesData!V$2:V$4955,ObservedSpeciesData!$A$2:$A$4955,$A960,ObservedSpeciesData!$D$2:$D$4955,$D960),"")</f>
        <v/>
      </c>
      <c r="W960" s="23" t="str">
        <f>IF(ISNUMBER(AVERAGEIFS(ObservedSpeciesData!W$2:W$4955,ObservedSpeciesData!$A$2:$A$4955,$A960,ObservedSpeciesData!$D$2:$D$4955,$D960)),AVERAGEIFS(ObservedSpeciesData!W$2:W$4955,ObservedSpeciesData!$A$2:$A$4955,$A960,ObservedSpeciesData!$D$2:$D$4955,$D960),"")</f>
        <v/>
      </c>
      <c r="X960" s="23" t="str">
        <f>IF(ISNUMBER(AVERAGEIFS(ObservedSpeciesData!X$2:X$4955,ObservedSpeciesData!$A$2:$A$4955,$A960,ObservedSpeciesData!$D$2:$D$4955,$D960)),AVERAGEIFS(ObservedSpeciesData!X$2:X$4955,ObservedSpeciesData!$A$2:$A$4955,$A960,ObservedSpeciesData!$D$2:$D$4955,$D960),"")</f>
        <v/>
      </c>
      <c r="Y960" s="23" t="str">
        <f>IF(ISNUMBER(AVERAGEIFS(ObservedSpeciesData!Y$2:Y$4955,ObservedSpeciesData!$A$2:$A$4955,$A960,ObservedSpeciesData!$D$2:$D$4955,$D960)),AVERAGEIFS(ObservedSpeciesData!Y$2:Y$4955,ObservedSpeciesData!$A$2:$A$4955,$A960,ObservedSpeciesData!$D$2:$D$4955,$D960),"")</f>
        <v/>
      </c>
      <c r="Z960" s="23" t="str">
        <f>IF(ISNUMBER(AVERAGEIFS(ObservedSpeciesData!Z$2:Z$4955,ObservedSpeciesData!$A$2:$A$4955,$A960,ObservedSpeciesData!$D$2:$D$4955,$D960)),AVERAGEIFS(ObservedSpeciesData!Z$2:Z$4955,ObservedSpeciesData!$A$2:$A$4955,$A960,ObservedSpeciesData!$D$2:$D$4955,$D960),"")</f>
        <v/>
      </c>
      <c r="AA960" s="23">
        <f>IF(ISNUMBER(AVERAGEIFS(ObservedSpeciesData!AA$2:AA$4955,ObservedSpeciesData!$A$2:$A$4955,$A960,ObservedSpeciesData!$D$2:$D$4955,$D960)),AVERAGEIFS(ObservedSpeciesData!AA$2:AA$4955,ObservedSpeciesData!$A$2:$A$4955,$A960,ObservedSpeciesData!$D$2:$D$4955,$D960),"")</f>
        <v>19.033333333333331</v>
      </c>
      <c r="AB960" s="24">
        <f>IF(ISNUMBER(AVERAGEIFS(ObservedSpeciesData!AB$2:AB$4955,ObservedSpeciesData!$A$2:$A$4955,$A960,ObservedSpeciesData!$D$2:$D$4955,$D960)),AVERAGEIFS(ObservedSpeciesData!AB$2:AB$4955,ObservedSpeciesData!$A$2:$A$4955,$A960,ObservedSpeciesData!$D$2:$D$4955,$D960),"")</f>
        <v>3.0333333333333334E-2</v>
      </c>
      <c r="AC960" s="24">
        <f>IF(ISNUMBER(AVERAGEIFS(ObservedSpeciesData!AC$2:AC$4955,ObservedSpeciesData!$A$2:$A$4955,$A960,ObservedSpeciesData!$D$2:$D$4955,$D960)),AVERAGEIFS(ObservedSpeciesData!AC$2:AC$4955,ObservedSpeciesData!$A$2:$A$4955,$A960,ObservedSpeciesData!$D$2:$D$4955,$D960),"")</f>
        <v>3.0333333333333334E-2</v>
      </c>
      <c r="AD960" s="23" t="str">
        <f>IF(ISNUMBER(AVERAGEIFS(ObservedSpeciesData!AD$2:AD$4955,ObservedSpeciesData!$A$2:$A$4955,$A960,ObservedSpeciesData!$D$2:$D$4955,$D960)),AVERAGEIFS(ObservedSpeciesData!AD$2:AD$4955,ObservedSpeciesData!$A$2:$A$4955,$A960,ObservedSpeciesData!$D$2:$D$4955,$D960),"")</f>
        <v/>
      </c>
      <c r="AE960" s="24" t="str">
        <f>IF(ISNUMBER(AVERAGEIFS(ObservedSpeciesData!AE$2:AE$4955,ObservedSpeciesData!$A$2:$A$4955,$A960,ObservedSpeciesData!$D$2:$D$4955,$D960)),AVERAGEIFS(ObservedSpeciesData!AE$2:AE$4955,ObservedSpeciesData!$A$2:$A$4955,$A960,ObservedSpeciesData!$D$2:$D$4955,$D960),"")</f>
        <v/>
      </c>
      <c r="AF960" s="23"/>
      <c r="AG960" s="24"/>
      <c r="AH960" s="23">
        <f>IF(ISNUMBER(AVERAGEIFS(ObservedSpeciesData!AH$2:AH$4955,ObservedSpeciesData!$A$2:$A$4955,$A960,ObservedSpeciesData!$D$2:$D$4955,$D960)),AVERAGEIFS(ObservedSpeciesData!AH$2:AH$4955,ObservedSpeciesData!$A$2:$A$4955,$A960,ObservedSpeciesData!$D$2:$D$4955,$D960),"")</f>
        <v>2.9589999999999996</v>
      </c>
      <c r="AI960" s="23">
        <f>IF(ISNUMBER(AVERAGEIFS(ObservedSpeciesData!AI$2:AI$4955,ObservedSpeciesData!$A$2:$A$4955,$A960,ObservedSpeciesData!$C$2:$C$4955,$C960,ObservedSpeciesData!$D$2:$D$4955,$D960)),AVERAGEIFS(ObservedSpeciesData!AI$2:AI$4955,ObservedSpeciesData!$A$2:$A$4955,$A960,ObservedSpeciesData!$C$2:$C$4955,$C960,ObservedSpeciesData!$D$2:$D$4955,$D960),"")</f>
        <v>2.9589999999999996</v>
      </c>
      <c r="AJ960" s="2">
        <f>COUNTIFS(ObservedSpeciesData!$A$2:$A$828,$A960,ObservedSpeciesData!$D$2:$D$828,$D960)</f>
        <v>0</v>
      </c>
      <c r="AK960" s="2">
        <f t="shared" si="14"/>
        <v>10</v>
      </c>
    </row>
    <row r="961" spans="1:37" x14ac:dyDescent="0.25">
      <c r="A961" s="14" t="s">
        <v>91</v>
      </c>
      <c r="B961" t="s">
        <v>80</v>
      </c>
      <c r="C961" t="s">
        <v>90</v>
      </c>
      <c r="D961" s="13">
        <v>42205</v>
      </c>
      <c r="E961">
        <v>1</v>
      </c>
      <c r="F961">
        <v>500</v>
      </c>
      <c r="G961" s="2" t="s">
        <v>87</v>
      </c>
      <c r="H961" s="2" t="s">
        <v>10</v>
      </c>
      <c r="I961">
        <v>6</v>
      </c>
      <c r="J961" s="2" t="s">
        <v>77</v>
      </c>
      <c r="K961" s="2">
        <f>IF(ISNUMBER(AVERAGEIFS(ObservedSpeciesData!K$2:K$4955,ObservedSpeciesData!$A$2:$A$4955,$A961,ObservedSpeciesData!$D$2:$D$4955,$D961)),AVERAGEIFS(ObservedSpeciesData!K$2:K$4955,ObservedSpeciesData!$A$2:$A$4955,$A961,ObservedSpeciesData!$D$2:$D$4955,$D961),"")</f>
        <v>450</v>
      </c>
      <c r="L961" s="26" t="str">
        <f>IF(ISNUMBER(AVERAGEIFS(ObservedSpeciesData!L$2:L$4955,ObservedSpeciesData!$A$2:$A$4955,$A961,ObservedSpeciesData!$D$2:$D$4955,$D961)),AVERAGEIFS(ObservedSpeciesData!L$2:L$4955,ObservedSpeciesData!$A$2:$A$4955,$A961,ObservedSpeciesData!$D$2:$D$4955,$D961),"")</f>
        <v/>
      </c>
      <c r="M961" s="23" t="str">
        <f>IF(ISNUMBER(AVERAGEIFS(ObservedSpeciesData!M$2:M$4955,ObservedSpeciesData!$A$2:$A$4955,$A961,ObservedSpeciesData!$D$2:$D$4955,$D961)),AVERAGEIFS(ObservedSpeciesData!M$2:M$4955,ObservedSpeciesData!$A$2:$A$4955,$A961,ObservedSpeciesData!$D$2:$D$4955,$D961),"")</f>
        <v/>
      </c>
      <c r="N961" s="23">
        <f>IF(ISNUMBER(AVERAGEIFS(ObservedSpeciesData!N$2:N$4955,ObservedSpeciesData!$A$2:$A$4955,$A961,ObservedSpeciesData!$D$2:$D$4955,$D961)),AVERAGEIFS(ObservedSpeciesData!N$2:N$4955,ObservedSpeciesData!$A$2:$A$4955,$A961,ObservedSpeciesData!$D$2:$D$4955,$D961),"")</f>
        <v>1130.1516333333332</v>
      </c>
      <c r="O961" s="23">
        <f>IF(ISNUMBER(AVERAGEIFS(ObservedSpeciesData!O$2:O$4955,ObservedSpeciesData!$A$2:$A$4955,$A961,ObservedSpeciesData!$D$2:$D$4955,$D961)),AVERAGEIFS(ObservedSpeciesData!O$2:O$4955,ObservedSpeciesData!$A$2:$A$4955,$A961,ObservedSpeciesData!$D$2:$D$4955,$D961),"")</f>
        <v>113.01516333333332</v>
      </c>
      <c r="P961" s="23">
        <f>IF(ISNUMBER(AVERAGEIFS(ObservedSpeciesData!P$2:P$4955,ObservedSpeciesData!$A$2:$A$4955,$A961,ObservedSpeciesData!$C$2:$C$4955,$C961,ObservedSpeciesData!$D$2:$D$4955,$D961)),AVERAGEIFS(ObservedSpeciesData!P$2:P$4955,ObservedSpeciesData!$A$2:$A$4955,$A961,ObservedSpeciesData!$C$2:$C$4955,$C961,ObservedSpeciesData!$D$2:$D$4955,$D961),"")</f>
        <v>113.01516333333332</v>
      </c>
      <c r="Q961" s="23"/>
      <c r="R961" s="25" t="str">
        <f>IF(ISNUMBER(AVERAGEIFS(ObservedSpeciesData!R$2:R$4955,ObservedSpeciesData!$A$2:$A$4955,$A961,ObservedSpeciesData!$D$2:$D$4955,$D961)),AVERAGEIFS(ObservedSpeciesData!R$2:R$4955,ObservedSpeciesData!$A$2:$A$4955,$A961,ObservedSpeciesData!$D$2:$D$4955,$D961),"")</f>
        <v/>
      </c>
      <c r="S961" s="25">
        <f>IF(ISNUMBER(AVERAGEIFS(ObservedSpeciesData!S$2:S$4955,ObservedSpeciesData!$A$2:$A$4955,$A961,ObservedSpeciesData!$D$2:$D$4955,$D961)),AVERAGEIFS(ObservedSpeciesData!S$2:S$4955,ObservedSpeciesData!$A$2:$A$4955,$A961,ObservedSpeciesData!$D$2:$D$4955,$D961),"")</f>
        <v>0</v>
      </c>
      <c r="T961" s="23">
        <f>IF(ISNUMBER(AVERAGEIFS(ObservedSpeciesData!T$2:T$4955,ObservedSpeciesData!$A$2:$A$4955,$A961,ObservedSpeciesData!$D$2:$D$4955,$D961)),AVERAGEIFS(ObservedSpeciesData!T$2:T$4955,ObservedSpeciesData!$A$2:$A$4955,$A961,ObservedSpeciesData!$D$2:$D$4955,$D961),"")</f>
        <v>3.4252829380957857</v>
      </c>
      <c r="U961" s="24" t="str">
        <f>IF(ISNUMBER(AVERAGEIFS(ObservedSpeciesData!U$2:U$4955,ObservedSpeciesData!$A$2:$A$4955,$A961,ObservedSpeciesData!$C$2:$C$4955,$C961,ObservedSpeciesData!$D$2:$D$4955,$D961)),AVERAGEIFS(ObservedSpeciesData!U$2:U$4955,ObservedSpeciesData!$A$2:$A$4955,$A961,ObservedSpeciesData!$C$2:$C$4955,$C961,ObservedSpeciesData!$D$2:$D$4955,$D961),"")</f>
        <v/>
      </c>
      <c r="V961" s="23" t="str">
        <f>IF(ISNUMBER(AVERAGEIFS(ObservedSpeciesData!V$2:V$4955,ObservedSpeciesData!$A$2:$A$4955,$A961,ObservedSpeciesData!$D$2:$D$4955,$D961)),AVERAGEIFS(ObservedSpeciesData!V$2:V$4955,ObservedSpeciesData!$A$2:$A$4955,$A961,ObservedSpeciesData!$D$2:$D$4955,$D961),"")</f>
        <v/>
      </c>
      <c r="W961" s="23" t="str">
        <f>IF(ISNUMBER(AVERAGEIFS(ObservedSpeciesData!W$2:W$4955,ObservedSpeciesData!$A$2:$A$4955,$A961,ObservedSpeciesData!$D$2:$D$4955,$D961)),AVERAGEIFS(ObservedSpeciesData!W$2:W$4955,ObservedSpeciesData!$A$2:$A$4955,$A961,ObservedSpeciesData!$D$2:$D$4955,$D961),"")</f>
        <v/>
      </c>
      <c r="X961" s="23" t="str">
        <f>IF(ISNUMBER(AVERAGEIFS(ObservedSpeciesData!X$2:X$4955,ObservedSpeciesData!$A$2:$A$4955,$A961,ObservedSpeciesData!$D$2:$D$4955,$D961)),AVERAGEIFS(ObservedSpeciesData!X$2:X$4955,ObservedSpeciesData!$A$2:$A$4955,$A961,ObservedSpeciesData!$D$2:$D$4955,$D961),"")</f>
        <v/>
      </c>
      <c r="Y961" s="23" t="str">
        <f>IF(ISNUMBER(AVERAGEIFS(ObservedSpeciesData!Y$2:Y$4955,ObservedSpeciesData!$A$2:$A$4955,$A961,ObservedSpeciesData!$D$2:$D$4955,$D961)),AVERAGEIFS(ObservedSpeciesData!Y$2:Y$4955,ObservedSpeciesData!$A$2:$A$4955,$A961,ObservedSpeciesData!$D$2:$D$4955,$D961),"")</f>
        <v/>
      </c>
      <c r="Z961" s="23" t="str">
        <f>IF(ISNUMBER(AVERAGEIFS(ObservedSpeciesData!Z$2:Z$4955,ObservedSpeciesData!$A$2:$A$4955,$A961,ObservedSpeciesData!$D$2:$D$4955,$D961)),AVERAGEIFS(ObservedSpeciesData!Z$2:Z$4955,ObservedSpeciesData!$A$2:$A$4955,$A961,ObservedSpeciesData!$D$2:$D$4955,$D961),"")</f>
        <v/>
      </c>
      <c r="AA961" s="23">
        <f>IF(ISNUMBER(AVERAGEIFS(ObservedSpeciesData!AA$2:AA$4955,ObservedSpeciesData!$A$2:$A$4955,$A961,ObservedSpeciesData!$D$2:$D$4955,$D961)),AVERAGEIFS(ObservedSpeciesData!AA$2:AA$4955,ObservedSpeciesData!$A$2:$A$4955,$A961,ObservedSpeciesData!$D$2:$D$4955,$D961),"")</f>
        <v>20.566666666666666</v>
      </c>
      <c r="AB961" s="24">
        <f>IF(ISNUMBER(AVERAGEIFS(ObservedSpeciesData!AB$2:AB$4955,ObservedSpeciesData!$A$2:$A$4955,$A961,ObservedSpeciesData!$D$2:$D$4955,$D961)),AVERAGEIFS(ObservedSpeciesData!AB$2:AB$4955,ObservedSpeciesData!$A$2:$A$4955,$A961,ObservedSpeciesData!$D$2:$D$4955,$D961),"")</f>
        <v>3.3000000000000002E-2</v>
      </c>
      <c r="AC961" s="24">
        <f>IF(ISNUMBER(AVERAGEIFS(ObservedSpeciesData!AC$2:AC$4955,ObservedSpeciesData!$A$2:$A$4955,$A961,ObservedSpeciesData!$D$2:$D$4955,$D961)),AVERAGEIFS(ObservedSpeciesData!AC$2:AC$4955,ObservedSpeciesData!$A$2:$A$4955,$A961,ObservedSpeciesData!$D$2:$D$4955,$D961),"")</f>
        <v>3.3000000000000002E-2</v>
      </c>
      <c r="AD961" s="23" t="str">
        <f>IF(ISNUMBER(AVERAGEIFS(ObservedSpeciesData!AD$2:AD$4955,ObservedSpeciesData!$A$2:$A$4955,$A961,ObservedSpeciesData!$D$2:$D$4955,$D961)),AVERAGEIFS(ObservedSpeciesData!AD$2:AD$4955,ObservedSpeciesData!$A$2:$A$4955,$A961,ObservedSpeciesData!$D$2:$D$4955,$D961),"")</f>
        <v/>
      </c>
      <c r="AE961" s="24" t="str">
        <f>IF(ISNUMBER(AVERAGEIFS(ObservedSpeciesData!AE$2:AE$4955,ObservedSpeciesData!$A$2:$A$4955,$A961,ObservedSpeciesData!$D$2:$D$4955,$D961)),AVERAGEIFS(ObservedSpeciesData!AE$2:AE$4955,ObservedSpeciesData!$A$2:$A$4955,$A961,ObservedSpeciesData!$D$2:$D$4955,$D961),"")</f>
        <v/>
      </c>
      <c r="AF961" s="23"/>
      <c r="AG961" s="24"/>
      <c r="AH961" s="23">
        <f>IF(ISNUMBER(AVERAGEIFS(ObservedSpeciesData!AH$2:AH$4955,ObservedSpeciesData!$A$2:$A$4955,$A961,ObservedSpeciesData!$D$2:$D$4955,$D961)),AVERAGEIFS(ObservedSpeciesData!AH$2:AH$4955,ObservedSpeciesData!$A$2:$A$4955,$A961,ObservedSpeciesData!$D$2:$D$4955,$D961),"")</f>
        <v>3.6743333333333332</v>
      </c>
      <c r="AI961" s="23">
        <f>IF(ISNUMBER(AVERAGEIFS(ObservedSpeciesData!AI$2:AI$4955,ObservedSpeciesData!$A$2:$A$4955,$A961,ObservedSpeciesData!$C$2:$C$4955,$C961,ObservedSpeciesData!$D$2:$D$4955,$D961)),AVERAGEIFS(ObservedSpeciesData!AI$2:AI$4955,ObservedSpeciesData!$A$2:$A$4955,$A961,ObservedSpeciesData!$C$2:$C$4955,$C961,ObservedSpeciesData!$D$2:$D$4955,$D961),"")</f>
        <v>3.6743333333333332</v>
      </c>
      <c r="AJ961" s="2">
        <f>COUNTIFS(ObservedSpeciesData!$A$2:$A$828,$A961,ObservedSpeciesData!$D$2:$D$828,$D961)</f>
        <v>0</v>
      </c>
      <c r="AK961" s="2">
        <f t="shared" si="14"/>
        <v>10</v>
      </c>
    </row>
    <row r="962" spans="1:37" x14ac:dyDescent="0.25">
      <c r="A962" s="14" t="s">
        <v>96</v>
      </c>
      <c r="B962" t="s">
        <v>80</v>
      </c>
      <c r="C962" t="s">
        <v>90</v>
      </c>
      <c r="D962" s="13">
        <v>42219</v>
      </c>
      <c r="E962">
        <v>1</v>
      </c>
      <c r="F962">
        <v>0</v>
      </c>
      <c r="G962" s="2" t="s">
        <v>87</v>
      </c>
      <c r="H962" s="2" t="s">
        <v>10</v>
      </c>
      <c r="I962">
        <v>7</v>
      </c>
      <c r="J962" s="2" t="s">
        <v>88</v>
      </c>
      <c r="K962" s="2">
        <f>IF(ISNUMBER(AVERAGEIFS(ObservedSpeciesData!K$2:K$4955,ObservedSpeciesData!$A$2:$A$4955,$A962,ObservedSpeciesData!$D$2:$D$4955,$D962)),AVERAGEIFS(ObservedSpeciesData!K$2:K$4955,ObservedSpeciesData!$A$2:$A$4955,$A962,ObservedSpeciesData!$D$2:$D$4955,$D962),"")</f>
        <v>0</v>
      </c>
      <c r="L962" s="26">
        <f>IF(ISNUMBER(AVERAGEIFS(ObservedSpeciesData!L$2:L$4955,ObservedSpeciesData!$A$2:$A$4955,$A962,ObservedSpeciesData!$D$2:$D$4955,$D962)),AVERAGEIFS(ObservedSpeciesData!L$2:L$4955,ObservedSpeciesData!$A$2:$A$4955,$A962,ObservedSpeciesData!$D$2:$D$4955,$D962),"")</f>
        <v>1489.3333333333333</v>
      </c>
      <c r="M962" s="23">
        <f>IF(ISNUMBER(AVERAGEIFS(ObservedSpeciesData!M$2:M$4955,ObservedSpeciesData!$A$2:$A$4955,$A962,ObservedSpeciesData!$D$2:$D$4955,$D962)),AVERAGEIFS(ObservedSpeciesData!M$2:M$4955,ObservedSpeciesData!$A$2:$A$4955,$A962,ObservedSpeciesData!$D$2:$D$4955,$D962),"")</f>
        <v>148.93333333333331</v>
      </c>
      <c r="N962" s="23" t="str">
        <f>IF(ISNUMBER(AVERAGEIFS(ObservedSpeciesData!N$2:N$4955,ObservedSpeciesData!$A$2:$A$4955,$A962,ObservedSpeciesData!$D$2:$D$4955,$D962)),AVERAGEIFS(ObservedSpeciesData!N$2:N$4955,ObservedSpeciesData!$A$2:$A$4955,$A962,ObservedSpeciesData!$D$2:$D$4955,$D962),"")</f>
        <v/>
      </c>
      <c r="O962" s="23" t="str">
        <f>IF(ISNUMBER(AVERAGEIFS(ObservedSpeciesData!O$2:O$4955,ObservedSpeciesData!$A$2:$A$4955,$A962,ObservedSpeciesData!$D$2:$D$4955,$D962)),AVERAGEIFS(ObservedSpeciesData!O$2:O$4955,ObservedSpeciesData!$A$2:$A$4955,$A962,ObservedSpeciesData!$D$2:$D$4955,$D962),"")</f>
        <v/>
      </c>
      <c r="P962" s="23" t="str">
        <f>IF(ISNUMBER(AVERAGEIFS(ObservedSpeciesData!P$2:P$4955,ObservedSpeciesData!$A$2:$A$4955,$A962,ObservedSpeciesData!$C$2:$C$4955,$C962,ObservedSpeciesData!$D$2:$D$4955,$D962)),AVERAGEIFS(ObservedSpeciesData!P$2:P$4955,ObservedSpeciesData!$A$2:$A$4955,$A962,ObservedSpeciesData!$C$2:$C$4955,$C962,ObservedSpeciesData!$D$2:$D$4955,$D962),"")</f>
        <v/>
      </c>
      <c r="Q962" s="23"/>
      <c r="R962" s="25" t="str">
        <f>IF(ISNUMBER(AVERAGEIFS(ObservedSpeciesData!R$2:R$4955,ObservedSpeciesData!$A$2:$A$4955,$A962,ObservedSpeciesData!$D$2:$D$4955,$D962)),AVERAGEIFS(ObservedSpeciesData!R$2:R$4955,ObservedSpeciesData!$A$2:$A$4955,$A962,ObservedSpeciesData!$D$2:$D$4955,$D962),"")</f>
        <v/>
      </c>
      <c r="S962" s="25" t="str">
        <f>IF(ISNUMBER(AVERAGEIFS(ObservedSpeciesData!S$2:S$4955,ObservedSpeciesData!$A$2:$A$4955,$A962,ObservedSpeciesData!$D$2:$D$4955,$D962)),AVERAGEIFS(ObservedSpeciesData!S$2:S$4955,ObservedSpeciesData!$A$2:$A$4955,$A962,ObservedSpeciesData!$D$2:$D$4955,$D962),"")</f>
        <v/>
      </c>
      <c r="T962" s="23" t="str">
        <f>IF(ISNUMBER(AVERAGEIFS(ObservedSpeciesData!T$2:T$4955,ObservedSpeciesData!$A$2:$A$4955,$A962,ObservedSpeciesData!$D$2:$D$4955,$D962)),AVERAGEIFS(ObservedSpeciesData!T$2:T$4955,ObservedSpeciesData!$A$2:$A$4955,$A962,ObservedSpeciesData!$D$2:$D$4955,$D962),"")</f>
        <v/>
      </c>
      <c r="U962" s="24" t="str">
        <f>IF(ISNUMBER(AVERAGEIFS(ObservedSpeciesData!U$2:U$4955,ObservedSpeciesData!$A$2:$A$4955,$A962,ObservedSpeciesData!$C$2:$C$4955,$C962,ObservedSpeciesData!$D$2:$D$4955,$D962)),AVERAGEIFS(ObservedSpeciesData!U$2:U$4955,ObservedSpeciesData!$A$2:$A$4955,$A962,ObservedSpeciesData!$C$2:$C$4955,$C962,ObservedSpeciesData!$D$2:$D$4955,$D962),"")</f>
        <v/>
      </c>
      <c r="V962" s="23" t="str">
        <f>IF(ISNUMBER(AVERAGEIFS(ObservedSpeciesData!V$2:V$4955,ObservedSpeciesData!$A$2:$A$4955,$A962,ObservedSpeciesData!$D$2:$D$4955,$D962)),AVERAGEIFS(ObservedSpeciesData!V$2:V$4955,ObservedSpeciesData!$A$2:$A$4955,$A962,ObservedSpeciesData!$D$2:$D$4955,$D962),"")</f>
        <v/>
      </c>
      <c r="W962" s="23" t="str">
        <f>IF(ISNUMBER(AVERAGEIFS(ObservedSpeciesData!W$2:W$4955,ObservedSpeciesData!$A$2:$A$4955,$A962,ObservedSpeciesData!$D$2:$D$4955,$D962)),AVERAGEIFS(ObservedSpeciesData!W$2:W$4955,ObservedSpeciesData!$A$2:$A$4955,$A962,ObservedSpeciesData!$D$2:$D$4955,$D962),"")</f>
        <v/>
      </c>
      <c r="X962" s="23" t="str">
        <f>IF(ISNUMBER(AVERAGEIFS(ObservedSpeciesData!X$2:X$4955,ObservedSpeciesData!$A$2:$A$4955,$A962,ObservedSpeciesData!$D$2:$D$4955,$D962)),AVERAGEIFS(ObservedSpeciesData!X$2:X$4955,ObservedSpeciesData!$A$2:$A$4955,$A962,ObservedSpeciesData!$D$2:$D$4955,$D962),"")</f>
        <v/>
      </c>
      <c r="Y962" s="23" t="str">
        <f>IF(ISNUMBER(AVERAGEIFS(ObservedSpeciesData!Y$2:Y$4955,ObservedSpeciesData!$A$2:$A$4955,$A962,ObservedSpeciesData!$D$2:$D$4955,$D962)),AVERAGEIFS(ObservedSpeciesData!Y$2:Y$4955,ObservedSpeciesData!$A$2:$A$4955,$A962,ObservedSpeciesData!$D$2:$D$4955,$D962),"")</f>
        <v/>
      </c>
      <c r="Z962" s="23" t="str">
        <f>IF(ISNUMBER(AVERAGEIFS(ObservedSpeciesData!Z$2:Z$4955,ObservedSpeciesData!$A$2:$A$4955,$A962,ObservedSpeciesData!$D$2:$D$4955,$D962)),AVERAGEIFS(ObservedSpeciesData!Z$2:Z$4955,ObservedSpeciesData!$A$2:$A$4955,$A962,ObservedSpeciesData!$D$2:$D$4955,$D962),"")</f>
        <v/>
      </c>
      <c r="AA962" s="23">
        <f>IF(ISNUMBER(AVERAGEIFS(ObservedSpeciesData!AA$2:AA$4955,ObservedSpeciesData!$A$2:$A$4955,$A962,ObservedSpeciesData!$D$2:$D$4955,$D962)),AVERAGEIFS(ObservedSpeciesData!AA$2:AA$4955,ObservedSpeciesData!$A$2:$A$4955,$A962,ObservedSpeciesData!$D$2:$D$4955,$D962),"")</f>
        <v>13.866666666666667</v>
      </c>
      <c r="AB962" s="24">
        <f>IF(ISNUMBER(AVERAGEIFS(ObservedSpeciesData!AB$2:AB$4955,ObservedSpeciesData!$A$2:$A$4955,$A962,ObservedSpeciesData!$D$2:$D$4955,$D962)),AVERAGEIFS(ObservedSpeciesData!AB$2:AB$4955,ObservedSpeciesData!$A$2:$A$4955,$A962,ObservedSpeciesData!$D$2:$D$4955,$D962),"")</f>
        <v>2.2000000000000002E-2</v>
      </c>
      <c r="AC962" s="24">
        <f>IF(ISNUMBER(AVERAGEIFS(ObservedSpeciesData!AC$2:AC$4955,ObservedSpeciesData!$A$2:$A$4955,$A962,ObservedSpeciesData!$D$2:$D$4955,$D962)),AVERAGEIFS(ObservedSpeciesData!AC$2:AC$4955,ObservedSpeciesData!$A$2:$A$4955,$A962,ObservedSpeciesData!$D$2:$D$4955,$D962),"")</f>
        <v>2.2000000000000002E-2</v>
      </c>
      <c r="AD962" s="23" t="str">
        <f>IF(ISNUMBER(AVERAGEIFS(ObservedSpeciesData!AD$2:AD$4955,ObservedSpeciesData!$A$2:$A$4955,$A962,ObservedSpeciesData!$D$2:$D$4955,$D962)),AVERAGEIFS(ObservedSpeciesData!AD$2:AD$4955,ObservedSpeciesData!$A$2:$A$4955,$A962,ObservedSpeciesData!$D$2:$D$4955,$D962),"")</f>
        <v/>
      </c>
      <c r="AE962" s="24" t="str">
        <f>IF(ISNUMBER(AVERAGEIFS(ObservedSpeciesData!AE$2:AE$4955,ObservedSpeciesData!$A$2:$A$4955,$A962,ObservedSpeciesData!$D$2:$D$4955,$D962)),AVERAGEIFS(ObservedSpeciesData!AE$2:AE$4955,ObservedSpeciesData!$A$2:$A$4955,$A962,ObservedSpeciesData!$D$2:$D$4955,$D962),"")</f>
        <v/>
      </c>
      <c r="AF962" s="23"/>
      <c r="AG962" s="24"/>
      <c r="AH962" s="23" t="str">
        <f>IF(ISNUMBER(AVERAGEIFS(ObservedSpeciesData!AH$2:AH$4955,ObservedSpeciesData!$A$2:$A$4955,$A962,ObservedSpeciesData!$D$2:$D$4955,$D962)),AVERAGEIFS(ObservedSpeciesData!AH$2:AH$4955,ObservedSpeciesData!$A$2:$A$4955,$A962,ObservedSpeciesData!$D$2:$D$4955,$D962),"")</f>
        <v/>
      </c>
      <c r="AI962" s="23" t="str">
        <f>IF(ISNUMBER(AVERAGEIFS(ObservedSpeciesData!AI$2:AI$4955,ObservedSpeciesData!$A$2:$A$4955,$A962,ObservedSpeciesData!$C$2:$C$4955,$C962,ObservedSpeciesData!$D$2:$D$4955,$D962)),AVERAGEIFS(ObservedSpeciesData!AI$2:AI$4955,ObservedSpeciesData!$A$2:$A$4955,$A962,ObservedSpeciesData!$C$2:$C$4955,$C962,ObservedSpeciesData!$D$2:$D$4955,$D962),"")</f>
        <v/>
      </c>
      <c r="AJ962" s="2">
        <f>COUNTIFS(ObservedSpeciesData!$A$2:$A$828,$A962,ObservedSpeciesData!$D$2:$D$828,$D962)</f>
        <v>0</v>
      </c>
      <c r="AK962" s="2">
        <f t="shared" ref="AK962:AK1025" si="15">COUNT(M962:AI962)</f>
        <v>4</v>
      </c>
    </row>
    <row r="963" spans="1:37" x14ac:dyDescent="0.25">
      <c r="A963" s="14" t="s">
        <v>95</v>
      </c>
      <c r="B963" t="s">
        <v>80</v>
      </c>
      <c r="C963" t="s">
        <v>90</v>
      </c>
      <c r="D963" s="13">
        <v>42219</v>
      </c>
      <c r="E963">
        <v>1</v>
      </c>
      <c r="F963">
        <v>50</v>
      </c>
      <c r="G963" s="2" t="s">
        <v>87</v>
      </c>
      <c r="H963" s="2" t="s">
        <v>10</v>
      </c>
      <c r="I963">
        <v>7</v>
      </c>
      <c r="J963" s="2" t="s">
        <v>88</v>
      </c>
      <c r="K963" s="2">
        <f>IF(ISNUMBER(AVERAGEIFS(ObservedSpeciesData!K$2:K$4955,ObservedSpeciesData!$A$2:$A$4955,$A963,ObservedSpeciesData!$D$2:$D$4955,$D963)),AVERAGEIFS(ObservedSpeciesData!K$2:K$4955,ObservedSpeciesData!$A$2:$A$4955,$A963,ObservedSpeciesData!$D$2:$D$4955,$D963),"")</f>
        <v>45</v>
      </c>
      <c r="L963" s="26">
        <f>IF(ISNUMBER(AVERAGEIFS(ObservedSpeciesData!L$2:L$4955,ObservedSpeciesData!$A$2:$A$4955,$A963,ObservedSpeciesData!$D$2:$D$4955,$D963)),AVERAGEIFS(ObservedSpeciesData!L$2:L$4955,ObservedSpeciesData!$A$2:$A$4955,$A963,ObservedSpeciesData!$D$2:$D$4955,$D963),"")</f>
        <v>1610.6666666666667</v>
      </c>
      <c r="M963" s="23">
        <f>IF(ISNUMBER(AVERAGEIFS(ObservedSpeciesData!M$2:M$4955,ObservedSpeciesData!$A$2:$A$4955,$A963,ObservedSpeciesData!$D$2:$D$4955,$D963)),AVERAGEIFS(ObservedSpeciesData!M$2:M$4955,ObservedSpeciesData!$A$2:$A$4955,$A963,ObservedSpeciesData!$D$2:$D$4955,$D963),"")</f>
        <v>161.06666666666669</v>
      </c>
      <c r="N963" s="23" t="str">
        <f>IF(ISNUMBER(AVERAGEIFS(ObservedSpeciesData!N$2:N$4955,ObservedSpeciesData!$A$2:$A$4955,$A963,ObservedSpeciesData!$D$2:$D$4955,$D963)),AVERAGEIFS(ObservedSpeciesData!N$2:N$4955,ObservedSpeciesData!$A$2:$A$4955,$A963,ObservedSpeciesData!$D$2:$D$4955,$D963),"")</f>
        <v/>
      </c>
      <c r="O963" s="23" t="str">
        <f>IF(ISNUMBER(AVERAGEIFS(ObservedSpeciesData!O$2:O$4955,ObservedSpeciesData!$A$2:$A$4955,$A963,ObservedSpeciesData!$D$2:$D$4955,$D963)),AVERAGEIFS(ObservedSpeciesData!O$2:O$4955,ObservedSpeciesData!$A$2:$A$4955,$A963,ObservedSpeciesData!$D$2:$D$4955,$D963),"")</f>
        <v/>
      </c>
      <c r="P963" s="23" t="str">
        <f>IF(ISNUMBER(AVERAGEIFS(ObservedSpeciesData!P$2:P$4955,ObservedSpeciesData!$A$2:$A$4955,$A963,ObservedSpeciesData!$C$2:$C$4955,$C963,ObservedSpeciesData!$D$2:$D$4955,$D963)),AVERAGEIFS(ObservedSpeciesData!P$2:P$4955,ObservedSpeciesData!$A$2:$A$4955,$A963,ObservedSpeciesData!$C$2:$C$4955,$C963,ObservedSpeciesData!$D$2:$D$4955,$D963),"")</f>
        <v/>
      </c>
      <c r="Q963" s="23"/>
      <c r="R963" s="25" t="str">
        <f>IF(ISNUMBER(AVERAGEIFS(ObservedSpeciesData!R$2:R$4955,ObservedSpeciesData!$A$2:$A$4955,$A963,ObservedSpeciesData!$D$2:$D$4955,$D963)),AVERAGEIFS(ObservedSpeciesData!R$2:R$4955,ObservedSpeciesData!$A$2:$A$4955,$A963,ObservedSpeciesData!$D$2:$D$4955,$D963),"")</f>
        <v/>
      </c>
      <c r="S963" s="25" t="str">
        <f>IF(ISNUMBER(AVERAGEIFS(ObservedSpeciesData!S$2:S$4955,ObservedSpeciesData!$A$2:$A$4955,$A963,ObservedSpeciesData!$D$2:$D$4955,$D963)),AVERAGEIFS(ObservedSpeciesData!S$2:S$4955,ObservedSpeciesData!$A$2:$A$4955,$A963,ObservedSpeciesData!$D$2:$D$4955,$D963),"")</f>
        <v/>
      </c>
      <c r="T963" s="23" t="str">
        <f>IF(ISNUMBER(AVERAGEIFS(ObservedSpeciesData!T$2:T$4955,ObservedSpeciesData!$A$2:$A$4955,$A963,ObservedSpeciesData!$D$2:$D$4955,$D963)),AVERAGEIFS(ObservedSpeciesData!T$2:T$4955,ObservedSpeciesData!$A$2:$A$4955,$A963,ObservedSpeciesData!$D$2:$D$4955,$D963),"")</f>
        <v/>
      </c>
      <c r="U963" s="24" t="str">
        <f>IF(ISNUMBER(AVERAGEIFS(ObservedSpeciesData!U$2:U$4955,ObservedSpeciesData!$A$2:$A$4955,$A963,ObservedSpeciesData!$C$2:$C$4955,$C963,ObservedSpeciesData!$D$2:$D$4955,$D963)),AVERAGEIFS(ObservedSpeciesData!U$2:U$4955,ObservedSpeciesData!$A$2:$A$4955,$A963,ObservedSpeciesData!$C$2:$C$4955,$C963,ObservedSpeciesData!$D$2:$D$4955,$D963),"")</f>
        <v/>
      </c>
      <c r="V963" s="23" t="str">
        <f>IF(ISNUMBER(AVERAGEIFS(ObservedSpeciesData!V$2:V$4955,ObservedSpeciesData!$A$2:$A$4955,$A963,ObservedSpeciesData!$D$2:$D$4955,$D963)),AVERAGEIFS(ObservedSpeciesData!V$2:V$4955,ObservedSpeciesData!$A$2:$A$4955,$A963,ObservedSpeciesData!$D$2:$D$4955,$D963),"")</f>
        <v/>
      </c>
      <c r="W963" s="23" t="str">
        <f>IF(ISNUMBER(AVERAGEIFS(ObservedSpeciesData!W$2:W$4955,ObservedSpeciesData!$A$2:$A$4955,$A963,ObservedSpeciesData!$D$2:$D$4955,$D963)),AVERAGEIFS(ObservedSpeciesData!W$2:W$4955,ObservedSpeciesData!$A$2:$A$4955,$A963,ObservedSpeciesData!$D$2:$D$4955,$D963),"")</f>
        <v/>
      </c>
      <c r="X963" s="23" t="str">
        <f>IF(ISNUMBER(AVERAGEIFS(ObservedSpeciesData!X$2:X$4955,ObservedSpeciesData!$A$2:$A$4955,$A963,ObservedSpeciesData!$D$2:$D$4955,$D963)),AVERAGEIFS(ObservedSpeciesData!X$2:X$4955,ObservedSpeciesData!$A$2:$A$4955,$A963,ObservedSpeciesData!$D$2:$D$4955,$D963),"")</f>
        <v/>
      </c>
      <c r="Y963" s="23" t="str">
        <f>IF(ISNUMBER(AVERAGEIFS(ObservedSpeciesData!Y$2:Y$4955,ObservedSpeciesData!$A$2:$A$4955,$A963,ObservedSpeciesData!$D$2:$D$4955,$D963)),AVERAGEIFS(ObservedSpeciesData!Y$2:Y$4955,ObservedSpeciesData!$A$2:$A$4955,$A963,ObservedSpeciesData!$D$2:$D$4955,$D963),"")</f>
        <v/>
      </c>
      <c r="Z963" s="23" t="str">
        <f>IF(ISNUMBER(AVERAGEIFS(ObservedSpeciesData!Z$2:Z$4955,ObservedSpeciesData!$A$2:$A$4955,$A963,ObservedSpeciesData!$D$2:$D$4955,$D963)),AVERAGEIFS(ObservedSpeciesData!Z$2:Z$4955,ObservedSpeciesData!$A$2:$A$4955,$A963,ObservedSpeciesData!$D$2:$D$4955,$D963),"")</f>
        <v/>
      </c>
      <c r="AA963" s="23">
        <f>IF(ISNUMBER(AVERAGEIFS(ObservedSpeciesData!AA$2:AA$4955,ObservedSpeciesData!$A$2:$A$4955,$A963,ObservedSpeciesData!$D$2:$D$4955,$D963)),AVERAGEIFS(ObservedSpeciesData!AA$2:AA$4955,ObservedSpeciesData!$A$2:$A$4955,$A963,ObservedSpeciesData!$D$2:$D$4955,$D963),"")</f>
        <v>15.299999999999999</v>
      </c>
      <c r="AB963" s="24">
        <f>IF(ISNUMBER(AVERAGEIFS(ObservedSpeciesData!AB$2:AB$4955,ObservedSpeciesData!$A$2:$A$4955,$A963,ObservedSpeciesData!$D$2:$D$4955,$D963)),AVERAGEIFS(ObservedSpeciesData!AB$2:AB$4955,ObservedSpeciesData!$A$2:$A$4955,$A963,ObservedSpeciesData!$D$2:$D$4955,$D963),"")</f>
        <v>2.4666666666666667E-2</v>
      </c>
      <c r="AC963" s="24">
        <f>IF(ISNUMBER(AVERAGEIFS(ObservedSpeciesData!AC$2:AC$4955,ObservedSpeciesData!$A$2:$A$4955,$A963,ObservedSpeciesData!$D$2:$D$4955,$D963)),AVERAGEIFS(ObservedSpeciesData!AC$2:AC$4955,ObservedSpeciesData!$A$2:$A$4955,$A963,ObservedSpeciesData!$D$2:$D$4955,$D963),"")</f>
        <v>2.4666666666666667E-2</v>
      </c>
      <c r="AD963" s="23" t="str">
        <f>IF(ISNUMBER(AVERAGEIFS(ObservedSpeciesData!AD$2:AD$4955,ObservedSpeciesData!$A$2:$A$4955,$A963,ObservedSpeciesData!$D$2:$D$4955,$D963)),AVERAGEIFS(ObservedSpeciesData!AD$2:AD$4955,ObservedSpeciesData!$A$2:$A$4955,$A963,ObservedSpeciesData!$D$2:$D$4955,$D963),"")</f>
        <v/>
      </c>
      <c r="AE963" s="24" t="str">
        <f>IF(ISNUMBER(AVERAGEIFS(ObservedSpeciesData!AE$2:AE$4955,ObservedSpeciesData!$A$2:$A$4955,$A963,ObservedSpeciesData!$D$2:$D$4955,$D963)),AVERAGEIFS(ObservedSpeciesData!AE$2:AE$4955,ObservedSpeciesData!$A$2:$A$4955,$A963,ObservedSpeciesData!$D$2:$D$4955,$D963),"")</f>
        <v/>
      </c>
      <c r="AF963" s="23"/>
      <c r="AG963" s="24"/>
      <c r="AH963" s="23" t="str">
        <f>IF(ISNUMBER(AVERAGEIFS(ObservedSpeciesData!AH$2:AH$4955,ObservedSpeciesData!$A$2:$A$4955,$A963,ObservedSpeciesData!$D$2:$D$4955,$D963)),AVERAGEIFS(ObservedSpeciesData!AH$2:AH$4955,ObservedSpeciesData!$A$2:$A$4955,$A963,ObservedSpeciesData!$D$2:$D$4955,$D963),"")</f>
        <v/>
      </c>
      <c r="AI963" s="23" t="str">
        <f>IF(ISNUMBER(AVERAGEIFS(ObservedSpeciesData!AI$2:AI$4955,ObservedSpeciesData!$A$2:$A$4955,$A963,ObservedSpeciesData!$C$2:$C$4955,$C963,ObservedSpeciesData!$D$2:$D$4955,$D963)),AVERAGEIFS(ObservedSpeciesData!AI$2:AI$4955,ObservedSpeciesData!$A$2:$A$4955,$A963,ObservedSpeciesData!$C$2:$C$4955,$C963,ObservedSpeciesData!$D$2:$D$4955,$D963),"")</f>
        <v/>
      </c>
      <c r="AJ963" s="2">
        <f>COUNTIFS(ObservedSpeciesData!$A$2:$A$828,$A963,ObservedSpeciesData!$D$2:$D$828,$D963)</f>
        <v>0</v>
      </c>
      <c r="AK963" s="2">
        <f t="shared" si="15"/>
        <v>4</v>
      </c>
    </row>
    <row r="964" spans="1:37" x14ac:dyDescent="0.25">
      <c r="A964" s="14" t="s">
        <v>94</v>
      </c>
      <c r="B964" t="s">
        <v>80</v>
      </c>
      <c r="C964" t="s">
        <v>90</v>
      </c>
      <c r="D964" s="13">
        <v>42219</v>
      </c>
      <c r="E964">
        <v>1</v>
      </c>
      <c r="F964">
        <v>100</v>
      </c>
      <c r="G964" s="2" t="s">
        <v>87</v>
      </c>
      <c r="H964" s="2" t="s">
        <v>10</v>
      </c>
      <c r="I964">
        <v>7</v>
      </c>
      <c r="J964" s="2" t="s">
        <v>88</v>
      </c>
      <c r="K964" s="2">
        <f>IF(ISNUMBER(AVERAGEIFS(ObservedSpeciesData!K$2:K$4955,ObservedSpeciesData!$A$2:$A$4955,$A964,ObservedSpeciesData!$D$2:$D$4955,$D964)),AVERAGEIFS(ObservedSpeciesData!K$2:K$4955,ObservedSpeciesData!$A$2:$A$4955,$A964,ObservedSpeciesData!$D$2:$D$4955,$D964),"")</f>
        <v>90</v>
      </c>
      <c r="L964" s="26">
        <f>IF(ISNUMBER(AVERAGEIFS(ObservedSpeciesData!L$2:L$4955,ObservedSpeciesData!$A$2:$A$4955,$A964,ObservedSpeciesData!$D$2:$D$4955,$D964)),AVERAGEIFS(ObservedSpeciesData!L$2:L$4955,ObservedSpeciesData!$A$2:$A$4955,$A964,ObservedSpeciesData!$D$2:$D$4955,$D964),"")</f>
        <v>1610.6666666666667</v>
      </c>
      <c r="M964" s="23">
        <f>IF(ISNUMBER(AVERAGEIFS(ObservedSpeciesData!M$2:M$4955,ObservedSpeciesData!$A$2:$A$4955,$A964,ObservedSpeciesData!$D$2:$D$4955,$D964)),AVERAGEIFS(ObservedSpeciesData!M$2:M$4955,ObservedSpeciesData!$A$2:$A$4955,$A964,ObservedSpeciesData!$D$2:$D$4955,$D964),"")</f>
        <v>161.06666666666666</v>
      </c>
      <c r="N964" s="23" t="str">
        <f>IF(ISNUMBER(AVERAGEIFS(ObservedSpeciesData!N$2:N$4955,ObservedSpeciesData!$A$2:$A$4955,$A964,ObservedSpeciesData!$D$2:$D$4955,$D964)),AVERAGEIFS(ObservedSpeciesData!N$2:N$4955,ObservedSpeciesData!$A$2:$A$4955,$A964,ObservedSpeciesData!$D$2:$D$4955,$D964),"")</f>
        <v/>
      </c>
      <c r="O964" s="23" t="str">
        <f>IF(ISNUMBER(AVERAGEIFS(ObservedSpeciesData!O$2:O$4955,ObservedSpeciesData!$A$2:$A$4955,$A964,ObservedSpeciesData!$D$2:$D$4955,$D964)),AVERAGEIFS(ObservedSpeciesData!O$2:O$4955,ObservedSpeciesData!$A$2:$A$4955,$A964,ObservedSpeciesData!$D$2:$D$4955,$D964),"")</f>
        <v/>
      </c>
      <c r="P964" s="23" t="str">
        <f>IF(ISNUMBER(AVERAGEIFS(ObservedSpeciesData!P$2:P$4955,ObservedSpeciesData!$A$2:$A$4955,$A964,ObservedSpeciesData!$C$2:$C$4955,$C964,ObservedSpeciesData!$D$2:$D$4955,$D964)),AVERAGEIFS(ObservedSpeciesData!P$2:P$4955,ObservedSpeciesData!$A$2:$A$4955,$A964,ObservedSpeciesData!$C$2:$C$4955,$C964,ObservedSpeciesData!$D$2:$D$4955,$D964),"")</f>
        <v/>
      </c>
      <c r="Q964" s="23"/>
      <c r="R964" s="25" t="str">
        <f>IF(ISNUMBER(AVERAGEIFS(ObservedSpeciesData!R$2:R$4955,ObservedSpeciesData!$A$2:$A$4955,$A964,ObservedSpeciesData!$D$2:$D$4955,$D964)),AVERAGEIFS(ObservedSpeciesData!R$2:R$4955,ObservedSpeciesData!$A$2:$A$4955,$A964,ObservedSpeciesData!$D$2:$D$4955,$D964),"")</f>
        <v/>
      </c>
      <c r="S964" s="25" t="str">
        <f>IF(ISNUMBER(AVERAGEIFS(ObservedSpeciesData!S$2:S$4955,ObservedSpeciesData!$A$2:$A$4955,$A964,ObservedSpeciesData!$D$2:$D$4955,$D964)),AVERAGEIFS(ObservedSpeciesData!S$2:S$4955,ObservedSpeciesData!$A$2:$A$4955,$A964,ObservedSpeciesData!$D$2:$D$4955,$D964),"")</f>
        <v/>
      </c>
      <c r="T964" s="23" t="str">
        <f>IF(ISNUMBER(AVERAGEIFS(ObservedSpeciesData!T$2:T$4955,ObservedSpeciesData!$A$2:$A$4955,$A964,ObservedSpeciesData!$D$2:$D$4955,$D964)),AVERAGEIFS(ObservedSpeciesData!T$2:T$4955,ObservedSpeciesData!$A$2:$A$4955,$A964,ObservedSpeciesData!$D$2:$D$4955,$D964),"")</f>
        <v/>
      </c>
      <c r="U964" s="24" t="str">
        <f>IF(ISNUMBER(AVERAGEIFS(ObservedSpeciesData!U$2:U$4955,ObservedSpeciesData!$A$2:$A$4955,$A964,ObservedSpeciesData!$C$2:$C$4955,$C964,ObservedSpeciesData!$D$2:$D$4955,$D964)),AVERAGEIFS(ObservedSpeciesData!U$2:U$4955,ObservedSpeciesData!$A$2:$A$4955,$A964,ObservedSpeciesData!$C$2:$C$4955,$C964,ObservedSpeciesData!$D$2:$D$4955,$D964),"")</f>
        <v/>
      </c>
      <c r="V964" s="23" t="str">
        <f>IF(ISNUMBER(AVERAGEIFS(ObservedSpeciesData!V$2:V$4955,ObservedSpeciesData!$A$2:$A$4955,$A964,ObservedSpeciesData!$D$2:$D$4955,$D964)),AVERAGEIFS(ObservedSpeciesData!V$2:V$4955,ObservedSpeciesData!$A$2:$A$4955,$A964,ObservedSpeciesData!$D$2:$D$4955,$D964),"")</f>
        <v/>
      </c>
      <c r="W964" s="23" t="str">
        <f>IF(ISNUMBER(AVERAGEIFS(ObservedSpeciesData!W$2:W$4955,ObservedSpeciesData!$A$2:$A$4955,$A964,ObservedSpeciesData!$D$2:$D$4955,$D964)),AVERAGEIFS(ObservedSpeciesData!W$2:W$4955,ObservedSpeciesData!$A$2:$A$4955,$A964,ObservedSpeciesData!$D$2:$D$4955,$D964),"")</f>
        <v/>
      </c>
      <c r="X964" s="23" t="str">
        <f>IF(ISNUMBER(AVERAGEIFS(ObservedSpeciesData!X$2:X$4955,ObservedSpeciesData!$A$2:$A$4955,$A964,ObservedSpeciesData!$D$2:$D$4955,$D964)),AVERAGEIFS(ObservedSpeciesData!X$2:X$4955,ObservedSpeciesData!$A$2:$A$4955,$A964,ObservedSpeciesData!$D$2:$D$4955,$D964),"")</f>
        <v/>
      </c>
      <c r="Y964" s="23" t="str">
        <f>IF(ISNUMBER(AVERAGEIFS(ObservedSpeciesData!Y$2:Y$4955,ObservedSpeciesData!$A$2:$A$4955,$A964,ObservedSpeciesData!$D$2:$D$4955,$D964)),AVERAGEIFS(ObservedSpeciesData!Y$2:Y$4955,ObservedSpeciesData!$A$2:$A$4955,$A964,ObservedSpeciesData!$D$2:$D$4955,$D964),"")</f>
        <v/>
      </c>
      <c r="Z964" s="23" t="str">
        <f>IF(ISNUMBER(AVERAGEIFS(ObservedSpeciesData!Z$2:Z$4955,ObservedSpeciesData!$A$2:$A$4955,$A964,ObservedSpeciesData!$D$2:$D$4955,$D964)),AVERAGEIFS(ObservedSpeciesData!Z$2:Z$4955,ObservedSpeciesData!$A$2:$A$4955,$A964,ObservedSpeciesData!$D$2:$D$4955,$D964),"")</f>
        <v/>
      </c>
      <c r="AA964" s="23">
        <f>IF(ISNUMBER(AVERAGEIFS(ObservedSpeciesData!AA$2:AA$4955,ObservedSpeciesData!$A$2:$A$4955,$A964,ObservedSpeciesData!$D$2:$D$4955,$D964)),AVERAGEIFS(ObservedSpeciesData!AA$2:AA$4955,ObservedSpeciesData!$A$2:$A$4955,$A964,ObservedSpeciesData!$D$2:$D$4955,$D964),"")</f>
        <v>14.700000000000001</v>
      </c>
      <c r="AB964" s="24">
        <f>IF(ISNUMBER(AVERAGEIFS(ObservedSpeciesData!AB$2:AB$4955,ObservedSpeciesData!$A$2:$A$4955,$A964,ObservedSpeciesData!$D$2:$D$4955,$D964)),AVERAGEIFS(ObservedSpeciesData!AB$2:AB$4955,ObservedSpeciesData!$A$2:$A$4955,$A964,ObservedSpeciesData!$D$2:$D$4955,$D964),"")</f>
        <v>2.3666666666666669E-2</v>
      </c>
      <c r="AC964" s="24">
        <f>IF(ISNUMBER(AVERAGEIFS(ObservedSpeciesData!AC$2:AC$4955,ObservedSpeciesData!$A$2:$A$4955,$A964,ObservedSpeciesData!$D$2:$D$4955,$D964)),AVERAGEIFS(ObservedSpeciesData!AC$2:AC$4955,ObservedSpeciesData!$A$2:$A$4955,$A964,ObservedSpeciesData!$D$2:$D$4955,$D964),"")</f>
        <v>2.3666666666666669E-2</v>
      </c>
      <c r="AD964" s="23" t="str">
        <f>IF(ISNUMBER(AVERAGEIFS(ObservedSpeciesData!AD$2:AD$4955,ObservedSpeciesData!$A$2:$A$4955,$A964,ObservedSpeciesData!$D$2:$D$4955,$D964)),AVERAGEIFS(ObservedSpeciesData!AD$2:AD$4955,ObservedSpeciesData!$A$2:$A$4955,$A964,ObservedSpeciesData!$D$2:$D$4955,$D964),"")</f>
        <v/>
      </c>
      <c r="AE964" s="24" t="str">
        <f>IF(ISNUMBER(AVERAGEIFS(ObservedSpeciesData!AE$2:AE$4955,ObservedSpeciesData!$A$2:$A$4955,$A964,ObservedSpeciesData!$D$2:$D$4955,$D964)),AVERAGEIFS(ObservedSpeciesData!AE$2:AE$4955,ObservedSpeciesData!$A$2:$A$4955,$A964,ObservedSpeciesData!$D$2:$D$4955,$D964),"")</f>
        <v/>
      </c>
      <c r="AF964" s="23"/>
      <c r="AG964" s="24"/>
      <c r="AH964" s="23" t="str">
        <f>IF(ISNUMBER(AVERAGEIFS(ObservedSpeciesData!AH$2:AH$4955,ObservedSpeciesData!$A$2:$A$4955,$A964,ObservedSpeciesData!$D$2:$D$4955,$D964)),AVERAGEIFS(ObservedSpeciesData!AH$2:AH$4955,ObservedSpeciesData!$A$2:$A$4955,$A964,ObservedSpeciesData!$D$2:$D$4955,$D964),"")</f>
        <v/>
      </c>
      <c r="AI964" s="23" t="str">
        <f>IF(ISNUMBER(AVERAGEIFS(ObservedSpeciesData!AI$2:AI$4955,ObservedSpeciesData!$A$2:$A$4955,$A964,ObservedSpeciesData!$C$2:$C$4955,$C964,ObservedSpeciesData!$D$2:$D$4955,$D964)),AVERAGEIFS(ObservedSpeciesData!AI$2:AI$4955,ObservedSpeciesData!$A$2:$A$4955,$A964,ObservedSpeciesData!$C$2:$C$4955,$C964,ObservedSpeciesData!$D$2:$D$4955,$D964),"")</f>
        <v/>
      </c>
      <c r="AJ964" s="2">
        <f>COUNTIFS(ObservedSpeciesData!$A$2:$A$828,$A964,ObservedSpeciesData!$D$2:$D$828,$D964)</f>
        <v>0</v>
      </c>
      <c r="AK964" s="2">
        <f t="shared" si="15"/>
        <v>4</v>
      </c>
    </row>
    <row r="965" spans="1:37" x14ac:dyDescent="0.25">
      <c r="A965" s="14" t="s">
        <v>93</v>
      </c>
      <c r="B965" t="s">
        <v>80</v>
      </c>
      <c r="C965" t="s">
        <v>90</v>
      </c>
      <c r="D965" s="13">
        <v>42219</v>
      </c>
      <c r="E965">
        <v>1</v>
      </c>
      <c r="F965">
        <v>200</v>
      </c>
      <c r="G965" s="2" t="s">
        <v>87</v>
      </c>
      <c r="H965" s="2" t="s">
        <v>10</v>
      </c>
      <c r="I965">
        <v>7</v>
      </c>
      <c r="J965" s="2" t="s">
        <v>88</v>
      </c>
      <c r="K965" s="2">
        <f>IF(ISNUMBER(AVERAGEIFS(ObservedSpeciesData!K$2:K$4955,ObservedSpeciesData!$A$2:$A$4955,$A965,ObservedSpeciesData!$D$2:$D$4955,$D965)),AVERAGEIFS(ObservedSpeciesData!K$2:K$4955,ObservedSpeciesData!$A$2:$A$4955,$A965,ObservedSpeciesData!$D$2:$D$4955,$D965),"")</f>
        <v>180</v>
      </c>
      <c r="L965" s="26">
        <f>IF(ISNUMBER(AVERAGEIFS(ObservedSpeciesData!L$2:L$4955,ObservedSpeciesData!$A$2:$A$4955,$A965,ObservedSpeciesData!$D$2:$D$4955,$D965)),AVERAGEIFS(ObservedSpeciesData!L$2:L$4955,ObservedSpeciesData!$A$2:$A$4955,$A965,ObservedSpeciesData!$D$2:$D$4955,$D965),"")</f>
        <v>1750.6666666666667</v>
      </c>
      <c r="M965" s="23">
        <f>IF(ISNUMBER(AVERAGEIFS(ObservedSpeciesData!M$2:M$4955,ObservedSpeciesData!$A$2:$A$4955,$A965,ObservedSpeciesData!$D$2:$D$4955,$D965)),AVERAGEIFS(ObservedSpeciesData!M$2:M$4955,ObservedSpeciesData!$A$2:$A$4955,$A965,ObservedSpeciesData!$D$2:$D$4955,$D965),"")</f>
        <v>175.06666666666669</v>
      </c>
      <c r="N965" s="23" t="str">
        <f>IF(ISNUMBER(AVERAGEIFS(ObservedSpeciesData!N$2:N$4955,ObservedSpeciesData!$A$2:$A$4955,$A965,ObservedSpeciesData!$D$2:$D$4955,$D965)),AVERAGEIFS(ObservedSpeciesData!N$2:N$4955,ObservedSpeciesData!$A$2:$A$4955,$A965,ObservedSpeciesData!$D$2:$D$4955,$D965),"")</f>
        <v/>
      </c>
      <c r="O965" s="23" t="str">
        <f>IF(ISNUMBER(AVERAGEIFS(ObservedSpeciesData!O$2:O$4955,ObservedSpeciesData!$A$2:$A$4955,$A965,ObservedSpeciesData!$D$2:$D$4955,$D965)),AVERAGEIFS(ObservedSpeciesData!O$2:O$4955,ObservedSpeciesData!$A$2:$A$4955,$A965,ObservedSpeciesData!$D$2:$D$4955,$D965),"")</f>
        <v/>
      </c>
      <c r="P965" s="23" t="str">
        <f>IF(ISNUMBER(AVERAGEIFS(ObservedSpeciesData!P$2:P$4955,ObservedSpeciesData!$A$2:$A$4955,$A965,ObservedSpeciesData!$C$2:$C$4955,$C965,ObservedSpeciesData!$D$2:$D$4955,$D965)),AVERAGEIFS(ObservedSpeciesData!P$2:P$4955,ObservedSpeciesData!$A$2:$A$4955,$A965,ObservedSpeciesData!$C$2:$C$4955,$C965,ObservedSpeciesData!$D$2:$D$4955,$D965),"")</f>
        <v/>
      </c>
      <c r="Q965" s="23"/>
      <c r="R965" s="25" t="str">
        <f>IF(ISNUMBER(AVERAGEIFS(ObservedSpeciesData!R$2:R$4955,ObservedSpeciesData!$A$2:$A$4955,$A965,ObservedSpeciesData!$D$2:$D$4955,$D965)),AVERAGEIFS(ObservedSpeciesData!R$2:R$4955,ObservedSpeciesData!$A$2:$A$4955,$A965,ObservedSpeciesData!$D$2:$D$4955,$D965),"")</f>
        <v/>
      </c>
      <c r="S965" s="25" t="str">
        <f>IF(ISNUMBER(AVERAGEIFS(ObservedSpeciesData!S$2:S$4955,ObservedSpeciesData!$A$2:$A$4955,$A965,ObservedSpeciesData!$D$2:$D$4955,$D965)),AVERAGEIFS(ObservedSpeciesData!S$2:S$4955,ObservedSpeciesData!$A$2:$A$4955,$A965,ObservedSpeciesData!$D$2:$D$4955,$D965),"")</f>
        <v/>
      </c>
      <c r="T965" s="23" t="str">
        <f>IF(ISNUMBER(AVERAGEIFS(ObservedSpeciesData!T$2:T$4955,ObservedSpeciesData!$A$2:$A$4955,$A965,ObservedSpeciesData!$D$2:$D$4955,$D965)),AVERAGEIFS(ObservedSpeciesData!T$2:T$4955,ObservedSpeciesData!$A$2:$A$4955,$A965,ObservedSpeciesData!$D$2:$D$4955,$D965),"")</f>
        <v/>
      </c>
      <c r="U965" s="24" t="str">
        <f>IF(ISNUMBER(AVERAGEIFS(ObservedSpeciesData!U$2:U$4955,ObservedSpeciesData!$A$2:$A$4955,$A965,ObservedSpeciesData!$C$2:$C$4955,$C965,ObservedSpeciesData!$D$2:$D$4955,$D965)),AVERAGEIFS(ObservedSpeciesData!U$2:U$4955,ObservedSpeciesData!$A$2:$A$4955,$A965,ObservedSpeciesData!$C$2:$C$4955,$C965,ObservedSpeciesData!$D$2:$D$4955,$D965),"")</f>
        <v/>
      </c>
      <c r="V965" s="23" t="str">
        <f>IF(ISNUMBER(AVERAGEIFS(ObservedSpeciesData!V$2:V$4955,ObservedSpeciesData!$A$2:$A$4955,$A965,ObservedSpeciesData!$D$2:$D$4955,$D965)),AVERAGEIFS(ObservedSpeciesData!V$2:V$4955,ObservedSpeciesData!$A$2:$A$4955,$A965,ObservedSpeciesData!$D$2:$D$4955,$D965),"")</f>
        <v/>
      </c>
      <c r="W965" s="23" t="str">
        <f>IF(ISNUMBER(AVERAGEIFS(ObservedSpeciesData!W$2:W$4955,ObservedSpeciesData!$A$2:$A$4955,$A965,ObservedSpeciesData!$D$2:$D$4955,$D965)),AVERAGEIFS(ObservedSpeciesData!W$2:W$4955,ObservedSpeciesData!$A$2:$A$4955,$A965,ObservedSpeciesData!$D$2:$D$4955,$D965),"")</f>
        <v/>
      </c>
      <c r="X965" s="23" t="str">
        <f>IF(ISNUMBER(AVERAGEIFS(ObservedSpeciesData!X$2:X$4955,ObservedSpeciesData!$A$2:$A$4955,$A965,ObservedSpeciesData!$D$2:$D$4955,$D965)),AVERAGEIFS(ObservedSpeciesData!X$2:X$4955,ObservedSpeciesData!$A$2:$A$4955,$A965,ObservedSpeciesData!$D$2:$D$4955,$D965),"")</f>
        <v/>
      </c>
      <c r="Y965" s="23" t="str">
        <f>IF(ISNUMBER(AVERAGEIFS(ObservedSpeciesData!Y$2:Y$4955,ObservedSpeciesData!$A$2:$A$4955,$A965,ObservedSpeciesData!$D$2:$D$4955,$D965)),AVERAGEIFS(ObservedSpeciesData!Y$2:Y$4955,ObservedSpeciesData!$A$2:$A$4955,$A965,ObservedSpeciesData!$D$2:$D$4955,$D965),"")</f>
        <v/>
      </c>
      <c r="Z965" s="23" t="str">
        <f>IF(ISNUMBER(AVERAGEIFS(ObservedSpeciesData!Z$2:Z$4955,ObservedSpeciesData!$A$2:$A$4955,$A965,ObservedSpeciesData!$D$2:$D$4955,$D965)),AVERAGEIFS(ObservedSpeciesData!Z$2:Z$4955,ObservedSpeciesData!$A$2:$A$4955,$A965,ObservedSpeciesData!$D$2:$D$4955,$D965),"")</f>
        <v/>
      </c>
      <c r="AA965" s="23">
        <f>IF(ISNUMBER(AVERAGEIFS(ObservedSpeciesData!AA$2:AA$4955,ObservedSpeciesData!$A$2:$A$4955,$A965,ObservedSpeciesData!$D$2:$D$4955,$D965)),AVERAGEIFS(ObservedSpeciesData!AA$2:AA$4955,ObservedSpeciesData!$A$2:$A$4955,$A965,ObservedSpeciesData!$D$2:$D$4955,$D965),"")</f>
        <v>17.233333333333331</v>
      </c>
      <c r="AB965" s="24">
        <f>IF(ISNUMBER(AVERAGEIFS(ObservedSpeciesData!AB$2:AB$4955,ObservedSpeciesData!$A$2:$A$4955,$A965,ObservedSpeciesData!$D$2:$D$4955,$D965)),AVERAGEIFS(ObservedSpeciesData!AB$2:AB$4955,ObservedSpeciesData!$A$2:$A$4955,$A965,ObservedSpeciesData!$D$2:$D$4955,$D965),"")</f>
        <v>2.7666666666666669E-2</v>
      </c>
      <c r="AC965" s="24">
        <f>IF(ISNUMBER(AVERAGEIFS(ObservedSpeciesData!AC$2:AC$4955,ObservedSpeciesData!$A$2:$A$4955,$A965,ObservedSpeciesData!$D$2:$D$4955,$D965)),AVERAGEIFS(ObservedSpeciesData!AC$2:AC$4955,ObservedSpeciesData!$A$2:$A$4955,$A965,ObservedSpeciesData!$D$2:$D$4955,$D965),"")</f>
        <v>2.7666666666666669E-2</v>
      </c>
      <c r="AD965" s="23" t="str">
        <f>IF(ISNUMBER(AVERAGEIFS(ObservedSpeciesData!AD$2:AD$4955,ObservedSpeciesData!$A$2:$A$4955,$A965,ObservedSpeciesData!$D$2:$D$4955,$D965)),AVERAGEIFS(ObservedSpeciesData!AD$2:AD$4955,ObservedSpeciesData!$A$2:$A$4955,$A965,ObservedSpeciesData!$D$2:$D$4955,$D965),"")</f>
        <v/>
      </c>
      <c r="AE965" s="24" t="str">
        <f>IF(ISNUMBER(AVERAGEIFS(ObservedSpeciesData!AE$2:AE$4955,ObservedSpeciesData!$A$2:$A$4955,$A965,ObservedSpeciesData!$D$2:$D$4955,$D965)),AVERAGEIFS(ObservedSpeciesData!AE$2:AE$4955,ObservedSpeciesData!$A$2:$A$4955,$A965,ObservedSpeciesData!$D$2:$D$4955,$D965),"")</f>
        <v/>
      </c>
      <c r="AF965" s="23"/>
      <c r="AG965" s="24"/>
      <c r="AH965" s="23" t="str">
        <f>IF(ISNUMBER(AVERAGEIFS(ObservedSpeciesData!AH$2:AH$4955,ObservedSpeciesData!$A$2:$A$4955,$A965,ObservedSpeciesData!$D$2:$D$4955,$D965)),AVERAGEIFS(ObservedSpeciesData!AH$2:AH$4955,ObservedSpeciesData!$A$2:$A$4955,$A965,ObservedSpeciesData!$D$2:$D$4955,$D965),"")</f>
        <v/>
      </c>
      <c r="AI965" s="23" t="str">
        <f>IF(ISNUMBER(AVERAGEIFS(ObservedSpeciesData!AI$2:AI$4955,ObservedSpeciesData!$A$2:$A$4955,$A965,ObservedSpeciesData!$C$2:$C$4955,$C965,ObservedSpeciesData!$D$2:$D$4955,$D965)),AVERAGEIFS(ObservedSpeciesData!AI$2:AI$4955,ObservedSpeciesData!$A$2:$A$4955,$A965,ObservedSpeciesData!$C$2:$C$4955,$C965,ObservedSpeciesData!$D$2:$D$4955,$D965),"")</f>
        <v/>
      </c>
      <c r="AJ965" s="2">
        <f>COUNTIFS(ObservedSpeciesData!$A$2:$A$828,$A965,ObservedSpeciesData!$D$2:$D$828,$D965)</f>
        <v>0</v>
      </c>
      <c r="AK965" s="2">
        <f t="shared" si="15"/>
        <v>4</v>
      </c>
    </row>
    <row r="966" spans="1:37" x14ac:dyDescent="0.25">
      <c r="A966" s="14" t="s">
        <v>92</v>
      </c>
      <c r="B966" t="s">
        <v>80</v>
      </c>
      <c r="C966" t="s">
        <v>90</v>
      </c>
      <c r="D966" s="13">
        <v>42219</v>
      </c>
      <c r="E966">
        <v>1</v>
      </c>
      <c r="F966">
        <v>350</v>
      </c>
      <c r="G966" s="2" t="s">
        <v>87</v>
      </c>
      <c r="H966" s="2" t="s">
        <v>10</v>
      </c>
      <c r="I966">
        <v>7</v>
      </c>
      <c r="J966" s="2" t="s">
        <v>88</v>
      </c>
      <c r="K966" s="2">
        <f>IF(ISNUMBER(AVERAGEIFS(ObservedSpeciesData!K$2:K$4955,ObservedSpeciesData!$A$2:$A$4955,$A966,ObservedSpeciesData!$D$2:$D$4955,$D966)),AVERAGEIFS(ObservedSpeciesData!K$2:K$4955,ObservedSpeciesData!$A$2:$A$4955,$A966,ObservedSpeciesData!$D$2:$D$4955,$D966),"")</f>
        <v>315</v>
      </c>
      <c r="L966" s="26">
        <f>IF(ISNUMBER(AVERAGEIFS(ObservedSpeciesData!L$2:L$4955,ObservedSpeciesData!$A$2:$A$4955,$A966,ObservedSpeciesData!$D$2:$D$4955,$D966)),AVERAGEIFS(ObservedSpeciesData!L$2:L$4955,ObservedSpeciesData!$A$2:$A$4955,$A966,ObservedSpeciesData!$D$2:$D$4955,$D966),"")</f>
        <v>1853.3333333333333</v>
      </c>
      <c r="M966" s="23">
        <f>IF(ISNUMBER(AVERAGEIFS(ObservedSpeciesData!M$2:M$4955,ObservedSpeciesData!$A$2:$A$4955,$A966,ObservedSpeciesData!$D$2:$D$4955,$D966)),AVERAGEIFS(ObservedSpeciesData!M$2:M$4955,ObservedSpeciesData!$A$2:$A$4955,$A966,ObservedSpeciesData!$D$2:$D$4955,$D966),"")</f>
        <v>185.33333333333334</v>
      </c>
      <c r="N966" s="23" t="str">
        <f>IF(ISNUMBER(AVERAGEIFS(ObservedSpeciesData!N$2:N$4955,ObservedSpeciesData!$A$2:$A$4955,$A966,ObservedSpeciesData!$D$2:$D$4955,$D966)),AVERAGEIFS(ObservedSpeciesData!N$2:N$4955,ObservedSpeciesData!$A$2:$A$4955,$A966,ObservedSpeciesData!$D$2:$D$4955,$D966),"")</f>
        <v/>
      </c>
      <c r="O966" s="23" t="str">
        <f>IF(ISNUMBER(AVERAGEIFS(ObservedSpeciesData!O$2:O$4955,ObservedSpeciesData!$A$2:$A$4955,$A966,ObservedSpeciesData!$D$2:$D$4955,$D966)),AVERAGEIFS(ObservedSpeciesData!O$2:O$4955,ObservedSpeciesData!$A$2:$A$4955,$A966,ObservedSpeciesData!$D$2:$D$4955,$D966),"")</f>
        <v/>
      </c>
      <c r="P966" s="23" t="str">
        <f>IF(ISNUMBER(AVERAGEIFS(ObservedSpeciesData!P$2:P$4955,ObservedSpeciesData!$A$2:$A$4955,$A966,ObservedSpeciesData!$C$2:$C$4955,$C966,ObservedSpeciesData!$D$2:$D$4955,$D966)),AVERAGEIFS(ObservedSpeciesData!P$2:P$4955,ObservedSpeciesData!$A$2:$A$4955,$A966,ObservedSpeciesData!$C$2:$C$4955,$C966,ObservedSpeciesData!$D$2:$D$4955,$D966),"")</f>
        <v/>
      </c>
      <c r="Q966" s="23"/>
      <c r="R966" s="25" t="str">
        <f>IF(ISNUMBER(AVERAGEIFS(ObservedSpeciesData!R$2:R$4955,ObservedSpeciesData!$A$2:$A$4955,$A966,ObservedSpeciesData!$D$2:$D$4955,$D966)),AVERAGEIFS(ObservedSpeciesData!R$2:R$4955,ObservedSpeciesData!$A$2:$A$4955,$A966,ObservedSpeciesData!$D$2:$D$4955,$D966),"")</f>
        <v/>
      </c>
      <c r="S966" s="25" t="str">
        <f>IF(ISNUMBER(AVERAGEIFS(ObservedSpeciesData!S$2:S$4955,ObservedSpeciesData!$A$2:$A$4955,$A966,ObservedSpeciesData!$D$2:$D$4955,$D966)),AVERAGEIFS(ObservedSpeciesData!S$2:S$4955,ObservedSpeciesData!$A$2:$A$4955,$A966,ObservedSpeciesData!$D$2:$D$4955,$D966),"")</f>
        <v/>
      </c>
      <c r="T966" s="23" t="str">
        <f>IF(ISNUMBER(AVERAGEIFS(ObservedSpeciesData!T$2:T$4955,ObservedSpeciesData!$A$2:$A$4955,$A966,ObservedSpeciesData!$D$2:$D$4955,$D966)),AVERAGEIFS(ObservedSpeciesData!T$2:T$4955,ObservedSpeciesData!$A$2:$A$4955,$A966,ObservedSpeciesData!$D$2:$D$4955,$D966),"")</f>
        <v/>
      </c>
      <c r="U966" s="24" t="str">
        <f>IF(ISNUMBER(AVERAGEIFS(ObservedSpeciesData!U$2:U$4955,ObservedSpeciesData!$A$2:$A$4955,$A966,ObservedSpeciesData!$C$2:$C$4955,$C966,ObservedSpeciesData!$D$2:$D$4955,$D966)),AVERAGEIFS(ObservedSpeciesData!U$2:U$4955,ObservedSpeciesData!$A$2:$A$4955,$A966,ObservedSpeciesData!$C$2:$C$4955,$C966,ObservedSpeciesData!$D$2:$D$4955,$D966),"")</f>
        <v/>
      </c>
      <c r="V966" s="23" t="str">
        <f>IF(ISNUMBER(AVERAGEIFS(ObservedSpeciesData!V$2:V$4955,ObservedSpeciesData!$A$2:$A$4955,$A966,ObservedSpeciesData!$D$2:$D$4955,$D966)),AVERAGEIFS(ObservedSpeciesData!V$2:V$4955,ObservedSpeciesData!$A$2:$A$4955,$A966,ObservedSpeciesData!$D$2:$D$4955,$D966),"")</f>
        <v/>
      </c>
      <c r="W966" s="23" t="str">
        <f>IF(ISNUMBER(AVERAGEIFS(ObservedSpeciesData!W$2:W$4955,ObservedSpeciesData!$A$2:$A$4955,$A966,ObservedSpeciesData!$D$2:$D$4955,$D966)),AVERAGEIFS(ObservedSpeciesData!W$2:W$4955,ObservedSpeciesData!$A$2:$A$4955,$A966,ObservedSpeciesData!$D$2:$D$4955,$D966),"")</f>
        <v/>
      </c>
      <c r="X966" s="23" t="str">
        <f>IF(ISNUMBER(AVERAGEIFS(ObservedSpeciesData!X$2:X$4955,ObservedSpeciesData!$A$2:$A$4955,$A966,ObservedSpeciesData!$D$2:$D$4955,$D966)),AVERAGEIFS(ObservedSpeciesData!X$2:X$4955,ObservedSpeciesData!$A$2:$A$4955,$A966,ObservedSpeciesData!$D$2:$D$4955,$D966),"")</f>
        <v/>
      </c>
      <c r="Y966" s="23" t="str">
        <f>IF(ISNUMBER(AVERAGEIFS(ObservedSpeciesData!Y$2:Y$4955,ObservedSpeciesData!$A$2:$A$4955,$A966,ObservedSpeciesData!$D$2:$D$4955,$D966)),AVERAGEIFS(ObservedSpeciesData!Y$2:Y$4955,ObservedSpeciesData!$A$2:$A$4955,$A966,ObservedSpeciesData!$D$2:$D$4955,$D966),"")</f>
        <v/>
      </c>
      <c r="Z966" s="23" t="str">
        <f>IF(ISNUMBER(AVERAGEIFS(ObservedSpeciesData!Z$2:Z$4955,ObservedSpeciesData!$A$2:$A$4955,$A966,ObservedSpeciesData!$D$2:$D$4955,$D966)),AVERAGEIFS(ObservedSpeciesData!Z$2:Z$4955,ObservedSpeciesData!$A$2:$A$4955,$A966,ObservedSpeciesData!$D$2:$D$4955,$D966),"")</f>
        <v/>
      </c>
      <c r="AA966" s="23">
        <f>IF(ISNUMBER(AVERAGEIFS(ObservedSpeciesData!AA$2:AA$4955,ObservedSpeciesData!$A$2:$A$4955,$A966,ObservedSpeciesData!$D$2:$D$4955,$D966)),AVERAGEIFS(ObservedSpeciesData!AA$2:AA$4955,ObservedSpeciesData!$A$2:$A$4955,$A966,ObservedSpeciesData!$D$2:$D$4955,$D966),"")</f>
        <v>19.933333333333334</v>
      </c>
      <c r="AB966" s="24">
        <f>IF(ISNUMBER(AVERAGEIFS(ObservedSpeciesData!AB$2:AB$4955,ObservedSpeciesData!$A$2:$A$4955,$A966,ObservedSpeciesData!$D$2:$D$4955,$D966)),AVERAGEIFS(ObservedSpeciesData!AB$2:AB$4955,ObservedSpeciesData!$A$2:$A$4955,$A966,ObservedSpeciesData!$D$2:$D$4955,$D966),"")</f>
        <v>3.2000000000000001E-2</v>
      </c>
      <c r="AC966" s="24">
        <f>IF(ISNUMBER(AVERAGEIFS(ObservedSpeciesData!AC$2:AC$4955,ObservedSpeciesData!$A$2:$A$4955,$A966,ObservedSpeciesData!$D$2:$D$4955,$D966)),AVERAGEIFS(ObservedSpeciesData!AC$2:AC$4955,ObservedSpeciesData!$A$2:$A$4955,$A966,ObservedSpeciesData!$D$2:$D$4955,$D966),"")</f>
        <v>3.2000000000000001E-2</v>
      </c>
      <c r="AD966" s="23" t="str">
        <f>IF(ISNUMBER(AVERAGEIFS(ObservedSpeciesData!AD$2:AD$4955,ObservedSpeciesData!$A$2:$A$4955,$A966,ObservedSpeciesData!$D$2:$D$4955,$D966)),AVERAGEIFS(ObservedSpeciesData!AD$2:AD$4955,ObservedSpeciesData!$A$2:$A$4955,$A966,ObservedSpeciesData!$D$2:$D$4955,$D966),"")</f>
        <v/>
      </c>
      <c r="AE966" s="24" t="str">
        <f>IF(ISNUMBER(AVERAGEIFS(ObservedSpeciesData!AE$2:AE$4955,ObservedSpeciesData!$A$2:$A$4955,$A966,ObservedSpeciesData!$D$2:$D$4955,$D966)),AVERAGEIFS(ObservedSpeciesData!AE$2:AE$4955,ObservedSpeciesData!$A$2:$A$4955,$A966,ObservedSpeciesData!$D$2:$D$4955,$D966),"")</f>
        <v/>
      </c>
      <c r="AF966" s="23"/>
      <c r="AG966" s="24"/>
      <c r="AH966" s="23" t="str">
        <f>IF(ISNUMBER(AVERAGEIFS(ObservedSpeciesData!AH$2:AH$4955,ObservedSpeciesData!$A$2:$A$4955,$A966,ObservedSpeciesData!$D$2:$D$4955,$D966)),AVERAGEIFS(ObservedSpeciesData!AH$2:AH$4955,ObservedSpeciesData!$A$2:$A$4955,$A966,ObservedSpeciesData!$D$2:$D$4955,$D966),"")</f>
        <v/>
      </c>
      <c r="AI966" s="23" t="str">
        <f>IF(ISNUMBER(AVERAGEIFS(ObservedSpeciesData!AI$2:AI$4955,ObservedSpeciesData!$A$2:$A$4955,$A966,ObservedSpeciesData!$C$2:$C$4955,$C966,ObservedSpeciesData!$D$2:$D$4955,$D966)),AVERAGEIFS(ObservedSpeciesData!AI$2:AI$4955,ObservedSpeciesData!$A$2:$A$4955,$A966,ObservedSpeciesData!$C$2:$C$4955,$C966,ObservedSpeciesData!$D$2:$D$4955,$D966),"")</f>
        <v/>
      </c>
      <c r="AJ966" s="2">
        <f>COUNTIFS(ObservedSpeciesData!$A$2:$A$828,$A966,ObservedSpeciesData!$D$2:$D$828,$D966)</f>
        <v>0</v>
      </c>
      <c r="AK966" s="2">
        <f t="shared" si="15"/>
        <v>4</v>
      </c>
    </row>
    <row r="967" spans="1:37" x14ac:dyDescent="0.25">
      <c r="A967" s="14" t="s">
        <v>91</v>
      </c>
      <c r="B967" t="s">
        <v>80</v>
      </c>
      <c r="C967" t="s">
        <v>90</v>
      </c>
      <c r="D967" s="13">
        <v>42219</v>
      </c>
      <c r="E967">
        <v>1</v>
      </c>
      <c r="F967">
        <v>500</v>
      </c>
      <c r="G967" s="2" t="s">
        <v>87</v>
      </c>
      <c r="H967" s="2" t="s">
        <v>10</v>
      </c>
      <c r="I967">
        <v>7</v>
      </c>
      <c r="J967" s="2" t="s">
        <v>88</v>
      </c>
      <c r="K967" s="2">
        <f>IF(ISNUMBER(AVERAGEIFS(ObservedSpeciesData!K$2:K$4955,ObservedSpeciesData!$A$2:$A$4955,$A967,ObservedSpeciesData!$D$2:$D$4955,$D967)),AVERAGEIFS(ObservedSpeciesData!K$2:K$4955,ObservedSpeciesData!$A$2:$A$4955,$A967,ObservedSpeciesData!$D$2:$D$4955,$D967),"")</f>
        <v>450</v>
      </c>
      <c r="L967" s="26">
        <f>IF(ISNUMBER(AVERAGEIFS(ObservedSpeciesData!L$2:L$4955,ObservedSpeciesData!$A$2:$A$4955,$A967,ObservedSpeciesData!$D$2:$D$4955,$D967)),AVERAGEIFS(ObservedSpeciesData!L$2:L$4955,ObservedSpeciesData!$A$2:$A$4955,$A967,ObservedSpeciesData!$D$2:$D$4955,$D967),"")</f>
        <v>1937.3333333333333</v>
      </c>
      <c r="M967" s="23">
        <f>IF(ISNUMBER(AVERAGEIFS(ObservedSpeciesData!M$2:M$4955,ObservedSpeciesData!$A$2:$A$4955,$A967,ObservedSpeciesData!$D$2:$D$4955,$D967)),AVERAGEIFS(ObservedSpeciesData!M$2:M$4955,ObservedSpeciesData!$A$2:$A$4955,$A967,ObservedSpeciesData!$D$2:$D$4955,$D967),"")</f>
        <v>193.73333333333332</v>
      </c>
      <c r="N967" s="23" t="str">
        <f>IF(ISNUMBER(AVERAGEIFS(ObservedSpeciesData!N$2:N$4955,ObservedSpeciesData!$A$2:$A$4955,$A967,ObservedSpeciesData!$D$2:$D$4955,$D967)),AVERAGEIFS(ObservedSpeciesData!N$2:N$4955,ObservedSpeciesData!$A$2:$A$4955,$A967,ObservedSpeciesData!$D$2:$D$4955,$D967),"")</f>
        <v/>
      </c>
      <c r="O967" s="23" t="str">
        <f>IF(ISNUMBER(AVERAGEIFS(ObservedSpeciesData!O$2:O$4955,ObservedSpeciesData!$A$2:$A$4955,$A967,ObservedSpeciesData!$D$2:$D$4955,$D967)),AVERAGEIFS(ObservedSpeciesData!O$2:O$4955,ObservedSpeciesData!$A$2:$A$4955,$A967,ObservedSpeciesData!$D$2:$D$4955,$D967),"")</f>
        <v/>
      </c>
      <c r="P967" s="23" t="str">
        <f>IF(ISNUMBER(AVERAGEIFS(ObservedSpeciesData!P$2:P$4955,ObservedSpeciesData!$A$2:$A$4955,$A967,ObservedSpeciesData!$C$2:$C$4955,$C967,ObservedSpeciesData!$D$2:$D$4955,$D967)),AVERAGEIFS(ObservedSpeciesData!P$2:P$4955,ObservedSpeciesData!$A$2:$A$4955,$A967,ObservedSpeciesData!$C$2:$C$4955,$C967,ObservedSpeciesData!$D$2:$D$4955,$D967),"")</f>
        <v/>
      </c>
      <c r="Q967" s="23"/>
      <c r="R967" s="25" t="str">
        <f>IF(ISNUMBER(AVERAGEIFS(ObservedSpeciesData!R$2:R$4955,ObservedSpeciesData!$A$2:$A$4955,$A967,ObservedSpeciesData!$D$2:$D$4955,$D967)),AVERAGEIFS(ObservedSpeciesData!R$2:R$4955,ObservedSpeciesData!$A$2:$A$4955,$A967,ObservedSpeciesData!$D$2:$D$4955,$D967),"")</f>
        <v/>
      </c>
      <c r="S967" s="25" t="str">
        <f>IF(ISNUMBER(AVERAGEIFS(ObservedSpeciesData!S$2:S$4955,ObservedSpeciesData!$A$2:$A$4955,$A967,ObservedSpeciesData!$D$2:$D$4955,$D967)),AVERAGEIFS(ObservedSpeciesData!S$2:S$4955,ObservedSpeciesData!$A$2:$A$4955,$A967,ObservedSpeciesData!$D$2:$D$4955,$D967),"")</f>
        <v/>
      </c>
      <c r="T967" s="23" t="str">
        <f>IF(ISNUMBER(AVERAGEIFS(ObservedSpeciesData!T$2:T$4955,ObservedSpeciesData!$A$2:$A$4955,$A967,ObservedSpeciesData!$D$2:$D$4955,$D967)),AVERAGEIFS(ObservedSpeciesData!T$2:T$4955,ObservedSpeciesData!$A$2:$A$4955,$A967,ObservedSpeciesData!$D$2:$D$4955,$D967),"")</f>
        <v/>
      </c>
      <c r="U967" s="24" t="str">
        <f>IF(ISNUMBER(AVERAGEIFS(ObservedSpeciesData!U$2:U$4955,ObservedSpeciesData!$A$2:$A$4955,$A967,ObservedSpeciesData!$C$2:$C$4955,$C967,ObservedSpeciesData!$D$2:$D$4955,$D967)),AVERAGEIFS(ObservedSpeciesData!U$2:U$4955,ObservedSpeciesData!$A$2:$A$4955,$A967,ObservedSpeciesData!$C$2:$C$4955,$C967,ObservedSpeciesData!$D$2:$D$4955,$D967),"")</f>
        <v/>
      </c>
      <c r="V967" s="23" t="str">
        <f>IF(ISNUMBER(AVERAGEIFS(ObservedSpeciesData!V$2:V$4955,ObservedSpeciesData!$A$2:$A$4955,$A967,ObservedSpeciesData!$D$2:$D$4955,$D967)),AVERAGEIFS(ObservedSpeciesData!V$2:V$4955,ObservedSpeciesData!$A$2:$A$4955,$A967,ObservedSpeciesData!$D$2:$D$4955,$D967),"")</f>
        <v/>
      </c>
      <c r="W967" s="23" t="str">
        <f>IF(ISNUMBER(AVERAGEIFS(ObservedSpeciesData!W$2:W$4955,ObservedSpeciesData!$A$2:$A$4955,$A967,ObservedSpeciesData!$D$2:$D$4955,$D967)),AVERAGEIFS(ObservedSpeciesData!W$2:W$4955,ObservedSpeciesData!$A$2:$A$4955,$A967,ObservedSpeciesData!$D$2:$D$4955,$D967),"")</f>
        <v/>
      </c>
      <c r="X967" s="23" t="str">
        <f>IF(ISNUMBER(AVERAGEIFS(ObservedSpeciesData!X$2:X$4955,ObservedSpeciesData!$A$2:$A$4955,$A967,ObservedSpeciesData!$D$2:$D$4955,$D967)),AVERAGEIFS(ObservedSpeciesData!X$2:X$4955,ObservedSpeciesData!$A$2:$A$4955,$A967,ObservedSpeciesData!$D$2:$D$4955,$D967),"")</f>
        <v/>
      </c>
      <c r="Y967" s="23" t="str">
        <f>IF(ISNUMBER(AVERAGEIFS(ObservedSpeciesData!Y$2:Y$4955,ObservedSpeciesData!$A$2:$A$4955,$A967,ObservedSpeciesData!$D$2:$D$4955,$D967)),AVERAGEIFS(ObservedSpeciesData!Y$2:Y$4955,ObservedSpeciesData!$A$2:$A$4955,$A967,ObservedSpeciesData!$D$2:$D$4955,$D967),"")</f>
        <v/>
      </c>
      <c r="Z967" s="23" t="str">
        <f>IF(ISNUMBER(AVERAGEIFS(ObservedSpeciesData!Z$2:Z$4955,ObservedSpeciesData!$A$2:$A$4955,$A967,ObservedSpeciesData!$D$2:$D$4955,$D967)),AVERAGEIFS(ObservedSpeciesData!Z$2:Z$4955,ObservedSpeciesData!$A$2:$A$4955,$A967,ObservedSpeciesData!$D$2:$D$4955,$D967),"")</f>
        <v/>
      </c>
      <c r="AA967" s="23">
        <f>IF(ISNUMBER(AVERAGEIFS(ObservedSpeciesData!AA$2:AA$4955,ObservedSpeciesData!$A$2:$A$4955,$A967,ObservedSpeciesData!$D$2:$D$4955,$D967)),AVERAGEIFS(ObservedSpeciesData!AA$2:AA$4955,ObservedSpeciesData!$A$2:$A$4955,$A967,ObservedSpeciesData!$D$2:$D$4955,$D967),"")</f>
        <v>26.066666666666663</v>
      </c>
      <c r="AB967" s="24">
        <f>IF(ISNUMBER(AVERAGEIFS(ObservedSpeciesData!AB$2:AB$4955,ObservedSpeciesData!$A$2:$A$4955,$A967,ObservedSpeciesData!$D$2:$D$4955,$D967)),AVERAGEIFS(ObservedSpeciesData!AB$2:AB$4955,ObservedSpeciesData!$A$2:$A$4955,$A967,ObservedSpeciesData!$D$2:$D$4955,$D967),"")</f>
        <v>4.1666666666666664E-2</v>
      </c>
      <c r="AC967" s="24">
        <f>IF(ISNUMBER(AVERAGEIFS(ObservedSpeciesData!AC$2:AC$4955,ObservedSpeciesData!$A$2:$A$4955,$A967,ObservedSpeciesData!$D$2:$D$4955,$D967)),AVERAGEIFS(ObservedSpeciesData!AC$2:AC$4955,ObservedSpeciesData!$A$2:$A$4955,$A967,ObservedSpeciesData!$D$2:$D$4955,$D967),"")</f>
        <v>4.1666666666666664E-2</v>
      </c>
      <c r="AD967" s="23" t="str">
        <f>IF(ISNUMBER(AVERAGEIFS(ObservedSpeciesData!AD$2:AD$4955,ObservedSpeciesData!$A$2:$A$4955,$A967,ObservedSpeciesData!$D$2:$D$4955,$D967)),AVERAGEIFS(ObservedSpeciesData!AD$2:AD$4955,ObservedSpeciesData!$A$2:$A$4955,$A967,ObservedSpeciesData!$D$2:$D$4955,$D967),"")</f>
        <v/>
      </c>
      <c r="AE967" s="24" t="str">
        <f>IF(ISNUMBER(AVERAGEIFS(ObservedSpeciesData!AE$2:AE$4955,ObservedSpeciesData!$A$2:$A$4955,$A967,ObservedSpeciesData!$D$2:$D$4955,$D967)),AVERAGEIFS(ObservedSpeciesData!AE$2:AE$4955,ObservedSpeciesData!$A$2:$A$4955,$A967,ObservedSpeciesData!$D$2:$D$4955,$D967),"")</f>
        <v/>
      </c>
      <c r="AF967" s="23"/>
      <c r="AG967" s="24"/>
      <c r="AH967" s="23" t="str">
        <f>IF(ISNUMBER(AVERAGEIFS(ObservedSpeciesData!AH$2:AH$4955,ObservedSpeciesData!$A$2:$A$4955,$A967,ObservedSpeciesData!$D$2:$D$4955,$D967)),AVERAGEIFS(ObservedSpeciesData!AH$2:AH$4955,ObservedSpeciesData!$A$2:$A$4955,$A967,ObservedSpeciesData!$D$2:$D$4955,$D967),"")</f>
        <v/>
      </c>
      <c r="AI967" s="23" t="str">
        <f>IF(ISNUMBER(AVERAGEIFS(ObservedSpeciesData!AI$2:AI$4955,ObservedSpeciesData!$A$2:$A$4955,$A967,ObservedSpeciesData!$C$2:$C$4955,$C967,ObservedSpeciesData!$D$2:$D$4955,$D967)),AVERAGEIFS(ObservedSpeciesData!AI$2:AI$4955,ObservedSpeciesData!$A$2:$A$4955,$A967,ObservedSpeciesData!$C$2:$C$4955,$C967,ObservedSpeciesData!$D$2:$D$4955,$D967),"")</f>
        <v/>
      </c>
      <c r="AJ967" s="2">
        <f>COUNTIFS(ObservedSpeciesData!$A$2:$A$828,$A967,ObservedSpeciesData!$D$2:$D$828,$D967)</f>
        <v>0</v>
      </c>
      <c r="AK967" s="2">
        <f t="shared" si="15"/>
        <v>4</v>
      </c>
    </row>
    <row r="968" spans="1:37" x14ac:dyDescent="0.25">
      <c r="A968" s="14" t="s">
        <v>96</v>
      </c>
      <c r="B968" t="s">
        <v>80</v>
      </c>
      <c r="C968" t="s">
        <v>90</v>
      </c>
      <c r="D968" s="13">
        <v>42233</v>
      </c>
      <c r="E968">
        <v>1</v>
      </c>
      <c r="F968">
        <v>0</v>
      </c>
      <c r="G968" s="2" t="s">
        <v>87</v>
      </c>
      <c r="H968" s="2" t="s">
        <v>10</v>
      </c>
      <c r="I968">
        <v>7</v>
      </c>
      <c r="J968" s="2" t="s">
        <v>88</v>
      </c>
      <c r="K968" s="2">
        <f>IF(ISNUMBER(AVERAGEIFS(ObservedSpeciesData!K$2:K$4955,ObservedSpeciesData!$A$2:$A$4955,$A968,ObservedSpeciesData!$D$2:$D$4955,$D968)),AVERAGEIFS(ObservedSpeciesData!K$2:K$4955,ObservedSpeciesData!$A$2:$A$4955,$A968,ObservedSpeciesData!$D$2:$D$4955,$D968),"")</f>
        <v>0</v>
      </c>
      <c r="L968" s="26">
        <f>IF(ISNUMBER(AVERAGEIFS(ObservedSpeciesData!L$2:L$4955,ObservedSpeciesData!$A$2:$A$4955,$A968,ObservedSpeciesData!$D$2:$D$4955,$D968)),AVERAGEIFS(ObservedSpeciesData!L$2:L$4955,ObservedSpeciesData!$A$2:$A$4955,$A968,ObservedSpeciesData!$D$2:$D$4955,$D968),"")</f>
        <v>1396</v>
      </c>
      <c r="M968" s="23">
        <f>IF(ISNUMBER(AVERAGEIFS(ObservedSpeciesData!M$2:M$4955,ObservedSpeciesData!$A$2:$A$4955,$A968,ObservedSpeciesData!$D$2:$D$4955,$D968)),AVERAGEIFS(ObservedSpeciesData!M$2:M$4955,ObservedSpeciesData!$A$2:$A$4955,$A968,ObservedSpeciesData!$D$2:$D$4955,$D968),"")</f>
        <v>139.6</v>
      </c>
      <c r="N968" s="23" t="str">
        <f>IF(ISNUMBER(AVERAGEIFS(ObservedSpeciesData!N$2:N$4955,ObservedSpeciesData!$A$2:$A$4955,$A968,ObservedSpeciesData!$D$2:$D$4955,$D968)),AVERAGEIFS(ObservedSpeciesData!N$2:N$4955,ObservedSpeciesData!$A$2:$A$4955,$A968,ObservedSpeciesData!$D$2:$D$4955,$D968),"")</f>
        <v/>
      </c>
      <c r="O968" s="23" t="str">
        <f>IF(ISNUMBER(AVERAGEIFS(ObservedSpeciesData!O$2:O$4955,ObservedSpeciesData!$A$2:$A$4955,$A968,ObservedSpeciesData!$D$2:$D$4955,$D968)),AVERAGEIFS(ObservedSpeciesData!O$2:O$4955,ObservedSpeciesData!$A$2:$A$4955,$A968,ObservedSpeciesData!$D$2:$D$4955,$D968),"")</f>
        <v/>
      </c>
      <c r="P968" s="23" t="str">
        <f>IF(ISNUMBER(AVERAGEIFS(ObservedSpeciesData!P$2:P$4955,ObservedSpeciesData!$A$2:$A$4955,$A968,ObservedSpeciesData!$C$2:$C$4955,$C968,ObservedSpeciesData!$D$2:$D$4955,$D968)),AVERAGEIFS(ObservedSpeciesData!P$2:P$4955,ObservedSpeciesData!$A$2:$A$4955,$A968,ObservedSpeciesData!$C$2:$C$4955,$C968,ObservedSpeciesData!$D$2:$D$4955,$D968),"")</f>
        <v/>
      </c>
      <c r="Q968" s="23"/>
      <c r="R968" s="25" t="str">
        <f>IF(ISNUMBER(AVERAGEIFS(ObservedSpeciesData!R$2:R$4955,ObservedSpeciesData!$A$2:$A$4955,$A968,ObservedSpeciesData!$D$2:$D$4955,$D968)),AVERAGEIFS(ObservedSpeciesData!R$2:R$4955,ObservedSpeciesData!$A$2:$A$4955,$A968,ObservedSpeciesData!$D$2:$D$4955,$D968),"")</f>
        <v/>
      </c>
      <c r="S968" s="25" t="str">
        <f>IF(ISNUMBER(AVERAGEIFS(ObservedSpeciesData!S$2:S$4955,ObservedSpeciesData!$A$2:$A$4955,$A968,ObservedSpeciesData!$D$2:$D$4955,$D968)),AVERAGEIFS(ObservedSpeciesData!S$2:S$4955,ObservedSpeciesData!$A$2:$A$4955,$A968,ObservedSpeciesData!$D$2:$D$4955,$D968),"")</f>
        <v/>
      </c>
      <c r="T968" s="23" t="str">
        <f>IF(ISNUMBER(AVERAGEIFS(ObservedSpeciesData!T$2:T$4955,ObservedSpeciesData!$A$2:$A$4955,$A968,ObservedSpeciesData!$D$2:$D$4955,$D968)),AVERAGEIFS(ObservedSpeciesData!T$2:T$4955,ObservedSpeciesData!$A$2:$A$4955,$A968,ObservedSpeciesData!$D$2:$D$4955,$D968),"")</f>
        <v/>
      </c>
      <c r="U968" s="24" t="str">
        <f>IF(ISNUMBER(AVERAGEIFS(ObservedSpeciesData!U$2:U$4955,ObservedSpeciesData!$A$2:$A$4955,$A968,ObservedSpeciesData!$C$2:$C$4955,$C968,ObservedSpeciesData!$D$2:$D$4955,$D968)),AVERAGEIFS(ObservedSpeciesData!U$2:U$4955,ObservedSpeciesData!$A$2:$A$4955,$A968,ObservedSpeciesData!$C$2:$C$4955,$C968,ObservedSpeciesData!$D$2:$D$4955,$D968),"")</f>
        <v/>
      </c>
      <c r="V968" s="23" t="str">
        <f>IF(ISNUMBER(AVERAGEIFS(ObservedSpeciesData!V$2:V$4955,ObservedSpeciesData!$A$2:$A$4955,$A968,ObservedSpeciesData!$D$2:$D$4955,$D968)),AVERAGEIFS(ObservedSpeciesData!V$2:V$4955,ObservedSpeciesData!$A$2:$A$4955,$A968,ObservedSpeciesData!$D$2:$D$4955,$D968),"")</f>
        <v/>
      </c>
      <c r="W968" s="23" t="str">
        <f>IF(ISNUMBER(AVERAGEIFS(ObservedSpeciesData!W$2:W$4955,ObservedSpeciesData!$A$2:$A$4955,$A968,ObservedSpeciesData!$D$2:$D$4955,$D968)),AVERAGEIFS(ObservedSpeciesData!W$2:W$4955,ObservedSpeciesData!$A$2:$A$4955,$A968,ObservedSpeciesData!$D$2:$D$4955,$D968),"")</f>
        <v/>
      </c>
      <c r="X968" s="23" t="str">
        <f>IF(ISNUMBER(AVERAGEIFS(ObservedSpeciesData!X$2:X$4955,ObservedSpeciesData!$A$2:$A$4955,$A968,ObservedSpeciesData!$D$2:$D$4955,$D968)),AVERAGEIFS(ObservedSpeciesData!X$2:X$4955,ObservedSpeciesData!$A$2:$A$4955,$A968,ObservedSpeciesData!$D$2:$D$4955,$D968),"")</f>
        <v/>
      </c>
      <c r="Y968" s="23" t="str">
        <f>IF(ISNUMBER(AVERAGEIFS(ObservedSpeciesData!Y$2:Y$4955,ObservedSpeciesData!$A$2:$A$4955,$A968,ObservedSpeciesData!$D$2:$D$4955,$D968)),AVERAGEIFS(ObservedSpeciesData!Y$2:Y$4955,ObservedSpeciesData!$A$2:$A$4955,$A968,ObservedSpeciesData!$D$2:$D$4955,$D968),"")</f>
        <v/>
      </c>
      <c r="Z968" s="23" t="str">
        <f>IF(ISNUMBER(AVERAGEIFS(ObservedSpeciesData!Z$2:Z$4955,ObservedSpeciesData!$A$2:$A$4955,$A968,ObservedSpeciesData!$D$2:$D$4955,$D968)),AVERAGEIFS(ObservedSpeciesData!Z$2:Z$4955,ObservedSpeciesData!$A$2:$A$4955,$A968,ObservedSpeciesData!$D$2:$D$4955,$D968),"")</f>
        <v/>
      </c>
      <c r="AA968" s="23">
        <f>IF(ISNUMBER(AVERAGEIFS(ObservedSpeciesData!AA$2:AA$4955,ObservedSpeciesData!$A$2:$A$4955,$A968,ObservedSpeciesData!$D$2:$D$4955,$D968)),AVERAGEIFS(ObservedSpeciesData!AA$2:AA$4955,ObservedSpeciesData!$A$2:$A$4955,$A968,ObservedSpeciesData!$D$2:$D$4955,$D968),"")</f>
        <v>15.966666666666669</v>
      </c>
      <c r="AB968" s="24">
        <f>IF(ISNUMBER(AVERAGEIFS(ObservedSpeciesData!AB$2:AB$4955,ObservedSpeciesData!$A$2:$A$4955,$A968,ObservedSpeciesData!$D$2:$D$4955,$D968)),AVERAGEIFS(ObservedSpeciesData!AB$2:AB$4955,ObservedSpeciesData!$A$2:$A$4955,$A968,ObservedSpeciesData!$D$2:$D$4955,$D968),"")</f>
        <v>2.5666666666666671E-2</v>
      </c>
      <c r="AC968" s="24">
        <f>IF(ISNUMBER(AVERAGEIFS(ObservedSpeciesData!AC$2:AC$4955,ObservedSpeciesData!$A$2:$A$4955,$A968,ObservedSpeciesData!$D$2:$D$4955,$D968)),AVERAGEIFS(ObservedSpeciesData!AC$2:AC$4955,ObservedSpeciesData!$A$2:$A$4955,$A968,ObservedSpeciesData!$D$2:$D$4955,$D968),"")</f>
        <v>2.5666666666666671E-2</v>
      </c>
      <c r="AD968" s="23" t="str">
        <f>IF(ISNUMBER(AVERAGEIFS(ObservedSpeciesData!AD$2:AD$4955,ObservedSpeciesData!$A$2:$A$4955,$A968,ObservedSpeciesData!$D$2:$D$4955,$D968)),AVERAGEIFS(ObservedSpeciesData!AD$2:AD$4955,ObservedSpeciesData!$A$2:$A$4955,$A968,ObservedSpeciesData!$D$2:$D$4955,$D968),"")</f>
        <v/>
      </c>
      <c r="AE968" s="24" t="str">
        <f>IF(ISNUMBER(AVERAGEIFS(ObservedSpeciesData!AE$2:AE$4955,ObservedSpeciesData!$A$2:$A$4955,$A968,ObservedSpeciesData!$D$2:$D$4955,$D968)),AVERAGEIFS(ObservedSpeciesData!AE$2:AE$4955,ObservedSpeciesData!$A$2:$A$4955,$A968,ObservedSpeciesData!$D$2:$D$4955,$D968),"")</f>
        <v/>
      </c>
      <c r="AF968" s="23"/>
      <c r="AG968" s="24"/>
      <c r="AH968" s="23" t="str">
        <f>IF(ISNUMBER(AVERAGEIFS(ObservedSpeciesData!AH$2:AH$4955,ObservedSpeciesData!$A$2:$A$4955,$A968,ObservedSpeciesData!$D$2:$D$4955,$D968)),AVERAGEIFS(ObservedSpeciesData!AH$2:AH$4955,ObservedSpeciesData!$A$2:$A$4955,$A968,ObservedSpeciesData!$D$2:$D$4955,$D968),"")</f>
        <v/>
      </c>
      <c r="AI968" s="23" t="str">
        <f>IF(ISNUMBER(AVERAGEIFS(ObservedSpeciesData!AI$2:AI$4955,ObservedSpeciesData!$A$2:$A$4955,$A968,ObservedSpeciesData!$C$2:$C$4955,$C968,ObservedSpeciesData!$D$2:$D$4955,$D968)),AVERAGEIFS(ObservedSpeciesData!AI$2:AI$4955,ObservedSpeciesData!$A$2:$A$4955,$A968,ObservedSpeciesData!$C$2:$C$4955,$C968,ObservedSpeciesData!$D$2:$D$4955,$D968),"")</f>
        <v/>
      </c>
      <c r="AJ968" s="2">
        <f>COUNTIFS(ObservedSpeciesData!$A$2:$A$828,$A968,ObservedSpeciesData!$D$2:$D$828,$D968)</f>
        <v>0</v>
      </c>
      <c r="AK968" s="2">
        <f t="shared" si="15"/>
        <v>4</v>
      </c>
    </row>
    <row r="969" spans="1:37" x14ac:dyDescent="0.25">
      <c r="A969" s="14" t="s">
        <v>95</v>
      </c>
      <c r="B969" t="s">
        <v>80</v>
      </c>
      <c r="C969" t="s">
        <v>90</v>
      </c>
      <c r="D969" s="13">
        <v>42233</v>
      </c>
      <c r="E969">
        <v>1</v>
      </c>
      <c r="F969">
        <v>50</v>
      </c>
      <c r="G969" s="2" t="s">
        <v>87</v>
      </c>
      <c r="H969" s="2" t="s">
        <v>10</v>
      </c>
      <c r="I969">
        <v>7</v>
      </c>
      <c r="J969" s="2" t="s">
        <v>88</v>
      </c>
      <c r="K969" s="2">
        <f>IF(ISNUMBER(AVERAGEIFS(ObservedSpeciesData!K$2:K$4955,ObservedSpeciesData!$A$2:$A$4955,$A969,ObservedSpeciesData!$D$2:$D$4955,$D969)),AVERAGEIFS(ObservedSpeciesData!K$2:K$4955,ObservedSpeciesData!$A$2:$A$4955,$A969,ObservedSpeciesData!$D$2:$D$4955,$D969),"")</f>
        <v>45</v>
      </c>
      <c r="L969" s="26">
        <f>IF(ISNUMBER(AVERAGEIFS(ObservedSpeciesData!L$2:L$4955,ObservedSpeciesData!$A$2:$A$4955,$A969,ObservedSpeciesData!$D$2:$D$4955,$D969)),AVERAGEIFS(ObservedSpeciesData!L$2:L$4955,ObservedSpeciesData!$A$2:$A$4955,$A969,ObservedSpeciesData!$D$2:$D$4955,$D969),"")</f>
        <v>1489.3333333333333</v>
      </c>
      <c r="M969" s="23">
        <f>IF(ISNUMBER(AVERAGEIFS(ObservedSpeciesData!M$2:M$4955,ObservedSpeciesData!$A$2:$A$4955,$A969,ObservedSpeciesData!$D$2:$D$4955,$D969)),AVERAGEIFS(ObservedSpeciesData!M$2:M$4955,ObservedSpeciesData!$A$2:$A$4955,$A969,ObservedSpeciesData!$D$2:$D$4955,$D969),"")</f>
        <v>148.93333333333337</v>
      </c>
      <c r="N969" s="23" t="str">
        <f>IF(ISNUMBER(AVERAGEIFS(ObservedSpeciesData!N$2:N$4955,ObservedSpeciesData!$A$2:$A$4955,$A969,ObservedSpeciesData!$D$2:$D$4955,$D969)),AVERAGEIFS(ObservedSpeciesData!N$2:N$4955,ObservedSpeciesData!$A$2:$A$4955,$A969,ObservedSpeciesData!$D$2:$D$4955,$D969),"")</f>
        <v/>
      </c>
      <c r="O969" s="23" t="str">
        <f>IF(ISNUMBER(AVERAGEIFS(ObservedSpeciesData!O$2:O$4955,ObservedSpeciesData!$A$2:$A$4955,$A969,ObservedSpeciesData!$D$2:$D$4955,$D969)),AVERAGEIFS(ObservedSpeciesData!O$2:O$4955,ObservedSpeciesData!$A$2:$A$4955,$A969,ObservedSpeciesData!$D$2:$D$4955,$D969),"")</f>
        <v/>
      </c>
      <c r="P969" s="23" t="str">
        <f>IF(ISNUMBER(AVERAGEIFS(ObservedSpeciesData!P$2:P$4955,ObservedSpeciesData!$A$2:$A$4955,$A969,ObservedSpeciesData!$C$2:$C$4955,$C969,ObservedSpeciesData!$D$2:$D$4955,$D969)),AVERAGEIFS(ObservedSpeciesData!P$2:P$4955,ObservedSpeciesData!$A$2:$A$4955,$A969,ObservedSpeciesData!$C$2:$C$4955,$C969,ObservedSpeciesData!$D$2:$D$4955,$D969),"")</f>
        <v/>
      </c>
      <c r="Q969" s="23"/>
      <c r="R969" s="25" t="str">
        <f>IF(ISNUMBER(AVERAGEIFS(ObservedSpeciesData!R$2:R$4955,ObservedSpeciesData!$A$2:$A$4955,$A969,ObservedSpeciesData!$D$2:$D$4955,$D969)),AVERAGEIFS(ObservedSpeciesData!R$2:R$4955,ObservedSpeciesData!$A$2:$A$4955,$A969,ObservedSpeciesData!$D$2:$D$4955,$D969),"")</f>
        <v/>
      </c>
      <c r="S969" s="25" t="str">
        <f>IF(ISNUMBER(AVERAGEIFS(ObservedSpeciesData!S$2:S$4955,ObservedSpeciesData!$A$2:$A$4955,$A969,ObservedSpeciesData!$D$2:$D$4955,$D969)),AVERAGEIFS(ObservedSpeciesData!S$2:S$4955,ObservedSpeciesData!$A$2:$A$4955,$A969,ObservedSpeciesData!$D$2:$D$4955,$D969),"")</f>
        <v/>
      </c>
      <c r="T969" s="23" t="str">
        <f>IF(ISNUMBER(AVERAGEIFS(ObservedSpeciesData!T$2:T$4955,ObservedSpeciesData!$A$2:$A$4955,$A969,ObservedSpeciesData!$D$2:$D$4955,$D969)),AVERAGEIFS(ObservedSpeciesData!T$2:T$4955,ObservedSpeciesData!$A$2:$A$4955,$A969,ObservedSpeciesData!$D$2:$D$4955,$D969),"")</f>
        <v/>
      </c>
      <c r="U969" s="24" t="str">
        <f>IF(ISNUMBER(AVERAGEIFS(ObservedSpeciesData!U$2:U$4955,ObservedSpeciesData!$A$2:$A$4955,$A969,ObservedSpeciesData!$C$2:$C$4955,$C969,ObservedSpeciesData!$D$2:$D$4955,$D969)),AVERAGEIFS(ObservedSpeciesData!U$2:U$4955,ObservedSpeciesData!$A$2:$A$4955,$A969,ObservedSpeciesData!$C$2:$C$4955,$C969,ObservedSpeciesData!$D$2:$D$4955,$D969),"")</f>
        <v/>
      </c>
      <c r="V969" s="23" t="str">
        <f>IF(ISNUMBER(AVERAGEIFS(ObservedSpeciesData!V$2:V$4955,ObservedSpeciesData!$A$2:$A$4955,$A969,ObservedSpeciesData!$D$2:$D$4955,$D969)),AVERAGEIFS(ObservedSpeciesData!V$2:V$4955,ObservedSpeciesData!$A$2:$A$4955,$A969,ObservedSpeciesData!$D$2:$D$4955,$D969),"")</f>
        <v/>
      </c>
      <c r="W969" s="23" t="str">
        <f>IF(ISNUMBER(AVERAGEIFS(ObservedSpeciesData!W$2:W$4955,ObservedSpeciesData!$A$2:$A$4955,$A969,ObservedSpeciesData!$D$2:$D$4955,$D969)),AVERAGEIFS(ObservedSpeciesData!W$2:W$4955,ObservedSpeciesData!$A$2:$A$4955,$A969,ObservedSpeciesData!$D$2:$D$4955,$D969),"")</f>
        <v/>
      </c>
      <c r="X969" s="23" t="str">
        <f>IF(ISNUMBER(AVERAGEIFS(ObservedSpeciesData!X$2:X$4955,ObservedSpeciesData!$A$2:$A$4955,$A969,ObservedSpeciesData!$D$2:$D$4955,$D969)),AVERAGEIFS(ObservedSpeciesData!X$2:X$4955,ObservedSpeciesData!$A$2:$A$4955,$A969,ObservedSpeciesData!$D$2:$D$4955,$D969),"")</f>
        <v/>
      </c>
      <c r="Y969" s="23" t="str">
        <f>IF(ISNUMBER(AVERAGEIFS(ObservedSpeciesData!Y$2:Y$4955,ObservedSpeciesData!$A$2:$A$4955,$A969,ObservedSpeciesData!$D$2:$D$4955,$D969)),AVERAGEIFS(ObservedSpeciesData!Y$2:Y$4955,ObservedSpeciesData!$A$2:$A$4955,$A969,ObservedSpeciesData!$D$2:$D$4955,$D969),"")</f>
        <v/>
      </c>
      <c r="Z969" s="23" t="str">
        <f>IF(ISNUMBER(AVERAGEIFS(ObservedSpeciesData!Z$2:Z$4955,ObservedSpeciesData!$A$2:$A$4955,$A969,ObservedSpeciesData!$D$2:$D$4955,$D969)),AVERAGEIFS(ObservedSpeciesData!Z$2:Z$4955,ObservedSpeciesData!$A$2:$A$4955,$A969,ObservedSpeciesData!$D$2:$D$4955,$D969),"")</f>
        <v/>
      </c>
      <c r="AA969" s="23">
        <f>IF(ISNUMBER(AVERAGEIFS(ObservedSpeciesData!AA$2:AA$4955,ObservedSpeciesData!$A$2:$A$4955,$A969,ObservedSpeciesData!$D$2:$D$4955,$D969)),AVERAGEIFS(ObservedSpeciesData!AA$2:AA$4955,ObservedSpeciesData!$A$2:$A$4955,$A969,ObservedSpeciesData!$D$2:$D$4955,$D969),"")</f>
        <v>18.599999999999998</v>
      </c>
      <c r="AB969" s="24">
        <f>IF(ISNUMBER(AVERAGEIFS(ObservedSpeciesData!AB$2:AB$4955,ObservedSpeciesData!$A$2:$A$4955,$A969,ObservedSpeciesData!$D$2:$D$4955,$D969)),AVERAGEIFS(ObservedSpeciesData!AB$2:AB$4955,ObservedSpeciesData!$A$2:$A$4955,$A969,ObservedSpeciesData!$D$2:$D$4955,$D969),"")</f>
        <v>0.03</v>
      </c>
      <c r="AC969" s="24">
        <f>IF(ISNUMBER(AVERAGEIFS(ObservedSpeciesData!AC$2:AC$4955,ObservedSpeciesData!$A$2:$A$4955,$A969,ObservedSpeciesData!$D$2:$D$4955,$D969)),AVERAGEIFS(ObservedSpeciesData!AC$2:AC$4955,ObservedSpeciesData!$A$2:$A$4955,$A969,ObservedSpeciesData!$D$2:$D$4955,$D969),"")</f>
        <v>0.03</v>
      </c>
      <c r="AD969" s="23" t="str">
        <f>IF(ISNUMBER(AVERAGEIFS(ObservedSpeciesData!AD$2:AD$4955,ObservedSpeciesData!$A$2:$A$4955,$A969,ObservedSpeciesData!$D$2:$D$4955,$D969)),AVERAGEIFS(ObservedSpeciesData!AD$2:AD$4955,ObservedSpeciesData!$A$2:$A$4955,$A969,ObservedSpeciesData!$D$2:$D$4955,$D969),"")</f>
        <v/>
      </c>
      <c r="AE969" s="24" t="str">
        <f>IF(ISNUMBER(AVERAGEIFS(ObservedSpeciesData!AE$2:AE$4955,ObservedSpeciesData!$A$2:$A$4955,$A969,ObservedSpeciesData!$D$2:$D$4955,$D969)),AVERAGEIFS(ObservedSpeciesData!AE$2:AE$4955,ObservedSpeciesData!$A$2:$A$4955,$A969,ObservedSpeciesData!$D$2:$D$4955,$D969),"")</f>
        <v/>
      </c>
      <c r="AF969" s="23"/>
      <c r="AG969" s="24"/>
      <c r="AH969" s="23" t="str">
        <f>IF(ISNUMBER(AVERAGEIFS(ObservedSpeciesData!AH$2:AH$4955,ObservedSpeciesData!$A$2:$A$4955,$A969,ObservedSpeciesData!$D$2:$D$4955,$D969)),AVERAGEIFS(ObservedSpeciesData!AH$2:AH$4955,ObservedSpeciesData!$A$2:$A$4955,$A969,ObservedSpeciesData!$D$2:$D$4955,$D969),"")</f>
        <v/>
      </c>
      <c r="AI969" s="23" t="str">
        <f>IF(ISNUMBER(AVERAGEIFS(ObservedSpeciesData!AI$2:AI$4955,ObservedSpeciesData!$A$2:$A$4955,$A969,ObservedSpeciesData!$C$2:$C$4955,$C969,ObservedSpeciesData!$D$2:$D$4955,$D969)),AVERAGEIFS(ObservedSpeciesData!AI$2:AI$4955,ObservedSpeciesData!$A$2:$A$4955,$A969,ObservedSpeciesData!$C$2:$C$4955,$C969,ObservedSpeciesData!$D$2:$D$4955,$D969),"")</f>
        <v/>
      </c>
      <c r="AJ969" s="2">
        <f>COUNTIFS(ObservedSpeciesData!$A$2:$A$828,$A969,ObservedSpeciesData!$D$2:$D$828,$D969)</f>
        <v>0</v>
      </c>
      <c r="AK969" s="2">
        <f t="shared" si="15"/>
        <v>4</v>
      </c>
    </row>
    <row r="970" spans="1:37" x14ac:dyDescent="0.25">
      <c r="A970" s="14" t="s">
        <v>94</v>
      </c>
      <c r="B970" t="s">
        <v>80</v>
      </c>
      <c r="C970" t="s">
        <v>90</v>
      </c>
      <c r="D970" s="13">
        <v>42233</v>
      </c>
      <c r="E970">
        <v>1</v>
      </c>
      <c r="F970">
        <v>100</v>
      </c>
      <c r="G970" s="2" t="s">
        <v>87</v>
      </c>
      <c r="H970" s="2" t="s">
        <v>10</v>
      </c>
      <c r="I970">
        <v>7</v>
      </c>
      <c r="J970" s="2" t="s">
        <v>88</v>
      </c>
      <c r="K970" s="2">
        <f>IF(ISNUMBER(AVERAGEIFS(ObservedSpeciesData!K$2:K$4955,ObservedSpeciesData!$A$2:$A$4955,$A970,ObservedSpeciesData!$D$2:$D$4955,$D970)),AVERAGEIFS(ObservedSpeciesData!K$2:K$4955,ObservedSpeciesData!$A$2:$A$4955,$A970,ObservedSpeciesData!$D$2:$D$4955,$D970),"")</f>
        <v>90</v>
      </c>
      <c r="L970" s="26">
        <f>IF(ISNUMBER(AVERAGEIFS(ObservedSpeciesData!L$2:L$4955,ObservedSpeciesData!$A$2:$A$4955,$A970,ObservedSpeciesData!$D$2:$D$4955,$D970)),AVERAGEIFS(ObservedSpeciesData!L$2:L$4955,ObservedSpeciesData!$A$2:$A$4955,$A970,ObservedSpeciesData!$D$2:$D$4955,$D970),"")</f>
        <v>1676</v>
      </c>
      <c r="M970" s="23">
        <f>IF(ISNUMBER(AVERAGEIFS(ObservedSpeciesData!M$2:M$4955,ObservedSpeciesData!$A$2:$A$4955,$A970,ObservedSpeciesData!$D$2:$D$4955,$D970)),AVERAGEIFS(ObservedSpeciesData!M$2:M$4955,ObservedSpeciesData!$A$2:$A$4955,$A970,ObservedSpeciesData!$D$2:$D$4955,$D970),"")</f>
        <v>167.6</v>
      </c>
      <c r="N970" s="23" t="str">
        <f>IF(ISNUMBER(AVERAGEIFS(ObservedSpeciesData!N$2:N$4955,ObservedSpeciesData!$A$2:$A$4955,$A970,ObservedSpeciesData!$D$2:$D$4955,$D970)),AVERAGEIFS(ObservedSpeciesData!N$2:N$4955,ObservedSpeciesData!$A$2:$A$4955,$A970,ObservedSpeciesData!$D$2:$D$4955,$D970),"")</f>
        <v/>
      </c>
      <c r="O970" s="23" t="str">
        <f>IF(ISNUMBER(AVERAGEIFS(ObservedSpeciesData!O$2:O$4955,ObservedSpeciesData!$A$2:$A$4955,$A970,ObservedSpeciesData!$D$2:$D$4955,$D970)),AVERAGEIFS(ObservedSpeciesData!O$2:O$4955,ObservedSpeciesData!$A$2:$A$4955,$A970,ObservedSpeciesData!$D$2:$D$4955,$D970),"")</f>
        <v/>
      </c>
      <c r="P970" s="23" t="str">
        <f>IF(ISNUMBER(AVERAGEIFS(ObservedSpeciesData!P$2:P$4955,ObservedSpeciesData!$A$2:$A$4955,$A970,ObservedSpeciesData!$C$2:$C$4955,$C970,ObservedSpeciesData!$D$2:$D$4955,$D970)),AVERAGEIFS(ObservedSpeciesData!P$2:P$4955,ObservedSpeciesData!$A$2:$A$4955,$A970,ObservedSpeciesData!$C$2:$C$4955,$C970,ObservedSpeciesData!$D$2:$D$4955,$D970),"")</f>
        <v/>
      </c>
      <c r="Q970" s="23"/>
      <c r="R970" s="25" t="str">
        <f>IF(ISNUMBER(AVERAGEIFS(ObservedSpeciesData!R$2:R$4955,ObservedSpeciesData!$A$2:$A$4955,$A970,ObservedSpeciesData!$D$2:$D$4955,$D970)),AVERAGEIFS(ObservedSpeciesData!R$2:R$4955,ObservedSpeciesData!$A$2:$A$4955,$A970,ObservedSpeciesData!$D$2:$D$4955,$D970),"")</f>
        <v/>
      </c>
      <c r="S970" s="25" t="str">
        <f>IF(ISNUMBER(AVERAGEIFS(ObservedSpeciesData!S$2:S$4955,ObservedSpeciesData!$A$2:$A$4955,$A970,ObservedSpeciesData!$D$2:$D$4955,$D970)),AVERAGEIFS(ObservedSpeciesData!S$2:S$4955,ObservedSpeciesData!$A$2:$A$4955,$A970,ObservedSpeciesData!$D$2:$D$4955,$D970),"")</f>
        <v/>
      </c>
      <c r="T970" s="23" t="str">
        <f>IF(ISNUMBER(AVERAGEIFS(ObservedSpeciesData!T$2:T$4955,ObservedSpeciesData!$A$2:$A$4955,$A970,ObservedSpeciesData!$D$2:$D$4955,$D970)),AVERAGEIFS(ObservedSpeciesData!T$2:T$4955,ObservedSpeciesData!$A$2:$A$4955,$A970,ObservedSpeciesData!$D$2:$D$4955,$D970),"")</f>
        <v/>
      </c>
      <c r="U970" s="24" t="str">
        <f>IF(ISNUMBER(AVERAGEIFS(ObservedSpeciesData!U$2:U$4955,ObservedSpeciesData!$A$2:$A$4955,$A970,ObservedSpeciesData!$C$2:$C$4955,$C970,ObservedSpeciesData!$D$2:$D$4955,$D970)),AVERAGEIFS(ObservedSpeciesData!U$2:U$4955,ObservedSpeciesData!$A$2:$A$4955,$A970,ObservedSpeciesData!$C$2:$C$4955,$C970,ObservedSpeciesData!$D$2:$D$4955,$D970),"")</f>
        <v/>
      </c>
      <c r="V970" s="23" t="str">
        <f>IF(ISNUMBER(AVERAGEIFS(ObservedSpeciesData!V$2:V$4955,ObservedSpeciesData!$A$2:$A$4955,$A970,ObservedSpeciesData!$D$2:$D$4955,$D970)),AVERAGEIFS(ObservedSpeciesData!V$2:V$4955,ObservedSpeciesData!$A$2:$A$4955,$A970,ObservedSpeciesData!$D$2:$D$4955,$D970),"")</f>
        <v/>
      </c>
      <c r="W970" s="23" t="str">
        <f>IF(ISNUMBER(AVERAGEIFS(ObservedSpeciesData!W$2:W$4955,ObservedSpeciesData!$A$2:$A$4955,$A970,ObservedSpeciesData!$D$2:$D$4955,$D970)),AVERAGEIFS(ObservedSpeciesData!W$2:W$4955,ObservedSpeciesData!$A$2:$A$4955,$A970,ObservedSpeciesData!$D$2:$D$4955,$D970),"")</f>
        <v/>
      </c>
      <c r="X970" s="23" t="str">
        <f>IF(ISNUMBER(AVERAGEIFS(ObservedSpeciesData!X$2:X$4955,ObservedSpeciesData!$A$2:$A$4955,$A970,ObservedSpeciesData!$D$2:$D$4955,$D970)),AVERAGEIFS(ObservedSpeciesData!X$2:X$4955,ObservedSpeciesData!$A$2:$A$4955,$A970,ObservedSpeciesData!$D$2:$D$4955,$D970),"")</f>
        <v/>
      </c>
      <c r="Y970" s="23" t="str">
        <f>IF(ISNUMBER(AVERAGEIFS(ObservedSpeciesData!Y$2:Y$4955,ObservedSpeciesData!$A$2:$A$4955,$A970,ObservedSpeciesData!$D$2:$D$4955,$D970)),AVERAGEIFS(ObservedSpeciesData!Y$2:Y$4955,ObservedSpeciesData!$A$2:$A$4955,$A970,ObservedSpeciesData!$D$2:$D$4955,$D970),"")</f>
        <v/>
      </c>
      <c r="Z970" s="23" t="str">
        <f>IF(ISNUMBER(AVERAGEIFS(ObservedSpeciesData!Z$2:Z$4955,ObservedSpeciesData!$A$2:$A$4955,$A970,ObservedSpeciesData!$D$2:$D$4955,$D970)),AVERAGEIFS(ObservedSpeciesData!Z$2:Z$4955,ObservedSpeciesData!$A$2:$A$4955,$A970,ObservedSpeciesData!$D$2:$D$4955,$D970),"")</f>
        <v/>
      </c>
      <c r="AA970" s="23">
        <f>IF(ISNUMBER(AVERAGEIFS(ObservedSpeciesData!AA$2:AA$4955,ObservedSpeciesData!$A$2:$A$4955,$A970,ObservedSpeciesData!$D$2:$D$4955,$D970)),AVERAGEIFS(ObservedSpeciesData!AA$2:AA$4955,ObservedSpeciesData!$A$2:$A$4955,$A970,ObservedSpeciesData!$D$2:$D$4955,$D970),"")</f>
        <v>19.766666666666666</v>
      </c>
      <c r="AB970" s="24">
        <f>IF(ISNUMBER(AVERAGEIFS(ObservedSpeciesData!AB$2:AB$4955,ObservedSpeciesData!$A$2:$A$4955,$A970,ObservedSpeciesData!$D$2:$D$4955,$D970)),AVERAGEIFS(ObservedSpeciesData!AB$2:AB$4955,ObservedSpeciesData!$A$2:$A$4955,$A970,ObservedSpeciesData!$D$2:$D$4955,$D970),"")</f>
        <v>3.1666666666666669E-2</v>
      </c>
      <c r="AC970" s="24">
        <f>IF(ISNUMBER(AVERAGEIFS(ObservedSpeciesData!AC$2:AC$4955,ObservedSpeciesData!$A$2:$A$4955,$A970,ObservedSpeciesData!$D$2:$D$4955,$D970)),AVERAGEIFS(ObservedSpeciesData!AC$2:AC$4955,ObservedSpeciesData!$A$2:$A$4955,$A970,ObservedSpeciesData!$D$2:$D$4955,$D970),"")</f>
        <v>3.1666666666666669E-2</v>
      </c>
      <c r="AD970" s="23" t="str">
        <f>IF(ISNUMBER(AVERAGEIFS(ObservedSpeciesData!AD$2:AD$4955,ObservedSpeciesData!$A$2:$A$4955,$A970,ObservedSpeciesData!$D$2:$D$4955,$D970)),AVERAGEIFS(ObservedSpeciesData!AD$2:AD$4955,ObservedSpeciesData!$A$2:$A$4955,$A970,ObservedSpeciesData!$D$2:$D$4955,$D970),"")</f>
        <v/>
      </c>
      <c r="AE970" s="24" t="str">
        <f>IF(ISNUMBER(AVERAGEIFS(ObservedSpeciesData!AE$2:AE$4955,ObservedSpeciesData!$A$2:$A$4955,$A970,ObservedSpeciesData!$D$2:$D$4955,$D970)),AVERAGEIFS(ObservedSpeciesData!AE$2:AE$4955,ObservedSpeciesData!$A$2:$A$4955,$A970,ObservedSpeciesData!$D$2:$D$4955,$D970),"")</f>
        <v/>
      </c>
      <c r="AF970" s="23"/>
      <c r="AG970" s="24"/>
      <c r="AH970" s="23" t="str">
        <f>IF(ISNUMBER(AVERAGEIFS(ObservedSpeciesData!AH$2:AH$4955,ObservedSpeciesData!$A$2:$A$4955,$A970,ObservedSpeciesData!$D$2:$D$4955,$D970)),AVERAGEIFS(ObservedSpeciesData!AH$2:AH$4955,ObservedSpeciesData!$A$2:$A$4955,$A970,ObservedSpeciesData!$D$2:$D$4955,$D970),"")</f>
        <v/>
      </c>
      <c r="AI970" s="23" t="str">
        <f>IF(ISNUMBER(AVERAGEIFS(ObservedSpeciesData!AI$2:AI$4955,ObservedSpeciesData!$A$2:$A$4955,$A970,ObservedSpeciesData!$C$2:$C$4955,$C970,ObservedSpeciesData!$D$2:$D$4955,$D970)),AVERAGEIFS(ObservedSpeciesData!AI$2:AI$4955,ObservedSpeciesData!$A$2:$A$4955,$A970,ObservedSpeciesData!$C$2:$C$4955,$C970,ObservedSpeciesData!$D$2:$D$4955,$D970),"")</f>
        <v/>
      </c>
      <c r="AJ970" s="2">
        <f>COUNTIFS(ObservedSpeciesData!$A$2:$A$828,$A970,ObservedSpeciesData!$D$2:$D$828,$D970)</f>
        <v>0</v>
      </c>
      <c r="AK970" s="2">
        <f t="shared" si="15"/>
        <v>4</v>
      </c>
    </row>
    <row r="971" spans="1:37" x14ac:dyDescent="0.25">
      <c r="A971" s="14" t="s">
        <v>93</v>
      </c>
      <c r="B971" t="s">
        <v>80</v>
      </c>
      <c r="C971" t="s">
        <v>90</v>
      </c>
      <c r="D971" s="13">
        <v>42233</v>
      </c>
      <c r="E971">
        <v>1</v>
      </c>
      <c r="F971">
        <v>200</v>
      </c>
      <c r="G971" s="2" t="s">
        <v>87</v>
      </c>
      <c r="H971" s="2" t="s">
        <v>10</v>
      </c>
      <c r="I971">
        <v>7</v>
      </c>
      <c r="J971" s="2" t="s">
        <v>88</v>
      </c>
      <c r="K971" s="2">
        <f>IF(ISNUMBER(AVERAGEIFS(ObservedSpeciesData!K$2:K$4955,ObservedSpeciesData!$A$2:$A$4955,$A971,ObservedSpeciesData!$D$2:$D$4955,$D971)),AVERAGEIFS(ObservedSpeciesData!K$2:K$4955,ObservedSpeciesData!$A$2:$A$4955,$A971,ObservedSpeciesData!$D$2:$D$4955,$D971),"")</f>
        <v>180</v>
      </c>
      <c r="L971" s="26">
        <f>IF(ISNUMBER(AVERAGEIFS(ObservedSpeciesData!L$2:L$4955,ObservedSpeciesData!$A$2:$A$4955,$A971,ObservedSpeciesData!$D$2:$D$4955,$D971)),AVERAGEIFS(ObservedSpeciesData!L$2:L$4955,ObservedSpeciesData!$A$2:$A$4955,$A971,ObservedSpeciesData!$D$2:$D$4955,$D971),"")</f>
        <v>1890.6666666666667</v>
      </c>
      <c r="M971" s="23">
        <f>IF(ISNUMBER(AVERAGEIFS(ObservedSpeciesData!M$2:M$4955,ObservedSpeciesData!$A$2:$A$4955,$A971,ObservedSpeciesData!$D$2:$D$4955,$D971)),AVERAGEIFS(ObservedSpeciesData!M$2:M$4955,ObservedSpeciesData!$A$2:$A$4955,$A971,ObservedSpeciesData!$D$2:$D$4955,$D971),"")</f>
        <v>189.06666666666669</v>
      </c>
      <c r="N971" s="23" t="str">
        <f>IF(ISNUMBER(AVERAGEIFS(ObservedSpeciesData!N$2:N$4955,ObservedSpeciesData!$A$2:$A$4955,$A971,ObservedSpeciesData!$D$2:$D$4955,$D971)),AVERAGEIFS(ObservedSpeciesData!N$2:N$4955,ObservedSpeciesData!$A$2:$A$4955,$A971,ObservedSpeciesData!$D$2:$D$4955,$D971),"")</f>
        <v/>
      </c>
      <c r="O971" s="23" t="str">
        <f>IF(ISNUMBER(AVERAGEIFS(ObservedSpeciesData!O$2:O$4955,ObservedSpeciesData!$A$2:$A$4955,$A971,ObservedSpeciesData!$D$2:$D$4955,$D971)),AVERAGEIFS(ObservedSpeciesData!O$2:O$4955,ObservedSpeciesData!$A$2:$A$4955,$A971,ObservedSpeciesData!$D$2:$D$4955,$D971),"")</f>
        <v/>
      </c>
      <c r="P971" s="23" t="str">
        <f>IF(ISNUMBER(AVERAGEIFS(ObservedSpeciesData!P$2:P$4955,ObservedSpeciesData!$A$2:$A$4955,$A971,ObservedSpeciesData!$C$2:$C$4955,$C971,ObservedSpeciesData!$D$2:$D$4955,$D971)),AVERAGEIFS(ObservedSpeciesData!P$2:P$4955,ObservedSpeciesData!$A$2:$A$4955,$A971,ObservedSpeciesData!$C$2:$C$4955,$C971,ObservedSpeciesData!$D$2:$D$4955,$D971),"")</f>
        <v/>
      </c>
      <c r="Q971" s="23"/>
      <c r="R971" s="25" t="str">
        <f>IF(ISNUMBER(AVERAGEIFS(ObservedSpeciesData!R$2:R$4955,ObservedSpeciesData!$A$2:$A$4955,$A971,ObservedSpeciesData!$D$2:$D$4955,$D971)),AVERAGEIFS(ObservedSpeciesData!R$2:R$4955,ObservedSpeciesData!$A$2:$A$4955,$A971,ObservedSpeciesData!$D$2:$D$4955,$D971),"")</f>
        <v/>
      </c>
      <c r="S971" s="25" t="str">
        <f>IF(ISNUMBER(AVERAGEIFS(ObservedSpeciesData!S$2:S$4955,ObservedSpeciesData!$A$2:$A$4955,$A971,ObservedSpeciesData!$D$2:$D$4955,$D971)),AVERAGEIFS(ObservedSpeciesData!S$2:S$4955,ObservedSpeciesData!$A$2:$A$4955,$A971,ObservedSpeciesData!$D$2:$D$4955,$D971),"")</f>
        <v/>
      </c>
      <c r="T971" s="23" t="str">
        <f>IF(ISNUMBER(AVERAGEIFS(ObservedSpeciesData!T$2:T$4955,ObservedSpeciesData!$A$2:$A$4955,$A971,ObservedSpeciesData!$D$2:$D$4955,$D971)),AVERAGEIFS(ObservedSpeciesData!T$2:T$4955,ObservedSpeciesData!$A$2:$A$4955,$A971,ObservedSpeciesData!$D$2:$D$4955,$D971),"")</f>
        <v/>
      </c>
      <c r="U971" s="24" t="str">
        <f>IF(ISNUMBER(AVERAGEIFS(ObservedSpeciesData!U$2:U$4955,ObservedSpeciesData!$A$2:$A$4955,$A971,ObservedSpeciesData!$C$2:$C$4955,$C971,ObservedSpeciesData!$D$2:$D$4955,$D971)),AVERAGEIFS(ObservedSpeciesData!U$2:U$4955,ObservedSpeciesData!$A$2:$A$4955,$A971,ObservedSpeciesData!$C$2:$C$4955,$C971,ObservedSpeciesData!$D$2:$D$4955,$D971),"")</f>
        <v/>
      </c>
      <c r="V971" s="23" t="str">
        <f>IF(ISNUMBER(AVERAGEIFS(ObservedSpeciesData!V$2:V$4955,ObservedSpeciesData!$A$2:$A$4955,$A971,ObservedSpeciesData!$D$2:$D$4955,$D971)),AVERAGEIFS(ObservedSpeciesData!V$2:V$4955,ObservedSpeciesData!$A$2:$A$4955,$A971,ObservedSpeciesData!$D$2:$D$4955,$D971),"")</f>
        <v/>
      </c>
      <c r="W971" s="23" t="str">
        <f>IF(ISNUMBER(AVERAGEIFS(ObservedSpeciesData!W$2:W$4955,ObservedSpeciesData!$A$2:$A$4955,$A971,ObservedSpeciesData!$D$2:$D$4955,$D971)),AVERAGEIFS(ObservedSpeciesData!W$2:W$4955,ObservedSpeciesData!$A$2:$A$4955,$A971,ObservedSpeciesData!$D$2:$D$4955,$D971),"")</f>
        <v/>
      </c>
      <c r="X971" s="23" t="str">
        <f>IF(ISNUMBER(AVERAGEIFS(ObservedSpeciesData!X$2:X$4955,ObservedSpeciesData!$A$2:$A$4955,$A971,ObservedSpeciesData!$D$2:$D$4955,$D971)),AVERAGEIFS(ObservedSpeciesData!X$2:X$4955,ObservedSpeciesData!$A$2:$A$4955,$A971,ObservedSpeciesData!$D$2:$D$4955,$D971),"")</f>
        <v/>
      </c>
      <c r="Y971" s="23" t="str">
        <f>IF(ISNUMBER(AVERAGEIFS(ObservedSpeciesData!Y$2:Y$4955,ObservedSpeciesData!$A$2:$A$4955,$A971,ObservedSpeciesData!$D$2:$D$4955,$D971)),AVERAGEIFS(ObservedSpeciesData!Y$2:Y$4955,ObservedSpeciesData!$A$2:$A$4955,$A971,ObservedSpeciesData!$D$2:$D$4955,$D971),"")</f>
        <v/>
      </c>
      <c r="Z971" s="23" t="str">
        <f>IF(ISNUMBER(AVERAGEIFS(ObservedSpeciesData!Z$2:Z$4955,ObservedSpeciesData!$A$2:$A$4955,$A971,ObservedSpeciesData!$D$2:$D$4955,$D971)),AVERAGEIFS(ObservedSpeciesData!Z$2:Z$4955,ObservedSpeciesData!$A$2:$A$4955,$A971,ObservedSpeciesData!$D$2:$D$4955,$D971),"")</f>
        <v/>
      </c>
      <c r="AA971" s="23">
        <f>IF(ISNUMBER(AVERAGEIFS(ObservedSpeciesData!AA$2:AA$4955,ObservedSpeciesData!$A$2:$A$4955,$A971,ObservedSpeciesData!$D$2:$D$4955,$D971)),AVERAGEIFS(ObservedSpeciesData!AA$2:AA$4955,ObservedSpeciesData!$A$2:$A$4955,$A971,ObservedSpeciesData!$D$2:$D$4955,$D971),"")</f>
        <v>25.833333333333332</v>
      </c>
      <c r="AB971" s="24">
        <f>IF(ISNUMBER(AVERAGEIFS(ObservedSpeciesData!AB$2:AB$4955,ObservedSpeciesData!$A$2:$A$4955,$A971,ObservedSpeciesData!$D$2:$D$4955,$D971)),AVERAGEIFS(ObservedSpeciesData!AB$2:AB$4955,ObservedSpeciesData!$A$2:$A$4955,$A971,ObservedSpeciesData!$D$2:$D$4955,$D971),"")</f>
        <v>4.1333333333333333E-2</v>
      </c>
      <c r="AC971" s="24">
        <f>IF(ISNUMBER(AVERAGEIFS(ObservedSpeciesData!AC$2:AC$4955,ObservedSpeciesData!$A$2:$A$4955,$A971,ObservedSpeciesData!$D$2:$D$4955,$D971)),AVERAGEIFS(ObservedSpeciesData!AC$2:AC$4955,ObservedSpeciesData!$A$2:$A$4955,$A971,ObservedSpeciesData!$D$2:$D$4955,$D971),"")</f>
        <v>4.1333333333333333E-2</v>
      </c>
      <c r="AD971" s="23" t="str">
        <f>IF(ISNUMBER(AVERAGEIFS(ObservedSpeciesData!AD$2:AD$4955,ObservedSpeciesData!$A$2:$A$4955,$A971,ObservedSpeciesData!$D$2:$D$4955,$D971)),AVERAGEIFS(ObservedSpeciesData!AD$2:AD$4955,ObservedSpeciesData!$A$2:$A$4955,$A971,ObservedSpeciesData!$D$2:$D$4955,$D971),"")</f>
        <v/>
      </c>
      <c r="AE971" s="24" t="str">
        <f>IF(ISNUMBER(AVERAGEIFS(ObservedSpeciesData!AE$2:AE$4955,ObservedSpeciesData!$A$2:$A$4955,$A971,ObservedSpeciesData!$D$2:$D$4955,$D971)),AVERAGEIFS(ObservedSpeciesData!AE$2:AE$4955,ObservedSpeciesData!$A$2:$A$4955,$A971,ObservedSpeciesData!$D$2:$D$4955,$D971),"")</f>
        <v/>
      </c>
      <c r="AF971" s="23"/>
      <c r="AG971" s="24"/>
      <c r="AH971" s="23" t="str">
        <f>IF(ISNUMBER(AVERAGEIFS(ObservedSpeciesData!AH$2:AH$4955,ObservedSpeciesData!$A$2:$A$4955,$A971,ObservedSpeciesData!$D$2:$D$4955,$D971)),AVERAGEIFS(ObservedSpeciesData!AH$2:AH$4955,ObservedSpeciesData!$A$2:$A$4955,$A971,ObservedSpeciesData!$D$2:$D$4955,$D971),"")</f>
        <v/>
      </c>
      <c r="AI971" s="23" t="str">
        <f>IF(ISNUMBER(AVERAGEIFS(ObservedSpeciesData!AI$2:AI$4955,ObservedSpeciesData!$A$2:$A$4955,$A971,ObservedSpeciesData!$C$2:$C$4955,$C971,ObservedSpeciesData!$D$2:$D$4955,$D971)),AVERAGEIFS(ObservedSpeciesData!AI$2:AI$4955,ObservedSpeciesData!$A$2:$A$4955,$A971,ObservedSpeciesData!$C$2:$C$4955,$C971,ObservedSpeciesData!$D$2:$D$4955,$D971),"")</f>
        <v/>
      </c>
      <c r="AJ971" s="2">
        <f>COUNTIFS(ObservedSpeciesData!$A$2:$A$828,$A971,ObservedSpeciesData!$D$2:$D$828,$D971)</f>
        <v>0</v>
      </c>
      <c r="AK971" s="2">
        <f t="shared" si="15"/>
        <v>4</v>
      </c>
    </row>
    <row r="972" spans="1:37" x14ac:dyDescent="0.25">
      <c r="A972" s="14" t="s">
        <v>92</v>
      </c>
      <c r="B972" t="s">
        <v>80</v>
      </c>
      <c r="C972" t="s">
        <v>90</v>
      </c>
      <c r="D972" s="13">
        <v>42233</v>
      </c>
      <c r="E972">
        <v>1</v>
      </c>
      <c r="F972">
        <v>350</v>
      </c>
      <c r="G972" s="2" t="s">
        <v>87</v>
      </c>
      <c r="H972" s="2" t="s">
        <v>10</v>
      </c>
      <c r="I972">
        <v>7</v>
      </c>
      <c r="J972" s="2" t="s">
        <v>88</v>
      </c>
      <c r="K972" s="2">
        <f>IF(ISNUMBER(AVERAGEIFS(ObservedSpeciesData!K$2:K$4955,ObservedSpeciesData!$A$2:$A$4955,$A972,ObservedSpeciesData!$D$2:$D$4955,$D972)),AVERAGEIFS(ObservedSpeciesData!K$2:K$4955,ObservedSpeciesData!$A$2:$A$4955,$A972,ObservedSpeciesData!$D$2:$D$4955,$D972),"")</f>
        <v>315</v>
      </c>
      <c r="L972" s="26">
        <f>IF(ISNUMBER(AVERAGEIFS(ObservedSpeciesData!L$2:L$4955,ObservedSpeciesData!$A$2:$A$4955,$A972,ObservedSpeciesData!$D$2:$D$4955,$D972)),AVERAGEIFS(ObservedSpeciesData!L$2:L$4955,ObservedSpeciesData!$A$2:$A$4955,$A972,ObservedSpeciesData!$D$2:$D$4955,$D972),"")</f>
        <v>1984</v>
      </c>
      <c r="M972" s="23">
        <f>IF(ISNUMBER(AVERAGEIFS(ObservedSpeciesData!M$2:M$4955,ObservedSpeciesData!$A$2:$A$4955,$A972,ObservedSpeciesData!$D$2:$D$4955,$D972)),AVERAGEIFS(ObservedSpeciesData!M$2:M$4955,ObservedSpeciesData!$A$2:$A$4955,$A972,ObservedSpeciesData!$D$2:$D$4955,$D972),"")</f>
        <v>198.4</v>
      </c>
      <c r="N972" s="23" t="str">
        <f>IF(ISNUMBER(AVERAGEIFS(ObservedSpeciesData!N$2:N$4955,ObservedSpeciesData!$A$2:$A$4955,$A972,ObservedSpeciesData!$D$2:$D$4955,$D972)),AVERAGEIFS(ObservedSpeciesData!N$2:N$4955,ObservedSpeciesData!$A$2:$A$4955,$A972,ObservedSpeciesData!$D$2:$D$4955,$D972),"")</f>
        <v/>
      </c>
      <c r="O972" s="23" t="str">
        <f>IF(ISNUMBER(AVERAGEIFS(ObservedSpeciesData!O$2:O$4955,ObservedSpeciesData!$A$2:$A$4955,$A972,ObservedSpeciesData!$D$2:$D$4955,$D972)),AVERAGEIFS(ObservedSpeciesData!O$2:O$4955,ObservedSpeciesData!$A$2:$A$4955,$A972,ObservedSpeciesData!$D$2:$D$4955,$D972),"")</f>
        <v/>
      </c>
      <c r="P972" s="23" t="str">
        <f>IF(ISNUMBER(AVERAGEIFS(ObservedSpeciesData!P$2:P$4955,ObservedSpeciesData!$A$2:$A$4955,$A972,ObservedSpeciesData!$C$2:$C$4955,$C972,ObservedSpeciesData!$D$2:$D$4955,$D972)),AVERAGEIFS(ObservedSpeciesData!P$2:P$4955,ObservedSpeciesData!$A$2:$A$4955,$A972,ObservedSpeciesData!$C$2:$C$4955,$C972,ObservedSpeciesData!$D$2:$D$4955,$D972),"")</f>
        <v/>
      </c>
      <c r="Q972" s="23"/>
      <c r="R972" s="25" t="str">
        <f>IF(ISNUMBER(AVERAGEIFS(ObservedSpeciesData!R$2:R$4955,ObservedSpeciesData!$A$2:$A$4955,$A972,ObservedSpeciesData!$D$2:$D$4955,$D972)),AVERAGEIFS(ObservedSpeciesData!R$2:R$4955,ObservedSpeciesData!$A$2:$A$4955,$A972,ObservedSpeciesData!$D$2:$D$4955,$D972),"")</f>
        <v/>
      </c>
      <c r="S972" s="25" t="str">
        <f>IF(ISNUMBER(AVERAGEIFS(ObservedSpeciesData!S$2:S$4955,ObservedSpeciesData!$A$2:$A$4955,$A972,ObservedSpeciesData!$D$2:$D$4955,$D972)),AVERAGEIFS(ObservedSpeciesData!S$2:S$4955,ObservedSpeciesData!$A$2:$A$4955,$A972,ObservedSpeciesData!$D$2:$D$4955,$D972),"")</f>
        <v/>
      </c>
      <c r="T972" s="23" t="str">
        <f>IF(ISNUMBER(AVERAGEIFS(ObservedSpeciesData!T$2:T$4955,ObservedSpeciesData!$A$2:$A$4955,$A972,ObservedSpeciesData!$D$2:$D$4955,$D972)),AVERAGEIFS(ObservedSpeciesData!T$2:T$4955,ObservedSpeciesData!$A$2:$A$4955,$A972,ObservedSpeciesData!$D$2:$D$4955,$D972),"")</f>
        <v/>
      </c>
      <c r="U972" s="24" t="str">
        <f>IF(ISNUMBER(AVERAGEIFS(ObservedSpeciesData!U$2:U$4955,ObservedSpeciesData!$A$2:$A$4955,$A972,ObservedSpeciesData!$C$2:$C$4955,$C972,ObservedSpeciesData!$D$2:$D$4955,$D972)),AVERAGEIFS(ObservedSpeciesData!U$2:U$4955,ObservedSpeciesData!$A$2:$A$4955,$A972,ObservedSpeciesData!$C$2:$C$4955,$C972,ObservedSpeciesData!$D$2:$D$4955,$D972),"")</f>
        <v/>
      </c>
      <c r="V972" s="23" t="str">
        <f>IF(ISNUMBER(AVERAGEIFS(ObservedSpeciesData!V$2:V$4955,ObservedSpeciesData!$A$2:$A$4955,$A972,ObservedSpeciesData!$D$2:$D$4955,$D972)),AVERAGEIFS(ObservedSpeciesData!V$2:V$4955,ObservedSpeciesData!$A$2:$A$4955,$A972,ObservedSpeciesData!$D$2:$D$4955,$D972),"")</f>
        <v/>
      </c>
      <c r="W972" s="23" t="str">
        <f>IF(ISNUMBER(AVERAGEIFS(ObservedSpeciesData!W$2:W$4955,ObservedSpeciesData!$A$2:$A$4955,$A972,ObservedSpeciesData!$D$2:$D$4955,$D972)),AVERAGEIFS(ObservedSpeciesData!W$2:W$4955,ObservedSpeciesData!$A$2:$A$4955,$A972,ObservedSpeciesData!$D$2:$D$4955,$D972),"")</f>
        <v/>
      </c>
      <c r="X972" s="23" t="str">
        <f>IF(ISNUMBER(AVERAGEIFS(ObservedSpeciesData!X$2:X$4955,ObservedSpeciesData!$A$2:$A$4955,$A972,ObservedSpeciesData!$D$2:$D$4955,$D972)),AVERAGEIFS(ObservedSpeciesData!X$2:X$4955,ObservedSpeciesData!$A$2:$A$4955,$A972,ObservedSpeciesData!$D$2:$D$4955,$D972),"")</f>
        <v/>
      </c>
      <c r="Y972" s="23" t="str">
        <f>IF(ISNUMBER(AVERAGEIFS(ObservedSpeciesData!Y$2:Y$4955,ObservedSpeciesData!$A$2:$A$4955,$A972,ObservedSpeciesData!$D$2:$D$4955,$D972)),AVERAGEIFS(ObservedSpeciesData!Y$2:Y$4955,ObservedSpeciesData!$A$2:$A$4955,$A972,ObservedSpeciesData!$D$2:$D$4955,$D972),"")</f>
        <v/>
      </c>
      <c r="Z972" s="23" t="str">
        <f>IF(ISNUMBER(AVERAGEIFS(ObservedSpeciesData!Z$2:Z$4955,ObservedSpeciesData!$A$2:$A$4955,$A972,ObservedSpeciesData!$D$2:$D$4955,$D972)),AVERAGEIFS(ObservedSpeciesData!Z$2:Z$4955,ObservedSpeciesData!$A$2:$A$4955,$A972,ObservedSpeciesData!$D$2:$D$4955,$D972),"")</f>
        <v/>
      </c>
      <c r="AA972" s="23">
        <f>IF(ISNUMBER(AVERAGEIFS(ObservedSpeciesData!AA$2:AA$4955,ObservedSpeciesData!$A$2:$A$4955,$A972,ObservedSpeciesData!$D$2:$D$4955,$D972)),AVERAGEIFS(ObservedSpeciesData!AA$2:AA$4955,ObservedSpeciesData!$A$2:$A$4955,$A972,ObservedSpeciesData!$D$2:$D$4955,$D972),"")</f>
        <v>23.033333333333331</v>
      </c>
      <c r="AB972" s="24">
        <f>IF(ISNUMBER(AVERAGEIFS(ObservedSpeciesData!AB$2:AB$4955,ObservedSpeciesData!$A$2:$A$4955,$A972,ObservedSpeciesData!$D$2:$D$4955,$D972)),AVERAGEIFS(ObservedSpeciesData!AB$2:AB$4955,ObservedSpeciesData!$A$2:$A$4955,$A972,ObservedSpeciesData!$D$2:$D$4955,$D972),"")</f>
        <v>3.6666666666666674E-2</v>
      </c>
      <c r="AC972" s="24">
        <f>IF(ISNUMBER(AVERAGEIFS(ObservedSpeciesData!AC$2:AC$4955,ObservedSpeciesData!$A$2:$A$4955,$A972,ObservedSpeciesData!$D$2:$D$4955,$D972)),AVERAGEIFS(ObservedSpeciesData!AC$2:AC$4955,ObservedSpeciesData!$A$2:$A$4955,$A972,ObservedSpeciesData!$D$2:$D$4955,$D972),"")</f>
        <v>3.6666666666666674E-2</v>
      </c>
      <c r="AD972" s="23" t="str">
        <f>IF(ISNUMBER(AVERAGEIFS(ObservedSpeciesData!AD$2:AD$4955,ObservedSpeciesData!$A$2:$A$4955,$A972,ObservedSpeciesData!$D$2:$D$4955,$D972)),AVERAGEIFS(ObservedSpeciesData!AD$2:AD$4955,ObservedSpeciesData!$A$2:$A$4955,$A972,ObservedSpeciesData!$D$2:$D$4955,$D972),"")</f>
        <v/>
      </c>
      <c r="AE972" s="24" t="str">
        <f>IF(ISNUMBER(AVERAGEIFS(ObservedSpeciesData!AE$2:AE$4955,ObservedSpeciesData!$A$2:$A$4955,$A972,ObservedSpeciesData!$D$2:$D$4955,$D972)),AVERAGEIFS(ObservedSpeciesData!AE$2:AE$4955,ObservedSpeciesData!$A$2:$A$4955,$A972,ObservedSpeciesData!$D$2:$D$4955,$D972),"")</f>
        <v/>
      </c>
      <c r="AF972" s="23"/>
      <c r="AG972" s="24"/>
      <c r="AH972" s="23" t="str">
        <f>IF(ISNUMBER(AVERAGEIFS(ObservedSpeciesData!AH$2:AH$4955,ObservedSpeciesData!$A$2:$A$4955,$A972,ObservedSpeciesData!$D$2:$D$4955,$D972)),AVERAGEIFS(ObservedSpeciesData!AH$2:AH$4955,ObservedSpeciesData!$A$2:$A$4955,$A972,ObservedSpeciesData!$D$2:$D$4955,$D972),"")</f>
        <v/>
      </c>
      <c r="AI972" s="23" t="str">
        <f>IF(ISNUMBER(AVERAGEIFS(ObservedSpeciesData!AI$2:AI$4955,ObservedSpeciesData!$A$2:$A$4955,$A972,ObservedSpeciesData!$C$2:$C$4955,$C972,ObservedSpeciesData!$D$2:$D$4955,$D972)),AVERAGEIFS(ObservedSpeciesData!AI$2:AI$4955,ObservedSpeciesData!$A$2:$A$4955,$A972,ObservedSpeciesData!$C$2:$C$4955,$C972,ObservedSpeciesData!$D$2:$D$4955,$D972),"")</f>
        <v/>
      </c>
      <c r="AJ972" s="2">
        <f>COUNTIFS(ObservedSpeciesData!$A$2:$A$828,$A972,ObservedSpeciesData!$D$2:$D$828,$D972)</f>
        <v>0</v>
      </c>
      <c r="AK972" s="2">
        <f t="shared" si="15"/>
        <v>4</v>
      </c>
    </row>
    <row r="973" spans="1:37" x14ac:dyDescent="0.25">
      <c r="A973" s="14" t="s">
        <v>91</v>
      </c>
      <c r="B973" t="s">
        <v>80</v>
      </c>
      <c r="C973" t="s">
        <v>90</v>
      </c>
      <c r="D973" s="13">
        <v>42233</v>
      </c>
      <c r="E973">
        <v>1</v>
      </c>
      <c r="F973">
        <v>500</v>
      </c>
      <c r="G973" s="2" t="s">
        <v>87</v>
      </c>
      <c r="H973" s="2" t="s">
        <v>10</v>
      </c>
      <c r="I973">
        <v>7</v>
      </c>
      <c r="J973" s="2" t="s">
        <v>88</v>
      </c>
      <c r="K973" s="2">
        <f>IF(ISNUMBER(AVERAGEIFS(ObservedSpeciesData!K$2:K$4955,ObservedSpeciesData!$A$2:$A$4955,$A973,ObservedSpeciesData!$D$2:$D$4955,$D973)),AVERAGEIFS(ObservedSpeciesData!K$2:K$4955,ObservedSpeciesData!$A$2:$A$4955,$A973,ObservedSpeciesData!$D$2:$D$4955,$D973),"")</f>
        <v>450</v>
      </c>
      <c r="L973" s="26">
        <f>IF(ISNUMBER(AVERAGEIFS(ObservedSpeciesData!L$2:L$4955,ObservedSpeciesData!$A$2:$A$4955,$A973,ObservedSpeciesData!$D$2:$D$4955,$D973)),AVERAGEIFS(ObservedSpeciesData!L$2:L$4955,ObservedSpeciesData!$A$2:$A$4955,$A973,ObservedSpeciesData!$D$2:$D$4955,$D973),"")</f>
        <v>2068</v>
      </c>
      <c r="M973" s="23">
        <f>IF(ISNUMBER(AVERAGEIFS(ObservedSpeciesData!M$2:M$4955,ObservedSpeciesData!$A$2:$A$4955,$A973,ObservedSpeciesData!$D$2:$D$4955,$D973)),AVERAGEIFS(ObservedSpeciesData!M$2:M$4955,ObservedSpeciesData!$A$2:$A$4955,$A973,ObservedSpeciesData!$D$2:$D$4955,$D973),"")</f>
        <v>206.79999999999998</v>
      </c>
      <c r="N973" s="23" t="str">
        <f>IF(ISNUMBER(AVERAGEIFS(ObservedSpeciesData!N$2:N$4955,ObservedSpeciesData!$A$2:$A$4955,$A973,ObservedSpeciesData!$D$2:$D$4955,$D973)),AVERAGEIFS(ObservedSpeciesData!N$2:N$4955,ObservedSpeciesData!$A$2:$A$4955,$A973,ObservedSpeciesData!$D$2:$D$4955,$D973),"")</f>
        <v/>
      </c>
      <c r="O973" s="23" t="str">
        <f>IF(ISNUMBER(AVERAGEIFS(ObservedSpeciesData!O$2:O$4955,ObservedSpeciesData!$A$2:$A$4955,$A973,ObservedSpeciesData!$D$2:$D$4955,$D973)),AVERAGEIFS(ObservedSpeciesData!O$2:O$4955,ObservedSpeciesData!$A$2:$A$4955,$A973,ObservedSpeciesData!$D$2:$D$4955,$D973),"")</f>
        <v/>
      </c>
      <c r="P973" s="23" t="str">
        <f>IF(ISNUMBER(AVERAGEIFS(ObservedSpeciesData!P$2:P$4955,ObservedSpeciesData!$A$2:$A$4955,$A973,ObservedSpeciesData!$C$2:$C$4955,$C973,ObservedSpeciesData!$D$2:$D$4955,$D973)),AVERAGEIFS(ObservedSpeciesData!P$2:P$4955,ObservedSpeciesData!$A$2:$A$4955,$A973,ObservedSpeciesData!$C$2:$C$4955,$C973,ObservedSpeciesData!$D$2:$D$4955,$D973),"")</f>
        <v/>
      </c>
      <c r="Q973" s="23"/>
      <c r="R973" s="25" t="str">
        <f>IF(ISNUMBER(AVERAGEIFS(ObservedSpeciesData!R$2:R$4955,ObservedSpeciesData!$A$2:$A$4955,$A973,ObservedSpeciesData!$D$2:$D$4955,$D973)),AVERAGEIFS(ObservedSpeciesData!R$2:R$4955,ObservedSpeciesData!$A$2:$A$4955,$A973,ObservedSpeciesData!$D$2:$D$4955,$D973),"")</f>
        <v/>
      </c>
      <c r="S973" s="25" t="str">
        <f>IF(ISNUMBER(AVERAGEIFS(ObservedSpeciesData!S$2:S$4955,ObservedSpeciesData!$A$2:$A$4955,$A973,ObservedSpeciesData!$D$2:$D$4955,$D973)),AVERAGEIFS(ObservedSpeciesData!S$2:S$4955,ObservedSpeciesData!$A$2:$A$4955,$A973,ObservedSpeciesData!$D$2:$D$4955,$D973),"")</f>
        <v/>
      </c>
      <c r="T973" s="23" t="str">
        <f>IF(ISNUMBER(AVERAGEIFS(ObservedSpeciesData!T$2:T$4955,ObservedSpeciesData!$A$2:$A$4955,$A973,ObservedSpeciesData!$D$2:$D$4955,$D973)),AVERAGEIFS(ObservedSpeciesData!T$2:T$4955,ObservedSpeciesData!$A$2:$A$4955,$A973,ObservedSpeciesData!$D$2:$D$4955,$D973),"")</f>
        <v/>
      </c>
      <c r="U973" s="24" t="str">
        <f>IF(ISNUMBER(AVERAGEIFS(ObservedSpeciesData!U$2:U$4955,ObservedSpeciesData!$A$2:$A$4955,$A973,ObservedSpeciesData!$C$2:$C$4955,$C973,ObservedSpeciesData!$D$2:$D$4955,$D973)),AVERAGEIFS(ObservedSpeciesData!U$2:U$4955,ObservedSpeciesData!$A$2:$A$4955,$A973,ObservedSpeciesData!$C$2:$C$4955,$C973,ObservedSpeciesData!$D$2:$D$4955,$D973),"")</f>
        <v/>
      </c>
      <c r="V973" s="23" t="str">
        <f>IF(ISNUMBER(AVERAGEIFS(ObservedSpeciesData!V$2:V$4955,ObservedSpeciesData!$A$2:$A$4955,$A973,ObservedSpeciesData!$D$2:$D$4955,$D973)),AVERAGEIFS(ObservedSpeciesData!V$2:V$4955,ObservedSpeciesData!$A$2:$A$4955,$A973,ObservedSpeciesData!$D$2:$D$4955,$D973),"")</f>
        <v/>
      </c>
      <c r="W973" s="23" t="str">
        <f>IF(ISNUMBER(AVERAGEIFS(ObservedSpeciesData!W$2:W$4955,ObservedSpeciesData!$A$2:$A$4955,$A973,ObservedSpeciesData!$D$2:$D$4955,$D973)),AVERAGEIFS(ObservedSpeciesData!W$2:W$4955,ObservedSpeciesData!$A$2:$A$4955,$A973,ObservedSpeciesData!$D$2:$D$4955,$D973),"")</f>
        <v/>
      </c>
      <c r="X973" s="23" t="str">
        <f>IF(ISNUMBER(AVERAGEIFS(ObservedSpeciesData!X$2:X$4955,ObservedSpeciesData!$A$2:$A$4955,$A973,ObservedSpeciesData!$D$2:$D$4955,$D973)),AVERAGEIFS(ObservedSpeciesData!X$2:X$4955,ObservedSpeciesData!$A$2:$A$4955,$A973,ObservedSpeciesData!$D$2:$D$4955,$D973),"")</f>
        <v/>
      </c>
      <c r="Y973" s="23" t="str">
        <f>IF(ISNUMBER(AVERAGEIFS(ObservedSpeciesData!Y$2:Y$4955,ObservedSpeciesData!$A$2:$A$4955,$A973,ObservedSpeciesData!$D$2:$D$4955,$D973)),AVERAGEIFS(ObservedSpeciesData!Y$2:Y$4955,ObservedSpeciesData!$A$2:$A$4955,$A973,ObservedSpeciesData!$D$2:$D$4955,$D973),"")</f>
        <v/>
      </c>
      <c r="Z973" s="23" t="str">
        <f>IF(ISNUMBER(AVERAGEIFS(ObservedSpeciesData!Z$2:Z$4955,ObservedSpeciesData!$A$2:$A$4955,$A973,ObservedSpeciesData!$D$2:$D$4955,$D973)),AVERAGEIFS(ObservedSpeciesData!Z$2:Z$4955,ObservedSpeciesData!$A$2:$A$4955,$A973,ObservedSpeciesData!$D$2:$D$4955,$D973),"")</f>
        <v/>
      </c>
      <c r="AA973" s="23">
        <f>IF(ISNUMBER(AVERAGEIFS(ObservedSpeciesData!AA$2:AA$4955,ObservedSpeciesData!$A$2:$A$4955,$A973,ObservedSpeciesData!$D$2:$D$4955,$D973)),AVERAGEIFS(ObservedSpeciesData!AA$2:AA$4955,ObservedSpeciesData!$A$2:$A$4955,$A973,ObservedSpeciesData!$D$2:$D$4955,$D973),"")</f>
        <v>29.566666666666666</v>
      </c>
      <c r="AB973" s="24">
        <f>IF(ISNUMBER(AVERAGEIFS(ObservedSpeciesData!AB$2:AB$4955,ObservedSpeciesData!$A$2:$A$4955,$A973,ObservedSpeciesData!$D$2:$D$4955,$D973)),AVERAGEIFS(ObservedSpeciesData!AB$2:AB$4955,ObservedSpeciesData!$A$2:$A$4955,$A973,ObservedSpeciesData!$D$2:$D$4955,$D973),"")</f>
        <v>4.7333333333333338E-2</v>
      </c>
      <c r="AC973" s="24">
        <f>IF(ISNUMBER(AVERAGEIFS(ObservedSpeciesData!AC$2:AC$4955,ObservedSpeciesData!$A$2:$A$4955,$A973,ObservedSpeciesData!$D$2:$D$4955,$D973)),AVERAGEIFS(ObservedSpeciesData!AC$2:AC$4955,ObservedSpeciesData!$A$2:$A$4955,$A973,ObservedSpeciesData!$D$2:$D$4955,$D973),"")</f>
        <v>4.7333333333333338E-2</v>
      </c>
      <c r="AD973" s="23" t="str">
        <f>IF(ISNUMBER(AVERAGEIFS(ObservedSpeciesData!AD$2:AD$4955,ObservedSpeciesData!$A$2:$A$4955,$A973,ObservedSpeciesData!$D$2:$D$4955,$D973)),AVERAGEIFS(ObservedSpeciesData!AD$2:AD$4955,ObservedSpeciesData!$A$2:$A$4955,$A973,ObservedSpeciesData!$D$2:$D$4955,$D973),"")</f>
        <v/>
      </c>
      <c r="AE973" s="24" t="str">
        <f>IF(ISNUMBER(AVERAGEIFS(ObservedSpeciesData!AE$2:AE$4955,ObservedSpeciesData!$A$2:$A$4955,$A973,ObservedSpeciesData!$D$2:$D$4955,$D973)),AVERAGEIFS(ObservedSpeciesData!AE$2:AE$4955,ObservedSpeciesData!$A$2:$A$4955,$A973,ObservedSpeciesData!$D$2:$D$4955,$D973),"")</f>
        <v/>
      </c>
      <c r="AF973" s="23"/>
      <c r="AG973" s="24"/>
      <c r="AH973" s="23" t="str">
        <f>IF(ISNUMBER(AVERAGEIFS(ObservedSpeciesData!AH$2:AH$4955,ObservedSpeciesData!$A$2:$A$4955,$A973,ObservedSpeciesData!$D$2:$D$4955,$D973)),AVERAGEIFS(ObservedSpeciesData!AH$2:AH$4955,ObservedSpeciesData!$A$2:$A$4955,$A973,ObservedSpeciesData!$D$2:$D$4955,$D973),"")</f>
        <v/>
      </c>
      <c r="AI973" s="23" t="str">
        <f>IF(ISNUMBER(AVERAGEIFS(ObservedSpeciesData!AI$2:AI$4955,ObservedSpeciesData!$A$2:$A$4955,$A973,ObservedSpeciesData!$C$2:$C$4955,$C973,ObservedSpeciesData!$D$2:$D$4955,$D973)),AVERAGEIFS(ObservedSpeciesData!AI$2:AI$4955,ObservedSpeciesData!$A$2:$A$4955,$A973,ObservedSpeciesData!$C$2:$C$4955,$C973,ObservedSpeciesData!$D$2:$D$4955,$D973),"")</f>
        <v/>
      </c>
      <c r="AJ973" s="2">
        <f>COUNTIFS(ObservedSpeciesData!$A$2:$A$828,$A973,ObservedSpeciesData!$D$2:$D$828,$D973)</f>
        <v>0</v>
      </c>
      <c r="AK973" s="2">
        <f t="shared" si="15"/>
        <v>4</v>
      </c>
    </row>
    <row r="974" spans="1:37" x14ac:dyDescent="0.25">
      <c r="A974" s="14" t="s">
        <v>96</v>
      </c>
      <c r="B974" t="s">
        <v>80</v>
      </c>
      <c r="C974" t="s">
        <v>90</v>
      </c>
      <c r="D974" s="13">
        <v>42244</v>
      </c>
      <c r="E974">
        <v>1</v>
      </c>
      <c r="F974">
        <v>0</v>
      </c>
      <c r="G974" s="2" t="s">
        <v>87</v>
      </c>
      <c r="H974" s="2" t="s">
        <v>10</v>
      </c>
      <c r="I974">
        <v>7</v>
      </c>
      <c r="J974" s="2" t="s">
        <v>88</v>
      </c>
      <c r="K974" s="2">
        <f>IF(ISNUMBER(AVERAGEIFS(ObservedSpeciesData!K$2:K$4955,ObservedSpeciesData!$A$2:$A$4955,$A974,ObservedSpeciesData!$D$2:$D$4955,$D974)),AVERAGEIFS(ObservedSpeciesData!K$2:K$4955,ObservedSpeciesData!$A$2:$A$4955,$A974,ObservedSpeciesData!$D$2:$D$4955,$D974),"")</f>
        <v>0</v>
      </c>
      <c r="L974" s="26">
        <f>IF(ISNUMBER(AVERAGEIFS(ObservedSpeciesData!L$2:L$4955,ObservedSpeciesData!$A$2:$A$4955,$A974,ObservedSpeciesData!$D$2:$D$4955,$D974)),AVERAGEIFS(ObservedSpeciesData!L$2:L$4955,ObservedSpeciesData!$A$2:$A$4955,$A974,ObservedSpeciesData!$D$2:$D$4955,$D974),"")</f>
        <v>1461.3333333333333</v>
      </c>
      <c r="M974" s="23">
        <f>IF(ISNUMBER(AVERAGEIFS(ObservedSpeciesData!M$2:M$4955,ObservedSpeciesData!$A$2:$A$4955,$A974,ObservedSpeciesData!$D$2:$D$4955,$D974)),AVERAGEIFS(ObservedSpeciesData!M$2:M$4955,ObservedSpeciesData!$A$2:$A$4955,$A974,ObservedSpeciesData!$D$2:$D$4955,$D974),"")</f>
        <v>146.13333333333333</v>
      </c>
      <c r="N974" s="23" t="str">
        <f>IF(ISNUMBER(AVERAGEIFS(ObservedSpeciesData!N$2:N$4955,ObservedSpeciesData!$A$2:$A$4955,$A974,ObservedSpeciesData!$D$2:$D$4955,$D974)),AVERAGEIFS(ObservedSpeciesData!N$2:N$4955,ObservedSpeciesData!$A$2:$A$4955,$A974,ObservedSpeciesData!$D$2:$D$4955,$D974),"")</f>
        <v/>
      </c>
      <c r="O974" s="23" t="str">
        <f>IF(ISNUMBER(AVERAGEIFS(ObservedSpeciesData!O$2:O$4955,ObservedSpeciesData!$A$2:$A$4955,$A974,ObservedSpeciesData!$D$2:$D$4955,$D974)),AVERAGEIFS(ObservedSpeciesData!O$2:O$4955,ObservedSpeciesData!$A$2:$A$4955,$A974,ObservedSpeciesData!$D$2:$D$4955,$D974),"")</f>
        <v/>
      </c>
      <c r="P974" s="23" t="str">
        <f>IF(ISNUMBER(AVERAGEIFS(ObservedSpeciesData!P$2:P$4955,ObservedSpeciesData!$A$2:$A$4955,$A974,ObservedSpeciesData!$C$2:$C$4955,$C974,ObservedSpeciesData!$D$2:$D$4955,$D974)),AVERAGEIFS(ObservedSpeciesData!P$2:P$4955,ObservedSpeciesData!$A$2:$A$4955,$A974,ObservedSpeciesData!$C$2:$C$4955,$C974,ObservedSpeciesData!$D$2:$D$4955,$D974),"")</f>
        <v/>
      </c>
      <c r="Q974" s="23"/>
      <c r="R974" s="25" t="str">
        <f>IF(ISNUMBER(AVERAGEIFS(ObservedSpeciesData!R$2:R$4955,ObservedSpeciesData!$A$2:$A$4955,$A974,ObservedSpeciesData!$D$2:$D$4955,$D974)),AVERAGEIFS(ObservedSpeciesData!R$2:R$4955,ObservedSpeciesData!$A$2:$A$4955,$A974,ObservedSpeciesData!$D$2:$D$4955,$D974),"")</f>
        <v/>
      </c>
      <c r="S974" s="25" t="str">
        <f>IF(ISNUMBER(AVERAGEIFS(ObservedSpeciesData!S$2:S$4955,ObservedSpeciesData!$A$2:$A$4955,$A974,ObservedSpeciesData!$D$2:$D$4955,$D974)),AVERAGEIFS(ObservedSpeciesData!S$2:S$4955,ObservedSpeciesData!$A$2:$A$4955,$A974,ObservedSpeciesData!$D$2:$D$4955,$D974),"")</f>
        <v/>
      </c>
      <c r="T974" s="23" t="str">
        <f>IF(ISNUMBER(AVERAGEIFS(ObservedSpeciesData!T$2:T$4955,ObservedSpeciesData!$A$2:$A$4955,$A974,ObservedSpeciesData!$D$2:$D$4955,$D974)),AVERAGEIFS(ObservedSpeciesData!T$2:T$4955,ObservedSpeciesData!$A$2:$A$4955,$A974,ObservedSpeciesData!$D$2:$D$4955,$D974),"")</f>
        <v/>
      </c>
      <c r="U974" s="24" t="str">
        <f>IF(ISNUMBER(AVERAGEIFS(ObservedSpeciesData!U$2:U$4955,ObservedSpeciesData!$A$2:$A$4955,$A974,ObservedSpeciesData!$C$2:$C$4955,$C974,ObservedSpeciesData!$D$2:$D$4955,$D974)),AVERAGEIFS(ObservedSpeciesData!U$2:U$4955,ObservedSpeciesData!$A$2:$A$4955,$A974,ObservedSpeciesData!$C$2:$C$4955,$C974,ObservedSpeciesData!$D$2:$D$4955,$D974),"")</f>
        <v/>
      </c>
      <c r="V974" s="23" t="str">
        <f>IF(ISNUMBER(AVERAGEIFS(ObservedSpeciesData!V$2:V$4955,ObservedSpeciesData!$A$2:$A$4955,$A974,ObservedSpeciesData!$D$2:$D$4955,$D974)),AVERAGEIFS(ObservedSpeciesData!V$2:V$4955,ObservedSpeciesData!$A$2:$A$4955,$A974,ObservedSpeciesData!$D$2:$D$4955,$D974),"")</f>
        <v/>
      </c>
      <c r="W974" s="23" t="str">
        <f>IF(ISNUMBER(AVERAGEIFS(ObservedSpeciesData!W$2:W$4955,ObservedSpeciesData!$A$2:$A$4955,$A974,ObservedSpeciesData!$D$2:$D$4955,$D974)),AVERAGEIFS(ObservedSpeciesData!W$2:W$4955,ObservedSpeciesData!$A$2:$A$4955,$A974,ObservedSpeciesData!$D$2:$D$4955,$D974),"")</f>
        <v/>
      </c>
      <c r="X974" s="23" t="str">
        <f>IF(ISNUMBER(AVERAGEIFS(ObservedSpeciesData!X$2:X$4955,ObservedSpeciesData!$A$2:$A$4955,$A974,ObservedSpeciesData!$D$2:$D$4955,$D974)),AVERAGEIFS(ObservedSpeciesData!X$2:X$4955,ObservedSpeciesData!$A$2:$A$4955,$A974,ObservedSpeciesData!$D$2:$D$4955,$D974),"")</f>
        <v/>
      </c>
      <c r="Y974" s="23" t="str">
        <f>IF(ISNUMBER(AVERAGEIFS(ObservedSpeciesData!Y$2:Y$4955,ObservedSpeciesData!$A$2:$A$4955,$A974,ObservedSpeciesData!$D$2:$D$4955,$D974)),AVERAGEIFS(ObservedSpeciesData!Y$2:Y$4955,ObservedSpeciesData!$A$2:$A$4955,$A974,ObservedSpeciesData!$D$2:$D$4955,$D974),"")</f>
        <v/>
      </c>
      <c r="Z974" s="23" t="str">
        <f>IF(ISNUMBER(AVERAGEIFS(ObservedSpeciesData!Z$2:Z$4955,ObservedSpeciesData!$A$2:$A$4955,$A974,ObservedSpeciesData!$D$2:$D$4955,$D974)),AVERAGEIFS(ObservedSpeciesData!Z$2:Z$4955,ObservedSpeciesData!$A$2:$A$4955,$A974,ObservedSpeciesData!$D$2:$D$4955,$D974),"")</f>
        <v/>
      </c>
      <c r="AA974" s="23">
        <f>IF(ISNUMBER(AVERAGEIFS(ObservedSpeciesData!AA$2:AA$4955,ObservedSpeciesData!$A$2:$A$4955,$A974,ObservedSpeciesData!$D$2:$D$4955,$D974)),AVERAGEIFS(ObservedSpeciesData!AA$2:AA$4955,ObservedSpeciesData!$A$2:$A$4955,$A974,ObservedSpeciesData!$D$2:$D$4955,$D974),"")</f>
        <v>15.799999999999999</v>
      </c>
      <c r="AB974" s="24">
        <f>IF(ISNUMBER(AVERAGEIFS(ObservedSpeciesData!AB$2:AB$4955,ObservedSpeciesData!$A$2:$A$4955,$A974,ObservedSpeciesData!$D$2:$D$4955,$D974)),AVERAGEIFS(ObservedSpeciesData!AB$2:AB$4955,ObservedSpeciesData!$A$2:$A$4955,$A974,ObservedSpeciesData!$D$2:$D$4955,$D974),"")</f>
        <v>2.5333333333333333E-2</v>
      </c>
      <c r="AC974" s="24">
        <f>IF(ISNUMBER(AVERAGEIFS(ObservedSpeciesData!AC$2:AC$4955,ObservedSpeciesData!$A$2:$A$4955,$A974,ObservedSpeciesData!$D$2:$D$4955,$D974)),AVERAGEIFS(ObservedSpeciesData!AC$2:AC$4955,ObservedSpeciesData!$A$2:$A$4955,$A974,ObservedSpeciesData!$D$2:$D$4955,$D974),"")</f>
        <v>2.5333333333333333E-2</v>
      </c>
      <c r="AD974" s="23" t="str">
        <f>IF(ISNUMBER(AVERAGEIFS(ObservedSpeciesData!AD$2:AD$4955,ObservedSpeciesData!$A$2:$A$4955,$A974,ObservedSpeciesData!$D$2:$D$4955,$D974)),AVERAGEIFS(ObservedSpeciesData!AD$2:AD$4955,ObservedSpeciesData!$A$2:$A$4955,$A974,ObservedSpeciesData!$D$2:$D$4955,$D974),"")</f>
        <v/>
      </c>
      <c r="AE974" s="24" t="str">
        <f>IF(ISNUMBER(AVERAGEIFS(ObservedSpeciesData!AE$2:AE$4955,ObservedSpeciesData!$A$2:$A$4955,$A974,ObservedSpeciesData!$D$2:$D$4955,$D974)),AVERAGEIFS(ObservedSpeciesData!AE$2:AE$4955,ObservedSpeciesData!$A$2:$A$4955,$A974,ObservedSpeciesData!$D$2:$D$4955,$D974),"")</f>
        <v/>
      </c>
      <c r="AF974" s="23"/>
      <c r="AG974" s="24"/>
      <c r="AH974" s="23" t="str">
        <f>IF(ISNUMBER(AVERAGEIFS(ObservedSpeciesData!AH$2:AH$4955,ObservedSpeciesData!$A$2:$A$4955,$A974,ObservedSpeciesData!$D$2:$D$4955,$D974)),AVERAGEIFS(ObservedSpeciesData!AH$2:AH$4955,ObservedSpeciesData!$A$2:$A$4955,$A974,ObservedSpeciesData!$D$2:$D$4955,$D974),"")</f>
        <v/>
      </c>
      <c r="AI974" s="23" t="str">
        <f>IF(ISNUMBER(AVERAGEIFS(ObservedSpeciesData!AI$2:AI$4955,ObservedSpeciesData!$A$2:$A$4955,$A974,ObservedSpeciesData!$C$2:$C$4955,$C974,ObservedSpeciesData!$D$2:$D$4955,$D974)),AVERAGEIFS(ObservedSpeciesData!AI$2:AI$4955,ObservedSpeciesData!$A$2:$A$4955,$A974,ObservedSpeciesData!$C$2:$C$4955,$C974,ObservedSpeciesData!$D$2:$D$4955,$D974),"")</f>
        <v/>
      </c>
      <c r="AJ974" s="2">
        <f>COUNTIFS(ObservedSpeciesData!$A$2:$A$828,$A974,ObservedSpeciesData!$D$2:$D$828,$D974)</f>
        <v>0</v>
      </c>
      <c r="AK974" s="2">
        <f t="shared" si="15"/>
        <v>4</v>
      </c>
    </row>
    <row r="975" spans="1:37" x14ac:dyDescent="0.25">
      <c r="A975" s="14" t="s">
        <v>95</v>
      </c>
      <c r="B975" t="s">
        <v>80</v>
      </c>
      <c r="C975" t="s">
        <v>90</v>
      </c>
      <c r="D975" s="13">
        <v>42244</v>
      </c>
      <c r="E975">
        <v>1</v>
      </c>
      <c r="F975">
        <v>50</v>
      </c>
      <c r="G975" s="2" t="s">
        <v>87</v>
      </c>
      <c r="H975" s="2" t="s">
        <v>10</v>
      </c>
      <c r="I975">
        <v>7</v>
      </c>
      <c r="J975" s="2" t="s">
        <v>88</v>
      </c>
      <c r="K975" s="2">
        <f>IF(ISNUMBER(AVERAGEIFS(ObservedSpeciesData!K$2:K$4955,ObservedSpeciesData!$A$2:$A$4955,$A975,ObservedSpeciesData!$D$2:$D$4955,$D975)),AVERAGEIFS(ObservedSpeciesData!K$2:K$4955,ObservedSpeciesData!$A$2:$A$4955,$A975,ObservedSpeciesData!$D$2:$D$4955,$D975),"")</f>
        <v>45</v>
      </c>
      <c r="L975" s="26">
        <f>IF(ISNUMBER(AVERAGEIFS(ObservedSpeciesData!L$2:L$4955,ObservedSpeciesData!$A$2:$A$4955,$A975,ObservedSpeciesData!$D$2:$D$4955,$D975)),AVERAGEIFS(ObservedSpeciesData!L$2:L$4955,ObservedSpeciesData!$A$2:$A$4955,$A975,ObservedSpeciesData!$D$2:$D$4955,$D975),"")</f>
        <v>1601.3333333333333</v>
      </c>
      <c r="M975" s="23">
        <f>IF(ISNUMBER(AVERAGEIFS(ObservedSpeciesData!M$2:M$4955,ObservedSpeciesData!$A$2:$A$4955,$A975,ObservedSpeciesData!$D$2:$D$4955,$D975)),AVERAGEIFS(ObservedSpeciesData!M$2:M$4955,ObservedSpeciesData!$A$2:$A$4955,$A975,ObservedSpeciesData!$D$2:$D$4955,$D975),"")</f>
        <v>160.13333333333333</v>
      </c>
      <c r="N975" s="23" t="str">
        <f>IF(ISNUMBER(AVERAGEIFS(ObservedSpeciesData!N$2:N$4955,ObservedSpeciesData!$A$2:$A$4955,$A975,ObservedSpeciesData!$D$2:$D$4955,$D975)),AVERAGEIFS(ObservedSpeciesData!N$2:N$4955,ObservedSpeciesData!$A$2:$A$4955,$A975,ObservedSpeciesData!$D$2:$D$4955,$D975),"")</f>
        <v/>
      </c>
      <c r="O975" s="23" t="str">
        <f>IF(ISNUMBER(AVERAGEIFS(ObservedSpeciesData!O$2:O$4955,ObservedSpeciesData!$A$2:$A$4955,$A975,ObservedSpeciesData!$D$2:$D$4955,$D975)),AVERAGEIFS(ObservedSpeciesData!O$2:O$4955,ObservedSpeciesData!$A$2:$A$4955,$A975,ObservedSpeciesData!$D$2:$D$4955,$D975),"")</f>
        <v/>
      </c>
      <c r="P975" s="23" t="str">
        <f>IF(ISNUMBER(AVERAGEIFS(ObservedSpeciesData!P$2:P$4955,ObservedSpeciesData!$A$2:$A$4955,$A975,ObservedSpeciesData!$C$2:$C$4955,$C975,ObservedSpeciesData!$D$2:$D$4955,$D975)),AVERAGEIFS(ObservedSpeciesData!P$2:P$4955,ObservedSpeciesData!$A$2:$A$4955,$A975,ObservedSpeciesData!$C$2:$C$4955,$C975,ObservedSpeciesData!$D$2:$D$4955,$D975),"")</f>
        <v/>
      </c>
      <c r="Q975" s="23"/>
      <c r="R975" s="25" t="str">
        <f>IF(ISNUMBER(AVERAGEIFS(ObservedSpeciesData!R$2:R$4955,ObservedSpeciesData!$A$2:$A$4955,$A975,ObservedSpeciesData!$D$2:$D$4955,$D975)),AVERAGEIFS(ObservedSpeciesData!R$2:R$4955,ObservedSpeciesData!$A$2:$A$4955,$A975,ObservedSpeciesData!$D$2:$D$4955,$D975),"")</f>
        <v/>
      </c>
      <c r="S975" s="25" t="str">
        <f>IF(ISNUMBER(AVERAGEIFS(ObservedSpeciesData!S$2:S$4955,ObservedSpeciesData!$A$2:$A$4955,$A975,ObservedSpeciesData!$D$2:$D$4955,$D975)),AVERAGEIFS(ObservedSpeciesData!S$2:S$4955,ObservedSpeciesData!$A$2:$A$4955,$A975,ObservedSpeciesData!$D$2:$D$4955,$D975),"")</f>
        <v/>
      </c>
      <c r="T975" s="23" t="str">
        <f>IF(ISNUMBER(AVERAGEIFS(ObservedSpeciesData!T$2:T$4955,ObservedSpeciesData!$A$2:$A$4955,$A975,ObservedSpeciesData!$D$2:$D$4955,$D975)),AVERAGEIFS(ObservedSpeciesData!T$2:T$4955,ObservedSpeciesData!$A$2:$A$4955,$A975,ObservedSpeciesData!$D$2:$D$4955,$D975),"")</f>
        <v/>
      </c>
      <c r="U975" s="24" t="str">
        <f>IF(ISNUMBER(AVERAGEIFS(ObservedSpeciesData!U$2:U$4955,ObservedSpeciesData!$A$2:$A$4955,$A975,ObservedSpeciesData!$C$2:$C$4955,$C975,ObservedSpeciesData!$D$2:$D$4955,$D975)),AVERAGEIFS(ObservedSpeciesData!U$2:U$4955,ObservedSpeciesData!$A$2:$A$4955,$A975,ObservedSpeciesData!$C$2:$C$4955,$C975,ObservedSpeciesData!$D$2:$D$4955,$D975),"")</f>
        <v/>
      </c>
      <c r="V975" s="23" t="str">
        <f>IF(ISNUMBER(AVERAGEIFS(ObservedSpeciesData!V$2:V$4955,ObservedSpeciesData!$A$2:$A$4955,$A975,ObservedSpeciesData!$D$2:$D$4955,$D975)),AVERAGEIFS(ObservedSpeciesData!V$2:V$4955,ObservedSpeciesData!$A$2:$A$4955,$A975,ObservedSpeciesData!$D$2:$D$4955,$D975),"")</f>
        <v/>
      </c>
      <c r="W975" s="23" t="str">
        <f>IF(ISNUMBER(AVERAGEIFS(ObservedSpeciesData!W$2:W$4955,ObservedSpeciesData!$A$2:$A$4955,$A975,ObservedSpeciesData!$D$2:$D$4955,$D975)),AVERAGEIFS(ObservedSpeciesData!W$2:W$4955,ObservedSpeciesData!$A$2:$A$4955,$A975,ObservedSpeciesData!$D$2:$D$4955,$D975),"")</f>
        <v/>
      </c>
      <c r="X975" s="23" t="str">
        <f>IF(ISNUMBER(AVERAGEIFS(ObservedSpeciesData!X$2:X$4955,ObservedSpeciesData!$A$2:$A$4955,$A975,ObservedSpeciesData!$D$2:$D$4955,$D975)),AVERAGEIFS(ObservedSpeciesData!X$2:X$4955,ObservedSpeciesData!$A$2:$A$4955,$A975,ObservedSpeciesData!$D$2:$D$4955,$D975),"")</f>
        <v/>
      </c>
      <c r="Y975" s="23" t="str">
        <f>IF(ISNUMBER(AVERAGEIFS(ObservedSpeciesData!Y$2:Y$4955,ObservedSpeciesData!$A$2:$A$4955,$A975,ObservedSpeciesData!$D$2:$D$4955,$D975)),AVERAGEIFS(ObservedSpeciesData!Y$2:Y$4955,ObservedSpeciesData!$A$2:$A$4955,$A975,ObservedSpeciesData!$D$2:$D$4955,$D975),"")</f>
        <v/>
      </c>
      <c r="Z975" s="23" t="str">
        <f>IF(ISNUMBER(AVERAGEIFS(ObservedSpeciesData!Z$2:Z$4955,ObservedSpeciesData!$A$2:$A$4955,$A975,ObservedSpeciesData!$D$2:$D$4955,$D975)),AVERAGEIFS(ObservedSpeciesData!Z$2:Z$4955,ObservedSpeciesData!$A$2:$A$4955,$A975,ObservedSpeciesData!$D$2:$D$4955,$D975),"")</f>
        <v/>
      </c>
      <c r="AA975" s="23">
        <f>IF(ISNUMBER(AVERAGEIFS(ObservedSpeciesData!AA$2:AA$4955,ObservedSpeciesData!$A$2:$A$4955,$A975,ObservedSpeciesData!$D$2:$D$4955,$D975)),AVERAGEIFS(ObservedSpeciesData!AA$2:AA$4955,ObservedSpeciesData!$A$2:$A$4955,$A975,ObservedSpeciesData!$D$2:$D$4955,$D975),"")</f>
        <v>17.166666666666668</v>
      </c>
      <c r="AB975" s="24">
        <f>IF(ISNUMBER(AVERAGEIFS(ObservedSpeciesData!AB$2:AB$4955,ObservedSpeciesData!$A$2:$A$4955,$A975,ObservedSpeciesData!$D$2:$D$4955,$D975)),AVERAGEIFS(ObservedSpeciesData!AB$2:AB$4955,ObservedSpeciesData!$A$2:$A$4955,$A975,ObservedSpeciesData!$D$2:$D$4955,$D975),"")</f>
        <v>2.7666666666666669E-2</v>
      </c>
      <c r="AC975" s="24">
        <f>IF(ISNUMBER(AVERAGEIFS(ObservedSpeciesData!AC$2:AC$4955,ObservedSpeciesData!$A$2:$A$4955,$A975,ObservedSpeciesData!$D$2:$D$4955,$D975)),AVERAGEIFS(ObservedSpeciesData!AC$2:AC$4955,ObservedSpeciesData!$A$2:$A$4955,$A975,ObservedSpeciesData!$D$2:$D$4955,$D975),"")</f>
        <v>2.7666666666666669E-2</v>
      </c>
      <c r="AD975" s="23" t="str">
        <f>IF(ISNUMBER(AVERAGEIFS(ObservedSpeciesData!AD$2:AD$4955,ObservedSpeciesData!$A$2:$A$4955,$A975,ObservedSpeciesData!$D$2:$D$4955,$D975)),AVERAGEIFS(ObservedSpeciesData!AD$2:AD$4955,ObservedSpeciesData!$A$2:$A$4955,$A975,ObservedSpeciesData!$D$2:$D$4955,$D975),"")</f>
        <v/>
      </c>
      <c r="AE975" s="24" t="str">
        <f>IF(ISNUMBER(AVERAGEIFS(ObservedSpeciesData!AE$2:AE$4955,ObservedSpeciesData!$A$2:$A$4955,$A975,ObservedSpeciesData!$D$2:$D$4955,$D975)),AVERAGEIFS(ObservedSpeciesData!AE$2:AE$4955,ObservedSpeciesData!$A$2:$A$4955,$A975,ObservedSpeciesData!$D$2:$D$4955,$D975),"")</f>
        <v/>
      </c>
      <c r="AF975" s="23"/>
      <c r="AG975" s="24"/>
      <c r="AH975" s="23" t="str">
        <f>IF(ISNUMBER(AVERAGEIFS(ObservedSpeciesData!AH$2:AH$4955,ObservedSpeciesData!$A$2:$A$4955,$A975,ObservedSpeciesData!$D$2:$D$4955,$D975)),AVERAGEIFS(ObservedSpeciesData!AH$2:AH$4955,ObservedSpeciesData!$A$2:$A$4955,$A975,ObservedSpeciesData!$D$2:$D$4955,$D975),"")</f>
        <v/>
      </c>
      <c r="AI975" s="23" t="str">
        <f>IF(ISNUMBER(AVERAGEIFS(ObservedSpeciesData!AI$2:AI$4955,ObservedSpeciesData!$A$2:$A$4955,$A975,ObservedSpeciesData!$C$2:$C$4955,$C975,ObservedSpeciesData!$D$2:$D$4955,$D975)),AVERAGEIFS(ObservedSpeciesData!AI$2:AI$4955,ObservedSpeciesData!$A$2:$A$4955,$A975,ObservedSpeciesData!$C$2:$C$4955,$C975,ObservedSpeciesData!$D$2:$D$4955,$D975),"")</f>
        <v/>
      </c>
      <c r="AJ975" s="2">
        <f>COUNTIFS(ObservedSpeciesData!$A$2:$A$828,$A975,ObservedSpeciesData!$D$2:$D$828,$D975)</f>
        <v>0</v>
      </c>
      <c r="AK975" s="2">
        <f t="shared" si="15"/>
        <v>4</v>
      </c>
    </row>
    <row r="976" spans="1:37" x14ac:dyDescent="0.25">
      <c r="A976" s="14" t="s">
        <v>94</v>
      </c>
      <c r="B976" t="s">
        <v>80</v>
      </c>
      <c r="C976" t="s">
        <v>90</v>
      </c>
      <c r="D976" s="13">
        <v>42244</v>
      </c>
      <c r="E976">
        <v>1</v>
      </c>
      <c r="F976">
        <v>100</v>
      </c>
      <c r="G976" s="2" t="s">
        <v>87</v>
      </c>
      <c r="H976" s="2" t="s">
        <v>10</v>
      </c>
      <c r="I976">
        <v>7</v>
      </c>
      <c r="J976" s="2" t="s">
        <v>88</v>
      </c>
      <c r="K976" s="2">
        <f>IF(ISNUMBER(AVERAGEIFS(ObservedSpeciesData!K$2:K$4955,ObservedSpeciesData!$A$2:$A$4955,$A976,ObservedSpeciesData!$D$2:$D$4955,$D976)),AVERAGEIFS(ObservedSpeciesData!K$2:K$4955,ObservedSpeciesData!$A$2:$A$4955,$A976,ObservedSpeciesData!$D$2:$D$4955,$D976),"")</f>
        <v>90</v>
      </c>
      <c r="L976" s="26">
        <f>IF(ISNUMBER(AVERAGEIFS(ObservedSpeciesData!L$2:L$4955,ObservedSpeciesData!$A$2:$A$4955,$A976,ObservedSpeciesData!$D$2:$D$4955,$D976)),AVERAGEIFS(ObservedSpeciesData!L$2:L$4955,ObservedSpeciesData!$A$2:$A$4955,$A976,ObservedSpeciesData!$D$2:$D$4955,$D976),"")</f>
        <v>1722.6666666666667</v>
      </c>
      <c r="M976" s="23">
        <f>IF(ISNUMBER(AVERAGEIFS(ObservedSpeciesData!M$2:M$4955,ObservedSpeciesData!$A$2:$A$4955,$A976,ObservedSpeciesData!$D$2:$D$4955,$D976)),AVERAGEIFS(ObservedSpeciesData!M$2:M$4955,ObservedSpeciesData!$A$2:$A$4955,$A976,ObservedSpeciesData!$D$2:$D$4955,$D976),"")</f>
        <v>172.26666666666665</v>
      </c>
      <c r="N976" s="23" t="str">
        <f>IF(ISNUMBER(AVERAGEIFS(ObservedSpeciesData!N$2:N$4955,ObservedSpeciesData!$A$2:$A$4955,$A976,ObservedSpeciesData!$D$2:$D$4955,$D976)),AVERAGEIFS(ObservedSpeciesData!N$2:N$4955,ObservedSpeciesData!$A$2:$A$4955,$A976,ObservedSpeciesData!$D$2:$D$4955,$D976),"")</f>
        <v/>
      </c>
      <c r="O976" s="23" t="str">
        <f>IF(ISNUMBER(AVERAGEIFS(ObservedSpeciesData!O$2:O$4955,ObservedSpeciesData!$A$2:$A$4955,$A976,ObservedSpeciesData!$D$2:$D$4955,$D976)),AVERAGEIFS(ObservedSpeciesData!O$2:O$4955,ObservedSpeciesData!$A$2:$A$4955,$A976,ObservedSpeciesData!$D$2:$D$4955,$D976),"")</f>
        <v/>
      </c>
      <c r="P976" s="23" t="str">
        <f>IF(ISNUMBER(AVERAGEIFS(ObservedSpeciesData!P$2:P$4955,ObservedSpeciesData!$A$2:$A$4955,$A976,ObservedSpeciesData!$C$2:$C$4955,$C976,ObservedSpeciesData!$D$2:$D$4955,$D976)),AVERAGEIFS(ObservedSpeciesData!P$2:P$4955,ObservedSpeciesData!$A$2:$A$4955,$A976,ObservedSpeciesData!$C$2:$C$4955,$C976,ObservedSpeciesData!$D$2:$D$4955,$D976),"")</f>
        <v/>
      </c>
      <c r="Q976" s="23"/>
      <c r="R976" s="25" t="str">
        <f>IF(ISNUMBER(AVERAGEIFS(ObservedSpeciesData!R$2:R$4955,ObservedSpeciesData!$A$2:$A$4955,$A976,ObservedSpeciesData!$D$2:$D$4955,$D976)),AVERAGEIFS(ObservedSpeciesData!R$2:R$4955,ObservedSpeciesData!$A$2:$A$4955,$A976,ObservedSpeciesData!$D$2:$D$4955,$D976),"")</f>
        <v/>
      </c>
      <c r="S976" s="25" t="str">
        <f>IF(ISNUMBER(AVERAGEIFS(ObservedSpeciesData!S$2:S$4955,ObservedSpeciesData!$A$2:$A$4955,$A976,ObservedSpeciesData!$D$2:$D$4955,$D976)),AVERAGEIFS(ObservedSpeciesData!S$2:S$4955,ObservedSpeciesData!$A$2:$A$4955,$A976,ObservedSpeciesData!$D$2:$D$4955,$D976),"")</f>
        <v/>
      </c>
      <c r="T976" s="23" t="str">
        <f>IF(ISNUMBER(AVERAGEIFS(ObservedSpeciesData!T$2:T$4955,ObservedSpeciesData!$A$2:$A$4955,$A976,ObservedSpeciesData!$D$2:$D$4955,$D976)),AVERAGEIFS(ObservedSpeciesData!T$2:T$4955,ObservedSpeciesData!$A$2:$A$4955,$A976,ObservedSpeciesData!$D$2:$D$4955,$D976),"")</f>
        <v/>
      </c>
      <c r="U976" s="24" t="str">
        <f>IF(ISNUMBER(AVERAGEIFS(ObservedSpeciesData!U$2:U$4955,ObservedSpeciesData!$A$2:$A$4955,$A976,ObservedSpeciesData!$C$2:$C$4955,$C976,ObservedSpeciesData!$D$2:$D$4955,$D976)),AVERAGEIFS(ObservedSpeciesData!U$2:U$4955,ObservedSpeciesData!$A$2:$A$4955,$A976,ObservedSpeciesData!$C$2:$C$4955,$C976,ObservedSpeciesData!$D$2:$D$4955,$D976),"")</f>
        <v/>
      </c>
      <c r="V976" s="23" t="str">
        <f>IF(ISNUMBER(AVERAGEIFS(ObservedSpeciesData!V$2:V$4955,ObservedSpeciesData!$A$2:$A$4955,$A976,ObservedSpeciesData!$D$2:$D$4955,$D976)),AVERAGEIFS(ObservedSpeciesData!V$2:V$4955,ObservedSpeciesData!$A$2:$A$4955,$A976,ObservedSpeciesData!$D$2:$D$4955,$D976),"")</f>
        <v/>
      </c>
      <c r="W976" s="23" t="str">
        <f>IF(ISNUMBER(AVERAGEIFS(ObservedSpeciesData!W$2:W$4955,ObservedSpeciesData!$A$2:$A$4955,$A976,ObservedSpeciesData!$D$2:$D$4955,$D976)),AVERAGEIFS(ObservedSpeciesData!W$2:W$4955,ObservedSpeciesData!$A$2:$A$4955,$A976,ObservedSpeciesData!$D$2:$D$4955,$D976),"")</f>
        <v/>
      </c>
      <c r="X976" s="23" t="str">
        <f>IF(ISNUMBER(AVERAGEIFS(ObservedSpeciesData!X$2:X$4955,ObservedSpeciesData!$A$2:$A$4955,$A976,ObservedSpeciesData!$D$2:$D$4955,$D976)),AVERAGEIFS(ObservedSpeciesData!X$2:X$4955,ObservedSpeciesData!$A$2:$A$4955,$A976,ObservedSpeciesData!$D$2:$D$4955,$D976),"")</f>
        <v/>
      </c>
      <c r="Y976" s="23" t="str">
        <f>IF(ISNUMBER(AVERAGEIFS(ObservedSpeciesData!Y$2:Y$4955,ObservedSpeciesData!$A$2:$A$4955,$A976,ObservedSpeciesData!$D$2:$D$4955,$D976)),AVERAGEIFS(ObservedSpeciesData!Y$2:Y$4955,ObservedSpeciesData!$A$2:$A$4955,$A976,ObservedSpeciesData!$D$2:$D$4955,$D976),"")</f>
        <v/>
      </c>
      <c r="Z976" s="23" t="str">
        <f>IF(ISNUMBER(AVERAGEIFS(ObservedSpeciesData!Z$2:Z$4955,ObservedSpeciesData!$A$2:$A$4955,$A976,ObservedSpeciesData!$D$2:$D$4955,$D976)),AVERAGEIFS(ObservedSpeciesData!Z$2:Z$4955,ObservedSpeciesData!$A$2:$A$4955,$A976,ObservedSpeciesData!$D$2:$D$4955,$D976),"")</f>
        <v/>
      </c>
      <c r="AA976" s="23">
        <f>IF(ISNUMBER(AVERAGEIFS(ObservedSpeciesData!AA$2:AA$4955,ObservedSpeciesData!$A$2:$A$4955,$A976,ObservedSpeciesData!$D$2:$D$4955,$D976)),AVERAGEIFS(ObservedSpeciesData!AA$2:AA$4955,ObservedSpeciesData!$A$2:$A$4955,$A976,ObservedSpeciesData!$D$2:$D$4955,$D976),"")</f>
        <v>17.033333333333335</v>
      </c>
      <c r="AB976" s="24">
        <f>IF(ISNUMBER(AVERAGEIFS(ObservedSpeciesData!AB$2:AB$4955,ObservedSpeciesData!$A$2:$A$4955,$A976,ObservedSpeciesData!$D$2:$D$4955,$D976)),AVERAGEIFS(ObservedSpeciesData!AB$2:AB$4955,ObservedSpeciesData!$A$2:$A$4955,$A976,ObservedSpeciesData!$D$2:$D$4955,$D976),"")</f>
        <v>2.7333333333333334E-2</v>
      </c>
      <c r="AC976" s="24">
        <f>IF(ISNUMBER(AVERAGEIFS(ObservedSpeciesData!AC$2:AC$4955,ObservedSpeciesData!$A$2:$A$4955,$A976,ObservedSpeciesData!$D$2:$D$4955,$D976)),AVERAGEIFS(ObservedSpeciesData!AC$2:AC$4955,ObservedSpeciesData!$A$2:$A$4955,$A976,ObservedSpeciesData!$D$2:$D$4955,$D976),"")</f>
        <v>2.7333333333333334E-2</v>
      </c>
      <c r="AD976" s="23" t="str">
        <f>IF(ISNUMBER(AVERAGEIFS(ObservedSpeciesData!AD$2:AD$4955,ObservedSpeciesData!$A$2:$A$4955,$A976,ObservedSpeciesData!$D$2:$D$4955,$D976)),AVERAGEIFS(ObservedSpeciesData!AD$2:AD$4955,ObservedSpeciesData!$A$2:$A$4955,$A976,ObservedSpeciesData!$D$2:$D$4955,$D976),"")</f>
        <v/>
      </c>
      <c r="AE976" s="24" t="str">
        <f>IF(ISNUMBER(AVERAGEIFS(ObservedSpeciesData!AE$2:AE$4955,ObservedSpeciesData!$A$2:$A$4955,$A976,ObservedSpeciesData!$D$2:$D$4955,$D976)),AVERAGEIFS(ObservedSpeciesData!AE$2:AE$4955,ObservedSpeciesData!$A$2:$A$4955,$A976,ObservedSpeciesData!$D$2:$D$4955,$D976),"")</f>
        <v/>
      </c>
      <c r="AF976" s="23"/>
      <c r="AG976" s="24"/>
      <c r="AH976" s="23" t="str">
        <f>IF(ISNUMBER(AVERAGEIFS(ObservedSpeciesData!AH$2:AH$4955,ObservedSpeciesData!$A$2:$A$4955,$A976,ObservedSpeciesData!$D$2:$D$4955,$D976)),AVERAGEIFS(ObservedSpeciesData!AH$2:AH$4955,ObservedSpeciesData!$A$2:$A$4955,$A976,ObservedSpeciesData!$D$2:$D$4955,$D976),"")</f>
        <v/>
      </c>
      <c r="AI976" s="23" t="str">
        <f>IF(ISNUMBER(AVERAGEIFS(ObservedSpeciesData!AI$2:AI$4955,ObservedSpeciesData!$A$2:$A$4955,$A976,ObservedSpeciesData!$C$2:$C$4955,$C976,ObservedSpeciesData!$D$2:$D$4955,$D976)),AVERAGEIFS(ObservedSpeciesData!AI$2:AI$4955,ObservedSpeciesData!$A$2:$A$4955,$A976,ObservedSpeciesData!$C$2:$C$4955,$C976,ObservedSpeciesData!$D$2:$D$4955,$D976),"")</f>
        <v/>
      </c>
      <c r="AJ976" s="2">
        <f>COUNTIFS(ObservedSpeciesData!$A$2:$A$828,$A976,ObservedSpeciesData!$D$2:$D$828,$D976)</f>
        <v>0</v>
      </c>
      <c r="AK976" s="2">
        <f t="shared" si="15"/>
        <v>4</v>
      </c>
    </row>
    <row r="977" spans="1:37" x14ac:dyDescent="0.25">
      <c r="A977" s="14" t="s">
        <v>93</v>
      </c>
      <c r="B977" t="s">
        <v>80</v>
      </c>
      <c r="C977" t="s">
        <v>90</v>
      </c>
      <c r="D977" s="13">
        <v>42244</v>
      </c>
      <c r="E977">
        <v>1</v>
      </c>
      <c r="F977">
        <v>200</v>
      </c>
      <c r="G977" s="2" t="s">
        <v>87</v>
      </c>
      <c r="H977" s="2" t="s">
        <v>10</v>
      </c>
      <c r="I977">
        <v>7</v>
      </c>
      <c r="J977" s="2" t="s">
        <v>88</v>
      </c>
      <c r="K977" s="2">
        <f>IF(ISNUMBER(AVERAGEIFS(ObservedSpeciesData!K$2:K$4955,ObservedSpeciesData!$A$2:$A$4955,$A977,ObservedSpeciesData!$D$2:$D$4955,$D977)),AVERAGEIFS(ObservedSpeciesData!K$2:K$4955,ObservedSpeciesData!$A$2:$A$4955,$A977,ObservedSpeciesData!$D$2:$D$4955,$D977),"")</f>
        <v>180</v>
      </c>
      <c r="L977" s="26">
        <f>IF(ISNUMBER(AVERAGEIFS(ObservedSpeciesData!L$2:L$4955,ObservedSpeciesData!$A$2:$A$4955,$A977,ObservedSpeciesData!$D$2:$D$4955,$D977)),AVERAGEIFS(ObservedSpeciesData!L$2:L$4955,ObservedSpeciesData!$A$2:$A$4955,$A977,ObservedSpeciesData!$D$2:$D$4955,$D977),"")</f>
        <v>1937.3333333333333</v>
      </c>
      <c r="M977" s="23">
        <f>IF(ISNUMBER(AVERAGEIFS(ObservedSpeciesData!M$2:M$4955,ObservedSpeciesData!$A$2:$A$4955,$A977,ObservedSpeciesData!$D$2:$D$4955,$D977)),AVERAGEIFS(ObservedSpeciesData!M$2:M$4955,ObservedSpeciesData!$A$2:$A$4955,$A977,ObservedSpeciesData!$D$2:$D$4955,$D977),"")</f>
        <v>193.73333333333335</v>
      </c>
      <c r="N977" s="23" t="str">
        <f>IF(ISNUMBER(AVERAGEIFS(ObservedSpeciesData!N$2:N$4955,ObservedSpeciesData!$A$2:$A$4955,$A977,ObservedSpeciesData!$D$2:$D$4955,$D977)),AVERAGEIFS(ObservedSpeciesData!N$2:N$4955,ObservedSpeciesData!$A$2:$A$4955,$A977,ObservedSpeciesData!$D$2:$D$4955,$D977),"")</f>
        <v/>
      </c>
      <c r="O977" s="23" t="str">
        <f>IF(ISNUMBER(AVERAGEIFS(ObservedSpeciesData!O$2:O$4955,ObservedSpeciesData!$A$2:$A$4955,$A977,ObservedSpeciesData!$D$2:$D$4955,$D977)),AVERAGEIFS(ObservedSpeciesData!O$2:O$4955,ObservedSpeciesData!$A$2:$A$4955,$A977,ObservedSpeciesData!$D$2:$D$4955,$D977),"")</f>
        <v/>
      </c>
      <c r="P977" s="23" t="str">
        <f>IF(ISNUMBER(AVERAGEIFS(ObservedSpeciesData!P$2:P$4955,ObservedSpeciesData!$A$2:$A$4955,$A977,ObservedSpeciesData!$C$2:$C$4955,$C977,ObservedSpeciesData!$D$2:$D$4955,$D977)),AVERAGEIFS(ObservedSpeciesData!P$2:P$4955,ObservedSpeciesData!$A$2:$A$4955,$A977,ObservedSpeciesData!$C$2:$C$4955,$C977,ObservedSpeciesData!$D$2:$D$4955,$D977),"")</f>
        <v/>
      </c>
      <c r="Q977" s="23"/>
      <c r="R977" s="25" t="str">
        <f>IF(ISNUMBER(AVERAGEIFS(ObservedSpeciesData!R$2:R$4955,ObservedSpeciesData!$A$2:$A$4955,$A977,ObservedSpeciesData!$D$2:$D$4955,$D977)),AVERAGEIFS(ObservedSpeciesData!R$2:R$4955,ObservedSpeciesData!$A$2:$A$4955,$A977,ObservedSpeciesData!$D$2:$D$4955,$D977),"")</f>
        <v/>
      </c>
      <c r="S977" s="25" t="str">
        <f>IF(ISNUMBER(AVERAGEIFS(ObservedSpeciesData!S$2:S$4955,ObservedSpeciesData!$A$2:$A$4955,$A977,ObservedSpeciesData!$D$2:$D$4955,$D977)),AVERAGEIFS(ObservedSpeciesData!S$2:S$4955,ObservedSpeciesData!$A$2:$A$4955,$A977,ObservedSpeciesData!$D$2:$D$4955,$D977),"")</f>
        <v/>
      </c>
      <c r="T977" s="23" t="str">
        <f>IF(ISNUMBER(AVERAGEIFS(ObservedSpeciesData!T$2:T$4955,ObservedSpeciesData!$A$2:$A$4955,$A977,ObservedSpeciesData!$D$2:$D$4955,$D977)),AVERAGEIFS(ObservedSpeciesData!T$2:T$4955,ObservedSpeciesData!$A$2:$A$4955,$A977,ObservedSpeciesData!$D$2:$D$4955,$D977),"")</f>
        <v/>
      </c>
      <c r="U977" s="24" t="str">
        <f>IF(ISNUMBER(AVERAGEIFS(ObservedSpeciesData!U$2:U$4955,ObservedSpeciesData!$A$2:$A$4955,$A977,ObservedSpeciesData!$C$2:$C$4955,$C977,ObservedSpeciesData!$D$2:$D$4955,$D977)),AVERAGEIFS(ObservedSpeciesData!U$2:U$4955,ObservedSpeciesData!$A$2:$A$4955,$A977,ObservedSpeciesData!$C$2:$C$4955,$C977,ObservedSpeciesData!$D$2:$D$4955,$D977),"")</f>
        <v/>
      </c>
      <c r="V977" s="23" t="str">
        <f>IF(ISNUMBER(AVERAGEIFS(ObservedSpeciesData!V$2:V$4955,ObservedSpeciesData!$A$2:$A$4955,$A977,ObservedSpeciesData!$D$2:$D$4955,$D977)),AVERAGEIFS(ObservedSpeciesData!V$2:V$4955,ObservedSpeciesData!$A$2:$A$4955,$A977,ObservedSpeciesData!$D$2:$D$4955,$D977),"")</f>
        <v/>
      </c>
      <c r="W977" s="23" t="str">
        <f>IF(ISNUMBER(AVERAGEIFS(ObservedSpeciesData!W$2:W$4955,ObservedSpeciesData!$A$2:$A$4955,$A977,ObservedSpeciesData!$D$2:$D$4955,$D977)),AVERAGEIFS(ObservedSpeciesData!W$2:W$4955,ObservedSpeciesData!$A$2:$A$4955,$A977,ObservedSpeciesData!$D$2:$D$4955,$D977),"")</f>
        <v/>
      </c>
      <c r="X977" s="23" t="str">
        <f>IF(ISNUMBER(AVERAGEIFS(ObservedSpeciesData!X$2:X$4955,ObservedSpeciesData!$A$2:$A$4955,$A977,ObservedSpeciesData!$D$2:$D$4955,$D977)),AVERAGEIFS(ObservedSpeciesData!X$2:X$4955,ObservedSpeciesData!$A$2:$A$4955,$A977,ObservedSpeciesData!$D$2:$D$4955,$D977),"")</f>
        <v/>
      </c>
      <c r="Y977" s="23" t="str">
        <f>IF(ISNUMBER(AVERAGEIFS(ObservedSpeciesData!Y$2:Y$4955,ObservedSpeciesData!$A$2:$A$4955,$A977,ObservedSpeciesData!$D$2:$D$4955,$D977)),AVERAGEIFS(ObservedSpeciesData!Y$2:Y$4955,ObservedSpeciesData!$A$2:$A$4955,$A977,ObservedSpeciesData!$D$2:$D$4955,$D977),"")</f>
        <v/>
      </c>
      <c r="Z977" s="23" t="str">
        <f>IF(ISNUMBER(AVERAGEIFS(ObservedSpeciesData!Z$2:Z$4955,ObservedSpeciesData!$A$2:$A$4955,$A977,ObservedSpeciesData!$D$2:$D$4955,$D977)),AVERAGEIFS(ObservedSpeciesData!Z$2:Z$4955,ObservedSpeciesData!$A$2:$A$4955,$A977,ObservedSpeciesData!$D$2:$D$4955,$D977),"")</f>
        <v/>
      </c>
      <c r="AA977" s="23">
        <f>IF(ISNUMBER(AVERAGEIFS(ObservedSpeciesData!AA$2:AA$4955,ObservedSpeciesData!$A$2:$A$4955,$A977,ObservedSpeciesData!$D$2:$D$4955,$D977)),AVERAGEIFS(ObservedSpeciesData!AA$2:AA$4955,ObservedSpeciesData!$A$2:$A$4955,$A977,ObservedSpeciesData!$D$2:$D$4955,$D977),"")</f>
        <v>22.133333333333336</v>
      </c>
      <c r="AB977" s="24">
        <f>IF(ISNUMBER(AVERAGEIFS(ObservedSpeciesData!AB$2:AB$4955,ObservedSpeciesData!$A$2:$A$4955,$A977,ObservedSpeciesData!$D$2:$D$4955,$D977)),AVERAGEIFS(ObservedSpeciesData!AB$2:AB$4955,ObservedSpeciesData!$A$2:$A$4955,$A977,ObservedSpeciesData!$D$2:$D$4955,$D977),"")</f>
        <v>3.5333333333333335E-2</v>
      </c>
      <c r="AC977" s="24">
        <f>IF(ISNUMBER(AVERAGEIFS(ObservedSpeciesData!AC$2:AC$4955,ObservedSpeciesData!$A$2:$A$4955,$A977,ObservedSpeciesData!$D$2:$D$4955,$D977)),AVERAGEIFS(ObservedSpeciesData!AC$2:AC$4955,ObservedSpeciesData!$A$2:$A$4955,$A977,ObservedSpeciesData!$D$2:$D$4955,$D977),"")</f>
        <v>3.5333333333333335E-2</v>
      </c>
      <c r="AD977" s="23" t="str">
        <f>IF(ISNUMBER(AVERAGEIFS(ObservedSpeciesData!AD$2:AD$4955,ObservedSpeciesData!$A$2:$A$4955,$A977,ObservedSpeciesData!$D$2:$D$4955,$D977)),AVERAGEIFS(ObservedSpeciesData!AD$2:AD$4955,ObservedSpeciesData!$A$2:$A$4955,$A977,ObservedSpeciesData!$D$2:$D$4955,$D977),"")</f>
        <v/>
      </c>
      <c r="AE977" s="24" t="str">
        <f>IF(ISNUMBER(AVERAGEIFS(ObservedSpeciesData!AE$2:AE$4955,ObservedSpeciesData!$A$2:$A$4955,$A977,ObservedSpeciesData!$D$2:$D$4955,$D977)),AVERAGEIFS(ObservedSpeciesData!AE$2:AE$4955,ObservedSpeciesData!$A$2:$A$4955,$A977,ObservedSpeciesData!$D$2:$D$4955,$D977),"")</f>
        <v/>
      </c>
      <c r="AF977" s="23"/>
      <c r="AG977" s="24"/>
      <c r="AH977" s="23" t="str">
        <f>IF(ISNUMBER(AVERAGEIFS(ObservedSpeciesData!AH$2:AH$4955,ObservedSpeciesData!$A$2:$A$4955,$A977,ObservedSpeciesData!$D$2:$D$4955,$D977)),AVERAGEIFS(ObservedSpeciesData!AH$2:AH$4955,ObservedSpeciesData!$A$2:$A$4955,$A977,ObservedSpeciesData!$D$2:$D$4955,$D977),"")</f>
        <v/>
      </c>
      <c r="AI977" s="23" t="str">
        <f>IF(ISNUMBER(AVERAGEIFS(ObservedSpeciesData!AI$2:AI$4955,ObservedSpeciesData!$A$2:$A$4955,$A977,ObservedSpeciesData!$C$2:$C$4955,$C977,ObservedSpeciesData!$D$2:$D$4955,$D977)),AVERAGEIFS(ObservedSpeciesData!AI$2:AI$4955,ObservedSpeciesData!$A$2:$A$4955,$A977,ObservedSpeciesData!$C$2:$C$4955,$C977,ObservedSpeciesData!$D$2:$D$4955,$D977),"")</f>
        <v/>
      </c>
      <c r="AJ977" s="2">
        <f>COUNTIFS(ObservedSpeciesData!$A$2:$A$828,$A977,ObservedSpeciesData!$D$2:$D$828,$D977)</f>
        <v>0</v>
      </c>
      <c r="AK977" s="2">
        <f t="shared" si="15"/>
        <v>4</v>
      </c>
    </row>
    <row r="978" spans="1:37" x14ac:dyDescent="0.25">
      <c r="A978" s="14" t="s">
        <v>92</v>
      </c>
      <c r="B978" t="s">
        <v>80</v>
      </c>
      <c r="C978" t="s">
        <v>90</v>
      </c>
      <c r="D978" s="13">
        <v>42244</v>
      </c>
      <c r="E978">
        <v>1</v>
      </c>
      <c r="F978">
        <v>350</v>
      </c>
      <c r="G978" s="2" t="s">
        <v>87</v>
      </c>
      <c r="H978" s="2" t="s">
        <v>10</v>
      </c>
      <c r="I978">
        <v>7</v>
      </c>
      <c r="J978" s="2" t="s">
        <v>88</v>
      </c>
      <c r="K978" s="2">
        <f>IF(ISNUMBER(AVERAGEIFS(ObservedSpeciesData!K$2:K$4955,ObservedSpeciesData!$A$2:$A$4955,$A978,ObservedSpeciesData!$D$2:$D$4955,$D978)),AVERAGEIFS(ObservedSpeciesData!K$2:K$4955,ObservedSpeciesData!$A$2:$A$4955,$A978,ObservedSpeciesData!$D$2:$D$4955,$D978),"")</f>
        <v>315</v>
      </c>
      <c r="L978" s="26">
        <f>IF(ISNUMBER(AVERAGEIFS(ObservedSpeciesData!L$2:L$4955,ObservedSpeciesData!$A$2:$A$4955,$A978,ObservedSpeciesData!$D$2:$D$4955,$D978)),AVERAGEIFS(ObservedSpeciesData!L$2:L$4955,ObservedSpeciesData!$A$2:$A$4955,$A978,ObservedSpeciesData!$D$2:$D$4955,$D978),"")</f>
        <v>2310.6666666666665</v>
      </c>
      <c r="M978" s="23">
        <f>IF(ISNUMBER(AVERAGEIFS(ObservedSpeciesData!M$2:M$4955,ObservedSpeciesData!$A$2:$A$4955,$A978,ObservedSpeciesData!$D$2:$D$4955,$D978)),AVERAGEIFS(ObservedSpeciesData!M$2:M$4955,ObservedSpeciesData!$A$2:$A$4955,$A978,ObservedSpeciesData!$D$2:$D$4955,$D978),"")</f>
        <v>231.06666666666669</v>
      </c>
      <c r="N978" s="23" t="str">
        <f>IF(ISNUMBER(AVERAGEIFS(ObservedSpeciesData!N$2:N$4955,ObservedSpeciesData!$A$2:$A$4955,$A978,ObservedSpeciesData!$D$2:$D$4955,$D978)),AVERAGEIFS(ObservedSpeciesData!N$2:N$4955,ObservedSpeciesData!$A$2:$A$4955,$A978,ObservedSpeciesData!$D$2:$D$4955,$D978),"")</f>
        <v/>
      </c>
      <c r="O978" s="23" t="str">
        <f>IF(ISNUMBER(AVERAGEIFS(ObservedSpeciesData!O$2:O$4955,ObservedSpeciesData!$A$2:$A$4955,$A978,ObservedSpeciesData!$D$2:$D$4955,$D978)),AVERAGEIFS(ObservedSpeciesData!O$2:O$4955,ObservedSpeciesData!$A$2:$A$4955,$A978,ObservedSpeciesData!$D$2:$D$4955,$D978),"")</f>
        <v/>
      </c>
      <c r="P978" s="23" t="str">
        <f>IF(ISNUMBER(AVERAGEIFS(ObservedSpeciesData!P$2:P$4955,ObservedSpeciesData!$A$2:$A$4955,$A978,ObservedSpeciesData!$C$2:$C$4955,$C978,ObservedSpeciesData!$D$2:$D$4955,$D978)),AVERAGEIFS(ObservedSpeciesData!P$2:P$4955,ObservedSpeciesData!$A$2:$A$4955,$A978,ObservedSpeciesData!$C$2:$C$4955,$C978,ObservedSpeciesData!$D$2:$D$4955,$D978),"")</f>
        <v/>
      </c>
      <c r="Q978" s="23"/>
      <c r="R978" s="25" t="str">
        <f>IF(ISNUMBER(AVERAGEIFS(ObservedSpeciesData!R$2:R$4955,ObservedSpeciesData!$A$2:$A$4955,$A978,ObservedSpeciesData!$D$2:$D$4955,$D978)),AVERAGEIFS(ObservedSpeciesData!R$2:R$4955,ObservedSpeciesData!$A$2:$A$4955,$A978,ObservedSpeciesData!$D$2:$D$4955,$D978),"")</f>
        <v/>
      </c>
      <c r="S978" s="25" t="str">
        <f>IF(ISNUMBER(AVERAGEIFS(ObservedSpeciesData!S$2:S$4955,ObservedSpeciesData!$A$2:$A$4955,$A978,ObservedSpeciesData!$D$2:$D$4955,$D978)),AVERAGEIFS(ObservedSpeciesData!S$2:S$4955,ObservedSpeciesData!$A$2:$A$4955,$A978,ObservedSpeciesData!$D$2:$D$4955,$D978),"")</f>
        <v/>
      </c>
      <c r="T978" s="23" t="str">
        <f>IF(ISNUMBER(AVERAGEIFS(ObservedSpeciesData!T$2:T$4955,ObservedSpeciesData!$A$2:$A$4955,$A978,ObservedSpeciesData!$D$2:$D$4955,$D978)),AVERAGEIFS(ObservedSpeciesData!T$2:T$4955,ObservedSpeciesData!$A$2:$A$4955,$A978,ObservedSpeciesData!$D$2:$D$4955,$D978),"")</f>
        <v/>
      </c>
      <c r="U978" s="24" t="str">
        <f>IF(ISNUMBER(AVERAGEIFS(ObservedSpeciesData!U$2:U$4955,ObservedSpeciesData!$A$2:$A$4955,$A978,ObservedSpeciesData!$C$2:$C$4955,$C978,ObservedSpeciesData!$D$2:$D$4955,$D978)),AVERAGEIFS(ObservedSpeciesData!U$2:U$4955,ObservedSpeciesData!$A$2:$A$4955,$A978,ObservedSpeciesData!$C$2:$C$4955,$C978,ObservedSpeciesData!$D$2:$D$4955,$D978),"")</f>
        <v/>
      </c>
      <c r="V978" s="23" t="str">
        <f>IF(ISNUMBER(AVERAGEIFS(ObservedSpeciesData!V$2:V$4955,ObservedSpeciesData!$A$2:$A$4955,$A978,ObservedSpeciesData!$D$2:$D$4955,$D978)),AVERAGEIFS(ObservedSpeciesData!V$2:V$4955,ObservedSpeciesData!$A$2:$A$4955,$A978,ObservedSpeciesData!$D$2:$D$4955,$D978),"")</f>
        <v/>
      </c>
      <c r="W978" s="23" t="str">
        <f>IF(ISNUMBER(AVERAGEIFS(ObservedSpeciesData!W$2:W$4955,ObservedSpeciesData!$A$2:$A$4955,$A978,ObservedSpeciesData!$D$2:$D$4955,$D978)),AVERAGEIFS(ObservedSpeciesData!W$2:W$4955,ObservedSpeciesData!$A$2:$A$4955,$A978,ObservedSpeciesData!$D$2:$D$4955,$D978),"")</f>
        <v/>
      </c>
      <c r="X978" s="23" t="str">
        <f>IF(ISNUMBER(AVERAGEIFS(ObservedSpeciesData!X$2:X$4955,ObservedSpeciesData!$A$2:$A$4955,$A978,ObservedSpeciesData!$D$2:$D$4955,$D978)),AVERAGEIFS(ObservedSpeciesData!X$2:X$4955,ObservedSpeciesData!$A$2:$A$4955,$A978,ObservedSpeciesData!$D$2:$D$4955,$D978),"")</f>
        <v/>
      </c>
      <c r="Y978" s="23" t="str">
        <f>IF(ISNUMBER(AVERAGEIFS(ObservedSpeciesData!Y$2:Y$4955,ObservedSpeciesData!$A$2:$A$4955,$A978,ObservedSpeciesData!$D$2:$D$4955,$D978)),AVERAGEIFS(ObservedSpeciesData!Y$2:Y$4955,ObservedSpeciesData!$A$2:$A$4955,$A978,ObservedSpeciesData!$D$2:$D$4955,$D978),"")</f>
        <v/>
      </c>
      <c r="Z978" s="23" t="str">
        <f>IF(ISNUMBER(AVERAGEIFS(ObservedSpeciesData!Z$2:Z$4955,ObservedSpeciesData!$A$2:$A$4955,$A978,ObservedSpeciesData!$D$2:$D$4955,$D978)),AVERAGEIFS(ObservedSpeciesData!Z$2:Z$4955,ObservedSpeciesData!$A$2:$A$4955,$A978,ObservedSpeciesData!$D$2:$D$4955,$D978),"")</f>
        <v/>
      </c>
      <c r="AA978" s="23">
        <f>IF(ISNUMBER(AVERAGEIFS(ObservedSpeciesData!AA$2:AA$4955,ObservedSpeciesData!$A$2:$A$4955,$A978,ObservedSpeciesData!$D$2:$D$4955,$D978)),AVERAGEIFS(ObservedSpeciesData!AA$2:AA$4955,ObservedSpeciesData!$A$2:$A$4955,$A978,ObservedSpeciesData!$D$2:$D$4955,$D978),"")</f>
        <v>21.466666666666669</v>
      </c>
      <c r="AB978" s="24">
        <f>IF(ISNUMBER(AVERAGEIFS(ObservedSpeciesData!AB$2:AB$4955,ObservedSpeciesData!$A$2:$A$4955,$A978,ObservedSpeciesData!$D$2:$D$4955,$D978)),AVERAGEIFS(ObservedSpeciesData!AB$2:AB$4955,ObservedSpeciesData!$A$2:$A$4955,$A978,ObservedSpeciesData!$D$2:$D$4955,$D978),"")</f>
        <v>3.4666666666666665E-2</v>
      </c>
      <c r="AC978" s="24">
        <f>IF(ISNUMBER(AVERAGEIFS(ObservedSpeciesData!AC$2:AC$4955,ObservedSpeciesData!$A$2:$A$4955,$A978,ObservedSpeciesData!$D$2:$D$4955,$D978)),AVERAGEIFS(ObservedSpeciesData!AC$2:AC$4955,ObservedSpeciesData!$A$2:$A$4955,$A978,ObservedSpeciesData!$D$2:$D$4955,$D978),"")</f>
        <v>3.4666666666666665E-2</v>
      </c>
      <c r="AD978" s="23" t="str">
        <f>IF(ISNUMBER(AVERAGEIFS(ObservedSpeciesData!AD$2:AD$4955,ObservedSpeciesData!$A$2:$A$4955,$A978,ObservedSpeciesData!$D$2:$D$4955,$D978)),AVERAGEIFS(ObservedSpeciesData!AD$2:AD$4955,ObservedSpeciesData!$A$2:$A$4955,$A978,ObservedSpeciesData!$D$2:$D$4955,$D978),"")</f>
        <v/>
      </c>
      <c r="AE978" s="24" t="str">
        <f>IF(ISNUMBER(AVERAGEIFS(ObservedSpeciesData!AE$2:AE$4955,ObservedSpeciesData!$A$2:$A$4955,$A978,ObservedSpeciesData!$D$2:$D$4955,$D978)),AVERAGEIFS(ObservedSpeciesData!AE$2:AE$4955,ObservedSpeciesData!$A$2:$A$4955,$A978,ObservedSpeciesData!$D$2:$D$4955,$D978),"")</f>
        <v/>
      </c>
      <c r="AF978" s="23"/>
      <c r="AG978" s="24"/>
      <c r="AH978" s="23" t="str">
        <f>IF(ISNUMBER(AVERAGEIFS(ObservedSpeciesData!AH$2:AH$4955,ObservedSpeciesData!$A$2:$A$4955,$A978,ObservedSpeciesData!$D$2:$D$4955,$D978)),AVERAGEIFS(ObservedSpeciesData!AH$2:AH$4955,ObservedSpeciesData!$A$2:$A$4955,$A978,ObservedSpeciesData!$D$2:$D$4955,$D978),"")</f>
        <v/>
      </c>
      <c r="AI978" s="23" t="str">
        <f>IF(ISNUMBER(AVERAGEIFS(ObservedSpeciesData!AI$2:AI$4955,ObservedSpeciesData!$A$2:$A$4955,$A978,ObservedSpeciesData!$C$2:$C$4955,$C978,ObservedSpeciesData!$D$2:$D$4955,$D978)),AVERAGEIFS(ObservedSpeciesData!AI$2:AI$4955,ObservedSpeciesData!$A$2:$A$4955,$A978,ObservedSpeciesData!$C$2:$C$4955,$C978,ObservedSpeciesData!$D$2:$D$4955,$D978),"")</f>
        <v/>
      </c>
      <c r="AJ978" s="2">
        <f>COUNTIFS(ObservedSpeciesData!$A$2:$A$828,$A978,ObservedSpeciesData!$D$2:$D$828,$D978)</f>
        <v>0</v>
      </c>
      <c r="AK978" s="2">
        <f t="shared" si="15"/>
        <v>4</v>
      </c>
    </row>
    <row r="979" spans="1:37" x14ac:dyDescent="0.25">
      <c r="A979" s="14" t="s">
        <v>91</v>
      </c>
      <c r="B979" t="s">
        <v>80</v>
      </c>
      <c r="C979" t="s">
        <v>90</v>
      </c>
      <c r="D979" s="13">
        <v>42244</v>
      </c>
      <c r="E979">
        <v>1</v>
      </c>
      <c r="F979">
        <v>500</v>
      </c>
      <c r="G979" s="2" t="s">
        <v>87</v>
      </c>
      <c r="H979" s="2" t="s">
        <v>10</v>
      </c>
      <c r="I979">
        <v>7</v>
      </c>
      <c r="J979" s="2" t="s">
        <v>88</v>
      </c>
      <c r="K979" s="2">
        <f>IF(ISNUMBER(AVERAGEIFS(ObservedSpeciesData!K$2:K$4955,ObservedSpeciesData!$A$2:$A$4955,$A979,ObservedSpeciesData!$D$2:$D$4955,$D979)),AVERAGEIFS(ObservedSpeciesData!K$2:K$4955,ObservedSpeciesData!$A$2:$A$4955,$A979,ObservedSpeciesData!$D$2:$D$4955,$D979),"")</f>
        <v>450</v>
      </c>
      <c r="L979" s="26">
        <f>IF(ISNUMBER(AVERAGEIFS(ObservedSpeciesData!L$2:L$4955,ObservedSpeciesData!$A$2:$A$4955,$A979,ObservedSpeciesData!$D$2:$D$4955,$D979)),AVERAGEIFS(ObservedSpeciesData!L$2:L$4955,ObservedSpeciesData!$A$2:$A$4955,$A979,ObservedSpeciesData!$D$2:$D$4955,$D979),"")</f>
        <v>2497.3333333333335</v>
      </c>
      <c r="M979" s="23">
        <f>IF(ISNUMBER(AVERAGEIFS(ObservedSpeciesData!M$2:M$4955,ObservedSpeciesData!$A$2:$A$4955,$A979,ObservedSpeciesData!$D$2:$D$4955,$D979)),AVERAGEIFS(ObservedSpeciesData!M$2:M$4955,ObservedSpeciesData!$A$2:$A$4955,$A979,ObservedSpeciesData!$D$2:$D$4955,$D979),"")</f>
        <v>249.73333333333335</v>
      </c>
      <c r="N979" s="23" t="str">
        <f>IF(ISNUMBER(AVERAGEIFS(ObservedSpeciesData!N$2:N$4955,ObservedSpeciesData!$A$2:$A$4955,$A979,ObservedSpeciesData!$D$2:$D$4955,$D979)),AVERAGEIFS(ObservedSpeciesData!N$2:N$4955,ObservedSpeciesData!$A$2:$A$4955,$A979,ObservedSpeciesData!$D$2:$D$4955,$D979),"")</f>
        <v/>
      </c>
      <c r="O979" s="23" t="str">
        <f>IF(ISNUMBER(AVERAGEIFS(ObservedSpeciesData!O$2:O$4955,ObservedSpeciesData!$A$2:$A$4955,$A979,ObservedSpeciesData!$D$2:$D$4955,$D979)),AVERAGEIFS(ObservedSpeciesData!O$2:O$4955,ObservedSpeciesData!$A$2:$A$4955,$A979,ObservedSpeciesData!$D$2:$D$4955,$D979),"")</f>
        <v/>
      </c>
      <c r="P979" s="23" t="str">
        <f>IF(ISNUMBER(AVERAGEIFS(ObservedSpeciesData!P$2:P$4955,ObservedSpeciesData!$A$2:$A$4955,$A979,ObservedSpeciesData!$C$2:$C$4955,$C979,ObservedSpeciesData!$D$2:$D$4955,$D979)),AVERAGEIFS(ObservedSpeciesData!P$2:P$4955,ObservedSpeciesData!$A$2:$A$4955,$A979,ObservedSpeciesData!$C$2:$C$4955,$C979,ObservedSpeciesData!$D$2:$D$4955,$D979),"")</f>
        <v/>
      </c>
      <c r="Q979" s="23"/>
      <c r="R979" s="25" t="str">
        <f>IF(ISNUMBER(AVERAGEIFS(ObservedSpeciesData!R$2:R$4955,ObservedSpeciesData!$A$2:$A$4955,$A979,ObservedSpeciesData!$D$2:$D$4955,$D979)),AVERAGEIFS(ObservedSpeciesData!R$2:R$4955,ObservedSpeciesData!$A$2:$A$4955,$A979,ObservedSpeciesData!$D$2:$D$4955,$D979),"")</f>
        <v/>
      </c>
      <c r="S979" s="25" t="str">
        <f>IF(ISNUMBER(AVERAGEIFS(ObservedSpeciesData!S$2:S$4955,ObservedSpeciesData!$A$2:$A$4955,$A979,ObservedSpeciesData!$D$2:$D$4955,$D979)),AVERAGEIFS(ObservedSpeciesData!S$2:S$4955,ObservedSpeciesData!$A$2:$A$4955,$A979,ObservedSpeciesData!$D$2:$D$4955,$D979),"")</f>
        <v/>
      </c>
      <c r="T979" s="23" t="str">
        <f>IF(ISNUMBER(AVERAGEIFS(ObservedSpeciesData!T$2:T$4955,ObservedSpeciesData!$A$2:$A$4955,$A979,ObservedSpeciesData!$D$2:$D$4955,$D979)),AVERAGEIFS(ObservedSpeciesData!T$2:T$4955,ObservedSpeciesData!$A$2:$A$4955,$A979,ObservedSpeciesData!$D$2:$D$4955,$D979),"")</f>
        <v/>
      </c>
      <c r="U979" s="24" t="str">
        <f>IF(ISNUMBER(AVERAGEIFS(ObservedSpeciesData!U$2:U$4955,ObservedSpeciesData!$A$2:$A$4955,$A979,ObservedSpeciesData!$C$2:$C$4955,$C979,ObservedSpeciesData!$D$2:$D$4955,$D979)),AVERAGEIFS(ObservedSpeciesData!U$2:U$4955,ObservedSpeciesData!$A$2:$A$4955,$A979,ObservedSpeciesData!$C$2:$C$4955,$C979,ObservedSpeciesData!$D$2:$D$4955,$D979),"")</f>
        <v/>
      </c>
      <c r="V979" s="23" t="str">
        <f>IF(ISNUMBER(AVERAGEIFS(ObservedSpeciesData!V$2:V$4955,ObservedSpeciesData!$A$2:$A$4955,$A979,ObservedSpeciesData!$D$2:$D$4955,$D979)),AVERAGEIFS(ObservedSpeciesData!V$2:V$4955,ObservedSpeciesData!$A$2:$A$4955,$A979,ObservedSpeciesData!$D$2:$D$4955,$D979),"")</f>
        <v/>
      </c>
      <c r="W979" s="23" t="str">
        <f>IF(ISNUMBER(AVERAGEIFS(ObservedSpeciesData!W$2:W$4955,ObservedSpeciesData!$A$2:$A$4955,$A979,ObservedSpeciesData!$D$2:$D$4955,$D979)),AVERAGEIFS(ObservedSpeciesData!W$2:W$4955,ObservedSpeciesData!$A$2:$A$4955,$A979,ObservedSpeciesData!$D$2:$D$4955,$D979),"")</f>
        <v/>
      </c>
      <c r="X979" s="23" t="str">
        <f>IF(ISNUMBER(AVERAGEIFS(ObservedSpeciesData!X$2:X$4955,ObservedSpeciesData!$A$2:$A$4955,$A979,ObservedSpeciesData!$D$2:$D$4955,$D979)),AVERAGEIFS(ObservedSpeciesData!X$2:X$4955,ObservedSpeciesData!$A$2:$A$4955,$A979,ObservedSpeciesData!$D$2:$D$4955,$D979),"")</f>
        <v/>
      </c>
      <c r="Y979" s="23" t="str">
        <f>IF(ISNUMBER(AVERAGEIFS(ObservedSpeciesData!Y$2:Y$4955,ObservedSpeciesData!$A$2:$A$4955,$A979,ObservedSpeciesData!$D$2:$D$4955,$D979)),AVERAGEIFS(ObservedSpeciesData!Y$2:Y$4955,ObservedSpeciesData!$A$2:$A$4955,$A979,ObservedSpeciesData!$D$2:$D$4955,$D979),"")</f>
        <v/>
      </c>
      <c r="Z979" s="23" t="str">
        <f>IF(ISNUMBER(AVERAGEIFS(ObservedSpeciesData!Z$2:Z$4955,ObservedSpeciesData!$A$2:$A$4955,$A979,ObservedSpeciesData!$D$2:$D$4955,$D979)),AVERAGEIFS(ObservedSpeciesData!Z$2:Z$4955,ObservedSpeciesData!$A$2:$A$4955,$A979,ObservedSpeciesData!$D$2:$D$4955,$D979),"")</f>
        <v/>
      </c>
      <c r="AA979" s="23">
        <f>IF(ISNUMBER(AVERAGEIFS(ObservedSpeciesData!AA$2:AA$4955,ObservedSpeciesData!$A$2:$A$4955,$A979,ObservedSpeciesData!$D$2:$D$4955,$D979)),AVERAGEIFS(ObservedSpeciesData!AA$2:AA$4955,ObservedSpeciesData!$A$2:$A$4955,$A979,ObservedSpeciesData!$D$2:$D$4955,$D979),"")</f>
        <v>26.366666666666671</v>
      </c>
      <c r="AB979" s="24">
        <f>IF(ISNUMBER(AVERAGEIFS(ObservedSpeciesData!AB$2:AB$4955,ObservedSpeciesData!$A$2:$A$4955,$A979,ObservedSpeciesData!$D$2:$D$4955,$D979)),AVERAGEIFS(ObservedSpeciesData!AB$2:AB$4955,ObservedSpeciesData!$A$2:$A$4955,$A979,ObservedSpeciesData!$D$2:$D$4955,$D979),"")</f>
        <v>4.2333333333333334E-2</v>
      </c>
      <c r="AC979" s="24">
        <f>IF(ISNUMBER(AVERAGEIFS(ObservedSpeciesData!AC$2:AC$4955,ObservedSpeciesData!$A$2:$A$4955,$A979,ObservedSpeciesData!$D$2:$D$4955,$D979)),AVERAGEIFS(ObservedSpeciesData!AC$2:AC$4955,ObservedSpeciesData!$A$2:$A$4955,$A979,ObservedSpeciesData!$D$2:$D$4955,$D979),"")</f>
        <v>4.2333333333333334E-2</v>
      </c>
      <c r="AD979" s="23" t="str">
        <f>IF(ISNUMBER(AVERAGEIFS(ObservedSpeciesData!AD$2:AD$4955,ObservedSpeciesData!$A$2:$A$4955,$A979,ObservedSpeciesData!$D$2:$D$4955,$D979)),AVERAGEIFS(ObservedSpeciesData!AD$2:AD$4955,ObservedSpeciesData!$A$2:$A$4955,$A979,ObservedSpeciesData!$D$2:$D$4955,$D979),"")</f>
        <v/>
      </c>
      <c r="AE979" s="24" t="str">
        <f>IF(ISNUMBER(AVERAGEIFS(ObservedSpeciesData!AE$2:AE$4955,ObservedSpeciesData!$A$2:$A$4955,$A979,ObservedSpeciesData!$D$2:$D$4955,$D979)),AVERAGEIFS(ObservedSpeciesData!AE$2:AE$4955,ObservedSpeciesData!$A$2:$A$4955,$A979,ObservedSpeciesData!$D$2:$D$4955,$D979),"")</f>
        <v/>
      </c>
      <c r="AF979" s="23"/>
      <c r="AG979" s="24"/>
      <c r="AH979" s="23" t="str">
        <f>IF(ISNUMBER(AVERAGEIFS(ObservedSpeciesData!AH$2:AH$4955,ObservedSpeciesData!$A$2:$A$4955,$A979,ObservedSpeciesData!$D$2:$D$4955,$D979)),AVERAGEIFS(ObservedSpeciesData!AH$2:AH$4955,ObservedSpeciesData!$A$2:$A$4955,$A979,ObservedSpeciesData!$D$2:$D$4955,$D979),"")</f>
        <v/>
      </c>
      <c r="AI979" s="23" t="str">
        <f>IF(ISNUMBER(AVERAGEIFS(ObservedSpeciesData!AI$2:AI$4955,ObservedSpeciesData!$A$2:$A$4955,$A979,ObservedSpeciesData!$C$2:$C$4955,$C979,ObservedSpeciesData!$D$2:$D$4955,$D979)),AVERAGEIFS(ObservedSpeciesData!AI$2:AI$4955,ObservedSpeciesData!$A$2:$A$4955,$A979,ObservedSpeciesData!$C$2:$C$4955,$C979,ObservedSpeciesData!$D$2:$D$4955,$D979),"")</f>
        <v/>
      </c>
      <c r="AJ979" s="2">
        <f>COUNTIFS(ObservedSpeciesData!$A$2:$A$828,$A979,ObservedSpeciesData!$D$2:$D$828,$D979)</f>
        <v>0</v>
      </c>
      <c r="AK979" s="2">
        <f t="shared" si="15"/>
        <v>4</v>
      </c>
    </row>
    <row r="980" spans="1:37" x14ac:dyDescent="0.25">
      <c r="A980" s="14" t="s">
        <v>96</v>
      </c>
      <c r="B980" t="s">
        <v>80</v>
      </c>
      <c r="C980" t="s">
        <v>90</v>
      </c>
      <c r="D980" s="13">
        <v>42260</v>
      </c>
      <c r="E980">
        <v>1</v>
      </c>
      <c r="F980">
        <v>0</v>
      </c>
      <c r="G980" s="2" t="s">
        <v>87</v>
      </c>
      <c r="H980" s="2" t="s">
        <v>11</v>
      </c>
      <c r="I980">
        <v>7</v>
      </c>
      <c r="J980" s="2" t="s">
        <v>88</v>
      </c>
      <c r="K980" s="2">
        <f>IF(ISNUMBER(AVERAGEIFS(ObservedSpeciesData!K$2:K$4955,ObservedSpeciesData!$A$2:$A$4955,$A980,ObservedSpeciesData!$D$2:$D$4955,$D980)),AVERAGEIFS(ObservedSpeciesData!K$2:K$4955,ObservedSpeciesData!$A$2:$A$4955,$A980,ObservedSpeciesData!$D$2:$D$4955,$D980),"")</f>
        <v>0</v>
      </c>
      <c r="L980" s="26">
        <f>IF(ISNUMBER(AVERAGEIFS(ObservedSpeciesData!L$2:L$4955,ObservedSpeciesData!$A$2:$A$4955,$A980,ObservedSpeciesData!$D$2:$D$4955,$D980)),AVERAGEIFS(ObservedSpeciesData!L$2:L$4955,ObservedSpeciesData!$A$2:$A$4955,$A980,ObservedSpeciesData!$D$2:$D$4955,$D980),"")</f>
        <v>1686.5</v>
      </c>
      <c r="M980" s="23">
        <f>IF(ISNUMBER(AVERAGEIFS(ObservedSpeciesData!M$2:M$4955,ObservedSpeciesData!$A$2:$A$4955,$A980,ObservedSpeciesData!$D$2:$D$4955,$D980)),AVERAGEIFS(ObservedSpeciesData!M$2:M$4955,ObservedSpeciesData!$A$2:$A$4955,$A980,ObservedSpeciesData!$D$2:$D$4955,$D980),"")</f>
        <v>168.65</v>
      </c>
      <c r="N980" s="23" t="str">
        <f>IF(ISNUMBER(AVERAGEIFS(ObservedSpeciesData!N$2:N$4955,ObservedSpeciesData!$A$2:$A$4955,$A980,ObservedSpeciesData!$D$2:$D$4955,$D980)),AVERAGEIFS(ObservedSpeciesData!N$2:N$4955,ObservedSpeciesData!$A$2:$A$4955,$A980,ObservedSpeciesData!$D$2:$D$4955,$D980),"")</f>
        <v/>
      </c>
      <c r="O980" s="23" t="str">
        <f>IF(ISNUMBER(AVERAGEIFS(ObservedSpeciesData!O$2:O$4955,ObservedSpeciesData!$A$2:$A$4955,$A980,ObservedSpeciesData!$D$2:$D$4955,$D980)),AVERAGEIFS(ObservedSpeciesData!O$2:O$4955,ObservedSpeciesData!$A$2:$A$4955,$A980,ObservedSpeciesData!$D$2:$D$4955,$D980),"")</f>
        <v/>
      </c>
      <c r="P980" s="23" t="str">
        <f>IF(ISNUMBER(AVERAGEIFS(ObservedSpeciesData!P$2:P$4955,ObservedSpeciesData!$A$2:$A$4955,$A980,ObservedSpeciesData!$C$2:$C$4955,$C980,ObservedSpeciesData!$D$2:$D$4955,$D980)),AVERAGEIFS(ObservedSpeciesData!P$2:P$4955,ObservedSpeciesData!$A$2:$A$4955,$A980,ObservedSpeciesData!$C$2:$C$4955,$C980,ObservedSpeciesData!$D$2:$D$4955,$D980),"")</f>
        <v/>
      </c>
      <c r="Q980" s="23"/>
      <c r="R980" s="25" t="str">
        <f>IF(ISNUMBER(AVERAGEIFS(ObservedSpeciesData!R$2:R$4955,ObservedSpeciesData!$A$2:$A$4955,$A980,ObservedSpeciesData!$D$2:$D$4955,$D980)),AVERAGEIFS(ObservedSpeciesData!R$2:R$4955,ObservedSpeciesData!$A$2:$A$4955,$A980,ObservedSpeciesData!$D$2:$D$4955,$D980),"")</f>
        <v/>
      </c>
      <c r="S980" s="25" t="str">
        <f>IF(ISNUMBER(AVERAGEIFS(ObservedSpeciesData!S$2:S$4955,ObservedSpeciesData!$A$2:$A$4955,$A980,ObservedSpeciesData!$D$2:$D$4955,$D980)),AVERAGEIFS(ObservedSpeciesData!S$2:S$4955,ObservedSpeciesData!$A$2:$A$4955,$A980,ObservedSpeciesData!$D$2:$D$4955,$D980),"")</f>
        <v/>
      </c>
      <c r="T980" s="23" t="str">
        <f>IF(ISNUMBER(AVERAGEIFS(ObservedSpeciesData!T$2:T$4955,ObservedSpeciesData!$A$2:$A$4955,$A980,ObservedSpeciesData!$D$2:$D$4955,$D980)),AVERAGEIFS(ObservedSpeciesData!T$2:T$4955,ObservedSpeciesData!$A$2:$A$4955,$A980,ObservedSpeciesData!$D$2:$D$4955,$D980),"")</f>
        <v/>
      </c>
      <c r="U980" s="24" t="str">
        <f>IF(ISNUMBER(AVERAGEIFS(ObservedSpeciesData!U$2:U$4955,ObservedSpeciesData!$A$2:$A$4955,$A980,ObservedSpeciesData!$C$2:$C$4955,$C980,ObservedSpeciesData!$D$2:$D$4955,$D980)),AVERAGEIFS(ObservedSpeciesData!U$2:U$4955,ObservedSpeciesData!$A$2:$A$4955,$A980,ObservedSpeciesData!$C$2:$C$4955,$C980,ObservedSpeciesData!$D$2:$D$4955,$D980),"")</f>
        <v/>
      </c>
      <c r="V980" s="23" t="str">
        <f>IF(ISNUMBER(AVERAGEIFS(ObservedSpeciesData!V$2:V$4955,ObservedSpeciesData!$A$2:$A$4955,$A980,ObservedSpeciesData!$D$2:$D$4955,$D980)),AVERAGEIFS(ObservedSpeciesData!V$2:V$4955,ObservedSpeciesData!$A$2:$A$4955,$A980,ObservedSpeciesData!$D$2:$D$4955,$D980),"")</f>
        <v/>
      </c>
      <c r="W980" s="23" t="str">
        <f>IF(ISNUMBER(AVERAGEIFS(ObservedSpeciesData!W$2:W$4955,ObservedSpeciesData!$A$2:$A$4955,$A980,ObservedSpeciesData!$D$2:$D$4955,$D980)),AVERAGEIFS(ObservedSpeciesData!W$2:W$4955,ObservedSpeciesData!$A$2:$A$4955,$A980,ObservedSpeciesData!$D$2:$D$4955,$D980),"")</f>
        <v/>
      </c>
      <c r="X980" s="23" t="str">
        <f>IF(ISNUMBER(AVERAGEIFS(ObservedSpeciesData!X$2:X$4955,ObservedSpeciesData!$A$2:$A$4955,$A980,ObservedSpeciesData!$D$2:$D$4955,$D980)),AVERAGEIFS(ObservedSpeciesData!X$2:X$4955,ObservedSpeciesData!$A$2:$A$4955,$A980,ObservedSpeciesData!$D$2:$D$4955,$D980),"")</f>
        <v/>
      </c>
      <c r="Y980" s="23" t="str">
        <f>IF(ISNUMBER(AVERAGEIFS(ObservedSpeciesData!Y$2:Y$4955,ObservedSpeciesData!$A$2:$A$4955,$A980,ObservedSpeciesData!$D$2:$D$4955,$D980)),AVERAGEIFS(ObservedSpeciesData!Y$2:Y$4955,ObservedSpeciesData!$A$2:$A$4955,$A980,ObservedSpeciesData!$D$2:$D$4955,$D980),"")</f>
        <v/>
      </c>
      <c r="Z980" s="23" t="str">
        <f>IF(ISNUMBER(AVERAGEIFS(ObservedSpeciesData!Z$2:Z$4955,ObservedSpeciesData!$A$2:$A$4955,$A980,ObservedSpeciesData!$D$2:$D$4955,$D980)),AVERAGEIFS(ObservedSpeciesData!Z$2:Z$4955,ObservedSpeciesData!$A$2:$A$4955,$A980,ObservedSpeciesData!$D$2:$D$4955,$D980),"")</f>
        <v/>
      </c>
      <c r="AA980" s="23" t="str">
        <f>IF(ISNUMBER(AVERAGEIFS(ObservedSpeciesData!AA$2:AA$4955,ObservedSpeciesData!$A$2:$A$4955,$A980,ObservedSpeciesData!$D$2:$D$4955,$D980)),AVERAGEIFS(ObservedSpeciesData!AA$2:AA$4955,ObservedSpeciesData!$A$2:$A$4955,$A980,ObservedSpeciesData!$D$2:$D$4955,$D980),"")</f>
        <v/>
      </c>
      <c r="AB980" s="24" t="str">
        <f>IF(ISNUMBER(AVERAGEIFS(ObservedSpeciesData!AB$2:AB$4955,ObservedSpeciesData!$A$2:$A$4955,$A980,ObservedSpeciesData!$D$2:$D$4955,$D980)),AVERAGEIFS(ObservedSpeciesData!AB$2:AB$4955,ObservedSpeciesData!$A$2:$A$4955,$A980,ObservedSpeciesData!$D$2:$D$4955,$D980),"")</f>
        <v/>
      </c>
      <c r="AC980" s="24" t="str">
        <f>IF(ISNUMBER(AVERAGEIFS(ObservedSpeciesData!AC$2:AC$4955,ObservedSpeciesData!$A$2:$A$4955,$A980,ObservedSpeciesData!$D$2:$D$4955,$D980)),AVERAGEIFS(ObservedSpeciesData!AC$2:AC$4955,ObservedSpeciesData!$A$2:$A$4955,$A980,ObservedSpeciesData!$D$2:$D$4955,$D980),"")</f>
        <v/>
      </c>
      <c r="AD980" s="23" t="str">
        <f>IF(ISNUMBER(AVERAGEIFS(ObservedSpeciesData!AD$2:AD$4955,ObservedSpeciesData!$A$2:$A$4955,$A980,ObservedSpeciesData!$D$2:$D$4955,$D980)),AVERAGEIFS(ObservedSpeciesData!AD$2:AD$4955,ObservedSpeciesData!$A$2:$A$4955,$A980,ObservedSpeciesData!$D$2:$D$4955,$D980),"")</f>
        <v/>
      </c>
      <c r="AE980" s="24" t="str">
        <f>IF(ISNUMBER(AVERAGEIFS(ObservedSpeciesData!AE$2:AE$4955,ObservedSpeciesData!$A$2:$A$4955,$A980,ObservedSpeciesData!$D$2:$D$4955,$D980)),AVERAGEIFS(ObservedSpeciesData!AE$2:AE$4955,ObservedSpeciesData!$A$2:$A$4955,$A980,ObservedSpeciesData!$D$2:$D$4955,$D980),"")</f>
        <v/>
      </c>
      <c r="AF980" s="23"/>
      <c r="AG980" s="24"/>
      <c r="AH980" s="23" t="str">
        <f>IF(ISNUMBER(AVERAGEIFS(ObservedSpeciesData!AH$2:AH$4955,ObservedSpeciesData!$A$2:$A$4955,$A980,ObservedSpeciesData!$D$2:$D$4955,$D980)),AVERAGEIFS(ObservedSpeciesData!AH$2:AH$4955,ObservedSpeciesData!$A$2:$A$4955,$A980,ObservedSpeciesData!$D$2:$D$4955,$D980),"")</f>
        <v/>
      </c>
      <c r="AI980" s="23" t="str">
        <f>IF(ISNUMBER(AVERAGEIFS(ObservedSpeciesData!AI$2:AI$4955,ObservedSpeciesData!$A$2:$A$4955,$A980,ObservedSpeciesData!$C$2:$C$4955,$C980,ObservedSpeciesData!$D$2:$D$4955,$D980)),AVERAGEIFS(ObservedSpeciesData!AI$2:AI$4955,ObservedSpeciesData!$A$2:$A$4955,$A980,ObservedSpeciesData!$C$2:$C$4955,$C980,ObservedSpeciesData!$D$2:$D$4955,$D980),"")</f>
        <v/>
      </c>
      <c r="AJ980" s="2">
        <f>COUNTIFS(ObservedSpeciesData!$A$2:$A$828,$A980,ObservedSpeciesData!$D$2:$D$828,$D980)</f>
        <v>0</v>
      </c>
      <c r="AK980" s="2">
        <f t="shared" si="15"/>
        <v>1</v>
      </c>
    </row>
    <row r="981" spans="1:37" x14ac:dyDescent="0.25">
      <c r="A981" s="14" t="s">
        <v>95</v>
      </c>
      <c r="B981" t="s">
        <v>80</v>
      </c>
      <c r="C981" t="s">
        <v>90</v>
      </c>
      <c r="D981" s="13">
        <v>42260</v>
      </c>
      <c r="E981">
        <v>1</v>
      </c>
      <c r="F981">
        <v>50</v>
      </c>
      <c r="G981" s="2" t="s">
        <v>87</v>
      </c>
      <c r="H981" s="2" t="s">
        <v>11</v>
      </c>
      <c r="I981">
        <v>7</v>
      </c>
      <c r="J981" s="2" t="s">
        <v>88</v>
      </c>
      <c r="K981" s="2">
        <f>IF(ISNUMBER(AVERAGEIFS(ObservedSpeciesData!K$2:K$4955,ObservedSpeciesData!$A$2:$A$4955,$A981,ObservedSpeciesData!$D$2:$D$4955,$D981)),AVERAGEIFS(ObservedSpeciesData!K$2:K$4955,ObservedSpeciesData!$A$2:$A$4955,$A981,ObservedSpeciesData!$D$2:$D$4955,$D981),"")</f>
        <v>45</v>
      </c>
      <c r="L981" s="26">
        <f>IF(ISNUMBER(AVERAGEIFS(ObservedSpeciesData!L$2:L$4955,ObservedSpeciesData!$A$2:$A$4955,$A981,ObservedSpeciesData!$D$2:$D$4955,$D981)),AVERAGEIFS(ObservedSpeciesData!L$2:L$4955,ObservedSpeciesData!$A$2:$A$4955,$A981,ObservedSpeciesData!$D$2:$D$4955,$D981),"")</f>
        <v>1856.5</v>
      </c>
      <c r="M981" s="23">
        <f>IF(ISNUMBER(AVERAGEIFS(ObservedSpeciesData!M$2:M$4955,ObservedSpeciesData!$A$2:$A$4955,$A981,ObservedSpeciesData!$D$2:$D$4955,$D981)),AVERAGEIFS(ObservedSpeciesData!M$2:M$4955,ObservedSpeciesData!$A$2:$A$4955,$A981,ObservedSpeciesData!$D$2:$D$4955,$D981),"")</f>
        <v>185.65</v>
      </c>
      <c r="N981" s="23" t="str">
        <f>IF(ISNUMBER(AVERAGEIFS(ObservedSpeciesData!N$2:N$4955,ObservedSpeciesData!$A$2:$A$4955,$A981,ObservedSpeciesData!$D$2:$D$4955,$D981)),AVERAGEIFS(ObservedSpeciesData!N$2:N$4955,ObservedSpeciesData!$A$2:$A$4955,$A981,ObservedSpeciesData!$D$2:$D$4955,$D981),"")</f>
        <v/>
      </c>
      <c r="O981" s="23" t="str">
        <f>IF(ISNUMBER(AVERAGEIFS(ObservedSpeciesData!O$2:O$4955,ObservedSpeciesData!$A$2:$A$4955,$A981,ObservedSpeciesData!$D$2:$D$4955,$D981)),AVERAGEIFS(ObservedSpeciesData!O$2:O$4955,ObservedSpeciesData!$A$2:$A$4955,$A981,ObservedSpeciesData!$D$2:$D$4955,$D981),"")</f>
        <v/>
      </c>
      <c r="P981" s="23" t="str">
        <f>IF(ISNUMBER(AVERAGEIFS(ObservedSpeciesData!P$2:P$4955,ObservedSpeciesData!$A$2:$A$4955,$A981,ObservedSpeciesData!$C$2:$C$4955,$C981,ObservedSpeciesData!$D$2:$D$4955,$D981)),AVERAGEIFS(ObservedSpeciesData!P$2:P$4955,ObservedSpeciesData!$A$2:$A$4955,$A981,ObservedSpeciesData!$C$2:$C$4955,$C981,ObservedSpeciesData!$D$2:$D$4955,$D981),"")</f>
        <v/>
      </c>
      <c r="Q981" s="23"/>
      <c r="R981" s="25" t="str">
        <f>IF(ISNUMBER(AVERAGEIFS(ObservedSpeciesData!R$2:R$4955,ObservedSpeciesData!$A$2:$A$4955,$A981,ObservedSpeciesData!$D$2:$D$4955,$D981)),AVERAGEIFS(ObservedSpeciesData!R$2:R$4955,ObservedSpeciesData!$A$2:$A$4955,$A981,ObservedSpeciesData!$D$2:$D$4955,$D981),"")</f>
        <v/>
      </c>
      <c r="S981" s="25" t="str">
        <f>IF(ISNUMBER(AVERAGEIFS(ObservedSpeciesData!S$2:S$4955,ObservedSpeciesData!$A$2:$A$4955,$A981,ObservedSpeciesData!$D$2:$D$4955,$D981)),AVERAGEIFS(ObservedSpeciesData!S$2:S$4955,ObservedSpeciesData!$A$2:$A$4955,$A981,ObservedSpeciesData!$D$2:$D$4955,$D981),"")</f>
        <v/>
      </c>
      <c r="T981" s="23" t="str">
        <f>IF(ISNUMBER(AVERAGEIFS(ObservedSpeciesData!T$2:T$4955,ObservedSpeciesData!$A$2:$A$4955,$A981,ObservedSpeciesData!$D$2:$D$4955,$D981)),AVERAGEIFS(ObservedSpeciesData!T$2:T$4955,ObservedSpeciesData!$A$2:$A$4955,$A981,ObservedSpeciesData!$D$2:$D$4955,$D981),"")</f>
        <v/>
      </c>
      <c r="U981" s="24" t="str">
        <f>IF(ISNUMBER(AVERAGEIFS(ObservedSpeciesData!U$2:U$4955,ObservedSpeciesData!$A$2:$A$4955,$A981,ObservedSpeciesData!$C$2:$C$4955,$C981,ObservedSpeciesData!$D$2:$D$4955,$D981)),AVERAGEIFS(ObservedSpeciesData!U$2:U$4955,ObservedSpeciesData!$A$2:$A$4955,$A981,ObservedSpeciesData!$C$2:$C$4955,$C981,ObservedSpeciesData!$D$2:$D$4955,$D981),"")</f>
        <v/>
      </c>
      <c r="V981" s="23" t="str">
        <f>IF(ISNUMBER(AVERAGEIFS(ObservedSpeciesData!V$2:V$4955,ObservedSpeciesData!$A$2:$A$4955,$A981,ObservedSpeciesData!$D$2:$D$4955,$D981)),AVERAGEIFS(ObservedSpeciesData!V$2:V$4955,ObservedSpeciesData!$A$2:$A$4955,$A981,ObservedSpeciesData!$D$2:$D$4955,$D981),"")</f>
        <v/>
      </c>
      <c r="W981" s="23" t="str">
        <f>IF(ISNUMBER(AVERAGEIFS(ObservedSpeciesData!W$2:W$4955,ObservedSpeciesData!$A$2:$A$4955,$A981,ObservedSpeciesData!$D$2:$D$4955,$D981)),AVERAGEIFS(ObservedSpeciesData!W$2:W$4955,ObservedSpeciesData!$A$2:$A$4955,$A981,ObservedSpeciesData!$D$2:$D$4955,$D981),"")</f>
        <v/>
      </c>
      <c r="X981" s="23" t="str">
        <f>IF(ISNUMBER(AVERAGEIFS(ObservedSpeciesData!X$2:X$4955,ObservedSpeciesData!$A$2:$A$4955,$A981,ObservedSpeciesData!$D$2:$D$4955,$D981)),AVERAGEIFS(ObservedSpeciesData!X$2:X$4955,ObservedSpeciesData!$A$2:$A$4955,$A981,ObservedSpeciesData!$D$2:$D$4955,$D981),"")</f>
        <v/>
      </c>
      <c r="Y981" s="23" t="str">
        <f>IF(ISNUMBER(AVERAGEIFS(ObservedSpeciesData!Y$2:Y$4955,ObservedSpeciesData!$A$2:$A$4955,$A981,ObservedSpeciesData!$D$2:$D$4955,$D981)),AVERAGEIFS(ObservedSpeciesData!Y$2:Y$4955,ObservedSpeciesData!$A$2:$A$4955,$A981,ObservedSpeciesData!$D$2:$D$4955,$D981),"")</f>
        <v/>
      </c>
      <c r="Z981" s="23" t="str">
        <f>IF(ISNUMBER(AVERAGEIFS(ObservedSpeciesData!Z$2:Z$4955,ObservedSpeciesData!$A$2:$A$4955,$A981,ObservedSpeciesData!$D$2:$D$4955,$D981)),AVERAGEIFS(ObservedSpeciesData!Z$2:Z$4955,ObservedSpeciesData!$A$2:$A$4955,$A981,ObservedSpeciesData!$D$2:$D$4955,$D981),"")</f>
        <v/>
      </c>
      <c r="AA981" s="23" t="str">
        <f>IF(ISNUMBER(AVERAGEIFS(ObservedSpeciesData!AA$2:AA$4955,ObservedSpeciesData!$A$2:$A$4955,$A981,ObservedSpeciesData!$D$2:$D$4955,$D981)),AVERAGEIFS(ObservedSpeciesData!AA$2:AA$4955,ObservedSpeciesData!$A$2:$A$4955,$A981,ObservedSpeciesData!$D$2:$D$4955,$D981),"")</f>
        <v/>
      </c>
      <c r="AB981" s="24" t="str">
        <f>IF(ISNUMBER(AVERAGEIFS(ObservedSpeciesData!AB$2:AB$4955,ObservedSpeciesData!$A$2:$A$4955,$A981,ObservedSpeciesData!$D$2:$D$4955,$D981)),AVERAGEIFS(ObservedSpeciesData!AB$2:AB$4955,ObservedSpeciesData!$A$2:$A$4955,$A981,ObservedSpeciesData!$D$2:$D$4955,$D981),"")</f>
        <v/>
      </c>
      <c r="AC981" s="24" t="str">
        <f>IF(ISNUMBER(AVERAGEIFS(ObservedSpeciesData!AC$2:AC$4955,ObservedSpeciesData!$A$2:$A$4955,$A981,ObservedSpeciesData!$D$2:$D$4955,$D981)),AVERAGEIFS(ObservedSpeciesData!AC$2:AC$4955,ObservedSpeciesData!$A$2:$A$4955,$A981,ObservedSpeciesData!$D$2:$D$4955,$D981),"")</f>
        <v/>
      </c>
      <c r="AD981" s="23" t="str">
        <f>IF(ISNUMBER(AVERAGEIFS(ObservedSpeciesData!AD$2:AD$4955,ObservedSpeciesData!$A$2:$A$4955,$A981,ObservedSpeciesData!$D$2:$D$4955,$D981)),AVERAGEIFS(ObservedSpeciesData!AD$2:AD$4955,ObservedSpeciesData!$A$2:$A$4955,$A981,ObservedSpeciesData!$D$2:$D$4955,$D981),"")</f>
        <v/>
      </c>
      <c r="AE981" s="24" t="str">
        <f>IF(ISNUMBER(AVERAGEIFS(ObservedSpeciesData!AE$2:AE$4955,ObservedSpeciesData!$A$2:$A$4955,$A981,ObservedSpeciesData!$D$2:$D$4955,$D981)),AVERAGEIFS(ObservedSpeciesData!AE$2:AE$4955,ObservedSpeciesData!$A$2:$A$4955,$A981,ObservedSpeciesData!$D$2:$D$4955,$D981),"")</f>
        <v/>
      </c>
      <c r="AF981" s="23"/>
      <c r="AG981" s="24"/>
      <c r="AH981" s="23" t="str">
        <f>IF(ISNUMBER(AVERAGEIFS(ObservedSpeciesData!AH$2:AH$4955,ObservedSpeciesData!$A$2:$A$4955,$A981,ObservedSpeciesData!$D$2:$D$4955,$D981)),AVERAGEIFS(ObservedSpeciesData!AH$2:AH$4955,ObservedSpeciesData!$A$2:$A$4955,$A981,ObservedSpeciesData!$D$2:$D$4955,$D981),"")</f>
        <v/>
      </c>
      <c r="AI981" s="23" t="str">
        <f>IF(ISNUMBER(AVERAGEIFS(ObservedSpeciesData!AI$2:AI$4955,ObservedSpeciesData!$A$2:$A$4955,$A981,ObservedSpeciesData!$C$2:$C$4955,$C981,ObservedSpeciesData!$D$2:$D$4955,$D981)),AVERAGEIFS(ObservedSpeciesData!AI$2:AI$4955,ObservedSpeciesData!$A$2:$A$4955,$A981,ObservedSpeciesData!$C$2:$C$4955,$C981,ObservedSpeciesData!$D$2:$D$4955,$D981),"")</f>
        <v/>
      </c>
      <c r="AJ981" s="2">
        <f>COUNTIFS(ObservedSpeciesData!$A$2:$A$828,$A981,ObservedSpeciesData!$D$2:$D$828,$D981)</f>
        <v>0</v>
      </c>
      <c r="AK981" s="2">
        <f t="shared" si="15"/>
        <v>1</v>
      </c>
    </row>
    <row r="982" spans="1:37" x14ac:dyDescent="0.25">
      <c r="A982" s="14" t="s">
        <v>94</v>
      </c>
      <c r="B982" t="s">
        <v>80</v>
      </c>
      <c r="C982" t="s">
        <v>90</v>
      </c>
      <c r="D982" s="13">
        <v>42260</v>
      </c>
      <c r="E982">
        <v>1</v>
      </c>
      <c r="F982">
        <v>100</v>
      </c>
      <c r="G982" s="2" t="s">
        <v>87</v>
      </c>
      <c r="H982" s="2" t="s">
        <v>11</v>
      </c>
      <c r="I982">
        <v>7</v>
      </c>
      <c r="J982" s="2" t="s">
        <v>88</v>
      </c>
      <c r="K982" s="2">
        <f>IF(ISNUMBER(AVERAGEIFS(ObservedSpeciesData!K$2:K$4955,ObservedSpeciesData!$A$2:$A$4955,$A982,ObservedSpeciesData!$D$2:$D$4955,$D982)),AVERAGEIFS(ObservedSpeciesData!K$2:K$4955,ObservedSpeciesData!$A$2:$A$4955,$A982,ObservedSpeciesData!$D$2:$D$4955,$D982),"")</f>
        <v>90</v>
      </c>
      <c r="L982" s="26">
        <f>IF(ISNUMBER(AVERAGEIFS(ObservedSpeciesData!L$2:L$4955,ObservedSpeciesData!$A$2:$A$4955,$A982,ObservedSpeciesData!$D$2:$D$4955,$D982)),AVERAGEIFS(ObservedSpeciesData!L$2:L$4955,ObservedSpeciesData!$A$2:$A$4955,$A982,ObservedSpeciesData!$D$2:$D$4955,$D982),"")</f>
        <v>2196.5</v>
      </c>
      <c r="M982" s="23">
        <f>IF(ISNUMBER(AVERAGEIFS(ObservedSpeciesData!M$2:M$4955,ObservedSpeciesData!$A$2:$A$4955,$A982,ObservedSpeciesData!$D$2:$D$4955,$D982)),AVERAGEIFS(ObservedSpeciesData!M$2:M$4955,ObservedSpeciesData!$A$2:$A$4955,$A982,ObservedSpeciesData!$D$2:$D$4955,$D982),"")</f>
        <v>219.65</v>
      </c>
      <c r="N982" s="23" t="str">
        <f>IF(ISNUMBER(AVERAGEIFS(ObservedSpeciesData!N$2:N$4955,ObservedSpeciesData!$A$2:$A$4955,$A982,ObservedSpeciesData!$D$2:$D$4955,$D982)),AVERAGEIFS(ObservedSpeciesData!N$2:N$4955,ObservedSpeciesData!$A$2:$A$4955,$A982,ObservedSpeciesData!$D$2:$D$4955,$D982),"")</f>
        <v/>
      </c>
      <c r="O982" s="23" t="str">
        <f>IF(ISNUMBER(AVERAGEIFS(ObservedSpeciesData!O$2:O$4955,ObservedSpeciesData!$A$2:$A$4955,$A982,ObservedSpeciesData!$D$2:$D$4955,$D982)),AVERAGEIFS(ObservedSpeciesData!O$2:O$4955,ObservedSpeciesData!$A$2:$A$4955,$A982,ObservedSpeciesData!$D$2:$D$4955,$D982),"")</f>
        <v/>
      </c>
      <c r="P982" s="23" t="str">
        <f>IF(ISNUMBER(AVERAGEIFS(ObservedSpeciesData!P$2:P$4955,ObservedSpeciesData!$A$2:$A$4955,$A982,ObservedSpeciesData!$C$2:$C$4955,$C982,ObservedSpeciesData!$D$2:$D$4955,$D982)),AVERAGEIFS(ObservedSpeciesData!P$2:P$4955,ObservedSpeciesData!$A$2:$A$4955,$A982,ObservedSpeciesData!$C$2:$C$4955,$C982,ObservedSpeciesData!$D$2:$D$4955,$D982),"")</f>
        <v/>
      </c>
      <c r="Q982" s="23"/>
      <c r="R982" s="25" t="str">
        <f>IF(ISNUMBER(AVERAGEIFS(ObservedSpeciesData!R$2:R$4955,ObservedSpeciesData!$A$2:$A$4955,$A982,ObservedSpeciesData!$D$2:$D$4955,$D982)),AVERAGEIFS(ObservedSpeciesData!R$2:R$4955,ObservedSpeciesData!$A$2:$A$4955,$A982,ObservedSpeciesData!$D$2:$D$4955,$D982),"")</f>
        <v/>
      </c>
      <c r="S982" s="25" t="str">
        <f>IF(ISNUMBER(AVERAGEIFS(ObservedSpeciesData!S$2:S$4955,ObservedSpeciesData!$A$2:$A$4955,$A982,ObservedSpeciesData!$D$2:$D$4955,$D982)),AVERAGEIFS(ObservedSpeciesData!S$2:S$4955,ObservedSpeciesData!$A$2:$A$4955,$A982,ObservedSpeciesData!$D$2:$D$4955,$D982),"")</f>
        <v/>
      </c>
      <c r="T982" s="23" t="str">
        <f>IF(ISNUMBER(AVERAGEIFS(ObservedSpeciesData!T$2:T$4955,ObservedSpeciesData!$A$2:$A$4955,$A982,ObservedSpeciesData!$D$2:$D$4955,$D982)),AVERAGEIFS(ObservedSpeciesData!T$2:T$4955,ObservedSpeciesData!$A$2:$A$4955,$A982,ObservedSpeciesData!$D$2:$D$4955,$D982),"")</f>
        <v/>
      </c>
      <c r="U982" s="24" t="str">
        <f>IF(ISNUMBER(AVERAGEIFS(ObservedSpeciesData!U$2:U$4955,ObservedSpeciesData!$A$2:$A$4955,$A982,ObservedSpeciesData!$C$2:$C$4955,$C982,ObservedSpeciesData!$D$2:$D$4955,$D982)),AVERAGEIFS(ObservedSpeciesData!U$2:U$4955,ObservedSpeciesData!$A$2:$A$4955,$A982,ObservedSpeciesData!$C$2:$C$4955,$C982,ObservedSpeciesData!$D$2:$D$4955,$D982),"")</f>
        <v/>
      </c>
      <c r="V982" s="23" t="str">
        <f>IF(ISNUMBER(AVERAGEIFS(ObservedSpeciesData!V$2:V$4955,ObservedSpeciesData!$A$2:$A$4955,$A982,ObservedSpeciesData!$D$2:$D$4955,$D982)),AVERAGEIFS(ObservedSpeciesData!V$2:V$4955,ObservedSpeciesData!$A$2:$A$4955,$A982,ObservedSpeciesData!$D$2:$D$4955,$D982),"")</f>
        <v/>
      </c>
      <c r="W982" s="23" t="str">
        <f>IF(ISNUMBER(AVERAGEIFS(ObservedSpeciesData!W$2:W$4955,ObservedSpeciesData!$A$2:$A$4955,$A982,ObservedSpeciesData!$D$2:$D$4955,$D982)),AVERAGEIFS(ObservedSpeciesData!W$2:W$4955,ObservedSpeciesData!$A$2:$A$4955,$A982,ObservedSpeciesData!$D$2:$D$4955,$D982),"")</f>
        <v/>
      </c>
      <c r="X982" s="23" t="str">
        <f>IF(ISNUMBER(AVERAGEIFS(ObservedSpeciesData!X$2:X$4955,ObservedSpeciesData!$A$2:$A$4955,$A982,ObservedSpeciesData!$D$2:$D$4955,$D982)),AVERAGEIFS(ObservedSpeciesData!X$2:X$4955,ObservedSpeciesData!$A$2:$A$4955,$A982,ObservedSpeciesData!$D$2:$D$4955,$D982),"")</f>
        <v/>
      </c>
      <c r="Y982" s="23" t="str">
        <f>IF(ISNUMBER(AVERAGEIFS(ObservedSpeciesData!Y$2:Y$4955,ObservedSpeciesData!$A$2:$A$4955,$A982,ObservedSpeciesData!$D$2:$D$4955,$D982)),AVERAGEIFS(ObservedSpeciesData!Y$2:Y$4955,ObservedSpeciesData!$A$2:$A$4955,$A982,ObservedSpeciesData!$D$2:$D$4955,$D982),"")</f>
        <v/>
      </c>
      <c r="Z982" s="23" t="str">
        <f>IF(ISNUMBER(AVERAGEIFS(ObservedSpeciesData!Z$2:Z$4955,ObservedSpeciesData!$A$2:$A$4955,$A982,ObservedSpeciesData!$D$2:$D$4955,$D982)),AVERAGEIFS(ObservedSpeciesData!Z$2:Z$4955,ObservedSpeciesData!$A$2:$A$4955,$A982,ObservedSpeciesData!$D$2:$D$4955,$D982),"")</f>
        <v/>
      </c>
      <c r="AA982" s="23" t="str">
        <f>IF(ISNUMBER(AVERAGEIFS(ObservedSpeciesData!AA$2:AA$4955,ObservedSpeciesData!$A$2:$A$4955,$A982,ObservedSpeciesData!$D$2:$D$4955,$D982)),AVERAGEIFS(ObservedSpeciesData!AA$2:AA$4955,ObservedSpeciesData!$A$2:$A$4955,$A982,ObservedSpeciesData!$D$2:$D$4955,$D982),"")</f>
        <v/>
      </c>
      <c r="AB982" s="24" t="str">
        <f>IF(ISNUMBER(AVERAGEIFS(ObservedSpeciesData!AB$2:AB$4955,ObservedSpeciesData!$A$2:$A$4955,$A982,ObservedSpeciesData!$D$2:$D$4955,$D982)),AVERAGEIFS(ObservedSpeciesData!AB$2:AB$4955,ObservedSpeciesData!$A$2:$A$4955,$A982,ObservedSpeciesData!$D$2:$D$4955,$D982),"")</f>
        <v/>
      </c>
      <c r="AC982" s="24" t="str">
        <f>IF(ISNUMBER(AVERAGEIFS(ObservedSpeciesData!AC$2:AC$4955,ObservedSpeciesData!$A$2:$A$4955,$A982,ObservedSpeciesData!$D$2:$D$4955,$D982)),AVERAGEIFS(ObservedSpeciesData!AC$2:AC$4955,ObservedSpeciesData!$A$2:$A$4955,$A982,ObservedSpeciesData!$D$2:$D$4955,$D982),"")</f>
        <v/>
      </c>
      <c r="AD982" s="23" t="str">
        <f>IF(ISNUMBER(AVERAGEIFS(ObservedSpeciesData!AD$2:AD$4955,ObservedSpeciesData!$A$2:$A$4955,$A982,ObservedSpeciesData!$D$2:$D$4955,$D982)),AVERAGEIFS(ObservedSpeciesData!AD$2:AD$4955,ObservedSpeciesData!$A$2:$A$4955,$A982,ObservedSpeciesData!$D$2:$D$4955,$D982),"")</f>
        <v/>
      </c>
      <c r="AE982" s="24" t="str">
        <f>IF(ISNUMBER(AVERAGEIFS(ObservedSpeciesData!AE$2:AE$4955,ObservedSpeciesData!$A$2:$A$4955,$A982,ObservedSpeciesData!$D$2:$D$4955,$D982)),AVERAGEIFS(ObservedSpeciesData!AE$2:AE$4955,ObservedSpeciesData!$A$2:$A$4955,$A982,ObservedSpeciesData!$D$2:$D$4955,$D982),"")</f>
        <v/>
      </c>
      <c r="AF982" s="23"/>
      <c r="AG982" s="24"/>
      <c r="AH982" s="23" t="str">
        <f>IF(ISNUMBER(AVERAGEIFS(ObservedSpeciesData!AH$2:AH$4955,ObservedSpeciesData!$A$2:$A$4955,$A982,ObservedSpeciesData!$D$2:$D$4955,$D982)),AVERAGEIFS(ObservedSpeciesData!AH$2:AH$4955,ObservedSpeciesData!$A$2:$A$4955,$A982,ObservedSpeciesData!$D$2:$D$4955,$D982),"")</f>
        <v/>
      </c>
      <c r="AI982" s="23" t="str">
        <f>IF(ISNUMBER(AVERAGEIFS(ObservedSpeciesData!AI$2:AI$4955,ObservedSpeciesData!$A$2:$A$4955,$A982,ObservedSpeciesData!$C$2:$C$4955,$C982,ObservedSpeciesData!$D$2:$D$4955,$D982)),AVERAGEIFS(ObservedSpeciesData!AI$2:AI$4955,ObservedSpeciesData!$A$2:$A$4955,$A982,ObservedSpeciesData!$C$2:$C$4955,$C982,ObservedSpeciesData!$D$2:$D$4955,$D982),"")</f>
        <v/>
      </c>
      <c r="AJ982" s="2">
        <f>COUNTIFS(ObservedSpeciesData!$A$2:$A$828,$A982,ObservedSpeciesData!$D$2:$D$828,$D982)</f>
        <v>0</v>
      </c>
      <c r="AK982" s="2">
        <f t="shared" si="15"/>
        <v>1</v>
      </c>
    </row>
    <row r="983" spans="1:37" x14ac:dyDescent="0.25">
      <c r="A983" s="14" t="s">
        <v>93</v>
      </c>
      <c r="B983" t="s">
        <v>80</v>
      </c>
      <c r="C983" t="s">
        <v>90</v>
      </c>
      <c r="D983" s="13">
        <v>42260</v>
      </c>
      <c r="E983">
        <v>1</v>
      </c>
      <c r="F983">
        <v>200</v>
      </c>
      <c r="G983" s="2" t="s">
        <v>87</v>
      </c>
      <c r="H983" s="2" t="s">
        <v>11</v>
      </c>
      <c r="I983">
        <v>7</v>
      </c>
      <c r="J983" s="2" t="s">
        <v>88</v>
      </c>
      <c r="K983" s="2">
        <f>IF(ISNUMBER(AVERAGEIFS(ObservedSpeciesData!K$2:K$4955,ObservedSpeciesData!$A$2:$A$4955,$A983,ObservedSpeciesData!$D$2:$D$4955,$D983)),AVERAGEIFS(ObservedSpeciesData!K$2:K$4955,ObservedSpeciesData!$A$2:$A$4955,$A983,ObservedSpeciesData!$D$2:$D$4955,$D983),"")</f>
        <v>180</v>
      </c>
      <c r="L983" s="26">
        <f>IF(ISNUMBER(AVERAGEIFS(ObservedSpeciesData!L$2:L$4955,ObservedSpeciesData!$A$2:$A$4955,$A983,ObservedSpeciesData!$D$2:$D$4955,$D983)),AVERAGEIFS(ObservedSpeciesData!L$2:L$4955,ObservedSpeciesData!$A$2:$A$4955,$A983,ObservedSpeciesData!$D$2:$D$4955,$D983),"")</f>
        <v>2783</v>
      </c>
      <c r="M983" s="23">
        <f>IF(ISNUMBER(AVERAGEIFS(ObservedSpeciesData!M$2:M$4955,ObservedSpeciesData!$A$2:$A$4955,$A983,ObservedSpeciesData!$D$2:$D$4955,$D983)),AVERAGEIFS(ObservedSpeciesData!M$2:M$4955,ObservedSpeciesData!$A$2:$A$4955,$A983,ObservedSpeciesData!$D$2:$D$4955,$D983),"")</f>
        <v>278.3</v>
      </c>
      <c r="N983" s="23" t="str">
        <f>IF(ISNUMBER(AVERAGEIFS(ObservedSpeciesData!N$2:N$4955,ObservedSpeciesData!$A$2:$A$4955,$A983,ObservedSpeciesData!$D$2:$D$4955,$D983)),AVERAGEIFS(ObservedSpeciesData!N$2:N$4955,ObservedSpeciesData!$A$2:$A$4955,$A983,ObservedSpeciesData!$D$2:$D$4955,$D983),"")</f>
        <v/>
      </c>
      <c r="O983" s="23" t="str">
        <f>IF(ISNUMBER(AVERAGEIFS(ObservedSpeciesData!O$2:O$4955,ObservedSpeciesData!$A$2:$A$4955,$A983,ObservedSpeciesData!$D$2:$D$4955,$D983)),AVERAGEIFS(ObservedSpeciesData!O$2:O$4955,ObservedSpeciesData!$A$2:$A$4955,$A983,ObservedSpeciesData!$D$2:$D$4955,$D983),"")</f>
        <v/>
      </c>
      <c r="P983" s="23" t="str">
        <f>IF(ISNUMBER(AVERAGEIFS(ObservedSpeciesData!P$2:P$4955,ObservedSpeciesData!$A$2:$A$4955,$A983,ObservedSpeciesData!$C$2:$C$4955,$C983,ObservedSpeciesData!$D$2:$D$4955,$D983)),AVERAGEIFS(ObservedSpeciesData!P$2:P$4955,ObservedSpeciesData!$A$2:$A$4955,$A983,ObservedSpeciesData!$C$2:$C$4955,$C983,ObservedSpeciesData!$D$2:$D$4955,$D983),"")</f>
        <v/>
      </c>
      <c r="Q983" s="23"/>
      <c r="R983" s="25" t="str">
        <f>IF(ISNUMBER(AVERAGEIFS(ObservedSpeciesData!R$2:R$4955,ObservedSpeciesData!$A$2:$A$4955,$A983,ObservedSpeciesData!$D$2:$D$4955,$D983)),AVERAGEIFS(ObservedSpeciesData!R$2:R$4955,ObservedSpeciesData!$A$2:$A$4955,$A983,ObservedSpeciesData!$D$2:$D$4955,$D983),"")</f>
        <v/>
      </c>
      <c r="S983" s="25" t="str">
        <f>IF(ISNUMBER(AVERAGEIFS(ObservedSpeciesData!S$2:S$4955,ObservedSpeciesData!$A$2:$A$4955,$A983,ObservedSpeciesData!$D$2:$D$4955,$D983)),AVERAGEIFS(ObservedSpeciesData!S$2:S$4955,ObservedSpeciesData!$A$2:$A$4955,$A983,ObservedSpeciesData!$D$2:$D$4955,$D983),"")</f>
        <v/>
      </c>
      <c r="T983" s="23" t="str">
        <f>IF(ISNUMBER(AVERAGEIFS(ObservedSpeciesData!T$2:T$4955,ObservedSpeciesData!$A$2:$A$4955,$A983,ObservedSpeciesData!$D$2:$D$4955,$D983)),AVERAGEIFS(ObservedSpeciesData!T$2:T$4955,ObservedSpeciesData!$A$2:$A$4955,$A983,ObservedSpeciesData!$D$2:$D$4955,$D983),"")</f>
        <v/>
      </c>
      <c r="U983" s="24" t="str">
        <f>IF(ISNUMBER(AVERAGEIFS(ObservedSpeciesData!U$2:U$4955,ObservedSpeciesData!$A$2:$A$4955,$A983,ObservedSpeciesData!$C$2:$C$4955,$C983,ObservedSpeciesData!$D$2:$D$4955,$D983)),AVERAGEIFS(ObservedSpeciesData!U$2:U$4955,ObservedSpeciesData!$A$2:$A$4955,$A983,ObservedSpeciesData!$C$2:$C$4955,$C983,ObservedSpeciesData!$D$2:$D$4955,$D983),"")</f>
        <v/>
      </c>
      <c r="V983" s="23" t="str">
        <f>IF(ISNUMBER(AVERAGEIFS(ObservedSpeciesData!V$2:V$4955,ObservedSpeciesData!$A$2:$A$4955,$A983,ObservedSpeciesData!$D$2:$D$4955,$D983)),AVERAGEIFS(ObservedSpeciesData!V$2:V$4955,ObservedSpeciesData!$A$2:$A$4955,$A983,ObservedSpeciesData!$D$2:$D$4955,$D983),"")</f>
        <v/>
      </c>
      <c r="W983" s="23" t="str">
        <f>IF(ISNUMBER(AVERAGEIFS(ObservedSpeciesData!W$2:W$4955,ObservedSpeciesData!$A$2:$A$4955,$A983,ObservedSpeciesData!$D$2:$D$4955,$D983)),AVERAGEIFS(ObservedSpeciesData!W$2:W$4955,ObservedSpeciesData!$A$2:$A$4955,$A983,ObservedSpeciesData!$D$2:$D$4955,$D983),"")</f>
        <v/>
      </c>
      <c r="X983" s="23" t="str">
        <f>IF(ISNUMBER(AVERAGEIFS(ObservedSpeciesData!X$2:X$4955,ObservedSpeciesData!$A$2:$A$4955,$A983,ObservedSpeciesData!$D$2:$D$4955,$D983)),AVERAGEIFS(ObservedSpeciesData!X$2:X$4955,ObservedSpeciesData!$A$2:$A$4955,$A983,ObservedSpeciesData!$D$2:$D$4955,$D983),"")</f>
        <v/>
      </c>
      <c r="Y983" s="23" t="str">
        <f>IF(ISNUMBER(AVERAGEIFS(ObservedSpeciesData!Y$2:Y$4955,ObservedSpeciesData!$A$2:$A$4955,$A983,ObservedSpeciesData!$D$2:$D$4955,$D983)),AVERAGEIFS(ObservedSpeciesData!Y$2:Y$4955,ObservedSpeciesData!$A$2:$A$4955,$A983,ObservedSpeciesData!$D$2:$D$4955,$D983),"")</f>
        <v/>
      </c>
      <c r="Z983" s="23" t="str">
        <f>IF(ISNUMBER(AVERAGEIFS(ObservedSpeciesData!Z$2:Z$4955,ObservedSpeciesData!$A$2:$A$4955,$A983,ObservedSpeciesData!$D$2:$D$4955,$D983)),AVERAGEIFS(ObservedSpeciesData!Z$2:Z$4955,ObservedSpeciesData!$A$2:$A$4955,$A983,ObservedSpeciesData!$D$2:$D$4955,$D983),"")</f>
        <v/>
      </c>
      <c r="AA983" s="23" t="str">
        <f>IF(ISNUMBER(AVERAGEIFS(ObservedSpeciesData!AA$2:AA$4955,ObservedSpeciesData!$A$2:$A$4955,$A983,ObservedSpeciesData!$D$2:$D$4955,$D983)),AVERAGEIFS(ObservedSpeciesData!AA$2:AA$4955,ObservedSpeciesData!$A$2:$A$4955,$A983,ObservedSpeciesData!$D$2:$D$4955,$D983),"")</f>
        <v/>
      </c>
      <c r="AB983" s="24" t="str">
        <f>IF(ISNUMBER(AVERAGEIFS(ObservedSpeciesData!AB$2:AB$4955,ObservedSpeciesData!$A$2:$A$4955,$A983,ObservedSpeciesData!$D$2:$D$4955,$D983)),AVERAGEIFS(ObservedSpeciesData!AB$2:AB$4955,ObservedSpeciesData!$A$2:$A$4955,$A983,ObservedSpeciesData!$D$2:$D$4955,$D983),"")</f>
        <v/>
      </c>
      <c r="AC983" s="24" t="str">
        <f>IF(ISNUMBER(AVERAGEIFS(ObservedSpeciesData!AC$2:AC$4955,ObservedSpeciesData!$A$2:$A$4955,$A983,ObservedSpeciesData!$D$2:$D$4955,$D983)),AVERAGEIFS(ObservedSpeciesData!AC$2:AC$4955,ObservedSpeciesData!$A$2:$A$4955,$A983,ObservedSpeciesData!$D$2:$D$4955,$D983),"")</f>
        <v/>
      </c>
      <c r="AD983" s="23" t="str">
        <f>IF(ISNUMBER(AVERAGEIFS(ObservedSpeciesData!AD$2:AD$4955,ObservedSpeciesData!$A$2:$A$4955,$A983,ObservedSpeciesData!$D$2:$D$4955,$D983)),AVERAGEIFS(ObservedSpeciesData!AD$2:AD$4955,ObservedSpeciesData!$A$2:$A$4955,$A983,ObservedSpeciesData!$D$2:$D$4955,$D983),"")</f>
        <v/>
      </c>
      <c r="AE983" s="24" t="str">
        <f>IF(ISNUMBER(AVERAGEIFS(ObservedSpeciesData!AE$2:AE$4955,ObservedSpeciesData!$A$2:$A$4955,$A983,ObservedSpeciesData!$D$2:$D$4955,$D983)),AVERAGEIFS(ObservedSpeciesData!AE$2:AE$4955,ObservedSpeciesData!$A$2:$A$4955,$A983,ObservedSpeciesData!$D$2:$D$4955,$D983),"")</f>
        <v/>
      </c>
      <c r="AF983" s="23"/>
      <c r="AG983" s="24"/>
      <c r="AH983" s="23" t="str">
        <f>IF(ISNUMBER(AVERAGEIFS(ObservedSpeciesData!AH$2:AH$4955,ObservedSpeciesData!$A$2:$A$4955,$A983,ObservedSpeciesData!$D$2:$D$4955,$D983)),AVERAGEIFS(ObservedSpeciesData!AH$2:AH$4955,ObservedSpeciesData!$A$2:$A$4955,$A983,ObservedSpeciesData!$D$2:$D$4955,$D983),"")</f>
        <v/>
      </c>
      <c r="AI983" s="23" t="str">
        <f>IF(ISNUMBER(AVERAGEIFS(ObservedSpeciesData!AI$2:AI$4955,ObservedSpeciesData!$A$2:$A$4955,$A983,ObservedSpeciesData!$C$2:$C$4955,$C983,ObservedSpeciesData!$D$2:$D$4955,$D983)),AVERAGEIFS(ObservedSpeciesData!AI$2:AI$4955,ObservedSpeciesData!$A$2:$A$4955,$A983,ObservedSpeciesData!$C$2:$C$4955,$C983,ObservedSpeciesData!$D$2:$D$4955,$D983),"")</f>
        <v/>
      </c>
      <c r="AJ983" s="2">
        <f>COUNTIFS(ObservedSpeciesData!$A$2:$A$828,$A983,ObservedSpeciesData!$D$2:$D$828,$D983)</f>
        <v>0</v>
      </c>
      <c r="AK983" s="2">
        <f t="shared" si="15"/>
        <v>1</v>
      </c>
    </row>
    <row r="984" spans="1:37" x14ac:dyDescent="0.25">
      <c r="A984" s="14" t="s">
        <v>92</v>
      </c>
      <c r="B984" t="s">
        <v>80</v>
      </c>
      <c r="C984" t="s">
        <v>90</v>
      </c>
      <c r="D984" s="13">
        <v>42260</v>
      </c>
      <c r="E984">
        <v>1</v>
      </c>
      <c r="F984">
        <v>350</v>
      </c>
      <c r="G984" s="2" t="s">
        <v>87</v>
      </c>
      <c r="H984" s="2" t="s">
        <v>11</v>
      </c>
      <c r="I984">
        <v>7</v>
      </c>
      <c r="J984" s="2" t="s">
        <v>88</v>
      </c>
      <c r="K984" s="2">
        <f>IF(ISNUMBER(AVERAGEIFS(ObservedSpeciesData!K$2:K$4955,ObservedSpeciesData!$A$2:$A$4955,$A984,ObservedSpeciesData!$D$2:$D$4955,$D984)),AVERAGEIFS(ObservedSpeciesData!K$2:K$4955,ObservedSpeciesData!$A$2:$A$4955,$A984,ObservedSpeciesData!$D$2:$D$4955,$D984),"")</f>
        <v>315</v>
      </c>
      <c r="L984" s="26">
        <f>IF(ISNUMBER(AVERAGEIFS(ObservedSpeciesData!L$2:L$4955,ObservedSpeciesData!$A$2:$A$4955,$A984,ObservedSpeciesData!$D$2:$D$4955,$D984)),AVERAGEIFS(ObservedSpeciesData!L$2:L$4955,ObservedSpeciesData!$A$2:$A$4955,$A984,ObservedSpeciesData!$D$2:$D$4955,$D984),"")</f>
        <v>3429</v>
      </c>
      <c r="M984" s="23">
        <f>IF(ISNUMBER(AVERAGEIFS(ObservedSpeciesData!M$2:M$4955,ObservedSpeciesData!$A$2:$A$4955,$A984,ObservedSpeciesData!$D$2:$D$4955,$D984)),AVERAGEIFS(ObservedSpeciesData!M$2:M$4955,ObservedSpeciesData!$A$2:$A$4955,$A984,ObservedSpeciesData!$D$2:$D$4955,$D984),"")</f>
        <v>342.89999999999992</v>
      </c>
      <c r="N984" s="23" t="str">
        <f>IF(ISNUMBER(AVERAGEIFS(ObservedSpeciesData!N$2:N$4955,ObservedSpeciesData!$A$2:$A$4955,$A984,ObservedSpeciesData!$D$2:$D$4955,$D984)),AVERAGEIFS(ObservedSpeciesData!N$2:N$4955,ObservedSpeciesData!$A$2:$A$4955,$A984,ObservedSpeciesData!$D$2:$D$4955,$D984),"")</f>
        <v/>
      </c>
      <c r="O984" s="23" t="str">
        <f>IF(ISNUMBER(AVERAGEIFS(ObservedSpeciesData!O$2:O$4955,ObservedSpeciesData!$A$2:$A$4955,$A984,ObservedSpeciesData!$D$2:$D$4955,$D984)),AVERAGEIFS(ObservedSpeciesData!O$2:O$4955,ObservedSpeciesData!$A$2:$A$4955,$A984,ObservedSpeciesData!$D$2:$D$4955,$D984),"")</f>
        <v/>
      </c>
      <c r="P984" s="23" t="str">
        <f>IF(ISNUMBER(AVERAGEIFS(ObservedSpeciesData!P$2:P$4955,ObservedSpeciesData!$A$2:$A$4955,$A984,ObservedSpeciesData!$C$2:$C$4955,$C984,ObservedSpeciesData!$D$2:$D$4955,$D984)),AVERAGEIFS(ObservedSpeciesData!P$2:P$4955,ObservedSpeciesData!$A$2:$A$4955,$A984,ObservedSpeciesData!$C$2:$C$4955,$C984,ObservedSpeciesData!$D$2:$D$4955,$D984),"")</f>
        <v/>
      </c>
      <c r="Q984" s="23"/>
      <c r="R984" s="25" t="str">
        <f>IF(ISNUMBER(AVERAGEIFS(ObservedSpeciesData!R$2:R$4955,ObservedSpeciesData!$A$2:$A$4955,$A984,ObservedSpeciesData!$D$2:$D$4955,$D984)),AVERAGEIFS(ObservedSpeciesData!R$2:R$4955,ObservedSpeciesData!$A$2:$A$4955,$A984,ObservedSpeciesData!$D$2:$D$4955,$D984),"")</f>
        <v/>
      </c>
      <c r="S984" s="25" t="str">
        <f>IF(ISNUMBER(AVERAGEIFS(ObservedSpeciesData!S$2:S$4955,ObservedSpeciesData!$A$2:$A$4955,$A984,ObservedSpeciesData!$D$2:$D$4955,$D984)),AVERAGEIFS(ObservedSpeciesData!S$2:S$4955,ObservedSpeciesData!$A$2:$A$4955,$A984,ObservedSpeciesData!$D$2:$D$4955,$D984),"")</f>
        <v/>
      </c>
      <c r="T984" s="23" t="str">
        <f>IF(ISNUMBER(AVERAGEIFS(ObservedSpeciesData!T$2:T$4955,ObservedSpeciesData!$A$2:$A$4955,$A984,ObservedSpeciesData!$D$2:$D$4955,$D984)),AVERAGEIFS(ObservedSpeciesData!T$2:T$4955,ObservedSpeciesData!$A$2:$A$4955,$A984,ObservedSpeciesData!$D$2:$D$4955,$D984),"")</f>
        <v/>
      </c>
      <c r="U984" s="24" t="str">
        <f>IF(ISNUMBER(AVERAGEIFS(ObservedSpeciesData!U$2:U$4955,ObservedSpeciesData!$A$2:$A$4955,$A984,ObservedSpeciesData!$C$2:$C$4955,$C984,ObservedSpeciesData!$D$2:$D$4955,$D984)),AVERAGEIFS(ObservedSpeciesData!U$2:U$4955,ObservedSpeciesData!$A$2:$A$4955,$A984,ObservedSpeciesData!$C$2:$C$4955,$C984,ObservedSpeciesData!$D$2:$D$4955,$D984),"")</f>
        <v/>
      </c>
      <c r="V984" s="23" t="str">
        <f>IF(ISNUMBER(AVERAGEIFS(ObservedSpeciesData!V$2:V$4955,ObservedSpeciesData!$A$2:$A$4955,$A984,ObservedSpeciesData!$D$2:$D$4955,$D984)),AVERAGEIFS(ObservedSpeciesData!V$2:V$4955,ObservedSpeciesData!$A$2:$A$4955,$A984,ObservedSpeciesData!$D$2:$D$4955,$D984),"")</f>
        <v/>
      </c>
      <c r="W984" s="23" t="str">
        <f>IF(ISNUMBER(AVERAGEIFS(ObservedSpeciesData!W$2:W$4955,ObservedSpeciesData!$A$2:$A$4955,$A984,ObservedSpeciesData!$D$2:$D$4955,$D984)),AVERAGEIFS(ObservedSpeciesData!W$2:W$4955,ObservedSpeciesData!$A$2:$A$4955,$A984,ObservedSpeciesData!$D$2:$D$4955,$D984),"")</f>
        <v/>
      </c>
      <c r="X984" s="23" t="str">
        <f>IF(ISNUMBER(AVERAGEIFS(ObservedSpeciesData!X$2:X$4955,ObservedSpeciesData!$A$2:$A$4955,$A984,ObservedSpeciesData!$D$2:$D$4955,$D984)),AVERAGEIFS(ObservedSpeciesData!X$2:X$4955,ObservedSpeciesData!$A$2:$A$4955,$A984,ObservedSpeciesData!$D$2:$D$4955,$D984),"")</f>
        <v/>
      </c>
      <c r="Y984" s="23" t="str">
        <f>IF(ISNUMBER(AVERAGEIFS(ObservedSpeciesData!Y$2:Y$4955,ObservedSpeciesData!$A$2:$A$4955,$A984,ObservedSpeciesData!$D$2:$D$4955,$D984)),AVERAGEIFS(ObservedSpeciesData!Y$2:Y$4955,ObservedSpeciesData!$A$2:$A$4955,$A984,ObservedSpeciesData!$D$2:$D$4955,$D984),"")</f>
        <v/>
      </c>
      <c r="Z984" s="23" t="str">
        <f>IF(ISNUMBER(AVERAGEIFS(ObservedSpeciesData!Z$2:Z$4955,ObservedSpeciesData!$A$2:$A$4955,$A984,ObservedSpeciesData!$D$2:$D$4955,$D984)),AVERAGEIFS(ObservedSpeciesData!Z$2:Z$4955,ObservedSpeciesData!$A$2:$A$4955,$A984,ObservedSpeciesData!$D$2:$D$4955,$D984),"")</f>
        <v/>
      </c>
      <c r="AA984" s="23" t="str">
        <f>IF(ISNUMBER(AVERAGEIFS(ObservedSpeciesData!AA$2:AA$4955,ObservedSpeciesData!$A$2:$A$4955,$A984,ObservedSpeciesData!$D$2:$D$4955,$D984)),AVERAGEIFS(ObservedSpeciesData!AA$2:AA$4955,ObservedSpeciesData!$A$2:$A$4955,$A984,ObservedSpeciesData!$D$2:$D$4955,$D984),"")</f>
        <v/>
      </c>
      <c r="AB984" s="24" t="str">
        <f>IF(ISNUMBER(AVERAGEIFS(ObservedSpeciesData!AB$2:AB$4955,ObservedSpeciesData!$A$2:$A$4955,$A984,ObservedSpeciesData!$D$2:$D$4955,$D984)),AVERAGEIFS(ObservedSpeciesData!AB$2:AB$4955,ObservedSpeciesData!$A$2:$A$4955,$A984,ObservedSpeciesData!$D$2:$D$4955,$D984),"")</f>
        <v/>
      </c>
      <c r="AC984" s="24" t="str">
        <f>IF(ISNUMBER(AVERAGEIFS(ObservedSpeciesData!AC$2:AC$4955,ObservedSpeciesData!$A$2:$A$4955,$A984,ObservedSpeciesData!$D$2:$D$4955,$D984)),AVERAGEIFS(ObservedSpeciesData!AC$2:AC$4955,ObservedSpeciesData!$A$2:$A$4955,$A984,ObservedSpeciesData!$D$2:$D$4955,$D984),"")</f>
        <v/>
      </c>
      <c r="AD984" s="23" t="str">
        <f>IF(ISNUMBER(AVERAGEIFS(ObservedSpeciesData!AD$2:AD$4955,ObservedSpeciesData!$A$2:$A$4955,$A984,ObservedSpeciesData!$D$2:$D$4955,$D984)),AVERAGEIFS(ObservedSpeciesData!AD$2:AD$4955,ObservedSpeciesData!$A$2:$A$4955,$A984,ObservedSpeciesData!$D$2:$D$4955,$D984),"")</f>
        <v/>
      </c>
      <c r="AE984" s="24" t="str">
        <f>IF(ISNUMBER(AVERAGEIFS(ObservedSpeciesData!AE$2:AE$4955,ObservedSpeciesData!$A$2:$A$4955,$A984,ObservedSpeciesData!$D$2:$D$4955,$D984)),AVERAGEIFS(ObservedSpeciesData!AE$2:AE$4955,ObservedSpeciesData!$A$2:$A$4955,$A984,ObservedSpeciesData!$D$2:$D$4955,$D984),"")</f>
        <v/>
      </c>
      <c r="AF984" s="23"/>
      <c r="AG984" s="24"/>
      <c r="AH984" s="23" t="str">
        <f>IF(ISNUMBER(AVERAGEIFS(ObservedSpeciesData!AH$2:AH$4955,ObservedSpeciesData!$A$2:$A$4955,$A984,ObservedSpeciesData!$D$2:$D$4955,$D984)),AVERAGEIFS(ObservedSpeciesData!AH$2:AH$4955,ObservedSpeciesData!$A$2:$A$4955,$A984,ObservedSpeciesData!$D$2:$D$4955,$D984),"")</f>
        <v/>
      </c>
      <c r="AI984" s="23" t="str">
        <f>IF(ISNUMBER(AVERAGEIFS(ObservedSpeciesData!AI$2:AI$4955,ObservedSpeciesData!$A$2:$A$4955,$A984,ObservedSpeciesData!$C$2:$C$4955,$C984,ObservedSpeciesData!$D$2:$D$4955,$D984)),AVERAGEIFS(ObservedSpeciesData!AI$2:AI$4955,ObservedSpeciesData!$A$2:$A$4955,$A984,ObservedSpeciesData!$C$2:$C$4955,$C984,ObservedSpeciesData!$D$2:$D$4955,$D984),"")</f>
        <v/>
      </c>
      <c r="AJ984" s="2">
        <f>COUNTIFS(ObservedSpeciesData!$A$2:$A$828,$A984,ObservedSpeciesData!$D$2:$D$828,$D984)</f>
        <v>0</v>
      </c>
      <c r="AK984" s="2">
        <f t="shared" si="15"/>
        <v>1</v>
      </c>
    </row>
    <row r="985" spans="1:37" x14ac:dyDescent="0.25">
      <c r="A985" s="14" t="s">
        <v>91</v>
      </c>
      <c r="B985" t="s">
        <v>80</v>
      </c>
      <c r="C985" t="s">
        <v>90</v>
      </c>
      <c r="D985" s="13">
        <v>42260</v>
      </c>
      <c r="E985">
        <v>1</v>
      </c>
      <c r="F985">
        <v>500</v>
      </c>
      <c r="G985" s="2" t="s">
        <v>87</v>
      </c>
      <c r="H985" s="2" t="s">
        <v>11</v>
      </c>
      <c r="I985">
        <v>7</v>
      </c>
      <c r="J985" s="2" t="s">
        <v>88</v>
      </c>
      <c r="K985" s="2">
        <f>IF(ISNUMBER(AVERAGEIFS(ObservedSpeciesData!K$2:K$4955,ObservedSpeciesData!$A$2:$A$4955,$A985,ObservedSpeciesData!$D$2:$D$4955,$D985)),AVERAGEIFS(ObservedSpeciesData!K$2:K$4955,ObservedSpeciesData!$A$2:$A$4955,$A985,ObservedSpeciesData!$D$2:$D$4955,$D985),"")</f>
        <v>450</v>
      </c>
      <c r="L985" s="26">
        <f>IF(ISNUMBER(AVERAGEIFS(ObservedSpeciesData!L$2:L$4955,ObservedSpeciesData!$A$2:$A$4955,$A985,ObservedSpeciesData!$D$2:$D$4955,$D985)),AVERAGEIFS(ObservedSpeciesData!L$2:L$4955,ObservedSpeciesData!$A$2:$A$4955,$A985,ObservedSpeciesData!$D$2:$D$4955,$D985),"")</f>
        <v>4041</v>
      </c>
      <c r="M985" s="23">
        <f>IF(ISNUMBER(AVERAGEIFS(ObservedSpeciesData!M$2:M$4955,ObservedSpeciesData!$A$2:$A$4955,$A985,ObservedSpeciesData!$D$2:$D$4955,$D985)),AVERAGEIFS(ObservedSpeciesData!M$2:M$4955,ObservedSpeciesData!$A$2:$A$4955,$A985,ObservedSpeciesData!$D$2:$D$4955,$D985),"")</f>
        <v>404.09999999999997</v>
      </c>
      <c r="N985" s="23" t="str">
        <f>IF(ISNUMBER(AVERAGEIFS(ObservedSpeciesData!N$2:N$4955,ObservedSpeciesData!$A$2:$A$4955,$A985,ObservedSpeciesData!$D$2:$D$4955,$D985)),AVERAGEIFS(ObservedSpeciesData!N$2:N$4955,ObservedSpeciesData!$A$2:$A$4955,$A985,ObservedSpeciesData!$D$2:$D$4955,$D985),"")</f>
        <v/>
      </c>
      <c r="O985" s="23" t="str">
        <f>IF(ISNUMBER(AVERAGEIFS(ObservedSpeciesData!O$2:O$4955,ObservedSpeciesData!$A$2:$A$4955,$A985,ObservedSpeciesData!$D$2:$D$4955,$D985)),AVERAGEIFS(ObservedSpeciesData!O$2:O$4955,ObservedSpeciesData!$A$2:$A$4955,$A985,ObservedSpeciesData!$D$2:$D$4955,$D985),"")</f>
        <v/>
      </c>
      <c r="P985" s="23" t="str">
        <f>IF(ISNUMBER(AVERAGEIFS(ObservedSpeciesData!P$2:P$4955,ObservedSpeciesData!$A$2:$A$4955,$A985,ObservedSpeciesData!$C$2:$C$4955,$C985,ObservedSpeciesData!$D$2:$D$4955,$D985)),AVERAGEIFS(ObservedSpeciesData!P$2:P$4955,ObservedSpeciesData!$A$2:$A$4955,$A985,ObservedSpeciesData!$C$2:$C$4955,$C985,ObservedSpeciesData!$D$2:$D$4955,$D985),"")</f>
        <v/>
      </c>
      <c r="Q985" s="23"/>
      <c r="R985" s="25" t="str">
        <f>IF(ISNUMBER(AVERAGEIFS(ObservedSpeciesData!R$2:R$4955,ObservedSpeciesData!$A$2:$A$4955,$A985,ObservedSpeciesData!$D$2:$D$4955,$D985)),AVERAGEIFS(ObservedSpeciesData!R$2:R$4955,ObservedSpeciesData!$A$2:$A$4955,$A985,ObservedSpeciesData!$D$2:$D$4955,$D985),"")</f>
        <v/>
      </c>
      <c r="S985" s="25" t="str">
        <f>IF(ISNUMBER(AVERAGEIFS(ObservedSpeciesData!S$2:S$4955,ObservedSpeciesData!$A$2:$A$4955,$A985,ObservedSpeciesData!$D$2:$D$4955,$D985)),AVERAGEIFS(ObservedSpeciesData!S$2:S$4955,ObservedSpeciesData!$A$2:$A$4955,$A985,ObservedSpeciesData!$D$2:$D$4955,$D985),"")</f>
        <v/>
      </c>
      <c r="T985" s="23" t="str">
        <f>IF(ISNUMBER(AVERAGEIFS(ObservedSpeciesData!T$2:T$4955,ObservedSpeciesData!$A$2:$A$4955,$A985,ObservedSpeciesData!$D$2:$D$4955,$D985)),AVERAGEIFS(ObservedSpeciesData!T$2:T$4955,ObservedSpeciesData!$A$2:$A$4955,$A985,ObservedSpeciesData!$D$2:$D$4955,$D985),"")</f>
        <v/>
      </c>
      <c r="U985" s="24" t="str">
        <f>IF(ISNUMBER(AVERAGEIFS(ObservedSpeciesData!U$2:U$4955,ObservedSpeciesData!$A$2:$A$4955,$A985,ObservedSpeciesData!$C$2:$C$4955,$C985,ObservedSpeciesData!$D$2:$D$4955,$D985)),AVERAGEIFS(ObservedSpeciesData!U$2:U$4955,ObservedSpeciesData!$A$2:$A$4955,$A985,ObservedSpeciesData!$C$2:$C$4955,$C985,ObservedSpeciesData!$D$2:$D$4955,$D985),"")</f>
        <v/>
      </c>
      <c r="V985" s="23" t="str">
        <f>IF(ISNUMBER(AVERAGEIFS(ObservedSpeciesData!V$2:V$4955,ObservedSpeciesData!$A$2:$A$4955,$A985,ObservedSpeciesData!$D$2:$D$4955,$D985)),AVERAGEIFS(ObservedSpeciesData!V$2:V$4955,ObservedSpeciesData!$A$2:$A$4955,$A985,ObservedSpeciesData!$D$2:$D$4955,$D985),"")</f>
        <v/>
      </c>
      <c r="W985" s="23" t="str">
        <f>IF(ISNUMBER(AVERAGEIFS(ObservedSpeciesData!W$2:W$4955,ObservedSpeciesData!$A$2:$A$4955,$A985,ObservedSpeciesData!$D$2:$D$4955,$D985)),AVERAGEIFS(ObservedSpeciesData!W$2:W$4955,ObservedSpeciesData!$A$2:$A$4955,$A985,ObservedSpeciesData!$D$2:$D$4955,$D985),"")</f>
        <v/>
      </c>
      <c r="X985" s="23" t="str">
        <f>IF(ISNUMBER(AVERAGEIFS(ObservedSpeciesData!X$2:X$4955,ObservedSpeciesData!$A$2:$A$4955,$A985,ObservedSpeciesData!$D$2:$D$4955,$D985)),AVERAGEIFS(ObservedSpeciesData!X$2:X$4955,ObservedSpeciesData!$A$2:$A$4955,$A985,ObservedSpeciesData!$D$2:$D$4955,$D985),"")</f>
        <v/>
      </c>
      <c r="Y985" s="23" t="str">
        <f>IF(ISNUMBER(AVERAGEIFS(ObservedSpeciesData!Y$2:Y$4955,ObservedSpeciesData!$A$2:$A$4955,$A985,ObservedSpeciesData!$D$2:$D$4955,$D985)),AVERAGEIFS(ObservedSpeciesData!Y$2:Y$4955,ObservedSpeciesData!$A$2:$A$4955,$A985,ObservedSpeciesData!$D$2:$D$4955,$D985),"")</f>
        <v/>
      </c>
      <c r="Z985" s="23" t="str">
        <f>IF(ISNUMBER(AVERAGEIFS(ObservedSpeciesData!Z$2:Z$4955,ObservedSpeciesData!$A$2:$A$4955,$A985,ObservedSpeciesData!$D$2:$D$4955,$D985)),AVERAGEIFS(ObservedSpeciesData!Z$2:Z$4955,ObservedSpeciesData!$A$2:$A$4955,$A985,ObservedSpeciesData!$D$2:$D$4955,$D985),"")</f>
        <v/>
      </c>
      <c r="AA985" s="23" t="str">
        <f>IF(ISNUMBER(AVERAGEIFS(ObservedSpeciesData!AA$2:AA$4955,ObservedSpeciesData!$A$2:$A$4955,$A985,ObservedSpeciesData!$D$2:$D$4955,$D985)),AVERAGEIFS(ObservedSpeciesData!AA$2:AA$4955,ObservedSpeciesData!$A$2:$A$4955,$A985,ObservedSpeciesData!$D$2:$D$4955,$D985),"")</f>
        <v/>
      </c>
      <c r="AB985" s="24" t="str">
        <f>IF(ISNUMBER(AVERAGEIFS(ObservedSpeciesData!AB$2:AB$4955,ObservedSpeciesData!$A$2:$A$4955,$A985,ObservedSpeciesData!$D$2:$D$4955,$D985)),AVERAGEIFS(ObservedSpeciesData!AB$2:AB$4955,ObservedSpeciesData!$A$2:$A$4955,$A985,ObservedSpeciesData!$D$2:$D$4955,$D985),"")</f>
        <v/>
      </c>
      <c r="AC985" s="24" t="str">
        <f>IF(ISNUMBER(AVERAGEIFS(ObservedSpeciesData!AC$2:AC$4955,ObservedSpeciesData!$A$2:$A$4955,$A985,ObservedSpeciesData!$D$2:$D$4955,$D985)),AVERAGEIFS(ObservedSpeciesData!AC$2:AC$4955,ObservedSpeciesData!$A$2:$A$4955,$A985,ObservedSpeciesData!$D$2:$D$4955,$D985),"")</f>
        <v/>
      </c>
      <c r="AD985" s="23" t="str">
        <f>IF(ISNUMBER(AVERAGEIFS(ObservedSpeciesData!AD$2:AD$4955,ObservedSpeciesData!$A$2:$A$4955,$A985,ObservedSpeciesData!$D$2:$D$4955,$D985)),AVERAGEIFS(ObservedSpeciesData!AD$2:AD$4955,ObservedSpeciesData!$A$2:$A$4955,$A985,ObservedSpeciesData!$D$2:$D$4955,$D985),"")</f>
        <v/>
      </c>
      <c r="AE985" s="24" t="str">
        <f>IF(ISNUMBER(AVERAGEIFS(ObservedSpeciesData!AE$2:AE$4955,ObservedSpeciesData!$A$2:$A$4955,$A985,ObservedSpeciesData!$D$2:$D$4955,$D985)),AVERAGEIFS(ObservedSpeciesData!AE$2:AE$4955,ObservedSpeciesData!$A$2:$A$4955,$A985,ObservedSpeciesData!$D$2:$D$4955,$D985),"")</f>
        <v/>
      </c>
      <c r="AF985" s="23"/>
      <c r="AG985" s="24"/>
      <c r="AH985" s="23" t="str">
        <f>IF(ISNUMBER(AVERAGEIFS(ObservedSpeciesData!AH$2:AH$4955,ObservedSpeciesData!$A$2:$A$4955,$A985,ObservedSpeciesData!$D$2:$D$4955,$D985)),AVERAGEIFS(ObservedSpeciesData!AH$2:AH$4955,ObservedSpeciesData!$A$2:$A$4955,$A985,ObservedSpeciesData!$D$2:$D$4955,$D985),"")</f>
        <v/>
      </c>
      <c r="AI985" s="23" t="str">
        <f>IF(ISNUMBER(AVERAGEIFS(ObservedSpeciesData!AI$2:AI$4955,ObservedSpeciesData!$A$2:$A$4955,$A985,ObservedSpeciesData!$C$2:$C$4955,$C985,ObservedSpeciesData!$D$2:$D$4955,$D985)),AVERAGEIFS(ObservedSpeciesData!AI$2:AI$4955,ObservedSpeciesData!$A$2:$A$4955,$A985,ObservedSpeciesData!$C$2:$C$4955,$C985,ObservedSpeciesData!$D$2:$D$4955,$D985),"")</f>
        <v/>
      </c>
      <c r="AJ985" s="2">
        <f>COUNTIFS(ObservedSpeciesData!$A$2:$A$828,$A985,ObservedSpeciesData!$D$2:$D$828,$D985)</f>
        <v>0</v>
      </c>
      <c r="AK985" s="2">
        <f t="shared" si="15"/>
        <v>1</v>
      </c>
    </row>
    <row r="986" spans="1:37" x14ac:dyDescent="0.25">
      <c r="A986" s="14" t="s">
        <v>96</v>
      </c>
      <c r="B986" t="s">
        <v>80</v>
      </c>
      <c r="C986" t="s">
        <v>90</v>
      </c>
      <c r="D986" s="13">
        <v>42261</v>
      </c>
      <c r="E986">
        <v>1</v>
      </c>
      <c r="F986">
        <v>0</v>
      </c>
      <c r="G986" s="2" t="s">
        <v>87</v>
      </c>
      <c r="H986" s="2" t="s">
        <v>11</v>
      </c>
      <c r="I986">
        <v>7</v>
      </c>
      <c r="J986" s="2" t="s">
        <v>77</v>
      </c>
      <c r="K986" s="2">
        <f>IF(ISNUMBER(AVERAGEIFS(ObservedSpeciesData!K$2:K$4955,ObservedSpeciesData!$A$2:$A$4955,$A986,ObservedSpeciesData!$D$2:$D$4955,$D986)),AVERAGEIFS(ObservedSpeciesData!K$2:K$4955,ObservedSpeciesData!$A$2:$A$4955,$A986,ObservedSpeciesData!$D$2:$D$4955,$D986),"")</f>
        <v>0</v>
      </c>
      <c r="L986" s="26" t="str">
        <f>IF(ISNUMBER(AVERAGEIFS(ObservedSpeciesData!L$2:L$4955,ObservedSpeciesData!$A$2:$A$4955,$A986,ObservedSpeciesData!$D$2:$D$4955,$D986)),AVERAGEIFS(ObservedSpeciesData!L$2:L$4955,ObservedSpeciesData!$A$2:$A$4955,$A986,ObservedSpeciesData!$D$2:$D$4955,$D986),"")</f>
        <v/>
      </c>
      <c r="M986" s="23" t="str">
        <f>IF(ISNUMBER(AVERAGEIFS(ObservedSpeciesData!M$2:M$4955,ObservedSpeciesData!$A$2:$A$4955,$A986,ObservedSpeciesData!$D$2:$D$4955,$D986)),AVERAGEIFS(ObservedSpeciesData!M$2:M$4955,ObservedSpeciesData!$A$2:$A$4955,$A986,ObservedSpeciesData!$D$2:$D$4955,$D986),"")</f>
        <v/>
      </c>
      <c r="N986" s="23">
        <f>IF(ISNUMBER(AVERAGEIFS(ObservedSpeciesData!N$2:N$4955,ObservedSpeciesData!$A$2:$A$4955,$A986,ObservedSpeciesData!$D$2:$D$4955,$D986)),AVERAGEIFS(ObservedSpeciesData!N$2:N$4955,ObservedSpeciesData!$A$2:$A$4955,$A986,ObservedSpeciesData!$D$2:$D$4955,$D986),"")</f>
        <v>41.117181324444438</v>
      </c>
      <c r="O986" s="23">
        <f>IF(ISNUMBER(AVERAGEIFS(ObservedSpeciesData!O$2:O$4955,ObservedSpeciesData!$A$2:$A$4955,$A986,ObservedSpeciesData!$D$2:$D$4955,$D986)),AVERAGEIFS(ObservedSpeciesData!O$2:O$4955,ObservedSpeciesData!$A$2:$A$4955,$A986,ObservedSpeciesData!$D$2:$D$4955,$D986),"")</f>
        <v>4.1117181324444436</v>
      </c>
      <c r="P986" s="23">
        <f>IF(ISNUMBER(AVERAGEIFS(ObservedSpeciesData!P$2:P$4955,ObservedSpeciesData!$A$2:$A$4955,$A986,ObservedSpeciesData!$C$2:$C$4955,$C986,ObservedSpeciesData!$D$2:$D$4955,$D986)),AVERAGEIFS(ObservedSpeciesData!P$2:P$4955,ObservedSpeciesData!$A$2:$A$4955,$A986,ObservedSpeciesData!$C$2:$C$4955,$C986,ObservedSpeciesData!$D$2:$D$4955,$D986),"")</f>
        <v>12.811501661683556</v>
      </c>
      <c r="Q986" s="23"/>
      <c r="R986" s="25" t="str">
        <f>IF(ISNUMBER(AVERAGEIFS(ObservedSpeciesData!R$2:R$4955,ObservedSpeciesData!$A$2:$A$4955,$A986,ObservedSpeciesData!$D$2:$D$4955,$D986)),AVERAGEIFS(ObservedSpeciesData!R$2:R$4955,ObservedSpeciesData!$A$2:$A$4955,$A986,ObservedSpeciesData!$D$2:$D$4955,$D986),"")</f>
        <v/>
      </c>
      <c r="S986" s="25" t="str">
        <f>IF(ISNUMBER(AVERAGEIFS(ObservedSpeciesData!S$2:S$4955,ObservedSpeciesData!$A$2:$A$4955,$A986,ObservedSpeciesData!$D$2:$D$4955,$D986)),AVERAGEIFS(ObservedSpeciesData!S$2:S$4955,ObservedSpeciesData!$A$2:$A$4955,$A986,ObservedSpeciesData!$D$2:$D$4955,$D986),"")</f>
        <v/>
      </c>
      <c r="T986" s="23" t="str">
        <f>IF(ISNUMBER(AVERAGEIFS(ObservedSpeciesData!T$2:T$4955,ObservedSpeciesData!$A$2:$A$4955,$A986,ObservedSpeciesData!$D$2:$D$4955,$D986)),AVERAGEIFS(ObservedSpeciesData!T$2:T$4955,ObservedSpeciesData!$A$2:$A$4955,$A986,ObservedSpeciesData!$D$2:$D$4955,$D986),"")</f>
        <v/>
      </c>
      <c r="U986" s="24" t="str">
        <f>IF(ISNUMBER(AVERAGEIFS(ObservedSpeciesData!U$2:U$4955,ObservedSpeciesData!$A$2:$A$4955,$A986,ObservedSpeciesData!$C$2:$C$4955,$C986,ObservedSpeciesData!$D$2:$D$4955,$D986)),AVERAGEIFS(ObservedSpeciesData!U$2:U$4955,ObservedSpeciesData!$A$2:$A$4955,$A986,ObservedSpeciesData!$C$2:$C$4955,$C986,ObservedSpeciesData!$D$2:$D$4955,$D986),"")</f>
        <v/>
      </c>
      <c r="V986" s="23" t="str">
        <f>IF(ISNUMBER(AVERAGEIFS(ObservedSpeciesData!V$2:V$4955,ObservedSpeciesData!$A$2:$A$4955,$A986,ObservedSpeciesData!$D$2:$D$4955,$D986)),AVERAGEIFS(ObservedSpeciesData!V$2:V$4955,ObservedSpeciesData!$A$2:$A$4955,$A986,ObservedSpeciesData!$D$2:$D$4955,$D986),"")</f>
        <v/>
      </c>
      <c r="W986" s="23" t="str">
        <f>IF(ISNUMBER(AVERAGEIFS(ObservedSpeciesData!W$2:W$4955,ObservedSpeciesData!$A$2:$A$4955,$A986,ObservedSpeciesData!$D$2:$D$4955,$D986)),AVERAGEIFS(ObservedSpeciesData!W$2:W$4955,ObservedSpeciesData!$A$2:$A$4955,$A986,ObservedSpeciesData!$D$2:$D$4955,$D986),"")</f>
        <v/>
      </c>
      <c r="X986" s="23" t="str">
        <f>IF(ISNUMBER(AVERAGEIFS(ObservedSpeciesData!X$2:X$4955,ObservedSpeciesData!$A$2:$A$4955,$A986,ObservedSpeciesData!$D$2:$D$4955,$D986)),AVERAGEIFS(ObservedSpeciesData!X$2:X$4955,ObservedSpeciesData!$A$2:$A$4955,$A986,ObservedSpeciesData!$D$2:$D$4955,$D986),"")</f>
        <v/>
      </c>
      <c r="Y986" s="23" t="str">
        <f>IF(ISNUMBER(AVERAGEIFS(ObservedSpeciesData!Y$2:Y$4955,ObservedSpeciesData!$A$2:$A$4955,$A986,ObservedSpeciesData!$D$2:$D$4955,$D986)),AVERAGEIFS(ObservedSpeciesData!Y$2:Y$4955,ObservedSpeciesData!$A$2:$A$4955,$A986,ObservedSpeciesData!$D$2:$D$4955,$D986),"")</f>
        <v/>
      </c>
      <c r="Z986" s="23" t="str">
        <f>IF(ISNUMBER(AVERAGEIFS(ObservedSpeciesData!Z$2:Z$4955,ObservedSpeciesData!$A$2:$A$4955,$A986,ObservedSpeciesData!$D$2:$D$4955,$D986)),AVERAGEIFS(ObservedSpeciesData!Z$2:Z$4955,ObservedSpeciesData!$A$2:$A$4955,$A986,ObservedSpeciesData!$D$2:$D$4955,$D986),"")</f>
        <v/>
      </c>
      <c r="AA986" s="23">
        <f>IF(ISNUMBER(AVERAGEIFS(ObservedSpeciesData!AA$2:AA$4955,ObservedSpeciesData!$A$2:$A$4955,$A986,ObservedSpeciesData!$D$2:$D$4955,$D986)),AVERAGEIFS(ObservedSpeciesData!AA$2:AA$4955,ObservedSpeciesData!$A$2:$A$4955,$A986,ObservedSpeciesData!$D$2:$D$4955,$D986),"")</f>
        <v>14.866666666666665</v>
      </c>
      <c r="AB986" s="24">
        <f>IF(ISNUMBER(AVERAGEIFS(ObservedSpeciesData!AB$2:AB$4955,ObservedSpeciesData!$A$2:$A$4955,$A986,ObservedSpeciesData!$D$2:$D$4955,$D986)),AVERAGEIFS(ObservedSpeciesData!AB$2:AB$4955,ObservedSpeciesData!$A$2:$A$4955,$A986,ObservedSpeciesData!$D$2:$D$4955,$D986),"")</f>
        <v>2.4000000000000004E-2</v>
      </c>
      <c r="AC986" s="24">
        <f>IF(ISNUMBER(AVERAGEIFS(ObservedSpeciesData!AC$2:AC$4955,ObservedSpeciesData!$A$2:$A$4955,$A986,ObservedSpeciesData!$D$2:$D$4955,$D986)),AVERAGEIFS(ObservedSpeciesData!AC$2:AC$4955,ObservedSpeciesData!$A$2:$A$4955,$A986,ObservedSpeciesData!$D$2:$D$4955,$D986),"")</f>
        <v>2.4000000000000004E-2</v>
      </c>
      <c r="AD986" s="23" t="str">
        <f>IF(ISNUMBER(AVERAGEIFS(ObservedSpeciesData!AD$2:AD$4955,ObservedSpeciesData!$A$2:$A$4955,$A986,ObservedSpeciesData!$D$2:$D$4955,$D986)),AVERAGEIFS(ObservedSpeciesData!AD$2:AD$4955,ObservedSpeciesData!$A$2:$A$4955,$A986,ObservedSpeciesData!$D$2:$D$4955,$D986),"")</f>
        <v/>
      </c>
      <c r="AE986" s="24" t="str">
        <f>IF(ISNUMBER(AVERAGEIFS(ObservedSpeciesData!AE$2:AE$4955,ObservedSpeciesData!$A$2:$A$4955,$A986,ObservedSpeciesData!$D$2:$D$4955,$D986)),AVERAGEIFS(ObservedSpeciesData!AE$2:AE$4955,ObservedSpeciesData!$A$2:$A$4955,$A986,ObservedSpeciesData!$D$2:$D$4955,$D986),"")</f>
        <v/>
      </c>
      <c r="AF986" s="23"/>
      <c r="AG986" s="24"/>
      <c r="AH986" s="23">
        <f>IF(ISNUMBER(AVERAGEIFS(ObservedSpeciesData!AH$2:AH$4955,ObservedSpeciesData!$A$2:$A$4955,$A986,ObservedSpeciesData!$D$2:$D$4955,$D986)),AVERAGEIFS(ObservedSpeciesData!AH$2:AH$4955,ObservedSpeciesData!$A$2:$A$4955,$A986,ObservedSpeciesData!$D$2:$D$4955,$D986),"")</f>
        <v>9.8333333333333328E-2</v>
      </c>
      <c r="AI986" s="23">
        <f>IF(ISNUMBER(AVERAGEIFS(ObservedSpeciesData!AI$2:AI$4955,ObservedSpeciesData!$A$2:$A$4955,$A986,ObservedSpeciesData!$C$2:$C$4955,$C986,ObservedSpeciesData!$D$2:$D$4955,$D986)),AVERAGEIFS(ObservedSpeciesData!AI$2:AI$4955,ObservedSpeciesData!$A$2:$A$4955,$A986,ObservedSpeciesData!$C$2:$C$4955,$C986,ObservedSpeciesData!$D$2:$D$4955,$D986),"")</f>
        <v>0.32233333333333336</v>
      </c>
      <c r="AJ986" s="2">
        <f>COUNTIFS(ObservedSpeciesData!$A$2:$A$828,$A986,ObservedSpeciesData!$D$2:$D$828,$D986)</f>
        <v>0</v>
      </c>
      <c r="AK986" s="2">
        <f t="shared" si="15"/>
        <v>8</v>
      </c>
    </row>
    <row r="987" spans="1:37" x14ac:dyDescent="0.25">
      <c r="A987" s="14" t="s">
        <v>95</v>
      </c>
      <c r="B987" t="s">
        <v>80</v>
      </c>
      <c r="C987" t="s">
        <v>90</v>
      </c>
      <c r="D987" s="13">
        <v>42261</v>
      </c>
      <c r="E987">
        <v>1</v>
      </c>
      <c r="F987">
        <v>50</v>
      </c>
      <c r="G987" s="2" t="s">
        <v>87</v>
      </c>
      <c r="H987" s="2" t="s">
        <v>11</v>
      </c>
      <c r="I987">
        <v>7</v>
      </c>
      <c r="J987" s="2" t="s">
        <v>77</v>
      </c>
      <c r="K987" s="2">
        <f>IF(ISNUMBER(AVERAGEIFS(ObservedSpeciesData!K$2:K$4955,ObservedSpeciesData!$A$2:$A$4955,$A987,ObservedSpeciesData!$D$2:$D$4955,$D987)),AVERAGEIFS(ObservedSpeciesData!K$2:K$4955,ObservedSpeciesData!$A$2:$A$4955,$A987,ObservedSpeciesData!$D$2:$D$4955,$D987),"")</f>
        <v>45</v>
      </c>
      <c r="L987" s="26" t="str">
        <f>IF(ISNUMBER(AVERAGEIFS(ObservedSpeciesData!L$2:L$4955,ObservedSpeciesData!$A$2:$A$4955,$A987,ObservedSpeciesData!$D$2:$D$4955,$D987)),AVERAGEIFS(ObservedSpeciesData!L$2:L$4955,ObservedSpeciesData!$A$2:$A$4955,$A987,ObservedSpeciesData!$D$2:$D$4955,$D987),"")</f>
        <v/>
      </c>
      <c r="M987" s="23" t="str">
        <f>IF(ISNUMBER(AVERAGEIFS(ObservedSpeciesData!M$2:M$4955,ObservedSpeciesData!$A$2:$A$4955,$A987,ObservedSpeciesData!$D$2:$D$4955,$D987)),AVERAGEIFS(ObservedSpeciesData!M$2:M$4955,ObservedSpeciesData!$A$2:$A$4955,$A987,ObservedSpeciesData!$D$2:$D$4955,$D987),"")</f>
        <v/>
      </c>
      <c r="N987" s="23">
        <f>IF(ISNUMBER(AVERAGEIFS(ObservedSpeciesData!N$2:N$4955,ObservedSpeciesData!$A$2:$A$4955,$A987,ObservedSpeciesData!$D$2:$D$4955,$D987)),AVERAGEIFS(ObservedSpeciesData!N$2:N$4955,ObservedSpeciesData!$A$2:$A$4955,$A987,ObservedSpeciesData!$D$2:$D$4955,$D987),"")</f>
        <v>163.9124064711111</v>
      </c>
      <c r="O987" s="23">
        <f>IF(ISNUMBER(AVERAGEIFS(ObservedSpeciesData!O$2:O$4955,ObservedSpeciesData!$A$2:$A$4955,$A987,ObservedSpeciesData!$D$2:$D$4955,$D987)),AVERAGEIFS(ObservedSpeciesData!O$2:O$4955,ObservedSpeciesData!$A$2:$A$4955,$A987,ObservedSpeciesData!$D$2:$D$4955,$D987),"")</f>
        <v>16.391240647111108</v>
      </c>
      <c r="P987" s="23">
        <f>IF(ISNUMBER(AVERAGEIFS(ObservedSpeciesData!P$2:P$4955,ObservedSpeciesData!$A$2:$A$4955,$A987,ObservedSpeciesData!$C$2:$C$4955,$C987,ObservedSpeciesData!$D$2:$D$4955,$D987)),AVERAGEIFS(ObservedSpeciesData!P$2:P$4955,ObservedSpeciesData!$A$2:$A$4955,$A987,ObservedSpeciesData!$C$2:$C$4955,$C987,ObservedSpeciesData!$D$2:$D$4955,$D987),"")</f>
        <v>33.066212398586664</v>
      </c>
      <c r="Q987" s="23"/>
      <c r="R987" s="25" t="str">
        <f>IF(ISNUMBER(AVERAGEIFS(ObservedSpeciesData!R$2:R$4955,ObservedSpeciesData!$A$2:$A$4955,$A987,ObservedSpeciesData!$D$2:$D$4955,$D987)),AVERAGEIFS(ObservedSpeciesData!R$2:R$4955,ObservedSpeciesData!$A$2:$A$4955,$A987,ObservedSpeciesData!$D$2:$D$4955,$D987),"")</f>
        <v/>
      </c>
      <c r="S987" s="25" t="str">
        <f>IF(ISNUMBER(AVERAGEIFS(ObservedSpeciesData!S$2:S$4955,ObservedSpeciesData!$A$2:$A$4955,$A987,ObservedSpeciesData!$D$2:$D$4955,$D987)),AVERAGEIFS(ObservedSpeciesData!S$2:S$4955,ObservedSpeciesData!$A$2:$A$4955,$A987,ObservedSpeciesData!$D$2:$D$4955,$D987),"")</f>
        <v/>
      </c>
      <c r="T987" s="23" t="str">
        <f>IF(ISNUMBER(AVERAGEIFS(ObservedSpeciesData!T$2:T$4955,ObservedSpeciesData!$A$2:$A$4955,$A987,ObservedSpeciesData!$D$2:$D$4955,$D987)),AVERAGEIFS(ObservedSpeciesData!T$2:T$4955,ObservedSpeciesData!$A$2:$A$4955,$A987,ObservedSpeciesData!$D$2:$D$4955,$D987),"")</f>
        <v/>
      </c>
      <c r="U987" s="24" t="str">
        <f>IF(ISNUMBER(AVERAGEIFS(ObservedSpeciesData!U$2:U$4955,ObservedSpeciesData!$A$2:$A$4955,$A987,ObservedSpeciesData!$C$2:$C$4955,$C987,ObservedSpeciesData!$D$2:$D$4955,$D987)),AVERAGEIFS(ObservedSpeciesData!U$2:U$4955,ObservedSpeciesData!$A$2:$A$4955,$A987,ObservedSpeciesData!$C$2:$C$4955,$C987,ObservedSpeciesData!$D$2:$D$4955,$D987),"")</f>
        <v/>
      </c>
      <c r="V987" s="23" t="str">
        <f>IF(ISNUMBER(AVERAGEIFS(ObservedSpeciesData!V$2:V$4955,ObservedSpeciesData!$A$2:$A$4955,$A987,ObservedSpeciesData!$D$2:$D$4955,$D987)),AVERAGEIFS(ObservedSpeciesData!V$2:V$4955,ObservedSpeciesData!$A$2:$A$4955,$A987,ObservedSpeciesData!$D$2:$D$4955,$D987),"")</f>
        <v/>
      </c>
      <c r="W987" s="23" t="str">
        <f>IF(ISNUMBER(AVERAGEIFS(ObservedSpeciesData!W$2:W$4955,ObservedSpeciesData!$A$2:$A$4955,$A987,ObservedSpeciesData!$D$2:$D$4955,$D987)),AVERAGEIFS(ObservedSpeciesData!W$2:W$4955,ObservedSpeciesData!$A$2:$A$4955,$A987,ObservedSpeciesData!$D$2:$D$4955,$D987),"")</f>
        <v/>
      </c>
      <c r="X987" s="23" t="str">
        <f>IF(ISNUMBER(AVERAGEIFS(ObservedSpeciesData!X$2:X$4955,ObservedSpeciesData!$A$2:$A$4955,$A987,ObservedSpeciesData!$D$2:$D$4955,$D987)),AVERAGEIFS(ObservedSpeciesData!X$2:X$4955,ObservedSpeciesData!$A$2:$A$4955,$A987,ObservedSpeciesData!$D$2:$D$4955,$D987),"")</f>
        <v/>
      </c>
      <c r="Y987" s="23" t="str">
        <f>IF(ISNUMBER(AVERAGEIFS(ObservedSpeciesData!Y$2:Y$4955,ObservedSpeciesData!$A$2:$A$4955,$A987,ObservedSpeciesData!$D$2:$D$4955,$D987)),AVERAGEIFS(ObservedSpeciesData!Y$2:Y$4955,ObservedSpeciesData!$A$2:$A$4955,$A987,ObservedSpeciesData!$D$2:$D$4955,$D987),"")</f>
        <v/>
      </c>
      <c r="Z987" s="23" t="str">
        <f>IF(ISNUMBER(AVERAGEIFS(ObservedSpeciesData!Z$2:Z$4955,ObservedSpeciesData!$A$2:$A$4955,$A987,ObservedSpeciesData!$D$2:$D$4955,$D987)),AVERAGEIFS(ObservedSpeciesData!Z$2:Z$4955,ObservedSpeciesData!$A$2:$A$4955,$A987,ObservedSpeciesData!$D$2:$D$4955,$D987),"")</f>
        <v/>
      </c>
      <c r="AA987" s="23">
        <f>IF(ISNUMBER(AVERAGEIFS(ObservedSpeciesData!AA$2:AA$4955,ObservedSpeciesData!$A$2:$A$4955,$A987,ObservedSpeciesData!$D$2:$D$4955,$D987)),AVERAGEIFS(ObservedSpeciesData!AA$2:AA$4955,ObservedSpeciesData!$A$2:$A$4955,$A987,ObservedSpeciesData!$D$2:$D$4955,$D987),"")</f>
        <v>15.600000000000001</v>
      </c>
      <c r="AB987" s="24">
        <f>IF(ISNUMBER(AVERAGEIFS(ObservedSpeciesData!AB$2:AB$4955,ObservedSpeciesData!$A$2:$A$4955,$A987,ObservedSpeciesData!$D$2:$D$4955,$D987)),AVERAGEIFS(ObservedSpeciesData!AB$2:AB$4955,ObservedSpeciesData!$A$2:$A$4955,$A987,ObservedSpeciesData!$D$2:$D$4955,$D987),"")</f>
        <v>2.5000000000000005E-2</v>
      </c>
      <c r="AC987" s="24">
        <f>IF(ISNUMBER(AVERAGEIFS(ObservedSpeciesData!AC$2:AC$4955,ObservedSpeciesData!$A$2:$A$4955,$A987,ObservedSpeciesData!$D$2:$D$4955,$D987)),AVERAGEIFS(ObservedSpeciesData!AC$2:AC$4955,ObservedSpeciesData!$A$2:$A$4955,$A987,ObservedSpeciesData!$D$2:$D$4955,$D987),"")</f>
        <v>2.5000000000000005E-2</v>
      </c>
      <c r="AD987" s="23" t="str">
        <f>IF(ISNUMBER(AVERAGEIFS(ObservedSpeciesData!AD$2:AD$4955,ObservedSpeciesData!$A$2:$A$4955,$A987,ObservedSpeciesData!$D$2:$D$4955,$D987)),AVERAGEIFS(ObservedSpeciesData!AD$2:AD$4955,ObservedSpeciesData!$A$2:$A$4955,$A987,ObservedSpeciesData!$D$2:$D$4955,$D987),"")</f>
        <v/>
      </c>
      <c r="AE987" s="24" t="str">
        <f>IF(ISNUMBER(AVERAGEIFS(ObservedSpeciesData!AE$2:AE$4955,ObservedSpeciesData!$A$2:$A$4955,$A987,ObservedSpeciesData!$D$2:$D$4955,$D987)),AVERAGEIFS(ObservedSpeciesData!AE$2:AE$4955,ObservedSpeciesData!$A$2:$A$4955,$A987,ObservedSpeciesData!$D$2:$D$4955,$D987),"")</f>
        <v/>
      </c>
      <c r="AF987" s="23"/>
      <c r="AG987" s="24"/>
      <c r="AH987" s="23">
        <f>IF(ISNUMBER(AVERAGEIFS(ObservedSpeciesData!AH$2:AH$4955,ObservedSpeciesData!$A$2:$A$4955,$A987,ObservedSpeciesData!$D$2:$D$4955,$D987)),AVERAGEIFS(ObservedSpeciesData!AH$2:AH$4955,ObservedSpeciesData!$A$2:$A$4955,$A987,ObservedSpeciesData!$D$2:$D$4955,$D987),"")</f>
        <v>0.41199999999999998</v>
      </c>
      <c r="AI987" s="23">
        <f>IF(ISNUMBER(AVERAGEIFS(ObservedSpeciesData!AI$2:AI$4955,ObservedSpeciesData!$A$2:$A$4955,$A987,ObservedSpeciesData!$C$2:$C$4955,$C987,ObservedSpeciesData!$D$2:$D$4955,$D987)),AVERAGEIFS(ObservedSpeciesData!AI$2:AI$4955,ObservedSpeciesData!$A$2:$A$4955,$A987,ObservedSpeciesData!$C$2:$C$4955,$C987,ObservedSpeciesData!$D$2:$D$4955,$D987),"")</f>
        <v>0.83566666666666656</v>
      </c>
      <c r="AJ987" s="2">
        <f>COUNTIFS(ObservedSpeciesData!$A$2:$A$828,$A987,ObservedSpeciesData!$D$2:$D$828,$D987)</f>
        <v>0</v>
      </c>
      <c r="AK987" s="2">
        <f t="shared" si="15"/>
        <v>8</v>
      </c>
    </row>
    <row r="988" spans="1:37" x14ac:dyDescent="0.25">
      <c r="A988" s="14" t="s">
        <v>94</v>
      </c>
      <c r="B988" t="s">
        <v>80</v>
      </c>
      <c r="C988" t="s">
        <v>90</v>
      </c>
      <c r="D988" s="13">
        <v>42261</v>
      </c>
      <c r="E988">
        <v>1</v>
      </c>
      <c r="F988">
        <v>100</v>
      </c>
      <c r="G988" s="2" t="s">
        <v>87</v>
      </c>
      <c r="H988" s="2" t="s">
        <v>11</v>
      </c>
      <c r="I988">
        <v>7</v>
      </c>
      <c r="J988" s="2" t="s">
        <v>77</v>
      </c>
      <c r="K988" s="2">
        <f>IF(ISNUMBER(AVERAGEIFS(ObservedSpeciesData!K$2:K$4955,ObservedSpeciesData!$A$2:$A$4955,$A988,ObservedSpeciesData!$D$2:$D$4955,$D988)),AVERAGEIFS(ObservedSpeciesData!K$2:K$4955,ObservedSpeciesData!$A$2:$A$4955,$A988,ObservedSpeciesData!$D$2:$D$4955,$D988),"")</f>
        <v>90</v>
      </c>
      <c r="L988" s="26" t="str">
        <f>IF(ISNUMBER(AVERAGEIFS(ObservedSpeciesData!L$2:L$4955,ObservedSpeciesData!$A$2:$A$4955,$A988,ObservedSpeciesData!$D$2:$D$4955,$D988)),AVERAGEIFS(ObservedSpeciesData!L$2:L$4955,ObservedSpeciesData!$A$2:$A$4955,$A988,ObservedSpeciesData!$D$2:$D$4955,$D988),"")</f>
        <v/>
      </c>
      <c r="M988" s="23" t="str">
        <f>IF(ISNUMBER(AVERAGEIFS(ObservedSpeciesData!M$2:M$4955,ObservedSpeciesData!$A$2:$A$4955,$A988,ObservedSpeciesData!$D$2:$D$4955,$D988)),AVERAGEIFS(ObservedSpeciesData!M$2:M$4955,ObservedSpeciesData!$A$2:$A$4955,$A988,ObservedSpeciesData!$D$2:$D$4955,$D988),"")</f>
        <v/>
      </c>
      <c r="N988" s="23">
        <f>IF(ISNUMBER(AVERAGEIFS(ObservedSpeciesData!N$2:N$4955,ObservedSpeciesData!$A$2:$A$4955,$A988,ObservedSpeciesData!$D$2:$D$4955,$D988)),AVERAGEIFS(ObservedSpeciesData!N$2:N$4955,ObservedSpeciesData!$A$2:$A$4955,$A988,ObservedSpeciesData!$D$2:$D$4955,$D988),"")</f>
        <v>512.28484844444449</v>
      </c>
      <c r="O988" s="23">
        <f>IF(ISNUMBER(AVERAGEIFS(ObservedSpeciesData!O$2:O$4955,ObservedSpeciesData!$A$2:$A$4955,$A988,ObservedSpeciesData!$D$2:$D$4955,$D988)),AVERAGEIFS(ObservedSpeciesData!O$2:O$4955,ObservedSpeciesData!$A$2:$A$4955,$A988,ObservedSpeciesData!$D$2:$D$4955,$D988),"")</f>
        <v>51.228484844444445</v>
      </c>
      <c r="P988" s="23">
        <f>IF(ISNUMBER(AVERAGEIFS(ObservedSpeciesData!P$2:P$4955,ObservedSpeciesData!$A$2:$A$4955,$A988,ObservedSpeciesData!$C$2:$C$4955,$C988,ObservedSpeciesData!$D$2:$D$4955,$D988)),AVERAGEIFS(ObservedSpeciesData!P$2:P$4955,ObservedSpeciesData!$A$2:$A$4955,$A988,ObservedSpeciesData!$C$2:$C$4955,$C988,ObservedSpeciesData!$D$2:$D$4955,$D988),"")</f>
        <v>104.64928897777777</v>
      </c>
      <c r="Q988" s="23"/>
      <c r="R988" s="25" t="str">
        <f>IF(ISNUMBER(AVERAGEIFS(ObservedSpeciesData!R$2:R$4955,ObservedSpeciesData!$A$2:$A$4955,$A988,ObservedSpeciesData!$D$2:$D$4955,$D988)),AVERAGEIFS(ObservedSpeciesData!R$2:R$4955,ObservedSpeciesData!$A$2:$A$4955,$A988,ObservedSpeciesData!$D$2:$D$4955,$D988),"")</f>
        <v/>
      </c>
      <c r="S988" s="25" t="str">
        <f>IF(ISNUMBER(AVERAGEIFS(ObservedSpeciesData!S$2:S$4955,ObservedSpeciesData!$A$2:$A$4955,$A988,ObservedSpeciesData!$D$2:$D$4955,$D988)),AVERAGEIFS(ObservedSpeciesData!S$2:S$4955,ObservedSpeciesData!$A$2:$A$4955,$A988,ObservedSpeciesData!$D$2:$D$4955,$D988),"")</f>
        <v/>
      </c>
      <c r="T988" s="23" t="str">
        <f>IF(ISNUMBER(AVERAGEIFS(ObservedSpeciesData!T$2:T$4955,ObservedSpeciesData!$A$2:$A$4955,$A988,ObservedSpeciesData!$D$2:$D$4955,$D988)),AVERAGEIFS(ObservedSpeciesData!T$2:T$4955,ObservedSpeciesData!$A$2:$A$4955,$A988,ObservedSpeciesData!$D$2:$D$4955,$D988),"")</f>
        <v/>
      </c>
      <c r="U988" s="24" t="str">
        <f>IF(ISNUMBER(AVERAGEIFS(ObservedSpeciesData!U$2:U$4955,ObservedSpeciesData!$A$2:$A$4955,$A988,ObservedSpeciesData!$C$2:$C$4955,$C988,ObservedSpeciesData!$D$2:$D$4955,$D988)),AVERAGEIFS(ObservedSpeciesData!U$2:U$4955,ObservedSpeciesData!$A$2:$A$4955,$A988,ObservedSpeciesData!$C$2:$C$4955,$C988,ObservedSpeciesData!$D$2:$D$4955,$D988),"")</f>
        <v/>
      </c>
      <c r="V988" s="23" t="str">
        <f>IF(ISNUMBER(AVERAGEIFS(ObservedSpeciesData!V$2:V$4955,ObservedSpeciesData!$A$2:$A$4955,$A988,ObservedSpeciesData!$D$2:$D$4955,$D988)),AVERAGEIFS(ObservedSpeciesData!V$2:V$4955,ObservedSpeciesData!$A$2:$A$4955,$A988,ObservedSpeciesData!$D$2:$D$4955,$D988),"")</f>
        <v/>
      </c>
      <c r="W988" s="23" t="str">
        <f>IF(ISNUMBER(AVERAGEIFS(ObservedSpeciesData!W$2:W$4955,ObservedSpeciesData!$A$2:$A$4955,$A988,ObservedSpeciesData!$D$2:$D$4955,$D988)),AVERAGEIFS(ObservedSpeciesData!W$2:W$4955,ObservedSpeciesData!$A$2:$A$4955,$A988,ObservedSpeciesData!$D$2:$D$4955,$D988),"")</f>
        <v/>
      </c>
      <c r="X988" s="23" t="str">
        <f>IF(ISNUMBER(AVERAGEIFS(ObservedSpeciesData!X$2:X$4955,ObservedSpeciesData!$A$2:$A$4955,$A988,ObservedSpeciesData!$D$2:$D$4955,$D988)),AVERAGEIFS(ObservedSpeciesData!X$2:X$4955,ObservedSpeciesData!$A$2:$A$4955,$A988,ObservedSpeciesData!$D$2:$D$4955,$D988),"")</f>
        <v/>
      </c>
      <c r="Y988" s="23" t="str">
        <f>IF(ISNUMBER(AVERAGEIFS(ObservedSpeciesData!Y$2:Y$4955,ObservedSpeciesData!$A$2:$A$4955,$A988,ObservedSpeciesData!$D$2:$D$4955,$D988)),AVERAGEIFS(ObservedSpeciesData!Y$2:Y$4955,ObservedSpeciesData!$A$2:$A$4955,$A988,ObservedSpeciesData!$D$2:$D$4955,$D988),"")</f>
        <v/>
      </c>
      <c r="Z988" s="23" t="str">
        <f>IF(ISNUMBER(AVERAGEIFS(ObservedSpeciesData!Z$2:Z$4955,ObservedSpeciesData!$A$2:$A$4955,$A988,ObservedSpeciesData!$D$2:$D$4955,$D988)),AVERAGEIFS(ObservedSpeciesData!Z$2:Z$4955,ObservedSpeciesData!$A$2:$A$4955,$A988,ObservedSpeciesData!$D$2:$D$4955,$D988),"")</f>
        <v/>
      </c>
      <c r="AA988" s="23">
        <f>IF(ISNUMBER(AVERAGEIFS(ObservedSpeciesData!AA$2:AA$4955,ObservedSpeciesData!$A$2:$A$4955,$A988,ObservedSpeciesData!$D$2:$D$4955,$D988)),AVERAGEIFS(ObservedSpeciesData!AA$2:AA$4955,ObservedSpeciesData!$A$2:$A$4955,$A988,ObservedSpeciesData!$D$2:$D$4955,$D988),"")</f>
        <v>15.5</v>
      </c>
      <c r="AB988" s="24">
        <f>IF(ISNUMBER(AVERAGEIFS(ObservedSpeciesData!AB$2:AB$4955,ObservedSpeciesData!$A$2:$A$4955,$A988,ObservedSpeciesData!$D$2:$D$4955,$D988)),AVERAGEIFS(ObservedSpeciesData!AB$2:AB$4955,ObservedSpeciesData!$A$2:$A$4955,$A988,ObservedSpeciesData!$D$2:$D$4955,$D988),"")</f>
        <v>2.5000000000000005E-2</v>
      </c>
      <c r="AC988" s="24">
        <f>IF(ISNUMBER(AVERAGEIFS(ObservedSpeciesData!AC$2:AC$4955,ObservedSpeciesData!$A$2:$A$4955,$A988,ObservedSpeciesData!$D$2:$D$4955,$D988)),AVERAGEIFS(ObservedSpeciesData!AC$2:AC$4955,ObservedSpeciesData!$A$2:$A$4955,$A988,ObservedSpeciesData!$D$2:$D$4955,$D988),"")</f>
        <v>2.5000000000000005E-2</v>
      </c>
      <c r="AD988" s="23" t="str">
        <f>IF(ISNUMBER(AVERAGEIFS(ObservedSpeciesData!AD$2:AD$4955,ObservedSpeciesData!$A$2:$A$4955,$A988,ObservedSpeciesData!$D$2:$D$4955,$D988)),AVERAGEIFS(ObservedSpeciesData!AD$2:AD$4955,ObservedSpeciesData!$A$2:$A$4955,$A988,ObservedSpeciesData!$D$2:$D$4955,$D988),"")</f>
        <v/>
      </c>
      <c r="AE988" s="24" t="str">
        <f>IF(ISNUMBER(AVERAGEIFS(ObservedSpeciesData!AE$2:AE$4955,ObservedSpeciesData!$A$2:$A$4955,$A988,ObservedSpeciesData!$D$2:$D$4955,$D988)),AVERAGEIFS(ObservedSpeciesData!AE$2:AE$4955,ObservedSpeciesData!$A$2:$A$4955,$A988,ObservedSpeciesData!$D$2:$D$4955,$D988),"")</f>
        <v/>
      </c>
      <c r="AF988" s="23"/>
      <c r="AG988" s="24"/>
      <c r="AH988" s="23">
        <f>IF(ISNUMBER(AVERAGEIFS(ObservedSpeciesData!AH$2:AH$4955,ObservedSpeciesData!$A$2:$A$4955,$A988,ObservedSpeciesData!$D$2:$D$4955,$D988)),AVERAGEIFS(ObservedSpeciesData!AH$2:AH$4955,ObservedSpeciesData!$A$2:$A$4955,$A988,ObservedSpeciesData!$D$2:$D$4955,$D988),"")</f>
        <v>1.2969999999999999</v>
      </c>
      <c r="AI988" s="23">
        <f>IF(ISNUMBER(AVERAGEIFS(ObservedSpeciesData!AI$2:AI$4955,ObservedSpeciesData!$A$2:$A$4955,$A988,ObservedSpeciesData!$C$2:$C$4955,$C988,ObservedSpeciesData!$D$2:$D$4955,$D988)),AVERAGEIFS(ObservedSpeciesData!AI$2:AI$4955,ObservedSpeciesData!$A$2:$A$4955,$A988,ObservedSpeciesData!$C$2:$C$4955,$C988,ObservedSpeciesData!$D$2:$D$4955,$D988),"")</f>
        <v>2.7050000000000001</v>
      </c>
      <c r="AJ988" s="2">
        <f>COUNTIFS(ObservedSpeciesData!$A$2:$A$828,$A988,ObservedSpeciesData!$D$2:$D$828,$D988)</f>
        <v>0</v>
      </c>
      <c r="AK988" s="2">
        <f t="shared" si="15"/>
        <v>8</v>
      </c>
    </row>
    <row r="989" spans="1:37" x14ac:dyDescent="0.25">
      <c r="A989" s="14" t="s">
        <v>93</v>
      </c>
      <c r="B989" t="s">
        <v>80</v>
      </c>
      <c r="C989" t="s">
        <v>90</v>
      </c>
      <c r="D989" s="13">
        <v>42261</v>
      </c>
      <c r="E989">
        <v>1</v>
      </c>
      <c r="F989">
        <v>200</v>
      </c>
      <c r="G989" s="2" t="s">
        <v>87</v>
      </c>
      <c r="H989" s="2" t="s">
        <v>11</v>
      </c>
      <c r="I989">
        <v>7</v>
      </c>
      <c r="J989" s="2" t="s">
        <v>77</v>
      </c>
      <c r="K989" s="2">
        <f>IF(ISNUMBER(AVERAGEIFS(ObservedSpeciesData!K$2:K$4955,ObservedSpeciesData!$A$2:$A$4955,$A989,ObservedSpeciesData!$D$2:$D$4955,$D989)),AVERAGEIFS(ObservedSpeciesData!K$2:K$4955,ObservedSpeciesData!$A$2:$A$4955,$A989,ObservedSpeciesData!$D$2:$D$4955,$D989),"")</f>
        <v>180</v>
      </c>
      <c r="L989" s="26" t="str">
        <f>IF(ISNUMBER(AVERAGEIFS(ObservedSpeciesData!L$2:L$4955,ObservedSpeciesData!$A$2:$A$4955,$A989,ObservedSpeciesData!$D$2:$D$4955,$D989)),AVERAGEIFS(ObservedSpeciesData!L$2:L$4955,ObservedSpeciesData!$A$2:$A$4955,$A989,ObservedSpeciesData!$D$2:$D$4955,$D989),"")</f>
        <v/>
      </c>
      <c r="M989" s="23" t="str">
        <f>IF(ISNUMBER(AVERAGEIFS(ObservedSpeciesData!M$2:M$4955,ObservedSpeciesData!$A$2:$A$4955,$A989,ObservedSpeciesData!$D$2:$D$4955,$D989)),AVERAGEIFS(ObservedSpeciesData!M$2:M$4955,ObservedSpeciesData!$A$2:$A$4955,$A989,ObservedSpeciesData!$D$2:$D$4955,$D989),"")</f>
        <v/>
      </c>
      <c r="N989" s="23">
        <f>IF(ISNUMBER(AVERAGEIFS(ObservedSpeciesData!N$2:N$4955,ObservedSpeciesData!$A$2:$A$4955,$A989,ObservedSpeciesData!$D$2:$D$4955,$D989)),AVERAGEIFS(ObservedSpeciesData!N$2:N$4955,ObservedSpeciesData!$A$2:$A$4955,$A989,ObservedSpeciesData!$D$2:$D$4955,$D989),"")</f>
        <v>969.65449777777792</v>
      </c>
      <c r="O989" s="23">
        <f>IF(ISNUMBER(AVERAGEIFS(ObservedSpeciesData!O$2:O$4955,ObservedSpeciesData!$A$2:$A$4955,$A989,ObservedSpeciesData!$D$2:$D$4955,$D989)),AVERAGEIFS(ObservedSpeciesData!O$2:O$4955,ObservedSpeciesData!$A$2:$A$4955,$A989,ObservedSpeciesData!$D$2:$D$4955,$D989),"")</f>
        <v>96.965449777777778</v>
      </c>
      <c r="P989" s="23">
        <f>IF(ISNUMBER(AVERAGEIFS(ObservedSpeciesData!P$2:P$4955,ObservedSpeciesData!$A$2:$A$4955,$A989,ObservedSpeciesData!$C$2:$C$4955,$C989,ObservedSpeciesData!$D$2:$D$4955,$D989)),AVERAGEIFS(ObservedSpeciesData!P$2:P$4955,ObservedSpeciesData!$A$2:$A$4955,$A989,ObservedSpeciesData!$C$2:$C$4955,$C989,ObservedSpeciesData!$D$2:$D$4955,$D989),"")</f>
        <v>160.92449844444445</v>
      </c>
      <c r="Q989" s="23"/>
      <c r="R989" s="25" t="str">
        <f>IF(ISNUMBER(AVERAGEIFS(ObservedSpeciesData!R$2:R$4955,ObservedSpeciesData!$A$2:$A$4955,$A989,ObservedSpeciesData!$D$2:$D$4955,$D989)),AVERAGEIFS(ObservedSpeciesData!R$2:R$4955,ObservedSpeciesData!$A$2:$A$4955,$A989,ObservedSpeciesData!$D$2:$D$4955,$D989),"")</f>
        <v/>
      </c>
      <c r="S989" s="25" t="str">
        <f>IF(ISNUMBER(AVERAGEIFS(ObservedSpeciesData!S$2:S$4955,ObservedSpeciesData!$A$2:$A$4955,$A989,ObservedSpeciesData!$D$2:$D$4955,$D989)),AVERAGEIFS(ObservedSpeciesData!S$2:S$4955,ObservedSpeciesData!$A$2:$A$4955,$A989,ObservedSpeciesData!$D$2:$D$4955,$D989),"")</f>
        <v/>
      </c>
      <c r="T989" s="23" t="str">
        <f>IF(ISNUMBER(AVERAGEIFS(ObservedSpeciesData!T$2:T$4955,ObservedSpeciesData!$A$2:$A$4955,$A989,ObservedSpeciesData!$D$2:$D$4955,$D989)),AVERAGEIFS(ObservedSpeciesData!T$2:T$4955,ObservedSpeciesData!$A$2:$A$4955,$A989,ObservedSpeciesData!$D$2:$D$4955,$D989),"")</f>
        <v/>
      </c>
      <c r="U989" s="24" t="str">
        <f>IF(ISNUMBER(AVERAGEIFS(ObservedSpeciesData!U$2:U$4955,ObservedSpeciesData!$A$2:$A$4955,$A989,ObservedSpeciesData!$C$2:$C$4955,$C989,ObservedSpeciesData!$D$2:$D$4955,$D989)),AVERAGEIFS(ObservedSpeciesData!U$2:U$4955,ObservedSpeciesData!$A$2:$A$4955,$A989,ObservedSpeciesData!$C$2:$C$4955,$C989,ObservedSpeciesData!$D$2:$D$4955,$D989),"")</f>
        <v/>
      </c>
      <c r="V989" s="23" t="str">
        <f>IF(ISNUMBER(AVERAGEIFS(ObservedSpeciesData!V$2:V$4955,ObservedSpeciesData!$A$2:$A$4955,$A989,ObservedSpeciesData!$D$2:$D$4955,$D989)),AVERAGEIFS(ObservedSpeciesData!V$2:V$4955,ObservedSpeciesData!$A$2:$A$4955,$A989,ObservedSpeciesData!$D$2:$D$4955,$D989),"")</f>
        <v/>
      </c>
      <c r="W989" s="23" t="str">
        <f>IF(ISNUMBER(AVERAGEIFS(ObservedSpeciesData!W$2:W$4955,ObservedSpeciesData!$A$2:$A$4955,$A989,ObservedSpeciesData!$D$2:$D$4955,$D989)),AVERAGEIFS(ObservedSpeciesData!W$2:W$4955,ObservedSpeciesData!$A$2:$A$4955,$A989,ObservedSpeciesData!$D$2:$D$4955,$D989),"")</f>
        <v/>
      </c>
      <c r="X989" s="23" t="str">
        <f>IF(ISNUMBER(AVERAGEIFS(ObservedSpeciesData!X$2:X$4955,ObservedSpeciesData!$A$2:$A$4955,$A989,ObservedSpeciesData!$D$2:$D$4955,$D989)),AVERAGEIFS(ObservedSpeciesData!X$2:X$4955,ObservedSpeciesData!$A$2:$A$4955,$A989,ObservedSpeciesData!$D$2:$D$4955,$D989),"")</f>
        <v/>
      </c>
      <c r="Y989" s="23" t="str">
        <f>IF(ISNUMBER(AVERAGEIFS(ObservedSpeciesData!Y$2:Y$4955,ObservedSpeciesData!$A$2:$A$4955,$A989,ObservedSpeciesData!$D$2:$D$4955,$D989)),AVERAGEIFS(ObservedSpeciesData!Y$2:Y$4955,ObservedSpeciesData!$A$2:$A$4955,$A989,ObservedSpeciesData!$D$2:$D$4955,$D989),"")</f>
        <v/>
      </c>
      <c r="Z989" s="23" t="str">
        <f>IF(ISNUMBER(AVERAGEIFS(ObservedSpeciesData!Z$2:Z$4955,ObservedSpeciesData!$A$2:$A$4955,$A989,ObservedSpeciesData!$D$2:$D$4955,$D989)),AVERAGEIFS(ObservedSpeciesData!Z$2:Z$4955,ObservedSpeciesData!$A$2:$A$4955,$A989,ObservedSpeciesData!$D$2:$D$4955,$D989),"")</f>
        <v/>
      </c>
      <c r="AA989" s="23">
        <f>IF(ISNUMBER(AVERAGEIFS(ObservedSpeciesData!AA$2:AA$4955,ObservedSpeciesData!$A$2:$A$4955,$A989,ObservedSpeciesData!$D$2:$D$4955,$D989)),AVERAGEIFS(ObservedSpeciesData!AA$2:AA$4955,ObservedSpeciesData!$A$2:$A$4955,$A989,ObservedSpeciesData!$D$2:$D$4955,$D989),"")</f>
        <v>16.166666666666668</v>
      </c>
      <c r="AB989" s="24">
        <f>IF(ISNUMBER(AVERAGEIFS(ObservedSpeciesData!AB$2:AB$4955,ObservedSpeciesData!$A$2:$A$4955,$A989,ObservedSpeciesData!$D$2:$D$4955,$D989)),AVERAGEIFS(ObservedSpeciesData!AB$2:AB$4955,ObservedSpeciesData!$A$2:$A$4955,$A989,ObservedSpeciesData!$D$2:$D$4955,$D989),"")</f>
        <v>2.6000000000000006E-2</v>
      </c>
      <c r="AC989" s="24">
        <f>IF(ISNUMBER(AVERAGEIFS(ObservedSpeciesData!AC$2:AC$4955,ObservedSpeciesData!$A$2:$A$4955,$A989,ObservedSpeciesData!$D$2:$D$4955,$D989)),AVERAGEIFS(ObservedSpeciesData!AC$2:AC$4955,ObservedSpeciesData!$A$2:$A$4955,$A989,ObservedSpeciesData!$D$2:$D$4955,$D989),"")</f>
        <v>2.6000000000000006E-2</v>
      </c>
      <c r="AD989" s="23" t="str">
        <f>IF(ISNUMBER(AVERAGEIFS(ObservedSpeciesData!AD$2:AD$4955,ObservedSpeciesData!$A$2:$A$4955,$A989,ObservedSpeciesData!$D$2:$D$4955,$D989)),AVERAGEIFS(ObservedSpeciesData!AD$2:AD$4955,ObservedSpeciesData!$A$2:$A$4955,$A989,ObservedSpeciesData!$D$2:$D$4955,$D989),"")</f>
        <v/>
      </c>
      <c r="AE989" s="24" t="str">
        <f>IF(ISNUMBER(AVERAGEIFS(ObservedSpeciesData!AE$2:AE$4955,ObservedSpeciesData!$A$2:$A$4955,$A989,ObservedSpeciesData!$D$2:$D$4955,$D989)),AVERAGEIFS(ObservedSpeciesData!AE$2:AE$4955,ObservedSpeciesData!$A$2:$A$4955,$A989,ObservedSpeciesData!$D$2:$D$4955,$D989),"")</f>
        <v/>
      </c>
      <c r="AF989" s="23"/>
      <c r="AG989" s="24"/>
      <c r="AH989" s="23">
        <f>IF(ISNUMBER(AVERAGEIFS(ObservedSpeciesData!AH$2:AH$4955,ObservedSpeciesData!$A$2:$A$4955,$A989,ObservedSpeciesData!$D$2:$D$4955,$D989)),AVERAGEIFS(ObservedSpeciesData!AH$2:AH$4955,ObservedSpeciesData!$A$2:$A$4955,$A989,ObservedSpeciesData!$D$2:$D$4955,$D989),"")</f>
        <v>2.5213333333333332</v>
      </c>
      <c r="AI989" s="23">
        <f>IF(ISNUMBER(AVERAGEIFS(ObservedSpeciesData!AI$2:AI$4955,ObservedSpeciesData!$A$2:$A$4955,$A989,ObservedSpeciesData!$C$2:$C$4955,$C989,ObservedSpeciesData!$D$2:$D$4955,$D989)),AVERAGEIFS(ObservedSpeciesData!AI$2:AI$4955,ObservedSpeciesData!$A$2:$A$4955,$A989,ObservedSpeciesData!$C$2:$C$4955,$C989,ObservedSpeciesData!$D$2:$D$4955,$D989),"")</f>
        <v>4.3309999999999995</v>
      </c>
      <c r="AJ989" s="2">
        <f>COUNTIFS(ObservedSpeciesData!$A$2:$A$828,$A989,ObservedSpeciesData!$D$2:$D$828,$D989)</f>
        <v>0</v>
      </c>
      <c r="AK989" s="2">
        <f t="shared" si="15"/>
        <v>8</v>
      </c>
    </row>
    <row r="990" spans="1:37" x14ac:dyDescent="0.25">
      <c r="A990" s="14" t="s">
        <v>92</v>
      </c>
      <c r="B990" t="s">
        <v>80</v>
      </c>
      <c r="C990" t="s">
        <v>90</v>
      </c>
      <c r="D990" s="13">
        <v>42261</v>
      </c>
      <c r="E990">
        <v>1</v>
      </c>
      <c r="F990">
        <v>350</v>
      </c>
      <c r="G990" s="2" t="s">
        <v>87</v>
      </c>
      <c r="H990" s="2" t="s">
        <v>11</v>
      </c>
      <c r="I990">
        <v>7</v>
      </c>
      <c r="J990" s="2" t="s">
        <v>77</v>
      </c>
      <c r="K990" s="2">
        <f>IF(ISNUMBER(AVERAGEIFS(ObservedSpeciesData!K$2:K$4955,ObservedSpeciesData!$A$2:$A$4955,$A990,ObservedSpeciesData!$D$2:$D$4955,$D990)),AVERAGEIFS(ObservedSpeciesData!K$2:K$4955,ObservedSpeciesData!$A$2:$A$4955,$A990,ObservedSpeciesData!$D$2:$D$4955,$D990),"")</f>
        <v>315</v>
      </c>
      <c r="L990" s="26" t="str">
        <f>IF(ISNUMBER(AVERAGEIFS(ObservedSpeciesData!L$2:L$4955,ObservedSpeciesData!$A$2:$A$4955,$A990,ObservedSpeciesData!$D$2:$D$4955,$D990)),AVERAGEIFS(ObservedSpeciesData!L$2:L$4955,ObservedSpeciesData!$A$2:$A$4955,$A990,ObservedSpeciesData!$D$2:$D$4955,$D990),"")</f>
        <v/>
      </c>
      <c r="M990" s="23" t="str">
        <f>IF(ISNUMBER(AVERAGEIFS(ObservedSpeciesData!M$2:M$4955,ObservedSpeciesData!$A$2:$A$4955,$A990,ObservedSpeciesData!$D$2:$D$4955,$D990)),AVERAGEIFS(ObservedSpeciesData!M$2:M$4955,ObservedSpeciesData!$A$2:$A$4955,$A990,ObservedSpeciesData!$D$2:$D$4955,$D990),"")</f>
        <v/>
      </c>
      <c r="N990" s="23">
        <f>IF(ISNUMBER(AVERAGEIFS(ObservedSpeciesData!N$2:N$4955,ObservedSpeciesData!$A$2:$A$4955,$A990,ObservedSpeciesData!$D$2:$D$4955,$D990)),AVERAGEIFS(ObservedSpeciesData!N$2:N$4955,ObservedSpeciesData!$A$2:$A$4955,$A990,ObservedSpeciesData!$D$2:$D$4955,$D990),"")</f>
        <v>1670.5479528888891</v>
      </c>
      <c r="O990" s="23">
        <f>IF(ISNUMBER(AVERAGEIFS(ObservedSpeciesData!O$2:O$4955,ObservedSpeciesData!$A$2:$A$4955,$A990,ObservedSpeciesData!$D$2:$D$4955,$D990)),AVERAGEIFS(ObservedSpeciesData!O$2:O$4955,ObservedSpeciesData!$A$2:$A$4955,$A990,ObservedSpeciesData!$D$2:$D$4955,$D990),"")</f>
        <v>167.0547952888889</v>
      </c>
      <c r="P990" s="23">
        <f>IF(ISNUMBER(AVERAGEIFS(ObservedSpeciesData!P$2:P$4955,ObservedSpeciesData!$A$2:$A$4955,$A990,ObservedSpeciesData!$C$2:$C$4955,$C990,ObservedSpeciesData!$D$2:$D$4955,$D990)),AVERAGEIFS(ObservedSpeciesData!P$2:P$4955,ObservedSpeciesData!$A$2:$A$4955,$A990,ObservedSpeciesData!$C$2:$C$4955,$C990,ObservedSpeciesData!$D$2:$D$4955,$D990),"")</f>
        <v>264.38719884444441</v>
      </c>
      <c r="Q990" s="23"/>
      <c r="R990" s="25" t="str">
        <f>IF(ISNUMBER(AVERAGEIFS(ObservedSpeciesData!R$2:R$4955,ObservedSpeciesData!$A$2:$A$4955,$A990,ObservedSpeciesData!$D$2:$D$4955,$D990)),AVERAGEIFS(ObservedSpeciesData!R$2:R$4955,ObservedSpeciesData!$A$2:$A$4955,$A990,ObservedSpeciesData!$D$2:$D$4955,$D990),"")</f>
        <v/>
      </c>
      <c r="S990" s="25" t="str">
        <f>IF(ISNUMBER(AVERAGEIFS(ObservedSpeciesData!S$2:S$4955,ObservedSpeciesData!$A$2:$A$4955,$A990,ObservedSpeciesData!$D$2:$D$4955,$D990)),AVERAGEIFS(ObservedSpeciesData!S$2:S$4955,ObservedSpeciesData!$A$2:$A$4955,$A990,ObservedSpeciesData!$D$2:$D$4955,$D990),"")</f>
        <v/>
      </c>
      <c r="T990" s="23" t="str">
        <f>IF(ISNUMBER(AVERAGEIFS(ObservedSpeciesData!T$2:T$4955,ObservedSpeciesData!$A$2:$A$4955,$A990,ObservedSpeciesData!$D$2:$D$4955,$D990)),AVERAGEIFS(ObservedSpeciesData!T$2:T$4955,ObservedSpeciesData!$A$2:$A$4955,$A990,ObservedSpeciesData!$D$2:$D$4955,$D990),"")</f>
        <v/>
      </c>
      <c r="U990" s="24" t="str">
        <f>IF(ISNUMBER(AVERAGEIFS(ObservedSpeciesData!U$2:U$4955,ObservedSpeciesData!$A$2:$A$4955,$A990,ObservedSpeciesData!$C$2:$C$4955,$C990,ObservedSpeciesData!$D$2:$D$4955,$D990)),AVERAGEIFS(ObservedSpeciesData!U$2:U$4955,ObservedSpeciesData!$A$2:$A$4955,$A990,ObservedSpeciesData!$C$2:$C$4955,$C990,ObservedSpeciesData!$D$2:$D$4955,$D990),"")</f>
        <v/>
      </c>
      <c r="V990" s="23" t="str">
        <f>IF(ISNUMBER(AVERAGEIFS(ObservedSpeciesData!V$2:V$4955,ObservedSpeciesData!$A$2:$A$4955,$A990,ObservedSpeciesData!$D$2:$D$4955,$D990)),AVERAGEIFS(ObservedSpeciesData!V$2:V$4955,ObservedSpeciesData!$A$2:$A$4955,$A990,ObservedSpeciesData!$D$2:$D$4955,$D990),"")</f>
        <v/>
      </c>
      <c r="W990" s="23" t="str">
        <f>IF(ISNUMBER(AVERAGEIFS(ObservedSpeciesData!W$2:W$4955,ObservedSpeciesData!$A$2:$A$4955,$A990,ObservedSpeciesData!$D$2:$D$4955,$D990)),AVERAGEIFS(ObservedSpeciesData!W$2:W$4955,ObservedSpeciesData!$A$2:$A$4955,$A990,ObservedSpeciesData!$D$2:$D$4955,$D990),"")</f>
        <v/>
      </c>
      <c r="X990" s="23" t="str">
        <f>IF(ISNUMBER(AVERAGEIFS(ObservedSpeciesData!X$2:X$4955,ObservedSpeciesData!$A$2:$A$4955,$A990,ObservedSpeciesData!$D$2:$D$4955,$D990)),AVERAGEIFS(ObservedSpeciesData!X$2:X$4955,ObservedSpeciesData!$A$2:$A$4955,$A990,ObservedSpeciesData!$D$2:$D$4955,$D990),"")</f>
        <v/>
      </c>
      <c r="Y990" s="23" t="str">
        <f>IF(ISNUMBER(AVERAGEIFS(ObservedSpeciesData!Y$2:Y$4955,ObservedSpeciesData!$A$2:$A$4955,$A990,ObservedSpeciesData!$D$2:$D$4955,$D990)),AVERAGEIFS(ObservedSpeciesData!Y$2:Y$4955,ObservedSpeciesData!$A$2:$A$4955,$A990,ObservedSpeciesData!$D$2:$D$4955,$D990),"")</f>
        <v/>
      </c>
      <c r="Z990" s="23" t="str">
        <f>IF(ISNUMBER(AVERAGEIFS(ObservedSpeciesData!Z$2:Z$4955,ObservedSpeciesData!$A$2:$A$4955,$A990,ObservedSpeciesData!$D$2:$D$4955,$D990)),AVERAGEIFS(ObservedSpeciesData!Z$2:Z$4955,ObservedSpeciesData!$A$2:$A$4955,$A990,ObservedSpeciesData!$D$2:$D$4955,$D990),"")</f>
        <v/>
      </c>
      <c r="AA990" s="23">
        <f>IF(ISNUMBER(AVERAGEIFS(ObservedSpeciesData!AA$2:AA$4955,ObservedSpeciesData!$A$2:$A$4955,$A990,ObservedSpeciesData!$D$2:$D$4955,$D990)),AVERAGEIFS(ObservedSpeciesData!AA$2:AA$4955,ObservedSpeciesData!$A$2:$A$4955,$A990,ObservedSpeciesData!$D$2:$D$4955,$D990),"")</f>
        <v>18.833333333333332</v>
      </c>
      <c r="AB990" s="24">
        <f>IF(ISNUMBER(AVERAGEIFS(ObservedSpeciesData!AB$2:AB$4955,ObservedSpeciesData!$A$2:$A$4955,$A990,ObservedSpeciesData!$D$2:$D$4955,$D990)),AVERAGEIFS(ObservedSpeciesData!AB$2:AB$4955,ObservedSpeciesData!$A$2:$A$4955,$A990,ObservedSpeciesData!$D$2:$D$4955,$D990),"")</f>
        <v>0.03</v>
      </c>
      <c r="AC990" s="24">
        <f>IF(ISNUMBER(AVERAGEIFS(ObservedSpeciesData!AC$2:AC$4955,ObservedSpeciesData!$A$2:$A$4955,$A990,ObservedSpeciesData!$D$2:$D$4955,$D990)),AVERAGEIFS(ObservedSpeciesData!AC$2:AC$4955,ObservedSpeciesData!$A$2:$A$4955,$A990,ObservedSpeciesData!$D$2:$D$4955,$D990),"")</f>
        <v>0.03</v>
      </c>
      <c r="AD990" s="23" t="str">
        <f>IF(ISNUMBER(AVERAGEIFS(ObservedSpeciesData!AD$2:AD$4955,ObservedSpeciesData!$A$2:$A$4955,$A990,ObservedSpeciesData!$D$2:$D$4955,$D990)),AVERAGEIFS(ObservedSpeciesData!AD$2:AD$4955,ObservedSpeciesData!$A$2:$A$4955,$A990,ObservedSpeciesData!$D$2:$D$4955,$D990),"")</f>
        <v/>
      </c>
      <c r="AE990" s="24" t="str">
        <f>IF(ISNUMBER(AVERAGEIFS(ObservedSpeciesData!AE$2:AE$4955,ObservedSpeciesData!$A$2:$A$4955,$A990,ObservedSpeciesData!$D$2:$D$4955,$D990)),AVERAGEIFS(ObservedSpeciesData!AE$2:AE$4955,ObservedSpeciesData!$A$2:$A$4955,$A990,ObservedSpeciesData!$D$2:$D$4955,$D990),"")</f>
        <v/>
      </c>
      <c r="AF990" s="23"/>
      <c r="AG990" s="24"/>
      <c r="AH990" s="23">
        <f>IF(ISNUMBER(AVERAGEIFS(ObservedSpeciesData!AH$2:AH$4955,ObservedSpeciesData!$A$2:$A$4955,$A990,ObservedSpeciesData!$D$2:$D$4955,$D990)),AVERAGEIFS(ObservedSpeciesData!AH$2:AH$4955,ObservedSpeciesData!$A$2:$A$4955,$A990,ObservedSpeciesData!$D$2:$D$4955,$D990),"")</f>
        <v>5.0196666666666667</v>
      </c>
      <c r="AI990" s="23">
        <f>IF(ISNUMBER(AVERAGEIFS(ObservedSpeciesData!AI$2:AI$4955,ObservedSpeciesData!$A$2:$A$4955,$A990,ObservedSpeciesData!$C$2:$C$4955,$C990,ObservedSpeciesData!$D$2:$D$4955,$D990)),AVERAGEIFS(ObservedSpeciesData!AI$2:AI$4955,ObservedSpeciesData!$A$2:$A$4955,$A990,ObservedSpeciesData!$C$2:$C$4955,$C990,ObservedSpeciesData!$D$2:$D$4955,$D990),"")</f>
        <v>7.9786666666666664</v>
      </c>
      <c r="AJ990" s="2">
        <f>COUNTIFS(ObservedSpeciesData!$A$2:$A$828,$A990,ObservedSpeciesData!$D$2:$D$828,$D990)</f>
        <v>0</v>
      </c>
      <c r="AK990" s="2">
        <f t="shared" si="15"/>
        <v>8</v>
      </c>
    </row>
    <row r="991" spans="1:37" x14ac:dyDescent="0.25">
      <c r="A991" s="14" t="s">
        <v>91</v>
      </c>
      <c r="B991" t="s">
        <v>80</v>
      </c>
      <c r="C991" t="s">
        <v>90</v>
      </c>
      <c r="D991" s="13">
        <v>42261</v>
      </c>
      <c r="E991">
        <v>1</v>
      </c>
      <c r="F991">
        <v>500</v>
      </c>
      <c r="G991" s="2" t="s">
        <v>87</v>
      </c>
      <c r="H991" s="2" t="s">
        <v>11</v>
      </c>
      <c r="I991">
        <v>7</v>
      </c>
      <c r="J991" s="2" t="s">
        <v>77</v>
      </c>
      <c r="K991" s="2">
        <f>IF(ISNUMBER(AVERAGEIFS(ObservedSpeciesData!K$2:K$4955,ObservedSpeciesData!$A$2:$A$4955,$A991,ObservedSpeciesData!$D$2:$D$4955,$D991)),AVERAGEIFS(ObservedSpeciesData!K$2:K$4955,ObservedSpeciesData!$A$2:$A$4955,$A991,ObservedSpeciesData!$D$2:$D$4955,$D991),"")</f>
        <v>450</v>
      </c>
      <c r="L991" s="26" t="str">
        <f>IF(ISNUMBER(AVERAGEIFS(ObservedSpeciesData!L$2:L$4955,ObservedSpeciesData!$A$2:$A$4955,$A991,ObservedSpeciesData!$D$2:$D$4955,$D991)),AVERAGEIFS(ObservedSpeciesData!L$2:L$4955,ObservedSpeciesData!$A$2:$A$4955,$A991,ObservedSpeciesData!$D$2:$D$4955,$D991),"")</f>
        <v/>
      </c>
      <c r="M991" s="23" t="str">
        <f>IF(ISNUMBER(AVERAGEIFS(ObservedSpeciesData!M$2:M$4955,ObservedSpeciesData!$A$2:$A$4955,$A991,ObservedSpeciesData!$D$2:$D$4955,$D991)),AVERAGEIFS(ObservedSpeciesData!M$2:M$4955,ObservedSpeciesData!$A$2:$A$4955,$A991,ObservedSpeciesData!$D$2:$D$4955,$D991),"")</f>
        <v/>
      </c>
      <c r="N991" s="23">
        <f>IF(ISNUMBER(AVERAGEIFS(ObservedSpeciesData!N$2:N$4955,ObservedSpeciesData!$A$2:$A$4955,$A991,ObservedSpeciesData!$D$2:$D$4955,$D991)),AVERAGEIFS(ObservedSpeciesData!N$2:N$4955,ObservedSpeciesData!$A$2:$A$4955,$A991,ObservedSpeciesData!$D$2:$D$4955,$D991),"")</f>
        <v>2506.8736826666664</v>
      </c>
      <c r="O991" s="23">
        <f>IF(ISNUMBER(AVERAGEIFS(ObservedSpeciesData!O$2:O$4955,ObservedSpeciesData!$A$2:$A$4955,$A991,ObservedSpeciesData!$D$2:$D$4955,$D991)),AVERAGEIFS(ObservedSpeciesData!O$2:O$4955,ObservedSpeciesData!$A$2:$A$4955,$A991,ObservedSpeciesData!$D$2:$D$4955,$D991),"")</f>
        <v>250.68736826666665</v>
      </c>
      <c r="P991" s="23">
        <f>IF(ISNUMBER(AVERAGEIFS(ObservedSpeciesData!P$2:P$4955,ObservedSpeciesData!$A$2:$A$4955,$A991,ObservedSpeciesData!$C$2:$C$4955,$C991,ObservedSpeciesData!$D$2:$D$4955,$D991)),AVERAGEIFS(ObservedSpeciesData!P$2:P$4955,ObservedSpeciesData!$A$2:$A$4955,$A991,ObservedSpeciesData!$C$2:$C$4955,$C991,ObservedSpeciesData!$D$2:$D$4955,$D991),"")</f>
        <v>363.70253159999993</v>
      </c>
      <c r="Q991" s="23"/>
      <c r="R991" s="25" t="str">
        <f>IF(ISNUMBER(AVERAGEIFS(ObservedSpeciesData!R$2:R$4955,ObservedSpeciesData!$A$2:$A$4955,$A991,ObservedSpeciesData!$D$2:$D$4955,$D991)),AVERAGEIFS(ObservedSpeciesData!R$2:R$4955,ObservedSpeciesData!$A$2:$A$4955,$A991,ObservedSpeciesData!$D$2:$D$4955,$D991),"")</f>
        <v/>
      </c>
      <c r="S991" s="25" t="str">
        <f>IF(ISNUMBER(AVERAGEIFS(ObservedSpeciesData!S$2:S$4955,ObservedSpeciesData!$A$2:$A$4955,$A991,ObservedSpeciesData!$D$2:$D$4955,$D991)),AVERAGEIFS(ObservedSpeciesData!S$2:S$4955,ObservedSpeciesData!$A$2:$A$4955,$A991,ObservedSpeciesData!$D$2:$D$4955,$D991),"")</f>
        <v/>
      </c>
      <c r="T991" s="23" t="str">
        <f>IF(ISNUMBER(AVERAGEIFS(ObservedSpeciesData!T$2:T$4955,ObservedSpeciesData!$A$2:$A$4955,$A991,ObservedSpeciesData!$D$2:$D$4955,$D991)),AVERAGEIFS(ObservedSpeciesData!T$2:T$4955,ObservedSpeciesData!$A$2:$A$4955,$A991,ObservedSpeciesData!$D$2:$D$4955,$D991),"")</f>
        <v/>
      </c>
      <c r="U991" s="24" t="str">
        <f>IF(ISNUMBER(AVERAGEIFS(ObservedSpeciesData!U$2:U$4955,ObservedSpeciesData!$A$2:$A$4955,$A991,ObservedSpeciesData!$C$2:$C$4955,$C991,ObservedSpeciesData!$D$2:$D$4955,$D991)),AVERAGEIFS(ObservedSpeciesData!U$2:U$4955,ObservedSpeciesData!$A$2:$A$4955,$A991,ObservedSpeciesData!$C$2:$C$4955,$C991,ObservedSpeciesData!$D$2:$D$4955,$D991),"")</f>
        <v/>
      </c>
      <c r="V991" s="23" t="str">
        <f>IF(ISNUMBER(AVERAGEIFS(ObservedSpeciesData!V$2:V$4955,ObservedSpeciesData!$A$2:$A$4955,$A991,ObservedSpeciesData!$D$2:$D$4955,$D991)),AVERAGEIFS(ObservedSpeciesData!V$2:V$4955,ObservedSpeciesData!$A$2:$A$4955,$A991,ObservedSpeciesData!$D$2:$D$4955,$D991),"")</f>
        <v/>
      </c>
      <c r="W991" s="23" t="str">
        <f>IF(ISNUMBER(AVERAGEIFS(ObservedSpeciesData!W$2:W$4955,ObservedSpeciesData!$A$2:$A$4955,$A991,ObservedSpeciesData!$D$2:$D$4955,$D991)),AVERAGEIFS(ObservedSpeciesData!W$2:W$4955,ObservedSpeciesData!$A$2:$A$4955,$A991,ObservedSpeciesData!$D$2:$D$4955,$D991),"")</f>
        <v/>
      </c>
      <c r="X991" s="23" t="str">
        <f>IF(ISNUMBER(AVERAGEIFS(ObservedSpeciesData!X$2:X$4955,ObservedSpeciesData!$A$2:$A$4955,$A991,ObservedSpeciesData!$D$2:$D$4955,$D991)),AVERAGEIFS(ObservedSpeciesData!X$2:X$4955,ObservedSpeciesData!$A$2:$A$4955,$A991,ObservedSpeciesData!$D$2:$D$4955,$D991),"")</f>
        <v/>
      </c>
      <c r="Y991" s="23" t="str">
        <f>IF(ISNUMBER(AVERAGEIFS(ObservedSpeciesData!Y$2:Y$4955,ObservedSpeciesData!$A$2:$A$4955,$A991,ObservedSpeciesData!$D$2:$D$4955,$D991)),AVERAGEIFS(ObservedSpeciesData!Y$2:Y$4955,ObservedSpeciesData!$A$2:$A$4955,$A991,ObservedSpeciesData!$D$2:$D$4955,$D991),"")</f>
        <v/>
      </c>
      <c r="Z991" s="23" t="str">
        <f>IF(ISNUMBER(AVERAGEIFS(ObservedSpeciesData!Z$2:Z$4955,ObservedSpeciesData!$A$2:$A$4955,$A991,ObservedSpeciesData!$D$2:$D$4955,$D991)),AVERAGEIFS(ObservedSpeciesData!Z$2:Z$4955,ObservedSpeciesData!$A$2:$A$4955,$A991,ObservedSpeciesData!$D$2:$D$4955,$D991),"")</f>
        <v/>
      </c>
      <c r="AA991" s="23">
        <f>IF(ISNUMBER(AVERAGEIFS(ObservedSpeciesData!AA$2:AA$4955,ObservedSpeciesData!$A$2:$A$4955,$A991,ObservedSpeciesData!$D$2:$D$4955,$D991)),AVERAGEIFS(ObservedSpeciesData!AA$2:AA$4955,ObservedSpeciesData!$A$2:$A$4955,$A991,ObservedSpeciesData!$D$2:$D$4955,$D991),"")</f>
        <v>21.8</v>
      </c>
      <c r="AB991" s="24">
        <f>IF(ISNUMBER(AVERAGEIFS(ObservedSpeciesData!AB$2:AB$4955,ObservedSpeciesData!$A$2:$A$4955,$A991,ObservedSpeciesData!$D$2:$D$4955,$D991)),AVERAGEIFS(ObservedSpeciesData!AB$2:AB$4955,ObservedSpeciesData!$A$2:$A$4955,$A991,ObservedSpeciesData!$D$2:$D$4955,$D991),"")</f>
        <v>3.4666666666666672E-2</v>
      </c>
      <c r="AC991" s="24">
        <f>IF(ISNUMBER(AVERAGEIFS(ObservedSpeciesData!AC$2:AC$4955,ObservedSpeciesData!$A$2:$A$4955,$A991,ObservedSpeciesData!$D$2:$D$4955,$D991)),AVERAGEIFS(ObservedSpeciesData!AC$2:AC$4955,ObservedSpeciesData!$A$2:$A$4955,$A991,ObservedSpeciesData!$D$2:$D$4955,$D991),"")</f>
        <v>3.4666666666666672E-2</v>
      </c>
      <c r="AD991" s="23" t="str">
        <f>IF(ISNUMBER(AVERAGEIFS(ObservedSpeciesData!AD$2:AD$4955,ObservedSpeciesData!$A$2:$A$4955,$A991,ObservedSpeciesData!$D$2:$D$4955,$D991)),AVERAGEIFS(ObservedSpeciesData!AD$2:AD$4955,ObservedSpeciesData!$A$2:$A$4955,$A991,ObservedSpeciesData!$D$2:$D$4955,$D991),"")</f>
        <v/>
      </c>
      <c r="AE991" s="24" t="str">
        <f>IF(ISNUMBER(AVERAGEIFS(ObservedSpeciesData!AE$2:AE$4955,ObservedSpeciesData!$A$2:$A$4955,$A991,ObservedSpeciesData!$D$2:$D$4955,$D991)),AVERAGEIFS(ObservedSpeciesData!AE$2:AE$4955,ObservedSpeciesData!$A$2:$A$4955,$A991,ObservedSpeciesData!$D$2:$D$4955,$D991),"")</f>
        <v/>
      </c>
      <c r="AF991" s="23"/>
      <c r="AG991" s="24"/>
      <c r="AH991" s="23">
        <f>IF(ISNUMBER(AVERAGEIFS(ObservedSpeciesData!AH$2:AH$4955,ObservedSpeciesData!$A$2:$A$4955,$A991,ObservedSpeciesData!$D$2:$D$4955,$D991)),AVERAGEIFS(ObservedSpeciesData!AH$2:AH$4955,ObservedSpeciesData!$A$2:$A$4955,$A991,ObservedSpeciesData!$D$2:$D$4955,$D991),"")</f>
        <v>8.6953333333333322</v>
      </c>
      <c r="AI991" s="23">
        <f>IF(ISNUMBER(AVERAGEIFS(ObservedSpeciesData!AI$2:AI$4955,ObservedSpeciesData!$A$2:$A$4955,$A991,ObservedSpeciesData!$C$2:$C$4955,$C991,ObservedSpeciesData!$D$2:$D$4955,$D991)),AVERAGEIFS(ObservedSpeciesData!AI$2:AI$4955,ObservedSpeciesData!$A$2:$A$4955,$A991,ObservedSpeciesData!$C$2:$C$4955,$C991,ObservedSpeciesData!$D$2:$D$4955,$D991),"")</f>
        <v>12.369666666666665</v>
      </c>
      <c r="AJ991" s="2">
        <f>COUNTIFS(ObservedSpeciesData!$A$2:$A$828,$A991,ObservedSpeciesData!$D$2:$D$828,$D991)</f>
        <v>0</v>
      </c>
      <c r="AK991" s="2">
        <f t="shared" si="15"/>
        <v>8</v>
      </c>
    </row>
    <row r="992" spans="1:37" x14ac:dyDescent="0.25">
      <c r="A992" s="14" t="s">
        <v>96</v>
      </c>
      <c r="B992" t="s">
        <v>80</v>
      </c>
      <c r="C992" t="s">
        <v>90</v>
      </c>
      <c r="D992" s="13">
        <v>42269</v>
      </c>
      <c r="E992">
        <v>1</v>
      </c>
      <c r="F992">
        <v>0</v>
      </c>
      <c r="G992" s="2" t="s">
        <v>87</v>
      </c>
      <c r="H992" s="2" t="s">
        <v>11</v>
      </c>
      <c r="I992">
        <v>8</v>
      </c>
      <c r="J992" s="2" t="s">
        <v>88</v>
      </c>
      <c r="K992" s="2">
        <f>IF(ISNUMBER(AVERAGEIFS(ObservedSpeciesData!K$2:K$4955,ObservedSpeciesData!$A$2:$A$4955,$A992,ObservedSpeciesData!$D$2:$D$4955,$D992)),AVERAGEIFS(ObservedSpeciesData!K$2:K$4955,ObservedSpeciesData!$A$2:$A$4955,$A992,ObservedSpeciesData!$D$2:$D$4955,$D992),"")</f>
        <v>0</v>
      </c>
      <c r="L992" s="26">
        <f>IF(ISNUMBER(AVERAGEIFS(ObservedSpeciesData!L$2:L$4955,ObservedSpeciesData!$A$2:$A$4955,$A992,ObservedSpeciesData!$D$2:$D$4955,$D992)),AVERAGEIFS(ObservedSpeciesData!L$2:L$4955,ObservedSpeciesData!$A$2:$A$4955,$A992,ObservedSpeciesData!$D$2:$D$4955,$D992),"")</f>
        <v>1499.5</v>
      </c>
      <c r="M992" s="23">
        <f>IF(ISNUMBER(AVERAGEIFS(ObservedSpeciesData!M$2:M$4955,ObservedSpeciesData!$A$2:$A$4955,$A992,ObservedSpeciesData!$D$2:$D$4955,$D992)),AVERAGEIFS(ObservedSpeciesData!M$2:M$4955,ObservedSpeciesData!$A$2:$A$4955,$A992,ObservedSpeciesData!$D$2:$D$4955,$D992),"")</f>
        <v>149.95000000000002</v>
      </c>
      <c r="N992" s="23" t="str">
        <f>IF(ISNUMBER(AVERAGEIFS(ObservedSpeciesData!N$2:N$4955,ObservedSpeciesData!$A$2:$A$4955,$A992,ObservedSpeciesData!$D$2:$D$4955,$D992)),AVERAGEIFS(ObservedSpeciesData!N$2:N$4955,ObservedSpeciesData!$A$2:$A$4955,$A992,ObservedSpeciesData!$D$2:$D$4955,$D992),"")</f>
        <v/>
      </c>
      <c r="O992" s="23" t="str">
        <f>IF(ISNUMBER(AVERAGEIFS(ObservedSpeciesData!O$2:O$4955,ObservedSpeciesData!$A$2:$A$4955,$A992,ObservedSpeciesData!$D$2:$D$4955,$D992)),AVERAGEIFS(ObservedSpeciesData!O$2:O$4955,ObservedSpeciesData!$A$2:$A$4955,$A992,ObservedSpeciesData!$D$2:$D$4955,$D992),"")</f>
        <v/>
      </c>
      <c r="P992" s="23" t="str">
        <f>IF(ISNUMBER(AVERAGEIFS(ObservedSpeciesData!P$2:P$4955,ObservedSpeciesData!$A$2:$A$4955,$A992,ObservedSpeciesData!$C$2:$C$4955,$C992,ObservedSpeciesData!$D$2:$D$4955,$D992)),AVERAGEIFS(ObservedSpeciesData!P$2:P$4955,ObservedSpeciesData!$A$2:$A$4955,$A992,ObservedSpeciesData!$C$2:$C$4955,$C992,ObservedSpeciesData!$D$2:$D$4955,$D992),"")</f>
        <v/>
      </c>
      <c r="Q992" s="23"/>
      <c r="R992" s="25" t="str">
        <f>IF(ISNUMBER(AVERAGEIFS(ObservedSpeciesData!R$2:R$4955,ObservedSpeciesData!$A$2:$A$4955,$A992,ObservedSpeciesData!$D$2:$D$4955,$D992)),AVERAGEIFS(ObservedSpeciesData!R$2:R$4955,ObservedSpeciesData!$A$2:$A$4955,$A992,ObservedSpeciesData!$D$2:$D$4955,$D992),"")</f>
        <v/>
      </c>
      <c r="S992" s="25" t="str">
        <f>IF(ISNUMBER(AVERAGEIFS(ObservedSpeciesData!S$2:S$4955,ObservedSpeciesData!$A$2:$A$4955,$A992,ObservedSpeciesData!$D$2:$D$4955,$D992)),AVERAGEIFS(ObservedSpeciesData!S$2:S$4955,ObservedSpeciesData!$A$2:$A$4955,$A992,ObservedSpeciesData!$D$2:$D$4955,$D992),"")</f>
        <v/>
      </c>
      <c r="T992" s="23" t="str">
        <f>IF(ISNUMBER(AVERAGEIFS(ObservedSpeciesData!T$2:T$4955,ObservedSpeciesData!$A$2:$A$4955,$A992,ObservedSpeciesData!$D$2:$D$4955,$D992)),AVERAGEIFS(ObservedSpeciesData!T$2:T$4955,ObservedSpeciesData!$A$2:$A$4955,$A992,ObservedSpeciesData!$D$2:$D$4955,$D992),"")</f>
        <v/>
      </c>
      <c r="U992" s="24" t="str">
        <f>IF(ISNUMBER(AVERAGEIFS(ObservedSpeciesData!U$2:U$4955,ObservedSpeciesData!$A$2:$A$4955,$A992,ObservedSpeciesData!$C$2:$C$4955,$C992,ObservedSpeciesData!$D$2:$D$4955,$D992)),AVERAGEIFS(ObservedSpeciesData!U$2:U$4955,ObservedSpeciesData!$A$2:$A$4955,$A992,ObservedSpeciesData!$C$2:$C$4955,$C992,ObservedSpeciesData!$D$2:$D$4955,$D992),"")</f>
        <v/>
      </c>
      <c r="V992" s="23" t="str">
        <f>IF(ISNUMBER(AVERAGEIFS(ObservedSpeciesData!V$2:V$4955,ObservedSpeciesData!$A$2:$A$4955,$A992,ObservedSpeciesData!$D$2:$D$4955,$D992)),AVERAGEIFS(ObservedSpeciesData!V$2:V$4955,ObservedSpeciesData!$A$2:$A$4955,$A992,ObservedSpeciesData!$D$2:$D$4955,$D992),"")</f>
        <v/>
      </c>
      <c r="W992" s="23" t="str">
        <f>IF(ISNUMBER(AVERAGEIFS(ObservedSpeciesData!W$2:W$4955,ObservedSpeciesData!$A$2:$A$4955,$A992,ObservedSpeciesData!$D$2:$D$4955,$D992)),AVERAGEIFS(ObservedSpeciesData!W$2:W$4955,ObservedSpeciesData!$A$2:$A$4955,$A992,ObservedSpeciesData!$D$2:$D$4955,$D992),"")</f>
        <v/>
      </c>
      <c r="X992" s="23" t="str">
        <f>IF(ISNUMBER(AVERAGEIFS(ObservedSpeciesData!X$2:X$4955,ObservedSpeciesData!$A$2:$A$4955,$A992,ObservedSpeciesData!$D$2:$D$4955,$D992)),AVERAGEIFS(ObservedSpeciesData!X$2:X$4955,ObservedSpeciesData!$A$2:$A$4955,$A992,ObservedSpeciesData!$D$2:$D$4955,$D992),"")</f>
        <v/>
      </c>
      <c r="Y992" s="23" t="str">
        <f>IF(ISNUMBER(AVERAGEIFS(ObservedSpeciesData!Y$2:Y$4955,ObservedSpeciesData!$A$2:$A$4955,$A992,ObservedSpeciesData!$D$2:$D$4955,$D992)),AVERAGEIFS(ObservedSpeciesData!Y$2:Y$4955,ObservedSpeciesData!$A$2:$A$4955,$A992,ObservedSpeciesData!$D$2:$D$4955,$D992),"")</f>
        <v/>
      </c>
      <c r="Z992" s="23" t="str">
        <f>IF(ISNUMBER(AVERAGEIFS(ObservedSpeciesData!Z$2:Z$4955,ObservedSpeciesData!$A$2:$A$4955,$A992,ObservedSpeciesData!$D$2:$D$4955,$D992)),AVERAGEIFS(ObservedSpeciesData!Z$2:Z$4955,ObservedSpeciesData!$A$2:$A$4955,$A992,ObservedSpeciesData!$D$2:$D$4955,$D992),"")</f>
        <v/>
      </c>
      <c r="AA992" s="23">
        <f>IF(ISNUMBER(AVERAGEIFS(ObservedSpeciesData!AA$2:AA$4955,ObservedSpeciesData!$A$2:$A$4955,$A992,ObservedSpeciesData!$D$2:$D$4955,$D992)),AVERAGEIFS(ObservedSpeciesData!AA$2:AA$4955,ObservedSpeciesData!$A$2:$A$4955,$A992,ObservedSpeciesData!$D$2:$D$4955,$D992),"")</f>
        <v>13.433333333333332</v>
      </c>
      <c r="AB992" s="24">
        <f>IF(ISNUMBER(AVERAGEIFS(ObservedSpeciesData!AB$2:AB$4955,ObservedSpeciesData!$A$2:$A$4955,$A992,ObservedSpeciesData!$D$2:$D$4955,$D992)),AVERAGEIFS(ObservedSpeciesData!AB$2:AB$4955,ObservedSpeciesData!$A$2:$A$4955,$A992,ObservedSpeciesData!$D$2:$D$4955,$D992),"")</f>
        <v>2.1333333333333333E-2</v>
      </c>
      <c r="AC992" s="24">
        <f>IF(ISNUMBER(AVERAGEIFS(ObservedSpeciesData!AC$2:AC$4955,ObservedSpeciesData!$A$2:$A$4955,$A992,ObservedSpeciesData!$D$2:$D$4955,$D992)),AVERAGEIFS(ObservedSpeciesData!AC$2:AC$4955,ObservedSpeciesData!$A$2:$A$4955,$A992,ObservedSpeciesData!$D$2:$D$4955,$D992),"")</f>
        <v>2.1333333333333333E-2</v>
      </c>
      <c r="AD992" s="23" t="str">
        <f>IF(ISNUMBER(AVERAGEIFS(ObservedSpeciesData!AD$2:AD$4955,ObservedSpeciesData!$A$2:$A$4955,$A992,ObservedSpeciesData!$D$2:$D$4955,$D992)),AVERAGEIFS(ObservedSpeciesData!AD$2:AD$4955,ObservedSpeciesData!$A$2:$A$4955,$A992,ObservedSpeciesData!$D$2:$D$4955,$D992),"")</f>
        <v/>
      </c>
      <c r="AE992" s="24" t="str">
        <f>IF(ISNUMBER(AVERAGEIFS(ObservedSpeciesData!AE$2:AE$4955,ObservedSpeciesData!$A$2:$A$4955,$A992,ObservedSpeciesData!$D$2:$D$4955,$D992)),AVERAGEIFS(ObservedSpeciesData!AE$2:AE$4955,ObservedSpeciesData!$A$2:$A$4955,$A992,ObservedSpeciesData!$D$2:$D$4955,$D992),"")</f>
        <v/>
      </c>
      <c r="AF992" s="23"/>
      <c r="AG992" s="24"/>
      <c r="AH992" s="23" t="str">
        <f>IF(ISNUMBER(AVERAGEIFS(ObservedSpeciesData!AH$2:AH$4955,ObservedSpeciesData!$A$2:$A$4955,$A992,ObservedSpeciesData!$D$2:$D$4955,$D992)),AVERAGEIFS(ObservedSpeciesData!AH$2:AH$4955,ObservedSpeciesData!$A$2:$A$4955,$A992,ObservedSpeciesData!$D$2:$D$4955,$D992),"")</f>
        <v/>
      </c>
      <c r="AI992" s="23" t="str">
        <f>IF(ISNUMBER(AVERAGEIFS(ObservedSpeciesData!AI$2:AI$4955,ObservedSpeciesData!$A$2:$A$4955,$A992,ObservedSpeciesData!$C$2:$C$4955,$C992,ObservedSpeciesData!$D$2:$D$4955,$D992)),AVERAGEIFS(ObservedSpeciesData!AI$2:AI$4955,ObservedSpeciesData!$A$2:$A$4955,$A992,ObservedSpeciesData!$C$2:$C$4955,$C992,ObservedSpeciesData!$D$2:$D$4955,$D992),"")</f>
        <v/>
      </c>
      <c r="AJ992" s="2">
        <f>COUNTIFS(ObservedSpeciesData!$A$2:$A$828,$A992,ObservedSpeciesData!$D$2:$D$828,$D992)</f>
        <v>0</v>
      </c>
      <c r="AK992" s="2">
        <f t="shared" si="15"/>
        <v>4</v>
      </c>
    </row>
    <row r="993" spans="1:37" x14ac:dyDescent="0.25">
      <c r="A993" s="14" t="s">
        <v>95</v>
      </c>
      <c r="B993" t="s">
        <v>80</v>
      </c>
      <c r="C993" t="s">
        <v>90</v>
      </c>
      <c r="D993" s="13">
        <v>42269</v>
      </c>
      <c r="E993">
        <v>1</v>
      </c>
      <c r="F993">
        <v>50</v>
      </c>
      <c r="G993" s="2" t="s">
        <v>87</v>
      </c>
      <c r="H993" s="2" t="s">
        <v>11</v>
      </c>
      <c r="I993">
        <v>8</v>
      </c>
      <c r="J993" s="2" t="s">
        <v>88</v>
      </c>
      <c r="K993" s="2">
        <f>IF(ISNUMBER(AVERAGEIFS(ObservedSpeciesData!K$2:K$4955,ObservedSpeciesData!$A$2:$A$4955,$A993,ObservedSpeciesData!$D$2:$D$4955,$D993)),AVERAGEIFS(ObservedSpeciesData!K$2:K$4955,ObservedSpeciesData!$A$2:$A$4955,$A993,ObservedSpeciesData!$D$2:$D$4955,$D993),"")</f>
        <v>45</v>
      </c>
      <c r="L993" s="26">
        <f>IF(ISNUMBER(AVERAGEIFS(ObservedSpeciesData!L$2:L$4955,ObservedSpeciesData!$A$2:$A$4955,$A993,ObservedSpeciesData!$D$2:$D$4955,$D993)),AVERAGEIFS(ObservedSpeciesData!L$2:L$4955,ObservedSpeciesData!$A$2:$A$4955,$A993,ObservedSpeciesData!$D$2:$D$4955,$D993),"")</f>
        <v>1661</v>
      </c>
      <c r="M993" s="23">
        <f>IF(ISNUMBER(AVERAGEIFS(ObservedSpeciesData!M$2:M$4955,ObservedSpeciesData!$A$2:$A$4955,$A993,ObservedSpeciesData!$D$2:$D$4955,$D993)),AVERAGEIFS(ObservedSpeciesData!M$2:M$4955,ObservedSpeciesData!$A$2:$A$4955,$A993,ObservedSpeciesData!$D$2:$D$4955,$D993),"")</f>
        <v>166.1</v>
      </c>
      <c r="N993" s="23" t="str">
        <f>IF(ISNUMBER(AVERAGEIFS(ObservedSpeciesData!N$2:N$4955,ObservedSpeciesData!$A$2:$A$4955,$A993,ObservedSpeciesData!$D$2:$D$4955,$D993)),AVERAGEIFS(ObservedSpeciesData!N$2:N$4955,ObservedSpeciesData!$A$2:$A$4955,$A993,ObservedSpeciesData!$D$2:$D$4955,$D993),"")</f>
        <v/>
      </c>
      <c r="O993" s="23" t="str">
        <f>IF(ISNUMBER(AVERAGEIFS(ObservedSpeciesData!O$2:O$4955,ObservedSpeciesData!$A$2:$A$4955,$A993,ObservedSpeciesData!$D$2:$D$4955,$D993)),AVERAGEIFS(ObservedSpeciesData!O$2:O$4955,ObservedSpeciesData!$A$2:$A$4955,$A993,ObservedSpeciesData!$D$2:$D$4955,$D993),"")</f>
        <v/>
      </c>
      <c r="P993" s="23" t="str">
        <f>IF(ISNUMBER(AVERAGEIFS(ObservedSpeciesData!P$2:P$4955,ObservedSpeciesData!$A$2:$A$4955,$A993,ObservedSpeciesData!$C$2:$C$4955,$C993,ObservedSpeciesData!$D$2:$D$4955,$D993)),AVERAGEIFS(ObservedSpeciesData!P$2:P$4955,ObservedSpeciesData!$A$2:$A$4955,$A993,ObservedSpeciesData!$C$2:$C$4955,$C993,ObservedSpeciesData!$D$2:$D$4955,$D993),"")</f>
        <v/>
      </c>
      <c r="Q993" s="23"/>
      <c r="R993" s="25" t="str">
        <f>IF(ISNUMBER(AVERAGEIFS(ObservedSpeciesData!R$2:R$4955,ObservedSpeciesData!$A$2:$A$4955,$A993,ObservedSpeciesData!$D$2:$D$4955,$D993)),AVERAGEIFS(ObservedSpeciesData!R$2:R$4955,ObservedSpeciesData!$A$2:$A$4955,$A993,ObservedSpeciesData!$D$2:$D$4955,$D993),"")</f>
        <v/>
      </c>
      <c r="S993" s="25" t="str">
        <f>IF(ISNUMBER(AVERAGEIFS(ObservedSpeciesData!S$2:S$4955,ObservedSpeciesData!$A$2:$A$4955,$A993,ObservedSpeciesData!$D$2:$D$4955,$D993)),AVERAGEIFS(ObservedSpeciesData!S$2:S$4955,ObservedSpeciesData!$A$2:$A$4955,$A993,ObservedSpeciesData!$D$2:$D$4955,$D993),"")</f>
        <v/>
      </c>
      <c r="T993" s="23" t="str">
        <f>IF(ISNUMBER(AVERAGEIFS(ObservedSpeciesData!T$2:T$4955,ObservedSpeciesData!$A$2:$A$4955,$A993,ObservedSpeciesData!$D$2:$D$4955,$D993)),AVERAGEIFS(ObservedSpeciesData!T$2:T$4955,ObservedSpeciesData!$A$2:$A$4955,$A993,ObservedSpeciesData!$D$2:$D$4955,$D993),"")</f>
        <v/>
      </c>
      <c r="U993" s="24" t="str">
        <f>IF(ISNUMBER(AVERAGEIFS(ObservedSpeciesData!U$2:U$4955,ObservedSpeciesData!$A$2:$A$4955,$A993,ObservedSpeciesData!$C$2:$C$4955,$C993,ObservedSpeciesData!$D$2:$D$4955,$D993)),AVERAGEIFS(ObservedSpeciesData!U$2:U$4955,ObservedSpeciesData!$A$2:$A$4955,$A993,ObservedSpeciesData!$C$2:$C$4955,$C993,ObservedSpeciesData!$D$2:$D$4955,$D993),"")</f>
        <v/>
      </c>
      <c r="V993" s="23" t="str">
        <f>IF(ISNUMBER(AVERAGEIFS(ObservedSpeciesData!V$2:V$4955,ObservedSpeciesData!$A$2:$A$4955,$A993,ObservedSpeciesData!$D$2:$D$4955,$D993)),AVERAGEIFS(ObservedSpeciesData!V$2:V$4955,ObservedSpeciesData!$A$2:$A$4955,$A993,ObservedSpeciesData!$D$2:$D$4955,$D993),"")</f>
        <v/>
      </c>
      <c r="W993" s="23" t="str">
        <f>IF(ISNUMBER(AVERAGEIFS(ObservedSpeciesData!W$2:W$4955,ObservedSpeciesData!$A$2:$A$4955,$A993,ObservedSpeciesData!$D$2:$D$4955,$D993)),AVERAGEIFS(ObservedSpeciesData!W$2:W$4955,ObservedSpeciesData!$A$2:$A$4955,$A993,ObservedSpeciesData!$D$2:$D$4955,$D993),"")</f>
        <v/>
      </c>
      <c r="X993" s="23" t="str">
        <f>IF(ISNUMBER(AVERAGEIFS(ObservedSpeciesData!X$2:X$4955,ObservedSpeciesData!$A$2:$A$4955,$A993,ObservedSpeciesData!$D$2:$D$4955,$D993)),AVERAGEIFS(ObservedSpeciesData!X$2:X$4955,ObservedSpeciesData!$A$2:$A$4955,$A993,ObservedSpeciesData!$D$2:$D$4955,$D993),"")</f>
        <v/>
      </c>
      <c r="Y993" s="23" t="str">
        <f>IF(ISNUMBER(AVERAGEIFS(ObservedSpeciesData!Y$2:Y$4955,ObservedSpeciesData!$A$2:$A$4955,$A993,ObservedSpeciesData!$D$2:$D$4955,$D993)),AVERAGEIFS(ObservedSpeciesData!Y$2:Y$4955,ObservedSpeciesData!$A$2:$A$4955,$A993,ObservedSpeciesData!$D$2:$D$4955,$D993),"")</f>
        <v/>
      </c>
      <c r="Z993" s="23" t="str">
        <f>IF(ISNUMBER(AVERAGEIFS(ObservedSpeciesData!Z$2:Z$4955,ObservedSpeciesData!$A$2:$A$4955,$A993,ObservedSpeciesData!$D$2:$D$4955,$D993)),AVERAGEIFS(ObservedSpeciesData!Z$2:Z$4955,ObservedSpeciesData!$A$2:$A$4955,$A993,ObservedSpeciesData!$D$2:$D$4955,$D993),"")</f>
        <v/>
      </c>
      <c r="AA993" s="23">
        <f>IF(ISNUMBER(AVERAGEIFS(ObservedSpeciesData!AA$2:AA$4955,ObservedSpeciesData!$A$2:$A$4955,$A993,ObservedSpeciesData!$D$2:$D$4955,$D993)),AVERAGEIFS(ObservedSpeciesData!AA$2:AA$4955,ObservedSpeciesData!$A$2:$A$4955,$A993,ObservedSpeciesData!$D$2:$D$4955,$D993),"")</f>
        <v>15.6</v>
      </c>
      <c r="AB993" s="24">
        <f>IF(ISNUMBER(AVERAGEIFS(ObservedSpeciesData!AB$2:AB$4955,ObservedSpeciesData!$A$2:$A$4955,$A993,ObservedSpeciesData!$D$2:$D$4955,$D993)),AVERAGEIFS(ObservedSpeciesData!AB$2:AB$4955,ObservedSpeciesData!$A$2:$A$4955,$A993,ObservedSpeciesData!$D$2:$D$4955,$D993),"")</f>
        <v>2.5333333333333333E-2</v>
      </c>
      <c r="AC993" s="24">
        <f>IF(ISNUMBER(AVERAGEIFS(ObservedSpeciesData!AC$2:AC$4955,ObservedSpeciesData!$A$2:$A$4955,$A993,ObservedSpeciesData!$D$2:$D$4955,$D993)),AVERAGEIFS(ObservedSpeciesData!AC$2:AC$4955,ObservedSpeciesData!$A$2:$A$4955,$A993,ObservedSpeciesData!$D$2:$D$4955,$D993),"")</f>
        <v>2.5333333333333333E-2</v>
      </c>
      <c r="AD993" s="23" t="str">
        <f>IF(ISNUMBER(AVERAGEIFS(ObservedSpeciesData!AD$2:AD$4955,ObservedSpeciesData!$A$2:$A$4955,$A993,ObservedSpeciesData!$D$2:$D$4955,$D993)),AVERAGEIFS(ObservedSpeciesData!AD$2:AD$4955,ObservedSpeciesData!$A$2:$A$4955,$A993,ObservedSpeciesData!$D$2:$D$4955,$D993),"")</f>
        <v/>
      </c>
      <c r="AE993" s="24" t="str">
        <f>IF(ISNUMBER(AVERAGEIFS(ObservedSpeciesData!AE$2:AE$4955,ObservedSpeciesData!$A$2:$A$4955,$A993,ObservedSpeciesData!$D$2:$D$4955,$D993)),AVERAGEIFS(ObservedSpeciesData!AE$2:AE$4955,ObservedSpeciesData!$A$2:$A$4955,$A993,ObservedSpeciesData!$D$2:$D$4955,$D993),"")</f>
        <v/>
      </c>
      <c r="AF993" s="23"/>
      <c r="AG993" s="24"/>
      <c r="AH993" s="23" t="str">
        <f>IF(ISNUMBER(AVERAGEIFS(ObservedSpeciesData!AH$2:AH$4955,ObservedSpeciesData!$A$2:$A$4955,$A993,ObservedSpeciesData!$D$2:$D$4955,$D993)),AVERAGEIFS(ObservedSpeciesData!AH$2:AH$4955,ObservedSpeciesData!$A$2:$A$4955,$A993,ObservedSpeciesData!$D$2:$D$4955,$D993),"")</f>
        <v/>
      </c>
      <c r="AI993" s="23" t="str">
        <f>IF(ISNUMBER(AVERAGEIFS(ObservedSpeciesData!AI$2:AI$4955,ObservedSpeciesData!$A$2:$A$4955,$A993,ObservedSpeciesData!$C$2:$C$4955,$C993,ObservedSpeciesData!$D$2:$D$4955,$D993)),AVERAGEIFS(ObservedSpeciesData!AI$2:AI$4955,ObservedSpeciesData!$A$2:$A$4955,$A993,ObservedSpeciesData!$C$2:$C$4955,$C993,ObservedSpeciesData!$D$2:$D$4955,$D993),"")</f>
        <v/>
      </c>
      <c r="AJ993" s="2">
        <f>COUNTIFS(ObservedSpeciesData!$A$2:$A$828,$A993,ObservedSpeciesData!$D$2:$D$828,$D993)</f>
        <v>0</v>
      </c>
      <c r="AK993" s="2">
        <f t="shared" si="15"/>
        <v>4</v>
      </c>
    </row>
    <row r="994" spans="1:37" x14ac:dyDescent="0.25">
      <c r="A994" s="14" t="s">
        <v>94</v>
      </c>
      <c r="B994" t="s">
        <v>80</v>
      </c>
      <c r="C994" t="s">
        <v>90</v>
      </c>
      <c r="D994" s="13">
        <v>42269</v>
      </c>
      <c r="E994">
        <v>1</v>
      </c>
      <c r="F994">
        <v>100</v>
      </c>
      <c r="G994" s="2" t="s">
        <v>87</v>
      </c>
      <c r="H994" s="2" t="s">
        <v>11</v>
      </c>
      <c r="I994">
        <v>8</v>
      </c>
      <c r="J994" s="2" t="s">
        <v>88</v>
      </c>
      <c r="K994" s="2">
        <f>IF(ISNUMBER(AVERAGEIFS(ObservedSpeciesData!K$2:K$4955,ObservedSpeciesData!$A$2:$A$4955,$A994,ObservedSpeciesData!$D$2:$D$4955,$D994)),AVERAGEIFS(ObservedSpeciesData!K$2:K$4955,ObservedSpeciesData!$A$2:$A$4955,$A994,ObservedSpeciesData!$D$2:$D$4955,$D994),"")</f>
        <v>90</v>
      </c>
      <c r="L994" s="26">
        <f>IF(ISNUMBER(AVERAGEIFS(ObservedSpeciesData!L$2:L$4955,ObservedSpeciesData!$A$2:$A$4955,$A994,ObservedSpeciesData!$D$2:$D$4955,$D994)),AVERAGEIFS(ObservedSpeciesData!L$2:L$4955,ObservedSpeciesData!$A$2:$A$4955,$A994,ObservedSpeciesData!$D$2:$D$4955,$D994),"")</f>
        <v>1780</v>
      </c>
      <c r="M994" s="23">
        <f>IF(ISNUMBER(AVERAGEIFS(ObservedSpeciesData!M$2:M$4955,ObservedSpeciesData!$A$2:$A$4955,$A994,ObservedSpeciesData!$D$2:$D$4955,$D994)),AVERAGEIFS(ObservedSpeciesData!M$2:M$4955,ObservedSpeciesData!$A$2:$A$4955,$A994,ObservedSpeciesData!$D$2:$D$4955,$D994),"")</f>
        <v>178</v>
      </c>
      <c r="N994" s="23" t="str">
        <f>IF(ISNUMBER(AVERAGEIFS(ObservedSpeciesData!N$2:N$4955,ObservedSpeciesData!$A$2:$A$4955,$A994,ObservedSpeciesData!$D$2:$D$4955,$D994)),AVERAGEIFS(ObservedSpeciesData!N$2:N$4955,ObservedSpeciesData!$A$2:$A$4955,$A994,ObservedSpeciesData!$D$2:$D$4955,$D994),"")</f>
        <v/>
      </c>
      <c r="O994" s="23" t="str">
        <f>IF(ISNUMBER(AVERAGEIFS(ObservedSpeciesData!O$2:O$4955,ObservedSpeciesData!$A$2:$A$4955,$A994,ObservedSpeciesData!$D$2:$D$4955,$D994)),AVERAGEIFS(ObservedSpeciesData!O$2:O$4955,ObservedSpeciesData!$A$2:$A$4955,$A994,ObservedSpeciesData!$D$2:$D$4955,$D994),"")</f>
        <v/>
      </c>
      <c r="P994" s="23" t="str">
        <f>IF(ISNUMBER(AVERAGEIFS(ObservedSpeciesData!P$2:P$4955,ObservedSpeciesData!$A$2:$A$4955,$A994,ObservedSpeciesData!$C$2:$C$4955,$C994,ObservedSpeciesData!$D$2:$D$4955,$D994)),AVERAGEIFS(ObservedSpeciesData!P$2:P$4955,ObservedSpeciesData!$A$2:$A$4955,$A994,ObservedSpeciesData!$C$2:$C$4955,$C994,ObservedSpeciesData!$D$2:$D$4955,$D994),"")</f>
        <v/>
      </c>
      <c r="Q994" s="23"/>
      <c r="R994" s="25" t="str">
        <f>IF(ISNUMBER(AVERAGEIFS(ObservedSpeciesData!R$2:R$4955,ObservedSpeciesData!$A$2:$A$4955,$A994,ObservedSpeciesData!$D$2:$D$4955,$D994)),AVERAGEIFS(ObservedSpeciesData!R$2:R$4955,ObservedSpeciesData!$A$2:$A$4955,$A994,ObservedSpeciesData!$D$2:$D$4955,$D994),"")</f>
        <v/>
      </c>
      <c r="S994" s="25" t="str">
        <f>IF(ISNUMBER(AVERAGEIFS(ObservedSpeciesData!S$2:S$4955,ObservedSpeciesData!$A$2:$A$4955,$A994,ObservedSpeciesData!$D$2:$D$4955,$D994)),AVERAGEIFS(ObservedSpeciesData!S$2:S$4955,ObservedSpeciesData!$A$2:$A$4955,$A994,ObservedSpeciesData!$D$2:$D$4955,$D994),"")</f>
        <v/>
      </c>
      <c r="T994" s="23" t="str">
        <f>IF(ISNUMBER(AVERAGEIFS(ObservedSpeciesData!T$2:T$4955,ObservedSpeciesData!$A$2:$A$4955,$A994,ObservedSpeciesData!$D$2:$D$4955,$D994)),AVERAGEIFS(ObservedSpeciesData!T$2:T$4955,ObservedSpeciesData!$A$2:$A$4955,$A994,ObservedSpeciesData!$D$2:$D$4955,$D994),"")</f>
        <v/>
      </c>
      <c r="U994" s="24" t="str">
        <f>IF(ISNUMBER(AVERAGEIFS(ObservedSpeciesData!U$2:U$4955,ObservedSpeciesData!$A$2:$A$4955,$A994,ObservedSpeciesData!$C$2:$C$4955,$C994,ObservedSpeciesData!$D$2:$D$4955,$D994)),AVERAGEIFS(ObservedSpeciesData!U$2:U$4955,ObservedSpeciesData!$A$2:$A$4955,$A994,ObservedSpeciesData!$C$2:$C$4955,$C994,ObservedSpeciesData!$D$2:$D$4955,$D994),"")</f>
        <v/>
      </c>
      <c r="V994" s="23" t="str">
        <f>IF(ISNUMBER(AVERAGEIFS(ObservedSpeciesData!V$2:V$4955,ObservedSpeciesData!$A$2:$A$4955,$A994,ObservedSpeciesData!$D$2:$D$4955,$D994)),AVERAGEIFS(ObservedSpeciesData!V$2:V$4955,ObservedSpeciesData!$A$2:$A$4955,$A994,ObservedSpeciesData!$D$2:$D$4955,$D994),"")</f>
        <v/>
      </c>
      <c r="W994" s="23" t="str">
        <f>IF(ISNUMBER(AVERAGEIFS(ObservedSpeciesData!W$2:W$4955,ObservedSpeciesData!$A$2:$A$4955,$A994,ObservedSpeciesData!$D$2:$D$4955,$D994)),AVERAGEIFS(ObservedSpeciesData!W$2:W$4955,ObservedSpeciesData!$A$2:$A$4955,$A994,ObservedSpeciesData!$D$2:$D$4955,$D994),"")</f>
        <v/>
      </c>
      <c r="X994" s="23" t="str">
        <f>IF(ISNUMBER(AVERAGEIFS(ObservedSpeciesData!X$2:X$4955,ObservedSpeciesData!$A$2:$A$4955,$A994,ObservedSpeciesData!$D$2:$D$4955,$D994)),AVERAGEIFS(ObservedSpeciesData!X$2:X$4955,ObservedSpeciesData!$A$2:$A$4955,$A994,ObservedSpeciesData!$D$2:$D$4955,$D994),"")</f>
        <v/>
      </c>
      <c r="Y994" s="23" t="str">
        <f>IF(ISNUMBER(AVERAGEIFS(ObservedSpeciesData!Y$2:Y$4955,ObservedSpeciesData!$A$2:$A$4955,$A994,ObservedSpeciesData!$D$2:$D$4955,$D994)),AVERAGEIFS(ObservedSpeciesData!Y$2:Y$4955,ObservedSpeciesData!$A$2:$A$4955,$A994,ObservedSpeciesData!$D$2:$D$4955,$D994),"")</f>
        <v/>
      </c>
      <c r="Z994" s="23" t="str">
        <f>IF(ISNUMBER(AVERAGEIFS(ObservedSpeciesData!Z$2:Z$4955,ObservedSpeciesData!$A$2:$A$4955,$A994,ObservedSpeciesData!$D$2:$D$4955,$D994)),AVERAGEIFS(ObservedSpeciesData!Z$2:Z$4955,ObservedSpeciesData!$A$2:$A$4955,$A994,ObservedSpeciesData!$D$2:$D$4955,$D994),"")</f>
        <v/>
      </c>
      <c r="AA994" s="23">
        <f>IF(ISNUMBER(AVERAGEIFS(ObservedSpeciesData!AA$2:AA$4955,ObservedSpeciesData!$A$2:$A$4955,$A994,ObservedSpeciesData!$D$2:$D$4955,$D994)),AVERAGEIFS(ObservedSpeciesData!AA$2:AA$4955,ObservedSpeciesData!$A$2:$A$4955,$A994,ObservedSpeciesData!$D$2:$D$4955,$D994),"")</f>
        <v>20.933333333333334</v>
      </c>
      <c r="AB994" s="24">
        <f>IF(ISNUMBER(AVERAGEIFS(ObservedSpeciesData!AB$2:AB$4955,ObservedSpeciesData!$A$2:$A$4955,$A994,ObservedSpeciesData!$D$2:$D$4955,$D994)),AVERAGEIFS(ObservedSpeciesData!AB$2:AB$4955,ObservedSpeciesData!$A$2:$A$4955,$A994,ObservedSpeciesData!$D$2:$D$4955,$D994),"")</f>
        <v>3.3666666666666671E-2</v>
      </c>
      <c r="AC994" s="24">
        <f>IF(ISNUMBER(AVERAGEIFS(ObservedSpeciesData!AC$2:AC$4955,ObservedSpeciesData!$A$2:$A$4955,$A994,ObservedSpeciesData!$D$2:$D$4955,$D994)),AVERAGEIFS(ObservedSpeciesData!AC$2:AC$4955,ObservedSpeciesData!$A$2:$A$4955,$A994,ObservedSpeciesData!$D$2:$D$4955,$D994),"")</f>
        <v>3.3666666666666671E-2</v>
      </c>
      <c r="AD994" s="23" t="str">
        <f>IF(ISNUMBER(AVERAGEIFS(ObservedSpeciesData!AD$2:AD$4955,ObservedSpeciesData!$A$2:$A$4955,$A994,ObservedSpeciesData!$D$2:$D$4955,$D994)),AVERAGEIFS(ObservedSpeciesData!AD$2:AD$4955,ObservedSpeciesData!$A$2:$A$4955,$A994,ObservedSpeciesData!$D$2:$D$4955,$D994),"")</f>
        <v/>
      </c>
      <c r="AE994" s="24" t="str">
        <f>IF(ISNUMBER(AVERAGEIFS(ObservedSpeciesData!AE$2:AE$4955,ObservedSpeciesData!$A$2:$A$4955,$A994,ObservedSpeciesData!$D$2:$D$4955,$D994)),AVERAGEIFS(ObservedSpeciesData!AE$2:AE$4955,ObservedSpeciesData!$A$2:$A$4955,$A994,ObservedSpeciesData!$D$2:$D$4955,$D994),"")</f>
        <v/>
      </c>
      <c r="AF994" s="23"/>
      <c r="AG994" s="24"/>
      <c r="AH994" s="23" t="str">
        <f>IF(ISNUMBER(AVERAGEIFS(ObservedSpeciesData!AH$2:AH$4955,ObservedSpeciesData!$A$2:$A$4955,$A994,ObservedSpeciesData!$D$2:$D$4955,$D994)),AVERAGEIFS(ObservedSpeciesData!AH$2:AH$4955,ObservedSpeciesData!$A$2:$A$4955,$A994,ObservedSpeciesData!$D$2:$D$4955,$D994),"")</f>
        <v/>
      </c>
      <c r="AI994" s="23" t="str">
        <f>IF(ISNUMBER(AVERAGEIFS(ObservedSpeciesData!AI$2:AI$4955,ObservedSpeciesData!$A$2:$A$4955,$A994,ObservedSpeciesData!$C$2:$C$4955,$C994,ObservedSpeciesData!$D$2:$D$4955,$D994)),AVERAGEIFS(ObservedSpeciesData!AI$2:AI$4955,ObservedSpeciesData!$A$2:$A$4955,$A994,ObservedSpeciesData!$C$2:$C$4955,$C994,ObservedSpeciesData!$D$2:$D$4955,$D994),"")</f>
        <v/>
      </c>
      <c r="AJ994" s="2">
        <f>COUNTIFS(ObservedSpeciesData!$A$2:$A$828,$A994,ObservedSpeciesData!$D$2:$D$828,$D994)</f>
        <v>0</v>
      </c>
      <c r="AK994" s="2">
        <f t="shared" si="15"/>
        <v>4</v>
      </c>
    </row>
    <row r="995" spans="1:37" x14ac:dyDescent="0.25">
      <c r="A995" s="14" t="s">
        <v>93</v>
      </c>
      <c r="B995" t="s">
        <v>80</v>
      </c>
      <c r="C995" t="s">
        <v>90</v>
      </c>
      <c r="D995" s="13">
        <v>42269</v>
      </c>
      <c r="E995">
        <v>1</v>
      </c>
      <c r="F995">
        <v>200</v>
      </c>
      <c r="G995" s="2" t="s">
        <v>87</v>
      </c>
      <c r="H995" s="2" t="s">
        <v>11</v>
      </c>
      <c r="I995">
        <v>8</v>
      </c>
      <c r="J995" s="2" t="s">
        <v>88</v>
      </c>
      <c r="K995" s="2">
        <f>IF(ISNUMBER(AVERAGEIFS(ObservedSpeciesData!K$2:K$4955,ObservedSpeciesData!$A$2:$A$4955,$A995,ObservedSpeciesData!$D$2:$D$4955,$D995)),AVERAGEIFS(ObservedSpeciesData!K$2:K$4955,ObservedSpeciesData!$A$2:$A$4955,$A995,ObservedSpeciesData!$D$2:$D$4955,$D995),"")</f>
        <v>180</v>
      </c>
      <c r="L995" s="26">
        <f>IF(ISNUMBER(AVERAGEIFS(ObservedSpeciesData!L$2:L$4955,ObservedSpeciesData!$A$2:$A$4955,$A995,ObservedSpeciesData!$D$2:$D$4955,$D995)),AVERAGEIFS(ObservedSpeciesData!L$2:L$4955,ObservedSpeciesData!$A$2:$A$4955,$A995,ObservedSpeciesData!$D$2:$D$4955,$D995),"")</f>
        <v>1958.5</v>
      </c>
      <c r="M995" s="23">
        <f>IF(ISNUMBER(AVERAGEIFS(ObservedSpeciesData!M$2:M$4955,ObservedSpeciesData!$A$2:$A$4955,$A995,ObservedSpeciesData!$D$2:$D$4955,$D995)),AVERAGEIFS(ObservedSpeciesData!M$2:M$4955,ObservedSpeciesData!$A$2:$A$4955,$A995,ObservedSpeciesData!$D$2:$D$4955,$D995),"")</f>
        <v>195.85</v>
      </c>
      <c r="N995" s="23" t="str">
        <f>IF(ISNUMBER(AVERAGEIFS(ObservedSpeciesData!N$2:N$4955,ObservedSpeciesData!$A$2:$A$4955,$A995,ObservedSpeciesData!$D$2:$D$4955,$D995)),AVERAGEIFS(ObservedSpeciesData!N$2:N$4955,ObservedSpeciesData!$A$2:$A$4955,$A995,ObservedSpeciesData!$D$2:$D$4955,$D995),"")</f>
        <v/>
      </c>
      <c r="O995" s="23" t="str">
        <f>IF(ISNUMBER(AVERAGEIFS(ObservedSpeciesData!O$2:O$4955,ObservedSpeciesData!$A$2:$A$4955,$A995,ObservedSpeciesData!$D$2:$D$4955,$D995)),AVERAGEIFS(ObservedSpeciesData!O$2:O$4955,ObservedSpeciesData!$A$2:$A$4955,$A995,ObservedSpeciesData!$D$2:$D$4955,$D995),"")</f>
        <v/>
      </c>
      <c r="P995" s="23" t="str">
        <f>IF(ISNUMBER(AVERAGEIFS(ObservedSpeciesData!P$2:P$4955,ObservedSpeciesData!$A$2:$A$4955,$A995,ObservedSpeciesData!$C$2:$C$4955,$C995,ObservedSpeciesData!$D$2:$D$4955,$D995)),AVERAGEIFS(ObservedSpeciesData!P$2:P$4955,ObservedSpeciesData!$A$2:$A$4955,$A995,ObservedSpeciesData!$C$2:$C$4955,$C995,ObservedSpeciesData!$D$2:$D$4955,$D995),"")</f>
        <v/>
      </c>
      <c r="Q995" s="23"/>
      <c r="R995" s="25" t="str">
        <f>IF(ISNUMBER(AVERAGEIFS(ObservedSpeciesData!R$2:R$4955,ObservedSpeciesData!$A$2:$A$4955,$A995,ObservedSpeciesData!$D$2:$D$4955,$D995)),AVERAGEIFS(ObservedSpeciesData!R$2:R$4955,ObservedSpeciesData!$A$2:$A$4955,$A995,ObservedSpeciesData!$D$2:$D$4955,$D995),"")</f>
        <v/>
      </c>
      <c r="S995" s="25" t="str">
        <f>IF(ISNUMBER(AVERAGEIFS(ObservedSpeciesData!S$2:S$4955,ObservedSpeciesData!$A$2:$A$4955,$A995,ObservedSpeciesData!$D$2:$D$4955,$D995)),AVERAGEIFS(ObservedSpeciesData!S$2:S$4955,ObservedSpeciesData!$A$2:$A$4955,$A995,ObservedSpeciesData!$D$2:$D$4955,$D995),"")</f>
        <v/>
      </c>
      <c r="T995" s="23" t="str">
        <f>IF(ISNUMBER(AVERAGEIFS(ObservedSpeciesData!T$2:T$4955,ObservedSpeciesData!$A$2:$A$4955,$A995,ObservedSpeciesData!$D$2:$D$4955,$D995)),AVERAGEIFS(ObservedSpeciesData!T$2:T$4955,ObservedSpeciesData!$A$2:$A$4955,$A995,ObservedSpeciesData!$D$2:$D$4955,$D995),"")</f>
        <v/>
      </c>
      <c r="U995" s="24" t="str">
        <f>IF(ISNUMBER(AVERAGEIFS(ObservedSpeciesData!U$2:U$4955,ObservedSpeciesData!$A$2:$A$4955,$A995,ObservedSpeciesData!$C$2:$C$4955,$C995,ObservedSpeciesData!$D$2:$D$4955,$D995)),AVERAGEIFS(ObservedSpeciesData!U$2:U$4955,ObservedSpeciesData!$A$2:$A$4955,$A995,ObservedSpeciesData!$C$2:$C$4955,$C995,ObservedSpeciesData!$D$2:$D$4955,$D995),"")</f>
        <v/>
      </c>
      <c r="V995" s="23" t="str">
        <f>IF(ISNUMBER(AVERAGEIFS(ObservedSpeciesData!V$2:V$4955,ObservedSpeciesData!$A$2:$A$4955,$A995,ObservedSpeciesData!$D$2:$D$4955,$D995)),AVERAGEIFS(ObservedSpeciesData!V$2:V$4955,ObservedSpeciesData!$A$2:$A$4955,$A995,ObservedSpeciesData!$D$2:$D$4955,$D995),"")</f>
        <v/>
      </c>
      <c r="W995" s="23" t="str">
        <f>IF(ISNUMBER(AVERAGEIFS(ObservedSpeciesData!W$2:W$4955,ObservedSpeciesData!$A$2:$A$4955,$A995,ObservedSpeciesData!$D$2:$D$4955,$D995)),AVERAGEIFS(ObservedSpeciesData!W$2:W$4955,ObservedSpeciesData!$A$2:$A$4955,$A995,ObservedSpeciesData!$D$2:$D$4955,$D995),"")</f>
        <v/>
      </c>
      <c r="X995" s="23" t="str">
        <f>IF(ISNUMBER(AVERAGEIFS(ObservedSpeciesData!X$2:X$4955,ObservedSpeciesData!$A$2:$A$4955,$A995,ObservedSpeciesData!$D$2:$D$4955,$D995)),AVERAGEIFS(ObservedSpeciesData!X$2:X$4955,ObservedSpeciesData!$A$2:$A$4955,$A995,ObservedSpeciesData!$D$2:$D$4955,$D995),"")</f>
        <v/>
      </c>
      <c r="Y995" s="23" t="str">
        <f>IF(ISNUMBER(AVERAGEIFS(ObservedSpeciesData!Y$2:Y$4955,ObservedSpeciesData!$A$2:$A$4955,$A995,ObservedSpeciesData!$D$2:$D$4955,$D995)),AVERAGEIFS(ObservedSpeciesData!Y$2:Y$4955,ObservedSpeciesData!$A$2:$A$4955,$A995,ObservedSpeciesData!$D$2:$D$4955,$D995),"")</f>
        <v/>
      </c>
      <c r="Z995" s="23" t="str">
        <f>IF(ISNUMBER(AVERAGEIFS(ObservedSpeciesData!Z$2:Z$4955,ObservedSpeciesData!$A$2:$A$4955,$A995,ObservedSpeciesData!$D$2:$D$4955,$D995)),AVERAGEIFS(ObservedSpeciesData!Z$2:Z$4955,ObservedSpeciesData!$A$2:$A$4955,$A995,ObservedSpeciesData!$D$2:$D$4955,$D995),"")</f>
        <v/>
      </c>
      <c r="AA995" s="23">
        <f>IF(ISNUMBER(AVERAGEIFS(ObservedSpeciesData!AA$2:AA$4955,ObservedSpeciesData!$A$2:$A$4955,$A995,ObservedSpeciesData!$D$2:$D$4955,$D995)),AVERAGEIFS(ObservedSpeciesData!AA$2:AA$4955,ObservedSpeciesData!$A$2:$A$4955,$A995,ObservedSpeciesData!$D$2:$D$4955,$D995),"")</f>
        <v>22.133333333333336</v>
      </c>
      <c r="AB995" s="24">
        <f>IF(ISNUMBER(AVERAGEIFS(ObservedSpeciesData!AB$2:AB$4955,ObservedSpeciesData!$A$2:$A$4955,$A995,ObservedSpeciesData!$D$2:$D$4955,$D995)),AVERAGEIFS(ObservedSpeciesData!AB$2:AB$4955,ObservedSpeciesData!$A$2:$A$4955,$A995,ObservedSpeciesData!$D$2:$D$4955,$D995),"")</f>
        <v>3.5333333333333335E-2</v>
      </c>
      <c r="AC995" s="24">
        <f>IF(ISNUMBER(AVERAGEIFS(ObservedSpeciesData!AC$2:AC$4955,ObservedSpeciesData!$A$2:$A$4955,$A995,ObservedSpeciesData!$D$2:$D$4955,$D995)),AVERAGEIFS(ObservedSpeciesData!AC$2:AC$4955,ObservedSpeciesData!$A$2:$A$4955,$A995,ObservedSpeciesData!$D$2:$D$4955,$D995),"")</f>
        <v>3.5333333333333335E-2</v>
      </c>
      <c r="AD995" s="23" t="str">
        <f>IF(ISNUMBER(AVERAGEIFS(ObservedSpeciesData!AD$2:AD$4955,ObservedSpeciesData!$A$2:$A$4955,$A995,ObservedSpeciesData!$D$2:$D$4955,$D995)),AVERAGEIFS(ObservedSpeciesData!AD$2:AD$4955,ObservedSpeciesData!$A$2:$A$4955,$A995,ObservedSpeciesData!$D$2:$D$4955,$D995),"")</f>
        <v/>
      </c>
      <c r="AE995" s="24" t="str">
        <f>IF(ISNUMBER(AVERAGEIFS(ObservedSpeciesData!AE$2:AE$4955,ObservedSpeciesData!$A$2:$A$4955,$A995,ObservedSpeciesData!$D$2:$D$4955,$D995)),AVERAGEIFS(ObservedSpeciesData!AE$2:AE$4955,ObservedSpeciesData!$A$2:$A$4955,$A995,ObservedSpeciesData!$D$2:$D$4955,$D995),"")</f>
        <v/>
      </c>
      <c r="AF995" s="23"/>
      <c r="AG995" s="24"/>
      <c r="AH995" s="23" t="str">
        <f>IF(ISNUMBER(AVERAGEIFS(ObservedSpeciesData!AH$2:AH$4955,ObservedSpeciesData!$A$2:$A$4955,$A995,ObservedSpeciesData!$D$2:$D$4955,$D995)),AVERAGEIFS(ObservedSpeciesData!AH$2:AH$4955,ObservedSpeciesData!$A$2:$A$4955,$A995,ObservedSpeciesData!$D$2:$D$4955,$D995),"")</f>
        <v/>
      </c>
      <c r="AI995" s="23" t="str">
        <f>IF(ISNUMBER(AVERAGEIFS(ObservedSpeciesData!AI$2:AI$4955,ObservedSpeciesData!$A$2:$A$4955,$A995,ObservedSpeciesData!$C$2:$C$4955,$C995,ObservedSpeciesData!$D$2:$D$4955,$D995)),AVERAGEIFS(ObservedSpeciesData!AI$2:AI$4955,ObservedSpeciesData!$A$2:$A$4955,$A995,ObservedSpeciesData!$C$2:$C$4955,$C995,ObservedSpeciesData!$D$2:$D$4955,$D995),"")</f>
        <v/>
      </c>
      <c r="AJ995" s="2">
        <f>COUNTIFS(ObservedSpeciesData!$A$2:$A$828,$A995,ObservedSpeciesData!$D$2:$D$828,$D995)</f>
        <v>0</v>
      </c>
      <c r="AK995" s="2">
        <f t="shared" si="15"/>
        <v>4</v>
      </c>
    </row>
    <row r="996" spans="1:37" x14ac:dyDescent="0.25">
      <c r="A996" s="14" t="s">
        <v>92</v>
      </c>
      <c r="B996" t="s">
        <v>80</v>
      </c>
      <c r="C996" t="s">
        <v>90</v>
      </c>
      <c r="D996" s="13">
        <v>42269</v>
      </c>
      <c r="E996">
        <v>1</v>
      </c>
      <c r="F996">
        <v>350</v>
      </c>
      <c r="G996" s="2" t="s">
        <v>87</v>
      </c>
      <c r="H996" s="2" t="s">
        <v>11</v>
      </c>
      <c r="I996">
        <v>8</v>
      </c>
      <c r="J996" s="2" t="s">
        <v>88</v>
      </c>
      <c r="K996" s="2">
        <f>IF(ISNUMBER(AVERAGEIFS(ObservedSpeciesData!K$2:K$4955,ObservedSpeciesData!$A$2:$A$4955,$A996,ObservedSpeciesData!$D$2:$D$4955,$D996)),AVERAGEIFS(ObservedSpeciesData!K$2:K$4955,ObservedSpeciesData!$A$2:$A$4955,$A996,ObservedSpeciesData!$D$2:$D$4955,$D996),"")</f>
        <v>315</v>
      </c>
      <c r="L996" s="26">
        <f>IF(ISNUMBER(AVERAGEIFS(ObservedSpeciesData!L$2:L$4955,ObservedSpeciesData!$A$2:$A$4955,$A996,ObservedSpeciesData!$D$2:$D$4955,$D996)),AVERAGEIFS(ObservedSpeciesData!L$2:L$4955,ObservedSpeciesData!$A$2:$A$4955,$A996,ObservedSpeciesData!$D$2:$D$4955,$D996),"")</f>
        <v>2120</v>
      </c>
      <c r="M996" s="23">
        <f>IF(ISNUMBER(AVERAGEIFS(ObservedSpeciesData!M$2:M$4955,ObservedSpeciesData!$A$2:$A$4955,$A996,ObservedSpeciesData!$D$2:$D$4955,$D996)),AVERAGEIFS(ObservedSpeciesData!M$2:M$4955,ObservedSpeciesData!$A$2:$A$4955,$A996,ObservedSpeciesData!$D$2:$D$4955,$D996),"")</f>
        <v>212</v>
      </c>
      <c r="N996" s="23" t="str">
        <f>IF(ISNUMBER(AVERAGEIFS(ObservedSpeciesData!N$2:N$4955,ObservedSpeciesData!$A$2:$A$4955,$A996,ObservedSpeciesData!$D$2:$D$4955,$D996)),AVERAGEIFS(ObservedSpeciesData!N$2:N$4955,ObservedSpeciesData!$A$2:$A$4955,$A996,ObservedSpeciesData!$D$2:$D$4955,$D996),"")</f>
        <v/>
      </c>
      <c r="O996" s="23" t="str">
        <f>IF(ISNUMBER(AVERAGEIFS(ObservedSpeciesData!O$2:O$4955,ObservedSpeciesData!$A$2:$A$4955,$A996,ObservedSpeciesData!$D$2:$D$4955,$D996)),AVERAGEIFS(ObservedSpeciesData!O$2:O$4955,ObservedSpeciesData!$A$2:$A$4955,$A996,ObservedSpeciesData!$D$2:$D$4955,$D996),"")</f>
        <v/>
      </c>
      <c r="P996" s="23" t="str">
        <f>IF(ISNUMBER(AVERAGEIFS(ObservedSpeciesData!P$2:P$4955,ObservedSpeciesData!$A$2:$A$4955,$A996,ObservedSpeciesData!$C$2:$C$4955,$C996,ObservedSpeciesData!$D$2:$D$4955,$D996)),AVERAGEIFS(ObservedSpeciesData!P$2:P$4955,ObservedSpeciesData!$A$2:$A$4955,$A996,ObservedSpeciesData!$C$2:$C$4955,$C996,ObservedSpeciesData!$D$2:$D$4955,$D996),"")</f>
        <v/>
      </c>
      <c r="Q996" s="23"/>
      <c r="R996" s="25" t="str">
        <f>IF(ISNUMBER(AVERAGEIFS(ObservedSpeciesData!R$2:R$4955,ObservedSpeciesData!$A$2:$A$4955,$A996,ObservedSpeciesData!$D$2:$D$4955,$D996)),AVERAGEIFS(ObservedSpeciesData!R$2:R$4955,ObservedSpeciesData!$A$2:$A$4955,$A996,ObservedSpeciesData!$D$2:$D$4955,$D996),"")</f>
        <v/>
      </c>
      <c r="S996" s="25" t="str">
        <f>IF(ISNUMBER(AVERAGEIFS(ObservedSpeciesData!S$2:S$4955,ObservedSpeciesData!$A$2:$A$4955,$A996,ObservedSpeciesData!$D$2:$D$4955,$D996)),AVERAGEIFS(ObservedSpeciesData!S$2:S$4955,ObservedSpeciesData!$A$2:$A$4955,$A996,ObservedSpeciesData!$D$2:$D$4955,$D996),"")</f>
        <v/>
      </c>
      <c r="T996" s="23" t="str">
        <f>IF(ISNUMBER(AVERAGEIFS(ObservedSpeciesData!T$2:T$4955,ObservedSpeciesData!$A$2:$A$4955,$A996,ObservedSpeciesData!$D$2:$D$4955,$D996)),AVERAGEIFS(ObservedSpeciesData!T$2:T$4955,ObservedSpeciesData!$A$2:$A$4955,$A996,ObservedSpeciesData!$D$2:$D$4955,$D996),"")</f>
        <v/>
      </c>
      <c r="U996" s="24" t="str">
        <f>IF(ISNUMBER(AVERAGEIFS(ObservedSpeciesData!U$2:U$4955,ObservedSpeciesData!$A$2:$A$4955,$A996,ObservedSpeciesData!$C$2:$C$4955,$C996,ObservedSpeciesData!$D$2:$D$4955,$D996)),AVERAGEIFS(ObservedSpeciesData!U$2:U$4955,ObservedSpeciesData!$A$2:$A$4955,$A996,ObservedSpeciesData!$C$2:$C$4955,$C996,ObservedSpeciesData!$D$2:$D$4955,$D996),"")</f>
        <v/>
      </c>
      <c r="V996" s="23" t="str">
        <f>IF(ISNUMBER(AVERAGEIFS(ObservedSpeciesData!V$2:V$4955,ObservedSpeciesData!$A$2:$A$4955,$A996,ObservedSpeciesData!$D$2:$D$4955,$D996)),AVERAGEIFS(ObservedSpeciesData!V$2:V$4955,ObservedSpeciesData!$A$2:$A$4955,$A996,ObservedSpeciesData!$D$2:$D$4955,$D996),"")</f>
        <v/>
      </c>
      <c r="W996" s="23" t="str">
        <f>IF(ISNUMBER(AVERAGEIFS(ObservedSpeciesData!W$2:W$4955,ObservedSpeciesData!$A$2:$A$4955,$A996,ObservedSpeciesData!$D$2:$D$4955,$D996)),AVERAGEIFS(ObservedSpeciesData!W$2:W$4955,ObservedSpeciesData!$A$2:$A$4955,$A996,ObservedSpeciesData!$D$2:$D$4955,$D996),"")</f>
        <v/>
      </c>
      <c r="X996" s="23" t="str">
        <f>IF(ISNUMBER(AVERAGEIFS(ObservedSpeciesData!X$2:X$4955,ObservedSpeciesData!$A$2:$A$4955,$A996,ObservedSpeciesData!$D$2:$D$4955,$D996)),AVERAGEIFS(ObservedSpeciesData!X$2:X$4955,ObservedSpeciesData!$A$2:$A$4955,$A996,ObservedSpeciesData!$D$2:$D$4955,$D996),"")</f>
        <v/>
      </c>
      <c r="Y996" s="23" t="str">
        <f>IF(ISNUMBER(AVERAGEIFS(ObservedSpeciesData!Y$2:Y$4955,ObservedSpeciesData!$A$2:$A$4955,$A996,ObservedSpeciesData!$D$2:$D$4955,$D996)),AVERAGEIFS(ObservedSpeciesData!Y$2:Y$4955,ObservedSpeciesData!$A$2:$A$4955,$A996,ObservedSpeciesData!$D$2:$D$4955,$D996),"")</f>
        <v/>
      </c>
      <c r="Z996" s="23" t="str">
        <f>IF(ISNUMBER(AVERAGEIFS(ObservedSpeciesData!Z$2:Z$4955,ObservedSpeciesData!$A$2:$A$4955,$A996,ObservedSpeciesData!$D$2:$D$4955,$D996)),AVERAGEIFS(ObservedSpeciesData!Z$2:Z$4955,ObservedSpeciesData!$A$2:$A$4955,$A996,ObservedSpeciesData!$D$2:$D$4955,$D996),"")</f>
        <v/>
      </c>
      <c r="AA996" s="23">
        <f>IF(ISNUMBER(AVERAGEIFS(ObservedSpeciesData!AA$2:AA$4955,ObservedSpeciesData!$A$2:$A$4955,$A996,ObservedSpeciesData!$D$2:$D$4955,$D996)),AVERAGEIFS(ObservedSpeciesData!AA$2:AA$4955,ObservedSpeciesData!$A$2:$A$4955,$A996,ObservedSpeciesData!$D$2:$D$4955,$D996),"")</f>
        <v>25.7</v>
      </c>
      <c r="AB996" s="24">
        <f>IF(ISNUMBER(AVERAGEIFS(ObservedSpeciesData!AB$2:AB$4955,ObservedSpeciesData!$A$2:$A$4955,$A996,ObservedSpeciesData!$D$2:$D$4955,$D996)),AVERAGEIFS(ObservedSpeciesData!AB$2:AB$4955,ObservedSpeciesData!$A$2:$A$4955,$A996,ObservedSpeciesData!$D$2:$D$4955,$D996),"")</f>
        <v>4.133333333333334E-2</v>
      </c>
      <c r="AC996" s="24">
        <f>IF(ISNUMBER(AVERAGEIFS(ObservedSpeciesData!AC$2:AC$4955,ObservedSpeciesData!$A$2:$A$4955,$A996,ObservedSpeciesData!$D$2:$D$4955,$D996)),AVERAGEIFS(ObservedSpeciesData!AC$2:AC$4955,ObservedSpeciesData!$A$2:$A$4955,$A996,ObservedSpeciesData!$D$2:$D$4955,$D996),"")</f>
        <v>4.133333333333334E-2</v>
      </c>
      <c r="AD996" s="23" t="str">
        <f>IF(ISNUMBER(AVERAGEIFS(ObservedSpeciesData!AD$2:AD$4955,ObservedSpeciesData!$A$2:$A$4955,$A996,ObservedSpeciesData!$D$2:$D$4955,$D996)),AVERAGEIFS(ObservedSpeciesData!AD$2:AD$4955,ObservedSpeciesData!$A$2:$A$4955,$A996,ObservedSpeciesData!$D$2:$D$4955,$D996),"")</f>
        <v/>
      </c>
      <c r="AE996" s="24" t="str">
        <f>IF(ISNUMBER(AVERAGEIFS(ObservedSpeciesData!AE$2:AE$4955,ObservedSpeciesData!$A$2:$A$4955,$A996,ObservedSpeciesData!$D$2:$D$4955,$D996)),AVERAGEIFS(ObservedSpeciesData!AE$2:AE$4955,ObservedSpeciesData!$A$2:$A$4955,$A996,ObservedSpeciesData!$D$2:$D$4955,$D996),"")</f>
        <v/>
      </c>
      <c r="AF996" s="23"/>
      <c r="AG996" s="24"/>
      <c r="AH996" s="23" t="str">
        <f>IF(ISNUMBER(AVERAGEIFS(ObservedSpeciesData!AH$2:AH$4955,ObservedSpeciesData!$A$2:$A$4955,$A996,ObservedSpeciesData!$D$2:$D$4955,$D996)),AVERAGEIFS(ObservedSpeciesData!AH$2:AH$4955,ObservedSpeciesData!$A$2:$A$4955,$A996,ObservedSpeciesData!$D$2:$D$4955,$D996),"")</f>
        <v/>
      </c>
      <c r="AI996" s="23" t="str">
        <f>IF(ISNUMBER(AVERAGEIFS(ObservedSpeciesData!AI$2:AI$4955,ObservedSpeciesData!$A$2:$A$4955,$A996,ObservedSpeciesData!$C$2:$C$4955,$C996,ObservedSpeciesData!$D$2:$D$4955,$D996)),AVERAGEIFS(ObservedSpeciesData!AI$2:AI$4955,ObservedSpeciesData!$A$2:$A$4955,$A996,ObservedSpeciesData!$C$2:$C$4955,$C996,ObservedSpeciesData!$D$2:$D$4955,$D996),"")</f>
        <v/>
      </c>
      <c r="AJ996" s="2">
        <f>COUNTIFS(ObservedSpeciesData!$A$2:$A$828,$A996,ObservedSpeciesData!$D$2:$D$828,$D996)</f>
        <v>0</v>
      </c>
      <c r="AK996" s="2">
        <f t="shared" si="15"/>
        <v>4</v>
      </c>
    </row>
    <row r="997" spans="1:37" x14ac:dyDescent="0.25">
      <c r="A997" s="14" t="s">
        <v>91</v>
      </c>
      <c r="B997" t="s">
        <v>80</v>
      </c>
      <c r="C997" t="s">
        <v>90</v>
      </c>
      <c r="D997" s="13">
        <v>42269</v>
      </c>
      <c r="E997">
        <v>1</v>
      </c>
      <c r="F997">
        <v>500</v>
      </c>
      <c r="G997" s="2" t="s">
        <v>87</v>
      </c>
      <c r="H997" s="2" t="s">
        <v>11</v>
      </c>
      <c r="I997">
        <v>8</v>
      </c>
      <c r="J997" s="2" t="s">
        <v>88</v>
      </c>
      <c r="K997" s="2">
        <f>IF(ISNUMBER(AVERAGEIFS(ObservedSpeciesData!K$2:K$4955,ObservedSpeciesData!$A$2:$A$4955,$A997,ObservedSpeciesData!$D$2:$D$4955,$D997)),AVERAGEIFS(ObservedSpeciesData!K$2:K$4955,ObservedSpeciesData!$A$2:$A$4955,$A997,ObservedSpeciesData!$D$2:$D$4955,$D997),"")</f>
        <v>450</v>
      </c>
      <c r="L997" s="26">
        <f>IF(ISNUMBER(AVERAGEIFS(ObservedSpeciesData!L$2:L$4955,ObservedSpeciesData!$A$2:$A$4955,$A997,ObservedSpeciesData!$D$2:$D$4955,$D997)),AVERAGEIFS(ObservedSpeciesData!L$2:L$4955,ObservedSpeciesData!$A$2:$A$4955,$A997,ObservedSpeciesData!$D$2:$D$4955,$D997),"")</f>
        <v>2451.5</v>
      </c>
      <c r="M997" s="23">
        <f>IF(ISNUMBER(AVERAGEIFS(ObservedSpeciesData!M$2:M$4955,ObservedSpeciesData!$A$2:$A$4955,$A997,ObservedSpeciesData!$D$2:$D$4955,$D997)),AVERAGEIFS(ObservedSpeciesData!M$2:M$4955,ObservedSpeciesData!$A$2:$A$4955,$A997,ObservedSpeciesData!$D$2:$D$4955,$D997),"")</f>
        <v>245.14999999999998</v>
      </c>
      <c r="N997" s="23" t="str">
        <f>IF(ISNUMBER(AVERAGEIFS(ObservedSpeciesData!N$2:N$4955,ObservedSpeciesData!$A$2:$A$4955,$A997,ObservedSpeciesData!$D$2:$D$4955,$D997)),AVERAGEIFS(ObservedSpeciesData!N$2:N$4955,ObservedSpeciesData!$A$2:$A$4955,$A997,ObservedSpeciesData!$D$2:$D$4955,$D997),"")</f>
        <v/>
      </c>
      <c r="O997" s="23" t="str">
        <f>IF(ISNUMBER(AVERAGEIFS(ObservedSpeciesData!O$2:O$4955,ObservedSpeciesData!$A$2:$A$4955,$A997,ObservedSpeciesData!$D$2:$D$4955,$D997)),AVERAGEIFS(ObservedSpeciesData!O$2:O$4955,ObservedSpeciesData!$A$2:$A$4955,$A997,ObservedSpeciesData!$D$2:$D$4955,$D997),"")</f>
        <v/>
      </c>
      <c r="P997" s="23" t="str">
        <f>IF(ISNUMBER(AVERAGEIFS(ObservedSpeciesData!P$2:P$4955,ObservedSpeciesData!$A$2:$A$4955,$A997,ObservedSpeciesData!$C$2:$C$4955,$C997,ObservedSpeciesData!$D$2:$D$4955,$D997)),AVERAGEIFS(ObservedSpeciesData!P$2:P$4955,ObservedSpeciesData!$A$2:$A$4955,$A997,ObservedSpeciesData!$C$2:$C$4955,$C997,ObservedSpeciesData!$D$2:$D$4955,$D997),"")</f>
        <v/>
      </c>
      <c r="Q997" s="23"/>
      <c r="R997" s="25" t="str">
        <f>IF(ISNUMBER(AVERAGEIFS(ObservedSpeciesData!R$2:R$4955,ObservedSpeciesData!$A$2:$A$4955,$A997,ObservedSpeciesData!$D$2:$D$4955,$D997)),AVERAGEIFS(ObservedSpeciesData!R$2:R$4955,ObservedSpeciesData!$A$2:$A$4955,$A997,ObservedSpeciesData!$D$2:$D$4955,$D997),"")</f>
        <v/>
      </c>
      <c r="S997" s="25" t="str">
        <f>IF(ISNUMBER(AVERAGEIFS(ObservedSpeciesData!S$2:S$4955,ObservedSpeciesData!$A$2:$A$4955,$A997,ObservedSpeciesData!$D$2:$D$4955,$D997)),AVERAGEIFS(ObservedSpeciesData!S$2:S$4955,ObservedSpeciesData!$A$2:$A$4955,$A997,ObservedSpeciesData!$D$2:$D$4955,$D997),"")</f>
        <v/>
      </c>
      <c r="T997" s="23" t="str">
        <f>IF(ISNUMBER(AVERAGEIFS(ObservedSpeciesData!T$2:T$4955,ObservedSpeciesData!$A$2:$A$4955,$A997,ObservedSpeciesData!$D$2:$D$4955,$D997)),AVERAGEIFS(ObservedSpeciesData!T$2:T$4955,ObservedSpeciesData!$A$2:$A$4955,$A997,ObservedSpeciesData!$D$2:$D$4955,$D997),"")</f>
        <v/>
      </c>
      <c r="U997" s="24" t="str">
        <f>IF(ISNUMBER(AVERAGEIFS(ObservedSpeciesData!U$2:U$4955,ObservedSpeciesData!$A$2:$A$4955,$A997,ObservedSpeciesData!$C$2:$C$4955,$C997,ObservedSpeciesData!$D$2:$D$4955,$D997)),AVERAGEIFS(ObservedSpeciesData!U$2:U$4955,ObservedSpeciesData!$A$2:$A$4955,$A997,ObservedSpeciesData!$C$2:$C$4955,$C997,ObservedSpeciesData!$D$2:$D$4955,$D997),"")</f>
        <v/>
      </c>
      <c r="V997" s="23" t="str">
        <f>IF(ISNUMBER(AVERAGEIFS(ObservedSpeciesData!V$2:V$4955,ObservedSpeciesData!$A$2:$A$4955,$A997,ObservedSpeciesData!$D$2:$D$4955,$D997)),AVERAGEIFS(ObservedSpeciesData!V$2:V$4955,ObservedSpeciesData!$A$2:$A$4955,$A997,ObservedSpeciesData!$D$2:$D$4955,$D997),"")</f>
        <v/>
      </c>
      <c r="W997" s="23" t="str">
        <f>IF(ISNUMBER(AVERAGEIFS(ObservedSpeciesData!W$2:W$4955,ObservedSpeciesData!$A$2:$A$4955,$A997,ObservedSpeciesData!$D$2:$D$4955,$D997)),AVERAGEIFS(ObservedSpeciesData!W$2:W$4955,ObservedSpeciesData!$A$2:$A$4955,$A997,ObservedSpeciesData!$D$2:$D$4955,$D997),"")</f>
        <v/>
      </c>
      <c r="X997" s="23" t="str">
        <f>IF(ISNUMBER(AVERAGEIFS(ObservedSpeciesData!X$2:X$4955,ObservedSpeciesData!$A$2:$A$4955,$A997,ObservedSpeciesData!$D$2:$D$4955,$D997)),AVERAGEIFS(ObservedSpeciesData!X$2:X$4955,ObservedSpeciesData!$A$2:$A$4955,$A997,ObservedSpeciesData!$D$2:$D$4955,$D997),"")</f>
        <v/>
      </c>
      <c r="Y997" s="23" t="str">
        <f>IF(ISNUMBER(AVERAGEIFS(ObservedSpeciesData!Y$2:Y$4955,ObservedSpeciesData!$A$2:$A$4955,$A997,ObservedSpeciesData!$D$2:$D$4955,$D997)),AVERAGEIFS(ObservedSpeciesData!Y$2:Y$4955,ObservedSpeciesData!$A$2:$A$4955,$A997,ObservedSpeciesData!$D$2:$D$4955,$D997),"")</f>
        <v/>
      </c>
      <c r="Z997" s="23" t="str">
        <f>IF(ISNUMBER(AVERAGEIFS(ObservedSpeciesData!Z$2:Z$4955,ObservedSpeciesData!$A$2:$A$4955,$A997,ObservedSpeciesData!$D$2:$D$4955,$D997)),AVERAGEIFS(ObservedSpeciesData!Z$2:Z$4955,ObservedSpeciesData!$A$2:$A$4955,$A997,ObservedSpeciesData!$D$2:$D$4955,$D997),"")</f>
        <v/>
      </c>
      <c r="AA997" s="23">
        <f>IF(ISNUMBER(AVERAGEIFS(ObservedSpeciesData!AA$2:AA$4955,ObservedSpeciesData!$A$2:$A$4955,$A997,ObservedSpeciesData!$D$2:$D$4955,$D997)),AVERAGEIFS(ObservedSpeciesData!AA$2:AA$4955,ObservedSpeciesData!$A$2:$A$4955,$A997,ObservedSpeciesData!$D$2:$D$4955,$D997),"")</f>
        <v>27.566666666666666</v>
      </c>
      <c r="AB997" s="24">
        <f>IF(ISNUMBER(AVERAGEIFS(ObservedSpeciesData!AB$2:AB$4955,ObservedSpeciesData!$A$2:$A$4955,$A997,ObservedSpeciesData!$D$2:$D$4955,$D997)),AVERAGEIFS(ObservedSpeciesData!AB$2:AB$4955,ObservedSpeciesData!$A$2:$A$4955,$A997,ObservedSpeciesData!$D$2:$D$4955,$D997),"")</f>
        <v>4.3999999999999991E-2</v>
      </c>
      <c r="AC997" s="24">
        <f>IF(ISNUMBER(AVERAGEIFS(ObservedSpeciesData!AC$2:AC$4955,ObservedSpeciesData!$A$2:$A$4955,$A997,ObservedSpeciesData!$D$2:$D$4955,$D997)),AVERAGEIFS(ObservedSpeciesData!AC$2:AC$4955,ObservedSpeciesData!$A$2:$A$4955,$A997,ObservedSpeciesData!$D$2:$D$4955,$D997),"")</f>
        <v>4.3999999999999991E-2</v>
      </c>
      <c r="AD997" s="23" t="str">
        <f>IF(ISNUMBER(AVERAGEIFS(ObservedSpeciesData!AD$2:AD$4955,ObservedSpeciesData!$A$2:$A$4955,$A997,ObservedSpeciesData!$D$2:$D$4955,$D997)),AVERAGEIFS(ObservedSpeciesData!AD$2:AD$4955,ObservedSpeciesData!$A$2:$A$4955,$A997,ObservedSpeciesData!$D$2:$D$4955,$D997),"")</f>
        <v/>
      </c>
      <c r="AE997" s="24" t="str">
        <f>IF(ISNUMBER(AVERAGEIFS(ObservedSpeciesData!AE$2:AE$4955,ObservedSpeciesData!$A$2:$A$4955,$A997,ObservedSpeciesData!$D$2:$D$4955,$D997)),AVERAGEIFS(ObservedSpeciesData!AE$2:AE$4955,ObservedSpeciesData!$A$2:$A$4955,$A997,ObservedSpeciesData!$D$2:$D$4955,$D997),"")</f>
        <v/>
      </c>
      <c r="AF997" s="23"/>
      <c r="AG997" s="24"/>
      <c r="AH997" s="23" t="str">
        <f>IF(ISNUMBER(AVERAGEIFS(ObservedSpeciesData!AH$2:AH$4955,ObservedSpeciesData!$A$2:$A$4955,$A997,ObservedSpeciesData!$D$2:$D$4955,$D997)),AVERAGEIFS(ObservedSpeciesData!AH$2:AH$4955,ObservedSpeciesData!$A$2:$A$4955,$A997,ObservedSpeciesData!$D$2:$D$4955,$D997),"")</f>
        <v/>
      </c>
      <c r="AI997" s="23" t="str">
        <f>IF(ISNUMBER(AVERAGEIFS(ObservedSpeciesData!AI$2:AI$4955,ObservedSpeciesData!$A$2:$A$4955,$A997,ObservedSpeciesData!$C$2:$C$4955,$C997,ObservedSpeciesData!$D$2:$D$4955,$D997)),AVERAGEIFS(ObservedSpeciesData!AI$2:AI$4955,ObservedSpeciesData!$A$2:$A$4955,$A997,ObservedSpeciesData!$C$2:$C$4955,$C997,ObservedSpeciesData!$D$2:$D$4955,$D997),"")</f>
        <v/>
      </c>
      <c r="AJ997" s="2">
        <f>COUNTIFS(ObservedSpeciesData!$A$2:$A$828,$A997,ObservedSpeciesData!$D$2:$D$828,$D997)</f>
        <v>0</v>
      </c>
      <c r="AK997" s="2">
        <f t="shared" si="15"/>
        <v>4</v>
      </c>
    </row>
    <row r="998" spans="1:37" x14ac:dyDescent="0.25">
      <c r="A998" s="14" t="s">
        <v>96</v>
      </c>
      <c r="B998" t="s">
        <v>80</v>
      </c>
      <c r="C998" t="s">
        <v>90</v>
      </c>
      <c r="D998" s="13">
        <v>42277</v>
      </c>
      <c r="E998">
        <v>1</v>
      </c>
      <c r="F998">
        <v>0</v>
      </c>
      <c r="G998" s="2" t="s">
        <v>87</v>
      </c>
      <c r="H998" s="2" t="s">
        <v>11</v>
      </c>
      <c r="I998">
        <v>8</v>
      </c>
      <c r="J998" s="2" t="s">
        <v>88</v>
      </c>
      <c r="K998" s="2">
        <f>IF(ISNUMBER(AVERAGEIFS(ObservedSpeciesData!K$2:K$4955,ObservedSpeciesData!$A$2:$A$4955,$A998,ObservedSpeciesData!$D$2:$D$4955,$D998)),AVERAGEIFS(ObservedSpeciesData!K$2:K$4955,ObservedSpeciesData!$A$2:$A$4955,$A998,ObservedSpeciesData!$D$2:$D$4955,$D998),"")</f>
        <v>0</v>
      </c>
      <c r="L998" s="26">
        <f>IF(ISNUMBER(AVERAGEIFS(ObservedSpeciesData!L$2:L$4955,ObservedSpeciesData!$A$2:$A$4955,$A998,ObservedSpeciesData!$D$2:$D$4955,$D998)),AVERAGEIFS(ObservedSpeciesData!L$2:L$4955,ObservedSpeciesData!$A$2:$A$4955,$A998,ObservedSpeciesData!$D$2:$D$4955,$D998),"")</f>
        <v>1584.5</v>
      </c>
      <c r="M998" s="23">
        <f>IF(ISNUMBER(AVERAGEIFS(ObservedSpeciesData!M$2:M$4955,ObservedSpeciesData!$A$2:$A$4955,$A998,ObservedSpeciesData!$D$2:$D$4955,$D998)),AVERAGEIFS(ObservedSpeciesData!M$2:M$4955,ObservedSpeciesData!$A$2:$A$4955,$A998,ObservedSpeciesData!$D$2:$D$4955,$D998),"")</f>
        <v>158.45000000000002</v>
      </c>
      <c r="N998" s="23" t="str">
        <f>IF(ISNUMBER(AVERAGEIFS(ObservedSpeciesData!N$2:N$4955,ObservedSpeciesData!$A$2:$A$4955,$A998,ObservedSpeciesData!$D$2:$D$4955,$D998)),AVERAGEIFS(ObservedSpeciesData!N$2:N$4955,ObservedSpeciesData!$A$2:$A$4955,$A998,ObservedSpeciesData!$D$2:$D$4955,$D998),"")</f>
        <v/>
      </c>
      <c r="O998" s="23" t="str">
        <f>IF(ISNUMBER(AVERAGEIFS(ObservedSpeciesData!O$2:O$4955,ObservedSpeciesData!$A$2:$A$4955,$A998,ObservedSpeciesData!$D$2:$D$4955,$D998)),AVERAGEIFS(ObservedSpeciesData!O$2:O$4955,ObservedSpeciesData!$A$2:$A$4955,$A998,ObservedSpeciesData!$D$2:$D$4955,$D998),"")</f>
        <v/>
      </c>
      <c r="P998" s="23" t="str">
        <f>IF(ISNUMBER(AVERAGEIFS(ObservedSpeciesData!P$2:P$4955,ObservedSpeciesData!$A$2:$A$4955,$A998,ObservedSpeciesData!$C$2:$C$4955,$C998,ObservedSpeciesData!$D$2:$D$4955,$D998)),AVERAGEIFS(ObservedSpeciesData!P$2:P$4955,ObservedSpeciesData!$A$2:$A$4955,$A998,ObservedSpeciesData!$C$2:$C$4955,$C998,ObservedSpeciesData!$D$2:$D$4955,$D998),"")</f>
        <v/>
      </c>
      <c r="Q998" s="23"/>
      <c r="R998" s="25" t="str">
        <f>IF(ISNUMBER(AVERAGEIFS(ObservedSpeciesData!R$2:R$4955,ObservedSpeciesData!$A$2:$A$4955,$A998,ObservedSpeciesData!$D$2:$D$4955,$D998)),AVERAGEIFS(ObservedSpeciesData!R$2:R$4955,ObservedSpeciesData!$A$2:$A$4955,$A998,ObservedSpeciesData!$D$2:$D$4955,$D998),"")</f>
        <v/>
      </c>
      <c r="S998" s="25" t="str">
        <f>IF(ISNUMBER(AVERAGEIFS(ObservedSpeciesData!S$2:S$4955,ObservedSpeciesData!$A$2:$A$4955,$A998,ObservedSpeciesData!$D$2:$D$4955,$D998)),AVERAGEIFS(ObservedSpeciesData!S$2:S$4955,ObservedSpeciesData!$A$2:$A$4955,$A998,ObservedSpeciesData!$D$2:$D$4955,$D998),"")</f>
        <v/>
      </c>
      <c r="T998" s="23" t="str">
        <f>IF(ISNUMBER(AVERAGEIFS(ObservedSpeciesData!T$2:T$4955,ObservedSpeciesData!$A$2:$A$4955,$A998,ObservedSpeciesData!$D$2:$D$4955,$D998)),AVERAGEIFS(ObservedSpeciesData!T$2:T$4955,ObservedSpeciesData!$A$2:$A$4955,$A998,ObservedSpeciesData!$D$2:$D$4955,$D998),"")</f>
        <v/>
      </c>
      <c r="U998" s="24" t="str">
        <f>IF(ISNUMBER(AVERAGEIFS(ObservedSpeciesData!U$2:U$4955,ObservedSpeciesData!$A$2:$A$4955,$A998,ObservedSpeciesData!$C$2:$C$4955,$C998,ObservedSpeciesData!$D$2:$D$4955,$D998)),AVERAGEIFS(ObservedSpeciesData!U$2:U$4955,ObservedSpeciesData!$A$2:$A$4955,$A998,ObservedSpeciesData!$C$2:$C$4955,$C998,ObservedSpeciesData!$D$2:$D$4955,$D998),"")</f>
        <v/>
      </c>
      <c r="V998" s="23" t="str">
        <f>IF(ISNUMBER(AVERAGEIFS(ObservedSpeciesData!V$2:V$4955,ObservedSpeciesData!$A$2:$A$4955,$A998,ObservedSpeciesData!$D$2:$D$4955,$D998)),AVERAGEIFS(ObservedSpeciesData!V$2:V$4955,ObservedSpeciesData!$A$2:$A$4955,$A998,ObservedSpeciesData!$D$2:$D$4955,$D998),"")</f>
        <v/>
      </c>
      <c r="W998" s="23" t="str">
        <f>IF(ISNUMBER(AVERAGEIFS(ObservedSpeciesData!W$2:W$4955,ObservedSpeciesData!$A$2:$A$4955,$A998,ObservedSpeciesData!$D$2:$D$4955,$D998)),AVERAGEIFS(ObservedSpeciesData!W$2:W$4955,ObservedSpeciesData!$A$2:$A$4955,$A998,ObservedSpeciesData!$D$2:$D$4955,$D998),"")</f>
        <v/>
      </c>
      <c r="X998" s="23" t="str">
        <f>IF(ISNUMBER(AVERAGEIFS(ObservedSpeciesData!X$2:X$4955,ObservedSpeciesData!$A$2:$A$4955,$A998,ObservedSpeciesData!$D$2:$D$4955,$D998)),AVERAGEIFS(ObservedSpeciesData!X$2:X$4955,ObservedSpeciesData!$A$2:$A$4955,$A998,ObservedSpeciesData!$D$2:$D$4955,$D998),"")</f>
        <v/>
      </c>
      <c r="Y998" s="23" t="str">
        <f>IF(ISNUMBER(AVERAGEIFS(ObservedSpeciesData!Y$2:Y$4955,ObservedSpeciesData!$A$2:$A$4955,$A998,ObservedSpeciesData!$D$2:$D$4955,$D998)),AVERAGEIFS(ObservedSpeciesData!Y$2:Y$4955,ObservedSpeciesData!$A$2:$A$4955,$A998,ObservedSpeciesData!$D$2:$D$4955,$D998),"")</f>
        <v/>
      </c>
      <c r="Z998" s="23" t="str">
        <f>IF(ISNUMBER(AVERAGEIFS(ObservedSpeciesData!Z$2:Z$4955,ObservedSpeciesData!$A$2:$A$4955,$A998,ObservedSpeciesData!$D$2:$D$4955,$D998)),AVERAGEIFS(ObservedSpeciesData!Z$2:Z$4955,ObservedSpeciesData!$A$2:$A$4955,$A998,ObservedSpeciesData!$D$2:$D$4955,$D998),"")</f>
        <v/>
      </c>
      <c r="AA998" s="23">
        <f>IF(ISNUMBER(AVERAGEIFS(ObservedSpeciesData!AA$2:AA$4955,ObservedSpeciesData!$A$2:$A$4955,$A998,ObservedSpeciesData!$D$2:$D$4955,$D998)),AVERAGEIFS(ObservedSpeciesData!AA$2:AA$4955,ObservedSpeciesData!$A$2:$A$4955,$A998,ObservedSpeciesData!$D$2:$D$4955,$D998),"")</f>
        <v>12</v>
      </c>
      <c r="AB998" s="24">
        <f>IF(ISNUMBER(AVERAGEIFS(ObservedSpeciesData!AB$2:AB$4955,ObservedSpeciesData!$A$2:$A$4955,$A998,ObservedSpeciesData!$D$2:$D$4955,$D998)),AVERAGEIFS(ObservedSpeciesData!AB$2:AB$4955,ObservedSpeciesData!$A$2:$A$4955,$A998,ObservedSpeciesData!$D$2:$D$4955,$D998),"")</f>
        <v>1.9333333333333331E-2</v>
      </c>
      <c r="AC998" s="24">
        <f>IF(ISNUMBER(AVERAGEIFS(ObservedSpeciesData!AC$2:AC$4955,ObservedSpeciesData!$A$2:$A$4955,$A998,ObservedSpeciesData!$D$2:$D$4955,$D998)),AVERAGEIFS(ObservedSpeciesData!AC$2:AC$4955,ObservedSpeciesData!$A$2:$A$4955,$A998,ObservedSpeciesData!$D$2:$D$4955,$D998),"")</f>
        <v>1.9333333333333331E-2</v>
      </c>
      <c r="AD998" s="23" t="str">
        <f>IF(ISNUMBER(AVERAGEIFS(ObservedSpeciesData!AD$2:AD$4955,ObservedSpeciesData!$A$2:$A$4955,$A998,ObservedSpeciesData!$D$2:$D$4955,$D998)),AVERAGEIFS(ObservedSpeciesData!AD$2:AD$4955,ObservedSpeciesData!$A$2:$A$4955,$A998,ObservedSpeciesData!$D$2:$D$4955,$D998),"")</f>
        <v/>
      </c>
      <c r="AE998" s="24" t="str">
        <f>IF(ISNUMBER(AVERAGEIFS(ObservedSpeciesData!AE$2:AE$4955,ObservedSpeciesData!$A$2:$A$4955,$A998,ObservedSpeciesData!$D$2:$D$4955,$D998)),AVERAGEIFS(ObservedSpeciesData!AE$2:AE$4955,ObservedSpeciesData!$A$2:$A$4955,$A998,ObservedSpeciesData!$D$2:$D$4955,$D998),"")</f>
        <v/>
      </c>
      <c r="AF998" s="23"/>
      <c r="AG998" s="24"/>
      <c r="AH998" s="23" t="str">
        <f>IF(ISNUMBER(AVERAGEIFS(ObservedSpeciesData!AH$2:AH$4955,ObservedSpeciesData!$A$2:$A$4955,$A998,ObservedSpeciesData!$D$2:$D$4955,$D998)),AVERAGEIFS(ObservedSpeciesData!AH$2:AH$4955,ObservedSpeciesData!$A$2:$A$4955,$A998,ObservedSpeciesData!$D$2:$D$4955,$D998),"")</f>
        <v/>
      </c>
      <c r="AI998" s="23" t="str">
        <f>IF(ISNUMBER(AVERAGEIFS(ObservedSpeciesData!AI$2:AI$4955,ObservedSpeciesData!$A$2:$A$4955,$A998,ObservedSpeciesData!$C$2:$C$4955,$C998,ObservedSpeciesData!$D$2:$D$4955,$D998)),AVERAGEIFS(ObservedSpeciesData!AI$2:AI$4955,ObservedSpeciesData!$A$2:$A$4955,$A998,ObservedSpeciesData!$C$2:$C$4955,$C998,ObservedSpeciesData!$D$2:$D$4955,$D998),"")</f>
        <v/>
      </c>
      <c r="AJ998" s="2">
        <f>COUNTIFS(ObservedSpeciesData!$A$2:$A$828,$A998,ObservedSpeciesData!$D$2:$D$828,$D998)</f>
        <v>0</v>
      </c>
      <c r="AK998" s="2">
        <f t="shared" si="15"/>
        <v>4</v>
      </c>
    </row>
    <row r="999" spans="1:37" x14ac:dyDescent="0.25">
      <c r="A999" s="14" t="s">
        <v>95</v>
      </c>
      <c r="B999" t="s">
        <v>80</v>
      </c>
      <c r="C999" t="s">
        <v>90</v>
      </c>
      <c r="D999" s="13">
        <v>42277</v>
      </c>
      <c r="E999">
        <v>1</v>
      </c>
      <c r="F999">
        <v>50</v>
      </c>
      <c r="G999" s="2" t="s">
        <v>87</v>
      </c>
      <c r="H999" s="2" t="s">
        <v>11</v>
      </c>
      <c r="I999">
        <v>8</v>
      </c>
      <c r="J999" s="2" t="s">
        <v>88</v>
      </c>
      <c r="K999" s="2">
        <f>IF(ISNUMBER(AVERAGEIFS(ObservedSpeciesData!K$2:K$4955,ObservedSpeciesData!$A$2:$A$4955,$A999,ObservedSpeciesData!$D$2:$D$4955,$D999)),AVERAGEIFS(ObservedSpeciesData!K$2:K$4955,ObservedSpeciesData!$A$2:$A$4955,$A999,ObservedSpeciesData!$D$2:$D$4955,$D999),"")</f>
        <v>45</v>
      </c>
      <c r="L999" s="26">
        <f>IF(ISNUMBER(AVERAGEIFS(ObservedSpeciesData!L$2:L$4955,ObservedSpeciesData!$A$2:$A$4955,$A999,ObservedSpeciesData!$D$2:$D$4955,$D999)),AVERAGEIFS(ObservedSpeciesData!L$2:L$4955,ObservedSpeciesData!$A$2:$A$4955,$A999,ObservedSpeciesData!$D$2:$D$4955,$D999),"")</f>
        <v>1729</v>
      </c>
      <c r="M999" s="23">
        <f>IF(ISNUMBER(AVERAGEIFS(ObservedSpeciesData!M$2:M$4955,ObservedSpeciesData!$A$2:$A$4955,$A999,ObservedSpeciesData!$D$2:$D$4955,$D999)),AVERAGEIFS(ObservedSpeciesData!M$2:M$4955,ObservedSpeciesData!$A$2:$A$4955,$A999,ObservedSpeciesData!$D$2:$D$4955,$D999),"")</f>
        <v>172.9</v>
      </c>
      <c r="N999" s="23" t="str">
        <f>IF(ISNUMBER(AVERAGEIFS(ObservedSpeciesData!N$2:N$4955,ObservedSpeciesData!$A$2:$A$4955,$A999,ObservedSpeciesData!$D$2:$D$4955,$D999)),AVERAGEIFS(ObservedSpeciesData!N$2:N$4955,ObservedSpeciesData!$A$2:$A$4955,$A999,ObservedSpeciesData!$D$2:$D$4955,$D999),"")</f>
        <v/>
      </c>
      <c r="O999" s="23" t="str">
        <f>IF(ISNUMBER(AVERAGEIFS(ObservedSpeciesData!O$2:O$4955,ObservedSpeciesData!$A$2:$A$4955,$A999,ObservedSpeciesData!$D$2:$D$4955,$D999)),AVERAGEIFS(ObservedSpeciesData!O$2:O$4955,ObservedSpeciesData!$A$2:$A$4955,$A999,ObservedSpeciesData!$D$2:$D$4955,$D999),"")</f>
        <v/>
      </c>
      <c r="P999" s="23" t="str">
        <f>IF(ISNUMBER(AVERAGEIFS(ObservedSpeciesData!P$2:P$4955,ObservedSpeciesData!$A$2:$A$4955,$A999,ObservedSpeciesData!$C$2:$C$4955,$C999,ObservedSpeciesData!$D$2:$D$4955,$D999)),AVERAGEIFS(ObservedSpeciesData!P$2:P$4955,ObservedSpeciesData!$A$2:$A$4955,$A999,ObservedSpeciesData!$C$2:$C$4955,$C999,ObservedSpeciesData!$D$2:$D$4955,$D999),"")</f>
        <v/>
      </c>
      <c r="Q999" s="23"/>
      <c r="R999" s="25" t="str">
        <f>IF(ISNUMBER(AVERAGEIFS(ObservedSpeciesData!R$2:R$4955,ObservedSpeciesData!$A$2:$A$4955,$A999,ObservedSpeciesData!$D$2:$D$4955,$D999)),AVERAGEIFS(ObservedSpeciesData!R$2:R$4955,ObservedSpeciesData!$A$2:$A$4955,$A999,ObservedSpeciesData!$D$2:$D$4955,$D999),"")</f>
        <v/>
      </c>
      <c r="S999" s="25" t="str">
        <f>IF(ISNUMBER(AVERAGEIFS(ObservedSpeciesData!S$2:S$4955,ObservedSpeciesData!$A$2:$A$4955,$A999,ObservedSpeciesData!$D$2:$D$4955,$D999)),AVERAGEIFS(ObservedSpeciesData!S$2:S$4955,ObservedSpeciesData!$A$2:$A$4955,$A999,ObservedSpeciesData!$D$2:$D$4955,$D999),"")</f>
        <v/>
      </c>
      <c r="T999" s="23" t="str">
        <f>IF(ISNUMBER(AVERAGEIFS(ObservedSpeciesData!T$2:T$4955,ObservedSpeciesData!$A$2:$A$4955,$A999,ObservedSpeciesData!$D$2:$D$4955,$D999)),AVERAGEIFS(ObservedSpeciesData!T$2:T$4955,ObservedSpeciesData!$A$2:$A$4955,$A999,ObservedSpeciesData!$D$2:$D$4955,$D999),"")</f>
        <v/>
      </c>
      <c r="U999" s="24" t="str">
        <f>IF(ISNUMBER(AVERAGEIFS(ObservedSpeciesData!U$2:U$4955,ObservedSpeciesData!$A$2:$A$4955,$A999,ObservedSpeciesData!$C$2:$C$4955,$C999,ObservedSpeciesData!$D$2:$D$4955,$D999)),AVERAGEIFS(ObservedSpeciesData!U$2:U$4955,ObservedSpeciesData!$A$2:$A$4955,$A999,ObservedSpeciesData!$C$2:$C$4955,$C999,ObservedSpeciesData!$D$2:$D$4955,$D999),"")</f>
        <v/>
      </c>
      <c r="V999" s="23" t="str">
        <f>IF(ISNUMBER(AVERAGEIFS(ObservedSpeciesData!V$2:V$4955,ObservedSpeciesData!$A$2:$A$4955,$A999,ObservedSpeciesData!$D$2:$D$4955,$D999)),AVERAGEIFS(ObservedSpeciesData!V$2:V$4955,ObservedSpeciesData!$A$2:$A$4955,$A999,ObservedSpeciesData!$D$2:$D$4955,$D999),"")</f>
        <v/>
      </c>
      <c r="W999" s="23" t="str">
        <f>IF(ISNUMBER(AVERAGEIFS(ObservedSpeciesData!W$2:W$4955,ObservedSpeciesData!$A$2:$A$4955,$A999,ObservedSpeciesData!$D$2:$D$4955,$D999)),AVERAGEIFS(ObservedSpeciesData!W$2:W$4955,ObservedSpeciesData!$A$2:$A$4955,$A999,ObservedSpeciesData!$D$2:$D$4955,$D999),"")</f>
        <v/>
      </c>
      <c r="X999" s="23" t="str">
        <f>IF(ISNUMBER(AVERAGEIFS(ObservedSpeciesData!X$2:X$4955,ObservedSpeciesData!$A$2:$A$4955,$A999,ObservedSpeciesData!$D$2:$D$4955,$D999)),AVERAGEIFS(ObservedSpeciesData!X$2:X$4955,ObservedSpeciesData!$A$2:$A$4955,$A999,ObservedSpeciesData!$D$2:$D$4955,$D999),"")</f>
        <v/>
      </c>
      <c r="Y999" s="23" t="str">
        <f>IF(ISNUMBER(AVERAGEIFS(ObservedSpeciesData!Y$2:Y$4955,ObservedSpeciesData!$A$2:$A$4955,$A999,ObservedSpeciesData!$D$2:$D$4955,$D999)),AVERAGEIFS(ObservedSpeciesData!Y$2:Y$4955,ObservedSpeciesData!$A$2:$A$4955,$A999,ObservedSpeciesData!$D$2:$D$4955,$D999),"")</f>
        <v/>
      </c>
      <c r="Z999" s="23" t="str">
        <f>IF(ISNUMBER(AVERAGEIFS(ObservedSpeciesData!Z$2:Z$4955,ObservedSpeciesData!$A$2:$A$4955,$A999,ObservedSpeciesData!$D$2:$D$4955,$D999)),AVERAGEIFS(ObservedSpeciesData!Z$2:Z$4955,ObservedSpeciesData!$A$2:$A$4955,$A999,ObservedSpeciesData!$D$2:$D$4955,$D999),"")</f>
        <v/>
      </c>
      <c r="AA999" s="23">
        <f>IF(ISNUMBER(AVERAGEIFS(ObservedSpeciesData!AA$2:AA$4955,ObservedSpeciesData!$A$2:$A$4955,$A999,ObservedSpeciesData!$D$2:$D$4955,$D999)),AVERAGEIFS(ObservedSpeciesData!AA$2:AA$4955,ObservedSpeciesData!$A$2:$A$4955,$A999,ObservedSpeciesData!$D$2:$D$4955,$D999),"")</f>
        <v>14.666666666666666</v>
      </c>
      <c r="AB999" s="24">
        <f>IF(ISNUMBER(AVERAGEIFS(ObservedSpeciesData!AB$2:AB$4955,ObservedSpeciesData!$A$2:$A$4955,$A999,ObservedSpeciesData!$D$2:$D$4955,$D999)),AVERAGEIFS(ObservedSpeciesData!AB$2:AB$4955,ObservedSpeciesData!$A$2:$A$4955,$A999,ObservedSpeciesData!$D$2:$D$4955,$D999),"")</f>
        <v>2.3666666666666669E-2</v>
      </c>
      <c r="AC999" s="24">
        <f>IF(ISNUMBER(AVERAGEIFS(ObservedSpeciesData!AC$2:AC$4955,ObservedSpeciesData!$A$2:$A$4955,$A999,ObservedSpeciesData!$D$2:$D$4955,$D999)),AVERAGEIFS(ObservedSpeciesData!AC$2:AC$4955,ObservedSpeciesData!$A$2:$A$4955,$A999,ObservedSpeciesData!$D$2:$D$4955,$D999),"")</f>
        <v>2.3666666666666669E-2</v>
      </c>
      <c r="AD999" s="23" t="str">
        <f>IF(ISNUMBER(AVERAGEIFS(ObservedSpeciesData!AD$2:AD$4955,ObservedSpeciesData!$A$2:$A$4955,$A999,ObservedSpeciesData!$D$2:$D$4955,$D999)),AVERAGEIFS(ObservedSpeciesData!AD$2:AD$4955,ObservedSpeciesData!$A$2:$A$4955,$A999,ObservedSpeciesData!$D$2:$D$4955,$D999),"")</f>
        <v/>
      </c>
      <c r="AE999" s="24" t="str">
        <f>IF(ISNUMBER(AVERAGEIFS(ObservedSpeciesData!AE$2:AE$4955,ObservedSpeciesData!$A$2:$A$4955,$A999,ObservedSpeciesData!$D$2:$D$4955,$D999)),AVERAGEIFS(ObservedSpeciesData!AE$2:AE$4955,ObservedSpeciesData!$A$2:$A$4955,$A999,ObservedSpeciesData!$D$2:$D$4955,$D999),"")</f>
        <v/>
      </c>
      <c r="AF999" s="23"/>
      <c r="AG999" s="24"/>
      <c r="AH999" s="23" t="str">
        <f>IF(ISNUMBER(AVERAGEIFS(ObservedSpeciesData!AH$2:AH$4955,ObservedSpeciesData!$A$2:$A$4955,$A999,ObservedSpeciesData!$D$2:$D$4955,$D999)),AVERAGEIFS(ObservedSpeciesData!AH$2:AH$4955,ObservedSpeciesData!$A$2:$A$4955,$A999,ObservedSpeciesData!$D$2:$D$4955,$D999),"")</f>
        <v/>
      </c>
      <c r="AI999" s="23" t="str">
        <f>IF(ISNUMBER(AVERAGEIFS(ObservedSpeciesData!AI$2:AI$4955,ObservedSpeciesData!$A$2:$A$4955,$A999,ObservedSpeciesData!$C$2:$C$4955,$C999,ObservedSpeciesData!$D$2:$D$4955,$D999)),AVERAGEIFS(ObservedSpeciesData!AI$2:AI$4955,ObservedSpeciesData!$A$2:$A$4955,$A999,ObservedSpeciesData!$C$2:$C$4955,$C999,ObservedSpeciesData!$D$2:$D$4955,$D999),"")</f>
        <v/>
      </c>
      <c r="AJ999" s="2">
        <f>COUNTIFS(ObservedSpeciesData!$A$2:$A$828,$A999,ObservedSpeciesData!$D$2:$D$828,$D999)</f>
        <v>0</v>
      </c>
      <c r="AK999" s="2">
        <f t="shared" si="15"/>
        <v>4</v>
      </c>
    </row>
    <row r="1000" spans="1:37" x14ac:dyDescent="0.25">
      <c r="A1000" s="14" t="s">
        <v>94</v>
      </c>
      <c r="B1000" t="s">
        <v>80</v>
      </c>
      <c r="C1000" t="s">
        <v>90</v>
      </c>
      <c r="D1000" s="13">
        <v>42277</v>
      </c>
      <c r="E1000">
        <v>1</v>
      </c>
      <c r="F1000">
        <v>100</v>
      </c>
      <c r="G1000" s="2" t="s">
        <v>87</v>
      </c>
      <c r="H1000" s="2" t="s">
        <v>11</v>
      </c>
      <c r="I1000">
        <v>8</v>
      </c>
      <c r="J1000" s="2" t="s">
        <v>88</v>
      </c>
      <c r="K1000" s="2">
        <f>IF(ISNUMBER(AVERAGEIFS(ObservedSpeciesData!K$2:K$4955,ObservedSpeciesData!$A$2:$A$4955,$A1000,ObservedSpeciesData!$D$2:$D$4955,$D1000)),AVERAGEIFS(ObservedSpeciesData!K$2:K$4955,ObservedSpeciesData!$A$2:$A$4955,$A1000,ObservedSpeciesData!$D$2:$D$4955,$D1000),"")</f>
        <v>90</v>
      </c>
      <c r="L1000" s="26">
        <f>IF(ISNUMBER(AVERAGEIFS(ObservedSpeciesData!L$2:L$4955,ObservedSpeciesData!$A$2:$A$4955,$A1000,ObservedSpeciesData!$D$2:$D$4955,$D1000)),AVERAGEIFS(ObservedSpeciesData!L$2:L$4955,ObservedSpeciesData!$A$2:$A$4955,$A1000,ObservedSpeciesData!$D$2:$D$4955,$D1000),"")</f>
        <v>1916</v>
      </c>
      <c r="M1000" s="23">
        <f>IF(ISNUMBER(AVERAGEIFS(ObservedSpeciesData!M$2:M$4955,ObservedSpeciesData!$A$2:$A$4955,$A1000,ObservedSpeciesData!$D$2:$D$4955,$D1000)),AVERAGEIFS(ObservedSpeciesData!M$2:M$4955,ObservedSpeciesData!$A$2:$A$4955,$A1000,ObservedSpeciesData!$D$2:$D$4955,$D1000),"")</f>
        <v>191.60000000000002</v>
      </c>
      <c r="N1000" s="23" t="str">
        <f>IF(ISNUMBER(AVERAGEIFS(ObservedSpeciesData!N$2:N$4955,ObservedSpeciesData!$A$2:$A$4955,$A1000,ObservedSpeciesData!$D$2:$D$4955,$D1000)),AVERAGEIFS(ObservedSpeciesData!N$2:N$4955,ObservedSpeciesData!$A$2:$A$4955,$A1000,ObservedSpeciesData!$D$2:$D$4955,$D1000),"")</f>
        <v/>
      </c>
      <c r="O1000" s="23" t="str">
        <f>IF(ISNUMBER(AVERAGEIFS(ObservedSpeciesData!O$2:O$4955,ObservedSpeciesData!$A$2:$A$4955,$A1000,ObservedSpeciesData!$D$2:$D$4955,$D1000)),AVERAGEIFS(ObservedSpeciesData!O$2:O$4955,ObservedSpeciesData!$A$2:$A$4955,$A1000,ObservedSpeciesData!$D$2:$D$4955,$D1000),"")</f>
        <v/>
      </c>
      <c r="P1000" s="23" t="str">
        <f>IF(ISNUMBER(AVERAGEIFS(ObservedSpeciesData!P$2:P$4955,ObservedSpeciesData!$A$2:$A$4955,$A1000,ObservedSpeciesData!$C$2:$C$4955,$C1000,ObservedSpeciesData!$D$2:$D$4955,$D1000)),AVERAGEIFS(ObservedSpeciesData!P$2:P$4955,ObservedSpeciesData!$A$2:$A$4955,$A1000,ObservedSpeciesData!$C$2:$C$4955,$C1000,ObservedSpeciesData!$D$2:$D$4955,$D1000),"")</f>
        <v/>
      </c>
      <c r="Q1000" s="23"/>
      <c r="R1000" s="25" t="str">
        <f>IF(ISNUMBER(AVERAGEIFS(ObservedSpeciesData!R$2:R$4955,ObservedSpeciesData!$A$2:$A$4955,$A1000,ObservedSpeciesData!$D$2:$D$4955,$D1000)),AVERAGEIFS(ObservedSpeciesData!R$2:R$4955,ObservedSpeciesData!$A$2:$A$4955,$A1000,ObservedSpeciesData!$D$2:$D$4955,$D1000),"")</f>
        <v/>
      </c>
      <c r="S1000" s="25" t="str">
        <f>IF(ISNUMBER(AVERAGEIFS(ObservedSpeciesData!S$2:S$4955,ObservedSpeciesData!$A$2:$A$4955,$A1000,ObservedSpeciesData!$D$2:$D$4955,$D1000)),AVERAGEIFS(ObservedSpeciesData!S$2:S$4955,ObservedSpeciesData!$A$2:$A$4955,$A1000,ObservedSpeciesData!$D$2:$D$4955,$D1000),"")</f>
        <v/>
      </c>
      <c r="T1000" s="23" t="str">
        <f>IF(ISNUMBER(AVERAGEIFS(ObservedSpeciesData!T$2:T$4955,ObservedSpeciesData!$A$2:$A$4955,$A1000,ObservedSpeciesData!$D$2:$D$4955,$D1000)),AVERAGEIFS(ObservedSpeciesData!T$2:T$4955,ObservedSpeciesData!$A$2:$A$4955,$A1000,ObservedSpeciesData!$D$2:$D$4955,$D1000),"")</f>
        <v/>
      </c>
      <c r="U1000" s="24" t="str">
        <f>IF(ISNUMBER(AVERAGEIFS(ObservedSpeciesData!U$2:U$4955,ObservedSpeciesData!$A$2:$A$4955,$A1000,ObservedSpeciesData!$C$2:$C$4955,$C1000,ObservedSpeciesData!$D$2:$D$4955,$D1000)),AVERAGEIFS(ObservedSpeciesData!U$2:U$4955,ObservedSpeciesData!$A$2:$A$4955,$A1000,ObservedSpeciesData!$C$2:$C$4955,$C1000,ObservedSpeciesData!$D$2:$D$4955,$D1000),"")</f>
        <v/>
      </c>
      <c r="V1000" s="23" t="str">
        <f>IF(ISNUMBER(AVERAGEIFS(ObservedSpeciesData!V$2:V$4955,ObservedSpeciesData!$A$2:$A$4955,$A1000,ObservedSpeciesData!$D$2:$D$4955,$D1000)),AVERAGEIFS(ObservedSpeciesData!V$2:V$4955,ObservedSpeciesData!$A$2:$A$4955,$A1000,ObservedSpeciesData!$D$2:$D$4955,$D1000),"")</f>
        <v/>
      </c>
      <c r="W1000" s="23" t="str">
        <f>IF(ISNUMBER(AVERAGEIFS(ObservedSpeciesData!W$2:W$4955,ObservedSpeciesData!$A$2:$A$4955,$A1000,ObservedSpeciesData!$D$2:$D$4955,$D1000)),AVERAGEIFS(ObservedSpeciesData!W$2:W$4955,ObservedSpeciesData!$A$2:$A$4955,$A1000,ObservedSpeciesData!$D$2:$D$4955,$D1000),"")</f>
        <v/>
      </c>
      <c r="X1000" s="23" t="str">
        <f>IF(ISNUMBER(AVERAGEIFS(ObservedSpeciesData!X$2:X$4955,ObservedSpeciesData!$A$2:$A$4955,$A1000,ObservedSpeciesData!$D$2:$D$4955,$D1000)),AVERAGEIFS(ObservedSpeciesData!X$2:X$4955,ObservedSpeciesData!$A$2:$A$4955,$A1000,ObservedSpeciesData!$D$2:$D$4955,$D1000),"")</f>
        <v/>
      </c>
      <c r="Y1000" s="23" t="str">
        <f>IF(ISNUMBER(AVERAGEIFS(ObservedSpeciesData!Y$2:Y$4955,ObservedSpeciesData!$A$2:$A$4955,$A1000,ObservedSpeciesData!$D$2:$D$4955,$D1000)),AVERAGEIFS(ObservedSpeciesData!Y$2:Y$4955,ObservedSpeciesData!$A$2:$A$4955,$A1000,ObservedSpeciesData!$D$2:$D$4955,$D1000),"")</f>
        <v/>
      </c>
      <c r="Z1000" s="23" t="str">
        <f>IF(ISNUMBER(AVERAGEIFS(ObservedSpeciesData!Z$2:Z$4955,ObservedSpeciesData!$A$2:$A$4955,$A1000,ObservedSpeciesData!$D$2:$D$4955,$D1000)),AVERAGEIFS(ObservedSpeciesData!Z$2:Z$4955,ObservedSpeciesData!$A$2:$A$4955,$A1000,ObservedSpeciesData!$D$2:$D$4955,$D1000),"")</f>
        <v/>
      </c>
      <c r="AA1000" s="23">
        <f>IF(ISNUMBER(AVERAGEIFS(ObservedSpeciesData!AA$2:AA$4955,ObservedSpeciesData!$A$2:$A$4955,$A1000,ObservedSpeciesData!$D$2:$D$4955,$D1000)),AVERAGEIFS(ObservedSpeciesData!AA$2:AA$4955,ObservedSpeciesData!$A$2:$A$4955,$A1000,ObservedSpeciesData!$D$2:$D$4955,$D1000),"")</f>
        <v>15.5</v>
      </c>
      <c r="AB1000" s="24">
        <f>IF(ISNUMBER(AVERAGEIFS(ObservedSpeciesData!AB$2:AB$4955,ObservedSpeciesData!$A$2:$A$4955,$A1000,ObservedSpeciesData!$D$2:$D$4955,$D1000)),AVERAGEIFS(ObservedSpeciesData!AB$2:AB$4955,ObservedSpeciesData!$A$2:$A$4955,$A1000,ObservedSpeciesData!$D$2:$D$4955,$D1000),"")</f>
        <v>2.466666666666667E-2</v>
      </c>
      <c r="AC1000" s="24">
        <f>IF(ISNUMBER(AVERAGEIFS(ObservedSpeciesData!AC$2:AC$4955,ObservedSpeciesData!$A$2:$A$4955,$A1000,ObservedSpeciesData!$D$2:$D$4955,$D1000)),AVERAGEIFS(ObservedSpeciesData!AC$2:AC$4955,ObservedSpeciesData!$A$2:$A$4955,$A1000,ObservedSpeciesData!$D$2:$D$4955,$D1000),"")</f>
        <v>2.466666666666667E-2</v>
      </c>
      <c r="AD1000" s="23" t="str">
        <f>IF(ISNUMBER(AVERAGEIFS(ObservedSpeciesData!AD$2:AD$4955,ObservedSpeciesData!$A$2:$A$4955,$A1000,ObservedSpeciesData!$D$2:$D$4955,$D1000)),AVERAGEIFS(ObservedSpeciesData!AD$2:AD$4955,ObservedSpeciesData!$A$2:$A$4955,$A1000,ObservedSpeciesData!$D$2:$D$4955,$D1000),"")</f>
        <v/>
      </c>
      <c r="AE1000" s="24" t="str">
        <f>IF(ISNUMBER(AVERAGEIFS(ObservedSpeciesData!AE$2:AE$4955,ObservedSpeciesData!$A$2:$A$4955,$A1000,ObservedSpeciesData!$D$2:$D$4955,$D1000)),AVERAGEIFS(ObservedSpeciesData!AE$2:AE$4955,ObservedSpeciesData!$A$2:$A$4955,$A1000,ObservedSpeciesData!$D$2:$D$4955,$D1000),"")</f>
        <v/>
      </c>
      <c r="AF1000" s="23"/>
      <c r="AG1000" s="24"/>
      <c r="AH1000" s="23" t="str">
        <f>IF(ISNUMBER(AVERAGEIFS(ObservedSpeciesData!AH$2:AH$4955,ObservedSpeciesData!$A$2:$A$4955,$A1000,ObservedSpeciesData!$D$2:$D$4955,$D1000)),AVERAGEIFS(ObservedSpeciesData!AH$2:AH$4955,ObservedSpeciesData!$A$2:$A$4955,$A1000,ObservedSpeciesData!$D$2:$D$4955,$D1000),"")</f>
        <v/>
      </c>
      <c r="AI1000" s="23" t="str">
        <f>IF(ISNUMBER(AVERAGEIFS(ObservedSpeciesData!AI$2:AI$4955,ObservedSpeciesData!$A$2:$A$4955,$A1000,ObservedSpeciesData!$C$2:$C$4955,$C1000,ObservedSpeciesData!$D$2:$D$4955,$D1000)),AVERAGEIFS(ObservedSpeciesData!AI$2:AI$4955,ObservedSpeciesData!$A$2:$A$4955,$A1000,ObservedSpeciesData!$C$2:$C$4955,$C1000,ObservedSpeciesData!$D$2:$D$4955,$D1000),"")</f>
        <v/>
      </c>
      <c r="AJ1000" s="2">
        <f>COUNTIFS(ObservedSpeciesData!$A$2:$A$828,$A1000,ObservedSpeciesData!$D$2:$D$828,$D1000)</f>
        <v>0</v>
      </c>
      <c r="AK1000" s="2">
        <f t="shared" si="15"/>
        <v>4</v>
      </c>
    </row>
    <row r="1001" spans="1:37" x14ac:dyDescent="0.25">
      <c r="A1001" s="14" t="s">
        <v>93</v>
      </c>
      <c r="B1001" t="s">
        <v>80</v>
      </c>
      <c r="C1001" t="s">
        <v>90</v>
      </c>
      <c r="D1001" s="13">
        <v>42277</v>
      </c>
      <c r="E1001">
        <v>1</v>
      </c>
      <c r="F1001">
        <v>200</v>
      </c>
      <c r="G1001" s="2" t="s">
        <v>87</v>
      </c>
      <c r="H1001" s="2" t="s">
        <v>11</v>
      </c>
      <c r="I1001">
        <v>8</v>
      </c>
      <c r="J1001" s="2" t="s">
        <v>88</v>
      </c>
      <c r="K1001" s="2">
        <f>IF(ISNUMBER(AVERAGEIFS(ObservedSpeciesData!K$2:K$4955,ObservedSpeciesData!$A$2:$A$4955,$A1001,ObservedSpeciesData!$D$2:$D$4955,$D1001)),AVERAGEIFS(ObservedSpeciesData!K$2:K$4955,ObservedSpeciesData!$A$2:$A$4955,$A1001,ObservedSpeciesData!$D$2:$D$4955,$D1001),"")</f>
        <v>180</v>
      </c>
      <c r="L1001" s="26">
        <f>IF(ISNUMBER(AVERAGEIFS(ObservedSpeciesData!L$2:L$4955,ObservedSpeciesData!$A$2:$A$4955,$A1001,ObservedSpeciesData!$D$2:$D$4955,$D1001)),AVERAGEIFS(ObservedSpeciesData!L$2:L$4955,ObservedSpeciesData!$A$2:$A$4955,$A1001,ObservedSpeciesData!$D$2:$D$4955,$D1001),"")</f>
        <v>2120</v>
      </c>
      <c r="M1001" s="23">
        <f>IF(ISNUMBER(AVERAGEIFS(ObservedSpeciesData!M$2:M$4955,ObservedSpeciesData!$A$2:$A$4955,$A1001,ObservedSpeciesData!$D$2:$D$4955,$D1001)),AVERAGEIFS(ObservedSpeciesData!M$2:M$4955,ObservedSpeciesData!$A$2:$A$4955,$A1001,ObservedSpeciesData!$D$2:$D$4955,$D1001),"")</f>
        <v>212</v>
      </c>
      <c r="N1001" s="23" t="str">
        <f>IF(ISNUMBER(AVERAGEIFS(ObservedSpeciesData!N$2:N$4955,ObservedSpeciesData!$A$2:$A$4955,$A1001,ObservedSpeciesData!$D$2:$D$4955,$D1001)),AVERAGEIFS(ObservedSpeciesData!N$2:N$4955,ObservedSpeciesData!$A$2:$A$4955,$A1001,ObservedSpeciesData!$D$2:$D$4955,$D1001),"")</f>
        <v/>
      </c>
      <c r="O1001" s="23" t="str">
        <f>IF(ISNUMBER(AVERAGEIFS(ObservedSpeciesData!O$2:O$4955,ObservedSpeciesData!$A$2:$A$4955,$A1001,ObservedSpeciesData!$D$2:$D$4955,$D1001)),AVERAGEIFS(ObservedSpeciesData!O$2:O$4955,ObservedSpeciesData!$A$2:$A$4955,$A1001,ObservedSpeciesData!$D$2:$D$4955,$D1001),"")</f>
        <v/>
      </c>
      <c r="P1001" s="23" t="str">
        <f>IF(ISNUMBER(AVERAGEIFS(ObservedSpeciesData!P$2:P$4955,ObservedSpeciesData!$A$2:$A$4955,$A1001,ObservedSpeciesData!$C$2:$C$4955,$C1001,ObservedSpeciesData!$D$2:$D$4955,$D1001)),AVERAGEIFS(ObservedSpeciesData!P$2:P$4955,ObservedSpeciesData!$A$2:$A$4955,$A1001,ObservedSpeciesData!$C$2:$C$4955,$C1001,ObservedSpeciesData!$D$2:$D$4955,$D1001),"")</f>
        <v/>
      </c>
      <c r="Q1001" s="23"/>
      <c r="R1001" s="25" t="str">
        <f>IF(ISNUMBER(AVERAGEIFS(ObservedSpeciesData!R$2:R$4955,ObservedSpeciesData!$A$2:$A$4955,$A1001,ObservedSpeciesData!$D$2:$D$4955,$D1001)),AVERAGEIFS(ObservedSpeciesData!R$2:R$4955,ObservedSpeciesData!$A$2:$A$4955,$A1001,ObservedSpeciesData!$D$2:$D$4955,$D1001),"")</f>
        <v/>
      </c>
      <c r="S1001" s="25" t="str">
        <f>IF(ISNUMBER(AVERAGEIFS(ObservedSpeciesData!S$2:S$4955,ObservedSpeciesData!$A$2:$A$4955,$A1001,ObservedSpeciesData!$D$2:$D$4955,$D1001)),AVERAGEIFS(ObservedSpeciesData!S$2:S$4955,ObservedSpeciesData!$A$2:$A$4955,$A1001,ObservedSpeciesData!$D$2:$D$4955,$D1001),"")</f>
        <v/>
      </c>
      <c r="T1001" s="23" t="str">
        <f>IF(ISNUMBER(AVERAGEIFS(ObservedSpeciesData!T$2:T$4955,ObservedSpeciesData!$A$2:$A$4955,$A1001,ObservedSpeciesData!$D$2:$D$4955,$D1001)),AVERAGEIFS(ObservedSpeciesData!T$2:T$4955,ObservedSpeciesData!$A$2:$A$4955,$A1001,ObservedSpeciesData!$D$2:$D$4955,$D1001),"")</f>
        <v/>
      </c>
      <c r="U1001" s="24" t="str">
        <f>IF(ISNUMBER(AVERAGEIFS(ObservedSpeciesData!U$2:U$4955,ObservedSpeciesData!$A$2:$A$4955,$A1001,ObservedSpeciesData!$C$2:$C$4955,$C1001,ObservedSpeciesData!$D$2:$D$4955,$D1001)),AVERAGEIFS(ObservedSpeciesData!U$2:U$4955,ObservedSpeciesData!$A$2:$A$4955,$A1001,ObservedSpeciesData!$C$2:$C$4955,$C1001,ObservedSpeciesData!$D$2:$D$4955,$D1001),"")</f>
        <v/>
      </c>
      <c r="V1001" s="23" t="str">
        <f>IF(ISNUMBER(AVERAGEIFS(ObservedSpeciesData!V$2:V$4955,ObservedSpeciesData!$A$2:$A$4955,$A1001,ObservedSpeciesData!$D$2:$D$4955,$D1001)),AVERAGEIFS(ObservedSpeciesData!V$2:V$4955,ObservedSpeciesData!$A$2:$A$4955,$A1001,ObservedSpeciesData!$D$2:$D$4955,$D1001),"")</f>
        <v/>
      </c>
      <c r="W1001" s="23" t="str">
        <f>IF(ISNUMBER(AVERAGEIFS(ObservedSpeciesData!W$2:W$4955,ObservedSpeciesData!$A$2:$A$4955,$A1001,ObservedSpeciesData!$D$2:$D$4955,$D1001)),AVERAGEIFS(ObservedSpeciesData!W$2:W$4955,ObservedSpeciesData!$A$2:$A$4955,$A1001,ObservedSpeciesData!$D$2:$D$4955,$D1001),"")</f>
        <v/>
      </c>
      <c r="X1001" s="23" t="str">
        <f>IF(ISNUMBER(AVERAGEIFS(ObservedSpeciesData!X$2:X$4955,ObservedSpeciesData!$A$2:$A$4955,$A1001,ObservedSpeciesData!$D$2:$D$4955,$D1001)),AVERAGEIFS(ObservedSpeciesData!X$2:X$4955,ObservedSpeciesData!$A$2:$A$4955,$A1001,ObservedSpeciesData!$D$2:$D$4955,$D1001),"")</f>
        <v/>
      </c>
      <c r="Y1001" s="23" t="str">
        <f>IF(ISNUMBER(AVERAGEIFS(ObservedSpeciesData!Y$2:Y$4955,ObservedSpeciesData!$A$2:$A$4955,$A1001,ObservedSpeciesData!$D$2:$D$4955,$D1001)),AVERAGEIFS(ObservedSpeciesData!Y$2:Y$4955,ObservedSpeciesData!$A$2:$A$4955,$A1001,ObservedSpeciesData!$D$2:$D$4955,$D1001),"")</f>
        <v/>
      </c>
      <c r="Z1001" s="23" t="str">
        <f>IF(ISNUMBER(AVERAGEIFS(ObservedSpeciesData!Z$2:Z$4955,ObservedSpeciesData!$A$2:$A$4955,$A1001,ObservedSpeciesData!$D$2:$D$4955,$D1001)),AVERAGEIFS(ObservedSpeciesData!Z$2:Z$4955,ObservedSpeciesData!$A$2:$A$4955,$A1001,ObservedSpeciesData!$D$2:$D$4955,$D1001),"")</f>
        <v/>
      </c>
      <c r="AA1001" s="23">
        <f>IF(ISNUMBER(AVERAGEIFS(ObservedSpeciesData!AA$2:AA$4955,ObservedSpeciesData!$A$2:$A$4955,$A1001,ObservedSpeciesData!$D$2:$D$4955,$D1001)),AVERAGEIFS(ObservedSpeciesData!AA$2:AA$4955,ObservedSpeciesData!$A$2:$A$4955,$A1001,ObservedSpeciesData!$D$2:$D$4955,$D1001),"")</f>
        <v>22.166666666666668</v>
      </c>
      <c r="AB1001" s="24">
        <f>IF(ISNUMBER(AVERAGEIFS(ObservedSpeciesData!AB$2:AB$4955,ObservedSpeciesData!$A$2:$A$4955,$A1001,ObservedSpeciesData!$D$2:$D$4955,$D1001)),AVERAGEIFS(ObservedSpeciesData!AB$2:AB$4955,ObservedSpeciesData!$A$2:$A$4955,$A1001,ObservedSpeciesData!$D$2:$D$4955,$D1001),"")</f>
        <v>3.5666666666666673E-2</v>
      </c>
      <c r="AC1001" s="24">
        <f>IF(ISNUMBER(AVERAGEIFS(ObservedSpeciesData!AC$2:AC$4955,ObservedSpeciesData!$A$2:$A$4955,$A1001,ObservedSpeciesData!$D$2:$D$4955,$D1001)),AVERAGEIFS(ObservedSpeciesData!AC$2:AC$4955,ObservedSpeciesData!$A$2:$A$4955,$A1001,ObservedSpeciesData!$D$2:$D$4955,$D1001),"")</f>
        <v>3.5666666666666673E-2</v>
      </c>
      <c r="AD1001" s="23" t="str">
        <f>IF(ISNUMBER(AVERAGEIFS(ObservedSpeciesData!AD$2:AD$4955,ObservedSpeciesData!$A$2:$A$4955,$A1001,ObservedSpeciesData!$D$2:$D$4955,$D1001)),AVERAGEIFS(ObservedSpeciesData!AD$2:AD$4955,ObservedSpeciesData!$A$2:$A$4955,$A1001,ObservedSpeciesData!$D$2:$D$4955,$D1001),"")</f>
        <v/>
      </c>
      <c r="AE1001" s="24" t="str">
        <f>IF(ISNUMBER(AVERAGEIFS(ObservedSpeciesData!AE$2:AE$4955,ObservedSpeciesData!$A$2:$A$4955,$A1001,ObservedSpeciesData!$D$2:$D$4955,$D1001)),AVERAGEIFS(ObservedSpeciesData!AE$2:AE$4955,ObservedSpeciesData!$A$2:$A$4955,$A1001,ObservedSpeciesData!$D$2:$D$4955,$D1001),"")</f>
        <v/>
      </c>
      <c r="AF1001" s="23"/>
      <c r="AG1001" s="24"/>
      <c r="AH1001" s="23" t="str">
        <f>IF(ISNUMBER(AVERAGEIFS(ObservedSpeciesData!AH$2:AH$4955,ObservedSpeciesData!$A$2:$A$4955,$A1001,ObservedSpeciesData!$D$2:$D$4955,$D1001)),AVERAGEIFS(ObservedSpeciesData!AH$2:AH$4955,ObservedSpeciesData!$A$2:$A$4955,$A1001,ObservedSpeciesData!$D$2:$D$4955,$D1001),"")</f>
        <v/>
      </c>
      <c r="AI1001" s="23" t="str">
        <f>IF(ISNUMBER(AVERAGEIFS(ObservedSpeciesData!AI$2:AI$4955,ObservedSpeciesData!$A$2:$A$4955,$A1001,ObservedSpeciesData!$C$2:$C$4955,$C1001,ObservedSpeciesData!$D$2:$D$4955,$D1001)),AVERAGEIFS(ObservedSpeciesData!AI$2:AI$4955,ObservedSpeciesData!$A$2:$A$4955,$A1001,ObservedSpeciesData!$C$2:$C$4955,$C1001,ObservedSpeciesData!$D$2:$D$4955,$D1001),"")</f>
        <v/>
      </c>
      <c r="AJ1001" s="2">
        <f>COUNTIFS(ObservedSpeciesData!$A$2:$A$828,$A1001,ObservedSpeciesData!$D$2:$D$828,$D1001)</f>
        <v>0</v>
      </c>
      <c r="AK1001" s="2">
        <f t="shared" si="15"/>
        <v>4</v>
      </c>
    </row>
    <row r="1002" spans="1:37" x14ac:dyDescent="0.25">
      <c r="A1002" s="14" t="s">
        <v>92</v>
      </c>
      <c r="B1002" t="s">
        <v>80</v>
      </c>
      <c r="C1002" t="s">
        <v>90</v>
      </c>
      <c r="D1002" s="13">
        <v>42277</v>
      </c>
      <c r="E1002">
        <v>1</v>
      </c>
      <c r="F1002">
        <v>350</v>
      </c>
      <c r="G1002" s="2" t="s">
        <v>87</v>
      </c>
      <c r="H1002" s="2" t="s">
        <v>11</v>
      </c>
      <c r="I1002">
        <v>8</v>
      </c>
      <c r="J1002" s="2" t="s">
        <v>88</v>
      </c>
      <c r="K1002" s="2">
        <f>IF(ISNUMBER(AVERAGEIFS(ObservedSpeciesData!K$2:K$4955,ObservedSpeciesData!$A$2:$A$4955,$A1002,ObservedSpeciesData!$D$2:$D$4955,$D1002)),AVERAGEIFS(ObservedSpeciesData!K$2:K$4955,ObservedSpeciesData!$A$2:$A$4955,$A1002,ObservedSpeciesData!$D$2:$D$4955,$D1002),"")</f>
        <v>315</v>
      </c>
      <c r="L1002" s="26">
        <f>IF(ISNUMBER(AVERAGEIFS(ObservedSpeciesData!L$2:L$4955,ObservedSpeciesData!$A$2:$A$4955,$A1002,ObservedSpeciesData!$D$2:$D$4955,$D1002)),AVERAGEIFS(ObservedSpeciesData!L$2:L$4955,ObservedSpeciesData!$A$2:$A$4955,$A1002,ObservedSpeciesData!$D$2:$D$4955,$D1002),"")</f>
        <v>2417.5</v>
      </c>
      <c r="M1002" s="23">
        <f>IF(ISNUMBER(AVERAGEIFS(ObservedSpeciesData!M$2:M$4955,ObservedSpeciesData!$A$2:$A$4955,$A1002,ObservedSpeciesData!$D$2:$D$4955,$D1002)),AVERAGEIFS(ObservedSpeciesData!M$2:M$4955,ObservedSpeciesData!$A$2:$A$4955,$A1002,ObservedSpeciesData!$D$2:$D$4955,$D1002),"")</f>
        <v>241.75</v>
      </c>
      <c r="N1002" s="23" t="str">
        <f>IF(ISNUMBER(AVERAGEIFS(ObservedSpeciesData!N$2:N$4955,ObservedSpeciesData!$A$2:$A$4955,$A1002,ObservedSpeciesData!$D$2:$D$4955,$D1002)),AVERAGEIFS(ObservedSpeciesData!N$2:N$4955,ObservedSpeciesData!$A$2:$A$4955,$A1002,ObservedSpeciesData!$D$2:$D$4955,$D1002),"")</f>
        <v/>
      </c>
      <c r="O1002" s="23" t="str">
        <f>IF(ISNUMBER(AVERAGEIFS(ObservedSpeciesData!O$2:O$4955,ObservedSpeciesData!$A$2:$A$4955,$A1002,ObservedSpeciesData!$D$2:$D$4955,$D1002)),AVERAGEIFS(ObservedSpeciesData!O$2:O$4955,ObservedSpeciesData!$A$2:$A$4955,$A1002,ObservedSpeciesData!$D$2:$D$4955,$D1002),"")</f>
        <v/>
      </c>
      <c r="P1002" s="23" t="str">
        <f>IF(ISNUMBER(AVERAGEIFS(ObservedSpeciesData!P$2:P$4955,ObservedSpeciesData!$A$2:$A$4955,$A1002,ObservedSpeciesData!$C$2:$C$4955,$C1002,ObservedSpeciesData!$D$2:$D$4955,$D1002)),AVERAGEIFS(ObservedSpeciesData!P$2:P$4955,ObservedSpeciesData!$A$2:$A$4955,$A1002,ObservedSpeciesData!$C$2:$C$4955,$C1002,ObservedSpeciesData!$D$2:$D$4955,$D1002),"")</f>
        <v/>
      </c>
      <c r="Q1002" s="23"/>
      <c r="R1002" s="25" t="str">
        <f>IF(ISNUMBER(AVERAGEIFS(ObservedSpeciesData!R$2:R$4955,ObservedSpeciesData!$A$2:$A$4955,$A1002,ObservedSpeciesData!$D$2:$D$4955,$D1002)),AVERAGEIFS(ObservedSpeciesData!R$2:R$4955,ObservedSpeciesData!$A$2:$A$4955,$A1002,ObservedSpeciesData!$D$2:$D$4955,$D1002),"")</f>
        <v/>
      </c>
      <c r="S1002" s="25" t="str">
        <f>IF(ISNUMBER(AVERAGEIFS(ObservedSpeciesData!S$2:S$4955,ObservedSpeciesData!$A$2:$A$4955,$A1002,ObservedSpeciesData!$D$2:$D$4955,$D1002)),AVERAGEIFS(ObservedSpeciesData!S$2:S$4955,ObservedSpeciesData!$A$2:$A$4955,$A1002,ObservedSpeciesData!$D$2:$D$4955,$D1002),"")</f>
        <v/>
      </c>
      <c r="T1002" s="23" t="str">
        <f>IF(ISNUMBER(AVERAGEIFS(ObservedSpeciesData!T$2:T$4955,ObservedSpeciesData!$A$2:$A$4955,$A1002,ObservedSpeciesData!$D$2:$D$4955,$D1002)),AVERAGEIFS(ObservedSpeciesData!T$2:T$4955,ObservedSpeciesData!$A$2:$A$4955,$A1002,ObservedSpeciesData!$D$2:$D$4955,$D1002),"")</f>
        <v/>
      </c>
      <c r="U1002" s="24" t="str">
        <f>IF(ISNUMBER(AVERAGEIFS(ObservedSpeciesData!U$2:U$4955,ObservedSpeciesData!$A$2:$A$4955,$A1002,ObservedSpeciesData!$C$2:$C$4955,$C1002,ObservedSpeciesData!$D$2:$D$4955,$D1002)),AVERAGEIFS(ObservedSpeciesData!U$2:U$4955,ObservedSpeciesData!$A$2:$A$4955,$A1002,ObservedSpeciesData!$C$2:$C$4955,$C1002,ObservedSpeciesData!$D$2:$D$4955,$D1002),"")</f>
        <v/>
      </c>
      <c r="V1002" s="23" t="str">
        <f>IF(ISNUMBER(AVERAGEIFS(ObservedSpeciesData!V$2:V$4955,ObservedSpeciesData!$A$2:$A$4955,$A1002,ObservedSpeciesData!$D$2:$D$4955,$D1002)),AVERAGEIFS(ObservedSpeciesData!V$2:V$4955,ObservedSpeciesData!$A$2:$A$4955,$A1002,ObservedSpeciesData!$D$2:$D$4955,$D1002),"")</f>
        <v/>
      </c>
      <c r="W1002" s="23" t="str">
        <f>IF(ISNUMBER(AVERAGEIFS(ObservedSpeciesData!W$2:W$4955,ObservedSpeciesData!$A$2:$A$4955,$A1002,ObservedSpeciesData!$D$2:$D$4955,$D1002)),AVERAGEIFS(ObservedSpeciesData!W$2:W$4955,ObservedSpeciesData!$A$2:$A$4955,$A1002,ObservedSpeciesData!$D$2:$D$4955,$D1002),"")</f>
        <v/>
      </c>
      <c r="X1002" s="23" t="str">
        <f>IF(ISNUMBER(AVERAGEIFS(ObservedSpeciesData!X$2:X$4955,ObservedSpeciesData!$A$2:$A$4955,$A1002,ObservedSpeciesData!$D$2:$D$4955,$D1002)),AVERAGEIFS(ObservedSpeciesData!X$2:X$4955,ObservedSpeciesData!$A$2:$A$4955,$A1002,ObservedSpeciesData!$D$2:$D$4955,$D1002),"")</f>
        <v/>
      </c>
      <c r="Y1002" s="23" t="str">
        <f>IF(ISNUMBER(AVERAGEIFS(ObservedSpeciesData!Y$2:Y$4955,ObservedSpeciesData!$A$2:$A$4955,$A1002,ObservedSpeciesData!$D$2:$D$4955,$D1002)),AVERAGEIFS(ObservedSpeciesData!Y$2:Y$4955,ObservedSpeciesData!$A$2:$A$4955,$A1002,ObservedSpeciesData!$D$2:$D$4955,$D1002),"")</f>
        <v/>
      </c>
      <c r="Z1002" s="23" t="str">
        <f>IF(ISNUMBER(AVERAGEIFS(ObservedSpeciesData!Z$2:Z$4955,ObservedSpeciesData!$A$2:$A$4955,$A1002,ObservedSpeciesData!$D$2:$D$4955,$D1002)),AVERAGEIFS(ObservedSpeciesData!Z$2:Z$4955,ObservedSpeciesData!$A$2:$A$4955,$A1002,ObservedSpeciesData!$D$2:$D$4955,$D1002),"")</f>
        <v/>
      </c>
      <c r="AA1002" s="23">
        <f>IF(ISNUMBER(AVERAGEIFS(ObservedSpeciesData!AA$2:AA$4955,ObservedSpeciesData!$A$2:$A$4955,$A1002,ObservedSpeciesData!$D$2:$D$4955,$D1002)),AVERAGEIFS(ObservedSpeciesData!AA$2:AA$4955,ObservedSpeciesData!$A$2:$A$4955,$A1002,ObservedSpeciesData!$D$2:$D$4955,$D1002),"")</f>
        <v>22.833333333333332</v>
      </c>
      <c r="AB1002" s="24">
        <f>IF(ISNUMBER(AVERAGEIFS(ObservedSpeciesData!AB$2:AB$4955,ObservedSpeciesData!$A$2:$A$4955,$A1002,ObservedSpeciesData!$D$2:$D$4955,$D1002)),AVERAGEIFS(ObservedSpeciesData!AB$2:AB$4955,ObservedSpeciesData!$A$2:$A$4955,$A1002,ObservedSpeciesData!$D$2:$D$4955,$D1002),"")</f>
        <v>3.6666666666666674E-2</v>
      </c>
      <c r="AC1002" s="24">
        <f>IF(ISNUMBER(AVERAGEIFS(ObservedSpeciesData!AC$2:AC$4955,ObservedSpeciesData!$A$2:$A$4955,$A1002,ObservedSpeciesData!$D$2:$D$4955,$D1002)),AVERAGEIFS(ObservedSpeciesData!AC$2:AC$4955,ObservedSpeciesData!$A$2:$A$4955,$A1002,ObservedSpeciesData!$D$2:$D$4955,$D1002),"")</f>
        <v>3.6666666666666674E-2</v>
      </c>
      <c r="AD1002" s="23" t="str">
        <f>IF(ISNUMBER(AVERAGEIFS(ObservedSpeciesData!AD$2:AD$4955,ObservedSpeciesData!$A$2:$A$4955,$A1002,ObservedSpeciesData!$D$2:$D$4955,$D1002)),AVERAGEIFS(ObservedSpeciesData!AD$2:AD$4955,ObservedSpeciesData!$A$2:$A$4955,$A1002,ObservedSpeciesData!$D$2:$D$4955,$D1002),"")</f>
        <v/>
      </c>
      <c r="AE1002" s="24" t="str">
        <f>IF(ISNUMBER(AVERAGEIFS(ObservedSpeciesData!AE$2:AE$4955,ObservedSpeciesData!$A$2:$A$4955,$A1002,ObservedSpeciesData!$D$2:$D$4955,$D1002)),AVERAGEIFS(ObservedSpeciesData!AE$2:AE$4955,ObservedSpeciesData!$A$2:$A$4955,$A1002,ObservedSpeciesData!$D$2:$D$4955,$D1002),"")</f>
        <v/>
      </c>
      <c r="AF1002" s="23"/>
      <c r="AG1002" s="24"/>
      <c r="AH1002" s="23" t="str">
        <f>IF(ISNUMBER(AVERAGEIFS(ObservedSpeciesData!AH$2:AH$4955,ObservedSpeciesData!$A$2:$A$4955,$A1002,ObservedSpeciesData!$D$2:$D$4955,$D1002)),AVERAGEIFS(ObservedSpeciesData!AH$2:AH$4955,ObservedSpeciesData!$A$2:$A$4955,$A1002,ObservedSpeciesData!$D$2:$D$4955,$D1002),"")</f>
        <v/>
      </c>
      <c r="AI1002" s="23" t="str">
        <f>IF(ISNUMBER(AVERAGEIFS(ObservedSpeciesData!AI$2:AI$4955,ObservedSpeciesData!$A$2:$A$4955,$A1002,ObservedSpeciesData!$C$2:$C$4955,$C1002,ObservedSpeciesData!$D$2:$D$4955,$D1002)),AVERAGEIFS(ObservedSpeciesData!AI$2:AI$4955,ObservedSpeciesData!$A$2:$A$4955,$A1002,ObservedSpeciesData!$C$2:$C$4955,$C1002,ObservedSpeciesData!$D$2:$D$4955,$D1002),"")</f>
        <v/>
      </c>
      <c r="AJ1002" s="2">
        <f>COUNTIFS(ObservedSpeciesData!$A$2:$A$828,$A1002,ObservedSpeciesData!$D$2:$D$828,$D1002)</f>
        <v>0</v>
      </c>
      <c r="AK1002" s="2">
        <f t="shared" si="15"/>
        <v>4</v>
      </c>
    </row>
    <row r="1003" spans="1:37" x14ac:dyDescent="0.25">
      <c r="A1003" s="14" t="s">
        <v>91</v>
      </c>
      <c r="B1003" t="s">
        <v>80</v>
      </c>
      <c r="C1003" t="s">
        <v>90</v>
      </c>
      <c r="D1003" s="13">
        <v>42277</v>
      </c>
      <c r="E1003">
        <v>1</v>
      </c>
      <c r="F1003">
        <v>500</v>
      </c>
      <c r="G1003" s="2" t="s">
        <v>87</v>
      </c>
      <c r="H1003" s="2" t="s">
        <v>11</v>
      </c>
      <c r="I1003">
        <v>8</v>
      </c>
      <c r="J1003" s="2" t="s">
        <v>88</v>
      </c>
      <c r="K1003" s="2">
        <f>IF(ISNUMBER(AVERAGEIFS(ObservedSpeciesData!K$2:K$4955,ObservedSpeciesData!$A$2:$A$4955,$A1003,ObservedSpeciesData!$D$2:$D$4955,$D1003)),AVERAGEIFS(ObservedSpeciesData!K$2:K$4955,ObservedSpeciesData!$A$2:$A$4955,$A1003,ObservedSpeciesData!$D$2:$D$4955,$D1003),"")</f>
        <v>450</v>
      </c>
      <c r="L1003" s="26">
        <f>IF(ISNUMBER(AVERAGEIFS(ObservedSpeciesData!L$2:L$4955,ObservedSpeciesData!$A$2:$A$4955,$A1003,ObservedSpeciesData!$D$2:$D$4955,$D1003)),AVERAGEIFS(ObservedSpeciesData!L$2:L$4955,ObservedSpeciesData!$A$2:$A$4955,$A1003,ObservedSpeciesData!$D$2:$D$4955,$D1003),"")</f>
        <v>2579</v>
      </c>
      <c r="M1003" s="23">
        <f>IF(ISNUMBER(AVERAGEIFS(ObservedSpeciesData!M$2:M$4955,ObservedSpeciesData!$A$2:$A$4955,$A1003,ObservedSpeciesData!$D$2:$D$4955,$D1003)),AVERAGEIFS(ObservedSpeciesData!M$2:M$4955,ObservedSpeciesData!$A$2:$A$4955,$A1003,ObservedSpeciesData!$D$2:$D$4955,$D1003),"")</f>
        <v>257.90000000000003</v>
      </c>
      <c r="N1003" s="23" t="str">
        <f>IF(ISNUMBER(AVERAGEIFS(ObservedSpeciesData!N$2:N$4955,ObservedSpeciesData!$A$2:$A$4955,$A1003,ObservedSpeciesData!$D$2:$D$4955,$D1003)),AVERAGEIFS(ObservedSpeciesData!N$2:N$4955,ObservedSpeciesData!$A$2:$A$4955,$A1003,ObservedSpeciesData!$D$2:$D$4955,$D1003),"")</f>
        <v/>
      </c>
      <c r="O1003" s="23" t="str">
        <f>IF(ISNUMBER(AVERAGEIFS(ObservedSpeciesData!O$2:O$4955,ObservedSpeciesData!$A$2:$A$4955,$A1003,ObservedSpeciesData!$D$2:$D$4955,$D1003)),AVERAGEIFS(ObservedSpeciesData!O$2:O$4955,ObservedSpeciesData!$A$2:$A$4955,$A1003,ObservedSpeciesData!$D$2:$D$4955,$D1003),"")</f>
        <v/>
      </c>
      <c r="P1003" s="23" t="str">
        <f>IF(ISNUMBER(AVERAGEIFS(ObservedSpeciesData!P$2:P$4955,ObservedSpeciesData!$A$2:$A$4955,$A1003,ObservedSpeciesData!$C$2:$C$4955,$C1003,ObservedSpeciesData!$D$2:$D$4955,$D1003)),AVERAGEIFS(ObservedSpeciesData!P$2:P$4955,ObservedSpeciesData!$A$2:$A$4955,$A1003,ObservedSpeciesData!$C$2:$C$4955,$C1003,ObservedSpeciesData!$D$2:$D$4955,$D1003),"")</f>
        <v/>
      </c>
      <c r="Q1003" s="23"/>
      <c r="R1003" s="25" t="str">
        <f>IF(ISNUMBER(AVERAGEIFS(ObservedSpeciesData!R$2:R$4955,ObservedSpeciesData!$A$2:$A$4955,$A1003,ObservedSpeciesData!$D$2:$D$4955,$D1003)),AVERAGEIFS(ObservedSpeciesData!R$2:R$4955,ObservedSpeciesData!$A$2:$A$4955,$A1003,ObservedSpeciesData!$D$2:$D$4955,$D1003),"")</f>
        <v/>
      </c>
      <c r="S1003" s="25" t="str">
        <f>IF(ISNUMBER(AVERAGEIFS(ObservedSpeciesData!S$2:S$4955,ObservedSpeciesData!$A$2:$A$4955,$A1003,ObservedSpeciesData!$D$2:$D$4955,$D1003)),AVERAGEIFS(ObservedSpeciesData!S$2:S$4955,ObservedSpeciesData!$A$2:$A$4955,$A1003,ObservedSpeciesData!$D$2:$D$4955,$D1003),"")</f>
        <v/>
      </c>
      <c r="T1003" s="23" t="str">
        <f>IF(ISNUMBER(AVERAGEIFS(ObservedSpeciesData!T$2:T$4955,ObservedSpeciesData!$A$2:$A$4955,$A1003,ObservedSpeciesData!$D$2:$D$4955,$D1003)),AVERAGEIFS(ObservedSpeciesData!T$2:T$4955,ObservedSpeciesData!$A$2:$A$4955,$A1003,ObservedSpeciesData!$D$2:$D$4955,$D1003),"")</f>
        <v/>
      </c>
      <c r="U1003" s="24" t="str">
        <f>IF(ISNUMBER(AVERAGEIFS(ObservedSpeciesData!U$2:U$4955,ObservedSpeciesData!$A$2:$A$4955,$A1003,ObservedSpeciesData!$C$2:$C$4955,$C1003,ObservedSpeciesData!$D$2:$D$4955,$D1003)),AVERAGEIFS(ObservedSpeciesData!U$2:U$4955,ObservedSpeciesData!$A$2:$A$4955,$A1003,ObservedSpeciesData!$C$2:$C$4955,$C1003,ObservedSpeciesData!$D$2:$D$4955,$D1003),"")</f>
        <v/>
      </c>
      <c r="V1003" s="23" t="str">
        <f>IF(ISNUMBER(AVERAGEIFS(ObservedSpeciesData!V$2:V$4955,ObservedSpeciesData!$A$2:$A$4955,$A1003,ObservedSpeciesData!$D$2:$D$4955,$D1003)),AVERAGEIFS(ObservedSpeciesData!V$2:V$4955,ObservedSpeciesData!$A$2:$A$4955,$A1003,ObservedSpeciesData!$D$2:$D$4955,$D1003),"")</f>
        <v/>
      </c>
      <c r="W1003" s="23" t="str">
        <f>IF(ISNUMBER(AVERAGEIFS(ObservedSpeciesData!W$2:W$4955,ObservedSpeciesData!$A$2:$A$4955,$A1003,ObservedSpeciesData!$D$2:$D$4955,$D1003)),AVERAGEIFS(ObservedSpeciesData!W$2:W$4955,ObservedSpeciesData!$A$2:$A$4955,$A1003,ObservedSpeciesData!$D$2:$D$4955,$D1003),"")</f>
        <v/>
      </c>
      <c r="X1003" s="23" t="str">
        <f>IF(ISNUMBER(AVERAGEIFS(ObservedSpeciesData!X$2:X$4955,ObservedSpeciesData!$A$2:$A$4955,$A1003,ObservedSpeciesData!$D$2:$D$4955,$D1003)),AVERAGEIFS(ObservedSpeciesData!X$2:X$4955,ObservedSpeciesData!$A$2:$A$4955,$A1003,ObservedSpeciesData!$D$2:$D$4955,$D1003),"")</f>
        <v/>
      </c>
      <c r="Y1003" s="23" t="str">
        <f>IF(ISNUMBER(AVERAGEIFS(ObservedSpeciesData!Y$2:Y$4955,ObservedSpeciesData!$A$2:$A$4955,$A1003,ObservedSpeciesData!$D$2:$D$4955,$D1003)),AVERAGEIFS(ObservedSpeciesData!Y$2:Y$4955,ObservedSpeciesData!$A$2:$A$4955,$A1003,ObservedSpeciesData!$D$2:$D$4955,$D1003),"")</f>
        <v/>
      </c>
      <c r="Z1003" s="23" t="str">
        <f>IF(ISNUMBER(AVERAGEIFS(ObservedSpeciesData!Z$2:Z$4955,ObservedSpeciesData!$A$2:$A$4955,$A1003,ObservedSpeciesData!$D$2:$D$4955,$D1003)),AVERAGEIFS(ObservedSpeciesData!Z$2:Z$4955,ObservedSpeciesData!$A$2:$A$4955,$A1003,ObservedSpeciesData!$D$2:$D$4955,$D1003),"")</f>
        <v/>
      </c>
      <c r="AA1003" s="23">
        <f>IF(ISNUMBER(AVERAGEIFS(ObservedSpeciesData!AA$2:AA$4955,ObservedSpeciesData!$A$2:$A$4955,$A1003,ObservedSpeciesData!$D$2:$D$4955,$D1003)),AVERAGEIFS(ObservedSpeciesData!AA$2:AA$4955,ObservedSpeciesData!$A$2:$A$4955,$A1003,ObservedSpeciesData!$D$2:$D$4955,$D1003),"")</f>
        <v>26.266666666666669</v>
      </c>
      <c r="AB1003" s="24">
        <f>IF(ISNUMBER(AVERAGEIFS(ObservedSpeciesData!AB$2:AB$4955,ObservedSpeciesData!$A$2:$A$4955,$A1003,ObservedSpeciesData!$D$2:$D$4955,$D1003)),AVERAGEIFS(ObservedSpeciesData!AB$2:AB$4955,ObservedSpeciesData!$A$2:$A$4955,$A1003,ObservedSpeciesData!$D$2:$D$4955,$D1003),"")</f>
        <v>4.2000000000000003E-2</v>
      </c>
      <c r="AC1003" s="24">
        <f>IF(ISNUMBER(AVERAGEIFS(ObservedSpeciesData!AC$2:AC$4955,ObservedSpeciesData!$A$2:$A$4955,$A1003,ObservedSpeciesData!$D$2:$D$4955,$D1003)),AVERAGEIFS(ObservedSpeciesData!AC$2:AC$4955,ObservedSpeciesData!$A$2:$A$4955,$A1003,ObservedSpeciesData!$D$2:$D$4955,$D1003),"")</f>
        <v>4.2000000000000003E-2</v>
      </c>
      <c r="AD1003" s="23" t="str">
        <f>IF(ISNUMBER(AVERAGEIFS(ObservedSpeciesData!AD$2:AD$4955,ObservedSpeciesData!$A$2:$A$4955,$A1003,ObservedSpeciesData!$D$2:$D$4955,$D1003)),AVERAGEIFS(ObservedSpeciesData!AD$2:AD$4955,ObservedSpeciesData!$A$2:$A$4955,$A1003,ObservedSpeciesData!$D$2:$D$4955,$D1003),"")</f>
        <v/>
      </c>
      <c r="AE1003" s="24" t="str">
        <f>IF(ISNUMBER(AVERAGEIFS(ObservedSpeciesData!AE$2:AE$4955,ObservedSpeciesData!$A$2:$A$4955,$A1003,ObservedSpeciesData!$D$2:$D$4955,$D1003)),AVERAGEIFS(ObservedSpeciesData!AE$2:AE$4955,ObservedSpeciesData!$A$2:$A$4955,$A1003,ObservedSpeciesData!$D$2:$D$4955,$D1003),"")</f>
        <v/>
      </c>
      <c r="AF1003" s="23"/>
      <c r="AG1003" s="24"/>
      <c r="AH1003" s="23" t="str">
        <f>IF(ISNUMBER(AVERAGEIFS(ObservedSpeciesData!AH$2:AH$4955,ObservedSpeciesData!$A$2:$A$4955,$A1003,ObservedSpeciesData!$D$2:$D$4955,$D1003)),AVERAGEIFS(ObservedSpeciesData!AH$2:AH$4955,ObservedSpeciesData!$A$2:$A$4955,$A1003,ObservedSpeciesData!$D$2:$D$4955,$D1003),"")</f>
        <v/>
      </c>
      <c r="AI1003" s="23" t="str">
        <f>IF(ISNUMBER(AVERAGEIFS(ObservedSpeciesData!AI$2:AI$4955,ObservedSpeciesData!$A$2:$A$4955,$A1003,ObservedSpeciesData!$C$2:$C$4955,$C1003,ObservedSpeciesData!$D$2:$D$4955,$D1003)),AVERAGEIFS(ObservedSpeciesData!AI$2:AI$4955,ObservedSpeciesData!$A$2:$A$4955,$A1003,ObservedSpeciesData!$C$2:$C$4955,$C1003,ObservedSpeciesData!$D$2:$D$4955,$D1003),"")</f>
        <v/>
      </c>
      <c r="AJ1003" s="2">
        <f>COUNTIFS(ObservedSpeciesData!$A$2:$A$828,$A1003,ObservedSpeciesData!$D$2:$D$828,$D1003)</f>
        <v>0</v>
      </c>
      <c r="AK1003" s="2">
        <f t="shared" si="15"/>
        <v>4</v>
      </c>
    </row>
    <row r="1004" spans="1:37" x14ac:dyDescent="0.25">
      <c r="A1004" s="14" t="s">
        <v>96</v>
      </c>
      <c r="B1004" t="s">
        <v>80</v>
      </c>
      <c r="C1004" t="s">
        <v>90</v>
      </c>
      <c r="D1004" s="13">
        <v>42283</v>
      </c>
      <c r="E1004">
        <v>1</v>
      </c>
      <c r="F1004">
        <v>0</v>
      </c>
      <c r="G1004" s="2" t="s">
        <v>87</v>
      </c>
      <c r="H1004" s="2" t="s">
        <v>11</v>
      </c>
      <c r="I1004">
        <v>8</v>
      </c>
      <c r="J1004" s="2" t="s">
        <v>88</v>
      </c>
      <c r="K1004" s="2">
        <f>IF(ISNUMBER(AVERAGEIFS(ObservedSpeciesData!K$2:K$4955,ObservedSpeciesData!$A$2:$A$4955,$A1004,ObservedSpeciesData!$D$2:$D$4955,$D1004)),AVERAGEIFS(ObservedSpeciesData!K$2:K$4955,ObservedSpeciesData!$A$2:$A$4955,$A1004,ObservedSpeciesData!$D$2:$D$4955,$D1004),"")</f>
        <v>0</v>
      </c>
      <c r="L1004" s="26">
        <f>IF(ISNUMBER(AVERAGEIFS(ObservedSpeciesData!L$2:L$4955,ObservedSpeciesData!$A$2:$A$4955,$A1004,ObservedSpeciesData!$D$2:$D$4955,$D1004)),AVERAGEIFS(ObservedSpeciesData!L$2:L$4955,ObservedSpeciesData!$A$2:$A$4955,$A1004,ObservedSpeciesData!$D$2:$D$4955,$D1004),"")</f>
        <v>1685.6666666666667</v>
      </c>
      <c r="M1004" s="23">
        <f>IF(ISNUMBER(AVERAGEIFS(ObservedSpeciesData!M$2:M$4955,ObservedSpeciesData!$A$2:$A$4955,$A1004,ObservedSpeciesData!$D$2:$D$4955,$D1004)),AVERAGEIFS(ObservedSpeciesData!M$2:M$4955,ObservedSpeciesData!$A$2:$A$4955,$A1004,ObservedSpeciesData!$D$2:$D$4955,$D1004),"")</f>
        <v>168.56666666666669</v>
      </c>
      <c r="N1004" s="23" t="str">
        <f>IF(ISNUMBER(AVERAGEIFS(ObservedSpeciesData!N$2:N$4955,ObservedSpeciesData!$A$2:$A$4955,$A1004,ObservedSpeciesData!$D$2:$D$4955,$D1004)),AVERAGEIFS(ObservedSpeciesData!N$2:N$4955,ObservedSpeciesData!$A$2:$A$4955,$A1004,ObservedSpeciesData!$D$2:$D$4955,$D1004),"")</f>
        <v/>
      </c>
      <c r="O1004" s="23" t="str">
        <f>IF(ISNUMBER(AVERAGEIFS(ObservedSpeciesData!O$2:O$4955,ObservedSpeciesData!$A$2:$A$4955,$A1004,ObservedSpeciesData!$D$2:$D$4955,$D1004)),AVERAGEIFS(ObservedSpeciesData!O$2:O$4955,ObservedSpeciesData!$A$2:$A$4955,$A1004,ObservedSpeciesData!$D$2:$D$4955,$D1004),"")</f>
        <v/>
      </c>
      <c r="P1004" s="23" t="str">
        <f>IF(ISNUMBER(AVERAGEIFS(ObservedSpeciesData!P$2:P$4955,ObservedSpeciesData!$A$2:$A$4955,$A1004,ObservedSpeciesData!$C$2:$C$4955,$C1004,ObservedSpeciesData!$D$2:$D$4955,$D1004)),AVERAGEIFS(ObservedSpeciesData!P$2:P$4955,ObservedSpeciesData!$A$2:$A$4955,$A1004,ObservedSpeciesData!$C$2:$C$4955,$C1004,ObservedSpeciesData!$D$2:$D$4955,$D1004),"")</f>
        <v/>
      </c>
      <c r="Q1004" s="23"/>
      <c r="R1004" s="25" t="str">
        <f>IF(ISNUMBER(AVERAGEIFS(ObservedSpeciesData!R$2:R$4955,ObservedSpeciesData!$A$2:$A$4955,$A1004,ObservedSpeciesData!$D$2:$D$4955,$D1004)),AVERAGEIFS(ObservedSpeciesData!R$2:R$4955,ObservedSpeciesData!$A$2:$A$4955,$A1004,ObservedSpeciesData!$D$2:$D$4955,$D1004),"")</f>
        <v/>
      </c>
      <c r="S1004" s="25" t="str">
        <f>IF(ISNUMBER(AVERAGEIFS(ObservedSpeciesData!S$2:S$4955,ObservedSpeciesData!$A$2:$A$4955,$A1004,ObservedSpeciesData!$D$2:$D$4955,$D1004)),AVERAGEIFS(ObservedSpeciesData!S$2:S$4955,ObservedSpeciesData!$A$2:$A$4955,$A1004,ObservedSpeciesData!$D$2:$D$4955,$D1004),"")</f>
        <v/>
      </c>
      <c r="T1004" s="23" t="str">
        <f>IF(ISNUMBER(AVERAGEIFS(ObservedSpeciesData!T$2:T$4955,ObservedSpeciesData!$A$2:$A$4955,$A1004,ObservedSpeciesData!$D$2:$D$4955,$D1004)),AVERAGEIFS(ObservedSpeciesData!T$2:T$4955,ObservedSpeciesData!$A$2:$A$4955,$A1004,ObservedSpeciesData!$D$2:$D$4955,$D1004),"")</f>
        <v/>
      </c>
      <c r="U1004" s="24" t="str">
        <f>IF(ISNUMBER(AVERAGEIFS(ObservedSpeciesData!U$2:U$4955,ObservedSpeciesData!$A$2:$A$4955,$A1004,ObservedSpeciesData!$C$2:$C$4955,$C1004,ObservedSpeciesData!$D$2:$D$4955,$D1004)),AVERAGEIFS(ObservedSpeciesData!U$2:U$4955,ObservedSpeciesData!$A$2:$A$4955,$A1004,ObservedSpeciesData!$C$2:$C$4955,$C1004,ObservedSpeciesData!$D$2:$D$4955,$D1004),"")</f>
        <v/>
      </c>
      <c r="V1004" s="23" t="str">
        <f>IF(ISNUMBER(AVERAGEIFS(ObservedSpeciesData!V$2:V$4955,ObservedSpeciesData!$A$2:$A$4955,$A1004,ObservedSpeciesData!$D$2:$D$4955,$D1004)),AVERAGEIFS(ObservedSpeciesData!V$2:V$4955,ObservedSpeciesData!$A$2:$A$4955,$A1004,ObservedSpeciesData!$D$2:$D$4955,$D1004),"")</f>
        <v/>
      </c>
      <c r="W1004" s="23" t="str">
        <f>IF(ISNUMBER(AVERAGEIFS(ObservedSpeciesData!W$2:W$4955,ObservedSpeciesData!$A$2:$A$4955,$A1004,ObservedSpeciesData!$D$2:$D$4955,$D1004)),AVERAGEIFS(ObservedSpeciesData!W$2:W$4955,ObservedSpeciesData!$A$2:$A$4955,$A1004,ObservedSpeciesData!$D$2:$D$4955,$D1004),"")</f>
        <v/>
      </c>
      <c r="X1004" s="23" t="str">
        <f>IF(ISNUMBER(AVERAGEIFS(ObservedSpeciesData!X$2:X$4955,ObservedSpeciesData!$A$2:$A$4955,$A1004,ObservedSpeciesData!$D$2:$D$4955,$D1004)),AVERAGEIFS(ObservedSpeciesData!X$2:X$4955,ObservedSpeciesData!$A$2:$A$4955,$A1004,ObservedSpeciesData!$D$2:$D$4955,$D1004),"")</f>
        <v/>
      </c>
      <c r="Y1004" s="23" t="str">
        <f>IF(ISNUMBER(AVERAGEIFS(ObservedSpeciesData!Y$2:Y$4955,ObservedSpeciesData!$A$2:$A$4955,$A1004,ObservedSpeciesData!$D$2:$D$4955,$D1004)),AVERAGEIFS(ObservedSpeciesData!Y$2:Y$4955,ObservedSpeciesData!$A$2:$A$4955,$A1004,ObservedSpeciesData!$D$2:$D$4955,$D1004),"")</f>
        <v/>
      </c>
      <c r="Z1004" s="23" t="str">
        <f>IF(ISNUMBER(AVERAGEIFS(ObservedSpeciesData!Z$2:Z$4955,ObservedSpeciesData!$A$2:$A$4955,$A1004,ObservedSpeciesData!$D$2:$D$4955,$D1004)),AVERAGEIFS(ObservedSpeciesData!Z$2:Z$4955,ObservedSpeciesData!$A$2:$A$4955,$A1004,ObservedSpeciesData!$D$2:$D$4955,$D1004),"")</f>
        <v/>
      </c>
      <c r="AA1004" s="23">
        <f>IF(ISNUMBER(AVERAGEIFS(ObservedSpeciesData!AA$2:AA$4955,ObservedSpeciesData!$A$2:$A$4955,$A1004,ObservedSpeciesData!$D$2:$D$4955,$D1004)),AVERAGEIFS(ObservedSpeciesData!AA$2:AA$4955,ObservedSpeciesData!$A$2:$A$4955,$A1004,ObservedSpeciesData!$D$2:$D$4955,$D1004),"")</f>
        <v>13</v>
      </c>
      <c r="AB1004" s="24">
        <f>IF(ISNUMBER(AVERAGEIFS(ObservedSpeciesData!AB$2:AB$4955,ObservedSpeciesData!$A$2:$A$4955,$A1004,ObservedSpeciesData!$D$2:$D$4955,$D1004)),AVERAGEIFS(ObservedSpeciesData!AB$2:AB$4955,ObservedSpeciesData!$A$2:$A$4955,$A1004,ObservedSpeciesData!$D$2:$D$4955,$D1004),"")</f>
        <v>2.066666666666667E-2</v>
      </c>
      <c r="AC1004" s="24">
        <f>IF(ISNUMBER(AVERAGEIFS(ObservedSpeciesData!AC$2:AC$4955,ObservedSpeciesData!$A$2:$A$4955,$A1004,ObservedSpeciesData!$D$2:$D$4955,$D1004)),AVERAGEIFS(ObservedSpeciesData!AC$2:AC$4955,ObservedSpeciesData!$A$2:$A$4955,$A1004,ObservedSpeciesData!$D$2:$D$4955,$D1004),"")</f>
        <v>2.066666666666667E-2</v>
      </c>
      <c r="AD1004" s="23" t="str">
        <f>IF(ISNUMBER(AVERAGEIFS(ObservedSpeciesData!AD$2:AD$4955,ObservedSpeciesData!$A$2:$A$4955,$A1004,ObservedSpeciesData!$D$2:$D$4955,$D1004)),AVERAGEIFS(ObservedSpeciesData!AD$2:AD$4955,ObservedSpeciesData!$A$2:$A$4955,$A1004,ObservedSpeciesData!$D$2:$D$4955,$D1004),"")</f>
        <v/>
      </c>
      <c r="AE1004" s="24" t="str">
        <f>IF(ISNUMBER(AVERAGEIFS(ObservedSpeciesData!AE$2:AE$4955,ObservedSpeciesData!$A$2:$A$4955,$A1004,ObservedSpeciesData!$D$2:$D$4955,$D1004)),AVERAGEIFS(ObservedSpeciesData!AE$2:AE$4955,ObservedSpeciesData!$A$2:$A$4955,$A1004,ObservedSpeciesData!$D$2:$D$4955,$D1004),"")</f>
        <v/>
      </c>
      <c r="AF1004" s="23"/>
      <c r="AG1004" s="24"/>
      <c r="AH1004" s="23" t="str">
        <f>IF(ISNUMBER(AVERAGEIFS(ObservedSpeciesData!AH$2:AH$4955,ObservedSpeciesData!$A$2:$A$4955,$A1004,ObservedSpeciesData!$D$2:$D$4955,$D1004)),AVERAGEIFS(ObservedSpeciesData!AH$2:AH$4955,ObservedSpeciesData!$A$2:$A$4955,$A1004,ObservedSpeciesData!$D$2:$D$4955,$D1004),"")</f>
        <v/>
      </c>
      <c r="AI1004" s="23" t="str">
        <f>IF(ISNUMBER(AVERAGEIFS(ObservedSpeciesData!AI$2:AI$4955,ObservedSpeciesData!$A$2:$A$4955,$A1004,ObservedSpeciesData!$C$2:$C$4955,$C1004,ObservedSpeciesData!$D$2:$D$4955,$D1004)),AVERAGEIFS(ObservedSpeciesData!AI$2:AI$4955,ObservedSpeciesData!$A$2:$A$4955,$A1004,ObservedSpeciesData!$C$2:$C$4955,$C1004,ObservedSpeciesData!$D$2:$D$4955,$D1004),"")</f>
        <v/>
      </c>
      <c r="AJ1004" s="2">
        <f>COUNTIFS(ObservedSpeciesData!$A$2:$A$828,$A1004,ObservedSpeciesData!$D$2:$D$828,$D1004)</f>
        <v>0</v>
      </c>
      <c r="AK1004" s="2">
        <f t="shared" si="15"/>
        <v>4</v>
      </c>
    </row>
    <row r="1005" spans="1:37" x14ac:dyDescent="0.25">
      <c r="A1005" s="14" t="s">
        <v>95</v>
      </c>
      <c r="B1005" t="s">
        <v>80</v>
      </c>
      <c r="C1005" t="s">
        <v>90</v>
      </c>
      <c r="D1005" s="13">
        <v>42283</v>
      </c>
      <c r="E1005">
        <v>1</v>
      </c>
      <c r="F1005">
        <v>50</v>
      </c>
      <c r="G1005" s="2" t="s">
        <v>87</v>
      </c>
      <c r="H1005" s="2" t="s">
        <v>11</v>
      </c>
      <c r="I1005">
        <v>8</v>
      </c>
      <c r="J1005" s="2" t="s">
        <v>88</v>
      </c>
      <c r="K1005" s="2">
        <f>IF(ISNUMBER(AVERAGEIFS(ObservedSpeciesData!K$2:K$4955,ObservedSpeciesData!$A$2:$A$4955,$A1005,ObservedSpeciesData!$D$2:$D$4955,$D1005)),AVERAGEIFS(ObservedSpeciesData!K$2:K$4955,ObservedSpeciesData!$A$2:$A$4955,$A1005,ObservedSpeciesData!$D$2:$D$4955,$D1005),"")</f>
        <v>45</v>
      </c>
      <c r="L1005" s="26">
        <f>IF(ISNUMBER(AVERAGEIFS(ObservedSpeciesData!L$2:L$4955,ObservedSpeciesData!$A$2:$A$4955,$A1005,ObservedSpeciesData!$D$2:$D$4955,$D1005)),AVERAGEIFS(ObservedSpeciesData!L$2:L$4955,ObservedSpeciesData!$A$2:$A$4955,$A1005,ObservedSpeciesData!$D$2:$D$4955,$D1005),"")</f>
        <v>1854.3333333333333</v>
      </c>
      <c r="M1005" s="23">
        <f>IF(ISNUMBER(AVERAGEIFS(ObservedSpeciesData!M$2:M$4955,ObservedSpeciesData!$A$2:$A$4955,$A1005,ObservedSpeciesData!$D$2:$D$4955,$D1005)),AVERAGEIFS(ObservedSpeciesData!M$2:M$4955,ObservedSpeciesData!$A$2:$A$4955,$A1005,ObservedSpeciesData!$D$2:$D$4955,$D1005),"")</f>
        <v>185.43333333333331</v>
      </c>
      <c r="N1005" s="23" t="str">
        <f>IF(ISNUMBER(AVERAGEIFS(ObservedSpeciesData!N$2:N$4955,ObservedSpeciesData!$A$2:$A$4955,$A1005,ObservedSpeciesData!$D$2:$D$4955,$D1005)),AVERAGEIFS(ObservedSpeciesData!N$2:N$4955,ObservedSpeciesData!$A$2:$A$4955,$A1005,ObservedSpeciesData!$D$2:$D$4955,$D1005),"")</f>
        <v/>
      </c>
      <c r="O1005" s="23" t="str">
        <f>IF(ISNUMBER(AVERAGEIFS(ObservedSpeciesData!O$2:O$4955,ObservedSpeciesData!$A$2:$A$4955,$A1005,ObservedSpeciesData!$D$2:$D$4955,$D1005)),AVERAGEIFS(ObservedSpeciesData!O$2:O$4955,ObservedSpeciesData!$A$2:$A$4955,$A1005,ObservedSpeciesData!$D$2:$D$4955,$D1005),"")</f>
        <v/>
      </c>
      <c r="P1005" s="23" t="str">
        <f>IF(ISNUMBER(AVERAGEIFS(ObservedSpeciesData!P$2:P$4955,ObservedSpeciesData!$A$2:$A$4955,$A1005,ObservedSpeciesData!$C$2:$C$4955,$C1005,ObservedSpeciesData!$D$2:$D$4955,$D1005)),AVERAGEIFS(ObservedSpeciesData!P$2:P$4955,ObservedSpeciesData!$A$2:$A$4955,$A1005,ObservedSpeciesData!$C$2:$C$4955,$C1005,ObservedSpeciesData!$D$2:$D$4955,$D1005),"")</f>
        <v/>
      </c>
      <c r="Q1005" s="23"/>
      <c r="R1005" s="25" t="str">
        <f>IF(ISNUMBER(AVERAGEIFS(ObservedSpeciesData!R$2:R$4955,ObservedSpeciesData!$A$2:$A$4955,$A1005,ObservedSpeciesData!$D$2:$D$4955,$D1005)),AVERAGEIFS(ObservedSpeciesData!R$2:R$4955,ObservedSpeciesData!$A$2:$A$4955,$A1005,ObservedSpeciesData!$D$2:$D$4955,$D1005),"")</f>
        <v/>
      </c>
      <c r="S1005" s="25" t="str">
        <f>IF(ISNUMBER(AVERAGEIFS(ObservedSpeciesData!S$2:S$4955,ObservedSpeciesData!$A$2:$A$4955,$A1005,ObservedSpeciesData!$D$2:$D$4955,$D1005)),AVERAGEIFS(ObservedSpeciesData!S$2:S$4955,ObservedSpeciesData!$A$2:$A$4955,$A1005,ObservedSpeciesData!$D$2:$D$4955,$D1005),"")</f>
        <v/>
      </c>
      <c r="T1005" s="23" t="str">
        <f>IF(ISNUMBER(AVERAGEIFS(ObservedSpeciesData!T$2:T$4955,ObservedSpeciesData!$A$2:$A$4955,$A1005,ObservedSpeciesData!$D$2:$D$4955,$D1005)),AVERAGEIFS(ObservedSpeciesData!T$2:T$4955,ObservedSpeciesData!$A$2:$A$4955,$A1005,ObservedSpeciesData!$D$2:$D$4955,$D1005),"")</f>
        <v/>
      </c>
      <c r="U1005" s="24" t="str">
        <f>IF(ISNUMBER(AVERAGEIFS(ObservedSpeciesData!U$2:U$4955,ObservedSpeciesData!$A$2:$A$4955,$A1005,ObservedSpeciesData!$C$2:$C$4955,$C1005,ObservedSpeciesData!$D$2:$D$4955,$D1005)),AVERAGEIFS(ObservedSpeciesData!U$2:U$4955,ObservedSpeciesData!$A$2:$A$4955,$A1005,ObservedSpeciesData!$C$2:$C$4955,$C1005,ObservedSpeciesData!$D$2:$D$4955,$D1005),"")</f>
        <v/>
      </c>
      <c r="V1005" s="23" t="str">
        <f>IF(ISNUMBER(AVERAGEIFS(ObservedSpeciesData!V$2:V$4955,ObservedSpeciesData!$A$2:$A$4955,$A1005,ObservedSpeciesData!$D$2:$D$4955,$D1005)),AVERAGEIFS(ObservedSpeciesData!V$2:V$4955,ObservedSpeciesData!$A$2:$A$4955,$A1005,ObservedSpeciesData!$D$2:$D$4955,$D1005),"")</f>
        <v/>
      </c>
      <c r="W1005" s="23" t="str">
        <f>IF(ISNUMBER(AVERAGEIFS(ObservedSpeciesData!W$2:W$4955,ObservedSpeciesData!$A$2:$A$4955,$A1005,ObservedSpeciesData!$D$2:$D$4955,$D1005)),AVERAGEIFS(ObservedSpeciesData!W$2:W$4955,ObservedSpeciesData!$A$2:$A$4955,$A1005,ObservedSpeciesData!$D$2:$D$4955,$D1005),"")</f>
        <v/>
      </c>
      <c r="X1005" s="23" t="str">
        <f>IF(ISNUMBER(AVERAGEIFS(ObservedSpeciesData!X$2:X$4955,ObservedSpeciesData!$A$2:$A$4955,$A1005,ObservedSpeciesData!$D$2:$D$4955,$D1005)),AVERAGEIFS(ObservedSpeciesData!X$2:X$4955,ObservedSpeciesData!$A$2:$A$4955,$A1005,ObservedSpeciesData!$D$2:$D$4955,$D1005),"")</f>
        <v/>
      </c>
      <c r="Y1005" s="23" t="str">
        <f>IF(ISNUMBER(AVERAGEIFS(ObservedSpeciesData!Y$2:Y$4955,ObservedSpeciesData!$A$2:$A$4955,$A1005,ObservedSpeciesData!$D$2:$D$4955,$D1005)),AVERAGEIFS(ObservedSpeciesData!Y$2:Y$4955,ObservedSpeciesData!$A$2:$A$4955,$A1005,ObservedSpeciesData!$D$2:$D$4955,$D1005),"")</f>
        <v/>
      </c>
      <c r="Z1005" s="23" t="str">
        <f>IF(ISNUMBER(AVERAGEIFS(ObservedSpeciesData!Z$2:Z$4955,ObservedSpeciesData!$A$2:$A$4955,$A1005,ObservedSpeciesData!$D$2:$D$4955,$D1005)),AVERAGEIFS(ObservedSpeciesData!Z$2:Z$4955,ObservedSpeciesData!$A$2:$A$4955,$A1005,ObservedSpeciesData!$D$2:$D$4955,$D1005),"")</f>
        <v/>
      </c>
      <c r="AA1005" s="23">
        <f>IF(ISNUMBER(AVERAGEIFS(ObservedSpeciesData!AA$2:AA$4955,ObservedSpeciesData!$A$2:$A$4955,$A1005,ObservedSpeciesData!$D$2:$D$4955,$D1005)),AVERAGEIFS(ObservedSpeciesData!AA$2:AA$4955,ObservedSpeciesData!$A$2:$A$4955,$A1005,ObservedSpeciesData!$D$2:$D$4955,$D1005),"")</f>
        <v>15.866666666666665</v>
      </c>
      <c r="AB1005" s="24">
        <f>IF(ISNUMBER(AVERAGEIFS(ObservedSpeciesData!AB$2:AB$4955,ObservedSpeciesData!$A$2:$A$4955,$A1005,ObservedSpeciesData!$D$2:$D$4955,$D1005)),AVERAGEIFS(ObservedSpeciesData!AB$2:AB$4955,ObservedSpeciesData!$A$2:$A$4955,$A1005,ObservedSpeciesData!$D$2:$D$4955,$D1005),"")</f>
        <v>2.5333333333333333E-2</v>
      </c>
      <c r="AC1005" s="24">
        <f>IF(ISNUMBER(AVERAGEIFS(ObservedSpeciesData!AC$2:AC$4955,ObservedSpeciesData!$A$2:$A$4955,$A1005,ObservedSpeciesData!$D$2:$D$4955,$D1005)),AVERAGEIFS(ObservedSpeciesData!AC$2:AC$4955,ObservedSpeciesData!$A$2:$A$4955,$A1005,ObservedSpeciesData!$D$2:$D$4955,$D1005),"")</f>
        <v>2.5333333333333333E-2</v>
      </c>
      <c r="AD1005" s="23" t="str">
        <f>IF(ISNUMBER(AVERAGEIFS(ObservedSpeciesData!AD$2:AD$4955,ObservedSpeciesData!$A$2:$A$4955,$A1005,ObservedSpeciesData!$D$2:$D$4955,$D1005)),AVERAGEIFS(ObservedSpeciesData!AD$2:AD$4955,ObservedSpeciesData!$A$2:$A$4955,$A1005,ObservedSpeciesData!$D$2:$D$4955,$D1005),"")</f>
        <v/>
      </c>
      <c r="AE1005" s="24" t="str">
        <f>IF(ISNUMBER(AVERAGEIFS(ObservedSpeciesData!AE$2:AE$4955,ObservedSpeciesData!$A$2:$A$4955,$A1005,ObservedSpeciesData!$D$2:$D$4955,$D1005)),AVERAGEIFS(ObservedSpeciesData!AE$2:AE$4955,ObservedSpeciesData!$A$2:$A$4955,$A1005,ObservedSpeciesData!$D$2:$D$4955,$D1005),"")</f>
        <v/>
      </c>
      <c r="AF1005" s="23"/>
      <c r="AG1005" s="24"/>
      <c r="AH1005" s="23" t="str">
        <f>IF(ISNUMBER(AVERAGEIFS(ObservedSpeciesData!AH$2:AH$4955,ObservedSpeciesData!$A$2:$A$4955,$A1005,ObservedSpeciesData!$D$2:$D$4955,$D1005)),AVERAGEIFS(ObservedSpeciesData!AH$2:AH$4955,ObservedSpeciesData!$A$2:$A$4955,$A1005,ObservedSpeciesData!$D$2:$D$4955,$D1005),"")</f>
        <v/>
      </c>
      <c r="AI1005" s="23" t="str">
        <f>IF(ISNUMBER(AVERAGEIFS(ObservedSpeciesData!AI$2:AI$4955,ObservedSpeciesData!$A$2:$A$4955,$A1005,ObservedSpeciesData!$C$2:$C$4955,$C1005,ObservedSpeciesData!$D$2:$D$4955,$D1005)),AVERAGEIFS(ObservedSpeciesData!AI$2:AI$4955,ObservedSpeciesData!$A$2:$A$4955,$A1005,ObservedSpeciesData!$C$2:$C$4955,$C1005,ObservedSpeciesData!$D$2:$D$4955,$D1005),"")</f>
        <v/>
      </c>
      <c r="AJ1005" s="2">
        <f>COUNTIFS(ObservedSpeciesData!$A$2:$A$828,$A1005,ObservedSpeciesData!$D$2:$D$828,$D1005)</f>
        <v>0</v>
      </c>
      <c r="AK1005" s="2">
        <f t="shared" si="15"/>
        <v>4</v>
      </c>
    </row>
    <row r="1006" spans="1:37" x14ac:dyDescent="0.25">
      <c r="A1006" s="14" t="s">
        <v>94</v>
      </c>
      <c r="B1006" t="s">
        <v>80</v>
      </c>
      <c r="C1006" t="s">
        <v>90</v>
      </c>
      <c r="D1006" s="13">
        <v>42283</v>
      </c>
      <c r="E1006">
        <v>1</v>
      </c>
      <c r="F1006">
        <v>100</v>
      </c>
      <c r="G1006" s="2" t="s">
        <v>87</v>
      </c>
      <c r="H1006" s="2" t="s">
        <v>11</v>
      </c>
      <c r="I1006">
        <v>8</v>
      </c>
      <c r="J1006" s="2" t="s">
        <v>88</v>
      </c>
      <c r="K1006" s="2">
        <f>IF(ISNUMBER(AVERAGEIFS(ObservedSpeciesData!K$2:K$4955,ObservedSpeciesData!$A$2:$A$4955,$A1006,ObservedSpeciesData!$D$2:$D$4955,$D1006)),AVERAGEIFS(ObservedSpeciesData!K$2:K$4955,ObservedSpeciesData!$A$2:$A$4955,$A1006,ObservedSpeciesData!$D$2:$D$4955,$D1006),"")</f>
        <v>90</v>
      </c>
      <c r="L1006" s="26">
        <f>IF(ISNUMBER(AVERAGEIFS(ObservedSpeciesData!L$2:L$4955,ObservedSpeciesData!$A$2:$A$4955,$A1006,ObservedSpeciesData!$D$2:$D$4955,$D1006)),AVERAGEIFS(ObservedSpeciesData!L$2:L$4955,ObservedSpeciesData!$A$2:$A$4955,$A1006,ObservedSpeciesData!$D$2:$D$4955,$D1006),"")</f>
        <v>2107.3333333333335</v>
      </c>
      <c r="M1006" s="23">
        <f>IF(ISNUMBER(AVERAGEIFS(ObservedSpeciesData!M$2:M$4955,ObservedSpeciesData!$A$2:$A$4955,$A1006,ObservedSpeciesData!$D$2:$D$4955,$D1006)),AVERAGEIFS(ObservedSpeciesData!M$2:M$4955,ObservedSpeciesData!$A$2:$A$4955,$A1006,ObservedSpeciesData!$D$2:$D$4955,$D1006),"")</f>
        <v>210.73333333333332</v>
      </c>
      <c r="N1006" s="23" t="str">
        <f>IF(ISNUMBER(AVERAGEIFS(ObservedSpeciesData!N$2:N$4955,ObservedSpeciesData!$A$2:$A$4955,$A1006,ObservedSpeciesData!$D$2:$D$4955,$D1006)),AVERAGEIFS(ObservedSpeciesData!N$2:N$4955,ObservedSpeciesData!$A$2:$A$4955,$A1006,ObservedSpeciesData!$D$2:$D$4955,$D1006),"")</f>
        <v/>
      </c>
      <c r="O1006" s="23" t="str">
        <f>IF(ISNUMBER(AVERAGEIFS(ObservedSpeciesData!O$2:O$4955,ObservedSpeciesData!$A$2:$A$4955,$A1006,ObservedSpeciesData!$D$2:$D$4955,$D1006)),AVERAGEIFS(ObservedSpeciesData!O$2:O$4955,ObservedSpeciesData!$A$2:$A$4955,$A1006,ObservedSpeciesData!$D$2:$D$4955,$D1006),"")</f>
        <v/>
      </c>
      <c r="P1006" s="23" t="str">
        <f>IF(ISNUMBER(AVERAGEIFS(ObservedSpeciesData!P$2:P$4955,ObservedSpeciesData!$A$2:$A$4955,$A1006,ObservedSpeciesData!$C$2:$C$4955,$C1006,ObservedSpeciesData!$D$2:$D$4955,$D1006)),AVERAGEIFS(ObservedSpeciesData!P$2:P$4955,ObservedSpeciesData!$A$2:$A$4955,$A1006,ObservedSpeciesData!$C$2:$C$4955,$C1006,ObservedSpeciesData!$D$2:$D$4955,$D1006),"")</f>
        <v/>
      </c>
      <c r="Q1006" s="23"/>
      <c r="R1006" s="25" t="str">
        <f>IF(ISNUMBER(AVERAGEIFS(ObservedSpeciesData!R$2:R$4955,ObservedSpeciesData!$A$2:$A$4955,$A1006,ObservedSpeciesData!$D$2:$D$4955,$D1006)),AVERAGEIFS(ObservedSpeciesData!R$2:R$4955,ObservedSpeciesData!$A$2:$A$4955,$A1006,ObservedSpeciesData!$D$2:$D$4955,$D1006),"")</f>
        <v/>
      </c>
      <c r="S1006" s="25" t="str">
        <f>IF(ISNUMBER(AVERAGEIFS(ObservedSpeciesData!S$2:S$4955,ObservedSpeciesData!$A$2:$A$4955,$A1006,ObservedSpeciesData!$D$2:$D$4955,$D1006)),AVERAGEIFS(ObservedSpeciesData!S$2:S$4955,ObservedSpeciesData!$A$2:$A$4955,$A1006,ObservedSpeciesData!$D$2:$D$4955,$D1006),"")</f>
        <v/>
      </c>
      <c r="T1006" s="23" t="str">
        <f>IF(ISNUMBER(AVERAGEIFS(ObservedSpeciesData!T$2:T$4955,ObservedSpeciesData!$A$2:$A$4955,$A1006,ObservedSpeciesData!$D$2:$D$4955,$D1006)),AVERAGEIFS(ObservedSpeciesData!T$2:T$4955,ObservedSpeciesData!$A$2:$A$4955,$A1006,ObservedSpeciesData!$D$2:$D$4955,$D1006),"")</f>
        <v/>
      </c>
      <c r="U1006" s="24" t="str">
        <f>IF(ISNUMBER(AVERAGEIFS(ObservedSpeciesData!U$2:U$4955,ObservedSpeciesData!$A$2:$A$4955,$A1006,ObservedSpeciesData!$C$2:$C$4955,$C1006,ObservedSpeciesData!$D$2:$D$4955,$D1006)),AVERAGEIFS(ObservedSpeciesData!U$2:U$4955,ObservedSpeciesData!$A$2:$A$4955,$A1006,ObservedSpeciesData!$C$2:$C$4955,$C1006,ObservedSpeciesData!$D$2:$D$4955,$D1006),"")</f>
        <v/>
      </c>
      <c r="V1006" s="23" t="str">
        <f>IF(ISNUMBER(AVERAGEIFS(ObservedSpeciesData!V$2:V$4955,ObservedSpeciesData!$A$2:$A$4955,$A1006,ObservedSpeciesData!$D$2:$D$4955,$D1006)),AVERAGEIFS(ObservedSpeciesData!V$2:V$4955,ObservedSpeciesData!$A$2:$A$4955,$A1006,ObservedSpeciesData!$D$2:$D$4955,$D1006),"")</f>
        <v/>
      </c>
      <c r="W1006" s="23" t="str">
        <f>IF(ISNUMBER(AVERAGEIFS(ObservedSpeciesData!W$2:W$4955,ObservedSpeciesData!$A$2:$A$4955,$A1006,ObservedSpeciesData!$D$2:$D$4955,$D1006)),AVERAGEIFS(ObservedSpeciesData!W$2:W$4955,ObservedSpeciesData!$A$2:$A$4955,$A1006,ObservedSpeciesData!$D$2:$D$4955,$D1006),"")</f>
        <v/>
      </c>
      <c r="X1006" s="23" t="str">
        <f>IF(ISNUMBER(AVERAGEIFS(ObservedSpeciesData!X$2:X$4955,ObservedSpeciesData!$A$2:$A$4955,$A1006,ObservedSpeciesData!$D$2:$D$4955,$D1006)),AVERAGEIFS(ObservedSpeciesData!X$2:X$4955,ObservedSpeciesData!$A$2:$A$4955,$A1006,ObservedSpeciesData!$D$2:$D$4955,$D1006),"")</f>
        <v/>
      </c>
      <c r="Y1006" s="23" t="str">
        <f>IF(ISNUMBER(AVERAGEIFS(ObservedSpeciesData!Y$2:Y$4955,ObservedSpeciesData!$A$2:$A$4955,$A1006,ObservedSpeciesData!$D$2:$D$4955,$D1006)),AVERAGEIFS(ObservedSpeciesData!Y$2:Y$4955,ObservedSpeciesData!$A$2:$A$4955,$A1006,ObservedSpeciesData!$D$2:$D$4955,$D1006),"")</f>
        <v/>
      </c>
      <c r="Z1006" s="23" t="str">
        <f>IF(ISNUMBER(AVERAGEIFS(ObservedSpeciesData!Z$2:Z$4955,ObservedSpeciesData!$A$2:$A$4955,$A1006,ObservedSpeciesData!$D$2:$D$4955,$D1006)),AVERAGEIFS(ObservedSpeciesData!Z$2:Z$4955,ObservedSpeciesData!$A$2:$A$4955,$A1006,ObservedSpeciesData!$D$2:$D$4955,$D1006),"")</f>
        <v/>
      </c>
      <c r="AA1006" s="23">
        <f>IF(ISNUMBER(AVERAGEIFS(ObservedSpeciesData!AA$2:AA$4955,ObservedSpeciesData!$A$2:$A$4955,$A1006,ObservedSpeciesData!$D$2:$D$4955,$D1006)),AVERAGEIFS(ObservedSpeciesData!AA$2:AA$4955,ObservedSpeciesData!$A$2:$A$4955,$A1006,ObservedSpeciesData!$D$2:$D$4955,$D1006),"")</f>
        <v>18.433333333333334</v>
      </c>
      <c r="AB1006" s="24">
        <f>IF(ISNUMBER(AVERAGEIFS(ObservedSpeciesData!AB$2:AB$4955,ObservedSpeciesData!$A$2:$A$4955,$A1006,ObservedSpeciesData!$D$2:$D$4955,$D1006)),AVERAGEIFS(ObservedSpeciesData!AB$2:AB$4955,ObservedSpeciesData!$A$2:$A$4955,$A1006,ObservedSpeciesData!$D$2:$D$4955,$D1006),"")</f>
        <v>2.9666666666666664E-2</v>
      </c>
      <c r="AC1006" s="24">
        <f>IF(ISNUMBER(AVERAGEIFS(ObservedSpeciesData!AC$2:AC$4955,ObservedSpeciesData!$A$2:$A$4955,$A1006,ObservedSpeciesData!$D$2:$D$4955,$D1006)),AVERAGEIFS(ObservedSpeciesData!AC$2:AC$4955,ObservedSpeciesData!$A$2:$A$4955,$A1006,ObservedSpeciesData!$D$2:$D$4955,$D1006),"")</f>
        <v>2.9666666666666664E-2</v>
      </c>
      <c r="AD1006" s="23" t="str">
        <f>IF(ISNUMBER(AVERAGEIFS(ObservedSpeciesData!AD$2:AD$4955,ObservedSpeciesData!$A$2:$A$4955,$A1006,ObservedSpeciesData!$D$2:$D$4955,$D1006)),AVERAGEIFS(ObservedSpeciesData!AD$2:AD$4955,ObservedSpeciesData!$A$2:$A$4955,$A1006,ObservedSpeciesData!$D$2:$D$4955,$D1006),"")</f>
        <v/>
      </c>
      <c r="AE1006" s="24" t="str">
        <f>IF(ISNUMBER(AVERAGEIFS(ObservedSpeciesData!AE$2:AE$4955,ObservedSpeciesData!$A$2:$A$4955,$A1006,ObservedSpeciesData!$D$2:$D$4955,$D1006)),AVERAGEIFS(ObservedSpeciesData!AE$2:AE$4955,ObservedSpeciesData!$A$2:$A$4955,$A1006,ObservedSpeciesData!$D$2:$D$4955,$D1006),"")</f>
        <v/>
      </c>
      <c r="AF1006" s="23"/>
      <c r="AG1006" s="24"/>
      <c r="AH1006" s="23" t="str">
        <f>IF(ISNUMBER(AVERAGEIFS(ObservedSpeciesData!AH$2:AH$4955,ObservedSpeciesData!$A$2:$A$4955,$A1006,ObservedSpeciesData!$D$2:$D$4955,$D1006)),AVERAGEIFS(ObservedSpeciesData!AH$2:AH$4955,ObservedSpeciesData!$A$2:$A$4955,$A1006,ObservedSpeciesData!$D$2:$D$4955,$D1006),"")</f>
        <v/>
      </c>
      <c r="AI1006" s="23" t="str">
        <f>IF(ISNUMBER(AVERAGEIFS(ObservedSpeciesData!AI$2:AI$4955,ObservedSpeciesData!$A$2:$A$4955,$A1006,ObservedSpeciesData!$C$2:$C$4955,$C1006,ObservedSpeciesData!$D$2:$D$4955,$D1006)),AVERAGEIFS(ObservedSpeciesData!AI$2:AI$4955,ObservedSpeciesData!$A$2:$A$4955,$A1006,ObservedSpeciesData!$C$2:$C$4955,$C1006,ObservedSpeciesData!$D$2:$D$4955,$D1006),"")</f>
        <v/>
      </c>
      <c r="AJ1006" s="2">
        <f>COUNTIFS(ObservedSpeciesData!$A$2:$A$828,$A1006,ObservedSpeciesData!$D$2:$D$828,$D1006)</f>
        <v>0</v>
      </c>
      <c r="AK1006" s="2">
        <f t="shared" si="15"/>
        <v>4</v>
      </c>
    </row>
    <row r="1007" spans="1:37" x14ac:dyDescent="0.25">
      <c r="A1007" s="14" t="s">
        <v>93</v>
      </c>
      <c r="B1007" t="s">
        <v>80</v>
      </c>
      <c r="C1007" t="s">
        <v>90</v>
      </c>
      <c r="D1007" s="13">
        <v>42283</v>
      </c>
      <c r="E1007">
        <v>1</v>
      </c>
      <c r="F1007">
        <v>200</v>
      </c>
      <c r="G1007" s="2" t="s">
        <v>87</v>
      </c>
      <c r="H1007" s="2" t="s">
        <v>11</v>
      </c>
      <c r="I1007">
        <v>8</v>
      </c>
      <c r="J1007" s="2" t="s">
        <v>88</v>
      </c>
      <c r="K1007" s="2">
        <f>IF(ISNUMBER(AVERAGEIFS(ObservedSpeciesData!K$2:K$4955,ObservedSpeciesData!$A$2:$A$4955,$A1007,ObservedSpeciesData!$D$2:$D$4955,$D1007)),AVERAGEIFS(ObservedSpeciesData!K$2:K$4955,ObservedSpeciesData!$A$2:$A$4955,$A1007,ObservedSpeciesData!$D$2:$D$4955,$D1007),"")</f>
        <v>180</v>
      </c>
      <c r="L1007" s="26">
        <f>IF(ISNUMBER(AVERAGEIFS(ObservedSpeciesData!L$2:L$4955,ObservedSpeciesData!$A$2:$A$4955,$A1007,ObservedSpeciesData!$D$2:$D$4955,$D1007)),AVERAGEIFS(ObservedSpeciesData!L$2:L$4955,ObservedSpeciesData!$A$2:$A$4955,$A1007,ObservedSpeciesData!$D$2:$D$4955,$D1007),"")</f>
        <v>2421.6666666666665</v>
      </c>
      <c r="M1007" s="23">
        <f>IF(ISNUMBER(AVERAGEIFS(ObservedSpeciesData!M$2:M$4955,ObservedSpeciesData!$A$2:$A$4955,$A1007,ObservedSpeciesData!$D$2:$D$4955,$D1007)),AVERAGEIFS(ObservedSpeciesData!M$2:M$4955,ObservedSpeciesData!$A$2:$A$4955,$A1007,ObservedSpeciesData!$D$2:$D$4955,$D1007),"")</f>
        <v>242.16666666666666</v>
      </c>
      <c r="N1007" s="23" t="str">
        <f>IF(ISNUMBER(AVERAGEIFS(ObservedSpeciesData!N$2:N$4955,ObservedSpeciesData!$A$2:$A$4955,$A1007,ObservedSpeciesData!$D$2:$D$4955,$D1007)),AVERAGEIFS(ObservedSpeciesData!N$2:N$4955,ObservedSpeciesData!$A$2:$A$4955,$A1007,ObservedSpeciesData!$D$2:$D$4955,$D1007),"")</f>
        <v/>
      </c>
      <c r="O1007" s="23" t="str">
        <f>IF(ISNUMBER(AVERAGEIFS(ObservedSpeciesData!O$2:O$4955,ObservedSpeciesData!$A$2:$A$4955,$A1007,ObservedSpeciesData!$D$2:$D$4955,$D1007)),AVERAGEIFS(ObservedSpeciesData!O$2:O$4955,ObservedSpeciesData!$A$2:$A$4955,$A1007,ObservedSpeciesData!$D$2:$D$4955,$D1007),"")</f>
        <v/>
      </c>
      <c r="P1007" s="23" t="str">
        <f>IF(ISNUMBER(AVERAGEIFS(ObservedSpeciesData!P$2:P$4955,ObservedSpeciesData!$A$2:$A$4955,$A1007,ObservedSpeciesData!$C$2:$C$4955,$C1007,ObservedSpeciesData!$D$2:$D$4955,$D1007)),AVERAGEIFS(ObservedSpeciesData!P$2:P$4955,ObservedSpeciesData!$A$2:$A$4955,$A1007,ObservedSpeciesData!$C$2:$C$4955,$C1007,ObservedSpeciesData!$D$2:$D$4955,$D1007),"")</f>
        <v/>
      </c>
      <c r="Q1007" s="23"/>
      <c r="R1007" s="25" t="str">
        <f>IF(ISNUMBER(AVERAGEIFS(ObservedSpeciesData!R$2:R$4955,ObservedSpeciesData!$A$2:$A$4955,$A1007,ObservedSpeciesData!$D$2:$D$4955,$D1007)),AVERAGEIFS(ObservedSpeciesData!R$2:R$4955,ObservedSpeciesData!$A$2:$A$4955,$A1007,ObservedSpeciesData!$D$2:$D$4955,$D1007),"")</f>
        <v/>
      </c>
      <c r="S1007" s="25" t="str">
        <f>IF(ISNUMBER(AVERAGEIFS(ObservedSpeciesData!S$2:S$4955,ObservedSpeciesData!$A$2:$A$4955,$A1007,ObservedSpeciesData!$D$2:$D$4955,$D1007)),AVERAGEIFS(ObservedSpeciesData!S$2:S$4955,ObservedSpeciesData!$A$2:$A$4955,$A1007,ObservedSpeciesData!$D$2:$D$4955,$D1007),"")</f>
        <v/>
      </c>
      <c r="T1007" s="23" t="str">
        <f>IF(ISNUMBER(AVERAGEIFS(ObservedSpeciesData!T$2:T$4955,ObservedSpeciesData!$A$2:$A$4955,$A1007,ObservedSpeciesData!$D$2:$D$4955,$D1007)),AVERAGEIFS(ObservedSpeciesData!T$2:T$4955,ObservedSpeciesData!$A$2:$A$4955,$A1007,ObservedSpeciesData!$D$2:$D$4955,$D1007),"")</f>
        <v/>
      </c>
      <c r="U1007" s="24" t="str">
        <f>IF(ISNUMBER(AVERAGEIFS(ObservedSpeciesData!U$2:U$4955,ObservedSpeciesData!$A$2:$A$4955,$A1007,ObservedSpeciesData!$C$2:$C$4955,$C1007,ObservedSpeciesData!$D$2:$D$4955,$D1007)),AVERAGEIFS(ObservedSpeciesData!U$2:U$4955,ObservedSpeciesData!$A$2:$A$4955,$A1007,ObservedSpeciesData!$C$2:$C$4955,$C1007,ObservedSpeciesData!$D$2:$D$4955,$D1007),"")</f>
        <v/>
      </c>
      <c r="V1007" s="23" t="str">
        <f>IF(ISNUMBER(AVERAGEIFS(ObservedSpeciesData!V$2:V$4955,ObservedSpeciesData!$A$2:$A$4955,$A1007,ObservedSpeciesData!$D$2:$D$4955,$D1007)),AVERAGEIFS(ObservedSpeciesData!V$2:V$4955,ObservedSpeciesData!$A$2:$A$4955,$A1007,ObservedSpeciesData!$D$2:$D$4955,$D1007),"")</f>
        <v/>
      </c>
      <c r="W1007" s="23" t="str">
        <f>IF(ISNUMBER(AVERAGEIFS(ObservedSpeciesData!W$2:W$4955,ObservedSpeciesData!$A$2:$A$4955,$A1007,ObservedSpeciesData!$D$2:$D$4955,$D1007)),AVERAGEIFS(ObservedSpeciesData!W$2:W$4955,ObservedSpeciesData!$A$2:$A$4955,$A1007,ObservedSpeciesData!$D$2:$D$4955,$D1007),"")</f>
        <v/>
      </c>
      <c r="X1007" s="23" t="str">
        <f>IF(ISNUMBER(AVERAGEIFS(ObservedSpeciesData!X$2:X$4955,ObservedSpeciesData!$A$2:$A$4955,$A1007,ObservedSpeciesData!$D$2:$D$4955,$D1007)),AVERAGEIFS(ObservedSpeciesData!X$2:X$4955,ObservedSpeciesData!$A$2:$A$4955,$A1007,ObservedSpeciesData!$D$2:$D$4955,$D1007),"")</f>
        <v/>
      </c>
      <c r="Y1007" s="23" t="str">
        <f>IF(ISNUMBER(AVERAGEIFS(ObservedSpeciesData!Y$2:Y$4955,ObservedSpeciesData!$A$2:$A$4955,$A1007,ObservedSpeciesData!$D$2:$D$4955,$D1007)),AVERAGEIFS(ObservedSpeciesData!Y$2:Y$4955,ObservedSpeciesData!$A$2:$A$4955,$A1007,ObservedSpeciesData!$D$2:$D$4955,$D1007),"")</f>
        <v/>
      </c>
      <c r="Z1007" s="23" t="str">
        <f>IF(ISNUMBER(AVERAGEIFS(ObservedSpeciesData!Z$2:Z$4955,ObservedSpeciesData!$A$2:$A$4955,$A1007,ObservedSpeciesData!$D$2:$D$4955,$D1007)),AVERAGEIFS(ObservedSpeciesData!Z$2:Z$4955,ObservedSpeciesData!$A$2:$A$4955,$A1007,ObservedSpeciesData!$D$2:$D$4955,$D1007),"")</f>
        <v/>
      </c>
      <c r="AA1007" s="23">
        <f>IF(ISNUMBER(AVERAGEIFS(ObservedSpeciesData!AA$2:AA$4955,ObservedSpeciesData!$A$2:$A$4955,$A1007,ObservedSpeciesData!$D$2:$D$4955,$D1007)),AVERAGEIFS(ObservedSpeciesData!AA$2:AA$4955,ObservedSpeciesData!$A$2:$A$4955,$A1007,ObservedSpeciesData!$D$2:$D$4955,$D1007),"")</f>
        <v>16.533333333333331</v>
      </c>
      <c r="AB1007" s="24">
        <f>IF(ISNUMBER(AVERAGEIFS(ObservedSpeciesData!AB$2:AB$4955,ObservedSpeciesData!$A$2:$A$4955,$A1007,ObservedSpeciesData!$D$2:$D$4955,$D1007)),AVERAGEIFS(ObservedSpeciesData!AB$2:AB$4955,ObservedSpeciesData!$A$2:$A$4955,$A1007,ObservedSpeciesData!$D$2:$D$4955,$D1007),"")</f>
        <v>2.6333333333333334E-2</v>
      </c>
      <c r="AC1007" s="24">
        <f>IF(ISNUMBER(AVERAGEIFS(ObservedSpeciesData!AC$2:AC$4955,ObservedSpeciesData!$A$2:$A$4955,$A1007,ObservedSpeciesData!$D$2:$D$4955,$D1007)),AVERAGEIFS(ObservedSpeciesData!AC$2:AC$4955,ObservedSpeciesData!$A$2:$A$4955,$A1007,ObservedSpeciesData!$D$2:$D$4955,$D1007),"")</f>
        <v>2.6333333333333334E-2</v>
      </c>
      <c r="AD1007" s="23" t="str">
        <f>IF(ISNUMBER(AVERAGEIFS(ObservedSpeciesData!AD$2:AD$4955,ObservedSpeciesData!$A$2:$A$4955,$A1007,ObservedSpeciesData!$D$2:$D$4955,$D1007)),AVERAGEIFS(ObservedSpeciesData!AD$2:AD$4955,ObservedSpeciesData!$A$2:$A$4955,$A1007,ObservedSpeciesData!$D$2:$D$4955,$D1007),"")</f>
        <v/>
      </c>
      <c r="AE1007" s="24" t="str">
        <f>IF(ISNUMBER(AVERAGEIFS(ObservedSpeciesData!AE$2:AE$4955,ObservedSpeciesData!$A$2:$A$4955,$A1007,ObservedSpeciesData!$D$2:$D$4955,$D1007)),AVERAGEIFS(ObservedSpeciesData!AE$2:AE$4955,ObservedSpeciesData!$A$2:$A$4955,$A1007,ObservedSpeciesData!$D$2:$D$4955,$D1007),"")</f>
        <v/>
      </c>
      <c r="AF1007" s="23"/>
      <c r="AG1007" s="24"/>
      <c r="AH1007" s="23" t="str">
        <f>IF(ISNUMBER(AVERAGEIFS(ObservedSpeciesData!AH$2:AH$4955,ObservedSpeciesData!$A$2:$A$4955,$A1007,ObservedSpeciesData!$D$2:$D$4955,$D1007)),AVERAGEIFS(ObservedSpeciesData!AH$2:AH$4955,ObservedSpeciesData!$A$2:$A$4955,$A1007,ObservedSpeciesData!$D$2:$D$4955,$D1007),"")</f>
        <v/>
      </c>
      <c r="AI1007" s="23" t="str">
        <f>IF(ISNUMBER(AVERAGEIFS(ObservedSpeciesData!AI$2:AI$4955,ObservedSpeciesData!$A$2:$A$4955,$A1007,ObservedSpeciesData!$C$2:$C$4955,$C1007,ObservedSpeciesData!$D$2:$D$4955,$D1007)),AVERAGEIFS(ObservedSpeciesData!AI$2:AI$4955,ObservedSpeciesData!$A$2:$A$4955,$A1007,ObservedSpeciesData!$C$2:$C$4955,$C1007,ObservedSpeciesData!$D$2:$D$4955,$D1007),"")</f>
        <v/>
      </c>
      <c r="AJ1007" s="2">
        <f>COUNTIFS(ObservedSpeciesData!$A$2:$A$828,$A1007,ObservedSpeciesData!$D$2:$D$828,$D1007)</f>
        <v>0</v>
      </c>
      <c r="AK1007" s="2">
        <f t="shared" si="15"/>
        <v>4</v>
      </c>
    </row>
    <row r="1008" spans="1:37" x14ac:dyDescent="0.25">
      <c r="A1008" s="14" t="s">
        <v>92</v>
      </c>
      <c r="B1008" t="s">
        <v>80</v>
      </c>
      <c r="C1008" t="s">
        <v>90</v>
      </c>
      <c r="D1008" s="13">
        <v>42283</v>
      </c>
      <c r="E1008">
        <v>1</v>
      </c>
      <c r="F1008">
        <v>350</v>
      </c>
      <c r="G1008" s="2" t="s">
        <v>87</v>
      </c>
      <c r="H1008" s="2" t="s">
        <v>11</v>
      </c>
      <c r="I1008">
        <v>8</v>
      </c>
      <c r="J1008" s="2" t="s">
        <v>88</v>
      </c>
      <c r="K1008" s="2">
        <f>IF(ISNUMBER(AVERAGEIFS(ObservedSpeciesData!K$2:K$4955,ObservedSpeciesData!$A$2:$A$4955,$A1008,ObservedSpeciesData!$D$2:$D$4955,$D1008)),AVERAGEIFS(ObservedSpeciesData!K$2:K$4955,ObservedSpeciesData!$A$2:$A$4955,$A1008,ObservedSpeciesData!$D$2:$D$4955,$D1008),"")</f>
        <v>315</v>
      </c>
      <c r="L1008" s="26">
        <f>IF(ISNUMBER(AVERAGEIFS(ObservedSpeciesData!L$2:L$4955,ObservedSpeciesData!$A$2:$A$4955,$A1008,ObservedSpeciesData!$D$2:$D$4955,$D1008)),AVERAGEIFS(ObservedSpeciesData!L$2:L$4955,ObservedSpeciesData!$A$2:$A$4955,$A1008,ObservedSpeciesData!$D$2:$D$4955,$D1008),"")</f>
        <v>2881.6666666666665</v>
      </c>
      <c r="M1008" s="23">
        <f>IF(ISNUMBER(AVERAGEIFS(ObservedSpeciesData!M$2:M$4955,ObservedSpeciesData!$A$2:$A$4955,$A1008,ObservedSpeciesData!$D$2:$D$4955,$D1008)),AVERAGEIFS(ObservedSpeciesData!M$2:M$4955,ObservedSpeciesData!$A$2:$A$4955,$A1008,ObservedSpeciesData!$D$2:$D$4955,$D1008),"")</f>
        <v>288.16666666666669</v>
      </c>
      <c r="N1008" s="23" t="str">
        <f>IF(ISNUMBER(AVERAGEIFS(ObservedSpeciesData!N$2:N$4955,ObservedSpeciesData!$A$2:$A$4955,$A1008,ObservedSpeciesData!$D$2:$D$4955,$D1008)),AVERAGEIFS(ObservedSpeciesData!N$2:N$4955,ObservedSpeciesData!$A$2:$A$4955,$A1008,ObservedSpeciesData!$D$2:$D$4955,$D1008),"")</f>
        <v/>
      </c>
      <c r="O1008" s="23" t="str">
        <f>IF(ISNUMBER(AVERAGEIFS(ObservedSpeciesData!O$2:O$4955,ObservedSpeciesData!$A$2:$A$4955,$A1008,ObservedSpeciesData!$D$2:$D$4955,$D1008)),AVERAGEIFS(ObservedSpeciesData!O$2:O$4955,ObservedSpeciesData!$A$2:$A$4955,$A1008,ObservedSpeciesData!$D$2:$D$4955,$D1008),"")</f>
        <v/>
      </c>
      <c r="P1008" s="23" t="str">
        <f>IF(ISNUMBER(AVERAGEIFS(ObservedSpeciesData!P$2:P$4955,ObservedSpeciesData!$A$2:$A$4955,$A1008,ObservedSpeciesData!$C$2:$C$4955,$C1008,ObservedSpeciesData!$D$2:$D$4955,$D1008)),AVERAGEIFS(ObservedSpeciesData!P$2:P$4955,ObservedSpeciesData!$A$2:$A$4955,$A1008,ObservedSpeciesData!$C$2:$C$4955,$C1008,ObservedSpeciesData!$D$2:$D$4955,$D1008),"")</f>
        <v/>
      </c>
      <c r="Q1008" s="23"/>
      <c r="R1008" s="25" t="str">
        <f>IF(ISNUMBER(AVERAGEIFS(ObservedSpeciesData!R$2:R$4955,ObservedSpeciesData!$A$2:$A$4955,$A1008,ObservedSpeciesData!$D$2:$D$4955,$D1008)),AVERAGEIFS(ObservedSpeciesData!R$2:R$4955,ObservedSpeciesData!$A$2:$A$4955,$A1008,ObservedSpeciesData!$D$2:$D$4955,$D1008),"")</f>
        <v/>
      </c>
      <c r="S1008" s="25" t="str">
        <f>IF(ISNUMBER(AVERAGEIFS(ObservedSpeciesData!S$2:S$4955,ObservedSpeciesData!$A$2:$A$4955,$A1008,ObservedSpeciesData!$D$2:$D$4955,$D1008)),AVERAGEIFS(ObservedSpeciesData!S$2:S$4955,ObservedSpeciesData!$A$2:$A$4955,$A1008,ObservedSpeciesData!$D$2:$D$4955,$D1008),"")</f>
        <v/>
      </c>
      <c r="T1008" s="23" t="str">
        <f>IF(ISNUMBER(AVERAGEIFS(ObservedSpeciesData!T$2:T$4955,ObservedSpeciesData!$A$2:$A$4955,$A1008,ObservedSpeciesData!$D$2:$D$4955,$D1008)),AVERAGEIFS(ObservedSpeciesData!T$2:T$4955,ObservedSpeciesData!$A$2:$A$4955,$A1008,ObservedSpeciesData!$D$2:$D$4955,$D1008),"")</f>
        <v/>
      </c>
      <c r="U1008" s="24" t="str">
        <f>IF(ISNUMBER(AVERAGEIFS(ObservedSpeciesData!U$2:U$4955,ObservedSpeciesData!$A$2:$A$4955,$A1008,ObservedSpeciesData!$C$2:$C$4955,$C1008,ObservedSpeciesData!$D$2:$D$4955,$D1008)),AVERAGEIFS(ObservedSpeciesData!U$2:U$4955,ObservedSpeciesData!$A$2:$A$4955,$A1008,ObservedSpeciesData!$C$2:$C$4955,$C1008,ObservedSpeciesData!$D$2:$D$4955,$D1008),"")</f>
        <v/>
      </c>
      <c r="V1008" s="23" t="str">
        <f>IF(ISNUMBER(AVERAGEIFS(ObservedSpeciesData!V$2:V$4955,ObservedSpeciesData!$A$2:$A$4955,$A1008,ObservedSpeciesData!$D$2:$D$4955,$D1008)),AVERAGEIFS(ObservedSpeciesData!V$2:V$4955,ObservedSpeciesData!$A$2:$A$4955,$A1008,ObservedSpeciesData!$D$2:$D$4955,$D1008),"")</f>
        <v/>
      </c>
      <c r="W1008" s="23" t="str">
        <f>IF(ISNUMBER(AVERAGEIFS(ObservedSpeciesData!W$2:W$4955,ObservedSpeciesData!$A$2:$A$4955,$A1008,ObservedSpeciesData!$D$2:$D$4955,$D1008)),AVERAGEIFS(ObservedSpeciesData!W$2:W$4955,ObservedSpeciesData!$A$2:$A$4955,$A1008,ObservedSpeciesData!$D$2:$D$4955,$D1008),"")</f>
        <v/>
      </c>
      <c r="X1008" s="23" t="str">
        <f>IF(ISNUMBER(AVERAGEIFS(ObservedSpeciesData!X$2:X$4955,ObservedSpeciesData!$A$2:$A$4955,$A1008,ObservedSpeciesData!$D$2:$D$4955,$D1008)),AVERAGEIFS(ObservedSpeciesData!X$2:X$4955,ObservedSpeciesData!$A$2:$A$4955,$A1008,ObservedSpeciesData!$D$2:$D$4955,$D1008),"")</f>
        <v/>
      </c>
      <c r="Y1008" s="23" t="str">
        <f>IF(ISNUMBER(AVERAGEIFS(ObservedSpeciesData!Y$2:Y$4955,ObservedSpeciesData!$A$2:$A$4955,$A1008,ObservedSpeciesData!$D$2:$D$4955,$D1008)),AVERAGEIFS(ObservedSpeciesData!Y$2:Y$4955,ObservedSpeciesData!$A$2:$A$4955,$A1008,ObservedSpeciesData!$D$2:$D$4955,$D1008),"")</f>
        <v/>
      </c>
      <c r="Z1008" s="23" t="str">
        <f>IF(ISNUMBER(AVERAGEIFS(ObservedSpeciesData!Z$2:Z$4955,ObservedSpeciesData!$A$2:$A$4955,$A1008,ObservedSpeciesData!$D$2:$D$4955,$D1008)),AVERAGEIFS(ObservedSpeciesData!Z$2:Z$4955,ObservedSpeciesData!$A$2:$A$4955,$A1008,ObservedSpeciesData!$D$2:$D$4955,$D1008),"")</f>
        <v/>
      </c>
      <c r="AA1008" s="23">
        <f>IF(ISNUMBER(AVERAGEIFS(ObservedSpeciesData!AA$2:AA$4955,ObservedSpeciesData!$A$2:$A$4955,$A1008,ObservedSpeciesData!$D$2:$D$4955,$D1008)),AVERAGEIFS(ObservedSpeciesData!AA$2:AA$4955,ObservedSpeciesData!$A$2:$A$4955,$A1008,ObservedSpeciesData!$D$2:$D$4955,$D1008),"")</f>
        <v>19.266666666666666</v>
      </c>
      <c r="AB1008" s="24">
        <f>IF(ISNUMBER(AVERAGEIFS(ObservedSpeciesData!AB$2:AB$4955,ObservedSpeciesData!$A$2:$A$4955,$A1008,ObservedSpeciesData!$D$2:$D$4955,$D1008)),AVERAGEIFS(ObservedSpeciesData!AB$2:AB$4955,ObservedSpeciesData!$A$2:$A$4955,$A1008,ObservedSpeciesData!$D$2:$D$4955,$D1008),"")</f>
        <v>3.0666666666666665E-2</v>
      </c>
      <c r="AC1008" s="24">
        <f>IF(ISNUMBER(AVERAGEIFS(ObservedSpeciesData!AC$2:AC$4955,ObservedSpeciesData!$A$2:$A$4955,$A1008,ObservedSpeciesData!$D$2:$D$4955,$D1008)),AVERAGEIFS(ObservedSpeciesData!AC$2:AC$4955,ObservedSpeciesData!$A$2:$A$4955,$A1008,ObservedSpeciesData!$D$2:$D$4955,$D1008),"")</f>
        <v>3.0666666666666665E-2</v>
      </c>
      <c r="AD1008" s="23" t="str">
        <f>IF(ISNUMBER(AVERAGEIFS(ObservedSpeciesData!AD$2:AD$4955,ObservedSpeciesData!$A$2:$A$4955,$A1008,ObservedSpeciesData!$D$2:$D$4955,$D1008)),AVERAGEIFS(ObservedSpeciesData!AD$2:AD$4955,ObservedSpeciesData!$A$2:$A$4955,$A1008,ObservedSpeciesData!$D$2:$D$4955,$D1008),"")</f>
        <v/>
      </c>
      <c r="AE1008" s="24" t="str">
        <f>IF(ISNUMBER(AVERAGEIFS(ObservedSpeciesData!AE$2:AE$4955,ObservedSpeciesData!$A$2:$A$4955,$A1008,ObservedSpeciesData!$D$2:$D$4955,$D1008)),AVERAGEIFS(ObservedSpeciesData!AE$2:AE$4955,ObservedSpeciesData!$A$2:$A$4955,$A1008,ObservedSpeciesData!$D$2:$D$4955,$D1008),"")</f>
        <v/>
      </c>
      <c r="AF1008" s="23"/>
      <c r="AG1008" s="24"/>
      <c r="AH1008" s="23" t="str">
        <f>IF(ISNUMBER(AVERAGEIFS(ObservedSpeciesData!AH$2:AH$4955,ObservedSpeciesData!$A$2:$A$4955,$A1008,ObservedSpeciesData!$D$2:$D$4955,$D1008)),AVERAGEIFS(ObservedSpeciesData!AH$2:AH$4955,ObservedSpeciesData!$A$2:$A$4955,$A1008,ObservedSpeciesData!$D$2:$D$4955,$D1008),"")</f>
        <v/>
      </c>
      <c r="AI1008" s="23" t="str">
        <f>IF(ISNUMBER(AVERAGEIFS(ObservedSpeciesData!AI$2:AI$4955,ObservedSpeciesData!$A$2:$A$4955,$A1008,ObservedSpeciesData!$C$2:$C$4955,$C1008,ObservedSpeciesData!$D$2:$D$4955,$D1008)),AVERAGEIFS(ObservedSpeciesData!AI$2:AI$4955,ObservedSpeciesData!$A$2:$A$4955,$A1008,ObservedSpeciesData!$C$2:$C$4955,$C1008,ObservedSpeciesData!$D$2:$D$4955,$D1008),"")</f>
        <v/>
      </c>
      <c r="AJ1008" s="2">
        <f>COUNTIFS(ObservedSpeciesData!$A$2:$A$828,$A1008,ObservedSpeciesData!$D$2:$D$828,$D1008)</f>
        <v>0</v>
      </c>
      <c r="AK1008" s="2">
        <f t="shared" si="15"/>
        <v>4</v>
      </c>
    </row>
    <row r="1009" spans="1:37" x14ac:dyDescent="0.25">
      <c r="A1009" s="14" t="s">
        <v>91</v>
      </c>
      <c r="B1009" t="s">
        <v>80</v>
      </c>
      <c r="C1009" t="s">
        <v>90</v>
      </c>
      <c r="D1009" s="13">
        <v>42283</v>
      </c>
      <c r="E1009">
        <v>1</v>
      </c>
      <c r="F1009">
        <v>500</v>
      </c>
      <c r="G1009" s="2" t="s">
        <v>87</v>
      </c>
      <c r="H1009" s="2" t="s">
        <v>11</v>
      </c>
      <c r="I1009">
        <v>8</v>
      </c>
      <c r="J1009" s="2" t="s">
        <v>88</v>
      </c>
      <c r="K1009" s="2">
        <f>IF(ISNUMBER(AVERAGEIFS(ObservedSpeciesData!K$2:K$4955,ObservedSpeciesData!$A$2:$A$4955,$A1009,ObservedSpeciesData!$D$2:$D$4955,$D1009)),AVERAGEIFS(ObservedSpeciesData!K$2:K$4955,ObservedSpeciesData!$A$2:$A$4955,$A1009,ObservedSpeciesData!$D$2:$D$4955,$D1009),"")</f>
        <v>450</v>
      </c>
      <c r="L1009" s="26">
        <f>IF(ISNUMBER(AVERAGEIFS(ObservedSpeciesData!L$2:L$4955,ObservedSpeciesData!$A$2:$A$4955,$A1009,ObservedSpeciesData!$D$2:$D$4955,$D1009)),AVERAGEIFS(ObservedSpeciesData!L$2:L$4955,ObservedSpeciesData!$A$2:$A$4955,$A1009,ObservedSpeciesData!$D$2:$D$4955,$D1009),"")</f>
        <v>3242</v>
      </c>
      <c r="M1009" s="23">
        <f>IF(ISNUMBER(AVERAGEIFS(ObservedSpeciesData!M$2:M$4955,ObservedSpeciesData!$A$2:$A$4955,$A1009,ObservedSpeciesData!$D$2:$D$4955,$D1009)),AVERAGEIFS(ObservedSpeciesData!M$2:M$4955,ObservedSpeciesData!$A$2:$A$4955,$A1009,ObservedSpeciesData!$D$2:$D$4955,$D1009),"")</f>
        <v>324.2</v>
      </c>
      <c r="N1009" s="23" t="str">
        <f>IF(ISNUMBER(AVERAGEIFS(ObservedSpeciesData!N$2:N$4955,ObservedSpeciesData!$A$2:$A$4955,$A1009,ObservedSpeciesData!$D$2:$D$4955,$D1009)),AVERAGEIFS(ObservedSpeciesData!N$2:N$4955,ObservedSpeciesData!$A$2:$A$4955,$A1009,ObservedSpeciesData!$D$2:$D$4955,$D1009),"")</f>
        <v/>
      </c>
      <c r="O1009" s="23" t="str">
        <f>IF(ISNUMBER(AVERAGEIFS(ObservedSpeciesData!O$2:O$4955,ObservedSpeciesData!$A$2:$A$4955,$A1009,ObservedSpeciesData!$D$2:$D$4955,$D1009)),AVERAGEIFS(ObservedSpeciesData!O$2:O$4955,ObservedSpeciesData!$A$2:$A$4955,$A1009,ObservedSpeciesData!$D$2:$D$4955,$D1009),"")</f>
        <v/>
      </c>
      <c r="P1009" s="23" t="str">
        <f>IF(ISNUMBER(AVERAGEIFS(ObservedSpeciesData!P$2:P$4955,ObservedSpeciesData!$A$2:$A$4955,$A1009,ObservedSpeciesData!$C$2:$C$4955,$C1009,ObservedSpeciesData!$D$2:$D$4955,$D1009)),AVERAGEIFS(ObservedSpeciesData!P$2:P$4955,ObservedSpeciesData!$A$2:$A$4955,$A1009,ObservedSpeciesData!$C$2:$C$4955,$C1009,ObservedSpeciesData!$D$2:$D$4955,$D1009),"")</f>
        <v/>
      </c>
      <c r="Q1009" s="23"/>
      <c r="R1009" s="25" t="str">
        <f>IF(ISNUMBER(AVERAGEIFS(ObservedSpeciesData!R$2:R$4955,ObservedSpeciesData!$A$2:$A$4955,$A1009,ObservedSpeciesData!$D$2:$D$4955,$D1009)),AVERAGEIFS(ObservedSpeciesData!R$2:R$4955,ObservedSpeciesData!$A$2:$A$4955,$A1009,ObservedSpeciesData!$D$2:$D$4955,$D1009),"")</f>
        <v/>
      </c>
      <c r="S1009" s="25" t="str">
        <f>IF(ISNUMBER(AVERAGEIFS(ObservedSpeciesData!S$2:S$4955,ObservedSpeciesData!$A$2:$A$4955,$A1009,ObservedSpeciesData!$D$2:$D$4955,$D1009)),AVERAGEIFS(ObservedSpeciesData!S$2:S$4955,ObservedSpeciesData!$A$2:$A$4955,$A1009,ObservedSpeciesData!$D$2:$D$4955,$D1009),"")</f>
        <v/>
      </c>
      <c r="T1009" s="23" t="str">
        <f>IF(ISNUMBER(AVERAGEIFS(ObservedSpeciesData!T$2:T$4955,ObservedSpeciesData!$A$2:$A$4955,$A1009,ObservedSpeciesData!$D$2:$D$4955,$D1009)),AVERAGEIFS(ObservedSpeciesData!T$2:T$4955,ObservedSpeciesData!$A$2:$A$4955,$A1009,ObservedSpeciesData!$D$2:$D$4955,$D1009),"")</f>
        <v/>
      </c>
      <c r="U1009" s="24" t="str">
        <f>IF(ISNUMBER(AVERAGEIFS(ObservedSpeciesData!U$2:U$4955,ObservedSpeciesData!$A$2:$A$4955,$A1009,ObservedSpeciesData!$C$2:$C$4955,$C1009,ObservedSpeciesData!$D$2:$D$4955,$D1009)),AVERAGEIFS(ObservedSpeciesData!U$2:U$4955,ObservedSpeciesData!$A$2:$A$4955,$A1009,ObservedSpeciesData!$C$2:$C$4955,$C1009,ObservedSpeciesData!$D$2:$D$4955,$D1009),"")</f>
        <v/>
      </c>
      <c r="V1009" s="23" t="str">
        <f>IF(ISNUMBER(AVERAGEIFS(ObservedSpeciesData!V$2:V$4955,ObservedSpeciesData!$A$2:$A$4955,$A1009,ObservedSpeciesData!$D$2:$D$4955,$D1009)),AVERAGEIFS(ObservedSpeciesData!V$2:V$4955,ObservedSpeciesData!$A$2:$A$4955,$A1009,ObservedSpeciesData!$D$2:$D$4955,$D1009),"")</f>
        <v/>
      </c>
      <c r="W1009" s="23" t="str">
        <f>IF(ISNUMBER(AVERAGEIFS(ObservedSpeciesData!W$2:W$4955,ObservedSpeciesData!$A$2:$A$4955,$A1009,ObservedSpeciesData!$D$2:$D$4955,$D1009)),AVERAGEIFS(ObservedSpeciesData!W$2:W$4955,ObservedSpeciesData!$A$2:$A$4955,$A1009,ObservedSpeciesData!$D$2:$D$4955,$D1009),"")</f>
        <v/>
      </c>
      <c r="X1009" s="23" t="str">
        <f>IF(ISNUMBER(AVERAGEIFS(ObservedSpeciesData!X$2:X$4955,ObservedSpeciesData!$A$2:$A$4955,$A1009,ObservedSpeciesData!$D$2:$D$4955,$D1009)),AVERAGEIFS(ObservedSpeciesData!X$2:X$4955,ObservedSpeciesData!$A$2:$A$4955,$A1009,ObservedSpeciesData!$D$2:$D$4955,$D1009),"")</f>
        <v/>
      </c>
      <c r="Y1009" s="23" t="str">
        <f>IF(ISNUMBER(AVERAGEIFS(ObservedSpeciesData!Y$2:Y$4955,ObservedSpeciesData!$A$2:$A$4955,$A1009,ObservedSpeciesData!$D$2:$D$4955,$D1009)),AVERAGEIFS(ObservedSpeciesData!Y$2:Y$4955,ObservedSpeciesData!$A$2:$A$4955,$A1009,ObservedSpeciesData!$D$2:$D$4955,$D1009),"")</f>
        <v/>
      </c>
      <c r="Z1009" s="23" t="str">
        <f>IF(ISNUMBER(AVERAGEIFS(ObservedSpeciesData!Z$2:Z$4955,ObservedSpeciesData!$A$2:$A$4955,$A1009,ObservedSpeciesData!$D$2:$D$4955,$D1009)),AVERAGEIFS(ObservedSpeciesData!Z$2:Z$4955,ObservedSpeciesData!$A$2:$A$4955,$A1009,ObservedSpeciesData!$D$2:$D$4955,$D1009),"")</f>
        <v/>
      </c>
      <c r="AA1009" s="23">
        <f>IF(ISNUMBER(AVERAGEIFS(ObservedSpeciesData!AA$2:AA$4955,ObservedSpeciesData!$A$2:$A$4955,$A1009,ObservedSpeciesData!$D$2:$D$4955,$D1009)),AVERAGEIFS(ObservedSpeciesData!AA$2:AA$4955,ObservedSpeciesData!$A$2:$A$4955,$A1009,ObservedSpeciesData!$D$2:$D$4955,$D1009),"")</f>
        <v>21.3</v>
      </c>
      <c r="AB1009" s="24">
        <f>IF(ISNUMBER(AVERAGEIFS(ObservedSpeciesData!AB$2:AB$4955,ObservedSpeciesData!$A$2:$A$4955,$A1009,ObservedSpeciesData!$D$2:$D$4955,$D1009)),AVERAGEIFS(ObservedSpeciesData!AB$2:AB$4955,ObservedSpeciesData!$A$2:$A$4955,$A1009,ObservedSpeciesData!$D$2:$D$4955,$D1009),"")</f>
        <v>3.4000000000000002E-2</v>
      </c>
      <c r="AC1009" s="24">
        <f>IF(ISNUMBER(AVERAGEIFS(ObservedSpeciesData!AC$2:AC$4955,ObservedSpeciesData!$A$2:$A$4955,$A1009,ObservedSpeciesData!$D$2:$D$4955,$D1009)),AVERAGEIFS(ObservedSpeciesData!AC$2:AC$4955,ObservedSpeciesData!$A$2:$A$4955,$A1009,ObservedSpeciesData!$D$2:$D$4955,$D1009),"")</f>
        <v>3.4000000000000002E-2</v>
      </c>
      <c r="AD1009" s="23" t="str">
        <f>IF(ISNUMBER(AVERAGEIFS(ObservedSpeciesData!AD$2:AD$4955,ObservedSpeciesData!$A$2:$A$4955,$A1009,ObservedSpeciesData!$D$2:$D$4955,$D1009)),AVERAGEIFS(ObservedSpeciesData!AD$2:AD$4955,ObservedSpeciesData!$A$2:$A$4955,$A1009,ObservedSpeciesData!$D$2:$D$4955,$D1009),"")</f>
        <v/>
      </c>
      <c r="AE1009" s="24" t="str">
        <f>IF(ISNUMBER(AVERAGEIFS(ObservedSpeciesData!AE$2:AE$4955,ObservedSpeciesData!$A$2:$A$4955,$A1009,ObservedSpeciesData!$D$2:$D$4955,$D1009)),AVERAGEIFS(ObservedSpeciesData!AE$2:AE$4955,ObservedSpeciesData!$A$2:$A$4955,$A1009,ObservedSpeciesData!$D$2:$D$4955,$D1009),"")</f>
        <v/>
      </c>
      <c r="AF1009" s="23"/>
      <c r="AG1009" s="24"/>
      <c r="AH1009" s="23" t="str">
        <f>IF(ISNUMBER(AVERAGEIFS(ObservedSpeciesData!AH$2:AH$4955,ObservedSpeciesData!$A$2:$A$4955,$A1009,ObservedSpeciesData!$D$2:$D$4955,$D1009)),AVERAGEIFS(ObservedSpeciesData!AH$2:AH$4955,ObservedSpeciesData!$A$2:$A$4955,$A1009,ObservedSpeciesData!$D$2:$D$4955,$D1009),"")</f>
        <v/>
      </c>
      <c r="AI1009" s="23" t="str">
        <f>IF(ISNUMBER(AVERAGEIFS(ObservedSpeciesData!AI$2:AI$4955,ObservedSpeciesData!$A$2:$A$4955,$A1009,ObservedSpeciesData!$C$2:$C$4955,$C1009,ObservedSpeciesData!$D$2:$D$4955,$D1009)),AVERAGEIFS(ObservedSpeciesData!AI$2:AI$4955,ObservedSpeciesData!$A$2:$A$4955,$A1009,ObservedSpeciesData!$C$2:$C$4955,$C1009,ObservedSpeciesData!$D$2:$D$4955,$D1009),"")</f>
        <v/>
      </c>
      <c r="AJ1009" s="2">
        <f>COUNTIFS(ObservedSpeciesData!$A$2:$A$828,$A1009,ObservedSpeciesData!$D$2:$D$828,$D1009)</f>
        <v>0</v>
      </c>
      <c r="AK1009" s="2">
        <f t="shared" si="15"/>
        <v>4</v>
      </c>
    </row>
    <row r="1010" spans="1:37" x14ac:dyDescent="0.25">
      <c r="A1010" s="14" t="s">
        <v>96</v>
      </c>
      <c r="B1010" t="s">
        <v>80</v>
      </c>
      <c r="C1010" t="s">
        <v>90</v>
      </c>
      <c r="D1010" s="13">
        <v>42297</v>
      </c>
      <c r="E1010">
        <v>1</v>
      </c>
      <c r="F1010">
        <v>0</v>
      </c>
      <c r="G1010" s="2" t="s">
        <v>87</v>
      </c>
      <c r="H1010" s="2" t="s">
        <v>11</v>
      </c>
      <c r="I1010">
        <v>8</v>
      </c>
      <c r="J1010" s="2" t="s">
        <v>88</v>
      </c>
      <c r="K1010" s="2">
        <f>IF(ISNUMBER(AVERAGEIFS(ObservedSpeciesData!K$2:K$4955,ObservedSpeciesData!$A$2:$A$4955,$A1010,ObservedSpeciesData!$D$2:$D$4955,$D1010)),AVERAGEIFS(ObservedSpeciesData!K$2:K$4955,ObservedSpeciesData!$A$2:$A$4955,$A1010,ObservedSpeciesData!$D$2:$D$4955,$D1010),"")</f>
        <v>0</v>
      </c>
      <c r="L1010" s="26">
        <f>IF(ISNUMBER(AVERAGEIFS(ObservedSpeciesData!L$2:L$4955,ObservedSpeciesData!$A$2:$A$4955,$A1010,ObservedSpeciesData!$D$2:$D$4955,$D1010)),AVERAGEIFS(ObservedSpeciesData!L$2:L$4955,ObservedSpeciesData!$A$2:$A$4955,$A1010,ObservedSpeciesData!$D$2:$D$4955,$D1010),"")</f>
        <v>1800.6666666666667</v>
      </c>
      <c r="M1010" s="23">
        <f>IF(ISNUMBER(AVERAGEIFS(ObservedSpeciesData!M$2:M$4955,ObservedSpeciesData!$A$2:$A$4955,$A1010,ObservedSpeciesData!$D$2:$D$4955,$D1010)),AVERAGEIFS(ObservedSpeciesData!M$2:M$4955,ObservedSpeciesData!$A$2:$A$4955,$A1010,ObservedSpeciesData!$D$2:$D$4955,$D1010),"")</f>
        <v>180.06666666666669</v>
      </c>
      <c r="N1010" s="23" t="str">
        <f>IF(ISNUMBER(AVERAGEIFS(ObservedSpeciesData!N$2:N$4955,ObservedSpeciesData!$A$2:$A$4955,$A1010,ObservedSpeciesData!$D$2:$D$4955,$D1010)),AVERAGEIFS(ObservedSpeciesData!N$2:N$4955,ObservedSpeciesData!$A$2:$A$4955,$A1010,ObservedSpeciesData!$D$2:$D$4955,$D1010),"")</f>
        <v/>
      </c>
      <c r="O1010" s="23" t="str">
        <f>IF(ISNUMBER(AVERAGEIFS(ObservedSpeciesData!O$2:O$4955,ObservedSpeciesData!$A$2:$A$4955,$A1010,ObservedSpeciesData!$D$2:$D$4955,$D1010)),AVERAGEIFS(ObservedSpeciesData!O$2:O$4955,ObservedSpeciesData!$A$2:$A$4955,$A1010,ObservedSpeciesData!$D$2:$D$4955,$D1010),"")</f>
        <v/>
      </c>
      <c r="P1010" s="23" t="str">
        <f>IF(ISNUMBER(AVERAGEIFS(ObservedSpeciesData!P$2:P$4955,ObservedSpeciesData!$A$2:$A$4955,$A1010,ObservedSpeciesData!$C$2:$C$4955,$C1010,ObservedSpeciesData!$D$2:$D$4955,$D1010)),AVERAGEIFS(ObservedSpeciesData!P$2:P$4955,ObservedSpeciesData!$A$2:$A$4955,$A1010,ObservedSpeciesData!$C$2:$C$4955,$C1010,ObservedSpeciesData!$D$2:$D$4955,$D1010),"")</f>
        <v/>
      </c>
      <c r="Q1010" s="23"/>
      <c r="R1010" s="25" t="str">
        <f>IF(ISNUMBER(AVERAGEIFS(ObservedSpeciesData!R$2:R$4955,ObservedSpeciesData!$A$2:$A$4955,$A1010,ObservedSpeciesData!$D$2:$D$4955,$D1010)),AVERAGEIFS(ObservedSpeciesData!R$2:R$4955,ObservedSpeciesData!$A$2:$A$4955,$A1010,ObservedSpeciesData!$D$2:$D$4955,$D1010),"")</f>
        <v/>
      </c>
      <c r="S1010" s="25" t="str">
        <f>IF(ISNUMBER(AVERAGEIFS(ObservedSpeciesData!S$2:S$4955,ObservedSpeciesData!$A$2:$A$4955,$A1010,ObservedSpeciesData!$D$2:$D$4955,$D1010)),AVERAGEIFS(ObservedSpeciesData!S$2:S$4955,ObservedSpeciesData!$A$2:$A$4955,$A1010,ObservedSpeciesData!$D$2:$D$4955,$D1010),"")</f>
        <v/>
      </c>
      <c r="T1010" s="23" t="str">
        <f>IF(ISNUMBER(AVERAGEIFS(ObservedSpeciesData!T$2:T$4955,ObservedSpeciesData!$A$2:$A$4955,$A1010,ObservedSpeciesData!$D$2:$D$4955,$D1010)),AVERAGEIFS(ObservedSpeciesData!T$2:T$4955,ObservedSpeciesData!$A$2:$A$4955,$A1010,ObservedSpeciesData!$D$2:$D$4955,$D1010),"")</f>
        <v/>
      </c>
      <c r="U1010" s="24" t="str">
        <f>IF(ISNUMBER(AVERAGEIFS(ObservedSpeciesData!U$2:U$4955,ObservedSpeciesData!$A$2:$A$4955,$A1010,ObservedSpeciesData!$C$2:$C$4955,$C1010,ObservedSpeciesData!$D$2:$D$4955,$D1010)),AVERAGEIFS(ObservedSpeciesData!U$2:U$4955,ObservedSpeciesData!$A$2:$A$4955,$A1010,ObservedSpeciesData!$C$2:$C$4955,$C1010,ObservedSpeciesData!$D$2:$D$4955,$D1010),"")</f>
        <v/>
      </c>
      <c r="V1010" s="23" t="str">
        <f>IF(ISNUMBER(AVERAGEIFS(ObservedSpeciesData!V$2:V$4955,ObservedSpeciesData!$A$2:$A$4955,$A1010,ObservedSpeciesData!$D$2:$D$4955,$D1010)),AVERAGEIFS(ObservedSpeciesData!V$2:V$4955,ObservedSpeciesData!$A$2:$A$4955,$A1010,ObservedSpeciesData!$D$2:$D$4955,$D1010),"")</f>
        <v/>
      </c>
      <c r="W1010" s="23" t="str">
        <f>IF(ISNUMBER(AVERAGEIFS(ObservedSpeciesData!W$2:W$4955,ObservedSpeciesData!$A$2:$A$4955,$A1010,ObservedSpeciesData!$D$2:$D$4955,$D1010)),AVERAGEIFS(ObservedSpeciesData!W$2:W$4955,ObservedSpeciesData!$A$2:$A$4955,$A1010,ObservedSpeciesData!$D$2:$D$4955,$D1010),"")</f>
        <v/>
      </c>
      <c r="X1010" s="23" t="str">
        <f>IF(ISNUMBER(AVERAGEIFS(ObservedSpeciesData!X$2:X$4955,ObservedSpeciesData!$A$2:$A$4955,$A1010,ObservedSpeciesData!$D$2:$D$4955,$D1010)),AVERAGEIFS(ObservedSpeciesData!X$2:X$4955,ObservedSpeciesData!$A$2:$A$4955,$A1010,ObservedSpeciesData!$D$2:$D$4955,$D1010),"")</f>
        <v/>
      </c>
      <c r="Y1010" s="23" t="str">
        <f>IF(ISNUMBER(AVERAGEIFS(ObservedSpeciesData!Y$2:Y$4955,ObservedSpeciesData!$A$2:$A$4955,$A1010,ObservedSpeciesData!$D$2:$D$4955,$D1010)),AVERAGEIFS(ObservedSpeciesData!Y$2:Y$4955,ObservedSpeciesData!$A$2:$A$4955,$A1010,ObservedSpeciesData!$D$2:$D$4955,$D1010),"")</f>
        <v/>
      </c>
      <c r="Z1010" s="23" t="str">
        <f>IF(ISNUMBER(AVERAGEIFS(ObservedSpeciesData!Z$2:Z$4955,ObservedSpeciesData!$A$2:$A$4955,$A1010,ObservedSpeciesData!$D$2:$D$4955,$D1010)),AVERAGEIFS(ObservedSpeciesData!Z$2:Z$4955,ObservedSpeciesData!$A$2:$A$4955,$A1010,ObservedSpeciesData!$D$2:$D$4955,$D1010),"")</f>
        <v/>
      </c>
      <c r="AA1010" s="23" t="str">
        <f>IF(ISNUMBER(AVERAGEIFS(ObservedSpeciesData!AA$2:AA$4955,ObservedSpeciesData!$A$2:$A$4955,$A1010,ObservedSpeciesData!$D$2:$D$4955,$D1010)),AVERAGEIFS(ObservedSpeciesData!AA$2:AA$4955,ObservedSpeciesData!$A$2:$A$4955,$A1010,ObservedSpeciesData!$D$2:$D$4955,$D1010),"")</f>
        <v/>
      </c>
      <c r="AB1010" s="24" t="str">
        <f>IF(ISNUMBER(AVERAGEIFS(ObservedSpeciesData!AB$2:AB$4955,ObservedSpeciesData!$A$2:$A$4955,$A1010,ObservedSpeciesData!$D$2:$D$4955,$D1010)),AVERAGEIFS(ObservedSpeciesData!AB$2:AB$4955,ObservedSpeciesData!$A$2:$A$4955,$A1010,ObservedSpeciesData!$D$2:$D$4955,$D1010),"")</f>
        <v/>
      </c>
      <c r="AC1010" s="24" t="str">
        <f>IF(ISNUMBER(AVERAGEIFS(ObservedSpeciesData!AC$2:AC$4955,ObservedSpeciesData!$A$2:$A$4955,$A1010,ObservedSpeciesData!$D$2:$D$4955,$D1010)),AVERAGEIFS(ObservedSpeciesData!AC$2:AC$4955,ObservedSpeciesData!$A$2:$A$4955,$A1010,ObservedSpeciesData!$D$2:$D$4955,$D1010),"")</f>
        <v/>
      </c>
      <c r="AD1010" s="23" t="str">
        <f>IF(ISNUMBER(AVERAGEIFS(ObservedSpeciesData!AD$2:AD$4955,ObservedSpeciesData!$A$2:$A$4955,$A1010,ObservedSpeciesData!$D$2:$D$4955,$D1010)),AVERAGEIFS(ObservedSpeciesData!AD$2:AD$4955,ObservedSpeciesData!$A$2:$A$4955,$A1010,ObservedSpeciesData!$D$2:$D$4955,$D1010),"")</f>
        <v/>
      </c>
      <c r="AE1010" s="24" t="str">
        <f>IF(ISNUMBER(AVERAGEIFS(ObservedSpeciesData!AE$2:AE$4955,ObservedSpeciesData!$A$2:$A$4955,$A1010,ObservedSpeciesData!$D$2:$D$4955,$D1010)),AVERAGEIFS(ObservedSpeciesData!AE$2:AE$4955,ObservedSpeciesData!$A$2:$A$4955,$A1010,ObservedSpeciesData!$D$2:$D$4955,$D1010),"")</f>
        <v/>
      </c>
      <c r="AF1010" s="23"/>
      <c r="AG1010" s="24"/>
      <c r="AH1010" s="23" t="str">
        <f>IF(ISNUMBER(AVERAGEIFS(ObservedSpeciesData!AH$2:AH$4955,ObservedSpeciesData!$A$2:$A$4955,$A1010,ObservedSpeciesData!$D$2:$D$4955,$D1010)),AVERAGEIFS(ObservedSpeciesData!AH$2:AH$4955,ObservedSpeciesData!$A$2:$A$4955,$A1010,ObservedSpeciesData!$D$2:$D$4955,$D1010),"")</f>
        <v/>
      </c>
      <c r="AI1010" s="23" t="str">
        <f>IF(ISNUMBER(AVERAGEIFS(ObservedSpeciesData!AI$2:AI$4955,ObservedSpeciesData!$A$2:$A$4955,$A1010,ObservedSpeciesData!$C$2:$C$4955,$C1010,ObservedSpeciesData!$D$2:$D$4955,$D1010)),AVERAGEIFS(ObservedSpeciesData!AI$2:AI$4955,ObservedSpeciesData!$A$2:$A$4955,$A1010,ObservedSpeciesData!$C$2:$C$4955,$C1010,ObservedSpeciesData!$D$2:$D$4955,$D1010),"")</f>
        <v/>
      </c>
      <c r="AJ1010" s="2">
        <f>COUNTIFS(ObservedSpeciesData!$A$2:$A$828,$A1010,ObservedSpeciesData!$D$2:$D$828,$D1010)</f>
        <v>0</v>
      </c>
      <c r="AK1010" s="2">
        <f t="shared" si="15"/>
        <v>1</v>
      </c>
    </row>
    <row r="1011" spans="1:37" x14ac:dyDescent="0.25">
      <c r="A1011" s="14" t="s">
        <v>95</v>
      </c>
      <c r="B1011" t="s">
        <v>80</v>
      </c>
      <c r="C1011" t="s">
        <v>90</v>
      </c>
      <c r="D1011" s="13">
        <v>42297</v>
      </c>
      <c r="E1011">
        <v>1</v>
      </c>
      <c r="F1011">
        <v>50</v>
      </c>
      <c r="G1011" s="2" t="s">
        <v>87</v>
      </c>
      <c r="H1011" s="2" t="s">
        <v>11</v>
      </c>
      <c r="I1011">
        <v>8</v>
      </c>
      <c r="J1011" s="2" t="s">
        <v>88</v>
      </c>
      <c r="K1011" s="2">
        <f>IF(ISNUMBER(AVERAGEIFS(ObservedSpeciesData!K$2:K$4955,ObservedSpeciesData!$A$2:$A$4955,$A1011,ObservedSpeciesData!$D$2:$D$4955,$D1011)),AVERAGEIFS(ObservedSpeciesData!K$2:K$4955,ObservedSpeciesData!$A$2:$A$4955,$A1011,ObservedSpeciesData!$D$2:$D$4955,$D1011),"")</f>
        <v>45</v>
      </c>
      <c r="L1011" s="26">
        <f>IF(ISNUMBER(AVERAGEIFS(ObservedSpeciesData!L$2:L$4955,ObservedSpeciesData!$A$2:$A$4955,$A1011,ObservedSpeciesData!$D$2:$D$4955,$D1011)),AVERAGEIFS(ObservedSpeciesData!L$2:L$4955,ObservedSpeciesData!$A$2:$A$4955,$A1011,ObservedSpeciesData!$D$2:$D$4955,$D1011),"")</f>
        <v>2015.3333333333333</v>
      </c>
      <c r="M1011" s="23">
        <f>IF(ISNUMBER(AVERAGEIFS(ObservedSpeciesData!M$2:M$4955,ObservedSpeciesData!$A$2:$A$4955,$A1011,ObservedSpeciesData!$D$2:$D$4955,$D1011)),AVERAGEIFS(ObservedSpeciesData!M$2:M$4955,ObservedSpeciesData!$A$2:$A$4955,$A1011,ObservedSpeciesData!$D$2:$D$4955,$D1011),"")</f>
        <v>201.5333333333333</v>
      </c>
      <c r="N1011" s="23" t="str">
        <f>IF(ISNUMBER(AVERAGEIFS(ObservedSpeciesData!N$2:N$4955,ObservedSpeciesData!$A$2:$A$4955,$A1011,ObservedSpeciesData!$D$2:$D$4955,$D1011)),AVERAGEIFS(ObservedSpeciesData!N$2:N$4955,ObservedSpeciesData!$A$2:$A$4955,$A1011,ObservedSpeciesData!$D$2:$D$4955,$D1011),"")</f>
        <v/>
      </c>
      <c r="O1011" s="23" t="str">
        <f>IF(ISNUMBER(AVERAGEIFS(ObservedSpeciesData!O$2:O$4955,ObservedSpeciesData!$A$2:$A$4955,$A1011,ObservedSpeciesData!$D$2:$D$4955,$D1011)),AVERAGEIFS(ObservedSpeciesData!O$2:O$4955,ObservedSpeciesData!$A$2:$A$4955,$A1011,ObservedSpeciesData!$D$2:$D$4955,$D1011),"")</f>
        <v/>
      </c>
      <c r="P1011" s="23" t="str">
        <f>IF(ISNUMBER(AVERAGEIFS(ObservedSpeciesData!P$2:P$4955,ObservedSpeciesData!$A$2:$A$4955,$A1011,ObservedSpeciesData!$C$2:$C$4955,$C1011,ObservedSpeciesData!$D$2:$D$4955,$D1011)),AVERAGEIFS(ObservedSpeciesData!P$2:P$4955,ObservedSpeciesData!$A$2:$A$4955,$A1011,ObservedSpeciesData!$C$2:$C$4955,$C1011,ObservedSpeciesData!$D$2:$D$4955,$D1011),"")</f>
        <v/>
      </c>
      <c r="Q1011" s="23"/>
      <c r="R1011" s="25" t="str">
        <f>IF(ISNUMBER(AVERAGEIFS(ObservedSpeciesData!R$2:R$4955,ObservedSpeciesData!$A$2:$A$4955,$A1011,ObservedSpeciesData!$D$2:$D$4955,$D1011)),AVERAGEIFS(ObservedSpeciesData!R$2:R$4955,ObservedSpeciesData!$A$2:$A$4955,$A1011,ObservedSpeciesData!$D$2:$D$4955,$D1011),"")</f>
        <v/>
      </c>
      <c r="S1011" s="25" t="str">
        <f>IF(ISNUMBER(AVERAGEIFS(ObservedSpeciesData!S$2:S$4955,ObservedSpeciesData!$A$2:$A$4955,$A1011,ObservedSpeciesData!$D$2:$D$4955,$D1011)),AVERAGEIFS(ObservedSpeciesData!S$2:S$4955,ObservedSpeciesData!$A$2:$A$4955,$A1011,ObservedSpeciesData!$D$2:$D$4955,$D1011),"")</f>
        <v/>
      </c>
      <c r="T1011" s="23" t="str">
        <f>IF(ISNUMBER(AVERAGEIFS(ObservedSpeciesData!T$2:T$4955,ObservedSpeciesData!$A$2:$A$4955,$A1011,ObservedSpeciesData!$D$2:$D$4955,$D1011)),AVERAGEIFS(ObservedSpeciesData!T$2:T$4955,ObservedSpeciesData!$A$2:$A$4955,$A1011,ObservedSpeciesData!$D$2:$D$4955,$D1011),"")</f>
        <v/>
      </c>
      <c r="U1011" s="24" t="str">
        <f>IF(ISNUMBER(AVERAGEIFS(ObservedSpeciesData!U$2:U$4955,ObservedSpeciesData!$A$2:$A$4955,$A1011,ObservedSpeciesData!$C$2:$C$4955,$C1011,ObservedSpeciesData!$D$2:$D$4955,$D1011)),AVERAGEIFS(ObservedSpeciesData!U$2:U$4955,ObservedSpeciesData!$A$2:$A$4955,$A1011,ObservedSpeciesData!$C$2:$C$4955,$C1011,ObservedSpeciesData!$D$2:$D$4955,$D1011),"")</f>
        <v/>
      </c>
      <c r="V1011" s="23" t="str">
        <f>IF(ISNUMBER(AVERAGEIFS(ObservedSpeciesData!V$2:V$4955,ObservedSpeciesData!$A$2:$A$4955,$A1011,ObservedSpeciesData!$D$2:$D$4955,$D1011)),AVERAGEIFS(ObservedSpeciesData!V$2:V$4955,ObservedSpeciesData!$A$2:$A$4955,$A1011,ObservedSpeciesData!$D$2:$D$4955,$D1011),"")</f>
        <v/>
      </c>
      <c r="W1011" s="23" t="str">
        <f>IF(ISNUMBER(AVERAGEIFS(ObservedSpeciesData!W$2:W$4955,ObservedSpeciesData!$A$2:$A$4955,$A1011,ObservedSpeciesData!$D$2:$D$4955,$D1011)),AVERAGEIFS(ObservedSpeciesData!W$2:W$4955,ObservedSpeciesData!$A$2:$A$4955,$A1011,ObservedSpeciesData!$D$2:$D$4955,$D1011),"")</f>
        <v/>
      </c>
      <c r="X1011" s="23" t="str">
        <f>IF(ISNUMBER(AVERAGEIFS(ObservedSpeciesData!X$2:X$4955,ObservedSpeciesData!$A$2:$A$4955,$A1011,ObservedSpeciesData!$D$2:$D$4955,$D1011)),AVERAGEIFS(ObservedSpeciesData!X$2:X$4955,ObservedSpeciesData!$A$2:$A$4955,$A1011,ObservedSpeciesData!$D$2:$D$4955,$D1011),"")</f>
        <v/>
      </c>
      <c r="Y1011" s="23" t="str">
        <f>IF(ISNUMBER(AVERAGEIFS(ObservedSpeciesData!Y$2:Y$4955,ObservedSpeciesData!$A$2:$A$4955,$A1011,ObservedSpeciesData!$D$2:$D$4955,$D1011)),AVERAGEIFS(ObservedSpeciesData!Y$2:Y$4955,ObservedSpeciesData!$A$2:$A$4955,$A1011,ObservedSpeciesData!$D$2:$D$4955,$D1011),"")</f>
        <v/>
      </c>
      <c r="Z1011" s="23" t="str">
        <f>IF(ISNUMBER(AVERAGEIFS(ObservedSpeciesData!Z$2:Z$4955,ObservedSpeciesData!$A$2:$A$4955,$A1011,ObservedSpeciesData!$D$2:$D$4955,$D1011)),AVERAGEIFS(ObservedSpeciesData!Z$2:Z$4955,ObservedSpeciesData!$A$2:$A$4955,$A1011,ObservedSpeciesData!$D$2:$D$4955,$D1011),"")</f>
        <v/>
      </c>
      <c r="AA1011" s="23" t="str">
        <f>IF(ISNUMBER(AVERAGEIFS(ObservedSpeciesData!AA$2:AA$4955,ObservedSpeciesData!$A$2:$A$4955,$A1011,ObservedSpeciesData!$D$2:$D$4955,$D1011)),AVERAGEIFS(ObservedSpeciesData!AA$2:AA$4955,ObservedSpeciesData!$A$2:$A$4955,$A1011,ObservedSpeciesData!$D$2:$D$4955,$D1011),"")</f>
        <v/>
      </c>
      <c r="AB1011" s="24" t="str">
        <f>IF(ISNUMBER(AVERAGEIFS(ObservedSpeciesData!AB$2:AB$4955,ObservedSpeciesData!$A$2:$A$4955,$A1011,ObservedSpeciesData!$D$2:$D$4955,$D1011)),AVERAGEIFS(ObservedSpeciesData!AB$2:AB$4955,ObservedSpeciesData!$A$2:$A$4955,$A1011,ObservedSpeciesData!$D$2:$D$4955,$D1011),"")</f>
        <v/>
      </c>
      <c r="AC1011" s="24" t="str">
        <f>IF(ISNUMBER(AVERAGEIFS(ObservedSpeciesData!AC$2:AC$4955,ObservedSpeciesData!$A$2:$A$4955,$A1011,ObservedSpeciesData!$D$2:$D$4955,$D1011)),AVERAGEIFS(ObservedSpeciesData!AC$2:AC$4955,ObservedSpeciesData!$A$2:$A$4955,$A1011,ObservedSpeciesData!$D$2:$D$4955,$D1011),"")</f>
        <v/>
      </c>
      <c r="AD1011" s="23" t="str">
        <f>IF(ISNUMBER(AVERAGEIFS(ObservedSpeciesData!AD$2:AD$4955,ObservedSpeciesData!$A$2:$A$4955,$A1011,ObservedSpeciesData!$D$2:$D$4955,$D1011)),AVERAGEIFS(ObservedSpeciesData!AD$2:AD$4955,ObservedSpeciesData!$A$2:$A$4955,$A1011,ObservedSpeciesData!$D$2:$D$4955,$D1011),"")</f>
        <v/>
      </c>
      <c r="AE1011" s="24" t="str">
        <f>IF(ISNUMBER(AVERAGEIFS(ObservedSpeciesData!AE$2:AE$4955,ObservedSpeciesData!$A$2:$A$4955,$A1011,ObservedSpeciesData!$D$2:$D$4955,$D1011)),AVERAGEIFS(ObservedSpeciesData!AE$2:AE$4955,ObservedSpeciesData!$A$2:$A$4955,$A1011,ObservedSpeciesData!$D$2:$D$4955,$D1011),"")</f>
        <v/>
      </c>
      <c r="AF1011" s="23"/>
      <c r="AG1011" s="24"/>
      <c r="AH1011" s="23" t="str">
        <f>IF(ISNUMBER(AVERAGEIFS(ObservedSpeciesData!AH$2:AH$4955,ObservedSpeciesData!$A$2:$A$4955,$A1011,ObservedSpeciesData!$D$2:$D$4955,$D1011)),AVERAGEIFS(ObservedSpeciesData!AH$2:AH$4955,ObservedSpeciesData!$A$2:$A$4955,$A1011,ObservedSpeciesData!$D$2:$D$4955,$D1011),"")</f>
        <v/>
      </c>
      <c r="AI1011" s="23" t="str">
        <f>IF(ISNUMBER(AVERAGEIFS(ObservedSpeciesData!AI$2:AI$4955,ObservedSpeciesData!$A$2:$A$4955,$A1011,ObservedSpeciesData!$C$2:$C$4955,$C1011,ObservedSpeciesData!$D$2:$D$4955,$D1011)),AVERAGEIFS(ObservedSpeciesData!AI$2:AI$4955,ObservedSpeciesData!$A$2:$A$4955,$A1011,ObservedSpeciesData!$C$2:$C$4955,$C1011,ObservedSpeciesData!$D$2:$D$4955,$D1011),"")</f>
        <v/>
      </c>
      <c r="AJ1011" s="2">
        <f>COUNTIFS(ObservedSpeciesData!$A$2:$A$828,$A1011,ObservedSpeciesData!$D$2:$D$828,$D1011)</f>
        <v>0</v>
      </c>
      <c r="AK1011" s="2">
        <f t="shared" si="15"/>
        <v>1</v>
      </c>
    </row>
    <row r="1012" spans="1:37" x14ac:dyDescent="0.25">
      <c r="A1012" s="14" t="s">
        <v>94</v>
      </c>
      <c r="B1012" t="s">
        <v>80</v>
      </c>
      <c r="C1012" t="s">
        <v>90</v>
      </c>
      <c r="D1012" s="13">
        <v>42297</v>
      </c>
      <c r="E1012">
        <v>1</v>
      </c>
      <c r="F1012">
        <v>100</v>
      </c>
      <c r="G1012" s="2" t="s">
        <v>87</v>
      </c>
      <c r="H1012" s="2" t="s">
        <v>11</v>
      </c>
      <c r="I1012">
        <v>8</v>
      </c>
      <c r="J1012" s="2" t="s">
        <v>88</v>
      </c>
      <c r="K1012" s="2">
        <f>IF(ISNUMBER(AVERAGEIFS(ObservedSpeciesData!K$2:K$4955,ObservedSpeciesData!$A$2:$A$4955,$A1012,ObservedSpeciesData!$D$2:$D$4955,$D1012)),AVERAGEIFS(ObservedSpeciesData!K$2:K$4955,ObservedSpeciesData!$A$2:$A$4955,$A1012,ObservedSpeciesData!$D$2:$D$4955,$D1012),"")</f>
        <v>90</v>
      </c>
      <c r="L1012" s="26">
        <f>IF(ISNUMBER(AVERAGEIFS(ObservedSpeciesData!L$2:L$4955,ObservedSpeciesData!$A$2:$A$4955,$A1012,ObservedSpeciesData!$D$2:$D$4955,$D1012)),AVERAGEIFS(ObservedSpeciesData!L$2:L$4955,ObservedSpeciesData!$A$2:$A$4955,$A1012,ObservedSpeciesData!$D$2:$D$4955,$D1012),"")</f>
        <v>2329.6666666666665</v>
      </c>
      <c r="M1012" s="23">
        <f>IF(ISNUMBER(AVERAGEIFS(ObservedSpeciesData!M$2:M$4955,ObservedSpeciesData!$A$2:$A$4955,$A1012,ObservedSpeciesData!$D$2:$D$4955,$D1012)),AVERAGEIFS(ObservedSpeciesData!M$2:M$4955,ObservedSpeciesData!$A$2:$A$4955,$A1012,ObservedSpeciesData!$D$2:$D$4955,$D1012),"")</f>
        <v>232.96666666666667</v>
      </c>
      <c r="N1012" s="23" t="str">
        <f>IF(ISNUMBER(AVERAGEIFS(ObservedSpeciesData!N$2:N$4955,ObservedSpeciesData!$A$2:$A$4955,$A1012,ObservedSpeciesData!$D$2:$D$4955,$D1012)),AVERAGEIFS(ObservedSpeciesData!N$2:N$4955,ObservedSpeciesData!$A$2:$A$4955,$A1012,ObservedSpeciesData!$D$2:$D$4955,$D1012),"")</f>
        <v/>
      </c>
      <c r="O1012" s="23" t="str">
        <f>IF(ISNUMBER(AVERAGEIFS(ObservedSpeciesData!O$2:O$4955,ObservedSpeciesData!$A$2:$A$4955,$A1012,ObservedSpeciesData!$D$2:$D$4955,$D1012)),AVERAGEIFS(ObservedSpeciesData!O$2:O$4955,ObservedSpeciesData!$A$2:$A$4955,$A1012,ObservedSpeciesData!$D$2:$D$4955,$D1012),"")</f>
        <v/>
      </c>
      <c r="P1012" s="23" t="str">
        <f>IF(ISNUMBER(AVERAGEIFS(ObservedSpeciesData!P$2:P$4955,ObservedSpeciesData!$A$2:$A$4955,$A1012,ObservedSpeciesData!$C$2:$C$4955,$C1012,ObservedSpeciesData!$D$2:$D$4955,$D1012)),AVERAGEIFS(ObservedSpeciesData!P$2:P$4955,ObservedSpeciesData!$A$2:$A$4955,$A1012,ObservedSpeciesData!$C$2:$C$4955,$C1012,ObservedSpeciesData!$D$2:$D$4955,$D1012),"")</f>
        <v/>
      </c>
      <c r="Q1012" s="23"/>
      <c r="R1012" s="25" t="str">
        <f>IF(ISNUMBER(AVERAGEIFS(ObservedSpeciesData!R$2:R$4955,ObservedSpeciesData!$A$2:$A$4955,$A1012,ObservedSpeciesData!$D$2:$D$4955,$D1012)),AVERAGEIFS(ObservedSpeciesData!R$2:R$4955,ObservedSpeciesData!$A$2:$A$4955,$A1012,ObservedSpeciesData!$D$2:$D$4955,$D1012),"")</f>
        <v/>
      </c>
      <c r="S1012" s="25" t="str">
        <f>IF(ISNUMBER(AVERAGEIFS(ObservedSpeciesData!S$2:S$4955,ObservedSpeciesData!$A$2:$A$4955,$A1012,ObservedSpeciesData!$D$2:$D$4955,$D1012)),AVERAGEIFS(ObservedSpeciesData!S$2:S$4955,ObservedSpeciesData!$A$2:$A$4955,$A1012,ObservedSpeciesData!$D$2:$D$4955,$D1012),"")</f>
        <v/>
      </c>
      <c r="T1012" s="23" t="str">
        <f>IF(ISNUMBER(AVERAGEIFS(ObservedSpeciesData!T$2:T$4955,ObservedSpeciesData!$A$2:$A$4955,$A1012,ObservedSpeciesData!$D$2:$D$4955,$D1012)),AVERAGEIFS(ObservedSpeciesData!T$2:T$4955,ObservedSpeciesData!$A$2:$A$4955,$A1012,ObservedSpeciesData!$D$2:$D$4955,$D1012),"")</f>
        <v/>
      </c>
      <c r="U1012" s="24" t="str">
        <f>IF(ISNUMBER(AVERAGEIFS(ObservedSpeciesData!U$2:U$4955,ObservedSpeciesData!$A$2:$A$4955,$A1012,ObservedSpeciesData!$C$2:$C$4955,$C1012,ObservedSpeciesData!$D$2:$D$4955,$D1012)),AVERAGEIFS(ObservedSpeciesData!U$2:U$4955,ObservedSpeciesData!$A$2:$A$4955,$A1012,ObservedSpeciesData!$C$2:$C$4955,$C1012,ObservedSpeciesData!$D$2:$D$4955,$D1012),"")</f>
        <v/>
      </c>
      <c r="V1012" s="23" t="str">
        <f>IF(ISNUMBER(AVERAGEIFS(ObservedSpeciesData!V$2:V$4955,ObservedSpeciesData!$A$2:$A$4955,$A1012,ObservedSpeciesData!$D$2:$D$4955,$D1012)),AVERAGEIFS(ObservedSpeciesData!V$2:V$4955,ObservedSpeciesData!$A$2:$A$4955,$A1012,ObservedSpeciesData!$D$2:$D$4955,$D1012),"")</f>
        <v/>
      </c>
      <c r="W1012" s="23" t="str">
        <f>IF(ISNUMBER(AVERAGEIFS(ObservedSpeciesData!W$2:W$4955,ObservedSpeciesData!$A$2:$A$4955,$A1012,ObservedSpeciesData!$D$2:$D$4955,$D1012)),AVERAGEIFS(ObservedSpeciesData!W$2:W$4955,ObservedSpeciesData!$A$2:$A$4955,$A1012,ObservedSpeciesData!$D$2:$D$4955,$D1012),"")</f>
        <v/>
      </c>
      <c r="X1012" s="23" t="str">
        <f>IF(ISNUMBER(AVERAGEIFS(ObservedSpeciesData!X$2:X$4955,ObservedSpeciesData!$A$2:$A$4955,$A1012,ObservedSpeciesData!$D$2:$D$4955,$D1012)),AVERAGEIFS(ObservedSpeciesData!X$2:X$4955,ObservedSpeciesData!$A$2:$A$4955,$A1012,ObservedSpeciesData!$D$2:$D$4955,$D1012),"")</f>
        <v/>
      </c>
      <c r="Y1012" s="23" t="str">
        <f>IF(ISNUMBER(AVERAGEIFS(ObservedSpeciesData!Y$2:Y$4955,ObservedSpeciesData!$A$2:$A$4955,$A1012,ObservedSpeciesData!$D$2:$D$4955,$D1012)),AVERAGEIFS(ObservedSpeciesData!Y$2:Y$4955,ObservedSpeciesData!$A$2:$A$4955,$A1012,ObservedSpeciesData!$D$2:$D$4955,$D1012),"")</f>
        <v/>
      </c>
      <c r="Z1012" s="23" t="str">
        <f>IF(ISNUMBER(AVERAGEIFS(ObservedSpeciesData!Z$2:Z$4955,ObservedSpeciesData!$A$2:$A$4955,$A1012,ObservedSpeciesData!$D$2:$D$4955,$D1012)),AVERAGEIFS(ObservedSpeciesData!Z$2:Z$4955,ObservedSpeciesData!$A$2:$A$4955,$A1012,ObservedSpeciesData!$D$2:$D$4955,$D1012),"")</f>
        <v/>
      </c>
      <c r="AA1012" s="23" t="str">
        <f>IF(ISNUMBER(AVERAGEIFS(ObservedSpeciesData!AA$2:AA$4955,ObservedSpeciesData!$A$2:$A$4955,$A1012,ObservedSpeciesData!$D$2:$D$4955,$D1012)),AVERAGEIFS(ObservedSpeciesData!AA$2:AA$4955,ObservedSpeciesData!$A$2:$A$4955,$A1012,ObservedSpeciesData!$D$2:$D$4955,$D1012),"")</f>
        <v/>
      </c>
      <c r="AB1012" s="24" t="str">
        <f>IF(ISNUMBER(AVERAGEIFS(ObservedSpeciesData!AB$2:AB$4955,ObservedSpeciesData!$A$2:$A$4955,$A1012,ObservedSpeciesData!$D$2:$D$4955,$D1012)),AVERAGEIFS(ObservedSpeciesData!AB$2:AB$4955,ObservedSpeciesData!$A$2:$A$4955,$A1012,ObservedSpeciesData!$D$2:$D$4955,$D1012),"")</f>
        <v/>
      </c>
      <c r="AC1012" s="24" t="str">
        <f>IF(ISNUMBER(AVERAGEIFS(ObservedSpeciesData!AC$2:AC$4955,ObservedSpeciesData!$A$2:$A$4955,$A1012,ObservedSpeciesData!$D$2:$D$4955,$D1012)),AVERAGEIFS(ObservedSpeciesData!AC$2:AC$4955,ObservedSpeciesData!$A$2:$A$4955,$A1012,ObservedSpeciesData!$D$2:$D$4955,$D1012),"")</f>
        <v/>
      </c>
      <c r="AD1012" s="23" t="str">
        <f>IF(ISNUMBER(AVERAGEIFS(ObservedSpeciesData!AD$2:AD$4955,ObservedSpeciesData!$A$2:$A$4955,$A1012,ObservedSpeciesData!$D$2:$D$4955,$D1012)),AVERAGEIFS(ObservedSpeciesData!AD$2:AD$4955,ObservedSpeciesData!$A$2:$A$4955,$A1012,ObservedSpeciesData!$D$2:$D$4955,$D1012),"")</f>
        <v/>
      </c>
      <c r="AE1012" s="24" t="str">
        <f>IF(ISNUMBER(AVERAGEIFS(ObservedSpeciesData!AE$2:AE$4955,ObservedSpeciesData!$A$2:$A$4955,$A1012,ObservedSpeciesData!$D$2:$D$4955,$D1012)),AVERAGEIFS(ObservedSpeciesData!AE$2:AE$4955,ObservedSpeciesData!$A$2:$A$4955,$A1012,ObservedSpeciesData!$D$2:$D$4955,$D1012),"")</f>
        <v/>
      </c>
      <c r="AF1012" s="23"/>
      <c r="AG1012" s="24"/>
      <c r="AH1012" s="23" t="str">
        <f>IF(ISNUMBER(AVERAGEIFS(ObservedSpeciesData!AH$2:AH$4955,ObservedSpeciesData!$A$2:$A$4955,$A1012,ObservedSpeciesData!$D$2:$D$4955,$D1012)),AVERAGEIFS(ObservedSpeciesData!AH$2:AH$4955,ObservedSpeciesData!$A$2:$A$4955,$A1012,ObservedSpeciesData!$D$2:$D$4955,$D1012),"")</f>
        <v/>
      </c>
      <c r="AI1012" s="23" t="str">
        <f>IF(ISNUMBER(AVERAGEIFS(ObservedSpeciesData!AI$2:AI$4955,ObservedSpeciesData!$A$2:$A$4955,$A1012,ObservedSpeciesData!$C$2:$C$4955,$C1012,ObservedSpeciesData!$D$2:$D$4955,$D1012)),AVERAGEIFS(ObservedSpeciesData!AI$2:AI$4955,ObservedSpeciesData!$A$2:$A$4955,$A1012,ObservedSpeciesData!$C$2:$C$4955,$C1012,ObservedSpeciesData!$D$2:$D$4955,$D1012),"")</f>
        <v/>
      </c>
      <c r="AJ1012" s="2">
        <f>COUNTIFS(ObservedSpeciesData!$A$2:$A$828,$A1012,ObservedSpeciesData!$D$2:$D$828,$D1012)</f>
        <v>0</v>
      </c>
      <c r="AK1012" s="2">
        <f t="shared" si="15"/>
        <v>1</v>
      </c>
    </row>
    <row r="1013" spans="1:37" x14ac:dyDescent="0.25">
      <c r="A1013" s="14" t="s">
        <v>93</v>
      </c>
      <c r="B1013" t="s">
        <v>80</v>
      </c>
      <c r="C1013" t="s">
        <v>90</v>
      </c>
      <c r="D1013" s="13">
        <v>42297</v>
      </c>
      <c r="E1013">
        <v>1</v>
      </c>
      <c r="F1013">
        <v>200</v>
      </c>
      <c r="G1013" s="2" t="s">
        <v>87</v>
      </c>
      <c r="H1013" s="2" t="s">
        <v>11</v>
      </c>
      <c r="I1013">
        <v>8</v>
      </c>
      <c r="J1013" s="2" t="s">
        <v>88</v>
      </c>
      <c r="K1013" s="2">
        <f>IF(ISNUMBER(AVERAGEIFS(ObservedSpeciesData!K$2:K$4955,ObservedSpeciesData!$A$2:$A$4955,$A1013,ObservedSpeciesData!$D$2:$D$4955,$D1013)),AVERAGEIFS(ObservedSpeciesData!K$2:K$4955,ObservedSpeciesData!$A$2:$A$4955,$A1013,ObservedSpeciesData!$D$2:$D$4955,$D1013),"")</f>
        <v>180</v>
      </c>
      <c r="L1013" s="26">
        <f>IF(ISNUMBER(AVERAGEIFS(ObservedSpeciesData!L$2:L$4955,ObservedSpeciesData!$A$2:$A$4955,$A1013,ObservedSpeciesData!$D$2:$D$4955,$D1013)),AVERAGEIFS(ObservedSpeciesData!L$2:L$4955,ObservedSpeciesData!$A$2:$A$4955,$A1013,ObservedSpeciesData!$D$2:$D$4955,$D1013),"")</f>
        <v>3334</v>
      </c>
      <c r="M1013" s="23">
        <f>IF(ISNUMBER(AVERAGEIFS(ObservedSpeciesData!M$2:M$4955,ObservedSpeciesData!$A$2:$A$4955,$A1013,ObservedSpeciesData!$D$2:$D$4955,$D1013)),AVERAGEIFS(ObservedSpeciesData!M$2:M$4955,ObservedSpeciesData!$A$2:$A$4955,$A1013,ObservedSpeciesData!$D$2:$D$4955,$D1013),"")</f>
        <v>333.4</v>
      </c>
      <c r="N1013" s="23" t="str">
        <f>IF(ISNUMBER(AVERAGEIFS(ObservedSpeciesData!N$2:N$4955,ObservedSpeciesData!$A$2:$A$4955,$A1013,ObservedSpeciesData!$D$2:$D$4955,$D1013)),AVERAGEIFS(ObservedSpeciesData!N$2:N$4955,ObservedSpeciesData!$A$2:$A$4955,$A1013,ObservedSpeciesData!$D$2:$D$4955,$D1013),"")</f>
        <v/>
      </c>
      <c r="O1013" s="23" t="str">
        <f>IF(ISNUMBER(AVERAGEIFS(ObservedSpeciesData!O$2:O$4955,ObservedSpeciesData!$A$2:$A$4955,$A1013,ObservedSpeciesData!$D$2:$D$4955,$D1013)),AVERAGEIFS(ObservedSpeciesData!O$2:O$4955,ObservedSpeciesData!$A$2:$A$4955,$A1013,ObservedSpeciesData!$D$2:$D$4955,$D1013),"")</f>
        <v/>
      </c>
      <c r="P1013" s="23" t="str">
        <f>IF(ISNUMBER(AVERAGEIFS(ObservedSpeciesData!P$2:P$4955,ObservedSpeciesData!$A$2:$A$4955,$A1013,ObservedSpeciesData!$C$2:$C$4955,$C1013,ObservedSpeciesData!$D$2:$D$4955,$D1013)),AVERAGEIFS(ObservedSpeciesData!P$2:P$4955,ObservedSpeciesData!$A$2:$A$4955,$A1013,ObservedSpeciesData!$C$2:$C$4955,$C1013,ObservedSpeciesData!$D$2:$D$4955,$D1013),"")</f>
        <v/>
      </c>
      <c r="Q1013" s="23"/>
      <c r="R1013" s="25" t="str">
        <f>IF(ISNUMBER(AVERAGEIFS(ObservedSpeciesData!R$2:R$4955,ObservedSpeciesData!$A$2:$A$4955,$A1013,ObservedSpeciesData!$D$2:$D$4955,$D1013)),AVERAGEIFS(ObservedSpeciesData!R$2:R$4955,ObservedSpeciesData!$A$2:$A$4955,$A1013,ObservedSpeciesData!$D$2:$D$4955,$D1013),"")</f>
        <v/>
      </c>
      <c r="S1013" s="25" t="str">
        <f>IF(ISNUMBER(AVERAGEIFS(ObservedSpeciesData!S$2:S$4955,ObservedSpeciesData!$A$2:$A$4955,$A1013,ObservedSpeciesData!$D$2:$D$4955,$D1013)),AVERAGEIFS(ObservedSpeciesData!S$2:S$4955,ObservedSpeciesData!$A$2:$A$4955,$A1013,ObservedSpeciesData!$D$2:$D$4955,$D1013),"")</f>
        <v/>
      </c>
      <c r="T1013" s="23" t="str">
        <f>IF(ISNUMBER(AVERAGEIFS(ObservedSpeciesData!T$2:T$4955,ObservedSpeciesData!$A$2:$A$4955,$A1013,ObservedSpeciesData!$D$2:$D$4955,$D1013)),AVERAGEIFS(ObservedSpeciesData!T$2:T$4955,ObservedSpeciesData!$A$2:$A$4955,$A1013,ObservedSpeciesData!$D$2:$D$4955,$D1013),"")</f>
        <v/>
      </c>
      <c r="U1013" s="24" t="str">
        <f>IF(ISNUMBER(AVERAGEIFS(ObservedSpeciesData!U$2:U$4955,ObservedSpeciesData!$A$2:$A$4955,$A1013,ObservedSpeciesData!$C$2:$C$4955,$C1013,ObservedSpeciesData!$D$2:$D$4955,$D1013)),AVERAGEIFS(ObservedSpeciesData!U$2:U$4955,ObservedSpeciesData!$A$2:$A$4955,$A1013,ObservedSpeciesData!$C$2:$C$4955,$C1013,ObservedSpeciesData!$D$2:$D$4955,$D1013),"")</f>
        <v/>
      </c>
      <c r="V1013" s="23" t="str">
        <f>IF(ISNUMBER(AVERAGEIFS(ObservedSpeciesData!V$2:V$4955,ObservedSpeciesData!$A$2:$A$4955,$A1013,ObservedSpeciesData!$D$2:$D$4955,$D1013)),AVERAGEIFS(ObservedSpeciesData!V$2:V$4955,ObservedSpeciesData!$A$2:$A$4955,$A1013,ObservedSpeciesData!$D$2:$D$4955,$D1013),"")</f>
        <v/>
      </c>
      <c r="W1013" s="23" t="str">
        <f>IF(ISNUMBER(AVERAGEIFS(ObservedSpeciesData!W$2:W$4955,ObservedSpeciesData!$A$2:$A$4955,$A1013,ObservedSpeciesData!$D$2:$D$4955,$D1013)),AVERAGEIFS(ObservedSpeciesData!W$2:W$4955,ObservedSpeciesData!$A$2:$A$4955,$A1013,ObservedSpeciesData!$D$2:$D$4955,$D1013),"")</f>
        <v/>
      </c>
      <c r="X1013" s="23" t="str">
        <f>IF(ISNUMBER(AVERAGEIFS(ObservedSpeciesData!X$2:X$4955,ObservedSpeciesData!$A$2:$A$4955,$A1013,ObservedSpeciesData!$D$2:$D$4955,$D1013)),AVERAGEIFS(ObservedSpeciesData!X$2:X$4955,ObservedSpeciesData!$A$2:$A$4955,$A1013,ObservedSpeciesData!$D$2:$D$4955,$D1013),"")</f>
        <v/>
      </c>
      <c r="Y1013" s="23" t="str">
        <f>IF(ISNUMBER(AVERAGEIFS(ObservedSpeciesData!Y$2:Y$4955,ObservedSpeciesData!$A$2:$A$4955,$A1013,ObservedSpeciesData!$D$2:$D$4955,$D1013)),AVERAGEIFS(ObservedSpeciesData!Y$2:Y$4955,ObservedSpeciesData!$A$2:$A$4955,$A1013,ObservedSpeciesData!$D$2:$D$4955,$D1013),"")</f>
        <v/>
      </c>
      <c r="Z1013" s="23" t="str">
        <f>IF(ISNUMBER(AVERAGEIFS(ObservedSpeciesData!Z$2:Z$4955,ObservedSpeciesData!$A$2:$A$4955,$A1013,ObservedSpeciesData!$D$2:$D$4955,$D1013)),AVERAGEIFS(ObservedSpeciesData!Z$2:Z$4955,ObservedSpeciesData!$A$2:$A$4955,$A1013,ObservedSpeciesData!$D$2:$D$4955,$D1013),"")</f>
        <v/>
      </c>
      <c r="AA1013" s="23" t="str">
        <f>IF(ISNUMBER(AVERAGEIFS(ObservedSpeciesData!AA$2:AA$4955,ObservedSpeciesData!$A$2:$A$4955,$A1013,ObservedSpeciesData!$D$2:$D$4955,$D1013)),AVERAGEIFS(ObservedSpeciesData!AA$2:AA$4955,ObservedSpeciesData!$A$2:$A$4955,$A1013,ObservedSpeciesData!$D$2:$D$4955,$D1013),"")</f>
        <v/>
      </c>
      <c r="AB1013" s="24" t="str">
        <f>IF(ISNUMBER(AVERAGEIFS(ObservedSpeciesData!AB$2:AB$4955,ObservedSpeciesData!$A$2:$A$4955,$A1013,ObservedSpeciesData!$D$2:$D$4955,$D1013)),AVERAGEIFS(ObservedSpeciesData!AB$2:AB$4955,ObservedSpeciesData!$A$2:$A$4955,$A1013,ObservedSpeciesData!$D$2:$D$4955,$D1013),"")</f>
        <v/>
      </c>
      <c r="AC1013" s="24" t="str">
        <f>IF(ISNUMBER(AVERAGEIFS(ObservedSpeciesData!AC$2:AC$4955,ObservedSpeciesData!$A$2:$A$4955,$A1013,ObservedSpeciesData!$D$2:$D$4955,$D1013)),AVERAGEIFS(ObservedSpeciesData!AC$2:AC$4955,ObservedSpeciesData!$A$2:$A$4955,$A1013,ObservedSpeciesData!$D$2:$D$4955,$D1013),"")</f>
        <v/>
      </c>
      <c r="AD1013" s="23" t="str">
        <f>IF(ISNUMBER(AVERAGEIFS(ObservedSpeciesData!AD$2:AD$4955,ObservedSpeciesData!$A$2:$A$4955,$A1013,ObservedSpeciesData!$D$2:$D$4955,$D1013)),AVERAGEIFS(ObservedSpeciesData!AD$2:AD$4955,ObservedSpeciesData!$A$2:$A$4955,$A1013,ObservedSpeciesData!$D$2:$D$4955,$D1013),"")</f>
        <v/>
      </c>
      <c r="AE1013" s="24" t="str">
        <f>IF(ISNUMBER(AVERAGEIFS(ObservedSpeciesData!AE$2:AE$4955,ObservedSpeciesData!$A$2:$A$4955,$A1013,ObservedSpeciesData!$D$2:$D$4955,$D1013)),AVERAGEIFS(ObservedSpeciesData!AE$2:AE$4955,ObservedSpeciesData!$A$2:$A$4955,$A1013,ObservedSpeciesData!$D$2:$D$4955,$D1013),"")</f>
        <v/>
      </c>
      <c r="AF1013" s="23"/>
      <c r="AG1013" s="24"/>
      <c r="AH1013" s="23" t="str">
        <f>IF(ISNUMBER(AVERAGEIFS(ObservedSpeciesData!AH$2:AH$4955,ObservedSpeciesData!$A$2:$A$4955,$A1013,ObservedSpeciesData!$D$2:$D$4955,$D1013)),AVERAGEIFS(ObservedSpeciesData!AH$2:AH$4955,ObservedSpeciesData!$A$2:$A$4955,$A1013,ObservedSpeciesData!$D$2:$D$4955,$D1013),"")</f>
        <v/>
      </c>
      <c r="AI1013" s="23" t="str">
        <f>IF(ISNUMBER(AVERAGEIFS(ObservedSpeciesData!AI$2:AI$4955,ObservedSpeciesData!$A$2:$A$4955,$A1013,ObservedSpeciesData!$C$2:$C$4955,$C1013,ObservedSpeciesData!$D$2:$D$4955,$D1013)),AVERAGEIFS(ObservedSpeciesData!AI$2:AI$4955,ObservedSpeciesData!$A$2:$A$4955,$A1013,ObservedSpeciesData!$C$2:$C$4955,$C1013,ObservedSpeciesData!$D$2:$D$4955,$D1013),"")</f>
        <v/>
      </c>
      <c r="AJ1013" s="2">
        <f>COUNTIFS(ObservedSpeciesData!$A$2:$A$828,$A1013,ObservedSpeciesData!$D$2:$D$828,$D1013)</f>
        <v>0</v>
      </c>
      <c r="AK1013" s="2">
        <f t="shared" si="15"/>
        <v>1</v>
      </c>
    </row>
    <row r="1014" spans="1:37" x14ac:dyDescent="0.25">
      <c r="A1014" s="14" t="s">
        <v>92</v>
      </c>
      <c r="B1014" t="s">
        <v>80</v>
      </c>
      <c r="C1014" t="s">
        <v>90</v>
      </c>
      <c r="D1014" s="13">
        <v>42297</v>
      </c>
      <c r="E1014">
        <v>1</v>
      </c>
      <c r="F1014">
        <v>350</v>
      </c>
      <c r="G1014" s="2" t="s">
        <v>87</v>
      </c>
      <c r="H1014" s="2" t="s">
        <v>11</v>
      </c>
      <c r="I1014">
        <v>8</v>
      </c>
      <c r="J1014" s="2" t="s">
        <v>88</v>
      </c>
      <c r="K1014" s="2">
        <f>IF(ISNUMBER(AVERAGEIFS(ObservedSpeciesData!K$2:K$4955,ObservedSpeciesData!$A$2:$A$4955,$A1014,ObservedSpeciesData!$D$2:$D$4955,$D1014)),AVERAGEIFS(ObservedSpeciesData!K$2:K$4955,ObservedSpeciesData!$A$2:$A$4955,$A1014,ObservedSpeciesData!$D$2:$D$4955,$D1014),"")</f>
        <v>315</v>
      </c>
      <c r="L1014" s="26">
        <f>IF(ISNUMBER(AVERAGEIFS(ObservedSpeciesData!L$2:L$4955,ObservedSpeciesData!$A$2:$A$4955,$A1014,ObservedSpeciesData!$D$2:$D$4955,$D1014)),AVERAGEIFS(ObservedSpeciesData!L$2:L$4955,ObservedSpeciesData!$A$2:$A$4955,$A1014,ObservedSpeciesData!$D$2:$D$4955,$D1014),"")</f>
        <v>3771</v>
      </c>
      <c r="M1014" s="23">
        <f>IF(ISNUMBER(AVERAGEIFS(ObservedSpeciesData!M$2:M$4955,ObservedSpeciesData!$A$2:$A$4955,$A1014,ObservedSpeciesData!$D$2:$D$4955,$D1014)),AVERAGEIFS(ObservedSpeciesData!M$2:M$4955,ObservedSpeciesData!$A$2:$A$4955,$A1014,ObservedSpeciesData!$D$2:$D$4955,$D1014),"")</f>
        <v>377.10000000000008</v>
      </c>
      <c r="N1014" s="23" t="str">
        <f>IF(ISNUMBER(AVERAGEIFS(ObservedSpeciesData!N$2:N$4955,ObservedSpeciesData!$A$2:$A$4955,$A1014,ObservedSpeciesData!$D$2:$D$4955,$D1014)),AVERAGEIFS(ObservedSpeciesData!N$2:N$4955,ObservedSpeciesData!$A$2:$A$4955,$A1014,ObservedSpeciesData!$D$2:$D$4955,$D1014),"")</f>
        <v/>
      </c>
      <c r="O1014" s="23" t="str">
        <f>IF(ISNUMBER(AVERAGEIFS(ObservedSpeciesData!O$2:O$4955,ObservedSpeciesData!$A$2:$A$4955,$A1014,ObservedSpeciesData!$D$2:$D$4955,$D1014)),AVERAGEIFS(ObservedSpeciesData!O$2:O$4955,ObservedSpeciesData!$A$2:$A$4955,$A1014,ObservedSpeciesData!$D$2:$D$4955,$D1014),"")</f>
        <v/>
      </c>
      <c r="P1014" s="23" t="str">
        <f>IF(ISNUMBER(AVERAGEIFS(ObservedSpeciesData!P$2:P$4955,ObservedSpeciesData!$A$2:$A$4955,$A1014,ObservedSpeciesData!$C$2:$C$4955,$C1014,ObservedSpeciesData!$D$2:$D$4955,$D1014)),AVERAGEIFS(ObservedSpeciesData!P$2:P$4955,ObservedSpeciesData!$A$2:$A$4955,$A1014,ObservedSpeciesData!$C$2:$C$4955,$C1014,ObservedSpeciesData!$D$2:$D$4955,$D1014),"")</f>
        <v/>
      </c>
      <c r="Q1014" s="23"/>
      <c r="R1014" s="25" t="str">
        <f>IF(ISNUMBER(AVERAGEIFS(ObservedSpeciesData!R$2:R$4955,ObservedSpeciesData!$A$2:$A$4955,$A1014,ObservedSpeciesData!$D$2:$D$4955,$D1014)),AVERAGEIFS(ObservedSpeciesData!R$2:R$4955,ObservedSpeciesData!$A$2:$A$4955,$A1014,ObservedSpeciesData!$D$2:$D$4955,$D1014),"")</f>
        <v/>
      </c>
      <c r="S1014" s="25" t="str">
        <f>IF(ISNUMBER(AVERAGEIFS(ObservedSpeciesData!S$2:S$4955,ObservedSpeciesData!$A$2:$A$4955,$A1014,ObservedSpeciesData!$D$2:$D$4955,$D1014)),AVERAGEIFS(ObservedSpeciesData!S$2:S$4955,ObservedSpeciesData!$A$2:$A$4955,$A1014,ObservedSpeciesData!$D$2:$D$4955,$D1014),"")</f>
        <v/>
      </c>
      <c r="T1014" s="23" t="str">
        <f>IF(ISNUMBER(AVERAGEIFS(ObservedSpeciesData!T$2:T$4955,ObservedSpeciesData!$A$2:$A$4955,$A1014,ObservedSpeciesData!$D$2:$D$4955,$D1014)),AVERAGEIFS(ObservedSpeciesData!T$2:T$4955,ObservedSpeciesData!$A$2:$A$4955,$A1014,ObservedSpeciesData!$D$2:$D$4955,$D1014),"")</f>
        <v/>
      </c>
      <c r="U1014" s="24" t="str">
        <f>IF(ISNUMBER(AVERAGEIFS(ObservedSpeciesData!U$2:U$4955,ObservedSpeciesData!$A$2:$A$4955,$A1014,ObservedSpeciesData!$C$2:$C$4955,$C1014,ObservedSpeciesData!$D$2:$D$4955,$D1014)),AVERAGEIFS(ObservedSpeciesData!U$2:U$4955,ObservedSpeciesData!$A$2:$A$4955,$A1014,ObservedSpeciesData!$C$2:$C$4955,$C1014,ObservedSpeciesData!$D$2:$D$4955,$D1014),"")</f>
        <v/>
      </c>
      <c r="V1014" s="23" t="str">
        <f>IF(ISNUMBER(AVERAGEIFS(ObservedSpeciesData!V$2:V$4955,ObservedSpeciesData!$A$2:$A$4955,$A1014,ObservedSpeciesData!$D$2:$D$4955,$D1014)),AVERAGEIFS(ObservedSpeciesData!V$2:V$4955,ObservedSpeciesData!$A$2:$A$4955,$A1014,ObservedSpeciesData!$D$2:$D$4955,$D1014),"")</f>
        <v/>
      </c>
      <c r="W1014" s="23" t="str">
        <f>IF(ISNUMBER(AVERAGEIFS(ObservedSpeciesData!W$2:W$4955,ObservedSpeciesData!$A$2:$A$4955,$A1014,ObservedSpeciesData!$D$2:$D$4955,$D1014)),AVERAGEIFS(ObservedSpeciesData!W$2:W$4955,ObservedSpeciesData!$A$2:$A$4955,$A1014,ObservedSpeciesData!$D$2:$D$4955,$D1014),"")</f>
        <v/>
      </c>
      <c r="X1014" s="23" t="str">
        <f>IF(ISNUMBER(AVERAGEIFS(ObservedSpeciesData!X$2:X$4955,ObservedSpeciesData!$A$2:$A$4955,$A1014,ObservedSpeciesData!$D$2:$D$4955,$D1014)),AVERAGEIFS(ObservedSpeciesData!X$2:X$4955,ObservedSpeciesData!$A$2:$A$4955,$A1014,ObservedSpeciesData!$D$2:$D$4955,$D1014),"")</f>
        <v/>
      </c>
      <c r="Y1014" s="23" t="str">
        <f>IF(ISNUMBER(AVERAGEIFS(ObservedSpeciesData!Y$2:Y$4955,ObservedSpeciesData!$A$2:$A$4955,$A1014,ObservedSpeciesData!$D$2:$D$4955,$D1014)),AVERAGEIFS(ObservedSpeciesData!Y$2:Y$4955,ObservedSpeciesData!$A$2:$A$4955,$A1014,ObservedSpeciesData!$D$2:$D$4955,$D1014),"")</f>
        <v/>
      </c>
      <c r="Z1014" s="23" t="str">
        <f>IF(ISNUMBER(AVERAGEIFS(ObservedSpeciesData!Z$2:Z$4955,ObservedSpeciesData!$A$2:$A$4955,$A1014,ObservedSpeciesData!$D$2:$D$4955,$D1014)),AVERAGEIFS(ObservedSpeciesData!Z$2:Z$4955,ObservedSpeciesData!$A$2:$A$4955,$A1014,ObservedSpeciesData!$D$2:$D$4955,$D1014),"")</f>
        <v/>
      </c>
      <c r="AA1014" s="23" t="str">
        <f>IF(ISNUMBER(AVERAGEIFS(ObservedSpeciesData!AA$2:AA$4955,ObservedSpeciesData!$A$2:$A$4955,$A1014,ObservedSpeciesData!$D$2:$D$4955,$D1014)),AVERAGEIFS(ObservedSpeciesData!AA$2:AA$4955,ObservedSpeciesData!$A$2:$A$4955,$A1014,ObservedSpeciesData!$D$2:$D$4955,$D1014),"")</f>
        <v/>
      </c>
      <c r="AB1014" s="24" t="str">
        <f>IF(ISNUMBER(AVERAGEIFS(ObservedSpeciesData!AB$2:AB$4955,ObservedSpeciesData!$A$2:$A$4955,$A1014,ObservedSpeciesData!$D$2:$D$4955,$D1014)),AVERAGEIFS(ObservedSpeciesData!AB$2:AB$4955,ObservedSpeciesData!$A$2:$A$4955,$A1014,ObservedSpeciesData!$D$2:$D$4955,$D1014),"")</f>
        <v/>
      </c>
      <c r="AC1014" s="24" t="str">
        <f>IF(ISNUMBER(AVERAGEIFS(ObservedSpeciesData!AC$2:AC$4955,ObservedSpeciesData!$A$2:$A$4955,$A1014,ObservedSpeciesData!$D$2:$D$4955,$D1014)),AVERAGEIFS(ObservedSpeciesData!AC$2:AC$4955,ObservedSpeciesData!$A$2:$A$4955,$A1014,ObservedSpeciesData!$D$2:$D$4955,$D1014),"")</f>
        <v/>
      </c>
      <c r="AD1014" s="23" t="str">
        <f>IF(ISNUMBER(AVERAGEIFS(ObservedSpeciesData!AD$2:AD$4955,ObservedSpeciesData!$A$2:$A$4955,$A1014,ObservedSpeciesData!$D$2:$D$4955,$D1014)),AVERAGEIFS(ObservedSpeciesData!AD$2:AD$4955,ObservedSpeciesData!$A$2:$A$4955,$A1014,ObservedSpeciesData!$D$2:$D$4955,$D1014),"")</f>
        <v/>
      </c>
      <c r="AE1014" s="24" t="str">
        <f>IF(ISNUMBER(AVERAGEIFS(ObservedSpeciesData!AE$2:AE$4955,ObservedSpeciesData!$A$2:$A$4955,$A1014,ObservedSpeciesData!$D$2:$D$4955,$D1014)),AVERAGEIFS(ObservedSpeciesData!AE$2:AE$4955,ObservedSpeciesData!$A$2:$A$4955,$A1014,ObservedSpeciesData!$D$2:$D$4955,$D1014),"")</f>
        <v/>
      </c>
      <c r="AF1014" s="23"/>
      <c r="AG1014" s="24"/>
      <c r="AH1014" s="23" t="str">
        <f>IF(ISNUMBER(AVERAGEIFS(ObservedSpeciesData!AH$2:AH$4955,ObservedSpeciesData!$A$2:$A$4955,$A1014,ObservedSpeciesData!$D$2:$D$4955,$D1014)),AVERAGEIFS(ObservedSpeciesData!AH$2:AH$4955,ObservedSpeciesData!$A$2:$A$4955,$A1014,ObservedSpeciesData!$D$2:$D$4955,$D1014),"")</f>
        <v/>
      </c>
      <c r="AI1014" s="23" t="str">
        <f>IF(ISNUMBER(AVERAGEIFS(ObservedSpeciesData!AI$2:AI$4955,ObservedSpeciesData!$A$2:$A$4955,$A1014,ObservedSpeciesData!$C$2:$C$4955,$C1014,ObservedSpeciesData!$D$2:$D$4955,$D1014)),AVERAGEIFS(ObservedSpeciesData!AI$2:AI$4955,ObservedSpeciesData!$A$2:$A$4955,$A1014,ObservedSpeciesData!$C$2:$C$4955,$C1014,ObservedSpeciesData!$D$2:$D$4955,$D1014),"")</f>
        <v/>
      </c>
      <c r="AJ1014" s="2">
        <f>COUNTIFS(ObservedSpeciesData!$A$2:$A$828,$A1014,ObservedSpeciesData!$D$2:$D$828,$D1014)</f>
        <v>0</v>
      </c>
      <c r="AK1014" s="2">
        <f t="shared" si="15"/>
        <v>1</v>
      </c>
    </row>
    <row r="1015" spans="1:37" x14ac:dyDescent="0.25">
      <c r="A1015" s="14" t="s">
        <v>91</v>
      </c>
      <c r="B1015" t="s">
        <v>80</v>
      </c>
      <c r="C1015" t="s">
        <v>90</v>
      </c>
      <c r="D1015" s="13">
        <v>42297</v>
      </c>
      <c r="E1015">
        <v>1</v>
      </c>
      <c r="F1015">
        <v>500</v>
      </c>
      <c r="G1015" s="2" t="s">
        <v>87</v>
      </c>
      <c r="H1015" s="2" t="s">
        <v>11</v>
      </c>
      <c r="I1015">
        <v>8</v>
      </c>
      <c r="J1015" s="2" t="s">
        <v>88</v>
      </c>
      <c r="K1015" s="2">
        <f>IF(ISNUMBER(AVERAGEIFS(ObservedSpeciesData!K$2:K$4955,ObservedSpeciesData!$A$2:$A$4955,$A1015,ObservedSpeciesData!$D$2:$D$4955,$D1015)),AVERAGEIFS(ObservedSpeciesData!K$2:K$4955,ObservedSpeciesData!$A$2:$A$4955,$A1015,ObservedSpeciesData!$D$2:$D$4955,$D1015),"")</f>
        <v>450</v>
      </c>
      <c r="L1015" s="26">
        <f>IF(ISNUMBER(AVERAGEIFS(ObservedSpeciesData!L$2:L$4955,ObservedSpeciesData!$A$2:$A$4955,$A1015,ObservedSpeciesData!$D$2:$D$4955,$D1015)),AVERAGEIFS(ObservedSpeciesData!L$2:L$4955,ObservedSpeciesData!$A$2:$A$4955,$A1015,ObservedSpeciesData!$D$2:$D$4955,$D1015),"")</f>
        <v>4215.666666666667</v>
      </c>
      <c r="M1015" s="23">
        <f>IF(ISNUMBER(AVERAGEIFS(ObservedSpeciesData!M$2:M$4955,ObservedSpeciesData!$A$2:$A$4955,$A1015,ObservedSpeciesData!$D$2:$D$4955,$D1015)),AVERAGEIFS(ObservedSpeciesData!M$2:M$4955,ObservedSpeciesData!$A$2:$A$4955,$A1015,ObservedSpeciesData!$D$2:$D$4955,$D1015),"")</f>
        <v>421.56666666666666</v>
      </c>
      <c r="N1015" s="23" t="str">
        <f>IF(ISNUMBER(AVERAGEIFS(ObservedSpeciesData!N$2:N$4955,ObservedSpeciesData!$A$2:$A$4955,$A1015,ObservedSpeciesData!$D$2:$D$4955,$D1015)),AVERAGEIFS(ObservedSpeciesData!N$2:N$4955,ObservedSpeciesData!$A$2:$A$4955,$A1015,ObservedSpeciesData!$D$2:$D$4955,$D1015),"")</f>
        <v/>
      </c>
      <c r="O1015" s="23" t="str">
        <f>IF(ISNUMBER(AVERAGEIFS(ObservedSpeciesData!O$2:O$4955,ObservedSpeciesData!$A$2:$A$4955,$A1015,ObservedSpeciesData!$D$2:$D$4955,$D1015)),AVERAGEIFS(ObservedSpeciesData!O$2:O$4955,ObservedSpeciesData!$A$2:$A$4955,$A1015,ObservedSpeciesData!$D$2:$D$4955,$D1015),"")</f>
        <v/>
      </c>
      <c r="P1015" s="23" t="str">
        <f>IF(ISNUMBER(AVERAGEIFS(ObservedSpeciesData!P$2:P$4955,ObservedSpeciesData!$A$2:$A$4955,$A1015,ObservedSpeciesData!$C$2:$C$4955,$C1015,ObservedSpeciesData!$D$2:$D$4955,$D1015)),AVERAGEIFS(ObservedSpeciesData!P$2:P$4955,ObservedSpeciesData!$A$2:$A$4955,$A1015,ObservedSpeciesData!$C$2:$C$4955,$C1015,ObservedSpeciesData!$D$2:$D$4955,$D1015),"")</f>
        <v/>
      </c>
      <c r="Q1015" s="23"/>
      <c r="R1015" s="25" t="str">
        <f>IF(ISNUMBER(AVERAGEIFS(ObservedSpeciesData!R$2:R$4955,ObservedSpeciesData!$A$2:$A$4955,$A1015,ObservedSpeciesData!$D$2:$D$4955,$D1015)),AVERAGEIFS(ObservedSpeciesData!R$2:R$4955,ObservedSpeciesData!$A$2:$A$4955,$A1015,ObservedSpeciesData!$D$2:$D$4955,$D1015),"")</f>
        <v/>
      </c>
      <c r="S1015" s="25" t="str">
        <f>IF(ISNUMBER(AVERAGEIFS(ObservedSpeciesData!S$2:S$4955,ObservedSpeciesData!$A$2:$A$4955,$A1015,ObservedSpeciesData!$D$2:$D$4955,$D1015)),AVERAGEIFS(ObservedSpeciesData!S$2:S$4955,ObservedSpeciesData!$A$2:$A$4955,$A1015,ObservedSpeciesData!$D$2:$D$4955,$D1015),"")</f>
        <v/>
      </c>
      <c r="T1015" s="23" t="str">
        <f>IF(ISNUMBER(AVERAGEIFS(ObservedSpeciesData!T$2:T$4955,ObservedSpeciesData!$A$2:$A$4955,$A1015,ObservedSpeciesData!$D$2:$D$4955,$D1015)),AVERAGEIFS(ObservedSpeciesData!T$2:T$4955,ObservedSpeciesData!$A$2:$A$4955,$A1015,ObservedSpeciesData!$D$2:$D$4955,$D1015),"")</f>
        <v/>
      </c>
      <c r="U1015" s="24" t="str">
        <f>IF(ISNUMBER(AVERAGEIFS(ObservedSpeciesData!U$2:U$4955,ObservedSpeciesData!$A$2:$A$4955,$A1015,ObservedSpeciesData!$C$2:$C$4955,$C1015,ObservedSpeciesData!$D$2:$D$4955,$D1015)),AVERAGEIFS(ObservedSpeciesData!U$2:U$4955,ObservedSpeciesData!$A$2:$A$4955,$A1015,ObservedSpeciesData!$C$2:$C$4955,$C1015,ObservedSpeciesData!$D$2:$D$4955,$D1015),"")</f>
        <v/>
      </c>
      <c r="V1015" s="23" t="str">
        <f>IF(ISNUMBER(AVERAGEIFS(ObservedSpeciesData!V$2:V$4955,ObservedSpeciesData!$A$2:$A$4955,$A1015,ObservedSpeciesData!$D$2:$D$4955,$D1015)),AVERAGEIFS(ObservedSpeciesData!V$2:V$4955,ObservedSpeciesData!$A$2:$A$4955,$A1015,ObservedSpeciesData!$D$2:$D$4955,$D1015),"")</f>
        <v/>
      </c>
      <c r="W1015" s="23" t="str">
        <f>IF(ISNUMBER(AVERAGEIFS(ObservedSpeciesData!W$2:W$4955,ObservedSpeciesData!$A$2:$A$4955,$A1015,ObservedSpeciesData!$D$2:$D$4955,$D1015)),AVERAGEIFS(ObservedSpeciesData!W$2:W$4955,ObservedSpeciesData!$A$2:$A$4955,$A1015,ObservedSpeciesData!$D$2:$D$4955,$D1015),"")</f>
        <v/>
      </c>
      <c r="X1015" s="23" t="str">
        <f>IF(ISNUMBER(AVERAGEIFS(ObservedSpeciesData!X$2:X$4955,ObservedSpeciesData!$A$2:$A$4955,$A1015,ObservedSpeciesData!$D$2:$D$4955,$D1015)),AVERAGEIFS(ObservedSpeciesData!X$2:X$4955,ObservedSpeciesData!$A$2:$A$4955,$A1015,ObservedSpeciesData!$D$2:$D$4955,$D1015),"")</f>
        <v/>
      </c>
      <c r="Y1015" s="23" t="str">
        <f>IF(ISNUMBER(AVERAGEIFS(ObservedSpeciesData!Y$2:Y$4955,ObservedSpeciesData!$A$2:$A$4955,$A1015,ObservedSpeciesData!$D$2:$D$4955,$D1015)),AVERAGEIFS(ObservedSpeciesData!Y$2:Y$4955,ObservedSpeciesData!$A$2:$A$4955,$A1015,ObservedSpeciesData!$D$2:$D$4955,$D1015),"")</f>
        <v/>
      </c>
      <c r="Z1015" s="23" t="str">
        <f>IF(ISNUMBER(AVERAGEIFS(ObservedSpeciesData!Z$2:Z$4955,ObservedSpeciesData!$A$2:$A$4955,$A1015,ObservedSpeciesData!$D$2:$D$4955,$D1015)),AVERAGEIFS(ObservedSpeciesData!Z$2:Z$4955,ObservedSpeciesData!$A$2:$A$4955,$A1015,ObservedSpeciesData!$D$2:$D$4955,$D1015),"")</f>
        <v/>
      </c>
      <c r="AA1015" s="23" t="str">
        <f>IF(ISNUMBER(AVERAGEIFS(ObservedSpeciesData!AA$2:AA$4955,ObservedSpeciesData!$A$2:$A$4955,$A1015,ObservedSpeciesData!$D$2:$D$4955,$D1015)),AVERAGEIFS(ObservedSpeciesData!AA$2:AA$4955,ObservedSpeciesData!$A$2:$A$4955,$A1015,ObservedSpeciesData!$D$2:$D$4955,$D1015),"")</f>
        <v/>
      </c>
      <c r="AB1015" s="24" t="str">
        <f>IF(ISNUMBER(AVERAGEIFS(ObservedSpeciesData!AB$2:AB$4955,ObservedSpeciesData!$A$2:$A$4955,$A1015,ObservedSpeciesData!$D$2:$D$4955,$D1015)),AVERAGEIFS(ObservedSpeciesData!AB$2:AB$4955,ObservedSpeciesData!$A$2:$A$4955,$A1015,ObservedSpeciesData!$D$2:$D$4955,$D1015),"")</f>
        <v/>
      </c>
      <c r="AC1015" s="24" t="str">
        <f>IF(ISNUMBER(AVERAGEIFS(ObservedSpeciesData!AC$2:AC$4955,ObservedSpeciesData!$A$2:$A$4955,$A1015,ObservedSpeciesData!$D$2:$D$4955,$D1015)),AVERAGEIFS(ObservedSpeciesData!AC$2:AC$4955,ObservedSpeciesData!$A$2:$A$4955,$A1015,ObservedSpeciesData!$D$2:$D$4955,$D1015),"")</f>
        <v/>
      </c>
      <c r="AD1015" s="23" t="str">
        <f>IF(ISNUMBER(AVERAGEIFS(ObservedSpeciesData!AD$2:AD$4955,ObservedSpeciesData!$A$2:$A$4955,$A1015,ObservedSpeciesData!$D$2:$D$4955,$D1015)),AVERAGEIFS(ObservedSpeciesData!AD$2:AD$4955,ObservedSpeciesData!$A$2:$A$4955,$A1015,ObservedSpeciesData!$D$2:$D$4955,$D1015),"")</f>
        <v/>
      </c>
      <c r="AE1015" s="24" t="str">
        <f>IF(ISNUMBER(AVERAGEIFS(ObservedSpeciesData!AE$2:AE$4955,ObservedSpeciesData!$A$2:$A$4955,$A1015,ObservedSpeciesData!$D$2:$D$4955,$D1015)),AVERAGEIFS(ObservedSpeciesData!AE$2:AE$4955,ObservedSpeciesData!$A$2:$A$4955,$A1015,ObservedSpeciesData!$D$2:$D$4955,$D1015),"")</f>
        <v/>
      </c>
      <c r="AF1015" s="23"/>
      <c r="AG1015" s="24"/>
      <c r="AH1015" s="23" t="str">
        <f>IF(ISNUMBER(AVERAGEIFS(ObservedSpeciesData!AH$2:AH$4955,ObservedSpeciesData!$A$2:$A$4955,$A1015,ObservedSpeciesData!$D$2:$D$4955,$D1015)),AVERAGEIFS(ObservedSpeciesData!AH$2:AH$4955,ObservedSpeciesData!$A$2:$A$4955,$A1015,ObservedSpeciesData!$D$2:$D$4955,$D1015),"")</f>
        <v/>
      </c>
      <c r="AI1015" s="23" t="str">
        <f>IF(ISNUMBER(AVERAGEIFS(ObservedSpeciesData!AI$2:AI$4955,ObservedSpeciesData!$A$2:$A$4955,$A1015,ObservedSpeciesData!$C$2:$C$4955,$C1015,ObservedSpeciesData!$D$2:$D$4955,$D1015)),AVERAGEIFS(ObservedSpeciesData!AI$2:AI$4955,ObservedSpeciesData!$A$2:$A$4955,$A1015,ObservedSpeciesData!$C$2:$C$4955,$C1015,ObservedSpeciesData!$D$2:$D$4955,$D1015),"")</f>
        <v/>
      </c>
      <c r="AJ1015" s="2">
        <f>COUNTIFS(ObservedSpeciesData!$A$2:$A$828,$A1015,ObservedSpeciesData!$D$2:$D$828,$D1015)</f>
        <v>0</v>
      </c>
      <c r="AK1015" s="2">
        <f t="shared" si="15"/>
        <v>1</v>
      </c>
    </row>
    <row r="1016" spans="1:37" x14ac:dyDescent="0.25">
      <c r="A1016" s="14" t="s">
        <v>96</v>
      </c>
      <c r="B1016" t="s">
        <v>80</v>
      </c>
      <c r="C1016" t="s">
        <v>90</v>
      </c>
      <c r="D1016" s="13">
        <v>42298</v>
      </c>
      <c r="E1016">
        <v>1</v>
      </c>
      <c r="F1016">
        <v>0</v>
      </c>
      <c r="G1016" s="2" t="s">
        <v>87</v>
      </c>
      <c r="H1016" s="2" t="s">
        <v>11</v>
      </c>
      <c r="I1016">
        <v>8</v>
      </c>
      <c r="J1016" s="2" t="s">
        <v>77</v>
      </c>
      <c r="K1016" s="2">
        <f>IF(ISNUMBER(AVERAGEIFS(ObservedSpeciesData!K$2:K$4955,ObservedSpeciesData!$A$2:$A$4955,$A1016,ObservedSpeciesData!$D$2:$D$4955,$D1016)),AVERAGEIFS(ObservedSpeciesData!K$2:K$4955,ObservedSpeciesData!$A$2:$A$4955,$A1016,ObservedSpeciesData!$D$2:$D$4955,$D1016),"")</f>
        <v>0</v>
      </c>
      <c r="L1016" s="26" t="str">
        <f>IF(ISNUMBER(AVERAGEIFS(ObservedSpeciesData!L$2:L$4955,ObservedSpeciesData!$A$2:$A$4955,$A1016,ObservedSpeciesData!$D$2:$D$4955,$D1016)),AVERAGEIFS(ObservedSpeciesData!L$2:L$4955,ObservedSpeciesData!$A$2:$A$4955,$A1016,ObservedSpeciesData!$D$2:$D$4955,$D1016),"")</f>
        <v/>
      </c>
      <c r="M1016" s="23" t="str">
        <f>IF(ISNUMBER(AVERAGEIFS(ObservedSpeciesData!M$2:M$4955,ObservedSpeciesData!$A$2:$A$4955,$A1016,ObservedSpeciesData!$D$2:$D$4955,$D1016)),AVERAGEIFS(ObservedSpeciesData!M$2:M$4955,ObservedSpeciesData!$A$2:$A$4955,$A1016,ObservedSpeciesData!$D$2:$D$4955,$D1016),"")</f>
        <v/>
      </c>
      <c r="N1016" s="23">
        <f>IF(ISNUMBER(AVERAGEIFS(ObservedSpeciesData!N$2:N$4955,ObservedSpeciesData!$A$2:$A$4955,$A1016,ObservedSpeciesData!$D$2:$D$4955,$D1016)),AVERAGEIFS(ObservedSpeciesData!N$2:N$4955,ObservedSpeciesData!$A$2:$A$4955,$A1016,ObservedSpeciesData!$D$2:$D$4955,$D1016),"")</f>
        <v>218.69725207111114</v>
      </c>
      <c r="O1016" s="23">
        <f>IF(ISNUMBER(AVERAGEIFS(ObservedSpeciesData!O$2:O$4955,ObservedSpeciesData!$A$2:$A$4955,$A1016,ObservedSpeciesData!$D$2:$D$4955,$D1016)),AVERAGEIFS(ObservedSpeciesData!O$2:O$4955,ObservedSpeciesData!$A$2:$A$4955,$A1016,ObservedSpeciesData!$D$2:$D$4955,$D1016),"")</f>
        <v>21.869725207111113</v>
      </c>
      <c r="P1016" s="23">
        <f>IF(ISNUMBER(AVERAGEIFS(ObservedSpeciesData!P$2:P$4955,ObservedSpeciesData!$A$2:$A$4955,$A1016,ObservedSpeciesData!$C$2:$C$4955,$C1016,ObservedSpeciesData!$D$2:$D$4955,$D1016)),AVERAGEIFS(ObservedSpeciesData!P$2:P$4955,ObservedSpeciesData!$A$2:$A$4955,$A1016,ObservedSpeciesData!$C$2:$C$4955,$C1016,ObservedSpeciesData!$D$2:$D$4955,$D1016),"")</f>
        <v>34.681226868794667</v>
      </c>
      <c r="Q1016" s="23"/>
      <c r="R1016" s="25" t="str">
        <f>IF(ISNUMBER(AVERAGEIFS(ObservedSpeciesData!R$2:R$4955,ObservedSpeciesData!$A$2:$A$4955,$A1016,ObservedSpeciesData!$D$2:$D$4955,$D1016)),AVERAGEIFS(ObservedSpeciesData!R$2:R$4955,ObservedSpeciesData!$A$2:$A$4955,$A1016,ObservedSpeciesData!$D$2:$D$4955,$D1016),"")</f>
        <v/>
      </c>
      <c r="S1016" s="25">
        <f>IF(ISNUMBER(AVERAGEIFS(ObservedSpeciesData!S$2:S$4955,ObservedSpeciesData!$A$2:$A$4955,$A1016,ObservedSpeciesData!$D$2:$D$4955,$D1016)),AVERAGEIFS(ObservedSpeciesData!S$2:S$4955,ObservedSpeciesData!$A$2:$A$4955,$A1016,ObservedSpeciesData!$D$2:$D$4955,$D1016),"")</f>
        <v>4.623388357159568</v>
      </c>
      <c r="T1016" s="23">
        <f>IF(ISNUMBER(AVERAGEIFS(ObservedSpeciesData!T$2:T$4955,ObservedSpeciesData!$A$2:$A$4955,$A1016,ObservedSpeciesData!$D$2:$D$4955,$D1016)),AVERAGEIFS(ObservedSpeciesData!T$2:T$4955,ObservedSpeciesData!$A$2:$A$4955,$A1016,ObservedSpeciesData!$D$2:$D$4955,$D1016),"")</f>
        <v>4.9406331349834689</v>
      </c>
      <c r="U1016" s="24" t="str">
        <f>IF(ISNUMBER(AVERAGEIFS(ObservedSpeciesData!U$2:U$4955,ObservedSpeciesData!$A$2:$A$4955,$A1016,ObservedSpeciesData!$C$2:$C$4955,$C1016,ObservedSpeciesData!$D$2:$D$4955,$D1016)),AVERAGEIFS(ObservedSpeciesData!U$2:U$4955,ObservedSpeciesData!$A$2:$A$4955,$A1016,ObservedSpeciesData!$C$2:$C$4955,$C1016,ObservedSpeciesData!$D$2:$D$4955,$D1016),"")</f>
        <v/>
      </c>
      <c r="V1016" s="23" t="str">
        <f>IF(ISNUMBER(AVERAGEIFS(ObservedSpeciesData!V$2:V$4955,ObservedSpeciesData!$A$2:$A$4955,$A1016,ObservedSpeciesData!$D$2:$D$4955,$D1016)),AVERAGEIFS(ObservedSpeciesData!V$2:V$4955,ObservedSpeciesData!$A$2:$A$4955,$A1016,ObservedSpeciesData!$D$2:$D$4955,$D1016),"")</f>
        <v/>
      </c>
      <c r="W1016" s="23" t="str">
        <f>IF(ISNUMBER(AVERAGEIFS(ObservedSpeciesData!W$2:W$4955,ObservedSpeciesData!$A$2:$A$4955,$A1016,ObservedSpeciesData!$D$2:$D$4955,$D1016)),AVERAGEIFS(ObservedSpeciesData!W$2:W$4955,ObservedSpeciesData!$A$2:$A$4955,$A1016,ObservedSpeciesData!$D$2:$D$4955,$D1016),"")</f>
        <v/>
      </c>
      <c r="X1016" s="23" t="str">
        <f>IF(ISNUMBER(AVERAGEIFS(ObservedSpeciesData!X$2:X$4955,ObservedSpeciesData!$A$2:$A$4955,$A1016,ObservedSpeciesData!$D$2:$D$4955,$D1016)),AVERAGEIFS(ObservedSpeciesData!X$2:X$4955,ObservedSpeciesData!$A$2:$A$4955,$A1016,ObservedSpeciesData!$D$2:$D$4955,$D1016),"")</f>
        <v/>
      </c>
      <c r="Y1016" s="23" t="str">
        <f>IF(ISNUMBER(AVERAGEIFS(ObservedSpeciesData!Y$2:Y$4955,ObservedSpeciesData!$A$2:$A$4955,$A1016,ObservedSpeciesData!$D$2:$D$4955,$D1016)),AVERAGEIFS(ObservedSpeciesData!Y$2:Y$4955,ObservedSpeciesData!$A$2:$A$4955,$A1016,ObservedSpeciesData!$D$2:$D$4955,$D1016),"")</f>
        <v/>
      </c>
      <c r="Z1016" s="23" t="str">
        <f>IF(ISNUMBER(AVERAGEIFS(ObservedSpeciesData!Z$2:Z$4955,ObservedSpeciesData!$A$2:$A$4955,$A1016,ObservedSpeciesData!$D$2:$D$4955,$D1016)),AVERAGEIFS(ObservedSpeciesData!Z$2:Z$4955,ObservedSpeciesData!$A$2:$A$4955,$A1016,ObservedSpeciesData!$D$2:$D$4955,$D1016),"")</f>
        <v/>
      </c>
      <c r="AA1016" s="23" t="str">
        <f>IF(ISNUMBER(AVERAGEIFS(ObservedSpeciesData!AA$2:AA$4955,ObservedSpeciesData!$A$2:$A$4955,$A1016,ObservedSpeciesData!$D$2:$D$4955,$D1016)),AVERAGEIFS(ObservedSpeciesData!AA$2:AA$4955,ObservedSpeciesData!$A$2:$A$4955,$A1016,ObservedSpeciesData!$D$2:$D$4955,$D1016),"")</f>
        <v/>
      </c>
      <c r="AB1016" s="24" t="str">
        <f>IF(ISNUMBER(AVERAGEIFS(ObservedSpeciesData!AB$2:AB$4955,ObservedSpeciesData!$A$2:$A$4955,$A1016,ObservedSpeciesData!$D$2:$D$4955,$D1016)),AVERAGEIFS(ObservedSpeciesData!AB$2:AB$4955,ObservedSpeciesData!$A$2:$A$4955,$A1016,ObservedSpeciesData!$D$2:$D$4955,$D1016),"")</f>
        <v/>
      </c>
      <c r="AC1016" s="24" t="str">
        <f>IF(ISNUMBER(AVERAGEIFS(ObservedSpeciesData!AC$2:AC$4955,ObservedSpeciesData!$A$2:$A$4955,$A1016,ObservedSpeciesData!$D$2:$D$4955,$D1016)),AVERAGEIFS(ObservedSpeciesData!AC$2:AC$4955,ObservedSpeciesData!$A$2:$A$4955,$A1016,ObservedSpeciesData!$D$2:$D$4955,$D1016),"")</f>
        <v/>
      </c>
      <c r="AD1016" s="23" t="str">
        <f>IF(ISNUMBER(AVERAGEIFS(ObservedSpeciesData!AD$2:AD$4955,ObservedSpeciesData!$A$2:$A$4955,$A1016,ObservedSpeciesData!$D$2:$D$4955,$D1016)),AVERAGEIFS(ObservedSpeciesData!AD$2:AD$4955,ObservedSpeciesData!$A$2:$A$4955,$A1016,ObservedSpeciesData!$D$2:$D$4955,$D1016),"")</f>
        <v/>
      </c>
      <c r="AE1016" s="24" t="str">
        <f>IF(ISNUMBER(AVERAGEIFS(ObservedSpeciesData!AE$2:AE$4955,ObservedSpeciesData!$A$2:$A$4955,$A1016,ObservedSpeciesData!$D$2:$D$4955,$D1016)),AVERAGEIFS(ObservedSpeciesData!AE$2:AE$4955,ObservedSpeciesData!$A$2:$A$4955,$A1016,ObservedSpeciesData!$D$2:$D$4955,$D1016),"")</f>
        <v/>
      </c>
      <c r="AF1016" s="23"/>
      <c r="AG1016" s="24"/>
      <c r="AH1016" s="23" t="str">
        <f>IF(ISNUMBER(AVERAGEIFS(ObservedSpeciesData!AH$2:AH$4955,ObservedSpeciesData!$A$2:$A$4955,$A1016,ObservedSpeciesData!$D$2:$D$4955,$D1016)),AVERAGEIFS(ObservedSpeciesData!AH$2:AH$4955,ObservedSpeciesData!$A$2:$A$4955,$A1016,ObservedSpeciesData!$D$2:$D$4955,$D1016),"")</f>
        <v/>
      </c>
      <c r="AI1016" s="23" t="str">
        <f>IF(ISNUMBER(AVERAGEIFS(ObservedSpeciesData!AI$2:AI$4955,ObservedSpeciesData!$A$2:$A$4955,$A1016,ObservedSpeciesData!$C$2:$C$4955,$C1016,ObservedSpeciesData!$D$2:$D$4955,$D1016)),AVERAGEIFS(ObservedSpeciesData!AI$2:AI$4955,ObservedSpeciesData!$A$2:$A$4955,$A1016,ObservedSpeciesData!$C$2:$C$4955,$C1016,ObservedSpeciesData!$D$2:$D$4955,$D1016),"")</f>
        <v/>
      </c>
      <c r="AJ1016" s="2">
        <f>COUNTIFS(ObservedSpeciesData!$A$2:$A$828,$A1016,ObservedSpeciesData!$D$2:$D$828,$D1016)</f>
        <v>0</v>
      </c>
      <c r="AK1016" s="2">
        <f t="shared" si="15"/>
        <v>5</v>
      </c>
    </row>
    <row r="1017" spans="1:37" x14ac:dyDescent="0.25">
      <c r="A1017" s="14" t="s">
        <v>95</v>
      </c>
      <c r="B1017" t="s">
        <v>80</v>
      </c>
      <c r="C1017" t="s">
        <v>90</v>
      </c>
      <c r="D1017" s="13">
        <v>42298</v>
      </c>
      <c r="E1017">
        <v>1</v>
      </c>
      <c r="F1017">
        <v>50</v>
      </c>
      <c r="G1017" s="2" t="s">
        <v>87</v>
      </c>
      <c r="H1017" s="2" t="s">
        <v>11</v>
      </c>
      <c r="I1017">
        <v>8</v>
      </c>
      <c r="J1017" s="2" t="s">
        <v>77</v>
      </c>
      <c r="K1017" s="2">
        <f>IF(ISNUMBER(AVERAGEIFS(ObservedSpeciesData!K$2:K$4955,ObservedSpeciesData!$A$2:$A$4955,$A1017,ObservedSpeciesData!$D$2:$D$4955,$D1017)),AVERAGEIFS(ObservedSpeciesData!K$2:K$4955,ObservedSpeciesData!$A$2:$A$4955,$A1017,ObservedSpeciesData!$D$2:$D$4955,$D1017),"")</f>
        <v>45</v>
      </c>
      <c r="L1017" s="26" t="str">
        <f>IF(ISNUMBER(AVERAGEIFS(ObservedSpeciesData!L$2:L$4955,ObservedSpeciesData!$A$2:$A$4955,$A1017,ObservedSpeciesData!$D$2:$D$4955,$D1017)),AVERAGEIFS(ObservedSpeciesData!L$2:L$4955,ObservedSpeciesData!$A$2:$A$4955,$A1017,ObservedSpeciesData!$D$2:$D$4955,$D1017),"")</f>
        <v/>
      </c>
      <c r="M1017" s="23" t="str">
        <f>IF(ISNUMBER(AVERAGEIFS(ObservedSpeciesData!M$2:M$4955,ObservedSpeciesData!$A$2:$A$4955,$A1017,ObservedSpeciesData!$D$2:$D$4955,$D1017)),AVERAGEIFS(ObservedSpeciesData!M$2:M$4955,ObservedSpeciesData!$A$2:$A$4955,$A1017,ObservedSpeciesData!$D$2:$D$4955,$D1017),"")</f>
        <v/>
      </c>
      <c r="N1017" s="23">
        <f>IF(ISNUMBER(AVERAGEIFS(ObservedSpeciesData!N$2:N$4955,ObservedSpeciesData!$A$2:$A$4955,$A1017,ObservedSpeciesData!$D$2:$D$4955,$D1017)),AVERAGEIFS(ObservedSpeciesData!N$2:N$4955,ObservedSpeciesData!$A$2:$A$4955,$A1017,ObservedSpeciesData!$D$2:$D$4955,$D1017),"")</f>
        <v>298.29160120000006</v>
      </c>
      <c r="O1017" s="23">
        <f>IF(ISNUMBER(AVERAGEIFS(ObservedSpeciesData!O$2:O$4955,ObservedSpeciesData!$A$2:$A$4955,$A1017,ObservedSpeciesData!$D$2:$D$4955,$D1017)),AVERAGEIFS(ObservedSpeciesData!O$2:O$4955,ObservedSpeciesData!$A$2:$A$4955,$A1017,ObservedSpeciesData!$D$2:$D$4955,$D1017),"")</f>
        <v>29.829160120000001</v>
      </c>
      <c r="P1017" s="23">
        <f>IF(ISNUMBER(AVERAGEIFS(ObservedSpeciesData!P$2:P$4955,ObservedSpeciesData!$A$2:$A$4955,$A1017,ObservedSpeciesData!$C$2:$C$4955,$C1017,ObservedSpeciesData!$D$2:$D$4955,$D1017)),AVERAGEIFS(ObservedSpeciesData!P$2:P$4955,ObservedSpeciesData!$A$2:$A$4955,$A1017,ObservedSpeciesData!$C$2:$C$4955,$C1017,ObservedSpeciesData!$D$2:$D$4955,$D1017),"")</f>
        <v>62.895372518586669</v>
      </c>
      <c r="Q1017" s="23"/>
      <c r="R1017" s="25" t="str">
        <f>IF(ISNUMBER(AVERAGEIFS(ObservedSpeciesData!R$2:R$4955,ObservedSpeciesData!$A$2:$A$4955,$A1017,ObservedSpeciesData!$D$2:$D$4955,$D1017)),AVERAGEIFS(ObservedSpeciesData!R$2:R$4955,ObservedSpeciesData!$A$2:$A$4955,$A1017,ObservedSpeciesData!$D$2:$D$4955,$D1017),"")</f>
        <v/>
      </c>
      <c r="S1017" s="25">
        <f>IF(ISNUMBER(AVERAGEIFS(ObservedSpeciesData!S$2:S$4955,ObservedSpeciesData!$A$2:$A$4955,$A1017,ObservedSpeciesData!$D$2:$D$4955,$D1017)),AVERAGEIFS(ObservedSpeciesData!S$2:S$4955,ObservedSpeciesData!$A$2:$A$4955,$A1017,ObservedSpeciesData!$D$2:$D$4955,$D1017),"")</f>
        <v>3.3032084610716659</v>
      </c>
      <c r="T1017" s="23">
        <f>IF(ISNUMBER(AVERAGEIFS(ObservedSpeciesData!T$2:T$4955,ObservedSpeciesData!$A$2:$A$4955,$A1017,ObservedSpeciesData!$D$2:$D$4955,$D1017)),AVERAGEIFS(ObservedSpeciesData!T$2:T$4955,ObservedSpeciesData!$A$2:$A$4955,$A1017,ObservedSpeciesData!$D$2:$D$4955,$D1017),"")</f>
        <v>3.850043029001665</v>
      </c>
      <c r="U1017" s="24" t="str">
        <f>IF(ISNUMBER(AVERAGEIFS(ObservedSpeciesData!U$2:U$4955,ObservedSpeciesData!$A$2:$A$4955,$A1017,ObservedSpeciesData!$C$2:$C$4955,$C1017,ObservedSpeciesData!$D$2:$D$4955,$D1017)),AVERAGEIFS(ObservedSpeciesData!U$2:U$4955,ObservedSpeciesData!$A$2:$A$4955,$A1017,ObservedSpeciesData!$C$2:$C$4955,$C1017,ObservedSpeciesData!$D$2:$D$4955,$D1017),"")</f>
        <v/>
      </c>
      <c r="V1017" s="23" t="str">
        <f>IF(ISNUMBER(AVERAGEIFS(ObservedSpeciesData!V$2:V$4955,ObservedSpeciesData!$A$2:$A$4955,$A1017,ObservedSpeciesData!$D$2:$D$4955,$D1017)),AVERAGEIFS(ObservedSpeciesData!V$2:V$4955,ObservedSpeciesData!$A$2:$A$4955,$A1017,ObservedSpeciesData!$D$2:$D$4955,$D1017),"")</f>
        <v/>
      </c>
      <c r="W1017" s="23" t="str">
        <f>IF(ISNUMBER(AVERAGEIFS(ObservedSpeciesData!W$2:W$4955,ObservedSpeciesData!$A$2:$A$4955,$A1017,ObservedSpeciesData!$D$2:$D$4955,$D1017)),AVERAGEIFS(ObservedSpeciesData!W$2:W$4955,ObservedSpeciesData!$A$2:$A$4955,$A1017,ObservedSpeciesData!$D$2:$D$4955,$D1017),"")</f>
        <v/>
      </c>
      <c r="X1017" s="23" t="str">
        <f>IF(ISNUMBER(AVERAGEIFS(ObservedSpeciesData!X$2:X$4955,ObservedSpeciesData!$A$2:$A$4955,$A1017,ObservedSpeciesData!$D$2:$D$4955,$D1017)),AVERAGEIFS(ObservedSpeciesData!X$2:X$4955,ObservedSpeciesData!$A$2:$A$4955,$A1017,ObservedSpeciesData!$D$2:$D$4955,$D1017),"")</f>
        <v/>
      </c>
      <c r="Y1017" s="23" t="str">
        <f>IF(ISNUMBER(AVERAGEIFS(ObservedSpeciesData!Y$2:Y$4955,ObservedSpeciesData!$A$2:$A$4955,$A1017,ObservedSpeciesData!$D$2:$D$4955,$D1017)),AVERAGEIFS(ObservedSpeciesData!Y$2:Y$4955,ObservedSpeciesData!$A$2:$A$4955,$A1017,ObservedSpeciesData!$D$2:$D$4955,$D1017),"")</f>
        <v/>
      </c>
      <c r="Z1017" s="23" t="str">
        <f>IF(ISNUMBER(AVERAGEIFS(ObservedSpeciesData!Z$2:Z$4955,ObservedSpeciesData!$A$2:$A$4955,$A1017,ObservedSpeciesData!$D$2:$D$4955,$D1017)),AVERAGEIFS(ObservedSpeciesData!Z$2:Z$4955,ObservedSpeciesData!$A$2:$A$4955,$A1017,ObservedSpeciesData!$D$2:$D$4955,$D1017),"")</f>
        <v/>
      </c>
      <c r="AA1017" s="23" t="str">
        <f>IF(ISNUMBER(AVERAGEIFS(ObservedSpeciesData!AA$2:AA$4955,ObservedSpeciesData!$A$2:$A$4955,$A1017,ObservedSpeciesData!$D$2:$D$4955,$D1017)),AVERAGEIFS(ObservedSpeciesData!AA$2:AA$4955,ObservedSpeciesData!$A$2:$A$4955,$A1017,ObservedSpeciesData!$D$2:$D$4955,$D1017),"")</f>
        <v/>
      </c>
      <c r="AB1017" s="24" t="str">
        <f>IF(ISNUMBER(AVERAGEIFS(ObservedSpeciesData!AB$2:AB$4955,ObservedSpeciesData!$A$2:$A$4955,$A1017,ObservedSpeciesData!$D$2:$D$4955,$D1017)),AVERAGEIFS(ObservedSpeciesData!AB$2:AB$4955,ObservedSpeciesData!$A$2:$A$4955,$A1017,ObservedSpeciesData!$D$2:$D$4955,$D1017),"")</f>
        <v/>
      </c>
      <c r="AC1017" s="24" t="str">
        <f>IF(ISNUMBER(AVERAGEIFS(ObservedSpeciesData!AC$2:AC$4955,ObservedSpeciesData!$A$2:$A$4955,$A1017,ObservedSpeciesData!$D$2:$D$4955,$D1017)),AVERAGEIFS(ObservedSpeciesData!AC$2:AC$4955,ObservedSpeciesData!$A$2:$A$4955,$A1017,ObservedSpeciesData!$D$2:$D$4955,$D1017),"")</f>
        <v/>
      </c>
      <c r="AD1017" s="23" t="str">
        <f>IF(ISNUMBER(AVERAGEIFS(ObservedSpeciesData!AD$2:AD$4955,ObservedSpeciesData!$A$2:$A$4955,$A1017,ObservedSpeciesData!$D$2:$D$4955,$D1017)),AVERAGEIFS(ObservedSpeciesData!AD$2:AD$4955,ObservedSpeciesData!$A$2:$A$4955,$A1017,ObservedSpeciesData!$D$2:$D$4955,$D1017),"")</f>
        <v/>
      </c>
      <c r="AE1017" s="24" t="str">
        <f>IF(ISNUMBER(AVERAGEIFS(ObservedSpeciesData!AE$2:AE$4955,ObservedSpeciesData!$A$2:$A$4955,$A1017,ObservedSpeciesData!$D$2:$D$4955,$D1017)),AVERAGEIFS(ObservedSpeciesData!AE$2:AE$4955,ObservedSpeciesData!$A$2:$A$4955,$A1017,ObservedSpeciesData!$D$2:$D$4955,$D1017),"")</f>
        <v/>
      </c>
      <c r="AF1017" s="23"/>
      <c r="AG1017" s="24"/>
      <c r="AH1017" s="23" t="str">
        <f>IF(ISNUMBER(AVERAGEIFS(ObservedSpeciesData!AH$2:AH$4955,ObservedSpeciesData!$A$2:$A$4955,$A1017,ObservedSpeciesData!$D$2:$D$4955,$D1017)),AVERAGEIFS(ObservedSpeciesData!AH$2:AH$4955,ObservedSpeciesData!$A$2:$A$4955,$A1017,ObservedSpeciesData!$D$2:$D$4955,$D1017),"")</f>
        <v/>
      </c>
      <c r="AI1017" s="23" t="str">
        <f>IF(ISNUMBER(AVERAGEIFS(ObservedSpeciesData!AI$2:AI$4955,ObservedSpeciesData!$A$2:$A$4955,$A1017,ObservedSpeciesData!$C$2:$C$4955,$C1017,ObservedSpeciesData!$D$2:$D$4955,$D1017)),AVERAGEIFS(ObservedSpeciesData!AI$2:AI$4955,ObservedSpeciesData!$A$2:$A$4955,$A1017,ObservedSpeciesData!$C$2:$C$4955,$C1017,ObservedSpeciesData!$D$2:$D$4955,$D1017),"")</f>
        <v/>
      </c>
      <c r="AJ1017" s="2">
        <f>COUNTIFS(ObservedSpeciesData!$A$2:$A$828,$A1017,ObservedSpeciesData!$D$2:$D$828,$D1017)</f>
        <v>0</v>
      </c>
      <c r="AK1017" s="2">
        <f t="shared" si="15"/>
        <v>5</v>
      </c>
    </row>
    <row r="1018" spans="1:37" x14ac:dyDescent="0.25">
      <c r="A1018" s="14" t="s">
        <v>94</v>
      </c>
      <c r="B1018" t="s">
        <v>80</v>
      </c>
      <c r="C1018" t="s">
        <v>90</v>
      </c>
      <c r="D1018" s="13">
        <v>42298</v>
      </c>
      <c r="E1018">
        <v>1</v>
      </c>
      <c r="F1018">
        <v>100</v>
      </c>
      <c r="G1018" s="2" t="s">
        <v>87</v>
      </c>
      <c r="H1018" s="2" t="s">
        <v>11</v>
      </c>
      <c r="I1018">
        <v>8</v>
      </c>
      <c r="J1018" s="2" t="s">
        <v>77</v>
      </c>
      <c r="K1018" s="2">
        <f>IF(ISNUMBER(AVERAGEIFS(ObservedSpeciesData!K$2:K$4955,ObservedSpeciesData!$A$2:$A$4955,$A1018,ObservedSpeciesData!$D$2:$D$4955,$D1018)),AVERAGEIFS(ObservedSpeciesData!K$2:K$4955,ObservedSpeciesData!$A$2:$A$4955,$A1018,ObservedSpeciesData!$D$2:$D$4955,$D1018),"")</f>
        <v>90</v>
      </c>
      <c r="L1018" s="26" t="str">
        <f>IF(ISNUMBER(AVERAGEIFS(ObservedSpeciesData!L$2:L$4955,ObservedSpeciesData!$A$2:$A$4955,$A1018,ObservedSpeciesData!$D$2:$D$4955,$D1018)),AVERAGEIFS(ObservedSpeciesData!L$2:L$4955,ObservedSpeciesData!$A$2:$A$4955,$A1018,ObservedSpeciesData!$D$2:$D$4955,$D1018),"")</f>
        <v/>
      </c>
      <c r="M1018" s="23" t="str">
        <f>IF(ISNUMBER(AVERAGEIFS(ObservedSpeciesData!M$2:M$4955,ObservedSpeciesData!$A$2:$A$4955,$A1018,ObservedSpeciesData!$D$2:$D$4955,$D1018)),AVERAGEIFS(ObservedSpeciesData!M$2:M$4955,ObservedSpeciesData!$A$2:$A$4955,$A1018,ObservedSpeciesData!$D$2:$D$4955,$D1018),"")</f>
        <v/>
      </c>
      <c r="N1018" s="23">
        <f>IF(ISNUMBER(AVERAGEIFS(ObservedSpeciesData!N$2:N$4955,ObservedSpeciesData!$A$2:$A$4955,$A1018,ObservedSpeciesData!$D$2:$D$4955,$D1018)),AVERAGEIFS(ObservedSpeciesData!N$2:N$4955,ObservedSpeciesData!$A$2:$A$4955,$A1018,ObservedSpeciesData!$D$2:$D$4955,$D1018),"")</f>
        <v>760.63955288888883</v>
      </c>
      <c r="O1018" s="23">
        <f>IF(ISNUMBER(AVERAGEIFS(ObservedSpeciesData!O$2:O$4955,ObservedSpeciesData!$A$2:$A$4955,$A1018,ObservedSpeciesData!$D$2:$D$4955,$D1018)),AVERAGEIFS(ObservedSpeciesData!O$2:O$4955,ObservedSpeciesData!$A$2:$A$4955,$A1018,ObservedSpeciesData!$D$2:$D$4955,$D1018),"")</f>
        <v>76.063955288888891</v>
      </c>
      <c r="P1018" s="23">
        <f>IF(ISNUMBER(AVERAGEIFS(ObservedSpeciesData!P$2:P$4955,ObservedSpeciesData!$A$2:$A$4955,$A1018,ObservedSpeciesData!$C$2:$C$4955,$C1018,ObservedSpeciesData!$D$2:$D$4955,$D1018)),AVERAGEIFS(ObservedSpeciesData!P$2:P$4955,ObservedSpeciesData!$A$2:$A$4955,$A1018,ObservedSpeciesData!$C$2:$C$4955,$C1018,ObservedSpeciesData!$D$2:$D$4955,$D1018),"")</f>
        <v>180.71324426666669</v>
      </c>
      <c r="Q1018" s="23"/>
      <c r="R1018" s="25" t="str">
        <f>IF(ISNUMBER(AVERAGEIFS(ObservedSpeciesData!R$2:R$4955,ObservedSpeciesData!$A$2:$A$4955,$A1018,ObservedSpeciesData!$D$2:$D$4955,$D1018)),AVERAGEIFS(ObservedSpeciesData!R$2:R$4955,ObservedSpeciesData!$A$2:$A$4955,$A1018,ObservedSpeciesData!$D$2:$D$4955,$D1018),"")</f>
        <v/>
      </c>
      <c r="S1018" s="25">
        <f>IF(ISNUMBER(AVERAGEIFS(ObservedSpeciesData!S$2:S$4955,ObservedSpeciesData!$A$2:$A$4955,$A1018,ObservedSpeciesData!$D$2:$D$4955,$D1018)),AVERAGEIFS(ObservedSpeciesData!S$2:S$4955,ObservedSpeciesData!$A$2:$A$4955,$A1018,ObservedSpeciesData!$D$2:$D$4955,$D1018),"")</f>
        <v>3.501335064596772</v>
      </c>
      <c r="T1018" s="23">
        <f>IF(ISNUMBER(AVERAGEIFS(ObservedSpeciesData!T$2:T$4955,ObservedSpeciesData!$A$2:$A$4955,$A1018,ObservedSpeciesData!$D$2:$D$4955,$D1018)),AVERAGEIFS(ObservedSpeciesData!T$2:T$4955,ObservedSpeciesData!$A$2:$A$4955,$A1018,ObservedSpeciesData!$D$2:$D$4955,$D1018),"")</f>
        <v>3.1693014837007403</v>
      </c>
      <c r="U1018" s="24" t="str">
        <f>IF(ISNUMBER(AVERAGEIFS(ObservedSpeciesData!U$2:U$4955,ObservedSpeciesData!$A$2:$A$4955,$A1018,ObservedSpeciesData!$C$2:$C$4955,$C1018,ObservedSpeciesData!$D$2:$D$4955,$D1018)),AVERAGEIFS(ObservedSpeciesData!U$2:U$4955,ObservedSpeciesData!$A$2:$A$4955,$A1018,ObservedSpeciesData!$C$2:$C$4955,$C1018,ObservedSpeciesData!$D$2:$D$4955,$D1018),"")</f>
        <v/>
      </c>
      <c r="V1018" s="23" t="str">
        <f>IF(ISNUMBER(AVERAGEIFS(ObservedSpeciesData!V$2:V$4955,ObservedSpeciesData!$A$2:$A$4955,$A1018,ObservedSpeciesData!$D$2:$D$4955,$D1018)),AVERAGEIFS(ObservedSpeciesData!V$2:V$4955,ObservedSpeciesData!$A$2:$A$4955,$A1018,ObservedSpeciesData!$D$2:$D$4955,$D1018),"")</f>
        <v/>
      </c>
      <c r="W1018" s="23" t="str">
        <f>IF(ISNUMBER(AVERAGEIFS(ObservedSpeciesData!W$2:W$4955,ObservedSpeciesData!$A$2:$A$4955,$A1018,ObservedSpeciesData!$D$2:$D$4955,$D1018)),AVERAGEIFS(ObservedSpeciesData!W$2:W$4955,ObservedSpeciesData!$A$2:$A$4955,$A1018,ObservedSpeciesData!$D$2:$D$4955,$D1018),"")</f>
        <v/>
      </c>
      <c r="X1018" s="23" t="str">
        <f>IF(ISNUMBER(AVERAGEIFS(ObservedSpeciesData!X$2:X$4955,ObservedSpeciesData!$A$2:$A$4955,$A1018,ObservedSpeciesData!$D$2:$D$4955,$D1018)),AVERAGEIFS(ObservedSpeciesData!X$2:X$4955,ObservedSpeciesData!$A$2:$A$4955,$A1018,ObservedSpeciesData!$D$2:$D$4955,$D1018),"")</f>
        <v/>
      </c>
      <c r="Y1018" s="23" t="str">
        <f>IF(ISNUMBER(AVERAGEIFS(ObservedSpeciesData!Y$2:Y$4955,ObservedSpeciesData!$A$2:$A$4955,$A1018,ObservedSpeciesData!$D$2:$D$4955,$D1018)),AVERAGEIFS(ObservedSpeciesData!Y$2:Y$4955,ObservedSpeciesData!$A$2:$A$4955,$A1018,ObservedSpeciesData!$D$2:$D$4955,$D1018),"")</f>
        <v/>
      </c>
      <c r="Z1018" s="23" t="str">
        <f>IF(ISNUMBER(AVERAGEIFS(ObservedSpeciesData!Z$2:Z$4955,ObservedSpeciesData!$A$2:$A$4955,$A1018,ObservedSpeciesData!$D$2:$D$4955,$D1018)),AVERAGEIFS(ObservedSpeciesData!Z$2:Z$4955,ObservedSpeciesData!$A$2:$A$4955,$A1018,ObservedSpeciesData!$D$2:$D$4955,$D1018),"")</f>
        <v/>
      </c>
      <c r="AA1018" s="23" t="str">
        <f>IF(ISNUMBER(AVERAGEIFS(ObservedSpeciesData!AA$2:AA$4955,ObservedSpeciesData!$A$2:$A$4955,$A1018,ObservedSpeciesData!$D$2:$D$4955,$D1018)),AVERAGEIFS(ObservedSpeciesData!AA$2:AA$4955,ObservedSpeciesData!$A$2:$A$4955,$A1018,ObservedSpeciesData!$D$2:$D$4955,$D1018),"")</f>
        <v/>
      </c>
      <c r="AB1018" s="24" t="str">
        <f>IF(ISNUMBER(AVERAGEIFS(ObservedSpeciesData!AB$2:AB$4955,ObservedSpeciesData!$A$2:$A$4955,$A1018,ObservedSpeciesData!$D$2:$D$4955,$D1018)),AVERAGEIFS(ObservedSpeciesData!AB$2:AB$4955,ObservedSpeciesData!$A$2:$A$4955,$A1018,ObservedSpeciesData!$D$2:$D$4955,$D1018),"")</f>
        <v/>
      </c>
      <c r="AC1018" s="24" t="str">
        <f>IF(ISNUMBER(AVERAGEIFS(ObservedSpeciesData!AC$2:AC$4955,ObservedSpeciesData!$A$2:$A$4955,$A1018,ObservedSpeciesData!$D$2:$D$4955,$D1018)),AVERAGEIFS(ObservedSpeciesData!AC$2:AC$4955,ObservedSpeciesData!$A$2:$A$4955,$A1018,ObservedSpeciesData!$D$2:$D$4955,$D1018),"")</f>
        <v/>
      </c>
      <c r="AD1018" s="23" t="str">
        <f>IF(ISNUMBER(AVERAGEIFS(ObservedSpeciesData!AD$2:AD$4955,ObservedSpeciesData!$A$2:$A$4955,$A1018,ObservedSpeciesData!$D$2:$D$4955,$D1018)),AVERAGEIFS(ObservedSpeciesData!AD$2:AD$4955,ObservedSpeciesData!$A$2:$A$4955,$A1018,ObservedSpeciesData!$D$2:$D$4955,$D1018),"")</f>
        <v/>
      </c>
      <c r="AE1018" s="24" t="str">
        <f>IF(ISNUMBER(AVERAGEIFS(ObservedSpeciesData!AE$2:AE$4955,ObservedSpeciesData!$A$2:$A$4955,$A1018,ObservedSpeciesData!$D$2:$D$4955,$D1018)),AVERAGEIFS(ObservedSpeciesData!AE$2:AE$4955,ObservedSpeciesData!$A$2:$A$4955,$A1018,ObservedSpeciesData!$D$2:$D$4955,$D1018),"")</f>
        <v/>
      </c>
      <c r="AF1018" s="23"/>
      <c r="AG1018" s="24"/>
      <c r="AH1018" s="23" t="str">
        <f>IF(ISNUMBER(AVERAGEIFS(ObservedSpeciesData!AH$2:AH$4955,ObservedSpeciesData!$A$2:$A$4955,$A1018,ObservedSpeciesData!$D$2:$D$4955,$D1018)),AVERAGEIFS(ObservedSpeciesData!AH$2:AH$4955,ObservedSpeciesData!$A$2:$A$4955,$A1018,ObservedSpeciesData!$D$2:$D$4955,$D1018),"")</f>
        <v/>
      </c>
      <c r="AI1018" s="23" t="str">
        <f>IF(ISNUMBER(AVERAGEIFS(ObservedSpeciesData!AI$2:AI$4955,ObservedSpeciesData!$A$2:$A$4955,$A1018,ObservedSpeciesData!$C$2:$C$4955,$C1018,ObservedSpeciesData!$D$2:$D$4955,$D1018)),AVERAGEIFS(ObservedSpeciesData!AI$2:AI$4955,ObservedSpeciesData!$A$2:$A$4955,$A1018,ObservedSpeciesData!$C$2:$C$4955,$C1018,ObservedSpeciesData!$D$2:$D$4955,$D1018),"")</f>
        <v/>
      </c>
      <c r="AJ1018" s="2">
        <f>COUNTIFS(ObservedSpeciesData!$A$2:$A$828,$A1018,ObservedSpeciesData!$D$2:$D$828,$D1018)</f>
        <v>0</v>
      </c>
      <c r="AK1018" s="2">
        <f t="shared" si="15"/>
        <v>5</v>
      </c>
    </row>
    <row r="1019" spans="1:37" x14ac:dyDescent="0.25">
      <c r="A1019" s="14" t="s">
        <v>93</v>
      </c>
      <c r="B1019" t="s">
        <v>80</v>
      </c>
      <c r="C1019" t="s">
        <v>90</v>
      </c>
      <c r="D1019" s="13">
        <v>42298</v>
      </c>
      <c r="E1019">
        <v>1</v>
      </c>
      <c r="F1019">
        <v>200</v>
      </c>
      <c r="G1019" s="2" t="s">
        <v>87</v>
      </c>
      <c r="H1019" s="2" t="s">
        <v>11</v>
      </c>
      <c r="I1019">
        <v>8</v>
      </c>
      <c r="J1019" s="2" t="s">
        <v>77</v>
      </c>
      <c r="K1019" s="2">
        <f>IF(ISNUMBER(AVERAGEIFS(ObservedSpeciesData!K$2:K$4955,ObservedSpeciesData!$A$2:$A$4955,$A1019,ObservedSpeciesData!$D$2:$D$4955,$D1019)),AVERAGEIFS(ObservedSpeciesData!K$2:K$4955,ObservedSpeciesData!$A$2:$A$4955,$A1019,ObservedSpeciesData!$D$2:$D$4955,$D1019),"")</f>
        <v>180</v>
      </c>
      <c r="L1019" s="26" t="str">
        <f>IF(ISNUMBER(AVERAGEIFS(ObservedSpeciesData!L$2:L$4955,ObservedSpeciesData!$A$2:$A$4955,$A1019,ObservedSpeciesData!$D$2:$D$4955,$D1019)),AVERAGEIFS(ObservedSpeciesData!L$2:L$4955,ObservedSpeciesData!$A$2:$A$4955,$A1019,ObservedSpeciesData!$D$2:$D$4955,$D1019),"")</f>
        <v/>
      </c>
      <c r="M1019" s="23" t="str">
        <f>IF(ISNUMBER(AVERAGEIFS(ObservedSpeciesData!M$2:M$4955,ObservedSpeciesData!$A$2:$A$4955,$A1019,ObservedSpeciesData!$D$2:$D$4955,$D1019)),AVERAGEIFS(ObservedSpeciesData!M$2:M$4955,ObservedSpeciesData!$A$2:$A$4955,$A1019,ObservedSpeciesData!$D$2:$D$4955,$D1019),"")</f>
        <v/>
      </c>
      <c r="N1019" s="23">
        <f>IF(ISNUMBER(AVERAGEIFS(ObservedSpeciesData!N$2:N$4955,ObservedSpeciesData!$A$2:$A$4955,$A1019,ObservedSpeciesData!$D$2:$D$4955,$D1019)),AVERAGEIFS(ObservedSpeciesData!N$2:N$4955,ObservedSpeciesData!$A$2:$A$4955,$A1019,ObservedSpeciesData!$D$2:$D$4955,$D1019),"")</f>
        <v>1805.5409435555557</v>
      </c>
      <c r="O1019" s="23">
        <f>IF(ISNUMBER(AVERAGEIFS(ObservedSpeciesData!O$2:O$4955,ObservedSpeciesData!$A$2:$A$4955,$A1019,ObservedSpeciesData!$D$2:$D$4955,$D1019)),AVERAGEIFS(ObservedSpeciesData!O$2:O$4955,ObservedSpeciesData!$A$2:$A$4955,$A1019,ObservedSpeciesData!$D$2:$D$4955,$D1019),"")</f>
        <v>180.55409435555558</v>
      </c>
      <c r="P1019" s="23">
        <f>IF(ISNUMBER(AVERAGEIFS(ObservedSpeciesData!P$2:P$4955,ObservedSpeciesData!$A$2:$A$4955,$A1019,ObservedSpeciesData!$C$2:$C$4955,$C1019,ObservedSpeciesData!$D$2:$D$4955,$D1019)),AVERAGEIFS(ObservedSpeciesData!P$2:P$4955,ObservedSpeciesData!$A$2:$A$4955,$A1019,ObservedSpeciesData!$C$2:$C$4955,$C1019,ObservedSpeciesData!$D$2:$D$4955,$D1019),"")</f>
        <v>341.47859280000006</v>
      </c>
      <c r="Q1019" s="23"/>
      <c r="R1019" s="25" t="str">
        <f>IF(ISNUMBER(AVERAGEIFS(ObservedSpeciesData!R$2:R$4955,ObservedSpeciesData!$A$2:$A$4955,$A1019,ObservedSpeciesData!$D$2:$D$4955,$D1019)),AVERAGEIFS(ObservedSpeciesData!R$2:R$4955,ObservedSpeciesData!$A$2:$A$4955,$A1019,ObservedSpeciesData!$D$2:$D$4955,$D1019),"")</f>
        <v/>
      </c>
      <c r="S1019" s="25">
        <f>IF(ISNUMBER(AVERAGEIFS(ObservedSpeciesData!S$2:S$4955,ObservedSpeciesData!$A$2:$A$4955,$A1019,ObservedSpeciesData!$D$2:$D$4955,$D1019)),AVERAGEIFS(ObservedSpeciesData!S$2:S$4955,ObservedSpeciesData!$A$2:$A$4955,$A1019,ObservedSpeciesData!$D$2:$D$4955,$D1019),"")</f>
        <v>0.60192493759835941</v>
      </c>
      <c r="T1019" s="23">
        <f>IF(ISNUMBER(AVERAGEIFS(ObservedSpeciesData!T$2:T$4955,ObservedSpeciesData!$A$2:$A$4955,$A1019,ObservedSpeciesData!$D$2:$D$4955,$D1019)),AVERAGEIFS(ObservedSpeciesData!T$2:T$4955,ObservedSpeciesData!$A$2:$A$4955,$A1019,ObservedSpeciesData!$D$2:$D$4955,$D1019),"")</f>
        <v>2.2630875405973048</v>
      </c>
      <c r="U1019" s="24" t="str">
        <f>IF(ISNUMBER(AVERAGEIFS(ObservedSpeciesData!U$2:U$4955,ObservedSpeciesData!$A$2:$A$4955,$A1019,ObservedSpeciesData!$C$2:$C$4955,$C1019,ObservedSpeciesData!$D$2:$D$4955,$D1019)),AVERAGEIFS(ObservedSpeciesData!U$2:U$4955,ObservedSpeciesData!$A$2:$A$4955,$A1019,ObservedSpeciesData!$C$2:$C$4955,$C1019,ObservedSpeciesData!$D$2:$D$4955,$D1019),"")</f>
        <v/>
      </c>
      <c r="V1019" s="23" t="str">
        <f>IF(ISNUMBER(AVERAGEIFS(ObservedSpeciesData!V$2:V$4955,ObservedSpeciesData!$A$2:$A$4955,$A1019,ObservedSpeciesData!$D$2:$D$4955,$D1019)),AVERAGEIFS(ObservedSpeciesData!V$2:V$4955,ObservedSpeciesData!$A$2:$A$4955,$A1019,ObservedSpeciesData!$D$2:$D$4955,$D1019),"")</f>
        <v/>
      </c>
      <c r="W1019" s="23" t="str">
        <f>IF(ISNUMBER(AVERAGEIFS(ObservedSpeciesData!W$2:W$4955,ObservedSpeciesData!$A$2:$A$4955,$A1019,ObservedSpeciesData!$D$2:$D$4955,$D1019)),AVERAGEIFS(ObservedSpeciesData!W$2:W$4955,ObservedSpeciesData!$A$2:$A$4955,$A1019,ObservedSpeciesData!$D$2:$D$4955,$D1019),"")</f>
        <v/>
      </c>
      <c r="X1019" s="23" t="str">
        <f>IF(ISNUMBER(AVERAGEIFS(ObservedSpeciesData!X$2:X$4955,ObservedSpeciesData!$A$2:$A$4955,$A1019,ObservedSpeciesData!$D$2:$D$4955,$D1019)),AVERAGEIFS(ObservedSpeciesData!X$2:X$4955,ObservedSpeciesData!$A$2:$A$4955,$A1019,ObservedSpeciesData!$D$2:$D$4955,$D1019),"")</f>
        <v/>
      </c>
      <c r="Y1019" s="23" t="str">
        <f>IF(ISNUMBER(AVERAGEIFS(ObservedSpeciesData!Y$2:Y$4955,ObservedSpeciesData!$A$2:$A$4955,$A1019,ObservedSpeciesData!$D$2:$D$4955,$D1019)),AVERAGEIFS(ObservedSpeciesData!Y$2:Y$4955,ObservedSpeciesData!$A$2:$A$4955,$A1019,ObservedSpeciesData!$D$2:$D$4955,$D1019),"")</f>
        <v/>
      </c>
      <c r="Z1019" s="23" t="str">
        <f>IF(ISNUMBER(AVERAGEIFS(ObservedSpeciesData!Z$2:Z$4955,ObservedSpeciesData!$A$2:$A$4955,$A1019,ObservedSpeciesData!$D$2:$D$4955,$D1019)),AVERAGEIFS(ObservedSpeciesData!Z$2:Z$4955,ObservedSpeciesData!$A$2:$A$4955,$A1019,ObservedSpeciesData!$D$2:$D$4955,$D1019),"")</f>
        <v/>
      </c>
      <c r="AA1019" s="23" t="str">
        <f>IF(ISNUMBER(AVERAGEIFS(ObservedSpeciesData!AA$2:AA$4955,ObservedSpeciesData!$A$2:$A$4955,$A1019,ObservedSpeciesData!$D$2:$D$4955,$D1019)),AVERAGEIFS(ObservedSpeciesData!AA$2:AA$4955,ObservedSpeciesData!$A$2:$A$4955,$A1019,ObservedSpeciesData!$D$2:$D$4955,$D1019),"")</f>
        <v/>
      </c>
      <c r="AB1019" s="24" t="str">
        <f>IF(ISNUMBER(AVERAGEIFS(ObservedSpeciesData!AB$2:AB$4955,ObservedSpeciesData!$A$2:$A$4955,$A1019,ObservedSpeciesData!$D$2:$D$4955,$D1019)),AVERAGEIFS(ObservedSpeciesData!AB$2:AB$4955,ObservedSpeciesData!$A$2:$A$4955,$A1019,ObservedSpeciesData!$D$2:$D$4955,$D1019),"")</f>
        <v/>
      </c>
      <c r="AC1019" s="24" t="str">
        <f>IF(ISNUMBER(AVERAGEIFS(ObservedSpeciesData!AC$2:AC$4955,ObservedSpeciesData!$A$2:$A$4955,$A1019,ObservedSpeciesData!$D$2:$D$4955,$D1019)),AVERAGEIFS(ObservedSpeciesData!AC$2:AC$4955,ObservedSpeciesData!$A$2:$A$4955,$A1019,ObservedSpeciesData!$D$2:$D$4955,$D1019),"")</f>
        <v/>
      </c>
      <c r="AD1019" s="23" t="str">
        <f>IF(ISNUMBER(AVERAGEIFS(ObservedSpeciesData!AD$2:AD$4955,ObservedSpeciesData!$A$2:$A$4955,$A1019,ObservedSpeciesData!$D$2:$D$4955,$D1019)),AVERAGEIFS(ObservedSpeciesData!AD$2:AD$4955,ObservedSpeciesData!$A$2:$A$4955,$A1019,ObservedSpeciesData!$D$2:$D$4955,$D1019),"")</f>
        <v/>
      </c>
      <c r="AE1019" s="24" t="str">
        <f>IF(ISNUMBER(AVERAGEIFS(ObservedSpeciesData!AE$2:AE$4955,ObservedSpeciesData!$A$2:$A$4955,$A1019,ObservedSpeciesData!$D$2:$D$4955,$D1019)),AVERAGEIFS(ObservedSpeciesData!AE$2:AE$4955,ObservedSpeciesData!$A$2:$A$4955,$A1019,ObservedSpeciesData!$D$2:$D$4955,$D1019),"")</f>
        <v/>
      </c>
      <c r="AF1019" s="23"/>
      <c r="AG1019" s="24"/>
      <c r="AH1019" s="23" t="str">
        <f>IF(ISNUMBER(AVERAGEIFS(ObservedSpeciesData!AH$2:AH$4955,ObservedSpeciesData!$A$2:$A$4955,$A1019,ObservedSpeciesData!$D$2:$D$4955,$D1019)),AVERAGEIFS(ObservedSpeciesData!AH$2:AH$4955,ObservedSpeciesData!$A$2:$A$4955,$A1019,ObservedSpeciesData!$D$2:$D$4955,$D1019),"")</f>
        <v/>
      </c>
      <c r="AI1019" s="23" t="str">
        <f>IF(ISNUMBER(AVERAGEIFS(ObservedSpeciesData!AI$2:AI$4955,ObservedSpeciesData!$A$2:$A$4955,$A1019,ObservedSpeciesData!$C$2:$C$4955,$C1019,ObservedSpeciesData!$D$2:$D$4955,$D1019)),AVERAGEIFS(ObservedSpeciesData!AI$2:AI$4955,ObservedSpeciesData!$A$2:$A$4955,$A1019,ObservedSpeciesData!$C$2:$C$4955,$C1019,ObservedSpeciesData!$D$2:$D$4955,$D1019),"")</f>
        <v/>
      </c>
      <c r="AJ1019" s="2">
        <f>COUNTIFS(ObservedSpeciesData!$A$2:$A$828,$A1019,ObservedSpeciesData!$D$2:$D$828,$D1019)</f>
        <v>0</v>
      </c>
      <c r="AK1019" s="2">
        <f t="shared" si="15"/>
        <v>5</v>
      </c>
    </row>
    <row r="1020" spans="1:37" x14ac:dyDescent="0.25">
      <c r="A1020" s="14" t="s">
        <v>92</v>
      </c>
      <c r="B1020" t="s">
        <v>80</v>
      </c>
      <c r="C1020" t="s">
        <v>90</v>
      </c>
      <c r="D1020" s="13">
        <v>42298</v>
      </c>
      <c r="E1020">
        <v>1</v>
      </c>
      <c r="F1020">
        <v>350</v>
      </c>
      <c r="G1020" s="2" t="s">
        <v>87</v>
      </c>
      <c r="H1020" s="2" t="s">
        <v>11</v>
      </c>
      <c r="I1020">
        <v>8</v>
      </c>
      <c r="J1020" s="2" t="s">
        <v>77</v>
      </c>
      <c r="K1020" s="2">
        <f>IF(ISNUMBER(AVERAGEIFS(ObservedSpeciesData!K$2:K$4955,ObservedSpeciesData!$A$2:$A$4955,$A1020,ObservedSpeciesData!$D$2:$D$4955,$D1020)),AVERAGEIFS(ObservedSpeciesData!K$2:K$4955,ObservedSpeciesData!$A$2:$A$4955,$A1020,ObservedSpeciesData!$D$2:$D$4955,$D1020),"")</f>
        <v>315</v>
      </c>
      <c r="L1020" s="26" t="str">
        <f>IF(ISNUMBER(AVERAGEIFS(ObservedSpeciesData!L$2:L$4955,ObservedSpeciesData!$A$2:$A$4955,$A1020,ObservedSpeciesData!$D$2:$D$4955,$D1020)),AVERAGEIFS(ObservedSpeciesData!L$2:L$4955,ObservedSpeciesData!$A$2:$A$4955,$A1020,ObservedSpeciesData!$D$2:$D$4955,$D1020),"")</f>
        <v/>
      </c>
      <c r="M1020" s="23" t="str">
        <f>IF(ISNUMBER(AVERAGEIFS(ObservedSpeciesData!M$2:M$4955,ObservedSpeciesData!$A$2:$A$4955,$A1020,ObservedSpeciesData!$D$2:$D$4955,$D1020)),AVERAGEIFS(ObservedSpeciesData!M$2:M$4955,ObservedSpeciesData!$A$2:$A$4955,$A1020,ObservedSpeciesData!$D$2:$D$4955,$D1020),"")</f>
        <v/>
      </c>
      <c r="N1020" s="23">
        <f>IF(ISNUMBER(AVERAGEIFS(ObservedSpeciesData!N$2:N$4955,ObservedSpeciesData!$A$2:$A$4955,$A1020,ObservedSpeciesData!$D$2:$D$4955,$D1020)),AVERAGEIFS(ObservedSpeciesData!N$2:N$4955,ObservedSpeciesData!$A$2:$A$4955,$A1020,ObservedSpeciesData!$D$2:$D$4955,$D1020),"")</f>
        <v>2784.979334222222</v>
      </c>
      <c r="O1020" s="23">
        <f>IF(ISNUMBER(AVERAGEIFS(ObservedSpeciesData!O$2:O$4955,ObservedSpeciesData!$A$2:$A$4955,$A1020,ObservedSpeciesData!$D$2:$D$4955,$D1020)),AVERAGEIFS(ObservedSpeciesData!O$2:O$4955,ObservedSpeciesData!$A$2:$A$4955,$A1020,ObservedSpeciesData!$D$2:$D$4955,$D1020),"")</f>
        <v>278.49793342222227</v>
      </c>
      <c r="P1020" s="23">
        <f>IF(ISNUMBER(AVERAGEIFS(ObservedSpeciesData!P$2:P$4955,ObservedSpeciesData!$A$2:$A$4955,$A1020,ObservedSpeciesData!$C$2:$C$4955,$C1020,ObservedSpeciesData!$D$2:$D$4955,$D1020)),AVERAGEIFS(ObservedSpeciesData!P$2:P$4955,ObservedSpeciesData!$A$2:$A$4955,$A1020,ObservedSpeciesData!$C$2:$C$4955,$C1020,ObservedSpeciesData!$D$2:$D$4955,$D1020),"")</f>
        <v>542.88513226666669</v>
      </c>
      <c r="Q1020" s="23"/>
      <c r="R1020" s="25" t="str">
        <f>IF(ISNUMBER(AVERAGEIFS(ObservedSpeciesData!R$2:R$4955,ObservedSpeciesData!$A$2:$A$4955,$A1020,ObservedSpeciesData!$D$2:$D$4955,$D1020)),AVERAGEIFS(ObservedSpeciesData!R$2:R$4955,ObservedSpeciesData!$A$2:$A$4955,$A1020,ObservedSpeciesData!$D$2:$D$4955,$D1020),"")</f>
        <v/>
      </c>
      <c r="S1020" s="25">
        <f>IF(ISNUMBER(AVERAGEIFS(ObservedSpeciesData!S$2:S$4955,ObservedSpeciesData!$A$2:$A$4955,$A1020,ObservedSpeciesData!$D$2:$D$4955,$D1020)),AVERAGEIFS(ObservedSpeciesData!S$2:S$4955,ObservedSpeciesData!$A$2:$A$4955,$A1020,ObservedSpeciesData!$D$2:$D$4955,$D1020),"")</f>
        <v>0.10703773080010703</v>
      </c>
      <c r="T1020" s="23">
        <f>IF(ISNUMBER(AVERAGEIFS(ObservedSpeciesData!T$2:T$4955,ObservedSpeciesData!$A$2:$A$4955,$A1020,ObservedSpeciesData!$D$2:$D$4955,$D1020)),AVERAGEIFS(ObservedSpeciesData!T$2:T$4955,ObservedSpeciesData!$A$2:$A$4955,$A1020,ObservedSpeciesData!$D$2:$D$4955,$D1020),"")</f>
        <v>1.7660120752268407</v>
      </c>
      <c r="U1020" s="24" t="str">
        <f>IF(ISNUMBER(AVERAGEIFS(ObservedSpeciesData!U$2:U$4955,ObservedSpeciesData!$A$2:$A$4955,$A1020,ObservedSpeciesData!$C$2:$C$4955,$C1020,ObservedSpeciesData!$D$2:$D$4955,$D1020)),AVERAGEIFS(ObservedSpeciesData!U$2:U$4955,ObservedSpeciesData!$A$2:$A$4955,$A1020,ObservedSpeciesData!$C$2:$C$4955,$C1020,ObservedSpeciesData!$D$2:$D$4955,$D1020),"")</f>
        <v/>
      </c>
      <c r="V1020" s="23" t="str">
        <f>IF(ISNUMBER(AVERAGEIFS(ObservedSpeciesData!V$2:V$4955,ObservedSpeciesData!$A$2:$A$4955,$A1020,ObservedSpeciesData!$D$2:$D$4955,$D1020)),AVERAGEIFS(ObservedSpeciesData!V$2:V$4955,ObservedSpeciesData!$A$2:$A$4955,$A1020,ObservedSpeciesData!$D$2:$D$4955,$D1020),"")</f>
        <v/>
      </c>
      <c r="W1020" s="23" t="str">
        <f>IF(ISNUMBER(AVERAGEIFS(ObservedSpeciesData!W$2:W$4955,ObservedSpeciesData!$A$2:$A$4955,$A1020,ObservedSpeciesData!$D$2:$D$4955,$D1020)),AVERAGEIFS(ObservedSpeciesData!W$2:W$4955,ObservedSpeciesData!$A$2:$A$4955,$A1020,ObservedSpeciesData!$D$2:$D$4955,$D1020),"")</f>
        <v/>
      </c>
      <c r="X1020" s="23" t="str">
        <f>IF(ISNUMBER(AVERAGEIFS(ObservedSpeciesData!X$2:X$4955,ObservedSpeciesData!$A$2:$A$4955,$A1020,ObservedSpeciesData!$D$2:$D$4955,$D1020)),AVERAGEIFS(ObservedSpeciesData!X$2:X$4955,ObservedSpeciesData!$A$2:$A$4955,$A1020,ObservedSpeciesData!$D$2:$D$4955,$D1020),"")</f>
        <v/>
      </c>
      <c r="Y1020" s="23" t="str">
        <f>IF(ISNUMBER(AVERAGEIFS(ObservedSpeciesData!Y$2:Y$4955,ObservedSpeciesData!$A$2:$A$4955,$A1020,ObservedSpeciesData!$D$2:$D$4955,$D1020)),AVERAGEIFS(ObservedSpeciesData!Y$2:Y$4955,ObservedSpeciesData!$A$2:$A$4955,$A1020,ObservedSpeciesData!$D$2:$D$4955,$D1020),"")</f>
        <v/>
      </c>
      <c r="Z1020" s="23" t="str">
        <f>IF(ISNUMBER(AVERAGEIFS(ObservedSpeciesData!Z$2:Z$4955,ObservedSpeciesData!$A$2:$A$4955,$A1020,ObservedSpeciesData!$D$2:$D$4955,$D1020)),AVERAGEIFS(ObservedSpeciesData!Z$2:Z$4955,ObservedSpeciesData!$A$2:$A$4955,$A1020,ObservedSpeciesData!$D$2:$D$4955,$D1020),"")</f>
        <v/>
      </c>
      <c r="AA1020" s="23" t="str">
        <f>IF(ISNUMBER(AVERAGEIFS(ObservedSpeciesData!AA$2:AA$4955,ObservedSpeciesData!$A$2:$A$4955,$A1020,ObservedSpeciesData!$D$2:$D$4955,$D1020)),AVERAGEIFS(ObservedSpeciesData!AA$2:AA$4955,ObservedSpeciesData!$A$2:$A$4955,$A1020,ObservedSpeciesData!$D$2:$D$4955,$D1020),"")</f>
        <v/>
      </c>
      <c r="AB1020" s="24" t="str">
        <f>IF(ISNUMBER(AVERAGEIFS(ObservedSpeciesData!AB$2:AB$4955,ObservedSpeciesData!$A$2:$A$4955,$A1020,ObservedSpeciesData!$D$2:$D$4955,$D1020)),AVERAGEIFS(ObservedSpeciesData!AB$2:AB$4955,ObservedSpeciesData!$A$2:$A$4955,$A1020,ObservedSpeciesData!$D$2:$D$4955,$D1020),"")</f>
        <v/>
      </c>
      <c r="AC1020" s="24" t="str">
        <f>IF(ISNUMBER(AVERAGEIFS(ObservedSpeciesData!AC$2:AC$4955,ObservedSpeciesData!$A$2:$A$4955,$A1020,ObservedSpeciesData!$D$2:$D$4955,$D1020)),AVERAGEIFS(ObservedSpeciesData!AC$2:AC$4955,ObservedSpeciesData!$A$2:$A$4955,$A1020,ObservedSpeciesData!$D$2:$D$4955,$D1020),"")</f>
        <v/>
      </c>
      <c r="AD1020" s="23" t="str">
        <f>IF(ISNUMBER(AVERAGEIFS(ObservedSpeciesData!AD$2:AD$4955,ObservedSpeciesData!$A$2:$A$4955,$A1020,ObservedSpeciesData!$D$2:$D$4955,$D1020)),AVERAGEIFS(ObservedSpeciesData!AD$2:AD$4955,ObservedSpeciesData!$A$2:$A$4955,$A1020,ObservedSpeciesData!$D$2:$D$4955,$D1020),"")</f>
        <v/>
      </c>
      <c r="AE1020" s="24" t="str">
        <f>IF(ISNUMBER(AVERAGEIFS(ObservedSpeciesData!AE$2:AE$4955,ObservedSpeciesData!$A$2:$A$4955,$A1020,ObservedSpeciesData!$D$2:$D$4955,$D1020)),AVERAGEIFS(ObservedSpeciesData!AE$2:AE$4955,ObservedSpeciesData!$A$2:$A$4955,$A1020,ObservedSpeciesData!$D$2:$D$4955,$D1020),"")</f>
        <v/>
      </c>
      <c r="AF1020" s="23"/>
      <c r="AG1020" s="24"/>
      <c r="AH1020" s="23" t="str">
        <f>IF(ISNUMBER(AVERAGEIFS(ObservedSpeciesData!AH$2:AH$4955,ObservedSpeciesData!$A$2:$A$4955,$A1020,ObservedSpeciesData!$D$2:$D$4955,$D1020)),AVERAGEIFS(ObservedSpeciesData!AH$2:AH$4955,ObservedSpeciesData!$A$2:$A$4955,$A1020,ObservedSpeciesData!$D$2:$D$4955,$D1020),"")</f>
        <v/>
      </c>
      <c r="AI1020" s="23" t="str">
        <f>IF(ISNUMBER(AVERAGEIFS(ObservedSpeciesData!AI$2:AI$4955,ObservedSpeciesData!$A$2:$A$4955,$A1020,ObservedSpeciesData!$C$2:$C$4955,$C1020,ObservedSpeciesData!$D$2:$D$4955,$D1020)),AVERAGEIFS(ObservedSpeciesData!AI$2:AI$4955,ObservedSpeciesData!$A$2:$A$4955,$A1020,ObservedSpeciesData!$C$2:$C$4955,$C1020,ObservedSpeciesData!$D$2:$D$4955,$D1020),"")</f>
        <v/>
      </c>
      <c r="AJ1020" s="2">
        <f>COUNTIFS(ObservedSpeciesData!$A$2:$A$828,$A1020,ObservedSpeciesData!$D$2:$D$828,$D1020)</f>
        <v>0</v>
      </c>
      <c r="AK1020" s="2">
        <f t="shared" si="15"/>
        <v>5</v>
      </c>
    </row>
    <row r="1021" spans="1:37" x14ac:dyDescent="0.25">
      <c r="A1021" s="14" t="s">
        <v>91</v>
      </c>
      <c r="B1021" t="s">
        <v>80</v>
      </c>
      <c r="C1021" t="s">
        <v>90</v>
      </c>
      <c r="D1021" s="13">
        <v>42298</v>
      </c>
      <c r="E1021">
        <v>1</v>
      </c>
      <c r="F1021">
        <v>500</v>
      </c>
      <c r="G1021" s="2" t="s">
        <v>87</v>
      </c>
      <c r="H1021" s="2" t="s">
        <v>11</v>
      </c>
      <c r="I1021">
        <v>8</v>
      </c>
      <c r="J1021" s="2" t="s">
        <v>77</v>
      </c>
      <c r="K1021" s="2">
        <f>IF(ISNUMBER(AVERAGEIFS(ObservedSpeciesData!K$2:K$4955,ObservedSpeciesData!$A$2:$A$4955,$A1021,ObservedSpeciesData!$D$2:$D$4955,$D1021)),AVERAGEIFS(ObservedSpeciesData!K$2:K$4955,ObservedSpeciesData!$A$2:$A$4955,$A1021,ObservedSpeciesData!$D$2:$D$4955,$D1021),"")</f>
        <v>450</v>
      </c>
      <c r="L1021" s="26" t="str">
        <f>IF(ISNUMBER(AVERAGEIFS(ObservedSpeciesData!L$2:L$4955,ObservedSpeciesData!$A$2:$A$4955,$A1021,ObservedSpeciesData!$D$2:$D$4955,$D1021)),AVERAGEIFS(ObservedSpeciesData!L$2:L$4955,ObservedSpeciesData!$A$2:$A$4955,$A1021,ObservedSpeciesData!$D$2:$D$4955,$D1021),"")</f>
        <v/>
      </c>
      <c r="M1021" s="23" t="str">
        <f>IF(ISNUMBER(AVERAGEIFS(ObservedSpeciesData!M$2:M$4955,ObservedSpeciesData!$A$2:$A$4955,$A1021,ObservedSpeciesData!$D$2:$D$4955,$D1021)),AVERAGEIFS(ObservedSpeciesData!M$2:M$4955,ObservedSpeciesData!$A$2:$A$4955,$A1021,ObservedSpeciesData!$D$2:$D$4955,$D1021),"")</f>
        <v/>
      </c>
      <c r="N1021" s="23">
        <f>IF(ISNUMBER(AVERAGEIFS(ObservedSpeciesData!N$2:N$4955,ObservedSpeciesData!$A$2:$A$4955,$A1021,ObservedSpeciesData!$D$2:$D$4955,$D1021)),AVERAGEIFS(ObservedSpeciesData!N$2:N$4955,ObservedSpeciesData!$A$2:$A$4955,$A1021,ObservedSpeciesData!$D$2:$D$4955,$D1021),"")</f>
        <v>3152.608654222222</v>
      </c>
      <c r="O1021" s="23">
        <f>IF(ISNUMBER(AVERAGEIFS(ObservedSpeciesData!O$2:O$4955,ObservedSpeciesData!$A$2:$A$4955,$A1021,ObservedSpeciesData!$D$2:$D$4955,$D1021)),AVERAGEIFS(ObservedSpeciesData!O$2:O$4955,ObservedSpeciesData!$A$2:$A$4955,$A1021,ObservedSpeciesData!$D$2:$D$4955,$D1021),"")</f>
        <v>315.2608654222222</v>
      </c>
      <c r="P1021" s="23">
        <f>IF(ISNUMBER(AVERAGEIFS(ObservedSpeciesData!P$2:P$4955,ObservedSpeciesData!$A$2:$A$4955,$A1021,ObservedSpeciesData!$C$2:$C$4955,$C1021,ObservedSpeciesData!$D$2:$D$4955,$D1021)),AVERAGEIFS(ObservedSpeciesData!P$2:P$4955,ObservedSpeciesData!$A$2:$A$4955,$A1021,ObservedSpeciesData!$C$2:$C$4955,$C1021,ObservedSpeciesData!$D$2:$D$4955,$D1021),"")</f>
        <v>678.96339702222224</v>
      </c>
      <c r="Q1021" s="23"/>
      <c r="R1021" s="25" t="str">
        <f>IF(ISNUMBER(AVERAGEIFS(ObservedSpeciesData!R$2:R$4955,ObservedSpeciesData!$A$2:$A$4955,$A1021,ObservedSpeciesData!$D$2:$D$4955,$D1021)),AVERAGEIFS(ObservedSpeciesData!R$2:R$4955,ObservedSpeciesData!$A$2:$A$4955,$A1021,ObservedSpeciesData!$D$2:$D$4955,$D1021),"")</f>
        <v/>
      </c>
      <c r="S1021" s="25">
        <f>IF(ISNUMBER(AVERAGEIFS(ObservedSpeciesData!S$2:S$4955,ObservedSpeciesData!$A$2:$A$4955,$A1021,ObservedSpeciesData!$D$2:$D$4955,$D1021)),AVERAGEIFS(ObservedSpeciesData!S$2:S$4955,ObservedSpeciesData!$A$2:$A$4955,$A1021,ObservedSpeciesData!$D$2:$D$4955,$D1021),"")</f>
        <v>0.25778732545649835</v>
      </c>
      <c r="T1021" s="23">
        <f>IF(ISNUMBER(AVERAGEIFS(ObservedSpeciesData!T$2:T$4955,ObservedSpeciesData!$A$2:$A$4955,$A1021,ObservedSpeciesData!$D$2:$D$4955,$D1021)),AVERAGEIFS(ObservedSpeciesData!T$2:T$4955,ObservedSpeciesData!$A$2:$A$4955,$A1021,ObservedSpeciesData!$D$2:$D$4955,$D1021),"")</f>
        <v>1.5996701935820443</v>
      </c>
      <c r="U1021" s="24" t="str">
        <f>IF(ISNUMBER(AVERAGEIFS(ObservedSpeciesData!U$2:U$4955,ObservedSpeciesData!$A$2:$A$4955,$A1021,ObservedSpeciesData!$C$2:$C$4955,$C1021,ObservedSpeciesData!$D$2:$D$4955,$D1021)),AVERAGEIFS(ObservedSpeciesData!U$2:U$4955,ObservedSpeciesData!$A$2:$A$4955,$A1021,ObservedSpeciesData!$C$2:$C$4955,$C1021,ObservedSpeciesData!$D$2:$D$4955,$D1021),"")</f>
        <v/>
      </c>
      <c r="V1021" s="23" t="str">
        <f>IF(ISNUMBER(AVERAGEIFS(ObservedSpeciesData!V$2:V$4955,ObservedSpeciesData!$A$2:$A$4955,$A1021,ObservedSpeciesData!$D$2:$D$4955,$D1021)),AVERAGEIFS(ObservedSpeciesData!V$2:V$4955,ObservedSpeciesData!$A$2:$A$4955,$A1021,ObservedSpeciesData!$D$2:$D$4955,$D1021),"")</f>
        <v/>
      </c>
      <c r="W1021" s="23" t="str">
        <f>IF(ISNUMBER(AVERAGEIFS(ObservedSpeciesData!W$2:W$4955,ObservedSpeciesData!$A$2:$A$4955,$A1021,ObservedSpeciesData!$D$2:$D$4955,$D1021)),AVERAGEIFS(ObservedSpeciesData!W$2:W$4955,ObservedSpeciesData!$A$2:$A$4955,$A1021,ObservedSpeciesData!$D$2:$D$4955,$D1021),"")</f>
        <v/>
      </c>
      <c r="X1021" s="23" t="str">
        <f>IF(ISNUMBER(AVERAGEIFS(ObservedSpeciesData!X$2:X$4955,ObservedSpeciesData!$A$2:$A$4955,$A1021,ObservedSpeciesData!$D$2:$D$4955,$D1021)),AVERAGEIFS(ObservedSpeciesData!X$2:X$4955,ObservedSpeciesData!$A$2:$A$4955,$A1021,ObservedSpeciesData!$D$2:$D$4955,$D1021),"")</f>
        <v/>
      </c>
      <c r="Y1021" s="23" t="str">
        <f>IF(ISNUMBER(AVERAGEIFS(ObservedSpeciesData!Y$2:Y$4955,ObservedSpeciesData!$A$2:$A$4955,$A1021,ObservedSpeciesData!$D$2:$D$4955,$D1021)),AVERAGEIFS(ObservedSpeciesData!Y$2:Y$4955,ObservedSpeciesData!$A$2:$A$4955,$A1021,ObservedSpeciesData!$D$2:$D$4955,$D1021),"")</f>
        <v/>
      </c>
      <c r="Z1021" s="23" t="str">
        <f>IF(ISNUMBER(AVERAGEIFS(ObservedSpeciesData!Z$2:Z$4955,ObservedSpeciesData!$A$2:$A$4955,$A1021,ObservedSpeciesData!$D$2:$D$4955,$D1021)),AVERAGEIFS(ObservedSpeciesData!Z$2:Z$4955,ObservedSpeciesData!$A$2:$A$4955,$A1021,ObservedSpeciesData!$D$2:$D$4955,$D1021),"")</f>
        <v/>
      </c>
      <c r="AA1021" s="23" t="str">
        <f>IF(ISNUMBER(AVERAGEIFS(ObservedSpeciesData!AA$2:AA$4955,ObservedSpeciesData!$A$2:$A$4955,$A1021,ObservedSpeciesData!$D$2:$D$4955,$D1021)),AVERAGEIFS(ObservedSpeciesData!AA$2:AA$4955,ObservedSpeciesData!$A$2:$A$4955,$A1021,ObservedSpeciesData!$D$2:$D$4955,$D1021),"")</f>
        <v/>
      </c>
      <c r="AB1021" s="24" t="str">
        <f>IF(ISNUMBER(AVERAGEIFS(ObservedSpeciesData!AB$2:AB$4955,ObservedSpeciesData!$A$2:$A$4955,$A1021,ObservedSpeciesData!$D$2:$D$4955,$D1021)),AVERAGEIFS(ObservedSpeciesData!AB$2:AB$4955,ObservedSpeciesData!$A$2:$A$4955,$A1021,ObservedSpeciesData!$D$2:$D$4955,$D1021),"")</f>
        <v/>
      </c>
      <c r="AC1021" s="24" t="str">
        <f>IF(ISNUMBER(AVERAGEIFS(ObservedSpeciesData!AC$2:AC$4955,ObservedSpeciesData!$A$2:$A$4955,$A1021,ObservedSpeciesData!$D$2:$D$4955,$D1021)),AVERAGEIFS(ObservedSpeciesData!AC$2:AC$4955,ObservedSpeciesData!$A$2:$A$4955,$A1021,ObservedSpeciesData!$D$2:$D$4955,$D1021),"")</f>
        <v/>
      </c>
      <c r="AD1021" s="23" t="str">
        <f>IF(ISNUMBER(AVERAGEIFS(ObservedSpeciesData!AD$2:AD$4955,ObservedSpeciesData!$A$2:$A$4955,$A1021,ObservedSpeciesData!$D$2:$D$4955,$D1021)),AVERAGEIFS(ObservedSpeciesData!AD$2:AD$4955,ObservedSpeciesData!$A$2:$A$4955,$A1021,ObservedSpeciesData!$D$2:$D$4955,$D1021),"")</f>
        <v/>
      </c>
      <c r="AE1021" s="24" t="str">
        <f>IF(ISNUMBER(AVERAGEIFS(ObservedSpeciesData!AE$2:AE$4955,ObservedSpeciesData!$A$2:$A$4955,$A1021,ObservedSpeciesData!$D$2:$D$4955,$D1021)),AVERAGEIFS(ObservedSpeciesData!AE$2:AE$4955,ObservedSpeciesData!$A$2:$A$4955,$A1021,ObservedSpeciesData!$D$2:$D$4955,$D1021),"")</f>
        <v/>
      </c>
      <c r="AF1021" s="23"/>
      <c r="AG1021" s="24"/>
      <c r="AH1021" s="23" t="str">
        <f>IF(ISNUMBER(AVERAGEIFS(ObservedSpeciesData!AH$2:AH$4955,ObservedSpeciesData!$A$2:$A$4955,$A1021,ObservedSpeciesData!$D$2:$D$4955,$D1021)),AVERAGEIFS(ObservedSpeciesData!AH$2:AH$4955,ObservedSpeciesData!$A$2:$A$4955,$A1021,ObservedSpeciesData!$D$2:$D$4955,$D1021),"")</f>
        <v/>
      </c>
      <c r="AI1021" s="23" t="str">
        <f>IF(ISNUMBER(AVERAGEIFS(ObservedSpeciesData!AI$2:AI$4955,ObservedSpeciesData!$A$2:$A$4955,$A1021,ObservedSpeciesData!$C$2:$C$4955,$C1021,ObservedSpeciesData!$D$2:$D$4955,$D1021)),AVERAGEIFS(ObservedSpeciesData!AI$2:AI$4955,ObservedSpeciesData!$A$2:$A$4955,$A1021,ObservedSpeciesData!$C$2:$C$4955,$C1021,ObservedSpeciesData!$D$2:$D$4955,$D1021),"")</f>
        <v/>
      </c>
      <c r="AJ1021" s="2">
        <f>COUNTIFS(ObservedSpeciesData!$A$2:$A$828,$A1021,ObservedSpeciesData!$D$2:$D$828,$D1021)</f>
        <v>0</v>
      </c>
      <c r="AK1021" s="2">
        <f t="shared" si="15"/>
        <v>5</v>
      </c>
    </row>
    <row r="1022" spans="1:37" x14ac:dyDescent="0.25">
      <c r="A1022" s="14" t="s">
        <v>96</v>
      </c>
      <c r="B1022" t="s">
        <v>80</v>
      </c>
      <c r="C1022" t="s">
        <v>90</v>
      </c>
      <c r="D1022" s="13">
        <v>42305</v>
      </c>
      <c r="E1022">
        <v>1</v>
      </c>
      <c r="F1022">
        <v>0</v>
      </c>
      <c r="G1022" s="2" t="s">
        <v>87</v>
      </c>
      <c r="H1022" s="2" t="s">
        <v>11</v>
      </c>
      <c r="I1022">
        <v>9</v>
      </c>
      <c r="J1022" s="2" t="s">
        <v>88</v>
      </c>
      <c r="K1022" s="2">
        <f>IF(ISNUMBER(AVERAGEIFS(ObservedSpeciesData!K$2:K$4955,ObservedSpeciesData!$A$2:$A$4955,$A1022,ObservedSpeciesData!$D$2:$D$4955,$D1022)),AVERAGEIFS(ObservedSpeciesData!K$2:K$4955,ObservedSpeciesData!$A$2:$A$4955,$A1022,ObservedSpeciesData!$D$2:$D$4955,$D1022),"")</f>
        <v>0</v>
      </c>
      <c r="L1022" s="26">
        <f>IF(ISNUMBER(AVERAGEIFS(ObservedSpeciesData!L$2:L$4955,ObservedSpeciesData!$A$2:$A$4955,$A1022,ObservedSpeciesData!$D$2:$D$4955,$D1022)),AVERAGEIFS(ObservedSpeciesData!L$2:L$4955,ObservedSpeciesData!$A$2:$A$4955,$A1022,ObservedSpeciesData!$D$2:$D$4955,$D1022),"")</f>
        <v>1639.6666666666667</v>
      </c>
      <c r="M1022" s="23">
        <f>IF(ISNUMBER(AVERAGEIFS(ObservedSpeciesData!M$2:M$4955,ObservedSpeciesData!$A$2:$A$4955,$A1022,ObservedSpeciesData!$D$2:$D$4955,$D1022)),AVERAGEIFS(ObservedSpeciesData!M$2:M$4955,ObservedSpeciesData!$A$2:$A$4955,$A1022,ObservedSpeciesData!$D$2:$D$4955,$D1022),"")</f>
        <v>163.96666666666667</v>
      </c>
      <c r="N1022" s="23" t="str">
        <f>IF(ISNUMBER(AVERAGEIFS(ObservedSpeciesData!N$2:N$4955,ObservedSpeciesData!$A$2:$A$4955,$A1022,ObservedSpeciesData!$D$2:$D$4955,$D1022)),AVERAGEIFS(ObservedSpeciesData!N$2:N$4955,ObservedSpeciesData!$A$2:$A$4955,$A1022,ObservedSpeciesData!$D$2:$D$4955,$D1022),"")</f>
        <v/>
      </c>
      <c r="O1022" s="23" t="str">
        <f>IF(ISNUMBER(AVERAGEIFS(ObservedSpeciesData!O$2:O$4955,ObservedSpeciesData!$A$2:$A$4955,$A1022,ObservedSpeciesData!$D$2:$D$4955,$D1022)),AVERAGEIFS(ObservedSpeciesData!O$2:O$4955,ObservedSpeciesData!$A$2:$A$4955,$A1022,ObservedSpeciesData!$D$2:$D$4955,$D1022),"")</f>
        <v/>
      </c>
      <c r="P1022" s="23" t="str">
        <f>IF(ISNUMBER(AVERAGEIFS(ObservedSpeciesData!P$2:P$4955,ObservedSpeciesData!$A$2:$A$4955,$A1022,ObservedSpeciesData!$C$2:$C$4955,$C1022,ObservedSpeciesData!$D$2:$D$4955,$D1022)),AVERAGEIFS(ObservedSpeciesData!P$2:P$4955,ObservedSpeciesData!$A$2:$A$4955,$A1022,ObservedSpeciesData!$C$2:$C$4955,$C1022,ObservedSpeciesData!$D$2:$D$4955,$D1022),"")</f>
        <v/>
      </c>
      <c r="Q1022" s="23"/>
      <c r="R1022" s="25" t="str">
        <f>IF(ISNUMBER(AVERAGEIFS(ObservedSpeciesData!R$2:R$4955,ObservedSpeciesData!$A$2:$A$4955,$A1022,ObservedSpeciesData!$D$2:$D$4955,$D1022)),AVERAGEIFS(ObservedSpeciesData!R$2:R$4955,ObservedSpeciesData!$A$2:$A$4955,$A1022,ObservedSpeciesData!$D$2:$D$4955,$D1022),"")</f>
        <v/>
      </c>
      <c r="S1022" s="25" t="str">
        <f>IF(ISNUMBER(AVERAGEIFS(ObservedSpeciesData!S$2:S$4955,ObservedSpeciesData!$A$2:$A$4955,$A1022,ObservedSpeciesData!$D$2:$D$4955,$D1022)),AVERAGEIFS(ObservedSpeciesData!S$2:S$4955,ObservedSpeciesData!$A$2:$A$4955,$A1022,ObservedSpeciesData!$D$2:$D$4955,$D1022),"")</f>
        <v/>
      </c>
      <c r="T1022" s="23" t="str">
        <f>IF(ISNUMBER(AVERAGEIFS(ObservedSpeciesData!T$2:T$4955,ObservedSpeciesData!$A$2:$A$4955,$A1022,ObservedSpeciesData!$D$2:$D$4955,$D1022)),AVERAGEIFS(ObservedSpeciesData!T$2:T$4955,ObservedSpeciesData!$A$2:$A$4955,$A1022,ObservedSpeciesData!$D$2:$D$4955,$D1022),"")</f>
        <v/>
      </c>
      <c r="U1022" s="24" t="str">
        <f>IF(ISNUMBER(AVERAGEIFS(ObservedSpeciesData!U$2:U$4955,ObservedSpeciesData!$A$2:$A$4955,$A1022,ObservedSpeciesData!$C$2:$C$4955,$C1022,ObservedSpeciesData!$D$2:$D$4955,$D1022)),AVERAGEIFS(ObservedSpeciesData!U$2:U$4955,ObservedSpeciesData!$A$2:$A$4955,$A1022,ObservedSpeciesData!$C$2:$C$4955,$C1022,ObservedSpeciesData!$D$2:$D$4955,$D1022),"")</f>
        <v/>
      </c>
      <c r="V1022" s="23" t="str">
        <f>IF(ISNUMBER(AVERAGEIFS(ObservedSpeciesData!V$2:V$4955,ObservedSpeciesData!$A$2:$A$4955,$A1022,ObservedSpeciesData!$D$2:$D$4955,$D1022)),AVERAGEIFS(ObservedSpeciesData!V$2:V$4955,ObservedSpeciesData!$A$2:$A$4955,$A1022,ObservedSpeciesData!$D$2:$D$4955,$D1022),"")</f>
        <v/>
      </c>
      <c r="W1022" s="23" t="str">
        <f>IF(ISNUMBER(AVERAGEIFS(ObservedSpeciesData!W$2:W$4955,ObservedSpeciesData!$A$2:$A$4955,$A1022,ObservedSpeciesData!$D$2:$D$4955,$D1022)),AVERAGEIFS(ObservedSpeciesData!W$2:W$4955,ObservedSpeciesData!$A$2:$A$4955,$A1022,ObservedSpeciesData!$D$2:$D$4955,$D1022),"")</f>
        <v/>
      </c>
      <c r="X1022" s="23" t="str">
        <f>IF(ISNUMBER(AVERAGEIFS(ObservedSpeciesData!X$2:X$4955,ObservedSpeciesData!$A$2:$A$4955,$A1022,ObservedSpeciesData!$D$2:$D$4955,$D1022)),AVERAGEIFS(ObservedSpeciesData!X$2:X$4955,ObservedSpeciesData!$A$2:$A$4955,$A1022,ObservedSpeciesData!$D$2:$D$4955,$D1022),"")</f>
        <v/>
      </c>
      <c r="Y1022" s="23" t="str">
        <f>IF(ISNUMBER(AVERAGEIFS(ObservedSpeciesData!Y$2:Y$4955,ObservedSpeciesData!$A$2:$A$4955,$A1022,ObservedSpeciesData!$D$2:$D$4955,$D1022)),AVERAGEIFS(ObservedSpeciesData!Y$2:Y$4955,ObservedSpeciesData!$A$2:$A$4955,$A1022,ObservedSpeciesData!$D$2:$D$4955,$D1022),"")</f>
        <v/>
      </c>
      <c r="Z1022" s="23" t="str">
        <f>IF(ISNUMBER(AVERAGEIFS(ObservedSpeciesData!Z$2:Z$4955,ObservedSpeciesData!$A$2:$A$4955,$A1022,ObservedSpeciesData!$D$2:$D$4955,$D1022)),AVERAGEIFS(ObservedSpeciesData!Z$2:Z$4955,ObservedSpeciesData!$A$2:$A$4955,$A1022,ObservedSpeciesData!$D$2:$D$4955,$D1022),"")</f>
        <v/>
      </c>
      <c r="AA1022" s="23" t="str">
        <f>IF(ISNUMBER(AVERAGEIFS(ObservedSpeciesData!AA$2:AA$4955,ObservedSpeciesData!$A$2:$A$4955,$A1022,ObservedSpeciesData!$D$2:$D$4955,$D1022)),AVERAGEIFS(ObservedSpeciesData!AA$2:AA$4955,ObservedSpeciesData!$A$2:$A$4955,$A1022,ObservedSpeciesData!$D$2:$D$4955,$D1022),"")</f>
        <v/>
      </c>
      <c r="AB1022" s="24" t="str">
        <f>IF(ISNUMBER(AVERAGEIFS(ObservedSpeciesData!AB$2:AB$4955,ObservedSpeciesData!$A$2:$A$4955,$A1022,ObservedSpeciesData!$D$2:$D$4955,$D1022)),AVERAGEIFS(ObservedSpeciesData!AB$2:AB$4955,ObservedSpeciesData!$A$2:$A$4955,$A1022,ObservedSpeciesData!$D$2:$D$4955,$D1022),"")</f>
        <v/>
      </c>
      <c r="AC1022" s="24" t="str">
        <f>IF(ISNUMBER(AVERAGEIFS(ObservedSpeciesData!AC$2:AC$4955,ObservedSpeciesData!$A$2:$A$4955,$A1022,ObservedSpeciesData!$D$2:$D$4955,$D1022)),AVERAGEIFS(ObservedSpeciesData!AC$2:AC$4955,ObservedSpeciesData!$A$2:$A$4955,$A1022,ObservedSpeciesData!$D$2:$D$4955,$D1022),"")</f>
        <v/>
      </c>
      <c r="AD1022" s="23" t="str">
        <f>IF(ISNUMBER(AVERAGEIFS(ObservedSpeciesData!AD$2:AD$4955,ObservedSpeciesData!$A$2:$A$4955,$A1022,ObservedSpeciesData!$D$2:$D$4955,$D1022)),AVERAGEIFS(ObservedSpeciesData!AD$2:AD$4955,ObservedSpeciesData!$A$2:$A$4955,$A1022,ObservedSpeciesData!$D$2:$D$4955,$D1022),"")</f>
        <v/>
      </c>
      <c r="AE1022" s="24" t="str">
        <f>IF(ISNUMBER(AVERAGEIFS(ObservedSpeciesData!AE$2:AE$4955,ObservedSpeciesData!$A$2:$A$4955,$A1022,ObservedSpeciesData!$D$2:$D$4955,$D1022)),AVERAGEIFS(ObservedSpeciesData!AE$2:AE$4955,ObservedSpeciesData!$A$2:$A$4955,$A1022,ObservedSpeciesData!$D$2:$D$4955,$D1022),"")</f>
        <v/>
      </c>
      <c r="AF1022" s="23"/>
      <c r="AG1022" s="24"/>
      <c r="AH1022" s="23" t="str">
        <f>IF(ISNUMBER(AVERAGEIFS(ObservedSpeciesData!AH$2:AH$4955,ObservedSpeciesData!$A$2:$A$4955,$A1022,ObservedSpeciesData!$D$2:$D$4955,$D1022)),AVERAGEIFS(ObservedSpeciesData!AH$2:AH$4955,ObservedSpeciesData!$A$2:$A$4955,$A1022,ObservedSpeciesData!$D$2:$D$4955,$D1022),"")</f>
        <v/>
      </c>
      <c r="AI1022" s="23" t="str">
        <f>IF(ISNUMBER(AVERAGEIFS(ObservedSpeciesData!AI$2:AI$4955,ObservedSpeciesData!$A$2:$A$4955,$A1022,ObservedSpeciesData!$C$2:$C$4955,$C1022,ObservedSpeciesData!$D$2:$D$4955,$D1022)),AVERAGEIFS(ObservedSpeciesData!AI$2:AI$4955,ObservedSpeciesData!$A$2:$A$4955,$A1022,ObservedSpeciesData!$C$2:$C$4955,$C1022,ObservedSpeciesData!$D$2:$D$4955,$D1022),"")</f>
        <v/>
      </c>
      <c r="AJ1022" s="2">
        <f>COUNTIFS(ObservedSpeciesData!$A$2:$A$828,$A1022,ObservedSpeciesData!$D$2:$D$828,$D1022)</f>
        <v>0</v>
      </c>
      <c r="AK1022" s="2">
        <f t="shared" si="15"/>
        <v>1</v>
      </c>
    </row>
    <row r="1023" spans="1:37" x14ac:dyDescent="0.25">
      <c r="A1023" s="14" t="s">
        <v>95</v>
      </c>
      <c r="B1023" t="s">
        <v>80</v>
      </c>
      <c r="C1023" t="s">
        <v>90</v>
      </c>
      <c r="D1023" s="13">
        <v>42305</v>
      </c>
      <c r="E1023">
        <v>1</v>
      </c>
      <c r="F1023">
        <v>50</v>
      </c>
      <c r="G1023" s="2" t="s">
        <v>87</v>
      </c>
      <c r="H1023" s="2" t="s">
        <v>11</v>
      </c>
      <c r="I1023">
        <v>9</v>
      </c>
      <c r="J1023" s="2" t="s">
        <v>88</v>
      </c>
      <c r="K1023" s="2">
        <f>IF(ISNUMBER(AVERAGEIFS(ObservedSpeciesData!K$2:K$4955,ObservedSpeciesData!$A$2:$A$4955,$A1023,ObservedSpeciesData!$D$2:$D$4955,$D1023)),AVERAGEIFS(ObservedSpeciesData!K$2:K$4955,ObservedSpeciesData!$A$2:$A$4955,$A1023,ObservedSpeciesData!$D$2:$D$4955,$D1023),"")</f>
        <v>45</v>
      </c>
      <c r="L1023" s="26">
        <f>IF(ISNUMBER(AVERAGEIFS(ObservedSpeciesData!L$2:L$4955,ObservedSpeciesData!$A$2:$A$4955,$A1023,ObservedSpeciesData!$D$2:$D$4955,$D1023)),AVERAGEIFS(ObservedSpeciesData!L$2:L$4955,ObservedSpeciesData!$A$2:$A$4955,$A1023,ObservedSpeciesData!$D$2:$D$4955,$D1023),"")</f>
        <v>1785.3333333333333</v>
      </c>
      <c r="M1023" s="23">
        <f>IF(ISNUMBER(AVERAGEIFS(ObservedSpeciesData!M$2:M$4955,ObservedSpeciesData!$A$2:$A$4955,$A1023,ObservedSpeciesData!$D$2:$D$4955,$D1023)),AVERAGEIFS(ObservedSpeciesData!M$2:M$4955,ObservedSpeciesData!$A$2:$A$4955,$A1023,ObservedSpeciesData!$D$2:$D$4955,$D1023),"")</f>
        <v>178.53333333333333</v>
      </c>
      <c r="N1023" s="23" t="str">
        <f>IF(ISNUMBER(AVERAGEIFS(ObservedSpeciesData!N$2:N$4955,ObservedSpeciesData!$A$2:$A$4955,$A1023,ObservedSpeciesData!$D$2:$D$4955,$D1023)),AVERAGEIFS(ObservedSpeciesData!N$2:N$4955,ObservedSpeciesData!$A$2:$A$4955,$A1023,ObservedSpeciesData!$D$2:$D$4955,$D1023),"")</f>
        <v/>
      </c>
      <c r="O1023" s="23" t="str">
        <f>IF(ISNUMBER(AVERAGEIFS(ObservedSpeciesData!O$2:O$4955,ObservedSpeciesData!$A$2:$A$4955,$A1023,ObservedSpeciesData!$D$2:$D$4955,$D1023)),AVERAGEIFS(ObservedSpeciesData!O$2:O$4955,ObservedSpeciesData!$A$2:$A$4955,$A1023,ObservedSpeciesData!$D$2:$D$4955,$D1023),"")</f>
        <v/>
      </c>
      <c r="P1023" s="23" t="str">
        <f>IF(ISNUMBER(AVERAGEIFS(ObservedSpeciesData!P$2:P$4955,ObservedSpeciesData!$A$2:$A$4955,$A1023,ObservedSpeciesData!$C$2:$C$4955,$C1023,ObservedSpeciesData!$D$2:$D$4955,$D1023)),AVERAGEIFS(ObservedSpeciesData!P$2:P$4955,ObservedSpeciesData!$A$2:$A$4955,$A1023,ObservedSpeciesData!$C$2:$C$4955,$C1023,ObservedSpeciesData!$D$2:$D$4955,$D1023),"")</f>
        <v/>
      </c>
      <c r="Q1023" s="23"/>
      <c r="R1023" s="25" t="str">
        <f>IF(ISNUMBER(AVERAGEIFS(ObservedSpeciesData!R$2:R$4955,ObservedSpeciesData!$A$2:$A$4955,$A1023,ObservedSpeciesData!$D$2:$D$4955,$D1023)),AVERAGEIFS(ObservedSpeciesData!R$2:R$4955,ObservedSpeciesData!$A$2:$A$4955,$A1023,ObservedSpeciesData!$D$2:$D$4955,$D1023),"")</f>
        <v/>
      </c>
      <c r="S1023" s="25" t="str">
        <f>IF(ISNUMBER(AVERAGEIFS(ObservedSpeciesData!S$2:S$4955,ObservedSpeciesData!$A$2:$A$4955,$A1023,ObservedSpeciesData!$D$2:$D$4955,$D1023)),AVERAGEIFS(ObservedSpeciesData!S$2:S$4955,ObservedSpeciesData!$A$2:$A$4955,$A1023,ObservedSpeciesData!$D$2:$D$4955,$D1023),"")</f>
        <v/>
      </c>
      <c r="T1023" s="23" t="str">
        <f>IF(ISNUMBER(AVERAGEIFS(ObservedSpeciesData!T$2:T$4955,ObservedSpeciesData!$A$2:$A$4955,$A1023,ObservedSpeciesData!$D$2:$D$4955,$D1023)),AVERAGEIFS(ObservedSpeciesData!T$2:T$4955,ObservedSpeciesData!$A$2:$A$4955,$A1023,ObservedSpeciesData!$D$2:$D$4955,$D1023),"")</f>
        <v/>
      </c>
      <c r="U1023" s="24" t="str">
        <f>IF(ISNUMBER(AVERAGEIFS(ObservedSpeciesData!U$2:U$4955,ObservedSpeciesData!$A$2:$A$4955,$A1023,ObservedSpeciesData!$C$2:$C$4955,$C1023,ObservedSpeciesData!$D$2:$D$4955,$D1023)),AVERAGEIFS(ObservedSpeciesData!U$2:U$4955,ObservedSpeciesData!$A$2:$A$4955,$A1023,ObservedSpeciesData!$C$2:$C$4955,$C1023,ObservedSpeciesData!$D$2:$D$4955,$D1023),"")</f>
        <v/>
      </c>
      <c r="V1023" s="23" t="str">
        <f>IF(ISNUMBER(AVERAGEIFS(ObservedSpeciesData!V$2:V$4955,ObservedSpeciesData!$A$2:$A$4955,$A1023,ObservedSpeciesData!$D$2:$D$4955,$D1023)),AVERAGEIFS(ObservedSpeciesData!V$2:V$4955,ObservedSpeciesData!$A$2:$A$4955,$A1023,ObservedSpeciesData!$D$2:$D$4955,$D1023),"")</f>
        <v/>
      </c>
      <c r="W1023" s="23" t="str">
        <f>IF(ISNUMBER(AVERAGEIFS(ObservedSpeciesData!W$2:W$4955,ObservedSpeciesData!$A$2:$A$4955,$A1023,ObservedSpeciesData!$D$2:$D$4955,$D1023)),AVERAGEIFS(ObservedSpeciesData!W$2:W$4955,ObservedSpeciesData!$A$2:$A$4955,$A1023,ObservedSpeciesData!$D$2:$D$4955,$D1023),"")</f>
        <v/>
      </c>
      <c r="X1023" s="23" t="str">
        <f>IF(ISNUMBER(AVERAGEIFS(ObservedSpeciesData!X$2:X$4955,ObservedSpeciesData!$A$2:$A$4955,$A1023,ObservedSpeciesData!$D$2:$D$4955,$D1023)),AVERAGEIFS(ObservedSpeciesData!X$2:X$4955,ObservedSpeciesData!$A$2:$A$4955,$A1023,ObservedSpeciesData!$D$2:$D$4955,$D1023),"")</f>
        <v/>
      </c>
      <c r="Y1023" s="23" t="str">
        <f>IF(ISNUMBER(AVERAGEIFS(ObservedSpeciesData!Y$2:Y$4955,ObservedSpeciesData!$A$2:$A$4955,$A1023,ObservedSpeciesData!$D$2:$D$4955,$D1023)),AVERAGEIFS(ObservedSpeciesData!Y$2:Y$4955,ObservedSpeciesData!$A$2:$A$4955,$A1023,ObservedSpeciesData!$D$2:$D$4955,$D1023),"")</f>
        <v/>
      </c>
      <c r="Z1023" s="23" t="str">
        <f>IF(ISNUMBER(AVERAGEIFS(ObservedSpeciesData!Z$2:Z$4955,ObservedSpeciesData!$A$2:$A$4955,$A1023,ObservedSpeciesData!$D$2:$D$4955,$D1023)),AVERAGEIFS(ObservedSpeciesData!Z$2:Z$4955,ObservedSpeciesData!$A$2:$A$4955,$A1023,ObservedSpeciesData!$D$2:$D$4955,$D1023),"")</f>
        <v/>
      </c>
      <c r="AA1023" s="23" t="str">
        <f>IF(ISNUMBER(AVERAGEIFS(ObservedSpeciesData!AA$2:AA$4955,ObservedSpeciesData!$A$2:$A$4955,$A1023,ObservedSpeciesData!$D$2:$D$4955,$D1023)),AVERAGEIFS(ObservedSpeciesData!AA$2:AA$4955,ObservedSpeciesData!$A$2:$A$4955,$A1023,ObservedSpeciesData!$D$2:$D$4955,$D1023),"")</f>
        <v/>
      </c>
      <c r="AB1023" s="24" t="str">
        <f>IF(ISNUMBER(AVERAGEIFS(ObservedSpeciesData!AB$2:AB$4955,ObservedSpeciesData!$A$2:$A$4955,$A1023,ObservedSpeciesData!$D$2:$D$4955,$D1023)),AVERAGEIFS(ObservedSpeciesData!AB$2:AB$4955,ObservedSpeciesData!$A$2:$A$4955,$A1023,ObservedSpeciesData!$D$2:$D$4955,$D1023),"")</f>
        <v/>
      </c>
      <c r="AC1023" s="24" t="str">
        <f>IF(ISNUMBER(AVERAGEIFS(ObservedSpeciesData!AC$2:AC$4955,ObservedSpeciesData!$A$2:$A$4955,$A1023,ObservedSpeciesData!$D$2:$D$4955,$D1023)),AVERAGEIFS(ObservedSpeciesData!AC$2:AC$4955,ObservedSpeciesData!$A$2:$A$4955,$A1023,ObservedSpeciesData!$D$2:$D$4955,$D1023),"")</f>
        <v/>
      </c>
      <c r="AD1023" s="23" t="str">
        <f>IF(ISNUMBER(AVERAGEIFS(ObservedSpeciesData!AD$2:AD$4955,ObservedSpeciesData!$A$2:$A$4955,$A1023,ObservedSpeciesData!$D$2:$D$4955,$D1023)),AVERAGEIFS(ObservedSpeciesData!AD$2:AD$4955,ObservedSpeciesData!$A$2:$A$4955,$A1023,ObservedSpeciesData!$D$2:$D$4955,$D1023),"")</f>
        <v/>
      </c>
      <c r="AE1023" s="24" t="str">
        <f>IF(ISNUMBER(AVERAGEIFS(ObservedSpeciesData!AE$2:AE$4955,ObservedSpeciesData!$A$2:$A$4955,$A1023,ObservedSpeciesData!$D$2:$D$4955,$D1023)),AVERAGEIFS(ObservedSpeciesData!AE$2:AE$4955,ObservedSpeciesData!$A$2:$A$4955,$A1023,ObservedSpeciesData!$D$2:$D$4955,$D1023),"")</f>
        <v/>
      </c>
      <c r="AF1023" s="23"/>
      <c r="AG1023" s="24"/>
      <c r="AH1023" s="23" t="str">
        <f>IF(ISNUMBER(AVERAGEIFS(ObservedSpeciesData!AH$2:AH$4955,ObservedSpeciesData!$A$2:$A$4955,$A1023,ObservedSpeciesData!$D$2:$D$4955,$D1023)),AVERAGEIFS(ObservedSpeciesData!AH$2:AH$4955,ObservedSpeciesData!$A$2:$A$4955,$A1023,ObservedSpeciesData!$D$2:$D$4955,$D1023),"")</f>
        <v/>
      </c>
      <c r="AI1023" s="23" t="str">
        <f>IF(ISNUMBER(AVERAGEIFS(ObservedSpeciesData!AI$2:AI$4955,ObservedSpeciesData!$A$2:$A$4955,$A1023,ObservedSpeciesData!$C$2:$C$4955,$C1023,ObservedSpeciesData!$D$2:$D$4955,$D1023)),AVERAGEIFS(ObservedSpeciesData!AI$2:AI$4955,ObservedSpeciesData!$A$2:$A$4955,$A1023,ObservedSpeciesData!$C$2:$C$4955,$C1023,ObservedSpeciesData!$D$2:$D$4955,$D1023),"")</f>
        <v/>
      </c>
      <c r="AJ1023" s="2">
        <f>COUNTIFS(ObservedSpeciesData!$A$2:$A$828,$A1023,ObservedSpeciesData!$D$2:$D$828,$D1023)</f>
        <v>0</v>
      </c>
      <c r="AK1023" s="2">
        <f t="shared" si="15"/>
        <v>1</v>
      </c>
    </row>
    <row r="1024" spans="1:37" x14ac:dyDescent="0.25">
      <c r="A1024" s="14" t="s">
        <v>94</v>
      </c>
      <c r="B1024" t="s">
        <v>80</v>
      </c>
      <c r="C1024" t="s">
        <v>90</v>
      </c>
      <c r="D1024" s="13">
        <v>42305</v>
      </c>
      <c r="E1024">
        <v>1</v>
      </c>
      <c r="F1024">
        <v>100</v>
      </c>
      <c r="G1024" s="2" t="s">
        <v>87</v>
      </c>
      <c r="H1024" s="2" t="s">
        <v>11</v>
      </c>
      <c r="I1024">
        <v>9</v>
      </c>
      <c r="J1024" s="2" t="s">
        <v>88</v>
      </c>
      <c r="K1024" s="2">
        <f>IF(ISNUMBER(AVERAGEIFS(ObservedSpeciesData!K$2:K$4955,ObservedSpeciesData!$A$2:$A$4955,$A1024,ObservedSpeciesData!$D$2:$D$4955,$D1024)),AVERAGEIFS(ObservedSpeciesData!K$2:K$4955,ObservedSpeciesData!$A$2:$A$4955,$A1024,ObservedSpeciesData!$D$2:$D$4955,$D1024),"")</f>
        <v>90</v>
      </c>
      <c r="L1024" s="26">
        <f>IF(ISNUMBER(AVERAGEIFS(ObservedSpeciesData!L$2:L$4955,ObservedSpeciesData!$A$2:$A$4955,$A1024,ObservedSpeciesData!$D$2:$D$4955,$D1024)),AVERAGEIFS(ObservedSpeciesData!L$2:L$4955,ObservedSpeciesData!$A$2:$A$4955,$A1024,ObservedSpeciesData!$D$2:$D$4955,$D1024),"")</f>
        <v>1854.3333333333333</v>
      </c>
      <c r="M1024" s="23">
        <f>IF(ISNUMBER(AVERAGEIFS(ObservedSpeciesData!M$2:M$4955,ObservedSpeciesData!$A$2:$A$4955,$A1024,ObservedSpeciesData!$D$2:$D$4955,$D1024)),AVERAGEIFS(ObservedSpeciesData!M$2:M$4955,ObservedSpeciesData!$A$2:$A$4955,$A1024,ObservedSpeciesData!$D$2:$D$4955,$D1024),"")</f>
        <v>185.43333333333331</v>
      </c>
      <c r="N1024" s="23" t="str">
        <f>IF(ISNUMBER(AVERAGEIFS(ObservedSpeciesData!N$2:N$4955,ObservedSpeciesData!$A$2:$A$4955,$A1024,ObservedSpeciesData!$D$2:$D$4955,$D1024)),AVERAGEIFS(ObservedSpeciesData!N$2:N$4955,ObservedSpeciesData!$A$2:$A$4955,$A1024,ObservedSpeciesData!$D$2:$D$4955,$D1024),"")</f>
        <v/>
      </c>
      <c r="O1024" s="23" t="str">
        <f>IF(ISNUMBER(AVERAGEIFS(ObservedSpeciesData!O$2:O$4955,ObservedSpeciesData!$A$2:$A$4955,$A1024,ObservedSpeciesData!$D$2:$D$4955,$D1024)),AVERAGEIFS(ObservedSpeciesData!O$2:O$4955,ObservedSpeciesData!$A$2:$A$4955,$A1024,ObservedSpeciesData!$D$2:$D$4955,$D1024),"")</f>
        <v/>
      </c>
      <c r="P1024" s="23" t="str">
        <f>IF(ISNUMBER(AVERAGEIFS(ObservedSpeciesData!P$2:P$4955,ObservedSpeciesData!$A$2:$A$4955,$A1024,ObservedSpeciesData!$C$2:$C$4955,$C1024,ObservedSpeciesData!$D$2:$D$4955,$D1024)),AVERAGEIFS(ObservedSpeciesData!P$2:P$4955,ObservedSpeciesData!$A$2:$A$4955,$A1024,ObservedSpeciesData!$C$2:$C$4955,$C1024,ObservedSpeciesData!$D$2:$D$4955,$D1024),"")</f>
        <v/>
      </c>
      <c r="Q1024" s="23"/>
      <c r="R1024" s="25" t="str">
        <f>IF(ISNUMBER(AVERAGEIFS(ObservedSpeciesData!R$2:R$4955,ObservedSpeciesData!$A$2:$A$4955,$A1024,ObservedSpeciesData!$D$2:$D$4955,$D1024)),AVERAGEIFS(ObservedSpeciesData!R$2:R$4955,ObservedSpeciesData!$A$2:$A$4955,$A1024,ObservedSpeciesData!$D$2:$D$4955,$D1024),"")</f>
        <v/>
      </c>
      <c r="S1024" s="25" t="str">
        <f>IF(ISNUMBER(AVERAGEIFS(ObservedSpeciesData!S$2:S$4955,ObservedSpeciesData!$A$2:$A$4955,$A1024,ObservedSpeciesData!$D$2:$D$4955,$D1024)),AVERAGEIFS(ObservedSpeciesData!S$2:S$4955,ObservedSpeciesData!$A$2:$A$4955,$A1024,ObservedSpeciesData!$D$2:$D$4955,$D1024),"")</f>
        <v/>
      </c>
      <c r="T1024" s="23" t="str">
        <f>IF(ISNUMBER(AVERAGEIFS(ObservedSpeciesData!T$2:T$4955,ObservedSpeciesData!$A$2:$A$4955,$A1024,ObservedSpeciesData!$D$2:$D$4955,$D1024)),AVERAGEIFS(ObservedSpeciesData!T$2:T$4955,ObservedSpeciesData!$A$2:$A$4955,$A1024,ObservedSpeciesData!$D$2:$D$4955,$D1024),"")</f>
        <v/>
      </c>
      <c r="U1024" s="24" t="str">
        <f>IF(ISNUMBER(AVERAGEIFS(ObservedSpeciesData!U$2:U$4955,ObservedSpeciesData!$A$2:$A$4955,$A1024,ObservedSpeciesData!$C$2:$C$4955,$C1024,ObservedSpeciesData!$D$2:$D$4955,$D1024)),AVERAGEIFS(ObservedSpeciesData!U$2:U$4955,ObservedSpeciesData!$A$2:$A$4955,$A1024,ObservedSpeciesData!$C$2:$C$4955,$C1024,ObservedSpeciesData!$D$2:$D$4955,$D1024),"")</f>
        <v/>
      </c>
      <c r="V1024" s="23" t="str">
        <f>IF(ISNUMBER(AVERAGEIFS(ObservedSpeciesData!V$2:V$4955,ObservedSpeciesData!$A$2:$A$4955,$A1024,ObservedSpeciesData!$D$2:$D$4955,$D1024)),AVERAGEIFS(ObservedSpeciesData!V$2:V$4955,ObservedSpeciesData!$A$2:$A$4955,$A1024,ObservedSpeciesData!$D$2:$D$4955,$D1024),"")</f>
        <v/>
      </c>
      <c r="W1024" s="23" t="str">
        <f>IF(ISNUMBER(AVERAGEIFS(ObservedSpeciesData!W$2:W$4955,ObservedSpeciesData!$A$2:$A$4955,$A1024,ObservedSpeciesData!$D$2:$D$4955,$D1024)),AVERAGEIFS(ObservedSpeciesData!W$2:W$4955,ObservedSpeciesData!$A$2:$A$4955,$A1024,ObservedSpeciesData!$D$2:$D$4955,$D1024),"")</f>
        <v/>
      </c>
      <c r="X1024" s="23" t="str">
        <f>IF(ISNUMBER(AVERAGEIFS(ObservedSpeciesData!X$2:X$4955,ObservedSpeciesData!$A$2:$A$4955,$A1024,ObservedSpeciesData!$D$2:$D$4955,$D1024)),AVERAGEIFS(ObservedSpeciesData!X$2:X$4955,ObservedSpeciesData!$A$2:$A$4955,$A1024,ObservedSpeciesData!$D$2:$D$4955,$D1024),"")</f>
        <v/>
      </c>
      <c r="Y1024" s="23" t="str">
        <f>IF(ISNUMBER(AVERAGEIFS(ObservedSpeciesData!Y$2:Y$4955,ObservedSpeciesData!$A$2:$A$4955,$A1024,ObservedSpeciesData!$D$2:$D$4955,$D1024)),AVERAGEIFS(ObservedSpeciesData!Y$2:Y$4955,ObservedSpeciesData!$A$2:$A$4955,$A1024,ObservedSpeciesData!$D$2:$D$4955,$D1024),"")</f>
        <v/>
      </c>
      <c r="Z1024" s="23" t="str">
        <f>IF(ISNUMBER(AVERAGEIFS(ObservedSpeciesData!Z$2:Z$4955,ObservedSpeciesData!$A$2:$A$4955,$A1024,ObservedSpeciesData!$D$2:$D$4955,$D1024)),AVERAGEIFS(ObservedSpeciesData!Z$2:Z$4955,ObservedSpeciesData!$A$2:$A$4955,$A1024,ObservedSpeciesData!$D$2:$D$4955,$D1024),"")</f>
        <v/>
      </c>
      <c r="AA1024" s="23" t="str">
        <f>IF(ISNUMBER(AVERAGEIFS(ObservedSpeciesData!AA$2:AA$4955,ObservedSpeciesData!$A$2:$A$4955,$A1024,ObservedSpeciesData!$D$2:$D$4955,$D1024)),AVERAGEIFS(ObservedSpeciesData!AA$2:AA$4955,ObservedSpeciesData!$A$2:$A$4955,$A1024,ObservedSpeciesData!$D$2:$D$4955,$D1024),"")</f>
        <v/>
      </c>
      <c r="AB1024" s="24" t="str">
        <f>IF(ISNUMBER(AVERAGEIFS(ObservedSpeciesData!AB$2:AB$4955,ObservedSpeciesData!$A$2:$A$4955,$A1024,ObservedSpeciesData!$D$2:$D$4955,$D1024)),AVERAGEIFS(ObservedSpeciesData!AB$2:AB$4955,ObservedSpeciesData!$A$2:$A$4955,$A1024,ObservedSpeciesData!$D$2:$D$4955,$D1024),"")</f>
        <v/>
      </c>
      <c r="AC1024" s="24" t="str">
        <f>IF(ISNUMBER(AVERAGEIFS(ObservedSpeciesData!AC$2:AC$4955,ObservedSpeciesData!$A$2:$A$4955,$A1024,ObservedSpeciesData!$D$2:$D$4955,$D1024)),AVERAGEIFS(ObservedSpeciesData!AC$2:AC$4955,ObservedSpeciesData!$A$2:$A$4955,$A1024,ObservedSpeciesData!$D$2:$D$4955,$D1024),"")</f>
        <v/>
      </c>
      <c r="AD1024" s="23" t="str">
        <f>IF(ISNUMBER(AVERAGEIFS(ObservedSpeciesData!AD$2:AD$4955,ObservedSpeciesData!$A$2:$A$4955,$A1024,ObservedSpeciesData!$D$2:$D$4955,$D1024)),AVERAGEIFS(ObservedSpeciesData!AD$2:AD$4955,ObservedSpeciesData!$A$2:$A$4955,$A1024,ObservedSpeciesData!$D$2:$D$4955,$D1024),"")</f>
        <v/>
      </c>
      <c r="AE1024" s="24" t="str">
        <f>IF(ISNUMBER(AVERAGEIFS(ObservedSpeciesData!AE$2:AE$4955,ObservedSpeciesData!$A$2:$A$4955,$A1024,ObservedSpeciesData!$D$2:$D$4955,$D1024)),AVERAGEIFS(ObservedSpeciesData!AE$2:AE$4955,ObservedSpeciesData!$A$2:$A$4955,$A1024,ObservedSpeciesData!$D$2:$D$4955,$D1024),"")</f>
        <v/>
      </c>
      <c r="AF1024" s="23"/>
      <c r="AG1024" s="24"/>
      <c r="AH1024" s="23" t="str">
        <f>IF(ISNUMBER(AVERAGEIFS(ObservedSpeciesData!AH$2:AH$4955,ObservedSpeciesData!$A$2:$A$4955,$A1024,ObservedSpeciesData!$D$2:$D$4955,$D1024)),AVERAGEIFS(ObservedSpeciesData!AH$2:AH$4955,ObservedSpeciesData!$A$2:$A$4955,$A1024,ObservedSpeciesData!$D$2:$D$4955,$D1024),"")</f>
        <v/>
      </c>
      <c r="AI1024" s="23" t="str">
        <f>IF(ISNUMBER(AVERAGEIFS(ObservedSpeciesData!AI$2:AI$4955,ObservedSpeciesData!$A$2:$A$4955,$A1024,ObservedSpeciesData!$C$2:$C$4955,$C1024,ObservedSpeciesData!$D$2:$D$4955,$D1024)),AVERAGEIFS(ObservedSpeciesData!AI$2:AI$4955,ObservedSpeciesData!$A$2:$A$4955,$A1024,ObservedSpeciesData!$C$2:$C$4955,$C1024,ObservedSpeciesData!$D$2:$D$4955,$D1024),"")</f>
        <v/>
      </c>
      <c r="AJ1024" s="2">
        <f>COUNTIFS(ObservedSpeciesData!$A$2:$A$828,$A1024,ObservedSpeciesData!$D$2:$D$828,$D1024)</f>
        <v>0</v>
      </c>
      <c r="AK1024" s="2">
        <f t="shared" si="15"/>
        <v>1</v>
      </c>
    </row>
    <row r="1025" spans="1:37" x14ac:dyDescent="0.25">
      <c r="A1025" s="14" t="s">
        <v>93</v>
      </c>
      <c r="B1025" t="s">
        <v>80</v>
      </c>
      <c r="C1025" t="s">
        <v>90</v>
      </c>
      <c r="D1025" s="13">
        <v>42305</v>
      </c>
      <c r="E1025">
        <v>1</v>
      </c>
      <c r="F1025">
        <v>200</v>
      </c>
      <c r="G1025" s="2" t="s">
        <v>87</v>
      </c>
      <c r="H1025" s="2" t="s">
        <v>11</v>
      </c>
      <c r="I1025">
        <v>9</v>
      </c>
      <c r="J1025" s="2" t="s">
        <v>88</v>
      </c>
      <c r="K1025" s="2">
        <f>IF(ISNUMBER(AVERAGEIFS(ObservedSpeciesData!K$2:K$4955,ObservedSpeciesData!$A$2:$A$4955,$A1025,ObservedSpeciesData!$D$2:$D$4955,$D1025)),AVERAGEIFS(ObservedSpeciesData!K$2:K$4955,ObservedSpeciesData!$A$2:$A$4955,$A1025,ObservedSpeciesData!$D$2:$D$4955,$D1025),"")</f>
        <v>180</v>
      </c>
      <c r="L1025" s="26">
        <f>IF(ISNUMBER(AVERAGEIFS(ObservedSpeciesData!L$2:L$4955,ObservedSpeciesData!$A$2:$A$4955,$A1025,ObservedSpeciesData!$D$2:$D$4955,$D1025)),AVERAGEIFS(ObservedSpeciesData!L$2:L$4955,ObservedSpeciesData!$A$2:$A$4955,$A1025,ObservedSpeciesData!$D$2:$D$4955,$D1025),"")</f>
        <v>1954</v>
      </c>
      <c r="M1025" s="23">
        <f>IF(ISNUMBER(AVERAGEIFS(ObservedSpeciesData!M$2:M$4955,ObservedSpeciesData!$A$2:$A$4955,$A1025,ObservedSpeciesData!$D$2:$D$4955,$D1025)),AVERAGEIFS(ObservedSpeciesData!M$2:M$4955,ObservedSpeciesData!$A$2:$A$4955,$A1025,ObservedSpeciesData!$D$2:$D$4955,$D1025),"")</f>
        <v>195.39999999999998</v>
      </c>
      <c r="N1025" s="23" t="str">
        <f>IF(ISNUMBER(AVERAGEIFS(ObservedSpeciesData!N$2:N$4955,ObservedSpeciesData!$A$2:$A$4955,$A1025,ObservedSpeciesData!$D$2:$D$4955,$D1025)),AVERAGEIFS(ObservedSpeciesData!N$2:N$4955,ObservedSpeciesData!$A$2:$A$4955,$A1025,ObservedSpeciesData!$D$2:$D$4955,$D1025),"")</f>
        <v/>
      </c>
      <c r="O1025" s="23" t="str">
        <f>IF(ISNUMBER(AVERAGEIFS(ObservedSpeciesData!O$2:O$4955,ObservedSpeciesData!$A$2:$A$4955,$A1025,ObservedSpeciesData!$D$2:$D$4955,$D1025)),AVERAGEIFS(ObservedSpeciesData!O$2:O$4955,ObservedSpeciesData!$A$2:$A$4955,$A1025,ObservedSpeciesData!$D$2:$D$4955,$D1025),"")</f>
        <v/>
      </c>
      <c r="P1025" s="23" t="str">
        <f>IF(ISNUMBER(AVERAGEIFS(ObservedSpeciesData!P$2:P$4955,ObservedSpeciesData!$A$2:$A$4955,$A1025,ObservedSpeciesData!$C$2:$C$4955,$C1025,ObservedSpeciesData!$D$2:$D$4955,$D1025)),AVERAGEIFS(ObservedSpeciesData!P$2:P$4955,ObservedSpeciesData!$A$2:$A$4955,$A1025,ObservedSpeciesData!$C$2:$C$4955,$C1025,ObservedSpeciesData!$D$2:$D$4955,$D1025),"")</f>
        <v/>
      </c>
      <c r="Q1025" s="23"/>
      <c r="R1025" s="25" t="str">
        <f>IF(ISNUMBER(AVERAGEIFS(ObservedSpeciesData!R$2:R$4955,ObservedSpeciesData!$A$2:$A$4955,$A1025,ObservedSpeciesData!$D$2:$D$4955,$D1025)),AVERAGEIFS(ObservedSpeciesData!R$2:R$4955,ObservedSpeciesData!$A$2:$A$4955,$A1025,ObservedSpeciesData!$D$2:$D$4955,$D1025),"")</f>
        <v/>
      </c>
      <c r="S1025" s="25" t="str">
        <f>IF(ISNUMBER(AVERAGEIFS(ObservedSpeciesData!S$2:S$4955,ObservedSpeciesData!$A$2:$A$4955,$A1025,ObservedSpeciesData!$D$2:$D$4955,$D1025)),AVERAGEIFS(ObservedSpeciesData!S$2:S$4955,ObservedSpeciesData!$A$2:$A$4955,$A1025,ObservedSpeciesData!$D$2:$D$4955,$D1025),"")</f>
        <v/>
      </c>
      <c r="T1025" s="23" t="str">
        <f>IF(ISNUMBER(AVERAGEIFS(ObservedSpeciesData!T$2:T$4955,ObservedSpeciesData!$A$2:$A$4955,$A1025,ObservedSpeciesData!$D$2:$D$4955,$D1025)),AVERAGEIFS(ObservedSpeciesData!T$2:T$4955,ObservedSpeciesData!$A$2:$A$4955,$A1025,ObservedSpeciesData!$D$2:$D$4955,$D1025),"")</f>
        <v/>
      </c>
      <c r="U1025" s="24" t="str">
        <f>IF(ISNUMBER(AVERAGEIFS(ObservedSpeciesData!U$2:U$4955,ObservedSpeciesData!$A$2:$A$4955,$A1025,ObservedSpeciesData!$C$2:$C$4955,$C1025,ObservedSpeciesData!$D$2:$D$4955,$D1025)),AVERAGEIFS(ObservedSpeciesData!U$2:U$4955,ObservedSpeciesData!$A$2:$A$4955,$A1025,ObservedSpeciesData!$C$2:$C$4955,$C1025,ObservedSpeciesData!$D$2:$D$4955,$D1025),"")</f>
        <v/>
      </c>
      <c r="V1025" s="23" t="str">
        <f>IF(ISNUMBER(AVERAGEIFS(ObservedSpeciesData!V$2:V$4955,ObservedSpeciesData!$A$2:$A$4955,$A1025,ObservedSpeciesData!$D$2:$D$4955,$D1025)),AVERAGEIFS(ObservedSpeciesData!V$2:V$4955,ObservedSpeciesData!$A$2:$A$4955,$A1025,ObservedSpeciesData!$D$2:$D$4955,$D1025),"")</f>
        <v/>
      </c>
      <c r="W1025" s="23" t="str">
        <f>IF(ISNUMBER(AVERAGEIFS(ObservedSpeciesData!W$2:W$4955,ObservedSpeciesData!$A$2:$A$4955,$A1025,ObservedSpeciesData!$D$2:$D$4955,$D1025)),AVERAGEIFS(ObservedSpeciesData!W$2:W$4955,ObservedSpeciesData!$A$2:$A$4955,$A1025,ObservedSpeciesData!$D$2:$D$4955,$D1025),"")</f>
        <v/>
      </c>
      <c r="X1025" s="23" t="str">
        <f>IF(ISNUMBER(AVERAGEIFS(ObservedSpeciesData!X$2:X$4955,ObservedSpeciesData!$A$2:$A$4955,$A1025,ObservedSpeciesData!$D$2:$D$4955,$D1025)),AVERAGEIFS(ObservedSpeciesData!X$2:X$4955,ObservedSpeciesData!$A$2:$A$4955,$A1025,ObservedSpeciesData!$D$2:$D$4955,$D1025),"")</f>
        <v/>
      </c>
      <c r="Y1025" s="23" t="str">
        <f>IF(ISNUMBER(AVERAGEIFS(ObservedSpeciesData!Y$2:Y$4955,ObservedSpeciesData!$A$2:$A$4955,$A1025,ObservedSpeciesData!$D$2:$D$4955,$D1025)),AVERAGEIFS(ObservedSpeciesData!Y$2:Y$4955,ObservedSpeciesData!$A$2:$A$4955,$A1025,ObservedSpeciesData!$D$2:$D$4955,$D1025),"")</f>
        <v/>
      </c>
      <c r="Z1025" s="23" t="str">
        <f>IF(ISNUMBER(AVERAGEIFS(ObservedSpeciesData!Z$2:Z$4955,ObservedSpeciesData!$A$2:$A$4955,$A1025,ObservedSpeciesData!$D$2:$D$4955,$D1025)),AVERAGEIFS(ObservedSpeciesData!Z$2:Z$4955,ObservedSpeciesData!$A$2:$A$4955,$A1025,ObservedSpeciesData!$D$2:$D$4955,$D1025),"")</f>
        <v/>
      </c>
      <c r="AA1025" s="23" t="str">
        <f>IF(ISNUMBER(AVERAGEIFS(ObservedSpeciesData!AA$2:AA$4955,ObservedSpeciesData!$A$2:$A$4955,$A1025,ObservedSpeciesData!$D$2:$D$4955,$D1025)),AVERAGEIFS(ObservedSpeciesData!AA$2:AA$4955,ObservedSpeciesData!$A$2:$A$4955,$A1025,ObservedSpeciesData!$D$2:$D$4955,$D1025),"")</f>
        <v/>
      </c>
      <c r="AB1025" s="24" t="str">
        <f>IF(ISNUMBER(AVERAGEIFS(ObservedSpeciesData!AB$2:AB$4955,ObservedSpeciesData!$A$2:$A$4955,$A1025,ObservedSpeciesData!$D$2:$D$4955,$D1025)),AVERAGEIFS(ObservedSpeciesData!AB$2:AB$4955,ObservedSpeciesData!$A$2:$A$4955,$A1025,ObservedSpeciesData!$D$2:$D$4955,$D1025),"")</f>
        <v/>
      </c>
      <c r="AC1025" s="24" t="str">
        <f>IF(ISNUMBER(AVERAGEIFS(ObservedSpeciesData!AC$2:AC$4955,ObservedSpeciesData!$A$2:$A$4955,$A1025,ObservedSpeciesData!$D$2:$D$4955,$D1025)),AVERAGEIFS(ObservedSpeciesData!AC$2:AC$4955,ObservedSpeciesData!$A$2:$A$4955,$A1025,ObservedSpeciesData!$D$2:$D$4955,$D1025),"")</f>
        <v/>
      </c>
      <c r="AD1025" s="23" t="str">
        <f>IF(ISNUMBER(AVERAGEIFS(ObservedSpeciesData!AD$2:AD$4955,ObservedSpeciesData!$A$2:$A$4955,$A1025,ObservedSpeciesData!$D$2:$D$4955,$D1025)),AVERAGEIFS(ObservedSpeciesData!AD$2:AD$4955,ObservedSpeciesData!$A$2:$A$4955,$A1025,ObservedSpeciesData!$D$2:$D$4955,$D1025),"")</f>
        <v/>
      </c>
      <c r="AE1025" s="24" t="str">
        <f>IF(ISNUMBER(AVERAGEIFS(ObservedSpeciesData!AE$2:AE$4955,ObservedSpeciesData!$A$2:$A$4955,$A1025,ObservedSpeciesData!$D$2:$D$4955,$D1025)),AVERAGEIFS(ObservedSpeciesData!AE$2:AE$4955,ObservedSpeciesData!$A$2:$A$4955,$A1025,ObservedSpeciesData!$D$2:$D$4955,$D1025),"")</f>
        <v/>
      </c>
      <c r="AF1025" s="23"/>
      <c r="AG1025" s="24"/>
      <c r="AH1025" s="23" t="str">
        <f>IF(ISNUMBER(AVERAGEIFS(ObservedSpeciesData!AH$2:AH$4955,ObservedSpeciesData!$A$2:$A$4955,$A1025,ObservedSpeciesData!$D$2:$D$4955,$D1025)),AVERAGEIFS(ObservedSpeciesData!AH$2:AH$4955,ObservedSpeciesData!$A$2:$A$4955,$A1025,ObservedSpeciesData!$D$2:$D$4955,$D1025),"")</f>
        <v/>
      </c>
      <c r="AI1025" s="23" t="str">
        <f>IF(ISNUMBER(AVERAGEIFS(ObservedSpeciesData!AI$2:AI$4955,ObservedSpeciesData!$A$2:$A$4955,$A1025,ObservedSpeciesData!$C$2:$C$4955,$C1025,ObservedSpeciesData!$D$2:$D$4955,$D1025)),AVERAGEIFS(ObservedSpeciesData!AI$2:AI$4955,ObservedSpeciesData!$A$2:$A$4955,$A1025,ObservedSpeciesData!$C$2:$C$4955,$C1025,ObservedSpeciesData!$D$2:$D$4955,$D1025),"")</f>
        <v/>
      </c>
      <c r="AJ1025" s="2">
        <f>COUNTIFS(ObservedSpeciesData!$A$2:$A$828,$A1025,ObservedSpeciesData!$D$2:$D$828,$D1025)</f>
        <v>0</v>
      </c>
      <c r="AK1025" s="2">
        <f t="shared" si="15"/>
        <v>1</v>
      </c>
    </row>
    <row r="1026" spans="1:37" x14ac:dyDescent="0.25">
      <c r="A1026" s="14" t="s">
        <v>92</v>
      </c>
      <c r="B1026" t="s">
        <v>80</v>
      </c>
      <c r="C1026" t="s">
        <v>90</v>
      </c>
      <c r="D1026" s="13">
        <v>42305</v>
      </c>
      <c r="E1026">
        <v>1</v>
      </c>
      <c r="F1026">
        <v>350</v>
      </c>
      <c r="G1026" s="2" t="s">
        <v>87</v>
      </c>
      <c r="H1026" s="2" t="s">
        <v>11</v>
      </c>
      <c r="I1026">
        <v>9</v>
      </c>
      <c r="J1026" s="2" t="s">
        <v>88</v>
      </c>
      <c r="K1026" s="2">
        <f>IF(ISNUMBER(AVERAGEIFS(ObservedSpeciesData!K$2:K$4955,ObservedSpeciesData!$A$2:$A$4955,$A1026,ObservedSpeciesData!$D$2:$D$4955,$D1026)),AVERAGEIFS(ObservedSpeciesData!K$2:K$4955,ObservedSpeciesData!$A$2:$A$4955,$A1026,ObservedSpeciesData!$D$2:$D$4955,$D1026),"")</f>
        <v>315</v>
      </c>
      <c r="L1026" s="26">
        <f>IF(ISNUMBER(AVERAGEIFS(ObservedSpeciesData!L$2:L$4955,ObservedSpeciesData!$A$2:$A$4955,$A1026,ObservedSpeciesData!$D$2:$D$4955,$D1026)),AVERAGEIFS(ObservedSpeciesData!L$2:L$4955,ObservedSpeciesData!$A$2:$A$4955,$A1026,ObservedSpeciesData!$D$2:$D$4955,$D1026),"")</f>
        <v>2030.6666666666667</v>
      </c>
      <c r="M1026" s="23">
        <f>IF(ISNUMBER(AVERAGEIFS(ObservedSpeciesData!M$2:M$4955,ObservedSpeciesData!$A$2:$A$4955,$A1026,ObservedSpeciesData!$D$2:$D$4955,$D1026)),AVERAGEIFS(ObservedSpeciesData!M$2:M$4955,ObservedSpeciesData!$A$2:$A$4955,$A1026,ObservedSpeciesData!$D$2:$D$4955,$D1026),"")</f>
        <v>203.06666666666669</v>
      </c>
      <c r="N1026" s="23" t="str">
        <f>IF(ISNUMBER(AVERAGEIFS(ObservedSpeciesData!N$2:N$4955,ObservedSpeciesData!$A$2:$A$4955,$A1026,ObservedSpeciesData!$D$2:$D$4955,$D1026)),AVERAGEIFS(ObservedSpeciesData!N$2:N$4955,ObservedSpeciesData!$A$2:$A$4955,$A1026,ObservedSpeciesData!$D$2:$D$4955,$D1026),"")</f>
        <v/>
      </c>
      <c r="O1026" s="23" t="str">
        <f>IF(ISNUMBER(AVERAGEIFS(ObservedSpeciesData!O$2:O$4955,ObservedSpeciesData!$A$2:$A$4955,$A1026,ObservedSpeciesData!$D$2:$D$4955,$D1026)),AVERAGEIFS(ObservedSpeciesData!O$2:O$4955,ObservedSpeciesData!$A$2:$A$4955,$A1026,ObservedSpeciesData!$D$2:$D$4955,$D1026),"")</f>
        <v/>
      </c>
      <c r="P1026" s="23" t="str">
        <f>IF(ISNUMBER(AVERAGEIFS(ObservedSpeciesData!P$2:P$4955,ObservedSpeciesData!$A$2:$A$4955,$A1026,ObservedSpeciesData!$C$2:$C$4955,$C1026,ObservedSpeciesData!$D$2:$D$4955,$D1026)),AVERAGEIFS(ObservedSpeciesData!P$2:P$4955,ObservedSpeciesData!$A$2:$A$4955,$A1026,ObservedSpeciesData!$C$2:$C$4955,$C1026,ObservedSpeciesData!$D$2:$D$4955,$D1026),"")</f>
        <v/>
      </c>
      <c r="Q1026" s="23"/>
      <c r="R1026" s="25" t="str">
        <f>IF(ISNUMBER(AVERAGEIFS(ObservedSpeciesData!R$2:R$4955,ObservedSpeciesData!$A$2:$A$4955,$A1026,ObservedSpeciesData!$D$2:$D$4955,$D1026)),AVERAGEIFS(ObservedSpeciesData!R$2:R$4955,ObservedSpeciesData!$A$2:$A$4955,$A1026,ObservedSpeciesData!$D$2:$D$4955,$D1026),"")</f>
        <v/>
      </c>
      <c r="S1026" s="25" t="str">
        <f>IF(ISNUMBER(AVERAGEIFS(ObservedSpeciesData!S$2:S$4955,ObservedSpeciesData!$A$2:$A$4955,$A1026,ObservedSpeciesData!$D$2:$D$4955,$D1026)),AVERAGEIFS(ObservedSpeciesData!S$2:S$4955,ObservedSpeciesData!$A$2:$A$4955,$A1026,ObservedSpeciesData!$D$2:$D$4955,$D1026),"")</f>
        <v/>
      </c>
      <c r="T1026" s="23" t="str">
        <f>IF(ISNUMBER(AVERAGEIFS(ObservedSpeciesData!T$2:T$4955,ObservedSpeciesData!$A$2:$A$4955,$A1026,ObservedSpeciesData!$D$2:$D$4955,$D1026)),AVERAGEIFS(ObservedSpeciesData!T$2:T$4955,ObservedSpeciesData!$A$2:$A$4955,$A1026,ObservedSpeciesData!$D$2:$D$4955,$D1026),"")</f>
        <v/>
      </c>
      <c r="U1026" s="24" t="str">
        <f>IF(ISNUMBER(AVERAGEIFS(ObservedSpeciesData!U$2:U$4955,ObservedSpeciesData!$A$2:$A$4955,$A1026,ObservedSpeciesData!$C$2:$C$4955,$C1026,ObservedSpeciesData!$D$2:$D$4955,$D1026)),AVERAGEIFS(ObservedSpeciesData!U$2:U$4955,ObservedSpeciesData!$A$2:$A$4955,$A1026,ObservedSpeciesData!$C$2:$C$4955,$C1026,ObservedSpeciesData!$D$2:$D$4955,$D1026),"")</f>
        <v/>
      </c>
      <c r="V1026" s="23" t="str">
        <f>IF(ISNUMBER(AVERAGEIFS(ObservedSpeciesData!V$2:V$4955,ObservedSpeciesData!$A$2:$A$4955,$A1026,ObservedSpeciesData!$D$2:$D$4955,$D1026)),AVERAGEIFS(ObservedSpeciesData!V$2:V$4955,ObservedSpeciesData!$A$2:$A$4955,$A1026,ObservedSpeciesData!$D$2:$D$4955,$D1026),"")</f>
        <v/>
      </c>
      <c r="W1026" s="23" t="str">
        <f>IF(ISNUMBER(AVERAGEIFS(ObservedSpeciesData!W$2:W$4955,ObservedSpeciesData!$A$2:$A$4955,$A1026,ObservedSpeciesData!$D$2:$D$4955,$D1026)),AVERAGEIFS(ObservedSpeciesData!W$2:W$4955,ObservedSpeciesData!$A$2:$A$4955,$A1026,ObservedSpeciesData!$D$2:$D$4955,$D1026),"")</f>
        <v/>
      </c>
      <c r="X1026" s="23" t="str">
        <f>IF(ISNUMBER(AVERAGEIFS(ObservedSpeciesData!X$2:X$4955,ObservedSpeciesData!$A$2:$A$4955,$A1026,ObservedSpeciesData!$D$2:$D$4955,$D1026)),AVERAGEIFS(ObservedSpeciesData!X$2:X$4955,ObservedSpeciesData!$A$2:$A$4955,$A1026,ObservedSpeciesData!$D$2:$D$4955,$D1026),"")</f>
        <v/>
      </c>
      <c r="Y1026" s="23" t="str">
        <f>IF(ISNUMBER(AVERAGEIFS(ObservedSpeciesData!Y$2:Y$4955,ObservedSpeciesData!$A$2:$A$4955,$A1026,ObservedSpeciesData!$D$2:$D$4955,$D1026)),AVERAGEIFS(ObservedSpeciesData!Y$2:Y$4955,ObservedSpeciesData!$A$2:$A$4955,$A1026,ObservedSpeciesData!$D$2:$D$4955,$D1026),"")</f>
        <v/>
      </c>
      <c r="Z1026" s="23" t="str">
        <f>IF(ISNUMBER(AVERAGEIFS(ObservedSpeciesData!Z$2:Z$4955,ObservedSpeciesData!$A$2:$A$4955,$A1026,ObservedSpeciesData!$D$2:$D$4955,$D1026)),AVERAGEIFS(ObservedSpeciesData!Z$2:Z$4955,ObservedSpeciesData!$A$2:$A$4955,$A1026,ObservedSpeciesData!$D$2:$D$4955,$D1026),"")</f>
        <v/>
      </c>
      <c r="AA1026" s="23" t="str">
        <f>IF(ISNUMBER(AVERAGEIFS(ObservedSpeciesData!AA$2:AA$4955,ObservedSpeciesData!$A$2:$A$4955,$A1026,ObservedSpeciesData!$D$2:$D$4955,$D1026)),AVERAGEIFS(ObservedSpeciesData!AA$2:AA$4955,ObservedSpeciesData!$A$2:$A$4955,$A1026,ObservedSpeciesData!$D$2:$D$4955,$D1026),"")</f>
        <v/>
      </c>
      <c r="AB1026" s="24" t="str">
        <f>IF(ISNUMBER(AVERAGEIFS(ObservedSpeciesData!AB$2:AB$4955,ObservedSpeciesData!$A$2:$A$4955,$A1026,ObservedSpeciesData!$D$2:$D$4955,$D1026)),AVERAGEIFS(ObservedSpeciesData!AB$2:AB$4955,ObservedSpeciesData!$A$2:$A$4955,$A1026,ObservedSpeciesData!$D$2:$D$4955,$D1026),"")</f>
        <v/>
      </c>
      <c r="AC1026" s="24" t="str">
        <f>IF(ISNUMBER(AVERAGEIFS(ObservedSpeciesData!AC$2:AC$4955,ObservedSpeciesData!$A$2:$A$4955,$A1026,ObservedSpeciesData!$D$2:$D$4955,$D1026)),AVERAGEIFS(ObservedSpeciesData!AC$2:AC$4955,ObservedSpeciesData!$A$2:$A$4955,$A1026,ObservedSpeciesData!$D$2:$D$4955,$D1026),"")</f>
        <v/>
      </c>
      <c r="AD1026" s="23" t="str">
        <f>IF(ISNUMBER(AVERAGEIFS(ObservedSpeciesData!AD$2:AD$4955,ObservedSpeciesData!$A$2:$A$4955,$A1026,ObservedSpeciesData!$D$2:$D$4955,$D1026)),AVERAGEIFS(ObservedSpeciesData!AD$2:AD$4955,ObservedSpeciesData!$A$2:$A$4955,$A1026,ObservedSpeciesData!$D$2:$D$4955,$D1026),"")</f>
        <v/>
      </c>
      <c r="AE1026" s="24" t="str">
        <f>IF(ISNUMBER(AVERAGEIFS(ObservedSpeciesData!AE$2:AE$4955,ObservedSpeciesData!$A$2:$A$4955,$A1026,ObservedSpeciesData!$D$2:$D$4955,$D1026)),AVERAGEIFS(ObservedSpeciesData!AE$2:AE$4955,ObservedSpeciesData!$A$2:$A$4955,$A1026,ObservedSpeciesData!$D$2:$D$4955,$D1026),"")</f>
        <v/>
      </c>
      <c r="AF1026" s="23"/>
      <c r="AG1026" s="24"/>
      <c r="AH1026" s="23" t="str">
        <f>IF(ISNUMBER(AVERAGEIFS(ObservedSpeciesData!AH$2:AH$4955,ObservedSpeciesData!$A$2:$A$4955,$A1026,ObservedSpeciesData!$D$2:$D$4955,$D1026)),AVERAGEIFS(ObservedSpeciesData!AH$2:AH$4955,ObservedSpeciesData!$A$2:$A$4955,$A1026,ObservedSpeciesData!$D$2:$D$4955,$D1026),"")</f>
        <v/>
      </c>
      <c r="AI1026" s="23" t="str">
        <f>IF(ISNUMBER(AVERAGEIFS(ObservedSpeciesData!AI$2:AI$4955,ObservedSpeciesData!$A$2:$A$4955,$A1026,ObservedSpeciesData!$C$2:$C$4955,$C1026,ObservedSpeciesData!$D$2:$D$4955,$D1026)),AVERAGEIFS(ObservedSpeciesData!AI$2:AI$4955,ObservedSpeciesData!$A$2:$A$4955,$A1026,ObservedSpeciesData!$C$2:$C$4955,$C1026,ObservedSpeciesData!$D$2:$D$4955,$D1026),"")</f>
        <v/>
      </c>
      <c r="AJ1026" s="2">
        <f>COUNTIFS(ObservedSpeciesData!$A$2:$A$828,$A1026,ObservedSpeciesData!$D$2:$D$828,$D1026)</f>
        <v>0</v>
      </c>
      <c r="AK1026" s="2">
        <f t="shared" ref="AK1026:AK1089" si="16">COUNT(M1026:AI1026)</f>
        <v>1</v>
      </c>
    </row>
    <row r="1027" spans="1:37" x14ac:dyDescent="0.25">
      <c r="A1027" s="14" t="s">
        <v>91</v>
      </c>
      <c r="B1027" t="s">
        <v>80</v>
      </c>
      <c r="C1027" t="s">
        <v>90</v>
      </c>
      <c r="D1027" s="13">
        <v>42305</v>
      </c>
      <c r="E1027">
        <v>1</v>
      </c>
      <c r="F1027">
        <v>500</v>
      </c>
      <c r="G1027" s="2" t="s">
        <v>87</v>
      </c>
      <c r="H1027" s="2" t="s">
        <v>11</v>
      </c>
      <c r="I1027">
        <v>9</v>
      </c>
      <c r="J1027" s="2" t="s">
        <v>88</v>
      </c>
      <c r="K1027" s="2">
        <f>IF(ISNUMBER(AVERAGEIFS(ObservedSpeciesData!K$2:K$4955,ObservedSpeciesData!$A$2:$A$4955,$A1027,ObservedSpeciesData!$D$2:$D$4955,$D1027)),AVERAGEIFS(ObservedSpeciesData!K$2:K$4955,ObservedSpeciesData!$A$2:$A$4955,$A1027,ObservedSpeciesData!$D$2:$D$4955,$D1027),"")</f>
        <v>450</v>
      </c>
      <c r="L1027" s="26">
        <f>IF(ISNUMBER(AVERAGEIFS(ObservedSpeciesData!L$2:L$4955,ObservedSpeciesData!$A$2:$A$4955,$A1027,ObservedSpeciesData!$D$2:$D$4955,$D1027)),AVERAGEIFS(ObservedSpeciesData!L$2:L$4955,ObservedSpeciesData!$A$2:$A$4955,$A1027,ObservedSpeciesData!$D$2:$D$4955,$D1027),"")</f>
        <v>1961.6666666666667</v>
      </c>
      <c r="M1027" s="23">
        <f>IF(ISNUMBER(AVERAGEIFS(ObservedSpeciesData!M$2:M$4955,ObservedSpeciesData!$A$2:$A$4955,$A1027,ObservedSpeciesData!$D$2:$D$4955,$D1027)),AVERAGEIFS(ObservedSpeciesData!M$2:M$4955,ObservedSpeciesData!$A$2:$A$4955,$A1027,ObservedSpeciesData!$D$2:$D$4955,$D1027),"")</f>
        <v>196.16666666666666</v>
      </c>
      <c r="N1027" s="23" t="str">
        <f>IF(ISNUMBER(AVERAGEIFS(ObservedSpeciesData!N$2:N$4955,ObservedSpeciesData!$A$2:$A$4955,$A1027,ObservedSpeciesData!$D$2:$D$4955,$D1027)),AVERAGEIFS(ObservedSpeciesData!N$2:N$4955,ObservedSpeciesData!$A$2:$A$4955,$A1027,ObservedSpeciesData!$D$2:$D$4955,$D1027),"")</f>
        <v/>
      </c>
      <c r="O1027" s="23" t="str">
        <f>IF(ISNUMBER(AVERAGEIFS(ObservedSpeciesData!O$2:O$4955,ObservedSpeciesData!$A$2:$A$4955,$A1027,ObservedSpeciesData!$D$2:$D$4955,$D1027)),AVERAGEIFS(ObservedSpeciesData!O$2:O$4955,ObservedSpeciesData!$A$2:$A$4955,$A1027,ObservedSpeciesData!$D$2:$D$4955,$D1027),"")</f>
        <v/>
      </c>
      <c r="P1027" s="23" t="str">
        <f>IF(ISNUMBER(AVERAGEIFS(ObservedSpeciesData!P$2:P$4955,ObservedSpeciesData!$A$2:$A$4955,$A1027,ObservedSpeciesData!$C$2:$C$4955,$C1027,ObservedSpeciesData!$D$2:$D$4955,$D1027)),AVERAGEIFS(ObservedSpeciesData!P$2:P$4955,ObservedSpeciesData!$A$2:$A$4955,$A1027,ObservedSpeciesData!$C$2:$C$4955,$C1027,ObservedSpeciesData!$D$2:$D$4955,$D1027),"")</f>
        <v/>
      </c>
      <c r="Q1027" s="23"/>
      <c r="R1027" s="25" t="str">
        <f>IF(ISNUMBER(AVERAGEIFS(ObservedSpeciesData!R$2:R$4955,ObservedSpeciesData!$A$2:$A$4955,$A1027,ObservedSpeciesData!$D$2:$D$4955,$D1027)),AVERAGEIFS(ObservedSpeciesData!R$2:R$4955,ObservedSpeciesData!$A$2:$A$4955,$A1027,ObservedSpeciesData!$D$2:$D$4955,$D1027),"")</f>
        <v/>
      </c>
      <c r="S1027" s="25" t="str">
        <f>IF(ISNUMBER(AVERAGEIFS(ObservedSpeciesData!S$2:S$4955,ObservedSpeciesData!$A$2:$A$4955,$A1027,ObservedSpeciesData!$D$2:$D$4955,$D1027)),AVERAGEIFS(ObservedSpeciesData!S$2:S$4955,ObservedSpeciesData!$A$2:$A$4955,$A1027,ObservedSpeciesData!$D$2:$D$4955,$D1027),"")</f>
        <v/>
      </c>
      <c r="T1027" s="23" t="str">
        <f>IF(ISNUMBER(AVERAGEIFS(ObservedSpeciesData!T$2:T$4955,ObservedSpeciesData!$A$2:$A$4955,$A1027,ObservedSpeciesData!$D$2:$D$4955,$D1027)),AVERAGEIFS(ObservedSpeciesData!T$2:T$4955,ObservedSpeciesData!$A$2:$A$4955,$A1027,ObservedSpeciesData!$D$2:$D$4955,$D1027),"")</f>
        <v/>
      </c>
      <c r="U1027" s="24" t="str">
        <f>IF(ISNUMBER(AVERAGEIFS(ObservedSpeciesData!U$2:U$4955,ObservedSpeciesData!$A$2:$A$4955,$A1027,ObservedSpeciesData!$C$2:$C$4955,$C1027,ObservedSpeciesData!$D$2:$D$4955,$D1027)),AVERAGEIFS(ObservedSpeciesData!U$2:U$4955,ObservedSpeciesData!$A$2:$A$4955,$A1027,ObservedSpeciesData!$C$2:$C$4955,$C1027,ObservedSpeciesData!$D$2:$D$4955,$D1027),"")</f>
        <v/>
      </c>
      <c r="V1027" s="23" t="str">
        <f>IF(ISNUMBER(AVERAGEIFS(ObservedSpeciesData!V$2:V$4955,ObservedSpeciesData!$A$2:$A$4955,$A1027,ObservedSpeciesData!$D$2:$D$4955,$D1027)),AVERAGEIFS(ObservedSpeciesData!V$2:V$4955,ObservedSpeciesData!$A$2:$A$4955,$A1027,ObservedSpeciesData!$D$2:$D$4955,$D1027),"")</f>
        <v/>
      </c>
      <c r="W1027" s="23" t="str">
        <f>IF(ISNUMBER(AVERAGEIFS(ObservedSpeciesData!W$2:W$4955,ObservedSpeciesData!$A$2:$A$4955,$A1027,ObservedSpeciesData!$D$2:$D$4955,$D1027)),AVERAGEIFS(ObservedSpeciesData!W$2:W$4955,ObservedSpeciesData!$A$2:$A$4955,$A1027,ObservedSpeciesData!$D$2:$D$4955,$D1027),"")</f>
        <v/>
      </c>
      <c r="X1027" s="23" t="str">
        <f>IF(ISNUMBER(AVERAGEIFS(ObservedSpeciesData!X$2:X$4955,ObservedSpeciesData!$A$2:$A$4955,$A1027,ObservedSpeciesData!$D$2:$D$4955,$D1027)),AVERAGEIFS(ObservedSpeciesData!X$2:X$4955,ObservedSpeciesData!$A$2:$A$4955,$A1027,ObservedSpeciesData!$D$2:$D$4955,$D1027),"")</f>
        <v/>
      </c>
      <c r="Y1027" s="23" t="str">
        <f>IF(ISNUMBER(AVERAGEIFS(ObservedSpeciesData!Y$2:Y$4955,ObservedSpeciesData!$A$2:$A$4955,$A1027,ObservedSpeciesData!$D$2:$D$4955,$D1027)),AVERAGEIFS(ObservedSpeciesData!Y$2:Y$4955,ObservedSpeciesData!$A$2:$A$4955,$A1027,ObservedSpeciesData!$D$2:$D$4955,$D1027),"")</f>
        <v/>
      </c>
      <c r="Z1027" s="23" t="str">
        <f>IF(ISNUMBER(AVERAGEIFS(ObservedSpeciesData!Z$2:Z$4955,ObservedSpeciesData!$A$2:$A$4955,$A1027,ObservedSpeciesData!$D$2:$D$4955,$D1027)),AVERAGEIFS(ObservedSpeciesData!Z$2:Z$4955,ObservedSpeciesData!$A$2:$A$4955,$A1027,ObservedSpeciesData!$D$2:$D$4955,$D1027),"")</f>
        <v/>
      </c>
      <c r="AA1027" s="23" t="str">
        <f>IF(ISNUMBER(AVERAGEIFS(ObservedSpeciesData!AA$2:AA$4955,ObservedSpeciesData!$A$2:$A$4955,$A1027,ObservedSpeciesData!$D$2:$D$4955,$D1027)),AVERAGEIFS(ObservedSpeciesData!AA$2:AA$4955,ObservedSpeciesData!$A$2:$A$4955,$A1027,ObservedSpeciesData!$D$2:$D$4955,$D1027),"")</f>
        <v/>
      </c>
      <c r="AB1027" s="24" t="str">
        <f>IF(ISNUMBER(AVERAGEIFS(ObservedSpeciesData!AB$2:AB$4955,ObservedSpeciesData!$A$2:$A$4955,$A1027,ObservedSpeciesData!$D$2:$D$4955,$D1027)),AVERAGEIFS(ObservedSpeciesData!AB$2:AB$4955,ObservedSpeciesData!$A$2:$A$4955,$A1027,ObservedSpeciesData!$D$2:$D$4955,$D1027),"")</f>
        <v/>
      </c>
      <c r="AC1027" s="24" t="str">
        <f>IF(ISNUMBER(AVERAGEIFS(ObservedSpeciesData!AC$2:AC$4955,ObservedSpeciesData!$A$2:$A$4955,$A1027,ObservedSpeciesData!$D$2:$D$4955,$D1027)),AVERAGEIFS(ObservedSpeciesData!AC$2:AC$4955,ObservedSpeciesData!$A$2:$A$4955,$A1027,ObservedSpeciesData!$D$2:$D$4955,$D1027),"")</f>
        <v/>
      </c>
      <c r="AD1027" s="23" t="str">
        <f>IF(ISNUMBER(AVERAGEIFS(ObservedSpeciesData!AD$2:AD$4955,ObservedSpeciesData!$A$2:$A$4955,$A1027,ObservedSpeciesData!$D$2:$D$4955,$D1027)),AVERAGEIFS(ObservedSpeciesData!AD$2:AD$4955,ObservedSpeciesData!$A$2:$A$4955,$A1027,ObservedSpeciesData!$D$2:$D$4955,$D1027),"")</f>
        <v/>
      </c>
      <c r="AE1027" s="24" t="str">
        <f>IF(ISNUMBER(AVERAGEIFS(ObservedSpeciesData!AE$2:AE$4955,ObservedSpeciesData!$A$2:$A$4955,$A1027,ObservedSpeciesData!$D$2:$D$4955,$D1027)),AVERAGEIFS(ObservedSpeciesData!AE$2:AE$4955,ObservedSpeciesData!$A$2:$A$4955,$A1027,ObservedSpeciesData!$D$2:$D$4955,$D1027),"")</f>
        <v/>
      </c>
      <c r="AF1027" s="23"/>
      <c r="AG1027" s="24"/>
      <c r="AH1027" s="23" t="str">
        <f>IF(ISNUMBER(AVERAGEIFS(ObservedSpeciesData!AH$2:AH$4955,ObservedSpeciesData!$A$2:$A$4955,$A1027,ObservedSpeciesData!$D$2:$D$4955,$D1027)),AVERAGEIFS(ObservedSpeciesData!AH$2:AH$4955,ObservedSpeciesData!$A$2:$A$4955,$A1027,ObservedSpeciesData!$D$2:$D$4955,$D1027),"")</f>
        <v/>
      </c>
      <c r="AI1027" s="23" t="str">
        <f>IF(ISNUMBER(AVERAGEIFS(ObservedSpeciesData!AI$2:AI$4955,ObservedSpeciesData!$A$2:$A$4955,$A1027,ObservedSpeciesData!$C$2:$C$4955,$C1027,ObservedSpeciesData!$D$2:$D$4955,$D1027)),AVERAGEIFS(ObservedSpeciesData!AI$2:AI$4955,ObservedSpeciesData!$A$2:$A$4955,$A1027,ObservedSpeciesData!$C$2:$C$4955,$C1027,ObservedSpeciesData!$D$2:$D$4955,$D1027),"")</f>
        <v/>
      </c>
      <c r="AJ1027" s="2">
        <f>COUNTIFS(ObservedSpeciesData!$A$2:$A$828,$A1027,ObservedSpeciesData!$D$2:$D$828,$D1027)</f>
        <v>0</v>
      </c>
      <c r="AK1027" s="2">
        <f t="shared" si="16"/>
        <v>1</v>
      </c>
    </row>
    <row r="1028" spans="1:37" x14ac:dyDescent="0.25">
      <c r="A1028" s="14" t="s">
        <v>96</v>
      </c>
      <c r="B1028" t="s">
        <v>80</v>
      </c>
      <c r="C1028" t="s">
        <v>90</v>
      </c>
      <c r="D1028" s="13">
        <v>42312</v>
      </c>
      <c r="E1028">
        <v>1</v>
      </c>
      <c r="F1028">
        <v>0</v>
      </c>
      <c r="G1028" s="2" t="s">
        <v>87</v>
      </c>
      <c r="H1028" s="2" t="s">
        <v>11</v>
      </c>
      <c r="I1028">
        <v>9</v>
      </c>
      <c r="J1028" s="2" t="s">
        <v>88</v>
      </c>
      <c r="K1028" s="2">
        <f>IF(ISNUMBER(AVERAGEIFS(ObservedSpeciesData!K$2:K$4955,ObservedSpeciesData!$A$2:$A$4955,$A1028,ObservedSpeciesData!$D$2:$D$4955,$D1028)),AVERAGEIFS(ObservedSpeciesData!K$2:K$4955,ObservedSpeciesData!$A$2:$A$4955,$A1028,ObservedSpeciesData!$D$2:$D$4955,$D1028),"")</f>
        <v>0</v>
      </c>
      <c r="L1028" s="26">
        <f>IF(ISNUMBER(AVERAGEIFS(ObservedSpeciesData!L$2:L$4955,ObservedSpeciesData!$A$2:$A$4955,$A1028,ObservedSpeciesData!$D$2:$D$4955,$D1028)),AVERAGEIFS(ObservedSpeciesData!L$2:L$4955,ObservedSpeciesData!$A$2:$A$4955,$A1028,ObservedSpeciesData!$D$2:$D$4955,$D1028),"")</f>
        <v>1936</v>
      </c>
      <c r="M1028" s="23">
        <f>IF(ISNUMBER(AVERAGEIFS(ObservedSpeciesData!M$2:M$4955,ObservedSpeciesData!$A$2:$A$4955,$A1028,ObservedSpeciesData!$D$2:$D$4955,$D1028)),AVERAGEIFS(ObservedSpeciesData!M$2:M$4955,ObservedSpeciesData!$A$2:$A$4955,$A1028,ObservedSpeciesData!$D$2:$D$4955,$D1028),"")</f>
        <v>193.6</v>
      </c>
      <c r="N1028" s="23" t="str">
        <f>IF(ISNUMBER(AVERAGEIFS(ObservedSpeciesData!N$2:N$4955,ObservedSpeciesData!$A$2:$A$4955,$A1028,ObservedSpeciesData!$D$2:$D$4955,$D1028)),AVERAGEIFS(ObservedSpeciesData!N$2:N$4955,ObservedSpeciesData!$A$2:$A$4955,$A1028,ObservedSpeciesData!$D$2:$D$4955,$D1028),"")</f>
        <v/>
      </c>
      <c r="O1028" s="23" t="str">
        <f>IF(ISNUMBER(AVERAGEIFS(ObservedSpeciesData!O$2:O$4955,ObservedSpeciesData!$A$2:$A$4955,$A1028,ObservedSpeciesData!$D$2:$D$4955,$D1028)),AVERAGEIFS(ObservedSpeciesData!O$2:O$4955,ObservedSpeciesData!$A$2:$A$4955,$A1028,ObservedSpeciesData!$D$2:$D$4955,$D1028),"")</f>
        <v/>
      </c>
      <c r="P1028" s="23" t="str">
        <f>IF(ISNUMBER(AVERAGEIFS(ObservedSpeciesData!P$2:P$4955,ObservedSpeciesData!$A$2:$A$4955,$A1028,ObservedSpeciesData!$C$2:$C$4955,$C1028,ObservedSpeciesData!$D$2:$D$4955,$D1028)),AVERAGEIFS(ObservedSpeciesData!P$2:P$4955,ObservedSpeciesData!$A$2:$A$4955,$A1028,ObservedSpeciesData!$C$2:$C$4955,$C1028,ObservedSpeciesData!$D$2:$D$4955,$D1028),"")</f>
        <v/>
      </c>
      <c r="Q1028" s="23"/>
      <c r="R1028" s="25" t="str">
        <f>IF(ISNUMBER(AVERAGEIFS(ObservedSpeciesData!R$2:R$4955,ObservedSpeciesData!$A$2:$A$4955,$A1028,ObservedSpeciesData!$D$2:$D$4955,$D1028)),AVERAGEIFS(ObservedSpeciesData!R$2:R$4955,ObservedSpeciesData!$A$2:$A$4955,$A1028,ObservedSpeciesData!$D$2:$D$4955,$D1028),"")</f>
        <v/>
      </c>
      <c r="S1028" s="25" t="str">
        <f>IF(ISNUMBER(AVERAGEIFS(ObservedSpeciesData!S$2:S$4955,ObservedSpeciesData!$A$2:$A$4955,$A1028,ObservedSpeciesData!$D$2:$D$4955,$D1028)),AVERAGEIFS(ObservedSpeciesData!S$2:S$4955,ObservedSpeciesData!$A$2:$A$4955,$A1028,ObservedSpeciesData!$D$2:$D$4955,$D1028),"")</f>
        <v/>
      </c>
      <c r="T1028" s="23" t="str">
        <f>IF(ISNUMBER(AVERAGEIFS(ObservedSpeciesData!T$2:T$4955,ObservedSpeciesData!$A$2:$A$4955,$A1028,ObservedSpeciesData!$D$2:$D$4955,$D1028)),AVERAGEIFS(ObservedSpeciesData!T$2:T$4955,ObservedSpeciesData!$A$2:$A$4955,$A1028,ObservedSpeciesData!$D$2:$D$4955,$D1028),"")</f>
        <v/>
      </c>
      <c r="U1028" s="24" t="str">
        <f>IF(ISNUMBER(AVERAGEIFS(ObservedSpeciesData!U$2:U$4955,ObservedSpeciesData!$A$2:$A$4955,$A1028,ObservedSpeciesData!$C$2:$C$4955,$C1028,ObservedSpeciesData!$D$2:$D$4955,$D1028)),AVERAGEIFS(ObservedSpeciesData!U$2:U$4955,ObservedSpeciesData!$A$2:$A$4955,$A1028,ObservedSpeciesData!$C$2:$C$4955,$C1028,ObservedSpeciesData!$D$2:$D$4955,$D1028),"")</f>
        <v/>
      </c>
      <c r="V1028" s="23" t="str">
        <f>IF(ISNUMBER(AVERAGEIFS(ObservedSpeciesData!V$2:V$4955,ObservedSpeciesData!$A$2:$A$4955,$A1028,ObservedSpeciesData!$D$2:$D$4955,$D1028)),AVERAGEIFS(ObservedSpeciesData!V$2:V$4955,ObservedSpeciesData!$A$2:$A$4955,$A1028,ObservedSpeciesData!$D$2:$D$4955,$D1028),"")</f>
        <v/>
      </c>
      <c r="W1028" s="23" t="str">
        <f>IF(ISNUMBER(AVERAGEIFS(ObservedSpeciesData!W$2:W$4955,ObservedSpeciesData!$A$2:$A$4955,$A1028,ObservedSpeciesData!$D$2:$D$4955,$D1028)),AVERAGEIFS(ObservedSpeciesData!W$2:W$4955,ObservedSpeciesData!$A$2:$A$4955,$A1028,ObservedSpeciesData!$D$2:$D$4955,$D1028),"")</f>
        <v/>
      </c>
      <c r="X1028" s="23" t="str">
        <f>IF(ISNUMBER(AVERAGEIFS(ObservedSpeciesData!X$2:X$4955,ObservedSpeciesData!$A$2:$A$4955,$A1028,ObservedSpeciesData!$D$2:$D$4955,$D1028)),AVERAGEIFS(ObservedSpeciesData!X$2:X$4955,ObservedSpeciesData!$A$2:$A$4955,$A1028,ObservedSpeciesData!$D$2:$D$4955,$D1028),"")</f>
        <v/>
      </c>
      <c r="Y1028" s="23" t="str">
        <f>IF(ISNUMBER(AVERAGEIFS(ObservedSpeciesData!Y$2:Y$4955,ObservedSpeciesData!$A$2:$A$4955,$A1028,ObservedSpeciesData!$D$2:$D$4955,$D1028)),AVERAGEIFS(ObservedSpeciesData!Y$2:Y$4955,ObservedSpeciesData!$A$2:$A$4955,$A1028,ObservedSpeciesData!$D$2:$D$4955,$D1028),"")</f>
        <v/>
      </c>
      <c r="Z1028" s="23" t="str">
        <f>IF(ISNUMBER(AVERAGEIFS(ObservedSpeciesData!Z$2:Z$4955,ObservedSpeciesData!$A$2:$A$4955,$A1028,ObservedSpeciesData!$D$2:$D$4955,$D1028)),AVERAGEIFS(ObservedSpeciesData!Z$2:Z$4955,ObservedSpeciesData!$A$2:$A$4955,$A1028,ObservedSpeciesData!$D$2:$D$4955,$D1028),"")</f>
        <v/>
      </c>
      <c r="AA1028" s="23" t="str">
        <f>IF(ISNUMBER(AVERAGEIFS(ObservedSpeciesData!AA$2:AA$4955,ObservedSpeciesData!$A$2:$A$4955,$A1028,ObservedSpeciesData!$D$2:$D$4955,$D1028)),AVERAGEIFS(ObservedSpeciesData!AA$2:AA$4955,ObservedSpeciesData!$A$2:$A$4955,$A1028,ObservedSpeciesData!$D$2:$D$4955,$D1028),"")</f>
        <v/>
      </c>
      <c r="AB1028" s="24" t="str">
        <f>IF(ISNUMBER(AVERAGEIFS(ObservedSpeciesData!AB$2:AB$4955,ObservedSpeciesData!$A$2:$A$4955,$A1028,ObservedSpeciesData!$D$2:$D$4955,$D1028)),AVERAGEIFS(ObservedSpeciesData!AB$2:AB$4955,ObservedSpeciesData!$A$2:$A$4955,$A1028,ObservedSpeciesData!$D$2:$D$4955,$D1028),"")</f>
        <v/>
      </c>
      <c r="AC1028" s="24" t="str">
        <f>IF(ISNUMBER(AVERAGEIFS(ObservedSpeciesData!AC$2:AC$4955,ObservedSpeciesData!$A$2:$A$4955,$A1028,ObservedSpeciesData!$D$2:$D$4955,$D1028)),AVERAGEIFS(ObservedSpeciesData!AC$2:AC$4955,ObservedSpeciesData!$A$2:$A$4955,$A1028,ObservedSpeciesData!$D$2:$D$4955,$D1028),"")</f>
        <v/>
      </c>
      <c r="AD1028" s="23" t="str">
        <f>IF(ISNUMBER(AVERAGEIFS(ObservedSpeciesData!AD$2:AD$4955,ObservedSpeciesData!$A$2:$A$4955,$A1028,ObservedSpeciesData!$D$2:$D$4955,$D1028)),AVERAGEIFS(ObservedSpeciesData!AD$2:AD$4955,ObservedSpeciesData!$A$2:$A$4955,$A1028,ObservedSpeciesData!$D$2:$D$4955,$D1028),"")</f>
        <v/>
      </c>
      <c r="AE1028" s="24" t="str">
        <f>IF(ISNUMBER(AVERAGEIFS(ObservedSpeciesData!AE$2:AE$4955,ObservedSpeciesData!$A$2:$A$4955,$A1028,ObservedSpeciesData!$D$2:$D$4955,$D1028)),AVERAGEIFS(ObservedSpeciesData!AE$2:AE$4955,ObservedSpeciesData!$A$2:$A$4955,$A1028,ObservedSpeciesData!$D$2:$D$4955,$D1028),"")</f>
        <v/>
      </c>
      <c r="AF1028" s="23"/>
      <c r="AG1028" s="24"/>
      <c r="AH1028" s="23" t="str">
        <f>IF(ISNUMBER(AVERAGEIFS(ObservedSpeciesData!AH$2:AH$4955,ObservedSpeciesData!$A$2:$A$4955,$A1028,ObservedSpeciesData!$D$2:$D$4955,$D1028)),AVERAGEIFS(ObservedSpeciesData!AH$2:AH$4955,ObservedSpeciesData!$A$2:$A$4955,$A1028,ObservedSpeciesData!$D$2:$D$4955,$D1028),"")</f>
        <v/>
      </c>
      <c r="AI1028" s="23" t="str">
        <f>IF(ISNUMBER(AVERAGEIFS(ObservedSpeciesData!AI$2:AI$4955,ObservedSpeciesData!$A$2:$A$4955,$A1028,ObservedSpeciesData!$C$2:$C$4955,$C1028,ObservedSpeciesData!$D$2:$D$4955,$D1028)),AVERAGEIFS(ObservedSpeciesData!AI$2:AI$4955,ObservedSpeciesData!$A$2:$A$4955,$A1028,ObservedSpeciesData!$C$2:$C$4955,$C1028,ObservedSpeciesData!$D$2:$D$4955,$D1028),"")</f>
        <v/>
      </c>
      <c r="AJ1028" s="2">
        <f>COUNTIFS(ObservedSpeciesData!$A$2:$A$828,$A1028,ObservedSpeciesData!$D$2:$D$828,$D1028)</f>
        <v>0</v>
      </c>
      <c r="AK1028" s="2">
        <f t="shared" si="16"/>
        <v>1</v>
      </c>
    </row>
    <row r="1029" spans="1:37" x14ac:dyDescent="0.25">
      <c r="A1029" s="14" t="s">
        <v>95</v>
      </c>
      <c r="B1029" t="s">
        <v>80</v>
      </c>
      <c r="C1029" t="s">
        <v>90</v>
      </c>
      <c r="D1029" s="13">
        <v>42312</v>
      </c>
      <c r="E1029">
        <v>1</v>
      </c>
      <c r="F1029">
        <v>50</v>
      </c>
      <c r="G1029" s="2" t="s">
        <v>87</v>
      </c>
      <c r="H1029" s="2" t="s">
        <v>11</v>
      </c>
      <c r="I1029">
        <v>9</v>
      </c>
      <c r="J1029" s="2" t="s">
        <v>88</v>
      </c>
      <c r="K1029" s="2">
        <f>IF(ISNUMBER(AVERAGEIFS(ObservedSpeciesData!K$2:K$4955,ObservedSpeciesData!$A$2:$A$4955,$A1029,ObservedSpeciesData!$D$2:$D$4955,$D1029)),AVERAGEIFS(ObservedSpeciesData!K$2:K$4955,ObservedSpeciesData!$A$2:$A$4955,$A1029,ObservedSpeciesData!$D$2:$D$4955,$D1029),"")</f>
        <v>45</v>
      </c>
      <c r="L1029" s="26">
        <f>IF(ISNUMBER(AVERAGEIFS(ObservedSpeciesData!L$2:L$4955,ObservedSpeciesData!$A$2:$A$4955,$A1029,ObservedSpeciesData!$D$2:$D$4955,$D1029)),AVERAGEIFS(ObservedSpeciesData!L$2:L$4955,ObservedSpeciesData!$A$2:$A$4955,$A1029,ObservedSpeciesData!$D$2:$D$4955,$D1029),"")</f>
        <v>2072</v>
      </c>
      <c r="M1029" s="23">
        <f>IF(ISNUMBER(AVERAGEIFS(ObservedSpeciesData!M$2:M$4955,ObservedSpeciesData!$A$2:$A$4955,$A1029,ObservedSpeciesData!$D$2:$D$4955,$D1029)),AVERAGEIFS(ObservedSpeciesData!M$2:M$4955,ObservedSpeciesData!$A$2:$A$4955,$A1029,ObservedSpeciesData!$D$2:$D$4955,$D1029),"")</f>
        <v>207.19999999999996</v>
      </c>
      <c r="N1029" s="23" t="str">
        <f>IF(ISNUMBER(AVERAGEIFS(ObservedSpeciesData!N$2:N$4955,ObservedSpeciesData!$A$2:$A$4955,$A1029,ObservedSpeciesData!$D$2:$D$4955,$D1029)),AVERAGEIFS(ObservedSpeciesData!N$2:N$4955,ObservedSpeciesData!$A$2:$A$4955,$A1029,ObservedSpeciesData!$D$2:$D$4955,$D1029),"")</f>
        <v/>
      </c>
      <c r="O1029" s="23" t="str">
        <f>IF(ISNUMBER(AVERAGEIFS(ObservedSpeciesData!O$2:O$4955,ObservedSpeciesData!$A$2:$A$4955,$A1029,ObservedSpeciesData!$D$2:$D$4955,$D1029)),AVERAGEIFS(ObservedSpeciesData!O$2:O$4955,ObservedSpeciesData!$A$2:$A$4955,$A1029,ObservedSpeciesData!$D$2:$D$4955,$D1029),"")</f>
        <v/>
      </c>
      <c r="P1029" s="23" t="str">
        <f>IF(ISNUMBER(AVERAGEIFS(ObservedSpeciesData!P$2:P$4955,ObservedSpeciesData!$A$2:$A$4955,$A1029,ObservedSpeciesData!$C$2:$C$4955,$C1029,ObservedSpeciesData!$D$2:$D$4955,$D1029)),AVERAGEIFS(ObservedSpeciesData!P$2:P$4955,ObservedSpeciesData!$A$2:$A$4955,$A1029,ObservedSpeciesData!$C$2:$C$4955,$C1029,ObservedSpeciesData!$D$2:$D$4955,$D1029),"")</f>
        <v/>
      </c>
      <c r="Q1029" s="23"/>
      <c r="R1029" s="25" t="str">
        <f>IF(ISNUMBER(AVERAGEIFS(ObservedSpeciesData!R$2:R$4955,ObservedSpeciesData!$A$2:$A$4955,$A1029,ObservedSpeciesData!$D$2:$D$4955,$D1029)),AVERAGEIFS(ObservedSpeciesData!R$2:R$4955,ObservedSpeciesData!$A$2:$A$4955,$A1029,ObservedSpeciesData!$D$2:$D$4955,$D1029),"")</f>
        <v/>
      </c>
      <c r="S1029" s="25" t="str">
        <f>IF(ISNUMBER(AVERAGEIFS(ObservedSpeciesData!S$2:S$4955,ObservedSpeciesData!$A$2:$A$4955,$A1029,ObservedSpeciesData!$D$2:$D$4955,$D1029)),AVERAGEIFS(ObservedSpeciesData!S$2:S$4955,ObservedSpeciesData!$A$2:$A$4955,$A1029,ObservedSpeciesData!$D$2:$D$4955,$D1029),"")</f>
        <v/>
      </c>
      <c r="T1029" s="23" t="str">
        <f>IF(ISNUMBER(AVERAGEIFS(ObservedSpeciesData!T$2:T$4955,ObservedSpeciesData!$A$2:$A$4955,$A1029,ObservedSpeciesData!$D$2:$D$4955,$D1029)),AVERAGEIFS(ObservedSpeciesData!T$2:T$4955,ObservedSpeciesData!$A$2:$A$4955,$A1029,ObservedSpeciesData!$D$2:$D$4955,$D1029),"")</f>
        <v/>
      </c>
      <c r="U1029" s="24" t="str">
        <f>IF(ISNUMBER(AVERAGEIFS(ObservedSpeciesData!U$2:U$4955,ObservedSpeciesData!$A$2:$A$4955,$A1029,ObservedSpeciesData!$C$2:$C$4955,$C1029,ObservedSpeciesData!$D$2:$D$4955,$D1029)),AVERAGEIFS(ObservedSpeciesData!U$2:U$4955,ObservedSpeciesData!$A$2:$A$4955,$A1029,ObservedSpeciesData!$C$2:$C$4955,$C1029,ObservedSpeciesData!$D$2:$D$4955,$D1029),"")</f>
        <v/>
      </c>
      <c r="V1029" s="23" t="str">
        <f>IF(ISNUMBER(AVERAGEIFS(ObservedSpeciesData!V$2:V$4955,ObservedSpeciesData!$A$2:$A$4955,$A1029,ObservedSpeciesData!$D$2:$D$4955,$D1029)),AVERAGEIFS(ObservedSpeciesData!V$2:V$4955,ObservedSpeciesData!$A$2:$A$4955,$A1029,ObservedSpeciesData!$D$2:$D$4955,$D1029),"")</f>
        <v/>
      </c>
      <c r="W1029" s="23" t="str">
        <f>IF(ISNUMBER(AVERAGEIFS(ObservedSpeciesData!W$2:W$4955,ObservedSpeciesData!$A$2:$A$4955,$A1029,ObservedSpeciesData!$D$2:$D$4955,$D1029)),AVERAGEIFS(ObservedSpeciesData!W$2:W$4955,ObservedSpeciesData!$A$2:$A$4955,$A1029,ObservedSpeciesData!$D$2:$D$4955,$D1029),"")</f>
        <v/>
      </c>
      <c r="X1029" s="23" t="str">
        <f>IF(ISNUMBER(AVERAGEIFS(ObservedSpeciesData!X$2:X$4955,ObservedSpeciesData!$A$2:$A$4955,$A1029,ObservedSpeciesData!$D$2:$D$4955,$D1029)),AVERAGEIFS(ObservedSpeciesData!X$2:X$4955,ObservedSpeciesData!$A$2:$A$4955,$A1029,ObservedSpeciesData!$D$2:$D$4955,$D1029),"")</f>
        <v/>
      </c>
      <c r="Y1029" s="23" t="str">
        <f>IF(ISNUMBER(AVERAGEIFS(ObservedSpeciesData!Y$2:Y$4955,ObservedSpeciesData!$A$2:$A$4955,$A1029,ObservedSpeciesData!$D$2:$D$4955,$D1029)),AVERAGEIFS(ObservedSpeciesData!Y$2:Y$4955,ObservedSpeciesData!$A$2:$A$4955,$A1029,ObservedSpeciesData!$D$2:$D$4955,$D1029),"")</f>
        <v/>
      </c>
      <c r="Z1029" s="23" t="str">
        <f>IF(ISNUMBER(AVERAGEIFS(ObservedSpeciesData!Z$2:Z$4955,ObservedSpeciesData!$A$2:$A$4955,$A1029,ObservedSpeciesData!$D$2:$D$4955,$D1029)),AVERAGEIFS(ObservedSpeciesData!Z$2:Z$4955,ObservedSpeciesData!$A$2:$A$4955,$A1029,ObservedSpeciesData!$D$2:$D$4955,$D1029),"")</f>
        <v/>
      </c>
      <c r="AA1029" s="23" t="str">
        <f>IF(ISNUMBER(AVERAGEIFS(ObservedSpeciesData!AA$2:AA$4955,ObservedSpeciesData!$A$2:$A$4955,$A1029,ObservedSpeciesData!$D$2:$D$4955,$D1029)),AVERAGEIFS(ObservedSpeciesData!AA$2:AA$4955,ObservedSpeciesData!$A$2:$A$4955,$A1029,ObservedSpeciesData!$D$2:$D$4955,$D1029),"")</f>
        <v/>
      </c>
      <c r="AB1029" s="24" t="str">
        <f>IF(ISNUMBER(AVERAGEIFS(ObservedSpeciesData!AB$2:AB$4955,ObservedSpeciesData!$A$2:$A$4955,$A1029,ObservedSpeciesData!$D$2:$D$4955,$D1029)),AVERAGEIFS(ObservedSpeciesData!AB$2:AB$4955,ObservedSpeciesData!$A$2:$A$4955,$A1029,ObservedSpeciesData!$D$2:$D$4955,$D1029),"")</f>
        <v/>
      </c>
      <c r="AC1029" s="24" t="str">
        <f>IF(ISNUMBER(AVERAGEIFS(ObservedSpeciesData!AC$2:AC$4955,ObservedSpeciesData!$A$2:$A$4955,$A1029,ObservedSpeciesData!$D$2:$D$4955,$D1029)),AVERAGEIFS(ObservedSpeciesData!AC$2:AC$4955,ObservedSpeciesData!$A$2:$A$4955,$A1029,ObservedSpeciesData!$D$2:$D$4955,$D1029),"")</f>
        <v/>
      </c>
      <c r="AD1029" s="23" t="str">
        <f>IF(ISNUMBER(AVERAGEIFS(ObservedSpeciesData!AD$2:AD$4955,ObservedSpeciesData!$A$2:$A$4955,$A1029,ObservedSpeciesData!$D$2:$D$4955,$D1029)),AVERAGEIFS(ObservedSpeciesData!AD$2:AD$4955,ObservedSpeciesData!$A$2:$A$4955,$A1029,ObservedSpeciesData!$D$2:$D$4955,$D1029),"")</f>
        <v/>
      </c>
      <c r="AE1029" s="24" t="str">
        <f>IF(ISNUMBER(AVERAGEIFS(ObservedSpeciesData!AE$2:AE$4955,ObservedSpeciesData!$A$2:$A$4955,$A1029,ObservedSpeciesData!$D$2:$D$4955,$D1029)),AVERAGEIFS(ObservedSpeciesData!AE$2:AE$4955,ObservedSpeciesData!$A$2:$A$4955,$A1029,ObservedSpeciesData!$D$2:$D$4955,$D1029),"")</f>
        <v/>
      </c>
      <c r="AF1029" s="23"/>
      <c r="AG1029" s="24"/>
      <c r="AH1029" s="23" t="str">
        <f>IF(ISNUMBER(AVERAGEIFS(ObservedSpeciesData!AH$2:AH$4955,ObservedSpeciesData!$A$2:$A$4955,$A1029,ObservedSpeciesData!$D$2:$D$4955,$D1029)),AVERAGEIFS(ObservedSpeciesData!AH$2:AH$4955,ObservedSpeciesData!$A$2:$A$4955,$A1029,ObservedSpeciesData!$D$2:$D$4955,$D1029),"")</f>
        <v/>
      </c>
      <c r="AI1029" s="23" t="str">
        <f>IF(ISNUMBER(AVERAGEIFS(ObservedSpeciesData!AI$2:AI$4955,ObservedSpeciesData!$A$2:$A$4955,$A1029,ObservedSpeciesData!$C$2:$C$4955,$C1029,ObservedSpeciesData!$D$2:$D$4955,$D1029)),AVERAGEIFS(ObservedSpeciesData!AI$2:AI$4955,ObservedSpeciesData!$A$2:$A$4955,$A1029,ObservedSpeciesData!$C$2:$C$4955,$C1029,ObservedSpeciesData!$D$2:$D$4955,$D1029),"")</f>
        <v/>
      </c>
      <c r="AJ1029" s="2">
        <f>COUNTIFS(ObservedSpeciesData!$A$2:$A$828,$A1029,ObservedSpeciesData!$D$2:$D$828,$D1029)</f>
        <v>0</v>
      </c>
      <c r="AK1029" s="2">
        <f t="shared" si="16"/>
        <v>1</v>
      </c>
    </row>
    <row r="1030" spans="1:37" x14ac:dyDescent="0.25">
      <c r="A1030" s="14" t="s">
        <v>94</v>
      </c>
      <c r="B1030" t="s">
        <v>80</v>
      </c>
      <c r="C1030" t="s">
        <v>90</v>
      </c>
      <c r="D1030" s="13">
        <v>42312</v>
      </c>
      <c r="E1030">
        <v>1</v>
      </c>
      <c r="F1030">
        <v>100</v>
      </c>
      <c r="G1030" s="2" t="s">
        <v>87</v>
      </c>
      <c r="H1030" s="2" t="s">
        <v>11</v>
      </c>
      <c r="I1030">
        <v>9</v>
      </c>
      <c r="J1030" s="2" t="s">
        <v>88</v>
      </c>
      <c r="K1030" s="2">
        <f>IF(ISNUMBER(AVERAGEIFS(ObservedSpeciesData!K$2:K$4955,ObservedSpeciesData!$A$2:$A$4955,$A1030,ObservedSpeciesData!$D$2:$D$4955,$D1030)),AVERAGEIFS(ObservedSpeciesData!K$2:K$4955,ObservedSpeciesData!$A$2:$A$4955,$A1030,ObservedSpeciesData!$D$2:$D$4955,$D1030),"")</f>
        <v>90</v>
      </c>
      <c r="L1030" s="26">
        <f>IF(ISNUMBER(AVERAGEIFS(ObservedSpeciesData!L$2:L$4955,ObservedSpeciesData!$A$2:$A$4955,$A1030,ObservedSpeciesData!$D$2:$D$4955,$D1030)),AVERAGEIFS(ObservedSpeciesData!L$2:L$4955,ObservedSpeciesData!$A$2:$A$4955,$A1030,ObservedSpeciesData!$D$2:$D$4955,$D1030),"")</f>
        <v>2208</v>
      </c>
      <c r="M1030" s="23">
        <f>IF(ISNUMBER(AVERAGEIFS(ObservedSpeciesData!M$2:M$4955,ObservedSpeciesData!$A$2:$A$4955,$A1030,ObservedSpeciesData!$D$2:$D$4955,$D1030)),AVERAGEIFS(ObservedSpeciesData!M$2:M$4955,ObservedSpeciesData!$A$2:$A$4955,$A1030,ObservedSpeciesData!$D$2:$D$4955,$D1030),"")</f>
        <v>220.79999999999998</v>
      </c>
      <c r="N1030" s="23" t="str">
        <f>IF(ISNUMBER(AVERAGEIFS(ObservedSpeciesData!N$2:N$4955,ObservedSpeciesData!$A$2:$A$4955,$A1030,ObservedSpeciesData!$D$2:$D$4955,$D1030)),AVERAGEIFS(ObservedSpeciesData!N$2:N$4955,ObservedSpeciesData!$A$2:$A$4955,$A1030,ObservedSpeciesData!$D$2:$D$4955,$D1030),"")</f>
        <v/>
      </c>
      <c r="O1030" s="23" t="str">
        <f>IF(ISNUMBER(AVERAGEIFS(ObservedSpeciesData!O$2:O$4955,ObservedSpeciesData!$A$2:$A$4955,$A1030,ObservedSpeciesData!$D$2:$D$4955,$D1030)),AVERAGEIFS(ObservedSpeciesData!O$2:O$4955,ObservedSpeciesData!$A$2:$A$4955,$A1030,ObservedSpeciesData!$D$2:$D$4955,$D1030),"")</f>
        <v/>
      </c>
      <c r="P1030" s="23" t="str">
        <f>IF(ISNUMBER(AVERAGEIFS(ObservedSpeciesData!P$2:P$4955,ObservedSpeciesData!$A$2:$A$4955,$A1030,ObservedSpeciesData!$C$2:$C$4955,$C1030,ObservedSpeciesData!$D$2:$D$4955,$D1030)),AVERAGEIFS(ObservedSpeciesData!P$2:P$4955,ObservedSpeciesData!$A$2:$A$4955,$A1030,ObservedSpeciesData!$C$2:$C$4955,$C1030,ObservedSpeciesData!$D$2:$D$4955,$D1030),"")</f>
        <v/>
      </c>
      <c r="Q1030" s="23"/>
      <c r="R1030" s="25" t="str">
        <f>IF(ISNUMBER(AVERAGEIFS(ObservedSpeciesData!R$2:R$4955,ObservedSpeciesData!$A$2:$A$4955,$A1030,ObservedSpeciesData!$D$2:$D$4955,$D1030)),AVERAGEIFS(ObservedSpeciesData!R$2:R$4955,ObservedSpeciesData!$A$2:$A$4955,$A1030,ObservedSpeciesData!$D$2:$D$4955,$D1030),"")</f>
        <v/>
      </c>
      <c r="S1030" s="25" t="str">
        <f>IF(ISNUMBER(AVERAGEIFS(ObservedSpeciesData!S$2:S$4955,ObservedSpeciesData!$A$2:$A$4955,$A1030,ObservedSpeciesData!$D$2:$D$4955,$D1030)),AVERAGEIFS(ObservedSpeciesData!S$2:S$4955,ObservedSpeciesData!$A$2:$A$4955,$A1030,ObservedSpeciesData!$D$2:$D$4955,$D1030),"")</f>
        <v/>
      </c>
      <c r="T1030" s="23" t="str">
        <f>IF(ISNUMBER(AVERAGEIFS(ObservedSpeciesData!T$2:T$4955,ObservedSpeciesData!$A$2:$A$4955,$A1030,ObservedSpeciesData!$D$2:$D$4955,$D1030)),AVERAGEIFS(ObservedSpeciesData!T$2:T$4955,ObservedSpeciesData!$A$2:$A$4955,$A1030,ObservedSpeciesData!$D$2:$D$4955,$D1030),"")</f>
        <v/>
      </c>
      <c r="U1030" s="24" t="str">
        <f>IF(ISNUMBER(AVERAGEIFS(ObservedSpeciesData!U$2:U$4955,ObservedSpeciesData!$A$2:$A$4955,$A1030,ObservedSpeciesData!$C$2:$C$4955,$C1030,ObservedSpeciesData!$D$2:$D$4955,$D1030)),AVERAGEIFS(ObservedSpeciesData!U$2:U$4955,ObservedSpeciesData!$A$2:$A$4955,$A1030,ObservedSpeciesData!$C$2:$C$4955,$C1030,ObservedSpeciesData!$D$2:$D$4955,$D1030),"")</f>
        <v/>
      </c>
      <c r="V1030" s="23" t="str">
        <f>IF(ISNUMBER(AVERAGEIFS(ObservedSpeciesData!V$2:V$4955,ObservedSpeciesData!$A$2:$A$4955,$A1030,ObservedSpeciesData!$D$2:$D$4955,$D1030)),AVERAGEIFS(ObservedSpeciesData!V$2:V$4955,ObservedSpeciesData!$A$2:$A$4955,$A1030,ObservedSpeciesData!$D$2:$D$4955,$D1030),"")</f>
        <v/>
      </c>
      <c r="W1030" s="23" t="str">
        <f>IF(ISNUMBER(AVERAGEIFS(ObservedSpeciesData!W$2:W$4955,ObservedSpeciesData!$A$2:$A$4955,$A1030,ObservedSpeciesData!$D$2:$D$4955,$D1030)),AVERAGEIFS(ObservedSpeciesData!W$2:W$4955,ObservedSpeciesData!$A$2:$A$4955,$A1030,ObservedSpeciesData!$D$2:$D$4955,$D1030),"")</f>
        <v/>
      </c>
      <c r="X1030" s="23" t="str">
        <f>IF(ISNUMBER(AVERAGEIFS(ObservedSpeciesData!X$2:X$4955,ObservedSpeciesData!$A$2:$A$4955,$A1030,ObservedSpeciesData!$D$2:$D$4955,$D1030)),AVERAGEIFS(ObservedSpeciesData!X$2:X$4955,ObservedSpeciesData!$A$2:$A$4955,$A1030,ObservedSpeciesData!$D$2:$D$4955,$D1030),"")</f>
        <v/>
      </c>
      <c r="Y1030" s="23" t="str">
        <f>IF(ISNUMBER(AVERAGEIFS(ObservedSpeciesData!Y$2:Y$4955,ObservedSpeciesData!$A$2:$A$4955,$A1030,ObservedSpeciesData!$D$2:$D$4955,$D1030)),AVERAGEIFS(ObservedSpeciesData!Y$2:Y$4955,ObservedSpeciesData!$A$2:$A$4955,$A1030,ObservedSpeciesData!$D$2:$D$4955,$D1030),"")</f>
        <v/>
      </c>
      <c r="Z1030" s="23" t="str">
        <f>IF(ISNUMBER(AVERAGEIFS(ObservedSpeciesData!Z$2:Z$4955,ObservedSpeciesData!$A$2:$A$4955,$A1030,ObservedSpeciesData!$D$2:$D$4955,$D1030)),AVERAGEIFS(ObservedSpeciesData!Z$2:Z$4955,ObservedSpeciesData!$A$2:$A$4955,$A1030,ObservedSpeciesData!$D$2:$D$4955,$D1030),"")</f>
        <v/>
      </c>
      <c r="AA1030" s="23" t="str">
        <f>IF(ISNUMBER(AVERAGEIFS(ObservedSpeciesData!AA$2:AA$4955,ObservedSpeciesData!$A$2:$A$4955,$A1030,ObservedSpeciesData!$D$2:$D$4955,$D1030)),AVERAGEIFS(ObservedSpeciesData!AA$2:AA$4955,ObservedSpeciesData!$A$2:$A$4955,$A1030,ObservedSpeciesData!$D$2:$D$4955,$D1030),"")</f>
        <v/>
      </c>
      <c r="AB1030" s="24" t="str">
        <f>IF(ISNUMBER(AVERAGEIFS(ObservedSpeciesData!AB$2:AB$4955,ObservedSpeciesData!$A$2:$A$4955,$A1030,ObservedSpeciesData!$D$2:$D$4955,$D1030)),AVERAGEIFS(ObservedSpeciesData!AB$2:AB$4955,ObservedSpeciesData!$A$2:$A$4955,$A1030,ObservedSpeciesData!$D$2:$D$4955,$D1030),"")</f>
        <v/>
      </c>
      <c r="AC1030" s="24" t="str">
        <f>IF(ISNUMBER(AVERAGEIFS(ObservedSpeciesData!AC$2:AC$4955,ObservedSpeciesData!$A$2:$A$4955,$A1030,ObservedSpeciesData!$D$2:$D$4955,$D1030)),AVERAGEIFS(ObservedSpeciesData!AC$2:AC$4955,ObservedSpeciesData!$A$2:$A$4955,$A1030,ObservedSpeciesData!$D$2:$D$4955,$D1030),"")</f>
        <v/>
      </c>
      <c r="AD1030" s="23" t="str">
        <f>IF(ISNUMBER(AVERAGEIFS(ObservedSpeciesData!AD$2:AD$4955,ObservedSpeciesData!$A$2:$A$4955,$A1030,ObservedSpeciesData!$D$2:$D$4955,$D1030)),AVERAGEIFS(ObservedSpeciesData!AD$2:AD$4955,ObservedSpeciesData!$A$2:$A$4955,$A1030,ObservedSpeciesData!$D$2:$D$4955,$D1030),"")</f>
        <v/>
      </c>
      <c r="AE1030" s="24" t="str">
        <f>IF(ISNUMBER(AVERAGEIFS(ObservedSpeciesData!AE$2:AE$4955,ObservedSpeciesData!$A$2:$A$4955,$A1030,ObservedSpeciesData!$D$2:$D$4955,$D1030)),AVERAGEIFS(ObservedSpeciesData!AE$2:AE$4955,ObservedSpeciesData!$A$2:$A$4955,$A1030,ObservedSpeciesData!$D$2:$D$4955,$D1030),"")</f>
        <v/>
      </c>
      <c r="AF1030" s="23"/>
      <c r="AG1030" s="24"/>
      <c r="AH1030" s="23" t="str">
        <f>IF(ISNUMBER(AVERAGEIFS(ObservedSpeciesData!AH$2:AH$4955,ObservedSpeciesData!$A$2:$A$4955,$A1030,ObservedSpeciesData!$D$2:$D$4955,$D1030)),AVERAGEIFS(ObservedSpeciesData!AH$2:AH$4955,ObservedSpeciesData!$A$2:$A$4955,$A1030,ObservedSpeciesData!$D$2:$D$4955,$D1030),"")</f>
        <v/>
      </c>
      <c r="AI1030" s="23" t="str">
        <f>IF(ISNUMBER(AVERAGEIFS(ObservedSpeciesData!AI$2:AI$4955,ObservedSpeciesData!$A$2:$A$4955,$A1030,ObservedSpeciesData!$C$2:$C$4955,$C1030,ObservedSpeciesData!$D$2:$D$4955,$D1030)),AVERAGEIFS(ObservedSpeciesData!AI$2:AI$4955,ObservedSpeciesData!$A$2:$A$4955,$A1030,ObservedSpeciesData!$C$2:$C$4955,$C1030,ObservedSpeciesData!$D$2:$D$4955,$D1030),"")</f>
        <v/>
      </c>
      <c r="AJ1030" s="2">
        <f>COUNTIFS(ObservedSpeciesData!$A$2:$A$828,$A1030,ObservedSpeciesData!$D$2:$D$828,$D1030)</f>
        <v>0</v>
      </c>
      <c r="AK1030" s="2">
        <f t="shared" si="16"/>
        <v>1</v>
      </c>
    </row>
    <row r="1031" spans="1:37" x14ac:dyDescent="0.25">
      <c r="A1031" s="14" t="s">
        <v>93</v>
      </c>
      <c r="B1031" t="s">
        <v>80</v>
      </c>
      <c r="C1031" t="s">
        <v>90</v>
      </c>
      <c r="D1031" s="13">
        <v>42312</v>
      </c>
      <c r="E1031">
        <v>1</v>
      </c>
      <c r="F1031">
        <v>200</v>
      </c>
      <c r="G1031" s="2" t="s">
        <v>87</v>
      </c>
      <c r="H1031" s="2" t="s">
        <v>11</v>
      </c>
      <c r="I1031">
        <v>9</v>
      </c>
      <c r="J1031" s="2" t="s">
        <v>88</v>
      </c>
      <c r="K1031" s="2">
        <f>IF(ISNUMBER(AVERAGEIFS(ObservedSpeciesData!K$2:K$4955,ObservedSpeciesData!$A$2:$A$4955,$A1031,ObservedSpeciesData!$D$2:$D$4955,$D1031)),AVERAGEIFS(ObservedSpeciesData!K$2:K$4955,ObservedSpeciesData!$A$2:$A$4955,$A1031,ObservedSpeciesData!$D$2:$D$4955,$D1031),"")</f>
        <v>180</v>
      </c>
      <c r="L1031" s="26">
        <f>IF(ISNUMBER(AVERAGEIFS(ObservedSpeciesData!L$2:L$4955,ObservedSpeciesData!$A$2:$A$4955,$A1031,ObservedSpeciesData!$D$2:$D$4955,$D1031)),AVERAGEIFS(ObservedSpeciesData!L$2:L$4955,ObservedSpeciesData!$A$2:$A$4955,$A1031,ObservedSpeciesData!$D$2:$D$4955,$D1031),"")</f>
        <v>2392</v>
      </c>
      <c r="M1031" s="23">
        <f>IF(ISNUMBER(AVERAGEIFS(ObservedSpeciesData!M$2:M$4955,ObservedSpeciesData!$A$2:$A$4955,$A1031,ObservedSpeciesData!$D$2:$D$4955,$D1031)),AVERAGEIFS(ObservedSpeciesData!M$2:M$4955,ObservedSpeciesData!$A$2:$A$4955,$A1031,ObservedSpeciesData!$D$2:$D$4955,$D1031),"")</f>
        <v>239.19999999999996</v>
      </c>
      <c r="N1031" s="23" t="str">
        <f>IF(ISNUMBER(AVERAGEIFS(ObservedSpeciesData!N$2:N$4955,ObservedSpeciesData!$A$2:$A$4955,$A1031,ObservedSpeciesData!$D$2:$D$4955,$D1031)),AVERAGEIFS(ObservedSpeciesData!N$2:N$4955,ObservedSpeciesData!$A$2:$A$4955,$A1031,ObservedSpeciesData!$D$2:$D$4955,$D1031),"")</f>
        <v/>
      </c>
      <c r="O1031" s="23" t="str">
        <f>IF(ISNUMBER(AVERAGEIFS(ObservedSpeciesData!O$2:O$4955,ObservedSpeciesData!$A$2:$A$4955,$A1031,ObservedSpeciesData!$D$2:$D$4955,$D1031)),AVERAGEIFS(ObservedSpeciesData!O$2:O$4955,ObservedSpeciesData!$A$2:$A$4955,$A1031,ObservedSpeciesData!$D$2:$D$4955,$D1031),"")</f>
        <v/>
      </c>
      <c r="P1031" s="23" t="str">
        <f>IF(ISNUMBER(AVERAGEIFS(ObservedSpeciesData!P$2:P$4955,ObservedSpeciesData!$A$2:$A$4955,$A1031,ObservedSpeciesData!$C$2:$C$4955,$C1031,ObservedSpeciesData!$D$2:$D$4955,$D1031)),AVERAGEIFS(ObservedSpeciesData!P$2:P$4955,ObservedSpeciesData!$A$2:$A$4955,$A1031,ObservedSpeciesData!$C$2:$C$4955,$C1031,ObservedSpeciesData!$D$2:$D$4955,$D1031),"")</f>
        <v/>
      </c>
      <c r="Q1031" s="23"/>
      <c r="R1031" s="25" t="str">
        <f>IF(ISNUMBER(AVERAGEIFS(ObservedSpeciesData!R$2:R$4955,ObservedSpeciesData!$A$2:$A$4955,$A1031,ObservedSpeciesData!$D$2:$D$4955,$D1031)),AVERAGEIFS(ObservedSpeciesData!R$2:R$4955,ObservedSpeciesData!$A$2:$A$4955,$A1031,ObservedSpeciesData!$D$2:$D$4955,$D1031),"")</f>
        <v/>
      </c>
      <c r="S1031" s="25" t="str">
        <f>IF(ISNUMBER(AVERAGEIFS(ObservedSpeciesData!S$2:S$4955,ObservedSpeciesData!$A$2:$A$4955,$A1031,ObservedSpeciesData!$D$2:$D$4955,$D1031)),AVERAGEIFS(ObservedSpeciesData!S$2:S$4955,ObservedSpeciesData!$A$2:$A$4955,$A1031,ObservedSpeciesData!$D$2:$D$4955,$D1031),"")</f>
        <v/>
      </c>
      <c r="T1031" s="23" t="str">
        <f>IF(ISNUMBER(AVERAGEIFS(ObservedSpeciesData!T$2:T$4955,ObservedSpeciesData!$A$2:$A$4955,$A1031,ObservedSpeciesData!$D$2:$D$4955,$D1031)),AVERAGEIFS(ObservedSpeciesData!T$2:T$4955,ObservedSpeciesData!$A$2:$A$4955,$A1031,ObservedSpeciesData!$D$2:$D$4955,$D1031),"")</f>
        <v/>
      </c>
      <c r="U1031" s="24" t="str">
        <f>IF(ISNUMBER(AVERAGEIFS(ObservedSpeciesData!U$2:U$4955,ObservedSpeciesData!$A$2:$A$4955,$A1031,ObservedSpeciesData!$C$2:$C$4955,$C1031,ObservedSpeciesData!$D$2:$D$4955,$D1031)),AVERAGEIFS(ObservedSpeciesData!U$2:U$4955,ObservedSpeciesData!$A$2:$A$4955,$A1031,ObservedSpeciesData!$C$2:$C$4955,$C1031,ObservedSpeciesData!$D$2:$D$4955,$D1031),"")</f>
        <v/>
      </c>
      <c r="V1031" s="23" t="str">
        <f>IF(ISNUMBER(AVERAGEIFS(ObservedSpeciesData!V$2:V$4955,ObservedSpeciesData!$A$2:$A$4955,$A1031,ObservedSpeciesData!$D$2:$D$4955,$D1031)),AVERAGEIFS(ObservedSpeciesData!V$2:V$4955,ObservedSpeciesData!$A$2:$A$4955,$A1031,ObservedSpeciesData!$D$2:$D$4955,$D1031),"")</f>
        <v/>
      </c>
      <c r="W1031" s="23" t="str">
        <f>IF(ISNUMBER(AVERAGEIFS(ObservedSpeciesData!W$2:W$4955,ObservedSpeciesData!$A$2:$A$4955,$A1031,ObservedSpeciesData!$D$2:$D$4955,$D1031)),AVERAGEIFS(ObservedSpeciesData!W$2:W$4955,ObservedSpeciesData!$A$2:$A$4955,$A1031,ObservedSpeciesData!$D$2:$D$4955,$D1031),"")</f>
        <v/>
      </c>
      <c r="X1031" s="23" t="str">
        <f>IF(ISNUMBER(AVERAGEIFS(ObservedSpeciesData!X$2:X$4955,ObservedSpeciesData!$A$2:$A$4955,$A1031,ObservedSpeciesData!$D$2:$D$4955,$D1031)),AVERAGEIFS(ObservedSpeciesData!X$2:X$4955,ObservedSpeciesData!$A$2:$A$4955,$A1031,ObservedSpeciesData!$D$2:$D$4955,$D1031),"")</f>
        <v/>
      </c>
      <c r="Y1031" s="23" t="str">
        <f>IF(ISNUMBER(AVERAGEIFS(ObservedSpeciesData!Y$2:Y$4955,ObservedSpeciesData!$A$2:$A$4955,$A1031,ObservedSpeciesData!$D$2:$D$4955,$D1031)),AVERAGEIFS(ObservedSpeciesData!Y$2:Y$4955,ObservedSpeciesData!$A$2:$A$4955,$A1031,ObservedSpeciesData!$D$2:$D$4955,$D1031),"")</f>
        <v/>
      </c>
      <c r="Z1031" s="23" t="str">
        <f>IF(ISNUMBER(AVERAGEIFS(ObservedSpeciesData!Z$2:Z$4955,ObservedSpeciesData!$A$2:$A$4955,$A1031,ObservedSpeciesData!$D$2:$D$4955,$D1031)),AVERAGEIFS(ObservedSpeciesData!Z$2:Z$4955,ObservedSpeciesData!$A$2:$A$4955,$A1031,ObservedSpeciesData!$D$2:$D$4955,$D1031),"")</f>
        <v/>
      </c>
      <c r="AA1031" s="23" t="str">
        <f>IF(ISNUMBER(AVERAGEIFS(ObservedSpeciesData!AA$2:AA$4955,ObservedSpeciesData!$A$2:$A$4955,$A1031,ObservedSpeciesData!$D$2:$D$4955,$D1031)),AVERAGEIFS(ObservedSpeciesData!AA$2:AA$4955,ObservedSpeciesData!$A$2:$A$4955,$A1031,ObservedSpeciesData!$D$2:$D$4955,$D1031),"")</f>
        <v/>
      </c>
      <c r="AB1031" s="24" t="str">
        <f>IF(ISNUMBER(AVERAGEIFS(ObservedSpeciesData!AB$2:AB$4955,ObservedSpeciesData!$A$2:$A$4955,$A1031,ObservedSpeciesData!$D$2:$D$4955,$D1031)),AVERAGEIFS(ObservedSpeciesData!AB$2:AB$4955,ObservedSpeciesData!$A$2:$A$4955,$A1031,ObservedSpeciesData!$D$2:$D$4955,$D1031),"")</f>
        <v/>
      </c>
      <c r="AC1031" s="24" t="str">
        <f>IF(ISNUMBER(AVERAGEIFS(ObservedSpeciesData!AC$2:AC$4955,ObservedSpeciesData!$A$2:$A$4955,$A1031,ObservedSpeciesData!$D$2:$D$4955,$D1031)),AVERAGEIFS(ObservedSpeciesData!AC$2:AC$4955,ObservedSpeciesData!$A$2:$A$4955,$A1031,ObservedSpeciesData!$D$2:$D$4955,$D1031),"")</f>
        <v/>
      </c>
      <c r="AD1031" s="23" t="str">
        <f>IF(ISNUMBER(AVERAGEIFS(ObservedSpeciesData!AD$2:AD$4955,ObservedSpeciesData!$A$2:$A$4955,$A1031,ObservedSpeciesData!$D$2:$D$4955,$D1031)),AVERAGEIFS(ObservedSpeciesData!AD$2:AD$4955,ObservedSpeciesData!$A$2:$A$4955,$A1031,ObservedSpeciesData!$D$2:$D$4955,$D1031),"")</f>
        <v/>
      </c>
      <c r="AE1031" s="24" t="str">
        <f>IF(ISNUMBER(AVERAGEIFS(ObservedSpeciesData!AE$2:AE$4955,ObservedSpeciesData!$A$2:$A$4955,$A1031,ObservedSpeciesData!$D$2:$D$4955,$D1031)),AVERAGEIFS(ObservedSpeciesData!AE$2:AE$4955,ObservedSpeciesData!$A$2:$A$4955,$A1031,ObservedSpeciesData!$D$2:$D$4955,$D1031),"")</f>
        <v/>
      </c>
      <c r="AF1031" s="23"/>
      <c r="AG1031" s="24"/>
      <c r="AH1031" s="23" t="str">
        <f>IF(ISNUMBER(AVERAGEIFS(ObservedSpeciesData!AH$2:AH$4955,ObservedSpeciesData!$A$2:$A$4955,$A1031,ObservedSpeciesData!$D$2:$D$4955,$D1031)),AVERAGEIFS(ObservedSpeciesData!AH$2:AH$4955,ObservedSpeciesData!$A$2:$A$4955,$A1031,ObservedSpeciesData!$D$2:$D$4955,$D1031),"")</f>
        <v/>
      </c>
      <c r="AI1031" s="23" t="str">
        <f>IF(ISNUMBER(AVERAGEIFS(ObservedSpeciesData!AI$2:AI$4955,ObservedSpeciesData!$A$2:$A$4955,$A1031,ObservedSpeciesData!$C$2:$C$4955,$C1031,ObservedSpeciesData!$D$2:$D$4955,$D1031)),AVERAGEIFS(ObservedSpeciesData!AI$2:AI$4955,ObservedSpeciesData!$A$2:$A$4955,$A1031,ObservedSpeciesData!$C$2:$C$4955,$C1031,ObservedSpeciesData!$D$2:$D$4955,$D1031),"")</f>
        <v/>
      </c>
      <c r="AJ1031" s="2">
        <f>COUNTIFS(ObservedSpeciesData!$A$2:$A$828,$A1031,ObservedSpeciesData!$D$2:$D$828,$D1031)</f>
        <v>0</v>
      </c>
      <c r="AK1031" s="2">
        <f t="shared" si="16"/>
        <v>1</v>
      </c>
    </row>
    <row r="1032" spans="1:37" x14ac:dyDescent="0.25">
      <c r="A1032" s="14" t="s">
        <v>92</v>
      </c>
      <c r="B1032" t="s">
        <v>80</v>
      </c>
      <c r="C1032" t="s">
        <v>90</v>
      </c>
      <c r="D1032" s="13">
        <v>42312</v>
      </c>
      <c r="E1032">
        <v>1</v>
      </c>
      <c r="F1032">
        <v>350</v>
      </c>
      <c r="G1032" s="2" t="s">
        <v>87</v>
      </c>
      <c r="H1032" s="2" t="s">
        <v>11</v>
      </c>
      <c r="I1032">
        <v>9</v>
      </c>
      <c r="J1032" s="2" t="s">
        <v>88</v>
      </c>
      <c r="K1032" s="2">
        <f>IF(ISNUMBER(AVERAGEIFS(ObservedSpeciesData!K$2:K$4955,ObservedSpeciesData!$A$2:$A$4955,$A1032,ObservedSpeciesData!$D$2:$D$4955,$D1032)),AVERAGEIFS(ObservedSpeciesData!K$2:K$4955,ObservedSpeciesData!$A$2:$A$4955,$A1032,ObservedSpeciesData!$D$2:$D$4955,$D1032),"")</f>
        <v>315</v>
      </c>
      <c r="L1032" s="26">
        <f>IF(ISNUMBER(AVERAGEIFS(ObservedSpeciesData!L$2:L$4955,ObservedSpeciesData!$A$2:$A$4955,$A1032,ObservedSpeciesData!$D$2:$D$4955,$D1032)),AVERAGEIFS(ObservedSpeciesData!L$2:L$4955,ObservedSpeciesData!$A$2:$A$4955,$A1032,ObservedSpeciesData!$D$2:$D$4955,$D1032),"")</f>
        <v>2392</v>
      </c>
      <c r="M1032" s="23">
        <f>IF(ISNUMBER(AVERAGEIFS(ObservedSpeciesData!M$2:M$4955,ObservedSpeciesData!$A$2:$A$4955,$A1032,ObservedSpeciesData!$D$2:$D$4955,$D1032)),AVERAGEIFS(ObservedSpeciesData!M$2:M$4955,ObservedSpeciesData!$A$2:$A$4955,$A1032,ObservedSpeciesData!$D$2:$D$4955,$D1032),"")</f>
        <v>239.20000000000002</v>
      </c>
      <c r="N1032" s="23" t="str">
        <f>IF(ISNUMBER(AVERAGEIFS(ObservedSpeciesData!N$2:N$4955,ObservedSpeciesData!$A$2:$A$4955,$A1032,ObservedSpeciesData!$D$2:$D$4955,$D1032)),AVERAGEIFS(ObservedSpeciesData!N$2:N$4955,ObservedSpeciesData!$A$2:$A$4955,$A1032,ObservedSpeciesData!$D$2:$D$4955,$D1032),"")</f>
        <v/>
      </c>
      <c r="O1032" s="23" t="str">
        <f>IF(ISNUMBER(AVERAGEIFS(ObservedSpeciesData!O$2:O$4955,ObservedSpeciesData!$A$2:$A$4955,$A1032,ObservedSpeciesData!$D$2:$D$4955,$D1032)),AVERAGEIFS(ObservedSpeciesData!O$2:O$4955,ObservedSpeciesData!$A$2:$A$4955,$A1032,ObservedSpeciesData!$D$2:$D$4955,$D1032),"")</f>
        <v/>
      </c>
      <c r="P1032" s="23" t="str">
        <f>IF(ISNUMBER(AVERAGEIFS(ObservedSpeciesData!P$2:P$4955,ObservedSpeciesData!$A$2:$A$4955,$A1032,ObservedSpeciesData!$C$2:$C$4955,$C1032,ObservedSpeciesData!$D$2:$D$4955,$D1032)),AVERAGEIFS(ObservedSpeciesData!P$2:P$4955,ObservedSpeciesData!$A$2:$A$4955,$A1032,ObservedSpeciesData!$C$2:$C$4955,$C1032,ObservedSpeciesData!$D$2:$D$4955,$D1032),"")</f>
        <v/>
      </c>
      <c r="Q1032" s="23"/>
      <c r="R1032" s="25" t="str">
        <f>IF(ISNUMBER(AVERAGEIFS(ObservedSpeciesData!R$2:R$4955,ObservedSpeciesData!$A$2:$A$4955,$A1032,ObservedSpeciesData!$D$2:$D$4955,$D1032)),AVERAGEIFS(ObservedSpeciesData!R$2:R$4955,ObservedSpeciesData!$A$2:$A$4955,$A1032,ObservedSpeciesData!$D$2:$D$4955,$D1032),"")</f>
        <v/>
      </c>
      <c r="S1032" s="25" t="str">
        <f>IF(ISNUMBER(AVERAGEIFS(ObservedSpeciesData!S$2:S$4955,ObservedSpeciesData!$A$2:$A$4955,$A1032,ObservedSpeciesData!$D$2:$D$4955,$D1032)),AVERAGEIFS(ObservedSpeciesData!S$2:S$4955,ObservedSpeciesData!$A$2:$A$4955,$A1032,ObservedSpeciesData!$D$2:$D$4955,$D1032),"")</f>
        <v/>
      </c>
      <c r="T1032" s="23" t="str">
        <f>IF(ISNUMBER(AVERAGEIFS(ObservedSpeciesData!T$2:T$4955,ObservedSpeciesData!$A$2:$A$4955,$A1032,ObservedSpeciesData!$D$2:$D$4955,$D1032)),AVERAGEIFS(ObservedSpeciesData!T$2:T$4955,ObservedSpeciesData!$A$2:$A$4955,$A1032,ObservedSpeciesData!$D$2:$D$4955,$D1032),"")</f>
        <v/>
      </c>
      <c r="U1032" s="24" t="str">
        <f>IF(ISNUMBER(AVERAGEIFS(ObservedSpeciesData!U$2:U$4955,ObservedSpeciesData!$A$2:$A$4955,$A1032,ObservedSpeciesData!$C$2:$C$4955,$C1032,ObservedSpeciesData!$D$2:$D$4955,$D1032)),AVERAGEIFS(ObservedSpeciesData!U$2:U$4955,ObservedSpeciesData!$A$2:$A$4955,$A1032,ObservedSpeciesData!$C$2:$C$4955,$C1032,ObservedSpeciesData!$D$2:$D$4955,$D1032),"")</f>
        <v/>
      </c>
      <c r="V1032" s="23" t="str">
        <f>IF(ISNUMBER(AVERAGEIFS(ObservedSpeciesData!V$2:V$4955,ObservedSpeciesData!$A$2:$A$4955,$A1032,ObservedSpeciesData!$D$2:$D$4955,$D1032)),AVERAGEIFS(ObservedSpeciesData!V$2:V$4955,ObservedSpeciesData!$A$2:$A$4955,$A1032,ObservedSpeciesData!$D$2:$D$4955,$D1032),"")</f>
        <v/>
      </c>
      <c r="W1032" s="23" t="str">
        <f>IF(ISNUMBER(AVERAGEIFS(ObservedSpeciesData!W$2:W$4955,ObservedSpeciesData!$A$2:$A$4955,$A1032,ObservedSpeciesData!$D$2:$D$4955,$D1032)),AVERAGEIFS(ObservedSpeciesData!W$2:W$4955,ObservedSpeciesData!$A$2:$A$4955,$A1032,ObservedSpeciesData!$D$2:$D$4955,$D1032),"")</f>
        <v/>
      </c>
      <c r="X1032" s="23" t="str">
        <f>IF(ISNUMBER(AVERAGEIFS(ObservedSpeciesData!X$2:X$4955,ObservedSpeciesData!$A$2:$A$4955,$A1032,ObservedSpeciesData!$D$2:$D$4955,$D1032)),AVERAGEIFS(ObservedSpeciesData!X$2:X$4955,ObservedSpeciesData!$A$2:$A$4955,$A1032,ObservedSpeciesData!$D$2:$D$4955,$D1032),"")</f>
        <v/>
      </c>
      <c r="Y1032" s="23" t="str">
        <f>IF(ISNUMBER(AVERAGEIFS(ObservedSpeciesData!Y$2:Y$4955,ObservedSpeciesData!$A$2:$A$4955,$A1032,ObservedSpeciesData!$D$2:$D$4955,$D1032)),AVERAGEIFS(ObservedSpeciesData!Y$2:Y$4955,ObservedSpeciesData!$A$2:$A$4955,$A1032,ObservedSpeciesData!$D$2:$D$4955,$D1032),"")</f>
        <v/>
      </c>
      <c r="Z1032" s="23" t="str">
        <f>IF(ISNUMBER(AVERAGEIFS(ObservedSpeciesData!Z$2:Z$4955,ObservedSpeciesData!$A$2:$A$4955,$A1032,ObservedSpeciesData!$D$2:$D$4955,$D1032)),AVERAGEIFS(ObservedSpeciesData!Z$2:Z$4955,ObservedSpeciesData!$A$2:$A$4955,$A1032,ObservedSpeciesData!$D$2:$D$4955,$D1032),"")</f>
        <v/>
      </c>
      <c r="AA1032" s="23" t="str">
        <f>IF(ISNUMBER(AVERAGEIFS(ObservedSpeciesData!AA$2:AA$4955,ObservedSpeciesData!$A$2:$A$4955,$A1032,ObservedSpeciesData!$D$2:$D$4955,$D1032)),AVERAGEIFS(ObservedSpeciesData!AA$2:AA$4955,ObservedSpeciesData!$A$2:$A$4955,$A1032,ObservedSpeciesData!$D$2:$D$4955,$D1032),"")</f>
        <v/>
      </c>
      <c r="AB1032" s="24" t="str">
        <f>IF(ISNUMBER(AVERAGEIFS(ObservedSpeciesData!AB$2:AB$4955,ObservedSpeciesData!$A$2:$A$4955,$A1032,ObservedSpeciesData!$D$2:$D$4955,$D1032)),AVERAGEIFS(ObservedSpeciesData!AB$2:AB$4955,ObservedSpeciesData!$A$2:$A$4955,$A1032,ObservedSpeciesData!$D$2:$D$4955,$D1032),"")</f>
        <v/>
      </c>
      <c r="AC1032" s="24" t="str">
        <f>IF(ISNUMBER(AVERAGEIFS(ObservedSpeciesData!AC$2:AC$4955,ObservedSpeciesData!$A$2:$A$4955,$A1032,ObservedSpeciesData!$D$2:$D$4955,$D1032)),AVERAGEIFS(ObservedSpeciesData!AC$2:AC$4955,ObservedSpeciesData!$A$2:$A$4955,$A1032,ObservedSpeciesData!$D$2:$D$4955,$D1032),"")</f>
        <v/>
      </c>
      <c r="AD1032" s="23" t="str">
        <f>IF(ISNUMBER(AVERAGEIFS(ObservedSpeciesData!AD$2:AD$4955,ObservedSpeciesData!$A$2:$A$4955,$A1032,ObservedSpeciesData!$D$2:$D$4955,$D1032)),AVERAGEIFS(ObservedSpeciesData!AD$2:AD$4955,ObservedSpeciesData!$A$2:$A$4955,$A1032,ObservedSpeciesData!$D$2:$D$4955,$D1032),"")</f>
        <v/>
      </c>
      <c r="AE1032" s="24" t="str">
        <f>IF(ISNUMBER(AVERAGEIFS(ObservedSpeciesData!AE$2:AE$4955,ObservedSpeciesData!$A$2:$A$4955,$A1032,ObservedSpeciesData!$D$2:$D$4955,$D1032)),AVERAGEIFS(ObservedSpeciesData!AE$2:AE$4955,ObservedSpeciesData!$A$2:$A$4955,$A1032,ObservedSpeciesData!$D$2:$D$4955,$D1032),"")</f>
        <v/>
      </c>
      <c r="AF1032" s="23"/>
      <c r="AG1032" s="24"/>
      <c r="AH1032" s="23" t="str">
        <f>IF(ISNUMBER(AVERAGEIFS(ObservedSpeciesData!AH$2:AH$4955,ObservedSpeciesData!$A$2:$A$4955,$A1032,ObservedSpeciesData!$D$2:$D$4955,$D1032)),AVERAGEIFS(ObservedSpeciesData!AH$2:AH$4955,ObservedSpeciesData!$A$2:$A$4955,$A1032,ObservedSpeciesData!$D$2:$D$4955,$D1032),"")</f>
        <v/>
      </c>
      <c r="AI1032" s="23" t="str">
        <f>IF(ISNUMBER(AVERAGEIFS(ObservedSpeciesData!AI$2:AI$4955,ObservedSpeciesData!$A$2:$A$4955,$A1032,ObservedSpeciesData!$C$2:$C$4955,$C1032,ObservedSpeciesData!$D$2:$D$4955,$D1032)),AVERAGEIFS(ObservedSpeciesData!AI$2:AI$4955,ObservedSpeciesData!$A$2:$A$4955,$A1032,ObservedSpeciesData!$C$2:$C$4955,$C1032,ObservedSpeciesData!$D$2:$D$4955,$D1032),"")</f>
        <v/>
      </c>
      <c r="AJ1032" s="2">
        <f>COUNTIFS(ObservedSpeciesData!$A$2:$A$828,$A1032,ObservedSpeciesData!$D$2:$D$828,$D1032)</f>
        <v>0</v>
      </c>
      <c r="AK1032" s="2">
        <f t="shared" si="16"/>
        <v>1</v>
      </c>
    </row>
    <row r="1033" spans="1:37" x14ac:dyDescent="0.25">
      <c r="A1033" s="14" t="s">
        <v>91</v>
      </c>
      <c r="B1033" t="s">
        <v>80</v>
      </c>
      <c r="C1033" t="s">
        <v>90</v>
      </c>
      <c r="D1033" s="13">
        <v>42312</v>
      </c>
      <c r="E1033">
        <v>1</v>
      </c>
      <c r="F1033">
        <v>500</v>
      </c>
      <c r="G1033" s="2" t="s">
        <v>87</v>
      </c>
      <c r="H1033" s="2" t="s">
        <v>11</v>
      </c>
      <c r="I1033">
        <v>9</v>
      </c>
      <c r="J1033" s="2" t="s">
        <v>88</v>
      </c>
      <c r="K1033" s="2">
        <f>IF(ISNUMBER(AVERAGEIFS(ObservedSpeciesData!K$2:K$4955,ObservedSpeciesData!$A$2:$A$4955,$A1033,ObservedSpeciesData!$D$2:$D$4955,$D1033)),AVERAGEIFS(ObservedSpeciesData!K$2:K$4955,ObservedSpeciesData!$A$2:$A$4955,$A1033,ObservedSpeciesData!$D$2:$D$4955,$D1033),"")</f>
        <v>450</v>
      </c>
      <c r="L1033" s="26">
        <f>IF(ISNUMBER(AVERAGEIFS(ObservedSpeciesData!L$2:L$4955,ObservedSpeciesData!$A$2:$A$4955,$A1033,ObservedSpeciesData!$D$2:$D$4955,$D1033)),AVERAGEIFS(ObservedSpeciesData!L$2:L$4955,ObservedSpeciesData!$A$2:$A$4955,$A1033,ObservedSpeciesData!$D$2:$D$4955,$D1033),"")</f>
        <v>2288</v>
      </c>
      <c r="M1033" s="23">
        <f>IF(ISNUMBER(AVERAGEIFS(ObservedSpeciesData!M$2:M$4955,ObservedSpeciesData!$A$2:$A$4955,$A1033,ObservedSpeciesData!$D$2:$D$4955,$D1033)),AVERAGEIFS(ObservedSpeciesData!M$2:M$4955,ObservedSpeciesData!$A$2:$A$4955,$A1033,ObservedSpeciesData!$D$2:$D$4955,$D1033),"")</f>
        <v>228.79999999999998</v>
      </c>
      <c r="N1033" s="23" t="str">
        <f>IF(ISNUMBER(AVERAGEIFS(ObservedSpeciesData!N$2:N$4955,ObservedSpeciesData!$A$2:$A$4955,$A1033,ObservedSpeciesData!$D$2:$D$4955,$D1033)),AVERAGEIFS(ObservedSpeciesData!N$2:N$4955,ObservedSpeciesData!$A$2:$A$4955,$A1033,ObservedSpeciesData!$D$2:$D$4955,$D1033),"")</f>
        <v/>
      </c>
      <c r="O1033" s="23" t="str">
        <f>IF(ISNUMBER(AVERAGEIFS(ObservedSpeciesData!O$2:O$4955,ObservedSpeciesData!$A$2:$A$4955,$A1033,ObservedSpeciesData!$D$2:$D$4955,$D1033)),AVERAGEIFS(ObservedSpeciesData!O$2:O$4955,ObservedSpeciesData!$A$2:$A$4955,$A1033,ObservedSpeciesData!$D$2:$D$4955,$D1033),"")</f>
        <v/>
      </c>
      <c r="P1033" s="23" t="str">
        <f>IF(ISNUMBER(AVERAGEIFS(ObservedSpeciesData!P$2:P$4955,ObservedSpeciesData!$A$2:$A$4955,$A1033,ObservedSpeciesData!$C$2:$C$4955,$C1033,ObservedSpeciesData!$D$2:$D$4955,$D1033)),AVERAGEIFS(ObservedSpeciesData!P$2:P$4955,ObservedSpeciesData!$A$2:$A$4955,$A1033,ObservedSpeciesData!$C$2:$C$4955,$C1033,ObservedSpeciesData!$D$2:$D$4955,$D1033),"")</f>
        <v/>
      </c>
      <c r="Q1033" s="23"/>
      <c r="R1033" s="25" t="str">
        <f>IF(ISNUMBER(AVERAGEIFS(ObservedSpeciesData!R$2:R$4955,ObservedSpeciesData!$A$2:$A$4955,$A1033,ObservedSpeciesData!$D$2:$D$4955,$D1033)),AVERAGEIFS(ObservedSpeciesData!R$2:R$4955,ObservedSpeciesData!$A$2:$A$4955,$A1033,ObservedSpeciesData!$D$2:$D$4955,$D1033),"")</f>
        <v/>
      </c>
      <c r="S1033" s="25" t="str">
        <f>IF(ISNUMBER(AVERAGEIFS(ObservedSpeciesData!S$2:S$4955,ObservedSpeciesData!$A$2:$A$4955,$A1033,ObservedSpeciesData!$D$2:$D$4955,$D1033)),AVERAGEIFS(ObservedSpeciesData!S$2:S$4955,ObservedSpeciesData!$A$2:$A$4955,$A1033,ObservedSpeciesData!$D$2:$D$4955,$D1033),"")</f>
        <v/>
      </c>
      <c r="T1033" s="23" t="str">
        <f>IF(ISNUMBER(AVERAGEIFS(ObservedSpeciesData!T$2:T$4955,ObservedSpeciesData!$A$2:$A$4955,$A1033,ObservedSpeciesData!$D$2:$D$4955,$D1033)),AVERAGEIFS(ObservedSpeciesData!T$2:T$4955,ObservedSpeciesData!$A$2:$A$4955,$A1033,ObservedSpeciesData!$D$2:$D$4955,$D1033),"")</f>
        <v/>
      </c>
      <c r="U1033" s="24" t="str">
        <f>IF(ISNUMBER(AVERAGEIFS(ObservedSpeciesData!U$2:U$4955,ObservedSpeciesData!$A$2:$A$4955,$A1033,ObservedSpeciesData!$C$2:$C$4955,$C1033,ObservedSpeciesData!$D$2:$D$4955,$D1033)),AVERAGEIFS(ObservedSpeciesData!U$2:U$4955,ObservedSpeciesData!$A$2:$A$4955,$A1033,ObservedSpeciesData!$C$2:$C$4955,$C1033,ObservedSpeciesData!$D$2:$D$4955,$D1033),"")</f>
        <v/>
      </c>
      <c r="V1033" s="23" t="str">
        <f>IF(ISNUMBER(AVERAGEIFS(ObservedSpeciesData!V$2:V$4955,ObservedSpeciesData!$A$2:$A$4955,$A1033,ObservedSpeciesData!$D$2:$D$4955,$D1033)),AVERAGEIFS(ObservedSpeciesData!V$2:V$4955,ObservedSpeciesData!$A$2:$A$4955,$A1033,ObservedSpeciesData!$D$2:$D$4955,$D1033),"")</f>
        <v/>
      </c>
      <c r="W1033" s="23" t="str">
        <f>IF(ISNUMBER(AVERAGEIFS(ObservedSpeciesData!W$2:W$4955,ObservedSpeciesData!$A$2:$A$4955,$A1033,ObservedSpeciesData!$D$2:$D$4955,$D1033)),AVERAGEIFS(ObservedSpeciesData!W$2:W$4955,ObservedSpeciesData!$A$2:$A$4955,$A1033,ObservedSpeciesData!$D$2:$D$4955,$D1033),"")</f>
        <v/>
      </c>
      <c r="X1033" s="23" t="str">
        <f>IF(ISNUMBER(AVERAGEIFS(ObservedSpeciesData!X$2:X$4955,ObservedSpeciesData!$A$2:$A$4955,$A1033,ObservedSpeciesData!$D$2:$D$4955,$D1033)),AVERAGEIFS(ObservedSpeciesData!X$2:X$4955,ObservedSpeciesData!$A$2:$A$4955,$A1033,ObservedSpeciesData!$D$2:$D$4955,$D1033),"")</f>
        <v/>
      </c>
      <c r="Y1033" s="23" t="str">
        <f>IF(ISNUMBER(AVERAGEIFS(ObservedSpeciesData!Y$2:Y$4955,ObservedSpeciesData!$A$2:$A$4955,$A1033,ObservedSpeciesData!$D$2:$D$4955,$D1033)),AVERAGEIFS(ObservedSpeciesData!Y$2:Y$4955,ObservedSpeciesData!$A$2:$A$4955,$A1033,ObservedSpeciesData!$D$2:$D$4955,$D1033),"")</f>
        <v/>
      </c>
      <c r="Z1033" s="23" t="str">
        <f>IF(ISNUMBER(AVERAGEIFS(ObservedSpeciesData!Z$2:Z$4955,ObservedSpeciesData!$A$2:$A$4955,$A1033,ObservedSpeciesData!$D$2:$D$4955,$D1033)),AVERAGEIFS(ObservedSpeciesData!Z$2:Z$4955,ObservedSpeciesData!$A$2:$A$4955,$A1033,ObservedSpeciesData!$D$2:$D$4955,$D1033),"")</f>
        <v/>
      </c>
      <c r="AA1033" s="23" t="str">
        <f>IF(ISNUMBER(AVERAGEIFS(ObservedSpeciesData!AA$2:AA$4955,ObservedSpeciesData!$A$2:$A$4955,$A1033,ObservedSpeciesData!$D$2:$D$4955,$D1033)),AVERAGEIFS(ObservedSpeciesData!AA$2:AA$4955,ObservedSpeciesData!$A$2:$A$4955,$A1033,ObservedSpeciesData!$D$2:$D$4955,$D1033),"")</f>
        <v/>
      </c>
      <c r="AB1033" s="24" t="str">
        <f>IF(ISNUMBER(AVERAGEIFS(ObservedSpeciesData!AB$2:AB$4955,ObservedSpeciesData!$A$2:$A$4955,$A1033,ObservedSpeciesData!$D$2:$D$4955,$D1033)),AVERAGEIFS(ObservedSpeciesData!AB$2:AB$4955,ObservedSpeciesData!$A$2:$A$4955,$A1033,ObservedSpeciesData!$D$2:$D$4955,$D1033),"")</f>
        <v/>
      </c>
      <c r="AC1033" s="24" t="str">
        <f>IF(ISNUMBER(AVERAGEIFS(ObservedSpeciesData!AC$2:AC$4955,ObservedSpeciesData!$A$2:$A$4955,$A1033,ObservedSpeciesData!$D$2:$D$4955,$D1033)),AVERAGEIFS(ObservedSpeciesData!AC$2:AC$4955,ObservedSpeciesData!$A$2:$A$4955,$A1033,ObservedSpeciesData!$D$2:$D$4955,$D1033),"")</f>
        <v/>
      </c>
      <c r="AD1033" s="23" t="str">
        <f>IF(ISNUMBER(AVERAGEIFS(ObservedSpeciesData!AD$2:AD$4955,ObservedSpeciesData!$A$2:$A$4955,$A1033,ObservedSpeciesData!$D$2:$D$4955,$D1033)),AVERAGEIFS(ObservedSpeciesData!AD$2:AD$4955,ObservedSpeciesData!$A$2:$A$4955,$A1033,ObservedSpeciesData!$D$2:$D$4955,$D1033),"")</f>
        <v/>
      </c>
      <c r="AE1033" s="24" t="str">
        <f>IF(ISNUMBER(AVERAGEIFS(ObservedSpeciesData!AE$2:AE$4955,ObservedSpeciesData!$A$2:$A$4955,$A1033,ObservedSpeciesData!$D$2:$D$4955,$D1033)),AVERAGEIFS(ObservedSpeciesData!AE$2:AE$4955,ObservedSpeciesData!$A$2:$A$4955,$A1033,ObservedSpeciesData!$D$2:$D$4955,$D1033),"")</f>
        <v/>
      </c>
      <c r="AF1033" s="23"/>
      <c r="AG1033" s="24"/>
      <c r="AH1033" s="23" t="str">
        <f>IF(ISNUMBER(AVERAGEIFS(ObservedSpeciesData!AH$2:AH$4955,ObservedSpeciesData!$A$2:$A$4955,$A1033,ObservedSpeciesData!$D$2:$D$4955,$D1033)),AVERAGEIFS(ObservedSpeciesData!AH$2:AH$4955,ObservedSpeciesData!$A$2:$A$4955,$A1033,ObservedSpeciesData!$D$2:$D$4955,$D1033),"")</f>
        <v/>
      </c>
      <c r="AI1033" s="23" t="str">
        <f>IF(ISNUMBER(AVERAGEIFS(ObservedSpeciesData!AI$2:AI$4955,ObservedSpeciesData!$A$2:$A$4955,$A1033,ObservedSpeciesData!$C$2:$C$4955,$C1033,ObservedSpeciesData!$D$2:$D$4955,$D1033)),AVERAGEIFS(ObservedSpeciesData!AI$2:AI$4955,ObservedSpeciesData!$A$2:$A$4955,$A1033,ObservedSpeciesData!$C$2:$C$4955,$C1033,ObservedSpeciesData!$D$2:$D$4955,$D1033),"")</f>
        <v/>
      </c>
      <c r="AJ1033" s="2">
        <f>COUNTIFS(ObservedSpeciesData!$A$2:$A$828,$A1033,ObservedSpeciesData!$D$2:$D$828,$D1033)</f>
        <v>0</v>
      </c>
      <c r="AK1033" s="2">
        <f t="shared" si="16"/>
        <v>1</v>
      </c>
    </row>
    <row r="1034" spans="1:37" x14ac:dyDescent="0.25">
      <c r="A1034" s="14" t="s">
        <v>96</v>
      </c>
      <c r="B1034" t="s">
        <v>80</v>
      </c>
      <c r="C1034" t="s">
        <v>90</v>
      </c>
      <c r="D1034" s="13">
        <v>42318</v>
      </c>
      <c r="E1034">
        <v>1</v>
      </c>
      <c r="F1034">
        <v>0</v>
      </c>
      <c r="G1034" s="2" t="s">
        <v>87</v>
      </c>
      <c r="H1034" s="2" t="s">
        <v>11</v>
      </c>
      <c r="I1034">
        <v>9</v>
      </c>
      <c r="J1034" s="2" t="s">
        <v>88</v>
      </c>
      <c r="K1034" s="2">
        <f>IF(ISNUMBER(AVERAGEIFS(ObservedSpeciesData!K$2:K$4955,ObservedSpeciesData!$A$2:$A$4955,$A1034,ObservedSpeciesData!$D$2:$D$4955,$D1034)),AVERAGEIFS(ObservedSpeciesData!K$2:K$4955,ObservedSpeciesData!$A$2:$A$4955,$A1034,ObservedSpeciesData!$D$2:$D$4955,$D1034),"")</f>
        <v>0</v>
      </c>
      <c r="L1034" s="26">
        <f>IF(ISNUMBER(AVERAGEIFS(ObservedSpeciesData!L$2:L$4955,ObservedSpeciesData!$A$2:$A$4955,$A1034,ObservedSpeciesData!$D$2:$D$4955,$D1034)),AVERAGEIFS(ObservedSpeciesData!L$2:L$4955,ObservedSpeciesData!$A$2:$A$4955,$A1034,ObservedSpeciesData!$D$2:$D$4955,$D1034),"")</f>
        <v>2008</v>
      </c>
      <c r="M1034" s="23">
        <f>IF(ISNUMBER(AVERAGEIFS(ObservedSpeciesData!M$2:M$4955,ObservedSpeciesData!$A$2:$A$4955,$A1034,ObservedSpeciesData!$D$2:$D$4955,$D1034)),AVERAGEIFS(ObservedSpeciesData!M$2:M$4955,ObservedSpeciesData!$A$2:$A$4955,$A1034,ObservedSpeciesData!$D$2:$D$4955,$D1034),"")</f>
        <v>200.80000000000004</v>
      </c>
      <c r="N1034" s="23" t="str">
        <f>IF(ISNUMBER(AVERAGEIFS(ObservedSpeciesData!N$2:N$4955,ObservedSpeciesData!$A$2:$A$4955,$A1034,ObservedSpeciesData!$D$2:$D$4955,$D1034)),AVERAGEIFS(ObservedSpeciesData!N$2:N$4955,ObservedSpeciesData!$A$2:$A$4955,$A1034,ObservedSpeciesData!$D$2:$D$4955,$D1034),"")</f>
        <v/>
      </c>
      <c r="O1034" s="23" t="str">
        <f>IF(ISNUMBER(AVERAGEIFS(ObservedSpeciesData!O$2:O$4955,ObservedSpeciesData!$A$2:$A$4955,$A1034,ObservedSpeciesData!$D$2:$D$4955,$D1034)),AVERAGEIFS(ObservedSpeciesData!O$2:O$4955,ObservedSpeciesData!$A$2:$A$4955,$A1034,ObservedSpeciesData!$D$2:$D$4955,$D1034),"")</f>
        <v/>
      </c>
      <c r="P1034" s="23" t="str">
        <f>IF(ISNUMBER(AVERAGEIFS(ObservedSpeciesData!P$2:P$4955,ObservedSpeciesData!$A$2:$A$4955,$A1034,ObservedSpeciesData!$C$2:$C$4955,$C1034,ObservedSpeciesData!$D$2:$D$4955,$D1034)),AVERAGEIFS(ObservedSpeciesData!P$2:P$4955,ObservedSpeciesData!$A$2:$A$4955,$A1034,ObservedSpeciesData!$C$2:$C$4955,$C1034,ObservedSpeciesData!$D$2:$D$4955,$D1034),"")</f>
        <v/>
      </c>
      <c r="Q1034" s="23"/>
      <c r="R1034" s="25" t="str">
        <f>IF(ISNUMBER(AVERAGEIFS(ObservedSpeciesData!R$2:R$4955,ObservedSpeciesData!$A$2:$A$4955,$A1034,ObservedSpeciesData!$D$2:$D$4955,$D1034)),AVERAGEIFS(ObservedSpeciesData!R$2:R$4955,ObservedSpeciesData!$A$2:$A$4955,$A1034,ObservedSpeciesData!$D$2:$D$4955,$D1034),"")</f>
        <v/>
      </c>
      <c r="S1034" s="25" t="str">
        <f>IF(ISNUMBER(AVERAGEIFS(ObservedSpeciesData!S$2:S$4955,ObservedSpeciesData!$A$2:$A$4955,$A1034,ObservedSpeciesData!$D$2:$D$4955,$D1034)),AVERAGEIFS(ObservedSpeciesData!S$2:S$4955,ObservedSpeciesData!$A$2:$A$4955,$A1034,ObservedSpeciesData!$D$2:$D$4955,$D1034),"")</f>
        <v/>
      </c>
      <c r="T1034" s="23" t="str">
        <f>IF(ISNUMBER(AVERAGEIFS(ObservedSpeciesData!T$2:T$4955,ObservedSpeciesData!$A$2:$A$4955,$A1034,ObservedSpeciesData!$D$2:$D$4955,$D1034)),AVERAGEIFS(ObservedSpeciesData!T$2:T$4955,ObservedSpeciesData!$A$2:$A$4955,$A1034,ObservedSpeciesData!$D$2:$D$4955,$D1034),"")</f>
        <v/>
      </c>
      <c r="U1034" s="24" t="str">
        <f>IF(ISNUMBER(AVERAGEIFS(ObservedSpeciesData!U$2:U$4955,ObservedSpeciesData!$A$2:$A$4955,$A1034,ObservedSpeciesData!$C$2:$C$4955,$C1034,ObservedSpeciesData!$D$2:$D$4955,$D1034)),AVERAGEIFS(ObservedSpeciesData!U$2:U$4955,ObservedSpeciesData!$A$2:$A$4955,$A1034,ObservedSpeciesData!$C$2:$C$4955,$C1034,ObservedSpeciesData!$D$2:$D$4955,$D1034),"")</f>
        <v/>
      </c>
      <c r="V1034" s="23" t="str">
        <f>IF(ISNUMBER(AVERAGEIFS(ObservedSpeciesData!V$2:V$4955,ObservedSpeciesData!$A$2:$A$4955,$A1034,ObservedSpeciesData!$D$2:$D$4955,$D1034)),AVERAGEIFS(ObservedSpeciesData!V$2:V$4955,ObservedSpeciesData!$A$2:$A$4955,$A1034,ObservedSpeciesData!$D$2:$D$4955,$D1034),"")</f>
        <v/>
      </c>
      <c r="W1034" s="23" t="str">
        <f>IF(ISNUMBER(AVERAGEIFS(ObservedSpeciesData!W$2:W$4955,ObservedSpeciesData!$A$2:$A$4955,$A1034,ObservedSpeciesData!$D$2:$D$4955,$D1034)),AVERAGEIFS(ObservedSpeciesData!W$2:W$4955,ObservedSpeciesData!$A$2:$A$4955,$A1034,ObservedSpeciesData!$D$2:$D$4955,$D1034),"")</f>
        <v/>
      </c>
      <c r="X1034" s="23" t="str">
        <f>IF(ISNUMBER(AVERAGEIFS(ObservedSpeciesData!X$2:X$4955,ObservedSpeciesData!$A$2:$A$4955,$A1034,ObservedSpeciesData!$D$2:$D$4955,$D1034)),AVERAGEIFS(ObservedSpeciesData!X$2:X$4955,ObservedSpeciesData!$A$2:$A$4955,$A1034,ObservedSpeciesData!$D$2:$D$4955,$D1034),"")</f>
        <v/>
      </c>
      <c r="Y1034" s="23" t="str">
        <f>IF(ISNUMBER(AVERAGEIFS(ObservedSpeciesData!Y$2:Y$4955,ObservedSpeciesData!$A$2:$A$4955,$A1034,ObservedSpeciesData!$D$2:$D$4955,$D1034)),AVERAGEIFS(ObservedSpeciesData!Y$2:Y$4955,ObservedSpeciesData!$A$2:$A$4955,$A1034,ObservedSpeciesData!$D$2:$D$4955,$D1034),"")</f>
        <v/>
      </c>
      <c r="Z1034" s="23" t="str">
        <f>IF(ISNUMBER(AVERAGEIFS(ObservedSpeciesData!Z$2:Z$4955,ObservedSpeciesData!$A$2:$A$4955,$A1034,ObservedSpeciesData!$D$2:$D$4955,$D1034)),AVERAGEIFS(ObservedSpeciesData!Z$2:Z$4955,ObservedSpeciesData!$A$2:$A$4955,$A1034,ObservedSpeciesData!$D$2:$D$4955,$D1034),"")</f>
        <v/>
      </c>
      <c r="AA1034" s="23" t="str">
        <f>IF(ISNUMBER(AVERAGEIFS(ObservedSpeciesData!AA$2:AA$4955,ObservedSpeciesData!$A$2:$A$4955,$A1034,ObservedSpeciesData!$D$2:$D$4955,$D1034)),AVERAGEIFS(ObservedSpeciesData!AA$2:AA$4955,ObservedSpeciesData!$A$2:$A$4955,$A1034,ObservedSpeciesData!$D$2:$D$4955,$D1034),"")</f>
        <v/>
      </c>
      <c r="AB1034" s="24" t="str">
        <f>IF(ISNUMBER(AVERAGEIFS(ObservedSpeciesData!AB$2:AB$4955,ObservedSpeciesData!$A$2:$A$4955,$A1034,ObservedSpeciesData!$D$2:$D$4955,$D1034)),AVERAGEIFS(ObservedSpeciesData!AB$2:AB$4955,ObservedSpeciesData!$A$2:$A$4955,$A1034,ObservedSpeciesData!$D$2:$D$4955,$D1034),"")</f>
        <v/>
      </c>
      <c r="AC1034" s="24" t="str">
        <f>IF(ISNUMBER(AVERAGEIFS(ObservedSpeciesData!AC$2:AC$4955,ObservedSpeciesData!$A$2:$A$4955,$A1034,ObservedSpeciesData!$D$2:$D$4955,$D1034)),AVERAGEIFS(ObservedSpeciesData!AC$2:AC$4955,ObservedSpeciesData!$A$2:$A$4955,$A1034,ObservedSpeciesData!$D$2:$D$4955,$D1034),"")</f>
        <v/>
      </c>
      <c r="AD1034" s="23" t="str">
        <f>IF(ISNUMBER(AVERAGEIFS(ObservedSpeciesData!AD$2:AD$4955,ObservedSpeciesData!$A$2:$A$4955,$A1034,ObservedSpeciesData!$D$2:$D$4955,$D1034)),AVERAGEIFS(ObservedSpeciesData!AD$2:AD$4955,ObservedSpeciesData!$A$2:$A$4955,$A1034,ObservedSpeciesData!$D$2:$D$4955,$D1034),"")</f>
        <v/>
      </c>
      <c r="AE1034" s="24" t="str">
        <f>IF(ISNUMBER(AVERAGEIFS(ObservedSpeciesData!AE$2:AE$4955,ObservedSpeciesData!$A$2:$A$4955,$A1034,ObservedSpeciesData!$D$2:$D$4955,$D1034)),AVERAGEIFS(ObservedSpeciesData!AE$2:AE$4955,ObservedSpeciesData!$A$2:$A$4955,$A1034,ObservedSpeciesData!$D$2:$D$4955,$D1034),"")</f>
        <v/>
      </c>
      <c r="AF1034" s="23"/>
      <c r="AG1034" s="24"/>
      <c r="AH1034" s="23" t="str">
        <f>IF(ISNUMBER(AVERAGEIFS(ObservedSpeciesData!AH$2:AH$4955,ObservedSpeciesData!$A$2:$A$4955,$A1034,ObservedSpeciesData!$D$2:$D$4955,$D1034)),AVERAGEIFS(ObservedSpeciesData!AH$2:AH$4955,ObservedSpeciesData!$A$2:$A$4955,$A1034,ObservedSpeciesData!$D$2:$D$4955,$D1034),"")</f>
        <v/>
      </c>
      <c r="AI1034" s="23" t="str">
        <f>IF(ISNUMBER(AVERAGEIFS(ObservedSpeciesData!AI$2:AI$4955,ObservedSpeciesData!$A$2:$A$4955,$A1034,ObservedSpeciesData!$C$2:$C$4955,$C1034,ObservedSpeciesData!$D$2:$D$4955,$D1034)),AVERAGEIFS(ObservedSpeciesData!AI$2:AI$4955,ObservedSpeciesData!$A$2:$A$4955,$A1034,ObservedSpeciesData!$C$2:$C$4955,$C1034,ObservedSpeciesData!$D$2:$D$4955,$D1034),"")</f>
        <v/>
      </c>
      <c r="AJ1034" s="2">
        <f>COUNTIFS(ObservedSpeciesData!$A$2:$A$828,$A1034,ObservedSpeciesData!$D$2:$D$828,$D1034)</f>
        <v>0</v>
      </c>
      <c r="AK1034" s="2">
        <f t="shared" si="16"/>
        <v>1</v>
      </c>
    </row>
    <row r="1035" spans="1:37" x14ac:dyDescent="0.25">
      <c r="A1035" s="14" t="s">
        <v>95</v>
      </c>
      <c r="B1035" t="s">
        <v>80</v>
      </c>
      <c r="C1035" t="s">
        <v>90</v>
      </c>
      <c r="D1035" s="13">
        <v>42318</v>
      </c>
      <c r="E1035">
        <v>1</v>
      </c>
      <c r="F1035">
        <v>50</v>
      </c>
      <c r="G1035" s="2" t="s">
        <v>87</v>
      </c>
      <c r="H1035" s="2" t="s">
        <v>11</v>
      </c>
      <c r="I1035">
        <v>9</v>
      </c>
      <c r="J1035" s="2" t="s">
        <v>88</v>
      </c>
      <c r="K1035" s="2">
        <f>IF(ISNUMBER(AVERAGEIFS(ObservedSpeciesData!K$2:K$4955,ObservedSpeciesData!$A$2:$A$4955,$A1035,ObservedSpeciesData!$D$2:$D$4955,$D1035)),AVERAGEIFS(ObservedSpeciesData!K$2:K$4955,ObservedSpeciesData!$A$2:$A$4955,$A1035,ObservedSpeciesData!$D$2:$D$4955,$D1035),"")</f>
        <v>45</v>
      </c>
      <c r="L1035" s="26">
        <f>IF(ISNUMBER(AVERAGEIFS(ObservedSpeciesData!L$2:L$4955,ObservedSpeciesData!$A$2:$A$4955,$A1035,ObservedSpeciesData!$D$2:$D$4955,$D1035)),AVERAGEIFS(ObservedSpeciesData!L$2:L$4955,ObservedSpeciesData!$A$2:$A$4955,$A1035,ObservedSpeciesData!$D$2:$D$4955,$D1035),"")</f>
        <v>2104</v>
      </c>
      <c r="M1035" s="23">
        <f>IF(ISNUMBER(AVERAGEIFS(ObservedSpeciesData!M$2:M$4955,ObservedSpeciesData!$A$2:$A$4955,$A1035,ObservedSpeciesData!$D$2:$D$4955,$D1035)),AVERAGEIFS(ObservedSpeciesData!M$2:M$4955,ObservedSpeciesData!$A$2:$A$4955,$A1035,ObservedSpeciesData!$D$2:$D$4955,$D1035),"")</f>
        <v>210.4</v>
      </c>
      <c r="N1035" s="23" t="str">
        <f>IF(ISNUMBER(AVERAGEIFS(ObservedSpeciesData!N$2:N$4955,ObservedSpeciesData!$A$2:$A$4955,$A1035,ObservedSpeciesData!$D$2:$D$4955,$D1035)),AVERAGEIFS(ObservedSpeciesData!N$2:N$4955,ObservedSpeciesData!$A$2:$A$4955,$A1035,ObservedSpeciesData!$D$2:$D$4955,$D1035),"")</f>
        <v/>
      </c>
      <c r="O1035" s="23" t="str">
        <f>IF(ISNUMBER(AVERAGEIFS(ObservedSpeciesData!O$2:O$4955,ObservedSpeciesData!$A$2:$A$4955,$A1035,ObservedSpeciesData!$D$2:$D$4955,$D1035)),AVERAGEIFS(ObservedSpeciesData!O$2:O$4955,ObservedSpeciesData!$A$2:$A$4955,$A1035,ObservedSpeciesData!$D$2:$D$4955,$D1035),"")</f>
        <v/>
      </c>
      <c r="P1035" s="23" t="str">
        <f>IF(ISNUMBER(AVERAGEIFS(ObservedSpeciesData!P$2:P$4955,ObservedSpeciesData!$A$2:$A$4955,$A1035,ObservedSpeciesData!$C$2:$C$4955,$C1035,ObservedSpeciesData!$D$2:$D$4955,$D1035)),AVERAGEIFS(ObservedSpeciesData!P$2:P$4955,ObservedSpeciesData!$A$2:$A$4955,$A1035,ObservedSpeciesData!$C$2:$C$4955,$C1035,ObservedSpeciesData!$D$2:$D$4955,$D1035),"")</f>
        <v/>
      </c>
      <c r="Q1035" s="23"/>
      <c r="R1035" s="25" t="str">
        <f>IF(ISNUMBER(AVERAGEIFS(ObservedSpeciesData!R$2:R$4955,ObservedSpeciesData!$A$2:$A$4955,$A1035,ObservedSpeciesData!$D$2:$D$4955,$D1035)),AVERAGEIFS(ObservedSpeciesData!R$2:R$4955,ObservedSpeciesData!$A$2:$A$4955,$A1035,ObservedSpeciesData!$D$2:$D$4955,$D1035),"")</f>
        <v/>
      </c>
      <c r="S1035" s="25" t="str">
        <f>IF(ISNUMBER(AVERAGEIFS(ObservedSpeciesData!S$2:S$4955,ObservedSpeciesData!$A$2:$A$4955,$A1035,ObservedSpeciesData!$D$2:$D$4955,$D1035)),AVERAGEIFS(ObservedSpeciesData!S$2:S$4955,ObservedSpeciesData!$A$2:$A$4955,$A1035,ObservedSpeciesData!$D$2:$D$4955,$D1035),"")</f>
        <v/>
      </c>
      <c r="T1035" s="23" t="str">
        <f>IF(ISNUMBER(AVERAGEIFS(ObservedSpeciesData!T$2:T$4955,ObservedSpeciesData!$A$2:$A$4955,$A1035,ObservedSpeciesData!$D$2:$D$4955,$D1035)),AVERAGEIFS(ObservedSpeciesData!T$2:T$4955,ObservedSpeciesData!$A$2:$A$4955,$A1035,ObservedSpeciesData!$D$2:$D$4955,$D1035),"")</f>
        <v/>
      </c>
      <c r="U1035" s="24" t="str">
        <f>IF(ISNUMBER(AVERAGEIFS(ObservedSpeciesData!U$2:U$4955,ObservedSpeciesData!$A$2:$A$4955,$A1035,ObservedSpeciesData!$C$2:$C$4955,$C1035,ObservedSpeciesData!$D$2:$D$4955,$D1035)),AVERAGEIFS(ObservedSpeciesData!U$2:U$4955,ObservedSpeciesData!$A$2:$A$4955,$A1035,ObservedSpeciesData!$C$2:$C$4955,$C1035,ObservedSpeciesData!$D$2:$D$4955,$D1035),"")</f>
        <v/>
      </c>
      <c r="V1035" s="23" t="str">
        <f>IF(ISNUMBER(AVERAGEIFS(ObservedSpeciesData!V$2:V$4955,ObservedSpeciesData!$A$2:$A$4955,$A1035,ObservedSpeciesData!$D$2:$D$4955,$D1035)),AVERAGEIFS(ObservedSpeciesData!V$2:V$4955,ObservedSpeciesData!$A$2:$A$4955,$A1035,ObservedSpeciesData!$D$2:$D$4955,$D1035),"")</f>
        <v/>
      </c>
      <c r="W1035" s="23" t="str">
        <f>IF(ISNUMBER(AVERAGEIFS(ObservedSpeciesData!W$2:W$4955,ObservedSpeciesData!$A$2:$A$4955,$A1035,ObservedSpeciesData!$D$2:$D$4955,$D1035)),AVERAGEIFS(ObservedSpeciesData!W$2:W$4955,ObservedSpeciesData!$A$2:$A$4955,$A1035,ObservedSpeciesData!$D$2:$D$4955,$D1035),"")</f>
        <v/>
      </c>
      <c r="X1035" s="23" t="str">
        <f>IF(ISNUMBER(AVERAGEIFS(ObservedSpeciesData!X$2:X$4955,ObservedSpeciesData!$A$2:$A$4955,$A1035,ObservedSpeciesData!$D$2:$D$4955,$D1035)),AVERAGEIFS(ObservedSpeciesData!X$2:X$4955,ObservedSpeciesData!$A$2:$A$4955,$A1035,ObservedSpeciesData!$D$2:$D$4955,$D1035),"")</f>
        <v/>
      </c>
      <c r="Y1035" s="23" t="str">
        <f>IF(ISNUMBER(AVERAGEIFS(ObservedSpeciesData!Y$2:Y$4955,ObservedSpeciesData!$A$2:$A$4955,$A1035,ObservedSpeciesData!$D$2:$D$4955,$D1035)),AVERAGEIFS(ObservedSpeciesData!Y$2:Y$4955,ObservedSpeciesData!$A$2:$A$4955,$A1035,ObservedSpeciesData!$D$2:$D$4955,$D1035),"")</f>
        <v/>
      </c>
      <c r="Z1035" s="23" t="str">
        <f>IF(ISNUMBER(AVERAGEIFS(ObservedSpeciesData!Z$2:Z$4955,ObservedSpeciesData!$A$2:$A$4955,$A1035,ObservedSpeciesData!$D$2:$D$4955,$D1035)),AVERAGEIFS(ObservedSpeciesData!Z$2:Z$4955,ObservedSpeciesData!$A$2:$A$4955,$A1035,ObservedSpeciesData!$D$2:$D$4955,$D1035),"")</f>
        <v/>
      </c>
      <c r="AA1035" s="23" t="str">
        <f>IF(ISNUMBER(AVERAGEIFS(ObservedSpeciesData!AA$2:AA$4955,ObservedSpeciesData!$A$2:$A$4955,$A1035,ObservedSpeciesData!$D$2:$D$4955,$D1035)),AVERAGEIFS(ObservedSpeciesData!AA$2:AA$4955,ObservedSpeciesData!$A$2:$A$4955,$A1035,ObservedSpeciesData!$D$2:$D$4955,$D1035),"")</f>
        <v/>
      </c>
      <c r="AB1035" s="24" t="str">
        <f>IF(ISNUMBER(AVERAGEIFS(ObservedSpeciesData!AB$2:AB$4955,ObservedSpeciesData!$A$2:$A$4955,$A1035,ObservedSpeciesData!$D$2:$D$4955,$D1035)),AVERAGEIFS(ObservedSpeciesData!AB$2:AB$4955,ObservedSpeciesData!$A$2:$A$4955,$A1035,ObservedSpeciesData!$D$2:$D$4955,$D1035),"")</f>
        <v/>
      </c>
      <c r="AC1035" s="24" t="str">
        <f>IF(ISNUMBER(AVERAGEIFS(ObservedSpeciesData!AC$2:AC$4955,ObservedSpeciesData!$A$2:$A$4955,$A1035,ObservedSpeciesData!$D$2:$D$4955,$D1035)),AVERAGEIFS(ObservedSpeciesData!AC$2:AC$4955,ObservedSpeciesData!$A$2:$A$4955,$A1035,ObservedSpeciesData!$D$2:$D$4955,$D1035),"")</f>
        <v/>
      </c>
      <c r="AD1035" s="23" t="str">
        <f>IF(ISNUMBER(AVERAGEIFS(ObservedSpeciesData!AD$2:AD$4955,ObservedSpeciesData!$A$2:$A$4955,$A1035,ObservedSpeciesData!$D$2:$D$4955,$D1035)),AVERAGEIFS(ObservedSpeciesData!AD$2:AD$4955,ObservedSpeciesData!$A$2:$A$4955,$A1035,ObservedSpeciesData!$D$2:$D$4955,$D1035),"")</f>
        <v/>
      </c>
      <c r="AE1035" s="24" t="str">
        <f>IF(ISNUMBER(AVERAGEIFS(ObservedSpeciesData!AE$2:AE$4955,ObservedSpeciesData!$A$2:$A$4955,$A1035,ObservedSpeciesData!$D$2:$D$4955,$D1035)),AVERAGEIFS(ObservedSpeciesData!AE$2:AE$4955,ObservedSpeciesData!$A$2:$A$4955,$A1035,ObservedSpeciesData!$D$2:$D$4955,$D1035),"")</f>
        <v/>
      </c>
      <c r="AF1035" s="23"/>
      <c r="AG1035" s="24"/>
      <c r="AH1035" s="23" t="str">
        <f>IF(ISNUMBER(AVERAGEIFS(ObservedSpeciesData!AH$2:AH$4955,ObservedSpeciesData!$A$2:$A$4955,$A1035,ObservedSpeciesData!$D$2:$D$4955,$D1035)),AVERAGEIFS(ObservedSpeciesData!AH$2:AH$4955,ObservedSpeciesData!$A$2:$A$4955,$A1035,ObservedSpeciesData!$D$2:$D$4955,$D1035),"")</f>
        <v/>
      </c>
      <c r="AI1035" s="23" t="str">
        <f>IF(ISNUMBER(AVERAGEIFS(ObservedSpeciesData!AI$2:AI$4955,ObservedSpeciesData!$A$2:$A$4955,$A1035,ObservedSpeciesData!$C$2:$C$4955,$C1035,ObservedSpeciesData!$D$2:$D$4955,$D1035)),AVERAGEIFS(ObservedSpeciesData!AI$2:AI$4955,ObservedSpeciesData!$A$2:$A$4955,$A1035,ObservedSpeciesData!$C$2:$C$4955,$C1035,ObservedSpeciesData!$D$2:$D$4955,$D1035),"")</f>
        <v/>
      </c>
      <c r="AJ1035" s="2">
        <f>COUNTIFS(ObservedSpeciesData!$A$2:$A$828,$A1035,ObservedSpeciesData!$D$2:$D$828,$D1035)</f>
        <v>0</v>
      </c>
      <c r="AK1035" s="2">
        <f t="shared" si="16"/>
        <v>1</v>
      </c>
    </row>
    <row r="1036" spans="1:37" x14ac:dyDescent="0.25">
      <c r="A1036" s="14" t="s">
        <v>94</v>
      </c>
      <c r="B1036" t="s">
        <v>80</v>
      </c>
      <c r="C1036" t="s">
        <v>90</v>
      </c>
      <c r="D1036" s="13">
        <v>42318</v>
      </c>
      <c r="E1036">
        <v>1</v>
      </c>
      <c r="F1036">
        <v>100</v>
      </c>
      <c r="G1036" s="2" t="s">
        <v>87</v>
      </c>
      <c r="H1036" s="2" t="s">
        <v>11</v>
      </c>
      <c r="I1036">
        <v>9</v>
      </c>
      <c r="J1036" s="2" t="s">
        <v>88</v>
      </c>
      <c r="K1036" s="2">
        <f>IF(ISNUMBER(AVERAGEIFS(ObservedSpeciesData!K$2:K$4955,ObservedSpeciesData!$A$2:$A$4955,$A1036,ObservedSpeciesData!$D$2:$D$4955,$D1036)),AVERAGEIFS(ObservedSpeciesData!K$2:K$4955,ObservedSpeciesData!$A$2:$A$4955,$A1036,ObservedSpeciesData!$D$2:$D$4955,$D1036),"")</f>
        <v>90</v>
      </c>
      <c r="L1036" s="26">
        <f>IF(ISNUMBER(AVERAGEIFS(ObservedSpeciesData!L$2:L$4955,ObservedSpeciesData!$A$2:$A$4955,$A1036,ObservedSpeciesData!$D$2:$D$4955,$D1036)),AVERAGEIFS(ObservedSpeciesData!L$2:L$4955,ObservedSpeciesData!$A$2:$A$4955,$A1036,ObservedSpeciesData!$D$2:$D$4955,$D1036),"")</f>
        <v>2312</v>
      </c>
      <c r="M1036" s="23">
        <f>IF(ISNUMBER(AVERAGEIFS(ObservedSpeciesData!M$2:M$4955,ObservedSpeciesData!$A$2:$A$4955,$A1036,ObservedSpeciesData!$D$2:$D$4955,$D1036)),AVERAGEIFS(ObservedSpeciesData!M$2:M$4955,ObservedSpeciesData!$A$2:$A$4955,$A1036,ObservedSpeciesData!$D$2:$D$4955,$D1036),"")</f>
        <v>231.20000000000002</v>
      </c>
      <c r="N1036" s="23" t="str">
        <f>IF(ISNUMBER(AVERAGEIFS(ObservedSpeciesData!N$2:N$4955,ObservedSpeciesData!$A$2:$A$4955,$A1036,ObservedSpeciesData!$D$2:$D$4955,$D1036)),AVERAGEIFS(ObservedSpeciesData!N$2:N$4955,ObservedSpeciesData!$A$2:$A$4955,$A1036,ObservedSpeciesData!$D$2:$D$4955,$D1036),"")</f>
        <v/>
      </c>
      <c r="O1036" s="23" t="str">
        <f>IF(ISNUMBER(AVERAGEIFS(ObservedSpeciesData!O$2:O$4955,ObservedSpeciesData!$A$2:$A$4955,$A1036,ObservedSpeciesData!$D$2:$D$4955,$D1036)),AVERAGEIFS(ObservedSpeciesData!O$2:O$4955,ObservedSpeciesData!$A$2:$A$4955,$A1036,ObservedSpeciesData!$D$2:$D$4955,$D1036),"")</f>
        <v/>
      </c>
      <c r="P1036" s="23" t="str">
        <f>IF(ISNUMBER(AVERAGEIFS(ObservedSpeciesData!P$2:P$4955,ObservedSpeciesData!$A$2:$A$4955,$A1036,ObservedSpeciesData!$C$2:$C$4955,$C1036,ObservedSpeciesData!$D$2:$D$4955,$D1036)),AVERAGEIFS(ObservedSpeciesData!P$2:P$4955,ObservedSpeciesData!$A$2:$A$4955,$A1036,ObservedSpeciesData!$C$2:$C$4955,$C1036,ObservedSpeciesData!$D$2:$D$4955,$D1036),"")</f>
        <v/>
      </c>
      <c r="Q1036" s="23"/>
      <c r="R1036" s="25" t="str">
        <f>IF(ISNUMBER(AVERAGEIFS(ObservedSpeciesData!R$2:R$4955,ObservedSpeciesData!$A$2:$A$4955,$A1036,ObservedSpeciesData!$D$2:$D$4955,$D1036)),AVERAGEIFS(ObservedSpeciesData!R$2:R$4955,ObservedSpeciesData!$A$2:$A$4955,$A1036,ObservedSpeciesData!$D$2:$D$4955,$D1036),"")</f>
        <v/>
      </c>
      <c r="S1036" s="25" t="str">
        <f>IF(ISNUMBER(AVERAGEIFS(ObservedSpeciesData!S$2:S$4955,ObservedSpeciesData!$A$2:$A$4955,$A1036,ObservedSpeciesData!$D$2:$D$4955,$D1036)),AVERAGEIFS(ObservedSpeciesData!S$2:S$4955,ObservedSpeciesData!$A$2:$A$4955,$A1036,ObservedSpeciesData!$D$2:$D$4955,$D1036),"")</f>
        <v/>
      </c>
      <c r="T1036" s="23" t="str">
        <f>IF(ISNUMBER(AVERAGEIFS(ObservedSpeciesData!T$2:T$4955,ObservedSpeciesData!$A$2:$A$4955,$A1036,ObservedSpeciesData!$D$2:$D$4955,$D1036)),AVERAGEIFS(ObservedSpeciesData!T$2:T$4955,ObservedSpeciesData!$A$2:$A$4955,$A1036,ObservedSpeciesData!$D$2:$D$4955,$D1036),"")</f>
        <v/>
      </c>
      <c r="U1036" s="24" t="str">
        <f>IF(ISNUMBER(AVERAGEIFS(ObservedSpeciesData!U$2:U$4955,ObservedSpeciesData!$A$2:$A$4955,$A1036,ObservedSpeciesData!$C$2:$C$4955,$C1036,ObservedSpeciesData!$D$2:$D$4955,$D1036)),AVERAGEIFS(ObservedSpeciesData!U$2:U$4955,ObservedSpeciesData!$A$2:$A$4955,$A1036,ObservedSpeciesData!$C$2:$C$4955,$C1036,ObservedSpeciesData!$D$2:$D$4955,$D1036),"")</f>
        <v/>
      </c>
      <c r="V1036" s="23" t="str">
        <f>IF(ISNUMBER(AVERAGEIFS(ObservedSpeciesData!V$2:V$4955,ObservedSpeciesData!$A$2:$A$4955,$A1036,ObservedSpeciesData!$D$2:$D$4955,$D1036)),AVERAGEIFS(ObservedSpeciesData!V$2:V$4955,ObservedSpeciesData!$A$2:$A$4955,$A1036,ObservedSpeciesData!$D$2:$D$4955,$D1036),"")</f>
        <v/>
      </c>
      <c r="W1036" s="23" t="str">
        <f>IF(ISNUMBER(AVERAGEIFS(ObservedSpeciesData!W$2:W$4955,ObservedSpeciesData!$A$2:$A$4955,$A1036,ObservedSpeciesData!$D$2:$D$4955,$D1036)),AVERAGEIFS(ObservedSpeciesData!W$2:W$4955,ObservedSpeciesData!$A$2:$A$4955,$A1036,ObservedSpeciesData!$D$2:$D$4955,$D1036),"")</f>
        <v/>
      </c>
      <c r="X1036" s="23" t="str">
        <f>IF(ISNUMBER(AVERAGEIFS(ObservedSpeciesData!X$2:X$4955,ObservedSpeciesData!$A$2:$A$4955,$A1036,ObservedSpeciesData!$D$2:$D$4955,$D1036)),AVERAGEIFS(ObservedSpeciesData!X$2:X$4955,ObservedSpeciesData!$A$2:$A$4955,$A1036,ObservedSpeciesData!$D$2:$D$4955,$D1036),"")</f>
        <v/>
      </c>
      <c r="Y1036" s="23" t="str">
        <f>IF(ISNUMBER(AVERAGEIFS(ObservedSpeciesData!Y$2:Y$4955,ObservedSpeciesData!$A$2:$A$4955,$A1036,ObservedSpeciesData!$D$2:$D$4955,$D1036)),AVERAGEIFS(ObservedSpeciesData!Y$2:Y$4955,ObservedSpeciesData!$A$2:$A$4955,$A1036,ObservedSpeciesData!$D$2:$D$4955,$D1036),"")</f>
        <v/>
      </c>
      <c r="Z1036" s="23" t="str">
        <f>IF(ISNUMBER(AVERAGEIFS(ObservedSpeciesData!Z$2:Z$4955,ObservedSpeciesData!$A$2:$A$4955,$A1036,ObservedSpeciesData!$D$2:$D$4955,$D1036)),AVERAGEIFS(ObservedSpeciesData!Z$2:Z$4955,ObservedSpeciesData!$A$2:$A$4955,$A1036,ObservedSpeciesData!$D$2:$D$4955,$D1036),"")</f>
        <v/>
      </c>
      <c r="AA1036" s="23" t="str">
        <f>IF(ISNUMBER(AVERAGEIFS(ObservedSpeciesData!AA$2:AA$4955,ObservedSpeciesData!$A$2:$A$4955,$A1036,ObservedSpeciesData!$D$2:$D$4955,$D1036)),AVERAGEIFS(ObservedSpeciesData!AA$2:AA$4955,ObservedSpeciesData!$A$2:$A$4955,$A1036,ObservedSpeciesData!$D$2:$D$4955,$D1036),"")</f>
        <v/>
      </c>
      <c r="AB1036" s="24" t="str">
        <f>IF(ISNUMBER(AVERAGEIFS(ObservedSpeciesData!AB$2:AB$4955,ObservedSpeciesData!$A$2:$A$4955,$A1036,ObservedSpeciesData!$D$2:$D$4955,$D1036)),AVERAGEIFS(ObservedSpeciesData!AB$2:AB$4955,ObservedSpeciesData!$A$2:$A$4955,$A1036,ObservedSpeciesData!$D$2:$D$4955,$D1036),"")</f>
        <v/>
      </c>
      <c r="AC1036" s="24" t="str">
        <f>IF(ISNUMBER(AVERAGEIFS(ObservedSpeciesData!AC$2:AC$4955,ObservedSpeciesData!$A$2:$A$4955,$A1036,ObservedSpeciesData!$D$2:$D$4955,$D1036)),AVERAGEIFS(ObservedSpeciesData!AC$2:AC$4955,ObservedSpeciesData!$A$2:$A$4955,$A1036,ObservedSpeciesData!$D$2:$D$4955,$D1036),"")</f>
        <v/>
      </c>
      <c r="AD1036" s="23" t="str">
        <f>IF(ISNUMBER(AVERAGEIFS(ObservedSpeciesData!AD$2:AD$4955,ObservedSpeciesData!$A$2:$A$4955,$A1036,ObservedSpeciesData!$D$2:$D$4955,$D1036)),AVERAGEIFS(ObservedSpeciesData!AD$2:AD$4955,ObservedSpeciesData!$A$2:$A$4955,$A1036,ObservedSpeciesData!$D$2:$D$4955,$D1036),"")</f>
        <v/>
      </c>
      <c r="AE1036" s="24" t="str">
        <f>IF(ISNUMBER(AVERAGEIFS(ObservedSpeciesData!AE$2:AE$4955,ObservedSpeciesData!$A$2:$A$4955,$A1036,ObservedSpeciesData!$D$2:$D$4955,$D1036)),AVERAGEIFS(ObservedSpeciesData!AE$2:AE$4955,ObservedSpeciesData!$A$2:$A$4955,$A1036,ObservedSpeciesData!$D$2:$D$4955,$D1036),"")</f>
        <v/>
      </c>
      <c r="AF1036" s="23"/>
      <c r="AG1036" s="24"/>
      <c r="AH1036" s="23" t="str">
        <f>IF(ISNUMBER(AVERAGEIFS(ObservedSpeciesData!AH$2:AH$4955,ObservedSpeciesData!$A$2:$A$4955,$A1036,ObservedSpeciesData!$D$2:$D$4955,$D1036)),AVERAGEIFS(ObservedSpeciesData!AH$2:AH$4955,ObservedSpeciesData!$A$2:$A$4955,$A1036,ObservedSpeciesData!$D$2:$D$4955,$D1036),"")</f>
        <v/>
      </c>
      <c r="AI1036" s="23" t="str">
        <f>IF(ISNUMBER(AVERAGEIFS(ObservedSpeciesData!AI$2:AI$4955,ObservedSpeciesData!$A$2:$A$4955,$A1036,ObservedSpeciesData!$C$2:$C$4955,$C1036,ObservedSpeciesData!$D$2:$D$4955,$D1036)),AVERAGEIFS(ObservedSpeciesData!AI$2:AI$4955,ObservedSpeciesData!$A$2:$A$4955,$A1036,ObservedSpeciesData!$C$2:$C$4955,$C1036,ObservedSpeciesData!$D$2:$D$4955,$D1036),"")</f>
        <v/>
      </c>
      <c r="AJ1036" s="2">
        <f>COUNTIFS(ObservedSpeciesData!$A$2:$A$828,$A1036,ObservedSpeciesData!$D$2:$D$828,$D1036)</f>
        <v>0</v>
      </c>
      <c r="AK1036" s="2">
        <f t="shared" si="16"/>
        <v>1</v>
      </c>
    </row>
    <row r="1037" spans="1:37" x14ac:dyDescent="0.25">
      <c r="A1037" s="14" t="s">
        <v>93</v>
      </c>
      <c r="B1037" t="s">
        <v>80</v>
      </c>
      <c r="C1037" t="s">
        <v>90</v>
      </c>
      <c r="D1037" s="13">
        <v>42318</v>
      </c>
      <c r="E1037">
        <v>1</v>
      </c>
      <c r="F1037">
        <v>200</v>
      </c>
      <c r="G1037" s="2" t="s">
        <v>87</v>
      </c>
      <c r="H1037" s="2" t="s">
        <v>11</v>
      </c>
      <c r="I1037">
        <v>9</v>
      </c>
      <c r="J1037" s="2" t="s">
        <v>88</v>
      </c>
      <c r="K1037" s="2">
        <f>IF(ISNUMBER(AVERAGEIFS(ObservedSpeciesData!K$2:K$4955,ObservedSpeciesData!$A$2:$A$4955,$A1037,ObservedSpeciesData!$D$2:$D$4955,$D1037)),AVERAGEIFS(ObservedSpeciesData!K$2:K$4955,ObservedSpeciesData!$A$2:$A$4955,$A1037,ObservedSpeciesData!$D$2:$D$4955,$D1037),"")</f>
        <v>180</v>
      </c>
      <c r="L1037" s="26">
        <f>IF(ISNUMBER(AVERAGEIFS(ObservedSpeciesData!L$2:L$4955,ObservedSpeciesData!$A$2:$A$4955,$A1037,ObservedSpeciesData!$D$2:$D$4955,$D1037)),AVERAGEIFS(ObservedSpeciesData!L$2:L$4955,ObservedSpeciesData!$A$2:$A$4955,$A1037,ObservedSpeciesData!$D$2:$D$4955,$D1037),"")</f>
        <v>2568</v>
      </c>
      <c r="M1037" s="23">
        <f>IF(ISNUMBER(AVERAGEIFS(ObservedSpeciesData!M$2:M$4955,ObservedSpeciesData!$A$2:$A$4955,$A1037,ObservedSpeciesData!$D$2:$D$4955,$D1037)),AVERAGEIFS(ObservedSpeciesData!M$2:M$4955,ObservedSpeciesData!$A$2:$A$4955,$A1037,ObservedSpeciesData!$D$2:$D$4955,$D1037),"")</f>
        <v>256.8</v>
      </c>
      <c r="N1037" s="23" t="str">
        <f>IF(ISNUMBER(AVERAGEIFS(ObservedSpeciesData!N$2:N$4955,ObservedSpeciesData!$A$2:$A$4955,$A1037,ObservedSpeciesData!$D$2:$D$4955,$D1037)),AVERAGEIFS(ObservedSpeciesData!N$2:N$4955,ObservedSpeciesData!$A$2:$A$4955,$A1037,ObservedSpeciesData!$D$2:$D$4955,$D1037),"")</f>
        <v/>
      </c>
      <c r="O1037" s="23" t="str">
        <f>IF(ISNUMBER(AVERAGEIFS(ObservedSpeciesData!O$2:O$4955,ObservedSpeciesData!$A$2:$A$4955,$A1037,ObservedSpeciesData!$D$2:$D$4955,$D1037)),AVERAGEIFS(ObservedSpeciesData!O$2:O$4955,ObservedSpeciesData!$A$2:$A$4955,$A1037,ObservedSpeciesData!$D$2:$D$4955,$D1037),"")</f>
        <v/>
      </c>
      <c r="P1037" s="23" t="str">
        <f>IF(ISNUMBER(AVERAGEIFS(ObservedSpeciesData!P$2:P$4955,ObservedSpeciesData!$A$2:$A$4955,$A1037,ObservedSpeciesData!$C$2:$C$4955,$C1037,ObservedSpeciesData!$D$2:$D$4955,$D1037)),AVERAGEIFS(ObservedSpeciesData!P$2:P$4955,ObservedSpeciesData!$A$2:$A$4955,$A1037,ObservedSpeciesData!$C$2:$C$4955,$C1037,ObservedSpeciesData!$D$2:$D$4955,$D1037),"")</f>
        <v/>
      </c>
      <c r="Q1037" s="23"/>
      <c r="R1037" s="25" t="str">
        <f>IF(ISNUMBER(AVERAGEIFS(ObservedSpeciesData!R$2:R$4955,ObservedSpeciesData!$A$2:$A$4955,$A1037,ObservedSpeciesData!$D$2:$D$4955,$D1037)),AVERAGEIFS(ObservedSpeciesData!R$2:R$4955,ObservedSpeciesData!$A$2:$A$4955,$A1037,ObservedSpeciesData!$D$2:$D$4955,$D1037),"")</f>
        <v/>
      </c>
      <c r="S1037" s="25" t="str">
        <f>IF(ISNUMBER(AVERAGEIFS(ObservedSpeciesData!S$2:S$4955,ObservedSpeciesData!$A$2:$A$4955,$A1037,ObservedSpeciesData!$D$2:$D$4955,$D1037)),AVERAGEIFS(ObservedSpeciesData!S$2:S$4955,ObservedSpeciesData!$A$2:$A$4955,$A1037,ObservedSpeciesData!$D$2:$D$4955,$D1037),"")</f>
        <v/>
      </c>
      <c r="T1037" s="23" t="str">
        <f>IF(ISNUMBER(AVERAGEIFS(ObservedSpeciesData!T$2:T$4955,ObservedSpeciesData!$A$2:$A$4955,$A1037,ObservedSpeciesData!$D$2:$D$4955,$D1037)),AVERAGEIFS(ObservedSpeciesData!T$2:T$4955,ObservedSpeciesData!$A$2:$A$4955,$A1037,ObservedSpeciesData!$D$2:$D$4955,$D1037),"")</f>
        <v/>
      </c>
      <c r="U1037" s="24" t="str">
        <f>IF(ISNUMBER(AVERAGEIFS(ObservedSpeciesData!U$2:U$4955,ObservedSpeciesData!$A$2:$A$4955,$A1037,ObservedSpeciesData!$C$2:$C$4955,$C1037,ObservedSpeciesData!$D$2:$D$4955,$D1037)),AVERAGEIFS(ObservedSpeciesData!U$2:U$4955,ObservedSpeciesData!$A$2:$A$4955,$A1037,ObservedSpeciesData!$C$2:$C$4955,$C1037,ObservedSpeciesData!$D$2:$D$4955,$D1037),"")</f>
        <v/>
      </c>
      <c r="V1037" s="23" t="str">
        <f>IF(ISNUMBER(AVERAGEIFS(ObservedSpeciesData!V$2:V$4955,ObservedSpeciesData!$A$2:$A$4955,$A1037,ObservedSpeciesData!$D$2:$D$4955,$D1037)),AVERAGEIFS(ObservedSpeciesData!V$2:V$4955,ObservedSpeciesData!$A$2:$A$4955,$A1037,ObservedSpeciesData!$D$2:$D$4955,$D1037),"")</f>
        <v/>
      </c>
      <c r="W1037" s="23" t="str">
        <f>IF(ISNUMBER(AVERAGEIFS(ObservedSpeciesData!W$2:W$4955,ObservedSpeciesData!$A$2:$A$4955,$A1037,ObservedSpeciesData!$D$2:$D$4955,$D1037)),AVERAGEIFS(ObservedSpeciesData!W$2:W$4955,ObservedSpeciesData!$A$2:$A$4955,$A1037,ObservedSpeciesData!$D$2:$D$4955,$D1037),"")</f>
        <v/>
      </c>
      <c r="X1037" s="23" t="str">
        <f>IF(ISNUMBER(AVERAGEIFS(ObservedSpeciesData!X$2:X$4955,ObservedSpeciesData!$A$2:$A$4955,$A1037,ObservedSpeciesData!$D$2:$D$4955,$D1037)),AVERAGEIFS(ObservedSpeciesData!X$2:X$4955,ObservedSpeciesData!$A$2:$A$4955,$A1037,ObservedSpeciesData!$D$2:$D$4955,$D1037),"")</f>
        <v/>
      </c>
      <c r="Y1037" s="23" t="str">
        <f>IF(ISNUMBER(AVERAGEIFS(ObservedSpeciesData!Y$2:Y$4955,ObservedSpeciesData!$A$2:$A$4955,$A1037,ObservedSpeciesData!$D$2:$D$4955,$D1037)),AVERAGEIFS(ObservedSpeciesData!Y$2:Y$4955,ObservedSpeciesData!$A$2:$A$4955,$A1037,ObservedSpeciesData!$D$2:$D$4955,$D1037),"")</f>
        <v/>
      </c>
      <c r="Z1037" s="23" t="str">
        <f>IF(ISNUMBER(AVERAGEIFS(ObservedSpeciesData!Z$2:Z$4955,ObservedSpeciesData!$A$2:$A$4955,$A1037,ObservedSpeciesData!$D$2:$D$4955,$D1037)),AVERAGEIFS(ObservedSpeciesData!Z$2:Z$4955,ObservedSpeciesData!$A$2:$A$4955,$A1037,ObservedSpeciesData!$D$2:$D$4955,$D1037),"")</f>
        <v/>
      </c>
      <c r="AA1037" s="23" t="str">
        <f>IF(ISNUMBER(AVERAGEIFS(ObservedSpeciesData!AA$2:AA$4955,ObservedSpeciesData!$A$2:$A$4955,$A1037,ObservedSpeciesData!$D$2:$D$4955,$D1037)),AVERAGEIFS(ObservedSpeciesData!AA$2:AA$4955,ObservedSpeciesData!$A$2:$A$4955,$A1037,ObservedSpeciesData!$D$2:$D$4955,$D1037),"")</f>
        <v/>
      </c>
      <c r="AB1037" s="24" t="str">
        <f>IF(ISNUMBER(AVERAGEIFS(ObservedSpeciesData!AB$2:AB$4955,ObservedSpeciesData!$A$2:$A$4955,$A1037,ObservedSpeciesData!$D$2:$D$4955,$D1037)),AVERAGEIFS(ObservedSpeciesData!AB$2:AB$4955,ObservedSpeciesData!$A$2:$A$4955,$A1037,ObservedSpeciesData!$D$2:$D$4955,$D1037),"")</f>
        <v/>
      </c>
      <c r="AC1037" s="24" t="str">
        <f>IF(ISNUMBER(AVERAGEIFS(ObservedSpeciesData!AC$2:AC$4955,ObservedSpeciesData!$A$2:$A$4955,$A1037,ObservedSpeciesData!$D$2:$D$4955,$D1037)),AVERAGEIFS(ObservedSpeciesData!AC$2:AC$4955,ObservedSpeciesData!$A$2:$A$4955,$A1037,ObservedSpeciesData!$D$2:$D$4955,$D1037),"")</f>
        <v/>
      </c>
      <c r="AD1037" s="23" t="str">
        <f>IF(ISNUMBER(AVERAGEIFS(ObservedSpeciesData!AD$2:AD$4955,ObservedSpeciesData!$A$2:$A$4955,$A1037,ObservedSpeciesData!$D$2:$D$4955,$D1037)),AVERAGEIFS(ObservedSpeciesData!AD$2:AD$4955,ObservedSpeciesData!$A$2:$A$4955,$A1037,ObservedSpeciesData!$D$2:$D$4955,$D1037),"")</f>
        <v/>
      </c>
      <c r="AE1037" s="24" t="str">
        <f>IF(ISNUMBER(AVERAGEIFS(ObservedSpeciesData!AE$2:AE$4955,ObservedSpeciesData!$A$2:$A$4955,$A1037,ObservedSpeciesData!$D$2:$D$4955,$D1037)),AVERAGEIFS(ObservedSpeciesData!AE$2:AE$4955,ObservedSpeciesData!$A$2:$A$4955,$A1037,ObservedSpeciesData!$D$2:$D$4955,$D1037),"")</f>
        <v/>
      </c>
      <c r="AF1037" s="23"/>
      <c r="AG1037" s="24"/>
      <c r="AH1037" s="23" t="str">
        <f>IF(ISNUMBER(AVERAGEIFS(ObservedSpeciesData!AH$2:AH$4955,ObservedSpeciesData!$A$2:$A$4955,$A1037,ObservedSpeciesData!$D$2:$D$4955,$D1037)),AVERAGEIFS(ObservedSpeciesData!AH$2:AH$4955,ObservedSpeciesData!$A$2:$A$4955,$A1037,ObservedSpeciesData!$D$2:$D$4955,$D1037),"")</f>
        <v/>
      </c>
      <c r="AI1037" s="23" t="str">
        <f>IF(ISNUMBER(AVERAGEIFS(ObservedSpeciesData!AI$2:AI$4955,ObservedSpeciesData!$A$2:$A$4955,$A1037,ObservedSpeciesData!$C$2:$C$4955,$C1037,ObservedSpeciesData!$D$2:$D$4955,$D1037)),AVERAGEIFS(ObservedSpeciesData!AI$2:AI$4955,ObservedSpeciesData!$A$2:$A$4955,$A1037,ObservedSpeciesData!$C$2:$C$4955,$C1037,ObservedSpeciesData!$D$2:$D$4955,$D1037),"")</f>
        <v/>
      </c>
      <c r="AJ1037" s="2">
        <f>COUNTIFS(ObservedSpeciesData!$A$2:$A$828,$A1037,ObservedSpeciesData!$D$2:$D$828,$D1037)</f>
        <v>0</v>
      </c>
      <c r="AK1037" s="2">
        <f t="shared" si="16"/>
        <v>1</v>
      </c>
    </row>
    <row r="1038" spans="1:37" x14ac:dyDescent="0.25">
      <c r="A1038" s="14" t="s">
        <v>92</v>
      </c>
      <c r="B1038" t="s">
        <v>80</v>
      </c>
      <c r="C1038" t="s">
        <v>90</v>
      </c>
      <c r="D1038" s="13">
        <v>42318</v>
      </c>
      <c r="E1038">
        <v>1</v>
      </c>
      <c r="F1038">
        <v>350</v>
      </c>
      <c r="G1038" s="2" t="s">
        <v>87</v>
      </c>
      <c r="H1038" s="2" t="s">
        <v>11</v>
      </c>
      <c r="I1038">
        <v>9</v>
      </c>
      <c r="J1038" s="2" t="s">
        <v>88</v>
      </c>
      <c r="K1038" s="2">
        <f>IF(ISNUMBER(AVERAGEIFS(ObservedSpeciesData!K$2:K$4955,ObservedSpeciesData!$A$2:$A$4955,$A1038,ObservedSpeciesData!$D$2:$D$4955,$D1038)),AVERAGEIFS(ObservedSpeciesData!K$2:K$4955,ObservedSpeciesData!$A$2:$A$4955,$A1038,ObservedSpeciesData!$D$2:$D$4955,$D1038),"")</f>
        <v>315</v>
      </c>
      <c r="L1038" s="26">
        <f>IF(ISNUMBER(AVERAGEIFS(ObservedSpeciesData!L$2:L$4955,ObservedSpeciesData!$A$2:$A$4955,$A1038,ObservedSpeciesData!$D$2:$D$4955,$D1038)),AVERAGEIFS(ObservedSpeciesData!L$2:L$4955,ObservedSpeciesData!$A$2:$A$4955,$A1038,ObservedSpeciesData!$D$2:$D$4955,$D1038),"")</f>
        <v>2528</v>
      </c>
      <c r="M1038" s="23">
        <f>IF(ISNUMBER(AVERAGEIFS(ObservedSpeciesData!M$2:M$4955,ObservedSpeciesData!$A$2:$A$4955,$A1038,ObservedSpeciesData!$D$2:$D$4955,$D1038)),AVERAGEIFS(ObservedSpeciesData!M$2:M$4955,ObservedSpeciesData!$A$2:$A$4955,$A1038,ObservedSpeciesData!$D$2:$D$4955,$D1038),"")</f>
        <v>252.79999999999998</v>
      </c>
      <c r="N1038" s="23" t="str">
        <f>IF(ISNUMBER(AVERAGEIFS(ObservedSpeciesData!N$2:N$4955,ObservedSpeciesData!$A$2:$A$4955,$A1038,ObservedSpeciesData!$D$2:$D$4955,$D1038)),AVERAGEIFS(ObservedSpeciesData!N$2:N$4955,ObservedSpeciesData!$A$2:$A$4955,$A1038,ObservedSpeciesData!$D$2:$D$4955,$D1038),"")</f>
        <v/>
      </c>
      <c r="O1038" s="23" t="str">
        <f>IF(ISNUMBER(AVERAGEIFS(ObservedSpeciesData!O$2:O$4955,ObservedSpeciesData!$A$2:$A$4955,$A1038,ObservedSpeciesData!$D$2:$D$4955,$D1038)),AVERAGEIFS(ObservedSpeciesData!O$2:O$4955,ObservedSpeciesData!$A$2:$A$4955,$A1038,ObservedSpeciesData!$D$2:$D$4955,$D1038),"")</f>
        <v/>
      </c>
      <c r="P1038" s="23" t="str">
        <f>IF(ISNUMBER(AVERAGEIFS(ObservedSpeciesData!P$2:P$4955,ObservedSpeciesData!$A$2:$A$4955,$A1038,ObservedSpeciesData!$C$2:$C$4955,$C1038,ObservedSpeciesData!$D$2:$D$4955,$D1038)),AVERAGEIFS(ObservedSpeciesData!P$2:P$4955,ObservedSpeciesData!$A$2:$A$4955,$A1038,ObservedSpeciesData!$C$2:$C$4955,$C1038,ObservedSpeciesData!$D$2:$D$4955,$D1038),"")</f>
        <v/>
      </c>
      <c r="Q1038" s="23"/>
      <c r="R1038" s="25" t="str">
        <f>IF(ISNUMBER(AVERAGEIFS(ObservedSpeciesData!R$2:R$4955,ObservedSpeciesData!$A$2:$A$4955,$A1038,ObservedSpeciesData!$D$2:$D$4955,$D1038)),AVERAGEIFS(ObservedSpeciesData!R$2:R$4955,ObservedSpeciesData!$A$2:$A$4955,$A1038,ObservedSpeciesData!$D$2:$D$4955,$D1038),"")</f>
        <v/>
      </c>
      <c r="S1038" s="25" t="str">
        <f>IF(ISNUMBER(AVERAGEIFS(ObservedSpeciesData!S$2:S$4955,ObservedSpeciesData!$A$2:$A$4955,$A1038,ObservedSpeciesData!$D$2:$D$4955,$D1038)),AVERAGEIFS(ObservedSpeciesData!S$2:S$4955,ObservedSpeciesData!$A$2:$A$4955,$A1038,ObservedSpeciesData!$D$2:$D$4955,$D1038),"")</f>
        <v/>
      </c>
      <c r="T1038" s="23" t="str">
        <f>IF(ISNUMBER(AVERAGEIFS(ObservedSpeciesData!T$2:T$4955,ObservedSpeciesData!$A$2:$A$4955,$A1038,ObservedSpeciesData!$D$2:$D$4955,$D1038)),AVERAGEIFS(ObservedSpeciesData!T$2:T$4955,ObservedSpeciesData!$A$2:$A$4955,$A1038,ObservedSpeciesData!$D$2:$D$4955,$D1038),"")</f>
        <v/>
      </c>
      <c r="U1038" s="24" t="str">
        <f>IF(ISNUMBER(AVERAGEIFS(ObservedSpeciesData!U$2:U$4955,ObservedSpeciesData!$A$2:$A$4955,$A1038,ObservedSpeciesData!$C$2:$C$4955,$C1038,ObservedSpeciesData!$D$2:$D$4955,$D1038)),AVERAGEIFS(ObservedSpeciesData!U$2:U$4955,ObservedSpeciesData!$A$2:$A$4955,$A1038,ObservedSpeciesData!$C$2:$C$4955,$C1038,ObservedSpeciesData!$D$2:$D$4955,$D1038),"")</f>
        <v/>
      </c>
      <c r="V1038" s="23" t="str">
        <f>IF(ISNUMBER(AVERAGEIFS(ObservedSpeciesData!V$2:V$4955,ObservedSpeciesData!$A$2:$A$4955,$A1038,ObservedSpeciesData!$D$2:$D$4955,$D1038)),AVERAGEIFS(ObservedSpeciesData!V$2:V$4955,ObservedSpeciesData!$A$2:$A$4955,$A1038,ObservedSpeciesData!$D$2:$D$4955,$D1038),"")</f>
        <v/>
      </c>
      <c r="W1038" s="23" t="str">
        <f>IF(ISNUMBER(AVERAGEIFS(ObservedSpeciesData!W$2:W$4955,ObservedSpeciesData!$A$2:$A$4955,$A1038,ObservedSpeciesData!$D$2:$D$4955,$D1038)),AVERAGEIFS(ObservedSpeciesData!W$2:W$4955,ObservedSpeciesData!$A$2:$A$4955,$A1038,ObservedSpeciesData!$D$2:$D$4955,$D1038),"")</f>
        <v/>
      </c>
      <c r="X1038" s="23" t="str">
        <f>IF(ISNUMBER(AVERAGEIFS(ObservedSpeciesData!X$2:X$4955,ObservedSpeciesData!$A$2:$A$4955,$A1038,ObservedSpeciesData!$D$2:$D$4955,$D1038)),AVERAGEIFS(ObservedSpeciesData!X$2:X$4955,ObservedSpeciesData!$A$2:$A$4955,$A1038,ObservedSpeciesData!$D$2:$D$4955,$D1038),"")</f>
        <v/>
      </c>
      <c r="Y1038" s="23" t="str">
        <f>IF(ISNUMBER(AVERAGEIFS(ObservedSpeciesData!Y$2:Y$4955,ObservedSpeciesData!$A$2:$A$4955,$A1038,ObservedSpeciesData!$D$2:$D$4955,$D1038)),AVERAGEIFS(ObservedSpeciesData!Y$2:Y$4955,ObservedSpeciesData!$A$2:$A$4955,$A1038,ObservedSpeciesData!$D$2:$D$4955,$D1038),"")</f>
        <v/>
      </c>
      <c r="Z1038" s="23" t="str">
        <f>IF(ISNUMBER(AVERAGEIFS(ObservedSpeciesData!Z$2:Z$4955,ObservedSpeciesData!$A$2:$A$4955,$A1038,ObservedSpeciesData!$D$2:$D$4955,$D1038)),AVERAGEIFS(ObservedSpeciesData!Z$2:Z$4955,ObservedSpeciesData!$A$2:$A$4955,$A1038,ObservedSpeciesData!$D$2:$D$4955,$D1038),"")</f>
        <v/>
      </c>
      <c r="AA1038" s="23" t="str">
        <f>IF(ISNUMBER(AVERAGEIFS(ObservedSpeciesData!AA$2:AA$4955,ObservedSpeciesData!$A$2:$A$4955,$A1038,ObservedSpeciesData!$D$2:$D$4955,$D1038)),AVERAGEIFS(ObservedSpeciesData!AA$2:AA$4955,ObservedSpeciesData!$A$2:$A$4955,$A1038,ObservedSpeciesData!$D$2:$D$4955,$D1038),"")</f>
        <v/>
      </c>
      <c r="AB1038" s="24" t="str">
        <f>IF(ISNUMBER(AVERAGEIFS(ObservedSpeciesData!AB$2:AB$4955,ObservedSpeciesData!$A$2:$A$4955,$A1038,ObservedSpeciesData!$D$2:$D$4955,$D1038)),AVERAGEIFS(ObservedSpeciesData!AB$2:AB$4955,ObservedSpeciesData!$A$2:$A$4955,$A1038,ObservedSpeciesData!$D$2:$D$4955,$D1038),"")</f>
        <v/>
      </c>
      <c r="AC1038" s="24" t="str">
        <f>IF(ISNUMBER(AVERAGEIFS(ObservedSpeciesData!AC$2:AC$4955,ObservedSpeciesData!$A$2:$A$4955,$A1038,ObservedSpeciesData!$D$2:$D$4955,$D1038)),AVERAGEIFS(ObservedSpeciesData!AC$2:AC$4955,ObservedSpeciesData!$A$2:$A$4955,$A1038,ObservedSpeciesData!$D$2:$D$4955,$D1038),"")</f>
        <v/>
      </c>
      <c r="AD1038" s="23" t="str">
        <f>IF(ISNUMBER(AVERAGEIFS(ObservedSpeciesData!AD$2:AD$4955,ObservedSpeciesData!$A$2:$A$4955,$A1038,ObservedSpeciesData!$D$2:$D$4955,$D1038)),AVERAGEIFS(ObservedSpeciesData!AD$2:AD$4955,ObservedSpeciesData!$A$2:$A$4955,$A1038,ObservedSpeciesData!$D$2:$D$4955,$D1038),"")</f>
        <v/>
      </c>
      <c r="AE1038" s="24" t="str">
        <f>IF(ISNUMBER(AVERAGEIFS(ObservedSpeciesData!AE$2:AE$4955,ObservedSpeciesData!$A$2:$A$4955,$A1038,ObservedSpeciesData!$D$2:$D$4955,$D1038)),AVERAGEIFS(ObservedSpeciesData!AE$2:AE$4955,ObservedSpeciesData!$A$2:$A$4955,$A1038,ObservedSpeciesData!$D$2:$D$4955,$D1038),"")</f>
        <v/>
      </c>
      <c r="AF1038" s="23"/>
      <c r="AG1038" s="24"/>
      <c r="AH1038" s="23" t="str">
        <f>IF(ISNUMBER(AVERAGEIFS(ObservedSpeciesData!AH$2:AH$4955,ObservedSpeciesData!$A$2:$A$4955,$A1038,ObservedSpeciesData!$D$2:$D$4955,$D1038)),AVERAGEIFS(ObservedSpeciesData!AH$2:AH$4955,ObservedSpeciesData!$A$2:$A$4955,$A1038,ObservedSpeciesData!$D$2:$D$4955,$D1038),"")</f>
        <v/>
      </c>
      <c r="AI1038" s="23" t="str">
        <f>IF(ISNUMBER(AVERAGEIFS(ObservedSpeciesData!AI$2:AI$4955,ObservedSpeciesData!$A$2:$A$4955,$A1038,ObservedSpeciesData!$C$2:$C$4955,$C1038,ObservedSpeciesData!$D$2:$D$4955,$D1038)),AVERAGEIFS(ObservedSpeciesData!AI$2:AI$4955,ObservedSpeciesData!$A$2:$A$4955,$A1038,ObservedSpeciesData!$C$2:$C$4955,$C1038,ObservedSpeciesData!$D$2:$D$4955,$D1038),"")</f>
        <v/>
      </c>
      <c r="AJ1038" s="2">
        <f>COUNTIFS(ObservedSpeciesData!$A$2:$A$828,$A1038,ObservedSpeciesData!$D$2:$D$828,$D1038)</f>
        <v>0</v>
      </c>
      <c r="AK1038" s="2">
        <f t="shared" si="16"/>
        <v>1</v>
      </c>
    </row>
    <row r="1039" spans="1:37" x14ac:dyDescent="0.25">
      <c r="A1039" s="14" t="s">
        <v>91</v>
      </c>
      <c r="B1039" t="s">
        <v>80</v>
      </c>
      <c r="C1039" t="s">
        <v>90</v>
      </c>
      <c r="D1039" s="13">
        <v>42318</v>
      </c>
      <c r="E1039">
        <v>1</v>
      </c>
      <c r="F1039">
        <v>500</v>
      </c>
      <c r="G1039" s="2" t="s">
        <v>87</v>
      </c>
      <c r="H1039" s="2" t="s">
        <v>11</v>
      </c>
      <c r="I1039">
        <v>9</v>
      </c>
      <c r="J1039" s="2" t="s">
        <v>88</v>
      </c>
      <c r="K1039" s="2">
        <f>IF(ISNUMBER(AVERAGEIFS(ObservedSpeciesData!K$2:K$4955,ObservedSpeciesData!$A$2:$A$4955,$A1039,ObservedSpeciesData!$D$2:$D$4955,$D1039)),AVERAGEIFS(ObservedSpeciesData!K$2:K$4955,ObservedSpeciesData!$A$2:$A$4955,$A1039,ObservedSpeciesData!$D$2:$D$4955,$D1039),"")</f>
        <v>450</v>
      </c>
      <c r="L1039" s="26">
        <f>IF(ISNUMBER(AVERAGEIFS(ObservedSpeciesData!L$2:L$4955,ObservedSpeciesData!$A$2:$A$4955,$A1039,ObservedSpeciesData!$D$2:$D$4955,$D1039)),AVERAGEIFS(ObservedSpeciesData!L$2:L$4955,ObservedSpeciesData!$A$2:$A$4955,$A1039,ObservedSpeciesData!$D$2:$D$4955,$D1039),"")</f>
        <v>2384</v>
      </c>
      <c r="M1039" s="23">
        <f>IF(ISNUMBER(AVERAGEIFS(ObservedSpeciesData!M$2:M$4955,ObservedSpeciesData!$A$2:$A$4955,$A1039,ObservedSpeciesData!$D$2:$D$4955,$D1039)),AVERAGEIFS(ObservedSpeciesData!M$2:M$4955,ObservedSpeciesData!$A$2:$A$4955,$A1039,ObservedSpeciesData!$D$2:$D$4955,$D1039),"")</f>
        <v>238.4</v>
      </c>
      <c r="N1039" s="23" t="str">
        <f>IF(ISNUMBER(AVERAGEIFS(ObservedSpeciesData!N$2:N$4955,ObservedSpeciesData!$A$2:$A$4955,$A1039,ObservedSpeciesData!$D$2:$D$4955,$D1039)),AVERAGEIFS(ObservedSpeciesData!N$2:N$4955,ObservedSpeciesData!$A$2:$A$4955,$A1039,ObservedSpeciesData!$D$2:$D$4955,$D1039),"")</f>
        <v/>
      </c>
      <c r="O1039" s="23" t="str">
        <f>IF(ISNUMBER(AVERAGEIFS(ObservedSpeciesData!O$2:O$4955,ObservedSpeciesData!$A$2:$A$4955,$A1039,ObservedSpeciesData!$D$2:$D$4955,$D1039)),AVERAGEIFS(ObservedSpeciesData!O$2:O$4955,ObservedSpeciesData!$A$2:$A$4955,$A1039,ObservedSpeciesData!$D$2:$D$4955,$D1039),"")</f>
        <v/>
      </c>
      <c r="P1039" s="23" t="str">
        <f>IF(ISNUMBER(AVERAGEIFS(ObservedSpeciesData!P$2:P$4955,ObservedSpeciesData!$A$2:$A$4955,$A1039,ObservedSpeciesData!$C$2:$C$4955,$C1039,ObservedSpeciesData!$D$2:$D$4955,$D1039)),AVERAGEIFS(ObservedSpeciesData!P$2:P$4955,ObservedSpeciesData!$A$2:$A$4955,$A1039,ObservedSpeciesData!$C$2:$C$4955,$C1039,ObservedSpeciesData!$D$2:$D$4955,$D1039),"")</f>
        <v/>
      </c>
      <c r="Q1039" s="23"/>
      <c r="R1039" s="25" t="str">
        <f>IF(ISNUMBER(AVERAGEIFS(ObservedSpeciesData!R$2:R$4955,ObservedSpeciesData!$A$2:$A$4955,$A1039,ObservedSpeciesData!$D$2:$D$4955,$D1039)),AVERAGEIFS(ObservedSpeciesData!R$2:R$4955,ObservedSpeciesData!$A$2:$A$4955,$A1039,ObservedSpeciesData!$D$2:$D$4955,$D1039),"")</f>
        <v/>
      </c>
      <c r="S1039" s="25" t="str">
        <f>IF(ISNUMBER(AVERAGEIFS(ObservedSpeciesData!S$2:S$4955,ObservedSpeciesData!$A$2:$A$4955,$A1039,ObservedSpeciesData!$D$2:$D$4955,$D1039)),AVERAGEIFS(ObservedSpeciesData!S$2:S$4955,ObservedSpeciesData!$A$2:$A$4955,$A1039,ObservedSpeciesData!$D$2:$D$4955,$D1039),"")</f>
        <v/>
      </c>
      <c r="T1039" s="23" t="str">
        <f>IF(ISNUMBER(AVERAGEIFS(ObservedSpeciesData!T$2:T$4955,ObservedSpeciesData!$A$2:$A$4955,$A1039,ObservedSpeciesData!$D$2:$D$4955,$D1039)),AVERAGEIFS(ObservedSpeciesData!T$2:T$4955,ObservedSpeciesData!$A$2:$A$4955,$A1039,ObservedSpeciesData!$D$2:$D$4955,$D1039),"")</f>
        <v/>
      </c>
      <c r="U1039" s="24" t="str">
        <f>IF(ISNUMBER(AVERAGEIFS(ObservedSpeciesData!U$2:U$4955,ObservedSpeciesData!$A$2:$A$4955,$A1039,ObservedSpeciesData!$C$2:$C$4955,$C1039,ObservedSpeciesData!$D$2:$D$4955,$D1039)),AVERAGEIFS(ObservedSpeciesData!U$2:U$4955,ObservedSpeciesData!$A$2:$A$4955,$A1039,ObservedSpeciesData!$C$2:$C$4955,$C1039,ObservedSpeciesData!$D$2:$D$4955,$D1039),"")</f>
        <v/>
      </c>
      <c r="V1039" s="23" t="str">
        <f>IF(ISNUMBER(AVERAGEIFS(ObservedSpeciesData!V$2:V$4955,ObservedSpeciesData!$A$2:$A$4955,$A1039,ObservedSpeciesData!$D$2:$D$4955,$D1039)),AVERAGEIFS(ObservedSpeciesData!V$2:V$4955,ObservedSpeciesData!$A$2:$A$4955,$A1039,ObservedSpeciesData!$D$2:$D$4955,$D1039),"")</f>
        <v/>
      </c>
      <c r="W1039" s="23" t="str">
        <f>IF(ISNUMBER(AVERAGEIFS(ObservedSpeciesData!W$2:W$4955,ObservedSpeciesData!$A$2:$A$4955,$A1039,ObservedSpeciesData!$D$2:$D$4955,$D1039)),AVERAGEIFS(ObservedSpeciesData!W$2:W$4955,ObservedSpeciesData!$A$2:$A$4955,$A1039,ObservedSpeciesData!$D$2:$D$4955,$D1039),"")</f>
        <v/>
      </c>
      <c r="X1039" s="23" t="str">
        <f>IF(ISNUMBER(AVERAGEIFS(ObservedSpeciesData!X$2:X$4955,ObservedSpeciesData!$A$2:$A$4955,$A1039,ObservedSpeciesData!$D$2:$D$4955,$D1039)),AVERAGEIFS(ObservedSpeciesData!X$2:X$4955,ObservedSpeciesData!$A$2:$A$4955,$A1039,ObservedSpeciesData!$D$2:$D$4955,$D1039),"")</f>
        <v/>
      </c>
      <c r="Y1039" s="23" t="str">
        <f>IF(ISNUMBER(AVERAGEIFS(ObservedSpeciesData!Y$2:Y$4955,ObservedSpeciesData!$A$2:$A$4955,$A1039,ObservedSpeciesData!$D$2:$D$4955,$D1039)),AVERAGEIFS(ObservedSpeciesData!Y$2:Y$4955,ObservedSpeciesData!$A$2:$A$4955,$A1039,ObservedSpeciesData!$D$2:$D$4955,$D1039),"")</f>
        <v/>
      </c>
      <c r="Z1039" s="23" t="str">
        <f>IF(ISNUMBER(AVERAGEIFS(ObservedSpeciesData!Z$2:Z$4955,ObservedSpeciesData!$A$2:$A$4955,$A1039,ObservedSpeciesData!$D$2:$D$4955,$D1039)),AVERAGEIFS(ObservedSpeciesData!Z$2:Z$4955,ObservedSpeciesData!$A$2:$A$4955,$A1039,ObservedSpeciesData!$D$2:$D$4955,$D1039),"")</f>
        <v/>
      </c>
      <c r="AA1039" s="23" t="str">
        <f>IF(ISNUMBER(AVERAGEIFS(ObservedSpeciesData!AA$2:AA$4955,ObservedSpeciesData!$A$2:$A$4955,$A1039,ObservedSpeciesData!$D$2:$D$4955,$D1039)),AVERAGEIFS(ObservedSpeciesData!AA$2:AA$4955,ObservedSpeciesData!$A$2:$A$4955,$A1039,ObservedSpeciesData!$D$2:$D$4955,$D1039),"")</f>
        <v/>
      </c>
      <c r="AB1039" s="24" t="str">
        <f>IF(ISNUMBER(AVERAGEIFS(ObservedSpeciesData!AB$2:AB$4955,ObservedSpeciesData!$A$2:$A$4955,$A1039,ObservedSpeciesData!$D$2:$D$4955,$D1039)),AVERAGEIFS(ObservedSpeciesData!AB$2:AB$4955,ObservedSpeciesData!$A$2:$A$4955,$A1039,ObservedSpeciesData!$D$2:$D$4955,$D1039),"")</f>
        <v/>
      </c>
      <c r="AC1039" s="24" t="str">
        <f>IF(ISNUMBER(AVERAGEIFS(ObservedSpeciesData!AC$2:AC$4955,ObservedSpeciesData!$A$2:$A$4955,$A1039,ObservedSpeciesData!$D$2:$D$4955,$D1039)),AVERAGEIFS(ObservedSpeciesData!AC$2:AC$4955,ObservedSpeciesData!$A$2:$A$4955,$A1039,ObservedSpeciesData!$D$2:$D$4955,$D1039),"")</f>
        <v/>
      </c>
      <c r="AD1039" s="23" t="str">
        <f>IF(ISNUMBER(AVERAGEIFS(ObservedSpeciesData!AD$2:AD$4955,ObservedSpeciesData!$A$2:$A$4955,$A1039,ObservedSpeciesData!$D$2:$D$4955,$D1039)),AVERAGEIFS(ObservedSpeciesData!AD$2:AD$4955,ObservedSpeciesData!$A$2:$A$4955,$A1039,ObservedSpeciesData!$D$2:$D$4955,$D1039),"")</f>
        <v/>
      </c>
      <c r="AE1039" s="24" t="str">
        <f>IF(ISNUMBER(AVERAGEIFS(ObservedSpeciesData!AE$2:AE$4955,ObservedSpeciesData!$A$2:$A$4955,$A1039,ObservedSpeciesData!$D$2:$D$4955,$D1039)),AVERAGEIFS(ObservedSpeciesData!AE$2:AE$4955,ObservedSpeciesData!$A$2:$A$4955,$A1039,ObservedSpeciesData!$D$2:$D$4955,$D1039),"")</f>
        <v/>
      </c>
      <c r="AF1039" s="23"/>
      <c r="AG1039" s="24"/>
      <c r="AH1039" s="23" t="str">
        <f>IF(ISNUMBER(AVERAGEIFS(ObservedSpeciesData!AH$2:AH$4955,ObservedSpeciesData!$A$2:$A$4955,$A1039,ObservedSpeciesData!$D$2:$D$4955,$D1039)),AVERAGEIFS(ObservedSpeciesData!AH$2:AH$4955,ObservedSpeciesData!$A$2:$A$4955,$A1039,ObservedSpeciesData!$D$2:$D$4955,$D1039),"")</f>
        <v/>
      </c>
      <c r="AI1039" s="23" t="str">
        <f>IF(ISNUMBER(AVERAGEIFS(ObservedSpeciesData!AI$2:AI$4955,ObservedSpeciesData!$A$2:$A$4955,$A1039,ObservedSpeciesData!$C$2:$C$4955,$C1039,ObservedSpeciesData!$D$2:$D$4955,$D1039)),AVERAGEIFS(ObservedSpeciesData!AI$2:AI$4955,ObservedSpeciesData!$A$2:$A$4955,$A1039,ObservedSpeciesData!$C$2:$C$4955,$C1039,ObservedSpeciesData!$D$2:$D$4955,$D1039),"")</f>
        <v/>
      </c>
      <c r="AJ1039" s="2">
        <f>COUNTIFS(ObservedSpeciesData!$A$2:$A$828,$A1039,ObservedSpeciesData!$D$2:$D$828,$D1039)</f>
        <v>0</v>
      </c>
      <c r="AK1039" s="2">
        <f t="shared" si="16"/>
        <v>1</v>
      </c>
    </row>
    <row r="1040" spans="1:37" x14ac:dyDescent="0.25">
      <c r="A1040" s="14" t="s">
        <v>96</v>
      </c>
      <c r="B1040" t="s">
        <v>80</v>
      </c>
      <c r="C1040" t="s">
        <v>90</v>
      </c>
      <c r="D1040" s="13">
        <v>42324</v>
      </c>
      <c r="E1040">
        <v>1</v>
      </c>
      <c r="F1040">
        <v>0</v>
      </c>
      <c r="G1040" s="2" t="s">
        <v>87</v>
      </c>
      <c r="H1040" s="2" t="s">
        <v>11</v>
      </c>
      <c r="I1040">
        <v>9</v>
      </c>
      <c r="J1040" s="2" t="s">
        <v>88</v>
      </c>
      <c r="K1040" s="2">
        <f>IF(ISNUMBER(AVERAGEIFS(ObservedSpeciesData!K$2:K$4955,ObservedSpeciesData!$A$2:$A$4955,$A1040,ObservedSpeciesData!$D$2:$D$4955,$D1040)),AVERAGEIFS(ObservedSpeciesData!K$2:K$4955,ObservedSpeciesData!$A$2:$A$4955,$A1040,ObservedSpeciesData!$D$2:$D$4955,$D1040),"")</f>
        <v>0</v>
      </c>
      <c r="L1040" s="26">
        <f>IF(ISNUMBER(AVERAGEIFS(ObservedSpeciesData!L$2:L$4955,ObservedSpeciesData!$A$2:$A$4955,$A1040,ObservedSpeciesData!$D$2:$D$4955,$D1040)),AVERAGEIFS(ObservedSpeciesData!L$2:L$4955,ObservedSpeciesData!$A$2:$A$4955,$A1040,ObservedSpeciesData!$D$2:$D$4955,$D1040),"")</f>
        <v>2128</v>
      </c>
      <c r="M1040" s="23">
        <f>IF(ISNUMBER(AVERAGEIFS(ObservedSpeciesData!M$2:M$4955,ObservedSpeciesData!$A$2:$A$4955,$A1040,ObservedSpeciesData!$D$2:$D$4955,$D1040)),AVERAGEIFS(ObservedSpeciesData!M$2:M$4955,ObservedSpeciesData!$A$2:$A$4955,$A1040,ObservedSpeciesData!$D$2:$D$4955,$D1040),"")</f>
        <v>212.79999999999998</v>
      </c>
      <c r="N1040" s="23" t="str">
        <f>IF(ISNUMBER(AVERAGEIFS(ObservedSpeciesData!N$2:N$4955,ObservedSpeciesData!$A$2:$A$4955,$A1040,ObservedSpeciesData!$D$2:$D$4955,$D1040)),AVERAGEIFS(ObservedSpeciesData!N$2:N$4955,ObservedSpeciesData!$A$2:$A$4955,$A1040,ObservedSpeciesData!$D$2:$D$4955,$D1040),"")</f>
        <v/>
      </c>
      <c r="O1040" s="23" t="str">
        <f>IF(ISNUMBER(AVERAGEIFS(ObservedSpeciesData!O$2:O$4955,ObservedSpeciesData!$A$2:$A$4955,$A1040,ObservedSpeciesData!$D$2:$D$4955,$D1040)),AVERAGEIFS(ObservedSpeciesData!O$2:O$4955,ObservedSpeciesData!$A$2:$A$4955,$A1040,ObservedSpeciesData!$D$2:$D$4955,$D1040),"")</f>
        <v/>
      </c>
      <c r="P1040" s="23" t="str">
        <f>IF(ISNUMBER(AVERAGEIFS(ObservedSpeciesData!P$2:P$4955,ObservedSpeciesData!$A$2:$A$4955,$A1040,ObservedSpeciesData!$C$2:$C$4955,$C1040,ObservedSpeciesData!$D$2:$D$4955,$D1040)),AVERAGEIFS(ObservedSpeciesData!P$2:P$4955,ObservedSpeciesData!$A$2:$A$4955,$A1040,ObservedSpeciesData!$C$2:$C$4955,$C1040,ObservedSpeciesData!$D$2:$D$4955,$D1040),"")</f>
        <v/>
      </c>
      <c r="Q1040" s="23"/>
      <c r="R1040" s="25" t="str">
        <f>IF(ISNUMBER(AVERAGEIFS(ObservedSpeciesData!R$2:R$4955,ObservedSpeciesData!$A$2:$A$4955,$A1040,ObservedSpeciesData!$D$2:$D$4955,$D1040)),AVERAGEIFS(ObservedSpeciesData!R$2:R$4955,ObservedSpeciesData!$A$2:$A$4955,$A1040,ObservedSpeciesData!$D$2:$D$4955,$D1040),"")</f>
        <v/>
      </c>
      <c r="S1040" s="25" t="str">
        <f>IF(ISNUMBER(AVERAGEIFS(ObservedSpeciesData!S$2:S$4955,ObservedSpeciesData!$A$2:$A$4955,$A1040,ObservedSpeciesData!$D$2:$D$4955,$D1040)),AVERAGEIFS(ObservedSpeciesData!S$2:S$4955,ObservedSpeciesData!$A$2:$A$4955,$A1040,ObservedSpeciesData!$D$2:$D$4955,$D1040),"")</f>
        <v/>
      </c>
      <c r="T1040" s="23" t="str">
        <f>IF(ISNUMBER(AVERAGEIFS(ObservedSpeciesData!T$2:T$4955,ObservedSpeciesData!$A$2:$A$4955,$A1040,ObservedSpeciesData!$D$2:$D$4955,$D1040)),AVERAGEIFS(ObservedSpeciesData!T$2:T$4955,ObservedSpeciesData!$A$2:$A$4955,$A1040,ObservedSpeciesData!$D$2:$D$4955,$D1040),"")</f>
        <v/>
      </c>
      <c r="U1040" s="24" t="str">
        <f>IF(ISNUMBER(AVERAGEIFS(ObservedSpeciesData!U$2:U$4955,ObservedSpeciesData!$A$2:$A$4955,$A1040,ObservedSpeciesData!$C$2:$C$4955,$C1040,ObservedSpeciesData!$D$2:$D$4955,$D1040)),AVERAGEIFS(ObservedSpeciesData!U$2:U$4955,ObservedSpeciesData!$A$2:$A$4955,$A1040,ObservedSpeciesData!$C$2:$C$4955,$C1040,ObservedSpeciesData!$D$2:$D$4955,$D1040),"")</f>
        <v/>
      </c>
      <c r="V1040" s="23" t="str">
        <f>IF(ISNUMBER(AVERAGEIFS(ObservedSpeciesData!V$2:V$4955,ObservedSpeciesData!$A$2:$A$4955,$A1040,ObservedSpeciesData!$D$2:$D$4955,$D1040)),AVERAGEIFS(ObservedSpeciesData!V$2:V$4955,ObservedSpeciesData!$A$2:$A$4955,$A1040,ObservedSpeciesData!$D$2:$D$4955,$D1040),"")</f>
        <v/>
      </c>
      <c r="W1040" s="23" t="str">
        <f>IF(ISNUMBER(AVERAGEIFS(ObservedSpeciesData!W$2:W$4955,ObservedSpeciesData!$A$2:$A$4955,$A1040,ObservedSpeciesData!$D$2:$D$4955,$D1040)),AVERAGEIFS(ObservedSpeciesData!W$2:W$4955,ObservedSpeciesData!$A$2:$A$4955,$A1040,ObservedSpeciesData!$D$2:$D$4955,$D1040),"")</f>
        <v/>
      </c>
      <c r="X1040" s="23" t="str">
        <f>IF(ISNUMBER(AVERAGEIFS(ObservedSpeciesData!X$2:X$4955,ObservedSpeciesData!$A$2:$A$4955,$A1040,ObservedSpeciesData!$D$2:$D$4955,$D1040)),AVERAGEIFS(ObservedSpeciesData!X$2:X$4955,ObservedSpeciesData!$A$2:$A$4955,$A1040,ObservedSpeciesData!$D$2:$D$4955,$D1040),"")</f>
        <v/>
      </c>
      <c r="Y1040" s="23" t="str">
        <f>IF(ISNUMBER(AVERAGEIFS(ObservedSpeciesData!Y$2:Y$4955,ObservedSpeciesData!$A$2:$A$4955,$A1040,ObservedSpeciesData!$D$2:$D$4955,$D1040)),AVERAGEIFS(ObservedSpeciesData!Y$2:Y$4955,ObservedSpeciesData!$A$2:$A$4955,$A1040,ObservedSpeciesData!$D$2:$D$4955,$D1040),"")</f>
        <v/>
      </c>
      <c r="Z1040" s="23" t="str">
        <f>IF(ISNUMBER(AVERAGEIFS(ObservedSpeciesData!Z$2:Z$4955,ObservedSpeciesData!$A$2:$A$4955,$A1040,ObservedSpeciesData!$D$2:$D$4955,$D1040)),AVERAGEIFS(ObservedSpeciesData!Z$2:Z$4955,ObservedSpeciesData!$A$2:$A$4955,$A1040,ObservedSpeciesData!$D$2:$D$4955,$D1040),"")</f>
        <v/>
      </c>
      <c r="AA1040" s="23" t="str">
        <f>IF(ISNUMBER(AVERAGEIFS(ObservedSpeciesData!AA$2:AA$4955,ObservedSpeciesData!$A$2:$A$4955,$A1040,ObservedSpeciesData!$D$2:$D$4955,$D1040)),AVERAGEIFS(ObservedSpeciesData!AA$2:AA$4955,ObservedSpeciesData!$A$2:$A$4955,$A1040,ObservedSpeciesData!$D$2:$D$4955,$D1040),"")</f>
        <v/>
      </c>
      <c r="AB1040" s="24" t="str">
        <f>IF(ISNUMBER(AVERAGEIFS(ObservedSpeciesData!AB$2:AB$4955,ObservedSpeciesData!$A$2:$A$4955,$A1040,ObservedSpeciesData!$D$2:$D$4955,$D1040)),AVERAGEIFS(ObservedSpeciesData!AB$2:AB$4955,ObservedSpeciesData!$A$2:$A$4955,$A1040,ObservedSpeciesData!$D$2:$D$4955,$D1040),"")</f>
        <v/>
      </c>
      <c r="AC1040" s="24" t="str">
        <f>IF(ISNUMBER(AVERAGEIFS(ObservedSpeciesData!AC$2:AC$4955,ObservedSpeciesData!$A$2:$A$4955,$A1040,ObservedSpeciesData!$D$2:$D$4955,$D1040)),AVERAGEIFS(ObservedSpeciesData!AC$2:AC$4955,ObservedSpeciesData!$A$2:$A$4955,$A1040,ObservedSpeciesData!$D$2:$D$4955,$D1040),"")</f>
        <v/>
      </c>
      <c r="AD1040" s="23" t="str">
        <f>IF(ISNUMBER(AVERAGEIFS(ObservedSpeciesData!AD$2:AD$4955,ObservedSpeciesData!$A$2:$A$4955,$A1040,ObservedSpeciesData!$D$2:$D$4955,$D1040)),AVERAGEIFS(ObservedSpeciesData!AD$2:AD$4955,ObservedSpeciesData!$A$2:$A$4955,$A1040,ObservedSpeciesData!$D$2:$D$4955,$D1040),"")</f>
        <v/>
      </c>
      <c r="AE1040" s="24" t="str">
        <f>IF(ISNUMBER(AVERAGEIFS(ObservedSpeciesData!AE$2:AE$4955,ObservedSpeciesData!$A$2:$A$4955,$A1040,ObservedSpeciesData!$D$2:$D$4955,$D1040)),AVERAGEIFS(ObservedSpeciesData!AE$2:AE$4955,ObservedSpeciesData!$A$2:$A$4955,$A1040,ObservedSpeciesData!$D$2:$D$4955,$D1040),"")</f>
        <v/>
      </c>
      <c r="AF1040" s="23"/>
      <c r="AG1040" s="24"/>
      <c r="AH1040" s="23" t="str">
        <f>IF(ISNUMBER(AVERAGEIFS(ObservedSpeciesData!AH$2:AH$4955,ObservedSpeciesData!$A$2:$A$4955,$A1040,ObservedSpeciesData!$D$2:$D$4955,$D1040)),AVERAGEIFS(ObservedSpeciesData!AH$2:AH$4955,ObservedSpeciesData!$A$2:$A$4955,$A1040,ObservedSpeciesData!$D$2:$D$4955,$D1040),"")</f>
        <v/>
      </c>
      <c r="AI1040" s="23" t="str">
        <f>IF(ISNUMBER(AVERAGEIFS(ObservedSpeciesData!AI$2:AI$4955,ObservedSpeciesData!$A$2:$A$4955,$A1040,ObservedSpeciesData!$C$2:$C$4955,$C1040,ObservedSpeciesData!$D$2:$D$4955,$D1040)),AVERAGEIFS(ObservedSpeciesData!AI$2:AI$4955,ObservedSpeciesData!$A$2:$A$4955,$A1040,ObservedSpeciesData!$C$2:$C$4955,$C1040,ObservedSpeciesData!$D$2:$D$4955,$D1040),"")</f>
        <v/>
      </c>
      <c r="AJ1040" s="2">
        <f>COUNTIFS(ObservedSpeciesData!$A$2:$A$828,$A1040,ObservedSpeciesData!$D$2:$D$828,$D1040)</f>
        <v>0</v>
      </c>
      <c r="AK1040" s="2">
        <f t="shared" si="16"/>
        <v>1</v>
      </c>
    </row>
    <row r="1041" spans="1:37" x14ac:dyDescent="0.25">
      <c r="A1041" s="14" t="s">
        <v>95</v>
      </c>
      <c r="B1041" t="s">
        <v>80</v>
      </c>
      <c r="C1041" t="s">
        <v>90</v>
      </c>
      <c r="D1041" s="13">
        <v>42324</v>
      </c>
      <c r="E1041">
        <v>1</v>
      </c>
      <c r="F1041">
        <v>50</v>
      </c>
      <c r="G1041" s="2" t="s">
        <v>87</v>
      </c>
      <c r="H1041" s="2" t="s">
        <v>11</v>
      </c>
      <c r="I1041">
        <v>9</v>
      </c>
      <c r="J1041" s="2" t="s">
        <v>88</v>
      </c>
      <c r="K1041" s="2">
        <f>IF(ISNUMBER(AVERAGEIFS(ObservedSpeciesData!K$2:K$4955,ObservedSpeciesData!$A$2:$A$4955,$A1041,ObservedSpeciesData!$D$2:$D$4955,$D1041)),AVERAGEIFS(ObservedSpeciesData!K$2:K$4955,ObservedSpeciesData!$A$2:$A$4955,$A1041,ObservedSpeciesData!$D$2:$D$4955,$D1041),"")</f>
        <v>45</v>
      </c>
      <c r="L1041" s="26">
        <f>IF(ISNUMBER(AVERAGEIFS(ObservedSpeciesData!L$2:L$4955,ObservedSpeciesData!$A$2:$A$4955,$A1041,ObservedSpeciesData!$D$2:$D$4955,$D1041)),AVERAGEIFS(ObservedSpeciesData!L$2:L$4955,ObservedSpeciesData!$A$2:$A$4955,$A1041,ObservedSpeciesData!$D$2:$D$4955,$D1041),"")</f>
        <v>2320</v>
      </c>
      <c r="M1041" s="23">
        <f>IF(ISNUMBER(AVERAGEIFS(ObservedSpeciesData!M$2:M$4955,ObservedSpeciesData!$A$2:$A$4955,$A1041,ObservedSpeciesData!$D$2:$D$4955,$D1041)),AVERAGEIFS(ObservedSpeciesData!M$2:M$4955,ObservedSpeciesData!$A$2:$A$4955,$A1041,ObservedSpeciesData!$D$2:$D$4955,$D1041),"")</f>
        <v>232</v>
      </c>
      <c r="N1041" s="23" t="str">
        <f>IF(ISNUMBER(AVERAGEIFS(ObservedSpeciesData!N$2:N$4955,ObservedSpeciesData!$A$2:$A$4955,$A1041,ObservedSpeciesData!$D$2:$D$4955,$D1041)),AVERAGEIFS(ObservedSpeciesData!N$2:N$4955,ObservedSpeciesData!$A$2:$A$4955,$A1041,ObservedSpeciesData!$D$2:$D$4955,$D1041),"")</f>
        <v/>
      </c>
      <c r="O1041" s="23" t="str">
        <f>IF(ISNUMBER(AVERAGEIFS(ObservedSpeciesData!O$2:O$4955,ObservedSpeciesData!$A$2:$A$4955,$A1041,ObservedSpeciesData!$D$2:$D$4955,$D1041)),AVERAGEIFS(ObservedSpeciesData!O$2:O$4955,ObservedSpeciesData!$A$2:$A$4955,$A1041,ObservedSpeciesData!$D$2:$D$4955,$D1041),"")</f>
        <v/>
      </c>
      <c r="P1041" s="23" t="str">
        <f>IF(ISNUMBER(AVERAGEIFS(ObservedSpeciesData!P$2:P$4955,ObservedSpeciesData!$A$2:$A$4955,$A1041,ObservedSpeciesData!$C$2:$C$4955,$C1041,ObservedSpeciesData!$D$2:$D$4955,$D1041)),AVERAGEIFS(ObservedSpeciesData!P$2:P$4955,ObservedSpeciesData!$A$2:$A$4955,$A1041,ObservedSpeciesData!$C$2:$C$4955,$C1041,ObservedSpeciesData!$D$2:$D$4955,$D1041),"")</f>
        <v/>
      </c>
      <c r="Q1041" s="23"/>
      <c r="R1041" s="25" t="str">
        <f>IF(ISNUMBER(AVERAGEIFS(ObservedSpeciesData!R$2:R$4955,ObservedSpeciesData!$A$2:$A$4955,$A1041,ObservedSpeciesData!$D$2:$D$4955,$D1041)),AVERAGEIFS(ObservedSpeciesData!R$2:R$4955,ObservedSpeciesData!$A$2:$A$4955,$A1041,ObservedSpeciesData!$D$2:$D$4955,$D1041),"")</f>
        <v/>
      </c>
      <c r="S1041" s="25" t="str">
        <f>IF(ISNUMBER(AVERAGEIFS(ObservedSpeciesData!S$2:S$4955,ObservedSpeciesData!$A$2:$A$4955,$A1041,ObservedSpeciesData!$D$2:$D$4955,$D1041)),AVERAGEIFS(ObservedSpeciesData!S$2:S$4955,ObservedSpeciesData!$A$2:$A$4955,$A1041,ObservedSpeciesData!$D$2:$D$4955,$D1041),"")</f>
        <v/>
      </c>
      <c r="T1041" s="23" t="str">
        <f>IF(ISNUMBER(AVERAGEIFS(ObservedSpeciesData!T$2:T$4955,ObservedSpeciesData!$A$2:$A$4955,$A1041,ObservedSpeciesData!$D$2:$D$4955,$D1041)),AVERAGEIFS(ObservedSpeciesData!T$2:T$4955,ObservedSpeciesData!$A$2:$A$4955,$A1041,ObservedSpeciesData!$D$2:$D$4955,$D1041),"")</f>
        <v/>
      </c>
      <c r="U1041" s="24" t="str">
        <f>IF(ISNUMBER(AVERAGEIFS(ObservedSpeciesData!U$2:U$4955,ObservedSpeciesData!$A$2:$A$4955,$A1041,ObservedSpeciesData!$C$2:$C$4955,$C1041,ObservedSpeciesData!$D$2:$D$4955,$D1041)),AVERAGEIFS(ObservedSpeciesData!U$2:U$4955,ObservedSpeciesData!$A$2:$A$4955,$A1041,ObservedSpeciesData!$C$2:$C$4955,$C1041,ObservedSpeciesData!$D$2:$D$4955,$D1041),"")</f>
        <v/>
      </c>
      <c r="V1041" s="23" t="str">
        <f>IF(ISNUMBER(AVERAGEIFS(ObservedSpeciesData!V$2:V$4955,ObservedSpeciesData!$A$2:$A$4955,$A1041,ObservedSpeciesData!$D$2:$D$4955,$D1041)),AVERAGEIFS(ObservedSpeciesData!V$2:V$4955,ObservedSpeciesData!$A$2:$A$4955,$A1041,ObservedSpeciesData!$D$2:$D$4955,$D1041),"")</f>
        <v/>
      </c>
      <c r="W1041" s="23" t="str">
        <f>IF(ISNUMBER(AVERAGEIFS(ObservedSpeciesData!W$2:W$4955,ObservedSpeciesData!$A$2:$A$4955,$A1041,ObservedSpeciesData!$D$2:$D$4955,$D1041)),AVERAGEIFS(ObservedSpeciesData!W$2:W$4955,ObservedSpeciesData!$A$2:$A$4955,$A1041,ObservedSpeciesData!$D$2:$D$4955,$D1041),"")</f>
        <v/>
      </c>
      <c r="X1041" s="23" t="str">
        <f>IF(ISNUMBER(AVERAGEIFS(ObservedSpeciesData!X$2:X$4955,ObservedSpeciesData!$A$2:$A$4955,$A1041,ObservedSpeciesData!$D$2:$D$4955,$D1041)),AVERAGEIFS(ObservedSpeciesData!X$2:X$4955,ObservedSpeciesData!$A$2:$A$4955,$A1041,ObservedSpeciesData!$D$2:$D$4955,$D1041),"")</f>
        <v/>
      </c>
      <c r="Y1041" s="23" t="str">
        <f>IF(ISNUMBER(AVERAGEIFS(ObservedSpeciesData!Y$2:Y$4955,ObservedSpeciesData!$A$2:$A$4955,$A1041,ObservedSpeciesData!$D$2:$D$4955,$D1041)),AVERAGEIFS(ObservedSpeciesData!Y$2:Y$4955,ObservedSpeciesData!$A$2:$A$4955,$A1041,ObservedSpeciesData!$D$2:$D$4955,$D1041),"")</f>
        <v/>
      </c>
      <c r="Z1041" s="23" t="str">
        <f>IF(ISNUMBER(AVERAGEIFS(ObservedSpeciesData!Z$2:Z$4955,ObservedSpeciesData!$A$2:$A$4955,$A1041,ObservedSpeciesData!$D$2:$D$4955,$D1041)),AVERAGEIFS(ObservedSpeciesData!Z$2:Z$4955,ObservedSpeciesData!$A$2:$A$4955,$A1041,ObservedSpeciesData!$D$2:$D$4955,$D1041),"")</f>
        <v/>
      </c>
      <c r="AA1041" s="23" t="str">
        <f>IF(ISNUMBER(AVERAGEIFS(ObservedSpeciesData!AA$2:AA$4955,ObservedSpeciesData!$A$2:$A$4955,$A1041,ObservedSpeciesData!$D$2:$D$4955,$D1041)),AVERAGEIFS(ObservedSpeciesData!AA$2:AA$4955,ObservedSpeciesData!$A$2:$A$4955,$A1041,ObservedSpeciesData!$D$2:$D$4955,$D1041),"")</f>
        <v/>
      </c>
      <c r="AB1041" s="24" t="str">
        <f>IF(ISNUMBER(AVERAGEIFS(ObservedSpeciesData!AB$2:AB$4955,ObservedSpeciesData!$A$2:$A$4955,$A1041,ObservedSpeciesData!$D$2:$D$4955,$D1041)),AVERAGEIFS(ObservedSpeciesData!AB$2:AB$4955,ObservedSpeciesData!$A$2:$A$4955,$A1041,ObservedSpeciesData!$D$2:$D$4955,$D1041),"")</f>
        <v/>
      </c>
      <c r="AC1041" s="24" t="str">
        <f>IF(ISNUMBER(AVERAGEIFS(ObservedSpeciesData!AC$2:AC$4955,ObservedSpeciesData!$A$2:$A$4955,$A1041,ObservedSpeciesData!$D$2:$D$4955,$D1041)),AVERAGEIFS(ObservedSpeciesData!AC$2:AC$4955,ObservedSpeciesData!$A$2:$A$4955,$A1041,ObservedSpeciesData!$D$2:$D$4955,$D1041),"")</f>
        <v/>
      </c>
      <c r="AD1041" s="23" t="str">
        <f>IF(ISNUMBER(AVERAGEIFS(ObservedSpeciesData!AD$2:AD$4955,ObservedSpeciesData!$A$2:$A$4955,$A1041,ObservedSpeciesData!$D$2:$D$4955,$D1041)),AVERAGEIFS(ObservedSpeciesData!AD$2:AD$4955,ObservedSpeciesData!$A$2:$A$4955,$A1041,ObservedSpeciesData!$D$2:$D$4955,$D1041),"")</f>
        <v/>
      </c>
      <c r="AE1041" s="24" t="str">
        <f>IF(ISNUMBER(AVERAGEIFS(ObservedSpeciesData!AE$2:AE$4955,ObservedSpeciesData!$A$2:$A$4955,$A1041,ObservedSpeciesData!$D$2:$D$4955,$D1041)),AVERAGEIFS(ObservedSpeciesData!AE$2:AE$4955,ObservedSpeciesData!$A$2:$A$4955,$A1041,ObservedSpeciesData!$D$2:$D$4955,$D1041),"")</f>
        <v/>
      </c>
      <c r="AF1041" s="23"/>
      <c r="AG1041" s="24"/>
      <c r="AH1041" s="23" t="str">
        <f>IF(ISNUMBER(AVERAGEIFS(ObservedSpeciesData!AH$2:AH$4955,ObservedSpeciesData!$A$2:$A$4955,$A1041,ObservedSpeciesData!$D$2:$D$4955,$D1041)),AVERAGEIFS(ObservedSpeciesData!AH$2:AH$4955,ObservedSpeciesData!$A$2:$A$4955,$A1041,ObservedSpeciesData!$D$2:$D$4955,$D1041),"")</f>
        <v/>
      </c>
      <c r="AI1041" s="23" t="str">
        <f>IF(ISNUMBER(AVERAGEIFS(ObservedSpeciesData!AI$2:AI$4955,ObservedSpeciesData!$A$2:$A$4955,$A1041,ObservedSpeciesData!$C$2:$C$4955,$C1041,ObservedSpeciesData!$D$2:$D$4955,$D1041)),AVERAGEIFS(ObservedSpeciesData!AI$2:AI$4955,ObservedSpeciesData!$A$2:$A$4955,$A1041,ObservedSpeciesData!$C$2:$C$4955,$C1041,ObservedSpeciesData!$D$2:$D$4955,$D1041),"")</f>
        <v/>
      </c>
      <c r="AJ1041" s="2">
        <f>COUNTIFS(ObservedSpeciesData!$A$2:$A$828,$A1041,ObservedSpeciesData!$D$2:$D$828,$D1041)</f>
        <v>0</v>
      </c>
      <c r="AK1041" s="2">
        <f t="shared" si="16"/>
        <v>1</v>
      </c>
    </row>
    <row r="1042" spans="1:37" x14ac:dyDescent="0.25">
      <c r="A1042" s="14" t="s">
        <v>94</v>
      </c>
      <c r="B1042" t="s">
        <v>80</v>
      </c>
      <c r="C1042" t="s">
        <v>90</v>
      </c>
      <c r="D1042" s="13">
        <v>42324</v>
      </c>
      <c r="E1042">
        <v>1</v>
      </c>
      <c r="F1042">
        <v>100</v>
      </c>
      <c r="G1042" s="2" t="s">
        <v>87</v>
      </c>
      <c r="H1042" s="2" t="s">
        <v>11</v>
      </c>
      <c r="I1042">
        <v>9</v>
      </c>
      <c r="J1042" s="2" t="s">
        <v>88</v>
      </c>
      <c r="K1042" s="2">
        <f>IF(ISNUMBER(AVERAGEIFS(ObservedSpeciesData!K$2:K$4955,ObservedSpeciesData!$A$2:$A$4955,$A1042,ObservedSpeciesData!$D$2:$D$4955,$D1042)),AVERAGEIFS(ObservedSpeciesData!K$2:K$4955,ObservedSpeciesData!$A$2:$A$4955,$A1042,ObservedSpeciesData!$D$2:$D$4955,$D1042),"")</f>
        <v>90</v>
      </c>
      <c r="L1042" s="26">
        <f>IF(ISNUMBER(AVERAGEIFS(ObservedSpeciesData!L$2:L$4955,ObservedSpeciesData!$A$2:$A$4955,$A1042,ObservedSpeciesData!$D$2:$D$4955,$D1042)),AVERAGEIFS(ObservedSpeciesData!L$2:L$4955,ObservedSpeciesData!$A$2:$A$4955,$A1042,ObservedSpeciesData!$D$2:$D$4955,$D1042),"")</f>
        <v>2552</v>
      </c>
      <c r="M1042" s="23">
        <f>IF(ISNUMBER(AVERAGEIFS(ObservedSpeciesData!M$2:M$4955,ObservedSpeciesData!$A$2:$A$4955,$A1042,ObservedSpeciesData!$D$2:$D$4955,$D1042)),AVERAGEIFS(ObservedSpeciesData!M$2:M$4955,ObservedSpeciesData!$A$2:$A$4955,$A1042,ObservedSpeciesData!$D$2:$D$4955,$D1042),"")</f>
        <v>255.20000000000002</v>
      </c>
      <c r="N1042" s="23" t="str">
        <f>IF(ISNUMBER(AVERAGEIFS(ObservedSpeciesData!N$2:N$4955,ObservedSpeciesData!$A$2:$A$4955,$A1042,ObservedSpeciesData!$D$2:$D$4955,$D1042)),AVERAGEIFS(ObservedSpeciesData!N$2:N$4955,ObservedSpeciesData!$A$2:$A$4955,$A1042,ObservedSpeciesData!$D$2:$D$4955,$D1042),"")</f>
        <v/>
      </c>
      <c r="O1042" s="23" t="str">
        <f>IF(ISNUMBER(AVERAGEIFS(ObservedSpeciesData!O$2:O$4955,ObservedSpeciesData!$A$2:$A$4955,$A1042,ObservedSpeciesData!$D$2:$D$4955,$D1042)),AVERAGEIFS(ObservedSpeciesData!O$2:O$4955,ObservedSpeciesData!$A$2:$A$4955,$A1042,ObservedSpeciesData!$D$2:$D$4955,$D1042),"")</f>
        <v/>
      </c>
      <c r="P1042" s="23" t="str">
        <f>IF(ISNUMBER(AVERAGEIFS(ObservedSpeciesData!P$2:P$4955,ObservedSpeciesData!$A$2:$A$4955,$A1042,ObservedSpeciesData!$C$2:$C$4955,$C1042,ObservedSpeciesData!$D$2:$D$4955,$D1042)),AVERAGEIFS(ObservedSpeciesData!P$2:P$4955,ObservedSpeciesData!$A$2:$A$4955,$A1042,ObservedSpeciesData!$C$2:$C$4955,$C1042,ObservedSpeciesData!$D$2:$D$4955,$D1042),"")</f>
        <v/>
      </c>
      <c r="Q1042" s="23"/>
      <c r="R1042" s="25" t="str">
        <f>IF(ISNUMBER(AVERAGEIFS(ObservedSpeciesData!R$2:R$4955,ObservedSpeciesData!$A$2:$A$4955,$A1042,ObservedSpeciesData!$D$2:$D$4955,$D1042)),AVERAGEIFS(ObservedSpeciesData!R$2:R$4955,ObservedSpeciesData!$A$2:$A$4955,$A1042,ObservedSpeciesData!$D$2:$D$4955,$D1042),"")</f>
        <v/>
      </c>
      <c r="S1042" s="25" t="str">
        <f>IF(ISNUMBER(AVERAGEIFS(ObservedSpeciesData!S$2:S$4955,ObservedSpeciesData!$A$2:$A$4955,$A1042,ObservedSpeciesData!$D$2:$D$4955,$D1042)),AVERAGEIFS(ObservedSpeciesData!S$2:S$4955,ObservedSpeciesData!$A$2:$A$4955,$A1042,ObservedSpeciesData!$D$2:$D$4955,$D1042),"")</f>
        <v/>
      </c>
      <c r="T1042" s="23" t="str">
        <f>IF(ISNUMBER(AVERAGEIFS(ObservedSpeciesData!T$2:T$4955,ObservedSpeciesData!$A$2:$A$4955,$A1042,ObservedSpeciesData!$D$2:$D$4955,$D1042)),AVERAGEIFS(ObservedSpeciesData!T$2:T$4955,ObservedSpeciesData!$A$2:$A$4955,$A1042,ObservedSpeciesData!$D$2:$D$4955,$D1042),"")</f>
        <v/>
      </c>
      <c r="U1042" s="24" t="str">
        <f>IF(ISNUMBER(AVERAGEIFS(ObservedSpeciesData!U$2:U$4955,ObservedSpeciesData!$A$2:$A$4955,$A1042,ObservedSpeciesData!$C$2:$C$4955,$C1042,ObservedSpeciesData!$D$2:$D$4955,$D1042)),AVERAGEIFS(ObservedSpeciesData!U$2:U$4955,ObservedSpeciesData!$A$2:$A$4955,$A1042,ObservedSpeciesData!$C$2:$C$4955,$C1042,ObservedSpeciesData!$D$2:$D$4955,$D1042),"")</f>
        <v/>
      </c>
      <c r="V1042" s="23" t="str">
        <f>IF(ISNUMBER(AVERAGEIFS(ObservedSpeciesData!V$2:V$4955,ObservedSpeciesData!$A$2:$A$4955,$A1042,ObservedSpeciesData!$D$2:$D$4955,$D1042)),AVERAGEIFS(ObservedSpeciesData!V$2:V$4955,ObservedSpeciesData!$A$2:$A$4955,$A1042,ObservedSpeciesData!$D$2:$D$4955,$D1042),"")</f>
        <v/>
      </c>
      <c r="W1042" s="23" t="str">
        <f>IF(ISNUMBER(AVERAGEIFS(ObservedSpeciesData!W$2:W$4955,ObservedSpeciesData!$A$2:$A$4955,$A1042,ObservedSpeciesData!$D$2:$D$4955,$D1042)),AVERAGEIFS(ObservedSpeciesData!W$2:W$4955,ObservedSpeciesData!$A$2:$A$4955,$A1042,ObservedSpeciesData!$D$2:$D$4955,$D1042),"")</f>
        <v/>
      </c>
      <c r="X1042" s="23" t="str">
        <f>IF(ISNUMBER(AVERAGEIFS(ObservedSpeciesData!X$2:X$4955,ObservedSpeciesData!$A$2:$A$4955,$A1042,ObservedSpeciesData!$D$2:$D$4955,$D1042)),AVERAGEIFS(ObservedSpeciesData!X$2:X$4955,ObservedSpeciesData!$A$2:$A$4955,$A1042,ObservedSpeciesData!$D$2:$D$4955,$D1042),"")</f>
        <v/>
      </c>
      <c r="Y1042" s="23" t="str">
        <f>IF(ISNUMBER(AVERAGEIFS(ObservedSpeciesData!Y$2:Y$4955,ObservedSpeciesData!$A$2:$A$4955,$A1042,ObservedSpeciesData!$D$2:$D$4955,$D1042)),AVERAGEIFS(ObservedSpeciesData!Y$2:Y$4955,ObservedSpeciesData!$A$2:$A$4955,$A1042,ObservedSpeciesData!$D$2:$D$4955,$D1042),"")</f>
        <v/>
      </c>
      <c r="Z1042" s="23" t="str">
        <f>IF(ISNUMBER(AVERAGEIFS(ObservedSpeciesData!Z$2:Z$4955,ObservedSpeciesData!$A$2:$A$4955,$A1042,ObservedSpeciesData!$D$2:$D$4955,$D1042)),AVERAGEIFS(ObservedSpeciesData!Z$2:Z$4955,ObservedSpeciesData!$A$2:$A$4955,$A1042,ObservedSpeciesData!$D$2:$D$4955,$D1042),"")</f>
        <v/>
      </c>
      <c r="AA1042" s="23" t="str">
        <f>IF(ISNUMBER(AVERAGEIFS(ObservedSpeciesData!AA$2:AA$4955,ObservedSpeciesData!$A$2:$A$4955,$A1042,ObservedSpeciesData!$D$2:$D$4955,$D1042)),AVERAGEIFS(ObservedSpeciesData!AA$2:AA$4955,ObservedSpeciesData!$A$2:$A$4955,$A1042,ObservedSpeciesData!$D$2:$D$4955,$D1042),"")</f>
        <v/>
      </c>
      <c r="AB1042" s="24" t="str">
        <f>IF(ISNUMBER(AVERAGEIFS(ObservedSpeciesData!AB$2:AB$4955,ObservedSpeciesData!$A$2:$A$4955,$A1042,ObservedSpeciesData!$D$2:$D$4955,$D1042)),AVERAGEIFS(ObservedSpeciesData!AB$2:AB$4955,ObservedSpeciesData!$A$2:$A$4955,$A1042,ObservedSpeciesData!$D$2:$D$4955,$D1042),"")</f>
        <v/>
      </c>
      <c r="AC1042" s="24" t="str">
        <f>IF(ISNUMBER(AVERAGEIFS(ObservedSpeciesData!AC$2:AC$4955,ObservedSpeciesData!$A$2:$A$4955,$A1042,ObservedSpeciesData!$D$2:$D$4955,$D1042)),AVERAGEIFS(ObservedSpeciesData!AC$2:AC$4955,ObservedSpeciesData!$A$2:$A$4955,$A1042,ObservedSpeciesData!$D$2:$D$4955,$D1042),"")</f>
        <v/>
      </c>
      <c r="AD1042" s="23" t="str">
        <f>IF(ISNUMBER(AVERAGEIFS(ObservedSpeciesData!AD$2:AD$4955,ObservedSpeciesData!$A$2:$A$4955,$A1042,ObservedSpeciesData!$D$2:$D$4955,$D1042)),AVERAGEIFS(ObservedSpeciesData!AD$2:AD$4955,ObservedSpeciesData!$A$2:$A$4955,$A1042,ObservedSpeciesData!$D$2:$D$4955,$D1042),"")</f>
        <v/>
      </c>
      <c r="AE1042" s="24" t="str">
        <f>IF(ISNUMBER(AVERAGEIFS(ObservedSpeciesData!AE$2:AE$4955,ObservedSpeciesData!$A$2:$A$4955,$A1042,ObservedSpeciesData!$D$2:$D$4955,$D1042)),AVERAGEIFS(ObservedSpeciesData!AE$2:AE$4955,ObservedSpeciesData!$A$2:$A$4955,$A1042,ObservedSpeciesData!$D$2:$D$4955,$D1042),"")</f>
        <v/>
      </c>
      <c r="AF1042" s="23"/>
      <c r="AG1042" s="24"/>
      <c r="AH1042" s="23" t="str">
        <f>IF(ISNUMBER(AVERAGEIFS(ObservedSpeciesData!AH$2:AH$4955,ObservedSpeciesData!$A$2:$A$4955,$A1042,ObservedSpeciesData!$D$2:$D$4955,$D1042)),AVERAGEIFS(ObservedSpeciesData!AH$2:AH$4955,ObservedSpeciesData!$A$2:$A$4955,$A1042,ObservedSpeciesData!$D$2:$D$4955,$D1042),"")</f>
        <v/>
      </c>
      <c r="AI1042" s="23" t="str">
        <f>IF(ISNUMBER(AVERAGEIFS(ObservedSpeciesData!AI$2:AI$4955,ObservedSpeciesData!$A$2:$A$4955,$A1042,ObservedSpeciesData!$C$2:$C$4955,$C1042,ObservedSpeciesData!$D$2:$D$4955,$D1042)),AVERAGEIFS(ObservedSpeciesData!AI$2:AI$4955,ObservedSpeciesData!$A$2:$A$4955,$A1042,ObservedSpeciesData!$C$2:$C$4955,$C1042,ObservedSpeciesData!$D$2:$D$4955,$D1042),"")</f>
        <v/>
      </c>
      <c r="AJ1042" s="2">
        <f>COUNTIFS(ObservedSpeciesData!$A$2:$A$828,$A1042,ObservedSpeciesData!$D$2:$D$828,$D1042)</f>
        <v>0</v>
      </c>
      <c r="AK1042" s="2">
        <f t="shared" si="16"/>
        <v>1</v>
      </c>
    </row>
    <row r="1043" spans="1:37" x14ac:dyDescent="0.25">
      <c r="A1043" s="14" t="s">
        <v>93</v>
      </c>
      <c r="B1043" t="s">
        <v>80</v>
      </c>
      <c r="C1043" t="s">
        <v>90</v>
      </c>
      <c r="D1043" s="13">
        <v>42324</v>
      </c>
      <c r="E1043">
        <v>1</v>
      </c>
      <c r="F1043">
        <v>200</v>
      </c>
      <c r="G1043" s="2" t="s">
        <v>87</v>
      </c>
      <c r="H1043" s="2" t="s">
        <v>11</v>
      </c>
      <c r="I1043">
        <v>9</v>
      </c>
      <c r="J1043" s="2" t="s">
        <v>88</v>
      </c>
      <c r="K1043" s="2">
        <f>IF(ISNUMBER(AVERAGEIFS(ObservedSpeciesData!K$2:K$4955,ObservedSpeciesData!$A$2:$A$4955,$A1043,ObservedSpeciesData!$D$2:$D$4955,$D1043)),AVERAGEIFS(ObservedSpeciesData!K$2:K$4955,ObservedSpeciesData!$A$2:$A$4955,$A1043,ObservedSpeciesData!$D$2:$D$4955,$D1043),"")</f>
        <v>180</v>
      </c>
      <c r="L1043" s="26">
        <f>IF(ISNUMBER(AVERAGEIFS(ObservedSpeciesData!L$2:L$4955,ObservedSpeciesData!$A$2:$A$4955,$A1043,ObservedSpeciesData!$D$2:$D$4955,$D1043)),AVERAGEIFS(ObservedSpeciesData!L$2:L$4955,ObservedSpeciesData!$A$2:$A$4955,$A1043,ObservedSpeciesData!$D$2:$D$4955,$D1043),"")</f>
        <v>3000</v>
      </c>
      <c r="M1043" s="23">
        <f>IF(ISNUMBER(AVERAGEIFS(ObservedSpeciesData!M$2:M$4955,ObservedSpeciesData!$A$2:$A$4955,$A1043,ObservedSpeciesData!$D$2:$D$4955,$D1043)),AVERAGEIFS(ObservedSpeciesData!M$2:M$4955,ObservedSpeciesData!$A$2:$A$4955,$A1043,ObservedSpeciesData!$D$2:$D$4955,$D1043),"")</f>
        <v>300</v>
      </c>
      <c r="N1043" s="23" t="str">
        <f>IF(ISNUMBER(AVERAGEIFS(ObservedSpeciesData!N$2:N$4955,ObservedSpeciesData!$A$2:$A$4955,$A1043,ObservedSpeciesData!$D$2:$D$4955,$D1043)),AVERAGEIFS(ObservedSpeciesData!N$2:N$4955,ObservedSpeciesData!$A$2:$A$4955,$A1043,ObservedSpeciesData!$D$2:$D$4955,$D1043),"")</f>
        <v/>
      </c>
      <c r="O1043" s="23" t="str">
        <f>IF(ISNUMBER(AVERAGEIFS(ObservedSpeciesData!O$2:O$4955,ObservedSpeciesData!$A$2:$A$4955,$A1043,ObservedSpeciesData!$D$2:$D$4955,$D1043)),AVERAGEIFS(ObservedSpeciesData!O$2:O$4955,ObservedSpeciesData!$A$2:$A$4955,$A1043,ObservedSpeciesData!$D$2:$D$4955,$D1043),"")</f>
        <v/>
      </c>
      <c r="P1043" s="23" t="str">
        <f>IF(ISNUMBER(AVERAGEIFS(ObservedSpeciesData!P$2:P$4955,ObservedSpeciesData!$A$2:$A$4955,$A1043,ObservedSpeciesData!$C$2:$C$4955,$C1043,ObservedSpeciesData!$D$2:$D$4955,$D1043)),AVERAGEIFS(ObservedSpeciesData!P$2:P$4955,ObservedSpeciesData!$A$2:$A$4955,$A1043,ObservedSpeciesData!$C$2:$C$4955,$C1043,ObservedSpeciesData!$D$2:$D$4955,$D1043),"")</f>
        <v/>
      </c>
      <c r="Q1043" s="23"/>
      <c r="R1043" s="25" t="str">
        <f>IF(ISNUMBER(AVERAGEIFS(ObservedSpeciesData!R$2:R$4955,ObservedSpeciesData!$A$2:$A$4955,$A1043,ObservedSpeciesData!$D$2:$D$4955,$D1043)),AVERAGEIFS(ObservedSpeciesData!R$2:R$4955,ObservedSpeciesData!$A$2:$A$4955,$A1043,ObservedSpeciesData!$D$2:$D$4955,$D1043),"")</f>
        <v/>
      </c>
      <c r="S1043" s="25" t="str">
        <f>IF(ISNUMBER(AVERAGEIFS(ObservedSpeciesData!S$2:S$4955,ObservedSpeciesData!$A$2:$A$4955,$A1043,ObservedSpeciesData!$D$2:$D$4955,$D1043)),AVERAGEIFS(ObservedSpeciesData!S$2:S$4955,ObservedSpeciesData!$A$2:$A$4955,$A1043,ObservedSpeciesData!$D$2:$D$4955,$D1043),"")</f>
        <v/>
      </c>
      <c r="T1043" s="23" t="str">
        <f>IF(ISNUMBER(AVERAGEIFS(ObservedSpeciesData!T$2:T$4955,ObservedSpeciesData!$A$2:$A$4955,$A1043,ObservedSpeciesData!$D$2:$D$4955,$D1043)),AVERAGEIFS(ObservedSpeciesData!T$2:T$4955,ObservedSpeciesData!$A$2:$A$4955,$A1043,ObservedSpeciesData!$D$2:$D$4955,$D1043),"")</f>
        <v/>
      </c>
      <c r="U1043" s="24" t="str">
        <f>IF(ISNUMBER(AVERAGEIFS(ObservedSpeciesData!U$2:U$4955,ObservedSpeciesData!$A$2:$A$4955,$A1043,ObservedSpeciesData!$C$2:$C$4955,$C1043,ObservedSpeciesData!$D$2:$D$4955,$D1043)),AVERAGEIFS(ObservedSpeciesData!U$2:U$4955,ObservedSpeciesData!$A$2:$A$4955,$A1043,ObservedSpeciesData!$C$2:$C$4955,$C1043,ObservedSpeciesData!$D$2:$D$4955,$D1043),"")</f>
        <v/>
      </c>
      <c r="V1043" s="23" t="str">
        <f>IF(ISNUMBER(AVERAGEIFS(ObservedSpeciesData!V$2:V$4955,ObservedSpeciesData!$A$2:$A$4955,$A1043,ObservedSpeciesData!$D$2:$D$4955,$D1043)),AVERAGEIFS(ObservedSpeciesData!V$2:V$4955,ObservedSpeciesData!$A$2:$A$4955,$A1043,ObservedSpeciesData!$D$2:$D$4955,$D1043),"")</f>
        <v/>
      </c>
      <c r="W1043" s="23" t="str">
        <f>IF(ISNUMBER(AVERAGEIFS(ObservedSpeciesData!W$2:W$4955,ObservedSpeciesData!$A$2:$A$4955,$A1043,ObservedSpeciesData!$D$2:$D$4955,$D1043)),AVERAGEIFS(ObservedSpeciesData!W$2:W$4955,ObservedSpeciesData!$A$2:$A$4955,$A1043,ObservedSpeciesData!$D$2:$D$4955,$D1043),"")</f>
        <v/>
      </c>
      <c r="X1043" s="23" t="str">
        <f>IF(ISNUMBER(AVERAGEIFS(ObservedSpeciesData!X$2:X$4955,ObservedSpeciesData!$A$2:$A$4955,$A1043,ObservedSpeciesData!$D$2:$D$4955,$D1043)),AVERAGEIFS(ObservedSpeciesData!X$2:X$4955,ObservedSpeciesData!$A$2:$A$4955,$A1043,ObservedSpeciesData!$D$2:$D$4955,$D1043),"")</f>
        <v/>
      </c>
      <c r="Y1043" s="23" t="str">
        <f>IF(ISNUMBER(AVERAGEIFS(ObservedSpeciesData!Y$2:Y$4955,ObservedSpeciesData!$A$2:$A$4955,$A1043,ObservedSpeciesData!$D$2:$D$4955,$D1043)),AVERAGEIFS(ObservedSpeciesData!Y$2:Y$4955,ObservedSpeciesData!$A$2:$A$4955,$A1043,ObservedSpeciesData!$D$2:$D$4955,$D1043),"")</f>
        <v/>
      </c>
      <c r="Z1043" s="23" t="str">
        <f>IF(ISNUMBER(AVERAGEIFS(ObservedSpeciesData!Z$2:Z$4955,ObservedSpeciesData!$A$2:$A$4955,$A1043,ObservedSpeciesData!$D$2:$D$4955,$D1043)),AVERAGEIFS(ObservedSpeciesData!Z$2:Z$4955,ObservedSpeciesData!$A$2:$A$4955,$A1043,ObservedSpeciesData!$D$2:$D$4955,$D1043),"")</f>
        <v/>
      </c>
      <c r="AA1043" s="23" t="str">
        <f>IF(ISNUMBER(AVERAGEIFS(ObservedSpeciesData!AA$2:AA$4955,ObservedSpeciesData!$A$2:$A$4955,$A1043,ObservedSpeciesData!$D$2:$D$4955,$D1043)),AVERAGEIFS(ObservedSpeciesData!AA$2:AA$4955,ObservedSpeciesData!$A$2:$A$4955,$A1043,ObservedSpeciesData!$D$2:$D$4955,$D1043),"")</f>
        <v/>
      </c>
      <c r="AB1043" s="24" t="str">
        <f>IF(ISNUMBER(AVERAGEIFS(ObservedSpeciesData!AB$2:AB$4955,ObservedSpeciesData!$A$2:$A$4955,$A1043,ObservedSpeciesData!$D$2:$D$4955,$D1043)),AVERAGEIFS(ObservedSpeciesData!AB$2:AB$4955,ObservedSpeciesData!$A$2:$A$4955,$A1043,ObservedSpeciesData!$D$2:$D$4955,$D1043),"")</f>
        <v/>
      </c>
      <c r="AC1043" s="24" t="str">
        <f>IF(ISNUMBER(AVERAGEIFS(ObservedSpeciesData!AC$2:AC$4955,ObservedSpeciesData!$A$2:$A$4955,$A1043,ObservedSpeciesData!$D$2:$D$4955,$D1043)),AVERAGEIFS(ObservedSpeciesData!AC$2:AC$4955,ObservedSpeciesData!$A$2:$A$4955,$A1043,ObservedSpeciesData!$D$2:$D$4955,$D1043),"")</f>
        <v/>
      </c>
      <c r="AD1043" s="23" t="str">
        <f>IF(ISNUMBER(AVERAGEIFS(ObservedSpeciesData!AD$2:AD$4955,ObservedSpeciesData!$A$2:$A$4955,$A1043,ObservedSpeciesData!$D$2:$D$4955,$D1043)),AVERAGEIFS(ObservedSpeciesData!AD$2:AD$4955,ObservedSpeciesData!$A$2:$A$4955,$A1043,ObservedSpeciesData!$D$2:$D$4955,$D1043),"")</f>
        <v/>
      </c>
      <c r="AE1043" s="24" t="str">
        <f>IF(ISNUMBER(AVERAGEIFS(ObservedSpeciesData!AE$2:AE$4955,ObservedSpeciesData!$A$2:$A$4955,$A1043,ObservedSpeciesData!$D$2:$D$4955,$D1043)),AVERAGEIFS(ObservedSpeciesData!AE$2:AE$4955,ObservedSpeciesData!$A$2:$A$4955,$A1043,ObservedSpeciesData!$D$2:$D$4955,$D1043),"")</f>
        <v/>
      </c>
      <c r="AF1043" s="23"/>
      <c r="AG1043" s="24"/>
      <c r="AH1043" s="23" t="str">
        <f>IF(ISNUMBER(AVERAGEIFS(ObservedSpeciesData!AH$2:AH$4955,ObservedSpeciesData!$A$2:$A$4955,$A1043,ObservedSpeciesData!$D$2:$D$4955,$D1043)),AVERAGEIFS(ObservedSpeciesData!AH$2:AH$4955,ObservedSpeciesData!$A$2:$A$4955,$A1043,ObservedSpeciesData!$D$2:$D$4955,$D1043),"")</f>
        <v/>
      </c>
      <c r="AI1043" s="23" t="str">
        <f>IF(ISNUMBER(AVERAGEIFS(ObservedSpeciesData!AI$2:AI$4955,ObservedSpeciesData!$A$2:$A$4955,$A1043,ObservedSpeciesData!$C$2:$C$4955,$C1043,ObservedSpeciesData!$D$2:$D$4955,$D1043)),AVERAGEIFS(ObservedSpeciesData!AI$2:AI$4955,ObservedSpeciesData!$A$2:$A$4955,$A1043,ObservedSpeciesData!$C$2:$C$4955,$C1043,ObservedSpeciesData!$D$2:$D$4955,$D1043),"")</f>
        <v/>
      </c>
      <c r="AJ1043" s="2">
        <f>COUNTIFS(ObservedSpeciesData!$A$2:$A$828,$A1043,ObservedSpeciesData!$D$2:$D$828,$D1043)</f>
        <v>0</v>
      </c>
      <c r="AK1043" s="2">
        <f t="shared" si="16"/>
        <v>1</v>
      </c>
    </row>
    <row r="1044" spans="1:37" x14ac:dyDescent="0.25">
      <c r="A1044" s="14" t="s">
        <v>92</v>
      </c>
      <c r="B1044" t="s">
        <v>80</v>
      </c>
      <c r="C1044" t="s">
        <v>90</v>
      </c>
      <c r="D1044" s="13">
        <v>42324</v>
      </c>
      <c r="E1044">
        <v>1</v>
      </c>
      <c r="F1044">
        <v>350</v>
      </c>
      <c r="G1044" s="2" t="s">
        <v>87</v>
      </c>
      <c r="H1044" s="2" t="s">
        <v>11</v>
      </c>
      <c r="I1044">
        <v>9</v>
      </c>
      <c r="J1044" s="2" t="s">
        <v>88</v>
      </c>
      <c r="K1044" s="2">
        <f>IF(ISNUMBER(AVERAGEIFS(ObservedSpeciesData!K$2:K$4955,ObservedSpeciesData!$A$2:$A$4955,$A1044,ObservedSpeciesData!$D$2:$D$4955,$D1044)),AVERAGEIFS(ObservedSpeciesData!K$2:K$4955,ObservedSpeciesData!$A$2:$A$4955,$A1044,ObservedSpeciesData!$D$2:$D$4955,$D1044),"")</f>
        <v>315</v>
      </c>
      <c r="L1044" s="26">
        <f>IF(ISNUMBER(AVERAGEIFS(ObservedSpeciesData!L$2:L$4955,ObservedSpeciesData!$A$2:$A$4955,$A1044,ObservedSpeciesData!$D$2:$D$4955,$D1044)),AVERAGEIFS(ObservedSpeciesData!L$2:L$4955,ObservedSpeciesData!$A$2:$A$4955,$A1044,ObservedSpeciesData!$D$2:$D$4955,$D1044),"")</f>
        <v>3048</v>
      </c>
      <c r="M1044" s="23">
        <f>IF(ISNUMBER(AVERAGEIFS(ObservedSpeciesData!M$2:M$4955,ObservedSpeciesData!$A$2:$A$4955,$A1044,ObservedSpeciesData!$D$2:$D$4955,$D1044)),AVERAGEIFS(ObservedSpeciesData!M$2:M$4955,ObservedSpeciesData!$A$2:$A$4955,$A1044,ObservedSpeciesData!$D$2:$D$4955,$D1044),"")</f>
        <v>304.8</v>
      </c>
      <c r="N1044" s="23" t="str">
        <f>IF(ISNUMBER(AVERAGEIFS(ObservedSpeciesData!N$2:N$4955,ObservedSpeciesData!$A$2:$A$4955,$A1044,ObservedSpeciesData!$D$2:$D$4955,$D1044)),AVERAGEIFS(ObservedSpeciesData!N$2:N$4955,ObservedSpeciesData!$A$2:$A$4955,$A1044,ObservedSpeciesData!$D$2:$D$4955,$D1044),"")</f>
        <v/>
      </c>
      <c r="O1044" s="23" t="str">
        <f>IF(ISNUMBER(AVERAGEIFS(ObservedSpeciesData!O$2:O$4955,ObservedSpeciesData!$A$2:$A$4955,$A1044,ObservedSpeciesData!$D$2:$D$4955,$D1044)),AVERAGEIFS(ObservedSpeciesData!O$2:O$4955,ObservedSpeciesData!$A$2:$A$4955,$A1044,ObservedSpeciesData!$D$2:$D$4955,$D1044),"")</f>
        <v/>
      </c>
      <c r="P1044" s="23" t="str">
        <f>IF(ISNUMBER(AVERAGEIFS(ObservedSpeciesData!P$2:P$4955,ObservedSpeciesData!$A$2:$A$4955,$A1044,ObservedSpeciesData!$C$2:$C$4955,$C1044,ObservedSpeciesData!$D$2:$D$4955,$D1044)),AVERAGEIFS(ObservedSpeciesData!P$2:P$4955,ObservedSpeciesData!$A$2:$A$4955,$A1044,ObservedSpeciesData!$C$2:$C$4955,$C1044,ObservedSpeciesData!$D$2:$D$4955,$D1044),"")</f>
        <v/>
      </c>
      <c r="Q1044" s="23"/>
      <c r="R1044" s="25" t="str">
        <f>IF(ISNUMBER(AVERAGEIFS(ObservedSpeciesData!R$2:R$4955,ObservedSpeciesData!$A$2:$A$4955,$A1044,ObservedSpeciesData!$D$2:$D$4955,$D1044)),AVERAGEIFS(ObservedSpeciesData!R$2:R$4955,ObservedSpeciesData!$A$2:$A$4955,$A1044,ObservedSpeciesData!$D$2:$D$4955,$D1044),"")</f>
        <v/>
      </c>
      <c r="S1044" s="25" t="str">
        <f>IF(ISNUMBER(AVERAGEIFS(ObservedSpeciesData!S$2:S$4955,ObservedSpeciesData!$A$2:$A$4955,$A1044,ObservedSpeciesData!$D$2:$D$4955,$D1044)),AVERAGEIFS(ObservedSpeciesData!S$2:S$4955,ObservedSpeciesData!$A$2:$A$4955,$A1044,ObservedSpeciesData!$D$2:$D$4955,$D1044),"")</f>
        <v/>
      </c>
      <c r="T1044" s="23" t="str">
        <f>IF(ISNUMBER(AVERAGEIFS(ObservedSpeciesData!T$2:T$4955,ObservedSpeciesData!$A$2:$A$4955,$A1044,ObservedSpeciesData!$D$2:$D$4955,$D1044)),AVERAGEIFS(ObservedSpeciesData!T$2:T$4955,ObservedSpeciesData!$A$2:$A$4955,$A1044,ObservedSpeciesData!$D$2:$D$4955,$D1044),"")</f>
        <v/>
      </c>
      <c r="U1044" s="24" t="str">
        <f>IF(ISNUMBER(AVERAGEIFS(ObservedSpeciesData!U$2:U$4955,ObservedSpeciesData!$A$2:$A$4955,$A1044,ObservedSpeciesData!$C$2:$C$4955,$C1044,ObservedSpeciesData!$D$2:$D$4955,$D1044)),AVERAGEIFS(ObservedSpeciesData!U$2:U$4955,ObservedSpeciesData!$A$2:$A$4955,$A1044,ObservedSpeciesData!$C$2:$C$4955,$C1044,ObservedSpeciesData!$D$2:$D$4955,$D1044),"")</f>
        <v/>
      </c>
      <c r="V1044" s="23" t="str">
        <f>IF(ISNUMBER(AVERAGEIFS(ObservedSpeciesData!V$2:V$4955,ObservedSpeciesData!$A$2:$A$4955,$A1044,ObservedSpeciesData!$D$2:$D$4955,$D1044)),AVERAGEIFS(ObservedSpeciesData!V$2:V$4955,ObservedSpeciesData!$A$2:$A$4955,$A1044,ObservedSpeciesData!$D$2:$D$4955,$D1044),"")</f>
        <v/>
      </c>
      <c r="W1044" s="23" t="str">
        <f>IF(ISNUMBER(AVERAGEIFS(ObservedSpeciesData!W$2:W$4955,ObservedSpeciesData!$A$2:$A$4955,$A1044,ObservedSpeciesData!$D$2:$D$4955,$D1044)),AVERAGEIFS(ObservedSpeciesData!W$2:W$4955,ObservedSpeciesData!$A$2:$A$4955,$A1044,ObservedSpeciesData!$D$2:$D$4955,$D1044),"")</f>
        <v/>
      </c>
      <c r="X1044" s="23" t="str">
        <f>IF(ISNUMBER(AVERAGEIFS(ObservedSpeciesData!X$2:X$4955,ObservedSpeciesData!$A$2:$A$4955,$A1044,ObservedSpeciesData!$D$2:$D$4955,$D1044)),AVERAGEIFS(ObservedSpeciesData!X$2:X$4955,ObservedSpeciesData!$A$2:$A$4955,$A1044,ObservedSpeciesData!$D$2:$D$4955,$D1044),"")</f>
        <v/>
      </c>
      <c r="Y1044" s="23" t="str">
        <f>IF(ISNUMBER(AVERAGEIFS(ObservedSpeciesData!Y$2:Y$4955,ObservedSpeciesData!$A$2:$A$4955,$A1044,ObservedSpeciesData!$D$2:$D$4955,$D1044)),AVERAGEIFS(ObservedSpeciesData!Y$2:Y$4955,ObservedSpeciesData!$A$2:$A$4955,$A1044,ObservedSpeciesData!$D$2:$D$4955,$D1044),"")</f>
        <v/>
      </c>
      <c r="Z1044" s="23" t="str">
        <f>IF(ISNUMBER(AVERAGEIFS(ObservedSpeciesData!Z$2:Z$4955,ObservedSpeciesData!$A$2:$A$4955,$A1044,ObservedSpeciesData!$D$2:$D$4955,$D1044)),AVERAGEIFS(ObservedSpeciesData!Z$2:Z$4955,ObservedSpeciesData!$A$2:$A$4955,$A1044,ObservedSpeciesData!$D$2:$D$4955,$D1044),"")</f>
        <v/>
      </c>
      <c r="AA1044" s="23" t="str">
        <f>IF(ISNUMBER(AVERAGEIFS(ObservedSpeciesData!AA$2:AA$4955,ObservedSpeciesData!$A$2:$A$4955,$A1044,ObservedSpeciesData!$D$2:$D$4955,$D1044)),AVERAGEIFS(ObservedSpeciesData!AA$2:AA$4955,ObservedSpeciesData!$A$2:$A$4955,$A1044,ObservedSpeciesData!$D$2:$D$4955,$D1044),"")</f>
        <v/>
      </c>
      <c r="AB1044" s="24" t="str">
        <f>IF(ISNUMBER(AVERAGEIFS(ObservedSpeciesData!AB$2:AB$4955,ObservedSpeciesData!$A$2:$A$4955,$A1044,ObservedSpeciesData!$D$2:$D$4955,$D1044)),AVERAGEIFS(ObservedSpeciesData!AB$2:AB$4955,ObservedSpeciesData!$A$2:$A$4955,$A1044,ObservedSpeciesData!$D$2:$D$4955,$D1044),"")</f>
        <v/>
      </c>
      <c r="AC1044" s="24" t="str">
        <f>IF(ISNUMBER(AVERAGEIFS(ObservedSpeciesData!AC$2:AC$4955,ObservedSpeciesData!$A$2:$A$4955,$A1044,ObservedSpeciesData!$D$2:$D$4955,$D1044)),AVERAGEIFS(ObservedSpeciesData!AC$2:AC$4955,ObservedSpeciesData!$A$2:$A$4955,$A1044,ObservedSpeciesData!$D$2:$D$4955,$D1044),"")</f>
        <v/>
      </c>
      <c r="AD1044" s="23" t="str">
        <f>IF(ISNUMBER(AVERAGEIFS(ObservedSpeciesData!AD$2:AD$4955,ObservedSpeciesData!$A$2:$A$4955,$A1044,ObservedSpeciesData!$D$2:$D$4955,$D1044)),AVERAGEIFS(ObservedSpeciesData!AD$2:AD$4955,ObservedSpeciesData!$A$2:$A$4955,$A1044,ObservedSpeciesData!$D$2:$D$4955,$D1044),"")</f>
        <v/>
      </c>
      <c r="AE1044" s="24" t="str">
        <f>IF(ISNUMBER(AVERAGEIFS(ObservedSpeciesData!AE$2:AE$4955,ObservedSpeciesData!$A$2:$A$4955,$A1044,ObservedSpeciesData!$D$2:$D$4955,$D1044)),AVERAGEIFS(ObservedSpeciesData!AE$2:AE$4955,ObservedSpeciesData!$A$2:$A$4955,$A1044,ObservedSpeciesData!$D$2:$D$4955,$D1044),"")</f>
        <v/>
      </c>
      <c r="AF1044" s="23"/>
      <c r="AG1044" s="24"/>
      <c r="AH1044" s="23" t="str">
        <f>IF(ISNUMBER(AVERAGEIFS(ObservedSpeciesData!AH$2:AH$4955,ObservedSpeciesData!$A$2:$A$4955,$A1044,ObservedSpeciesData!$D$2:$D$4955,$D1044)),AVERAGEIFS(ObservedSpeciesData!AH$2:AH$4955,ObservedSpeciesData!$A$2:$A$4955,$A1044,ObservedSpeciesData!$D$2:$D$4955,$D1044),"")</f>
        <v/>
      </c>
      <c r="AI1044" s="23" t="str">
        <f>IF(ISNUMBER(AVERAGEIFS(ObservedSpeciesData!AI$2:AI$4955,ObservedSpeciesData!$A$2:$A$4955,$A1044,ObservedSpeciesData!$C$2:$C$4955,$C1044,ObservedSpeciesData!$D$2:$D$4955,$D1044)),AVERAGEIFS(ObservedSpeciesData!AI$2:AI$4955,ObservedSpeciesData!$A$2:$A$4955,$A1044,ObservedSpeciesData!$C$2:$C$4955,$C1044,ObservedSpeciesData!$D$2:$D$4955,$D1044),"")</f>
        <v/>
      </c>
      <c r="AJ1044" s="2">
        <f>COUNTIFS(ObservedSpeciesData!$A$2:$A$828,$A1044,ObservedSpeciesData!$D$2:$D$828,$D1044)</f>
        <v>0</v>
      </c>
      <c r="AK1044" s="2">
        <f t="shared" si="16"/>
        <v>1</v>
      </c>
    </row>
    <row r="1045" spans="1:37" x14ac:dyDescent="0.25">
      <c r="A1045" s="14" t="s">
        <v>91</v>
      </c>
      <c r="B1045" t="s">
        <v>80</v>
      </c>
      <c r="C1045" t="s">
        <v>90</v>
      </c>
      <c r="D1045" s="13">
        <v>42324</v>
      </c>
      <c r="E1045">
        <v>1</v>
      </c>
      <c r="F1045">
        <v>500</v>
      </c>
      <c r="G1045" s="2" t="s">
        <v>87</v>
      </c>
      <c r="H1045" s="2" t="s">
        <v>11</v>
      </c>
      <c r="I1045">
        <v>9</v>
      </c>
      <c r="J1045" s="2" t="s">
        <v>88</v>
      </c>
      <c r="K1045" s="2">
        <f>IF(ISNUMBER(AVERAGEIFS(ObservedSpeciesData!K$2:K$4955,ObservedSpeciesData!$A$2:$A$4955,$A1045,ObservedSpeciesData!$D$2:$D$4955,$D1045)),AVERAGEIFS(ObservedSpeciesData!K$2:K$4955,ObservedSpeciesData!$A$2:$A$4955,$A1045,ObservedSpeciesData!$D$2:$D$4955,$D1045),"")</f>
        <v>450</v>
      </c>
      <c r="L1045" s="26">
        <f>IF(ISNUMBER(AVERAGEIFS(ObservedSpeciesData!L$2:L$4955,ObservedSpeciesData!$A$2:$A$4955,$A1045,ObservedSpeciesData!$D$2:$D$4955,$D1045)),AVERAGEIFS(ObservedSpeciesData!L$2:L$4955,ObservedSpeciesData!$A$2:$A$4955,$A1045,ObservedSpeciesData!$D$2:$D$4955,$D1045),"")</f>
        <v>2784</v>
      </c>
      <c r="M1045" s="23">
        <f>IF(ISNUMBER(AVERAGEIFS(ObservedSpeciesData!M$2:M$4955,ObservedSpeciesData!$A$2:$A$4955,$A1045,ObservedSpeciesData!$D$2:$D$4955,$D1045)),AVERAGEIFS(ObservedSpeciesData!M$2:M$4955,ObservedSpeciesData!$A$2:$A$4955,$A1045,ObservedSpeciesData!$D$2:$D$4955,$D1045),"")</f>
        <v>278.39999999999998</v>
      </c>
      <c r="N1045" s="23" t="str">
        <f>IF(ISNUMBER(AVERAGEIFS(ObservedSpeciesData!N$2:N$4955,ObservedSpeciesData!$A$2:$A$4955,$A1045,ObservedSpeciesData!$D$2:$D$4955,$D1045)),AVERAGEIFS(ObservedSpeciesData!N$2:N$4955,ObservedSpeciesData!$A$2:$A$4955,$A1045,ObservedSpeciesData!$D$2:$D$4955,$D1045),"")</f>
        <v/>
      </c>
      <c r="O1045" s="23" t="str">
        <f>IF(ISNUMBER(AVERAGEIFS(ObservedSpeciesData!O$2:O$4955,ObservedSpeciesData!$A$2:$A$4955,$A1045,ObservedSpeciesData!$D$2:$D$4955,$D1045)),AVERAGEIFS(ObservedSpeciesData!O$2:O$4955,ObservedSpeciesData!$A$2:$A$4955,$A1045,ObservedSpeciesData!$D$2:$D$4955,$D1045),"")</f>
        <v/>
      </c>
      <c r="P1045" s="23" t="str">
        <f>IF(ISNUMBER(AVERAGEIFS(ObservedSpeciesData!P$2:P$4955,ObservedSpeciesData!$A$2:$A$4955,$A1045,ObservedSpeciesData!$C$2:$C$4955,$C1045,ObservedSpeciesData!$D$2:$D$4955,$D1045)),AVERAGEIFS(ObservedSpeciesData!P$2:P$4955,ObservedSpeciesData!$A$2:$A$4955,$A1045,ObservedSpeciesData!$C$2:$C$4955,$C1045,ObservedSpeciesData!$D$2:$D$4955,$D1045),"")</f>
        <v/>
      </c>
      <c r="Q1045" s="23"/>
      <c r="R1045" s="25" t="str">
        <f>IF(ISNUMBER(AVERAGEIFS(ObservedSpeciesData!R$2:R$4955,ObservedSpeciesData!$A$2:$A$4955,$A1045,ObservedSpeciesData!$D$2:$D$4955,$D1045)),AVERAGEIFS(ObservedSpeciesData!R$2:R$4955,ObservedSpeciesData!$A$2:$A$4955,$A1045,ObservedSpeciesData!$D$2:$D$4955,$D1045),"")</f>
        <v/>
      </c>
      <c r="S1045" s="25" t="str">
        <f>IF(ISNUMBER(AVERAGEIFS(ObservedSpeciesData!S$2:S$4955,ObservedSpeciesData!$A$2:$A$4955,$A1045,ObservedSpeciesData!$D$2:$D$4955,$D1045)),AVERAGEIFS(ObservedSpeciesData!S$2:S$4955,ObservedSpeciesData!$A$2:$A$4955,$A1045,ObservedSpeciesData!$D$2:$D$4955,$D1045),"")</f>
        <v/>
      </c>
      <c r="T1045" s="23" t="str">
        <f>IF(ISNUMBER(AVERAGEIFS(ObservedSpeciesData!T$2:T$4955,ObservedSpeciesData!$A$2:$A$4955,$A1045,ObservedSpeciesData!$D$2:$D$4955,$D1045)),AVERAGEIFS(ObservedSpeciesData!T$2:T$4955,ObservedSpeciesData!$A$2:$A$4955,$A1045,ObservedSpeciesData!$D$2:$D$4955,$D1045),"")</f>
        <v/>
      </c>
      <c r="U1045" s="24" t="str">
        <f>IF(ISNUMBER(AVERAGEIFS(ObservedSpeciesData!U$2:U$4955,ObservedSpeciesData!$A$2:$A$4955,$A1045,ObservedSpeciesData!$C$2:$C$4955,$C1045,ObservedSpeciesData!$D$2:$D$4955,$D1045)),AVERAGEIFS(ObservedSpeciesData!U$2:U$4955,ObservedSpeciesData!$A$2:$A$4955,$A1045,ObservedSpeciesData!$C$2:$C$4955,$C1045,ObservedSpeciesData!$D$2:$D$4955,$D1045),"")</f>
        <v/>
      </c>
      <c r="V1045" s="23" t="str">
        <f>IF(ISNUMBER(AVERAGEIFS(ObservedSpeciesData!V$2:V$4955,ObservedSpeciesData!$A$2:$A$4955,$A1045,ObservedSpeciesData!$D$2:$D$4955,$D1045)),AVERAGEIFS(ObservedSpeciesData!V$2:V$4955,ObservedSpeciesData!$A$2:$A$4955,$A1045,ObservedSpeciesData!$D$2:$D$4955,$D1045),"")</f>
        <v/>
      </c>
      <c r="W1045" s="23" t="str">
        <f>IF(ISNUMBER(AVERAGEIFS(ObservedSpeciesData!W$2:W$4955,ObservedSpeciesData!$A$2:$A$4955,$A1045,ObservedSpeciesData!$D$2:$D$4955,$D1045)),AVERAGEIFS(ObservedSpeciesData!W$2:W$4955,ObservedSpeciesData!$A$2:$A$4955,$A1045,ObservedSpeciesData!$D$2:$D$4955,$D1045),"")</f>
        <v/>
      </c>
      <c r="X1045" s="23" t="str">
        <f>IF(ISNUMBER(AVERAGEIFS(ObservedSpeciesData!X$2:X$4955,ObservedSpeciesData!$A$2:$A$4955,$A1045,ObservedSpeciesData!$D$2:$D$4955,$D1045)),AVERAGEIFS(ObservedSpeciesData!X$2:X$4955,ObservedSpeciesData!$A$2:$A$4955,$A1045,ObservedSpeciesData!$D$2:$D$4955,$D1045),"")</f>
        <v/>
      </c>
      <c r="Y1045" s="23" t="str">
        <f>IF(ISNUMBER(AVERAGEIFS(ObservedSpeciesData!Y$2:Y$4955,ObservedSpeciesData!$A$2:$A$4955,$A1045,ObservedSpeciesData!$D$2:$D$4955,$D1045)),AVERAGEIFS(ObservedSpeciesData!Y$2:Y$4955,ObservedSpeciesData!$A$2:$A$4955,$A1045,ObservedSpeciesData!$D$2:$D$4955,$D1045),"")</f>
        <v/>
      </c>
      <c r="Z1045" s="23" t="str">
        <f>IF(ISNUMBER(AVERAGEIFS(ObservedSpeciesData!Z$2:Z$4955,ObservedSpeciesData!$A$2:$A$4955,$A1045,ObservedSpeciesData!$D$2:$D$4955,$D1045)),AVERAGEIFS(ObservedSpeciesData!Z$2:Z$4955,ObservedSpeciesData!$A$2:$A$4955,$A1045,ObservedSpeciesData!$D$2:$D$4955,$D1045),"")</f>
        <v/>
      </c>
      <c r="AA1045" s="23" t="str">
        <f>IF(ISNUMBER(AVERAGEIFS(ObservedSpeciesData!AA$2:AA$4955,ObservedSpeciesData!$A$2:$A$4955,$A1045,ObservedSpeciesData!$D$2:$D$4955,$D1045)),AVERAGEIFS(ObservedSpeciesData!AA$2:AA$4955,ObservedSpeciesData!$A$2:$A$4955,$A1045,ObservedSpeciesData!$D$2:$D$4955,$D1045),"")</f>
        <v/>
      </c>
      <c r="AB1045" s="24" t="str">
        <f>IF(ISNUMBER(AVERAGEIFS(ObservedSpeciesData!AB$2:AB$4955,ObservedSpeciesData!$A$2:$A$4955,$A1045,ObservedSpeciesData!$D$2:$D$4955,$D1045)),AVERAGEIFS(ObservedSpeciesData!AB$2:AB$4955,ObservedSpeciesData!$A$2:$A$4955,$A1045,ObservedSpeciesData!$D$2:$D$4955,$D1045),"")</f>
        <v/>
      </c>
      <c r="AC1045" s="24" t="str">
        <f>IF(ISNUMBER(AVERAGEIFS(ObservedSpeciesData!AC$2:AC$4955,ObservedSpeciesData!$A$2:$A$4955,$A1045,ObservedSpeciesData!$D$2:$D$4955,$D1045)),AVERAGEIFS(ObservedSpeciesData!AC$2:AC$4955,ObservedSpeciesData!$A$2:$A$4955,$A1045,ObservedSpeciesData!$D$2:$D$4955,$D1045),"")</f>
        <v/>
      </c>
      <c r="AD1045" s="23" t="str">
        <f>IF(ISNUMBER(AVERAGEIFS(ObservedSpeciesData!AD$2:AD$4955,ObservedSpeciesData!$A$2:$A$4955,$A1045,ObservedSpeciesData!$D$2:$D$4955,$D1045)),AVERAGEIFS(ObservedSpeciesData!AD$2:AD$4955,ObservedSpeciesData!$A$2:$A$4955,$A1045,ObservedSpeciesData!$D$2:$D$4955,$D1045),"")</f>
        <v/>
      </c>
      <c r="AE1045" s="24" t="str">
        <f>IF(ISNUMBER(AVERAGEIFS(ObservedSpeciesData!AE$2:AE$4955,ObservedSpeciesData!$A$2:$A$4955,$A1045,ObservedSpeciesData!$D$2:$D$4955,$D1045)),AVERAGEIFS(ObservedSpeciesData!AE$2:AE$4955,ObservedSpeciesData!$A$2:$A$4955,$A1045,ObservedSpeciesData!$D$2:$D$4955,$D1045),"")</f>
        <v/>
      </c>
      <c r="AF1045" s="23"/>
      <c r="AG1045" s="24"/>
      <c r="AH1045" s="23" t="str">
        <f>IF(ISNUMBER(AVERAGEIFS(ObservedSpeciesData!AH$2:AH$4955,ObservedSpeciesData!$A$2:$A$4955,$A1045,ObservedSpeciesData!$D$2:$D$4955,$D1045)),AVERAGEIFS(ObservedSpeciesData!AH$2:AH$4955,ObservedSpeciesData!$A$2:$A$4955,$A1045,ObservedSpeciesData!$D$2:$D$4955,$D1045),"")</f>
        <v/>
      </c>
      <c r="AI1045" s="23" t="str">
        <f>IF(ISNUMBER(AVERAGEIFS(ObservedSpeciesData!AI$2:AI$4955,ObservedSpeciesData!$A$2:$A$4955,$A1045,ObservedSpeciesData!$C$2:$C$4955,$C1045,ObservedSpeciesData!$D$2:$D$4955,$D1045)),AVERAGEIFS(ObservedSpeciesData!AI$2:AI$4955,ObservedSpeciesData!$A$2:$A$4955,$A1045,ObservedSpeciesData!$C$2:$C$4955,$C1045,ObservedSpeciesData!$D$2:$D$4955,$D1045),"")</f>
        <v/>
      </c>
      <c r="AJ1045" s="2">
        <f>COUNTIFS(ObservedSpeciesData!$A$2:$A$828,$A1045,ObservedSpeciesData!$D$2:$D$828,$D1045)</f>
        <v>0</v>
      </c>
      <c r="AK1045" s="2">
        <f t="shared" si="16"/>
        <v>1</v>
      </c>
    </row>
    <row r="1046" spans="1:37" x14ac:dyDescent="0.25">
      <c r="A1046" s="14" t="s">
        <v>96</v>
      </c>
      <c r="B1046" t="s">
        <v>80</v>
      </c>
      <c r="C1046" t="s">
        <v>90</v>
      </c>
      <c r="D1046" s="13">
        <v>42325</v>
      </c>
      <c r="E1046">
        <v>1</v>
      </c>
      <c r="F1046">
        <v>0</v>
      </c>
      <c r="G1046" s="2" t="s">
        <v>87</v>
      </c>
      <c r="H1046" s="2" t="s">
        <v>11</v>
      </c>
      <c r="I1046">
        <v>9</v>
      </c>
      <c r="J1046" s="2" t="s">
        <v>77</v>
      </c>
      <c r="K1046" s="2">
        <f>IF(ISNUMBER(AVERAGEIFS(ObservedSpeciesData!K$2:K$4955,ObservedSpeciesData!$A$2:$A$4955,$A1046,ObservedSpeciesData!$D$2:$D$4955,$D1046)),AVERAGEIFS(ObservedSpeciesData!K$2:K$4955,ObservedSpeciesData!$A$2:$A$4955,$A1046,ObservedSpeciesData!$D$2:$D$4955,$D1046),"")</f>
        <v>0</v>
      </c>
      <c r="L1046" s="26" t="str">
        <f>IF(ISNUMBER(AVERAGEIFS(ObservedSpeciesData!L$2:L$4955,ObservedSpeciesData!$A$2:$A$4955,$A1046,ObservedSpeciesData!$D$2:$D$4955,$D1046)),AVERAGEIFS(ObservedSpeciesData!L$2:L$4955,ObservedSpeciesData!$A$2:$A$4955,$A1046,ObservedSpeciesData!$D$2:$D$4955,$D1046),"")</f>
        <v/>
      </c>
      <c r="M1046" s="23" t="str">
        <f>IF(ISNUMBER(AVERAGEIFS(ObservedSpeciesData!M$2:M$4955,ObservedSpeciesData!$A$2:$A$4955,$A1046,ObservedSpeciesData!$D$2:$D$4955,$D1046)),AVERAGEIFS(ObservedSpeciesData!M$2:M$4955,ObservedSpeciesData!$A$2:$A$4955,$A1046,ObservedSpeciesData!$D$2:$D$4955,$D1046),"")</f>
        <v/>
      </c>
      <c r="N1046" s="23">
        <f>IF(ISNUMBER(AVERAGEIFS(ObservedSpeciesData!N$2:N$4955,ObservedSpeciesData!$A$2:$A$4955,$A1046,ObservedSpeciesData!$D$2:$D$4955,$D1046)),AVERAGEIFS(ObservedSpeciesData!N$2:N$4955,ObservedSpeciesData!$A$2:$A$4955,$A1046,ObservedSpeciesData!$D$2:$D$4955,$D1046),"")</f>
        <v>263.25440887555555</v>
      </c>
      <c r="O1046" s="23">
        <f>IF(ISNUMBER(AVERAGEIFS(ObservedSpeciesData!O$2:O$4955,ObservedSpeciesData!$A$2:$A$4955,$A1046,ObservedSpeciesData!$D$2:$D$4955,$D1046)),AVERAGEIFS(ObservedSpeciesData!O$2:O$4955,ObservedSpeciesData!$A$2:$A$4955,$A1046,ObservedSpeciesData!$D$2:$D$4955,$D1046),"")</f>
        <v>26.325440887555558</v>
      </c>
      <c r="P1046" s="23">
        <f>IF(ISNUMBER(AVERAGEIFS(ObservedSpeciesData!P$2:P$4955,ObservedSpeciesData!$A$2:$A$4955,$A1046,ObservedSpeciesData!$C$2:$C$4955,$C1046,ObservedSpeciesData!$D$2:$D$4955,$D1046)),AVERAGEIFS(ObservedSpeciesData!P$2:P$4955,ObservedSpeciesData!$A$2:$A$4955,$A1046,ObservedSpeciesData!$C$2:$C$4955,$C1046,ObservedSpeciesData!$D$2:$D$4955,$D1046),"")</f>
        <v>61.006667756350225</v>
      </c>
      <c r="Q1046" s="23"/>
      <c r="R1046" s="25" t="str">
        <f>IF(ISNUMBER(AVERAGEIFS(ObservedSpeciesData!R$2:R$4955,ObservedSpeciesData!$A$2:$A$4955,$A1046,ObservedSpeciesData!$D$2:$D$4955,$D1046)),AVERAGEIFS(ObservedSpeciesData!R$2:R$4955,ObservedSpeciesData!$A$2:$A$4955,$A1046,ObservedSpeciesData!$D$2:$D$4955,$D1046),"")</f>
        <v/>
      </c>
      <c r="S1046" s="25" t="str">
        <f>IF(ISNUMBER(AVERAGEIFS(ObservedSpeciesData!S$2:S$4955,ObservedSpeciesData!$A$2:$A$4955,$A1046,ObservedSpeciesData!$D$2:$D$4955,$D1046)),AVERAGEIFS(ObservedSpeciesData!S$2:S$4955,ObservedSpeciesData!$A$2:$A$4955,$A1046,ObservedSpeciesData!$D$2:$D$4955,$D1046),"")</f>
        <v/>
      </c>
      <c r="T1046" s="23" t="str">
        <f>IF(ISNUMBER(AVERAGEIFS(ObservedSpeciesData!T$2:T$4955,ObservedSpeciesData!$A$2:$A$4955,$A1046,ObservedSpeciesData!$D$2:$D$4955,$D1046)),AVERAGEIFS(ObservedSpeciesData!T$2:T$4955,ObservedSpeciesData!$A$2:$A$4955,$A1046,ObservedSpeciesData!$D$2:$D$4955,$D1046),"")</f>
        <v/>
      </c>
      <c r="U1046" s="24" t="str">
        <f>IF(ISNUMBER(AVERAGEIFS(ObservedSpeciesData!U$2:U$4955,ObservedSpeciesData!$A$2:$A$4955,$A1046,ObservedSpeciesData!$C$2:$C$4955,$C1046,ObservedSpeciesData!$D$2:$D$4955,$D1046)),AVERAGEIFS(ObservedSpeciesData!U$2:U$4955,ObservedSpeciesData!$A$2:$A$4955,$A1046,ObservedSpeciesData!$C$2:$C$4955,$C1046,ObservedSpeciesData!$D$2:$D$4955,$D1046),"")</f>
        <v/>
      </c>
      <c r="V1046" s="23" t="str">
        <f>IF(ISNUMBER(AVERAGEIFS(ObservedSpeciesData!V$2:V$4955,ObservedSpeciesData!$A$2:$A$4955,$A1046,ObservedSpeciesData!$D$2:$D$4955,$D1046)),AVERAGEIFS(ObservedSpeciesData!V$2:V$4955,ObservedSpeciesData!$A$2:$A$4955,$A1046,ObservedSpeciesData!$D$2:$D$4955,$D1046),"")</f>
        <v/>
      </c>
      <c r="W1046" s="23" t="str">
        <f>IF(ISNUMBER(AVERAGEIFS(ObservedSpeciesData!W$2:W$4955,ObservedSpeciesData!$A$2:$A$4955,$A1046,ObservedSpeciesData!$D$2:$D$4955,$D1046)),AVERAGEIFS(ObservedSpeciesData!W$2:W$4955,ObservedSpeciesData!$A$2:$A$4955,$A1046,ObservedSpeciesData!$D$2:$D$4955,$D1046),"")</f>
        <v/>
      </c>
      <c r="X1046" s="23" t="str">
        <f>IF(ISNUMBER(AVERAGEIFS(ObservedSpeciesData!X$2:X$4955,ObservedSpeciesData!$A$2:$A$4955,$A1046,ObservedSpeciesData!$D$2:$D$4955,$D1046)),AVERAGEIFS(ObservedSpeciesData!X$2:X$4955,ObservedSpeciesData!$A$2:$A$4955,$A1046,ObservedSpeciesData!$D$2:$D$4955,$D1046),"")</f>
        <v/>
      </c>
      <c r="Y1046" s="23" t="str">
        <f>IF(ISNUMBER(AVERAGEIFS(ObservedSpeciesData!Y$2:Y$4955,ObservedSpeciesData!$A$2:$A$4955,$A1046,ObservedSpeciesData!$D$2:$D$4955,$D1046)),AVERAGEIFS(ObservedSpeciesData!Y$2:Y$4955,ObservedSpeciesData!$A$2:$A$4955,$A1046,ObservedSpeciesData!$D$2:$D$4955,$D1046),"")</f>
        <v/>
      </c>
      <c r="Z1046" s="23" t="str">
        <f>IF(ISNUMBER(AVERAGEIFS(ObservedSpeciesData!Z$2:Z$4955,ObservedSpeciesData!$A$2:$A$4955,$A1046,ObservedSpeciesData!$D$2:$D$4955,$D1046)),AVERAGEIFS(ObservedSpeciesData!Z$2:Z$4955,ObservedSpeciesData!$A$2:$A$4955,$A1046,ObservedSpeciesData!$D$2:$D$4955,$D1046),"")</f>
        <v/>
      </c>
      <c r="AA1046" s="23" t="str">
        <f>IF(ISNUMBER(AVERAGEIFS(ObservedSpeciesData!AA$2:AA$4955,ObservedSpeciesData!$A$2:$A$4955,$A1046,ObservedSpeciesData!$D$2:$D$4955,$D1046)),AVERAGEIFS(ObservedSpeciesData!AA$2:AA$4955,ObservedSpeciesData!$A$2:$A$4955,$A1046,ObservedSpeciesData!$D$2:$D$4955,$D1046),"")</f>
        <v/>
      </c>
      <c r="AB1046" s="24" t="str">
        <f>IF(ISNUMBER(AVERAGEIFS(ObservedSpeciesData!AB$2:AB$4955,ObservedSpeciesData!$A$2:$A$4955,$A1046,ObservedSpeciesData!$D$2:$D$4955,$D1046)),AVERAGEIFS(ObservedSpeciesData!AB$2:AB$4955,ObservedSpeciesData!$A$2:$A$4955,$A1046,ObservedSpeciesData!$D$2:$D$4955,$D1046),"")</f>
        <v/>
      </c>
      <c r="AC1046" s="24" t="str">
        <f>IF(ISNUMBER(AVERAGEIFS(ObservedSpeciesData!AC$2:AC$4955,ObservedSpeciesData!$A$2:$A$4955,$A1046,ObservedSpeciesData!$D$2:$D$4955,$D1046)),AVERAGEIFS(ObservedSpeciesData!AC$2:AC$4955,ObservedSpeciesData!$A$2:$A$4955,$A1046,ObservedSpeciesData!$D$2:$D$4955,$D1046),"")</f>
        <v/>
      </c>
      <c r="AD1046" s="23" t="str">
        <f>IF(ISNUMBER(AVERAGEIFS(ObservedSpeciesData!AD$2:AD$4955,ObservedSpeciesData!$A$2:$A$4955,$A1046,ObservedSpeciesData!$D$2:$D$4955,$D1046)),AVERAGEIFS(ObservedSpeciesData!AD$2:AD$4955,ObservedSpeciesData!$A$2:$A$4955,$A1046,ObservedSpeciesData!$D$2:$D$4955,$D1046),"")</f>
        <v/>
      </c>
      <c r="AE1046" s="24" t="str">
        <f>IF(ISNUMBER(AVERAGEIFS(ObservedSpeciesData!AE$2:AE$4955,ObservedSpeciesData!$A$2:$A$4955,$A1046,ObservedSpeciesData!$D$2:$D$4955,$D1046)),AVERAGEIFS(ObservedSpeciesData!AE$2:AE$4955,ObservedSpeciesData!$A$2:$A$4955,$A1046,ObservedSpeciesData!$D$2:$D$4955,$D1046),"")</f>
        <v/>
      </c>
      <c r="AF1046" s="23"/>
      <c r="AG1046" s="24"/>
      <c r="AH1046" s="23" t="str">
        <f>IF(ISNUMBER(AVERAGEIFS(ObservedSpeciesData!AH$2:AH$4955,ObservedSpeciesData!$A$2:$A$4955,$A1046,ObservedSpeciesData!$D$2:$D$4955,$D1046)),AVERAGEIFS(ObservedSpeciesData!AH$2:AH$4955,ObservedSpeciesData!$A$2:$A$4955,$A1046,ObservedSpeciesData!$D$2:$D$4955,$D1046),"")</f>
        <v/>
      </c>
      <c r="AI1046" s="23" t="str">
        <f>IF(ISNUMBER(AVERAGEIFS(ObservedSpeciesData!AI$2:AI$4955,ObservedSpeciesData!$A$2:$A$4955,$A1046,ObservedSpeciesData!$C$2:$C$4955,$C1046,ObservedSpeciesData!$D$2:$D$4955,$D1046)),AVERAGEIFS(ObservedSpeciesData!AI$2:AI$4955,ObservedSpeciesData!$A$2:$A$4955,$A1046,ObservedSpeciesData!$C$2:$C$4955,$C1046,ObservedSpeciesData!$D$2:$D$4955,$D1046),"")</f>
        <v/>
      </c>
      <c r="AJ1046" s="2">
        <f>COUNTIFS(ObservedSpeciesData!$A$2:$A$828,$A1046,ObservedSpeciesData!$D$2:$D$828,$D1046)</f>
        <v>0</v>
      </c>
      <c r="AK1046" s="2">
        <f t="shared" si="16"/>
        <v>3</v>
      </c>
    </row>
    <row r="1047" spans="1:37" x14ac:dyDescent="0.25">
      <c r="A1047" s="14" t="s">
        <v>95</v>
      </c>
      <c r="B1047" t="s">
        <v>80</v>
      </c>
      <c r="C1047" t="s">
        <v>90</v>
      </c>
      <c r="D1047" s="13">
        <v>42325</v>
      </c>
      <c r="E1047">
        <v>1</v>
      </c>
      <c r="F1047">
        <v>50</v>
      </c>
      <c r="G1047" s="2" t="s">
        <v>87</v>
      </c>
      <c r="H1047" s="2" t="s">
        <v>11</v>
      </c>
      <c r="I1047">
        <v>9</v>
      </c>
      <c r="J1047" s="2" t="s">
        <v>77</v>
      </c>
      <c r="K1047" s="2">
        <f>IF(ISNUMBER(AVERAGEIFS(ObservedSpeciesData!K$2:K$4955,ObservedSpeciesData!$A$2:$A$4955,$A1047,ObservedSpeciesData!$D$2:$D$4955,$D1047)),AVERAGEIFS(ObservedSpeciesData!K$2:K$4955,ObservedSpeciesData!$A$2:$A$4955,$A1047,ObservedSpeciesData!$D$2:$D$4955,$D1047),"")</f>
        <v>45</v>
      </c>
      <c r="L1047" s="26" t="str">
        <f>IF(ISNUMBER(AVERAGEIFS(ObservedSpeciesData!L$2:L$4955,ObservedSpeciesData!$A$2:$A$4955,$A1047,ObservedSpeciesData!$D$2:$D$4955,$D1047)),AVERAGEIFS(ObservedSpeciesData!L$2:L$4955,ObservedSpeciesData!$A$2:$A$4955,$A1047,ObservedSpeciesData!$D$2:$D$4955,$D1047),"")</f>
        <v/>
      </c>
      <c r="M1047" s="23" t="str">
        <f>IF(ISNUMBER(AVERAGEIFS(ObservedSpeciesData!M$2:M$4955,ObservedSpeciesData!$A$2:$A$4955,$A1047,ObservedSpeciesData!$D$2:$D$4955,$D1047)),AVERAGEIFS(ObservedSpeciesData!M$2:M$4955,ObservedSpeciesData!$A$2:$A$4955,$A1047,ObservedSpeciesData!$D$2:$D$4955,$D1047),"")</f>
        <v/>
      </c>
      <c r="N1047" s="23">
        <f>IF(ISNUMBER(AVERAGEIFS(ObservedSpeciesData!N$2:N$4955,ObservedSpeciesData!$A$2:$A$4955,$A1047,ObservedSpeciesData!$D$2:$D$4955,$D1047)),AVERAGEIFS(ObservedSpeciesData!N$2:N$4955,ObservedSpeciesData!$A$2:$A$4955,$A1047,ObservedSpeciesData!$D$2:$D$4955,$D1047),"")</f>
        <v>503.76226671111107</v>
      </c>
      <c r="O1047" s="23">
        <f>IF(ISNUMBER(AVERAGEIFS(ObservedSpeciesData!O$2:O$4955,ObservedSpeciesData!$A$2:$A$4955,$A1047,ObservedSpeciesData!$D$2:$D$4955,$D1047)),AVERAGEIFS(ObservedSpeciesData!O$2:O$4955,ObservedSpeciesData!$A$2:$A$4955,$A1047,ObservedSpeciesData!$D$2:$D$4955,$D1047),"")</f>
        <v>50.376226671111112</v>
      </c>
      <c r="P1047" s="23">
        <f>IF(ISNUMBER(AVERAGEIFS(ObservedSpeciesData!P$2:P$4955,ObservedSpeciesData!$A$2:$A$4955,$A1047,ObservedSpeciesData!$C$2:$C$4955,$C1047,ObservedSpeciesData!$D$2:$D$4955,$D1047)),AVERAGEIFS(ObservedSpeciesData!P$2:P$4955,ObservedSpeciesData!$A$2:$A$4955,$A1047,ObservedSpeciesData!$C$2:$C$4955,$C1047,ObservedSpeciesData!$D$2:$D$4955,$D1047),"")</f>
        <v>113.27159918969778</v>
      </c>
      <c r="Q1047" s="23"/>
      <c r="R1047" s="25" t="str">
        <f>IF(ISNUMBER(AVERAGEIFS(ObservedSpeciesData!R$2:R$4955,ObservedSpeciesData!$A$2:$A$4955,$A1047,ObservedSpeciesData!$D$2:$D$4955,$D1047)),AVERAGEIFS(ObservedSpeciesData!R$2:R$4955,ObservedSpeciesData!$A$2:$A$4955,$A1047,ObservedSpeciesData!$D$2:$D$4955,$D1047),"")</f>
        <v/>
      </c>
      <c r="S1047" s="25" t="str">
        <f>IF(ISNUMBER(AVERAGEIFS(ObservedSpeciesData!S$2:S$4955,ObservedSpeciesData!$A$2:$A$4955,$A1047,ObservedSpeciesData!$D$2:$D$4955,$D1047)),AVERAGEIFS(ObservedSpeciesData!S$2:S$4955,ObservedSpeciesData!$A$2:$A$4955,$A1047,ObservedSpeciesData!$D$2:$D$4955,$D1047),"")</f>
        <v/>
      </c>
      <c r="T1047" s="23" t="str">
        <f>IF(ISNUMBER(AVERAGEIFS(ObservedSpeciesData!T$2:T$4955,ObservedSpeciesData!$A$2:$A$4955,$A1047,ObservedSpeciesData!$D$2:$D$4955,$D1047)),AVERAGEIFS(ObservedSpeciesData!T$2:T$4955,ObservedSpeciesData!$A$2:$A$4955,$A1047,ObservedSpeciesData!$D$2:$D$4955,$D1047),"")</f>
        <v/>
      </c>
      <c r="U1047" s="24" t="str">
        <f>IF(ISNUMBER(AVERAGEIFS(ObservedSpeciesData!U$2:U$4955,ObservedSpeciesData!$A$2:$A$4955,$A1047,ObservedSpeciesData!$C$2:$C$4955,$C1047,ObservedSpeciesData!$D$2:$D$4955,$D1047)),AVERAGEIFS(ObservedSpeciesData!U$2:U$4955,ObservedSpeciesData!$A$2:$A$4955,$A1047,ObservedSpeciesData!$C$2:$C$4955,$C1047,ObservedSpeciesData!$D$2:$D$4955,$D1047),"")</f>
        <v/>
      </c>
      <c r="V1047" s="23" t="str">
        <f>IF(ISNUMBER(AVERAGEIFS(ObservedSpeciesData!V$2:V$4955,ObservedSpeciesData!$A$2:$A$4955,$A1047,ObservedSpeciesData!$D$2:$D$4955,$D1047)),AVERAGEIFS(ObservedSpeciesData!V$2:V$4955,ObservedSpeciesData!$A$2:$A$4955,$A1047,ObservedSpeciesData!$D$2:$D$4955,$D1047),"")</f>
        <v/>
      </c>
      <c r="W1047" s="23" t="str">
        <f>IF(ISNUMBER(AVERAGEIFS(ObservedSpeciesData!W$2:W$4955,ObservedSpeciesData!$A$2:$A$4955,$A1047,ObservedSpeciesData!$D$2:$D$4955,$D1047)),AVERAGEIFS(ObservedSpeciesData!W$2:W$4955,ObservedSpeciesData!$A$2:$A$4955,$A1047,ObservedSpeciesData!$D$2:$D$4955,$D1047),"")</f>
        <v/>
      </c>
      <c r="X1047" s="23" t="str">
        <f>IF(ISNUMBER(AVERAGEIFS(ObservedSpeciesData!X$2:X$4955,ObservedSpeciesData!$A$2:$A$4955,$A1047,ObservedSpeciesData!$D$2:$D$4955,$D1047)),AVERAGEIFS(ObservedSpeciesData!X$2:X$4955,ObservedSpeciesData!$A$2:$A$4955,$A1047,ObservedSpeciesData!$D$2:$D$4955,$D1047),"")</f>
        <v/>
      </c>
      <c r="Y1047" s="23" t="str">
        <f>IF(ISNUMBER(AVERAGEIFS(ObservedSpeciesData!Y$2:Y$4955,ObservedSpeciesData!$A$2:$A$4955,$A1047,ObservedSpeciesData!$D$2:$D$4955,$D1047)),AVERAGEIFS(ObservedSpeciesData!Y$2:Y$4955,ObservedSpeciesData!$A$2:$A$4955,$A1047,ObservedSpeciesData!$D$2:$D$4955,$D1047),"")</f>
        <v/>
      </c>
      <c r="Z1047" s="23" t="str">
        <f>IF(ISNUMBER(AVERAGEIFS(ObservedSpeciesData!Z$2:Z$4955,ObservedSpeciesData!$A$2:$A$4955,$A1047,ObservedSpeciesData!$D$2:$D$4955,$D1047)),AVERAGEIFS(ObservedSpeciesData!Z$2:Z$4955,ObservedSpeciesData!$A$2:$A$4955,$A1047,ObservedSpeciesData!$D$2:$D$4955,$D1047),"")</f>
        <v/>
      </c>
      <c r="AA1047" s="23" t="str">
        <f>IF(ISNUMBER(AVERAGEIFS(ObservedSpeciesData!AA$2:AA$4955,ObservedSpeciesData!$A$2:$A$4955,$A1047,ObservedSpeciesData!$D$2:$D$4955,$D1047)),AVERAGEIFS(ObservedSpeciesData!AA$2:AA$4955,ObservedSpeciesData!$A$2:$A$4955,$A1047,ObservedSpeciesData!$D$2:$D$4955,$D1047),"")</f>
        <v/>
      </c>
      <c r="AB1047" s="24" t="str">
        <f>IF(ISNUMBER(AVERAGEIFS(ObservedSpeciesData!AB$2:AB$4955,ObservedSpeciesData!$A$2:$A$4955,$A1047,ObservedSpeciesData!$D$2:$D$4955,$D1047)),AVERAGEIFS(ObservedSpeciesData!AB$2:AB$4955,ObservedSpeciesData!$A$2:$A$4955,$A1047,ObservedSpeciesData!$D$2:$D$4955,$D1047),"")</f>
        <v/>
      </c>
      <c r="AC1047" s="24" t="str">
        <f>IF(ISNUMBER(AVERAGEIFS(ObservedSpeciesData!AC$2:AC$4955,ObservedSpeciesData!$A$2:$A$4955,$A1047,ObservedSpeciesData!$D$2:$D$4955,$D1047)),AVERAGEIFS(ObservedSpeciesData!AC$2:AC$4955,ObservedSpeciesData!$A$2:$A$4955,$A1047,ObservedSpeciesData!$D$2:$D$4955,$D1047),"")</f>
        <v/>
      </c>
      <c r="AD1047" s="23" t="str">
        <f>IF(ISNUMBER(AVERAGEIFS(ObservedSpeciesData!AD$2:AD$4955,ObservedSpeciesData!$A$2:$A$4955,$A1047,ObservedSpeciesData!$D$2:$D$4955,$D1047)),AVERAGEIFS(ObservedSpeciesData!AD$2:AD$4955,ObservedSpeciesData!$A$2:$A$4955,$A1047,ObservedSpeciesData!$D$2:$D$4955,$D1047),"")</f>
        <v/>
      </c>
      <c r="AE1047" s="24" t="str">
        <f>IF(ISNUMBER(AVERAGEIFS(ObservedSpeciesData!AE$2:AE$4955,ObservedSpeciesData!$A$2:$A$4955,$A1047,ObservedSpeciesData!$D$2:$D$4955,$D1047)),AVERAGEIFS(ObservedSpeciesData!AE$2:AE$4955,ObservedSpeciesData!$A$2:$A$4955,$A1047,ObservedSpeciesData!$D$2:$D$4955,$D1047),"")</f>
        <v/>
      </c>
      <c r="AF1047" s="23"/>
      <c r="AG1047" s="24"/>
      <c r="AH1047" s="23" t="str">
        <f>IF(ISNUMBER(AVERAGEIFS(ObservedSpeciesData!AH$2:AH$4955,ObservedSpeciesData!$A$2:$A$4955,$A1047,ObservedSpeciesData!$D$2:$D$4955,$D1047)),AVERAGEIFS(ObservedSpeciesData!AH$2:AH$4955,ObservedSpeciesData!$A$2:$A$4955,$A1047,ObservedSpeciesData!$D$2:$D$4955,$D1047),"")</f>
        <v/>
      </c>
      <c r="AI1047" s="23" t="str">
        <f>IF(ISNUMBER(AVERAGEIFS(ObservedSpeciesData!AI$2:AI$4955,ObservedSpeciesData!$A$2:$A$4955,$A1047,ObservedSpeciesData!$C$2:$C$4955,$C1047,ObservedSpeciesData!$D$2:$D$4955,$D1047)),AVERAGEIFS(ObservedSpeciesData!AI$2:AI$4955,ObservedSpeciesData!$A$2:$A$4955,$A1047,ObservedSpeciesData!$C$2:$C$4955,$C1047,ObservedSpeciesData!$D$2:$D$4955,$D1047),"")</f>
        <v/>
      </c>
      <c r="AJ1047" s="2">
        <f>COUNTIFS(ObservedSpeciesData!$A$2:$A$828,$A1047,ObservedSpeciesData!$D$2:$D$828,$D1047)</f>
        <v>0</v>
      </c>
      <c r="AK1047" s="2">
        <f t="shared" si="16"/>
        <v>3</v>
      </c>
    </row>
    <row r="1048" spans="1:37" x14ac:dyDescent="0.25">
      <c r="A1048" s="14" t="s">
        <v>94</v>
      </c>
      <c r="B1048" t="s">
        <v>80</v>
      </c>
      <c r="C1048" t="s">
        <v>90</v>
      </c>
      <c r="D1048" s="13">
        <v>42325</v>
      </c>
      <c r="E1048">
        <v>1</v>
      </c>
      <c r="F1048">
        <v>100</v>
      </c>
      <c r="G1048" s="2" t="s">
        <v>87</v>
      </c>
      <c r="H1048" s="2" t="s">
        <v>11</v>
      </c>
      <c r="I1048">
        <v>9</v>
      </c>
      <c r="J1048" s="2" t="s">
        <v>77</v>
      </c>
      <c r="K1048" s="2">
        <f>IF(ISNUMBER(AVERAGEIFS(ObservedSpeciesData!K$2:K$4955,ObservedSpeciesData!$A$2:$A$4955,$A1048,ObservedSpeciesData!$D$2:$D$4955,$D1048)),AVERAGEIFS(ObservedSpeciesData!K$2:K$4955,ObservedSpeciesData!$A$2:$A$4955,$A1048,ObservedSpeciesData!$D$2:$D$4955,$D1048),"")</f>
        <v>90</v>
      </c>
      <c r="L1048" s="26" t="str">
        <f>IF(ISNUMBER(AVERAGEIFS(ObservedSpeciesData!L$2:L$4955,ObservedSpeciesData!$A$2:$A$4955,$A1048,ObservedSpeciesData!$D$2:$D$4955,$D1048)),AVERAGEIFS(ObservedSpeciesData!L$2:L$4955,ObservedSpeciesData!$A$2:$A$4955,$A1048,ObservedSpeciesData!$D$2:$D$4955,$D1048),"")</f>
        <v/>
      </c>
      <c r="M1048" s="23" t="str">
        <f>IF(ISNUMBER(AVERAGEIFS(ObservedSpeciesData!M$2:M$4955,ObservedSpeciesData!$A$2:$A$4955,$A1048,ObservedSpeciesData!$D$2:$D$4955,$D1048)),AVERAGEIFS(ObservedSpeciesData!M$2:M$4955,ObservedSpeciesData!$A$2:$A$4955,$A1048,ObservedSpeciesData!$D$2:$D$4955,$D1048),"")</f>
        <v/>
      </c>
      <c r="N1048" s="23">
        <f>IF(ISNUMBER(AVERAGEIFS(ObservedSpeciesData!N$2:N$4955,ObservedSpeciesData!$A$2:$A$4955,$A1048,ObservedSpeciesData!$D$2:$D$4955,$D1048)),AVERAGEIFS(ObservedSpeciesData!N$2:N$4955,ObservedSpeciesData!$A$2:$A$4955,$A1048,ObservedSpeciesData!$D$2:$D$4955,$D1048),"")</f>
        <v>748.40128977777783</v>
      </c>
      <c r="O1048" s="23">
        <f>IF(ISNUMBER(AVERAGEIFS(ObservedSpeciesData!O$2:O$4955,ObservedSpeciesData!$A$2:$A$4955,$A1048,ObservedSpeciesData!$D$2:$D$4955,$D1048)),AVERAGEIFS(ObservedSpeciesData!O$2:O$4955,ObservedSpeciesData!$A$2:$A$4955,$A1048,ObservedSpeciesData!$D$2:$D$4955,$D1048),"")</f>
        <v>74.840128977777781</v>
      </c>
      <c r="P1048" s="23">
        <f>IF(ISNUMBER(AVERAGEIFS(ObservedSpeciesData!P$2:P$4955,ObservedSpeciesData!$A$2:$A$4955,$A1048,ObservedSpeciesData!$C$2:$C$4955,$C1048,ObservedSpeciesData!$D$2:$D$4955,$D1048)),AVERAGEIFS(ObservedSpeciesData!P$2:P$4955,ObservedSpeciesData!$A$2:$A$4955,$A1048,ObservedSpeciesData!$C$2:$C$4955,$C1048,ObservedSpeciesData!$D$2:$D$4955,$D1048),"")</f>
        <v>255.55337324444443</v>
      </c>
      <c r="Q1048" s="23"/>
      <c r="R1048" s="25" t="str">
        <f>IF(ISNUMBER(AVERAGEIFS(ObservedSpeciesData!R$2:R$4955,ObservedSpeciesData!$A$2:$A$4955,$A1048,ObservedSpeciesData!$D$2:$D$4955,$D1048)),AVERAGEIFS(ObservedSpeciesData!R$2:R$4955,ObservedSpeciesData!$A$2:$A$4955,$A1048,ObservedSpeciesData!$D$2:$D$4955,$D1048),"")</f>
        <v/>
      </c>
      <c r="S1048" s="25" t="str">
        <f>IF(ISNUMBER(AVERAGEIFS(ObservedSpeciesData!S$2:S$4955,ObservedSpeciesData!$A$2:$A$4955,$A1048,ObservedSpeciesData!$D$2:$D$4955,$D1048)),AVERAGEIFS(ObservedSpeciesData!S$2:S$4955,ObservedSpeciesData!$A$2:$A$4955,$A1048,ObservedSpeciesData!$D$2:$D$4955,$D1048),"")</f>
        <v/>
      </c>
      <c r="T1048" s="23" t="str">
        <f>IF(ISNUMBER(AVERAGEIFS(ObservedSpeciesData!T$2:T$4955,ObservedSpeciesData!$A$2:$A$4955,$A1048,ObservedSpeciesData!$D$2:$D$4955,$D1048)),AVERAGEIFS(ObservedSpeciesData!T$2:T$4955,ObservedSpeciesData!$A$2:$A$4955,$A1048,ObservedSpeciesData!$D$2:$D$4955,$D1048),"")</f>
        <v/>
      </c>
      <c r="U1048" s="24" t="str">
        <f>IF(ISNUMBER(AVERAGEIFS(ObservedSpeciesData!U$2:U$4955,ObservedSpeciesData!$A$2:$A$4955,$A1048,ObservedSpeciesData!$C$2:$C$4955,$C1048,ObservedSpeciesData!$D$2:$D$4955,$D1048)),AVERAGEIFS(ObservedSpeciesData!U$2:U$4955,ObservedSpeciesData!$A$2:$A$4955,$A1048,ObservedSpeciesData!$C$2:$C$4955,$C1048,ObservedSpeciesData!$D$2:$D$4955,$D1048),"")</f>
        <v/>
      </c>
      <c r="V1048" s="23" t="str">
        <f>IF(ISNUMBER(AVERAGEIFS(ObservedSpeciesData!V$2:V$4955,ObservedSpeciesData!$A$2:$A$4955,$A1048,ObservedSpeciesData!$D$2:$D$4955,$D1048)),AVERAGEIFS(ObservedSpeciesData!V$2:V$4955,ObservedSpeciesData!$A$2:$A$4955,$A1048,ObservedSpeciesData!$D$2:$D$4955,$D1048),"")</f>
        <v/>
      </c>
      <c r="W1048" s="23" t="str">
        <f>IF(ISNUMBER(AVERAGEIFS(ObservedSpeciesData!W$2:W$4955,ObservedSpeciesData!$A$2:$A$4955,$A1048,ObservedSpeciesData!$D$2:$D$4955,$D1048)),AVERAGEIFS(ObservedSpeciesData!W$2:W$4955,ObservedSpeciesData!$A$2:$A$4955,$A1048,ObservedSpeciesData!$D$2:$D$4955,$D1048),"")</f>
        <v/>
      </c>
      <c r="X1048" s="23" t="str">
        <f>IF(ISNUMBER(AVERAGEIFS(ObservedSpeciesData!X$2:X$4955,ObservedSpeciesData!$A$2:$A$4955,$A1048,ObservedSpeciesData!$D$2:$D$4955,$D1048)),AVERAGEIFS(ObservedSpeciesData!X$2:X$4955,ObservedSpeciesData!$A$2:$A$4955,$A1048,ObservedSpeciesData!$D$2:$D$4955,$D1048),"")</f>
        <v/>
      </c>
      <c r="Y1048" s="23" t="str">
        <f>IF(ISNUMBER(AVERAGEIFS(ObservedSpeciesData!Y$2:Y$4955,ObservedSpeciesData!$A$2:$A$4955,$A1048,ObservedSpeciesData!$D$2:$D$4955,$D1048)),AVERAGEIFS(ObservedSpeciesData!Y$2:Y$4955,ObservedSpeciesData!$A$2:$A$4955,$A1048,ObservedSpeciesData!$D$2:$D$4955,$D1048),"")</f>
        <v/>
      </c>
      <c r="Z1048" s="23" t="str">
        <f>IF(ISNUMBER(AVERAGEIFS(ObservedSpeciesData!Z$2:Z$4955,ObservedSpeciesData!$A$2:$A$4955,$A1048,ObservedSpeciesData!$D$2:$D$4955,$D1048)),AVERAGEIFS(ObservedSpeciesData!Z$2:Z$4955,ObservedSpeciesData!$A$2:$A$4955,$A1048,ObservedSpeciesData!$D$2:$D$4955,$D1048),"")</f>
        <v/>
      </c>
      <c r="AA1048" s="23" t="str">
        <f>IF(ISNUMBER(AVERAGEIFS(ObservedSpeciesData!AA$2:AA$4955,ObservedSpeciesData!$A$2:$A$4955,$A1048,ObservedSpeciesData!$D$2:$D$4955,$D1048)),AVERAGEIFS(ObservedSpeciesData!AA$2:AA$4955,ObservedSpeciesData!$A$2:$A$4955,$A1048,ObservedSpeciesData!$D$2:$D$4955,$D1048),"")</f>
        <v/>
      </c>
      <c r="AB1048" s="24" t="str">
        <f>IF(ISNUMBER(AVERAGEIFS(ObservedSpeciesData!AB$2:AB$4955,ObservedSpeciesData!$A$2:$A$4955,$A1048,ObservedSpeciesData!$D$2:$D$4955,$D1048)),AVERAGEIFS(ObservedSpeciesData!AB$2:AB$4955,ObservedSpeciesData!$A$2:$A$4955,$A1048,ObservedSpeciesData!$D$2:$D$4955,$D1048),"")</f>
        <v/>
      </c>
      <c r="AC1048" s="24" t="str">
        <f>IF(ISNUMBER(AVERAGEIFS(ObservedSpeciesData!AC$2:AC$4955,ObservedSpeciesData!$A$2:$A$4955,$A1048,ObservedSpeciesData!$D$2:$D$4955,$D1048)),AVERAGEIFS(ObservedSpeciesData!AC$2:AC$4955,ObservedSpeciesData!$A$2:$A$4955,$A1048,ObservedSpeciesData!$D$2:$D$4955,$D1048),"")</f>
        <v/>
      </c>
      <c r="AD1048" s="23" t="str">
        <f>IF(ISNUMBER(AVERAGEIFS(ObservedSpeciesData!AD$2:AD$4955,ObservedSpeciesData!$A$2:$A$4955,$A1048,ObservedSpeciesData!$D$2:$D$4955,$D1048)),AVERAGEIFS(ObservedSpeciesData!AD$2:AD$4955,ObservedSpeciesData!$A$2:$A$4955,$A1048,ObservedSpeciesData!$D$2:$D$4955,$D1048),"")</f>
        <v/>
      </c>
      <c r="AE1048" s="24" t="str">
        <f>IF(ISNUMBER(AVERAGEIFS(ObservedSpeciesData!AE$2:AE$4955,ObservedSpeciesData!$A$2:$A$4955,$A1048,ObservedSpeciesData!$D$2:$D$4955,$D1048)),AVERAGEIFS(ObservedSpeciesData!AE$2:AE$4955,ObservedSpeciesData!$A$2:$A$4955,$A1048,ObservedSpeciesData!$D$2:$D$4955,$D1048),"")</f>
        <v/>
      </c>
      <c r="AF1048" s="23"/>
      <c r="AG1048" s="24"/>
      <c r="AH1048" s="23" t="str">
        <f>IF(ISNUMBER(AVERAGEIFS(ObservedSpeciesData!AH$2:AH$4955,ObservedSpeciesData!$A$2:$A$4955,$A1048,ObservedSpeciesData!$D$2:$D$4955,$D1048)),AVERAGEIFS(ObservedSpeciesData!AH$2:AH$4955,ObservedSpeciesData!$A$2:$A$4955,$A1048,ObservedSpeciesData!$D$2:$D$4955,$D1048),"")</f>
        <v/>
      </c>
      <c r="AI1048" s="23" t="str">
        <f>IF(ISNUMBER(AVERAGEIFS(ObservedSpeciesData!AI$2:AI$4955,ObservedSpeciesData!$A$2:$A$4955,$A1048,ObservedSpeciesData!$C$2:$C$4955,$C1048,ObservedSpeciesData!$D$2:$D$4955,$D1048)),AVERAGEIFS(ObservedSpeciesData!AI$2:AI$4955,ObservedSpeciesData!$A$2:$A$4955,$A1048,ObservedSpeciesData!$C$2:$C$4955,$C1048,ObservedSpeciesData!$D$2:$D$4955,$D1048),"")</f>
        <v/>
      </c>
      <c r="AJ1048" s="2">
        <f>COUNTIFS(ObservedSpeciesData!$A$2:$A$828,$A1048,ObservedSpeciesData!$D$2:$D$828,$D1048)</f>
        <v>0</v>
      </c>
      <c r="AK1048" s="2">
        <f t="shared" si="16"/>
        <v>3</v>
      </c>
    </row>
    <row r="1049" spans="1:37" x14ac:dyDescent="0.25">
      <c r="A1049" s="14" t="s">
        <v>93</v>
      </c>
      <c r="B1049" t="s">
        <v>80</v>
      </c>
      <c r="C1049" t="s">
        <v>90</v>
      </c>
      <c r="D1049" s="13">
        <v>42325</v>
      </c>
      <c r="E1049">
        <v>1</v>
      </c>
      <c r="F1049">
        <v>200</v>
      </c>
      <c r="G1049" s="2" t="s">
        <v>87</v>
      </c>
      <c r="H1049" s="2" t="s">
        <v>11</v>
      </c>
      <c r="I1049">
        <v>9</v>
      </c>
      <c r="J1049" s="2" t="s">
        <v>77</v>
      </c>
      <c r="K1049" s="2">
        <f>IF(ISNUMBER(AVERAGEIFS(ObservedSpeciesData!K$2:K$4955,ObservedSpeciesData!$A$2:$A$4955,$A1049,ObservedSpeciesData!$D$2:$D$4955,$D1049)),AVERAGEIFS(ObservedSpeciesData!K$2:K$4955,ObservedSpeciesData!$A$2:$A$4955,$A1049,ObservedSpeciesData!$D$2:$D$4955,$D1049),"")</f>
        <v>180</v>
      </c>
      <c r="L1049" s="26" t="str">
        <f>IF(ISNUMBER(AVERAGEIFS(ObservedSpeciesData!L$2:L$4955,ObservedSpeciesData!$A$2:$A$4955,$A1049,ObservedSpeciesData!$D$2:$D$4955,$D1049)),AVERAGEIFS(ObservedSpeciesData!L$2:L$4955,ObservedSpeciesData!$A$2:$A$4955,$A1049,ObservedSpeciesData!$D$2:$D$4955,$D1049),"")</f>
        <v/>
      </c>
      <c r="M1049" s="23" t="str">
        <f>IF(ISNUMBER(AVERAGEIFS(ObservedSpeciesData!M$2:M$4955,ObservedSpeciesData!$A$2:$A$4955,$A1049,ObservedSpeciesData!$D$2:$D$4955,$D1049)),AVERAGEIFS(ObservedSpeciesData!M$2:M$4955,ObservedSpeciesData!$A$2:$A$4955,$A1049,ObservedSpeciesData!$D$2:$D$4955,$D1049),"")</f>
        <v/>
      </c>
      <c r="N1049" s="23">
        <f>IF(ISNUMBER(AVERAGEIFS(ObservedSpeciesData!N$2:N$4955,ObservedSpeciesData!$A$2:$A$4955,$A1049,ObservedSpeciesData!$D$2:$D$4955,$D1049)),AVERAGEIFS(ObservedSpeciesData!N$2:N$4955,ObservedSpeciesData!$A$2:$A$4955,$A1049,ObservedSpeciesData!$D$2:$D$4955,$D1049),"")</f>
        <v>1109.7561928888888</v>
      </c>
      <c r="O1049" s="23">
        <f>IF(ISNUMBER(AVERAGEIFS(ObservedSpeciesData!O$2:O$4955,ObservedSpeciesData!$A$2:$A$4955,$A1049,ObservedSpeciesData!$D$2:$D$4955,$D1049)),AVERAGEIFS(ObservedSpeciesData!O$2:O$4955,ObservedSpeciesData!$A$2:$A$4955,$A1049,ObservedSpeciesData!$D$2:$D$4955,$D1049),"")</f>
        <v>110.97561928888888</v>
      </c>
      <c r="P1049" s="23">
        <f>IF(ISNUMBER(AVERAGEIFS(ObservedSpeciesData!P$2:P$4955,ObservedSpeciesData!$A$2:$A$4955,$A1049,ObservedSpeciesData!$C$2:$C$4955,$C1049,ObservedSpeciesData!$D$2:$D$4955,$D1049)),AVERAGEIFS(ObservedSpeciesData!P$2:P$4955,ObservedSpeciesData!$A$2:$A$4955,$A1049,ObservedSpeciesData!$C$2:$C$4955,$C1049,ObservedSpeciesData!$D$2:$D$4955,$D1049),"")</f>
        <v>452.45421208888888</v>
      </c>
      <c r="Q1049" s="23"/>
      <c r="R1049" s="25" t="str">
        <f>IF(ISNUMBER(AVERAGEIFS(ObservedSpeciesData!R$2:R$4955,ObservedSpeciesData!$A$2:$A$4955,$A1049,ObservedSpeciesData!$D$2:$D$4955,$D1049)),AVERAGEIFS(ObservedSpeciesData!R$2:R$4955,ObservedSpeciesData!$A$2:$A$4955,$A1049,ObservedSpeciesData!$D$2:$D$4955,$D1049),"")</f>
        <v/>
      </c>
      <c r="S1049" s="25" t="str">
        <f>IF(ISNUMBER(AVERAGEIFS(ObservedSpeciesData!S$2:S$4955,ObservedSpeciesData!$A$2:$A$4955,$A1049,ObservedSpeciesData!$D$2:$D$4955,$D1049)),AVERAGEIFS(ObservedSpeciesData!S$2:S$4955,ObservedSpeciesData!$A$2:$A$4955,$A1049,ObservedSpeciesData!$D$2:$D$4955,$D1049),"")</f>
        <v/>
      </c>
      <c r="T1049" s="23" t="str">
        <f>IF(ISNUMBER(AVERAGEIFS(ObservedSpeciesData!T$2:T$4955,ObservedSpeciesData!$A$2:$A$4955,$A1049,ObservedSpeciesData!$D$2:$D$4955,$D1049)),AVERAGEIFS(ObservedSpeciesData!T$2:T$4955,ObservedSpeciesData!$A$2:$A$4955,$A1049,ObservedSpeciesData!$D$2:$D$4955,$D1049),"")</f>
        <v/>
      </c>
      <c r="U1049" s="24" t="str">
        <f>IF(ISNUMBER(AVERAGEIFS(ObservedSpeciesData!U$2:U$4955,ObservedSpeciesData!$A$2:$A$4955,$A1049,ObservedSpeciesData!$C$2:$C$4955,$C1049,ObservedSpeciesData!$D$2:$D$4955,$D1049)),AVERAGEIFS(ObservedSpeciesData!U$2:U$4955,ObservedSpeciesData!$A$2:$A$4955,$A1049,ObservedSpeciesData!$C$2:$C$4955,$C1049,ObservedSpeciesData!$D$2:$D$4955,$D1049),"")</f>
        <v/>
      </c>
      <c r="V1049" s="23" t="str">
        <f>IF(ISNUMBER(AVERAGEIFS(ObservedSpeciesData!V$2:V$4955,ObservedSpeciesData!$A$2:$A$4955,$A1049,ObservedSpeciesData!$D$2:$D$4955,$D1049)),AVERAGEIFS(ObservedSpeciesData!V$2:V$4955,ObservedSpeciesData!$A$2:$A$4955,$A1049,ObservedSpeciesData!$D$2:$D$4955,$D1049),"")</f>
        <v/>
      </c>
      <c r="W1049" s="23" t="str">
        <f>IF(ISNUMBER(AVERAGEIFS(ObservedSpeciesData!W$2:W$4955,ObservedSpeciesData!$A$2:$A$4955,$A1049,ObservedSpeciesData!$D$2:$D$4955,$D1049)),AVERAGEIFS(ObservedSpeciesData!W$2:W$4955,ObservedSpeciesData!$A$2:$A$4955,$A1049,ObservedSpeciesData!$D$2:$D$4955,$D1049),"")</f>
        <v/>
      </c>
      <c r="X1049" s="23" t="str">
        <f>IF(ISNUMBER(AVERAGEIFS(ObservedSpeciesData!X$2:X$4955,ObservedSpeciesData!$A$2:$A$4955,$A1049,ObservedSpeciesData!$D$2:$D$4955,$D1049)),AVERAGEIFS(ObservedSpeciesData!X$2:X$4955,ObservedSpeciesData!$A$2:$A$4955,$A1049,ObservedSpeciesData!$D$2:$D$4955,$D1049),"")</f>
        <v/>
      </c>
      <c r="Y1049" s="23" t="str">
        <f>IF(ISNUMBER(AVERAGEIFS(ObservedSpeciesData!Y$2:Y$4955,ObservedSpeciesData!$A$2:$A$4955,$A1049,ObservedSpeciesData!$D$2:$D$4955,$D1049)),AVERAGEIFS(ObservedSpeciesData!Y$2:Y$4955,ObservedSpeciesData!$A$2:$A$4955,$A1049,ObservedSpeciesData!$D$2:$D$4955,$D1049),"")</f>
        <v/>
      </c>
      <c r="Z1049" s="23" t="str">
        <f>IF(ISNUMBER(AVERAGEIFS(ObservedSpeciesData!Z$2:Z$4955,ObservedSpeciesData!$A$2:$A$4955,$A1049,ObservedSpeciesData!$D$2:$D$4955,$D1049)),AVERAGEIFS(ObservedSpeciesData!Z$2:Z$4955,ObservedSpeciesData!$A$2:$A$4955,$A1049,ObservedSpeciesData!$D$2:$D$4955,$D1049),"")</f>
        <v/>
      </c>
      <c r="AA1049" s="23" t="str">
        <f>IF(ISNUMBER(AVERAGEIFS(ObservedSpeciesData!AA$2:AA$4955,ObservedSpeciesData!$A$2:$A$4955,$A1049,ObservedSpeciesData!$D$2:$D$4955,$D1049)),AVERAGEIFS(ObservedSpeciesData!AA$2:AA$4955,ObservedSpeciesData!$A$2:$A$4955,$A1049,ObservedSpeciesData!$D$2:$D$4955,$D1049),"")</f>
        <v/>
      </c>
      <c r="AB1049" s="24" t="str">
        <f>IF(ISNUMBER(AVERAGEIFS(ObservedSpeciesData!AB$2:AB$4955,ObservedSpeciesData!$A$2:$A$4955,$A1049,ObservedSpeciesData!$D$2:$D$4955,$D1049)),AVERAGEIFS(ObservedSpeciesData!AB$2:AB$4955,ObservedSpeciesData!$A$2:$A$4955,$A1049,ObservedSpeciesData!$D$2:$D$4955,$D1049),"")</f>
        <v/>
      </c>
      <c r="AC1049" s="24" t="str">
        <f>IF(ISNUMBER(AVERAGEIFS(ObservedSpeciesData!AC$2:AC$4955,ObservedSpeciesData!$A$2:$A$4955,$A1049,ObservedSpeciesData!$D$2:$D$4955,$D1049)),AVERAGEIFS(ObservedSpeciesData!AC$2:AC$4955,ObservedSpeciesData!$A$2:$A$4955,$A1049,ObservedSpeciesData!$D$2:$D$4955,$D1049),"")</f>
        <v/>
      </c>
      <c r="AD1049" s="23" t="str">
        <f>IF(ISNUMBER(AVERAGEIFS(ObservedSpeciesData!AD$2:AD$4955,ObservedSpeciesData!$A$2:$A$4955,$A1049,ObservedSpeciesData!$D$2:$D$4955,$D1049)),AVERAGEIFS(ObservedSpeciesData!AD$2:AD$4955,ObservedSpeciesData!$A$2:$A$4955,$A1049,ObservedSpeciesData!$D$2:$D$4955,$D1049),"")</f>
        <v/>
      </c>
      <c r="AE1049" s="24" t="str">
        <f>IF(ISNUMBER(AVERAGEIFS(ObservedSpeciesData!AE$2:AE$4955,ObservedSpeciesData!$A$2:$A$4955,$A1049,ObservedSpeciesData!$D$2:$D$4955,$D1049)),AVERAGEIFS(ObservedSpeciesData!AE$2:AE$4955,ObservedSpeciesData!$A$2:$A$4955,$A1049,ObservedSpeciesData!$D$2:$D$4955,$D1049),"")</f>
        <v/>
      </c>
      <c r="AF1049" s="23"/>
      <c r="AG1049" s="24"/>
      <c r="AH1049" s="23" t="str">
        <f>IF(ISNUMBER(AVERAGEIFS(ObservedSpeciesData!AH$2:AH$4955,ObservedSpeciesData!$A$2:$A$4955,$A1049,ObservedSpeciesData!$D$2:$D$4955,$D1049)),AVERAGEIFS(ObservedSpeciesData!AH$2:AH$4955,ObservedSpeciesData!$A$2:$A$4955,$A1049,ObservedSpeciesData!$D$2:$D$4955,$D1049),"")</f>
        <v/>
      </c>
      <c r="AI1049" s="23" t="str">
        <f>IF(ISNUMBER(AVERAGEIFS(ObservedSpeciesData!AI$2:AI$4955,ObservedSpeciesData!$A$2:$A$4955,$A1049,ObservedSpeciesData!$C$2:$C$4955,$C1049,ObservedSpeciesData!$D$2:$D$4955,$D1049)),AVERAGEIFS(ObservedSpeciesData!AI$2:AI$4955,ObservedSpeciesData!$A$2:$A$4955,$A1049,ObservedSpeciesData!$C$2:$C$4955,$C1049,ObservedSpeciesData!$D$2:$D$4955,$D1049),"")</f>
        <v/>
      </c>
      <c r="AJ1049" s="2">
        <f>COUNTIFS(ObservedSpeciesData!$A$2:$A$828,$A1049,ObservedSpeciesData!$D$2:$D$828,$D1049)</f>
        <v>0</v>
      </c>
      <c r="AK1049" s="2">
        <f t="shared" si="16"/>
        <v>3</v>
      </c>
    </row>
    <row r="1050" spans="1:37" x14ac:dyDescent="0.25">
      <c r="A1050" s="14" t="s">
        <v>92</v>
      </c>
      <c r="B1050" t="s">
        <v>80</v>
      </c>
      <c r="C1050" t="s">
        <v>90</v>
      </c>
      <c r="D1050" s="13">
        <v>42325</v>
      </c>
      <c r="E1050">
        <v>1</v>
      </c>
      <c r="F1050">
        <v>350</v>
      </c>
      <c r="G1050" s="2" t="s">
        <v>87</v>
      </c>
      <c r="H1050" s="2" t="s">
        <v>11</v>
      </c>
      <c r="I1050">
        <v>9</v>
      </c>
      <c r="J1050" s="2" t="s">
        <v>77</v>
      </c>
      <c r="K1050" s="2">
        <f>IF(ISNUMBER(AVERAGEIFS(ObservedSpeciesData!K$2:K$4955,ObservedSpeciesData!$A$2:$A$4955,$A1050,ObservedSpeciesData!$D$2:$D$4955,$D1050)),AVERAGEIFS(ObservedSpeciesData!K$2:K$4955,ObservedSpeciesData!$A$2:$A$4955,$A1050,ObservedSpeciesData!$D$2:$D$4955,$D1050),"")</f>
        <v>315</v>
      </c>
      <c r="L1050" s="26" t="str">
        <f>IF(ISNUMBER(AVERAGEIFS(ObservedSpeciesData!L$2:L$4955,ObservedSpeciesData!$A$2:$A$4955,$A1050,ObservedSpeciesData!$D$2:$D$4955,$D1050)),AVERAGEIFS(ObservedSpeciesData!L$2:L$4955,ObservedSpeciesData!$A$2:$A$4955,$A1050,ObservedSpeciesData!$D$2:$D$4955,$D1050),"")</f>
        <v/>
      </c>
      <c r="M1050" s="23" t="str">
        <f>IF(ISNUMBER(AVERAGEIFS(ObservedSpeciesData!M$2:M$4955,ObservedSpeciesData!$A$2:$A$4955,$A1050,ObservedSpeciesData!$D$2:$D$4955,$D1050)),AVERAGEIFS(ObservedSpeciesData!M$2:M$4955,ObservedSpeciesData!$A$2:$A$4955,$A1050,ObservedSpeciesData!$D$2:$D$4955,$D1050),"")</f>
        <v/>
      </c>
      <c r="N1050" s="23">
        <f>IF(ISNUMBER(AVERAGEIFS(ObservedSpeciesData!N$2:N$4955,ObservedSpeciesData!$A$2:$A$4955,$A1050,ObservedSpeciesData!$D$2:$D$4955,$D1050)),AVERAGEIFS(ObservedSpeciesData!N$2:N$4955,ObservedSpeciesData!$A$2:$A$4955,$A1050,ObservedSpeciesData!$D$2:$D$4955,$D1050),"")</f>
        <v>948.51799822222222</v>
      </c>
      <c r="O1050" s="23">
        <f>IF(ISNUMBER(AVERAGEIFS(ObservedSpeciesData!O$2:O$4955,ObservedSpeciesData!$A$2:$A$4955,$A1050,ObservedSpeciesData!$D$2:$D$4955,$D1050)),AVERAGEIFS(ObservedSpeciesData!O$2:O$4955,ObservedSpeciesData!$A$2:$A$4955,$A1050,ObservedSpeciesData!$D$2:$D$4955,$D1050),"")</f>
        <v>94.851799822222219</v>
      </c>
      <c r="P1050" s="23">
        <f>IF(ISNUMBER(AVERAGEIFS(ObservedSpeciesData!P$2:P$4955,ObservedSpeciesData!$A$2:$A$4955,$A1050,ObservedSpeciesData!$C$2:$C$4955,$C1050,ObservedSpeciesData!$D$2:$D$4955,$D1050)),AVERAGEIFS(ObservedSpeciesData!P$2:P$4955,ObservedSpeciesData!$A$2:$A$4955,$A1050,ObservedSpeciesData!$C$2:$C$4955,$C1050,ObservedSpeciesData!$D$2:$D$4955,$D1050),"")</f>
        <v>637.73693208888892</v>
      </c>
      <c r="Q1050" s="23"/>
      <c r="R1050" s="25" t="str">
        <f>IF(ISNUMBER(AVERAGEIFS(ObservedSpeciesData!R$2:R$4955,ObservedSpeciesData!$A$2:$A$4955,$A1050,ObservedSpeciesData!$D$2:$D$4955,$D1050)),AVERAGEIFS(ObservedSpeciesData!R$2:R$4955,ObservedSpeciesData!$A$2:$A$4955,$A1050,ObservedSpeciesData!$D$2:$D$4955,$D1050),"")</f>
        <v/>
      </c>
      <c r="S1050" s="25" t="str">
        <f>IF(ISNUMBER(AVERAGEIFS(ObservedSpeciesData!S$2:S$4955,ObservedSpeciesData!$A$2:$A$4955,$A1050,ObservedSpeciesData!$D$2:$D$4955,$D1050)),AVERAGEIFS(ObservedSpeciesData!S$2:S$4955,ObservedSpeciesData!$A$2:$A$4955,$A1050,ObservedSpeciesData!$D$2:$D$4955,$D1050),"")</f>
        <v/>
      </c>
      <c r="T1050" s="23" t="str">
        <f>IF(ISNUMBER(AVERAGEIFS(ObservedSpeciesData!T$2:T$4955,ObservedSpeciesData!$A$2:$A$4955,$A1050,ObservedSpeciesData!$D$2:$D$4955,$D1050)),AVERAGEIFS(ObservedSpeciesData!T$2:T$4955,ObservedSpeciesData!$A$2:$A$4955,$A1050,ObservedSpeciesData!$D$2:$D$4955,$D1050),"")</f>
        <v/>
      </c>
      <c r="U1050" s="24" t="str">
        <f>IF(ISNUMBER(AVERAGEIFS(ObservedSpeciesData!U$2:U$4955,ObservedSpeciesData!$A$2:$A$4955,$A1050,ObservedSpeciesData!$C$2:$C$4955,$C1050,ObservedSpeciesData!$D$2:$D$4955,$D1050)),AVERAGEIFS(ObservedSpeciesData!U$2:U$4955,ObservedSpeciesData!$A$2:$A$4955,$A1050,ObservedSpeciesData!$C$2:$C$4955,$C1050,ObservedSpeciesData!$D$2:$D$4955,$D1050),"")</f>
        <v/>
      </c>
      <c r="V1050" s="23" t="str">
        <f>IF(ISNUMBER(AVERAGEIFS(ObservedSpeciesData!V$2:V$4955,ObservedSpeciesData!$A$2:$A$4955,$A1050,ObservedSpeciesData!$D$2:$D$4955,$D1050)),AVERAGEIFS(ObservedSpeciesData!V$2:V$4955,ObservedSpeciesData!$A$2:$A$4955,$A1050,ObservedSpeciesData!$D$2:$D$4955,$D1050),"")</f>
        <v/>
      </c>
      <c r="W1050" s="23" t="str">
        <f>IF(ISNUMBER(AVERAGEIFS(ObservedSpeciesData!W$2:W$4955,ObservedSpeciesData!$A$2:$A$4955,$A1050,ObservedSpeciesData!$D$2:$D$4955,$D1050)),AVERAGEIFS(ObservedSpeciesData!W$2:W$4955,ObservedSpeciesData!$A$2:$A$4955,$A1050,ObservedSpeciesData!$D$2:$D$4955,$D1050),"")</f>
        <v/>
      </c>
      <c r="X1050" s="23" t="str">
        <f>IF(ISNUMBER(AVERAGEIFS(ObservedSpeciesData!X$2:X$4955,ObservedSpeciesData!$A$2:$A$4955,$A1050,ObservedSpeciesData!$D$2:$D$4955,$D1050)),AVERAGEIFS(ObservedSpeciesData!X$2:X$4955,ObservedSpeciesData!$A$2:$A$4955,$A1050,ObservedSpeciesData!$D$2:$D$4955,$D1050),"")</f>
        <v/>
      </c>
      <c r="Y1050" s="23" t="str">
        <f>IF(ISNUMBER(AVERAGEIFS(ObservedSpeciesData!Y$2:Y$4955,ObservedSpeciesData!$A$2:$A$4955,$A1050,ObservedSpeciesData!$D$2:$D$4955,$D1050)),AVERAGEIFS(ObservedSpeciesData!Y$2:Y$4955,ObservedSpeciesData!$A$2:$A$4955,$A1050,ObservedSpeciesData!$D$2:$D$4955,$D1050),"")</f>
        <v/>
      </c>
      <c r="Z1050" s="23" t="str">
        <f>IF(ISNUMBER(AVERAGEIFS(ObservedSpeciesData!Z$2:Z$4955,ObservedSpeciesData!$A$2:$A$4955,$A1050,ObservedSpeciesData!$D$2:$D$4955,$D1050)),AVERAGEIFS(ObservedSpeciesData!Z$2:Z$4955,ObservedSpeciesData!$A$2:$A$4955,$A1050,ObservedSpeciesData!$D$2:$D$4955,$D1050),"")</f>
        <v/>
      </c>
      <c r="AA1050" s="23" t="str">
        <f>IF(ISNUMBER(AVERAGEIFS(ObservedSpeciesData!AA$2:AA$4955,ObservedSpeciesData!$A$2:$A$4955,$A1050,ObservedSpeciesData!$D$2:$D$4955,$D1050)),AVERAGEIFS(ObservedSpeciesData!AA$2:AA$4955,ObservedSpeciesData!$A$2:$A$4955,$A1050,ObservedSpeciesData!$D$2:$D$4955,$D1050),"")</f>
        <v/>
      </c>
      <c r="AB1050" s="24" t="str">
        <f>IF(ISNUMBER(AVERAGEIFS(ObservedSpeciesData!AB$2:AB$4955,ObservedSpeciesData!$A$2:$A$4955,$A1050,ObservedSpeciesData!$D$2:$D$4955,$D1050)),AVERAGEIFS(ObservedSpeciesData!AB$2:AB$4955,ObservedSpeciesData!$A$2:$A$4955,$A1050,ObservedSpeciesData!$D$2:$D$4955,$D1050),"")</f>
        <v/>
      </c>
      <c r="AC1050" s="24" t="str">
        <f>IF(ISNUMBER(AVERAGEIFS(ObservedSpeciesData!AC$2:AC$4955,ObservedSpeciesData!$A$2:$A$4955,$A1050,ObservedSpeciesData!$D$2:$D$4955,$D1050)),AVERAGEIFS(ObservedSpeciesData!AC$2:AC$4955,ObservedSpeciesData!$A$2:$A$4955,$A1050,ObservedSpeciesData!$D$2:$D$4955,$D1050),"")</f>
        <v/>
      </c>
      <c r="AD1050" s="23" t="str">
        <f>IF(ISNUMBER(AVERAGEIFS(ObservedSpeciesData!AD$2:AD$4955,ObservedSpeciesData!$A$2:$A$4955,$A1050,ObservedSpeciesData!$D$2:$D$4955,$D1050)),AVERAGEIFS(ObservedSpeciesData!AD$2:AD$4955,ObservedSpeciesData!$A$2:$A$4955,$A1050,ObservedSpeciesData!$D$2:$D$4955,$D1050),"")</f>
        <v/>
      </c>
      <c r="AE1050" s="24" t="str">
        <f>IF(ISNUMBER(AVERAGEIFS(ObservedSpeciesData!AE$2:AE$4955,ObservedSpeciesData!$A$2:$A$4955,$A1050,ObservedSpeciesData!$D$2:$D$4955,$D1050)),AVERAGEIFS(ObservedSpeciesData!AE$2:AE$4955,ObservedSpeciesData!$A$2:$A$4955,$A1050,ObservedSpeciesData!$D$2:$D$4955,$D1050),"")</f>
        <v/>
      </c>
      <c r="AF1050" s="23"/>
      <c r="AG1050" s="24"/>
      <c r="AH1050" s="23" t="str">
        <f>IF(ISNUMBER(AVERAGEIFS(ObservedSpeciesData!AH$2:AH$4955,ObservedSpeciesData!$A$2:$A$4955,$A1050,ObservedSpeciesData!$D$2:$D$4955,$D1050)),AVERAGEIFS(ObservedSpeciesData!AH$2:AH$4955,ObservedSpeciesData!$A$2:$A$4955,$A1050,ObservedSpeciesData!$D$2:$D$4955,$D1050),"")</f>
        <v/>
      </c>
      <c r="AI1050" s="23" t="str">
        <f>IF(ISNUMBER(AVERAGEIFS(ObservedSpeciesData!AI$2:AI$4955,ObservedSpeciesData!$A$2:$A$4955,$A1050,ObservedSpeciesData!$C$2:$C$4955,$C1050,ObservedSpeciesData!$D$2:$D$4955,$D1050)),AVERAGEIFS(ObservedSpeciesData!AI$2:AI$4955,ObservedSpeciesData!$A$2:$A$4955,$A1050,ObservedSpeciesData!$C$2:$C$4955,$C1050,ObservedSpeciesData!$D$2:$D$4955,$D1050),"")</f>
        <v/>
      </c>
      <c r="AJ1050" s="2">
        <f>COUNTIFS(ObservedSpeciesData!$A$2:$A$828,$A1050,ObservedSpeciesData!$D$2:$D$828,$D1050)</f>
        <v>0</v>
      </c>
      <c r="AK1050" s="2">
        <f t="shared" si="16"/>
        <v>3</v>
      </c>
    </row>
    <row r="1051" spans="1:37" x14ac:dyDescent="0.25">
      <c r="A1051" s="14" t="s">
        <v>91</v>
      </c>
      <c r="B1051" t="s">
        <v>80</v>
      </c>
      <c r="C1051" t="s">
        <v>90</v>
      </c>
      <c r="D1051" s="13">
        <v>42325</v>
      </c>
      <c r="E1051">
        <v>1</v>
      </c>
      <c r="F1051">
        <v>500</v>
      </c>
      <c r="G1051" s="2" t="s">
        <v>87</v>
      </c>
      <c r="H1051" s="2" t="s">
        <v>11</v>
      </c>
      <c r="I1051">
        <v>9</v>
      </c>
      <c r="J1051" s="2" t="s">
        <v>77</v>
      </c>
      <c r="K1051" s="2">
        <f>IF(ISNUMBER(AVERAGEIFS(ObservedSpeciesData!K$2:K$4955,ObservedSpeciesData!$A$2:$A$4955,$A1051,ObservedSpeciesData!$D$2:$D$4955,$D1051)),AVERAGEIFS(ObservedSpeciesData!K$2:K$4955,ObservedSpeciesData!$A$2:$A$4955,$A1051,ObservedSpeciesData!$D$2:$D$4955,$D1051),"")</f>
        <v>450</v>
      </c>
      <c r="L1051" s="26" t="str">
        <f>IF(ISNUMBER(AVERAGEIFS(ObservedSpeciesData!L$2:L$4955,ObservedSpeciesData!$A$2:$A$4955,$A1051,ObservedSpeciesData!$D$2:$D$4955,$D1051)),AVERAGEIFS(ObservedSpeciesData!L$2:L$4955,ObservedSpeciesData!$A$2:$A$4955,$A1051,ObservedSpeciesData!$D$2:$D$4955,$D1051),"")</f>
        <v/>
      </c>
      <c r="M1051" s="23" t="str">
        <f>IF(ISNUMBER(AVERAGEIFS(ObservedSpeciesData!M$2:M$4955,ObservedSpeciesData!$A$2:$A$4955,$A1051,ObservedSpeciesData!$D$2:$D$4955,$D1051)),AVERAGEIFS(ObservedSpeciesData!M$2:M$4955,ObservedSpeciesData!$A$2:$A$4955,$A1051,ObservedSpeciesData!$D$2:$D$4955,$D1051),"")</f>
        <v/>
      </c>
      <c r="N1051" s="23">
        <f>IF(ISNUMBER(AVERAGEIFS(ObservedSpeciesData!N$2:N$4955,ObservedSpeciesData!$A$2:$A$4955,$A1051,ObservedSpeciesData!$D$2:$D$4955,$D1051)),AVERAGEIFS(ObservedSpeciesData!N$2:N$4955,ObservedSpeciesData!$A$2:$A$4955,$A1051,ObservedSpeciesData!$D$2:$D$4955,$D1051),"")</f>
        <v>744.97760000000005</v>
      </c>
      <c r="O1051" s="23">
        <f>IF(ISNUMBER(AVERAGEIFS(ObservedSpeciesData!O$2:O$4955,ObservedSpeciesData!$A$2:$A$4955,$A1051,ObservedSpeciesData!$D$2:$D$4955,$D1051)),AVERAGEIFS(ObservedSpeciesData!O$2:O$4955,ObservedSpeciesData!$A$2:$A$4955,$A1051,ObservedSpeciesData!$D$2:$D$4955,$D1051),"")</f>
        <v>74.49776</v>
      </c>
      <c r="P1051" s="23">
        <f>IF(ISNUMBER(AVERAGEIFS(ObservedSpeciesData!P$2:P$4955,ObservedSpeciesData!$A$2:$A$4955,$A1051,ObservedSpeciesData!$C$2:$C$4955,$C1051,ObservedSpeciesData!$D$2:$D$4955,$D1051)),AVERAGEIFS(ObservedSpeciesData!P$2:P$4955,ObservedSpeciesData!$A$2:$A$4955,$A1051,ObservedSpeciesData!$C$2:$C$4955,$C1051,ObservedSpeciesData!$D$2:$D$4955,$D1051),"")</f>
        <v>753.46115702222221</v>
      </c>
      <c r="Q1051" s="23"/>
      <c r="R1051" s="25" t="str">
        <f>IF(ISNUMBER(AVERAGEIFS(ObservedSpeciesData!R$2:R$4955,ObservedSpeciesData!$A$2:$A$4955,$A1051,ObservedSpeciesData!$D$2:$D$4955,$D1051)),AVERAGEIFS(ObservedSpeciesData!R$2:R$4955,ObservedSpeciesData!$A$2:$A$4955,$A1051,ObservedSpeciesData!$D$2:$D$4955,$D1051),"")</f>
        <v/>
      </c>
      <c r="S1051" s="25" t="str">
        <f>IF(ISNUMBER(AVERAGEIFS(ObservedSpeciesData!S$2:S$4955,ObservedSpeciesData!$A$2:$A$4955,$A1051,ObservedSpeciesData!$D$2:$D$4955,$D1051)),AVERAGEIFS(ObservedSpeciesData!S$2:S$4955,ObservedSpeciesData!$A$2:$A$4955,$A1051,ObservedSpeciesData!$D$2:$D$4955,$D1051),"")</f>
        <v/>
      </c>
      <c r="T1051" s="23" t="str">
        <f>IF(ISNUMBER(AVERAGEIFS(ObservedSpeciesData!T$2:T$4955,ObservedSpeciesData!$A$2:$A$4955,$A1051,ObservedSpeciesData!$D$2:$D$4955,$D1051)),AVERAGEIFS(ObservedSpeciesData!T$2:T$4955,ObservedSpeciesData!$A$2:$A$4955,$A1051,ObservedSpeciesData!$D$2:$D$4955,$D1051),"")</f>
        <v/>
      </c>
      <c r="U1051" s="24" t="str">
        <f>IF(ISNUMBER(AVERAGEIFS(ObservedSpeciesData!U$2:U$4955,ObservedSpeciesData!$A$2:$A$4955,$A1051,ObservedSpeciesData!$C$2:$C$4955,$C1051,ObservedSpeciesData!$D$2:$D$4955,$D1051)),AVERAGEIFS(ObservedSpeciesData!U$2:U$4955,ObservedSpeciesData!$A$2:$A$4955,$A1051,ObservedSpeciesData!$C$2:$C$4955,$C1051,ObservedSpeciesData!$D$2:$D$4955,$D1051),"")</f>
        <v/>
      </c>
      <c r="V1051" s="23" t="str">
        <f>IF(ISNUMBER(AVERAGEIFS(ObservedSpeciesData!V$2:V$4955,ObservedSpeciesData!$A$2:$A$4955,$A1051,ObservedSpeciesData!$D$2:$D$4955,$D1051)),AVERAGEIFS(ObservedSpeciesData!V$2:V$4955,ObservedSpeciesData!$A$2:$A$4955,$A1051,ObservedSpeciesData!$D$2:$D$4955,$D1051),"")</f>
        <v/>
      </c>
      <c r="W1051" s="23" t="str">
        <f>IF(ISNUMBER(AVERAGEIFS(ObservedSpeciesData!W$2:W$4955,ObservedSpeciesData!$A$2:$A$4955,$A1051,ObservedSpeciesData!$D$2:$D$4955,$D1051)),AVERAGEIFS(ObservedSpeciesData!W$2:W$4955,ObservedSpeciesData!$A$2:$A$4955,$A1051,ObservedSpeciesData!$D$2:$D$4955,$D1051),"")</f>
        <v/>
      </c>
      <c r="X1051" s="23" t="str">
        <f>IF(ISNUMBER(AVERAGEIFS(ObservedSpeciesData!X$2:X$4955,ObservedSpeciesData!$A$2:$A$4955,$A1051,ObservedSpeciesData!$D$2:$D$4955,$D1051)),AVERAGEIFS(ObservedSpeciesData!X$2:X$4955,ObservedSpeciesData!$A$2:$A$4955,$A1051,ObservedSpeciesData!$D$2:$D$4955,$D1051),"")</f>
        <v/>
      </c>
      <c r="Y1051" s="23" t="str">
        <f>IF(ISNUMBER(AVERAGEIFS(ObservedSpeciesData!Y$2:Y$4955,ObservedSpeciesData!$A$2:$A$4955,$A1051,ObservedSpeciesData!$D$2:$D$4955,$D1051)),AVERAGEIFS(ObservedSpeciesData!Y$2:Y$4955,ObservedSpeciesData!$A$2:$A$4955,$A1051,ObservedSpeciesData!$D$2:$D$4955,$D1051),"")</f>
        <v/>
      </c>
      <c r="Z1051" s="23" t="str">
        <f>IF(ISNUMBER(AVERAGEIFS(ObservedSpeciesData!Z$2:Z$4955,ObservedSpeciesData!$A$2:$A$4955,$A1051,ObservedSpeciesData!$D$2:$D$4955,$D1051)),AVERAGEIFS(ObservedSpeciesData!Z$2:Z$4955,ObservedSpeciesData!$A$2:$A$4955,$A1051,ObservedSpeciesData!$D$2:$D$4955,$D1051),"")</f>
        <v/>
      </c>
      <c r="AA1051" s="23" t="str">
        <f>IF(ISNUMBER(AVERAGEIFS(ObservedSpeciesData!AA$2:AA$4955,ObservedSpeciesData!$A$2:$A$4955,$A1051,ObservedSpeciesData!$D$2:$D$4955,$D1051)),AVERAGEIFS(ObservedSpeciesData!AA$2:AA$4955,ObservedSpeciesData!$A$2:$A$4955,$A1051,ObservedSpeciesData!$D$2:$D$4955,$D1051),"")</f>
        <v/>
      </c>
      <c r="AB1051" s="24" t="str">
        <f>IF(ISNUMBER(AVERAGEIFS(ObservedSpeciesData!AB$2:AB$4955,ObservedSpeciesData!$A$2:$A$4955,$A1051,ObservedSpeciesData!$D$2:$D$4955,$D1051)),AVERAGEIFS(ObservedSpeciesData!AB$2:AB$4955,ObservedSpeciesData!$A$2:$A$4955,$A1051,ObservedSpeciesData!$D$2:$D$4955,$D1051),"")</f>
        <v/>
      </c>
      <c r="AC1051" s="24" t="str">
        <f>IF(ISNUMBER(AVERAGEIFS(ObservedSpeciesData!AC$2:AC$4955,ObservedSpeciesData!$A$2:$A$4955,$A1051,ObservedSpeciesData!$D$2:$D$4955,$D1051)),AVERAGEIFS(ObservedSpeciesData!AC$2:AC$4955,ObservedSpeciesData!$A$2:$A$4955,$A1051,ObservedSpeciesData!$D$2:$D$4955,$D1051),"")</f>
        <v/>
      </c>
      <c r="AD1051" s="23" t="str">
        <f>IF(ISNUMBER(AVERAGEIFS(ObservedSpeciesData!AD$2:AD$4955,ObservedSpeciesData!$A$2:$A$4955,$A1051,ObservedSpeciesData!$D$2:$D$4955,$D1051)),AVERAGEIFS(ObservedSpeciesData!AD$2:AD$4955,ObservedSpeciesData!$A$2:$A$4955,$A1051,ObservedSpeciesData!$D$2:$D$4955,$D1051),"")</f>
        <v/>
      </c>
      <c r="AE1051" s="24" t="str">
        <f>IF(ISNUMBER(AVERAGEIFS(ObservedSpeciesData!AE$2:AE$4955,ObservedSpeciesData!$A$2:$A$4955,$A1051,ObservedSpeciesData!$D$2:$D$4955,$D1051)),AVERAGEIFS(ObservedSpeciesData!AE$2:AE$4955,ObservedSpeciesData!$A$2:$A$4955,$A1051,ObservedSpeciesData!$D$2:$D$4955,$D1051),"")</f>
        <v/>
      </c>
      <c r="AF1051" s="23"/>
      <c r="AG1051" s="24"/>
      <c r="AH1051" s="23" t="str">
        <f>IF(ISNUMBER(AVERAGEIFS(ObservedSpeciesData!AH$2:AH$4955,ObservedSpeciesData!$A$2:$A$4955,$A1051,ObservedSpeciesData!$D$2:$D$4955,$D1051)),AVERAGEIFS(ObservedSpeciesData!AH$2:AH$4955,ObservedSpeciesData!$A$2:$A$4955,$A1051,ObservedSpeciesData!$D$2:$D$4955,$D1051),"")</f>
        <v/>
      </c>
      <c r="AI1051" s="23" t="str">
        <f>IF(ISNUMBER(AVERAGEIFS(ObservedSpeciesData!AI$2:AI$4955,ObservedSpeciesData!$A$2:$A$4955,$A1051,ObservedSpeciesData!$C$2:$C$4955,$C1051,ObservedSpeciesData!$D$2:$D$4955,$D1051)),AVERAGEIFS(ObservedSpeciesData!AI$2:AI$4955,ObservedSpeciesData!$A$2:$A$4955,$A1051,ObservedSpeciesData!$C$2:$C$4955,$C1051,ObservedSpeciesData!$D$2:$D$4955,$D1051),"")</f>
        <v/>
      </c>
      <c r="AJ1051" s="2">
        <f>COUNTIFS(ObservedSpeciesData!$A$2:$A$828,$A1051,ObservedSpeciesData!$D$2:$D$828,$D1051)</f>
        <v>0</v>
      </c>
      <c r="AK1051" s="2">
        <f t="shared" si="16"/>
        <v>3</v>
      </c>
    </row>
    <row r="1052" spans="1:37" x14ac:dyDescent="0.25">
      <c r="A1052" s="14" t="s">
        <v>96</v>
      </c>
      <c r="B1052" t="s">
        <v>80</v>
      </c>
      <c r="C1052" t="s">
        <v>90</v>
      </c>
      <c r="D1052" s="13">
        <v>42333</v>
      </c>
      <c r="E1052">
        <v>1</v>
      </c>
      <c r="F1052">
        <v>0</v>
      </c>
      <c r="G1052" s="2" t="s">
        <v>87</v>
      </c>
      <c r="H1052" s="2" t="s">
        <v>11</v>
      </c>
      <c r="I1052">
        <v>10</v>
      </c>
      <c r="J1052" s="2" t="s">
        <v>88</v>
      </c>
      <c r="K1052" s="2">
        <f>IF(ISNUMBER(AVERAGEIFS(ObservedSpeciesData!K$2:K$4955,ObservedSpeciesData!$A$2:$A$4955,$A1052,ObservedSpeciesData!$D$2:$D$4955,$D1052)),AVERAGEIFS(ObservedSpeciesData!K$2:K$4955,ObservedSpeciesData!$A$2:$A$4955,$A1052,ObservedSpeciesData!$D$2:$D$4955,$D1052),"")</f>
        <v>0</v>
      </c>
      <c r="L1052" s="26">
        <f>IF(ISNUMBER(AVERAGEIFS(ObservedSpeciesData!L$2:L$4955,ObservedSpeciesData!$A$2:$A$4955,$A1052,ObservedSpeciesData!$D$2:$D$4955,$D1052)),AVERAGEIFS(ObservedSpeciesData!L$2:L$4955,ObservedSpeciesData!$A$2:$A$4955,$A1052,ObservedSpeciesData!$D$2:$D$4955,$D1052),"")</f>
        <v>2064</v>
      </c>
      <c r="M1052" s="23">
        <f>IF(ISNUMBER(AVERAGEIFS(ObservedSpeciesData!M$2:M$4955,ObservedSpeciesData!$A$2:$A$4955,$A1052,ObservedSpeciesData!$D$2:$D$4955,$D1052)),AVERAGEIFS(ObservedSpeciesData!M$2:M$4955,ObservedSpeciesData!$A$2:$A$4955,$A1052,ObservedSpeciesData!$D$2:$D$4955,$D1052),"")</f>
        <v>206.4</v>
      </c>
      <c r="N1052" s="23" t="str">
        <f>IF(ISNUMBER(AVERAGEIFS(ObservedSpeciesData!N$2:N$4955,ObservedSpeciesData!$A$2:$A$4955,$A1052,ObservedSpeciesData!$D$2:$D$4955,$D1052)),AVERAGEIFS(ObservedSpeciesData!N$2:N$4955,ObservedSpeciesData!$A$2:$A$4955,$A1052,ObservedSpeciesData!$D$2:$D$4955,$D1052),"")</f>
        <v/>
      </c>
      <c r="O1052" s="23" t="str">
        <f>IF(ISNUMBER(AVERAGEIFS(ObservedSpeciesData!O$2:O$4955,ObservedSpeciesData!$A$2:$A$4955,$A1052,ObservedSpeciesData!$D$2:$D$4955,$D1052)),AVERAGEIFS(ObservedSpeciesData!O$2:O$4955,ObservedSpeciesData!$A$2:$A$4955,$A1052,ObservedSpeciesData!$D$2:$D$4955,$D1052),"")</f>
        <v/>
      </c>
      <c r="P1052" s="23" t="str">
        <f>IF(ISNUMBER(AVERAGEIFS(ObservedSpeciesData!P$2:P$4955,ObservedSpeciesData!$A$2:$A$4955,$A1052,ObservedSpeciesData!$C$2:$C$4955,$C1052,ObservedSpeciesData!$D$2:$D$4955,$D1052)),AVERAGEIFS(ObservedSpeciesData!P$2:P$4955,ObservedSpeciesData!$A$2:$A$4955,$A1052,ObservedSpeciesData!$C$2:$C$4955,$C1052,ObservedSpeciesData!$D$2:$D$4955,$D1052),"")</f>
        <v/>
      </c>
      <c r="Q1052" s="23"/>
      <c r="R1052" s="25" t="str">
        <f>IF(ISNUMBER(AVERAGEIFS(ObservedSpeciesData!R$2:R$4955,ObservedSpeciesData!$A$2:$A$4955,$A1052,ObservedSpeciesData!$D$2:$D$4955,$D1052)),AVERAGEIFS(ObservedSpeciesData!R$2:R$4955,ObservedSpeciesData!$A$2:$A$4955,$A1052,ObservedSpeciesData!$D$2:$D$4955,$D1052),"")</f>
        <v/>
      </c>
      <c r="S1052" s="25" t="str">
        <f>IF(ISNUMBER(AVERAGEIFS(ObservedSpeciesData!S$2:S$4955,ObservedSpeciesData!$A$2:$A$4955,$A1052,ObservedSpeciesData!$D$2:$D$4955,$D1052)),AVERAGEIFS(ObservedSpeciesData!S$2:S$4955,ObservedSpeciesData!$A$2:$A$4955,$A1052,ObservedSpeciesData!$D$2:$D$4955,$D1052),"")</f>
        <v/>
      </c>
      <c r="T1052" s="23" t="str">
        <f>IF(ISNUMBER(AVERAGEIFS(ObservedSpeciesData!T$2:T$4955,ObservedSpeciesData!$A$2:$A$4955,$A1052,ObservedSpeciesData!$D$2:$D$4955,$D1052)),AVERAGEIFS(ObservedSpeciesData!T$2:T$4955,ObservedSpeciesData!$A$2:$A$4955,$A1052,ObservedSpeciesData!$D$2:$D$4955,$D1052),"")</f>
        <v/>
      </c>
      <c r="U1052" s="24" t="str">
        <f>IF(ISNUMBER(AVERAGEIFS(ObservedSpeciesData!U$2:U$4955,ObservedSpeciesData!$A$2:$A$4955,$A1052,ObservedSpeciesData!$C$2:$C$4955,$C1052,ObservedSpeciesData!$D$2:$D$4955,$D1052)),AVERAGEIFS(ObservedSpeciesData!U$2:U$4955,ObservedSpeciesData!$A$2:$A$4955,$A1052,ObservedSpeciesData!$C$2:$C$4955,$C1052,ObservedSpeciesData!$D$2:$D$4955,$D1052),"")</f>
        <v/>
      </c>
      <c r="V1052" s="23" t="str">
        <f>IF(ISNUMBER(AVERAGEIFS(ObservedSpeciesData!V$2:V$4955,ObservedSpeciesData!$A$2:$A$4955,$A1052,ObservedSpeciesData!$D$2:$D$4955,$D1052)),AVERAGEIFS(ObservedSpeciesData!V$2:V$4955,ObservedSpeciesData!$A$2:$A$4955,$A1052,ObservedSpeciesData!$D$2:$D$4955,$D1052),"")</f>
        <v/>
      </c>
      <c r="W1052" s="23" t="str">
        <f>IF(ISNUMBER(AVERAGEIFS(ObservedSpeciesData!W$2:W$4955,ObservedSpeciesData!$A$2:$A$4955,$A1052,ObservedSpeciesData!$D$2:$D$4955,$D1052)),AVERAGEIFS(ObservedSpeciesData!W$2:W$4955,ObservedSpeciesData!$A$2:$A$4955,$A1052,ObservedSpeciesData!$D$2:$D$4955,$D1052),"")</f>
        <v/>
      </c>
      <c r="X1052" s="23" t="str">
        <f>IF(ISNUMBER(AVERAGEIFS(ObservedSpeciesData!X$2:X$4955,ObservedSpeciesData!$A$2:$A$4955,$A1052,ObservedSpeciesData!$D$2:$D$4955,$D1052)),AVERAGEIFS(ObservedSpeciesData!X$2:X$4955,ObservedSpeciesData!$A$2:$A$4955,$A1052,ObservedSpeciesData!$D$2:$D$4955,$D1052),"")</f>
        <v/>
      </c>
      <c r="Y1052" s="23" t="str">
        <f>IF(ISNUMBER(AVERAGEIFS(ObservedSpeciesData!Y$2:Y$4955,ObservedSpeciesData!$A$2:$A$4955,$A1052,ObservedSpeciesData!$D$2:$D$4955,$D1052)),AVERAGEIFS(ObservedSpeciesData!Y$2:Y$4955,ObservedSpeciesData!$A$2:$A$4955,$A1052,ObservedSpeciesData!$D$2:$D$4955,$D1052),"")</f>
        <v/>
      </c>
      <c r="Z1052" s="23" t="str">
        <f>IF(ISNUMBER(AVERAGEIFS(ObservedSpeciesData!Z$2:Z$4955,ObservedSpeciesData!$A$2:$A$4955,$A1052,ObservedSpeciesData!$D$2:$D$4955,$D1052)),AVERAGEIFS(ObservedSpeciesData!Z$2:Z$4955,ObservedSpeciesData!$A$2:$A$4955,$A1052,ObservedSpeciesData!$D$2:$D$4955,$D1052),"")</f>
        <v/>
      </c>
      <c r="AA1052" s="23" t="str">
        <f>IF(ISNUMBER(AVERAGEIFS(ObservedSpeciesData!AA$2:AA$4955,ObservedSpeciesData!$A$2:$A$4955,$A1052,ObservedSpeciesData!$D$2:$D$4955,$D1052)),AVERAGEIFS(ObservedSpeciesData!AA$2:AA$4955,ObservedSpeciesData!$A$2:$A$4955,$A1052,ObservedSpeciesData!$D$2:$D$4955,$D1052),"")</f>
        <v/>
      </c>
      <c r="AB1052" s="24" t="str">
        <f>IF(ISNUMBER(AVERAGEIFS(ObservedSpeciesData!AB$2:AB$4955,ObservedSpeciesData!$A$2:$A$4955,$A1052,ObservedSpeciesData!$D$2:$D$4955,$D1052)),AVERAGEIFS(ObservedSpeciesData!AB$2:AB$4955,ObservedSpeciesData!$A$2:$A$4955,$A1052,ObservedSpeciesData!$D$2:$D$4955,$D1052),"")</f>
        <v/>
      </c>
      <c r="AC1052" s="24" t="str">
        <f>IF(ISNUMBER(AVERAGEIFS(ObservedSpeciesData!AC$2:AC$4955,ObservedSpeciesData!$A$2:$A$4955,$A1052,ObservedSpeciesData!$D$2:$D$4955,$D1052)),AVERAGEIFS(ObservedSpeciesData!AC$2:AC$4955,ObservedSpeciesData!$A$2:$A$4955,$A1052,ObservedSpeciesData!$D$2:$D$4955,$D1052),"")</f>
        <v/>
      </c>
      <c r="AD1052" s="23" t="str">
        <f>IF(ISNUMBER(AVERAGEIFS(ObservedSpeciesData!AD$2:AD$4955,ObservedSpeciesData!$A$2:$A$4955,$A1052,ObservedSpeciesData!$D$2:$D$4955,$D1052)),AVERAGEIFS(ObservedSpeciesData!AD$2:AD$4955,ObservedSpeciesData!$A$2:$A$4955,$A1052,ObservedSpeciesData!$D$2:$D$4955,$D1052),"")</f>
        <v/>
      </c>
      <c r="AE1052" s="24" t="str">
        <f>IF(ISNUMBER(AVERAGEIFS(ObservedSpeciesData!AE$2:AE$4955,ObservedSpeciesData!$A$2:$A$4955,$A1052,ObservedSpeciesData!$D$2:$D$4955,$D1052)),AVERAGEIFS(ObservedSpeciesData!AE$2:AE$4955,ObservedSpeciesData!$A$2:$A$4955,$A1052,ObservedSpeciesData!$D$2:$D$4955,$D1052),"")</f>
        <v/>
      </c>
      <c r="AF1052" s="23"/>
      <c r="AG1052" s="24"/>
      <c r="AH1052" s="23" t="str">
        <f>IF(ISNUMBER(AVERAGEIFS(ObservedSpeciesData!AH$2:AH$4955,ObservedSpeciesData!$A$2:$A$4955,$A1052,ObservedSpeciesData!$D$2:$D$4955,$D1052)),AVERAGEIFS(ObservedSpeciesData!AH$2:AH$4955,ObservedSpeciesData!$A$2:$A$4955,$A1052,ObservedSpeciesData!$D$2:$D$4955,$D1052),"")</f>
        <v/>
      </c>
      <c r="AI1052" s="23" t="str">
        <f>IF(ISNUMBER(AVERAGEIFS(ObservedSpeciesData!AI$2:AI$4955,ObservedSpeciesData!$A$2:$A$4955,$A1052,ObservedSpeciesData!$C$2:$C$4955,$C1052,ObservedSpeciesData!$D$2:$D$4955,$D1052)),AVERAGEIFS(ObservedSpeciesData!AI$2:AI$4955,ObservedSpeciesData!$A$2:$A$4955,$A1052,ObservedSpeciesData!$C$2:$C$4955,$C1052,ObservedSpeciesData!$D$2:$D$4955,$D1052),"")</f>
        <v/>
      </c>
      <c r="AJ1052" s="2">
        <f>COUNTIFS(ObservedSpeciesData!$A$2:$A$828,$A1052,ObservedSpeciesData!$D$2:$D$828,$D1052)</f>
        <v>0</v>
      </c>
      <c r="AK1052" s="2">
        <f t="shared" si="16"/>
        <v>1</v>
      </c>
    </row>
    <row r="1053" spans="1:37" x14ac:dyDescent="0.25">
      <c r="A1053" s="14" t="s">
        <v>95</v>
      </c>
      <c r="B1053" t="s">
        <v>80</v>
      </c>
      <c r="C1053" t="s">
        <v>90</v>
      </c>
      <c r="D1053" s="13">
        <v>42333</v>
      </c>
      <c r="E1053">
        <v>1</v>
      </c>
      <c r="F1053">
        <v>50</v>
      </c>
      <c r="G1053" s="2" t="s">
        <v>87</v>
      </c>
      <c r="H1053" s="2" t="s">
        <v>11</v>
      </c>
      <c r="I1053">
        <v>10</v>
      </c>
      <c r="J1053" s="2" t="s">
        <v>88</v>
      </c>
      <c r="K1053" s="2">
        <f>IF(ISNUMBER(AVERAGEIFS(ObservedSpeciesData!K$2:K$4955,ObservedSpeciesData!$A$2:$A$4955,$A1053,ObservedSpeciesData!$D$2:$D$4955,$D1053)),AVERAGEIFS(ObservedSpeciesData!K$2:K$4955,ObservedSpeciesData!$A$2:$A$4955,$A1053,ObservedSpeciesData!$D$2:$D$4955,$D1053),"")</f>
        <v>45</v>
      </c>
      <c r="L1053" s="26">
        <f>IF(ISNUMBER(AVERAGEIFS(ObservedSpeciesData!L$2:L$4955,ObservedSpeciesData!$A$2:$A$4955,$A1053,ObservedSpeciesData!$D$2:$D$4955,$D1053)),AVERAGEIFS(ObservedSpeciesData!L$2:L$4955,ObservedSpeciesData!$A$2:$A$4955,$A1053,ObservedSpeciesData!$D$2:$D$4955,$D1053),"")</f>
        <v>2216</v>
      </c>
      <c r="M1053" s="23">
        <f>IF(ISNUMBER(AVERAGEIFS(ObservedSpeciesData!M$2:M$4955,ObservedSpeciesData!$A$2:$A$4955,$A1053,ObservedSpeciesData!$D$2:$D$4955,$D1053)),AVERAGEIFS(ObservedSpeciesData!M$2:M$4955,ObservedSpeciesData!$A$2:$A$4955,$A1053,ObservedSpeciesData!$D$2:$D$4955,$D1053),"")</f>
        <v>221.6</v>
      </c>
      <c r="N1053" s="23" t="str">
        <f>IF(ISNUMBER(AVERAGEIFS(ObservedSpeciesData!N$2:N$4955,ObservedSpeciesData!$A$2:$A$4955,$A1053,ObservedSpeciesData!$D$2:$D$4955,$D1053)),AVERAGEIFS(ObservedSpeciesData!N$2:N$4955,ObservedSpeciesData!$A$2:$A$4955,$A1053,ObservedSpeciesData!$D$2:$D$4955,$D1053),"")</f>
        <v/>
      </c>
      <c r="O1053" s="23" t="str">
        <f>IF(ISNUMBER(AVERAGEIFS(ObservedSpeciesData!O$2:O$4955,ObservedSpeciesData!$A$2:$A$4955,$A1053,ObservedSpeciesData!$D$2:$D$4955,$D1053)),AVERAGEIFS(ObservedSpeciesData!O$2:O$4955,ObservedSpeciesData!$A$2:$A$4955,$A1053,ObservedSpeciesData!$D$2:$D$4955,$D1053),"")</f>
        <v/>
      </c>
      <c r="P1053" s="23" t="str">
        <f>IF(ISNUMBER(AVERAGEIFS(ObservedSpeciesData!P$2:P$4955,ObservedSpeciesData!$A$2:$A$4955,$A1053,ObservedSpeciesData!$C$2:$C$4955,$C1053,ObservedSpeciesData!$D$2:$D$4955,$D1053)),AVERAGEIFS(ObservedSpeciesData!P$2:P$4955,ObservedSpeciesData!$A$2:$A$4955,$A1053,ObservedSpeciesData!$C$2:$C$4955,$C1053,ObservedSpeciesData!$D$2:$D$4955,$D1053),"")</f>
        <v/>
      </c>
      <c r="Q1053" s="23"/>
      <c r="R1053" s="25" t="str">
        <f>IF(ISNUMBER(AVERAGEIFS(ObservedSpeciesData!R$2:R$4955,ObservedSpeciesData!$A$2:$A$4955,$A1053,ObservedSpeciesData!$D$2:$D$4955,$D1053)),AVERAGEIFS(ObservedSpeciesData!R$2:R$4955,ObservedSpeciesData!$A$2:$A$4955,$A1053,ObservedSpeciesData!$D$2:$D$4955,$D1053),"")</f>
        <v/>
      </c>
      <c r="S1053" s="25" t="str">
        <f>IF(ISNUMBER(AVERAGEIFS(ObservedSpeciesData!S$2:S$4955,ObservedSpeciesData!$A$2:$A$4955,$A1053,ObservedSpeciesData!$D$2:$D$4955,$D1053)),AVERAGEIFS(ObservedSpeciesData!S$2:S$4955,ObservedSpeciesData!$A$2:$A$4955,$A1053,ObservedSpeciesData!$D$2:$D$4955,$D1053),"")</f>
        <v/>
      </c>
      <c r="T1053" s="23" t="str">
        <f>IF(ISNUMBER(AVERAGEIFS(ObservedSpeciesData!T$2:T$4955,ObservedSpeciesData!$A$2:$A$4955,$A1053,ObservedSpeciesData!$D$2:$D$4955,$D1053)),AVERAGEIFS(ObservedSpeciesData!T$2:T$4955,ObservedSpeciesData!$A$2:$A$4955,$A1053,ObservedSpeciesData!$D$2:$D$4955,$D1053),"")</f>
        <v/>
      </c>
      <c r="U1053" s="24" t="str">
        <f>IF(ISNUMBER(AVERAGEIFS(ObservedSpeciesData!U$2:U$4955,ObservedSpeciesData!$A$2:$A$4955,$A1053,ObservedSpeciesData!$C$2:$C$4955,$C1053,ObservedSpeciesData!$D$2:$D$4955,$D1053)),AVERAGEIFS(ObservedSpeciesData!U$2:U$4955,ObservedSpeciesData!$A$2:$A$4955,$A1053,ObservedSpeciesData!$C$2:$C$4955,$C1053,ObservedSpeciesData!$D$2:$D$4955,$D1053),"")</f>
        <v/>
      </c>
      <c r="V1053" s="23" t="str">
        <f>IF(ISNUMBER(AVERAGEIFS(ObservedSpeciesData!V$2:V$4955,ObservedSpeciesData!$A$2:$A$4955,$A1053,ObservedSpeciesData!$D$2:$D$4955,$D1053)),AVERAGEIFS(ObservedSpeciesData!V$2:V$4955,ObservedSpeciesData!$A$2:$A$4955,$A1053,ObservedSpeciesData!$D$2:$D$4955,$D1053),"")</f>
        <v/>
      </c>
      <c r="W1053" s="23" t="str">
        <f>IF(ISNUMBER(AVERAGEIFS(ObservedSpeciesData!W$2:W$4955,ObservedSpeciesData!$A$2:$A$4955,$A1053,ObservedSpeciesData!$D$2:$D$4955,$D1053)),AVERAGEIFS(ObservedSpeciesData!W$2:W$4955,ObservedSpeciesData!$A$2:$A$4955,$A1053,ObservedSpeciesData!$D$2:$D$4955,$D1053),"")</f>
        <v/>
      </c>
      <c r="X1053" s="23" t="str">
        <f>IF(ISNUMBER(AVERAGEIFS(ObservedSpeciesData!X$2:X$4955,ObservedSpeciesData!$A$2:$A$4955,$A1053,ObservedSpeciesData!$D$2:$D$4955,$D1053)),AVERAGEIFS(ObservedSpeciesData!X$2:X$4955,ObservedSpeciesData!$A$2:$A$4955,$A1053,ObservedSpeciesData!$D$2:$D$4955,$D1053),"")</f>
        <v/>
      </c>
      <c r="Y1053" s="23" t="str">
        <f>IF(ISNUMBER(AVERAGEIFS(ObservedSpeciesData!Y$2:Y$4955,ObservedSpeciesData!$A$2:$A$4955,$A1053,ObservedSpeciesData!$D$2:$D$4955,$D1053)),AVERAGEIFS(ObservedSpeciesData!Y$2:Y$4955,ObservedSpeciesData!$A$2:$A$4955,$A1053,ObservedSpeciesData!$D$2:$D$4955,$D1053),"")</f>
        <v/>
      </c>
      <c r="Z1053" s="23" t="str">
        <f>IF(ISNUMBER(AVERAGEIFS(ObservedSpeciesData!Z$2:Z$4955,ObservedSpeciesData!$A$2:$A$4955,$A1053,ObservedSpeciesData!$D$2:$D$4955,$D1053)),AVERAGEIFS(ObservedSpeciesData!Z$2:Z$4955,ObservedSpeciesData!$A$2:$A$4955,$A1053,ObservedSpeciesData!$D$2:$D$4955,$D1053),"")</f>
        <v/>
      </c>
      <c r="AA1053" s="23" t="str">
        <f>IF(ISNUMBER(AVERAGEIFS(ObservedSpeciesData!AA$2:AA$4955,ObservedSpeciesData!$A$2:$A$4955,$A1053,ObservedSpeciesData!$D$2:$D$4955,$D1053)),AVERAGEIFS(ObservedSpeciesData!AA$2:AA$4955,ObservedSpeciesData!$A$2:$A$4955,$A1053,ObservedSpeciesData!$D$2:$D$4955,$D1053),"")</f>
        <v/>
      </c>
      <c r="AB1053" s="24" t="str">
        <f>IF(ISNUMBER(AVERAGEIFS(ObservedSpeciesData!AB$2:AB$4955,ObservedSpeciesData!$A$2:$A$4955,$A1053,ObservedSpeciesData!$D$2:$D$4955,$D1053)),AVERAGEIFS(ObservedSpeciesData!AB$2:AB$4955,ObservedSpeciesData!$A$2:$A$4955,$A1053,ObservedSpeciesData!$D$2:$D$4955,$D1053),"")</f>
        <v/>
      </c>
      <c r="AC1053" s="24" t="str">
        <f>IF(ISNUMBER(AVERAGEIFS(ObservedSpeciesData!AC$2:AC$4955,ObservedSpeciesData!$A$2:$A$4955,$A1053,ObservedSpeciesData!$D$2:$D$4955,$D1053)),AVERAGEIFS(ObservedSpeciesData!AC$2:AC$4955,ObservedSpeciesData!$A$2:$A$4955,$A1053,ObservedSpeciesData!$D$2:$D$4955,$D1053),"")</f>
        <v/>
      </c>
      <c r="AD1053" s="23" t="str">
        <f>IF(ISNUMBER(AVERAGEIFS(ObservedSpeciesData!AD$2:AD$4955,ObservedSpeciesData!$A$2:$A$4955,$A1053,ObservedSpeciesData!$D$2:$D$4955,$D1053)),AVERAGEIFS(ObservedSpeciesData!AD$2:AD$4955,ObservedSpeciesData!$A$2:$A$4955,$A1053,ObservedSpeciesData!$D$2:$D$4955,$D1053),"")</f>
        <v/>
      </c>
      <c r="AE1053" s="24" t="str">
        <f>IF(ISNUMBER(AVERAGEIFS(ObservedSpeciesData!AE$2:AE$4955,ObservedSpeciesData!$A$2:$A$4955,$A1053,ObservedSpeciesData!$D$2:$D$4955,$D1053)),AVERAGEIFS(ObservedSpeciesData!AE$2:AE$4955,ObservedSpeciesData!$A$2:$A$4955,$A1053,ObservedSpeciesData!$D$2:$D$4955,$D1053),"")</f>
        <v/>
      </c>
      <c r="AF1053" s="23"/>
      <c r="AG1053" s="24"/>
      <c r="AH1053" s="23" t="str">
        <f>IF(ISNUMBER(AVERAGEIFS(ObservedSpeciesData!AH$2:AH$4955,ObservedSpeciesData!$A$2:$A$4955,$A1053,ObservedSpeciesData!$D$2:$D$4955,$D1053)),AVERAGEIFS(ObservedSpeciesData!AH$2:AH$4955,ObservedSpeciesData!$A$2:$A$4955,$A1053,ObservedSpeciesData!$D$2:$D$4955,$D1053),"")</f>
        <v/>
      </c>
      <c r="AI1053" s="23" t="str">
        <f>IF(ISNUMBER(AVERAGEIFS(ObservedSpeciesData!AI$2:AI$4955,ObservedSpeciesData!$A$2:$A$4955,$A1053,ObservedSpeciesData!$C$2:$C$4955,$C1053,ObservedSpeciesData!$D$2:$D$4955,$D1053)),AVERAGEIFS(ObservedSpeciesData!AI$2:AI$4955,ObservedSpeciesData!$A$2:$A$4955,$A1053,ObservedSpeciesData!$C$2:$C$4955,$C1053,ObservedSpeciesData!$D$2:$D$4955,$D1053),"")</f>
        <v/>
      </c>
      <c r="AJ1053" s="2">
        <f>COUNTIFS(ObservedSpeciesData!$A$2:$A$828,$A1053,ObservedSpeciesData!$D$2:$D$828,$D1053)</f>
        <v>0</v>
      </c>
      <c r="AK1053" s="2">
        <f t="shared" si="16"/>
        <v>1</v>
      </c>
    </row>
    <row r="1054" spans="1:37" x14ac:dyDescent="0.25">
      <c r="A1054" s="14" t="s">
        <v>94</v>
      </c>
      <c r="B1054" t="s">
        <v>80</v>
      </c>
      <c r="C1054" t="s">
        <v>90</v>
      </c>
      <c r="D1054" s="13">
        <v>42333</v>
      </c>
      <c r="E1054">
        <v>1</v>
      </c>
      <c r="F1054">
        <v>100</v>
      </c>
      <c r="G1054" s="2" t="s">
        <v>87</v>
      </c>
      <c r="H1054" s="2" t="s">
        <v>11</v>
      </c>
      <c r="I1054">
        <v>10</v>
      </c>
      <c r="J1054" s="2" t="s">
        <v>88</v>
      </c>
      <c r="K1054" s="2">
        <f>IF(ISNUMBER(AVERAGEIFS(ObservedSpeciesData!K$2:K$4955,ObservedSpeciesData!$A$2:$A$4955,$A1054,ObservedSpeciesData!$D$2:$D$4955,$D1054)),AVERAGEIFS(ObservedSpeciesData!K$2:K$4955,ObservedSpeciesData!$A$2:$A$4955,$A1054,ObservedSpeciesData!$D$2:$D$4955,$D1054),"")</f>
        <v>90</v>
      </c>
      <c r="L1054" s="26">
        <f>IF(ISNUMBER(AVERAGEIFS(ObservedSpeciesData!L$2:L$4955,ObservedSpeciesData!$A$2:$A$4955,$A1054,ObservedSpeciesData!$D$2:$D$4955,$D1054)),AVERAGEIFS(ObservedSpeciesData!L$2:L$4955,ObservedSpeciesData!$A$2:$A$4955,$A1054,ObservedSpeciesData!$D$2:$D$4955,$D1054),"")</f>
        <v>2344</v>
      </c>
      <c r="M1054" s="23">
        <f>IF(ISNUMBER(AVERAGEIFS(ObservedSpeciesData!M$2:M$4955,ObservedSpeciesData!$A$2:$A$4955,$A1054,ObservedSpeciesData!$D$2:$D$4955,$D1054)),AVERAGEIFS(ObservedSpeciesData!M$2:M$4955,ObservedSpeciesData!$A$2:$A$4955,$A1054,ObservedSpeciesData!$D$2:$D$4955,$D1054),"")</f>
        <v>234.4</v>
      </c>
      <c r="N1054" s="23" t="str">
        <f>IF(ISNUMBER(AVERAGEIFS(ObservedSpeciesData!N$2:N$4955,ObservedSpeciesData!$A$2:$A$4955,$A1054,ObservedSpeciesData!$D$2:$D$4955,$D1054)),AVERAGEIFS(ObservedSpeciesData!N$2:N$4955,ObservedSpeciesData!$A$2:$A$4955,$A1054,ObservedSpeciesData!$D$2:$D$4955,$D1054),"")</f>
        <v/>
      </c>
      <c r="O1054" s="23" t="str">
        <f>IF(ISNUMBER(AVERAGEIFS(ObservedSpeciesData!O$2:O$4955,ObservedSpeciesData!$A$2:$A$4955,$A1054,ObservedSpeciesData!$D$2:$D$4955,$D1054)),AVERAGEIFS(ObservedSpeciesData!O$2:O$4955,ObservedSpeciesData!$A$2:$A$4955,$A1054,ObservedSpeciesData!$D$2:$D$4955,$D1054),"")</f>
        <v/>
      </c>
      <c r="P1054" s="23" t="str">
        <f>IF(ISNUMBER(AVERAGEIFS(ObservedSpeciesData!P$2:P$4955,ObservedSpeciesData!$A$2:$A$4955,$A1054,ObservedSpeciesData!$C$2:$C$4955,$C1054,ObservedSpeciesData!$D$2:$D$4955,$D1054)),AVERAGEIFS(ObservedSpeciesData!P$2:P$4955,ObservedSpeciesData!$A$2:$A$4955,$A1054,ObservedSpeciesData!$C$2:$C$4955,$C1054,ObservedSpeciesData!$D$2:$D$4955,$D1054),"")</f>
        <v/>
      </c>
      <c r="Q1054" s="23"/>
      <c r="R1054" s="25" t="str">
        <f>IF(ISNUMBER(AVERAGEIFS(ObservedSpeciesData!R$2:R$4955,ObservedSpeciesData!$A$2:$A$4955,$A1054,ObservedSpeciesData!$D$2:$D$4955,$D1054)),AVERAGEIFS(ObservedSpeciesData!R$2:R$4955,ObservedSpeciesData!$A$2:$A$4955,$A1054,ObservedSpeciesData!$D$2:$D$4955,$D1054),"")</f>
        <v/>
      </c>
      <c r="S1054" s="25" t="str">
        <f>IF(ISNUMBER(AVERAGEIFS(ObservedSpeciesData!S$2:S$4955,ObservedSpeciesData!$A$2:$A$4955,$A1054,ObservedSpeciesData!$D$2:$D$4955,$D1054)),AVERAGEIFS(ObservedSpeciesData!S$2:S$4955,ObservedSpeciesData!$A$2:$A$4955,$A1054,ObservedSpeciesData!$D$2:$D$4955,$D1054),"")</f>
        <v/>
      </c>
      <c r="T1054" s="23" t="str">
        <f>IF(ISNUMBER(AVERAGEIFS(ObservedSpeciesData!T$2:T$4955,ObservedSpeciesData!$A$2:$A$4955,$A1054,ObservedSpeciesData!$D$2:$D$4955,$D1054)),AVERAGEIFS(ObservedSpeciesData!T$2:T$4955,ObservedSpeciesData!$A$2:$A$4955,$A1054,ObservedSpeciesData!$D$2:$D$4955,$D1054),"")</f>
        <v/>
      </c>
      <c r="U1054" s="24" t="str">
        <f>IF(ISNUMBER(AVERAGEIFS(ObservedSpeciesData!U$2:U$4955,ObservedSpeciesData!$A$2:$A$4955,$A1054,ObservedSpeciesData!$C$2:$C$4955,$C1054,ObservedSpeciesData!$D$2:$D$4955,$D1054)),AVERAGEIFS(ObservedSpeciesData!U$2:U$4955,ObservedSpeciesData!$A$2:$A$4955,$A1054,ObservedSpeciesData!$C$2:$C$4955,$C1054,ObservedSpeciesData!$D$2:$D$4955,$D1054),"")</f>
        <v/>
      </c>
      <c r="V1054" s="23" t="str">
        <f>IF(ISNUMBER(AVERAGEIFS(ObservedSpeciesData!V$2:V$4955,ObservedSpeciesData!$A$2:$A$4955,$A1054,ObservedSpeciesData!$D$2:$D$4955,$D1054)),AVERAGEIFS(ObservedSpeciesData!V$2:V$4955,ObservedSpeciesData!$A$2:$A$4955,$A1054,ObservedSpeciesData!$D$2:$D$4955,$D1054),"")</f>
        <v/>
      </c>
      <c r="W1054" s="23" t="str">
        <f>IF(ISNUMBER(AVERAGEIFS(ObservedSpeciesData!W$2:W$4955,ObservedSpeciesData!$A$2:$A$4955,$A1054,ObservedSpeciesData!$D$2:$D$4955,$D1054)),AVERAGEIFS(ObservedSpeciesData!W$2:W$4955,ObservedSpeciesData!$A$2:$A$4955,$A1054,ObservedSpeciesData!$D$2:$D$4955,$D1054),"")</f>
        <v/>
      </c>
      <c r="X1054" s="23" t="str">
        <f>IF(ISNUMBER(AVERAGEIFS(ObservedSpeciesData!X$2:X$4955,ObservedSpeciesData!$A$2:$A$4955,$A1054,ObservedSpeciesData!$D$2:$D$4955,$D1054)),AVERAGEIFS(ObservedSpeciesData!X$2:X$4955,ObservedSpeciesData!$A$2:$A$4955,$A1054,ObservedSpeciesData!$D$2:$D$4955,$D1054),"")</f>
        <v/>
      </c>
      <c r="Y1054" s="23" t="str">
        <f>IF(ISNUMBER(AVERAGEIFS(ObservedSpeciesData!Y$2:Y$4955,ObservedSpeciesData!$A$2:$A$4955,$A1054,ObservedSpeciesData!$D$2:$D$4955,$D1054)),AVERAGEIFS(ObservedSpeciesData!Y$2:Y$4955,ObservedSpeciesData!$A$2:$A$4955,$A1054,ObservedSpeciesData!$D$2:$D$4955,$D1054),"")</f>
        <v/>
      </c>
      <c r="Z1054" s="23" t="str">
        <f>IF(ISNUMBER(AVERAGEIFS(ObservedSpeciesData!Z$2:Z$4955,ObservedSpeciesData!$A$2:$A$4955,$A1054,ObservedSpeciesData!$D$2:$D$4955,$D1054)),AVERAGEIFS(ObservedSpeciesData!Z$2:Z$4955,ObservedSpeciesData!$A$2:$A$4955,$A1054,ObservedSpeciesData!$D$2:$D$4955,$D1054),"")</f>
        <v/>
      </c>
      <c r="AA1054" s="23" t="str">
        <f>IF(ISNUMBER(AVERAGEIFS(ObservedSpeciesData!AA$2:AA$4955,ObservedSpeciesData!$A$2:$A$4955,$A1054,ObservedSpeciesData!$D$2:$D$4955,$D1054)),AVERAGEIFS(ObservedSpeciesData!AA$2:AA$4955,ObservedSpeciesData!$A$2:$A$4955,$A1054,ObservedSpeciesData!$D$2:$D$4955,$D1054),"")</f>
        <v/>
      </c>
      <c r="AB1054" s="24" t="str">
        <f>IF(ISNUMBER(AVERAGEIFS(ObservedSpeciesData!AB$2:AB$4955,ObservedSpeciesData!$A$2:$A$4955,$A1054,ObservedSpeciesData!$D$2:$D$4955,$D1054)),AVERAGEIFS(ObservedSpeciesData!AB$2:AB$4955,ObservedSpeciesData!$A$2:$A$4955,$A1054,ObservedSpeciesData!$D$2:$D$4955,$D1054),"")</f>
        <v/>
      </c>
      <c r="AC1054" s="24" t="str">
        <f>IF(ISNUMBER(AVERAGEIFS(ObservedSpeciesData!AC$2:AC$4955,ObservedSpeciesData!$A$2:$A$4955,$A1054,ObservedSpeciesData!$D$2:$D$4955,$D1054)),AVERAGEIFS(ObservedSpeciesData!AC$2:AC$4955,ObservedSpeciesData!$A$2:$A$4955,$A1054,ObservedSpeciesData!$D$2:$D$4955,$D1054),"")</f>
        <v/>
      </c>
      <c r="AD1054" s="23" t="str">
        <f>IF(ISNUMBER(AVERAGEIFS(ObservedSpeciesData!AD$2:AD$4955,ObservedSpeciesData!$A$2:$A$4955,$A1054,ObservedSpeciesData!$D$2:$D$4955,$D1054)),AVERAGEIFS(ObservedSpeciesData!AD$2:AD$4955,ObservedSpeciesData!$A$2:$A$4955,$A1054,ObservedSpeciesData!$D$2:$D$4955,$D1054),"")</f>
        <v/>
      </c>
      <c r="AE1054" s="24" t="str">
        <f>IF(ISNUMBER(AVERAGEIFS(ObservedSpeciesData!AE$2:AE$4955,ObservedSpeciesData!$A$2:$A$4955,$A1054,ObservedSpeciesData!$D$2:$D$4955,$D1054)),AVERAGEIFS(ObservedSpeciesData!AE$2:AE$4955,ObservedSpeciesData!$A$2:$A$4955,$A1054,ObservedSpeciesData!$D$2:$D$4955,$D1054),"")</f>
        <v/>
      </c>
      <c r="AF1054" s="23"/>
      <c r="AG1054" s="24"/>
      <c r="AH1054" s="23" t="str">
        <f>IF(ISNUMBER(AVERAGEIFS(ObservedSpeciesData!AH$2:AH$4955,ObservedSpeciesData!$A$2:$A$4955,$A1054,ObservedSpeciesData!$D$2:$D$4955,$D1054)),AVERAGEIFS(ObservedSpeciesData!AH$2:AH$4955,ObservedSpeciesData!$A$2:$A$4955,$A1054,ObservedSpeciesData!$D$2:$D$4955,$D1054),"")</f>
        <v/>
      </c>
      <c r="AI1054" s="23" t="str">
        <f>IF(ISNUMBER(AVERAGEIFS(ObservedSpeciesData!AI$2:AI$4955,ObservedSpeciesData!$A$2:$A$4955,$A1054,ObservedSpeciesData!$C$2:$C$4955,$C1054,ObservedSpeciesData!$D$2:$D$4955,$D1054)),AVERAGEIFS(ObservedSpeciesData!AI$2:AI$4955,ObservedSpeciesData!$A$2:$A$4955,$A1054,ObservedSpeciesData!$C$2:$C$4955,$C1054,ObservedSpeciesData!$D$2:$D$4955,$D1054),"")</f>
        <v/>
      </c>
      <c r="AJ1054" s="2">
        <f>COUNTIFS(ObservedSpeciesData!$A$2:$A$828,$A1054,ObservedSpeciesData!$D$2:$D$828,$D1054)</f>
        <v>0</v>
      </c>
      <c r="AK1054" s="2">
        <f t="shared" si="16"/>
        <v>1</v>
      </c>
    </row>
    <row r="1055" spans="1:37" x14ac:dyDescent="0.25">
      <c r="A1055" s="14" t="s">
        <v>93</v>
      </c>
      <c r="B1055" t="s">
        <v>80</v>
      </c>
      <c r="C1055" t="s">
        <v>90</v>
      </c>
      <c r="D1055" s="13">
        <v>42333</v>
      </c>
      <c r="E1055">
        <v>1</v>
      </c>
      <c r="F1055">
        <v>200</v>
      </c>
      <c r="G1055" s="2" t="s">
        <v>87</v>
      </c>
      <c r="H1055" s="2" t="s">
        <v>11</v>
      </c>
      <c r="I1055">
        <v>10</v>
      </c>
      <c r="J1055" s="2" t="s">
        <v>88</v>
      </c>
      <c r="K1055" s="2">
        <f>IF(ISNUMBER(AVERAGEIFS(ObservedSpeciesData!K$2:K$4955,ObservedSpeciesData!$A$2:$A$4955,$A1055,ObservedSpeciesData!$D$2:$D$4955,$D1055)),AVERAGEIFS(ObservedSpeciesData!K$2:K$4955,ObservedSpeciesData!$A$2:$A$4955,$A1055,ObservedSpeciesData!$D$2:$D$4955,$D1055),"")</f>
        <v>180</v>
      </c>
      <c r="L1055" s="26">
        <f>IF(ISNUMBER(AVERAGEIFS(ObservedSpeciesData!L$2:L$4955,ObservedSpeciesData!$A$2:$A$4955,$A1055,ObservedSpeciesData!$D$2:$D$4955,$D1055)),AVERAGEIFS(ObservedSpeciesData!L$2:L$4955,ObservedSpeciesData!$A$2:$A$4955,$A1055,ObservedSpeciesData!$D$2:$D$4955,$D1055),"")</f>
        <v>2432</v>
      </c>
      <c r="M1055" s="23">
        <f>IF(ISNUMBER(AVERAGEIFS(ObservedSpeciesData!M$2:M$4955,ObservedSpeciesData!$A$2:$A$4955,$A1055,ObservedSpeciesData!$D$2:$D$4955,$D1055)),AVERAGEIFS(ObservedSpeciesData!M$2:M$4955,ObservedSpeciesData!$A$2:$A$4955,$A1055,ObservedSpeciesData!$D$2:$D$4955,$D1055),"")</f>
        <v>243.19999999999996</v>
      </c>
      <c r="N1055" s="23" t="str">
        <f>IF(ISNUMBER(AVERAGEIFS(ObservedSpeciesData!N$2:N$4955,ObservedSpeciesData!$A$2:$A$4955,$A1055,ObservedSpeciesData!$D$2:$D$4955,$D1055)),AVERAGEIFS(ObservedSpeciesData!N$2:N$4955,ObservedSpeciesData!$A$2:$A$4955,$A1055,ObservedSpeciesData!$D$2:$D$4955,$D1055),"")</f>
        <v/>
      </c>
      <c r="O1055" s="23" t="str">
        <f>IF(ISNUMBER(AVERAGEIFS(ObservedSpeciesData!O$2:O$4955,ObservedSpeciesData!$A$2:$A$4955,$A1055,ObservedSpeciesData!$D$2:$D$4955,$D1055)),AVERAGEIFS(ObservedSpeciesData!O$2:O$4955,ObservedSpeciesData!$A$2:$A$4955,$A1055,ObservedSpeciesData!$D$2:$D$4955,$D1055),"")</f>
        <v/>
      </c>
      <c r="P1055" s="23" t="str">
        <f>IF(ISNUMBER(AVERAGEIFS(ObservedSpeciesData!P$2:P$4955,ObservedSpeciesData!$A$2:$A$4955,$A1055,ObservedSpeciesData!$C$2:$C$4955,$C1055,ObservedSpeciesData!$D$2:$D$4955,$D1055)),AVERAGEIFS(ObservedSpeciesData!P$2:P$4955,ObservedSpeciesData!$A$2:$A$4955,$A1055,ObservedSpeciesData!$C$2:$C$4955,$C1055,ObservedSpeciesData!$D$2:$D$4955,$D1055),"")</f>
        <v/>
      </c>
      <c r="Q1055" s="23"/>
      <c r="R1055" s="25" t="str">
        <f>IF(ISNUMBER(AVERAGEIFS(ObservedSpeciesData!R$2:R$4955,ObservedSpeciesData!$A$2:$A$4955,$A1055,ObservedSpeciesData!$D$2:$D$4955,$D1055)),AVERAGEIFS(ObservedSpeciesData!R$2:R$4955,ObservedSpeciesData!$A$2:$A$4955,$A1055,ObservedSpeciesData!$D$2:$D$4955,$D1055),"")</f>
        <v/>
      </c>
      <c r="S1055" s="25" t="str">
        <f>IF(ISNUMBER(AVERAGEIFS(ObservedSpeciesData!S$2:S$4955,ObservedSpeciesData!$A$2:$A$4955,$A1055,ObservedSpeciesData!$D$2:$D$4955,$D1055)),AVERAGEIFS(ObservedSpeciesData!S$2:S$4955,ObservedSpeciesData!$A$2:$A$4955,$A1055,ObservedSpeciesData!$D$2:$D$4955,$D1055),"")</f>
        <v/>
      </c>
      <c r="T1055" s="23" t="str">
        <f>IF(ISNUMBER(AVERAGEIFS(ObservedSpeciesData!T$2:T$4955,ObservedSpeciesData!$A$2:$A$4955,$A1055,ObservedSpeciesData!$D$2:$D$4955,$D1055)),AVERAGEIFS(ObservedSpeciesData!T$2:T$4955,ObservedSpeciesData!$A$2:$A$4955,$A1055,ObservedSpeciesData!$D$2:$D$4955,$D1055),"")</f>
        <v/>
      </c>
      <c r="U1055" s="24" t="str">
        <f>IF(ISNUMBER(AVERAGEIFS(ObservedSpeciesData!U$2:U$4955,ObservedSpeciesData!$A$2:$A$4955,$A1055,ObservedSpeciesData!$C$2:$C$4955,$C1055,ObservedSpeciesData!$D$2:$D$4955,$D1055)),AVERAGEIFS(ObservedSpeciesData!U$2:U$4955,ObservedSpeciesData!$A$2:$A$4955,$A1055,ObservedSpeciesData!$C$2:$C$4955,$C1055,ObservedSpeciesData!$D$2:$D$4955,$D1055),"")</f>
        <v/>
      </c>
      <c r="V1055" s="23" t="str">
        <f>IF(ISNUMBER(AVERAGEIFS(ObservedSpeciesData!V$2:V$4955,ObservedSpeciesData!$A$2:$A$4955,$A1055,ObservedSpeciesData!$D$2:$D$4955,$D1055)),AVERAGEIFS(ObservedSpeciesData!V$2:V$4955,ObservedSpeciesData!$A$2:$A$4955,$A1055,ObservedSpeciesData!$D$2:$D$4955,$D1055),"")</f>
        <v/>
      </c>
      <c r="W1055" s="23" t="str">
        <f>IF(ISNUMBER(AVERAGEIFS(ObservedSpeciesData!W$2:W$4955,ObservedSpeciesData!$A$2:$A$4955,$A1055,ObservedSpeciesData!$D$2:$D$4955,$D1055)),AVERAGEIFS(ObservedSpeciesData!W$2:W$4955,ObservedSpeciesData!$A$2:$A$4955,$A1055,ObservedSpeciesData!$D$2:$D$4955,$D1055),"")</f>
        <v/>
      </c>
      <c r="X1055" s="23" t="str">
        <f>IF(ISNUMBER(AVERAGEIFS(ObservedSpeciesData!X$2:X$4955,ObservedSpeciesData!$A$2:$A$4955,$A1055,ObservedSpeciesData!$D$2:$D$4955,$D1055)),AVERAGEIFS(ObservedSpeciesData!X$2:X$4955,ObservedSpeciesData!$A$2:$A$4955,$A1055,ObservedSpeciesData!$D$2:$D$4955,$D1055),"")</f>
        <v/>
      </c>
      <c r="Y1055" s="23" t="str">
        <f>IF(ISNUMBER(AVERAGEIFS(ObservedSpeciesData!Y$2:Y$4955,ObservedSpeciesData!$A$2:$A$4955,$A1055,ObservedSpeciesData!$D$2:$D$4955,$D1055)),AVERAGEIFS(ObservedSpeciesData!Y$2:Y$4955,ObservedSpeciesData!$A$2:$A$4955,$A1055,ObservedSpeciesData!$D$2:$D$4955,$D1055),"")</f>
        <v/>
      </c>
      <c r="Z1055" s="23" t="str">
        <f>IF(ISNUMBER(AVERAGEIFS(ObservedSpeciesData!Z$2:Z$4955,ObservedSpeciesData!$A$2:$A$4955,$A1055,ObservedSpeciesData!$D$2:$D$4955,$D1055)),AVERAGEIFS(ObservedSpeciesData!Z$2:Z$4955,ObservedSpeciesData!$A$2:$A$4955,$A1055,ObservedSpeciesData!$D$2:$D$4955,$D1055),"")</f>
        <v/>
      </c>
      <c r="AA1055" s="23" t="str">
        <f>IF(ISNUMBER(AVERAGEIFS(ObservedSpeciesData!AA$2:AA$4955,ObservedSpeciesData!$A$2:$A$4955,$A1055,ObservedSpeciesData!$D$2:$D$4955,$D1055)),AVERAGEIFS(ObservedSpeciesData!AA$2:AA$4955,ObservedSpeciesData!$A$2:$A$4955,$A1055,ObservedSpeciesData!$D$2:$D$4955,$D1055),"")</f>
        <v/>
      </c>
      <c r="AB1055" s="24" t="str">
        <f>IF(ISNUMBER(AVERAGEIFS(ObservedSpeciesData!AB$2:AB$4955,ObservedSpeciesData!$A$2:$A$4955,$A1055,ObservedSpeciesData!$D$2:$D$4955,$D1055)),AVERAGEIFS(ObservedSpeciesData!AB$2:AB$4955,ObservedSpeciesData!$A$2:$A$4955,$A1055,ObservedSpeciesData!$D$2:$D$4955,$D1055),"")</f>
        <v/>
      </c>
      <c r="AC1055" s="24" t="str">
        <f>IF(ISNUMBER(AVERAGEIFS(ObservedSpeciesData!AC$2:AC$4955,ObservedSpeciesData!$A$2:$A$4955,$A1055,ObservedSpeciesData!$D$2:$D$4955,$D1055)),AVERAGEIFS(ObservedSpeciesData!AC$2:AC$4955,ObservedSpeciesData!$A$2:$A$4955,$A1055,ObservedSpeciesData!$D$2:$D$4955,$D1055),"")</f>
        <v/>
      </c>
      <c r="AD1055" s="23" t="str">
        <f>IF(ISNUMBER(AVERAGEIFS(ObservedSpeciesData!AD$2:AD$4955,ObservedSpeciesData!$A$2:$A$4955,$A1055,ObservedSpeciesData!$D$2:$D$4955,$D1055)),AVERAGEIFS(ObservedSpeciesData!AD$2:AD$4955,ObservedSpeciesData!$A$2:$A$4955,$A1055,ObservedSpeciesData!$D$2:$D$4955,$D1055),"")</f>
        <v/>
      </c>
      <c r="AE1055" s="24" t="str">
        <f>IF(ISNUMBER(AVERAGEIFS(ObservedSpeciesData!AE$2:AE$4955,ObservedSpeciesData!$A$2:$A$4955,$A1055,ObservedSpeciesData!$D$2:$D$4955,$D1055)),AVERAGEIFS(ObservedSpeciesData!AE$2:AE$4955,ObservedSpeciesData!$A$2:$A$4955,$A1055,ObservedSpeciesData!$D$2:$D$4955,$D1055),"")</f>
        <v/>
      </c>
      <c r="AF1055" s="23"/>
      <c r="AG1055" s="24"/>
      <c r="AH1055" s="23" t="str">
        <f>IF(ISNUMBER(AVERAGEIFS(ObservedSpeciesData!AH$2:AH$4955,ObservedSpeciesData!$A$2:$A$4955,$A1055,ObservedSpeciesData!$D$2:$D$4955,$D1055)),AVERAGEIFS(ObservedSpeciesData!AH$2:AH$4955,ObservedSpeciesData!$A$2:$A$4955,$A1055,ObservedSpeciesData!$D$2:$D$4955,$D1055),"")</f>
        <v/>
      </c>
      <c r="AI1055" s="23" t="str">
        <f>IF(ISNUMBER(AVERAGEIFS(ObservedSpeciesData!AI$2:AI$4955,ObservedSpeciesData!$A$2:$A$4955,$A1055,ObservedSpeciesData!$C$2:$C$4955,$C1055,ObservedSpeciesData!$D$2:$D$4955,$D1055)),AVERAGEIFS(ObservedSpeciesData!AI$2:AI$4955,ObservedSpeciesData!$A$2:$A$4955,$A1055,ObservedSpeciesData!$C$2:$C$4955,$C1055,ObservedSpeciesData!$D$2:$D$4955,$D1055),"")</f>
        <v/>
      </c>
      <c r="AJ1055" s="2">
        <f>COUNTIFS(ObservedSpeciesData!$A$2:$A$828,$A1055,ObservedSpeciesData!$D$2:$D$828,$D1055)</f>
        <v>0</v>
      </c>
      <c r="AK1055" s="2">
        <f t="shared" si="16"/>
        <v>1</v>
      </c>
    </row>
    <row r="1056" spans="1:37" x14ac:dyDescent="0.25">
      <c r="A1056" s="14" t="s">
        <v>92</v>
      </c>
      <c r="B1056" t="s">
        <v>80</v>
      </c>
      <c r="C1056" t="s">
        <v>90</v>
      </c>
      <c r="D1056" s="13">
        <v>42333</v>
      </c>
      <c r="E1056">
        <v>1</v>
      </c>
      <c r="F1056">
        <v>350</v>
      </c>
      <c r="G1056" s="2" t="s">
        <v>87</v>
      </c>
      <c r="H1056" s="2" t="s">
        <v>11</v>
      </c>
      <c r="I1056">
        <v>10</v>
      </c>
      <c r="J1056" s="2" t="s">
        <v>88</v>
      </c>
      <c r="K1056" s="2">
        <f>IF(ISNUMBER(AVERAGEIFS(ObservedSpeciesData!K$2:K$4955,ObservedSpeciesData!$A$2:$A$4955,$A1056,ObservedSpeciesData!$D$2:$D$4955,$D1056)),AVERAGEIFS(ObservedSpeciesData!K$2:K$4955,ObservedSpeciesData!$A$2:$A$4955,$A1056,ObservedSpeciesData!$D$2:$D$4955,$D1056),"")</f>
        <v>315</v>
      </c>
      <c r="L1056" s="26">
        <f>IF(ISNUMBER(AVERAGEIFS(ObservedSpeciesData!L$2:L$4955,ObservedSpeciesData!$A$2:$A$4955,$A1056,ObservedSpeciesData!$D$2:$D$4955,$D1056)),AVERAGEIFS(ObservedSpeciesData!L$2:L$4955,ObservedSpeciesData!$A$2:$A$4955,$A1056,ObservedSpeciesData!$D$2:$D$4955,$D1056),"")</f>
        <v>2448</v>
      </c>
      <c r="M1056" s="23">
        <f>IF(ISNUMBER(AVERAGEIFS(ObservedSpeciesData!M$2:M$4955,ObservedSpeciesData!$A$2:$A$4955,$A1056,ObservedSpeciesData!$D$2:$D$4955,$D1056)),AVERAGEIFS(ObservedSpeciesData!M$2:M$4955,ObservedSpeciesData!$A$2:$A$4955,$A1056,ObservedSpeciesData!$D$2:$D$4955,$D1056),"")</f>
        <v>244.79999999999998</v>
      </c>
      <c r="N1056" s="23" t="str">
        <f>IF(ISNUMBER(AVERAGEIFS(ObservedSpeciesData!N$2:N$4955,ObservedSpeciesData!$A$2:$A$4955,$A1056,ObservedSpeciesData!$D$2:$D$4955,$D1056)),AVERAGEIFS(ObservedSpeciesData!N$2:N$4955,ObservedSpeciesData!$A$2:$A$4955,$A1056,ObservedSpeciesData!$D$2:$D$4955,$D1056),"")</f>
        <v/>
      </c>
      <c r="O1056" s="23" t="str">
        <f>IF(ISNUMBER(AVERAGEIFS(ObservedSpeciesData!O$2:O$4955,ObservedSpeciesData!$A$2:$A$4955,$A1056,ObservedSpeciesData!$D$2:$D$4955,$D1056)),AVERAGEIFS(ObservedSpeciesData!O$2:O$4955,ObservedSpeciesData!$A$2:$A$4955,$A1056,ObservedSpeciesData!$D$2:$D$4955,$D1056),"")</f>
        <v/>
      </c>
      <c r="P1056" s="23" t="str">
        <f>IF(ISNUMBER(AVERAGEIFS(ObservedSpeciesData!P$2:P$4955,ObservedSpeciesData!$A$2:$A$4955,$A1056,ObservedSpeciesData!$C$2:$C$4955,$C1056,ObservedSpeciesData!$D$2:$D$4955,$D1056)),AVERAGEIFS(ObservedSpeciesData!P$2:P$4955,ObservedSpeciesData!$A$2:$A$4955,$A1056,ObservedSpeciesData!$C$2:$C$4955,$C1056,ObservedSpeciesData!$D$2:$D$4955,$D1056),"")</f>
        <v/>
      </c>
      <c r="Q1056" s="23"/>
      <c r="R1056" s="25" t="str">
        <f>IF(ISNUMBER(AVERAGEIFS(ObservedSpeciesData!R$2:R$4955,ObservedSpeciesData!$A$2:$A$4955,$A1056,ObservedSpeciesData!$D$2:$D$4955,$D1056)),AVERAGEIFS(ObservedSpeciesData!R$2:R$4955,ObservedSpeciesData!$A$2:$A$4955,$A1056,ObservedSpeciesData!$D$2:$D$4955,$D1056),"")</f>
        <v/>
      </c>
      <c r="S1056" s="25" t="str">
        <f>IF(ISNUMBER(AVERAGEIFS(ObservedSpeciesData!S$2:S$4955,ObservedSpeciesData!$A$2:$A$4955,$A1056,ObservedSpeciesData!$D$2:$D$4955,$D1056)),AVERAGEIFS(ObservedSpeciesData!S$2:S$4955,ObservedSpeciesData!$A$2:$A$4955,$A1056,ObservedSpeciesData!$D$2:$D$4955,$D1056),"")</f>
        <v/>
      </c>
      <c r="T1056" s="23" t="str">
        <f>IF(ISNUMBER(AVERAGEIFS(ObservedSpeciesData!T$2:T$4955,ObservedSpeciesData!$A$2:$A$4955,$A1056,ObservedSpeciesData!$D$2:$D$4955,$D1056)),AVERAGEIFS(ObservedSpeciesData!T$2:T$4955,ObservedSpeciesData!$A$2:$A$4955,$A1056,ObservedSpeciesData!$D$2:$D$4955,$D1056),"")</f>
        <v/>
      </c>
      <c r="U1056" s="24" t="str">
        <f>IF(ISNUMBER(AVERAGEIFS(ObservedSpeciesData!U$2:U$4955,ObservedSpeciesData!$A$2:$A$4955,$A1056,ObservedSpeciesData!$C$2:$C$4955,$C1056,ObservedSpeciesData!$D$2:$D$4955,$D1056)),AVERAGEIFS(ObservedSpeciesData!U$2:U$4955,ObservedSpeciesData!$A$2:$A$4955,$A1056,ObservedSpeciesData!$C$2:$C$4955,$C1056,ObservedSpeciesData!$D$2:$D$4955,$D1056),"")</f>
        <v/>
      </c>
      <c r="V1056" s="23" t="str">
        <f>IF(ISNUMBER(AVERAGEIFS(ObservedSpeciesData!V$2:V$4955,ObservedSpeciesData!$A$2:$A$4955,$A1056,ObservedSpeciesData!$D$2:$D$4955,$D1056)),AVERAGEIFS(ObservedSpeciesData!V$2:V$4955,ObservedSpeciesData!$A$2:$A$4955,$A1056,ObservedSpeciesData!$D$2:$D$4955,$D1056),"")</f>
        <v/>
      </c>
      <c r="W1056" s="23" t="str">
        <f>IF(ISNUMBER(AVERAGEIFS(ObservedSpeciesData!W$2:W$4955,ObservedSpeciesData!$A$2:$A$4955,$A1056,ObservedSpeciesData!$D$2:$D$4955,$D1056)),AVERAGEIFS(ObservedSpeciesData!W$2:W$4955,ObservedSpeciesData!$A$2:$A$4955,$A1056,ObservedSpeciesData!$D$2:$D$4955,$D1056),"")</f>
        <v/>
      </c>
      <c r="X1056" s="23" t="str">
        <f>IF(ISNUMBER(AVERAGEIFS(ObservedSpeciesData!X$2:X$4955,ObservedSpeciesData!$A$2:$A$4955,$A1056,ObservedSpeciesData!$D$2:$D$4955,$D1056)),AVERAGEIFS(ObservedSpeciesData!X$2:X$4955,ObservedSpeciesData!$A$2:$A$4955,$A1056,ObservedSpeciesData!$D$2:$D$4955,$D1056),"")</f>
        <v/>
      </c>
      <c r="Y1056" s="23" t="str">
        <f>IF(ISNUMBER(AVERAGEIFS(ObservedSpeciesData!Y$2:Y$4955,ObservedSpeciesData!$A$2:$A$4955,$A1056,ObservedSpeciesData!$D$2:$D$4955,$D1056)),AVERAGEIFS(ObservedSpeciesData!Y$2:Y$4955,ObservedSpeciesData!$A$2:$A$4955,$A1056,ObservedSpeciesData!$D$2:$D$4955,$D1056),"")</f>
        <v/>
      </c>
      <c r="Z1056" s="23" t="str">
        <f>IF(ISNUMBER(AVERAGEIFS(ObservedSpeciesData!Z$2:Z$4955,ObservedSpeciesData!$A$2:$A$4955,$A1056,ObservedSpeciesData!$D$2:$D$4955,$D1056)),AVERAGEIFS(ObservedSpeciesData!Z$2:Z$4955,ObservedSpeciesData!$A$2:$A$4955,$A1056,ObservedSpeciesData!$D$2:$D$4955,$D1056),"")</f>
        <v/>
      </c>
      <c r="AA1056" s="23" t="str">
        <f>IF(ISNUMBER(AVERAGEIFS(ObservedSpeciesData!AA$2:AA$4955,ObservedSpeciesData!$A$2:$A$4955,$A1056,ObservedSpeciesData!$D$2:$D$4955,$D1056)),AVERAGEIFS(ObservedSpeciesData!AA$2:AA$4955,ObservedSpeciesData!$A$2:$A$4955,$A1056,ObservedSpeciesData!$D$2:$D$4955,$D1056),"")</f>
        <v/>
      </c>
      <c r="AB1056" s="24" t="str">
        <f>IF(ISNUMBER(AVERAGEIFS(ObservedSpeciesData!AB$2:AB$4955,ObservedSpeciesData!$A$2:$A$4955,$A1056,ObservedSpeciesData!$D$2:$D$4955,$D1056)),AVERAGEIFS(ObservedSpeciesData!AB$2:AB$4955,ObservedSpeciesData!$A$2:$A$4955,$A1056,ObservedSpeciesData!$D$2:$D$4955,$D1056),"")</f>
        <v/>
      </c>
      <c r="AC1056" s="24" t="str">
        <f>IF(ISNUMBER(AVERAGEIFS(ObservedSpeciesData!AC$2:AC$4955,ObservedSpeciesData!$A$2:$A$4955,$A1056,ObservedSpeciesData!$D$2:$D$4955,$D1056)),AVERAGEIFS(ObservedSpeciesData!AC$2:AC$4955,ObservedSpeciesData!$A$2:$A$4955,$A1056,ObservedSpeciesData!$D$2:$D$4955,$D1056),"")</f>
        <v/>
      </c>
      <c r="AD1056" s="23" t="str">
        <f>IF(ISNUMBER(AVERAGEIFS(ObservedSpeciesData!AD$2:AD$4955,ObservedSpeciesData!$A$2:$A$4955,$A1056,ObservedSpeciesData!$D$2:$D$4955,$D1056)),AVERAGEIFS(ObservedSpeciesData!AD$2:AD$4955,ObservedSpeciesData!$A$2:$A$4955,$A1056,ObservedSpeciesData!$D$2:$D$4955,$D1056),"")</f>
        <v/>
      </c>
      <c r="AE1056" s="24" t="str">
        <f>IF(ISNUMBER(AVERAGEIFS(ObservedSpeciesData!AE$2:AE$4955,ObservedSpeciesData!$A$2:$A$4955,$A1056,ObservedSpeciesData!$D$2:$D$4955,$D1056)),AVERAGEIFS(ObservedSpeciesData!AE$2:AE$4955,ObservedSpeciesData!$A$2:$A$4955,$A1056,ObservedSpeciesData!$D$2:$D$4955,$D1056),"")</f>
        <v/>
      </c>
      <c r="AF1056" s="23"/>
      <c r="AG1056" s="24"/>
      <c r="AH1056" s="23" t="str">
        <f>IF(ISNUMBER(AVERAGEIFS(ObservedSpeciesData!AH$2:AH$4955,ObservedSpeciesData!$A$2:$A$4955,$A1056,ObservedSpeciesData!$D$2:$D$4955,$D1056)),AVERAGEIFS(ObservedSpeciesData!AH$2:AH$4955,ObservedSpeciesData!$A$2:$A$4955,$A1056,ObservedSpeciesData!$D$2:$D$4955,$D1056),"")</f>
        <v/>
      </c>
      <c r="AI1056" s="23" t="str">
        <f>IF(ISNUMBER(AVERAGEIFS(ObservedSpeciesData!AI$2:AI$4955,ObservedSpeciesData!$A$2:$A$4955,$A1056,ObservedSpeciesData!$C$2:$C$4955,$C1056,ObservedSpeciesData!$D$2:$D$4955,$D1056)),AVERAGEIFS(ObservedSpeciesData!AI$2:AI$4955,ObservedSpeciesData!$A$2:$A$4955,$A1056,ObservedSpeciesData!$C$2:$C$4955,$C1056,ObservedSpeciesData!$D$2:$D$4955,$D1056),"")</f>
        <v/>
      </c>
      <c r="AJ1056" s="2">
        <f>COUNTIFS(ObservedSpeciesData!$A$2:$A$828,$A1056,ObservedSpeciesData!$D$2:$D$828,$D1056)</f>
        <v>0</v>
      </c>
      <c r="AK1056" s="2">
        <f t="shared" si="16"/>
        <v>1</v>
      </c>
    </row>
    <row r="1057" spans="1:37" x14ac:dyDescent="0.25">
      <c r="A1057" s="14" t="s">
        <v>91</v>
      </c>
      <c r="B1057" t="s">
        <v>80</v>
      </c>
      <c r="C1057" t="s">
        <v>90</v>
      </c>
      <c r="D1057" s="13">
        <v>42333</v>
      </c>
      <c r="E1057">
        <v>1</v>
      </c>
      <c r="F1057">
        <v>500</v>
      </c>
      <c r="G1057" s="2" t="s">
        <v>87</v>
      </c>
      <c r="H1057" s="2" t="s">
        <v>11</v>
      </c>
      <c r="I1057">
        <v>10</v>
      </c>
      <c r="J1057" s="2" t="s">
        <v>88</v>
      </c>
      <c r="K1057" s="2">
        <f>IF(ISNUMBER(AVERAGEIFS(ObservedSpeciesData!K$2:K$4955,ObservedSpeciesData!$A$2:$A$4955,$A1057,ObservedSpeciesData!$D$2:$D$4955,$D1057)),AVERAGEIFS(ObservedSpeciesData!K$2:K$4955,ObservedSpeciesData!$A$2:$A$4955,$A1057,ObservedSpeciesData!$D$2:$D$4955,$D1057),"")</f>
        <v>450</v>
      </c>
      <c r="L1057" s="26">
        <f>IF(ISNUMBER(AVERAGEIFS(ObservedSpeciesData!L$2:L$4955,ObservedSpeciesData!$A$2:$A$4955,$A1057,ObservedSpeciesData!$D$2:$D$4955,$D1057)),AVERAGEIFS(ObservedSpeciesData!L$2:L$4955,ObservedSpeciesData!$A$2:$A$4955,$A1057,ObservedSpeciesData!$D$2:$D$4955,$D1057),"")</f>
        <v>2456</v>
      </c>
      <c r="M1057" s="23">
        <f>IF(ISNUMBER(AVERAGEIFS(ObservedSpeciesData!M$2:M$4955,ObservedSpeciesData!$A$2:$A$4955,$A1057,ObservedSpeciesData!$D$2:$D$4955,$D1057)),AVERAGEIFS(ObservedSpeciesData!M$2:M$4955,ObservedSpeciesData!$A$2:$A$4955,$A1057,ObservedSpeciesData!$D$2:$D$4955,$D1057),"")</f>
        <v>245.6</v>
      </c>
      <c r="N1057" s="23" t="str">
        <f>IF(ISNUMBER(AVERAGEIFS(ObservedSpeciesData!N$2:N$4955,ObservedSpeciesData!$A$2:$A$4955,$A1057,ObservedSpeciesData!$D$2:$D$4955,$D1057)),AVERAGEIFS(ObservedSpeciesData!N$2:N$4955,ObservedSpeciesData!$A$2:$A$4955,$A1057,ObservedSpeciesData!$D$2:$D$4955,$D1057),"")</f>
        <v/>
      </c>
      <c r="O1057" s="23" t="str">
        <f>IF(ISNUMBER(AVERAGEIFS(ObservedSpeciesData!O$2:O$4955,ObservedSpeciesData!$A$2:$A$4955,$A1057,ObservedSpeciesData!$D$2:$D$4955,$D1057)),AVERAGEIFS(ObservedSpeciesData!O$2:O$4955,ObservedSpeciesData!$A$2:$A$4955,$A1057,ObservedSpeciesData!$D$2:$D$4955,$D1057),"")</f>
        <v/>
      </c>
      <c r="P1057" s="23" t="str">
        <f>IF(ISNUMBER(AVERAGEIFS(ObservedSpeciesData!P$2:P$4955,ObservedSpeciesData!$A$2:$A$4955,$A1057,ObservedSpeciesData!$C$2:$C$4955,$C1057,ObservedSpeciesData!$D$2:$D$4955,$D1057)),AVERAGEIFS(ObservedSpeciesData!P$2:P$4955,ObservedSpeciesData!$A$2:$A$4955,$A1057,ObservedSpeciesData!$C$2:$C$4955,$C1057,ObservedSpeciesData!$D$2:$D$4955,$D1057),"")</f>
        <v/>
      </c>
      <c r="Q1057" s="23"/>
      <c r="R1057" s="25" t="str">
        <f>IF(ISNUMBER(AVERAGEIFS(ObservedSpeciesData!R$2:R$4955,ObservedSpeciesData!$A$2:$A$4955,$A1057,ObservedSpeciesData!$D$2:$D$4955,$D1057)),AVERAGEIFS(ObservedSpeciesData!R$2:R$4955,ObservedSpeciesData!$A$2:$A$4955,$A1057,ObservedSpeciesData!$D$2:$D$4955,$D1057),"")</f>
        <v/>
      </c>
      <c r="S1057" s="25" t="str">
        <f>IF(ISNUMBER(AVERAGEIFS(ObservedSpeciesData!S$2:S$4955,ObservedSpeciesData!$A$2:$A$4955,$A1057,ObservedSpeciesData!$D$2:$D$4955,$D1057)),AVERAGEIFS(ObservedSpeciesData!S$2:S$4955,ObservedSpeciesData!$A$2:$A$4955,$A1057,ObservedSpeciesData!$D$2:$D$4955,$D1057),"")</f>
        <v/>
      </c>
      <c r="T1057" s="23" t="str">
        <f>IF(ISNUMBER(AVERAGEIFS(ObservedSpeciesData!T$2:T$4955,ObservedSpeciesData!$A$2:$A$4955,$A1057,ObservedSpeciesData!$D$2:$D$4955,$D1057)),AVERAGEIFS(ObservedSpeciesData!T$2:T$4955,ObservedSpeciesData!$A$2:$A$4955,$A1057,ObservedSpeciesData!$D$2:$D$4955,$D1057),"")</f>
        <v/>
      </c>
      <c r="U1057" s="24" t="str">
        <f>IF(ISNUMBER(AVERAGEIFS(ObservedSpeciesData!U$2:U$4955,ObservedSpeciesData!$A$2:$A$4955,$A1057,ObservedSpeciesData!$C$2:$C$4955,$C1057,ObservedSpeciesData!$D$2:$D$4955,$D1057)),AVERAGEIFS(ObservedSpeciesData!U$2:U$4955,ObservedSpeciesData!$A$2:$A$4955,$A1057,ObservedSpeciesData!$C$2:$C$4955,$C1057,ObservedSpeciesData!$D$2:$D$4955,$D1057),"")</f>
        <v/>
      </c>
      <c r="V1057" s="23" t="str">
        <f>IF(ISNUMBER(AVERAGEIFS(ObservedSpeciesData!V$2:V$4955,ObservedSpeciesData!$A$2:$A$4955,$A1057,ObservedSpeciesData!$D$2:$D$4955,$D1057)),AVERAGEIFS(ObservedSpeciesData!V$2:V$4955,ObservedSpeciesData!$A$2:$A$4955,$A1057,ObservedSpeciesData!$D$2:$D$4955,$D1057),"")</f>
        <v/>
      </c>
      <c r="W1057" s="23" t="str">
        <f>IF(ISNUMBER(AVERAGEIFS(ObservedSpeciesData!W$2:W$4955,ObservedSpeciesData!$A$2:$A$4955,$A1057,ObservedSpeciesData!$D$2:$D$4955,$D1057)),AVERAGEIFS(ObservedSpeciesData!W$2:W$4955,ObservedSpeciesData!$A$2:$A$4955,$A1057,ObservedSpeciesData!$D$2:$D$4955,$D1057),"")</f>
        <v/>
      </c>
      <c r="X1057" s="23" t="str">
        <f>IF(ISNUMBER(AVERAGEIFS(ObservedSpeciesData!X$2:X$4955,ObservedSpeciesData!$A$2:$A$4955,$A1057,ObservedSpeciesData!$D$2:$D$4955,$D1057)),AVERAGEIFS(ObservedSpeciesData!X$2:X$4955,ObservedSpeciesData!$A$2:$A$4955,$A1057,ObservedSpeciesData!$D$2:$D$4955,$D1057),"")</f>
        <v/>
      </c>
      <c r="Y1057" s="23" t="str">
        <f>IF(ISNUMBER(AVERAGEIFS(ObservedSpeciesData!Y$2:Y$4955,ObservedSpeciesData!$A$2:$A$4955,$A1057,ObservedSpeciesData!$D$2:$D$4955,$D1057)),AVERAGEIFS(ObservedSpeciesData!Y$2:Y$4955,ObservedSpeciesData!$A$2:$A$4955,$A1057,ObservedSpeciesData!$D$2:$D$4955,$D1057),"")</f>
        <v/>
      </c>
      <c r="Z1057" s="23" t="str">
        <f>IF(ISNUMBER(AVERAGEIFS(ObservedSpeciesData!Z$2:Z$4955,ObservedSpeciesData!$A$2:$A$4955,$A1057,ObservedSpeciesData!$D$2:$D$4955,$D1057)),AVERAGEIFS(ObservedSpeciesData!Z$2:Z$4955,ObservedSpeciesData!$A$2:$A$4955,$A1057,ObservedSpeciesData!$D$2:$D$4955,$D1057),"")</f>
        <v/>
      </c>
      <c r="AA1057" s="23" t="str">
        <f>IF(ISNUMBER(AVERAGEIFS(ObservedSpeciesData!AA$2:AA$4955,ObservedSpeciesData!$A$2:$A$4955,$A1057,ObservedSpeciesData!$D$2:$D$4955,$D1057)),AVERAGEIFS(ObservedSpeciesData!AA$2:AA$4955,ObservedSpeciesData!$A$2:$A$4955,$A1057,ObservedSpeciesData!$D$2:$D$4955,$D1057),"")</f>
        <v/>
      </c>
      <c r="AB1057" s="24" t="str">
        <f>IF(ISNUMBER(AVERAGEIFS(ObservedSpeciesData!AB$2:AB$4955,ObservedSpeciesData!$A$2:$A$4955,$A1057,ObservedSpeciesData!$D$2:$D$4955,$D1057)),AVERAGEIFS(ObservedSpeciesData!AB$2:AB$4955,ObservedSpeciesData!$A$2:$A$4955,$A1057,ObservedSpeciesData!$D$2:$D$4955,$D1057),"")</f>
        <v/>
      </c>
      <c r="AC1057" s="24" t="str">
        <f>IF(ISNUMBER(AVERAGEIFS(ObservedSpeciesData!AC$2:AC$4955,ObservedSpeciesData!$A$2:$A$4955,$A1057,ObservedSpeciesData!$D$2:$D$4955,$D1057)),AVERAGEIFS(ObservedSpeciesData!AC$2:AC$4955,ObservedSpeciesData!$A$2:$A$4955,$A1057,ObservedSpeciesData!$D$2:$D$4955,$D1057),"")</f>
        <v/>
      </c>
      <c r="AD1057" s="23" t="str">
        <f>IF(ISNUMBER(AVERAGEIFS(ObservedSpeciesData!AD$2:AD$4955,ObservedSpeciesData!$A$2:$A$4955,$A1057,ObservedSpeciesData!$D$2:$D$4955,$D1057)),AVERAGEIFS(ObservedSpeciesData!AD$2:AD$4955,ObservedSpeciesData!$A$2:$A$4955,$A1057,ObservedSpeciesData!$D$2:$D$4955,$D1057),"")</f>
        <v/>
      </c>
      <c r="AE1057" s="24" t="str">
        <f>IF(ISNUMBER(AVERAGEIFS(ObservedSpeciesData!AE$2:AE$4955,ObservedSpeciesData!$A$2:$A$4955,$A1057,ObservedSpeciesData!$D$2:$D$4955,$D1057)),AVERAGEIFS(ObservedSpeciesData!AE$2:AE$4955,ObservedSpeciesData!$A$2:$A$4955,$A1057,ObservedSpeciesData!$D$2:$D$4955,$D1057),"")</f>
        <v/>
      </c>
      <c r="AF1057" s="23"/>
      <c r="AG1057" s="24"/>
      <c r="AH1057" s="23" t="str">
        <f>IF(ISNUMBER(AVERAGEIFS(ObservedSpeciesData!AH$2:AH$4955,ObservedSpeciesData!$A$2:$A$4955,$A1057,ObservedSpeciesData!$D$2:$D$4955,$D1057)),AVERAGEIFS(ObservedSpeciesData!AH$2:AH$4955,ObservedSpeciesData!$A$2:$A$4955,$A1057,ObservedSpeciesData!$D$2:$D$4955,$D1057),"")</f>
        <v/>
      </c>
      <c r="AI1057" s="23" t="str">
        <f>IF(ISNUMBER(AVERAGEIFS(ObservedSpeciesData!AI$2:AI$4955,ObservedSpeciesData!$A$2:$A$4955,$A1057,ObservedSpeciesData!$C$2:$C$4955,$C1057,ObservedSpeciesData!$D$2:$D$4955,$D1057)),AVERAGEIFS(ObservedSpeciesData!AI$2:AI$4955,ObservedSpeciesData!$A$2:$A$4955,$A1057,ObservedSpeciesData!$C$2:$C$4955,$C1057,ObservedSpeciesData!$D$2:$D$4955,$D1057),"")</f>
        <v/>
      </c>
      <c r="AJ1057" s="2">
        <f>COUNTIFS(ObservedSpeciesData!$A$2:$A$828,$A1057,ObservedSpeciesData!$D$2:$D$828,$D1057)</f>
        <v>0</v>
      </c>
      <c r="AK1057" s="2">
        <f t="shared" si="16"/>
        <v>1</v>
      </c>
    </row>
    <row r="1058" spans="1:37" x14ac:dyDescent="0.25">
      <c r="A1058" s="14" t="s">
        <v>96</v>
      </c>
      <c r="B1058" t="s">
        <v>80</v>
      </c>
      <c r="C1058" t="s">
        <v>90</v>
      </c>
      <c r="D1058" s="13">
        <v>42339</v>
      </c>
      <c r="E1058">
        <v>1</v>
      </c>
      <c r="F1058">
        <v>0</v>
      </c>
      <c r="G1058" s="2" t="s">
        <v>87</v>
      </c>
      <c r="H1058" s="2" t="s">
        <v>12</v>
      </c>
      <c r="I1058">
        <v>10</v>
      </c>
      <c r="J1058" s="2" t="s">
        <v>88</v>
      </c>
      <c r="K1058" s="2">
        <f>IF(ISNUMBER(AVERAGEIFS(ObservedSpeciesData!K$2:K$4955,ObservedSpeciesData!$A$2:$A$4955,$A1058,ObservedSpeciesData!$D$2:$D$4955,$D1058)),AVERAGEIFS(ObservedSpeciesData!K$2:K$4955,ObservedSpeciesData!$A$2:$A$4955,$A1058,ObservedSpeciesData!$D$2:$D$4955,$D1058),"")</f>
        <v>0</v>
      </c>
      <c r="L1058" s="26">
        <f>IF(ISNUMBER(AVERAGEIFS(ObservedSpeciesData!L$2:L$4955,ObservedSpeciesData!$A$2:$A$4955,$A1058,ObservedSpeciesData!$D$2:$D$4955,$D1058)),AVERAGEIFS(ObservedSpeciesData!L$2:L$4955,ObservedSpeciesData!$A$2:$A$4955,$A1058,ObservedSpeciesData!$D$2:$D$4955,$D1058),"")</f>
        <v>2618.6666666666665</v>
      </c>
      <c r="M1058" s="23">
        <f>IF(ISNUMBER(AVERAGEIFS(ObservedSpeciesData!M$2:M$4955,ObservedSpeciesData!$A$2:$A$4955,$A1058,ObservedSpeciesData!$D$2:$D$4955,$D1058)),AVERAGEIFS(ObservedSpeciesData!M$2:M$4955,ObservedSpeciesData!$A$2:$A$4955,$A1058,ObservedSpeciesData!$D$2:$D$4955,$D1058),"")</f>
        <v>261.86666666666667</v>
      </c>
      <c r="N1058" s="23" t="str">
        <f>IF(ISNUMBER(AVERAGEIFS(ObservedSpeciesData!N$2:N$4955,ObservedSpeciesData!$A$2:$A$4955,$A1058,ObservedSpeciesData!$D$2:$D$4955,$D1058)),AVERAGEIFS(ObservedSpeciesData!N$2:N$4955,ObservedSpeciesData!$A$2:$A$4955,$A1058,ObservedSpeciesData!$D$2:$D$4955,$D1058),"")</f>
        <v/>
      </c>
      <c r="O1058" s="23" t="str">
        <f>IF(ISNUMBER(AVERAGEIFS(ObservedSpeciesData!O$2:O$4955,ObservedSpeciesData!$A$2:$A$4955,$A1058,ObservedSpeciesData!$D$2:$D$4955,$D1058)),AVERAGEIFS(ObservedSpeciesData!O$2:O$4955,ObservedSpeciesData!$A$2:$A$4955,$A1058,ObservedSpeciesData!$D$2:$D$4955,$D1058),"")</f>
        <v/>
      </c>
      <c r="P1058" s="23" t="str">
        <f>IF(ISNUMBER(AVERAGEIFS(ObservedSpeciesData!P$2:P$4955,ObservedSpeciesData!$A$2:$A$4955,$A1058,ObservedSpeciesData!$C$2:$C$4955,$C1058,ObservedSpeciesData!$D$2:$D$4955,$D1058)),AVERAGEIFS(ObservedSpeciesData!P$2:P$4955,ObservedSpeciesData!$A$2:$A$4955,$A1058,ObservedSpeciesData!$C$2:$C$4955,$C1058,ObservedSpeciesData!$D$2:$D$4955,$D1058),"")</f>
        <v/>
      </c>
      <c r="Q1058" s="23"/>
      <c r="R1058" s="25" t="str">
        <f>IF(ISNUMBER(AVERAGEIFS(ObservedSpeciesData!R$2:R$4955,ObservedSpeciesData!$A$2:$A$4955,$A1058,ObservedSpeciesData!$D$2:$D$4955,$D1058)),AVERAGEIFS(ObservedSpeciesData!R$2:R$4955,ObservedSpeciesData!$A$2:$A$4955,$A1058,ObservedSpeciesData!$D$2:$D$4955,$D1058),"")</f>
        <v/>
      </c>
      <c r="S1058" s="25" t="str">
        <f>IF(ISNUMBER(AVERAGEIFS(ObservedSpeciesData!S$2:S$4955,ObservedSpeciesData!$A$2:$A$4955,$A1058,ObservedSpeciesData!$D$2:$D$4955,$D1058)),AVERAGEIFS(ObservedSpeciesData!S$2:S$4955,ObservedSpeciesData!$A$2:$A$4955,$A1058,ObservedSpeciesData!$D$2:$D$4955,$D1058),"")</f>
        <v/>
      </c>
      <c r="T1058" s="23" t="str">
        <f>IF(ISNUMBER(AVERAGEIFS(ObservedSpeciesData!T$2:T$4955,ObservedSpeciesData!$A$2:$A$4955,$A1058,ObservedSpeciesData!$D$2:$D$4955,$D1058)),AVERAGEIFS(ObservedSpeciesData!T$2:T$4955,ObservedSpeciesData!$A$2:$A$4955,$A1058,ObservedSpeciesData!$D$2:$D$4955,$D1058),"")</f>
        <v/>
      </c>
      <c r="U1058" s="24" t="str">
        <f>IF(ISNUMBER(AVERAGEIFS(ObservedSpeciesData!U$2:U$4955,ObservedSpeciesData!$A$2:$A$4955,$A1058,ObservedSpeciesData!$C$2:$C$4955,$C1058,ObservedSpeciesData!$D$2:$D$4955,$D1058)),AVERAGEIFS(ObservedSpeciesData!U$2:U$4955,ObservedSpeciesData!$A$2:$A$4955,$A1058,ObservedSpeciesData!$C$2:$C$4955,$C1058,ObservedSpeciesData!$D$2:$D$4955,$D1058),"")</f>
        <v/>
      </c>
      <c r="V1058" s="23" t="str">
        <f>IF(ISNUMBER(AVERAGEIFS(ObservedSpeciesData!V$2:V$4955,ObservedSpeciesData!$A$2:$A$4955,$A1058,ObservedSpeciesData!$D$2:$D$4955,$D1058)),AVERAGEIFS(ObservedSpeciesData!V$2:V$4955,ObservedSpeciesData!$A$2:$A$4955,$A1058,ObservedSpeciesData!$D$2:$D$4955,$D1058),"")</f>
        <v/>
      </c>
      <c r="W1058" s="23" t="str">
        <f>IF(ISNUMBER(AVERAGEIFS(ObservedSpeciesData!W$2:W$4955,ObservedSpeciesData!$A$2:$A$4955,$A1058,ObservedSpeciesData!$D$2:$D$4955,$D1058)),AVERAGEIFS(ObservedSpeciesData!W$2:W$4955,ObservedSpeciesData!$A$2:$A$4955,$A1058,ObservedSpeciesData!$D$2:$D$4955,$D1058),"")</f>
        <v/>
      </c>
      <c r="X1058" s="23" t="str">
        <f>IF(ISNUMBER(AVERAGEIFS(ObservedSpeciesData!X$2:X$4955,ObservedSpeciesData!$A$2:$A$4955,$A1058,ObservedSpeciesData!$D$2:$D$4955,$D1058)),AVERAGEIFS(ObservedSpeciesData!X$2:X$4955,ObservedSpeciesData!$A$2:$A$4955,$A1058,ObservedSpeciesData!$D$2:$D$4955,$D1058),"")</f>
        <v/>
      </c>
      <c r="Y1058" s="23" t="str">
        <f>IF(ISNUMBER(AVERAGEIFS(ObservedSpeciesData!Y$2:Y$4955,ObservedSpeciesData!$A$2:$A$4955,$A1058,ObservedSpeciesData!$D$2:$D$4955,$D1058)),AVERAGEIFS(ObservedSpeciesData!Y$2:Y$4955,ObservedSpeciesData!$A$2:$A$4955,$A1058,ObservedSpeciesData!$D$2:$D$4955,$D1058),"")</f>
        <v/>
      </c>
      <c r="Z1058" s="23" t="str">
        <f>IF(ISNUMBER(AVERAGEIFS(ObservedSpeciesData!Z$2:Z$4955,ObservedSpeciesData!$A$2:$A$4955,$A1058,ObservedSpeciesData!$D$2:$D$4955,$D1058)),AVERAGEIFS(ObservedSpeciesData!Z$2:Z$4955,ObservedSpeciesData!$A$2:$A$4955,$A1058,ObservedSpeciesData!$D$2:$D$4955,$D1058),"")</f>
        <v/>
      </c>
      <c r="AA1058" s="23" t="str">
        <f>IF(ISNUMBER(AVERAGEIFS(ObservedSpeciesData!AA$2:AA$4955,ObservedSpeciesData!$A$2:$A$4955,$A1058,ObservedSpeciesData!$D$2:$D$4955,$D1058)),AVERAGEIFS(ObservedSpeciesData!AA$2:AA$4955,ObservedSpeciesData!$A$2:$A$4955,$A1058,ObservedSpeciesData!$D$2:$D$4955,$D1058),"")</f>
        <v/>
      </c>
      <c r="AB1058" s="24" t="str">
        <f>IF(ISNUMBER(AVERAGEIFS(ObservedSpeciesData!AB$2:AB$4955,ObservedSpeciesData!$A$2:$A$4955,$A1058,ObservedSpeciesData!$D$2:$D$4955,$D1058)),AVERAGEIFS(ObservedSpeciesData!AB$2:AB$4955,ObservedSpeciesData!$A$2:$A$4955,$A1058,ObservedSpeciesData!$D$2:$D$4955,$D1058),"")</f>
        <v/>
      </c>
      <c r="AC1058" s="24" t="str">
        <f>IF(ISNUMBER(AVERAGEIFS(ObservedSpeciesData!AC$2:AC$4955,ObservedSpeciesData!$A$2:$A$4955,$A1058,ObservedSpeciesData!$D$2:$D$4955,$D1058)),AVERAGEIFS(ObservedSpeciesData!AC$2:AC$4955,ObservedSpeciesData!$A$2:$A$4955,$A1058,ObservedSpeciesData!$D$2:$D$4955,$D1058),"")</f>
        <v/>
      </c>
      <c r="AD1058" s="23" t="str">
        <f>IF(ISNUMBER(AVERAGEIFS(ObservedSpeciesData!AD$2:AD$4955,ObservedSpeciesData!$A$2:$A$4955,$A1058,ObservedSpeciesData!$D$2:$D$4955,$D1058)),AVERAGEIFS(ObservedSpeciesData!AD$2:AD$4955,ObservedSpeciesData!$A$2:$A$4955,$A1058,ObservedSpeciesData!$D$2:$D$4955,$D1058),"")</f>
        <v/>
      </c>
      <c r="AE1058" s="24" t="str">
        <f>IF(ISNUMBER(AVERAGEIFS(ObservedSpeciesData!AE$2:AE$4955,ObservedSpeciesData!$A$2:$A$4955,$A1058,ObservedSpeciesData!$D$2:$D$4955,$D1058)),AVERAGEIFS(ObservedSpeciesData!AE$2:AE$4955,ObservedSpeciesData!$A$2:$A$4955,$A1058,ObservedSpeciesData!$D$2:$D$4955,$D1058),"")</f>
        <v/>
      </c>
      <c r="AF1058" s="23"/>
      <c r="AG1058" s="24"/>
      <c r="AH1058" s="23" t="str">
        <f>IF(ISNUMBER(AVERAGEIFS(ObservedSpeciesData!AH$2:AH$4955,ObservedSpeciesData!$A$2:$A$4955,$A1058,ObservedSpeciesData!$D$2:$D$4955,$D1058)),AVERAGEIFS(ObservedSpeciesData!AH$2:AH$4955,ObservedSpeciesData!$A$2:$A$4955,$A1058,ObservedSpeciesData!$D$2:$D$4955,$D1058),"")</f>
        <v/>
      </c>
      <c r="AI1058" s="23" t="str">
        <f>IF(ISNUMBER(AVERAGEIFS(ObservedSpeciesData!AI$2:AI$4955,ObservedSpeciesData!$A$2:$A$4955,$A1058,ObservedSpeciesData!$C$2:$C$4955,$C1058,ObservedSpeciesData!$D$2:$D$4955,$D1058)),AVERAGEIFS(ObservedSpeciesData!AI$2:AI$4955,ObservedSpeciesData!$A$2:$A$4955,$A1058,ObservedSpeciesData!$C$2:$C$4955,$C1058,ObservedSpeciesData!$D$2:$D$4955,$D1058),"")</f>
        <v/>
      </c>
      <c r="AJ1058" s="2">
        <f>COUNTIFS(ObservedSpeciesData!$A$2:$A$828,$A1058,ObservedSpeciesData!$D$2:$D$828,$D1058)</f>
        <v>0</v>
      </c>
      <c r="AK1058" s="2">
        <f t="shared" si="16"/>
        <v>1</v>
      </c>
    </row>
    <row r="1059" spans="1:37" x14ac:dyDescent="0.25">
      <c r="A1059" s="14" t="s">
        <v>95</v>
      </c>
      <c r="B1059" t="s">
        <v>80</v>
      </c>
      <c r="C1059" t="s">
        <v>90</v>
      </c>
      <c r="D1059" s="13">
        <v>42339</v>
      </c>
      <c r="E1059">
        <v>1</v>
      </c>
      <c r="F1059">
        <v>50</v>
      </c>
      <c r="G1059" s="2" t="s">
        <v>87</v>
      </c>
      <c r="H1059" s="2" t="s">
        <v>12</v>
      </c>
      <c r="I1059">
        <v>10</v>
      </c>
      <c r="J1059" s="2" t="s">
        <v>88</v>
      </c>
      <c r="K1059" s="2">
        <f>IF(ISNUMBER(AVERAGEIFS(ObservedSpeciesData!K$2:K$4955,ObservedSpeciesData!$A$2:$A$4955,$A1059,ObservedSpeciesData!$D$2:$D$4955,$D1059)),AVERAGEIFS(ObservedSpeciesData!K$2:K$4955,ObservedSpeciesData!$A$2:$A$4955,$A1059,ObservedSpeciesData!$D$2:$D$4955,$D1059),"")</f>
        <v>45</v>
      </c>
      <c r="L1059" s="26">
        <f>IF(ISNUMBER(AVERAGEIFS(ObservedSpeciesData!L$2:L$4955,ObservedSpeciesData!$A$2:$A$4955,$A1059,ObservedSpeciesData!$D$2:$D$4955,$D1059)),AVERAGEIFS(ObservedSpeciesData!L$2:L$4955,ObservedSpeciesData!$A$2:$A$4955,$A1059,ObservedSpeciesData!$D$2:$D$4955,$D1059),"")</f>
        <v>2730.6666666666665</v>
      </c>
      <c r="M1059" s="23">
        <f>IF(ISNUMBER(AVERAGEIFS(ObservedSpeciesData!M$2:M$4955,ObservedSpeciesData!$A$2:$A$4955,$A1059,ObservedSpeciesData!$D$2:$D$4955,$D1059)),AVERAGEIFS(ObservedSpeciesData!M$2:M$4955,ObservedSpeciesData!$A$2:$A$4955,$A1059,ObservedSpeciesData!$D$2:$D$4955,$D1059),"")</f>
        <v>273.06666666666666</v>
      </c>
      <c r="N1059" s="23" t="str">
        <f>IF(ISNUMBER(AVERAGEIFS(ObservedSpeciesData!N$2:N$4955,ObservedSpeciesData!$A$2:$A$4955,$A1059,ObservedSpeciesData!$D$2:$D$4955,$D1059)),AVERAGEIFS(ObservedSpeciesData!N$2:N$4955,ObservedSpeciesData!$A$2:$A$4955,$A1059,ObservedSpeciesData!$D$2:$D$4955,$D1059),"")</f>
        <v/>
      </c>
      <c r="O1059" s="23" t="str">
        <f>IF(ISNUMBER(AVERAGEIFS(ObservedSpeciesData!O$2:O$4955,ObservedSpeciesData!$A$2:$A$4955,$A1059,ObservedSpeciesData!$D$2:$D$4955,$D1059)),AVERAGEIFS(ObservedSpeciesData!O$2:O$4955,ObservedSpeciesData!$A$2:$A$4955,$A1059,ObservedSpeciesData!$D$2:$D$4955,$D1059),"")</f>
        <v/>
      </c>
      <c r="P1059" s="23" t="str">
        <f>IF(ISNUMBER(AVERAGEIFS(ObservedSpeciesData!P$2:P$4955,ObservedSpeciesData!$A$2:$A$4955,$A1059,ObservedSpeciesData!$C$2:$C$4955,$C1059,ObservedSpeciesData!$D$2:$D$4955,$D1059)),AVERAGEIFS(ObservedSpeciesData!P$2:P$4955,ObservedSpeciesData!$A$2:$A$4955,$A1059,ObservedSpeciesData!$C$2:$C$4955,$C1059,ObservedSpeciesData!$D$2:$D$4955,$D1059),"")</f>
        <v/>
      </c>
      <c r="Q1059" s="23"/>
      <c r="R1059" s="25" t="str">
        <f>IF(ISNUMBER(AVERAGEIFS(ObservedSpeciesData!R$2:R$4955,ObservedSpeciesData!$A$2:$A$4955,$A1059,ObservedSpeciesData!$D$2:$D$4955,$D1059)),AVERAGEIFS(ObservedSpeciesData!R$2:R$4955,ObservedSpeciesData!$A$2:$A$4955,$A1059,ObservedSpeciesData!$D$2:$D$4955,$D1059),"")</f>
        <v/>
      </c>
      <c r="S1059" s="25" t="str">
        <f>IF(ISNUMBER(AVERAGEIFS(ObservedSpeciesData!S$2:S$4955,ObservedSpeciesData!$A$2:$A$4955,$A1059,ObservedSpeciesData!$D$2:$D$4955,$D1059)),AVERAGEIFS(ObservedSpeciesData!S$2:S$4955,ObservedSpeciesData!$A$2:$A$4955,$A1059,ObservedSpeciesData!$D$2:$D$4955,$D1059),"")</f>
        <v/>
      </c>
      <c r="T1059" s="23" t="str">
        <f>IF(ISNUMBER(AVERAGEIFS(ObservedSpeciesData!T$2:T$4955,ObservedSpeciesData!$A$2:$A$4955,$A1059,ObservedSpeciesData!$D$2:$D$4955,$D1059)),AVERAGEIFS(ObservedSpeciesData!T$2:T$4955,ObservedSpeciesData!$A$2:$A$4955,$A1059,ObservedSpeciesData!$D$2:$D$4955,$D1059),"")</f>
        <v/>
      </c>
      <c r="U1059" s="24" t="str">
        <f>IF(ISNUMBER(AVERAGEIFS(ObservedSpeciesData!U$2:U$4955,ObservedSpeciesData!$A$2:$A$4955,$A1059,ObservedSpeciesData!$C$2:$C$4955,$C1059,ObservedSpeciesData!$D$2:$D$4955,$D1059)),AVERAGEIFS(ObservedSpeciesData!U$2:U$4955,ObservedSpeciesData!$A$2:$A$4955,$A1059,ObservedSpeciesData!$C$2:$C$4955,$C1059,ObservedSpeciesData!$D$2:$D$4955,$D1059),"")</f>
        <v/>
      </c>
      <c r="V1059" s="23" t="str">
        <f>IF(ISNUMBER(AVERAGEIFS(ObservedSpeciesData!V$2:V$4955,ObservedSpeciesData!$A$2:$A$4955,$A1059,ObservedSpeciesData!$D$2:$D$4955,$D1059)),AVERAGEIFS(ObservedSpeciesData!V$2:V$4955,ObservedSpeciesData!$A$2:$A$4955,$A1059,ObservedSpeciesData!$D$2:$D$4955,$D1059),"")</f>
        <v/>
      </c>
      <c r="W1059" s="23" t="str">
        <f>IF(ISNUMBER(AVERAGEIFS(ObservedSpeciesData!W$2:W$4955,ObservedSpeciesData!$A$2:$A$4955,$A1059,ObservedSpeciesData!$D$2:$D$4955,$D1059)),AVERAGEIFS(ObservedSpeciesData!W$2:W$4955,ObservedSpeciesData!$A$2:$A$4955,$A1059,ObservedSpeciesData!$D$2:$D$4955,$D1059),"")</f>
        <v/>
      </c>
      <c r="X1059" s="23" t="str">
        <f>IF(ISNUMBER(AVERAGEIFS(ObservedSpeciesData!X$2:X$4955,ObservedSpeciesData!$A$2:$A$4955,$A1059,ObservedSpeciesData!$D$2:$D$4955,$D1059)),AVERAGEIFS(ObservedSpeciesData!X$2:X$4955,ObservedSpeciesData!$A$2:$A$4955,$A1059,ObservedSpeciesData!$D$2:$D$4955,$D1059),"")</f>
        <v/>
      </c>
      <c r="Y1059" s="23" t="str">
        <f>IF(ISNUMBER(AVERAGEIFS(ObservedSpeciesData!Y$2:Y$4955,ObservedSpeciesData!$A$2:$A$4955,$A1059,ObservedSpeciesData!$D$2:$D$4955,$D1059)),AVERAGEIFS(ObservedSpeciesData!Y$2:Y$4955,ObservedSpeciesData!$A$2:$A$4955,$A1059,ObservedSpeciesData!$D$2:$D$4955,$D1059),"")</f>
        <v/>
      </c>
      <c r="Z1059" s="23" t="str">
        <f>IF(ISNUMBER(AVERAGEIFS(ObservedSpeciesData!Z$2:Z$4955,ObservedSpeciesData!$A$2:$A$4955,$A1059,ObservedSpeciesData!$D$2:$D$4955,$D1059)),AVERAGEIFS(ObservedSpeciesData!Z$2:Z$4955,ObservedSpeciesData!$A$2:$A$4955,$A1059,ObservedSpeciesData!$D$2:$D$4955,$D1059),"")</f>
        <v/>
      </c>
      <c r="AA1059" s="23" t="str">
        <f>IF(ISNUMBER(AVERAGEIFS(ObservedSpeciesData!AA$2:AA$4955,ObservedSpeciesData!$A$2:$A$4955,$A1059,ObservedSpeciesData!$D$2:$D$4955,$D1059)),AVERAGEIFS(ObservedSpeciesData!AA$2:AA$4955,ObservedSpeciesData!$A$2:$A$4955,$A1059,ObservedSpeciesData!$D$2:$D$4955,$D1059),"")</f>
        <v/>
      </c>
      <c r="AB1059" s="24" t="str">
        <f>IF(ISNUMBER(AVERAGEIFS(ObservedSpeciesData!AB$2:AB$4955,ObservedSpeciesData!$A$2:$A$4955,$A1059,ObservedSpeciesData!$D$2:$D$4955,$D1059)),AVERAGEIFS(ObservedSpeciesData!AB$2:AB$4955,ObservedSpeciesData!$A$2:$A$4955,$A1059,ObservedSpeciesData!$D$2:$D$4955,$D1059),"")</f>
        <v/>
      </c>
      <c r="AC1059" s="24" t="str">
        <f>IF(ISNUMBER(AVERAGEIFS(ObservedSpeciesData!AC$2:AC$4955,ObservedSpeciesData!$A$2:$A$4955,$A1059,ObservedSpeciesData!$D$2:$D$4955,$D1059)),AVERAGEIFS(ObservedSpeciesData!AC$2:AC$4955,ObservedSpeciesData!$A$2:$A$4955,$A1059,ObservedSpeciesData!$D$2:$D$4955,$D1059),"")</f>
        <v/>
      </c>
      <c r="AD1059" s="23" t="str">
        <f>IF(ISNUMBER(AVERAGEIFS(ObservedSpeciesData!AD$2:AD$4955,ObservedSpeciesData!$A$2:$A$4955,$A1059,ObservedSpeciesData!$D$2:$D$4955,$D1059)),AVERAGEIFS(ObservedSpeciesData!AD$2:AD$4955,ObservedSpeciesData!$A$2:$A$4955,$A1059,ObservedSpeciesData!$D$2:$D$4955,$D1059),"")</f>
        <v/>
      </c>
      <c r="AE1059" s="24" t="str">
        <f>IF(ISNUMBER(AVERAGEIFS(ObservedSpeciesData!AE$2:AE$4955,ObservedSpeciesData!$A$2:$A$4955,$A1059,ObservedSpeciesData!$D$2:$D$4955,$D1059)),AVERAGEIFS(ObservedSpeciesData!AE$2:AE$4955,ObservedSpeciesData!$A$2:$A$4955,$A1059,ObservedSpeciesData!$D$2:$D$4955,$D1059),"")</f>
        <v/>
      </c>
      <c r="AF1059" s="23"/>
      <c r="AG1059" s="24"/>
      <c r="AH1059" s="23" t="str">
        <f>IF(ISNUMBER(AVERAGEIFS(ObservedSpeciesData!AH$2:AH$4955,ObservedSpeciesData!$A$2:$A$4955,$A1059,ObservedSpeciesData!$D$2:$D$4955,$D1059)),AVERAGEIFS(ObservedSpeciesData!AH$2:AH$4955,ObservedSpeciesData!$A$2:$A$4955,$A1059,ObservedSpeciesData!$D$2:$D$4955,$D1059),"")</f>
        <v/>
      </c>
      <c r="AI1059" s="23" t="str">
        <f>IF(ISNUMBER(AVERAGEIFS(ObservedSpeciesData!AI$2:AI$4955,ObservedSpeciesData!$A$2:$A$4955,$A1059,ObservedSpeciesData!$C$2:$C$4955,$C1059,ObservedSpeciesData!$D$2:$D$4955,$D1059)),AVERAGEIFS(ObservedSpeciesData!AI$2:AI$4955,ObservedSpeciesData!$A$2:$A$4955,$A1059,ObservedSpeciesData!$C$2:$C$4955,$C1059,ObservedSpeciesData!$D$2:$D$4955,$D1059),"")</f>
        <v/>
      </c>
      <c r="AJ1059" s="2">
        <f>COUNTIFS(ObservedSpeciesData!$A$2:$A$828,$A1059,ObservedSpeciesData!$D$2:$D$828,$D1059)</f>
        <v>0</v>
      </c>
      <c r="AK1059" s="2">
        <f t="shared" si="16"/>
        <v>1</v>
      </c>
    </row>
    <row r="1060" spans="1:37" x14ac:dyDescent="0.25">
      <c r="A1060" s="14" t="s">
        <v>94</v>
      </c>
      <c r="B1060" t="s">
        <v>80</v>
      </c>
      <c r="C1060" t="s">
        <v>90</v>
      </c>
      <c r="D1060" s="13">
        <v>42339</v>
      </c>
      <c r="E1060">
        <v>1</v>
      </c>
      <c r="F1060">
        <v>100</v>
      </c>
      <c r="G1060" s="2" t="s">
        <v>87</v>
      </c>
      <c r="H1060" s="2" t="s">
        <v>12</v>
      </c>
      <c r="I1060">
        <v>10</v>
      </c>
      <c r="J1060" s="2" t="s">
        <v>88</v>
      </c>
      <c r="K1060" s="2">
        <f>IF(ISNUMBER(AVERAGEIFS(ObservedSpeciesData!K$2:K$4955,ObservedSpeciesData!$A$2:$A$4955,$A1060,ObservedSpeciesData!$D$2:$D$4955,$D1060)),AVERAGEIFS(ObservedSpeciesData!K$2:K$4955,ObservedSpeciesData!$A$2:$A$4955,$A1060,ObservedSpeciesData!$D$2:$D$4955,$D1060),"")</f>
        <v>90</v>
      </c>
      <c r="L1060" s="26">
        <f>IF(ISNUMBER(AVERAGEIFS(ObservedSpeciesData!L$2:L$4955,ObservedSpeciesData!$A$2:$A$4955,$A1060,ObservedSpeciesData!$D$2:$D$4955,$D1060)),AVERAGEIFS(ObservedSpeciesData!L$2:L$4955,ObservedSpeciesData!$A$2:$A$4955,$A1060,ObservedSpeciesData!$D$2:$D$4955,$D1060),"")</f>
        <v>2880</v>
      </c>
      <c r="M1060" s="23">
        <f>IF(ISNUMBER(AVERAGEIFS(ObservedSpeciesData!M$2:M$4955,ObservedSpeciesData!$A$2:$A$4955,$A1060,ObservedSpeciesData!$D$2:$D$4955,$D1060)),AVERAGEIFS(ObservedSpeciesData!M$2:M$4955,ObservedSpeciesData!$A$2:$A$4955,$A1060,ObservedSpeciesData!$D$2:$D$4955,$D1060),"")</f>
        <v>288</v>
      </c>
      <c r="N1060" s="23" t="str">
        <f>IF(ISNUMBER(AVERAGEIFS(ObservedSpeciesData!N$2:N$4955,ObservedSpeciesData!$A$2:$A$4955,$A1060,ObservedSpeciesData!$D$2:$D$4955,$D1060)),AVERAGEIFS(ObservedSpeciesData!N$2:N$4955,ObservedSpeciesData!$A$2:$A$4955,$A1060,ObservedSpeciesData!$D$2:$D$4955,$D1060),"")</f>
        <v/>
      </c>
      <c r="O1060" s="23" t="str">
        <f>IF(ISNUMBER(AVERAGEIFS(ObservedSpeciesData!O$2:O$4955,ObservedSpeciesData!$A$2:$A$4955,$A1060,ObservedSpeciesData!$D$2:$D$4955,$D1060)),AVERAGEIFS(ObservedSpeciesData!O$2:O$4955,ObservedSpeciesData!$A$2:$A$4955,$A1060,ObservedSpeciesData!$D$2:$D$4955,$D1060),"")</f>
        <v/>
      </c>
      <c r="P1060" s="23" t="str">
        <f>IF(ISNUMBER(AVERAGEIFS(ObservedSpeciesData!P$2:P$4955,ObservedSpeciesData!$A$2:$A$4955,$A1060,ObservedSpeciesData!$C$2:$C$4955,$C1060,ObservedSpeciesData!$D$2:$D$4955,$D1060)),AVERAGEIFS(ObservedSpeciesData!P$2:P$4955,ObservedSpeciesData!$A$2:$A$4955,$A1060,ObservedSpeciesData!$C$2:$C$4955,$C1060,ObservedSpeciesData!$D$2:$D$4955,$D1060),"")</f>
        <v/>
      </c>
      <c r="Q1060" s="23"/>
      <c r="R1060" s="25" t="str">
        <f>IF(ISNUMBER(AVERAGEIFS(ObservedSpeciesData!R$2:R$4955,ObservedSpeciesData!$A$2:$A$4955,$A1060,ObservedSpeciesData!$D$2:$D$4955,$D1060)),AVERAGEIFS(ObservedSpeciesData!R$2:R$4955,ObservedSpeciesData!$A$2:$A$4955,$A1060,ObservedSpeciesData!$D$2:$D$4955,$D1060),"")</f>
        <v/>
      </c>
      <c r="S1060" s="25" t="str">
        <f>IF(ISNUMBER(AVERAGEIFS(ObservedSpeciesData!S$2:S$4955,ObservedSpeciesData!$A$2:$A$4955,$A1060,ObservedSpeciesData!$D$2:$D$4955,$D1060)),AVERAGEIFS(ObservedSpeciesData!S$2:S$4955,ObservedSpeciesData!$A$2:$A$4955,$A1060,ObservedSpeciesData!$D$2:$D$4955,$D1060),"")</f>
        <v/>
      </c>
      <c r="T1060" s="23" t="str">
        <f>IF(ISNUMBER(AVERAGEIFS(ObservedSpeciesData!T$2:T$4955,ObservedSpeciesData!$A$2:$A$4955,$A1060,ObservedSpeciesData!$D$2:$D$4955,$D1060)),AVERAGEIFS(ObservedSpeciesData!T$2:T$4955,ObservedSpeciesData!$A$2:$A$4955,$A1060,ObservedSpeciesData!$D$2:$D$4955,$D1060),"")</f>
        <v/>
      </c>
      <c r="U1060" s="24" t="str">
        <f>IF(ISNUMBER(AVERAGEIFS(ObservedSpeciesData!U$2:U$4955,ObservedSpeciesData!$A$2:$A$4955,$A1060,ObservedSpeciesData!$C$2:$C$4955,$C1060,ObservedSpeciesData!$D$2:$D$4955,$D1060)),AVERAGEIFS(ObservedSpeciesData!U$2:U$4955,ObservedSpeciesData!$A$2:$A$4955,$A1060,ObservedSpeciesData!$C$2:$C$4955,$C1060,ObservedSpeciesData!$D$2:$D$4955,$D1060),"")</f>
        <v/>
      </c>
      <c r="V1060" s="23" t="str">
        <f>IF(ISNUMBER(AVERAGEIFS(ObservedSpeciesData!V$2:V$4955,ObservedSpeciesData!$A$2:$A$4955,$A1060,ObservedSpeciesData!$D$2:$D$4955,$D1060)),AVERAGEIFS(ObservedSpeciesData!V$2:V$4955,ObservedSpeciesData!$A$2:$A$4955,$A1060,ObservedSpeciesData!$D$2:$D$4955,$D1060),"")</f>
        <v/>
      </c>
      <c r="W1060" s="23" t="str">
        <f>IF(ISNUMBER(AVERAGEIFS(ObservedSpeciesData!W$2:W$4955,ObservedSpeciesData!$A$2:$A$4955,$A1060,ObservedSpeciesData!$D$2:$D$4955,$D1060)),AVERAGEIFS(ObservedSpeciesData!W$2:W$4955,ObservedSpeciesData!$A$2:$A$4955,$A1060,ObservedSpeciesData!$D$2:$D$4955,$D1060),"")</f>
        <v/>
      </c>
      <c r="X1060" s="23" t="str">
        <f>IF(ISNUMBER(AVERAGEIFS(ObservedSpeciesData!X$2:X$4955,ObservedSpeciesData!$A$2:$A$4955,$A1060,ObservedSpeciesData!$D$2:$D$4955,$D1060)),AVERAGEIFS(ObservedSpeciesData!X$2:X$4955,ObservedSpeciesData!$A$2:$A$4955,$A1060,ObservedSpeciesData!$D$2:$D$4955,$D1060),"")</f>
        <v/>
      </c>
      <c r="Y1060" s="23" t="str">
        <f>IF(ISNUMBER(AVERAGEIFS(ObservedSpeciesData!Y$2:Y$4955,ObservedSpeciesData!$A$2:$A$4955,$A1060,ObservedSpeciesData!$D$2:$D$4955,$D1060)),AVERAGEIFS(ObservedSpeciesData!Y$2:Y$4955,ObservedSpeciesData!$A$2:$A$4955,$A1060,ObservedSpeciesData!$D$2:$D$4955,$D1060),"")</f>
        <v/>
      </c>
      <c r="Z1060" s="23" t="str">
        <f>IF(ISNUMBER(AVERAGEIFS(ObservedSpeciesData!Z$2:Z$4955,ObservedSpeciesData!$A$2:$A$4955,$A1060,ObservedSpeciesData!$D$2:$D$4955,$D1060)),AVERAGEIFS(ObservedSpeciesData!Z$2:Z$4955,ObservedSpeciesData!$A$2:$A$4955,$A1060,ObservedSpeciesData!$D$2:$D$4955,$D1060),"")</f>
        <v/>
      </c>
      <c r="AA1060" s="23" t="str">
        <f>IF(ISNUMBER(AVERAGEIFS(ObservedSpeciesData!AA$2:AA$4955,ObservedSpeciesData!$A$2:$A$4955,$A1060,ObservedSpeciesData!$D$2:$D$4955,$D1060)),AVERAGEIFS(ObservedSpeciesData!AA$2:AA$4955,ObservedSpeciesData!$A$2:$A$4955,$A1060,ObservedSpeciesData!$D$2:$D$4955,$D1060),"")</f>
        <v/>
      </c>
      <c r="AB1060" s="24" t="str">
        <f>IF(ISNUMBER(AVERAGEIFS(ObservedSpeciesData!AB$2:AB$4955,ObservedSpeciesData!$A$2:$A$4955,$A1060,ObservedSpeciesData!$D$2:$D$4955,$D1060)),AVERAGEIFS(ObservedSpeciesData!AB$2:AB$4955,ObservedSpeciesData!$A$2:$A$4955,$A1060,ObservedSpeciesData!$D$2:$D$4955,$D1060),"")</f>
        <v/>
      </c>
      <c r="AC1060" s="24" t="str">
        <f>IF(ISNUMBER(AVERAGEIFS(ObservedSpeciesData!AC$2:AC$4955,ObservedSpeciesData!$A$2:$A$4955,$A1060,ObservedSpeciesData!$D$2:$D$4955,$D1060)),AVERAGEIFS(ObservedSpeciesData!AC$2:AC$4955,ObservedSpeciesData!$A$2:$A$4955,$A1060,ObservedSpeciesData!$D$2:$D$4955,$D1060),"")</f>
        <v/>
      </c>
      <c r="AD1060" s="23" t="str">
        <f>IF(ISNUMBER(AVERAGEIFS(ObservedSpeciesData!AD$2:AD$4955,ObservedSpeciesData!$A$2:$A$4955,$A1060,ObservedSpeciesData!$D$2:$D$4955,$D1060)),AVERAGEIFS(ObservedSpeciesData!AD$2:AD$4955,ObservedSpeciesData!$A$2:$A$4955,$A1060,ObservedSpeciesData!$D$2:$D$4955,$D1060),"")</f>
        <v/>
      </c>
      <c r="AE1060" s="24" t="str">
        <f>IF(ISNUMBER(AVERAGEIFS(ObservedSpeciesData!AE$2:AE$4955,ObservedSpeciesData!$A$2:$A$4955,$A1060,ObservedSpeciesData!$D$2:$D$4955,$D1060)),AVERAGEIFS(ObservedSpeciesData!AE$2:AE$4955,ObservedSpeciesData!$A$2:$A$4955,$A1060,ObservedSpeciesData!$D$2:$D$4955,$D1060),"")</f>
        <v/>
      </c>
      <c r="AF1060" s="23"/>
      <c r="AG1060" s="24"/>
      <c r="AH1060" s="23" t="str">
        <f>IF(ISNUMBER(AVERAGEIFS(ObservedSpeciesData!AH$2:AH$4955,ObservedSpeciesData!$A$2:$A$4955,$A1060,ObservedSpeciesData!$D$2:$D$4955,$D1060)),AVERAGEIFS(ObservedSpeciesData!AH$2:AH$4955,ObservedSpeciesData!$A$2:$A$4955,$A1060,ObservedSpeciesData!$D$2:$D$4955,$D1060),"")</f>
        <v/>
      </c>
      <c r="AI1060" s="23" t="str">
        <f>IF(ISNUMBER(AVERAGEIFS(ObservedSpeciesData!AI$2:AI$4955,ObservedSpeciesData!$A$2:$A$4955,$A1060,ObservedSpeciesData!$C$2:$C$4955,$C1060,ObservedSpeciesData!$D$2:$D$4955,$D1060)),AVERAGEIFS(ObservedSpeciesData!AI$2:AI$4955,ObservedSpeciesData!$A$2:$A$4955,$A1060,ObservedSpeciesData!$C$2:$C$4955,$C1060,ObservedSpeciesData!$D$2:$D$4955,$D1060),"")</f>
        <v/>
      </c>
      <c r="AJ1060" s="2">
        <f>COUNTIFS(ObservedSpeciesData!$A$2:$A$828,$A1060,ObservedSpeciesData!$D$2:$D$828,$D1060)</f>
        <v>0</v>
      </c>
      <c r="AK1060" s="2">
        <f t="shared" si="16"/>
        <v>1</v>
      </c>
    </row>
    <row r="1061" spans="1:37" x14ac:dyDescent="0.25">
      <c r="A1061" s="14" t="s">
        <v>93</v>
      </c>
      <c r="B1061" t="s">
        <v>80</v>
      </c>
      <c r="C1061" t="s">
        <v>90</v>
      </c>
      <c r="D1061" s="13">
        <v>42339</v>
      </c>
      <c r="E1061">
        <v>1</v>
      </c>
      <c r="F1061">
        <v>200</v>
      </c>
      <c r="G1061" s="2" t="s">
        <v>87</v>
      </c>
      <c r="H1061" s="2" t="s">
        <v>12</v>
      </c>
      <c r="I1061">
        <v>10</v>
      </c>
      <c r="J1061" s="2" t="s">
        <v>88</v>
      </c>
      <c r="K1061" s="2">
        <f>IF(ISNUMBER(AVERAGEIFS(ObservedSpeciesData!K$2:K$4955,ObservedSpeciesData!$A$2:$A$4955,$A1061,ObservedSpeciesData!$D$2:$D$4955,$D1061)),AVERAGEIFS(ObservedSpeciesData!K$2:K$4955,ObservedSpeciesData!$A$2:$A$4955,$A1061,ObservedSpeciesData!$D$2:$D$4955,$D1061),"")</f>
        <v>180</v>
      </c>
      <c r="L1061" s="26">
        <f>IF(ISNUMBER(AVERAGEIFS(ObservedSpeciesData!L$2:L$4955,ObservedSpeciesData!$A$2:$A$4955,$A1061,ObservedSpeciesData!$D$2:$D$4955,$D1061)),AVERAGEIFS(ObservedSpeciesData!L$2:L$4955,ObservedSpeciesData!$A$2:$A$4955,$A1061,ObservedSpeciesData!$D$2:$D$4955,$D1061),"")</f>
        <v>2954.6666666666665</v>
      </c>
      <c r="M1061" s="23">
        <f>IF(ISNUMBER(AVERAGEIFS(ObservedSpeciesData!M$2:M$4955,ObservedSpeciesData!$A$2:$A$4955,$A1061,ObservedSpeciesData!$D$2:$D$4955,$D1061)),AVERAGEIFS(ObservedSpeciesData!M$2:M$4955,ObservedSpeciesData!$A$2:$A$4955,$A1061,ObservedSpeciesData!$D$2:$D$4955,$D1061),"")</f>
        <v>295.46666666666664</v>
      </c>
      <c r="N1061" s="23" t="str">
        <f>IF(ISNUMBER(AVERAGEIFS(ObservedSpeciesData!N$2:N$4955,ObservedSpeciesData!$A$2:$A$4955,$A1061,ObservedSpeciesData!$D$2:$D$4955,$D1061)),AVERAGEIFS(ObservedSpeciesData!N$2:N$4955,ObservedSpeciesData!$A$2:$A$4955,$A1061,ObservedSpeciesData!$D$2:$D$4955,$D1061),"")</f>
        <v/>
      </c>
      <c r="O1061" s="23" t="str">
        <f>IF(ISNUMBER(AVERAGEIFS(ObservedSpeciesData!O$2:O$4955,ObservedSpeciesData!$A$2:$A$4955,$A1061,ObservedSpeciesData!$D$2:$D$4955,$D1061)),AVERAGEIFS(ObservedSpeciesData!O$2:O$4955,ObservedSpeciesData!$A$2:$A$4955,$A1061,ObservedSpeciesData!$D$2:$D$4955,$D1061),"")</f>
        <v/>
      </c>
      <c r="P1061" s="23" t="str">
        <f>IF(ISNUMBER(AVERAGEIFS(ObservedSpeciesData!P$2:P$4955,ObservedSpeciesData!$A$2:$A$4955,$A1061,ObservedSpeciesData!$C$2:$C$4955,$C1061,ObservedSpeciesData!$D$2:$D$4955,$D1061)),AVERAGEIFS(ObservedSpeciesData!P$2:P$4955,ObservedSpeciesData!$A$2:$A$4955,$A1061,ObservedSpeciesData!$C$2:$C$4955,$C1061,ObservedSpeciesData!$D$2:$D$4955,$D1061),"")</f>
        <v/>
      </c>
      <c r="Q1061" s="23"/>
      <c r="R1061" s="25" t="str">
        <f>IF(ISNUMBER(AVERAGEIFS(ObservedSpeciesData!R$2:R$4955,ObservedSpeciesData!$A$2:$A$4955,$A1061,ObservedSpeciesData!$D$2:$D$4955,$D1061)),AVERAGEIFS(ObservedSpeciesData!R$2:R$4955,ObservedSpeciesData!$A$2:$A$4955,$A1061,ObservedSpeciesData!$D$2:$D$4955,$D1061),"")</f>
        <v/>
      </c>
      <c r="S1061" s="25" t="str">
        <f>IF(ISNUMBER(AVERAGEIFS(ObservedSpeciesData!S$2:S$4955,ObservedSpeciesData!$A$2:$A$4955,$A1061,ObservedSpeciesData!$D$2:$D$4955,$D1061)),AVERAGEIFS(ObservedSpeciesData!S$2:S$4955,ObservedSpeciesData!$A$2:$A$4955,$A1061,ObservedSpeciesData!$D$2:$D$4955,$D1061),"")</f>
        <v/>
      </c>
      <c r="T1061" s="23" t="str">
        <f>IF(ISNUMBER(AVERAGEIFS(ObservedSpeciesData!T$2:T$4955,ObservedSpeciesData!$A$2:$A$4955,$A1061,ObservedSpeciesData!$D$2:$D$4955,$D1061)),AVERAGEIFS(ObservedSpeciesData!T$2:T$4955,ObservedSpeciesData!$A$2:$A$4955,$A1061,ObservedSpeciesData!$D$2:$D$4955,$D1061),"")</f>
        <v/>
      </c>
      <c r="U1061" s="24" t="str">
        <f>IF(ISNUMBER(AVERAGEIFS(ObservedSpeciesData!U$2:U$4955,ObservedSpeciesData!$A$2:$A$4955,$A1061,ObservedSpeciesData!$C$2:$C$4955,$C1061,ObservedSpeciesData!$D$2:$D$4955,$D1061)),AVERAGEIFS(ObservedSpeciesData!U$2:U$4955,ObservedSpeciesData!$A$2:$A$4955,$A1061,ObservedSpeciesData!$C$2:$C$4955,$C1061,ObservedSpeciesData!$D$2:$D$4955,$D1061),"")</f>
        <v/>
      </c>
      <c r="V1061" s="23" t="str">
        <f>IF(ISNUMBER(AVERAGEIFS(ObservedSpeciesData!V$2:V$4955,ObservedSpeciesData!$A$2:$A$4955,$A1061,ObservedSpeciesData!$D$2:$D$4955,$D1061)),AVERAGEIFS(ObservedSpeciesData!V$2:V$4955,ObservedSpeciesData!$A$2:$A$4955,$A1061,ObservedSpeciesData!$D$2:$D$4955,$D1061),"")</f>
        <v/>
      </c>
      <c r="W1061" s="23" t="str">
        <f>IF(ISNUMBER(AVERAGEIFS(ObservedSpeciesData!W$2:W$4955,ObservedSpeciesData!$A$2:$A$4955,$A1061,ObservedSpeciesData!$D$2:$D$4955,$D1061)),AVERAGEIFS(ObservedSpeciesData!W$2:W$4955,ObservedSpeciesData!$A$2:$A$4955,$A1061,ObservedSpeciesData!$D$2:$D$4955,$D1061),"")</f>
        <v/>
      </c>
      <c r="X1061" s="23" t="str">
        <f>IF(ISNUMBER(AVERAGEIFS(ObservedSpeciesData!X$2:X$4955,ObservedSpeciesData!$A$2:$A$4955,$A1061,ObservedSpeciesData!$D$2:$D$4955,$D1061)),AVERAGEIFS(ObservedSpeciesData!X$2:X$4955,ObservedSpeciesData!$A$2:$A$4955,$A1061,ObservedSpeciesData!$D$2:$D$4955,$D1061),"")</f>
        <v/>
      </c>
      <c r="Y1061" s="23" t="str">
        <f>IF(ISNUMBER(AVERAGEIFS(ObservedSpeciesData!Y$2:Y$4955,ObservedSpeciesData!$A$2:$A$4955,$A1061,ObservedSpeciesData!$D$2:$D$4955,$D1061)),AVERAGEIFS(ObservedSpeciesData!Y$2:Y$4955,ObservedSpeciesData!$A$2:$A$4955,$A1061,ObservedSpeciesData!$D$2:$D$4955,$D1061),"")</f>
        <v/>
      </c>
      <c r="Z1061" s="23" t="str">
        <f>IF(ISNUMBER(AVERAGEIFS(ObservedSpeciesData!Z$2:Z$4955,ObservedSpeciesData!$A$2:$A$4955,$A1061,ObservedSpeciesData!$D$2:$D$4955,$D1061)),AVERAGEIFS(ObservedSpeciesData!Z$2:Z$4955,ObservedSpeciesData!$A$2:$A$4955,$A1061,ObservedSpeciesData!$D$2:$D$4955,$D1061),"")</f>
        <v/>
      </c>
      <c r="AA1061" s="23" t="str">
        <f>IF(ISNUMBER(AVERAGEIFS(ObservedSpeciesData!AA$2:AA$4955,ObservedSpeciesData!$A$2:$A$4955,$A1061,ObservedSpeciesData!$D$2:$D$4955,$D1061)),AVERAGEIFS(ObservedSpeciesData!AA$2:AA$4955,ObservedSpeciesData!$A$2:$A$4955,$A1061,ObservedSpeciesData!$D$2:$D$4955,$D1061),"")</f>
        <v/>
      </c>
      <c r="AB1061" s="24" t="str">
        <f>IF(ISNUMBER(AVERAGEIFS(ObservedSpeciesData!AB$2:AB$4955,ObservedSpeciesData!$A$2:$A$4955,$A1061,ObservedSpeciesData!$D$2:$D$4955,$D1061)),AVERAGEIFS(ObservedSpeciesData!AB$2:AB$4955,ObservedSpeciesData!$A$2:$A$4955,$A1061,ObservedSpeciesData!$D$2:$D$4955,$D1061),"")</f>
        <v/>
      </c>
      <c r="AC1061" s="24" t="str">
        <f>IF(ISNUMBER(AVERAGEIFS(ObservedSpeciesData!AC$2:AC$4955,ObservedSpeciesData!$A$2:$A$4955,$A1061,ObservedSpeciesData!$D$2:$D$4955,$D1061)),AVERAGEIFS(ObservedSpeciesData!AC$2:AC$4955,ObservedSpeciesData!$A$2:$A$4955,$A1061,ObservedSpeciesData!$D$2:$D$4955,$D1061),"")</f>
        <v/>
      </c>
      <c r="AD1061" s="23" t="str">
        <f>IF(ISNUMBER(AVERAGEIFS(ObservedSpeciesData!AD$2:AD$4955,ObservedSpeciesData!$A$2:$A$4955,$A1061,ObservedSpeciesData!$D$2:$D$4955,$D1061)),AVERAGEIFS(ObservedSpeciesData!AD$2:AD$4955,ObservedSpeciesData!$A$2:$A$4955,$A1061,ObservedSpeciesData!$D$2:$D$4955,$D1061),"")</f>
        <v/>
      </c>
      <c r="AE1061" s="24" t="str">
        <f>IF(ISNUMBER(AVERAGEIFS(ObservedSpeciesData!AE$2:AE$4955,ObservedSpeciesData!$A$2:$A$4955,$A1061,ObservedSpeciesData!$D$2:$D$4955,$D1061)),AVERAGEIFS(ObservedSpeciesData!AE$2:AE$4955,ObservedSpeciesData!$A$2:$A$4955,$A1061,ObservedSpeciesData!$D$2:$D$4955,$D1061),"")</f>
        <v/>
      </c>
      <c r="AF1061" s="23"/>
      <c r="AG1061" s="24"/>
      <c r="AH1061" s="23" t="str">
        <f>IF(ISNUMBER(AVERAGEIFS(ObservedSpeciesData!AH$2:AH$4955,ObservedSpeciesData!$A$2:$A$4955,$A1061,ObservedSpeciesData!$D$2:$D$4955,$D1061)),AVERAGEIFS(ObservedSpeciesData!AH$2:AH$4955,ObservedSpeciesData!$A$2:$A$4955,$A1061,ObservedSpeciesData!$D$2:$D$4955,$D1061),"")</f>
        <v/>
      </c>
      <c r="AI1061" s="23" t="str">
        <f>IF(ISNUMBER(AVERAGEIFS(ObservedSpeciesData!AI$2:AI$4955,ObservedSpeciesData!$A$2:$A$4955,$A1061,ObservedSpeciesData!$C$2:$C$4955,$C1061,ObservedSpeciesData!$D$2:$D$4955,$D1061)),AVERAGEIFS(ObservedSpeciesData!AI$2:AI$4955,ObservedSpeciesData!$A$2:$A$4955,$A1061,ObservedSpeciesData!$C$2:$C$4955,$C1061,ObservedSpeciesData!$D$2:$D$4955,$D1061),"")</f>
        <v/>
      </c>
      <c r="AJ1061" s="2">
        <f>COUNTIFS(ObservedSpeciesData!$A$2:$A$828,$A1061,ObservedSpeciesData!$D$2:$D$828,$D1061)</f>
        <v>0</v>
      </c>
      <c r="AK1061" s="2">
        <f t="shared" si="16"/>
        <v>1</v>
      </c>
    </row>
    <row r="1062" spans="1:37" x14ac:dyDescent="0.25">
      <c r="A1062" s="14" t="s">
        <v>92</v>
      </c>
      <c r="B1062" t="s">
        <v>80</v>
      </c>
      <c r="C1062" t="s">
        <v>90</v>
      </c>
      <c r="D1062" s="13">
        <v>42339</v>
      </c>
      <c r="E1062">
        <v>1</v>
      </c>
      <c r="F1062">
        <v>350</v>
      </c>
      <c r="G1062" s="2" t="s">
        <v>87</v>
      </c>
      <c r="H1062" s="2" t="s">
        <v>12</v>
      </c>
      <c r="I1062">
        <v>10</v>
      </c>
      <c r="J1062" s="2" t="s">
        <v>88</v>
      </c>
      <c r="K1062" s="2">
        <f>IF(ISNUMBER(AVERAGEIFS(ObservedSpeciesData!K$2:K$4955,ObservedSpeciesData!$A$2:$A$4955,$A1062,ObservedSpeciesData!$D$2:$D$4955,$D1062)),AVERAGEIFS(ObservedSpeciesData!K$2:K$4955,ObservedSpeciesData!$A$2:$A$4955,$A1062,ObservedSpeciesData!$D$2:$D$4955,$D1062),"")</f>
        <v>315</v>
      </c>
      <c r="L1062" s="26">
        <f>IF(ISNUMBER(AVERAGEIFS(ObservedSpeciesData!L$2:L$4955,ObservedSpeciesData!$A$2:$A$4955,$A1062,ObservedSpeciesData!$D$2:$D$4955,$D1062)),AVERAGEIFS(ObservedSpeciesData!L$2:L$4955,ObservedSpeciesData!$A$2:$A$4955,$A1062,ObservedSpeciesData!$D$2:$D$4955,$D1062),"")</f>
        <v>3104</v>
      </c>
      <c r="M1062" s="23">
        <f>IF(ISNUMBER(AVERAGEIFS(ObservedSpeciesData!M$2:M$4955,ObservedSpeciesData!$A$2:$A$4955,$A1062,ObservedSpeciesData!$D$2:$D$4955,$D1062)),AVERAGEIFS(ObservedSpeciesData!M$2:M$4955,ObservedSpeciesData!$A$2:$A$4955,$A1062,ObservedSpeciesData!$D$2:$D$4955,$D1062),"")</f>
        <v>310.40000000000003</v>
      </c>
      <c r="N1062" s="23" t="str">
        <f>IF(ISNUMBER(AVERAGEIFS(ObservedSpeciesData!N$2:N$4955,ObservedSpeciesData!$A$2:$A$4955,$A1062,ObservedSpeciesData!$D$2:$D$4955,$D1062)),AVERAGEIFS(ObservedSpeciesData!N$2:N$4955,ObservedSpeciesData!$A$2:$A$4955,$A1062,ObservedSpeciesData!$D$2:$D$4955,$D1062),"")</f>
        <v/>
      </c>
      <c r="O1062" s="23" t="str">
        <f>IF(ISNUMBER(AVERAGEIFS(ObservedSpeciesData!O$2:O$4955,ObservedSpeciesData!$A$2:$A$4955,$A1062,ObservedSpeciesData!$D$2:$D$4955,$D1062)),AVERAGEIFS(ObservedSpeciesData!O$2:O$4955,ObservedSpeciesData!$A$2:$A$4955,$A1062,ObservedSpeciesData!$D$2:$D$4955,$D1062),"")</f>
        <v/>
      </c>
      <c r="P1062" s="23" t="str">
        <f>IF(ISNUMBER(AVERAGEIFS(ObservedSpeciesData!P$2:P$4955,ObservedSpeciesData!$A$2:$A$4955,$A1062,ObservedSpeciesData!$C$2:$C$4955,$C1062,ObservedSpeciesData!$D$2:$D$4955,$D1062)),AVERAGEIFS(ObservedSpeciesData!P$2:P$4955,ObservedSpeciesData!$A$2:$A$4955,$A1062,ObservedSpeciesData!$C$2:$C$4955,$C1062,ObservedSpeciesData!$D$2:$D$4955,$D1062),"")</f>
        <v/>
      </c>
      <c r="Q1062" s="23"/>
      <c r="R1062" s="25" t="str">
        <f>IF(ISNUMBER(AVERAGEIFS(ObservedSpeciesData!R$2:R$4955,ObservedSpeciesData!$A$2:$A$4955,$A1062,ObservedSpeciesData!$D$2:$D$4955,$D1062)),AVERAGEIFS(ObservedSpeciesData!R$2:R$4955,ObservedSpeciesData!$A$2:$A$4955,$A1062,ObservedSpeciesData!$D$2:$D$4955,$D1062),"")</f>
        <v/>
      </c>
      <c r="S1062" s="25" t="str">
        <f>IF(ISNUMBER(AVERAGEIFS(ObservedSpeciesData!S$2:S$4955,ObservedSpeciesData!$A$2:$A$4955,$A1062,ObservedSpeciesData!$D$2:$D$4955,$D1062)),AVERAGEIFS(ObservedSpeciesData!S$2:S$4955,ObservedSpeciesData!$A$2:$A$4955,$A1062,ObservedSpeciesData!$D$2:$D$4955,$D1062),"")</f>
        <v/>
      </c>
      <c r="T1062" s="23" t="str">
        <f>IF(ISNUMBER(AVERAGEIFS(ObservedSpeciesData!T$2:T$4955,ObservedSpeciesData!$A$2:$A$4955,$A1062,ObservedSpeciesData!$D$2:$D$4955,$D1062)),AVERAGEIFS(ObservedSpeciesData!T$2:T$4955,ObservedSpeciesData!$A$2:$A$4955,$A1062,ObservedSpeciesData!$D$2:$D$4955,$D1062),"")</f>
        <v/>
      </c>
      <c r="U1062" s="24" t="str">
        <f>IF(ISNUMBER(AVERAGEIFS(ObservedSpeciesData!U$2:U$4955,ObservedSpeciesData!$A$2:$A$4955,$A1062,ObservedSpeciesData!$C$2:$C$4955,$C1062,ObservedSpeciesData!$D$2:$D$4955,$D1062)),AVERAGEIFS(ObservedSpeciesData!U$2:U$4955,ObservedSpeciesData!$A$2:$A$4955,$A1062,ObservedSpeciesData!$C$2:$C$4955,$C1062,ObservedSpeciesData!$D$2:$D$4955,$D1062),"")</f>
        <v/>
      </c>
      <c r="V1062" s="23" t="str">
        <f>IF(ISNUMBER(AVERAGEIFS(ObservedSpeciesData!V$2:V$4955,ObservedSpeciesData!$A$2:$A$4955,$A1062,ObservedSpeciesData!$D$2:$D$4955,$D1062)),AVERAGEIFS(ObservedSpeciesData!V$2:V$4955,ObservedSpeciesData!$A$2:$A$4955,$A1062,ObservedSpeciesData!$D$2:$D$4955,$D1062),"")</f>
        <v/>
      </c>
      <c r="W1062" s="23" t="str">
        <f>IF(ISNUMBER(AVERAGEIFS(ObservedSpeciesData!W$2:W$4955,ObservedSpeciesData!$A$2:$A$4955,$A1062,ObservedSpeciesData!$D$2:$D$4955,$D1062)),AVERAGEIFS(ObservedSpeciesData!W$2:W$4955,ObservedSpeciesData!$A$2:$A$4955,$A1062,ObservedSpeciesData!$D$2:$D$4955,$D1062),"")</f>
        <v/>
      </c>
      <c r="X1062" s="23" t="str">
        <f>IF(ISNUMBER(AVERAGEIFS(ObservedSpeciesData!X$2:X$4955,ObservedSpeciesData!$A$2:$A$4955,$A1062,ObservedSpeciesData!$D$2:$D$4955,$D1062)),AVERAGEIFS(ObservedSpeciesData!X$2:X$4955,ObservedSpeciesData!$A$2:$A$4955,$A1062,ObservedSpeciesData!$D$2:$D$4955,$D1062),"")</f>
        <v/>
      </c>
      <c r="Y1062" s="23" t="str">
        <f>IF(ISNUMBER(AVERAGEIFS(ObservedSpeciesData!Y$2:Y$4955,ObservedSpeciesData!$A$2:$A$4955,$A1062,ObservedSpeciesData!$D$2:$D$4955,$D1062)),AVERAGEIFS(ObservedSpeciesData!Y$2:Y$4955,ObservedSpeciesData!$A$2:$A$4955,$A1062,ObservedSpeciesData!$D$2:$D$4955,$D1062),"")</f>
        <v/>
      </c>
      <c r="Z1062" s="23" t="str">
        <f>IF(ISNUMBER(AVERAGEIFS(ObservedSpeciesData!Z$2:Z$4955,ObservedSpeciesData!$A$2:$A$4955,$A1062,ObservedSpeciesData!$D$2:$D$4955,$D1062)),AVERAGEIFS(ObservedSpeciesData!Z$2:Z$4955,ObservedSpeciesData!$A$2:$A$4955,$A1062,ObservedSpeciesData!$D$2:$D$4955,$D1062),"")</f>
        <v/>
      </c>
      <c r="AA1062" s="23" t="str">
        <f>IF(ISNUMBER(AVERAGEIFS(ObservedSpeciesData!AA$2:AA$4955,ObservedSpeciesData!$A$2:$A$4955,$A1062,ObservedSpeciesData!$D$2:$D$4955,$D1062)),AVERAGEIFS(ObservedSpeciesData!AA$2:AA$4955,ObservedSpeciesData!$A$2:$A$4955,$A1062,ObservedSpeciesData!$D$2:$D$4955,$D1062),"")</f>
        <v/>
      </c>
      <c r="AB1062" s="24" t="str">
        <f>IF(ISNUMBER(AVERAGEIFS(ObservedSpeciesData!AB$2:AB$4955,ObservedSpeciesData!$A$2:$A$4955,$A1062,ObservedSpeciesData!$D$2:$D$4955,$D1062)),AVERAGEIFS(ObservedSpeciesData!AB$2:AB$4955,ObservedSpeciesData!$A$2:$A$4955,$A1062,ObservedSpeciesData!$D$2:$D$4955,$D1062),"")</f>
        <v/>
      </c>
      <c r="AC1062" s="24" t="str">
        <f>IF(ISNUMBER(AVERAGEIFS(ObservedSpeciesData!AC$2:AC$4955,ObservedSpeciesData!$A$2:$A$4955,$A1062,ObservedSpeciesData!$D$2:$D$4955,$D1062)),AVERAGEIFS(ObservedSpeciesData!AC$2:AC$4955,ObservedSpeciesData!$A$2:$A$4955,$A1062,ObservedSpeciesData!$D$2:$D$4955,$D1062),"")</f>
        <v/>
      </c>
      <c r="AD1062" s="23" t="str">
        <f>IF(ISNUMBER(AVERAGEIFS(ObservedSpeciesData!AD$2:AD$4955,ObservedSpeciesData!$A$2:$A$4955,$A1062,ObservedSpeciesData!$D$2:$D$4955,$D1062)),AVERAGEIFS(ObservedSpeciesData!AD$2:AD$4955,ObservedSpeciesData!$A$2:$A$4955,$A1062,ObservedSpeciesData!$D$2:$D$4955,$D1062),"")</f>
        <v/>
      </c>
      <c r="AE1062" s="24" t="str">
        <f>IF(ISNUMBER(AVERAGEIFS(ObservedSpeciesData!AE$2:AE$4955,ObservedSpeciesData!$A$2:$A$4955,$A1062,ObservedSpeciesData!$D$2:$D$4955,$D1062)),AVERAGEIFS(ObservedSpeciesData!AE$2:AE$4955,ObservedSpeciesData!$A$2:$A$4955,$A1062,ObservedSpeciesData!$D$2:$D$4955,$D1062),"")</f>
        <v/>
      </c>
      <c r="AF1062" s="23"/>
      <c r="AG1062" s="24"/>
      <c r="AH1062" s="23" t="str">
        <f>IF(ISNUMBER(AVERAGEIFS(ObservedSpeciesData!AH$2:AH$4955,ObservedSpeciesData!$A$2:$A$4955,$A1062,ObservedSpeciesData!$D$2:$D$4955,$D1062)),AVERAGEIFS(ObservedSpeciesData!AH$2:AH$4955,ObservedSpeciesData!$A$2:$A$4955,$A1062,ObservedSpeciesData!$D$2:$D$4955,$D1062),"")</f>
        <v/>
      </c>
      <c r="AI1062" s="23" t="str">
        <f>IF(ISNUMBER(AVERAGEIFS(ObservedSpeciesData!AI$2:AI$4955,ObservedSpeciesData!$A$2:$A$4955,$A1062,ObservedSpeciesData!$C$2:$C$4955,$C1062,ObservedSpeciesData!$D$2:$D$4955,$D1062)),AVERAGEIFS(ObservedSpeciesData!AI$2:AI$4955,ObservedSpeciesData!$A$2:$A$4955,$A1062,ObservedSpeciesData!$C$2:$C$4955,$C1062,ObservedSpeciesData!$D$2:$D$4955,$D1062),"")</f>
        <v/>
      </c>
      <c r="AJ1062" s="2">
        <f>COUNTIFS(ObservedSpeciesData!$A$2:$A$828,$A1062,ObservedSpeciesData!$D$2:$D$828,$D1062)</f>
        <v>0</v>
      </c>
      <c r="AK1062" s="2">
        <f t="shared" si="16"/>
        <v>1</v>
      </c>
    </row>
    <row r="1063" spans="1:37" x14ac:dyDescent="0.25">
      <c r="A1063" s="14" t="s">
        <v>91</v>
      </c>
      <c r="B1063" t="s">
        <v>80</v>
      </c>
      <c r="C1063" t="s">
        <v>90</v>
      </c>
      <c r="D1063" s="13">
        <v>42339</v>
      </c>
      <c r="E1063">
        <v>1</v>
      </c>
      <c r="F1063">
        <v>500</v>
      </c>
      <c r="G1063" s="2" t="s">
        <v>87</v>
      </c>
      <c r="H1063" s="2" t="s">
        <v>12</v>
      </c>
      <c r="I1063">
        <v>10</v>
      </c>
      <c r="J1063" s="2" t="s">
        <v>88</v>
      </c>
      <c r="K1063" s="2">
        <f>IF(ISNUMBER(AVERAGEIFS(ObservedSpeciesData!K$2:K$4955,ObservedSpeciesData!$A$2:$A$4955,$A1063,ObservedSpeciesData!$D$2:$D$4955,$D1063)),AVERAGEIFS(ObservedSpeciesData!K$2:K$4955,ObservedSpeciesData!$A$2:$A$4955,$A1063,ObservedSpeciesData!$D$2:$D$4955,$D1063),"")</f>
        <v>450</v>
      </c>
      <c r="L1063" s="26">
        <f>IF(ISNUMBER(AVERAGEIFS(ObservedSpeciesData!L$2:L$4955,ObservedSpeciesData!$A$2:$A$4955,$A1063,ObservedSpeciesData!$D$2:$D$4955,$D1063)),AVERAGEIFS(ObservedSpeciesData!L$2:L$4955,ObservedSpeciesData!$A$2:$A$4955,$A1063,ObservedSpeciesData!$D$2:$D$4955,$D1063),"")</f>
        <v>3104</v>
      </c>
      <c r="M1063" s="23">
        <f>IF(ISNUMBER(AVERAGEIFS(ObservedSpeciesData!M$2:M$4955,ObservedSpeciesData!$A$2:$A$4955,$A1063,ObservedSpeciesData!$D$2:$D$4955,$D1063)),AVERAGEIFS(ObservedSpeciesData!M$2:M$4955,ObservedSpeciesData!$A$2:$A$4955,$A1063,ObservedSpeciesData!$D$2:$D$4955,$D1063),"")</f>
        <v>310.39999999999998</v>
      </c>
      <c r="N1063" s="23" t="str">
        <f>IF(ISNUMBER(AVERAGEIFS(ObservedSpeciesData!N$2:N$4955,ObservedSpeciesData!$A$2:$A$4955,$A1063,ObservedSpeciesData!$D$2:$D$4955,$D1063)),AVERAGEIFS(ObservedSpeciesData!N$2:N$4955,ObservedSpeciesData!$A$2:$A$4955,$A1063,ObservedSpeciesData!$D$2:$D$4955,$D1063),"")</f>
        <v/>
      </c>
      <c r="O1063" s="23" t="str">
        <f>IF(ISNUMBER(AVERAGEIFS(ObservedSpeciesData!O$2:O$4955,ObservedSpeciesData!$A$2:$A$4955,$A1063,ObservedSpeciesData!$D$2:$D$4955,$D1063)),AVERAGEIFS(ObservedSpeciesData!O$2:O$4955,ObservedSpeciesData!$A$2:$A$4955,$A1063,ObservedSpeciesData!$D$2:$D$4955,$D1063),"")</f>
        <v/>
      </c>
      <c r="P1063" s="23" t="str">
        <f>IF(ISNUMBER(AVERAGEIFS(ObservedSpeciesData!P$2:P$4955,ObservedSpeciesData!$A$2:$A$4955,$A1063,ObservedSpeciesData!$C$2:$C$4955,$C1063,ObservedSpeciesData!$D$2:$D$4955,$D1063)),AVERAGEIFS(ObservedSpeciesData!P$2:P$4955,ObservedSpeciesData!$A$2:$A$4955,$A1063,ObservedSpeciesData!$C$2:$C$4955,$C1063,ObservedSpeciesData!$D$2:$D$4955,$D1063),"")</f>
        <v/>
      </c>
      <c r="Q1063" s="23"/>
      <c r="R1063" s="25" t="str">
        <f>IF(ISNUMBER(AVERAGEIFS(ObservedSpeciesData!R$2:R$4955,ObservedSpeciesData!$A$2:$A$4955,$A1063,ObservedSpeciesData!$D$2:$D$4955,$D1063)),AVERAGEIFS(ObservedSpeciesData!R$2:R$4955,ObservedSpeciesData!$A$2:$A$4955,$A1063,ObservedSpeciesData!$D$2:$D$4955,$D1063),"")</f>
        <v/>
      </c>
      <c r="S1063" s="25" t="str">
        <f>IF(ISNUMBER(AVERAGEIFS(ObservedSpeciesData!S$2:S$4955,ObservedSpeciesData!$A$2:$A$4955,$A1063,ObservedSpeciesData!$D$2:$D$4955,$D1063)),AVERAGEIFS(ObservedSpeciesData!S$2:S$4955,ObservedSpeciesData!$A$2:$A$4955,$A1063,ObservedSpeciesData!$D$2:$D$4955,$D1063),"")</f>
        <v/>
      </c>
      <c r="T1063" s="23" t="str">
        <f>IF(ISNUMBER(AVERAGEIFS(ObservedSpeciesData!T$2:T$4955,ObservedSpeciesData!$A$2:$A$4955,$A1063,ObservedSpeciesData!$D$2:$D$4955,$D1063)),AVERAGEIFS(ObservedSpeciesData!T$2:T$4955,ObservedSpeciesData!$A$2:$A$4955,$A1063,ObservedSpeciesData!$D$2:$D$4955,$D1063),"")</f>
        <v/>
      </c>
      <c r="U1063" s="24" t="str">
        <f>IF(ISNUMBER(AVERAGEIFS(ObservedSpeciesData!U$2:U$4955,ObservedSpeciesData!$A$2:$A$4955,$A1063,ObservedSpeciesData!$C$2:$C$4955,$C1063,ObservedSpeciesData!$D$2:$D$4955,$D1063)),AVERAGEIFS(ObservedSpeciesData!U$2:U$4955,ObservedSpeciesData!$A$2:$A$4955,$A1063,ObservedSpeciesData!$C$2:$C$4955,$C1063,ObservedSpeciesData!$D$2:$D$4955,$D1063),"")</f>
        <v/>
      </c>
      <c r="V1063" s="23" t="str">
        <f>IF(ISNUMBER(AVERAGEIFS(ObservedSpeciesData!V$2:V$4955,ObservedSpeciesData!$A$2:$A$4955,$A1063,ObservedSpeciesData!$D$2:$D$4955,$D1063)),AVERAGEIFS(ObservedSpeciesData!V$2:V$4955,ObservedSpeciesData!$A$2:$A$4955,$A1063,ObservedSpeciesData!$D$2:$D$4955,$D1063),"")</f>
        <v/>
      </c>
      <c r="W1063" s="23" t="str">
        <f>IF(ISNUMBER(AVERAGEIFS(ObservedSpeciesData!W$2:W$4955,ObservedSpeciesData!$A$2:$A$4955,$A1063,ObservedSpeciesData!$D$2:$D$4955,$D1063)),AVERAGEIFS(ObservedSpeciesData!W$2:W$4955,ObservedSpeciesData!$A$2:$A$4955,$A1063,ObservedSpeciesData!$D$2:$D$4955,$D1063),"")</f>
        <v/>
      </c>
      <c r="X1063" s="23" t="str">
        <f>IF(ISNUMBER(AVERAGEIFS(ObservedSpeciesData!X$2:X$4955,ObservedSpeciesData!$A$2:$A$4955,$A1063,ObservedSpeciesData!$D$2:$D$4955,$D1063)),AVERAGEIFS(ObservedSpeciesData!X$2:X$4955,ObservedSpeciesData!$A$2:$A$4955,$A1063,ObservedSpeciesData!$D$2:$D$4955,$D1063),"")</f>
        <v/>
      </c>
      <c r="Y1063" s="23" t="str">
        <f>IF(ISNUMBER(AVERAGEIFS(ObservedSpeciesData!Y$2:Y$4955,ObservedSpeciesData!$A$2:$A$4955,$A1063,ObservedSpeciesData!$D$2:$D$4955,$D1063)),AVERAGEIFS(ObservedSpeciesData!Y$2:Y$4955,ObservedSpeciesData!$A$2:$A$4955,$A1063,ObservedSpeciesData!$D$2:$D$4955,$D1063),"")</f>
        <v/>
      </c>
      <c r="Z1063" s="23" t="str">
        <f>IF(ISNUMBER(AVERAGEIFS(ObservedSpeciesData!Z$2:Z$4955,ObservedSpeciesData!$A$2:$A$4955,$A1063,ObservedSpeciesData!$D$2:$D$4955,$D1063)),AVERAGEIFS(ObservedSpeciesData!Z$2:Z$4955,ObservedSpeciesData!$A$2:$A$4955,$A1063,ObservedSpeciesData!$D$2:$D$4955,$D1063),"")</f>
        <v/>
      </c>
      <c r="AA1063" s="23" t="str">
        <f>IF(ISNUMBER(AVERAGEIFS(ObservedSpeciesData!AA$2:AA$4955,ObservedSpeciesData!$A$2:$A$4955,$A1063,ObservedSpeciesData!$D$2:$D$4955,$D1063)),AVERAGEIFS(ObservedSpeciesData!AA$2:AA$4955,ObservedSpeciesData!$A$2:$A$4955,$A1063,ObservedSpeciesData!$D$2:$D$4955,$D1063),"")</f>
        <v/>
      </c>
      <c r="AB1063" s="24" t="str">
        <f>IF(ISNUMBER(AVERAGEIFS(ObservedSpeciesData!AB$2:AB$4955,ObservedSpeciesData!$A$2:$A$4955,$A1063,ObservedSpeciesData!$D$2:$D$4955,$D1063)),AVERAGEIFS(ObservedSpeciesData!AB$2:AB$4955,ObservedSpeciesData!$A$2:$A$4955,$A1063,ObservedSpeciesData!$D$2:$D$4955,$D1063),"")</f>
        <v/>
      </c>
      <c r="AC1063" s="24" t="str">
        <f>IF(ISNUMBER(AVERAGEIFS(ObservedSpeciesData!AC$2:AC$4955,ObservedSpeciesData!$A$2:$A$4955,$A1063,ObservedSpeciesData!$D$2:$D$4955,$D1063)),AVERAGEIFS(ObservedSpeciesData!AC$2:AC$4955,ObservedSpeciesData!$A$2:$A$4955,$A1063,ObservedSpeciesData!$D$2:$D$4955,$D1063),"")</f>
        <v/>
      </c>
      <c r="AD1063" s="23" t="str">
        <f>IF(ISNUMBER(AVERAGEIFS(ObservedSpeciesData!AD$2:AD$4955,ObservedSpeciesData!$A$2:$A$4955,$A1063,ObservedSpeciesData!$D$2:$D$4955,$D1063)),AVERAGEIFS(ObservedSpeciesData!AD$2:AD$4955,ObservedSpeciesData!$A$2:$A$4955,$A1063,ObservedSpeciesData!$D$2:$D$4955,$D1063),"")</f>
        <v/>
      </c>
      <c r="AE1063" s="24" t="str">
        <f>IF(ISNUMBER(AVERAGEIFS(ObservedSpeciesData!AE$2:AE$4955,ObservedSpeciesData!$A$2:$A$4955,$A1063,ObservedSpeciesData!$D$2:$D$4955,$D1063)),AVERAGEIFS(ObservedSpeciesData!AE$2:AE$4955,ObservedSpeciesData!$A$2:$A$4955,$A1063,ObservedSpeciesData!$D$2:$D$4955,$D1063),"")</f>
        <v/>
      </c>
      <c r="AF1063" s="23"/>
      <c r="AG1063" s="24"/>
      <c r="AH1063" s="23" t="str">
        <f>IF(ISNUMBER(AVERAGEIFS(ObservedSpeciesData!AH$2:AH$4955,ObservedSpeciesData!$A$2:$A$4955,$A1063,ObservedSpeciesData!$D$2:$D$4955,$D1063)),AVERAGEIFS(ObservedSpeciesData!AH$2:AH$4955,ObservedSpeciesData!$A$2:$A$4955,$A1063,ObservedSpeciesData!$D$2:$D$4955,$D1063),"")</f>
        <v/>
      </c>
      <c r="AI1063" s="23" t="str">
        <f>IF(ISNUMBER(AVERAGEIFS(ObservedSpeciesData!AI$2:AI$4955,ObservedSpeciesData!$A$2:$A$4955,$A1063,ObservedSpeciesData!$C$2:$C$4955,$C1063,ObservedSpeciesData!$D$2:$D$4955,$D1063)),AVERAGEIFS(ObservedSpeciesData!AI$2:AI$4955,ObservedSpeciesData!$A$2:$A$4955,$A1063,ObservedSpeciesData!$C$2:$C$4955,$C1063,ObservedSpeciesData!$D$2:$D$4955,$D1063),"")</f>
        <v/>
      </c>
      <c r="AJ1063" s="2">
        <f>COUNTIFS(ObservedSpeciesData!$A$2:$A$828,$A1063,ObservedSpeciesData!$D$2:$D$828,$D1063)</f>
        <v>0</v>
      </c>
      <c r="AK1063" s="2">
        <f t="shared" si="16"/>
        <v>1</v>
      </c>
    </row>
    <row r="1064" spans="1:37" x14ac:dyDescent="0.25">
      <c r="A1064" s="14" t="s">
        <v>96</v>
      </c>
      <c r="B1064" t="s">
        <v>80</v>
      </c>
      <c r="C1064" t="s">
        <v>90</v>
      </c>
      <c r="D1064" s="13">
        <v>42346</v>
      </c>
      <c r="E1064">
        <v>1</v>
      </c>
      <c r="F1064">
        <v>0</v>
      </c>
      <c r="G1064" s="2" t="s">
        <v>87</v>
      </c>
      <c r="H1064" s="2" t="s">
        <v>12</v>
      </c>
      <c r="I1064">
        <v>10</v>
      </c>
      <c r="J1064" s="2" t="s">
        <v>88</v>
      </c>
      <c r="K1064" s="2">
        <f>IF(ISNUMBER(AVERAGEIFS(ObservedSpeciesData!K$2:K$4955,ObservedSpeciesData!$A$2:$A$4955,$A1064,ObservedSpeciesData!$D$2:$D$4955,$D1064)),AVERAGEIFS(ObservedSpeciesData!K$2:K$4955,ObservedSpeciesData!$A$2:$A$4955,$A1064,ObservedSpeciesData!$D$2:$D$4955,$D1064),"")</f>
        <v>0</v>
      </c>
      <c r="L1064" s="26">
        <f>IF(ISNUMBER(AVERAGEIFS(ObservedSpeciesData!L$2:L$4955,ObservedSpeciesData!$A$2:$A$4955,$A1064,ObservedSpeciesData!$D$2:$D$4955,$D1064)),AVERAGEIFS(ObservedSpeciesData!L$2:L$4955,ObservedSpeciesData!$A$2:$A$4955,$A1064,ObservedSpeciesData!$D$2:$D$4955,$D1064),"")</f>
        <v>2665.3333333333335</v>
      </c>
      <c r="M1064" s="23">
        <f>IF(ISNUMBER(AVERAGEIFS(ObservedSpeciesData!M$2:M$4955,ObservedSpeciesData!$A$2:$A$4955,$A1064,ObservedSpeciesData!$D$2:$D$4955,$D1064)),AVERAGEIFS(ObservedSpeciesData!M$2:M$4955,ObservedSpeciesData!$A$2:$A$4955,$A1064,ObservedSpeciesData!$D$2:$D$4955,$D1064),"")</f>
        <v>266.53333333333336</v>
      </c>
      <c r="N1064" s="23" t="str">
        <f>IF(ISNUMBER(AVERAGEIFS(ObservedSpeciesData!N$2:N$4955,ObservedSpeciesData!$A$2:$A$4955,$A1064,ObservedSpeciesData!$D$2:$D$4955,$D1064)),AVERAGEIFS(ObservedSpeciesData!N$2:N$4955,ObservedSpeciesData!$A$2:$A$4955,$A1064,ObservedSpeciesData!$D$2:$D$4955,$D1064),"")</f>
        <v/>
      </c>
      <c r="O1064" s="23" t="str">
        <f>IF(ISNUMBER(AVERAGEIFS(ObservedSpeciesData!O$2:O$4955,ObservedSpeciesData!$A$2:$A$4955,$A1064,ObservedSpeciesData!$D$2:$D$4955,$D1064)),AVERAGEIFS(ObservedSpeciesData!O$2:O$4955,ObservedSpeciesData!$A$2:$A$4955,$A1064,ObservedSpeciesData!$D$2:$D$4955,$D1064),"")</f>
        <v/>
      </c>
      <c r="P1064" s="23" t="str">
        <f>IF(ISNUMBER(AVERAGEIFS(ObservedSpeciesData!P$2:P$4955,ObservedSpeciesData!$A$2:$A$4955,$A1064,ObservedSpeciesData!$C$2:$C$4955,$C1064,ObservedSpeciesData!$D$2:$D$4955,$D1064)),AVERAGEIFS(ObservedSpeciesData!P$2:P$4955,ObservedSpeciesData!$A$2:$A$4955,$A1064,ObservedSpeciesData!$C$2:$C$4955,$C1064,ObservedSpeciesData!$D$2:$D$4955,$D1064),"")</f>
        <v/>
      </c>
      <c r="Q1064" s="23"/>
      <c r="R1064" s="25" t="str">
        <f>IF(ISNUMBER(AVERAGEIFS(ObservedSpeciesData!R$2:R$4955,ObservedSpeciesData!$A$2:$A$4955,$A1064,ObservedSpeciesData!$D$2:$D$4955,$D1064)),AVERAGEIFS(ObservedSpeciesData!R$2:R$4955,ObservedSpeciesData!$A$2:$A$4955,$A1064,ObservedSpeciesData!$D$2:$D$4955,$D1064),"")</f>
        <v/>
      </c>
      <c r="S1064" s="25" t="str">
        <f>IF(ISNUMBER(AVERAGEIFS(ObservedSpeciesData!S$2:S$4955,ObservedSpeciesData!$A$2:$A$4955,$A1064,ObservedSpeciesData!$D$2:$D$4955,$D1064)),AVERAGEIFS(ObservedSpeciesData!S$2:S$4955,ObservedSpeciesData!$A$2:$A$4955,$A1064,ObservedSpeciesData!$D$2:$D$4955,$D1064),"")</f>
        <v/>
      </c>
      <c r="T1064" s="23" t="str">
        <f>IF(ISNUMBER(AVERAGEIFS(ObservedSpeciesData!T$2:T$4955,ObservedSpeciesData!$A$2:$A$4955,$A1064,ObservedSpeciesData!$D$2:$D$4955,$D1064)),AVERAGEIFS(ObservedSpeciesData!T$2:T$4955,ObservedSpeciesData!$A$2:$A$4955,$A1064,ObservedSpeciesData!$D$2:$D$4955,$D1064),"")</f>
        <v/>
      </c>
      <c r="U1064" s="24" t="str">
        <f>IF(ISNUMBER(AVERAGEIFS(ObservedSpeciesData!U$2:U$4955,ObservedSpeciesData!$A$2:$A$4955,$A1064,ObservedSpeciesData!$C$2:$C$4955,$C1064,ObservedSpeciesData!$D$2:$D$4955,$D1064)),AVERAGEIFS(ObservedSpeciesData!U$2:U$4955,ObservedSpeciesData!$A$2:$A$4955,$A1064,ObservedSpeciesData!$C$2:$C$4955,$C1064,ObservedSpeciesData!$D$2:$D$4955,$D1064),"")</f>
        <v/>
      </c>
      <c r="V1064" s="23" t="str">
        <f>IF(ISNUMBER(AVERAGEIFS(ObservedSpeciesData!V$2:V$4955,ObservedSpeciesData!$A$2:$A$4955,$A1064,ObservedSpeciesData!$D$2:$D$4955,$D1064)),AVERAGEIFS(ObservedSpeciesData!V$2:V$4955,ObservedSpeciesData!$A$2:$A$4955,$A1064,ObservedSpeciesData!$D$2:$D$4955,$D1064),"")</f>
        <v/>
      </c>
      <c r="W1064" s="23" t="str">
        <f>IF(ISNUMBER(AVERAGEIFS(ObservedSpeciesData!W$2:W$4955,ObservedSpeciesData!$A$2:$A$4955,$A1064,ObservedSpeciesData!$D$2:$D$4955,$D1064)),AVERAGEIFS(ObservedSpeciesData!W$2:W$4955,ObservedSpeciesData!$A$2:$A$4955,$A1064,ObservedSpeciesData!$D$2:$D$4955,$D1064),"")</f>
        <v/>
      </c>
      <c r="X1064" s="23" t="str">
        <f>IF(ISNUMBER(AVERAGEIFS(ObservedSpeciesData!X$2:X$4955,ObservedSpeciesData!$A$2:$A$4955,$A1064,ObservedSpeciesData!$D$2:$D$4955,$D1064)),AVERAGEIFS(ObservedSpeciesData!X$2:X$4955,ObservedSpeciesData!$A$2:$A$4955,$A1064,ObservedSpeciesData!$D$2:$D$4955,$D1064),"")</f>
        <v/>
      </c>
      <c r="Y1064" s="23" t="str">
        <f>IF(ISNUMBER(AVERAGEIFS(ObservedSpeciesData!Y$2:Y$4955,ObservedSpeciesData!$A$2:$A$4955,$A1064,ObservedSpeciesData!$D$2:$D$4955,$D1064)),AVERAGEIFS(ObservedSpeciesData!Y$2:Y$4955,ObservedSpeciesData!$A$2:$A$4955,$A1064,ObservedSpeciesData!$D$2:$D$4955,$D1064),"")</f>
        <v/>
      </c>
      <c r="Z1064" s="23" t="str">
        <f>IF(ISNUMBER(AVERAGEIFS(ObservedSpeciesData!Z$2:Z$4955,ObservedSpeciesData!$A$2:$A$4955,$A1064,ObservedSpeciesData!$D$2:$D$4955,$D1064)),AVERAGEIFS(ObservedSpeciesData!Z$2:Z$4955,ObservedSpeciesData!$A$2:$A$4955,$A1064,ObservedSpeciesData!$D$2:$D$4955,$D1064),"")</f>
        <v/>
      </c>
      <c r="AA1064" s="23" t="str">
        <f>IF(ISNUMBER(AVERAGEIFS(ObservedSpeciesData!AA$2:AA$4955,ObservedSpeciesData!$A$2:$A$4955,$A1064,ObservedSpeciesData!$D$2:$D$4955,$D1064)),AVERAGEIFS(ObservedSpeciesData!AA$2:AA$4955,ObservedSpeciesData!$A$2:$A$4955,$A1064,ObservedSpeciesData!$D$2:$D$4955,$D1064),"")</f>
        <v/>
      </c>
      <c r="AB1064" s="24" t="str">
        <f>IF(ISNUMBER(AVERAGEIFS(ObservedSpeciesData!AB$2:AB$4955,ObservedSpeciesData!$A$2:$A$4955,$A1064,ObservedSpeciesData!$D$2:$D$4955,$D1064)),AVERAGEIFS(ObservedSpeciesData!AB$2:AB$4955,ObservedSpeciesData!$A$2:$A$4955,$A1064,ObservedSpeciesData!$D$2:$D$4955,$D1064),"")</f>
        <v/>
      </c>
      <c r="AC1064" s="24" t="str">
        <f>IF(ISNUMBER(AVERAGEIFS(ObservedSpeciesData!AC$2:AC$4955,ObservedSpeciesData!$A$2:$A$4955,$A1064,ObservedSpeciesData!$D$2:$D$4955,$D1064)),AVERAGEIFS(ObservedSpeciesData!AC$2:AC$4955,ObservedSpeciesData!$A$2:$A$4955,$A1064,ObservedSpeciesData!$D$2:$D$4955,$D1064),"")</f>
        <v/>
      </c>
      <c r="AD1064" s="23" t="str">
        <f>IF(ISNUMBER(AVERAGEIFS(ObservedSpeciesData!AD$2:AD$4955,ObservedSpeciesData!$A$2:$A$4955,$A1064,ObservedSpeciesData!$D$2:$D$4955,$D1064)),AVERAGEIFS(ObservedSpeciesData!AD$2:AD$4955,ObservedSpeciesData!$A$2:$A$4955,$A1064,ObservedSpeciesData!$D$2:$D$4955,$D1064),"")</f>
        <v/>
      </c>
      <c r="AE1064" s="24" t="str">
        <f>IF(ISNUMBER(AVERAGEIFS(ObservedSpeciesData!AE$2:AE$4955,ObservedSpeciesData!$A$2:$A$4955,$A1064,ObservedSpeciesData!$D$2:$D$4955,$D1064)),AVERAGEIFS(ObservedSpeciesData!AE$2:AE$4955,ObservedSpeciesData!$A$2:$A$4955,$A1064,ObservedSpeciesData!$D$2:$D$4955,$D1064),"")</f>
        <v/>
      </c>
      <c r="AF1064" s="23"/>
      <c r="AG1064" s="24"/>
      <c r="AH1064" s="23" t="str">
        <f>IF(ISNUMBER(AVERAGEIFS(ObservedSpeciesData!AH$2:AH$4955,ObservedSpeciesData!$A$2:$A$4955,$A1064,ObservedSpeciesData!$D$2:$D$4955,$D1064)),AVERAGEIFS(ObservedSpeciesData!AH$2:AH$4955,ObservedSpeciesData!$A$2:$A$4955,$A1064,ObservedSpeciesData!$D$2:$D$4955,$D1064),"")</f>
        <v/>
      </c>
      <c r="AI1064" s="23" t="str">
        <f>IF(ISNUMBER(AVERAGEIFS(ObservedSpeciesData!AI$2:AI$4955,ObservedSpeciesData!$A$2:$A$4955,$A1064,ObservedSpeciesData!$C$2:$C$4955,$C1064,ObservedSpeciesData!$D$2:$D$4955,$D1064)),AVERAGEIFS(ObservedSpeciesData!AI$2:AI$4955,ObservedSpeciesData!$A$2:$A$4955,$A1064,ObservedSpeciesData!$C$2:$C$4955,$C1064,ObservedSpeciesData!$D$2:$D$4955,$D1064),"")</f>
        <v/>
      </c>
      <c r="AJ1064" s="2">
        <f>COUNTIFS(ObservedSpeciesData!$A$2:$A$828,$A1064,ObservedSpeciesData!$D$2:$D$828,$D1064)</f>
        <v>0</v>
      </c>
      <c r="AK1064" s="2">
        <f t="shared" si="16"/>
        <v>1</v>
      </c>
    </row>
    <row r="1065" spans="1:37" x14ac:dyDescent="0.25">
      <c r="A1065" s="14" t="s">
        <v>95</v>
      </c>
      <c r="B1065" t="s">
        <v>80</v>
      </c>
      <c r="C1065" t="s">
        <v>90</v>
      </c>
      <c r="D1065" s="13">
        <v>42346</v>
      </c>
      <c r="E1065">
        <v>1</v>
      </c>
      <c r="F1065">
        <v>50</v>
      </c>
      <c r="G1065" s="2" t="s">
        <v>87</v>
      </c>
      <c r="H1065" s="2" t="s">
        <v>12</v>
      </c>
      <c r="I1065">
        <v>10</v>
      </c>
      <c r="J1065" s="2" t="s">
        <v>88</v>
      </c>
      <c r="K1065" s="2">
        <f>IF(ISNUMBER(AVERAGEIFS(ObservedSpeciesData!K$2:K$4955,ObservedSpeciesData!$A$2:$A$4955,$A1065,ObservedSpeciesData!$D$2:$D$4955,$D1065)),AVERAGEIFS(ObservedSpeciesData!K$2:K$4955,ObservedSpeciesData!$A$2:$A$4955,$A1065,ObservedSpeciesData!$D$2:$D$4955,$D1065),"")</f>
        <v>45</v>
      </c>
      <c r="L1065" s="26">
        <f>IF(ISNUMBER(AVERAGEIFS(ObservedSpeciesData!L$2:L$4955,ObservedSpeciesData!$A$2:$A$4955,$A1065,ObservedSpeciesData!$D$2:$D$4955,$D1065)),AVERAGEIFS(ObservedSpeciesData!L$2:L$4955,ObservedSpeciesData!$A$2:$A$4955,$A1065,ObservedSpeciesData!$D$2:$D$4955,$D1065),"")</f>
        <v>2880</v>
      </c>
      <c r="M1065" s="23">
        <f>IF(ISNUMBER(AVERAGEIFS(ObservedSpeciesData!M$2:M$4955,ObservedSpeciesData!$A$2:$A$4955,$A1065,ObservedSpeciesData!$D$2:$D$4955,$D1065)),AVERAGEIFS(ObservedSpeciesData!M$2:M$4955,ObservedSpeciesData!$A$2:$A$4955,$A1065,ObservedSpeciesData!$D$2:$D$4955,$D1065),"")</f>
        <v>288</v>
      </c>
      <c r="N1065" s="23" t="str">
        <f>IF(ISNUMBER(AVERAGEIFS(ObservedSpeciesData!N$2:N$4955,ObservedSpeciesData!$A$2:$A$4955,$A1065,ObservedSpeciesData!$D$2:$D$4955,$D1065)),AVERAGEIFS(ObservedSpeciesData!N$2:N$4955,ObservedSpeciesData!$A$2:$A$4955,$A1065,ObservedSpeciesData!$D$2:$D$4955,$D1065),"")</f>
        <v/>
      </c>
      <c r="O1065" s="23" t="str">
        <f>IF(ISNUMBER(AVERAGEIFS(ObservedSpeciesData!O$2:O$4955,ObservedSpeciesData!$A$2:$A$4955,$A1065,ObservedSpeciesData!$D$2:$D$4955,$D1065)),AVERAGEIFS(ObservedSpeciesData!O$2:O$4955,ObservedSpeciesData!$A$2:$A$4955,$A1065,ObservedSpeciesData!$D$2:$D$4955,$D1065),"")</f>
        <v/>
      </c>
      <c r="P1065" s="23" t="str">
        <f>IF(ISNUMBER(AVERAGEIFS(ObservedSpeciesData!P$2:P$4955,ObservedSpeciesData!$A$2:$A$4955,$A1065,ObservedSpeciesData!$C$2:$C$4955,$C1065,ObservedSpeciesData!$D$2:$D$4955,$D1065)),AVERAGEIFS(ObservedSpeciesData!P$2:P$4955,ObservedSpeciesData!$A$2:$A$4955,$A1065,ObservedSpeciesData!$C$2:$C$4955,$C1065,ObservedSpeciesData!$D$2:$D$4955,$D1065),"")</f>
        <v/>
      </c>
      <c r="Q1065" s="23"/>
      <c r="R1065" s="25" t="str">
        <f>IF(ISNUMBER(AVERAGEIFS(ObservedSpeciesData!R$2:R$4955,ObservedSpeciesData!$A$2:$A$4955,$A1065,ObservedSpeciesData!$D$2:$D$4955,$D1065)),AVERAGEIFS(ObservedSpeciesData!R$2:R$4955,ObservedSpeciesData!$A$2:$A$4955,$A1065,ObservedSpeciesData!$D$2:$D$4955,$D1065),"")</f>
        <v/>
      </c>
      <c r="S1065" s="25" t="str">
        <f>IF(ISNUMBER(AVERAGEIFS(ObservedSpeciesData!S$2:S$4955,ObservedSpeciesData!$A$2:$A$4955,$A1065,ObservedSpeciesData!$D$2:$D$4955,$D1065)),AVERAGEIFS(ObservedSpeciesData!S$2:S$4955,ObservedSpeciesData!$A$2:$A$4955,$A1065,ObservedSpeciesData!$D$2:$D$4955,$D1065),"")</f>
        <v/>
      </c>
      <c r="T1065" s="23" t="str">
        <f>IF(ISNUMBER(AVERAGEIFS(ObservedSpeciesData!T$2:T$4955,ObservedSpeciesData!$A$2:$A$4955,$A1065,ObservedSpeciesData!$D$2:$D$4955,$D1065)),AVERAGEIFS(ObservedSpeciesData!T$2:T$4955,ObservedSpeciesData!$A$2:$A$4955,$A1065,ObservedSpeciesData!$D$2:$D$4955,$D1065),"")</f>
        <v/>
      </c>
      <c r="U1065" s="24" t="str">
        <f>IF(ISNUMBER(AVERAGEIFS(ObservedSpeciesData!U$2:U$4955,ObservedSpeciesData!$A$2:$A$4955,$A1065,ObservedSpeciesData!$C$2:$C$4955,$C1065,ObservedSpeciesData!$D$2:$D$4955,$D1065)),AVERAGEIFS(ObservedSpeciesData!U$2:U$4955,ObservedSpeciesData!$A$2:$A$4955,$A1065,ObservedSpeciesData!$C$2:$C$4955,$C1065,ObservedSpeciesData!$D$2:$D$4955,$D1065),"")</f>
        <v/>
      </c>
      <c r="V1065" s="23" t="str">
        <f>IF(ISNUMBER(AVERAGEIFS(ObservedSpeciesData!V$2:V$4955,ObservedSpeciesData!$A$2:$A$4955,$A1065,ObservedSpeciesData!$D$2:$D$4955,$D1065)),AVERAGEIFS(ObservedSpeciesData!V$2:V$4955,ObservedSpeciesData!$A$2:$A$4955,$A1065,ObservedSpeciesData!$D$2:$D$4955,$D1065),"")</f>
        <v/>
      </c>
      <c r="W1065" s="23" t="str">
        <f>IF(ISNUMBER(AVERAGEIFS(ObservedSpeciesData!W$2:W$4955,ObservedSpeciesData!$A$2:$A$4955,$A1065,ObservedSpeciesData!$D$2:$D$4955,$D1065)),AVERAGEIFS(ObservedSpeciesData!W$2:W$4955,ObservedSpeciesData!$A$2:$A$4955,$A1065,ObservedSpeciesData!$D$2:$D$4955,$D1065),"")</f>
        <v/>
      </c>
      <c r="X1065" s="23" t="str">
        <f>IF(ISNUMBER(AVERAGEIFS(ObservedSpeciesData!X$2:X$4955,ObservedSpeciesData!$A$2:$A$4955,$A1065,ObservedSpeciesData!$D$2:$D$4955,$D1065)),AVERAGEIFS(ObservedSpeciesData!X$2:X$4955,ObservedSpeciesData!$A$2:$A$4955,$A1065,ObservedSpeciesData!$D$2:$D$4955,$D1065),"")</f>
        <v/>
      </c>
      <c r="Y1065" s="23" t="str">
        <f>IF(ISNUMBER(AVERAGEIFS(ObservedSpeciesData!Y$2:Y$4955,ObservedSpeciesData!$A$2:$A$4955,$A1065,ObservedSpeciesData!$D$2:$D$4955,$D1065)),AVERAGEIFS(ObservedSpeciesData!Y$2:Y$4955,ObservedSpeciesData!$A$2:$A$4955,$A1065,ObservedSpeciesData!$D$2:$D$4955,$D1065),"")</f>
        <v/>
      </c>
      <c r="Z1065" s="23" t="str">
        <f>IF(ISNUMBER(AVERAGEIFS(ObservedSpeciesData!Z$2:Z$4955,ObservedSpeciesData!$A$2:$A$4955,$A1065,ObservedSpeciesData!$D$2:$D$4955,$D1065)),AVERAGEIFS(ObservedSpeciesData!Z$2:Z$4955,ObservedSpeciesData!$A$2:$A$4955,$A1065,ObservedSpeciesData!$D$2:$D$4955,$D1065),"")</f>
        <v/>
      </c>
      <c r="AA1065" s="23" t="str">
        <f>IF(ISNUMBER(AVERAGEIFS(ObservedSpeciesData!AA$2:AA$4955,ObservedSpeciesData!$A$2:$A$4955,$A1065,ObservedSpeciesData!$D$2:$D$4955,$D1065)),AVERAGEIFS(ObservedSpeciesData!AA$2:AA$4955,ObservedSpeciesData!$A$2:$A$4955,$A1065,ObservedSpeciesData!$D$2:$D$4955,$D1065),"")</f>
        <v/>
      </c>
      <c r="AB1065" s="24" t="str">
        <f>IF(ISNUMBER(AVERAGEIFS(ObservedSpeciesData!AB$2:AB$4955,ObservedSpeciesData!$A$2:$A$4955,$A1065,ObservedSpeciesData!$D$2:$D$4955,$D1065)),AVERAGEIFS(ObservedSpeciesData!AB$2:AB$4955,ObservedSpeciesData!$A$2:$A$4955,$A1065,ObservedSpeciesData!$D$2:$D$4955,$D1065),"")</f>
        <v/>
      </c>
      <c r="AC1065" s="24" t="str">
        <f>IF(ISNUMBER(AVERAGEIFS(ObservedSpeciesData!AC$2:AC$4955,ObservedSpeciesData!$A$2:$A$4955,$A1065,ObservedSpeciesData!$D$2:$D$4955,$D1065)),AVERAGEIFS(ObservedSpeciesData!AC$2:AC$4955,ObservedSpeciesData!$A$2:$A$4955,$A1065,ObservedSpeciesData!$D$2:$D$4955,$D1065),"")</f>
        <v/>
      </c>
      <c r="AD1065" s="23" t="str">
        <f>IF(ISNUMBER(AVERAGEIFS(ObservedSpeciesData!AD$2:AD$4955,ObservedSpeciesData!$A$2:$A$4955,$A1065,ObservedSpeciesData!$D$2:$D$4955,$D1065)),AVERAGEIFS(ObservedSpeciesData!AD$2:AD$4955,ObservedSpeciesData!$A$2:$A$4955,$A1065,ObservedSpeciesData!$D$2:$D$4955,$D1065),"")</f>
        <v/>
      </c>
      <c r="AE1065" s="24" t="str">
        <f>IF(ISNUMBER(AVERAGEIFS(ObservedSpeciesData!AE$2:AE$4955,ObservedSpeciesData!$A$2:$A$4955,$A1065,ObservedSpeciesData!$D$2:$D$4955,$D1065)),AVERAGEIFS(ObservedSpeciesData!AE$2:AE$4955,ObservedSpeciesData!$A$2:$A$4955,$A1065,ObservedSpeciesData!$D$2:$D$4955,$D1065),"")</f>
        <v/>
      </c>
      <c r="AF1065" s="23"/>
      <c r="AG1065" s="24"/>
      <c r="AH1065" s="23" t="str">
        <f>IF(ISNUMBER(AVERAGEIFS(ObservedSpeciesData!AH$2:AH$4955,ObservedSpeciesData!$A$2:$A$4955,$A1065,ObservedSpeciesData!$D$2:$D$4955,$D1065)),AVERAGEIFS(ObservedSpeciesData!AH$2:AH$4955,ObservedSpeciesData!$A$2:$A$4955,$A1065,ObservedSpeciesData!$D$2:$D$4955,$D1065),"")</f>
        <v/>
      </c>
      <c r="AI1065" s="23" t="str">
        <f>IF(ISNUMBER(AVERAGEIFS(ObservedSpeciesData!AI$2:AI$4955,ObservedSpeciesData!$A$2:$A$4955,$A1065,ObservedSpeciesData!$C$2:$C$4955,$C1065,ObservedSpeciesData!$D$2:$D$4955,$D1065)),AVERAGEIFS(ObservedSpeciesData!AI$2:AI$4955,ObservedSpeciesData!$A$2:$A$4955,$A1065,ObservedSpeciesData!$C$2:$C$4955,$C1065,ObservedSpeciesData!$D$2:$D$4955,$D1065),"")</f>
        <v/>
      </c>
      <c r="AJ1065" s="2">
        <f>COUNTIFS(ObservedSpeciesData!$A$2:$A$828,$A1065,ObservedSpeciesData!$D$2:$D$828,$D1065)</f>
        <v>0</v>
      </c>
      <c r="AK1065" s="2">
        <f t="shared" si="16"/>
        <v>1</v>
      </c>
    </row>
    <row r="1066" spans="1:37" x14ac:dyDescent="0.25">
      <c r="A1066" s="14" t="s">
        <v>94</v>
      </c>
      <c r="B1066" t="s">
        <v>80</v>
      </c>
      <c r="C1066" t="s">
        <v>90</v>
      </c>
      <c r="D1066" s="13">
        <v>42346</v>
      </c>
      <c r="E1066">
        <v>1</v>
      </c>
      <c r="F1066">
        <v>100</v>
      </c>
      <c r="G1066" s="2" t="s">
        <v>87</v>
      </c>
      <c r="H1066" s="2" t="s">
        <v>12</v>
      </c>
      <c r="I1066">
        <v>10</v>
      </c>
      <c r="J1066" s="2" t="s">
        <v>88</v>
      </c>
      <c r="K1066" s="2">
        <f>IF(ISNUMBER(AVERAGEIFS(ObservedSpeciesData!K$2:K$4955,ObservedSpeciesData!$A$2:$A$4955,$A1066,ObservedSpeciesData!$D$2:$D$4955,$D1066)),AVERAGEIFS(ObservedSpeciesData!K$2:K$4955,ObservedSpeciesData!$A$2:$A$4955,$A1066,ObservedSpeciesData!$D$2:$D$4955,$D1066),"")</f>
        <v>90</v>
      </c>
      <c r="L1066" s="26">
        <f>IF(ISNUMBER(AVERAGEIFS(ObservedSpeciesData!L$2:L$4955,ObservedSpeciesData!$A$2:$A$4955,$A1066,ObservedSpeciesData!$D$2:$D$4955,$D1066)),AVERAGEIFS(ObservedSpeciesData!L$2:L$4955,ObservedSpeciesData!$A$2:$A$4955,$A1066,ObservedSpeciesData!$D$2:$D$4955,$D1066),"")</f>
        <v>3001.3333333333335</v>
      </c>
      <c r="M1066" s="23">
        <f>IF(ISNUMBER(AVERAGEIFS(ObservedSpeciesData!M$2:M$4955,ObservedSpeciesData!$A$2:$A$4955,$A1066,ObservedSpeciesData!$D$2:$D$4955,$D1066)),AVERAGEIFS(ObservedSpeciesData!M$2:M$4955,ObservedSpeciesData!$A$2:$A$4955,$A1066,ObservedSpeciesData!$D$2:$D$4955,$D1066),"")</f>
        <v>300.13333333333333</v>
      </c>
      <c r="N1066" s="23" t="str">
        <f>IF(ISNUMBER(AVERAGEIFS(ObservedSpeciesData!N$2:N$4955,ObservedSpeciesData!$A$2:$A$4955,$A1066,ObservedSpeciesData!$D$2:$D$4955,$D1066)),AVERAGEIFS(ObservedSpeciesData!N$2:N$4955,ObservedSpeciesData!$A$2:$A$4955,$A1066,ObservedSpeciesData!$D$2:$D$4955,$D1066),"")</f>
        <v/>
      </c>
      <c r="O1066" s="23" t="str">
        <f>IF(ISNUMBER(AVERAGEIFS(ObservedSpeciesData!O$2:O$4955,ObservedSpeciesData!$A$2:$A$4955,$A1066,ObservedSpeciesData!$D$2:$D$4955,$D1066)),AVERAGEIFS(ObservedSpeciesData!O$2:O$4955,ObservedSpeciesData!$A$2:$A$4955,$A1066,ObservedSpeciesData!$D$2:$D$4955,$D1066),"")</f>
        <v/>
      </c>
      <c r="P1066" s="23" t="str">
        <f>IF(ISNUMBER(AVERAGEIFS(ObservedSpeciesData!P$2:P$4955,ObservedSpeciesData!$A$2:$A$4955,$A1066,ObservedSpeciesData!$C$2:$C$4955,$C1066,ObservedSpeciesData!$D$2:$D$4955,$D1066)),AVERAGEIFS(ObservedSpeciesData!P$2:P$4955,ObservedSpeciesData!$A$2:$A$4955,$A1066,ObservedSpeciesData!$C$2:$C$4955,$C1066,ObservedSpeciesData!$D$2:$D$4955,$D1066),"")</f>
        <v/>
      </c>
      <c r="Q1066" s="23"/>
      <c r="R1066" s="25" t="str">
        <f>IF(ISNUMBER(AVERAGEIFS(ObservedSpeciesData!R$2:R$4955,ObservedSpeciesData!$A$2:$A$4955,$A1066,ObservedSpeciesData!$D$2:$D$4955,$D1066)),AVERAGEIFS(ObservedSpeciesData!R$2:R$4955,ObservedSpeciesData!$A$2:$A$4955,$A1066,ObservedSpeciesData!$D$2:$D$4955,$D1066),"")</f>
        <v/>
      </c>
      <c r="S1066" s="25" t="str">
        <f>IF(ISNUMBER(AVERAGEIFS(ObservedSpeciesData!S$2:S$4955,ObservedSpeciesData!$A$2:$A$4955,$A1066,ObservedSpeciesData!$D$2:$D$4955,$D1066)),AVERAGEIFS(ObservedSpeciesData!S$2:S$4955,ObservedSpeciesData!$A$2:$A$4955,$A1066,ObservedSpeciesData!$D$2:$D$4955,$D1066),"")</f>
        <v/>
      </c>
      <c r="T1066" s="23" t="str">
        <f>IF(ISNUMBER(AVERAGEIFS(ObservedSpeciesData!T$2:T$4955,ObservedSpeciesData!$A$2:$A$4955,$A1066,ObservedSpeciesData!$D$2:$D$4955,$D1066)),AVERAGEIFS(ObservedSpeciesData!T$2:T$4955,ObservedSpeciesData!$A$2:$A$4955,$A1066,ObservedSpeciesData!$D$2:$D$4955,$D1066),"")</f>
        <v/>
      </c>
      <c r="U1066" s="24" t="str">
        <f>IF(ISNUMBER(AVERAGEIFS(ObservedSpeciesData!U$2:U$4955,ObservedSpeciesData!$A$2:$A$4955,$A1066,ObservedSpeciesData!$C$2:$C$4955,$C1066,ObservedSpeciesData!$D$2:$D$4955,$D1066)),AVERAGEIFS(ObservedSpeciesData!U$2:U$4955,ObservedSpeciesData!$A$2:$A$4955,$A1066,ObservedSpeciesData!$C$2:$C$4955,$C1066,ObservedSpeciesData!$D$2:$D$4955,$D1066),"")</f>
        <v/>
      </c>
      <c r="V1066" s="23" t="str">
        <f>IF(ISNUMBER(AVERAGEIFS(ObservedSpeciesData!V$2:V$4955,ObservedSpeciesData!$A$2:$A$4955,$A1066,ObservedSpeciesData!$D$2:$D$4955,$D1066)),AVERAGEIFS(ObservedSpeciesData!V$2:V$4955,ObservedSpeciesData!$A$2:$A$4955,$A1066,ObservedSpeciesData!$D$2:$D$4955,$D1066),"")</f>
        <v/>
      </c>
      <c r="W1066" s="23" t="str">
        <f>IF(ISNUMBER(AVERAGEIFS(ObservedSpeciesData!W$2:W$4955,ObservedSpeciesData!$A$2:$A$4955,$A1066,ObservedSpeciesData!$D$2:$D$4955,$D1066)),AVERAGEIFS(ObservedSpeciesData!W$2:W$4955,ObservedSpeciesData!$A$2:$A$4955,$A1066,ObservedSpeciesData!$D$2:$D$4955,$D1066),"")</f>
        <v/>
      </c>
      <c r="X1066" s="23" t="str">
        <f>IF(ISNUMBER(AVERAGEIFS(ObservedSpeciesData!X$2:X$4955,ObservedSpeciesData!$A$2:$A$4955,$A1066,ObservedSpeciesData!$D$2:$D$4955,$D1066)),AVERAGEIFS(ObservedSpeciesData!X$2:X$4955,ObservedSpeciesData!$A$2:$A$4955,$A1066,ObservedSpeciesData!$D$2:$D$4955,$D1066),"")</f>
        <v/>
      </c>
      <c r="Y1066" s="23" t="str">
        <f>IF(ISNUMBER(AVERAGEIFS(ObservedSpeciesData!Y$2:Y$4955,ObservedSpeciesData!$A$2:$A$4955,$A1066,ObservedSpeciesData!$D$2:$D$4955,$D1066)),AVERAGEIFS(ObservedSpeciesData!Y$2:Y$4955,ObservedSpeciesData!$A$2:$A$4955,$A1066,ObservedSpeciesData!$D$2:$D$4955,$D1066),"")</f>
        <v/>
      </c>
      <c r="Z1066" s="23" t="str">
        <f>IF(ISNUMBER(AVERAGEIFS(ObservedSpeciesData!Z$2:Z$4955,ObservedSpeciesData!$A$2:$A$4955,$A1066,ObservedSpeciesData!$D$2:$D$4955,$D1066)),AVERAGEIFS(ObservedSpeciesData!Z$2:Z$4955,ObservedSpeciesData!$A$2:$A$4955,$A1066,ObservedSpeciesData!$D$2:$D$4955,$D1066),"")</f>
        <v/>
      </c>
      <c r="AA1066" s="23" t="str">
        <f>IF(ISNUMBER(AVERAGEIFS(ObservedSpeciesData!AA$2:AA$4955,ObservedSpeciesData!$A$2:$A$4955,$A1066,ObservedSpeciesData!$D$2:$D$4955,$D1066)),AVERAGEIFS(ObservedSpeciesData!AA$2:AA$4955,ObservedSpeciesData!$A$2:$A$4955,$A1066,ObservedSpeciesData!$D$2:$D$4955,$D1066),"")</f>
        <v/>
      </c>
      <c r="AB1066" s="24" t="str">
        <f>IF(ISNUMBER(AVERAGEIFS(ObservedSpeciesData!AB$2:AB$4955,ObservedSpeciesData!$A$2:$A$4955,$A1066,ObservedSpeciesData!$D$2:$D$4955,$D1066)),AVERAGEIFS(ObservedSpeciesData!AB$2:AB$4955,ObservedSpeciesData!$A$2:$A$4955,$A1066,ObservedSpeciesData!$D$2:$D$4955,$D1066),"")</f>
        <v/>
      </c>
      <c r="AC1066" s="24" t="str">
        <f>IF(ISNUMBER(AVERAGEIFS(ObservedSpeciesData!AC$2:AC$4955,ObservedSpeciesData!$A$2:$A$4955,$A1066,ObservedSpeciesData!$D$2:$D$4955,$D1066)),AVERAGEIFS(ObservedSpeciesData!AC$2:AC$4955,ObservedSpeciesData!$A$2:$A$4955,$A1066,ObservedSpeciesData!$D$2:$D$4955,$D1066),"")</f>
        <v/>
      </c>
      <c r="AD1066" s="23" t="str">
        <f>IF(ISNUMBER(AVERAGEIFS(ObservedSpeciesData!AD$2:AD$4955,ObservedSpeciesData!$A$2:$A$4955,$A1066,ObservedSpeciesData!$D$2:$D$4955,$D1066)),AVERAGEIFS(ObservedSpeciesData!AD$2:AD$4955,ObservedSpeciesData!$A$2:$A$4955,$A1066,ObservedSpeciesData!$D$2:$D$4955,$D1066),"")</f>
        <v/>
      </c>
      <c r="AE1066" s="24" t="str">
        <f>IF(ISNUMBER(AVERAGEIFS(ObservedSpeciesData!AE$2:AE$4955,ObservedSpeciesData!$A$2:$A$4955,$A1066,ObservedSpeciesData!$D$2:$D$4955,$D1066)),AVERAGEIFS(ObservedSpeciesData!AE$2:AE$4955,ObservedSpeciesData!$A$2:$A$4955,$A1066,ObservedSpeciesData!$D$2:$D$4955,$D1066),"")</f>
        <v/>
      </c>
      <c r="AF1066" s="23"/>
      <c r="AG1066" s="24"/>
      <c r="AH1066" s="23" t="str">
        <f>IF(ISNUMBER(AVERAGEIFS(ObservedSpeciesData!AH$2:AH$4955,ObservedSpeciesData!$A$2:$A$4955,$A1066,ObservedSpeciesData!$D$2:$D$4955,$D1066)),AVERAGEIFS(ObservedSpeciesData!AH$2:AH$4955,ObservedSpeciesData!$A$2:$A$4955,$A1066,ObservedSpeciesData!$D$2:$D$4955,$D1066),"")</f>
        <v/>
      </c>
      <c r="AI1066" s="23" t="str">
        <f>IF(ISNUMBER(AVERAGEIFS(ObservedSpeciesData!AI$2:AI$4955,ObservedSpeciesData!$A$2:$A$4955,$A1066,ObservedSpeciesData!$C$2:$C$4955,$C1066,ObservedSpeciesData!$D$2:$D$4955,$D1066)),AVERAGEIFS(ObservedSpeciesData!AI$2:AI$4955,ObservedSpeciesData!$A$2:$A$4955,$A1066,ObservedSpeciesData!$C$2:$C$4955,$C1066,ObservedSpeciesData!$D$2:$D$4955,$D1066),"")</f>
        <v/>
      </c>
      <c r="AJ1066" s="2">
        <f>COUNTIFS(ObservedSpeciesData!$A$2:$A$828,$A1066,ObservedSpeciesData!$D$2:$D$828,$D1066)</f>
        <v>0</v>
      </c>
      <c r="AK1066" s="2">
        <f t="shared" si="16"/>
        <v>1</v>
      </c>
    </row>
    <row r="1067" spans="1:37" x14ac:dyDescent="0.25">
      <c r="A1067" s="14" t="s">
        <v>93</v>
      </c>
      <c r="B1067" t="s">
        <v>80</v>
      </c>
      <c r="C1067" t="s">
        <v>90</v>
      </c>
      <c r="D1067" s="13">
        <v>42346</v>
      </c>
      <c r="E1067">
        <v>1</v>
      </c>
      <c r="F1067">
        <v>200</v>
      </c>
      <c r="G1067" s="2" t="s">
        <v>87</v>
      </c>
      <c r="H1067" s="2" t="s">
        <v>12</v>
      </c>
      <c r="I1067">
        <v>10</v>
      </c>
      <c r="J1067" s="2" t="s">
        <v>88</v>
      </c>
      <c r="K1067" s="2">
        <f>IF(ISNUMBER(AVERAGEIFS(ObservedSpeciesData!K$2:K$4955,ObservedSpeciesData!$A$2:$A$4955,$A1067,ObservedSpeciesData!$D$2:$D$4955,$D1067)),AVERAGEIFS(ObservedSpeciesData!K$2:K$4955,ObservedSpeciesData!$A$2:$A$4955,$A1067,ObservedSpeciesData!$D$2:$D$4955,$D1067),"")</f>
        <v>180</v>
      </c>
      <c r="L1067" s="26">
        <f>IF(ISNUMBER(AVERAGEIFS(ObservedSpeciesData!L$2:L$4955,ObservedSpeciesData!$A$2:$A$4955,$A1067,ObservedSpeciesData!$D$2:$D$4955,$D1067)),AVERAGEIFS(ObservedSpeciesData!L$2:L$4955,ObservedSpeciesData!$A$2:$A$4955,$A1067,ObservedSpeciesData!$D$2:$D$4955,$D1067),"")</f>
        <v>3225.3333333333335</v>
      </c>
      <c r="M1067" s="23">
        <f>IF(ISNUMBER(AVERAGEIFS(ObservedSpeciesData!M$2:M$4955,ObservedSpeciesData!$A$2:$A$4955,$A1067,ObservedSpeciesData!$D$2:$D$4955,$D1067)),AVERAGEIFS(ObservedSpeciesData!M$2:M$4955,ObservedSpeciesData!$A$2:$A$4955,$A1067,ObservedSpeciesData!$D$2:$D$4955,$D1067),"")</f>
        <v>322.5333333333333</v>
      </c>
      <c r="N1067" s="23" t="str">
        <f>IF(ISNUMBER(AVERAGEIFS(ObservedSpeciesData!N$2:N$4955,ObservedSpeciesData!$A$2:$A$4955,$A1067,ObservedSpeciesData!$D$2:$D$4955,$D1067)),AVERAGEIFS(ObservedSpeciesData!N$2:N$4955,ObservedSpeciesData!$A$2:$A$4955,$A1067,ObservedSpeciesData!$D$2:$D$4955,$D1067),"")</f>
        <v/>
      </c>
      <c r="O1067" s="23" t="str">
        <f>IF(ISNUMBER(AVERAGEIFS(ObservedSpeciesData!O$2:O$4955,ObservedSpeciesData!$A$2:$A$4955,$A1067,ObservedSpeciesData!$D$2:$D$4955,$D1067)),AVERAGEIFS(ObservedSpeciesData!O$2:O$4955,ObservedSpeciesData!$A$2:$A$4955,$A1067,ObservedSpeciesData!$D$2:$D$4955,$D1067),"")</f>
        <v/>
      </c>
      <c r="P1067" s="23" t="str">
        <f>IF(ISNUMBER(AVERAGEIFS(ObservedSpeciesData!P$2:P$4955,ObservedSpeciesData!$A$2:$A$4955,$A1067,ObservedSpeciesData!$C$2:$C$4955,$C1067,ObservedSpeciesData!$D$2:$D$4955,$D1067)),AVERAGEIFS(ObservedSpeciesData!P$2:P$4955,ObservedSpeciesData!$A$2:$A$4955,$A1067,ObservedSpeciesData!$C$2:$C$4955,$C1067,ObservedSpeciesData!$D$2:$D$4955,$D1067),"")</f>
        <v/>
      </c>
      <c r="Q1067" s="23"/>
      <c r="R1067" s="25" t="str">
        <f>IF(ISNUMBER(AVERAGEIFS(ObservedSpeciesData!R$2:R$4955,ObservedSpeciesData!$A$2:$A$4955,$A1067,ObservedSpeciesData!$D$2:$D$4955,$D1067)),AVERAGEIFS(ObservedSpeciesData!R$2:R$4955,ObservedSpeciesData!$A$2:$A$4955,$A1067,ObservedSpeciesData!$D$2:$D$4955,$D1067),"")</f>
        <v/>
      </c>
      <c r="S1067" s="25" t="str">
        <f>IF(ISNUMBER(AVERAGEIFS(ObservedSpeciesData!S$2:S$4955,ObservedSpeciesData!$A$2:$A$4955,$A1067,ObservedSpeciesData!$D$2:$D$4955,$D1067)),AVERAGEIFS(ObservedSpeciesData!S$2:S$4955,ObservedSpeciesData!$A$2:$A$4955,$A1067,ObservedSpeciesData!$D$2:$D$4955,$D1067),"")</f>
        <v/>
      </c>
      <c r="T1067" s="23" t="str">
        <f>IF(ISNUMBER(AVERAGEIFS(ObservedSpeciesData!T$2:T$4955,ObservedSpeciesData!$A$2:$A$4955,$A1067,ObservedSpeciesData!$D$2:$D$4955,$D1067)),AVERAGEIFS(ObservedSpeciesData!T$2:T$4955,ObservedSpeciesData!$A$2:$A$4955,$A1067,ObservedSpeciesData!$D$2:$D$4955,$D1067),"")</f>
        <v/>
      </c>
      <c r="U1067" s="24" t="str">
        <f>IF(ISNUMBER(AVERAGEIFS(ObservedSpeciesData!U$2:U$4955,ObservedSpeciesData!$A$2:$A$4955,$A1067,ObservedSpeciesData!$C$2:$C$4955,$C1067,ObservedSpeciesData!$D$2:$D$4955,$D1067)),AVERAGEIFS(ObservedSpeciesData!U$2:U$4955,ObservedSpeciesData!$A$2:$A$4955,$A1067,ObservedSpeciesData!$C$2:$C$4955,$C1067,ObservedSpeciesData!$D$2:$D$4955,$D1067),"")</f>
        <v/>
      </c>
      <c r="V1067" s="23" t="str">
        <f>IF(ISNUMBER(AVERAGEIFS(ObservedSpeciesData!V$2:V$4955,ObservedSpeciesData!$A$2:$A$4955,$A1067,ObservedSpeciesData!$D$2:$D$4955,$D1067)),AVERAGEIFS(ObservedSpeciesData!V$2:V$4955,ObservedSpeciesData!$A$2:$A$4955,$A1067,ObservedSpeciesData!$D$2:$D$4955,$D1067),"")</f>
        <v/>
      </c>
      <c r="W1067" s="23" t="str">
        <f>IF(ISNUMBER(AVERAGEIFS(ObservedSpeciesData!W$2:W$4955,ObservedSpeciesData!$A$2:$A$4955,$A1067,ObservedSpeciesData!$D$2:$D$4955,$D1067)),AVERAGEIFS(ObservedSpeciesData!W$2:W$4955,ObservedSpeciesData!$A$2:$A$4955,$A1067,ObservedSpeciesData!$D$2:$D$4955,$D1067),"")</f>
        <v/>
      </c>
      <c r="X1067" s="23" t="str">
        <f>IF(ISNUMBER(AVERAGEIFS(ObservedSpeciesData!X$2:X$4955,ObservedSpeciesData!$A$2:$A$4955,$A1067,ObservedSpeciesData!$D$2:$D$4955,$D1067)),AVERAGEIFS(ObservedSpeciesData!X$2:X$4955,ObservedSpeciesData!$A$2:$A$4955,$A1067,ObservedSpeciesData!$D$2:$D$4955,$D1067),"")</f>
        <v/>
      </c>
      <c r="Y1067" s="23" t="str">
        <f>IF(ISNUMBER(AVERAGEIFS(ObservedSpeciesData!Y$2:Y$4955,ObservedSpeciesData!$A$2:$A$4955,$A1067,ObservedSpeciesData!$D$2:$D$4955,$D1067)),AVERAGEIFS(ObservedSpeciesData!Y$2:Y$4955,ObservedSpeciesData!$A$2:$A$4955,$A1067,ObservedSpeciesData!$D$2:$D$4955,$D1067),"")</f>
        <v/>
      </c>
      <c r="Z1067" s="23" t="str">
        <f>IF(ISNUMBER(AVERAGEIFS(ObservedSpeciesData!Z$2:Z$4955,ObservedSpeciesData!$A$2:$A$4955,$A1067,ObservedSpeciesData!$D$2:$D$4955,$D1067)),AVERAGEIFS(ObservedSpeciesData!Z$2:Z$4955,ObservedSpeciesData!$A$2:$A$4955,$A1067,ObservedSpeciesData!$D$2:$D$4955,$D1067),"")</f>
        <v/>
      </c>
      <c r="AA1067" s="23" t="str">
        <f>IF(ISNUMBER(AVERAGEIFS(ObservedSpeciesData!AA$2:AA$4955,ObservedSpeciesData!$A$2:$A$4955,$A1067,ObservedSpeciesData!$D$2:$D$4955,$D1067)),AVERAGEIFS(ObservedSpeciesData!AA$2:AA$4955,ObservedSpeciesData!$A$2:$A$4955,$A1067,ObservedSpeciesData!$D$2:$D$4955,$D1067),"")</f>
        <v/>
      </c>
      <c r="AB1067" s="24" t="str">
        <f>IF(ISNUMBER(AVERAGEIFS(ObservedSpeciesData!AB$2:AB$4955,ObservedSpeciesData!$A$2:$A$4955,$A1067,ObservedSpeciesData!$D$2:$D$4955,$D1067)),AVERAGEIFS(ObservedSpeciesData!AB$2:AB$4955,ObservedSpeciesData!$A$2:$A$4955,$A1067,ObservedSpeciesData!$D$2:$D$4955,$D1067),"")</f>
        <v/>
      </c>
      <c r="AC1067" s="24" t="str">
        <f>IF(ISNUMBER(AVERAGEIFS(ObservedSpeciesData!AC$2:AC$4955,ObservedSpeciesData!$A$2:$A$4955,$A1067,ObservedSpeciesData!$D$2:$D$4955,$D1067)),AVERAGEIFS(ObservedSpeciesData!AC$2:AC$4955,ObservedSpeciesData!$A$2:$A$4955,$A1067,ObservedSpeciesData!$D$2:$D$4955,$D1067),"")</f>
        <v/>
      </c>
      <c r="AD1067" s="23" t="str">
        <f>IF(ISNUMBER(AVERAGEIFS(ObservedSpeciesData!AD$2:AD$4955,ObservedSpeciesData!$A$2:$A$4955,$A1067,ObservedSpeciesData!$D$2:$D$4955,$D1067)),AVERAGEIFS(ObservedSpeciesData!AD$2:AD$4955,ObservedSpeciesData!$A$2:$A$4955,$A1067,ObservedSpeciesData!$D$2:$D$4955,$D1067),"")</f>
        <v/>
      </c>
      <c r="AE1067" s="24" t="str">
        <f>IF(ISNUMBER(AVERAGEIFS(ObservedSpeciesData!AE$2:AE$4955,ObservedSpeciesData!$A$2:$A$4955,$A1067,ObservedSpeciesData!$D$2:$D$4955,$D1067)),AVERAGEIFS(ObservedSpeciesData!AE$2:AE$4955,ObservedSpeciesData!$A$2:$A$4955,$A1067,ObservedSpeciesData!$D$2:$D$4955,$D1067),"")</f>
        <v/>
      </c>
      <c r="AF1067" s="23"/>
      <c r="AG1067" s="24"/>
      <c r="AH1067" s="23" t="str">
        <f>IF(ISNUMBER(AVERAGEIFS(ObservedSpeciesData!AH$2:AH$4955,ObservedSpeciesData!$A$2:$A$4955,$A1067,ObservedSpeciesData!$D$2:$D$4955,$D1067)),AVERAGEIFS(ObservedSpeciesData!AH$2:AH$4955,ObservedSpeciesData!$A$2:$A$4955,$A1067,ObservedSpeciesData!$D$2:$D$4955,$D1067),"")</f>
        <v/>
      </c>
      <c r="AI1067" s="23" t="str">
        <f>IF(ISNUMBER(AVERAGEIFS(ObservedSpeciesData!AI$2:AI$4955,ObservedSpeciesData!$A$2:$A$4955,$A1067,ObservedSpeciesData!$C$2:$C$4955,$C1067,ObservedSpeciesData!$D$2:$D$4955,$D1067)),AVERAGEIFS(ObservedSpeciesData!AI$2:AI$4955,ObservedSpeciesData!$A$2:$A$4955,$A1067,ObservedSpeciesData!$C$2:$C$4955,$C1067,ObservedSpeciesData!$D$2:$D$4955,$D1067),"")</f>
        <v/>
      </c>
      <c r="AJ1067" s="2">
        <f>COUNTIFS(ObservedSpeciesData!$A$2:$A$828,$A1067,ObservedSpeciesData!$D$2:$D$828,$D1067)</f>
        <v>0</v>
      </c>
      <c r="AK1067" s="2">
        <f t="shared" si="16"/>
        <v>1</v>
      </c>
    </row>
    <row r="1068" spans="1:37" x14ac:dyDescent="0.25">
      <c r="A1068" s="14" t="s">
        <v>92</v>
      </c>
      <c r="B1068" t="s">
        <v>80</v>
      </c>
      <c r="C1068" t="s">
        <v>90</v>
      </c>
      <c r="D1068" s="13">
        <v>42346</v>
      </c>
      <c r="E1068">
        <v>1</v>
      </c>
      <c r="F1068">
        <v>350</v>
      </c>
      <c r="G1068" s="2" t="s">
        <v>87</v>
      </c>
      <c r="H1068" s="2" t="s">
        <v>12</v>
      </c>
      <c r="I1068">
        <v>10</v>
      </c>
      <c r="J1068" s="2" t="s">
        <v>88</v>
      </c>
      <c r="K1068" s="2">
        <f>IF(ISNUMBER(AVERAGEIFS(ObservedSpeciesData!K$2:K$4955,ObservedSpeciesData!$A$2:$A$4955,$A1068,ObservedSpeciesData!$D$2:$D$4955,$D1068)),AVERAGEIFS(ObservedSpeciesData!K$2:K$4955,ObservedSpeciesData!$A$2:$A$4955,$A1068,ObservedSpeciesData!$D$2:$D$4955,$D1068),"")</f>
        <v>315</v>
      </c>
      <c r="L1068" s="26">
        <f>IF(ISNUMBER(AVERAGEIFS(ObservedSpeciesData!L$2:L$4955,ObservedSpeciesData!$A$2:$A$4955,$A1068,ObservedSpeciesData!$D$2:$D$4955,$D1068)),AVERAGEIFS(ObservedSpeciesData!L$2:L$4955,ObservedSpeciesData!$A$2:$A$4955,$A1068,ObservedSpeciesData!$D$2:$D$4955,$D1068),"")</f>
        <v>3458.6666666666665</v>
      </c>
      <c r="M1068" s="23">
        <f>IF(ISNUMBER(AVERAGEIFS(ObservedSpeciesData!M$2:M$4955,ObservedSpeciesData!$A$2:$A$4955,$A1068,ObservedSpeciesData!$D$2:$D$4955,$D1068)),AVERAGEIFS(ObservedSpeciesData!M$2:M$4955,ObservedSpeciesData!$A$2:$A$4955,$A1068,ObservedSpeciesData!$D$2:$D$4955,$D1068),"")</f>
        <v>345.86666666666673</v>
      </c>
      <c r="N1068" s="23" t="str">
        <f>IF(ISNUMBER(AVERAGEIFS(ObservedSpeciesData!N$2:N$4955,ObservedSpeciesData!$A$2:$A$4955,$A1068,ObservedSpeciesData!$D$2:$D$4955,$D1068)),AVERAGEIFS(ObservedSpeciesData!N$2:N$4955,ObservedSpeciesData!$A$2:$A$4955,$A1068,ObservedSpeciesData!$D$2:$D$4955,$D1068),"")</f>
        <v/>
      </c>
      <c r="O1068" s="23" t="str">
        <f>IF(ISNUMBER(AVERAGEIFS(ObservedSpeciesData!O$2:O$4955,ObservedSpeciesData!$A$2:$A$4955,$A1068,ObservedSpeciesData!$D$2:$D$4955,$D1068)),AVERAGEIFS(ObservedSpeciesData!O$2:O$4955,ObservedSpeciesData!$A$2:$A$4955,$A1068,ObservedSpeciesData!$D$2:$D$4955,$D1068),"")</f>
        <v/>
      </c>
      <c r="P1068" s="23" t="str">
        <f>IF(ISNUMBER(AVERAGEIFS(ObservedSpeciesData!P$2:P$4955,ObservedSpeciesData!$A$2:$A$4955,$A1068,ObservedSpeciesData!$C$2:$C$4955,$C1068,ObservedSpeciesData!$D$2:$D$4955,$D1068)),AVERAGEIFS(ObservedSpeciesData!P$2:P$4955,ObservedSpeciesData!$A$2:$A$4955,$A1068,ObservedSpeciesData!$C$2:$C$4955,$C1068,ObservedSpeciesData!$D$2:$D$4955,$D1068),"")</f>
        <v/>
      </c>
      <c r="Q1068" s="23"/>
      <c r="R1068" s="25" t="str">
        <f>IF(ISNUMBER(AVERAGEIFS(ObservedSpeciesData!R$2:R$4955,ObservedSpeciesData!$A$2:$A$4955,$A1068,ObservedSpeciesData!$D$2:$D$4955,$D1068)),AVERAGEIFS(ObservedSpeciesData!R$2:R$4955,ObservedSpeciesData!$A$2:$A$4955,$A1068,ObservedSpeciesData!$D$2:$D$4955,$D1068),"")</f>
        <v/>
      </c>
      <c r="S1068" s="25" t="str">
        <f>IF(ISNUMBER(AVERAGEIFS(ObservedSpeciesData!S$2:S$4955,ObservedSpeciesData!$A$2:$A$4955,$A1068,ObservedSpeciesData!$D$2:$D$4955,$D1068)),AVERAGEIFS(ObservedSpeciesData!S$2:S$4955,ObservedSpeciesData!$A$2:$A$4955,$A1068,ObservedSpeciesData!$D$2:$D$4955,$D1068),"")</f>
        <v/>
      </c>
      <c r="T1068" s="23" t="str">
        <f>IF(ISNUMBER(AVERAGEIFS(ObservedSpeciesData!T$2:T$4955,ObservedSpeciesData!$A$2:$A$4955,$A1068,ObservedSpeciesData!$D$2:$D$4955,$D1068)),AVERAGEIFS(ObservedSpeciesData!T$2:T$4955,ObservedSpeciesData!$A$2:$A$4955,$A1068,ObservedSpeciesData!$D$2:$D$4955,$D1068),"")</f>
        <v/>
      </c>
      <c r="U1068" s="24" t="str">
        <f>IF(ISNUMBER(AVERAGEIFS(ObservedSpeciesData!U$2:U$4955,ObservedSpeciesData!$A$2:$A$4955,$A1068,ObservedSpeciesData!$C$2:$C$4955,$C1068,ObservedSpeciesData!$D$2:$D$4955,$D1068)),AVERAGEIFS(ObservedSpeciesData!U$2:U$4955,ObservedSpeciesData!$A$2:$A$4955,$A1068,ObservedSpeciesData!$C$2:$C$4955,$C1068,ObservedSpeciesData!$D$2:$D$4955,$D1068),"")</f>
        <v/>
      </c>
      <c r="V1068" s="23" t="str">
        <f>IF(ISNUMBER(AVERAGEIFS(ObservedSpeciesData!V$2:V$4955,ObservedSpeciesData!$A$2:$A$4955,$A1068,ObservedSpeciesData!$D$2:$D$4955,$D1068)),AVERAGEIFS(ObservedSpeciesData!V$2:V$4955,ObservedSpeciesData!$A$2:$A$4955,$A1068,ObservedSpeciesData!$D$2:$D$4955,$D1068),"")</f>
        <v/>
      </c>
      <c r="W1068" s="23" t="str">
        <f>IF(ISNUMBER(AVERAGEIFS(ObservedSpeciesData!W$2:W$4955,ObservedSpeciesData!$A$2:$A$4955,$A1068,ObservedSpeciesData!$D$2:$D$4955,$D1068)),AVERAGEIFS(ObservedSpeciesData!W$2:W$4955,ObservedSpeciesData!$A$2:$A$4955,$A1068,ObservedSpeciesData!$D$2:$D$4955,$D1068),"")</f>
        <v/>
      </c>
      <c r="X1068" s="23" t="str">
        <f>IF(ISNUMBER(AVERAGEIFS(ObservedSpeciesData!X$2:X$4955,ObservedSpeciesData!$A$2:$A$4955,$A1068,ObservedSpeciesData!$D$2:$D$4955,$D1068)),AVERAGEIFS(ObservedSpeciesData!X$2:X$4955,ObservedSpeciesData!$A$2:$A$4955,$A1068,ObservedSpeciesData!$D$2:$D$4955,$D1068),"")</f>
        <v/>
      </c>
      <c r="Y1068" s="23" t="str">
        <f>IF(ISNUMBER(AVERAGEIFS(ObservedSpeciesData!Y$2:Y$4955,ObservedSpeciesData!$A$2:$A$4955,$A1068,ObservedSpeciesData!$D$2:$D$4955,$D1068)),AVERAGEIFS(ObservedSpeciesData!Y$2:Y$4955,ObservedSpeciesData!$A$2:$A$4955,$A1068,ObservedSpeciesData!$D$2:$D$4955,$D1068),"")</f>
        <v/>
      </c>
      <c r="Z1068" s="23" t="str">
        <f>IF(ISNUMBER(AVERAGEIFS(ObservedSpeciesData!Z$2:Z$4955,ObservedSpeciesData!$A$2:$A$4955,$A1068,ObservedSpeciesData!$D$2:$D$4955,$D1068)),AVERAGEIFS(ObservedSpeciesData!Z$2:Z$4955,ObservedSpeciesData!$A$2:$A$4955,$A1068,ObservedSpeciesData!$D$2:$D$4955,$D1068),"")</f>
        <v/>
      </c>
      <c r="AA1068" s="23" t="str">
        <f>IF(ISNUMBER(AVERAGEIFS(ObservedSpeciesData!AA$2:AA$4955,ObservedSpeciesData!$A$2:$A$4955,$A1068,ObservedSpeciesData!$D$2:$D$4955,$D1068)),AVERAGEIFS(ObservedSpeciesData!AA$2:AA$4955,ObservedSpeciesData!$A$2:$A$4955,$A1068,ObservedSpeciesData!$D$2:$D$4955,$D1068),"")</f>
        <v/>
      </c>
      <c r="AB1068" s="24" t="str">
        <f>IF(ISNUMBER(AVERAGEIFS(ObservedSpeciesData!AB$2:AB$4955,ObservedSpeciesData!$A$2:$A$4955,$A1068,ObservedSpeciesData!$D$2:$D$4955,$D1068)),AVERAGEIFS(ObservedSpeciesData!AB$2:AB$4955,ObservedSpeciesData!$A$2:$A$4955,$A1068,ObservedSpeciesData!$D$2:$D$4955,$D1068),"")</f>
        <v/>
      </c>
      <c r="AC1068" s="24" t="str">
        <f>IF(ISNUMBER(AVERAGEIFS(ObservedSpeciesData!AC$2:AC$4955,ObservedSpeciesData!$A$2:$A$4955,$A1068,ObservedSpeciesData!$D$2:$D$4955,$D1068)),AVERAGEIFS(ObservedSpeciesData!AC$2:AC$4955,ObservedSpeciesData!$A$2:$A$4955,$A1068,ObservedSpeciesData!$D$2:$D$4955,$D1068),"")</f>
        <v/>
      </c>
      <c r="AD1068" s="23" t="str">
        <f>IF(ISNUMBER(AVERAGEIFS(ObservedSpeciesData!AD$2:AD$4955,ObservedSpeciesData!$A$2:$A$4955,$A1068,ObservedSpeciesData!$D$2:$D$4955,$D1068)),AVERAGEIFS(ObservedSpeciesData!AD$2:AD$4955,ObservedSpeciesData!$A$2:$A$4955,$A1068,ObservedSpeciesData!$D$2:$D$4955,$D1068),"")</f>
        <v/>
      </c>
      <c r="AE1068" s="24" t="str">
        <f>IF(ISNUMBER(AVERAGEIFS(ObservedSpeciesData!AE$2:AE$4955,ObservedSpeciesData!$A$2:$A$4955,$A1068,ObservedSpeciesData!$D$2:$D$4955,$D1068)),AVERAGEIFS(ObservedSpeciesData!AE$2:AE$4955,ObservedSpeciesData!$A$2:$A$4955,$A1068,ObservedSpeciesData!$D$2:$D$4955,$D1068),"")</f>
        <v/>
      </c>
      <c r="AF1068" s="23"/>
      <c r="AG1068" s="24"/>
      <c r="AH1068" s="23" t="str">
        <f>IF(ISNUMBER(AVERAGEIFS(ObservedSpeciesData!AH$2:AH$4955,ObservedSpeciesData!$A$2:$A$4955,$A1068,ObservedSpeciesData!$D$2:$D$4955,$D1068)),AVERAGEIFS(ObservedSpeciesData!AH$2:AH$4955,ObservedSpeciesData!$A$2:$A$4955,$A1068,ObservedSpeciesData!$D$2:$D$4955,$D1068),"")</f>
        <v/>
      </c>
      <c r="AI1068" s="23" t="str">
        <f>IF(ISNUMBER(AVERAGEIFS(ObservedSpeciesData!AI$2:AI$4955,ObservedSpeciesData!$A$2:$A$4955,$A1068,ObservedSpeciesData!$C$2:$C$4955,$C1068,ObservedSpeciesData!$D$2:$D$4955,$D1068)),AVERAGEIFS(ObservedSpeciesData!AI$2:AI$4955,ObservedSpeciesData!$A$2:$A$4955,$A1068,ObservedSpeciesData!$C$2:$C$4955,$C1068,ObservedSpeciesData!$D$2:$D$4955,$D1068),"")</f>
        <v/>
      </c>
      <c r="AJ1068" s="2">
        <f>COUNTIFS(ObservedSpeciesData!$A$2:$A$828,$A1068,ObservedSpeciesData!$D$2:$D$828,$D1068)</f>
        <v>0</v>
      </c>
      <c r="AK1068" s="2">
        <f t="shared" si="16"/>
        <v>1</v>
      </c>
    </row>
    <row r="1069" spans="1:37" x14ac:dyDescent="0.25">
      <c r="A1069" s="14" t="s">
        <v>91</v>
      </c>
      <c r="B1069" t="s">
        <v>80</v>
      </c>
      <c r="C1069" t="s">
        <v>90</v>
      </c>
      <c r="D1069" s="13">
        <v>42346</v>
      </c>
      <c r="E1069">
        <v>1</v>
      </c>
      <c r="F1069">
        <v>500</v>
      </c>
      <c r="G1069" s="2" t="s">
        <v>87</v>
      </c>
      <c r="H1069" s="2" t="s">
        <v>12</v>
      </c>
      <c r="I1069">
        <v>10</v>
      </c>
      <c r="J1069" s="2" t="s">
        <v>88</v>
      </c>
      <c r="K1069" s="2">
        <f>IF(ISNUMBER(AVERAGEIFS(ObservedSpeciesData!K$2:K$4955,ObservedSpeciesData!$A$2:$A$4955,$A1069,ObservedSpeciesData!$D$2:$D$4955,$D1069)),AVERAGEIFS(ObservedSpeciesData!K$2:K$4955,ObservedSpeciesData!$A$2:$A$4955,$A1069,ObservedSpeciesData!$D$2:$D$4955,$D1069),"")</f>
        <v>450</v>
      </c>
      <c r="L1069" s="26">
        <f>IF(ISNUMBER(AVERAGEIFS(ObservedSpeciesData!L$2:L$4955,ObservedSpeciesData!$A$2:$A$4955,$A1069,ObservedSpeciesData!$D$2:$D$4955,$D1069)),AVERAGEIFS(ObservedSpeciesData!L$2:L$4955,ObservedSpeciesData!$A$2:$A$4955,$A1069,ObservedSpeciesData!$D$2:$D$4955,$D1069),"")</f>
        <v>3449.3333333333335</v>
      </c>
      <c r="M1069" s="23">
        <f>IF(ISNUMBER(AVERAGEIFS(ObservedSpeciesData!M$2:M$4955,ObservedSpeciesData!$A$2:$A$4955,$A1069,ObservedSpeciesData!$D$2:$D$4955,$D1069)),AVERAGEIFS(ObservedSpeciesData!M$2:M$4955,ObservedSpeciesData!$A$2:$A$4955,$A1069,ObservedSpeciesData!$D$2:$D$4955,$D1069),"")</f>
        <v>344.93333333333334</v>
      </c>
      <c r="N1069" s="23" t="str">
        <f>IF(ISNUMBER(AVERAGEIFS(ObservedSpeciesData!N$2:N$4955,ObservedSpeciesData!$A$2:$A$4955,$A1069,ObservedSpeciesData!$D$2:$D$4955,$D1069)),AVERAGEIFS(ObservedSpeciesData!N$2:N$4955,ObservedSpeciesData!$A$2:$A$4955,$A1069,ObservedSpeciesData!$D$2:$D$4955,$D1069),"")</f>
        <v/>
      </c>
      <c r="O1069" s="23" t="str">
        <f>IF(ISNUMBER(AVERAGEIFS(ObservedSpeciesData!O$2:O$4955,ObservedSpeciesData!$A$2:$A$4955,$A1069,ObservedSpeciesData!$D$2:$D$4955,$D1069)),AVERAGEIFS(ObservedSpeciesData!O$2:O$4955,ObservedSpeciesData!$A$2:$A$4955,$A1069,ObservedSpeciesData!$D$2:$D$4955,$D1069),"")</f>
        <v/>
      </c>
      <c r="P1069" s="23" t="str">
        <f>IF(ISNUMBER(AVERAGEIFS(ObservedSpeciesData!P$2:P$4955,ObservedSpeciesData!$A$2:$A$4955,$A1069,ObservedSpeciesData!$C$2:$C$4955,$C1069,ObservedSpeciesData!$D$2:$D$4955,$D1069)),AVERAGEIFS(ObservedSpeciesData!P$2:P$4955,ObservedSpeciesData!$A$2:$A$4955,$A1069,ObservedSpeciesData!$C$2:$C$4955,$C1069,ObservedSpeciesData!$D$2:$D$4955,$D1069),"")</f>
        <v/>
      </c>
      <c r="Q1069" s="23"/>
      <c r="R1069" s="25" t="str">
        <f>IF(ISNUMBER(AVERAGEIFS(ObservedSpeciesData!R$2:R$4955,ObservedSpeciesData!$A$2:$A$4955,$A1069,ObservedSpeciesData!$D$2:$D$4955,$D1069)),AVERAGEIFS(ObservedSpeciesData!R$2:R$4955,ObservedSpeciesData!$A$2:$A$4955,$A1069,ObservedSpeciesData!$D$2:$D$4955,$D1069),"")</f>
        <v/>
      </c>
      <c r="S1069" s="25" t="str">
        <f>IF(ISNUMBER(AVERAGEIFS(ObservedSpeciesData!S$2:S$4955,ObservedSpeciesData!$A$2:$A$4955,$A1069,ObservedSpeciesData!$D$2:$D$4955,$D1069)),AVERAGEIFS(ObservedSpeciesData!S$2:S$4955,ObservedSpeciesData!$A$2:$A$4955,$A1069,ObservedSpeciesData!$D$2:$D$4955,$D1069),"")</f>
        <v/>
      </c>
      <c r="T1069" s="23" t="str">
        <f>IF(ISNUMBER(AVERAGEIFS(ObservedSpeciesData!T$2:T$4955,ObservedSpeciesData!$A$2:$A$4955,$A1069,ObservedSpeciesData!$D$2:$D$4955,$D1069)),AVERAGEIFS(ObservedSpeciesData!T$2:T$4955,ObservedSpeciesData!$A$2:$A$4955,$A1069,ObservedSpeciesData!$D$2:$D$4955,$D1069),"")</f>
        <v/>
      </c>
      <c r="U1069" s="24" t="str">
        <f>IF(ISNUMBER(AVERAGEIFS(ObservedSpeciesData!U$2:U$4955,ObservedSpeciesData!$A$2:$A$4955,$A1069,ObservedSpeciesData!$C$2:$C$4955,$C1069,ObservedSpeciesData!$D$2:$D$4955,$D1069)),AVERAGEIFS(ObservedSpeciesData!U$2:U$4955,ObservedSpeciesData!$A$2:$A$4955,$A1069,ObservedSpeciesData!$C$2:$C$4955,$C1069,ObservedSpeciesData!$D$2:$D$4955,$D1069),"")</f>
        <v/>
      </c>
      <c r="V1069" s="23" t="str">
        <f>IF(ISNUMBER(AVERAGEIFS(ObservedSpeciesData!V$2:V$4955,ObservedSpeciesData!$A$2:$A$4955,$A1069,ObservedSpeciesData!$D$2:$D$4955,$D1069)),AVERAGEIFS(ObservedSpeciesData!V$2:V$4955,ObservedSpeciesData!$A$2:$A$4955,$A1069,ObservedSpeciesData!$D$2:$D$4955,$D1069),"")</f>
        <v/>
      </c>
      <c r="W1069" s="23" t="str">
        <f>IF(ISNUMBER(AVERAGEIFS(ObservedSpeciesData!W$2:W$4955,ObservedSpeciesData!$A$2:$A$4955,$A1069,ObservedSpeciesData!$D$2:$D$4955,$D1069)),AVERAGEIFS(ObservedSpeciesData!W$2:W$4955,ObservedSpeciesData!$A$2:$A$4955,$A1069,ObservedSpeciesData!$D$2:$D$4955,$D1069),"")</f>
        <v/>
      </c>
      <c r="X1069" s="23" t="str">
        <f>IF(ISNUMBER(AVERAGEIFS(ObservedSpeciesData!X$2:X$4955,ObservedSpeciesData!$A$2:$A$4955,$A1069,ObservedSpeciesData!$D$2:$D$4955,$D1069)),AVERAGEIFS(ObservedSpeciesData!X$2:X$4955,ObservedSpeciesData!$A$2:$A$4955,$A1069,ObservedSpeciesData!$D$2:$D$4955,$D1069),"")</f>
        <v/>
      </c>
      <c r="Y1069" s="23" t="str">
        <f>IF(ISNUMBER(AVERAGEIFS(ObservedSpeciesData!Y$2:Y$4955,ObservedSpeciesData!$A$2:$A$4955,$A1069,ObservedSpeciesData!$D$2:$D$4955,$D1069)),AVERAGEIFS(ObservedSpeciesData!Y$2:Y$4955,ObservedSpeciesData!$A$2:$A$4955,$A1069,ObservedSpeciesData!$D$2:$D$4955,$D1069),"")</f>
        <v/>
      </c>
      <c r="Z1069" s="23" t="str">
        <f>IF(ISNUMBER(AVERAGEIFS(ObservedSpeciesData!Z$2:Z$4955,ObservedSpeciesData!$A$2:$A$4955,$A1069,ObservedSpeciesData!$D$2:$D$4955,$D1069)),AVERAGEIFS(ObservedSpeciesData!Z$2:Z$4955,ObservedSpeciesData!$A$2:$A$4955,$A1069,ObservedSpeciesData!$D$2:$D$4955,$D1069),"")</f>
        <v/>
      </c>
      <c r="AA1069" s="23" t="str">
        <f>IF(ISNUMBER(AVERAGEIFS(ObservedSpeciesData!AA$2:AA$4955,ObservedSpeciesData!$A$2:$A$4955,$A1069,ObservedSpeciesData!$D$2:$D$4955,$D1069)),AVERAGEIFS(ObservedSpeciesData!AA$2:AA$4955,ObservedSpeciesData!$A$2:$A$4955,$A1069,ObservedSpeciesData!$D$2:$D$4955,$D1069),"")</f>
        <v/>
      </c>
      <c r="AB1069" s="24" t="str">
        <f>IF(ISNUMBER(AVERAGEIFS(ObservedSpeciesData!AB$2:AB$4955,ObservedSpeciesData!$A$2:$A$4955,$A1069,ObservedSpeciesData!$D$2:$D$4955,$D1069)),AVERAGEIFS(ObservedSpeciesData!AB$2:AB$4955,ObservedSpeciesData!$A$2:$A$4955,$A1069,ObservedSpeciesData!$D$2:$D$4955,$D1069),"")</f>
        <v/>
      </c>
      <c r="AC1069" s="24" t="str">
        <f>IF(ISNUMBER(AVERAGEIFS(ObservedSpeciesData!AC$2:AC$4955,ObservedSpeciesData!$A$2:$A$4955,$A1069,ObservedSpeciesData!$D$2:$D$4955,$D1069)),AVERAGEIFS(ObservedSpeciesData!AC$2:AC$4955,ObservedSpeciesData!$A$2:$A$4955,$A1069,ObservedSpeciesData!$D$2:$D$4955,$D1069),"")</f>
        <v/>
      </c>
      <c r="AD1069" s="23" t="str">
        <f>IF(ISNUMBER(AVERAGEIFS(ObservedSpeciesData!AD$2:AD$4955,ObservedSpeciesData!$A$2:$A$4955,$A1069,ObservedSpeciesData!$D$2:$D$4955,$D1069)),AVERAGEIFS(ObservedSpeciesData!AD$2:AD$4955,ObservedSpeciesData!$A$2:$A$4955,$A1069,ObservedSpeciesData!$D$2:$D$4955,$D1069),"")</f>
        <v/>
      </c>
      <c r="AE1069" s="24" t="str">
        <f>IF(ISNUMBER(AVERAGEIFS(ObservedSpeciesData!AE$2:AE$4955,ObservedSpeciesData!$A$2:$A$4955,$A1069,ObservedSpeciesData!$D$2:$D$4955,$D1069)),AVERAGEIFS(ObservedSpeciesData!AE$2:AE$4955,ObservedSpeciesData!$A$2:$A$4955,$A1069,ObservedSpeciesData!$D$2:$D$4955,$D1069),"")</f>
        <v/>
      </c>
      <c r="AF1069" s="23"/>
      <c r="AG1069" s="24"/>
      <c r="AH1069" s="23" t="str">
        <f>IF(ISNUMBER(AVERAGEIFS(ObservedSpeciesData!AH$2:AH$4955,ObservedSpeciesData!$A$2:$A$4955,$A1069,ObservedSpeciesData!$D$2:$D$4955,$D1069)),AVERAGEIFS(ObservedSpeciesData!AH$2:AH$4955,ObservedSpeciesData!$A$2:$A$4955,$A1069,ObservedSpeciesData!$D$2:$D$4955,$D1069),"")</f>
        <v/>
      </c>
      <c r="AI1069" s="23" t="str">
        <f>IF(ISNUMBER(AVERAGEIFS(ObservedSpeciesData!AI$2:AI$4955,ObservedSpeciesData!$A$2:$A$4955,$A1069,ObservedSpeciesData!$C$2:$C$4955,$C1069,ObservedSpeciesData!$D$2:$D$4955,$D1069)),AVERAGEIFS(ObservedSpeciesData!AI$2:AI$4955,ObservedSpeciesData!$A$2:$A$4955,$A1069,ObservedSpeciesData!$C$2:$C$4955,$C1069,ObservedSpeciesData!$D$2:$D$4955,$D1069),"")</f>
        <v/>
      </c>
      <c r="AJ1069" s="2">
        <f>COUNTIFS(ObservedSpeciesData!$A$2:$A$828,$A1069,ObservedSpeciesData!$D$2:$D$828,$D1069)</f>
        <v>0</v>
      </c>
      <c r="AK1069" s="2">
        <f t="shared" si="16"/>
        <v>1</v>
      </c>
    </row>
    <row r="1070" spans="1:37" x14ac:dyDescent="0.25">
      <c r="A1070" s="14" t="s">
        <v>96</v>
      </c>
      <c r="B1070" t="s">
        <v>80</v>
      </c>
      <c r="C1070" t="s">
        <v>90</v>
      </c>
      <c r="D1070" s="13">
        <v>42353</v>
      </c>
      <c r="E1070">
        <v>1</v>
      </c>
      <c r="F1070">
        <v>0</v>
      </c>
      <c r="G1070" s="2" t="s">
        <v>87</v>
      </c>
      <c r="H1070" s="2" t="s">
        <v>12</v>
      </c>
      <c r="I1070">
        <v>10</v>
      </c>
      <c r="J1070" s="2" t="s">
        <v>88</v>
      </c>
      <c r="K1070" s="2">
        <f>IF(ISNUMBER(AVERAGEIFS(ObservedSpeciesData!K$2:K$4955,ObservedSpeciesData!$A$2:$A$4955,$A1070,ObservedSpeciesData!$D$2:$D$4955,$D1070)),AVERAGEIFS(ObservedSpeciesData!K$2:K$4955,ObservedSpeciesData!$A$2:$A$4955,$A1070,ObservedSpeciesData!$D$2:$D$4955,$D1070),"")</f>
        <v>0</v>
      </c>
      <c r="L1070" s="26">
        <f>IF(ISNUMBER(AVERAGEIFS(ObservedSpeciesData!L$2:L$4955,ObservedSpeciesData!$A$2:$A$4955,$A1070,ObservedSpeciesData!$D$2:$D$4955,$D1070)),AVERAGEIFS(ObservedSpeciesData!L$2:L$4955,ObservedSpeciesData!$A$2:$A$4955,$A1070,ObservedSpeciesData!$D$2:$D$4955,$D1070),"")</f>
        <v>2917.3333333333335</v>
      </c>
      <c r="M1070" s="23">
        <f>IF(ISNUMBER(AVERAGEIFS(ObservedSpeciesData!M$2:M$4955,ObservedSpeciesData!$A$2:$A$4955,$A1070,ObservedSpeciesData!$D$2:$D$4955,$D1070)),AVERAGEIFS(ObservedSpeciesData!M$2:M$4955,ObservedSpeciesData!$A$2:$A$4955,$A1070,ObservedSpeciesData!$D$2:$D$4955,$D1070),"")</f>
        <v>291.73333333333335</v>
      </c>
      <c r="N1070" s="23" t="str">
        <f>IF(ISNUMBER(AVERAGEIFS(ObservedSpeciesData!N$2:N$4955,ObservedSpeciesData!$A$2:$A$4955,$A1070,ObservedSpeciesData!$D$2:$D$4955,$D1070)),AVERAGEIFS(ObservedSpeciesData!N$2:N$4955,ObservedSpeciesData!$A$2:$A$4955,$A1070,ObservedSpeciesData!$D$2:$D$4955,$D1070),"")</f>
        <v/>
      </c>
      <c r="O1070" s="23" t="str">
        <f>IF(ISNUMBER(AVERAGEIFS(ObservedSpeciesData!O$2:O$4955,ObservedSpeciesData!$A$2:$A$4955,$A1070,ObservedSpeciesData!$D$2:$D$4955,$D1070)),AVERAGEIFS(ObservedSpeciesData!O$2:O$4955,ObservedSpeciesData!$A$2:$A$4955,$A1070,ObservedSpeciesData!$D$2:$D$4955,$D1070),"")</f>
        <v/>
      </c>
      <c r="P1070" s="23" t="str">
        <f>IF(ISNUMBER(AVERAGEIFS(ObservedSpeciesData!P$2:P$4955,ObservedSpeciesData!$A$2:$A$4955,$A1070,ObservedSpeciesData!$C$2:$C$4955,$C1070,ObservedSpeciesData!$D$2:$D$4955,$D1070)),AVERAGEIFS(ObservedSpeciesData!P$2:P$4955,ObservedSpeciesData!$A$2:$A$4955,$A1070,ObservedSpeciesData!$C$2:$C$4955,$C1070,ObservedSpeciesData!$D$2:$D$4955,$D1070),"")</f>
        <v/>
      </c>
      <c r="Q1070" s="23"/>
      <c r="R1070" s="25" t="str">
        <f>IF(ISNUMBER(AVERAGEIFS(ObservedSpeciesData!R$2:R$4955,ObservedSpeciesData!$A$2:$A$4955,$A1070,ObservedSpeciesData!$D$2:$D$4955,$D1070)),AVERAGEIFS(ObservedSpeciesData!R$2:R$4955,ObservedSpeciesData!$A$2:$A$4955,$A1070,ObservedSpeciesData!$D$2:$D$4955,$D1070),"")</f>
        <v/>
      </c>
      <c r="S1070" s="25" t="str">
        <f>IF(ISNUMBER(AVERAGEIFS(ObservedSpeciesData!S$2:S$4955,ObservedSpeciesData!$A$2:$A$4955,$A1070,ObservedSpeciesData!$D$2:$D$4955,$D1070)),AVERAGEIFS(ObservedSpeciesData!S$2:S$4955,ObservedSpeciesData!$A$2:$A$4955,$A1070,ObservedSpeciesData!$D$2:$D$4955,$D1070),"")</f>
        <v/>
      </c>
      <c r="T1070" s="23" t="str">
        <f>IF(ISNUMBER(AVERAGEIFS(ObservedSpeciesData!T$2:T$4955,ObservedSpeciesData!$A$2:$A$4955,$A1070,ObservedSpeciesData!$D$2:$D$4955,$D1070)),AVERAGEIFS(ObservedSpeciesData!T$2:T$4955,ObservedSpeciesData!$A$2:$A$4955,$A1070,ObservedSpeciesData!$D$2:$D$4955,$D1070),"")</f>
        <v/>
      </c>
      <c r="U1070" s="24" t="str">
        <f>IF(ISNUMBER(AVERAGEIFS(ObservedSpeciesData!U$2:U$4955,ObservedSpeciesData!$A$2:$A$4955,$A1070,ObservedSpeciesData!$C$2:$C$4955,$C1070,ObservedSpeciesData!$D$2:$D$4955,$D1070)),AVERAGEIFS(ObservedSpeciesData!U$2:U$4955,ObservedSpeciesData!$A$2:$A$4955,$A1070,ObservedSpeciesData!$C$2:$C$4955,$C1070,ObservedSpeciesData!$D$2:$D$4955,$D1070),"")</f>
        <v/>
      </c>
      <c r="V1070" s="23" t="str">
        <f>IF(ISNUMBER(AVERAGEIFS(ObservedSpeciesData!V$2:V$4955,ObservedSpeciesData!$A$2:$A$4955,$A1070,ObservedSpeciesData!$D$2:$D$4955,$D1070)),AVERAGEIFS(ObservedSpeciesData!V$2:V$4955,ObservedSpeciesData!$A$2:$A$4955,$A1070,ObservedSpeciesData!$D$2:$D$4955,$D1070),"")</f>
        <v/>
      </c>
      <c r="W1070" s="23" t="str">
        <f>IF(ISNUMBER(AVERAGEIFS(ObservedSpeciesData!W$2:W$4955,ObservedSpeciesData!$A$2:$A$4955,$A1070,ObservedSpeciesData!$D$2:$D$4955,$D1070)),AVERAGEIFS(ObservedSpeciesData!W$2:W$4955,ObservedSpeciesData!$A$2:$A$4955,$A1070,ObservedSpeciesData!$D$2:$D$4955,$D1070),"")</f>
        <v/>
      </c>
      <c r="X1070" s="23" t="str">
        <f>IF(ISNUMBER(AVERAGEIFS(ObservedSpeciesData!X$2:X$4955,ObservedSpeciesData!$A$2:$A$4955,$A1070,ObservedSpeciesData!$D$2:$D$4955,$D1070)),AVERAGEIFS(ObservedSpeciesData!X$2:X$4955,ObservedSpeciesData!$A$2:$A$4955,$A1070,ObservedSpeciesData!$D$2:$D$4955,$D1070),"")</f>
        <v/>
      </c>
      <c r="Y1070" s="23" t="str">
        <f>IF(ISNUMBER(AVERAGEIFS(ObservedSpeciesData!Y$2:Y$4955,ObservedSpeciesData!$A$2:$A$4955,$A1070,ObservedSpeciesData!$D$2:$D$4955,$D1070)),AVERAGEIFS(ObservedSpeciesData!Y$2:Y$4955,ObservedSpeciesData!$A$2:$A$4955,$A1070,ObservedSpeciesData!$D$2:$D$4955,$D1070),"")</f>
        <v/>
      </c>
      <c r="Z1070" s="23" t="str">
        <f>IF(ISNUMBER(AVERAGEIFS(ObservedSpeciesData!Z$2:Z$4955,ObservedSpeciesData!$A$2:$A$4955,$A1070,ObservedSpeciesData!$D$2:$D$4955,$D1070)),AVERAGEIFS(ObservedSpeciesData!Z$2:Z$4955,ObservedSpeciesData!$A$2:$A$4955,$A1070,ObservedSpeciesData!$D$2:$D$4955,$D1070),"")</f>
        <v/>
      </c>
      <c r="AA1070" s="23" t="str">
        <f>IF(ISNUMBER(AVERAGEIFS(ObservedSpeciesData!AA$2:AA$4955,ObservedSpeciesData!$A$2:$A$4955,$A1070,ObservedSpeciesData!$D$2:$D$4955,$D1070)),AVERAGEIFS(ObservedSpeciesData!AA$2:AA$4955,ObservedSpeciesData!$A$2:$A$4955,$A1070,ObservedSpeciesData!$D$2:$D$4955,$D1070),"")</f>
        <v/>
      </c>
      <c r="AB1070" s="24" t="str">
        <f>IF(ISNUMBER(AVERAGEIFS(ObservedSpeciesData!AB$2:AB$4955,ObservedSpeciesData!$A$2:$A$4955,$A1070,ObservedSpeciesData!$D$2:$D$4955,$D1070)),AVERAGEIFS(ObservedSpeciesData!AB$2:AB$4955,ObservedSpeciesData!$A$2:$A$4955,$A1070,ObservedSpeciesData!$D$2:$D$4955,$D1070),"")</f>
        <v/>
      </c>
      <c r="AC1070" s="24" t="str">
        <f>IF(ISNUMBER(AVERAGEIFS(ObservedSpeciesData!AC$2:AC$4955,ObservedSpeciesData!$A$2:$A$4955,$A1070,ObservedSpeciesData!$D$2:$D$4955,$D1070)),AVERAGEIFS(ObservedSpeciesData!AC$2:AC$4955,ObservedSpeciesData!$A$2:$A$4955,$A1070,ObservedSpeciesData!$D$2:$D$4955,$D1070),"")</f>
        <v/>
      </c>
      <c r="AD1070" s="23" t="str">
        <f>IF(ISNUMBER(AVERAGEIFS(ObservedSpeciesData!AD$2:AD$4955,ObservedSpeciesData!$A$2:$A$4955,$A1070,ObservedSpeciesData!$D$2:$D$4955,$D1070)),AVERAGEIFS(ObservedSpeciesData!AD$2:AD$4955,ObservedSpeciesData!$A$2:$A$4955,$A1070,ObservedSpeciesData!$D$2:$D$4955,$D1070),"")</f>
        <v/>
      </c>
      <c r="AE1070" s="24" t="str">
        <f>IF(ISNUMBER(AVERAGEIFS(ObservedSpeciesData!AE$2:AE$4955,ObservedSpeciesData!$A$2:$A$4955,$A1070,ObservedSpeciesData!$D$2:$D$4955,$D1070)),AVERAGEIFS(ObservedSpeciesData!AE$2:AE$4955,ObservedSpeciesData!$A$2:$A$4955,$A1070,ObservedSpeciesData!$D$2:$D$4955,$D1070),"")</f>
        <v/>
      </c>
      <c r="AF1070" s="23"/>
      <c r="AG1070" s="24"/>
      <c r="AH1070" s="23" t="str">
        <f>IF(ISNUMBER(AVERAGEIFS(ObservedSpeciesData!AH$2:AH$4955,ObservedSpeciesData!$A$2:$A$4955,$A1070,ObservedSpeciesData!$D$2:$D$4955,$D1070)),AVERAGEIFS(ObservedSpeciesData!AH$2:AH$4955,ObservedSpeciesData!$A$2:$A$4955,$A1070,ObservedSpeciesData!$D$2:$D$4955,$D1070),"")</f>
        <v/>
      </c>
      <c r="AI1070" s="23" t="str">
        <f>IF(ISNUMBER(AVERAGEIFS(ObservedSpeciesData!AI$2:AI$4955,ObservedSpeciesData!$A$2:$A$4955,$A1070,ObservedSpeciesData!$C$2:$C$4955,$C1070,ObservedSpeciesData!$D$2:$D$4955,$D1070)),AVERAGEIFS(ObservedSpeciesData!AI$2:AI$4955,ObservedSpeciesData!$A$2:$A$4955,$A1070,ObservedSpeciesData!$C$2:$C$4955,$C1070,ObservedSpeciesData!$D$2:$D$4955,$D1070),"")</f>
        <v/>
      </c>
      <c r="AJ1070" s="2">
        <f>COUNTIFS(ObservedSpeciesData!$A$2:$A$828,$A1070,ObservedSpeciesData!$D$2:$D$828,$D1070)</f>
        <v>0</v>
      </c>
      <c r="AK1070" s="2">
        <f t="shared" si="16"/>
        <v>1</v>
      </c>
    </row>
    <row r="1071" spans="1:37" x14ac:dyDescent="0.25">
      <c r="A1071" s="14" t="s">
        <v>95</v>
      </c>
      <c r="B1071" t="s">
        <v>80</v>
      </c>
      <c r="C1071" t="s">
        <v>90</v>
      </c>
      <c r="D1071" s="13">
        <v>42353</v>
      </c>
      <c r="E1071">
        <v>1</v>
      </c>
      <c r="F1071">
        <v>50</v>
      </c>
      <c r="G1071" s="2" t="s">
        <v>87</v>
      </c>
      <c r="H1071" s="2" t="s">
        <v>12</v>
      </c>
      <c r="I1071">
        <v>10</v>
      </c>
      <c r="J1071" s="2" t="s">
        <v>88</v>
      </c>
      <c r="K1071" s="2">
        <f>IF(ISNUMBER(AVERAGEIFS(ObservedSpeciesData!K$2:K$4955,ObservedSpeciesData!$A$2:$A$4955,$A1071,ObservedSpeciesData!$D$2:$D$4955,$D1071)),AVERAGEIFS(ObservedSpeciesData!K$2:K$4955,ObservedSpeciesData!$A$2:$A$4955,$A1071,ObservedSpeciesData!$D$2:$D$4955,$D1071),"")</f>
        <v>45</v>
      </c>
      <c r="L1071" s="26">
        <f>IF(ISNUMBER(AVERAGEIFS(ObservedSpeciesData!L$2:L$4955,ObservedSpeciesData!$A$2:$A$4955,$A1071,ObservedSpeciesData!$D$2:$D$4955,$D1071)),AVERAGEIFS(ObservedSpeciesData!L$2:L$4955,ObservedSpeciesData!$A$2:$A$4955,$A1071,ObservedSpeciesData!$D$2:$D$4955,$D1071),"")</f>
        <v>2992</v>
      </c>
      <c r="M1071" s="23">
        <f>IF(ISNUMBER(AVERAGEIFS(ObservedSpeciesData!M$2:M$4955,ObservedSpeciesData!$A$2:$A$4955,$A1071,ObservedSpeciesData!$D$2:$D$4955,$D1071)),AVERAGEIFS(ObservedSpeciesData!M$2:M$4955,ObservedSpeciesData!$A$2:$A$4955,$A1071,ObservedSpeciesData!$D$2:$D$4955,$D1071),"")</f>
        <v>299.2</v>
      </c>
      <c r="N1071" s="23" t="str">
        <f>IF(ISNUMBER(AVERAGEIFS(ObservedSpeciesData!N$2:N$4955,ObservedSpeciesData!$A$2:$A$4955,$A1071,ObservedSpeciesData!$D$2:$D$4955,$D1071)),AVERAGEIFS(ObservedSpeciesData!N$2:N$4955,ObservedSpeciesData!$A$2:$A$4955,$A1071,ObservedSpeciesData!$D$2:$D$4955,$D1071),"")</f>
        <v/>
      </c>
      <c r="O1071" s="23" t="str">
        <f>IF(ISNUMBER(AVERAGEIFS(ObservedSpeciesData!O$2:O$4955,ObservedSpeciesData!$A$2:$A$4955,$A1071,ObservedSpeciesData!$D$2:$D$4955,$D1071)),AVERAGEIFS(ObservedSpeciesData!O$2:O$4955,ObservedSpeciesData!$A$2:$A$4955,$A1071,ObservedSpeciesData!$D$2:$D$4955,$D1071),"")</f>
        <v/>
      </c>
      <c r="P1071" s="23" t="str">
        <f>IF(ISNUMBER(AVERAGEIFS(ObservedSpeciesData!P$2:P$4955,ObservedSpeciesData!$A$2:$A$4955,$A1071,ObservedSpeciesData!$C$2:$C$4955,$C1071,ObservedSpeciesData!$D$2:$D$4955,$D1071)),AVERAGEIFS(ObservedSpeciesData!P$2:P$4955,ObservedSpeciesData!$A$2:$A$4955,$A1071,ObservedSpeciesData!$C$2:$C$4955,$C1071,ObservedSpeciesData!$D$2:$D$4955,$D1071),"")</f>
        <v/>
      </c>
      <c r="Q1071" s="23"/>
      <c r="R1071" s="25" t="str">
        <f>IF(ISNUMBER(AVERAGEIFS(ObservedSpeciesData!R$2:R$4955,ObservedSpeciesData!$A$2:$A$4955,$A1071,ObservedSpeciesData!$D$2:$D$4955,$D1071)),AVERAGEIFS(ObservedSpeciesData!R$2:R$4955,ObservedSpeciesData!$A$2:$A$4955,$A1071,ObservedSpeciesData!$D$2:$D$4955,$D1071),"")</f>
        <v/>
      </c>
      <c r="S1071" s="25" t="str">
        <f>IF(ISNUMBER(AVERAGEIFS(ObservedSpeciesData!S$2:S$4955,ObservedSpeciesData!$A$2:$A$4955,$A1071,ObservedSpeciesData!$D$2:$D$4955,$D1071)),AVERAGEIFS(ObservedSpeciesData!S$2:S$4955,ObservedSpeciesData!$A$2:$A$4955,$A1071,ObservedSpeciesData!$D$2:$D$4955,$D1071),"")</f>
        <v/>
      </c>
      <c r="T1071" s="23" t="str">
        <f>IF(ISNUMBER(AVERAGEIFS(ObservedSpeciesData!T$2:T$4955,ObservedSpeciesData!$A$2:$A$4955,$A1071,ObservedSpeciesData!$D$2:$D$4955,$D1071)),AVERAGEIFS(ObservedSpeciesData!T$2:T$4955,ObservedSpeciesData!$A$2:$A$4955,$A1071,ObservedSpeciesData!$D$2:$D$4955,$D1071),"")</f>
        <v/>
      </c>
      <c r="U1071" s="24" t="str">
        <f>IF(ISNUMBER(AVERAGEIFS(ObservedSpeciesData!U$2:U$4955,ObservedSpeciesData!$A$2:$A$4955,$A1071,ObservedSpeciesData!$C$2:$C$4955,$C1071,ObservedSpeciesData!$D$2:$D$4955,$D1071)),AVERAGEIFS(ObservedSpeciesData!U$2:U$4955,ObservedSpeciesData!$A$2:$A$4955,$A1071,ObservedSpeciesData!$C$2:$C$4955,$C1071,ObservedSpeciesData!$D$2:$D$4955,$D1071),"")</f>
        <v/>
      </c>
      <c r="V1071" s="23" t="str">
        <f>IF(ISNUMBER(AVERAGEIFS(ObservedSpeciesData!V$2:V$4955,ObservedSpeciesData!$A$2:$A$4955,$A1071,ObservedSpeciesData!$D$2:$D$4955,$D1071)),AVERAGEIFS(ObservedSpeciesData!V$2:V$4955,ObservedSpeciesData!$A$2:$A$4955,$A1071,ObservedSpeciesData!$D$2:$D$4955,$D1071),"")</f>
        <v/>
      </c>
      <c r="W1071" s="23" t="str">
        <f>IF(ISNUMBER(AVERAGEIFS(ObservedSpeciesData!W$2:W$4955,ObservedSpeciesData!$A$2:$A$4955,$A1071,ObservedSpeciesData!$D$2:$D$4955,$D1071)),AVERAGEIFS(ObservedSpeciesData!W$2:W$4955,ObservedSpeciesData!$A$2:$A$4955,$A1071,ObservedSpeciesData!$D$2:$D$4955,$D1071),"")</f>
        <v/>
      </c>
      <c r="X1071" s="23" t="str">
        <f>IF(ISNUMBER(AVERAGEIFS(ObservedSpeciesData!X$2:X$4955,ObservedSpeciesData!$A$2:$A$4955,$A1071,ObservedSpeciesData!$D$2:$D$4955,$D1071)),AVERAGEIFS(ObservedSpeciesData!X$2:X$4955,ObservedSpeciesData!$A$2:$A$4955,$A1071,ObservedSpeciesData!$D$2:$D$4955,$D1071),"")</f>
        <v/>
      </c>
      <c r="Y1071" s="23" t="str">
        <f>IF(ISNUMBER(AVERAGEIFS(ObservedSpeciesData!Y$2:Y$4955,ObservedSpeciesData!$A$2:$A$4955,$A1071,ObservedSpeciesData!$D$2:$D$4955,$D1071)),AVERAGEIFS(ObservedSpeciesData!Y$2:Y$4955,ObservedSpeciesData!$A$2:$A$4955,$A1071,ObservedSpeciesData!$D$2:$D$4955,$D1071),"")</f>
        <v/>
      </c>
      <c r="Z1071" s="23" t="str">
        <f>IF(ISNUMBER(AVERAGEIFS(ObservedSpeciesData!Z$2:Z$4955,ObservedSpeciesData!$A$2:$A$4955,$A1071,ObservedSpeciesData!$D$2:$D$4955,$D1071)),AVERAGEIFS(ObservedSpeciesData!Z$2:Z$4955,ObservedSpeciesData!$A$2:$A$4955,$A1071,ObservedSpeciesData!$D$2:$D$4955,$D1071),"")</f>
        <v/>
      </c>
      <c r="AA1071" s="23" t="str">
        <f>IF(ISNUMBER(AVERAGEIFS(ObservedSpeciesData!AA$2:AA$4955,ObservedSpeciesData!$A$2:$A$4955,$A1071,ObservedSpeciesData!$D$2:$D$4955,$D1071)),AVERAGEIFS(ObservedSpeciesData!AA$2:AA$4955,ObservedSpeciesData!$A$2:$A$4955,$A1071,ObservedSpeciesData!$D$2:$D$4955,$D1071),"")</f>
        <v/>
      </c>
      <c r="AB1071" s="24" t="str">
        <f>IF(ISNUMBER(AVERAGEIFS(ObservedSpeciesData!AB$2:AB$4955,ObservedSpeciesData!$A$2:$A$4955,$A1071,ObservedSpeciesData!$D$2:$D$4955,$D1071)),AVERAGEIFS(ObservedSpeciesData!AB$2:AB$4955,ObservedSpeciesData!$A$2:$A$4955,$A1071,ObservedSpeciesData!$D$2:$D$4955,$D1071),"")</f>
        <v/>
      </c>
      <c r="AC1071" s="24" t="str">
        <f>IF(ISNUMBER(AVERAGEIFS(ObservedSpeciesData!AC$2:AC$4955,ObservedSpeciesData!$A$2:$A$4955,$A1071,ObservedSpeciesData!$D$2:$D$4955,$D1071)),AVERAGEIFS(ObservedSpeciesData!AC$2:AC$4955,ObservedSpeciesData!$A$2:$A$4955,$A1071,ObservedSpeciesData!$D$2:$D$4955,$D1071),"")</f>
        <v/>
      </c>
      <c r="AD1071" s="23" t="str">
        <f>IF(ISNUMBER(AVERAGEIFS(ObservedSpeciesData!AD$2:AD$4955,ObservedSpeciesData!$A$2:$A$4955,$A1071,ObservedSpeciesData!$D$2:$D$4955,$D1071)),AVERAGEIFS(ObservedSpeciesData!AD$2:AD$4955,ObservedSpeciesData!$A$2:$A$4955,$A1071,ObservedSpeciesData!$D$2:$D$4955,$D1071),"")</f>
        <v/>
      </c>
      <c r="AE1071" s="24" t="str">
        <f>IF(ISNUMBER(AVERAGEIFS(ObservedSpeciesData!AE$2:AE$4955,ObservedSpeciesData!$A$2:$A$4955,$A1071,ObservedSpeciesData!$D$2:$D$4955,$D1071)),AVERAGEIFS(ObservedSpeciesData!AE$2:AE$4955,ObservedSpeciesData!$A$2:$A$4955,$A1071,ObservedSpeciesData!$D$2:$D$4955,$D1071),"")</f>
        <v/>
      </c>
      <c r="AF1071" s="23"/>
      <c r="AG1071" s="24"/>
      <c r="AH1071" s="23" t="str">
        <f>IF(ISNUMBER(AVERAGEIFS(ObservedSpeciesData!AH$2:AH$4955,ObservedSpeciesData!$A$2:$A$4955,$A1071,ObservedSpeciesData!$D$2:$D$4955,$D1071)),AVERAGEIFS(ObservedSpeciesData!AH$2:AH$4955,ObservedSpeciesData!$A$2:$A$4955,$A1071,ObservedSpeciesData!$D$2:$D$4955,$D1071),"")</f>
        <v/>
      </c>
      <c r="AI1071" s="23" t="str">
        <f>IF(ISNUMBER(AVERAGEIFS(ObservedSpeciesData!AI$2:AI$4955,ObservedSpeciesData!$A$2:$A$4955,$A1071,ObservedSpeciesData!$C$2:$C$4955,$C1071,ObservedSpeciesData!$D$2:$D$4955,$D1071)),AVERAGEIFS(ObservedSpeciesData!AI$2:AI$4955,ObservedSpeciesData!$A$2:$A$4955,$A1071,ObservedSpeciesData!$C$2:$C$4955,$C1071,ObservedSpeciesData!$D$2:$D$4955,$D1071),"")</f>
        <v/>
      </c>
      <c r="AJ1071" s="2">
        <f>COUNTIFS(ObservedSpeciesData!$A$2:$A$828,$A1071,ObservedSpeciesData!$D$2:$D$828,$D1071)</f>
        <v>0</v>
      </c>
      <c r="AK1071" s="2">
        <f t="shared" si="16"/>
        <v>1</v>
      </c>
    </row>
    <row r="1072" spans="1:37" x14ac:dyDescent="0.25">
      <c r="A1072" s="14" t="s">
        <v>94</v>
      </c>
      <c r="B1072" t="s">
        <v>80</v>
      </c>
      <c r="C1072" t="s">
        <v>90</v>
      </c>
      <c r="D1072" s="13">
        <v>42353</v>
      </c>
      <c r="E1072">
        <v>1</v>
      </c>
      <c r="F1072">
        <v>100</v>
      </c>
      <c r="G1072" s="2" t="s">
        <v>87</v>
      </c>
      <c r="H1072" s="2" t="s">
        <v>12</v>
      </c>
      <c r="I1072">
        <v>10</v>
      </c>
      <c r="J1072" s="2" t="s">
        <v>88</v>
      </c>
      <c r="K1072" s="2">
        <f>IF(ISNUMBER(AVERAGEIFS(ObservedSpeciesData!K$2:K$4955,ObservedSpeciesData!$A$2:$A$4955,$A1072,ObservedSpeciesData!$D$2:$D$4955,$D1072)),AVERAGEIFS(ObservedSpeciesData!K$2:K$4955,ObservedSpeciesData!$A$2:$A$4955,$A1072,ObservedSpeciesData!$D$2:$D$4955,$D1072),"")</f>
        <v>90</v>
      </c>
      <c r="L1072" s="26">
        <f>IF(ISNUMBER(AVERAGEIFS(ObservedSpeciesData!L$2:L$4955,ObservedSpeciesData!$A$2:$A$4955,$A1072,ObservedSpeciesData!$D$2:$D$4955,$D1072)),AVERAGEIFS(ObservedSpeciesData!L$2:L$4955,ObservedSpeciesData!$A$2:$A$4955,$A1072,ObservedSpeciesData!$D$2:$D$4955,$D1072),"")</f>
        <v>3290.6666666666665</v>
      </c>
      <c r="M1072" s="23">
        <f>IF(ISNUMBER(AVERAGEIFS(ObservedSpeciesData!M$2:M$4955,ObservedSpeciesData!$A$2:$A$4955,$A1072,ObservedSpeciesData!$D$2:$D$4955,$D1072)),AVERAGEIFS(ObservedSpeciesData!M$2:M$4955,ObservedSpeciesData!$A$2:$A$4955,$A1072,ObservedSpeciesData!$D$2:$D$4955,$D1072),"")</f>
        <v>329.06666666666666</v>
      </c>
      <c r="N1072" s="23" t="str">
        <f>IF(ISNUMBER(AVERAGEIFS(ObservedSpeciesData!N$2:N$4955,ObservedSpeciesData!$A$2:$A$4955,$A1072,ObservedSpeciesData!$D$2:$D$4955,$D1072)),AVERAGEIFS(ObservedSpeciesData!N$2:N$4955,ObservedSpeciesData!$A$2:$A$4955,$A1072,ObservedSpeciesData!$D$2:$D$4955,$D1072),"")</f>
        <v/>
      </c>
      <c r="O1072" s="23" t="str">
        <f>IF(ISNUMBER(AVERAGEIFS(ObservedSpeciesData!O$2:O$4955,ObservedSpeciesData!$A$2:$A$4955,$A1072,ObservedSpeciesData!$D$2:$D$4955,$D1072)),AVERAGEIFS(ObservedSpeciesData!O$2:O$4955,ObservedSpeciesData!$A$2:$A$4955,$A1072,ObservedSpeciesData!$D$2:$D$4955,$D1072),"")</f>
        <v/>
      </c>
      <c r="P1072" s="23" t="str">
        <f>IF(ISNUMBER(AVERAGEIFS(ObservedSpeciesData!P$2:P$4955,ObservedSpeciesData!$A$2:$A$4955,$A1072,ObservedSpeciesData!$C$2:$C$4955,$C1072,ObservedSpeciesData!$D$2:$D$4955,$D1072)),AVERAGEIFS(ObservedSpeciesData!P$2:P$4955,ObservedSpeciesData!$A$2:$A$4955,$A1072,ObservedSpeciesData!$C$2:$C$4955,$C1072,ObservedSpeciesData!$D$2:$D$4955,$D1072),"")</f>
        <v/>
      </c>
      <c r="Q1072" s="23"/>
      <c r="R1072" s="25" t="str">
        <f>IF(ISNUMBER(AVERAGEIFS(ObservedSpeciesData!R$2:R$4955,ObservedSpeciesData!$A$2:$A$4955,$A1072,ObservedSpeciesData!$D$2:$D$4955,$D1072)),AVERAGEIFS(ObservedSpeciesData!R$2:R$4955,ObservedSpeciesData!$A$2:$A$4955,$A1072,ObservedSpeciesData!$D$2:$D$4955,$D1072),"")</f>
        <v/>
      </c>
      <c r="S1072" s="25" t="str">
        <f>IF(ISNUMBER(AVERAGEIFS(ObservedSpeciesData!S$2:S$4955,ObservedSpeciesData!$A$2:$A$4955,$A1072,ObservedSpeciesData!$D$2:$D$4955,$D1072)),AVERAGEIFS(ObservedSpeciesData!S$2:S$4955,ObservedSpeciesData!$A$2:$A$4955,$A1072,ObservedSpeciesData!$D$2:$D$4955,$D1072),"")</f>
        <v/>
      </c>
      <c r="T1072" s="23" t="str">
        <f>IF(ISNUMBER(AVERAGEIFS(ObservedSpeciesData!T$2:T$4955,ObservedSpeciesData!$A$2:$A$4955,$A1072,ObservedSpeciesData!$D$2:$D$4955,$D1072)),AVERAGEIFS(ObservedSpeciesData!T$2:T$4955,ObservedSpeciesData!$A$2:$A$4955,$A1072,ObservedSpeciesData!$D$2:$D$4955,$D1072),"")</f>
        <v/>
      </c>
      <c r="U1072" s="24" t="str">
        <f>IF(ISNUMBER(AVERAGEIFS(ObservedSpeciesData!U$2:U$4955,ObservedSpeciesData!$A$2:$A$4955,$A1072,ObservedSpeciesData!$C$2:$C$4955,$C1072,ObservedSpeciesData!$D$2:$D$4955,$D1072)),AVERAGEIFS(ObservedSpeciesData!U$2:U$4955,ObservedSpeciesData!$A$2:$A$4955,$A1072,ObservedSpeciesData!$C$2:$C$4955,$C1072,ObservedSpeciesData!$D$2:$D$4955,$D1072),"")</f>
        <v/>
      </c>
      <c r="V1072" s="23" t="str">
        <f>IF(ISNUMBER(AVERAGEIFS(ObservedSpeciesData!V$2:V$4955,ObservedSpeciesData!$A$2:$A$4955,$A1072,ObservedSpeciesData!$D$2:$D$4955,$D1072)),AVERAGEIFS(ObservedSpeciesData!V$2:V$4955,ObservedSpeciesData!$A$2:$A$4955,$A1072,ObservedSpeciesData!$D$2:$D$4955,$D1072),"")</f>
        <v/>
      </c>
      <c r="W1072" s="23" t="str">
        <f>IF(ISNUMBER(AVERAGEIFS(ObservedSpeciesData!W$2:W$4955,ObservedSpeciesData!$A$2:$A$4955,$A1072,ObservedSpeciesData!$D$2:$D$4955,$D1072)),AVERAGEIFS(ObservedSpeciesData!W$2:W$4955,ObservedSpeciesData!$A$2:$A$4955,$A1072,ObservedSpeciesData!$D$2:$D$4955,$D1072),"")</f>
        <v/>
      </c>
      <c r="X1072" s="23" t="str">
        <f>IF(ISNUMBER(AVERAGEIFS(ObservedSpeciesData!X$2:X$4955,ObservedSpeciesData!$A$2:$A$4955,$A1072,ObservedSpeciesData!$D$2:$D$4955,$D1072)),AVERAGEIFS(ObservedSpeciesData!X$2:X$4955,ObservedSpeciesData!$A$2:$A$4955,$A1072,ObservedSpeciesData!$D$2:$D$4955,$D1072),"")</f>
        <v/>
      </c>
      <c r="Y1072" s="23" t="str">
        <f>IF(ISNUMBER(AVERAGEIFS(ObservedSpeciesData!Y$2:Y$4955,ObservedSpeciesData!$A$2:$A$4955,$A1072,ObservedSpeciesData!$D$2:$D$4955,$D1072)),AVERAGEIFS(ObservedSpeciesData!Y$2:Y$4955,ObservedSpeciesData!$A$2:$A$4955,$A1072,ObservedSpeciesData!$D$2:$D$4955,$D1072),"")</f>
        <v/>
      </c>
      <c r="Z1072" s="23" t="str">
        <f>IF(ISNUMBER(AVERAGEIFS(ObservedSpeciesData!Z$2:Z$4955,ObservedSpeciesData!$A$2:$A$4955,$A1072,ObservedSpeciesData!$D$2:$D$4955,$D1072)),AVERAGEIFS(ObservedSpeciesData!Z$2:Z$4955,ObservedSpeciesData!$A$2:$A$4955,$A1072,ObservedSpeciesData!$D$2:$D$4955,$D1072),"")</f>
        <v/>
      </c>
      <c r="AA1072" s="23" t="str">
        <f>IF(ISNUMBER(AVERAGEIFS(ObservedSpeciesData!AA$2:AA$4955,ObservedSpeciesData!$A$2:$A$4955,$A1072,ObservedSpeciesData!$D$2:$D$4955,$D1072)),AVERAGEIFS(ObservedSpeciesData!AA$2:AA$4955,ObservedSpeciesData!$A$2:$A$4955,$A1072,ObservedSpeciesData!$D$2:$D$4955,$D1072),"")</f>
        <v/>
      </c>
      <c r="AB1072" s="24" t="str">
        <f>IF(ISNUMBER(AVERAGEIFS(ObservedSpeciesData!AB$2:AB$4955,ObservedSpeciesData!$A$2:$A$4955,$A1072,ObservedSpeciesData!$D$2:$D$4955,$D1072)),AVERAGEIFS(ObservedSpeciesData!AB$2:AB$4955,ObservedSpeciesData!$A$2:$A$4955,$A1072,ObservedSpeciesData!$D$2:$D$4955,$D1072),"")</f>
        <v/>
      </c>
      <c r="AC1072" s="24" t="str">
        <f>IF(ISNUMBER(AVERAGEIFS(ObservedSpeciesData!AC$2:AC$4955,ObservedSpeciesData!$A$2:$A$4955,$A1072,ObservedSpeciesData!$D$2:$D$4955,$D1072)),AVERAGEIFS(ObservedSpeciesData!AC$2:AC$4955,ObservedSpeciesData!$A$2:$A$4955,$A1072,ObservedSpeciesData!$D$2:$D$4955,$D1072),"")</f>
        <v/>
      </c>
      <c r="AD1072" s="23" t="str">
        <f>IF(ISNUMBER(AVERAGEIFS(ObservedSpeciesData!AD$2:AD$4955,ObservedSpeciesData!$A$2:$A$4955,$A1072,ObservedSpeciesData!$D$2:$D$4955,$D1072)),AVERAGEIFS(ObservedSpeciesData!AD$2:AD$4955,ObservedSpeciesData!$A$2:$A$4955,$A1072,ObservedSpeciesData!$D$2:$D$4955,$D1072),"")</f>
        <v/>
      </c>
      <c r="AE1072" s="24" t="str">
        <f>IF(ISNUMBER(AVERAGEIFS(ObservedSpeciesData!AE$2:AE$4955,ObservedSpeciesData!$A$2:$A$4955,$A1072,ObservedSpeciesData!$D$2:$D$4955,$D1072)),AVERAGEIFS(ObservedSpeciesData!AE$2:AE$4955,ObservedSpeciesData!$A$2:$A$4955,$A1072,ObservedSpeciesData!$D$2:$D$4955,$D1072),"")</f>
        <v/>
      </c>
      <c r="AF1072" s="23"/>
      <c r="AG1072" s="24"/>
      <c r="AH1072" s="23" t="str">
        <f>IF(ISNUMBER(AVERAGEIFS(ObservedSpeciesData!AH$2:AH$4955,ObservedSpeciesData!$A$2:$A$4955,$A1072,ObservedSpeciesData!$D$2:$D$4955,$D1072)),AVERAGEIFS(ObservedSpeciesData!AH$2:AH$4955,ObservedSpeciesData!$A$2:$A$4955,$A1072,ObservedSpeciesData!$D$2:$D$4955,$D1072),"")</f>
        <v/>
      </c>
      <c r="AI1072" s="23" t="str">
        <f>IF(ISNUMBER(AVERAGEIFS(ObservedSpeciesData!AI$2:AI$4955,ObservedSpeciesData!$A$2:$A$4955,$A1072,ObservedSpeciesData!$C$2:$C$4955,$C1072,ObservedSpeciesData!$D$2:$D$4955,$D1072)),AVERAGEIFS(ObservedSpeciesData!AI$2:AI$4955,ObservedSpeciesData!$A$2:$A$4955,$A1072,ObservedSpeciesData!$C$2:$C$4955,$C1072,ObservedSpeciesData!$D$2:$D$4955,$D1072),"")</f>
        <v/>
      </c>
      <c r="AJ1072" s="2">
        <f>COUNTIFS(ObservedSpeciesData!$A$2:$A$828,$A1072,ObservedSpeciesData!$D$2:$D$828,$D1072)</f>
        <v>0</v>
      </c>
      <c r="AK1072" s="2">
        <f t="shared" si="16"/>
        <v>1</v>
      </c>
    </row>
    <row r="1073" spans="1:37" x14ac:dyDescent="0.25">
      <c r="A1073" s="14" t="s">
        <v>93</v>
      </c>
      <c r="B1073" t="s">
        <v>80</v>
      </c>
      <c r="C1073" t="s">
        <v>90</v>
      </c>
      <c r="D1073" s="13">
        <v>42353</v>
      </c>
      <c r="E1073">
        <v>1</v>
      </c>
      <c r="F1073">
        <v>200</v>
      </c>
      <c r="G1073" s="2" t="s">
        <v>87</v>
      </c>
      <c r="H1073" s="2" t="s">
        <v>12</v>
      </c>
      <c r="I1073">
        <v>10</v>
      </c>
      <c r="J1073" s="2" t="s">
        <v>88</v>
      </c>
      <c r="K1073" s="2">
        <f>IF(ISNUMBER(AVERAGEIFS(ObservedSpeciesData!K$2:K$4955,ObservedSpeciesData!$A$2:$A$4955,$A1073,ObservedSpeciesData!$D$2:$D$4955,$D1073)),AVERAGEIFS(ObservedSpeciesData!K$2:K$4955,ObservedSpeciesData!$A$2:$A$4955,$A1073,ObservedSpeciesData!$D$2:$D$4955,$D1073),"")</f>
        <v>180</v>
      </c>
      <c r="L1073" s="26">
        <f>IF(ISNUMBER(AVERAGEIFS(ObservedSpeciesData!L$2:L$4955,ObservedSpeciesData!$A$2:$A$4955,$A1073,ObservedSpeciesData!$D$2:$D$4955,$D1073)),AVERAGEIFS(ObservedSpeciesData!L$2:L$4955,ObservedSpeciesData!$A$2:$A$4955,$A1073,ObservedSpeciesData!$D$2:$D$4955,$D1073),"")</f>
        <v>3720</v>
      </c>
      <c r="M1073" s="23">
        <f>IF(ISNUMBER(AVERAGEIFS(ObservedSpeciesData!M$2:M$4955,ObservedSpeciesData!$A$2:$A$4955,$A1073,ObservedSpeciesData!$D$2:$D$4955,$D1073)),AVERAGEIFS(ObservedSpeciesData!M$2:M$4955,ObservedSpeciesData!$A$2:$A$4955,$A1073,ObservedSpeciesData!$D$2:$D$4955,$D1073),"")</f>
        <v>372</v>
      </c>
      <c r="N1073" s="23" t="str">
        <f>IF(ISNUMBER(AVERAGEIFS(ObservedSpeciesData!N$2:N$4955,ObservedSpeciesData!$A$2:$A$4955,$A1073,ObservedSpeciesData!$D$2:$D$4955,$D1073)),AVERAGEIFS(ObservedSpeciesData!N$2:N$4955,ObservedSpeciesData!$A$2:$A$4955,$A1073,ObservedSpeciesData!$D$2:$D$4955,$D1073),"")</f>
        <v/>
      </c>
      <c r="O1073" s="23" t="str">
        <f>IF(ISNUMBER(AVERAGEIFS(ObservedSpeciesData!O$2:O$4955,ObservedSpeciesData!$A$2:$A$4955,$A1073,ObservedSpeciesData!$D$2:$D$4955,$D1073)),AVERAGEIFS(ObservedSpeciesData!O$2:O$4955,ObservedSpeciesData!$A$2:$A$4955,$A1073,ObservedSpeciesData!$D$2:$D$4955,$D1073),"")</f>
        <v/>
      </c>
      <c r="P1073" s="23" t="str">
        <f>IF(ISNUMBER(AVERAGEIFS(ObservedSpeciesData!P$2:P$4955,ObservedSpeciesData!$A$2:$A$4955,$A1073,ObservedSpeciesData!$C$2:$C$4955,$C1073,ObservedSpeciesData!$D$2:$D$4955,$D1073)),AVERAGEIFS(ObservedSpeciesData!P$2:P$4955,ObservedSpeciesData!$A$2:$A$4955,$A1073,ObservedSpeciesData!$C$2:$C$4955,$C1073,ObservedSpeciesData!$D$2:$D$4955,$D1073),"")</f>
        <v/>
      </c>
      <c r="Q1073" s="23"/>
      <c r="R1073" s="25" t="str">
        <f>IF(ISNUMBER(AVERAGEIFS(ObservedSpeciesData!R$2:R$4955,ObservedSpeciesData!$A$2:$A$4955,$A1073,ObservedSpeciesData!$D$2:$D$4955,$D1073)),AVERAGEIFS(ObservedSpeciesData!R$2:R$4955,ObservedSpeciesData!$A$2:$A$4955,$A1073,ObservedSpeciesData!$D$2:$D$4955,$D1073),"")</f>
        <v/>
      </c>
      <c r="S1073" s="25" t="str">
        <f>IF(ISNUMBER(AVERAGEIFS(ObservedSpeciesData!S$2:S$4955,ObservedSpeciesData!$A$2:$A$4955,$A1073,ObservedSpeciesData!$D$2:$D$4955,$D1073)),AVERAGEIFS(ObservedSpeciesData!S$2:S$4955,ObservedSpeciesData!$A$2:$A$4955,$A1073,ObservedSpeciesData!$D$2:$D$4955,$D1073),"")</f>
        <v/>
      </c>
      <c r="T1073" s="23" t="str">
        <f>IF(ISNUMBER(AVERAGEIFS(ObservedSpeciesData!T$2:T$4955,ObservedSpeciesData!$A$2:$A$4955,$A1073,ObservedSpeciesData!$D$2:$D$4955,$D1073)),AVERAGEIFS(ObservedSpeciesData!T$2:T$4955,ObservedSpeciesData!$A$2:$A$4955,$A1073,ObservedSpeciesData!$D$2:$D$4955,$D1073),"")</f>
        <v/>
      </c>
      <c r="U1073" s="24" t="str">
        <f>IF(ISNUMBER(AVERAGEIFS(ObservedSpeciesData!U$2:U$4955,ObservedSpeciesData!$A$2:$A$4955,$A1073,ObservedSpeciesData!$C$2:$C$4955,$C1073,ObservedSpeciesData!$D$2:$D$4955,$D1073)),AVERAGEIFS(ObservedSpeciesData!U$2:U$4955,ObservedSpeciesData!$A$2:$A$4955,$A1073,ObservedSpeciesData!$C$2:$C$4955,$C1073,ObservedSpeciesData!$D$2:$D$4955,$D1073),"")</f>
        <v/>
      </c>
      <c r="V1073" s="23" t="str">
        <f>IF(ISNUMBER(AVERAGEIFS(ObservedSpeciesData!V$2:V$4955,ObservedSpeciesData!$A$2:$A$4955,$A1073,ObservedSpeciesData!$D$2:$D$4955,$D1073)),AVERAGEIFS(ObservedSpeciesData!V$2:V$4955,ObservedSpeciesData!$A$2:$A$4955,$A1073,ObservedSpeciesData!$D$2:$D$4955,$D1073),"")</f>
        <v/>
      </c>
      <c r="W1073" s="23" t="str">
        <f>IF(ISNUMBER(AVERAGEIFS(ObservedSpeciesData!W$2:W$4955,ObservedSpeciesData!$A$2:$A$4955,$A1073,ObservedSpeciesData!$D$2:$D$4955,$D1073)),AVERAGEIFS(ObservedSpeciesData!W$2:W$4955,ObservedSpeciesData!$A$2:$A$4955,$A1073,ObservedSpeciesData!$D$2:$D$4955,$D1073),"")</f>
        <v/>
      </c>
      <c r="X1073" s="23" t="str">
        <f>IF(ISNUMBER(AVERAGEIFS(ObservedSpeciesData!X$2:X$4955,ObservedSpeciesData!$A$2:$A$4955,$A1073,ObservedSpeciesData!$D$2:$D$4955,$D1073)),AVERAGEIFS(ObservedSpeciesData!X$2:X$4955,ObservedSpeciesData!$A$2:$A$4955,$A1073,ObservedSpeciesData!$D$2:$D$4955,$D1073),"")</f>
        <v/>
      </c>
      <c r="Y1073" s="23" t="str">
        <f>IF(ISNUMBER(AVERAGEIFS(ObservedSpeciesData!Y$2:Y$4955,ObservedSpeciesData!$A$2:$A$4955,$A1073,ObservedSpeciesData!$D$2:$D$4955,$D1073)),AVERAGEIFS(ObservedSpeciesData!Y$2:Y$4955,ObservedSpeciesData!$A$2:$A$4955,$A1073,ObservedSpeciesData!$D$2:$D$4955,$D1073),"")</f>
        <v/>
      </c>
      <c r="Z1073" s="23" t="str">
        <f>IF(ISNUMBER(AVERAGEIFS(ObservedSpeciesData!Z$2:Z$4955,ObservedSpeciesData!$A$2:$A$4955,$A1073,ObservedSpeciesData!$D$2:$D$4955,$D1073)),AVERAGEIFS(ObservedSpeciesData!Z$2:Z$4955,ObservedSpeciesData!$A$2:$A$4955,$A1073,ObservedSpeciesData!$D$2:$D$4955,$D1073),"")</f>
        <v/>
      </c>
      <c r="AA1073" s="23" t="str">
        <f>IF(ISNUMBER(AVERAGEIFS(ObservedSpeciesData!AA$2:AA$4955,ObservedSpeciesData!$A$2:$A$4955,$A1073,ObservedSpeciesData!$D$2:$D$4955,$D1073)),AVERAGEIFS(ObservedSpeciesData!AA$2:AA$4955,ObservedSpeciesData!$A$2:$A$4955,$A1073,ObservedSpeciesData!$D$2:$D$4955,$D1073),"")</f>
        <v/>
      </c>
      <c r="AB1073" s="24" t="str">
        <f>IF(ISNUMBER(AVERAGEIFS(ObservedSpeciesData!AB$2:AB$4955,ObservedSpeciesData!$A$2:$A$4955,$A1073,ObservedSpeciesData!$D$2:$D$4955,$D1073)),AVERAGEIFS(ObservedSpeciesData!AB$2:AB$4955,ObservedSpeciesData!$A$2:$A$4955,$A1073,ObservedSpeciesData!$D$2:$D$4955,$D1073),"")</f>
        <v/>
      </c>
      <c r="AC1073" s="24" t="str">
        <f>IF(ISNUMBER(AVERAGEIFS(ObservedSpeciesData!AC$2:AC$4955,ObservedSpeciesData!$A$2:$A$4955,$A1073,ObservedSpeciesData!$D$2:$D$4955,$D1073)),AVERAGEIFS(ObservedSpeciesData!AC$2:AC$4955,ObservedSpeciesData!$A$2:$A$4955,$A1073,ObservedSpeciesData!$D$2:$D$4955,$D1073),"")</f>
        <v/>
      </c>
      <c r="AD1073" s="23" t="str">
        <f>IF(ISNUMBER(AVERAGEIFS(ObservedSpeciesData!AD$2:AD$4955,ObservedSpeciesData!$A$2:$A$4955,$A1073,ObservedSpeciesData!$D$2:$D$4955,$D1073)),AVERAGEIFS(ObservedSpeciesData!AD$2:AD$4955,ObservedSpeciesData!$A$2:$A$4955,$A1073,ObservedSpeciesData!$D$2:$D$4955,$D1073),"")</f>
        <v/>
      </c>
      <c r="AE1073" s="24" t="str">
        <f>IF(ISNUMBER(AVERAGEIFS(ObservedSpeciesData!AE$2:AE$4955,ObservedSpeciesData!$A$2:$A$4955,$A1073,ObservedSpeciesData!$D$2:$D$4955,$D1073)),AVERAGEIFS(ObservedSpeciesData!AE$2:AE$4955,ObservedSpeciesData!$A$2:$A$4955,$A1073,ObservedSpeciesData!$D$2:$D$4955,$D1073),"")</f>
        <v/>
      </c>
      <c r="AF1073" s="23"/>
      <c r="AG1073" s="24"/>
      <c r="AH1073" s="23" t="str">
        <f>IF(ISNUMBER(AVERAGEIFS(ObservedSpeciesData!AH$2:AH$4955,ObservedSpeciesData!$A$2:$A$4955,$A1073,ObservedSpeciesData!$D$2:$D$4955,$D1073)),AVERAGEIFS(ObservedSpeciesData!AH$2:AH$4955,ObservedSpeciesData!$A$2:$A$4955,$A1073,ObservedSpeciesData!$D$2:$D$4955,$D1073),"")</f>
        <v/>
      </c>
      <c r="AI1073" s="23" t="str">
        <f>IF(ISNUMBER(AVERAGEIFS(ObservedSpeciesData!AI$2:AI$4955,ObservedSpeciesData!$A$2:$A$4955,$A1073,ObservedSpeciesData!$C$2:$C$4955,$C1073,ObservedSpeciesData!$D$2:$D$4955,$D1073)),AVERAGEIFS(ObservedSpeciesData!AI$2:AI$4955,ObservedSpeciesData!$A$2:$A$4955,$A1073,ObservedSpeciesData!$C$2:$C$4955,$C1073,ObservedSpeciesData!$D$2:$D$4955,$D1073),"")</f>
        <v/>
      </c>
      <c r="AJ1073" s="2">
        <f>COUNTIFS(ObservedSpeciesData!$A$2:$A$828,$A1073,ObservedSpeciesData!$D$2:$D$828,$D1073)</f>
        <v>0</v>
      </c>
      <c r="AK1073" s="2">
        <f t="shared" si="16"/>
        <v>1</v>
      </c>
    </row>
    <row r="1074" spans="1:37" x14ac:dyDescent="0.25">
      <c r="A1074" s="14" t="s">
        <v>92</v>
      </c>
      <c r="B1074" t="s">
        <v>80</v>
      </c>
      <c r="C1074" t="s">
        <v>90</v>
      </c>
      <c r="D1074" s="13">
        <v>42353</v>
      </c>
      <c r="E1074">
        <v>1</v>
      </c>
      <c r="F1074">
        <v>350</v>
      </c>
      <c r="G1074" s="2" t="s">
        <v>87</v>
      </c>
      <c r="H1074" s="2" t="s">
        <v>12</v>
      </c>
      <c r="I1074">
        <v>10</v>
      </c>
      <c r="J1074" s="2" t="s">
        <v>88</v>
      </c>
      <c r="K1074" s="2">
        <f>IF(ISNUMBER(AVERAGEIFS(ObservedSpeciesData!K$2:K$4955,ObservedSpeciesData!$A$2:$A$4955,$A1074,ObservedSpeciesData!$D$2:$D$4955,$D1074)),AVERAGEIFS(ObservedSpeciesData!K$2:K$4955,ObservedSpeciesData!$A$2:$A$4955,$A1074,ObservedSpeciesData!$D$2:$D$4955,$D1074),"")</f>
        <v>315</v>
      </c>
      <c r="L1074" s="26">
        <f>IF(ISNUMBER(AVERAGEIFS(ObservedSpeciesData!L$2:L$4955,ObservedSpeciesData!$A$2:$A$4955,$A1074,ObservedSpeciesData!$D$2:$D$4955,$D1074)),AVERAGEIFS(ObservedSpeciesData!L$2:L$4955,ObservedSpeciesData!$A$2:$A$4955,$A1074,ObservedSpeciesData!$D$2:$D$4955,$D1074),"")</f>
        <v>4196</v>
      </c>
      <c r="M1074" s="23">
        <f>IF(ISNUMBER(AVERAGEIFS(ObservedSpeciesData!M$2:M$4955,ObservedSpeciesData!$A$2:$A$4955,$A1074,ObservedSpeciesData!$D$2:$D$4955,$D1074)),AVERAGEIFS(ObservedSpeciesData!M$2:M$4955,ObservedSpeciesData!$A$2:$A$4955,$A1074,ObservedSpeciesData!$D$2:$D$4955,$D1074),"")</f>
        <v>419.59999999999997</v>
      </c>
      <c r="N1074" s="23" t="str">
        <f>IF(ISNUMBER(AVERAGEIFS(ObservedSpeciesData!N$2:N$4955,ObservedSpeciesData!$A$2:$A$4955,$A1074,ObservedSpeciesData!$D$2:$D$4955,$D1074)),AVERAGEIFS(ObservedSpeciesData!N$2:N$4955,ObservedSpeciesData!$A$2:$A$4955,$A1074,ObservedSpeciesData!$D$2:$D$4955,$D1074),"")</f>
        <v/>
      </c>
      <c r="O1074" s="23" t="str">
        <f>IF(ISNUMBER(AVERAGEIFS(ObservedSpeciesData!O$2:O$4955,ObservedSpeciesData!$A$2:$A$4955,$A1074,ObservedSpeciesData!$D$2:$D$4955,$D1074)),AVERAGEIFS(ObservedSpeciesData!O$2:O$4955,ObservedSpeciesData!$A$2:$A$4955,$A1074,ObservedSpeciesData!$D$2:$D$4955,$D1074),"")</f>
        <v/>
      </c>
      <c r="P1074" s="23" t="str">
        <f>IF(ISNUMBER(AVERAGEIFS(ObservedSpeciesData!P$2:P$4955,ObservedSpeciesData!$A$2:$A$4955,$A1074,ObservedSpeciesData!$C$2:$C$4955,$C1074,ObservedSpeciesData!$D$2:$D$4955,$D1074)),AVERAGEIFS(ObservedSpeciesData!P$2:P$4955,ObservedSpeciesData!$A$2:$A$4955,$A1074,ObservedSpeciesData!$C$2:$C$4955,$C1074,ObservedSpeciesData!$D$2:$D$4955,$D1074),"")</f>
        <v/>
      </c>
      <c r="Q1074" s="23"/>
      <c r="R1074" s="25" t="str">
        <f>IF(ISNUMBER(AVERAGEIFS(ObservedSpeciesData!R$2:R$4955,ObservedSpeciesData!$A$2:$A$4955,$A1074,ObservedSpeciesData!$D$2:$D$4955,$D1074)),AVERAGEIFS(ObservedSpeciesData!R$2:R$4955,ObservedSpeciesData!$A$2:$A$4955,$A1074,ObservedSpeciesData!$D$2:$D$4955,$D1074),"")</f>
        <v/>
      </c>
      <c r="S1074" s="25" t="str">
        <f>IF(ISNUMBER(AVERAGEIFS(ObservedSpeciesData!S$2:S$4955,ObservedSpeciesData!$A$2:$A$4955,$A1074,ObservedSpeciesData!$D$2:$D$4955,$D1074)),AVERAGEIFS(ObservedSpeciesData!S$2:S$4955,ObservedSpeciesData!$A$2:$A$4955,$A1074,ObservedSpeciesData!$D$2:$D$4955,$D1074),"")</f>
        <v/>
      </c>
      <c r="T1074" s="23" t="str">
        <f>IF(ISNUMBER(AVERAGEIFS(ObservedSpeciesData!T$2:T$4955,ObservedSpeciesData!$A$2:$A$4955,$A1074,ObservedSpeciesData!$D$2:$D$4955,$D1074)),AVERAGEIFS(ObservedSpeciesData!T$2:T$4955,ObservedSpeciesData!$A$2:$A$4955,$A1074,ObservedSpeciesData!$D$2:$D$4955,$D1074),"")</f>
        <v/>
      </c>
      <c r="U1074" s="24" t="str">
        <f>IF(ISNUMBER(AVERAGEIFS(ObservedSpeciesData!U$2:U$4955,ObservedSpeciesData!$A$2:$A$4955,$A1074,ObservedSpeciesData!$C$2:$C$4955,$C1074,ObservedSpeciesData!$D$2:$D$4955,$D1074)),AVERAGEIFS(ObservedSpeciesData!U$2:U$4955,ObservedSpeciesData!$A$2:$A$4955,$A1074,ObservedSpeciesData!$C$2:$C$4955,$C1074,ObservedSpeciesData!$D$2:$D$4955,$D1074),"")</f>
        <v/>
      </c>
      <c r="V1074" s="23" t="str">
        <f>IF(ISNUMBER(AVERAGEIFS(ObservedSpeciesData!V$2:V$4955,ObservedSpeciesData!$A$2:$A$4955,$A1074,ObservedSpeciesData!$D$2:$D$4955,$D1074)),AVERAGEIFS(ObservedSpeciesData!V$2:V$4955,ObservedSpeciesData!$A$2:$A$4955,$A1074,ObservedSpeciesData!$D$2:$D$4955,$D1074),"")</f>
        <v/>
      </c>
      <c r="W1074" s="23" t="str">
        <f>IF(ISNUMBER(AVERAGEIFS(ObservedSpeciesData!W$2:W$4955,ObservedSpeciesData!$A$2:$A$4955,$A1074,ObservedSpeciesData!$D$2:$D$4955,$D1074)),AVERAGEIFS(ObservedSpeciesData!W$2:W$4955,ObservedSpeciesData!$A$2:$A$4955,$A1074,ObservedSpeciesData!$D$2:$D$4955,$D1074),"")</f>
        <v/>
      </c>
      <c r="X1074" s="23" t="str">
        <f>IF(ISNUMBER(AVERAGEIFS(ObservedSpeciesData!X$2:X$4955,ObservedSpeciesData!$A$2:$A$4955,$A1074,ObservedSpeciesData!$D$2:$D$4955,$D1074)),AVERAGEIFS(ObservedSpeciesData!X$2:X$4955,ObservedSpeciesData!$A$2:$A$4955,$A1074,ObservedSpeciesData!$D$2:$D$4955,$D1074),"")</f>
        <v/>
      </c>
      <c r="Y1074" s="23" t="str">
        <f>IF(ISNUMBER(AVERAGEIFS(ObservedSpeciesData!Y$2:Y$4955,ObservedSpeciesData!$A$2:$A$4955,$A1074,ObservedSpeciesData!$D$2:$D$4955,$D1074)),AVERAGEIFS(ObservedSpeciesData!Y$2:Y$4955,ObservedSpeciesData!$A$2:$A$4955,$A1074,ObservedSpeciesData!$D$2:$D$4955,$D1074),"")</f>
        <v/>
      </c>
      <c r="Z1074" s="23" t="str">
        <f>IF(ISNUMBER(AVERAGEIFS(ObservedSpeciesData!Z$2:Z$4955,ObservedSpeciesData!$A$2:$A$4955,$A1074,ObservedSpeciesData!$D$2:$D$4955,$D1074)),AVERAGEIFS(ObservedSpeciesData!Z$2:Z$4955,ObservedSpeciesData!$A$2:$A$4955,$A1074,ObservedSpeciesData!$D$2:$D$4955,$D1074),"")</f>
        <v/>
      </c>
      <c r="AA1074" s="23" t="str">
        <f>IF(ISNUMBER(AVERAGEIFS(ObservedSpeciesData!AA$2:AA$4955,ObservedSpeciesData!$A$2:$A$4955,$A1074,ObservedSpeciesData!$D$2:$D$4955,$D1074)),AVERAGEIFS(ObservedSpeciesData!AA$2:AA$4955,ObservedSpeciesData!$A$2:$A$4955,$A1074,ObservedSpeciesData!$D$2:$D$4955,$D1074),"")</f>
        <v/>
      </c>
      <c r="AB1074" s="24" t="str">
        <f>IF(ISNUMBER(AVERAGEIFS(ObservedSpeciesData!AB$2:AB$4955,ObservedSpeciesData!$A$2:$A$4955,$A1074,ObservedSpeciesData!$D$2:$D$4955,$D1074)),AVERAGEIFS(ObservedSpeciesData!AB$2:AB$4955,ObservedSpeciesData!$A$2:$A$4955,$A1074,ObservedSpeciesData!$D$2:$D$4955,$D1074),"")</f>
        <v/>
      </c>
      <c r="AC1074" s="24" t="str">
        <f>IF(ISNUMBER(AVERAGEIFS(ObservedSpeciesData!AC$2:AC$4955,ObservedSpeciesData!$A$2:$A$4955,$A1074,ObservedSpeciesData!$D$2:$D$4955,$D1074)),AVERAGEIFS(ObservedSpeciesData!AC$2:AC$4955,ObservedSpeciesData!$A$2:$A$4955,$A1074,ObservedSpeciesData!$D$2:$D$4955,$D1074),"")</f>
        <v/>
      </c>
      <c r="AD1074" s="23" t="str">
        <f>IF(ISNUMBER(AVERAGEIFS(ObservedSpeciesData!AD$2:AD$4955,ObservedSpeciesData!$A$2:$A$4955,$A1074,ObservedSpeciesData!$D$2:$D$4955,$D1074)),AVERAGEIFS(ObservedSpeciesData!AD$2:AD$4955,ObservedSpeciesData!$A$2:$A$4955,$A1074,ObservedSpeciesData!$D$2:$D$4955,$D1074),"")</f>
        <v/>
      </c>
      <c r="AE1074" s="24" t="str">
        <f>IF(ISNUMBER(AVERAGEIFS(ObservedSpeciesData!AE$2:AE$4955,ObservedSpeciesData!$A$2:$A$4955,$A1074,ObservedSpeciesData!$D$2:$D$4955,$D1074)),AVERAGEIFS(ObservedSpeciesData!AE$2:AE$4955,ObservedSpeciesData!$A$2:$A$4955,$A1074,ObservedSpeciesData!$D$2:$D$4955,$D1074),"")</f>
        <v/>
      </c>
      <c r="AF1074" s="23"/>
      <c r="AG1074" s="24"/>
      <c r="AH1074" s="23" t="str">
        <f>IF(ISNUMBER(AVERAGEIFS(ObservedSpeciesData!AH$2:AH$4955,ObservedSpeciesData!$A$2:$A$4955,$A1074,ObservedSpeciesData!$D$2:$D$4955,$D1074)),AVERAGEIFS(ObservedSpeciesData!AH$2:AH$4955,ObservedSpeciesData!$A$2:$A$4955,$A1074,ObservedSpeciesData!$D$2:$D$4955,$D1074),"")</f>
        <v/>
      </c>
      <c r="AI1074" s="23" t="str">
        <f>IF(ISNUMBER(AVERAGEIFS(ObservedSpeciesData!AI$2:AI$4955,ObservedSpeciesData!$A$2:$A$4955,$A1074,ObservedSpeciesData!$C$2:$C$4955,$C1074,ObservedSpeciesData!$D$2:$D$4955,$D1074)),AVERAGEIFS(ObservedSpeciesData!AI$2:AI$4955,ObservedSpeciesData!$A$2:$A$4955,$A1074,ObservedSpeciesData!$C$2:$C$4955,$C1074,ObservedSpeciesData!$D$2:$D$4955,$D1074),"")</f>
        <v/>
      </c>
      <c r="AJ1074" s="2">
        <f>COUNTIFS(ObservedSpeciesData!$A$2:$A$828,$A1074,ObservedSpeciesData!$D$2:$D$828,$D1074)</f>
        <v>0</v>
      </c>
      <c r="AK1074" s="2">
        <f t="shared" si="16"/>
        <v>1</v>
      </c>
    </row>
    <row r="1075" spans="1:37" x14ac:dyDescent="0.25">
      <c r="A1075" s="14" t="s">
        <v>91</v>
      </c>
      <c r="B1075" t="s">
        <v>80</v>
      </c>
      <c r="C1075" t="s">
        <v>90</v>
      </c>
      <c r="D1075" s="13">
        <v>42353</v>
      </c>
      <c r="E1075">
        <v>1</v>
      </c>
      <c r="F1075">
        <v>500</v>
      </c>
      <c r="G1075" s="2" t="s">
        <v>87</v>
      </c>
      <c r="H1075" s="2" t="s">
        <v>12</v>
      </c>
      <c r="I1075">
        <v>10</v>
      </c>
      <c r="J1075" s="2" t="s">
        <v>88</v>
      </c>
      <c r="K1075" s="2">
        <f>IF(ISNUMBER(AVERAGEIFS(ObservedSpeciesData!K$2:K$4955,ObservedSpeciesData!$A$2:$A$4955,$A1075,ObservedSpeciesData!$D$2:$D$4955,$D1075)),AVERAGEIFS(ObservedSpeciesData!K$2:K$4955,ObservedSpeciesData!$A$2:$A$4955,$A1075,ObservedSpeciesData!$D$2:$D$4955,$D1075),"")</f>
        <v>450</v>
      </c>
      <c r="L1075" s="26">
        <f>IF(ISNUMBER(AVERAGEIFS(ObservedSpeciesData!L$2:L$4955,ObservedSpeciesData!$A$2:$A$4955,$A1075,ObservedSpeciesData!$D$2:$D$4955,$D1075)),AVERAGEIFS(ObservedSpeciesData!L$2:L$4955,ObservedSpeciesData!$A$2:$A$4955,$A1075,ObservedSpeciesData!$D$2:$D$4955,$D1075),"")</f>
        <v>4429.333333333333</v>
      </c>
      <c r="M1075" s="23">
        <f>IF(ISNUMBER(AVERAGEIFS(ObservedSpeciesData!M$2:M$4955,ObservedSpeciesData!$A$2:$A$4955,$A1075,ObservedSpeciesData!$D$2:$D$4955,$D1075)),AVERAGEIFS(ObservedSpeciesData!M$2:M$4955,ObservedSpeciesData!$A$2:$A$4955,$A1075,ObservedSpeciesData!$D$2:$D$4955,$D1075),"")</f>
        <v>442.93333333333334</v>
      </c>
      <c r="N1075" s="23" t="str">
        <f>IF(ISNUMBER(AVERAGEIFS(ObservedSpeciesData!N$2:N$4955,ObservedSpeciesData!$A$2:$A$4955,$A1075,ObservedSpeciesData!$D$2:$D$4955,$D1075)),AVERAGEIFS(ObservedSpeciesData!N$2:N$4955,ObservedSpeciesData!$A$2:$A$4955,$A1075,ObservedSpeciesData!$D$2:$D$4955,$D1075),"")</f>
        <v/>
      </c>
      <c r="O1075" s="23" t="str">
        <f>IF(ISNUMBER(AVERAGEIFS(ObservedSpeciesData!O$2:O$4955,ObservedSpeciesData!$A$2:$A$4955,$A1075,ObservedSpeciesData!$D$2:$D$4955,$D1075)),AVERAGEIFS(ObservedSpeciesData!O$2:O$4955,ObservedSpeciesData!$A$2:$A$4955,$A1075,ObservedSpeciesData!$D$2:$D$4955,$D1075),"")</f>
        <v/>
      </c>
      <c r="P1075" s="23" t="str">
        <f>IF(ISNUMBER(AVERAGEIFS(ObservedSpeciesData!P$2:P$4955,ObservedSpeciesData!$A$2:$A$4955,$A1075,ObservedSpeciesData!$C$2:$C$4955,$C1075,ObservedSpeciesData!$D$2:$D$4955,$D1075)),AVERAGEIFS(ObservedSpeciesData!P$2:P$4955,ObservedSpeciesData!$A$2:$A$4955,$A1075,ObservedSpeciesData!$C$2:$C$4955,$C1075,ObservedSpeciesData!$D$2:$D$4955,$D1075),"")</f>
        <v/>
      </c>
      <c r="Q1075" s="23"/>
      <c r="R1075" s="25" t="str">
        <f>IF(ISNUMBER(AVERAGEIFS(ObservedSpeciesData!R$2:R$4955,ObservedSpeciesData!$A$2:$A$4955,$A1075,ObservedSpeciesData!$D$2:$D$4955,$D1075)),AVERAGEIFS(ObservedSpeciesData!R$2:R$4955,ObservedSpeciesData!$A$2:$A$4955,$A1075,ObservedSpeciesData!$D$2:$D$4955,$D1075),"")</f>
        <v/>
      </c>
      <c r="S1075" s="25" t="str">
        <f>IF(ISNUMBER(AVERAGEIFS(ObservedSpeciesData!S$2:S$4955,ObservedSpeciesData!$A$2:$A$4955,$A1075,ObservedSpeciesData!$D$2:$D$4955,$D1075)),AVERAGEIFS(ObservedSpeciesData!S$2:S$4955,ObservedSpeciesData!$A$2:$A$4955,$A1075,ObservedSpeciesData!$D$2:$D$4955,$D1075),"")</f>
        <v/>
      </c>
      <c r="T1075" s="23" t="str">
        <f>IF(ISNUMBER(AVERAGEIFS(ObservedSpeciesData!T$2:T$4955,ObservedSpeciesData!$A$2:$A$4955,$A1075,ObservedSpeciesData!$D$2:$D$4955,$D1075)),AVERAGEIFS(ObservedSpeciesData!T$2:T$4955,ObservedSpeciesData!$A$2:$A$4955,$A1075,ObservedSpeciesData!$D$2:$D$4955,$D1075),"")</f>
        <v/>
      </c>
      <c r="U1075" s="24" t="str">
        <f>IF(ISNUMBER(AVERAGEIFS(ObservedSpeciesData!U$2:U$4955,ObservedSpeciesData!$A$2:$A$4955,$A1075,ObservedSpeciesData!$C$2:$C$4955,$C1075,ObservedSpeciesData!$D$2:$D$4955,$D1075)),AVERAGEIFS(ObservedSpeciesData!U$2:U$4955,ObservedSpeciesData!$A$2:$A$4955,$A1075,ObservedSpeciesData!$C$2:$C$4955,$C1075,ObservedSpeciesData!$D$2:$D$4955,$D1075),"")</f>
        <v/>
      </c>
      <c r="V1075" s="23" t="str">
        <f>IF(ISNUMBER(AVERAGEIFS(ObservedSpeciesData!V$2:V$4955,ObservedSpeciesData!$A$2:$A$4955,$A1075,ObservedSpeciesData!$D$2:$D$4955,$D1075)),AVERAGEIFS(ObservedSpeciesData!V$2:V$4955,ObservedSpeciesData!$A$2:$A$4955,$A1075,ObservedSpeciesData!$D$2:$D$4955,$D1075),"")</f>
        <v/>
      </c>
      <c r="W1075" s="23" t="str">
        <f>IF(ISNUMBER(AVERAGEIFS(ObservedSpeciesData!W$2:W$4955,ObservedSpeciesData!$A$2:$A$4955,$A1075,ObservedSpeciesData!$D$2:$D$4955,$D1075)),AVERAGEIFS(ObservedSpeciesData!W$2:W$4955,ObservedSpeciesData!$A$2:$A$4955,$A1075,ObservedSpeciesData!$D$2:$D$4955,$D1075),"")</f>
        <v/>
      </c>
      <c r="X1075" s="23" t="str">
        <f>IF(ISNUMBER(AVERAGEIFS(ObservedSpeciesData!X$2:X$4955,ObservedSpeciesData!$A$2:$A$4955,$A1075,ObservedSpeciesData!$D$2:$D$4955,$D1075)),AVERAGEIFS(ObservedSpeciesData!X$2:X$4955,ObservedSpeciesData!$A$2:$A$4955,$A1075,ObservedSpeciesData!$D$2:$D$4955,$D1075),"")</f>
        <v/>
      </c>
      <c r="Y1075" s="23" t="str">
        <f>IF(ISNUMBER(AVERAGEIFS(ObservedSpeciesData!Y$2:Y$4955,ObservedSpeciesData!$A$2:$A$4955,$A1075,ObservedSpeciesData!$D$2:$D$4955,$D1075)),AVERAGEIFS(ObservedSpeciesData!Y$2:Y$4955,ObservedSpeciesData!$A$2:$A$4955,$A1075,ObservedSpeciesData!$D$2:$D$4955,$D1075),"")</f>
        <v/>
      </c>
      <c r="Z1075" s="23" t="str">
        <f>IF(ISNUMBER(AVERAGEIFS(ObservedSpeciesData!Z$2:Z$4955,ObservedSpeciesData!$A$2:$A$4955,$A1075,ObservedSpeciesData!$D$2:$D$4955,$D1075)),AVERAGEIFS(ObservedSpeciesData!Z$2:Z$4955,ObservedSpeciesData!$A$2:$A$4955,$A1075,ObservedSpeciesData!$D$2:$D$4955,$D1075),"")</f>
        <v/>
      </c>
      <c r="AA1075" s="23" t="str">
        <f>IF(ISNUMBER(AVERAGEIFS(ObservedSpeciesData!AA$2:AA$4955,ObservedSpeciesData!$A$2:$A$4955,$A1075,ObservedSpeciesData!$D$2:$D$4955,$D1075)),AVERAGEIFS(ObservedSpeciesData!AA$2:AA$4955,ObservedSpeciesData!$A$2:$A$4955,$A1075,ObservedSpeciesData!$D$2:$D$4955,$D1075),"")</f>
        <v/>
      </c>
      <c r="AB1075" s="24" t="str">
        <f>IF(ISNUMBER(AVERAGEIFS(ObservedSpeciesData!AB$2:AB$4955,ObservedSpeciesData!$A$2:$A$4955,$A1075,ObservedSpeciesData!$D$2:$D$4955,$D1075)),AVERAGEIFS(ObservedSpeciesData!AB$2:AB$4955,ObservedSpeciesData!$A$2:$A$4955,$A1075,ObservedSpeciesData!$D$2:$D$4955,$D1075),"")</f>
        <v/>
      </c>
      <c r="AC1075" s="24" t="str">
        <f>IF(ISNUMBER(AVERAGEIFS(ObservedSpeciesData!AC$2:AC$4955,ObservedSpeciesData!$A$2:$A$4955,$A1075,ObservedSpeciesData!$D$2:$D$4955,$D1075)),AVERAGEIFS(ObservedSpeciesData!AC$2:AC$4955,ObservedSpeciesData!$A$2:$A$4955,$A1075,ObservedSpeciesData!$D$2:$D$4955,$D1075),"")</f>
        <v/>
      </c>
      <c r="AD1075" s="23" t="str">
        <f>IF(ISNUMBER(AVERAGEIFS(ObservedSpeciesData!AD$2:AD$4955,ObservedSpeciesData!$A$2:$A$4955,$A1075,ObservedSpeciesData!$D$2:$D$4955,$D1075)),AVERAGEIFS(ObservedSpeciesData!AD$2:AD$4955,ObservedSpeciesData!$A$2:$A$4955,$A1075,ObservedSpeciesData!$D$2:$D$4955,$D1075),"")</f>
        <v/>
      </c>
      <c r="AE1075" s="24" t="str">
        <f>IF(ISNUMBER(AVERAGEIFS(ObservedSpeciesData!AE$2:AE$4955,ObservedSpeciesData!$A$2:$A$4955,$A1075,ObservedSpeciesData!$D$2:$D$4955,$D1075)),AVERAGEIFS(ObservedSpeciesData!AE$2:AE$4955,ObservedSpeciesData!$A$2:$A$4955,$A1075,ObservedSpeciesData!$D$2:$D$4955,$D1075),"")</f>
        <v/>
      </c>
      <c r="AF1075" s="23"/>
      <c r="AG1075" s="24"/>
      <c r="AH1075" s="23" t="str">
        <f>IF(ISNUMBER(AVERAGEIFS(ObservedSpeciesData!AH$2:AH$4955,ObservedSpeciesData!$A$2:$A$4955,$A1075,ObservedSpeciesData!$D$2:$D$4955,$D1075)),AVERAGEIFS(ObservedSpeciesData!AH$2:AH$4955,ObservedSpeciesData!$A$2:$A$4955,$A1075,ObservedSpeciesData!$D$2:$D$4955,$D1075),"")</f>
        <v/>
      </c>
      <c r="AI1075" s="23" t="str">
        <f>IF(ISNUMBER(AVERAGEIFS(ObservedSpeciesData!AI$2:AI$4955,ObservedSpeciesData!$A$2:$A$4955,$A1075,ObservedSpeciesData!$C$2:$C$4955,$C1075,ObservedSpeciesData!$D$2:$D$4955,$D1075)),AVERAGEIFS(ObservedSpeciesData!AI$2:AI$4955,ObservedSpeciesData!$A$2:$A$4955,$A1075,ObservedSpeciesData!$C$2:$C$4955,$C1075,ObservedSpeciesData!$D$2:$D$4955,$D1075),"")</f>
        <v/>
      </c>
      <c r="AJ1075" s="2">
        <f>COUNTIFS(ObservedSpeciesData!$A$2:$A$828,$A1075,ObservedSpeciesData!$D$2:$D$828,$D1075)</f>
        <v>0</v>
      </c>
      <c r="AK1075" s="2">
        <f t="shared" si="16"/>
        <v>1</v>
      </c>
    </row>
    <row r="1076" spans="1:37" x14ac:dyDescent="0.25">
      <c r="A1076" s="14" t="s">
        <v>96</v>
      </c>
      <c r="B1076" t="s">
        <v>80</v>
      </c>
      <c r="C1076" t="s">
        <v>90</v>
      </c>
      <c r="D1076" s="13">
        <v>42354</v>
      </c>
      <c r="E1076">
        <v>1</v>
      </c>
      <c r="F1076">
        <v>0</v>
      </c>
      <c r="G1076" s="2" t="s">
        <v>87</v>
      </c>
      <c r="H1076" s="2" t="s">
        <v>12</v>
      </c>
      <c r="I1076">
        <v>10</v>
      </c>
      <c r="J1076" s="2" t="s">
        <v>77</v>
      </c>
      <c r="K1076" s="2">
        <f>IF(ISNUMBER(AVERAGEIFS(ObservedSpeciesData!K$2:K$4955,ObservedSpeciesData!$A$2:$A$4955,$A1076,ObservedSpeciesData!$D$2:$D$4955,$D1076)),AVERAGEIFS(ObservedSpeciesData!K$2:K$4955,ObservedSpeciesData!$A$2:$A$4955,$A1076,ObservedSpeciesData!$D$2:$D$4955,$D1076),"")</f>
        <v>0</v>
      </c>
      <c r="L1076" s="26" t="str">
        <f>IF(ISNUMBER(AVERAGEIFS(ObservedSpeciesData!L$2:L$4955,ObservedSpeciesData!$A$2:$A$4955,$A1076,ObservedSpeciesData!$D$2:$D$4955,$D1076)),AVERAGEIFS(ObservedSpeciesData!L$2:L$4955,ObservedSpeciesData!$A$2:$A$4955,$A1076,ObservedSpeciesData!$D$2:$D$4955,$D1076),"")</f>
        <v/>
      </c>
      <c r="M1076" s="23" t="str">
        <f>IF(ISNUMBER(AVERAGEIFS(ObservedSpeciesData!M$2:M$4955,ObservedSpeciesData!$A$2:$A$4955,$A1076,ObservedSpeciesData!$D$2:$D$4955,$D1076)),AVERAGEIFS(ObservedSpeciesData!M$2:M$4955,ObservedSpeciesData!$A$2:$A$4955,$A1076,ObservedSpeciesData!$D$2:$D$4955,$D1076),"")</f>
        <v/>
      </c>
      <c r="N1076" s="23">
        <f>IF(ISNUMBER(AVERAGEIFS(ObservedSpeciesData!N$2:N$4955,ObservedSpeciesData!$A$2:$A$4955,$A1076,ObservedSpeciesData!$D$2:$D$4955,$D1076)),AVERAGEIFS(ObservedSpeciesData!N$2:N$4955,ObservedSpeciesData!$A$2:$A$4955,$A1076,ObservedSpeciesData!$D$2:$D$4955,$D1076),"")</f>
        <v>537.64842533333331</v>
      </c>
      <c r="O1076" s="23">
        <f>IF(ISNUMBER(AVERAGEIFS(ObservedSpeciesData!O$2:O$4955,ObservedSpeciesData!$A$2:$A$4955,$A1076,ObservedSpeciesData!$D$2:$D$4955,$D1076)),AVERAGEIFS(ObservedSpeciesData!O$2:O$4955,ObservedSpeciesData!$A$2:$A$4955,$A1076,ObservedSpeciesData!$D$2:$D$4955,$D1076),"")</f>
        <v>53.764842533333329</v>
      </c>
      <c r="P1076" s="23">
        <f>IF(ISNUMBER(AVERAGEIFS(ObservedSpeciesData!P$2:P$4955,ObservedSpeciesData!$A$2:$A$4955,$A1076,ObservedSpeciesData!$C$2:$C$4955,$C1076,ObservedSpeciesData!$D$2:$D$4955,$D1076)),AVERAGEIFS(ObservedSpeciesData!P$2:P$4955,ObservedSpeciesData!$A$2:$A$4955,$A1076,ObservedSpeciesData!$C$2:$C$4955,$C1076,ObservedSpeciesData!$D$2:$D$4955,$D1076),"")</f>
        <v>114.77151028968358</v>
      </c>
      <c r="Q1076" s="23"/>
      <c r="R1076" s="25" t="str">
        <f>IF(ISNUMBER(AVERAGEIFS(ObservedSpeciesData!R$2:R$4955,ObservedSpeciesData!$A$2:$A$4955,$A1076,ObservedSpeciesData!$D$2:$D$4955,$D1076)),AVERAGEIFS(ObservedSpeciesData!R$2:R$4955,ObservedSpeciesData!$A$2:$A$4955,$A1076,ObservedSpeciesData!$D$2:$D$4955,$D1076),"")</f>
        <v/>
      </c>
      <c r="S1076" s="25" t="str">
        <f>IF(ISNUMBER(AVERAGEIFS(ObservedSpeciesData!S$2:S$4955,ObservedSpeciesData!$A$2:$A$4955,$A1076,ObservedSpeciesData!$D$2:$D$4955,$D1076)),AVERAGEIFS(ObservedSpeciesData!S$2:S$4955,ObservedSpeciesData!$A$2:$A$4955,$A1076,ObservedSpeciesData!$D$2:$D$4955,$D1076),"")</f>
        <v/>
      </c>
      <c r="T1076" s="23" t="str">
        <f>IF(ISNUMBER(AVERAGEIFS(ObservedSpeciesData!T$2:T$4955,ObservedSpeciesData!$A$2:$A$4955,$A1076,ObservedSpeciesData!$D$2:$D$4955,$D1076)),AVERAGEIFS(ObservedSpeciesData!T$2:T$4955,ObservedSpeciesData!$A$2:$A$4955,$A1076,ObservedSpeciesData!$D$2:$D$4955,$D1076),"")</f>
        <v/>
      </c>
      <c r="U1076" s="24" t="str">
        <f>IF(ISNUMBER(AVERAGEIFS(ObservedSpeciesData!U$2:U$4955,ObservedSpeciesData!$A$2:$A$4955,$A1076,ObservedSpeciesData!$C$2:$C$4955,$C1076,ObservedSpeciesData!$D$2:$D$4955,$D1076)),AVERAGEIFS(ObservedSpeciesData!U$2:U$4955,ObservedSpeciesData!$A$2:$A$4955,$A1076,ObservedSpeciesData!$C$2:$C$4955,$C1076,ObservedSpeciesData!$D$2:$D$4955,$D1076),"")</f>
        <v/>
      </c>
      <c r="V1076" s="23" t="str">
        <f>IF(ISNUMBER(AVERAGEIFS(ObservedSpeciesData!V$2:V$4955,ObservedSpeciesData!$A$2:$A$4955,$A1076,ObservedSpeciesData!$D$2:$D$4955,$D1076)),AVERAGEIFS(ObservedSpeciesData!V$2:V$4955,ObservedSpeciesData!$A$2:$A$4955,$A1076,ObservedSpeciesData!$D$2:$D$4955,$D1076),"")</f>
        <v/>
      </c>
      <c r="W1076" s="23" t="str">
        <f>IF(ISNUMBER(AVERAGEIFS(ObservedSpeciesData!W$2:W$4955,ObservedSpeciesData!$A$2:$A$4955,$A1076,ObservedSpeciesData!$D$2:$D$4955,$D1076)),AVERAGEIFS(ObservedSpeciesData!W$2:W$4955,ObservedSpeciesData!$A$2:$A$4955,$A1076,ObservedSpeciesData!$D$2:$D$4955,$D1076),"")</f>
        <v/>
      </c>
      <c r="X1076" s="23" t="str">
        <f>IF(ISNUMBER(AVERAGEIFS(ObservedSpeciesData!X$2:X$4955,ObservedSpeciesData!$A$2:$A$4955,$A1076,ObservedSpeciesData!$D$2:$D$4955,$D1076)),AVERAGEIFS(ObservedSpeciesData!X$2:X$4955,ObservedSpeciesData!$A$2:$A$4955,$A1076,ObservedSpeciesData!$D$2:$D$4955,$D1076),"")</f>
        <v/>
      </c>
      <c r="Y1076" s="23" t="str">
        <f>IF(ISNUMBER(AVERAGEIFS(ObservedSpeciesData!Y$2:Y$4955,ObservedSpeciesData!$A$2:$A$4955,$A1076,ObservedSpeciesData!$D$2:$D$4955,$D1076)),AVERAGEIFS(ObservedSpeciesData!Y$2:Y$4955,ObservedSpeciesData!$A$2:$A$4955,$A1076,ObservedSpeciesData!$D$2:$D$4955,$D1076),"")</f>
        <v/>
      </c>
      <c r="Z1076" s="23" t="str">
        <f>IF(ISNUMBER(AVERAGEIFS(ObservedSpeciesData!Z$2:Z$4955,ObservedSpeciesData!$A$2:$A$4955,$A1076,ObservedSpeciesData!$D$2:$D$4955,$D1076)),AVERAGEIFS(ObservedSpeciesData!Z$2:Z$4955,ObservedSpeciesData!$A$2:$A$4955,$A1076,ObservedSpeciesData!$D$2:$D$4955,$D1076),"")</f>
        <v/>
      </c>
      <c r="AA1076" s="23" t="str">
        <f>IF(ISNUMBER(AVERAGEIFS(ObservedSpeciesData!AA$2:AA$4955,ObservedSpeciesData!$A$2:$A$4955,$A1076,ObservedSpeciesData!$D$2:$D$4955,$D1076)),AVERAGEIFS(ObservedSpeciesData!AA$2:AA$4955,ObservedSpeciesData!$A$2:$A$4955,$A1076,ObservedSpeciesData!$D$2:$D$4955,$D1076),"")</f>
        <v/>
      </c>
      <c r="AB1076" s="24" t="str">
        <f>IF(ISNUMBER(AVERAGEIFS(ObservedSpeciesData!AB$2:AB$4955,ObservedSpeciesData!$A$2:$A$4955,$A1076,ObservedSpeciesData!$D$2:$D$4955,$D1076)),AVERAGEIFS(ObservedSpeciesData!AB$2:AB$4955,ObservedSpeciesData!$A$2:$A$4955,$A1076,ObservedSpeciesData!$D$2:$D$4955,$D1076),"")</f>
        <v/>
      </c>
      <c r="AC1076" s="24" t="str">
        <f>IF(ISNUMBER(AVERAGEIFS(ObservedSpeciesData!AC$2:AC$4955,ObservedSpeciesData!$A$2:$A$4955,$A1076,ObservedSpeciesData!$D$2:$D$4955,$D1076)),AVERAGEIFS(ObservedSpeciesData!AC$2:AC$4955,ObservedSpeciesData!$A$2:$A$4955,$A1076,ObservedSpeciesData!$D$2:$D$4955,$D1076),"")</f>
        <v/>
      </c>
      <c r="AD1076" s="23" t="str">
        <f>IF(ISNUMBER(AVERAGEIFS(ObservedSpeciesData!AD$2:AD$4955,ObservedSpeciesData!$A$2:$A$4955,$A1076,ObservedSpeciesData!$D$2:$D$4955,$D1076)),AVERAGEIFS(ObservedSpeciesData!AD$2:AD$4955,ObservedSpeciesData!$A$2:$A$4955,$A1076,ObservedSpeciesData!$D$2:$D$4955,$D1076),"")</f>
        <v/>
      </c>
      <c r="AE1076" s="24" t="str">
        <f>IF(ISNUMBER(AVERAGEIFS(ObservedSpeciesData!AE$2:AE$4955,ObservedSpeciesData!$A$2:$A$4955,$A1076,ObservedSpeciesData!$D$2:$D$4955,$D1076)),AVERAGEIFS(ObservedSpeciesData!AE$2:AE$4955,ObservedSpeciesData!$A$2:$A$4955,$A1076,ObservedSpeciesData!$D$2:$D$4955,$D1076),"")</f>
        <v/>
      </c>
      <c r="AF1076" s="23"/>
      <c r="AG1076" s="24"/>
      <c r="AH1076" s="23" t="str">
        <f>IF(ISNUMBER(AVERAGEIFS(ObservedSpeciesData!AH$2:AH$4955,ObservedSpeciesData!$A$2:$A$4955,$A1076,ObservedSpeciesData!$D$2:$D$4955,$D1076)),AVERAGEIFS(ObservedSpeciesData!AH$2:AH$4955,ObservedSpeciesData!$A$2:$A$4955,$A1076,ObservedSpeciesData!$D$2:$D$4955,$D1076),"")</f>
        <v/>
      </c>
      <c r="AI1076" s="23" t="str">
        <f>IF(ISNUMBER(AVERAGEIFS(ObservedSpeciesData!AI$2:AI$4955,ObservedSpeciesData!$A$2:$A$4955,$A1076,ObservedSpeciesData!$C$2:$C$4955,$C1076,ObservedSpeciesData!$D$2:$D$4955,$D1076)),AVERAGEIFS(ObservedSpeciesData!AI$2:AI$4955,ObservedSpeciesData!$A$2:$A$4955,$A1076,ObservedSpeciesData!$C$2:$C$4955,$C1076,ObservedSpeciesData!$D$2:$D$4955,$D1076),"")</f>
        <v/>
      </c>
      <c r="AJ1076" s="2">
        <f>COUNTIFS(ObservedSpeciesData!$A$2:$A$828,$A1076,ObservedSpeciesData!$D$2:$D$828,$D1076)</f>
        <v>0</v>
      </c>
      <c r="AK1076" s="2">
        <f t="shared" si="16"/>
        <v>3</v>
      </c>
    </row>
    <row r="1077" spans="1:37" x14ac:dyDescent="0.25">
      <c r="A1077" s="14" t="s">
        <v>95</v>
      </c>
      <c r="B1077" t="s">
        <v>80</v>
      </c>
      <c r="C1077" t="s">
        <v>90</v>
      </c>
      <c r="D1077" s="13">
        <v>42354</v>
      </c>
      <c r="E1077">
        <v>1</v>
      </c>
      <c r="F1077">
        <v>50</v>
      </c>
      <c r="G1077" s="2" t="s">
        <v>87</v>
      </c>
      <c r="H1077" s="2" t="s">
        <v>12</v>
      </c>
      <c r="I1077">
        <v>10</v>
      </c>
      <c r="J1077" s="2" t="s">
        <v>77</v>
      </c>
      <c r="K1077" s="2">
        <f>IF(ISNUMBER(AVERAGEIFS(ObservedSpeciesData!K$2:K$4955,ObservedSpeciesData!$A$2:$A$4955,$A1077,ObservedSpeciesData!$D$2:$D$4955,$D1077)),AVERAGEIFS(ObservedSpeciesData!K$2:K$4955,ObservedSpeciesData!$A$2:$A$4955,$A1077,ObservedSpeciesData!$D$2:$D$4955,$D1077),"")</f>
        <v>45</v>
      </c>
      <c r="L1077" s="26" t="str">
        <f>IF(ISNUMBER(AVERAGEIFS(ObservedSpeciesData!L$2:L$4955,ObservedSpeciesData!$A$2:$A$4955,$A1077,ObservedSpeciesData!$D$2:$D$4955,$D1077)),AVERAGEIFS(ObservedSpeciesData!L$2:L$4955,ObservedSpeciesData!$A$2:$A$4955,$A1077,ObservedSpeciesData!$D$2:$D$4955,$D1077),"")</f>
        <v/>
      </c>
      <c r="M1077" s="23" t="str">
        <f>IF(ISNUMBER(AVERAGEIFS(ObservedSpeciesData!M$2:M$4955,ObservedSpeciesData!$A$2:$A$4955,$A1077,ObservedSpeciesData!$D$2:$D$4955,$D1077)),AVERAGEIFS(ObservedSpeciesData!M$2:M$4955,ObservedSpeciesData!$A$2:$A$4955,$A1077,ObservedSpeciesData!$D$2:$D$4955,$D1077),"")</f>
        <v/>
      </c>
      <c r="N1077" s="23">
        <f>IF(ISNUMBER(AVERAGEIFS(ObservedSpeciesData!N$2:N$4955,ObservedSpeciesData!$A$2:$A$4955,$A1077,ObservedSpeciesData!$D$2:$D$4955,$D1077)),AVERAGEIFS(ObservedSpeciesData!N$2:N$4955,ObservedSpeciesData!$A$2:$A$4955,$A1077,ObservedSpeciesData!$D$2:$D$4955,$D1077),"")</f>
        <v>739.87613244444447</v>
      </c>
      <c r="O1077" s="23">
        <f>IF(ISNUMBER(AVERAGEIFS(ObservedSpeciesData!O$2:O$4955,ObservedSpeciesData!$A$2:$A$4955,$A1077,ObservedSpeciesData!$D$2:$D$4955,$D1077)),AVERAGEIFS(ObservedSpeciesData!O$2:O$4955,ObservedSpeciesData!$A$2:$A$4955,$A1077,ObservedSpeciesData!$D$2:$D$4955,$D1077),"")</f>
        <v>73.987613244444447</v>
      </c>
      <c r="P1077" s="23">
        <f>IF(ISNUMBER(AVERAGEIFS(ObservedSpeciesData!P$2:P$4955,ObservedSpeciesData!$A$2:$A$4955,$A1077,ObservedSpeciesData!$C$2:$C$4955,$C1077,ObservedSpeciesData!$D$2:$D$4955,$D1077)),AVERAGEIFS(ObservedSpeciesData!P$2:P$4955,ObservedSpeciesData!$A$2:$A$4955,$A1077,ObservedSpeciesData!$C$2:$C$4955,$C1077,ObservedSpeciesData!$D$2:$D$4955,$D1077),"")</f>
        <v>187.25921243414223</v>
      </c>
      <c r="Q1077" s="23"/>
      <c r="R1077" s="25" t="str">
        <f>IF(ISNUMBER(AVERAGEIFS(ObservedSpeciesData!R$2:R$4955,ObservedSpeciesData!$A$2:$A$4955,$A1077,ObservedSpeciesData!$D$2:$D$4955,$D1077)),AVERAGEIFS(ObservedSpeciesData!R$2:R$4955,ObservedSpeciesData!$A$2:$A$4955,$A1077,ObservedSpeciesData!$D$2:$D$4955,$D1077),"")</f>
        <v/>
      </c>
      <c r="S1077" s="25" t="str">
        <f>IF(ISNUMBER(AVERAGEIFS(ObservedSpeciesData!S$2:S$4955,ObservedSpeciesData!$A$2:$A$4955,$A1077,ObservedSpeciesData!$D$2:$D$4955,$D1077)),AVERAGEIFS(ObservedSpeciesData!S$2:S$4955,ObservedSpeciesData!$A$2:$A$4955,$A1077,ObservedSpeciesData!$D$2:$D$4955,$D1077),"")</f>
        <v/>
      </c>
      <c r="T1077" s="23" t="str">
        <f>IF(ISNUMBER(AVERAGEIFS(ObservedSpeciesData!T$2:T$4955,ObservedSpeciesData!$A$2:$A$4955,$A1077,ObservedSpeciesData!$D$2:$D$4955,$D1077)),AVERAGEIFS(ObservedSpeciesData!T$2:T$4955,ObservedSpeciesData!$A$2:$A$4955,$A1077,ObservedSpeciesData!$D$2:$D$4955,$D1077),"")</f>
        <v/>
      </c>
      <c r="U1077" s="24" t="str">
        <f>IF(ISNUMBER(AVERAGEIFS(ObservedSpeciesData!U$2:U$4955,ObservedSpeciesData!$A$2:$A$4955,$A1077,ObservedSpeciesData!$C$2:$C$4955,$C1077,ObservedSpeciesData!$D$2:$D$4955,$D1077)),AVERAGEIFS(ObservedSpeciesData!U$2:U$4955,ObservedSpeciesData!$A$2:$A$4955,$A1077,ObservedSpeciesData!$C$2:$C$4955,$C1077,ObservedSpeciesData!$D$2:$D$4955,$D1077),"")</f>
        <v/>
      </c>
      <c r="V1077" s="23" t="str">
        <f>IF(ISNUMBER(AVERAGEIFS(ObservedSpeciesData!V$2:V$4955,ObservedSpeciesData!$A$2:$A$4955,$A1077,ObservedSpeciesData!$D$2:$D$4955,$D1077)),AVERAGEIFS(ObservedSpeciesData!V$2:V$4955,ObservedSpeciesData!$A$2:$A$4955,$A1077,ObservedSpeciesData!$D$2:$D$4955,$D1077),"")</f>
        <v/>
      </c>
      <c r="W1077" s="23" t="str">
        <f>IF(ISNUMBER(AVERAGEIFS(ObservedSpeciesData!W$2:W$4955,ObservedSpeciesData!$A$2:$A$4955,$A1077,ObservedSpeciesData!$D$2:$D$4955,$D1077)),AVERAGEIFS(ObservedSpeciesData!W$2:W$4955,ObservedSpeciesData!$A$2:$A$4955,$A1077,ObservedSpeciesData!$D$2:$D$4955,$D1077),"")</f>
        <v/>
      </c>
      <c r="X1077" s="23" t="str">
        <f>IF(ISNUMBER(AVERAGEIFS(ObservedSpeciesData!X$2:X$4955,ObservedSpeciesData!$A$2:$A$4955,$A1077,ObservedSpeciesData!$D$2:$D$4955,$D1077)),AVERAGEIFS(ObservedSpeciesData!X$2:X$4955,ObservedSpeciesData!$A$2:$A$4955,$A1077,ObservedSpeciesData!$D$2:$D$4955,$D1077),"")</f>
        <v/>
      </c>
      <c r="Y1077" s="23" t="str">
        <f>IF(ISNUMBER(AVERAGEIFS(ObservedSpeciesData!Y$2:Y$4955,ObservedSpeciesData!$A$2:$A$4955,$A1077,ObservedSpeciesData!$D$2:$D$4955,$D1077)),AVERAGEIFS(ObservedSpeciesData!Y$2:Y$4955,ObservedSpeciesData!$A$2:$A$4955,$A1077,ObservedSpeciesData!$D$2:$D$4955,$D1077),"")</f>
        <v/>
      </c>
      <c r="Z1077" s="23" t="str">
        <f>IF(ISNUMBER(AVERAGEIFS(ObservedSpeciesData!Z$2:Z$4955,ObservedSpeciesData!$A$2:$A$4955,$A1077,ObservedSpeciesData!$D$2:$D$4955,$D1077)),AVERAGEIFS(ObservedSpeciesData!Z$2:Z$4955,ObservedSpeciesData!$A$2:$A$4955,$A1077,ObservedSpeciesData!$D$2:$D$4955,$D1077),"")</f>
        <v/>
      </c>
      <c r="AA1077" s="23" t="str">
        <f>IF(ISNUMBER(AVERAGEIFS(ObservedSpeciesData!AA$2:AA$4955,ObservedSpeciesData!$A$2:$A$4955,$A1077,ObservedSpeciesData!$D$2:$D$4955,$D1077)),AVERAGEIFS(ObservedSpeciesData!AA$2:AA$4955,ObservedSpeciesData!$A$2:$A$4955,$A1077,ObservedSpeciesData!$D$2:$D$4955,$D1077),"")</f>
        <v/>
      </c>
      <c r="AB1077" s="24" t="str">
        <f>IF(ISNUMBER(AVERAGEIFS(ObservedSpeciesData!AB$2:AB$4955,ObservedSpeciesData!$A$2:$A$4955,$A1077,ObservedSpeciesData!$D$2:$D$4955,$D1077)),AVERAGEIFS(ObservedSpeciesData!AB$2:AB$4955,ObservedSpeciesData!$A$2:$A$4955,$A1077,ObservedSpeciesData!$D$2:$D$4955,$D1077),"")</f>
        <v/>
      </c>
      <c r="AC1077" s="24" t="str">
        <f>IF(ISNUMBER(AVERAGEIFS(ObservedSpeciesData!AC$2:AC$4955,ObservedSpeciesData!$A$2:$A$4955,$A1077,ObservedSpeciesData!$D$2:$D$4955,$D1077)),AVERAGEIFS(ObservedSpeciesData!AC$2:AC$4955,ObservedSpeciesData!$A$2:$A$4955,$A1077,ObservedSpeciesData!$D$2:$D$4955,$D1077),"")</f>
        <v/>
      </c>
      <c r="AD1077" s="23" t="str">
        <f>IF(ISNUMBER(AVERAGEIFS(ObservedSpeciesData!AD$2:AD$4955,ObservedSpeciesData!$A$2:$A$4955,$A1077,ObservedSpeciesData!$D$2:$D$4955,$D1077)),AVERAGEIFS(ObservedSpeciesData!AD$2:AD$4955,ObservedSpeciesData!$A$2:$A$4955,$A1077,ObservedSpeciesData!$D$2:$D$4955,$D1077),"")</f>
        <v/>
      </c>
      <c r="AE1077" s="24" t="str">
        <f>IF(ISNUMBER(AVERAGEIFS(ObservedSpeciesData!AE$2:AE$4955,ObservedSpeciesData!$A$2:$A$4955,$A1077,ObservedSpeciesData!$D$2:$D$4955,$D1077)),AVERAGEIFS(ObservedSpeciesData!AE$2:AE$4955,ObservedSpeciesData!$A$2:$A$4955,$A1077,ObservedSpeciesData!$D$2:$D$4955,$D1077),"")</f>
        <v/>
      </c>
      <c r="AF1077" s="23"/>
      <c r="AG1077" s="24"/>
      <c r="AH1077" s="23" t="str">
        <f>IF(ISNUMBER(AVERAGEIFS(ObservedSpeciesData!AH$2:AH$4955,ObservedSpeciesData!$A$2:$A$4955,$A1077,ObservedSpeciesData!$D$2:$D$4955,$D1077)),AVERAGEIFS(ObservedSpeciesData!AH$2:AH$4955,ObservedSpeciesData!$A$2:$A$4955,$A1077,ObservedSpeciesData!$D$2:$D$4955,$D1077),"")</f>
        <v/>
      </c>
      <c r="AI1077" s="23" t="str">
        <f>IF(ISNUMBER(AVERAGEIFS(ObservedSpeciesData!AI$2:AI$4955,ObservedSpeciesData!$A$2:$A$4955,$A1077,ObservedSpeciesData!$C$2:$C$4955,$C1077,ObservedSpeciesData!$D$2:$D$4955,$D1077)),AVERAGEIFS(ObservedSpeciesData!AI$2:AI$4955,ObservedSpeciesData!$A$2:$A$4955,$A1077,ObservedSpeciesData!$C$2:$C$4955,$C1077,ObservedSpeciesData!$D$2:$D$4955,$D1077),"")</f>
        <v/>
      </c>
      <c r="AJ1077" s="2">
        <f>COUNTIFS(ObservedSpeciesData!$A$2:$A$828,$A1077,ObservedSpeciesData!$D$2:$D$828,$D1077)</f>
        <v>0</v>
      </c>
      <c r="AK1077" s="2">
        <f t="shared" si="16"/>
        <v>3</v>
      </c>
    </row>
    <row r="1078" spans="1:37" x14ac:dyDescent="0.25">
      <c r="A1078" s="14" t="s">
        <v>94</v>
      </c>
      <c r="B1078" t="s">
        <v>80</v>
      </c>
      <c r="C1078" t="s">
        <v>90</v>
      </c>
      <c r="D1078" s="13">
        <v>42354</v>
      </c>
      <c r="E1078">
        <v>1</v>
      </c>
      <c r="F1078">
        <v>100</v>
      </c>
      <c r="G1078" s="2" t="s">
        <v>87</v>
      </c>
      <c r="H1078" s="2" t="s">
        <v>12</v>
      </c>
      <c r="I1078">
        <v>10</v>
      </c>
      <c r="J1078" s="2" t="s">
        <v>77</v>
      </c>
      <c r="K1078" s="2">
        <f>IF(ISNUMBER(AVERAGEIFS(ObservedSpeciesData!K$2:K$4955,ObservedSpeciesData!$A$2:$A$4955,$A1078,ObservedSpeciesData!$D$2:$D$4955,$D1078)),AVERAGEIFS(ObservedSpeciesData!K$2:K$4955,ObservedSpeciesData!$A$2:$A$4955,$A1078,ObservedSpeciesData!$D$2:$D$4955,$D1078),"")</f>
        <v>90</v>
      </c>
      <c r="L1078" s="26" t="str">
        <f>IF(ISNUMBER(AVERAGEIFS(ObservedSpeciesData!L$2:L$4955,ObservedSpeciesData!$A$2:$A$4955,$A1078,ObservedSpeciesData!$D$2:$D$4955,$D1078)),AVERAGEIFS(ObservedSpeciesData!L$2:L$4955,ObservedSpeciesData!$A$2:$A$4955,$A1078,ObservedSpeciesData!$D$2:$D$4955,$D1078),"")</f>
        <v/>
      </c>
      <c r="M1078" s="23" t="str">
        <f>IF(ISNUMBER(AVERAGEIFS(ObservedSpeciesData!M$2:M$4955,ObservedSpeciesData!$A$2:$A$4955,$A1078,ObservedSpeciesData!$D$2:$D$4955,$D1078)),AVERAGEIFS(ObservedSpeciesData!M$2:M$4955,ObservedSpeciesData!$A$2:$A$4955,$A1078,ObservedSpeciesData!$D$2:$D$4955,$D1078),"")</f>
        <v/>
      </c>
      <c r="N1078" s="23">
        <f>IF(ISNUMBER(AVERAGEIFS(ObservedSpeciesData!N$2:N$4955,ObservedSpeciesData!$A$2:$A$4955,$A1078,ObservedSpeciesData!$D$2:$D$4955,$D1078)),AVERAGEIFS(ObservedSpeciesData!N$2:N$4955,ObservedSpeciesData!$A$2:$A$4955,$A1078,ObservedSpeciesData!$D$2:$D$4955,$D1078),"")</f>
        <v>1082.4739893333335</v>
      </c>
      <c r="O1078" s="23">
        <f>IF(ISNUMBER(AVERAGEIFS(ObservedSpeciesData!O$2:O$4955,ObservedSpeciesData!$A$2:$A$4955,$A1078,ObservedSpeciesData!$D$2:$D$4955,$D1078)),AVERAGEIFS(ObservedSpeciesData!O$2:O$4955,ObservedSpeciesData!$A$2:$A$4955,$A1078,ObservedSpeciesData!$D$2:$D$4955,$D1078),"")</f>
        <v>108.24739893333333</v>
      </c>
      <c r="P1078" s="23">
        <f>IF(ISNUMBER(AVERAGEIFS(ObservedSpeciesData!P$2:P$4955,ObservedSpeciesData!$A$2:$A$4955,$A1078,ObservedSpeciesData!$C$2:$C$4955,$C1078,ObservedSpeciesData!$D$2:$D$4955,$D1078)),AVERAGEIFS(ObservedSpeciesData!P$2:P$4955,ObservedSpeciesData!$A$2:$A$4955,$A1078,ObservedSpeciesData!$C$2:$C$4955,$C1078,ObservedSpeciesData!$D$2:$D$4955,$D1078),"")</f>
        <v>363.80077217777779</v>
      </c>
      <c r="Q1078" s="23"/>
      <c r="R1078" s="25" t="str">
        <f>IF(ISNUMBER(AVERAGEIFS(ObservedSpeciesData!R$2:R$4955,ObservedSpeciesData!$A$2:$A$4955,$A1078,ObservedSpeciesData!$D$2:$D$4955,$D1078)),AVERAGEIFS(ObservedSpeciesData!R$2:R$4955,ObservedSpeciesData!$A$2:$A$4955,$A1078,ObservedSpeciesData!$D$2:$D$4955,$D1078),"")</f>
        <v/>
      </c>
      <c r="S1078" s="25" t="str">
        <f>IF(ISNUMBER(AVERAGEIFS(ObservedSpeciesData!S$2:S$4955,ObservedSpeciesData!$A$2:$A$4955,$A1078,ObservedSpeciesData!$D$2:$D$4955,$D1078)),AVERAGEIFS(ObservedSpeciesData!S$2:S$4955,ObservedSpeciesData!$A$2:$A$4955,$A1078,ObservedSpeciesData!$D$2:$D$4955,$D1078),"")</f>
        <v/>
      </c>
      <c r="T1078" s="23" t="str">
        <f>IF(ISNUMBER(AVERAGEIFS(ObservedSpeciesData!T$2:T$4955,ObservedSpeciesData!$A$2:$A$4955,$A1078,ObservedSpeciesData!$D$2:$D$4955,$D1078)),AVERAGEIFS(ObservedSpeciesData!T$2:T$4955,ObservedSpeciesData!$A$2:$A$4955,$A1078,ObservedSpeciesData!$D$2:$D$4955,$D1078),"")</f>
        <v/>
      </c>
      <c r="U1078" s="24" t="str">
        <f>IF(ISNUMBER(AVERAGEIFS(ObservedSpeciesData!U$2:U$4955,ObservedSpeciesData!$A$2:$A$4955,$A1078,ObservedSpeciesData!$C$2:$C$4955,$C1078,ObservedSpeciesData!$D$2:$D$4955,$D1078)),AVERAGEIFS(ObservedSpeciesData!U$2:U$4955,ObservedSpeciesData!$A$2:$A$4955,$A1078,ObservedSpeciesData!$C$2:$C$4955,$C1078,ObservedSpeciesData!$D$2:$D$4955,$D1078),"")</f>
        <v/>
      </c>
      <c r="V1078" s="23" t="str">
        <f>IF(ISNUMBER(AVERAGEIFS(ObservedSpeciesData!V$2:V$4955,ObservedSpeciesData!$A$2:$A$4955,$A1078,ObservedSpeciesData!$D$2:$D$4955,$D1078)),AVERAGEIFS(ObservedSpeciesData!V$2:V$4955,ObservedSpeciesData!$A$2:$A$4955,$A1078,ObservedSpeciesData!$D$2:$D$4955,$D1078),"")</f>
        <v/>
      </c>
      <c r="W1078" s="23" t="str">
        <f>IF(ISNUMBER(AVERAGEIFS(ObservedSpeciesData!W$2:W$4955,ObservedSpeciesData!$A$2:$A$4955,$A1078,ObservedSpeciesData!$D$2:$D$4955,$D1078)),AVERAGEIFS(ObservedSpeciesData!W$2:W$4955,ObservedSpeciesData!$A$2:$A$4955,$A1078,ObservedSpeciesData!$D$2:$D$4955,$D1078),"")</f>
        <v/>
      </c>
      <c r="X1078" s="23" t="str">
        <f>IF(ISNUMBER(AVERAGEIFS(ObservedSpeciesData!X$2:X$4955,ObservedSpeciesData!$A$2:$A$4955,$A1078,ObservedSpeciesData!$D$2:$D$4955,$D1078)),AVERAGEIFS(ObservedSpeciesData!X$2:X$4955,ObservedSpeciesData!$A$2:$A$4955,$A1078,ObservedSpeciesData!$D$2:$D$4955,$D1078),"")</f>
        <v/>
      </c>
      <c r="Y1078" s="23" t="str">
        <f>IF(ISNUMBER(AVERAGEIFS(ObservedSpeciesData!Y$2:Y$4955,ObservedSpeciesData!$A$2:$A$4955,$A1078,ObservedSpeciesData!$D$2:$D$4955,$D1078)),AVERAGEIFS(ObservedSpeciesData!Y$2:Y$4955,ObservedSpeciesData!$A$2:$A$4955,$A1078,ObservedSpeciesData!$D$2:$D$4955,$D1078),"")</f>
        <v/>
      </c>
      <c r="Z1078" s="23" t="str">
        <f>IF(ISNUMBER(AVERAGEIFS(ObservedSpeciesData!Z$2:Z$4955,ObservedSpeciesData!$A$2:$A$4955,$A1078,ObservedSpeciesData!$D$2:$D$4955,$D1078)),AVERAGEIFS(ObservedSpeciesData!Z$2:Z$4955,ObservedSpeciesData!$A$2:$A$4955,$A1078,ObservedSpeciesData!$D$2:$D$4955,$D1078),"")</f>
        <v/>
      </c>
      <c r="AA1078" s="23" t="str">
        <f>IF(ISNUMBER(AVERAGEIFS(ObservedSpeciesData!AA$2:AA$4955,ObservedSpeciesData!$A$2:$A$4955,$A1078,ObservedSpeciesData!$D$2:$D$4955,$D1078)),AVERAGEIFS(ObservedSpeciesData!AA$2:AA$4955,ObservedSpeciesData!$A$2:$A$4955,$A1078,ObservedSpeciesData!$D$2:$D$4955,$D1078),"")</f>
        <v/>
      </c>
      <c r="AB1078" s="24" t="str">
        <f>IF(ISNUMBER(AVERAGEIFS(ObservedSpeciesData!AB$2:AB$4955,ObservedSpeciesData!$A$2:$A$4955,$A1078,ObservedSpeciesData!$D$2:$D$4955,$D1078)),AVERAGEIFS(ObservedSpeciesData!AB$2:AB$4955,ObservedSpeciesData!$A$2:$A$4955,$A1078,ObservedSpeciesData!$D$2:$D$4955,$D1078),"")</f>
        <v/>
      </c>
      <c r="AC1078" s="24" t="str">
        <f>IF(ISNUMBER(AVERAGEIFS(ObservedSpeciesData!AC$2:AC$4955,ObservedSpeciesData!$A$2:$A$4955,$A1078,ObservedSpeciesData!$D$2:$D$4955,$D1078)),AVERAGEIFS(ObservedSpeciesData!AC$2:AC$4955,ObservedSpeciesData!$A$2:$A$4955,$A1078,ObservedSpeciesData!$D$2:$D$4955,$D1078),"")</f>
        <v/>
      </c>
      <c r="AD1078" s="23" t="str">
        <f>IF(ISNUMBER(AVERAGEIFS(ObservedSpeciesData!AD$2:AD$4955,ObservedSpeciesData!$A$2:$A$4955,$A1078,ObservedSpeciesData!$D$2:$D$4955,$D1078)),AVERAGEIFS(ObservedSpeciesData!AD$2:AD$4955,ObservedSpeciesData!$A$2:$A$4955,$A1078,ObservedSpeciesData!$D$2:$D$4955,$D1078),"")</f>
        <v/>
      </c>
      <c r="AE1078" s="24" t="str">
        <f>IF(ISNUMBER(AVERAGEIFS(ObservedSpeciesData!AE$2:AE$4955,ObservedSpeciesData!$A$2:$A$4955,$A1078,ObservedSpeciesData!$D$2:$D$4955,$D1078)),AVERAGEIFS(ObservedSpeciesData!AE$2:AE$4955,ObservedSpeciesData!$A$2:$A$4955,$A1078,ObservedSpeciesData!$D$2:$D$4955,$D1078),"")</f>
        <v/>
      </c>
      <c r="AF1078" s="23"/>
      <c r="AG1078" s="24"/>
      <c r="AH1078" s="23" t="str">
        <f>IF(ISNUMBER(AVERAGEIFS(ObservedSpeciesData!AH$2:AH$4955,ObservedSpeciesData!$A$2:$A$4955,$A1078,ObservedSpeciesData!$D$2:$D$4955,$D1078)),AVERAGEIFS(ObservedSpeciesData!AH$2:AH$4955,ObservedSpeciesData!$A$2:$A$4955,$A1078,ObservedSpeciesData!$D$2:$D$4955,$D1078),"")</f>
        <v/>
      </c>
      <c r="AI1078" s="23" t="str">
        <f>IF(ISNUMBER(AVERAGEIFS(ObservedSpeciesData!AI$2:AI$4955,ObservedSpeciesData!$A$2:$A$4955,$A1078,ObservedSpeciesData!$C$2:$C$4955,$C1078,ObservedSpeciesData!$D$2:$D$4955,$D1078)),AVERAGEIFS(ObservedSpeciesData!AI$2:AI$4955,ObservedSpeciesData!$A$2:$A$4955,$A1078,ObservedSpeciesData!$C$2:$C$4955,$C1078,ObservedSpeciesData!$D$2:$D$4955,$D1078),"")</f>
        <v/>
      </c>
      <c r="AJ1078" s="2">
        <f>COUNTIFS(ObservedSpeciesData!$A$2:$A$828,$A1078,ObservedSpeciesData!$D$2:$D$828,$D1078)</f>
        <v>0</v>
      </c>
      <c r="AK1078" s="2">
        <f t="shared" si="16"/>
        <v>3</v>
      </c>
    </row>
    <row r="1079" spans="1:37" x14ac:dyDescent="0.25">
      <c r="A1079" s="14" t="s">
        <v>93</v>
      </c>
      <c r="B1079" t="s">
        <v>80</v>
      </c>
      <c r="C1079" t="s">
        <v>90</v>
      </c>
      <c r="D1079" s="13">
        <v>42354</v>
      </c>
      <c r="E1079">
        <v>1</v>
      </c>
      <c r="F1079">
        <v>200</v>
      </c>
      <c r="G1079" s="2" t="s">
        <v>87</v>
      </c>
      <c r="H1079" s="2" t="s">
        <v>12</v>
      </c>
      <c r="I1079">
        <v>10</v>
      </c>
      <c r="J1079" s="2" t="s">
        <v>77</v>
      </c>
      <c r="K1079" s="2">
        <f>IF(ISNUMBER(AVERAGEIFS(ObservedSpeciesData!K$2:K$4955,ObservedSpeciesData!$A$2:$A$4955,$A1079,ObservedSpeciesData!$D$2:$D$4955,$D1079)),AVERAGEIFS(ObservedSpeciesData!K$2:K$4955,ObservedSpeciesData!$A$2:$A$4955,$A1079,ObservedSpeciesData!$D$2:$D$4955,$D1079),"")</f>
        <v>180</v>
      </c>
      <c r="L1079" s="26" t="str">
        <f>IF(ISNUMBER(AVERAGEIFS(ObservedSpeciesData!L$2:L$4955,ObservedSpeciesData!$A$2:$A$4955,$A1079,ObservedSpeciesData!$D$2:$D$4955,$D1079)),AVERAGEIFS(ObservedSpeciesData!L$2:L$4955,ObservedSpeciesData!$A$2:$A$4955,$A1079,ObservedSpeciesData!$D$2:$D$4955,$D1079),"")</f>
        <v/>
      </c>
      <c r="M1079" s="23" t="str">
        <f>IF(ISNUMBER(AVERAGEIFS(ObservedSpeciesData!M$2:M$4955,ObservedSpeciesData!$A$2:$A$4955,$A1079,ObservedSpeciesData!$D$2:$D$4955,$D1079)),AVERAGEIFS(ObservedSpeciesData!M$2:M$4955,ObservedSpeciesData!$A$2:$A$4955,$A1079,ObservedSpeciesData!$D$2:$D$4955,$D1079),"")</f>
        <v/>
      </c>
      <c r="N1079" s="23">
        <f>IF(ISNUMBER(AVERAGEIFS(ObservedSpeciesData!N$2:N$4955,ObservedSpeciesData!$A$2:$A$4955,$A1079,ObservedSpeciesData!$D$2:$D$4955,$D1079)),AVERAGEIFS(ObservedSpeciesData!N$2:N$4955,ObservedSpeciesData!$A$2:$A$4955,$A1079,ObservedSpeciesData!$D$2:$D$4955,$D1079),"")</f>
        <v>1075.7506808888888</v>
      </c>
      <c r="O1079" s="23">
        <f>IF(ISNUMBER(AVERAGEIFS(ObservedSpeciesData!O$2:O$4955,ObservedSpeciesData!$A$2:$A$4955,$A1079,ObservedSpeciesData!$D$2:$D$4955,$D1079)),AVERAGEIFS(ObservedSpeciesData!O$2:O$4955,ObservedSpeciesData!$A$2:$A$4955,$A1079,ObservedSpeciesData!$D$2:$D$4955,$D1079),"")</f>
        <v>107.57506808888888</v>
      </c>
      <c r="P1079" s="23">
        <f>IF(ISNUMBER(AVERAGEIFS(ObservedSpeciesData!P$2:P$4955,ObservedSpeciesData!$A$2:$A$4955,$A1079,ObservedSpeciesData!$C$2:$C$4955,$C1079,ObservedSpeciesData!$D$2:$D$4955,$D1079)),AVERAGEIFS(ObservedSpeciesData!P$2:P$4955,ObservedSpeciesData!$A$2:$A$4955,$A1079,ObservedSpeciesData!$C$2:$C$4955,$C1079,ObservedSpeciesData!$D$2:$D$4955,$D1079),"")</f>
        <v>560.02928017777776</v>
      </c>
      <c r="Q1079" s="23"/>
      <c r="R1079" s="25" t="str">
        <f>IF(ISNUMBER(AVERAGEIFS(ObservedSpeciesData!R$2:R$4955,ObservedSpeciesData!$A$2:$A$4955,$A1079,ObservedSpeciesData!$D$2:$D$4955,$D1079)),AVERAGEIFS(ObservedSpeciesData!R$2:R$4955,ObservedSpeciesData!$A$2:$A$4955,$A1079,ObservedSpeciesData!$D$2:$D$4955,$D1079),"")</f>
        <v/>
      </c>
      <c r="S1079" s="25" t="str">
        <f>IF(ISNUMBER(AVERAGEIFS(ObservedSpeciesData!S$2:S$4955,ObservedSpeciesData!$A$2:$A$4955,$A1079,ObservedSpeciesData!$D$2:$D$4955,$D1079)),AVERAGEIFS(ObservedSpeciesData!S$2:S$4955,ObservedSpeciesData!$A$2:$A$4955,$A1079,ObservedSpeciesData!$D$2:$D$4955,$D1079),"")</f>
        <v/>
      </c>
      <c r="T1079" s="23" t="str">
        <f>IF(ISNUMBER(AVERAGEIFS(ObservedSpeciesData!T$2:T$4955,ObservedSpeciesData!$A$2:$A$4955,$A1079,ObservedSpeciesData!$D$2:$D$4955,$D1079)),AVERAGEIFS(ObservedSpeciesData!T$2:T$4955,ObservedSpeciesData!$A$2:$A$4955,$A1079,ObservedSpeciesData!$D$2:$D$4955,$D1079),"")</f>
        <v/>
      </c>
      <c r="U1079" s="24" t="str">
        <f>IF(ISNUMBER(AVERAGEIFS(ObservedSpeciesData!U$2:U$4955,ObservedSpeciesData!$A$2:$A$4955,$A1079,ObservedSpeciesData!$C$2:$C$4955,$C1079,ObservedSpeciesData!$D$2:$D$4955,$D1079)),AVERAGEIFS(ObservedSpeciesData!U$2:U$4955,ObservedSpeciesData!$A$2:$A$4955,$A1079,ObservedSpeciesData!$C$2:$C$4955,$C1079,ObservedSpeciesData!$D$2:$D$4955,$D1079),"")</f>
        <v/>
      </c>
      <c r="V1079" s="23" t="str">
        <f>IF(ISNUMBER(AVERAGEIFS(ObservedSpeciesData!V$2:V$4955,ObservedSpeciesData!$A$2:$A$4955,$A1079,ObservedSpeciesData!$D$2:$D$4955,$D1079)),AVERAGEIFS(ObservedSpeciesData!V$2:V$4955,ObservedSpeciesData!$A$2:$A$4955,$A1079,ObservedSpeciesData!$D$2:$D$4955,$D1079),"")</f>
        <v/>
      </c>
      <c r="W1079" s="23" t="str">
        <f>IF(ISNUMBER(AVERAGEIFS(ObservedSpeciesData!W$2:W$4955,ObservedSpeciesData!$A$2:$A$4955,$A1079,ObservedSpeciesData!$D$2:$D$4955,$D1079)),AVERAGEIFS(ObservedSpeciesData!W$2:W$4955,ObservedSpeciesData!$A$2:$A$4955,$A1079,ObservedSpeciesData!$D$2:$D$4955,$D1079),"")</f>
        <v/>
      </c>
      <c r="X1079" s="23" t="str">
        <f>IF(ISNUMBER(AVERAGEIFS(ObservedSpeciesData!X$2:X$4955,ObservedSpeciesData!$A$2:$A$4955,$A1079,ObservedSpeciesData!$D$2:$D$4955,$D1079)),AVERAGEIFS(ObservedSpeciesData!X$2:X$4955,ObservedSpeciesData!$A$2:$A$4955,$A1079,ObservedSpeciesData!$D$2:$D$4955,$D1079),"")</f>
        <v/>
      </c>
      <c r="Y1079" s="23" t="str">
        <f>IF(ISNUMBER(AVERAGEIFS(ObservedSpeciesData!Y$2:Y$4955,ObservedSpeciesData!$A$2:$A$4955,$A1079,ObservedSpeciesData!$D$2:$D$4955,$D1079)),AVERAGEIFS(ObservedSpeciesData!Y$2:Y$4955,ObservedSpeciesData!$A$2:$A$4955,$A1079,ObservedSpeciesData!$D$2:$D$4955,$D1079),"")</f>
        <v/>
      </c>
      <c r="Z1079" s="23" t="str">
        <f>IF(ISNUMBER(AVERAGEIFS(ObservedSpeciesData!Z$2:Z$4955,ObservedSpeciesData!$A$2:$A$4955,$A1079,ObservedSpeciesData!$D$2:$D$4955,$D1079)),AVERAGEIFS(ObservedSpeciesData!Z$2:Z$4955,ObservedSpeciesData!$A$2:$A$4955,$A1079,ObservedSpeciesData!$D$2:$D$4955,$D1079),"")</f>
        <v/>
      </c>
      <c r="AA1079" s="23" t="str">
        <f>IF(ISNUMBER(AVERAGEIFS(ObservedSpeciesData!AA$2:AA$4955,ObservedSpeciesData!$A$2:$A$4955,$A1079,ObservedSpeciesData!$D$2:$D$4955,$D1079)),AVERAGEIFS(ObservedSpeciesData!AA$2:AA$4955,ObservedSpeciesData!$A$2:$A$4955,$A1079,ObservedSpeciesData!$D$2:$D$4955,$D1079),"")</f>
        <v/>
      </c>
      <c r="AB1079" s="24" t="str">
        <f>IF(ISNUMBER(AVERAGEIFS(ObservedSpeciesData!AB$2:AB$4955,ObservedSpeciesData!$A$2:$A$4955,$A1079,ObservedSpeciesData!$D$2:$D$4955,$D1079)),AVERAGEIFS(ObservedSpeciesData!AB$2:AB$4955,ObservedSpeciesData!$A$2:$A$4955,$A1079,ObservedSpeciesData!$D$2:$D$4955,$D1079),"")</f>
        <v/>
      </c>
      <c r="AC1079" s="24" t="str">
        <f>IF(ISNUMBER(AVERAGEIFS(ObservedSpeciesData!AC$2:AC$4955,ObservedSpeciesData!$A$2:$A$4955,$A1079,ObservedSpeciesData!$D$2:$D$4955,$D1079)),AVERAGEIFS(ObservedSpeciesData!AC$2:AC$4955,ObservedSpeciesData!$A$2:$A$4955,$A1079,ObservedSpeciesData!$D$2:$D$4955,$D1079),"")</f>
        <v/>
      </c>
      <c r="AD1079" s="23" t="str">
        <f>IF(ISNUMBER(AVERAGEIFS(ObservedSpeciesData!AD$2:AD$4955,ObservedSpeciesData!$A$2:$A$4955,$A1079,ObservedSpeciesData!$D$2:$D$4955,$D1079)),AVERAGEIFS(ObservedSpeciesData!AD$2:AD$4955,ObservedSpeciesData!$A$2:$A$4955,$A1079,ObservedSpeciesData!$D$2:$D$4955,$D1079),"")</f>
        <v/>
      </c>
      <c r="AE1079" s="24" t="str">
        <f>IF(ISNUMBER(AVERAGEIFS(ObservedSpeciesData!AE$2:AE$4955,ObservedSpeciesData!$A$2:$A$4955,$A1079,ObservedSpeciesData!$D$2:$D$4955,$D1079)),AVERAGEIFS(ObservedSpeciesData!AE$2:AE$4955,ObservedSpeciesData!$A$2:$A$4955,$A1079,ObservedSpeciesData!$D$2:$D$4955,$D1079),"")</f>
        <v/>
      </c>
      <c r="AF1079" s="23"/>
      <c r="AG1079" s="24"/>
      <c r="AH1079" s="23" t="str">
        <f>IF(ISNUMBER(AVERAGEIFS(ObservedSpeciesData!AH$2:AH$4955,ObservedSpeciesData!$A$2:$A$4955,$A1079,ObservedSpeciesData!$D$2:$D$4955,$D1079)),AVERAGEIFS(ObservedSpeciesData!AH$2:AH$4955,ObservedSpeciesData!$A$2:$A$4955,$A1079,ObservedSpeciesData!$D$2:$D$4955,$D1079),"")</f>
        <v/>
      </c>
      <c r="AI1079" s="23" t="str">
        <f>IF(ISNUMBER(AVERAGEIFS(ObservedSpeciesData!AI$2:AI$4955,ObservedSpeciesData!$A$2:$A$4955,$A1079,ObservedSpeciesData!$C$2:$C$4955,$C1079,ObservedSpeciesData!$D$2:$D$4955,$D1079)),AVERAGEIFS(ObservedSpeciesData!AI$2:AI$4955,ObservedSpeciesData!$A$2:$A$4955,$A1079,ObservedSpeciesData!$C$2:$C$4955,$C1079,ObservedSpeciesData!$D$2:$D$4955,$D1079),"")</f>
        <v/>
      </c>
      <c r="AJ1079" s="2">
        <f>COUNTIFS(ObservedSpeciesData!$A$2:$A$828,$A1079,ObservedSpeciesData!$D$2:$D$828,$D1079)</f>
        <v>0</v>
      </c>
      <c r="AK1079" s="2">
        <f t="shared" si="16"/>
        <v>3</v>
      </c>
    </row>
    <row r="1080" spans="1:37" x14ac:dyDescent="0.25">
      <c r="A1080" s="14" t="s">
        <v>92</v>
      </c>
      <c r="B1080" t="s">
        <v>80</v>
      </c>
      <c r="C1080" t="s">
        <v>90</v>
      </c>
      <c r="D1080" s="13">
        <v>42354</v>
      </c>
      <c r="E1080">
        <v>1</v>
      </c>
      <c r="F1080">
        <v>350</v>
      </c>
      <c r="G1080" s="2" t="s">
        <v>87</v>
      </c>
      <c r="H1080" s="2" t="s">
        <v>12</v>
      </c>
      <c r="I1080">
        <v>10</v>
      </c>
      <c r="J1080" s="2" t="s">
        <v>77</v>
      </c>
      <c r="K1080" s="2">
        <f>IF(ISNUMBER(AVERAGEIFS(ObservedSpeciesData!K$2:K$4955,ObservedSpeciesData!$A$2:$A$4955,$A1080,ObservedSpeciesData!$D$2:$D$4955,$D1080)),AVERAGEIFS(ObservedSpeciesData!K$2:K$4955,ObservedSpeciesData!$A$2:$A$4955,$A1080,ObservedSpeciesData!$D$2:$D$4955,$D1080),"")</f>
        <v>315</v>
      </c>
      <c r="L1080" s="26" t="str">
        <f>IF(ISNUMBER(AVERAGEIFS(ObservedSpeciesData!L$2:L$4955,ObservedSpeciesData!$A$2:$A$4955,$A1080,ObservedSpeciesData!$D$2:$D$4955,$D1080)),AVERAGEIFS(ObservedSpeciesData!L$2:L$4955,ObservedSpeciesData!$A$2:$A$4955,$A1080,ObservedSpeciesData!$D$2:$D$4955,$D1080),"")</f>
        <v/>
      </c>
      <c r="M1080" s="23" t="str">
        <f>IF(ISNUMBER(AVERAGEIFS(ObservedSpeciesData!M$2:M$4955,ObservedSpeciesData!$A$2:$A$4955,$A1080,ObservedSpeciesData!$D$2:$D$4955,$D1080)),AVERAGEIFS(ObservedSpeciesData!M$2:M$4955,ObservedSpeciesData!$A$2:$A$4955,$A1080,ObservedSpeciesData!$D$2:$D$4955,$D1080),"")</f>
        <v/>
      </c>
      <c r="N1080" s="23">
        <f>IF(ISNUMBER(AVERAGEIFS(ObservedSpeciesData!N$2:N$4955,ObservedSpeciesData!$A$2:$A$4955,$A1080,ObservedSpeciesData!$D$2:$D$4955,$D1080)),AVERAGEIFS(ObservedSpeciesData!N$2:N$4955,ObservedSpeciesData!$A$2:$A$4955,$A1080,ObservedSpeciesData!$D$2:$D$4955,$D1080),"")</f>
        <v>1630.3800875555555</v>
      </c>
      <c r="O1080" s="23">
        <f>IF(ISNUMBER(AVERAGEIFS(ObservedSpeciesData!O$2:O$4955,ObservedSpeciesData!$A$2:$A$4955,$A1080,ObservedSpeciesData!$D$2:$D$4955,$D1080)),AVERAGEIFS(ObservedSpeciesData!O$2:O$4955,ObservedSpeciesData!$A$2:$A$4955,$A1080,ObservedSpeciesData!$D$2:$D$4955,$D1080),"")</f>
        <v>163.03800875555555</v>
      </c>
      <c r="P1080" s="23">
        <f>IF(ISNUMBER(AVERAGEIFS(ObservedSpeciesData!P$2:P$4955,ObservedSpeciesData!$A$2:$A$4955,$A1080,ObservedSpeciesData!$C$2:$C$4955,$C1080,ObservedSpeciesData!$D$2:$D$4955,$D1080)),AVERAGEIFS(ObservedSpeciesData!P$2:P$4955,ObservedSpeciesData!$A$2:$A$4955,$A1080,ObservedSpeciesData!$C$2:$C$4955,$C1080,ObservedSpeciesData!$D$2:$D$4955,$D1080),"")</f>
        <v>800.77494084444436</v>
      </c>
      <c r="Q1080" s="23"/>
      <c r="R1080" s="25" t="str">
        <f>IF(ISNUMBER(AVERAGEIFS(ObservedSpeciesData!R$2:R$4955,ObservedSpeciesData!$A$2:$A$4955,$A1080,ObservedSpeciesData!$D$2:$D$4955,$D1080)),AVERAGEIFS(ObservedSpeciesData!R$2:R$4955,ObservedSpeciesData!$A$2:$A$4955,$A1080,ObservedSpeciesData!$D$2:$D$4955,$D1080),"")</f>
        <v/>
      </c>
      <c r="S1080" s="25" t="str">
        <f>IF(ISNUMBER(AVERAGEIFS(ObservedSpeciesData!S$2:S$4955,ObservedSpeciesData!$A$2:$A$4955,$A1080,ObservedSpeciesData!$D$2:$D$4955,$D1080)),AVERAGEIFS(ObservedSpeciesData!S$2:S$4955,ObservedSpeciesData!$A$2:$A$4955,$A1080,ObservedSpeciesData!$D$2:$D$4955,$D1080),"")</f>
        <v/>
      </c>
      <c r="T1080" s="23" t="str">
        <f>IF(ISNUMBER(AVERAGEIFS(ObservedSpeciesData!T$2:T$4955,ObservedSpeciesData!$A$2:$A$4955,$A1080,ObservedSpeciesData!$D$2:$D$4955,$D1080)),AVERAGEIFS(ObservedSpeciesData!T$2:T$4955,ObservedSpeciesData!$A$2:$A$4955,$A1080,ObservedSpeciesData!$D$2:$D$4955,$D1080),"")</f>
        <v/>
      </c>
      <c r="U1080" s="24" t="str">
        <f>IF(ISNUMBER(AVERAGEIFS(ObservedSpeciesData!U$2:U$4955,ObservedSpeciesData!$A$2:$A$4955,$A1080,ObservedSpeciesData!$C$2:$C$4955,$C1080,ObservedSpeciesData!$D$2:$D$4955,$D1080)),AVERAGEIFS(ObservedSpeciesData!U$2:U$4955,ObservedSpeciesData!$A$2:$A$4955,$A1080,ObservedSpeciesData!$C$2:$C$4955,$C1080,ObservedSpeciesData!$D$2:$D$4955,$D1080),"")</f>
        <v/>
      </c>
      <c r="V1080" s="23" t="str">
        <f>IF(ISNUMBER(AVERAGEIFS(ObservedSpeciesData!V$2:V$4955,ObservedSpeciesData!$A$2:$A$4955,$A1080,ObservedSpeciesData!$D$2:$D$4955,$D1080)),AVERAGEIFS(ObservedSpeciesData!V$2:V$4955,ObservedSpeciesData!$A$2:$A$4955,$A1080,ObservedSpeciesData!$D$2:$D$4955,$D1080),"")</f>
        <v/>
      </c>
      <c r="W1080" s="23" t="str">
        <f>IF(ISNUMBER(AVERAGEIFS(ObservedSpeciesData!W$2:W$4955,ObservedSpeciesData!$A$2:$A$4955,$A1080,ObservedSpeciesData!$D$2:$D$4955,$D1080)),AVERAGEIFS(ObservedSpeciesData!W$2:W$4955,ObservedSpeciesData!$A$2:$A$4955,$A1080,ObservedSpeciesData!$D$2:$D$4955,$D1080),"")</f>
        <v/>
      </c>
      <c r="X1080" s="23" t="str">
        <f>IF(ISNUMBER(AVERAGEIFS(ObservedSpeciesData!X$2:X$4955,ObservedSpeciesData!$A$2:$A$4955,$A1080,ObservedSpeciesData!$D$2:$D$4955,$D1080)),AVERAGEIFS(ObservedSpeciesData!X$2:X$4955,ObservedSpeciesData!$A$2:$A$4955,$A1080,ObservedSpeciesData!$D$2:$D$4955,$D1080),"")</f>
        <v/>
      </c>
      <c r="Y1080" s="23" t="str">
        <f>IF(ISNUMBER(AVERAGEIFS(ObservedSpeciesData!Y$2:Y$4955,ObservedSpeciesData!$A$2:$A$4955,$A1080,ObservedSpeciesData!$D$2:$D$4955,$D1080)),AVERAGEIFS(ObservedSpeciesData!Y$2:Y$4955,ObservedSpeciesData!$A$2:$A$4955,$A1080,ObservedSpeciesData!$D$2:$D$4955,$D1080),"")</f>
        <v/>
      </c>
      <c r="Z1080" s="23" t="str">
        <f>IF(ISNUMBER(AVERAGEIFS(ObservedSpeciesData!Z$2:Z$4955,ObservedSpeciesData!$A$2:$A$4955,$A1080,ObservedSpeciesData!$D$2:$D$4955,$D1080)),AVERAGEIFS(ObservedSpeciesData!Z$2:Z$4955,ObservedSpeciesData!$A$2:$A$4955,$A1080,ObservedSpeciesData!$D$2:$D$4955,$D1080),"")</f>
        <v/>
      </c>
      <c r="AA1080" s="23" t="str">
        <f>IF(ISNUMBER(AVERAGEIFS(ObservedSpeciesData!AA$2:AA$4955,ObservedSpeciesData!$A$2:$A$4955,$A1080,ObservedSpeciesData!$D$2:$D$4955,$D1080)),AVERAGEIFS(ObservedSpeciesData!AA$2:AA$4955,ObservedSpeciesData!$A$2:$A$4955,$A1080,ObservedSpeciesData!$D$2:$D$4955,$D1080),"")</f>
        <v/>
      </c>
      <c r="AB1080" s="24" t="str">
        <f>IF(ISNUMBER(AVERAGEIFS(ObservedSpeciesData!AB$2:AB$4955,ObservedSpeciesData!$A$2:$A$4955,$A1080,ObservedSpeciesData!$D$2:$D$4955,$D1080)),AVERAGEIFS(ObservedSpeciesData!AB$2:AB$4955,ObservedSpeciesData!$A$2:$A$4955,$A1080,ObservedSpeciesData!$D$2:$D$4955,$D1080),"")</f>
        <v/>
      </c>
      <c r="AC1080" s="24" t="str">
        <f>IF(ISNUMBER(AVERAGEIFS(ObservedSpeciesData!AC$2:AC$4955,ObservedSpeciesData!$A$2:$A$4955,$A1080,ObservedSpeciesData!$D$2:$D$4955,$D1080)),AVERAGEIFS(ObservedSpeciesData!AC$2:AC$4955,ObservedSpeciesData!$A$2:$A$4955,$A1080,ObservedSpeciesData!$D$2:$D$4955,$D1080),"")</f>
        <v/>
      </c>
      <c r="AD1080" s="23" t="str">
        <f>IF(ISNUMBER(AVERAGEIFS(ObservedSpeciesData!AD$2:AD$4955,ObservedSpeciesData!$A$2:$A$4955,$A1080,ObservedSpeciesData!$D$2:$D$4955,$D1080)),AVERAGEIFS(ObservedSpeciesData!AD$2:AD$4955,ObservedSpeciesData!$A$2:$A$4955,$A1080,ObservedSpeciesData!$D$2:$D$4955,$D1080),"")</f>
        <v/>
      </c>
      <c r="AE1080" s="24" t="str">
        <f>IF(ISNUMBER(AVERAGEIFS(ObservedSpeciesData!AE$2:AE$4955,ObservedSpeciesData!$A$2:$A$4955,$A1080,ObservedSpeciesData!$D$2:$D$4955,$D1080)),AVERAGEIFS(ObservedSpeciesData!AE$2:AE$4955,ObservedSpeciesData!$A$2:$A$4955,$A1080,ObservedSpeciesData!$D$2:$D$4955,$D1080),"")</f>
        <v/>
      </c>
      <c r="AF1080" s="23"/>
      <c r="AG1080" s="24"/>
      <c r="AH1080" s="23" t="str">
        <f>IF(ISNUMBER(AVERAGEIFS(ObservedSpeciesData!AH$2:AH$4955,ObservedSpeciesData!$A$2:$A$4955,$A1080,ObservedSpeciesData!$D$2:$D$4955,$D1080)),AVERAGEIFS(ObservedSpeciesData!AH$2:AH$4955,ObservedSpeciesData!$A$2:$A$4955,$A1080,ObservedSpeciesData!$D$2:$D$4955,$D1080),"")</f>
        <v/>
      </c>
      <c r="AI1080" s="23" t="str">
        <f>IF(ISNUMBER(AVERAGEIFS(ObservedSpeciesData!AI$2:AI$4955,ObservedSpeciesData!$A$2:$A$4955,$A1080,ObservedSpeciesData!$C$2:$C$4955,$C1080,ObservedSpeciesData!$D$2:$D$4955,$D1080)),AVERAGEIFS(ObservedSpeciesData!AI$2:AI$4955,ObservedSpeciesData!$A$2:$A$4955,$A1080,ObservedSpeciesData!$C$2:$C$4955,$C1080,ObservedSpeciesData!$D$2:$D$4955,$D1080),"")</f>
        <v/>
      </c>
      <c r="AJ1080" s="2">
        <f>COUNTIFS(ObservedSpeciesData!$A$2:$A$828,$A1080,ObservedSpeciesData!$D$2:$D$828,$D1080)</f>
        <v>0</v>
      </c>
      <c r="AK1080" s="2">
        <f t="shared" si="16"/>
        <v>3</v>
      </c>
    </row>
    <row r="1081" spans="1:37" x14ac:dyDescent="0.25">
      <c r="A1081" s="14" t="s">
        <v>91</v>
      </c>
      <c r="B1081" t="s">
        <v>80</v>
      </c>
      <c r="C1081" t="s">
        <v>90</v>
      </c>
      <c r="D1081" s="13">
        <v>42354</v>
      </c>
      <c r="E1081">
        <v>1</v>
      </c>
      <c r="F1081">
        <v>500</v>
      </c>
      <c r="G1081" s="2" t="s">
        <v>87</v>
      </c>
      <c r="H1081" s="2" t="s">
        <v>12</v>
      </c>
      <c r="I1081">
        <v>10</v>
      </c>
      <c r="J1081" s="2" t="s">
        <v>77</v>
      </c>
      <c r="K1081" s="2">
        <f>IF(ISNUMBER(AVERAGEIFS(ObservedSpeciesData!K$2:K$4955,ObservedSpeciesData!$A$2:$A$4955,$A1081,ObservedSpeciesData!$D$2:$D$4955,$D1081)),AVERAGEIFS(ObservedSpeciesData!K$2:K$4955,ObservedSpeciesData!$A$2:$A$4955,$A1081,ObservedSpeciesData!$D$2:$D$4955,$D1081),"")</f>
        <v>450</v>
      </c>
      <c r="L1081" s="26" t="str">
        <f>IF(ISNUMBER(AVERAGEIFS(ObservedSpeciesData!L$2:L$4955,ObservedSpeciesData!$A$2:$A$4955,$A1081,ObservedSpeciesData!$D$2:$D$4955,$D1081)),AVERAGEIFS(ObservedSpeciesData!L$2:L$4955,ObservedSpeciesData!$A$2:$A$4955,$A1081,ObservedSpeciesData!$D$2:$D$4955,$D1081),"")</f>
        <v/>
      </c>
      <c r="M1081" s="23" t="str">
        <f>IF(ISNUMBER(AVERAGEIFS(ObservedSpeciesData!M$2:M$4955,ObservedSpeciesData!$A$2:$A$4955,$A1081,ObservedSpeciesData!$D$2:$D$4955,$D1081)),AVERAGEIFS(ObservedSpeciesData!M$2:M$4955,ObservedSpeciesData!$A$2:$A$4955,$A1081,ObservedSpeciesData!$D$2:$D$4955,$D1081),"")</f>
        <v/>
      </c>
      <c r="N1081" s="23">
        <f>IF(ISNUMBER(AVERAGEIFS(ObservedSpeciesData!N$2:N$4955,ObservedSpeciesData!$A$2:$A$4955,$A1081,ObservedSpeciesData!$D$2:$D$4955,$D1081)),AVERAGEIFS(ObservedSpeciesData!N$2:N$4955,ObservedSpeciesData!$A$2:$A$4955,$A1081,ObservedSpeciesData!$D$2:$D$4955,$D1081),"")</f>
        <v>2086.5580840000002</v>
      </c>
      <c r="O1081" s="23">
        <f>IF(ISNUMBER(AVERAGEIFS(ObservedSpeciesData!O$2:O$4955,ObservedSpeciesData!$A$2:$A$4955,$A1081,ObservedSpeciesData!$D$2:$D$4955,$D1081)),AVERAGEIFS(ObservedSpeciesData!O$2:O$4955,ObservedSpeciesData!$A$2:$A$4955,$A1081,ObservedSpeciesData!$D$2:$D$4955,$D1081),"")</f>
        <v>208.65580839999998</v>
      </c>
      <c r="P1081" s="23">
        <f>IF(ISNUMBER(AVERAGEIFS(ObservedSpeciesData!P$2:P$4955,ObservedSpeciesData!$A$2:$A$4955,$A1081,ObservedSpeciesData!$C$2:$C$4955,$C1081,ObservedSpeciesData!$D$2:$D$4955,$D1081)),AVERAGEIFS(ObservedSpeciesData!P$2:P$4955,ObservedSpeciesData!$A$2:$A$4955,$A1081,ObservedSpeciesData!$C$2:$C$4955,$C1081,ObservedSpeciesData!$D$2:$D$4955,$D1081),"")</f>
        <v>962.11696542222217</v>
      </c>
      <c r="Q1081" s="23"/>
      <c r="R1081" s="25" t="str">
        <f>IF(ISNUMBER(AVERAGEIFS(ObservedSpeciesData!R$2:R$4955,ObservedSpeciesData!$A$2:$A$4955,$A1081,ObservedSpeciesData!$D$2:$D$4955,$D1081)),AVERAGEIFS(ObservedSpeciesData!R$2:R$4955,ObservedSpeciesData!$A$2:$A$4955,$A1081,ObservedSpeciesData!$D$2:$D$4955,$D1081),"")</f>
        <v/>
      </c>
      <c r="S1081" s="25" t="str">
        <f>IF(ISNUMBER(AVERAGEIFS(ObservedSpeciesData!S$2:S$4955,ObservedSpeciesData!$A$2:$A$4955,$A1081,ObservedSpeciesData!$D$2:$D$4955,$D1081)),AVERAGEIFS(ObservedSpeciesData!S$2:S$4955,ObservedSpeciesData!$A$2:$A$4955,$A1081,ObservedSpeciesData!$D$2:$D$4955,$D1081),"")</f>
        <v/>
      </c>
      <c r="T1081" s="23" t="str">
        <f>IF(ISNUMBER(AVERAGEIFS(ObservedSpeciesData!T$2:T$4955,ObservedSpeciesData!$A$2:$A$4955,$A1081,ObservedSpeciesData!$D$2:$D$4955,$D1081)),AVERAGEIFS(ObservedSpeciesData!T$2:T$4955,ObservedSpeciesData!$A$2:$A$4955,$A1081,ObservedSpeciesData!$D$2:$D$4955,$D1081),"")</f>
        <v/>
      </c>
      <c r="U1081" s="24" t="str">
        <f>IF(ISNUMBER(AVERAGEIFS(ObservedSpeciesData!U$2:U$4955,ObservedSpeciesData!$A$2:$A$4955,$A1081,ObservedSpeciesData!$C$2:$C$4955,$C1081,ObservedSpeciesData!$D$2:$D$4955,$D1081)),AVERAGEIFS(ObservedSpeciesData!U$2:U$4955,ObservedSpeciesData!$A$2:$A$4955,$A1081,ObservedSpeciesData!$C$2:$C$4955,$C1081,ObservedSpeciesData!$D$2:$D$4955,$D1081),"")</f>
        <v/>
      </c>
      <c r="V1081" s="23" t="str">
        <f>IF(ISNUMBER(AVERAGEIFS(ObservedSpeciesData!V$2:V$4955,ObservedSpeciesData!$A$2:$A$4955,$A1081,ObservedSpeciesData!$D$2:$D$4955,$D1081)),AVERAGEIFS(ObservedSpeciesData!V$2:V$4955,ObservedSpeciesData!$A$2:$A$4955,$A1081,ObservedSpeciesData!$D$2:$D$4955,$D1081),"")</f>
        <v/>
      </c>
      <c r="W1081" s="23" t="str">
        <f>IF(ISNUMBER(AVERAGEIFS(ObservedSpeciesData!W$2:W$4955,ObservedSpeciesData!$A$2:$A$4955,$A1081,ObservedSpeciesData!$D$2:$D$4955,$D1081)),AVERAGEIFS(ObservedSpeciesData!W$2:W$4955,ObservedSpeciesData!$A$2:$A$4955,$A1081,ObservedSpeciesData!$D$2:$D$4955,$D1081),"")</f>
        <v/>
      </c>
      <c r="X1081" s="23" t="str">
        <f>IF(ISNUMBER(AVERAGEIFS(ObservedSpeciesData!X$2:X$4955,ObservedSpeciesData!$A$2:$A$4955,$A1081,ObservedSpeciesData!$D$2:$D$4955,$D1081)),AVERAGEIFS(ObservedSpeciesData!X$2:X$4955,ObservedSpeciesData!$A$2:$A$4955,$A1081,ObservedSpeciesData!$D$2:$D$4955,$D1081),"")</f>
        <v/>
      </c>
      <c r="Y1081" s="23" t="str">
        <f>IF(ISNUMBER(AVERAGEIFS(ObservedSpeciesData!Y$2:Y$4955,ObservedSpeciesData!$A$2:$A$4955,$A1081,ObservedSpeciesData!$D$2:$D$4955,$D1081)),AVERAGEIFS(ObservedSpeciesData!Y$2:Y$4955,ObservedSpeciesData!$A$2:$A$4955,$A1081,ObservedSpeciesData!$D$2:$D$4955,$D1081),"")</f>
        <v/>
      </c>
      <c r="Z1081" s="23" t="str">
        <f>IF(ISNUMBER(AVERAGEIFS(ObservedSpeciesData!Z$2:Z$4955,ObservedSpeciesData!$A$2:$A$4955,$A1081,ObservedSpeciesData!$D$2:$D$4955,$D1081)),AVERAGEIFS(ObservedSpeciesData!Z$2:Z$4955,ObservedSpeciesData!$A$2:$A$4955,$A1081,ObservedSpeciesData!$D$2:$D$4955,$D1081),"")</f>
        <v/>
      </c>
      <c r="AA1081" s="23" t="str">
        <f>IF(ISNUMBER(AVERAGEIFS(ObservedSpeciesData!AA$2:AA$4955,ObservedSpeciesData!$A$2:$A$4955,$A1081,ObservedSpeciesData!$D$2:$D$4955,$D1081)),AVERAGEIFS(ObservedSpeciesData!AA$2:AA$4955,ObservedSpeciesData!$A$2:$A$4955,$A1081,ObservedSpeciesData!$D$2:$D$4955,$D1081),"")</f>
        <v/>
      </c>
      <c r="AB1081" s="24" t="str">
        <f>IF(ISNUMBER(AVERAGEIFS(ObservedSpeciesData!AB$2:AB$4955,ObservedSpeciesData!$A$2:$A$4955,$A1081,ObservedSpeciesData!$D$2:$D$4955,$D1081)),AVERAGEIFS(ObservedSpeciesData!AB$2:AB$4955,ObservedSpeciesData!$A$2:$A$4955,$A1081,ObservedSpeciesData!$D$2:$D$4955,$D1081),"")</f>
        <v/>
      </c>
      <c r="AC1081" s="24" t="str">
        <f>IF(ISNUMBER(AVERAGEIFS(ObservedSpeciesData!AC$2:AC$4955,ObservedSpeciesData!$A$2:$A$4955,$A1081,ObservedSpeciesData!$D$2:$D$4955,$D1081)),AVERAGEIFS(ObservedSpeciesData!AC$2:AC$4955,ObservedSpeciesData!$A$2:$A$4955,$A1081,ObservedSpeciesData!$D$2:$D$4955,$D1081),"")</f>
        <v/>
      </c>
      <c r="AD1081" s="23" t="str">
        <f>IF(ISNUMBER(AVERAGEIFS(ObservedSpeciesData!AD$2:AD$4955,ObservedSpeciesData!$A$2:$A$4955,$A1081,ObservedSpeciesData!$D$2:$D$4955,$D1081)),AVERAGEIFS(ObservedSpeciesData!AD$2:AD$4955,ObservedSpeciesData!$A$2:$A$4955,$A1081,ObservedSpeciesData!$D$2:$D$4955,$D1081),"")</f>
        <v/>
      </c>
      <c r="AE1081" s="24" t="str">
        <f>IF(ISNUMBER(AVERAGEIFS(ObservedSpeciesData!AE$2:AE$4955,ObservedSpeciesData!$A$2:$A$4955,$A1081,ObservedSpeciesData!$D$2:$D$4955,$D1081)),AVERAGEIFS(ObservedSpeciesData!AE$2:AE$4955,ObservedSpeciesData!$A$2:$A$4955,$A1081,ObservedSpeciesData!$D$2:$D$4955,$D1081),"")</f>
        <v/>
      </c>
      <c r="AF1081" s="23"/>
      <c r="AG1081" s="24"/>
      <c r="AH1081" s="23" t="str">
        <f>IF(ISNUMBER(AVERAGEIFS(ObservedSpeciesData!AH$2:AH$4955,ObservedSpeciesData!$A$2:$A$4955,$A1081,ObservedSpeciesData!$D$2:$D$4955,$D1081)),AVERAGEIFS(ObservedSpeciesData!AH$2:AH$4955,ObservedSpeciesData!$A$2:$A$4955,$A1081,ObservedSpeciesData!$D$2:$D$4955,$D1081),"")</f>
        <v/>
      </c>
      <c r="AI1081" s="23" t="str">
        <f>IF(ISNUMBER(AVERAGEIFS(ObservedSpeciesData!AI$2:AI$4955,ObservedSpeciesData!$A$2:$A$4955,$A1081,ObservedSpeciesData!$C$2:$C$4955,$C1081,ObservedSpeciesData!$D$2:$D$4955,$D1081)),AVERAGEIFS(ObservedSpeciesData!AI$2:AI$4955,ObservedSpeciesData!$A$2:$A$4955,$A1081,ObservedSpeciesData!$C$2:$C$4955,$C1081,ObservedSpeciesData!$D$2:$D$4955,$D1081),"")</f>
        <v/>
      </c>
      <c r="AJ1081" s="2">
        <f>COUNTIFS(ObservedSpeciesData!$A$2:$A$828,$A1081,ObservedSpeciesData!$D$2:$D$828,$D1081)</f>
        <v>0</v>
      </c>
      <c r="AK1081" s="2">
        <f t="shared" si="16"/>
        <v>3</v>
      </c>
    </row>
    <row r="1082" spans="1:37" x14ac:dyDescent="0.25">
      <c r="A1082" s="14" t="s">
        <v>96</v>
      </c>
      <c r="B1082" t="s">
        <v>80</v>
      </c>
      <c r="C1082" t="s">
        <v>90</v>
      </c>
      <c r="D1082" s="13">
        <v>42393</v>
      </c>
      <c r="E1082">
        <v>1</v>
      </c>
      <c r="F1082">
        <v>0</v>
      </c>
      <c r="G1082" s="2" t="s">
        <v>87</v>
      </c>
      <c r="H1082" s="2" t="s">
        <v>12</v>
      </c>
      <c r="I1082">
        <v>11</v>
      </c>
      <c r="J1082" s="2" t="s">
        <v>88</v>
      </c>
      <c r="K1082" s="2">
        <f>IF(ISNUMBER(AVERAGEIFS(ObservedSpeciesData!K$2:K$4955,ObservedSpeciesData!$A$2:$A$4955,$A1082,ObservedSpeciesData!$D$2:$D$4955,$D1082)),AVERAGEIFS(ObservedSpeciesData!K$2:K$4955,ObservedSpeciesData!$A$2:$A$4955,$A1082,ObservedSpeciesData!$D$2:$D$4955,$D1082),"")</f>
        <v>0</v>
      </c>
      <c r="L1082" s="26">
        <f>IF(ISNUMBER(AVERAGEIFS(ObservedSpeciesData!L$2:L$4955,ObservedSpeciesData!$A$2:$A$4955,$A1082,ObservedSpeciesData!$D$2:$D$4955,$D1082)),AVERAGEIFS(ObservedSpeciesData!L$2:L$4955,ObservedSpeciesData!$A$2:$A$4955,$A1082,ObservedSpeciesData!$D$2:$D$4955,$D1082),"")</f>
        <v>3175</v>
      </c>
      <c r="M1082" s="23">
        <f>IF(ISNUMBER(AVERAGEIFS(ObservedSpeciesData!M$2:M$4955,ObservedSpeciesData!$A$2:$A$4955,$A1082,ObservedSpeciesData!$D$2:$D$4955,$D1082)),AVERAGEIFS(ObservedSpeciesData!M$2:M$4955,ObservedSpeciesData!$A$2:$A$4955,$A1082,ObservedSpeciesData!$D$2:$D$4955,$D1082),"")</f>
        <v>317.49999999999994</v>
      </c>
      <c r="N1082" s="23" t="str">
        <f>IF(ISNUMBER(AVERAGEIFS(ObservedSpeciesData!N$2:N$4955,ObservedSpeciesData!$A$2:$A$4955,$A1082,ObservedSpeciesData!$D$2:$D$4955,$D1082)),AVERAGEIFS(ObservedSpeciesData!N$2:N$4955,ObservedSpeciesData!$A$2:$A$4955,$A1082,ObservedSpeciesData!$D$2:$D$4955,$D1082),"")</f>
        <v/>
      </c>
      <c r="O1082" s="23" t="str">
        <f>IF(ISNUMBER(AVERAGEIFS(ObservedSpeciesData!O$2:O$4955,ObservedSpeciesData!$A$2:$A$4955,$A1082,ObservedSpeciesData!$D$2:$D$4955,$D1082)),AVERAGEIFS(ObservedSpeciesData!O$2:O$4955,ObservedSpeciesData!$A$2:$A$4955,$A1082,ObservedSpeciesData!$D$2:$D$4955,$D1082),"")</f>
        <v/>
      </c>
      <c r="P1082" s="23" t="str">
        <f>IF(ISNUMBER(AVERAGEIFS(ObservedSpeciesData!P$2:P$4955,ObservedSpeciesData!$A$2:$A$4955,$A1082,ObservedSpeciesData!$C$2:$C$4955,$C1082,ObservedSpeciesData!$D$2:$D$4955,$D1082)),AVERAGEIFS(ObservedSpeciesData!P$2:P$4955,ObservedSpeciesData!$A$2:$A$4955,$A1082,ObservedSpeciesData!$C$2:$C$4955,$C1082,ObservedSpeciesData!$D$2:$D$4955,$D1082),"")</f>
        <v/>
      </c>
      <c r="Q1082" s="23"/>
      <c r="R1082" s="25" t="str">
        <f>IF(ISNUMBER(AVERAGEIFS(ObservedSpeciesData!R$2:R$4955,ObservedSpeciesData!$A$2:$A$4955,$A1082,ObservedSpeciesData!$D$2:$D$4955,$D1082)),AVERAGEIFS(ObservedSpeciesData!R$2:R$4955,ObservedSpeciesData!$A$2:$A$4955,$A1082,ObservedSpeciesData!$D$2:$D$4955,$D1082),"")</f>
        <v/>
      </c>
      <c r="S1082" s="25" t="str">
        <f>IF(ISNUMBER(AVERAGEIFS(ObservedSpeciesData!S$2:S$4955,ObservedSpeciesData!$A$2:$A$4955,$A1082,ObservedSpeciesData!$D$2:$D$4955,$D1082)),AVERAGEIFS(ObservedSpeciesData!S$2:S$4955,ObservedSpeciesData!$A$2:$A$4955,$A1082,ObservedSpeciesData!$D$2:$D$4955,$D1082),"")</f>
        <v/>
      </c>
      <c r="T1082" s="23" t="str">
        <f>IF(ISNUMBER(AVERAGEIFS(ObservedSpeciesData!T$2:T$4955,ObservedSpeciesData!$A$2:$A$4955,$A1082,ObservedSpeciesData!$D$2:$D$4955,$D1082)),AVERAGEIFS(ObservedSpeciesData!T$2:T$4955,ObservedSpeciesData!$A$2:$A$4955,$A1082,ObservedSpeciesData!$D$2:$D$4955,$D1082),"")</f>
        <v/>
      </c>
      <c r="U1082" s="24" t="str">
        <f>IF(ISNUMBER(AVERAGEIFS(ObservedSpeciesData!U$2:U$4955,ObservedSpeciesData!$A$2:$A$4955,$A1082,ObservedSpeciesData!$C$2:$C$4955,$C1082,ObservedSpeciesData!$D$2:$D$4955,$D1082)),AVERAGEIFS(ObservedSpeciesData!U$2:U$4955,ObservedSpeciesData!$A$2:$A$4955,$A1082,ObservedSpeciesData!$C$2:$C$4955,$C1082,ObservedSpeciesData!$D$2:$D$4955,$D1082),"")</f>
        <v/>
      </c>
      <c r="V1082" s="23" t="str">
        <f>IF(ISNUMBER(AVERAGEIFS(ObservedSpeciesData!V$2:V$4955,ObservedSpeciesData!$A$2:$A$4955,$A1082,ObservedSpeciesData!$D$2:$D$4955,$D1082)),AVERAGEIFS(ObservedSpeciesData!V$2:V$4955,ObservedSpeciesData!$A$2:$A$4955,$A1082,ObservedSpeciesData!$D$2:$D$4955,$D1082),"")</f>
        <v/>
      </c>
      <c r="W1082" s="23" t="str">
        <f>IF(ISNUMBER(AVERAGEIFS(ObservedSpeciesData!W$2:W$4955,ObservedSpeciesData!$A$2:$A$4955,$A1082,ObservedSpeciesData!$D$2:$D$4955,$D1082)),AVERAGEIFS(ObservedSpeciesData!W$2:W$4955,ObservedSpeciesData!$A$2:$A$4955,$A1082,ObservedSpeciesData!$D$2:$D$4955,$D1082),"")</f>
        <v/>
      </c>
      <c r="X1082" s="23" t="str">
        <f>IF(ISNUMBER(AVERAGEIFS(ObservedSpeciesData!X$2:X$4955,ObservedSpeciesData!$A$2:$A$4955,$A1082,ObservedSpeciesData!$D$2:$D$4955,$D1082)),AVERAGEIFS(ObservedSpeciesData!X$2:X$4955,ObservedSpeciesData!$A$2:$A$4955,$A1082,ObservedSpeciesData!$D$2:$D$4955,$D1082),"")</f>
        <v/>
      </c>
      <c r="Y1082" s="23" t="str">
        <f>IF(ISNUMBER(AVERAGEIFS(ObservedSpeciesData!Y$2:Y$4955,ObservedSpeciesData!$A$2:$A$4955,$A1082,ObservedSpeciesData!$D$2:$D$4955,$D1082)),AVERAGEIFS(ObservedSpeciesData!Y$2:Y$4955,ObservedSpeciesData!$A$2:$A$4955,$A1082,ObservedSpeciesData!$D$2:$D$4955,$D1082),"")</f>
        <v/>
      </c>
      <c r="Z1082" s="23" t="str">
        <f>IF(ISNUMBER(AVERAGEIFS(ObservedSpeciesData!Z$2:Z$4955,ObservedSpeciesData!$A$2:$A$4955,$A1082,ObservedSpeciesData!$D$2:$D$4955,$D1082)),AVERAGEIFS(ObservedSpeciesData!Z$2:Z$4955,ObservedSpeciesData!$A$2:$A$4955,$A1082,ObservedSpeciesData!$D$2:$D$4955,$D1082),"")</f>
        <v/>
      </c>
      <c r="AA1082" s="23" t="str">
        <f>IF(ISNUMBER(AVERAGEIFS(ObservedSpeciesData!AA$2:AA$4955,ObservedSpeciesData!$A$2:$A$4955,$A1082,ObservedSpeciesData!$D$2:$D$4955,$D1082)),AVERAGEIFS(ObservedSpeciesData!AA$2:AA$4955,ObservedSpeciesData!$A$2:$A$4955,$A1082,ObservedSpeciesData!$D$2:$D$4955,$D1082),"")</f>
        <v/>
      </c>
      <c r="AB1082" s="24" t="str">
        <f>IF(ISNUMBER(AVERAGEIFS(ObservedSpeciesData!AB$2:AB$4955,ObservedSpeciesData!$A$2:$A$4955,$A1082,ObservedSpeciesData!$D$2:$D$4955,$D1082)),AVERAGEIFS(ObservedSpeciesData!AB$2:AB$4955,ObservedSpeciesData!$A$2:$A$4955,$A1082,ObservedSpeciesData!$D$2:$D$4955,$D1082),"")</f>
        <v/>
      </c>
      <c r="AC1082" s="24" t="str">
        <f>IF(ISNUMBER(AVERAGEIFS(ObservedSpeciesData!AC$2:AC$4955,ObservedSpeciesData!$A$2:$A$4955,$A1082,ObservedSpeciesData!$D$2:$D$4955,$D1082)),AVERAGEIFS(ObservedSpeciesData!AC$2:AC$4955,ObservedSpeciesData!$A$2:$A$4955,$A1082,ObservedSpeciesData!$D$2:$D$4955,$D1082),"")</f>
        <v/>
      </c>
      <c r="AD1082" s="23" t="str">
        <f>IF(ISNUMBER(AVERAGEIFS(ObservedSpeciesData!AD$2:AD$4955,ObservedSpeciesData!$A$2:$A$4955,$A1082,ObservedSpeciesData!$D$2:$D$4955,$D1082)),AVERAGEIFS(ObservedSpeciesData!AD$2:AD$4955,ObservedSpeciesData!$A$2:$A$4955,$A1082,ObservedSpeciesData!$D$2:$D$4955,$D1082),"")</f>
        <v/>
      </c>
      <c r="AE1082" s="24" t="str">
        <f>IF(ISNUMBER(AVERAGEIFS(ObservedSpeciesData!AE$2:AE$4955,ObservedSpeciesData!$A$2:$A$4955,$A1082,ObservedSpeciesData!$D$2:$D$4955,$D1082)),AVERAGEIFS(ObservedSpeciesData!AE$2:AE$4955,ObservedSpeciesData!$A$2:$A$4955,$A1082,ObservedSpeciesData!$D$2:$D$4955,$D1082),"")</f>
        <v/>
      </c>
      <c r="AF1082" s="23"/>
      <c r="AG1082" s="24"/>
      <c r="AH1082" s="23" t="str">
        <f>IF(ISNUMBER(AVERAGEIFS(ObservedSpeciesData!AH$2:AH$4955,ObservedSpeciesData!$A$2:$A$4955,$A1082,ObservedSpeciesData!$D$2:$D$4955,$D1082)),AVERAGEIFS(ObservedSpeciesData!AH$2:AH$4955,ObservedSpeciesData!$A$2:$A$4955,$A1082,ObservedSpeciesData!$D$2:$D$4955,$D1082),"")</f>
        <v/>
      </c>
      <c r="AI1082" s="23" t="str">
        <f>IF(ISNUMBER(AVERAGEIFS(ObservedSpeciesData!AI$2:AI$4955,ObservedSpeciesData!$A$2:$A$4955,$A1082,ObservedSpeciesData!$C$2:$C$4955,$C1082,ObservedSpeciesData!$D$2:$D$4955,$D1082)),AVERAGEIFS(ObservedSpeciesData!AI$2:AI$4955,ObservedSpeciesData!$A$2:$A$4955,$A1082,ObservedSpeciesData!$C$2:$C$4955,$C1082,ObservedSpeciesData!$D$2:$D$4955,$D1082),"")</f>
        <v/>
      </c>
      <c r="AJ1082" s="2">
        <f>COUNTIFS(ObservedSpeciesData!$A$2:$A$828,$A1082,ObservedSpeciesData!$D$2:$D$828,$D1082)</f>
        <v>0</v>
      </c>
      <c r="AK1082" s="2">
        <f t="shared" si="16"/>
        <v>1</v>
      </c>
    </row>
    <row r="1083" spans="1:37" x14ac:dyDescent="0.25">
      <c r="A1083" s="14" t="s">
        <v>95</v>
      </c>
      <c r="B1083" t="s">
        <v>80</v>
      </c>
      <c r="C1083" t="s">
        <v>90</v>
      </c>
      <c r="D1083" s="13">
        <v>42393</v>
      </c>
      <c r="E1083">
        <v>1</v>
      </c>
      <c r="F1083">
        <v>50</v>
      </c>
      <c r="G1083" s="2" t="s">
        <v>87</v>
      </c>
      <c r="H1083" s="2" t="s">
        <v>12</v>
      </c>
      <c r="I1083">
        <v>11</v>
      </c>
      <c r="J1083" s="2" t="s">
        <v>88</v>
      </c>
      <c r="K1083" s="2">
        <f>IF(ISNUMBER(AVERAGEIFS(ObservedSpeciesData!K$2:K$4955,ObservedSpeciesData!$A$2:$A$4955,$A1083,ObservedSpeciesData!$D$2:$D$4955,$D1083)),AVERAGEIFS(ObservedSpeciesData!K$2:K$4955,ObservedSpeciesData!$A$2:$A$4955,$A1083,ObservedSpeciesData!$D$2:$D$4955,$D1083),"")</f>
        <v>45</v>
      </c>
      <c r="L1083" s="26">
        <f>IF(ISNUMBER(AVERAGEIFS(ObservedSpeciesData!L$2:L$4955,ObservedSpeciesData!$A$2:$A$4955,$A1083,ObservedSpeciesData!$D$2:$D$4955,$D1083)),AVERAGEIFS(ObservedSpeciesData!L$2:L$4955,ObservedSpeciesData!$A$2:$A$4955,$A1083,ObservedSpeciesData!$D$2:$D$4955,$D1083),"")</f>
        <v>3164</v>
      </c>
      <c r="M1083" s="23">
        <f>IF(ISNUMBER(AVERAGEIFS(ObservedSpeciesData!M$2:M$4955,ObservedSpeciesData!$A$2:$A$4955,$A1083,ObservedSpeciesData!$D$2:$D$4955,$D1083)),AVERAGEIFS(ObservedSpeciesData!M$2:M$4955,ObservedSpeciesData!$A$2:$A$4955,$A1083,ObservedSpeciesData!$D$2:$D$4955,$D1083),"")</f>
        <v>316.40000000000003</v>
      </c>
      <c r="N1083" s="23" t="str">
        <f>IF(ISNUMBER(AVERAGEIFS(ObservedSpeciesData!N$2:N$4955,ObservedSpeciesData!$A$2:$A$4955,$A1083,ObservedSpeciesData!$D$2:$D$4955,$D1083)),AVERAGEIFS(ObservedSpeciesData!N$2:N$4955,ObservedSpeciesData!$A$2:$A$4955,$A1083,ObservedSpeciesData!$D$2:$D$4955,$D1083),"")</f>
        <v/>
      </c>
      <c r="O1083" s="23" t="str">
        <f>IF(ISNUMBER(AVERAGEIFS(ObservedSpeciesData!O$2:O$4955,ObservedSpeciesData!$A$2:$A$4955,$A1083,ObservedSpeciesData!$D$2:$D$4955,$D1083)),AVERAGEIFS(ObservedSpeciesData!O$2:O$4955,ObservedSpeciesData!$A$2:$A$4955,$A1083,ObservedSpeciesData!$D$2:$D$4955,$D1083),"")</f>
        <v/>
      </c>
      <c r="P1083" s="23" t="str">
        <f>IF(ISNUMBER(AVERAGEIFS(ObservedSpeciesData!P$2:P$4955,ObservedSpeciesData!$A$2:$A$4955,$A1083,ObservedSpeciesData!$C$2:$C$4955,$C1083,ObservedSpeciesData!$D$2:$D$4955,$D1083)),AVERAGEIFS(ObservedSpeciesData!P$2:P$4955,ObservedSpeciesData!$A$2:$A$4955,$A1083,ObservedSpeciesData!$C$2:$C$4955,$C1083,ObservedSpeciesData!$D$2:$D$4955,$D1083),"")</f>
        <v/>
      </c>
      <c r="Q1083" s="23"/>
      <c r="R1083" s="25" t="str">
        <f>IF(ISNUMBER(AVERAGEIFS(ObservedSpeciesData!R$2:R$4955,ObservedSpeciesData!$A$2:$A$4955,$A1083,ObservedSpeciesData!$D$2:$D$4955,$D1083)),AVERAGEIFS(ObservedSpeciesData!R$2:R$4955,ObservedSpeciesData!$A$2:$A$4955,$A1083,ObservedSpeciesData!$D$2:$D$4955,$D1083),"")</f>
        <v/>
      </c>
      <c r="S1083" s="25" t="str">
        <f>IF(ISNUMBER(AVERAGEIFS(ObservedSpeciesData!S$2:S$4955,ObservedSpeciesData!$A$2:$A$4955,$A1083,ObservedSpeciesData!$D$2:$D$4955,$D1083)),AVERAGEIFS(ObservedSpeciesData!S$2:S$4955,ObservedSpeciesData!$A$2:$A$4955,$A1083,ObservedSpeciesData!$D$2:$D$4955,$D1083),"")</f>
        <v/>
      </c>
      <c r="T1083" s="23" t="str">
        <f>IF(ISNUMBER(AVERAGEIFS(ObservedSpeciesData!T$2:T$4955,ObservedSpeciesData!$A$2:$A$4955,$A1083,ObservedSpeciesData!$D$2:$D$4955,$D1083)),AVERAGEIFS(ObservedSpeciesData!T$2:T$4955,ObservedSpeciesData!$A$2:$A$4955,$A1083,ObservedSpeciesData!$D$2:$D$4955,$D1083),"")</f>
        <v/>
      </c>
      <c r="U1083" s="24" t="str">
        <f>IF(ISNUMBER(AVERAGEIFS(ObservedSpeciesData!U$2:U$4955,ObservedSpeciesData!$A$2:$A$4955,$A1083,ObservedSpeciesData!$C$2:$C$4955,$C1083,ObservedSpeciesData!$D$2:$D$4955,$D1083)),AVERAGEIFS(ObservedSpeciesData!U$2:U$4955,ObservedSpeciesData!$A$2:$A$4955,$A1083,ObservedSpeciesData!$C$2:$C$4955,$C1083,ObservedSpeciesData!$D$2:$D$4955,$D1083),"")</f>
        <v/>
      </c>
      <c r="V1083" s="23" t="str">
        <f>IF(ISNUMBER(AVERAGEIFS(ObservedSpeciesData!V$2:V$4955,ObservedSpeciesData!$A$2:$A$4955,$A1083,ObservedSpeciesData!$D$2:$D$4955,$D1083)),AVERAGEIFS(ObservedSpeciesData!V$2:V$4955,ObservedSpeciesData!$A$2:$A$4955,$A1083,ObservedSpeciesData!$D$2:$D$4955,$D1083),"")</f>
        <v/>
      </c>
      <c r="W1083" s="23" t="str">
        <f>IF(ISNUMBER(AVERAGEIFS(ObservedSpeciesData!W$2:W$4955,ObservedSpeciesData!$A$2:$A$4955,$A1083,ObservedSpeciesData!$D$2:$D$4955,$D1083)),AVERAGEIFS(ObservedSpeciesData!W$2:W$4955,ObservedSpeciesData!$A$2:$A$4955,$A1083,ObservedSpeciesData!$D$2:$D$4955,$D1083),"")</f>
        <v/>
      </c>
      <c r="X1083" s="23" t="str">
        <f>IF(ISNUMBER(AVERAGEIFS(ObservedSpeciesData!X$2:X$4955,ObservedSpeciesData!$A$2:$A$4955,$A1083,ObservedSpeciesData!$D$2:$D$4955,$D1083)),AVERAGEIFS(ObservedSpeciesData!X$2:X$4955,ObservedSpeciesData!$A$2:$A$4955,$A1083,ObservedSpeciesData!$D$2:$D$4955,$D1083),"")</f>
        <v/>
      </c>
      <c r="Y1083" s="23" t="str">
        <f>IF(ISNUMBER(AVERAGEIFS(ObservedSpeciesData!Y$2:Y$4955,ObservedSpeciesData!$A$2:$A$4955,$A1083,ObservedSpeciesData!$D$2:$D$4955,$D1083)),AVERAGEIFS(ObservedSpeciesData!Y$2:Y$4955,ObservedSpeciesData!$A$2:$A$4955,$A1083,ObservedSpeciesData!$D$2:$D$4955,$D1083),"")</f>
        <v/>
      </c>
      <c r="Z1083" s="23" t="str">
        <f>IF(ISNUMBER(AVERAGEIFS(ObservedSpeciesData!Z$2:Z$4955,ObservedSpeciesData!$A$2:$A$4955,$A1083,ObservedSpeciesData!$D$2:$D$4955,$D1083)),AVERAGEIFS(ObservedSpeciesData!Z$2:Z$4955,ObservedSpeciesData!$A$2:$A$4955,$A1083,ObservedSpeciesData!$D$2:$D$4955,$D1083),"")</f>
        <v/>
      </c>
      <c r="AA1083" s="23" t="str">
        <f>IF(ISNUMBER(AVERAGEIFS(ObservedSpeciesData!AA$2:AA$4955,ObservedSpeciesData!$A$2:$A$4955,$A1083,ObservedSpeciesData!$D$2:$D$4955,$D1083)),AVERAGEIFS(ObservedSpeciesData!AA$2:AA$4955,ObservedSpeciesData!$A$2:$A$4955,$A1083,ObservedSpeciesData!$D$2:$D$4955,$D1083),"")</f>
        <v/>
      </c>
      <c r="AB1083" s="24" t="str">
        <f>IF(ISNUMBER(AVERAGEIFS(ObservedSpeciesData!AB$2:AB$4955,ObservedSpeciesData!$A$2:$A$4955,$A1083,ObservedSpeciesData!$D$2:$D$4955,$D1083)),AVERAGEIFS(ObservedSpeciesData!AB$2:AB$4955,ObservedSpeciesData!$A$2:$A$4955,$A1083,ObservedSpeciesData!$D$2:$D$4955,$D1083),"")</f>
        <v/>
      </c>
      <c r="AC1083" s="24" t="str">
        <f>IF(ISNUMBER(AVERAGEIFS(ObservedSpeciesData!AC$2:AC$4955,ObservedSpeciesData!$A$2:$A$4955,$A1083,ObservedSpeciesData!$D$2:$D$4955,$D1083)),AVERAGEIFS(ObservedSpeciesData!AC$2:AC$4955,ObservedSpeciesData!$A$2:$A$4955,$A1083,ObservedSpeciesData!$D$2:$D$4955,$D1083),"")</f>
        <v/>
      </c>
      <c r="AD1083" s="23" t="str">
        <f>IF(ISNUMBER(AVERAGEIFS(ObservedSpeciesData!AD$2:AD$4955,ObservedSpeciesData!$A$2:$A$4955,$A1083,ObservedSpeciesData!$D$2:$D$4955,$D1083)),AVERAGEIFS(ObservedSpeciesData!AD$2:AD$4955,ObservedSpeciesData!$A$2:$A$4955,$A1083,ObservedSpeciesData!$D$2:$D$4955,$D1083),"")</f>
        <v/>
      </c>
      <c r="AE1083" s="24" t="str">
        <f>IF(ISNUMBER(AVERAGEIFS(ObservedSpeciesData!AE$2:AE$4955,ObservedSpeciesData!$A$2:$A$4955,$A1083,ObservedSpeciesData!$D$2:$D$4955,$D1083)),AVERAGEIFS(ObservedSpeciesData!AE$2:AE$4955,ObservedSpeciesData!$A$2:$A$4955,$A1083,ObservedSpeciesData!$D$2:$D$4955,$D1083),"")</f>
        <v/>
      </c>
      <c r="AF1083" s="23"/>
      <c r="AG1083" s="24"/>
      <c r="AH1083" s="23" t="str">
        <f>IF(ISNUMBER(AVERAGEIFS(ObservedSpeciesData!AH$2:AH$4955,ObservedSpeciesData!$A$2:$A$4955,$A1083,ObservedSpeciesData!$D$2:$D$4955,$D1083)),AVERAGEIFS(ObservedSpeciesData!AH$2:AH$4955,ObservedSpeciesData!$A$2:$A$4955,$A1083,ObservedSpeciesData!$D$2:$D$4955,$D1083),"")</f>
        <v/>
      </c>
      <c r="AI1083" s="23" t="str">
        <f>IF(ISNUMBER(AVERAGEIFS(ObservedSpeciesData!AI$2:AI$4955,ObservedSpeciesData!$A$2:$A$4955,$A1083,ObservedSpeciesData!$C$2:$C$4955,$C1083,ObservedSpeciesData!$D$2:$D$4955,$D1083)),AVERAGEIFS(ObservedSpeciesData!AI$2:AI$4955,ObservedSpeciesData!$A$2:$A$4955,$A1083,ObservedSpeciesData!$C$2:$C$4955,$C1083,ObservedSpeciesData!$D$2:$D$4955,$D1083),"")</f>
        <v/>
      </c>
      <c r="AJ1083" s="2">
        <f>COUNTIFS(ObservedSpeciesData!$A$2:$A$828,$A1083,ObservedSpeciesData!$D$2:$D$828,$D1083)</f>
        <v>0</v>
      </c>
      <c r="AK1083" s="2">
        <f t="shared" si="16"/>
        <v>1</v>
      </c>
    </row>
    <row r="1084" spans="1:37" x14ac:dyDescent="0.25">
      <c r="A1084" s="14" t="s">
        <v>94</v>
      </c>
      <c r="B1084" t="s">
        <v>80</v>
      </c>
      <c r="C1084" t="s">
        <v>90</v>
      </c>
      <c r="D1084" s="13">
        <v>42393</v>
      </c>
      <c r="E1084">
        <v>1</v>
      </c>
      <c r="F1084">
        <v>100</v>
      </c>
      <c r="G1084" s="2" t="s">
        <v>87</v>
      </c>
      <c r="H1084" s="2" t="s">
        <v>12</v>
      </c>
      <c r="I1084">
        <v>11</v>
      </c>
      <c r="J1084" s="2" t="s">
        <v>88</v>
      </c>
      <c r="K1084" s="2">
        <f>IF(ISNUMBER(AVERAGEIFS(ObservedSpeciesData!K$2:K$4955,ObservedSpeciesData!$A$2:$A$4955,$A1084,ObservedSpeciesData!$D$2:$D$4955,$D1084)),AVERAGEIFS(ObservedSpeciesData!K$2:K$4955,ObservedSpeciesData!$A$2:$A$4955,$A1084,ObservedSpeciesData!$D$2:$D$4955,$D1084),"")</f>
        <v>90</v>
      </c>
      <c r="L1084" s="26">
        <f>IF(ISNUMBER(AVERAGEIFS(ObservedSpeciesData!L$2:L$4955,ObservedSpeciesData!$A$2:$A$4955,$A1084,ObservedSpeciesData!$D$2:$D$4955,$D1084)),AVERAGEIFS(ObservedSpeciesData!L$2:L$4955,ObservedSpeciesData!$A$2:$A$4955,$A1084,ObservedSpeciesData!$D$2:$D$4955,$D1084),"")</f>
        <v>3285</v>
      </c>
      <c r="M1084" s="23">
        <f>IF(ISNUMBER(AVERAGEIFS(ObservedSpeciesData!M$2:M$4955,ObservedSpeciesData!$A$2:$A$4955,$A1084,ObservedSpeciesData!$D$2:$D$4955,$D1084)),AVERAGEIFS(ObservedSpeciesData!M$2:M$4955,ObservedSpeciesData!$A$2:$A$4955,$A1084,ObservedSpeciesData!$D$2:$D$4955,$D1084),"")</f>
        <v>328.5</v>
      </c>
      <c r="N1084" s="23" t="str">
        <f>IF(ISNUMBER(AVERAGEIFS(ObservedSpeciesData!N$2:N$4955,ObservedSpeciesData!$A$2:$A$4955,$A1084,ObservedSpeciesData!$D$2:$D$4955,$D1084)),AVERAGEIFS(ObservedSpeciesData!N$2:N$4955,ObservedSpeciesData!$A$2:$A$4955,$A1084,ObservedSpeciesData!$D$2:$D$4955,$D1084),"")</f>
        <v/>
      </c>
      <c r="O1084" s="23" t="str">
        <f>IF(ISNUMBER(AVERAGEIFS(ObservedSpeciesData!O$2:O$4955,ObservedSpeciesData!$A$2:$A$4955,$A1084,ObservedSpeciesData!$D$2:$D$4955,$D1084)),AVERAGEIFS(ObservedSpeciesData!O$2:O$4955,ObservedSpeciesData!$A$2:$A$4955,$A1084,ObservedSpeciesData!$D$2:$D$4955,$D1084),"")</f>
        <v/>
      </c>
      <c r="P1084" s="23" t="str">
        <f>IF(ISNUMBER(AVERAGEIFS(ObservedSpeciesData!P$2:P$4955,ObservedSpeciesData!$A$2:$A$4955,$A1084,ObservedSpeciesData!$C$2:$C$4955,$C1084,ObservedSpeciesData!$D$2:$D$4955,$D1084)),AVERAGEIFS(ObservedSpeciesData!P$2:P$4955,ObservedSpeciesData!$A$2:$A$4955,$A1084,ObservedSpeciesData!$C$2:$C$4955,$C1084,ObservedSpeciesData!$D$2:$D$4955,$D1084),"")</f>
        <v/>
      </c>
      <c r="Q1084" s="23"/>
      <c r="R1084" s="25" t="str">
        <f>IF(ISNUMBER(AVERAGEIFS(ObservedSpeciesData!R$2:R$4955,ObservedSpeciesData!$A$2:$A$4955,$A1084,ObservedSpeciesData!$D$2:$D$4955,$D1084)),AVERAGEIFS(ObservedSpeciesData!R$2:R$4955,ObservedSpeciesData!$A$2:$A$4955,$A1084,ObservedSpeciesData!$D$2:$D$4955,$D1084),"")</f>
        <v/>
      </c>
      <c r="S1084" s="25" t="str">
        <f>IF(ISNUMBER(AVERAGEIFS(ObservedSpeciesData!S$2:S$4955,ObservedSpeciesData!$A$2:$A$4955,$A1084,ObservedSpeciesData!$D$2:$D$4955,$D1084)),AVERAGEIFS(ObservedSpeciesData!S$2:S$4955,ObservedSpeciesData!$A$2:$A$4955,$A1084,ObservedSpeciesData!$D$2:$D$4955,$D1084),"")</f>
        <v/>
      </c>
      <c r="T1084" s="23" t="str">
        <f>IF(ISNUMBER(AVERAGEIFS(ObservedSpeciesData!T$2:T$4955,ObservedSpeciesData!$A$2:$A$4955,$A1084,ObservedSpeciesData!$D$2:$D$4955,$D1084)),AVERAGEIFS(ObservedSpeciesData!T$2:T$4955,ObservedSpeciesData!$A$2:$A$4955,$A1084,ObservedSpeciesData!$D$2:$D$4955,$D1084),"")</f>
        <v/>
      </c>
      <c r="U1084" s="24" t="str">
        <f>IF(ISNUMBER(AVERAGEIFS(ObservedSpeciesData!U$2:U$4955,ObservedSpeciesData!$A$2:$A$4955,$A1084,ObservedSpeciesData!$C$2:$C$4955,$C1084,ObservedSpeciesData!$D$2:$D$4955,$D1084)),AVERAGEIFS(ObservedSpeciesData!U$2:U$4955,ObservedSpeciesData!$A$2:$A$4955,$A1084,ObservedSpeciesData!$C$2:$C$4955,$C1084,ObservedSpeciesData!$D$2:$D$4955,$D1084),"")</f>
        <v/>
      </c>
      <c r="V1084" s="23" t="str">
        <f>IF(ISNUMBER(AVERAGEIFS(ObservedSpeciesData!V$2:V$4955,ObservedSpeciesData!$A$2:$A$4955,$A1084,ObservedSpeciesData!$D$2:$D$4955,$D1084)),AVERAGEIFS(ObservedSpeciesData!V$2:V$4955,ObservedSpeciesData!$A$2:$A$4955,$A1084,ObservedSpeciesData!$D$2:$D$4955,$D1084),"")</f>
        <v/>
      </c>
      <c r="W1084" s="23" t="str">
        <f>IF(ISNUMBER(AVERAGEIFS(ObservedSpeciesData!W$2:W$4955,ObservedSpeciesData!$A$2:$A$4955,$A1084,ObservedSpeciesData!$D$2:$D$4955,$D1084)),AVERAGEIFS(ObservedSpeciesData!W$2:W$4955,ObservedSpeciesData!$A$2:$A$4955,$A1084,ObservedSpeciesData!$D$2:$D$4955,$D1084),"")</f>
        <v/>
      </c>
      <c r="X1084" s="23" t="str">
        <f>IF(ISNUMBER(AVERAGEIFS(ObservedSpeciesData!X$2:X$4955,ObservedSpeciesData!$A$2:$A$4955,$A1084,ObservedSpeciesData!$D$2:$D$4955,$D1084)),AVERAGEIFS(ObservedSpeciesData!X$2:X$4955,ObservedSpeciesData!$A$2:$A$4955,$A1084,ObservedSpeciesData!$D$2:$D$4955,$D1084),"")</f>
        <v/>
      </c>
      <c r="Y1084" s="23" t="str">
        <f>IF(ISNUMBER(AVERAGEIFS(ObservedSpeciesData!Y$2:Y$4955,ObservedSpeciesData!$A$2:$A$4955,$A1084,ObservedSpeciesData!$D$2:$D$4955,$D1084)),AVERAGEIFS(ObservedSpeciesData!Y$2:Y$4955,ObservedSpeciesData!$A$2:$A$4955,$A1084,ObservedSpeciesData!$D$2:$D$4955,$D1084),"")</f>
        <v/>
      </c>
      <c r="Z1084" s="23" t="str">
        <f>IF(ISNUMBER(AVERAGEIFS(ObservedSpeciesData!Z$2:Z$4955,ObservedSpeciesData!$A$2:$A$4955,$A1084,ObservedSpeciesData!$D$2:$D$4955,$D1084)),AVERAGEIFS(ObservedSpeciesData!Z$2:Z$4955,ObservedSpeciesData!$A$2:$A$4955,$A1084,ObservedSpeciesData!$D$2:$D$4955,$D1084),"")</f>
        <v/>
      </c>
      <c r="AA1084" s="23" t="str">
        <f>IF(ISNUMBER(AVERAGEIFS(ObservedSpeciesData!AA$2:AA$4955,ObservedSpeciesData!$A$2:$A$4955,$A1084,ObservedSpeciesData!$D$2:$D$4955,$D1084)),AVERAGEIFS(ObservedSpeciesData!AA$2:AA$4955,ObservedSpeciesData!$A$2:$A$4955,$A1084,ObservedSpeciesData!$D$2:$D$4955,$D1084),"")</f>
        <v/>
      </c>
      <c r="AB1084" s="24" t="str">
        <f>IF(ISNUMBER(AVERAGEIFS(ObservedSpeciesData!AB$2:AB$4955,ObservedSpeciesData!$A$2:$A$4955,$A1084,ObservedSpeciesData!$D$2:$D$4955,$D1084)),AVERAGEIFS(ObservedSpeciesData!AB$2:AB$4955,ObservedSpeciesData!$A$2:$A$4955,$A1084,ObservedSpeciesData!$D$2:$D$4955,$D1084),"")</f>
        <v/>
      </c>
      <c r="AC1084" s="24" t="str">
        <f>IF(ISNUMBER(AVERAGEIFS(ObservedSpeciesData!AC$2:AC$4955,ObservedSpeciesData!$A$2:$A$4955,$A1084,ObservedSpeciesData!$D$2:$D$4955,$D1084)),AVERAGEIFS(ObservedSpeciesData!AC$2:AC$4955,ObservedSpeciesData!$A$2:$A$4955,$A1084,ObservedSpeciesData!$D$2:$D$4955,$D1084),"")</f>
        <v/>
      </c>
      <c r="AD1084" s="23" t="str">
        <f>IF(ISNUMBER(AVERAGEIFS(ObservedSpeciesData!AD$2:AD$4955,ObservedSpeciesData!$A$2:$A$4955,$A1084,ObservedSpeciesData!$D$2:$D$4955,$D1084)),AVERAGEIFS(ObservedSpeciesData!AD$2:AD$4955,ObservedSpeciesData!$A$2:$A$4955,$A1084,ObservedSpeciesData!$D$2:$D$4955,$D1084),"")</f>
        <v/>
      </c>
      <c r="AE1084" s="24" t="str">
        <f>IF(ISNUMBER(AVERAGEIFS(ObservedSpeciesData!AE$2:AE$4955,ObservedSpeciesData!$A$2:$A$4955,$A1084,ObservedSpeciesData!$D$2:$D$4955,$D1084)),AVERAGEIFS(ObservedSpeciesData!AE$2:AE$4955,ObservedSpeciesData!$A$2:$A$4955,$A1084,ObservedSpeciesData!$D$2:$D$4955,$D1084),"")</f>
        <v/>
      </c>
      <c r="AF1084" s="23"/>
      <c r="AG1084" s="24"/>
      <c r="AH1084" s="23" t="str">
        <f>IF(ISNUMBER(AVERAGEIFS(ObservedSpeciesData!AH$2:AH$4955,ObservedSpeciesData!$A$2:$A$4955,$A1084,ObservedSpeciesData!$D$2:$D$4955,$D1084)),AVERAGEIFS(ObservedSpeciesData!AH$2:AH$4955,ObservedSpeciesData!$A$2:$A$4955,$A1084,ObservedSpeciesData!$D$2:$D$4955,$D1084),"")</f>
        <v/>
      </c>
      <c r="AI1084" s="23" t="str">
        <f>IF(ISNUMBER(AVERAGEIFS(ObservedSpeciesData!AI$2:AI$4955,ObservedSpeciesData!$A$2:$A$4955,$A1084,ObservedSpeciesData!$C$2:$C$4955,$C1084,ObservedSpeciesData!$D$2:$D$4955,$D1084)),AVERAGEIFS(ObservedSpeciesData!AI$2:AI$4955,ObservedSpeciesData!$A$2:$A$4955,$A1084,ObservedSpeciesData!$C$2:$C$4955,$C1084,ObservedSpeciesData!$D$2:$D$4955,$D1084),"")</f>
        <v/>
      </c>
      <c r="AJ1084" s="2">
        <f>COUNTIFS(ObservedSpeciesData!$A$2:$A$828,$A1084,ObservedSpeciesData!$D$2:$D$828,$D1084)</f>
        <v>0</v>
      </c>
      <c r="AK1084" s="2">
        <f t="shared" si="16"/>
        <v>1</v>
      </c>
    </row>
    <row r="1085" spans="1:37" x14ac:dyDescent="0.25">
      <c r="A1085" s="14" t="s">
        <v>93</v>
      </c>
      <c r="B1085" t="s">
        <v>80</v>
      </c>
      <c r="C1085" t="s">
        <v>90</v>
      </c>
      <c r="D1085" s="13">
        <v>42393</v>
      </c>
      <c r="E1085">
        <v>1</v>
      </c>
      <c r="F1085">
        <v>200</v>
      </c>
      <c r="G1085" s="2" t="s">
        <v>87</v>
      </c>
      <c r="H1085" s="2" t="s">
        <v>12</v>
      </c>
      <c r="I1085">
        <v>11</v>
      </c>
      <c r="J1085" s="2" t="s">
        <v>88</v>
      </c>
      <c r="K1085" s="2">
        <f>IF(ISNUMBER(AVERAGEIFS(ObservedSpeciesData!K$2:K$4955,ObservedSpeciesData!$A$2:$A$4955,$A1085,ObservedSpeciesData!$D$2:$D$4955,$D1085)),AVERAGEIFS(ObservedSpeciesData!K$2:K$4955,ObservedSpeciesData!$A$2:$A$4955,$A1085,ObservedSpeciesData!$D$2:$D$4955,$D1085),"")</f>
        <v>180</v>
      </c>
      <c r="L1085" s="26">
        <f>IF(ISNUMBER(AVERAGEIFS(ObservedSpeciesData!L$2:L$4955,ObservedSpeciesData!$A$2:$A$4955,$A1085,ObservedSpeciesData!$D$2:$D$4955,$D1085)),AVERAGEIFS(ObservedSpeciesData!L$2:L$4955,ObservedSpeciesData!$A$2:$A$4955,$A1085,ObservedSpeciesData!$D$2:$D$4955,$D1085),"")</f>
        <v>3736</v>
      </c>
      <c r="M1085" s="23">
        <f>IF(ISNUMBER(AVERAGEIFS(ObservedSpeciesData!M$2:M$4955,ObservedSpeciesData!$A$2:$A$4955,$A1085,ObservedSpeciesData!$D$2:$D$4955,$D1085)),AVERAGEIFS(ObservedSpeciesData!M$2:M$4955,ObservedSpeciesData!$A$2:$A$4955,$A1085,ObservedSpeciesData!$D$2:$D$4955,$D1085),"")</f>
        <v>373.59999999999997</v>
      </c>
      <c r="N1085" s="23" t="str">
        <f>IF(ISNUMBER(AVERAGEIFS(ObservedSpeciesData!N$2:N$4955,ObservedSpeciesData!$A$2:$A$4955,$A1085,ObservedSpeciesData!$D$2:$D$4955,$D1085)),AVERAGEIFS(ObservedSpeciesData!N$2:N$4955,ObservedSpeciesData!$A$2:$A$4955,$A1085,ObservedSpeciesData!$D$2:$D$4955,$D1085),"")</f>
        <v/>
      </c>
      <c r="O1085" s="23" t="str">
        <f>IF(ISNUMBER(AVERAGEIFS(ObservedSpeciesData!O$2:O$4955,ObservedSpeciesData!$A$2:$A$4955,$A1085,ObservedSpeciesData!$D$2:$D$4955,$D1085)),AVERAGEIFS(ObservedSpeciesData!O$2:O$4955,ObservedSpeciesData!$A$2:$A$4955,$A1085,ObservedSpeciesData!$D$2:$D$4955,$D1085),"")</f>
        <v/>
      </c>
      <c r="P1085" s="23" t="str">
        <f>IF(ISNUMBER(AVERAGEIFS(ObservedSpeciesData!P$2:P$4955,ObservedSpeciesData!$A$2:$A$4955,$A1085,ObservedSpeciesData!$C$2:$C$4955,$C1085,ObservedSpeciesData!$D$2:$D$4955,$D1085)),AVERAGEIFS(ObservedSpeciesData!P$2:P$4955,ObservedSpeciesData!$A$2:$A$4955,$A1085,ObservedSpeciesData!$C$2:$C$4955,$C1085,ObservedSpeciesData!$D$2:$D$4955,$D1085),"")</f>
        <v/>
      </c>
      <c r="Q1085" s="23"/>
      <c r="R1085" s="25" t="str">
        <f>IF(ISNUMBER(AVERAGEIFS(ObservedSpeciesData!R$2:R$4955,ObservedSpeciesData!$A$2:$A$4955,$A1085,ObservedSpeciesData!$D$2:$D$4955,$D1085)),AVERAGEIFS(ObservedSpeciesData!R$2:R$4955,ObservedSpeciesData!$A$2:$A$4955,$A1085,ObservedSpeciesData!$D$2:$D$4955,$D1085),"")</f>
        <v/>
      </c>
      <c r="S1085" s="25" t="str">
        <f>IF(ISNUMBER(AVERAGEIFS(ObservedSpeciesData!S$2:S$4955,ObservedSpeciesData!$A$2:$A$4955,$A1085,ObservedSpeciesData!$D$2:$D$4955,$D1085)),AVERAGEIFS(ObservedSpeciesData!S$2:S$4955,ObservedSpeciesData!$A$2:$A$4955,$A1085,ObservedSpeciesData!$D$2:$D$4955,$D1085),"")</f>
        <v/>
      </c>
      <c r="T1085" s="23" t="str">
        <f>IF(ISNUMBER(AVERAGEIFS(ObservedSpeciesData!T$2:T$4955,ObservedSpeciesData!$A$2:$A$4955,$A1085,ObservedSpeciesData!$D$2:$D$4955,$D1085)),AVERAGEIFS(ObservedSpeciesData!T$2:T$4955,ObservedSpeciesData!$A$2:$A$4955,$A1085,ObservedSpeciesData!$D$2:$D$4955,$D1085),"")</f>
        <v/>
      </c>
      <c r="U1085" s="24" t="str">
        <f>IF(ISNUMBER(AVERAGEIFS(ObservedSpeciesData!U$2:U$4955,ObservedSpeciesData!$A$2:$A$4955,$A1085,ObservedSpeciesData!$C$2:$C$4955,$C1085,ObservedSpeciesData!$D$2:$D$4955,$D1085)),AVERAGEIFS(ObservedSpeciesData!U$2:U$4955,ObservedSpeciesData!$A$2:$A$4955,$A1085,ObservedSpeciesData!$C$2:$C$4955,$C1085,ObservedSpeciesData!$D$2:$D$4955,$D1085),"")</f>
        <v/>
      </c>
      <c r="V1085" s="23" t="str">
        <f>IF(ISNUMBER(AVERAGEIFS(ObservedSpeciesData!V$2:V$4955,ObservedSpeciesData!$A$2:$A$4955,$A1085,ObservedSpeciesData!$D$2:$D$4955,$D1085)),AVERAGEIFS(ObservedSpeciesData!V$2:V$4955,ObservedSpeciesData!$A$2:$A$4955,$A1085,ObservedSpeciesData!$D$2:$D$4955,$D1085),"")</f>
        <v/>
      </c>
      <c r="W1085" s="23" t="str">
        <f>IF(ISNUMBER(AVERAGEIFS(ObservedSpeciesData!W$2:W$4955,ObservedSpeciesData!$A$2:$A$4955,$A1085,ObservedSpeciesData!$D$2:$D$4955,$D1085)),AVERAGEIFS(ObservedSpeciesData!W$2:W$4955,ObservedSpeciesData!$A$2:$A$4955,$A1085,ObservedSpeciesData!$D$2:$D$4955,$D1085),"")</f>
        <v/>
      </c>
      <c r="X1085" s="23" t="str">
        <f>IF(ISNUMBER(AVERAGEIFS(ObservedSpeciesData!X$2:X$4955,ObservedSpeciesData!$A$2:$A$4955,$A1085,ObservedSpeciesData!$D$2:$D$4955,$D1085)),AVERAGEIFS(ObservedSpeciesData!X$2:X$4955,ObservedSpeciesData!$A$2:$A$4955,$A1085,ObservedSpeciesData!$D$2:$D$4955,$D1085),"")</f>
        <v/>
      </c>
      <c r="Y1085" s="23" t="str">
        <f>IF(ISNUMBER(AVERAGEIFS(ObservedSpeciesData!Y$2:Y$4955,ObservedSpeciesData!$A$2:$A$4955,$A1085,ObservedSpeciesData!$D$2:$D$4955,$D1085)),AVERAGEIFS(ObservedSpeciesData!Y$2:Y$4955,ObservedSpeciesData!$A$2:$A$4955,$A1085,ObservedSpeciesData!$D$2:$D$4955,$D1085),"")</f>
        <v/>
      </c>
      <c r="Z1085" s="23" t="str">
        <f>IF(ISNUMBER(AVERAGEIFS(ObservedSpeciesData!Z$2:Z$4955,ObservedSpeciesData!$A$2:$A$4955,$A1085,ObservedSpeciesData!$D$2:$D$4955,$D1085)),AVERAGEIFS(ObservedSpeciesData!Z$2:Z$4955,ObservedSpeciesData!$A$2:$A$4955,$A1085,ObservedSpeciesData!$D$2:$D$4955,$D1085),"")</f>
        <v/>
      </c>
      <c r="AA1085" s="23" t="str">
        <f>IF(ISNUMBER(AVERAGEIFS(ObservedSpeciesData!AA$2:AA$4955,ObservedSpeciesData!$A$2:$A$4955,$A1085,ObservedSpeciesData!$D$2:$D$4955,$D1085)),AVERAGEIFS(ObservedSpeciesData!AA$2:AA$4955,ObservedSpeciesData!$A$2:$A$4955,$A1085,ObservedSpeciesData!$D$2:$D$4955,$D1085),"")</f>
        <v/>
      </c>
      <c r="AB1085" s="24" t="str">
        <f>IF(ISNUMBER(AVERAGEIFS(ObservedSpeciesData!AB$2:AB$4955,ObservedSpeciesData!$A$2:$A$4955,$A1085,ObservedSpeciesData!$D$2:$D$4955,$D1085)),AVERAGEIFS(ObservedSpeciesData!AB$2:AB$4955,ObservedSpeciesData!$A$2:$A$4955,$A1085,ObservedSpeciesData!$D$2:$D$4955,$D1085),"")</f>
        <v/>
      </c>
      <c r="AC1085" s="24" t="str">
        <f>IF(ISNUMBER(AVERAGEIFS(ObservedSpeciesData!AC$2:AC$4955,ObservedSpeciesData!$A$2:$A$4955,$A1085,ObservedSpeciesData!$D$2:$D$4955,$D1085)),AVERAGEIFS(ObservedSpeciesData!AC$2:AC$4955,ObservedSpeciesData!$A$2:$A$4955,$A1085,ObservedSpeciesData!$D$2:$D$4955,$D1085),"")</f>
        <v/>
      </c>
      <c r="AD1085" s="23" t="str">
        <f>IF(ISNUMBER(AVERAGEIFS(ObservedSpeciesData!AD$2:AD$4955,ObservedSpeciesData!$A$2:$A$4955,$A1085,ObservedSpeciesData!$D$2:$D$4955,$D1085)),AVERAGEIFS(ObservedSpeciesData!AD$2:AD$4955,ObservedSpeciesData!$A$2:$A$4955,$A1085,ObservedSpeciesData!$D$2:$D$4955,$D1085),"")</f>
        <v/>
      </c>
      <c r="AE1085" s="24" t="str">
        <f>IF(ISNUMBER(AVERAGEIFS(ObservedSpeciesData!AE$2:AE$4955,ObservedSpeciesData!$A$2:$A$4955,$A1085,ObservedSpeciesData!$D$2:$D$4955,$D1085)),AVERAGEIFS(ObservedSpeciesData!AE$2:AE$4955,ObservedSpeciesData!$A$2:$A$4955,$A1085,ObservedSpeciesData!$D$2:$D$4955,$D1085),"")</f>
        <v/>
      </c>
      <c r="AF1085" s="23"/>
      <c r="AG1085" s="24"/>
      <c r="AH1085" s="23" t="str">
        <f>IF(ISNUMBER(AVERAGEIFS(ObservedSpeciesData!AH$2:AH$4955,ObservedSpeciesData!$A$2:$A$4955,$A1085,ObservedSpeciesData!$D$2:$D$4955,$D1085)),AVERAGEIFS(ObservedSpeciesData!AH$2:AH$4955,ObservedSpeciesData!$A$2:$A$4955,$A1085,ObservedSpeciesData!$D$2:$D$4955,$D1085),"")</f>
        <v/>
      </c>
      <c r="AI1085" s="23" t="str">
        <f>IF(ISNUMBER(AVERAGEIFS(ObservedSpeciesData!AI$2:AI$4955,ObservedSpeciesData!$A$2:$A$4955,$A1085,ObservedSpeciesData!$C$2:$C$4955,$C1085,ObservedSpeciesData!$D$2:$D$4955,$D1085)),AVERAGEIFS(ObservedSpeciesData!AI$2:AI$4955,ObservedSpeciesData!$A$2:$A$4955,$A1085,ObservedSpeciesData!$C$2:$C$4955,$C1085,ObservedSpeciesData!$D$2:$D$4955,$D1085),"")</f>
        <v/>
      </c>
      <c r="AJ1085" s="2">
        <f>COUNTIFS(ObservedSpeciesData!$A$2:$A$828,$A1085,ObservedSpeciesData!$D$2:$D$828,$D1085)</f>
        <v>0</v>
      </c>
      <c r="AK1085" s="2">
        <f t="shared" si="16"/>
        <v>1</v>
      </c>
    </row>
    <row r="1086" spans="1:37" x14ac:dyDescent="0.25">
      <c r="A1086" s="14" t="s">
        <v>92</v>
      </c>
      <c r="B1086" t="s">
        <v>80</v>
      </c>
      <c r="C1086" t="s">
        <v>90</v>
      </c>
      <c r="D1086" s="13">
        <v>42393</v>
      </c>
      <c r="E1086">
        <v>1</v>
      </c>
      <c r="F1086">
        <v>350</v>
      </c>
      <c r="G1086" s="2" t="s">
        <v>87</v>
      </c>
      <c r="H1086" s="2" t="s">
        <v>12</v>
      </c>
      <c r="I1086">
        <v>11</v>
      </c>
      <c r="J1086" s="2" t="s">
        <v>88</v>
      </c>
      <c r="K1086" s="2">
        <f>IF(ISNUMBER(AVERAGEIFS(ObservedSpeciesData!K$2:K$4955,ObservedSpeciesData!$A$2:$A$4955,$A1086,ObservedSpeciesData!$D$2:$D$4955,$D1086)),AVERAGEIFS(ObservedSpeciesData!K$2:K$4955,ObservedSpeciesData!$A$2:$A$4955,$A1086,ObservedSpeciesData!$D$2:$D$4955,$D1086),"")</f>
        <v>315</v>
      </c>
      <c r="L1086" s="26">
        <f>IF(ISNUMBER(AVERAGEIFS(ObservedSpeciesData!L$2:L$4955,ObservedSpeciesData!$A$2:$A$4955,$A1086,ObservedSpeciesData!$D$2:$D$4955,$D1086)),AVERAGEIFS(ObservedSpeciesData!L$2:L$4955,ObservedSpeciesData!$A$2:$A$4955,$A1086,ObservedSpeciesData!$D$2:$D$4955,$D1086),"")</f>
        <v>3846</v>
      </c>
      <c r="M1086" s="23">
        <f>IF(ISNUMBER(AVERAGEIFS(ObservedSpeciesData!M$2:M$4955,ObservedSpeciesData!$A$2:$A$4955,$A1086,ObservedSpeciesData!$D$2:$D$4955,$D1086)),AVERAGEIFS(ObservedSpeciesData!M$2:M$4955,ObservedSpeciesData!$A$2:$A$4955,$A1086,ObservedSpeciesData!$D$2:$D$4955,$D1086),"")</f>
        <v>384.59999999999997</v>
      </c>
      <c r="N1086" s="23" t="str">
        <f>IF(ISNUMBER(AVERAGEIFS(ObservedSpeciesData!N$2:N$4955,ObservedSpeciesData!$A$2:$A$4955,$A1086,ObservedSpeciesData!$D$2:$D$4955,$D1086)),AVERAGEIFS(ObservedSpeciesData!N$2:N$4955,ObservedSpeciesData!$A$2:$A$4955,$A1086,ObservedSpeciesData!$D$2:$D$4955,$D1086),"")</f>
        <v/>
      </c>
      <c r="O1086" s="23" t="str">
        <f>IF(ISNUMBER(AVERAGEIFS(ObservedSpeciesData!O$2:O$4955,ObservedSpeciesData!$A$2:$A$4955,$A1086,ObservedSpeciesData!$D$2:$D$4955,$D1086)),AVERAGEIFS(ObservedSpeciesData!O$2:O$4955,ObservedSpeciesData!$A$2:$A$4955,$A1086,ObservedSpeciesData!$D$2:$D$4955,$D1086),"")</f>
        <v/>
      </c>
      <c r="P1086" s="23" t="str">
        <f>IF(ISNUMBER(AVERAGEIFS(ObservedSpeciesData!P$2:P$4955,ObservedSpeciesData!$A$2:$A$4955,$A1086,ObservedSpeciesData!$C$2:$C$4955,$C1086,ObservedSpeciesData!$D$2:$D$4955,$D1086)),AVERAGEIFS(ObservedSpeciesData!P$2:P$4955,ObservedSpeciesData!$A$2:$A$4955,$A1086,ObservedSpeciesData!$C$2:$C$4955,$C1086,ObservedSpeciesData!$D$2:$D$4955,$D1086),"")</f>
        <v/>
      </c>
      <c r="Q1086" s="23"/>
      <c r="R1086" s="25" t="str">
        <f>IF(ISNUMBER(AVERAGEIFS(ObservedSpeciesData!R$2:R$4955,ObservedSpeciesData!$A$2:$A$4955,$A1086,ObservedSpeciesData!$D$2:$D$4955,$D1086)),AVERAGEIFS(ObservedSpeciesData!R$2:R$4955,ObservedSpeciesData!$A$2:$A$4955,$A1086,ObservedSpeciesData!$D$2:$D$4955,$D1086),"")</f>
        <v/>
      </c>
      <c r="S1086" s="25" t="str">
        <f>IF(ISNUMBER(AVERAGEIFS(ObservedSpeciesData!S$2:S$4955,ObservedSpeciesData!$A$2:$A$4955,$A1086,ObservedSpeciesData!$D$2:$D$4955,$D1086)),AVERAGEIFS(ObservedSpeciesData!S$2:S$4955,ObservedSpeciesData!$A$2:$A$4955,$A1086,ObservedSpeciesData!$D$2:$D$4955,$D1086),"")</f>
        <v/>
      </c>
      <c r="T1086" s="23" t="str">
        <f>IF(ISNUMBER(AVERAGEIFS(ObservedSpeciesData!T$2:T$4955,ObservedSpeciesData!$A$2:$A$4955,$A1086,ObservedSpeciesData!$D$2:$D$4955,$D1086)),AVERAGEIFS(ObservedSpeciesData!T$2:T$4955,ObservedSpeciesData!$A$2:$A$4955,$A1086,ObservedSpeciesData!$D$2:$D$4955,$D1086),"")</f>
        <v/>
      </c>
      <c r="U1086" s="24" t="str">
        <f>IF(ISNUMBER(AVERAGEIFS(ObservedSpeciesData!U$2:U$4955,ObservedSpeciesData!$A$2:$A$4955,$A1086,ObservedSpeciesData!$C$2:$C$4955,$C1086,ObservedSpeciesData!$D$2:$D$4955,$D1086)),AVERAGEIFS(ObservedSpeciesData!U$2:U$4955,ObservedSpeciesData!$A$2:$A$4955,$A1086,ObservedSpeciesData!$C$2:$C$4955,$C1086,ObservedSpeciesData!$D$2:$D$4955,$D1086),"")</f>
        <v/>
      </c>
      <c r="V1086" s="23" t="str">
        <f>IF(ISNUMBER(AVERAGEIFS(ObservedSpeciesData!V$2:V$4955,ObservedSpeciesData!$A$2:$A$4955,$A1086,ObservedSpeciesData!$D$2:$D$4955,$D1086)),AVERAGEIFS(ObservedSpeciesData!V$2:V$4955,ObservedSpeciesData!$A$2:$A$4955,$A1086,ObservedSpeciesData!$D$2:$D$4955,$D1086),"")</f>
        <v/>
      </c>
      <c r="W1086" s="23" t="str">
        <f>IF(ISNUMBER(AVERAGEIFS(ObservedSpeciesData!W$2:W$4955,ObservedSpeciesData!$A$2:$A$4955,$A1086,ObservedSpeciesData!$D$2:$D$4955,$D1086)),AVERAGEIFS(ObservedSpeciesData!W$2:W$4955,ObservedSpeciesData!$A$2:$A$4955,$A1086,ObservedSpeciesData!$D$2:$D$4955,$D1086),"")</f>
        <v/>
      </c>
      <c r="X1086" s="23" t="str">
        <f>IF(ISNUMBER(AVERAGEIFS(ObservedSpeciesData!X$2:X$4955,ObservedSpeciesData!$A$2:$A$4955,$A1086,ObservedSpeciesData!$D$2:$D$4955,$D1086)),AVERAGEIFS(ObservedSpeciesData!X$2:X$4955,ObservedSpeciesData!$A$2:$A$4955,$A1086,ObservedSpeciesData!$D$2:$D$4955,$D1086),"")</f>
        <v/>
      </c>
      <c r="Y1086" s="23" t="str">
        <f>IF(ISNUMBER(AVERAGEIFS(ObservedSpeciesData!Y$2:Y$4955,ObservedSpeciesData!$A$2:$A$4955,$A1086,ObservedSpeciesData!$D$2:$D$4955,$D1086)),AVERAGEIFS(ObservedSpeciesData!Y$2:Y$4955,ObservedSpeciesData!$A$2:$A$4955,$A1086,ObservedSpeciesData!$D$2:$D$4955,$D1086),"")</f>
        <v/>
      </c>
      <c r="Z1086" s="23" t="str">
        <f>IF(ISNUMBER(AVERAGEIFS(ObservedSpeciesData!Z$2:Z$4955,ObservedSpeciesData!$A$2:$A$4955,$A1086,ObservedSpeciesData!$D$2:$D$4955,$D1086)),AVERAGEIFS(ObservedSpeciesData!Z$2:Z$4955,ObservedSpeciesData!$A$2:$A$4955,$A1086,ObservedSpeciesData!$D$2:$D$4955,$D1086),"")</f>
        <v/>
      </c>
      <c r="AA1086" s="23" t="str">
        <f>IF(ISNUMBER(AVERAGEIFS(ObservedSpeciesData!AA$2:AA$4955,ObservedSpeciesData!$A$2:$A$4955,$A1086,ObservedSpeciesData!$D$2:$D$4955,$D1086)),AVERAGEIFS(ObservedSpeciesData!AA$2:AA$4955,ObservedSpeciesData!$A$2:$A$4955,$A1086,ObservedSpeciesData!$D$2:$D$4955,$D1086),"")</f>
        <v/>
      </c>
      <c r="AB1086" s="24" t="str">
        <f>IF(ISNUMBER(AVERAGEIFS(ObservedSpeciesData!AB$2:AB$4955,ObservedSpeciesData!$A$2:$A$4955,$A1086,ObservedSpeciesData!$D$2:$D$4955,$D1086)),AVERAGEIFS(ObservedSpeciesData!AB$2:AB$4955,ObservedSpeciesData!$A$2:$A$4955,$A1086,ObservedSpeciesData!$D$2:$D$4955,$D1086),"")</f>
        <v/>
      </c>
      <c r="AC1086" s="24" t="str">
        <f>IF(ISNUMBER(AVERAGEIFS(ObservedSpeciesData!AC$2:AC$4955,ObservedSpeciesData!$A$2:$A$4955,$A1086,ObservedSpeciesData!$D$2:$D$4955,$D1086)),AVERAGEIFS(ObservedSpeciesData!AC$2:AC$4955,ObservedSpeciesData!$A$2:$A$4955,$A1086,ObservedSpeciesData!$D$2:$D$4955,$D1086),"")</f>
        <v/>
      </c>
      <c r="AD1086" s="23" t="str">
        <f>IF(ISNUMBER(AVERAGEIFS(ObservedSpeciesData!AD$2:AD$4955,ObservedSpeciesData!$A$2:$A$4955,$A1086,ObservedSpeciesData!$D$2:$D$4955,$D1086)),AVERAGEIFS(ObservedSpeciesData!AD$2:AD$4955,ObservedSpeciesData!$A$2:$A$4955,$A1086,ObservedSpeciesData!$D$2:$D$4955,$D1086),"")</f>
        <v/>
      </c>
      <c r="AE1086" s="24" t="str">
        <f>IF(ISNUMBER(AVERAGEIFS(ObservedSpeciesData!AE$2:AE$4955,ObservedSpeciesData!$A$2:$A$4955,$A1086,ObservedSpeciesData!$D$2:$D$4955,$D1086)),AVERAGEIFS(ObservedSpeciesData!AE$2:AE$4955,ObservedSpeciesData!$A$2:$A$4955,$A1086,ObservedSpeciesData!$D$2:$D$4955,$D1086),"")</f>
        <v/>
      </c>
      <c r="AF1086" s="23"/>
      <c r="AG1086" s="24"/>
      <c r="AH1086" s="23" t="str">
        <f>IF(ISNUMBER(AVERAGEIFS(ObservedSpeciesData!AH$2:AH$4955,ObservedSpeciesData!$A$2:$A$4955,$A1086,ObservedSpeciesData!$D$2:$D$4955,$D1086)),AVERAGEIFS(ObservedSpeciesData!AH$2:AH$4955,ObservedSpeciesData!$A$2:$A$4955,$A1086,ObservedSpeciesData!$D$2:$D$4955,$D1086),"")</f>
        <v/>
      </c>
      <c r="AI1086" s="23" t="str">
        <f>IF(ISNUMBER(AVERAGEIFS(ObservedSpeciesData!AI$2:AI$4955,ObservedSpeciesData!$A$2:$A$4955,$A1086,ObservedSpeciesData!$C$2:$C$4955,$C1086,ObservedSpeciesData!$D$2:$D$4955,$D1086)),AVERAGEIFS(ObservedSpeciesData!AI$2:AI$4955,ObservedSpeciesData!$A$2:$A$4955,$A1086,ObservedSpeciesData!$C$2:$C$4955,$C1086,ObservedSpeciesData!$D$2:$D$4955,$D1086),"")</f>
        <v/>
      </c>
      <c r="AJ1086" s="2">
        <f>COUNTIFS(ObservedSpeciesData!$A$2:$A$828,$A1086,ObservedSpeciesData!$D$2:$D$828,$D1086)</f>
        <v>0</v>
      </c>
      <c r="AK1086" s="2">
        <f t="shared" si="16"/>
        <v>1</v>
      </c>
    </row>
    <row r="1087" spans="1:37" x14ac:dyDescent="0.25">
      <c r="A1087" s="14" t="s">
        <v>91</v>
      </c>
      <c r="B1087" t="s">
        <v>80</v>
      </c>
      <c r="C1087" t="s">
        <v>90</v>
      </c>
      <c r="D1087" s="13">
        <v>42393</v>
      </c>
      <c r="E1087">
        <v>1</v>
      </c>
      <c r="F1087">
        <v>500</v>
      </c>
      <c r="G1087" s="2" t="s">
        <v>87</v>
      </c>
      <c r="H1087" s="2" t="s">
        <v>12</v>
      </c>
      <c r="I1087">
        <v>11</v>
      </c>
      <c r="J1087" s="2" t="s">
        <v>88</v>
      </c>
      <c r="K1087" s="2">
        <f>IF(ISNUMBER(AVERAGEIFS(ObservedSpeciesData!K$2:K$4955,ObservedSpeciesData!$A$2:$A$4955,$A1087,ObservedSpeciesData!$D$2:$D$4955,$D1087)),AVERAGEIFS(ObservedSpeciesData!K$2:K$4955,ObservedSpeciesData!$A$2:$A$4955,$A1087,ObservedSpeciesData!$D$2:$D$4955,$D1087),"")</f>
        <v>450</v>
      </c>
      <c r="L1087" s="26">
        <f>IF(ISNUMBER(AVERAGEIFS(ObservedSpeciesData!L$2:L$4955,ObservedSpeciesData!$A$2:$A$4955,$A1087,ObservedSpeciesData!$D$2:$D$4955,$D1087)),AVERAGEIFS(ObservedSpeciesData!L$2:L$4955,ObservedSpeciesData!$A$2:$A$4955,$A1087,ObservedSpeciesData!$D$2:$D$4955,$D1087),"")</f>
        <v>3802</v>
      </c>
      <c r="M1087" s="23">
        <f>IF(ISNUMBER(AVERAGEIFS(ObservedSpeciesData!M$2:M$4955,ObservedSpeciesData!$A$2:$A$4955,$A1087,ObservedSpeciesData!$D$2:$D$4955,$D1087)),AVERAGEIFS(ObservedSpeciesData!M$2:M$4955,ObservedSpeciesData!$A$2:$A$4955,$A1087,ObservedSpeciesData!$D$2:$D$4955,$D1087),"")</f>
        <v>380.2</v>
      </c>
      <c r="N1087" s="23" t="str">
        <f>IF(ISNUMBER(AVERAGEIFS(ObservedSpeciesData!N$2:N$4955,ObservedSpeciesData!$A$2:$A$4955,$A1087,ObservedSpeciesData!$D$2:$D$4955,$D1087)),AVERAGEIFS(ObservedSpeciesData!N$2:N$4955,ObservedSpeciesData!$A$2:$A$4955,$A1087,ObservedSpeciesData!$D$2:$D$4955,$D1087),"")</f>
        <v/>
      </c>
      <c r="O1087" s="23" t="str">
        <f>IF(ISNUMBER(AVERAGEIFS(ObservedSpeciesData!O$2:O$4955,ObservedSpeciesData!$A$2:$A$4955,$A1087,ObservedSpeciesData!$D$2:$D$4955,$D1087)),AVERAGEIFS(ObservedSpeciesData!O$2:O$4955,ObservedSpeciesData!$A$2:$A$4955,$A1087,ObservedSpeciesData!$D$2:$D$4955,$D1087),"")</f>
        <v/>
      </c>
      <c r="P1087" s="23" t="str">
        <f>IF(ISNUMBER(AVERAGEIFS(ObservedSpeciesData!P$2:P$4955,ObservedSpeciesData!$A$2:$A$4955,$A1087,ObservedSpeciesData!$C$2:$C$4955,$C1087,ObservedSpeciesData!$D$2:$D$4955,$D1087)),AVERAGEIFS(ObservedSpeciesData!P$2:P$4955,ObservedSpeciesData!$A$2:$A$4955,$A1087,ObservedSpeciesData!$C$2:$C$4955,$C1087,ObservedSpeciesData!$D$2:$D$4955,$D1087),"")</f>
        <v/>
      </c>
      <c r="Q1087" s="23"/>
      <c r="R1087" s="25" t="str">
        <f>IF(ISNUMBER(AVERAGEIFS(ObservedSpeciesData!R$2:R$4955,ObservedSpeciesData!$A$2:$A$4955,$A1087,ObservedSpeciesData!$D$2:$D$4955,$D1087)),AVERAGEIFS(ObservedSpeciesData!R$2:R$4955,ObservedSpeciesData!$A$2:$A$4955,$A1087,ObservedSpeciesData!$D$2:$D$4955,$D1087),"")</f>
        <v/>
      </c>
      <c r="S1087" s="25" t="str">
        <f>IF(ISNUMBER(AVERAGEIFS(ObservedSpeciesData!S$2:S$4955,ObservedSpeciesData!$A$2:$A$4955,$A1087,ObservedSpeciesData!$D$2:$D$4955,$D1087)),AVERAGEIFS(ObservedSpeciesData!S$2:S$4955,ObservedSpeciesData!$A$2:$A$4955,$A1087,ObservedSpeciesData!$D$2:$D$4955,$D1087),"")</f>
        <v/>
      </c>
      <c r="T1087" s="23" t="str">
        <f>IF(ISNUMBER(AVERAGEIFS(ObservedSpeciesData!T$2:T$4955,ObservedSpeciesData!$A$2:$A$4955,$A1087,ObservedSpeciesData!$D$2:$D$4955,$D1087)),AVERAGEIFS(ObservedSpeciesData!T$2:T$4955,ObservedSpeciesData!$A$2:$A$4955,$A1087,ObservedSpeciesData!$D$2:$D$4955,$D1087),"")</f>
        <v/>
      </c>
      <c r="U1087" s="24" t="str">
        <f>IF(ISNUMBER(AVERAGEIFS(ObservedSpeciesData!U$2:U$4955,ObservedSpeciesData!$A$2:$A$4955,$A1087,ObservedSpeciesData!$C$2:$C$4955,$C1087,ObservedSpeciesData!$D$2:$D$4955,$D1087)),AVERAGEIFS(ObservedSpeciesData!U$2:U$4955,ObservedSpeciesData!$A$2:$A$4955,$A1087,ObservedSpeciesData!$C$2:$C$4955,$C1087,ObservedSpeciesData!$D$2:$D$4955,$D1087),"")</f>
        <v/>
      </c>
      <c r="V1087" s="23" t="str">
        <f>IF(ISNUMBER(AVERAGEIFS(ObservedSpeciesData!V$2:V$4955,ObservedSpeciesData!$A$2:$A$4955,$A1087,ObservedSpeciesData!$D$2:$D$4955,$D1087)),AVERAGEIFS(ObservedSpeciesData!V$2:V$4955,ObservedSpeciesData!$A$2:$A$4955,$A1087,ObservedSpeciesData!$D$2:$D$4955,$D1087),"")</f>
        <v/>
      </c>
      <c r="W1087" s="23" t="str">
        <f>IF(ISNUMBER(AVERAGEIFS(ObservedSpeciesData!W$2:W$4955,ObservedSpeciesData!$A$2:$A$4955,$A1087,ObservedSpeciesData!$D$2:$D$4955,$D1087)),AVERAGEIFS(ObservedSpeciesData!W$2:W$4955,ObservedSpeciesData!$A$2:$A$4955,$A1087,ObservedSpeciesData!$D$2:$D$4955,$D1087),"")</f>
        <v/>
      </c>
      <c r="X1087" s="23" t="str">
        <f>IF(ISNUMBER(AVERAGEIFS(ObservedSpeciesData!X$2:X$4955,ObservedSpeciesData!$A$2:$A$4955,$A1087,ObservedSpeciesData!$D$2:$D$4955,$D1087)),AVERAGEIFS(ObservedSpeciesData!X$2:X$4955,ObservedSpeciesData!$A$2:$A$4955,$A1087,ObservedSpeciesData!$D$2:$D$4955,$D1087),"")</f>
        <v/>
      </c>
      <c r="Y1087" s="23" t="str">
        <f>IF(ISNUMBER(AVERAGEIFS(ObservedSpeciesData!Y$2:Y$4955,ObservedSpeciesData!$A$2:$A$4955,$A1087,ObservedSpeciesData!$D$2:$D$4955,$D1087)),AVERAGEIFS(ObservedSpeciesData!Y$2:Y$4955,ObservedSpeciesData!$A$2:$A$4955,$A1087,ObservedSpeciesData!$D$2:$D$4955,$D1087),"")</f>
        <v/>
      </c>
      <c r="Z1087" s="23" t="str">
        <f>IF(ISNUMBER(AVERAGEIFS(ObservedSpeciesData!Z$2:Z$4955,ObservedSpeciesData!$A$2:$A$4955,$A1087,ObservedSpeciesData!$D$2:$D$4955,$D1087)),AVERAGEIFS(ObservedSpeciesData!Z$2:Z$4955,ObservedSpeciesData!$A$2:$A$4955,$A1087,ObservedSpeciesData!$D$2:$D$4955,$D1087),"")</f>
        <v/>
      </c>
      <c r="AA1087" s="23" t="str">
        <f>IF(ISNUMBER(AVERAGEIFS(ObservedSpeciesData!AA$2:AA$4955,ObservedSpeciesData!$A$2:$A$4955,$A1087,ObservedSpeciesData!$D$2:$D$4955,$D1087)),AVERAGEIFS(ObservedSpeciesData!AA$2:AA$4955,ObservedSpeciesData!$A$2:$A$4955,$A1087,ObservedSpeciesData!$D$2:$D$4955,$D1087),"")</f>
        <v/>
      </c>
      <c r="AB1087" s="24" t="str">
        <f>IF(ISNUMBER(AVERAGEIFS(ObservedSpeciesData!AB$2:AB$4955,ObservedSpeciesData!$A$2:$A$4955,$A1087,ObservedSpeciesData!$D$2:$D$4955,$D1087)),AVERAGEIFS(ObservedSpeciesData!AB$2:AB$4955,ObservedSpeciesData!$A$2:$A$4955,$A1087,ObservedSpeciesData!$D$2:$D$4955,$D1087),"")</f>
        <v/>
      </c>
      <c r="AC1087" s="24" t="str">
        <f>IF(ISNUMBER(AVERAGEIFS(ObservedSpeciesData!AC$2:AC$4955,ObservedSpeciesData!$A$2:$A$4955,$A1087,ObservedSpeciesData!$D$2:$D$4955,$D1087)),AVERAGEIFS(ObservedSpeciesData!AC$2:AC$4955,ObservedSpeciesData!$A$2:$A$4955,$A1087,ObservedSpeciesData!$D$2:$D$4955,$D1087),"")</f>
        <v/>
      </c>
      <c r="AD1087" s="23" t="str">
        <f>IF(ISNUMBER(AVERAGEIFS(ObservedSpeciesData!AD$2:AD$4955,ObservedSpeciesData!$A$2:$A$4955,$A1087,ObservedSpeciesData!$D$2:$D$4955,$D1087)),AVERAGEIFS(ObservedSpeciesData!AD$2:AD$4955,ObservedSpeciesData!$A$2:$A$4955,$A1087,ObservedSpeciesData!$D$2:$D$4955,$D1087),"")</f>
        <v/>
      </c>
      <c r="AE1087" s="24" t="str">
        <f>IF(ISNUMBER(AVERAGEIFS(ObservedSpeciesData!AE$2:AE$4955,ObservedSpeciesData!$A$2:$A$4955,$A1087,ObservedSpeciesData!$D$2:$D$4955,$D1087)),AVERAGEIFS(ObservedSpeciesData!AE$2:AE$4955,ObservedSpeciesData!$A$2:$A$4955,$A1087,ObservedSpeciesData!$D$2:$D$4955,$D1087),"")</f>
        <v/>
      </c>
      <c r="AF1087" s="23"/>
      <c r="AG1087" s="24"/>
      <c r="AH1087" s="23" t="str">
        <f>IF(ISNUMBER(AVERAGEIFS(ObservedSpeciesData!AH$2:AH$4955,ObservedSpeciesData!$A$2:$A$4955,$A1087,ObservedSpeciesData!$D$2:$D$4955,$D1087)),AVERAGEIFS(ObservedSpeciesData!AH$2:AH$4955,ObservedSpeciesData!$A$2:$A$4955,$A1087,ObservedSpeciesData!$D$2:$D$4955,$D1087),"")</f>
        <v/>
      </c>
      <c r="AI1087" s="23" t="str">
        <f>IF(ISNUMBER(AVERAGEIFS(ObservedSpeciesData!AI$2:AI$4955,ObservedSpeciesData!$A$2:$A$4955,$A1087,ObservedSpeciesData!$C$2:$C$4955,$C1087,ObservedSpeciesData!$D$2:$D$4955,$D1087)),AVERAGEIFS(ObservedSpeciesData!AI$2:AI$4955,ObservedSpeciesData!$A$2:$A$4955,$A1087,ObservedSpeciesData!$C$2:$C$4955,$C1087,ObservedSpeciesData!$D$2:$D$4955,$D1087),"")</f>
        <v/>
      </c>
      <c r="AJ1087" s="2">
        <f>COUNTIFS(ObservedSpeciesData!$A$2:$A$828,$A1087,ObservedSpeciesData!$D$2:$D$828,$D1087)</f>
        <v>0</v>
      </c>
      <c r="AK1087" s="2">
        <f t="shared" si="16"/>
        <v>1</v>
      </c>
    </row>
    <row r="1088" spans="1:37" x14ac:dyDescent="0.25">
      <c r="A1088" s="14" t="s">
        <v>96</v>
      </c>
      <c r="B1088" t="s">
        <v>80</v>
      </c>
      <c r="C1088" t="s">
        <v>90</v>
      </c>
      <c r="D1088" s="13">
        <v>42394</v>
      </c>
      <c r="E1088">
        <v>1</v>
      </c>
      <c r="F1088">
        <v>0</v>
      </c>
      <c r="G1088" s="2" t="s">
        <v>87</v>
      </c>
      <c r="H1088" s="2" t="s">
        <v>12</v>
      </c>
      <c r="I1088">
        <v>11</v>
      </c>
      <c r="J1088" s="2" t="s">
        <v>77</v>
      </c>
      <c r="K1088" s="2">
        <f>IF(ISNUMBER(AVERAGEIFS(ObservedSpeciesData!K$2:K$4955,ObservedSpeciesData!$A$2:$A$4955,$A1088,ObservedSpeciesData!$D$2:$D$4955,$D1088)),AVERAGEIFS(ObservedSpeciesData!K$2:K$4955,ObservedSpeciesData!$A$2:$A$4955,$A1088,ObservedSpeciesData!$D$2:$D$4955,$D1088),"")</f>
        <v>0</v>
      </c>
      <c r="L1088" s="26" t="str">
        <f>IF(ISNUMBER(AVERAGEIFS(ObservedSpeciesData!L$2:L$4955,ObservedSpeciesData!$A$2:$A$4955,$A1088,ObservedSpeciesData!$D$2:$D$4955,$D1088)),AVERAGEIFS(ObservedSpeciesData!L$2:L$4955,ObservedSpeciesData!$A$2:$A$4955,$A1088,ObservedSpeciesData!$D$2:$D$4955,$D1088),"")</f>
        <v/>
      </c>
      <c r="M1088" s="23" t="str">
        <f>IF(ISNUMBER(AVERAGEIFS(ObservedSpeciesData!M$2:M$4955,ObservedSpeciesData!$A$2:$A$4955,$A1088,ObservedSpeciesData!$D$2:$D$4955,$D1088)),AVERAGEIFS(ObservedSpeciesData!M$2:M$4955,ObservedSpeciesData!$A$2:$A$4955,$A1088,ObservedSpeciesData!$D$2:$D$4955,$D1088),"")</f>
        <v/>
      </c>
      <c r="N1088" s="23">
        <f>IF(ISNUMBER(AVERAGEIFS(ObservedSpeciesData!N$2:N$4955,ObservedSpeciesData!$A$2:$A$4955,$A1088,ObservedSpeciesData!$D$2:$D$4955,$D1088)),AVERAGEIFS(ObservedSpeciesData!N$2:N$4955,ObservedSpeciesData!$A$2:$A$4955,$A1088,ObservedSpeciesData!$D$2:$D$4955,$D1088),"")</f>
        <v>815.95541822222219</v>
      </c>
      <c r="O1088" s="23">
        <f>IF(ISNUMBER(AVERAGEIFS(ObservedSpeciesData!O$2:O$4955,ObservedSpeciesData!$A$2:$A$4955,$A1088,ObservedSpeciesData!$D$2:$D$4955,$D1088)),AVERAGEIFS(ObservedSpeciesData!O$2:O$4955,ObservedSpeciesData!$A$2:$A$4955,$A1088,ObservedSpeciesData!$D$2:$D$4955,$D1088),"")</f>
        <v>81.595541822222216</v>
      </c>
      <c r="P1088" s="23">
        <f>IF(ISNUMBER(AVERAGEIFS(ObservedSpeciesData!P$2:P$4955,ObservedSpeciesData!$A$2:$A$4955,$A1088,ObservedSpeciesData!$C$2:$C$4955,$C1088,ObservedSpeciesData!$D$2:$D$4955,$D1088)),AVERAGEIFS(ObservedSpeciesData!P$2:P$4955,ObservedSpeciesData!$A$2:$A$4955,$A1088,ObservedSpeciesData!$C$2:$C$4955,$C1088,ObservedSpeciesData!$D$2:$D$4955,$D1088),"")</f>
        <v>196.36705211190576</v>
      </c>
      <c r="Q1088" s="23"/>
      <c r="R1088" s="25" t="str">
        <f>IF(ISNUMBER(AVERAGEIFS(ObservedSpeciesData!R$2:R$4955,ObservedSpeciesData!$A$2:$A$4955,$A1088,ObservedSpeciesData!$D$2:$D$4955,$D1088)),AVERAGEIFS(ObservedSpeciesData!R$2:R$4955,ObservedSpeciesData!$A$2:$A$4955,$A1088,ObservedSpeciesData!$D$2:$D$4955,$D1088),"")</f>
        <v/>
      </c>
      <c r="S1088" s="25">
        <f>IF(ISNUMBER(AVERAGEIFS(ObservedSpeciesData!S$2:S$4955,ObservedSpeciesData!$A$2:$A$4955,$A1088,ObservedSpeciesData!$D$2:$D$4955,$D1088)),AVERAGEIFS(ObservedSpeciesData!S$2:S$4955,ObservedSpeciesData!$A$2:$A$4955,$A1088,ObservedSpeciesData!$D$2:$D$4955,$D1088),"")</f>
        <v>55.702101916955769</v>
      </c>
      <c r="T1088" s="23">
        <f>IF(ISNUMBER(AVERAGEIFS(ObservedSpeciesData!T$2:T$4955,ObservedSpeciesData!$A$2:$A$4955,$A1088,ObservedSpeciesData!$D$2:$D$4955,$D1088)),AVERAGEIFS(ObservedSpeciesData!T$2:T$4955,ObservedSpeciesData!$A$2:$A$4955,$A1088,ObservedSpeciesData!$D$2:$D$4955,$D1088),"")</f>
        <v>4.7033814413451207</v>
      </c>
      <c r="U1088" s="24" t="str">
        <f>IF(ISNUMBER(AVERAGEIFS(ObservedSpeciesData!U$2:U$4955,ObservedSpeciesData!$A$2:$A$4955,$A1088,ObservedSpeciesData!$C$2:$C$4955,$C1088,ObservedSpeciesData!$D$2:$D$4955,$D1088)),AVERAGEIFS(ObservedSpeciesData!U$2:U$4955,ObservedSpeciesData!$A$2:$A$4955,$A1088,ObservedSpeciesData!$C$2:$C$4955,$C1088,ObservedSpeciesData!$D$2:$D$4955,$D1088),"")</f>
        <v/>
      </c>
      <c r="V1088" s="23" t="str">
        <f>IF(ISNUMBER(AVERAGEIFS(ObservedSpeciesData!V$2:V$4955,ObservedSpeciesData!$A$2:$A$4955,$A1088,ObservedSpeciesData!$D$2:$D$4955,$D1088)),AVERAGEIFS(ObservedSpeciesData!V$2:V$4955,ObservedSpeciesData!$A$2:$A$4955,$A1088,ObservedSpeciesData!$D$2:$D$4955,$D1088),"")</f>
        <v/>
      </c>
      <c r="W1088" s="23" t="str">
        <f>IF(ISNUMBER(AVERAGEIFS(ObservedSpeciesData!W$2:W$4955,ObservedSpeciesData!$A$2:$A$4955,$A1088,ObservedSpeciesData!$D$2:$D$4955,$D1088)),AVERAGEIFS(ObservedSpeciesData!W$2:W$4955,ObservedSpeciesData!$A$2:$A$4955,$A1088,ObservedSpeciesData!$D$2:$D$4955,$D1088),"")</f>
        <v/>
      </c>
      <c r="X1088" s="23" t="str">
        <f>IF(ISNUMBER(AVERAGEIFS(ObservedSpeciesData!X$2:X$4955,ObservedSpeciesData!$A$2:$A$4955,$A1088,ObservedSpeciesData!$D$2:$D$4955,$D1088)),AVERAGEIFS(ObservedSpeciesData!X$2:X$4955,ObservedSpeciesData!$A$2:$A$4955,$A1088,ObservedSpeciesData!$D$2:$D$4955,$D1088),"")</f>
        <v/>
      </c>
      <c r="Y1088" s="23" t="str">
        <f>IF(ISNUMBER(AVERAGEIFS(ObservedSpeciesData!Y$2:Y$4955,ObservedSpeciesData!$A$2:$A$4955,$A1088,ObservedSpeciesData!$D$2:$D$4955,$D1088)),AVERAGEIFS(ObservedSpeciesData!Y$2:Y$4955,ObservedSpeciesData!$A$2:$A$4955,$A1088,ObservedSpeciesData!$D$2:$D$4955,$D1088),"")</f>
        <v/>
      </c>
      <c r="Z1088" s="23" t="str">
        <f>IF(ISNUMBER(AVERAGEIFS(ObservedSpeciesData!Z$2:Z$4955,ObservedSpeciesData!$A$2:$A$4955,$A1088,ObservedSpeciesData!$D$2:$D$4955,$D1088)),AVERAGEIFS(ObservedSpeciesData!Z$2:Z$4955,ObservedSpeciesData!$A$2:$A$4955,$A1088,ObservedSpeciesData!$D$2:$D$4955,$D1088),"")</f>
        <v/>
      </c>
      <c r="AA1088" s="23" t="str">
        <f>IF(ISNUMBER(AVERAGEIFS(ObservedSpeciesData!AA$2:AA$4955,ObservedSpeciesData!$A$2:$A$4955,$A1088,ObservedSpeciesData!$D$2:$D$4955,$D1088)),AVERAGEIFS(ObservedSpeciesData!AA$2:AA$4955,ObservedSpeciesData!$A$2:$A$4955,$A1088,ObservedSpeciesData!$D$2:$D$4955,$D1088),"")</f>
        <v/>
      </c>
      <c r="AB1088" s="24" t="str">
        <f>IF(ISNUMBER(AVERAGEIFS(ObservedSpeciesData!AB$2:AB$4955,ObservedSpeciesData!$A$2:$A$4955,$A1088,ObservedSpeciesData!$D$2:$D$4955,$D1088)),AVERAGEIFS(ObservedSpeciesData!AB$2:AB$4955,ObservedSpeciesData!$A$2:$A$4955,$A1088,ObservedSpeciesData!$D$2:$D$4955,$D1088),"")</f>
        <v/>
      </c>
      <c r="AC1088" s="24" t="str">
        <f>IF(ISNUMBER(AVERAGEIFS(ObservedSpeciesData!AC$2:AC$4955,ObservedSpeciesData!$A$2:$A$4955,$A1088,ObservedSpeciesData!$D$2:$D$4955,$D1088)),AVERAGEIFS(ObservedSpeciesData!AC$2:AC$4955,ObservedSpeciesData!$A$2:$A$4955,$A1088,ObservedSpeciesData!$D$2:$D$4955,$D1088),"")</f>
        <v/>
      </c>
      <c r="AD1088" s="23" t="str">
        <f>IF(ISNUMBER(AVERAGEIFS(ObservedSpeciesData!AD$2:AD$4955,ObservedSpeciesData!$A$2:$A$4955,$A1088,ObservedSpeciesData!$D$2:$D$4955,$D1088)),AVERAGEIFS(ObservedSpeciesData!AD$2:AD$4955,ObservedSpeciesData!$A$2:$A$4955,$A1088,ObservedSpeciesData!$D$2:$D$4955,$D1088),"")</f>
        <v/>
      </c>
      <c r="AE1088" s="24" t="str">
        <f>IF(ISNUMBER(AVERAGEIFS(ObservedSpeciesData!AE$2:AE$4955,ObservedSpeciesData!$A$2:$A$4955,$A1088,ObservedSpeciesData!$D$2:$D$4955,$D1088)),AVERAGEIFS(ObservedSpeciesData!AE$2:AE$4955,ObservedSpeciesData!$A$2:$A$4955,$A1088,ObservedSpeciesData!$D$2:$D$4955,$D1088),"")</f>
        <v/>
      </c>
      <c r="AF1088" s="23"/>
      <c r="AG1088" s="24"/>
      <c r="AH1088" s="23" t="str">
        <f>IF(ISNUMBER(AVERAGEIFS(ObservedSpeciesData!AH$2:AH$4955,ObservedSpeciesData!$A$2:$A$4955,$A1088,ObservedSpeciesData!$D$2:$D$4955,$D1088)),AVERAGEIFS(ObservedSpeciesData!AH$2:AH$4955,ObservedSpeciesData!$A$2:$A$4955,$A1088,ObservedSpeciesData!$D$2:$D$4955,$D1088),"")</f>
        <v/>
      </c>
      <c r="AI1088" s="23" t="str">
        <f>IF(ISNUMBER(AVERAGEIFS(ObservedSpeciesData!AI$2:AI$4955,ObservedSpeciesData!$A$2:$A$4955,$A1088,ObservedSpeciesData!$C$2:$C$4955,$C1088,ObservedSpeciesData!$D$2:$D$4955,$D1088)),AVERAGEIFS(ObservedSpeciesData!AI$2:AI$4955,ObservedSpeciesData!$A$2:$A$4955,$A1088,ObservedSpeciesData!$C$2:$C$4955,$C1088,ObservedSpeciesData!$D$2:$D$4955,$D1088),"")</f>
        <v/>
      </c>
      <c r="AJ1088" s="2">
        <f>COUNTIFS(ObservedSpeciesData!$A$2:$A$828,$A1088,ObservedSpeciesData!$D$2:$D$828,$D1088)</f>
        <v>0</v>
      </c>
      <c r="AK1088" s="2">
        <f t="shared" si="16"/>
        <v>5</v>
      </c>
    </row>
    <row r="1089" spans="1:37" x14ac:dyDescent="0.25">
      <c r="A1089" s="14" t="s">
        <v>95</v>
      </c>
      <c r="B1089" t="s">
        <v>80</v>
      </c>
      <c r="C1089" t="s">
        <v>90</v>
      </c>
      <c r="D1089" s="13">
        <v>42394</v>
      </c>
      <c r="E1089">
        <v>1</v>
      </c>
      <c r="F1089">
        <v>50</v>
      </c>
      <c r="G1089" s="2" t="s">
        <v>87</v>
      </c>
      <c r="H1089" s="2" t="s">
        <v>12</v>
      </c>
      <c r="I1089">
        <v>11</v>
      </c>
      <c r="J1089" s="2" t="s">
        <v>77</v>
      </c>
      <c r="K1089" s="2">
        <f>IF(ISNUMBER(AVERAGEIFS(ObservedSpeciesData!K$2:K$4955,ObservedSpeciesData!$A$2:$A$4955,$A1089,ObservedSpeciesData!$D$2:$D$4955,$D1089)),AVERAGEIFS(ObservedSpeciesData!K$2:K$4955,ObservedSpeciesData!$A$2:$A$4955,$A1089,ObservedSpeciesData!$D$2:$D$4955,$D1089),"")</f>
        <v>45</v>
      </c>
      <c r="L1089" s="26" t="str">
        <f>IF(ISNUMBER(AVERAGEIFS(ObservedSpeciesData!L$2:L$4955,ObservedSpeciesData!$A$2:$A$4955,$A1089,ObservedSpeciesData!$D$2:$D$4955,$D1089)),AVERAGEIFS(ObservedSpeciesData!L$2:L$4955,ObservedSpeciesData!$A$2:$A$4955,$A1089,ObservedSpeciesData!$D$2:$D$4955,$D1089),"")</f>
        <v/>
      </c>
      <c r="M1089" s="23" t="str">
        <f>IF(ISNUMBER(AVERAGEIFS(ObservedSpeciesData!M$2:M$4955,ObservedSpeciesData!$A$2:$A$4955,$A1089,ObservedSpeciesData!$D$2:$D$4955,$D1089)),AVERAGEIFS(ObservedSpeciesData!M$2:M$4955,ObservedSpeciesData!$A$2:$A$4955,$A1089,ObservedSpeciesData!$D$2:$D$4955,$D1089),"")</f>
        <v/>
      </c>
      <c r="N1089" s="23">
        <f>IF(ISNUMBER(AVERAGEIFS(ObservedSpeciesData!N$2:N$4955,ObservedSpeciesData!$A$2:$A$4955,$A1089,ObservedSpeciesData!$D$2:$D$4955,$D1089)),AVERAGEIFS(ObservedSpeciesData!N$2:N$4955,ObservedSpeciesData!$A$2:$A$4955,$A1089,ObservedSpeciesData!$D$2:$D$4955,$D1089),"")</f>
        <v>1133.642092</v>
      </c>
      <c r="O1089" s="23">
        <f>IF(ISNUMBER(AVERAGEIFS(ObservedSpeciesData!O$2:O$4955,ObservedSpeciesData!$A$2:$A$4955,$A1089,ObservedSpeciesData!$D$2:$D$4955,$D1089)),AVERAGEIFS(ObservedSpeciesData!O$2:O$4955,ObservedSpeciesData!$A$2:$A$4955,$A1089,ObservedSpeciesData!$D$2:$D$4955,$D1089),"")</f>
        <v>113.3642092</v>
      </c>
      <c r="P1089" s="23">
        <f>IF(ISNUMBER(AVERAGEIFS(ObservedSpeciesData!P$2:P$4955,ObservedSpeciesData!$A$2:$A$4955,$A1089,ObservedSpeciesData!$C$2:$C$4955,$C1089,ObservedSpeciesData!$D$2:$D$4955,$D1089)),AVERAGEIFS(ObservedSpeciesData!P$2:P$4955,ObservedSpeciesData!$A$2:$A$4955,$A1089,ObservedSpeciesData!$C$2:$C$4955,$C1089,ObservedSpeciesData!$D$2:$D$4955,$D1089),"")</f>
        <v>300.62342163414223</v>
      </c>
      <c r="Q1089" s="23"/>
      <c r="R1089" s="25" t="str">
        <f>IF(ISNUMBER(AVERAGEIFS(ObservedSpeciesData!R$2:R$4955,ObservedSpeciesData!$A$2:$A$4955,$A1089,ObservedSpeciesData!$D$2:$D$4955,$D1089)),AVERAGEIFS(ObservedSpeciesData!R$2:R$4955,ObservedSpeciesData!$A$2:$A$4955,$A1089,ObservedSpeciesData!$D$2:$D$4955,$D1089),"")</f>
        <v/>
      </c>
      <c r="S1089" s="25">
        <f>IF(ISNUMBER(AVERAGEIFS(ObservedSpeciesData!S$2:S$4955,ObservedSpeciesData!$A$2:$A$4955,$A1089,ObservedSpeciesData!$D$2:$D$4955,$D1089)),AVERAGEIFS(ObservedSpeciesData!S$2:S$4955,ObservedSpeciesData!$A$2:$A$4955,$A1089,ObservedSpeciesData!$D$2:$D$4955,$D1089),"")</f>
        <v>55.724514803823773</v>
      </c>
      <c r="T1089" s="23">
        <f>IF(ISNUMBER(AVERAGEIFS(ObservedSpeciesData!T$2:T$4955,ObservedSpeciesData!$A$2:$A$4955,$A1089,ObservedSpeciesData!$D$2:$D$4955,$D1089)),AVERAGEIFS(ObservedSpeciesData!T$2:T$4955,ObservedSpeciesData!$A$2:$A$4955,$A1089,ObservedSpeciesData!$D$2:$D$4955,$D1089),"")</f>
        <v>5.2247278135048605</v>
      </c>
      <c r="U1089" s="24" t="str">
        <f>IF(ISNUMBER(AVERAGEIFS(ObservedSpeciesData!U$2:U$4955,ObservedSpeciesData!$A$2:$A$4955,$A1089,ObservedSpeciesData!$C$2:$C$4955,$C1089,ObservedSpeciesData!$D$2:$D$4955,$D1089)),AVERAGEIFS(ObservedSpeciesData!U$2:U$4955,ObservedSpeciesData!$A$2:$A$4955,$A1089,ObservedSpeciesData!$C$2:$C$4955,$C1089,ObservedSpeciesData!$D$2:$D$4955,$D1089),"")</f>
        <v/>
      </c>
      <c r="V1089" s="23" t="str">
        <f>IF(ISNUMBER(AVERAGEIFS(ObservedSpeciesData!V$2:V$4955,ObservedSpeciesData!$A$2:$A$4955,$A1089,ObservedSpeciesData!$D$2:$D$4955,$D1089)),AVERAGEIFS(ObservedSpeciesData!V$2:V$4955,ObservedSpeciesData!$A$2:$A$4955,$A1089,ObservedSpeciesData!$D$2:$D$4955,$D1089),"")</f>
        <v/>
      </c>
      <c r="W1089" s="23" t="str">
        <f>IF(ISNUMBER(AVERAGEIFS(ObservedSpeciesData!W$2:W$4955,ObservedSpeciesData!$A$2:$A$4955,$A1089,ObservedSpeciesData!$D$2:$D$4955,$D1089)),AVERAGEIFS(ObservedSpeciesData!W$2:W$4955,ObservedSpeciesData!$A$2:$A$4955,$A1089,ObservedSpeciesData!$D$2:$D$4955,$D1089),"")</f>
        <v/>
      </c>
      <c r="X1089" s="23" t="str">
        <f>IF(ISNUMBER(AVERAGEIFS(ObservedSpeciesData!X$2:X$4955,ObservedSpeciesData!$A$2:$A$4955,$A1089,ObservedSpeciesData!$D$2:$D$4955,$D1089)),AVERAGEIFS(ObservedSpeciesData!X$2:X$4955,ObservedSpeciesData!$A$2:$A$4955,$A1089,ObservedSpeciesData!$D$2:$D$4955,$D1089),"")</f>
        <v/>
      </c>
      <c r="Y1089" s="23" t="str">
        <f>IF(ISNUMBER(AVERAGEIFS(ObservedSpeciesData!Y$2:Y$4955,ObservedSpeciesData!$A$2:$A$4955,$A1089,ObservedSpeciesData!$D$2:$D$4955,$D1089)),AVERAGEIFS(ObservedSpeciesData!Y$2:Y$4955,ObservedSpeciesData!$A$2:$A$4955,$A1089,ObservedSpeciesData!$D$2:$D$4955,$D1089),"")</f>
        <v/>
      </c>
      <c r="Z1089" s="23" t="str">
        <f>IF(ISNUMBER(AVERAGEIFS(ObservedSpeciesData!Z$2:Z$4955,ObservedSpeciesData!$A$2:$A$4955,$A1089,ObservedSpeciesData!$D$2:$D$4955,$D1089)),AVERAGEIFS(ObservedSpeciesData!Z$2:Z$4955,ObservedSpeciesData!$A$2:$A$4955,$A1089,ObservedSpeciesData!$D$2:$D$4955,$D1089),"")</f>
        <v/>
      </c>
      <c r="AA1089" s="23" t="str">
        <f>IF(ISNUMBER(AVERAGEIFS(ObservedSpeciesData!AA$2:AA$4955,ObservedSpeciesData!$A$2:$A$4955,$A1089,ObservedSpeciesData!$D$2:$D$4955,$D1089)),AVERAGEIFS(ObservedSpeciesData!AA$2:AA$4955,ObservedSpeciesData!$A$2:$A$4955,$A1089,ObservedSpeciesData!$D$2:$D$4955,$D1089),"")</f>
        <v/>
      </c>
      <c r="AB1089" s="24" t="str">
        <f>IF(ISNUMBER(AVERAGEIFS(ObservedSpeciesData!AB$2:AB$4955,ObservedSpeciesData!$A$2:$A$4955,$A1089,ObservedSpeciesData!$D$2:$D$4955,$D1089)),AVERAGEIFS(ObservedSpeciesData!AB$2:AB$4955,ObservedSpeciesData!$A$2:$A$4955,$A1089,ObservedSpeciesData!$D$2:$D$4955,$D1089),"")</f>
        <v/>
      </c>
      <c r="AC1089" s="24" t="str">
        <f>IF(ISNUMBER(AVERAGEIFS(ObservedSpeciesData!AC$2:AC$4955,ObservedSpeciesData!$A$2:$A$4955,$A1089,ObservedSpeciesData!$D$2:$D$4955,$D1089)),AVERAGEIFS(ObservedSpeciesData!AC$2:AC$4955,ObservedSpeciesData!$A$2:$A$4955,$A1089,ObservedSpeciesData!$D$2:$D$4955,$D1089),"")</f>
        <v/>
      </c>
      <c r="AD1089" s="23" t="str">
        <f>IF(ISNUMBER(AVERAGEIFS(ObservedSpeciesData!AD$2:AD$4955,ObservedSpeciesData!$A$2:$A$4955,$A1089,ObservedSpeciesData!$D$2:$D$4955,$D1089)),AVERAGEIFS(ObservedSpeciesData!AD$2:AD$4955,ObservedSpeciesData!$A$2:$A$4955,$A1089,ObservedSpeciesData!$D$2:$D$4955,$D1089),"")</f>
        <v/>
      </c>
      <c r="AE1089" s="24" t="str">
        <f>IF(ISNUMBER(AVERAGEIFS(ObservedSpeciesData!AE$2:AE$4955,ObservedSpeciesData!$A$2:$A$4955,$A1089,ObservedSpeciesData!$D$2:$D$4955,$D1089)),AVERAGEIFS(ObservedSpeciesData!AE$2:AE$4955,ObservedSpeciesData!$A$2:$A$4955,$A1089,ObservedSpeciesData!$D$2:$D$4955,$D1089),"")</f>
        <v/>
      </c>
      <c r="AF1089" s="23"/>
      <c r="AG1089" s="24"/>
      <c r="AH1089" s="23" t="str">
        <f>IF(ISNUMBER(AVERAGEIFS(ObservedSpeciesData!AH$2:AH$4955,ObservedSpeciesData!$A$2:$A$4955,$A1089,ObservedSpeciesData!$D$2:$D$4955,$D1089)),AVERAGEIFS(ObservedSpeciesData!AH$2:AH$4955,ObservedSpeciesData!$A$2:$A$4955,$A1089,ObservedSpeciesData!$D$2:$D$4955,$D1089),"")</f>
        <v/>
      </c>
      <c r="AI1089" s="23" t="str">
        <f>IF(ISNUMBER(AVERAGEIFS(ObservedSpeciesData!AI$2:AI$4955,ObservedSpeciesData!$A$2:$A$4955,$A1089,ObservedSpeciesData!$C$2:$C$4955,$C1089,ObservedSpeciesData!$D$2:$D$4955,$D1089)),AVERAGEIFS(ObservedSpeciesData!AI$2:AI$4955,ObservedSpeciesData!$A$2:$A$4955,$A1089,ObservedSpeciesData!$C$2:$C$4955,$C1089,ObservedSpeciesData!$D$2:$D$4955,$D1089),"")</f>
        <v/>
      </c>
      <c r="AJ1089" s="2">
        <f>COUNTIFS(ObservedSpeciesData!$A$2:$A$828,$A1089,ObservedSpeciesData!$D$2:$D$828,$D1089)</f>
        <v>0</v>
      </c>
      <c r="AK1089" s="2">
        <f t="shared" si="16"/>
        <v>5</v>
      </c>
    </row>
    <row r="1090" spans="1:37" x14ac:dyDescent="0.25">
      <c r="A1090" s="14" t="s">
        <v>94</v>
      </c>
      <c r="B1090" t="s">
        <v>80</v>
      </c>
      <c r="C1090" t="s">
        <v>90</v>
      </c>
      <c r="D1090" s="13">
        <v>42394</v>
      </c>
      <c r="E1090">
        <v>1</v>
      </c>
      <c r="F1090">
        <v>100</v>
      </c>
      <c r="G1090" s="2" t="s">
        <v>87</v>
      </c>
      <c r="H1090" s="2" t="s">
        <v>12</v>
      </c>
      <c r="I1090">
        <v>11</v>
      </c>
      <c r="J1090" s="2" t="s">
        <v>77</v>
      </c>
      <c r="K1090" s="2">
        <f>IF(ISNUMBER(AVERAGEIFS(ObservedSpeciesData!K$2:K$4955,ObservedSpeciesData!$A$2:$A$4955,$A1090,ObservedSpeciesData!$D$2:$D$4955,$D1090)),AVERAGEIFS(ObservedSpeciesData!K$2:K$4955,ObservedSpeciesData!$A$2:$A$4955,$A1090,ObservedSpeciesData!$D$2:$D$4955,$D1090),"")</f>
        <v>90</v>
      </c>
      <c r="L1090" s="26" t="str">
        <f>IF(ISNUMBER(AVERAGEIFS(ObservedSpeciesData!L$2:L$4955,ObservedSpeciesData!$A$2:$A$4955,$A1090,ObservedSpeciesData!$D$2:$D$4955,$D1090)),AVERAGEIFS(ObservedSpeciesData!L$2:L$4955,ObservedSpeciesData!$A$2:$A$4955,$A1090,ObservedSpeciesData!$D$2:$D$4955,$D1090),"")</f>
        <v/>
      </c>
      <c r="M1090" s="23" t="str">
        <f>IF(ISNUMBER(AVERAGEIFS(ObservedSpeciesData!M$2:M$4955,ObservedSpeciesData!$A$2:$A$4955,$A1090,ObservedSpeciesData!$D$2:$D$4955,$D1090)),AVERAGEIFS(ObservedSpeciesData!M$2:M$4955,ObservedSpeciesData!$A$2:$A$4955,$A1090,ObservedSpeciesData!$D$2:$D$4955,$D1090),"")</f>
        <v/>
      </c>
      <c r="N1090" s="23">
        <f>IF(ISNUMBER(AVERAGEIFS(ObservedSpeciesData!N$2:N$4955,ObservedSpeciesData!$A$2:$A$4955,$A1090,ObservedSpeciesData!$D$2:$D$4955,$D1090)),AVERAGEIFS(ObservedSpeciesData!N$2:N$4955,ObservedSpeciesData!$A$2:$A$4955,$A1090,ObservedSpeciesData!$D$2:$D$4955,$D1090),"")</f>
        <v>778.33858039999996</v>
      </c>
      <c r="O1090" s="23">
        <f>IF(ISNUMBER(AVERAGEIFS(ObservedSpeciesData!O$2:O$4955,ObservedSpeciesData!$A$2:$A$4955,$A1090,ObservedSpeciesData!$D$2:$D$4955,$D1090)),AVERAGEIFS(ObservedSpeciesData!O$2:O$4955,ObservedSpeciesData!$A$2:$A$4955,$A1090,ObservedSpeciesData!$D$2:$D$4955,$D1090),"")</f>
        <v>77.833858039999996</v>
      </c>
      <c r="P1090" s="23">
        <f>IF(ISNUMBER(AVERAGEIFS(ObservedSpeciesData!P$2:P$4955,ObservedSpeciesData!$A$2:$A$4955,$A1090,ObservedSpeciesData!$C$2:$C$4955,$C1090,ObservedSpeciesData!$D$2:$D$4955,$D1090)),AVERAGEIFS(ObservedSpeciesData!P$2:P$4955,ObservedSpeciesData!$A$2:$A$4955,$A1090,ObservedSpeciesData!$C$2:$C$4955,$C1090,ObservedSpeciesData!$D$2:$D$4955,$D1090),"")</f>
        <v>441.63463021777778</v>
      </c>
      <c r="Q1090" s="23"/>
      <c r="R1090" s="25" t="str">
        <f>IF(ISNUMBER(AVERAGEIFS(ObservedSpeciesData!R$2:R$4955,ObservedSpeciesData!$A$2:$A$4955,$A1090,ObservedSpeciesData!$D$2:$D$4955,$D1090)),AVERAGEIFS(ObservedSpeciesData!R$2:R$4955,ObservedSpeciesData!$A$2:$A$4955,$A1090,ObservedSpeciesData!$D$2:$D$4955,$D1090),"")</f>
        <v/>
      </c>
      <c r="S1090" s="25">
        <f>IF(ISNUMBER(AVERAGEIFS(ObservedSpeciesData!S$2:S$4955,ObservedSpeciesData!$A$2:$A$4955,$A1090,ObservedSpeciesData!$D$2:$D$4955,$D1090)),AVERAGEIFS(ObservedSpeciesData!S$2:S$4955,ObservedSpeciesData!$A$2:$A$4955,$A1090,ObservedSpeciesData!$D$2:$D$4955,$D1090),"")</f>
        <v>33.824067673601569</v>
      </c>
      <c r="T1090" s="23">
        <f>IF(ISNUMBER(AVERAGEIFS(ObservedSpeciesData!T$2:T$4955,ObservedSpeciesData!$A$2:$A$4955,$A1090,ObservedSpeciesData!$D$2:$D$4955,$D1090)),AVERAGEIFS(ObservedSpeciesData!T$2:T$4955,ObservedSpeciesData!$A$2:$A$4955,$A1090,ObservedSpeciesData!$D$2:$D$4955,$D1090),"")</f>
        <v>7.8521699150664128</v>
      </c>
      <c r="U1090" s="24" t="str">
        <f>IF(ISNUMBER(AVERAGEIFS(ObservedSpeciesData!U$2:U$4955,ObservedSpeciesData!$A$2:$A$4955,$A1090,ObservedSpeciesData!$C$2:$C$4955,$C1090,ObservedSpeciesData!$D$2:$D$4955,$D1090)),AVERAGEIFS(ObservedSpeciesData!U$2:U$4955,ObservedSpeciesData!$A$2:$A$4955,$A1090,ObservedSpeciesData!$C$2:$C$4955,$C1090,ObservedSpeciesData!$D$2:$D$4955,$D1090),"")</f>
        <v/>
      </c>
      <c r="V1090" s="23" t="str">
        <f>IF(ISNUMBER(AVERAGEIFS(ObservedSpeciesData!V$2:V$4955,ObservedSpeciesData!$A$2:$A$4955,$A1090,ObservedSpeciesData!$D$2:$D$4955,$D1090)),AVERAGEIFS(ObservedSpeciesData!V$2:V$4955,ObservedSpeciesData!$A$2:$A$4955,$A1090,ObservedSpeciesData!$D$2:$D$4955,$D1090),"")</f>
        <v/>
      </c>
      <c r="W1090" s="23" t="str">
        <f>IF(ISNUMBER(AVERAGEIFS(ObservedSpeciesData!W$2:W$4955,ObservedSpeciesData!$A$2:$A$4955,$A1090,ObservedSpeciesData!$D$2:$D$4955,$D1090)),AVERAGEIFS(ObservedSpeciesData!W$2:W$4955,ObservedSpeciesData!$A$2:$A$4955,$A1090,ObservedSpeciesData!$D$2:$D$4955,$D1090),"")</f>
        <v/>
      </c>
      <c r="X1090" s="23" t="str">
        <f>IF(ISNUMBER(AVERAGEIFS(ObservedSpeciesData!X$2:X$4955,ObservedSpeciesData!$A$2:$A$4955,$A1090,ObservedSpeciesData!$D$2:$D$4955,$D1090)),AVERAGEIFS(ObservedSpeciesData!X$2:X$4955,ObservedSpeciesData!$A$2:$A$4955,$A1090,ObservedSpeciesData!$D$2:$D$4955,$D1090),"")</f>
        <v/>
      </c>
      <c r="Y1090" s="23" t="str">
        <f>IF(ISNUMBER(AVERAGEIFS(ObservedSpeciesData!Y$2:Y$4955,ObservedSpeciesData!$A$2:$A$4955,$A1090,ObservedSpeciesData!$D$2:$D$4955,$D1090)),AVERAGEIFS(ObservedSpeciesData!Y$2:Y$4955,ObservedSpeciesData!$A$2:$A$4955,$A1090,ObservedSpeciesData!$D$2:$D$4955,$D1090),"")</f>
        <v/>
      </c>
      <c r="Z1090" s="23" t="str">
        <f>IF(ISNUMBER(AVERAGEIFS(ObservedSpeciesData!Z$2:Z$4955,ObservedSpeciesData!$A$2:$A$4955,$A1090,ObservedSpeciesData!$D$2:$D$4955,$D1090)),AVERAGEIFS(ObservedSpeciesData!Z$2:Z$4955,ObservedSpeciesData!$A$2:$A$4955,$A1090,ObservedSpeciesData!$D$2:$D$4955,$D1090),"")</f>
        <v/>
      </c>
      <c r="AA1090" s="23" t="str">
        <f>IF(ISNUMBER(AVERAGEIFS(ObservedSpeciesData!AA$2:AA$4955,ObservedSpeciesData!$A$2:$A$4955,$A1090,ObservedSpeciesData!$D$2:$D$4955,$D1090)),AVERAGEIFS(ObservedSpeciesData!AA$2:AA$4955,ObservedSpeciesData!$A$2:$A$4955,$A1090,ObservedSpeciesData!$D$2:$D$4955,$D1090),"")</f>
        <v/>
      </c>
      <c r="AB1090" s="24" t="str">
        <f>IF(ISNUMBER(AVERAGEIFS(ObservedSpeciesData!AB$2:AB$4955,ObservedSpeciesData!$A$2:$A$4955,$A1090,ObservedSpeciesData!$D$2:$D$4955,$D1090)),AVERAGEIFS(ObservedSpeciesData!AB$2:AB$4955,ObservedSpeciesData!$A$2:$A$4955,$A1090,ObservedSpeciesData!$D$2:$D$4955,$D1090),"")</f>
        <v/>
      </c>
      <c r="AC1090" s="24" t="str">
        <f>IF(ISNUMBER(AVERAGEIFS(ObservedSpeciesData!AC$2:AC$4955,ObservedSpeciesData!$A$2:$A$4955,$A1090,ObservedSpeciesData!$D$2:$D$4955,$D1090)),AVERAGEIFS(ObservedSpeciesData!AC$2:AC$4955,ObservedSpeciesData!$A$2:$A$4955,$A1090,ObservedSpeciesData!$D$2:$D$4955,$D1090),"")</f>
        <v/>
      </c>
      <c r="AD1090" s="23" t="str">
        <f>IF(ISNUMBER(AVERAGEIFS(ObservedSpeciesData!AD$2:AD$4955,ObservedSpeciesData!$A$2:$A$4955,$A1090,ObservedSpeciesData!$D$2:$D$4955,$D1090)),AVERAGEIFS(ObservedSpeciesData!AD$2:AD$4955,ObservedSpeciesData!$A$2:$A$4955,$A1090,ObservedSpeciesData!$D$2:$D$4955,$D1090),"")</f>
        <v/>
      </c>
      <c r="AE1090" s="24" t="str">
        <f>IF(ISNUMBER(AVERAGEIFS(ObservedSpeciesData!AE$2:AE$4955,ObservedSpeciesData!$A$2:$A$4955,$A1090,ObservedSpeciesData!$D$2:$D$4955,$D1090)),AVERAGEIFS(ObservedSpeciesData!AE$2:AE$4955,ObservedSpeciesData!$A$2:$A$4955,$A1090,ObservedSpeciesData!$D$2:$D$4955,$D1090),"")</f>
        <v/>
      </c>
      <c r="AF1090" s="23"/>
      <c r="AG1090" s="24"/>
      <c r="AH1090" s="23" t="str">
        <f>IF(ISNUMBER(AVERAGEIFS(ObservedSpeciesData!AH$2:AH$4955,ObservedSpeciesData!$A$2:$A$4955,$A1090,ObservedSpeciesData!$D$2:$D$4955,$D1090)),AVERAGEIFS(ObservedSpeciesData!AH$2:AH$4955,ObservedSpeciesData!$A$2:$A$4955,$A1090,ObservedSpeciesData!$D$2:$D$4955,$D1090),"")</f>
        <v/>
      </c>
      <c r="AI1090" s="23" t="str">
        <f>IF(ISNUMBER(AVERAGEIFS(ObservedSpeciesData!AI$2:AI$4955,ObservedSpeciesData!$A$2:$A$4955,$A1090,ObservedSpeciesData!$C$2:$C$4955,$C1090,ObservedSpeciesData!$D$2:$D$4955,$D1090)),AVERAGEIFS(ObservedSpeciesData!AI$2:AI$4955,ObservedSpeciesData!$A$2:$A$4955,$A1090,ObservedSpeciesData!$C$2:$C$4955,$C1090,ObservedSpeciesData!$D$2:$D$4955,$D1090),"")</f>
        <v/>
      </c>
      <c r="AJ1090" s="2">
        <f>COUNTIFS(ObservedSpeciesData!$A$2:$A$828,$A1090,ObservedSpeciesData!$D$2:$D$828,$D1090)</f>
        <v>0</v>
      </c>
      <c r="AK1090" s="2">
        <f t="shared" ref="AK1090:AK1153" si="17">COUNT(M1090:AI1090)</f>
        <v>5</v>
      </c>
    </row>
    <row r="1091" spans="1:37" x14ac:dyDescent="0.25">
      <c r="A1091" s="14" t="s">
        <v>93</v>
      </c>
      <c r="B1091" t="s">
        <v>80</v>
      </c>
      <c r="C1091" t="s">
        <v>90</v>
      </c>
      <c r="D1091" s="13">
        <v>42394</v>
      </c>
      <c r="E1091">
        <v>1</v>
      </c>
      <c r="F1091">
        <v>200</v>
      </c>
      <c r="G1091" s="2" t="s">
        <v>87</v>
      </c>
      <c r="H1091" s="2" t="s">
        <v>12</v>
      </c>
      <c r="I1091">
        <v>11</v>
      </c>
      <c r="J1091" s="2" t="s">
        <v>77</v>
      </c>
      <c r="K1091" s="2">
        <f>IF(ISNUMBER(AVERAGEIFS(ObservedSpeciesData!K$2:K$4955,ObservedSpeciesData!$A$2:$A$4955,$A1091,ObservedSpeciesData!$D$2:$D$4955,$D1091)),AVERAGEIFS(ObservedSpeciesData!K$2:K$4955,ObservedSpeciesData!$A$2:$A$4955,$A1091,ObservedSpeciesData!$D$2:$D$4955,$D1091),"")</f>
        <v>180</v>
      </c>
      <c r="L1091" s="26" t="str">
        <f>IF(ISNUMBER(AVERAGEIFS(ObservedSpeciesData!L$2:L$4955,ObservedSpeciesData!$A$2:$A$4955,$A1091,ObservedSpeciesData!$D$2:$D$4955,$D1091)),AVERAGEIFS(ObservedSpeciesData!L$2:L$4955,ObservedSpeciesData!$A$2:$A$4955,$A1091,ObservedSpeciesData!$D$2:$D$4955,$D1091),"")</f>
        <v/>
      </c>
      <c r="M1091" s="23" t="str">
        <f>IF(ISNUMBER(AVERAGEIFS(ObservedSpeciesData!M$2:M$4955,ObservedSpeciesData!$A$2:$A$4955,$A1091,ObservedSpeciesData!$D$2:$D$4955,$D1091)),AVERAGEIFS(ObservedSpeciesData!M$2:M$4955,ObservedSpeciesData!$A$2:$A$4955,$A1091,ObservedSpeciesData!$D$2:$D$4955,$D1091),"")</f>
        <v/>
      </c>
      <c r="N1091" s="23">
        <f>IF(ISNUMBER(AVERAGEIFS(ObservedSpeciesData!N$2:N$4955,ObservedSpeciesData!$A$2:$A$4955,$A1091,ObservedSpeciesData!$D$2:$D$4955,$D1091)),AVERAGEIFS(ObservedSpeciesData!N$2:N$4955,ObservedSpeciesData!$A$2:$A$4955,$A1091,ObservedSpeciesData!$D$2:$D$4955,$D1091),"")</f>
        <v>959.40456577777786</v>
      </c>
      <c r="O1091" s="23">
        <f>IF(ISNUMBER(AVERAGEIFS(ObservedSpeciesData!O$2:O$4955,ObservedSpeciesData!$A$2:$A$4955,$A1091,ObservedSpeciesData!$D$2:$D$4955,$D1091)),AVERAGEIFS(ObservedSpeciesData!O$2:O$4955,ObservedSpeciesData!$A$2:$A$4955,$A1091,ObservedSpeciesData!$D$2:$D$4955,$D1091),"")</f>
        <v>95.940456577777795</v>
      </c>
      <c r="P1091" s="23">
        <f>IF(ISNUMBER(AVERAGEIFS(ObservedSpeciesData!P$2:P$4955,ObservedSpeciesData!$A$2:$A$4955,$A1091,ObservedSpeciesData!$C$2:$C$4955,$C1091,ObservedSpeciesData!$D$2:$D$4955,$D1091)),AVERAGEIFS(ObservedSpeciesData!P$2:P$4955,ObservedSpeciesData!$A$2:$A$4955,$A1091,ObservedSpeciesData!$C$2:$C$4955,$C1091,ObservedSpeciesData!$D$2:$D$4955,$D1091),"")</f>
        <v>655.96973675555557</v>
      </c>
      <c r="Q1091" s="23"/>
      <c r="R1091" s="25" t="str">
        <f>IF(ISNUMBER(AVERAGEIFS(ObservedSpeciesData!R$2:R$4955,ObservedSpeciesData!$A$2:$A$4955,$A1091,ObservedSpeciesData!$D$2:$D$4955,$D1091)),AVERAGEIFS(ObservedSpeciesData!R$2:R$4955,ObservedSpeciesData!$A$2:$A$4955,$A1091,ObservedSpeciesData!$D$2:$D$4955,$D1091),"")</f>
        <v/>
      </c>
      <c r="S1091" s="25">
        <f>IF(ISNUMBER(AVERAGEIFS(ObservedSpeciesData!S$2:S$4955,ObservedSpeciesData!$A$2:$A$4955,$A1091,ObservedSpeciesData!$D$2:$D$4955,$D1091)),AVERAGEIFS(ObservedSpeciesData!S$2:S$4955,ObservedSpeciesData!$A$2:$A$4955,$A1091,ObservedSpeciesData!$D$2:$D$4955,$D1091),"")</f>
        <v>36.018399741919566</v>
      </c>
      <c r="T1091" s="23">
        <f>IF(ISNUMBER(AVERAGEIFS(ObservedSpeciesData!T$2:T$4955,ObservedSpeciesData!$A$2:$A$4955,$A1091,ObservedSpeciesData!$D$2:$D$4955,$D1091)),AVERAGEIFS(ObservedSpeciesData!T$2:T$4955,ObservedSpeciesData!$A$2:$A$4955,$A1091,ObservedSpeciesData!$D$2:$D$4955,$D1091),"")</f>
        <v>6.3578805090902639</v>
      </c>
      <c r="U1091" s="24" t="str">
        <f>IF(ISNUMBER(AVERAGEIFS(ObservedSpeciesData!U$2:U$4955,ObservedSpeciesData!$A$2:$A$4955,$A1091,ObservedSpeciesData!$C$2:$C$4955,$C1091,ObservedSpeciesData!$D$2:$D$4955,$D1091)),AVERAGEIFS(ObservedSpeciesData!U$2:U$4955,ObservedSpeciesData!$A$2:$A$4955,$A1091,ObservedSpeciesData!$C$2:$C$4955,$C1091,ObservedSpeciesData!$D$2:$D$4955,$D1091),"")</f>
        <v/>
      </c>
      <c r="V1091" s="23" t="str">
        <f>IF(ISNUMBER(AVERAGEIFS(ObservedSpeciesData!V$2:V$4955,ObservedSpeciesData!$A$2:$A$4955,$A1091,ObservedSpeciesData!$D$2:$D$4955,$D1091)),AVERAGEIFS(ObservedSpeciesData!V$2:V$4955,ObservedSpeciesData!$A$2:$A$4955,$A1091,ObservedSpeciesData!$D$2:$D$4955,$D1091),"")</f>
        <v/>
      </c>
      <c r="W1091" s="23" t="str">
        <f>IF(ISNUMBER(AVERAGEIFS(ObservedSpeciesData!W$2:W$4955,ObservedSpeciesData!$A$2:$A$4955,$A1091,ObservedSpeciesData!$D$2:$D$4955,$D1091)),AVERAGEIFS(ObservedSpeciesData!W$2:W$4955,ObservedSpeciesData!$A$2:$A$4955,$A1091,ObservedSpeciesData!$D$2:$D$4955,$D1091),"")</f>
        <v/>
      </c>
      <c r="X1091" s="23" t="str">
        <f>IF(ISNUMBER(AVERAGEIFS(ObservedSpeciesData!X$2:X$4955,ObservedSpeciesData!$A$2:$A$4955,$A1091,ObservedSpeciesData!$D$2:$D$4955,$D1091)),AVERAGEIFS(ObservedSpeciesData!X$2:X$4955,ObservedSpeciesData!$A$2:$A$4955,$A1091,ObservedSpeciesData!$D$2:$D$4955,$D1091),"")</f>
        <v/>
      </c>
      <c r="Y1091" s="23" t="str">
        <f>IF(ISNUMBER(AVERAGEIFS(ObservedSpeciesData!Y$2:Y$4955,ObservedSpeciesData!$A$2:$A$4955,$A1091,ObservedSpeciesData!$D$2:$D$4955,$D1091)),AVERAGEIFS(ObservedSpeciesData!Y$2:Y$4955,ObservedSpeciesData!$A$2:$A$4955,$A1091,ObservedSpeciesData!$D$2:$D$4955,$D1091),"")</f>
        <v/>
      </c>
      <c r="Z1091" s="23" t="str">
        <f>IF(ISNUMBER(AVERAGEIFS(ObservedSpeciesData!Z$2:Z$4955,ObservedSpeciesData!$A$2:$A$4955,$A1091,ObservedSpeciesData!$D$2:$D$4955,$D1091)),AVERAGEIFS(ObservedSpeciesData!Z$2:Z$4955,ObservedSpeciesData!$A$2:$A$4955,$A1091,ObservedSpeciesData!$D$2:$D$4955,$D1091),"")</f>
        <v/>
      </c>
      <c r="AA1091" s="23" t="str">
        <f>IF(ISNUMBER(AVERAGEIFS(ObservedSpeciesData!AA$2:AA$4955,ObservedSpeciesData!$A$2:$A$4955,$A1091,ObservedSpeciesData!$D$2:$D$4955,$D1091)),AVERAGEIFS(ObservedSpeciesData!AA$2:AA$4955,ObservedSpeciesData!$A$2:$A$4955,$A1091,ObservedSpeciesData!$D$2:$D$4955,$D1091),"")</f>
        <v/>
      </c>
      <c r="AB1091" s="24" t="str">
        <f>IF(ISNUMBER(AVERAGEIFS(ObservedSpeciesData!AB$2:AB$4955,ObservedSpeciesData!$A$2:$A$4955,$A1091,ObservedSpeciesData!$D$2:$D$4955,$D1091)),AVERAGEIFS(ObservedSpeciesData!AB$2:AB$4955,ObservedSpeciesData!$A$2:$A$4955,$A1091,ObservedSpeciesData!$D$2:$D$4955,$D1091),"")</f>
        <v/>
      </c>
      <c r="AC1091" s="24" t="str">
        <f>IF(ISNUMBER(AVERAGEIFS(ObservedSpeciesData!AC$2:AC$4955,ObservedSpeciesData!$A$2:$A$4955,$A1091,ObservedSpeciesData!$D$2:$D$4955,$D1091)),AVERAGEIFS(ObservedSpeciesData!AC$2:AC$4955,ObservedSpeciesData!$A$2:$A$4955,$A1091,ObservedSpeciesData!$D$2:$D$4955,$D1091),"")</f>
        <v/>
      </c>
      <c r="AD1091" s="23" t="str">
        <f>IF(ISNUMBER(AVERAGEIFS(ObservedSpeciesData!AD$2:AD$4955,ObservedSpeciesData!$A$2:$A$4955,$A1091,ObservedSpeciesData!$D$2:$D$4955,$D1091)),AVERAGEIFS(ObservedSpeciesData!AD$2:AD$4955,ObservedSpeciesData!$A$2:$A$4955,$A1091,ObservedSpeciesData!$D$2:$D$4955,$D1091),"")</f>
        <v/>
      </c>
      <c r="AE1091" s="24" t="str">
        <f>IF(ISNUMBER(AVERAGEIFS(ObservedSpeciesData!AE$2:AE$4955,ObservedSpeciesData!$A$2:$A$4955,$A1091,ObservedSpeciesData!$D$2:$D$4955,$D1091)),AVERAGEIFS(ObservedSpeciesData!AE$2:AE$4955,ObservedSpeciesData!$A$2:$A$4955,$A1091,ObservedSpeciesData!$D$2:$D$4955,$D1091),"")</f>
        <v/>
      </c>
      <c r="AF1091" s="23"/>
      <c r="AG1091" s="24"/>
      <c r="AH1091" s="23" t="str">
        <f>IF(ISNUMBER(AVERAGEIFS(ObservedSpeciesData!AH$2:AH$4955,ObservedSpeciesData!$A$2:$A$4955,$A1091,ObservedSpeciesData!$D$2:$D$4955,$D1091)),AVERAGEIFS(ObservedSpeciesData!AH$2:AH$4955,ObservedSpeciesData!$A$2:$A$4955,$A1091,ObservedSpeciesData!$D$2:$D$4955,$D1091),"")</f>
        <v/>
      </c>
      <c r="AI1091" s="23" t="str">
        <f>IF(ISNUMBER(AVERAGEIFS(ObservedSpeciesData!AI$2:AI$4955,ObservedSpeciesData!$A$2:$A$4955,$A1091,ObservedSpeciesData!$C$2:$C$4955,$C1091,ObservedSpeciesData!$D$2:$D$4955,$D1091)),AVERAGEIFS(ObservedSpeciesData!AI$2:AI$4955,ObservedSpeciesData!$A$2:$A$4955,$A1091,ObservedSpeciesData!$C$2:$C$4955,$C1091,ObservedSpeciesData!$D$2:$D$4955,$D1091),"")</f>
        <v/>
      </c>
      <c r="AJ1091" s="2">
        <f>COUNTIFS(ObservedSpeciesData!$A$2:$A$828,$A1091,ObservedSpeciesData!$D$2:$D$828,$D1091)</f>
        <v>0</v>
      </c>
      <c r="AK1091" s="2">
        <f t="shared" si="17"/>
        <v>5</v>
      </c>
    </row>
    <row r="1092" spans="1:37" x14ac:dyDescent="0.25">
      <c r="A1092" s="14" t="s">
        <v>92</v>
      </c>
      <c r="B1092" t="s">
        <v>80</v>
      </c>
      <c r="C1092" t="s">
        <v>90</v>
      </c>
      <c r="D1092" s="13">
        <v>42394</v>
      </c>
      <c r="E1092">
        <v>1</v>
      </c>
      <c r="F1092">
        <v>350</v>
      </c>
      <c r="G1092" s="2" t="s">
        <v>87</v>
      </c>
      <c r="H1092" s="2" t="s">
        <v>12</v>
      </c>
      <c r="I1092">
        <v>11</v>
      </c>
      <c r="J1092" s="2" t="s">
        <v>77</v>
      </c>
      <c r="K1092" s="2">
        <f>IF(ISNUMBER(AVERAGEIFS(ObservedSpeciesData!K$2:K$4955,ObservedSpeciesData!$A$2:$A$4955,$A1092,ObservedSpeciesData!$D$2:$D$4955,$D1092)),AVERAGEIFS(ObservedSpeciesData!K$2:K$4955,ObservedSpeciesData!$A$2:$A$4955,$A1092,ObservedSpeciesData!$D$2:$D$4955,$D1092),"")</f>
        <v>315</v>
      </c>
      <c r="L1092" s="26" t="str">
        <f>IF(ISNUMBER(AVERAGEIFS(ObservedSpeciesData!L$2:L$4955,ObservedSpeciesData!$A$2:$A$4955,$A1092,ObservedSpeciesData!$D$2:$D$4955,$D1092)),AVERAGEIFS(ObservedSpeciesData!L$2:L$4955,ObservedSpeciesData!$A$2:$A$4955,$A1092,ObservedSpeciesData!$D$2:$D$4955,$D1092),"")</f>
        <v/>
      </c>
      <c r="M1092" s="23" t="str">
        <f>IF(ISNUMBER(AVERAGEIFS(ObservedSpeciesData!M$2:M$4955,ObservedSpeciesData!$A$2:$A$4955,$A1092,ObservedSpeciesData!$D$2:$D$4955,$D1092)),AVERAGEIFS(ObservedSpeciesData!M$2:M$4955,ObservedSpeciesData!$A$2:$A$4955,$A1092,ObservedSpeciesData!$D$2:$D$4955,$D1092),"")</f>
        <v/>
      </c>
      <c r="N1092" s="23">
        <f>IF(ISNUMBER(AVERAGEIFS(ObservedSpeciesData!N$2:N$4955,ObservedSpeciesData!$A$2:$A$4955,$A1092,ObservedSpeciesData!$D$2:$D$4955,$D1092)),AVERAGEIFS(ObservedSpeciesData!N$2:N$4955,ObservedSpeciesData!$A$2:$A$4955,$A1092,ObservedSpeciesData!$D$2:$D$4955,$D1092),"")</f>
        <v>870.04281866666679</v>
      </c>
      <c r="O1092" s="23">
        <f>IF(ISNUMBER(AVERAGEIFS(ObservedSpeciesData!O$2:O$4955,ObservedSpeciesData!$A$2:$A$4955,$A1092,ObservedSpeciesData!$D$2:$D$4955,$D1092)),AVERAGEIFS(ObservedSpeciesData!O$2:O$4955,ObservedSpeciesData!$A$2:$A$4955,$A1092,ObservedSpeciesData!$D$2:$D$4955,$D1092),"")</f>
        <v>87.004281866666659</v>
      </c>
      <c r="P1092" s="23">
        <f>IF(ISNUMBER(AVERAGEIFS(ObservedSpeciesData!P$2:P$4955,ObservedSpeciesData!$A$2:$A$4955,$A1092,ObservedSpeciesData!$C$2:$C$4955,$C1092,ObservedSpeciesData!$D$2:$D$4955,$D1092)),AVERAGEIFS(ObservedSpeciesData!P$2:P$4955,ObservedSpeciesData!$A$2:$A$4955,$A1092,ObservedSpeciesData!$C$2:$C$4955,$C1092,ObservedSpeciesData!$D$2:$D$4955,$D1092),"")</f>
        <v>887.77922271111117</v>
      </c>
      <c r="Q1092" s="23"/>
      <c r="R1092" s="25" t="str">
        <f>IF(ISNUMBER(AVERAGEIFS(ObservedSpeciesData!R$2:R$4955,ObservedSpeciesData!$A$2:$A$4955,$A1092,ObservedSpeciesData!$D$2:$D$4955,$D1092)),AVERAGEIFS(ObservedSpeciesData!R$2:R$4955,ObservedSpeciesData!$A$2:$A$4955,$A1092,ObservedSpeciesData!$D$2:$D$4955,$D1092),"")</f>
        <v/>
      </c>
      <c r="S1092" s="25">
        <f>IF(ISNUMBER(AVERAGEIFS(ObservedSpeciesData!S$2:S$4955,ObservedSpeciesData!$A$2:$A$4955,$A1092,ObservedSpeciesData!$D$2:$D$4955,$D1092)),AVERAGEIFS(ObservedSpeciesData!S$2:S$4955,ObservedSpeciesData!$A$2:$A$4955,$A1092,ObservedSpeciesData!$D$2:$D$4955,$D1092),"")</f>
        <v>38.175061281527739</v>
      </c>
      <c r="T1092" s="23">
        <f>IF(ISNUMBER(AVERAGEIFS(ObservedSpeciesData!T$2:T$4955,ObservedSpeciesData!$A$2:$A$4955,$A1092,ObservedSpeciesData!$D$2:$D$4955,$D1092)),AVERAGEIFS(ObservedSpeciesData!T$2:T$4955,ObservedSpeciesData!$A$2:$A$4955,$A1092,ObservedSpeciesData!$D$2:$D$4955,$D1092),"")</f>
        <v>4.5880227304746182</v>
      </c>
      <c r="U1092" s="24" t="str">
        <f>IF(ISNUMBER(AVERAGEIFS(ObservedSpeciesData!U$2:U$4955,ObservedSpeciesData!$A$2:$A$4955,$A1092,ObservedSpeciesData!$C$2:$C$4955,$C1092,ObservedSpeciesData!$D$2:$D$4955,$D1092)),AVERAGEIFS(ObservedSpeciesData!U$2:U$4955,ObservedSpeciesData!$A$2:$A$4955,$A1092,ObservedSpeciesData!$C$2:$C$4955,$C1092,ObservedSpeciesData!$D$2:$D$4955,$D1092),"")</f>
        <v/>
      </c>
      <c r="V1092" s="23" t="str">
        <f>IF(ISNUMBER(AVERAGEIFS(ObservedSpeciesData!V$2:V$4955,ObservedSpeciesData!$A$2:$A$4955,$A1092,ObservedSpeciesData!$D$2:$D$4955,$D1092)),AVERAGEIFS(ObservedSpeciesData!V$2:V$4955,ObservedSpeciesData!$A$2:$A$4955,$A1092,ObservedSpeciesData!$D$2:$D$4955,$D1092),"")</f>
        <v/>
      </c>
      <c r="W1092" s="23" t="str">
        <f>IF(ISNUMBER(AVERAGEIFS(ObservedSpeciesData!W$2:W$4955,ObservedSpeciesData!$A$2:$A$4955,$A1092,ObservedSpeciesData!$D$2:$D$4955,$D1092)),AVERAGEIFS(ObservedSpeciesData!W$2:W$4955,ObservedSpeciesData!$A$2:$A$4955,$A1092,ObservedSpeciesData!$D$2:$D$4955,$D1092),"")</f>
        <v/>
      </c>
      <c r="X1092" s="23" t="str">
        <f>IF(ISNUMBER(AVERAGEIFS(ObservedSpeciesData!X$2:X$4955,ObservedSpeciesData!$A$2:$A$4955,$A1092,ObservedSpeciesData!$D$2:$D$4955,$D1092)),AVERAGEIFS(ObservedSpeciesData!X$2:X$4955,ObservedSpeciesData!$A$2:$A$4955,$A1092,ObservedSpeciesData!$D$2:$D$4955,$D1092),"")</f>
        <v/>
      </c>
      <c r="Y1092" s="23" t="str">
        <f>IF(ISNUMBER(AVERAGEIFS(ObservedSpeciesData!Y$2:Y$4955,ObservedSpeciesData!$A$2:$A$4955,$A1092,ObservedSpeciesData!$D$2:$D$4955,$D1092)),AVERAGEIFS(ObservedSpeciesData!Y$2:Y$4955,ObservedSpeciesData!$A$2:$A$4955,$A1092,ObservedSpeciesData!$D$2:$D$4955,$D1092),"")</f>
        <v/>
      </c>
      <c r="Z1092" s="23" t="str">
        <f>IF(ISNUMBER(AVERAGEIFS(ObservedSpeciesData!Z$2:Z$4955,ObservedSpeciesData!$A$2:$A$4955,$A1092,ObservedSpeciesData!$D$2:$D$4955,$D1092)),AVERAGEIFS(ObservedSpeciesData!Z$2:Z$4955,ObservedSpeciesData!$A$2:$A$4955,$A1092,ObservedSpeciesData!$D$2:$D$4955,$D1092),"")</f>
        <v/>
      </c>
      <c r="AA1092" s="23" t="str">
        <f>IF(ISNUMBER(AVERAGEIFS(ObservedSpeciesData!AA$2:AA$4955,ObservedSpeciesData!$A$2:$A$4955,$A1092,ObservedSpeciesData!$D$2:$D$4955,$D1092)),AVERAGEIFS(ObservedSpeciesData!AA$2:AA$4955,ObservedSpeciesData!$A$2:$A$4955,$A1092,ObservedSpeciesData!$D$2:$D$4955,$D1092),"")</f>
        <v/>
      </c>
      <c r="AB1092" s="24" t="str">
        <f>IF(ISNUMBER(AVERAGEIFS(ObservedSpeciesData!AB$2:AB$4955,ObservedSpeciesData!$A$2:$A$4955,$A1092,ObservedSpeciesData!$D$2:$D$4955,$D1092)),AVERAGEIFS(ObservedSpeciesData!AB$2:AB$4955,ObservedSpeciesData!$A$2:$A$4955,$A1092,ObservedSpeciesData!$D$2:$D$4955,$D1092),"")</f>
        <v/>
      </c>
      <c r="AC1092" s="24" t="str">
        <f>IF(ISNUMBER(AVERAGEIFS(ObservedSpeciesData!AC$2:AC$4955,ObservedSpeciesData!$A$2:$A$4955,$A1092,ObservedSpeciesData!$D$2:$D$4955,$D1092)),AVERAGEIFS(ObservedSpeciesData!AC$2:AC$4955,ObservedSpeciesData!$A$2:$A$4955,$A1092,ObservedSpeciesData!$D$2:$D$4955,$D1092),"")</f>
        <v/>
      </c>
      <c r="AD1092" s="23" t="str">
        <f>IF(ISNUMBER(AVERAGEIFS(ObservedSpeciesData!AD$2:AD$4955,ObservedSpeciesData!$A$2:$A$4955,$A1092,ObservedSpeciesData!$D$2:$D$4955,$D1092)),AVERAGEIFS(ObservedSpeciesData!AD$2:AD$4955,ObservedSpeciesData!$A$2:$A$4955,$A1092,ObservedSpeciesData!$D$2:$D$4955,$D1092),"")</f>
        <v/>
      </c>
      <c r="AE1092" s="24" t="str">
        <f>IF(ISNUMBER(AVERAGEIFS(ObservedSpeciesData!AE$2:AE$4955,ObservedSpeciesData!$A$2:$A$4955,$A1092,ObservedSpeciesData!$D$2:$D$4955,$D1092)),AVERAGEIFS(ObservedSpeciesData!AE$2:AE$4955,ObservedSpeciesData!$A$2:$A$4955,$A1092,ObservedSpeciesData!$D$2:$D$4955,$D1092),"")</f>
        <v/>
      </c>
      <c r="AF1092" s="23"/>
      <c r="AG1092" s="24"/>
      <c r="AH1092" s="23" t="str">
        <f>IF(ISNUMBER(AVERAGEIFS(ObservedSpeciesData!AH$2:AH$4955,ObservedSpeciesData!$A$2:$A$4955,$A1092,ObservedSpeciesData!$D$2:$D$4955,$D1092)),AVERAGEIFS(ObservedSpeciesData!AH$2:AH$4955,ObservedSpeciesData!$A$2:$A$4955,$A1092,ObservedSpeciesData!$D$2:$D$4955,$D1092),"")</f>
        <v/>
      </c>
      <c r="AI1092" s="23" t="str">
        <f>IF(ISNUMBER(AVERAGEIFS(ObservedSpeciesData!AI$2:AI$4955,ObservedSpeciesData!$A$2:$A$4955,$A1092,ObservedSpeciesData!$C$2:$C$4955,$C1092,ObservedSpeciesData!$D$2:$D$4955,$D1092)),AVERAGEIFS(ObservedSpeciesData!AI$2:AI$4955,ObservedSpeciesData!$A$2:$A$4955,$A1092,ObservedSpeciesData!$C$2:$C$4955,$C1092,ObservedSpeciesData!$D$2:$D$4955,$D1092),"")</f>
        <v/>
      </c>
      <c r="AJ1092" s="2">
        <f>COUNTIFS(ObservedSpeciesData!$A$2:$A$828,$A1092,ObservedSpeciesData!$D$2:$D$828,$D1092)</f>
        <v>0</v>
      </c>
      <c r="AK1092" s="2">
        <f t="shared" si="17"/>
        <v>5</v>
      </c>
    </row>
    <row r="1093" spans="1:37" x14ac:dyDescent="0.25">
      <c r="A1093" s="14" t="s">
        <v>91</v>
      </c>
      <c r="B1093" t="s">
        <v>80</v>
      </c>
      <c r="C1093" t="s">
        <v>90</v>
      </c>
      <c r="D1093" s="13">
        <v>42394</v>
      </c>
      <c r="E1093">
        <v>1</v>
      </c>
      <c r="F1093">
        <v>500</v>
      </c>
      <c r="G1093" s="2" t="s">
        <v>87</v>
      </c>
      <c r="H1093" s="2" t="s">
        <v>12</v>
      </c>
      <c r="I1093">
        <v>11</v>
      </c>
      <c r="J1093" s="2" t="s">
        <v>77</v>
      </c>
      <c r="K1093" s="2">
        <f>IF(ISNUMBER(AVERAGEIFS(ObservedSpeciesData!K$2:K$4955,ObservedSpeciesData!$A$2:$A$4955,$A1093,ObservedSpeciesData!$D$2:$D$4955,$D1093)),AVERAGEIFS(ObservedSpeciesData!K$2:K$4955,ObservedSpeciesData!$A$2:$A$4955,$A1093,ObservedSpeciesData!$D$2:$D$4955,$D1093),"")</f>
        <v>450</v>
      </c>
      <c r="L1093" s="26" t="str">
        <f>IF(ISNUMBER(AVERAGEIFS(ObservedSpeciesData!L$2:L$4955,ObservedSpeciesData!$A$2:$A$4955,$A1093,ObservedSpeciesData!$D$2:$D$4955,$D1093)),AVERAGEIFS(ObservedSpeciesData!L$2:L$4955,ObservedSpeciesData!$A$2:$A$4955,$A1093,ObservedSpeciesData!$D$2:$D$4955,$D1093),"")</f>
        <v/>
      </c>
      <c r="M1093" s="23" t="str">
        <f>IF(ISNUMBER(AVERAGEIFS(ObservedSpeciesData!M$2:M$4955,ObservedSpeciesData!$A$2:$A$4955,$A1093,ObservedSpeciesData!$D$2:$D$4955,$D1093)),AVERAGEIFS(ObservedSpeciesData!M$2:M$4955,ObservedSpeciesData!$A$2:$A$4955,$A1093,ObservedSpeciesData!$D$2:$D$4955,$D1093),"")</f>
        <v/>
      </c>
      <c r="N1093" s="23">
        <f>IF(ISNUMBER(AVERAGEIFS(ObservedSpeciesData!N$2:N$4955,ObservedSpeciesData!$A$2:$A$4955,$A1093,ObservedSpeciesData!$D$2:$D$4955,$D1093)),AVERAGEIFS(ObservedSpeciesData!N$2:N$4955,ObservedSpeciesData!$A$2:$A$4955,$A1093,ObservedSpeciesData!$D$2:$D$4955,$D1093),"")</f>
        <v>729.80245911111103</v>
      </c>
      <c r="O1093" s="23">
        <f>IF(ISNUMBER(AVERAGEIFS(ObservedSpeciesData!O$2:O$4955,ObservedSpeciesData!$A$2:$A$4955,$A1093,ObservedSpeciesData!$D$2:$D$4955,$D1093)),AVERAGEIFS(ObservedSpeciesData!O$2:O$4955,ObservedSpeciesData!$A$2:$A$4955,$A1093,ObservedSpeciesData!$D$2:$D$4955,$D1093),"")</f>
        <v>72.980245911111112</v>
      </c>
      <c r="P1093" s="23">
        <f>IF(ISNUMBER(AVERAGEIFS(ObservedSpeciesData!P$2:P$4955,ObservedSpeciesData!$A$2:$A$4955,$A1093,ObservedSpeciesData!$C$2:$C$4955,$C1093,ObservedSpeciesData!$D$2:$D$4955,$D1093)),AVERAGEIFS(ObservedSpeciesData!P$2:P$4955,ObservedSpeciesData!$A$2:$A$4955,$A1093,ObservedSpeciesData!$C$2:$C$4955,$C1093,ObservedSpeciesData!$D$2:$D$4955,$D1093),"")</f>
        <v>1035.0972113333335</v>
      </c>
      <c r="Q1093" s="23"/>
      <c r="R1093" s="25" t="str">
        <f>IF(ISNUMBER(AVERAGEIFS(ObservedSpeciesData!R$2:R$4955,ObservedSpeciesData!$A$2:$A$4955,$A1093,ObservedSpeciesData!$D$2:$D$4955,$D1093)),AVERAGEIFS(ObservedSpeciesData!R$2:R$4955,ObservedSpeciesData!$A$2:$A$4955,$A1093,ObservedSpeciesData!$D$2:$D$4955,$D1093),"")</f>
        <v/>
      </c>
      <c r="S1093" s="25">
        <f>IF(ISNUMBER(AVERAGEIFS(ObservedSpeciesData!S$2:S$4955,ObservedSpeciesData!$A$2:$A$4955,$A1093,ObservedSpeciesData!$D$2:$D$4955,$D1093)),AVERAGEIFS(ObservedSpeciesData!S$2:S$4955,ObservedSpeciesData!$A$2:$A$4955,$A1093,ObservedSpeciesData!$D$2:$D$4955,$D1093),"")</f>
        <v>30.325411893498512</v>
      </c>
      <c r="T1093" s="23">
        <f>IF(ISNUMBER(AVERAGEIFS(ObservedSpeciesData!T$2:T$4955,ObservedSpeciesData!$A$2:$A$4955,$A1093,ObservedSpeciesData!$D$2:$D$4955,$D1093)),AVERAGEIFS(ObservedSpeciesData!T$2:T$4955,ObservedSpeciesData!$A$2:$A$4955,$A1093,ObservedSpeciesData!$D$2:$D$4955,$D1093),"")</f>
        <v>3.3066100206927485</v>
      </c>
      <c r="U1093" s="24" t="str">
        <f>IF(ISNUMBER(AVERAGEIFS(ObservedSpeciesData!U$2:U$4955,ObservedSpeciesData!$A$2:$A$4955,$A1093,ObservedSpeciesData!$C$2:$C$4955,$C1093,ObservedSpeciesData!$D$2:$D$4955,$D1093)),AVERAGEIFS(ObservedSpeciesData!U$2:U$4955,ObservedSpeciesData!$A$2:$A$4955,$A1093,ObservedSpeciesData!$C$2:$C$4955,$C1093,ObservedSpeciesData!$D$2:$D$4955,$D1093),"")</f>
        <v/>
      </c>
      <c r="V1093" s="23" t="str">
        <f>IF(ISNUMBER(AVERAGEIFS(ObservedSpeciesData!V$2:V$4955,ObservedSpeciesData!$A$2:$A$4955,$A1093,ObservedSpeciesData!$D$2:$D$4955,$D1093)),AVERAGEIFS(ObservedSpeciesData!V$2:V$4955,ObservedSpeciesData!$A$2:$A$4955,$A1093,ObservedSpeciesData!$D$2:$D$4955,$D1093),"")</f>
        <v/>
      </c>
      <c r="W1093" s="23" t="str">
        <f>IF(ISNUMBER(AVERAGEIFS(ObservedSpeciesData!W$2:W$4955,ObservedSpeciesData!$A$2:$A$4955,$A1093,ObservedSpeciesData!$D$2:$D$4955,$D1093)),AVERAGEIFS(ObservedSpeciesData!W$2:W$4955,ObservedSpeciesData!$A$2:$A$4955,$A1093,ObservedSpeciesData!$D$2:$D$4955,$D1093),"")</f>
        <v/>
      </c>
      <c r="X1093" s="23" t="str">
        <f>IF(ISNUMBER(AVERAGEIFS(ObservedSpeciesData!X$2:X$4955,ObservedSpeciesData!$A$2:$A$4955,$A1093,ObservedSpeciesData!$D$2:$D$4955,$D1093)),AVERAGEIFS(ObservedSpeciesData!X$2:X$4955,ObservedSpeciesData!$A$2:$A$4955,$A1093,ObservedSpeciesData!$D$2:$D$4955,$D1093),"")</f>
        <v/>
      </c>
      <c r="Y1093" s="23" t="str">
        <f>IF(ISNUMBER(AVERAGEIFS(ObservedSpeciesData!Y$2:Y$4955,ObservedSpeciesData!$A$2:$A$4955,$A1093,ObservedSpeciesData!$D$2:$D$4955,$D1093)),AVERAGEIFS(ObservedSpeciesData!Y$2:Y$4955,ObservedSpeciesData!$A$2:$A$4955,$A1093,ObservedSpeciesData!$D$2:$D$4955,$D1093),"")</f>
        <v/>
      </c>
      <c r="Z1093" s="23" t="str">
        <f>IF(ISNUMBER(AVERAGEIFS(ObservedSpeciesData!Z$2:Z$4955,ObservedSpeciesData!$A$2:$A$4955,$A1093,ObservedSpeciesData!$D$2:$D$4955,$D1093)),AVERAGEIFS(ObservedSpeciesData!Z$2:Z$4955,ObservedSpeciesData!$A$2:$A$4955,$A1093,ObservedSpeciesData!$D$2:$D$4955,$D1093),"")</f>
        <v/>
      </c>
      <c r="AA1093" s="23" t="str">
        <f>IF(ISNUMBER(AVERAGEIFS(ObservedSpeciesData!AA$2:AA$4955,ObservedSpeciesData!$A$2:$A$4955,$A1093,ObservedSpeciesData!$D$2:$D$4955,$D1093)),AVERAGEIFS(ObservedSpeciesData!AA$2:AA$4955,ObservedSpeciesData!$A$2:$A$4955,$A1093,ObservedSpeciesData!$D$2:$D$4955,$D1093),"")</f>
        <v/>
      </c>
      <c r="AB1093" s="24" t="str">
        <f>IF(ISNUMBER(AVERAGEIFS(ObservedSpeciesData!AB$2:AB$4955,ObservedSpeciesData!$A$2:$A$4955,$A1093,ObservedSpeciesData!$D$2:$D$4955,$D1093)),AVERAGEIFS(ObservedSpeciesData!AB$2:AB$4955,ObservedSpeciesData!$A$2:$A$4955,$A1093,ObservedSpeciesData!$D$2:$D$4955,$D1093),"")</f>
        <v/>
      </c>
      <c r="AC1093" s="24" t="str">
        <f>IF(ISNUMBER(AVERAGEIFS(ObservedSpeciesData!AC$2:AC$4955,ObservedSpeciesData!$A$2:$A$4955,$A1093,ObservedSpeciesData!$D$2:$D$4955,$D1093)),AVERAGEIFS(ObservedSpeciesData!AC$2:AC$4955,ObservedSpeciesData!$A$2:$A$4955,$A1093,ObservedSpeciesData!$D$2:$D$4955,$D1093),"")</f>
        <v/>
      </c>
      <c r="AD1093" s="23" t="str">
        <f>IF(ISNUMBER(AVERAGEIFS(ObservedSpeciesData!AD$2:AD$4955,ObservedSpeciesData!$A$2:$A$4955,$A1093,ObservedSpeciesData!$D$2:$D$4955,$D1093)),AVERAGEIFS(ObservedSpeciesData!AD$2:AD$4955,ObservedSpeciesData!$A$2:$A$4955,$A1093,ObservedSpeciesData!$D$2:$D$4955,$D1093),"")</f>
        <v/>
      </c>
      <c r="AE1093" s="24" t="str">
        <f>IF(ISNUMBER(AVERAGEIFS(ObservedSpeciesData!AE$2:AE$4955,ObservedSpeciesData!$A$2:$A$4955,$A1093,ObservedSpeciesData!$D$2:$D$4955,$D1093)),AVERAGEIFS(ObservedSpeciesData!AE$2:AE$4955,ObservedSpeciesData!$A$2:$A$4955,$A1093,ObservedSpeciesData!$D$2:$D$4955,$D1093),"")</f>
        <v/>
      </c>
      <c r="AF1093" s="23"/>
      <c r="AG1093" s="24"/>
      <c r="AH1093" s="23" t="str">
        <f>IF(ISNUMBER(AVERAGEIFS(ObservedSpeciesData!AH$2:AH$4955,ObservedSpeciesData!$A$2:$A$4955,$A1093,ObservedSpeciesData!$D$2:$D$4955,$D1093)),AVERAGEIFS(ObservedSpeciesData!AH$2:AH$4955,ObservedSpeciesData!$A$2:$A$4955,$A1093,ObservedSpeciesData!$D$2:$D$4955,$D1093),"")</f>
        <v/>
      </c>
      <c r="AI1093" s="23" t="str">
        <f>IF(ISNUMBER(AVERAGEIFS(ObservedSpeciesData!AI$2:AI$4955,ObservedSpeciesData!$A$2:$A$4955,$A1093,ObservedSpeciesData!$C$2:$C$4955,$C1093,ObservedSpeciesData!$D$2:$D$4955,$D1093)),AVERAGEIFS(ObservedSpeciesData!AI$2:AI$4955,ObservedSpeciesData!$A$2:$A$4955,$A1093,ObservedSpeciesData!$C$2:$C$4955,$C1093,ObservedSpeciesData!$D$2:$D$4955,$D1093),"")</f>
        <v/>
      </c>
      <c r="AJ1093" s="2">
        <f>COUNTIFS(ObservedSpeciesData!$A$2:$A$828,$A1093,ObservedSpeciesData!$D$2:$D$828,$D1093)</f>
        <v>0</v>
      </c>
      <c r="AK1093" s="2">
        <f t="shared" si="17"/>
        <v>5</v>
      </c>
    </row>
    <row r="1094" spans="1:37" x14ac:dyDescent="0.25">
      <c r="A1094" s="14" t="s">
        <v>96</v>
      </c>
      <c r="B1094" t="s">
        <v>80</v>
      </c>
      <c r="C1094" t="s">
        <v>90</v>
      </c>
      <c r="D1094" s="13">
        <v>42403</v>
      </c>
      <c r="E1094">
        <v>1</v>
      </c>
      <c r="F1094">
        <v>0</v>
      </c>
      <c r="G1094" s="2" t="s">
        <v>87</v>
      </c>
      <c r="H1094" s="2" t="s">
        <v>12</v>
      </c>
      <c r="I1094">
        <v>12</v>
      </c>
      <c r="J1094" s="2" t="s">
        <v>88</v>
      </c>
      <c r="K1094" s="2">
        <f>IF(ISNUMBER(AVERAGEIFS(ObservedSpeciesData!K$2:K$4955,ObservedSpeciesData!$A$2:$A$4955,$A1094,ObservedSpeciesData!$D$2:$D$4955,$D1094)),AVERAGEIFS(ObservedSpeciesData!K$2:K$4955,ObservedSpeciesData!$A$2:$A$4955,$A1094,ObservedSpeciesData!$D$2:$D$4955,$D1094),"")</f>
        <v>0</v>
      </c>
      <c r="L1094" s="26">
        <f>IF(ISNUMBER(AVERAGEIFS(ObservedSpeciesData!L$2:L$4955,ObservedSpeciesData!$A$2:$A$4955,$A1094,ObservedSpeciesData!$D$2:$D$4955,$D1094)),AVERAGEIFS(ObservedSpeciesData!L$2:L$4955,ObservedSpeciesData!$A$2:$A$4955,$A1094,ObservedSpeciesData!$D$2:$D$4955,$D1094),"")</f>
        <v>2865</v>
      </c>
      <c r="M1094" s="23">
        <f>IF(ISNUMBER(AVERAGEIFS(ObservedSpeciesData!M$2:M$4955,ObservedSpeciesData!$A$2:$A$4955,$A1094,ObservedSpeciesData!$D$2:$D$4955,$D1094)),AVERAGEIFS(ObservedSpeciesData!M$2:M$4955,ObservedSpeciesData!$A$2:$A$4955,$A1094,ObservedSpeciesData!$D$2:$D$4955,$D1094),"")</f>
        <v>286.5</v>
      </c>
      <c r="N1094" s="23" t="str">
        <f>IF(ISNUMBER(AVERAGEIFS(ObservedSpeciesData!N$2:N$4955,ObservedSpeciesData!$A$2:$A$4955,$A1094,ObservedSpeciesData!$D$2:$D$4955,$D1094)),AVERAGEIFS(ObservedSpeciesData!N$2:N$4955,ObservedSpeciesData!$A$2:$A$4955,$A1094,ObservedSpeciesData!$D$2:$D$4955,$D1094),"")</f>
        <v/>
      </c>
      <c r="O1094" s="23" t="str">
        <f>IF(ISNUMBER(AVERAGEIFS(ObservedSpeciesData!O$2:O$4955,ObservedSpeciesData!$A$2:$A$4955,$A1094,ObservedSpeciesData!$D$2:$D$4955,$D1094)),AVERAGEIFS(ObservedSpeciesData!O$2:O$4955,ObservedSpeciesData!$A$2:$A$4955,$A1094,ObservedSpeciesData!$D$2:$D$4955,$D1094),"")</f>
        <v/>
      </c>
      <c r="P1094" s="23" t="str">
        <f>IF(ISNUMBER(AVERAGEIFS(ObservedSpeciesData!P$2:P$4955,ObservedSpeciesData!$A$2:$A$4955,$A1094,ObservedSpeciesData!$C$2:$C$4955,$C1094,ObservedSpeciesData!$D$2:$D$4955,$D1094)),AVERAGEIFS(ObservedSpeciesData!P$2:P$4955,ObservedSpeciesData!$A$2:$A$4955,$A1094,ObservedSpeciesData!$C$2:$C$4955,$C1094,ObservedSpeciesData!$D$2:$D$4955,$D1094),"")</f>
        <v/>
      </c>
      <c r="Q1094" s="23"/>
      <c r="R1094" s="25" t="str">
        <f>IF(ISNUMBER(AVERAGEIFS(ObservedSpeciesData!R$2:R$4955,ObservedSpeciesData!$A$2:$A$4955,$A1094,ObservedSpeciesData!$D$2:$D$4955,$D1094)),AVERAGEIFS(ObservedSpeciesData!R$2:R$4955,ObservedSpeciesData!$A$2:$A$4955,$A1094,ObservedSpeciesData!$D$2:$D$4955,$D1094),"")</f>
        <v/>
      </c>
      <c r="S1094" s="25" t="str">
        <f>IF(ISNUMBER(AVERAGEIFS(ObservedSpeciesData!S$2:S$4955,ObservedSpeciesData!$A$2:$A$4955,$A1094,ObservedSpeciesData!$D$2:$D$4955,$D1094)),AVERAGEIFS(ObservedSpeciesData!S$2:S$4955,ObservedSpeciesData!$A$2:$A$4955,$A1094,ObservedSpeciesData!$D$2:$D$4955,$D1094),"")</f>
        <v/>
      </c>
      <c r="T1094" s="23" t="str">
        <f>IF(ISNUMBER(AVERAGEIFS(ObservedSpeciesData!T$2:T$4955,ObservedSpeciesData!$A$2:$A$4955,$A1094,ObservedSpeciesData!$D$2:$D$4955,$D1094)),AVERAGEIFS(ObservedSpeciesData!T$2:T$4955,ObservedSpeciesData!$A$2:$A$4955,$A1094,ObservedSpeciesData!$D$2:$D$4955,$D1094),"")</f>
        <v/>
      </c>
      <c r="U1094" s="24" t="str">
        <f>IF(ISNUMBER(AVERAGEIFS(ObservedSpeciesData!U$2:U$4955,ObservedSpeciesData!$A$2:$A$4955,$A1094,ObservedSpeciesData!$C$2:$C$4955,$C1094,ObservedSpeciesData!$D$2:$D$4955,$D1094)),AVERAGEIFS(ObservedSpeciesData!U$2:U$4955,ObservedSpeciesData!$A$2:$A$4955,$A1094,ObservedSpeciesData!$C$2:$C$4955,$C1094,ObservedSpeciesData!$D$2:$D$4955,$D1094),"")</f>
        <v/>
      </c>
      <c r="V1094" s="23" t="str">
        <f>IF(ISNUMBER(AVERAGEIFS(ObservedSpeciesData!V$2:V$4955,ObservedSpeciesData!$A$2:$A$4955,$A1094,ObservedSpeciesData!$D$2:$D$4955,$D1094)),AVERAGEIFS(ObservedSpeciesData!V$2:V$4955,ObservedSpeciesData!$A$2:$A$4955,$A1094,ObservedSpeciesData!$D$2:$D$4955,$D1094),"")</f>
        <v/>
      </c>
      <c r="W1094" s="23" t="str">
        <f>IF(ISNUMBER(AVERAGEIFS(ObservedSpeciesData!W$2:W$4955,ObservedSpeciesData!$A$2:$A$4955,$A1094,ObservedSpeciesData!$D$2:$D$4955,$D1094)),AVERAGEIFS(ObservedSpeciesData!W$2:W$4955,ObservedSpeciesData!$A$2:$A$4955,$A1094,ObservedSpeciesData!$D$2:$D$4955,$D1094),"")</f>
        <v/>
      </c>
      <c r="X1094" s="23" t="str">
        <f>IF(ISNUMBER(AVERAGEIFS(ObservedSpeciesData!X$2:X$4955,ObservedSpeciesData!$A$2:$A$4955,$A1094,ObservedSpeciesData!$D$2:$D$4955,$D1094)),AVERAGEIFS(ObservedSpeciesData!X$2:X$4955,ObservedSpeciesData!$A$2:$A$4955,$A1094,ObservedSpeciesData!$D$2:$D$4955,$D1094),"")</f>
        <v/>
      </c>
      <c r="Y1094" s="23" t="str">
        <f>IF(ISNUMBER(AVERAGEIFS(ObservedSpeciesData!Y$2:Y$4955,ObservedSpeciesData!$A$2:$A$4955,$A1094,ObservedSpeciesData!$D$2:$D$4955,$D1094)),AVERAGEIFS(ObservedSpeciesData!Y$2:Y$4955,ObservedSpeciesData!$A$2:$A$4955,$A1094,ObservedSpeciesData!$D$2:$D$4955,$D1094),"")</f>
        <v/>
      </c>
      <c r="Z1094" s="23" t="str">
        <f>IF(ISNUMBER(AVERAGEIFS(ObservedSpeciesData!Z$2:Z$4955,ObservedSpeciesData!$A$2:$A$4955,$A1094,ObservedSpeciesData!$D$2:$D$4955,$D1094)),AVERAGEIFS(ObservedSpeciesData!Z$2:Z$4955,ObservedSpeciesData!$A$2:$A$4955,$A1094,ObservedSpeciesData!$D$2:$D$4955,$D1094),"")</f>
        <v/>
      </c>
      <c r="AA1094" s="23" t="str">
        <f>IF(ISNUMBER(AVERAGEIFS(ObservedSpeciesData!AA$2:AA$4955,ObservedSpeciesData!$A$2:$A$4955,$A1094,ObservedSpeciesData!$D$2:$D$4955,$D1094)),AVERAGEIFS(ObservedSpeciesData!AA$2:AA$4955,ObservedSpeciesData!$A$2:$A$4955,$A1094,ObservedSpeciesData!$D$2:$D$4955,$D1094),"")</f>
        <v/>
      </c>
      <c r="AB1094" s="24" t="str">
        <f>IF(ISNUMBER(AVERAGEIFS(ObservedSpeciesData!AB$2:AB$4955,ObservedSpeciesData!$A$2:$A$4955,$A1094,ObservedSpeciesData!$D$2:$D$4955,$D1094)),AVERAGEIFS(ObservedSpeciesData!AB$2:AB$4955,ObservedSpeciesData!$A$2:$A$4955,$A1094,ObservedSpeciesData!$D$2:$D$4955,$D1094),"")</f>
        <v/>
      </c>
      <c r="AC1094" s="24" t="str">
        <f>IF(ISNUMBER(AVERAGEIFS(ObservedSpeciesData!AC$2:AC$4955,ObservedSpeciesData!$A$2:$A$4955,$A1094,ObservedSpeciesData!$D$2:$D$4955,$D1094)),AVERAGEIFS(ObservedSpeciesData!AC$2:AC$4955,ObservedSpeciesData!$A$2:$A$4955,$A1094,ObservedSpeciesData!$D$2:$D$4955,$D1094),"")</f>
        <v/>
      </c>
      <c r="AD1094" s="23" t="str">
        <f>IF(ISNUMBER(AVERAGEIFS(ObservedSpeciesData!AD$2:AD$4955,ObservedSpeciesData!$A$2:$A$4955,$A1094,ObservedSpeciesData!$D$2:$D$4955,$D1094)),AVERAGEIFS(ObservedSpeciesData!AD$2:AD$4955,ObservedSpeciesData!$A$2:$A$4955,$A1094,ObservedSpeciesData!$D$2:$D$4955,$D1094),"")</f>
        <v/>
      </c>
      <c r="AE1094" s="24" t="str">
        <f>IF(ISNUMBER(AVERAGEIFS(ObservedSpeciesData!AE$2:AE$4955,ObservedSpeciesData!$A$2:$A$4955,$A1094,ObservedSpeciesData!$D$2:$D$4955,$D1094)),AVERAGEIFS(ObservedSpeciesData!AE$2:AE$4955,ObservedSpeciesData!$A$2:$A$4955,$A1094,ObservedSpeciesData!$D$2:$D$4955,$D1094),"")</f>
        <v/>
      </c>
      <c r="AF1094" s="23"/>
      <c r="AG1094" s="24"/>
      <c r="AH1094" s="23" t="str">
        <f>IF(ISNUMBER(AVERAGEIFS(ObservedSpeciesData!AH$2:AH$4955,ObservedSpeciesData!$A$2:$A$4955,$A1094,ObservedSpeciesData!$D$2:$D$4955,$D1094)),AVERAGEIFS(ObservedSpeciesData!AH$2:AH$4955,ObservedSpeciesData!$A$2:$A$4955,$A1094,ObservedSpeciesData!$D$2:$D$4955,$D1094),"")</f>
        <v/>
      </c>
      <c r="AI1094" s="23" t="str">
        <f>IF(ISNUMBER(AVERAGEIFS(ObservedSpeciesData!AI$2:AI$4955,ObservedSpeciesData!$A$2:$A$4955,$A1094,ObservedSpeciesData!$C$2:$C$4955,$C1094,ObservedSpeciesData!$D$2:$D$4955,$D1094)),AVERAGEIFS(ObservedSpeciesData!AI$2:AI$4955,ObservedSpeciesData!$A$2:$A$4955,$A1094,ObservedSpeciesData!$C$2:$C$4955,$C1094,ObservedSpeciesData!$D$2:$D$4955,$D1094),"")</f>
        <v/>
      </c>
      <c r="AJ1094" s="2">
        <f>COUNTIFS(ObservedSpeciesData!$A$2:$A$828,$A1094,ObservedSpeciesData!$D$2:$D$828,$D1094)</f>
        <v>0</v>
      </c>
      <c r="AK1094" s="2">
        <f t="shared" si="17"/>
        <v>1</v>
      </c>
    </row>
    <row r="1095" spans="1:37" x14ac:dyDescent="0.25">
      <c r="A1095" s="14" t="s">
        <v>95</v>
      </c>
      <c r="B1095" t="s">
        <v>80</v>
      </c>
      <c r="C1095" t="s">
        <v>90</v>
      </c>
      <c r="D1095" s="13">
        <v>42403</v>
      </c>
      <c r="E1095">
        <v>1</v>
      </c>
      <c r="F1095">
        <v>50</v>
      </c>
      <c r="G1095" s="2" t="s">
        <v>87</v>
      </c>
      <c r="H1095" s="2" t="s">
        <v>12</v>
      </c>
      <c r="I1095">
        <v>12</v>
      </c>
      <c r="J1095" s="2" t="s">
        <v>88</v>
      </c>
      <c r="K1095" s="2">
        <f>IF(ISNUMBER(AVERAGEIFS(ObservedSpeciesData!K$2:K$4955,ObservedSpeciesData!$A$2:$A$4955,$A1095,ObservedSpeciesData!$D$2:$D$4955,$D1095)),AVERAGEIFS(ObservedSpeciesData!K$2:K$4955,ObservedSpeciesData!$A$2:$A$4955,$A1095,ObservedSpeciesData!$D$2:$D$4955,$D1095),"")</f>
        <v>45</v>
      </c>
      <c r="L1095" s="26">
        <f>IF(ISNUMBER(AVERAGEIFS(ObservedSpeciesData!L$2:L$4955,ObservedSpeciesData!$A$2:$A$4955,$A1095,ObservedSpeciesData!$D$2:$D$4955,$D1095)),AVERAGEIFS(ObservedSpeciesData!L$2:L$4955,ObservedSpeciesData!$A$2:$A$4955,$A1095,ObservedSpeciesData!$D$2:$D$4955,$D1095),"")</f>
        <v>2852.6666666666665</v>
      </c>
      <c r="M1095" s="23">
        <f>IF(ISNUMBER(AVERAGEIFS(ObservedSpeciesData!M$2:M$4955,ObservedSpeciesData!$A$2:$A$4955,$A1095,ObservedSpeciesData!$D$2:$D$4955,$D1095)),AVERAGEIFS(ObservedSpeciesData!M$2:M$4955,ObservedSpeciesData!$A$2:$A$4955,$A1095,ObservedSpeciesData!$D$2:$D$4955,$D1095),"")</f>
        <v>285.26666666666671</v>
      </c>
      <c r="N1095" s="23" t="str">
        <f>IF(ISNUMBER(AVERAGEIFS(ObservedSpeciesData!N$2:N$4955,ObservedSpeciesData!$A$2:$A$4955,$A1095,ObservedSpeciesData!$D$2:$D$4955,$D1095)),AVERAGEIFS(ObservedSpeciesData!N$2:N$4955,ObservedSpeciesData!$A$2:$A$4955,$A1095,ObservedSpeciesData!$D$2:$D$4955,$D1095),"")</f>
        <v/>
      </c>
      <c r="O1095" s="23" t="str">
        <f>IF(ISNUMBER(AVERAGEIFS(ObservedSpeciesData!O$2:O$4955,ObservedSpeciesData!$A$2:$A$4955,$A1095,ObservedSpeciesData!$D$2:$D$4955,$D1095)),AVERAGEIFS(ObservedSpeciesData!O$2:O$4955,ObservedSpeciesData!$A$2:$A$4955,$A1095,ObservedSpeciesData!$D$2:$D$4955,$D1095),"")</f>
        <v/>
      </c>
      <c r="P1095" s="23" t="str">
        <f>IF(ISNUMBER(AVERAGEIFS(ObservedSpeciesData!P$2:P$4955,ObservedSpeciesData!$A$2:$A$4955,$A1095,ObservedSpeciesData!$C$2:$C$4955,$C1095,ObservedSpeciesData!$D$2:$D$4955,$D1095)),AVERAGEIFS(ObservedSpeciesData!P$2:P$4955,ObservedSpeciesData!$A$2:$A$4955,$A1095,ObservedSpeciesData!$C$2:$C$4955,$C1095,ObservedSpeciesData!$D$2:$D$4955,$D1095),"")</f>
        <v/>
      </c>
      <c r="Q1095" s="23"/>
      <c r="R1095" s="25" t="str">
        <f>IF(ISNUMBER(AVERAGEIFS(ObservedSpeciesData!R$2:R$4955,ObservedSpeciesData!$A$2:$A$4955,$A1095,ObservedSpeciesData!$D$2:$D$4955,$D1095)),AVERAGEIFS(ObservedSpeciesData!R$2:R$4955,ObservedSpeciesData!$A$2:$A$4955,$A1095,ObservedSpeciesData!$D$2:$D$4955,$D1095),"")</f>
        <v/>
      </c>
      <c r="S1095" s="25" t="str">
        <f>IF(ISNUMBER(AVERAGEIFS(ObservedSpeciesData!S$2:S$4955,ObservedSpeciesData!$A$2:$A$4955,$A1095,ObservedSpeciesData!$D$2:$D$4955,$D1095)),AVERAGEIFS(ObservedSpeciesData!S$2:S$4955,ObservedSpeciesData!$A$2:$A$4955,$A1095,ObservedSpeciesData!$D$2:$D$4955,$D1095),"")</f>
        <v/>
      </c>
      <c r="T1095" s="23" t="str">
        <f>IF(ISNUMBER(AVERAGEIFS(ObservedSpeciesData!T$2:T$4955,ObservedSpeciesData!$A$2:$A$4955,$A1095,ObservedSpeciesData!$D$2:$D$4955,$D1095)),AVERAGEIFS(ObservedSpeciesData!T$2:T$4955,ObservedSpeciesData!$A$2:$A$4955,$A1095,ObservedSpeciesData!$D$2:$D$4955,$D1095),"")</f>
        <v/>
      </c>
      <c r="U1095" s="24" t="str">
        <f>IF(ISNUMBER(AVERAGEIFS(ObservedSpeciesData!U$2:U$4955,ObservedSpeciesData!$A$2:$A$4955,$A1095,ObservedSpeciesData!$C$2:$C$4955,$C1095,ObservedSpeciesData!$D$2:$D$4955,$D1095)),AVERAGEIFS(ObservedSpeciesData!U$2:U$4955,ObservedSpeciesData!$A$2:$A$4955,$A1095,ObservedSpeciesData!$C$2:$C$4955,$C1095,ObservedSpeciesData!$D$2:$D$4955,$D1095),"")</f>
        <v/>
      </c>
      <c r="V1095" s="23" t="str">
        <f>IF(ISNUMBER(AVERAGEIFS(ObservedSpeciesData!V$2:V$4955,ObservedSpeciesData!$A$2:$A$4955,$A1095,ObservedSpeciesData!$D$2:$D$4955,$D1095)),AVERAGEIFS(ObservedSpeciesData!V$2:V$4955,ObservedSpeciesData!$A$2:$A$4955,$A1095,ObservedSpeciesData!$D$2:$D$4955,$D1095),"")</f>
        <v/>
      </c>
      <c r="W1095" s="23" t="str">
        <f>IF(ISNUMBER(AVERAGEIFS(ObservedSpeciesData!W$2:W$4955,ObservedSpeciesData!$A$2:$A$4955,$A1095,ObservedSpeciesData!$D$2:$D$4955,$D1095)),AVERAGEIFS(ObservedSpeciesData!W$2:W$4955,ObservedSpeciesData!$A$2:$A$4955,$A1095,ObservedSpeciesData!$D$2:$D$4955,$D1095),"")</f>
        <v/>
      </c>
      <c r="X1095" s="23" t="str">
        <f>IF(ISNUMBER(AVERAGEIFS(ObservedSpeciesData!X$2:X$4955,ObservedSpeciesData!$A$2:$A$4955,$A1095,ObservedSpeciesData!$D$2:$D$4955,$D1095)),AVERAGEIFS(ObservedSpeciesData!X$2:X$4955,ObservedSpeciesData!$A$2:$A$4955,$A1095,ObservedSpeciesData!$D$2:$D$4955,$D1095),"")</f>
        <v/>
      </c>
      <c r="Y1095" s="23" t="str">
        <f>IF(ISNUMBER(AVERAGEIFS(ObservedSpeciesData!Y$2:Y$4955,ObservedSpeciesData!$A$2:$A$4955,$A1095,ObservedSpeciesData!$D$2:$D$4955,$D1095)),AVERAGEIFS(ObservedSpeciesData!Y$2:Y$4955,ObservedSpeciesData!$A$2:$A$4955,$A1095,ObservedSpeciesData!$D$2:$D$4955,$D1095),"")</f>
        <v/>
      </c>
      <c r="Z1095" s="23" t="str">
        <f>IF(ISNUMBER(AVERAGEIFS(ObservedSpeciesData!Z$2:Z$4955,ObservedSpeciesData!$A$2:$A$4955,$A1095,ObservedSpeciesData!$D$2:$D$4955,$D1095)),AVERAGEIFS(ObservedSpeciesData!Z$2:Z$4955,ObservedSpeciesData!$A$2:$A$4955,$A1095,ObservedSpeciesData!$D$2:$D$4955,$D1095),"")</f>
        <v/>
      </c>
      <c r="AA1095" s="23" t="str">
        <f>IF(ISNUMBER(AVERAGEIFS(ObservedSpeciesData!AA$2:AA$4955,ObservedSpeciesData!$A$2:$A$4955,$A1095,ObservedSpeciesData!$D$2:$D$4955,$D1095)),AVERAGEIFS(ObservedSpeciesData!AA$2:AA$4955,ObservedSpeciesData!$A$2:$A$4955,$A1095,ObservedSpeciesData!$D$2:$D$4955,$D1095),"")</f>
        <v/>
      </c>
      <c r="AB1095" s="24" t="str">
        <f>IF(ISNUMBER(AVERAGEIFS(ObservedSpeciesData!AB$2:AB$4955,ObservedSpeciesData!$A$2:$A$4955,$A1095,ObservedSpeciesData!$D$2:$D$4955,$D1095)),AVERAGEIFS(ObservedSpeciesData!AB$2:AB$4955,ObservedSpeciesData!$A$2:$A$4955,$A1095,ObservedSpeciesData!$D$2:$D$4955,$D1095),"")</f>
        <v/>
      </c>
      <c r="AC1095" s="24" t="str">
        <f>IF(ISNUMBER(AVERAGEIFS(ObservedSpeciesData!AC$2:AC$4955,ObservedSpeciesData!$A$2:$A$4955,$A1095,ObservedSpeciesData!$D$2:$D$4955,$D1095)),AVERAGEIFS(ObservedSpeciesData!AC$2:AC$4955,ObservedSpeciesData!$A$2:$A$4955,$A1095,ObservedSpeciesData!$D$2:$D$4955,$D1095),"")</f>
        <v/>
      </c>
      <c r="AD1095" s="23" t="str">
        <f>IF(ISNUMBER(AVERAGEIFS(ObservedSpeciesData!AD$2:AD$4955,ObservedSpeciesData!$A$2:$A$4955,$A1095,ObservedSpeciesData!$D$2:$D$4955,$D1095)),AVERAGEIFS(ObservedSpeciesData!AD$2:AD$4955,ObservedSpeciesData!$A$2:$A$4955,$A1095,ObservedSpeciesData!$D$2:$D$4955,$D1095),"")</f>
        <v/>
      </c>
      <c r="AE1095" s="24" t="str">
        <f>IF(ISNUMBER(AVERAGEIFS(ObservedSpeciesData!AE$2:AE$4955,ObservedSpeciesData!$A$2:$A$4955,$A1095,ObservedSpeciesData!$D$2:$D$4955,$D1095)),AVERAGEIFS(ObservedSpeciesData!AE$2:AE$4955,ObservedSpeciesData!$A$2:$A$4955,$A1095,ObservedSpeciesData!$D$2:$D$4955,$D1095),"")</f>
        <v/>
      </c>
      <c r="AF1095" s="23"/>
      <c r="AG1095" s="24"/>
      <c r="AH1095" s="23" t="str">
        <f>IF(ISNUMBER(AVERAGEIFS(ObservedSpeciesData!AH$2:AH$4955,ObservedSpeciesData!$A$2:$A$4955,$A1095,ObservedSpeciesData!$D$2:$D$4955,$D1095)),AVERAGEIFS(ObservedSpeciesData!AH$2:AH$4955,ObservedSpeciesData!$A$2:$A$4955,$A1095,ObservedSpeciesData!$D$2:$D$4955,$D1095),"")</f>
        <v/>
      </c>
      <c r="AI1095" s="23" t="str">
        <f>IF(ISNUMBER(AVERAGEIFS(ObservedSpeciesData!AI$2:AI$4955,ObservedSpeciesData!$A$2:$A$4955,$A1095,ObservedSpeciesData!$C$2:$C$4955,$C1095,ObservedSpeciesData!$D$2:$D$4955,$D1095)),AVERAGEIFS(ObservedSpeciesData!AI$2:AI$4955,ObservedSpeciesData!$A$2:$A$4955,$A1095,ObservedSpeciesData!$C$2:$C$4955,$C1095,ObservedSpeciesData!$D$2:$D$4955,$D1095),"")</f>
        <v/>
      </c>
      <c r="AJ1095" s="2">
        <f>COUNTIFS(ObservedSpeciesData!$A$2:$A$828,$A1095,ObservedSpeciesData!$D$2:$D$828,$D1095)</f>
        <v>0</v>
      </c>
      <c r="AK1095" s="2">
        <f t="shared" si="17"/>
        <v>1</v>
      </c>
    </row>
    <row r="1096" spans="1:37" x14ac:dyDescent="0.25">
      <c r="A1096" s="14" t="s">
        <v>94</v>
      </c>
      <c r="B1096" t="s">
        <v>80</v>
      </c>
      <c r="C1096" t="s">
        <v>90</v>
      </c>
      <c r="D1096" s="13">
        <v>42403</v>
      </c>
      <c r="E1096">
        <v>1</v>
      </c>
      <c r="F1096">
        <v>100</v>
      </c>
      <c r="G1096" s="2" t="s">
        <v>87</v>
      </c>
      <c r="H1096" s="2" t="s">
        <v>12</v>
      </c>
      <c r="I1096">
        <v>12</v>
      </c>
      <c r="J1096" s="2" t="s">
        <v>88</v>
      </c>
      <c r="K1096" s="2">
        <f>IF(ISNUMBER(AVERAGEIFS(ObservedSpeciesData!K$2:K$4955,ObservedSpeciesData!$A$2:$A$4955,$A1096,ObservedSpeciesData!$D$2:$D$4955,$D1096)),AVERAGEIFS(ObservedSpeciesData!K$2:K$4955,ObservedSpeciesData!$A$2:$A$4955,$A1096,ObservedSpeciesData!$D$2:$D$4955,$D1096),"")</f>
        <v>90</v>
      </c>
      <c r="L1096" s="26">
        <f>IF(ISNUMBER(AVERAGEIFS(ObservedSpeciesData!L$2:L$4955,ObservedSpeciesData!$A$2:$A$4955,$A1096,ObservedSpeciesData!$D$2:$D$4955,$D1096)),AVERAGEIFS(ObservedSpeciesData!L$2:L$4955,ObservedSpeciesData!$A$2:$A$4955,$A1096,ObservedSpeciesData!$D$2:$D$4955,$D1096),"")</f>
        <v>2914.3333333333335</v>
      </c>
      <c r="M1096" s="23">
        <f>IF(ISNUMBER(AVERAGEIFS(ObservedSpeciesData!M$2:M$4955,ObservedSpeciesData!$A$2:$A$4955,$A1096,ObservedSpeciesData!$D$2:$D$4955,$D1096)),AVERAGEIFS(ObservedSpeciesData!M$2:M$4955,ObservedSpeciesData!$A$2:$A$4955,$A1096,ObservedSpeciesData!$D$2:$D$4955,$D1096),"")</f>
        <v>291.43333333333334</v>
      </c>
      <c r="N1096" s="23" t="str">
        <f>IF(ISNUMBER(AVERAGEIFS(ObservedSpeciesData!N$2:N$4955,ObservedSpeciesData!$A$2:$A$4955,$A1096,ObservedSpeciesData!$D$2:$D$4955,$D1096)),AVERAGEIFS(ObservedSpeciesData!N$2:N$4955,ObservedSpeciesData!$A$2:$A$4955,$A1096,ObservedSpeciesData!$D$2:$D$4955,$D1096),"")</f>
        <v/>
      </c>
      <c r="O1096" s="23" t="str">
        <f>IF(ISNUMBER(AVERAGEIFS(ObservedSpeciesData!O$2:O$4955,ObservedSpeciesData!$A$2:$A$4955,$A1096,ObservedSpeciesData!$D$2:$D$4955,$D1096)),AVERAGEIFS(ObservedSpeciesData!O$2:O$4955,ObservedSpeciesData!$A$2:$A$4955,$A1096,ObservedSpeciesData!$D$2:$D$4955,$D1096),"")</f>
        <v/>
      </c>
      <c r="P1096" s="23" t="str">
        <f>IF(ISNUMBER(AVERAGEIFS(ObservedSpeciesData!P$2:P$4955,ObservedSpeciesData!$A$2:$A$4955,$A1096,ObservedSpeciesData!$C$2:$C$4955,$C1096,ObservedSpeciesData!$D$2:$D$4955,$D1096)),AVERAGEIFS(ObservedSpeciesData!P$2:P$4955,ObservedSpeciesData!$A$2:$A$4955,$A1096,ObservedSpeciesData!$C$2:$C$4955,$C1096,ObservedSpeciesData!$D$2:$D$4955,$D1096),"")</f>
        <v/>
      </c>
      <c r="Q1096" s="23"/>
      <c r="R1096" s="25" t="str">
        <f>IF(ISNUMBER(AVERAGEIFS(ObservedSpeciesData!R$2:R$4955,ObservedSpeciesData!$A$2:$A$4955,$A1096,ObservedSpeciesData!$D$2:$D$4955,$D1096)),AVERAGEIFS(ObservedSpeciesData!R$2:R$4955,ObservedSpeciesData!$A$2:$A$4955,$A1096,ObservedSpeciesData!$D$2:$D$4955,$D1096),"")</f>
        <v/>
      </c>
      <c r="S1096" s="25" t="str">
        <f>IF(ISNUMBER(AVERAGEIFS(ObservedSpeciesData!S$2:S$4955,ObservedSpeciesData!$A$2:$A$4955,$A1096,ObservedSpeciesData!$D$2:$D$4955,$D1096)),AVERAGEIFS(ObservedSpeciesData!S$2:S$4955,ObservedSpeciesData!$A$2:$A$4955,$A1096,ObservedSpeciesData!$D$2:$D$4955,$D1096),"")</f>
        <v/>
      </c>
      <c r="T1096" s="23" t="str">
        <f>IF(ISNUMBER(AVERAGEIFS(ObservedSpeciesData!T$2:T$4955,ObservedSpeciesData!$A$2:$A$4955,$A1096,ObservedSpeciesData!$D$2:$D$4955,$D1096)),AVERAGEIFS(ObservedSpeciesData!T$2:T$4955,ObservedSpeciesData!$A$2:$A$4955,$A1096,ObservedSpeciesData!$D$2:$D$4955,$D1096),"")</f>
        <v/>
      </c>
      <c r="U1096" s="24" t="str">
        <f>IF(ISNUMBER(AVERAGEIFS(ObservedSpeciesData!U$2:U$4955,ObservedSpeciesData!$A$2:$A$4955,$A1096,ObservedSpeciesData!$C$2:$C$4955,$C1096,ObservedSpeciesData!$D$2:$D$4955,$D1096)),AVERAGEIFS(ObservedSpeciesData!U$2:U$4955,ObservedSpeciesData!$A$2:$A$4955,$A1096,ObservedSpeciesData!$C$2:$C$4955,$C1096,ObservedSpeciesData!$D$2:$D$4955,$D1096),"")</f>
        <v/>
      </c>
      <c r="V1096" s="23" t="str">
        <f>IF(ISNUMBER(AVERAGEIFS(ObservedSpeciesData!V$2:V$4955,ObservedSpeciesData!$A$2:$A$4955,$A1096,ObservedSpeciesData!$D$2:$D$4955,$D1096)),AVERAGEIFS(ObservedSpeciesData!V$2:V$4955,ObservedSpeciesData!$A$2:$A$4955,$A1096,ObservedSpeciesData!$D$2:$D$4955,$D1096),"")</f>
        <v/>
      </c>
      <c r="W1096" s="23" t="str">
        <f>IF(ISNUMBER(AVERAGEIFS(ObservedSpeciesData!W$2:W$4955,ObservedSpeciesData!$A$2:$A$4955,$A1096,ObservedSpeciesData!$D$2:$D$4955,$D1096)),AVERAGEIFS(ObservedSpeciesData!W$2:W$4955,ObservedSpeciesData!$A$2:$A$4955,$A1096,ObservedSpeciesData!$D$2:$D$4955,$D1096),"")</f>
        <v/>
      </c>
      <c r="X1096" s="23" t="str">
        <f>IF(ISNUMBER(AVERAGEIFS(ObservedSpeciesData!X$2:X$4955,ObservedSpeciesData!$A$2:$A$4955,$A1096,ObservedSpeciesData!$D$2:$D$4955,$D1096)),AVERAGEIFS(ObservedSpeciesData!X$2:X$4955,ObservedSpeciesData!$A$2:$A$4955,$A1096,ObservedSpeciesData!$D$2:$D$4955,$D1096),"")</f>
        <v/>
      </c>
      <c r="Y1096" s="23" t="str">
        <f>IF(ISNUMBER(AVERAGEIFS(ObservedSpeciesData!Y$2:Y$4955,ObservedSpeciesData!$A$2:$A$4955,$A1096,ObservedSpeciesData!$D$2:$D$4955,$D1096)),AVERAGEIFS(ObservedSpeciesData!Y$2:Y$4955,ObservedSpeciesData!$A$2:$A$4955,$A1096,ObservedSpeciesData!$D$2:$D$4955,$D1096),"")</f>
        <v/>
      </c>
      <c r="Z1096" s="23" t="str">
        <f>IF(ISNUMBER(AVERAGEIFS(ObservedSpeciesData!Z$2:Z$4955,ObservedSpeciesData!$A$2:$A$4955,$A1096,ObservedSpeciesData!$D$2:$D$4955,$D1096)),AVERAGEIFS(ObservedSpeciesData!Z$2:Z$4955,ObservedSpeciesData!$A$2:$A$4955,$A1096,ObservedSpeciesData!$D$2:$D$4955,$D1096),"")</f>
        <v/>
      </c>
      <c r="AA1096" s="23" t="str">
        <f>IF(ISNUMBER(AVERAGEIFS(ObservedSpeciesData!AA$2:AA$4955,ObservedSpeciesData!$A$2:$A$4955,$A1096,ObservedSpeciesData!$D$2:$D$4955,$D1096)),AVERAGEIFS(ObservedSpeciesData!AA$2:AA$4955,ObservedSpeciesData!$A$2:$A$4955,$A1096,ObservedSpeciesData!$D$2:$D$4955,$D1096),"")</f>
        <v/>
      </c>
      <c r="AB1096" s="24" t="str">
        <f>IF(ISNUMBER(AVERAGEIFS(ObservedSpeciesData!AB$2:AB$4955,ObservedSpeciesData!$A$2:$A$4955,$A1096,ObservedSpeciesData!$D$2:$D$4955,$D1096)),AVERAGEIFS(ObservedSpeciesData!AB$2:AB$4955,ObservedSpeciesData!$A$2:$A$4955,$A1096,ObservedSpeciesData!$D$2:$D$4955,$D1096),"")</f>
        <v/>
      </c>
      <c r="AC1096" s="24" t="str">
        <f>IF(ISNUMBER(AVERAGEIFS(ObservedSpeciesData!AC$2:AC$4955,ObservedSpeciesData!$A$2:$A$4955,$A1096,ObservedSpeciesData!$D$2:$D$4955,$D1096)),AVERAGEIFS(ObservedSpeciesData!AC$2:AC$4955,ObservedSpeciesData!$A$2:$A$4955,$A1096,ObservedSpeciesData!$D$2:$D$4955,$D1096),"")</f>
        <v/>
      </c>
      <c r="AD1096" s="23" t="str">
        <f>IF(ISNUMBER(AVERAGEIFS(ObservedSpeciesData!AD$2:AD$4955,ObservedSpeciesData!$A$2:$A$4955,$A1096,ObservedSpeciesData!$D$2:$D$4955,$D1096)),AVERAGEIFS(ObservedSpeciesData!AD$2:AD$4955,ObservedSpeciesData!$A$2:$A$4955,$A1096,ObservedSpeciesData!$D$2:$D$4955,$D1096),"")</f>
        <v/>
      </c>
      <c r="AE1096" s="24" t="str">
        <f>IF(ISNUMBER(AVERAGEIFS(ObservedSpeciesData!AE$2:AE$4955,ObservedSpeciesData!$A$2:$A$4955,$A1096,ObservedSpeciesData!$D$2:$D$4955,$D1096)),AVERAGEIFS(ObservedSpeciesData!AE$2:AE$4955,ObservedSpeciesData!$A$2:$A$4955,$A1096,ObservedSpeciesData!$D$2:$D$4955,$D1096),"")</f>
        <v/>
      </c>
      <c r="AF1096" s="23"/>
      <c r="AG1096" s="24"/>
      <c r="AH1096" s="23" t="str">
        <f>IF(ISNUMBER(AVERAGEIFS(ObservedSpeciesData!AH$2:AH$4955,ObservedSpeciesData!$A$2:$A$4955,$A1096,ObservedSpeciesData!$D$2:$D$4955,$D1096)),AVERAGEIFS(ObservedSpeciesData!AH$2:AH$4955,ObservedSpeciesData!$A$2:$A$4955,$A1096,ObservedSpeciesData!$D$2:$D$4955,$D1096),"")</f>
        <v/>
      </c>
      <c r="AI1096" s="23" t="str">
        <f>IF(ISNUMBER(AVERAGEIFS(ObservedSpeciesData!AI$2:AI$4955,ObservedSpeciesData!$A$2:$A$4955,$A1096,ObservedSpeciesData!$C$2:$C$4955,$C1096,ObservedSpeciesData!$D$2:$D$4955,$D1096)),AVERAGEIFS(ObservedSpeciesData!AI$2:AI$4955,ObservedSpeciesData!$A$2:$A$4955,$A1096,ObservedSpeciesData!$C$2:$C$4955,$C1096,ObservedSpeciesData!$D$2:$D$4955,$D1096),"")</f>
        <v/>
      </c>
      <c r="AJ1096" s="2">
        <f>COUNTIFS(ObservedSpeciesData!$A$2:$A$828,$A1096,ObservedSpeciesData!$D$2:$D$828,$D1096)</f>
        <v>0</v>
      </c>
      <c r="AK1096" s="2">
        <f t="shared" si="17"/>
        <v>1</v>
      </c>
    </row>
    <row r="1097" spans="1:37" x14ac:dyDescent="0.25">
      <c r="A1097" s="14" t="s">
        <v>93</v>
      </c>
      <c r="B1097" t="s">
        <v>80</v>
      </c>
      <c r="C1097" t="s">
        <v>90</v>
      </c>
      <c r="D1097" s="13">
        <v>42403</v>
      </c>
      <c r="E1097">
        <v>1</v>
      </c>
      <c r="F1097">
        <v>200</v>
      </c>
      <c r="G1097" s="2" t="s">
        <v>87</v>
      </c>
      <c r="H1097" s="2" t="s">
        <v>12</v>
      </c>
      <c r="I1097">
        <v>12</v>
      </c>
      <c r="J1097" s="2" t="s">
        <v>88</v>
      </c>
      <c r="K1097" s="2">
        <f>IF(ISNUMBER(AVERAGEIFS(ObservedSpeciesData!K$2:K$4955,ObservedSpeciesData!$A$2:$A$4955,$A1097,ObservedSpeciesData!$D$2:$D$4955,$D1097)),AVERAGEIFS(ObservedSpeciesData!K$2:K$4955,ObservedSpeciesData!$A$2:$A$4955,$A1097,ObservedSpeciesData!$D$2:$D$4955,$D1097),"")</f>
        <v>180</v>
      </c>
      <c r="L1097" s="26">
        <f>IF(ISNUMBER(AVERAGEIFS(ObservedSpeciesData!L$2:L$4955,ObservedSpeciesData!$A$2:$A$4955,$A1097,ObservedSpeciesData!$D$2:$D$4955,$D1097)),AVERAGEIFS(ObservedSpeciesData!L$2:L$4955,ObservedSpeciesData!$A$2:$A$4955,$A1097,ObservedSpeciesData!$D$2:$D$4955,$D1097),"")</f>
        <v>3037.6666666666665</v>
      </c>
      <c r="M1097" s="23">
        <f>IF(ISNUMBER(AVERAGEIFS(ObservedSpeciesData!M$2:M$4955,ObservedSpeciesData!$A$2:$A$4955,$A1097,ObservedSpeciesData!$D$2:$D$4955,$D1097)),AVERAGEIFS(ObservedSpeciesData!M$2:M$4955,ObservedSpeciesData!$A$2:$A$4955,$A1097,ObservedSpeciesData!$D$2:$D$4955,$D1097),"")</f>
        <v>303.76666666666671</v>
      </c>
      <c r="N1097" s="23" t="str">
        <f>IF(ISNUMBER(AVERAGEIFS(ObservedSpeciesData!N$2:N$4955,ObservedSpeciesData!$A$2:$A$4955,$A1097,ObservedSpeciesData!$D$2:$D$4955,$D1097)),AVERAGEIFS(ObservedSpeciesData!N$2:N$4955,ObservedSpeciesData!$A$2:$A$4955,$A1097,ObservedSpeciesData!$D$2:$D$4955,$D1097),"")</f>
        <v/>
      </c>
      <c r="O1097" s="23" t="str">
        <f>IF(ISNUMBER(AVERAGEIFS(ObservedSpeciesData!O$2:O$4955,ObservedSpeciesData!$A$2:$A$4955,$A1097,ObservedSpeciesData!$D$2:$D$4955,$D1097)),AVERAGEIFS(ObservedSpeciesData!O$2:O$4955,ObservedSpeciesData!$A$2:$A$4955,$A1097,ObservedSpeciesData!$D$2:$D$4955,$D1097),"")</f>
        <v/>
      </c>
      <c r="P1097" s="23" t="str">
        <f>IF(ISNUMBER(AVERAGEIFS(ObservedSpeciesData!P$2:P$4955,ObservedSpeciesData!$A$2:$A$4955,$A1097,ObservedSpeciesData!$C$2:$C$4955,$C1097,ObservedSpeciesData!$D$2:$D$4955,$D1097)),AVERAGEIFS(ObservedSpeciesData!P$2:P$4955,ObservedSpeciesData!$A$2:$A$4955,$A1097,ObservedSpeciesData!$C$2:$C$4955,$C1097,ObservedSpeciesData!$D$2:$D$4955,$D1097),"")</f>
        <v/>
      </c>
      <c r="Q1097" s="23"/>
      <c r="R1097" s="25" t="str">
        <f>IF(ISNUMBER(AVERAGEIFS(ObservedSpeciesData!R$2:R$4955,ObservedSpeciesData!$A$2:$A$4955,$A1097,ObservedSpeciesData!$D$2:$D$4955,$D1097)),AVERAGEIFS(ObservedSpeciesData!R$2:R$4955,ObservedSpeciesData!$A$2:$A$4955,$A1097,ObservedSpeciesData!$D$2:$D$4955,$D1097),"")</f>
        <v/>
      </c>
      <c r="S1097" s="25" t="str">
        <f>IF(ISNUMBER(AVERAGEIFS(ObservedSpeciesData!S$2:S$4955,ObservedSpeciesData!$A$2:$A$4955,$A1097,ObservedSpeciesData!$D$2:$D$4955,$D1097)),AVERAGEIFS(ObservedSpeciesData!S$2:S$4955,ObservedSpeciesData!$A$2:$A$4955,$A1097,ObservedSpeciesData!$D$2:$D$4955,$D1097),"")</f>
        <v/>
      </c>
      <c r="T1097" s="23" t="str">
        <f>IF(ISNUMBER(AVERAGEIFS(ObservedSpeciesData!T$2:T$4955,ObservedSpeciesData!$A$2:$A$4955,$A1097,ObservedSpeciesData!$D$2:$D$4955,$D1097)),AVERAGEIFS(ObservedSpeciesData!T$2:T$4955,ObservedSpeciesData!$A$2:$A$4955,$A1097,ObservedSpeciesData!$D$2:$D$4955,$D1097),"")</f>
        <v/>
      </c>
      <c r="U1097" s="24" t="str">
        <f>IF(ISNUMBER(AVERAGEIFS(ObservedSpeciesData!U$2:U$4955,ObservedSpeciesData!$A$2:$A$4955,$A1097,ObservedSpeciesData!$C$2:$C$4955,$C1097,ObservedSpeciesData!$D$2:$D$4955,$D1097)),AVERAGEIFS(ObservedSpeciesData!U$2:U$4955,ObservedSpeciesData!$A$2:$A$4955,$A1097,ObservedSpeciesData!$C$2:$C$4955,$C1097,ObservedSpeciesData!$D$2:$D$4955,$D1097),"")</f>
        <v/>
      </c>
      <c r="V1097" s="23" t="str">
        <f>IF(ISNUMBER(AVERAGEIFS(ObservedSpeciesData!V$2:V$4955,ObservedSpeciesData!$A$2:$A$4955,$A1097,ObservedSpeciesData!$D$2:$D$4955,$D1097)),AVERAGEIFS(ObservedSpeciesData!V$2:V$4955,ObservedSpeciesData!$A$2:$A$4955,$A1097,ObservedSpeciesData!$D$2:$D$4955,$D1097),"")</f>
        <v/>
      </c>
      <c r="W1097" s="23" t="str">
        <f>IF(ISNUMBER(AVERAGEIFS(ObservedSpeciesData!W$2:W$4955,ObservedSpeciesData!$A$2:$A$4955,$A1097,ObservedSpeciesData!$D$2:$D$4955,$D1097)),AVERAGEIFS(ObservedSpeciesData!W$2:W$4955,ObservedSpeciesData!$A$2:$A$4955,$A1097,ObservedSpeciesData!$D$2:$D$4955,$D1097),"")</f>
        <v/>
      </c>
      <c r="X1097" s="23" t="str">
        <f>IF(ISNUMBER(AVERAGEIFS(ObservedSpeciesData!X$2:X$4955,ObservedSpeciesData!$A$2:$A$4955,$A1097,ObservedSpeciesData!$D$2:$D$4955,$D1097)),AVERAGEIFS(ObservedSpeciesData!X$2:X$4955,ObservedSpeciesData!$A$2:$A$4955,$A1097,ObservedSpeciesData!$D$2:$D$4955,$D1097),"")</f>
        <v/>
      </c>
      <c r="Y1097" s="23" t="str">
        <f>IF(ISNUMBER(AVERAGEIFS(ObservedSpeciesData!Y$2:Y$4955,ObservedSpeciesData!$A$2:$A$4955,$A1097,ObservedSpeciesData!$D$2:$D$4955,$D1097)),AVERAGEIFS(ObservedSpeciesData!Y$2:Y$4955,ObservedSpeciesData!$A$2:$A$4955,$A1097,ObservedSpeciesData!$D$2:$D$4955,$D1097),"")</f>
        <v/>
      </c>
      <c r="Z1097" s="23" t="str">
        <f>IF(ISNUMBER(AVERAGEIFS(ObservedSpeciesData!Z$2:Z$4955,ObservedSpeciesData!$A$2:$A$4955,$A1097,ObservedSpeciesData!$D$2:$D$4955,$D1097)),AVERAGEIFS(ObservedSpeciesData!Z$2:Z$4955,ObservedSpeciesData!$A$2:$A$4955,$A1097,ObservedSpeciesData!$D$2:$D$4955,$D1097),"")</f>
        <v/>
      </c>
      <c r="AA1097" s="23" t="str">
        <f>IF(ISNUMBER(AVERAGEIFS(ObservedSpeciesData!AA$2:AA$4955,ObservedSpeciesData!$A$2:$A$4955,$A1097,ObservedSpeciesData!$D$2:$D$4955,$D1097)),AVERAGEIFS(ObservedSpeciesData!AA$2:AA$4955,ObservedSpeciesData!$A$2:$A$4955,$A1097,ObservedSpeciesData!$D$2:$D$4955,$D1097),"")</f>
        <v/>
      </c>
      <c r="AB1097" s="24" t="str">
        <f>IF(ISNUMBER(AVERAGEIFS(ObservedSpeciesData!AB$2:AB$4955,ObservedSpeciesData!$A$2:$A$4955,$A1097,ObservedSpeciesData!$D$2:$D$4955,$D1097)),AVERAGEIFS(ObservedSpeciesData!AB$2:AB$4955,ObservedSpeciesData!$A$2:$A$4955,$A1097,ObservedSpeciesData!$D$2:$D$4955,$D1097),"")</f>
        <v/>
      </c>
      <c r="AC1097" s="24" t="str">
        <f>IF(ISNUMBER(AVERAGEIFS(ObservedSpeciesData!AC$2:AC$4955,ObservedSpeciesData!$A$2:$A$4955,$A1097,ObservedSpeciesData!$D$2:$D$4955,$D1097)),AVERAGEIFS(ObservedSpeciesData!AC$2:AC$4955,ObservedSpeciesData!$A$2:$A$4955,$A1097,ObservedSpeciesData!$D$2:$D$4955,$D1097),"")</f>
        <v/>
      </c>
      <c r="AD1097" s="23" t="str">
        <f>IF(ISNUMBER(AVERAGEIFS(ObservedSpeciesData!AD$2:AD$4955,ObservedSpeciesData!$A$2:$A$4955,$A1097,ObservedSpeciesData!$D$2:$D$4955,$D1097)),AVERAGEIFS(ObservedSpeciesData!AD$2:AD$4955,ObservedSpeciesData!$A$2:$A$4955,$A1097,ObservedSpeciesData!$D$2:$D$4955,$D1097),"")</f>
        <v/>
      </c>
      <c r="AE1097" s="24" t="str">
        <f>IF(ISNUMBER(AVERAGEIFS(ObservedSpeciesData!AE$2:AE$4955,ObservedSpeciesData!$A$2:$A$4955,$A1097,ObservedSpeciesData!$D$2:$D$4955,$D1097)),AVERAGEIFS(ObservedSpeciesData!AE$2:AE$4955,ObservedSpeciesData!$A$2:$A$4955,$A1097,ObservedSpeciesData!$D$2:$D$4955,$D1097),"")</f>
        <v/>
      </c>
      <c r="AF1097" s="23"/>
      <c r="AG1097" s="24"/>
      <c r="AH1097" s="23" t="str">
        <f>IF(ISNUMBER(AVERAGEIFS(ObservedSpeciesData!AH$2:AH$4955,ObservedSpeciesData!$A$2:$A$4955,$A1097,ObservedSpeciesData!$D$2:$D$4955,$D1097)),AVERAGEIFS(ObservedSpeciesData!AH$2:AH$4955,ObservedSpeciesData!$A$2:$A$4955,$A1097,ObservedSpeciesData!$D$2:$D$4955,$D1097),"")</f>
        <v/>
      </c>
      <c r="AI1097" s="23" t="str">
        <f>IF(ISNUMBER(AVERAGEIFS(ObservedSpeciesData!AI$2:AI$4955,ObservedSpeciesData!$A$2:$A$4955,$A1097,ObservedSpeciesData!$C$2:$C$4955,$C1097,ObservedSpeciesData!$D$2:$D$4955,$D1097)),AVERAGEIFS(ObservedSpeciesData!AI$2:AI$4955,ObservedSpeciesData!$A$2:$A$4955,$A1097,ObservedSpeciesData!$C$2:$C$4955,$C1097,ObservedSpeciesData!$D$2:$D$4955,$D1097),"")</f>
        <v/>
      </c>
      <c r="AJ1097" s="2">
        <f>COUNTIFS(ObservedSpeciesData!$A$2:$A$828,$A1097,ObservedSpeciesData!$D$2:$D$828,$D1097)</f>
        <v>0</v>
      </c>
      <c r="AK1097" s="2">
        <f t="shared" si="17"/>
        <v>1</v>
      </c>
    </row>
    <row r="1098" spans="1:37" x14ac:dyDescent="0.25">
      <c r="A1098" s="14" t="s">
        <v>92</v>
      </c>
      <c r="B1098" t="s">
        <v>80</v>
      </c>
      <c r="C1098" t="s">
        <v>90</v>
      </c>
      <c r="D1098" s="13">
        <v>42403</v>
      </c>
      <c r="E1098">
        <v>1</v>
      </c>
      <c r="F1098">
        <v>350</v>
      </c>
      <c r="G1098" s="2" t="s">
        <v>87</v>
      </c>
      <c r="H1098" s="2" t="s">
        <v>12</v>
      </c>
      <c r="I1098">
        <v>12</v>
      </c>
      <c r="J1098" s="2" t="s">
        <v>88</v>
      </c>
      <c r="K1098" s="2">
        <f>IF(ISNUMBER(AVERAGEIFS(ObservedSpeciesData!K$2:K$4955,ObservedSpeciesData!$A$2:$A$4955,$A1098,ObservedSpeciesData!$D$2:$D$4955,$D1098)),AVERAGEIFS(ObservedSpeciesData!K$2:K$4955,ObservedSpeciesData!$A$2:$A$4955,$A1098,ObservedSpeciesData!$D$2:$D$4955,$D1098),"")</f>
        <v>315</v>
      </c>
      <c r="L1098" s="26">
        <f>IF(ISNUMBER(AVERAGEIFS(ObservedSpeciesData!L$2:L$4955,ObservedSpeciesData!$A$2:$A$4955,$A1098,ObservedSpeciesData!$D$2:$D$4955,$D1098)),AVERAGEIFS(ObservedSpeciesData!L$2:L$4955,ObservedSpeciesData!$A$2:$A$4955,$A1098,ObservedSpeciesData!$D$2:$D$4955,$D1098),"")</f>
        <v>3099.3333333333335</v>
      </c>
      <c r="M1098" s="23">
        <f>IF(ISNUMBER(AVERAGEIFS(ObservedSpeciesData!M$2:M$4955,ObservedSpeciesData!$A$2:$A$4955,$A1098,ObservedSpeciesData!$D$2:$D$4955,$D1098)),AVERAGEIFS(ObservedSpeciesData!M$2:M$4955,ObservedSpeciesData!$A$2:$A$4955,$A1098,ObservedSpeciesData!$D$2:$D$4955,$D1098),"")</f>
        <v>309.93333333333334</v>
      </c>
      <c r="N1098" s="23" t="str">
        <f>IF(ISNUMBER(AVERAGEIFS(ObservedSpeciesData!N$2:N$4955,ObservedSpeciesData!$A$2:$A$4955,$A1098,ObservedSpeciesData!$D$2:$D$4955,$D1098)),AVERAGEIFS(ObservedSpeciesData!N$2:N$4955,ObservedSpeciesData!$A$2:$A$4955,$A1098,ObservedSpeciesData!$D$2:$D$4955,$D1098),"")</f>
        <v/>
      </c>
      <c r="O1098" s="23" t="str">
        <f>IF(ISNUMBER(AVERAGEIFS(ObservedSpeciesData!O$2:O$4955,ObservedSpeciesData!$A$2:$A$4955,$A1098,ObservedSpeciesData!$D$2:$D$4955,$D1098)),AVERAGEIFS(ObservedSpeciesData!O$2:O$4955,ObservedSpeciesData!$A$2:$A$4955,$A1098,ObservedSpeciesData!$D$2:$D$4955,$D1098),"")</f>
        <v/>
      </c>
      <c r="P1098" s="23" t="str">
        <f>IF(ISNUMBER(AVERAGEIFS(ObservedSpeciesData!P$2:P$4955,ObservedSpeciesData!$A$2:$A$4955,$A1098,ObservedSpeciesData!$C$2:$C$4955,$C1098,ObservedSpeciesData!$D$2:$D$4955,$D1098)),AVERAGEIFS(ObservedSpeciesData!P$2:P$4955,ObservedSpeciesData!$A$2:$A$4955,$A1098,ObservedSpeciesData!$C$2:$C$4955,$C1098,ObservedSpeciesData!$D$2:$D$4955,$D1098),"")</f>
        <v/>
      </c>
      <c r="Q1098" s="23"/>
      <c r="R1098" s="25" t="str">
        <f>IF(ISNUMBER(AVERAGEIFS(ObservedSpeciesData!R$2:R$4955,ObservedSpeciesData!$A$2:$A$4955,$A1098,ObservedSpeciesData!$D$2:$D$4955,$D1098)),AVERAGEIFS(ObservedSpeciesData!R$2:R$4955,ObservedSpeciesData!$A$2:$A$4955,$A1098,ObservedSpeciesData!$D$2:$D$4955,$D1098),"")</f>
        <v/>
      </c>
      <c r="S1098" s="25" t="str">
        <f>IF(ISNUMBER(AVERAGEIFS(ObservedSpeciesData!S$2:S$4955,ObservedSpeciesData!$A$2:$A$4955,$A1098,ObservedSpeciesData!$D$2:$D$4955,$D1098)),AVERAGEIFS(ObservedSpeciesData!S$2:S$4955,ObservedSpeciesData!$A$2:$A$4955,$A1098,ObservedSpeciesData!$D$2:$D$4955,$D1098),"")</f>
        <v/>
      </c>
      <c r="T1098" s="23" t="str">
        <f>IF(ISNUMBER(AVERAGEIFS(ObservedSpeciesData!T$2:T$4955,ObservedSpeciesData!$A$2:$A$4955,$A1098,ObservedSpeciesData!$D$2:$D$4955,$D1098)),AVERAGEIFS(ObservedSpeciesData!T$2:T$4955,ObservedSpeciesData!$A$2:$A$4955,$A1098,ObservedSpeciesData!$D$2:$D$4955,$D1098),"")</f>
        <v/>
      </c>
      <c r="U1098" s="24" t="str">
        <f>IF(ISNUMBER(AVERAGEIFS(ObservedSpeciesData!U$2:U$4955,ObservedSpeciesData!$A$2:$A$4955,$A1098,ObservedSpeciesData!$C$2:$C$4955,$C1098,ObservedSpeciesData!$D$2:$D$4955,$D1098)),AVERAGEIFS(ObservedSpeciesData!U$2:U$4955,ObservedSpeciesData!$A$2:$A$4955,$A1098,ObservedSpeciesData!$C$2:$C$4955,$C1098,ObservedSpeciesData!$D$2:$D$4955,$D1098),"")</f>
        <v/>
      </c>
      <c r="V1098" s="23" t="str">
        <f>IF(ISNUMBER(AVERAGEIFS(ObservedSpeciesData!V$2:V$4955,ObservedSpeciesData!$A$2:$A$4955,$A1098,ObservedSpeciesData!$D$2:$D$4955,$D1098)),AVERAGEIFS(ObservedSpeciesData!V$2:V$4955,ObservedSpeciesData!$A$2:$A$4955,$A1098,ObservedSpeciesData!$D$2:$D$4955,$D1098),"")</f>
        <v/>
      </c>
      <c r="W1098" s="23" t="str">
        <f>IF(ISNUMBER(AVERAGEIFS(ObservedSpeciesData!W$2:W$4955,ObservedSpeciesData!$A$2:$A$4955,$A1098,ObservedSpeciesData!$D$2:$D$4955,$D1098)),AVERAGEIFS(ObservedSpeciesData!W$2:W$4955,ObservedSpeciesData!$A$2:$A$4955,$A1098,ObservedSpeciesData!$D$2:$D$4955,$D1098),"")</f>
        <v/>
      </c>
      <c r="X1098" s="23" t="str">
        <f>IF(ISNUMBER(AVERAGEIFS(ObservedSpeciesData!X$2:X$4955,ObservedSpeciesData!$A$2:$A$4955,$A1098,ObservedSpeciesData!$D$2:$D$4955,$D1098)),AVERAGEIFS(ObservedSpeciesData!X$2:X$4955,ObservedSpeciesData!$A$2:$A$4955,$A1098,ObservedSpeciesData!$D$2:$D$4955,$D1098),"")</f>
        <v/>
      </c>
      <c r="Y1098" s="23" t="str">
        <f>IF(ISNUMBER(AVERAGEIFS(ObservedSpeciesData!Y$2:Y$4955,ObservedSpeciesData!$A$2:$A$4955,$A1098,ObservedSpeciesData!$D$2:$D$4955,$D1098)),AVERAGEIFS(ObservedSpeciesData!Y$2:Y$4955,ObservedSpeciesData!$A$2:$A$4955,$A1098,ObservedSpeciesData!$D$2:$D$4955,$D1098),"")</f>
        <v/>
      </c>
      <c r="Z1098" s="23" t="str">
        <f>IF(ISNUMBER(AVERAGEIFS(ObservedSpeciesData!Z$2:Z$4955,ObservedSpeciesData!$A$2:$A$4955,$A1098,ObservedSpeciesData!$D$2:$D$4955,$D1098)),AVERAGEIFS(ObservedSpeciesData!Z$2:Z$4955,ObservedSpeciesData!$A$2:$A$4955,$A1098,ObservedSpeciesData!$D$2:$D$4955,$D1098),"")</f>
        <v/>
      </c>
      <c r="AA1098" s="23" t="str">
        <f>IF(ISNUMBER(AVERAGEIFS(ObservedSpeciesData!AA$2:AA$4955,ObservedSpeciesData!$A$2:$A$4955,$A1098,ObservedSpeciesData!$D$2:$D$4955,$D1098)),AVERAGEIFS(ObservedSpeciesData!AA$2:AA$4955,ObservedSpeciesData!$A$2:$A$4955,$A1098,ObservedSpeciesData!$D$2:$D$4955,$D1098),"")</f>
        <v/>
      </c>
      <c r="AB1098" s="24" t="str">
        <f>IF(ISNUMBER(AVERAGEIFS(ObservedSpeciesData!AB$2:AB$4955,ObservedSpeciesData!$A$2:$A$4955,$A1098,ObservedSpeciesData!$D$2:$D$4955,$D1098)),AVERAGEIFS(ObservedSpeciesData!AB$2:AB$4955,ObservedSpeciesData!$A$2:$A$4955,$A1098,ObservedSpeciesData!$D$2:$D$4955,$D1098),"")</f>
        <v/>
      </c>
      <c r="AC1098" s="24" t="str">
        <f>IF(ISNUMBER(AVERAGEIFS(ObservedSpeciesData!AC$2:AC$4955,ObservedSpeciesData!$A$2:$A$4955,$A1098,ObservedSpeciesData!$D$2:$D$4955,$D1098)),AVERAGEIFS(ObservedSpeciesData!AC$2:AC$4955,ObservedSpeciesData!$A$2:$A$4955,$A1098,ObservedSpeciesData!$D$2:$D$4955,$D1098),"")</f>
        <v/>
      </c>
      <c r="AD1098" s="23" t="str">
        <f>IF(ISNUMBER(AVERAGEIFS(ObservedSpeciesData!AD$2:AD$4955,ObservedSpeciesData!$A$2:$A$4955,$A1098,ObservedSpeciesData!$D$2:$D$4955,$D1098)),AVERAGEIFS(ObservedSpeciesData!AD$2:AD$4955,ObservedSpeciesData!$A$2:$A$4955,$A1098,ObservedSpeciesData!$D$2:$D$4955,$D1098),"")</f>
        <v/>
      </c>
      <c r="AE1098" s="24" t="str">
        <f>IF(ISNUMBER(AVERAGEIFS(ObservedSpeciesData!AE$2:AE$4955,ObservedSpeciesData!$A$2:$A$4955,$A1098,ObservedSpeciesData!$D$2:$D$4955,$D1098)),AVERAGEIFS(ObservedSpeciesData!AE$2:AE$4955,ObservedSpeciesData!$A$2:$A$4955,$A1098,ObservedSpeciesData!$D$2:$D$4955,$D1098),"")</f>
        <v/>
      </c>
      <c r="AF1098" s="23"/>
      <c r="AG1098" s="24"/>
      <c r="AH1098" s="23" t="str">
        <f>IF(ISNUMBER(AVERAGEIFS(ObservedSpeciesData!AH$2:AH$4955,ObservedSpeciesData!$A$2:$A$4955,$A1098,ObservedSpeciesData!$D$2:$D$4955,$D1098)),AVERAGEIFS(ObservedSpeciesData!AH$2:AH$4955,ObservedSpeciesData!$A$2:$A$4955,$A1098,ObservedSpeciesData!$D$2:$D$4955,$D1098),"")</f>
        <v/>
      </c>
      <c r="AI1098" s="23" t="str">
        <f>IF(ISNUMBER(AVERAGEIFS(ObservedSpeciesData!AI$2:AI$4955,ObservedSpeciesData!$A$2:$A$4955,$A1098,ObservedSpeciesData!$C$2:$C$4955,$C1098,ObservedSpeciesData!$D$2:$D$4955,$D1098)),AVERAGEIFS(ObservedSpeciesData!AI$2:AI$4955,ObservedSpeciesData!$A$2:$A$4955,$A1098,ObservedSpeciesData!$C$2:$C$4955,$C1098,ObservedSpeciesData!$D$2:$D$4955,$D1098),"")</f>
        <v/>
      </c>
      <c r="AJ1098" s="2">
        <f>COUNTIFS(ObservedSpeciesData!$A$2:$A$828,$A1098,ObservedSpeciesData!$D$2:$D$828,$D1098)</f>
        <v>0</v>
      </c>
      <c r="AK1098" s="2">
        <f t="shared" si="17"/>
        <v>1</v>
      </c>
    </row>
    <row r="1099" spans="1:37" x14ac:dyDescent="0.25">
      <c r="A1099" s="14" t="s">
        <v>91</v>
      </c>
      <c r="B1099" t="s">
        <v>80</v>
      </c>
      <c r="C1099" t="s">
        <v>90</v>
      </c>
      <c r="D1099" s="13">
        <v>42403</v>
      </c>
      <c r="E1099">
        <v>1</v>
      </c>
      <c r="F1099">
        <v>500</v>
      </c>
      <c r="G1099" s="2" t="s">
        <v>87</v>
      </c>
      <c r="H1099" s="2" t="s">
        <v>12</v>
      </c>
      <c r="I1099">
        <v>12</v>
      </c>
      <c r="J1099" s="2" t="s">
        <v>88</v>
      </c>
      <c r="K1099" s="2">
        <f>IF(ISNUMBER(AVERAGEIFS(ObservedSpeciesData!K$2:K$4955,ObservedSpeciesData!$A$2:$A$4955,$A1099,ObservedSpeciesData!$D$2:$D$4955,$D1099)),AVERAGEIFS(ObservedSpeciesData!K$2:K$4955,ObservedSpeciesData!$A$2:$A$4955,$A1099,ObservedSpeciesData!$D$2:$D$4955,$D1099),"")</f>
        <v>450</v>
      </c>
      <c r="L1099" s="26">
        <f>IF(ISNUMBER(AVERAGEIFS(ObservedSpeciesData!L$2:L$4955,ObservedSpeciesData!$A$2:$A$4955,$A1099,ObservedSpeciesData!$D$2:$D$4955,$D1099)),AVERAGEIFS(ObservedSpeciesData!L$2:L$4955,ObservedSpeciesData!$A$2:$A$4955,$A1099,ObservedSpeciesData!$D$2:$D$4955,$D1099),"")</f>
        <v>3062.3333333333335</v>
      </c>
      <c r="M1099" s="23">
        <f>IF(ISNUMBER(AVERAGEIFS(ObservedSpeciesData!M$2:M$4955,ObservedSpeciesData!$A$2:$A$4955,$A1099,ObservedSpeciesData!$D$2:$D$4955,$D1099)),AVERAGEIFS(ObservedSpeciesData!M$2:M$4955,ObservedSpeciesData!$A$2:$A$4955,$A1099,ObservedSpeciesData!$D$2:$D$4955,$D1099),"")</f>
        <v>306.23333333333335</v>
      </c>
      <c r="N1099" s="23" t="str">
        <f>IF(ISNUMBER(AVERAGEIFS(ObservedSpeciesData!N$2:N$4955,ObservedSpeciesData!$A$2:$A$4955,$A1099,ObservedSpeciesData!$D$2:$D$4955,$D1099)),AVERAGEIFS(ObservedSpeciesData!N$2:N$4955,ObservedSpeciesData!$A$2:$A$4955,$A1099,ObservedSpeciesData!$D$2:$D$4955,$D1099),"")</f>
        <v/>
      </c>
      <c r="O1099" s="23" t="str">
        <f>IF(ISNUMBER(AVERAGEIFS(ObservedSpeciesData!O$2:O$4955,ObservedSpeciesData!$A$2:$A$4955,$A1099,ObservedSpeciesData!$D$2:$D$4955,$D1099)),AVERAGEIFS(ObservedSpeciesData!O$2:O$4955,ObservedSpeciesData!$A$2:$A$4955,$A1099,ObservedSpeciesData!$D$2:$D$4955,$D1099),"")</f>
        <v/>
      </c>
      <c r="P1099" s="23" t="str">
        <f>IF(ISNUMBER(AVERAGEIFS(ObservedSpeciesData!P$2:P$4955,ObservedSpeciesData!$A$2:$A$4955,$A1099,ObservedSpeciesData!$C$2:$C$4955,$C1099,ObservedSpeciesData!$D$2:$D$4955,$D1099)),AVERAGEIFS(ObservedSpeciesData!P$2:P$4955,ObservedSpeciesData!$A$2:$A$4955,$A1099,ObservedSpeciesData!$C$2:$C$4955,$C1099,ObservedSpeciesData!$D$2:$D$4955,$D1099),"")</f>
        <v/>
      </c>
      <c r="Q1099" s="23"/>
      <c r="R1099" s="25" t="str">
        <f>IF(ISNUMBER(AVERAGEIFS(ObservedSpeciesData!R$2:R$4955,ObservedSpeciesData!$A$2:$A$4955,$A1099,ObservedSpeciesData!$D$2:$D$4955,$D1099)),AVERAGEIFS(ObservedSpeciesData!R$2:R$4955,ObservedSpeciesData!$A$2:$A$4955,$A1099,ObservedSpeciesData!$D$2:$D$4955,$D1099),"")</f>
        <v/>
      </c>
      <c r="S1099" s="25" t="str">
        <f>IF(ISNUMBER(AVERAGEIFS(ObservedSpeciesData!S$2:S$4955,ObservedSpeciesData!$A$2:$A$4955,$A1099,ObservedSpeciesData!$D$2:$D$4955,$D1099)),AVERAGEIFS(ObservedSpeciesData!S$2:S$4955,ObservedSpeciesData!$A$2:$A$4955,$A1099,ObservedSpeciesData!$D$2:$D$4955,$D1099),"")</f>
        <v/>
      </c>
      <c r="T1099" s="23" t="str">
        <f>IF(ISNUMBER(AVERAGEIFS(ObservedSpeciesData!T$2:T$4955,ObservedSpeciesData!$A$2:$A$4955,$A1099,ObservedSpeciesData!$D$2:$D$4955,$D1099)),AVERAGEIFS(ObservedSpeciesData!T$2:T$4955,ObservedSpeciesData!$A$2:$A$4955,$A1099,ObservedSpeciesData!$D$2:$D$4955,$D1099),"")</f>
        <v/>
      </c>
      <c r="U1099" s="24" t="str">
        <f>IF(ISNUMBER(AVERAGEIFS(ObservedSpeciesData!U$2:U$4955,ObservedSpeciesData!$A$2:$A$4955,$A1099,ObservedSpeciesData!$C$2:$C$4955,$C1099,ObservedSpeciesData!$D$2:$D$4955,$D1099)),AVERAGEIFS(ObservedSpeciesData!U$2:U$4955,ObservedSpeciesData!$A$2:$A$4955,$A1099,ObservedSpeciesData!$C$2:$C$4955,$C1099,ObservedSpeciesData!$D$2:$D$4955,$D1099),"")</f>
        <v/>
      </c>
      <c r="V1099" s="23" t="str">
        <f>IF(ISNUMBER(AVERAGEIFS(ObservedSpeciesData!V$2:V$4955,ObservedSpeciesData!$A$2:$A$4955,$A1099,ObservedSpeciesData!$D$2:$D$4955,$D1099)),AVERAGEIFS(ObservedSpeciesData!V$2:V$4955,ObservedSpeciesData!$A$2:$A$4955,$A1099,ObservedSpeciesData!$D$2:$D$4955,$D1099),"")</f>
        <v/>
      </c>
      <c r="W1099" s="23" t="str">
        <f>IF(ISNUMBER(AVERAGEIFS(ObservedSpeciesData!W$2:W$4955,ObservedSpeciesData!$A$2:$A$4955,$A1099,ObservedSpeciesData!$D$2:$D$4955,$D1099)),AVERAGEIFS(ObservedSpeciesData!W$2:W$4955,ObservedSpeciesData!$A$2:$A$4955,$A1099,ObservedSpeciesData!$D$2:$D$4955,$D1099),"")</f>
        <v/>
      </c>
      <c r="X1099" s="23" t="str">
        <f>IF(ISNUMBER(AVERAGEIFS(ObservedSpeciesData!X$2:X$4955,ObservedSpeciesData!$A$2:$A$4955,$A1099,ObservedSpeciesData!$D$2:$D$4955,$D1099)),AVERAGEIFS(ObservedSpeciesData!X$2:X$4955,ObservedSpeciesData!$A$2:$A$4955,$A1099,ObservedSpeciesData!$D$2:$D$4955,$D1099),"")</f>
        <v/>
      </c>
      <c r="Y1099" s="23" t="str">
        <f>IF(ISNUMBER(AVERAGEIFS(ObservedSpeciesData!Y$2:Y$4955,ObservedSpeciesData!$A$2:$A$4955,$A1099,ObservedSpeciesData!$D$2:$D$4955,$D1099)),AVERAGEIFS(ObservedSpeciesData!Y$2:Y$4955,ObservedSpeciesData!$A$2:$A$4955,$A1099,ObservedSpeciesData!$D$2:$D$4955,$D1099),"")</f>
        <v/>
      </c>
      <c r="Z1099" s="23" t="str">
        <f>IF(ISNUMBER(AVERAGEIFS(ObservedSpeciesData!Z$2:Z$4955,ObservedSpeciesData!$A$2:$A$4955,$A1099,ObservedSpeciesData!$D$2:$D$4955,$D1099)),AVERAGEIFS(ObservedSpeciesData!Z$2:Z$4955,ObservedSpeciesData!$A$2:$A$4955,$A1099,ObservedSpeciesData!$D$2:$D$4955,$D1099),"")</f>
        <v/>
      </c>
      <c r="AA1099" s="23" t="str">
        <f>IF(ISNUMBER(AVERAGEIFS(ObservedSpeciesData!AA$2:AA$4955,ObservedSpeciesData!$A$2:$A$4955,$A1099,ObservedSpeciesData!$D$2:$D$4955,$D1099)),AVERAGEIFS(ObservedSpeciesData!AA$2:AA$4955,ObservedSpeciesData!$A$2:$A$4955,$A1099,ObservedSpeciesData!$D$2:$D$4955,$D1099),"")</f>
        <v/>
      </c>
      <c r="AB1099" s="24" t="str">
        <f>IF(ISNUMBER(AVERAGEIFS(ObservedSpeciesData!AB$2:AB$4955,ObservedSpeciesData!$A$2:$A$4955,$A1099,ObservedSpeciesData!$D$2:$D$4955,$D1099)),AVERAGEIFS(ObservedSpeciesData!AB$2:AB$4955,ObservedSpeciesData!$A$2:$A$4955,$A1099,ObservedSpeciesData!$D$2:$D$4955,$D1099),"")</f>
        <v/>
      </c>
      <c r="AC1099" s="24" t="str">
        <f>IF(ISNUMBER(AVERAGEIFS(ObservedSpeciesData!AC$2:AC$4955,ObservedSpeciesData!$A$2:$A$4955,$A1099,ObservedSpeciesData!$D$2:$D$4955,$D1099)),AVERAGEIFS(ObservedSpeciesData!AC$2:AC$4955,ObservedSpeciesData!$A$2:$A$4955,$A1099,ObservedSpeciesData!$D$2:$D$4955,$D1099),"")</f>
        <v/>
      </c>
      <c r="AD1099" s="23" t="str">
        <f>IF(ISNUMBER(AVERAGEIFS(ObservedSpeciesData!AD$2:AD$4955,ObservedSpeciesData!$A$2:$A$4955,$A1099,ObservedSpeciesData!$D$2:$D$4955,$D1099)),AVERAGEIFS(ObservedSpeciesData!AD$2:AD$4955,ObservedSpeciesData!$A$2:$A$4955,$A1099,ObservedSpeciesData!$D$2:$D$4955,$D1099),"")</f>
        <v/>
      </c>
      <c r="AE1099" s="24" t="str">
        <f>IF(ISNUMBER(AVERAGEIFS(ObservedSpeciesData!AE$2:AE$4955,ObservedSpeciesData!$A$2:$A$4955,$A1099,ObservedSpeciesData!$D$2:$D$4955,$D1099)),AVERAGEIFS(ObservedSpeciesData!AE$2:AE$4955,ObservedSpeciesData!$A$2:$A$4955,$A1099,ObservedSpeciesData!$D$2:$D$4955,$D1099),"")</f>
        <v/>
      </c>
      <c r="AF1099" s="23"/>
      <c r="AG1099" s="24"/>
      <c r="AH1099" s="23" t="str">
        <f>IF(ISNUMBER(AVERAGEIFS(ObservedSpeciesData!AH$2:AH$4955,ObservedSpeciesData!$A$2:$A$4955,$A1099,ObservedSpeciesData!$D$2:$D$4955,$D1099)),AVERAGEIFS(ObservedSpeciesData!AH$2:AH$4955,ObservedSpeciesData!$A$2:$A$4955,$A1099,ObservedSpeciesData!$D$2:$D$4955,$D1099),"")</f>
        <v/>
      </c>
      <c r="AI1099" s="23" t="str">
        <f>IF(ISNUMBER(AVERAGEIFS(ObservedSpeciesData!AI$2:AI$4955,ObservedSpeciesData!$A$2:$A$4955,$A1099,ObservedSpeciesData!$C$2:$C$4955,$C1099,ObservedSpeciesData!$D$2:$D$4955,$D1099)),AVERAGEIFS(ObservedSpeciesData!AI$2:AI$4955,ObservedSpeciesData!$A$2:$A$4955,$A1099,ObservedSpeciesData!$C$2:$C$4955,$C1099,ObservedSpeciesData!$D$2:$D$4955,$D1099),"")</f>
        <v/>
      </c>
      <c r="AJ1099" s="2">
        <f>COUNTIFS(ObservedSpeciesData!$A$2:$A$828,$A1099,ObservedSpeciesData!$D$2:$D$828,$D1099)</f>
        <v>0</v>
      </c>
      <c r="AK1099" s="2">
        <f t="shared" si="17"/>
        <v>1</v>
      </c>
    </row>
    <row r="1100" spans="1:37" x14ac:dyDescent="0.25">
      <c r="A1100" s="14" t="s">
        <v>96</v>
      </c>
      <c r="B1100" t="s">
        <v>80</v>
      </c>
      <c r="C1100" t="s">
        <v>90</v>
      </c>
      <c r="D1100" s="13">
        <v>42410</v>
      </c>
      <c r="E1100">
        <v>1</v>
      </c>
      <c r="F1100">
        <v>0</v>
      </c>
      <c r="G1100" s="2" t="s">
        <v>87</v>
      </c>
      <c r="H1100" s="2" t="s">
        <v>12</v>
      </c>
      <c r="I1100">
        <v>12</v>
      </c>
      <c r="J1100" s="2" t="s">
        <v>88</v>
      </c>
      <c r="K1100" s="2">
        <f>IF(ISNUMBER(AVERAGEIFS(ObservedSpeciesData!K$2:K$4955,ObservedSpeciesData!$A$2:$A$4955,$A1100,ObservedSpeciesData!$D$2:$D$4955,$D1100)),AVERAGEIFS(ObservedSpeciesData!K$2:K$4955,ObservedSpeciesData!$A$2:$A$4955,$A1100,ObservedSpeciesData!$D$2:$D$4955,$D1100),"")</f>
        <v>0</v>
      </c>
      <c r="L1100" s="26">
        <f>IF(ISNUMBER(AVERAGEIFS(ObservedSpeciesData!L$2:L$4955,ObservedSpeciesData!$A$2:$A$4955,$A1100,ObservedSpeciesData!$D$2:$D$4955,$D1100)),AVERAGEIFS(ObservedSpeciesData!L$2:L$4955,ObservedSpeciesData!$A$2:$A$4955,$A1100,ObservedSpeciesData!$D$2:$D$4955,$D1100),"")</f>
        <v>2815.6666666666665</v>
      </c>
      <c r="M1100" s="23">
        <f>IF(ISNUMBER(AVERAGEIFS(ObservedSpeciesData!M$2:M$4955,ObservedSpeciesData!$A$2:$A$4955,$A1100,ObservedSpeciesData!$D$2:$D$4955,$D1100)),AVERAGEIFS(ObservedSpeciesData!M$2:M$4955,ObservedSpeciesData!$A$2:$A$4955,$A1100,ObservedSpeciesData!$D$2:$D$4955,$D1100),"")</f>
        <v>281.56666666666666</v>
      </c>
      <c r="N1100" s="23" t="str">
        <f>IF(ISNUMBER(AVERAGEIFS(ObservedSpeciesData!N$2:N$4955,ObservedSpeciesData!$A$2:$A$4955,$A1100,ObservedSpeciesData!$D$2:$D$4955,$D1100)),AVERAGEIFS(ObservedSpeciesData!N$2:N$4955,ObservedSpeciesData!$A$2:$A$4955,$A1100,ObservedSpeciesData!$D$2:$D$4955,$D1100),"")</f>
        <v/>
      </c>
      <c r="O1100" s="23" t="str">
        <f>IF(ISNUMBER(AVERAGEIFS(ObservedSpeciesData!O$2:O$4955,ObservedSpeciesData!$A$2:$A$4955,$A1100,ObservedSpeciesData!$D$2:$D$4955,$D1100)),AVERAGEIFS(ObservedSpeciesData!O$2:O$4955,ObservedSpeciesData!$A$2:$A$4955,$A1100,ObservedSpeciesData!$D$2:$D$4955,$D1100),"")</f>
        <v/>
      </c>
      <c r="P1100" s="23" t="str">
        <f>IF(ISNUMBER(AVERAGEIFS(ObservedSpeciesData!P$2:P$4955,ObservedSpeciesData!$A$2:$A$4955,$A1100,ObservedSpeciesData!$C$2:$C$4955,$C1100,ObservedSpeciesData!$D$2:$D$4955,$D1100)),AVERAGEIFS(ObservedSpeciesData!P$2:P$4955,ObservedSpeciesData!$A$2:$A$4955,$A1100,ObservedSpeciesData!$C$2:$C$4955,$C1100,ObservedSpeciesData!$D$2:$D$4955,$D1100),"")</f>
        <v/>
      </c>
      <c r="Q1100" s="23"/>
      <c r="R1100" s="25" t="str">
        <f>IF(ISNUMBER(AVERAGEIFS(ObservedSpeciesData!R$2:R$4955,ObservedSpeciesData!$A$2:$A$4955,$A1100,ObservedSpeciesData!$D$2:$D$4955,$D1100)),AVERAGEIFS(ObservedSpeciesData!R$2:R$4955,ObservedSpeciesData!$A$2:$A$4955,$A1100,ObservedSpeciesData!$D$2:$D$4955,$D1100),"")</f>
        <v/>
      </c>
      <c r="S1100" s="25" t="str">
        <f>IF(ISNUMBER(AVERAGEIFS(ObservedSpeciesData!S$2:S$4955,ObservedSpeciesData!$A$2:$A$4955,$A1100,ObservedSpeciesData!$D$2:$D$4955,$D1100)),AVERAGEIFS(ObservedSpeciesData!S$2:S$4955,ObservedSpeciesData!$A$2:$A$4955,$A1100,ObservedSpeciesData!$D$2:$D$4955,$D1100),"")</f>
        <v/>
      </c>
      <c r="T1100" s="23" t="str">
        <f>IF(ISNUMBER(AVERAGEIFS(ObservedSpeciesData!T$2:T$4955,ObservedSpeciesData!$A$2:$A$4955,$A1100,ObservedSpeciesData!$D$2:$D$4955,$D1100)),AVERAGEIFS(ObservedSpeciesData!T$2:T$4955,ObservedSpeciesData!$A$2:$A$4955,$A1100,ObservedSpeciesData!$D$2:$D$4955,$D1100),"")</f>
        <v/>
      </c>
      <c r="U1100" s="24" t="str">
        <f>IF(ISNUMBER(AVERAGEIFS(ObservedSpeciesData!U$2:U$4955,ObservedSpeciesData!$A$2:$A$4955,$A1100,ObservedSpeciesData!$C$2:$C$4955,$C1100,ObservedSpeciesData!$D$2:$D$4955,$D1100)),AVERAGEIFS(ObservedSpeciesData!U$2:U$4955,ObservedSpeciesData!$A$2:$A$4955,$A1100,ObservedSpeciesData!$C$2:$C$4955,$C1100,ObservedSpeciesData!$D$2:$D$4955,$D1100),"")</f>
        <v/>
      </c>
      <c r="V1100" s="23" t="str">
        <f>IF(ISNUMBER(AVERAGEIFS(ObservedSpeciesData!V$2:V$4955,ObservedSpeciesData!$A$2:$A$4955,$A1100,ObservedSpeciesData!$D$2:$D$4955,$D1100)),AVERAGEIFS(ObservedSpeciesData!V$2:V$4955,ObservedSpeciesData!$A$2:$A$4955,$A1100,ObservedSpeciesData!$D$2:$D$4955,$D1100),"")</f>
        <v/>
      </c>
      <c r="W1100" s="23" t="str">
        <f>IF(ISNUMBER(AVERAGEIFS(ObservedSpeciesData!W$2:W$4955,ObservedSpeciesData!$A$2:$A$4955,$A1100,ObservedSpeciesData!$D$2:$D$4955,$D1100)),AVERAGEIFS(ObservedSpeciesData!W$2:W$4955,ObservedSpeciesData!$A$2:$A$4955,$A1100,ObservedSpeciesData!$D$2:$D$4955,$D1100),"")</f>
        <v/>
      </c>
      <c r="X1100" s="23" t="str">
        <f>IF(ISNUMBER(AVERAGEIFS(ObservedSpeciesData!X$2:X$4955,ObservedSpeciesData!$A$2:$A$4955,$A1100,ObservedSpeciesData!$D$2:$D$4955,$D1100)),AVERAGEIFS(ObservedSpeciesData!X$2:X$4955,ObservedSpeciesData!$A$2:$A$4955,$A1100,ObservedSpeciesData!$D$2:$D$4955,$D1100),"")</f>
        <v/>
      </c>
      <c r="Y1100" s="23" t="str">
        <f>IF(ISNUMBER(AVERAGEIFS(ObservedSpeciesData!Y$2:Y$4955,ObservedSpeciesData!$A$2:$A$4955,$A1100,ObservedSpeciesData!$D$2:$D$4955,$D1100)),AVERAGEIFS(ObservedSpeciesData!Y$2:Y$4955,ObservedSpeciesData!$A$2:$A$4955,$A1100,ObservedSpeciesData!$D$2:$D$4955,$D1100),"")</f>
        <v/>
      </c>
      <c r="Z1100" s="23" t="str">
        <f>IF(ISNUMBER(AVERAGEIFS(ObservedSpeciesData!Z$2:Z$4955,ObservedSpeciesData!$A$2:$A$4955,$A1100,ObservedSpeciesData!$D$2:$D$4955,$D1100)),AVERAGEIFS(ObservedSpeciesData!Z$2:Z$4955,ObservedSpeciesData!$A$2:$A$4955,$A1100,ObservedSpeciesData!$D$2:$D$4955,$D1100),"")</f>
        <v/>
      </c>
      <c r="AA1100" s="23" t="str">
        <f>IF(ISNUMBER(AVERAGEIFS(ObservedSpeciesData!AA$2:AA$4955,ObservedSpeciesData!$A$2:$A$4955,$A1100,ObservedSpeciesData!$D$2:$D$4955,$D1100)),AVERAGEIFS(ObservedSpeciesData!AA$2:AA$4955,ObservedSpeciesData!$A$2:$A$4955,$A1100,ObservedSpeciesData!$D$2:$D$4955,$D1100),"")</f>
        <v/>
      </c>
      <c r="AB1100" s="24" t="str">
        <f>IF(ISNUMBER(AVERAGEIFS(ObservedSpeciesData!AB$2:AB$4955,ObservedSpeciesData!$A$2:$A$4955,$A1100,ObservedSpeciesData!$D$2:$D$4955,$D1100)),AVERAGEIFS(ObservedSpeciesData!AB$2:AB$4955,ObservedSpeciesData!$A$2:$A$4955,$A1100,ObservedSpeciesData!$D$2:$D$4955,$D1100),"")</f>
        <v/>
      </c>
      <c r="AC1100" s="24" t="str">
        <f>IF(ISNUMBER(AVERAGEIFS(ObservedSpeciesData!AC$2:AC$4955,ObservedSpeciesData!$A$2:$A$4955,$A1100,ObservedSpeciesData!$D$2:$D$4955,$D1100)),AVERAGEIFS(ObservedSpeciesData!AC$2:AC$4955,ObservedSpeciesData!$A$2:$A$4955,$A1100,ObservedSpeciesData!$D$2:$D$4955,$D1100),"")</f>
        <v/>
      </c>
      <c r="AD1100" s="23" t="str">
        <f>IF(ISNUMBER(AVERAGEIFS(ObservedSpeciesData!AD$2:AD$4955,ObservedSpeciesData!$A$2:$A$4955,$A1100,ObservedSpeciesData!$D$2:$D$4955,$D1100)),AVERAGEIFS(ObservedSpeciesData!AD$2:AD$4955,ObservedSpeciesData!$A$2:$A$4955,$A1100,ObservedSpeciesData!$D$2:$D$4955,$D1100),"")</f>
        <v/>
      </c>
      <c r="AE1100" s="24" t="str">
        <f>IF(ISNUMBER(AVERAGEIFS(ObservedSpeciesData!AE$2:AE$4955,ObservedSpeciesData!$A$2:$A$4955,$A1100,ObservedSpeciesData!$D$2:$D$4955,$D1100)),AVERAGEIFS(ObservedSpeciesData!AE$2:AE$4955,ObservedSpeciesData!$A$2:$A$4955,$A1100,ObservedSpeciesData!$D$2:$D$4955,$D1100),"")</f>
        <v/>
      </c>
      <c r="AF1100" s="23"/>
      <c r="AG1100" s="24"/>
      <c r="AH1100" s="23" t="str">
        <f>IF(ISNUMBER(AVERAGEIFS(ObservedSpeciesData!AH$2:AH$4955,ObservedSpeciesData!$A$2:$A$4955,$A1100,ObservedSpeciesData!$D$2:$D$4955,$D1100)),AVERAGEIFS(ObservedSpeciesData!AH$2:AH$4955,ObservedSpeciesData!$A$2:$A$4955,$A1100,ObservedSpeciesData!$D$2:$D$4955,$D1100),"")</f>
        <v/>
      </c>
      <c r="AI1100" s="23" t="str">
        <f>IF(ISNUMBER(AVERAGEIFS(ObservedSpeciesData!AI$2:AI$4955,ObservedSpeciesData!$A$2:$A$4955,$A1100,ObservedSpeciesData!$C$2:$C$4955,$C1100,ObservedSpeciesData!$D$2:$D$4955,$D1100)),AVERAGEIFS(ObservedSpeciesData!AI$2:AI$4955,ObservedSpeciesData!$A$2:$A$4955,$A1100,ObservedSpeciesData!$C$2:$C$4955,$C1100,ObservedSpeciesData!$D$2:$D$4955,$D1100),"")</f>
        <v/>
      </c>
      <c r="AJ1100" s="2">
        <f>COUNTIFS(ObservedSpeciesData!$A$2:$A$828,$A1100,ObservedSpeciesData!$D$2:$D$828,$D1100)</f>
        <v>0</v>
      </c>
      <c r="AK1100" s="2">
        <f t="shared" si="17"/>
        <v>1</v>
      </c>
    </row>
    <row r="1101" spans="1:37" x14ac:dyDescent="0.25">
      <c r="A1101" s="14" t="s">
        <v>95</v>
      </c>
      <c r="B1101" t="s">
        <v>80</v>
      </c>
      <c r="C1101" t="s">
        <v>90</v>
      </c>
      <c r="D1101" s="13">
        <v>42410</v>
      </c>
      <c r="E1101">
        <v>1</v>
      </c>
      <c r="F1101">
        <v>50</v>
      </c>
      <c r="G1101" s="2" t="s">
        <v>87</v>
      </c>
      <c r="H1101" s="2" t="s">
        <v>12</v>
      </c>
      <c r="I1101">
        <v>12</v>
      </c>
      <c r="J1101" s="2" t="s">
        <v>88</v>
      </c>
      <c r="K1101" s="2">
        <f>IF(ISNUMBER(AVERAGEIFS(ObservedSpeciesData!K$2:K$4955,ObservedSpeciesData!$A$2:$A$4955,$A1101,ObservedSpeciesData!$D$2:$D$4955,$D1101)),AVERAGEIFS(ObservedSpeciesData!K$2:K$4955,ObservedSpeciesData!$A$2:$A$4955,$A1101,ObservedSpeciesData!$D$2:$D$4955,$D1101),"")</f>
        <v>45</v>
      </c>
      <c r="L1101" s="26">
        <f>IF(ISNUMBER(AVERAGEIFS(ObservedSpeciesData!L$2:L$4955,ObservedSpeciesData!$A$2:$A$4955,$A1101,ObservedSpeciesData!$D$2:$D$4955,$D1101)),AVERAGEIFS(ObservedSpeciesData!L$2:L$4955,ObservedSpeciesData!$A$2:$A$4955,$A1101,ObservedSpeciesData!$D$2:$D$4955,$D1101),"")</f>
        <v>2741.6666666666665</v>
      </c>
      <c r="M1101" s="23">
        <f>IF(ISNUMBER(AVERAGEIFS(ObservedSpeciesData!M$2:M$4955,ObservedSpeciesData!$A$2:$A$4955,$A1101,ObservedSpeciesData!$D$2:$D$4955,$D1101)),AVERAGEIFS(ObservedSpeciesData!M$2:M$4955,ObservedSpeciesData!$A$2:$A$4955,$A1101,ObservedSpeciesData!$D$2:$D$4955,$D1101),"")</f>
        <v>274.16666666666669</v>
      </c>
      <c r="N1101" s="23" t="str">
        <f>IF(ISNUMBER(AVERAGEIFS(ObservedSpeciesData!N$2:N$4955,ObservedSpeciesData!$A$2:$A$4955,$A1101,ObservedSpeciesData!$D$2:$D$4955,$D1101)),AVERAGEIFS(ObservedSpeciesData!N$2:N$4955,ObservedSpeciesData!$A$2:$A$4955,$A1101,ObservedSpeciesData!$D$2:$D$4955,$D1101),"")</f>
        <v/>
      </c>
      <c r="O1101" s="23" t="str">
        <f>IF(ISNUMBER(AVERAGEIFS(ObservedSpeciesData!O$2:O$4955,ObservedSpeciesData!$A$2:$A$4955,$A1101,ObservedSpeciesData!$D$2:$D$4955,$D1101)),AVERAGEIFS(ObservedSpeciesData!O$2:O$4955,ObservedSpeciesData!$A$2:$A$4955,$A1101,ObservedSpeciesData!$D$2:$D$4955,$D1101),"")</f>
        <v/>
      </c>
      <c r="P1101" s="23" t="str">
        <f>IF(ISNUMBER(AVERAGEIFS(ObservedSpeciesData!P$2:P$4955,ObservedSpeciesData!$A$2:$A$4955,$A1101,ObservedSpeciesData!$C$2:$C$4955,$C1101,ObservedSpeciesData!$D$2:$D$4955,$D1101)),AVERAGEIFS(ObservedSpeciesData!P$2:P$4955,ObservedSpeciesData!$A$2:$A$4955,$A1101,ObservedSpeciesData!$C$2:$C$4955,$C1101,ObservedSpeciesData!$D$2:$D$4955,$D1101),"")</f>
        <v/>
      </c>
      <c r="Q1101" s="23"/>
      <c r="R1101" s="25" t="str">
        <f>IF(ISNUMBER(AVERAGEIFS(ObservedSpeciesData!R$2:R$4955,ObservedSpeciesData!$A$2:$A$4955,$A1101,ObservedSpeciesData!$D$2:$D$4955,$D1101)),AVERAGEIFS(ObservedSpeciesData!R$2:R$4955,ObservedSpeciesData!$A$2:$A$4955,$A1101,ObservedSpeciesData!$D$2:$D$4955,$D1101),"")</f>
        <v/>
      </c>
      <c r="S1101" s="25" t="str">
        <f>IF(ISNUMBER(AVERAGEIFS(ObservedSpeciesData!S$2:S$4955,ObservedSpeciesData!$A$2:$A$4955,$A1101,ObservedSpeciesData!$D$2:$D$4955,$D1101)),AVERAGEIFS(ObservedSpeciesData!S$2:S$4955,ObservedSpeciesData!$A$2:$A$4955,$A1101,ObservedSpeciesData!$D$2:$D$4955,$D1101),"")</f>
        <v/>
      </c>
      <c r="T1101" s="23" t="str">
        <f>IF(ISNUMBER(AVERAGEIFS(ObservedSpeciesData!T$2:T$4955,ObservedSpeciesData!$A$2:$A$4955,$A1101,ObservedSpeciesData!$D$2:$D$4955,$D1101)),AVERAGEIFS(ObservedSpeciesData!T$2:T$4955,ObservedSpeciesData!$A$2:$A$4955,$A1101,ObservedSpeciesData!$D$2:$D$4955,$D1101),"")</f>
        <v/>
      </c>
      <c r="U1101" s="24" t="str">
        <f>IF(ISNUMBER(AVERAGEIFS(ObservedSpeciesData!U$2:U$4955,ObservedSpeciesData!$A$2:$A$4955,$A1101,ObservedSpeciesData!$C$2:$C$4955,$C1101,ObservedSpeciesData!$D$2:$D$4955,$D1101)),AVERAGEIFS(ObservedSpeciesData!U$2:U$4955,ObservedSpeciesData!$A$2:$A$4955,$A1101,ObservedSpeciesData!$C$2:$C$4955,$C1101,ObservedSpeciesData!$D$2:$D$4955,$D1101),"")</f>
        <v/>
      </c>
      <c r="V1101" s="23" t="str">
        <f>IF(ISNUMBER(AVERAGEIFS(ObservedSpeciesData!V$2:V$4955,ObservedSpeciesData!$A$2:$A$4955,$A1101,ObservedSpeciesData!$D$2:$D$4955,$D1101)),AVERAGEIFS(ObservedSpeciesData!V$2:V$4955,ObservedSpeciesData!$A$2:$A$4955,$A1101,ObservedSpeciesData!$D$2:$D$4955,$D1101),"")</f>
        <v/>
      </c>
      <c r="W1101" s="23" t="str">
        <f>IF(ISNUMBER(AVERAGEIFS(ObservedSpeciesData!W$2:W$4955,ObservedSpeciesData!$A$2:$A$4955,$A1101,ObservedSpeciesData!$D$2:$D$4955,$D1101)),AVERAGEIFS(ObservedSpeciesData!W$2:W$4955,ObservedSpeciesData!$A$2:$A$4955,$A1101,ObservedSpeciesData!$D$2:$D$4955,$D1101),"")</f>
        <v/>
      </c>
      <c r="X1101" s="23" t="str">
        <f>IF(ISNUMBER(AVERAGEIFS(ObservedSpeciesData!X$2:X$4955,ObservedSpeciesData!$A$2:$A$4955,$A1101,ObservedSpeciesData!$D$2:$D$4955,$D1101)),AVERAGEIFS(ObservedSpeciesData!X$2:X$4955,ObservedSpeciesData!$A$2:$A$4955,$A1101,ObservedSpeciesData!$D$2:$D$4955,$D1101),"")</f>
        <v/>
      </c>
      <c r="Y1101" s="23" t="str">
        <f>IF(ISNUMBER(AVERAGEIFS(ObservedSpeciesData!Y$2:Y$4955,ObservedSpeciesData!$A$2:$A$4955,$A1101,ObservedSpeciesData!$D$2:$D$4955,$D1101)),AVERAGEIFS(ObservedSpeciesData!Y$2:Y$4955,ObservedSpeciesData!$A$2:$A$4955,$A1101,ObservedSpeciesData!$D$2:$D$4955,$D1101),"")</f>
        <v/>
      </c>
      <c r="Z1101" s="23" t="str">
        <f>IF(ISNUMBER(AVERAGEIFS(ObservedSpeciesData!Z$2:Z$4955,ObservedSpeciesData!$A$2:$A$4955,$A1101,ObservedSpeciesData!$D$2:$D$4955,$D1101)),AVERAGEIFS(ObservedSpeciesData!Z$2:Z$4955,ObservedSpeciesData!$A$2:$A$4955,$A1101,ObservedSpeciesData!$D$2:$D$4955,$D1101),"")</f>
        <v/>
      </c>
      <c r="AA1101" s="23" t="str">
        <f>IF(ISNUMBER(AVERAGEIFS(ObservedSpeciesData!AA$2:AA$4955,ObservedSpeciesData!$A$2:$A$4955,$A1101,ObservedSpeciesData!$D$2:$D$4955,$D1101)),AVERAGEIFS(ObservedSpeciesData!AA$2:AA$4955,ObservedSpeciesData!$A$2:$A$4955,$A1101,ObservedSpeciesData!$D$2:$D$4955,$D1101),"")</f>
        <v/>
      </c>
      <c r="AB1101" s="24" t="str">
        <f>IF(ISNUMBER(AVERAGEIFS(ObservedSpeciesData!AB$2:AB$4955,ObservedSpeciesData!$A$2:$A$4955,$A1101,ObservedSpeciesData!$D$2:$D$4955,$D1101)),AVERAGEIFS(ObservedSpeciesData!AB$2:AB$4955,ObservedSpeciesData!$A$2:$A$4955,$A1101,ObservedSpeciesData!$D$2:$D$4955,$D1101),"")</f>
        <v/>
      </c>
      <c r="AC1101" s="24" t="str">
        <f>IF(ISNUMBER(AVERAGEIFS(ObservedSpeciesData!AC$2:AC$4955,ObservedSpeciesData!$A$2:$A$4955,$A1101,ObservedSpeciesData!$D$2:$D$4955,$D1101)),AVERAGEIFS(ObservedSpeciesData!AC$2:AC$4955,ObservedSpeciesData!$A$2:$A$4955,$A1101,ObservedSpeciesData!$D$2:$D$4955,$D1101),"")</f>
        <v/>
      </c>
      <c r="AD1101" s="23" t="str">
        <f>IF(ISNUMBER(AVERAGEIFS(ObservedSpeciesData!AD$2:AD$4955,ObservedSpeciesData!$A$2:$A$4955,$A1101,ObservedSpeciesData!$D$2:$D$4955,$D1101)),AVERAGEIFS(ObservedSpeciesData!AD$2:AD$4955,ObservedSpeciesData!$A$2:$A$4955,$A1101,ObservedSpeciesData!$D$2:$D$4955,$D1101),"")</f>
        <v/>
      </c>
      <c r="AE1101" s="24" t="str">
        <f>IF(ISNUMBER(AVERAGEIFS(ObservedSpeciesData!AE$2:AE$4955,ObservedSpeciesData!$A$2:$A$4955,$A1101,ObservedSpeciesData!$D$2:$D$4955,$D1101)),AVERAGEIFS(ObservedSpeciesData!AE$2:AE$4955,ObservedSpeciesData!$A$2:$A$4955,$A1101,ObservedSpeciesData!$D$2:$D$4955,$D1101),"")</f>
        <v/>
      </c>
      <c r="AF1101" s="23"/>
      <c r="AG1101" s="24"/>
      <c r="AH1101" s="23" t="str">
        <f>IF(ISNUMBER(AVERAGEIFS(ObservedSpeciesData!AH$2:AH$4955,ObservedSpeciesData!$A$2:$A$4955,$A1101,ObservedSpeciesData!$D$2:$D$4955,$D1101)),AVERAGEIFS(ObservedSpeciesData!AH$2:AH$4955,ObservedSpeciesData!$A$2:$A$4955,$A1101,ObservedSpeciesData!$D$2:$D$4955,$D1101),"")</f>
        <v/>
      </c>
      <c r="AI1101" s="23" t="str">
        <f>IF(ISNUMBER(AVERAGEIFS(ObservedSpeciesData!AI$2:AI$4955,ObservedSpeciesData!$A$2:$A$4955,$A1101,ObservedSpeciesData!$C$2:$C$4955,$C1101,ObservedSpeciesData!$D$2:$D$4955,$D1101)),AVERAGEIFS(ObservedSpeciesData!AI$2:AI$4955,ObservedSpeciesData!$A$2:$A$4955,$A1101,ObservedSpeciesData!$C$2:$C$4955,$C1101,ObservedSpeciesData!$D$2:$D$4955,$D1101),"")</f>
        <v/>
      </c>
      <c r="AJ1101" s="2">
        <f>COUNTIFS(ObservedSpeciesData!$A$2:$A$828,$A1101,ObservedSpeciesData!$D$2:$D$828,$D1101)</f>
        <v>0</v>
      </c>
      <c r="AK1101" s="2">
        <f t="shared" si="17"/>
        <v>1</v>
      </c>
    </row>
    <row r="1102" spans="1:37" x14ac:dyDescent="0.25">
      <c r="A1102" s="14" t="s">
        <v>94</v>
      </c>
      <c r="B1102" t="s">
        <v>80</v>
      </c>
      <c r="C1102" t="s">
        <v>90</v>
      </c>
      <c r="D1102" s="13">
        <v>42410</v>
      </c>
      <c r="E1102">
        <v>1</v>
      </c>
      <c r="F1102">
        <v>100</v>
      </c>
      <c r="G1102" s="2" t="s">
        <v>87</v>
      </c>
      <c r="H1102" s="2" t="s">
        <v>12</v>
      </c>
      <c r="I1102">
        <v>12</v>
      </c>
      <c r="J1102" s="2" t="s">
        <v>88</v>
      </c>
      <c r="K1102" s="2">
        <f>IF(ISNUMBER(AVERAGEIFS(ObservedSpeciesData!K$2:K$4955,ObservedSpeciesData!$A$2:$A$4955,$A1102,ObservedSpeciesData!$D$2:$D$4955,$D1102)),AVERAGEIFS(ObservedSpeciesData!K$2:K$4955,ObservedSpeciesData!$A$2:$A$4955,$A1102,ObservedSpeciesData!$D$2:$D$4955,$D1102),"")</f>
        <v>90</v>
      </c>
      <c r="L1102" s="26">
        <f>IF(ISNUMBER(AVERAGEIFS(ObservedSpeciesData!L$2:L$4955,ObservedSpeciesData!$A$2:$A$4955,$A1102,ObservedSpeciesData!$D$2:$D$4955,$D1102)),AVERAGEIFS(ObservedSpeciesData!L$2:L$4955,ObservedSpeciesData!$A$2:$A$4955,$A1102,ObservedSpeciesData!$D$2:$D$4955,$D1102),"")</f>
        <v>2815.6666666666665</v>
      </c>
      <c r="M1102" s="23">
        <f>IF(ISNUMBER(AVERAGEIFS(ObservedSpeciesData!M$2:M$4955,ObservedSpeciesData!$A$2:$A$4955,$A1102,ObservedSpeciesData!$D$2:$D$4955,$D1102)),AVERAGEIFS(ObservedSpeciesData!M$2:M$4955,ObservedSpeciesData!$A$2:$A$4955,$A1102,ObservedSpeciesData!$D$2:$D$4955,$D1102),"")</f>
        <v>281.56666666666666</v>
      </c>
      <c r="N1102" s="23" t="str">
        <f>IF(ISNUMBER(AVERAGEIFS(ObservedSpeciesData!N$2:N$4955,ObservedSpeciesData!$A$2:$A$4955,$A1102,ObservedSpeciesData!$D$2:$D$4955,$D1102)),AVERAGEIFS(ObservedSpeciesData!N$2:N$4955,ObservedSpeciesData!$A$2:$A$4955,$A1102,ObservedSpeciesData!$D$2:$D$4955,$D1102),"")</f>
        <v/>
      </c>
      <c r="O1102" s="23" t="str">
        <f>IF(ISNUMBER(AVERAGEIFS(ObservedSpeciesData!O$2:O$4955,ObservedSpeciesData!$A$2:$A$4955,$A1102,ObservedSpeciesData!$D$2:$D$4955,$D1102)),AVERAGEIFS(ObservedSpeciesData!O$2:O$4955,ObservedSpeciesData!$A$2:$A$4955,$A1102,ObservedSpeciesData!$D$2:$D$4955,$D1102),"")</f>
        <v/>
      </c>
      <c r="P1102" s="23" t="str">
        <f>IF(ISNUMBER(AVERAGEIFS(ObservedSpeciesData!P$2:P$4955,ObservedSpeciesData!$A$2:$A$4955,$A1102,ObservedSpeciesData!$C$2:$C$4955,$C1102,ObservedSpeciesData!$D$2:$D$4955,$D1102)),AVERAGEIFS(ObservedSpeciesData!P$2:P$4955,ObservedSpeciesData!$A$2:$A$4955,$A1102,ObservedSpeciesData!$C$2:$C$4955,$C1102,ObservedSpeciesData!$D$2:$D$4955,$D1102),"")</f>
        <v/>
      </c>
      <c r="Q1102" s="23"/>
      <c r="R1102" s="25" t="str">
        <f>IF(ISNUMBER(AVERAGEIFS(ObservedSpeciesData!R$2:R$4955,ObservedSpeciesData!$A$2:$A$4955,$A1102,ObservedSpeciesData!$D$2:$D$4955,$D1102)),AVERAGEIFS(ObservedSpeciesData!R$2:R$4955,ObservedSpeciesData!$A$2:$A$4955,$A1102,ObservedSpeciesData!$D$2:$D$4955,$D1102),"")</f>
        <v/>
      </c>
      <c r="S1102" s="25" t="str">
        <f>IF(ISNUMBER(AVERAGEIFS(ObservedSpeciesData!S$2:S$4955,ObservedSpeciesData!$A$2:$A$4955,$A1102,ObservedSpeciesData!$D$2:$D$4955,$D1102)),AVERAGEIFS(ObservedSpeciesData!S$2:S$4955,ObservedSpeciesData!$A$2:$A$4955,$A1102,ObservedSpeciesData!$D$2:$D$4955,$D1102),"")</f>
        <v/>
      </c>
      <c r="T1102" s="23" t="str">
        <f>IF(ISNUMBER(AVERAGEIFS(ObservedSpeciesData!T$2:T$4955,ObservedSpeciesData!$A$2:$A$4955,$A1102,ObservedSpeciesData!$D$2:$D$4955,$D1102)),AVERAGEIFS(ObservedSpeciesData!T$2:T$4955,ObservedSpeciesData!$A$2:$A$4955,$A1102,ObservedSpeciesData!$D$2:$D$4955,$D1102),"")</f>
        <v/>
      </c>
      <c r="U1102" s="24" t="str">
        <f>IF(ISNUMBER(AVERAGEIFS(ObservedSpeciesData!U$2:U$4955,ObservedSpeciesData!$A$2:$A$4955,$A1102,ObservedSpeciesData!$C$2:$C$4955,$C1102,ObservedSpeciesData!$D$2:$D$4955,$D1102)),AVERAGEIFS(ObservedSpeciesData!U$2:U$4955,ObservedSpeciesData!$A$2:$A$4955,$A1102,ObservedSpeciesData!$C$2:$C$4955,$C1102,ObservedSpeciesData!$D$2:$D$4955,$D1102),"")</f>
        <v/>
      </c>
      <c r="V1102" s="23" t="str">
        <f>IF(ISNUMBER(AVERAGEIFS(ObservedSpeciesData!V$2:V$4955,ObservedSpeciesData!$A$2:$A$4955,$A1102,ObservedSpeciesData!$D$2:$D$4955,$D1102)),AVERAGEIFS(ObservedSpeciesData!V$2:V$4955,ObservedSpeciesData!$A$2:$A$4955,$A1102,ObservedSpeciesData!$D$2:$D$4955,$D1102),"")</f>
        <v/>
      </c>
      <c r="W1102" s="23" t="str">
        <f>IF(ISNUMBER(AVERAGEIFS(ObservedSpeciesData!W$2:W$4955,ObservedSpeciesData!$A$2:$A$4955,$A1102,ObservedSpeciesData!$D$2:$D$4955,$D1102)),AVERAGEIFS(ObservedSpeciesData!W$2:W$4955,ObservedSpeciesData!$A$2:$A$4955,$A1102,ObservedSpeciesData!$D$2:$D$4955,$D1102),"")</f>
        <v/>
      </c>
      <c r="X1102" s="23" t="str">
        <f>IF(ISNUMBER(AVERAGEIFS(ObservedSpeciesData!X$2:X$4955,ObservedSpeciesData!$A$2:$A$4955,$A1102,ObservedSpeciesData!$D$2:$D$4955,$D1102)),AVERAGEIFS(ObservedSpeciesData!X$2:X$4955,ObservedSpeciesData!$A$2:$A$4955,$A1102,ObservedSpeciesData!$D$2:$D$4955,$D1102),"")</f>
        <v/>
      </c>
      <c r="Y1102" s="23" t="str">
        <f>IF(ISNUMBER(AVERAGEIFS(ObservedSpeciesData!Y$2:Y$4955,ObservedSpeciesData!$A$2:$A$4955,$A1102,ObservedSpeciesData!$D$2:$D$4955,$D1102)),AVERAGEIFS(ObservedSpeciesData!Y$2:Y$4955,ObservedSpeciesData!$A$2:$A$4955,$A1102,ObservedSpeciesData!$D$2:$D$4955,$D1102),"")</f>
        <v/>
      </c>
      <c r="Z1102" s="23" t="str">
        <f>IF(ISNUMBER(AVERAGEIFS(ObservedSpeciesData!Z$2:Z$4955,ObservedSpeciesData!$A$2:$A$4955,$A1102,ObservedSpeciesData!$D$2:$D$4955,$D1102)),AVERAGEIFS(ObservedSpeciesData!Z$2:Z$4955,ObservedSpeciesData!$A$2:$A$4955,$A1102,ObservedSpeciesData!$D$2:$D$4955,$D1102),"")</f>
        <v/>
      </c>
      <c r="AA1102" s="23" t="str">
        <f>IF(ISNUMBER(AVERAGEIFS(ObservedSpeciesData!AA$2:AA$4955,ObservedSpeciesData!$A$2:$A$4955,$A1102,ObservedSpeciesData!$D$2:$D$4955,$D1102)),AVERAGEIFS(ObservedSpeciesData!AA$2:AA$4955,ObservedSpeciesData!$A$2:$A$4955,$A1102,ObservedSpeciesData!$D$2:$D$4955,$D1102),"")</f>
        <v/>
      </c>
      <c r="AB1102" s="24" t="str">
        <f>IF(ISNUMBER(AVERAGEIFS(ObservedSpeciesData!AB$2:AB$4955,ObservedSpeciesData!$A$2:$A$4955,$A1102,ObservedSpeciesData!$D$2:$D$4955,$D1102)),AVERAGEIFS(ObservedSpeciesData!AB$2:AB$4955,ObservedSpeciesData!$A$2:$A$4955,$A1102,ObservedSpeciesData!$D$2:$D$4955,$D1102),"")</f>
        <v/>
      </c>
      <c r="AC1102" s="24" t="str">
        <f>IF(ISNUMBER(AVERAGEIFS(ObservedSpeciesData!AC$2:AC$4955,ObservedSpeciesData!$A$2:$A$4955,$A1102,ObservedSpeciesData!$D$2:$D$4955,$D1102)),AVERAGEIFS(ObservedSpeciesData!AC$2:AC$4955,ObservedSpeciesData!$A$2:$A$4955,$A1102,ObservedSpeciesData!$D$2:$D$4955,$D1102),"")</f>
        <v/>
      </c>
      <c r="AD1102" s="23" t="str">
        <f>IF(ISNUMBER(AVERAGEIFS(ObservedSpeciesData!AD$2:AD$4955,ObservedSpeciesData!$A$2:$A$4955,$A1102,ObservedSpeciesData!$D$2:$D$4955,$D1102)),AVERAGEIFS(ObservedSpeciesData!AD$2:AD$4955,ObservedSpeciesData!$A$2:$A$4955,$A1102,ObservedSpeciesData!$D$2:$D$4955,$D1102),"")</f>
        <v/>
      </c>
      <c r="AE1102" s="24" t="str">
        <f>IF(ISNUMBER(AVERAGEIFS(ObservedSpeciesData!AE$2:AE$4955,ObservedSpeciesData!$A$2:$A$4955,$A1102,ObservedSpeciesData!$D$2:$D$4955,$D1102)),AVERAGEIFS(ObservedSpeciesData!AE$2:AE$4955,ObservedSpeciesData!$A$2:$A$4955,$A1102,ObservedSpeciesData!$D$2:$D$4955,$D1102),"")</f>
        <v/>
      </c>
      <c r="AF1102" s="23"/>
      <c r="AG1102" s="24"/>
      <c r="AH1102" s="23" t="str">
        <f>IF(ISNUMBER(AVERAGEIFS(ObservedSpeciesData!AH$2:AH$4955,ObservedSpeciesData!$A$2:$A$4955,$A1102,ObservedSpeciesData!$D$2:$D$4955,$D1102)),AVERAGEIFS(ObservedSpeciesData!AH$2:AH$4955,ObservedSpeciesData!$A$2:$A$4955,$A1102,ObservedSpeciesData!$D$2:$D$4955,$D1102),"")</f>
        <v/>
      </c>
      <c r="AI1102" s="23" t="str">
        <f>IF(ISNUMBER(AVERAGEIFS(ObservedSpeciesData!AI$2:AI$4955,ObservedSpeciesData!$A$2:$A$4955,$A1102,ObservedSpeciesData!$C$2:$C$4955,$C1102,ObservedSpeciesData!$D$2:$D$4955,$D1102)),AVERAGEIFS(ObservedSpeciesData!AI$2:AI$4955,ObservedSpeciesData!$A$2:$A$4955,$A1102,ObservedSpeciesData!$C$2:$C$4955,$C1102,ObservedSpeciesData!$D$2:$D$4955,$D1102),"")</f>
        <v/>
      </c>
      <c r="AJ1102" s="2">
        <f>COUNTIFS(ObservedSpeciesData!$A$2:$A$828,$A1102,ObservedSpeciesData!$D$2:$D$828,$D1102)</f>
        <v>0</v>
      </c>
      <c r="AK1102" s="2">
        <f t="shared" si="17"/>
        <v>1</v>
      </c>
    </row>
    <row r="1103" spans="1:37" x14ac:dyDescent="0.25">
      <c r="A1103" s="14" t="s">
        <v>93</v>
      </c>
      <c r="B1103" t="s">
        <v>80</v>
      </c>
      <c r="C1103" t="s">
        <v>90</v>
      </c>
      <c r="D1103" s="13">
        <v>42410</v>
      </c>
      <c r="E1103">
        <v>1</v>
      </c>
      <c r="F1103">
        <v>200</v>
      </c>
      <c r="G1103" s="2" t="s">
        <v>87</v>
      </c>
      <c r="H1103" s="2" t="s">
        <v>12</v>
      </c>
      <c r="I1103">
        <v>12</v>
      </c>
      <c r="J1103" s="2" t="s">
        <v>88</v>
      </c>
      <c r="K1103" s="2">
        <f>IF(ISNUMBER(AVERAGEIFS(ObservedSpeciesData!K$2:K$4955,ObservedSpeciesData!$A$2:$A$4955,$A1103,ObservedSpeciesData!$D$2:$D$4955,$D1103)),AVERAGEIFS(ObservedSpeciesData!K$2:K$4955,ObservedSpeciesData!$A$2:$A$4955,$A1103,ObservedSpeciesData!$D$2:$D$4955,$D1103),"")</f>
        <v>180</v>
      </c>
      <c r="L1103" s="26">
        <f>IF(ISNUMBER(AVERAGEIFS(ObservedSpeciesData!L$2:L$4955,ObservedSpeciesData!$A$2:$A$4955,$A1103,ObservedSpeciesData!$D$2:$D$4955,$D1103)),AVERAGEIFS(ObservedSpeciesData!L$2:L$4955,ObservedSpeciesData!$A$2:$A$4955,$A1103,ObservedSpeciesData!$D$2:$D$4955,$D1103),"")</f>
        <v>2976</v>
      </c>
      <c r="M1103" s="23">
        <f>IF(ISNUMBER(AVERAGEIFS(ObservedSpeciesData!M$2:M$4955,ObservedSpeciesData!$A$2:$A$4955,$A1103,ObservedSpeciesData!$D$2:$D$4955,$D1103)),AVERAGEIFS(ObservedSpeciesData!M$2:M$4955,ObservedSpeciesData!$A$2:$A$4955,$A1103,ObservedSpeciesData!$D$2:$D$4955,$D1103),"")</f>
        <v>297.60000000000002</v>
      </c>
      <c r="N1103" s="23" t="str">
        <f>IF(ISNUMBER(AVERAGEIFS(ObservedSpeciesData!N$2:N$4955,ObservedSpeciesData!$A$2:$A$4955,$A1103,ObservedSpeciesData!$D$2:$D$4955,$D1103)),AVERAGEIFS(ObservedSpeciesData!N$2:N$4955,ObservedSpeciesData!$A$2:$A$4955,$A1103,ObservedSpeciesData!$D$2:$D$4955,$D1103),"")</f>
        <v/>
      </c>
      <c r="O1103" s="23" t="str">
        <f>IF(ISNUMBER(AVERAGEIFS(ObservedSpeciesData!O$2:O$4955,ObservedSpeciesData!$A$2:$A$4955,$A1103,ObservedSpeciesData!$D$2:$D$4955,$D1103)),AVERAGEIFS(ObservedSpeciesData!O$2:O$4955,ObservedSpeciesData!$A$2:$A$4955,$A1103,ObservedSpeciesData!$D$2:$D$4955,$D1103),"")</f>
        <v/>
      </c>
      <c r="P1103" s="23" t="str">
        <f>IF(ISNUMBER(AVERAGEIFS(ObservedSpeciesData!P$2:P$4955,ObservedSpeciesData!$A$2:$A$4955,$A1103,ObservedSpeciesData!$C$2:$C$4955,$C1103,ObservedSpeciesData!$D$2:$D$4955,$D1103)),AVERAGEIFS(ObservedSpeciesData!P$2:P$4955,ObservedSpeciesData!$A$2:$A$4955,$A1103,ObservedSpeciesData!$C$2:$C$4955,$C1103,ObservedSpeciesData!$D$2:$D$4955,$D1103),"")</f>
        <v/>
      </c>
      <c r="Q1103" s="23"/>
      <c r="R1103" s="25" t="str">
        <f>IF(ISNUMBER(AVERAGEIFS(ObservedSpeciesData!R$2:R$4955,ObservedSpeciesData!$A$2:$A$4955,$A1103,ObservedSpeciesData!$D$2:$D$4955,$D1103)),AVERAGEIFS(ObservedSpeciesData!R$2:R$4955,ObservedSpeciesData!$A$2:$A$4955,$A1103,ObservedSpeciesData!$D$2:$D$4955,$D1103),"")</f>
        <v/>
      </c>
      <c r="S1103" s="25" t="str">
        <f>IF(ISNUMBER(AVERAGEIFS(ObservedSpeciesData!S$2:S$4955,ObservedSpeciesData!$A$2:$A$4955,$A1103,ObservedSpeciesData!$D$2:$D$4955,$D1103)),AVERAGEIFS(ObservedSpeciesData!S$2:S$4955,ObservedSpeciesData!$A$2:$A$4955,$A1103,ObservedSpeciesData!$D$2:$D$4955,$D1103),"")</f>
        <v/>
      </c>
      <c r="T1103" s="23" t="str">
        <f>IF(ISNUMBER(AVERAGEIFS(ObservedSpeciesData!T$2:T$4955,ObservedSpeciesData!$A$2:$A$4955,$A1103,ObservedSpeciesData!$D$2:$D$4955,$D1103)),AVERAGEIFS(ObservedSpeciesData!T$2:T$4955,ObservedSpeciesData!$A$2:$A$4955,$A1103,ObservedSpeciesData!$D$2:$D$4955,$D1103),"")</f>
        <v/>
      </c>
      <c r="U1103" s="24" t="str">
        <f>IF(ISNUMBER(AVERAGEIFS(ObservedSpeciesData!U$2:U$4955,ObservedSpeciesData!$A$2:$A$4955,$A1103,ObservedSpeciesData!$C$2:$C$4955,$C1103,ObservedSpeciesData!$D$2:$D$4955,$D1103)),AVERAGEIFS(ObservedSpeciesData!U$2:U$4955,ObservedSpeciesData!$A$2:$A$4955,$A1103,ObservedSpeciesData!$C$2:$C$4955,$C1103,ObservedSpeciesData!$D$2:$D$4955,$D1103),"")</f>
        <v/>
      </c>
      <c r="V1103" s="23" t="str">
        <f>IF(ISNUMBER(AVERAGEIFS(ObservedSpeciesData!V$2:V$4955,ObservedSpeciesData!$A$2:$A$4955,$A1103,ObservedSpeciesData!$D$2:$D$4955,$D1103)),AVERAGEIFS(ObservedSpeciesData!V$2:V$4955,ObservedSpeciesData!$A$2:$A$4955,$A1103,ObservedSpeciesData!$D$2:$D$4955,$D1103),"")</f>
        <v/>
      </c>
      <c r="W1103" s="23" t="str">
        <f>IF(ISNUMBER(AVERAGEIFS(ObservedSpeciesData!W$2:W$4955,ObservedSpeciesData!$A$2:$A$4955,$A1103,ObservedSpeciesData!$D$2:$D$4955,$D1103)),AVERAGEIFS(ObservedSpeciesData!W$2:W$4955,ObservedSpeciesData!$A$2:$A$4955,$A1103,ObservedSpeciesData!$D$2:$D$4955,$D1103),"")</f>
        <v/>
      </c>
      <c r="X1103" s="23" t="str">
        <f>IF(ISNUMBER(AVERAGEIFS(ObservedSpeciesData!X$2:X$4955,ObservedSpeciesData!$A$2:$A$4955,$A1103,ObservedSpeciesData!$D$2:$D$4955,$D1103)),AVERAGEIFS(ObservedSpeciesData!X$2:X$4955,ObservedSpeciesData!$A$2:$A$4955,$A1103,ObservedSpeciesData!$D$2:$D$4955,$D1103),"")</f>
        <v/>
      </c>
      <c r="Y1103" s="23" t="str">
        <f>IF(ISNUMBER(AVERAGEIFS(ObservedSpeciesData!Y$2:Y$4955,ObservedSpeciesData!$A$2:$A$4955,$A1103,ObservedSpeciesData!$D$2:$D$4955,$D1103)),AVERAGEIFS(ObservedSpeciesData!Y$2:Y$4955,ObservedSpeciesData!$A$2:$A$4955,$A1103,ObservedSpeciesData!$D$2:$D$4955,$D1103),"")</f>
        <v/>
      </c>
      <c r="Z1103" s="23" t="str">
        <f>IF(ISNUMBER(AVERAGEIFS(ObservedSpeciesData!Z$2:Z$4955,ObservedSpeciesData!$A$2:$A$4955,$A1103,ObservedSpeciesData!$D$2:$D$4955,$D1103)),AVERAGEIFS(ObservedSpeciesData!Z$2:Z$4955,ObservedSpeciesData!$A$2:$A$4955,$A1103,ObservedSpeciesData!$D$2:$D$4955,$D1103),"")</f>
        <v/>
      </c>
      <c r="AA1103" s="23" t="str">
        <f>IF(ISNUMBER(AVERAGEIFS(ObservedSpeciesData!AA$2:AA$4955,ObservedSpeciesData!$A$2:$A$4955,$A1103,ObservedSpeciesData!$D$2:$D$4955,$D1103)),AVERAGEIFS(ObservedSpeciesData!AA$2:AA$4955,ObservedSpeciesData!$A$2:$A$4955,$A1103,ObservedSpeciesData!$D$2:$D$4955,$D1103),"")</f>
        <v/>
      </c>
      <c r="AB1103" s="24" t="str">
        <f>IF(ISNUMBER(AVERAGEIFS(ObservedSpeciesData!AB$2:AB$4955,ObservedSpeciesData!$A$2:$A$4955,$A1103,ObservedSpeciesData!$D$2:$D$4955,$D1103)),AVERAGEIFS(ObservedSpeciesData!AB$2:AB$4955,ObservedSpeciesData!$A$2:$A$4955,$A1103,ObservedSpeciesData!$D$2:$D$4955,$D1103),"")</f>
        <v/>
      </c>
      <c r="AC1103" s="24" t="str">
        <f>IF(ISNUMBER(AVERAGEIFS(ObservedSpeciesData!AC$2:AC$4955,ObservedSpeciesData!$A$2:$A$4955,$A1103,ObservedSpeciesData!$D$2:$D$4955,$D1103)),AVERAGEIFS(ObservedSpeciesData!AC$2:AC$4955,ObservedSpeciesData!$A$2:$A$4955,$A1103,ObservedSpeciesData!$D$2:$D$4955,$D1103),"")</f>
        <v/>
      </c>
      <c r="AD1103" s="23" t="str">
        <f>IF(ISNUMBER(AVERAGEIFS(ObservedSpeciesData!AD$2:AD$4955,ObservedSpeciesData!$A$2:$A$4955,$A1103,ObservedSpeciesData!$D$2:$D$4955,$D1103)),AVERAGEIFS(ObservedSpeciesData!AD$2:AD$4955,ObservedSpeciesData!$A$2:$A$4955,$A1103,ObservedSpeciesData!$D$2:$D$4955,$D1103),"")</f>
        <v/>
      </c>
      <c r="AE1103" s="24" t="str">
        <f>IF(ISNUMBER(AVERAGEIFS(ObservedSpeciesData!AE$2:AE$4955,ObservedSpeciesData!$A$2:$A$4955,$A1103,ObservedSpeciesData!$D$2:$D$4955,$D1103)),AVERAGEIFS(ObservedSpeciesData!AE$2:AE$4955,ObservedSpeciesData!$A$2:$A$4955,$A1103,ObservedSpeciesData!$D$2:$D$4955,$D1103),"")</f>
        <v/>
      </c>
      <c r="AF1103" s="23"/>
      <c r="AG1103" s="24"/>
      <c r="AH1103" s="23" t="str">
        <f>IF(ISNUMBER(AVERAGEIFS(ObservedSpeciesData!AH$2:AH$4955,ObservedSpeciesData!$A$2:$A$4955,$A1103,ObservedSpeciesData!$D$2:$D$4955,$D1103)),AVERAGEIFS(ObservedSpeciesData!AH$2:AH$4955,ObservedSpeciesData!$A$2:$A$4955,$A1103,ObservedSpeciesData!$D$2:$D$4955,$D1103),"")</f>
        <v/>
      </c>
      <c r="AI1103" s="23" t="str">
        <f>IF(ISNUMBER(AVERAGEIFS(ObservedSpeciesData!AI$2:AI$4955,ObservedSpeciesData!$A$2:$A$4955,$A1103,ObservedSpeciesData!$C$2:$C$4955,$C1103,ObservedSpeciesData!$D$2:$D$4955,$D1103)),AVERAGEIFS(ObservedSpeciesData!AI$2:AI$4955,ObservedSpeciesData!$A$2:$A$4955,$A1103,ObservedSpeciesData!$C$2:$C$4955,$C1103,ObservedSpeciesData!$D$2:$D$4955,$D1103),"")</f>
        <v/>
      </c>
      <c r="AJ1103" s="2">
        <f>COUNTIFS(ObservedSpeciesData!$A$2:$A$828,$A1103,ObservedSpeciesData!$D$2:$D$828,$D1103)</f>
        <v>0</v>
      </c>
      <c r="AK1103" s="2">
        <f t="shared" si="17"/>
        <v>1</v>
      </c>
    </row>
    <row r="1104" spans="1:37" x14ac:dyDescent="0.25">
      <c r="A1104" s="14" t="s">
        <v>92</v>
      </c>
      <c r="B1104" t="s">
        <v>80</v>
      </c>
      <c r="C1104" t="s">
        <v>90</v>
      </c>
      <c r="D1104" s="13">
        <v>42410</v>
      </c>
      <c r="E1104">
        <v>1</v>
      </c>
      <c r="F1104">
        <v>350</v>
      </c>
      <c r="G1104" s="2" t="s">
        <v>87</v>
      </c>
      <c r="H1104" s="2" t="s">
        <v>12</v>
      </c>
      <c r="I1104">
        <v>12</v>
      </c>
      <c r="J1104" s="2" t="s">
        <v>88</v>
      </c>
      <c r="K1104" s="2">
        <f>IF(ISNUMBER(AVERAGEIFS(ObservedSpeciesData!K$2:K$4955,ObservedSpeciesData!$A$2:$A$4955,$A1104,ObservedSpeciesData!$D$2:$D$4955,$D1104)),AVERAGEIFS(ObservedSpeciesData!K$2:K$4955,ObservedSpeciesData!$A$2:$A$4955,$A1104,ObservedSpeciesData!$D$2:$D$4955,$D1104),"")</f>
        <v>315</v>
      </c>
      <c r="L1104" s="26">
        <f>IF(ISNUMBER(AVERAGEIFS(ObservedSpeciesData!L$2:L$4955,ObservedSpeciesData!$A$2:$A$4955,$A1104,ObservedSpeciesData!$D$2:$D$4955,$D1104)),AVERAGEIFS(ObservedSpeciesData!L$2:L$4955,ObservedSpeciesData!$A$2:$A$4955,$A1104,ObservedSpeciesData!$D$2:$D$4955,$D1104),"")</f>
        <v>2976</v>
      </c>
      <c r="M1104" s="23">
        <f>IF(ISNUMBER(AVERAGEIFS(ObservedSpeciesData!M$2:M$4955,ObservedSpeciesData!$A$2:$A$4955,$A1104,ObservedSpeciesData!$D$2:$D$4955,$D1104)),AVERAGEIFS(ObservedSpeciesData!M$2:M$4955,ObservedSpeciesData!$A$2:$A$4955,$A1104,ObservedSpeciesData!$D$2:$D$4955,$D1104),"")</f>
        <v>297.59999999999997</v>
      </c>
      <c r="N1104" s="23" t="str">
        <f>IF(ISNUMBER(AVERAGEIFS(ObservedSpeciesData!N$2:N$4955,ObservedSpeciesData!$A$2:$A$4955,$A1104,ObservedSpeciesData!$D$2:$D$4955,$D1104)),AVERAGEIFS(ObservedSpeciesData!N$2:N$4955,ObservedSpeciesData!$A$2:$A$4955,$A1104,ObservedSpeciesData!$D$2:$D$4955,$D1104),"")</f>
        <v/>
      </c>
      <c r="O1104" s="23" t="str">
        <f>IF(ISNUMBER(AVERAGEIFS(ObservedSpeciesData!O$2:O$4955,ObservedSpeciesData!$A$2:$A$4955,$A1104,ObservedSpeciesData!$D$2:$D$4955,$D1104)),AVERAGEIFS(ObservedSpeciesData!O$2:O$4955,ObservedSpeciesData!$A$2:$A$4955,$A1104,ObservedSpeciesData!$D$2:$D$4955,$D1104),"")</f>
        <v/>
      </c>
      <c r="P1104" s="23" t="str">
        <f>IF(ISNUMBER(AVERAGEIFS(ObservedSpeciesData!P$2:P$4955,ObservedSpeciesData!$A$2:$A$4955,$A1104,ObservedSpeciesData!$C$2:$C$4955,$C1104,ObservedSpeciesData!$D$2:$D$4955,$D1104)),AVERAGEIFS(ObservedSpeciesData!P$2:P$4955,ObservedSpeciesData!$A$2:$A$4955,$A1104,ObservedSpeciesData!$C$2:$C$4955,$C1104,ObservedSpeciesData!$D$2:$D$4955,$D1104),"")</f>
        <v/>
      </c>
      <c r="Q1104" s="23"/>
      <c r="R1104" s="25" t="str">
        <f>IF(ISNUMBER(AVERAGEIFS(ObservedSpeciesData!R$2:R$4955,ObservedSpeciesData!$A$2:$A$4955,$A1104,ObservedSpeciesData!$D$2:$D$4955,$D1104)),AVERAGEIFS(ObservedSpeciesData!R$2:R$4955,ObservedSpeciesData!$A$2:$A$4955,$A1104,ObservedSpeciesData!$D$2:$D$4955,$D1104),"")</f>
        <v/>
      </c>
      <c r="S1104" s="25" t="str">
        <f>IF(ISNUMBER(AVERAGEIFS(ObservedSpeciesData!S$2:S$4955,ObservedSpeciesData!$A$2:$A$4955,$A1104,ObservedSpeciesData!$D$2:$D$4955,$D1104)),AVERAGEIFS(ObservedSpeciesData!S$2:S$4955,ObservedSpeciesData!$A$2:$A$4955,$A1104,ObservedSpeciesData!$D$2:$D$4955,$D1104),"")</f>
        <v/>
      </c>
      <c r="T1104" s="23" t="str">
        <f>IF(ISNUMBER(AVERAGEIFS(ObservedSpeciesData!T$2:T$4955,ObservedSpeciesData!$A$2:$A$4955,$A1104,ObservedSpeciesData!$D$2:$D$4955,$D1104)),AVERAGEIFS(ObservedSpeciesData!T$2:T$4955,ObservedSpeciesData!$A$2:$A$4955,$A1104,ObservedSpeciesData!$D$2:$D$4955,$D1104),"")</f>
        <v/>
      </c>
      <c r="U1104" s="24" t="str">
        <f>IF(ISNUMBER(AVERAGEIFS(ObservedSpeciesData!U$2:U$4955,ObservedSpeciesData!$A$2:$A$4955,$A1104,ObservedSpeciesData!$C$2:$C$4955,$C1104,ObservedSpeciesData!$D$2:$D$4955,$D1104)),AVERAGEIFS(ObservedSpeciesData!U$2:U$4955,ObservedSpeciesData!$A$2:$A$4955,$A1104,ObservedSpeciesData!$C$2:$C$4955,$C1104,ObservedSpeciesData!$D$2:$D$4955,$D1104),"")</f>
        <v/>
      </c>
      <c r="V1104" s="23" t="str">
        <f>IF(ISNUMBER(AVERAGEIFS(ObservedSpeciesData!V$2:V$4955,ObservedSpeciesData!$A$2:$A$4955,$A1104,ObservedSpeciesData!$D$2:$D$4955,$D1104)),AVERAGEIFS(ObservedSpeciesData!V$2:V$4955,ObservedSpeciesData!$A$2:$A$4955,$A1104,ObservedSpeciesData!$D$2:$D$4955,$D1104),"")</f>
        <v/>
      </c>
      <c r="W1104" s="23" t="str">
        <f>IF(ISNUMBER(AVERAGEIFS(ObservedSpeciesData!W$2:W$4955,ObservedSpeciesData!$A$2:$A$4955,$A1104,ObservedSpeciesData!$D$2:$D$4955,$D1104)),AVERAGEIFS(ObservedSpeciesData!W$2:W$4955,ObservedSpeciesData!$A$2:$A$4955,$A1104,ObservedSpeciesData!$D$2:$D$4955,$D1104),"")</f>
        <v/>
      </c>
      <c r="X1104" s="23" t="str">
        <f>IF(ISNUMBER(AVERAGEIFS(ObservedSpeciesData!X$2:X$4955,ObservedSpeciesData!$A$2:$A$4955,$A1104,ObservedSpeciesData!$D$2:$D$4955,$D1104)),AVERAGEIFS(ObservedSpeciesData!X$2:X$4955,ObservedSpeciesData!$A$2:$A$4955,$A1104,ObservedSpeciesData!$D$2:$D$4955,$D1104),"")</f>
        <v/>
      </c>
      <c r="Y1104" s="23" t="str">
        <f>IF(ISNUMBER(AVERAGEIFS(ObservedSpeciesData!Y$2:Y$4955,ObservedSpeciesData!$A$2:$A$4955,$A1104,ObservedSpeciesData!$D$2:$D$4955,$D1104)),AVERAGEIFS(ObservedSpeciesData!Y$2:Y$4955,ObservedSpeciesData!$A$2:$A$4955,$A1104,ObservedSpeciesData!$D$2:$D$4955,$D1104),"")</f>
        <v/>
      </c>
      <c r="Z1104" s="23" t="str">
        <f>IF(ISNUMBER(AVERAGEIFS(ObservedSpeciesData!Z$2:Z$4955,ObservedSpeciesData!$A$2:$A$4955,$A1104,ObservedSpeciesData!$D$2:$D$4955,$D1104)),AVERAGEIFS(ObservedSpeciesData!Z$2:Z$4955,ObservedSpeciesData!$A$2:$A$4955,$A1104,ObservedSpeciesData!$D$2:$D$4955,$D1104),"")</f>
        <v/>
      </c>
      <c r="AA1104" s="23" t="str">
        <f>IF(ISNUMBER(AVERAGEIFS(ObservedSpeciesData!AA$2:AA$4955,ObservedSpeciesData!$A$2:$A$4955,$A1104,ObservedSpeciesData!$D$2:$D$4955,$D1104)),AVERAGEIFS(ObservedSpeciesData!AA$2:AA$4955,ObservedSpeciesData!$A$2:$A$4955,$A1104,ObservedSpeciesData!$D$2:$D$4955,$D1104),"")</f>
        <v/>
      </c>
      <c r="AB1104" s="24" t="str">
        <f>IF(ISNUMBER(AVERAGEIFS(ObservedSpeciesData!AB$2:AB$4955,ObservedSpeciesData!$A$2:$A$4955,$A1104,ObservedSpeciesData!$D$2:$D$4955,$D1104)),AVERAGEIFS(ObservedSpeciesData!AB$2:AB$4955,ObservedSpeciesData!$A$2:$A$4955,$A1104,ObservedSpeciesData!$D$2:$D$4955,$D1104),"")</f>
        <v/>
      </c>
      <c r="AC1104" s="24" t="str">
        <f>IF(ISNUMBER(AVERAGEIFS(ObservedSpeciesData!AC$2:AC$4955,ObservedSpeciesData!$A$2:$A$4955,$A1104,ObservedSpeciesData!$D$2:$D$4955,$D1104)),AVERAGEIFS(ObservedSpeciesData!AC$2:AC$4955,ObservedSpeciesData!$A$2:$A$4955,$A1104,ObservedSpeciesData!$D$2:$D$4955,$D1104),"")</f>
        <v/>
      </c>
      <c r="AD1104" s="23" t="str">
        <f>IF(ISNUMBER(AVERAGEIFS(ObservedSpeciesData!AD$2:AD$4955,ObservedSpeciesData!$A$2:$A$4955,$A1104,ObservedSpeciesData!$D$2:$D$4955,$D1104)),AVERAGEIFS(ObservedSpeciesData!AD$2:AD$4955,ObservedSpeciesData!$A$2:$A$4955,$A1104,ObservedSpeciesData!$D$2:$D$4955,$D1104),"")</f>
        <v/>
      </c>
      <c r="AE1104" s="24" t="str">
        <f>IF(ISNUMBER(AVERAGEIFS(ObservedSpeciesData!AE$2:AE$4955,ObservedSpeciesData!$A$2:$A$4955,$A1104,ObservedSpeciesData!$D$2:$D$4955,$D1104)),AVERAGEIFS(ObservedSpeciesData!AE$2:AE$4955,ObservedSpeciesData!$A$2:$A$4955,$A1104,ObservedSpeciesData!$D$2:$D$4955,$D1104),"")</f>
        <v/>
      </c>
      <c r="AF1104" s="23"/>
      <c r="AG1104" s="24"/>
      <c r="AH1104" s="23" t="str">
        <f>IF(ISNUMBER(AVERAGEIFS(ObservedSpeciesData!AH$2:AH$4955,ObservedSpeciesData!$A$2:$A$4955,$A1104,ObservedSpeciesData!$D$2:$D$4955,$D1104)),AVERAGEIFS(ObservedSpeciesData!AH$2:AH$4955,ObservedSpeciesData!$A$2:$A$4955,$A1104,ObservedSpeciesData!$D$2:$D$4955,$D1104),"")</f>
        <v/>
      </c>
      <c r="AI1104" s="23" t="str">
        <f>IF(ISNUMBER(AVERAGEIFS(ObservedSpeciesData!AI$2:AI$4955,ObservedSpeciesData!$A$2:$A$4955,$A1104,ObservedSpeciesData!$C$2:$C$4955,$C1104,ObservedSpeciesData!$D$2:$D$4955,$D1104)),AVERAGEIFS(ObservedSpeciesData!AI$2:AI$4955,ObservedSpeciesData!$A$2:$A$4955,$A1104,ObservedSpeciesData!$C$2:$C$4955,$C1104,ObservedSpeciesData!$D$2:$D$4955,$D1104),"")</f>
        <v/>
      </c>
      <c r="AJ1104" s="2">
        <f>COUNTIFS(ObservedSpeciesData!$A$2:$A$828,$A1104,ObservedSpeciesData!$D$2:$D$828,$D1104)</f>
        <v>0</v>
      </c>
      <c r="AK1104" s="2">
        <f t="shared" si="17"/>
        <v>1</v>
      </c>
    </row>
    <row r="1105" spans="1:37" x14ac:dyDescent="0.25">
      <c r="A1105" s="14" t="s">
        <v>91</v>
      </c>
      <c r="B1105" t="s">
        <v>80</v>
      </c>
      <c r="C1105" t="s">
        <v>90</v>
      </c>
      <c r="D1105" s="13">
        <v>42410</v>
      </c>
      <c r="E1105">
        <v>1</v>
      </c>
      <c r="F1105">
        <v>500</v>
      </c>
      <c r="G1105" s="2" t="s">
        <v>87</v>
      </c>
      <c r="H1105" s="2" t="s">
        <v>12</v>
      </c>
      <c r="I1105">
        <v>12</v>
      </c>
      <c r="J1105" s="2" t="s">
        <v>88</v>
      </c>
      <c r="K1105" s="2">
        <f>IF(ISNUMBER(AVERAGEIFS(ObservedSpeciesData!K$2:K$4955,ObservedSpeciesData!$A$2:$A$4955,$A1105,ObservedSpeciesData!$D$2:$D$4955,$D1105)),AVERAGEIFS(ObservedSpeciesData!K$2:K$4955,ObservedSpeciesData!$A$2:$A$4955,$A1105,ObservedSpeciesData!$D$2:$D$4955,$D1105),"")</f>
        <v>450</v>
      </c>
      <c r="L1105" s="26">
        <f>IF(ISNUMBER(AVERAGEIFS(ObservedSpeciesData!L$2:L$4955,ObservedSpeciesData!$A$2:$A$4955,$A1105,ObservedSpeciesData!$D$2:$D$4955,$D1105)),AVERAGEIFS(ObservedSpeciesData!L$2:L$4955,ObservedSpeciesData!$A$2:$A$4955,$A1105,ObservedSpeciesData!$D$2:$D$4955,$D1105),"")</f>
        <v>2976</v>
      </c>
      <c r="M1105" s="23">
        <f>IF(ISNUMBER(AVERAGEIFS(ObservedSpeciesData!M$2:M$4955,ObservedSpeciesData!$A$2:$A$4955,$A1105,ObservedSpeciesData!$D$2:$D$4955,$D1105)),AVERAGEIFS(ObservedSpeciesData!M$2:M$4955,ObservedSpeciesData!$A$2:$A$4955,$A1105,ObservedSpeciesData!$D$2:$D$4955,$D1105),"")</f>
        <v>297.60000000000002</v>
      </c>
      <c r="N1105" s="23" t="str">
        <f>IF(ISNUMBER(AVERAGEIFS(ObservedSpeciesData!N$2:N$4955,ObservedSpeciesData!$A$2:$A$4955,$A1105,ObservedSpeciesData!$D$2:$D$4955,$D1105)),AVERAGEIFS(ObservedSpeciesData!N$2:N$4955,ObservedSpeciesData!$A$2:$A$4955,$A1105,ObservedSpeciesData!$D$2:$D$4955,$D1105),"")</f>
        <v/>
      </c>
      <c r="O1105" s="23" t="str">
        <f>IF(ISNUMBER(AVERAGEIFS(ObservedSpeciesData!O$2:O$4955,ObservedSpeciesData!$A$2:$A$4955,$A1105,ObservedSpeciesData!$D$2:$D$4955,$D1105)),AVERAGEIFS(ObservedSpeciesData!O$2:O$4955,ObservedSpeciesData!$A$2:$A$4955,$A1105,ObservedSpeciesData!$D$2:$D$4955,$D1105),"")</f>
        <v/>
      </c>
      <c r="P1105" s="23" t="str">
        <f>IF(ISNUMBER(AVERAGEIFS(ObservedSpeciesData!P$2:P$4955,ObservedSpeciesData!$A$2:$A$4955,$A1105,ObservedSpeciesData!$C$2:$C$4955,$C1105,ObservedSpeciesData!$D$2:$D$4955,$D1105)),AVERAGEIFS(ObservedSpeciesData!P$2:P$4955,ObservedSpeciesData!$A$2:$A$4955,$A1105,ObservedSpeciesData!$C$2:$C$4955,$C1105,ObservedSpeciesData!$D$2:$D$4955,$D1105),"")</f>
        <v/>
      </c>
      <c r="Q1105" s="23"/>
      <c r="R1105" s="25" t="str">
        <f>IF(ISNUMBER(AVERAGEIFS(ObservedSpeciesData!R$2:R$4955,ObservedSpeciesData!$A$2:$A$4955,$A1105,ObservedSpeciesData!$D$2:$D$4955,$D1105)),AVERAGEIFS(ObservedSpeciesData!R$2:R$4955,ObservedSpeciesData!$A$2:$A$4955,$A1105,ObservedSpeciesData!$D$2:$D$4955,$D1105),"")</f>
        <v/>
      </c>
      <c r="S1105" s="25" t="str">
        <f>IF(ISNUMBER(AVERAGEIFS(ObservedSpeciesData!S$2:S$4955,ObservedSpeciesData!$A$2:$A$4955,$A1105,ObservedSpeciesData!$D$2:$D$4955,$D1105)),AVERAGEIFS(ObservedSpeciesData!S$2:S$4955,ObservedSpeciesData!$A$2:$A$4955,$A1105,ObservedSpeciesData!$D$2:$D$4955,$D1105),"")</f>
        <v/>
      </c>
      <c r="T1105" s="23" t="str">
        <f>IF(ISNUMBER(AVERAGEIFS(ObservedSpeciesData!T$2:T$4955,ObservedSpeciesData!$A$2:$A$4955,$A1105,ObservedSpeciesData!$D$2:$D$4955,$D1105)),AVERAGEIFS(ObservedSpeciesData!T$2:T$4955,ObservedSpeciesData!$A$2:$A$4955,$A1105,ObservedSpeciesData!$D$2:$D$4955,$D1105),"")</f>
        <v/>
      </c>
      <c r="U1105" s="24" t="str">
        <f>IF(ISNUMBER(AVERAGEIFS(ObservedSpeciesData!U$2:U$4955,ObservedSpeciesData!$A$2:$A$4955,$A1105,ObservedSpeciesData!$C$2:$C$4955,$C1105,ObservedSpeciesData!$D$2:$D$4955,$D1105)),AVERAGEIFS(ObservedSpeciesData!U$2:U$4955,ObservedSpeciesData!$A$2:$A$4955,$A1105,ObservedSpeciesData!$C$2:$C$4955,$C1105,ObservedSpeciesData!$D$2:$D$4955,$D1105),"")</f>
        <v/>
      </c>
      <c r="V1105" s="23" t="str">
        <f>IF(ISNUMBER(AVERAGEIFS(ObservedSpeciesData!V$2:V$4955,ObservedSpeciesData!$A$2:$A$4955,$A1105,ObservedSpeciesData!$D$2:$D$4955,$D1105)),AVERAGEIFS(ObservedSpeciesData!V$2:V$4955,ObservedSpeciesData!$A$2:$A$4955,$A1105,ObservedSpeciesData!$D$2:$D$4955,$D1105),"")</f>
        <v/>
      </c>
      <c r="W1105" s="23" t="str">
        <f>IF(ISNUMBER(AVERAGEIFS(ObservedSpeciesData!W$2:W$4955,ObservedSpeciesData!$A$2:$A$4955,$A1105,ObservedSpeciesData!$D$2:$D$4955,$D1105)),AVERAGEIFS(ObservedSpeciesData!W$2:W$4955,ObservedSpeciesData!$A$2:$A$4955,$A1105,ObservedSpeciesData!$D$2:$D$4955,$D1105),"")</f>
        <v/>
      </c>
      <c r="X1105" s="23" t="str">
        <f>IF(ISNUMBER(AVERAGEIFS(ObservedSpeciesData!X$2:X$4955,ObservedSpeciesData!$A$2:$A$4955,$A1105,ObservedSpeciesData!$D$2:$D$4955,$D1105)),AVERAGEIFS(ObservedSpeciesData!X$2:X$4955,ObservedSpeciesData!$A$2:$A$4955,$A1105,ObservedSpeciesData!$D$2:$D$4955,$D1105),"")</f>
        <v/>
      </c>
      <c r="Y1105" s="23" t="str">
        <f>IF(ISNUMBER(AVERAGEIFS(ObservedSpeciesData!Y$2:Y$4955,ObservedSpeciesData!$A$2:$A$4955,$A1105,ObservedSpeciesData!$D$2:$D$4955,$D1105)),AVERAGEIFS(ObservedSpeciesData!Y$2:Y$4955,ObservedSpeciesData!$A$2:$A$4955,$A1105,ObservedSpeciesData!$D$2:$D$4955,$D1105),"")</f>
        <v/>
      </c>
      <c r="Z1105" s="23" t="str">
        <f>IF(ISNUMBER(AVERAGEIFS(ObservedSpeciesData!Z$2:Z$4955,ObservedSpeciesData!$A$2:$A$4955,$A1105,ObservedSpeciesData!$D$2:$D$4955,$D1105)),AVERAGEIFS(ObservedSpeciesData!Z$2:Z$4955,ObservedSpeciesData!$A$2:$A$4955,$A1105,ObservedSpeciesData!$D$2:$D$4955,$D1105),"")</f>
        <v/>
      </c>
      <c r="AA1105" s="23" t="str">
        <f>IF(ISNUMBER(AVERAGEIFS(ObservedSpeciesData!AA$2:AA$4955,ObservedSpeciesData!$A$2:$A$4955,$A1105,ObservedSpeciesData!$D$2:$D$4955,$D1105)),AVERAGEIFS(ObservedSpeciesData!AA$2:AA$4955,ObservedSpeciesData!$A$2:$A$4955,$A1105,ObservedSpeciesData!$D$2:$D$4955,$D1105),"")</f>
        <v/>
      </c>
      <c r="AB1105" s="24" t="str">
        <f>IF(ISNUMBER(AVERAGEIFS(ObservedSpeciesData!AB$2:AB$4955,ObservedSpeciesData!$A$2:$A$4955,$A1105,ObservedSpeciesData!$D$2:$D$4955,$D1105)),AVERAGEIFS(ObservedSpeciesData!AB$2:AB$4955,ObservedSpeciesData!$A$2:$A$4955,$A1105,ObservedSpeciesData!$D$2:$D$4955,$D1105),"")</f>
        <v/>
      </c>
      <c r="AC1105" s="24" t="str">
        <f>IF(ISNUMBER(AVERAGEIFS(ObservedSpeciesData!AC$2:AC$4955,ObservedSpeciesData!$A$2:$A$4955,$A1105,ObservedSpeciesData!$D$2:$D$4955,$D1105)),AVERAGEIFS(ObservedSpeciesData!AC$2:AC$4955,ObservedSpeciesData!$A$2:$A$4955,$A1105,ObservedSpeciesData!$D$2:$D$4955,$D1105),"")</f>
        <v/>
      </c>
      <c r="AD1105" s="23" t="str">
        <f>IF(ISNUMBER(AVERAGEIFS(ObservedSpeciesData!AD$2:AD$4955,ObservedSpeciesData!$A$2:$A$4955,$A1105,ObservedSpeciesData!$D$2:$D$4955,$D1105)),AVERAGEIFS(ObservedSpeciesData!AD$2:AD$4955,ObservedSpeciesData!$A$2:$A$4955,$A1105,ObservedSpeciesData!$D$2:$D$4955,$D1105),"")</f>
        <v/>
      </c>
      <c r="AE1105" s="24" t="str">
        <f>IF(ISNUMBER(AVERAGEIFS(ObservedSpeciesData!AE$2:AE$4955,ObservedSpeciesData!$A$2:$A$4955,$A1105,ObservedSpeciesData!$D$2:$D$4955,$D1105)),AVERAGEIFS(ObservedSpeciesData!AE$2:AE$4955,ObservedSpeciesData!$A$2:$A$4955,$A1105,ObservedSpeciesData!$D$2:$D$4955,$D1105),"")</f>
        <v/>
      </c>
      <c r="AF1105" s="23"/>
      <c r="AG1105" s="24"/>
      <c r="AH1105" s="23" t="str">
        <f>IF(ISNUMBER(AVERAGEIFS(ObservedSpeciesData!AH$2:AH$4955,ObservedSpeciesData!$A$2:$A$4955,$A1105,ObservedSpeciesData!$D$2:$D$4955,$D1105)),AVERAGEIFS(ObservedSpeciesData!AH$2:AH$4955,ObservedSpeciesData!$A$2:$A$4955,$A1105,ObservedSpeciesData!$D$2:$D$4955,$D1105),"")</f>
        <v/>
      </c>
      <c r="AI1105" s="23" t="str">
        <f>IF(ISNUMBER(AVERAGEIFS(ObservedSpeciesData!AI$2:AI$4955,ObservedSpeciesData!$A$2:$A$4955,$A1105,ObservedSpeciesData!$C$2:$C$4955,$C1105,ObservedSpeciesData!$D$2:$D$4955,$D1105)),AVERAGEIFS(ObservedSpeciesData!AI$2:AI$4955,ObservedSpeciesData!$A$2:$A$4955,$A1105,ObservedSpeciesData!$C$2:$C$4955,$C1105,ObservedSpeciesData!$D$2:$D$4955,$D1105),"")</f>
        <v/>
      </c>
      <c r="AJ1105" s="2">
        <f>COUNTIFS(ObservedSpeciesData!$A$2:$A$828,$A1105,ObservedSpeciesData!$D$2:$D$828,$D1105)</f>
        <v>0</v>
      </c>
      <c r="AK1105" s="2">
        <f t="shared" si="17"/>
        <v>1</v>
      </c>
    </row>
    <row r="1106" spans="1:37" x14ac:dyDescent="0.25">
      <c r="A1106" s="14" t="s">
        <v>96</v>
      </c>
      <c r="B1106" t="s">
        <v>80</v>
      </c>
      <c r="C1106" t="s">
        <v>90</v>
      </c>
      <c r="D1106" s="13">
        <v>42418</v>
      </c>
      <c r="E1106">
        <v>1</v>
      </c>
      <c r="F1106">
        <v>0</v>
      </c>
      <c r="G1106" s="2" t="s">
        <v>87</v>
      </c>
      <c r="H1106" s="2" t="s">
        <v>12</v>
      </c>
      <c r="I1106">
        <v>12</v>
      </c>
      <c r="J1106" s="2" t="s">
        <v>88</v>
      </c>
      <c r="K1106" s="2">
        <f>IF(ISNUMBER(AVERAGEIFS(ObservedSpeciesData!K$2:K$4955,ObservedSpeciesData!$A$2:$A$4955,$A1106,ObservedSpeciesData!$D$2:$D$4955,$D1106)),AVERAGEIFS(ObservedSpeciesData!K$2:K$4955,ObservedSpeciesData!$A$2:$A$4955,$A1106,ObservedSpeciesData!$D$2:$D$4955,$D1106),"")</f>
        <v>0</v>
      </c>
      <c r="L1106" s="26">
        <f>IF(ISNUMBER(AVERAGEIFS(ObservedSpeciesData!L$2:L$4955,ObservedSpeciesData!$A$2:$A$4955,$A1106,ObservedSpeciesData!$D$2:$D$4955,$D1106)),AVERAGEIFS(ObservedSpeciesData!L$2:L$4955,ObservedSpeciesData!$A$2:$A$4955,$A1106,ObservedSpeciesData!$D$2:$D$4955,$D1106),"")</f>
        <v>2815.6666666666665</v>
      </c>
      <c r="M1106" s="23">
        <f>IF(ISNUMBER(AVERAGEIFS(ObservedSpeciesData!M$2:M$4955,ObservedSpeciesData!$A$2:$A$4955,$A1106,ObservedSpeciesData!$D$2:$D$4955,$D1106)),AVERAGEIFS(ObservedSpeciesData!M$2:M$4955,ObservedSpeciesData!$A$2:$A$4955,$A1106,ObservedSpeciesData!$D$2:$D$4955,$D1106),"")</f>
        <v>281.56666666666666</v>
      </c>
      <c r="N1106" s="23" t="str">
        <f>IF(ISNUMBER(AVERAGEIFS(ObservedSpeciesData!N$2:N$4955,ObservedSpeciesData!$A$2:$A$4955,$A1106,ObservedSpeciesData!$D$2:$D$4955,$D1106)),AVERAGEIFS(ObservedSpeciesData!N$2:N$4955,ObservedSpeciesData!$A$2:$A$4955,$A1106,ObservedSpeciesData!$D$2:$D$4955,$D1106),"")</f>
        <v/>
      </c>
      <c r="O1106" s="23" t="str">
        <f>IF(ISNUMBER(AVERAGEIFS(ObservedSpeciesData!O$2:O$4955,ObservedSpeciesData!$A$2:$A$4955,$A1106,ObservedSpeciesData!$D$2:$D$4955,$D1106)),AVERAGEIFS(ObservedSpeciesData!O$2:O$4955,ObservedSpeciesData!$A$2:$A$4955,$A1106,ObservedSpeciesData!$D$2:$D$4955,$D1106),"")</f>
        <v/>
      </c>
      <c r="P1106" s="23" t="str">
        <f>IF(ISNUMBER(AVERAGEIFS(ObservedSpeciesData!P$2:P$4955,ObservedSpeciesData!$A$2:$A$4955,$A1106,ObservedSpeciesData!$C$2:$C$4955,$C1106,ObservedSpeciesData!$D$2:$D$4955,$D1106)),AVERAGEIFS(ObservedSpeciesData!P$2:P$4955,ObservedSpeciesData!$A$2:$A$4955,$A1106,ObservedSpeciesData!$C$2:$C$4955,$C1106,ObservedSpeciesData!$D$2:$D$4955,$D1106),"")</f>
        <v/>
      </c>
      <c r="Q1106" s="23"/>
      <c r="R1106" s="25" t="str">
        <f>IF(ISNUMBER(AVERAGEIFS(ObservedSpeciesData!R$2:R$4955,ObservedSpeciesData!$A$2:$A$4955,$A1106,ObservedSpeciesData!$D$2:$D$4955,$D1106)),AVERAGEIFS(ObservedSpeciesData!R$2:R$4955,ObservedSpeciesData!$A$2:$A$4955,$A1106,ObservedSpeciesData!$D$2:$D$4955,$D1106),"")</f>
        <v/>
      </c>
      <c r="S1106" s="25" t="str">
        <f>IF(ISNUMBER(AVERAGEIFS(ObservedSpeciesData!S$2:S$4955,ObservedSpeciesData!$A$2:$A$4955,$A1106,ObservedSpeciesData!$D$2:$D$4955,$D1106)),AVERAGEIFS(ObservedSpeciesData!S$2:S$4955,ObservedSpeciesData!$A$2:$A$4955,$A1106,ObservedSpeciesData!$D$2:$D$4955,$D1106),"")</f>
        <v/>
      </c>
      <c r="T1106" s="23" t="str">
        <f>IF(ISNUMBER(AVERAGEIFS(ObservedSpeciesData!T$2:T$4955,ObservedSpeciesData!$A$2:$A$4955,$A1106,ObservedSpeciesData!$D$2:$D$4955,$D1106)),AVERAGEIFS(ObservedSpeciesData!T$2:T$4955,ObservedSpeciesData!$A$2:$A$4955,$A1106,ObservedSpeciesData!$D$2:$D$4955,$D1106),"")</f>
        <v/>
      </c>
      <c r="U1106" s="24" t="str">
        <f>IF(ISNUMBER(AVERAGEIFS(ObservedSpeciesData!U$2:U$4955,ObservedSpeciesData!$A$2:$A$4955,$A1106,ObservedSpeciesData!$C$2:$C$4955,$C1106,ObservedSpeciesData!$D$2:$D$4955,$D1106)),AVERAGEIFS(ObservedSpeciesData!U$2:U$4955,ObservedSpeciesData!$A$2:$A$4955,$A1106,ObservedSpeciesData!$C$2:$C$4955,$C1106,ObservedSpeciesData!$D$2:$D$4955,$D1106),"")</f>
        <v/>
      </c>
      <c r="V1106" s="23" t="str">
        <f>IF(ISNUMBER(AVERAGEIFS(ObservedSpeciesData!V$2:V$4955,ObservedSpeciesData!$A$2:$A$4955,$A1106,ObservedSpeciesData!$D$2:$D$4955,$D1106)),AVERAGEIFS(ObservedSpeciesData!V$2:V$4955,ObservedSpeciesData!$A$2:$A$4955,$A1106,ObservedSpeciesData!$D$2:$D$4955,$D1106),"")</f>
        <v/>
      </c>
      <c r="W1106" s="23" t="str">
        <f>IF(ISNUMBER(AVERAGEIFS(ObservedSpeciesData!W$2:W$4955,ObservedSpeciesData!$A$2:$A$4955,$A1106,ObservedSpeciesData!$D$2:$D$4955,$D1106)),AVERAGEIFS(ObservedSpeciesData!W$2:W$4955,ObservedSpeciesData!$A$2:$A$4955,$A1106,ObservedSpeciesData!$D$2:$D$4955,$D1106),"")</f>
        <v/>
      </c>
      <c r="X1106" s="23" t="str">
        <f>IF(ISNUMBER(AVERAGEIFS(ObservedSpeciesData!X$2:X$4955,ObservedSpeciesData!$A$2:$A$4955,$A1106,ObservedSpeciesData!$D$2:$D$4955,$D1106)),AVERAGEIFS(ObservedSpeciesData!X$2:X$4955,ObservedSpeciesData!$A$2:$A$4955,$A1106,ObservedSpeciesData!$D$2:$D$4955,$D1106),"")</f>
        <v/>
      </c>
      <c r="Y1106" s="23" t="str">
        <f>IF(ISNUMBER(AVERAGEIFS(ObservedSpeciesData!Y$2:Y$4955,ObservedSpeciesData!$A$2:$A$4955,$A1106,ObservedSpeciesData!$D$2:$D$4955,$D1106)),AVERAGEIFS(ObservedSpeciesData!Y$2:Y$4955,ObservedSpeciesData!$A$2:$A$4955,$A1106,ObservedSpeciesData!$D$2:$D$4955,$D1106),"")</f>
        <v/>
      </c>
      <c r="Z1106" s="23" t="str">
        <f>IF(ISNUMBER(AVERAGEIFS(ObservedSpeciesData!Z$2:Z$4955,ObservedSpeciesData!$A$2:$A$4955,$A1106,ObservedSpeciesData!$D$2:$D$4955,$D1106)),AVERAGEIFS(ObservedSpeciesData!Z$2:Z$4955,ObservedSpeciesData!$A$2:$A$4955,$A1106,ObservedSpeciesData!$D$2:$D$4955,$D1106),"")</f>
        <v/>
      </c>
      <c r="AA1106" s="23" t="str">
        <f>IF(ISNUMBER(AVERAGEIFS(ObservedSpeciesData!AA$2:AA$4955,ObservedSpeciesData!$A$2:$A$4955,$A1106,ObservedSpeciesData!$D$2:$D$4955,$D1106)),AVERAGEIFS(ObservedSpeciesData!AA$2:AA$4955,ObservedSpeciesData!$A$2:$A$4955,$A1106,ObservedSpeciesData!$D$2:$D$4955,$D1106),"")</f>
        <v/>
      </c>
      <c r="AB1106" s="24" t="str">
        <f>IF(ISNUMBER(AVERAGEIFS(ObservedSpeciesData!AB$2:AB$4955,ObservedSpeciesData!$A$2:$A$4955,$A1106,ObservedSpeciesData!$D$2:$D$4955,$D1106)),AVERAGEIFS(ObservedSpeciesData!AB$2:AB$4955,ObservedSpeciesData!$A$2:$A$4955,$A1106,ObservedSpeciesData!$D$2:$D$4955,$D1106),"")</f>
        <v/>
      </c>
      <c r="AC1106" s="24" t="str">
        <f>IF(ISNUMBER(AVERAGEIFS(ObservedSpeciesData!AC$2:AC$4955,ObservedSpeciesData!$A$2:$A$4955,$A1106,ObservedSpeciesData!$D$2:$D$4955,$D1106)),AVERAGEIFS(ObservedSpeciesData!AC$2:AC$4955,ObservedSpeciesData!$A$2:$A$4955,$A1106,ObservedSpeciesData!$D$2:$D$4955,$D1106),"")</f>
        <v/>
      </c>
      <c r="AD1106" s="23" t="str">
        <f>IF(ISNUMBER(AVERAGEIFS(ObservedSpeciesData!AD$2:AD$4955,ObservedSpeciesData!$A$2:$A$4955,$A1106,ObservedSpeciesData!$D$2:$D$4955,$D1106)),AVERAGEIFS(ObservedSpeciesData!AD$2:AD$4955,ObservedSpeciesData!$A$2:$A$4955,$A1106,ObservedSpeciesData!$D$2:$D$4955,$D1106),"")</f>
        <v/>
      </c>
      <c r="AE1106" s="24" t="str">
        <f>IF(ISNUMBER(AVERAGEIFS(ObservedSpeciesData!AE$2:AE$4955,ObservedSpeciesData!$A$2:$A$4955,$A1106,ObservedSpeciesData!$D$2:$D$4955,$D1106)),AVERAGEIFS(ObservedSpeciesData!AE$2:AE$4955,ObservedSpeciesData!$A$2:$A$4955,$A1106,ObservedSpeciesData!$D$2:$D$4955,$D1106),"")</f>
        <v/>
      </c>
      <c r="AF1106" s="23"/>
      <c r="AG1106" s="24"/>
      <c r="AH1106" s="23" t="str">
        <f>IF(ISNUMBER(AVERAGEIFS(ObservedSpeciesData!AH$2:AH$4955,ObservedSpeciesData!$A$2:$A$4955,$A1106,ObservedSpeciesData!$D$2:$D$4955,$D1106)),AVERAGEIFS(ObservedSpeciesData!AH$2:AH$4955,ObservedSpeciesData!$A$2:$A$4955,$A1106,ObservedSpeciesData!$D$2:$D$4955,$D1106),"")</f>
        <v/>
      </c>
      <c r="AI1106" s="23" t="str">
        <f>IF(ISNUMBER(AVERAGEIFS(ObservedSpeciesData!AI$2:AI$4955,ObservedSpeciesData!$A$2:$A$4955,$A1106,ObservedSpeciesData!$C$2:$C$4955,$C1106,ObservedSpeciesData!$D$2:$D$4955,$D1106)),AVERAGEIFS(ObservedSpeciesData!AI$2:AI$4955,ObservedSpeciesData!$A$2:$A$4955,$A1106,ObservedSpeciesData!$C$2:$C$4955,$C1106,ObservedSpeciesData!$D$2:$D$4955,$D1106),"")</f>
        <v/>
      </c>
      <c r="AJ1106" s="2">
        <f>COUNTIFS(ObservedSpeciesData!$A$2:$A$828,$A1106,ObservedSpeciesData!$D$2:$D$828,$D1106)</f>
        <v>0</v>
      </c>
      <c r="AK1106" s="2">
        <f t="shared" si="17"/>
        <v>1</v>
      </c>
    </row>
    <row r="1107" spans="1:37" x14ac:dyDescent="0.25">
      <c r="A1107" s="14" t="s">
        <v>95</v>
      </c>
      <c r="B1107" t="s">
        <v>80</v>
      </c>
      <c r="C1107" t="s">
        <v>90</v>
      </c>
      <c r="D1107" s="13">
        <v>42418</v>
      </c>
      <c r="E1107">
        <v>1</v>
      </c>
      <c r="F1107">
        <v>50</v>
      </c>
      <c r="G1107" s="2" t="s">
        <v>87</v>
      </c>
      <c r="H1107" s="2" t="s">
        <v>12</v>
      </c>
      <c r="I1107">
        <v>12</v>
      </c>
      <c r="J1107" s="2" t="s">
        <v>88</v>
      </c>
      <c r="K1107" s="2">
        <f>IF(ISNUMBER(AVERAGEIFS(ObservedSpeciesData!K$2:K$4955,ObservedSpeciesData!$A$2:$A$4955,$A1107,ObservedSpeciesData!$D$2:$D$4955,$D1107)),AVERAGEIFS(ObservedSpeciesData!K$2:K$4955,ObservedSpeciesData!$A$2:$A$4955,$A1107,ObservedSpeciesData!$D$2:$D$4955,$D1107),"")</f>
        <v>45</v>
      </c>
      <c r="L1107" s="26">
        <f>IF(ISNUMBER(AVERAGEIFS(ObservedSpeciesData!L$2:L$4955,ObservedSpeciesData!$A$2:$A$4955,$A1107,ObservedSpeciesData!$D$2:$D$4955,$D1107)),AVERAGEIFS(ObservedSpeciesData!L$2:L$4955,ObservedSpeciesData!$A$2:$A$4955,$A1107,ObservedSpeciesData!$D$2:$D$4955,$D1107),"")</f>
        <v>2754</v>
      </c>
      <c r="M1107" s="23">
        <f>IF(ISNUMBER(AVERAGEIFS(ObservedSpeciesData!M$2:M$4955,ObservedSpeciesData!$A$2:$A$4955,$A1107,ObservedSpeciesData!$D$2:$D$4955,$D1107)),AVERAGEIFS(ObservedSpeciesData!M$2:M$4955,ObservedSpeciesData!$A$2:$A$4955,$A1107,ObservedSpeciesData!$D$2:$D$4955,$D1107),"")</f>
        <v>275.40000000000003</v>
      </c>
      <c r="N1107" s="23" t="str">
        <f>IF(ISNUMBER(AVERAGEIFS(ObservedSpeciesData!N$2:N$4955,ObservedSpeciesData!$A$2:$A$4955,$A1107,ObservedSpeciesData!$D$2:$D$4955,$D1107)),AVERAGEIFS(ObservedSpeciesData!N$2:N$4955,ObservedSpeciesData!$A$2:$A$4955,$A1107,ObservedSpeciesData!$D$2:$D$4955,$D1107),"")</f>
        <v/>
      </c>
      <c r="O1107" s="23" t="str">
        <f>IF(ISNUMBER(AVERAGEIFS(ObservedSpeciesData!O$2:O$4955,ObservedSpeciesData!$A$2:$A$4955,$A1107,ObservedSpeciesData!$D$2:$D$4955,$D1107)),AVERAGEIFS(ObservedSpeciesData!O$2:O$4955,ObservedSpeciesData!$A$2:$A$4955,$A1107,ObservedSpeciesData!$D$2:$D$4955,$D1107),"")</f>
        <v/>
      </c>
      <c r="P1107" s="23" t="str">
        <f>IF(ISNUMBER(AVERAGEIFS(ObservedSpeciesData!P$2:P$4955,ObservedSpeciesData!$A$2:$A$4955,$A1107,ObservedSpeciesData!$C$2:$C$4955,$C1107,ObservedSpeciesData!$D$2:$D$4955,$D1107)),AVERAGEIFS(ObservedSpeciesData!P$2:P$4955,ObservedSpeciesData!$A$2:$A$4955,$A1107,ObservedSpeciesData!$C$2:$C$4955,$C1107,ObservedSpeciesData!$D$2:$D$4955,$D1107),"")</f>
        <v/>
      </c>
      <c r="Q1107" s="23"/>
      <c r="R1107" s="25" t="str">
        <f>IF(ISNUMBER(AVERAGEIFS(ObservedSpeciesData!R$2:R$4955,ObservedSpeciesData!$A$2:$A$4955,$A1107,ObservedSpeciesData!$D$2:$D$4955,$D1107)),AVERAGEIFS(ObservedSpeciesData!R$2:R$4955,ObservedSpeciesData!$A$2:$A$4955,$A1107,ObservedSpeciesData!$D$2:$D$4955,$D1107),"")</f>
        <v/>
      </c>
      <c r="S1107" s="25" t="str">
        <f>IF(ISNUMBER(AVERAGEIFS(ObservedSpeciesData!S$2:S$4955,ObservedSpeciesData!$A$2:$A$4955,$A1107,ObservedSpeciesData!$D$2:$D$4955,$D1107)),AVERAGEIFS(ObservedSpeciesData!S$2:S$4955,ObservedSpeciesData!$A$2:$A$4955,$A1107,ObservedSpeciesData!$D$2:$D$4955,$D1107),"")</f>
        <v/>
      </c>
      <c r="T1107" s="23" t="str">
        <f>IF(ISNUMBER(AVERAGEIFS(ObservedSpeciesData!T$2:T$4955,ObservedSpeciesData!$A$2:$A$4955,$A1107,ObservedSpeciesData!$D$2:$D$4955,$D1107)),AVERAGEIFS(ObservedSpeciesData!T$2:T$4955,ObservedSpeciesData!$A$2:$A$4955,$A1107,ObservedSpeciesData!$D$2:$D$4955,$D1107),"")</f>
        <v/>
      </c>
      <c r="U1107" s="24" t="str">
        <f>IF(ISNUMBER(AVERAGEIFS(ObservedSpeciesData!U$2:U$4955,ObservedSpeciesData!$A$2:$A$4955,$A1107,ObservedSpeciesData!$C$2:$C$4955,$C1107,ObservedSpeciesData!$D$2:$D$4955,$D1107)),AVERAGEIFS(ObservedSpeciesData!U$2:U$4955,ObservedSpeciesData!$A$2:$A$4955,$A1107,ObservedSpeciesData!$C$2:$C$4955,$C1107,ObservedSpeciesData!$D$2:$D$4955,$D1107),"")</f>
        <v/>
      </c>
      <c r="V1107" s="23" t="str">
        <f>IF(ISNUMBER(AVERAGEIFS(ObservedSpeciesData!V$2:V$4955,ObservedSpeciesData!$A$2:$A$4955,$A1107,ObservedSpeciesData!$D$2:$D$4955,$D1107)),AVERAGEIFS(ObservedSpeciesData!V$2:V$4955,ObservedSpeciesData!$A$2:$A$4955,$A1107,ObservedSpeciesData!$D$2:$D$4955,$D1107),"")</f>
        <v/>
      </c>
      <c r="W1107" s="23" t="str">
        <f>IF(ISNUMBER(AVERAGEIFS(ObservedSpeciesData!W$2:W$4955,ObservedSpeciesData!$A$2:$A$4955,$A1107,ObservedSpeciesData!$D$2:$D$4955,$D1107)),AVERAGEIFS(ObservedSpeciesData!W$2:W$4955,ObservedSpeciesData!$A$2:$A$4955,$A1107,ObservedSpeciesData!$D$2:$D$4955,$D1107),"")</f>
        <v/>
      </c>
      <c r="X1107" s="23" t="str">
        <f>IF(ISNUMBER(AVERAGEIFS(ObservedSpeciesData!X$2:X$4955,ObservedSpeciesData!$A$2:$A$4955,$A1107,ObservedSpeciesData!$D$2:$D$4955,$D1107)),AVERAGEIFS(ObservedSpeciesData!X$2:X$4955,ObservedSpeciesData!$A$2:$A$4955,$A1107,ObservedSpeciesData!$D$2:$D$4955,$D1107),"")</f>
        <v/>
      </c>
      <c r="Y1107" s="23" t="str">
        <f>IF(ISNUMBER(AVERAGEIFS(ObservedSpeciesData!Y$2:Y$4955,ObservedSpeciesData!$A$2:$A$4955,$A1107,ObservedSpeciesData!$D$2:$D$4955,$D1107)),AVERAGEIFS(ObservedSpeciesData!Y$2:Y$4955,ObservedSpeciesData!$A$2:$A$4955,$A1107,ObservedSpeciesData!$D$2:$D$4955,$D1107),"")</f>
        <v/>
      </c>
      <c r="Z1107" s="23" t="str">
        <f>IF(ISNUMBER(AVERAGEIFS(ObservedSpeciesData!Z$2:Z$4955,ObservedSpeciesData!$A$2:$A$4955,$A1107,ObservedSpeciesData!$D$2:$D$4955,$D1107)),AVERAGEIFS(ObservedSpeciesData!Z$2:Z$4955,ObservedSpeciesData!$A$2:$A$4955,$A1107,ObservedSpeciesData!$D$2:$D$4955,$D1107),"")</f>
        <v/>
      </c>
      <c r="AA1107" s="23" t="str">
        <f>IF(ISNUMBER(AVERAGEIFS(ObservedSpeciesData!AA$2:AA$4955,ObservedSpeciesData!$A$2:$A$4955,$A1107,ObservedSpeciesData!$D$2:$D$4955,$D1107)),AVERAGEIFS(ObservedSpeciesData!AA$2:AA$4955,ObservedSpeciesData!$A$2:$A$4955,$A1107,ObservedSpeciesData!$D$2:$D$4955,$D1107),"")</f>
        <v/>
      </c>
      <c r="AB1107" s="24" t="str">
        <f>IF(ISNUMBER(AVERAGEIFS(ObservedSpeciesData!AB$2:AB$4955,ObservedSpeciesData!$A$2:$A$4955,$A1107,ObservedSpeciesData!$D$2:$D$4955,$D1107)),AVERAGEIFS(ObservedSpeciesData!AB$2:AB$4955,ObservedSpeciesData!$A$2:$A$4955,$A1107,ObservedSpeciesData!$D$2:$D$4955,$D1107),"")</f>
        <v/>
      </c>
      <c r="AC1107" s="24" t="str">
        <f>IF(ISNUMBER(AVERAGEIFS(ObservedSpeciesData!AC$2:AC$4955,ObservedSpeciesData!$A$2:$A$4955,$A1107,ObservedSpeciesData!$D$2:$D$4955,$D1107)),AVERAGEIFS(ObservedSpeciesData!AC$2:AC$4955,ObservedSpeciesData!$A$2:$A$4955,$A1107,ObservedSpeciesData!$D$2:$D$4955,$D1107),"")</f>
        <v/>
      </c>
      <c r="AD1107" s="23" t="str">
        <f>IF(ISNUMBER(AVERAGEIFS(ObservedSpeciesData!AD$2:AD$4955,ObservedSpeciesData!$A$2:$A$4955,$A1107,ObservedSpeciesData!$D$2:$D$4955,$D1107)),AVERAGEIFS(ObservedSpeciesData!AD$2:AD$4955,ObservedSpeciesData!$A$2:$A$4955,$A1107,ObservedSpeciesData!$D$2:$D$4955,$D1107),"")</f>
        <v/>
      </c>
      <c r="AE1107" s="24" t="str">
        <f>IF(ISNUMBER(AVERAGEIFS(ObservedSpeciesData!AE$2:AE$4955,ObservedSpeciesData!$A$2:$A$4955,$A1107,ObservedSpeciesData!$D$2:$D$4955,$D1107)),AVERAGEIFS(ObservedSpeciesData!AE$2:AE$4955,ObservedSpeciesData!$A$2:$A$4955,$A1107,ObservedSpeciesData!$D$2:$D$4955,$D1107),"")</f>
        <v/>
      </c>
      <c r="AF1107" s="23"/>
      <c r="AG1107" s="24"/>
      <c r="AH1107" s="23" t="str">
        <f>IF(ISNUMBER(AVERAGEIFS(ObservedSpeciesData!AH$2:AH$4955,ObservedSpeciesData!$A$2:$A$4955,$A1107,ObservedSpeciesData!$D$2:$D$4955,$D1107)),AVERAGEIFS(ObservedSpeciesData!AH$2:AH$4955,ObservedSpeciesData!$A$2:$A$4955,$A1107,ObservedSpeciesData!$D$2:$D$4955,$D1107),"")</f>
        <v/>
      </c>
      <c r="AI1107" s="23" t="str">
        <f>IF(ISNUMBER(AVERAGEIFS(ObservedSpeciesData!AI$2:AI$4955,ObservedSpeciesData!$A$2:$A$4955,$A1107,ObservedSpeciesData!$C$2:$C$4955,$C1107,ObservedSpeciesData!$D$2:$D$4955,$D1107)),AVERAGEIFS(ObservedSpeciesData!AI$2:AI$4955,ObservedSpeciesData!$A$2:$A$4955,$A1107,ObservedSpeciesData!$C$2:$C$4955,$C1107,ObservedSpeciesData!$D$2:$D$4955,$D1107),"")</f>
        <v/>
      </c>
      <c r="AJ1107" s="2">
        <f>COUNTIFS(ObservedSpeciesData!$A$2:$A$828,$A1107,ObservedSpeciesData!$D$2:$D$828,$D1107)</f>
        <v>0</v>
      </c>
      <c r="AK1107" s="2">
        <f t="shared" si="17"/>
        <v>1</v>
      </c>
    </row>
    <row r="1108" spans="1:37" x14ac:dyDescent="0.25">
      <c r="A1108" s="14" t="s">
        <v>94</v>
      </c>
      <c r="B1108" t="s">
        <v>80</v>
      </c>
      <c r="C1108" t="s">
        <v>90</v>
      </c>
      <c r="D1108" s="13">
        <v>42418</v>
      </c>
      <c r="E1108">
        <v>1</v>
      </c>
      <c r="F1108">
        <v>100</v>
      </c>
      <c r="G1108" s="2" t="s">
        <v>87</v>
      </c>
      <c r="H1108" s="2" t="s">
        <v>12</v>
      </c>
      <c r="I1108">
        <v>12</v>
      </c>
      <c r="J1108" s="2" t="s">
        <v>88</v>
      </c>
      <c r="K1108" s="2">
        <f>IF(ISNUMBER(AVERAGEIFS(ObservedSpeciesData!K$2:K$4955,ObservedSpeciesData!$A$2:$A$4955,$A1108,ObservedSpeciesData!$D$2:$D$4955,$D1108)),AVERAGEIFS(ObservedSpeciesData!K$2:K$4955,ObservedSpeciesData!$A$2:$A$4955,$A1108,ObservedSpeciesData!$D$2:$D$4955,$D1108),"")</f>
        <v>90</v>
      </c>
      <c r="L1108" s="26">
        <f>IF(ISNUMBER(AVERAGEIFS(ObservedSpeciesData!L$2:L$4955,ObservedSpeciesData!$A$2:$A$4955,$A1108,ObservedSpeciesData!$D$2:$D$4955,$D1108)),AVERAGEIFS(ObservedSpeciesData!L$2:L$4955,ObservedSpeciesData!$A$2:$A$4955,$A1108,ObservedSpeciesData!$D$2:$D$4955,$D1108),"")</f>
        <v>2877.3333333333335</v>
      </c>
      <c r="M1108" s="23">
        <f>IF(ISNUMBER(AVERAGEIFS(ObservedSpeciesData!M$2:M$4955,ObservedSpeciesData!$A$2:$A$4955,$A1108,ObservedSpeciesData!$D$2:$D$4955,$D1108)),AVERAGEIFS(ObservedSpeciesData!M$2:M$4955,ObservedSpeciesData!$A$2:$A$4955,$A1108,ObservedSpeciesData!$D$2:$D$4955,$D1108),"")</f>
        <v>287.73333333333335</v>
      </c>
      <c r="N1108" s="23" t="str">
        <f>IF(ISNUMBER(AVERAGEIFS(ObservedSpeciesData!N$2:N$4955,ObservedSpeciesData!$A$2:$A$4955,$A1108,ObservedSpeciesData!$D$2:$D$4955,$D1108)),AVERAGEIFS(ObservedSpeciesData!N$2:N$4955,ObservedSpeciesData!$A$2:$A$4955,$A1108,ObservedSpeciesData!$D$2:$D$4955,$D1108),"")</f>
        <v/>
      </c>
      <c r="O1108" s="23" t="str">
        <f>IF(ISNUMBER(AVERAGEIFS(ObservedSpeciesData!O$2:O$4955,ObservedSpeciesData!$A$2:$A$4955,$A1108,ObservedSpeciesData!$D$2:$D$4955,$D1108)),AVERAGEIFS(ObservedSpeciesData!O$2:O$4955,ObservedSpeciesData!$A$2:$A$4955,$A1108,ObservedSpeciesData!$D$2:$D$4955,$D1108),"")</f>
        <v/>
      </c>
      <c r="P1108" s="23" t="str">
        <f>IF(ISNUMBER(AVERAGEIFS(ObservedSpeciesData!P$2:P$4955,ObservedSpeciesData!$A$2:$A$4955,$A1108,ObservedSpeciesData!$C$2:$C$4955,$C1108,ObservedSpeciesData!$D$2:$D$4955,$D1108)),AVERAGEIFS(ObservedSpeciesData!P$2:P$4955,ObservedSpeciesData!$A$2:$A$4955,$A1108,ObservedSpeciesData!$C$2:$C$4955,$C1108,ObservedSpeciesData!$D$2:$D$4955,$D1108),"")</f>
        <v/>
      </c>
      <c r="Q1108" s="23"/>
      <c r="R1108" s="25" t="str">
        <f>IF(ISNUMBER(AVERAGEIFS(ObservedSpeciesData!R$2:R$4955,ObservedSpeciesData!$A$2:$A$4955,$A1108,ObservedSpeciesData!$D$2:$D$4955,$D1108)),AVERAGEIFS(ObservedSpeciesData!R$2:R$4955,ObservedSpeciesData!$A$2:$A$4955,$A1108,ObservedSpeciesData!$D$2:$D$4955,$D1108),"")</f>
        <v/>
      </c>
      <c r="S1108" s="25" t="str">
        <f>IF(ISNUMBER(AVERAGEIFS(ObservedSpeciesData!S$2:S$4955,ObservedSpeciesData!$A$2:$A$4955,$A1108,ObservedSpeciesData!$D$2:$D$4955,$D1108)),AVERAGEIFS(ObservedSpeciesData!S$2:S$4955,ObservedSpeciesData!$A$2:$A$4955,$A1108,ObservedSpeciesData!$D$2:$D$4955,$D1108),"")</f>
        <v/>
      </c>
      <c r="T1108" s="23" t="str">
        <f>IF(ISNUMBER(AVERAGEIFS(ObservedSpeciesData!T$2:T$4955,ObservedSpeciesData!$A$2:$A$4955,$A1108,ObservedSpeciesData!$D$2:$D$4955,$D1108)),AVERAGEIFS(ObservedSpeciesData!T$2:T$4955,ObservedSpeciesData!$A$2:$A$4955,$A1108,ObservedSpeciesData!$D$2:$D$4955,$D1108),"")</f>
        <v/>
      </c>
      <c r="U1108" s="24" t="str">
        <f>IF(ISNUMBER(AVERAGEIFS(ObservedSpeciesData!U$2:U$4955,ObservedSpeciesData!$A$2:$A$4955,$A1108,ObservedSpeciesData!$C$2:$C$4955,$C1108,ObservedSpeciesData!$D$2:$D$4955,$D1108)),AVERAGEIFS(ObservedSpeciesData!U$2:U$4955,ObservedSpeciesData!$A$2:$A$4955,$A1108,ObservedSpeciesData!$C$2:$C$4955,$C1108,ObservedSpeciesData!$D$2:$D$4955,$D1108),"")</f>
        <v/>
      </c>
      <c r="V1108" s="23" t="str">
        <f>IF(ISNUMBER(AVERAGEIFS(ObservedSpeciesData!V$2:V$4955,ObservedSpeciesData!$A$2:$A$4955,$A1108,ObservedSpeciesData!$D$2:$D$4955,$D1108)),AVERAGEIFS(ObservedSpeciesData!V$2:V$4955,ObservedSpeciesData!$A$2:$A$4955,$A1108,ObservedSpeciesData!$D$2:$D$4955,$D1108),"")</f>
        <v/>
      </c>
      <c r="W1108" s="23" t="str">
        <f>IF(ISNUMBER(AVERAGEIFS(ObservedSpeciesData!W$2:W$4955,ObservedSpeciesData!$A$2:$A$4955,$A1108,ObservedSpeciesData!$D$2:$D$4955,$D1108)),AVERAGEIFS(ObservedSpeciesData!W$2:W$4955,ObservedSpeciesData!$A$2:$A$4955,$A1108,ObservedSpeciesData!$D$2:$D$4955,$D1108),"")</f>
        <v/>
      </c>
      <c r="X1108" s="23" t="str">
        <f>IF(ISNUMBER(AVERAGEIFS(ObservedSpeciesData!X$2:X$4955,ObservedSpeciesData!$A$2:$A$4955,$A1108,ObservedSpeciesData!$D$2:$D$4955,$D1108)),AVERAGEIFS(ObservedSpeciesData!X$2:X$4955,ObservedSpeciesData!$A$2:$A$4955,$A1108,ObservedSpeciesData!$D$2:$D$4955,$D1108),"")</f>
        <v/>
      </c>
      <c r="Y1108" s="23" t="str">
        <f>IF(ISNUMBER(AVERAGEIFS(ObservedSpeciesData!Y$2:Y$4955,ObservedSpeciesData!$A$2:$A$4955,$A1108,ObservedSpeciesData!$D$2:$D$4955,$D1108)),AVERAGEIFS(ObservedSpeciesData!Y$2:Y$4955,ObservedSpeciesData!$A$2:$A$4955,$A1108,ObservedSpeciesData!$D$2:$D$4955,$D1108),"")</f>
        <v/>
      </c>
      <c r="Z1108" s="23" t="str">
        <f>IF(ISNUMBER(AVERAGEIFS(ObservedSpeciesData!Z$2:Z$4955,ObservedSpeciesData!$A$2:$A$4955,$A1108,ObservedSpeciesData!$D$2:$D$4955,$D1108)),AVERAGEIFS(ObservedSpeciesData!Z$2:Z$4955,ObservedSpeciesData!$A$2:$A$4955,$A1108,ObservedSpeciesData!$D$2:$D$4955,$D1108),"")</f>
        <v/>
      </c>
      <c r="AA1108" s="23" t="str">
        <f>IF(ISNUMBER(AVERAGEIFS(ObservedSpeciesData!AA$2:AA$4955,ObservedSpeciesData!$A$2:$A$4955,$A1108,ObservedSpeciesData!$D$2:$D$4955,$D1108)),AVERAGEIFS(ObservedSpeciesData!AA$2:AA$4955,ObservedSpeciesData!$A$2:$A$4955,$A1108,ObservedSpeciesData!$D$2:$D$4955,$D1108),"")</f>
        <v/>
      </c>
      <c r="AB1108" s="24" t="str">
        <f>IF(ISNUMBER(AVERAGEIFS(ObservedSpeciesData!AB$2:AB$4955,ObservedSpeciesData!$A$2:$A$4955,$A1108,ObservedSpeciesData!$D$2:$D$4955,$D1108)),AVERAGEIFS(ObservedSpeciesData!AB$2:AB$4955,ObservedSpeciesData!$A$2:$A$4955,$A1108,ObservedSpeciesData!$D$2:$D$4955,$D1108),"")</f>
        <v/>
      </c>
      <c r="AC1108" s="24" t="str">
        <f>IF(ISNUMBER(AVERAGEIFS(ObservedSpeciesData!AC$2:AC$4955,ObservedSpeciesData!$A$2:$A$4955,$A1108,ObservedSpeciesData!$D$2:$D$4955,$D1108)),AVERAGEIFS(ObservedSpeciesData!AC$2:AC$4955,ObservedSpeciesData!$A$2:$A$4955,$A1108,ObservedSpeciesData!$D$2:$D$4955,$D1108),"")</f>
        <v/>
      </c>
      <c r="AD1108" s="23" t="str">
        <f>IF(ISNUMBER(AVERAGEIFS(ObservedSpeciesData!AD$2:AD$4955,ObservedSpeciesData!$A$2:$A$4955,$A1108,ObservedSpeciesData!$D$2:$D$4955,$D1108)),AVERAGEIFS(ObservedSpeciesData!AD$2:AD$4955,ObservedSpeciesData!$A$2:$A$4955,$A1108,ObservedSpeciesData!$D$2:$D$4955,$D1108),"")</f>
        <v/>
      </c>
      <c r="AE1108" s="24" t="str">
        <f>IF(ISNUMBER(AVERAGEIFS(ObservedSpeciesData!AE$2:AE$4955,ObservedSpeciesData!$A$2:$A$4955,$A1108,ObservedSpeciesData!$D$2:$D$4955,$D1108)),AVERAGEIFS(ObservedSpeciesData!AE$2:AE$4955,ObservedSpeciesData!$A$2:$A$4955,$A1108,ObservedSpeciesData!$D$2:$D$4955,$D1108),"")</f>
        <v/>
      </c>
      <c r="AF1108" s="23"/>
      <c r="AG1108" s="24"/>
      <c r="AH1108" s="23" t="str">
        <f>IF(ISNUMBER(AVERAGEIFS(ObservedSpeciesData!AH$2:AH$4955,ObservedSpeciesData!$A$2:$A$4955,$A1108,ObservedSpeciesData!$D$2:$D$4955,$D1108)),AVERAGEIFS(ObservedSpeciesData!AH$2:AH$4955,ObservedSpeciesData!$A$2:$A$4955,$A1108,ObservedSpeciesData!$D$2:$D$4955,$D1108),"")</f>
        <v/>
      </c>
      <c r="AI1108" s="23" t="str">
        <f>IF(ISNUMBER(AVERAGEIFS(ObservedSpeciesData!AI$2:AI$4955,ObservedSpeciesData!$A$2:$A$4955,$A1108,ObservedSpeciesData!$C$2:$C$4955,$C1108,ObservedSpeciesData!$D$2:$D$4955,$D1108)),AVERAGEIFS(ObservedSpeciesData!AI$2:AI$4955,ObservedSpeciesData!$A$2:$A$4955,$A1108,ObservedSpeciesData!$C$2:$C$4955,$C1108,ObservedSpeciesData!$D$2:$D$4955,$D1108),"")</f>
        <v/>
      </c>
      <c r="AJ1108" s="2">
        <f>COUNTIFS(ObservedSpeciesData!$A$2:$A$828,$A1108,ObservedSpeciesData!$D$2:$D$828,$D1108)</f>
        <v>0</v>
      </c>
      <c r="AK1108" s="2">
        <f t="shared" si="17"/>
        <v>1</v>
      </c>
    </row>
    <row r="1109" spans="1:37" x14ac:dyDescent="0.25">
      <c r="A1109" s="14" t="s">
        <v>93</v>
      </c>
      <c r="B1109" t="s">
        <v>80</v>
      </c>
      <c r="C1109" t="s">
        <v>90</v>
      </c>
      <c r="D1109" s="13">
        <v>42418</v>
      </c>
      <c r="E1109">
        <v>1</v>
      </c>
      <c r="F1109">
        <v>200</v>
      </c>
      <c r="G1109" s="2" t="s">
        <v>87</v>
      </c>
      <c r="H1109" s="2" t="s">
        <v>12</v>
      </c>
      <c r="I1109">
        <v>12</v>
      </c>
      <c r="J1109" s="2" t="s">
        <v>88</v>
      </c>
      <c r="K1109" s="2">
        <f>IF(ISNUMBER(AVERAGEIFS(ObservedSpeciesData!K$2:K$4955,ObservedSpeciesData!$A$2:$A$4955,$A1109,ObservedSpeciesData!$D$2:$D$4955,$D1109)),AVERAGEIFS(ObservedSpeciesData!K$2:K$4955,ObservedSpeciesData!$A$2:$A$4955,$A1109,ObservedSpeciesData!$D$2:$D$4955,$D1109),"")</f>
        <v>180</v>
      </c>
      <c r="L1109" s="26">
        <f>IF(ISNUMBER(AVERAGEIFS(ObservedSpeciesData!L$2:L$4955,ObservedSpeciesData!$A$2:$A$4955,$A1109,ObservedSpeciesData!$D$2:$D$4955,$D1109)),AVERAGEIFS(ObservedSpeciesData!L$2:L$4955,ObservedSpeciesData!$A$2:$A$4955,$A1109,ObservedSpeciesData!$D$2:$D$4955,$D1109),"")</f>
        <v>2939</v>
      </c>
      <c r="M1109" s="23">
        <f>IF(ISNUMBER(AVERAGEIFS(ObservedSpeciesData!M$2:M$4955,ObservedSpeciesData!$A$2:$A$4955,$A1109,ObservedSpeciesData!$D$2:$D$4955,$D1109)),AVERAGEIFS(ObservedSpeciesData!M$2:M$4955,ObservedSpeciesData!$A$2:$A$4955,$A1109,ObservedSpeciesData!$D$2:$D$4955,$D1109),"")</f>
        <v>293.90000000000003</v>
      </c>
      <c r="N1109" s="23" t="str">
        <f>IF(ISNUMBER(AVERAGEIFS(ObservedSpeciesData!N$2:N$4955,ObservedSpeciesData!$A$2:$A$4955,$A1109,ObservedSpeciesData!$D$2:$D$4955,$D1109)),AVERAGEIFS(ObservedSpeciesData!N$2:N$4955,ObservedSpeciesData!$A$2:$A$4955,$A1109,ObservedSpeciesData!$D$2:$D$4955,$D1109),"")</f>
        <v/>
      </c>
      <c r="O1109" s="23" t="str">
        <f>IF(ISNUMBER(AVERAGEIFS(ObservedSpeciesData!O$2:O$4955,ObservedSpeciesData!$A$2:$A$4955,$A1109,ObservedSpeciesData!$D$2:$D$4955,$D1109)),AVERAGEIFS(ObservedSpeciesData!O$2:O$4955,ObservedSpeciesData!$A$2:$A$4955,$A1109,ObservedSpeciesData!$D$2:$D$4955,$D1109),"")</f>
        <v/>
      </c>
      <c r="P1109" s="23" t="str">
        <f>IF(ISNUMBER(AVERAGEIFS(ObservedSpeciesData!P$2:P$4955,ObservedSpeciesData!$A$2:$A$4955,$A1109,ObservedSpeciesData!$C$2:$C$4955,$C1109,ObservedSpeciesData!$D$2:$D$4955,$D1109)),AVERAGEIFS(ObservedSpeciesData!P$2:P$4955,ObservedSpeciesData!$A$2:$A$4955,$A1109,ObservedSpeciesData!$C$2:$C$4955,$C1109,ObservedSpeciesData!$D$2:$D$4955,$D1109),"")</f>
        <v/>
      </c>
      <c r="Q1109" s="23"/>
      <c r="R1109" s="25" t="str">
        <f>IF(ISNUMBER(AVERAGEIFS(ObservedSpeciesData!R$2:R$4955,ObservedSpeciesData!$A$2:$A$4955,$A1109,ObservedSpeciesData!$D$2:$D$4955,$D1109)),AVERAGEIFS(ObservedSpeciesData!R$2:R$4955,ObservedSpeciesData!$A$2:$A$4955,$A1109,ObservedSpeciesData!$D$2:$D$4955,$D1109),"")</f>
        <v/>
      </c>
      <c r="S1109" s="25" t="str">
        <f>IF(ISNUMBER(AVERAGEIFS(ObservedSpeciesData!S$2:S$4955,ObservedSpeciesData!$A$2:$A$4955,$A1109,ObservedSpeciesData!$D$2:$D$4955,$D1109)),AVERAGEIFS(ObservedSpeciesData!S$2:S$4955,ObservedSpeciesData!$A$2:$A$4955,$A1109,ObservedSpeciesData!$D$2:$D$4955,$D1109),"")</f>
        <v/>
      </c>
      <c r="T1109" s="23" t="str">
        <f>IF(ISNUMBER(AVERAGEIFS(ObservedSpeciesData!T$2:T$4955,ObservedSpeciesData!$A$2:$A$4955,$A1109,ObservedSpeciesData!$D$2:$D$4955,$D1109)),AVERAGEIFS(ObservedSpeciesData!T$2:T$4955,ObservedSpeciesData!$A$2:$A$4955,$A1109,ObservedSpeciesData!$D$2:$D$4955,$D1109),"")</f>
        <v/>
      </c>
      <c r="U1109" s="24" t="str">
        <f>IF(ISNUMBER(AVERAGEIFS(ObservedSpeciesData!U$2:U$4955,ObservedSpeciesData!$A$2:$A$4955,$A1109,ObservedSpeciesData!$C$2:$C$4955,$C1109,ObservedSpeciesData!$D$2:$D$4955,$D1109)),AVERAGEIFS(ObservedSpeciesData!U$2:U$4955,ObservedSpeciesData!$A$2:$A$4955,$A1109,ObservedSpeciesData!$C$2:$C$4955,$C1109,ObservedSpeciesData!$D$2:$D$4955,$D1109),"")</f>
        <v/>
      </c>
      <c r="V1109" s="23" t="str">
        <f>IF(ISNUMBER(AVERAGEIFS(ObservedSpeciesData!V$2:V$4955,ObservedSpeciesData!$A$2:$A$4955,$A1109,ObservedSpeciesData!$D$2:$D$4955,$D1109)),AVERAGEIFS(ObservedSpeciesData!V$2:V$4955,ObservedSpeciesData!$A$2:$A$4955,$A1109,ObservedSpeciesData!$D$2:$D$4955,$D1109),"")</f>
        <v/>
      </c>
      <c r="W1109" s="23" t="str">
        <f>IF(ISNUMBER(AVERAGEIFS(ObservedSpeciesData!W$2:W$4955,ObservedSpeciesData!$A$2:$A$4955,$A1109,ObservedSpeciesData!$D$2:$D$4955,$D1109)),AVERAGEIFS(ObservedSpeciesData!W$2:W$4955,ObservedSpeciesData!$A$2:$A$4955,$A1109,ObservedSpeciesData!$D$2:$D$4955,$D1109),"")</f>
        <v/>
      </c>
      <c r="X1109" s="23" t="str">
        <f>IF(ISNUMBER(AVERAGEIFS(ObservedSpeciesData!X$2:X$4955,ObservedSpeciesData!$A$2:$A$4955,$A1109,ObservedSpeciesData!$D$2:$D$4955,$D1109)),AVERAGEIFS(ObservedSpeciesData!X$2:X$4955,ObservedSpeciesData!$A$2:$A$4955,$A1109,ObservedSpeciesData!$D$2:$D$4955,$D1109),"")</f>
        <v/>
      </c>
      <c r="Y1109" s="23" t="str">
        <f>IF(ISNUMBER(AVERAGEIFS(ObservedSpeciesData!Y$2:Y$4955,ObservedSpeciesData!$A$2:$A$4955,$A1109,ObservedSpeciesData!$D$2:$D$4955,$D1109)),AVERAGEIFS(ObservedSpeciesData!Y$2:Y$4955,ObservedSpeciesData!$A$2:$A$4955,$A1109,ObservedSpeciesData!$D$2:$D$4955,$D1109),"")</f>
        <v/>
      </c>
      <c r="Z1109" s="23" t="str">
        <f>IF(ISNUMBER(AVERAGEIFS(ObservedSpeciesData!Z$2:Z$4955,ObservedSpeciesData!$A$2:$A$4955,$A1109,ObservedSpeciesData!$D$2:$D$4955,$D1109)),AVERAGEIFS(ObservedSpeciesData!Z$2:Z$4955,ObservedSpeciesData!$A$2:$A$4955,$A1109,ObservedSpeciesData!$D$2:$D$4955,$D1109),"")</f>
        <v/>
      </c>
      <c r="AA1109" s="23" t="str">
        <f>IF(ISNUMBER(AVERAGEIFS(ObservedSpeciesData!AA$2:AA$4955,ObservedSpeciesData!$A$2:$A$4955,$A1109,ObservedSpeciesData!$D$2:$D$4955,$D1109)),AVERAGEIFS(ObservedSpeciesData!AA$2:AA$4955,ObservedSpeciesData!$A$2:$A$4955,$A1109,ObservedSpeciesData!$D$2:$D$4955,$D1109),"")</f>
        <v/>
      </c>
      <c r="AB1109" s="24" t="str">
        <f>IF(ISNUMBER(AVERAGEIFS(ObservedSpeciesData!AB$2:AB$4955,ObservedSpeciesData!$A$2:$A$4955,$A1109,ObservedSpeciesData!$D$2:$D$4955,$D1109)),AVERAGEIFS(ObservedSpeciesData!AB$2:AB$4955,ObservedSpeciesData!$A$2:$A$4955,$A1109,ObservedSpeciesData!$D$2:$D$4955,$D1109),"")</f>
        <v/>
      </c>
      <c r="AC1109" s="24" t="str">
        <f>IF(ISNUMBER(AVERAGEIFS(ObservedSpeciesData!AC$2:AC$4955,ObservedSpeciesData!$A$2:$A$4955,$A1109,ObservedSpeciesData!$D$2:$D$4955,$D1109)),AVERAGEIFS(ObservedSpeciesData!AC$2:AC$4955,ObservedSpeciesData!$A$2:$A$4955,$A1109,ObservedSpeciesData!$D$2:$D$4955,$D1109),"")</f>
        <v/>
      </c>
      <c r="AD1109" s="23" t="str">
        <f>IF(ISNUMBER(AVERAGEIFS(ObservedSpeciesData!AD$2:AD$4955,ObservedSpeciesData!$A$2:$A$4955,$A1109,ObservedSpeciesData!$D$2:$D$4955,$D1109)),AVERAGEIFS(ObservedSpeciesData!AD$2:AD$4955,ObservedSpeciesData!$A$2:$A$4955,$A1109,ObservedSpeciesData!$D$2:$D$4955,$D1109),"")</f>
        <v/>
      </c>
      <c r="AE1109" s="24" t="str">
        <f>IF(ISNUMBER(AVERAGEIFS(ObservedSpeciesData!AE$2:AE$4955,ObservedSpeciesData!$A$2:$A$4955,$A1109,ObservedSpeciesData!$D$2:$D$4955,$D1109)),AVERAGEIFS(ObservedSpeciesData!AE$2:AE$4955,ObservedSpeciesData!$A$2:$A$4955,$A1109,ObservedSpeciesData!$D$2:$D$4955,$D1109),"")</f>
        <v/>
      </c>
      <c r="AF1109" s="23"/>
      <c r="AG1109" s="24"/>
      <c r="AH1109" s="23" t="str">
        <f>IF(ISNUMBER(AVERAGEIFS(ObservedSpeciesData!AH$2:AH$4955,ObservedSpeciesData!$A$2:$A$4955,$A1109,ObservedSpeciesData!$D$2:$D$4955,$D1109)),AVERAGEIFS(ObservedSpeciesData!AH$2:AH$4955,ObservedSpeciesData!$A$2:$A$4955,$A1109,ObservedSpeciesData!$D$2:$D$4955,$D1109),"")</f>
        <v/>
      </c>
      <c r="AI1109" s="23" t="str">
        <f>IF(ISNUMBER(AVERAGEIFS(ObservedSpeciesData!AI$2:AI$4955,ObservedSpeciesData!$A$2:$A$4955,$A1109,ObservedSpeciesData!$C$2:$C$4955,$C1109,ObservedSpeciesData!$D$2:$D$4955,$D1109)),AVERAGEIFS(ObservedSpeciesData!AI$2:AI$4955,ObservedSpeciesData!$A$2:$A$4955,$A1109,ObservedSpeciesData!$C$2:$C$4955,$C1109,ObservedSpeciesData!$D$2:$D$4955,$D1109),"")</f>
        <v/>
      </c>
      <c r="AJ1109" s="2">
        <f>COUNTIFS(ObservedSpeciesData!$A$2:$A$828,$A1109,ObservedSpeciesData!$D$2:$D$828,$D1109)</f>
        <v>0</v>
      </c>
      <c r="AK1109" s="2">
        <f t="shared" si="17"/>
        <v>1</v>
      </c>
    </row>
    <row r="1110" spans="1:37" x14ac:dyDescent="0.25">
      <c r="A1110" s="14" t="s">
        <v>92</v>
      </c>
      <c r="B1110" t="s">
        <v>80</v>
      </c>
      <c r="C1110" t="s">
        <v>90</v>
      </c>
      <c r="D1110" s="13">
        <v>42418</v>
      </c>
      <c r="E1110">
        <v>1</v>
      </c>
      <c r="F1110">
        <v>350</v>
      </c>
      <c r="G1110" s="2" t="s">
        <v>87</v>
      </c>
      <c r="H1110" s="2" t="s">
        <v>12</v>
      </c>
      <c r="I1110">
        <v>12</v>
      </c>
      <c r="J1110" s="2" t="s">
        <v>88</v>
      </c>
      <c r="K1110" s="2">
        <f>IF(ISNUMBER(AVERAGEIFS(ObservedSpeciesData!K$2:K$4955,ObservedSpeciesData!$A$2:$A$4955,$A1110,ObservedSpeciesData!$D$2:$D$4955,$D1110)),AVERAGEIFS(ObservedSpeciesData!K$2:K$4955,ObservedSpeciesData!$A$2:$A$4955,$A1110,ObservedSpeciesData!$D$2:$D$4955,$D1110),"")</f>
        <v>315</v>
      </c>
      <c r="L1110" s="26">
        <f>IF(ISNUMBER(AVERAGEIFS(ObservedSpeciesData!L$2:L$4955,ObservedSpeciesData!$A$2:$A$4955,$A1110,ObservedSpeciesData!$D$2:$D$4955,$D1110)),AVERAGEIFS(ObservedSpeciesData!L$2:L$4955,ObservedSpeciesData!$A$2:$A$4955,$A1110,ObservedSpeciesData!$D$2:$D$4955,$D1110),"")</f>
        <v>3148.6666666666665</v>
      </c>
      <c r="M1110" s="23">
        <f>IF(ISNUMBER(AVERAGEIFS(ObservedSpeciesData!M$2:M$4955,ObservedSpeciesData!$A$2:$A$4955,$A1110,ObservedSpeciesData!$D$2:$D$4955,$D1110)),AVERAGEIFS(ObservedSpeciesData!M$2:M$4955,ObservedSpeciesData!$A$2:$A$4955,$A1110,ObservedSpeciesData!$D$2:$D$4955,$D1110),"")</f>
        <v>314.86666666666667</v>
      </c>
      <c r="N1110" s="23" t="str">
        <f>IF(ISNUMBER(AVERAGEIFS(ObservedSpeciesData!N$2:N$4955,ObservedSpeciesData!$A$2:$A$4955,$A1110,ObservedSpeciesData!$D$2:$D$4955,$D1110)),AVERAGEIFS(ObservedSpeciesData!N$2:N$4955,ObservedSpeciesData!$A$2:$A$4955,$A1110,ObservedSpeciesData!$D$2:$D$4955,$D1110),"")</f>
        <v/>
      </c>
      <c r="O1110" s="23" t="str">
        <f>IF(ISNUMBER(AVERAGEIFS(ObservedSpeciesData!O$2:O$4955,ObservedSpeciesData!$A$2:$A$4955,$A1110,ObservedSpeciesData!$D$2:$D$4955,$D1110)),AVERAGEIFS(ObservedSpeciesData!O$2:O$4955,ObservedSpeciesData!$A$2:$A$4955,$A1110,ObservedSpeciesData!$D$2:$D$4955,$D1110),"")</f>
        <v/>
      </c>
      <c r="P1110" s="23" t="str">
        <f>IF(ISNUMBER(AVERAGEIFS(ObservedSpeciesData!P$2:P$4955,ObservedSpeciesData!$A$2:$A$4955,$A1110,ObservedSpeciesData!$C$2:$C$4955,$C1110,ObservedSpeciesData!$D$2:$D$4955,$D1110)),AVERAGEIFS(ObservedSpeciesData!P$2:P$4955,ObservedSpeciesData!$A$2:$A$4955,$A1110,ObservedSpeciesData!$C$2:$C$4955,$C1110,ObservedSpeciesData!$D$2:$D$4955,$D1110),"")</f>
        <v/>
      </c>
      <c r="Q1110" s="23"/>
      <c r="R1110" s="25" t="str">
        <f>IF(ISNUMBER(AVERAGEIFS(ObservedSpeciesData!R$2:R$4955,ObservedSpeciesData!$A$2:$A$4955,$A1110,ObservedSpeciesData!$D$2:$D$4955,$D1110)),AVERAGEIFS(ObservedSpeciesData!R$2:R$4955,ObservedSpeciesData!$A$2:$A$4955,$A1110,ObservedSpeciesData!$D$2:$D$4955,$D1110),"")</f>
        <v/>
      </c>
      <c r="S1110" s="25" t="str">
        <f>IF(ISNUMBER(AVERAGEIFS(ObservedSpeciesData!S$2:S$4955,ObservedSpeciesData!$A$2:$A$4955,$A1110,ObservedSpeciesData!$D$2:$D$4955,$D1110)),AVERAGEIFS(ObservedSpeciesData!S$2:S$4955,ObservedSpeciesData!$A$2:$A$4955,$A1110,ObservedSpeciesData!$D$2:$D$4955,$D1110),"")</f>
        <v/>
      </c>
      <c r="T1110" s="23" t="str">
        <f>IF(ISNUMBER(AVERAGEIFS(ObservedSpeciesData!T$2:T$4955,ObservedSpeciesData!$A$2:$A$4955,$A1110,ObservedSpeciesData!$D$2:$D$4955,$D1110)),AVERAGEIFS(ObservedSpeciesData!T$2:T$4955,ObservedSpeciesData!$A$2:$A$4955,$A1110,ObservedSpeciesData!$D$2:$D$4955,$D1110),"")</f>
        <v/>
      </c>
      <c r="U1110" s="24" t="str">
        <f>IF(ISNUMBER(AVERAGEIFS(ObservedSpeciesData!U$2:U$4955,ObservedSpeciesData!$A$2:$A$4955,$A1110,ObservedSpeciesData!$C$2:$C$4955,$C1110,ObservedSpeciesData!$D$2:$D$4955,$D1110)),AVERAGEIFS(ObservedSpeciesData!U$2:U$4955,ObservedSpeciesData!$A$2:$A$4955,$A1110,ObservedSpeciesData!$C$2:$C$4955,$C1110,ObservedSpeciesData!$D$2:$D$4955,$D1110),"")</f>
        <v/>
      </c>
      <c r="V1110" s="23" t="str">
        <f>IF(ISNUMBER(AVERAGEIFS(ObservedSpeciesData!V$2:V$4955,ObservedSpeciesData!$A$2:$A$4955,$A1110,ObservedSpeciesData!$D$2:$D$4955,$D1110)),AVERAGEIFS(ObservedSpeciesData!V$2:V$4955,ObservedSpeciesData!$A$2:$A$4955,$A1110,ObservedSpeciesData!$D$2:$D$4955,$D1110),"")</f>
        <v/>
      </c>
      <c r="W1110" s="23" t="str">
        <f>IF(ISNUMBER(AVERAGEIFS(ObservedSpeciesData!W$2:W$4955,ObservedSpeciesData!$A$2:$A$4955,$A1110,ObservedSpeciesData!$D$2:$D$4955,$D1110)),AVERAGEIFS(ObservedSpeciesData!W$2:W$4955,ObservedSpeciesData!$A$2:$A$4955,$A1110,ObservedSpeciesData!$D$2:$D$4955,$D1110),"")</f>
        <v/>
      </c>
      <c r="X1110" s="23" t="str">
        <f>IF(ISNUMBER(AVERAGEIFS(ObservedSpeciesData!X$2:X$4955,ObservedSpeciesData!$A$2:$A$4955,$A1110,ObservedSpeciesData!$D$2:$D$4955,$D1110)),AVERAGEIFS(ObservedSpeciesData!X$2:X$4955,ObservedSpeciesData!$A$2:$A$4955,$A1110,ObservedSpeciesData!$D$2:$D$4955,$D1110),"")</f>
        <v/>
      </c>
      <c r="Y1110" s="23" t="str">
        <f>IF(ISNUMBER(AVERAGEIFS(ObservedSpeciesData!Y$2:Y$4955,ObservedSpeciesData!$A$2:$A$4955,$A1110,ObservedSpeciesData!$D$2:$D$4955,$D1110)),AVERAGEIFS(ObservedSpeciesData!Y$2:Y$4955,ObservedSpeciesData!$A$2:$A$4955,$A1110,ObservedSpeciesData!$D$2:$D$4955,$D1110),"")</f>
        <v/>
      </c>
      <c r="Z1110" s="23" t="str">
        <f>IF(ISNUMBER(AVERAGEIFS(ObservedSpeciesData!Z$2:Z$4955,ObservedSpeciesData!$A$2:$A$4955,$A1110,ObservedSpeciesData!$D$2:$D$4955,$D1110)),AVERAGEIFS(ObservedSpeciesData!Z$2:Z$4955,ObservedSpeciesData!$A$2:$A$4955,$A1110,ObservedSpeciesData!$D$2:$D$4955,$D1110),"")</f>
        <v/>
      </c>
      <c r="AA1110" s="23" t="str">
        <f>IF(ISNUMBER(AVERAGEIFS(ObservedSpeciesData!AA$2:AA$4955,ObservedSpeciesData!$A$2:$A$4955,$A1110,ObservedSpeciesData!$D$2:$D$4955,$D1110)),AVERAGEIFS(ObservedSpeciesData!AA$2:AA$4955,ObservedSpeciesData!$A$2:$A$4955,$A1110,ObservedSpeciesData!$D$2:$D$4955,$D1110),"")</f>
        <v/>
      </c>
      <c r="AB1110" s="24" t="str">
        <f>IF(ISNUMBER(AVERAGEIFS(ObservedSpeciesData!AB$2:AB$4955,ObservedSpeciesData!$A$2:$A$4955,$A1110,ObservedSpeciesData!$D$2:$D$4955,$D1110)),AVERAGEIFS(ObservedSpeciesData!AB$2:AB$4955,ObservedSpeciesData!$A$2:$A$4955,$A1110,ObservedSpeciesData!$D$2:$D$4955,$D1110),"")</f>
        <v/>
      </c>
      <c r="AC1110" s="24" t="str">
        <f>IF(ISNUMBER(AVERAGEIFS(ObservedSpeciesData!AC$2:AC$4955,ObservedSpeciesData!$A$2:$A$4955,$A1110,ObservedSpeciesData!$D$2:$D$4955,$D1110)),AVERAGEIFS(ObservedSpeciesData!AC$2:AC$4955,ObservedSpeciesData!$A$2:$A$4955,$A1110,ObservedSpeciesData!$D$2:$D$4955,$D1110),"")</f>
        <v/>
      </c>
      <c r="AD1110" s="23" t="str">
        <f>IF(ISNUMBER(AVERAGEIFS(ObservedSpeciesData!AD$2:AD$4955,ObservedSpeciesData!$A$2:$A$4955,$A1110,ObservedSpeciesData!$D$2:$D$4955,$D1110)),AVERAGEIFS(ObservedSpeciesData!AD$2:AD$4955,ObservedSpeciesData!$A$2:$A$4955,$A1110,ObservedSpeciesData!$D$2:$D$4955,$D1110),"")</f>
        <v/>
      </c>
      <c r="AE1110" s="24" t="str">
        <f>IF(ISNUMBER(AVERAGEIFS(ObservedSpeciesData!AE$2:AE$4955,ObservedSpeciesData!$A$2:$A$4955,$A1110,ObservedSpeciesData!$D$2:$D$4955,$D1110)),AVERAGEIFS(ObservedSpeciesData!AE$2:AE$4955,ObservedSpeciesData!$A$2:$A$4955,$A1110,ObservedSpeciesData!$D$2:$D$4955,$D1110),"")</f>
        <v/>
      </c>
      <c r="AF1110" s="23"/>
      <c r="AG1110" s="24"/>
      <c r="AH1110" s="23" t="str">
        <f>IF(ISNUMBER(AVERAGEIFS(ObservedSpeciesData!AH$2:AH$4955,ObservedSpeciesData!$A$2:$A$4955,$A1110,ObservedSpeciesData!$D$2:$D$4955,$D1110)),AVERAGEIFS(ObservedSpeciesData!AH$2:AH$4955,ObservedSpeciesData!$A$2:$A$4955,$A1110,ObservedSpeciesData!$D$2:$D$4955,$D1110),"")</f>
        <v/>
      </c>
      <c r="AI1110" s="23" t="str">
        <f>IF(ISNUMBER(AVERAGEIFS(ObservedSpeciesData!AI$2:AI$4955,ObservedSpeciesData!$A$2:$A$4955,$A1110,ObservedSpeciesData!$C$2:$C$4955,$C1110,ObservedSpeciesData!$D$2:$D$4955,$D1110)),AVERAGEIFS(ObservedSpeciesData!AI$2:AI$4955,ObservedSpeciesData!$A$2:$A$4955,$A1110,ObservedSpeciesData!$C$2:$C$4955,$C1110,ObservedSpeciesData!$D$2:$D$4955,$D1110),"")</f>
        <v/>
      </c>
      <c r="AJ1110" s="2">
        <f>COUNTIFS(ObservedSpeciesData!$A$2:$A$828,$A1110,ObservedSpeciesData!$D$2:$D$828,$D1110)</f>
        <v>0</v>
      </c>
      <c r="AK1110" s="2">
        <f t="shared" si="17"/>
        <v>1</v>
      </c>
    </row>
    <row r="1111" spans="1:37" x14ac:dyDescent="0.25">
      <c r="A1111" s="14" t="s">
        <v>91</v>
      </c>
      <c r="B1111" t="s">
        <v>80</v>
      </c>
      <c r="C1111" t="s">
        <v>90</v>
      </c>
      <c r="D1111" s="13">
        <v>42418</v>
      </c>
      <c r="E1111">
        <v>1</v>
      </c>
      <c r="F1111">
        <v>500</v>
      </c>
      <c r="G1111" s="2" t="s">
        <v>87</v>
      </c>
      <c r="H1111" s="2" t="s">
        <v>12</v>
      </c>
      <c r="I1111">
        <v>12</v>
      </c>
      <c r="J1111" s="2" t="s">
        <v>88</v>
      </c>
      <c r="K1111" s="2">
        <f>IF(ISNUMBER(AVERAGEIFS(ObservedSpeciesData!K$2:K$4955,ObservedSpeciesData!$A$2:$A$4955,$A1111,ObservedSpeciesData!$D$2:$D$4955,$D1111)),AVERAGEIFS(ObservedSpeciesData!K$2:K$4955,ObservedSpeciesData!$A$2:$A$4955,$A1111,ObservedSpeciesData!$D$2:$D$4955,$D1111),"")</f>
        <v>450</v>
      </c>
      <c r="L1111" s="26">
        <f>IF(ISNUMBER(AVERAGEIFS(ObservedSpeciesData!L$2:L$4955,ObservedSpeciesData!$A$2:$A$4955,$A1111,ObservedSpeciesData!$D$2:$D$4955,$D1111)),AVERAGEIFS(ObservedSpeciesData!L$2:L$4955,ObservedSpeciesData!$A$2:$A$4955,$A1111,ObservedSpeciesData!$D$2:$D$4955,$D1111),"")</f>
        <v>2889.6666666666665</v>
      </c>
      <c r="M1111" s="23">
        <f>IF(ISNUMBER(AVERAGEIFS(ObservedSpeciesData!M$2:M$4955,ObservedSpeciesData!$A$2:$A$4955,$A1111,ObservedSpeciesData!$D$2:$D$4955,$D1111)),AVERAGEIFS(ObservedSpeciesData!M$2:M$4955,ObservedSpeciesData!$A$2:$A$4955,$A1111,ObservedSpeciesData!$D$2:$D$4955,$D1111),"")</f>
        <v>288.9666666666667</v>
      </c>
      <c r="N1111" s="23" t="str">
        <f>IF(ISNUMBER(AVERAGEIFS(ObservedSpeciesData!N$2:N$4955,ObservedSpeciesData!$A$2:$A$4955,$A1111,ObservedSpeciesData!$D$2:$D$4955,$D1111)),AVERAGEIFS(ObservedSpeciesData!N$2:N$4955,ObservedSpeciesData!$A$2:$A$4955,$A1111,ObservedSpeciesData!$D$2:$D$4955,$D1111),"")</f>
        <v/>
      </c>
      <c r="O1111" s="23" t="str">
        <f>IF(ISNUMBER(AVERAGEIFS(ObservedSpeciesData!O$2:O$4955,ObservedSpeciesData!$A$2:$A$4955,$A1111,ObservedSpeciesData!$D$2:$D$4955,$D1111)),AVERAGEIFS(ObservedSpeciesData!O$2:O$4955,ObservedSpeciesData!$A$2:$A$4955,$A1111,ObservedSpeciesData!$D$2:$D$4955,$D1111),"")</f>
        <v/>
      </c>
      <c r="P1111" s="23" t="str">
        <f>IF(ISNUMBER(AVERAGEIFS(ObservedSpeciesData!P$2:P$4955,ObservedSpeciesData!$A$2:$A$4955,$A1111,ObservedSpeciesData!$C$2:$C$4955,$C1111,ObservedSpeciesData!$D$2:$D$4955,$D1111)),AVERAGEIFS(ObservedSpeciesData!P$2:P$4955,ObservedSpeciesData!$A$2:$A$4955,$A1111,ObservedSpeciesData!$C$2:$C$4955,$C1111,ObservedSpeciesData!$D$2:$D$4955,$D1111),"")</f>
        <v/>
      </c>
      <c r="Q1111" s="23"/>
      <c r="R1111" s="25" t="str">
        <f>IF(ISNUMBER(AVERAGEIFS(ObservedSpeciesData!R$2:R$4955,ObservedSpeciesData!$A$2:$A$4955,$A1111,ObservedSpeciesData!$D$2:$D$4955,$D1111)),AVERAGEIFS(ObservedSpeciesData!R$2:R$4955,ObservedSpeciesData!$A$2:$A$4955,$A1111,ObservedSpeciesData!$D$2:$D$4955,$D1111),"")</f>
        <v/>
      </c>
      <c r="S1111" s="25" t="str">
        <f>IF(ISNUMBER(AVERAGEIFS(ObservedSpeciesData!S$2:S$4955,ObservedSpeciesData!$A$2:$A$4955,$A1111,ObservedSpeciesData!$D$2:$D$4955,$D1111)),AVERAGEIFS(ObservedSpeciesData!S$2:S$4955,ObservedSpeciesData!$A$2:$A$4955,$A1111,ObservedSpeciesData!$D$2:$D$4955,$D1111),"")</f>
        <v/>
      </c>
      <c r="T1111" s="23" t="str">
        <f>IF(ISNUMBER(AVERAGEIFS(ObservedSpeciesData!T$2:T$4955,ObservedSpeciesData!$A$2:$A$4955,$A1111,ObservedSpeciesData!$D$2:$D$4955,$D1111)),AVERAGEIFS(ObservedSpeciesData!T$2:T$4955,ObservedSpeciesData!$A$2:$A$4955,$A1111,ObservedSpeciesData!$D$2:$D$4955,$D1111),"")</f>
        <v/>
      </c>
      <c r="U1111" s="24" t="str">
        <f>IF(ISNUMBER(AVERAGEIFS(ObservedSpeciesData!U$2:U$4955,ObservedSpeciesData!$A$2:$A$4955,$A1111,ObservedSpeciesData!$C$2:$C$4955,$C1111,ObservedSpeciesData!$D$2:$D$4955,$D1111)),AVERAGEIFS(ObservedSpeciesData!U$2:U$4955,ObservedSpeciesData!$A$2:$A$4955,$A1111,ObservedSpeciesData!$C$2:$C$4955,$C1111,ObservedSpeciesData!$D$2:$D$4955,$D1111),"")</f>
        <v/>
      </c>
      <c r="V1111" s="23" t="str">
        <f>IF(ISNUMBER(AVERAGEIFS(ObservedSpeciesData!V$2:V$4955,ObservedSpeciesData!$A$2:$A$4955,$A1111,ObservedSpeciesData!$D$2:$D$4955,$D1111)),AVERAGEIFS(ObservedSpeciesData!V$2:V$4955,ObservedSpeciesData!$A$2:$A$4955,$A1111,ObservedSpeciesData!$D$2:$D$4955,$D1111),"")</f>
        <v/>
      </c>
      <c r="W1111" s="23" t="str">
        <f>IF(ISNUMBER(AVERAGEIFS(ObservedSpeciesData!W$2:W$4955,ObservedSpeciesData!$A$2:$A$4955,$A1111,ObservedSpeciesData!$D$2:$D$4955,$D1111)),AVERAGEIFS(ObservedSpeciesData!W$2:W$4955,ObservedSpeciesData!$A$2:$A$4955,$A1111,ObservedSpeciesData!$D$2:$D$4955,$D1111),"")</f>
        <v/>
      </c>
      <c r="X1111" s="23" t="str">
        <f>IF(ISNUMBER(AVERAGEIFS(ObservedSpeciesData!X$2:X$4955,ObservedSpeciesData!$A$2:$A$4955,$A1111,ObservedSpeciesData!$D$2:$D$4955,$D1111)),AVERAGEIFS(ObservedSpeciesData!X$2:X$4955,ObservedSpeciesData!$A$2:$A$4955,$A1111,ObservedSpeciesData!$D$2:$D$4955,$D1111),"")</f>
        <v/>
      </c>
      <c r="Y1111" s="23" t="str">
        <f>IF(ISNUMBER(AVERAGEIFS(ObservedSpeciesData!Y$2:Y$4955,ObservedSpeciesData!$A$2:$A$4955,$A1111,ObservedSpeciesData!$D$2:$D$4955,$D1111)),AVERAGEIFS(ObservedSpeciesData!Y$2:Y$4955,ObservedSpeciesData!$A$2:$A$4955,$A1111,ObservedSpeciesData!$D$2:$D$4955,$D1111),"")</f>
        <v/>
      </c>
      <c r="Z1111" s="23" t="str">
        <f>IF(ISNUMBER(AVERAGEIFS(ObservedSpeciesData!Z$2:Z$4955,ObservedSpeciesData!$A$2:$A$4955,$A1111,ObservedSpeciesData!$D$2:$D$4955,$D1111)),AVERAGEIFS(ObservedSpeciesData!Z$2:Z$4955,ObservedSpeciesData!$A$2:$A$4955,$A1111,ObservedSpeciesData!$D$2:$D$4955,$D1111),"")</f>
        <v/>
      </c>
      <c r="AA1111" s="23" t="str">
        <f>IF(ISNUMBER(AVERAGEIFS(ObservedSpeciesData!AA$2:AA$4955,ObservedSpeciesData!$A$2:$A$4955,$A1111,ObservedSpeciesData!$D$2:$D$4955,$D1111)),AVERAGEIFS(ObservedSpeciesData!AA$2:AA$4955,ObservedSpeciesData!$A$2:$A$4955,$A1111,ObservedSpeciesData!$D$2:$D$4955,$D1111),"")</f>
        <v/>
      </c>
      <c r="AB1111" s="24" t="str">
        <f>IF(ISNUMBER(AVERAGEIFS(ObservedSpeciesData!AB$2:AB$4955,ObservedSpeciesData!$A$2:$A$4955,$A1111,ObservedSpeciesData!$D$2:$D$4955,$D1111)),AVERAGEIFS(ObservedSpeciesData!AB$2:AB$4955,ObservedSpeciesData!$A$2:$A$4955,$A1111,ObservedSpeciesData!$D$2:$D$4955,$D1111),"")</f>
        <v/>
      </c>
      <c r="AC1111" s="24" t="str">
        <f>IF(ISNUMBER(AVERAGEIFS(ObservedSpeciesData!AC$2:AC$4955,ObservedSpeciesData!$A$2:$A$4955,$A1111,ObservedSpeciesData!$D$2:$D$4955,$D1111)),AVERAGEIFS(ObservedSpeciesData!AC$2:AC$4955,ObservedSpeciesData!$A$2:$A$4955,$A1111,ObservedSpeciesData!$D$2:$D$4955,$D1111),"")</f>
        <v/>
      </c>
      <c r="AD1111" s="23" t="str">
        <f>IF(ISNUMBER(AVERAGEIFS(ObservedSpeciesData!AD$2:AD$4955,ObservedSpeciesData!$A$2:$A$4955,$A1111,ObservedSpeciesData!$D$2:$D$4955,$D1111)),AVERAGEIFS(ObservedSpeciesData!AD$2:AD$4955,ObservedSpeciesData!$A$2:$A$4955,$A1111,ObservedSpeciesData!$D$2:$D$4955,$D1111),"")</f>
        <v/>
      </c>
      <c r="AE1111" s="24" t="str">
        <f>IF(ISNUMBER(AVERAGEIFS(ObservedSpeciesData!AE$2:AE$4955,ObservedSpeciesData!$A$2:$A$4955,$A1111,ObservedSpeciesData!$D$2:$D$4955,$D1111)),AVERAGEIFS(ObservedSpeciesData!AE$2:AE$4955,ObservedSpeciesData!$A$2:$A$4955,$A1111,ObservedSpeciesData!$D$2:$D$4955,$D1111),"")</f>
        <v/>
      </c>
      <c r="AF1111" s="23"/>
      <c r="AG1111" s="24"/>
      <c r="AH1111" s="23" t="str">
        <f>IF(ISNUMBER(AVERAGEIFS(ObservedSpeciesData!AH$2:AH$4955,ObservedSpeciesData!$A$2:$A$4955,$A1111,ObservedSpeciesData!$D$2:$D$4955,$D1111)),AVERAGEIFS(ObservedSpeciesData!AH$2:AH$4955,ObservedSpeciesData!$A$2:$A$4955,$A1111,ObservedSpeciesData!$D$2:$D$4955,$D1111),"")</f>
        <v/>
      </c>
      <c r="AI1111" s="23" t="str">
        <f>IF(ISNUMBER(AVERAGEIFS(ObservedSpeciesData!AI$2:AI$4955,ObservedSpeciesData!$A$2:$A$4955,$A1111,ObservedSpeciesData!$C$2:$C$4955,$C1111,ObservedSpeciesData!$D$2:$D$4955,$D1111)),AVERAGEIFS(ObservedSpeciesData!AI$2:AI$4955,ObservedSpeciesData!$A$2:$A$4955,$A1111,ObservedSpeciesData!$C$2:$C$4955,$C1111,ObservedSpeciesData!$D$2:$D$4955,$D1111),"")</f>
        <v/>
      </c>
      <c r="AJ1111" s="2">
        <f>COUNTIFS(ObservedSpeciesData!$A$2:$A$828,$A1111,ObservedSpeciesData!$D$2:$D$828,$D1111)</f>
        <v>0</v>
      </c>
      <c r="AK1111" s="2">
        <f t="shared" si="17"/>
        <v>1</v>
      </c>
    </row>
    <row r="1112" spans="1:37" x14ac:dyDescent="0.25">
      <c r="A1112" s="14" t="s">
        <v>96</v>
      </c>
      <c r="B1112" t="s">
        <v>80</v>
      </c>
      <c r="C1112" t="s">
        <v>90</v>
      </c>
      <c r="D1112" s="13">
        <v>42436</v>
      </c>
      <c r="E1112">
        <v>1</v>
      </c>
      <c r="F1112">
        <v>0</v>
      </c>
      <c r="G1112" s="2" t="s">
        <v>87</v>
      </c>
      <c r="H1112" s="2" t="s">
        <v>13</v>
      </c>
      <c r="I1112">
        <v>12</v>
      </c>
      <c r="J1112" s="2" t="s">
        <v>88</v>
      </c>
      <c r="K1112" s="2">
        <f>IF(ISNUMBER(AVERAGEIFS(ObservedSpeciesData!K$2:K$4955,ObservedSpeciesData!$A$2:$A$4955,$A1112,ObservedSpeciesData!$D$2:$D$4955,$D1112)),AVERAGEIFS(ObservedSpeciesData!K$2:K$4955,ObservedSpeciesData!$A$2:$A$4955,$A1112,ObservedSpeciesData!$D$2:$D$4955,$D1112),"")</f>
        <v>0</v>
      </c>
      <c r="L1112" s="26">
        <f>IF(ISNUMBER(AVERAGEIFS(ObservedSpeciesData!L$2:L$4955,ObservedSpeciesData!$A$2:$A$4955,$A1112,ObservedSpeciesData!$D$2:$D$4955,$D1112)),AVERAGEIFS(ObservedSpeciesData!L$2:L$4955,ObservedSpeciesData!$A$2:$A$4955,$A1112,ObservedSpeciesData!$D$2:$D$4955,$D1112),"")</f>
        <v>3242</v>
      </c>
      <c r="M1112" s="23">
        <f>IF(ISNUMBER(AVERAGEIFS(ObservedSpeciesData!M$2:M$4955,ObservedSpeciesData!$A$2:$A$4955,$A1112,ObservedSpeciesData!$D$2:$D$4955,$D1112)),AVERAGEIFS(ObservedSpeciesData!M$2:M$4955,ObservedSpeciesData!$A$2:$A$4955,$A1112,ObservedSpeciesData!$D$2:$D$4955,$D1112),"")</f>
        <v>324.2</v>
      </c>
      <c r="N1112" s="23" t="str">
        <f>IF(ISNUMBER(AVERAGEIFS(ObservedSpeciesData!N$2:N$4955,ObservedSpeciesData!$A$2:$A$4955,$A1112,ObservedSpeciesData!$D$2:$D$4955,$D1112)),AVERAGEIFS(ObservedSpeciesData!N$2:N$4955,ObservedSpeciesData!$A$2:$A$4955,$A1112,ObservedSpeciesData!$D$2:$D$4955,$D1112),"")</f>
        <v/>
      </c>
      <c r="O1112" s="23" t="str">
        <f>IF(ISNUMBER(AVERAGEIFS(ObservedSpeciesData!O$2:O$4955,ObservedSpeciesData!$A$2:$A$4955,$A1112,ObservedSpeciesData!$D$2:$D$4955,$D1112)),AVERAGEIFS(ObservedSpeciesData!O$2:O$4955,ObservedSpeciesData!$A$2:$A$4955,$A1112,ObservedSpeciesData!$D$2:$D$4955,$D1112),"")</f>
        <v/>
      </c>
      <c r="P1112" s="23" t="str">
        <f>IF(ISNUMBER(AVERAGEIFS(ObservedSpeciesData!P$2:P$4955,ObservedSpeciesData!$A$2:$A$4955,$A1112,ObservedSpeciesData!$C$2:$C$4955,$C1112,ObservedSpeciesData!$D$2:$D$4955,$D1112)),AVERAGEIFS(ObservedSpeciesData!P$2:P$4955,ObservedSpeciesData!$A$2:$A$4955,$A1112,ObservedSpeciesData!$C$2:$C$4955,$C1112,ObservedSpeciesData!$D$2:$D$4955,$D1112),"")</f>
        <v/>
      </c>
      <c r="Q1112" s="23"/>
      <c r="R1112" s="25" t="str">
        <f>IF(ISNUMBER(AVERAGEIFS(ObservedSpeciesData!R$2:R$4955,ObservedSpeciesData!$A$2:$A$4955,$A1112,ObservedSpeciesData!$D$2:$D$4955,$D1112)),AVERAGEIFS(ObservedSpeciesData!R$2:R$4955,ObservedSpeciesData!$A$2:$A$4955,$A1112,ObservedSpeciesData!$D$2:$D$4955,$D1112),"")</f>
        <v/>
      </c>
      <c r="S1112" s="25" t="str">
        <f>IF(ISNUMBER(AVERAGEIFS(ObservedSpeciesData!S$2:S$4955,ObservedSpeciesData!$A$2:$A$4955,$A1112,ObservedSpeciesData!$D$2:$D$4955,$D1112)),AVERAGEIFS(ObservedSpeciesData!S$2:S$4955,ObservedSpeciesData!$A$2:$A$4955,$A1112,ObservedSpeciesData!$D$2:$D$4955,$D1112),"")</f>
        <v/>
      </c>
      <c r="T1112" s="23" t="str">
        <f>IF(ISNUMBER(AVERAGEIFS(ObservedSpeciesData!T$2:T$4955,ObservedSpeciesData!$A$2:$A$4955,$A1112,ObservedSpeciesData!$D$2:$D$4955,$D1112)),AVERAGEIFS(ObservedSpeciesData!T$2:T$4955,ObservedSpeciesData!$A$2:$A$4955,$A1112,ObservedSpeciesData!$D$2:$D$4955,$D1112),"")</f>
        <v/>
      </c>
      <c r="U1112" s="24" t="str">
        <f>IF(ISNUMBER(AVERAGEIFS(ObservedSpeciesData!U$2:U$4955,ObservedSpeciesData!$A$2:$A$4955,$A1112,ObservedSpeciesData!$C$2:$C$4955,$C1112,ObservedSpeciesData!$D$2:$D$4955,$D1112)),AVERAGEIFS(ObservedSpeciesData!U$2:U$4955,ObservedSpeciesData!$A$2:$A$4955,$A1112,ObservedSpeciesData!$C$2:$C$4955,$C1112,ObservedSpeciesData!$D$2:$D$4955,$D1112),"")</f>
        <v/>
      </c>
      <c r="V1112" s="23" t="str">
        <f>IF(ISNUMBER(AVERAGEIFS(ObservedSpeciesData!V$2:V$4955,ObservedSpeciesData!$A$2:$A$4955,$A1112,ObservedSpeciesData!$D$2:$D$4955,$D1112)),AVERAGEIFS(ObservedSpeciesData!V$2:V$4955,ObservedSpeciesData!$A$2:$A$4955,$A1112,ObservedSpeciesData!$D$2:$D$4955,$D1112),"")</f>
        <v/>
      </c>
      <c r="W1112" s="23" t="str">
        <f>IF(ISNUMBER(AVERAGEIFS(ObservedSpeciesData!W$2:W$4955,ObservedSpeciesData!$A$2:$A$4955,$A1112,ObservedSpeciesData!$D$2:$D$4955,$D1112)),AVERAGEIFS(ObservedSpeciesData!W$2:W$4955,ObservedSpeciesData!$A$2:$A$4955,$A1112,ObservedSpeciesData!$D$2:$D$4955,$D1112),"")</f>
        <v/>
      </c>
      <c r="X1112" s="23" t="str">
        <f>IF(ISNUMBER(AVERAGEIFS(ObservedSpeciesData!X$2:X$4955,ObservedSpeciesData!$A$2:$A$4955,$A1112,ObservedSpeciesData!$D$2:$D$4955,$D1112)),AVERAGEIFS(ObservedSpeciesData!X$2:X$4955,ObservedSpeciesData!$A$2:$A$4955,$A1112,ObservedSpeciesData!$D$2:$D$4955,$D1112),"")</f>
        <v/>
      </c>
      <c r="Y1112" s="23" t="str">
        <f>IF(ISNUMBER(AVERAGEIFS(ObservedSpeciesData!Y$2:Y$4955,ObservedSpeciesData!$A$2:$A$4955,$A1112,ObservedSpeciesData!$D$2:$D$4955,$D1112)),AVERAGEIFS(ObservedSpeciesData!Y$2:Y$4955,ObservedSpeciesData!$A$2:$A$4955,$A1112,ObservedSpeciesData!$D$2:$D$4955,$D1112),"")</f>
        <v/>
      </c>
      <c r="Z1112" s="23" t="str">
        <f>IF(ISNUMBER(AVERAGEIFS(ObservedSpeciesData!Z$2:Z$4955,ObservedSpeciesData!$A$2:$A$4955,$A1112,ObservedSpeciesData!$D$2:$D$4955,$D1112)),AVERAGEIFS(ObservedSpeciesData!Z$2:Z$4955,ObservedSpeciesData!$A$2:$A$4955,$A1112,ObservedSpeciesData!$D$2:$D$4955,$D1112),"")</f>
        <v/>
      </c>
      <c r="AA1112" s="23" t="str">
        <f>IF(ISNUMBER(AVERAGEIFS(ObservedSpeciesData!AA$2:AA$4955,ObservedSpeciesData!$A$2:$A$4955,$A1112,ObservedSpeciesData!$D$2:$D$4955,$D1112)),AVERAGEIFS(ObservedSpeciesData!AA$2:AA$4955,ObservedSpeciesData!$A$2:$A$4955,$A1112,ObservedSpeciesData!$D$2:$D$4955,$D1112),"")</f>
        <v/>
      </c>
      <c r="AB1112" s="24" t="str">
        <f>IF(ISNUMBER(AVERAGEIFS(ObservedSpeciesData!AB$2:AB$4955,ObservedSpeciesData!$A$2:$A$4955,$A1112,ObservedSpeciesData!$D$2:$D$4955,$D1112)),AVERAGEIFS(ObservedSpeciesData!AB$2:AB$4955,ObservedSpeciesData!$A$2:$A$4955,$A1112,ObservedSpeciesData!$D$2:$D$4955,$D1112),"")</f>
        <v/>
      </c>
      <c r="AC1112" s="24" t="str">
        <f>IF(ISNUMBER(AVERAGEIFS(ObservedSpeciesData!AC$2:AC$4955,ObservedSpeciesData!$A$2:$A$4955,$A1112,ObservedSpeciesData!$D$2:$D$4955,$D1112)),AVERAGEIFS(ObservedSpeciesData!AC$2:AC$4955,ObservedSpeciesData!$A$2:$A$4955,$A1112,ObservedSpeciesData!$D$2:$D$4955,$D1112),"")</f>
        <v/>
      </c>
      <c r="AD1112" s="23" t="str">
        <f>IF(ISNUMBER(AVERAGEIFS(ObservedSpeciesData!AD$2:AD$4955,ObservedSpeciesData!$A$2:$A$4955,$A1112,ObservedSpeciesData!$D$2:$D$4955,$D1112)),AVERAGEIFS(ObservedSpeciesData!AD$2:AD$4955,ObservedSpeciesData!$A$2:$A$4955,$A1112,ObservedSpeciesData!$D$2:$D$4955,$D1112),"")</f>
        <v/>
      </c>
      <c r="AE1112" s="24" t="str">
        <f>IF(ISNUMBER(AVERAGEIFS(ObservedSpeciesData!AE$2:AE$4955,ObservedSpeciesData!$A$2:$A$4955,$A1112,ObservedSpeciesData!$D$2:$D$4955,$D1112)),AVERAGEIFS(ObservedSpeciesData!AE$2:AE$4955,ObservedSpeciesData!$A$2:$A$4955,$A1112,ObservedSpeciesData!$D$2:$D$4955,$D1112),"")</f>
        <v/>
      </c>
      <c r="AF1112" s="23"/>
      <c r="AG1112" s="24"/>
      <c r="AH1112" s="23" t="str">
        <f>IF(ISNUMBER(AVERAGEIFS(ObservedSpeciesData!AH$2:AH$4955,ObservedSpeciesData!$A$2:$A$4955,$A1112,ObservedSpeciesData!$D$2:$D$4955,$D1112)),AVERAGEIFS(ObservedSpeciesData!AH$2:AH$4955,ObservedSpeciesData!$A$2:$A$4955,$A1112,ObservedSpeciesData!$D$2:$D$4955,$D1112),"")</f>
        <v/>
      </c>
      <c r="AI1112" s="23" t="str">
        <f>IF(ISNUMBER(AVERAGEIFS(ObservedSpeciesData!AI$2:AI$4955,ObservedSpeciesData!$A$2:$A$4955,$A1112,ObservedSpeciesData!$C$2:$C$4955,$C1112,ObservedSpeciesData!$D$2:$D$4955,$D1112)),AVERAGEIFS(ObservedSpeciesData!AI$2:AI$4955,ObservedSpeciesData!$A$2:$A$4955,$A1112,ObservedSpeciesData!$C$2:$C$4955,$C1112,ObservedSpeciesData!$D$2:$D$4955,$D1112),"")</f>
        <v/>
      </c>
      <c r="AJ1112" s="2">
        <f>COUNTIFS(ObservedSpeciesData!$A$2:$A$828,$A1112,ObservedSpeciesData!$D$2:$D$828,$D1112)</f>
        <v>0</v>
      </c>
      <c r="AK1112" s="2">
        <f t="shared" si="17"/>
        <v>1</v>
      </c>
    </row>
    <row r="1113" spans="1:37" x14ac:dyDescent="0.25">
      <c r="A1113" s="14" t="s">
        <v>95</v>
      </c>
      <c r="B1113" t="s">
        <v>80</v>
      </c>
      <c r="C1113" t="s">
        <v>90</v>
      </c>
      <c r="D1113" s="13">
        <v>42436</v>
      </c>
      <c r="E1113">
        <v>1</v>
      </c>
      <c r="F1113">
        <v>50</v>
      </c>
      <c r="G1113" s="2" t="s">
        <v>87</v>
      </c>
      <c r="H1113" s="2" t="s">
        <v>13</v>
      </c>
      <c r="I1113">
        <v>12</v>
      </c>
      <c r="J1113" s="2" t="s">
        <v>88</v>
      </c>
      <c r="K1113" s="2">
        <f>IF(ISNUMBER(AVERAGEIFS(ObservedSpeciesData!K$2:K$4955,ObservedSpeciesData!$A$2:$A$4955,$A1113,ObservedSpeciesData!$D$2:$D$4955,$D1113)),AVERAGEIFS(ObservedSpeciesData!K$2:K$4955,ObservedSpeciesData!$A$2:$A$4955,$A1113,ObservedSpeciesData!$D$2:$D$4955,$D1113),"")</f>
        <v>45</v>
      </c>
      <c r="L1113" s="26">
        <f>IF(ISNUMBER(AVERAGEIFS(ObservedSpeciesData!L$2:L$4955,ObservedSpeciesData!$A$2:$A$4955,$A1113,ObservedSpeciesData!$D$2:$D$4955,$D1113)),AVERAGEIFS(ObservedSpeciesData!L$2:L$4955,ObservedSpeciesData!$A$2:$A$4955,$A1113,ObservedSpeciesData!$D$2:$D$4955,$D1113),"")</f>
        <v>2970</v>
      </c>
      <c r="M1113" s="23">
        <f>IF(ISNUMBER(AVERAGEIFS(ObservedSpeciesData!M$2:M$4955,ObservedSpeciesData!$A$2:$A$4955,$A1113,ObservedSpeciesData!$D$2:$D$4955,$D1113)),AVERAGEIFS(ObservedSpeciesData!M$2:M$4955,ObservedSpeciesData!$A$2:$A$4955,$A1113,ObservedSpeciesData!$D$2:$D$4955,$D1113),"")</f>
        <v>297.00000000000006</v>
      </c>
      <c r="N1113" s="23" t="str">
        <f>IF(ISNUMBER(AVERAGEIFS(ObservedSpeciesData!N$2:N$4955,ObservedSpeciesData!$A$2:$A$4955,$A1113,ObservedSpeciesData!$D$2:$D$4955,$D1113)),AVERAGEIFS(ObservedSpeciesData!N$2:N$4955,ObservedSpeciesData!$A$2:$A$4955,$A1113,ObservedSpeciesData!$D$2:$D$4955,$D1113),"")</f>
        <v/>
      </c>
      <c r="O1113" s="23" t="str">
        <f>IF(ISNUMBER(AVERAGEIFS(ObservedSpeciesData!O$2:O$4955,ObservedSpeciesData!$A$2:$A$4955,$A1113,ObservedSpeciesData!$D$2:$D$4955,$D1113)),AVERAGEIFS(ObservedSpeciesData!O$2:O$4955,ObservedSpeciesData!$A$2:$A$4955,$A1113,ObservedSpeciesData!$D$2:$D$4955,$D1113),"")</f>
        <v/>
      </c>
      <c r="P1113" s="23" t="str">
        <f>IF(ISNUMBER(AVERAGEIFS(ObservedSpeciesData!P$2:P$4955,ObservedSpeciesData!$A$2:$A$4955,$A1113,ObservedSpeciesData!$C$2:$C$4955,$C1113,ObservedSpeciesData!$D$2:$D$4955,$D1113)),AVERAGEIFS(ObservedSpeciesData!P$2:P$4955,ObservedSpeciesData!$A$2:$A$4955,$A1113,ObservedSpeciesData!$C$2:$C$4955,$C1113,ObservedSpeciesData!$D$2:$D$4955,$D1113),"")</f>
        <v/>
      </c>
      <c r="Q1113" s="23"/>
      <c r="R1113" s="25" t="str">
        <f>IF(ISNUMBER(AVERAGEIFS(ObservedSpeciesData!R$2:R$4955,ObservedSpeciesData!$A$2:$A$4955,$A1113,ObservedSpeciesData!$D$2:$D$4955,$D1113)),AVERAGEIFS(ObservedSpeciesData!R$2:R$4955,ObservedSpeciesData!$A$2:$A$4955,$A1113,ObservedSpeciesData!$D$2:$D$4955,$D1113),"")</f>
        <v/>
      </c>
      <c r="S1113" s="25" t="str">
        <f>IF(ISNUMBER(AVERAGEIFS(ObservedSpeciesData!S$2:S$4955,ObservedSpeciesData!$A$2:$A$4955,$A1113,ObservedSpeciesData!$D$2:$D$4955,$D1113)),AVERAGEIFS(ObservedSpeciesData!S$2:S$4955,ObservedSpeciesData!$A$2:$A$4955,$A1113,ObservedSpeciesData!$D$2:$D$4955,$D1113),"")</f>
        <v/>
      </c>
      <c r="T1113" s="23" t="str">
        <f>IF(ISNUMBER(AVERAGEIFS(ObservedSpeciesData!T$2:T$4955,ObservedSpeciesData!$A$2:$A$4955,$A1113,ObservedSpeciesData!$D$2:$D$4955,$D1113)),AVERAGEIFS(ObservedSpeciesData!T$2:T$4955,ObservedSpeciesData!$A$2:$A$4955,$A1113,ObservedSpeciesData!$D$2:$D$4955,$D1113),"")</f>
        <v/>
      </c>
      <c r="U1113" s="24" t="str">
        <f>IF(ISNUMBER(AVERAGEIFS(ObservedSpeciesData!U$2:U$4955,ObservedSpeciesData!$A$2:$A$4955,$A1113,ObservedSpeciesData!$C$2:$C$4955,$C1113,ObservedSpeciesData!$D$2:$D$4955,$D1113)),AVERAGEIFS(ObservedSpeciesData!U$2:U$4955,ObservedSpeciesData!$A$2:$A$4955,$A1113,ObservedSpeciesData!$C$2:$C$4955,$C1113,ObservedSpeciesData!$D$2:$D$4955,$D1113),"")</f>
        <v/>
      </c>
      <c r="V1113" s="23" t="str">
        <f>IF(ISNUMBER(AVERAGEIFS(ObservedSpeciesData!V$2:V$4955,ObservedSpeciesData!$A$2:$A$4955,$A1113,ObservedSpeciesData!$D$2:$D$4955,$D1113)),AVERAGEIFS(ObservedSpeciesData!V$2:V$4955,ObservedSpeciesData!$A$2:$A$4955,$A1113,ObservedSpeciesData!$D$2:$D$4955,$D1113),"")</f>
        <v/>
      </c>
      <c r="W1113" s="23" t="str">
        <f>IF(ISNUMBER(AVERAGEIFS(ObservedSpeciesData!W$2:W$4955,ObservedSpeciesData!$A$2:$A$4955,$A1113,ObservedSpeciesData!$D$2:$D$4955,$D1113)),AVERAGEIFS(ObservedSpeciesData!W$2:W$4955,ObservedSpeciesData!$A$2:$A$4955,$A1113,ObservedSpeciesData!$D$2:$D$4955,$D1113),"")</f>
        <v/>
      </c>
      <c r="X1113" s="23" t="str">
        <f>IF(ISNUMBER(AVERAGEIFS(ObservedSpeciesData!X$2:X$4955,ObservedSpeciesData!$A$2:$A$4955,$A1113,ObservedSpeciesData!$D$2:$D$4955,$D1113)),AVERAGEIFS(ObservedSpeciesData!X$2:X$4955,ObservedSpeciesData!$A$2:$A$4955,$A1113,ObservedSpeciesData!$D$2:$D$4955,$D1113),"")</f>
        <v/>
      </c>
      <c r="Y1113" s="23" t="str">
        <f>IF(ISNUMBER(AVERAGEIFS(ObservedSpeciesData!Y$2:Y$4955,ObservedSpeciesData!$A$2:$A$4955,$A1113,ObservedSpeciesData!$D$2:$D$4955,$D1113)),AVERAGEIFS(ObservedSpeciesData!Y$2:Y$4955,ObservedSpeciesData!$A$2:$A$4955,$A1113,ObservedSpeciesData!$D$2:$D$4955,$D1113),"")</f>
        <v/>
      </c>
      <c r="Z1113" s="23" t="str">
        <f>IF(ISNUMBER(AVERAGEIFS(ObservedSpeciesData!Z$2:Z$4955,ObservedSpeciesData!$A$2:$A$4955,$A1113,ObservedSpeciesData!$D$2:$D$4955,$D1113)),AVERAGEIFS(ObservedSpeciesData!Z$2:Z$4955,ObservedSpeciesData!$A$2:$A$4955,$A1113,ObservedSpeciesData!$D$2:$D$4955,$D1113),"")</f>
        <v/>
      </c>
      <c r="AA1113" s="23" t="str">
        <f>IF(ISNUMBER(AVERAGEIFS(ObservedSpeciesData!AA$2:AA$4955,ObservedSpeciesData!$A$2:$A$4955,$A1113,ObservedSpeciesData!$D$2:$D$4955,$D1113)),AVERAGEIFS(ObservedSpeciesData!AA$2:AA$4955,ObservedSpeciesData!$A$2:$A$4955,$A1113,ObservedSpeciesData!$D$2:$D$4955,$D1113),"")</f>
        <v/>
      </c>
      <c r="AB1113" s="24" t="str">
        <f>IF(ISNUMBER(AVERAGEIFS(ObservedSpeciesData!AB$2:AB$4955,ObservedSpeciesData!$A$2:$A$4955,$A1113,ObservedSpeciesData!$D$2:$D$4955,$D1113)),AVERAGEIFS(ObservedSpeciesData!AB$2:AB$4955,ObservedSpeciesData!$A$2:$A$4955,$A1113,ObservedSpeciesData!$D$2:$D$4955,$D1113),"")</f>
        <v/>
      </c>
      <c r="AC1113" s="24" t="str">
        <f>IF(ISNUMBER(AVERAGEIFS(ObservedSpeciesData!AC$2:AC$4955,ObservedSpeciesData!$A$2:$A$4955,$A1113,ObservedSpeciesData!$D$2:$D$4955,$D1113)),AVERAGEIFS(ObservedSpeciesData!AC$2:AC$4955,ObservedSpeciesData!$A$2:$A$4955,$A1113,ObservedSpeciesData!$D$2:$D$4955,$D1113),"")</f>
        <v/>
      </c>
      <c r="AD1113" s="23" t="str">
        <f>IF(ISNUMBER(AVERAGEIFS(ObservedSpeciesData!AD$2:AD$4955,ObservedSpeciesData!$A$2:$A$4955,$A1113,ObservedSpeciesData!$D$2:$D$4955,$D1113)),AVERAGEIFS(ObservedSpeciesData!AD$2:AD$4955,ObservedSpeciesData!$A$2:$A$4955,$A1113,ObservedSpeciesData!$D$2:$D$4955,$D1113),"")</f>
        <v/>
      </c>
      <c r="AE1113" s="24" t="str">
        <f>IF(ISNUMBER(AVERAGEIFS(ObservedSpeciesData!AE$2:AE$4955,ObservedSpeciesData!$A$2:$A$4955,$A1113,ObservedSpeciesData!$D$2:$D$4955,$D1113)),AVERAGEIFS(ObservedSpeciesData!AE$2:AE$4955,ObservedSpeciesData!$A$2:$A$4955,$A1113,ObservedSpeciesData!$D$2:$D$4955,$D1113),"")</f>
        <v/>
      </c>
      <c r="AF1113" s="23"/>
      <c r="AG1113" s="24"/>
      <c r="AH1113" s="23" t="str">
        <f>IF(ISNUMBER(AVERAGEIFS(ObservedSpeciesData!AH$2:AH$4955,ObservedSpeciesData!$A$2:$A$4955,$A1113,ObservedSpeciesData!$D$2:$D$4955,$D1113)),AVERAGEIFS(ObservedSpeciesData!AH$2:AH$4955,ObservedSpeciesData!$A$2:$A$4955,$A1113,ObservedSpeciesData!$D$2:$D$4955,$D1113),"")</f>
        <v/>
      </c>
      <c r="AI1113" s="23" t="str">
        <f>IF(ISNUMBER(AVERAGEIFS(ObservedSpeciesData!AI$2:AI$4955,ObservedSpeciesData!$A$2:$A$4955,$A1113,ObservedSpeciesData!$C$2:$C$4955,$C1113,ObservedSpeciesData!$D$2:$D$4955,$D1113)),AVERAGEIFS(ObservedSpeciesData!AI$2:AI$4955,ObservedSpeciesData!$A$2:$A$4955,$A1113,ObservedSpeciesData!$C$2:$C$4955,$C1113,ObservedSpeciesData!$D$2:$D$4955,$D1113),"")</f>
        <v/>
      </c>
      <c r="AJ1113" s="2">
        <f>COUNTIFS(ObservedSpeciesData!$A$2:$A$828,$A1113,ObservedSpeciesData!$D$2:$D$828,$D1113)</f>
        <v>0</v>
      </c>
      <c r="AK1113" s="2">
        <f t="shared" si="17"/>
        <v>1</v>
      </c>
    </row>
    <row r="1114" spans="1:37" x14ac:dyDescent="0.25">
      <c r="A1114" s="14" t="s">
        <v>94</v>
      </c>
      <c r="B1114" t="s">
        <v>80</v>
      </c>
      <c r="C1114" t="s">
        <v>90</v>
      </c>
      <c r="D1114" s="13">
        <v>42436</v>
      </c>
      <c r="E1114">
        <v>1</v>
      </c>
      <c r="F1114">
        <v>100</v>
      </c>
      <c r="G1114" s="2" t="s">
        <v>87</v>
      </c>
      <c r="H1114" s="2" t="s">
        <v>13</v>
      </c>
      <c r="I1114">
        <v>12</v>
      </c>
      <c r="J1114" s="2" t="s">
        <v>88</v>
      </c>
      <c r="K1114" s="2">
        <f>IF(ISNUMBER(AVERAGEIFS(ObservedSpeciesData!K$2:K$4955,ObservedSpeciesData!$A$2:$A$4955,$A1114,ObservedSpeciesData!$D$2:$D$4955,$D1114)),AVERAGEIFS(ObservedSpeciesData!K$2:K$4955,ObservedSpeciesData!$A$2:$A$4955,$A1114,ObservedSpeciesData!$D$2:$D$4955,$D1114),"")</f>
        <v>90</v>
      </c>
      <c r="L1114" s="26">
        <f>IF(ISNUMBER(AVERAGEIFS(ObservedSpeciesData!L$2:L$4955,ObservedSpeciesData!$A$2:$A$4955,$A1114,ObservedSpeciesData!$D$2:$D$4955,$D1114)),AVERAGEIFS(ObservedSpeciesData!L$2:L$4955,ObservedSpeciesData!$A$2:$A$4955,$A1114,ObservedSpeciesData!$D$2:$D$4955,$D1114),"")</f>
        <v>3202.3333333333335</v>
      </c>
      <c r="M1114" s="23">
        <f>IF(ISNUMBER(AVERAGEIFS(ObservedSpeciesData!M$2:M$4955,ObservedSpeciesData!$A$2:$A$4955,$A1114,ObservedSpeciesData!$D$2:$D$4955,$D1114)),AVERAGEIFS(ObservedSpeciesData!M$2:M$4955,ObservedSpeciesData!$A$2:$A$4955,$A1114,ObservedSpeciesData!$D$2:$D$4955,$D1114),"")</f>
        <v>320.23333333333335</v>
      </c>
      <c r="N1114" s="23" t="str">
        <f>IF(ISNUMBER(AVERAGEIFS(ObservedSpeciesData!N$2:N$4955,ObservedSpeciesData!$A$2:$A$4955,$A1114,ObservedSpeciesData!$D$2:$D$4955,$D1114)),AVERAGEIFS(ObservedSpeciesData!N$2:N$4955,ObservedSpeciesData!$A$2:$A$4955,$A1114,ObservedSpeciesData!$D$2:$D$4955,$D1114),"")</f>
        <v/>
      </c>
      <c r="O1114" s="23" t="str">
        <f>IF(ISNUMBER(AVERAGEIFS(ObservedSpeciesData!O$2:O$4955,ObservedSpeciesData!$A$2:$A$4955,$A1114,ObservedSpeciesData!$D$2:$D$4955,$D1114)),AVERAGEIFS(ObservedSpeciesData!O$2:O$4955,ObservedSpeciesData!$A$2:$A$4955,$A1114,ObservedSpeciesData!$D$2:$D$4955,$D1114),"")</f>
        <v/>
      </c>
      <c r="P1114" s="23" t="str">
        <f>IF(ISNUMBER(AVERAGEIFS(ObservedSpeciesData!P$2:P$4955,ObservedSpeciesData!$A$2:$A$4955,$A1114,ObservedSpeciesData!$C$2:$C$4955,$C1114,ObservedSpeciesData!$D$2:$D$4955,$D1114)),AVERAGEIFS(ObservedSpeciesData!P$2:P$4955,ObservedSpeciesData!$A$2:$A$4955,$A1114,ObservedSpeciesData!$C$2:$C$4955,$C1114,ObservedSpeciesData!$D$2:$D$4955,$D1114),"")</f>
        <v/>
      </c>
      <c r="Q1114" s="23"/>
      <c r="R1114" s="25" t="str">
        <f>IF(ISNUMBER(AVERAGEIFS(ObservedSpeciesData!R$2:R$4955,ObservedSpeciesData!$A$2:$A$4955,$A1114,ObservedSpeciesData!$D$2:$D$4955,$D1114)),AVERAGEIFS(ObservedSpeciesData!R$2:R$4955,ObservedSpeciesData!$A$2:$A$4955,$A1114,ObservedSpeciesData!$D$2:$D$4955,$D1114),"")</f>
        <v/>
      </c>
      <c r="S1114" s="25" t="str">
        <f>IF(ISNUMBER(AVERAGEIFS(ObservedSpeciesData!S$2:S$4955,ObservedSpeciesData!$A$2:$A$4955,$A1114,ObservedSpeciesData!$D$2:$D$4955,$D1114)),AVERAGEIFS(ObservedSpeciesData!S$2:S$4955,ObservedSpeciesData!$A$2:$A$4955,$A1114,ObservedSpeciesData!$D$2:$D$4955,$D1114),"")</f>
        <v/>
      </c>
      <c r="T1114" s="23" t="str">
        <f>IF(ISNUMBER(AVERAGEIFS(ObservedSpeciesData!T$2:T$4955,ObservedSpeciesData!$A$2:$A$4955,$A1114,ObservedSpeciesData!$D$2:$D$4955,$D1114)),AVERAGEIFS(ObservedSpeciesData!T$2:T$4955,ObservedSpeciesData!$A$2:$A$4955,$A1114,ObservedSpeciesData!$D$2:$D$4955,$D1114),"")</f>
        <v/>
      </c>
      <c r="U1114" s="24" t="str">
        <f>IF(ISNUMBER(AVERAGEIFS(ObservedSpeciesData!U$2:U$4955,ObservedSpeciesData!$A$2:$A$4955,$A1114,ObservedSpeciesData!$C$2:$C$4955,$C1114,ObservedSpeciesData!$D$2:$D$4955,$D1114)),AVERAGEIFS(ObservedSpeciesData!U$2:U$4955,ObservedSpeciesData!$A$2:$A$4955,$A1114,ObservedSpeciesData!$C$2:$C$4955,$C1114,ObservedSpeciesData!$D$2:$D$4955,$D1114),"")</f>
        <v/>
      </c>
      <c r="V1114" s="23" t="str">
        <f>IF(ISNUMBER(AVERAGEIFS(ObservedSpeciesData!V$2:V$4955,ObservedSpeciesData!$A$2:$A$4955,$A1114,ObservedSpeciesData!$D$2:$D$4955,$D1114)),AVERAGEIFS(ObservedSpeciesData!V$2:V$4955,ObservedSpeciesData!$A$2:$A$4955,$A1114,ObservedSpeciesData!$D$2:$D$4955,$D1114),"")</f>
        <v/>
      </c>
      <c r="W1114" s="23" t="str">
        <f>IF(ISNUMBER(AVERAGEIFS(ObservedSpeciesData!W$2:W$4955,ObservedSpeciesData!$A$2:$A$4955,$A1114,ObservedSpeciesData!$D$2:$D$4955,$D1114)),AVERAGEIFS(ObservedSpeciesData!W$2:W$4955,ObservedSpeciesData!$A$2:$A$4955,$A1114,ObservedSpeciesData!$D$2:$D$4955,$D1114),"")</f>
        <v/>
      </c>
      <c r="X1114" s="23" t="str">
        <f>IF(ISNUMBER(AVERAGEIFS(ObservedSpeciesData!X$2:X$4955,ObservedSpeciesData!$A$2:$A$4955,$A1114,ObservedSpeciesData!$D$2:$D$4955,$D1114)),AVERAGEIFS(ObservedSpeciesData!X$2:X$4955,ObservedSpeciesData!$A$2:$A$4955,$A1114,ObservedSpeciesData!$D$2:$D$4955,$D1114),"")</f>
        <v/>
      </c>
      <c r="Y1114" s="23" t="str">
        <f>IF(ISNUMBER(AVERAGEIFS(ObservedSpeciesData!Y$2:Y$4955,ObservedSpeciesData!$A$2:$A$4955,$A1114,ObservedSpeciesData!$D$2:$D$4955,$D1114)),AVERAGEIFS(ObservedSpeciesData!Y$2:Y$4955,ObservedSpeciesData!$A$2:$A$4955,$A1114,ObservedSpeciesData!$D$2:$D$4955,$D1114),"")</f>
        <v/>
      </c>
      <c r="Z1114" s="23" t="str">
        <f>IF(ISNUMBER(AVERAGEIFS(ObservedSpeciesData!Z$2:Z$4955,ObservedSpeciesData!$A$2:$A$4955,$A1114,ObservedSpeciesData!$D$2:$D$4955,$D1114)),AVERAGEIFS(ObservedSpeciesData!Z$2:Z$4955,ObservedSpeciesData!$A$2:$A$4955,$A1114,ObservedSpeciesData!$D$2:$D$4955,$D1114),"")</f>
        <v/>
      </c>
      <c r="AA1114" s="23" t="str">
        <f>IF(ISNUMBER(AVERAGEIFS(ObservedSpeciesData!AA$2:AA$4955,ObservedSpeciesData!$A$2:$A$4955,$A1114,ObservedSpeciesData!$D$2:$D$4955,$D1114)),AVERAGEIFS(ObservedSpeciesData!AA$2:AA$4955,ObservedSpeciesData!$A$2:$A$4955,$A1114,ObservedSpeciesData!$D$2:$D$4955,$D1114),"")</f>
        <v/>
      </c>
      <c r="AB1114" s="24" t="str">
        <f>IF(ISNUMBER(AVERAGEIFS(ObservedSpeciesData!AB$2:AB$4955,ObservedSpeciesData!$A$2:$A$4955,$A1114,ObservedSpeciesData!$D$2:$D$4955,$D1114)),AVERAGEIFS(ObservedSpeciesData!AB$2:AB$4955,ObservedSpeciesData!$A$2:$A$4955,$A1114,ObservedSpeciesData!$D$2:$D$4955,$D1114),"")</f>
        <v/>
      </c>
      <c r="AC1114" s="24" t="str">
        <f>IF(ISNUMBER(AVERAGEIFS(ObservedSpeciesData!AC$2:AC$4955,ObservedSpeciesData!$A$2:$A$4955,$A1114,ObservedSpeciesData!$D$2:$D$4955,$D1114)),AVERAGEIFS(ObservedSpeciesData!AC$2:AC$4955,ObservedSpeciesData!$A$2:$A$4955,$A1114,ObservedSpeciesData!$D$2:$D$4955,$D1114),"")</f>
        <v/>
      </c>
      <c r="AD1114" s="23" t="str">
        <f>IF(ISNUMBER(AVERAGEIFS(ObservedSpeciesData!AD$2:AD$4955,ObservedSpeciesData!$A$2:$A$4955,$A1114,ObservedSpeciesData!$D$2:$D$4955,$D1114)),AVERAGEIFS(ObservedSpeciesData!AD$2:AD$4955,ObservedSpeciesData!$A$2:$A$4955,$A1114,ObservedSpeciesData!$D$2:$D$4955,$D1114),"")</f>
        <v/>
      </c>
      <c r="AE1114" s="24" t="str">
        <f>IF(ISNUMBER(AVERAGEIFS(ObservedSpeciesData!AE$2:AE$4955,ObservedSpeciesData!$A$2:$A$4955,$A1114,ObservedSpeciesData!$D$2:$D$4955,$D1114)),AVERAGEIFS(ObservedSpeciesData!AE$2:AE$4955,ObservedSpeciesData!$A$2:$A$4955,$A1114,ObservedSpeciesData!$D$2:$D$4955,$D1114),"")</f>
        <v/>
      </c>
      <c r="AF1114" s="23"/>
      <c r="AG1114" s="24"/>
      <c r="AH1114" s="23" t="str">
        <f>IF(ISNUMBER(AVERAGEIFS(ObservedSpeciesData!AH$2:AH$4955,ObservedSpeciesData!$A$2:$A$4955,$A1114,ObservedSpeciesData!$D$2:$D$4955,$D1114)),AVERAGEIFS(ObservedSpeciesData!AH$2:AH$4955,ObservedSpeciesData!$A$2:$A$4955,$A1114,ObservedSpeciesData!$D$2:$D$4955,$D1114),"")</f>
        <v/>
      </c>
      <c r="AI1114" s="23" t="str">
        <f>IF(ISNUMBER(AVERAGEIFS(ObservedSpeciesData!AI$2:AI$4955,ObservedSpeciesData!$A$2:$A$4955,$A1114,ObservedSpeciesData!$C$2:$C$4955,$C1114,ObservedSpeciesData!$D$2:$D$4955,$D1114)),AVERAGEIFS(ObservedSpeciesData!AI$2:AI$4955,ObservedSpeciesData!$A$2:$A$4955,$A1114,ObservedSpeciesData!$C$2:$C$4955,$C1114,ObservedSpeciesData!$D$2:$D$4955,$D1114),"")</f>
        <v/>
      </c>
      <c r="AJ1114" s="2">
        <f>COUNTIFS(ObservedSpeciesData!$A$2:$A$828,$A1114,ObservedSpeciesData!$D$2:$D$828,$D1114)</f>
        <v>0</v>
      </c>
      <c r="AK1114" s="2">
        <f t="shared" si="17"/>
        <v>1</v>
      </c>
    </row>
    <row r="1115" spans="1:37" x14ac:dyDescent="0.25">
      <c r="A1115" s="14" t="s">
        <v>93</v>
      </c>
      <c r="B1115" t="s">
        <v>80</v>
      </c>
      <c r="C1115" t="s">
        <v>90</v>
      </c>
      <c r="D1115" s="13">
        <v>42436</v>
      </c>
      <c r="E1115">
        <v>1</v>
      </c>
      <c r="F1115">
        <v>200</v>
      </c>
      <c r="G1115" s="2" t="s">
        <v>87</v>
      </c>
      <c r="H1115" s="2" t="s">
        <v>13</v>
      </c>
      <c r="I1115">
        <v>12</v>
      </c>
      <c r="J1115" s="2" t="s">
        <v>88</v>
      </c>
      <c r="K1115" s="2">
        <f>IF(ISNUMBER(AVERAGEIFS(ObservedSpeciesData!K$2:K$4955,ObservedSpeciesData!$A$2:$A$4955,$A1115,ObservedSpeciesData!$D$2:$D$4955,$D1115)),AVERAGEIFS(ObservedSpeciesData!K$2:K$4955,ObservedSpeciesData!$A$2:$A$4955,$A1115,ObservedSpeciesData!$D$2:$D$4955,$D1115),"")</f>
        <v>180</v>
      </c>
      <c r="L1115" s="26">
        <f>IF(ISNUMBER(AVERAGEIFS(ObservedSpeciesData!L$2:L$4955,ObservedSpeciesData!$A$2:$A$4955,$A1115,ObservedSpeciesData!$D$2:$D$4955,$D1115)),AVERAGEIFS(ObservedSpeciesData!L$2:L$4955,ObservedSpeciesData!$A$2:$A$4955,$A1115,ObservedSpeciesData!$D$2:$D$4955,$D1115),"")</f>
        <v>3831.3333333333335</v>
      </c>
      <c r="M1115" s="23">
        <f>IF(ISNUMBER(AVERAGEIFS(ObservedSpeciesData!M$2:M$4955,ObservedSpeciesData!$A$2:$A$4955,$A1115,ObservedSpeciesData!$D$2:$D$4955,$D1115)),AVERAGEIFS(ObservedSpeciesData!M$2:M$4955,ObservedSpeciesData!$A$2:$A$4955,$A1115,ObservedSpeciesData!$D$2:$D$4955,$D1115),"")</f>
        <v>383.13333333333338</v>
      </c>
      <c r="N1115" s="23" t="str">
        <f>IF(ISNUMBER(AVERAGEIFS(ObservedSpeciesData!N$2:N$4955,ObservedSpeciesData!$A$2:$A$4955,$A1115,ObservedSpeciesData!$D$2:$D$4955,$D1115)),AVERAGEIFS(ObservedSpeciesData!N$2:N$4955,ObservedSpeciesData!$A$2:$A$4955,$A1115,ObservedSpeciesData!$D$2:$D$4955,$D1115),"")</f>
        <v/>
      </c>
      <c r="O1115" s="23" t="str">
        <f>IF(ISNUMBER(AVERAGEIFS(ObservedSpeciesData!O$2:O$4955,ObservedSpeciesData!$A$2:$A$4955,$A1115,ObservedSpeciesData!$D$2:$D$4955,$D1115)),AVERAGEIFS(ObservedSpeciesData!O$2:O$4955,ObservedSpeciesData!$A$2:$A$4955,$A1115,ObservedSpeciesData!$D$2:$D$4955,$D1115),"")</f>
        <v/>
      </c>
      <c r="P1115" s="23" t="str">
        <f>IF(ISNUMBER(AVERAGEIFS(ObservedSpeciesData!P$2:P$4955,ObservedSpeciesData!$A$2:$A$4955,$A1115,ObservedSpeciesData!$C$2:$C$4955,$C1115,ObservedSpeciesData!$D$2:$D$4955,$D1115)),AVERAGEIFS(ObservedSpeciesData!P$2:P$4955,ObservedSpeciesData!$A$2:$A$4955,$A1115,ObservedSpeciesData!$C$2:$C$4955,$C1115,ObservedSpeciesData!$D$2:$D$4955,$D1115),"")</f>
        <v/>
      </c>
      <c r="Q1115" s="23"/>
      <c r="R1115" s="25" t="str">
        <f>IF(ISNUMBER(AVERAGEIFS(ObservedSpeciesData!R$2:R$4955,ObservedSpeciesData!$A$2:$A$4955,$A1115,ObservedSpeciesData!$D$2:$D$4955,$D1115)),AVERAGEIFS(ObservedSpeciesData!R$2:R$4955,ObservedSpeciesData!$A$2:$A$4955,$A1115,ObservedSpeciesData!$D$2:$D$4955,$D1115),"")</f>
        <v/>
      </c>
      <c r="S1115" s="25" t="str">
        <f>IF(ISNUMBER(AVERAGEIFS(ObservedSpeciesData!S$2:S$4955,ObservedSpeciesData!$A$2:$A$4955,$A1115,ObservedSpeciesData!$D$2:$D$4955,$D1115)),AVERAGEIFS(ObservedSpeciesData!S$2:S$4955,ObservedSpeciesData!$A$2:$A$4955,$A1115,ObservedSpeciesData!$D$2:$D$4955,$D1115),"")</f>
        <v/>
      </c>
      <c r="T1115" s="23" t="str">
        <f>IF(ISNUMBER(AVERAGEIFS(ObservedSpeciesData!T$2:T$4955,ObservedSpeciesData!$A$2:$A$4955,$A1115,ObservedSpeciesData!$D$2:$D$4955,$D1115)),AVERAGEIFS(ObservedSpeciesData!T$2:T$4955,ObservedSpeciesData!$A$2:$A$4955,$A1115,ObservedSpeciesData!$D$2:$D$4955,$D1115),"")</f>
        <v/>
      </c>
      <c r="U1115" s="24" t="str">
        <f>IF(ISNUMBER(AVERAGEIFS(ObservedSpeciesData!U$2:U$4955,ObservedSpeciesData!$A$2:$A$4955,$A1115,ObservedSpeciesData!$C$2:$C$4955,$C1115,ObservedSpeciesData!$D$2:$D$4955,$D1115)),AVERAGEIFS(ObservedSpeciesData!U$2:U$4955,ObservedSpeciesData!$A$2:$A$4955,$A1115,ObservedSpeciesData!$C$2:$C$4955,$C1115,ObservedSpeciesData!$D$2:$D$4955,$D1115),"")</f>
        <v/>
      </c>
      <c r="V1115" s="23" t="str">
        <f>IF(ISNUMBER(AVERAGEIFS(ObservedSpeciesData!V$2:V$4955,ObservedSpeciesData!$A$2:$A$4955,$A1115,ObservedSpeciesData!$D$2:$D$4955,$D1115)),AVERAGEIFS(ObservedSpeciesData!V$2:V$4955,ObservedSpeciesData!$A$2:$A$4955,$A1115,ObservedSpeciesData!$D$2:$D$4955,$D1115),"")</f>
        <v/>
      </c>
      <c r="W1115" s="23" t="str">
        <f>IF(ISNUMBER(AVERAGEIFS(ObservedSpeciesData!W$2:W$4955,ObservedSpeciesData!$A$2:$A$4955,$A1115,ObservedSpeciesData!$D$2:$D$4955,$D1115)),AVERAGEIFS(ObservedSpeciesData!W$2:W$4955,ObservedSpeciesData!$A$2:$A$4955,$A1115,ObservedSpeciesData!$D$2:$D$4955,$D1115),"")</f>
        <v/>
      </c>
      <c r="X1115" s="23" t="str">
        <f>IF(ISNUMBER(AVERAGEIFS(ObservedSpeciesData!X$2:X$4955,ObservedSpeciesData!$A$2:$A$4955,$A1115,ObservedSpeciesData!$D$2:$D$4955,$D1115)),AVERAGEIFS(ObservedSpeciesData!X$2:X$4955,ObservedSpeciesData!$A$2:$A$4955,$A1115,ObservedSpeciesData!$D$2:$D$4955,$D1115),"")</f>
        <v/>
      </c>
      <c r="Y1115" s="23" t="str">
        <f>IF(ISNUMBER(AVERAGEIFS(ObservedSpeciesData!Y$2:Y$4955,ObservedSpeciesData!$A$2:$A$4955,$A1115,ObservedSpeciesData!$D$2:$D$4955,$D1115)),AVERAGEIFS(ObservedSpeciesData!Y$2:Y$4955,ObservedSpeciesData!$A$2:$A$4955,$A1115,ObservedSpeciesData!$D$2:$D$4955,$D1115),"")</f>
        <v/>
      </c>
      <c r="Z1115" s="23" t="str">
        <f>IF(ISNUMBER(AVERAGEIFS(ObservedSpeciesData!Z$2:Z$4955,ObservedSpeciesData!$A$2:$A$4955,$A1115,ObservedSpeciesData!$D$2:$D$4955,$D1115)),AVERAGEIFS(ObservedSpeciesData!Z$2:Z$4955,ObservedSpeciesData!$A$2:$A$4955,$A1115,ObservedSpeciesData!$D$2:$D$4955,$D1115),"")</f>
        <v/>
      </c>
      <c r="AA1115" s="23" t="str">
        <f>IF(ISNUMBER(AVERAGEIFS(ObservedSpeciesData!AA$2:AA$4955,ObservedSpeciesData!$A$2:$A$4955,$A1115,ObservedSpeciesData!$D$2:$D$4955,$D1115)),AVERAGEIFS(ObservedSpeciesData!AA$2:AA$4955,ObservedSpeciesData!$A$2:$A$4955,$A1115,ObservedSpeciesData!$D$2:$D$4955,$D1115),"")</f>
        <v/>
      </c>
      <c r="AB1115" s="24" t="str">
        <f>IF(ISNUMBER(AVERAGEIFS(ObservedSpeciesData!AB$2:AB$4955,ObservedSpeciesData!$A$2:$A$4955,$A1115,ObservedSpeciesData!$D$2:$D$4955,$D1115)),AVERAGEIFS(ObservedSpeciesData!AB$2:AB$4955,ObservedSpeciesData!$A$2:$A$4955,$A1115,ObservedSpeciesData!$D$2:$D$4955,$D1115),"")</f>
        <v/>
      </c>
      <c r="AC1115" s="24" t="str">
        <f>IF(ISNUMBER(AVERAGEIFS(ObservedSpeciesData!AC$2:AC$4955,ObservedSpeciesData!$A$2:$A$4955,$A1115,ObservedSpeciesData!$D$2:$D$4955,$D1115)),AVERAGEIFS(ObservedSpeciesData!AC$2:AC$4955,ObservedSpeciesData!$A$2:$A$4955,$A1115,ObservedSpeciesData!$D$2:$D$4955,$D1115),"")</f>
        <v/>
      </c>
      <c r="AD1115" s="23" t="str">
        <f>IF(ISNUMBER(AVERAGEIFS(ObservedSpeciesData!AD$2:AD$4955,ObservedSpeciesData!$A$2:$A$4955,$A1115,ObservedSpeciesData!$D$2:$D$4955,$D1115)),AVERAGEIFS(ObservedSpeciesData!AD$2:AD$4955,ObservedSpeciesData!$A$2:$A$4955,$A1115,ObservedSpeciesData!$D$2:$D$4955,$D1115),"")</f>
        <v/>
      </c>
      <c r="AE1115" s="24" t="str">
        <f>IF(ISNUMBER(AVERAGEIFS(ObservedSpeciesData!AE$2:AE$4955,ObservedSpeciesData!$A$2:$A$4955,$A1115,ObservedSpeciesData!$D$2:$D$4955,$D1115)),AVERAGEIFS(ObservedSpeciesData!AE$2:AE$4955,ObservedSpeciesData!$A$2:$A$4955,$A1115,ObservedSpeciesData!$D$2:$D$4955,$D1115),"")</f>
        <v/>
      </c>
      <c r="AF1115" s="23"/>
      <c r="AG1115" s="24"/>
      <c r="AH1115" s="23" t="str">
        <f>IF(ISNUMBER(AVERAGEIFS(ObservedSpeciesData!AH$2:AH$4955,ObservedSpeciesData!$A$2:$A$4955,$A1115,ObservedSpeciesData!$D$2:$D$4955,$D1115)),AVERAGEIFS(ObservedSpeciesData!AH$2:AH$4955,ObservedSpeciesData!$A$2:$A$4955,$A1115,ObservedSpeciesData!$D$2:$D$4955,$D1115),"")</f>
        <v/>
      </c>
      <c r="AI1115" s="23" t="str">
        <f>IF(ISNUMBER(AVERAGEIFS(ObservedSpeciesData!AI$2:AI$4955,ObservedSpeciesData!$A$2:$A$4955,$A1115,ObservedSpeciesData!$C$2:$C$4955,$C1115,ObservedSpeciesData!$D$2:$D$4955,$D1115)),AVERAGEIFS(ObservedSpeciesData!AI$2:AI$4955,ObservedSpeciesData!$A$2:$A$4955,$A1115,ObservedSpeciesData!$C$2:$C$4955,$C1115,ObservedSpeciesData!$D$2:$D$4955,$D1115),"")</f>
        <v/>
      </c>
      <c r="AJ1115" s="2">
        <f>COUNTIFS(ObservedSpeciesData!$A$2:$A$828,$A1115,ObservedSpeciesData!$D$2:$D$828,$D1115)</f>
        <v>0</v>
      </c>
      <c r="AK1115" s="2">
        <f t="shared" si="17"/>
        <v>1</v>
      </c>
    </row>
    <row r="1116" spans="1:37" x14ac:dyDescent="0.25">
      <c r="A1116" s="14" t="s">
        <v>92</v>
      </c>
      <c r="B1116" t="s">
        <v>80</v>
      </c>
      <c r="C1116" t="s">
        <v>90</v>
      </c>
      <c r="D1116" s="13">
        <v>42436</v>
      </c>
      <c r="E1116">
        <v>1</v>
      </c>
      <c r="F1116">
        <v>350</v>
      </c>
      <c r="G1116" s="2" t="s">
        <v>87</v>
      </c>
      <c r="H1116" s="2" t="s">
        <v>13</v>
      </c>
      <c r="I1116">
        <v>12</v>
      </c>
      <c r="J1116" s="2" t="s">
        <v>88</v>
      </c>
      <c r="K1116" s="2">
        <f>IF(ISNUMBER(AVERAGEIFS(ObservedSpeciesData!K$2:K$4955,ObservedSpeciesData!$A$2:$A$4955,$A1116,ObservedSpeciesData!$D$2:$D$4955,$D1116)),AVERAGEIFS(ObservedSpeciesData!K$2:K$4955,ObservedSpeciesData!$A$2:$A$4955,$A1116,ObservedSpeciesData!$D$2:$D$4955,$D1116),"")</f>
        <v>315</v>
      </c>
      <c r="L1116" s="26">
        <f>IF(ISNUMBER(AVERAGEIFS(ObservedSpeciesData!L$2:L$4955,ObservedSpeciesData!$A$2:$A$4955,$A1116,ObservedSpeciesData!$D$2:$D$4955,$D1116)),AVERAGEIFS(ObservedSpeciesData!L$2:L$4955,ObservedSpeciesData!$A$2:$A$4955,$A1116,ObservedSpeciesData!$D$2:$D$4955,$D1116),"")</f>
        <v>4182.666666666667</v>
      </c>
      <c r="M1116" s="23">
        <f>IF(ISNUMBER(AVERAGEIFS(ObservedSpeciesData!M$2:M$4955,ObservedSpeciesData!$A$2:$A$4955,$A1116,ObservedSpeciesData!$D$2:$D$4955,$D1116)),AVERAGEIFS(ObservedSpeciesData!M$2:M$4955,ObservedSpeciesData!$A$2:$A$4955,$A1116,ObservedSpeciesData!$D$2:$D$4955,$D1116),"")</f>
        <v>418.26666666666671</v>
      </c>
      <c r="N1116" s="23" t="str">
        <f>IF(ISNUMBER(AVERAGEIFS(ObservedSpeciesData!N$2:N$4955,ObservedSpeciesData!$A$2:$A$4955,$A1116,ObservedSpeciesData!$D$2:$D$4955,$D1116)),AVERAGEIFS(ObservedSpeciesData!N$2:N$4955,ObservedSpeciesData!$A$2:$A$4955,$A1116,ObservedSpeciesData!$D$2:$D$4955,$D1116),"")</f>
        <v/>
      </c>
      <c r="O1116" s="23" t="str">
        <f>IF(ISNUMBER(AVERAGEIFS(ObservedSpeciesData!O$2:O$4955,ObservedSpeciesData!$A$2:$A$4955,$A1116,ObservedSpeciesData!$D$2:$D$4955,$D1116)),AVERAGEIFS(ObservedSpeciesData!O$2:O$4955,ObservedSpeciesData!$A$2:$A$4955,$A1116,ObservedSpeciesData!$D$2:$D$4955,$D1116),"")</f>
        <v/>
      </c>
      <c r="P1116" s="23" t="str">
        <f>IF(ISNUMBER(AVERAGEIFS(ObservedSpeciesData!P$2:P$4955,ObservedSpeciesData!$A$2:$A$4955,$A1116,ObservedSpeciesData!$C$2:$C$4955,$C1116,ObservedSpeciesData!$D$2:$D$4955,$D1116)),AVERAGEIFS(ObservedSpeciesData!P$2:P$4955,ObservedSpeciesData!$A$2:$A$4955,$A1116,ObservedSpeciesData!$C$2:$C$4955,$C1116,ObservedSpeciesData!$D$2:$D$4955,$D1116),"")</f>
        <v/>
      </c>
      <c r="Q1116" s="23"/>
      <c r="R1116" s="25" t="str">
        <f>IF(ISNUMBER(AVERAGEIFS(ObservedSpeciesData!R$2:R$4955,ObservedSpeciesData!$A$2:$A$4955,$A1116,ObservedSpeciesData!$D$2:$D$4955,$D1116)),AVERAGEIFS(ObservedSpeciesData!R$2:R$4955,ObservedSpeciesData!$A$2:$A$4955,$A1116,ObservedSpeciesData!$D$2:$D$4955,$D1116),"")</f>
        <v/>
      </c>
      <c r="S1116" s="25" t="str">
        <f>IF(ISNUMBER(AVERAGEIFS(ObservedSpeciesData!S$2:S$4955,ObservedSpeciesData!$A$2:$A$4955,$A1116,ObservedSpeciesData!$D$2:$D$4955,$D1116)),AVERAGEIFS(ObservedSpeciesData!S$2:S$4955,ObservedSpeciesData!$A$2:$A$4955,$A1116,ObservedSpeciesData!$D$2:$D$4955,$D1116),"")</f>
        <v/>
      </c>
      <c r="T1116" s="23" t="str">
        <f>IF(ISNUMBER(AVERAGEIFS(ObservedSpeciesData!T$2:T$4955,ObservedSpeciesData!$A$2:$A$4955,$A1116,ObservedSpeciesData!$D$2:$D$4955,$D1116)),AVERAGEIFS(ObservedSpeciesData!T$2:T$4955,ObservedSpeciesData!$A$2:$A$4955,$A1116,ObservedSpeciesData!$D$2:$D$4955,$D1116),"")</f>
        <v/>
      </c>
      <c r="U1116" s="24" t="str">
        <f>IF(ISNUMBER(AVERAGEIFS(ObservedSpeciesData!U$2:U$4955,ObservedSpeciesData!$A$2:$A$4955,$A1116,ObservedSpeciesData!$C$2:$C$4955,$C1116,ObservedSpeciesData!$D$2:$D$4955,$D1116)),AVERAGEIFS(ObservedSpeciesData!U$2:U$4955,ObservedSpeciesData!$A$2:$A$4955,$A1116,ObservedSpeciesData!$C$2:$C$4955,$C1116,ObservedSpeciesData!$D$2:$D$4955,$D1116),"")</f>
        <v/>
      </c>
      <c r="V1116" s="23" t="str">
        <f>IF(ISNUMBER(AVERAGEIFS(ObservedSpeciesData!V$2:V$4955,ObservedSpeciesData!$A$2:$A$4955,$A1116,ObservedSpeciesData!$D$2:$D$4955,$D1116)),AVERAGEIFS(ObservedSpeciesData!V$2:V$4955,ObservedSpeciesData!$A$2:$A$4955,$A1116,ObservedSpeciesData!$D$2:$D$4955,$D1116),"")</f>
        <v/>
      </c>
      <c r="W1116" s="23" t="str">
        <f>IF(ISNUMBER(AVERAGEIFS(ObservedSpeciesData!W$2:W$4955,ObservedSpeciesData!$A$2:$A$4955,$A1116,ObservedSpeciesData!$D$2:$D$4955,$D1116)),AVERAGEIFS(ObservedSpeciesData!W$2:W$4955,ObservedSpeciesData!$A$2:$A$4955,$A1116,ObservedSpeciesData!$D$2:$D$4955,$D1116),"")</f>
        <v/>
      </c>
      <c r="X1116" s="23" t="str">
        <f>IF(ISNUMBER(AVERAGEIFS(ObservedSpeciesData!X$2:X$4955,ObservedSpeciesData!$A$2:$A$4955,$A1116,ObservedSpeciesData!$D$2:$D$4955,$D1116)),AVERAGEIFS(ObservedSpeciesData!X$2:X$4955,ObservedSpeciesData!$A$2:$A$4955,$A1116,ObservedSpeciesData!$D$2:$D$4955,$D1116),"")</f>
        <v/>
      </c>
      <c r="Y1116" s="23" t="str">
        <f>IF(ISNUMBER(AVERAGEIFS(ObservedSpeciesData!Y$2:Y$4955,ObservedSpeciesData!$A$2:$A$4955,$A1116,ObservedSpeciesData!$D$2:$D$4955,$D1116)),AVERAGEIFS(ObservedSpeciesData!Y$2:Y$4955,ObservedSpeciesData!$A$2:$A$4955,$A1116,ObservedSpeciesData!$D$2:$D$4955,$D1116),"")</f>
        <v/>
      </c>
      <c r="Z1116" s="23" t="str">
        <f>IF(ISNUMBER(AVERAGEIFS(ObservedSpeciesData!Z$2:Z$4955,ObservedSpeciesData!$A$2:$A$4955,$A1116,ObservedSpeciesData!$D$2:$D$4955,$D1116)),AVERAGEIFS(ObservedSpeciesData!Z$2:Z$4955,ObservedSpeciesData!$A$2:$A$4955,$A1116,ObservedSpeciesData!$D$2:$D$4955,$D1116),"")</f>
        <v/>
      </c>
      <c r="AA1116" s="23" t="str">
        <f>IF(ISNUMBER(AVERAGEIFS(ObservedSpeciesData!AA$2:AA$4955,ObservedSpeciesData!$A$2:$A$4955,$A1116,ObservedSpeciesData!$D$2:$D$4955,$D1116)),AVERAGEIFS(ObservedSpeciesData!AA$2:AA$4955,ObservedSpeciesData!$A$2:$A$4955,$A1116,ObservedSpeciesData!$D$2:$D$4955,$D1116),"")</f>
        <v/>
      </c>
      <c r="AB1116" s="24" t="str">
        <f>IF(ISNUMBER(AVERAGEIFS(ObservedSpeciesData!AB$2:AB$4955,ObservedSpeciesData!$A$2:$A$4955,$A1116,ObservedSpeciesData!$D$2:$D$4955,$D1116)),AVERAGEIFS(ObservedSpeciesData!AB$2:AB$4955,ObservedSpeciesData!$A$2:$A$4955,$A1116,ObservedSpeciesData!$D$2:$D$4955,$D1116),"")</f>
        <v/>
      </c>
      <c r="AC1116" s="24" t="str">
        <f>IF(ISNUMBER(AVERAGEIFS(ObservedSpeciesData!AC$2:AC$4955,ObservedSpeciesData!$A$2:$A$4955,$A1116,ObservedSpeciesData!$D$2:$D$4955,$D1116)),AVERAGEIFS(ObservedSpeciesData!AC$2:AC$4955,ObservedSpeciesData!$A$2:$A$4955,$A1116,ObservedSpeciesData!$D$2:$D$4955,$D1116),"")</f>
        <v/>
      </c>
      <c r="AD1116" s="23" t="str">
        <f>IF(ISNUMBER(AVERAGEIFS(ObservedSpeciesData!AD$2:AD$4955,ObservedSpeciesData!$A$2:$A$4955,$A1116,ObservedSpeciesData!$D$2:$D$4955,$D1116)),AVERAGEIFS(ObservedSpeciesData!AD$2:AD$4955,ObservedSpeciesData!$A$2:$A$4955,$A1116,ObservedSpeciesData!$D$2:$D$4955,$D1116),"")</f>
        <v/>
      </c>
      <c r="AE1116" s="24" t="str">
        <f>IF(ISNUMBER(AVERAGEIFS(ObservedSpeciesData!AE$2:AE$4955,ObservedSpeciesData!$A$2:$A$4955,$A1116,ObservedSpeciesData!$D$2:$D$4955,$D1116)),AVERAGEIFS(ObservedSpeciesData!AE$2:AE$4955,ObservedSpeciesData!$A$2:$A$4955,$A1116,ObservedSpeciesData!$D$2:$D$4955,$D1116),"")</f>
        <v/>
      </c>
      <c r="AF1116" s="23"/>
      <c r="AG1116" s="24"/>
      <c r="AH1116" s="23" t="str">
        <f>IF(ISNUMBER(AVERAGEIFS(ObservedSpeciesData!AH$2:AH$4955,ObservedSpeciesData!$A$2:$A$4955,$A1116,ObservedSpeciesData!$D$2:$D$4955,$D1116)),AVERAGEIFS(ObservedSpeciesData!AH$2:AH$4955,ObservedSpeciesData!$A$2:$A$4955,$A1116,ObservedSpeciesData!$D$2:$D$4955,$D1116),"")</f>
        <v/>
      </c>
      <c r="AI1116" s="23" t="str">
        <f>IF(ISNUMBER(AVERAGEIFS(ObservedSpeciesData!AI$2:AI$4955,ObservedSpeciesData!$A$2:$A$4955,$A1116,ObservedSpeciesData!$C$2:$C$4955,$C1116,ObservedSpeciesData!$D$2:$D$4955,$D1116)),AVERAGEIFS(ObservedSpeciesData!AI$2:AI$4955,ObservedSpeciesData!$A$2:$A$4955,$A1116,ObservedSpeciesData!$C$2:$C$4955,$C1116,ObservedSpeciesData!$D$2:$D$4955,$D1116),"")</f>
        <v/>
      </c>
      <c r="AJ1116" s="2">
        <f>COUNTIFS(ObservedSpeciesData!$A$2:$A$828,$A1116,ObservedSpeciesData!$D$2:$D$828,$D1116)</f>
        <v>0</v>
      </c>
      <c r="AK1116" s="2">
        <f t="shared" si="17"/>
        <v>1</v>
      </c>
    </row>
    <row r="1117" spans="1:37" x14ac:dyDescent="0.25">
      <c r="A1117" s="14" t="s">
        <v>91</v>
      </c>
      <c r="B1117" t="s">
        <v>80</v>
      </c>
      <c r="C1117" t="s">
        <v>90</v>
      </c>
      <c r="D1117" s="13">
        <v>42436</v>
      </c>
      <c r="E1117">
        <v>1</v>
      </c>
      <c r="F1117">
        <v>500</v>
      </c>
      <c r="G1117" s="2" t="s">
        <v>87</v>
      </c>
      <c r="H1117" s="2" t="s">
        <v>13</v>
      </c>
      <c r="I1117">
        <v>12</v>
      </c>
      <c r="J1117" s="2" t="s">
        <v>88</v>
      </c>
      <c r="K1117" s="2">
        <f>IF(ISNUMBER(AVERAGEIFS(ObservedSpeciesData!K$2:K$4955,ObservedSpeciesData!$A$2:$A$4955,$A1117,ObservedSpeciesData!$D$2:$D$4955,$D1117)),AVERAGEIFS(ObservedSpeciesData!K$2:K$4955,ObservedSpeciesData!$A$2:$A$4955,$A1117,ObservedSpeciesData!$D$2:$D$4955,$D1117),"")</f>
        <v>450</v>
      </c>
      <c r="L1117" s="26">
        <f>IF(ISNUMBER(AVERAGEIFS(ObservedSpeciesData!L$2:L$4955,ObservedSpeciesData!$A$2:$A$4955,$A1117,ObservedSpeciesData!$D$2:$D$4955,$D1117)),AVERAGEIFS(ObservedSpeciesData!L$2:L$4955,ObservedSpeciesData!$A$2:$A$4955,$A1117,ObservedSpeciesData!$D$2:$D$4955,$D1117),"")</f>
        <v>3502.6666666666665</v>
      </c>
      <c r="M1117" s="23">
        <f>IF(ISNUMBER(AVERAGEIFS(ObservedSpeciesData!M$2:M$4955,ObservedSpeciesData!$A$2:$A$4955,$A1117,ObservedSpeciesData!$D$2:$D$4955,$D1117)),AVERAGEIFS(ObservedSpeciesData!M$2:M$4955,ObservedSpeciesData!$A$2:$A$4955,$A1117,ObservedSpeciesData!$D$2:$D$4955,$D1117),"")</f>
        <v>350.26666666666671</v>
      </c>
      <c r="N1117" s="23" t="str">
        <f>IF(ISNUMBER(AVERAGEIFS(ObservedSpeciesData!N$2:N$4955,ObservedSpeciesData!$A$2:$A$4955,$A1117,ObservedSpeciesData!$D$2:$D$4955,$D1117)),AVERAGEIFS(ObservedSpeciesData!N$2:N$4955,ObservedSpeciesData!$A$2:$A$4955,$A1117,ObservedSpeciesData!$D$2:$D$4955,$D1117),"")</f>
        <v/>
      </c>
      <c r="O1117" s="23" t="str">
        <f>IF(ISNUMBER(AVERAGEIFS(ObservedSpeciesData!O$2:O$4955,ObservedSpeciesData!$A$2:$A$4955,$A1117,ObservedSpeciesData!$D$2:$D$4955,$D1117)),AVERAGEIFS(ObservedSpeciesData!O$2:O$4955,ObservedSpeciesData!$A$2:$A$4955,$A1117,ObservedSpeciesData!$D$2:$D$4955,$D1117),"")</f>
        <v/>
      </c>
      <c r="P1117" s="23" t="str">
        <f>IF(ISNUMBER(AVERAGEIFS(ObservedSpeciesData!P$2:P$4955,ObservedSpeciesData!$A$2:$A$4955,$A1117,ObservedSpeciesData!$C$2:$C$4955,$C1117,ObservedSpeciesData!$D$2:$D$4955,$D1117)),AVERAGEIFS(ObservedSpeciesData!P$2:P$4955,ObservedSpeciesData!$A$2:$A$4955,$A1117,ObservedSpeciesData!$C$2:$C$4955,$C1117,ObservedSpeciesData!$D$2:$D$4955,$D1117),"")</f>
        <v/>
      </c>
      <c r="Q1117" s="23"/>
      <c r="R1117" s="25" t="str">
        <f>IF(ISNUMBER(AVERAGEIFS(ObservedSpeciesData!R$2:R$4955,ObservedSpeciesData!$A$2:$A$4955,$A1117,ObservedSpeciesData!$D$2:$D$4955,$D1117)),AVERAGEIFS(ObservedSpeciesData!R$2:R$4955,ObservedSpeciesData!$A$2:$A$4955,$A1117,ObservedSpeciesData!$D$2:$D$4955,$D1117),"")</f>
        <v/>
      </c>
      <c r="S1117" s="25" t="str">
        <f>IF(ISNUMBER(AVERAGEIFS(ObservedSpeciesData!S$2:S$4955,ObservedSpeciesData!$A$2:$A$4955,$A1117,ObservedSpeciesData!$D$2:$D$4955,$D1117)),AVERAGEIFS(ObservedSpeciesData!S$2:S$4955,ObservedSpeciesData!$A$2:$A$4955,$A1117,ObservedSpeciesData!$D$2:$D$4955,$D1117),"")</f>
        <v/>
      </c>
      <c r="T1117" s="23" t="str">
        <f>IF(ISNUMBER(AVERAGEIFS(ObservedSpeciesData!T$2:T$4955,ObservedSpeciesData!$A$2:$A$4955,$A1117,ObservedSpeciesData!$D$2:$D$4955,$D1117)),AVERAGEIFS(ObservedSpeciesData!T$2:T$4955,ObservedSpeciesData!$A$2:$A$4955,$A1117,ObservedSpeciesData!$D$2:$D$4955,$D1117),"")</f>
        <v/>
      </c>
      <c r="U1117" s="24" t="str">
        <f>IF(ISNUMBER(AVERAGEIFS(ObservedSpeciesData!U$2:U$4955,ObservedSpeciesData!$A$2:$A$4955,$A1117,ObservedSpeciesData!$C$2:$C$4955,$C1117,ObservedSpeciesData!$D$2:$D$4955,$D1117)),AVERAGEIFS(ObservedSpeciesData!U$2:U$4955,ObservedSpeciesData!$A$2:$A$4955,$A1117,ObservedSpeciesData!$C$2:$C$4955,$C1117,ObservedSpeciesData!$D$2:$D$4955,$D1117),"")</f>
        <v/>
      </c>
      <c r="V1117" s="23" t="str">
        <f>IF(ISNUMBER(AVERAGEIFS(ObservedSpeciesData!V$2:V$4955,ObservedSpeciesData!$A$2:$A$4955,$A1117,ObservedSpeciesData!$D$2:$D$4955,$D1117)),AVERAGEIFS(ObservedSpeciesData!V$2:V$4955,ObservedSpeciesData!$A$2:$A$4955,$A1117,ObservedSpeciesData!$D$2:$D$4955,$D1117),"")</f>
        <v/>
      </c>
      <c r="W1117" s="23" t="str">
        <f>IF(ISNUMBER(AVERAGEIFS(ObservedSpeciesData!W$2:W$4955,ObservedSpeciesData!$A$2:$A$4955,$A1117,ObservedSpeciesData!$D$2:$D$4955,$D1117)),AVERAGEIFS(ObservedSpeciesData!W$2:W$4955,ObservedSpeciesData!$A$2:$A$4955,$A1117,ObservedSpeciesData!$D$2:$D$4955,$D1117),"")</f>
        <v/>
      </c>
      <c r="X1117" s="23" t="str">
        <f>IF(ISNUMBER(AVERAGEIFS(ObservedSpeciesData!X$2:X$4955,ObservedSpeciesData!$A$2:$A$4955,$A1117,ObservedSpeciesData!$D$2:$D$4955,$D1117)),AVERAGEIFS(ObservedSpeciesData!X$2:X$4955,ObservedSpeciesData!$A$2:$A$4955,$A1117,ObservedSpeciesData!$D$2:$D$4955,$D1117),"")</f>
        <v/>
      </c>
      <c r="Y1117" s="23" t="str">
        <f>IF(ISNUMBER(AVERAGEIFS(ObservedSpeciesData!Y$2:Y$4955,ObservedSpeciesData!$A$2:$A$4955,$A1117,ObservedSpeciesData!$D$2:$D$4955,$D1117)),AVERAGEIFS(ObservedSpeciesData!Y$2:Y$4955,ObservedSpeciesData!$A$2:$A$4955,$A1117,ObservedSpeciesData!$D$2:$D$4955,$D1117),"")</f>
        <v/>
      </c>
      <c r="Z1117" s="23" t="str">
        <f>IF(ISNUMBER(AVERAGEIFS(ObservedSpeciesData!Z$2:Z$4955,ObservedSpeciesData!$A$2:$A$4955,$A1117,ObservedSpeciesData!$D$2:$D$4955,$D1117)),AVERAGEIFS(ObservedSpeciesData!Z$2:Z$4955,ObservedSpeciesData!$A$2:$A$4955,$A1117,ObservedSpeciesData!$D$2:$D$4955,$D1117),"")</f>
        <v/>
      </c>
      <c r="AA1117" s="23" t="str">
        <f>IF(ISNUMBER(AVERAGEIFS(ObservedSpeciesData!AA$2:AA$4955,ObservedSpeciesData!$A$2:$A$4955,$A1117,ObservedSpeciesData!$D$2:$D$4955,$D1117)),AVERAGEIFS(ObservedSpeciesData!AA$2:AA$4955,ObservedSpeciesData!$A$2:$A$4955,$A1117,ObservedSpeciesData!$D$2:$D$4955,$D1117),"")</f>
        <v/>
      </c>
      <c r="AB1117" s="24" t="str">
        <f>IF(ISNUMBER(AVERAGEIFS(ObservedSpeciesData!AB$2:AB$4955,ObservedSpeciesData!$A$2:$A$4955,$A1117,ObservedSpeciesData!$D$2:$D$4955,$D1117)),AVERAGEIFS(ObservedSpeciesData!AB$2:AB$4955,ObservedSpeciesData!$A$2:$A$4955,$A1117,ObservedSpeciesData!$D$2:$D$4955,$D1117),"")</f>
        <v/>
      </c>
      <c r="AC1117" s="24" t="str">
        <f>IF(ISNUMBER(AVERAGEIFS(ObservedSpeciesData!AC$2:AC$4955,ObservedSpeciesData!$A$2:$A$4955,$A1117,ObservedSpeciesData!$D$2:$D$4955,$D1117)),AVERAGEIFS(ObservedSpeciesData!AC$2:AC$4955,ObservedSpeciesData!$A$2:$A$4955,$A1117,ObservedSpeciesData!$D$2:$D$4955,$D1117),"")</f>
        <v/>
      </c>
      <c r="AD1117" s="23" t="str">
        <f>IF(ISNUMBER(AVERAGEIFS(ObservedSpeciesData!AD$2:AD$4955,ObservedSpeciesData!$A$2:$A$4955,$A1117,ObservedSpeciesData!$D$2:$D$4955,$D1117)),AVERAGEIFS(ObservedSpeciesData!AD$2:AD$4955,ObservedSpeciesData!$A$2:$A$4955,$A1117,ObservedSpeciesData!$D$2:$D$4955,$D1117),"")</f>
        <v/>
      </c>
      <c r="AE1117" s="24" t="str">
        <f>IF(ISNUMBER(AVERAGEIFS(ObservedSpeciesData!AE$2:AE$4955,ObservedSpeciesData!$A$2:$A$4955,$A1117,ObservedSpeciesData!$D$2:$D$4955,$D1117)),AVERAGEIFS(ObservedSpeciesData!AE$2:AE$4955,ObservedSpeciesData!$A$2:$A$4955,$A1117,ObservedSpeciesData!$D$2:$D$4955,$D1117),"")</f>
        <v/>
      </c>
      <c r="AF1117" s="23"/>
      <c r="AG1117" s="24"/>
      <c r="AH1117" s="23" t="str">
        <f>IF(ISNUMBER(AVERAGEIFS(ObservedSpeciesData!AH$2:AH$4955,ObservedSpeciesData!$A$2:$A$4955,$A1117,ObservedSpeciesData!$D$2:$D$4955,$D1117)),AVERAGEIFS(ObservedSpeciesData!AH$2:AH$4955,ObservedSpeciesData!$A$2:$A$4955,$A1117,ObservedSpeciesData!$D$2:$D$4955,$D1117),"")</f>
        <v/>
      </c>
      <c r="AI1117" s="23" t="str">
        <f>IF(ISNUMBER(AVERAGEIFS(ObservedSpeciesData!AI$2:AI$4955,ObservedSpeciesData!$A$2:$A$4955,$A1117,ObservedSpeciesData!$C$2:$C$4955,$C1117,ObservedSpeciesData!$D$2:$D$4955,$D1117)),AVERAGEIFS(ObservedSpeciesData!AI$2:AI$4955,ObservedSpeciesData!$A$2:$A$4955,$A1117,ObservedSpeciesData!$C$2:$C$4955,$C1117,ObservedSpeciesData!$D$2:$D$4955,$D1117),"")</f>
        <v/>
      </c>
      <c r="AJ1117" s="2">
        <f>COUNTIFS(ObservedSpeciesData!$A$2:$A$828,$A1117,ObservedSpeciesData!$D$2:$D$828,$D1117)</f>
        <v>0</v>
      </c>
      <c r="AK1117" s="2">
        <f t="shared" si="17"/>
        <v>1</v>
      </c>
    </row>
    <row r="1118" spans="1:37" x14ac:dyDescent="0.25">
      <c r="A1118" s="14" t="s">
        <v>96</v>
      </c>
      <c r="B1118" t="s">
        <v>80</v>
      </c>
      <c r="C1118" t="s">
        <v>90</v>
      </c>
      <c r="D1118" s="13">
        <v>42437</v>
      </c>
      <c r="E1118">
        <v>1</v>
      </c>
      <c r="F1118">
        <v>0</v>
      </c>
      <c r="G1118" s="2" t="s">
        <v>87</v>
      </c>
      <c r="H1118" s="2" t="s">
        <v>13</v>
      </c>
      <c r="I1118">
        <v>12</v>
      </c>
      <c r="J1118" s="2" t="s">
        <v>77</v>
      </c>
      <c r="K1118" s="2">
        <f>IF(ISNUMBER(AVERAGEIFS(ObservedSpeciesData!K$2:K$4955,ObservedSpeciesData!$A$2:$A$4955,$A1118,ObservedSpeciesData!$D$2:$D$4955,$D1118)),AVERAGEIFS(ObservedSpeciesData!K$2:K$4955,ObservedSpeciesData!$A$2:$A$4955,$A1118,ObservedSpeciesData!$D$2:$D$4955,$D1118),"")</f>
        <v>0</v>
      </c>
      <c r="L1118" s="26" t="str">
        <f>IF(ISNUMBER(AVERAGEIFS(ObservedSpeciesData!L$2:L$4955,ObservedSpeciesData!$A$2:$A$4955,$A1118,ObservedSpeciesData!$D$2:$D$4955,$D1118)),AVERAGEIFS(ObservedSpeciesData!L$2:L$4955,ObservedSpeciesData!$A$2:$A$4955,$A1118,ObservedSpeciesData!$D$2:$D$4955,$D1118),"")</f>
        <v/>
      </c>
      <c r="M1118" s="23" t="str">
        <f>IF(ISNUMBER(AVERAGEIFS(ObservedSpeciesData!M$2:M$4955,ObservedSpeciesData!$A$2:$A$4955,$A1118,ObservedSpeciesData!$D$2:$D$4955,$D1118)),AVERAGEIFS(ObservedSpeciesData!M$2:M$4955,ObservedSpeciesData!$A$2:$A$4955,$A1118,ObservedSpeciesData!$D$2:$D$4955,$D1118),"")</f>
        <v/>
      </c>
      <c r="N1118" s="23">
        <f>IF(ISNUMBER(AVERAGEIFS(ObservedSpeciesData!N$2:N$4955,ObservedSpeciesData!$A$2:$A$4955,$A1118,ObservedSpeciesData!$D$2:$D$4955,$D1118)),AVERAGEIFS(ObservedSpeciesData!N$2:N$4955,ObservedSpeciesData!$A$2:$A$4955,$A1118,ObservedSpeciesData!$D$2:$D$4955,$D1118),"")</f>
        <v>689.69562695555567</v>
      </c>
      <c r="O1118" s="23">
        <f>IF(ISNUMBER(AVERAGEIFS(ObservedSpeciesData!O$2:O$4955,ObservedSpeciesData!$A$2:$A$4955,$A1118,ObservedSpeciesData!$D$2:$D$4955,$D1118)),AVERAGEIFS(ObservedSpeciesData!O$2:O$4955,ObservedSpeciesData!$A$2:$A$4955,$A1118,ObservedSpeciesData!$D$2:$D$4955,$D1118),"")</f>
        <v>68.969562695555553</v>
      </c>
      <c r="P1118" s="23">
        <f>IF(ISNUMBER(AVERAGEIFS(ObservedSpeciesData!P$2:P$4955,ObservedSpeciesData!$A$2:$A$4955,$A1118,ObservedSpeciesData!$C$2:$C$4955,$C1118,ObservedSpeciesData!$D$2:$D$4955,$D1118)),AVERAGEIFS(ObservedSpeciesData!P$2:P$4955,ObservedSpeciesData!$A$2:$A$4955,$A1118,ObservedSpeciesData!$C$2:$C$4955,$C1118,ObservedSpeciesData!$D$2:$D$4955,$D1118),"")</f>
        <v>265.33661480746133</v>
      </c>
      <c r="Q1118" s="23"/>
      <c r="R1118" s="25" t="str">
        <f>IF(ISNUMBER(AVERAGEIFS(ObservedSpeciesData!R$2:R$4955,ObservedSpeciesData!$A$2:$A$4955,$A1118,ObservedSpeciesData!$D$2:$D$4955,$D1118)),AVERAGEIFS(ObservedSpeciesData!R$2:R$4955,ObservedSpeciesData!$A$2:$A$4955,$A1118,ObservedSpeciesData!$D$2:$D$4955,$D1118),"")</f>
        <v/>
      </c>
      <c r="S1118" s="25" t="str">
        <f>IF(ISNUMBER(AVERAGEIFS(ObservedSpeciesData!S$2:S$4955,ObservedSpeciesData!$A$2:$A$4955,$A1118,ObservedSpeciesData!$D$2:$D$4955,$D1118)),AVERAGEIFS(ObservedSpeciesData!S$2:S$4955,ObservedSpeciesData!$A$2:$A$4955,$A1118,ObservedSpeciesData!$D$2:$D$4955,$D1118),"")</f>
        <v/>
      </c>
      <c r="T1118" s="23" t="str">
        <f>IF(ISNUMBER(AVERAGEIFS(ObservedSpeciesData!T$2:T$4955,ObservedSpeciesData!$A$2:$A$4955,$A1118,ObservedSpeciesData!$D$2:$D$4955,$D1118)),AVERAGEIFS(ObservedSpeciesData!T$2:T$4955,ObservedSpeciesData!$A$2:$A$4955,$A1118,ObservedSpeciesData!$D$2:$D$4955,$D1118),"")</f>
        <v/>
      </c>
      <c r="U1118" s="24" t="str">
        <f>IF(ISNUMBER(AVERAGEIFS(ObservedSpeciesData!U$2:U$4955,ObservedSpeciesData!$A$2:$A$4955,$A1118,ObservedSpeciesData!$C$2:$C$4955,$C1118,ObservedSpeciesData!$D$2:$D$4955,$D1118)),AVERAGEIFS(ObservedSpeciesData!U$2:U$4955,ObservedSpeciesData!$A$2:$A$4955,$A1118,ObservedSpeciesData!$C$2:$C$4955,$C1118,ObservedSpeciesData!$D$2:$D$4955,$D1118),"")</f>
        <v/>
      </c>
      <c r="V1118" s="23" t="str">
        <f>IF(ISNUMBER(AVERAGEIFS(ObservedSpeciesData!V$2:V$4955,ObservedSpeciesData!$A$2:$A$4955,$A1118,ObservedSpeciesData!$D$2:$D$4955,$D1118)),AVERAGEIFS(ObservedSpeciesData!V$2:V$4955,ObservedSpeciesData!$A$2:$A$4955,$A1118,ObservedSpeciesData!$D$2:$D$4955,$D1118),"")</f>
        <v/>
      </c>
      <c r="W1118" s="23" t="str">
        <f>IF(ISNUMBER(AVERAGEIFS(ObservedSpeciesData!W$2:W$4955,ObservedSpeciesData!$A$2:$A$4955,$A1118,ObservedSpeciesData!$D$2:$D$4955,$D1118)),AVERAGEIFS(ObservedSpeciesData!W$2:W$4955,ObservedSpeciesData!$A$2:$A$4955,$A1118,ObservedSpeciesData!$D$2:$D$4955,$D1118),"")</f>
        <v/>
      </c>
      <c r="X1118" s="23" t="str">
        <f>IF(ISNUMBER(AVERAGEIFS(ObservedSpeciesData!X$2:X$4955,ObservedSpeciesData!$A$2:$A$4955,$A1118,ObservedSpeciesData!$D$2:$D$4955,$D1118)),AVERAGEIFS(ObservedSpeciesData!X$2:X$4955,ObservedSpeciesData!$A$2:$A$4955,$A1118,ObservedSpeciesData!$D$2:$D$4955,$D1118),"")</f>
        <v/>
      </c>
      <c r="Y1118" s="23" t="str">
        <f>IF(ISNUMBER(AVERAGEIFS(ObservedSpeciesData!Y$2:Y$4955,ObservedSpeciesData!$A$2:$A$4955,$A1118,ObservedSpeciesData!$D$2:$D$4955,$D1118)),AVERAGEIFS(ObservedSpeciesData!Y$2:Y$4955,ObservedSpeciesData!$A$2:$A$4955,$A1118,ObservedSpeciesData!$D$2:$D$4955,$D1118),"")</f>
        <v/>
      </c>
      <c r="Z1118" s="23" t="str">
        <f>IF(ISNUMBER(AVERAGEIFS(ObservedSpeciesData!Z$2:Z$4955,ObservedSpeciesData!$A$2:$A$4955,$A1118,ObservedSpeciesData!$D$2:$D$4955,$D1118)),AVERAGEIFS(ObservedSpeciesData!Z$2:Z$4955,ObservedSpeciesData!$A$2:$A$4955,$A1118,ObservedSpeciesData!$D$2:$D$4955,$D1118),"")</f>
        <v/>
      </c>
      <c r="AA1118" s="23" t="str">
        <f>IF(ISNUMBER(AVERAGEIFS(ObservedSpeciesData!AA$2:AA$4955,ObservedSpeciesData!$A$2:$A$4955,$A1118,ObservedSpeciesData!$D$2:$D$4955,$D1118)),AVERAGEIFS(ObservedSpeciesData!AA$2:AA$4955,ObservedSpeciesData!$A$2:$A$4955,$A1118,ObservedSpeciesData!$D$2:$D$4955,$D1118),"")</f>
        <v/>
      </c>
      <c r="AB1118" s="24" t="str">
        <f>IF(ISNUMBER(AVERAGEIFS(ObservedSpeciesData!AB$2:AB$4955,ObservedSpeciesData!$A$2:$A$4955,$A1118,ObservedSpeciesData!$D$2:$D$4955,$D1118)),AVERAGEIFS(ObservedSpeciesData!AB$2:AB$4955,ObservedSpeciesData!$A$2:$A$4955,$A1118,ObservedSpeciesData!$D$2:$D$4955,$D1118),"")</f>
        <v/>
      </c>
      <c r="AC1118" s="24" t="str">
        <f>IF(ISNUMBER(AVERAGEIFS(ObservedSpeciesData!AC$2:AC$4955,ObservedSpeciesData!$A$2:$A$4955,$A1118,ObservedSpeciesData!$D$2:$D$4955,$D1118)),AVERAGEIFS(ObservedSpeciesData!AC$2:AC$4955,ObservedSpeciesData!$A$2:$A$4955,$A1118,ObservedSpeciesData!$D$2:$D$4955,$D1118),"")</f>
        <v/>
      </c>
      <c r="AD1118" s="23" t="str">
        <f>IF(ISNUMBER(AVERAGEIFS(ObservedSpeciesData!AD$2:AD$4955,ObservedSpeciesData!$A$2:$A$4955,$A1118,ObservedSpeciesData!$D$2:$D$4955,$D1118)),AVERAGEIFS(ObservedSpeciesData!AD$2:AD$4955,ObservedSpeciesData!$A$2:$A$4955,$A1118,ObservedSpeciesData!$D$2:$D$4955,$D1118),"")</f>
        <v/>
      </c>
      <c r="AE1118" s="24" t="str">
        <f>IF(ISNUMBER(AVERAGEIFS(ObservedSpeciesData!AE$2:AE$4955,ObservedSpeciesData!$A$2:$A$4955,$A1118,ObservedSpeciesData!$D$2:$D$4955,$D1118)),AVERAGEIFS(ObservedSpeciesData!AE$2:AE$4955,ObservedSpeciesData!$A$2:$A$4955,$A1118,ObservedSpeciesData!$D$2:$D$4955,$D1118),"")</f>
        <v/>
      </c>
      <c r="AF1118" s="23"/>
      <c r="AG1118" s="24"/>
      <c r="AH1118" s="23" t="str">
        <f>IF(ISNUMBER(AVERAGEIFS(ObservedSpeciesData!AH$2:AH$4955,ObservedSpeciesData!$A$2:$A$4955,$A1118,ObservedSpeciesData!$D$2:$D$4955,$D1118)),AVERAGEIFS(ObservedSpeciesData!AH$2:AH$4955,ObservedSpeciesData!$A$2:$A$4955,$A1118,ObservedSpeciesData!$D$2:$D$4955,$D1118),"")</f>
        <v/>
      </c>
      <c r="AI1118" s="23" t="str">
        <f>IF(ISNUMBER(AVERAGEIFS(ObservedSpeciesData!AI$2:AI$4955,ObservedSpeciesData!$A$2:$A$4955,$A1118,ObservedSpeciesData!$C$2:$C$4955,$C1118,ObservedSpeciesData!$D$2:$D$4955,$D1118)),AVERAGEIFS(ObservedSpeciesData!AI$2:AI$4955,ObservedSpeciesData!$A$2:$A$4955,$A1118,ObservedSpeciesData!$C$2:$C$4955,$C1118,ObservedSpeciesData!$D$2:$D$4955,$D1118),"")</f>
        <v/>
      </c>
      <c r="AJ1118" s="2">
        <f>COUNTIFS(ObservedSpeciesData!$A$2:$A$828,$A1118,ObservedSpeciesData!$D$2:$D$828,$D1118)</f>
        <v>0</v>
      </c>
      <c r="AK1118" s="2">
        <f t="shared" si="17"/>
        <v>3</v>
      </c>
    </row>
    <row r="1119" spans="1:37" x14ac:dyDescent="0.25">
      <c r="A1119" s="14" t="s">
        <v>95</v>
      </c>
      <c r="B1119" t="s">
        <v>80</v>
      </c>
      <c r="C1119" t="s">
        <v>90</v>
      </c>
      <c r="D1119" s="13">
        <v>42437</v>
      </c>
      <c r="E1119">
        <v>1</v>
      </c>
      <c r="F1119">
        <v>50</v>
      </c>
      <c r="G1119" s="2" t="s">
        <v>87</v>
      </c>
      <c r="H1119" s="2" t="s">
        <v>13</v>
      </c>
      <c r="I1119">
        <v>12</v>
      </c>
      <c r="J1119" s="2" t="s">
        <v>77</v>
      </c>
      <c r="K1119" s="2">
        <f>IF(ISNUMBER(AVERAGEIFS(ObservedSpeciesData!K$2:K$4955,ObservedSpeciesData!$A$2:$A$4955,$A1119,ObservedSpeciesData!$D$2:$D$4955,$D1119)),AVERAGEIFS(ObservedSpeciesData!K$2:K$4955,ObservedSpeciesData!$A$2:$A$4955,$A1119,ObservedSpeciesData!$D$2:$D$4955,$D1119),"")</f>
        <v>45</v>
      </c>
      <c r="L1119" s="26" t="str">
        <f>IF(ISNUMBER(AVERAGEIFS(ObservedSpeciesData!L$2:L$4955,ObservedSpeciesData!$A$2:$A$4955,$A1119,ObservedSpeciesData!$D$2:$D$4955,$D1119)),AVERAGEIFS(ObservedSpeciesData!L$2:L$4955,ObservedSpeciesData!$A$2:$A$4955,$A1119,ObservedSpeciesData!$D$2:$D$4955,$D1119),"")</f>
        <v/>
      </c>
      <c r="M1119" s="23" t="str">
        <f>IF(ISNUMBER(AVERAGEIFS(ObservedSpeciesData!M$2:M$4955,ObservedSpeciesData!$A$2:$A$4955,$A1119,ObservedSpeciesData!$D$2:$D$4955,$D1119)),AVERAGEIFS(ObservedSpeciesData!M$2:M$4955,ObservedSpeciesData!$A$2:$A$4955,$A1119,ObservedSpeciesData!$D$2:$D$4955,$D1119),"")</f>
        <v/>
      </c>
      <c r="N1119" s="23">
        <f>IF(ISNUMBER(AVERAGEIFS(ObservedSpeciesData!N$2:N$4955,ObservedSpeciesData!$A$2:$A$4955,$A1119,ObservedSpeciesData!$D$2:$D$4955,$D1119)),AVERAGEIFS(ObservedSpeciesData!N$2:N$4955,ObservedSpeciesData!$A$2:$A$4955,$A1119,ObservedSpeciesData!$D$2:$D$4955,$D1119),"")</f>
        <v>919.77152444444437</v>
      </c>
      <c r="O1119" s="23">
        <f>IF(ISNUMBER(AVERAGEIFS(ObservedSpeciesData!O$2:O$4955,ObservedSpeciesData!$A$2:$A$4955,$A1119,ObservedSpeciesData!$D$2:$D$4955,$D1119)),AVERAGEIFS(ObservedSpeciesData!O$2:O$4955,ObservedSpeciesData!$A$2:$A$4955,$A1119,ObservedSpeciesData!$D$2:$D$4955,$D1119),"")</f>
        <v>91.977152444444457</v>
      </c>
      <c r="P1119" s="23">
        <f>IF(ISNUMBER(AVERAGEIFS(ObservedSpeciesData!P$2:P$4955,ObservedSpeciesData!$A$2:$A$4955,$A1119,ObservedSpeciesData!$C$2:$C$4955,$C1119,ObservedSpeciesData!$D$2:$D$4955,$D1119)),AVERAGEIFS(ObservedSpeciesData!P$2:P$4955,ObservedSpeciesData!$A$2:$A$4955,$A1119,ObservedSpeciesData!$C$2:$C$4955,$C1119,ObservedSpeciesData!$D$2:$D$4955,$D1119),"")</f>
        <v>392.60057407858659</v>
      </c>
      <c r="Q1119" s="23"/>
      <c r="R1119" s="25" t="str">
        <f>IF(ISNUMBER(AVERAGEIFS(ObservedSpeciesData!R$2:R$4955,ObservedSpeciesData!$A$2:$A$4955,$A1119,ObservedSpeciesData!$D$2:$D$4955,$D1119)),AVERAGEIFS(ObservedSpeciesData!R$2:R$4955,ObservedSpeciesData!$A$2:$A$4955,$A1119,ObservedSpeciesData!$D$2:$D$4955,$D1119),"")</f>
        <v/>
      </c>
      <c r="S1119" s="25" t="str">
        <f>IF(ISNUMBER(AVERAGEIFS(ObservedSpeciesData!S$2:S$4955,ObservedSpeciesData!$A$2:$A$4955,$A1119,ObservedSpeciesData!$D$2:$D$4955,$D1119)),AVERAGEIFS(ObservedSpeciesData!S$2:S$4955,ObservedSpeciesData!$A$2:$A$4955,$A1119,ObservedSpeciesData!$D$2:$D$4955,$D1119),"")</f>
        <v/>
      </c>
      <c r="T1119" s="23" t="str">
        <f>IF(ISNUMBER(AVERAGEIFS(ObservedSpeciesData!T$2:T$4955,ObservedSpeciesData!$A$2:$A$4955,$A1119,ObservedSpeciesData!$D$2:$D$4955,$D1119)),AVERAGEIFS(ObservedSpeciesData!T$2:T$4955,ObservedSpeciesData!$A$2:$A$4955,$A1119,ObservedSpeciesData!$D$2:$D$4955,$D1119),"")</f>
        <v/>
      </c>
      <c r="U1119" s="24" t="str">
        <f>IF(ISNUMBER(AVERAGEIFS(ObservedSpeciesData!U$2:U$4955,ObservedSpeciesData!$A$2:$A$4955,$A1119,ObservedSpeciesData!$C$2:$C$4955,$C1119,ObservedSpeciesData!$D$2:$D$4955,$D1119)),AVERAGEIFS(ObservedSpeciesData!U$2:U$4955,ObservedSpeciesData!$A$2:$A$4955,$A1119,ObservedSpeciesData!$C$2:$C$4955,$C1119,ObservedSpeciesData!$D$2:$D$4955,$D1119),"")</f>
        <v/>
      </c>
      <c r="V1119" s="23" t="str">
        <f>IF(ISNUMBER(AVERAGEIFS(ObservedSpeciesData!V$2:V$4955,ObservedSpeciesData!$A$2:$A$4955,$A1119,ObservedSpeciesData!$D$2:$D$4955,$D1119)),AVERAGEIFS(ObservedSpeciesData!V$2:V$4955,ObservedSpeciesData!$A$2:$A$4955,$A1119,ObservedSpeciesData!$D$2:$D$4955,$D1119),"")</f>
        <v/>
      </c>
      <c r="W1119" s="23" t="str">
        <f>IF(ISNUMBER(AVERAGEIFS(ObservedSpeciesData!W$2:W$4955,ObservedSpeciesData!$A$2:$A$4955,$A1119,ObservedSpeciesData!$D$2:$D$4955,$D1119)),AVERAGEIFS(ObservedSpeciesData!W$2:W$4955,ObservedSpeciesData!$A$2:$A$4955,$A1119,ObservedSpeciesData!$D$2:$D$4955,$D1119),"")</f>
        <v/>
      </c>
      <c r="X1119" s="23" t="str">
        <f>IF(ISNUMBER(AVERAGEIFS(ObservedSpeciesData!X$2:X$4955,ObservedSpeciesData!$A$2:$A$4955,$A1119,ObservedSpeciesData!$D$2:$D$4955,$D1119)),AVERAGEIFS(ObservedSpeciesData!X$2:X$4955,ObservedSpeciesData!$A$2:$A$4955,$A1119,ObservedSpeciesData!$D$2:$D$4955,$D1119),"")</f>
        <v/>
      </c>
      <c r="Y1119" s="23" t="str">
        <f>IF(ISNUMBER(AVERAGEIFS(ObservedSpeciesData!Y$2:Y$4955,ObservedSpeciesData!$A$2:$A$4955,$A1119,ObservedSpeciesData!$D$2:$D$4955,$D1119)),AVERAGEIFS(ObservedSpeciesData!Y$2:Y$4955,ObservedSpeciesData!$A$2:$A$4955,$A1119,ObservedSpeciesData!$D$2:$D$4955,$D1119),"")</f>
        <v/>
      </c>
      <c r="Z1119" s="23" t="str">
        <f>IF(ISNUMBER(AVERAGEIFS(ObservedSpeciesData!Z$2:Z$4955,ObservedSpeciesData!$A$2:$A$4955,$A1119,ObservedSpeciesData!$D$2:$D$4955,$D1119)),AVERAGEIFS(ObservedSpeciesData!Z$2:Z$4955,ObservedSpeciesData!$A$2:$A$4955,$A1119,ObservedSpeciesData!$D$2:$D$4955,$D1119),"")</f>
        <v/>
      </c>
      <c r="AA1119" s="23" t="str">
        <f>IF(ISNUMBER(AVERAGEIFS(ObservedSpeciesData!AA$2:AA$4955,ObservedSpeciesData!$A$2:$A$4955,$A1119,ObservedSpeciesData!$D$2:$D$4955,$D1119)),AVERAGEIFS(ObservedSpeciesData!AA$2:AA$4955,ObservedSpeciesData!$A$2:$A$4955,$A1119,ObservedSpeciesData!$D$2:$D$4955,$D1119),"")</f>
        <v/>
      </c>
      <c r="AB1119" s="24" t="str">
        <f>IF(ISNUMBER(AVERAGEIFS(ObservedSpeciesData!AB$2:AB$4955,ObservedSpeciesData!$A$2:$A$4955,$A1119,ObservedSpeciesData!$D$2:$D$4955,$D1119)),AVERAGEIFS(ObservedSpeciesData!AB$2:AB$4955,ObservedSpeciesData!$A$2:$A$4955,$A1119,ObservedSpeciesData!$D$2:$D$4955,$D1119),"")</f>
        <v/>
      </c>
      <c r="AC1119" s="24" t="str">
        <f>IF(ISNUMBER(AVERAGEIFS(ObservedSpeciesData!AC$2:AC$4955,ObservedSpeciesData!$A$2:$A$4955,$A1119,ObservedSpeciesData!$D$2:$D$4955,$D1119)),AVERAGEIFS(ObservedSpeciesData!AC$2:AC$4955,ObservedSpeciesData!$A$2:$A$4955,$A1119,ObservedSpeciesData!$D$2:$D$4955,$D1119),"")</f>
        <v/>
      </c>
      <c r="AD1119" s="23" t="str">
        <f>IF(ISNUMBER(AVERAGEIFS(ObservedSpeciesData!AD$2:AD$4955,ObservedSpeciesData!$A$2:$A$4955,$A1119,ObservedSpeciesData!$D$2:$D$4955,$D1119)),AVERAGEIFS(ObservedSpeciesData!AD$2:AD$4955,ObservedSpeciesData!$A$2:$A$4955,$A1119,ObservedSpeciesData!$D$2:$D$4955,$D1119),"")</f>
        <v/>
      </c>
      <c r="AE1119" s="24" t="str">
        <f>IF(ISNUMBER(AVERAGEIFS(ObservedSpeciesData!AE$2:AE$4955,ObservedSpeciesData!$A$2:$A$4955,$A1119,ObservedSpeciesData!$D$2:$D$4955,$D1119)),AVERAGEIFS(ObservedSpeciesData!AE$2:AE$4955,ObservedSpeciesData!$A$2:$A$4955,$A1119,ObservedSpeciesData!$D$2:$D$4955,$D1119),"")</f>
        <v/>
      </c>
      <c r="AF1119" s="23"/>
      <c r="AG1119" s="24"/>
      <c r="AH1119" s="23" t="str">
        <f>IF(ISNUMBER(AVERAGEIFS(ObservedSpeciesData!AH$2:AH$4955,ObservedSpeciesData!$A$2:$A$4955,$A1119,ObservedSpeciesData!$D$2:$D$4955,$D1119)),AVERAGEIFS(ObservedSpeciesData!AH$2:AH$4955,ObservedSpeciesData!$A$2:$A$4955,$A1119,ObservedSpeciesData!$D$2:$D$4955,$D1119),"")</f>
        <v/>
      </c>
      <c r="AI1119" s="23" t="str">
        <f>IF(ISNUMBER(AVERAGEIFS(ObservedSpeciesData!AI$2:AI$4955,ObservedSpeciesData!$A$2:$A$4955,$A1119,ObservedSpeciesData!$C$2:$C$4955,$C1119,ObservedSpeciesData!$D$2:$D$4955,$D1119)),AVERAGEIFS(ObservedSpeciesData!AI$2:AI$4955,ObservedSpeciesData!$A$2:$A$4955,$A1119,ObservedSpeciesData!$C$2:$C$4955,$C1119,ObservedSpeciesData!$D$2:$D$4955,$D1119),"")</f>
        <v/>
      </c>
      <c r="AJ1119" s="2">
        <f>COUNTIFS(ObservedSpeciesData!$A$2:$A$828,$A1119,ObservedSpeciesData!$D$2:$D$828,$D1119)</f>
        <v>0</v>
      </c>
      <c r="AK1119" s="2">
        <f t="shared" si="17"/>
        <v>3</v>
      </c>
    </row>
    <row r="1120" spans="1:37" x14ac:dyDescent="0.25">
      <c r="A1120" s="14" t="s">
        <v>94</v>
      </c>
      <c r="B1120" t="s">
        <v>80</v>
      </c>
      <c r="C1120" t="s">
        <v>90</v>
      </c>
      <c r="D1120" s="13">
        <v>42437</v>
      </c>
      <c r="E1120">
        <v>1</v>
      </c>
      <c r="F1120">
        <v>100</v>
      </c>
      <c r="G1120" s="2" t="s">
        <v>87</v>
      </c>
      <c r="H1120" s="2" t="s">
        <v>13</v>
      </c>
      <c r="I1120">
        <v>12</v>
      </c>
      <c r="J1120" s="2" t="s">
        <v>77</v>
      </c>
      <c r="K1120" s="2">
        <f>IF(ISNUMBER(AVERAGEIFS(ObservedSpeciesData!K$2:K$4955,ObservedSpeciesData!$A$2:$A$4955,$A1120,ObservedSpeciesData!$D$2:$D$4955,$D1120)),AVERAGEIFS(ObservedSpeciesData!K$2:K$4955,ObservedSpeciesData!$A$2:$A$4955,$A1120,ObservedSpeciesData!$D$2:$D$4955,$D1120),"")</f>
        <v>90</v>
      </c>
      <c r="L1120" s="26" t="str">
        <f>IF(ISNUMBER(AVERAGEIFS(ObservedSpeciesData!L$2:L$4955,ObservedSpeciesData!$A$2:$A$4955,$A1120,ObservedSpeciesData!$D$2:$D$4955,$D1120)),AVERAGEIFS(ObservedSpeciesData!L$2:L$4955,ObservedSpeciesData!$A$2:$A$4955,$A1120,ObservedSpeciesData!$D$2:$D$4955,$D1120),"")</f>
        <v/>
      </c>
      <c r="M1120" s="23" t="str">
        <f>IF(ISNUMBER(AVERAGEIFS(ObservedSpeciesData!M$2:M$4955,ObservedSpeciesData!$A$2:$A$4955,$A1120,ObservedSpeciesData!$D$2:$D$4955,$D1120)),AVERAGEIFS(ObservedSpeciesData!M$2:M$4955,ObservedSpeciesData!$A$2:$A$4955,$A1120,ObservedSpeciesData!$D$2:$D$4955,$D1120),"")</f>
        <v/>
      </c>
      <c r="N1120" s="23">
        <f>IF(ISNUMBER(AVERAGEIFS(ObservedSpeciesData!N$2:N$4955,ObservedSpeciesData!$A$2:$A$4955,$A1120,ObservedSpeciesData!$D$2:$D$4955,$D1120)),AVERAGEIFS(ObservedSpeciesData!N$2:N$4955,ObservedSpeciesData!$A$2:$A$4955,$A1120,ObservedSpeciesData!$D$2:$D$4955,$D1120),"")</f>
        <v>824.61986755555563</v>
      </c>
      <c r="O1120" s="23">
        <f>IF(ISNUMBER(AVERAGEIFS(ObservedSpeciesData!O$2:O$4955,ObservedSpeciesData!$A$2:$A$4955,$A1120,ObservedSpeciesData!$D$2:$D$4955,$D1120)),AVERAGEIFS(ObservedSpeciesData!O$2:O$4955,ObservedSpeciesData!$A$2:$A$4955,$A1120,ObservedSpeciesData!$D$2:$D$4955,$D1120),"")</f>
        <v>82.461986755555571</v>
      </c>
      <c r="P1120" s="23">
        <f>IF(ISNUMBER(AVERAGEIFS(ObservedSpeciesData!P$2:P$4955,ObservedSpeciesData!$A$2:$A$4955,$A1120,ObservedSpeciesData!$C$2:$C$4955,$C1120,ObservedSpeciesData!$D$2:$D$4955,$D1120)),AVERAGEIFS(ObservedSpeciesData!P$2:P$4955,ObservedSpeciesData!$A$2:$A$4955,$A1120,ObservedSpeciesData!$C$2:$C$4955,$C1120,ObservedSpeciesData!$D$2:$D$4955,$D1120),"")</f>
        <v>524.09661697333331</v>
      </c>
      <c r="Q1120" s="23"/>
      <c r="R1120" s="25" t="str">
        <f>IF(ISNUMBER(AVERAGEIFS(ObservedSpeciesData!R$2:R$4955,ObservedSpeciesData!$A$2:$A$4955,$A1120,ObservedSpeciesData!$D$2:$D$4955,$D1120)),AVERAGEIFS(ObservedSpeciesData!R$2:R$4955,ObservedSpeciesData!$A$2:$A$4955,$A1120,ObservedSpeciesData!$D$2:$D$4955,$D1120),"")</f>
        <v/>
      </c>
      <c r="S1120" s="25" t="str">
        <f>IF(ISNUMBER(AVERAGEIFS(ObservedSpeciesData!S$2:S$4955,ObservedSpeciesData!$A$2:$A$4955,$A1120,ObservedSpeciesData!$D$2:$D$4955,$D1120)),AVERAGEIFS(ObservedSpeciesData!S$2:S$4955,ObservedSpeciesData!$A$2:$A$4955,$A1120,ObservedSpeciesData!$D$2:$D$4955,$D1120),"")</f>
        <v/>
      </c>
      <c r="T1120" s="23" t="str">
        <f>IF(ISNUMBER(AVERAGEIFS(ObservedSpeciesData!T$2:T$4955,ObservedSpeciesData!$A$2:$A$4955,$A1120,ObservedSpeciesData!$D$2:$D$4955,$D1120)),AVERAGEIFS(ObservedSpeciesData!T$2:T$4955,ObservedSpeciesData!$A$2:$A$4955,$A1120,ObservedSpeciesData!$D$2:$D$4955,$D1120),"")</f>
        <v/>
      </c>
      <c r="U1120" s="24" t="str">
        <f>IF(ISNUMBER(AVERAGEIFS(ObservedSpeciesData!U$2:U$4955,ObservedSpeciesData!$A$2:$A$4955,$A1120,ObservedSpeciesData!$C$2:$C$4955,$C1120,ObservedSpeciesData!$D$2:$D$4955,$D1120)),AVERAGEIFS(ObservedSpeciesData!U$2:U$4955,ObservedSpeciesData!$A$2:$A$4955,$A1120,ObservedSpeciesData!$C$2:$C$4955,$C1120,ObservedSpeciesData!$D$2:$D$4955,$D1120),"")</f>
        <v/>
      </c>
      <c r="V1120" s="23" t="str">
        <f>IF(ISNUMBER(AVERAGEIFS(ObservedSpeciesData!V$2:V$4955,ObservedSpeciesData!$A$2:$A$4955,$A1120,ObservedSpeciesData!$D$2:$D$4955,$D1120)),AVERAGEIFS(ObservedSpeciesData!V$2:V$4955,ObservedSpeciesData!$A$2:$A$4955,$A1120,ObservedSpeciesData!$D$2:$D$4955,$D1120),"")</f>
        <v/>
      </c>
      <c r="W1120" s="23" t="str">
        <f>IF(ISNUMBER(AVERAGEIFS(ObservedSpeciesData!W$2:W$4955,ObservedSpeciesData!$A$2:$A$4955,$A1120,ObservedSpeciesData!$D$2:$D$4955,$D1120)),AVERAGEIFS(ObservedSpeciesData!W$2:W$4955,ObservedSpeciesData!$A$2:$A$4955,$A1120,ObservedSpeciesData!$D$2:$D$4955,$D1120),"")</f>
        <v/>
      </c>
      <c r="X1120" s="23" t="str">
        <f>IF(ISNUMBER(AVERAGEIFS(ObservedSpeciesData!X$2:X$4955,ObservedSpeciesData!$A$2:$A$4955,$A1120,ObservedSpeciesData!$D$2:$D$4955,$D1120)),AVERAGEIFS(ObservedSpeciesData!X$2:X$4955,ObservedSpeciesData!$A$2:$A$4955,$A1120,ObservedSpeciesData!$D$2:$D$4955,$D1120),"")</f>
        <v/>
      </c>
      <c r="Y1120" s="23" t="str">
        <f>IF(ISNUMBER(AVERAGEIFS(ObservedSpeciesData!Y$2:Y$4955,ObservedSpeciesData!$A$2:$A$4955,$A1120,ObservedSpeciesData!$D$2:$D$4955,$D1120)),AVERAGEIFS(ObservedSpeciesData!Y$2:Y$4955,ObservedSpeciesData!$A$2:$A$4955,$A1120,ObservedSpeciesData!$D$2:$D$4955,$D1120),"")</f>
        <v/>
      </c>
      <c r="Z1120" s="23" t="str">
        <f>IF(ISNUMBER(AVERAGEIFS(ObservedSpeciesData!Z$2:Z$4955,ObservedSpeciesData!$A$2:$A$4955,$A1120,ObservedSpeciesData!$D$2:$D$4955,$D1120)),AVERAGEIFS(ObservedSpeciesData!Z$2:Z$4955,ObservedSpeciesData!$A$2:$A$4955,$A1120,ObservedSpeciesData!$D$2:$D$4955,$D1120),"")</f>
        <v/>
      </c>
      <c r="AA1120" s="23" t="str">
        <f>IF(ISNUMBER(AVERAGEIFS(ObservedSpeciesData!AA$2:AA$4955,ObservedSpeciesData!$A$2:$A$4955,$A1120,ObservedSpeciesData!$D$2:$D$4955,$D1120)),AVERAGEIFS(ObservedSpeciesData!AA$2:AA$4955,ObservedSpeciesData!$A$2:$A$4955,$A1120,ObservedSpeciesData!$D$2:$D$4955,$D1120),"")</f>
        <v/>
      </c>
      <c r="AB1120" s="24" t="str">
        <f>IF(ISNUMBER(AVERAGEIFS(ObservedSpeciesData!AB$2:AB$4955,ObservedSpeciesData!$A$2:$A$4955,$A1120,ObservedSpeciesData!$D$2:$D$4955,$D1120)),AVERAGEIFS(ObservedSpeciesData!AB$2:AB$4955,ObservedSpeciesData!$A$2:$A$4955,$A1120,ObservedSpeciesData!$D$2:$D$4955,$D1120),"")</f>
        <v/>
      </c>
      <c r="AC1120" s="24" t="str">
        <f>IF(ISNUMBER(AVERAGEIFS(ObservedSpeciesData!AC$2:AC$4955,ObservedSpeciesData!$A$2:$A$4955,$A1120,ObservedSpeciesData!$D$2:$D$4955,$D1120)),AVERAGEIFS(ObservedSpeciesData!AC$2:AC$4955,ObservedSpeciesData!$A$2:$A$4955,$A1120,ObservedSpeciesData!$D$2:$D$4955,$D1120),"")</f>
        <v/>
      </c>
      <c r="AD1120" s="23" t="str">
        <f>IF(ISNUMBER(AVERAGEIFS(ObservedSpeciesData!AD$2:AD$4955,ObservedSpeciesData!$A$2:$A$4955,$A1120,ObservedSpeciesData!$D$2:$D$4955,$D1120)),AVERAGEIFS(ObservedSpeciesData!AD$2:AD$4955,ObservedSpeciesData!$A$2:$A$4955,$A1120,ObservedSpeciesData!$D$2:$D$4955,$D1120),"")</f>
        <v/>
      </c>
      <c r="AE1120" s="24" t="str">
        <f>IF(ISNUMBER(AVERAGEIFS(ObservedSpeciesData!AE$2:AE$4955,ObservedSpeciesData!$A$2:$A$4955,$A1120,ObservedSpeciesData!$D$2:$D$4955,$D1120)),AVERAGEIFS(ObservedSpeciesData!AE$2:AE$4955,ObservedSpeciesData!$A$2:$A$4955,$A1120,ObservedSpeciesData!$D$2:$D$4955,$D1120),"")</f>
        <v/>
      </c>
      <c r="AF1120" s="23"/>
      <c r="AG1120" s="24"/>
      <c r="AH1120" s="23" t="str">
        <f>IF(ISNUMBER(AVERAGEIFS(ObservedSpeciesData!AH$2:AH$4955,ObservedSpeciesData!$A$2:$A$4955,$A1120,ObservedSpeciesData!$D$2:$D$4955,$D1120)),AVERAGEIFS(ObservedSpeciesData!AH$2:AH$4955,ObservedSpeciesData!$A$2:$A$4955,$A1120,ObservedSpeciesData!$D$2:$D$4955,$D1120),"")</f>
        <v/>
      </c>
      <c r="AI1120" s="23" t="str">
        <f>IF(ISNUMBER(AVERAGEIFS(ObservedSpeciesData!AI$2:AI$4955,ObservedSpeciesData!$A$2:$A$4955,$A1120,ObservedSpeciesData!$C$2:$C$4955,$C1120,ObservedSpeciesData!$D$2:$D$4955,$D1120)),AVERAGEIFS(ObservedSpeciesData!AI$2:AI$4955,ObservedSpeciesData!$A$2:$A$4955,$A1120,ObservedSpeciesData!$C$2:$C$4955,$C1120,ObservedSpeciesData!$D$2:$D$4955,$D1120),"")</f>
        <v/>
      </c>
      <c r="AJ1120" s="2">
        <f>COUNTIFS(ObservedSpeciesData!$A$2:$A$828,$A1120,ObservedSpeciesData!$D$2:$D$828,$D1120)</f>
        <v>0</v>
      </c>
      <c r="AK1120" s="2">
        <f t="shared" si="17"/>
        <v>3</v>
      </c>
    </row>
    <row r="1121" spans="1:37" x14ac:dyDescent="0.25">
      <c r="A1121" s="14" t="s">
        <v>93</v>
      </c>
      <c r="B1121" t="s">
        <v>80</v>
      </c>
      <c r="C1121" t="s">
        <v>90</v>
      </c>
      <c r="D1121" s="13">
        <v>42437</v>
      </c>
      <c r="E1121">
        <v>1</v>
      </c>
      <c r="F1121">
        <v>200</v>
      </c>
      <c r="G1121" s="2" t="s">
        <v>87</v>
      </c>
      <c r="H1121" s="2" t="s">
        <v>13</v>
      </c>
      <c r="I1121">
        <v>12</v>
      </c>
      <c r="J1121" s="2" t="s">
        <v>77</v>
      </c>
      <c r="K1121" s="2">
        <f>IF(ISNUMBER(AVERAGEIFS(ObservedSpeciesData!K$2:K$4955,ObservedSpeciesData!$A$2:$A$4955,$A1121,ObservedSpeciesData!$D$2:$D$4955,$D1121)),AVERAGEIFS(ObservedSpeciesData!K$2:K$4955,ObservedSpeciesData!$A$2:$A$4955,$A1121,ObservedSpeciesData!$D$2:$D$4955,$D1121),"")</f>
        <v>180</v>
      </c>
      <c r="L1121" s="26" t="str">
        <f>IF(ISNUMBER(AVERAGEIFS(ObservedSpeciesData!L$2:L$4955,ObservedSpeciesData!$A$2:$A$4955,$A1121,ObservedSpeciesData!$D$2:$D$4955,$D1121)),AVERAGEIFS(ObservedSpeciesData!L$2:L$4955,ObservedSpeciesData!$A$2:$A$4955,$A1121,ObservedSpeciesData!$D$2:$D$4955,$D1121),"")</f>
        <v/>
      </c>
      <c r="M1121" s="23" t="str">
        <f>IF(ISNUMBER(AVERAGEIFS(ObservedSpeciesData!M$2:M$4955,ObservedSpeciesData!$A$2:$A$4955,$A1121,ObservedSpeciesData!$D$2:$D$4955,$D1121)),AVERAGEIFS(ObservedSpeciesData!M$2:M$4955,ObservedSpeciesData!$A$2:$A$4955,$A1121,ObservedSpeciesData!$D$2:$D$4955,$D1121),"")</f>
        <v/>
      </c>
      <c r="N1121" s="23">
        <f>IF(ISNUMBER(AVERAGEIFS(ObservedSpeciesData!N$2:N$4955,ObservedSpeciesData!$A$2:$A$4955,$A1121,ObservedSpeciesData!$D$2:$D$4955,$D1121)),AVERAGEIFS(ObservedSpeciesData!N$2:N$4955,ObservedSpeciesData!$A$2:$A$4955,$A1121,ObservedSpeciesData!$D$2:$D$4955,$D1121),"")</f>
        <v>1254.7345582222222</v>
      </c>
      <c r="O1121" s="23">
        <f>IF(ISNUMBER(AVERAGEIFS(ObservedSpeciesData!O$2:O$4955,ObservedSpeciesData!$A$2:$A$4955,$A1121,ObservedSpeciesData!$D$2:$D$4955,$D1121)),AVERAGEIFS(ObservedSpeciesData!O$2:O$4955,ObservedSpeciesData!$A$2:$A$4955,$A1121,ObservedSpeciesData!$D$2:$D$4955,$D1121),"")</f>
        <v>125.47345582222222</v>
      </c>
      <c r="P1121" s="23">
        <f>IF(ISNUMBER(AVERAGEIFS(ObservedSpeciesData!P$2:P$4955,ObservedSpeciesData!$A$2:$A$4955,$A1121,ObservedSpeciesData!$C$2:$C$4955,$C1121,ObservedSpeciesData!$D$2:$D$4955,$D1121)),AVERAGEIFS(ObservedSpeciesData!P$2:P$4955,ObservedSpeciesData!$A$2:$A$4955,$A1121,ObservedSpeciesData!$C$2:$C$4955,$C1121,ObservedSpeciesData!$D$2:$D$4955,$D1121),"")</f>
        <v>781.44319257777772</v>
      </c>
      <c r="Q1121" s="23"/>
      <c r="R1121" s="25" t="str">
        <f>IF(ISNUMBER(AVERAGEIFS(ObservedSpeciesData!R$2:R$4955,ObservedSpeciesData!$A$2:$A$4955,$A1121,ObservedSpeciesData!$D$2:$D$4955,$D1121)),AVERAGEIFS(ObservedSpeciesData!R$2:R$4955,ObservedSpeciesData!$A$2:$A$4955,$A1121,ObservedSpeciesData!$D$2:$D$4955,$D1121),"")</f>
        <v/>
      </c>
      <c r="S1121" s="25" t="str">
        <f>IF(ISNUMBER(AVERAGEIFS(ObservedSpeciesData!S$2:S$4955,ObservedSpeciesData!$A$2:$A$4955,$A1121,ObservedSpeciesData!$D$2:$D$4955,$D1121)),AVERAGEIFS(ObservedSpeciesData!S$2:S$4955,ObservedSpeciesData!$A$2:$A$4955,$A1121,ObservedSpeciesData!$D$2:$D$4955,$D1121),"")</f>
        <v/>
      </c>
      <c r="T1121" s="23" t="str">
        <f>IF(ISNUMBER(AVERAGEIFS(ObservedSpeciesData!T$2:T$4955,ObservedSpeciesData!$A$2:$A$4955,$A1121,ObservedSpeciesData!$D$2:$D$4955,$D1121)),AVERAGEIFS(ObservedSpeciesData!T$2:T$4955,ObservedSpeciesData!$A$2:$A$4955,$A1121,ObservedSpeciesData!$D$2:$D$4955,$D1121),"")</f>
        <v/>
      </c>
      <c r="U1121" s="24" t="str">
        <f>IF(ISNUMBER(AVERAGEIFS(ObservedSpeciesData!U$2:U$4955,ObservedSpeciesData!$A$2:$A$4955,$A1121,ObservedSpeciesData!$C$2:$C$4955,$C1121,ObservedSpeciesData!$D$2:$D$4955,$D1121)),AVERAGEIFS(ObservedSpeciesData!U$2:U$4955,ObservedSpeciesData!$A$2:$A$4955,$A1121,ObservedSpeciesData!$C$2:$C$4955,$C1121,ObservedSpeciesData!$D$2:$D$4955,$D1121),"")</f>
        <v/>
      </c>
      <c r="V1121" s="23" t="str">
        <f>IF(ISNUMBER(AVERAGEIFS(ObservedSpeciesData!V$2:V$4955,ObservedSpeciesData!$A$2:$A$4955,$A1121,ObservedSpeciesData!$D$2:$D$4955,$D1121)),AVERAGEIFS(ObservedSpeciesData!V$2:V$4955,ObservedSpeciesData!$A$2:$A$4955,$A1121,ObservedSpeciesData!$D$2:$D$4955,$D1121),"")</f>
        <v/>
      </c>
      <c r="W1121" s="23" t="str">
        <f>IF(ISNUMBER(AVERAGEIFS(ObservedSpeciesData!W$2:W$4955,ObservedSpeciesData!$A$2:$A$4955,$A1121,ObservedSpeciesData!$D$2:$D$4955,$D1121)),AVERAGEIFS(ObservedSpeciesData!W$2:W$4955,ObservedSpeciesData!$A$2:$A$4955,$A1121,ObservedSpeciesData!$D$2:$D$4955,$D1121),"")</f>
        <v/>
      </c>
      <c r="X1121" s="23" t="str">
        <f>IF(ISNUMBER(AVERAGEIFS(ObservedSpeciesData!X$2:X$4955,ObservedSpeciesData!$A$2:$A$4955,$A1121,ObservedSpeciesData!$D$2:$D$4955,$D1121)),AVERAGEIFS(ObservedSpeciesData!X$2:X$4955,ObservedSpeciesData!$A$2:$A$4955,$A1121,ObservedSpeciesData!$D$2:$D$4955,$D1121),"")</f>
        <v/>
      </c>
      <c r="Y1121" s="23" t="str">
        <f>IF(ISNUMBER(AVERAGEIFS(ObservedSpeciesData!Y$2:Y$4955,ObservedSpeciesData!$A$2:$A$4955,$A1121,ObservedSpeciesData!$D$2:$D$4955,$D1121)),AVERAGEIFS(ObservedSpeciesData!Y$2:Y$4955,ObservedSpeciesData!$A$2:$A$4955,$A1121,ObservedSpeciesData!$D$2:$D$4955,$D1121),"")</f>
        <v/>
      </c>
      <c r="Z1121" s="23" t="str">
        <f>IF(ISNUMBER(AVERAGEIFS(ObservedSpeciesData!Z$2:Z$4955,ObservedSpeciesData!$A$2:$A$4955,$A1121,ObservedSpeciesData!$D$2:$D$4955,$D1121)),AVERAGEIFS(ObservedSpeciesData!Z$2:Z$4955,ObservedSpeciesData!$A$2:$A$4955,$A1121,ObservedSpeciesData!$D$2:$D$4955,$D1121),"")</f>
        <v/>
      </c>
      <c r="AA1121" s="23" t="str">
        <f>IF(ISNUMBER(AVERAGEIFS(ObservedSpeciesData!AA$2:AA$4955,ObservedSpeciesData!$A$2:$A$4955,$A1121,ObservedSpeciesData!$D$2:$D$4955,$D1121)),AVERAGEIFS(ObservedSpeciesData!AA$2:AA$4955,ObservedSpeciesData!$A$2:$A$4955,$A1121,ObservedSpeciesData!$D$2:$D$4955,$D1121),"")</f>
        <v/>
      </c>
      <c r="AB1121" s="24" t="str">
        <f>IF(ISNUMBER(AVERAGEIFS(ObservedSpeciesData!AB$2:AB$4955,ObservedSpeciesData!$A$2:$A$4955,$A1121,ObservedSpeciesData!$D$2:$D$4955,$D1121)),AVERAGEIFS(ObservedSpeciesData!AB$2:AB$4955,ObservedSpeciesData!$A$2:$A$4955,$A1121,ObservedSpeciesData!$D$2:$D$4955,$D1121),"")</f>
        <v/>
      </c>
      <c r="AC1121" s="24" t="str">
        <f>IF(ISNUMBER(AVERAGEIFS(ObservedSpeciesData!AC$2:AC$4955,ObservedSpeciesData!$A$2:$A$4955,$A1121,ObservedSpeciesData!$D$2:$D$4955,$D1121)),AVERAGEIFS(ObservedSpeciesData!AC$2:AC$4955,ObservedSpeciesData!$A$2:$A$4955,$A1121,ObservedSpeciesData!$D$2:$D$4955,$D1121),"")</f>
        <v/>
      </c>
      <c r="AD1121" s="23" t="str">
        <f>IF(ISNUMBER(AVERAGEIFS(ObservedSpeciesData!AD$2:AD$4955,ObservedSpeciesData!$A$2:$A$4955,$A1121,ObservedSpeciesData!$D$2:$D$4955,$D1121)),AVERAGEIFS(ObservedSpeciesData!AD$2:AD$4955,ObservedSpeciesData!$A$2:$A$4955,$A1121,ObservedSpeciesData!$D$2:$D$4955,$D1121),"")</f>
        <v/>
      </c>
      <c r="AE1121" s="24" t="str">
        <f>IF(ISNUMBER(AVERAGEIFS(ObservedSpeciesData!AE$2:AE$4955,ObservedSpeciesData!$A$2:$A$4955,$A1121,ObservedSpeciesData!$D$2:$D$4955,$D1121)),AVERAGEIFS(ObservedSpeciesData!AE$2:AE$4955,ObservedSpeciesData!$A$2:$A$4955,$A1121,ObservedSpeciesData!$D$2:$D$4955,$D1121),"")</f>
        <v/>
      </c>
      <c r="AF1121" s="23"/>
      <c r="AG1121" s="24"/>
      <c r="AH1121" s="23" t="str">
        <f>IF(ISNUMBER(AVERAGEIFS(ObservedSpeciesData!AH$2:AH$4955,ObservedSpeciesData!$A$2:$A$4955,$A1121,ObservedSpeciesData!$D$2:$D$4955,$D1121)),AVERAGEIFS(ObservedSpeciesData!AH$2:AH$4955,ObservedSpeciesData!$A$2:$A$4955,$A1121,ObservedSpeciesData!$D$2:$D$4955,$D1121),"")</f>
        <v/>
      </c>
      <c r="AI1121" s="23" t="str">
        <f>IF(ISNUMBER(AVERAGEIFS(ObservedSpeciesData!AI$2:AI$4955,ObservedSpeciesData!$A$2:$A$4955,$A1121,ObservedSpeciesData!$C$2:$C$4955,$C1121,ObservedSpeciesData!$D$2:$D$4955,$D1121)),AVERAGEIFS(ObservedSpeciesData!AI$2:AI$4955,ObservedSpeciesData!$A$2:$A$4955,$A1121,ObservedSpeciesData!$C$2:$C$4955,$C1121,ObservedSpeciesData!$D$2:$D$4955,$D1121),"")</f>
        <v/>
      </c>
      <c r="AJ1121" s="2">
        <f>COUNTIFS(ObservedSpeciesData!$A$2:$A$828,$A1121,ObservedSpeciesData!$D$2:$D$828,$D1121)</f>
        <v>0</v>
      </c>
      <c r="AK1121" s="2">
        <f t="shared" si="17"/>
        <v>3</v>
      </c>
    </row>
    <row r="1122" spans="1:37" x14ac:dyDescent="0.25">
      <c r="A1122" s="14" t="s">
        <v>92</v>
      </c>
      <c r="B1122" t="s">
        <v>80</v>
      </c>
      <c r="C1122" t="s">
        <v>90</v>
      </c>
      <c r="D1122" s="13">
        <v>42437</v>
      </c>
      <c r="E1122">
        <v>1</v>
      </c>
      <c r="F1122">
        <v>350</v>
      </c>
      <c r="G1122" s="2" t="s">
        <v>87</v>
      </c>
      <c r="H1122" s="2" t="s">
        <v>13</v>
      </c>
      <c r="I1122">
        <v>12</v>
      </c>
      <c r="J1122" s="2" t="s">
        <v>77</v>
      </c>
      <c r="K1122" s="2">
        <f>IF(ISNUMBER(AVERAGEIFS(ObservedSpeciesData!K$2:K$4955,ObservedSpeciesData!$A$2:$A$4955,$A1122,ObservedSpeciesData!$D$2:$D$4955,$D1122)),AVERAGEIFS(ObservedSpeciesData!K$2:K$4955,ObservedSpeciesData!$A$2:$A$4955,$A1122,ObservedSpeciesData!$D$2:$D$4955,$D1122),"")</f>
        <v>315</v>
      </c>
      <c r="L1122" s="26" t="str">
        <f>IF(ISNUMBER(AVERAGEIFS(ObservedSpeciesData!L$2:L$4955,ObservedSpeciesData!$A$2:$A$4955,$A1122,ObservedSpeciesData!$D$2:$D$4955,$D1122)),AVERAGEIFS(ObservedSpeciesData!L$2:L$4955,ObservedSpeciesData!$A$2:$A$4955,$A1122,ObservedSpeciesData!$D$2:$D$4955,$D1122),"")</f>
        <v/>
      </c>
      <c r="M1122" s="23" t="str">
        <f>IF(ISNUMBER(AVERAGEIFS(ObservedSpeciesData!M$2:M$4955,ObservedSpeciesData!$A$2:$A$4955,$A1122,ObservedSpeciesData!$D$2:$D$4955,$D1122)),AVERAGEIFS(ObservedSpeciesData!M$2:M$4955,ObservedSpeciesData!$A$2:$A$4955,$A1122,ObservedSpeciesData!$D$2:$D$4955,$D1122),"")</f>
        <v/>
      </c>
      <c r="N1122" s="23">
        <f>IF(ISNUMBER(AVERAGEIFS(ObservedSpeciesData!N$2:N$4955,ObservedSpeciesData!$A$2:$A$4955,$A1122,ObservedSpeciesData!$D$2:$D$4955,$D1122)),AVERAGEIFS(ObservedSpeciesData!N$2:N$4955,ObservedSpeciesData!$A$2:$A$4955,$A1122,ObservedSpeciesData!$D$2:$D$4955,$D1122),"")</f>
        <v>1627.0445115555558</v>
      </c>
      <c r="O1122" s="23">
        <f>IF(ISNUMBER(AVERAGEIFS(ObservedSpeciesData!O$2:O$4955,ObservedSpeciesData!$A$2:$A$4955,$A1122,ObservedSpeciesData!$D$2:$D$4955,$D1122)),AVERAGEIFS(ObservedSpeciesData!O$2:O$4955,ObservedSpeciesData!$A$2:$A$4955,$A1122,ObservedSpeciesData!$D$2:$D$4955,$D1122),"")</f>
        <v>162.70445115555557</v>
      </c>
      <c r="P1122" s="23">
        <f>IF(ISNUMBER(AVERAGEIFS(ObservedSpeciesData!P$2:P$4955,ObservedSpeciesData!$A$2:$A$4955,$A1122,ObservedSpeciesData!$C$2:$C$4955,$C1122,ObservedSpeciesData!$D$2:$D$4955,$D1122)),AVERAGEIFS(ObservedSpeciesData!P$2:P$4955,ObservedSpeciesData!$A$2:$A$4955,$A1122,ObservedSpeciesData!$C$2:$C$4955,$C1122,ObservedSpeciesData!$D$2:$D$4955,$D1122),"")</f>
        <v>1050.4836738666665</v>
      </c>
      <c r="Q1122" s="23"/>
      <c r="R1122" s="25" t="str">
        <f>IF(ISNUMBER(AVERAGEIFS(ObservedSpeciesData!R$2:R$4955,ObservedSpeciesData!$A$2:$A$4955,$A1122,ObservedSpeciesData!$D$2:$D$4955,$D1122)),AVERAGEIFS(ObservedSpeciesData!R$2:R$4955,ObservedSpeciesData!$A$2:$A$4955,$A1122,ObservedSpeciesData!$D$2:$D$4955,$D1122),"")</f>
        <v/>
      </c>
      <c r="S1122" s="25" t="str">
        <f>IF(ISNUMBER(AVERAGEIFS(ObservedSpeciesData!S$2:S$4955,ObservedSpeciesData!$A$2:$A$4955,$A1122,ObservedSpeciesData!$D$2:$D$4955,$D1122)),AVERAGEIFS(ObservedSpeciesData!S$2:S$4955,ObservedSpeciesData!$A$2:$A$4955,$A1122,ObservedSpeciesData!$D$2:$D$4955,$D1122),"")</f>
        <v/>
      </c>
      <c r="T1122" s="23" t="str">
        <f>IF(ISNUMBER(AVERAGEIFS(ObservedSpeciesData!T$2:T$4955,ObservedSpeciesData!$A$2:$A$4955,$A1122,ObservedSpeciesData!$D$2:$D$4955,$D1122)),AVERAGEIFS(ObservedSpeciesData!T$2:T$4955,ObservedSpeciesData!$A$2:$A$4955,$A1122,ObservedSpeciesData!$D$2:$D$4955,$D1122),"")</f>
        <v/>
      </c>
      <c r="U1122" s="24" t="str">
        <f>IF(ISNUMBER(AVERAGEIFS(ObservedSpeciesData!U$2:U$4955,ObservedSpeciesData!$A$2:$A$4955,$A1122,ObservedSpeciesData!$C$2:$C$4955,$C1122,ObservedSpeciesData!$D$2:$D$4955,$D1122)),AVERAGEIFS(ObservedSpeciesData!U$2:U$4955,ObservedSpeciesData!$A$2:$A$4955,$A1122,ObservedSpeciesData!$C$2:$C$4955,$C1122,ObservedSpeciesData!$D$2:$D$4955,$D1122),"")</f>
        <v/>
      </c>
      <c r="V1122" s="23" t="str">
        <f>IF(ISNUMBER(AVERAGEIFS(ObservedSpeciesData!V$2:V$4955,ObservedSpeciesData!$A$2:$A$4955,$A1122,ObservedSpeciesData!$D$2:$D$4955,$D1122)),AVERAGEIFS(ObservedSpeciesData!V$2:V$4955,ObservedSpeciesData!$A$2:$A$4955,$A1122,ObservedSpeciesData!$D$2:$D$4955,$D1122),"")</f>
        <v/>
      </c>
      <c r="W1122" s="23" t="str">
        <f>IF(ISNUMBER(AVERAGEIFS(ObservedSpeciesData!W$2:W$4955,ObservedSpeciesData!$A$2:$A$4955,$A1122,ObservedSpeciesData!$D$2:$D$4955,$D1122)),AVERAGEIFS(ObservedSpeciesData!W$2:W$4955,ObservedSpeciesData!$A$2:$A$4955,$A1122,ObservedSpeciesData!$D$2:$D$4955,$D1122),"")</f>
        <v/>
      </c>
      <c r="X1122" s="23" t="str">
        <f>IF(ISNUMBER(AVERAGEIFS(ObservedSpeciesData!X$2:X$4955,ObservedSpeciesData!$A$2:$A$4955,$A1122,ObservedSpeciesData!$D$2:$D$4955,$D1122)),AVERAGEIFS(ObservedSpeciesData!X$2:X$4955,ObservedSpeciesData!$A$2:$A$4955,$A1122,ObservedSpeciesData!$D$2:$D$4955,$D1122),"")</f>
        <v/>
      </c>
      <c r="Y1122" s="23" t="str">
        <f>IF(ISNUMBER(AVERAGEIFS(ObservedSpeciesData!Y$2:Y$4955,ObservedSpeciesData!$A$2:$A$4955,$A1122,ObservedSpeciesData!$D$2:$D$4955,$D1122)),AVERAGEIFS(ObservedSpeciesData!Y$2:Y$4955,ObservedSpeciesData!$A$2:$A$4955,$A1122,ObservedSpeciesData!$D$2:$D$4955,$D1122),"")</f>
        <v/>
      </c>
      <c r="Z1122" s="23" t="str">
        <f>IF(ISNUMBER(AVERAGEIFS(ObservedSpeciesData!Z$2:Z$4955,ObservedSpeciesData!$A$2:$A$4955,$A1122,ObservedSpeciesData!$D$2:$D$4955,$D1122)),AVERAGEIFS(ObservedSpeciesData!Z$2:Z$4955,ObservedSpeciesData!$A$2:$A$4955,$A1122,ObservedSpeciesData!$D$2:$D$4955,$D1122),"")</f>
        <v/>
      </c>
      <c r="AA1122" s="23" t="str">
        <f>IF(ISNUMBER(AVERAGEIFS(ObservedSpeciesData!AA$2:AA$4955,ObservedSpeciesData!$A$2:$A$4955,$A1122,ObservedSpeciesData!$D$2:$D$4955,$D1122)),AVERAGEIFS(ObservedSpeciesData!AA$2:AA$4955,ObservedSpeciesData!$A$2:$A$4955,$A1122,ObservedSpeciesData!$D$2:$D$4955,$D1122),"")</f>
        <v/>
      </c>
      <c r="AB1122" s="24" t="str">
        <f>IF(ISNUMBER(AVERAGEIFS(ObservedSpeciesData!AB$2:AB$4955,ObservedSpeciesData!$A$2:$A$4955,$A1122,ObservedSpeciesData!$D$2:$D$4955,$D1122)),AVERAGEIFS(ObservedSpeciesData!AB$2:AB$4955,ObservedSpeciesData!$A$2:$A$4955,$A1122,ObservedSpeciesData!$D$2:$D$4955,$D1122),"")</f>
        <v/>
      </c>
      <c r="AC1122" s="24" t="str">
        <f>IF(ISNUMBER(AVERAGEIFS(ObservedSpeciesData!AC$2:AC$4955,ObservedSpeciesData!$A$2:$A$4955,$A1122,ObservedSpeciesData!$D$2:$D$4955,$D1122)),AVERAGEIFS(ObservedSpeciesData!AC$2:AC$4955,ObservedSpeciesData!$A$2:$A$4955,$A1122,ObservedSpeciesData!$D$2:$D$4955,$D1122),"")</f>
        <v/>
      </c>
      <c r="AD1122" s="23" t="str">
        <f>IF(ISNUMBER(AVERAGEIFS(ObservedSpeciesData!AD$2:AD$4955,ObservedSpeciesData!$A$2:$A$4955,$A1122,ObservedSpeciesData!$D$2:$D$4955,$D1122)),AVERAGEIFS(ObservedSpeciesData!AD$2:AD$4955,ObservedSpeciesData!$A$2:$A$4955,$A1122,ObservedSpeciesData!$D$2:$D$4955,$D1122),"")</f>
        <v/>
      </c>
      <c r="AE1122" s="24" t="str">
        <f>IF(ISNUMBER(AVERAGEIFS(ObservedSpeciesData!AE$2:AE$4955,ObservedSpeciesData!$A$2:$A$4955,$A1122,ObservedSpeciesData!$D$2:$D$4955,$D1122)),AVERAGEIFS(ObservedSpeciesData!AE$2:AE$4955,ObservedSpeciesData!$A$2:$A$4955,$A1122,ObservedSpeciesData!$D$2:$D$4955,$D1122),"")</f>
        <v/>
      </c>
      <c r="AF1122" s="23"/>
      <c r="AG1122" s="24"/>
      <c r="AH1122" s="23" t="str">
        <f>IF(ISNUMBER(AVERAGEIFS(ObservedSpeciesData!AH$2:AH$4955,ObservedSpeciesData!$A$2:$A$4955,$A1122,ObservedSpeciesData!$D$2:$D$4955,$D1122)),AVERAGEIFS(ObservedSpeciesData!AH$2:AH$4955,ObservedSpeciesData!$A$2:$A$4955,$A1122,ObservedSpeciesData!$D$2:$D$4955,$D1122),"")</f>
        <v/>
      </c>
      <c r="AI1122" s="23" t="str">
        <f>IF(ISNUMBER(AVERAGEIFS(ObservedSpeciesData!AI$2:AI$4955,ObservedSpeciesData!$A$2:$A$4955,$A1122,ObservedSpeciesData!$C$2:$C$4955,$C1122,ObservedSpeciesData!$D$2:$D$4955,$D1122)),AVERAGEIFS(ObservedSpeciesData!AI$2:AI$4955,ObservedSpeciesData!$A$2:$A$4955,$A1122,ObservedSpeciesData!$C$2:$C$4955,$C1122,ObservedSpeciesData!$D$2:$D$4955,$D1122),"")</f>
        <v/>
      </c>
      <c r="AJ1122" s="2">
        <f>COUNTIFS(ObservedSpeciesData!$A$2:$A$828,$A1122,ObservedSpeciesData!$D$2:$D$828,$D1122)</f>
        <v>0</v>
      </c>
      <c r="AK1122" s="2">
        <f t="shared" si="17"/>
        <v>3</v>
      </c>
    </row>
    <row r="1123" spans="1:37" x14ac:dyDescent="0.25">
      <c r="A1123" s="14" t="s">
        <v>91</v>
      </c>
      <c r="B1123" t="s">
        <v>80</v>
      </c>
      <c r="C1123" t="s">
        <v>90</v>
      </c>
      <c r="D1123" s="13">
        <v>42437</v>
      </c>
      <c r="E1123">
        <v>1</v>
      </c>
      <c r="F1123">
        <v>500</v>
      </c>
      <c r="G1123" s="2" t="s">
        <v>87</v>
      </c>
      <c r="H1123" s="2" t="s">
        <v>13</v>
      </c>
      <c r="I1123">
        <v>12</v>
      </c>
      <c r="J1123" s="2" t="s">
        <v>77</v>
      </c>
      <c r="K1123" s="2">
        <f>IF(ISNUMBER(AVERAGEIFS(ObservedSpeciesData!K$2:K$4955,ObservedSpeciesData!$A$2:$A$4955,$A1123,ObservedSpeciesData!$D$2:$D$4955,$D1123)),AVERAGEIFS(ObservedSpeciesData!K$2:K$4955,ObservedSpeciesData!$A$2:$A$4955,$A1123,ObservedSpeciesData!$D$2:$D$4955,$D1123),"")</f>
        <v>450</v>
      </c>
      <c r="L1123" s="26" t="str">
        <f>IF(ISNUMBER(AVERAGEIFS(ObservedSpeciesData!L$2:L$4955,ObservedSpeciesData!$A$2:$A$4955,$A1123,ObservedSpeciesData!$D$2:$D$4955,$D1123)),AVERAGEIFS(ObservedSpeciesData!L$2:L$4955,ObservedSpeciesData!$A$2:$A$4955,$A1123,ObservedSpeciesData!$D$2:$D$4955,$D1123),"")</f>
        <v/>
      </c>
      <c r="M1123" s="23" t="str">
        <f>IF(ISNUMBER(AVERAGEIFS(ObservedSpeciesData!M$2:M$4955,ObservedSpeciesData!$A$2:$A$4955,$A1123,ObservedSpeciesData!$D$2:$D$4955,$D1123)),AVERAGEIFS(ObservedSpeciesData!M$2:M$4955,ObservedSpeciesData!$A$2:$A$4955,$A1123,ObservedSpeciesData!$D$2:$D$4955,$D1123),"")</f>
        <v/>
      </c>
      <c r="N1123" s="23">
        <f>IF(ISNUMBER(AVERAGEIFS(ObservedSpeciesData!N$2:N$4955,ObservedSpeciesData!$A$2:$A$4955,$A1123,ObservedSpeciesData!$D$2:$D$4955,$D1123)),AVERAGEIFS(ObservedSpeciesData!N$2:N$4955,ObservedSpeciesData!$A$2:$A$4955,$A1123,ObservedSpeciesData!$D$2:$D$4955,$D1123),"")</f>
        <v>1038.0226137777779</v>
      </c>
      <c r="O1123" s="23">
        <f>IF(ISNUMBER(AVERAGEIFS(ObservedSpeciesData!O$2:O$4955,ObservedSpeciesData!$A$2:$A$4955,$A1123,ObservedSpeciesData!$D$2:$D$4955,$D1123)),AVERAGEIFS(ObservedSpeciesData!O$2:O$4955,ObservedSpeciesData!$A$2:$A$4955,$A1123,ObservedSpeciesData!$D$2:$D$4955,$D1123),"")</f>
        <v>103.80226137777778</v>
      </c>
      <c r="P1123" s="23">
        <f>IF(ISNUMBER(AVERAGEIFS(ObservedSpeciesData!P$2:P$4955,ObservedSpeciesData!$A$2:$A$4955,$A1123,ObservedSpeciesData!$C$2:$C$4955,$C1123,ObservedSpeciesData!$D$2:$D$4955,$D1123)),AVERAGEIFS(ObservedSpeciesData!P$2:P$4955,ObservedSpeciesData!$A$2:$A$4955,$A1123,ObservedSpeciesData!$C$2:$C$4955,$C1123,ObservedSpeciesData!$D$2:$D$4955,$D1123),"")</f>
        <v>1138.8994727111112</v>
      </c>
      <c r="Q1123" s="23"/>
      <c r="R1123" s="25" t="str">
        <f>IF(ISNUMBER(AVERAGEIFS(ObservedSpeciesData!R$2:R$4955,ObservedSpeciesData!$A$2:$A$4955,$A1123,ObservedSpeciesData!$D$2:$D$4955,$D1123)),AVERAGEIFS(ObservedSpeciesData!R$2:R$4955,ObservedSpeciesData!$A$2:$A$4955,$A1123,ObservedSpeciesData!$D$2:$D$4955,$D1123),"")</f>
        <v/>
      </c>
      <c r="S1123" s="25" t="str">
        <f>IF(ISNUMBER(AVERAGEIFS(ObservedSpeciesData!S$2:S$4955,ObservedSpeciesData!$A$2:$A$4955,$A1123,ObservedSpeciesData!$D$2:$D$4955,$D1123)),AVERAGEIFS(ObservedSpeciesData!S$2:S$4955,ObservedSpeciesData!$A$2:$A$4955,$A1123,ObservedSpeciesData!$D$2:$D$4955,$D1123),"")</f>
        <v/>
      </c>
      <c r="T1123" s="23" t="str">
        <f>IF(ISNUMBER(AVERAGEIFS(ObservedSpeciesData!T$2:T$4955,ObservedSpeciesData!$A$2:$A$4955,$A1123,ObservedSpeciesData!$D$2:$D$4955,$D1123)),AVERAGEIFS(ObservedSpeciesData!T$2:T$4955,ObservedSpeciesData!$A$2:$A$4955,$A1123,ObservedSpeciesData!$D$2:$D$4955,$D1123),"")</f>
        <v/>
      </c>
      <c r="U1123" s="24" t="str">
        <f>IF(ISNUMBER(AVERAGEIFS(ObservedSpeciesData!U$2:U$4955,ObservedSpeciesData!$A$2:$A$4955,$A1123,ObservedSpeciesData!$C$2:$C$4955,$C1123,ObservedSpeciesData!$D$2:$D$4955,$D1123)),AVERAGEIFS(ObservedSpeciesData!U$2:U$4955,ObservedSpeciesData!$A$2:$A$4955,$A1123,ObservedSpeciesData!$C$2:$C$4955,$C1123,ObservedSpeciesData!$D$2:$D$4955,$D1123),"")</f>
        <v/>
      </c>
      <c r="V1123" s="23" t="str">
        <f>IF(ISNUMBER(AVERAGEIFS(ObservedSpeciesData!V$2:V$4955,ObservedSpeciesData!$A$2:$A$4955,$A1123,ObservedSpeciesData!$D$2:$D$4955,$D1123)),AVERAGEIFS(ObservedSpeciesData!V$2:V$4955,ObservedSpeciesData!$A$2:$A$4955,$A1123,ObservedSpeciesData!$D$2:$D$4955,$D1123),"")</f>
        <v/>
      </c>
      <c r="W1123" s="23" t="str">
        <f>IF(ISNUMBER(AVERAGEIFS(ObservedSpeciesData!W$2:W$4955,ObservedSpeciesData!$A$2:$A$4955,$A1123,ObservedSpeciesData!$D$2:$D$4955,$D1123)),AVERAGEIFS(ObservedSpeciesData!W$2:W$4955,ObservedSpeciesData!$A$2:$A$4955,$A1123,ObservedSpeciesData!$D$2:$D$4955,$D1123),"")</f>
        <v/>
      </c>
      <c r="X1123" s="23" t="str">
        <f>IF(ISNUMBER(AVERAGEIFS(ObservedSpeciesData!X$2:X$4955,ObservedSpeciesData!$A$2:$A$4955,$A1123,ObservedSpeciesData!$D$2:$D$4955,$D1123)),AVERAGEIFS(ObservedSpeciesData!X$2:X$4955,ObservedSpeciesData!$A$2:$A$4955,$A1123,ObservedSpeciesData!$D$2:$D$4955,$D1123),"")</f>
        <v/>
      </c>
      <c r="Y1123" s="23" t="str">
        <f>IF(ISNUMBER(AVERAGEIFS(ObservedSpeciesData!Y$2:Y$4955,ObservedSpeciesData!$A$2:$A$4955,$A1123,ObservedSpeciesData!$D$2:$D$4955,$D1123)),AVERAGEIFS(ObservedSpeciesData!Y$2:Y$4955,ObservedSpeciesData!$A$2:$A$4955,$A1123,ObservedSpeciesData!$D$2:$D$4955,$D1123),"")</f>
        <v/>
      </c>
      <c r="Z1123" s="23" t="str">
        <f>IF(ISNUMBER(AVERAGEIFS(ObservedSpeciesData!Z$2:Z$4955,ObservedSpeciesData!$A$2:$A$4955,$A1123,ObservedSpeciesData!$D$2:$D$4955,$D1123)),AVERAGEIFS(ObservedSpeciesData!Z$2:Z$4955,ObservedSpeciesData!$A$2:$A$4955,$A1123,ObservedSpeciesData!$D$2:$D$4955,$D1123),"")</f>
        <v/>
      </c>
      <c r="AA1123" s="23" t="str">
        <f>IF(ISNUMBER(AVERAGEIFS(ObservedSpeciesData!AA$2:AA$4955,ObservedSpeciesData!$A$2:$A$4955,$A1123,ObservedSpeciesData!$D$2:$D$4955,$D1123)),AVERAGEIFS(ObservedSpeciesData!AA$2:AA$4955,ObservedSpeciesData!$A$2:$A$4955,$A1123,ObservedSpeciesData!$D$2:$D$4955,$D1123),"")</f>
        <v/>
      </c>
      <c r="AB1123" s="24" t="str">
        <f>IF(ISNUMBER(AVERAGEIFS(ObservedSpeciesData!AB$2:AB$4955,ObservedSpeciesData!$A$2:$A$4955,$A1123,ObservedSpeciesData!$D$2:$D$4955,$D1123)),AVERAGEIFS(ObservedSpeciesData!AB$2:AB$4955,ObservedSpeciesData!$A$2:$A$4955,$A1123,ObservedSpeciesData!$D$2:$D$4955,$D1123),"")</f>
        <v/>
      </c>
      <c r="AC1123" s="24" t="str">
        <f>IF(ISNUMBER(AVERAGEIFS(ObservedSpeciesData!AC$2:AC$4955,ObservedSpeciesData!$A$2:$A$4955,$A1123,ObservedSpeciesData!$D$2:$D$4955,$D1123)),AVERAGEIFS(ObservedSpeciesData!AC$2:AC$4955,ObservedSpeciesData!$A$2:$A$4955,$A1123,ObservedSpeciesData!$D$2:$D$4955,$D1123),"")</f>
        <v/>
      </c>
      <c r="AD1123" s="23" t="str">
        <f>IF(ISNUMBER(AVERAGEIFS(ObservedSpeciesData!AD$2:AD$4955,ObservedSpeciesData!$A$2:$A$4955,$A1123,ObservedSpeciesData!$D$2:$D$4955,$D1123)),AVERAGEIFS(ObservedSpeciesData!AD$2:AD$4955,ObservedSpeciesData!$A$2:$A$4955,$A1123,ObservedSpeciesData!$D$2:$D$4955,$D1123),"")</f>
        <v/>
      </c>
      <c r="AE1123" s="24" t="str">
        <f>IF(ISNUMBER(AVERAGEIFS(ObservedSpeciesData!AE$2:AE$4955,ObservedSpeciesData!$A$2:$A$4955,$A1123,ObservedSpeciesData!$D$2:$D$4955,$D1123)),AVERAGEIFS(ObservedSpeciesData!AE$2:AE$4955,ObservedSpeciesData!$A$2:$A$4955,$A1123,ObservedSpeciesData!$D$2:$D$4955,$D1123),"")</f>
        <v/>
      </c>
      <c r="AF1123" s="23"/>
      <c r="AG1123" s="24"/>
      <c r="AH1123" s="23" t="str">
        <f>IF(ISNUMBER(AVERAGEIFS(ObservedSpeciesData!AH$2:AH$4955,ObservedSpeciesData!$A$2:$A$4955,$A1123,ObservedSpeciesData!$D$2:$D$4955,$D1123)),AVERAGEIFS(ObservedSpeciesData!AH$2:AH$4955,ObservedSpeciesData!$A$2:$A$4955,$A1123,ObservedSpeciesData!$D$2:$D$4955,$D1123),"")</f>
        <v/>
      </c>
      <c r="AI1123" s="23" t="str">
        <f>IF(ISNUMBER(AVERAGEIFS(ObservedSpeciesData!AI$2:AI$4955,ObservedSpeciesData!$A$2:$A$4955,$A1123,ObservedSpeciesData!$C$2:$C$4955,$C1123,ObservedSpeciesData!$D$2:$D$4955,$D1123)),AVERAGEIFS(ObservedSpeciesData!AI$2:AI$4955,ObservedSpeciesData!$A$2:$A$4955,$A1123,ObservedSpeciesData!$C$2:$C$4955,$C1123,ObservedSpeciesData!$D$2:$D$4955,$D1123),"")</f>
        <v/>
      </c>
      <c r="AJ1123" s="2">
        <f>COUNTIFS(ObservedSpeciesData!$A$2:$A$828,$A1123,ObservedSpeciesData!$D$2:$D$828,$D1123)</f>
        <v>0</v>
      </c>
      <c r="AK1123" s="2">
        <f t="shared" si="17"/>
        <v>3</v>
      </c>
    </row>
    <row r="1124" spans="1:37" x14ac:dyDescent="0.25">
      <c r="A1124" s="14" t="s">
        <v>96</v>
      </c>
      <c r="B1124" t="s">
        <v>80</v>
      </c>
      <c r="C1124" t="s">
        <v>90</v>
      </c>
      <c r="D1124" s="13">
        <v>42446</v>
      </c>
      <c r="E1124">
        <v>1</v>
      </c>
      <c r="F1124">
        <v>0</v>
      </c>
      <c r="G1124" s="2" t="s">
        <v>87</v>
      </c>
      <c r="H1124" s="2" t="s">
        <v>13</v>
      </c>
      <c r="I1124">
        <v>13</v>
      </c>
      <c r="J1124" s="2" t="s">
        <v>88</v>
      </c>
      <c r="K1124" s="2">
        <f>IF(ISNUMBER(AVERAGEIFS(ObservedSpeciesData!K$2:K$4955,ObservedSpeciesData!$A$2:$A$4955,$A1124,ObservedSpeciesData!$D$2:$D$4955,$D1124)),AVERAGEIFS(ObservedSpeciesData!K$2:K$4955,ObservedSpeciesData!$A$2:$A$4955,$A1124,ObservedSpeciesData!$D$2:$D$4955,$D1124),"")</f>
        <v>0</v>
      </c>
      <c r="L1124" s="26">
        <f>IF(ISNUMBER(AVERAGEIFS(ObservedSpeciesData!L$2:L$4955,ObservedSpeciesData!$A$2:$A$4955,$A1124,ObservedSpeciesData!$D$2:$D$4955,$D1124)),AVERAGEIFS(ObservedSpeciesData!L$2:L$4955,ObservedSpeciesData!$A$2:$A$4955,$A1124,ObservedSpeciesData!$D$2:$D$4955,$D1124),"")</f>
        <v>2471.3333333333335</v>
      </c>
      <c r="M1124" s="23">
        <f>IF(ISNUMBER(AVERAGEIFS(ObservedSpeciesData!M$2:M$4955,ObservedSpeciesData!$A$2:$A$4955,$A1124,ObservedSpeciesData!$D$2:$D$4955,$D1124)),AVERAGEIFS(ObservedSpeciesData!M$2:M$4955,ObservedSpeciesData!$A$2:$A$4955,$A1124,ObservedSpeciesData!$D$2:$D$4955,$D1124),"")</f>
        <v>247.13333333333333</v>
      </c>
      <c r="N1124" s="23" t="str">
        <f>IF(ISNUMBER(AVERAGEIFS(ObservedSpeciesData!N$2:N$4955,ObservedSpeciesData!$A$2:$A$4955,$A1124,ObservedSpeciesData!$D$2:$D$4955,$D1124)),AVERAGEIFS(ObservedSpeciesData!N$2:N$4955,ObservedSpeciesData!$A$2:$A$4955,$A1124,ObservedSpeciesData!$D$2:$D$4955,$D1124),"")</f>
        <v/>
      </c>
      <c r="O1124" s="23" t="str">
        <f>IF(ISNUMBER(AVERAGEIFS(ObservedSpeciesData!O$2:O$4955,ObservedSpeciesData!$A$2:$A$4955,$A1124,ObservedSpeciesData!$D$2:$D$4955,$D1124)),AVERAGEIFS(ObservedSpeciesData!O$2:O$4955,ObservedSpeciesData!$A$2:$A$4955,$A1124,ObservedSpeciesData!$D$2:$D$4955,$D1124),"")</f>
        <v/>
      </c>
      <c r="P1124" s="23" t="str">
        <f>IF(ISNUMBER(AVERAGEIFS(ObservedSpeciesData!P$2:P$4955,ObservedSpeciesData!$A$2:$A$4955,$A1124,ObservedSpeciesData!$C$2:$C$4955,$C1124,ObservedSpeciesData!$D$2:$D$4955,$D1124)),AVERAGEIFS(ObservedSpeciesData!P$2:P$4955,ObservedSpeciesData!$A$2:$A$4955,$A1124,ObservedSpeciesData!$C$2:$C$4955,$C1124,ObservedSpeciesData!$D$2:$D$4955,$D1124),"")</f>
        <v/>
      </c>
      <c r="Q1124" s="23"/>
      <c r="R1124" s="25" t="str">
        <f>IF(ISNUMBER(AVERAGEIFS(ObservedSpeciesData!R$2:R$4955,ObservedSpeciesData!$A$2:$A$4955,$A1124,ObservedSpeciesData!$D$2:$D$4955,$D1124)),AVERAGEIFS(ObservedSpeciesData!R$2:R$4955,ObservedSpeciesData!$A$2:$A$4955,$A1124,ObservedSpeciesData!$D$2:$D$4955,$D1124),"")</f>
        <v/>
      </c>
      <c r="S1124" s="25" t="str">
        <f>IF(ISNUMBER(AVERAGEIFS(ObservedSpeciesData!S$2:S$4955,ObservedSpeciesData!$A$2:$A$4955,$A1124,ObservedSpeciesData!$D$2:$D$4955,$D1124)),AVERAGEIFS(ObservedSpeciesData!S$2:S$4955,ObservedSpeciesData!$A$2:$A$4955,$A1124,ObservedSpeciesData!$D$2:$D$4955,$D1124),"")</f>
        <v/>
      </c>
      <c r="T1124" s="23" t="str">
        <f>IF(ISNUMBER(AVERAGEIFS(ObservedSpeciesData!T$2:T$4955,ObservedSpeciesData!$A$2:$A$4955,$A1124,ObservedSpeciesData!$D$2:$D$4955,$D1124)),AVERAGEIFS(ObservedSpeciesData!T$2:T$4955,ObservedSpeciesData!$A$2:$A$4955,$A1124,ObservedSpeciesData!$D$2:$D$4955,$D1124),"")</f>
        <v/>
      </c>
      <c r="U1124" s="24" t="str">
        <f>IF(ISNUMBER(AVERAGEIFS(ObservedSpeciesData!U$2:U$4955,ObservedSpeciesData!$A$2:$A$4955,$A1124,ObservedSpeciesData!$C$2:$C$4955,$C1124,ObservedSpeciesData!$D$2:$D$4955,$D1124)),AVERAGEIFS(ObservedSpeciesData!U$2:U$4955,ObservedSpeciesData!$A$2:$A$4955,$A1124,ObservedSpeciesData!$C$2:$C$4955,$C1124,ObservedSpeciesData!$D$2:$D$4955,$D1124),"")</f>
        <v/>
      </c>
      <c r="V1124" s="23" t="str">
        <f>IF(ISNUMBER(AVERAGEIFS(ObservedSpeciesData!V$2:V$4955,ObservedSpeciesData!$A$2:$A$4955,$A1124,ObservedSpeciesData!$D$2:$D$4955,$D1124)),AVERAGEIFS(ObservedSpeciesData!V$2:V$4955,ObservedSpeciesData!$A$2:$A$4955,$A1124,ObservedSpeciesData!$D$2:$D$4955,$D1124),"")</f>
        <v/>
      </c>
      <c r="W1124" s="23" t="str">
        <f>IF(ISNUMBER(AVERAGEIFS(ObservedSpeciesData!W$2:W$4955,ObservedSpeciesData!$A$2:$A$4955,$A1124,ObservedSpeciesData!$D$2:$D$4955,$D1124)),AVERAGEIFS(ObservedSpeciesData!W$2:W$4955,ObservedSpeciesData!$A$2:$A$4955,$A1124,ObservedSpeciesData!$D$2:$D$4955,$D1124),"")</f>
        <v/>
      </c>
      <c r="X1124" s="23" t="str">
        <f>IF(ISNUMBER(AVERAGEIFS(ObservedSpeciesData!X$2:X$4955,ObservedSpeciesData!$A$2:$A$4955,$A1124,ObservedSpeciesData!$D$2:$D$4955,$D1124)),AVERAGEIFS(ObservedSpeciesData!X$2:X$4955,ObservedSpeciesData!$A$2:$A$4955,$A1124,ObservedSpeciesData!$D$2:$D$4955,$D1124),"")</f>
        <v/>
      </c>
      <c r="Y1124" s="23" t="str">
        <f>IF(ISNUMBER(AVERAGEIFS(ObservedSpeciesData!Y$2:Y$4955,ObservedSpeciesData!$A$2:$A$4955,$A1124,ObservedSpeciesData!$D$2:$D$4955,$D1124)),AVERAGEIFS(ObservedSpeciesData!Y$2:Y$4955,ObservedSpeciesData!$A$2:$A$4955,$A1124,ObservedSpeciesData!$D$2:$D$4955,$D1124),"")</f>
        <v/>
      </c>
      <c r="Z1124" s="23" t="str">
        <f>IF(ISNUMBER(AVERAGEIFS(ObservedSpeciesData!Z$2:Z$4955,ObservedSpeciesData!$A$2:$A$4955,$A1124,ObservedSpeciesData!$D$2:$D$4955,$D1124)),AVERAGEIFS(ObservedSpeciesData!Z$2:Z$4955,ObservedSpeciesData!$A$2:$A$4955,$A1124,ObservedSpeciesData!$D$2:$D$4955,$D1124),"")</f>
        <v/>
      </c>
      <c r="AA1124" s="23" t="str">
        <f>IF(ISNUMBER(AVERAGEIFS(ObservedSpeciesData!AA$2:AA$4955,ObservedSpeciesData!$A$2:$A$4955,$A1124,ObservedSpeciesData!$D$2:$D$4955,$D1124)),AVERAGEIFS(ObservedSpeciesData!AA$2:AA$4955,ObservedSpeciesData!$A$2:$A$4955,$A1124,ObservedSpeciesData!$D$2:$D$4955,$D1124),"")</f>
        <v/>
      </c>
      <c r="AB1124" s="24" t="str">
        <f>IF(ISNUMBER(AVERAGEIFS(ObservedSpeciesData!AB$2:AB$4955,ObservedSpeciesData!$A$2:$A$4955,$A1124,ObservedSpeciesData!$D$2:$D$4955,$D1124)),AVERAGEIFS(ObservedSpeciesData!AB$2:AB$4955,ObservedSpeciesData!$A$2:$A$4955,$A1124,ObservedSpeciesData!$D$2:$D$4955,$D1124),"")</f>
        <v/>
      </c>
      <c r="AC1124" s="24" t="str">
        <f>IF(ISNUMBER(AVERAGEIFS(ObservedSpeciesData!AC$2:AC$4955,ObservedSpeciesData!$A$2:$A$4955,$A1124,ObservedSpeciesData!$D$2:$D$4955,$D1124)),AVERAGEIFS(ObservedSpeciesData!AC$2:AC$4955,ObservedSpeciesData!$A$2:$A$4955,$A1124,ObservedSpeciesData!$D$2:$D$4955,$D1124),"")</f>
        <v/>
      </c>
      <c r="AD1124" s="23" t="str">
        <f>IF(ISNUMBER(AVERAGEIFS(ObservedSpeciesData!AD$2:AD$4955,ObservedSpeciesData!$A$2:$A$4955,$A1124,ObservedSpeciesData!$D$2:$D$4955,$D1124)),AVERAGEIFS(ObservedSpeciesData!AD$2:AD$4955,ObservedSpeciesData!$A$2:$A$4955,$A1124,ObservedSpeciesData!$D$2:$D$4955,$D1124),"")</f>
        <v/>
      </c>
      <c r="AE1124" s="24" t="str">
        <f>IF(ISNUMBER(AVERAGEIFS(ObservedSpeciesData!AE$2:AE$4955,ObservedSpeciesData!$A$2:$A$4955,$A1124,ObservedSpeciesData!$D$2:$D$4955,$D1124)),AVERAGEIFS(ObservedSpeciesData!AE$2:AE$4955,ObservedSpeciesData!$A$2:$A$4955,$A1124,ObservedSpeciesData!$D$2:$D$4955,$D1124),"")</f>
        <v/>
      </c>
      <c r="AF1124" s="23"/>
      <c r="AG1124" s="24"/>
      <c r="AH1124" s="23" t="str">
        <f>IF(ISNUMBER(AVERAGEIFS(ObservedSpeciesData!AH$2:AH$4955,ObservedSpeciesData!$A$2:$A$4955,$A1124,ObservedSpeciesData!$D$2:$D$4955,$D1124)),AVERAGEIFS(ObservedSpeciesData!AH$2:AH$4955,ObservedSpeciesData!$A$2:$A$4955,$A1124,ObservedSpeciesData!$D$2:$D$4955,$D1124),"")</f>
        <v/>
      </c>
      <c r="AI1124" s="23" t="str">
        <f>IF(ISNUMBER(AVERAGEIFS(ObservedSpeciesData!AI$2:AI$4955,ObservedSpeciesData!$A$2:$A$4955,$A1124,ObservedSpeciesData!$C$2:$C$4955,$C1124,ObservedSpeciesData!$D$2:$D$4955,$D1124)),AVERAGEIFS(ObservedSpeciesData!AI$2:AI$4955,ObservedSpeciesData!$A$2:$A$4955,$A1124,ObservedSpeciesData!$C$2:$C$4955,$C1124,ObservedSpeciesData!$D$2:$D$4955,$D1124),"")</f>
        <v/>
      </c>
      <c r="AJ1124" s="2">
        <f>COUNTIFS(ObservedSpeciesData!$A$2:$A$828,$A1124,ObservedSpeciesData!$D$2:$D$828,$D1124)</f>
        <v>0</v>
      </c>
      <c r="AK1124" s="2">
        <f t="shared" si="17"/>
        <v>1</v>
      </c>
    </row>
    <row r="1125" spans="1:37" x14ac:dyDescent="0.25">
      <c r="A1125" s="14" t="s">
        <v>95</v>
      </c>
      <c r="B1125" t="s">
        <v>80</v>
      </c>
      <c r="C1125" t="s">
        <v>90</v>
      </c>
      <c r="D1125" s="13">
        <v>42446</v>
      </c>
      <c r="E1125">
        <v>1</v>
      </c>
      <c r="F1125">
        <v>50</v>
      </c>
      <c r="G1125" s="2" t="s">
        <v>87</v>
      </c>
      <c r="H1125" s="2" t="s">
        <v>13</v>
      </c>
      <c r="I1125">
        <v>13</v>
      </c>
      <c r="J1125" s="2" t="s">
        <v>88</v>
      </c>
      <c r="K1125" s="2">
        <f>IF(ISNUMBER(AVERAGEIFS(ObservedSpeciesData!K$2:K$4955,ObservedSpeciesData!$A$2:$A$4955,$A1125,ObservedSpeciesData!$D$2:$D$4955,$D1125)),AVERAGEIFS(ObservedSpeciesData!K$2:K$4955,ObservedSpeciesData!$A$2:$A$4955,$A1125,ObservedSpeciesData!$D$2:$D$4955,$D1125),"")</f>
        <v>45</v>
      </c>
      <c r="L1125" s="26">
        <f>IF(ISNUMBER(AVERAGEIFS(ObservedSpeciesData!L$2:L$4955,ObservedSpeciesData!$A$2:$A$4955,$A1125,ObservedSpeciesData!$D$2:$D$4955,$D1125)),AVERAGEIFS(ObservedSpeciesData!L$2:L$4955,ObservedSpeciesData!$A$2:$A$4955,$A1125,ObservedSpeciesData!$D$2:$D$4955,$D1125),"")</f>
        <v>2301.3333333333335</v>
      </c>
      <c r="M1125" s="23">
        <f>IF(ISNUMBER(AVERAGEIFS(ObservedSpeciesData!M$2:M$4955,ObservedSpeciesData!$A$2:$A$4955,$A1125,ObservedSpeciesData!$D$2:$D$4955,$D1125)),AVERAGEIFS(ObservedSpeciesData!M$2:M$4955,ObservedSpeciesData!$A$2:$A$4955,$A1125,ObservedSpeciesData!$D$2:$D$4955,$D1125),"")</f>
        <v>230.13333333333335</v>
      </c>
      <c r="N1125" s="23" t="str">
        <f>IF(ISNUMBER(AVERAGEIFS(ObservedSpeciesData!N$2:N$4955,ObservedSpeciesData!$A$2:$A$4955,$A1125,ObservedSpeciesData!$D$2:$D$4955,$D1125)),AVERAGEIFS(ObservedSpeciesData!N$2:N$4955,ObservedSpeciesData!$A$2:$A$4955,$A1125,ObservedSpeciesData!$D$2:$D$4955,$D1125),"")</f>
        <v/>
      </c>
      <c r="O1125" s="23" t="str">
        <f>IF(ISNUMBER(AVERAGEIFS(ObservedSpeciesData!O$2:O$4955,ObservedSpeciesData!$A$2:$A$4955,$A1125,ObservedSpeciesData!$D$2:$D$4955,$D1125)),AVERAGEIFS(ObservedSpeciesData!O$2:O$4955,ObservedSpeciesData!$A$2:$A$4955,$A1125,ObservedSpeciesData!$D$2:$D$4955,$D1125),"")</f>
        <v/>
      </c>
      <c r="P1125" s="23" t="str">
        <f>IF(ISNUMBER(AVERAGEIFS(ObservedSpeciesData!P$2:P$4955,ObservedSpeciesData!$A$2:$A$4955,$A1125,ObservedSpeciesData!$C$2:$C$4955,$C1125,ObservedSpeciesData!$D$2:$D$4955,$D1125)),AVERAGEIFS(ObservedSpeciesData!P$2:P$4955,ObservedSpeciesData!$A$2:$A$4955,$A1125,ObservedSpeciesData!$C$2:$C$4955,$C1125,ObservedSpeciesData!$D$2:$D$4955,$D1125),"")</f>
        <v/>
      </c>
      <c r="Q1125" s="23"/>
      <c r="R1125" s="25" t="str">
        <f>IF(ISNUMBER(AVERAGEIFS(ObservedSpeciesData!R$2:R$4955,ObservedSpeciesData!$A$2:$A$4955,$A1125,ObservedSpeciesData!$D$2:$D$4955,$D1125)),AVERAGEIFS(ObservedSpeciesData!R$2:R$4955,ObservedSpeciesData!$A$2:$A$4955,$A1125,ObservedSpeciesData!$D$2:$D$4955,$D1125),"")</f>
        <v/>
      </c>
      <c r="S1125" s="25" t="str">
        <f>IF(ISNUMBER(AVERAGEIFS(ObservedSpeciesData!S$2:S$4955,ObservedSpeciesData!$A$2:$A$4955,$A1125,ObservedSpeciesData!$D$2:$D$4955,$D1125)),AVERAGEIFS(ObservedSpeciesData!S$2:S$4955,ObservedSpeciesData!$A$2:$A$4955,$A1125,ObservedSpeciesData!$D$2:$D$4955,$D1125),"")</f>
        <v/>
      </c>
      <c r="T1125" s="23" t="str">
        <f>IF(ISNUMBER(AVERAGEIFS(ObservedSpeciesData!T$2:T$4955,ObservedSpeciesData!$A$2:$A$4955,$A1125,ObservedSpeciesData!$D$2:$D$4955,$D1125)),AVERAGEIFS(ObservedSpeciesData!T$2:T$4955,ObservedSpeciesData!$A$2:$A$4955,$A1125,ObservedSpeciesData!$D$2:$D$4955,$D1125),"")</f>
        <v/>
      </c>
      <c r="U1125" s="24" t="str">
        <f>IF(ISNUMBER(AVERAGEIFS(ObservedSpeciesData!U$2:U$4955,ObservedSpeciesData!$A$2:$A$4955,$A1125,ObservedSpeciesData!$C$2:$C$4955,$C1125,ObservedSpeciesData!$D$2:$D$4955,$D1125)),AVERAGEIFS(ObservedSpeciesData!U$2:U$4955,ObservedSpeciesData!$A$2:$A$4955,$A1125,ObservedSpeciesData!$C$2:$C$4955,$C1125,ObservedSpeciesData!$D$2:$D$4955,$D1125),"")</f>
        <v/>
      </c>
      <c r="V1125" s="23" t="str">
        <f>IF(ISNUMBER(AVERAGEIFS(ObservedSpeciesData!V$2:V$4955,ObservedSpeciesData!$A$2:$A$4955,$A1125,ObservedSpeciesData!$D$2:$D$4955,$D1125)),AVERAGEIFS(ObservedSpeciesData!V$2:V$4955,ObservedSpeciesData!$A$2:$A$4955,$A1125,ObservedSpeciesData!$D$2:$D$4955,$D1125),"")</f>
        <v/>
      </c>
      <c r="W1125" s="23" t="str">
        <f>IF(ISNUMBER(AVERAGEIFS(ObservedSpeciesData!W$2:W$4955,ObservedSpeciesData!$A$2:$A$4955,$A1125,ObservedSpeciesData!$D$2:$D$4955,$D1125)),AVERAGEIFS(ObservedSpeciesData!W$2:W$4955,ObservedSpeciesData!$A$2:$A$4955,$A1125,ObservedSpeciesData!$D$2:$D$4955,$D1125),"")</f>
        <v/>
      </c>
      <c r="X1125" s="23" t="str">
        <f>IF(ISNUMBER(AVERAGEIFS(ObservedSpeciesData!X$2:X$4955,ObservedSpeciesData!$A$2:$A$4955,$A1125,ObservedSpeciesData!$D$2:$D$4955,$D1125)),AVERAGEIFS(ObservedSpeciesData!X$2:X$4955,ObservedSpeciesData!$A$2:$A$4955,$A1125,ObservedSpeciesData!$D$2:$D$4955,$D1125),"")</f>
        <v/>
      </c>
      <c r="Y1125" s="23" t="str">
        <f>IF(ISNUMBER(AVERAGEIFS(ObservedSpeciesData!Y$2:Y$4955,ObservedSpeciesData!$A$2:$A$4955,$A1125,ObservedSpeciesData!$D$2:$D$4955,$D1125)),AVERAGEIFS(ObservedSpeciesData!Y$2:Y$4955,ObservedSpeciesData!$A$2:$A$4955,$A1125,ObservedSpeciesData!$D$2:$D$4955,$D1125),"")</f>
        <v/>
      </c>
      <c r="Z1125" s="23" t="str">
        <f>IF(ISNUMBER(AVERAGEIFS(ObservedSpeciesData!Z$2:Z$4955,ObservedSpeciesData!$A$2:$A$4955,$A1125,ObservedSpeciesData!$D$2:$D$4955,$D1125)),AVERAGEIFS(ObservedSpeciesData!Z$2:Z$4955,ObservedSpeciesData!$A$2:$A$4955,$A1125,ObservedSpeciesData!$D$2:$D$4955,$D1125),"")</f>
        <v/>
      </c>
      <c r="AA1125" s="23" t="str">
        <f>IF(ISNUMBER(AVERAGEIFS(ObservedSpeciesData!AA$2:AA$4955,ObservedSpeciesData!$A$2:$A$4955,$A1125,ObservedSpeciesData!$D$2:$D$4955,$D1125)),AVERAGEIFS(ObservedSpeciesData!AA$2:AA$4955,ObservedSpeciesData!$A$2:$A$4955,$A1125,ObservedSpeciesData!$D$2:$D$4955,$D1125),"")</f>
        <v/>
      </c>
      <c r="AB1125" s="24" t="str">
        <f>IF(ISNUMBER(AVERAGEIFS(ObservedSpeciesData!AB$2:AB$4955,ObservedSpeciesData!$A$2:$A$4955,$A1125,ObservedSpeciesData!$D$2:$D$4955,$D1125)),AVERAGEIFS(ObservedSpeciesData!AB$2:AB$4955,ObservedSpeciesData!$A$2:$A$4955,$A1125,ObservedSpeciesData!$D$2:$D$4955,$D1125),"")</f>
        <v/>
      </c>
      <c r="AC1125" s="24" t="str">
        <f>IF(ISNUMBER(AVERAGEIFS(ObservedSpeciesData!AC$2:AC$4955,ObservedSpeciesData!$A$2:$A$4955,$A1125,ObservedSpeciesData!$D$2:$D$4955,$D1125)),AVERAGEIFS(ObservedSpeciesData!AC$2:AC$4955,ObservedSpeciesData!$A$2:$A$4955,$A1125,ObservedSpeciesData!$D$2:$D$4955,$D1125),"")</f>
        <v/>
      </c>
      <c r="AD1125" s="23" t="str">
        <f>IF(ISNUMBER(AVERAGEIFS(ObservedSpeciesData!AD$2:AD$4955,ObservedSpeciesData!$A$2:$A$4955,$A1125,ObservedSpeciesData!$D$2:$D$4955,$D1125)),AVERAGEIFS(ObservedSpeciesData!AD$2:AD$4955,ObservedSpeciesData!$A$2:$A$4955,$A1125,ObservedSpeciesData!$D$2:$D$4955,$D1125),"")</f>
        <v/>
      </c>
      <c r="AE1125" s="24" t="str">
        <f>IF(ISNUMBER(AVERAGEIFS(ObservedSpeciesData!AE$2:AE$4955,ObservedSpeciesData!$A$2:$A$4955,$A1125,ObservedSpeciesData!$D$2:$D$4955,$D1125)),AVERAGEIFS(ObservedSpeciesData!AE$2:AE$4955,ObservedSpeciesData!$A$2:$A$4955,$A1125,ObservedSpeciesData!$D$2:$D$4955,$D1125),"")</f>
        <v/>
      </c>
      <c r="AF1125" s="23"/>
      <c r="AG1125" s="24"/>
      <c r="AH1125" s="23" t="str">
        <f>IF(ISNUMBER(AVERAGEIFS(ObservedSpeciesData!AH$2:AH$4955,ObservedSpeciesData!$A$2:$A$4955,$A1125,ObservedSpeciesData!$D$2:$D$4955,$D1125)),AVERAGEIFS(ObservedSpeciesData!AH$2:AH$4955,ObservedSpeciesData!$A$2:$A$4955,$A1125,ObservedSpeciesData!$D$2:$D$4955,$D1125),"")</f>
        <v/>
      </c>
      <c r="AI1125" s="23" t="str">
        <f>IF(ISNUMBER(AVERAGEIFS(ObservedSpeciesData!AI$2:AI$4955,ObservedSpeciesData!$A$2:$A$4955,$A1125,ObservedSpeciesData!$C$2:$C$4955,$C1125,ObservedSpeciesData!$D$2:$D$4955,$D1125)),AVERAGEIFS(ObservedSpeciesData!AI$2:AI$4955,ObservedSpeciesData!$A$2:$A$4955,$A1125,ObservedSpeciesData!$C$2:$C$4955,$C1125,ObservedSpeciesData!$D$2:$D$4955,$D1125),"")</f>
        <v/>
      </c>
      <c r="AJ1125" s="2">
        <f>COUNTIFS(ObservedSpeciesData!$A$2:$A$828,$A1125,ObservedSpeciesData!$D$2:$D$828,$D1125)</f>
        <v>0</v>
      </c>
      <c r="AK1125" s="2">
        <f t="shared" si="17"/>
        <v>1</v>
      </c>
    </row>
    <row r="1126" spans="1:37" x14ac:dyDescent="0.25">
      <c r="A1126" s="14" t="s">
        <v>94</v>
      </c>
      <c r="B1126" t="s">
        <v>80</v>
      </c>
      <c r="C1126" t="s">
        <v>90</v>
      </c>
      <c r="D1126" s="13">
        <v>42446</v>
      </c>
      <c r="E1126">
        <v>1</v>
      </c>
      <c r="F1126">
        <v>100</v>
      </c>
      <c r="G1126" s="2" t="s">
        <v>87</v>
      </c>
      <c r="H1126" s="2" t="s">
        <v>13</v>
      </c>
      <c r="I1126">
        <v>13</v>
      </c>
      <c r="J1126" s="2" t="s">
        <v>88</v>
      </c>
      <c r="K1126" s="2">
        <f>IF(ISNUMBER(AVERAGEIFS(ObservedSpeciesData!K$2:K$4955,ObservedSpeciesData!$A$2:$A$4955,$A1126,ObservedSpeciesData!$D$2:$D$4955,$D1126)),AVERAGEIFS(ObservedSpeciesData!K$2:K$4955,ObservedSpeciesData!$A$2:$A$4955,$A1126,ObservedSpeciesData!$D$2:$D$4955,$D1126),"")</f>
        <v>90</v>
      </c>
      <c r="L1126" s="26">
        <f>IF(ISNUMBER(AVERAGEIFS(ObservedSpeciesData!L$2:L$4955,ObservedSpeciesData!$A$2:$A$4955,$A1126,ObservedSpeciesData!$D$2:$D$4955,$D1126)),AVERAGEIFS(ObservedSpeciesData!L$2:L$4955,ObservedSpeciesData!$A$2:$A$4955,$A1126,ObservedSpeciesData!$D$2:$D$4955,$D1126),"")</f>
        <v>2448.6666666666665</v>
      </c>
      <c r="M1126" s="23">
        <f>IF(ISNUMBER(AVERAGEIFS(ObservedSpeciesData!M$2:M$4955,ObservedSpeciesData!$A$2:$A$4955,$A1126,ObservedSpeciesData!$D$2:$D$4955,$D1126)),AVERAGEIFS(ObservedSpeciesData!M$2:M$4955,ObservedSpeciesData!$A$2:$A$4955,$A1126,ObservedSpeciesData!$D$2:$D$4955,$D1126),"")</f>
        <v>244.86666666666665</v>
      </c>
      <c r="N1126" s="23" t="str">
        <f>IF(ISNUMBER(AVERAGEIFS(ObservedSpeciesData!N$2:N$4955,ObservedSpeciesData!$A$2:$A$4955,$A1126,ObservedSpeciesData!$D$2:$D$4955,$D1126)),AVERAGEIFS(ObservedSpeciesData!N$2:N$4955,ObservedSpeciesData!$A$2:$A$4955,$A1126,ObservedSpeciesData!$D$2:$D$4955,$D1126),"")</f>
        <v/>
      </c>
      <c r="O1126" s="23" t="str">
        <f>IF(ISNUMBER(AVERAGEIFS(ObservedSpeciesData!O$2:O$4955,ObservedSpeciesData!$A$2:$A$4955,$A1126,ObservedSpeciesData!$D$2:$D$4955,$D1126)),AVERAGEIFS(ObservedSpeciesData!O$2:O$4955,ObservedSpeciesData!$A$2:$A$4955,$A1126,ObservedSpeciesData!$D$2:$D$4955,$D1126),"")</f>
        <v/>
      </c>
      <c r="P1126" s="23" t="str">
        <f>IF(ISNUMBER(AVERAGEIFS(ObservedSpeciesData!P$2:P$4955,ObservedSpeciesData!$A$2:$A$4955,$A1126,ObservedSpeciesData!$C$2:$C$4955,$C1126,ObservedSpeciesData!$D$2:$D$4955,$D1126)),AVERAGEIFS(ObservedSpeciesData!P$2:P$4955,ObservedSpeciesData!$A$2:$A$4955,$A1126,ObservedSpeciesData!$C$2:$C$4955,$C1126,ObservedSpeciesData!$D$2:$D$4955,$D1126),"")</f>
        <v/>
      </c>
      <c r="Q1126" s="23"/>
      <c r="R1126" s="25" t="str">
        <f>IF(ISNUMBER(AVERAGEIFS(ObservedSpeciesData!R$2:R$4955,ObservedSpeciesData!$A$2:$A$4955,$A1126,ObservedSpeciesData!$D$2:$D$4955,$D1126)),AVERAGEIFS(ObservedSpeciesData!R$2:R$4955,ObservedSpeciesData!$A$2:$A$4955,$A1126,ObservedSpeciesData!$D$2:$D$4955,$D1126),"")</f>
        <v/>
      </c>
      <c r="S1126" s="25" t="str">
        <f>IF(ISNUMBER(AVERAGEIFS(ObservedSpeciesData!S$2:S$4955,ObservedSpeciesData!$A$2:$A$4955,$A1126,ObservedSpeciesData!$D$2:$D$4955,$D1126)),AVERAGEIFS(ObservedSpeciesData!S$2:S$4955,ObservedSpeciesData!$A$2:$A$4955,$A1126,ObservedSpeciesData!$D$2:$D$4955,$D1126),"")</f>
        <v/>
      </c>
      <c r="T1126" s="23" t="str">
        <f>IF(ISNUMBER(AVERAGEIFS(ObservedSpeciesData!T$2:T$4955,ObservedSpeciesData!$A$2:$A$4955,$A1126,ObservedSpeciesData!$D$2:$D$4955,$D1126)),AVERAGEIFS(ObservedSpeciesData!T$2:T$4955,ObservedSpeciesData!$A$2:$A$4955,$A1126,ObservedSpeciesData!$D$2:$D$4955,$D1126),"")</f>
        <v/>
      </c>
      <c r="U1126" s="24" t="str">
        <f>IF(ISNUMBER(AVERAGEIFS(ObservedSpeciesData!U$2:U$4955,ObservedSpeciesData!$A$2:$A$4955,$A1126,ObservedSpeciesData!$C$2:$C$4955,$C1126,ObservedSpeciesData!$D$2:$D$4955,$D1126)),AVERAGEIFS(ObservedSpeciesData!U$2:U$4955,ObservedSpeciesData!$A$2:$A$4955,$A1126,ObservedSpeciesData!$C$2:$C$4955,$C1126,ObservedSpeciesData!$D$2:$D$4955,$D1126),"")</f>
        <v/>
      </c>
      <c r="V1126" s="23" t="str">
        <f>IF(ISNUMBER(AVERAGEIFS(ObservedSpeciesData!V$2:V$4955,ObservedSpeciesData!$A$2:$A$4955,$A1126,ObservedSpeciesData!$D$2:$D$4955,$D1126)),AVERAGEIFS(ObservedSpeciesData!V$2:V$4955,ObservedSpeciesData!$A$2:$A$4955,$A1126,ObservedSpeciesData!$D$2:$D$4955,$D1126),"")</f>
        <v/>
      </c>
      <c r="W1126" s="23" t="str">
        <f>IF(ISNUMBER(AVERAGEIFS(ObservedSpeciesData!W$2:W$4955,ObservedSpeciesData!$A$2:$A$4955,$A1126,ObservedSpeciesData!$D$2:$D$4955,$D1126)),AVERAGEIFS(ObservedSpeciesData!W$2:W$4955,ObservedSpeciesData!$A$2:$A$4955,$A1126,ObservedSpeciesData!$D$2:$D$4955,$D1126),"")</f>
        <v/>
      </c>
      <c r="X1126" s="23" t="str">
        <f>IF(ISNUMBER(AVERAGEIFS(ObservedSpeciesData!X$2:X$4955,ObservedSpeciesData!$A$2:$A$4955,$A1126,ObservedSpeciesData!$D$2:$D$4955,$D1126)),AVERAGEIFS(ObservedSpeciesData!X$2:X$4955,ObservedSpeciesData!$A$2:$A$4955,$A1126,ObservedSpeciesData!$D$2:$D$4955,$D1126),"")</f>
        <v/>
      </c>
      <c r="Y1126" s="23" t="str">
        <f>IF(ISNUMBER(AVERAGEIFS(ObservedSpeciesData!Y$2:Y$4955,ObservedSpeciesData!$A$2:$A$4955,$A1126,ObservedSpeciesData!$D$2:$D$4955,$D1126)),AVERAGEIFS(ObservedSpeciesData!Y$2:Y$4955,ObservedSpeciesData!$A$2:$A$4955,$A1126,ObservedSpeciesData!$D$2:$D$4955,$D1126),"")</f>
        <v/>
      </c>
      <c r="Z1126" s="23" t="str">
        <f>IF(ISNUMBER(AVERAGEIFS(ObservedSpeciesData!Z$2:Z$4955,ObservedSpeciesData!$A$2:$A$4955,$A1126,ObservedSpeciesData!$D$2:$D$4955,$D1126)),AVERAGEIFS(ObservedSpeciesData!Z$2:Z$4955,ObservedSpeciesData!$A$2:$A$4955,$A1126,ObservedSpeciesData!$D$2:$D$4955,$D1126),"")</f>
        <v/>
      </c>
      <c r="AA1126" s="23" t="str">
        <f>IF(ISNUMBER(AVERAGEIFS(ObservedSpeciesData!AA$2:AA$4955,ObservedSpeciesData!$A$2:$A$4955,$A1126,ObservedSpeciesData!$D$2:$D$4955,$D1126)),AVERAGEIFS(ObservedSpeciesData!AA$2:AA$4955,ObservedSpeciesData!$A$2:$A$4955,$A1126,ObservedSpeciesData!$D$2:$D$4955,$D1126),"")</f>
        <v/>
      </c>
      <c r="AB1126" s="24" t="str">
        <f>IF(ISNUMBER(AVERAGEIFS(ObservedSpeciesData!AB$2:AB$4955,ObservedSpeciesData!$A$2:$A$4955,$A1126,ObservedSpeciesData!$D$2:$D$4955,$D1126)),AVERAGEIFS(ObservedSpeciesData!AB$2:AB$4955,ObservedSpeciesData!$A$2:$A$4955,$A1126,ObservedSpeciesData!$D$2:$D$4955,$D1126),"")</f>
        <v/>
      </c>
      <c r="AC1126" s="24" t="str">
        <f>IF(ISNUMBER(AVERAGEIFS(ObservedSpeciesData!AC$2:AC$4955,ObservedSpeciesData!$A$2:$A$4955,$A1126,ObservedSpeciesData!$D$2:$D$4955,$D1126)),AVERAGEIFS(ObservedSpeciesData!AC$2:AC$4955,ObservedSpeciesData!$A$2:$A$4955,$A1126,ObservedSpeciesData!$D$2:$D$4955,$D1126),"")</f>
        <v/>
      </c>
      <c r="AD1126" s="23" t="str">
        <f>IF(ISNUMBER(AVERAGEIFS(ObservedSpeciesData!AD$2:AD$4955,ObservedSpeciesData!$A$2:$A$4955,$A1126,ObservedSpeciesData!$D$2:$D$4955,$D1126)),AVERAGEIFS(ObservedSpeciesData!AD$2:AD$4955,ObservedSpeciesData!$A$2:$A$4955,$A1126,ObservedSpeciesData!$D$2:$D$4955,$D1126),"")</f>
        <v/>
      </c>
      <c r="AE1126" s="24" t="str">
        <f>IF(ISNUMBER(AVERAGEIFS(ObservedSpeciesData!AE$2:AE$4955,ObservedSpeciesData!$A$2:$A$4955,$A1126,ObservedSpeciesData!$D$2:$D$4955,$D1126)),AVERAGEIFS(ObservedSpeciesData!AE$2:AE$4955,ObservedSpeciesData!$A$2:$A$4955,$A1126,ObservedSpeciesData!$D$2:$D$4955,$D1126),"")</f>
        <v/>
      </c>
      <c r="AF1126" s="23"/>
      <c r="AG1126" s="24"/>
      <c r="AH1126" s="23" t="str">
        <f>IF(ISNUMBER(AVERAGEIFS(ObservedSpeciesData!AH$2:AH$4955,ObservedSpeciesData!$A$2:$A$4955,$A1126,ObservedSpeciesData!$D$2:$D$4955,$D1126)),AVERAGEIFS(ObservedSpeciesData!AH$2:AH$4955,ObservedSpeciesData!$A$2:$A$4955,$A1126,ObservedSpeciesData!$D$2:$D$4955,$D1126),"")</f>
        <v/>
      </c>
      <c r="AI1126" s="23" t="str">
        <f>IF(ISNUMBER(AVERAGEIFS(ObservedSpeciesData!AI$2:AI$4955,ObservedSpeciesData!$A$2:$A$4955,$A1126,ObservedSpeciesData!$C$2:$C$4955,$C1126,ObservedSpeciesData!$D$2:$D$4955,$D1126)),AVERAGEIFS(ObservedSpeciesData!AI$2:AI$4955,ObservedSpeciesData!$A$2:$A$4955,$A1126,ObservedSpeciesData!$C$2:$C$4955,$C1126,ObservedSpeciesData!$D$2:$D$4955,$D1126),"")</f>
        <v/>
      </c>
      <c r="AJ1126" s="2">
        <f>COUNTIFS(ObservedSpeciesData!$A$2:$A$828,$A1126,ObservedSpeciesData!$D$2:$D$828,$D1126)</f>
        <v>0</v>
      </c>
      <c r="AK1126" s="2">
        <f t="shared" si="17"/>
        <v>1</v>
      </c>
    </row>
    <row r="1127" spans="1:37" x14ac:dyDescent="0.25">
      <c r="A1127" s="14" t="s">
        <v>93</v>
      </c>
      <c r="B1127" t="s">
        <v>80</v>
      </c>
      <c r="C1127" t="s">
        <v>90</v>
      </c>
      <c r="D1127" s="13">
        <v>42446</v>
      </c>
      <c r="E1127">
        <v>1</v>
      </c>
      <c r="F1127">
        <v>200</v>
      </c>
      <c r="G1127" s="2" t="s">
        <v>87</v>
      </c>
      <c r="H1127" s="2" t="s">
        <v>13</v>
      </c>
      <c r="I1127">
        <v>13</v>
      </c>
      <c r="J1127" s="2" t="s">
        <v>88</v>
      </c>
      <c r="K1127" s="2">
        <f>IF(ISNUMBER(AVERAGEIFS(ObservedSpeciesData!K$2:K$4955,ObservedSpeciesData!$A$2:$A$4955,$A1127,ObservedSpeciesData!$D$2:$D$4955,$D1127)),AVERAGEIFS(ObservedSpeciesData!K$2:K$4955,ObservedSpeciesData!$A$2:$A$4955,$A1127,ObservedSpeciesData!$D$2:$D$4955,$D1127),"")</f>
        <v>180</v>
      </c>
      <c r="L1127" s="26">
        <f>IF(ISNUMBER(AVERAGEIFS(ObservedSpeciesData!L$2:L$4955,ObservedSpeciesData!$A$2:$A$4955,$A1127,ObservedSpeciesData!$D$2:$D$4955,$D1127)),AVERAGEIFS(ObservedSpeciesData!L$2:L$4955,ObservedSpeciesData!$A$2:$A$4955,$A1127,ObservedSpeciesData!$D$2:$D$4955,$D1127),"")</f>
        <v>2550.6666666666665</v>
      </c>
      <c r="M1127" s="23">
        <f>IF(ISNUMBER(AVERAGEIFS(ObservedSpeciesData!M$2:M$4955,ObservedSpeciesData!$A$2:$A$4955,$A1127,ObservedSpeciesData!$D$2:$D$4955,$D1127)),AVERAGEIFS(ObservedSpeciesData!M$2:M$4955,ObservedSpeciesData!$A$2:$A$4955,$A1127,ObservedSpeciesData!$D$2:$D$4955,$D1127),"")</f>
        <v>255.06666666666669</v>
      </c>
      <c r="N1127" s="23" t="str">
        <f>IF(ISNUMBER(AVERAGEIFS(ObservedSpeciesData!N$2:N$4955,ObservedSpeciesData!$A$2:$A$4955,$A1127,ObservedSpeciesData!$D$2:$D$4955,$D1127)),AVERAGEIFS(ObservedSpeciesData!N$2:N$4955,ObservedSpeciesData!$A$2:$A$4955,$A1127,ObservedSpeciesData!$D$2:$D$4955,$D1127),"")</f>
        <v/>
      </c>
      <c r="O1127" s="23" t="str">
        <f>IF(ISNUMBER(AVERAGEIFS(ObservedSpeciesData!O$2:O$4955,ObservedSpeciesData!$A$2:$A$4955,$A1127,ObservedSpeciesData!$D$2:$D$4955,$D1127)),AVERAGEIFS(ObservedSpeciesData!O$2:O$4955,ObservedSpeciesData!$A$2:$A$4955,$A1127,ObservedSpeciesData!$D$2:$D$4955,$D1127),"")</f>
        <v/>
      </c>
      <c r="P1127" s="23" t="str">
        <f>IF(ISNUMBER(AVERAGEIFS(ObservedSpeciesData!P$2:P$4955,ObservedSpeciesData!$A$2:$A$4955,$A1127,ObservedSpeciesData!$C$2:$C$4955,$C1127,ObservedSpeciesData!$D$2:$D$4955,$D1127)),AVERAGEIFS(ObservedSpeciesData!P$2:P$4955,ObservedSpeciesData!$A$2:$A$4955,$A1127,ObservedSpeciesData!$C$2:$C$4955,$C1127,ObservedSpeciesData!$D$2:$D$4955,$D1127),"")</f>
        <v/>
      </c>
      <c r="Q1127" s="23"/>
      <c r="R1127" s="25" t="str">
        <f>IF(ISNUMBER(AVERAGEIFS(ObservedSpeciesData!R$2:R$4955,ObservedSpeciesData!$A$2:$A$4955,$A1127,ObservedSpeciesData!$D$2:$D$4955,$D1127)),AVERAGEIFS(ObservedSpeciesData!R$2:R$4955,ObservedSpeciesData!$A$2:$A$4955,$A1127,ObservedSpeciesData!$D$2:$D$4955,$D1127),"")</f>
        <v/>
      </c>
      <c r="S1127" s="25" t="str">
        <f>IF(ISNUMBER(AVERAGEIFS(ObservedSpeciesData!S$2:S$4955,ObservedSpeciesData!$A$2:$A$4955,$A1127,ObservedSpeciesData!$D$2:$D$4955,$D1127)),AVERAGEIFS(ObservedSpeciesData!S$2:S$4955,ObservedSpeciesData!$A$2:$A$4955,$A1127,ObservedSpeciesData!$D$2:$D$4955,$D1127),"")</f>
        <v/>
      </c>
      <c r="T1127" s="23" t="str">
        <f>IF(ISNUMBER(AVERAGEIFS(ObservedSpeciesData!T$2:T$4955,ObservedSpeciesData!$A$2:$A$4955,$A1127,ObservedSpeciesData!$D$2:$D$4955,$D1127)),AVERAGEIFS(ObservedSpeciesData!T$2:T$4955,ObservedSpeciesData!$A$2:$A$4955,$A1127,ObservedSpeciesData!$D$2:$D$4955,$D1127),"")</f>
        <v/>
      </c>
      <c r="U1127" s="24" t="str">
        <f>IF(ISNUMBER(AVERAGEIFS(ObservedSpeciesData!U$2:U$4955,ObservedSpeciesData!$A$2:$A$4955,$A1127,ObservedSpeciesData!$C$2:$C$4955,$C1127,ObservedSpeciesData!$D$2:$D$4955,$D1127)),AVERAGEIFS(ObservedSpeciesData!U$2:U$4955,ObservedSpeciesData!$A$2:$A$4955,$A1127,ObservedSpeciesData!$C$2:$C$4955,$C1127,ObservedSpeciesData!$D$2:$D$4955,$D1127),"")</f>
        <v/>
      </c>
      <c r="V1127" s="23" t="str">
        <f>IF(ISNUMBER(AVERAGEIFS(ObservedSpeciesData!V$2:V$4955,ObservedSpeciesData!$A$2:$A$4955,$A1127,ObservedSpeciesData!$D$2:$D$4955,$D1127)),AVERAGEIFS(ObservedSpeciesData!V$2:V$4955,ObservedSpeciesData!$A$2:$A$4955,$A1127,ObservedSpeciesData!$D$2:$D$4955,$D1127),"")</f>
        <v/>
      </c>
      <c r="W1127" s="23" t="str">
        <f>IF(ISNUMBER(AVERAGEIFS(ObservedSpeciesData!W$2:W$4955,ObservedSpeciesData!$A$2:$A$4955,$A1127,ObservedSpeciesData!$D$2:$D$4955,$D1127)),AVERAGEIFS(ObservedSpeciesData!W$2:W$4955,ObservedSpeciesData!$A$2:$A$4955,$A1127,ObservedSpeciesData!$D$2:$D$4955,$D1127),"")</f>
        <v/>
      </c>
      <c r="X1127" s="23" t="str">
        <f>IF(ISNUMBER(AVERAGEIFS(ObservedSpeciesData!X$2:X$4955,ObservedSpeciesData!$A$2:$A$4955,$A1127,ObservedSpeciesData!$D$2:$D$4955,$D1127)),AVERAGEIFS(ObservedSpeciesData!X$2:X$4955,ObservedSpeciesData!$A$2:$A$4955,$A1127,ObservedSpeciesData!$D$2:$D$4955,$D1127),"")</f>
        <v/>
      </c>
      <c r="Y1127" s="23" t="str">
        <f>IF(ISNUMBER(AVERAGEIFS(ObservedSpeciesData!Y$2:Y$4955,ObservedSpeciesData!$A$2:$A$4955,$A1127,ObservedSpeciesData!$D$2:$D$4955,$D1127)),AVERAGEIFS(ObservedSpeciesData!Y$2:Y$4955,ObservedSpeciesData!$A$2:$A$4955,$A1127,ObservedSpeciesData!$D$2:$D$4955,$D1127),"")</f>
        <v/>
      </c>
      <c r="Z1127" s="23" t="str">
        <f>IF(ISNUMBER(AVERAGEIFS(ObservedSpeciesData!Z$2:Z$4955,ObservedSpeciesData!$A$2:$A$4955,$A1127,ObservedSpeciesData!$D$2:$D$4955,$D1127)),AVERAGEIFS(ObservedSpeciesData!Z$2:Z$4955,ObservedSpeciesData!$A$2:$A$4955,$A1127,ObservedSpeciesData!$D$2:$D$4955,$D1127),"")</f>
        <v/>
      </c>
      <c r="AA1127" s="23" t="str">
        <f>IF(ISNUMBER(AVERAGEIFS(ObservedSpeciesData!AA$2:AA$4955,ObservedSpeciesData!$A$2:$A$4955,$A1127,ObservedSpeciesData!$D$2:$D$4955,$D1127)),AVERAGEIFS(ObservedSpeciesData!AA$2:AA$4955,ObservedSpeciesData!$A$2:$A$4955,$A1127,ObservedSpeciesData!$D$2:$D$4955,$D1127),"")</f>
        <v/>
      </c>
      <c r="AB1127" s="24" t="str">
        <f>IF(ISNUMBER(AVERAGEIFS(ObservedSpeciesData!AB$2:AB$4955,ObservedSpeciesData!$A$2:$A$4955,$A1127,ObservedSpeciesData!$D$2:$D$4955,$D1127)),AVERAGEIFS(ObservedSpeciesData!AB$2:AB$4955,ObservedSpeciesData!$A$2:$A$4955,$A1127,ObservedSpeciesData!$D$2:$D$4955,$D1127),"")</f>
        <v/>
      </c>
      <c r="AC1127" s="24" t="str">
        <f>IF(ISNUMBER(AVERAGEIFS(ObservedSpeciesData!AC$2:AC$4955,ObservedSpeciesData!$A$2:$A$4955,$A1127,ObservedSpeciesData!$D$2:$D$4955,$D1127)),AVERAGEIFS(ObservedSpeciesData!AC$2:AC$4955,ObservedSpeciesData!$A$2:$A$4955,$A1127,ObservedSpeciesData!$D$2:$D$4955,$D1127),"")</f>
        <v/>
      </c>
      <c r="AD1127" s="23" t="str">
        <f>IF(ISNUMBER(AVERAGEIFS(ObservedSpeciesData!AD$2:AD$4955,ObservedSpeciesData!$A$2:$A$4955,$A1127,ObservedSpeciesData!$D$2:$D$4955,$D1127)),AVERAGEIFS(ObservedSpeciesData!AD$2:AD$4955,ObservedSpeciesData!$A$2:$A$4955,$A1127,ObservedSpeciesData!$D$2:$D$4955,$D1127),"")</f>
        <v/>
      </c>
      <c r="AE1127" s="24" t="str">
        <f>IF(ISNUMBER(AVERAGEIFS(ObservedSpeciesData!AE$2:AE$4955,ObservedSpeciesData!$A$2:$A$4955,$A1127,ObservedSpeciesData!$D$2:$D$4955,$D1127)),AVERAGEIFS(ObservedSpeciesData!AE$2:AE$4955,ObservedSpeciesData!$A$2:$A$4955,$A1127,ObservedSpeciesData!$D$2:$D$4955,$D1127),"")</f>
        <v/>
      </c>
      <c r="AF1127" s="23"/>
      <c r="AG1127" s="24"/>
      <c r="AH1127" s="23" t="str">
        <f>IF(ISNUMBER(AVERAGEIFS(ObservedSpeciesData!AH$2:AH$4955,ObservedSpeciesData!$A$2:$A$4955,$A1127,ObservedSpeciesData!$D$2:$D$4955,$D1127)),AVERAGEIFS(ObservedSpeciesData!AH$2:AH$4955,ObservedSpeciesData!$A$2:$A$4955,$A1127,ObservedSpeciesData!$D$2:$D$4955,$D1127),"")</f>
        <v/>
      </c>
      <c r="AI1127" s="23" t="str">
        <f>IF(ISNUMBER(AVERAGEIFS(ObservedSpeciesData!AI$2:AI$4955,ObservedSpeciesData!$A$2:$A$4955,$A1127,ObservedSpeciesData!$C$2:$C$4955,$C1127,ObservedSpeciesData!$D$2:$D$4955,$D1127)),AVERAGEIFS(ObservedSpeciesData!AI$2:AI$4955,ObservedSpeciesData!$A$2:$A$4955,$A1127,ObservedSpeciesData!$C$2:$C$4955,$C1127,ObservedSpeciesData!$D$2:$D$4955,$D1127),"")</f>
        <v/>
      </c>
      <c r="AJ1127" s="2">
        <f>COUNTIFS(ObservedSpeciesData!$A$2:$A$828,$A1127,ObservedSpeciesData!$D$2:$D$828,$D1127)</f>
        <v>0</v>
      </c>
      <c r="AK1127" s="2">
        <f t="shared" si="17"/>
        <v>1</v>
      </c>
    </row>
    <row r="1128" spans="1:37" x14ac:dyDescent="0.25">
      <c r="A1128" s="14" t="s">
        <v>92</v>
      </c>
      <c r="B1128" t="s">
        <v>80</v>
      </c>
      <c r="C1128" t="s">
        <v>90</v>
      </c>
      <c r="D1128" s="13">
        <v>42446</v>
      </c>
      <c r="E1128">
        <v>1</v>
      </c>
      <c r="F1128">
        <v>350</v>
      </c>
      <c r="G1128" s="2" t="s">
        <v>87</v>
      </c>
      <c r="H1128" s="2" t="s">
        <v>13</v>
      </c>
      <c r="I1128">
        <v>13</v>
      </c>
      <c r="J1128" s="2" t="s">
        <v>88</v>
      </c>
      <c r="K1128" s="2">
        <f>IF(ISNUMBER(AVERAGEIFS(ObservedSpeciesData!K$2:K$4955,ObservedSpeciesData!$A$2:$A$4955,$A1128,ObservedSpeciesData!$D$2:$D$4955,$D1128)),AVERAGEIFS(ObservedSpeciesData!K$2:K$4955,ObservedSpeciesData!$A$2:$A$4955,$A1128,ObservedSpeciesData!$D$2:$D$4955,$D1128),"")</f>
        <v>315</v>
      </c>
      <c r="L1128" s="26">
        <f>IF(ISNUMBER(AVERAGEIFS(ObservedSpeciesData!L$2:L$4955,ObservedSpeciesData!$A$2:$A$4955,$A1128,ObservedSpeciesData!$D$2:$D$4955,$D1128)),AVERAGEIFS(ObservedSpeciesData!L$2:L$4955,ObservedSpeciesData!$A$2:$A$4955,$A1128,ObservedSpeciesData!$D$2:$D$4955,$D1128),"")</f>
        <v>2482.6666666666665</v>
      </c>
      <c r="M1128" s="23">
        <f>IF(ISNUMBER(AVERAGEIFS(ObservedSpeciesData!M$2:M$4955,ObservedSpeciesData!$A$2:$A$4955,$A1128,ObservedSpeciesData!$D$2:$D$4955,$D1128)),AVERAGEIFS(ObservedSpeciesData!M$2:M$4955,ObservedSpeciesData!$A$2:$A$4955,$A1128,ObservedSpeciesData!$D$2:$D$4955,$D1128),"")</f>
        <v>248.26666666666665</v>
      </c>
      <c r="N1128" s="23" t="str">
        <f>IF(ISNUMBER(AVERAGEIFS(ObservedSpeciesData!N$2:N$4955,ObservedSpeciesData!$A$2:$A$4955,$A1128,ObservedSpeciesData!$D$2:$D$4955,$D1128)),AVERAGEIFS(ObservedSpeciesData!N$2:N$4955,ObservedSpeciesData!$A$2:$A$4955,$A1128,ObservedSpeciesData!$D$2:$D$4955,$D1128),"")</f>
        <v/>
      </c>
      <c r="O1128" s="23" t="str">
        <f>IF(ISNUMBER(AVERAGEIFS(ObservedSpeciesData!O$2:O$4955,ObservedSpeciesData!$A$2:$A$4955,$A1128,ObservedSpeciesData!$D$2:$D$4955,$D1128)),AVERAGEIFS(ObservedSpeciesData!O$2:O$4955,ObservedSpeciesData!$A$2:$A$4955,$A1128,ObservedSpeciesData!$D$2:$D$4955,$D1128),"")</f>
        <v/>
      </c>
      <c r="P1128" s="23" t="str">
        <f>IF(ISNUMBER(AVERAGEIFS(ObservedSpeciesData!P$2:P$4955,ObservedSpeciesData!$A$2:$A$4955,$A1128,ObservedSpeciesData!$C$2:$C$4955,$C1128,ObservedSpeciesData!$D$2:$D$4955,$D1128)),AVERAGEIFS(ObservedSpeciesData!P$2:P$4955,ObservedSpeciesData!$A$2:$A$4955,$A1128,ObservedSpeciesData!$C$2:$C$4955,$C1128,ObservedSpeciesData!$D$2:$D$4955,$D1128),"")</f>
        <v/>
      </c>
      <c r="Q1128" s="23"/>
      <c r="R1128" s="25" t="str">
        <f>IF(ISNUMBER(AVERAGEIFS(ObservedSpeciesData!R$2:R$4955,ObservedSpeciesData!$A$2:$A$4955,$A1128,ObservedSpeciesData!$D$2:$D$4955,$D1128)),AVERAGEIFS(ObservedSpeciesData!R$2:R$4955,ObservedSpeciesData!$A$2:$A$4955,$A1128,ObservedSpeciesData!$D$2:$D$4955,$D1128),"")</f>
        <v/>
      </c>
      <c r="S1128" s="25" t="str">
        <f>IF(ISNUMBER(AVERAGEIFS(ObservedSpeciesData!S$2:S$4955,ObservedSpeciesData!$A$2:$A$4955,$A1128,ObservedSpeciesData!$D$2:$D$4955,$D1128)),AVERAGEIFS(ObservedSpeciesData!S$2:S$4955,ObservedSpeciesData!$A$2:$A$4955,$A1128,ObservedSpeciesData!$D$2:$D$4955,$D1128),"")</f>
        <v/>
      </c>
      <c r="T1128" s="23" t="str">
        <f>IF(ISNUMBER(AVERAGEIFS(ObservedSpeciesData!T$2:T$4955,ObservedSpeciesData!$A$2:$A$4955,$A1128,ObservedSpeciesData!$D$2:$D$4955,$D1128)),AVERAGEIFS(ObservedSpeciesData!T$2:T$4955,ObservedSpeciesData!$A$2:$A$4955,$A1128,ObservedSpeciesData!$D$2:$D$4955,$D1128),"")</f>
        <v/>
      </c>
      <c r="U1128" s="24" t="str">
        <f>IF(ISNUMBER(AVERAGEIFS(ObservedSpeciesData!U$2:U$4955,ObservedSpeciesData!$A$2:$A$4955,$A1128,ObservedSpeciesData!$C$2:$C$4955,$C1128,ObservedSpeciesData!$D$2:$D$4955,$D1128)),AVERAGEIFS(ObservedSpeciesData!U$2:U$4955,ObservedSpeciesData!$A$2:$A$4955,$A1128,ObservedSpeciesData!$C$2:$C$4955,$C1128,ObservedSpeciesData!$D$2:$D$4955,$D1128),"")</f>
        <v/>
      </c>
      <c r="V1128" s="23" t="str">
        <f>IF(ISNUMBER(AVERAGEIFS(ObservedSpeciesData!V$2:V$4955,ObservedSpeciesData!$A$2:$A$4955,$A1128,ObservedSpeciesData!$D$2:$D$4955,$D1128)),AVERAGEIFS(ObservedSpeciesData!V$2:V$4955,ObservedSpeciesData!$A$2:$A$4955,$A1128,ObservedSpeciesData!$D$2:$D$4955,$D1128),"")</f>
        <v/>
      </c>
      <c r="W1128" s="23" t="str">
        <f>IF(ISNUMBER(AVERAGEIFS(ObservedSpeciesData!W$2:W$4955,ObservedSpeciesData!$A$2:$A$4955,$A1128,ObservedSpeciesData!$D$2:$D$4955,$D1128)),AVERAGEIFS(ObservedSpeciesData!W$2:W$4955,ObservedSpeciesData!$A$2:$A$4955,$A1128,ObservedSpeciesData!$D$2:$D$4955,$D1128),"")</f>
        <v/>
      </c>
      <c r="X1128" s="23" t="str">
        <f>IF(ISNUMBER(AVERAGEIFS(ObservedSpeciesData!X$2:X$4955,ObservedSpeciesData!$A$2:$A$4955,$A1128,ObservedSpeciesData!$D$2:$D$4955,$D1128)),AVERAGEIFS(ObservedSpeciesData!X$2:X$4955,ObservedSpeciesData!$A$2:$A$4955,$A1128,ObservedSpeciesData!$D$2:$D$4955,$D1128),"")</f>
        <v/>
      </c>
      <c r="Y1128" s="23" t="str">
        <f>IF(ISNUMBER(AVERAGEIFS(ObservedSpeciesData!Y$2:Y$4955,ObservedSpeciesData!$A$2:$A$4955,$A1128,ObservedSpeciesData!$D$2:$D$4955,$D1128)),AVERAGEIFS(ObservedSpeciesData!Y$2:Y$4955,ObservedSpeciesData!$A$2:$A$4955,$A1128,ObservedSpeciesData!$D$2:$D$4955,$D1128),"")</f>
        <v/>
      </c>
      <c r="Z1128" s="23" t="str">
        <f>IF(ISNUMBER(AVERAGEIFS(ObservedSpeciesData!Z$2:Z$4955,ObservedSpeciesData!$A$2:$A$4955,$A1128,ObservedSpeciesData!$D$2:$D$4955,$D1128)),AVERAGEIFS(ObservedSpeciesData!Z$2:Z$4955,ObservedSpeciesData!$A$2:$A$4955,$A1128,ObservedSpeciesData!$D$2:$D$4955,$D1128),"")</f>
        <v/>
      </c>
      <c r="AA1128" s="23" t="str">
        <f>IF(ISNUMBER(AVERAGEIFS(ObservedSpeciesData!AA$2:AA$4955,ObservedSpeciesData!$A$2:$A$4955,$A1128,ObservedSpeciesData!$D$2:$D$4955,$D1128)),AVERAGEIFS(ObservedSpeciesData!AA$2:AA$4955,ObservedSpeciesData!$A$2:$A$4955,$A1128,ObservedSpeciesData!$D$2:$D$4955,$D1128),"")</f>
        <v/>
      </c>
      <c r="AB1128" s="24" t="str">
        <f>IF(ISNUMBER(AVERAGEIFS(ObservedSpeciesData!AB$2:AB$4955,ObservedSpeciesData!$A$2:$A$4955,$A1128,ObservedSpeciesData!$D$2:$D$4955,$D1128)),AVERAGEIFS(ObservedSpeciesData!AB$2:AB$4955,ObservedSpeciesData!$A$2:$A$4955,$A1128,ObservedSpeciesData!$D$2:$D$4955,$D1128),"")</f>
        <v/>
      </c>
      <c r="AC1128" s="24" t="str">
        <f>IF(ISNUMBER(AVERAGEIFS(ObservedSpeciesData!AC$2:AC$4955,ObservedSpeciesData!$A$2:$A$4955,$A1128,ObservedSpeciesData!$D$2:$D$4955,$D1128)),AVERAGEIFS(ObservedSpeciesData!AC$2:AC$4955,ObservedSpeciesData!$A$2:$A$4955,$A1128,ObservedSpeciesData!$D$2:$D$4955,$D1128),"")</f>
        <v/>
      </c>
      <c r="AD1128" s="23" t="str">
        <f>IF(ISNUMBER(AVERAGEIFS(ObservedSpeciesData!AD$2:AD$4955,ObservedSpeciesData!$A$2:$A$4955,$A1128,ObservedSpeciesData!$D$2:$D$4955,$D1128)),AVERAGEIFS(ObservedSpeciesData!AD$2:AD$4955,ObservedSpeciesData!$A$2:$A$4955,$A1128,ObservedSpeciesData!$D$2:$D$4955,$D1128),"")</f>
        <v/>
      </c>
      <c r="AE1128" s="24" t="str">
        <f>IF(ISNUMBER(AVERAGEIFS(ObservedSpeciesData!AE$2:AE$4955,ObservedSpeciesData!$A$2:$A$4955,$A1128,ObservedSpeciesData!$D$2:$D$4955,$D1128)),AVERAGEIFS(ObservedSpeciesData!AE$2:AE$4955,ObservedSpeciesData!$A$2:$A$4955,$A1128,ObservedSpeciesData!$D$2:$D$4955,$D1128),"")</f>
        <v/>
      </c>
      <c r="AF1128" s="23"/>
      <c r="AG1128" s="24"/>
      <c r="AH1128" s="23" t="str">
        <f>IF(ISNUMBER(AVERAGEIFS(ObservedSpeciesData!AH$2:AH$4955,ObservedSpeciesData!$A$2:$A$4955,$A1128,ObservedSpeciesData!$D$2:$D$4955,$D1128)),AVERAGEIFS(ObservedSpeciesData!AH$2:AH$4955,ObservedSpeciesData!$A$2:$A$4955,$A1128,ObservedSpeciesData!$D$2:$D$4955,$D1128),"")</f>
        <v/>
      </c>
      <c r="AI1128" s="23" t="str">
        <f>IF(ISNUMBER(AVERAGEIFS(ObservedSpeciesData!AI$2:AI$4955,ObservedSpeciesData!$A$2:$A$4955,$A1128,ObservedSpeciesData!$C$2:$C$4955,$C1128,ObservedSpeciesData!$D$2:$D$4955,$D1128)),AVERAGEIFS(ObservedSpeciesData!AI$2:AI$4955,ObservedSpeciesData!$A$2:$A$4955,$A1128,ObservedSpeciesData!$C$2:$C$4955,$C1128,ObservedSpeciesData!$D$2:$D$4955,$D1128),"")</f>
        <v/>
      </c>
      <c r="AJ1128" s="2">
        <f>COUNTIFS(ObservedSpeciesData!$A$2:$A$828,$A1128,ObservedSpeciesData!$D$2:$D$828,$D1128)</f>
        <v>0</v>
      </c>
      <c r="AK1128" s="2">
        <f t="shared" si="17"/>
        <v>1</v>
      </c>
    </row>
    <row r="1129" spans="1:37" x14ac:dyDescent="0.25">
      <c r="A1129" s="14" t="s">
        <v>91</v>
      </c>
      <c r="B1129" t="s">
        <v>80</v>
      </c>
      <c r="C1129" t="s">
        <v>90</v>
      </c>
      <c r="D1129" s="13">
        <v>42446</v>
      </c>
      <c r="E1129">
        <v>1</v>
      </c>
      <c r="F1129">
        <v>500</v>
      </c>
      <c r="G1129" s="2" t="s">
        <v>87</v>
      </c>
      <c r="H1129" s="2" t="s">
        <v>13</v>
      </c>
      <c r="I1129">
        <v>13</v>
      </c>
      <c r="J1129" s="2" t="s">
        <v>88</v>
      </c>
      <c r="K1129" s="2">
        <f>IF(ISNUMBER(AVERAGEIFS(ObservedSpeciesData!K$2:K$4955,ObservedSpeciesData!$A$2:$A$4955,$A1129,ObservedSpeciesData!$D$2:$D$4955,$D1129)),AVERAGEIFS(ObservedSpeciesData!K$2:K$4955,ObservedSpeciesData!$A$2:$A$4955,$A1129,ObservedSpeciesData!$D$2:$D$4955,$D1129),"")</f>
        <v>450</v>
      </c>
      <c r="L1129" s="26">
        <f>IF(ISNUMBER(AVERAGEIFS(ObservedSpeciesData!L$2:L$4955,ObservedSpeciesData!$A$2:$A$4955,$A1129,ObservedSpeciesData!$D$2:$D$4955,$D1129)),AVERAGEIFS(ObservedSpeciesData!L$2:L$4955,ObservedSpeciesData!$A$2:$A$4955,$A1129,ObservedSpeciesData!$D$2:$D$4955,$D1129),"")</f>
        <v>2460</v>
      </c>
      <c r="M1129" s="23">
        <f>IF(ISNUMBER(AVERAGEIFS(ObservedSpeciesData!M$2:M$4955,ObservedSpeciesData!$A$2:$A$4955,$A1129,ObservedSpeciesData!$D$2:$D$4955,$D1129)),AVERAGEIFS(ObservedSpeciesData!M$2:M$4955,ObservedSpeciesData!$A$2:$A$4955,$A1129,ObservedSpeciesData!$D$2:$D$4955,$D1129),"")</f>
        <v>246</v>
      </c>
      <c r="N1129" s="23" t="str">
        <f>IF(ISNUMBER(AVERAGEIFS(ObservedSpeciesData!N$2:N$4955,ObservedSpeciesData!$A$2:$A$4955,$A1129,ObservedSpeciesData!$D$2:$D$4955,$D1129)),AVERAGEIFS(ObservedSpeciesData!N$2:N$4955,ObservedSpeciesData!$A$2:$A$4955,$A1129,ObservedSpeciesData!$D$2:$D$4955,$D1129),"")</f>
        <v/>
      </c>
      <c r="O1129" s="23" t="str">
        <f>IF(ISNUMBER(AVERAGEIFS(ObservedSpeciesData!O$2:O$4955,ObservedSpeciesData!$A$2:$A$4955,$A1129,ObservedSpeciesData!$D$2:$D$4955,$D1129)),AVERAGEIFS(ObservedSpeciesData!O$2:O$4955,ObservedSpeciesData!$A$2:$A$4955,$A1129,ObservedSpeciesData!$D$2:$D$4955,$D1129),"")</f>
        <v/>
      </c>
      <c r="P1129" s="23" t="str">
        <f>IF(ISNUMBER(AVERAGEIFS(ObservedSpeciesData!P$2:P$4955,ObservedSpeciesData!$A$2:$A$4955,$A1129,ObservedSpeciesData!$C$2:$C$4955,$C1129,ObservedSpeciesData!$D$2:$D$4955,$D1129)),AVERAGEIFS(ObservedSpeciesData!P$2:P$4955,ObservedSpeciesData!$A$2:$A$4955,$A1129,ObservedSpeciesData!$C$2:$C$4955,$C1129,ObservedSpeciesData!$D$2:$D$4955,$D1129),"")</f>
        <v/>
      </c>
      <c r="Q1129" s="23"/>
      <c r="R1129" s="25" t="str">
        <f>IF(ISNUMBER(AVERAGEIFS(ObservedSpeciesData!R$2:R$4955,ObservedSpeciesData!$A$2:$A$4955,$A1129,ObservedSpeciesData!$D$2:$D$4955,$D1129)),AVERAGEIFS(ObservedSpeciesData!R$2:R$4955,ObservedSpeciesData!$A$2:$A$4955,$A1129,ObservedSpeciesData!$D$2:$D$4955,$D1129),"")</f>
        <v/>
      </c>
      <c r="S1129" s="25" t="str">
        <f>IF(ISNUMBER(AVERAGEIFS(ObservedSpeciesData!S$2:S$4955,ObservedSpeciesData!$A$2:$A$4955,$A1129,ObservedSpeciesData!$D$2:$D$4955,$D1129)),AVERAGEIFS(ObservedSpeciesData!S$2:S$4955,ObservedSpeciesData!$A$2:$A$4955,$A1129,ObservedSpeciesData!$D$2:$D$4955,$D1129),"")</f>
        <v/>
      </c>
      <c r="T1129" s="23" t="str">
        <f>IF(ISNUMBER(AVERAGEIFS(ObservedSpeciesData!T$2:T$4955,ObservedSpeciesData!$A$2:$A$4955,$A1129,ObservedSpeciesData!$D$2:$D$4955,$D1129)),AVERAGEIFS(ObservedSpeciesData!T$2:T$4955,ObservedSpeciesData!$A$2:$A$4955,$A1129,ObservedSpeciesData!$D$2:$D$4955,$D1129),"")</f>
        <v/>
      </c>
      <c r="U1129" s="24" t="str">
        <f>IF(ISNUMBER(AVERAGEIFS(ObservedSpeciesData!U$2:U$4955,ObservedSpeciesData!$A$2:$A$4955,$A1129,ObservedSpeciesData!$C$2:$C$4955,$C1129,ObservedSpeciesData!$D$2:$D$4955,$D1129)),AVERAGEIFS(ObservedSpeciesData!U$2:U$4955,ObservedSpeciesData!$A$2:$A$4955,$A1129,ObservedSpeciesData!$C$2:$C$4955,$C1129,ObservedSpeciesData!$D$2:$D$4955,$D1129),"")</f>
        <v/>
      </c>
      <c r="V1129" s="23" t="str">
        <f>IF(ISNUMBER(AVERAGEIFS(ObservedSpeciesData!V$2:V$4955,ObservedSpeciesData!$A$2:$A$4955,$A1129,ObservedSpeciesData!$D$2:$D$4955,$D1129)),AVERAGEIFS(ObservedSpeciesData!V$2:V$4955,ObservedSpeciesData!$A$2:$A$4955,$A1129,ObservedSpeciesData!$D$2:$D$4955,$D1129),"")</f>
        <v/>
      </c>
      <c r="W1129" s="23" t="str">
        <f>IF(ISNUMBER(AVERAGEIFS(ObservedSpeciesData!W$2:W$4955,ObservedSpeciesData!$A$2:$A$4955,$A1129,ObservedSpeciesData!$D$2:$D$4955,$D1129)),AVERAGEIFS(ObservedSpeciesData!W$2:W$4955,ObservedSpeciesData!$A$2:$A$4955,$A1129,ObservedSpeciesData!$D$2:$D$4955,$D1129),"")</f>
        <v/>
      </c>
      <c r="X1129" s="23" t="str">
        <f>IF(ISNUMBER(AVERAGEIFS(ObservedSpeciesData!X$2:X$4955,ObservedSpeciesData!$A$2:$A$4955,$A1129,ObservedSpeciesData!$D$2:$D$4955,$D1129)),AVERAGEIFS(ObservedSpeciesData!X$2:X$4955,ObservedSpeciesData!$A$2:$A$4955,$A1129,ObservedSpeciesData!$D$2:$D$4955,$D1129),"")</f>
        <v/>
      </c>
      <c r="Y1129" s="23" t="str">
        <f>IF(ISNUMBER(AVERAGEIFS(ObservedSpeciesData!Y$2:Y$4955,ObservedSpeciesData!$A$2:$A$4955,$A1129,ObservedSpeciesData!$D$2:$D$4955,$D1129)),AVERAGEIFS(ObservedSpeciesData!Y$2:Y$4955,ObservedSpeciesData!$A$2:$A$4955,$A1129,ObservedSpeciesData!$D$2:$D$4955,$D1129),"")</f>
        <v/>
      </c>
      <c r="Z1129" s="23" t="str">
        <f>IF(ISNUMBER(AVERAGEIFS(ObservedSpeciesData!Z$2:Z$4955,ObservedSpeciesData!$A$2:$A$4955,$A1129,ObservedSpeciesData!$D$2:$D$4955,$D1129)),AVERAGEIFS(ObservedSpeciesData!Z$2:Z$4955,ObservedSpeciesData!$A$2:$A$4955,$A1129,ObservedSpeciesData!$D$2:$D$4955,$D1129),"")</f>
        <v/>
      </c>
      <c r="AA1129" s="23" t="str">
        <f>IF(ISNUMBER(AVERAGEIFS(ObservedSpeciesData!AA$2:AA$4955,ObservedSpeciesData!$A$2:$A$4955,$A1129,ObservedSpeciesData!$D$2:$D$4955,$D1129)),AVERAGEIFS(ObservedSpeciesData!AA$2:AA$4955,ObservedSpeciesData!$A$2:$A$4955,$A1129,ObservedSpeciesData!$D$2:$D$4955,$D1129),"")</f>
        <v/>
      </c>
      <c r="AB1129" s="24" t="str">
        <f>IF(ISNUMBER(AVERAGEIFS(ObservedSpeciesData!AB$2:AB$4955,ObservedSpeciesData!$A$2:$A$4955,$A1129,ObservedSpeciesData!$D$2:$D$4955,$D1129)),AVERAGEIFS(ObservedSpeciesData!AB$2:AB$4955,ObservedSpeciesData!$A$2:$A$4955,$A1129,ObservedSpeciesData!$D$2:$D$4955,$D1129),"")</f>
        <v/>
      </c>
      <c r="AC1129" s="24" t="str">
        <f>IF(ISNUMBER(AVERAGEIFS(ObservedSpeciesData!AC$2:AC$4955,ObservedSpeciesData!$A$2:$A$4955,$A1129,ObservedSpeciesData!$D$2:$D$4955,$D1129)),AVERAGEIFS(ObservedSpeciesData!AC$2:AC$4955,ObservedSpeciesData!$A$2:$A$4955,$A1129,ObservedSpeciesData!$D$2:$D$4955,$D1129),"")</f>
        <v/>
      </c>
      <c r="AD1129" s="23" t="str">
        <f>IF(ISNUMBER(AVERAGEIFS(ObservedSpeciesData!AD$2:AD$4955,ObservedSpeciesData!$A$2:$A$4955,$A1129,ObservedSpeciesData!$D$2:$D$4955,$D1129)),AVERAGEIFS(ObservedSpeciesData!AD$2:AD$4955,ObservedSpeciesData!$A$2:$A$4955,$A1129,ObservedSpeciesData!$D$2:$D$4955,$D1129),"")</f>
        <v/>
      </c>
      <c r="AE1129" s="24" t="str">
        <f>IF(ISNUMBER(AVERAGEIFS(ObservedSpeciesData!AE$2:AE$4955,ObservedSpeciesData!$A$2:$A$4955,$A1129,ObservedSpeciesData!$D$2:$D$4955,$D1129)),AVERAGEIFS(ObservedSpeciesData!AE$2:AE$4955,ObservedSpeciesData!$A$2:$A$4955,$A1129,ObservedSpeciesData!$D$2:$D$4955,$D1129),"")</f>
        <v/>
      </c>
      <c r="AF1129" s="23"/>
      <c r="AG1129" s="24"/>
      <c r="AH1129" s="23" t="str">
        <f>IF(ISNUMBER(AVERAGEIFS(ObservedSpeciesData!AH$2:AH$4955,ObservedSpeciesData!$A$2:$A$4955,$A1129,ObservedSpeciesData!$D$2:$D$4955,$D1129)),AVERAGEIFS(ObservedSpeciesData!AH$2:AH$4955,ObservedSpeciesData!$A$2:$A$4955,$A1129,ObservedSpeciesData!$D$2:$D$4955,$D1129),"")</f>
        <v/>
      </c>
      <c r="AI1129" s="23" t="str">
        <f>IF(ISNUMBER(AVERAGEIFS(ObservedSpeciesData!AI$2:AI$4955,ObservedSpeciesData!$A$2:$A$4955,$A1129,ObservedSpeciesData!$C$2:$C$4955,$C1129,ObservedSpeciesData!$D$2:$D$4955,$D1129)),AVERAGEIFS(ObservedSpeciesData!AI$2:AI$4955,ObservedSpeciesData!$A$2:$A$4955,$A1129,ObservedSpeciesData!$C$2:$C$4955,$C1129,ObservedSpeciesData!$D$2:$D$4955,$D1129),"")</f>
        <v/>
      </c>
      <c r="AJ1129" s="2">
        <f>COUNTIFS(ObservedSpeciesData!$A$2:$A$828,$A1129,ObservedSpeciesData!$D$2:$D$828,$D1129)</f>
        <v>0</v>
      </c>
      <c r="AK1129" s="2">
        <f t="shared" si="17"/>
        <v>1</v>
      </c>
    </row>
    <row r="1130" spans="1:37" x14ac:dyDescent="0.25">
      <c r="A1130" s="14" t="s">
        <v>96</v>
      </c>
      <c r="B1130" t="s">
        <v>80</v>
      </c>
      <c r="C1130" t="s">
        <v>90</v>
      </c>
      <c r="D1130" s="13">
        <v>42458</v>
      </c>
      <c r="E1130">
        <v>1</v>
      </c>
      <c r="F1130">
        <v>0</v>
      </c>
      <c r="G1130" s="2" t="s">
        <v>87</v>
      </c>
      <c r="H1130" s="2" t="s">
        <v>13</v>
      </c>
      <c r="I1130">
        <v>13</v>
      </c>
      <c r="J1130" s="2" t="s">
        <v>88</v>
      </c>
      <c r="K1130" s="2">
        <f>IF(ISNUMBER(AVERAGEIFS(ObservedSpeciesData!K$2:K$4955,ObservedSpeciesData!$A$2:$A$4955,$A1130,ObservedSpeciesData!$D$2:$D$4955,$D1130)),AVERAGEIFS(ObservedSpeciesData!K$2:K$4955,ObservedSpeciesData!$A$2:$A$4955,$A1130,ObservedSpeciesData!$D$2:$D$4955,$D1130),"")</f>
        <v>0</v>
      </c>
      <c r="L1130" s="26">
        <f>IF(ISNUMBER(AVERAGEIFS(ObservedSpeciesData!L$2:L$4955,ObservedSpeciesData!$A$2:$A$4955,$A1130,ObservedSpeciesData!$D$2:$D$4955,$D1130)),AVERAGEIFS(ObservedSpeciesData!L$2:L$4955,ObservedSpeciesData!$A$2:$A$4955,$A1130,ObservedSpeciesData!$D$2:$D$4955,$D1130),"")</f>
        <v>2358</v>
      </c>
      <c r="M1130" s="23">
        <f>IF(ISNUMBER(AVERAGEIFS(ObservedSpeciesData!M$2:M$4955,ObservedSpeciesData!$A$2:$A$4955,$A1130,ObservedSpeciesData!$D$2:$D$4955,$D1130)),AVERAGEIFS(ObservedSpeciesData!M$2:M$4955,ObservedSpeciesData!$A$2:$A$4955,$A1130,ObservedSpeciesData!$D$2:$D$4955,$D1130),"")</f>
        <v>235.79999999999998</v>
      </c>
      <c r="N1130" s="23" t="str">
        <f>IF(ISNUMBER(AVERAGEIFS(ObservedSpeciesData!N$2:N$4955,ObservedSpeciesData!$A$2:$A$4955,$A1130,ObservedSpeciesData!$D$2:$D$4955,$D1130)),AVERAGEIFS(ObservedSpeciesData!N$2:N$4955,ObservedSpeciesData!$A$2:$A$4955,$A1130,ObservedSpeciesData!$D$2:$D$4955,$D1130),"")</f>
        <v/>
      </c>
      <c r="O1130" s="23" t="str">
        <f>IF(ISNUMBER(AVERAGEIFS(ObservedSpeciesData!O$2:O$4955,ObservedSpeciesData!$A$2:$A$4955,$A1130,ObservedSpeciesData!$D$2:$D$4955,$D1130)),AVERAGEIFS(ObservedSpeciesData!O$2:O$4955,ObservedSpeciesData!$A$2:$A$4955,$A1130,ObservedSpeciesData!$D$2:$D$4955,$D1130),"")</f>
        <v/>
      </c>
      <c r="P1130" s="23" t="str">
        <f>IF(ISNUMBER(AVERAGEIFS(ObservedSpeciesData!P$2:P$4955,ObservedSpeciesData!$A$2:$A$4955,$A1130,ObservedSpeciesData!$C$2:$C$4955,$C1130,ObservedSpeciesData!$D$2:$D$4955,$D1130)),AVERAGEIFS(ObservedSpeciesData!P$2:P$4955,ObservedSpeciesData!$A$2:$A$4955,$A1130,ObservedSpeciesData!$C$2:$C$4955,$C1130,ObservedSpeciesData!$D$2:$D$4955,$D1130),"")</f>
        <v/>
      </c>
      <c r="Q1130" s="23"/>
      <c r="R1130" s="25" t="str">
        <f>IF(ISNUMBER(AVERAGEIFS(ObservedSpeciesData!R$2:R$4955,ObservedSpeciesData!$A$2:$A$4955,$A1130,ObservedSpeciesData!$D$2:$D$4955,$D1130)),AVERAGEIFS(ObservedSpeciesData!R$2:R$4955,ObservedSpeciesData!$A$2:$A$4955,$A1130,ObservedSpeciesData!$D$2:$D$4955,$D1130),"")</f>
        <v/>
      </c>
      <c r="S1130" s="25" t="str">
        <f>IF(ISNUMBER(AVERAGEIFS(ObservedSpeciesData!S$2:S$4955,ObservedSpeciesData!$A$2:$A$4955,$A1130,ObservedSpeciesData!$D$2:$D$4955,$D1130)),AVERAGEIFS(ObservedSpeciesData!S$2:S$4955,ObservedSpeciesData!$A$2:$A$4955,$A1130,ObservedSpeciesData!$D$2:$D$4955,$D1130),"")</f>
        <v/>
      </c>
      <c r="T1130" s="23" t="str">
        <f>IF(ISNUMBER(AVERAGEIFS(ObservedSpeciesData!T$2:T$4955,ObservedSpeciesData!$A$2:$A$4955,$A1130,ObservedSpeciesData!$D$2:$D$4955,$D1130)),AVERAGEIFS(ObservedSpeciesData!T$2:T$4955,ObservedSpeciesData!$A$2:$A$4955,$A1130,ObservedSpeciesData!$D$2:$D$4955,$D1130),"")</f>
        <v/>
      </c>
      <c r="U1130" s="24" t="str">
        <f>IF(ISNUMBER(AVERAGEIFS(ObservedSpeciesData!U$2:U$4955,ObservedSpeciesData!$A$2:$A$4955,$A1130,ObservedSpeciesData!$C$2:$C$4955,$C1130,ObservedSpeciesData!$D$2:$D$4955,$D1130)),AVERAGEIFS(ObservedSpeciesData!U$2:U$4955,ObservedSpeciesData!$A$2:$A$4955,$A1130,ObservedSpeciesData!$C$2:$C$4955,$C1130,ObservedSpeciesData!$D$2:$D$4955,$D1130),"")</f>
        <v/>
      </c>
      <c r="V1130" s="23" t="str">
        <f>IF(ISNUMBER(AVERAGEIFS(ObservedSpeciesData!V$2:V$4955,ObservedSpeciesData!$A$2:$A$4955,$A1130,ObservedSpeciesData!$D$2:$D$4955,$D1130)),AVERAGEIFS(ObservedSpeciesData!V$2:V$4955,ObservedSpeciesData!$A$2:$A$4955,$A1130,ObservedSpeciesData!$D$2:$D$4955,$D1130),"")</f>
        <v/>
      </c>
      <c r="W1130" s="23" t="str">
        <f>IF(ISNUMBER(AVERAGEIFS(ObservedSpeciesData!W$2:W$4955,ObservedSpeciesData!$A$2:$A$4955,$A1130,ObservedSpeciesData!$D$2:$D$4955,$D1130)),AVERAGEIFS(ObservedSpeciesData!W$2:W$4955,ObservedSpeciesData!$A$2:$A$4955,$A1130,ObservedSpeciesData!$D$2:$D$4955,$D1130),"")</f>
        <v/>
      </c>
      <c r="X1130" s="23" t="str">
        <f>IF(ISNUMBER(AVERAGEIFS(ObservedSpeciesData!X$2:X$4955,ObservedSpeciesData!$A$2:$A$4955,$A1130,ObservedSpeciesData!$D$2:$D$4955,$D1130)),AVERAGEIFS(ObservedSpeciesData!X$2:X$4955,ObservedSpeciesData!$A$2:$A$4955,$A1130,ObservedSpeciesData!$D$2:$D$4955,$D1130),"")</f>
        <v/>
      </c>
      <c r="Y1130" s="23" t="str">
        <f>IF(ISNUMBER(AVERAGEIFS(ObservedSpeciesData!Y$2:Y$4955,ObservedSpeciesData!$A$2:$A$4955,$A1130,ObservedSpeciesData!$D$2:$D$4955,$D1130)),AVERAGEIFS(ObservedSpeciesData!Y$2:Y$4955,ObservedSpeciesData!$A$2:$A$4955,$A1130,ObservedSpeciesData!$D$2:$D$4955,$D1130),"")</f>
        <v/>
      </c>
      <c r="Z1130" s="23" t="str">
        <f>IF(ISNUMBER(AVERAGEIFS(ObservedSpeciesData!Z$2:Z$4955,ObservedSpeciesData!$A$2:$A$4955,$A1130,ObservedSpeciesData!$D$2:$D$4955,$D1130)),AVERAGEIFS(ObservedSpeciesData!Z$2:Z$4955,ObservedSpeciesData!$A$2:$A$4955,$A1130,ObservedSpeciesData!$D$2:$D$4955,$D1130),"")</f>
        <v/>
      </c>
      <c r="AA1130" s="23" t="str">
        <f>IF(ISNUMBER(AVERAGEIFS(ObservedSpeciesData!AA$2:AA$4955,ObservedSpeciesData!$A$2:$A$4955,$A1130,ObservedSpeciesData!$D$2:$D$4955,$D1130)),AVERAGEIFS(ObservedSpeciesData!AA$2:AA$4955,ObservedSpeciesData!$A$2:$A$4955,$A1130,ObservedSpeciesData!$D$2:$D$4955,$D1130),"")</f>
        <v/>
      </c>
      <c r="AB1130" s="24" t="str">
        <f>IF(ISNUMBER(AVERAGEIFS(ObservedSpeciesData!AB$2:AB$4955,ObservedSpeciesData!$A$2:$A$4955,$A1130,ObservedSpeciesData!$D$2:$D$4955,$D1130)),AVERAGEIFS(ObservedSpeciesData!AB$2:AB$4955,ObservedSpeciesData!$A$2:$A$4955,$A1130,ObservedSpeciesData!$D$2:$D$4955,$D1130),"")</f>
        <v/>
      </c>
      <c r="AC1130" s="24" t="str">
        <f>IF(ISNUMBER(AVERAGEIFS(ObservedSpeciesData!AC$2:AC$4955,ObservedSpeciesData!$A$2:$A$4955,$A1130,ObservedSpeciesData!$D$2:$D$4955,$D1130)),AVERAGEIFS(ObservedSpeciesData!AC$2:AC$4955,ObservedSpeciesData!$A$2:$A$4955,$A1130,ObservedSpeciesData!$D$2:$D$4955,$D1130),"")</f>
        <v/>
      </c>
      <c r="AD1130" s="23" t="str">
        <f>IF(ISNUMBER(AVERAGEIFS(ObservedSpeciesData!AD$2:AD$4955,ObservedSpeciesData!$A$2:$A$4955,$A1130,ObservedSpeciesData!$D$2:$D$4955,$D1130)),AVERAGEIFS(ObservedSpeciesData!AD$2:AD$4955,ObservedSpeciesData!$A$2:$A$4955,$A1130,ObservedSpeciesData!$D$2:$D$4955,$D1130),"")</f>
        <v/>
      </c>
      <c r="AE1130" s="24" t="str">
        <f>IF(ISNUMBER(AVERAGEIFS(ObservedSpeciesData!AE$2:AE$4955,ObservedSpeciesData!$A$2:$A$4955,$A1130,ObservedSpeciesData!$D$2:$D$4955,$D1130)),AVERAGEIFS(ObservedSpeciesData!AE$2:AE$4955,ObservedSpeciesData!$A$2:$A$4955,$A1130,ObservedSpeciesData!$D$2:$D$4955,$D1130),"")</f>
        <v/>
      </c>
      <c r="AF1130" s="23"/>
      <c r="AG1130" s="24"/>
      <c r="AH1130" s="23" t="str">
        <f>IF(ISNUMBER(AVERAGEIFS(ObservedSpeciesData!AH$2:AH$4955,ObservedSpeciesData!$A$2:$A$4955,$A1130,ObservedSpeciesData!$D$2:$D$4955,$D1130)),AVERAGEIFS(ObservedSpeciesData!AH$2:AH$4955,ObservedSpeciesData!$A$2:$A$4955,$A1130,ObservedSpeciesData!$D$2:$D$4955,$D1130),"")</f>
        <v/>
      </c>
      <c r="AI1130" s="23" t="str">
        <f>IF(ISNUMBER(AVERAGEIFS(ObservedSpeciesData!AI$2:AI$4955,ObservedSpeciesData!$A$2:$A$4955,$A1130,ObservedSpeciesData!$C$2:$C$4955,$C1130,ObservedSpeciesData!$D$2:$D$4955,$D1130)),AVERAGEIFS(ObservedSpeciesData!AI$2:AI$4955,ObservedSpeciesData!$A$2:$A$4955,$A1130,ObservedSpeciesData!$C$2:$C$4955,$C1130,ObservedSpeciesData!$D$2:$D$4955,$D1130),"")</f>
        <v/>
      </c>
      <c r="AJ1130" s="2">
        <f>COUNTIFS(ObservedSpeciesData!$A$2:$A$828,$A1130,ObservedSpeciesData!$D$2:$D$828,$D1130)</f>
        <v>0</v>
      </c>
      <c r="AK1130" s="2">
        <f t="shared" si="17"/>
        <v>1</v>
      </c>
    </row>
    <row r="1131" spans="1:37" x14ac:dyDescent="0.25">
      <c r="A1131" s="14" t="s">
        <v>95</v>
      </c>
      <c r="B1131" t="s">
        <v>80</v>
      </c>
      <c r="C1131" t="s">
        <v>90</v>
      </c>
      <c r="D1131" s="13">
        <v>42458</v>
      </c>
      <c r="E1131">
        <v>1</v>
      </c>
      <c r="F1131">
        <v>50</v>
      </c>
      <c r="G1131" s="2" t="s">
        <v>87</v>
      </c>
      <c r="H1131" s="2" t="s">
        <v>13</v>
      </c>
      <c r="I1131">
        <v>13</v>
      </c>
      <c r="J1131" s="2" t="s">
        <v>88</v>
      </c>
      <c r="K1131" s="2">
        <f>IF(ISNUMBER(AVERAGEIFS(ObservedSpeciesData!K$2:K$4955,ObservedSpeciesData!$A$2:$A$4955,$A1131,ObservedSpeciesData!$D$2:$D$4955,$D1131)),AVERAGEIFS(ObservedSpeciesData!K$2:K$4955,ObservedSpeciesData!$A$2:$A$4955,$A1131,ObservedSpeciesData!$D$2:$D$4955,$D1131),"")</f>
        <v>45</v>
      </c>
      <c r="L1131" s="26">
        <f>IF(ISNUMBER(AVERAGEIFS(ObservedSpeciesData!L$2:L$4955,ObservedSpeciesData!$A$2:$A$4955,$A1131,ObservedSpeciesData!$D$2:$D$4955,$D1131)),AVERAGEIFS(ObservedSpeciesData!L$2:L$4955,ObservedSpeciesData!$A$2:$A$4955,$A1131,ObservedSpeciesData!$D$2:$D$4955,$D1131),"")</f>
        <v>2403.3333333333335</v>
      </c>
      <c r="M1131" s="23">
        <f>IF(ISNUMBER(AVERAGEIFS(ObservedSpeciesData!M$2:M$4955,ObservedSpeciesData!$A$2:$A$4955,$A1131,ObservedSpeciesData!$D$2:$D$4955,$D1131)),AVERAGEIFS(ObservedSpeciesData!M$2:M$4955,ObservedSpeciesData!$A$2:$A$4955,$A1131,ObservedSpeciesData!$D$2:$D$4955,$D1131),"")</f>
        <v>240.33333333333334</v>
      </c>
      <c r="N1131" s="23" t="str">
        <f>IF(ISNUMBER(AVERAGEIFS(ObservedSpeciesData!N$2:N$4955,ObservedSpeciesData!$A$2:$A$4955,$A1131,ObservedSpeciesData!$D$2:$D$4955,$D1131)),AVERAGEIFS(ObservedSpeciesData!N$2:N$4955,ObservedSpeciesData!$A$2:$A$4955,$A1131,ObservedSpeciesData!$D$2:$D$4955,$D1131),"")</f>
        <v/>
      </c>
      <c r="O1131" s="23" t="str">
        <f>IF(ISNUMBER(AVERAGEIFS(ObservedSpeciesData!O$2:O$4955,ObservedSpeciesData!$A$2:$A$4955,$A1131,ObservedSpeciesData!$D$2:$D$4955,$D1131)),AVERAGEIFS(ObservedSpeciesData!O$2:O$4955,ObservedSpeciesData!$A$2:$A$4955,$A1131,ObservedSpeciesData!$D$2:$D$4955,$D1131),"")</f>
        <v/>
      </c>
      <c r="P1131" s="23" t="str">
        <f>IF(ISNUMBER(AVERAGEIFS(ObservedSpeciesData!P$2:P$4955,ObservedSpeciesData!$A$2:$A$4955,$A1131,ObservedSpeciesData!$C$2:$C$4955,$C1131,ObservedSpeciesData!$D$2:$D$4955,$D1131)),AVERAGEIFS(ObservedSpeciesData!P$2:P$4955,ObservedSpeciesData!$A$2:$A$4955,$A1131,ObservedSpeciesData!$C$2:$C$4955,$C1131,ObservedSpeciesData!$D$2:$D$4955,$D1131),"")</f>
        <v/>
      </c>
      <c r="Q1131" s="23"/>
      <c r="R1131" s="25" t="str">
        <f>IF(ISNUMBER(AVERAGEIFS(ObservedSpeciesData!R$2:R$4955,ObservedSpeciesData!$A$2:$A$4955,$A1131,ObservedSpeciesData!$D$2:$D$4955,$D1131)),AVERAGEIFS(ObservedSpeciesData!R$2:R$4955,ObservedSpeciesData!$A$2:$A$4955,$A1131,ObservedSpeciesData!$D$2:$D$4955,$D1131),"")</f>
        <v/>
      </c>
      <c r="S1131" s="25" t="str">
        <f>IF(ISNUMBER(AVERAGEIFS(ObservedSpeciesData!S$2:S$4955,ObservedSpeciesData!$A$2:$A$4955,$A1131,ObservedSpeciesData!$D$2:$D$4955,$D1131)),AVERAGEIFS(ObservedSpeciesData!S$2:S$4955,ObservedSpeciesData!$A$2:$A$4955,$A1131,ObservedSpeciesData!$D$2:$D$4955,$D1131),"")</f>
        <v/>
      </c>
      <c r="T1131" s="23" t="str">
        <f>IF(ISNUMBER(AVERAGEIFS(ObservedSpeciesData!T$2:T$4955,ObservedSpeciesData!$A$2:$A$4955,$A1131,ObservedSpeciesData!$D$2:$D$4955,$D1131)),AVERAGEIFS(ObservedSpeciesData!T$2:T$4955,ObservedSpeciesData!$A$2:$A$4955,$A1131,ObservedSpeciesData!$D$2:$D$4955,$D1131),"")</f>
        <v/>
      </c>
      <c r="U1131" s="24" t="str">
        <f>IF(ISNUMBER(AVERAGEIFS(ObservedSpeciesData!U$2:U$4955,ObservedSpeciesData!$A$2:$A$4955,$A1131,ObservedSpeciesData!$C$2:$C$4955,$C1131,ObservedSpeciesData!$D$2:$D$4955,$D1131)),AVERAGEIFS(ObservedSpeciesData!U$2:U$4955,ObservedSpeciesData!$A$2:$A$4955,$A1131,ObservedSpeciesData!$C$2:$C$4955,$C1131,ObservedSpeciesData!$D$2:$D$4955,$D1131),"")</f>
        <v/>
      </c>
      <c r="V1131" s="23" t="str">
        <f>IF(ISNUMBER(AVERAGEIFS(ObservedSpeciesData!V$2:V$4955,ObservedSpeciesData!$A$2:$A$4955,$A1131,ObservedSpeciesData!$D$2:$D$4955,$D1131)),AVERAGEIFS(ObservedSpeciesData!V$2:V$4955,ObservedSpeciesData!$A$2:$A$4955,$A1131,ObservedSpeciesData!$D$2:$D$4955,$D1131),"")</f>
        <v/>
      </c>
      <c r="W1131" s="23" t="str">
        <f>IF(ISNUMBER(AVERAGEIFS(ObservedSpeciesData!W$2:W$4955,ObservedSpeciesData!$A$2:$A$4955,$A1131,ObservedSpeciesData!$D$2:$D$4955,$D1131)),AVERAGEIFS(ObservedSpeciesData!W$2:W$4955,ObservedSpeciesData!$A$2:$A$4955,$A1131,ObservedSpeciesData!$D$2:$D$4955,$D1131),"")</f>
        <v/>
      </c>
      <c r="X1131" s="23" t="str">
        <f>IF(ISNUMBER(AVERAGEIFS(ObservedSpeciesData!X$2:X$4955,ObservedSpeciesData!$A$2:$A$4955,$A1131,ObservedSpeciesData!$D$2:$D$4955,$D1131)),AVERAGEIFS(ObservedSpeciesData!X$2:X$4955,ObservedSpeciesData!$A$2:$A$4955,$A1131,ObservedSpeciesData!$D$2:$D$4955,$D1131),"")</f>
        <v/>
      </c>
      <c r="Y1131" s="23" t="str">
        <f>IF(ISNUMBER(AVERAGEIFS(ObservedSpeciesData!Y$2:Y$4955,ObservedSpeciesData!$A$2:$A$4955,$A1131,ObservedSpeciesData!$D$2:$D$4955,$D1131)),AVERAGEIFS(ObservedSpeciesData!Y$2:Y$4955,ObservedSpeciesData!$A$2:$A$4955,$A1131,ObservedSpeciesData!$D$2:$D$4955,$D1131),"")</f>
        <v/>
      </c>
      <c r="Z1131" s="23" t="str">
        <f>IF(ISNUMBER(AVERAGEIFS(ObservedSpeciesData!Z$2:Z$4955,ObservedSpeciesData!$A$2:$A$4955,$A1131,ObservedSpeciesData!$D$2:$D$4955,$D1131)),AVERAGEIFS(ObservedSpeciesData!Z$2:Z$4955,ObservedSpeciesData!$A$2:$A$4955,$A1131,ObservedSpeciesData!$D$2:$D$4955,$D1131),"")</f>
        <v/>
      </c>
      <c r="AA1131" s="23" t="str">
        <f>IF(ISNUMBER(AVERAGEIFS(ObservedSpeciesData!AA$2:AA$4955,ObservedSpeciesData!$A$2:$A$4955,$A1131,ObservedSpeciesData!$D$2:$D$4955,$D1131)),AVERAGEIFS(ObservedSpeciesData!AA$2:AA$4955,ObservedSpeciesData!$A$2:$A$4955,$A1131,ObservedSpeciesData!$D$2:$D$4955,$D1131),"")</f>
        <v/>
      </c>
      <c r="AB1131" s="24" t="str">
        <f>IF(ISNUMBER(AVERAGEIFS(ObservedSpeciesData!AB$2:AB$4955,ObservedSpeciesData!$A$2:$A$4955,$A1131,ObservedSpeciesData!$D$2:$D$4955,$D1131)),AVERAGEIFS(ObservedSpeciesData!AB$2:AB$4955,ObservedSpeciesData!$A$2:$A$4955,$A1131,ObservedSpeciesData!$D$2:$D$4955,$D1131),"")</f>
        <v/>
      </c>
      <c r="AC1131" s="24" t="str">
        <f>IF(ISNUMBER(AVERAGEIFS(ObservedSpeciesData!AC$2:AC$4955,ObservedSpeciesData!$A$2:$A$4955,$A1131,ObservedSpeciesData!$D$2:$D$4955,$D1131)),AVERAGEIFS(ObservedSpeciesData!AC$2:AC$4955,ObservedSpeciesData!$A$2:$A$4955,$A1131,ObservedSpeciesData!$D$2:$D$4955,$D1131),"")</f>
        <v/>
      </c>
      <c r="AD1131" s="23" t="str">
        <f>IF(ISNUMBER(AVERAGEIFS(ObservedSpeciesData!AD$2:AD$4955,ObservedSpeciesData!$A$2:$A$4955,$A1131,ObservedSpeciesData!$D$2:$D$4955,$D1131)),AVERAGEIFS(ObservedSpeciesData!AD$2:AD$4955,ObservedSpeciesData!$A$2:$A$4955,$A1131,ObservedSpeciesData!$D$2:$D$4955,$D1131),"")</f>
        <v/>
      </c>
      <c r="AE1131" s="24" t="str">
        <f>IF(ISNUMBER(AVERAGEIFS(ObservedSpeciesData!AE$2:AE$4955,ObservedSpeciesData!$A$2:$A$4955,$A1131,ObservedSpeciesData!$D$2:$D$4955,$D1131)),AVERAGEIFS(ObservedSpeciesData!AE$2:AE$4955,ObservedSpeciesData!$A$2:$A$4955,$A1131,ObservedSpeciesData!$D$2:$D$4955,$D1131),"")</f>
        <v/>
      </c>
      <c r="AF1131" s="23"/>
      <c r="AG1131" s="24"/>
      <c r="AH1131" s="23" t="str">
        <f>IF(ISNUMBER(AVERAGEIFS(ObservedSpeciesData!AH$2:AH$4955,ObservedSpeciesData!$A$2:$A$4955,$A1131,ObservedSpeciesData!$D$2:$D$4955,$D1131)),AVERAGEIFS(ObservedSpeciesData!AH$2:AH$4955,ObservedSpeciesData!$A$2:$A$4955,$A1131,ObservedSpeciesData!$D$2:$D$4955,$D1131),"")</f>
        <v/>
      </c>
      <c r="AI1131" s="23" t="str">
        <f>IF(ISNUMBER(AVERAGEIFS(ObservedSpeciesData!AI$2:AI$4955,ObservedSpeciesData!$A$2:$A$4955,$A1131,ObservedSpeciesData!$C$2:$C$4955,$C1131,ObservedSpeciesData!$D$2:$D$4955,$D1131)),AVERAGEIFS(ObservedSpeciesData!AI$2:AI$4955,ObservedSpeciesData!$A$2:$A$4955,$A1131,ObservedSpeciesData!$C$2:$C$4955,$C1131,ObservedSpeciesData!$D$2:$D$4955,$D1131),"")</f>
        <v/>
      </c>
      <c r="AJ1131" s="2">
        <f>COUNTIFS(ObservedSpeciesData!$A$2:$A$828,$A1131,ObservedSpeciesData!$D$2:$D$828,$D1131)</f>
        <v>0</v>
      </c>
      <c r="AK1131" s="2">
        <f t="shared" si="17"/>
        <v>1</v>
      </c>
    </row>
    <row r="1132" spans="1:37" x14ac:dyDescent="0.25">
      <c r="A1132" s="14" t="s">
        <v>94</v>
      </c>
      <c r="B1132" t="s">
        <v>80</v>
      </c>
      <c r="C1132" t="s">
        <v>90</v>
      </c>
      <c r="D1132" s="13">
        <v>42458</v>
      </c>
      <c r="E1132">
        <v>1</v>
      </c>
      <c r="F1132">
        <v>100</v>
      </c>
      <c r="G1132" s="2" t="s">
        <v>87</v>
      </c>
      <c r="H1132" s="2" t="s">
        <v>13</v>
      </c>
      <c r="I1132">
        <v>13</v>
      </c>
      <c r="J1132" s="2" t="s">
        <v>88</v>
      </c>
      <c r="K1132" s="2">
        <f>IF(ISNUMBER(AVERAGEIFS(ObservedSpeciesData!K$2:K$4955,ObservedSpeciesData!$A$2:$A$4955,$A1132,ObservedSpeciesData!$D$2:$D$4955,$D1132)),AVERAGEIFS(ObservedSpeciesData!K$2:K$4955,ObservedSpeciesData!$A$2:$A$4955,$A1132,ObservedSpeciesData!$D$2:$D$4955,$D1132),"")</f>
        <v>90</v>
      </c>
      <c r="L1132" s="26">
        <f>IF(ISNUMBER(AVERAGEIFS(ObservedSpeciesData!L$2:L$4955,ObservedSpeciesData!$A$2:$A$4955,$A1132,ObservedSpeciesData!$D$2:$D$4955,$D1132)),AVERAGEIFS(ObservedSpeciesData!L$2:L$4955,ObservedSpeciesData!$A$2:$A$4955,$A1132,ObservedSpeciesData!$D$2:$D$4955,$D1132),"")</f>
        <v>2426</v>
      </c>
      <c r="M1132" s="23">
        <f>IF(ISNUMBER(AVERAGEIFS(ObservedSpeciesData!M$2:M$4955,ObservedSpeciesData!$A$2:$A$4955,$A1132,ObservedSpeciesData!$D$2:$D$4955,$D1132)),AVERAGEIFS(ObservedSpeciesData!M$2:M$4955,ObservedSpeciesData!$A$2:$A$4955,$A1132,ObservedSpeciesData!$D$2:$D$4955,$D1132),"")</f>
        <v>242.6</v>
      </c>
      <c r="N1132" s="23" t="str">
        <f>IF(ISNUMBER(AVERAGEIFS(ObservedSpeciesData!N$2:N$4955,ObservedSpeciesData!$A$2:$A$4955,$A1132,ObservedSpeciesData!$D$2:$D$4955,$D1132)),AVERAGEIFS(ObservedSpeciesData!N$2:N$4955,ObservedSpeciesData!$A$2:$A$4955,$A1132,ObservedSpeciesData!$D$2:$D$4955,$D1132),"")</f>
        <v/>
      </c>
      <c r="O1132" s="23" t="str">
        <f>IF(ISNUMBER(AVERAGEIFS(ObservedSpeciesData!O$2:O$4955,ObservedSpeciesData!$A$2:$A$4955,$A1132,ObservedSpeciesData!$D$2:$D$4955,$D1132)),AVERAGEIFS(ObservedSpeciesData!O$2:O$4955,ObservedSpeciesData!$A$2:$A$4955,$A1132,ObservedSpeciesData!$D$2:$D$4955,$D1132),"")</f>
        <v/>
      </c>
      <c r="P1132" s="23" t="str">
        <f>IF(ISNUMBER(AVERAGEIFS(ObservedSpeciesData!P$2:P$4955,ObservedSpeciesData!$A$2:$A$4955,$A1132,ObservedSpeciesData!$C$2:$C$4955,$C1132,ObservedSpeciesData!$D$2:$D$4955,$D1132)),AVERAGEIFS(ObservedSpeciesData!P$2:P$4955,ObservedSpeciesData!$A$2:$A$4955,$A1132,ObservedSpeciesData!$C$2:$C$4955,$C1132,ObservedSpeciesData!$D$2:$D$4955,$D1132),"")</f>
        <v/>
      </c>
      <c r="Q1132" s="23"/>
      <c r="R1132" s="25" t="str">
        <f>IF(ISNUMBER(AVERAGEIFS(ObservedSpeciesData!R$2:R$4955,ObservedSpeciesData!$A$2:$A$4955,$A1132,ObservedSpeciesData!$D$2:$D$4955,$D1132)),AVERAGEIFS(ObservedSpeciesData!R$2:R$4955,ObservedSpeciesData!$A$2:$A$4955,$A1132,ObservedSpeciesData!$D$2:$D$4955,$D1132),"")</f>
        <v/>
      </c>
      <c r="S1132" s="25" t="str">
        <f>IF(ISNUMBER(AVERAGEIFS(ObservedSpeciesData!S$2:S$4955,ObservedSpeciesData!$A$2:$A$4955,$A1132,ObservedSpeciesData!$D$2:$D$4955,$D1132)),AVERAGEIFS(ObservedSpeciesData!S$2:S$4955,ObservedSpeciesData!$A$2:$A$4955,$A1132,ObservedSpeciesData!$D$2:$D$4955,$D1132),"")</f>
        <v/>
      </c>
      <c r="T1132" s="23" t="str">
        <f>IF(ISNUMBER(AVERAGEIFS(ObservedSpeciesData!T$2:T$4955,ObservedSpeciesData!$A$2:$A$4955,$A1132,ObservedSpeciesData!$D$2:$D$4955,$D1132)),AVERAGEIFS(ObservedSpeciesData!T$2:T$4955,ObservedSpeciesData!$A$2:$A$4955,$A1132,ObservedSpeciesData!$D$2:$D$4955,$D1132),"")</f>
        <v/>
      </c>
      <c r="U1132" s="24" t="str">
        <f>IF(ISNUMBER(AVERAGEIFS(ObservedSpeciesData!U$2:U$4955,ObservedSpeciesData!$A$2:$A$4955,$A1132,ObservedSpeciesData!$C$2:$C$4955,$C1132,ObservedSpeciesData!$D$2:$D$4955,$D1132)),AVERAGEIFS(ObservedSpeciesData!U$2:U$4955,ObservedSpeciesData!$A$2:$A$4955,$A1132,ObservedSpeciesData!$C$2:$C$4955,$C1132,ObservedSpeciesData!$D$2:$D$4955,$D1132),"")</f>
        <v/>
      </c>
      <c r="V1132" s="23" t="str">
        <f>IF(ISNUMBER(AVERAGEIFS(ObservedSpeciesData!V$2:V$4955,ObservedSpeciesData!$A$2:$A$4955,$A1132,ObservedSpeciesData!$D$2:$D$4955,$D1132)),AVERAGEIFS(ObservedSpeciesData!V$2:V$4955,ObservedSpeciesData!$A$2:$A$4955,$A1132,ObservedSpeciesData!$D$2:$D$4955,$D1132),"")</f>
        <v/>
      </c>
      <c r="W1132" s="23" t="str">
        <f>IF(ISNUMBER(AVERAGEIFS(ObservedSpeciesData!W$2:W$4955,ObservedSpeciesData!$A$2:$A$4955,$A1132,ObservedSpeciesData!$D$2:$D$4955,$D1132)),AVERAGEIFS(ObservedSpeciesData!W$2:W$4955,ObservedSpeciesData!$A$2:$A$4955,$A1132,ObservedSpeciesData!$D$2:$D$4955,$D1132),"")</f>
        <v/>
      </c>
      <c r="X1132" s="23" t="str">
        <f>IF(ISNUMBER(AVERAGEIFS(ObservedSpeciesData!X$2:X$4955,ObservedSpeciesData!$A$2:$A$4955,$A1132,ObservedSpeciesData!$D$2:$D$4955,$D1132)),AVERAGEIFS(ObservedSpeciesData!X$2:X$4955,ObservedSpeciesData!$A$2:$A$4955,$A1132,ObservedSpeciesData!$D$2:$D$4955,$D1132),"")</f>
        <v/>
      </c>
      <c r="Y1132" s="23" t="str">
        <f>IF(ISNUMBER(AVERAGEIFS(ObservedSpeciesData!Y$2:Y$4955,ObservedSpeciesData!$A$2:$A$4955,$A1132,ObservedSpeciesData!$D$2:$D$4955,$D1132)),AVERAGEIFS(ObservedSpeciesData!Y$2:Y$4955,ObservedSpeciesData!$A$2:$A$4955,$A1132,ObservedSpeciesData!$D$2:$D$4955,$D1132),"")</f>
        <v/>
      </c>
      <c r="Z1132" s="23" t="str">
        <f>IF(ISNUMBER(AVERAGEIFS(ObservedSpeciesData!Z$2:Z$4955,ObservedSpeciesData!$A$2:$A$4955,$A1132,ObservedSpeciesData!$D$2:$D$4955,$D1132)),AVERAGEIFS(ObservedSpeciesData!Z$2:Z$4955,ObservedSpeciesData!$A$2:$A$4955,$A1132,ObservedSpeciesData!$D$2:$D$4955,$D1132),"")</f>
        <v/>
      </c>
      <c r="AA1132" s="23" t="str">
        <f>IF(ISNUMBER(AVERAGEIFS(ObservedSpeciesData!AA$2:AA$4955,ObservedSpeciesData!$A$2:$A$4955,$A1132,ObservedSpeciesData!$D$2:$D$4955,$D1132)),AVERAGEIFS(ObservedSpeciesData!AA$2:AA$4955,ObservedSpeciesData!$A$2:$A$4955,$A1132,ObservedSpeciesData!$D$2:$D$4955,$D1132),"")</f>
        <v/>
      </c>
      <c r="AB1132" s="24" t="str">
        <f>IF(ISNUMBER(AVERAGEIFS(ObservedSpeciesData!AB$2:AB$4955,ObservedSpeciesData!$A$2:$A$4955,$A1132,ObservedSpeciesData!$D$2:$D$4955,$D1132)),AVERAGEIFS(ObservedSpeciesData!AB$2:AB$4955,ObservedSpeciesData!$A$2:$A$4955,$A1132,ObservedSpeciesData!$D$2:$D$4955,$D1132),"")</f>
        <v/>
      </c>
      <c r="AC1132" s="24" t="str">
        <f>IF(ISNUMBER(AVERAGEIFS(ObservedSpeciesData!AC$2:AC$4955,ObservedSpeciesData!$A$2:$A$4955,$A1132,ObservedSpeciesData!$D$2:$D$4955,$D1132)),AVERAGEIFS(ObservedSpeciesData!AC$2:AC$4955,ObservedSpeciesData!$A$2:$A$4955,$A1132,ObservedSpeciesData!$D$2:$D$4955,$D1132),"")</f>
        <v/>
      </c>
      <c r="AD1132" s="23" t="str">
        <f>IF(ISNUMBER(AVERAGEIFS(ObservedSpeciesData!AD$2:AD$4955,ObservedSpeciesData!$A$2:$A$4955,$A1132,ObservedSpeciesData!$D$2:$D$4955,$D1132)),AVERAGEIFS(ObservedSpeciesData!AD$2:AD$4955,ObservedSpeciesData!$A$2:$A$4955,$A1132,ObservedSpeciesData!$D$2:$D$4955,$D1132),"")</f>
        <v/>
      </c>
      <c r="AE1132" s="24" t="str">
        <f>IF(ISNUMBER(AVERAGEIFS(ObservedSpeciesData!AE$2:AE$4955,ObservedSpeciesData!$A$2:$A$4955,$A1132,ObservedSpeciesData!$D$2:$D$4955,$D1132)),AVERAGEIFS(ObservedSpeciesData!AE$2:AE$4955,ObservedSpeciesData!$A$2:$A$4955,$A1132,ObservedSpeciesData!$D$2:$D$4955,$D1132),"")</f>
        <v/>
      </c>
      <c r="AF1132" s="23"/>
      <c r="AG1132" s="24"/>
      <c r="AH1132" s="23" t="str">
        <f>IF(ISNUMBER(AVERAGEIFS(ObservedSpeciesData!AH$2:AH$4955,ObservedSpeciesData!$A$2:$A$4955,$A1132,ObservedSpeciesData!$D$2:$D$4955,$D1132)),AVERAGEIFS(ObservedSpeciesData!AH$2:AH$4955,ObservedSpeciesData!$A$2:$A$4955,$A1132,ObservedSpeciesData!$D$2:$D$4955,$D1132),"")</f>
        <v/>
      </c>
      <c r="AI1132" s="23" t="str">
        <f>IF(ISNUMBER(AVERAGEIFS(ObservedSpeciesData!AI$2:AI$4955,ObservedSpeciesData!$A$2:$A$4955,$A1132,ObservedSpeciesData!$C$2:$C$4955,$C1132,ObservedSpeciesData!$D$2:$D$4955,$D1132)),AVERAGEIFS(ObservedSpeciesData!AI$2:AI$4955,ObservedSpeciesData!$A$2:$A$4955,$A1132,ObservedSpeciesData!$C$2:$C$4955,$C1132,ObservedSpeciesData!$D$2:$D$4955,$D1132),"")</f>
        <v/>
      </c>
      <c r="AJ1132" s="2">
        <f>COUNTIFS(ObservedSpeciesData!$A$2:$A$828,$A1132,ObservedSpeciesData!$D$2:$D$828,$D1132)</f>
        <v>0</v>
      </c>
      <c r="AK1132" s="2">
        <f t="shared" si="17"/>
        <v>1</v>
      </c>
    </row>
    <row r="1133" spans="1:37" x14ac:dyDescent="0.25">
      <c r="A1133" s="14" t="s">
        <v>93</v>
      </c>
      <c r="B1133" t="s">
        <v>80</v>
      </c>
      <c r="C1133" t="s">
        <v>90</v>
      </c>
      <c r="D1133" s="13">
        <v>42458</v>
      </c>
      <c r="E1133">
        <v>1</v>
      </c>
      <c r="F1133">
        <v>200</v>
      </c>
      <c r="G1133" s="2" t="s">
        <v>87</v>
      </c>
      <c r="H1133" s="2" t="s">
        <v>13</v>
      </c>
      <c r="I1133">
        <v>13</v>
      </c>
      <c r="J1133" s="2" t="s">
        <v>88</v>
      </c>
      <c r="K1133" s="2">
        <f>IF(ISNUMBER(AVERAGEIFS(ObservedSpeciesData!K$2:K$4955,ObservedSpeciesData!$A$2:$A$4955,$A1133,ObservedSpeciesData!$D$2:$D$4955,$D1133)),AVERAGEIFS(ObservedSpeciesData!K$2:K$4955,ObservedSpeciesData!$A$2:$A$4955,$A1133,ObservedSpeciesData!$D$2:$D$4955,$D1133),"")</f>
        <v>180</v>
      </c>
      <c r="L1133" s="26">
        <f>IF(ISNUMBER(AVERAGEIFS(ObservedSpeciesData!L$2:L$4955,ObservedSpeciesData!$A$2:$A$4955,$A1133,ObservedSpeciesData!$D$2:$D$4955,$D1133)),AVERAGEIFS(ObservedSpeciesData!L$2:L$4955,ObservedSpeciesData!$A$2:$A$4955,$A1133,ObservedSpeciesData!$D$2:$D$4955,$D1133),"")</f>
        <v>2618.6666666666665</v>
      </c>
      <c r="M1133" s="23">
        <f>IF(ISNUMBER(AVERAGEIFS(ObservedSpeciesData!M$2:M$4955,ObservedSpeciesData!$A$2:$A$4955,$A1133,ObservedSpeciesData!$D$2:$D$4955,$D1133)),AVERAGEIFS(ObservedSpeciesData!M$2:M$4955,ObservedSpeciesData!$A$2:$A$4955,$A1133,ObservedSpeciesData!$D$2:$D$4955,$D1133),"")</f>
        <v>261.86666666666662</v>
      </c>
      <c r="N1133" s="23" t="str">
        <f>IF(ISNUMBER(AVERAGEIFS(ObservedSpeciesData!N$2:N$4955,ObservedSpeciesData!$A$2:$A$4955,$A1133,ObservedSpeciesData!$D$2:$D$4955,$D1133)),AVERAGEIFS(ObservedSpeciesData!N$2:N$4955,ObservedSpeciesData!$A$2:$A$4955,$A1133,ObservedSpeciesData!$D$2:$D$4955,$D1133),"")</f>
        <v/>
      </c>
      <c r="O1133" s="23" t="str">
        <f>IF(ISNUMBER(AVERAGEIFS(ObservedSpeciesData!O$2:O$4955,ObservedSpeciesData!$A$2:$A$4955,$A1133,ObservedSpeciesData!$D$2:$D$4955,$D1133)),AVERAGEIFS(ObservedSpeciesData!O$2:O$4955,ObservedSpeciesData!$A$2:$A$4955,$A1133,ObservedSpeciesData!$D$2:$D$4955,$D1133),"")</f>
        <v/>
      </c>
      <c r="P1133" s="23" t="str">
        <f>IF(ISNUMBER(AVERAGEIFS(ObservedSpeciesData!P$2:P$4955,ObservedSpeciesData!$A$2:$A$4955,$A1133,ObservedSpeciesData!$C$2:$C$4955,$C1133,ObservedSpeciesData!$D$2:$D$4955,$D1133)),AVERAGEIFS(ObservedSpeciesData!P$2:P$4955,ObservedSpeciesData!$A$2:$A$4955,$A1133,ObservedSpeciesData!$C$2:$C$4955,$C1133,ObservedSpeciesData!$D$2:$D$4955,$D1133),"")</f>
        <v/>
      </c>
      <c r="Q1133" s="23"/>
      <c r="R1133" s="25" t="str">
        <f>IF(ISNUMBER(AVERAGEIFS(ObservedSpeciesData!R$2:R$4955,ObservedSpeciesData!$A$2:$A$4955,$A1133,ObservedSpeciesData!$D$2:$D$4955,$D1133)),AVERAGEIFS(ObservedSpeciesData!R$2:R$4955,ObservedSpeciesData!$A$2:$A$4955,$A1133,ObservedSpeciesData!$D$2:$D$4955,$D1133),"")</f>
        <v/>
      </c>
      <c r="S1133" s="25" t="str">
        <f>IF(ISNUMBER(AVERAGEIFS(ObservedSpeciesData!S$2:S$4955,ObservedSpeciesData!$A$2:$A$4955,$A1133,ObservedSpeciesData!$D$2:$D$4955,$D1133)),AVERAGEIFS(ObservedSpeciesData!S$2:S$4955,ObservedSpeciesData!$A$2:$A$4955,$A1133,ObservedSpeciesData!$D$2:$D$4955,$D1133),"")</f>
        <v/>
      </c>
      <c r="T1133" s="23" t="str">
        <f>IF(ISNUMBER(AVERAGEIFS(ObservedSpeciesData!T$2:T$4955,ObservedSpeciesData!$A$2:$A$4955,$A1133,ObservedSpeciesData!$D$2:$D$4955,$D1133)),AVERAGEIFS(ObservedSpeciesData!T$2:T$4955,ObservedSpeciesData!$A$2:$A$4955,$A1133,ObservedSpeciesData!$D$2:$D$4955,$D1133),"")</f>
        <v/>
      </c>
      <c r="U1133" s="24" t="str">
        <f>IF(ISNUMBER(AVERAGEIFS(ObservedSpeciesData!U$2:U$4955,ObservedSpeciesData!$A$2:$A$4955,$A1133,ObservedSpeciesData!$C$2:$C$4955,$C1133,ObservedSpeciesData!$D$2:$D$4955,$D1133)),AVERAGEIFS(ObservedSpeciesData!U$2:U$4955,ObservedSpeciesData!$A$2:$A$4955,$A1133,ObservedSpeciesData!$C$2:$C$4955,$C1133,ObservedSpeciesData!$D$2:$D$4955,$D1133),"")</f>
        <v/>
      </c>
      <c r="V1133" s="23" t="str">
        <f>IF(ISNUMBER(AVERAGEIFS(ObservedSpeciesData!V$2:V$4955,ObservedSpeciesData!$A$2:$A$4955,$A1133,ObservedSpeciesData!$D$2:$D$4955,$D1133)),AVERAGEIFS(ObservedSpeciesData!V$2:V$4955,ObservedSpeciesData!$A$2:$A$4955,$A1133,ObservedSpeciesData!$D$2:$D$4955,$D1133),"")</f>
        <v/>
      </c>
      <c r="W1133" s="23" t="str">
        <f>IF(ISNUMBER(AVERAGEIFS(ObservedSpeciesData!W$2:W$4955,ObservedSpeciesData!$A$2:$A$4955,$A1133,ObservedSpeciesData!$D$2:$D$4955,$D1133)),AVERAGEIFS(ObservedSpeciesData!W$2:W$4955,ObservedSpeciesData!$A$2:$A$4955,$A1133,ObservedSpeciesData!$D$2:$D$4955,$D1133),"")</f>
        <v/>
      </c>
      <c r="X1133" s="23" t="str">
        <f>IF(ISNUMBER(AVERAGEIFS(ObservedSpeciesData!X$2:X$4955,ObservedSpeciesData!$A$2:$A$4955,$A1133,ObservedSpeciesData!$D$2:$D$4955,$D1133)),AVERAGEIFS(ObservedSpeciesData!X$2:X$4955,ObservedSpeciesData!$A$2:$A$4955,$A1133,ObservedSpeciesData!$D$2:$D$4955,$D1133),"")</f>
        <v/>
      </c>
      <c r="Y1133" s="23" t="str">
        <f>IF(ISNUMBER(AVERAGEIFS(ObservedSpeciesData!Y$2:Y$4955,ObservedSpeciesData!$A$2:$A$4955,$A1133,ObservedSpeciesData!$D$2:$D$4955,$D1133)),AVERAGEIFS(ObservedSpeciesData!Y$2:Y$4955,ObservedSpeciesData!$A$2:$A$4955,$A1133,ObservedSpeciesData!$D$2:$D$4955,$D1133),"")</f>
        <v/>
      </c>
      <c r="Z1133" s="23" t="str">
        <f>IF(ISNUMBER(AVERAGEIFS(ObservedSpeciesData!Z$2:Z$4955,ObservedSpeciesData!$A$2:$A$4955,$A1133,ObservedSpeciesData!$D$2:$D$4955,$D1133)),AVERAGEIFS(ObservedSpeciesData!Z$2:Z$4955,ObservedSpeciesData!$A$2:$A$4955,$A1133,ObservedSpeciesData!$D$2:$D$4955,$D1133),"")</f>
        <v/>
      </c>
      <c r="AA1133" s="23" t="str">
        <f>IF(ISNUMBER(AVERAGEIFS(ObservedSpeciesData!AA$2:AA$4955,ObservedSpeciesData!$A$2:$A$4955,$A1133,ObservedSpeciesData!$D$2:$D$4955,$D1133)),AVERAGEIFS(ObservedSpeciesData!AA$2:AA$4955,ObservedSpeciesData!$A$2:$A$4955,$A1133,ObservedSpeciesData!$D$2:$D$4955,$D1133),"")</f>
        <v/>
      </c>
      <c r="AB1133" s="24" t="str">
        <f>IF(ISNUMBER(AVERAGEIFS(ObservedSpeciesData!AB$2:AB$4955,ObservedSpeciesData!$A$2:$A$4955,$A1133,ObservedSpeciesData!$D$2:$D$4955,$D1133)),AVERAGEIFS(ObservedSpeciesData!AB$2:AB$4955,ObservedSpeciesData!$A$2:$A$4955,$A1133,ObservedSpeciesData!$D$2:$D$4955,$D1133),"")</f>
        <v/>
      </c>
      <c r="AC1133" s="24" t="str">
        <f>IF(ISNUMBER(AVERAGEIFS(ObservedSpeciesData!AC$2:AC$4955,ObservedSpeciesData!$A$2:$A$4955,$A1133,ObservedSpeciesData!$D$2:$D$4955,$D1133)),AVERAGEIFS(ObservedSpeciesData!AC$2:AC$4955,ObservedSpeciesData!$A$2:$A$4955,$A1133,ObservedSpeciesData!$D$2:$D$4955,$D1133),"")</f>
        <v/>
      </c>
      <c r="AD1133" s="23" t="str">
        <f>IF(ISNUMBER(AVERAGEIFS(ObservedSpeciesData!AD$2:AD$4955,ObservedSpeciesData!$A$2:$A$4955,$A1133,ObservedSpeciesData!$D$2:$D$4955,$D1133)),AVERAGEIFS(ObservedSpeciesData!AD$2:AD$4955,ObservedSpeciesData!$A$2:$A$4955,$A1133,ObservedSpeciesData!$D$2:$D$4955,$D1133),"")</f>
        <v/>
      </c>
      <c r="AE1133" s="24" t="str">
        <f>IF(ISNUMBER(AVERAGEIFS(ObservedSpeciesData!AE$2:AE$4955,ObservedSpeciesData!$A$2:$A$4955,$A1133,ObservedSpeciesData!$D$2:$D$4955,$D1133)),AVERAGEIFS(ObservedSpeciesData!AE$2:AE$4955,ObservedSpeciesData!$A$2:$A$4955,$A1133,ObservedSpeciesData!$D$2:$D$4955,$D1133),"")</f>
        <v/>
      </c>
      <c r="AF1133" s="23"/>
      <c r="AG1133" s="24"/>
      <c r="AH1133" s="23" t="str">
        <f>IF(ISNUMBER(AVERAGEIFS(ObservedSpeciesData!AH$2:AH$4955,ObservedSpeciesData!$A$2:$A$4955,$A1133,ObservedSpeciesData!$D$2:$D$4955,$D1133)),AVERAGEIFS(ObservedSpeciesData!AH$2:AH$4955,ObservedSpeciesData!$A$2:$A$4955,$A1133,ObservedSpeciesData!$D$2:$D$4955,$D1133),"")</f>
        <v/>
      </c>
      <c r="AI1133" s="23" t="str">
        <f>IF(ISNUMBER(AVERAGEIFS(ObservedSpeciesData!AI$2:AI$4955,ObservedSpeciesData!$A$2:$A$4955,$A1133,ObservedSpeciesData!$C$2:$C$4955,$C1133,ObservedSpeciesData!$D$2:$D$4955,$D1133)),AVERAGEIFS(ObservedSpeciesData!AI$2:AI$4955,ObservedSpeciesData!$A$2:$A$4955,$A1133,ObservedSpeciesData!$C$2:$C$4955,$C1133,ObservedSpeciesData!$D$2:$D$4955,$D1133),"")</f>
        <v/>
      </c>
      <c r="AJ1133" s="2">
        <f>COUNTIFS(ObservedSpeciesData!$A$2:$A$828,$A1133,ObservedSpeciesData!$D$2:$D$828,$D1133)</f>
        <v>0</v>
      </c>
      <c r="AK1133" s="2">
        <f t="shared" si="17"/>
        <v>1</v>
      </c>
    </row>
    <row r="1134" spans="1:37" x14ac:dyDescent="0.25">
      <c r="A1134" s="14" t="s">
        <v>92</v>
      </c>
      <c r="B1134" t="s">
        <v>80</v>
      </c>
      <c r="C1134" t="s">
        <v>90</v>
      </c>
      <c r="D1134" s="13">
        <v>42458</v>
      </c>
      <c r="E1134">
        <v>1</v>
      </c>
      <c r="F1134">
        <v>350</v>
      </c>
      <c r="G1134" s="2" t="s">
        <v>87</v>
      </c>
      <c r="H1134" s="2" t="s">
        <v>13</v>
      </c>
      <c r="I1134">
        <v>13</v>
      </c>
      <c r="J1134" s="2" t="s">
        <v>88</v>
      </c>
      <c r="K1134" s="2">
        <f>IF(ISNUMBER(AVERAGEIFS(ObservedSpeciesData!K$2:K$4955,ObservedSpeciesData!$A$2:$A$4955,$A1134,ObservedSpeciesData!$D$2:$D$4955,$D1134)),AVERAGEIFS(ObservedSpeciesData!K$2:K$4955,ObservedSpeciesData!$A$2:$A$4955,$A1134,ObservedSpeciesData!$D$2:$D$4955,$D1134),"")</f>
        <v>315</v>
      </c>
      <c r="L1134" s="26">
        <f>IF(ISNUMBER(AVERAGEIFS(ObservedSpeciesData!L$2:L$4955,ObservedSpeciesData!$A$2:$A$4955,$A1134,ObservedSpeciesData!$D$2:$D$4955,$D1134)),AVERAGEIFS(ObservedSpeciesData!L$2:L$4955,ObservedSpeciesData!$A$2:$A$4955,$A1134,ObservedSpeciesData!$D$2:$D$4955,$D1134),"")</f>
        <v>2437.3333333333335</v>
      </c>
      <c r="M1134" s="23">
        <f>IF(ISNUMBER(AVERAGEIFS(ObservedSpeciesData!M$2:M$4955,ObservedSpeciesData!$A$2:$A$4955,$A1134,ObservedSpeciesData!$D$2:$D$4955,$D1134)),AVERAGEIFS(ObservedSpeciesData!M$2:M$4955,ObservedSpeciesData!$A$2:$A$4955,$A1134,ObservedSpeciesData!$D$2:$D$4955,$D1134),"")</f>
        <v>243.73333333333335</v>
      </c>
      <c r="N1134" s="23" t="str">
        <f>IF(ISNUMBER(AVERAGEIFS(ObservedSpeciesData!N$2:N$4955,ObservedSpeciesData!$A$2:$A$4955,$A1134,ObservedSpeciesData!$D$2:$D$4955,$D1134)),AVERAGEIFS(ObservedSpeciesData!N$2:N$4955,ObservedSpeciesData!$A$2:$A$4955,$A1134,ObservedSpeciesData!$D$2:$D$4955,$D1134),"")</f>
        <v/>
      </c>
      <c r="O1134" s="23" t="str">
        <f>IF(ISNUMBER(AVERAGEIFS(ObservedSpeciesData!O$2:O$4955,ObservedSpeciesData!$A$2:$A$4955,$A1134,ObservedSpeciesData!$D$2:$D$4955,$D1134)),AVERAGEIFS(ObservedSpeciesData!O$2:O$4955,ObservedSpeciesData!$A$2:$A$4955,$A1134,ObservedSpeciesData!$D$2:$D$4955,$D1134),"")</f>
        <v/>
      </c>
      <c r="P1134" s="23" t="str">
        <f>IF(ISNUMBER(AVERAGEIFS(ObservedSpeciesData!P$2:P$4955,ObservedSpeciesData!$A$2:$A$4955,$A1134,ObservedSpeciesData!$C$2:$C$4955,$C1134,ObservedSpeciesData!$D$2:$D$4955,$D1134)),AVERAGEIFS(ObservedSpeciesData!P$2:P$4955,ObservedSpeciesData!$A$2:$A$4955,$A1134,ObservedSpeciesData!$C$2:$C$4955,$C1134,ObservedSpeciesData!$D$2:$D$4955,$D1134),"")</f>
        <v/>
      </c>
      <c r="Q1134" s="23"/>
      <c r="R1134" s="25" t="str">
        <f>IF(ISNUMBER(AVERAGEIFS(ObservedSpeciesData!R$2:R$4955,ObservedSpeciesData!$A$2:$A$4955,$A1134,ObservedSpeciesData!$D$2:$D$4955,$D1134)),AVERAGEIFS(ObservedSpeciesData!R$2:R$4955,ObservedSpeciesData!$A$2:$A$4955,$A1134,ObservedSpeciesData!$D$2:$D$4955,$D1134),"")</f>
        <v/>
      </c>
      <c r="S1134" s="25" t="str">
        <f>IF(ISNUMBER(AVERAGEIFS(ObservedSpeciesData!S$2:S$4955,ObservedSpeciesData!$A$2:$A$4955,$A1134,ObservedSpeciesData!$D$2:$D$4955,$D1134)),AVERAGEIFS(ObservedSpeciesData!S$2:S$4955,ObservedSpeciesData!$A$2:$A$4955,$A1134,ObservedSpeciesData!$D$2:$D$4955,$D1134),"")</f>
        <v/>
      </c>
      <c r="T1134" s="23" t="str">
        <f>IF(ISNUMBER(AVERAGEIFS(ObservedSpeciesData!T$2:T$4955,ObservedSpeciesData!$A$2:$A$4955,$A1134,ObservedSpeciesData!$D$2:$D$4955,$D1134)),AVERAGEIFS(ObservedSpeciesData!T$2:T$4955,ObservedSpeciesData!$A$2:$A$4955,$A1134,ObservedSpeciesData!$D$2:$D$4955,$D1134),"")</f>
        <v/>
      </c>
      <c r="U1134" s="24" t="str">
        <f>IF(ISNUMBER(AVERAGEIFS(ObservedSpeciesData!U$2:U$4955,ObservedSpeciesData!$A$2:$A$4955,$A1134,ObservedSpeciesData!$C$2:$C$4955,$C1134,ObservedSpeciesData!$D$2:$D$4955,$D1134)),AVERAGEIFS(ObservedSpeciesData!U$2:U$4955,ObservedSpeciesData!$A$2:$A$4955,$A1134,ObservedSpeciesData!$C$2:$C$4955,$C1134,ObservedSpeciesData!$D$2:$D$4955,$D1134),"")</f>
        <v/>
      </c>
      <c r="V1134" s="23" t="str">
        <f>IF(ISNUMBER(AVERAGEIFS(ObservedSpeciesData!V$2:V$4955,ObservedSpeciesData!$A$2:$A$4955,$A1134,ObservedSpeciesData!$D$2:$D$4955,$D1134)),AVERAGEIFS(ObservedSpeciesData!V$2:V$4955,ObservedSpeciesData!$A$2:$A$4955,$A1134,ObservedSpeciesData!$D$2:$D$4955,$D1134),"")</f>
        <v/>
      </c>
      <c r="W1134" s="23" t="str">
        <f>IF(ISNUMBER(AVERAGEIFS(ObservedSpeciesData!W$2:W$4955,ObservedSpeciesData!$A$2:$A$4955,$A1134,ObservedSpeciesData!$D$2:$D$4955,$D1134)),AVERAGEIFS(ObservedSpeciesData!W$2:W$4955,ObservedSpeciesData!$A$2:$A$4955,$A1134,ObservedSpeciesData!$D$2:$D$4955,$D1134),"")</f>
        <v/>
      </c>
      <c r="X1134" s="23" t="str">
        <f>IF(ISNUMBER(AVERAGEIFS(ObservedSpeciesData!X$2:X$4955,ObservedSpeciesData!$A$2:$A$4955,$A1134,ObservedSpeciesData!$D$2:$D$4955,$D1134)),AVERAGEIFS(ObservedSpeciesData!X$2:X$4955,ObservedSpeciesData!$A$2:$A$4955,$A1134,ObservedSpeciesData!$D$2:$D$4955,$D1134),"")</f>
        <v/>
      </c>
      <c r="Y1134" s="23" t="str">
        <f>IF(ISNUMBER(AVERAGEIFS(ObservedSpeciesData!Y$2:Y$4955,ObservedSpeciesData!$A$2:$A$4955,$A1134,ObservedSpeciesData!$D$2:$D$4955,$D1134)),AVERAGEIFS(ObservedSpeciesData!Y$2:Y$4955,ObservedSpeciesData!$A$2:$A$4955,$A1134,ObservedSpeciesData!$D$2:$D$4955,$D1134),"")</f>
        <v/>
      </c>
      <c r="Z1134" s="23" t="str">
        <f>IF(ISNUMBER(AVERAGEIFS(ObservedSpeciesData!Z$2:Z$4955,ObservedSpeciesData!$A$2:$A$4955,$A1134,ObservedSpeciesData!$D$2:$D$4955,$D1134)),AVERAGEIFS(ObservedSpeciesData!Z$2:Z$4955,ObservedSpeciesData!$A$2:$A$4955,$A1134,ObservedSpeciesData!$D$2:$D$4955,$D1134),"")</f>
        <v/>
      </c>
      <c r="AA1134" s="23" t="str">
        <f>IF(ISNUMBER(AVERAGEIFS(ObservedSpeciesData!AA$2:AA$4955,ObservedSpeciesData!$A$2:$A$4955,$A1134,ObservedSpeciesData!$D$2:$D$4955,$D1134)),AVERAGEIFS(ObservedSpeciesData!AA$2:AA$4955,ObservedSpeciesData!$A$2:$A$4955,$A1134,ObservedSpeciesData!$D$2:$D$4955,$D1134),"")</f>
        <v/>
      </c>
      <c r="AB1134" s="24" t="str">
        <f>IF(ISNUMBER(AVERAGEIFS(ObservedSpeciesData!AB$2:AB$4955,ObservedSpeciesData!$A$2:$A$4955,$A1134,ObservedSpeciesData!$D$2:$D$4955,$D1134)),AVERAGEIFS(ObservedSpeciesData!AB$2:AB$4955,ObservedSpeciesData!$A$2:$A$4955,$A1134,ObservedSpeciesData!$D$2:$D$4955,$D1134),"")</f>
        <v/>
      </c>
      <c r="AC1134" s="24" t="str">
        <f>IF(ISNUMBER(AVERAGEIFS(ObservedSpeciesData!AC$2:AC$4955,ObservedSpeciesData!$A$2:$A$4955,$A1134,ObservedSpeciesData!$D$2:$D$4955,$D1134)),AVERAGEIFS(ObservedSpeciesData!AC$2:AC$4955,ObservedSpeciesData!$A$2:$A$4955,$A1134,ObservedSpeciesData!$D$2:$D$4955,$D1134),"")</f>
        <v/>
      </c>
      <c r="AD1134" s="23" t="str">
        <f>IF(ISNUMBER(AVERAGEIFS(ObservedSpeciesData!AD$2:AD$4955,ObservedSpeciesData!$A$2:$A$4955,$A1134,ObservedSpeciesData!$D$2:$D$4955,$D1134)),AVERAGEIFS(ObservedSpeciesData!AD$2:AD$4955,ObservedSpeciesData!$A$2:$A$4955,$A1134,ObservedSpeciesData!$D$2:$D$4955,$D1134),"")</f>
        <v/>
      </c>
      <c r="AE1134" s="24" t="str">
        <f>IF(ISNUMBER(AVERAGEIFS(ObservedSpeciesData!AE$2:AE$4955,ObservedSpeciesData!$A$2:$A$4955,$A1134,ObservedSpeciesData!$D$2:$D$4955,$D1134)),AVERAGEIFS(ObservedSpeciesData!AE$2:AE$4955,ObservedSpeciesData!$A$2:$A$4955,$A1134,ObservedSpeciesData!$D$2:$D$4955,$D1134),"")</f>
        <v/>
      </c>
      <c r="AF1134" s="23"/>
      <c r="AG1134" s="24"/>
      <c r="AH1134" s="23" t="str">
        <f>IF(ISNUMBER(AVERAGEIFS(ObservedSpeciesData!AH$2:AH$4955,ObservedSpeciesData!$A$2:$A$4955,$A1134,ObservedSpeciesData!$D$2:$D$4955,$D1134)),AVERAGEIFS(ObservedSpeciesData!AH$2:AH$4955,ObservedSpeciesData!$A$2:$A$4955,$A1134,ObservedSpeciesData!$D$2:$D$4955,$D1134),"")</f>
        <v/>
      </c>
      <c r="AI1134" s="23" t="str">
        <f>IF(ISNUMBER(AVERAGEIFS(ObservedSpeciesData!AI$2:AI$4955,ObservedSpeciesData!$A$2:$A$4955,$A1134,ObservedSpeciesData!$C$2:$C$4955,$C1134,ObservedSpeciesData!$D$2:$D$4955,$D1134)),AVERAGEIFS(ObservedSpeciesData!AI$2:AI$4955,ObservedSpeciesData!$A$2:$A$4955,$A1134,ObservedSpeciesData!$C$2:$C$4955,$C1134,ObservedSpeciesData!$D$2:$D$4955,$D1134),"")</f>
        <v/>
      </c>
      <c r="AJ1134" s="2">
        <f>COUNTIFS(ObservedSpeciesData!$A$2:$A$828,$A1134,ObservedSpeciesData!$D$2:$D$828,$D1134)</f>
        <v>0</v>
      </c>
      <c r="AK1134" s="2">
        <f t="shared" si="17"/>
        <v>1</v>
      </c>
    </row>
    <row r="1135" spans="1:37" x14ac:dyDescent="0.25">
      <c r="A1135" s="14" t="s">
        <v>91</v>
      </c>
      <c r="B1135" t="s">
        <v>80</v>
      </c>
      <c r="C1135" t="s">
        <v>90</v>
      </c>
      <c r="D1135" s="13">
        <v>42458</v>
      </c>
      <c r="E1135">
        <v>1</v>
      </c>
      <c r="F1135">
        <v>500</v>
      </c>
      <c r="G1135" s="2" t="s">
        <v>87</v>
      </c>
      <c r="H1135" s="2" t="s">
        <v>13</v>
      </c>
      <c r="I1135">
        <v>13</v>
      </c>
      <c r="J1135" s="2" t="s">
        <v>88</v>
      </c>
      <c r="K1135" s="2">
        <f>IF(ISNUMBER(AVERAGEIFS(ObservedSpeciesData!K$2:K$4955,ObservedSpeciesData!$A$2:$A$4955,$A1135,ObservedSpeciesData!$D$2:$D$4955,$D1135)),AVERAGEIFS(ObservedSpeciesData!K$2:K$4955,ObservedSpeciesData!$A$2:$A$4955,$A1135,ObservedSpeciesData!$D$2:$D$4955,$D1135),"")</f>
        <v>450</v>
      </c>
      <c r="L1135" s="26">
        <f>IF(ISNUMBER(AVERAGEIFS(ObservedSpeciesData!L$2:L$4955,ObservedSpeciesData!$A$2:$A$4955,$A1135,ObservedSpeciesData!$D$2:$D$4955,$D1135)),AVERAGEIFS(ObservedSpeciesData!L$2:L$4955,ObservedSpeciesData!$A$2:$A$4955,$A1135,ObservedSpeciesData!$D$2:$D$4955,$D1135),"")</f>
        <v>2414.6666666666665</v>
      </c>
      <c r="M1135" s="23">
        <f>IF(ISNUMBER(AVERAGEIFS(ObservedSpeciesData!M$2:M$4955,ObservedSpeciesData!$A$2:$A$4955,$A1135,ObservedSpeciesData!$D$2:$D$4955,$D1135)),AVERAGEIFS(ObservedSpeciesData!M$2:M$4955,ObservedSpeciesData!$A$2:$A$4955,$A1135,ObservedSpeciesData!$D$2:$D$4955,$D1135),"")</f>
        <v>241.46666666666667</v>
      </c>
      <c r="N1135" s="23" t="str">
        <f>IF(ISNUMBER(AVERAGEIFS(ObservedSpeciesData!N$2:N$4955,ObservedSpeciesData!$A$2:$A$4955,$A1135,ObservedSpeciesData!$D$2:$D$4955,$D1135)),AVERAGEIFS(ObservedSpeciesData!N$2:N$4955,ObservedSpeciesData!$A$2:$A$4955,$A1135,ObservedSpeciesData!$D$2:$D$4955,$D1135),"")</f>
        <v/>
      </c>
      <c r="O1135" s="23" t="str">
        <f>IF(ISNUMBER(AVERAGEIFS(ObservedSpeciesData!O$2:O$4955,ObservedSpeciesData!$A$2:$A$4955,$A1135,ObservedSpeciesData!$D$2:$D$4955,$D1135)),AVERAGEIFS(ObservedSpeciesData!O$2:O$4955,ObservedSpeciesData!$A$2:$A$4955,$A1135,ObservedSpeciesData!$D$2:$D$4955,$D1135),"")</f>
        <v/>
      </c>
      <c r="P1135" s="23" t="str">
        <f>IF(ISNUMBER(AVERAGEIFS(ObservedSpeciesData!P$2:P$4955,ObservedSpeciesData!$A$2:$A$4955,$A1135,ObservedSpeciesData!$C$2:$C$4955,$C1135,ObservedSpeciesData!$D$2:$D$4955,$D1135)),AVERAGEIFS(ObservedSpeciesData!P$2:P$4955,ObservedSpeciesData!$A$2:$A$4955,$A1135,ObservedSpeciesData!$C$2:$C$4955,$C1135,ObservedSpeciesData!$D$2:$D$4955,$D1135),"")</f>
        <v/>
      </c>
      <c r="Q1135" s="23"/>
      <c r="R1135" s="25" t="str">
        <f>IF(ISNUMBER(AVERAGEIFS(ObservedSpeciesData!R$2:R$4955,ObservedSpeciesData!$A$2:$A$4955,$A1135,ObservedSpeciesData!$D$2:$D$4955,$D1135)),AVERAGEIFS(ObservedSpeciesData!R$2:R$4955,ObservedSpeciesData!$A$2:$A$4955,$A1135,ObservedSpeciesData!$D$2:$D$4955,$D1135),"")</f>
        <v/>
      </c>
      <c r="S1135" s="25" t="str">
        <f>IF(ISNUMBER(AVERAGEIFS(ObservedSpeciesData!S$2:S$4955,ObservedSpeciesData!$A$2:$A$4955,$A1135,ObservedSpeciesData!$D$2:$D$4955,$D1135)),AVERAGEIFS(ObservedSpeciesData!S$2:S$4955,ObservedSpeciesData!$A$2:$A$4955,$A1135,ObservedSpeciesData!$D$2:$D$4955,$D1135),"")</f>
        <v/>
      </c>
      <c r="T1135" s="23" t="str">
        <f>IF(ISNUMBER(AVERAGEIFS(ObservedSpeciesData!T$2:T$4955,ObservedSpeciesData!$A$2:$A$4955,$A1135,ObservedSpeciesData!$D$2:$D$4955,$D1135)),AVERAGEIFS(ObservedSpeciesData!T$2:T$4955,ObservedSpeciesData!$A$2:$A$4955,$A1135,ObservedSpeciesData!$D$2:$D$4955,$D1135),"")</f>
        <v/>
      </c>
      <c r="U1135" s="24" t="str">
        <f>IF(ISNUMBER(AVERAGEIFS(ObservedSpeciesData!U$2:U$4955,ObservedSpeciesData!$A$2:$A$4955,$A1135,ObservedSpeciesData!$C$2:$C$4955,$C1135,ObservedSpeciesData!$D$2:$D$4955,$D1135)),AVERAGEIFS(ObservedSpeciesData!U$2:U$4955,ObservedSpeciesData!$A$2:$A$4955,$A1135,ObservedSpeciesData!$C$2:$C$4955,$C1135,ObservedSpeciesData!$D$2:$D$4955,$D1135),"")</f>
        <v/>
      </c>
      <c r="V1135" s="23" t="str">
        <f>IF(ISNUMBER(AVERAGEIFS(ObservedSpeciesData!V$2:V$4955,ObservedSpeciesData!$A$2:$A$4955,$A1135,ObservedSpeciesData!$D$2:$D$4955,$D1135)),AVERAGEIFS(ObservedSpeciesData!V$2:V$4955,ObservedSpeciesData!$A$2:$A$4955,$A1135,ObservedSpeciesData!$D$2:$D$4955,$D1135),"")</f>
        <v/>
      </c>
      <c r="W1135" s="23" t="str">
        <f>IF(ISNUMBER(AVERAGEIFS(ObservedSpeciesData!W$2:W$4955,ObservedSpeciesData!$A$2:$A$4955,$A1135,ObservedSpeciesData!$D$2:$D$4955,$D1135)),AVERAGEIFS(ObservedSpeciesData!W$2:W$4955,ObservedSpeciesData!$A$2:$A$4955,$A1135,ObservedSpeciesData!$D$2:$D$4955,$D1135),"")</f>
        <v/>
      </c>
      <c r="X1135" s="23" t="str">
        <f>IF(ISNUMBER(AVERAGEIFS(ObservedSpeciesData!X$2:X$4955,ObservedSpeciesData!$A$2:$A$4955,$A1135,ObservedSpeciesData!$D$2:$D$4955,$D1135)),AVERAGEIFS(ObservedSpeciesData!X$2:X$4955,ObservedSpeciesData!$A$2:$A$4955,$A1135,ObservedSpeciesData!$D$2:$D$4955,$D1135),"")</f>
        <v/>
      </c>
      <c r="Y1135" s="23" t="str">
        <f>IF(ISNUMBER(AVERAGEIFS(ObservedSpeciesData!Y$2:Y$4955,ObservedSpeciesData!$A$2:$A$4955,$A1135,ObservedSpeciesData!$D$2:$D$4955,$D1135)),AVERAGEIFS(ObservedSpeciesData!Y$2:Y$4955,ObservedSpeciesData!$A$2:$A$4955,$A1135,ObservedSpeciesData!$D$2:$D$4955,$D1135),"")</f>
        <v/>
      </c>
      <c r="Z1135" s="23" t="str">
        <f>IF(ISNUMBER(AVERAGEIFS(ObservedSpeciesData!Z$2:Z$4955,ObservedSpeciesData!$A$2:$A$4955,$A1135,ObservedSpeciesData!$D$2:$D$4955,$D1135)),AVERAGEIFS(ObservedSpeciesData!Z$2:Z$4955,ObservedSpeciesData!$A$2:$A$4955,$A1135,ObservedSpeciesData!$D$2:$D$4955,$D1135),"")</f>
        <v/>
      </c>
      <c r="AA1135" s="23" t="str">
        <f>IF(ISNUMBER(AVERAGEIFS(ObservedSpeciesData!AA$2:AA$4955,ObservedSpeciesData!$A$2:$A$4955,$A1135,ObservedSpeciesData!$D$2:$D$4955,$D1135)),AVERAGEIFS(ObservedSpeciesData!AA$2:AA$4955,ObservedSpeciesData!$A$2:$A$4955,$A1135,ObservedSpeciesData!$D$2:$D$4955,$D1135),"")</f>
        <v/>
      </c>
      <c r="AB1135" s="24" t="str">
        <f>IF(ISNUMBER(AVERAGEIFS(ObservedSpeciesData!AB$2:AB$4955,ObservedSpeciesData!$A$2:$A$4955,$A1135,ObservedSpeciesData!$D$2:$D$4955,$D1135)),AVERAGEIFS(ObservedSpeciesData!AB$2:AB$4955,ObservedSpeciesData!$A$2:$A$4955,$A1135,ObservedSpeciesData!$D$2:$D$4955,$D1135),"")</f>
        <v/>
      </c>
      <c r="AC1135" s="24" t="str">
        <f>IF(ISNUMBER(AVERAGEIFS(ObservedSpeciesData!AC$2:AC$4955,ObservedSpeciesData!$A$2:$A$4955,$A1135,ObservedSpeciesData!$D$2:$D$4955,$D1135)),AVERAGEIFS(ObservedSpeciesData!AC$2:AC$4955,ObservedSpeciesData!$A$2:$A$4955,$A1135,ObservedSpeciesData!$D$2:$D$4955,$D1135),"")</f>
        <v/>
      </c>
      <c r="AD1135" s="23" t="str">
        <f>IF(ISNUMBER(AVERAGEIFS(ObservedSpeciesData!AD$2:AD$4955,ObservedSpeciesData!$A$2:$A$4955,$A1135,ObservedSpeciesData!$D$2:$D$4955,$D1135)),AVERAGEIFS(ObservedSpeciesData!AD$2:AD$4955,ObservedSpeciesData!$A$2:$A$4955,$A1135,ObservedSpeciesData!$D$2:$D$4955,$D1135),"")</f>
        <v/>
      </c>
      <c r="AE1135" s="24" t="str">
        <f>IF(ISNUMBER(AVERAGEIFS(ObservedSpeciesData!AE$2:AE$4955,ObservedSpeciesData!$A$2:$A$4955,$A1135,ObservedSpeciesData!$D$2:$D$4955,$D1135)),AVERAGEIFS(ObservedSpeciesData!AE$2:AE$4955,ObservedSpeciesData!$A$2:$A$4955,$A1135,ObservedSpeciesData!$D$2:$D$4955,$D1135),"")</f>
        <v/>
      </c>
      <c r="AF1135" s="23"/>
      <c r="AG1135" s="24"/>
      <c r="AH1135" s="23" t="str">
        <f>IF(ISNUMBER(AVERAGEIFS(ObservedSpeciesData!AH$2:AH$4955,ObservedSpeciesData!$A$2:$A$4955,$A1135,ObservedSpeciesData!$D$2:$D$4955,$D1135)),AVERAGEIFS(ObservedSpeciesData!AH$2:AH$4955,ObservedSpeciesData!$A$2:$A$4955,$A1135,ObservedSpeciesData!$D$2:$D$4955,$D1135),"")</f>
        <v/>
      </c>
      <c r="AI1135" s="23" t="str">
        <f>IF(ISNUMBER(AVERAGEIFS(ObservedSpeciesData!AI$2:AI$4955,ObservedSpeciesData!$A$2:$A$4955,$A1135,ObservedSpeciesData!$C$2:$C$4955,$C1135,ObservedSpeciesData!$D$2:$D$4955,$D1135)),AVERAGEIFS(ObservedSpeciesData!AI$2:AI$4955,ObservedSpeciesData!$A$2:$A$4955,$A1135,ObservedSpeciesData!$C$2:$C$4955,$C1135,ObservedSpeciesData!$D$2:$D$4955,$D1135),"")</f>
        <v/>
      </c>
      <c r="AJ1135" s="2">
        <f>COUNTIFS(ObservedSpeciesData!$A$2:$A$828,$A1135,ObservedSpeciesData!$D$2:$D$828,$D1135)</f>
        <v>0</v>
      </c>
      <c r="AK1135" s="2">
        <f t="shared" si="17"/>
        <v>1</v>
      </c>
    </row>
    <row r="1136" spans="1:37" x14ac:dyDescent="0.25">
      <c r="A1136" s="14" t="s">
        <v>96</v>
      </c>
      <c r="B1136" t="s">
        <v>80</v>
      </c>
      <c r="C1136" t="s">
        <v>90</v>
      </c>
      <c r="D1136" s="13">
        <v>42464</v>
      </c>
      <c r="E1136">
        <v>1</v>
      </c>
      <c r="F1136">
        <v>0</v>
      </c>
      <c r="G1136" s="2" t="s">
        <v>87</v>
      </c>
      <c r="H1136" s="2" t="s">
        <v>13</v>
      </c>
      <c r="I1136">
        <v>13</v>
      </c>
      <c r="J1136" s="2" t="s">
        <v>88</v>
      </c>
      <c r="K1136" s="2">
        <f>IF(ISNUMBER(AVERAGEIFS(ObservedSpeciesData!K$2:K$4955,ObservedSpeciesData!$A$2:$A$4955,$A1136,ObservedSpeciesData!$D$2:$D$4955,$D1136)),AVERAGEIFS(ObservedSpeciesData!K$2:K$4955,ObservedSpeciesData!$A$2:$A$4955,$A1136,ObservedSpeciesData!$D$2:$D$4955,$D1136),"")</f>
        <v>0</v>
      </c>
      <c r="L1136" s="26">
        <f>IF(ISNUMBER(AVERAGEIFS(ObservedSpeciesData!L$2:L$4955,ObservedSpeciesData!$A$2:$A$4955,$A1136,ObservedSpeciesData!$D$2:$D$4955,$D1136)),AVERAGEIFS(ObservedSpeciesData!L$2:L$4955,ObservedSpeciesData!$A$2:$A$4955,$A1136,ObservedSpeciesData!$D$2:$D$4955,$D1136),"")</f>
        <v>2091.6666666666665</v>
      </c>
      <c r="M1136" s="23">
        <f>IF(ISNUMBER(AVERAGEIFS(ObservedSpeciesData!M$2:M$4955,ObservedSpeciesData!$A$2:$A$4955,$A1136,ObservedSpeciesData!$D$2:$D$4955,$D1136)),AVERAGEIFS(ObservedSpeciesData!M$2:M$4955,ObservedSpeciesData!$A$2:$A$4955,$A1136,ObservedSpeciesData!$D$2:$D$4955,$D1136),"")</f>
        <v>209.16666666666666</v>
      </c>
      <c r="N1136" s="23" t="str">
        <f>IF(ISNUMBER(AVERAGEIFS(ObservedSpeciesData!N$2:N$4955,ObservedSpeciesData!$A$2:$A$4955,$A1136,ObservedSpeciesData!$D$2:$D$4955,$D1136)),AVERAGEIFS(ObservedSpeciesData!N$2:N$4955,ObservedSpeciesData!$A$2:$A$4955,$A1136,ObservedSpeciesData!$D$2:$D$4955,$D1136),"")</f>
        <v/>
      </c>
      <c r="O1136" s="23" t="str">
        <f>IF(ISNUMBER(AVERAGEIFS(ObservedSpeciesData!O$2:O$4955,ObservedSpeciesData!$A$2:$A$4955,$A1136,ObservedSpeciesData!$D$2:$D$4955,$D1136)),AVERAGEIFS(ObservedSpeciesData!O$2:O$4955,ObservedSpeciesData!$A$2:$A$4955,$A1136,ObservedSpeciesData!$D$2:$D$4955,$D1136),"")</f>
        <v/>
      </c>
      <c r="P1136" s="23" t="str">
        <f>IF(ISNUMBER(AVERAGEIFS(ObservedSpeciesData!P$2:P$4955,ObservedSpeciesData!$A$2:$A$4955,$A1136,ObservedSpeciesData!$C$2:$C$4955,$C1136,ObservedSpeciesData!$D$2:$D$4955,$D1136)),AVERAGEIFS(ObservedSpeciesData!P$2:P$4955,ObservedSpeciesData!$A$2:$A$4955,$A1136,ObservedSpeciesData!$C$2:$C$4955,$C1136,ObservedSpeciesData!$D$2:$D$4955,$D1136),"")</f>
        <v/>
      </c>
      <c r="Q1136" s="23"/>
      <c r="R1136" s="25" t="str">
        <f>IF(ISNUMBER(AVERAGEIFS(ObservedSpeciesData!R$2:R$4955,ObservedSpeciesData!$A$2:$A$4955,$A1136,ObservedSpeciesData!$D$2:$D$4955,$D1136)),AVERAGEIFS(ObservedSpeciesData!R$2:R$4955,ObservedSpeciesData!$A$2:$A$4955,$A1136,ObservedSpeciesData!$D$2:$D$4955,$D1136),"")</f>
        <v/>
      </c>
      <c r="S1136" s="25" t="str">
        <f>IF(ISNUMBER(AVERAGEIFS(ObservedSpeciesData!S$2:S$4955,ObservedSpeciesData!$A$2:$A$4955,$A1136,ObservedSpeciesData!$D$2:$D$4955,$D1136)),AVERAGEIFS(ObservedSpeciesData!S$2:S$4955,ObservedSpeciesData!$A$2:$A$4955,$A1136,ObservedSpeciesData!$D$2:$D$4955,$D1136),"")</f>
        <v/>
      </c>
      <c r="T1136" s="23" t="str">
        <f>IF(ISNUMBER(AVERAGEIFS(ObservedSpeciesData!T$2:T$4955,ObservedSpeciesData!$A$2:$A$4955,$A1136,ObservedSpeciesData!$D$2:$D$4955,$D1136)),AVERAGEIFS(ObservedSpeciesData!T$2:T$4955,ObservedSpeciesData!$A$2:$A$4955,$A1136,ObservedSpeciesData!$D$2:$D$4955,$D1136),"")</f>
        <v/>
      </c>
      <c r="U1136" s="24" t="str">
        <f>IF(ISNUMBER(AVERAGEIFS(ObservedSpeciesData!U$2:U$4955,ObservedSpeciesData!$A$2:$A$4955,$A1136,ObservedSpeciesData!$C$2:$C$4955,$C1136,ObservedSpeciesData!$D$2:$D$4955,$D1136)),AVERAGEIFS(ObservedSpeciesData!U$2:U$4955,ObservedSpeciesData!$A$2:$A$4955,$A1136,ObservedSpeciesData!$C$2:$C$4955,$C1136,ObservedSpeciesData!$D$2:$D$4955,$D1136),"")</f>
        <v/>
      </c>
      <c r="V1136" s="23" t="str">
        <f>IF(ISNUMBER(AVERAGEIFS(ObservedSpeciesData!V$2:V$4955,ObservedSpeciesData!$A$2:$A$4955,$A1136,ObservedSpeciesData!$D$2:$D$4955,$D1136)),AVERAGEIFS(ObservedSpeciesData!V$2:V$4955,ObservedSpeciesData!$A$2:$A$4955,$A1136,ObservedSpeciesData!$D$2:$D$4955,$D1136),"")</f>
        <v/>
      </c>
      <c r="W1136" s="23" t="str">
        <f>IF(ISNUMBER(AVERAGEIFS(ObservedSpeciesData!W$2:W$4955,ObservedSpeciesData!$A$2:$A$4955,$A1136,ObservedSpeciesData!$D$2:$D$4955,$D1136)),AVERAGEIFS(ObservedSpeciesData!W$2:W$4955,ObservedSpeciesData!$A$2:$A$4955,$A1136,ObservedSpeciesData!$D$2:$D$4955,$D1136),"")</f>
        <v/>
      </c>
      <c r="X1136" s="23" t="str">
        <f>IF(ISNUMBER(AVERAGEIFS(ObservedSpeciesData!X$2:X$4955,ObservedSpeciesData!$A$2:$A$4955,$A1136,ObservedSpeciesData!$D$2:$D$4955,$D1136)),AVERAGEIFS(ObservedSpeciesData!X$2:X$4955,ObservedSpeciesData!$A$2:$A$4955,$A1136,ObservedSpeciesData!$D$2:$D$4955,$D1136),"")</f>
        <v/>
      </c>
      <c r="Y1136" s="23" t="str">
        <f>IF(ISNUMBER(AVERAGEIFS(ObservedSpeciesData!Y$2:Y$4955,ObservedSpeciesData!$A$2:$A$4955,$A1136,ObservedSpeciesData!$D$2:$D$4955,$D1136)),AVERAGEIFS(ObservedSpeciesData!Y$2:Y$4955,ObservedSpeciesData!$A$2:$A$4955,$A1136,ObservedSpeciesData!$D$2:$D$4955,$D1136),"")</f>
        <v/>
      </c>
      <c r="Z1136" s="23" t="str">
        <f>IF(ISNUMBER(AVERAGEIFS(ObservedSpeciesData!Z$2:Z$4955,ObservedSpeciesData!$A$2:$A$4955,$A1136,ObservedSpeciesData!$D$2:$D$4955,$D1136)),AVERAGEIFS(ObservedSpeciesData!Z$2:Z$4955,ObservedSpeciesData!$A$2:$A$4955,$A1136,ObservedSpeciesData!$D$2:$D$4955,$D1136),"")</f>
        <v/>
      </c>
      <c r="AA1136" s="23" t="str">
        <f>IF(ISNUMBER(AVERAGEIFS(ObservedSpeciesData!AA$2:AA$4955,ObservedSpeciesData!$A$2:$A$4955,$A1136,ObservedSpeciesData!$D$2:$D$4955,$D1136)),AVERAGEIFS(ObservedSpeciesData!AA$2:AA$4955,ObservedSpeciesData!$A$2:$A$4955,$A1136,ObservedSpeciesData!$D$2:$D$4955,$D1136),"")</f>
        <v/>
      </c>
      <c r="AB1136" s="24" t="str">
        <f>IF(ISNUMBER(AVERAGEIFS(ObservedSpeciesData!AB$2:AB$4955,ObservedSpeciesData!$A$2:$A$4955,$A1136,ObservedSpeciesData!$D$2:$D$4955,$D1136)),AVERAGEIFS(ObservedSpeciesData!AB$2:AB$4955,ObservedSpeciesData!$A$2:$A$4955,$A1136,ObservedSpeciesData!$D$2:$D$4955,$D1136),"")</f>
        <v/>
      </c>
      <c r="AC1136" s="24" t="str">
        <f>IF(ISNUMBER(AVERAGEIFS(ObservedSpeciesData!AC$2:AC$4955,ObservedSpeciesData!$A$2:$A$4955,$A1136,ObservedSpeciesData!$D$2:$D$4955,$D1136)),AVERAGEIFS(ObservedSpeciesData!AC$2:AC$4955,ObservedSpeciesData!$A$2:$A$4955,$A1136,ObservedSpeciesData!$D$2:$D$4955,$D1136),"")</f>
        <v/>
      </c>
      <c r="AD1136" s="23" t="str">
        <f>IF(ISNUMBER(AVERAGEIFS(ObservedSpeciesData!AD$2:AD$4955,ObservedSpeciesData!$A$2:$A$4955,$A1136,ObservedSpeciesData!$D$2:$D$4955,$D1136)),AVERAGEIFS(ObservedSpeciesData!AD$2:AD$4955,ObservedSpeciesData!$A$2:$A$4955,$A1136,ObservedSpeciesData!$D$2:$D$4955,$D1136),"")</f>
        <v/>
      </c>
      <c r="AE1136" s="24" t="str">
        <f>IF(ISNUMBER(AVERAGEIFS(ObservedSpeciesData!AE$2:AE$4955,ObservedSpeciesData!$A$2:$A$4955,$A1136,ObservedSpeciesData!$D$2:$D$4955,$D1136)),AVERAGEIFS(ObservedSpeciesData!AE$2:AE$4955,ObservedSpeciesData!$A$2:$A$4955,$A1136,ObservedSpeciesData!$D$2:$D$4955,$D1136),"")</f>
        <v/>
      </c>
      <c r="AF1136" s="23"/>
      <c r="AG1136" s="24"/>
      <c r="AH1136" s="23" t="str">
        <f>IF(ISNUMBER(AVERAGEIFS(ObservedSpeciesData!AH$2:AH$4955,ObservedSpeciesData!$A$2:$A$4955,$A1136,ObservedSpeciesData!$D$2:$D$4955,$D1136)),AVERAGEIFS(ObservedSpeciesData!AH$2:AH$4955,ObservedSpeciesData!$A$2:$A$4955,$A1136,ObservedSpeciesData!$D$2:$D$4955,$D1136),"")</f>
        <v/>
      </c>
      <c r="AI1136" s="23" t="str">
        <f>IF(ISNUMBER(AVERAGEIFS(ObservedSpeciesData!AI$2:AI$4955,ObservedSpeciesData!$A$2:$A$4955,$A1136,ObservedSpeciesData!$C$2:$C$4955,$C1136,ObservedSpeciesData!$D$2:$D$4955,$D1136)),AVERAGEIFS(ObservedSpeciesData!AI$2:AI$4955,ObservedSpeciesData!$A$2:$A$4955,$A1136,ObservedSpeciesData!$C$2:$C$4955,$C1136,ObservedSpeciesData!$D$2:$D$4955,$D1136),"")</f>
        <v/>
      </c>
      <c r="AJ1136" s="2">
        <f>COUNTIFS(ObservedSpeciesData!$A$2:$A$828,$A1136,ObservedSpeciesData!$D$2:$D$828,$D1136)</f>
        <v>0</v>
      </c>
      <c r="AK1136" s="2">
        <f t="shared" si="17"/>
        <v>1</v>
      </c>
    </row>
    <row r="1137" spans="1:37" x14ac:dyDescent="0.25">
      <c r="A1137" s="14" t="s">
        <v>95</v>
      </c>
      <c r="B1137" t="s">
        <v>80</v>
      </c>
      <c r="C1137" t="s">
        <v>90</v>
      </c>
      <c r="D1137" s="13">
        <v>42464</v>
      </c>
      <c r="E1137">
        <v>1</v>
      </c>
      <c r="F1137">
        <v>50</v>
      </c>
      <c r="G1137" s="2" t="s">
        <v>87</v>
      </c>
      <c r="H1137" s="2" t="s">
        <v>13</v>
      </c>
      <c r="I1137">
        <v>13</v>
      </c>
      <c r="J1137" s="2" t="s">
        <v>88</v>
      </c>
      <c r="K1137" s="2">
        <f>IF(ISNUMBER(AVERAGEIFS(ObservedSpeciesData!K$2:K$4955,ObservedSpeciesData!$A$2:$A$4955,$A1137,ObservedSpeciesData!$D$2:$D$4955,$D1137)),AVERAGEIFS(ObservedSpeciesData!K$2:K$4955,ObservedSpeciesData!$A$2:$A$4955,$A1137,ObservedSpeciesData!$D$2:$D$4955,$D1137),"")</f>
        <v>45</v>
      </c>
      <c r="L1137" s="26">
        <f>IF(ISNUMBER(AVERAGEIFS(ObservedSpeciesData!L$2:L$4955,ObservedSpeciesData!$A$2:$A$4955,$A1137,ObservedSpeciesData!$D$2:$D$4955,$D1137)),AVERAGEIFS(ObservedSpeciesData!L$2:L$4955,ObservedSpeciesData!$A$2:$A$4955,$A1137,ObservedSpeciesData!$D$2:$D$4955,$D1137),"")</f>
        <v>1978</v>
      </c>
      <c r="M1137" s="23">
        <f>IF(ISNUMBER(AVERAGEIFS(ObservedSpeciesData!M$2:M$4955,ObservedSpeciesData!$A$2:$A$4955,$A1137,ObservedSpeciesData!$D$2:$D$4955,$D1137)),AVERAGEIFS(ObservedSpeciesData!M$2:M$4955,ObservedSpeciesData!$A$2:$A$4955,$A1137,ObservedSpeciesData!$D$2:$D$4955,$D1137),"")</f>
        <v>197.80000000000004</v>
      </c>
      <c r="N1137" s="23" t="str">
        <f>IF(ISNUMBER(AVERAGEIFS(ObservedSpeciesData!N$2:N$4955,ObservedSpeciesData!$A$2:$A$4955,$A1137,ObservedSpeciesData!$D$2:$D$4955,$D1137)),AVERAGEIFS(ObservedSpeciesData!N$2:N$4955,ObservedSpeciesData!$A$2:$A$4955,$A1137,ObservedSpeciesData!$D$2:$D$4955,$D1137),"")</f>
        <v/>
      </c>
      <c r="O1137" s="23" t="str">
        <f>IF(ISNUMBER(AVERAGEIFS(ObservedSpeciesData!O$2:O$4955,ObservedSpeciesData!$A$2:$A$4955,$A1137,ObservedSpeciesData!$D$2:$D$4955,$D1137)),AVERAGEIFS(ObservedSpeciesData!O$2:O$4955,ObservedSpeciesData!$A$2:$A$4955,$A1137,ObservedSpeciesData!$D$2:$D$4955,$D1137),"")</f>
        <v/>
      </c>
      <c r="P1137" s="23" t="str">
        <f>IF(ISNUMBER(AVERAGEIFS(ObservedSpeciesData!P$2:P$4955,ObservedSpeciesData!$A$2:$A$4955,$A1137,ObservedSpeciesData!$C$2:$C$4955,$C1137,ObservedSpeciesData!$D$2:$D$4955,$D1137)),AVERAGEIFS(ObservedSpeciesData!P$2:P$4955,ObservedSpeciesData!$A$2:$A$4955,$A1137,ObservedSpeciesData!$C$2:$C$4955,$C1137,ObservedSpeciesData!$D$2:$D$4955,$D1137),"")</f>
        <v/>
      </c>
      <c r="Q1137" s="23"/>
      <c r="R1137" s="25" t="str">
        <f>IF(ISNUMBER(AVERAGEIFS(ObservedSpeciesData!R$2:R$4955,ObservedSpeciesData!$A$2:$A$4955,$A1137,ObservedSpeciesData!$D$2:$D$4955,$D1137)),AVERAGEIFS(ObservedSpeciesData!R$2:R$4955,ObservedSpeciesData!$A$2:$A$4955,$A1137,ObservedSpeciesData!$D$2:$D$4955,$D1137),"")</f>
        <v/>
      </c>
      <c r="S1137" s="25" t="str">
        <f>IF(ISNUMBER(AVERAGEIFS(ObservedSpeciesData!S$2:S$4955,ObservedSpeciesData!$A$2:$A$4955,$A1137,ObservedSpeciesData!$D$2:$D$4955,$D1137)),AVERAGEIFS(ObservedSpeciesData!S$2:S$4955,ObservedSpeciesData!$A$2:$A$4955,$A1137,ObservedSpeciesData!$D$2:$D$4955,$D1137),"")</f>
        <v/>
      </c>
      <c r="T1137" s="23" t="str">
        <f>IF(ISNUMBER(AVERAGEIFS(ObservedSpeciesData!T$2:T$4955,ObservedSpeciesData!$A$2:$A$4955,$A1137,ObservedSpeciesData!$D$2:$D$4955,$D1137)),AVERAGEIFS(ObservedSpeciesData!T$2:T$4955,ObservedSpeciesData!$A$2:$A$4955,$A1137,ObservedSpeciesData!$D$2:$D$4955,$D1137),"")</f>
        <v/>
      </c>
      <c r="U1137" s="24" t="str">
        <f>IF(ISNUMBER(AVERAGEIFS(ObservedSpeciesData!U$2:U$4955,ObservedSpeciesData!$A$2:$A$4955,$A1137,ObservedSpeciesData!$C$2:$C$4955,$C1137,ObservedSpeciesData!$D$2:$D$4955,$D1137)),AVERAGEIFS(ObservedSpeciesData!U$2:U$4955,ObservedSpeciesData!$A$2:$A$4955,$A1137,ObservedSpeciesData!$C$2:$C$4955,$C1137,ObservedSpeciesData!$D$2:$D$4955,$D1137),"")</f>
        <v/>
      </c>
      <c r="V1137" s="23" t="str">
        <f>IF(ISNUMBER(AVERAGEIFS(ObservedSpeciesData!V$2:V$4955,ObservedSpeciesData!$A$2:$A$4955,$A1137,ObservedSpeciesData!$D$2:$D$4955,$D1137)),AVERAGEIFS(ObservedSpeciesData!V$2:V$4955,ObservedSpeciesData!$A$2:$A$4955,$A1137,ObservedSpeciesData!$D$2:$D$4955,$D1137),"")</f>
        <v/>
      </c>
      <c r="W1137" s="23" t="str">
        <f>IF(ISNUMBER(AVERAGEIFS(ObservedSpeciesData!W$2:W$4955,ObservedSpeciesData!$A$2:$A$4955,$A1137,ObservedSpeciesData!$D$2:$D$4955,$D1137)),AVERAGEIFS(ObservedSpeciesData!W$2:W$4955,ObservedSpeciesData!$A$2:$A$4955,$A1137,ObservedSpeciesData!$D$2:$D$4955,$D1137),"")</f>
        <v/>
      </c>
      <c r="X1137" s="23" t="str">
        <f>IF(ISNUMBER(AVERAGEIFS(ObservedSpeciesData!X$2:X$4955,ObservedSpeciesData!$A$2:$A$4955,$A1137,ObservedSpeciesData!$D$2:$D$4955,$D1137)),AVERAGEIFS(ObservedSpeciesData!X$2:X$4955,ObservedSpeciesData!$A$2:$A$4955,$A1137,ObservedSpeciesData!$D$2:$D$4955,$D1137),"")</f>
        <v/>
      </c>
      <c r="Y1137" s="23" t="str">
        <f>IF(ISNUMBER(AVERAGEIFS(ObservedSpeciesData!Y$2:Y$4955,ObservedSpeciesData!$A$2:$A$4955,$A1137,ObservedSpeciesData!$D$2:$D$4955,$D1137)),AVERAGEIFS(ObservedSpeciesData!Y$2:Y$4955,ObservedSpeciesData!$A$2:$A$4955,$A1137,ObservedSpeciesData!$D$2:$D$4955,$D1137),"")</f>
        <v/>
      </c>
      <c r="Z1137" s="23" t="str">
        <f>IF(ISNUMBER(AVERAGEIFS(ObservedSpeciesData!Z$2:Z$4955,ObservedSpeciesData!$A$2:$A$4955,$A1137,ObservedSpeciesData!$D$2:$D$4955,$D1137)),AVERAGEIFS(ObservedSpeciesData!Z$2:Z$4955,ObservedSpeciesData!$A$2:$A$4955,$A1137,ObservedSpeciesData!$D$2:$D$4955,$D1137),"")</f>
        <v/>
      </c>
      <c r="AA1137" s="23" t="str">
        <f>IF(ISNUMBER(AVERAGEIFS(ObservedSpeciesData!AA$2:AA$4955,ObservedSpeciesData!$A$2:$A$4955,$A1137,ObservedSpeciesData!$D$2:$D$4955,$D1137)),AVERAGEIFS(ObservedSpeciesData!AA$2:AA$4955,ObservedSpeciesData!$A$2:$A$4955,$A1137,ObservedSpeciesData!$D$2:$D$4955,$D1137),"")</f>
        <v/>
      </c>
      <c r="AB1137" s="24" t="str">
        <f>IF(ISNUMBER(AVERAGEIFS(ObservedSpeciesData!AB$2:AB$4955,ObservedSpeciesData!$A$2:$A$4955,$A1137,ObservedSpeciesData!$D$2:$D$4955,$D1137)),AVERAGEIFS(ObservedSpeciesData!AB$2:AB$4955,ObservedSpeciesData!$A$2:$A$4955,$A1137,ObservedSpeciesData!$D$2:$D$4955,$D1137),"")</f>
        <v/>
      </c>
      <c r="AC1137" s="24" t="str">
        <f>IF(ISNUMBER(AVERAGEIFS(ObservedSpeciesData!AC$2:AC$4955,ObservedSpeciesData!$A$2:$A$4955,$A1137,ObservedSpeciesData!$D$2:$D$4955,$D1137)),AVERAGEIFS(ObservedSpeciesData!AC$2:AC$4955,ObservedSpeciesData!$A$2:$A$4955,$A1137,ObservedSpeciesData!$D$2:$D$4955,$D1137),"")</f>
        <v/>
      </c>
      <c r="AD1137" s="23" t="str">
        <f>IF(ISNUMBER(AVERAGEIFS(ObservedSpeciesData!AD$2:AD$4955,ObservedSpeciesData!$A$2:$A$4955,$A1137,ObservedSpeciesData!$D$2:$D$4955,$D1137)),AVERAGEIFS(ObservedSpeciesData!AD$2:AD$4955,ObservedSpeciesData!$A$2:$A$4955,$A1137,ObservedSpeciesData!$D$2:$D$4955,$D1137),"")</f>
        <v/>
      </c>
      <c r="AE1137" s="24" t="str">
        <f>IF(ISNUMBER(AVERAGEIFS(ObservedSpeciesData!AE$2:AE$4955,ObservedSpeciesData!$A$2:$A$4955,$A1137,ObservedSpeciesData!$D$2:$D$4955,$D1137)),AVERAGEIFS(ObservedSpeciesData!AE$2:AE$4955,ObservedSpeciesData!$A$2:$A$4955,$A1137,ObservedSpeciesData!$D$2:$D$4955,$D1137),"")</f>
        <v/>
      </c>
      <c r="AF1137" s="23"/>
      <c r="AG1137" s="24"/>
      <c r="AH1137" s="23" t="str">
        <f>IF(ISNUMBER(AVERAGEIFS(ObservedSpeciesData!AH$2:AH$4955,ObservedSpeciesData!$A$2:$A$4955,$A1137,ObservedSpeciesData!$D$2:$D$4955,$D1137)),AVERAGEIFS(ObservedSpeciesData!AH$2:AH$4955,ObservedSpeciesData!$A$2:$A$4955,$A1137,ObservedSpeciesData!$D$2:$D$4955,$D1137),"")</f>
        <v/>
      </c>
      <c r="AI1137" s="23" t="str">
        <f>IF(ISNUMBER(AVERAGEIFS(ObservedSpeciesData!AI$2:AI$4955,ObservedSpeciesData!$A$2:$A$4955,$A1137,ObservedSpeciesData!$C$2:$C$4955,$C1137,ObservedSpeciesData!$D$2:$D$4955,$D1137)),AVERAGEIFS(ObservedSpeciesData!AI$2:AI$4955,ObservedSpeciesData!$A$2:$A$4955,$A1137,ObservedSpeciesData!$C$2:$C$4955,$C1137,ObservedSpeciesData!$D$2:$D$4955,$D1137),"")</f>
        <v/>
      </c>
      <c r="AJ1137" s="2">
        <f>COUNTIFS(ObservedSpeciesData!$A$2:$A$828,$A1137,ObservedSpeciesData!$D$2:$D$828,$D1137)</f>
        <v>0</v>
      </c>
      <c r="AK1137" s="2">
        <f t="shared" si="17"/>
        <v>1</v>
      </c>
    </row>
    <row r="1138" spans="1:37" x14ac:dyDescent="0.25">
      <c r="A1138" s="14" t="s">
        <v>94</v>
      </c>
      <c r="B1138" t="s">
        <v>80</v>
      </c>
      <c r="C1138" t="s">
        <v>90</v>
      </c>
      <c r="D1138" s="13">
        <v>42464</v>
      </c>
      <c r="E1138">
        <v>1</v>
      </c>
      <c r="F1138">
        <v>100</v>
      </c>
      <c r="G1138" s="2" t="s">
        <v>87</v>
      </c>
      <c r="H1138" s="2" t="s">
        <v>13</v>
      </c>
      <c r="I1138">
        <v>13</v>
      </c>
      <c r="J1138" s="2" t="s">
        <v>88</v>
      </c>
      <c r="K1138" s="2">
        <f>IF(ISNUMBER(AVERAGEIFS(ObservedSpeciesData!K$2:K$4955,ObservedSpeciesData!$A$2:$A$4955,$A1138,ObservedSpeciesData!$D$2:$D$4955,$D1138)),AVERAGEIFS(ObservedSpeciesData!K$2:K$4955,ObservedSpeciesData!$A$2:$A$4955,$A1138,ObservedSpeciesData!$D$2:$D$4955,$D1138),"")</f>
        <v>90</v>
      </c>
      <c r="L1138" s="26">
        <f>IF(ISNUMBER(AVERAGEIFS(ObservedSpeciesData!L$2:L$4955,ObservedSpeciesData!$A$2:$A$4955,$A1138,ObservedSpeciesData!$D$2:$D$4955,$D1138)),AVERAGEIFS(ObservedSpeciesData!L$2:L$4955,ObservedSpeciesData!$A$2:$A$4955,$A1138,ObservedSpeciesData!$D$2:$D$4955,$D1138),"")</f>
        <v>2164</v>
      </c>
      <c r="M1138" s="23">
        <f>IF(ISNUMBER(AVERAGEIFS(ObservedSpeciesData!M$2:M$4955,ObservedSpeciesData!$A$2:$A$4955,$A1138,ObservedSpeciesData!$D$2:$D$4955,$D1138)),AVERAGEIFS(ObservedSpeciesData!M$2:M$4955,ObservedSpeciesData!$A$2:$A$4955,$A1138,ObservedSpeciesData!$D$2:$D$4955,$D1138),"")</f>
        <v>216.4</v>
      </c>
      <c r="N1138" s="23" t="str">
        <f>IF(ISNUMBER(AVERAGEIFS(ObservedSpeciesData!N$2:N$4955,ObservedSpeciesData!$A$2:$A$4955,$A1138,ObservedSpeciesData!$D$2:$D$4955,$D1138)),AVERAGEIFS(ObservedSpeciesData!N$2:N$4955,ObservedSpeciesData!$A$2:$A$4955,$A1138,ObservedSpeciesData!$D$2:$D$4955,$D1138),"")</f>
        <v/>
      </c>
      <c r="O1138" s="23" t="str">
        <f>IF(ISNUMBER(AVERAGEIFS(ObservedSpeciesData!O$2:O$4955,ObservedSpeciesData!$A$2:$A$4955,$A1138,ObservedSpeciesData!$D$2:$D$4955,$D1138)),AVERAGEIFS(ObservedSpeciesData!O$2:O$4955,ObservedSpeciesData!$A$2:$A$4955,$A1138,ObservedSpeciesData!$D$2:$D$4955,$D1138),"")</f>
        <v/>
      </c>
      <c r="P1138" s="23" t="str">
        <f>IF(ISNUMBER(AVERAGEIFS(ObservedSpeciesData!P$2:P$4955,ObservedSpeciesData!$A$2:$A$4955,$A1138,ObservedSpeciesData!$C$2:$C$4955,$C1138,ObservedSpeciesData!$D$2:$D$4955,$D1138)),AVERAGEIFS(ObservedSpeciesData!P$2:P$4955,ObservedSpeciesData!$A$2:$A$4955,$A1138,ObservedSpeciesData!$C$2:$C$4955,$C1138,ObservedSpeciesData!$D$2:$D$4955,$D1138),"")</f>
        <v/>
      </c>
      <c r="Q1138" s="23"/>
      <c r="R1138" s="25" t="str">
        <f>IF(ISNUMBER(AVERAGEIFS(ObservedSpeciesData!R$2:R$4955,ObservedSpeciesData!$A$2:$A$4955,$A1138,ObservedSpeciesData!$D$2:$D$4955,$D1138)),AVERAGEIFS(ObservedSpeciesData!R$2:R$4955,ObservedSpeciesData!$A$2:$A$4955,$A1138,ObservedSpeciesData!$D$2:$D$4955,$D1138),"")</f>
        <v/>
      </c>
      <c r="S1138" s="25" t="str">
        <f>IF(ISNUMBER(AVERAGEIFS(ObservedSpeciesData!S$2:S$4955,ObservedSpeciesData!$A$2:$A$4955,$A1138,ObservedSpeciesData!$D$2:$D$4955,$D1138)),AVERAGEIFS(ObservedSpeciesData!S$2:S$4955,ObservedSpeciesData!$A$2:$A$4955,$A1138,ObservedSpeciesData!$D$2:$D$4955,$D1138),"")</f>
        <v/>
      </c>
      <c r="T1138" s="23" t="str">
        <f>IF(ISNUMBER(AVERAGEIFS(ObservedSpeciesData!T$2:T$4955,ObservedSpeciesData!$A$2:$A$4955,$A1138,ObservedSpeciesData!$D$2:$D$4955,$D1138)),AVERAGEIFS(ObservedSpeciesData!T$2:T$4955,ObservedSpeciesData!$A$2:$A$4955,$A1138,ObservedSpeciesData!$D$2:$D$4955,$D1138),"")</f>
        <v/>
      </c>
      <c r="U1138" s="24" t="str">
        <f>IF(ISNUMBER(AVERAGEIFS(ObservedSpeciesData!U$2:U$4955,ObservedSpeciesData!$A$2:$A$4955,$A1138,ObservedSpeciesData!$C$2:$C$4955,$C1138,ObservedSpeciesData!$D$2:$D$4955,$D1138)),AVERAGEIFS(ObservedSpeciesData!U$2:U$4955,ObservedSpeciesData!$A$2:$A$4955,$A1138,ObservedSpeciesData!$C$2:$C$4955,$C1138,ObservedSpeciesData!$D$2:$D$4955,$D1138),"")</f>
        <v/>
      </c>
      <c r="V1138" s="23" t="str">
        <f>IF(ISNUMBER(AVERAGEIFS(ObservedSpeciesData!V$2:V$4955,ObservedSpeciesData!$A$2:$A$4955,$A1138,ObservedSpeciesData!$D$2:$D$4955,$D1138)),AVERAGEIFS(ObservedSpeciesData!V$2:V$4955,ObservedSpeciesData!$A$2:$A$4955,$A1138,ObservedSpeciesData!$D$2:$D$4955,$D1138),"")</f>
        <v/>
      </c>
      <c r="W1138" s="23" t="str">
        <f>IF(ISNUMBER(AVERAGEIFS(ObservedSpeciesData!W$2:W$4955,ObservedSpeciesData!$A$2:$A$4955,$A1138,ObservedSpeciesData!$D$2:$D$4955,$D1138)),AVERAGEIFS(ObservedSpeciesData!W$2:W$4955,ObservedSpeciesData!$A$2:$A$4955,$A1138,ObservedSpeciesData!$D$2:$D$4955,$D1138),"")</f>
        <v/>
      </c>
      <c r="X1138" s="23" t="str">
        <f>IF(ISNUMBER(AVERAGEIFS(ObservedSpeciesData!X$2:X$4955,ObservedSpeciesData!$A$2:$A$4955,$A1138,ObservedSpeciesData!$D$2:$D$4955,$D1138)),AVERAGEIFS(ObservedSpeciesData!X$2:X$4955,ObservedSpeciesData!$A$2:$A$4955,$A1138,ObservedSpeciesData!$D$2:$D$4955,$D1138),"")</f>
        <v/>
      </c>
      <c r="Y1138" s="23" t="str">
        <f>IF(ISNUMBER(AVERAGEIFS(ObservedSpeciesData!Y$2:Y$4955,ObservedSpeciesData!$A$2:$A$4955,$A1138,ObservedSpeciesData!$D$2:$D$4955,$D1138)),AVERAGEIFS(ObservedSpeciesData!Y$2:Y$4955,ObservedSpeciesData!$A$2:$A$4955,$A1138,ObservedSpeciesData!$D$2:$D$4955,$D1138),"")</f>
        <v/>
      </c>
      <c r="Z1138" s="23" t="str">
        <f>IF(ISNUMBER(AVERAGEIFS(ObservedSpeciesData!Z$2:Z$4955,ObservedSpeciesData!$A$2:$A$4955,$A1138,ObservedSpeciesData!$D$2:$D$4955,$D1138)),AVERAGEIFS(ObservedSpeciesData!Z$2:Z$4955,ObservedSpeciesData!$A$2:$A$4955,$A1138,ObservedSpeciesData!$D$2:$D$4955,$D1138),"")</f>
        <v/>
      </c>
      <c r="AA1138" s="23" t="str">
        <f>IF(ISNUMBER(AVERAGEIFS(ObservedSpeciesData!AA$2:AA$4955,ObservedSpeciesData!$A$2:$A$4955,$A1138,ObservedSpeciesData!$D$2:$D$4955,$D1138)),AVERAGEIFS(ObservedSpeciesData!AA$2:AA$4955,ObservedSpeciesData!$A$2:$A$4955,$A1138,ObservedSpeciesData!$D$2:$D$4955,$D1138),"")</f>
        <v/>
      </c>
      <c r="AB1138" s="24" t="str">
        <f>IF(ISNUMBER(AVERAGEIFS(ObservedSpeciesData!AB$2:AB$4955,ObservedSpeciesData!$A$2:$A$4955,$A1138,ObservedSpeciesData!$D$2:$D$4955,$D1138)),AVERAGEIFS(ObservedSpeciesData!AB$2:AB$4955,ObservedSpeciesData!$A$2:$A$4955,$A1138,ObservedSpeciesData!$D$2:$D$4955,$D1138),"")</f>
        <v/>
      </c>
      <c r="AC1138" s="24" t="str">
        <f>IF(ISNUMBER(AVERAGEIFS(ObservedSpeciesData!AC$2:AC$4955,ObservedSpeciesData!$A$2:$A$4955,$A1138,ObservedSpeciesData!$D$2:$D$4955,$D1138)),AVERAGEIFS(ObservedSpeciesData!AC$2:AC$4955,ObservedSpeciesData!$A$2:$A$4955,$A1138,ObservedSpeciesData!$D$2:$D$4955,$D1138),"")</f>
        <v/>
      </c>
      <c r="AD1138" s="23" t="str">
        <f>IF(ISNUMBER(AVERAGEIFS(ObservedSpeciesData!AD$2:AD$4955,ObservedSpeciesData!$A$2:$A$4955,$A1138,ObservedSpeciesData!$D$2:$D$4955,$D1138)),AVERAGEIFS(ObservedSpeciesData!AD$2:AD$4955,ObservedSpeciesData!$A$2:$A$4955,$A1138,ObservedSpeciesData!$D$2:$D$4955,$D1138),"")</f>
        <v/>
      </c>
      <c r="AE1138" s="24" t="str">
        <f>IF(ISNUMBER(AVERAGEIFS(ObservedSpeciesData!AE$2:AE$4955,ObservedSpeciesData!$A$2:$A$4955,$A1138,ObservedSpeciesData!$D$2:$D$4955,$D1138)),AVERAGEIFS(ObservedSpeciesData!AE$2:AE$4955,ObservedSpeciesData!$A$2:$A$4955,$A1138,ObservedSpeciesData!$D$2:$D$4955,$D1138),"")</f>
        <v/>
      </c>
      <c r="AF1138" s="23"/>
      <c r="AG1138" s="24"/>
      <c r="AH1138" s="23" t="str">
        <f>IF(ISNUMBER(AVERAGEIFS(ObservedSpeciesData!AH$2:AH$4955,ObservedSpeciesData!$A$2:$A$4955,$A1138,ObservedSpeciesData!$D$2:$D$4955,$D1138)),AVERAGEIFS(ObservedSpeciesData!AH$2:AH$4955,ObservedSpeciesData!$A$2:$A$4955,$A1138,ObservedSpeciesData!$D$2:$D$4955,$D1138),"")</f>
        <v/>
      </c>
      <c r="AI1138" s="23" t="str">
        <f>IF(ISNUMBER(AVERAGEIFS(ObservedSpeciesData!AI$2:AI$4955,ObservedSpeciesData!$A$2:$A$4955,$A1138,ObservedSpeciesData!$C$2:$C$4955,$C1138,ObservedSpeciesData!$D$2:$D$4955,$D1138)),AVERAGEIFS(ObservedSpeciesData!AI$2:AI$4955,ObservedSpeciesData!$A$2:$A$4955,$A1138,ObservedSpeciesData!$C$2:$C$4955,$C1138,ObservedSpeciesData!$D$2:$D$4955,$D1138),"")</f>
        <v/>
      </c>
      <c r="AJ1138" s="2">
        <f>COUNTIFS(ObservedSpeciesData!$A$2:$A$828,$A1138,ObservedSpeciesData!$D$2:$D$828,$D1138)</f>
        <v>0</v>
      </c>
      <c r="AK1138" s="2">
        <f t="shared" si="17"/>
        <v>1</v>
      </c>
    </row>
    <row r="1139" spans="1:37" x14ac:dyDescent="0.25">
      <c r="A1139" s="14" t="s">
        <v>93</v>
      </c>
      <c r="B1139" t="s">
        <v>80</v>
      </c>
      <c r="C1139" t="s">
        <v>90</v>
      </c>
      <c r="D1139" s="13">
        <v>42464</v>
      </c>
      <c r="E1139">
        <v>1</v>
      </c>
      <c r="F1139">
        <v>200</v>
      </c>
      <c r="G1139" s="2" t="s">
        <v>87</v>
      </c>
      <c r="H1139" s="2" t="s">
        <v>13</v>
      </c>
      <c r="I1139">
        <v>13</v>
      </c>
      <c r="J1139" s="2" t="s">
        <v>88</v>
      </c>
      <c r="K1139" s="2">
        <f>IF(ISNUMBER(AVERAGEIFS(ObservedSpeciesData!K$2:K$4955,ObservedSpeciesData!$A$2:$A$4955,$A1139,ObservedSpeciesData!$D$2:$D$4955,$D1139)),AVERAGEIFS(ObservedSpeciesData!K$2:K$4955,ObservedSpeciesData!$A$2:$A$4955,$A1139,ObservedSpeciesData!$D$2:$D$4955,$D1139),"")</f>
        <v>180</v>
      </c>
      <c r="L1139" s="26">
        <f>IF(ISNUMBER(AVERAGEIFS(ObservedSpeciesData!L$2:L$4955,ObservedSpeciesData!$A$2:$A$4955,$A1139,ObservedSpeciesData!$D$2:$D$4955,$D1139)),AVERAGEIFS(ObservedSpeciesData!L$2:L$4955,ObservedSpeciesData!$A$2:$A$4955,$A1139,ObservedSpeciesData!$D$2:$D$4955,$D1139),"")</f>
        <v>2215.6666666666665</v>
      </c>
      <c r="M1139" s="23">
        <f>IF(ISNUMBER(AVERAGEIFS(ObservedSpeciesData!M$2:M$4955,ObservedSpeciesData!$A$2:$A$4955,$A1139,ObservedSpeciesData!$D$2:$D$4955,$D1139)),AVERAGEIFS(ObservedSpeciesData!M$2:M$4955,ObservedSpeciesData!$A$2:$A$4955,$A1139,ObservedSpeciesData!$D$2:$D$4955,$D1139),"")</f>
        <v>221.56666666666669</v>
      </c>
      <c r="N1139" s="23" t="str">
        <f>IF(ISNUMBER(AVERAGEIFS(ObservedSpeciesData!N$2:N$4955,ObservedSpeciesData!$A$2:$A$4955,$A1139,ObservedSpeciesData!$D$2:$D$4955,$D1139)),AVERAGEIFS(ObservedSpeciesData!N$2:N$4955,ObservedSpeciesData!$A$2:$A$4955,$A1139,ObservedSpeciesData!$D$2:$D$4955,$D1139),"")</f>
        <v/>
      </c>
      <c r="O1139" s="23" t="str">
        <f>IF(ISNUMBER(AVERAGEIFS(ObservedSpeciesData!O$2:O$4955,ObservedSpeciesData!$A$2:$A$4955,$A1139,ObservedSpeciesData!$D$2:$D$4955,$D1139)),AVERAGEIFS(ObservedSpeciesData!O$2:O$4955,ObservedSpeciesData!$A$2:$A$4955,$A1139,ObservedSpeciesData!$D$2:$D$4955,$D1139),"")</f>
        <v/>
      </c>
      <c r="P1139" s="23" t="str">
        <f>IF(ISNUMBER(AVERAGEIFS(ObservedSpeciesData!P$2:P$4955,ObservedSpeciesData!$A$2:$A$4955,$A1139,ObservedSpeciesData!$C$2:$C$4955,$C1139,ObservedSpeciesData!$D$2:$D$4955,$D1139)),AVERAGEIFS(ObservedSpeciesData!P$2:P$4955,ObservedSpeciesData!$A$2:$A$4955,$A1139,ObservedSpeciesData!$C$2:$C$4955,$C1139,ObservedSpeciesData!$D$2:$D$4955,$D1139),"")</f>
        <v/>
      </c>
      <c r="Q1139" s="23"/>
      <c r="R1139" s="25" t="str">
        <f>IF(ISNUMBER(AVERAGEIFS(ObservedSpeciesData!R$2:R$4955,ObservedSpeciesData!$A$2:$A$4955,$A1139,ObservedSpeciesData!$D$2:$D$4955,$D1139)),AVERAGEIFS(ObservedSpeciesData!R$2:R$4955,ObservedSpeciesData!$A$2:$A$4955,$A1139,ObservedSpeciesData!$D$2:$D$4955,$D1139),"")</f>
        <v/>
      </c>
      <c r="S1139" s="25" t="str">
        <f>IF(ISNUMBER(AVERAGEIFS(ObservedSpeciesData!S$2:S$4955,ObservedSpeciesData!$A$2:$A$4955,$A1139,ObservedSpeciesData!$D$2:$D$4955,$D1139)),AVERAGEIFS(ObservedSpeciesData!S$2:S$4955,ObservedSpeciesData!$A$2:$A$4955,$A1139,ObservedSpeciesData!$D$2:$D$4955,$D1139),"")</f>
        <v/>
      </c>
      <c r="T1139" s="23" t="str">
        <f>IF(ISNUMBER(AVERAGEIFS(ObservedSpeciesData!T$2:T$4955,ObservedSpeciesData!$A$2:$A$4955,$A1139,ObservedSpeciesData!$D$2:$D$4955,$D1139)),AVERAGEIFS(ObservedSpeciesData!T$2:T$4955,ObservedSpeciesData!$A$2:$A$4955,$A1139,ObservedSpeciesData!$D$2:$D$4955,$D1139),"")</f>
        <v/>
      </c>
      <c r="U1139" s="24" t="str">
        <f>IF(ISNUMBER(AVERAGEIFS(ObservedSpeciesData!U$2:U$4955,ObservedSpeciesData!$A$2:$A$4955,$A1139,ObservedSpeciesData!$C$2:$C$4955,$C1139,ObservedSpeciesData!$D$2:$D$4955,$D1139)),AVERAGEIFS(ObservedSpeciesData!U$2:U$4955,ObservedSpeciesData!$A$2:$A$4955,$A1139,ObservedSpeciesData!$C$2:$C$4955,$C1139,ObservedSpeciesData!$D$2:$D$4955,$D1139),"")</f>
        <v/>
      </c>
      <c r="V1139" s="23" t="str">
        <f>IF(ISNUMBER(AVERAGEIFS(ObservedSpeciesData!V$2:V$4955,ObservedSpeciesData!$A$2:$A$4955,$A1139,ObservedSpeciesData!$D$2:$D$4955,$D1139)),AVERAGEIFS(ObservedSpeciesData!V$2:V$4955,ObservedSpeciesData!$A$2:$A$4955,$A1139,ObservedSpeciesData!$D$2:$D$4955,$D1139),"")</f>
        <v/>
      </c>
      <c r="W1139" s="23" t="str">
        <f>IF(ISNUMBER(AVERAGEIFS(ObservedSpeciesData!W$2:W$4955,ObservedSpeciesData!$A$2:$A$4955,$A1139,ObservedSpeciesData!$D$2:$D$4955,$D1139)),AVERAGEIFS(ObservedSpeciesData!W$2:W$4955,ObservedSpeciesData!$A$2:$A$4955,$A1139,ObservedSpeciesData!$D$2:$D$4955,$D1139),"")</f>
        <v/>
      </c>
      <c r="X1139" s="23" t="str">
        <f>IF(ISNUMBER(AVERAGEIFS(ObservedSpeciesData!X$2:X$4955,ObservedSpeciesData!$A$2:$A$4955,$A1139,ObservedSpeciesData!$D$2:$D$4955,$D1139)),AVERAGEIFS(ObservedSpeciesData!X$2:X$4955,ObservedSpeciesData!$A$2:$A$4955,$A1139,ObservedSpeciesData!$D$2:$D$4955,$D1139),"")</f>
        <v/>
      </c>
      <c r="Y1139" s="23" t="str">
        <f>IF(ISNUMBER(AVERAGEIFS(ObservedSpeciesData!Y$2:Y$4955,ObservedSpeciesData!$A$2:$A$4955,$A1139,ObservedSpeciesData!$D$2:$D$4955,$D1139)),AVERAGEIFS(ObservedSpeciesData!Y$2:Y$4955,ObservedSpeciesData!$A$2:$A$4955,$A1139,ObservedSpeciesData!$D$2:$D$4955,$D1139),"")</f>
        <v/>
      </c>
      <c r="Z1139" s="23" t="str">
        <f>IF(ISNUMBER(AVERAGEIFS(ObservedSpeciesData!Z$2:Z$4955,ObservedSpeciesData!$A$2:$A$4955,$A1139,ObservedSpeciesData!$D$2:$D$4955,$D1139)),AVERAGEIFS(ObservedSpeciesData!Z$2:Z$4955,ObservedSpeciesData!$A$2:$A$4955,$A1139,ObservedSpeciesData!$D$2:$D$4955,$D1139),"")</f>
        <v/>
      </c>
      <c r="AA1139" s="23" t="str">
        <f>IF(ISNUMBER(AVERAGEIFS(ObservedSpeciesData!AA$2:AA$4955,ObservedSpeciesData!$A$2:$A$4955,$A1139,ObservedSpeciesData!$D$2:$D$4955,$D1139)),AVERAGEIFS(ObservedSpeciesData!AA$2:AA$4955,ObservedSpeciesData!$A$2:$A$4955,$A1139,ObservedSpeciesData!$D$2:$D$4955,$D1139),"")</f>
        <v/>
      </c>
      <c r="AB1139" s="24" t="str">
        <f>IF(ISNUMBER(AVERAGEIFS(ObservedSpeciesData!AB$2:AB$4955,ObservedSpeciesData!$A$2:$A$4955,$A1139,ObservedSpeciesData!$D$2:$D$4955,$D1139)),AVERAGEIFS(ObservedSpeciesData!AB$2:AB$4955,ObservedSpeciesData!$A$2:$A$4955,$A1139,ObservedSpeciesData!$D$2:$D$4955,$D1139),"")</f>
        <v/>
      </c>
      <c r="AC1139" s="24" t="str">
        <f>IF(ISNUMBER(AVERAGEIFS(ObservedSpeciesData!AC$2:AC$4955,ObservedSpeciesData!$A$2:$A$4955,$A1139,ObservedSpeciesData!$D$2:$D$4955,$D1139)),AVERAGEIFS(ObservedSpeciesData!AC$2:AC$4955,ObservedSpeciesData!$A$2:$A$4955,$A1139,ObservedSpeciesData!$D$2:$D$4955,$D1139),"")</f>
        <v/>
      </c>
      <c r="AD1139" s="23" t="str">
        <f>IF(ISNUMBER(AVERAGEIFS(ObservedSpeciesData!AD$2:AD$4955,ObservedSpeciesData!$A$2:$A$4955,$A1139,ObservedSpeciesData!$D$2:$D$4955,$D1139)),AVERAGEIFS(ObservedSpeciesData!AD$2:AD$4955,ObservedSpeciesData!$A$2:$A$4955,$A1139,ObservedSpeciesData!$D$2:$D$4955,$D1139),"")</f>
        <v/>
      </c>
      <c r="AE1139" s="24" t="str">
        <f>IF(ISNUMBER(AVERAGEIFS(ObservedSpeciesData!AE$2:AE$4955,ObservedSpeciesData!$A$2:$A$4955,$A1139,ObservedSpeciesData!$D$2:$D$4955,$D1139)),AVERAGEIFS(ObservedSpeciesData!AE$2:AE$4955,ObservedSpeciesData!$A$2:$A$4955,$A1139,ObservedSpeciesData!$D$2:$D$4955,$D1139),"")</f>
        <v/>
      </c>
      <c r="AF1139" s="23"/>
      <c r="AG1139" s="24"/>
      <c r="AH1139" s="23" t="str">
        <f>IF(ISNUMBER(AVERAGEIFS(ObservedSpeciesData!AH$2:AH$4955,ObservedSpeciesData!$A$2:$A$4955,$A1139,ObservedSpeciesData!$D$2:$D$4955,$D1139)),AVERAGEIFS(ObservedSpeciesData!AH$2:AH$4955,ObservedSpeciesData!$A$2:$A$4955,$A1139,ObservedSpeciesData!$D$2:$D$4955,$D1139),"")</f>
        <v/>
      </c>
      <c r="AI1139" s="23" t="str">
        <f>IF(ISNUMBER(AVERAGEIFS(ObservedSpeciesData!AI$2:AI$4955,ObservedSpeciesData!$A$2:$A$4955,$A1139,ObservedSpeciesData!$C$2:$C$4955,$C1139,ObservedSpeciesData!$D$2:$D$4955,$D1139)),AVERAGEIFS(ObservedSpeciesData!AI$2:AI$4955,ObservedSpeciesData!$A$2:$A$4955,$A1139,ObservedSpeciesData!$C$2:$C$4955,$C1139,ObservedSpeciesData!$D$2:$D$4955,$D1139),"")</f>
        <v/>
      </c>
      <c r="AJ1139" s="2">
        <f>COUNTIFS(ObservedSpeciesData!$A$2:$A$828,$A1139,ObservedSpeciesData!$D$2:$D$828,$D1139)</f>
        <v>0</v>
      </c>
      <c r="AK1139" s="2">
        <f t="shared" si="17"/>
        <v>1</v>
      </c>
    </row>
    <row r="1140" spans="1:37" x14ac:dyDescent="0.25">
      <c r="A1140" s="14" t="s">
        <v>92</v>
      </c>
      <c r="B1140" t="s">
        <v>80</v>
      </c>
      <c r="C1140" t="s">
        <v>90</v>
      </c>
      <c r="D1140" s="13">
        <v>42464</v>
      </c>
      <c r="E1140">
        <v>1</v>
      </c>
      <c r="F1140">
        <v>350</v>
      </c>
      <c r="G1140" s="2" t="s">
        <v>87</v>
      </c>
      <c r="H1140" s="2" t="s">
        <v>13</v>
      </c>
      <c r="I1140">
        <v>13</v>
      </c>
      <c r="J1140" s="2" t="s">
        <v>88</v>
      </c>
      <c r="K1140" s="2">
        <f>IF(ISNUMBER(AVERAGEIFS(ObservedSpeciesData!K$2:K$4955,ObservedSpeciesData!$A$2:$A$4955,$A1140,ObservedSpeciesData!$D$2:$D$4955,$D1140)),AVERAGEIFS(ObservedSpeciesData!K$2:K$4955,ObservedSpeciesData!$A$2:$A$4955,$A1140,ObservedSpeciesData!$D$2:$D$4955,$D1140),"")</f>
        <v>315</v>
      </c>
      <c r="L1140" s="26">
        <f>IF(ISNUMBER(AVERAGEIFS(ObservedSpeciesData!L$2:L$4955,ObservedSpeciesData!$A$2:$A$4955,$A1140,ObservedSpeciesData!$D$2:$D$4955,$D1140)),AVERAGEIFS(ObservedSpeciesData!L$2:L$4955,ObservedSpeciesData!$A$2:$A$4955,$A1140,ObservedSpeciesData!$D$2:$D$4955,$D1140),"")</f>
        <v>2184.6666666666665</v>
      </c>
      <c r="M1140" s="23">
        <f>IF(ISNUMBER(AVERAGEIFS(ObservedSpeciesData!M$2:M$4955,ObservedSpeciesData!$A$2:$A$4955,$A1140,ObservedSpeciesData!$D$2:$D$4955,$D1140)),AVERAGEIFS(ObservedSpeciesData!M$2:M$4955,ObservedSpeciesData!$A$2:$A$4955,$A1140,ObservedSpeciesData!$D$2:$D$4955,$D1140),"")</f>
        <v>218.46666666666667</v>
      </c>
      <c r="N1140" s="23" t="str">
        <f>IF(ISNUMBER(AVERAGEIFS(ObservedSpeciesData!N$2:N$4955,ObservedSpeciesData!$A$2:$A$4955,$A1140,ObservedSpeciesData!$D$2:$D$4955,$D1140)),AVERAGEIFS(ObservedSpeciesData!N$2:N$4955,ObservedSpeciesData!$A$2:$A$4955,$A1140,ObservedSpeciesData!$D$2:$D$4955,$D1140),"")</f>
        <v/>
      </c>
      <c r="O1140" s="23" t="str">
        <f>IF(ISNUMBER(AVERAGEIFS(ObservedSpeciesData!O$2:O$4955,ObservedSpeciesData!$A$2:$A$4955,$A1140,ObservedSpeciesData!$D$2:$D$4955,$D1140)),AVERAGEIFS(ObservedSpeciesData!O$2:O$4955,ObservedSpeciesData!$A$2:$A$4955,$A1140,ObservedSpeciesData!$D$2:$D$4955,$D1140),"")</f>
        <v/>
      </c>
      <c r="P1140" s="23" t="str">
        <f>IF(ISNUMBER(AVERAGEIFS(ObservedSpeciesData!P$2:P$4955,ObservedSpeciesData!$A$2:$A$4955,$A1140,ObservedSpeciesData!$C$2:$C$4955,$C1140,ObservedSpeciesData!$D$2:$D$4955,$D1140)),AVERAGEIFS(ObservedSpeciesData!P$2:P$4955,ObservedSpeciesData!$A$2:$A$4955,$A1140,ObservedSpeciesData!$C$2:$C$4955,$C1140,ObservedSpeciesData!$D$2:$D$4955,$D1140),"")</f>
        <v/>
      </c>
      <c r="Q1140" s="23"/>
      <c r="R1140" s="25" t="str">
        <f>IF(ISNUMBER(AVERAGEIFS(ObservedSpeciesData!R$2:R$4955,ObservedSpeciesData!$A$2:$A$4955,$A1140,ObservedSpeciesData!$D$2:$D$4955,$D1140)),AVERAGEIFS(ObservedSpeciesData!R$2:R$4955,ObservedSpeciesData!$A$2:$A$4955,$A1140,ObservedSpeciesData!$D$2:$D$4955,$D1140),"")</f>
        <v/>
      </c>
      <c r="S1140" s="25" t="str">
        <f>IF(ISNUMBER(AVERAGEIFS(ObservedSpeciesData!S$2:S$4955,ObservedSpeciesData!$A$2:$A$4955,$A1140,ObservedSpeciesData!$D$2:$D$4955,$D1140)),AVERAGEIFS(ObservedSpeciesData!S$2:S$4955,ObservedSpeciesData!$A$2:$A$4955,$A1140,ObservedSpeciesData!$D$2:$D$4955,$D1140),"")</f>
        <v/>
      </c>
      <c r="T1140" s="23" t="str">
        <f>IF(ISNUMBER(AVERAGEIFS(ObservedSpeciesData!T$2:T$4955,ObservedSpeciesData!$A$2:$A$4955,$A1140,ObservedSpeciesData!$D$2:$D$4955,$D1140)),AVERAGEIFS(ObservedSpeciesData!T$2:T$4955,ObservedSpeciesData!$A$2:$A$4955,$A1140,ObservedSpeciesData!$D$2:$D$4955,$D1140),"")</f>
        <v/>
      </c>
      <c r="U1140" s="24" t="str">
        <f>IF(ISNUMBER(AVERAGEIFS(ObservedSpeciesData!U$2:U$4955,ObservedSpeciesData!$A$2:$A$4955,$A1140,ObservedSpeciesData!$C$2:$C$4955,$C1140,ObservedSpeciesData!$D$2:$D$4955,$D1140)),AVERAGEIFS(ObservedSpeciesData!U$2:U$4955,ObservedSpeciesData!$A$2:$A$4955,$A1140,ObservedSpeciesData!$C$2:$C$4955,$C1140,ObservedSpeciesData!$D$2:$D$4955,$D1140),"")</f>
        <v/>
      </c>
      <c r="V1140" s="23" t="str">
        <f>IF(ISNUMBER(AVERAGEIFS(ObservedSpeciesData!V$2:V$4955,ObservedSpeciesData!$A$2:$A$4955,$A1140,ObservedSpeciesData!$D$2:$D$4955,$D1140)),AVERAGEIFS(ObservedSpeciesData!V$2:V$4955,ObservedSpeciesData!$A$2:$A$4955,$A1140,ObservedSpeciesData!$D$2:$D$4955,$D1140),"")</f>
        <v/>
      </c>
      <c r="W1140" s="23" t="str">
        <f>IF(ISNUMBER(AVERAGEIFS(ObservedSpeciesData!W$2:W$4955,ObservedSpeciesData!$A$2:$A$4955,$A1140,ObservedSpeciesData!$D$2:$D$4955,$D1140)),AVERAGEIFS(ObservedSpeciesData!W$2:W$4955,ObservedSpeciesData!$A$2:$A$4955,$A1140,ObservedSpeciesData!$D$2:$D$4955,$D1140),"")</f>
        <v/>
      </c>
      <c r="X1140" s="23" t="str">
        <f>IF(ISNUMBER(AVERAGEIFS(ObservedSpeciesData!X$2:X$4955,ObservedSpeciesData!$A$2:$A$4955,$A1140,ObservedSpeciesData!$D$2:$D$4955,$D1140)),AVERAGEIFS(ObservedSpeciesData!X$2:X$4955,ObservedSpeciesData!$A$2:$A$4955,$A1140,ObservedSpeciesData!$D$2:$D$4955,$D1140),"")</f>
        <v/>
      </c>
      <c r="Y1140" s="23" t="str">
        <f>IF(ISNUMBER(AVERAGEIFS(ObservedSpeciesData!Y$2:Y$4955,ObservedSpeciesData!$A$2:$A$4955,$A1140,ObservedSpeciesData!$D$2:$D$4955,$D1140)),AVERAGEIFS(ObservedSpeciesData!Y$2:Y$4955,ObservedSpeciesData!$A$2:$A$4955,$A1140,ObservedSpeciesData!$D$2:$D$4955,$D1140),"")</f>
        <v/>
      </c>
      <c r="Z1140" s="23" t="str">
        <f>IF(ISNUMBER(AVERAGEIFS(ObservedSpeciesData!Z$2:Z$4955,ObservedSpeciesData!$A$2:$A$4955,$A1140,ObservedSpeciesData!$D$2:$D$4955,$D1140)),AVERAGEIFS(ObservedSpeciesData!Z$2:Z$4955,ObservedSpeciesData!$A$2:$A$4955,$A1140,ObservedSpeciesData!$D$2:$D$4955,$D1140),"")</f>
        <v/>
      </c>
      <c r="AA1140" s="23" t="str">
        <f>IF(ISNUMBER(AVERAGEIFS(ObservedSpeciesData!AA$2:AA$4955,ObservedSpeciesData!$A$2:$A$4955,$A1140,ObservedSpeciesData!$D$2:$D$4955,$D1140)),AVERAGEIFS(ObservedSpeciesData!AA$2:AA$4955,ObservedSpeciesData!$A$2:$A$4955,$A1140,ObservedSpeciesData!$D$2:$D$4955,$D1140),"")</f>
        <v/>
      </c>
      <c r="AB1140" s="24" t="str">
        <f>IF(ISNUMBER(AVERAGEIFS(ObservedSpeciesData!AB$2:AB$4955,ObservedSpeciesData!$A$2:$A$4955,$A1140,ObservedSpeciesData!$D$2:$D$4955,$D1140)),AVERAGEIFS(ObservedSpeciesData!AB$2:AB$4955,ObservedSpeciesData!$A$2:$A$4955,$A1140,ObservedSpeciesData!$D$2:$D$4955,$D1140),"")</f>
        <v/>
      </c>
      <c r="AC1140" s="24" t="str">
        <f>IF(ISNUMBER(AVERAGEIFS(ObservedSpeciesData!AC$2:AC$4955,ObservedSpeciesData!$A$2:$A$4955,$A1140,ObservedSpeciesData!$D$2:$D$4955,$D1140)),AVERAGEIFS(ObservedSpeciesData!AC$2:AC$4955,ObservedSpeciesData!$A$2:$A$4955,$A1140,ObservedSpeciesData!$D$2:$D$4955,$D1140),"")</f>
        <v/>
      </c>
      <c r="AD1140" s="23" t="str">
        <f>IF(ISNUMBER(AVERAGEIFS(ObservedSpeciesData!AD$2:AD$4955,ObservedSpeciesData!$A$2:$A$4955,$A1140,ObservedSpeciesData!$D$2:$D$4955,$D1140)),AVERAGEIFS(ObservedSpeciesData!AD$2:AD$4955,ObservedSpeciesData!$A$2:$A$4955,$A1140,ObservedSpeciesData!$D$2:$D$4955,$D1140),"")</f>
        <v/>
      </c>
      <c r="AE1140" s="24" t="str">
        <f>IF(ISNUMBER(AVERAGEIFS(ObservedSpeciesData!AE$2:AE$4955,ObservedSpeciesData!$A$2:$A$4955,$A1140,ObservedSpeciesData!$D$2:$D$4955,$D1140)),AVERAGEIFS(ObservedSpeciesData!AE$2:AE$4955,ObservedSpeciesData!$A$2:$A$4955,$A1140,ObservedSpeciesData!$D$2:$D$4955,$D1140),"")</f>
        <v/>
      </c>
      <c r="AF1140" s="23"/>
      <c r="AG1140" s="24"/>
      <c r="AH1140" s="23" t="str">
        <f>IF(ISNUMBER(AVERAGEIFS(ObservedSpeciesData!AH$2:AH$4955,ObservedSpeciesData!$A$2:$A$4955,$A1140,ObservedSpeciesData!$D$2:$D$4955,$D1140)),AVERAGEIFS(ObservedSpeciesData!AH$2:AH$4955,ObservedSpeciesData!$A$2:$A$4955,$A1140,ObservedSpeciesData!$D$2:$D$4955,$D1140),"")</f>
        <v/>
      </c>
      <c r="AI1140" s="23" t="str">
        <f>IF(ISNUMBER(AVERAGEIFS(ObservedSpeciesData!AI$2:AI$4955,ObservedSpeciesData!$A$2:$A$4955,$A1140,ObservedSpeciesData!$C$2:$C$4955,$C1140,ObservedSpeciesData!$D$2:$D$4955,$D1140)),AVERAGEIFS(ObservedSpeciesData!AI$2:AI$4955,ObservedSpeciesData!$A$2:$A$4955,$A1140,ObservedSpeciesData!$C$2:$C$4955,$C1140,ObservedSpeciesData!$D$2:$D$4955,$D1140),"")</f>
        <v/>
      </c>
      <c r="AJ1140" s="2">
        <f>COUNTIFS(ObservedSpeciesData!$A$2:$A$828,$A1140,ObservedSpeciesData!$D$2:$D$828,$D1140)</f>
        <v>0</v>
      </c>
      <c r="AK1140" s="2">
        <f t="shared" si="17"/>
        <v>1</v>
      </c>
    </row>
    <row r="1141" spans="1:37" x14ac:dyDescent="0.25">
      <c r="A1141" s="14" t="s">
        <v>91</v>
      </c>
      <c r="B1141" t="s">
        <v>80</v>
      </c>
      <c r="C1141" t="s">
        <v>90</v>
      </c>
      <c r="D1141" s="13">
        <v>42464</v>
      </c>
      <c r="E1141">
        <v>1</v>
      </c>
      <c r="F1141">
        <v>500</v>
      </c>
      <c r="G1141" s="2" t="s">
        <v>87</v>
      </c>
      <c r="H1141" s="2" t="s">
        <v>13</v>
      </c>
      <c r="I1141">
        <v>13</v>
      </c>
      <c r="J1141" s="2" t="s">
        <v>88</v>
      </c>
      <c r="K1141" s="2">
        <f>IF(ISNUMBER(AVERAGEIFS(ObservedSpeciesData!K$2:K$4955,ObservedSpeciesData!$A$2:$A$4955,$A1141,ObservedSpeciesData!$D$2:$D$4955,$D1141)),AVERAGEIFS(ObservedSpeciesData!K$2:K$4955,ObservedSpeciesData!$A$2:$A$4955,$A1141,ObservedSpeciesData!$D$2:$D$4955,$D1141),"")</f>
        <v>450</v>
      </c>
      <c r="L1141" s="26">
        <f>IF(ISNUMBER(AVERAGEIFS(ObservedSpeciesData!L$2:L$4955,ObservedSpeciesData!$A$2:$A$4955,$A1141,ObservedSpeciesData!$D$2:$D$4955,$D1141)),AVERAGEIFS(ObservedSpeciesData!L$2:L$4955,ObservedSpeciesData!$A$2:$A$4955,$A1141,ObservedSpeciesData!$D$2:$D$4955,$D1141),"")</f>
        <v>2184.6666666666665</v>
      </c>
      <c r="M1141" s="23">
        <f>IF(ISNUMBER(AVERAGEIFS(ObservedSpeciesData!M$2:M$4955,ObservedSpeciesData!$A$2:$A$4955,$A1141,ObservedSpeciesData!$D$2:$D$4955,$D1141)),AVERAGEIFS(ObservedSpeciesData!M$2:M$4955,ObservedSpeciesData!$A$2:$A$4955,$A1141,ObservedSpeciesData!$D$2:$D$4955,$D1141),"")</f>
        <v>218.46666666666667</v>
      </c>
      <c r="N1141" s="23" t="str">
        <f>IF(ISNUMBER(AVERAGEIFS(ObservedSpeciesData!N$2:N$4955,ObservedSpeciesData!$A$2:$A$4955,$A1141,ObservedSpeciesData!$D$2:$D$4955,$D1141)),AVERAGEIFS(ObservedSpeciesData!N$2:N$4955,ObservedSpeciesData!$A$2:$A$4955,$A1141,ObservedSpeciesData!$D$2:$D$4955,$D1141),"")</f>
        <v/>
      </c>
      <c r="O1141" s="23" t="str">
        <f>IF(ISNUMBER(AVERAGEIFS(ObservedSpeciesData!O$2:O$4955,ObservedSpeciesData!$A$2:$A$4955,$A1141,ObservedSpeciesData!$D$2:$D$4955,$D1141)),AVERAGEIFS(ObservedSpeciesData!O$2:O$4955,ObservedSpeciesData!$A$2:$A$4955,$A1141,ObservedSpeciesData!$D$2:$D$4955,$D1141),"")</f>
        <v/>
      </c>
      <c r="P1141" s="23" t="str">
        <f>IF(ISNUMBER(AVERAGEIFS(ObservedSpeciesData!P$2:P$4955,ObservedSpeciesData!$A$2:$A$4955,$A1141,ObservedSpeciesData!$C$2:$C$4955,$C1141,ObservedSpeciesData!$D$2:$D$4955,$D1141)),AVERAGEIFS(ObservedSpeciesData!P$2:P$4955,ObservedSpeciesData!$A$2:$A$4955,$A1141,ObservedSpeciesData!$C$2:$C$4955,$C1141,ObservedSpeciesData!$D$2:$D$4955,$D1141),"")</f>
        <v/>
      </c>
      <c r="Q1141" s="23"/>
      <c r="R1141" s="25" t="str">
        <f>IF(ISNUMBER(AVERAGEIFS(ObservedSpeciesData!R$2:R$4955,ObservedSpeciesData!$A$2:$A$4955,$A1141,ObservedSpeciesData!$D$2:$D$4955,$D1141)),AVERAGEIFS(ObservedSpeciesData!R$2:R$4955,ObservedSpeciesData!$A$2:$A$4955,$A1141,ObservedSpeciesData!$D$2:$D$4955,$D1141),"")</f>
        <v/>
      </c>
      <c r="S1141" s="25" t="str">
        <f>IF(ISNUMBER(AVERAGEIFS(ObservedSpeciesData!S$2:S$4955,ObservedSpeciesData!$A$2:$A$4955,$A1141,ObservedSpeciesData!$D$2:$D$4955,$D1141)),AVERAGEIFS(ObservedSpeciesData!S$2:S$4955,ObservedSpeciesData!$A$2:$A$4955,$A1141,ObservedSpeciesData!$D$2:$D$4955,$D1141),"")</f>
        <v/>
      </c>
      <c r="T1141" s="23" t="str">
        <f>IF(ISNUMBER(AVERAGEIFS(ObservedSpeciesData!T$2:T$4955,ObservedSpeciesData!$A$2:$A$4955,$A1141,ObservedSpeciesData!$D$2:$D$4955,$D1141)),AVERAGEIFS(ObservedSpeciesData!T$2:T$4955,ObservedSpeciesData!$A$2:$A$4955,$A1141,ObservedSpeciesData!$D$2:$D$4955,$D1141),"")</f>
        <v/>
      </c>
      <c r="U1141" s="24" t="str">
        <f>IF(ISNUMBER(AVERAGEIFS(ObservedSpeciesData!U$2:U$4955,ObservedSpeciesData!$A$2:$A$4955,$A1141,ObservedSpeciesData!$C$2:$C$4955,$C1141,ObservedSpeciesData!$D$2:$D$4955,$D1141)),AVERAGEIFS(ObservedSpeciesData!U$2:U$4955,ObservedSpeciesData!$A$2:$A$4955,$A1141,ObservedSpeciesData!$C$2:$C$4955,$C1141,ObservedSpeciesData!$D$2:$D$4955,$D1141),"")</f>
        <v/>
      </c>
      <c r="V1141" s="23" t="str">
        <f>IF(ISNUMBER(AVERAGEIFS(ObservedSpeciesData!V$2:V$4955,ObservedSpeciesData!$A$2:$A$4955,$A1141,ObservedSpeciesData!$D$2:$D$4955,$D1141)),AVERAGEIFS(ObservedSpeciesData!V$2:V$4955,ObservedSpeciesData!$A$2:$A$4955,$A1141,ObservedSpeciesData!$D$2:$D$4955,$D1141),"")</f>
        <v/>
      </c>
      <c r="W1141" s="23" t="str">
        <f>IF(ISNUMBER(AVERAGEIFS(ObservedSpeciesData!W$2:W$4955,ObservedSpeciesData!$A$2:$A$4955,$A1141,ObservedSpeciesData!$D$2:$D$4955,$D1141)),AVERAGEIFS(ObservedSpeciesData!W$2:W$4955,ObservedSpeciesData!$A$2:$A$4955,$A1141,ObservedSpeciesData!$D$2:$D$4955,$D1141),"")</f>
        <v/>
      </c>
      <c r="X1141" s="23" t="str">
        <f>IF(ISNUMBER(AVERAGEIFS(ObservedSpeciesData!X$2:X$4955,ObservedSpeciesData!$A$2:$A$4955,$A1141,ObservedSpeciesData!$D$2:$D$4955,$D1141)),AVERAGEIFS(ObservedSpeciesData!X$2:X$4955,ObservedSpeciesData!$A$2:$A$4955,$A1141,ObservedSpeciesData!$D$2:$D$4955,$D1141),"")</f>
        <v/>
      </c>
      <c r="Y1141" s="23" t="str">
        <f>IF(ISNUMBER(AVERAGEIFS(ObservedSpeciesData!Y$2:Y$4955,ObservedSpeciesData!$A$2:$A$4955,$A1141,ObservedSpeciesData!$D$2:$D$4955,$D1141)),AVERAGEIFS(ObservedSpeciesData!Y$2:Y$4955,ObservedSpeciesData!$A$2:$A$4955,$A1141,ObservedSpeciesData!$D$2:$D$4955,$D1141),"")</f>
        <v/>
      </c>
      <c r="Z1141" s="23" t="str">
        <f>IF(ISNUMBER(AVERAGEIFS(ObservedSpeciesData!Z$2:Z$4955,ObservedSpeciesData!$A$2:$A$4955,$A1141,ObservedSpeciesData!$D$2:$D$4955,$D1141)),AVERAGEIFS(ObservedSpeciesData!Z$2:Z$4955,ObservedSpeciesData!$A$2:$A$4955,$A1141,ObservedSpeciesData!$D$2:$D$4955,$D1141),"")</f>
        <v/>
      </c>
      <c r="AA1141" s="23" t="str">
        <f>IF(ISNUMBER(AVERAGEIFS(ObservedSpeciesData!AA$2:AA$4955,ObservedSpeciesData!$A$2:$A$4955,$A1141,ObservedSpeciesData!$D$2:$D$4955,$D1141)),AVERAGEIFS(ObservedSpeciesData!AA$2:AA$4955,ObservedSpeciesData!$A$2:$A$4955,$A1141,ObservedSpeciesData!$D$2:$D$4955,$D1141),"")</f>
        <v/>
      </c>
      <c r="AB1141" s="24" t="str">
        <f>IF(ISNUMBER(AVERAGEIFS(ObservedSpeciesData!AB$2:AB$4955,ObservedSpeciesData!$A$2:$A$4955,$A1141,ObservedSpeciesData!$D$2:$D$4955,$D1141)),AVERAGEIFS(ObservedSpeciesData!AB$2:AB$4955,ObservedSpeciesData!$A$2:$A$4955,$A1141,ObservedSpeciesData!$D$2:$D$4955,$D1141),"")</f>
        <v/>
      </c>
      <c r="AC1141" s="24" t="str">
        <f>IF(ISNUMBER(AVERAGEIFS(ObservedSpeciesData!AC$2:AC$4955,ObservedSpeciesData!$A$2:$A$4955,$A1141,ObservedSpeciesData!$D$2:$D$4955,$D1141)),AVERAGEIFS(ObservedSpeciesData!AC$2:AC$4955,ObservedSpeciesData!$A$2:$A$4955,$A1141,ObservedSpeciesData!$D$2:$D$4955,$D1141),"")</f>
        <v/>
      </c>
      <c r="AD1141" s="23" t="str">
        <f>IF(ISNUMBER(AVERAGEIFS(ObservedSpeciesData!AD$2:AD$4955,ObservedSpeciesData!$A$2:$A$4955,$A1141,ObservedSpeciesData!$D$2:$D$4955,$D1141)),AVERAGEIFS(ObservedSpeciesData!AD$2:AD$4955,ObservedSpeciesData!$A$2:$A$4955,$A1141,ObservedSpeciesData!$D$2:$D$4955,$D1141),"")</f>
        <v/>
      </c>
      <c r="AE1141" s="24" t="str">
        <f>IF(ISNUMBER(AVERAGEIFS(ObservedSpeciesData!AE$2:AE$4955,ObservedSpeciesData!$A$2:$A$4955,$A1141,ObservedSpeciesData!$D$2:$D$4955,$D1141)),AVERAGEIFS(ObservedSpeciesData!AE$2:AE$4955,ObservedSpeciesData!$A$2:$A$4955,$A1141,ObservedSpeciesData!$D$2:$D$4955,$D1141),"")</f>
        <v/>
      </c>
      <c r="AF1141" s="23"/>
      <c r="AG1141" s="24"/>
      <c r="AH1141" s="23" t="str">
        <f>IF(ISNUMBER(AVERAGEIFS(ObservedSpeciesData!AH$2:AH$4955,ObservedSpeciesData!$A$2:$A$4955,$A1141,ObservedSpeciesData!$D$2:$D$4955,$D1141)),AVERAGEIFS(ObservedSpeciesData!AH$2:AH$4955,ObservedSpeciesData!$A$2:$A$4955,$A1141,ObservedSpeciesData!$D$2:$D$4955,$D1141),"")</f>
        <v/>
      </c>
      <c r="AI1141" s="23" t="str">
        <f>IF(ISNUMBER(AVERAGEIFS(ObservedSpeciesData!AI$2:AI$4955,ObservedSpeciesData!$A$2:$A$4955,$A1141,ObservedSpeciesData!$C$2:$C$4955,$C1141,ObservedSpeciesData!$D$2:$D$4955,$D1141)),AVERAGEIFS(ObservedSpeciesData!AI$2:AI$4955,ObservedSpeciesData!$A$2:$A$4955,$A1141,ObservedSpeciesData!$C$2:$C$4955,$C1141,ObservedSpeciesData!$D$2:$D$4955,$D1141),"")</f>
        <v/>
      </c>
      <c r="AJ1141" s="2">
        <f>COUNTIFS(ObservedSpeciesData!$A$2:$A$828,$A1141,ObservedSpeciesData!$D$2:$D$828,$D1141)</f>
        <v>0</v>
      </c>
      <c r="AK1141" s="2">
        <f t="shared" si="17"/>
        <v>1</v>
      </c>
    </row>
    <row r="1142" spans="1:37" x14ac:dyDescent="0.25">
      <c r="A1142" s="14" t="s">
        <v>96</v>
      </c>
      <c r="B1142" t="s">
        <v>80</v>
      </c>
      <c r="C1142" t="s">
        <v>90</v>
      </c>
      <c r="D1142" s="13">
        <v>42478</v>
      </c>
      <c r="E1142">
        <v>1</v>
      </c>
      <c r="F1142">
        <v>0</v>
      </c>
      <c r="G1142" s="2" t="s">
        <v>87</v>
      </c>
      <c r="H1142" s="2" t="s">
        <v>13</v>
      </c>
      <c r="I1142">
        <v>13</v>
      </c>
      <c r="J1142" s="2" t="s">
        <v>88</v>
      </c>
      <c r="K1142" s="2">
        <f>IF(ISNUMBER(AVERAGEIFS(ObservedSpeciesData!K$2:K$4955,ObservedSpeciesData!$A$2:$A$4955,$A1142,ObservedSpeciesData!$D$2:$D$4955,$D1142)),AVERAGEIFS(ObservedSpeciesData!K$2:K$4955,ObservedSpeciesData!$A$2:$A$4955,$A1142,ObservedSpeciesData!$D$2:$D$4955,$D1142),"")</f>
        <v>0</v>
      </c>
      <c r="L1142" s="26">
        <f>IF(ISNUMBER(AVERAGEIFS(ObservedSpeciesData!L$2:L$4955,ObservedSpeciesData!$A$2:$A$4955,$A1142,ObservedSpeciesData!$D$2:$D$4955,$D1142)),AVERAGEIFS(ObservedSpeciesData!L$2:L$4955,ObservedSpeciesData!$A$2:$A$4955,$A1142,ObservedSpeciesData!$D$2:$D$4955,$D1142),"")</f>
        <v>2195</v>
      </c>
      <c r="M1142" s="23">
        <f>IF(ISNUMBER(AVERAGEIFS(ObservedSpeciesData!M$2:M$4955,ObservedSpeciesData!$A$2:$A$4955,$A1142,ObservedSpeciesData!$D$2:$D$4955,$D1142)),AVERAGEIFS(ObservedSpeciesData!M$2:M$4955,ObservedSpeciesData!$A$2:$A$4955,$A1142,ObservedSpeciesData!$D$2:$D$4955,$D1142),"")</f>
        <v>219.5</v>
      </c>
      <c r="N1142" s="23" t="str">
        <f>IF(ISNUMBER(AVERAGEIFS(ObservedSpeciesData!N$2:N$4955,ObservedSpeciesData!$A$2:$A$4955,$A1142,ObservedSpeciesData!$D$2:$D$4955,$D1142)),AVERAGEIFS(ObservedSpeciesData!N$2:N$4955,ObservedSpeciesData!$A$2:$A$4955,$A1142,ObservedSpeciesData!$D$2:$D$4955,$D1142),"")</f>
        <v/>
      </c>
      <c r="O1142" s="23" t="str">
        <f>IF(ISNUMBER(AVERAGEIFS(ObservedSpeciesData!O$2:O$4955,ObservedSpeciesData!$A$2:$A$4955,$A1142,ObservedSpeciesData!$D$2:$D$4955,$D1142)),AVERAGEIFS(ObservedSpeciesData!O$2:O$4955,ObservedSpeciesData!$A$2:$A$4955,$A1142,ObservedSpeciesData!$D$2:$D$4955,$D1142),"")</f>
        <v/>
      </c>
      <c r="P1142" s="23" t="str">
        <f>IF(ISNUMBER(AVERAGEIFS(ObservedSpeciesData!P$2:P$4955,ObservedSpeciesData!$A$2:$A$4955,$A1142,ObservedSpeciesData!$C$2:$C$4955,$C1142,ObservedSpeciesData!$D$2:$D$4955,$D1142)),AVERAGEIFS(ObservedSpeciesData!P$2:P$4955,ObservedSpeciesData!$A$2:$A$4955,$A1142,ObservedSpeciesData!$C$2:$C$4955,$C1142,ObservedSpeciesData!$D$2:$D$4955,$D1142),"")</f>
        <v/>
      </c>
      <c r="Q1142" s="23"/>
      <c r="R1142" s="25" t="str">
        <f>IF(ISNUMBER(AVERAGEIFS(ObservedSpeciesData!R$2:R$4955,ObservedSpeciesData!$A$2:$A$4955,$A1142,ObservedSpeciesData!$D$2:$D$4955,$D1142)),AVERAGEIFS(ObservedSpeciesData!R$2:R$4955,ObservedSpeciesData!$A$2:$A$4955,$A1142,ObservedSpeciesData!$D$2:$D$4955,$D1142),"")</f>
        <v/>
      </c>
      <c r="S1142" s="25" t="str">
        <f>IF(ISNUMBER(AVERAGEIFS(ObservedSpeciesData!S$2:S$4955,ObservedSpeciesData!$A$2:$A$4955,$A1142,ObservedSpeciesData!$D$2:$D$4955,$D1142)),AVERAGEIFS(ObservedSpeciesData!S$2:S$4955,ObservedSpeciesData!$A$2:$A$4955,$A1142,ObservedSpeciesData!$D$2:$D$4955,$D1142),"")</f>
        <v/>
      </c>
      <c r="T1142" s="23" t="str">
        <f>IF(ISNUMBER(AVERAGEIFS(ObservedSpeciesData!T$2:T$4955,ObservedSpeciesData!$A$2:$A$4955,$A1142,ObservedSpeciesData!$D$2:$D$4955,$D1142)),AVERAGEIFS(ObservedSpeciesData!T$2:T$4955,ObservedSpeciesData!$A$2:$A$4955,$A1142,ObservedSpeciesData!$D$2:$D$4955,$D1142),"")</f>
        <v/>
      </c>
      <c r="U1142" s="24" t="str">
        <f>IF(ISNUMBER(AVERAGEIFS(ObservedSpeciesData!U$2:U$4955,ObservedSpeciesData!$A$2:$A$4955,$A1142,ObservedSpeciesData!$C$2:$C$4955,$C1142,ObservedSpeciesData!$D$2:$D$4955,$D1142)),AVERAGEIFS(ObservedSpeciesData!U$2:U$4955,ObservedSpeciesData!$A$2:$A$4955,$A1142,ObservedSpeciesData!$C$2:$C$4955,$C1142,ObservedSpeciesData!$D$2:$D$4955,$D1142),"")</f>
        <v/>
      </c>
      <c r="V1142" s="23" t="str">
        <f>IF(ISNUMBER(AVERAGEIFS(ObservedSpeciesData!V$2:V$4955,ObservedSpeciesData!$A$2:$A$4955,$A1142,ObservedSpeciesData!$D$2:$D$4955,$D1142)),AVERAGEIFS(ObservedSpeciesData!V$2:V$4955,ObservedSpeciesData!$A$2:$A$4955,$A1142,ObservedSpeciesData!$D$2:$D$4955,$D1142),"")</f>
        <v/>
      </c>
      <c r="W1142" s="23" t="str">
        <f>IF(ISNUMBER(AVERAGEIFS(ObservedSpeciesData!W$2:W$4955,ObservedSpeciesData!$A$2:$A$4955,$A1142,ObservedSpeciesData!$D$2:$D$4955,$D1142)),AVERAGEIFS(ObservedSpeciesData!W$2:W$4955,ObservedSpeciesData!$A$2:$A$4955,$A1142,ObservedSpeciesData!$D$2:$D$4955,$D1142),"")</f>
        <v/>
      </c>
      <c r="X1142" s="23" t="str">
        <f>IF(ISNUMBER(AVERAGEIFS(ObservedSpeciesData!X$2:X$4955,ObservedSpeciesData!$A$2:$A$4955,$A1142,ObservedSpeciesData!$D$2:$D$4955,$D1142)),AVERAGEIFS(ObservedSpeciesData!X$2:X$4955,ObservedSpeciesData!$A$2:$A$4955,$A1142,ObservedSpeciesData!$D$2:$D$4955,$D1142),"")</f>
        <v/>
      </c>
      <c r="Y1142" s="23" t="str">
        <f>IF(ISNUMBER(AVERAGEIFS(ObservedSpeciesData!Y$2:Y$4955,ObservedSpeciesData!$A$2:$A$4955,$A1142,ObservedSpeciesData!$D$2:$D$4955,$D1142)),AVERAGEIFS(ObservedSpeciesData!Y$2:Y$4955,ObservedSpeciesData!$A$2:$A$4955,$A1142,ObservedSpeciesData!$D$2:$D$4955,$D1142),"")</f>
        <v/>
      </c>
      <c r="Z1142" s="23" t="str">
        <f>IF(ISNUMBER(AVERAGEIFS(ObservedSpeciesData!Z$2:Z$4955,ObservedSpeciesData!$A$2:$A$4955,$A1142,ObservedSpeciesData!$D$2:$D$4955,$D1142)),AVERAGEIFS(ObservedSpeciesData!Z$2:Z$4955,ObservedSpeciesData!$A$2:$A$4955,$A1142,ObservedSpeciesData!$D$2:$D$4955,$D1142),"")</f>
        <v/>
      </c>
      <c r="AA1142" s="23" t="str">
        <f>IF(ISNUMBER(AVERAGEIFS(ObservedSpeciesData!AA$2:AA$4955,ObservedSpeciesData!$A$2:$A$4955,$A1142,ObservedSpeciesData!$D$2:$D$4955,$D1142)),AVERAGEIFS(ObservedSpeciesData!AA$2:AA$4955,ObservedSpeciesData!$A$2:$A$4955,$A1142,ObservedSpeciesData!$D$2:$D$4955,$D1142),"")</f>
        <v/>
      </c>
      <c r="AB1142" s="24" t="str">
        <f>IF(ISNUMBER(AVERAGEIFS(ObservedSpeciesData!AB$2:AB$4955,ObservedSpeciesData!$A$2:$A$4955,$A1142,ObservedSpeciesData!$D$2:$D$4955,$D1142)),AVERAGEIFS(ObservedSpeciesData!AB$2:AB$4955,ObservedSpeciesData!$A$2:$A$4955,$A1142,ObservedSpeciesData!$D$2:$D$4955,$D1142),"")</f>
        <v/>
      </c>
      <c r="AC1142" s="24" t="str">
        <f>IF(ISNUMBER(AVERAGEIFS(ObservedSpeciesData!AC$2:AC$4955,ObservedSpeciesData!$A$2:$A$4955,$A1142,ObservedSpeciesData!$D$2:$D$4955,$D1142)),AVERAGEIFS(ObservedSpeciesData!AC$2:AC$4955,ObservedSpeciesData!$A$2:$A$4955,$A1142,ObservedSpeciesData!$D$2:$D$4955,$D1142),"")</f>
        <v/>
      </c>
      <c r="AD1142" s="23" t="str">
        <f>IF(ISNUMBER(AVERAGEIFS(ObservedSpeciesData!AD$2:AD$4955,ObservedSpeciesData!$A$2:$A$4955,$A1142,ObservedSpeciesData!$D$2:$D$4955,$D1142)),AVERAGEIFS(ObservedSpeciesData!AD$2:AD$4955,ObservedSpeciesData!$A$2:$A$4955,$A1142,ObservedSpeciesData!$D$2:$D$4955,$D1142),"")</f>
        <v/>
      </c>
      <c r="AE1142" s="24" t="str">
        <f>IF(ISNUMBER(AVERAGEIFS(ObservedSpeciesData!AE$2:AE$4955,ObservedSpeciesData!$A$2:$A$4955,$A1142,ObservedSpeciesData!$D$2:$D$4955,$D1142)),AVERAGEIFS(ObservedSpeciesData!AE$2:AE$4955,ObservedSpeciesData!$A$2:$A$4955,$A1142,ObservedSpeciesData!$D$2:$D$4955,$D1142),"")</f>
        <v/>
      </c>
      <c r="AF1142" s="23"/>
      <c r="AG1142" s="24"/>
      <c r="AH1142" s="23" t="str">
        <f>IF(ISNUMBER(AVERAGEIFS(ObservedSpeciesData!AH$2:AH$4955,ObservedSpeciesData!$A$2:$A$4955,$A1142,ObservedSpeciesData!$D$2:$D$4955,$D1142)),AVERAGEIFS(ObservedSpeciesData!AH$2:AH$4955,ObservedSpeciesData!$A$2:$A$4955,$A1142,ObservedSpeciesData!$D$2:$D$4955,$D1142),"")</f>
        <v/>
      </c>
      <c r="AI1142" s="23" t="str">
        <f>IF(ISNUMBER(AVERAGEIFS(ObservedSpeciesData!AI$2:AI$4955,ObservedSpeciesData!$A$2:$A$4955,$A1142,ObservedSpeciesData!$C$2:$C$4955,$C1142,ObservedSpeciesData!$D$2:$D$4955,$D1142)),AVERAGEIFS(ObservedSpeciesData!AI$2:AI$4955,ObservedSpeciesData!$A$2:$A$4955,$A1142,ObservedSpeciesData!$C$2:$C$4955,$C1142,ObservedSpeciesData!$D$2:$D$4955,$D1142),"")</f>
        <v/>
      </c>
      <c r="AJ1142" s="2">
        <f>COUNTIFS(ObservedSpeciesData!$A$2:$A$828,$A1142,ObservedSpeciesData!$D$2:$D$828,$D1142)</f>
        <v>0</v>
      </c>
      <c r="AK1142" s="2">
        <f t="shared" si="17"/>
        <v>1</v>
      </c>
    </row>
    <row r="1143" spans="1:37" x14ac:dyDescent="0.25">
      <c r="A1143" s="14" t="s">
        <v>95</v>
      </c>
      <c r="B1143" t="s">
        <v>80</v>
      </c>
      <c r="C1143" t="s">
        <v>90</v>
      </c>
      <c r="D1143" s="13">
        <v>42478</v>
      </c>
      <c r="E1143">
        <v>1</v>
      </c>
      <c r="F1143">
        <v>50</v>
      </c>
      <c r="G1143" s="2" t="s">
        <v>87</v>
      </c>
      <c r="H1143" s="2" t="s">
        <v>13</v>
      </c>
      <c r="I1143">
        <v>13</v>
      </c>
      <c r="J1143" s="2" t="s">
        <v>88</v>
      </c>
      <c r="K1143" s="2">
        <f>IF(ISNUMBER(AVERAGEIFS(ObservedSpeciesData!K$2:K$4955,ObservedSpeciesData!$A$2:$A$4955,$A1143,ObservedSpeciesData!$D$2:$D$4955,$D1143)),AVERAGEIFS(ObservedSpeciesData!K$2:K$4955,ObservedSpeciesData!$A$2:$A$4955,$A1143,ObservedSpeciesData!$D$2:$D$4955,$D1143),"")</f>
        <v>45</v>
      </c>
      <c r="L1143" s="26">
        <f>IF(ISNUMBER(AVERAGEIFS(ObservedSpeciesData!L$2:L$4955,ObservedSpeciesData!$A$2:$A$4955,$A1143,ObservedSpeciesData!$D$2:$D$4955,$D1143)),AVERAGEIFS(ObservedSpeciesData!L$2:L$4955,ObservedSpeciesData!$A$2:$A$4955,$A1143,ObservedSpeciesData!$D$2:$D$4955,$D1143),"")</f>
        <v>2122.6666666666665</v>
      </c>
      <c r="M1143" s="23">
        <f>IF(ISNUMBER(AVERAGEIFS(ObservedSpeciesData!M$2:M$4955,ObservedSpeciesData!$A$2:$A$4955,$A1143,ObservedSpeciesData!$D$2:$D$4955,$D1143)),AVERAGEIFS(ObservedSpeciesData!M$2:M$4955,ObservedSpeciesData!$A$2:$A$4955,$A1143,ObservedSpeciesData!$D$2:$D$4955,$D1143),"")</f>
        <v>212.26666666666665</v>
      </c>
      <c r="N1143" s="23" t="str">
        <f>IF(ISNUMBER(AVERAGEIFS(ObservedSpeciesData!N$2:N$4955,ObservedSpeciesData!$A$2:$A$4955,$A1143,ObservedSpeciesData!$D$2:$D$4955,$D1143)),AVERAGEIFS(ObservedSpeciesData!N$2:N$4955,ObservedSpeciesData!$A$2:$A$4955,$A1143,ObservedSpeciesData!$D$2:$D$4955,$D1143),"")</f>
        <v/>
      </c>
      <c r="O1143" s="23" t="str">
        <f>IF(ISNUMBER(AVERAGEIFS(ObservedSpeciesData!O$2:O$4955,ObservedSpeciesData!$A$2:$A$4955,$A1143,ObservedSpeciesData!$D$2:$D$4955,$D1143)),AVERAGEIFS(ObservedSpeciesData!O$2:O$4955,ObservedSpeciesData!$A$2:$A$4955,$A1143,ObservedSpeciesData!$D$2:$D$4955,$D1143),"")</f>
        <v/>
      </c>
      <c r="P1143" s="23" t="str">
        <f>IF(ISNUMBER(AVERAGEIFS(ObservedSpeciesData!P$2:P$4955,ObservedSpeciesData!$A$2:$A$4955,$A1143,ObservedSpeciesData!$C$2:$C$4955,$C1143,ObservedSpeciesData!$D$2:$D$4955,$D1143)),AVERAGEIFS(ObservedSpeciesData!P$2:P$4955,ObservedSpeciesData!$A$2:$A$4955,$A1143,ObservedSpeciesData!$C$2:$C$4955,$C1143,ObservedSpeciesData!$D$2:$D$4955,$D1143),"")</f>
        <v/>
      </c>
      <c r="Q1143" s="23"/>
      <c r="R1143" s="25" t="str">
        <f>IF(ISNUMBER(AVERAGEIFS(ObservedSpeciesData!R$2:R$4955,ObservedSpeciesData!$A$2:$A$4955,$A1143,ObservedSpeciesData!$D$2:$D$4955,$D1143)),AVERAGEIFS(ObservedSpeciesData!R$2:R$4955,ObservedSpeciesData!$A$2:$A$4955,$A1143,ObservedSpeciesData!$D$2:$D$4955,$D1143),"")</f>
        <v/>
      </c>
      <c r="S1143" s="25" t="str">
        <f>IF(ISNUMBER(AVERAGEIFS(ObservedSpeciesData!S$2:S$4955,ObservedSpeciesData!$A$2:$A$4955,$A1143,ObservedSpeciesData!$D$2:$D$4955,$D1143)),AVERAGEIFS(ObservedSpeciesData!S$2:S$4955,ObservedSpeciesData!$A$2:$A$4955,$A1143,ObservedSpeciesData!$D$2:$D$4955,$D1143),"")</f>
        <v/>
      </c>
      <c r="T1143" s="23" t="str">
        <f>IF(ISNUMBER(AVERAGEIFS(ObservedSpeciesData!T$2:T$4955,ObservedSpeciesData!$A$2:$A$4955,$A1143,ObservedSpeciesData!$D$2:$D$4955,$D1143)),AVERAGEIFS(ObservedSpeciesData!T$2:T$4955,ObservedSpeciesData!$A$2:$A$4955,$A1143,ObservedSpeciesData!$D$2:$D$4955,$D1143),"")</f>
        <v/>
      </c>
      <c r="U1143" s="24" t="str">
        <f>IF(ISNUMBER(AVERAGEIFS(ObservedSpeciesData!U$2:U$4955,ObservedSpeciesData!$A$2:$A$4955,$A1143,ObservedSpeciesData!$C$2:$C$4955,$C1143,ObservedSpeciesData!$D$2:$D$4955,$D1143)),AVERAGEIFS(ObservedSpeciesData!U$2:U$4955,ObservedSpeciesData!$A$2:$A$4955,$A1143,ObservedSpeciesData!$C$2:$C$4955,$C1143,ObservedSpeciesData!$D$2:$D$4955,$D1143),"")</f>
        <v/>
      </c>
      <c r="V1143" s="23" t="str">
        <f>IF(ISNUMBER(AVERAGEIFS(ObservedSpeciesData!V$2:V$4955,ObservedSpeciesData!$A$2:$A$4955,$A1143,ObservedSpeciesData!$D$2:$D$4955,$D1143)),AVERAGEIFS(ObservedSpeciesData!V$2:V$4955,ObservedSpeciesData!$A$2:$A$4955,$A1143,ObservedSpeciesData!$D$2:$D$4955,$D1143),"")</f>
        <v/>
      </c>
      <c r="W1143" s="23" t="str">
        <f>IF(ISNUMBER(AVERAGEIFS(ObservedSpeciesData!W$2:W$4955,ObservedSpeciesData!$A$2:$A$4955,$A1143,ObservedSpeciesData!$D$2:$D$4955,$D1143)),AVERAGEIFS(ObservedSpeciesData!W$2:W$4955,ObservedSpeciesData!$A$2:$A$4955,$A1143,ObservedSpeciesData!$D$2:$D$4955,$D1143),"")</f>
        <v/>
      </c>
      <c r="X1143" s="23" t="str">
        <f>IF(ISNUMBER(AVERAGEIFS(ObservedSpeciesData!X$2:X$4955,ObservedSpeciesData!$A$2:$A$4955,$A1143,ObservedSpeciesData!$D$2:$D$4955,$D1143)),AVERAGEIFS(ObservedSpeciesData!X$2:X$4955,ObservedSpeciesData!$A$2:$A$4955,$A1143,ObservedSpeciesData!$D$2:$D$4955,$D1143),"")</f>
        <v/>
      </c>
      <c r="Y1143" s="23" t="str">
        <f>IF(ISNUMBER(AVERAGEIFS(ObservedSpeciesData!Y$2:Y$4955,ObservedSpeciesData!$A$2:$A$4955,$A1143,ObservedSpeciesData!$D$2:$D$4955,$D1143)),AVERAGEIFS(ObservedSpeciesData!Y$2:Y$4955,ObservedSpeciesData!$A$2:$A$4955,$A1143,ObservedSpeciesData!$D$2:$D$4955,$D1143),"")</f>
        <v/>
      </c>
      <c r="Z1143" s="23" t="str">
        <f>IF(ISNUMBER(AVERAGEIFS(ObservedSpeciesData!Z$2:Z$4955,ObservedSpeciesData!$A$2:$A$4955,$A1143,ObservedSpeciesData!$D$2:$D$4955,$D1143)),AVERAGEIFS(ObservedSpeciesData!Z$2:Z$4955,ObservedSpeciesData!$A$2:$A$4955,$A1143,ObservedSpeciesData!$D$2:$D$4955,$D1143),"")</f>
        <v/>
      </c>
      <c r="AA1143" s="23" t="str">
        <f>IF(ISNUMBER(AVERAGEIFS(ObservedSpeciesData!AA$2:AA$4955,ObservedSpeciesData!$A$2:$A$4955,$A1143,ObservedSpeciesData!$D$2:$D$4955,$D1143)),AVERAGEIFS(ObservedSpeciesData!AA$2:AA$4955,ObservedSpeciesData!$A$2:$A$4955,$A1143,ObservedSpeciesData!$D$2:$D$4955,$D1143),"")</f>
        <v/>
      </c>
      <c r="AB1143" s="24" t="str">
        <f>IF(ISNUMBER(AVERAGEIFS(ObservedSpeciesData!AB$2:AB$4955,ObservedSpeciesData!$A$2:$A$4955,$A1143,ObservedSpeciesData!$D$2:$D$4955,$D1143)),AVERAGEIFS(ObservedSpeciesData!AB$2:AB$4955,ObservedSpeciesData!$A$2:$A$4955,$A1143,ObservedSpeciesData!$D$2:$D$4955,$D1143),"")</f>
        <v/>
      </c>
      <c r="AC1143" s="24" t="str">
        <f>IF(ISNUMBER(AVERAGEIFS(ObservedSpeciesData!AC$2:AC$4955,ObservedSpeciesData!$A$2:$A$4955,$A1143,ObservedSpeciesData!$D$2:$D$4955,$D1143)),AVERAGEIFS(ObservedSpeciesData!AC$2:AC$4955,ObservedSpeciesData!$A$2:$A$4955,$A1143,ObservedSpeciesData!$D$2:$D$4955,$D1143),"")</f>
        <v/>
      </c>
      <c r="AD1143" s="23" t="str">
        <f>IF(ISNUMBER(AVERAGEIFS(ObservedSpeciesData!AD$2:AD$4955,ObservedSpeciesData!$A$2:$A$4955,$A1143,ObservedSpeciesData!$D$2:$D$4955,$D1143)),AVERAGEIFS(ObservedSpeciesData!AD$2:AD$4955,ObservedSpeciesData!$A$2:$A$4955,$A1143,ObservedSpeciesData!$D$2:$D$4955,$D1143),"")</f>
        <v/>
      </c>
      <c r="AE1143" s="24" t="str">
        <f>IF(ISNUMBER(AVERAGEIFS(ObservedSpeciesData!AE$2:AE$4955,ObservedSpeciesData!$A$2:$A$4955,$A1143,ObservedSpeciesData!$D$2:$D$4955,$D1143)),AVERAGEIFS(ObservedSpeciesData!AE$2:AE$4955,ObservedSpeciesData!$A$2:$A$4955,$A1143,ObservedSpeciesData!$D$2:$D$4955,$D1143),"")</f>
        <v/>
      </c>
      <c r="AF1143" s="23"/>
      <c r="AG1143" s="24"/>
      <c r="AH1143" s="23" t="str">
        <f>IF(ISNUMBER(AVERAGEIFS(ObservedSpeciesData!AH$2:AH$4955,ObservedSpeciesData!$A$2:$A$4955,$A1143,ObservedSpeciesData!$D$2:$D$4955,$D1143)),AVERAGEIFS(ObservedSpeciesData!AH$2:AH$4955,ObservedSpeciesData!$A$2:$A$4955,$A1143,ObservedSpeciesData!$D$2:$D$4955,$D1143),"")</f>
        <v/>
      </c>
      <c r="AI1143" s="23" t="str">
        <f>IF(ISNUMBER(AVERAGEIFS(ObservedSpeciesData!AI$2:AI$4955,ObservedSpeciesData!$A$2:$A$4955,$A1143,ObservedSpeciesData!$C$2:$C$4955,$C1143,ObservedSpeciesData!$D$2:$D$4955,$D1143)),AVERAGEIFS(ObservedSpeciesData!AI$2:AI$4955,ObservedSpeciesData!$A$2:$A$4955,$A1143,ObservedSpeciesData!$C$2:$C$4955,$C1143,ObservedSpeciesData!$D$2:$D$4955,$D1143),"")</f>
        <v/>
      </c>
      <c r="AJ1143" s="2">
        <f>COUNTIFS(ObservedSpeciesData!$A$2:$A$828,$A1143,ObservedSpeciesData!$D$2:$D$828,$D1143)</f>
        <v>0</v>
      </c>
      <c r="AK1143" s="2">
        <f t="shared" si="17"/>
        <v>1</v>
      </c>
    </row>
    <row r="1144" spans="1:37" x14ac:dyDescent="0.25">
      <c r="A1144" s="14" t="s">
        <v>94</v>
      </c>
      <c r="B1144" t="s">
        <v>80</v>
      </c>
      <c r="C1144" t="s">
        <v>90</v>
      </c>
      <c r="D1144" s="13">
        <v>42478</v>
      </c>
      <c r="E1144">
        <v>1</v>
      </c>
      <c r="F1144">
        <v>100</v>
      </c>
      <c r="G1144" s="2" t="s">
        <v>87</v>
      </c>
      <c r="H1144" s="2" t="s">
        <v>13</v>
      </c>
      <c r="I1144">
        <v>13</v>
      </c>
      <c r="J1144" s="2" t="s">
        <v>88</v>
      </c>
      <c r="K1144" s="2">
        <f>IF(ISNUMBER(AVERAGEIFS(ObservedSpeciesData!K$2:K$4955,ObservedSpeciesData!$A$2:$A$4955,$A1144,ObservedSpeciesData!$D$2:$D$4955,$D1144)),AVERAGEIFS(ObservedSpeciesData!K$2:K$4955,ObservedSpeciesData!$A$2:$A$4955,$A1144,ObservedSpeciesData!$D$2:$D$4955,$D1144),"")</f>
        <v>90</v>
      </c>
      <c r="L1144" s="26">
        <f>IF(ISNUMBER(AVERAGEIFS(ObservedSpeciesData!L$2:L$4955,ObservedSpeciesData!$A$2:$A$4955,$A1144,ObservedSpeciesData!$D$2:$D$4955,$D1144)),AVERAGEIFS(ObservedSpeciesData!L$2:L$4955,ObservedSpeciesData!$A$2:$A$4955,$A1144,ObservedSpeciesData!$D$2:$D$4955,$D1144),"")</f>
        <v>2246.6666666666665</v>
      </c>
      <c r="M1144" s="23">
        <f>IF(ISNUMBER(AVERAGEIFS(ObservedSpeciesData!M$2:M$4955,ObservedSpeciesData!$A$2:$A$4955,$A1144,ObservedSpeciesData!$D$2:$D$4955,$D1144)),AVERAGEIFS(ObservedSpeciesData!M$2:M$4955,ObservedSpeciesData!$A$2:$A$4955,$A1144,ObservedSpeciesData!$D$2:$D$4955,$D1144),"")</f>
        <v>224.66666666666666</v>
      </c>
      <c r="N1144" s="23" t="str">
        <f>IF(ISNUMBER(AVERAGEIFS(ObservedSpeciesData!N$2:N$4955,ObservedSpeciesData!$A$2:$A$4955,$A1144,ObservedSpeciesData!$D$2:$D$4955,$D1144)),AVERAGEIFS(ObservedSpeciesData!N$2:N$4955,ObservedSpeciesData!$A$2:$A$4955,$A1144,ObservedSpeciesData!$D$2:$D$4955,$D1144),"")</f>
        <v/>
      </c>
      <c r="O1144" s="23" t="str">
        <f>IF(ISNUMBER(AVERAGEIFS(ObservedSpeciesData!O$2:O$4955,ObservedSpeciesData!$A$2:$A$4955,$A1144,ObservedSpeciesData!$D$2:$D$4955,$D1144)),AVERAGEIFS(ObservedSpeciesData!O$2:O$4955,ObservedSpeciesData!$A$2:$A$4955,$A1144,ObservedSpeciesData!$D$2:$D$4955,$D1144),"")</f>
        <v/>
      </c>
      <c r="P1144" s="23" t="str">
        <f>IF(ISNUMBER(AVERAGEIFS(ObservedSpeciesData!P$2:P$4955,ObservedSpeciesData!$A$2:$A$4955,$A1144,ObservedSpeciesData!$C$2:$C$4955,$C1144,ObservedSpeciesData!$D$2:$D$4955,$D1144)),AVERAGEIFS(ObservedSpeciesData!P$2:P$4955,ObservedSpeciesData!$A$2:$A$4955,$A1144,ObservedSpeciesData!$C$2:$C$4955,$C1144,ObservedSpeciesData!$D$2:$D$4955,$D1144),"")</f>
        <v/>
      </c>
      <c r="Q1144" s="23"/>
      <c r="R1144" s="25" t="str">
        <f>IF(ISNUMBER(AVERAGEIFS(ObservedSpeciesData!R$2:R$4955,ObservedSpeciesData!$A$2:$A$4955,$A1144,ObservedSpeciesData!$D$2:$D$4955,$D1144)),AVERAGEIFS(ObservedSpeciesData!R$2:R$4955,ObservedSpeciesData!$A$2:$A$4955,$A1144,ObservedSpeciesData!$D$2:$D$4955,$D1144),"")</f>
        <v/>
      </c>
      <c r="S1144" s="25" t="str">
        <f>IF(ISNUMBER(AVERAGEIFS(ObservedSpeciesData!S$2:S$4955,ObservedSpeciesData!$A$2:$A$4955,$A1144,ObservedSpeciesData!$D$2:$D$4955,$D1144)),AVERAGEIFS(ObservedSpeciesData!S$2:S$4955,ObservedSpeciesData!$A$2:$A$4955,$A1144,ObservedSpeciesData!$D$2:$D$4955,$D1144),"")</f>
        <v/>
      </c>
      <c r="T1144" s="23" t="str">
        <f>IF(ISNUMBER(AVERAGEIFS(ObservedSpeciesData!T$2:T$4955,ObservedSpeciesData!$A$2:$A$4955,$A1144,ObservedSpeciesData!$D$2:$D$4955,$D1144)),AVERAGEIFS(ObservedSpeciesData!T$2:T$4955,ObservedSpeciesData!$A$2:$A$4955,$A1144,ObservedSpeciesData!$D$2:$D$4955,$D1144),"")</f>
        <v/>
      </c>
      <c r="U1144" s="24" t="str">
        <f>IF(ISNUMBER(AVERAGEIFS(ObservedSpeciesData!U$2:U$4955,ObservedSpeciesData!$A$2:$A$4955,$A1144,ObservedSpeciesData!$C$2:$C$4955,$C1144,ObservedSpeciesData!$D$2:$D$4955,$D1144)),AVERAGEIFS(ObservedSpeciesData!U$2:U$4955,ObservedSpeciesData!$A$2:$A$4955,$A1144,ObservedSpeciesData!$C$2:$C$4955,$C1144,ObservedSpeciesData!$D$2:$D$4955,$D1144),"")</f>
        <v/>
      </c>
      <c r="V1144" s="23" t="str">
        <f>IF(ISNUMBER(AVERAGEIFS(ObservedSpeciesData!V$2:V$4955,ObservedSpeciesData!$A$2:$A$4955,$A1144,ObservedSpeciesData!$D$2:$D$4955,$D1144)),AVERAGEIFS(ObservedSpeciesData!V$2:V$4955,ObservedSpeciesData!$A$2:$A$4955,$A1144,ObservedSpeciesData!$D$2:$D$4955,$D1144),"")</f>
        <v/>
      </c>
      <c r="W1144" s="23" t="str">
        <f>IF(ISNUMBER(AVERAGEIFS(ObservedSpeciesData!W$2:W$4955,ObservedSpeciesData!$A$2:$A$4955,$A1144,ObservedSpeciesData!$D$2:$D$4955,$D1144)),AVERAGEIFS(ObservedSpeciesData!W$2:W$4955,ObservedSpeciesData!$A$2:$A$4955,$A1144,ObservedSpeciesData!$D$2:$D$4955,$D1144),"")</f>
        <v/>
      </c>
      <c r="X1144" s="23" t="str">
        <f>IF(ISNUMBER(AVERAGEIFS(ObservedSpeciesData!X$2:X$4955,ObservedSpeciesData!$A$2:$A$4955,$A1144,ObservedSpeciesData!$D$2:$D$4955,$D1144)),AVERAGEIFS(ObservedSpeciesData!X$2:X$4955,ObservedSpeciesData!$A$2:$A$4955,$A1144,ObservedSpeciesData!$D$2:$D$4955,$D1144),"")</f>
        <v/>
      </c>
      <c r="Y1144" s="23" t="str">
        <f>IF(ISNUMBER(AVERAGEIFS(ObservedSpeciesData!Y$2:Y$4955,ObservedSpeciesData!$A$2:$A$4955,$A1144,ObservedSpeciesData!$D$2:$D$4955,$D1144)),AVERAGEIFS(ObservedSpeciesData!Y$2:Y$4955,ObservedSpeciesData!$A$2:$A$4955,$A1144,ObservedSpeciesData!$D$2:$D$4955,$D1144),"")</f>
        <v/>
      </c>
      <c r="Z1144" s="23" t="str">
        <f>IF(ISNUMBER(AVERAGEIFS(ObservedSpeciesData!Z$2:Z$4955,ObservedSpeciesData!$A$2:$A$4955,$A1144,ObservedSpeciesData!$D$2:$D$4955,$D1144)),AVERAGEIFS(ObservedSpeciesData!Z$2:Z$4955,ObservedSpeciesData!$A$2:$A$4955,$A1144,ObservedSpeciesData!$D$2:$D$4955,$D1144),"")</f>
        <v/>
      </c>
      <c r="AA1144" s="23" t="str">
        <f>IF(ISNUMBER(AVERAGEIFS(ObservedSpeciesData!AA$2:AA$4955,ObservedSpeciesData!$A$2:$A$4955,$A1144,ObservedSpeciesData!$D$2:$D$4955,$D1144)),AVERAGEIFS(ObservedSpeciesData!AA$2:AA$4955,ObservedSpeciesData!$A$2:$A$4955,$A1144,ObservedSpeciesData!$D$2:$D$4955,$D1144),"")</f>
        <v/>
      </c>
      <c r="AB1144" s="24" t="str">
        <f>IF(ISNUMBER(AVERAGEIFS(ObservedSpeciesData!AB$2:AB$4955,ObservedSpeciesData!$A$2:$A$4955,$A1144,ObservedSpeciesData!$D$2:$D$4955,$D1144)),AVERAGEIFS(ObservedSpeciesData!AB$2:AB$4955,ObservedSpeciesData!$A$2:$A$4955,$A1144,ObservedSpeciesData!$D$2:$D$4955,$D1144),"")</f>
        <v/>
      </c>
      <c r="AC1144" s="24" t="str">
        <f>IF(ISNUMBER(AVERAGEIFS(ObservedSpeciesData!AC$2:AC$4955,ObservedSpeciesData!$A$2:$A$4955,$A1144,ObservedSpeciesData!$D$2:$D$4955,$D1144)),AVERAGEIFS(ObservedSpeciesData!AC$2:AC$4955,ObservedSpeciesData!$A$2:$A$4955,$A1144,ObservedSpeciesData!$D$2:$D$4955,$D1144),"")</f>
        <v/>
      </c>
      <c r="AD1144" s="23" t="str">
        <f>IF(ISNUMBER(AVERAGEIFS(ObservedSpeciesData!AD$2:AD$4955,ObservedSpeciesData!$A$2:$A$4955,$A1144,ObservedSpeciesData!$D$2:$D$4955,$D1144)),AVERAGEIFS(ObservedSpeciesData!AD$2:AD$4955,ObservedSpeciesData!$A$2:$A$4955,$A1144,ObservedSpeciesData!$D$2:$D$4955,$D1144),"")</f>
        <v/>
      </c>
      <c r="AE1144" s="24" t="str">
        <f>IF(ISNUMBER(AVERAGEIFS(ObservedSpeciesData!AE$2:AE$4955,ObservedSpeciesData!$A$2:$A$4955,$A1144,ObservedSpeciesData!$D$2:$D$4955,$D1144)),AVERAGEIFS(ObservedSpeciesData!AE$2:AE$4955,ObservedSpeciesData!$A$2:$A$4955,$A1144,ObservedSpeciesData!$D$2:$D$4955,$D1144),"")</f>
        <v/>
      </c>
      <c r="AF1144" s="23"/>
      <c r="AG1144" s="24"/>
      <c r="AH1144" s="23" t="str">
        <f>IF(ISNUMBER(AVERAGEIFS(ObservedSpeciesData!AH$2:AH$4955,ObservedSpeciesData!$A$2:$A$4955,$A1144,ObservedSpeciesData!$D$2:$D$4955,$D1144)),AVERAGEIFS(ObservedSpeciesData!AH$2:AH$4955,ObservedSpeciesData!$A$2:$A$4955,$A1144,ObservedSpeciesData!$D$2:$D$4955,$D1144),"")</f>
        <v/>
      </c>
      <c r="AI1144" s="23" t="str">
        <f>IF(ISNUMBER(AVERAGEIFS(ObservedSpeciesData!AI$2:AI$4955,ObservedSpeciesData!$A$2:$A$4955,$A1144,ObservedSpeciesData!$C$2:$C$4955,$C1144,ObservedSpeciesData!$D$2:$D$4955,$D1144)),AVERAGEIFS(ObservedSpeciesData!AI$2:AI$4955,ObservedSpeciesData!$A$2:$A$4955,$A1144,ObservedSpeciesData!$C$2:$C$4955,$C1144,ObservedSpeciesData!$D$2:$D$4955,$D1144),"")</f>
        <v/>
      </c>
      <c r="AJ1144" s="2">
        <f>COUNTIFS(ObservedSpeciesData!$A$2:$A$828,$A1144,ObservedSpeciesData!$D$2:$D$828,$D1144)</f>
        <v>0</v>
      </c>
      <c r="AK1144" s="2">
        <f t="shared" si="17"/>
        <v>1</v>
      </c>
    </row>
    <row r="1145" spans="1:37" x14ac:dyDescent="0.25">
      <c r="A1145" s="14" t="s">
        <v>93</v>
      </c>
      <c r="B1145" t="s">
        <v>80</v>
      </c>
      <c r="C1145" t="s">
        <v>90</v>
      </c>
      <c r="D1145" s="13">
        <v>42478</v>
      </c>
      <c r="E1145">
        <v>1</v>
      </c>
      <c r="F1145">
        <v>200</v>
      </c>
      <c r="G1145" s="2" t="s">
        <v>87</v>
      </c>
      <c r="H1145" s="2" t="s">
        <v>13</v>
      </c>
      <c r="I1145">
        <v>13</v>
      </c>
      <c r="J1145" s="2" t="s">
        <v>88</v>
      </c>
      <c r="K1145" s="2">
        <f>IF(ISNUMBER(AVERAGEIFS(ObservedSpeciesData!K$2:K$4955,ObservedSpeciesData!$A$2:$A$4955,$A1145,ObservedSpeciesData!$D$2:$D$4955,$D1145)),AVERAGEIFS(ObservedSpeciesData!K$2:K$4955,ObservedSpeciesData!$A$2:$A$4955,$A1145,ObservedSpeciesData!$D$2:$D$4955,$D1145),"")</f>
        <v>180</v>
      </c>
      <c r="L1145" s="26">
        <f>IF(ISNUMBER(AVERAGEIFS(ObservedSpeciesData!L$2:L$4955,ObservedSpeciesData!$A$2:$A$4955,$A1145,ObservedSpeciesData!$D$2:$D$4955,$D1145)),AVERAGEIFS(ObservedSpeciesData!L$2:L$4955,ObservedSpeciesData!$A$2:$A$4955,$A1145,ObservedSpeciesData!$D$2:$D$4955,$D1145),"")</f>
        <v>2339.6666666666665</v>
      </c>
      <c r="M1145" s="23">
        <f>IF(ISNUMBER(AVERAGEIFS(ObservedSpeciesData!M$2:M$4955,ObservedSpeciesData!$A$2:$A$4955,$A1145,ObservedSpeciesData!$D$2:$D$4955,$D1145)),AVERAGEIFS(ObservedSpeciesData!M$2:M$4955,ObservedSpeciesData!$A$2:$A$4955,$A1145,ObservedSpeciesData!$D$2:$D$4955,$D1145),"")</f>
        <v>233.96666666666667</v>
      </c>
      <c r="N1145" s="23" t="str">
        <f>IF(ISNUMBER(AVERAGEIFS(ObservedSpeciesData!N$2:N$4955,ObservedSpeciesData!$A$2:$A$4955,$A1145,ObservedSpeciesData!$D$2:$D$4955,$D1145)),AVERAGEIFS(ObservedSpeciesData!N$2:N$4955,ObservedSpeciesData!$A$2:$A$4955,$A1145,ObservedSpeciesData!$D$2:$D$4955,$D1145),"")</f>
        <v/>
      </c>
      <c r="O1145" s="23" t="str">
        <f>IF(ISNUMBER(AVERAGEIFS(ObservedSpeciesData!O$2:O$4955,ObservedSpeciesData!$A$2:$A$4955,$A1145,ObservedSpeciesData!$D$2:$D$4955,$D1145)),AVERAGEIFS(ObservedSpeciesData!O$2:O$4955,ObservedSpeciesData!$A$2:$A$4955,$A1145,ObservedSpeciesData!$D$2:$D$4955,$D1145),"")</f>
        <v/>
      </c>
      <c r="P1145" s="23" t="str">
        <f>IF(ISNUMBER(AVERAGEIFS(ObservedSpeciesData!P$2:P$4955,ObservedSpeciesData!$A$2:$A$4955,$A1145,ObservedSpeciesData!$C$2:$C$4955,$C1145,ObservedSpeciesData!$D$2:$D$4955,$D1145)),AVERAGEIFS(ObservedSpeciesData!P$2:P$4955,ObservedSpeciesData!$A$2:$A$4955,$A1145,ObservedSpeciesData!$C$2:$C$4955,$C1145,ObservedSpeciesData!$D$2:$D$4955,$D1145),"")</f>
        <v/>
      </c>
      <c r="Q1145" s="23"/>
      <c r="R1145" s="25" t="str">
        <f>IF(ISNUMBER(AVERAGEIFS(ObservedSpeciesData!R$2:R$4955,ObservedSpeciesData!$A$2:$A$4955,$A1145,ObservedSpeciesData!$D$2:$D$4955,$D1145)),AVERAGEIFS(ObservedSpeciesData!R$2:R$4955,ObservedSpeciesData!$A$2:$A$4955,$A1145,ObservedSpeciesData!$D$2:$D$4955,$D1145),"")</f>
        <v/>
      </c>
      <c r="S1145" s="25" t="str">
        <f>IF(ISNUMBER(AVERAGEIFS(ObservedSpeciesData!S$2:S$4955,ObservedSpeciesData!$A$2:$A$4955,$A1145,ObservedSpeciesData!$D$2:$D$4955,$D1145)),AVERAGEIFS(ObservedSpeciesData!S$2:S$4955,ObservedSpeciesData!$A$2:$A$4955,$A1145,ObservedSpeciesData!$D$2:$D$4955,$D1145),"")</f>
        <v/>
      </c>
      <c r="T1145" s="23" t="str">
        <f>IF(ISNUMBER(AVERAGEIFS(ObservedSpeciesData!T$2:T$4955,ObservedSpeciesData!$A$2:$A$4955,$A1145,ObservedSpeciesData!$D$2:$D$4955,$D1145)),AVERAGEIFS(ObservedSpeciesData!T$2:T$4955,ObservedSpeciesData!$A$2:$A$4955,$A1145,ObservedSpeciesData!$D$2:$D$4955,$D1145),"")</f>
        <v/>
      </c>
      <c r="U1145" s="24" t="str">
        <f>IF(ISNUMBER(AVERAGEIFS(ObservedSpeciesData!U$2:U$4955,ObservedSpeciesData!$A$2:$A$4955,$A1145,ObservedSpeciesData!$C$2:$C$4955,$C1145,ObservedSpeciesData!$D$2:$D$4955,$D1145)),AVERAGEIFS(ObservedSpeciesData!U$2:U$4955,ObservedSpeciesData!$A$2:$A$4955,$A1145,ObservedSpeciesData!$C$2:$C$4955,$C1145,ObservedSpeciesData!$D$2:$D$4955,$D1145),"")</f>
        <v/>
      </c>
      <c r="V1145" s="23" t="str">
        <f>IF(ISNUMBER(AVERAGEIFS(ObservedSpeciesData!V$2:V$4955,ObservedSpeciesData!$A$2:$A$4955,$A1145,ObservedSpeciesData!$D$2:$D$4955,$D1145)),AVERAGEIFS(ObservedSpeciesData!V$2:V$4955,ObservedSpeciesData!$A$2:$A$4955,$A1145,ObservedSpeciesData!$D$2:$D$4955,$D1145),"")</f>
        <v/>
      </c>
      <c r="W1145" s="23" t="str">
        <f>IF(ISNUMBER(AVERAGEIFS(ObservedSpeciesData!W$2:W$4955,ObservedSpeciesData!$A$2:$A$4955,$A1145,ObservedSpeciesData!$D$2:$D$4955,$D1145)),AVERAGEIFS(ObservedSpeciesData!W$2:W$4955,ObservedSpeciesData!$A$2:$A$4955,$A1145,ObservedSpeciesData!$D$2:$D$4955,$D1145),"")</f>
        <v/>
      </c>
      <c r="X1145" s="23" t="str">
        <f>IF(ISNUMBER(AVERAGEIFS(ObservedSpeciesData!X$2:X$4955,ObservedSpeciesData!$A$2:$A$4955,$A1145,ObservedSpeciesData!$D$2:$D$4955,$D1145)),AVERAGEIFS(ObservedSpeciesData!X$2:X$4955,ObservedSpeciesData!$A$2:$A$4955,$A1145,ObservedSpeciesData!$D$2:$D$4955,$D1145),"")</f>
        <v/>
      </c>
      <c r="Y1145" s="23" t="str">
        <f>IF(ISNUMBER(AVERAGEIFS(ObservedSpeciesData!Y$2:Y$4955,ObservedSpeciesData!$A$2:$A$4955,$A1145,ObservedSpeciesData!$D$2:$D$4955,$D1145)),AVERAGEIFS(ObservedSpeciesData!Y$2:Y$4955,ObservedSpeciesData!$A$2:$A$4955,$A1145,ObservedSpeciesData!$D$2:$D$4955,$D1145),"")</f>
        <v/>
      </c>
      <c r="Z1145" s="23" t="str">
        <f>IF(ISNUMBER(AVERAGEIFS(ObservedSpeciesData!Z$2:Z$4955,ObservedSpeciesData!$A$2:$A$4955,$A1145,ObservedSpeciesData!$D$2:$D$4955,$D1145)),AVERAGEIFS(ObservedSpeciesData!Z$2:Z$4955,ObservedSpeciesData!$A$2:$A$4955,$A1145,ObservedSpeciesData!$D$2:$D$4955,$D1145),"")</f>
        <v/>
      </c>
      <c r="AA1145" s="23" t="str">
        <f>IF(ISNUMBER(AVERAGEIFS(ObservedSpeciesData!AA$2:AA$4955,ObservedSpeciesData!$A$2:$A$4955,$A1145,ObservedSpeciesData!$D$2:$D$4955,$D1145)),AVERAGEIFS(ObservedSpeciesData!AA$2:AA$4955,ObservedSpeciesData!$A$2:$A$4955,$A1145,ObservedSpeciesData!$D$2:$D$4955,$D1145),"")</f>
        <v/>
      </c>
      <c r="AB1145" s="24" t="str">
        <f>IF(ISNUMBER(AVERAGEIFS(ObservedSpeciesData!AB$2:AB$4955,ObservedSpeciesData!$A$2:$A$4955,$A1145,ObservedSpeciesData!$D$2:$D$4955,$D1145)),AVERAGEIFS(ObservedSpeciesData!AB$2:AB$4955,ObservedSpeciesData!$A$2:$A$4955,$A1145,ObservedSpeciesData!$D$2:$D$4955,$D1145),"")</f>
        <v/>
      </c>
      <c r="AC1145" s="24" t="str">
        <f>IF(ISNUMBER(AVERAGEIFS(ObservedSpeciesData!AC$2:AC$4955,ObservedSpeciesData!$A$2:$A$4955,$A1145,ObservedSpeciesData!$D$2:$D$4955,$D1145)),AVERAGEIFS(ObservedSpeciesData!AC$2:AC$4955,ObservedSpeciesData!$A$2:$A$4955,$A1145,ObservedSpeciesData!$D$2:$D$4955,$D1145),"")</f>
        <v/>
      </c>
      <c r="AD1145" s="23" t="str">
        <f>IF(ISNUMBER(AVERAGEIFS(ObservedSpeciesData!AD$2:AD$4955,ObservedSpeciesData!$A$2:$A$4955,$A1145,ObservedSpeciesData!$D$2:$D$4955,$D1145)),AVERAGEIFS(ObservedSpeciesData!AD$2:AD$4955,ObservedSpeciesData!$A$2:$A$4955,$A1145,ObservedSpeciesData!$D$2:$D$4955,$D1145),"")</f>
        <v/>
      </c>
      <c r="AE1145" s="24" t="str">
        <f>IF(ISNUMBER(AVERAGEIFS(ObservedSpeciesData!AE$2:AE$4955,ObservedSpeciesData!$A$2:$A$4955,$A1145,ObservedSpeciesData!$D$2:$D$4955,$D1145)),AVERAGEIFS(ObservedSpeciesData!AE$2:AE$4955,ObservedSpeciesData!$A$2:$A$4955,$A1145,ObservedSpeciesData!$D$2:$D$4955,$D1145),"")</f>
        <v/>
      </c>
      <c r="AF1145" s="23"/>
      <c r="AG1145" s="24"/>
      <c r="AH1145" s="23" t="str">
        <f>IF(ISNUMBER(AVERAGEIFS(ObservedSpeciesData!AH$2:AH$4955,ObservedSpeciesData!$A$2:$A$4955,$A1145,ObservedSpeciesData!$D$2:$D$4955,$D1145)),AVERAGEIFS(ObservedSpeciesData!AH$2:AH$4955,ObservedSpeciesData!$A$2:$A$4955,$A1145,ObservedSpeciesData!$D$2:$D$4955,$D1145),"")</f>
        <v/>
      </c>
      <c r="AI1145" s="23" t="str">
        <f>IF(ISNUMBER(AVERAGEIFS(ObservedSpeciesData!AI$2:AI$4955,ObservedSpeciesData!$A$2:$A$4955,$A1145,ObservedSpeciesData!$C$2:$C$4955,$C1145,ObservedSpeciesData!$D$2:$D$4955,$D1145)),AVERAGEIFS(ObservedSpeciesData!AI$2:AI$4955,ObservedSpeciesData!$A$2:$A$4955,$A1145,ObservedSpeciesData!$C$2:$C$4955,$C1145,ObservedSpeciesData!$D$2:$D$4955,$D1145),"")</f>
        <v/>
      </c>
      <c r="AJ1145" s="2">
        <f>COUNTIFS(ObservedSpeciesData!$A$2:$A$828,$A1145,ObservedSpeciesData!$D$2:$D$828,$D1145)</f>
        <v>0</v>
      </c>
      <c r="AK1145" s="2">
        <f t="shared" si="17"/>
        <v>1</v>
      </c>
    </row>
    <row r="1146" spans="1:37" x14ac:dyDescent="0.25">
      <c r="A1146" s="14" t="s">
        <v>92</v>
      </c>
      <c r="B1146" t="s">
        <v>80</v>
      </c>
      <c r="C1146" t="s">
        <v>90</v>
      </c>
      <c r="D1146" s="13">
        <v>42478</v>
      </c>
      <c r="E1146">
        <v>1</v>
      </c>
      <c r="F1146">
        <v>350</v>
      </c>
      <c r="G1146" s="2" t="s">
        <v>87</v>
      </c>
      <c r="H1146" s="2" t="s">
        <v>13</v>
      </c>
      <c r="I1146">
        <v>13</v>
      </c>
      <c r="J1146" s="2" t="s">
        <v>88</v>
      </c>
      <c r="K1146" s="2">
        <f>IF(ISNUMBER(AVERAGEIFS(ObservedSpeciesData!K$2:K$4955,ObservedSpeciesData!$A$2:$A$4955,$A1146,ObservedSpeciesData!$D$2:$D$4955,$D1146)),AVERAGEIFS(ObservedSpeciesData!K$2:K$4955,ObservedSpeciesData!$A$2:$A$4955,$A1146,ObservedSpeciesData!$D$2:$D$4955,$D1146),"")</f>
        <v>315</v>
      </c>
      <c r="L1146" s="26">
        <f>IF(ISNUMBER(AVERAGEIFS(ObservedSpeciesData!L$2:L$4955,ObservedSpeciesData!$A$2:$A$4955,$A1146,ObservedSpeciesData!$D$2:$D$4955,$D1146)),AVERAGEIFS(ObservedSpeciesData!L$2:L$4955,ObservedSpeciesData!$A$2:$A$4955,$A1146,ObservedSpeciesData!$D$2:$D$4955,$D1146),"")</f>
        <v>2329.3333333333335</v>
      </c>
      <c r="M1146" s="23">
        <f>IF(ISNUMBER(AVERAGEIFS(ObservedSpeciesData!M$2:M$4955,ObservedSpeciesData!$A$2:$A$4955,$A1146,ObservedSpeciesData!$D$2:$D$4955,$D1146)),AVERAGEIFS(ObservedSpeciesData!M$2:M$4955,ObservedSpeciesData!$A$2:$A$4955,$A1146,ObservedSpeciesData!$D$2:$D$4955,$D1146),"")</f>
        <v>232.93333333333331</v>
      </c>
      <c r="N1146" s="23" t="str">
        <f>IF(ISNUMBER(AVERAGEIFS(ObservedSpeciesData!N$2:N$4955,ObservedSpeciesData!$A$2:$A$4955,$A1146,ObservedSpeciesData!$D$2:$D$4955,$D1146)),AVERAGEIFS(ObservedSpeciesData!N$2:N$4955,ObservedSpeciesData!$A$2:$A$4955,$A1146,ObservedSpeciesData!$D$2:$D$4955,$D1146),"")</f>
        <v/>
      </c>
      <c r="O1146" s="23" t="str">
        <f>IF(ISNUMBER(AVERAGEIFS(ObservedSpeciesData!O$2:O$4955,ObservedSpeciesData!$A$2:$A$4955,$A1146,ObservedSpeciesData!$D$2:$D$4955,$D1146)),AVERAGEIFS(ObservedSpeciesData!O$2:O$4955,ObservedSpeciesData!$A$2:$A$4955,$A1146,ObservedSpeciesData!$D$2:$D$4955,$D1146),"")</f>
        <v/>
      </c>
      <c r="P1146" s="23" t="str">
        <f>IF(ISNUMBER(AVERAGEIFS(ObservedSpeciesData!P$2:P$4955,ObservedSpeciesData!$A$2:$A$4955,$A1146,ObservedSpeciesData!$C$2:$C$4955,$C1146,ObservedSpeciesData!$D$2:$D$4955,$D1146)),AVERAGEIFS(ObservedSpeciesData!P$2:P$4955,ObservedSpeciesData!$A$2:$A$4955,$A1146,ObservedSpeciesData!$C$2:$C$4955,$C1146,ObservedSpeciesData!$D$2:$D$4955,$D1146),"")</f>
        <v/>
      </c>
      <c r="Q1146" s="23"/>
      <c r="R1146" s="25" t="str">
        <f>IF(ISNUMBER(AVERAGEIFS(ObservedSpeciesData!R$2:R$4955,ObservedSpeciesData!$A$2:$A$4955,$A1146,ObservedSpeciesData!$D$2:$D$4955,$D1146)),AVERAGEIFS(ObservedSpeciesData!R$2:R$4955,ObservedSpeciesData!$A$2:$A$4955,$A1146,ObservedSpeciesData!$D$2:$D$4955,$D1146),"")</f>
        <v/>
      </c>
      <c r="S1146" s="25" t="str">
        <f>IF(ISNUMBER(AVERAGEIFS(ObservedSpeciesData!S$2:S$4955,ObservedSpeciesData!$A$2:$A$4955,$A1146,ObservedSpeciesData!$D$2:$D$4955,$D1146)),AVERAGEIFS(ObservedSpeciesData!S$2:S$4955,ObservedSpeciesData!$A$2:$A$4955,$A1146,ObservedSpeciesData!$D$2:$D$4955,$D1146),"")</f>
        <v/>
      </c>
      <c r="T1146" s="23" t="str">
        <f>IF(ISNUMBER(AVERAGEIFS(ObservedSpeciesData!T$2:T$4955,ObservedSpeciesData!$A$2:$A$4955,$A1146,ObservedSpeciesData!$D$2:$D$4955,$D1146)),AVERAGEIFS(ObservedSpeciesData!T$2:T$4955,ObservedSpeciesData!$A$2:$A$4955,$A1146,ObservedSpeciesData!$D$2:$D$4955,$D1146),"")</f>
        <v/>
      </c>
      <c r="U1146" s="24" t="str">
        <f>IF(ISNUMBER(AVERAGEIFS(ObservedSpeciesData!U$2:U$4955,ObservedSpeciesData!$A$2:$A$4955,$A1146,ObservedSpeciesData!$C$2:$C$4955,$C1146,ObservedSpeciesData!$D$2:$D$4955,$D1146)),AVERAGEIFS(ObservedSpeciesData!U$2:U$4955,ObservedSpeciesData!$A$2:$A$4955,$A1146,ObservedSpeciesData!$C$2:$C$4955,$C1146,ObservedSpeciesData!$D$2:$D$4955,$D1146),"")</f>
        <v/>
      </c>
      <c r="V1146" s="23" t="str">
        <f>IF(ISNUMBER(AVERAGEIFS(ObservedSpeciesData!V$2:V$4955,ObservedSpeciesData!$A$2:$A$4955,$A1146,ObservedSpeciesData!$D$2:$D$4955,$D1146)),AVERAGEIFS(ObservedSpeciesData!V$2:V$4955,ObservedSpeciesData!$A$2:$A$4955,$A1146,ObservedSpeciesData!$D$2:$D$4955,$D1146),"")</f>
        <v/>
      </c>
      <c r="W1146" s="23" t="str">
        <f>IF(ISNUMBER(AVERAGEIFS(ObservedSpeciesData!W$2:W$4955,ObservedSpeciesData!$A$2:$A$4955,$A1146,ObservedSpeciesData!$D$2:$D$4955,$D1146)),AVERAGEIFS(ObservedSpeciesData!W$2:W$4955,ObservedSpeciesData!$A$2:$A$4955,$A1146,ObservedSpeciesData!$D$2:$D$4955,$D1146),"")</f>
        <v/>
      </c>
      <c r="X1146" s="23" t="str">
        <f>IF(ISNUMBER(AVERAGEIFS(ObservedSpeciesData!X$2:X$4955,ObservedSpeciesData!$A$2:$A$4955,$A1146,ObservedSpeciesData!$D$2:$D$4955,$D1146)),AVERAGEIFS(ObservedSpeciesData!X$2:X$4955,ObservedSpeciesData!$A$2:$A$4955,$A1146,ObservedSpeciesData!$D$2:$D$4955,$D1146),"")</f>
        <v/>
      </c>
      <c r="Y1146" s="23" t="str">
        <f>IF(ISNUMBER(AVERAGEIFS(ObservedSpeciesData!Y$2:Y$4955,ObservedSpeciesData!$A$2:$A$4955,$A1146,ObservedSpeciesData!$D$2:$D$4955,$D1146)),AVERAGEIFS(ObservedSpeciesData!Y$2:Y$4955,ObservedSpeciesData!$A$2:$A$4955,$A1146,ObservedSpeciesData!$D$2:$D$4955,$D1146),"")</f>
        <v/>
      </c>
      <c r="Z1146" s="23" t="str">
        <f>IF(ISNUMBER(AVERAGEIFS(ObservedSpeciesData!Z$2:Z$4955,ObservedSpeciesData!$A$2:$A$4955,$A1146,ObservedSpeciesData!$D$2:$D$4955,$D1146)),AVERAGEIFS(ObservedSpeciesData!Z$2:Z$4955,ObservedSpeciesData!$A$2:$A$4955,$A1146,ObservedSpeciesData!$D$2:$D$4955,$D1146),"")</f>
        <v/>
      </c>
      <c r="AA1146" s="23" t="str">
        <f>IF(ISNUMBER(AVERAGEIFS(ObservedSpeciesData!AA$2:AA$4955,ObservedSpeciesData!$A$2:$A$4955,$A1146,ObservedSpeciesData!$D$2:$D$4955,$D1146)),AVERAGEIFS(ObservedSpeciesData!AA$2:AA$4955,ObservedSpeciesData!$A$2:$A$4955,$A1146,ObservedSpeciesData!$D$2:$D$4955,$D1146),"")</f>
        <v/>
      </c>
      <c r="AB1146" s="24" t="str">
        <f>IF(ISNUMBER(AVERAGEIFS(ObservedSpeciesData!AB$2:AB$4955,ObservedSpeciesData!$A$2:$A$4955,$A1146,ObservedSpeciesData!$D$2:$D$4955,$D1146)),AVERAGEIFS(ObservedSpeciesData!AB$2:AB$4955,ObservedSpeciesData!$A$2:$A$4955,$A1146,ObservedSpeciesData!$D$2:$D$4955,$D1146),"")</f>
        <v/>
      </c>
      <c r="AC1146" s="24" t="str">
        <f>IF(ISNUMBER(AVERAGEIFS(ObservedSpeciesData!AC$2:AC$4955,ObservedSpeciesData!$A$2:$A$4955,$A1146,ObservedSpeciesData!$D$2:$D$4955,$D1146)),AVERAGEIFS(ObservedSpeciesData!AC$2:AC$4955,ObservedSpeciesData!$A$2:$A$4955,$A1146,ObservedSpeciesData!$D$2:$D$4955,$D1146),"")</f>
        <v/>
      </c>
      <c r="AD1146" s="23" t="str">
        <f>IF(ISNUMBER(AVERAGEIFS(ObservedSpeciesData!AD$2:AD$4955,ObservedSpeciesData!$A$2:$A$4955,$A1146,ObservedSpeciesData!$D$2:$D$4955,$D1146)),AVERAGEIFS(ObservedSpeciesData!AD$2:AD$4955,ObservedSpeciesData!$A$2:$A$4955,$A1146,ObservedSpeciesData!$D$2:$D$4955,$D1146),"")</f>
        <v/>
      </c>
      <c r="AE1146" s="24" t="str">
        <f>IF(ISNUMBER(AVERAGEIFS(ObservedSpeciesData!AE$2:AE$4955,ObservedSpeciesData!$A$2:$A$4955,$A1146,ObservedSpeciesData!$D$2:$D$4955,$D1146)),AVERAGEIFS(ObservedSpeciesData!AE$2:AE$4955,ObservedSpeciesData!$A$2:$A$4955,$A1146,ObservedSpeciesData!$D$2:$D$4955,$D1146),"")</f>
        <v/>
      </c>
      <c r="AF1146" s="23"/>
      <c r="AG1146" s="24"/>
      <c r="AH1146" s="23" t="str">
        <f>IF(ISNUMBER(AVERAGEIFS(ObservedSpeciesData!AH$2:AH$4955,ObservedSpeciesData!$A$2:$A$4955,$A1146,ObservedSpeciesData!$D$2:$D$4955,$D1146)),AVERAGEIFS(ObservedSpeciesData!AH$2:AH$4955,ObservedSpeciesData!$A$2:$A$4955,$A1146,ObservedSpeciesData!$D$2:$D$4955,$D1146),"")</f>
        <v/>
      </c>
      <c r="AI1146" s="23" t="str">
        <f>IF(ISNUMBER(AVERAGEIFS(ObservedSpeciesData!AI$2:AI$4955,ObservedSpeciesData!$A$2:$A$4955,$A1146,ObservedSpeciesData!$C$2:$C$4955,$C1146,ObservedSpeciesData!$D$2:$D$4955,$D1146)),AVERAGEIFS(ObservedSpeciesData!AI$2:AI$4955,ObservedSpeciesData!$A$2:$A$4955,$A1146,ObservedSpeciesData!$C$2:$C$4955,$C1146,ObservedSpeciesData!$D$2:$D$4955,$D1146),"")</f>
        <v/>
      </c>
      <c r="AJ1146" s="2">
        <f>COUNTIFS(ObservedSpeciesData!$A$2:$A$828,$A1146,ObservedSpeciesData!$D$2:$D$828,$D1146)</f>
        <v>0</v>
      </c>
      <c r="AK1146" s="2">
        <f t="shared" si="17"/>
        <v>1</v>
      </c>
    </row>
    <row r="1147" spans="1:37" x14ac:dyDescent="0.25">
      <c r="A1147" s="14" t="s">
        <v>91</v>
      </c>
      <c r="B1147" t="s">
        <v>80</v>
      </c>
      <c r="C1147" t="s">
        <v>90</v>
      </c>
      <c r="D1147" s="13">
        <v>42478</v>
      </c>
      <c r="E1147">
        <v>1</v>
      </c>
      <c r="F1147">
        <v>500</v>
      </c>
      <c r="G1147" s="2" t="s">
        <v>87</v>
      </c>
      <c r="H1147" s="2" t="s">
        <v>13</v>
      </c>
      <c r="I1147">
        <v>13</v>
      </c>
      <c r="J1147" s="2" t="s">
        <v>88</v>
      </c>
      <c r="K1147" s="2">
        <f>IF(ISNUMBER(AVERAGEIFS(ObservedSpeciesData!K$2:K$4955,ObservedSpeciesData!$A$2:$A$4955,$A1147,ObservedSpeciesData!$D$2:$D$4955,$D1147)),AVERAGEIFS(ObservedSpeciesData!K$2:K$4955,ObservedSpeciesData!$A$2:$A$4955,$A1147,ObservedSpeciesData!$D$2:$D$4955,$D1147),"")</f>
        <v>450</v>
      </c>
      <c r="L1147" s="26">
        <f>IF(ISNUMBER(AVERAGEIFS(ObservedSpeciesData!L$2:L$4955,ObservedSpeciesData!$A$2:$A$4955,$A1147,ObservedSpeciesData!$D$2:$D$4955,$D1147)),AVERAGEIFS(ObservedSpeciesData!L$2:L$4955,ObservedSpeciesData!$A$2:$A$4955,$A1147,ObservedSpeciesData!$D$2:$D$4955,$D1147),"")</f>
        <v>2267.3333333333335</v>
      </c>
      <c r="M1147" s="23">
        <f>IF(ISNUMBER(AVERAGEIFS(ObservedSpeciesData!M$2:M$4955,ObservedSpeciesData!$A$2:$A$4955,$A1147,ObservedSpeciesData!$D$2:$D$4955,$D1147)),AVERAGEIFS(ObservedSpeciesData!M$2:M$4955,ObservedSpeciesData!$A$2:$A$4955,$A1147,ObservedSpeciesData!$D$2:$D$4955,$D1147),"")</f>
        <v>226.73333333333335</v>
      </c>
      <c r="N1147" s="23" t="str">
        <f>IF(ISNUMBER(AVERAGEIFS(ObservedSpeciesData!N$2:N$4955,ObservedSpeciesData!$A$2:$A$4955,$A1147,ObservedSpeciesData!$D$2:$D$4955,$D1147)),AVERAGEIFS(ObservedSpeciesData!N$2:N$4955,ObservedSpeciesData!$A$2:$A$4955,$A1147,ObservedSpeciesData!$D$2:$D$4955,$D1147),"")</f>
        <v/>
      </c>
      <c r="O1147" s="23" t="str">
        <f>IF(ISNUMBER(AVERAGEIFS(ObservedSpeciesData!O$2:O$4955,ObservedSpeciesData!$A$2:$A$4955,$A1147,ObservedSpeciesData!$D$2:$D$4955,$D1147)),AVERAGEIFS(ObservedSpeciesData!O$2:O$4955,ObservedSpeciesData!$A$2:$A$4955,$A1147,ObservedSpeciesData!$D$2:$D$4955,$D1147),"")</f>
        <v/>
      </c>
      <c r="P1147" s="23" t="str">
        <f>IF(ISNUMBER(AVERAGEIFS(ObservedSpeciesData!P$2:P$4955,ObservedSpeciesData!$A$2:$A$4955,$A1147,ObservedSpeciesData!$C$2:$C$4955,$C1147,ObservedSpeciesData!$D$2:$D$4955,$D1147)),AVERAGEIFS(ObservedSpeciesData!P$2:P$4955,ObservedSpeciesData!$A$2:$A$4955,$A1147,ObservedSpeciesData!$C$2:$C$4955,$C1147,ObservedSpeciesData!$D$2:$D$4955,$D1147),"")</f>
        <v/>
      </c>
      <c r="Q1147" s="23"/>
      <c r="R1147" s="25" t="str">
        <f>IF(ISNUMBER(AVERAGEIFS(ObservedSpeciesData!R$2:R$4955,ObservedSpeciesData!$A$2:$A$4955,$A1147,ObservedSpeciesData!$D$2:$D$4955,$D1147)),AVERAGEIFS(ObservedSpeciesData!R$2:R$4955,ObservedSpeciesData!$A$2:$A$4955,$A1147,ObservedSpeciesData!$D$2:$D$4955,$D1147),"")</f>
        <v/>
      </c>
      <c r="S1147" s="25" t="str">
        <f>IF(ISNUMBER(AVERAGEIFS(ObservedSpeciesData!S$2:S$4955,ObservedSpeciesData!$A$2:$A$4955,$A1147,ObservedSpeciesData!$D$2:$D$4955,$D1147)),AVERAGEIFS(ObservedSpeciesData!S$2:S$4955,ObservedSpeciesData!$A$2:$A$4955,$A1147,ObservedSpeciesData!$D$2:$D$4955,$D1147),"")</f>
        <v/>
      </c>
      <c r="T1147" s="23" t="str">
        <f>IF(ISNUMBER(AVERAGEIFS(ObservedSpeciesData!T$2:T$4955,ObservedSpeciesData!$A$2:$A$4955,$A1147,ObservedSpeciesData!$D$2:$D$4955,$D1147)),AVERAGEIFS(ObservedSpeciesData!T$2:T$4955,ObservedSpeciesData!$A$2:$A$4955,$A1147,ObservedSpeciesData!$D$2:$D$4955,$D1147),"")</f>
        <v/>
      </c>
      <c r="U1147" s="24" t="str">
        <f>IF(ISNUMBER(AVERAGEIFS(ObservedSpeciesData!U$2:U$4955,ObservedSpeciesData!$A$2:$A$4955,$A1147,ObservedSpeciesData!$C$2:$C$4955,$C1147,ObservedSpeciesData!$D$2:$D$4955,$D1147)),AVERAGEIFS(ObservedSpeciesData!U$2:U$4955,ObservedSpeciesData!$A$2:$A$4955,$A1147,ObservedSpeciesData!$C$2:$C$4955,$C1147,ObservedSpeciesData!$D$2:$D$4955,$D1147),"")</f>
        <v/>
      </c>
      <c r="V1147" s="23" t="str">
        <f>IF(ISNUMBER(AVERAGEIFS(ObservedSpeciesData!V$2:V$4955,ObservedSpeciesData!$A$2:$A$4955,$A1147,ObservedSpeciesData!$D$2:$D$4955,$D1147)),AVERAGEIFS(ObservedSpeciesData!V$2:V$4955,ObservedSpeciesData!$A$2:$A$4955,$A1147,ObservedSpeciesData!$D$2:$D$4955,$D1147),"")</f>
        <v/>
      </c>
      <c r="W1147" s="23" t="str">
        <f>IF(ISNUMBER(AVERAGEIFS(ObservedSpeciesData!W$2:W$4955,ObservedSpeciesData!$A$2:$A$4955,$A1147,ObservedSpeciesData!$D$2:$D$4955,$D1147)),AVERAGEIFS(ObservedSpeciesData!W$2:W$4955,ObservedSpeciesData!$A$2:$A$4955,$A1147,ObservedSpeciesData!$D$2:$D$4955,$D1147),"")</f>
        <v/>
      </c>
      <c r="X1147" s="23" t="str">
        <f>IF(ISNUMBER(AVERAGEIFS(ObservedSpeciesData!X$2:X$4955,ObservedSpeciesData!$A$2:$A$4955,$A1147,ObservedSpeciesData!$D$2:$D$4955,$D1147)),AVERAGEIFS(ObservedSpeciesData!X$2:X$4955,ObservedSpeciesData!$A$2:$A$4955,$A1147,ObservedSpeciesData!$D$2:$D$4955,$D1147),"")</f>
        <v/>
      </c>
      <c r="Y1147" s="23" t="str">
        <f>IF(ISNUMBER(AVERAGEIFS(ObservedSpeciesData!Y$2:Y$4955,ObservedSpeciesData!$A$2:$A$4955,$A1147,ObservedSpeciesData!$D$2:$D$4955,$D1147)),AVERAGEIFS(ObservedSpeciesData!Y$2:Y$4955,ObservedSpeciesData!$A$2:$A$4955,$A1147,ObservedSpeciesData!$D$2:$D$4955,$D1147),"")</f>
        <v/>
      </c>
      <c r="Z1147" s="23" t="str">
        <f>IF(ISNUMBER(AVERAGEIFS(ObservedSpeciesData!Z$2:Z$4955,ObservedSpeciesData!$A$2:$A$4955,$A1147,ObservedSpeciesData!$D$2:$D$4955,$D1147)),AVERAGEIFS(ObservedSpeciesData!Z$2:Z$4955,ObservedSpeciesData!$A$2:$A$4955,$A1147,ObservedSpeciesData!$D$2:$D$4955,$D1147),"")</f>
        <v/>
      </c>
      <c r="AA1147" s="23" t="str">
        <f>IF(ISNUMBER(AVERAGEIFS(ObservedSpeciesData!AA$2:AA$4955,ObservedSpeciesData!$A$2:$A$4955,$A1147,ObservedSpeciesData!$D$2:$D$4955,$D1147)),AVERAGEIFS(ObservedSpeciesData!AA$2:AA$4955,ObservedSpeciesData!$A$2:$A$4955,$A1147,ObservedSpeciesData!$D$2:$D$4955,$D1147),"")</f>
        <v/>
      </c>
      <c r="AB1147" s="24" t="str">
        <f>IF(ISNUMBER(AVERAGEIFS(ObservedSpeciesData!AB$2:AB$4955,ObservedSpeciesData!$A$2:$A$4955,$A1147,ObservedSpeciesData!$D$2:$D$4955,$D1147)),AVERAGEIFS(ObservedSpeciesData!AB$2:AB$4955,ObservedSpeciesData!$A$2:$A$4955,$A1147,ObservedSpeciesData!$D$2:$D$4955,$D1147),"")</f>
        <v/>
      </c>
      <c r="AC1147" s="24" t="str">
        <f>IF(ISNUMBER(AVERAGEIFS(ObservedSpeciesData!AC$2:AC$4955,ObservedSpeciesData!$A$2:$A$4955,$A1147,ObservedSpeciesData!$D$2:$D$4955,$D1147)),AVERAGEIFS(ObservedSpeciesData!AC$2:AC$4955,ObservedSpeciesData!$A$2:$A$4955,$A1147,ObservedSpeciesData!$D$2:$D$4955,$D1147),"")</f>
        <v/>
      </c>
      <c r="AD1147" s="23" t="str">
        <f>IF(ISNUMBER(AVERAGEIFS(ObservedSpeciesData!AD$2:AD$4955,ObservedSpeciesData!$A$2:$A$4955,$A1147,ObservedSpeciesData!$D$2:$D$4955,$D1147)),AVERAGEIFS(ObservedSpeciesData!AD$2:AD$4955,ObservedSpeciesData!$A$2:$A$4955,$A1147,ObservedSpeciesData!$D$2:$D$4955,$D1147),"")</f>
        <v/>
      </c>
      <c r="AE1147" s="24" t="str">
        <f>IF(ISNUMBER(AVERAGEIFS(ObservedSpeciesData!AE$2:AE$4955,ObservedSpeciesData!$A$2:$A$4955,$A1147,ObservedSpeciesData!$D$2:$D$4955,$D1147)),AVERAGEIFS(ObservedSpeciesData!AE$2:AE$4955,ObservedSpeciesData!$A$2:$A$4955,$A1147,ObservedSpeciesData!$D$2:$D$4955,$D1147),"")</f>
        <v/>
      </c>
      <c r="AF1147" s="23"/>
      <c r="AG1147" s="24"/>
      <c r="AH1147" s="23" t="str">
        <f>IF(ISNUMBER(AVERAGEIFS(ObservedSpeciesData!AH$2:AH$4955,ObservedSpeciesData!$A$2:$A$4955,$A1147,ObservedSpeciesData!$D$2:$D$4955,$D1147)),AVERAGEIFS(ObservedSpeciesData!AH$2:AH$4955,ObservedSpeciesData!$A$2:$A$4955,$A1147,ObservedSpeciesData!$D$2:$D$4955,$D1147),"")</f>
        <v/>
      </c>
      <c r="AI1147" s="23" t="str">
        <f>IF(ISNUMBER(AVERAGEIFS(ObservedSpeciesData!AI$2:AI$4955,ObservedSpeciesData!$A$2:$A$4955,$A1147,ObservedSpeciesData!$C$2:$C$4955,$C1147,ObservedSpeciesData!$D$2:$D$4955,$D1147)),AVERAGEIFS(ObservedSpeciesData!AI$2:AI$4955,ObservedSpeciesData!$A$2:$A$4955,$A1147,ObservedSpeciesData!$C$2:$C$4955,$C1147,ObservedSpeciesData!$D$2:$D$4955,$D1147),"")</f>
        <v/>
      </c>
      <c r="AJ1147" s="2">
        <f>COUNTIFS(ObservedSpeciesData!$A$2:$A$828,$A1147,ObservedSpeciesData!$D$2:$D$828,$D1147)</f>
        <v>0</v>
      </c>
      <c r="AK1147" s="2">
        <f t="shared" si="17"/>
        <v>1</v>
      </c>
    </row>
    <row r="1148" spans="1:37" x14ac:dyDescent="0.25">
      <c r="A1148" s="14" t="s">
        <v>96</v>
      </c>
      <c r="B1148" t="s">
        <v>80</v>
      </c>
      <c r="C1148" t="s">
        <v>90</v>
      </c>
      <c r="D1148" s="13">
        <v>42479</v>
      </c>
      <c r="E1148">
        <v>1</v>
      </c>
      <c r="F1148">
        <v>0</v>
      </c>
      <c r="G1148" s="2" t="s">
        <v>87</v>
      </c>
      <c r="H1148" s="2" t="s">
        <v>13</v>
      </c>
      <c r="I1148">
        <v>13</v>
      </c>
      <c r="J1148" s="2" t="s">
        <v>77</v>
      </c>
      <c r="K1148" s="2">
        <f>IF(ISNUMBER(AVERAGEIFS(ObservedSpeciesData!K$2:K$4955,ObservedSpeciesData!$A$2:$A$4955,$A1148,ObservedSpeciesData!$D$2:$D$4955,$D1148)),AVERAGEIFS(ObservedSpeciesData!K$2:K$4955,ObservedSpeciesData!$A$2:$A$4955,$A1148,ObservedSpeciesData!$D$2:$D$4955,$D1148),"")</f>
        <v>0</v>
      </c>
      <c r="L1148" s="26" t="str">
        <f>IF(ISNUMBER(AVERAGEIFS(ObservedSpeciesData!L$2:L$4955,ObservedSpeciesData!$A$2:$A$4955,$A1148,ObservedSpeciesData!$D$2:$D$4955,$D1148)),AVERAGEIFS(ObservedSpeciesData!L$2:L$4955,ObservedSpeciesData!$A$2:$A$4955,$A1148,ObservedSpeciesData!$D$2:$D$4955,$D1148),"")</f>
        <v/>
      </c>
      <c r="M1148" s="23" t="str">
        <f>IF(ISNUMBER(AVERAGEIFS(ObservedSpeciesData!M$2:M$4955,ObservedSpeciesData!$A$2:$A$4955,$A1148,ObservedSpeciesData!$D$2:$D$4955,$D1148)),AVERAGEIFS(ObservedSpeciesData!M$2:M$4955,ObservedSpeciesData!$A$2:$A$4955,$A1148,ObservedSpeciesData!$D$2:$D$4955,$D1148),"")</f>
        <v/>
      </c>
      <c r="N1148" s="23">
        <f>IF(ISNUMBER(AVERAGEIFS(ObservedSpeciesData!N$2:N$4955,ObservedSpeciesData!$A$2:$A$4955,$A1148,ObservedSpeciesData!$D$2:$D$4955,$D1148)),AVERAGEIFS(ObservedSpeciesData!N$2:N$4955,ObservedSpeciesData!$A$2:$A$4955,$A1148,ObservedSpeciesData!$D$2:$D$4955,$D1148),"")</f>
        <v>178.6211134711111</v>
      </c>
      <c r="O1148" s="23">
        <f>IF(ISNUMBER(AVERAGEIFS(ObservedSpeciesData!O$2:O$4955,ObservedSpeciesData!$A$2:$A$4955,$A1148,ObservedSpeciesData!$D$2:$D$4955,$D1148)),AVERAGEIFS(ObservedSpeciesData!O$2:O$4955,ObservedSpeciesData!$A$2:$A$4955,$A1148,ObservedSpeciesData!$D$2:$D$4955,$D1148),"")</f>
        <v>17.862111347111107</v>
      </c>
      <c r="P1148" s="23">
        <f>IF(ISNUMBER(AVERAGEIFS(ObservedSpeciesData!P$2:P$4955,ObservedSpeciesData!$A$2:$A$4955,$A1148,ObservedSpeciesData!$C$2:$C$4955,$C1148,ObservedSpeciesData!$D$2:$D$4955,$D1148)),AVERAGEIFS(ObservedSpeciesData!P$2:P$4955,ObservedSpeciesData!$A$2:$A$4955,$A1148,ObservedSpeciesData!$C$2:$C$4955,$C1148,ObservedSpeciesData!$D$2:$D$4955,$D1148),"")</f>
        <v>283.19872615457251</v>
      </c>
      <c r="Q1148" s="23"/>
      <c r="R1148" s="25" t="str">
        <f>IF(ISNUMBER(AVERAGEIFS(ObservedSpeciesData!R$2:R$4955,ObservedSpeciesData!$A$2:$A$4955,$A1148,ObservedSpeciesData!$D$2:$D$4955,$D1148)),AVERAGEIFS(ObservedSpeciesData!R$2:R$4955,ObservedSpeciesData!$A$2:$A$4955,$A1148,ObservedSpeciesData!$D$2:$D$4955,$D1148),"")</f>
        <v/>
      </c>
      <c r="S1148" s="25">
        <f>IF(ISNUMBER(AVERAGEIFS(ObservedSpeciesData!S$2:S$4955,ObservedSpeciesData!$A$2:$A$4955,$A1148,ObservedSpeciesData!$D$2:$D$4955,$D1148)),AVERAGEIFS(ObservedSpeciesData!S$2:S$4955,ObservedSpeciesData!$A$2:$A$4955,$A1148,ObservedSpeciesData!$D$2:$D$4955,$D1148),"")</f>
        <v>52.03714210452663</v>
      </c>
      <c r="T1148" s="23">
        <f>IF(ISNUMBER(AVERAGEIFS(ObservedSpeciesData!T$2:T$4955,ObservedSpeciesData!$A$2:$A$4955,$A1148,ObservedSpeciesData!$D$2:$D$4955,$D1148)),AVERAGEIFS(ObservedSpeciesData!T$2:T$4955,ObservedSpeciesData!$A$2:$A$4955,$A1148,ObservedSpeciesData!$D$2:$D$4955,$D1148),"")</f>
        <v>10.70297440018863</v>
      </c>
      <c r="U1148" s="24" t="str">
        <f>IF(ISNUMBER(AVERAGEIFS(ObservedSpeciesData!U$2:U$4955,ObservedSpeciesData!$A$2:$A$4955,$A1148,ObservedSpeciesData!$C$2:$C$4955,$C1148,ObservedSpeciesData!$D$2:$D$4955,$D1148)),AVERAGEIFS(ObservedSpeciesData!U$2:U$4955,ObservedSpeciesData!$A$2:$A$4955,$A1148,ObservedSpeciesData!$C$2:$C$4955,$C1148,ObservedSpeciesData!$D$2:$D$4955,$D1148),"")</f>
        <v/>
      </c>
      <c r="V1148" s="23" t="str">
        <f>IF(ISNUMBER(AVERAGEIFS(ObservedSpeciesData!V$2:V$4955,ObservedSpeciesData!$A$2:$A$4955,$A1148,ObservedSpeciesData!$D$2:$D$4955,$D1148)),AVERAGEIFS(ObservedSpeciesData!V$2:V$4955,ObservedSpeciesData!$A$2:$A$4955,$A1148,ObservedSpeciesData!$D$2:$D$4955,$D1148),"")</f>
        <v/>
      </c>
      <c r="W1148" s="23" t="str">
        <f>IF(ISNUMBER(AVERAGEIFS(ObservedSpeciesData!W$2:W$4955,ObservedSpeciesData!$A$2:$A$4955,$A1148,ObservedSpeciesData!$D$2:$D$4955,$D1148)),AVERAGEIFS(ObservedSpeciesData!W$2:W$4955,ObservedSpeciesData!$A$2:$A$4955,$A1148,ObservedSpeciesData!$D$2:$D$4955,$D1148),"")</f>
        <v/>
      </c>
      <c r="X1148" s="23" t="str">
        <f>IF(ISNUMBER(AVERAGEIFS(ObservedSpeciesData!X$2:X$4955,ObservedSpeciesData!$A$2:$A$4955,$A1148,ObservedSpeciesData!$D$2:$D$4955,$D1148)),AVERAGEIFS(ObservedSpeciesData!X$2:X$4955,ObservedSpeciesData!$A$2:$A$4955,$A1148,ObservedSpeciesData!$D$2:$D$4955,$D1148),"")</f>
        <v/>
      </c>
      <c r="Y1148" s="23" t="str">
        <f>IF(ISNUMBER(AVERAGEIFS(ObservedSpeciesData!Y$2:Y$4955,ObservedSpeciesData!$A$2:$A$4955,$A1148,ObservedSpeciesData!$D$2:$D$4955,$D1148)),AVERAGEIFS(ObservedSpeciesData!Y$2:Y$4955,ObservedSpeciesData!$A$2:$A$4955,$A1148,ObservedSpeciesData!$D$2:$D$4955,$D1148),"")</f>
        <v/>
      </c>
      <c r="Z1148" s="23" t="str">
        <f>IF(ISNUMBER(AVERAGEIFS(ObservedSpeciesData!Z$2:Z$4955,ObservedSpeciesData!$A$2:$A$4955,$A1148,ObservedSpeciesData!$D$2:$D$4955,$D1148)),AVERAGEIFS(ObservedSpeciesData!Z$2:Z$4955,ObservedSpeciesData!$A$2:$A$4955,$A1148,ObservedSpeciesData!$D$2:$D$4955,$D1148),"")</f>
        <v/>
      </c>
      <c r="AA1148" s="23" t="str">
        <f>IF(ISNUMBER(AVERAGEIFS(ObservedSpeciesData!AA$2:AA$4955,ObservedSpeciesData!$A$2:$A$4955,$A1148,ObservedSpeciesData!$D$2:$D$4955,$D1148)),AVERAGEIFS(ObservedSpeciesData!AA$2:AA$4955,ObservedSpeciesData!$A$2:$A$4955,$A1148,ObservedSpeciesData!$D$2:$D$4955,$D1148),"")</f>
        <v/>
      </c>
      <c r="AB1148" s="24" t="str">
        <f>IF(ISNUMBER(AVERAGEIFS(ObservedSpeciesData!AB$2:AB$4955,ObservedSpeciesData!$A$2:$A$4955,$A1148,ObservedSpeciesData!$D$2:$D$4955,$D1148)),AVERAGEIFS(ObservedSpeciesData!AB$2:AB$4955,ObservedSpeciesData!$A$2:$A$4955,$A1148,ObservedSpeciesData!$D$2:$D$4955,$D1148),"")</f>
        <v/>
      </c>
      <c r="AC1148" s="24" t="str">
        <f>IF(ISNUMBER(AVERAGEIFS(ObservedSpeciesData!AC$2:AC$4955,ObservedSpeciesData!$A$2:$A$4955,$A1148,ObservedSpeciesData!$D$2:$D$4955,$D1148)),AVERAGEIFS(ObservedSpeciesData!AC$2:AC$4955,ObservedSpeciesData!$A$2:$A$4955,$A1148,ObservedSpeciesData!$D$2:$D$4955,$D1148),"")</f>
        <v/>
      </c>
      <c r="AD1148" s="23" t="str">
        <f>IF(ISNUMBER(AVERAGEIFS(ObservedSpeciesData!AD$2:AD$4955,ObservedSpeciesData!$A$2:$A$4955,$A1148,ObservedSpeciesData!$D$2:$D$4955,$D1148)),AVERAGEIFS(ObservedSpeciesData!AD$2:AD$4955,ObservedSpeciesData!$A$2:$A$4955,$A1148,ObservedSpeciesData!$D$2:$D$4955,$D1148),"")</f>
        <v/>
      </c>
      <c r="AE1148" s="24" t="str">
        <f>IF(ISNUMBER(AVERAGEIFS(ObservedSpeciesData!AE$2:AE$4955,ObservedSpeciesData!$A$2:$A$4955,$A1148,ObservedSpeciesData!$D$2:$D$4955,$D1148)),AVERAGEIFS(ObservedSpeciesData!AE$2:AE$4955,ObservedSpeciesData!$A$2:$A$4955,$A1148,ObservedSpeciesData!$D$2:$D$4955,$D1148),"")</f>
        <v/>
      </c>
      <c r="AF1148" s="23"/>
      <c r="AG1148" s="24"/>
      <c r="AH1148" s="23" t="str">
        <f>IF(ISNUMBER(AVERAGEIFS(ObservedSpeciesData!AH$2:AH$4955,ObservedSpeciesData!$A$2:$A$4955,$A1148,ObservedSpeciesData!$D$2:$D$4955,$D1148)),AVERAGEIFS(ObservedSpeciesData!AH$2:AH$4955,ObservedSpeciesData!$A$2:$A$4955,$A1148,ObservedSpeciesData!$D$2:$D$4955,$D1148),"")</f>
        <v/>
      </c>
      <c r="AI1148" s="23" t="str">
        <f>IF(ISNUMBER(AVERAGEIFS(ObservedSpeciesData!AI$2:AI$4955,ObservedSpeciesData!$A$2:$A$4955,$A1148,ObservedSpeciesData!$C$2:$C$4955,$C1148,ObservedSpeciesData!$D$2:$D$4955,$D1148)),AVERAGEIFS(ObservedSpeciesData!AI$2:AI$4955,ObservedSpeciesData!$A$2:$A$4955,$A1148,ObservedSpeciesData!$C$2:$C$4955,$C1148,ObservedSpeciesData!$D$2:$D$4955,$D1148),"")</f>
        <v/>
      </c>
      <c r="AJ1148" s="2">
        <f>COUNTIFS(ObservedSpeciesData!$A$2:$A$828,$A1148,ObservedSpeciesData!$D$2:$D$828,$D1148)</f>
        <v>0</v>
      </c>
      <c r="AK1148" s="2">
        <f t="shared" si="17"/>
        <v>5</v>
      </c>
    </row>
    <row r="1149" spans="1:37" x14ac:dyDescent="0.25">
      <c r="A1149" s="14" t="s">
        <v>95</v>
      </c>
      <c r="B1149" t="s">
        <v>80</v>
      </c>
      <c r="C1149" t="s">
        <v>90</v>
      </c>
      <c r="D1149" s="13">
        <v>42479</v>
      </c>
      <c r="E1149">
        <v>1</v>
      </c>
      <c r="F1149">
        <v>50</v>
      </c>
      <c r="G1149" s="2" t="s">
        <v>87</v>
      </c>
      <c r="H1149" s="2" t="s">
        <v>13</v>
      </c>
      <c r="I1149">
        <v>13</v>
      </c>
      <c r="J1149" s="2" t="s">
        <v>77</v>
      </c>
      <c r="K1149" s="2">
        <f>IF(ISNUMBER(AVERAGEIFS(ObservedSpeciesData!K$2:K$4955,ObservedSpeciesData!$A$2:$A$4955,$A1149,ObservedSpeciesData!$D$2:$D$4955,$D1149)),AVERAGEIFS(ObservedSpeciesData!K$2:K$4955,ObservedSpeciesData!$A$2:$A$4955,$A1149,ObservedSpeciesData!$D$2:$D$4955,$D1149),"")</f>
        <v>45</v>
      </c>
      <c r="L1149" s="26" t="str">
        <f>IF(ISNUMBER(AVERAGEIFS(ObservedSpeciesData!L$2:L$4955,ObservedSpeciesData!$A$2:$A$4955,$A1149,ObservedSpeciesData!$D$2:$D$4955,$D1149)),AVERAGEIFS(ObservedSpeciesData!L$2:L$4955,ObservedSpeciesData!$A$2:$A$4955,$A1149,ObservedSpeciesData!$D$2:$D$4955,$D1149),"")</f>
        <v/>
      </c>
      <c r="M1149" s="23" t="str">
        <f>IF(ISNUMBER(AVERAGEIFS(ObservedSpeciesData!M$2:M$4955,ObservedSpeciesData!$A$2:$A$4955,$A1149,ObservedSpeciesData!$D$2:$D$4955,$D1149)),AVERAGEIFS(ObservedSpeciesData!M$2:M$4955,ObservedSpeciesData!$A$2:$A$4955,$A1149,ObservedSpeciesData!$D$2:$D$4955,$D1149),"")</f>
        <v/>
      </c>
      <c r="N1149" s="23">
        <f>IF(ISNUMBER(AVERAGEIFS(ObservedSpeciesData!N$2:N$4955,ObservedSpeciesData!$A$2:$A$4955,$A1149,ObservedSpeciesData!$D$2:$D$4955,$D1149)),AVERAGEIFS(ObservedSpeciesData!N$2:N$4955,ObservedSpeciesData!$A$2:$A$4955,$A1149,ObservedSpeciesData!$D$2:$D$4955,$D1149),"")</f>
        <v>185.49103288888887</v>
      </c>
      <c r="O1149" s="23">
        <f>IF(ISNUMBER(AVERAGEIFS(ObservedSpeciesData!O$2:O$4955,ObservedSpeciesData!$A$2:$A$4955,$A1149,ObservedSpeciesData!$D$2:$D$4955,$D1149)),AVERAGEIFS(ObservedSpeciesData!O$2:O$4955,ObservedSpeciesData!$A$2:$A$4955,$A1149,ObservedSpeciesData!$D$2:$D$4955,$D1149),"")</f>
        <v>18.549103288888887</v>
      </c>
      <c r="P1149" s="23">
        <f>IF(ISNUMBER(AVERAGEIFS(ObservedSpeciesData!P$2:P$4955,ObservedSpeciesData!$A$2:$A$4955,$A1149,ObservedSpeciesData!$C$2:$C$4955,$C1149,ObservedSpeciesData!$D$2:$D$4955,$D1149)),AVERAGEIFS(ObservedSpeciesData!P$2:P$4955,ObservedSpeciesData!$A$2:$A$4955,$A1149,ObservedSpeciesData!$C$2:$C$4955,$C1149,ObservedSpeciesData!$D$2:$D$4955,$D1149),"")</f>
        <v>411.14967736747553</v>
      </c>
      <c r="Q1149" s="23"/>
      <c r="R1149" s="25" t="str">
        <f>IF(ISNUMBER(AVERAGEIFS(ObservedSpeciesData!R$2:R$4955,ObservedSpeciesData!$A$2:$A$4955,$A1149,ObservedSpeciesData!$D$2:$D$4955,$D1149)),AVERAGEIFS(ObservedSpeciesData!R$2:R$4955,ObservedSpeciesData!$A$2:$A$4955,$A1149,ObservedSpeciesData!$D$2:$D$4955,$D1149),"")</f>
        <v/>
      </c>
      <c r="S1149" s="25">
        <f>IF(ISNUMBER(AVERAGEIFS(ObservedSpeciesData!S$2:S$4955,ObservedSpeciesData!$A$2:$A$4955,$A1149,ObservedSpeciesData!$D$2:$D$4955,$D1149)),AVERAGEIFS(ObservedSpeciesData!S$2:S$4955,ObservedSpeciesData!$A$2:$A$4955,$A1149,ObservedSpeciesData!$D$2:$D$4955,$D1149),"")</f>
        <v>58.312322741962731</v>
      </c>
      <c r="T1149" s="23">
        <f>IF(ISNUMBER(AVERAGEIFS(ObservedSpeciesData!T$2:T$4955,ObservedSpeciesData!$A$2:$A$4955,$A1149,ObservedSpeciesData!$D$2:$D$4955,$D1149)),AVERAGEIFS(ObservedSpeciesData!T$2:T$4955,ObservedSpeciesData!$A$2:$A$4955,$A1149,ObservedSpeciesData!$D$2:$D$4955,$D1149),"")</f>
        <v>4.956776160874254</v>
      </c>
      <c r="U1149" s="24" t="str">
        <f>IF(ISNUMBER(AVERAGEIFS(ObservedSpeciesData!U$2:U$4955,ObservedSpeciesData!$A$2:$A$4955,$A1149,ObservedSpeciesData!$C$2:$C$4955,$C1149,ObservedSpeciesData!$D$2:$D$4955,$D1149)),AVERAGEIFS(ObservedSpeciesData!U$2:U$4955,ObservedSpeciesData!$A$2:$A$4955,$A1149,ObservedSpeciesData!$C$2:$C$4955,$C1149,ObservedSpeciesData!$D$2:$D$4955,$D1149),"")</f>
        <v/>
      </c>
      <c r="V1149" s="23" t="str">
        <f>IF(ISNUMBER(AVERAGEIFS(ObservedSpeciesData!V$2:V$4955,ObservedSpeciesData!$A$2:$A$4955,$A1149,ObservedSpeciesData!$D$2:$D$4955,$D1149)),AVERAGEIFS(ObservedSpeciesData!V$2:V$4955,ObservedSpeciesData!$A$2:$A$4955,$A1149,ObservedSpeciesData!$D$2:$D$4955,$D1149),"")</f>
        <v/>
      </c>
      <c r="W1149" s="23" t="str">
        <f>IF(ISNUMBER(AVERAGEIFS(ObservedSpeciesData!W$2:W$4955,ObservedSpeciesData!$A$2:$A$4955,$A1149,ObservedSpeciesData!$D$2:$D$4955,$D1149)),AVERAGEIFS(ObservedSpeciesData!W$2:W$4955,ObservedSpeciesData!$A$2:$A$4955,$A1149,ObservedSpeciesData!$D$2:$D$4955,$D1149),"")</f>
        <v/>
      </c>
      <c r="X1149" s="23" t="str">
        <f>IF(ISNUMBER(AVERAGEIFS(ObservedSpeciesData!X$2:X$4955,ObservedSpeciesData!$A$2:$A$4955,$A1149,ObservedSpeciesData!$D$2:$D$4955,$D1149)),AVERAGEIFS(ObservedSpeciesData!X$2:X$4955,ObservedSpeciesData!$A$2:$A$4955,$A1149,ObservedSpeciesData!$D$2:$D$4955,$D1149),"")</f>
        <v/>
      </c>
      <c r="Y1149" s="23" t="str">
        <f>IF(ISNUMBER(AVERAGEIFS(ObservedSpeciesData!Y$2:Y$4955,ObservedSpeciesData!$A$2:$A$4955,$A1149,ObservedSpeciesData!$D$2:$D$4955,$D1149)),AVERAGEIFS(ObservedSpeciesData!Y$2:Y$4955,ObservedSpeciesData!$A$2:$A$4955,$A1149,ObservedSpeciesData!$D$2:$D$4955,$D1149),"")</f>
        <v/>
      </c>
      <c r="Z1149" s="23" t="str">
        <f>IF(ISNUMBER(AVERAGEIFS(ObservedSpeciesData!Z$2:Z$4955,ObservedSpeciesData!$A$2:$A$4955,$A1149,ObservedSpeciesData!$D$2:$D$4955,$D1149)),AVERAGEIFS(ObservedSpeciesData!Z$2:Z$4955,ObservedSpeciesData!$A$2:$A$4955,$A1149,ObservedSpeciesData!$D$2:$D$4955,$D1149),"")</f>
        <v/>
      </c>
      <c r="AA1149" s="23" t="str">
        <f>IF(ISNUMBER(AVERAGEIFS(ObservedSpeciesData!AA$2:AA$4955,ObservedSpeciesData!$A$2:$A$4955,$A1149,ObservedSpeciesData!$D$2:$D$4955,$D1149)),AVERAGEIFS(ObservedSpeciesData!AA$2:AA$4955,ObservedSpeciesData!$A$2:$A$4955,$A1149,ObservedSpeciesData!$D$2:$D$4955,$D1149),"")</f>
        <v/>
      </c>
      <c r="AB1149" s="24" t="str">
        <f>IF(ISNUMBER(AVERAGEIFS(ObservedSpeciesData!AB$2:AB$4955,ObservedSpeciesData!$A$2:$A$4955,$A1149,ObservedSpeciesData!$D$2:$D$4955,$D1149)),AVERAGEIFS(ObservedSpeciesData!AB$2:AB$4955,ObservedSpeciesData!$A$2:$A$4955,$A1149,ObservedSpeciesData!$D$2:$D$4955,$D1149),"")</f>
        <v/>
      </c>
      <c r="AC1149" s="24" t="str">
        <f>IF(ISNUMBER(AVERAGEIFS(ObservedSpeciesData!AC$2:AC$4955,ObservedSpeciesData!$A$2:$A$4955,$A1149,ObservedSpeciesData!$D$2:$D$4955,$D1149)),AVERAGEIFS(ObservedSpeciesData!AC$2:AC$4955,ObservedSpeciesData!$A$2:$A$4955,$A1149,ObservedSpeciesData!$D$2:$D$4955,$D1149),"")</f>
        <v/>
      </c>
      <c r="AD1149" s="23" t="str">
        <f>IF(ISNUMBER(AVERAGEIFS(ObservedSpeciesData!AD$2:AD$4955,ObservedSpeciesData!$A$2:$A$4955,$A1149,ObservedSpeciesData!$D$2:$D$4955,$D1149)),AVERAGEIFS(ObservedSpeciesData!AD$2:AD$4955,ObservedSpeciesData!$A$2:$A$4955,$A1149,ObservedSpeciesData!$D$2:$D$4955,$D1149),"")</f>
        <v/>
      </c>
      <c r="AE1149" s="24" t="str">
        <f>IF(ISNUMBER(AVERAGEIFS(ObservedSpeciesData!AE$2:AE$4955,ObservedSpeciesData!$A$2:$A$4955,$A1149,ObservedSpeciesData!$D$2:$D$4955,$D1149)),AVERAGEIFS(ObservedSpeciesData!AE$2:AE$4955,ObservedSpeciesData!$A$2:$A$4955,$A1149,ObservedSpeciesData!$D$2:$D$4955,$D1149),"")</f>
        <v/>
      </c>
      <c r="AF1149" s="23"/>
      <c r="AG1149" s="24"/>
      <c r="AH1149" s="23" t="str">
        <f>IF(ISNUMBER(AVERAGEIFS(ObservedSpeciesData!AH$2:AH$4955,ObservedSpeciesData!$A$2:$A$4955,$A1149,ObservedSpeciesData!$D$2:$D$4955,$D1149)),AVERAGEIFS(ObservedSpeciesData!AH$2:AH$4955,ObservedSpeciesData!$A$2:$A$4955,$A1149,ObservedSpeciesData!$D$2:$D$4955,$D1149),"")</f>
        <v/>
      </c>
      <c r="AI1149" s="23" t="str">
        <f>IF(ISNUMBER(AVERAGEIFS(ObservedSpeciesData!AI$2:AI$4955,ObservedSpeciesData!$A$2:$A$4955,$A1149,ObservedSpeciesData!$C$2:$C$4955,$C1149,ObservedSpeciesData!$D$2:$D$4955,$D1149)),AVERAGEIFS(ObservedSpeciesData!AI$2:AI$4955,ObservedSpeciesData!$A$2:$A$4955,$A1149,ObservedSpeciesData!$C$2:$C$4955,$C1149,ObservedSpeciesData!$D$2:$D$4955,$D1149),"")</f>
        <v/>
      </c>
      <c r="AJ1149" s="2">
        <f>COUNTIFS(ObservedSpeciesData!$A$2:$A$828,$A1149,ObservedSpeciesData!$D$2:$D$828,$D1149)</f>
        <v>0</v>
      </c>
      <c r="AK1149" s="2">
        <f t="shared" si="17"/>
        <v>5</v>
      </c>
    </row>
    <row r="1150" spans="1:37" x14ac:dyDescent="0.25">
      <c r="A1150" s="14" t="s">
        <v>94</v>
      </c>
      <c r="B1150" t="s">
        <v>80</v>
      </c>
      <c r="C1150" t="s">
        <v>90</v>
      </c>
      <c r="D1150" s="13">
        <v>42479</v>
      </c>
      <c r="E1150">
        <v>1</v>
      </c>
      <c r="F1150">
        <v>100</v>
      </c>
      <c r="G1150" s="2" t="s">
        <v>87</v>
      </c>
      <c r="H1150" s="2" t="s">
        <v>13</v>
      </c>
      <c r="I1150">
        <v>13</v>
      </c>
      <c r="J1150" s="2" t="s">
        <v>77</v>
      </c>
      <c r="K1150" s="2">
        <f>IF(ISNUMBER(AVERAGEIFS(ObservedSpeciesData!K$2:K$4955,ObservedSpeciesData!$A$2:$A$4955,$A1150,ObservedSpeciesData!$D$2:$D$4955,$D1150)),AVERAGEIFS(ObservedSpeciesData!K$2:K$4955,ObservedSpeciesData!$A$2:$A$4955,$A1150,ObservedSpeciesData!$D$2:$D$4955,$D1150),"")</f>
        <v>90</v>
      </c>
      <c r="L1150" s="26" t="str">
        <f>IF(ISNUMBER(AVERAGEIFS(ObservedSpeciesData!L$2:L$4955,ObservedSpeciesData!$A$2:$A$4955,$A1150,ObservedSpeciesData!$D$2:$D$4955,$D1150)),AVERAGEIFS(ObservedSpeciesData!L$2:L$4955,ObservedSpeciesData!$A$2:$A$4955,$A1150,ObservedSpeciesData!$D$2:$D$4955,$D1150),"")</f>
        <v/>
      </c>
      <c r="M1150" s="23" t="str">
        <f>IF(ISNUMBER(AVERAGEIFS(ObservedSpeciesData!M$2:M$4955,ObservedSpeciesData!$A$2:$A$4955,$A1150,ObservedSpeciesData!$D$2:$D$4955,$D1150)),AVERAGEIFS(ObservedSpeciesData!M$2:M$4955,ObservedSpeciesData!$A$2:$A$4955,$A1150,ObservedSpeciesData!$D$2:$D$4955,$D1150),"")</f>
        <v/>
      </c>
      <c r="N1150" s="23">
        <f>IF(ISNUMBER(AVERAGEIFS(ObservedSpeciesData!N$2:N$4955,ObservedSpeciesData!$A$2:$A$4955,$A1150,ObservedSpeciesData!$D$2:$D$4955,$D1150)),AVERAGEIFS(ObservedSpeciesData!N$2:N$4955,ObservedSpeciesData!$A$2:$A$4955,$A1150,ObservedSpeciesData!$D$2:$D$4955,$D1150),"")</f>
        <v>250.92977905777778</v>
      </c>
      <c r="O1150" s="23">
        <f>IF(ISNUMBER(AVERAGEIFS(ObservedSpeciesData!O$2:O$4955,ObservedSpeciesData!$A$2:$A$4955,$A1150,ObservedSpeciesData!$D$2:$D$4955,$D1150)),AVERAGEIFS(ObservedSpeciesData!O$2:O$4955,ObservedSpeciesData!$A$2:$A$4955,$A1150,ObservedSpeciesData!$D$2:$D$4955,$D1150),"")</f>
        <v>25.092977905777776</v>
      </c>
      <c r="P1150" s="23">
        <f>IF(ISNUMBER(AVERAGEIFS(ObservedSpeciesData!P$2:P$4955,ObservedSpeciesData!$A$2:$A$4955,$A1150,ObservedSpeciesData!$C$2:$C$4955,$C1150,ObservedSpeciesData!$D$2:$D$4955,$D1150)),AVERAGEIFS(ObservedSpeciesData!P$2:P$4955,ObservedSpeciesData!$A$2:$A$4955,$A1150,ObservedSpeciesData!$C$2:$C$4955,$C1150,ObservedSpeciesData!$D$2:$D$4955,$D1150),"")</f>
        <v>549.18959487911104</v>
      </c>
      <c r="Q1150" s="23"/>
      <c r="R1150" s="25" t="str">
        <f>IF(ISNUMBER(AVERAGEIFS(ObservedSpeciesData!R$2:R$4955,ObservedSpeciesData!$A$2:$A$4955,$A1150,ObservedSpeciesData!$D$2:$D$4955,$D1150)),AVERAGEIFS(ObservedSpeciesData!R$2:R$4955,ObservedSpeciesData!$A$2:$A$4955,$A1150,ObservedSpeciesData!$D$2:$D$4955,$D1150),"")</f>
        <v/>
      </c>
      <c r="S1150" s="25">
        <f>IF(ISNUMBER(AVERAGEIFS(ObservedSpeciesData!S$2:S$4955,ObservedSpeciesData!$A$2:$A$4955,$A1150,ObservedSpeciesData!$D$2:$D$4955,$D1150)),AVERAGEIFS(ObservedSpeciesData!S$2:S$4955,ObservedSpeciesData!$A$2:$A$4955,$A1150,ObservedSpeciesData!$D$2:$D$4955,$D1150),"")</f>
        <v>40.018295031104834</v>
      </c>
      <c r="T1150" s="23">
        <f>IF(ISNUMBER(AVERAGEIFS(ObservedSpeciesData!T$2:T$4955,ObservedSpeciesData!$A$2:$A$4955,$A1150,ObservedSpeciesData!$D$2:$D$4955,$D1150)),AVERAGEIFS(ObservedSpeciesData!T$2:T$4955,ObservedSpeciesData!$A$2:$A$4955,$A1150,ObservedSpeciesData!$D$2:$D$4955,$D1150),"")</f>
        <v>6.8356485807342713</v>
      </c>
      <c r="U1150" s="24" t="str">
        <f>IF(ISNUMBER(AVERAGEIFS(ObservedSpeciesData!U$2:U$4955,ObservedSpeciesData!$A$2:$A$4955,$A1150,ObservedSpeciesData!$C$2:$C$4955,$C1150,ObservedSpeciesData!$D$2:$D$4955,$D1150)),AVERAGEIFS(ObservedSpeciesData!U$2:U$4955,ObservedSpeciesData!$A$2:$A$4955,$A1150,ObservedSpeciesData!$C$2:$C$4955,$C1150,ObservedSpeciesData!$D$2:$D$4955,$D1150),"")</f>
        <v/>
      </c>
      <c r="V1150" s="23" t="str">
        <f>IF(ISNUMBER(AVERAGEIFS(ObservedSpeciesData!V$2:V$4955,ObservedSpeciesData!$A$2:$A$4955,$A1150,ObservedSpeciesData!$D$2:$D$4955,$D1150)),AVERAGEIFS(ObservedSpeciesData!V$2:V$4955,ObservedSpeciesData!$A$2:$A$4955,$A1150,ObservedSpeciesData!$D$2:$D$4955,$D1150),"")</f>
        <v/>
      </c>
      <c r="W1150" s="23" t="str">
        <f>IF(ISNUMBER(AVERAGEIFS(ObservedSpeciesData!W$2:W$4955,ObservedSpeciesData!$A$2:$A$4955,$A1150,ObservedSpeciesData!$D$2:$D$4955,$D1150)),AVERAGEIFS(ObservedSpeciesData!W$2:W$4955,ObservedSpeciesData!$A$2:$A$4955,$A1150,ObservedSpeciesData!$D$2:$D$4955,$D1150),"")</f>
        <v/>
      </c>
      <c r="X1150" s="23" t="str">
        <f>IF(ISNUMBER(AVERAGEIFS(ObservedSpeciesData!X$2:X$4955,ObservedSpeciesData!$A$2:$A$4955,$A1150,ObservedSpeciesData!$D$2:$D$4955,$D1150)),AVERAGEIFS(ObservedSpeciesData!X$2:X$4955,ObservedSpeciesData!$A$2:$A$4955,$A1150,ObservedSpeciesData!$D$2:$D$4955,$D1150),"")</f>
        <v/>
      </c>
      <c r="Y1150" s="23" t="str">
        <f>IF(ISNUMBER(AVERAGEIFS(ObservedSpeciesData!Y$2:Y$4955,ObservedSpeciesData!$A$2:$A$4955,$A1150,ObservedSpeciesData!$D$2:$D$4955,$D1150)),AVERAGEIFS(ObservedSpeciesData!Y$2:Y$4955,ObservedSpeciesData!$A$2:$A$4955,$A1150,ObservedSpeciesData!$D$2:$D$4955,$D1150),"")</f>
        <v/>
      </c>
      <c r="Z1150" s="23" t="str">
        <f>IF(ISNUMBER(AVERAGEIFS(ObservedSpeciesData!Z$2:Z$4955,ObservedSpeciesData!$A$2:$A$4955,$A1150,ObservedSpeciesData!$D$2:$D$4955,$D1150)),AVERAGEIFS(ObservedSpeciesData!Z$2:Z$4955,ObservedSpeciesData!$A$2:$A$4955,$A1150,ObservedSpeciesData!$D$2:$D$4955,$D1150),"")</f>
        <v/>
      </c>
      <c r="AA1150" s="23" t="str">
        <f>IF(ISNUMBER(AVERAGEIFS(ObservedSpeciesData!AA$2:AA$4955,ObservedSpeciesData!$A$2:$A$4955,$A1150,ObservedSpeciesData!$D$2:$D$4955,$D1150)),AVERAGEIFS(ObservedSpeciesData!AA$2:AA$4955,ObservedSpeciesData!$A$2:$A$4955,$A1150,ObservedSpeciesData!$D$2:$D$4955,$D1150),"")</f>
        <v/>
      </c>
      <c r="AB1150" s="24" t="str">
        <f>IF(ISNUMBER(AVERAGEIFS(ObservedSpeciesData!AB$2:AB$4955,ObservedSpeciesData!$A$2:$A$4955,$A1150,ObservedSpeciesData!$D$2:$D$4955,$D1150)),AVERAGEIFS(ObservedSpeciesData!AB$2:AB$4955,ObservedSpeciesData!$A$2:$A$4955,$A1150,ObservedSpeciesData!$D$2:$D$4955,$D1150),"")</f>
        <v/>
      </c>
      <c r="AC1150" s="24" t="str">
        <f>IF(ISNUMBER(AVERAGEIFS(ObservedSpeciesData!AC$2:AC$4955,ObservedSpeciesData!$A$2:$A$4955,$A1150,ObservedSpeciesData!$D$2:$D$4955,$D1150)),AVERAGEIFS(ObservedSpeciesData!AC$2:AC$4955,ObservedSpeciesData!$A$2:$A$4955,$A1150,ObservedSpeciesData!$D$2:$D$4955,$D1150),"")</f>
        <v/>
      </c>
      <c r="AD1150" s="23" t="str">
        <f>IF(ISNUMBER(AVERAGEIFS(ObservedSpeciesData!AD$2:AD$4955,ObservedSpeciesData!$A$2:$A$4955,$A1150,ObservedSpeciesData!$D$2:$D$4955,$D1150)),AVERAGEIFS(ObservedSpeciesData!AD$2:AD$4955,ObservedSpeciesData!$A$2:$A$4955,$A1150,ObservedSpeciesData!$D$2:$D$4955,$D1150),"")</f>
        <v/>
      </c>
      <c r="AE1150" s="24" t="str">
        <f>IF(ISNUMBER(AVERAGEIFS(ObservedSpeciesData!AE$2:AE$4955,ObservedSpeciesData!$A$2:$A$4955,$A1150,ObservedSpeciesData!$D$2:$D$4955,$D1150)),AVERAGEIFS(ObservedSpeciesData!AE$2:AE$4955,ObservedSpeciesData!$A$2:$A$4955,$A1150,ObservedSpeciesData!$D$2:$D$4955,$D1150),"")</f>
        <v/>
      </c>
      <c r="AF1150" s="23"/>
      <c r="AG1150" s="24"/>
      <c r="AH1150" s="23" t="str">
        <f>IF(ISNUMBER(AVERAGEIFS(ObservedSpeciesData!AH$2:AH$4955,ObservedSpeciesData!$A$2:$A$4955,$A1150,ObservedSpeciesData!$D$2:$D$4955,$D1150)),AVERAGEIFS(ObservedSpeciesData!AH$2:AH$4955,ObservedSpeciesData!$A$2:$A$4955,$A1150,ObservedSpeciesData!$D$2:$D$4955,$D1150),"")</f>
        <v/>
      </c>
      <c r="AI1150" s="23" t="str">
        <f>IF(ISNUMBER(AVERAGEIFS(ObservedSpeciesData!AI$2:AI$4955,ObservedSpeciesData!$A$2:$A$4955,$A1150,ObservedSpeciesData!$C$2:$C$4955,$C1150,ObservedSpeciesData!$D$2:$D$4955,$D1150)),AVERAGEIFS(ObservedSpeciesData!AI$2:AI$4955,ObservedSpeciesData!$A$2:$A$4955,$A1150,ObservedSpeciesData!$C$2:$C$4955,$C1150,ObservedSpeciesData!$D$2:$D$4955,$D1150),"")</f>
        <v/>
      </c>
      <c r="AJ1150" s="2">
        <f>COUNTIFS(ObservedSpeciesData!$A$2:$A$828,$A1150,ObservedSpeciesData!$D$2:$D$828,$D1150)</f>
        <v>0</v>
      </c>
      <c r="AK1150" s="2">
        <f t="shared" si="17"/>
        <v>5</v>
      </c>
    </row>
    <row r="1151" spans="1:37" x14ac:dyDescent="0.25">
      <c r="A1151" s="14" t="s">
        <v>93</v>
      </c>
      <c r="B1151" t="s">
        <v>80</v>
      </c>
      <c r="C1151" t="s">
        <v>90</v>
      </c>
      <c r="D1151" s="13">
        <v>42479</v>
      </c>
      <c r="E1151">
        <v>1</v>
      </c>
      <c r="F1151">
        <v>200</v>
      </c>
      <c r="G1151" s="2" t="s">
        <v>87</v>
      </c>
      <c r="H1151" s="2" t="s">
        <v>13</v>
      </c>
      <c r="I1151">
        <v>13</v>
      </c>
      <c r="J1151" s="2" t="s">
        <v>77</v>
      </c>
      <c r="K1151" s="2">
        <f>IF(ISNUMBER(AVERAGEIFS(ObservedSpeciesData!K$2:K$4955,ObservedSpeciesData!$A$2:$A$4955,$A1151,ObservedSpeciesData!$D$2:$D$4955,$D1151)),AVERAGEIFS(ObservedSpeciesData!K$2:K$4955,ObservedSpeciesData!$A$2:$A$4955,$A1151,ObservedSpeciesData!$D$2:$D$4955,$D1151),"")</f>
        <v>180</v>
      </c>
      <c r="L1151" s="26" t="str">
        <f>IF(ISNUMBER(AVERAGEIFS(ObservedSpeciesData!L$2:L$4955,ObservedSpeciesData!$A$2:$A$4955,$A1151,ObservedSpeciesData!$D$2:$D$4955,$D1151)),AVERAGEIFS(ObservedSpeciesData!L$2:L$4955,ObservedSpeciesData!$A$2:$A$4955,$A1151,ObservedSpeciesData!$D$2:$D$4955,$D1151),"")</f>
        <v/>
      </c>
      <c r="M1151" s="23" t="str">
        <f>IF(ISNUMBER(AVERAGEIFS(ObservedSpeciesData!M$2:M$4955,ObservedSpeciesData!$A$2:$A$4955,$A1151,ObservedSpeciesData!$D$2:$D$4955,$D1151)),AVERAGEIFS(ObservedSpeciesData!M$2:M$4955,ObservedSpeciesData!$A$2:$A$4955,$A1151,ObservedSpeciesData!$D$2:$D$4955,$D1151),"")</f>
        <v/>
      </c>
      <c r="N1151" s="23">
        <f>IF(ISNUMBER(AVERAGEIFS(ObservedSpeciesData!N$2:N$4955,ObservedSpeciesData!$A$2:$A$4955,$A1151,ObservedSpeciesData!$D$2:$D$4955,$D1151)),AVERAGEIFS(ObservedSpeciesData!N$2:N$4955,ObservedSpeciesData!$A$2:$A$4955,$A1151,ObservedSpeciesData!$D$2:$D$4955,$D1151),"")</f>
        <v>304.43145113777774</v>
      </c>
      <c r="O1151" s="23">
        <f>IF(ISNUMBER(AVERAGEIFS(ObservedSpeciesData!O$2:O$4955,ObservedSpeciesData!$A$2:$A$4955,$A1151,ObservedSpeciesData!$D$2:$D$4955,$D1151)),AVERAGEIFS(ObservedSpeciesData!O$2:O$4955,ObservedSpeciesData!$A$2:$A$4955,$A1151,ObservedSpeciesData!$D$2:$D$4955,$D1151),"")</f>
        <v>30.443145113777778</v>
      </c>
      <c r="P1151" s="23">
        <f>IF(ISNUMBER(AVERAGEIFS(ObservedSpeciesData!P$2:P$4955,ObservedSpeciesData!$A$2:$A$4955,$A1151,ObservedSpeciesData!$C$2:$C$4955,$C1151,ObservedSpeciesData!$D$2:$D$4955,$D1151)),AVERAGEIFS(ObservedSpeciesData!P$2:P$4955,ObservedSpeciesData!$A$2:$A$4955,$A1151,ObservedSpeciesData!$C$2:$C$4955,$C1151,ObservedSpeciesData!$D$2:$D$4955,$D1151),"")</f>
        <v>811.88633769155558</v>
      </c>
      <c r="Q1151" s="23"/>
      <c r="R1151" s="25" t="str">
        <f>IF(ISNUMBER(AVERAGEIFS(ObservedSpeciesData!R$2:R$4955,ObservedSpeciesData!$A$2:$A$4955,$A1151,ObservedSpeciesData!$D$2:$D$4955,$D1151)),AVERAGEIFS(ObservedSpeciesData!R$2:R$4955,ObservedSpeciesData!$A$2:$A$4955,$A1151,ObservedSpeciesData!$D$2:$D$4955,$D1151),"")</f>
        <v/>
      </c>
      <c r="S1151" s="25">
        <f>IF(ISNUMBER(AVERAGEIFS(ObservedSpeciesData!S$2:S$4955,ObservedSpeciesData!$A$2:$A$4955,$A1151,ObservedSpeciesData!$D$2:$D$4955,$D1151)),AVERAGEIFS(ObservedSpeciesData!S$2:S$4955,ObservedSpeciesData!$A$2:$A$4955,$A1151,ObservedSpeciesData!$D$2:$D$4955,$D1151),"")</f>
        <v>26.346006499277433</v>
      </c>
      <c r="T1151" s="23">
        <f>IF(ISNUMBER(AVERAGEIFS(ObservedSpeciesData!T$2:T$4955,ObservedSpeciesData!$A$2:$A$4955,$A1151,ObservedSpeciesData!$D$2:$D$4955,$D1151)),AVERAGEIFS(ObservedSpeciesData!T$2:T$4955,ObservedSpeciesData!$A$2:$A$4955,$A1151,ObservedSpeciesData!$D$2:$D$4955,$D1151),"")</f>
        <v>4.1176792846604693</v>
      </c>
      <c r="U1151" s="24" t="str">
        <f>IF(ISNUMBER(AVERAGEIFS(ObservedSpeciesData!U$2:U$4955,ObservedSpeciesData!$A$2:$A$4955,$A1151,ObservedSpeciesData!$C$2:$C$4955,$C1151,ObservedSpeciesData!$D$2:$D$4955,$D1151)),AVERAGEIFS(ObservedSpeciesData!U$2:U$4955,ObservedSpeciesData!$A$2:$A$4955,$A1151,ObservedSpeciesData!$C$2:$C$4955,$C1151,ObservedSpeciesData!$D$2:$D$4955,$D1151),"")</f>
        <v/>
      </c>
      <c r="V1151" s="23" t="str">
        <f>IF(ISNUMBER(AVERAGEIFS(ObservedSpeciesData!V$2:V$4955,ObservedSpeciesData!$A$2:$A$4955,$A1151,ObservedSpeciesData!$D$2:$D$4955,$D1151)),AVERAGEIFS(ObservedSpeciesData!V$2:V$4955,ObservedSpeciesData!$A$2:$A$4955,$A1151,ObservedSpeciesData!$D$2:$D$4955,$D1151),"")</f>
        <v/>
      </c>
      <c r="W1151" s="23" t="str">
        <f>IF(ISNUMBER(AVERAGEIFS(ObservedSpeciesData!W$2:W$4955,ObservedSpeciesData!$A$2:$A$4955,$A1151,ObservedSpeciesData!$D$2:$D$4955,$D1151)),AVERAGEIFS(ObservedSpeciesData!W$2:W$4955,ObservedSpeciesData!$A$2:$A$4955,$A1151,ObservedSpeciesData!$D$2:$D$4955,$D1151),"")</f>
        <v/>
      </c>
      <c r="X1151" s="23" t="str">
        <f>IF(ISNUMBER(AVERAGEIFS(ObservedSpeciesData!X$2:X$4955,ObservedSpeciesData!$A$2:$A$4955,$A1151,ObservedSpeciesData!$D$2:$D$4955,$D1151)),AVERAGEIFS(ObservedSpeciesData!X$2:X$4955,ObservedSpeciesData!$A$2:$A$4955,$A1151,ObservedSpeciesData!$D$2:$D$4955,$D1151),"")</f>
        <v/>
      </c>
      <c r="Y1151" s="23" t="str">
        <f>IF(ISNUMBER(AVERAGEIFS(ObservedSpeciesData!Y$2:Y$4955,ObservedSpeciesData!$A$2:$A$4955,$A1151,ObservedSpeciesData!$D$2:$D$4955,$D1151)),AVERAGEIFS(ObservedSpeciesData!Y$2:Y$4955,ObservedSpeciesData!$A$2:$A$4955,$A1151,ObservedSpeciesData!$D$2:$D$4955,$D1151),"")</f>
        <v/>
      </c>
      <c r="Z1151" s="23" t="str">
        <f>IF(ISNUMBER(AVERAGEIFS(ObservedSpeciesData!Z$2:Z$4955,ObservedSpeciesData!$A$2:$A$4955,$A1151,ObservedSpeciesData!$D$2:$D$4955,$D1151)),AVERAGEIFS(ObservedSpeciesData!Z$2:Z$4955,ObservedSpeciesData!$A$2:$A$4955,$A1151,ObservedSpeciesData!$D$2:$D$4955,$D1151),"")</f>
        <v/>
      </c>
      <c r="AA1151" s="23" t="str">
        <f>IF(ISNUMBER(AVERAGEIFS(ObservedSpeciesData!AA$2:AA$4955,ObservedSpeciesData!$A$2:$A$4955,$A1151,ObservedSpeciesData!$D$2:$D$4955,$D1151)),AVERAGEIFS(ObservedSpeciesData!AA$2:AA$4955,ObservedSpeciesData!$A$2:$A$4955,$A1151,ObservedSpeciesData!$D$2:$D$4955,$D1151),"")</f>
        <v/>
      </c>
      <c r="AB1151" s="24" t="str">
        <f>IF(ISNUMBER(AVERAGEIFS(ObservedSpeciesData!AB$2:AB$4955,ObservedSpeciesData!$A$2:$A$4955,$A1151,ObservedSpeciesData!$D$2:$D$4955,$D1151)),AVERAGEIFS(ObservedSpeciesData!AB$2:AB$4955,ObservedSpeciesData!$A$2:$A$4955,$A1151,ObservedSpeciesData!$D$2:$D$4955,$D1151),"")</f>
        <v/>
      </c>
      <c r="AC1151" s="24" t="str">
        <f>IF(ISNUMBER(AVERAGEIFS(ObservedSpeciesData!AC$2:AC$4955,ObservedSpeciesData!$A$2:$A$4955,$A1151,ObservedSpeciesData!$D$2:$D$4955,$D1151)),AVERAGEIFS(ObservedSpeciesData!AC$2:AC$4955,ObservedSpeciesData!$A$2:$A$4955,$A1151,ObservedSpeciesData!$D$2:$D$4955,$D1151),"")</f>
        <v/>
      </c>
      <c r="AD1151" s="23" t="str">
        <f>IF(ISNUMBER(AVERAGEIFS(ObservedSpeciesData!AD$2:AD$4955,ObservedSpeciesData!$A$2:$A$4955,$A1151,ObservedSpeciesData!$D$2:$D$4955,$D1151)),AVERAGEIFS(ObservedSpeciesData!AD$2:AD$4955,ObservedSpeciesData!$A$2:$A$4955,$A1151,ObservedSpeciesData!$D$2:$D$4955,$D1151),"")</f>
        <v/>
      </c>
      <c r="AE1151" s="24" t="str">
        <f>IF(ISNUMBER(AVERAGEIFS(ObservedSpeciesData!AE$2:AE$4955,ObservedSpeciesData!$A$2:$A$4955,$A1151,ObservedSpeciesData!$D$2:$D$4955,$D1151)),AVERAGEIFS(ObservedSpeciesData!AE$2:AE$4955,ObservedSpeciesData!$A$2:$A$4955,$A1151,ObservedSpeciesData!$D$2:$D$4955,$D1151),"")</f>
        <v/>
      </c>
      <c r="AF1151" s="23"/>
      <c r="AG1151" s="24"/>
      <c r="AH1151" s="23" t="str">
        <f>IF(ISNUMBER(AVERAGEIFS(ObservedSpeciesData!AH$2:AH$4955,ObservedSpeciesData!$A$2:$A$4955,$A1151,ObservedSpeciesData!$D$2:$D$4955,$D1151)),AVERAGEIFS(ObservedSpeciesData!AH$2:AH$4955,ObservedSpeciesData!$A$2:$A$4955,$A1151,ObservedSpeciesData!$D$2:$D$4955,$D1151),"")</f>
        <v/>
      </c>
      <c r="AI1151" s="23" t="str">
        <f>IF(ISNUMBER(AVERAGEIFS(ObservedSpeciesData!AI$2:AI$4955,ObservedSpeciesData!$A$2:$A$4955,$A1151,ObservedSpeciesData!$C$2:$C$4955,$C1151,ObservedSpeciesData!$D$2:$D$4955,$D1151)),AVERAGEIFS(ObservedSpeciesData!AI$2:AI$4955,ObservedSpeciesData!$A$2:$A$4955,$A1151,ObservedSpeciesData!$C$2:$C$4955,$C1151,ObservedSpeciesData!$D$2:$D$4955,$D1151),"")</f>
        <v/>
      </c>
      <c r="AJ1151" s="2">
        <f>COUNTIFS(ObservedSpeciesData!$A$2:$A$828,$A1151,ObservedSpeciesData!$D$2:$D$828,$D1151)</f>
        <v>0</v>
      </c>
      <c r="AK1151" s="2">
        <f t="shared" si="17"/>
        <v>5</v>
      </c>
    </row>
    <row r="1152" spans="1:37" x14ac:dyDescent="0.25">
      <c r="A1152" s="14" t="s">
        <v>92</v>
      </c>
      <c r="B1152" t="s">
        <v>80</v>
      </c>
      <c r="C1152" t="s">
        <v>90</v>
      </c>
      <c r="D1152" s="13">
        <v>42479</v>
      </c>
      <c r="E1152">
        <v>1</v>
      </c>
      <c r="F1152">
        <v>350</v>
      </c>
      <c r="G1152" s="2" t="s">
        <v>87</v>
      </c>
      <c r="H1152" s="2" t="s">
        <v>13</v>
      </c>
      <c r="I1152">
        <v>13</v>
      </c>
      <c r="J1152" s="2" t="s">
        <v>77</v>
      </c>
      <c r="K1152" s="2">
        <f>IF(ISNUMBER(AVERAGEIFS(ObservedSpeciesData!K$2:K$4955,ObservedSpeciesData!$A$2:$A$4955,$A1152,ObservedSpeciesData!$D$2:$D$4955,$D1152)),AVERAGEIFS(ObservedSpeciesData!K$2:K$4955,ObservedSpeciesData!$A$2:$A$4955,$A1152,ObservedSpeciesData!$D$2:$D$4955,$D1152),"")</f>
        <v>315</v>
      </c>
      <c r="L1152" s="26" t="str">
        <f>IF(ISNUMBER(AVERAGEIFS(ObservedSpeciesData!L$2:L$4955,ObservedSpeciesData!$A$2:$A$4955,$A1152,ObservedSpeciesData!$D$2:$D$4955,$D1152)),AVERAGEIFS(ObservedSpeciesData!L$2:L$4955,ObservedSpeciesData!$A$2:$A$4955,$A1152,ObservedSpeciesData!$D$2:$D$4955,$D1152),"")</f>
        <v/>
      </c>
      <c r="M1152" s="23" t="str">
        <f>IF(ISNUMBER(AVERAGEIFS(ObservedSpeciesData!M$2:M$4955,ObservedSpeciesData!$A$2:$A$4955,$A1152,ObservedSpeciesData!$D$2:$D$4955,$D1152)),AVERAGEIFS(ObservedSpeciesData!M$2:M$4955,ObservedSpeciesData!$A$2:$A$4955,$A1152,ObservedSpeciesData!$D$2:$D$4955,$D1152),"")</f>
        <v/>
      </c>
      <c r="N1152" s="23">
        <f>IF(ISNUMBER(AVERAGEIFS(ObservedSpeciesData!N$2:N$4955,ObservedSpeciesData!$A$2:$A$4955,$A1152,ObservedSpeciesData!$D$2:$D$4955,$D1152)),AVERAGEIFS(ObservedSpeciesData!N$2:N$4955,ObservedSpeciesData!$A$2:$A$4955,$A1152,ObservedSpeciesData!$D$2:$D$4955,$D1152),"")</f>
        <v>364.35291253333338</v>
      </c>
      <c r="O1152" s="23">
        <f>IF(ISNUMBER(AVERAGEIFS(ObservedSpeciesData!O$2:O$4955,ObservedSpeciesData!$A$2:$A$4955,$A1152,ObservedSpeciesData!$D$2:$D$4955,$D1152)),AVERAGEIFS(ObservedSpeciesData!O$2:O$4955,ObservedSpeciesData!$A$2:$A$4955,$A1152,ObservedSpeciesData!$D$2:$D$4955,$D1152),"")</f>
        <v>36.435291253333332</v>
      </c>
      <c r="P1152" s="23">
        <f>IF(ISNUMBER(AVERAGEIFS(ObservedSpeciesData!P$2:P$4955,ObservedSpeciesData!$A$2:$A$4955,$A1152,ObservedSpeciesData!$C$2:$C$4955,$C1152,ObservedSpeciesData!$D$2:$D$4955,$D1152)),AVERAGEIFS(ObservedSpeciesData!P$2:P$4955,ObservedSpeciesData!$A$2:$A$4955,$A1152,ObservedSpeciesData!$C$2:$C$4955,$C1152,ObservedSpeciesData!$D$2:$D$4955,$D1152),"")</f>
        <v>1086.9189651200002</v>
      </c>
      <c r="Q1152" s="23"/>
      <c r="R1152" s="25" t="str">
        <f>IF(ISNUMBER(AVERAGEIFS(ObservedSpeciesData!R$2:R$4955,ObservedSpeciesData!$A$2:$A$4955,$A1152,ObservedSpeciesData!$D$2:$D$4955,$D1152)),AVERAGEIFS(ObservedSpeciesData!R$2:R$4955,ObservedSpeciesData!$A$2:$A$4955,$A1152,ObservedSpeciesData!$D$2:$D$4955,$D1152),"")</f>
        <v/>
      </c>
      <c r="S1152" s="25">
        <f>IF(ISNUMBER(AVERAGEIFS(ObservedSpeciesData!S$2:S$4955,ObservedSpeciesData!$A$2:$A$4955,$A1152,ObservedSpeciesData!$D$2:$D$4955,$D1152)),AVERAGEIFS(ObservedSpeciesData!S$2:S$4955,ObservedSpeciesData!$A$2:$A$4955,$A1152,ObservedSpeciesData!$D$2:$D$4955,$D1152),"")</f>
        <v>19.324769546564607</v>
      </c>
      <c r="T1152" s="23">
        <f>IF(ISNUMBER(AVERAGEIFS(ObservedSpeciesData!T$2:T$4955,ObservedSpeciesData!$A$2:$A$4955,$A1152,ObservedSpeciesData!$D$2:$D$4955,$D1152)),AVERAGEIFS(ObservedSpeciesData!T$2:T$4955,ObservedSpeciesData!$A$2:$A$4955,$A1152,ObservedSpeciesData!$D$2:$D$4955,$D1152),"")</f>
        <v>3.3972595782573074</v>
      </c>
      <c r="U1152" s="24" t="str">
        <f>IF(ISNUMBER(AVERAGEIFS(ObservedSpeciesData!U$2:U$4955,ObservedSpeciesData!$A$2:$A$4955,$A1152,ObservedSpeciesData!$C$2:$C$4955,$C1152,ObservedSpeciesData!$D$2:$D$4955,$D1152)),AVERAGEIFS(ObservedSpeciesData!U$2:U$4955,ObservedSpeciesData!$A$2:$A$4955,$A1152,ObservedSpeciesData!$C$2:$C$4955,$C1152,ObservedSpeciesData!$D$2:$D$4955,$D1152),"")</f>
        <v/>
      </c>
      <c r="V1152" s="23" t="str">
        <f>IF(ISNUMBER(AVERAGEIFS(ObservedSpeciesData!V$2:V$4955,ObservedSpeciesData!$A$2:$A$4955,$A1152,ObservedSpeciesData!$D$2:$D$4955,$D1152)),AVERAGEIFS(ObservedSpeciesData!V$2:V$4955,ObservedSpeciesData!$A$2:$A$4955,$A1152,ObservedSpeciesData!$D$2:$D$4955,$D1152),"")</f>
        <v/>
      </c>
      <c r="W1152" s="23" t="str">
        <f>IF(ISNUMBER(AVERAGEIFS(ObservedSpeciesData!W$2:W$4955,ObservedSpeciesData!$A$2:$A$4955,$A1152,ObservedSpeciesData!$D$2:$D$4955,$D1152)),AVERAGEIFS(ObservedSpeciesData!W$2:W$4955,ObservedSpeciesData!$A$2:$A$4955,$A1152,ObservedSpeciesData!$D$2:$D$4955,$D1152),"")</f>
        <v/>
      </c>
      <c r="X1152" s="23" t="str">
        <f>IF(ISNUMBER(AVERAGEIFS(ObservedSpeciesData!X$2:X$4955,ObservedSpeciesData!$A$2:$A$4955,$A1152,ObservedSpeciesData!$D$2:$D$4955,$D1152)),AVERAGEIFS(ObservedSpeciesData!X$2:X$4955,ObservedSpeciesData!$A$2:$A$4955,$A1152,ObservedSpeciesData!$D$2:$D$4955,$D1152),"")</f>
        <v/>
      </c>
      <c r="Y1152" s="23" t="str">
        <f>IF(ISNUMBER(AVERAGEIFS(ObservedSpeciesData!Y$2:Y$4955,ObservedSpeciesData!$A$2:$A$4955,$A1152,ObservedSpeciesData!$D$2:$D$4955,$D1152)),AVERAGEIFS(ObservedSpeciesData!Y$2:Y$4955,ObservedSpeciesData!$A$2:$A$4955,$A1152,ObservedSpeciesData!$D$2:$D$4955,$D1152),"")</f>
        <v/>
      </c>
      <c r="Z1152" s="23" t="str">
        <f>IF(ISNUMBER(AVERAGEIFS(ObservedSpeciesData!Z$2:Z$4955,ObservedSpeciesData!$A$2:$A$4955,$A1152,ObservedSpeciesData!$D$2:$D$4955,$D1152)),AVERAGEIFS(ObservedSpeciesData!Z$2:Z$4955,ObservedSpeciesData!$A$2:$A$4955,$A1152,ObservedSpeciesData!$D$2:$D$4955,$D1152),"")</f>
        <v/>
      </c>
      <c r="AA1152" s="23" t="str">
        <f>IF(ISNUMBER(AVERAGEIFS(ObservedSpeciesData!AA$2:AA$4955,ObservedSpeciesData!$A$2:$A$4955,$A1152,ObservedSpeciesData!$D$2:$D$4955,$D1152)),AVERAGEIFS(ObservedSpeciesData!AA$2:AA$4955,ObservedSpeciesData!$A$2:$A$4955,$A1152,ObservedSpeciesData!$D$2:$D$4955,$D1152),"")</f>
        <v/>
      </c>
      <c r="AB1152" s="24" t="str">
        <f>IF(ISNUMBER(AVERAGEIFS(ObservedSpeciesData!AB$2:AB$4955,ObservedSpeciesData!$A$2:$A$4955,$A1152,ObservedSpeciesData!$D$2:$D$4955,$D1152)),AVERAGEIFS(ObservedSpeciesData!AB$2:AB$4955,ObservedSpeciesData!$A$2:$A$4955,$A1152,ObservedSpeciesData!$D$2:$D$4955,$D1152),"")</f>
        <v/>
      </c>
      <c r="AC1152" s="24" t="str">
        <f>IF(ISNUMBER(AVERAGEIFS(ObservedSpeciesData!AC$2:AC$4955,ObservedSpeciesData!$A$2:$A$4955,$A1152,ObservedSpeciesData!$D$2:$D$4955,$D1152)),AVERAGEIFS(ObservedSpeciesData!AC$2:AC$4955,ObservedSpeciesData!$A$2:$A$4955,$A1152,ObservedSpeciesData!$D$2:$D$4955,$D1152),"")</f>
        <v/>
      </c>
      <c r="AD1152" s="23" t="str">
        <f>IF(ISNUMBER(AVERAGEIFS(ObservedSpeciesData!AD$2:AD$4955,ObservedSpeciesData!$A$2:$A$4955,$A1152,ObservedSpeciesData!$D$2:$D$4955,$D1152)),AVERAGEIFS(ObservedSpeciesData!AD$2:AD$4955,ObservedSpeciesData!$A$2:$A$4955,$A1152,ObservedSpeciesData!$D$2:$D$4955,$D1152),"")</f>
        <v/>
      </c>
      <c r="AE1152" s="24" t="str">
        <f>IF(ISNUMBER(AVERAGEIFS(ObservedSpeciesData!AE$2:AE$4955,ObservedSpeciesData!$A$2:$A$4955,$A1152,ObservedSpeciesData!$D$2:$D$4955,$D1152)),AVERAGEIFS(ObservedSpeciesData!AE$2:AE$4955,ObservedSpeciesData!$A$2:$A$4955,$A1152,ObservedSpeciesData!$D$2:$D$4955,$D1152),"")</f>
        <v/>
      </c>
      <c r="AF1152" s="23"/>
      <c r="AG1152" s="24"/>
      <c r="AH1152" s="23" t="str">
        <f>IF(ISNUMBER(AVERAGEIFS(ObservedSpeciesData!AH$2:AH$4955,ObservedSpeciesData!$A$2:$A$4955,$A1152,ObservedSpeciesData!$D$2:$D$4955,$D1152)),AVERAGEIFS(ObservedSpeciesData!AH$2:AH$4955,ObservedSpeciesData!$A$2:$A$4955,$A1152,ObservedSpeciesData!$D$2:$D$4955,$D1152),"")</f>
        <v/>
      </c>
      <c r="AI1152" s="23" t="str">
        <f>IF(ISNUMBER(AVERAGEIFS(ObservedSpeciesData!AI$2:AI$4955,ObservedSpeciesData!$A$2:$A$4955,$A1152,ObservedSpeciesData!$C$2:$C$4955,$C1152,ObservedSpeciesData!$D$2:$D$4955,$D1152)),AVERAGEIFS(ObservedSpeciesData!AI$2:AI$4955,ObservedSpeciesData!$A$2:$A$4955,$A1152,ObservedSpeciesData!$C$2:$C$4955,$C1152,ObservedSpeciesData!$D$2:$D$4955,$D1152),"")</f>
        <v/>
      </c>
      <c r="AJ1152" s="2">
        <f>COUNTIFS(ObservedSpeciesData!$A$2:$A$828,$A1152,ObservedSpeciesData!$D$2:$D$828,$D1152)</f>
        <v>0</v>
      </c>
      <c r="AK1152" s="2">
        <f t="shared" si="17"/>
        <v>5</v>
      </c>
    </row>
    <row r="1153" spans="1:37" x14ac:dyDescent="0.25">
      <c r="A1153" s="14" t="s">
        <v>91</v>
      </c>
      <c r="B1153" t="s">
        <v>80</v>
      </c>
      <c r="C1153" t="s">
        <v>90</v>
      </c>
      <c r="D1153" s="13">
        <v>42479</v>
      </c>
      <c r="E1153">
        <v>1</v>
      </c>
      <c r="F1153">
        <v>500</v>
      </c>
      <c r="G1153" s="2" t="s">
        <v>87</v>
      </c>
      <c r="H1153" s="2" t="s">
        <v>13</v>
      </c>
      <c r="I1153">
        <v>13</v>
      </c>
      <c r="J1153" s="2" t="s">
        <v>77</v>
      </c>
      <c r="K1153" s="2">
        <f>IF(ISNUMBER(AVERAGEIFS(ObservedSpeciesData!K$2:K$4955,ObservedSpeciesData!$A$2:$A$4955,$A1153,ObservedSpeciesData!$D$2:$D$4955,$D1153)),AVERAGEIFS(ObservedSpeciesData!K$2:K$4955,ObservedSpeciesData!$A$2:$A$4955,$A1153,ObservedSpeciesData!$D$2:$D$4955,$D1153),"")</f>
        <v>450</v>
      </c>
      <c r="L1153" s="26" t="str">
        <f>IF(ISNUMBER(AVERAGEIFS(ObservedSpeciesData!L$2:L$4955,ObservedSpeciesData!$A$2:$A$4955,$A1153,ObservedSpeciesData!$D$2:$D$4955,$D1153)),AVERAGEIFS(ObservedSpeciesData!L$2:L$4955,ObservedSpeciesData!$A$2:$A$4955,$A1153,ObservedSpeciesData!$D$2:$D$4955,$D1153),"")</f>
        <v/>
      </c>
      <c r="M1153" s="23" t="str">
        <f>IF(ISNUMBER(AVERAGEIFS(ObservedSpeciesData!M$2:M$4955,ObservedSpeciesData!$A$2:$A$4955,$A1153,ObservedSpeciesData!$D$2:$D$4955,$D1153)),AVERAGEIFS(ObservedSpeciesData!M$2:M$4955,ObservedSpeciesData!$A$2:$A$4955,$A1153,ObservedSpeciesData!$D$2:$D$4955,$D1153),"")</f>
        <v/>
      </c>
      <c r="N1153" s="23">
        <f>IF(ISNUMBER(AVERAGEIFS(ObservedSpeciesData!N$2:N$4955,ObservedSpeciesData!$A$2:$A$4955,$A1153,ObservedSpeciesData!$D$2:$D$4955,$D1153)),AVERAGEIFS(ObservedSpeciesData!N$2:N$4955,ObservedSpeciesData!$A$2:$A$4955,$A1153,ObservedSpeciesData!$D$2:$D$4955,$D1153),"")</f>
        <v>281.95321426666669</v>
      </c>
      <c r="O1153" s="23">
        <f>IF(ISNUMBER(AVERAGEIFS(ObservedSpeciesData!O$2:O$4955,ObservedSpeciesData!$A$2:$A$4955,$A1153,ObservedSpeciesData!$D$2:$D$4955,$D1153)),AVERAGEIFS(ObservedSpeciesData!O$2:O$4955,ObservedSpeciesData!$A$2:$A$4955,$A1153,ObservedSpeciesData!$D$2:$D$4955,$D1153),"")</f>
        <v>28.195321426666666</v>
      </c>
      <c r="P1153" s="23">
        <f>IF(ISNUMBER(AVERAGEIFS(ObservedSpeciesData!P$2:P$4955,ObservedSpeciesData!$A$2:$A$4955,$A1153,ObservedSpeciesData!$C$2:$C$4955,$C1153,ObservedSpeciesData!$D$2:$D$4955,$D1153)),AVERAGEIFS(ObservedSpeciesData!P$2:P$4955,ObservedSpeciesData!$A$2:$A$4955,$A1153,ObservedSpeciesData!$C$2:$C$4955,$C1153,ObservedSpeciesData!$D$2:$D$4955,$D1153),"")</f>
        <v>1167.0947941377779</v>
      </c>
      <c r="Q1153" s="23"/>
      <c r="R1153" s="25" t="str">
        <f>IF(ISNUMBER(AVERAGEIFS(ObservedSpeciesData!R$2:R$4955,ObservedSpeciesData!$A$2:$A$4955,$A1153,ObservedSpeciesData!$D$2:$D$4955,$D1153)),AVERAGEIFS(ObservedSpeciesData!R$2:R$4955,ObservedSpeciesData!$A$2:$A$4955,$A1153,ObservedSpeciesData!$D$2:$D$4955,$D1153),"")</f>
        <v/>
      </c>
      <c r="S1153" s="25">
        <f>IF(ISNUMBER(AVERAGEIFS(ObservedSpeciesData!S$2:S$4955,ObservedSpeciesData!$A$2:$A$4955,$A1153,ObservedSpeciesData!$D$2:$D$4955,$D1153)),AVERAGEIFS(ObservedSpeciesData!S$2:S$4955,ObservedSpeciesData!$A$2:$A$4955,$A1153,ObservedSpeciesData!$D$2:$D$4955,$D1153),"")</f>
        <v>14.629739969131782</v>
      </c>
      <c r="T1153" s="23">
        <f>IF(ISNUMBER(AVERAGEIFS(ObservedSpeciesData!T$2:T$4955,ObservedSpeciesData!$A$2:$A$4955,$A1153,ObservedSpeciesData!$D$2:$D$4955,$D1153)),AVERAGEIFS(ObservedSpeciesData!T$2:T$4955,ObservedSpeciesData!$A$2:$A$4955,$A1153,ObservedSpeciesData!$D$2:$D$4955,$D1153),"")</f>
        <v>4.7078564424082687</v>
      </c>
      <c r="U1153" s="24" t="str">
        <f>IF(ISNUMBER(AVERAGEIFS(ObservedSpeciesData!U$2:U$4955,ObservedSpeciesData!$A$2:$A$4955,$A1153,ObservedSpeciesData!$C$2:$C$4955,$C1153,ObservedSpeciesData!$D$2:$D$4955,$D1153)),AVERAGEIFS(ObservedSpeciesData!U$2:U$4955,ObservedSpeciesData!$A$2:$A$4955,$A1153,ObservedSpeciesData!$C$2:$C$4955,$C1153,ObservedSpeciesData!$D$2:$D$4955,$D1153),"")</f>
        <v/>
      </c>
      <c r="V1153" s="23" t="str">
        <f>IF(ISNUMBER(AVERAGEIFS(ObservedSpeciesData!V$2:V$4955,ObservedSpeciesData!$A$2:$A$4955,$A1153,ObservedSpeciesData!$D$2:$D$4955,$D1153)),AVERAGEIFS(ObservedSpeciesData!V$2:V$4955,ObservedSpeciesData!$A$2:$A$4955,$A1153,ObservedSpeciesData!$D$2:$D$4955,$D1153),"")</f>
        <v/>
      </c>
      <c r="W1153" s="23" t="str">
        <f>IF(ISNUMBER(AVERAGEIFS(ObservedSpeciesData!W$2:W$4955,ObservedSpeciesData!$A$2:$A$4955,$A1153,ObservedSpeciesData!$D$2:$D$4955,$D1153)),AVERAGEIFS(ObservedSpeciesData!W$2:W$4955,ObservedSpeciesData!$A$2:$A$4955,$A1153,ObservedSpeciesData!$D$2:$D$4955,$D1153),"")</f>
        <v/>
      </c>
      <c r="X1153" s="23" t="str">
        <f>IF(ISNUMBER(AVERAGEIFS(ObservedSpeciesData!X$2:X$4955,ObservedSpeciesData!$A$2:$A$4955,$A1153,ObservedSpeciesData!$D$2:$D$4955,$D1153)),AVERAGEIFS(ObservedSpeciesData!X$2:X$4955,ObservedSpeciesData!$A$2:$A$4955,$A1153,ObservedSpeciesData!$D$2:$D$4955,$D1153),"")</f>
        <v/>
      </c>
      <c r="Y1153" s="23" t="str">
        <f>IF(ISNUMBER(AVERAGEIFS(ObservedSpeciesData!Y$2:Y$4955,ObservedSpeciesData!$A$2:$A$4955,$A1153,ObservedSpeciesData!$D$2:$D$4955,$D1153)),AVERAGEIFS(ObservedSpeciesData!Y$2:Y$4955,ObservedSpeciesData!$A$2:$A$4955,$A1153,ObservedSpeciesData!$D$2:$D$4955,$D1153),"")</f>
        <v/>
      </c>
      <c r="Z1153" s="23" t="str">
        <f>IF(ISNUMBER(AVERAGEIFS(ObservedSpeciesData!Z$2:Z$4955,ObservedSpeciesData!$A$2:$A$4955,$A1153,ObservedSpeciesData!$D$2:$D$4955,$D1153)),AVERAGEIFS(ObservedSpeciesData!Z$2:Z$4955,ObservedSpeciesData!$A$2:$A$4955,$A1153,ObservedSpeciesData!$D$2:$D$4955,$D1153),"")</f>
        <v/>
      </c>
      <c r="AA1153" s="23" t="str">
        <f>IF(ISNUMBER(AVERAGEIFS(ObservedSpeciesData!AA$2:AA$4955,ObservedSpeciesData!$A$2:$A$4955,$A1153,ObservedSpeciesData!$D$2:$D$4955,$D1153)),AVERAGEIFS(ObservedSpeciesData!AA$2:AA$4955,ObservedSpeciesData!$A$2:$A$4955,$A1153,ObservedSpeciesData!$D$2:$D$4955,$D1153),"")</f>
        <v/>
      </c>
      <c r="AB1153" s="24" t="str">
        <f>IF(ISNUMBER(AVERAGEIFS(ObservedSpeciesData!AB$2:AB$4955,ObservedSpeciesData!$A$2:$A$4955,$A1153,ObservedSpeciesData!$D$2:$D$4955,$D1153)),AVERAGEIFS(ObservedSpeciesData!AB$2:AB$4955,ObservedSpeciesData!$A$2:$A$4955,$A1153,ObservedSpeciesData!$D$2:$D$4955,$D1153),"")</f>
        <v/>
      </c>
      <c r="AC1153" s="24" t="str">
        <f>IF(ISNUMBER(AVERAGEIFS(ObservedSpeciesData!AC$2:AC$4955,ObservedSpeciesData!$A$2:$A$4955,$A1153,ObservedSpeciesData!$D$2:$D$4955,$D1153)),AVERAGEIFS(ObservedSpeciesData!AC$2:AC$4955,ObservedSpeciesData!$A$2:$A$4955,$A1153,ObservedSpeciesData!$D$2:$D$4955,$D1153),"")</f>
        <v/>
      </c>
      <c r="AD1153" s="23" t="str">
        <f>IF(ISNUMBER(AVERAGEIFS(ObservedSpeciesData!AD$2:AD$4955,ObservedSpeciesData!$A$2:$A$4955,$A1153,ObservedSpeciesData!$D$2:$D$4955,$D1153)),AVERAGEIFS(ObservedSpeciesData!AD$2:AD$4955,ObservedSpeciesData!$A$2:$A$4955,$A1153,ObservedSpeciesData!$D$2:$D$4955,$D1153),"")</f>
        <v/>
      </c>
      <c r="AE1153" s="24" t="str">
        <f>IF(ISNUMBER(AVERAGEIFS(ObservedSpeciesData!AE$2:AE$4955,ObservedSpeciesData!$A$2:$A$4955,$A1153,ObservedSpeciesData!$D$2:$D$4955,$D1153)),AVERAGEIFS(ObservedSpeciesData!AE$2:AE$4955,ObservedSpeciesData!$A$2:$A$4955,$A1153,ObservedSpeciesData!$D$2:$D$4955,$D1153),"")</f>
        <v/>
      </c>
      <c r="AF1153" s="23"/>
      <c r="AG1153" s="24"/>
      <c r="AH1153" s="23" t="str">
        <f>IF(ISNUMBER(AVERAGEIFS(ObservedSpeciesData!AH$2:AH$4955,ObservedSpeciesData!$A$2:$A$4955,$A1153,ObservedSpeciesData!$D$2:$D$4955,$D1153)),AVERAGEIFS(ObservedSpeciesData!AH$2:AH$4955,ObservedSpeciesData!$A$2:$A$4955,$A1153,ObservedSpeciesData!$D$2:$D$4955,$D1153),"")</f>
        <v/>
      </c>
      <c r="AI1153" s="23" t="str">
        <f>IF(ISNUMBER(AVERAGEIFS(ObservedSpeciesData!AI$2:AI$4955,ObservedSpeciesData!$A$2:$A$4955,$A1153,ObservedSpeciesData!$C$2:$C$4955,$C1153,ObservedSpeciesData!$D$2:$D$4955,$D1153)),AVERAGEIFS(ObservedSpeciesData!AI$2:AI$4955,ObservedSpeciesData!$A$2:$A$4955,$A1153,ObservedSpeciesData!$C$2:$C$4955,$C1153,ObservedSpeciesData!$D$2:$D$4955,$D1153),"")</f>
        <v/>
      </c>
      <c r="AJ1153" s="2">
        <f>COUNTIFS(ObservedSpeciesData!$A$2:$A$828,$A1153,ObservedSpeciesData!$D$2:$D$828,$D1153)</f>
        <v>0</v>
      </c>
      <c r="AK1153" s="2">
        <f t="shared" si="17"/>
        <v>5</v>
      </c>
    </row>
    <row r="1154" spans="1:37" x14ac:dyDescent="0.25">
      <c r="A1154" s="14" t="s">
        <v>96</v>
      </c>
      <c r="B1154" t="s">
        <v>80</v>
      </c>
      <c r="C1154" t="s">
        <v>90</v>
      </c>
      <c r="D1154" s="13">
        <v>42496</v>
      </c>
      <c r="E1154">
        <v>1</v>
      </c>
      <c r="F1154">
        <v>0</v>
      </c>
      <c r="G1154" s="2" t="s">
        <v>87</v>
      </c>
      <c r="H1154" s="2" t="s">
        <v>13</v>
      </c>
      <c r="I1154">
        <v>14</v>
      </c>
      <c r="J1154" s="2" t="s">
        <v>88</v>
      </c>
      <c r="K1154" s="2">
        <f>IF(ISNUMBER(AVERAGEIFS(ObservedSpeciesData!K$2:K$4955,ObservedSpeciesData!$A$2:$A$4955,$A1154,ObservedSpeciesData!$D$2:$D$4955,$D1154)),AVERAGEIFS(ObservedSpeciesData!K$2:K$4955,ObservedSpeciesData!$A$2:$A$4955,$A1154,ObservedSpeciesData!$D$2:$D$4955,$D1154),"")</f>
        <v>0</v>
      </c>
      <c r="L1154" s="26">
        <f>IF(ISNUMBER(AVERAGEIFS(ObservedSpeciesData!L$2:L$4955,ObservedSpeciesData!$A$2:$A$4955,$A1154,ObservedSpeciesData!$D$2:$D$4955,$D1154)),AVERAGEIFS(ObservedSpeciesData!L$2:L$4955,ObservedSpeciesData!$A$2:$A$4955,$A1154,ObservedSpeciesData!$D$2:$D$4955,$D1154),"")</f>
        <v>1396</v>
      </c>
      <c r="M1154" s="23">
        <f>IF(ISNUMBER(AVERAGEIFS(ObservedSpeciesData!M$2:M$4955,ObservedSpeciesData!$A$2:$A$4955,$A1154,ObservedSpeciesData!$D$2:$D$4955,$D1154)),AVERAGEIFS(ObservedSpeciesData!M$2:M$4955,ObservedSpeciesData!$A$2:$A$4955,$A1154,ObservedSpeciesData!$D$2:$D$4955,$D1154),"")</f>
        <v>139.60000000000002</v>
      </c>
      <c r="N1154" s="23" t="str">
        <f>IF(ISNUMBER(AVERAGEIFS(ObservedSpeciesData!N$2:N$4955,ObservedSpeciesData!$A$2:$A$4955,$A1154,ObservedSpeciesData!$D$2:$D$4955,$D1154)),AVERAGEIFS(ObservedSpeciesData!N$2:N$4955,ObservedSpeciesData!$A$2:$A$4955,$A1154,ObservedSpeciesData!$D$2:$D$4955,$D1154),"")</f>
        <v/>
      </c>
      <c r="O1154" s="23" t="str">
        <f>IF(ISNUMBER(AVERAGEIFS(ObservedSpeciesData!O$2:O$4955,ObservedSpeciesData!$A$2:$A$4955,$A1154,ObservedSpeciesData!$D$2:$D$4955,$D1154)),AVERAGEIFS(ObservedSpeciesData!O$2:O$4955,ObservedSpeciesData!$A$2:$A$4955,$A1154,ObservedSpeciesData!$D$2:$D$4955,$D1154),"")</f>
        <v/>
      </c>
      <c r="P1154" s="23" t="str">
        <f>IF(ISNUMBER(AVERAGEIFS(ObservedSpeciesData!P$2:P$4955,ObservedSpeciesData!$A$2:$A$4955,$A1154,ObservedSpeciesData!$C$2:$C$4955,$C1154,ObservedSpeciesData!$D$2:$D$4955,$D1154)),AVERAGEIFS(ObservedSpeciesData!P$2:P$4955,ObservedSpeciesData!$A$2:$A$4955,$A1154,ObservedSpeciesData!$C$2:$C$4955,$C1154,ObservedSpeciesData!$D$2:$D$4955,$D1154),"")</f>
        <v/>
      </c>
      <c r="Q1154" s="23"/>
      <c r="R1154" s="25" t="str">
        <f>IF(ISNUMBER(AVERAGEIFS(ObservedSpeciesData!R$2:R$4955,ObservedSpeciesData!$A$2:$A$4955,$A1154,ObservedSpeciesData!$D$2:$D$4955,$D1154)),AVERAGEIFS(ObservedSpeciesData!R$2:R$4955,ObservedSpeciesData!$A$2:$A$4955,$A1154,ObservedSpeciesData!$D$2:$D$4955,$D1154),"")</f>
        <v/>
      </c>
      <c r="S1154" s="25" t="str">
        <f>IF(ISNUMBER(AVERAGEIFS(ObservedSpeciesData!S$2:S$4955,ObservedSpeciesData!$A$2:$A$4955,$A1154,ObservedSpeciesData!$D$2:$D$4955,$D1154)),AVERAGEIFS(ObservedSpeciesData!S$2:S$4955,ObservedSpeciesData!$A$2:$A$4955,$A1154,ObservedSpeciesData!$D$2:$D$4955,$D1154),"")</f>
        <v/>
      </c>
      <c r="T1154" s="23" t="str">
        <f>IF(ISNUMBER(AVERAGEIFS(ObservedSpeciesData!T$2:T$4955,ObservedSpeciesData!$A$2:$A$4955,$A1154,ObservedSpeciesData!$D$2:$D$4955,$D1154)),AVERAGEIFS(ObservedSpeciesData!T$2:T$4955,ObservedSpeciesData!$A$2:$A$4955,$A1154,ObservedSpeciesData!$D$2:$D$4955,$D1154),"")</f>
        <v/>
      </c>
      <c r="U1154" s="24" t="str">
        <f>IF(ISNUMBER(AVERAGEIFS(ObservedSpeciesData!U$2:U$4955,ObservedSpeciesData!$A$2:$A$4955,$A1154,ObservedSpeciesData!$C$2:$C$4955,$C1154,ObservedSpeciesData!$D$2:$D$4955,$D1154)),AVERAGEIFS(ObservedSpeciesData!U$2:U$4955,ObservedSpeciesData!$A$2:$A$4955,$A1154,ObservedSpeciesData!$C$2:$C$4955,$C1154,ObservedSpeciesData!$D$2:$D$4955,$D1154),"")</f>
        <v/>
      </c>
      <c r="V1154" s="23" t="str">
        <f>IF(ISNUMBER(AVERAGEIFS(ObservedSpeciesData!V$2:V$4955,ObservedSpeciesData!$A$2:$A$4955,$A1154,ObservedSpeciesData!$D$2:$D$4955,$D1154)),AVERAGEIFS(ObservedSpeciesData!V$2:V$4955,ObservedSpeciesData!$A$2:$A$4955,$A1154,ObservedSpeciesData!$D$2:$D$4955,$D1154),"")</f>
        <v/>
      </c>
      <c r="W1154" s="23" t="str">
        <f>IF(ISNUMBER(AVERAGEIFS(ObservedSpeciesData!W$2:W$4955,ObservedSpeciesData!$A$2:$A$4955,$A1154,ObservedSpeciesData!$D$2:$D$4955,$D1154)),AVERAGEIFS(ObservedSpeciesData!W$2:W$4955,ObservedSpeciesData!$A$2:$A$4955,$A1154,ObservedSpeciesData!$D$2:$D$4955,$D1154),"")</f>
        <v/>
      </c>
      <c r="X1154" s="23" t="str">
        <f>IF(ISNUMBER(AVERAGEIFS(ObservedSpeciesData!X$2:X$4955,ObservedSpeciesData!$A$2:$A$4955,$A1154,ObservedSpeciesData!$D$2:$D$4955,$D1154)),AVERAGEIFS(ObservedSpeciesData!X$2:X$4955,ObservedSpeciesData!$A$2:$A$4955,$A1154,ObservedSpeciesData!$D$2:$D$4955,$D1154),"")</f>
        <v/>
      </c>
      <c r="Y1154" s="23" t="str">
        <f>IF(ISNUMBER(AVERAGEIFS(ObservedSpeciesData!Y$2:Y$4955,ObservedSpeciesData!$A$2:$A$4955,$A1154,ObservedSpeciesData!$D$2:$D$4955,$D1154)),AVERAGEIFS(ObservedSpeciesData!Y$2:Y$4955,ObservedSpeciesData!$A$2:$A$4955,$A1154,ObservedSpeciesData!$D$2:$D$4955,$D1154),"")</f>
        <v/>
      </c>
      <c r="Z1154" s="23" t="str">
        <f>IF(ISNUMBER(AVERAGEIFS(ObservedSpeciesData!Z$2:Z$4955,ObservedSpeciesData!$A$2:$A$4955,$A1154,ObservedSpeciesData!$D$2:$D$4955,$D1154)),AVERAGEIFS(ObservedSpeciesData!Z$2:Z$4955,ObservedSpeciesData!$A$2:$A$4955,$A1154,ObservedSpeciesData!$D$2:$D$4955,$D1154),"")</f>
        <v/>
      </c>
      <c r="AA1154" s="23" t="str">
        <f>IF(ISNUMBER(AVERAGEIFS(ObservedSpeciesData!AA$2:AA$4955,ObservedSpeciesData!$A$2:$A$4955,$A1154,ObservedSpeciesData!$D$2:$D$4955,$D1154)),AVERAGEIFS(ObservedSpeciesData!AA$2:AA$4955,ObservedSpeciesData!$A$2:$A$4955,$A1154,ObservedSpeciesData!$D$2:$D$4955,$D1154),"")</f>
        <v/>
      </c>
      <c r="AB1154" s="24" t="str">
        <f>IF(ISNUMBER(AVERAGEIFS(ObservedSpeciesData!AB$2:AB$4955,ObservedSpeciesData!$A$2:$A$4955,$A1154,ObservedSpeciesData!$D$2:$D$4955,$D1154)),AVERAGEIFS(ObservedSpeciesData!AB$2:AB$4955,ObservedSpeciesData!$A$2:$A$4955,$A1154,ObservedSpeciesData!$D$2:$D$4955,$D1154),"")</f>
        <v/>
      </c>
      <c r="AC1154" s="24" t="str">
        <f>IF(ISNUMBER(AVERAGEIFS(ObservedSpeciesData!AC$2:AC$4955,ObservedSpeciesData!$A$2:$A$4955,$A1154,ObservedSpeciesData!$D$2:$D$4955,$D1154)),AVERAGEIFS(ObservedSpeciesData!AC$2:AC$4955,ObservedSpeciesData!$A$2:$A$4955,$A1154,ObservedSpeciesData!$D$2:$D$4955,$D1154),"")</f>
        <v/>
      </c>
      <c r="AD1154" s="23" t="str">
        <f>IF(ISNUMBER(AVERAGEIFS(ObservedSpeciesData!AD$2:AD$4955,ObservedSpeciesData!$A$2:$A$4955,$A1154,ObservedSpeciesData!$D$2:$D$4955,$D1154)),AVERAGEIFS(ObservedSpeciesData!AD$2:AD$4955,ObservedSpeciesData!$A$2:$A$4955,$A1154,ObservedSpeciesData!$D$2:$D$4955,$D1154),"")</f>
        <v/>
      </c>
      <c r="AE1154" s="24" t="str">
        <f>IF(ISNUMBER(AVERAGEIFS(ObservedSpeciesData!AE$2:AE$4955,ObservedSpeciesData!$A$2:$A$4955,$A1154,ObservedSpeciesData!$D$2:$D$4955,$D1154)),AVERAGEIFS(ObservedSpeciesData!AE$2:AE$4955,ObservedSpeciesData!$A$2:$A$4955,$A1154,ObservedSpeciesData!$D$2:$D$4955,$D1154),"")</f>
        <v/>
      </c>
      <c r="AF1154" s="23"/>
      <c r="AG1154" s="24"/>
      <c r="AH1154" s="23" t="str">
        <f>IF(ISNUMBER(AVERAGEIFS(ObservedSpeciesData!AH$2:AH$4955,ObservedSpeciesData!$A$2:$A$4955,$A1154,ObservedSpeciesData!$D$2:$D$4955,$D1154)),AVERAGEIFS(ObservedSpeciesData!AH$2:AH$4955,ObservedSpeciesData!$A$2:$A$4955,$A1154,ObservedSpeciesData!$D$2:$D$4955,$D1154),"")</f>
        <v/>
      </c>
      <c r="AI1154" s="23" t="str">
        <f>IF(ISNUMBER(AVERAGEIFS(ObservedSpeciesData!AI$2:AI$4955,ObservedSpeciesData!$A$2:$A$4955,$A1154,ObservedSpeciesData!$C$2:$C$4955,$C1154,ObservedSpeciesData!$D$2:$D$4955,$D1154)),AVERAGEIFS(ObservedSpeciesData!AI$2:AI$4955,ObservedSpeciesData!$A$2:$A$4955,$A1154,ObservedSpeciesData!$C$2:$C$4955,$C1154,ObservedSpeciesData!$D$2:$D$4955,$D1154),"")</f>
        <v/>
      </c>
      <c r="AJ1154" s="2">
        <f>COUNTIFS(ObservedSpeciesData!$A$2:$A$828,$A1154,ObservedSpeciesData!$D$2:$D$828,$D1154)</f>
        <v>0</v>
      </c>
      <c r="AK1154" s="2">
        <f t="shared" ref="AK1154:AK1217" si="18">COUNT(M1154:AI1154)</f>
        <v>1</v>
      </c>
    </row>
    <row r="1155" spans="1:37" x14ac:dyDescent="0.25">
      <c r="A1155" s="14" t="s">
        <v>95</v>
      </c>
      <c r="B1155" t="s">
        <v>80</v>
      </c>
      <c r="C1155" t="s">
        <v>90</v>
      </c>
      <c r="D1155" s="13">
        <v>42496</v>
      </c>
      <c r="E1155">
        <v>1</v>
      </c>
      <c r="F1155">
        <v>50</v>
      </c>
      <c r="G1155" s="2" t="s">
        <v>87</v>
      </c>
      <c r="H1155" s="2" t="s">
        <v>13</v>
      </c>
      <c r="I1155">
        <v>14</v>
      </c>
      <c r="J1155" s="2" t="s">
        <v>88</v>
      </c>
      <c r="K1155" s="2">
        <f>IF(ISNUMBER(AVERAGEIFS(ObservedSpeciesData!K$2:K$4955,ObservedSpeciesData!$A$2:$A$4955,$A1155,ObservedSpeciesData!$D$2:$D$4955,$D1155)),AVERAGEIFS(ObservedSpeciesData!K$2:K$4955,ObservedSpeciesData!$A$2:$A$4955,$A1155,ObservedSpeciesData!$D$2:$D$4955,$D1155),"")</f>
        <v>45</v>
      </c>
      <c r="L1155" s="26">
        <f>IF(ISNUMBER(AVERAGEIFS(ObservedSpeciesData!L$2:L$4955,ObservedSpeciesData!$A$2:$A$4955,$A1155,ObservedSpeciesData!$D$2:$D$4955,$D1155)),AVERAGEIFS(ObservedSpeciesData!L$2:L$4955,ObservedSpeciesData!$A$2:$A$4955,$A1155,ObservedSpeciesData!$D$2:$D$4955,$D1155),"")</f>
        <v>1554.6666666666667</v>
      </c>
      <c r="M1155" s="23">
        <f>IF(ISNUMBER(AVERAGEIFS(ObservedSpeciesData!M$2:M$4955,ObservedSpeciesData!$A$2:$A$4955,$A1155,ObservedSpeciesData!$D$2:$D$4955,$D1155)),AVERAGEIFS(ObservedSpeciesData!M$2:M$4955,ObservedSpeciesData!$A$2:$A$4955,$A1155,ObservedSpeciesData!$D$2:$D$4955,$D1155),"")</f>
        <v>155.46666666666667</v>
      </c>
      <c r="N1155" s="23" t="str">
        <f>IF(ISNUMBER(AVERAGEIFS(ObservedSpeciesData!N$2:N$4955,ObservedSpeciesData!$A$2:$A$4955,$A1155,ObservedSpeciesData!$D$2:$D$4955,$D1155)),AVERAGEIFS(ObservedSpeciesData!N$2:N$4955,ObservedSpeciesData!$A$2:$A$4955,$A1155,ObservedSpeciesData!$D$2:$D$4955,$D1155),"")</f>
        <v/>
      </c>
      <c r="O1155" s="23" t="str">
        <f>IF(ISNUMBER(AVERAGEIFS(ObservedSpeciesData!O$2:O$4955,ObservedSpeciesData!$A$2:$A$4955,$A1155,ObservedSpeciesData!$D$2:$D$4955,$D1155)),AVERAGEIFS(ObservedSpeciesData!O$2:O$4955,ObservedSpeciesData!$A$2:$A$4955,$A1155,ObservedSpeciesData!$D$2:$D$4955,$D1155),"")</f>
        <v/>
      </c>
      <c r="P1155" s="23" t="str">
        <f>IF(ISNUMBER(AVERAGEIFS(ObservedSpeciesData!P$2:P$4955,ObservedSpeciesData!$A$2:$A$4955,$A1155,ObservedSpeciesData!$C$2:$C$4955,$C1155,ObservedSpeciesData!$D$2:$D$4955,$D1155)),AVERAGEIFS(ObservedSpeciesData!P$2:P$4955,ObservedSpeciesData!$A$2:$A$4955,$A1155,ObservedSpeciesData!$C$2:$C$4955,$C1155,ObservedSpeciesData!$D$2:$D$4955,$D1155),"")</f>
        <v/>
      </c>
      <c r="Q1155" s="23"/>
      <c r="R1155" s="25" t="str">
        <f>IF(ISNUMBER(AVERAGEIFS(ObservedSpeciesData!R$2:R$4955,ObservedSpeciesData!$A$2:$A$4955,$A1155,ObservedSpeciesData!$D$2:$D$4955,$D1155)),AVERAGEIFS(ObservedSpeciesData!R$2:R$4955,ObservedSpeciesData!$A$2:$A$4955,$A1155,ObservedSpeciesData!$D$2:$D$4955,$D1155),"")</f>
        <v/>
      </c>
      <c r="S1155" s="25" t="str">
        <f>IF(ISNUMBER(AVERAGEIFS(ObservedSpeciesData!S$2:S$4955,ObservedSpeciesData!$A$2:$A$4955,$A1155,ObservedSpeciesData!$D$2:$D$4955,$D1155)),AVERAGEIFS(ObservedSpeciesData!S$2:S$4955,ObservedSpeciesData!$A$2:$A$4955,$A1155,ObservedSpeciesData!$D$2:$D$4955,$D1155),"")</f>
        <v/>
      </c>
      <c r="T1155" s="23" t="str">
        <f>IF(ISNUMBER(AVERAGEIFS(ObservedSpeciesData!T$2:T$4955,ObservedSpeciesData!$A$2:$A$4955,$A1155,ObservedSpeciesData!$D$2:$D$4955,$D1155)),AVERAGEIFS(ObservedSpeciesData!T$2:T$4955,ObservedSpeciesData!$A$2:$A$4955,$A1155,ObservedSpeciesData!$D$2:$D$4955,$D1155),"")</f>
        <v/>
      </c>
      <c r="U1155" s="24" t="str">
        <f>IF(ISNUMBER(AVERAGEIFS(ObservedSpeciesData!U$2:U$4955,ObservedSpeciesData!$A$2:$A$4955,$A1155,ObservedSpeciesData!$C$2:$C$4955,$C1155,ObservedSpeciesData!$D$2:$D$4955,$D1155)),AVERAGEIFS(ObservedSpeciesData!U$2:U$4955,ObservedSpeciesData!$A$2:$A$4955,$A1155,ObservedSpeciesData!$C$2:$C$4955,$C1155,ObservedSpeciesData!$D$2:$D$4955,$D1155),"")</f>
        <v/>
      </c>
      <c r="V1155" s="23" t="str">
        <f>IF(ISNUMBER(AVERAGEIFS(ObservedSpeciesData!V$2:V$4955,ObservedSpeciesData!$A$2:$A$4955,$A1155,ObservedSpeciesData!$D$2:$D$4955,$D1155)),AVERAGEIFS(ObservedSpeciesData!V$2:V$4955,ObservedSpeciesData!$A$2:$A$4955,$A1155,ObservedSpeciesData!$D$2:$D$4955,$D1155),"")</f>
        <v/>
      </c>
      <c r="W1155" s="23" t="str">
        <f>IF(ISNUMBER(AVERAGEIFS(ObservedSpeciesData!W$2:W$4955,ObservedSpeciesData!$A$2:$A$4955,$A1155,ObservedSpeciesData!$D$2:$D$4955,$D1155)),AVERAGEIFS(ObservedSpeciesData!W$2:W$4955,ObservedSpeciesData!$A$2:$A$4955,$A1155,ObservedSpeciesData!$D$2:$D$4955,$D1155),"")</f>
        <v/>
      </c>
      <c r="X1155" s="23" t="str">
        <f>IF(ISNUMBER(AVERAGEIFS(ObservedSpeciesData!X$2:X$4955,ObservedSpeciesData!$A$2:$A$4955,$A1155,ObservedSpeciesData!$D$2:$D$4955,$D1155)),AVERAGEIFS(ObservedSpeciesData!X$2:X$4955,ObservedSpeciesData!$A$2:$A$4955,$A1155,ObservedSpeciesData!$D$2:$D$4955,$D1155),"")</f>
        <v/>
      </c>
      <c r="Y1155" s="23" t="str">
        <f>IF(ISNUMBER(AVERAGEIFS(ObservedSpeciesData!Y$2:Y$4955,ObservedSpeciesData!$A$2:$A$4955,$A1155,ObservedSpeciesData!$D$2:$D$4955,$D1155)),AVERAGEIFS(ObservedSpeciesData!Y$2:Y$4955,ObservedSpeciesData!$A$2:$A$4955,$A1155,ObservedSpeciesData!$D$2:$D$4955,$D1155),"")</f>
        <v/>
      </c>
      <c r="Z1155" s="23" t="str">
        <f>IF(ISNUMBER(AVERAGEIFS(ObservedSpeciesData!Z$2:Z$4955,ObservedSpeciesData!$A$2:$A$4955,$A1155,ObservedSpeciesData!$D$2:$D$4955,$D1155)),AVERAGEIFS(ObservedSpeciesData!Z$2:Z$4955,ObservedSpeciesData!$A$2:$A$4955,$A1155,ObservedSpeciesData!$D$2:$D$4955,$D1155),"")</f>
        <v/>
      </c>
      <c r="AA1155" s="23" t="str">
        <f>IF(ISNUMBER(AVERAGEIFS(ObservedSpeciesData!AA$2:AA$4955,ObservedSpeciesData!$A$2:$A$4955,$A1155,ObservedSpeciesData!$D$2:$D$4955,$D1155)),AVERAGEIFS(ObservedSpeciesData!AA$2:AA$4955,ObservedSpeciesData!$A$2:$A$4955,$A1155,ObservedSpeciesData!$D$2:$D$4955,$D1155),"")</f>
        <v/>
      </c>
      <c r="AB1155" s="24" t="str">
        <f>IF(ISNUMBER(AVERAGEIFS(ObservedSpeciesData!AB$2:AB$4955,ObservedSpeciesData!$A$2:$A$4955,$A1155,ObservedSpeciesData!$D$2:$D$4955,$D1155)),AVERAGEIFS(ObservedSpeciesData!AB$2:AB$4955,ObservedSpeciesData!$A$2:$A$4955,$A1155,ObservedSpeciesData!$D$2:$D$4955,$D1155),"")</f>
        <v/>
      </c>
      <c r="AC1155" s="24" t="str">
        <f>IF(ISNUMBER(AVERAGEIFS(ObservedSpeciesData!AC$2:AC$4955,ObservedSpeciesData!$A$2:$A$4955,$A1155,ObservedSpeciesData!$D$2:$D$4955,$D1155)),AVERAGEIFS(ObservedSpeciesData!AC$2:AC$4955,ObservedSpeciesData!$A$2:$A$4955,$A1155,ObservedSpeciesData!$D$2:$D$4955,$D1155),"")</f>
        <v/>
      </c>
      <c r="AD1155" s="23" t="str">
        <f>IF(ISNUMBER(AVERAGEIFS(ObservedSpeciesData!AD$2:AD$4955,ObservedSpeciesData!$A$2:$A$4955,$A1155,ObservedSpeciesData!$D$2:$D$4955,$D1155)),AVERAGEIFS(ObservedSpeciesData!AD$2:AD$4955,ObservedSpeciesData!$A$2:$A$4955,$A1155,ObservedSpeciesData!$D$2:$D$4955,$D1155),"")</f>
        <v/>
      </c>
      <c r="AE1155" s="24" t="str">
        <f>IF(ISNUMBER(AVERAGEIFS(ObservedSpeciesData!AE$2:AE$4955,ObservedSpeciesData!$A$2:$A$4955,$A1155,ObservedSpeciesData!$D$2:$D$4955,$D1155)),AVERAGEIFS(ObservedSpeciesData!AE$2:AE$4955,ObservedSpeciesData!$A$2:$A$4955,$A1155,ObservedSpeciesData!$D$2:$D$4955,$D1155),"")</f>
        <v/>
      </c>
      <c r="AF1155" s="23"/>
      <c r="AG1155" s="24"/>
      <c r="AH1155" s="23" t="str">
        <f>IF(ISNUMBER(AVERAGEIFS(ObservedSpeciesData!AH$2:AH$4955,ObservedSpeciesData!$A$2:$A$4955,$A1155,ObservedSpeciesData!$D$2:$D$4955,$D1155)),AVERAGEIFS(ObservedSpeciesData!AH$2:AH$4955,ObservedSpeciesData!$A$2:$A$4955,$A1155,ObservedSpeciesData!$D$2:$D$4955,$D1155),"")</f>
        <v/>
      </c>
      <c r="AI1155" s="23" t="str">
        <f>IF(ISNUMBER(AVERAGEIFS(ObservedSpeciesData!AI$2:AI$4955,ObservedSpeciesData!$A$2:$A$4955,$A1155,ObservedSpeciesData!$C$2:$C$4955,$C1155,ObservedSpeciesData!$D$2:$D$4955,$D1155)),AVERAGEIFS(ObservedSpeciesData!AI$2:AI$4955,ObservedSpeciesData!$A$2:$A$4955,$A1155,ObservedSpeciesData!$C$2:$C$4955,$C1155,ObservedSpeciesData!$D$2:$D$4955,$D1155),"")</f>
        <v/>
      </c>
      <c r="AJ1155" s="2">
        <f>COUNTIFS(ObservedSpeciesData!$A$2:$A$828,$A1155,ObservedSpeciesData!$D$2:$D$828,$D1155)</f>
        <v>0</v>
      </c>
      <c r="AK1155" s="2">
        <f t="shared" si="18"/>
        <v>1</v>
      </c>
    </row>
    <row r="1156" spans="1:37" x14ac:dyDescent="0.25">
      <c r="A1156" s="14" t="s">
        <v>94</v>
      </c>
      <c r="B1156" t="s">
        <v>80</v>
      </c>
      <c r="C1156" t="s">
        <v>90</v>
      </c>
      <c r="D1156" s="13">
        <v>42496</v>
      </c>
      <c r="E1156">
        <v>1</v>
      </c>
      <c r="F1156">
        <v>100</v>
      </c>
      <c r="G1156" s="2" t="s">
        <v>87</v>
      </c>
      <c r="H1156" s="2" t="s">
        <v>13</v>
      </c>
      <c r="I1156">
        <v>14</v>
      </c>
      <c r="J1156" s="2" t="s">
        <v>88</v>
      </c>
      <c r="K1156" s="2">
        <f>IF(ISNUMBER(AVERAGEIFS(ObservedSpeciesData!K$2:K$4955,ObservedSpeciesData!$A$2:$A$4955,$A1156,ObservedSpeciesData!$D$2:$D$4955,$D1156)),AVERAGEIFS(ObservedSpeciesData!K$2:K$4955,ObservedSpeciesData!$A$2:$A$4955,$A1156,ObservedSpeciesData!$D$2:$D$4955,$D1156),"")</f>
        <v>90</v>
      </c>
      <c r="L1156" s="26">
        <f>IF(ISNUMBER(AVERAGEIFS(ObservedSpeciesData!L$2:L$4955,ObservedSpeciesData!$A$2:$A$4955,$A1156,ObservedSpeciesData!$D$2:$D$4955,$D1156)),AVERAGEIFS(ObservedSpeciesData!L$2:L$4955,ObservedSpeciesData!$A$2:$A$4955,$A1156,ObservedSpeciesData!$D$2:$D$4955,$D1156),"")</f>
        <v>1592</v>
      </c>
      <c r="M1156" s="23">
        <f>IF(ISNUMBER(AVERAGEIFS(ObservedSpeciesData!M$2:M$4955,ObservedSpeciesData!$A$2:$A$4955,$A1156,ObservedSpeciesData!$D$2:$D$4955,$D1156)),AVERAGEIFS(ObservedSpeciesData!M$2:M$4955,ObservedSpeciesData!$A$2:$A$4955,$A1156,ObservedSpeciesData!$D$2:$D$4955,$D1156),"")</f>
        <v>159.19999999999999</v>
      </c>
      <c r="N1156" s="23" t="str">
        <f>IF(ISNUMBER(AVERAGEIFS(ObservedSpeciesData!N$2:N$4955,ObservedSpeciesData!$A$2:$A$4955,$A1156,ObservedSpeciesData!$D$2:$D$4955,$D1156)),AVERAGEIFS(ObservedSpeciesData!N$2:N$4955,ObservedSpeciesData!$A$2:$A$4955,$A1156,ObservedSpeciesData!$D$2:$D$4955,$D1156),"")</f>
        <v/>
      </c>
      <c r="O1156" s="23" t="str">
        <f>IF(ISNUMBER(AVERAGEIFS(ObservedSpeciesData!O$2:O$4955,ObservedSpeciesData!$A$2:$A$4955,$A1156,ObservedSpeciesData!$D$2:$D$4955,$D1156)),AVERAGEIFS(ObservedSpeciesData!O$2:O$4955,ObservedSpeciesData!$A$2:$A$4955,$A1156,ObservedSpeciesData!$D$2:$D$4955,$D1156),"")</f>
        <v/>
      </c>
      <c r="P1156" s="23" t="str">
        <f>IF(ISNUMBER(AVERAGEIFS(ObservedSpeciesData!P$2:P$4955,ObservedSpeciesData!$A$2:$A$4955,$A1156,ObservedSpeciesData!$C$2:$C$4955,$C1156,ObservedSpeciesData!$D$2:$D$4955,$D1156)),AVERAGEIFS(ObservedSpeciesData!P$2:P$4955,ObservedSpeciesData!$A$2:$A$4955,$A1156,ObservedSpeciesData!$C$2:$C$4955,$C1156,ObservedSpeciesData!$D$2:$D$4955,$D1156),"")</f>
        <v/>
      </c>
      <c r="Q1156" s="23"/>
      <c r="R1156" s="25" t="str">
        <f>IF(ISNUMBER(AVERAGEIFS(ObservedSpeciesData!R$2:R$4955,ObservedSpeciesData!$A$2:$A$4955,$A1156,ObservedSpeciesData!$D$2:$D$4955,$D1156)),AVERAGEIFS(ObservedSpeciesData!R$2:R$4955,ObservedSpeciesData!$A$2:$A$4955,$A1156,ObservedSpeciesData!$D$2:$D$4955,$D1156),"")</f>
        <v/>
      </c>
      <c r="S1156" s="25" t="str">
        <f>IF(ISNUMBER(AVERAGEIFS(ObservedSpeciesData!S$2:S$4955,ObservedSpeciesData!$A$2:$A$4955,$A1156,ObservedSpeciesData!$D$2:$D$4955,$D1156)),AVERAGEIFS(ObservedSpeciesData!S$2:S$4955,ObservedSpeciesData!$A$2:$A$4955,$A1156,ObservedSpeciesData!$D$2:$D$4955,$D1156),"")</f>
        <v/>
      </c>
      <c r="T1156" s="23" t="str">
        <f>IF(ISNUMBER(AVERAGEIFS(ObservedSpeciesData!T$2:T$4955,ObservedSpeciesData!$A$2:$A$4955,$A1156,ObservedSpeciesData!$D$2:$D$4955,$D1156)),AVERAGEIFS(ObservedSpeciesData!T$2:T$4955,ObservedSpeciesData!$A$2:$A$4955,$A1156,ObservedSpeciesData!$D$2:$D$4955,$D1156),"")</f>
        <v/>
      </c>
      <c r="U1156" s="24" t="str">
        <f>IF(ISNUMBER(AVERAGEIFS(ObservedSpeciesData!U$2:U$4955,ObservedSpeciesData!$A$2:$A$4955,$A1156,ObservedSpeciesData!$C$2:$C$4955,$C1156,ObservedSpeciesData!$D$2:$D$4955,$D1156)),AVERAGEIFS(ObservedSpeciesData!U$2:U$4955,ObservedSpeciesData!$A$2:$A$4955,$A1156,ObservedSpeciesData!$C$2:$C$4955,$C1156,ObservedSpeciesData!$D$2:$D$4955,$D1156),"")</f>
        <v/>
      </c>
      <c r="V1156" s="23" t="str">
        <f>IF(ISNUMBER(AVERAGEIFS(ObservedSpeciesData!V$2:V$4955,ObservedSpeciesData!$A$2:$A$4955,$A1156,ObservedSpeciesData!$D$2:$D$4955,$D1156)),AVERAGEIFS(ObservedSpeciesData!V$2:V$4955,ObservedSpeciesData!$A$2:$A$4955,$A1156,ObservedSpeciesData!$D$2:$D$4955,$D1156),"")</f>
        <v/>
      </c>
      <c r="W1156" s="23" t="str">
        <f>IF(ISNUMBER(AVERAGEIFS(ObservedSpeciesData!W$2:W$4955,ObservedSpeciesData!$A$2:$A$4955,$A1156,ObservedSpeciesData!$D$2:$D$4955,$D1156)),AVERAGEIFS(ObservedSpeciesData!W$2:W$4955,ObservedSpeciesData!$A$2:$A$4955,$A1156,ObservedSpeciesData!$D$2:$D$4955,$D1156),"")</f>
        <v/>
      </c>
      <c r="X1156" s="23" t="str">
        <f>IF(ISNUMBER(AVERAGEIFS(ObservedSpeciesData!X$2:X$4955,ObservedSpeciesData!$A$2:$A$4955,$A1156,ObservedSpeciesData!$D$2:$D$4955,$D1156)),AVERAGEIFS(ObservedSpeciesData!X$2:X$4955,ObservedSpeciesData!$A$2:$A$4955,$A1156,ObservedSpeciesData!$D$2:$D$4955,$D1156),"")</f>
        <v/>
      </c>
      <c r="Y1156" s="23" t="str">
        <f>IF(ISNUMBER(AVERAGEIFS(ObservedSpeciesData!Y$2:Y$4955,ObservedSpeciesData!$A$2:$A$4955,$A1156,ObservedSpeciesData!$D$2:$D$4955,$D1156)),AVERAGEIFS(ObservedSpeciesData!Y$2:Y$4955,ObservedSpeciesData!$A$2:$A$4955,$A1156,ObservedSpeciesData!$D$2:$D$4955,$D1156),"")</f>
        <v/>
      </c>
      <c r="Z1156" s="23" t="str">
        <f>IF(ISNUMBER(AVERAGEIFS(ObservedSpeciesData!Z$2:Z$4955,ObservedSpeciesData!$A$2:$A$4955,$A1156,ObservedSpeciesData!$D$2:$D$4955,$D1156)),AVERAGEIFS(ObservedSpeciesData!Z$2:Z$4955,ObservedSpeciesData!$A$2:$A$4955,$A1156,ObservedSpeciesData!$D$2:$D$4955,$D1156),"")</f>
        <v/>
      </c>
      <c r="AA1156" s="23" t="str">
        <f>IF(ISNUMBER(AVERAGEIFS(ObservedSpeciesData!AA$2:AA$4955,ObservedSpeciesData!$A$2:$A$4955,$A1156,ObservedSpeciesData!$D$2:$D$4955,$D1156)),AVERAGEIFS(ObservedSpeciesData!AA$2:AA$4955,ObservedSpeciesData!$A$2:$A$4955,$A1156,ObservedSpeciesData!$D$2:$D$4955,$D1156),"")</f>
        <v/>
      </c>
      <c r="AB1156" s="24" t="str">
        <f>IF(ISNUMBER(AVERAGEIFS(ObservedSpeciesData!AB$2:AB$4955,ObservedSpeciesData!$A$2:$A$4955,$A1156,ObservedSpeciesData!$D$2:$D$4955,$D1156)),AVERAGEIFS(ObservedSpeciesData!AB$2:AB$4955,ObservedSpeciesData!$A$2:$A$4955,$A1156,ObservedSpeciesData!$D$2:$D$4955,$D1156),"")</f>
        <v/>
      </c>
      <c r="AC1156" s="24" t="str">
        <f>IF(ISNUMBER(AVERAGEIFS(ObservedSpeciesData!AC$2:AC$4955,ObservedSpeciesData!$A$2:$A$4955,$A1156,ObservedSpeciesData!$D$2:$D$4955,$D1156)),AVERAGEIFS(ObservedSpeciesData!AC$2:AC$4955,ObservedSpeciesData!$A$2:$A$4955,$A1156,ObservedSpeciesData!$D$2:$D$4955,$D1156),"")</f>
        <v/>
      </c>
      <c r="AD1156" s="23" t="str">
        <f>IF(ISNUMBER(AVERAGEIFS(ObservedSpeciesData!AD$2:AD$4955,ObservedSpeciesData!$A$2:$A$4955,$A1156,ObservedSpeciesData!$D$2:$D$4955,$D1156)),AVERAGEIFS(ObservedSpeciesData!AD$2:AD$4955,ObservedSpeciesData!$A$2:$A$4955,$A1156,ObservedSpeciesData!$D$2:$D$4955,$D1156),"")</f>
        <v/>
      </c>
      <c r="AE1156" s="24" t="str">
        <f>IF(ISNUMBER(AVERAGEIFS(ObservedSpeciesData!AE$2:AE$4955,ObservedSpeciesData!$A$2:$A$4955,$A1156,ObservedSpeciesData!$D$2:$D$4955,$D1156)),AVERAGEIFS(ObservedSpeciesData!AE$2:AE$4955,ObservedSpeciesData!$A$2:$A$4955,$A1156,ObservedSpeciesData!$D$2:$D$4955,$D1156),"")</f>
        <v/>
      </c>
      <c r="AF1156" s="23"/>
      <c r="AG1156" s="24"/>
      <c r="AH1156" s="23" t="str">
        <f>IF(ISNUMBER(AVERAGEIFS(ObservedSpeciesData!AH$2:AH$4955,ObservedSpeciesData!$A$2:$A$4955,$A1156,ObservedSpeciesData!$D$2:$D$4955,$D1156)),AVERAGEIFS(ObservedSpeciesData!AH$2:AH$4955,ObservedSpeciesData!$A$2:$A$4955,$A1156,ObservedSpeciesData!$D$2:$D$4955,$D1156),"")</f>
        <v/>
      </c>
      <c r="AI1156" s="23" t="str">
        <f>IF(ISNUMBER(AVERAGEIFS(ObservedSpeciesData!AI$2:AI$4955,ObservedSpeciesData!$A$2:$A$4955,$A1156,ObservedSpeciesData!$C$2:$C$4955,$C1156,ObservedSpeciesData!$D$2:$D$4955,$D1156)),AVERAGEIFS(ObservedSpeciesData!AI$2:AI$4955,ObservedSpeciesData!$A$2:$A$4955,$A1156,ObservedSpeciesData!$C$2:$C$4955,$C1156,ObservedSpeciesData!$D$2:$D$4955,$D1156),"")</f>
        <v/>
      </c>
      <c r="AJ1156" s="2">
        <f>COUNTIFS(ObservedSpeciesData!$A$2:$A$828,$A1156,ObservedSpeciesData!$D$2:$D$828,$D1156)</f>
        <v>0</v>
      </c>
      <c r="AK1156" s="2">
        <f t="shared" si="18"/>
        <v>1</v>
      </c>
    </row>
    <row r="1157" spans="1:37" x14ac:dyDescent="0.25">
      <c r="A1157" s="14" t="s">
        <v>93</v>
      </c>
      <c r="B1157" t="s">
        <v>80</v>
      </c>
      <c r="C1157" t="s">
        <v>90</v>
      </c>
      <c r="D1157" s="13">
        <v>42496</v>
      </c>
      <c r="E1157">
        <v>1</v>
      </c>
      <c r="F1157">
        <v>200</v>
      </c>
      <c r="G1157" s="2" t="s">
        <v>87</v>
      </c>
      <c r="H1157" s="2" t="s">
        <v>13</v>
      </c>
      <c r="I1157">
        <v>14</v>
      </c>
      <c r="J1157" s="2" t="s">
        <v>88</v>
      </c>
      <c r="K1157" s="2">
        <f>IF(ISNUMBER(AVERAGEIFS(ObservedSpeciesData!K$2:K$4955,ObservedSpeciesData!$A$2:$A$4955,$A1157,ObservedSpeciesData!$D$2:$D$4955,$D1157)),AVERAGEIFS(ObservedSpeciesData!K$2:K$4955,ObservedSpeciesData!$A$2:$A$4955,$A1157,ObservedSpeciesData!$D$2:$D$4955,$D1157),"")</f>
        <v>180</v>
      </c>
      <c r="L1157" s="26">
        <f>IF(ISNUMBER(AVERAGEIFS(ObservedSpeciesData!L$2:L$4955,ObservedSpeciesData!$A$2:$A$4955,$A1157,ObservedSpeciesData!$D$2:$D$4955,$D1157)),AVERAGEIFS(ObservedSpeciesData!L$2:L$4955,ObservedSpeciesData!$A$2:$A$4955,$A1157,ObservedSpeciesData!$D$2:$D$4955,$D1157),"")</f>
        <v>1694.6666666666667</v>
      </c>
      <c r="M1157" s="23">
        <f>IF(ISNUMBER(AVERAGEIFS(ObservedSpeciesData!M$2:M$4955,ObservedSpeciesData!$A$2:$A$4955,$A1157,ObservedSpeciesData!$D$2:$D$4955,$D1157)),AVERAGEIFS(ObservedSpeciesData!M$2:M$4955,ObservedSpeciesData!$A$2:$A$4955,$A1157,ObservedSpeciesData!$D$2:$D$4955,$D1157),"")</f>
        <v>169.46666666666667</v>
      </c>
      <c r="N1157" s="23" t="str">
        <f>IF(ISNUMBER(AVERAGEIFS(ObservedSpeciesData!N$2:N$4955,ObservedSpeciesData!$A$2:$A$4955,$A1157,ObservedSpeciesData!$D$2:$D$4955,$D1157)),AVERAGEIFS(ObservedSpeciesData!N$2:N$4955,ObservedSpeciesData!$A$2:$A$4955,$A1157,ObservedSpeciesData!$D$2:$D$4955,$D1157),"")</f>
        <v/>
      </c>
      <c r="O1157" s="23" t="str">
        <f>IF(ISNUMBER(AVERAGEIFS(ObservedSpeciesData!O$2:O$4955,ObservedSpeciesData!$A$2:$A$4955,$A1157,ObservedSpeciesData!$D$2:$D$4955,$D1157)),AVERAGEIFS(ObservedSpeciesData!O$2:O$4955,ObservedSpeciesData!$A$2:$A$4955,$A1157,ObservedSpeciesData!$D$2:$D$4955,$D1157),"")</f>
        <v/>
      </c>
      <c r="P1157" s="23" t="str">
        <f>IF(ISNUMBER(AVERAGEIFS(ObservedSpeciesData!P$2:P$4955,ObservedSpeciesData!$A$2:$A$4955,$A1157,ObservedSpeciesData!$C$2:$C$4955,$C1157,ObservedSpeciesData!$D$2:$D$4955,$D1157)),AVERAGEIFS(ObservedSpeciesData!P$2:P$4955,ObservedSpeciesData!$A$2:$A$4955,$A1157,ObservedSpeciesData!$C$2:$C$4955,$C1157,ObservedSpeciesData!$D$2:$D$4955,$D1157),"")</f>
        <v/>
      </c>
      <c r="Q1157" s="23"/>
      <c r="R1157" s="25" t="str">
        <f>IF(ISNUMBER(AVERAGEIFS(ObservedSpeciesData!R$2:R$4955,ObservedSpeciesData!$A$2:$A$4955,$A1157,ObservedSpeciesData!$D$2:$D$4955,$D1157)),AVERAGEIFS(ObservedSpeciesData!R$2:R$4955,ObservedSpeciesData!$A$2:$A$4955,$A1157,ObservedSpeciesData!$D$2:$D$4955,$D1157),"")</f>
        <v/>
      </c>
      <c r="S1157" s="25" t="str">
        <f>IF(ISNUMBER(AVERAGEIFS(ObservedSpeciesData!S$2:S$4955,ObservedSpeciesData!$A$2:$A$4955,$A1157,ObservedSpeciesData!$D$2:$D$4955,$D1157)),AVERAGEIFS(ObservedSpeciesData!S$2:S$4955,ObservedSpeciesData!$A$2:$A$4955,$A1157,ObservedSpeciesData!$D$2:$D$4955,$D1157),"")</f>
        <v/>
      </c>
      <c r="T1157" s="23" t="str">
        <f>IF(ISNUMBER(AVERAGEIFS(ObservedSpeciesData!T$2:T$4955,ObservedSpeciesData!$A$2:$A$4955,$A1157,ObservedSpeciesData!$D$2:$D$4955,$D1157)),AVERAGEIFS(ObservedSpeciesData!T$2:T$4955,ObservedSpeciesData!$A$2:$A$4955,$A1157,ObservedSpeciesData!$D$2:$D$4955,$D1157),"")</f>
        <v/>
      </c>
      <c r="U1157" s="24" t="str">
        <f>IF(ISNUMBER(AVERAGEIFS(ObservedSpeciesData!U$2:U$4955,ObservedSpeciesData!$A$2:$A$4955,$A1157,ObservedSpeciesData!$C$2:$C$4955,$C1157,ObservedSpeciesData!$D$2:$D$4955,$D1157)),AVERAGEIFS(ObservedSpeciesData!U$2:U$4955,ObservedSpeciesData!$A$2:$A$4955,$A1157,ObservedSpeciesData!$C$2:$C$4955,$C1157,ObservedSpeciesData!$D$2:$D$4955,$D1157),"")</f>
        <v/>
      </c>
      <c r="V1157" s="23" t="str">
        <f>IF(ISNUMBER(AVERAGEIFS(ObservedSpeciesData!V$2:V$4955,ObservedSpeciesData!$A$2:$A$4955,$A1157,ObservedSpeciesData!$D$2:$D$4955,$D1157)),AVERAGEIFS(ObservedSpeciesData!V$2:V$4955,ObservedSpeciesData!$A$2:$A$4955,$A1157,ObservedSpeciesData!$D$2:$D$4955,$D1157),"")</f>
        <v/>
      </c>
      <c r="W1157" s="23" t="str">
        <f>IF(ISNUMBER(AVERAGEIFS(ObservedSpeciesData!W$2:W$4955,ObservedSpeciesData!$A$2:$A$4955,$A1157,ObservedSpeciesData!$D$2:$D$4955,$D1157)),AVERAGEIFS(ObservedSpeciesData!W$2:W$4955,ObservedSpeciesData!$A$2:$A$4955,$A1157,ObservedSpeciesData!$D$2:$D$4955,$D1157),"")</f>
        <v/>
      </c>
      <c r="X1157" s="23" t="str">
        <f>IF(ISNUMBER(AVERAGEIFS(ObservedSpeciesData!X$2:X$4955,ObservedSpeciesData!$A$2:$A$4955,$A1157,ObservedSpeciesData!$D$2:$D$4955,$D1157)),AVERAGEIFS(ObservedSpeciesData!X$2:X$4955,ObservedSpeciesData!$A$2:$A$4955,$A1157,ObservedSpeciesData!$D$2:$D$4955,$D1157),"")</f>
        <v/>
      </c>
      <c r="Y1157" s="23" t="str">
        <f>IF(ISNUMBER(AVERAGEIFS(ObservedSpeciesData!Y$2:Y$4955,ObservedSpeciesData!$A$2:$A$4955,$A1157,ObservedSpeciesData!$D$2:$D$4955,$D1157)),AVERAGEIFS(ObservedSpeciesData!Y$2:Y$4955,ObservedSpeciesData!$A$2:$A$4955,$A1157,ObservedSpeciesData!$D$2:$D$4955,$D1157),"")</f>
        <v/>
      </c>
      <c r="Z1157" s="23" t="str">
        <f>IF(ISNUMBER(AVERAGEIFS(ObservedSpeciesData!Z$2:Z$4955,ObservedSpeciesData!$A$2:$A$4955,$A1157,ObservedSpeciesData!$D$2:$D$4955,$D1157)),AVERAGEIFS(ObservedSpeciesData!Z$2:Z$4955,ObservedSpeciesData!$A$2:$A$4955,$A1157,ObservedSpeciesData!$D$2:$D$4955,$D1157),"")</f>
        <v/>
      </c>
      <c r="AA1157" s="23" t="str">
        <f>IF(ISNUMBER(AVERAGEIFS(ObservedSpeciesData!AA$2:AA$4955,ObservedSpeciesData!$A$2:$A$4955,$A1157,ObservedSpeciesData!$D$2:$D$4955,$D1157)),AVERAGEIFS(ObservedSpeciesData!AA$2:AA$4955,ObservedSpeciesData!$A$2:$A$4955,$A1157,ObservedSpeciesData!$D$2:$D$4955,$D1157),"")</f>
        <v/>
      </c>
      <c r="AB1157" s="24" t="str">
        <f>IF(ISNUMBER(AVERAGEIFS(ObservedSpeciesData!AB$2:AB$4955,ObservedSpeciesData!$A$2:$A$4955,$A1157,ObservedSpeciesData!$D$2:$D$4955,$D1157)),AVERAGEIFS(ObservedSpeciesData!AB$2:AB$4955,ObservedSpeciesData!$A$2:$A$4955,$A1157,ObservedSpeciesData!$D$2:$D$4955,$D1157),"")</f>
        <v/>
      </c>
      <c r="AC1157" s="24" t="str">
        <f>IF(ISNUMBER(AVERAGEIFS(ObservedSpeciesData!AC$2:AC$4955,ObservedSpeciesData!$A$2:$A$4955,$A1157,ObservedSpeciesData!$D$2:$D$4955,$D1157)),AVERAGEIFS(ObservedSpeciesData!AC$2:AC$4955,ObservedSpeciesData!$A$2:$A$4955,$A1157,ObservedSpeciesData!$D$2:$D$4955,$D1157),"")</f>
        <v/>
      </c>
      <c r="AD1157" s="23" t="str">
        <f>IF(ISNUMBER(AVERAGEIFS(ObservedSpeciesData!AD$2:AD$4955,ObservedSpeciesData!$A$2:$A$4955,$A1157,ObservedSpeciesData!$D$2:$D$4955,$D1157)),AVERAGEIFS(ObservedSpeciesData!AD$2:AD$4955,ObservedSpeciesData!$A$2:$A$4955,$A1157,ObservedSpeciesData!$D$2:$D$4955,$D1157),"")</f>
        <v/>
      </c>
      <c r="AE1157" s="24" t="str">
        <f>IF(ISNUMBER(AVERAGEIFS(ObservedSpeciesData!AE$2:AE$4955,ObservedSpeciesData!$A$2:$A$4955,$A1157,ObservedSpeciesData!$D$2:$D$4955,$D1157)),AVERAGEIFS(ObservedSpeciesData!AE$2:AE$4955,ObservedSpeciesData!$A$2:$A$4955,$A1157,ObservedSpeciesData!$D$2:$D$4955,$D1157),"")</f>
        <v/>
      </c>
      <c r="AF1157" s="23"/>
      <c r="AG1157" s="24"/>
      <c r="AH1157" s="23" t="str">
        <f>IF(ISNUMBER(AVERAGEIFS(ObservedSpeciesData!AH$2:AH$4955,ObservedSpeciesData!$A$2:$A$4955,$A1157,ObservedSpeciesData!$D$2:$D$4955,$D1157)),AVERAGEIFS(ObservedSpeciesData!AH$2:AH$4955,ObservedSpeciesData!$A$2:$A$4955,$A1157,ObservedSpeciesData!$D$2:$D$4955,$D1157),"")</f>
        <v/>
      </c>
      <c r="AI1157" s="23" t="str">
        <f>IF(ISNUMBER(AVERAGEIFS(ObservedSpeciesData!AI$2:AI$4955,ObservedSpeciesData!$A$2:$A$4955,$A1157,ObservedSpeciesData!$C$2:$C$4955,$C1157,ObservedSpeciesData!$D$2:$D$4955,$D1157)),AVERAGEIFS(ObservedSpeciesData!AI$2:AI$4955,ObservedSpeciesData!$A$2:$A$4955,$A1157,ObservedSpeciesData!$C$2:$C$4955,$C1157,ObservedSpeciesData!$D$2:$D$4955,$D1157),"")</f>
        <v/>
      </c>
      <c r="AJ1157" s="2">
        <f>COUNTIFS(ObservedSpeciesData!$A$2:$A$828,$A1157,ObservedSpeciesData!$D$2:$D$828,$D1157)</f>
        <v>0</v>
      </c>
      <c r="AK1157" s="2">
        <f t="shared" si="18"/>
        <v>1</v>
      </c>
    </row>
    <row r="1158" spans="1:37" x14ac:dyDescent="0.25">
      <c r="A1158" s="14" t="s">
        <v>92</v>
      </c>
      <c r="B1158" t="s">
        <v>80</v>
      </c>
      <c r="C1158" t="s">
        <v>90</v>
      </c>
      <c r="D1158" s="13">
        <v>42496</v>
      </c>
      <c r="E1158">
        <v>1</v>
      </c>
      <c r="F1158">
        <v>350</v>
      </c>
      <c r="G1158" s="2" t="s">
        <v>87</v>
      </c>
      <c r="H1158" s="2" t="s">
        <v>13</v>
      </c>
      <c r="I1158">
        <v>14</v>
      </c>
      <c r="J1158" s="2" t="s">
        <v>88</v>
      </c>
      <c r="K1158" s="2">
        <f>IF(ISNUMBER(AVERAGEIFS(ObservedSpeciesData!K$2:K$4955,ObservedSpeciesData!$A$2:$A$4955,$A1158,ObservedSpeciesData!$D$2:$D$4955,$D1158)),AVERAGEIFS(ObservedSpeciesData!K$2:K$4955,ObservedSpeciesData!$A$2:$A$4955,$A1158,ObservedSpeciesData!$D$2:$D$4955,$D1158),"")</f>
        <v>315</v>
      </c>
      <c r="L1158" s="26">
        <f>IF(ISNUMBER(AVERAGEIFS(ObservedSpeciesData!L$2:L$4955,ObservedSpeciesData!$A$2:$A$4955,$A1158,ObservedSpeciesData!$D$2:$D$4955,$D1158)),AVERAGEIFS(ObservedSpeciesData!L$2:L$4955,ObservedSpeciesData!$A$2:$A$4955,$A1158,ObservedSpeciesData!$D$2:$D$4955,$D1158),"")</f>
        <v>1610.6666666666667</v>
      </c>
      <c r="M1158" s="23">
        <f>IF(ISNUMBER(AVERAGEIFS(ObservedSpeciesData!M$2:M$4955,ObservedSpeciesData!$A$2:$A$4955,$A1158,ObservedSpeciesData!$D$2:$D$4955,$D1158)),AVERAGEIFS(ObservedSpeciesData!M$2:M$4955,ObservedSpeciesData!$A$2:$A$4955,$A1158,ObservedSpeciesData!$D$2:$D$4955,$D1158),"")</f>
        <v>161.06666666666669</v>
      </c>
      <c r="N1158" s="23" t="str">
        <f>IF(ISNUMBER(AVERAGEIFS(ObservedSpeciesData!N$2:N$4955,ObservedSpeciesData!$A$2:$A$4955,$A1158,ObservedSpeciesData!$D$2:$D$4955,$D1158)),AVERAGEIFS(ObservedSpeciesData!N$2:N$4955,ObservedSpeciesData!$A$2:$A$4955,$A1158,ObservedSpeciesData!$D$2:$D$4955,$D1158),"")</f>
        <v/>
      </c>
      <c r="O1158" s="23" t="str">
        <f>IF(ISNUMBER(AVERAGEIFS(ObservedSpeciesData!O$2:O$4955,ObservedSpeciesData!$A$2:$A$4955,$A1158,ObservedSpeciesData!$D$2:$D$4955,$D1158)),AVERAGEIFS(ObservedSpeciesData!O$2:O$4955,ObservedSpeciesData!$A$2:$A$4955,$A1158,ObservedSpeciesData!$D$2:$D$4955,$D1158),"")</f>
        <v/>
      </c>
      <c r="P1158" s="23" t="str">
        <f>IF(ISNUMBER(AVERAGEIFS(ObservedSpeciesData!P$2:P$4955,ObservedSpeciesData!$A$2:$A$4955,$A1158,ObservedSpeciesData!$C$2:$C$4955,$C1158,ObservedSpeciesData!$D$2:$D$4955,$D1158)),AVERAGEIFS(ObservedSpeciesData!P$2:P$4955,ObservedSpeciesData!$A$2:$A$4955,$A1158,ObservedSpeciesData!$C$2:$C$4955,$C1158,ObservedSpeciesData!$D$2:$D$4955,$D1158),"")</f>
        <v/>
      </c>
      <c r="Q1158" s="23"/>
      <c r="R1158" s="25" t="str">
        <f>IF(ISNUMBER(AVERAGEIFS(ObservedSpeciesData!R$2:R$4955,ObservedSpeciesData!$A$2:$A$4955,$A1158,ObservedSpeciesData!$D$2:$D$4955,$D1158)),AVERAGEIFS(ObservedSpeciesData!R$2:R$4955,ObservedSpeciesData!$A$2:$A$4955,$A1158,ObservedSpeciesData!$D$2:$D$4955,$D1158),"")</f>
        <v/>
      </c>
      <c r="S1158" s="25" t="str">
        <f>IF(ISNUMBER(AVERAGEIFS(ObservedSpeciesData!S$2:S$4955,ObservedSpeciesData!$A$2:$A$4955,$A1158,ObservedSpeciesData!$D$2:$D$4955,$D1158)),AVERAGEIFS(ObservedSpeciesData!S$2:S$4955,ObservedSpeciesData!$A$2:$A$4955,$A1158,ObservedSpeciesData!$D$2:$D$4955,$D1158),"")</f>
        <v/>
      </c>
      <c r="T1158" s="23" t="str">
        <f>IF(ISNUMBER(AVERAGEIFS(ObservedSpeciesData!T$2:T$4955,ObservedSpeciesData!$A$2:$A$4955,$A1158,ObservedSpeciesData!$D$2:$D$4955,$D1158)),AVERAGEIFS(ObservedSpeciesData!T$2:T$4955,ObservedSpeciesData!$A$2:$A$4955,$A1158,ObservedSpeciesData!$D$2:$D$4955,$D1158),"")</f>
        <v/>
      </c>
      <c r="U1158" s="24" t="str">
        <f>IF(ISNUMBER(AVERAGEIFS(ObservedSpeciesData!U$2:U$4955,ObservedSpeciesData!$A$2:$A$4955,$A1158,ObservedSpeciesData!$C$2:$C$4955,$C1158,ObservedSpeciesData!$D$2:$D$4955,$D1158)),AVERAGEIFS(ObservedSpeciesData!U$2:U$4955,ObservedSpeciesData!$A$2:$A$4955,$A1158,ObservedSpeciesData!$C$2:$C$4955,$C1158,ObservedSpeciesData!$D$2:$D$4955,$D1158),"")</f>
        <v/>
      </c>
      <c r="V1158" s="23" t="str">
        <f>IF(ISNUMBER(AVERAGEIFS(ObservedSpeciesData!V$2:V$4955,ObservedSpeciesData!$A$2:$A$4955,$A1158,ObservedSpeciesData!$D$2:$D$4955,$D1158)),AVERAGEIFS(ObservedSpeciesData!V$2:V$4955,ObservedSpeciesData!$A$2:$A$4955,$A1158,ObservedSpeciesData!$D$2:$D$4955,$D1158),"")</f>
        <v/>
      </c>
      <c r="W1158" s="23" t="str">
        <f>IF(ISNUMBER(AVERAGEIFS(ObservedSpeciesData!W$2:W$4955,ObservedSpeciesData!$A$2:$A$4955,$A1158,ObservedSpeciesData!$D$2:$D$4955,$D1158)),AVERAGEIFS(ObservedSpeciesData!W$2:W$4955,ObservedSpeciesData!$A$2:$A$4955,$A1158,ObservedSpeciesData!$D$2:$D$4955,$D1158),"")</f>
        <v/>
      </c>
      <c r="X1158" s="23" t="str">
        <f>IF(ISNUMBER(AVERAGEIFS(ObservedSpeciesData!X$2:X$4955,ObservedSpeciesData!$A$2:$A$4955,$A1158,ObservedSpeciesData!$D$2:$D$4955,$D1158)),AVERAGEIFS(ObservedSpeciesData!X$2:X$4955,ObservedSpeciesData!$A$2:$A$4955,$A1158,ObservedSpeciesData!$D$2:$D$4955,$D1158),"")</f>
        <v/>
      </c>
      <c r="Y1158" s="23" t="str">
        <f>IF(ISNUMBER(AVERAGEIFS(ObservedSpeciesData!Y$2:Y$4955,ObservedSpeciesData!$A$2:$A$4955,$A1158,ObservedSpeciesData!$D$2:$D$4955,$D1158)),AVERAGEIFS(ObservedSpeciesData!Y$2:Y$4955,ObservedSpeciesData!$A$2:$A$4955,$A1158,ObservedSpeciesData!$D$2:$D$4955,$D1158),"")</f>
        <v/>
      </c>
      <c r="Z1158" s="23" t="str">
        <f>IF(ISNUMBER(AVERAGEIFS(ObservedSpeciesData!Z$2:Z$4955,ObservedSpeciesData!$A$2:$A$4955,$A1158,ObservedSpeciesData!$D$2:$D$4955,$D1158)),AVERAGEIFS(ObservedSpeciesData!Z$2:Z$4955,ObservedSpeciesData!$A$2:$A$4955,$A1158,ObservedSpeciesData!$D$2:$D$4955,$D1158),"")</f>
        <v/>
      </c>
      <c r="AA1158" s="23" t="str">
        <f>IF(ISNUMBER(AVERAGEIFS(ObservedSpeciesData!AA$2:AA$4955,ObservedSpeciesData!$A$2:$A$4955,$A1158,ObservedSpeciesData!$D$2:$D$4955,$D1158)),AVERAGEIFS(ObservedSpeciesData!AA$2:AA$4955,ObservedSpeciesData!$A$2:$A$4955,$A1158,ObservedSpeciesData!$D$2:$D$4955,$D1158),"")</f>
        <v/>
      </c>
      <c r="AB1158" s="24" t="str">
        <f>IF(ISNUMBER(AVERAGEIFS(ObservedSpeciesData!AB$2:AB$4955,ObservedSpeciesData!$A$2:$A$4955,$A1158,ObservedSpeciesData!$D$2:$D$4955,$D1158)),AVERAGEIFS(ObservedSpeciesData!AB$2:AB$4955,ObservedSpeciesData!$A$2:$A$4955,$A1158,ObservedSpeciesData!$D$2:$D$4955,$D1158),"")</f>
        <v/>
      </c>
      <c r="AC1158" s="24" t="str">
        <f>IF(ISNUMBER(AVERAGEIFS(ObservedSpeciesData!AC$2:AC$4955,ObservedSpeciesData!$A$2:$A$4955,$A1158,ObservedSpeciesData!$D$2:$D$4955,$D1158)),AVERAGEIFS(ObservedSpeciesData!AC$2:AC$4955,ObservedSpeciesData!$A$2:$A$4955,$A1158,ObservedSpeciesData!$D$2:$D$4955,$D1158),"")</f>
        <v/>
      </c>
      <c r="AD1158" s="23" t="str">
        <f>IF(ISNUMBER(AVERAGEIFS(ObservedSpeciesData!AD$2:AD$4955,ObservedSpeciesData!$A$2:$A$4955,$A1158,ObservedSpeciesData!$D$2:$D$4955,$D1158)),AVERAGEIFS(ObservedSpeciesData!AD$2:AD$4955,ObservedSpeciesData!$A$2:$A$4955,$A1158,ObservedSpeciesData!$D$2:$D$4955,$D1158),"")</f>
        <v/>
      </c>
      <c r="AE1158" s="24" t="str">
        <f>IF(ISNUMBER(AVERAGEIFS(ObservedSpeciesData!AE$2:AE$4955,ObservedSpeciesData!$A$2:$A$4955,$A1158,ObservedSpeciesData!$D$2:$D$4955,$D1158)),AVERAGEIFS(ObservedSpeciesData!AE$2:AE$4955,ObservedSpeciesData!$A$2:$A$4955,$A1158,ObservedSpeciesData!$D$2:$D$4955,$D1158),"")</f>
        <v/>
      </c>
      <c r="AF1158" s="23"/>
      <c r="AG1158" s="24"/>
      <c r="AH1158" s="23" t="str">
        <f>IF(ISNUMBER(AVERAGEIFS(ObservedSpeciesData!AH$2:AH$4955,ObservedSpeciesData!$A$2:$A$4955,$A1158,ObservedSpeciesData!$D$2:$D$4955,$D1158)),AVERAGEIFS(ObservedSpeciesData!AH$2:AH$4955,ObservedSpeciesData!$A$2:$A$4955,$A1158,ObservedSpeciesData!$D$2:$D$4955,$D1158),"")</f>
        <v/>
      </c>
      <c r="AI1158" s="23" t="str">
        <f>IF(ISNUMBER(AVERAGEIFS(ObservedSpeciesData!AI$2:AI$4955,ObservedSpeciesData!$A$2:$A$4955,$A1158,ObservedSpeciesData!$C$2:$C$4955,$C1158,ObservedSpeciesData!$D$2:$D$4955,$D1158)),AVERAGEIFS(ObservedSpeciesData!AI$2:AI$4955,ObservedSpeciesData!$A$2:$A$4955,$A1158,ObservedSpeciesData!$C$2:$C$4955,$C1158,ObservedSpeciesData!$D$2:$D$4955,$D1158),"")</f>
        <v/>
      </c>
      <c r="AJ1158" s="2">
        <f>COUNTIFS(ObservedSpeciesData!$A$2:$A$828,$A1158,ObservedSpeciesData!$D$2:$D$828,$D1158)</f>
        <v>0</v>
      </c>
      <c r="AK1158" s="2">
        <f t="shared" si="18"/>
        <v>1</v>
      </c>
    </row>
    <row r="1159" spans="1:37" x14ac:dyDescent="0.25">
      <c r="A1159" s="14" t="s">
        <v>91</v>
      </c>
      <c r="B1159" t="s">
        <v>80</v>
      </c>
      <c r="C1159" t="s">
        <v>90</v>
      </c>
      <c r="D1159" s="13">
        <v>42496</v>
      </c>
      <c r="E1159">
        <v>1</v>
      </c>
      <c r="F1159">
        <v>500</v>
      </c>
      <c r="G1159" s="2" t="s">
        <v>87</v>
      </c>
      <c r="H1159" s="2" t="s">
        <v>13</v>
      </c>
      <c r="I1159">
        <v>14</v>
      </c>
      <c r="J1159" s="2" t="s">
        <v>88</v>
      </c>
      <c r="K1159" s="2">
        <f>IF(ISNUMBER(AVERAGEIFS(ObservedSpeciesData!K$2:K$4955,ObservedSpeciesData!$A$2:$A$4955,$A1159,ObservedSpeciesData!$D$2:$D$4955,$D1159)),AVERAGEIFS(ObservedSpeciesData!K$2:K$4955,ObservedSpeciesData!$A$2:$A$4955,$A1159,ObservedSpeciesData!$D$2:$D$4955,$D1159),"")</f>
        <v>450</v>
      </c>
      <c r="L1159" s="26">
        <f>IF(ISNUMBER(AVERAGEIFS(ObservedSpeciesData!L$2:L$4955,ObservedSpeciesData!$A$2:$A$4955,$A1159,ObservedSpeciesData!$D$2:$D$4955,$D1159)),AVERAGEIFS(ObservedSpeciesData!L$2:L$4955,ObservedSpeciesData!$A$2:$A$4955,$A1159,ObservedSpeciesData!$D$2:$D$4955,$D1159),"")</f>
        <v>1704</v>
      </c>
      <c r="M1159" s="23">
        <f>IF(ISNUMBER(AVERAGEIFS(ObservedSpeciesData!M$2:M$4955,ObservedSpeciesData!$A$2:$A$4955,$A1159,ObservedSpeciesData!$D$2:$D$4955,$D1159)),AVERAGEIFS(ObservedSpeciesData!M$2:M$4955,ObservedSpeciesData!$A$2:$A$4955,$A1159,ObservedSpeciesData!$D$2:$D$4955,$D1159),"")</f>
        <v>170.4</v>
      </c>
      <c r="N1159" s="23" t="str">
        <f>IF(ISNUMBER(AVERAGEIFS(ObservedSpeciesData!N$2:N$4955,ObservedSpeciesData!$A$2:$A$4955,$A1159,ObservedSpeciesData!$D$2:$D$4955,$D1159)),AVERAGEIFS(ObservedSpeciesData!N$2:N$4955,ObservedSpeciesData!$A$2:$A$4955,$A1159,ObservedSpeciesData!$D$2:$D$4955,$D1159),"")</f>
        <v/>
      </c>
      <c r="O1159" s="23" t="str">
        <f>IF(ISNUMBER(AVERAGEIFS(ObservedSpeciesData!O$2:O$4955,ObservedSpeciesData!$A$2:$A$4955,$A1159,ObservedSpeciesData!$D$2:$D$4955,$D1159)),AVERAGEIFS(ObservedSpeciesData!O$2:O$4955,ObservedSpeciesData!$A$2:$A$4955,$A1159,ObservedSpeciesData!$D$2:$D$4955,$D1159),"")</f>
        <v/>
      </c>
      <c r="P1159" s="23" t="str">
        <f>IF(ISNUMBER(AVERAGEIFS(ObservedSpeciesData!P$2:P$4955,ObservedSpeciesData!$A$2:$A$4955,$A1159,ObservedSpeciesData!$C$2:$C$4955,$C1159,ObservedSpeciesData!$D$2:$D$4955,$D1159)),AVERAGEIFS(ObservedSpeciesData!P$2:P$4955,ObservedSpeciesData!$A$2:$A$4955,$A1159,ObservedSpeciesData!$C$2:$C$4955,$C1159,ObservedSpeciesData!$D$2:$D$4955,$D1159),"")</f>
        <v/>
      </c>
      <c r="Q1159" s="23"/>
      <c r="R1159" s="25" t="str">
        <f>IF(ISNUMBER(AVERAGEIFS(ObservedSpeciesData!R$2:R$4955,ObservedSpeciesData!$A$2:$A$4955,$A1159,ObservedSpeciesData!$D$2:$D$4955,$D1159)),AVERAGEIFS(ObservedSpeciesData!R$2:R$4955,ObservedSpeciesData!$A$2:$A$4955,$A1159,ObservedSpeciesData!$D$2:$D$4955,$D1159),"")</f>
        <v/>
      </c>
      <c r="S1159" s="25" t="str">
        <f>IF(ISNUMBER(AVERAGEIFS(ObservedSpeciesData!S$2:S$4955,ObservedSpeciesData!$A$2:$A$4955,$A1159,ObservedSpeciesData!$D$2:$D$4955,$D1159)),AVERAGEIFS(ObservedSpeciesData!S$2:S$4955,ObservedSpeciesData!$A$2:$A$4955,$A1159,ObservedSpeciesData!$D$2:$D$4955,$D1159),"")</f>
        <v/>
      </c>
      <c r="T1159" s="23" t="str">
        <f>IF(ISNUMBER(AVERAGEIFS(ObservedSpeciesData!T$2:T$4955,ObservedSpeciesData!$A$2:$A$4955,$A1159,ObservedSpeciesData!$D$2:$D$4955,$D1159)),AVERAGEIFS(ObservedSpeciesData!T$2:T$4955,ObservedSpeciesData!$A$2:$A$4955,$A1159,ObservedSpeciesData!$D$2:$D$4955,$D1159),"")</f>
        <v/>
      </c>
      <c r="U1159" s="24" t="str">
        <f>IF(ISNUMBER(AVERAGEIFS(ObservedSpeciesData!U$2:U$4955,ObservedSpeciesData!$A$2:$A$4955,$A1159,ObservedSpeciesData!$C$2:$C$4955,$C1159,ObservedSpeciesData!$D$2:$D$4955,$D1159)),AVERAGEIFS(ObservedSpeciesData!U$2:U$4955,ObservedSpeciesData!$A$2:$A$4955,$A1159,ObservedSpeciesData!$C$2:$C$4955,$C1159,ObservedSpeciesData!$D$2:$D$4955,$D1159),"")</f>
        <v/>
      </c>
      <c r="V1159" s="23" t="str">
        <f>IF(ISNUMBER(AVERAGEIFS(ObservedSpeciesData!V$2:V$4955,ObservedSpeciesData!$A$2:$A$4955,$A1159,ObservedSpeciesData!$D$2:$D$4955,$D1159)),AVERAGEIFS(ObservedSpeciesData!V$2:V$4955,ObservedSpeciesData!$A$2:$A$4955,$A1159,ObservedSpeciesData!$D$2:$D$4955,$D1159),"")</f>
        <v/>
      </c>
      <c r="W1159" s="23" t="str">
        <f>IF(ISNUMBER(AVERAGEIFS(ObservedSpeciesData!W$2:W$4955,ObservedSpeciesData!$A$2:$A$4955,$A1159,ObservedSpeciesData!$D$2:$D$4955,$D1159)),AVERAGEIFS(ObservedSpeciesData!W$2:W$4955,ObservedSpeciesData!$A$2:$A$4955,$A1159,ObservedSpeciesData!$D$2:$D$4955,$D1159),"")</f>
        <v/>
      </c>
      <c r="X1159" s="23" t="str">
        <f>IF(ISNUMBER(AVERAGEIFS(ObservedSpeciesData!X$2:X$4955,ObservedSpeciesData!$A$2:$A$4955,$A1159,ObservedSpeciesData!$D$2:$D$4955,$D1159)),AVERAGEIFS(ObservedSpeciesData!X$2:X$4955,ObservedSpeciesData!$A$2:$A$4955,$A1159,ObservedSpeciesData!$D$2:$D$4955,$D1159),"")</f>
        <v/>
      </c>
      <c r="Y1159" s="23" t="str">
        <f>IF(ISNUMBER(AVERAGEIFS(ObservedSpeciesData!Y$2:Y$4955,ObservedSpeciesData!$A$2:$A$4955,$A1159,ObservedSpeciesData!$D$2:$D$4955,$D1159)),AVERAGEIFS(ObservedSpeciesData!Y$2:Y$4955,ObservedSpeciesData!$A$2:$A$4955,$A1159,ObservedSpeciesData!$D$2:$D$4955,$D1159),"")</f>
        <v/>
      </c>
      <c r="Z1159" s="23" t="str">
        <f>IF(ISNUMBER(AVERAGEIFS(ObservedSpeciesData!Z$2:Z$4955,ObservedSpeciesData!$A$2:$A$4955,$A1159,ObservedSpeciesData!$D$2:$D$4955,$D1159)),AVERAGEIFS(ObservedSpeciesData!Z$2:Z$4955,ObservedSpeciesData!$A$2:$A$4955,$A1159,ObservedSpeciesData!$D$2:$D$4955,$D1159),"")</f>
        <v/>
      </c>
      <c r="AA1159" s="23" t="str">
        <f>IF(ISNUMBER(AVERAGEIFS(ObservedSpeciesData!AA$2:AA$4955,ObservedSpeciesData!$A$2:$A$4955,$A1159,ObservedSpeciesData!$D$2:$D$4955,$D1159)),AVERAGEIFS(ObservedSpeciesData!AA$2:AA$4955,ObservedSpeciesData!$A$2:$A$4955,$A1159,ObservedSpeciesData!$D$2:$D$4955,$D1159),"")</f>
        <v/>
      </c>
      <c r="AB1159" s="24" t="str">
        <f>IF(ISNUMBER(AVERAGEIFS(ObservedSpeciesData!AB$2:AB$4955,ObservedSpeciesData!$A$2:$A$4955,$A1159,ObservedSpeciesData!$D$2:$D$4955,$D1159)),AVERAGEIFS(ObservedSpeciesData!AB$2:AB$4955,ObservedSpeciesData!$A$2:$A$4955,$A1159,ObservedSpeciesData!$D$2:$D$4955,$D1159),"")</f>
        <v/>
      </c>
      <c r="AC1159" s="24" t="str">
        <f>IF(ISNUMBER(AVERAGEIFS(ObservedSpeciesData!AC$2:AC$4955,ObservedSpeciesData!$A$2:$A$4955,$A1159,ObservedSpeciesData!$D$2:$D$4955,$D1159)),AVERAGEIFS(ObservedSpeciesData!AC$2:AC$4955,ObservedSpeciesData!$A$2:$A$4955,$A1159,ObservedSpeciesData!$D$2:$D$4955,$D1159),"")</f>
        <v/>
      </c>
      <c r="AD1159" s="23" t="str">
        <f>IF(ISNUMBER(AVERAGEIFS(ObservedSpeciesData!AD$2:AD$4955,ObservedSpeciesData!$A$2:$A$4955,$A1159,ObservedSpeciesData!$D$2:$D$4955,$D1159)),AVERAGEIFS(ObservedSpeciesData!AD$2:AD$4955,ObservedSpeciesData!$A$2:$A$4955,$A1159,ObservedSpeciesData!$D$2:$D$4955,$D1159),"")</f>
        <v/>
      </c>
      <c r="AE1159" s="24" t="str">
        <f>IF(ISNUMBER(AVERAGEIFS(ObservedSpeciesData!AE$2:AE$4955,ObservedSpeciesData!$A$2:$A$4955,$A1159,ObservedSpeciesData!$D$2:$D$4955,$D1159)),AVERAGEIFS(ObservedSpeciesData!AE$2:AE$4955,ObservedSpeciesData!$A$2:$A$4955,$A1159,ObservedSpeciesData!$D$2:$D$4955,$D1159),"")</f>
        <v/>
      </c>
      <c r="AF1159" s="23"/>
      <c r="AG1159" s="24"/>
      <c r="AH1159" s="23" t="str">
        <f>IF(ISNUMBER(AVERAGEIFS(ObservedSpeciesData!AH$2:AH$4955,ObservedSpeciesData!$A$2:$A$4955,$A1159,ObservedSpeciesData!$D$2:$D$4955,$D1159)),AVERAGEIFS(ObservedSpeciesData!AH$2:AH$4955,ObservedSpeciesData!$A$2:$A$4955,$A1159,ObservedSpeciesData!$D$2:$D$4955,$D1159),"")</f>
        <v/>
      </c>
      <c r="AI1159" s="23" t="str">
        <f>IF(ISNUMBER(AVERAGEIFS(ObservedSpeciesData!AI$2:AI$4955,ObservedSpeciesData!$A$2:$A$4955,$A1159,ObservedSpeciesData!$C$2:$C$4955,$C1159,ObservedSpeciesData!$D$2:$D$4955,$D1159)),AVERAGEIFS(ObservedSpeciesData!AI$2:AI$4955,ObservedSpeciesData!$A$2:$A$4955,$A1159,ObservedSpeciesData!$C$2:$C$4955,$C1159,ObservedSpeciesData!$D$2:$D$4955,$D1159),"")</f>
        <v/>
      </c>
      <c r="AJ1159" s="2">
        <f>COUNTIFS(ObservedSpeciesData!$A$2:$A$828,$A1159,ObservedSpeciesData!$D$2:$D$828,$D1159)</f>
        <v>0</v>
      </c>
      <c r="AK1159" s="2">
        <f t="shared" si="18"/>
        <v>1</v>
      </c>
    </row>
    <row r="1160" spans="1:37" x14ac:dyDescent="0.25">
      <c r="A1160" s="14" t="s">
        <v>96</v>
      </c>
      <c r="B1160" t="s">
        <v>80</v>
      </c>
      <c r="C1160" t="s">
        <v>90</v>
      </c>
      <c r="D1160" s="13">
        <v>42510</v>
      </c>
      <c r="E1160">
        <v>1</v>
      </c>
      <c r="F1160">
        <v>0</v>
      </c>
      <c r="G1160" s="2" t="s">
        <v>87</v>
      </c>
      <c r="H1160" s="2" t="s">
        <v>13</v>
      </c>
      <c r="I1160">
        <v>14</v>
      </c>
      <c r="J1160" s="2" t="s">
        <v>88</v>
      </c>
      <c r="K1160" s="2">
        <f>IF(ISNUMBER(AVERAGEIFS(ObservedSpeciesData!K$2:K$4955,ObservedSpeciesData!$A$2:$A$4955,$A1160,ObservedSpeciesData!$D$2:$D$4955,$D1160)),AVERAGEIFS(ObservedSpeciesData!K$2:K$4955,ObservedSpeciesData!$A$2:$A$4955,$A1160,ObservedSpeciesData!$D$2:$D$4955,$D1160),"")</f>
        <v>0</v>
      </c>
      <c r="L1160" s="26">
        <f>IF(ISNUMBER(AVERAGEIFS(ObservedSpeciesData!L$2:L$4955,ObservedSpeciesData!$A$2:$A$4955,$A1160,ObservedSpeciesData!$D$2:$D$4955,$D1160)),AVERAGEIFS(ObservedSpeciesData!L$2:L$4955,ObservedSpeciesData!$A$2:$A$4955,$A1160,ObservedSpeciesData!$D$2:$D$4955,$D1160),"")</f>
        <v>1480</v>
      </c>
      <c r="M1160" s="23">
        <f>IF(ISNUMBER(AVERAGEIFS(ObservedSpeciesData!M$2:M$4955,ObservedSpeciesData!$A$2:$A$4955,$A1160,ObservedSpeciesData!$D$2:$D$4955,$D1160)),AVERAGEIFS(ObservedSpeciesData!M$2:M$4955,ObservedSpeciesData!$A$2:$A$4955,$A1160,ObservedSpeciesData!$D$2:$D$4955,$D1160),"")</f>
        <v>148</v>
      </c>
      <c r="N1160" s="23" t="str">
        <f>IF(ISNUMBER(AVERAGEIFS(ObservedSpeciesData!N$2:N$4955,ObservedSpeciesData!$A$2:$A$4955,$A1160,ObservedSpeciesData!$D$2:$D$4955,$D1160)),AVERAGEIFS(ObservedSpeciesData!N$2:N$4955,ObservedSpeciesData!$A$2:$A$4955,$A1160,ObservedSpeciesData!$D$2:$D$4955,$D1160),"")</f>
        <v/>
      </c>
      <c r="O1160" s="23" t="str">
        <f>IF(ISNUMBER(AVERAGEIFS(ObservedSpeciesData!O$2:O$4955,ObservedSpeciesData!$A$2:$A$4955,$A1160,ObservedSpeciesData!$D$2:$D$4955,$D1160)),AVERAGEIFS(ObservedSpeciesData!O$2:O$4955,ObservedSpeciesData!$A$2:$A$4955,$A1160,ObservedSpeciesData!$D$2:$D$4955,$D1160),"")</f>
        <v/>
      </c>
      <c r="P1160" s="23" t="str">
        <f>IF(ISNUMBER(AVERAGEIFS(ObservedSpeciesData!P$2:P$4955,ObservedSpeciesData!$A$2:$A$4955,$A1160,ObservedSpeciesData!$C$2:$C$4955,$C1160,ObservedSpeciesData!$D$2:$D$4955,$D1160)),AVERAGEIFS(ObservedSpeciesData!P$2:P$4955,ObservedSpeciesData!$A$2:$A$4955,$A1160,ObservedSpeciesData!$C$2:$C$4955,$C1160,ObservedSpeciesData!$D$2:$D$4955,$D1160),"")</f>
        <v/>
      </c>
      <c r="Q1160" s="23"/>
      <c r="R1160" s="25" t="str">
        <f>IF(ISNUMBER(AVERAGEIFS(ObservedSpeciesData!R$2:R$4955,ObservedSpeciesData!$A$2:$A$4955,$A1160,ObservedSpeciesData!$D$2:$D$4955,$D1160)),AVERAGEIFS(ObservedSpeciesData!R$2:R$4955,ObservedSpeciesData!$A$2:$A$4955,$A1160,ObservedSpeciesData!$D$2:$D$4955,$D1160),"")</f>
        <v/>
      </c>
      <c r="S1160" s="25" t="str">
        <f>IF(ISNUMBER(AVERAGEIFS(ObservedSpeciesData!S$2:S$4955,ObservedSpeciesData!$A$2:$A$4955,$A1160,ObservedSpeciesData!$D$2:$D$4955,$D1160)),AVERAGEIFS(ObservedSpeciesData!S$2:S$4955,ObservedSpeciesData!$A$2:$A$4955,$A1160,ObservedSpeciesData!$D$2:$D$4955,$D1160),"")</f>
        <v/>
      </c>
      <c r="T1160" s="23" t="str">
        <f>IF(ISNUMBER(AVERAGEIFS(ObservedSpeciesData!T$2:T$4955,ObservedSpeciesData!$A$2:$A$4955,$A1160,ObservedSpeciesData!$D$2:$D$4955,$D1160)),AVERAGEIFS(ObservedSpeciesData!T$2:T$4955,ObservedSpeciesData!$A$2:$A$4955,$A1160,ObservedSpeciesData!$D$2:$D$4955,$D1160),"")</f>
        <v/>
      </c>
      <c r="U1160" s="24" t="str">
        <f>IF(ISNUMBER(AVERAGEIFS(ObservedSpeciesData!U$2:U$4955,ObservedSpeciesData!$A$2:$A$4955,$A1160,ObservedSpeciesData!$C$2:$C$4955,$C1160,ObservedSpeciesData!$D$2:$D$4955,$D1160)),AVERAGEIFS(ObservedSpeciesData!U$2:U$4955,ObservedSpeciesData!$A$2:$A$4955,$A1160,ObservedSpeciesData!$C$2:$C$4955,$C1160,ObservedSpeciesData!$D$2:$D$4955,$D1160),"")</f>
        <v/>
      </c>
      <c r="V1160" s="23" t="str">
        <f>IF(ISNUMBER(AVERAGEIFS(ObservedSpeciesData!V$2:V$4955,ObservedSpeciesData!$A$2:$A$4955,$A1160,ObservedSpeciesData!$D$2:$D$4955,$D1160)),AVERAGEIFS(ObservedSpeciesData!V$2:V$4955,ObservedSpeciesData!$A$2:$A$4955,$A1160,ObservedSpeciesData!$D$2:$D$4955,$D1160),"")</f>
        <v/>
      </c>
      <c r="W1160" s="23" t="str">
        <f>IF(ISNUMBER(AVERAGEIFS(ObservedSpeciesData!W$2:W$4955,ObservedSpeciesData!$A$2:$A$4955,$A1160,ObservedSpeciesData!$D$2:$D$4955,$D1160)),AVERAGEIFS(ObservedSpeciesData!W$2:W$4955,ObservedSpeciesData!$A$2:$A$4955,$A1160,ObservedSpeciesData!$D$2:$D$4955,$D1160),"")</f>
        <v/>
      </c>
      <c r="X1160" s="23" t="str">
        <f>IF(ISNUMBER(AVERAGEIFS(ObservedSpeciesData!X$2:X$4955,ObservedSpeciesData!$A$2:$A$4955,$A1160,ObservedSpeciesData!$D$2:$D$4955,$D1160)),AVERAGEIFS(ObservedSpeciesData!X$2:X$4955,ObservedSpeciesData!$A$2:$A$4955,$A1160,ObservedSpeciesData!$D$2:$D$4955,$D1160),"")</f>
        <v/>
      </c>
      <c r="Y1160" s="23" t="str">
        <f>IF(ISNUMBER(AVERAGEIFS(ObservedSpeciesData!Y$2:Y$4955,ObservedSpeciesData!$A$2:$A$4955,$A1160,ObservedSpeciesData!$D$2:$D$4955,$D1160)),AVERAGEIFS(ObservedSpeciesData!Y$2:Y$4955,ObservedSpeciesData!$A$2:$A$4955,$A1160,ObservedSpeciesData!$D$2:$D$4955,$D1160),"")</f>
        <v/>
      </c>
      <c r="Z1160" s="23" t="str">
        <f>IF(ISNUMBER(AVERAGEIFS(ObservedSpeciesData!Z$2:Z$4955,ObservedSpeciesData!$A$2:$A$4955,$A1160,ObservedSpeciesData!$D$2:$D$4955,$D1160)),AVERAGEIFS(ObservedSpeciesData!Z$2:Z$4955,ObservedSpeciesData!$A$2:$A$4955,$A1160,ObservedSpeciesData!$D$2:$D$4955,$D1160),"")</f>
        <v/>
      </c>
      <c r="AA1160" s="23" t="str">
        <f>IF(ISNUMBER(AVERAGEIFS(ObservedSpeciesData!AA$2:AA$4955,ObservedSpeciesData!$A$2:$A$4955,$A1160,ObservedSpeciesData!$D$2:$D$4955,$D1160)),AVERAGEIFS(ObservedSpeciesData!AA$2:AA$4955,ObservedSpeciesData!$A$2:$A$4955,$A1160,ObservedSpeciesData!$D$2:$D$4955,$D1160),"")</f>
        <v/>
      </c>
      <c r="AB1160" s="24" t="str">
        <f>IF(ISNUMBER(AVERAGEIFS(ObservedSpeciesData!AB$2:AB$4955,ObservedSpeciesData!$A$2:$A$4955,$A1160,ObservedSpeciesData!$D$2:$D$4955,$D1160)),AVERAGEIFS(ObservedSpeciesData!AB$2:AB$4955,ObservedSpeciesData!$A$2:$A$4955,$A1160,ObservedSpeciesData!$D$2:$D$4955,$D1160),"")</f>
        <v/>
      </c>
      <c r="AC1160" s="24" t="str">
        <f>IF(ISNUMBER(AVERAGEIFS(ObservedSpeciesData!AC$2:AC$4955,ObservedSpeciesData!$A$2:$A$4955,$A1160,ObservedSpeciesData!$D$2:$D$4955,$D1160)),AVERAGEIFS(ObservedSpeciesData!AC$2:AC$4955,ObservedSpeciesData!$A$2:$A$4955,$A1160,ObservedSpeciesData!$D$2:$D$4955,$D1160),"")</f>
        <v/>
      </c>
      <c r="AD1160" s="23" t="str">
        <f>IF(ISNUMBER(AVERAGEIFS(ObservedSpeciesData!AD$2:AD$4955,ObservedSpeciesData!$A$2:$A$4955,$A1160,ObservedSpeciesData!$D$2:$D$4955,$D1160)),AVERAGEIFS(ObservedSpeciesData!AD$2:AD$4955,ObservedSpeciesData!$A$2:$A$4955,$A1160,ObservedSpeciesData!$D$2:$D$4955,$D1160),"")</f>
        <v/>
      </c>
      <c r="AE1160" s="24" t="str">
        <f>IF(ISNUMBER(AVERAGEIFS(ObservedSpeciesData!AE$2:AE$4955,ObservedSpeciesData!$A$2:$A$4955,$A1160,ObservedSpeciesData!$D$2:$D$4955,$D1160)),AVERAGEIFS(ObservedSpeciesData!AE$2:AE$4955,ObservedSpeciesData!$A$2:$A$4955,$A1160,ObservedSpeciesData!$D$2:$D$4955,$D1160),"")</f>
        <v/>
      </c>
      <c r="AF1160" s="23"/>
      <c r="AG1160" s="24"/>
      <c r="AH1160" s="23" t="str">
        <f>IF(ISNUMBER(AVERAGEIFS(ObservedSpeciesData!AH$2:AH$4955,ObservedSpeciesData!$A$2:$A$4955,$A1160,ObservedSpeciesData!$D$2:$D$4955,$D1160)),AVERAGEIFS(ObservedSpeciesData!AH$2:AH$4955,ObservedSpeciesData!$A$2:$A$4955,$A1160,ObservedSpeciesData!$D$2:$D$4955,$D1160),"")</f>
        <v/>
      </c>
      <c r="AI1160" s="23" t="str">
        <f>IF(ISNUMBER(AVERAGEIFS(ObservedSpeciesData!AI$2:AI$4955,ObservedSpeciesData!$A$2:$A$4955,$A1160,ObservedSpeciesData!$C$2:$C$4955,$C1160,ObservedSpeciesData!$D$2:$D$4955,$D1160)),AVERAGEIFS(ObservedSpeciesData!AI$2:AI$4955,ObservedSpeciesData!$A$2:$A$4955,$A1160,ObservedSpeciesData!$C$2:$C$4955,$C1160,ObservedSpeciesData!$D$2:$D$4955,$D1160),"")</f>
        <v/>
      </c>
      <c r="AJ1160" s="2">
        <f>COUNTIFS(ObservedSpeciesData!$A$2:$A$828,$A1160,ObservedSpeciesData!$D$2:$D$828,$D1160)</f>
        <v>0</v>
      </c>
      <c r="AK1160" s="2">
        <f t="shared" si="18"/>
        <v>1</v>
      </c>
    </row>
    <row r="1161" spans="1:37" x14ac:dyDescent="0.25">
      <c r="A1161" s="14" t="s">
        <v>95</v>
      </c>
      <c r="B1161" t="s">
        <v>80</v>
      </c>
      <c r="C1161" t="s">
        <v>90</v>
      </c>
      <c r="D1161" s="13">
        <v>42510</v>
      </c>
      <c r="E1161">
        <v>1</v>
      </c>
      <c r="F1161">
        <v>50</v>
      </c>
      <c r="G1161" s="2" t="s">
        <v>87</v>
      </c>
      <c r="H1161" s="2" t="s">
        <v>13</v>
      </c>
      <c r="I1161">
        <v>14</v>
      </c>
      <c r="J1161" s="2" t="s">
        <v>88</v>
      </c>
      <c r="K1161" s="2">
        <f>IF(ISNUMBER(AVERAGEIFS(ObservedSpeciesData!K$2:K$4955,ObservedSpeciesData!$A$2:$A$4955,$A1161,ObservedSpeciesData!$D$2:$D$4955,$D1161)),AVERAGEIFS(ObservedSpeciesData!K$2:K$4955,ObservedSpeciesData!$A$2:$A$4955,$A1161,ObservedSpeciesData!$D$2:$D$4955,$D1161),"")</f>
        <v>45</v>
      </c>
      <c r="L1161" s="26">
        <f>IF(ISNUMBER(AVERAGEIFS(ObservedSpeciesData!L$2:L$4955,ObservedSpeciesData!$A$2:$A$4955,$A1161,ObservedSpeciesData!$D$2:$D$4955,$D1161)),AVERAGEIFS(ObservedSpeciesData!L$2:L$4955,ObservedSpeciesData!$A$2:$A$4955,$A1161,ObservedSpeciesData!$D$2:$D$4955,$D1161),"")</f>
        <v>1601.3333333333333</v>
      </c>
      <c r="M1161" s="23">
        <f>IF(ISNUMBER(AVERAGEIFS(ObservedSpeciesData!M$2:M$4955,ObservedSpeciesData!$A$2:$A$4955,$A1161,ObservedSpeciesData!$D$2:$D$4955,$D1161)),AVERAGEIFS(ObservedSpeciesData!M$2:M$4955,ObservedSpeciesData!$A$2:$A$4955,$A1161,ObservedSpeciesData!$D$2:$D$4955,$D1161),"")</f>
        <v>160.13333333333333</v>
      </c>
      <c r="N1161" s="23" t="str">
        <f>IF(ISNUMBER(AVERAGEIFS(ObservedSpeciesData!N$2:N$4955,ObservedSpeciesData!$A$2:$A$4955,$A1161,ObservedSpeciesData!$D$2:$D$4955,$D1161)),AVERAGEIFS(ObservedSpeciesData!N$2:N$4955,ObservedSpeciesData!$A$2:$A$4955,$A1161,ObservedSpeciesData!$D$2:$D$4955,$D1161),"")</f>
        <v/>
      </c>
      <c r="O1161" s="23" t="str">
        <f>IF(ISNUMBER(AVERAGEIFS(ObservedSpeciesData!O$2:O$4955,ObservedSpeciesData!$A$2:$A$4955,$A1161,ObservedSpeciesData!$D$2:$D$4955,$D1161)),AVERAGEIFS(ObservedSpeciesData!O$2:O$4955,ObservedSpeciesData!$A$2:$A$4955,$A1161,ObservedSpeciesData!$D$2:$D$4955,$D1161),"")</f>
        <v/>
      </c>
      <c r="P1161" s="23" t="str">
        <f>IF(ISNUMBER(AVERAGEIFS(ObservedSpeciesData!P$2:P$4955,ObservedSpeciesData!$A$2:$A$4955,$A1161,ObservedSpeciesData!$C$2:$C$4955,$C1161,ObservedSpeciesData!$D$2:$D$4955,$D1161)),AVERAGEIFS(ObservedSpeciesData!P$2:P$4955,ObservedSpeciesData!$A$2:$A$4955,$A1161,ObservedSpeciesData!$C$2:$C$4955,$C1161,ObservedSpeciesData!$D$2:$D$4955,$D1161),"")</f>
        <v/>
      </c>
      <c r="Q1161" s="23"/>
      <c r="R1161" s="25" t="str">
        <f>IF(ISNUMBER(AVERAGEIFS(ObservedSpeciesData!R$2:R$4955,ObservedSpeciesData!$A$2:$A$4955,$A1161,ObservedSpeciesData!$D$2:$D$4955,$D1161)),AVERAGEIFS(ObservedSpeciesData!R$2:R$4955,ObservedSpeciesData!$A$2:$A$4955,$A1161,ObservedSpeciesData!$D$2:$D$4955,$D1161),"")</f>
        <v/>
      </c>
      <c r="S1161" s="25" t="str">
        <f>IF(ISNUMBER(AVERAGEIFS(ObservedSpeciesData!S$2:S$4955,ObservedSpeciesData!$A$2:$A$4955,$A1161,ObservedSpeciesData!$D$2:$D$4955,$D1161)),AVERAGEIFS(ObservedSpeciesData!S$2:S$4955,ObservedSpeciesData!$A$2:$A$4955,$A1161,ObservedSpeciesData!$D$2:$D$4955,$D1161),"")</f>
        <v/>
      </c>
      <c r="T1161" s="23" t="str">
        <f>IF(ISNUMBER(AVERAGEIFS(ObservedSpeciesData!T$2:T$4955,ObservedSpeciesData!$A$2:$A$4955,$A1161,ObservedSpeciesData!$D$2:$D$4955,$D1161)),AVERAGEIFS(ObservedSpeciesData!T$2:T$4955,ObservedSpeciesData!$A$2:$A$4955,$A1161,ObservedSpeciesData!$D$2:$D$4955,$D1161),"")</f>
        <v/>
      </c>
      <c r="U1161" s="24" t="str">
        <f>IF(ISNUMBER(AVERAGEIFS(ObservedSpeciesData!U$2:U$4955,ObservedSpeciesData!$A$2:$A$4955,$A1161,ObservedSpeciesData!$C$2:$C$4955,$C1161,ObservedSpeciesData!$D$2:$D$4955,$D1161)),AVERAGEIFS(ObservedSpeciesData!U$2:U$4955,ObservedSpeciesData!$A$2:$A$4955,$A1161,ObservedSpeciesData!$C$2:$C$4955,$C1161,ObservedSpeciesData!$D$2:$D$4955,$D1161),"")</f>
        <v/>
      </c>
      <c r="V1161" s="23" t="str">
        <f>IF(ISNUMBER(AVERAGEIFS(ObservedSpeciesData!V$2:V$4955,ObservedSpeciesData!$A$2:$A$4955,$A1161,ObservedSpeciesData!$D$2:$D$4955,$D1161)),AVERAGEIFS(ObservedSpeciesData!V$2:V$4955,ObservedSpeciesData!$A$2:$A$4955,$A1161,ObservedSpeciesData!$D$2:$D$4955,$D1161),"")</f>
        <v/>
      </c>
      <c r="W1161" s="23" t="str">
        <f>IF(ISNUMBER(AVERAGEIFS(ObservedSpeciesData!W$2:W$4955,ObservedSpeciesData!$A$2:$A$4955,$A1161,ObservedSpeciesData!$D$2:$D$4955,$D1161)),AVERAGEIFS(ObservedSpeciesData!W$2:W$4955,ObservedSpeciesData!$A$2:$A$4955,$A1161,ObservedSpeciesData!$D$2:$D$4955,$D1161),"")</f>
        <v/>
      </c>
      <c r="X1161" s="23" t="str">
        <f>IF(ISNUMBER(AVERAGEIFS(ObservedSpeciesData!X$2:X$4955,ObservedSpeciesData!$A$2:$A$4955,$A1161,ObservedSpeciesData!$D$2:$D$4955,$D1161)),AVERAGEIFS(ObservedSpeciesData!X$2:X$4955,ObservedSpeciesData!$A$2:$A$4955,$A1161,ObservedSpeciesData!$D$2:$D$4955,$D1161),"")</f>
        <v/>
      </c>
      <c r="Y1161" s="23" t="str">
        <f>IF(ISNUMBER(AVERAGEIFS(ObservedSpeciesData!Y$2:Y$4955,ObservedSpeciesData!$A$2:$A$4955,$A1161,ObservedSpeciesData!$D$2:$D$4955,$D1161)),AVERAGEIFS(ObservedSpeciesData!Y$2:Y$4955,ObservedSpeciesData!$A$2:$A$4955,$A1161,ObservedSpeciesData!$D$2:$D$4955,$D1161),"")</f>
        <v/>
      </c>
      <c r="Z1161" s="23" t="str">
        <f>IF(ISNUMBER(AVERAGEIFS(ObservedSpeciesData!Z$2:Z$4955,ObservedSpeciesData!$A$2:$A$4955,$A1161,ObservedSpeciesData!$D$2:$D$4955,$D1161)),AVERAGEIFS(ObservedSpeciesData!Z$2:Z$4955,ObservedSpeciesData!$A$2:$A$4955,$A1161,ObservedSpeciesData!$D$2:$D$4955,$D1161),"")</f>
        <v/>
      </c>
      <c r="AA1161" s="23" t="str">
        <f>IF(ISNUMBER(AVERAGEIFS(ObservedSpeciesData!AA$2:AA$4955,ObservedSpeciesData!$A$2:$A$4955,$A1161,ObservedSpeciesData!$D$2:$D$4955,$D1161)),AVERAGEIFS(ObservedSpeciesData!AA$2:AA$4955,ObservedSpeciesData!$A$2:$A$4955,$A1161,ObservedSpeciesData!$D$2:$D$4955,$D1161),"")</f>
        <v/>
      </c>
      <c r="AB1161" s="24" t="str">
        <f>IF(ISNUMBER(AVERAGEIFS(ObservedSpeciesData!AB$2:AB$4955,ObservedSpeciesData!$A$2:$A$4955,$A1161,ObservedSpeciesData!$D$2:$D$4955,$D1161)),AVERAGEIFS(ObservedSpeciesData!AB$2:AB$4955,ObservedSpeciesData!$A$2:$A$4955,$A1161,ObservedSpeciesData!$D$2:$D$4955,$D1161),"")</f>
        <v/>
      </c>
      <c r="AC1161" s="24" t="str">
        <f>IF(ISNUMBER(AVERAGEIFS(ObservedSpeciesData!AC$2:AC$4955,ObservedSpeciesData!$A$2:$A$4955,$A1161,ObservedSpeciesData!$D$2:$D$4955,$D1161)),AVERAGEIFS(ObservedSpeciesData!AC$2:AC$4955,ObservedSpeciesData!$A$2:$A$4955,$A1161,ObservedSpeciesData!$D$2:$D$4955,$D1161),"")</f>
        <v/>
      </c>
      <c r="AD1161" s="23" t="str">
        <f>IF(ISNUMBER(AVERAGEIFS(ObservedSpeciesData!AD$2:AD$4955,ObservedSpeciesData!$A$2:$A$4955,$A1161,ObservedSpeciesData!$D$2:$D$4955,$D1161)),AVERAGEIFS(ObservedSpeciesData!AD$2:AD$4955,ObservedSpeciesData!$A$2:$A$4955,$A1161,ObservedSpeciesData!$D$2:$D$4955,$D1161),"")</f>
        <v/>
      </c>
      <c r="AE1161" s="24" t="str">
        <f>IF(ISNUMBER(AVERAGEIFS(ObservedSpeciesData!AE$2:AE$4955,ObservedSpeciesData!$A$2:$A$4955,$A1161,ObservedSpeciesData!$D$2:$D$4955,$D1161)),AVERAGEIFS(ObservedSpeciesData!AE$2:AE$4955,ObservedSpeciesData!$A$2:$A$4955,$A1161,ObservedSpeciesData!$D$2:$D$4955,$D1161),"")</f>
        <v/>
      </c>
      <c r="AF1161" s="23"/>
      <c r="AG1161" s="24"/>
      <c r="AH1161" s="23" t="str">
        <f>IF(ISNUMBER(AVERAGEIFS(ObservedSpeciesData!AH$2:AH$4955,ObservedSpeciesData!$A$2:$A$4955,$A1161,ObservedSpeciesData!$D$2:$D$4955,$D1161)),AVERAGEIFS(ObservedSpeciesData!AH$2:AH$4955,ObservedSpeciesData!$A$2:$A$4955,$A1161,ObservedSpeciesData!$D$2:$D$4955,$D1161),"")</f>
        <v/>
      </c>
      <c r="AI1161" s="23" t="str">
        <f>IF(ISNUMBER(AVERAGEIFS(ObservedSpeciesData!AI$2:AI$4955,ObservedSpeciesData!$A$2:$A$4955,$A1161,ObservedSpeciesData!$C$2:$C$4955,$C1161,ObservedSpeciesData!$D$2:$D$4955,$D1161)),AVERAGEIFS(ObservedSpeciesData!AI$2:AI$4955,ObservedSpeciesData!$A$2:$A$4955,$A1161,ObservedSpeciesData!$C$2:$C$4955,$C1161,ObservedSpeciesData!$D$2:$D$4955,$D1161),"")</f>
        <v/>
      </c>
      <c r="AJ1161" s="2">
        <f>COUNTIFS(ObservedSpeciesData!$A$2:$A$828,$A1161,ObservedSpeciesData!$D$2:$D$828,$D1161)</f>
        <v>0</v>
      </c>
      <c r="AK1161" s="2">
        <f t="shared" si="18"/>
        <v>1</v>
      </c>
    </row>
    <row r="1162" spans="1:37" x14ac:dyDescent="0.25">
      <c r="A1162" s="14" t="s">
        <v>94</v>
      </c>
      <c r="B1162" t="s">
        <v>80</v>
      </c>
      <c r="C1162" t="s">
        <v>90</v>
      </c>
      <c r="D1162" s="13">
        <v>42510</v>
      </c>
      <c r="E1162">
        <v>1</v>
      </c>
      <c r="F1162">
        <v>100</v>
      </c>
      <c r="G1162" s="2" t="s">
        <v>87</v>
      </c>
      <c r="H1162" s="2" t="s">
        <v>13</v>
      </c>
      <c r="I1162">
        <v>14</v>
      </c>
      <c r="J1162" s="2" t="s">
        <v>88</v>
      </c>
      <c r="K1162" s="2">
        <f>IF(ISNUMBER(AVERAGEIFS(ObservedSpeciesData!K$2:K$4955,ObservedSpeciesData!$A$2:$A$4955,$A1162,ObservedSpeciesData!$D$2:$D$4955,$D1162)),AVERAGEIFS(ObservedSpeciesData!K$2:K$4955,ObservedSpeciesData!$A$2:$A$4955,$A1162,ObservedSpeciesData!$D$2:$D$4955,$D1162),"")</f>
        <v>90</v>
      </c>
      <c r="L1162" s="26">
        <f>IF(ISNUMBER(AVERAGEIFS(ObservedSpeciesData!L$2:L$4955,ObservedSpeciesData!$A$2:$A$4955,$A1162,ObservedSpeciesData!$D$2:$D$4955,$D1162)),AVERAGEIFS(ObservedSpeciesData!L$2:L$4955,ObservedSpeciesData!$A$2:$A$4955,$A1162,ObservedSpeciesData!$D$2:$D$4955,$D1162),"")</f>
        <v>1694.6666666666667</v>
      </c>
      <c r="M1162" s="23">
        <f>IF(ISNUMBER(AVERAGEIFS(ObservedSpeciesData!M$2:M$4955,ObservedSpeciesData!$A$2:$A$4955,$A1162,ObservedSpeciesData!$D$2:$D$4955,$D1162)),AVERAGEIFS(ObservedSpeciesData!M$2:M$4955,ObservedSpeciesData!$A$2:$A$4955,$A1162,ObservedSpeciesData!$D$2:$D$4955,$D1162),"")</f>
        <v>169.46666666666667</v>
      </c>
      <c r="N1162" s="23" t="str">
        <f>IF(ISNUMBER(AVERAGEIFS(ObservedSpeciesData!N$2:N$4955,ObservedSpeciesData!$A$2:$A$4955,$A1162,ObservedSpeciesData!$D$2:$D$4955,$D1162)),AVERAGEIFS(ObservedSpeciesData!N$2:N$4955,ObservedSpeciesData!$A$2:$A$4955,$A1162,ObservedSpeciesData!$D$2:$D$4955,$D1162),"")</f>
        <v/>
      </c>
      <c r="O1162" s="23" t="str">
        <f>IF(ISNUMBER(AVERAGEIFS(ObservedSpeciesData!O$2:O$4955,ObservedSpeciesData!$A$2:$A$4955,$A1162,ObservedSpeciesData!$D$2:$D$4955,$D1162)),AVERAGEIFS(ObservedSpeciesData!O$2:O$4955,ObservedSpeciesData!$A$2:$A$4955,$A1162,ObservedSpeciesData!$D$2:$D$4955,$D1162),"")</f>
        <v/>
      </c>
      <c r="P1162" s="23" t="str">
        <f>IF(ISNUMBER(AVERAGEIFS(ObservedSpeciesData!P$2:P$4955,ObservedSpeciesData!$A$2:$A$4955,$A1162,ObservedSpeciesData!$C$2:$C$4955,$C1162,ObservedSpeciesData!$D$2:$D$4955,$D1162)),AVERAGEIFS(ObservedSpeciesData!P$2:P$4955,ObservedSpeciesData!$A$2:$A$4955,$A1162,ObservedSpeciesData!$C$2:$C$4955,$C1162,ObservedSpeciesData!$D$2:$D$4955,$D1162),"")</f>
        <v/>
      </c>
      <c r="Q1162" s="23"/>
      <c r="R1162" s="25" t="str">
        <f>IF(ISNUMBER(AVERAGEIFS(ObservedSpeciesData!R$2:R$4955,ObservedSpeciesData!$A$2:$A$4955,$A1162,ObservedSpeciesData!$D$2:$D$4955,$D1162)),AVERAGEIFS(ObservedSpeciesData!R$2:R$4955,ObservedSpeciesData!$A$2:$A$4955,$A1162,ObservedSpeciesData!$D$2:$D$4955,$D1162),"")</f>
        <v/>
      </c>
      <c r="S1162" s="25" t="str">
        <f>IF(ISNUMBER(AVERAGEIFS(ObservedSpeciesData!S$2:S$4955,ObservedSpeciesData!$A$2:$A$4955,$A1162,ObservedSpeciesData!$D$2:$D$4955,$D1162)),AVERAGEIFS(ObservedSpeciesData!S$2:S$4955,ObservedSpeciesData!$A$2:$A$4955,$A1162,ObservedSpeciesData!$D$2:$D$4955,$D1162),"")</f>
        <v/>
      </c>
      <c r="T1162" s="23" t="str">
        <f>IF(ISNUMBER(AVERAGEIFS(ObservedSpeciesData!T$2:T$4955,ObservedSpeciesData!$A$2:$A$4955,$A1162,ObservedSpeciesData!$D$2:$D$4955,$D1162)),AVERAGEIFS(ObservedSpeciesData!T$2:T$4955,ObservedSpeciesData!$A$2:$A$4955,$A1162,ObservedSpeciesData!$D$2:$D$4955,$D1162),"")</f>
        <v/>
      </c>
      <c r="U1162" s="24" t="str">
        <f>IF(ISNUMBER(AVERAGEIFS(ObservedSpeciesData!U$2:U$4955,ObservedSpeciesData!$A$2:$A$4955,$A1162,ObservedSpeciesData!$C$2:$C$4955,$C1162,ObservedSpeciesData!$D$2:$D$4955,$D1162)),AVERAGEIFS(ObservedSpeciesData!U$2:U$4955,ObservedSpeciesData!$A$2:$A$4955,$A1162,ObservedSpeciesData!$C$2:$C$4955,$C1162,ObservedSpeciesData!$D$2:$D$4955,$D1162),"")</f>
        <v/>
      </c>
      <c r="V1162" s="23" t="str">
        <f>IF(ISNUMBER(AVERAGEIFS(ObservedSpeciesData!V$2:V$4955,ObservedSpeciesData!$A$2:$A$4955,$A1162,ObservedSpeciesData!$D$2:$D$4955,$D1162)),AVERAGEIFS(ObservedSpeciesData!V$2:V$4955,ObservedSpeciesData!$A$2:$A$4955,$A1162,ObservedSpeciesData!$D$2:$D$4955,$D1162),"")</f>
        <v/>
      </c>
      <c r="W1162" s="23" t="str">
        <f>IF(ISNUMBER(AVERAGEIFS(ObservedSpeciesData!W$2:W$4955,ObservedSpeciesData!$A$2:$A$4955,$A1162,ObservedSpeciesData!$D$2:$D$4955,$D1162)),AVERAGEIFS(ObservedSpeciesData!W$2:W$4955,ObservedSpeciesData!$A$2:$A$4955,$A1162,ObservedSpeciesData!$D$2:$D$4955,$D1162),"")</f>
        <v/>
      </c>
      <c r="X1162" s="23" t="str">
        <f>IF(ISNUMBER(AVERAGEIFS(ObservedSpeciesData!X$2:X$4955,ObservedSpeciesData!$A$2:$A$4955,$A1162,ObservedSpeciesData!$D$2:$D$4955,$D1162)),AVERAGEIFS(ObservedSpeciesData!X$2:X$4955,ObservedSpeciesData!$A$2:$A$4955,$A1162,ObservedSpeciesData!$D$2:$D$4955,$D1162),"")</f>
        <v/>
      </c>
      <c r="Y1162" s="23" t="str">
        <f>IF(ISNUMBER(AVERAGEIFS(ObservedSpeciesData!Y$2:Y$4955,ObservedSpeciesData!$A$2:$A$4955,$A1162,ObservedSpeciesData!$D$2:$D$4955,$D1162)),AVERAGEIFS(ObservedSpeciesData!Y$2:Y$4955,ObservedSpeciesData!$A$2:$A$4955,$A1162,ObservedSpeciesData!$D$2:$D$4955,$D1162),"")</f>
        <v/>
      </c>
      <c r="Z1162" s="23" t="str">
        <f>IF(ISNUMBER(AVERAGEIFS(ObservedSpeciesData!Z$2:Z$4955,ObservedSpeciesData!$A$2:$A$4955,$A1162,ObservedSpeciesData!$D$2:$D$4955,$D1162)),AVERAGEIFS(ObservedSpeciesData!Z$2:Z$4955,ObservedSpeciesData!$A$2:$A$4955,$A1162,ObservedSpeciesData!$D$2:$D$4955,$D1162),"")</f>
        <v/>
      </c>
      <c r="AA1162" s="23" t="str">
        <f>IF(ISNUMBER(AVERAGEIFS(ObservedSpeciesData!AA$2:AA$4955,ObservedSpeciesData!$A$2:$A$4955,$A1162,ObservedSpeciesData!$D$2:$D$4955,$D1162)),AVERAGEIFS(ObservedSpeciesData!AA$2:AA$4955,ObservedSpeciesData!$A$2:$A$4955,$A1162,ObservedSpeciesData!$D$2:$D$4955,$D1162),"")</f>
        <v/>
      </c>
      <c r="AB1162" s="24" t="str">
        <f>IF(ISNUMBER(AVERAGEIFS(ObservedSpeciesData!AB$2:AB$4955,ObservedSpeciesData!$A$2:$A$4955,$A1162,ObservedSpeciesData!$D$2:$D$4955,$D1162)),AVERAGEIFS(ObservedSpeciesData!AB$2:AB$4955,ObservedSpeciesData!$A$2:$A$4955,$A1162,ObservedSpeciesData!$D$2:$D$4955,$D1162),"")</f>
        <v/>
      </c>
      <c r="AC1162" s="24" t="str">
        <f>IF(ISNUMBER(AVERAGEIFS(ObservedSpeciesData!AC$2:AC$4955,ObservedSpeciesData!$A$2:$A$4955,$A1162,ObservedSpeciesData!$D$2:$D$4955,$D1162)),AVERAGEIFS(ObservedSpeciesData!AC$2:AC$4955,ObservedSpeciesData!$A$2:$A$4955,$A1162,ObservedSpeciesData!$D$2:$D$4955,$D1162),"")</f>
        <v/>
      </c>
      <c r="AD1162" s="23" t="str">
        <f>IF(ISNUMBER(AVERAGEIFS(ObservedSpeciesData!AD$2:AD$4955,ObservedSpeciesData!$A$2:$A$4955,$A1162,ObservedSpeciesData!$D$2:$D$4955,$D1162)),AVERAGEIFS(ObservedSpeciesData!AD$2:AD$4955,ObservedSpeciesData!$A$2:$A$4955,$A1162,ObservedSpeciesData!$D$2:$D$4955,$D1162),"")</f>
        <v/>
      </c>
      <c r="AE1162" s="24" t="str">
        <f>IF(ISNUMBER(AVERAGEIFS(ObservedSpeciesData!AE$2:AE$4955,ObservedSpeciesData!$A$2:$A$4955,$A1162,ObservedSpeciesData!$D$2:$D$4955,$D1162)),AVERAGEIFS(ObservedSpeciesData!AE$2:AE$4955,ObservedSpeciesData!$A$2:$A$4955,$A1162,ObservedSpeciesData!$D$2:$D$4955,$D1162),"")</f>
        <v/>
      </c>
      <c r="AF1162" s="23"/>
      <c r="AG1162" s="24"/>
      <c r="AH1162" s="23" t="str">
        <f>IF(ISNUMBER(AVERAGEIFS(ObservedSpeciesData!AH$2:AH$4955,ObservedSpeciesData!$A$2:$A$4955,$A1162,ObservedSpeciesData!$D$2:$D$4955,$D1162)),AVERAGEIFS(ObservedSpeciesData!AH$2:AH$4955,ObservedSpeciesData!$A$2:$A$4955,$A1162,ObservedSpeciesData!$D$2:$D$4955,$D1162),"")</f>
        <v/>
      </c>
      <c r="AI1162" s="23" t="str">
        <f>IF(ISNUMBER(AVERAGEIFS(ObservedSpeciesData!AI$2:AI$4955,ObservedSpeciesData!$A$2:$A$4955,$A1162,ObservedSpeciesData!$C$2:$C$4955,$C1162,ObservedSpeciesData!$D$2:$D$4955,$D1162)),AVERAGEIFS(ObservedSpeciesData!AI$2:AI$4955,ObservedSpeciesData!$A$2:$A$4955,$A1162,ObservedSpeciesData!$C$2:$C$4955,$C1162,ObservedSpeciesData!$D$2:$D$4955,$D1162),"")</f>
        <v/>
      </c>
      <c r="AJ1162" s="2">
        <f>COUNTIFS(ObservedSpeciesData!$A$2:$A$828,$A1162,ObservedSpeciesData!$D$2:$D$828,$D1162)</f>
        <v>0</v>
      </c>
      <c r="AK1162" s="2">
        <f t="shared" si="18"/>
        <v>1</v>
      </c>
    </row>
    <row r="1163" spans="1:37" x14ac:dyDescent="0.25">
      <c r="A1163" s="14" t="s">
        <v>93</v>
      </c>
      <c r="B1163" t="s">
        <v>80</v>
      </c>
      <c r="C1163" t="s">
        <v>90</v>
      </c>
      <c r="D1163" s="13">
        <v>42510</v>
      </c>
      <c r="E1163">
        <v>1</v>
      </c>
      <c r="F1163">
        <v>200</v>
      </c>
      <c r="G1163" s="2" t="s">
        <v>87</v>
      </c>
      <c r="H1163" s="2" t="s">
        <v>13</v>
      </c>
      <c r="I1163">
        <v>14</v>
      </c>
      <c r="J1163" s="2" t="s">
        <v>88</v>
      </c>
      <c r="K1163" s="2">
        <f>IF(ISNUMBER(AVERAGEIFS(ObservedSpeciesData!K$2:K$4955,ObservedSpeciesData!$A$2:$A$4955,$A1163,ObservedSpeciesData!$D$2:$D$4955,$D1163)),AVERAGEIFS(ObservedSpeciesData!K$2:K$4955,ObservedSpeciesData!$A$2:$A$4955,$A1163,ObservedSpeciesData!$D$2:$D$4955,$D1163),"")</f>
        <v>180</v>
      </c>
      <c r="L1163" s="26">
        <f>IF(ISNUMBER(AVERAGEIFS(ObservedSpeciesData!L$2:L$4955,ObservedSpeciesData!$A$2:$A$4955,$A1163,ObservedSpeciesData!$D$2:$D$4955,$D1163)),AVERAGEIFS(ObservedSpeciesData!L$2:L$4955,ObservedSpeciesData!$A$2:$A$4955,$A1163,ObservedSpeciesData!$D$2:$D$4955,$D1163),"")</f>
        <v>1797.3333333333333</v>
      </c>
      <c r="M1163" s="23">
        <f>IF(ISNUMBER(AVERAGEIFS(ObservedSpeciesData!M$2:M$4955,ObservedSpeciesData!$A$2:$A$4955,$A1163,ObservedSpeciesData!$D$2:$D$4955,$D1163)),AVERAGEIFS(ObservedSpeciesData!M$2:M$4955,ObservedSpeciesData!$A$2:$A$4955,$A1163,ObservedSpeciesData!$D$2:$D$4955,$D1163),"")</f>
        <v>179.73333333333335</v>
      </c>
      <c r="N1163" s="23" t="str">
        <f>IF(ISNUMBER(AVERAGEIFS(ObservedSpeciesData!N$2:N$4955,ObservedSpeciesData!$A$2:$A$4955,$A1163,ObservedSpeciesData!$D$2:$D$4955,$D1163)),AVERAGEIFS(ObservedSpeciesData!N$2:N$4955,ObservedSpeciesData!$A$2:$A$4955,$A1163,ObservedSpeciesData!$D$2:$D$4955,$D1163),"")</f>
        <v/>
      </c>
      <c r="O1163" s="23" t="str">
        <f>IF(ISNUMBER(AVERAGEIFS(ObservedSpeciesData!O$2:O$4955,ObservedSpeciesData!$A$2:$A$4955,$A1163,ObservedSpeciesData!$D$2:$D$4955,$D1163)),AVERAGEIFS(ObservedSpeciesData!O$2:O$4955,ObservedSpeciesData!$A$2:$A$4955,$A1163,ObservedSpeciesData!$D$2:$D$4955,$D1163),"")</f>
        <v/>
      </c>
      <c r="P1163" s="23" t="str">
        <f>IF(ISNUMBER(AVERAGEIFS(ObservedSpeciesData!P$2:P$4955,ObservedSpeciesData!$A$2:$A$4955,$A1163,ObservedSpeciesData!$C$2:$C$4955,$C1163,ObservedSpeciesData!$D$2:$D$4955,$D1163)),AVERAGEIFS(ObservedSpeciesData!P$2:P$4955,ObservedSpeciesData!$A$2:$A$4955,$A1163,ObservedSpeciesData!$C$2:$C$4955,$C1163,ObservedSpeciesData!$D$2:$D$4955,$D1163),"")</f>
        <v/>
      </c>
      <c r="Q1163" s="23"/>
      <c r="R1163" s="25" t="str">
        <f>IF(ISNUMBER(AVERAGEIFS(ObservedSpeciesData!R$2:R$4955,ObservedSpeciesData!$A$2:$A$4955,$A1163,ObservedSpeciesData!$D$2:$D$4955,$D1163)),AVERAGEIFS(ObservedSpeciesData!R$2:R$4955,ObservedSpeciesData!$A$2:$A$4955,$A1163,ObservedSpeciesData!$D$2:$D$4955,$D1163),"")</f>
        <v/>
      </c>
      <c r="S1163" s="25" t="str">
        <f>IF(ISNUMBER(AVERAGEIFS(ObservedSpeciesData!S$2:S$4955,ObservedSpeciesData!$A$2:$A$4955,$A1163,ObservedSpeciesData!$D$2:$D$4955,$D1163)),AVERAGEIFS(ObservedSpeciesData!S$2:S$4955,ObservedSpeciesData!$A$2:$A$4955,$A1163,ObservedSpeciesData!$D$2:$D$4955,$D1163),"")</f>
        <v/>
      </c>
      <c r="T1163" s="23" t="str">
        <f>IF(ISNUMBER(AVERAGEIFS(ObservedSpeciesData!T$2:T$4955,ObservedSpeciesData!$A$2:$A$4955,$A1163,ObservedSpeciesData!$D$2:$D$4955,$D1163)),AVERAGEIFS(ObservedSpeciesData!T$2:T$4955,ObservedSpeciesData!$A$2:$A$4955,$A1163,ObservedSpeciesData!$D$2:$D$4955,$D1163),"")</f>
        <v/>
      </c>
      <c r="U1163" s="24" t="str">
        <f>IF(ISNUMBER(AVERAGEIFS(ObservedSpeciesData!U$2:U$4955,ObservedSpeciesData!$A$2:$A$4955,$A1163,ObservedSpeciesData!$C$2:$C$4955,$C1163,ObservedSpeciesData!$D$2:$D$4955,$D1163)),AVERAGEIFS(ObservedSpeciesData!U$2:U$4955,ObservedSpeciesData!$A$2:$A$4955,$A1163,ObservedSpeciesData!$C$2:$C$4955,$C1163,ObservedSpeciesData!$D$2:$D$4955,$D1163),"")</f>
        <v/>
      </c>
      <c r="V1163" s="23" t="str">
        <f>IF(ISNUMBER(AVERAGEIFS(ObservedSpeciesData!V$2:V$4955,ObservedSpeciesData!$A$2:$A$4955,$A1163,ObservedSpeciesData!$D$2:$D$4955,$D1163)),AVERAGEIFS(ObservedSpeciesData!V$2:V$4955,ObservedSpeciesData!$A$2:$A$4955,$A1163,ObservedSpeciesData!$D$2:$D$4955,$D1163),"")</f>
        <v/>
      </c>
      <c r="W1163" s="23" t="str">
        <f>IF(ISNUMBER(AVERAGEIFS(ObservedSpeciesData!W$2:W$4955,ObservedSpeciesData!$A$2:$A$4955,$A1163,ObservedSpeciesData!$D$2:$D$4955,$D1163)),AVERAGEIFS(ObservedSpeciesData!W$2:W$4955,ObservedSpeciesData!$A$2:$A$4955,$A1163,ObservedSpeciesData!$D$2:$D$4955,$D1163),"")</f>
        <v/>
      </c>
      <c r="X1163" s="23" t="str">
        <f>IF(ISNUMBER(AVERAGEIFS(ObservedSpeciesData!X$2:X$4955,ObservedSpeciesData!$A$2:$A$4955,$A1163,ObservedSpeciesData!$D$2:$D$4955,$D1163)),AVERAGEIFS(ObservedSpeciesData!X$2:X$4955,ObservedSpeciesData!$A$2:$A$4955,$A1163,ObservedSpeciesData!$D$2:$D$4955,$D1163),"")</f>
        <v/>
      </c>
      <c r="Y1163" s="23" t="str">
        <f>IF(ISNUMBER(AVERAGEIFS(ObservedSpeciesData!Y$2:Y$4955,ObservedSpeciesData!$A$2:$A$4955,$A1163,ObservedSpeciesData!$D$2:$D$4955,$D1163)),AVERAGEIFS(ObservedSpeciesData!Y$2:Y$4955,ObservedSpeciesData!$A$2:$A$4955,$A1163,ObservedSpeciesData!$D$2:$D$4955,$D1163),"")</f>
        <v/>
      </c>
      <c r="Z1163" s="23" t="str">
        <f>IF(ISNUMBER(AVERAGEIFS(ObservedSpeciesData!Z$2:Z$4955,ObservedSpeciesData!$A$2:$A$4955,$A1163,ObservedSpeciesData!$D$2:$D$4955,$D1163)),AVERAGEIFS(ObservedSpeciesData!Z$2:Z$4955,ObservedSpeciesData!$A$2:$A$4955,$A1163,ObservedSpeciesData!$D$2:$D$4955,$D1163),"")</f>
        <v/>
      </c>
      <c r="AA1163" s="23" t="str">
        <f>IF(ISNUMBER(AVERAGEIFS(ObservedSpeciesData!AA$2:AA$4955,ObservedSpeciesData!$A$2:$A$4955,$A1163,ObservedSpeciesData!$D$2:$D$4955,$D1163)),AVERAGEIFS(ObservedSpeciesData!AA$2:AA$4955,ObservedSpeciesData!$A$2:$A$4955,$A1163,ObservedSpeciesData!$D$2:$D$4955,$D1163),"")</f>
        <v/>
      </c>
      <c r="AB1163" s="24" t="str">
        <f>IF(ISNUMBER(AVERAGEIFS(ObservedSpeciesData!AB$2:AB$4955,ObservedSpeciesData!$A$2:$A$4955,$A1163,ObservedSpeciesData!$D$2:$D$4955,$D1163)),AVERAGEIFS(ObservedSpeciesData!AB$2:AB$4955,ObservedSpeciesData!$A$2:$A$4955,$A1163,ObservedSpeciesData!$D$2:$D$4955,$D1163),"")</f>
        <v/>
      </c>
      <c r="AC1163" s="24" t="str">
        <f>IF(ISNUMBER(AVERAGEIFS(ObservedSpeciesData!AC$2:AC$4955,ObservedSpeciesData!$A$2:$A$4955,$A1163,ObservedSpeciesData!$D$2:$D$4955,$D1163)),AVERAGEIFS(ObservedSpeciesData!AC$2:AC$4955,ObservedSpeciesData!$A$2:$A$4955,$A1163,ObservedSpeciesData!$D$2:$D$4955,$D1163),"")</f>
        <v/>
      </c>
      <c r="AD1163" s="23" t="str">
        <f>IF(ISNUMBER(AVERAGEIFS(ObservedSpeciesData!AD$2:AD$4955,ObservedSpeciesData!$A$2:$A$4955,$A1163,ObservedSpeciesData!$D$2:$D$4955,$D1163)),AVERAGEIFS(ObservedSpeciesData!AD$2:AD$4955,ObservedSpeciesData!$A$2:$A$4955,$A1163,ObservedSpeciesData!$D$2:$D$4955,$D1163),"")</f>
        <v/>
      </c>
      <c r="AE1163" s="24" t="str">
        <f>IF(ISNUMBER(AVERAGEIFS(ObservedSpeciesData!AE$2:AE$4955,ObservedSpeciesData!$A$2:$A$4955,$A1163,ObservedSpeciesData!$D$2:$D$4955,$D1163)),AVERAGEIFS(ObservedSpeciesData!AE$2:AE$4955,ObservedSpeciesData!$A$2:$A$4955,$A1163,ObservedSpeciesData!$D$2:$D$4955,$D1163),"")</f>
        <v/>
      </c>
      <c r="AF1163" s="23"/>
      <c r="AG1163" s="24"/>
      <c r="AH1163" s="23" t="str">
        <f>IF(ISNUMBER(AVERAGEIFS(ObservedSpeciesData!AH$2:AH$4955,ObservedSpeciesData!$A$2:$A$4955,$A1163,ObservedSpeciesData!$D$2:$D$4955,$D1163)),AVERAGEIFS(ObservedSpeciesData!AH$2:AH$4955,ObservedSpeciesData!$A$2:$A$4955,$A1163,ObservedSpeciesData!$D$2:$D$4955,$D1163),"")</f>
        <v/>
      </c>
      <c r="AI1163" s="23" t="str">
        <f>IF(ISNUMBER(AVERAGEIFS(ObservedSpeciesData!AI$2:AI$4955,ObservedSpeciesData!$A$2:$A$4955,$A1163,ObservedSpeciesData!$C$2:$C$4955,$C1163,ObservedSpeciesData!$D$2:$D$4955,$D1163)),AVERAGEIFS(ObservedSpeciesData!AI$2:AI$4955,ObservedSpeciesData!$A$2:$A$4955,$A1163,ObservedSpeciesData!$C$2:$C$4955,$C1163,ObservedSpeciesData!$D$2:$D$4955,$D1163),"")</f>
        <v/>
      </c>
      <c r="AJ1163" s="2">
        <f>COUNTIFS(ObservedSpeciesData!$A$2:$A$828,$A1163,ObservedSpeciesData!$D$2:$D$828,$D1163)</f>
        <v>0</v>
      </c>
      <c r="AK1163" s="2">
        <f t="shared" si="18"/>
        <v>1</v>
      </c>
    </row>
    <row r="1164" spans="1:37" x14ac:dyDescent="0.25">
      <c r="A1164" s="14" t="s">
        <v>92</v>
      </c>
      <c r="B1164" t="s">
        <v>80</v>
      </c>
      <c r="C1164" t="s">
        <v>90</v>
      </c>
      <c r="D1164" s="13">
        <v>42510</v>
      </c>
      <c r="E1164">
        <v>1</v>
      </c>
      <c r="F1164">
        <v>350</v>
      </c>
      <c r="G1164" s="2" t="s">
        <v>87</v>
      </c>
      <c r="H1164" s="2" t="s">
        <v>13</v>
      </c>
      <c r="I1164">
        <v>14</v>
      </c>
      <c r="J1164" s="2" t="s">
        <v>88</v>
      </c>
      <c r="K1164" s="2">
        <f>IF(ISNUMBER(AVERAGEIFS(ObservedSpeciesData!K$2:K$4955,ObservedSpeciesData!$A$2:$A$4955,$A1164,ObservedSpeciesData!$D$2:$D$4955,$D1164)),AVERAGEIFS(ObservedSpeciesData!K$2:K$4955,ObservedSpeciesData!$A$2:$A$4955,$A1164,ObservedSpeciesData!$D$2:$D$4955,$D1164),"")</f>
        <v>315</v>
      </c>
      <c r="L1164" s="26">
        <f>IF(ISNUMBER(AVERAGEIFS(ObservedSpeciesData!L$2:L$4955,ObservedSpeciesData!$A$2:$A$4955,$A1164,ObservedSpeciesData!$D$2:$D$4955,$D1164)),AVERAGEIFS(ObservedSpeciesData!L$2:L$4955,ObservedSpeciesData!$A$2:$A$4955,$A1164,ObservedSpeciesData!$D$2:$D$4955,$D1164),"")</f>
        <v>1862.6666666666667</v>
      </c>
      <c r="M1164" s="23">
        <f>IF(ISNUMBER(AVERAGEIFS(ObservedSpeciesData!M$2:M$4955,ObservedSpeciesData!$A$2:$A$4955,$A1164,ObservedSpeciesData!$D$2:$D$4955,$D1164)),AVERAGEIFS(ObservedSpeciesData!M$2:M$4955,ObservedSpeciesData!$A$2:$A$4955,$A1164,ObservedSpeciesData!$D$2:$D$4955,$D1164),"")</f>
        <v>186.26666666666665</v>
      </c>
      <c r="N1164" s="23" t="str">
        <f>IF(ISNUMBER(AVERAGEIFS(ObservedSpeciesData!N$2:N$4955,ObservedSpeciesData!$A$2:$A$4955,$A1164,ObservedSpeciesData!$D$2:$D$4955,$D1164)),AVERAGEIFS(ObservedSpeciesData!N$2:N$4955,ObservedSpeciesData!$A$2:$A$4955,$A1164,ObservedSpeciesData!$D$2:$D$4955,$D1164),"")</f>
        <v/>
      </c>
      <c r="O1164" s="23" t="str">
        <f>IF(ISNUMBER(AVERAGEIFS(ObservedSpeciesData!O$2:O$4955,ObservedSpeciesData!$A$2:$A$4955,$A1164,ObservedSpeciesData!$D$2:$D$4955,$D1164)),AVERAGEIFS(ObservedSpeciesData!O$2:O$4955,ObservedSpeciesData!$A$2:$A$4955,$A1164,ObservedSpeciesData!$D$2:$D$4955,$D1164),"")</f>
        <v/>
      </c>
      <c r="P1164" s="23" t="str">
        <f>IF(ISNUMBER(AVERAGEIFS(ObservedSpeciesData!P$2:P$4955,ObservedSpeciesData!$A$2:$A$4955,$A1164,ObservedSpeciesData!$C$2:$C$4955,$C1164,ObservedSpeciesData!$D$2:$D$4955,$D1164)),AVERAGEIFS(ObservedSpeciesData!P$2:P$4955,ObservedSpeciesData!$A$2:$A$4955,$A1164,ObservedSpeciesData!$C$2:$C$4955,$C1164,ObservedSpeciesData!$D$2:$D$4955,$D1164),"")</f>
        <v/>
      </c>
      <c r="Q1164" s="23"/>
      <c r="R1164" s="25" t="str">
        <f>IF(ISNUMBER(AVERAGEIFS(ObservedSpeciesData!R$2:R$4955,ObservedSpeciesData!$A$2:$A$4955,$A1164,ObservedSpeciesData!$D$2:$D$4955,$D1164)),AVERAGEIFS(ObservedSpeciesData!R$2:R$4955,ObservedSpeciesData!$A$2:$A$4955,$A1164,ObservedSpeciesData!$D$2:$D$4955,$D1164),"")</f>
        <v/>
      </c>
      <c r="S1164" s="25" t="str">
        <f>IF(ISNUMBER(AVERAGEIFS(ObservedSpeciesData!S$2:S$4955,ObservedSpeciesData!$A$2:$A$4955,$A1164,ObservedSpeciesData!$D$2:$D$4955,$D1164)),AVERAGEIFS(ObservedSpeciesData!S$2:S$4955,ObservedSpeciesData!$A$2:$A$4955,$A1164,ObservedSpeciesData!$D$2:$D$4955,$D1164),"")</f>
        <v/>
      </c>
      <c r="T1164" s="23" t="str">
        <f>IF(ISNUMBER(AVERAGEIFS(ObservedSpeciesData!T$2:T$4955,ObservedSpeciesData!$A$2:$A$4955,$A1164,ObservedSpeciesData!$D$2:$D$4955,$D1164)),AVERAGEIFS(ObservedSpeciesData!T$2:T$4955,ObservedSpeciesData!$A$2:$A$4955,$A1164,ObservedSpeciesData!$D$2:$D$4955,$D1164),"")</f>
        <v/>
      </c>
      <c r="U1164" s="24" t="str">
        <f>IF(ISNUMBER(AVERAGEIFS(ObservedSpeciesData!U$2:U$4955,ObservedSpeciesData!$A$2:$A$4955,$A1164,ObservedSpeciesData!$C$2:$C$4955,$C1164,ObservedSpeciesData!$D$2:$D$4955,$D1164)),AVERAGEIFS(ObservedSpeciesData!U$2:U$4955,ObservedSpeciesData!$A$2:$A$4955,$A1164,ObservedSpeciesData!$C$2:$C$4955,$C1164,ObservedSpeciesData!$D$2:$D$4955,$D1164),"")</f>
        <v/>
      </c>
      <c r="V1164" s="23" t="str">
        <f>IF(ISNUMBER(AVERAGEIFS(ObservedSpeciesData!V$2:V$4955,ObservedSpeciesData!$A$2:$A$4955,$A1164,ObservedSpeciesData!$D$2:$D$4955,$D1164)),AVERAGEIFS(ObservedSpeciesData!V$2:V$4955,ObservedSpeciesData!$A$2:$A$4955,$A1164,ObservedSpeciesData!$D$2:$D$4955,$D1164),"")</f>
        <v/>
      </c>
      <c r="W1164" s="23" t="str">
        <f>IF(ISNUMBER(AVERAGEIFS(ObservedSpeciesData!W$2:W$4955,ObservedSpeciesData!$A$2:$A$4955,$A1164,ObservedSpeciesData!$D$2:$D$4955,$D1164)),AVERAGEIFS(ObservedSpeciesData!W$2:W$4955,ObservedSpeciesData!$A$2:$A$4955,$A1164,ObservedSpeciesData!$D$2:$D$4955,$D1164),"")</f>
        <v/>
      </c>
      <c r="X1164" s="23" t="str">
        <f>IF(ISNUMBER(AVERAGEIFS(ObservedSpeciesData!X$2:X$4955,ObservedSpeciesData!$A$2:$A$4955,$A1164,ObservedSpeciesData!$D$2:$D$4955,$D1164)),AVERAGEIFS(ObservedSpeciesData!X$2:X$4955,ObservedSpeciesData!$A$2:$A$4955,$A1164,ObservedSpeciesData!$D$2:$D$4955,$D1164),"")</f>
        <v/>
      </c>
      <c r="Y1164" s="23" t="str">
        <f>IF(ISNUMBER(AVERAGEIFS(ObservedSpeciesData!Y$2:Y$4955,ObservedSpeciesData!$A$2:$A$4955,$A1164,ObservedSpeciesData!$D$2:$D$4955,$D1164)),AVERAGEIFS(ObservedSpeciesData!Y$2:Y$4955,ObservedSpeciesData!$A$2:$A$4955,$A1164,ObservedSpeciesData!$D$2:$D$4955,$D1164),"")</f>
        <v/>
      </c>
      <c r="Z1164" s="23" t="str">
        <f>IF(ISNUMBER(AVERAGEIFS(ObservedSpeciesData!Z$2:Z$4955,ObservedSpeciesData!$A$2:$A$4955,$A1164,ObservedSpeciesData!$D$2:$D$4955,$D1164)),AVERAGEIFS(ObservedSpeciesData!Z$2:Z$4955,ObservedSpeciesData!$A$2:$A$4955,$A1164,ObservedSpeciesData!$D$2:$D$4955,$D1164),"")</f>
        <v/>
      </c>
      <c r="AA1164" s="23" t="str">
        <f>IF(ISNUMBER(AVERAGEIFS(ObservedSpeciesData!AA$2:AA$4955,ObservedSpeciesData!$A$2:$A$4955,$A1164,ObservedSpeciesData!$D$2:$D$4955,$D1164)),AVERAGEIFS(ObservedSpeciesData!AA$2:AA$4955,ObservedSpeciesData!$A$2:$A$4955,$A1164,ObservedSpeciesData!$D$2:$D$4955,$D1164),"")</f>
        <v/>
      </c>
      <c r="AB1164" s="24" t="str">
        <f>IF(ISNUMBER(AVERAGEIFS(ObservedSpeciesData!AB$2:AB$4955,ObservedSpeciesData!$A$2:$A$4955,$A1164,ObservedSpeciesData!$D$2:$D$4955,$D1164)),AVERAGEIFS(ObservedSpeciesData!AB$2:AB$4955,ObservedSpeciesData!$A$2:$A$4955,$A1164,ObservedSpeciesData!$D$2:$D$4955,$D1164),"")</f>
        <v/>
      </c>
      <c r="AC1164" s="24" t="str">
        <f>IF(ISNUMBER(AVERAGEIFS(ObservedSpeciesData!AC$2:AC$4955,ObservedSpeciesData!$A$2:$A$4955,$A1164,ObservedSpeciesData!$D$2:$D$4955,$D1164)),AVERAGEIFS(ObservedSpeciesData!AC$2:AC$4955,ObservedSpeciesData!$A$2:$A$4955,$A1164,ObservedSpeciesData!$D$2:$D$4955,$D1164),"")</f>
        <v/>
      </c>
      <c r="AD1164" s="23" t="str">
        <f>IF(ISNUMBER(AVERAGEIFS(ObservedSpeciesData!AD$2:AD$4955,ObservedSpeciesData!$A$2:$A$4955,$A1164,ObservedSpeciesData!$D$2:$D$4955,$D1164)),AVERAGEIFS(ObservedSpeciesData!AD$2:AD$4955,ObservedSpeciesData!$A$2:$A$4955,$A1164,ObservedSpeciesData!$D$2:$D$4955,$D1164),"")</f>
        <v/>
      </c>
      <c r="AE1164" s="24" t="str">
        <f>IF(ISNUMBER(AVERAGEIFS(ObservedSpeciesData!AE$2:AE$4955,ObservedSpeciesData!$A$2:$A$4955,$A1164,ObservedSpeciesData!$D$2:$D$4955,$D1164)),AVERAGEIFS(ObservedSpeciesData!AE$2:AE$4955,ObservedSpeciesData!$A$2:$A$4955,$A1164,ObservedSpeciesData!$D$2:$D$4955,$D1164),"")</f>
        <v/>
      </c>
      <c r="AF1164" s="23"/>
      <c r="AG1164" s="24"/>
      <c r="AH1164" s="23" t="str">
        <f>IF(ISNUMBER(AVERAGEIFS(ObservedSpeciesData!AH$2:AH$4955,ObservedSpeciesData!$A$2:$A$4955,$A1164,ObservedSpeciesData!$D$2:$D$4955,$D1164)),AVERAGEIFS(ObservedSpeciesData!AH$2:AH$4955,ObservedSpeciesData!$A$2:$A$4955,$A1164,ObservedSpeciesData!$D$2:$D$4955,$D1164),"")</f>
        <v/>
      </c>
      <c r="AI1164" s="23" t="str">
        <f>IF(ISNUMBER(AVERAGEIFS(ObservedSpeciesData!AI$2:AI$4955,ObservedSpeciesData!$A$2:$A$4955,$A1164,ObservedSpeciesData!$C$2:$C$4955,$C1164,ObservedSpeciesData!$D$2:$D$4955,$D1164)),AVERAGEIFS(ObservedSpeciesData!AI$2:AI$4955,ObservedSpeciesData!$A$2:$A$4955,$A1164,ObservedSpeciesData!$C$2:$C$4955,$C1164,ObservedSpeciesData!$D$2:$D$4955,$D1164),"")</f>
        <v/>
      </c>
      <c r="AJ1164" s="2">
        <f>COUNTIFS(ObservedSpeciesData!$A$2:$A$828,$A1164,ObservedSpeciesData!$D$2:$D$828,$D1164)</f>
        <v>0</v>
      </c>
      <c r="AK1164" s="2">
        <f t="shared" si="18"/>
        <v>1</v>
      </c>
    </row>
    <row r="1165" spans="1:37" x14ac:dyDescent="0.25">
      <c r="A1165" s="14" t="s">
        <v>91</v>
      </c>
      <c r="B1165" t="s">
        <v>80</v>
      </c>
      <c r="C1165" t="s">
        <v>90</v>
      </c>
      <c r="D1165" s="13">
        <v>42510</v>
      </c>
      <c r="E1165">
        <v>1</v>
      </c>
      <c r="F1165">
        <v>500</v>
      </c>
      <c r="G1165" s="2" t="s">
        <v>87</v>
      </c>
      <c r="H1165" s="2" t="s">
        <v>13</v>
      </c>
      <c r="I1165">
        <v>14</v>
      </c>
      <c r="J1165" s="2" t="s">
        <v>88</v>
      </c>
      <c r="K1165" s="2">
        <f>IF(ISNUMBER(AVERAGEIFS(ObservedSpeciesData!K$2:K$4955,ObservedSpeciesData!$A$2:$A$4955,$A1165,ObservedSpeciesData!$D$2:$D$4955,$D1165)),AVERAGEIFS(ObservedSpeciesData!K$2:K$4955,ObservedSpeciesData!$A$2:$A$4955,$A1165,ObservedSpeciesData!$D$2:$D$4955,$D1165),"")</f>
        <v>450</v>
      </c>
      <c r="L1165" s="26">
        <f>IF(ISNUMBER(AVERAGEIFS(ObservedSpeciesData!L$2:L$4955,ObservedSpeciesData!$A$2:$A$4955,$A1165,ObservedSpeciesData!$D$2:$D$4955,$D1165)),AVERAGEIFS(ObservedSpeciesData!L$2:L$4955,ObservedSpeciesData!$A$2:$A$4955,$A1165,ObservedSpeciesData!$D$2:$D$4955,$D1165),"")</f>
        <v>1816</v>
      </c>
      <c r="M1165" s="23">
        <f>IF(ISNUMBER(AVERAGEIFS(ObservedSpeciesData!M$2:M$4955,ObservedSpeciesData!$A$2:$A$4955,$A1165,ObservedSpeciesData!$D$2:$D$4955,$D1165)),AVERAGEIFS(ObservedSpeciesData!M$2:M$4955,ObservedSpeciesData!$A$2:$A$4955,$A1165,ObservedSpeciesData!$D$2:$D$4955,$D1165),"")</f>
        <v>181.6</v>
      </c>
      <c r="N1165" s="23" t="str">
        <f>IF(ISNUMBER(AVERAGEIFS(ObservedSpeciesData!N$2:N$4955,ObservedSpeciesData!$A$2:$A$4955,$A1165,ObservedSpeciesData!$D$2:$D$4955,$D1165)),AVERAGEIFS(ObservedSpeciesData!N$2:N$4955,ObservedSpeciesData!$A$2:$A$4955,$A1165,ObservedSpeciesData!$D$2:$D$4955,$D1165),"")</f>
        <v/>
      </c>
      <c r="O1165" s="23" t="str">
        <f>IF(ISNUMBER(AVERAGEIFS(ObservedSpeciesData!O$2:O$4955,ObservedSpeciesData!$A$2:$A$4955,$A1165,ObservedSpeciesData!$D$2:$D$4955,$D1165)),AVERAGEIFS(ObservedSpeciesData!O$2:O$4955,ObservedSpeciesData!$A$2:$A$4955,$A1165,ObservedSpeciesData!$D$2:$D$4955,$D1165),"")</f>
        <v/>
      </c>
      <c r="P1165" s="23" t="str">
        <f>IF(ISNUMBER(AVERAGEIFS(ObservedSpeciesData!P$2:P$4955,ObservedSpeciesData!$A$2:$A$4955,$A1165,ObservedSpeciesData!$C$2:$C$4955,$C1165,ObservedSpeciesData!$D$2:$D$4955,$D1165)),AVERAGEIFS(ObservedSpeciesData!P$2:P$4955,ObservedSpeciesData!$A$2:$A$4955,$A1165,ObservedSpeciesData!$C$2:$C$4955,$C1165,ObservedSpeciesData!$D$2:$D$4955,$D1165),"")</f>
        <v/>
      </c>
      <c r="Q1165" s="23"/>
      <c r="R1165" s="25" t="str">
        <f>IF(ISNUMBER(AVERAGEIFS(ObservedSpeciesData!R$2:R$4955,ObservedSpeciesData!$A$2:$A$4955,$A1165,ObservedSpeciesData!$D$2:$D$4955,$D1165)),AVERAGEIFS(ObservedSpeciesData!R$2:R$4955,ObservedSpeciesData!$A$2:$A$4955,$A1165,ObservedSpeciesData!$D$2:$D$4955,$D1165),"")</f>
        <v/>
      </c>
      <c r="S1165" s="25" t="str">
        <f>IF(ISNUMBER(AVERAGEIFS(ObservedSpeciesData!S$2:S$4955,ObservedSpeciesData!$A$2:$A$4955,$A1165,ObservedSpeciesData!$D$2:$D$4955,$D1165)),AVERAGEIFS(ObservedSpeciesData!S$2:S$4955,ObservedSpeciesData!$A$2:$A$4955,$A1165,ObservedSpeciesData!$D$2:$D$4955,$D1165),"")</f>
        <v/>
      </c>
      <c r="T1165" s="23" t="str">
        <f>IF(ISNUMBER(AVERAGEIFS(ObservedSpeciesData!T$2:T$4955,ObservedSpeciesData!$A$2:$A$4955,$A1165,ObservedSpeciesData!$D$2:$D$4955,$D1165)),AVERAGEIFS(ObservedSpeciesData!T$2:T$4955,ObservedSpeciesData!$A$2:$A$4955,$A1165,ObservedSpeciesData!$D$2:$D$4955,$D1165),"")</f>
        <v/>
      </c>
      <c r="U1165" s="24" t="str">
        <f>IF(ISNUMBER(AVERAGEIFS(ObservedSpeciesData!U$2:U$4955,ObservedSpeciesData!$A$2:$A$4955,$A1165,ObservedSpeciesData!$C$2:$C$4955,$C1165,ObservedSpeciesData!$D$2:$D$4955,$D1165)),AVERAGEIFS(ObservedSpeciesData!U$2:U$4955,ObservedSpeciesData!$A$2:$A$4955,$A1165,ObservedSpeciesData!$C$2:$C$4955,$C1165,ObservedSpeciesData!$D$2:$D$4955,$D1165),"")</f>
        <v/>
      </c>
      <c r="V1165" s="23" t="str">
        <f>IF(ISNUMBER(AVERAGEIFS(ObservedSpeciesData!V$2:V$4955,ObservedSpeciesData!$A$2:$A$4955,$A1165,ObservedSpeciesData!$D$2:$D$4955,$D1165)),AVERAGEIFS(ObservedSpeciesData!V$2:V$4955,ObservedSpeciesData!$A$2:$A$4955,$A1165,ObservedSpeciesData!$D$2:$D$4955,$D1165),"")</f>
        <v/>
      </c>
      <c r="W1165" s="23" t="str">
        <f>IF(ISNUMBER(AVERAGEIFS(ObservedSpeciesData!W$2:W$4955,ObservedSpeciesData!$A$2:$A$4955,$A1165,ObservedSpeciesData!$D$2:$D$4955,$D1165)),AVERAGEIFS(ObservedSpeciesData!W$2:W$4955,ObservedSpeciesData!$A$2:$A$4955,$A1165,ObservedSpeciesData!$D$2:$D$4955,$D1165),"")</f>
        <v/>
      </c>
      <c r="X1165" s="23" t="str">
        <f>IF(ISNUMBER(AVERAGEIFS(ObservedSpeciesData!X$2:X$4955,ObservedSpeciesData!$A$2:$A$4955,$A1165,ObservedSpeciesData!$D$2:$D$4955,$D1165)),AVERAGEIFS(ObservedSpeciesData!X$2:X$4955,ObservedSpeciesData!$A$2:$A$4955,$A1165,ObservedSpeciesData!$D$2:$D$4955,$D1165),"")</f>
        <v/>
      </c>
      <c r="Y1165" s="23" t="str">
        <f>IF(ISNUMBER(AVERAGEIFS(ObservedSpeciesData!Y$2:Y$4955,ObservedSpeciesData!$A$2:$A$4955,$A1165,ObservedSpeciesData!$D$2:$D$4955,$D1165)),AVERAGEIFS(ObservedSpeciesData!Y$2:Y$4955,ObservedSpeciesData!$A$2:$A$4955,$A1165,ObservedSpeciesData!$D$2:$D$4955,$D1165),"")</f>
        <v/>
      </c>
      <c r="Z1165" s="23" t="str">
        <f>IF(ISNUMBER(AVERAGEIFS(ObservedSpeciesData!Z$2:Z$4955,ObservedSpeciesData!$A$2:$A$4955,$A1165,ObservedSpeciesData!$D$2:$D$4955,$D1165)),AVERAGEIFS(ObservedSpeciesData!Z$2:Z$4955,ObservedSpeciesData!$A$2:$A$4955,$A1165,ObservedSpeciesData!$D$2:$D$4955,$D1165),"")</f>
        <v/>
      </c>
      <c r="AA1165" s="23" t="str">
        <f>IF(ISNUMBER(AVERAGEIFS(ObservedSpeciesData!AA$2:AA$4955,ObservedSpeciesData!$A$2:$A$4955,$A1165,ObservedSpeciesData!$D$2:$D$4955,$D1165)),AVERAGEIFS(ObservedSpeciesData!AA$2:AA$4955,ObservedSpeciesData!$A$2:$A$4955,$A1165,ObservedSpeciesData!$D$2:$D$4955,$D1165),"")</f>
        <v/>
      </c>
      <c r="AB1165" s="24" t="str">
        <f>IF(ISNUMBER(AVERAGEIFS(ObservedSpeciesData!AB$2:AB$4955,ObservedSpeciesData!$A$2:$A$4955,$A1165,ObservedSpeciesData!$D$2:$D$4955,$D1165)),AVERAGEIFS(ObservedSpeciesData!AB$2:AB$4955,ObservedSpeciesData!$A$2:$A$4955,$A1165,ObservedSpeciesData!$D$2:$D$4955,$D1165),"")</f>
        <v/>
      </c>
      <c r="AC1165" s="24" t="str">
        <f>IF(ISNUMBER(AVERAGEIFS(ObservedSpeciesData!AC$2:AC$4955,ObservedSpeciesData!$A$2:$A$4955,$A1165,ObservedSpeciesData!$D$2:$D$4955,$D1165)),AVERAGEIFS(ObservedSpeciesData!AC$2:AC$4955,ObservedSpeciesData!$A$2:$A$4955,$A1165,ObservedSpeciesData!$D$2:$D$4955,$D1165),"")</f>
        <v/>
      </c>
      <c r="AD1165" s="23" t="str">
        <f>IF(ISNUMBER(AVERAGEIFS(ObservedSpeciesData!AD$2:AD$4955,ObservedSpeciesData!$A$2:$A$4955,$A1165,ObservedSpeciesData!$D$2:$D$4955,$D1165)),AVERAGEIFS(ObservedSpeciesData!AD$2:AD$4955,ObservedSpeciesData!$A$2:$A$4955,$A1165,ObservedSpeciesData!$D$2:$D$4955,$D1165),"")</f>
        <v/>
      </c>
      <c r="AE1165" s="24" t="str">
        <f>IF(ISNUMBER(AVERAGEIFS(ObservedSpeciesData!AE$2:AE$4955,ObservedSpeciesData!$A$2:$A$4955,$A1165,ObservedSpeciesData!$D$2:$D$4955,$D1165)),AVERAGEIFS(ObservedSpeciesData!AE$2:AE$4955,ObservedSpeciesData!$A$2:$A$4955,$A1165,ObservedSpeciesData!$D$2:$D$4955,$D1165),"")</f>
        <v/>
      </c>
      <c r="AF1165" s="23"/>
      <c r="AG1165" s="24"/>
      <c r="AH1165" s="23" t="str">
        <f>IF(ISNUMBER(AVERAGEIFS(ObservedSpeciesData!AH$2:AH$4955,ObservedSpeciesData!$A$2:$A$4955,$A1165,ObservedSpeciesData!$D$2:$D$4955,$D1165)),AVERAGEIFS(ObservedSpeciesData!AH$2:AH$4955,ObservedSpeciesData!$A$2:$A$4955,$A1165,ObservedSpeciesData!$D$2:$D$4955,$D1165),"")</f>
        <v/>
      </c>
      <c r="AI1165" s="23" t="str">
        <f>IF(ISNUMBER(AVERAGEIFS(ObservedSpeciesData!AI$2:AI$4955,ObservedSpeciesData!$A$2:$A$4955,$A1165,ObservedSpeciesData!$C$2:$C$4955,$C1165,ObservedSpeciesData!$D$2:$D$4955,$D1165)),AVERAGEIFS(ObservedSpeciesData!AI$2:AI$4955,ObservedSpeciesData!$A$2:$A$4955,$A1165,ObservedSpeciesData!$C$2:$C$4955,$C1165,ObservedSpeciesData!$D$2:$D$4955,$D1165),"")</f>
        <v/>
      </c>
      <c r="AJ1165" s="2">
        <f>COUNTIFS(ObservedSpeciesData!$A$2:$A$828,$A1165,ObservedSpeciesData!$D$2:$D$828,$D1165)</f>
        <v>0</v>
      </c>
      <c r="AK1165" s="2">
        <f t="shared" si="18"/>
        <v>1</v>
      </c>
    </row>
    <row r="1166" spans="1:37" x14ac:dyDescent="0.25">
      <c r="A1166" s="14" t="s">
        <v>96</v>
      </c>
      <c r="B1166" t="s">
        <v>80</v>
      </c>
      <c r="C1166" t="s">
        <v>90</v>
      </c>
      <c r="D1166" s="13">
        <v>42534</v>
      </c>
      <c r="E1166">
        <v>1</v>
      </c>
      <c r="F1166">
        <v>0</v>
      </c>
      <c r="G1166" s="2" t="s">
        <v>87</v>
      </c>
      <c r="H1166" s="2" t="s">
        <v>10</v>
      </c>
      <c r="I1166">
        <v>14</v>
      </c>
      <c r="J1166" s="2" t="s">
        <v>77</v>
      </c>
      <c r="K1166" s="2">
        <f>IF(ISNUMBER(AVERAGEIFS(ObservedSpeciesData!K$2:K$4955,ObservedSpeciesData!$A$2:$A$4955,$A1166,ObservedSpeciesData!$D$2:$D$4955,$D1166)),AVERAGEIFS(ObservedSpeciesData!K$2:K$4955,ObservedSpeciesData!$A$2:$A$4955,$A1166,ObservedSpeciesData!$D$2:$D$4955,$D1166),"")</f>
        <v>0</v>
      </c>
      <c r="L1166" s="26" t="str">
        <f>IF(ISNUMBER(AVERAGEIFS(ObservedSpeciesData!L$2:L$4955,ObservedSpeciesData!$A$2:$A$4955,$A1166,ObservedSpeciesData!$D$2:$D$4955,$D1166)),AVERAGEIFS(ObservedSpeciesData!L$2:L$4955,ObservedSpeciesData!$A$2:$A$4955,$A1166,ObservedSpeciesData!$D$2:$D$4955,$D1166),"")</f>
        <v/>
      </c>
      <c r="M1166" s="23" t="str">
        <f>IF(ISNUMBER(AVERAGEIFS(ObservedSpeciesData!M$2:M$4955,ObservedSpeciesData!$A$2:$A$4955,$A1166,ObservedSpeciesData!$D$2:$D$4955,$D1166)),AVERAGEIFS(ObservedSpeciesData!M$2:M$4955,ObservedSpeciesData!$A$2:$A$4955,$A1166,ObservedSpeciesData!$D$2:$D$4955,$D1166),"")</f>
        <v/>
      </c>
      <c r="N1166" s="23">
        <f>IF(ISNUMBER(AVERAGEIFS(ObservedSpeciesData!N$2:N$4955,ObservedSpeciesData!$A$2:$A$4955,$A1166,ObservedSpeciesData!$D$2:$D$4955,$D1166)),AVERAGEIFS(ObservedSpeciesData!N$2:N$4955,ObservedSpeciesData!$A$2:$A$4955,$A1166,ObservedSpeciesData!$D$2:$D$4955,$D1166),"")</f>
        <v>135.58371424000003</v>
      </c>
      <c r="O1166" s="23">
        <f>IF(ISNUMBER(AVERAGEIFS(ObservedSpeciesData!O$2:O$4955,ObservedSpeciesData!$A$2:$A$4955,$A1166,ObservedSpeciesData!$D$2:$D$4955,$D1166)),AVERAGEIFS(ObservedSpeciesData!O$2:O$4955,ObservedSpeciesData!$A$2:$A$4955,$A1166,ObservedSpeciesData!$D$2:$D$4955,$D1166),"")</f>
        <v>13.558371424000001</v>
      </c>
      <c r="P1166" s="23">
        <f>IF(ISNUMBER(AVERAGEIFS(ObservedSpeciesData!P$2:P$4955,ObservedSpeciesData!$A$2:$A$4955,$A1166,ObservedSpeciesData!$C$2:$C$4955,$C1166,ObservedSpeciesData!$D$2:$D$4955,$D1166)),AVERAGEIFS(ObservedSpeciesData!P$2:P$4955,ObservedSpeciesData!$A$2:$A$4955,$A1166,ObservedSpeciesData!$C$2:$C$4955,$C1166,ObservedSpeciesData!$D$2:$D$4955,$D1166),"")</f>
        <v>296.75709757857248</v>
      </c>
      <c r="Q1166" s="23"/>
      <c r="R1166" s="25" t="str">
        <f>IF(ISNUMBER(AVERAGEIFS(ObservedSpeciesData!R$2:R$4955,ObservedSpeciesData!$A$2:$A$4955,$A1166,ObservedSpeciesData!$D$2:$D$4955,$D1166)),AVERAGEIFS(ObservedSpeciesData!R$2:R$4955,ObservedSpeciesData!$A$2:$A$4955,$A1166,ObservedSpeciesData!$D$2:$D$4955,$D1166),"")</f>
        <v/>
      </c>
      <c r="S1166" s="25" t="str">
        <f>IF(ISNUMBER(AVERAGEIFS(ObservedSpeciesData!S$2:S$4955,ObservedSpeciesData!$A$2:$A$4955,$A1166,ObservedSpeciesData!$D$2:$D$4955,$D1166)),AVERAGEIFS(ObservedSpeciesData!S$2:S$4955,ObservedSpeciesData!$A$2:$A$4955,$A1166,ObservedSpeciesData!$D$2:$D$4955,$D1166),"")</f>
        <v/>
      </c>
      <c r="T1166" s="23" t="str">
        <f>IF(ISNUMBER(AVERAGEIFS(ObservedSpeciesData!T$2:T$4955,ObservedSpeciesData!$A$2:$A$4955,$A1166,ObservedSpeciesData!$D$2:$D$4955,$D1166)),AVERAGEIFS(ObservedSpeciesData!T$2:T$4955,ObservedSpeciesData!$A$2:$A$4955,$A1166,ObservedSpeciesData!$D$2:$D$4955,$D1166),"")</f>
        <v/>
      </c>
      <c r="U1166" s="24" t="str">
        <f>IF(ISNUMBER(AVERAGEIFS(ObservedSpeciesData!U$2:U$4955,ObservedSpeciesData!$A$2:$A$4955,$A1166,ObservedSpeciesData!$C$2:$C$4955,$C1166,ObservedSpeciesData!$D$2:$D$4955,$D1166)),AVERAGEIFS(ObservedSpeciesData!U$2:U$4955,ObservedSpeciesData!$A$2:$A$4955,$A1166,ObservedSpeciesData!$C$2:$C$4955,$C1166,ObservedSpeciesData!$D$2:$D$4955,$D1166),"")</f>
        <v/>
      </c>
      <c r="V1166" s="23" t="str">
        <f>IF(ISNUMBER(AVERAGEIFS(ObservedSpeciesData!V$2:V$4955,ObservedSpeciesData!$A$2:$A$4955,$A1166,ObservedSpeciesData!$D$2:$D$4955,$D1166)),AVERAGEIFS(ObservedSpeciesData!V$2:V$4955,ObservedSpeciesData!$A$2:$A$4955,$A1166,ObservedSpeciesData!$D$2:$D$4955,$D1166),"")</f>
        <v/>
      </c>
      <c r="W1166" s="23" t="str">
        <f>IF(ISNUMBER(AVERAGEIFS(ObservedSpeciesData!W$2:W$4955,ObservedSpeciesData!$A$2:$A$4955,$A1166,ObservedSpeciesData!$D$2:$D$4955,$D1166)),AVERAGEIFS(ObservedSpeciesData!W$2:W$4955,ObservedSpeciesData!$A$2:$A$4955,$A1166,ObservedSpeciesData!$D$2:$D$4955,$D1166),"")</f>
        <v/>
      </c>
      <c r="X1166" s="23" t="str">
        <f>IF(ISNUMBER(AVERAGEIFS(ObservedSpeciesData!X$2:X$4955,ObservedSpeciesData!$A$2:$A$4955,$A1166,ObservedSpeciesData!$D$2:$D$4955,$D1166)),AVERAGEIFS(ObservedSpeciesData!X$2:X$4955,ObservedSpeciesData!$A$2:$A$4955,$A1166,ObservedSpeciesData!$D$2:$D$4955,$D1166),"")</f>
        <v/>
      </c>
      <c r="Y1166" s="23" t="str">
        <f>IF(ISNUMBER(AVERAGEIFS(ObservedSpeciesData!Y$2:Y$4955,ObservedSpeciesData!$A$2:$A$4955,$A1166,ObservedSpeciesData!$D$2:$D$4955,$D1166)),AVERAGEIFS(ObservedSpeciesData!Y$2:Y$4955,ObservedSpeciesData!$A$2:$A$4955,$A1166,ObservedSpeciesData!$D$2:$D$4955,$D1166),"")</f>
        <v/>
      </c>
      <c r="Z1166" s="23" t="str">
        <f>IF(ISNUMBER(AVERAGEIFS(ObservedSpeciesData!Z$2:Z$4955,ObservedSpeciesData!$A$2:$A$4955,$A1166,ObservedSpeciesData!$D$2:$D$4955,$D1166)),AVERAGEIFS(ObservedSpeciesData!Z$2:Z$4955,ObservedSpeciesData!$A$2:$A$4955,$A1166,ObservedSpeciesData!$D$2:$D$4955,$D1166),"")</f>
        <v/>
      </c>
      <c r="AA1166" s="23" t="str">
        <f>IF(ISNUMBER(AVERAGEIFS(ObservedSpeciesData!AA$2:AA$4955,ObservedSpeciesData!$A$2:$A$4955,$A1166,ObservedSpeciesData!$D$2:$D$4955,$D1166)),AVERAGEIFS(ObservedSpeciesData!AA$2:AA$4955,ObservedSpeciesData!$A$2:$A$4955,$A1166,ObservedSpeciesData!$D$2:$D$4955,$D1166),"")</f>
        <v/>
      </c>
      <c r="AB1166" s="24" t="str">
        <f>IF(ISNUMBER(AVERAGEIFS(ObservedSpeciesData!AB$2:AB$4955,ObservedSpeciesData!$A$2:$A$4955,$A1166,ObservedSpeciesData!$D$2:$D$4955,$D1166)),AVERAGEIFS(ObservedSpeciesData!AB$2:AB$4955,ObservedSpeciesData!$A$2:$A$4955,$A1166,ObservedSpeciesData!$D$2:$D$4955,$D1166),"")</f>
        <v/>
      </c>
      <c r="AC1166" s="24" t="str">
        <f>IF(ISNUMBER(AVERAGEIFS(ObservedSpeciesData!AC$2:AC$4955,ObservedSpeciesData!$A$2:$A$4955,$A1166,ObservedSpeciesData!$D$2:$D$4955,$D1166)),AVERAGEIFS(ObservedSpeciesData!AC$2:AC$4955,ObservedSpeciesData!$A$2:$A$4955,$A1166,ObservedSpeciesData!$D$2:$D$4955,$D1166),"")</f>
        <v/>
      </c>
      <c r="AD1166" s="23" t="str">
        <f>IF(ISNUMBER(AVERAGEIFS(ObservedSpeciesData!AD$2:AD$4955,ObservedSpeciesData!$A$2:$A$4955,$A1166,ObservedSpeciesData!$D$2:$D$4955,$D1166)),AVERAGEIFS(ObservedSpeciesData!AD$2:AD$4955,ObservedSpeciesData!$A$2:$A$4955,$A1166,ObservedSpeciesData!$D$2:$D$4955,$D1166),"")</f>
        <v/>
      </c>
      <c r="AE1166" s="24" t="str">
        <f>IF(ISNUMBER(AVERAGEIFS(ObservedSpeciesData!AE$2:AE$4955,ObservedSpeciesData!$A$2:$A$4955,$A1166,ObservedSpeciesData!$D$2:$D$4955,$D1166)),AVERAGEIFS(ObservedSpeciesData!AE$2:AE$4955,ObservedSpeciesData!$A$2:$A$4955,$A1166,ObservedSpeciesData!$D$2:$D$4955,$D1166),"")</f>
        <v/>
      </c>
      <c r="AF1166" s="23"/>
      <c r="AG1166" s="24"/>
      <c r="AH1166" s="23" t="str">
        <f>IF(ISNUMBER(AVERAGEIFS(ObservedSpeciesData!AH$2:AH$4955,ObservedSpeciesData!$A$2:$A$4955,$A1166,ObservedSpeciesData!$D$2:$D$4955,$D1166)),AVERAGEIFS(ObservedSpeciesData!AH$2:AH$4955,ObservedSpeciesData!$A$2:$A$4955,$A1166,ObservedSpeciesData!$D$2:$D$4955,$D1166),"")</f>
        <v/>
      </c>
      <c r="AI1166" s="23" t="str">
        <f>IF(ISNUMBER(AVERAGEIFS(ObservedSpeciesData!AI$2:AI$4955,ObservedSpeciesData!$A$2:$A$4955,$A1166,ObservedSpeciesData!$C$2:$C$4955,$C1166,ObservedSpeciesData!$D$2:$D$4955,$D1166)),AVERAGEIFS(ObservedSpeciesData!AI$2:AI$4955,ObservedSpeciesData!$A$2:$A$4955,$A1166,ObservedSpeciesData!$C$2:$C$4955,$C1166,ObservedSpeciesData!$D$2:$D$4955,$D1166),"")</f>
        <v/>
      </c>
      <c r="AJ1166" s="2">
        <f>COUNTIFS(ObservedSpeciesData!$A$2:$A$828,$A1166,ObservedSpeciesData!$D$2:$D$828,$D1166)</f>
        <v>0</v>
      </c>
      <c r="AK1166" s="2">
        <f t="shared" si="18"/>
        <v>3</v>
      </c>
    </row>
    <row r="1167" spans="1:37" x14ac:dyDescent="0.25">
      <c r="A1167" s="14" t="s">
        <v>95</v>
      </c>
      <c r="B1167" t="s">
        <v>80</v>
      </c>
      <c r="C1167" t="s">
        <v>90</v>
      </c>
      <c r="D1167" s="13">
        <v>42534</v>
      </c>
      <c r="E1167">
        <v>1</v>
      </c>
      <c r="F1167">
        <v>50</v>
      </c>
      <c r="G1167" s="2" t="s">
        <v>87</v>
      </c>
      <c r="H1167" s="2" t="s">
        <v>10</v>
      </c>
      <c r="I1167">
        <v>14</v>
      </c>
      <c r="J1167" s="2" t="s">
        <v>77</v>
      </c>
      <c r="K1167" s="2">
        <f>IF(ISNUMBER(AVERAGEIFS(ObservedSpeciesData!K$2:K$4955,ObservedSpeciesData!$A$2:$A$4955,$A1167,ObservedSpeciesData!$D$2:$D$4955,$D1167)),AVERAGEIFS(ObservedSpeciesData!K$2:K$4955,ObservedSpeciesData!$A$2:$A$4955,$A1167,ObservedSpeciesData!$D$2:$D$4955,$D1167),"")</f>
        <v>45</v>
      </c>
      <c r="L1167" s="26" t="str">
        <f>IF(ISNUMBER(AVERAGEIFS(ObservedSpeciesData!L$2:L$4955,ObservedSpeciesData!$A$2:$A$4955,$A1167,ObservedSpeciesData!$D$2:$D$4955,$D1167)),AVERAGEIFS(ObservedSpeciesData!L$2:L$4955,ObservedSpeciesData!$A$2:$A$4955,$A1167,ObservedSpeciesData!$D$2:$D$4955,$D1167),"")</f>
        <v/>
      </c>
      <c r="M1167" s="23" t="str">
        <f>IF(ISNUMBER(AVERAGEIFS(ObservedSpeciesData!M$2:M$4955,ObservedSpeciesData!$A$2:$A$4955,$A1167,ObservedSpeciesData!$D$2:$D$4955,$D1167)),AVERAGEIFS(ObservedSpeciesData!M$2:M$4955,ObservedSpeciesData!$A$2:$A$4955,$A1167,ObservedSpeciesData!$D$2:$D$4955,$D1167),"")</f>
        <v/>
      </c>
      <c r="N1167" s="23">
        <f>IF(ISNUMBER(AVERAGEIFS(ObservedSpeciesData!N$2:N$4955,ObservedSpeciesData!$A$2:$A$4955,$A1167,ObservedSpeciesData!$D$2:$D$4955,$D1167)),AVERAGEIFS(ObservedSpeciesData!N$2:N$4955,ObservedSpeciesData!$A$2:$A$4955,$A1167,ObservedSpeciesData!$D$2:$D$4955,$D1167),"")</f>
        <v>220.61145019555553</v>
      </c>
      <c r="O1167" s="23">
        <f>IF(ISNUMBER(AVERAGEIFS(ObservedSpeciesData!O$2:O$4955,ObservedSpeciesData!$A$2:$A$4955,$A1167,ObservedSpeciesData!$D$2:$D$4955,$D1167)),AVERAGEIFS(ObservedSpeciesData!O$2:O$4955,ObservedSpeciesData!$A$2:$A$4955,$A1167,ObservedSpeciesData!$D$2:$D$4955,$D1167),"")</f>
        <v>22.061145019555553</v>
      </c>
      <c r="P1167" s="23">
        <f>IF(ISNUMBER(AVERAGEIFS(ObservedSpeciesData!P$2:P$4955,ObservedSpeciesData!$A$2:$A$4955,$A1167,ObservedSpeciesData!$C$2:$C$4955,$C1167,ObservedSpeciesData!$D$2:$D$4955,$D1167)),AVERAGEIFS(ObservedSpeciesData!P$2:P$4955,ObservedSpeciesData!$A$2:$A$4955,$A1167,ObservedSpeciesData!$C$2:$C$4955,$C1167,ObservedSpeciesData!$D$2:$D$4955,$D1167),"")</f>
        <v>433.2108223870311</v>
      </c>
      <c r="Q1167" s="23"/>
      <c r="R1167" s="25" t="str">
        <f>IF(ISNUMBER(AVERAGEIFS(ObservedSpeciesData!R$2:R$4955,ObservedSpeciesData!$A$2:$A$4955,$A1167,ObservedSpeciesData!$D$2:$D$4955,$D1167)),AVERAGEIFS(ObservedSpeciesData!R$2:R$4955,ObservedSpeciesData!$A$2:$A$4955,$A1167,ObservedSpeciesData!$D$2:$D$4955,$D1167),"")</f>
        <v/>
      </c>
      <c r="S1167" s="25" t="str">
        <f>IF(ISNUMBER(AVERAGEIFS(ObservedSpeciesData!S$2:S$4955,ObservedSpeciesData!$A$2:$A$4955,$A1167,ObservedSpeciesData!$D$2:$D$4955,$D1167)),AVERAGEIFS(ObservedSpeciesData!S$2:S$4955,ObservedSpeciesData!$A$2:$A$4955,$A1167,ObservedSpeciesData!$D$2:$D$4955,$D1167),"")</f>
        <v/>
      </c>
      <c r="T1167" s="23" t="str">
        <f>IF(ISNUMBER(AVERAGEIFS(ObservedSpeciesData!T$2:T$4955,ObservedSpeciesData!$A$2:$A$4955,$A1167,ObservedSpeciesData!$D$2:$D$4955,$D1167)),AVERAGEIFS(ObservedSpeciesData!T$2:T$4955,ObservedSpeciesData!$A$2:$A$4955,$A1167,ObservedSpeciesData!$D$2:$D$4955,$D1167),"")</f>
        <v/>
      </c>
      <c r="U1167" s="24" t="str">
        <f>IF(ISNUMBER(AVERAGEIFS(ObservedSpeciesData!U$2:U$4955,ObservedSpeciesData!$A$2:$A$4955,$A1167,ObservedSpeciesData!$C$2:$C$4955,$C1167,ObservedSpeciesData!$D$2:$D$4955,$D1167)),AVERAGEIFS(ObservedSpeciesData!U$2:U$4955,ObservedSpeciesData!$A$2:$A$4955,$A1167,ObservedSpeciesData!$C$2:$C$4955,$C1167,ObservedSpeciesData!$D$2:$D$4955,$D1167),"")</f>
        <v/>
      </c>
      <c r="V1167" s="23" t="str">
        <f>IF(ISNUMBER(AVERAGEIFS(ObservedSpeciesData!V$2:V$4955,ObservedSpeciesData!$A$2:$A$4955,$A1167,ObservedSpeciesData!$D$2:$D$4955,$D1167)),AVERAGEIFS(ObservedSpeciesData!V$2:V$4955,ObservedSpeciesData!$A$2:$A$4955,$A1167,ObservedSpeciesData!$D$2:$D$4955,$D1167),"")</f>
        <v/>
      </c>
      <c r="W1167" s="23" t="str">
        <f>IF(ISNUMBER(AVERAGEIFS(ObservedSpeciesData!W$2:W$4955,ObservedSpeciesData!$A$2:$A$4955,$A1167,ObservedSpeciesData!$D$2:$D$4955,$D1167)),AVERAGEIFS(ObservedSpeciesData!W$2:W$4955,ObservedSpeciesData!$A$2:$A$4955,$A1167,ObservedSpeciesData!$D$2:$D$4955,$D1167),"")</f>
        <v/>
      </c>
      <c r="X1167" s="23" t="str">
        <f>IF(ISNUMBER(AVERAGEIFS(ObservedSpeciesData!X$2:X$4955,ObservedSpeciesData!$A$2:$A$4955,$A1167,ObservedSpeciesData!$D$2:$D$4955,$D1167)),AVERAGEIFS(ObservedSpeciesData!X$2:X$4955,ObservedSpeciesData!$A$2:$A$4955,$A1167,ObservedSpeciesData!$D$2:$D$4955,$D1167),"")</f>
        <v/>
      </c>
      <c r="Y1167" s="23" t="str">
        <f>IF(ISNUMBER(AVERAGEIFS(ObservedSpeciesData!Y$2:Y$4955,ObservedSpeciesData!$A$2:$A$4955,$A1167,ObservedSpeciesData!$D$2:$D$4955,$D1167)),AVERAGEIFS(ObservedSpeciesData!Y$2:Y$4955,ObservedSpeciesData!$A$2:$A$4955,$A1167,ObservedSpeciesData!$D$2:$D$4955,$D1167),"")</f>
        <v/>
      </c>
      <c r="Z1167" s="23" t="str">
        <f>IF(ISNUMBER(AVERAGEIFS(ObservedSpeciesData!Z$2:Z$4955,ObservedSpeciesData!$A$2:$A$4955,$A1167,ObservedSpeciesData!$D$2:$D$4955,$D1167)),AVERAGEIFS(ObservedSpeciesData!Z$2:Z$4955,ObservedSpeciesData!$A$2:$A$4955,$A1167,ObservedSpeciesData!$D$2:$D$4955,$D1167),"")</f>
        <v/>
      </c>
      <c r="AA1167" s="23" t="str">
        <f>IF(ISNUMBER(AVERAGEIFS(ObservedSpeciesData!AA$2:AA$4955,ObservedSpeciesData!$A$2:$A$4955,$A1167,ObservedSpeciesData!$D$2:$D$4955,$D1167)),AVERAGEIFS(ObservedSpeciesData!AA$2:AA$4955,ObservedSpeciesData!$A$2:$A$4955,$A1167,ObservedSpeciesData!$D$2:$D$4955,$D1167),"")</f>
        <v/>
      </c>
      <c r="AB1167" s="24" t="str">
        <f>IF(ISNUMBER(AVERAGEIFS(ObservedSpeciesData!AB$2:AB$4955,ObservedSpeciesData!$A$2:$A$4955,$A1167,ObservedSpeciesData!$D$2:$D$4955,$D1167)),AVERAGEIFS(ObservedSpeciesData!AB$2:AB$4955,ObservedSpeciesData!$A$2:$A$4955,$A1167,ObservedSpeciesData!$D$2:$D$4955,$D1167),"")</f>
        <v/>
      </c>
      <c r="AC1167" s="24" t="str">
        <f>IF(ISNUMBER(AVERAGEIFS(ObservedSpeciesData!AC$2:AC$4955,ObservedSpeciesData!$A$2:$A$4955,$A1167,ObservedSpeciesData!$D$2:$D$4955,$D1167)),AVERAGEIFS(ObservedSpeciesData!AC$2:AC$4955,ObservedSpeciesData!$A$2:$A$4955,$A1167,ObservedSpeciesData!$D$2:$D$4955,$D1167),"")</f>
        <v/>
      </c>
      <c r="AD1167" s="23" t="str">
        <f>IF(ISNUMBER(AVERAGEIFS(ObservedSpeciesData!AD$2:AD$4955,ObservedSpeciesData!$A$2:$A$4955,$A1167,ObservedSpeciesData!$D$2:$D$4955,$D1167)),AVERAGEIFS(ObservedSpeciesData!AD$2:AD$4955,ObservedSpeciesData!$A$2:$A$4955,$A1167,ObservedSpeciesData!$D$2:$D$4955,$D1167),"")</f>
        <v/>
      </c>
      <c r="AE1167" s="24" t="str">
        <f>IF(ISNUMBER(AVERAGEIFS(ObservedSpeciesData!AE$2:AE$4955,ObservedSpeciesData!$A$2:$A$4955,$A1167,ObservedSpeciesData!$D$2:$D$4955,$D1167)),AVERAGEIFS(ObservedSpeciesData!AE$2:AE$4955,ObservedSpeciesData!$A$2:$A$4955,$A1167,ObservedSpeciesData!$D$2:$D$4955,$D1167),"")</f>
        <v/>
      </c>
      <c r="AF1167" s="23"/>
      <c r="AG1167" s="24"/>
      <c r="AH1167" s="23" t="str">
        <f>IF(ISNUMBER(AVERAGEIFS(ObservedSpeciesData!AH$2:AH$4955,ObservedSpeciesData!$A$2:$A$4955,$A1167,ObservedSpeciesData!$D$2:$D$4955,$D1167)),AVERAGEIFS(ObservedSpeciesData!AH$2:AH$4955,ObservedSpeciesData!$A$2:$A$4955,$A1167,ObservedSpeciesData!$D$2:$D$4955,$D1167),"")</f>
        <v/>
      </c>
      <c r="AI1167" s="23" t="str">
        <f>IF(ISNUMBER(AVERAGEIFS(ObservedSpeciesData!AI$2:AI$4955,ObservedSpeciesData!$A$2:$A$4955,$A1167,ObservedSpeciesData!$C$2:$C$4955,$C1167,ObservedSpeciesData!$D$2:$D$4955,$D1167)),AVERAGEIFS(ObservedSpeciesData!AI$2:AI$4955,ObservedSpeciesData!$A$2:$A$4955,$A1167,ObservedSpeciesData!$C$2:$C$4955,$C1167,ObservedSpeciesData!$D$2:$D$4955,$D1167),"")</f>
        <v/>
      </c>
      <c r="AJ1167" s="2">
        <f>COUNTIFS(ObservedSpeciesData!$A$2:$A$828,$A1167,ObservedSpeciesData!$D$2:$D$828,$D1167)</f>
        <v>0</v>
      </c>
      <c r="AK1167" s="2">
        <f t="shared" si="18"/>
        <v>3</v>
      </c>
    </row>
    <row r="1168" spans="1:37" x14ac:dyDescent="0.25">
      <c r="A1168" s="14" t="s">
        <v>94</v>
      </c>
      <c r="B1168" t="s">
        <v>80</v>
      </c>
      <c r="C1168" t="s">
        <v>90</v>
      </c>
      <c r="D1168" s="13">
        <v>42534</v>
      </c>
      <c r="E1168">
        <v>1</v>
      </c>
      <c r="F1168">
        <v>100</v>
      </c>
      <c r="G1168" s="2" t="s">
        <v>87</v>
      </c>
      <c r="H1168" s="2" t="s">
        <v>10</v>
      </c>
      <c r="I1168">
        <v>14</v>
      </c>
      <c r="J1168" s="2" t="s">
        <v>77</v>
      </c>
      <c r="K1168" s="2">
        <f>IF(ISNUMBER(AVERAGEIFS(ObservedSpeciesData!K$2:K$4955,ObservedSpeciesData!$A$2:$A$4955,$A1168,ObservedSpeciesData!$D$2:$D$4955,$D1168)),AVERAGEIFS(ObservedSpeciesData!K$2:K$4955,ObservedSpeciesData!$A$2:$A$4955,$A1168,ObservedSpeciesData!$D$2:$D$4955,$D1168),"")</f>
        <v>90</v>
      </c>
      <c r="L1168" s="26" t="str">
        <f>IF(ISNUMBER(AVERAGEIFS(ObservedSpeciesData!L$2:L$4955,ObservedSpeciesData!$A$2:$A$4955,$A1168,ObservedSpeciesData!$D$2:$D$4955,$D1168)),AVERAGEIFS(ObservedSpeciesData!L$2:L$4955,ObservedSpeciesData!$A$2:$A$4955,$A1168,ObservedSpeciesData!$D$2:$D$4955,$D1168),"")</f>
        <v/>
      </c>
      <c r="M1168" s="23" t="str">
        <f>IF(ISNUMBER(AVERAGEIFS(ObservedSpeciesData!M$2:M$4955,ObservedSpeciesData!$A$2:$A$4955,$A1168,ObservedSpeciesData!$D$2:$D$4955,$D1168)),AVERAGEIFS(ObservedSpeciesData!M$2:M$4955,ObservedSpeciesData!$A$2:$A$4955,$A1168,ObservedSpeciesData!$D$2:$D$4955,$D1168),"")</f>
        <v/>
      </c>
      <c r="N1168" s="23">
        <f>IF(ISNUMBER(AVERAGEIFS(ObservedSpeciesData!N$2:N$4955,ObservedSpeciesData!$A$2:$A$4955,$A1168,ObservedSpeciesData!$D$2:$D$4955,$D1168)),AVERAGEIFS(ObservedSpeciesData!N$2:N$4955,ObservedSpeciesData!$A$2:$A$4955,$A1168,ObservedSpeciesData!$D$2:$D$4955,$D1168),"")</f>
        <v>345.99134039111112</v>
      </c>
      <c r="O1168" s="23">
        <f>IF(ISNUMBER(AVERAGEIFS(ObservedSpeciesData!O$2:O$4955,ObservedSpeciesData!$A$2:$A$4955,$A1168,ObservedSpeciesData!$D$2:$D$4955,$D1168)),AVERAGEIFS(ObservedSpeciesData!O$2:O$4955,ObservedSpeciesData!$A$2:$A$4955,$A1168,ObservedSpeciesData!$D$2:$D$4955,$D1168),"")</f>
        <v>34.599134039111114</v>
      </c>
      <c r="P1168" s="23">
        <f>IF(ISNUMBER(AVERAGEIFS(ObservedSpeciesData!P$2:P$4955,ObservedSpeciesData!$A$2:$A$4955,$A1168,ObservedSpeciesData!$C$2:$C$4955,$C1168,ObservedSpeciesData!$D$2:$D$4955,$D1168)),AVERAGEIFS(ObservedSpeciesData!P$2:P$4955,ObservedSpeciesData!$A$2:$A$4955,$A1168,ObservedSpeciesData!$C$2:$C$4955,$C1168,ObservedSpeciesData!$D$2:$D$4955,$D1168),"")</f>
        <v>583.7887289182222</v>
      </c>
      <c r="Q1168" s="23"/>
      <c r="R1168" s="25" t="str">
        <f>IF(ISNUMBER(AVERAGEIFS(ObservedSpeciesData!R$2:R$4955,ObservedSpeciesData!$A$2:$A$4955,$A1168,ObservedSpeciesData!$D$2:$D$4955,$D1168)),AVERAGEIFS(ObservedSpeciesData!R$2:R$4955,ObservedSpeciesData!$A$2:$A$4955,$A1168,ObservedSpeciesData!$D$2:$D$4955,$D1168),"")</f>
        <v/>
      </c>
      <c r="S1168" s="25" t="str">
        <f>IF(ISNUMBER(AVERAGEIFS(ObservedSpeciesData!S$2:S$4955,ObservedSpeciesData!$A$2:$A$4955,$A1168,ObservedSpeciesData!$D$2:$D$4955,$D1168)),AVERAGEIFS(ObservedSpeciesData!S$2:S$4955,ObservedSpeciesData!$A$2:$A$4955,$A1168,ObservedSpeciesData!$D$2:$D$4955,$D1168),"")</f>
        <v/>
      </c>
      <c r="T1168" s="23" t="str">
        <f>IF(ISNUMBER(AVERAGEIFS(ObservedSpeciesData!T$2:T$4955,ObservedSpeciesData!$A$2:$A$4955,$A1168,ObservedSpeciesData!$D$2:$D$4955,$D1168)),AVERAGEIFS(ObservedSpeciesData!T$2:T$4955,ObservedSpeciesData!$A$2:$A$4955,$A1168,ObservedSpeciesData!$D$2:$D$4955,$D1168),"")</f>
        <v/>
      </c>
      <c r="U1168" s="24" t="str">
        <f>IF(ISNUMBER(AVERAGEIFS(ObservedSpeciesData!U$2:U$4955,ObservedSpeciesData!$A$2:$A$4955,$A1168,ObservedSpeciesData!$C$2:$C$4955,$C1168,ObservedSpeciesData!$D$2:$D$4955,$D1168)),AVERAGEIFS(ObservedSpeciesData!U$2:U$4955,ObservedSpeciesData!$A$2:$A$4955,$A1168,ObservedSpeciesData!$C$2:$C$4955,$C1168,ObservedSpeciesData!$D$2:$D$4955,$D1168),"")</f>
        <v/>
      </c>
      <c r="V1168" s="23" t="str">
        <f>IF(ISNUMBER(AVERAGEIFS(ObservedSpeciesData!V$2:V$4955,ObservedSpeciesData!$A$2:$A$4955,$A1168,ObservedSpeciesData!$D$2:$D$4955,$D1168)),AVERAGEIFS(ObservedSpeciesData!V$2:V$4955,ObservedSpeciesData!$A$2:$A$4955,$A1168,ObservedSpeciesData!$D$2:$D$4955,$D1168),"")</f>
        <v/>
      </c>
      <c r="W1168" s="23" t="str">
        <f>IF(ISNUMBER(AVERAGEIFS(ObservedSpeciesData!W$2:W$4955,ObservedSpeciesData!$A$2:$A$4955,$A1168,ObservedSpeciesData!$D$2:$D$4955,$D1168)),AVERAGEIFS(ObservedSpeciesData!W$2:W$4955,ObservedSpeciesData!$A$2:$A$4955,$A1168,ObservedSpeciesData!$D$2:$D$4955,$D1168),"")</f>
        <v/>
      </c>
      <c r="X1168" s="23" t="str">
        <f>IF(ISNUMBER(AVERAGEIFS(ObservedSpeciesData!X$2:X$4955,ObservedSpeciesData!$A$2:$A$4955,$A1168,ObservedSpeciesData!$D$2:$D$4955,$D1168)),AVERAGEIFS(ObservedSpeciesData!X$2:X$4955,ObservedSpeciesData!$A$2:$A$4955,$A1168,ObservedSpeciesData!$D$2:$D$4955,$D1168),"")</f>
        <v/>
      </c>
      <c r="Y1168" s="23" t="str">
        <f>IF(ISNUMBER(AVERAGEIFS(ObservedSpeciesData!Y$2:Y$4955,ObservedSpeciesData!$A$2:$A$4955,$A1168,ObservedSpeciesData!$D$2:$D$4955,$D1168)),AVERAGEIFS(ObservedSpeciesData!Y$2:Y$4955,ObservedSpeciesData!$A$2:$A$4955,$A1168,ObservedSpeciesData!$D$2:$D$4955,$D1168),"")</f>
        <v/>
      </c>
      <c r="Z1168" s="23" t="str">
        <f>IF(ISNUMBER(AVERAGEIFS(ObservedSpeciesData!Z$2:Z$4955,ObservedSpeciesData!$A$2:$A$4955,$A1168,ObservedSpeciesData!$D$2:$D$4955,$D1168)),AVERAGEIFS(ObservedSpeciesData!Z$2:Z$4955,ObservedSpeciesData!$A$2:$A$4955,$A1168,ObservedSpeciesData!$D$2:$D$4955,$D1168),"")</f>
        <v/>
      </c>
      <c r="AA1168" s="23" t="str">
        <f>IF(ISNUMBER(AVERAGEIFS(ObservedSpeciesData!AA$2:AA$4955,ObservedSpeciesData!$A$2:$A$4955,$A1168,ObservedSpeciesData!$D$2:$D$4955,$D1168)),AVERAGEIFS(ObservedSpeciesData!AA$2:AA$4955,ObservedSpeciesData!$A$2:$A$4955,$A1168,ObservedSpeciesData!$D$2:$D$4955,$D1168),"")</f>
        <v/>
      </c>
      <c r="AB1168" s="24" t="str">
        <f>IF(ISNUMBER(AVERAGEIFS(ObservedSpeciesData!AB$2:AB$4955,ObservedSpeciesData!$A$2:$A$4955,$A1168,ObservedSpeciesData!$D$2:$D$4955,$D1168)),AVERAGEIFS(ObservedSpeciesData!AB$2:AB$4955,ObservedSpeciesData!$A$2:$A$4955,$A1168,ObservedSpeciesData!$D$2:$D$4955,$D1168),"")</f>
        <v/>
      </c>
      <c r="AC1168" s="24" t="str">
        <f>IF(ISNUMBER(AVERAGEIFS(ObservedSpeciesData!AC$2:AC$4955,ObservedSpeciesData!$A$2:$A$4955,$A1168,ObservedSpeciesData!$D$2:$D$4955,$D1168)),AVERAGEIFS(ObservedSpeciesData!AC$2:AC$4955,ObservedSpeciesData!$A$2:$A$4955,$A1168,ObservedSpeciesData!$D$2:$D$4955,$D1168),"")</f>
        <v/>
      </c>
      <c r="AD1168" s="23" t="str">
        <f>IF(ISNUMBER(AVERAGEIFS(ObservedSpeciesData!AD$2:AD$4955,ObservedSpeciesData!$A$2:$A$4955,$A1168,ObservedSpeciesData!$D$2:$D$4955,$D1168)),AVERAGEIFS(ObservedSpeciesData!AD$2:AD$4955,ObservedSpeciesData!$A$2:$A$4955,$A1168,ObservedSpeciesData!$D$2:$D$4955,$D1168),"")</f>
        <v/>
      </c>
      <c r="AE1168" s="24" t="str">
        <f>IF(ISNUMBER(AVERAGEIFS(ObservedSpeciesData!AE$2:AE$4955,ObservedSpeciesData!$A$2:$A$4955,$A1168,ObservedSpeciesData!$D$2:$D$4955,$D1168)),AVERAGEIFS(ObservedSpeciesData!AE$2:AE$4955,ObservedSpeciesData!$A$2:$A$4955,$A1168,ObservedSpeciesData!$D$2:$D$4955,$D1168),"")</f>
        <v/>
      </c>
      <c r="AF1168" s="23"/>
      <c r="AG1168" s="24"/>
      <c r="AH1168" s="23" t="str">
        <f>IF(ISNUMBER(AVERAGEIFS(ObservedSpeciesData!AH$2:AH$4955,ObservedSpeciesData!$A$2:$A$4955,$A1168,ObservedSpeciesData!$D$2:$D$4955,$D1168)),AVERAGEIFS(ObservedSpeciesData!AH$2:AH$4955,ObservedSpeciesData!$A$2:$A$4955,$A1168,ObservedSpeciesData!$D$2:$D$4955,$D1168),"")</f>
        <v/>
      </c>
      <c r="AI1168" s="23" t="str">
        <f>IF(ISNUMBER(AVERAGEIFS(ObservedSpeciesData!AI$2:AI$4955,ObservedSpeciesData!$A$2:$A$4955,$A1168,ObservedSpeciesData!$C$2:$C$4955,$C1168,ObservedSpeciesData!$D$2:$D$4955,$D1168)),AVERAGEIFS(ObservedSpeciesData!AI$2:AI$4955,ObservedSpeciesData!$A$2:$A$4955,$A1168,ObservedSpeciesData!$C$2:$C$4955,$C1168,ObservedSpeciesData!$D$2:$D$4955,$D1168),"")</f>
        <v/>
      </c>
      <c r="AJ1168" s="2">
        <f>COUNTIFS(ObservedSpeciesData!$A$2:$A$828,$A1168,ObservedSpeciesData!$D$2:$D$828,$D1168)</f>
        <v>0</v>
      </c>
      <c r="AK1168" s="2">
        <f t="shared" si="18"/>
        <v>3</v>
      </c>
    </row>
    <row r="1169" spans="1:37" x14ac:dyDescent="0.25">
      <c r="A1169" s="14" t="s">
        <v>93</v>
      </c>
      <c r="B1169" t="s">
        <v>80</v>
      </c>
      <c r="C1169" t="s">
        <v>90</v>
      </c>
      <c r="D1169" s="13">
        <v>42534</v>
      </c>
      <c r="E1169">
        <v>1</v>
      </c>
      <c r="F1169">
        <v>200</v>
      </c>
      <c r="G1169" s="2" t="s">
        <v>87</v>
      </c>
      <c r="H1169" s="2" t="s">
        <v>10</v>
      </c>
      <c r="I1169">
        <v>14</v>
      </c>
      <c r="J1169" s="2" t="s">
        <v>77</v>
      </c>
      <c r="K1169" s="2">
        <f>IF(ISNUMBER(AVERAGEIFS(ObservedSpeciesData!K$2:K$4955,ObservedSpeciesData!$A$2:$A$4955,$A1169,ObservedSpeciesData!$D$2:$D$4955,$D1169)),AVERAGEIFS(ObservedSpeciesData!K$2:K$4955,ObservedSpeciesData!$A$2:$A$4955,$A1169,ObservedSpeciesData!$D$2:$D$4955,$D1169),"")</f>
        <v>180</v>
      </c>
      <c r="L1169" s="26" t="str">
        <f>IF(ISNUMBER(AVERAGEIFS(ObservedSpeciesData!L$2:L$4955,ObservedSpeciesData!$A$2:$A$4955,$A1169,ObservedSpeciesData!$D$2:$D$4955,$D1169)),AVERAGEIFS(ObservedSpeciesData!L$2:L$4955,ObservedSpeciesData!$A$2:$A$4955,$A1169,ObservedSpeciesData!$D$2:$D$4955,$D1169),"")</f>
        <v/>
      </c>
      <c r="M1169" s="23" t="str">
        <f>IF(ISNUMBER(AVERAGEIFS(ObservedSpeciesData!M$2:M$4955,ObservedSpeciesData!$A$2:$A$4955,$A1169,ObservedSpeciesData!$D$2:$D$4955,$D1169)),AVERAGEIFS(ObservedSpeciesData!M$2:M$4955,ObservedSpeciesData!$A$2:$A$4955,$A1169,ObservedSpeciesData!$D$2:$D$4955,$D1169),"")</f>
        <v/>
      </c>
      <c r="N1169" s="23">
        <f>IF(ISNUMBER(AVERAGEIFS(ObservedSpeciesData!N$2:N$4955,ObservedSpeciesData!$A$2:$A$4955,$A1169,ObservedSpeciesData!$D$2:$D$4955,$D1169)),AVERAGEIFS(ObservedSpeciesData!N$2:N$4955,ObservedSpeciesData!$A$2:$A$4955,$A1169,ObservedSpeciesData!$D$2:$D$4955,$D1169),"")</f>
        <v>593.86388222222229</v>
      </c>
      <c r="O1169" s="23">
        <f>IF(ISNUMBER(AVERAGEIFS(ObservedSpeciesData!O$2:O$4955,ObservedSpeciesData!$A$2:$A$4955,$A1169,ObservedSpeciesData!$D$2:$D$4955,$D1169)),AVERAGEIFS(ObservedSpeciesData!O$2:O$4955,ObservedSpeciesData!$A$2:$A$4955,$A1169,ObservedSpeciesData!$D$2:$D$4955,$D1169),"")</f>
        <v>59.386388222222223</v>
      </c>
      <c r="P1169" s="23">
        <f>IF(ISNUMBER(AVERAGEIFS(ObservedSpeciesData!P$2:P$4955,ObservedSpeciesData!$A$2:$A$4955,$A1169,ObservedSpeciesData!$C$2:$C$4955,$C1169,ObservedSpeciesData!$D$2:$D$4955,$D1169)),AVERAGEIFS(ObservedSpeciesData!P$2:P$4955,ObservedSpeciesData!$A$2:$A$4955,$A1169,ObservedSpeciesData!$C$2:$C$4955,$C1169,ObservedSpeciesData!$D$2:$D$4955,$D1169),"")</f>
        <v>871.27272591377778</v>
      </c>
      <c r="Q1169" s="23"/>
      <c r="R1169" s="25" t="str">
        <f>IF(ISNUMBER(AVERAGEIFS(ObservedSpeciesData!R$2:R$4955,ObservedSpeciesData!$A$2:$A$4955,$A1169,ObservedSpeciesData!$D$2:$D$4955,$D1169)),AVERAGEIFS(ObservedSpeciesData!R$2:R$4955,ObservedSpeciesData!$A$2:$A$4955,$A1169,ObservedSpeciesData!$D$2:$D$4955,$D1169),"")</f>
        <v/>
      </c>
      <c r="S1169" s="25" t="str">
        <f>IF(ISNUMBER(AVERAGEIFS(ObservedSpeciesData!S$2:S$4955,ObservedSpeciesData!$A$2:$A$4955,$A1169,ObservedSpeciesData!$D$2:$D$4955,$D1169)),AVERAGEIFS(ObservedSpeciesData!S$2:S$4955,ObservedSpeciesData!$A$2:$A$4955,$A1169,ObservedSpeciesData!$D$2:$D$4955,$D1169),"")</f>
        <v/>
      </c>
      <c r="T1169" s="23" t="str">
        <f>IF(ISNUMBER(AVERAGEIFS(ObservedSpeciesData!T$2:T$4955,ObservedSpeciesData!$A$2:$A$4955,$A1169,ObservedSpeciesData!$D$2:$D$4955,$D1169)),AVERAGEIFS(ObservedSpeciesData!T$2:T$4955,ObservedSpeciesData!$A$2:$A$4955,$A1169,ObservedSpeciesData!$D$2:$D$4955,$D1169),"")</f>
        <v/>
      </c>
      <c r="U1169" s="24" t="str">
        <f>IF(ISNUMBER(AVERAGEIFS(ObservedSpeciesData!U$2:U$4955,ObservedSpeciesData!$A$2:$A$4955,$A1169,ObservedSpeciesData!$C$2:$C$4955,$C1169,ObservedSpeciesData!$D$2:$D$4955,$D1169)),AVERAGEIFS(ObservedSpeciesData!U$2:U$4955,ObservedSpeciesData!$A$2:$A$4955,$A1169,ObservedSpeciesData!$C$2:$C$4955,$C1169,ObservedSpeciesData!$D$2:$D$4955,$D1169),"")</f>
        <v/>
      </c>
      <c r="V1169" s="23" t="str">
        <f>IF(ISNUMBER(AVERAGEIFS(ObservedSpeciesData!V$2:V$4955,ObservedSpeciesData!$A$2:$A$4955,$A1169,ObservedSpeciesData!$D$2:$D$4955,$D1169)),AVERAGEIFS(ObservedSpeciesData!V$2:V$4955,ObservedSpeciesData!$A$2:$A$4955,$A1169,ObservedSpeciesData!$D$2:$D$4955,$D1169),"")</f>
        <v/>
      </c>
      <c r="W1169" s="23" t="str">
        <f>IF(ISNUMBER(AVERAGEIFS(ObservedSpeciesData!W$2:W$4955,ObservedSpeciesData!$A$2:$A$4955,$A1169,ObservedSpeciesData!$D$2:$D$4955,$D1169)),AVERAGEIFS(ObservedSpeciesData!W$2:W$4955,ObservedSpeciesData!$A$2:$A$4955,$A1169,ObservedSpeciesData!$D$2:$D$4955,$D1169),"")</f>
        <v/>
      </c>
      <c r="X1169" s="23" t="str">
        <f>IF(ISNUMBER(AVERAGEIFS(ObservedSpeciesData!X$2:X$4955,ObservedSpeciesData!$A$2:$A$4955,$A1169,ObservedSpeciesData!$D$2:$D$4955,$D1169)),AVERAGEIFS(ObservedSpeciesData!X$2:X$4955,ObservedSpeciesData!$A$2:$A$4955,$A1169,ObservedSpeciesData!$D$2:$D$4955,$D1169),"")</f>
        <v/>
      </c>
      <c r="Y1169" s="23" t="str">
        <f>IF(ISNUMBER(AVERAGEIFS(ObservedSpeciesData!Y$2:Y$4955,ObservedSpeciesData!$A$2:$A$4955,$A1169,ObservedSpeciesData!$D$2:$D$4955,$D1169)),AVERAGEIFS(ObservedSpeciesData!Y$2:Y$4955,ObservedSpeciesData!$A$2:$A$4955,$A1169,ObservedSpeciesData!$D$2:$D$4955,$D1169),"")</f>
        <v/>
      </c>
      <c r="Z1169" s="23" t="str">
        <f>IF(ISNUMBER(AVERAGEIFS(ObservedSpeciesData!Z$2:Z$4955,ObservedSpeciesData!$A$2:$A$4955,$A1169,ObservedSpeciesData!$D$2:$D$4955,$D1169)),AVERAGEIFS(ObservedSpeciesData!Z$2:Z$4955,ObservedSpeciesData!$A$2:$A$4955,$A1169,ObservedSpeciesData!$D$2:$D$4955,$D1169),"")</f>
        <v/>
      </c>
      <c r="AA1169" s="23" t="str">
        <f>IF(ISNUMBER(AVERAGEIFS(ObservedSpeciesData!AA$2:AA$4955,ObservedSpeciesData!$A$2:$A$4955,$A1169,ObservedSpeciesData!$D$2:$D$4955,$D1169)),AVERAGEIFS(ObservedSpeciesData!AA$2:AA$4955,ObservedSpeciesData!$A$2:$A$4955,$A1169,ObservedSpeciesData!$D$2:$D$4955,$D1169),"")</f>
        <v/>
      </c>
      <c r="AB1169" s="24" t="str">
        <f>IF(ISNUMBER(AVERAGEIFS(ObservedSpeciesData!AB$2:AB$4955,ObservedSpeciesData!$A$2:$A$4955,$A1169,ObservedSpeciesData!$D$2:$D$4955,$D1169)),AVERAGEIFS(ObservedSpeciesData!AB$2:AB$4955,ObservedSpeciesData!$A$2:$A$4955,$A1169,ObservedSpeciesData!$D$2:$D$4955,$D1169),"")</f>
        <v/>
      </c>
      <c r="AC1169" s="24" t="str">
        <f>IF(ISNUMBER(AVERAGEIFS(ObservedSpeciesData!AC$2:AC$4955,ObservedSpeciesData!$A$2:$A$4955,$A1169,ObservedSpeciesData!$D$2:$D$4955,$D1169)),AVERAGEIFS(ObservedSpeciesData!AC$2:AC$4955,ObservedSpeciesData!$A$2:$A$4955,$A1169,ObservedSpeciesData!$D$2:$D$4955,$D1169),"")</f>
        <v/>
      </c>
      <c r="AD1169" s="23" t="str">
        <f>IF(ISNUMBER(AVERAGEIFS(ObservedSpeciesData!AD$2:AD$4955,ObservedSpeciesData!$A$2:$A$4955,$A1169,ObservedSpeciesData!$D$2:$D$4955,$D1169)),AVERAGEIFS(ObservedSpeciesData!AD$2:AD$4955,ObservedSpeciesData!$A$2:$A$4955,$A1169,ObservedSpeciesData!$D$2:$D$4955,$D1169),"")</f>
        <v/>
      </c>
      <c r="AE1169" s="24" t="str">
        <f>IF(ISNUMBER(AVERAGEIFS(ObservedSpeciesData!AE$2:AE$4955,ObservedSpeciesData!$A$2:$A$4955,$A1169,ObservedSpeciesData!$D$2:$D$4955,$D1169)),AVERAGEIFS(ObservedSpeciesData!AE$2:AE$4955,ObservedSpeciesData!$A$2:$A$4955,$A1169,ObservedSpeciesData!$D$2:$D$4955,$D1169),"")</f>
        <v/>
      </c>
      <c r="AF1169" s="23"/>
      <c r="AG1169" s="24"/>
      <c r="AH1169" s="23" t="str">
        <f>IF(ISNUMBER(AVERAGEIFS(ObservedSpeciesData!AH$2:AH$4955,ObservedSpeciesData!$A$2:$A$4955,$A1169,ObservedSpeciesData!$D$2:$D$4955,$D1169)),AVERAGEIFS(ObservedSpeciesData!AH$2:AH$4955,ObservedSpeciesData!$A$2:$A$4955,$A1169,ObservedSpeciesData!$D$2:$D$4955,$D1169),"")</f>
        <v/>
      </c>
      <c r="AI1169" s="23" t="str">
        <f>IF(ISNUMBER(AVERAGEIFS(ObservedSpeciesData!AI$2:AI$4955,ObservedSpeciesData!$A$2:$A$4955,$A1169,ObservedSpeciesData!$C$2:$C$4955,$C1169,ObservedSpeciesData!$D$2:$D$4955,$D1169)),AVERAGEIFS(ObservedSpeciesData!AI$2:AI$4955,ObservedSpeciesData!$A$2:$A$4955,$A1169,ObservedSpeciesData!$C$2:$C$4955,$C1169,ObservedSpeciesData!$D$2:$D$4955,$D1169),"")</f>
        <v/>
      </c>
      <c r="AJ1169" s="2">
        <f>COUNTIFS(ObservedSpeciesData!$A$2:$A$828,$A1169,ObservedSpeciesData!$D$2:$D$828,$D1169)</f>
        <v>0</v>
      </c>
      <c r="AK1169" s="2">
        <f t="shared" si="18"/>
        <v>3</v>
      </c>
    </row>
    <row r="1170" spans="1:37" x14ac:dyDescent="0.25">
      <c r="A1170" s="14" t="s">
        <v>92</v>
      </c>
      <c r="B1170" t="s">
        <v>80</v>
      </c>
      <c r="C1170" t="s">
        <v>90</v>
      </c>
      <c r="D1170" s="13">
        <v>42534</v>
      </c>
      <c r="E1170">
        <v>1</v>
      </c>
      <c r="F1170">
        <v>350</v>
      </c>
      <c r="G1170" s="2" t="s">
        <v>87</v>
      </c>
      <c r="H1170" s="2" t="s">
        <v>10</v>
      </c>
      <c r="I1170">
        <v>14</v>
      </c>
      <c r="J1170" s="2" t="s">
        <v>77</v>
      </c>
      <c r="K1170" s="2">
        <f>IF(ISNUMBER(AVERAGEIFS(ObservedSpeciesData!K$2:K$4955,ObservedSpeciesData!$A$2:$A$4955,$A1170,ObservedSpeciesData!$D$2:$D$4955,$D1170)),AVERAGEIFS(ObservedSpeciesData!K$2:K$4955,ObservedSpeciesData!$A$2:$A$4955,$A1170,ObservedSpeciesData!$D$2:$D$4955,$D1170),"")</f>
        <v>315</v>
      </c>
      <c r="L1170" s="26" t="str">
        <f>IF(ISNUMBER(AVERAGEIFS(ObservedSpeciesData!L$2:L$4955,ObservedSpeciesData!$A$2:$A$4955,$A1170,ObservedSpeciesData!$D$2:$D$4955,$D1170)),AVERAGEIFS(ObservedSpeciesData!L$2:L$4955,ObservedSpeciesData!$A$2:$A$4955,$A1170,ObservedSpeciesData!$D$2:$D$4955,$D1170),"")</f>
        <v/>
      </c>
      <c r="M1170" s="23" t="str">
        <f>IF(ISNUMBER(AVERAGEIFS(ObservedSpeciesData!M$2:M$4955,ObservedSpeciesData!$A$2:$A$4955,$A1170,ObservedSpeciesData!$D$2:$D$4955,$D1170)),AVERAGEIFS(ObservedSpeciesData!M$2:M$4955,ObservedSpeciesData!$A$2:$A$4955,$A1170,ObservedSpeciesData!$D$2:$D$4955,$D1170),"")</f>
        <v/>
      </c>
      <c r="N1170" s="23">
        <f>IF(ISNUMBER(AVERAGEIFS(ObservedSpeciesData!N$2:N$4955,ObservedSpeciesData!$A$2:$A$4955,$A1170,ObservedSpeciesData!$D$2:$D$4955,$D1170)),AVERAGEIFS(ObservedSpeciesData!N$2:N$4955,ObservedSpeciesData!$A$2:$A$4955,$A1170,ObservedSpeciesData!$D$2:$D$4955,$D1170),"")</f>
        <v>980.73420444444457</v>
      </c>
      <c r="O1170" s="23">
        <f>IF(ISNUMBER(AVERAGEIFS(ObservedSpeciesData!O$2:O$4955,ObservedSpeciesData!$A$2:$A$4955,$A1170,ObservedSpeciesData!$D$2:$D$4955,$D1170)),AVERAGEIFS(ObservedSpeciesData!O$2:O$4955,ObservedSpeciesData!$A$2:$A$4955,$A1170,ObservedSpeciesData!$D$2:$D$4955,$D1170),"")</f>
        <v>98.073420444444466</v>
      </c>
      <c r="P1170" s="23">
        <f>IF(ISNUMBER(AVERAGEIFS(ObservedSpeciesData!P$2:P$4955,ObservedSpeciesData!$A$2:$A$4955,$A1170,ObservedSpeciesData!$C$2:$C$4955,$C1170,ObservedSpeciesData!$D$2:$D$4955,$D1170)),AVERAGEIFS(ObservedSpeciesData!P$2:P$4955,ObservedSpeciesData!$A$2:$A$4955,$A1170,ObservedSpeciesData!$C$2:$C$4955,$C1170,ObservedSpeciesData!$D$2:$D$4955,$D1170),"")</f>
        <v>1184.9923855644445</v>
      </c>
      <c r="Q1170" s="23"/>
      <c r="R1170" s="25" t="str">
        <f>IF(ISNUMBER(AVERAGEIFS(ObservedSpeciesData!R$2:R$4955,ObservedSpeciesData!$A$2:$A$4955,$A1170,ObservedSpeciesData!$D$2:$D$4955,$D1170)),AVERAGEIFS(ObservedSpeciesData!R$2:R$4955,ObservedSpeciesData!$A$2:$A$4955,$A1170,ObservedSpeciesData!$D$2:$D$4955,$D1170),"")</f>
        <v/>
      </c>
      <c r="S1170" s="25" t="str">
        <f>IF(ISNUMBER(AVERAGEIFS(ObservedSpeciesData!S$2:S$4955,ObservedSpeciesData!$A$2:$A$4955,$A1170,ObservedSpeciesData!$D$2:$D$4955,$D1170)),AVERAGEIFS(ObservedSpeciesData!S$2:S$4955,ObservedSpeciesData!$A$2:$A$4955,$A1170,ObservedSpeciesData!$D$2:$D$4955,$D1170),"")</f>
        <v/>
      </c>
      <c r="T1170" s="23" t="str">
        <f>IF(ISNUMBER(AVERAGEIFS(ObservedSpeciesData!T$2:T$4955,ObservedSpeciesData!$A$2:$A$4955,$A1170,ObservedSpeciesData!$D$2:$D$4955,$D1170)),AVERAGEIFS(ObservedSpeciesData!T$2:T$4955,ObservedSpeciesData!$A$2:$A$4955,$A1170,ObservedSpeciesData!$D$2:$D$4955,$D1170),"")</f>
        <v/>
      </c>
      <c r="U1170" s="24" t="str">
        <f>IF(ISNUMBER(AVERAGEIFS(ObservedSpeciesData!U$2:U$4955,ObservedSpeciesData!$A$2:$A$4955,$A1170,ObservedSpeciesData!$C$2:$C$4955,$C1170,ObservedSpeciesData!$D$2:$D$4955,$D1170)),AVERAGEIFS(ObservedSpeciesData!U$2:U$4955,ObservedSpeciesData!$A$2:$A$4955,$A1170,ObservedSpeciesData!$C$2:$C$4955,$C1170,ObservedSpeciesData!$D$2:$D$4955,$D1170),"")</f>
        <v/>
      </c>
      <c r="V1170" s="23" t="str">
        <f>IF(ISNUMBER(AVERAGEIFS(ObservedSpeciesData!V$2:V$4955,ObservedSpeciesData!$A$2:$A$4955,$A1170,ObservedSpeciesData!$D$2:$D$4955,$D1170)),AVERAGEIFS(ObservedSpeciesData!V$2:V$4955,ObservedSpeciesData!$A$2:$A$4955,$A1170,ObservedSpeciesData!$D$2:$D$4955,$D1170),"")</f>
        <v/>
      </c>
      <c r="W1170" s="23" t="str">
        <f>IF(ISNUMBER(AVERAGEIFS(ObservedSpeciesData!W$2:W$4955,ObservedSpeciesData!$A$2:$A$4955,$A1170,ObservedSpeciesData!$D$2:$D$4955,$D1170)),AVERAGEIFS(ObservedSpeciesData!W$2:W$4955,ObservedSpeciesData!$A$2:$A$4955,$A1170,ObservedSpeciesData!$D$2:$D$4955,$D1170),"")</f>
        <v/>
      </c>
      <c r="X1170" s="23" t="str">
        <f>IF(ISNUMBER(AVERAGEIFS(ObservedSpeciesData!X$2:X$4955,ObservedSpeciesData!$A$2:$A$4955,$A1170,ObservedSpeciesData!$D$2:$D$4955,$D1170)),AVERAGEIFS(ObservedSpeciesData!X$2:X$4955,ObservedSpeciesData!$A$2:$A$4955,$A1170,ObservedSpeciesData!$D$2:$D$4955,$D1170),"")</f>
        <v/>
      </c>
      <c r="Y1170" s="23" t="str">
        <f>IF(ISNUMBER(AVERAGEIFS(ObservedSpeciesData!Y$2:Y$4955,ObservedSpeciesData!$A$2:$A$4955,$A1170,ObservedSpeciesData!$D$2:$D$4955,$D1170)),AVERAGEIFS(ObservedSpeciesData!Y$2:Y$4955,ObservedSpeciesData!$A$2:$A$4955,$A1170,ObservedSpeciesData!$D$2:$D$4955,$D1170),"")</f>
        <v/>
      </c>
      <c r="Z1170" s="23" t="str">
        <f>IF(ISNUMBER(AVERAGEIFS(ObservedSpeciesData!Z$2:Z$4955,ObservedSpeciesData!$A$2:$A$4955,$A1170,ObservedSpeciesData!$D$2:$D$4955,$D1170)),AVERAGEIFS(ObservedSpeciesData!Z$2:Z$4955,ObservedSpeciesData!$A$2:$A$4955,$A1170,ObservedSpeciesData!$D$2:$D$4955,$D1170),"")</f>
        <v/>
      </c>
      <c r="AA1170" s="23" t="str">
        <f>IF(ISNUMBER(AVERAGEIFS(ObservedSpeciesData!AA$2:AA$4955,ObservedSpeciesData!$A$2:$A$4955,$A1170,ObservedSpeciesData!$D$2:$D$4955,$D1170)),AVERAGEIFS(ObservedSpeciesData!AA$2:AA$4955,ObservedSpeciesData!$A$2:$A$4955,$A1170,ObservedSpeciesData!$D$2:$D$4955,$D1170),"")</f>
        <v/>
      </c>
      <c r="AB1170" s="24" t="str">
        <f>IF(ISNUMBER(AVERAGEIFS(ObservedSpeciesData!AB$2:AB$4955,ObservedSpeciesData!$A$2:$A$4955,$A1170,ObservedSpeciesData!$D$2:$D$4955,$D1170)),AVERAGEIFS(ObservedSpeciesData!AB$2:AB$4955,ObservedSpeciesData!$A$2:$A$4955,$A1170,ObservedSpeciesData!$D$2:$D$4955,$D1170),"")</f>
        <v/>
      </c>
      <c r="AC1170" s="24" t="str">
        <f>IF(ISNUMBER(AVERAGEIFS(ObservedSpeciesData!AC$2:AC$4955,ObservedSpeciesData!$A$2:$A$4955,$A1170,ObservedSpeciesData!$D$2:$D$4955,$D1170)),AVERAGEIFS(ObservedSpeciesData!AC$2:AC$4955,ObservedSpeciesData!$A$2:$A$4955,$A1170,ObservedSpeciesData!$D$2:$D$4955,$D1170),"")</f>
        <v/>
      </c>
      <c r="AD1170" s="23" t="str">
        <f>IF(ISNUMBER(AVERAGEIFS(ObservedSpeciesData!AD$2:AD$4955,ObservedSpeciesData!$A$2:$A$4955,$A1170,ObservedSpeciesData!$D$2:$D$4955,$D1170)),AVERAGEIFS(ObservedSpeciesData!AD$2:AD$4955,ObservedSpeciesData!$A$2:$A$4955,$A1170,ObservedSpeciesData!$D$2:$D$4955,$D1170),"")</f>
        <v/>
      </c>
      <c r="AE1170" s="24" t="str">
        <f>IF(ISNUMBER(AVERAGEIFS(ObservedSpeciesData!AE$2:AE$4955,ObservedSpeciesData!$A$2:$A$4955,$A1170,ObservedSpeciesData!$D$2:$D$4955,$D1170)),AVERAGEIFS(ObservedSpeciesData!AE$2:AE$4955,ObservedSpeciesData!$A$2:$A$4955,$A1170,ObservedSpeciesData!$D$2:$D$4955,$D1170),"")</f>
        <v/>
      </c>
      <c r="AF1170" s="23"/>
      <c r="AG1170" s="24"/>
      <c r="AH1170" s="23" t="str">
        <f>IF(ISNUMBER(AVERAGEIFS(ObservedSpeciesData!AH$2:AH$4955,ObservedSpeciesData!$A$2:$A$4955,$A1170,ObservedSpeciesData!$D$2:$D$4955,$D1170)),AVERAGEIFS(ObservedSpeciesData!AH$2:AH$4955,ObservedSpeciesData!$A$2:$A$4955,$A1170,ObservedSpeciesData!$D$2:$D$4955,$D1170),"")</f>
        <v/>
      </c>
      <c r="AI1170" s="23" t="str">
        <f>IF(ISNUMBER(AVERAGEIFS(ObservedSpeciesData!AI$2:AI$4955,ObservedSpeciesData!$A$2:$A$4955,$A1170,ObservedSpeciesData!$C$2:$C$4955,$C1170,ObservedSpeciesData!$D$2:$D$4955,$D1170)),AVERAGEIFS(ObservedSpeciesData!AI$2:AI$4955,ObservedSpeciesData!$A$2:$A$4955,$A1170,ObservedSpeciesData!$C$2:$C$4955,$C1170,ObservedSpeciesData!$D$2:$D$4955,$D1170),"")</f>
        <v/>
      </c>
      <c r="AJ1170" s="2">
        <f>COUNTIFS(ObservedSpeciesData!$A$2:$A$828,$A1170,ObservedSpeciesData!$D$2:$D$828,$D1170)</f>
        <v>0</v>
      </c>
      <c r="AK1170" s="2">
        <f t="shared" si="18"/>
        <v>3</v>
      </c>
    </row>
    <row r="1171" spans="1:37" x14ac:dyDescent="0.25">
      <c r="A1171" s="14" t="s">
        <v>91</v>
      </c>
      <c r="B1171" t="s">
        <v>80</v>
      </c>
      <c r="C1171" t="s">
        <v>90</v>
      </c>
      <c r="D1171" s="13">
        <v>42534</v>
      </c>
      <c r="E1171">
        <v>1</v>
      </c>
      <c r="F1171">
        <v>500</v>
      </c>
      <c r="G1171" s="2" t="s">
        <v>87</v>
      </c>
      <c r="H1171" s="2" t="s">
        <v>10</v>
      </c>
      <c r="I1171">
        <v>14</v>
      </c>
      <c r="J1171" s="2" t="s">
        <v>77</v>
      </c>
      <c r="K1171" s="2">
        <f>IF(ISNUMBER(AVERAGEIFS(ObservedSpeciesData!K$2:K$4955,ObservedSpeciesData!$A$2:$A$4955,$A1171,ObservedSpeciesData!$D$2:$D$4955,$D1171)),AVERAGEIFS(ObservedSpeciesData!K$2:K$4955,ObservedSpeciesData!$A$2:$A$4955,$A1171,ObservedSpeciesData!$D$2:$D$4955,$D1171),"")</f>
        <v>450</v>
      </c>
      <c r="L1171" s="26" t="str">
        <f>IF(ISNUMBER(AVERAGEIFS(ObservedSpeciesData!L$2:L$4955,ObservedSpeciesData!$A$2:$A$4955,$A1171,ObservedSpeciesData!$D$2:$D$4955,$D1171)),AVERAGEIFS(ObservedSpeciesData!L$2:L$4955,ObservedSpeciesData!$A$2:$A$4955,$A1171,ObservedSpeciesData!$D$2:$D$4955,$D1171),"")</f>
        <v/>
      </c>
      <c r="M1171" s="23" t="str">
        <f>IF(ISNUMBER(AVERAGEIFS(ObservedSpeciesData!M$2:M$4955,ObservedSpeciesData!$A$2:$A$4955,$A1171,ObservedSpeciesData!$D$2:$D$4955,$D1171)),AVERAGEIFS(ObservedSpeciesData!M$2:M$4955,ObservedSpeciesData!$A$2:$A$4955,$A1171,ObservedSpeciesData!$D$2:$D$4955,$D1171),"")</f>
        <v/>
      </c>
      <c r="N1171" s="23">
        <f>IF(ISNUMBER(AVERAGEIFS(ObservedSpeciesData!N$2:N$4955,ObservedSpeciesData!$A$2:$A$4955,$A1171,ObservedSpeciesData!$D$2:$D$4955,$D1171)),AVERAGEIFS(ObservedSpeciesData!N$2:N$4955,ObservedSpeciesData!$A$2:$A$4955,$A1171,ObservedSpeciesData!$D$2:$D$4955,$D1171),"")</f>
        <v>1124.2970373333335</v>
      </c>
      <c r="O1171" s="23">
        <f>IF(ISNUMBER(AVERAGEIFS(ObservedSpeciesData!O$2:O$4955,ObservedSpeciesData!$A$2:$A$4955,$A1171,ObservedSpeciesData!$D$2:$D$4955,$D1171)),AVERAGEIFS(ObservedSpeciesData!O$2:O$4955,ObservedSpeciesData!$A$2:$A$4955,$A1171,ObservedSpeciesData!$D$2:$D$4955,$D1171),"")</f>
        <v>112.42970373333334</v>
      </c>
      <c r="P1171" s="23">
        <f>IF(ISNUMBER(AVERAGEIFS(ObservedSpeciesData!P$2:P$4955,ObservedSpeciesData!$A$2:$A$4955,$A1171,ObservedSpeciesData!$C$2:$C$4955,$C1171,ObservedSpeciesData!$D$2:$D$4955,$D1171)),AVERAGEIFS(ObservedSpeciesData!P$2:P$4955,ObservedSpeciesData!$A$2:$A$4955,$A1171,ObservedSpeciesData!$C$2:$C$4955,$C1171,ObservedSpeciesData!$D$2:$D$4955,$D1171),"")</f>
        <v>1279.5244978711112</v>
      </c>
      <c r="Q1171" s="23"/>
      <c r="R1171" s="25" t="str">
        <f>IF(ISNUMBER(AVERAGEIFS(ObservedSpeciesData!R$2:R$4955,ObservedSpeciesData!$A$2:$A$4955,$A1171,ObservedSpeciesData!$D$2:$D$4955,$D1171)),AVERAGEIFS(ObservedSpeciesData!R$2:R$4955,ObservedSpeciesData!$A$2:$A$4955,$A1171,ObservedSpeciesData!$D$2:$D$4955,$D1171),"")</f>
        <v/>
      </c>
      <c r="S1171" s="25" t="str">
        <f>IF(ISNUMBER(AVERAGEIFS(ObservedSpeciesData!S$2:S$4955,ObservedSpeciesData!$A$2:$A$4955,$A1171,ObservedSpeciesData!$D$2:$D$4955,$D1171)),AVERAGEIFS(ObservedSpeciesData!S$2:S$4955,ObservedSpeciesData!$A$2:$A$4955,$A1171,ObservedSpeciesData!$D$2:$D$4955,$D1171),"")</f>
        <v/>
      </c>
      <c r="T1171" s="23" t="str">
        <f>IF(ISNUMBER(AVERAGEIFS(ObservedSpeciesData!T$2:T$4955,ObservedSpeciesData!$A$2:$A$4955,$A1171,ObservedSpeciesData!$D$2:$D$4955,$D1171)),AVERAGEIFS(ObservedSpeciesData!T$2:T$4955,ObservedSpeciesData!$A$2:$A$4955,$A1171,ObservedSpeciesData!$D$2:$D$4955,$D1171),"")</f>
        <v/>
      </c>
      <c r="U1171" s="24" t="str">
        <f>IF(ISNUMBER(AVERAGEIFS(ObservedSpeciesData!U$2:U$4955,ObservedSpeciesData!$A$2:$A$4955,$A1171,ObservedSpeciesData!$C$2:$C$4955,$C1171,ObservedSpeciesData!$D$2:$D$4955,$D1171)),AVERAGEIFS(ObservedSpeciesData!U$2:U$4955,ObservedSpeciesData!$A$2:$A$4955,$A1171,ObservedSpeciesData!$C$2:$C$4955,$C1171,ObservedSpeciesData!$D$2:$D$4955,$D1171),"")</f>
        <v/>
      </c>
      <c r="V1171" s="23" t="str">
        <f>IF(ISNUMBER(AVERAGEIFS(ObservedSpeciesData!V$2:V$4955,ObservedSpeciesData!$A$2:$A$4955,$A1171,ObservedSpeciesData!$D$2:$D$4955,$D1171)),AVERAGEIFS(ObservedSpeciesData!V$2:V$4955,ObservedSpeciesData!$A$2:$A$4955,$A1171,ObservedSpeciesData!$D$2:$D$4955,$D1171),"")</f>
        <v/>
      </c>
      <c r="W1171" s="23" t="str">
        <f>IF(ISNUMBER(AVERAGEIFS(ObservedSpeciesData!W$2:W$4955,ObservedSpeciesData!$A$2:$A$4955,$A1171,ObservedSpeciesData!$D$2:$D$4955,$D1171)),AVERAGEIFS(ObservedSpeciesData!W$2:W$4955,ObservedSpeciesData!$A$2:$A$4955,$A1171,ObservedSpeciesData!$D$2:$D$4955,$D1171),"")</f>
        <v/>
      </c>
      <c r="X1171" s="23" t="str">
        <f>IF(ISNUMBER(AVERAGEIFS(ObservedSpeciesData!X$2:X$4955,ObservedSpeciesData!$A$2:$A$4955,$A1171,ObservedSpeciesData!$D$2:$D$4955,$D1171)),AVERAGEIFS(ObservedSpeciesData!X$2:X$4955,ObservedSpeciesData!$A$2:$A$4955,$A1171,ObservedSpeciesData!$D$2:$D$4955,$D1171),"")</f>
        <v/>
      </c>
      <c r="Y1171" s="23" t="str">
        <f>IF(ISNUMBER(AVERAGEIFS(ObservedSpeciesData!Y$2:Y$4955,ObservedSpeciesData!$A$2:$A$4955,$A1171,ObservedSpeciesData!$D$2:$D$4955,$D1171)),AVERAGEIFS(ObservedSpeciesData!Y$2:Y$4955,ObservedSpeciesData!$A$2:$A$4955,$A1171,ObservedSpeciesData!$D$2:$D$4955,$D1171),"")</f>
        <v/>
      </c>
      <c r="Z1171" s="23" t="str">
        <f>IF(ISNUMBER(AVERAGEIFS(ObservedSpeciesData!Z$2:Z$4955,ObservedSpeciesData!$A$2:$A$4955,$A1171,ObservedSpeciesData!$D$2:$D$4955,$D1171)),AVERAGEIFS(ObservedSpeciesData!Z$2:Z$4955,ObservedSpeciesData!$A$2:$A$4955,$A1171,ObservedSpeciesData!$D$2:$D$4955,$D1171),"")</f>
        <v/>
      </c>
      <c r="AA1171" s="23" t="str">
        <f>IF(ISNUMBER(AVERAGEIFS(ObservedSpeciesData!AA$2:AA$4955,ObservedSpeciesData!$A$2:$A$4955,$A1171,ObservedSpeciesData!$D$2:$D$4955,$D1171)),AVERAGEIFS(ObservedSpeciesData!AA$2:AA$4955,ObservedSpeciesData!$A$2:$A$4955,$A1171,ObservedSpeciesData!$D$2:$D$4955,$D1171),"")</f>
        <v/>
      </c>
      <c r="AB1171" s="24" t="str">
        <f>IF(ISNUMBER(AVERAGEIFS(ObservedSpeciesData!AB$2:AB$4955,ObservedSpeciesData!$A$2:$A$4955,$A1171,ObservedSpeciesData!$D$2:$D$4955,$D1171)),AVERAGEIFS(ObservedSpeciesData!AB$2:AB$4955,ObservedSpeciesData!$A$2:$A$4955,$A1171,ObservedSpeciesData!$D$2:$D$4955,$D1171),"")</f>
        <v/>
      </c>
      <c r="AC1171" s="24" t="str">
        <f>IF(ISNUMBER(AVERAGEIFS(ObservedSpeciesData!AC$2:AC$4955,ObservedSpeciesData!$A$2:$A$4955,$A1171,ObservedSpeciesData!$D$2:$D$4955,$D1171)),AVERAGEIFS(ObservedSpeciesData!AC$2:AC$4955,ObservedSpeciesData!$A$2:$A$4955,$A1171,ObservedSpeciesData!$D$2:$D$4955,$D1171),"")</f>
        <v/>
      </c>
      <c r="AD1171" s="23" t="str">
        <f>IF(ISNUMBER(AVERAGEIFS(ObservedSpeciesData!AD$2:AD$4955,ObservedSpeciesData!$A$2:$A$4955,$A1171,ObservedSpeciesData!$D$2:$D$4955,$D1171)),AVERAGEIFS(ObservedSpeciesData!AD$2:AD$4955,ObservedSpeciesData!$A$2:$A$4955,$A1171,ObservedSpeciesData!$D$2:$D$4955,$D1171),"")</f>
        <v/>
      </c>
      <c r="AE1171" s="24" t="str">
        <f>IF(ISNUMBER(AVERAGEIFS(ObservedSpeciesData!AE$2:AE$4955,ObservedSpeciesData!$A$2:$A$4955,$A1171,ObservedSpeciesData!$D$2:$D$4955,$D1171)),AVERAGEIFS(ObservedSpeciesData!AE$2:AE$4955,ObservedSpeciesData!$A$2:$A$4955,$A1171,ObservedSpeciesData!$D$2:$D$4955,$D1171),"")</f>
        <v/>
      </c>
      <c r="AF1171" s="23"/>
      <c r="AG1171" s="24"/>
      <c r="AH1171" s="23" t="str">
        <f>IF(ISNUMBER(AVERAGEIFS(ObservedSpeciesData!AH$2:AH$4955,ObservedSpeciesData!$A$2:$A$4955,$A1171,ObservedSpeciesData!$D$2:$D$4955,$D1171)),AVERAGEIFS(ObservedSpeciesData!AH$2:AH$4955,ObservedSpeciesData!$A$2:$A$4955,$A1171,ObservedSpeciesData!$D$2:$D$4955,$D1171),"")</f>
        <v/>
      </c>
      <c r="AI1171" s="23" t="str">
        <f>IF(ISNUMBER(AVERAGEIFS(ObservedSpeciesData!AI$2:AI$4955,ObservedSpeciesData!$A$2:$A$4955,$A1171,ObservedSpeciesData!$C$2:$C$4955,$C1171,ObservedSpeciesData!$D$2:$D$4955,$D1171)),AVERAGEIFS(ObservedSpeciesData!AI$2:AI$4955,ObservedSpeciesData!$A$2:$A$4955,$A1171,ObservedSpeciesData!$C$2:$C$4955,$C1171,ObservedSpeciesData!$D$2:$D$4955,$D1171),"")</f>
        <v/>
      </c>
      <c r="AJ1171" s="2">
        <f>COUNTIFS(ObservedSpeciesData!$A$2:$A$828,$A1171,ObservedSpeciesData!$D$2:$D$828,$D1171)</f>
        <v>0</v>
      </c>
      <c r="AK1171" s="2">
        <f t="shared" si="18"/>
        <v>3</v>
      </c>
    </row>
    <row r="1172" spans="1:37" x14ac:dyDescent="0.25">
      <c r="A1172" s="14" t="s">
        <v>96</v>
      </c>
      <c r="B1172" t="s">
        <v>80</v>
      </c>
      <c r="C1172" t="s">
        <v>90</v>
      </c>
      <c r="D1172" s="13">
        <v>42605</v>
      </c>
      <c r="E1172">
        <v>1</v>
      </c>
      <c r="F1172">
        <v>0</v>
      </c>
      <c r="G1172" s="2" t="s">
        <v>78</v>
      </c>
      <c r="H1172" s="2" t="s">
        <v>10</v>
      </c>
      <c r="I1172">
        <v>15</v>
      </c>
      <c r="J1172" s="2" t="s">
        <v>77</v>
      </c>
      <c r="K1172" s="2">
        <f>IF(ISNUMBER(AVERAGEIFS(ObservedSpeciesData!K$2:K$4955,ObservedSpeciesData!$A$2:$A$4955,$A1172,ObservedSpeciesData!$D$2:$D$4955,$D1172)),AVERAGEIFS(ObservedSpeciesData!K$2:K$4955,ObservedSpeciesData!$A$2:$A$4955,$A1172,ObservedSpeciesData!$D$2:$D$4955,$D1172),"")</f>
        <v>0</v>
      </c>
      <c r="L1172" s="26" t="str">
        <f>IF(ISNUMBER(AVERAGEIFS(ObservedSpeciesData!L$2:L$4955,ObservedSpeciesData!$A$2:$A$4955,$A1172,ObservedSpeciesData!$D$2:$D$4955,$D1172)),AVERAGEIFS(ObservedSpeciesData!L$2:L$4955,ObservedSpeciesData!$A$2:$A$4955,$A1172,ObservedSpeciesData!$D$2:$D$4955,$D1172),"")</f>
        <v/>
      </c>
      <c r="M1172" s="23" t="str">
        <f>IF(ISNUMBER(AVERAGEIFS(ObservedSpeciesData!M$2:M$4955,ObservedSpeciesData!$A$2:$A$4955,$A1172,ObservedSpeciesData!$D$2:$D$4955,$D1172)),AVERAGEIFS(ObservedSpeciesData!M$2:M$4955,ObservedSpeciesData!$A$2:$A$4955,$A1172,ObservedSpeciesData!$D$2:$D$4955,$D1172),"")</f>
        <v/>
      </c>
      <c r="N1172" s="23">
        <f>IF(ISNUMBER(AVERAGEIFS(ObservedSpeciesData!N$2:N$4955,ObservedSpeciesData!$A$2:$A$4955,$A1172,ObservedSpeciesData!$D$2:$D$4955,$D1172)),AVERAGEIFS(ObservedSpeciesData!N$2:N$4955,ObservedSpeciesData!$A$2:$A$4955,$A1172,ObservedSpeciesData!$D$2:$D$4955,$D1172),"")</f>
        <v>115.78286486666669</v>
      </c>
      <c r="O1172" s="23">
        <f>IF(ISNUMBER(AVERAGEIFS(ObservedSpeciesData!O$2:O$4955,ObservedSpeciesData!$A$2:$A$4955,$A1172,ObservedSpeciesData!$D$2:$D$4955,$D1172)),AVERAGEIFS(ObservedSpeciesData!O$2:O$4955,ObservedSpeciesData!$A$2:$A$4955,$A1172,ObservedSpeciesData!$D$2:$D$4955,$D1172),"")</f>
        <v>11.57828648666667</v>
      </c>
      <c r="P1172" s="23">
        <f>IF(ISNUMBER(AVERAGEIFS(ObservedSpeciesData!P$2:P$4955,ObservedSpeciesData!$A$2:$A$4955,$A1172,ObservedSpeciesData!$C$2:$C$4955,$C1172,ObservedSpeciesData!$D$2:$D$4955,$D1172)),AVERAGEIFS(ObservedSpeciesData!P$2:P$4955,ObservedSpeciesData!$A$2:$A$4955,$A1172,ObservedSpeciesData!$C$2:$C$4955,$C1172,ObservedSpeciesData!$D$2:$D$4955,$D1172),"")</f>
        <v>11.57828648666667</v>
      </c>
      <c r="Q1172" s="23"/>
      <c r="R1172" s="25" t="str">
        <f>IF(ISNUMBER(AVERAGEIFS(ObservedSpeciesData!R$2:R$4955,ObservedSpeciesData!$A$2:$A$4955,$A1172,ObservedSpeciesData!$D$2:$D$4955,$D1172)),AVERAGEIFS(ObservedSpeciesData!R$2:R$4955,ObservedSpeciesData!$A$2:$A$4955,$A1172,ObservedSpeciesData!$D$2:$D$4955,$D1172),"")</f>
        <v/>
      </c>
      <c r="S1172" s="25">
        <f>IF(ISNUMBER(AVERAGEIFS(ObservedSpeciesData!S$2:S$4955,ObservedSpeciesData!$A$2:$A$4955,$A1172,ObservedSpeciesData!$D$2:$D$4955,$D1172)),AVERAGEIFS(ObservedSpeciesData!S$2:S$4955,ObservedSpeciesData!$A$2:$A$4955,$A1172,ObservedSpeciesData!$D$2:$D$4955,$D1172),"")</f>
        <v>22.868302459148254</v>
      </c>
      <c r="T1172" s="23">
        <f>IF(ISNUMBER(AVERAGEIFS(ObservedSpeciesData!T$2:T$4955,ObservedSpeciesData!$A$2:$A$4955,$A1172,ObservedSpeciesData!$D$2:$D$4955,$D1172)),AVERAGEIFS(ObservedSpeciesData!T$2:T$4955,ObservedSpeciesData!$A$2:$A$4955,$A1172,ObservedSpeciesData!$D$2:$D$4955,$D1172),"")</f>
        <v>4.3142770871780174</v>
      </c>
      <c r="U1172" s="24" t="str">
        <f>IF(ISNUMBER(AVERAGEIFS(ObservedSpeciesData!U$2:U$4955,ObservedSpeciesData!$A$2:$A$4955,$A1172,ObservedSpeciesData!$C$2:$C$4955,$C1172,ObservedSpeciesData!$D$2:$D$4955,$D1172)),AVERAGEIFS(ObservedSpeciesData!U$2:U$4955,ObservedSpeciesData!$A$2:$A$4955,$A1172,ObservedSpeciesData!$C$2:$C$4955,$C1172,ObservedSpeciesData!$D$2:$D$4955,$D1172),"")</f>
        <v/>
      </c>
      <c r="V1172" s="23" t="str">
        <f>IF(ISNUMBER(AVERAGEIFS(ObservedSpeciesData!V$2:V$4955,ObservedSpeciesData!$A$2:$A$4955,$A1172,ObservedSpeciesData!$D$2:$D$4955,$D1172)),AVERAGEIFS(ObservedSpeciesData!V$2:V$4955,ObservedSpeciesData!$A$2:$A$4955,$A1172,ObservedSpeciesData!$D$2:$D$4955,$D1172),"")</f>
        <v/>
      </c>
      <c r="W1172" s="23" t="str">
        <f>IF(ISNUMBER(AVERAGEIFS(ObservedSpeciesData!W$2:W$4955,ObservedSpeciesData!$A$2:$A$4955,$A1172,ObservedSpeciesData!$D$2:$D$4955,$D1172)),AVERAGEIFS(ObservedSpeciesData!W$2:W$4955,ObservedSpeciesData!$A$2:$A$4955,$A1172,ObservedSpeciesData!$D$2:$D$4955,$D1172),"")</f>
        <v/>
      </c>
      <c r="X1172" s="23" t="str">
        <f>IF(ISNUMBER(AVERAGEIFS(ObservedSpeciesData!X$2:X$4955,ObservedSpeciesData!$A$2:$A$4955,$A1172,ObservedSpeciesData!$D$2:$D$4955,$D1172)),AVERAGEIFS(ObservedSpeciesData!X$2:X$4955,ObservedSpeciesData!$A$2:$A$4955,$A1172,ObservedSpeciesData!$D$2:$D$4955,$D1172),"")</f>
        <v/>
      </c>
      <c r="Y1172" s="23" t="str">
        <f>IF(ISNUMBER(AVERAGEIFS(ObservedSpeciesData!Y$2:Y$4955,ObservedSpeciesData!$A$2:$A$4955,$A1172,ObservedSpeciesData!$D$2:$D$4955,$D1172)),AVERAGEIFS(ObservedSpeciesData!Y$2:Y$4955,ObservedSpeciesData!$A$2:$A$4955,$A1172,ObservedSpeciesData!$D$2:$D$4955,$D1172),"")</f>
        <v/>
      </c>
      <c r="Z1172" s="23" t="str">
        <f>IF(ISNUMBER(AVERAGEIFS(ObservedSpeciesData!Z$2:Z$4955,ObservedSpeciesData!$A$2:$A$4955,$A1172,ObservedSpeciesData!$D$2:$D$4955,$D1172)),AVERAGEIFS(ObservedSpeciesData!Z$2:Z$4955,ObservedSpeciesData!$A$2:$A$4955,$A1172,ObservedSpeciesData!$D$2:$D$4955,$D1172),"")</f>
        <v/>
      </c>
      <c r="AA1172" s="23" t="str">
        <f>IF(ISNUMBER(AVERAGEIFS(ObservedSpeciesData!AA$2:AA$4955,ObservedSpeciesData!$A$2:$A$4955,$A1172,ObservedSpeciesData!$D$2:$D$4955,$D1172)),AVERAGEIFS(ObservedSpeciesData!AA$2:AA$4955,ObservedSpeciesData!$A$2:$A$4955,$A1172,ObservedSpeciesData!$D$2:$D$4955,$D1172),"")</f>
        <v/>
      </c>
      <c r="AB1172" s="24" t="str">
        <f>IF(ISNUMBER(AVERAGEIFS(ObservedSpeciesData!AB$2:AB$4955,ObservedSpeciesData!$A$2:$A$4955,$A1172,ObservedSpeciesData!$D$2:$D$4955,$D1172)),AVERAGEIFS(ObservedSpeciesData!AB$2:AB$4955,ObservedSpeciesData!$A$2:$A$4955,$A1172,ObservedSpeciesData!$D$2:$D$4955,$D1172),"")</f>
        <v/>
      </c>
      <c r="AC1172" s="24" t="str">
        <f>IF(ISNUMBER(AVERAGEIFS(ObservedSpeciesData!AC$2:AC$4955,ObservedSpeciesData!$A$2:$A$4955,$A1172,ObservedSpeciesData!$D$2:$D$4955,$D1172)),AVERAGEIFS(ObservedSpeciesData!AC$2:AC$4955,ObservedSpeciesData!$A$2:$A$4955,$A1172,ObservedSpeciesData!$D$2:$D$4955,$D1172),"")</f>
        <v/>
      </c>
      <c r="AD1172" s="23" t="str">
        <f>IF(ISNUMBER(AVERAGEIFS(ObservedSpeciesData!AD$2:AD$4955,ObservedSpeciesData!$A$2:$A$4955,$A1172,ObservedSpeciesData!$D$2:$D$4955,$D1172)),AVERAGEIFS(ObservedSpeciesData!AD$2:AD$4955,ObservedSpeciesData!$A$2:$A$4955,$A1172,ObservedSpeciesData!$D$2:$D$4955,$D1172),"")</f>
        <v/>
      </c>
      <c r="AE1172" s="24" t="str">
        <f>IF(ISNUMBER(AVERAGEIFS(ObservedSpeciesData!AE$2:AE$4955,ObservedSpeciesData!$A$2:$A$4955,$A1172,ObservedSpeciesData!$D$2:$D$4955,$D1172)),AVERAGEIFS(ObservedSpeciesData!AE$2:AE$4955,ObservedSpeciesData!$A$2:$A$4955,$A1172,ObservedSpeciesData!$D$2:$D$4955,$D1172),"")</f>
        <v/>
      </c>
      <c r="AF1172" s="23"/>
      <c r="AG1172" s="24"/>
      <c r="AH1172" s="23" t="str">
        <f>IF(ISNUMBER(AVERAGEIFS(ObservedSpeciesData!AH$2:AH$4955,ObservedSpeciesData!$A$2:$A$4955,$A1172,ObservedSpeciesData!$D$2:$D$4955,$D1172)),AVERAGEIFS(ObservedSpeciesData!AH$2:AH$4955,ObservedSpeciesData!$A$2:$A$4955,$A1172,ObservedSpeciesData!$D$2:$D$4955,$D1172),"")</f>
        <v/>
      </c>
      <c r="AI1172" s="23" t="str">
        <f>IF(ISNUMBER(AVERAGEIFS(ObservedSpeciesData!AI$2:AI$4955,ObservedSpeciesData!$A$2:$A$4955,$A1172,ObservedSpeciesData!$C$2:$C$4955,$C1172,ObservedSpeciesData!$D$2:$D$4955,$D1172)),AVERAGEIFS(ObservedSpeciesData!AI$2:AI$4955,ObservedSpeciesData!$A$2:$A$4955,$A1172,ObservedSpeciesData!$C$2:$C$4955,$C1172,ObservedSpeciesData!$D$2:$D$4955,$D1172),"")</f>
        <v/>
      </c>
      <c r="AJ1172" s="2">
        <f>COUNTIFS(ObservedSpeciesData!$A$2:$A$828,$A1172,ObservedSpeciesData!$D$2:$D$828,$D1172)</f>
        <v>0</v>
      </c>
      <c r="AK1172" s="2">
        <f t="shared" si="18"/>
        <v>5</v>
      </c>
    </row>
    <row r="1173" spans="1:37" x14ac:dyDescent="0.25">
      <c r="A1173" s="14" t="s">
        <v>95</v>
      </c>
      <c r="B1173" t="s">
        <v>80</v>
      </c>
      <c r="C1173" t="s">
        <v>90</v>
      </c>
      <c r="D1173" s="13">
        <v>42605</v>
      </c>
      <c r="E1173">
        <v>1</v>
      </c>
      <c r="F1173">
        <v>50</v>
      </c>
      <c r="G1173" s="2" t="s">
        <v>78</v>
      </c>
      <c r="H1173" s="2" t="s">
        <v>10</v>
      </c>
      <c r="I1173">
        <v>15</v>
      </c>
      <c r="J1173" s="2" t="s">
        <v>77</v>
      </c>
      <c r="K1173" s="2">
        <f>IF(ISNUMBER(AVERAGEIFS(ObservedSpeciesData!K$2:K$4955,ObservedSpeciesData!$A$2:$A$4955,$A1173,ObservedSpeciesData!$D$2:$D$4955,$D1173)),AVERAGEIFS(ObservedSpeciesData!K$2:K$4955,ObservedSpeciesData!$A$2:$A$4955,$A1173,ObservedSpeciesData!$D$2:$D$4955,$D1173),"")</f>
        <v>45</v>
      </c>
      <c r="L1173" s="26" t="str">
        <f>IF(ISNUMBER(AVERAGEIFS(ObservedSpeciesData!L$2:L$4955,ObservedSpeciesData!$A$2:$A$4955,$A1173,ObservedSpeciesData!$D$2:$D$4955,$D1173)),AVERAGEIFS(ObservedSpeciesData!L$2:L$4955,ObservedSpeciesData!$A$2:$A$4955,$A1173,ObservedSpeciesData!$D$2:$D$4955,$D1173),"")</f>
        <v/>
      </c>
      <c r="M1173" s="23" t="str">
        <f>IF(ISNUMBER(AVERAGEIFS(ObservedSpeciesData!M$2:M$4955,ObservedSpeciesData!$A$2:$A$4955,$A1173,ObservedSpeciesData!$D$2:$D$4955,$D1173)),AVERAGEIFS(ObservedSpeciesData!M$2:M$4955,ObservedSpeciesData!$A$2:$A$4955,$A1173,ObservedSpeciesData!$D$2:$D$4955,$D1173),"")</f>
        <v/>
      </c>
      <c r="N1173" s="23">
        <f>IF(ISNUMBER(AVERAGEIFS(ObservedSpeciesData!N$2:N$4955,ObservedSpeciesData!$A$2:$A$4955,$A1173,ObservedSpeciesData!$D$2:$D$4955,$D1173)),AVERAGEIFS(ObservedSpeciesData!N$2:N$4955,ObservedSpeciesData!$A$2:$A$4955,$A1173,ObservedSpeciesData!$D$2:$D$4955,$D1173),"")</f>
        <v>222.84675126222223</v>
      </c>
      <c r="O1173" s="23">
        <f>IF(ISNUMBER(AVERAGEIFS(ObservedSpeciesData!O$2:O$4955,ObservedSpeciesData!$A$2:$A$4955,$A1173,ObservedSpeciesData!$D$2:$D$4955,$D1173)),AVERAGEIFS(ObservedSpeciesData!O$2:O$4955,ObservedSpeciesData!$A$2:$A$4955,$A1173,ObservedSpeciesData!$D$2:$D$4955,$D1173),"")</f>
        <v>22.284675126222226</v>
      </c>
      <c r="P1173" s="23">
        <f>IF(ISNUMBER(AVERAGEIFS(ObservedSpeciesData!P$2:P$4955,ObservedSpeciesData!$A$2:$A$4955,$A1173,ObservedSpeciesData!$C$2:$C$4955,$C1173,ObservedSpeciesData!$D$2:$D$4955,$D1173)),AVERAGEIFS(ObservedSpeciesData!P$2:P$4955,ObservedSpeciesData!$A$2:$A$4955,$A1173,ObservedSpeciesData!$C$2:$C$4955,$C1173,ObservedSpeciesData!$D$2:$D$4955,$D1173),"")</f>
        <v>22.284675126222226</v>
      </c>
      <c r="Q1173" s="23"/>
      <c r="R1173" s="25" t="str">
        <f>IF(ISNUMBER(AVERAGEIFS(ObservedSpeciesData!R$2:R$4955,ObservedSpeciesData!$A$2:$A$4955,$A1173,ObservedSpeciesData!$D$2:$D$4955,$D1173)),AVERAGEIFS(ObservedSpeciesData!R$2:R$4955,ObservedSpeciesData!$A$2:$A$4955,$A1173,ObservedSpeciesData!$D$2:$D$4955,$D1173),"")</f>
        <v/>
      </c>
      <c r="S1173" s="25">
        <f>IF(ISNUMBER(AVERAGEIFS(ObservedSpeciesData!S$2:S$4955,ObservedSpeciesData!$A$2:$A$4955,$A1173,ObservedSpeciesData!$D$2:$D$4955,$D1173)),AVERAGEIFS(ObservedSpeciesData!S$2:S$4955,ObservedSpeciesData!$A$2:$A$4955,$A1173,ObservedSpeciesData!$D$2:$D$4955,$D1173),"")</f>
        <v>12.927132702051438</v>
      </c>
      <c r="T1173" s="23">
        <f>IF(ISNUMBER(AVERAGEIFS(ObservedSpeciesData!T$2:T$4955,ObservedSpeciesData!$A$2:$A$4955,$A1173,ObservedSpeciesData!$D$2:$D$4955,$D1173)),AVERAGEIFS(ObservedSpeciesData!T$2:T$4955,ObservedSpeciesData!$A$2:$A$4955,$A1173,ObservedSpeciesData!$D$2:$D$4955,$D1173),"")</f>
        <v>6.496296695623573</v>
      </c>
      <c r="U1173" s="24" t="str">
        <f>IF(ISNUMBER(AVERAGEIFS(ObservedSpeciesData!U$2:U$4955,ObservedSpeciesData!$A$2:$A$4955,$A1173,ObservedSpeciesData!$C$2:$C$4955,$C1173,ObservedSpeciesData!$D$2:$D$4955,$D1173)),AVERAGEIFS(ObservedSpeciesData!U$2:U$4955,ObservedSpeciesData!$A$2:$A$4955,$A1173,ObservedSpeciesData!$C$2:$C$4955,$C1173,ObservedSpeciesData!$D$2:$D$4955,$D1173),"")</f>
        <v/>
      </c>
      <c r="V1173" s="23" t="str">
        <f>IF(ISNUMBER(AVERAGEIFS(ObservedSpeciesData!V$2:V$4955,ObservedSpeciesData!$A$2:$A$4955,$A1173,ObservedSpeciesData!$D$2:$D$4955,$D1173)),AVERAGEIFS(ObservedSpeciesData!V$2:V$4955,ObservedSpeciesData!$A$2:$A$4955,$A1173,ObservedSpeciesData!$D$2:$D$4955,$D1173),"")</f>
        <v/>
      </c>
      <c r="W1173" s="23" t="str">
        <f>IF(ISNUMBER(AVERAGEIFS(ObservedSpeciesData!W$2:W$4955,ObservedSpeciesData!$A$2:$A$4955,$A1173,ObservedSpeciesData!$D$2:$D$4955,$D1173)),AVERAGEIFS(ObservedSpeciesData!W$2:W$4955,ObservedSpeciesData!$A$2:$A$4955,$A1173,ObservedSpeciesData!$D$2:$D$4955,$D1173),"")</f>
        <v/>
      </c>
      <c r="X1173" s="23" t="str">
        <f>IF(ISNUMBER(AVERAGEIFS(ObservedSpeciesData!X$2:X$4955,ObservedSpeciesData!$A$2:$A$4955,$A1173,ObservedSpeciesData!$D$2:$D$4955,$D1173)),AVERAGEIFS(ObservedSpeciesData!X$2:X$4955,ObservedSpeciesData!$A$2:$A$4955,$A1173,ObservedSpeciesData!$D$2:$D$4955,$D1173),"")</f>
        <v/>
      </c>
      <c r="Y1173" s="23" t="str">
        <f>IF(ISNUMBER(AVERAGEIFS(ObservedSpeciesData!Y$2:Y$4955,ObservedSpeciesData!$A$2:$A$4955,$A1173,ObservedSpeciesData!$D$2:$D$4955,$D1173)),AVERAGEIFS(ObservedSpeciesData!Y$2:Y$4955,ObservedSpeciesData!$A$2:$A$4955,$A1173,ObservedSpeciesData!$D$2:$D$4955,$D1173),"")</f>
        <v/>
      </c>
      <c r="Z1173" s="23" t="str">
        <f>IF(ISNUMBER(AVERAGEIFS(ObservedSpeciesData!Z$2:Z$4955,ObservedSpeciesData!$A$2:$A$4955,$A1173,ObservedSpeciesData!$D$2:$D$4955,$D1173)),AVERAGEIFS(ObservedSpeciesData!Z$2:Z$4955,ObservedSpeciesData!$A$2:$A$4955,$A1173,ObservedSpeciesData!$D$2:$D$4955,$D1173),"")</f>
        <v/>
      </c>
      <c r="AA1173" s="23" t="str">
        <f>IF(ISNUMBER(AVERAGEIFS(ObservedSpeciesData!AA$2:AA$4955,ObservedSpeciesData!$A$2:$A$4955,$A1173,ObservedSpeciesData!$D$2:$D$4955,$D1173)),AVERAGEIFS(ObservedSpeciesData!AA$2:AA$4955,ObservedSpeciesData!$A$2:$A$4955,$A1173,ObservedSpeciesData!$D$2:$D$4955,$D1173),"")</f>
        <v/>
      </c>
      <c r="AB1173" s="24" t="str">
        <f>IF(ISNUMBER(AVERAGEIFS(ObservedSpeciesData!AB$2:AB$4955,ObservedSpeciesData!$A$2:$A$4955,$A1173,ObservedSpeciesData!$D$2:$D$4955,$D1173)),AVERAGEIFS(ObservedSpeciesData!AB$2:AB$4955,ObservedSpeciesData!$A$2:$A$4955,$A1173,ObservedSpeciesData!$D$2:$D$4955,$D1173),"")</f>
        <v/>
      </c>
      <c r="AC1173" s="24" t="str">
        <f>IF(ISNUMBER(AVERAGEIFS(ObservedSpeciesData!AC$2:AC$4955,ObservedSpeciesData!$A$2:$A$4955,$A1173,ObservedSpeciesData!$D$2:$D$4955,$D1173)),AVERAGEIFS(ObservedSpeciesData!AC$2:AC$4955,ObservedSpeciesData!$A$2:$A$4955,$A1173,ObservedSpeciesData!$D$2:$D$4955,$D1173),"")</f>
        <v/>
      </c>
      <c r="AD1173" s="23" t="str">
        <f>IF(ISNUMBER(AVERAGEIFS(ObservedSpeciesData!AD$2:AD$4955,ObservedSpeciesData!$A$2:$A$4955,$A1173,ObservedSpeciesData!$D$2:$D$4955,$D1173)),AVERAGEIFS(ObservedSpeciesData!AD$2:AD$4955,ObservedSpeciesData!$A$2:$A$4955,$A1173,ObservedSpeciesData!$D$2:$D$4955,$D1173),"")</f>
        <v/>
      </c>
      <c r="AE1173" s="24" t="str">
        <f>IF(ISNUMBER(AVERAGEIFS(ObservedSpeciesData!AE$2:AE$4955,ObservedSpeciesData!$A$2:$A$4955,$A1173,ObservedSpeciesData!$D$2:$D$4955,$D1173)),AVERAGEIFS(ObservedSpeciesData!AE$2:AE$4955,ObservedSpeciesData!$A$2:$A$4955,$A1173,ObservedSpeciesData!$D$2:$D$4955,$D1173),"")</f>
        <v/>
      </c>
      <c r="AF1173" s="23"/>
      <c r="AG1173" s="24"/>
      <c r="AH1173" s="23" t="str">
        <f>IF(ISNUMBER(AVERAGEIFS(ObservedSpeciesData!AH$2:AH$4955,ObservedSpeciesData!$A$2:$A$4955,$A1173,ObservedSpeciesData!$D$2:$D$4955,$D1173)),AVERAGEIFS(ObservedSpeciesData!AH$2:AH$4955,ObservedSpeciesData!$A$2:$A$4955,$A1173,ObservedSpeciesData!$D$2:$D$4955,$D1173),"")</f>
        <v/>
      </c>
      <c r="AI1173" s="23" t="str">
        <f>IF(ISNUMBER(AVERAGEIFS(ObservedSpeciesData!AI$2:AI$4955,ObservedSpeciesData!$A$2:$A$4955,$A1173,ObservedSpeciesData!$C$2:$C$4955,$C1173,ObservedSpeciesData!$D$2:$D$4955,$D1173)),AVERAGEIFS(ObservedSpeciesData!AI$2:AI$4955,ObservedSpeciesData!$A$2:$A$4955,$A1173,ObservedSpeciesData!$C$2:$C$4955,$C1173,ObservedSpeciesData!$D$2:$D$4955,$D1173),"")</f>
        <v/>
      </c>
      <c r="AJ1173" s="2">
        <f>COUNTIFS(ObservedSpeciesData!$A$2:$A$828,$A1173,ObservedSpeciesData!$D$2:$D$828,$D1173)</f>
        <v>0</v>
      </c>
      <c r="AK1173" s="2">
        <f t="shared" si="18"/>
        <v>5</v>
      </c>
    </row>
    <row r="1174" spans="1:37" x14ac:dyDescent="0.25">
      <c r="A1174" s="14" t="s">
        <v>94</v>
      </c>
      <c r="B1174" t="s">
        <v>80</v>
      </c>
      <c r="C1174" t="s">
        <v>90</v>
      </c>
      <c r="D1174" s="13">
        <v>42605</v>
      </c>
      <c r="E1174">
        <v>1</v>
      </c>
      <c r="F1174">
        <v>100</v>
      </c>
      <c r="G1174" s="2" t="s">
        <v>78</v>
      </c>
      <c r="H1174" s="2" t="s">
        <v>10</v>
      </c>
      <c r="I1174">
        <v>15</v>
      </c>
      <c r="J1174" s="2" t="s">
        <v>77</v>
      </c>
      <c r="K1174" s="2">
        <f>IF(ISNUMBER(AVERAGEIFS(ObservedSpeciesData!K$2:K$4955,ObservedSpeciesData!$A$2:$A$4955,$A1174,ObservedSpeciesData!$D$2:$D$4955,$D1174)),AVERAGEIFS(ObservedSpeciesData!K$2:K$4955,ObservedSpeciesData!$A$2:$A$4955,$A1174,ObservedSpeciesData!$D$2:$D$4955,$D1174),"")</f>
        <v>90</v>
      </c>
      <c r="L1174" s="26" t="str">
        <f>IF(ISNUMBER(AVERAGEIFS(ObservedSpeciesData!L$2:L$4955,ObservedSpeciesData!$A$2:$A$4955,$A1174,ObservedSpeciesData!$D$2:$D$4955,$D1174)),AVERAGEIFS(ObservedSpeciesData!L$2:L$4955,ObservedSpeciesData!$A$2:$A$4955,$A1174,ObservedSpeciesData!$D$2:$D$4955,$D1174),"")</f>
        <v/>
      </c>
      <c r="M1174" s="23" t="str">
        <f>IF(ISNUMBER(AVERAGEIFS(ObservedSpeciesData!M$2:M$4955,ObservedSpeciesData!$A$2:$A$4955,$A1174,ObservedSpeciesData!$D$2:$D$4955,$D1174)),AVERAGEIFS(ObservedSpeciesData!M$2:M$4955,ObservedSpeciesData!$A$2:$A$4955,$A1174,ObservedSpeciesData!$D$2:$D$4955,$D1174),"")</f>
        <v/>
      </c>
      <c r="N1174" s="23">
        <f>IF(ISNUMBER(AVERAGEIFS(ObservedSpeciesData!N$2:N$4955,ObservedSpeciesData!$A$2:$A$4955,$A1174,ObservedSpeciesData!$D$2:$D$4955,$D1174)),AVERAGEIFS(ObservedSpeciesData!N$2:N$4955,ObservedSpeciesData!$A$2:$A$4955,$A1174,ObservedSpeciesData!$D$2:$D$4955,$D1174),"")</f>
        <v>308.86956542222225</v>
      </c>
      <c r="O1174" s="23">
        <f>IF(ISNUMBER(AVERAGEIFS(ObservedSpeciesData!O$2:O$4955,ObservedSpeciesData!$A$2:$A$4955,$A1174,ObservedSpeciesData!$D$2:$D$4955,$D1174)),AVERAGEIFS(ObservedSpeciesData!O$2:O$4955,ObservedSpeciesData!$A$2:$A$4955,$A1174,ObservedSpeciesData!$D$2:$D$4955,$D1174),"")</f>
        <v>30.886956542222226</v>
      </c>
      <c r="P1174" s="23">
        <f>IF(ISNUMBER(AVERAGEIFS(ObservedSpeciesData!P$2:P$4955,ObservedSpeciesData!$A$2:$A$4955,$A1174,ObservedSpeciesData!$C$2:$C$4955,$C1174,ObservedSpeciesData!$D$2:$D$4955,$D1174)),AVERAGEIFS(ObservedSpeciesData!P$2:P$4955,ObservedSpeciesData!$A$2:$A$4955,$A1174,ObservedSpeciesData!$C$2:$C$4955,$C1174,ObservedSpeciesData!$D$2:$D$4955,$D1174),"")</f>
        <v>30.886956542222226</v>
      </c>
      <c r="Q1174" s="23"/>
      <c r="R1174" s="25" t="str">
        <f>IF(ISNUMBER(AVERAGEIFS(ObservedSpeciesData!R$2:R$4955,ObservedSpeciesData!$A$2:$A$4955,$A1174,ObservedSpeciesData!$D$2:$D$4955,$D1174)),AVERAGEIFS(ObservedSpeciesData!R$2:R$4955,ObservedSpeciesData!$A$2:$A$4955,$A1174,ObservedSpeciesData!$D$2:$D$4955,$D1174),"")</f>
        <v/>
      </c>
      <c r="S1174" s="25">
        <f>IF(ISNUMBER(AVERAGEIFS(ObservedSpeciesData!S$2:S$4955,ObservedSpeciesData!$A$2:$A$4955,$A1174,ObservedSpeciesData!$D$2:$D$4955,$D1174)),AVERAGEIFS(ObservedSpeciesData!S$2:S$4955,ObservedSpeciesData!$A$2:$A$4955,$A1174,ObservedSpeciesData!$D$2:$D$4955,$D1174),"")</f>
        <v>1.4104476892579638</v>
      </c>
      <c r="T1174" s="23">
        <f>IF(ISNUMBER(AVERAGEIFS(ObservedSpeciesData!T$2:T$4955,ObservedSpeciesData!$A$2:$A$4955,$A1174,ObservedSpeciesData!$D$2:$D$4955,$D1174)),AVERAGEIFS(ObservedSpeciesData!T$2:T$4955,ObservedSpeciesData!$A$2:$A$4955,$A1174,ObservedSpeciesData!$D$2:$D$4955,$D1174),"")</f>
        <v>6.8731307292215007</v>
      </c>
      <c r="U1174" s="24" t="str">
        <f>IF(ISNUMBER(AVERAGEIFS(ObservedSpeciesData!U$2:U$4955,ObservedSpeciesData!$A$2:$A$4955,$A1174,ObservedSpeciesData!$C$2:$C$4955,$C1174,ObservedSpeciesData!$D$2:$D$4955,$D1174)),AVERAGEIFS(ObservedSpeciesData!U$2:U$4955,ObservedSpeciesData!$A$2:$A$4955,$A1174,ObservedSpeciesData!$C$2:$C$4955,$C1174,ObservedSpeciesData!$D$2:$D$4955,$D1174),"")</f>
        <v/>
      </c>
      <c r="V1174" s="23" t="str">
        <f>IF(ISNUMBER(AVERAGEIFS(ObservedSpeciesData!V$2:V$4955,ObservedSpeciesData!$A$2:$A$4955,$A1174,ObservedSpeciesData!$D$2:$D$4955,$D1174)),AVERAGEIFS(ObservedSpeciesData!V$2:V$4955,ObservedSpeciesData!$A$2:$A$4955,$A1174,ObservedSpeciesData!$D$2:$D$4955,$D1174),"")</f>
        <v/>
      </c>
      <c r="W1174" s="23" t="str">
        <f>IF(ISNUMBER(AVERAGEIFS(ObservedSpeciesData!W$2:W$4955,ObservedSpeciesData!$A$2:$A$4955,$A1174,ObservedSpeciesData!$D$2:$D$4955,$D1174)),AVERAGEIFS(ObservedSpeciesData!W$2:W$4955,ObservedSpeciesData!$A$2:$A$4955,$A1174,ObservedSpeciesData!$D$2:$D$4955,$D1174),"")</f>
        <v/>
      </c>
      <c r="X1174" s="23" t="str">
        <f>IF(ISNUMBER(AVERAGEIFS(ObservedSpeciesData!X$2:X$4955,ObservedSpeciesData!$A$2:$A$4955,$A1174,ObservedSpeciesData!$D$2:$D$4955,$D1174)),AVERAGEIFS(ObservedSpeciesData!X$2:X$4955,ObservedSpeciesData!$A$2:$A$4955,$A1174,ObservedSpeciesData!$D$2:$D$4955,$D1174),"")</f>
        <v/>
      </c>
      <c r="Y1174" s="23" t="str">
        <f>IF(ISNUMBER(AVERAGEIFS(ObservedSpeciesData!Y$2:Y$4955,ObservedSpeciesData!$A$2:$A$4955,$A1174,ObservedSpeciesData!$D$2:$D$4955,$D1174)),AVERAGEIFS(ObservedSpeciesData!Y$2:Y$4955,ObservedSpeciesData!$A$2:$A$4955,$A1174,ObservedSpeciesData!$D$2:$D$4955,$D1174),"")</f>
        <v/>
      </c>
      <c r="Z1174" s="23" t="str">
        <f>IF(ISNUMBER(AVERAGEIFS(ObservedSpeciesData!Z$2:Z$4955,ObservedSpeciesData!$A$2:$A$4955,$A1174,ObservedSpeciesData!$D$2:$D$4955,$D1174)),AVERAGEIFS(ObservedSpeciesData!Z$2:Z$4955,ObservedSpeciesData!$A$2:$A$4955,$A1174,ObservedSpeciesData!$D$2:$D$4955,$D1174),"")</f>
        <v/>
      </c>
      <c r="AA1174" s="23" t="str">
        <f>IF(ISNUMBER(AVERAGEIFS(ObservedSpeciesData!AA$2:AA$4955,ObservedSpeciesData!$A$2:$A$4955,$A1174,ObservedSpeciesData!$D$2:$D$4955,$D1174)),AVERAGEIFS(ObservedSpeciesData!AA$2:AA$4955,ObservedSpeciesData!$A$2:$A$4955,$A1174,ObservedSpeciesData!$D$2:$D$4955,$D1174),"")</f>
        <v/>
      </c>
      <c r="AB1174" s="24" t="str">
        <f>IF(ISNUMBER(AVERAGEIFS(ObservedSpeciesData!AB$2:AB$4955,ObservedSpeciesData!$A$2:$A$4955,$A1174,ObservedSpeciesData!$D$2:$D$4955,$D1174)),AVERAGEIFS(ObservedSpeciesData!AB$2:AB$4955,ObservedSpeciesData!$A$2:$A$4955,$A1174,ObservedSpeciesData!$D$2:$D$4955,$D1174),"")</f>
        <v/>
      </c>
      <c r="AC1174" s="24" t="str">
        <f>IF(ISNUMBER(AVERAGEIFS(ObservedSpeciesData!AC$2:AC$4955,ObservedSpeciesData!$A$2:$A$4955,$A1174,ObservedSpeciesData!$D$2:$D$4955,$D1174)),AVERAGEIFS(ObservedSpeciesData!AC$2:AC$4955,ObservedSpeciesData!$A$2:$A$4955,$A1174,ObservedSpeciesData!$D$2:$D$4955,$D1174),"")</f>
        <v/>
      </c>
      <c r="AD1174" s="23" t="str">
        <f>IF(ISNUMBER(AVERAGEIFS(ObservedSpeciesData!AD$2:AD$4955,ObservedSpeciesData!$A$2:$A$4955,$A1174,ObservedSpeciesData!$D$2:$D$4955,$D1174)),AVERAGEIFS(ObservedSpeciesData!AD$2:AD$4955,ObservedSpeciesData!$A$2:$A$4955,$A1174,ObservedSpeciesData!$D$2:$D$4955,$D1174),"")</f>
        <v/>
      </c>
      <c r="AE1174" s="24" t="str">
        <f>IF(ISNUMBER(AVERAGEIFS(ObservedSpeciesData!AE$2:AE$4955,ObservedSpeciesData!$A$2:$A$4955,$A1174,ObservedSpeciesData!$D$2:$D$4955,$D1174)),AVERAGEIFS(ObservedSpeciesData!AE$2:AE$4955,ObservedSpeciesData!$A$2:$A$4955,$A1174,ObservedSpeciesData!$D$2:$D$4955,$D1174),"")</f>
        <v/>
      </c>
      <c r="AF1174" s="23"/>
      <c r="AG1174" s="24"/>
      <c r="AH1174" s="23" t="str">
        <f>IF(ISNUMBER(AVERAGEIFS(ObservedSpeciesData!AH$2:AH$4955,ObservedSpeciesData!$A$2:$A$4955,$A1174,ObservedSpeciesData!$D$2:$D$4955,$D1174)),AVERAGEIFS(ObservedSpeciesData!AH$2:AH$4955,ObservedSpeciesData!$A$2:$A$4955,$A1174,ObservedSpeciesData!$D$2:$D$4955,$D1174),"")</f>
        <v/>
      </c>
      <c r="AI1174" s="23" t="str">
        <f>IF(ISNUMBER(AVERAGEIFS(ObservedSpeciesData!AI$2:AI$4955,ObservedSpeciesData!$A$2:$A$4955,$A1174,ObservedSpeciesData!$C$2:$C$4955,$C1174,ObservedSpeciesData!$D$2:$D$4955,$D1174)),AVERAGEIFS(ObservedSpeciesData!AI$2:AI$4955,ObservedSpeciesData!$A$2:$A$4955,$A1174,ObservedSpeciesData!$C$2:$C$4955,$C1174,ObservedSpeciesData!$D$2:$D$4955,$D1174),"")</f>
        <v/>
      </c>
      <c r="AJ1174" s="2">
        <f>COUNTIFS(ObservedSpeciesData!$A$2:$A$828,$A1174,ObservedSpeciesData!$D$2:$D$828,$D1174)</f>
        <v>0</v>
      </c>
      <c r="AK1174" s="2">
        <f t="shared" si="18"/>
        <v>5</v>
      </c>
    </row>
    <row r="1175" spans="1:37" x14ac:dyDescent="0.25">
      <c r="A1175" s="14" t="s">
        <v>93</v>
      </c>
      <c r="B1175" t="s">
        <v>80</v>
      </c>
      <c r="C1175" t="s">
        <v>90</v>
      </c>
      <c r="D1175" s="13">
        <v>42605</v>
      </c>
      <c r="E1175">
        <v>1</v>
      </c>
      <c r="F1175">
        <v>200</v>
      </c>
      <c r="G1175" s="2" t="s">
        <v>78</v>
      </c>
      <c r="H1175" s="2" t="s">
        <v>10</v>
      </c>
      <c r="I1175">
        <v>15</v>
      </c>
      <c r="J1175" s="2" t="s">
        <v>77</v>
      </c>
      <c r="K1175" s="2">
        <f>IF(ISNUMBER(AVERAGEIFS(ObservedSpeciesData!K$2:K$4955,ObservedSpeciesData!$A$2:$A$4955,$A1175,ObservedSpeciesData!$D$2:$D$4955,$D1175)),AVERAGEIFS(ObservedSpeciesData!K$2:K$4955,ObservedSpeciesData!$A$2:$A$4955,$A1175,ObservedSpeciesData!$D$2:$D$4955,$D1175),"")</f>
        <v>180</v>
      </c>
      <c r="L1175" s="26" t="str">
        <f>IF(ISNUMBER(AVERAGEIFS(ObservedSpeciesData!L$2:L$4955,ObservedSpeciesData!$A$2:$A$4955,$A1175,ObservedSpeciesData!$D$2:$D$4955,$D1175)),AVERAGEIFS(ObservedSpeciesData!L$2:L$4955,ObservedSpeciesData!$A$2:$A$4955,$A1175,ObservedSpeciesData!$D$2:$D$4955,$D1175),"")</f>
        <v/>
      </c>
      <c r="M1175" s="23" t="str">
        <f>IF(ISNUMBER(AVERAGEIFS(ObservedSpeciesData!M$2:M$4955,ObservedSpeciesData!$A$2:$A$4955,$A1175,ObservedSpeciesData!$D$2:$D$4955,$D1175)),AVERAGEIFS(ObservedSpeciesData!M$2:M$4955,ObservedSpeciesData!$A$2:$A$4955,$A1175,ObservedSpeciesData!$D$2:$D$4955,$D1175),"")</f>
        <v/>
      </c>
      <c r="N1175" s="23">
        <f>IF(ISNUMBER(AVERAGEIFS(ObservedSpeciesData!N$2:N$4955,ObservedSpeciesData!$A$2:$A$4955,$A1175,ObservedSpeciesData!$D$2:$D$4955,$D1175)),AVERAGEIFS(ObservedSpeciesData!N$2:N$4955,ObservedSpeciesData!$A$2:$A$4955,$A1175,ObservedSpeciesData!$D$2:$D$4955,$D1175),"")</f>
        <v>661.1347471111111</v>
      </c>
      <c r="O1175" s="23">
        <f>IF(ISNUMBER(AVERAGEIFS(ObservedSpeciesData!O$2:O$4955,ObservedSpeciesData!$A$2:$A$4955,$A1175,ObservedSpeciesData!$D$2:$D$4955,$D1175)),AVERAGEIFS(ObservedSpeciesData!O$2:O$4955,ObservedSpeciesData!$A$2:$A$4955,$A1175,ObservedSpeciesData!$D$2:$D$4955,$D1175),"")</f>
        <v>66.113474711111095</v>
      </c>
      <c r="P1175" s="23">
        <f>IF(ISNUMBER(AVERAGEIFS(ObservedSpeciesData!P$2:P$4955,ObservedSpeciesData!$A$2:$A$4955,$A1175,ObservedSpeciesData!$C$2:$C$4955,$C1175,ObservedSpeciesData!$D$2:$D$4955,$D1175)),AVERAGEIFS(ObservedSpeciesData!P$2:P$4955,ObservedSpeciesData!$A$2:$A$4955,$A1175,ObservedSpeciesData!$C$2:$C$4955,$C1175,ObservedSpeciesData!$D$2:$D$4955,$D1175),"")</f>
        <v>66.113474711111095</v>
      </c>
      <c r="Q1175" s="23"/>
      <c r="R1175" s="25" t="str">
        <f>IF(ISNUMBER(AVERAGEIFS(ObservedSpeciesData!R$2:R$4955,ObservedSpeciesData!$A$2:$A$4955,$A1175,ObservedSpeciesData!$D$2:$D$4955,$D1175)),AVERAGEIFS(ObservedSpeciesData!R$2:R$4955,ObservedSpeciesData!$A$2:$A$4955,$A1175,ObservedSpeciesData!$D$2:$D$4955,$D1175),"")</f>
        <v/>
      </c>
      <c r="S1175" s="25">
        <f>IF(ISNUMBER(AVERAGEIFS(ObservedSpeciesData!S$2:S$4955,ObservedSpeciesData!$A$2:$A$4955,$A1175,ObservedSpeciesData!$D$2:$D$4955,$D1175)),AVERAGEIFS(ObservedSpeciesData!S$2:S$4955,ObservedSpeciesData!$A$2:$A$4955,$A1175,ObservedSpeciesData!$D$2:$D$4955,$D1175),"")</f>
        <v>0.45867898952090741</v>
      </c>
      <c r="T1175" s="23">
        <f>IF(ISNUMBER(AVERAGEIFS(ObservedSpeciesData!T$2:T$4955,ObservedSpeciesData!$A$2:$A$4955,$A1175,ObservedSpeciesData!$D$2:$D$4955,$D1175)),AVERAGEIFS(ObservedSpeciesData!T$2:T$4955,ObservedSpeciesData!$A$2:$A$4955,$A1175,ObservedSpeciesData!$D$2:$D$4955,$D1175),"")</f>
        <v>7.2878241326379509</v>
      </c>
      <c r="U1175" s="24" t="str">
        <f>IF(ISNUMBER(AVERAGEIFS(ObservedSpeciesData!U$2:U$4955,ObservedSpeciesData!$A$2:$A$4955,$A1175,ObservedSpeciesData!$C$2:$C$4955,$C1175,ObservedSpeciesData!$D$2:$D$4955,$D1175)),AVERAGEIFS(ObservedSpeciesData!U$2:U$4955,ObservedSpeciesData!$A$2:$A$4955,$A1175,ObservedSpeciesData!$C$2:$C$4955,$C1175,ObservedSpeciesData!$D$2:$D$4955,$D1175),"")</f>
        <v/>
      </c>
      <c r="V1175" s="23" t="str">
        <f>IF(ISNUMBER(AVERAGEIFS(ObservedSpeciesData!V$2:V$4955,ObservedSpeciesData!$A$2:$A$4955,$A1175,ObservedSpeciesData!$D$2:$D$4955,$D1175)),AVERAGEIFS(ObservedSpeciesData!V$2:V$4955,ObservedSpeciesData!$A$2:$A$4955,$A1175,ObservedSpeciesData!$D$2:$D$4955,$D1175),"")</f>
        <v/>
      </c>
      <c r="W1175" s="23" t="str">
        <f>IF(ISNUMBER(AVERAGEIFS(ObservedSpeciesData!W$2:W$4955,ObservedSpeciesData!$A$2:$A$4955,$A1175,ObservedSpeciesData!$D$2:$D$4955,$D1175)),AVERAGEIFS(ObservedSpeciesData!W$2:W$4955,ObservedSpeciesData!$A$2:$A$4955,$A1175,ObservedSpeciesData!$D$2:$D$4955,$D1175),"")</f>
        <v/>
      </c>
      <c r="X1175" s="23" t="str">
        <f>IF(ISNUMBER(AVERAGEIFS(ObservedSpeciesData!X$2:X$4955,ObservedSpeciesData!$A$2:$A$4955,$A1175,ObservedSpeciesData!$D$2:$D$4955,$D1175)),AVERAGEIFS(ObservedSpeciesData!X$2:X$4955,ObservedSpeciesData!$A$2:$A$4955,$A1175,ObservedSpeciesData!$D$2:$D$4955,$D1175),"")</f>
        <v/>
      </c>
      <c r="Y1175" s="23" t="str">
        <f>IF(ISNUMBER(AVERAGEIFS(ObservedSpeciesData!Y$2:Y$4955,ObservedSpeciesData!$A$2:$A$4955,$A1175,ObservedSpeciesData!$D$2:$D$4955,$D1175)),AVERAGEIFS(ObservedSpeciesData!Y$2:Y$4955,ObservedSpeciesData!$A$2:$A$4955,$A1175,ObservedSpeciesData!$D$2:$D$4955,$D1175),"")</f>
        <v/>
      </c>
      <c r="Z1175" s="23" t="str">
        <f>IF(ISNUMBER(AVERAGEIFS(ObservedSpeciesData!Z$2:Z$4955,ObservedSpeciesData!$A$2:$A$4955,$A1175,ObservedSpeciesData!$D$2:$D$4955,$D1175)),AVERAGEIFS(ObservedSpeciesData!Z$2:Z$4955,ObservedSpeciesData!$A$2:$A$4955,$A1175,ObservedSpeciesData!$D$2:$D$4955,$D1175),"")</f>
        <v/>
      </c>
      <c r="AA1175" s="23" t="str">
        <f>IF(ISNUMBER(AVERAGEIFS(ObservedSpeciesData!AA$2:AA$4955,ObservedSpeciesData!$A$2:$A$4955,$A1175,ObservedSpeciesData!$D$2:$D$4955,$D1175)),AVERAGEIFS(ObservedSpeciesData!AA$2:AA$4955,ObservedSpeciesData!$A$2:$A$4955,$A1175,ObservedSpeciesData!$D$2:$D$4955,$D1175),"")</f>
        <v/>
      </c>
      <c r="AB1175" s="24" t="str">
        <f>IF(ISNUMBER(AVERAGEIFS(ObservedSpeciesData!AB$2:AB$4955,ObservedSpeciesData!$A$2:$A$4955,$A1175,ObservedSpeciesData!$D$2:$D$4955,$D1175)),AVERAGEIFS(ObservedSpeciesData!AB$2:AB$4955,ObservedSpeciesData!$A$2:$A$4955,$A1175,ObservedSpeciesData!$D$2:$D$4955,$D1175),"")</f>
        <v/>
      </c>
      <c r="AC1175" s="24" t="str">
        <f>IF(ISNUMBER(AVERAGEIFS(ObservedSpeciesData!AC$2:AC$4955,ObservedSpeciesData!$A$2:$A$4955,$A1175,ObservedSpeciesData!$D$2:$D$4955,$D1175)),AVERAGEIFS(ObservedSpeciesData!AC$2:AC$4955,ObservedSpeciesData!$A$2:$A$4955,$A1175,ObservedSpeciesData!$D$2:$D$4955,$D1175),"")</f>
        <v/>
      </c>
      <c r="AD1175" s="23" t="str">
        <f>IF(ISNUMBER(AVERAGEIFS(ObservedSpeciesData!AD$2:AD$4955,ObservedSpeciesData!$A$2:$A$4955,$A1175,ObservedSpeciesData!$D$2:$D$4955,$D1175)),AVERAGEIFS(ObservedSpeciesData!AD$2:AD$4955,ObservedSpeciesData!$A$2:$A$4955,$A1175,ObservedSpeciesData!$D$2:$D$4955,$D1175),"")</f>
        <v/>
      </c>
      <c r="AE1175" s="24" t="str">
        <f>IF(ISNUMBER(AVERAGEIFS(ObservedSpeciesData!AE$2:AE$4955,ObservedSpeciesData!$A$2:$A$4955,$A1175,ObservedSpeciesData!$D$2:$D$4955,$D1175)),AVERAGEIFS(ObservedSpeciesData!AE$2:AE$4955,ObservedSpeciesData!$A$2:$A$4955,$A1175,ObservedSpeciesData!$D$2:$D$4955,$D1175),"")</f>
        <v/>
      </c>
      <c r="AF1175" s="23"/>
      <c r="AG1175" s="24"/>
      <c r="AH1175" s="23" t="str">
        <f>IF(ISNUMBER(AVERAGEIFS(ObservedSpeciesData!AH$2:AH$4955,ObservedSpeciesData!$A$2:$A$4955,$A1175,ObservedSpeciesData!$D$2:$D$4955,$D1175)),AVERAGEIFS(ObservedSpeciesData!AH$2:AH$4955,ObservedSpeciesData!$A$2:$A$4955,$A1175,ObservedSpeciesData!$D$2:$D$4955,$D1175),"")</f>
        <v/>
      </c>
      <c r="AI1175" s="23" t="str">
        <f>IF(ISNUMBER(AVERAGEIFS(ObservedSpeciesData!AI$2:AI$4955,ObservedSpeciesData!$A$2:$A$4955,$A1175,ObservedSpeciesData!$C$2:$C$4955,$C1175,ObservedSpeciesData!$D$2:$D$4955,$D1175)),AVERAGEIFS(ObservedSpeciesData!AI$2:AI$4955,ObservedSpeciesData!$A$2:$A$4955,$A1175,ObservedSpeciesData!$C$2:$C$4955,$C1175,ObservedSpeciesData!$D$2:$D$4955,$D1175),"")</f>
        <v/>
      </c>
      <c r="AJ1175" s="2">
        <f>COUNTIFS(ObservedSpeciesData!$A$2:$A$828,$A1175,ObservedSpeciesData!$D$2:$D$828,$D1175)</f>
        <v>0</v>
      </c>
      <c r="AK1175" s="2">
        <f t="shared" si="18"/>
        <v>5</v>
      </c>
    </row>
    <row r="1176" spans="1:37" x14ac:dyDescent="0.25">
      <c r="A1176" s="14" t="s">
        <v>92</v>
      </c>
      <c r="B1176" t="s">
        <v>80</v>
      </c>
      <c r="C1176" t="s">
        <v>90</v>
      </c>
      <c r="D1176" s="13">
        <v>42605</v>
      </c>
      <c r="E1176">
        <v>1</v>
      </c>
      <c r="F1176">
        <v>350</v>
      </c>
      <c r="G1176" s="2" t="s">
        <v>78</v>
      </c>
      <c r="H1176" s="2" t="s">
        <v>10</v>
      </c>
      <c r="I1176">
        <v>15</v>
      </c>
      <c r="J1176" s="2" t="s">
        <v>77</v>
      </c>
      <c r="K1176" s="2">
        <f>IF(ISNUMBER(AVERAGEIFS(ObservedSpeciesData!K$2:K$4955,ObservedSpeciesData!$A$2:$A$4955,$A1176,ObservedSpeciesData!$D$2:$D$4955,$D1176)),AVERAGEIFS(ObservedSpeciesData!K$2:K$4955,ObservedSpeciesData!$A$2:$A$4955,$A1176,ObservedSpeciesData!$D$2:$D$4955,$D1176),"")</f>
        <v>315</v>
      </c>
      <c r="L1176" s="26" t="str">
        <f>IF(ISNUMBER(AVERAGEIFS(ObservedSpeciesData!L$2:L$4955,ObservedSpeciesData!$A$2:$A$4955,$A1176,ObservedSpeciesData!$D$2:$D$4955,$D1176)),AVERAGEIFS(ObservedSpeciesData!L$2:L$4955,ObservedSpeciesData!$A$2:$A$4955,$A1176,ObservedSpeciesData!$D$2:$D$4955,$D1176),"")</f>
        <v/>
      </c>
      <c r="M1176" s="23" t="str">
        <f>IF(ISNUMBER(AVERAGEIFS(ObservedSpeciesData!M$2:M$4955,ObservedSpeciesData!$A$2:$A$4955,$A1176,ObservedSpeciesData!$D$2:$D$4955,$D1176)),AVERAGEIFS(ObservedSpeciesData!M$2:M$4955,ObservedSpeciesData!$A$2:$A$4955,$A1176,ObservedSpeciesData!$D$2:$D$4955,$D1176),"")</f>
        <v/>
      </c>
      <c r="N1176" s="23">
        <f>IF(ISNUMBER(AVERAGEIFS(ObservedSpeciesData!N$2:N$4955,ObservedSpeciesData!$A$2:$A$4955,$A1176,ObservedSpeciesData!$D$2:$D$4955,$D1176)),AVERAGEIFS(ObservedSpeciesData!N$2:N$4955,ObservedSpeciesData!$A$2:$A$4955,$A1176,ObservedSpeciesData!$D$2:$D$4955,$D1176),"")</f>
        <v>1350.4897337777777</v>
      </c>
      <c r="O1176" s="23">
        <f>IF(ISNUMBER(AVERAGEIFS(ObservedSpeciesData!O$2:O$4955,ObservedSpeciesData!$A$2:$A$4955,$A1176,ObservedSpeciesData!$D$2:$D$4955,$D1176)),AVERAGEIFS(ObservedSpeciesData!O$2:O$4955,ObservedSpeciesData!$A$2:$A$4955,$A1176,ObservedSpeciesData!$D$2:$D$4955,$D1176),"")</f>
        <v>135.04897337777777</v>
      </c>
      <c r="P1176" s="23">
        <f>IF(ISNUMBER(AVERAGEIFS(ObservedSpeciesData!P$2:P$4955,ObservedSpeciesData!$A$2:$A$4955,$A1176,ObservedSpeciesData!$C$2:$C$4955,$C1176,ObservedSpeciesData!$D$2:$D$4955,$D1176)),AVERAGEIFS(ObservedSpeciesData!P$2:P$4955,ObservedSpeciesData!$A$2:$A$4955,$A1176,ObservedSpeciesData!$C$2:$C$4955,$C1176,ObservedSpeciesData!$D$2:$D$4955,$D1176),"")</f>
        <v>135.04897337777777</v>
      </c>
      <c r="Q1176" s="23"/>
      <c r="R1176" s="25" t="str">
        <f>IF(ISNUMBER(AVERAGEIFS(ObservedSpeciesData!R$2:R$4955,ObservedSpeciesData!$A$2:$A$4955,$A1176,ObservedSpeciesData!$D$2:$D$4955,$D1176)),AVERAGEIFS(ObservedSpeciesData!R$2:R$4955,ObservedSpeciesData!$A$2:$A$4955,$A1176,ObservedSpeciesData!$D$2:$D$4955,$D1176),"")</f>
        <v/>
      </c>
      <c r="S1176" s="25">
        <f>IF(ISNUMBER(AVERAGEIFS(ObservedSpeciesData!S$2:S$4955,ObservedSpeciesData!$A$2:$A$4955,$A1176,ObservedSpeciesData!$D$2:$D$4955,$D1176)),AVERAGEIFS(ObservedSpeciesData!S$2:S$4955,ObservedSpeciesData!$A$2:$A$4955,$A1176,ObservedSpeciesData!$D$2:$D$4955,$D1176),"")</f>
        <v>0.14811157738829916</v>
      </c>
      <c r="T1176" s="23">
        <f>IF(ISNUMBER(AVERAGEIFS(ObservedSpeciesData!T$2:T$4955,ObservedSpeciesData!$A$2:$A$4955,$A1176,ObservedSpeciesData!$D$2:$D$4955,$D1176)),AVERAGEIFS(ObservedSpeciesData!T$2:T$4955,ObservedSpeciesData!$A$2:$A$4955,$A1176,ObservedSpeciesData!$D$2:$D$4955,$D1176),"")</f>
        <v>5.052102575349978</v>
      </c>
      <c r="U1176" s="24" t="str">
        <f>IF(ISNUMBER(AVERAGEIFS(ObservedSpeciesData!U$2:U$4955,ObservedSpeciesData!$A$2:$A$4955,$A1176,ObservedSpeciesData!$C$2:$C$4955,$C1176,ObservedSpeciesData!$D$2:$D$4955,$D1176)),AVERAGEIFS(ObservedSpeciesData!U$2:U$4955,ObservedSpeciesData!$A$2:$A$4955,$A1176,ObservedSpeciesData!$C$2:$C$4955,$C1176,ObservedSpeciesData!$D$2:$D$4955,$D1176),"")</f>
        <v/>
      </c>
      <c r="V1176" s="23" t="str">
        <f>IF(ISNUMBER(AVERAGEIFS(ObservedSpeciesData!V$2:V$4955,ObservedSpeciesData!$A$2:$A$4955,$A1176,ObservedSpeciesData!$D$2:$D$4955,$D1176)),AVERAGEIFS(ObservedSpeciesData!V$2:V$4955,ObservedSpeciesData!$A$2:$A$4955,$A1176,ObservedSpeciesData!$D$2:$D$4955,$D1176),"")</f>
        <v/>
      </c>
      <c r="W1176" s="23" t="str">
        <f>IF(ISNUMBER(AVERAGEIFS(ObservedSpeciesData!W$2:W$4955,ObservedSpeciesData!$A$2:$A$4955,$A1176,ObservedSpeciesData!$D$2:$D$4955,$D1176)),AVERAGEIFS(ObservedSpeciesData!W$2:W$4955,ObservedSpeciesData!$A$2:$A$4955,$A1176,ObservedSpeciesData!$D$2:$D$4955,$D1176),"")</f>
        <v/>
      </c>
      <c r="X1176" s="23" t="str">
        <f>IF(ISNUMBER(AVERAGEIFS(ObservedSpeciesData!X$2:X$4955,ObservedSpeciesData!$A$2:$A$4955,$A1176,ObservedSpeciesData!$D$2:$D$4955,$D1176)),AVERAGEIFS(ObservedSpeciesData!X$2:X$4955,ObservedSpeciesData!$A$2:$A$4955,$A1176,ObservedSpeciesData!$D$2:$D$4955,$D1176),"")</f>
        <v/>
      </c>
      <c r="Y1176" s="23" t="str">
        <f>IF(ISNUMBER(AVERAGEIFS(ObservedSpeciesData!Y$2:Y$4955,ObservedSpeciesData!$A$2:$A$4955,$A1176,ObservedSpeciesData!$D$2:$D$4955,$D1176)),AVERAGEIFS(ObservedSpeciesData!Y$2:Y$4955,ObservedSpeciesData!$A$2:$A$4955,$A1176,ObservedSpeciesData!$D$2:$D$4955,$D1176),"")</f>
        <v/>
      </c>
      <c r="Z1176" s="23" t="str">
        <f>IF(ISNUMBER(AVERAGEIFS(ObservedSpeciesData!Z$2:Z$4955,ObservedSpeciesData!$A$2:$A$4955,$A1176,ObservedSpeciesData!$D$2:$D$4955,$D1176)),AVERAGEIFS(ObservedSpeciesData!Z$2:Z$4955,ObservedSpeciesData!$A$2:$A$4955,$A1176,ObservedSpeciesData!$D$2:$D$4955,$D1176),"")</f>
        <v/>
      </c>
      <c r="AA1176" s="23" t="str">
        <f>IF(ISNUMBER(AVERAGEIFS(ObservedSpeciesData!AA$2:AA$4955,ObservedSpeciesData!$A$2:$A$4955,$A1176,ObservedSpeciesData!$D$2:$D$4955,$D1176)),AVERAGEIFS(ObservedSpeciesData!AA$2:AA$4955,ObservedSpeciesData!$A$2:$A$4955,$A1176,ObservedSpeciesData!$D$2:$D$4955,$D1176),"")</f>
        <v/>
      </c>
      <c r="AB1176" s="24" t="str">
        <f>IF(ISNUMBER(AVERAGEIFS(ObservedSpeciesData!AB$2:AB$4955,ObservedSpeciesData!$A$2:$A$4955,$A1176,ObservedSpeciesData!$D$2:$D$4955,$D1176)),AVERAGEIFS(ObservedSpeciesData!AB$2:AB$4955,ObservedSpeciesData!$A$2:$A$4955,$A1176,ObservedSpeciesData!$D$2:$D$4955,$D1176),"")</f>
        <v/>
      </c>
      <c r="AC1176" s="24" t="str">
        <f>IF(ISNUMBER(AVERAGEIFS(ObservedSpeciesData!AC$2:AC$4955,ObservedSpeciesData!$A$2:$A$4955,$A1176,ObservedSpeciesData!$D$2:$D$4955,$D1176)),AVERAGEIFS(ObservedSpeciesData!AC$2:AC$4955,ObservedSpeciesData!$A$2:$A$4955,$A1176,ObservedSpeciesData!$D$2:$D$4955,$D1176),"")</f>
        <v/>
      </c>
      <c r="AD1176" s="23" t="str">
        <f>IF(ISNUMBER(AVERAGEIFS(ObservedSpeciesData!AD$2:AD$4955,ObservedSpeciesData!$A$2:$A$4955,$A1176,ObservedSpeciesData!$D$2:$D$4955,$D1176)),AVERAGEIFS(ObservedSpeciesData!AD$2:AD$4955,ObservedSpeciesData!$A$2:$A$4955,$A1176,ObservedSpeciesData!$D$2:$D$4955,$D1176),"")</f>
        <v/>
      </c>
      <c r="AE1176" s="24" t="str">
        <f>IF(ISNUMBER(AVERAGEIFS(ObservedSpeciesData!AE$2:AE$4955,ObservedSpeciesData!$A$2:$A$4955,$A1176,ObservedSpeciesData!$D$2:$D$4955,$D1176)),AVERAGEIFS(ObservedSpeciesData!AE$2:AE$4955,ObservedSpeciesData!$A$2:$A$4955,$A1176,ObservedSpeciesData!$D$2:$D$4955,$D1176),"")</f>
        <v/>
      </c>
      <c r="AF1176" s="23"/>
      <c r="AG1176" s="24"/>
      <c r="AH1176" s="23" t="str">
        <f>IF(ISNUMBER(AVERAGEIFS(ObservedSpeciesData!AH$2:AH$4955,ObservedSpeciesData!$A$2:$A$4955,$A1176,ObservedSpeciesData!$D$2:$D$4955,$D1176)),AVERAGEIFS(ObservedSpeciesData!AH$2:AH$4955,ObservedSpeciesData!$A$2:$A$4955,$A1176,ObservedSpeciesData!$D$2:$D$4955,$D1176),"")</f>
        <v/>
      </c>
      <c r="AI1176" s="23" t="str">
        <f>IF(ISNUMBER(AVERAGEIFS(ObservedSpeciesData!AI$2:AI$4955,ObservedSpeciesData!$A$2:$A$4955,$A1176,ObservedSpeciesData!$C$2:$C$4955,$C1176,ObservedSpeciesData!$D$2:$D$4955,$D1176)),AVERAGEIFS(ObservedSpeciesData!AI$2:AI$4955,ObservedSpeciesData!$A$2:$A$4955,$A1176,ObservedSpeciesData!$C$2:$C$4955,$C1176,ObservedSpeciesData!$D$2:$D$4955,$D1176),"")</f>
        <v/>
      </c>
      <c r="AJ1176" s="2">
        <f>COUNTIFS(ObservedSpeciesData!$A$2:$A$828,$A1176,ObservedSpeciesData!$D$2:$D$828,$D1176)</f>
        <v>0</v>
      </c>
      <c r="AK1176" s="2">
        <f t="shared" si="18"/>
        <v>5</v>
      </c>
    </row>
    <row r="1177" spans="1:37" x14ac:dyDescent="0.25">
      <c r="A1177" s="14" t="s">
        <v>91</v>
      </c>
      <c r="B1177" t="s">
        <v>80</v>
      </c>
      <c r="C1177" t="s">
        <v>90</v>
      </c>
      <c r="D1177" s="13">
        <v>42605</v>
      </c>
      <c r="E1177">
        <v>1</v>
      </c>
      <c r="F1177">
        <v>500</v>
      </c>
      <c r="G1177" s="2" t="s">
        <v>78</v>
      </c>
      <c r="H1177" s="2" t="s">
        <v>10</v>
      </c>
      <c r="I1177">
        <v>15</v>
      </c>
      <c r="J1177" s="2" t="s">
        <v>77</v>
      </c>
      <c r="K1177" s="2">
        <f>IF(ISNUMBER(AVERAGEIFS(ObservedSpeciesData!K$2:K$4955,ObservedSpeciesData!$A$2:$A$4955,$A1177,ObservedSpeciesData!$D$2:$D$4955,$D1177)),AVERAGEIFS(ObservedSpeciesData!K$2:K$4955,ObservedSpeciesData!$A$2:$A$4955,$A1177,ObservedSpeciesData!$D$2:$D$4955,$D1177),"")</f>
        <v>450</v>
      </c>
      <c r="L1177" s="26" t="str">
        <f>IF(ISNUMBER(AVERAGEIFS(ObservedSpeciesData!L$2:L$4955,ObservedSpeciesData!$A$2:$A$4955,$A1177,ObservedSpeciesData!$D$2:$D$4955,$D1177)),AVERAGEIFS(ObservedSpeciesData!L$2:L$4955,ObservedSpeciesData!$A$2:$A$4955,$A1177,ObservedSpeciesData!$D$2:$D$4955,$D1177),"")</f>
        <v/>
      </c>
      <c r="M1177" s="23" t="str">
        <f>IF(ISNUMBER(AVERAGEIFS(ObservedSpeciesData!M$2:M$4955,ObservedSpeciesData!$A$2:$A$4955,$A1177,ObservedSpeciesData!$D$2:$D$4955,$D1177)),AVERAGEIFS(ObservedSpeciesData!M$2:M$4955,ObservedSpeciesData!$A$2:$A$4955,$A1177,ObservedSpeciesData!$D$2:$D$4955,$D1177),"")</f>
        <v/>
      </c>
      <c r="N1177" s="23">
        <f>IF(ISNUMBER(AVERAGEIFS(ObservedSpeciesData!N$2:N$4955,ObservedSpeciesData!$A$2:$A$4955,$A1177,ObservedSpeciesData!$D$2:$D$4955,$D1177)),AVERAGEIFS(ObservedSpeciesData!N$2:N$4955,ObservedSpeciesData!$A$2:$A$4955,$A1177,ObservedSpeciesData!$D$2:$D$4955,$D1177),"")</f>
        <v>1620.1584808888886</v>
      </c>
      <c r="O1177" s="23">
        <f>IF(ISNUMBER(AVERAGEIFS(ObservedSpeciesData!O$2:O$4955,ObservedSpeciesData!$A$2:$A$4955,$A1177,ObservedSpeciesData!$D$2:$D$4955,$D1177)),AVERAGEIFS(ObservedSpeciesData!O$2:O$4955,ObservedSpeciesData!$A$2:$A$4955,$A1177,ObservedSpeciesData!$D$2:$D$4955,$D1177),"")</f>
        <v>162.01584808888887</v>
      </c>
      <c r="P1177" s="23">
        <f>IF(ISNUMBER(AVERAGEIFS(ObservedSpeciesData!P$2:P$4955,ObservedSpeciesData!$A$2:$A$4955,$A1177,ObservedSpeciesData!$C$2:$C$4955,$C1177,ObservedSpeciesData!$D$2:$D$4955,$D1177)),AVERAGEIFS(ObservedSpeciesData!P$2:P$4955,ObservedSpeciesData!$A$2:$A$4955,$A1177,ObservedSpeciesData!$C$2:$C$4955,$C1177,ObservedSpeciesData!$D$2:$D$4955,$D1177),"")</f>
        <v>162.01584808888887</v>
      </c>
      <c r="Q1177" s="23"/>
      <c r="R1177" s="25" t="str">
        <f>IF(ISNUMBER(AVERAGEIFS(ObservedSpeciesData!R$2:R$4955,ObservedSpeciesData!$A$2:$A$4955,$A1177,ObservedSpeciesData!$D$2:$D$4955,$D1177)),AVERAGEIFS(ObservedSpeciesData!R$2:R$4955,ObservedSpeciesData!$A$2:$A$4955,$A1177,ObservedSpeciesData!$D$2:$D$4955,$D1177),"")</f>
        <v/>
      </c>
      <c r="S1177" s="25">
        <f>IF(ISNUMBER(AVERAGEIFS(ObservedSpeciesData!S$2:S$4955,ObservedSpeciesData!$A$2:$A$4955,$A1177,ObservedSpeciesData!$D$2:$D$4955,$D1177)),AVERAGEIFS(ObservedSpeciesData!S$2:S$4955,ObservedSpeciesData!$A$2:$A$4955,$A1177,ObservedSpeciesData!$D$2:$D$4955,$D1177),"")</f>
        <v>0.4861194112435796</v>
      </c>
      <c r="T1177" s="23">
        <f>IF(ISNUMBER(AVERAGEIFS(ObservedSpeciesData!T$2:T$4955,ObservedSpeciesData!$A$2:$A$4955,$A1177,ObservedSpeciesData!$D$2:$D$4955,$D1177)),AVERAGEIFS(ObservedSpeciesData!T$2:T$4955,ObservedSpeciesData!$A$2:$A$4955,$A1177,ObservedSpeciesData!$D$2:$D$4955,$D1177),"")</f>
        <v>4.08689446626303</v>
      </c>
      <c r="U1177" s="24" t="str">
        <f>IF(ISNUMBER(AVERAGEIFS(ObservedSpeciesData!U$2:U$4955,ObservedSpeciesData!$A$2:$A$4955,$A1177,ObservedSpeciesData!$C$2:$C$4955,$C1177,ObservedSpeciesData!$D$2:$D$4955,$D1177)),AVERAGEIFS(ObservedSpeciesData!U$2:U$4955,ObservedSpeciesData!$A$2:$A$4955,$A1177,ObservedSpeciesData!$C$2:$C$4955,$C1177,ObservedSpeciesData!$D$2:$D$4955,$D1177),"")</f>
        <v/>
      </c>
      <c r="V1177" s="23" t="str">
        <f>IF(ISNUMBER(AVERAGEIFS(ObservedSpeciesData!V$2:V$4955,ObservedSpeciesData!$A$2:$A$4955,$A1177,ObservedSpeciesData!$D$2:$D$4955,$D1177)),AVERAGEIFS(ObservedSpeciesData!V$2:V$4955,ObservedSpeciesData!$A$2:$A$4955,$A1177,ObservedSpeciesData!$D$2:$D$4955,$D1177),"")</f>
        <v/>
      </c>
      <c r="W1177" s="23" t="str">
        <f>IF(ISNUMBER(AVERAGEIFS(ObservedSpeciesData!W$2:W$4955,ObservedSpeciesData!$A$2:$A$4955,$A1177,ObservedSpeciesData!$D$2:$D$4955,$D1177)),AVERAGEIFS(ObservedSpeciesData!W$2:W$4955,ObservedSpeciesData!$A$2:$A$4955,$A1177,ObservedSpeciesData!$D$2:$D$4955,$D1177),"")</f>
        <v/>
      </c>
      <c r="X1177" s="23" t="str">
        <f>IF(ISNUMBER(AVERAGEIFS(ObservedSpeciesData!X$2:X$4955,ObservedSpeciesData!$A$2:$A$4955,$A1177,ObservedSpeciesData!$D$2:$D$4955,$D1177)),AVERAGEIFS(ObservedSpeciesData!X$2:X$4955,ObservedSpeciesData!$A$2:$A$4955,$A1177,ObservedSpeciesData!$D$2:$D$4955,$D1177),"")</f>
        <v/>
      </c>
      <c r="Y1177" s="23" t="str">
        <f>IF(ISNUMBER(AVERAGEIFS(ObservedSpeciesData!Y$2:Y$4955,ObservedSpeciesData!$A$2:$A$4955,$A1177,ObservedSpeciesData!$D$2:$D$4955,$D1177)),AVERAGEIFS(ObservedSpeciesData!Y$2:Y$4955,ObservedSpeciesData!$A$2:$A$4955,$A1177,ObservedSpeciesData!$D$2:$D$4955,$D1177),"")</f>
        <v/>
      </c>
      <c r="Z1177" s="23" t="str">
        <f>IF(ISNUMBER(AVERAGEIFS(ObservedSpeciesData!Z$2:Z$4955,ObservedSpeciesData!$A$2:$A$4955,$A1177,ObservedSpeciesData!$D$2:$D$4955,$D1177)),AVERAGEIFS(ObservedSpeciesData!Z$2:Z$4955,ObservedSpeciesData!$A$2:$A$4955,$A1177,ObservedSpeciesData!$D$2:$D$4955,$D1177),"")</f>
        <v/>
      </c>
      <c r="AA1177" s="23" t="str">
        <f>IF(ISNUMBER(AVERAGEIFS(ObservedSpeciesData!AA$2:AA$4955,ObservedSpeciesData!$A$2:$A$4955,$A1177,ObservedSpeciesData!$D$2:$D$4955,$D1177)),AVERAGEIFS(ObservedSpeciesData!AA$2:AA$4955,ObservedSpeciesData!$A$2:$A$4955,$A1177,ObservedSpeciesData!$D$2:$D$4955,$D1177),"")</f>
        <v/>
      </c>
      <c r="AB1177" s="24" t="str">
        <f>IF(ISNUMBER(AVERAGEIFS(ObservedSpeciesData!AB$2:AB$4955,ObservedSpeciesData!$A$2:$A$4955,$A1177,ObservedSpeciesData!$D$2:$D$4955,$D1177)),AVERAGEIFS(ObservedSpeciesData!AB$2:AB$4955,ObservedSpeciesData!$A$2:$A$4955,$A1177,ObservedSpeciesData!$D$2:$D$4955,$D1177),"")</f>
        <v/>
      </c>
      <c r="AC1177" s="24" t="str">
        <f>IF(ISNUMBER(AVERAGEIFS(ObservedSpeciesData!AC$2:AC$4955,ObservedSpeciesData!$A$2:$A$4955,$A1177,ObservedSpeciesData!$D$2:$D$4955,$D1177)),AVERAGEIFS(ObservedSpeciesData!AC$2:AC$4955,ObservedSpeciesData!$A$2:$A$4955,$A1177,ObservedSpeciesData!$D$2:$D$4955,$D1177),"")</f>
        <v/>
      </c>
      <c r="AD1177" s="23" t="str">
        <f>IF(ISNUMBER(AVERAGEIFS(ObservedSpeciesData!AD$2:AD$4955,ObservedSpeciesData!$A$2:$A$4955,$A1177,ObservedSpeciesData!$D$2:$D$4955,$D1177)),AVERAGEIFS(ObservedSpeciesData!AD$2:AD$4955,ObservedSpeciesData!$A$2:$A$4955,$A1177,ObservedSpeciesData!$D$2:$D$4955,$D1177),"")</f>
        <v/>
      </c>
      <c r="AE1177" s="24" t="str">
        <f>IF(ISNUMBER(AVERAGEIFS(ObservedSpeciesData!AE$2:AE$4955,ObservedSpeciesData!$A$2:$A$4955,$A1177,ObservedSpeciesData!$D$2:$D$4955,$D1177)),AVERAGEIFS(ObservedSpeciesData!AE$2:AE$4955,ObservedSpeciesData!$A$2:$A$4955,$A1177,ObservedSpeciesData!$D$2:$D$4955,$D1177),"")</f>
        <v/>
      </c>
      <c r="AF1177" s="23"/>
      <c r="AG1177" s="24"/>
      <c r="AH1177" s="23" t="str">
        <f>IF(ISNUMBER(AVERAGEIFS(ObservedSpeciesData!AH$2:AH$4955,ObservedSpeciesData!$A$2:$A$4955,$A1177,ObservedSpeciesData!$D$2:$D$4955,$D1177)),AVERAGEIFS(ObservedSpeciesData!AH$2:AH$4955,ObservedSpeciesData!$A$2:$A$4955,$A1177,ObservedSpeciesData!$D$2:$D$4955,$D1177),"")</f>
        <v/>
      </c>
      <c r="AI1177" s="23" t="str">
        <f>IF(ISNUMBER(AVERAGEIFS(ObservedSpeciesData!AI$2:AI$4955,ObservedSpeciesData!$A$2:$A$4955,$A1177,ObservedSpeciesData!$C$2:$C$4955,$C1177,ObservedSpeciesData!$D$2:$D$4955,$D1177)),AVERAGEIFS(ObservedSpeciesData!AI$2:AI$4955,ObservedSpeciesData!$A$2:$A$4955,$A1177,ObservedSpeciesData!$C$2:$C$4955,$C1177,ObservedSpeciesData!$D$2:$D$4955,$D1177),"")</f>
        <v/>
      </c>
      <c r="AJ1177" s="2">
        <f>COUNTIFS(ObservedSpeciesData!$A$2:$A$828,$A1177,ObservedSpeciesData!$D$2:$D$828,$D1177)</f>
        <v>0</v>
      </c>
      <c r="AK1177" s="2">
        <f t="shared" si="18"/>
        <v>5</v>
      </c>
    </row>
    <row r="1178" spans="1:37" x14ac:dyDescent="0.25">
      <c r="A1178" s="14" t="s">
        <v>86</v>
      </c>
      <c r="B1178" t="s">
        <v>80</v>
      </c>
      <c r="C1178" t="s">
        <v>79</v>
      </c>
      <c r="D1178" s="13">
        <v>41989</v>
      </c>
      <c r="E1178">
        <v>1</v>
      </c>
      <c r="F1178">
        <v>0</v>
      </c>
      <c r="G1178" s="2" t="s">
        <v>89</v>
      </c>
      <c r="H1178" s="2" t="s">
        <v>12</v>
      </c>
      <c r="I1178">
        <v>1</v>
      </c>
      <c r="J1178" s="2" t="s">
        <v>77</v>
      </c>
      <c r="K1178" s="2">
        <f>IF(ISNUMBER(AVERAGEIFS(ObservedSpeciesData!K$2:K$4955,ObservedSpeciesData!$A$2:$A$4955,$A1178,ObservedSpeciesData!$D$2:$D$4955,$D1178)),AVERAGEIFS(ObservedSpeciesData!K$2:K$4955,ObservedSpeciesData!$A$2:$A$4955,$A1178,ObservedSpeciesData!$D$2:$D$4955,$D1178),"")</f>
        <v>0</v>
      </c>
      <c r="L1178" s="26" t="str">
        <f>IF(ISNUMBER(AVERAGEIFS(ObservedSpeciesData!L$2:L$4955,ObservedSpeciesData!$A$2:$A$4955,$A1178,ObservedSpeciesData!$D$2:$D$4955,$D1178)),AVERAGEIFS(ObservedSpeciesData!L$2:L$4955,ObservedSpeciesData!$A$2:$A$4955,$A1178,ObservedSpeciesData!$D$2:$D$4955,$D1178),"")</f>
        <v/>
      </c>
      <c r="M1178" s="23" t="str">
        <f>IF(ISNUMBER(AVERAGEIFS(ObservedSpeciesData!M$2:M$4955,ObservedSpeciesData!$A$2:$A$4955,$A1178,ObservedSpeciesData!$D$2:$D$4955,$D1178)),AVERAGEIFS(ObservedSpeciesData!M$2:M$4955,ObservedSpeciesData!$A$2:$A$4955,$A1178,ObservedSpeciesData!$D$2:$D$4955,$D1178),"")</f>
        <v/>
      </c>
      <c r="N1178" s="23">
        <f>IF(ISNUMBER(AVERAGEIFS(ObservedSpeciesData!N$2:N$4955,ObservedSpeciesData!$A$2:$A$4955,$A1178,ObservedSpeciesData!$D$2:$D$4955,$D1178)),AVERAGEIFS(ObservedSpeciesData!N$2:N$4955,ObservedSpeciesData!$A$2:$A$4955,$A1178,ObservedSpeciesData!$D$2:$D$4955,$D1178),"")</f>
        <v>1085.8969008888889</v>
      </c>
      <c r="O1178" s="23">
        <f>IF(ISNUMBER(AVERAGEIFS(ObservedSpeciesData!O$2:O$4955,ObservedSpeciesData!$A$2:$A$4955,$A1178,ObservedSpeciesData!$D$2:$D$4955,$D1178)),AVERAGEIFS(ObservedSpeciesData!O$2:O$4955,ObservedSpeciesData!$A$2:$A$4955,$A1178,ObservedSpeciesData!$D$2:$D$4955,$D1178),"")</f>
        <v>108.5896900888889</v>
      </c>
      <c r="P1178" s="23">
        <f>IF(ISNUMBER(AVERAGEIFS(ObservedSpeciesData!P$2:P$4955,ObservedSpeciesData!$A$2:$A$4955,$A1178,ObservedSpeciesData!$C$2:$C$4955,$C1178,ObservedSpeciesData!$D$2:$D$4955,$D1178)),AVERAGEIFS(ObservedSpeciesData!P$2:P$4955,ObservedSpeciesData!$A$2:$A$4955,$A1178,ObservedSpeciesData!$C$2:$C$4955,$C1178,ObservedSpeciesData!$D$2:$D$4955,$D1178),"")</f>
        <v>108.5896900888889</v>
      </c>
      <c r="Q1178" s="23"/>
      <c r="R1178" s="25" t="str">
        <f>IF(ISNUMBER(AVERAGEIFS(ObservedSpeciesData!R$2:R$4955,ObservedSpeciesData!$A$2:$A$4955,$A1178,ObservedSpeciesData!$D$2:$D$4955,$D1178)),AVERAGEIFS(ObservedSpeciesData!R$2:R$4955,ObservedSpeciesData!$A$2:$A$4955,$A1178,ObservedSpeciesData!$D$2:$D$4955,$D1178),"")</f>
        <v/>
      </c>
      <c r="S1178" s="25" t="str">
        <f>IF(ISNUMBER(AVERAGEIFS(ObservedSpeciesData!S$2:S$4955,ObservedSpeciesData!$A$2:$A$4955,$A1178,ObservedSpeciesData!$D$2:$D$4955,$D1178)),AVERAGEIFS(ObservedSpeciesData!S$2:S$4955,ObservedSpeciesData!$A$2:$A$4955,$A1178,ObservedSpeciesData!$D$2:$D$4955,$D1178),"")</f>
        <v/>
      </c>
      <c r="T1178" s="23" t="str">
        <f>IF(ISNUMBER(AVERAGEIFS(ObservedSpeciesData!T$2:T$4955,ObservedSpeciesData!$A$2:$A$4955,$A1178,ObservedSpeciesData!$D$2:$D$4955,$D1178)),AVERAGEIFS(ObservedSpeciesData!T$2:T$4955,ObservedSpeciesData!$A$2:$A$4955,$A1178,ObservedSpeciesData!$D$2:$D$4955,$D1178),"")</f>
        <v/>
      </c>
      <c r="U1178" s="24" t="str">
        <f>IF(ISNUMBER(AVERAGEIFS(ObservedSpeciesData!U$2:U$4955,ObservedSpeciesData!$A$2:$A$4955,$A1178,ObservedSpeciesData!$C$2:$C$4955,$C1178,ObservedSpeciesData!$D$2:$D$4955,$D1178)),AVERAGEIFS(ObservedSpeciesData!U$2:U$4955,ObservedSpeciesData!$A$2:$A$4955,$A1178,ObservedSpeciesData!$C$2:$C$4955,$C1178,ObservedSpeciesData!$D$2:$D$4955,$D1178),"")</f>
        <v/>
      </c>
      <c r="V1178" s="23" t="str">
        <f>IF(ISNUMBER(AVERAGEIFS(ObservedSpeciesData!V$2:V$4955,ObservedSpeciesData!$A$2:$A$4955,$A1178,ObservedSpeciesData!$D$2:$D$4955,$D1178)),AVERAGEIFS(ObservedSpeciesData!V$2:V$4955,ObservedSpeciesData!$A$2:$A$4955,$A1178,ObservedSpeciesData!$D$2:$D$4955,$D1178),"")</f>
        <v/>
      </c>
      <c r="W1178" s="23" t="str">
        <f>IF(ISNUMBER(AVERAGEIFS(ObservedSpeciesData!W$2:W$4955,ObservedSpeciesData!$A$2:$A$4955,$A1178,ObservedSpeciesData!$D$2:$D$4955,$D1178)),AVERAGEIFS(ObservedSpeciesData!W$2:W$4955,ObservedSpeciesData!$A$2:$A$4955,$A1178,ObservedSpeciesData!$D$2:$D$4955,$D1178),"")</f>
        <v/>
      </c>
      <c r="X1178" s="23" t="str">
        <f>IF(ISNUMBER(AVERAGEIFS(ObservedSpeciesData!X$2:X$4955,ObservedSpeciesData!$A$2:$A$4955,$A1178,ObservedSpeciesData!$D$2:$D$4955,$D1178)),AVERAGEIFS(ObservedSpeciesData!X$2:X$4955,ObservedSpeciesData!$A$2:$A$4955,$A1178,ObservedSpeciesData!$D$2:$D$4955,$D1178),"")</f>
        <v/>
      </c>
      <c r="Y1178" s="23" t="str">
        <f>IF(ISNUMBER(AVERAGEIFS(ObservedSpeciesData!Y$2:Y$4955,ObservedSpeciesData!$A$2:$A$4955,$A1178,ObservedSpeciesData!$D$2:$D$4955,$D1178)),AVERAGEIFS(ObservedSpeciesData!Y$2:Y$4955,ObservedSpeciesData!$A$2:$A$4955,$A1178,ObservedSpeciesData!$D$2:$D$4955,$D1178),"")</f>
        <v/>
      </c>
      <c r="Z1178" s="23" t="str">
        <f>IF(ISNUMBER(AVERAGEIFS(ObservedSpeciesData!Z$2:Z$4955,ObservedSpeciesData!$A$2:$A$4955,$A1178,ObservedSpeciesData!$D$2:$D$4955,$D1178)),AVERAGEIFS(ObservedSpeciesData!Z$2:Z$4955,ObservedSpeciesData!$A$2:$A$4955,$A1178,ObservedSpeciesData!$D$2:$D$4955,$D1178),"")</f>
        <v/>
      </c>
      <c r="AA1178" s="23">
        <f>IF(ISNUMBER(AVERAGEIFS(ObservedSpeciesData!AA$2:AA$4955,ObservedSpeciesData!$A$2:$A$4955,$A1178,ObservedSpeciesData!$D$2:$D$4955,$D1178)),AVERAGEIFS(ObservedSpeciesData!AA$2:AA$4955,ObservedSpeciesData!$A$2:$A$4955,$A1178,ObservedSpeciesData!$D$2:$D$4955,$D1178),"")</f>
        <v>24.833333333333332</v>
      </c>
      <c r="AB1178" s="24">
        <f>IF(ISNUMBER(AVERAGEIFS(ObservedSpeciesData!AB$2:AB$4955,ObservedSpeciesData!$A$2:$A$4955,$A1178,ObservedSpeciesData!$D$2:$D$4955,$D1178)),AVERAGEIFS(ObservedSpeciesData!AB$2:AB$4955,ObservedSpeciesData!$A$2:$A$4955,$A1178,ObservedSpeciesData!$D$2:$D$4955,$D1178),"")</f>
        <v>3.966666666666667E-2</v>
      </c>
      <c r="AC1178" s="24">
        <f>IF(ISNUMBER(AVERAGEIFS(ObservedSpeciesData!AC$2:AC$4955,ObservedSpeciesData!$A$2:$A$4955,$A1178,ObservedSpeciesData!$D$2:$D$4955,$D1178)),AVERAGEIFS(ObservedSpeciesData!AC$2:AC$4955,ObservedSpeciesData!$A$2:$A$4955,$A1178,ObservedSpeciesData!$D$2:$D$4955,$D1178),"")</f>
        <v>3.966666666666667E-2</v>
      </c>
      <c r="AD1178" s="23" t="str">
        <f>IF(ISNUMBER(AVERAGEIFS(ObservedSpeciesData!AD$2:AD$4955,ObservedSpeciesData!$A$2:$A$4955,$A1178,ObservedSpeciesData!$D$2:$D$4955,$D1178)),AVERAGEIFS(ObservedSpeciesData!AD$2:AD$4955,ObservedSpeciesData!$A$2:$A$4955,$A1178,ObservedSpeciesData!$D$2:$D$4955,$D1178),"")</f>
        <v/>
      </c>
      <c r="AE1178" s="24" t="str">
        <f>IF(ISNUMBER(AVERAGEIFS(ObservedSpeciesData!AE$2:AE$4955,ObservedSpeciesData!$A$2:$A$4955,$A1178,ObservedSpeciesData!$D$2:$D$4955,$D1178)),AVERAGEIFS(ObservedSpeciesData!AE$2:AE$4955,ObservedSpeciesData!$A$2:$A$4955,$A1178,ObservedSpeciesData!$D$2:$D$4955,$D1178),"")</f>
        <v/>
      </c>
      <c r="AF1178" s="23"/>
      <c r="AG1178" s="24"/>
      <c r="AH1178" s="23">
        <f>IF(ISNUMBER(AVERAGEIFS(ObservedSpeciesData!AH$2:AH$4955,ObservedSpeciesData!$A$2:$A$4955,$A1178,ObservedSpeciesData!$D$2:$D$4955,$D1178)),AVERAGEIFS(ObservedSpeciesData!AH$2:AH$4955,ObservedSpeciesData!$A$2:$A$4955,$A1178,ObservedSpeciesData!$D$2:$D$4955,$D1178),"")</f>
        <v>4.2126666666666663</v>
      </c>
      <c r="AI1178" s="23">
        <f>IF(ISNUMBER(AVERAGEIFS(ObservedSpeciesData!AI$2:AI$4955,ObservedSpeciesData!$A$2:$A$4955,$A1178,ObservedSpeciesData!$C$2:$C$4955,$C1178,ObservedSpeciesData!$D$2:$D$4955,$D1178)),AVERAGEIFS(ObservedSpeciesData!AI$2:AI$4955,ObservedSpeciesData!$A$2:$A$4955,$A1178,ObservedSpeciesData!$C$2:$C$4955,$C1178,ObservedSpeciesData!$D$2:$D$4955,$D1178),"")</f>
        <v>4.2126666666666663</v>
      </c>
      <c r="AJ1178" s="2">
        <f>COUNTIFS(ObservedSpeciesData!$A$2:$A$828,$A1178,ObservedSpeciesData!$D$2:$D$828,$D1178)</f>
        <v>0</v>
      </c>
      <c r="AK1178" s="2">
        <f t="shared" si="18"/>
        <v>8</v>
      </c>
    </row>
    <row r="1179" spans="1:37" x14ac:dyDescent="0.25">
      <c r="A1179" s="14" t="s">
        <v>85</v>
      </c>
      <c r="B1179" t="s">
        <v>80</v>
      </c>
      <c r="C1179" t="s">
        <v>79</v>
      </c>
      <c r="D1179" s="13">
        <v>41989</v>
      </c>
      <c r="E1179">
        <v>1</v>
      </c>
      <c r="F1179">
        <v>50</v>
      </c>
      <c r="G1179" s="2" t="s">
        <v>89</v>
      </c>
      <c r="H1179" s="2" t="s">
        <v>12</v>
      </c>
      <c r="I1179">
        <v>1</v>
      </c>
      <c r="J1179" s="2" t="s">
        <v>77</v>
      </c>
      <c r="K1179" s="2">
        <f>IF(ISNUMBER(AVERAGEIFS(ObservedSpeciesData!K$2:K$4955,ObservedSpeciesData!$A$2:$A$4955,$A1179,ObservedSpeciesData!$D$2:$D$4955,$D1179)),AVERAGEIFS(ObservedSpeciesData!K$2:K$4955,ObservedSpeciesData!$A$2:$A$4955,$A1179,ObservedSpeciesData!$D$2:$D$4955,$D1179),"")</f>
        <v>45</v>
      </c>
      <c r="L1179" s="26" t="str">
        <f>IF(ISNUMBER(AVERAGEIFS(ObservedSpeciesData!L$2:L$4955,ObservedSpeciesData!$A$2:$A$4955,$A1179,ObservedSpeciesData!$D$2:$D$4955,$D1179)),AVERAGEIFS(ObservedSpeciesData!L$2:L$4955,ObservedSpeciesData!$A$2:$A$4955,$A1179,ObservedSpeciesData!$D$2:$D$4955,$D1179),"")</f>
        <v/>
      </c>
      <c r="M1179" s="23" t="str">
        <f>IF(ISNUMBER(AVERAGEIFS(ObservedSpeciesData!M$2:M$4955,ObservedSpeciesData!$A$2:$A$4955,$A1179,ObservedSpeciesData!$D$2:$D$4955,$D1179)),AVERAGEIFS(ObservedSpeciesData!M$2:M$4955,ObservedSpeciesData!$A$2:$A$4955,$A1179,ObservedSpeciesData!$D$2:$D$4955,$D1179),"")</f>
        <v/>
      </c>
      <c r="N1179" s="23">
        <f>IF(ISNUMBER(AVERAGEIFS(ObservedSpeciesData!N$2:N$4955,ObservedSpeciesData!$A$2:$A$4955,$A1179,ObservedSpeciesData!$D$2:$D$4955,$D1179)),AVERAGEIFS(ObservedSpeciesData!N$2:N$4955,ObservedSpeciesData!$A$2:$A$4955,$A1179,ObservedSpeciesData!$D$2:$D$4955,$D1179),"")</f>
        <v>983.12423644444436</v>
      </c>
      <c r="O1179" s="23">
        <f>IF(ISNUMBER(AVERAGEIFS(ObservedSpeciesData!O$2:O$4955,ObservedSpeciesData!$A$2:$A$4955,$A1179,ObservedSpeciesData!$D$2:$D$4955,$D1179)),AVERAGEIFS(ObservedSpeciesData!O$2:O$4955,ObservedSpeciesData!$A$2:$A$4955,$A1179,ObservedSpeciesData!$D$2:$D$4955,$D1179),"")</f>
        <v>98.312423644444451</v>
      </c>
      <c r="P1179" s="23">
        <f>IF(ISNUMBER(AVERAGEIFS(ObservedSpeciesData!P$2:P$4955,ObservedSpeciesData!$A$2:$A$4955,$A1179,ObservedSpeciesData!$C$2:$C$4955,$C1179,ObservedSpeciesData!$D$2:$D$4955,$D1179)),AVERAGEIFS(ObservedSpeciesData!P$2:P$4955,ObservedSpeciesData!$A$2:$A$4955,$A1179,ObservedSpeciesData!$C$2:$C$4955,$C1179,ObservedSpeciesData!$D$2:$D$4955,$D1179),"")</f>
        <v>98.312423644444451</v>
      </c>
      <c r="Q1179" s="23"/>
      <c r="R1179" s="25" t="str">
        <f>IF(ISNUMBER(AVERAGEIFS(ObservedSpeciesData!R$2:R$4955,ObservedSpeciesData!$A$2:$A$4955,$A1179,ObservedSpeciesData!$D$2:$D$4955,$D1179)),AVERAGEIFS(ObservedSpeciesData!R$2:R$4955,ObservedSpeciesData!$A$2:$A$4955,$A1179,ObservedSpeciesData!$D$2:$D$4955,$D1179),"")</f>
        <v/>
      </c>
      <c r="S1179" s="25" t="str">
        <f>IF(ISNUMBER(AVERAGEIFS(ObservedSpeciesData!S$2:S$4955,ObservedSpeciesData!$A$2:$A$4955,$A1179,ObservedSpeciesData!$D$2:$D$4955,$D1179)),AVERAGEIFS(ObservedSpeciesData!S$2:S$4955,ObservedSpeciesData!$A$2:$A$4955,$A1179,ObservedSpeciesData!$D$2:$D$4955,$D1179),"")</f>
        <v/>
      </c>
      <c r="T1179" s="23" t="str">
        <f>IF(ISNUMBER(AVERAGEIFS(ObservedSpeciesData!T$2:T$4955,ObservedSpeciesData!$A$2:$A$4955,$A1179,ObservedSpeciesData!$D$2:$D$4955,$D1179)),AVERAGEIFS(ObservedSpeciesData!T$2:T$4955,ObservedSpeciesData!$A$2:$A$4955,$A1179,ObservedSpeciesData!$D$2:$D$4955,$D1179),"")</f>
        <v/>
      </c>
      <c r="U1179" s="24" t="str">
        <f>IF(ISNUMBER(AVERAGEIFS(ObservedSpeciesData!U$2:U$4955,ObservedSpeciesData!$A$2:$A$4955,$A1179,ObservedSpeciesData!$C$2:$C$4955,$C1179,ObservedSpeciesData!$D$2:$D$4955,$D1179)),AVERAGEIFS(ObservedSpeciesData!U$2:U$4955,ObservedSpeciesData!$A$2:$A$4955,$A1179,ObservedSpeciesData!$C$2:$C$4955,$C1179,ObservedSpeciesData!$D$2:$D$4955,$D1179),"")</f>
        <v/>
      </c>
      <c r="V1179" s="23" t="str">
        <f>IF(ISNUMBER(AVERAGEIFS(ObservedSpeciesData!V$2:V$4955,ObservedSpeciesData!$A$2:$A$4955,$A1179,ObservedSpeciesData!$D$2:$D$4955,$D1179)),AVERAGEIFS(ObservedSpeciesData!V$2:V$4955,ObservedSpeciesData!$A$2:$A$4955,$A1179,ObservedSpeciesData!$D$2:$D$4955,$D1179),"")</f>
        <v/>
      </c>
      <c r="W1179" s="23" t="str">
        <f>IF(ISNUMBER(AVERAGEIFS(ObservedSpeciesData!W$2:W$4955,ObservedSpeciesData!$A$2:$A$4955,$A1179,ObservedSpeciesData!$D$2:$D$4955,$D1179)),AVERAGEIFS(ObservedSpeciesData!W$2:W$4955,ObservedSpeciesData!$A$2:$A$4955,$A1179,ObservedSpeciesData!$D$2:$D$4955,$D1179),"")</f>
        <v/>
      </c>
      <c r="X1179" s="23" t="str">
        <f>IF(ISNUMBER(AVERAGEIFS(ObservedSpeciesData!X$2:X$4955,ObservedSpeciesData!$A$2:$A$4955,$A1179,ObservedSpeciesData!$D$2:$D$4955,$D1179)),AVERAGEIFS(ObservedSpeciesData!X$2:X$4955,ObservedSpeciesData!$A$2:$A$4955,$A1179,ObservedSpeciesData!$D$2:$D$4955,$D1179),"")</f>
        <v/>
      </c>
      <c r="Y1179" s="23" t="str">
        <f>IF(ISNUMBER(AVERAGEIFS(ObservedSpeciesData!Y$2:Y$4955,ObservedSpeciesData!$A$2:$A$4955,$A1179,ObservedSpeciesData!$D$2:$D$4955,$D1179)),AVERAGEIFS(ObservedSpeciesData!Y$2:Y$4955,ObservedSpeciesData!$A$2:$A$4955,$A1179,ObservedSpeciesData!$D$2:$D$4955,$D1179),"")</f>
        <v/>
      </c>
      <c r="Z1179" s="23" t="str">
        <f>IF(ISNUMBER(AVERAGEIFS(ObservedSpeciesData!Z$2:Z$4955,ObservedSpeciesData!$A$2:$A$4955,$A1179,ObservedSpeciesData!$D$2:$D$4955,$D1179)),AVERAGEIFS(ObservedSpeciesData!Z$2:Z$4955,ObservedSpeciesData!$A$2:$A$4955,$A1179,ObservedSpeciesData!$D$2:$D$4955,$D1179),"")</f>
        <v/>
      </c>
      <c r="AA1179" s="23">
        <f>IF(ISNUMBER(AVERAGEIFS(ObservedSpeciesData!AA$2:AA$4955,ObservedSpeciesData!$A$2:$A$4955,$A1179,ObservedSpeciesData!$D$2:$D$4955,$D1179)),AVERAGEIFS(ObservedSpeciesData!AA$2:AA$4955,ObservedSpeciesData!$A$2:$A$4955,$A1179,ObservedSpeciesData!$D$2:$D$4955,$D1179),"")</f>
        <v>25.966666666666669</v>
      </c>
      <c r="AB1179" s="24">
        <f>IF(ISNUMBER(AVERAGEIFS(ObservedSpeciesData!AB$2:AB$4955,ObservedSpeciesData!$A$2:$A$4955,$A1179,ObservedSpeciesData!$D$2:$D$4955,$D1179)),AVERAGEIFS(ObservedSpeciesData!AB$2:AB$4955,ObservedSpeciesData!$A$2:$A$4955,$A1179,ObservedSpeciesData!$D$2:$D$4955,$D1179),"")</f>
        <v>4.1666666666666664E-2</v>
      </c>
      <c r="AC1179" s="24">
        <f>IF(ISNUMBER(AVERAGEIFS(ObservedSpeciesData!AC$2:AC$4955,ObservedSpeciesData!$A$2:$A$4955,$A1179,ObservedSpeciesData!$D$2:$D$4955,$D1179)),AVERAGEIFS(ObservedSpeciesData!AC$2:AC$4955,ObservedSpeciesData!$A$2:$A$4955,$A1179,ObservedSpeciesData!$D$2:$D$4955,$D1179),"")</f>
        <v>4.1666666666666664E-2</v>
      </c>
      <c r="AD1179" s="23" t="str">
        <f>IF(ISNUMBER(AVERAGEIFS(ObservedSpeciesData!AD$2:AD$4955,ObservedSpeciesData!$A$2:$A$4955,$A1179,ObservedSpeciesData!$D$2:$D$4955,$D1179)),AVERAGEIFS(ObservedSpeciesData!AD$2:AD$4955,ObservedSpeciesData!$A$2:$A$4955,$A1179,ObservedSpeciesData!$D$2:$D$4955,$D1179),"")</f>
        <v/>
      </c>
      <c r="AE1179" s="24" t="str">
        <f>IF(ISNUMBER(AVERAGEIFS(ObservedSpeciesData!AE$2:AE$4955,ObservedSpeciesData!$A$2:$A$4955,$A1179,ObservedSpeciesData!$D$2:$D$4955,$D1179)),AVERAGEIFS(ObservedSpeciesData!AE$2:AE$4955,ObservedSpeciesData!$A$2:$A$4955,$A1179,ObservedSpeciesData!$D$2:$D$4955,$D1179),"")</f>
        <v/>
      </c>
      <c r="AF1179" s="23"/>
      <c r="AG1179" s="24"/>
      <c r="AH1179" s="23">
        <f>IF(ISNUMBER(AVERAGEIFS(ObservedSpeciesData!AH$2:AH$4955,ObservedSpeciesData!$A$2:$A$4955,$A1179,ObservedSpeciesData!$D$2:$D$4955,$D1179)),AVERAGEIFS(ObservedSpeciesData!AH$2:AH$4955,ObservedSpeciesData!$A$2:$A$4955,$A1179,ObservedSpeciesData!$D$2:$D$4955,$D1179),"")</f>
        <v>4.0129999999999999</v>
      </c>
      <c r="AI1179" s="23">
        <f>IF(ISNUMBER(AVERAGEIFS(ObservedSpeciesData!AI$2:AI$4955,ObservedSpeciesData!$A$2:$A$4955,$A1179,ObservedSpeciesData!$C$2:$C$4955,$C1179,ObservedSpeciesData!$D$2:$D$4955,$D1179)),AVERAGEIFS(ObservedSpeciesData!AI$2:AI$4955,ObservedSpeciesData!$A$2:$A$4955,$A1179,ObservedSpeciesData!$C$2:$C$4955,$C1179,ObservedSpeciesData!$D$2:$D$4955,$D1179),"")</f>
        <v>4.0129999999999999</v>
      </c>
      <c r="AJ1179" s="2">
        <f>COUNTIFS(ObservedSpeciesData!$A$2:$A$828,$A1179,ObservedSpeciesData!$D$2:$D$828,$D1179)</f>
        <v>0</v>
      </c>
      <c r="AK1179" s="2">
        <f t="shared" si="18"/>
        <v>8</v>
      </c>
    </row>
    <row r="1180" spans="1:37" x14ac:dyDescent="0.25">
      <c r="A1180" s="14" t="s">
        <v>84</v>
      </c>
      <c r="B1180" t="s">
        <v>80</v>
      </c>
      <c r="C1180" t="s">
        <v>79</v>
      </c>
      <c r="D1180" s="13">
        <v>41989</v>
      </c>
      <c r="E1180">
        <v>1</v>
      </c>
      <c r="F1180">
        <v>100</v>
      </c>
      <c r="G1180" s="2" t="s">
        <v>89</v>
      </c>
      <c r="H1180" s="2" t="s">
        <v>12</v>
      </c>
      <c r="I1180">
        <v>1</v>
      </c>
      <c r="J1180" s="2" t="s">
        <v>77</v>
      </c>
      <c r="K1180" s="2">
        <f>IF(ISNUMBER(AVERAGEIFS(ObservedSpeciesData!K$2:K$4955,ObservedSpeciesData!$A$2:$A$4955,$A1180,ObservedSpeciesData!$D$2:$D$4955,$D1180)),AVERAGEIFS(ObservedSpeciesData!K$2:K$4955,ObservedSpeciesData!$A$2:$A$4955,$A1180,ObservedSpeciesData!$D$2:$D$4955,$D1180),"")</f>
        <v>90</v>
      </c>
      <c r="L1180" s="26" t="str">
        <f>IF(ISNUMBER(AVERAGEIFS(ObservedSpeciesData!L$2:L$4955,ObservedSpeciesData!$A$2:$A$4955,$A1180,ObservedSpeciesData!$D$2:$D$4955,$D1180)),AVERAGEIFS(ObservedSpeciesData!L$2:L$4955,ObservedSpeciesData!$A$2:$A$4955,$A1180,ObservedSpeciesData!$D$2:$D$4955,$D1180),"")</f>
        <v/>
      </c>
      <c r="M1180" s="23" t="str">
        <f>IF(ISNUMBER(AVERAGEIFS(ObservedSpeciesData!M$2:M$4955,ObservedSpeciesData!$A$2:$A$4955,$A1180,ObservedSpeciesData!$D$2:$D$4955,$D1180)),AVERAGEIFS(ObservedSpeciesData!M$2:M$4955,ObservedSpeciesData!$A$2:$A$4955,$A1180,ObservedSpeciesData!$D$2:$D$4955,$D1180),"")</f>
        <v/>
      </c>
      <c r="N1180" s="23">
        <f>IF(ISNUMBER(AVERAGEIFS(ObservedSpeciesData!N$2:N$4955,ObservedSpeciesData!$A$2:$A$4955,$A1180,ObservedSpeciesData!$D$2:$D$4955,$D1180)),AVERAGEIFS(ObservedSpeciesData!N$2:N$4955,ObservedSpeciesData!$A$2:$A$4955,$A1180,ObservedSpeciesData!$D$2:$D$4955,$D1180),"")</f>
        <v>1299.5473297777778</v>
      </c>
      <c r="O1180" s="23">
        <f>IF(ISNUMBER(AVERAGEIFS(ObservedSpeciesData!O$2:O$4955,ObservedSpeciesData!$A$2:$A$4955,$A1180,ObservedSpeciesData!$D$2:$D$4955,$D1180)),AVERAGEIFS(ObservedSpeciesData!O$2:O$4955,ObservedSpeciesData!$A$2:$A$4955,$A1180,ObservedSpeciesData!$D$2:$D$4955,$D1180),"")</f>
        <v>129.95473297777778</v>
      </c>
      <c r="P1180" s="23">
        <f>IF(ISNUMBER(AVERAGEIFS(ObservedSpeciesData!P$2:P$4955,ObservedSpeciesData!$A$2:$A$4955,$A1180,ObservedSpeciesData!$C$2:$C$4955,$C1180,ObservedSpeciesData!$D$2:$D$4955,$D1180)),AVERAGEIFS(ObservedSpeciesData!P$2:P$4955,ObservedSpeciesData!$A$2:$A$4955,$A1180,ObservedSpeciesData!$C$2:$C$4955,$C1180,ObservedSpeciesData!$D$2:$D$4955,$D1180),"")</f>
        <v>129.95473297777778</v>
      </c>
      <c r="Q1180" s="23"/>
      <c r="R1180" s="25" t="str">
        <f>IF(ISNUMBER(AVERAGEIFS(ObservedSpeciesData!R$2:R$4955,ObservedSpeciesData!$A$2:$A$4955,$A1180,ObservedSpeciesData!$D$2:$D$4955,$D1180)),AVERAGEIFS(ObservedSpeciesData!R$2:R$4955,ObservedSpeciesData!$A$2:$A$4955,$A1180,ObservedSpeciesData!$D$2:$D$4955,$D1180),"")</f>
        <v/>
      </c>
      <c r="S1180" s="25" t="str">
        <f>IF(ISNUMBER(AVERAGEIFS(ObservedSpeciesData!S$2:S$4955,ObservedSpeciesData!$A$2:$A$4955,$A1180,ObservedSpeciesData!$D$2:$D$4955,$D1180)),AVERAGEIFS(ObservedSpeciesData!S$2:S$4955,ObservedSpeciesData!$A$2:$A$4955,$A1180,ObservedSpeciesData!$D$2:$D$4955,$D1180),"")</f>
        <v/>
      </c>
      <c r="T1180" s="23" t="str">
        <f>IF(ISNUMBER(AVERAGEIFS(ObservedSpeciesData!T$2:T$4955,ObservedSpeciesData!$A$2:$A$4955,$A1180,ObservedSpeciesData!$D$2:$D$4955,$D1180)),AVERAGEIFS(ObservedSpeciesData!T$2:T$4955,ObservedSpeciesData!$A$2:$A$4955,$A1180,ObservedSpeciesData!$D$2:$D$4955,$D1180),"")</f>
        <v/>
      </c>
      <c r="U1180" s="24" t="str">
        <f>IF(ISNUMBER(AVERAGEIFS(ObservedSpeciesData!U$2:U$4955,ObservedSpeciesData!$A$2:$A$4955,$A1180,ObservedSpeciesData!$C$2:$C$4955,$C1180,ObservedSpeciesData!$D$2:$D$4955,$D1180)),AVERAGEIFS(ObservedSpeciesData!U$2:U$4955,ObservedSpeciesData!$A$2:$A$4955,$A1180,ObservedSpeciesData!$C$2:$C$4955,$C1180,ObservedSpeciesData!$D$2:$D$4955,$D1180),"")</f>
        <v/>
      </c>
      <c r="V1180" s="23" t="str">
        <f>IF(ISNUMBER(AVERAGEIFS(ObservedSpeciesData!V$2:V$4955,ObservedSpeciesData!$A$2:$A$4955,$A1180,ObservedSpeciesData!$D$2:$D$4955,$D1180)),AVERAGEIFS(ObservedSpeciesData!V$2:V$4955,ObservedSpeciesData!$A$2:$A$4955,$A1180,ObservedSpeciesData!$D$2:$D$4955,$D1180),"")</f>
        <v/>
      </c>
      <c r="W1180" s="23" t="str">
        <f>IF(ISNUMBER(AVERAGEIFS(ObservedSpeciesData!W$2:W$4955,ObservedSpeciesData!$A$2:$A$4955,$A1180,ObservedSpeciesData!$D$2:$D$4955,$D1180)),AVERAGEIFS(ObservedSpeciesData!W$2:W$4955,ObservedSpeciesData!$A$2:$A$4955,$A1180,ObservedSpeciesData!$D$2:$D$4955,$D1180),"")</f>
        <v/>
      </c>
      <c r="X1180" s="23" t="str">
        <f>IF(ISNUMBER(AVERAGEIFS(ObservedSpeciesData!X$2:X$4955,ObservedSpeciesData!$A$2:$A$4955,$A1180,ObservedSpeciesData!$D$2:$D$4955,$D1180)),AVERAGEIFS(ObservedSpeciesData!X$2:X$4955,ObservedSpeciesData!$A$2:$A$4955,$A1180,ObservedSpeciesData!$D$2:$D$4955,$D1180),"")</f>
        <v/>
      </c>
      <c r="Y1180" s="23" t="str">
        <f>IF(ISNUMBER(AVERAGEIFS(ObservedSpeciesData!Y$2:Y$4955,ObservedSpeciesData!$A$2:$A$4955,$A1180,ObservedSpeciesData!$D$2:$D$4955,$D1180)),AVERAGEIFS(ObservedSpeciesData!Y$2:Y$4955,ObservedSpeciesData!$A$2:$A$4955,$A1180,ObservedSpeciesData!$D$2:$D$4955,$D1180),"")</f>
        <v/>
      </c>
      <c r="Z1180" s="23" t="str">
        <f>IF(ISNUMBER(AVERAGEIFS(ObservedSpeciesData!Z$2:Z$4955,ObservedSpeciesData!$A$2:$A$4955,$A1180,ObservedSpeciesData!$D$2:$D$4955,$D1180)),AVERAGEIFS(ObservedSpeciesData!Z$2:Z$4955,ObservedSpeciesData!$A$2:$A$4955,$A1180,ObservedSpeciesData!$D$2:$D$4955,$D1180),"")</f>
        <v/>
      </c>
      <c r="AA1180" s="23">
        <f>IF(ISNUMBER(AVERAGEIFS(ObservedSpeciesData!AA$2:AA$4955,ObservedSpeciesData!$A$2:$A$4955,$A1180,ObservedSpeciesData!$D$2:$D$4955,$D1180)),AVERAGEIFS(ObservedSpeciesData!AA$2:AA$4955,ObservedSpeciesData!$A$2:$A$4955,$A1180,ObservedSpeciesData!$D$2:$D$4955,$D1180),"")</f>
        <v>26.166666666666668</v>
      </c>
      <c r="AB1180" s="24">
        <f>IF(ISNUMBER(AVERAGEIFS(ObservedSpeciesData!AB$2:AB$4955,ObservedSpeciesData!$A$2:$A$4955,$A1180,ObservedSpeciesData!$D$2:$D$4955,$D1180)),AVERAGEIFS(ObservedSpeciesData!AB$2:AB$4955,ObservedSpeciesData!$A$2:$A$4955,$A1180,ObservedSpeciesData!$D$2:$D$4955,$D1180),"")</f>
        <v>4.2000000000000003E-2</v>
      </c>
      <c r="AC1180" s="24">
        <f>IF(ISNUMBER(AVERAGEIFS(ObservedSpeciesData!AC$2:AC$4955,ObservedSpeciesData!$A$2:$A$4955,$A1180,ObservedSpeciesData!$D$2:$D$4955,$D1180)),AVERAGEIFS(ObservedSpeciesData!AC$2:AC$4955,ObservedSpeciesData!$A$2:$A$4955,$A1180,ObservedSpeciesData!$D$2:$D$4955,$D1180),"")</f>
        <v>4.2000000000000003E-2</v>
      </c>
      <c r="AD1180" s="23" t="str">
        <f>IF(ISNUMBER(AVERAGEIFS(ObservedSpeciesData!AD$2:AD$4955,ObservedSpeciesData!$A$2:$A$4955,$A1180,ObservedSpeciesData!$D$2:$D$4955,$D1180)),AVERAGEIFS(ObservedSpeciesData!AD$2:AD$4955,ObservedSpeciesData!$A$2:$A$4955,$A1180,ObservedSpeciesData!$D$2:$D$4955,$D1180),"")</f>
        <v/>
      </c>
      <c r="AE1180" s="24" t="str">
        <f>IF(ISNUMBER(AVERAGEIFS(ObservedSpeciesData!AE$2:AE$4955,ObservedSpeciesData!$A$2:$A$4955,$A1180,ObservedSpeciesData!$D$2:$D$4955,$D1180)),AVERAGEIFS(ObservedSpeciesData!AE$2:AE$4955,ObservedSpeciesData!$A$2:$A$4955,$A1180,ObservedSpeciesData!$D$2:$D$4955,$D1180),"")</f>
        <v/>
      </c>
      <c r="AF1180" s="23"/>
      <c r="AG1180" s="24"/>
      <c r="AH1180" s="23">
        <f>IF(ISNUMBER(AVERAGEIFS(ObservedSpeciesData!AH$2:AH$4955,ObservedSpeciesData!$A$2:$A$4955,$A1180,ObservedSpeciesData!$D$2:$D$4955,$D1180)),AVERAGEIFS(ObservedSpeciesData!AH$2:AH$4955,ObservedSpeciesData!$A$2:$A$4955,$A1180,ObservedSpeciesData!$D$2:$D$4955,$D1180),"")</f>
        <v>5.3176666666666668</v>
      </c>
      <c r="AI1180" s="23">
        <f>IF(ISNUMBER(AVERAGEIFS(ObservedSpeciesData!AI$2:AI$4955,ObservedSpeciesData!$A$2:$A$4955,$A1180,ObservedSpeciesData!$C$2:$C$4955,$C1180,ObservedSpeciesData!$D$2:$D$4955,$D1180)),AVERAGEIFS(ObservedSpeciesData!AI$2:AI$4955,ObservedSpeciesData!$A$2:$A$4955,$A1180,ObservedSpeciesData!$C$2:$C$4955,$C1180,ObservedSpeciesData!$D$2:$D$4955,$D1180),"")</f>
        <v>5.3176666666666668</v>
      </c>
      <c r="AJ1180" s="2">
        <f>COUNTIFS(ObservedSpeciesData!$A$2:$A$828,$A1180,ObservedSpeciesData!$D$2:$D$828,$D1180)</f>
        <v>0</v>
      </c>
      <c r="AK1180" s="2">
        <f t="shared" si="18"/>
        <v>8</v>
      </c>
    </row>
    <row r="1181" spans="1:37" x14ac:dyDescent="0.25">
      <c r="A1181" s="14" t="s">
        <v>83</v>
      </c>
      <c r="B1181" t="s">
        <v>80</v>
      </c>
      <c r="C1181" t="s">
        <v>79</v>
      </c>
      <c r="D1181" s="13">
        <v>41989</v>
      </c>
      <c r="E1181">
        <v>1</v>
      </c>
      <c r="F1181">
        <v>200</v>
      </c>
      <c r="G1181" s="2" t="s">
        <v>89</v>
      </c>
      <c r="H1181" s="2" t="s">
        <v>12</v>
      </c>
      <c r="I1181">
        <v>1</v>
      </c>
      <c r="J1181" s="2" t="s">
        <v>77</v>
      </c>
      <c r="K1181" s="2">
        <f>IF(ISNUMBER(AVERAGEIFS(ObservedSpeciesData!K$2:K$4955,ObservedSpeciesData!$A$2:$A$4955,$A1181,ObservedSpeciesData!$D$2:$D$4955,$D1181)),AVERAGEIFS(ObservedSpeciesData!K$2:K$4955,ObservedSpeciesData!$A$2:$A$4955,$A1181,ObservedSpeciesData!$D$2:$D$4955,$D1181),"")</f>
        <v>180</v>
      </c>
      <c r="L1181" s="26" t="str">
        <f>IF(ISNUMBER(AVERAGEIFS(ObservedSpeciesData!L$2:L$4955,ObservedSpeciesData!$A$2:$A$4955,$A1181,ObservedSpeciesData!$D$2:$D$4955,$D1181)),AVERAGEIFS(ObservedSpeciesData!L$2:L$4955,ObservedSpeciesData!$A$2:$A$4955,$A1181,ObservedSpeciesData!$D$2:$D$4955,$D1181),"")</f>
        <v/>
      </c>
      <c r="M1181" s="23" t="str">
        <f>IF(ISNUMBER(AVERAGEIFS(ObservedSpeciesData!M$2:M$4955,ObservedSpeciesData!$A$2:$A$4955,$A1181,ObservedSpeciesData!$D$2:$D$4955,$D1181)),AVERAGEIFS(ObservedSpeciesData!M$2:M$4955,ObservedSpeciesData!$A$2:$A$4955,$A1181,ObservedSpeciesData!$D$2:$D$4955,$D1181),"")</f>
        <v/>
      </c>
      <c r="N1181" s="23">
        <f>IF(ISNUMBER(AVERAGEIFS(ObservedSpeciesData!N$2:N$4955,ObservedSpeciesData!$A$2:$A$4955,$A1181,ObservedSpeciesData!$D$2:$D$4955,$D1181)),AVERAGEIFS(ObservedSpeciesData!N$2:N$4955,ObservedSpeciesData!$A$2:$A$4955,$A1181,ObservedSpeciesData!$D$2:$D$4955,$D1181),"")</f>
        <v>943.72029466666663</v>
      </c>
      <c r="O1181" s="23">
        <f>IF(ISNUMBER(AVERAGEIFS(ObservedSpeciesData!O$2:O$4955,ObservedSpeciesData!$A$2:$A$4955,$A1181,ObservedSpeciesData!$D$2:$D$4955,$D1181)),AVERAGEIFS(ObservedSpeciesData!O$2:O$4955,ObservedSpeciesData!$A$2:$A$4955,$A1181,ObservedSpeciesData!$D$2:$D$4955,$D1181),"")</f>
        <v>94.37202946666666</v>
      </c>
      <c r="P1181" s="23">
        <f>IF(ISNUMBER(AVERAGEIFS(ObservedSpeciesData!P$2:P$4955,ObservedSpeciesData!$A$2:$A$4955,$A1181,ObservedSpeciesData!$C$2:$C$4955,$C1181,ObservedSpeciesData!$D$2:$D$4955,$D1181)),AVERAGEIFS(ObservedSpeciesData!P$2:P$4955,ObservedSpeciesData!$A$2:$A$4955,$A1181,ObservedSpeciesData!$C$2:$C$4955,$C1181,ObservedSpeciesData!$D$2:$D$4955,$D1181),"")</f>
        <v>94.37202946666666</v>
      </c>
      <c r="Q1181" s="23"/>
      <c r="R1181" s="25" t="str">
        <f>IF(ISNUMBER(AVERAGEIFS(ObservedSpeciesData!R$2:R$4955,ObservedSpeciesData!$A$2:$A$4955,$A1181,ObservedSpeciesData!$D$2:$D$4955,$D1181)),AVERAGEIFS(ObservedSpeciesData!R$2:R$4955,ObservedSpeciesData!$A$2:$A$4955,$A1181,ObservedSpeciesData!$D$2:$D$4955,$D1181),"")</f>
        <v/>
      </c>
      <c r="S1181" s="25" t="str">
        <f>IF(ISNUMBER(AVERAGEIFS(ObservedSpeciesData!S$2:S$4955,ObservedSpeciesData!$A$2:$A$4955,$A1181,ObservedSpeciesData!$D$2:$D$4955,$D1181)),AVERAGEIFS(ObservedSpeciesData!S$2:S$4955,ObservedSpeciesData!$A$2:$A$4955,$A1181,ObservedSpeciesData!$D$2:$D$4955,$D1181),"")</f>
        <v/>
      </c>
      <c r="T1181" s="23" t="str">
        <f>IF(ISNUMBER(AVERAGEIFS(ObservedSpeciesData!T$2:T$4955,ObservedSpeciesData!$A$2:$A$4955,$A1181,ObservedSpeciesData!$D$2:$D$4955,$D1181)),AVERAGEIFS(ObservedSpeciesData!T$2:T$4955,ObservedSpeciesData!$A$2:$A$4955,$A1181,ObservedSpeciesData!$D$2:$D$4955,$D1181),"")</f>
        <v/>
      </c>
      <c r="U1181" s="24" t="str">
        <f>IF(ISNUMBER(AVERAGEIFS(ObservedSpeciesData!U$2:U$4955,ObservedSpeciesData!$A$2:$A$4955,$A1181,ObservedSpeciesData!$C$2:$C$4955,$C1181,ObservedSpeciesData!$D$2:$D$4955,$D1181)),AVERAGEIFS(ObservedSpeciesData!U$2:U$4955,ObservedSpeciesData!$A$2:$A$4955,$A1181,ObservedSpeciesData!$C$2:$C$4955,$C1181,ObservedSpeciesData!$D$2:$D$4955,$D1181),"")</f>
        <v/>
      </c>
      <c r="V1181" s="23" t="str">
        <f>IF(ISNUMBER(AVERAGEIFS(ObservedSpeciesData!V$2:V$4955,ObservedSpeciesData!$A$2:$A$4955,$A1181,ObservedSpeciesData!$D$2:$D$4955,$D1181)),AVERAGEIFS(ObservedSpeciesData!V$2:V$4955,ObservedSpeciesData!$A$2:$A$4955,$A1181,ObservedSpeciesData!$D$2:$D$4955,$D1181),"")</f>
        <v/>
      </c>
      <c r="W1181" s="23" t="str">
        <f>IF(ISNUMBER(AVERAGEIFS(ObservedSpeciesData!W$2:W$4955,ObservedSpeciesData!$A$2:$A$4955,$A1181,ObservedSpeciesData!$D$2:$D$4955,$D1181)),AVERAGEIFS(ObservedSpeciesData!W$2:W$4955,ObservedSpeciesData!$A$2:$A$4955,$A1181,ObservedSpeciesData!$D$2:$D$4955,$D1181),"")</f>
        <v/>
      </c>
      <c r="X1181" s="23" t="str">
        <f>IF(ISNUMBER(AVERAGEIFS(ObservedSpeciesData!X$2:X$4955,ObservedSpeciesData!$A$2:$A$4955,$A1181,ObservedSpeciesData!$D$2:$D$4955,$D1181)),AVERAGEIFS(ObservedSpeciesData!X$2:X$4955,ObservedSpeciesData!$A$2:$A$4955,$A1181,ObservedSpeciesData!$D$2:$D$4955,$D1181),"")</f>
        <v/>
      </c>
      <c r="Y1181" s="23" t="str">
        <f>IF(ISNUMBER(AVERAGEIFS(ObservedSpeciesData!Y$2:Y$4955,ObservedSpeciesData!$A$2:$A$4955,$A1181,ObservedSpeciesData!$D$2:$D$4955,$D1181)),AVERAGEIFS(ObservedSpeciesData!Y$2:Y$4955,ObservedSpeciesData!$A$2:$A$4955,$A1181,ObservedSpeciesData!$D$2:$D$4955,$D1181),"")</f>
        <v/>
      </c>
      <c r="Z1181" s="23" t="str">
        <f>IF(ISNUMBER(AVERAGEIFS(ObservedSpeciesData!Z$2:Z$4955,ObservedSpeciesData!$A$2:$A$4955,$A1181,ObservedSpeciesData!$D$2:$D$4955,$D1181)),AVERAGEIFS(ObservedSpeciesData!Z$2:Z$4955,ObservedSpeciesData!$A$2:$A$4955,$A1181,ObservedSpeciesData!$D$2:$D$4955,$D1181),"")</f>
        <v/>
      </c>
      <c r="AA1181" s="23">
        <f>IF(ISNUMBER(AVERAGEIFS(ObservedSpeciesData!AA$2:AA$4955,ObservedSpeciesData!$A$2:$A$4955,$A1181,ObservedSpeciesData!$D$2:$D$4955,$D1181)),AVERAGEIFS(ObservedSpeciesData!AA$2:AA$4955,ObservedSpeciesData!$A$2:$A$4955,$A1181,ObservedSpeciesData!$D$2:$D$4955,$D1181),"")</f>
        <v>24.7</v>
      </c>
      <c r="AB1181" s="24">
        <f>IF(ISNUMBER(AVERAGEIFS(ObservedSpeciesData!AB$2:AB$4955,ObservedSpeciesData!$A$2:$A$4955,$A1181,ObservedSpeciesData!$D$2:$D$4955,$D1181)),AVERAGEIFS(ObservedSpeciesData!AB$2:AB$4955,ObservedSpeciesData!$A$2:$A$4955,$A1181,ObservedSpeciesData!$D$2:$D$4955,$D1181),"")</f>
        <v>3.9333333333333338E-2</v>
      </c>
      <c r="AC1181" s="24">
        <f>IF(ISNUMBER(AVERAGEIFS(ObservedSpeciesData!AC$2:AC$4955,ObservedSpeciesData!$A$2:$A$4955,$A1181,ObservedSpeciesData!$D$2:$D$4955,$D1181)),AVERAGEIFS(ObservedSpeciesData!AC$2:AC$4955,ObservedSpeciesData!$A$2:$A$4955,$A1181,ObservedSpeciesData!$D$2:$D$4955,$D1181),"")</f>
        <v>3.9333333333333338E-2</v>
      </c>
      <c r="AD1181" s="23" t="str">
        <f>IF(ISNUMBER(AVERAGEIFS(ObservedSpeciesData!AD$2:AD$4955,ObservedSpeciesData!$A$2:$A$4955,$A1181,ObservedSpeciesData!$D$2:$D$4955,$D1181)),AVERAGEIFS(ObservedSpeciesData!AD$2:AD$4955,ObservedSpeciesData!$A$2:$A$4955,$A1181,ObservedSpeciesData!$D$2:$D$4955,$D1181),"")</f>
        <v/>
      </c>
      <c r="AE1181" s="24" t="str">
        <f>IF(ISNUMBER(AVERAGEIFS(ObservedSpeciesData!AE$2:AE$4955,ObservedSpeciesData!$A$2:$A$4955,$A1181,ObservedSpeciesData!$D$2:$D$4955,$D1181)),AVERAGEIFS(ObservedSpeciesData!AE$2:AE$4955,ObservedSpeciesData!$A$2:$A$4955,$A1181,ObservedSpeciesData!$D$2:$D$4955,$D1181),"")</f>
        <v/>
      </c>
      <c r="AF1181" s="23"/>
      <c r="AG1181" s="24"/>
      <c r="AH1181" s="23">
        <f>IF(ISNUMBER(AVERAGEIFS(ObservedSpeciesData!AH$2:AH$4955,ObservedSpeciesData!$A$2:$A$4955,$A1181,ObservedSpeciesData!$D$2:$D$4955,$D1181)),AVERAGEIFS(ObservedSpeciesData!AH$2:AH$4955,ObservedSpeciesData!$A$2:$A$4955,$A1181,ObservedSpeciesData!$D$2:$D$4955,$D1181),"")</f>
        <v>3.6696666666666666</v>
      </c>
      <c r="AI1181" s="23">
        <f>IF(ISNUMBER(AVERAGEIFS(ObservedSpeciesData!AI$2:AI$4955,ObservedSpeciesData!$A$2:$A$4955,$A1181,ObservedSpeciesData!$C$2:$C$4955,$C1181,ObservedSpeciesData!$D$2:$D$4955,$D1181)),AVERAGEIFS(ObservedSpeciesData!AI$2:AI$4955,ObservedSpeciesData!$A$2:$A$4955,$A1181,ObservedSpeciesData!$C$2:$C$4955,$C1181,ObservedSpeciesData!$D$2:$D$4955,$D1181),"")</f>
        <v>3.6696666666666666</v>
      </c>
      <c r="AJ1181" s="2">
        <f>COUNTIFS(ObservedSpeciesData!$A$2:$A$828,$A1181,ObservedSpeciesData!$D$2:$D$828,$D1181)</f>
        <v>0</v>
      </c>
      <c r="AK1181" s="2">
        <f t="shared" si="18"/>
        <v>8</v>
      </c>
    </row>
    <row r="1182" spans="1:37" x14ac:dyDescent="0.25">
      <c r="A1182" s="14" t="s">
        <v>82</v>
      </c>
      <c r="B1182" t="s">
        <v>80</v>
      </c>
      <c r="C1182" t="s">
        <v>79</v>
      </c>
      <c r="D1182" s="13">
        <v>41989</v>
      </c>
      <c r="E1182">
        <v>1</v>
      </c>
      <c r="F1182">
        <v>350</v>
      </c>
      <c r="G1182" s="2" t="s">
        <v>89</v>
      </c>
      <c r="H1182" s="2" t="s">
        <v>12</v>
      </c>
      <c r="I1182">
        <v>1</v>
      </c>
      <c r="J1182" s="2" t="s">
        <v>77</v>
      </c>
      <c r="K1182" s="2">
        <f>IF(ISNUMBER(AVERAGEIFS(ObservedSpeciesData!K$2:K$4955,ObservedSpeciesData!$A$2:$A$4955,$A1182,ObservedSpeciesData!$D$2:$D$4955,$D1182)),AVERAGEIFS(ObservedSpeciesData!K$2:K$4955,ObservedSpeciesData!$A$2:$A$4955,$A1182,ObservedSpeciesData!$D$2:$D$4955,$D1182),"")</f>
        <v>315</v>
      </c>
      <c r="L1182" s="26" t="str">
        <f>IF(ISNUMBER(AVERAGEIFS(ObservedSpeciesData!L$2:L$4955,ObservedSpeciesData!$A$2:$A$4955,$A1182,ObservedSpeciesData!$D$2:$D$4955,$D1182)),AVERAGEIFS(ObservedSpeciesData!L$2:L$4955,ObservedSpeciesData!$A$2:$A$4955,$A1182,ObservedSpeciesData!$D$2:$D$4955,$D1182),"")</f>
        <v/>
      </c>
      <c r="M1182" s="23" t="str">
        <f>IF(ISNUMBER(AVERAGEIFS(ObservedSpeciesData!M$2:M$4955,ObservedSpeciesData!$A$2:$A$4955,$A1182,ObservedSpeciesData!$D$2:$D$4955,$D1182)),AVERAGEIFS(ObservedSpeciesData!M$2:M$4955,ObservedSpeciesData!$A$2:$A$4955,$A1182,ObservedSpeciesData!$D$2:$D$4955,$D1182),"")</f>
        <v/>
      </c>
      <c r="N1182" s="23">
        <f>IF(ISNUMBER(AVERAGEIFS(ObservedSpeciesData!N$2:N$4955,ObservedSpeciesData!$A$2:$A$4955,$A1182,ObservedSpeciesData!$D$2:$D$4955,$D1182)),AVERAGEIFS(ObservedSpeciesData!N$2:N$4955,ObservedSpeciesData!$A$2:$A$4955,$A1182,ObservedSpeciesData!$D$2:$D$4955,$D1182),"")</f>
        <v>1070.2943359999999</v>
      </c>
      <c r="O1182" s="23">
        <f>IF(ISNUMBER(AVERAGEIFS(ObservedSpeciesData!O$2:O$4955,ObservedSpeciesData!$A$2:$A$4955,$A1182,ObservedSpeciesData!$D$2:$D$4955,$D1182)),AVERAGEIFS(ObservedSpeciesData!O$2:O$4955,ObservedSpeciesData!$A$2:$A$4955,$A1182,ObservedSpeciesData!$D$2:$D$4955,$D1182),"")</f>
        <v>107.02943359999999</v>
      </c>
      <c r="P1182" s="23">
        <f>IF(ISNUMBER(AVERAGEIFS(ObservedSpeciesData!P$2:P$4955,ObservedSpeciesData!$A$2:$A$4955,$A1182,ObservedSpeciesData!$C$2:$C$4955,$C1182,ObservedSpeciesData!$D$2:$D$4955,$D1182)),AVERAGEIFS(ObservedSpeciesData!P$2:P$4955,ObservedSpeciesData!$A$2:$A$4955,$A1182,ObservedSpeciesData!$C$2:$C$4955,$C1182,ObservedSpeciesData!$D$2:$D$4955,$D1182),"")</f>
        <v>107.02943359999999</v>
      </c>
      <c r="Q1182" s="23"/>
      <c r="R1182" s="25" t="str">
        <f>IF(ISNUMBER(AVERAGEIFS(ObservedSpeciesData!R$2:R$4955,ObservedSpeciesData!$A$2:$A$4955,$A1182,ObservedSpeciesData!$D$2:$D$4955,$D1182)),AVERAGEIFS(ObservedSpeciesData!R$2:R$4955,ObservedSpeciesData!$A$2:$A$4955,$A1182,ObservedSpeciesData!$D$2:$D$4955,$D1182),"")</f>
        <v/>
      </c>
      <c r="S1182" s="25" t="str">
        <f>IF(ISNUMBER(AVERAGEIFS(ObservedSpeciesData!S$2:S$4955,ObservedSpeciesData!$A$2:$A$4955,$A1182,ObservedSpeciesData!$D$2:$D$4955,$D1182)),AVERAGEIFS(ObservedSpeciesData!S$2:S$4955,ObservedSpeciesData!$A$2:$A$4955,$A1182,ObservedSpeciesData!$D$2:$D$4955,$D1182),"")</f>
        <v/>
      </c>
      <c r="T1182" s="23" t="str">
        <f>IF(ISNUMBER(AVERAGEIFS(ObservedSpeciesData!T$2:T$4955,ObservedSpeciesData!$A$2:$A$4955,$A1182,ObservedSpeciesData!$D$2:$D$4955,$D1182)),AVERAGEIFS(ObservedSpeciesData!T$2:T$4955,ObservedSpeciesData!$A$2:$A$4955,$A1182,ObservedSpeciesData!$D$2:$D$4955,$D1182),"")</f>
        <v/>
      </c>
      <c r="U1182" s="24" t="str">
        <f>IF(ISNUMBER(AVERAGEIFS(ObservedSpeciesData!U$2:U$4955,ObservedSpeciesData!$A$2:$A$4955,$A1182,ObservedSpeciesData!$C$2:$C$4955,$C1182,ObservedSpeciesData!$D$2:$D$4955,$D1182)),AVERAGEIFS(ObservedSpeciesData!U$2:U$4955,ObservedSpeciesData!$A$2:$A$4955,$A1182,ObservedSpeciesData!$C$2:$C$4955,$C1182,ObservedSpeciesData!$D$2:$D$4955,$D1182),"")</f>
        <v/>
      </c>
      <c r="V1182" s="23" t="str">
        <f>IF(ISNUMBER(AVERAGEIFS(ObservedSpeciesData!V$2:V$4955,ObservedSpeciesData!$A$2:$A$4955,$A1182,ObservedSpeciesData!$D$2:$D$4955,$D1182)),AVERAGEIFS(ObservedSpeciesData!V$2:V$4955,ObservedSpeciesData!$A$2:$A$4955,$A1182,ObservedSpeciesData!$D$2:$D$4955,$D1182),"")</f>
        <v/>
      </c>
      <c r="W1182" s="23" t="str">
        <f>IF(ISNUMBER(AVERAGEIFS(ObservedSpeciesData!W$2:W$4955,ObservedSpeciesData!$A$2:$A$4955,$A1182,ObservedSpeciesData!$D$2:$D$4955,$D1182)),AVERAGEIFS(ObservedSpeciesData!W$2:W$4955,ObservedSpeciesData!$A$2:$A$4955,$A1182,ObservedSpeciesData!$D$2:$D$4955,$D1182),"")</f>
        <v/>
      </c>
      <c r="X1182" s="23" t="str">
        <f>IF(ISNUMBER(AVERAGEIFS(ObservedSpeciesData!X$2:X$4955,ObservedSpeciesData!$A$2:$A$4955,$A1182,ObservedSpeciesData!$D$2:$D$4955,$D1182)),AVERAGEIFS(ObservedSpeciesData!X$2:X$4955,ObservedSpeciesData!$A$2:$A$4955,$A1182,ObservedSpeciesData!$D$2:$D$4955,$D1182),"")</f>
        <v/>
      </c>
      <c r="Y1182" s="23" t="str">
        <f>IF(ISNUMBER(AVERAGEIFS(ObservedSpeciesData!Y$2:Y$4955,ObservedSpeciesData!$A$2:$A$4955,$A1182,ObservedSpeciesData!$D$2:$D$4955,$D1182)),AVERAGEIFS(ObservedSpeciesData!Y$2:Y$4955,ObservedSpeciesData!$A$2:$A$4955,$A1182,ObservedSpeciesData!$D$2:$D$4955,$D1182),"")</f>
        <v/>
      </c>
      <c r="Z1182" s="23" t="str">
        <f>IF(ISNUMBER(AVERAGEIFS(ObservedSpeciesData!Z$2:Z$4955,ObservedSpeciesData!$A$2:$A$4955,$A1182,ObservedSpeciesData!$D$2:$D$4955,$D1182)),AVERAGEIFS(ObservedSpeciesData!Z$2:Z$4955,ObservedSpeciesData!$A$2:$A$4955,$A1182,ObservedSpeciesData!$D$2:$D$4955,$D1182),"")</f>
        <v/>
      </c>
      <c r="AA1182" s="23">
        <f>IF(ISNUMBER(AVERAGEIFS(ObservedSpeciesData!AA$2:AA$4955,ObservedSpeciesData!$A$2:$A$4955,$A1182,ObservedSpeciesData!$D$2:$D$4955,$D1182)),AVERAGEIFS(ObservedSpeciesData!AA$2:AA$4955,ObservedSpeciesData!$A$2:$A$4955,$A1182,ObservedSpeciesData!$D$2:$D$4955,$D1182),"")</f>
        <v>25.633333333333336</v>
      </c>
      <c r="AB1182" s="24">
        <f>IF(ISNUMBER(AVERAGEIFS(ObservedSpeciesData!AB$2:AB$4955,ObservedSpeciesData!$A$2:$A$4955,$A1182,ObservedSpeciesData!$D$2:$D$4955,$D1182)),AVERAGEIFS(ObservedSpeciesData!AB$2:AB$4955,ObservedSpeciesData!$A$2:$A$4955,$A1182,ObservedSpeciesData!$D$2:$D$4955,$D1182),"")</f>
        <v>4.1333333333333333E-2</v>
      </c>
      <c r="AC1182" s="24">
        <f>IF(ISNUMBER(AVERAGEIFS(ObservedSpeciesData!AC$2:AC$4955,ObservedSpeciesData!$A$2:$A$4955,$A1182,ObservedSpeciesData!$D$2:$D$4955,$D1182)),AVERAGEIFS(ObservedSpeciesData!AC$2:AC$4955,ObservedSpeciesData!$A$2:$A$4955,$A1182,ObservedSpeciesData!$D$2:$D$4955,$D1182),"")</f>
        <v>4.1333333333333333E-2</v>
      </c>
      <c r="AD1182" s="23" t="str">
        <f>IF(ISNUMBER(AVERAGEIFS(ObservedSpeciesData!AD$2:AD$4955,ObservedSpeciesData!$A$2:$A$4955,$A1182,ObservedSpeciesData!$D$2:$D$4955,$D1182)),AVERAGEIFS(ObservedSpeciesData!AD$2:AD$4955,ObservedSpeciesData!$A$2:$A$4955,$A1182,ObservedSpeciesData!$D$2:$D$4955,$D1182),"")</f>
        <v/>
      </c>
      <c r="AE1182" s="24" t="str">
        <f>IF(ISNUMBER(AVERAGEIFS(ObservedSpeciesData!AE$2:AE$4955,ObservedSpeciesData!$A$2:$A$4955,$A1182,ObservedSpeciesData!$D$2:$D$4955,$D1182)),AVERAGEIFS(ObservedSpeciesData!AE$2:AE$4955,ObservedSpeciesData!$A$2:$A$4955,$A1182,ObservedSpeciesData!$D$2:$D$4955,$D1182),"")</f>
        <v/>
      </c>
      <c r="AF1182" s="23"/>
      <c r="AG1182" s="24"/>
      <c r="AH1182" s="23">
        <f>IF(ISNUMBER(AVERAGEIFS(ObservedSpeciesData!AH$2:AH$4955,ObservedSpeciesData!$A$2:$A$4955,$A1182,ObservedSpeciesData!$D$2:$D$4955,$D1182)),AVERAGEIFS(ObservedSpeciesData!AH$2:AH$4955,ObservedSpeciesData!$A$2:$A$4955,$A1182,ObservedSpeciesData!$D$2:$D$4955,$D1182),"")</f>
        <v>4.4496666666666664</v>
      </c>
      <c r="AI1182" s="23">
        <f>IF(ISNUMBER(AVERAGEIFS(ObservedSpeciesData!AI$2:AI$4955,ObservedSpeciesData!$A$2:$A$4955,$A1182,ObservedSpeciesData!$C$2:$C$4955,$C1182,ObservedSpeciesData!$D$2:$D$4955,$D1182)),AVERAGEIFS(ObservedSpeciesData!AI$2:AI$4955,ObservedSpeciesData!$A$2:$A$4955,$A1182,ObservedSpeciesData!$C$2:$C$4955,$C1182,ObservedSpeciesData!$D$2:$D$4955,$D1182),"")</f>
        <v>4.4496666666666664</v>
      </c>
      <c r="AJ1182" s="2">
        <f>COUNTIFS(ObservedSpeciesData!$A$2:$A$828,$A1182,ObservedSpeciesData!$D$2:$D$828,$D1182)</f>
        <v>0</v>
      </c>
      <c r="AK1182" s="2">
        <f t="shared" si="18"/>
        <v>8</v>
      </c>
    </row>
    <row r="1183" spans="1:37" x14ac:dyDescent="0.25">
      <c r="A1183" s="14" t="s">
        <v>81</v>
      </c>
      <c r="B1183" t="s">
        <v>80</v>
      </c>
      <c r="C1183" t="s">
        <v>79</v>
      </c>
      <c r="D1183" s="13">
        <v>41989</v>
      </c>
      <c r="E1183">
        <v>1</v>
      </c>
      <c r="F1183">
        <v>500</v>
      </c>
      <c r="G1183" s="2" t="s">
        <v>89</v>
      </c>
      <c r="H1183" s="2" t="s">
        <v>12</v>
      </c>
      <c r="I1183">
        <v>1</v>
      </c>
      <c r="J1183" s="2" t="s">
        <v>77</v>
      </c>
      <c r="K1183" s="2">
        <f>IF(ISNUMBER(AVERAGEIFS(ObservedSpeciesData!K$2:K$4955,ObservedSpeciesData!$A$2:$A$4955,$A1183,ObservedSpeciesData!$D$2:$D$4955,$D1183)),AVERAGEIFS(ObservedSpeciesData!K$2:K$4955,ObservedSpeciesData!$A$2:$A$4955,$A1183,ObservedSpeciesData!$D$2:$D$4955,$D1183),"")</f>
        <v>450</v>
      </c>
      <c r="L1183" s="26" t="str">
        <f>IF(ISNUMBER(AVERAGEIFS(ObservedSpeciesData!L$2:L$4955,ObservedSpeciesData!$A$2:$A$4955,$A1183,ObservedSpeciesData!$D$2:$D$4955,$D1183)),AVERAGEIFS(ObservedSpeciesData!L$2:L$4955,ObservedSpeciesData!$A$2:$A$4955,$A1183,ObservedSpeciesData!$D$2:$D$4955,$D1183),"")</f>
        <v/>
      </c>
      <c r="M1183" s="23" t="str">
        <f>IF(ISNUMBER(AVERAGEIFS(ObservedSpeciesData!M$2:M$4955,ObservedSpeciesData!$A$2:$A$4955,$A1183,ObservedSpeciesData!$D$2:$D$4955,$D1183)),AVERAGEIFS(ObservedSpeciesData!M$2:M$4955,ObservedSpeciesData!$A$2:$A$4955,$A1183,ObservedSpeciesData!$D$2:$D$4955,$D1183),"")</f>
        <v/>
      </c>
      <c r="N1183" s="23">
        <f>IF(ISNUMBER(AVERAGEIFS(ObservedSpeciesData!N$2:N$4955,ObservedSpeciesData!$A$2:$A$4955,$A1183,ObservedSpeciesData!$D$2:$D$4955,$D1183)),AVERAGEIFS(ObservedSpeciesData!N$2:N$4955,ObservedSpeciesData!$A$2:$A$4955,$A1183,ObservedSpeciesData!$D$2:$D$4955,$D1183),"")</f>
        <v>1083.5129226666666</v>
      </c>
      <c r="O1183" s="23">
        <f>IF(ISNUMBER(AVERAGEIFS(ObservedSpeciesData!O$2:O$4955,ObservedSpeciesData!$A$2:$A$4955,$A1183,ObservedSpeciesData!$D$2:$D$4955,$D1183)),AVERAGEIFS(ObservedSpeciesData!O$2:O$4955,ObservedSpeciesData!$A$2:$A$4955,$A1183,ObservedSpeciesData!$D$2:$D$4955,$D1183),"")</f>
        <v>108.35129226666668</v>
      </c>
      <c r="P1183" s="23">
        <f>IF(ISNUMBER(AVERAGEIFS(ObservedSpeciesData!P$2:P$4955,ObservedSpeciesData!$A$2:$A$4955,$A1183,ObservedSpeciesData!$C$2:$C$4955,$C1183,ObservedSpeciesData!$D$2:$D$4955,$D1183)),AVERAGEIFS(ObservedSpeciesData!P$2:P$4955,ObservedSpeciesData!$A$2:$A$4955,$A1183,ObservedSpeciesData!$C$2:$C$4955,$C1183,ObservedSpeciesData!$D$2:$D$4955,$D1183),"")</f>
        <v>108.35129226666668</v>
      </c>
      <c r="Q1183" s="23"/>
      <c r="R1183" s="25" t="str">
        <f>IF(ISNUMBER(AVERAGEIFS(ObservedSpeciesData!R$2:R$4955,ObservedSpeciesData!$A$2:$A$4955,$A1183,ObservedSpeciesData!$D$2:$D$4955,$D1183)),AVERAGEIFS(ObservedSpeciesData!R$2:R$4955,ObservedSpeciesData!$A$2:$A$4955,$A1183,ObservedSpeciesData!$D$2:$D$4955,$D1183),"")</f>
        <v/>
      </c>
      <c r="S1183" s="25" t="str">
        <f>IF(ISNUMBER(AVERAGEIFS(ObservedSpeciesData!S$2:S$4955,ObservedSpeciesData!$A$2:$A$4955,$A1183,ObservedSpeciesData!$D$2:$D$4955,$D1183)),AVERAGEIFS(ObservedSpeciesData!S$2:S$4955,ObservedSpeciesData!$A$2:$A$4955,$A1183,ObservedSpeciesData!$D$2:$D$4955,$D1183),"")</f>
        <v/>
      </c>
      <c r="T1183" s="23" t="str">
        <f>IF(ISNUMBER(AVERAGEIFS(ObservedSpeciesData!T$2:T$4955,ObservedSpeciesData!$A$2:$A$4955,$A1183,ObservedSpeciesData!$D$2:$D$4955,$D1183)),AVERAGEIFS(ObservedSpeciesData!T$2:T$4955,ObservedSpeciesData!$A$2:$A$4955,$A1183,ObservedSpeciesData!$D$2:$D$4955,$D1183),"")</f>
        <v/>
      </c>
      <c r="U1183" s="24" t="str">
        <f>IF(ISNUMBER(AVERAGEIFS(ObservedSpeciesData!U$2:U$4955,ObservedSpeciesData!$A$2:$A$4955,$A1183,ObservedSpeciesData!$C$2:$C$4955,$C1183,ObservedSpeciesData!$D$2:$D$4955,$D1183)),AVERAGEIFS(ObservedSpeciesData!U$2:U$4955,ObservedSpeciesData!$A$2:$A$4955,$A1183,ObservedSpeciesData!$C$2:$C$4955,$C1183,ObservedSpeciesData!$D$2:$D$4955,$D1183),"")</f>
        <v/>
      </c>
      <c r="V1183" s="23" t="str">
        <f>IF(ISNUMBER(AVERAGEIFS(ObservedSpeciesData!V$2:V$4955,ObservedSpeciesData!$A$2:$A$4955,$A1183,ObservedSpeciesData!$D$2:$D$4955,$D1183)),AVERAGEIFS(ObservedSpeciesData!V$2:V$4955,ObservedSpeciesData!$A$2:$A$4955,$A1183,ObservedSpeciesData!$D$2:$D$4955,$D1183),"")</f>
        <v/>
      </c>
      <c r="W1183" s="23" t="str">
        <f>IF(ISNUMBER(AVERAGEIFS(ObservedSpeciesData!W$2:W$4955,ObservedSpeciesData!$A$2:$A$4955,$A1183,ObservedSpeciesData!$D$2:$D$4955,$D1183)),AVERAGEIFS(ObservedSpeciesData!W$2:W$4955,ObservedSpeciesData!$A$2:$A$4955,$A1183,ObservedSpeciesData!$D$2:$D$4955,$D1183),"")</f>
        <v/>
      </c>
      <c r="X1183" s="23" t="str">
        <f>IF(ISNUMBER(AVERAGEIFS(ObservedSpeciesData!X$2:X$4955,ObservedSpeciesData!$A$2:$A$4955,$A1183,ObservedSpeciesData!$D$2:$D$4955,$D1183)),AVERAGEIFS(ObservedSpeciesData!X$2:X$4955,ObservedSpeciesData!$A$2:$A$4955,$A1183,ObservedSpeciesData!$D$2:$D$4955,$D1183),"")</f>
        <v/>
      </c>
      <c r="Y1183" s="23" t="str">
        <f>IF(ISNUMBER(AVERAGEIFS(ObservedSpeciesData!Y$2:Y$4955,ObservedSpeciesData!$A$2:$A$4955,$A1183,ObservedSpeciesData!$D$2:$D$4955,$D1183)),AVERAGEIFS(ObservedSpeciesData!Y$2:Y$4955,ObservedSpeciesData!$A$2:$A$4955,$A1183,ObservedSpeciesData!$D$2:$D$4955,$D1183),"")</f>
        <v/>
      </c>
      <c r="Z1183" s="23" t="str">
        <f>IF(ISNUMBER(AVERAGEIFS(ObservedSpeciesData!Z$2:Z$4955,ObservedSpeciesData!$A$2:$A$4955,$A1183,ObservedSpeciesData!$D$2:$D$4955,$D1183)),AVERAGEIFS(ObservedSpeciesData!Z$2:Z$4955,ObservedSpeciesData!$A$2:$A$4955,$A1183,ObservedSpeciesData!$D$2:$D$4955,$D1183),"")</f>
        <v/>
      </c>
      <c r="AA1183" s="23">
        <f>IF(ISNUMBER(AVERAGEIFS(ObservedSpeciesData!AA$2:AA$4955,ObservedSpeciesData!$A$2:$A$4955,$A1183,ObservedSpeciesData!$D$2:$D$4955,$D1183)),AVERAGEIFS(ObservedSpeciesData!AA$2:AA$4955,ObservedSpeciesData!$A$2:$A$4955,$A1183,ObservedSpeciesData!$D$2:$D$4955,$D1183),"")</f>
        <v>26.166666666666668</v>
      </c>
      <c r="AB1183" s="24">
        <f>IF(ISNUMBER(AVERAGEIFS(ObservedSpeciesData!AB$2:AB$4955,ObservedSpeciesData!$A$2:$A$4955,$A1183,ObservedSpeciesData!$D$2:$D$4955,$D1183)),AVERAGEIFS(ObservedSpeciesData!AB$2:AB$4955,ObservedSpeciesData!$A$2:$A$4955,$A1183,ObservedSpeciesData!$D$2:$D$4955,$D1183),"")</f>
        <v>4.2000000000000003E-2</v>
      </c>
      <c r="AC1183" s="24">
        <f>IF(ISNUMBER(AVERAGEIFS(ObservedSpeciesData!AC$2:AC$4955,ObservedSpeciesData!$A$2:$A$4955,$A1183,ObservedSpeciesData!$D$2:$D$4955,$D1183)),AVERAGEIFS(ObservedSpeciesData!AC$2:AC$4955,ObservedSpeciesData!$A$2:$A$4955,$A1183,ObservedSpeciesData!$D$2:$D$4955,$D1183),"")</f>
        <v>4.2000000000000003E-2</v>
      </c>
      <c r="AD1183" s="23" t="str">
        <f>IF(ISNUMBER(AVERAGEIFS(ObservedSpeciesData!AD$2:AD$4955,ObservedSpeciesData!$A$2:$A$4955,$A1183,ObservedSpeciesData!$D$2:$D$4955,$D1183)),AVERAGEIFS(ObservedSpeciesData!AD$2:AD$4955,ObservedSpeciesData!$A$2:$A$4955,$A1183,ObservedSpeciesData!$D$2:$D$4955,$D1183),"")</f>
        <v/>
      </c>
      <c r="AE1183" s="24" t="str">
        <f>IF(ISNUMBER(AVERAGEIFS(ObservedSpeciesData!AE$2:AE$4955,ObservedSpeciesData!$A$2:$A$4955,$A1183,ObservedSpeciesData!$D$2:$D$4955,$D1183)),AVERAGEIFS(ObservedSpeciesData!AE$2:AE$4955,ObservedSpeciesData!$A$2:$A$4955,$A1183,ObservedSpeciesData!$D$2:$D$4955,$D1183),"")</f>
        <v/>
      </c>
      <c r="AF1183" s="23"/>
      <c r="AG1183" s="24"/>
      <c r="AH1183" s="23">
        <f>IF(ISNUMBER(AVERAGEIFS(ObservedSpeciesData!AH$2:AH$4955,ObservedSpeciesData!$A$2:$A$4955,$A1183,ObservedSpeciesData!$D$2:$D$4955,$D1183)),AVERAGEIFS(ObservedSpeciesData!AH$2:AH$4955,ObservedSpeciesData!$A$2:$A$4955,$A1183,ObservedSpeciesData!$D$2:$D$4955,$D1183),"")</f>
        <v>4.5060000000000002</v>
      </c>
      <c r="AI1183" s="23">
        <f>IF(ISNUMBER(AVERAGEIFS(ObservedSpeciesData!AI$2:AI$4955,ObservedSpeciesData!$A$2:$A$4955,$A1183,ObservedSpeciesData!$C$2:$C$4955,$C1183,ObservedSpeciesData!$D$2:$D$4955,$D1183)),AVERAGEIFS(ObservedSpeciesData!AI$2:AI$4955,ObservedSpeciesData!$A$2:$A$4955,$A1183,ObservedSpeciesData!$C$2:$C$4955,$C1183,ObservedSpeciesData!$D$2:$D$4955,$D1183),"")</f>
        <v>4.5060000000000002</v>
      </c>
      <c r="AJ1183" s="2">
        <f>COUNTIFS(ObservedSpeciesData!$A$2:$A$828,$A1183,ObservedSpeciesData!$D$2:$D$828,$D1183)</f>
        <v>0</v>
      </c>
      <c r="AK1183" s="2">
        <f t="shared" si="18"/>
        <v>8</v>
      </c>
    </row>
    <row r="1184" spans="1:37" x14ac:dyDescent="0.25">
      <c r="A1184" s="14" t="s">
        <v>86</v>
      </c>
      <c r="B1184" t="s">
        <v>80</v>
      </c>
      <c r="C1184" t="s">
        <v>79</v>
      </c>
      <c r="D1184" s="13">
        <v>42024</v>
      </c>
      <c r="E1184">
        <v>1</v>
      </c>
      <c r="F1184">
        <v>0</v>
      </c>
      <c r="G1184" s="2" t="s">
        <v>89</v>
      </c>
      <c r="H1184" s="2" t="s">
        <v>12</v>
      </c>
      <c r="I1184">
        <v>2</v>
      </c>
      <c r="J1184" s="2" t="s">
        <v>77</v>
      </c>
      <c r="K1184" s="2">
        <f>IF(ISNUMBER(AVERAGEIFS(ObservedSpeciesData!K$2:K$4955,ObservedSpeciesData!$A$2:$A$4955,$A1184,ObservedSpeciesData!$D$2:$D$4955,$D1184)),AVERAGEIFS(ObservedSpeciesData!K$2:K$4955,ObservedSpeciesData!$A$2:$A$4955,$A1184,ObservedSpeciesData!$D$2:$D$4955,$D1184),"")</f>
        <v>0</v>
      </c>
      <c r="L1184" s="26" t="str">
        <f>IF(ISNUMBER(AVERAGEIFS(ObservedSpeciesData!L$2:L$4955,ObservedSpeciesData!$A$2:$A$4955,$A1184,ObservedSpeciesData!$D$2:$D$4955,$D1184)),AVERAGEIFS(ObservedSpeciesData!L$2:L$4955,ObservedSpeciesData!$A$2:$A$4955,$A1184,ObservedSpeciesData!$D$2:$D$4955,$D1184),"")</f>
        <v/>
      </c>
      <c r="M1184" s="23" t="str">
        <f>IF(ISNUMBER(AVERAGEIFS(ObservedSpeciesData!M$2:M$4955,ObservedSpeciesData!$A$2:$A$4955,$A1184,ObservedSpeciesData!$D$2:$D$4955,$D1184)),AVERAGEIFS(ObservedSpeciesData!M$2:M$4955,ObservedSpeciesData!$A$2:$A$4955,$A1184,ObservedSpeciesData!$D$2:$D$4955,$D1184),"")</f>
        <v/>
      </c>
      <c r="N1184" s="23">
        <f>IF(ISNUMBER(AVERAGEIFS(ObservedSpeciesData!N$2:N$4955,ObservedSpeciesData!$A$2:$A$4955,$A1184,ObservedSpeciesData!$D$2:$D$4955,$D1184)),AVERAGEIFS(ObservedSpeciesData!N$2:N$4955,ObservedSpeciesData!$A$2:$A$4955,$A1184,ObservedSpeciesData!$D$2:$D$4955,$D1184),"")</f>
        <v>2921.5464200000001</v>
      </c>
      <c r="O1184" s="23">
        <f>IF(ISNUMBER(AVERAGEIFS(ObservedSpeciesData!O$2:O$4955,ObservedSpeciesData!$A$2:$A$4955,$A1184,ObservedSpeciesData!$D$2:$D$4955,$D1184)),AVERAGEIFS(ObservedSpeciesData!O$2:O$4955,ObservedSpeciesData!$A$2:$A$4955,$A1184,ObservedSpeciesData!$D$2:$D$4955,$D1184),"")</f>
        <v>292.15464199999997</v>
      </c>
      <c r="P1184" s="23">
        <f>IF(ISNUMBER(AVERAGEIFS(ObservedSpeciesData!P$2:P$4955,ObservedSpeciesData!$A$2:$A$4955,$A1184,ObservedSpeciesData!$C$2:$C$4955,$C1184,ObservedSpeciesData!$D$2:$D$4955,$D1184)),AVERAGEIFS(ObservedSpeciesData!P$2:P$4955,ObservedSpeciesData!$A$2:$A$4955,$A1184,ObservedSpeciesData!$C$2:$C$4955,$C1184,ObservedSpeciesData!$D$2:$D$4955,$D1184),"")</f>
        <v>400.74433208888883</v>
      </c>
      <c r="Q1184" s="23"/>
      <c r="R1184" s="25">
        <f>IF(ISNUMBER(AVERAGEIFS(ObservedSpeciesData!R$2:R$4955,ObservedSpeciesData!$A$2:$A$4955,$A1184,ObservedSpeciesData!$D$2:$D$4955,$D1184)),AVERAGEIFS(ObservedSpeciesData!R$2:R$4955,ObservedSpeciesData!$A$2:$A$4955,$A1184,ObservedSpeciesData!$D$2:$D$4955,$D1184),"")</f>
        <v>7.3915649493172468</v>
      </c>
      <c r="S1184" s="25">
        <f>IF(ISNUMBER(AVERAGEIFS(ObservedSpeciesData!S$2:S$4955,ObservedSpeciesData!$A$2:$A$4955,$A1184,ObservedSpeciesData!$D$2:$D$4955,$D1184)),AVERAGEIFS(ObservedSpeciesData!S$2:S$4955,ObservedSpeciesData!$A$2:$A$4955,$A1184,ObservedSpeciesData!$D$2:$D$4955,$D1184),"")</f>
        <v>7.1131401385700839</v>
      </c>
      <c r="T1184" s="23">
        <f>IF(ISNUMBER(AVERAGEIFS(ObservedSpeciesData!T$2:T$4955,ObservedSpeciesData!$A$2:$A$4955,$A1184,ObservedSpeciesData!$D$2:$D$4955,$D1184)),AVERAGEIFS(ObservedSpeciesData!T$2:T$4955,ObservedSpeciesData!$A$2:$A$4955,$A1184,ObservedSpeciesData!$D$2:$D$4955,$D1184),"")</f>
        <v>11.316406896475391</v>
      </c>
      <c r="U1184" s="24">
        <f>IF(ISNUMBER(AVERAGEIFS(ObservedSpeciesData!U$2:U$4955,ObservedSpeciesData!$A$2:$A$4955,$A1184,ObservedSpeciesData!$C$2:$C$4955,$C1184,ObservedSpeciesData!$D$2:$D$4955,$D1184)),AVERAGEIFS(ObservedSpeciesData!U$2:U$4955,ObservedSpeciesData!$A$2:$A$4955,$A1184,ObservedSpeciesData!$C$2:$C$4955,$C1184,ObservedSpeciesData!$D$2:$D$4955,$D1184),"")</f>
        <v>7.3915649493172475E-2</v>
      </c>
      <c r="V1184" s="23" t="str">
        <f>IF(ISNUMBER(AVERAGEIFS(ObservedSpeciesData!V$2:V$4955,ObservedSpeciesData!$A$2:$A$4955,$A1184,ObservedSpeciesData!$D$2:$D$4955,$D1184)),AVERAGEIFS(ObservedSpeciesData!V$2:V$4955,ObservedSpeciesData!$A$2:$A$4955,$A1184,ObservedSpeciesData!$D$2:$D$4955,$D1184),"")</f>
        <v/>
      </c>
      <c r="W1184" s="23" t="str">
        <f>IF(ISNUMBER(AVERAGEIFS(ObservedSpeciesData!W$2:W$4955,ObservedSpeciesData!$A$2:$A$4955,$A1184,ObservedSpeciesData!$D$2:$D$4955,$D1184)),AVERAGEIFS(ObservedSpeciesData!W$2:W$4955,ObservedSpeciesData!$A$2:$A$4955,$A1184,ObservedSpeciesData!$D$2:$D$4955,$D1184),"")</f>
        <v/>
      </c>
      <c r="X1184" s="23" t="str">
        <f>IF(ISNUMBER(AVERAGEIFS(ObservedSpeciesData!X$2:X$4955,ObservedSpeciesData!$A$2:$A$4955,$A1184,ObservedSpeciesData!$D$2:$D$4955,$D1184)),AVERAGEIFS(ObservedSpeciesData!X$2:X$4955,ObservedSpeciesData!$A$2:$A$4955,$A1184,ObservedSpeciesData!$D$2:$D$4955,$D1184),"")</f>
        <v/>
      </c>
      <c r="Y1184" s="23" t="str">
        <f>IF(ISNUMBER(AVERAGEIFS(ObservedSpeciesData!Y$2:Y$4955,ObservedSpeciesData!$A$2:$A$4955,$A1184,ObservedSpeciesData!$D$2:$D$4955,$D1184)),AVERAGEIFS(ObservedSpeciesData!Y$2:Y$4955,ObservedSpeciesData!$A$2:$A$4955,$A1184,ObservedSpeciesData!$D$2:$D$4955,$D1184),"")</f>
        <v/>
      </c>
      <c r="Z1184" s="23" t="str">
        <f>IF(ISNUMBER(AVERAGEIFS(ObservedSpeciesData!Z$2:Z$4955,ObservedSpeciesData!$A$2:$A$4955,$A1184,ObservedSpeciesData!$D$2:$D$4955,$D1184)),AVERAGEIFS(ObservedSpeciesData!Z$2:Z$4955,ObservedSpeciesData!$A$2:$A$4955,$A1184,ObservedSpeciesData!$D$2:$D$4955,$D1184),"")</f>
        <v/>
      </c>
      <c r="AA1184" s="23">
        <f>IF(ISNUMBER(AVERAGEIFS(ObservedSpeciesData!AA$2:AA$4955,ObservedSpeciesData!$A$2:$A$4955,$A1184,ObservedSpeciesData!$D$2:$D$4955,$D1184)),AVERAGEIFS(ObservedSpeciesData!AA$2:AA$4955,ObservedSpeciesData!$A$2:$A$4955,$A1184,ObservedSpeciesData!$D$2:$D$4955,$D1184),"")</f>
        <v>12.333333333333334</v>
      </c>
      <c r="AB1184" s="24">
        <f>IF(ISNUMBER(AVERAGEIFS(ObservedSpeciesData!AB$2:AB$4955,ObservedSpeciesData!$A$2:$A$4955,$A1184,ObservedSpeciesData!$D$2:$D$4955,$D1184)),AVERAGEIFS(ObservedSpeciesData!AB$2:AB$4955,ObservedSpeciesData!$A$2:$A$4955,$A1184,ObservedSpeciesData!$D$2:$D$4955,$D1184),"")</f>
        <v>1.9333333333333331E-2</v>
      </c>
      <c r="AC1184" s="24">
        <f>IF(ISNUMBER(AVERAGEIFS(ObservedSpeciesData!AC$2:AC$4955,ObservedSpeciesData!$A$2:$A$4955,$A1184,ObservedSpeciesData!$D$2:$D$4955,$D1184)),AVERAGEIFS(ObservedSpeciesData!AC$2:AC$4955,ObservedSpeciesData!$A$2:$A$4955,$A1184,ObservedSpeciesData!$D$2:$D$4955,$D1184),"")</f>
        <v>1.9333333333333331E-2</v>
      </c>
      <c r="AD1184" s="23" t="str">
        <f>IF(ISNUMBER(AVERAGEIFS(ObservedSpeciesData!AD$2:AD$4955,ObservedSpeciesData!$A$2:$A$4955,$A1184,ObservedSpeciesData!$D$2:$D$4955,$D1184)),AVERAGEIFS(ObservedSpeciesData!AD$2:AD$4955,ObservedSpeciesData!$A$2:$A$4955,$A1184,ObservedSpeciesData!$D$2:$D$4955,$D1184),"")</f>
        <v/>
      </c>
      <c r="AE1184" s="24" t="str">
        <f>IF(ISNUMBER(AVERAGEIFS(ObservedSpeciesData!AE$2:AE$4955,ObservedSpeciesData!$A$2:$A$4955,$A1184,ObservedSpeciesData!$D$2:$D$4955,$D1184)),AVERAGEIFS(ObservedSpeciesData!AE$2:AE$4955,ObservedSpeciesData!$A$2:$A$4955,$A1184,ObservedSpeciesData!$D$2:$D$4955,$D1184),"")</f>
        <v/>
      </c>
      <c r="AF1184" s="23"/>
      <c r="AG1184" s="24"/>
      <c r="AH1184" s="23">
        <f>IF(ISNUMBER(AVERAGEIFS(ObservedSpeciesData!AH$2:AH$4955,ObservedSpeciesData!$A$2:$A$4955,$A1184,ObservedSpeciesData!$D$2:$D$4955,$D1184)),AVERAGEIFS(ObservedSpeciesData!AH$2:AH$4955,ObservedSpeciesData!$A$2:$A$4955,$A1184,ObservedSpeciesData!$D$2:$D$4955,$D1184),"")</f>
        <v>5.6793333333333331</v>
      </c>
      <c r="AI1184" s="23">
        <f>IF(ISNUMBER(AVERAGEIFS(ObservedSpeciesData!AI$2:AI$4955,ObservedSpeciesData!$A$2:$A$4955,$A1184,ObservedSpeciesData!$C$2:$C$4955,$C1184,ObservedSpeciesData!$D$2:$D$4955,$D1184)),AVERAGEIFS(ObservedSpeciesData!AI$2:AI$4955,ObservedSpeciesData!$A$2:$A$4955,$A1184,ObservedSpeciesData!$C$2:$C$4955,$C1184,ObservedSpeciesData!$D$2:$D$4955,$D1184),"")</f>
        <v>9.8919999999999995</v>
      </c>
      <c r="AJ1184" s="2">
        <f>COUNTIFS(ObservedSpeciesData!$A$2:$A$828,$A1184,ObservedSpeciesData!$D$2:$D$828,$D1184)</f>
        <v>0</v>
      </c>
      <c r="AK1184" s="2">
        <f t="shared" si="18"/>
        <v>12</v>
      </c>
    </row>
    <row r="1185" spans="1:37" x14ac:dyDescent="0.25">
      <c r="A1185" s="14" t="s">
        <v>85</v>
      </c>
      <c r="B1185" t="s">
        <v>80</v>
      </c>
      <c r="C1185" t="s">
        <v>79</v>
      </c>
      <c r="D1185" s="13">
        <v>42024</v>
      </c>
      <c r="E1185">
        <v>1</v>
      </c>
      <c r="F1185">
        <v>50</v>
      </c>
      <c r="G1185" s="2" t="s">
        <v>89</v>
      </c>
      <c r="H1185" s="2" t="s">
        <v>12</v>
      </c>
      <c r="I1185">
        <v>2</v>
      </c>
      <c r="J1185" s="2" t="s">
        <v>77</v>
      </c>
      <c r="K1185" s="2">
        <f>IF(ISNUMBER(AVERAGEIFS(ObservedSpeciesData!K$2:K$4955,ObservedSpeciesData!$A$2:$A$4955,$A1185,ObservedSpeciesData!$D$2:$D$4955,$D1185)),AVERAGEIFS(ObservedSpeciesData!K$2:K$4955,ObservedSpeciesData!$A$2:$A$4955,$A1185,ObservedSpeciesData!$D$2:$D$4955,$D1185),"")</f>
        <v>45</v>
      </c>
      <c r="L1185" s="26" t="str">
        <f>IF(ISNUMBER(AVERAGEIFS(ObservedSpeciesData!L$2:L$4955,ObservedSpeciesData!$A$2:$A$4955,$A1185,ObservedSpeciesData!$D$2:$D$4955,$D1185)),AVERAGEIFS(ObservedSpeciesData!L$2:L$4955,ObservedSpeciesData!$A$2:$A$4955,$A1185,ObservedSpeciesData!$D$2:$D$4955,$D1185),"")</f>
        <v/>
      </c>
      <c r="M1185" s="23" t="str">
        <f>IF(ISNUMBER(AVERAGEIFS(ObservedSpeciesData!M$2:M$4955,ObservedSpeciesData!$A$2:$A$4955,$A1185,ObservedSpeciesData!$D$2:$D$4955,$D1185)),AVERAGEIFS(ObservedSpeciesData!M$2:M$4955,ObservedSpeciesData!$A$2:$A$4955,$A1185,ObservedSpeciesData!$D$2:$D$4955,$D1185),"")</f>
        <v/>
      </c>
      <c r="N1185" s="23">
        <f>IF(ISNUMBER(AVERAGEIFS(ObservedSpeciesData!N$2:N$4955,ObservedSpeciesData!$A$2:$A$4955,$A1185,ObservedSpeciesData!$D$2:$D$4955,$D1185)),AVERAGEIFS(ObservedSpeciesData!N$2:N$4955,ObservedSpeciesData!$A$2:$A$4955,$A1185,ObservedSpeciesData!$D$2:$D$4955,$D1185),"")</f>
        <v>3095.3530422222225</v>
      </c>
      <c r="O1185" s="23">
        <f>IF(ISNUMBER(AVERAGEIFS(ObservedSpeciesData!O$2:O$4955,ObservedSpeciesData!$A$2:$A$4955,$A1185,ObservedSpeciesData!$D$2:$D$4955,$D1185)),AVERAGEIFS(ObservedSpeciesData!O$2:O$4955,ObservedSpeciesData!$A$2:$A$4955,$A1185,ObservedSpeciesData!$D$2:$D$4955,$D1185),"")</f>
        <v>309.53530422222224</v>
      </c>
      <c r="P1185" s="23">
        <f>IF(ISNUMBER(AVERAGEIFS(ObservedSpeciesData!P$2:P$4955,ObservedSpeciesData!$A$2:$A$4955,$A1185,ObservedSpeciesData!$C$2:$C$4955,$C1185,ObservedSpeciesData!$D$2:$D$4955,$D1185)),AVERAGEIFS(ObservedSpeciesData!P$2:P$4955,ObservedSpeciesData!$A$2:$A$4955,$A1185,ObservedSpeciesData!$C$2:$C$4955,$C1185,ObservedSpeciesData!$D$2:$D$4955,$D1185),"")</f>
        <v>407.84772786666667</v>
      </c>
      <c r="Q1185" s="23"/>
      <c r="R1185" s="25">
        <f>IF(ISNUMBER(AVERAGEIFS(ObservedSpeciesData!R$2:R$4955,ObservedSpeciesData!$A$2:$A$4955,$A1185,ObservedSpeciesData!$D$2:$D$4955,$D1185)),AVERAGEIFS(ObservedSpeciesData!R$2:R$4955,ObservedSpeciesData!$A$2:$A$4955,$A1185,ObservedSpeciesData!$D$2:$D$4955,$D1185),"")</f>
        <v>0.82376110244035639</v>
      </c>
      <c r="S1185" s="25">
        <f>IF(ISNUMBER(AVERAGEIFS(ObservedSpeciesData!S$2:S$4955,ObservedSpeciesData!$A$2:$A$4955,$A1185,ObservedSpeciesData!$D$2:$D$4955,$D1185)),AVERAGEIFS(ObservedSpeciesData!S$2:S$4955,ObservedSpeciesData!$A$2:$A$4955,$A1185,ObservedSpeciesData!$D$2:$D$4955,$D1185),"")</f>
        <v>7.1566061975386397</v>
      </c>
      <c r="T1185" s="23">
        <f>IF(ISNUMBER(AVERAGEIFS(ObservedSpeciesData!T$2:T$4955,ObservedSpeciesData!$A$2:$A$4955,$A1185,ObservedSpeciesData!$D$2:$D$4955,$D1185)),AVERAGEIFS(ObservedSpeciesData!T$2:T$4955,ObservedSpeciesData!$A$2:$A$4955,$A1185,ObservedSpeciesData!$D$2:$D$4955,$D1185),"")</f>
        <v>9.9373082743803014</v>
      </c>
      <c r="U1185" s="24">
        <f>IF(ISNUMBER(AVERAGEIFS(ObservedSpeciesData!U$2:U$4955,ObservedSpeciesData!$A$2:$A$4955,$A1185,ObservedSpeciesData!$C$2:$C$4955,$C1185,ObservedSpeciesData!$D$2:$D$4955,$D1185)),AVERAGEIFS(ObservedSpeciesData!U$2:U$4955,ObservedSpeciesData!$A$2:$A$4955,$A1185,ObservedSpeciesData!$C$2:$C$4955,$C1185,ObservedSpeciesData!$D$2:$D$4955,$D1185),"")</f>
        <v>8.2376110244035631E-3</v>
      </c>
      <c r="V1185" s="23" t="str">
        <f>IF(ISNUMBER(AVERAGEIFS(ObservedSpeciesData!V$2:V$4955,ObservedSpeciesData!$A$2:$A$4955,$A1185,ObservedSpeciesData!$D$2:$D$4955,$D1185)),AVERAGEIFS(ObservedSpeciesData!V$2:V$4955,ObservedSpeciesData!$A$2:$A$4955,$A1185,ObservedSpeciesData!$D$2:$D$4955,$D1185),"")</f>
        <v/>
      </c>
      <c r="W1185" s="23" t="str">
        <f>IF(ISNUMBER(AVERAGEIFS(ObservedSpeciesData!W$2:W$4955,ObservedSpeciesData!$A$2:$A$4955,$A1185,ObservedSpeciesData!$D$2:$D$4955,$D1185)),AVERAGEIFS(ObservedSpeciesData!W$2:W$4955,ObservedSpeciesData!$A$2:$A$4955,$A1185,ObservedSpeciesData!$D$2:$D$4955,$D1185),"")</f>
        <v/>
      </c>
      <c r="X1185" s="23" t="str">
        <f>IF(ISNUMBER(AVERAGEIFS(ObservedSpeciesData!X$2:X$4955,ObservedSpeciesData!$A$2:$A$4955,$A1185,ObservedSpeciesData!$D$2:$D$4955,$D1185)),AVERAGEIFS(ObservedSpeciesData!X$2:X$4955,ObservedSpeciesData!$A$2:$A$4955,$A1185,ObservedSpeciesData!$D$2:$D$4955,$D1185),"")</f>
        <v/>
      </c>
      <c r="Y1185" s="23" t="str">
        <f>IF(ISNUMBER(AVERAGEIFS(ObservedSpeciesData!Y$2:Y$4955,ObservedSpeciesData!$A$2:$A$4955,$A1185,ObservedSpeciesData!$D$2:$D$4955,$D1185)),AVERAGEIFS(ObservedSpeciesData!Y$2:Y$4955,ObservedSpeciesData!$A$2:$A$4955,$A1185,ObservedSpeciesData!$D$2:$D$4955,$D1185),"")</f>
        <v/>
      </c>
      <c r="Z1185" s="23" t="str">
        <f>IF(ISNUMBER(AVERAGEIFS(ObservedSpeciesData!Z$2:Z$4955,ObservedSpeciesData!$A$2:$A$4955,$A1185,ObservedSpeciesData!$D$2:$D$4955,$D1185)),AVERAGEIFS(ObservedSpeciesData!Z$2:Z$4955,ObservedSpeciesData!$A$2:$A$4955,$A1185,ObservedSpeciesData!$D$2:$D$4955,$D1185),"")</f>
        <v/>
      </c>
      <c r="AA1185" s="23">
        <f>IF(ISNUMBER(AVERAGEIFS(ObservedSpeciesData!AA$2:AA$4955,ObservedSpeciesData!$A$2:$A$4955,$A1185,ObservedSpeciesData!$D$2:$D$4955,$D1185)),AVERAGEIFS(ObservedSpeciesData!AA$2:AA$4955,ObservedSpeciesData!$A$2:$A$4955,$A1185,ObservedSpeciesData!$D$2:$D$4955,$D1185),"")</f>
        <v>12.200000000000001</v>
      </c>
      <c r="AB1185" s="24">
        <f>IF(ISNUMBER(AVERAGEIFS(ObservedSpeciesData!AB$2:AB$4955,ObservedSpeciesData!$A$2:$A$4955,$A1185,ObservedSpeciesData!$D$2:$D$4955,$D1185)),AVERAGEIFS(ObservedSpeciesData!AB$2:AB$4955,ObservedSpeciesData!$A$2:$A$4955,$A1185,ObservedSpeciesData!$D$2:$D$4955,$D1185),"")</f>
        <v>1.9666666666666666E-2</v>
      </c>
      <c r="AC1185" s="24">
        <f>IF(ISNUMBER(AVERAGEIFS(ObservedSpeciesData!AC$2:AC$4955,ObservedSpeciesData!$A$2:$A$4955,$A1185,ObservedSpeciesData!$D$2:$D$4955,$D1185)),AVERAGEIFS(ObservedSpeciesData!AC$2:AC$4955,ObservedSpeciesData!$A$2:$A$4955,$A1185,ObservedSpeciesData!$D$2:$D$4955,$D1185),"")</f>
        <v>1.9666666666666666E-2</v>
      </c>
      <c r="AD1185" s="23" t="str">
        <f>IF(ISNUMBER(AVERAGEIFS(ObservedSpeciesData!AD$2:AD$4955,ObservedSpeciesData!$A$2:$A$4955,$A1185,ObservedSpeciesData!$D$2:$D$4955,$D1185)),AVERAGEIFS(ObservedSpeciesData!AD$2:AD$4955,ObservedSpeciesData!$A$2:$A$4955,$A1185,ObservedSpeciesData!$D$2:$D$4955,$D1185),"")</f>
        <v/>
      </c>
      <c r="AE1185" s="24" t="str">
        <f>IF(ISNUMBER(AVERAGEIFS(ObservedSpeciesData!AE$2:AE$4955,ObservedSpeciesData!$A$2:$A$4955,$A1185,ObservedSpeciesData!$D$2:$D$4955,$D1185)),AVERAGEIFS(ObservedSpeciesData!AE$2:AE$4955,ObservedSpeciesData!$A$2:$A$4955,$A1185,ObservedSpeciesData!$D$2:$D$4955,$D1185),"")</f>
        <v/>
      </c>
      <c r="AF1185" s="23"/>
      <c r="AG1185" s="24"/>
      <c r="AH1185" s="23">
        <f>IF(ISNUMBER(AVERAGEIFS(ObservedSpeciesData!AH$2:AH$4955,ObservedSpeciesData!$A$2:$A$4955,$A1185,ObservedSpeciesData!$D$2:$D$4955,$D1185)),AVERAGEIFS(ObservedSpeciesData!AH$2:AH$4955,ObservedSpeciesData!$A$2:$A$4955,$A1185,ObservedSpeciesData!$D$2:$D$4955,$D1185),"")</f>
        <v>6.0866666666666669</v>
      </c>
      <c r="AI1185" s="23">
        <f>IF(ISNUMBER(AVERAGEIFS(ObservedSpeciesData!AI$2:AI$4955,ObservedSpeciesData!$A$2:$A$4955,$A1185,ObservedSpeciesData!$C$2:$C$4955,$C1185,ObservedSpeciesData!$D$2:$D$4955,$D1185)),AVERAGEIFS(ObservedSpeciesData!AI$2:AI$4955,ObservedSpeciesData!$A$2:$A$4955,$A1185,ObservedSpeciesData!$C$2:$C$4955,$C1185,ObservedSpeciesData!$D$2:$D$4955,$D1185),"")</f>
        <v>10.099666666666668</v>
      </c>
      <c r="AJ1185" s="2">
        <f>COUNTIFS(ObservedSpeciesData!$A$2:$A$828,$A1185,ObservedSpeciesData!$D$2:$D$828,$D1185)</f>
        <v>0</v>
      </c>
      <c r="AK1185" s="2">
        <f t="shared" si="18"/>
        <v>12</v>
      </c>
    </row>
    <row r="1186" spans="1:37" x14ac:dyDescent="0.25">
      <c r="A1186" s="14" t="s">
        <v>84</v>
      </c>
      <c r="B1186" t="s">
        <v>80</v>
      </c>
      <c r="C1186" t="s">
        <v>79</v>
      </c>
      <c r="D1186" s="13">
        <v>42024</v>
      </c>
      <c r="E1186">
        <v>1</v>
      </c>
      <c r="F1186">
        <v>100</v>
      </c>
      <c r="G1186" s="2" t="s">
        <v>89</v>
      </c>
      <c r="H1186" s="2" t="s">
        <v>12</v>
      </c>
      <c r="I1186">
        <v>2</v>
      </c>
      <c r="J1186" s="2" t="s">
        <v>77</v>
      </c>
      <c r="K1186" s="2">
        <f>IF(ISNUMBER(AVERAGEIFS(ObservedSpeciesData!K$2:K$4955,ObservedSpeciesData!$A$2:$A$4955,$A1186,ObservedSpeciesData!$D$2:$D$4955,$D1186)),AVERAGEIFS(ObservedSpeciesData!K$2:K$4955,ObservedSpeciesData!$A$2:$A$4955,$A1186,ObservedSpeciesData!$D$2:$D$4955,$D1186),"")</f>
        <v>90</v>
      </c>
      <c r="L1186" s="26" t="str">
        <f>IF(ISNUMBER(AVERAGEIFS(ObservedSpeciesData!L$2:L$4955,ObservedSpeciesData!$A$2:$A$4955,$A1186,ObservedSpeciesData!$D$2:$D$4955,$D1186)),AVERAGEIFS(ObservedSpeciesData!L$2:L$4955,ObservedSpeciesData!$A$2:$A$4955,$A1186,ObservedSpeciesData!$D$2:$D$4955,$D1186),"")</f>
        <v/>
      </c>
      <c r="M1186" s="23" t="str">
        <f>IF(ISNUMBER(AVERAGEIFS(ObservedSpeciesData!M$2:M$4955,ObservedSpeciesData!$A$2:$A$4955,$A1186,ObservedSpeciesData!$D$2:$D$4955,$D1186)),AVERAGEIFS(ObservedSpeciesData!M$2:M$4955,ObservedSpeciesData!$A$2:$A$4955,$A1186,ObservedSpeciesData!$D$2:$D$4955,$D1186),"")</f>
        <v/>
      </c>
      <c r="N1186" s="23">
        <f>IF(ISNUMBER(AVERAGEIFS(ObservedSpeciesData!N$2:N$4955,ObservedSpeciesData!$A$2:$A$4955,$A1186,ObservedSpeciesData!$D$2:$D$4955,$D1186)),AVERAGEIFS(ObservedSpeciesData!N$2:N$4955,ObservedSpeciesData!$A$2:$A$4955,$A1186,ObservedSpeciesData!$D$2:$D$4955,$D1186),"")</f>
        <v>3472.2060880000004</v>
      </c>
      <c r="O1186" s="23">
        <f>IF(ISNUMBER(AVERAGEIFS(ObservedSpeciesData!O$2:O$4955,ObservedSpeciesData!$A$2:$A$4955,$A1186,ObservedSpeciesData!$D$2:$D$4955,$D1186)),AVERAGEIFS(ObservedSpeciesData!O$2:O$4955,ObservedSpeciesData!$A$2:$A$4955,$A1186,ObservedSpeciesData!$D$2:$D$4955,$D1186),"")</f>
        <v>347.22060879999998</v>
      </c>
      <c r="P1186" s="23">
        <f>IF(ISNUMBER(AVERAGEIFS(ObservedSpeciesData!P$2:P$4955,ObservedSpeciesData!$A$2:$A$4955,$A1186,ObservedSpeciesData!$C$2:$C$4955,$C1186,ObservedSpeciesData!$D$2:$D$4955,$D1186)),AVERAGEIFS(ObservedSpeciesData!P$2:P$4955,ObservedSpeciesData!$A$2:$A$4955,$A1186,ObservedSpeciesData!$C$2:$C$4955,$C1186,ObservedSpeciesData!$D$2:$D$4955,$D1186),"")</f>
        <v>477.1753417777777</v>
      </c>
      <c r="Q1186" s="23"/>
      <c r="R1186" s="25">
        <f>IF(ISNUMBER(AVERAGEIFS(ObservedSpeciesData!R$2:R$4955,ObservedSpeciesData!$A$2:$A$4955,$A1186,ObservedSpeciesData!$D$2:$D$4955,$D1186)),AVERAGEIFS(ObservedSpeciesData!R$2:R$4955,ObservedSpeciesData!$A$2:$A$4955,$A1186,ObservedSpeciesData!$D$2:$D$4955,$D1186),"")</f>
        <v>5.2406723011888117</v>
      </c>
      <c r="S1186" s="25">
        <f>IF(ISNUMBER(AVERAGEIFS(ObservedSpeciesData!S$2:S$4955,ObservedSpeciesData!$A$2:$A$4955,$A1186,ObservedSpeciesData!$D$2:$D$4955,$D1186)),AVERAGEIFS(ObservedSpeciesData!S$2:S$4955,ObservedSpeciesData!$A$2:$A$4955,$A1186,ObservedSpeciesData!$D$2:$D$4955,$D1186),"")</f>
        <v>7.4994003302092729</v>
      </c>
      <c r="T1186" s="23">
        <f>IF(ISNUMBER(AVERAGEIFS(ObservedSpeciesData!T$2:T$4955,ObservedSpeciesData!$A$2:$A$4955,$A1186,ObservedSpeciesData!$D$2:$D$4955,$D1186)),AVERAGEIFS(ObservedSpeciesData!T$2:T$4955,ObservedSpeciesData!$A$2:$A$4955,$A1186,ObservedSpeciesData!$D$2:$D$4955,$D1186),"")</f>
        <v>10.646384799358694</v>
      </c>
      <c r="U1186" s="24">
        <f>IF(ISNUMBER(AVERAGEIFS(ObservedSpeciesData!U$2:U$4955,ObservedSpeciesData!$A$2:$A$4955,$A1186,ObservedSpeciesData!$C$2:$C$4955,$C1186,ObservedSpeciesData!$D$2:$D$4955,$D1186)),AVERAGEIFS(ObservedSpeciesData!U$2:U$4955,ObservedSpeciesData!$A$2:$A$4955,$A1186,ObservedSpeciesData!$C$2:$C$4955,$C1186,ObservedSpeciesData!$D$2:$D$4955,$D1186),"")</f>
        <v>5.2406723011888118E-2</v>
      </c>
      <c r="V1186" s="23" t="str">
        <f>IF(ISNUMBER(AVERAGEIFS(ObservedSpeciesData!V$2:V$4955,ObservedSpeciesData!$A$2:$A$4955,$A1186,ObservedSpeciesData!$D$2:$D$4955,$D1186)),AVERAGEIFS(ObservedSpeciesData!V$2:V$4955,ObservedSpeciesData!$A$2:$A$4955,$A1186,ObservedSpeciesData!$D$2:$D$4955,$D1186),"")</f>
        <v/>
      </c>
      <c r="W1186" s="23" t="str">
        <f>IF(ISNUMBER(AVERAGEIFS(ObservedSpeciesData!W$2:W$4955,ObservedSpeciesData!$A$2:$A$4955,$A1186,ObservedSpeciesData!$D$2:$D$4955,$D1186)),AVERAGEIFS(ObservedSpeciesData!W$2:W$4955,ObservedSpeciesData!$A$2:$A$4955,$A1186,ObservedSpeciesData!$D$2:$D$4955,$D1186),"")</f>
        <v/>
      </c>
      <c r="X1186" s="23" t="str">
        <f>IF(ISNUMBER(AVERAGEIFS(ObservedSpeciesData!X$2:X$4955,ObservedSpeciesData!$A$2:$A$4955,$A1186,ObservedSpeciesData!$D$2:$D$4955,$D1186)),AVERAGEIFS(ObservedSpeciesData!X$2:X$4955,ObservedSpeciesData!$A$2:$A$4955,$A1186,ObservedSpeciesData!$D$2:$D$4955,$D1186),"")</f>
        <v/>
      </c>
      <c r="Y1186" s="23" t="str">
        <f>IF(ISNUMBER(AVERAGEIFS(ObservedSpeciesData!Y$2:Y$4955,ObservedSpeciesData!$A$2:$A$4955,$A1186,ObservedSpeciesData!$D$2:$D$4955,$D1186)),AVERAGEIFS(ObservedSpeciesData!Y$2:Y$4955,ObservedSpeciesData!$A$2:$A$4955,$A1186,ObservedSpeciesData!$D$2:$D$4955,$D1186),"")</f>
        <v/>
      </c>
      <c r="Z1186" s="23" t="str">
        <f>IF(ISNUMBER(AVERAGEIFS(ObservedSpeciesData!Z$2:Z$4955,ObservedSpeciesData!$A$2:$A$4955,$A1186,ObservedSpeciesData!$D$2:$D$4955,$D1186)),AVERAGEIFS(ObservedSpeciesData!Z$2:Z$4955,ObservedSpeciesData!$A$2:$A$4955,$A1186,ObservedSpeciesData!$D$2:$D$4955,$D1186),"")</f>
        <v/>
      </c>
      <c r="AA1186" s="23">
        <f>IF(ISNUMBER(AVERAGEIFS(ObservedSpeciesData!AA$2:AA$4955,ObservedSpeciesData!$A$2:$A$4955,$A1186,ObservedSpeciesData!$D$2:$D$4955,$D1186)),AVERAGEIFS(ObservedSpeciesData!AA$2:AA$4955,ObservedSpeciesData!$A$2:$A$4955,$A1186,ObservedSpeciesData!$D$2:$D$4955,$D1186),"")</f>
        <v>13.466666666666669</v>
      </c>
      <c r="AB1186" s="24">
        <f>IF(ISNUMBER(AVERAGEIFS(ObservedSpeciesData!AB$2:AB$4955,ObservedSpeciesData!$A$2:$A$4955,$A1186,ObservedSpeciesData!$D$2:$D$4955,$D1186)),AVERAGEIFS(ObservedSpeciesData!AB$2:AB$4955,ObservedSpeciesData!$A$2:$A$4955,$A1186,ObservedSpeciesData!$D$2:$D$4955,$D1186),"")</f>
        <v>2.1666666666666667E-2</v>
      </c>
      <c r="AC1186" s="24">
        <f>IF(ISNUMBER(AVERAGEIFS(ObservedSpeciesData!AC$2:AC$4955,ObservedSpeciesData!$A$2:$A$4955,$A1186,ObservedSpeciesData!$D$2:$D$4955,$D1186)),AVERAGEIFS(ObservedSpeciesData!AC$2:AC$4955,ObservedSpeciesData!$A$2:$A$4955,$A1186,ObservedSpeciesData!$D$2:$D$4955,$D1186),"")</f>
        <v>2.1666666666666667E-2</v>
      </c>
      <c r="AD1186" s="23" t="str">
        <f>IF(ISNUMBER(AVERAGEIFS(ObservedSpeciesData!AD$2:AD$4955,ObservedSpeciesData!$A$2:$A$4955,$A1186,ObservedSpeciesData!$D$2:$D$4955,$D1186)),AVERAGEIFS(ObservedSpeciesData!AD$2:AD$4955,ObservedSpeciesData!$A$2:$A$4955,$A1186,ObservedSpeciesData!$D$2:$D$4955,$D1186),"")</f>
        <v/>
      </c>
      <c r="AE1186" s="24" t="str">
        <f>IF(ISNUMBER(AVERAGEIFS(ObservedSpeciesData!AE$2:AE$4955,ObservedSpeciesData!$A$2:$A$4955,$A1186,ObservedSpeciesData!$D$2:$D$4955,$D1186)),AVERAGEIFS(ObservedSpeciesData!AE$2:AE$4955,ObservedSpeciesData!$A$2:$A$4955,$A1186,ObservedSpeciesData!$D$2:$D$4955,$D1186),"")</f>
        <v/>
      </c>
      <c r="AF1186" s="23"/>
      <c r="AG1186" s="24"/>
      <c r="AH1186" s="23">
        <f>IF(ISNUMBER(AVERAGEIFS(ObservedSpeciesData!AH$2:AH$4955,ObservedSpeciesData!$A$2:$A$4955,$A1186,ObservedSpeciesData!$D$2:$D$4955,$D1186)),AVERAGEIFS(ObservedSpeciesData!AH$2:AH$4955,ObservedSpeciesData!$A$2:$A$4955,$A1186,ObservedSpeciesData!$D$2:$D$4955,$D1186),"")</f>
        <v>7.6093333333333346</v>
      </c>
      <c r="AI1186" s="23">
        <f>IF(ISNUMBER(AVERAGEIFS(ObservedSpeciesData!AI$2:AI$4955,ObservedSpeciesData!$A$2:$A$4955,$A1186,ObservedSpeciesData!$C$2:$C$4955,$C1186,ObservedSpeciesData!$D$2:$D$4955,$D1186)),AVERAGEIFS(ObservedSpeciesData!AI$2:AI$4955,ObservedSpeciesData!$A$2:$A$4955,$A1186,ObservedSpeciesData!$C$2:$C$4955,$C1186,ObservedSpeciesData!$D$2:$D$4955,$D1186),"")</f>
        <v>12.927</v>
      </c>
      <c r="AJ1186" s="2">
        <f>COUNTIFS(ObservedSpeciesData!$A$2:$A$828,$A1186,ObservedSpeciesData!$D$2:$D$828,$D1186)</f>
        <v>0</v>
      </c>
      <c r="AK1186" s="2">
        <f t="shared" si="18"/>
        <v>12</v>
      </c>
    </row>
    <row r="1187" spans="1:37" x14ac:dyDescent="0.25">
      <c r="A1187" s="14" t="s">
        <v>83</v>
      </c>
      <c r="B1187" t="s">
        <v>80</v>
      </c>
      <c r="C1187" t="s">
        <v>79</v>
      </c>
      <c r="D1187" s="13">
        <v>42024</v>
      </c>
      <c r="E1187">
        <v>1</v>
      </c>
      <c r="F1187">
        <v>200</v>
      </c>
      <c r="G1187" s="2" t="s">
        <v>89</v>
      </c>
      <c r="H1187" s="2" t="s">
        <v>12</v>
      </c>
      <c r="I1187">
        <v>2</v>
      </c>
      <c r="J1187" s="2" t="s">
        <v>77</v>
      </c>
      <c r="K1187" s="2">
        <f>IF(ISNUMBER(AVERAGEIFS(ObservedSpeciesData!K$2:K$4955,ObservedSpeciesData!$A$2:$A$4955,$A1187,ObservedSpeciesData!$D$2:$D$4955,$D1187)),AVERAGEIFS(ObservedSpeciesData!K$2:K$4955,ObservedSpeciesData!$A$2:$A$4955,$A1187,ObservedSpeciesData!$D$2:$D$4955,$D1187),"")</f>
        <v>180</v>
      </c>
      <c r="L1187" s="26" t="str">
        <f>IF(ISNUMBER(AVERAGEIFS(ObservedSpeciesData!L$2:L$4955,ObservedSpeciesData!$A$2:$A$4955,$A1187,ObservedSpeciesData!$D$2:$D$4955,$D1187)),AVERAGEIFS(ObservedSpeciesData!L$2:L$4955,ObservedSpeciesData!$A$2:$A$4955,$A1187,ObservedSpeciesData!$D$2:$D$4955,$D1187),"")</f>
        <v/>
      </c>
      <c r="M1187" s="23" t="str">
        <f>IF(ISNUMBER(AVERAGEIFS(ObservedSpeciesData!M$2:M$4955,ObservedSpeciesData!$A$2:$A$4955,$A1187,ObservedSpeciesData!$D$2:$D$4955,$D1187)),AVERAGEIFS(ObservedSpeciesData!M$2:M$4955,ObservedSpeciesData!$A$2:$A$4955,$A1187,ObservedSpeciesData!$D$2:$D$4955,$D1187),"")</f>
        <v/>
      </c>
      <c r="N1187" s="23">
        <f>IF(ISNUMBER(AVERAGEIFS(ObservedSpeciesData!N$2:N$4955,ObservedSpeciesData!$A$2:$A$4955,$A1187,ObservedSpeciesData!$D$2:$D$4955,$D1187)),AVERAGEIFS(ObservedSpeciesData!N$2:N$4955,ObservedSpeciesData!$A$2:$A$4955,$A1187,ObservedSpeciesData!$D$2:$D$4955,$D1187),"")</f>
        <v>3103.8465871111111</v>
      </c>
      <c r="O1187" s="23">
        <f>IF(ISNUMBER(AVERAGEIFS(ObservedSpeciesData!O$2:O$4955,ObservedSpeciesData!$A$2:$A$4955,$A1187,ObservedSpeciesData!$D$2:$D$4955,$D1187)),AVERAGEIFS(ObservedSpeciesData!O$2:O$4955,ObservedSpeciesData!$A$2:$A$4955,$A1187,ObservedSpeciesData!$D$2:$D$4955,$D1187),"")</f>
        <v>310.38465871111111</v>
      </c>
      <c r="P1187" s="23">
        <f>IF(ISNUMBER(AVERAGEIFS(ObservedSpeciesData!P$2:P$4955,ObservedSpeciesData!$A$2:$A$4955,$A1187,ObservedSpeciesData!$C$2:$C$4955,$C1187,ObservedSpeciesData!$D$2:$D$4955,$D1187)),AVERAGEIFS(ObservedSpeciesData!P$2:P$4955,ObservedSpeciesData!$A$2:$A$4955,$A1187,ObservedSpeciesData!$C$2:$C$4955,$C1187,ObservedSpeciesData!$D$2:$D$4955,$D1187),"")</f>
        <v>404.75668817777779</v>
      </c>
      <c r="Q1187" s="23"/>
      <c r="R1187" s="25">
        <f>IF(ISNUMBER(AVERAGEIFS(ObservedSpeciesData!R$2:R$4955,ObservedSpeciesData!$A$2:$A$4955,$A1187,ObservedSpeciesData!$D$2:$D$4955,$D1187)),AVERAGEIFS(ObservedSpeciesData!R$2:R$4955,ObservedSpeciesData!$A$2:$A$4955,$A1187,ObservedSpeciesData!$D$2:$D$4955,$D1187),"")</f>
        <v>4.8852584727434882</v>
      </c>
      <c r="S1187" s="25">
        <f>IF(ISNUMBER(AVERAGEIFS(ObservedSpeciesData!S$2:S$4955,ObservedSpeciesData!$A$2:$A$4955,$A1187,ObservedSpeciesData!$D$2:$D$4955,$D1187)),AVERAGEIFS(ObservedSpeciesData!S$2:S$4955,ObservedSpeciesData!$A$2:$A$4955,$A1187,ObservedSpeciesData!$D$2:$D$4955,$D1187),"")</f>
        <v>18.281101060910739</v>
      </c>
      <c r="T1187" s="23">
        <f>IF(ISNUMBER(AVERAGEIFS(ObservedSpeciesData!T$2:T$4955,ObservedSpeciesData!$A$2:$A$4955,$A1187,ObservedSpeciesData!$D$2:$D$4955,$D1187)),AVERAGEIFS(ObservedSpeciesData!T$2:T$4955,ObservedSpeciesData!$A$2:$A$4955,$A1187,ObservedSpeciesData!$D$2:$D$4955,$D1187),"")</f>
        <v>7.4963978193688723</v>
      </c>
      <c r="U1187" s="24">
        <f>IF(ISNUMBER(AVERAGEIFS(ObservedSpeciesData!U$2:U$4955,ObservedSpeciesData!$A$2:$A$4955,$A1187,ObservedSpeciesData!$C$2:$C$4955,$C1187,ObservedSpeciesData!$D$2:$D$4955,$D1187)),AVERAGEIFS(ObservedSpeciesData!U$2:U$4955,ObservedSpeciesData!$A$2:$A$4955,$A1187,ObservedSpeciesData!$C$2:$C$4955,$C1187,ObservedSpeciesData!$D$2:$D$4955,$D1187),"")</f>
        <v>4.8852584727434888E-2</v>
      </c>
      <c r="V1187" s="23" t="str">
        <f>IF(ISNUMBER(AVERAGEIFS(ObservedSpeciesData!V$2:V$4955,ObservedSpeciesData!$A$2:$A$4955,$A1187,ObservedSpeciesData!$D$2:$D$4955,$D1187)),AVERAGEIFS(ObservedSpeciesData!V$2:V$4955,ObservedSpeciesData!$A$2:$A$4955,$A1187,ObservedSpeciesData!$D$2:$D$4955,$D1187),"")</f>
        <v/>
      </c>
      <c r="W1187" s="23" t="str">
        <f>IF(ISNUMBER(AVERAGEIFS(ObservedSpeciesData!W$2:W$4955,ObservedSpeciesData!$A$2:$A$4955,$A1187,ObservedSpeciesData!$D$2:$D$4955,$D1187)),AVERAGEIFS(ObservedSpeciesData!W$2:W$4955,ObservedSpeciesData!$A$2:$A$4955,$A1187,ObservedSpeciesData!$D$2:$D$4955,$D1187),"")</f>
        <v/>
      </c>
      <c r="X1187" s="23" t="str">
        <f>IF(ISNUMBER(AVERAGEIFS(ObservedSpeciesData!X$2:X$4955,ObservedSpeciesData!$A$2:$A$4955,$A1187,ObservedSpeciesData!$D$2:$D$4955,$D1187)),AVERAGEIFS(ObservedSpeciesData!X$2:X$4955,ObservedSpeciesData!$A$2:$A$4955,$A1187,ObservedSpeciesData!$D$2:$D$4955,$D1187),"")</f>
        <v/>
      </c>
      <c r="Y1187" s="23" t="str">
        <f>IF(ISNUMBER(AVERAGEIFS(ObservedSpeciesData!Y$2:Y$4955,ObservedSpeciesData!$A$2:$A$4955,$A1187,ObservedSpeciesData!$D$2:$D$4955,$D1187)),AVERAGEIFS(ObservedSpeciesData!Y$2:Y$4955,ObservedSpeciesData!$A$2:$A$4955,$A1187,ObservedSpeciesData!$D$2:$D$4955,$D1187),"")</f>
        <v/>
      </c>
      <c r="Z1187" s="23" t="str">
        <f>IF(ISNUMBER(AVERAGEIFS(ObservedSpeciesData!Z$2:Z$4955,ObservedSpeciesData!$A$2:$A$4955,$A1187,ObservedSpeciesData!$D$2:$D$4955,$D1187)),AVERAGEIFS(ObservedSpeciesData!Z$2:Z$4955,ObservedSpeciesData!$A$2:$A$4955,$A1187,ObservedSpeciesData!$D$2:$D$4955,$D1187),"")</f>
        <v/>
      </c>
      <c r="AA1187" s="23">
        <f>IF(ISNUMBER(AVERAGEIFS(ObservedSpeciesData!AA$2:AA$4955,ObservedSpeciesData!$A$2:$A$4955,$A1187,ObservedSpeciesData!$D$2:$D$4955,$D1187)),AVERAGEIFS(ObservedSpeciesData!AA$2:AA$4955,ObservedSpeciesData!$A$2:$A$4955,$A1187,ObservedSpeciesData!$D$2:$D$4955,$D1187),"")</f>
        <v>13.133333333333333</v>
      </c>
      <c r="AB1187" s="24">
        <f>IF(ISNUMBER(AVERAGEIFS(ObservedSpeciesData!AB$2:AB$4955,ObservedSpeciesData!$A$2:$A$4955,$A1187,ObservedSpeciesData!$D$2:$D$4955,$D1187)),AVERAGEIFS(ObservedSpeciesData!AB$2:AB$4955,ObservedSpeciesData!$A$2:$A$4955,$A1187,ObservedSpeciesData!$D$2:$D$4955,$D1187),"")</f>
        <v>2.1000000000000001E-2</v>
      </c>
      <c r="AC1187" s="24">
        <f>IF(ISNUMBER(AVERAGEIFS(ObservedSpeciesData!AC$2:AC$4955,ObservedSpeciesData!$A$2:$A$4955,$A1187,ObservedSpeciesData!$D$2:$D$4955,$D1187)),AVERAGEIFS(ObservedSpeciesData!AC$2:AC$4955,ObservedSpeciesData!$A$2:$A$4955,$A1187,ObservedSpeciesData!$D$2:$D$4955,$D1187),"")</f>
        <v>2.1000000000000001E-2</v>
      </c>
      <c r="AD1187" s="23" t="str">
        <f>IF(ISNUMBER(AVERAGEIFS(ObservedSpeciesData!AD$2:AD$4955,ObservedSpeciesData!$A$2:$A$4955,$A1187,ObservedSpeciesData!$D$2:$D$4955,$D1187)),AVERAGEIFS(ObservedSpeciesData!AD$2:AD$4955,ObservedSpeciesData!$A$2:$A$4955,$A1187,ObservedSpeciesData!$D$2:$D$4955,$D1187),"")</f>
        <v/>
      </c>
      <c r="AE1187" s="24" t="str">
        <f>IF(ISNUMBER(AVERAGEIFS(ObservedSpeciesData!AE$2:AE$4955,ObservedSpeciesData!$A$2:$A$4955,$A1187,ObservedSpeciesData!$D$2:$D$4955,$D1187)),AVERAGEIFS(ObservedSpeciesData!AE$2:AE$4955,ObservedSpeciesData!$A$2:$A$4955,$A1187,ObservedSpeciesData!$D$2:$D$4955,$D1187),"")</f>
        <v/>
      </c>
      <c r="AF1187" s="23"/>
      <c r="AG1187" s="24"/>
      <c r="AH1187" s="23">
        <f>IF(ISNUMBER(AVERAGEIFS(ObservedSpeciesData!AH$2:AH$4955,ObservedSpeciesData!$A$2:$A$4955,$A1187,ObservedSpeciesData!$D$2:$D$4955,$D1187)),AVERAGEIFS(ObservedSpeciesData!AH$2:AH$4955,ObservedSpeciesData!$A$2:$A$4955,$A1187,ObservedSpeciesData!$D$2:$D$4955,$D1187),"")</f>
        <v>6.5350000000000001</v>
      </c>
      <c r="AI1187" s="23">
        <f>IF(ISNUMBER(AVERAGEIFS(ObservedSpeciesData!AI$2:AI$4955,ObservedSpeciesData!$A$2:$A$4955,$A1187,ObservedSpeciesData!$C$2:$C$4955,$C1187,ObservedSpeciesData!$D$2:$D$4955,$D1187)),AVERAGEIFS(ObservedSpeciesData!AI$2:AI$4955,ObservedSpeciesData!$A$2:$A$4955,$A1187,ObservedSpeciesData!$C$2:$C$4955,$C1187,ObservedSpeciesData!$D$2:$D$4955,$D1187),"")</f>
        <v>10.204666666666666</v>
      </c>
      <c r="AJ1187" s="2">
        <f>COUNTIFS(ObservedSpeciesData!$A$2:$A$828,$A1187,ObservedSpeciesData!$D$2:$D$828,$D1187)</f>
        <v>0</v>
      </c>
      <c r="AK1187" s="2">
        <f t="shared" si="18"/>
        <v>12</v>
      </c>
    </row>
    <row r="1188" spans="1:37" x14ac:dyDescent="0.25">
      <c r="A1188" s="14" t="s">
        <v>82</v>
      </c>
      <c r="B1188" t="s">
        <v>80</v>
      </c>
      <c r="C1188" t="s">
        <v>79</v>
      </c>
      <c r="D1188" s="13">
        <v>42024</v>
      </c>
      <c r="E1188">
        <v>1</v>
      </c>
      <c r="F1188">
        <v>350</v>
      </c>
      <c r="G1188" s="2" t="s">
        <v>89</v>
      </c>
      <c r="H1188" s="2" t="s">
        <v>12</v>
      </c>
      <c r="I1188">
        <v>2</v>
      </c>
      <c r="J1188" s="2" t="s">
        <v>77</v>
      </c>
      <c r="K1188" s="2">
        <f>IF(ISNUMBER(AVERAGEIFS(ObservedSpeciesData!K$2:K$4955,ObservedSpeciesData!$A$2:$A$4955,$A1188,ObservedSpeciesData!$D$2:$D$4955,$D1188)),AVERAGEIFS(ObservedSpeciesData!K$2:K$4955,ObservedSpeciesData!$A$2:$A$4955,$A1188,ObservedSpeciesData!$D$2:$D$4955,$D1188),"")</f>
        <v>315</v>
      </c>
      <c r="L1188" s="26" t="str">
        <f>IF(ISNUMBER(AVERAGEIFS(ObservedSpeciesData!L$2:L$4955,ObservedSpeciesData!$A$2:$A$4955,$A1188,ObservedSpeciesData!$D$2:$D$4955,$D1188)),AVERAGEIFS(ObservedSpeciesData!L$2:L$4955,ObservedSpeciesData!$A$2:$A$4955,$A1188,ObservedSpeciesData!$D$2:$D$4955,$D1188),"")</f>
        <v/>
      </c>
      <c r="M1188" s="23" t="str">
        <f>IF(ISNUMBER(AVERAGEIFS(ObservedSpeciesData!M$2:M$4955,ObservedSpeciesData!$A$2:$A$4955,$A1188,ObservedSpeciesData!$D$2:$D$4955,$D1188)),AVERAGEIFS(ObservedSpeciesData!M$2:M$4955,ObservedSpeciesData!$A$2:$A$4955,$A1188,ObservedSpeciesData!$D$2:$D$4955,$D1188),"")</f>
        <v/>
      </c>
      <c r="N1188" s="23">
        <f>IF(ISNUMBER(AVERAGEIFS(ObservedSpeciesData!N$2:N$4955,ObservedSpeciesData!$A$2:$A$4955,$A1188,ObservedSpeciesData!$D$2:$D$4955,$D1188)),AVERAGEIFS(ObservedSpeciesData!N$2:N$4955,ObservedSpeciesData!$A$2:$A$4955,$A1188,ObservedSpeciesData!$D$2:$D$4955,$D1188),"")</f>
        <v>4318.2317511111114</v>
      </c>
      <c r="O1188" s="23">
        <f>IF(ISNUMBER(AVERAGEIFS(ObservedSpeciesData!O$2:O$4955,ObservedSpeciesData!$A$2:$A$4955,$A1188,ObservedSpeciesData!$D$2:$D$4955,$D1188)),AVERAGEIFS(ObservedSpeciesData!O$2:O$4955,ObservedSpeciesData!$A$2:$A$4955,$A1188,ObservedSpeciesData!$D$2:$D$4955,$D1188),"")</f>
        <v>431.82317511111114</v>
      </c>
      <c r="P1188" s="23">
        <f>IF(ISNUMBER(AVERAGEIFS(ObservedSpeciesData!P$2:P$4955,ObservedSpeciesData!$A$2:$A$4955,$A1188,ObservedSpeciesData!$C$2:$C$4955,$C1188,ObservedSpeciesData!$D$2:$D$4955,$D1188)),AVERAGEIFS(ObservedSpeciesData!P$2:P$4955,ObservedSpeciesData!$A$2:$A$4955,$A1188,ObservedSpeciesData!$C$2:$C$4955,$C1188,ObservedSpeciesData!$D$2:$D$4955,$D1188),"")</f>
        <v>538.8526087111112</v>
      </c>
      <c r="Q1188" s="23"/>
      <c r="R1188" s="25">
        <f>IF(ISNUMBER(AVERAGEIFS(ObservedSpeciesData!R$2:R$4955,ObservedSpeciesData!$A$2:$A$4955,$A1188,ObservedSpeciesData!$D$2:$D$4955,$D1188)),AVERAGEIFS(ObservedSpeciesData!R$2:R$4955,ObservedSpeciesData!$A$2:$A$4955,$A1188,ObservedSpeciesData!$D$2:$D$4955,$D1188),"")</f>
        <v>2.4049643868554491</v>
      </c>
      <c r="S1188" s="25">
        <f>IF(ISNUMBER(AVERAGEIFS(ObservedSpeciesData!S$2:S$4955,ObservedSpeciesData!$A$2:$A$4955,$A1188,ObservedSpeciesData!$D$2:$D$4955,$D1188)),AVERAGEIFS(ObservedSpeciesData!S$2:S$4955,ObservedSpeciesData!$A$2:$A$4955,$A1188,ObservedSpeciesData!$D$2:$D$4955,$D1188),"")</f>
        <v>4.9281499583560633</v>
      </c>
      <c r="T1188" s="23">
        <f>IF(ISNUMBER(AVERAGEIFS(ObservedSpeciesData!T$2:T$4955,ObservedSpeciesData!$A$2:$A$4955,$A1188,ObservedSpeciesData!$D$2:$D$4955,$D1188)),AVERAGEIFS(ObservedSpeciesData!T$2:T$4955,ObservedSpeciesData!$A$2:$A$4955,$A1188,ObservedSpeciesData!$D$2:$D$4955,$D1188),"")</f>
        <v>6.1146547292484028</v>
      </c>
      <c r="U1188" s="24">
        <f>IF(ISNUMBER(AVERAGEIFS(ObservedSpeciesData!U$2:U$4955,ObservedSpeciesData!$A$2:$A$4955,$A1188,ObservedSpeciesData!$C$2:$C$4955,$C1188,ObservedSpeciesData!$D$2:$D$4955,$D1188)),AVERAGEIFS(ObservedSpeciesData!U$2:U$4955,ObservedSpeciesData!$A$2:$A$4955,$A1188,ObservedSpeciesData!$C$2:$C$4955,$C1188,ObservedSpeciesData!$D$2:$D$4955,$D1188),"")</f>
        <v>2.4049643868554491E-2</v>
      </c>
      <c r="V1188" s="23" t="str">
        <f>IF(ISNUMBER(AVERAGEIFS(ObservedSpeciesData!V$2:V$4955,ObservedSpeciesData!$A$2:$A$4955,$A1188,ObservedSpeciesData!$D$2:$D$4955,$D1188)),AVERAGEIFS(ObservedSpeciesData!V$2:V$4955,ObservedSpeciesData!$A$2:$A$4955,$A1188,ObservedSpeciesData!$D$2:$D$4955,$D1188),"")</f>
        <v/>
      </c>
      <c r="W1188" s="23" t="str">
        <f>IF(ISNUMBER(AVERAGEIFS(ObservedSpeciesData!W$2:W$4955,ObservedSpeciesData!$A$2:$A$4955,$A1188,ObservedSpeciesData!$D$2:$D$4955,$D1188)),AVERAGEIFS(ObservedSpeciesData!W$2:W$4955,ObservedSpeciesData!$A$2:$A$4955,$A1188,ObservedSpeciesData!$D$2:$D$4955,$D1188),"")</f>
        <v/>
      </c>
      <c r="X1188" s="23" t="str">
        <f>IF(ISNUMBER(AVERAGEIFS(ObservedSpeciesData!X$2:X$4955,ObservedSpeciesData!$A$2:$A$4955,$A1188,ObservedSpeciesData!$D$2:$D$4955,$D1188)),AVERAGEIFS(ObservedSpeciesData!X$2:X$4955,ObservedSpeciesData!$A$2:$A$4955,$A1188,ObservedSpeciesData!$D$2:$D$4955,$D1188),"")</f>
        <v/>
      </c>
      <c r="Y1188" s="23" t="str">
        <f>IF(ISNUMBER(AVERAGEIFS(ObservedSpeciesData!Y$2:Y$4955,ObservedSpeciesData!$A$2:$A$4955,$A1188,ObservedSpeciesData!$D$2:$D$4955,$D1188)),AVERAGEIFS(ObservedSpeciesData!Y$2:Y$4955,ObservedSpeciesData!$A$2:$A$4955,$A1188,ObservedSpeciesData!$D$2:$D$4955,$D1188),"")</f>
        <v/>
      </c>
      <c r="Z1188" s="23" t="str">
        <f>IF(ISNUMBER(AVERAGEIFS(ObservedSpeciesData!Z$2:Z$4955,ObservedSpeciesData!$A$2:$A$4955,$A1188,ObservedSpeciesData!$D$2:$D$4955,$D1188)),AVERAGEIFS(ObservedSpeciesData!Z$2:Z$4955,ObservedSpeciesData!$A$2:$A$4955,$A1188,ObservedSpeciesData!$D$2:$D$4955,$D1188),"")</f>
        <v/>
      </c>
      <c r="AA1188" s="23">
        <f>IF(ISNUMBER(AVERAGEIFS(ObservedSpeciesData!AA$2:AA$4955,ObservedSpeciesData!$A$2:$A$4955,$A1188,ObservedSpeciesData!$D$2:$D$4955,$D1188)),AVERAGEIFS(ObservedSpeciesData!AA$2:AA$4955,ObservedSpeciesData!$A$2:$A$4955,$A1188,ObservedSpeciesData!$D$2:$D$4955,$D1188),"")</f>
        <v>14.1</v>
      </c>
      <c r="AB1188" s="24">
        <f>IF(ISNUMBER(AVERAGEIFS(ObservedSpeciesData!AB$2:AB$4955,ObservedSpeciesData!$A$2:$A$4955,$A1188,ObservedSpeciesData!$D$2:$D$4955,$D1188)),AVERAGEIFS(ObservedSpeciesData!AB$2:AB$4955,ObservedSpeciesData!$A$2:$A$4955,$A1188,ObservedSpeciesData!$D$2:$D$4955,$D1188),"")</f>
        <v>2.2666666666666668E-2</v>
      </c>
      <c r="AC1188" s="24">
        <f>IF(ISNUMBER(AVERAGEIFS(ObservedSpeciesData!AC$2:AC$4955,ObservedSpeciesData!$A$2:$A$4955,$A1188,ObservedSpeciesData!$D$2:$D$4955,$D1188)),AVERAGEIFS(ObservedSpeciesData!AC$2:AC$4955,ObservedSpeciesData!$A$2:$A$4955,$A1188,ObservedSpeciesData!$D$2:$D$4955,$D1188),"")</f>
        <v>2.2666666666666668E-2</v>
      </c>
      <c r="AD1188" s="23" t="str">
        <f>IF(ISNUMBER(AVERAGEIFS(ObservedSpeciesData!AD$2:AD$4955,ObservedSpeciesData!$A$2:$A$4955,$A1188,ObservedSpeciesData!$D$2:$D$4955,$D1188)),AVERAGEIFS(ObservedSpeciesData!AD$2:AD$4955,ObservedSpeciesData!$A$2:$A$4955,$A1188,ObservedSpeciesData!$D$2:$D$4955,$D1188),"")</f>
        <v/>
      </c>
      <c r="AE1188" s="24" t="str">
        <f>IF(ISNUMBER(AVERAGEIFS(ObservedSpeciesData!AE$2:AE$4955,ObservedSpeciesData!$A$2:$A$4955,$A1188,ObservedSpeciesData!$D$2:$D$4955,$D1188)),AVERAGEIFS(ObservedSpeciesData!AE$2:AE$4955,ObservedSpeciesData!$A$2:$A$4955,$A1188,ObservedSpeciesData!$D$2:$D$4955,$D1188),"")</f>
        <v/>
      </c>
      <c r="AF1188" s="23"/>
      <c r="AG1188" s="24"/>
      <c r="AH1188" s="23">
        <f>IF(ISNUMBER(AVERAGEIFS(ObservedSpeciesData!AH$2:AH$4955,ObservedSpeciesData!$A$2:$A$4955,$A1188,ObservedSpeciesData!$D$2:$D$4955,$D1188)),AVERAGEIFS(ObservedSpeciesData!AH$2:AH$4955,ObservedSpeciesData!$A$2:$A$4955,$A1188,ObservedSpeciesData!$D$2:$D$4955,$D1188),"")</f>
        <v>9.8169999999999984</v>
      </c>
      <c r="AI1188" s="23">
        <f>IF(ISNUMBER(AVERAGEIFS(ObservedSpeciesData!AI$2:AI$4955,ObservedSpeciesData!$A$2:$A$4955,$A1188,ObservedSpeciesData!$C$2:$C$4955,$C1188,ObservedSpeciesData!$D$2:$D$4955,$D1188)),AVERAGEIFS(ObservedSpeciesData!AI$2:AI$4955,ObservedSpeciesData!$A$2:$A$4955,$A1188,ObservedSpeciesData!$C$2:$C$4955,$C1188,ObservedSpeciesData!$D$2:$D$4955,$D1188),"")</f>
        <v>14.266666666666666</v>
      </c>
      <c r="AJ1188" s="2">
        <f>COUNTIFS(ObservedSpeciesData!$A$2:$A$828,$A1188,ObservedSpeciesData!$D$2:$D$828,$D1188)</f>
        <v>0</v>
      </c>
      <c r="AK1188" s="2">
        <f t="shared" si="18"/>
        <v>12</v>
      </c>
    </row>
    <row r="1189" spans="1:37" x14ac:dyDescent="0.25">
      <c r="A1189" s="14" t="s">
        <v>81</v>
      </c>
      <c r="B1189" t="s">
        <v>80</v>
      </c>
      <c r="C1189" t="s">
        <v>79</v>
      </c>
      <c r="D1189" s="13">
        <v>42024</v>
      </c>
      <c r="E1189">
        <v>1</v>
      </c>
      <c r="F1189">
        <v>500</v>
      </c>
      <c r="G1189" s="2" t="s">
        <v>89</v>
      </c>
      <c r="H1189" s="2" t="s">
        <v>12</v>
      </c>
      <c r="I1189">
        <v>2</v>
      </c>
      <c r="J1189" s="2" t="s">
        <v>77</v>
      </c>
      <c r="K1189" s="2">
        <f>IF(ISNUMBER(AVERAGEIFS(ObservedSpeciesData!K$2:K$4955,ObservedSpeciesData!$A$2:$A$4955,$A1189,ObservedSpeciesData!$D$2:$D$4955,$D1189)),AVERAGEIFS(ObservedSpeciesData!K$2:K$4955,ObservedSpeciesData!$A$2:$A$4955,$A1189,ObservedSpeciesData!$D$2:$D$4955,$D1189),"")</f>
        <v>450</v>
      </c>
      <c r="L1189" s="26" t="str">
        <f>IF(ISNUMBER(AVERAGEIFS(ObservedSpeciesData!L$2:L$4955,ObservedSpeciesData!$A$2:$A$4955,$A1189,ObservedSpeciesData!$D$2:$D$4955,$D1189)),AVERAGEIFS(ObservedSpeciesData!L$2:L$4955,ObservedSpeciesData!$A$2:$A$4955,$A1189,ObservedSpeciesData!$D$2:$D$4955,$D1189),"")</f>
        <v/>
      </c>
      <c r="M1189" s="23" t="str">
        <f>IF(ISNUMBER(AVERAGEIFS(ObservedSpeciesData!M$2:M$4955,ObservedSpeciesData!$A$2:$A$4955,$A1189,ObservedSpeciesData!$D$2:$D$4955,$D1189)),AVERAGEIFS(ObservedSpeciesData!M$2:M$4955,ObservedSpeciesData!$A$2:$A$4955,$A1189,ObservedSpeciesData!$D$2:$D$4955,$D1189),"")</f>
        <v/>
      </c>
      <c r="N1189" s="23">
        <f>IF(ISNUMBER(AVERAGEIFS(ObservedSpeciesData!N$2:N$4955,ObservedSpeciesData!$A$2:$A$4955,$A1189,ObservedSpeciesData!$D$2:$D$4955,$D1189)),AVERAGEIFS(ObservedSpeciesData!N$2:N$4955,ObservedSpeciesData!$A$2:$A$4955,$A1189,ObservedSpeciesData!$D$2:$D$4955,$D1189),"")</f>
        <v>4125.8346631111117</v>
      </c>
      <c r="O1189" s="23">
        <f>IF(ISNUMBER(AVERAGEIFS(ObservedSpeciesData!O$2:O$4955,ObservedSpeciesData!$A$2:$A$4955,$A1189,ObservedSpeciesData!$D$2:$D$4955,$D1189)),AVERAGEIFS(ObservedSpeciesData!O$2:O$4955,ObservedSpeciesData!$A$2:$A$4955,$A1189,ObservedSpeciesData!$D$2:$D$4955,$D1189),"")</f>
        <v>412.58346631111112</v>
      </c>
      <c r="P1189" s="23">
        <f>IF(ISNUMBER(AVERAGEIFS(ObservedSpeciesData!P$2:P$4955,ObservedSpeciesData!$A$2:$A$4955,$A1189,ObservedSpeciesData!$C$2:$C$4955,$C1189,ObservedSpeciesData!$D$2:$D$4955,$D1189)),AVERAGEIFS(ObservedSpeciesData!P$2:P$4955,ObservedSpeciesData!$A$2:$A$4955,$A1189,ObservedSpeciesData!$C$2:$C$4955,$C1189,ObservedSpeciesData!$D$2:$D$4955,$D1189),"")</f>
        <v>520.93475857777787</v>
      </c>
      <c r="Q1189" s="23"/>
      <c r="R1189" s="25">
        <f>IF(ISNUMBER(AVERAGEIFS(ObservedSpeciesData!R$2:R$4955,ObservedSpeciesData!$A$2:$A$4955,$A1189,ObservedSpeciesData!$D$2:$D$4955,$D1189)),AVERAGEIFS(ObservedSpeciesData!R$2:R$4955,ObservedSpeciesData!$A$2:$A$4955,$A1189,ObservedSpeciesData!$D$2:$D$4955,$D1189),"")</f>
        <v>1.5620058114983182</v>
      </c>
      <c r="S1189" s="25">
        <f>IF(ISNUMBER(AVERAGEIFS(ObservedSpeciesData!S$2:S$4955,ObservedSpeciesData!$A$2:$A$4955,$A1189,ObservedSpeciesData!$D$2:$D$4955,$D1189)),AVERAGEIFS(ObservedSpeciesData!S$2:S$4955,ObservedSpeciesData!$A$2:$A$4955,$A1189,ObservedSpeciesData!$D$2:$D$4955,$D1189),"")</f>
        <v>5.0067611474714182</v>
      </c>
      <c r="T1189" s="23">
        <f>IF(ISNUMBER(AVERAGEIFS(ObservedSpeciesData!T$2:T$4955,ObservedSpeciesData!$A$2:$A$4955,$A1189,ObservedSpeciesData!$D$2:$D$4955,$D1189)),AVERAGEIFS(ObservedSpeciesData!T$2:T$4955,ObservedSpeciesData!$A$2:$A$4955,$A1189,ObservedSpeciesData!$D$2:$D$4955,$D1189),"")</f>
        <v>8.0498924295816412</v>
      </c>
      <c r="U1189" s="24">
        <f>IF(ISNUMBER(AVERAGEIFS(ObservedSpeciesData!U$2:U$4955,ObservedSpeciesData!$A$2:$A$4955,$A1189,ObservedSpeciesData!$C$2:$C$4955,$C1189,ObservedSpeciesData!$D$2:$D$4955,$D1189)),AVERAGEIFS(ObservedSpeciesData!U$2:U$4955,ObservedSpeciesData!$A$2:$A$4955,$A1189,ObservedSpeciesData!$C$2:$C$4955,$C1189,ObservedSpeciesData!$D$2:$D$4955,$D1189),"")</f>
        <v>1.5620058114983182E-2</v>
      </c>
      <c r="V1189" s="23" t="str">
        <f>IF(ISNUMBER(AVERAGEIFS(ObservedSpeciesData!V$2:V$4955,ObservedSpeciesData!$A$2:$A$4955,$A1189,ObservedSpeciesData!$D$2:$D$4955,$D1189)),AVERAGEIFS(ObservedSpeciesData!V$2:V$4955,ObservedSpeciesData!$A$2:$A$4955,$A1189,ObservedSpeciesData!$D$2:$D$4955,$D1189),"")</f>
        <v/>
      </c>
      <c r="W1189" s="23" t="str">
        <f>IF(ISNUMBER(AVERAGEIFS(ObservedSpeciesData!W$2:W$4955,ObservedSpeciesData!$A$2:$A$4955,$A1189,ObservedSpeciesData!$D$2:$D$4955,$D1189)),AVERAGEIFS(ObservedSpeciesData!W$2:W$4955,ObservedSpeciesData!$A$2:$A$4955,$A1189,ObservedSpeciesData!$D$2:$D$4955,$D1189),"")</f>
        <v/>
      </c>
      <c r="X1189" s="23" t="str">
        <f>IF(ISNUMBER(AVERAGEIFS(ObservedSpeciesData!X$2:X$4955,ObservedSpeciesData!$A$2:$A$4955,$A1189,ObservedSpeciesData!$D$2:$D$4955,$D1189)),AVERAGEIFS(ObservedSpeciesData!X$2:X$4955,ObservedSpeciesData!$A$2:$A$4955,$A1189,ObservedSpeciesData!$D$2:$D$4955,$D1189),"")</f>
        <v/>
      </c>
      <c r="Y1189" s="23" t="str">
        <f>IF(ISNUMBER(AVERAGEIFS(ObservedSpeciesData!Y$2:Y$4955,ObservedSpeciesData!$A$2:$A$4955,$A1189,ObservedSpeciesData!$D$2:$D$4955,$D1189)),AVERAGEIFS(ObservedSpeciesData!Y$2:Y$4955,ObservedSpeciesData!$A$2:$A$4955,$A1189,ObservedSpeciesData!$D$2:$D$4955,$D1189),"")</f>
        <v/>
      </c>
      <c r="Z1189" s="23" t="str">
        <f>IF(ISNUMBER(AVERAGEIFS(ObservedSpeciesData!Z$2:Z$4955,ObservedSpeciesData!$A$2:$A$4955,$A1189,ObservedSpeciesData!$D$2:$D$4955,$D1189)),AVERAGEIFS(ObservedSpeciesData!Z$2:Z$4955,ObservedSpeciesData!$A$2:$A$4955,$A1189,ObservedSpeciesData!$D$2:$D$4955,$D1189),"")</f>
        <v/>
      </c>
      <c r="AA1189" s="23">
        <f>IF(ISNUMBER(AVERAGEIFS(ObservedSpeciesData!AA$2:AA$4955,ObservedSpeciesData!$A$2:$A$4955,$A1189,ObservedSpeciesData!$D$2:$D$4955,$D1189)),AVERAGEIFS(ObservedSpeciesData!AA$2:AA$4955,ObservedSpeciesData!$A$2:$A$4955,$A1189,ObservedSpeciesData!$D$2:$D$4955,$D1189),"")</f>
        <v>15.899999999999999</v>
      </c>
      <c r="AB1189" s="24">
        <f>IF(ISNUMBER(AVERAGEIFS(ObservedSpeciesData!AB$2:AB$4955,ObservedSpeciesData!$A$2:$A$4955,$A1189,ObservedSpeciesData!$D$2:$D$4955,$D1189)),AVERAGEIFS(ObservedSpeciesData!AB$2:AB$4955,ObservedSpeciesData!$A$2:$A$4955,$A1189,ObservedSpeciesData!$D$2:$D$4955,$D1189),"")</f>
        <v>2.4999999999999998E-2</v>
      </c>
      <c r="AC1189" s="24">
        <f>IF(ISNUMBER(AVERAGEIFS(ObservedSpeciesData!AC$2:AC$4955,ObservedSpeciesData!$A$2:$A$4955,$A1189,ObservedSpeciesData!$D$2:$D$4955,$D1189)),AVERAGEIFS(ObservedSpeciesData!AC$2:AC$4955,ObservedSpeciesData!$A$2:$A$4955,$A1189,ObservedSpeciesData!$D$2:$D$4955,$D1189),"")</f>
        <v>2.4999999999999998E-2</v>
      </c>
      <c r="AD1189" s="23" t="str">
        <f>IF(ISNUMBER(AVERAGEIFS(ObservedSpeciesData!AD$2:AD$4955,ObservedSpeciesData!$A$2:$A$4955,$A1189,ObservedSpeciesData!$D$2:$D$4955,$D1189)),AVERAGEIFS(ObservedSpeciesData!AD$2:AD$4955,ObservedSpeciesData!$A$2:$A$4955,$A1189,ObservedSpeciesData!$D$2:$D$4955,$D1189),"")</f>
        <v/>
      </c>
      <c r="AE1189" s="24" t="str">
        <f>IF(ISNUMBER(AVERAGEIFS(ObservedSpeciesData!AE$2:AE$4955,ObservedSpeciesData!$A$2:$A$4955,$A1189,ObservedSpeciesData!$D$2:$D$4955,$D1189)),AVERAGEIFS(ObservedSpeciesData!AE$2:AE$4955,ObservedSpeciesData!$A$2:$A$4955,$A1189,ObservedSpeciesData!$D$2:$D$4955,$D1189),"")</f>
        <v/>
      </c>
      <c r="AF1189" s="23"/>
      <c r="AG1189" s="24"/>
      <c r="AH1189" s="23">
        <f>IF(ISNUMBER(AVERAGEIFS(ObservedSpeciesData!AH$2:AH$4955,ObservedSpeciesData!$A$2:$A$4955,$A1189,ObservedSpeciesData!$D$2:$D$4955,$D1189)),AVERAGEIFS(ObservedSpeciesData!AH$2:AH$4955,ObservedSpeciesData!$A$2:$A$4955,$A1189,ObservedSpeciesData!$D$2:$D$4955,$D1189),"")</f>
        <v>10.577666666666667</v>
      </c>
      <c r="AI1189" s="23">
        <f>IF(ISNUMBER(AVERAGEIFS(ObservedSpeciesData!AI$2:AI$4955,ObservedSpeciesData!$A$2:$A$4955,$A1189,ObservedSpeciesData!$C$2:$C$4955,$C1189,ObservedSpeciesData!$D$2:$D$4955,$D1189)),AVERAGEIFS(ObservedSpeciesData!AI$2:AI$4955,ObservedSpeciesData!$A$2:$A$4955,$A1189,ObservedSpeciesData!$C$2:$C$4955,$C1189,ObservedSpeciesData!$D$2:$D$4955,$D1189),"")</f>
        <v>15.083666666666668</v>
      </c>
      <c r="AJ1189" s="2">
        <f>COUNTIFS(ObservedSpeciesData!$A$2:$A$828,$A1189,ObservedSpeciesData!$D$2:$D$828,$D1189)</f>
        <v>0</v>
      </c>
      <c r="AK1189" s="2">
        <f t="shared" si="18"/>
        <v>12</v>
      </c>
    </row>
    <row r="1190" spans="1:37" x14ac:dyDescent="0.25">
      <c r="A1190" s="14" t="s">
        <v>86</v>
      </c>
      <c r="B1190" t="s">
        <v>80</v>
      </c>
      <c r="C1190" t="s">
        <v>79</v>
      </c>
      <c r="D1190" s="13">
        <v>42032</v>
      </c>
      <c r="E1190">
        <v>1</v>
      </c>
      <c r="F1190">
        <v>0</v>
      </c>
      <c r="G1190" s="2" t="s">
        <v>89</v>
      </c>
      <c r="H1190" s="2" t="s">
        <v>12</v>
      </c>
      <c r="I1190">
        <v>3</v>
      </c>
      <c r="J1190" s="2" t="s">
        <v>88</v>
      </c>
      <c r="K1190" s="2">
        <f>IF(ISNUMBER(AVERAGEIFS(ObservedSpeciesData!K$2:K$4955,ObservedSpeciesData!$A$2:$A$4955,$A1190,ObservedSpeciesData!$D$2:$D$4955,$D1190)),AVERAGEIFS(ObservedSpeciesData!K$2:K$4955,ObservedSpeciesData!$A$2:$A$4955,$A1190,ObservedSpeciesData!$D$2:$D$4955,$D1190),"")</f>
        <v>0</v>
      </c>
      <c r="L1190" s="26">
        <f>IF(ISNUMBER(AVERAGEIFS(ObservedSpeciesData!L$2:L$4955,ObservedSpeciesData!$A$2:$A$4955,$A1190,ObservedSpeciesData!$D$2:$D$4955,$D1190)),AVERAGEIFS(ObservedSpeciesData!L$2:L$4955,ObservedSpeciesData!$A$2:$A$4955,$A1190,ObservedSpeciesData!$D$2:$D$4955,$D1190),"")</f>
        <v>2966</v>
      </c>
      <c r="M1190" s="23">
        <f>IF(ISNUMBER(AVERAGEIFS(ObservedSpeciesData!M$2:M$4955,ObservedSpeciesData!$A$2:$A$4955,$A1190,ObservedSpeciesData!$D$2:$D$4955,$D1190)),AVERAGEIFS(ObservedSpeciesData!M$2:M$4955,ObservedSpeciesData!$A$2:$A$4955,$A1190,ObservedSpeciesData!$D$2:$D$4955,$D1190),"")</f>
        <v>296.59999999999997</v>
      </c>
      <c r="N1190" s="23" t="str">
        <f>IF(ISNUMBER(AVERAGEIFS(ObservedSpeciesData!N$2:N$4955,ObservedSpeciesData!$A$2:$A$4955,$A1190,ObservedSpeciesData!$D$2:$D$4955,$D1190)),AVERAGEIFS(ObservedSpeciesData!N$2:N$4955,ObservedSpeciesData!$A$2:$A$4955,$A1190,ObservedSpeciesData!$D$2:$D$4955,$D1190),"")</f>
        <v/>
      </c>
      <c r="O1190" s="23" t="str">
        <f>IF(ISNUMBER(AVERAGEIFS(ObservedSpeciesData!O$2:O$4955,ObservedSpeciesData!$A$2:$A$4955,$A1190,ObservedSpeciesData!$D$2:$D$4955,$D1190)),AVERAGEIFS(ObservedSpeciesData!O$2:O$4955,ObservedSpeciesData!$A$2:$A$4955,$A1190,ObservedSpeciesData!$D$2:$D$4955,$D1190),"")</f>
        <v/>
      </c>
      <c r="P1190" s="23" t="str">
        <f>IF(ISNUMBER(AVERAGEIFS(ObservedSpeciesData!P$2:P$4955,ObservedSpeciesData!$A$2:$A$4955,$A1190,ObservedSpeciesData!$C$2:$C$4955,$C1190,ObservedSpeciesData!$D$2:$D$4955,$D1190)),AVERAGEIFS(ObservedSpeciesData!P$2:P$4955,ObservedSpeciesData!$A$2:$A$4955,$A1190,ObservedSpeciesData!$C$2:$C$4955,$C1190,ObservedSpeciesData!$D$2:$D$4955,$D1190),"")</f>
        <v/>
      </c>
      <c r="Q1190" s="23"/>
      <c r="R1190" s="25" t="str">
        <f>IF(ISNUMBER(AVERAGEIFS(ObservedSpeciesData!R$2:R$4955,ObservedSpeciesData!$A$2:$A$4955,$A1190,ObservedSpeciesData!$D$2:$D$4955,$D1190)),AVERAGEIFS(ObservedSpeciesData!R$2:R$4955,ObservedSpeciesData!$A$2:$A$4955,$A1190,ObservedSpeciesData!$D$2:$D$4955,$D1190),"")</f>
        <v/>
      </c>
      <c r="S1190" s="25" t="str">
        <f>IF(ISNUMBER(AVERAGEIFS(ObservedSpeciesData!S$2:S$4955,ObservedSpeciesData!$A$2:$A$4955,$A1190,ObservedSpeciesData!$D$2:$D$4955,$D1190)),AVERAGEIFS(ObservedSpeciesData!S$2:S$4955,ObservedSpeciesData!$A$2:$A$4955,$A1190,ObservedSpeciesData!$D$2:$D$4955,$D1190),"")</f>
        <v/>
      </c>
      <c r="T1190" s="23" t="str">
        <f>IF(ISNUMBER(AVERAGEIFS(ObservedSpeciesData!T$2:T$4955,ObservedSpeciesData!$A$2:$A$4955,$A1190,ObservedSpeciesData!$D$2:$D$4955,$D1190)),AVERAGEIFS(ObservedSpeciesData!T$2:T$4955,ObservedSpeciesData!$A$2:$A$4955,$A1190,ObservedSpeciesData!$D$2:$D$4955,$D1190),"")</f>
        <v/>
      </c>
      <c r="U1190" s="24" t="str">
        <f>IF(ISNUMBER(AVERAGEIFS(ObservedSpeciesData!U$2:U$4955,ObservedSpeciesData!$A$2:$A$4955,$A1190,ObservedSpeciesData!$C$2:$C$4955,$C1190,ObservedSpeciesData!$D$2:$D$4955,$D1190)),AVERAGEIFS(ObservedSpeciesData!U$2:U$4955,ObservedSpeciesData!$A$2:$A$4955,$A1190,ObservedSpeciesData!$C$2:$C$4955,$C1190,ObservedSpeciesData!$D$2:$D$4955,$D1190),"")</f>
        <v/>
      </c>
      <c r="V1190" s="23" t="str">
        <f>IF(ISNUMBER(AVERAGEIFS(ObservedSpeciesData!V$2:V$4955,ObservedSpeciesData!$A$2:$A$4955,$A1190,ObservedSpeciesData!$D$2:$D$4955,$D1190)),AVERAGEIFS(ObservedSpeciesData!V$2:V$4955,ObservedSpeciesData!$A$2:$A$4955,$A1190,ObservedSpeciesData!$D$2:$D$4955,$D1190),"")</f>
        <v/>
      </c>
      <c r="W1190" s="23" t="str">
        <f>IF(ISNUMBER(AVERAGEIFS(ObservedSpeciesData!W$2:W$4955,ObservedSpeciesData!$A$2:$A$4955,$A1190,ObservedSpeciesData!$D$2:$D$4955,$D1190)),AVERAGEIFS(ObservedSpeciesData!W$2:W$4955,ObservedSpeciesData!$A$2:$A$4955,$A1190,ObservedSpeciesData!$D$2:$D$4955,$D1190),"")</f>
        <v/>
      </c>
      <c r="X1190" s="23" t="str">
        <f>IF(ISNUMBER(AVERAGEIFS(ObservedSpeciesData!X$2:X$4955,ObservedSpeciesData!$A$2:$A$4955,$A1190,ObservedSpeciesData!$D$2:$D$4955,$D1190)),AVERAGEIFS(ObservedSpeciesData!X$2:X$4955,ObservedSpeciesData!$A$2:$A$4955,$A1190,ObservedSpeciesData!$D$2:$D$4955,$D1190),"")</f>
        <v/>
      </c>
      <c r="Y1190" s="23" t="str">
        <f>IF(ISNUMBER(AVERAGEIFS(ObservedSpeciesData!Y$2:Y$4955,ObservedSpeciesData!$A$2:$A$4955,$A1190,ObservedSpeciesData!$D$2:$D$4955,$D1190)),AVERAGEIFS(ObservedSpeciesData!Y$2:Y$4955,ObservedSpeciesData!$A$2:$A$4955,$A1190,ObservedSpeciesData!$D$2:$D$4955,$D1190),"")</f>
        <v/>
      </c>
      <c r="Z1190" s="23" t="str">
        <f>IF(ISNUMBER(AVERAGEIFS(ObservedSpeciesData!Z$2:Z$4955,ObservedSpeciesData!$A$2:$A$4955,$A1190,ObservedSpeciesData!$D$2:$D$4955,$D1190)),AVERAGEIFS(ObservedSpeciesData!Z$2:Z$4955,ObservedSpeciesData!$A$2:$A$4955,$A1190,ObservedSpeciesData!$D$2:$D$4955,$D1190),"")</f>
        <v/>
      </c>
      <c r="AA1190" s="23">
        <f>IF(ISNUMBER(AVERAGEIFS(ObservedSpeciesData!AA$2:AA$4955,ObservedSpeciesData!$A$2:$A$4955,$A1190,ObservedSpeciesData!$D$2:$D$4955,$D1190)),AVERAGEIFS(ObservedSpeciesData!AA$2:AA$4955,ObservedSpeciesData!$A$2:$A$4955,$A1190,ObservedSpeciesData!$D$2:$D$4955,$D1190),"")</f>
        <v>11.366666666666667</v>
      </c>
      <c r="AB1190" s="24">
        <f>IF(ISNUMBER(AVERAGEIFS(ObservedSpeciesData!AB$2:AB$4955,ObservedSpeciesData!$A$2:$A$4955,$A1190,ObservedSpeciesData!$D$2:$D$4955,$D1190)),AVERAGEIFS(ObservedSpeciesData!AB$2:AB$4955,ObservedSpeciesData!$A$2:$A$4955,$A1190,ObservedSpeciesData!$D$2:$D$4955,$D1190),"")</f>
        <v>1.8000000000000002E-2</v>
      </c>
      <c r="AC1190" s="24">
        <f>IF(ISNUMBER(AVERAGEIFS(ObservedSpeciesData!AC$2:AC$4955,ObservedSpeciesData!$A$2:$A$4955,$A1190,ObservedSpeciesData!$D$2:$D$4955,$D1190)),AVERAGEIFS(ObservedSpeciesData!AC$2:AC$4955,ObservedSpeciesData!$A$2:$A$4955,$A1190,ObservedSpeciesData!$D$2:$D$4955,$D1190),"")</f>
        <v>1.8000000000000002E-2</v>
      </c>
      <c r="AD1190" s="23" t="str">
        <f>IF(ISNUMBER(AVERAGEIFS(ObservedSpeciesData!AD$2:AD$4955,ObservedSpeciesData!$A$2:$A$4955,$A1190,ObservedSpeciesData!$D$2:$D$4955,$D1190)),AVERAGEIFS(ObservedSpeciesData!AD$2:AD$4955,ObservedSpeciesData!$A$2:$A$4955,$A1190,ObservedSpeciesData!$D$2:$D$4955,$D1190),"")</f>
        <v/>
      </c>
      <c r="AE1190" s="24" t="str">
        <f>IF(ISNUMBER(AVERAGEIFS(ObservedSpeciesData!AE$2:AE$4955,ObservedSpeciesData!$A$2:$A$4955,$A1190,ObservedSpeciesData!$D$2:$D$4955,$D1190)),AVERAGEIFS(ObservedSpeciesData!AE$2:AE$4955,ObservedSpeciesData!$A$2:$A$4955,$A1190,ObservedSpeciesData!$D$2:$D$4955,$D1190),"")</f>
        <v/>
      </c>
      <c r="AF1190" s="23"/>
      <c r="AG1190" s="24"/>
      <c r="AH1190" s="23" t="str">
        <f>IF(ISNUMBER(AVERAGEIFS(ObservedSpeciesData!AH$2:AH$4955,ObservedSpeciesData!$A$2:$A$4955,$A1190,ObservedSpeciesData!$D$2:$D$4955,$D1190)),AVERAGEIFS(ObservedSpeciesData!AH$2:AH$4955,ObservedSpeciesData!$A$2:$A$4955,$A1190,ObservedSpeciesData!$D$2:$D$4955,$D1190),"")</f>
        <v/>
      </c>
      <c r="AI1190" s="23" t="str">
        <f>IF(ISNUMBER(AVERAGEIFS(ObservedSpeciesData!AI$2:AI$4955,ObservedSpeciesData!$A$2:$A$4955,$A1190,ObservedSpeciesData!$C$2:$C$4955,$C1190,ObservedSpeciesData!$D$2:$D$4955,$D1190)),AVERAGEIFS(ObservedSpeciesData!AI$2:AI$4955,ObservedSpeciesData!$A$2:$A$4955,$A1190,ObservedSpeciesData!$C$2:$C$4955,$C1190,ObservedSpeciesData!$D$2:$D$4955,$D1190),"")</f>
        <v/>
      </c>
      <c r="AJ1190" s="2">
        <f>COUNTIFS(ObservedSpeciesData!$A$2:$A$828,$A1190,ObservedSpeciesData!$D$2:$D$828,$D1190)</f>
        <v>0</v>
      </c>
      <c r="AK1190" s="2">
        <f t="shared" si="18"/>
        <v>4</v>
      </c>
    </row>
    <row r="1191" spans="1:37" x14ac:dyDescent="0.25">
      <c r="A1191" s="14" t="s">
        <v>85</v>
      </c>
      <c r="B1191" t="s">
        <v>80</v>
      </c>
      <c r="C1191" t="s">
        <v>79</v>
      </c>
      <c r="D1191" s="13">
        <v>42032</v>
      </c>
      <c r="E1191">
        <v>1</v>
      </c>
      <c r="F1191">
        <v>50</v>
      </c>
      <c r="G1191" s="2" t="s">
        <v>89</v>
      </c>
      <c r="H1191" s="2" t="s">
        <v>12</v>
      </c>
      <c r="I1191">
        <v>3</v>
      </c>
      <c r="J1191" s="2" t="s">
        <v>88</v>
      </c>
      <c r="K1191" s="2">
        <f>IF(ISNUMBER(AVERAGEIFS(ObservedSpeciesData!K$2:K$4955,ObservedSpeciesData!$A$2:$A$4955,$A1191,ObservedSpeciesData!$D$2:$D$4955,$D1191)),AVERAGEIFS(ObservedSpeciesData!K$2:K$4955,ObservedSpeciesData!$A$2:$A$4955,$A1191,ObservedSpeciesData!$D$2:$D$4955,$D1191),"")</f>
        <v>45</v>
      </c>
      <c r="L1191" s="26">
        <f>IF(ISNUMBER(AVERAGEIFS(ObservedSpeciesData!L$2:L$4955,ObservedSpeciesData!$A$2:$A$4955,$A1191,ObservedSpeciesData!$D$2:$D$4955,$D1191)),AVERAGEIFS(ObservedSpeciesData!L$2:L$4955,ObservedSpeciesData!$A$2:$A$4955,$A1191,ObservedSpeciesData!$D$2:$D$4955,$D1191),"")</f>
        <v>2889</v>
      </c>
      <c r="M1191" s="23">
        <f>IF(ISNUMBER(AVERAGEIFS(ObservedSpeciesData!M$2:M$4955,ObservedSpeciesData!$A$2:$A$4955,$A1191,ObservedSpeciesData!$D$2:$D$4955,$D1191)),AVERAGEIFS(ObservedSpeciesData!M$2:M$4955,ObservedSpeciesData!$A$2:$A$4955,$A1191,ObservedSpeciesData!$D$2:$D$4955,$D1191),"")</f>
        <v>288.90000000000003</v>
      </c>
      <c r="N1191" s="23" t="str">
        <f>IF(ISNUMBER(AVERAGEIFS(ObservedSpeciesData!N$2:N$4955,ObservedSpeciesData!$A$2:$A$4955,$A1191,ObservedSpeciesData!$D$2:$D$4955,$D1191)),AVERAGEIFS(ObservedSpeciesData!N$2:N$4955,ObservedSpeciesData!$A$2:$A$4955,$A1191,ObservedSpeciesData!$D$2:$D$4955,$D1191),"")</f>
        <v/>
      </c>
      <c r="O1191" s="23" t="str">
        <f>IF(ISNUMBER(AVERAGEIFS(ObservedSpeciesData!O$2:O$4955,ObservedSpeciesData!$A$2:$A$4955,$A1191,ObservedSpeciesData!$D$2:$D$4955,$D1191)),AVERAGEIFS(ObservedSpeciesData!O$2:O$4955,ObservedSpeciesData!$A$2:$A$4955,$A1191,ObservedSpeciesData!$D$2:$D$4955,$D1191),"")</f>
        <v/>
      </c>
      <c r="P1191" s="23" t="str">
        <f>IF(ISNUMBER(AVERAGEIFS(ObservedSpeciesData!P$2:P$4955,ObservedSpeciesData!$A$2:$A$4955,$A1191,ObservedSpeciesData!$C$2:$C$4955,$C1191,ObservedSpeciesData!$D$2:$D$4955,$D1191)),AVERAGEIFS(ObservedSpeciesData!P$2:P$4955,ObservedSpeciesData!$A$2:$A$4955,$A1191,ObservedSpeciesData!$C$2:$C$4955,$C1191,ObservedSpeciesData!$D$2:$D$4955,$D1191),"")</f>
        <v/>
      </c>
      <c r="Q1191" s="23"/>
      <c r="R1191" s="25" t="str">
        <f>IF(ISNUMBER(AVERAGEIFS(ObservedSpeciesData!R$2:R$4955,ObservedSpeciesData!$A$2:$A$4955,$A1191,ObservedSpeciesData!$D$2:$D$4955,$D1191)),AVERAGEIFS(ObservedSpeciesData!R$2:R$4955,ObservedSpeciesData!$A$2:$A$4955,$A1191,ObservedSpeciesData!$D$2:$D$4955,$D1191),"")</f>
        <v/>
      </c>
      <c r="S1191" s="25" t="str">
        <f>IF(ISNUMBER(AVERAGEIFS(ObservedSpeciesData!S$2:S$4955,ObservedSpeciesData!$A$2:$A$4955,$A1191,ObservedSpeciesData!$D$2:$D$4955,$D1191)),AVERAGEIFS(ObservedSpeciesData!S$2:S$4955,ObservedSpeciesData!$A$2:$A$4955,$A1191,ObservedSpeciesData!$D$2:$D$4955,$D1191),"")</f>
        <v/>
      </c>
      <c r="T1191" s="23" t="str">
        <f>IF(ISNUMBER(AVERAGEIFS(ObservedSpeciesData!T$2:T$4955,ObservedSpeciesData!$A$2:$A$4955,$A1191,ObservedSpeciesData!$D$2:$D$4955,$D1191)),AVERAGEIFS(ObservedSpeciesData!T$2:T$4955,ObservedSpeciesData!$A$2:$A$4955,$A1191,ObservedSpeciesData!$D$2:$D$4955,$D1191),"")</f>
        <v/>
      </c>
      <c r="U1191" s="24" t="str">
        <f>IF(ISNUMBER(AVERAGEIFS(ObservedSpeciesData!U$2:U$4955,ObservedSpeciesData!$A$2:$A$4955,$A1191,ObservedSpeciesData!$C$2:$C$4955,$C1191,ObservedSpeciesData!$D$2:$D$4955,$D1191)),AVERAGEIFS(ObservedSpeciesData!U$2:U$4955,ObservedSpeciesData!$A$2:$A$4955,$A1191,ObservedSpeciesData!$C$2:$C$4955,$C1191,ObservedSpeciesData!$D$2:$D$4955,$D1191),"")</f>
        <v/>
      </c>
      <c r="V1191" s="23" t="str">
        <f>IF(ISNUMBER(AVERAGEIFS(ObservedSpeciesData!V$2:V$4955,ObservedSpeciesData!$A$2:$A$4955,$A1191,ObservedSpeciesData!$D$2:$D$4955,$D1191)),AVERAGEIFS(ObservedSpeciesData!V$2:V$4955,ObservedSpeciesData!$A$2:$A$4955,$A1191,ObservedSpeciesData!$D$2:$D$4955,$D1191),"")</f>
        <v/>
      </c>
      <c r="W1191" s="23" t="str">
        <f>IF(ISNUMBER(AVERAGEIFS(ObservedSpeciesData!W$2:W$4955,ObservedSpeciesData!$A$2:$A$4955,$A1191,ObservedSpeciesData!$D$2:$D$4955,$D1191)),AVERAGEIFS(ObservedSpeciesData!W$2:W$4955,ObservedSpeciesData!$A$2:$A$4955,$A1191,ObservedSpeciesData!$D$2:$D$4955,$D1191),"")</f>
        <v/>
      </c>
      <c r="X1191" s="23" t="str">
        <f>IF(ISNUMBER(AVERAGEIFS(ObservedSpeciesData!X$2:X$4955,ObservedSpeciesData!$A$2:$A$4955,$A1191,ObservedSpeciesData!$D$2:$D$4955,$D1191)),AVERAGEIFS(ObservedSpeciesData!X$2:X$4955,ObservedSpeciesData!$A$2:$A$4955,$A1191,ObservedSpeciesData!$D$2:$D$4955,$D1191),"")</f>
        <v/>
      </c>
      <c r="Y1191" s="23" t="str">
        <f>IF(ISNUMBER(AVERAGEIFS(ObservedSpeciesData!Y$2:Y$4955,ObservedSpeciesData!$A$2:$A$4955,$A1191,ObservedSpeciesData!$D$2:$D$4955,$D1191)),AVERAGEIFS(ObservedSpeciesData!Y$2:Y$4955,ObservedSpeciesData!$A$2:$A$4955,$A1191,ObservedSpeciesData!$D$2:$D$4955,$D1191),"")</f>
        <v/>
      </c>
      <c r="Z1191" s="23" t="str">
        <f>IF(ISNUMBER(AVERAGEIFS(ObservedSpeciesData!Z$2:Z$4955,ObservedSpeciesData!$A$2:$A$4955,$A1191,ObservedSpeciesData!$D$2:$D$4955,$D1191)),AVERAGEIFS(ObservedSpeciesData!Z$2:Z$4955,ObservedSpeciesData!$A$2:$A$4955,$A1191,ObservedSpeciesData!$D$2:$D$4955,$D1191),"")</f>
        <v/>
      </c>
      <c r="AA1191" s="23">
        <f>IF(ISNUMBER(AVERAGEIFS(ObservedSpeciesData!AA$2:AA$4955,ObservedSpeciesData!$A$2:$A$4955,$A1191,ObservedSpeciesData!$D$2:$D$4955,$D1191)),AVERAGEIFS(ObservedSpeciesData!AA$2:AA$4955,ObservedSpeciesData!$A$2:$A$4955,$A1191,ObservedSpeciesData!$D$2:$D$4955,$D1191),"")</f>
        <v>12.4</v>
      </c>
      <c r="AB1191" s="24">
        <f>IF(ISNUMBER(AVERAGEIFS(ObservedSpeciesData!AB$2:AB$4955,ObservedSpeciesData!$A$2:$A$4955,$A1191,ObservedSpeciesData!$D$2:$D$4955,$D1191)),AVERAGEIFS(ObservedSpeciesData!AB$2:AB$4955,ObservedSpeciesData!$A$2:$A$4955,$A1191,ObservedSpeciesData!$D$2:$D$4955,$D1191),"")</f>
        <v>1.9666666666666666E-2</v>
      </c>
      <c r="AC1191" s="24">
        <f>IF(ISNUMBER(AVERAGEIFS(ObservedSpeciesData!AC$2:AC$4955,ObservedSpeciesData!$A$2:$A$4955,$A1191,ObservedSpeciesData!$D$2:$D$4955,$D1191)),AVERAGEIFS(ObservedSpeciesData!AC$2:AC$4955,ObservedSpeciesData!$A$2:$A$4955,$A1191,ObservedSpeciesData!$D$2:$D$4955,$D1191),"")</f>
        <v>1.9666666666666666E-2</v>
      </c>
      <c r="AD1191" s="23" t="str">
        <f>IF(ISNUMBER(AVERAGEIFS(ObservedSpeciesData!AD$2:AD$4955,ObservedSpeciesData!$A$2:$A$4955,$A1191,ObservedSpeciesData!$D$2:$D$4955,$D1191)),AVERAGEIFS(ObservedSpeciesData!AD$2:AD$4955,ObservedSpeciesData!$A$2:$A$4955,$A1191,ObservedSpeciesData!$D$2:$D$4955,$D1191),"")</f>
        <v/>
      </c>
      <c r="AE1191" s="24" t="str">
        <f>IF(ISNUMBER(AVERAGEIFS(ObservedSpeciesData!AE$2:AE$4955,ObservedSpeciesData!$A$2:$A$4955,$A1191,ObservedSpeciesData!$D$2:$D$4955,$D1191)),AVERAGEIFS(ObservedSpeciesData!AE$2:AE$4955,ObservedSpeciesData!$A$2:$A$4955,$A1191,ObservedSpeciesData!$D$2:$D$4955,$D1191),"")</f>
        <v/>
      </c>
      <c r="AF1191" s="23"/>
      <c r="AG1191" s="24"/>
      <c r="AH1191" s="23" t="str">
        <f>IF(ISNUMBER(AVERAGEIFS(ObservedSpeciesData!AH$2:AH$4955,ObservedSpeciesData!$A$2:$A$4955,$A1191,ObservedSpeciesData!$D$2:$D$4955,$D1191)),AVERAGEIFS(ObservedSpeciesData!AH$2:AH$4955,ObservedSpeciesData!$A$2:$A$4955,$A1191,ObservedSpeciesData!$D$2:$D$4955,$D1191),"")</f>
        <v/>
      </c>
      <c r="AI1191" s="23" t="str">
        <f>IF(ISNUMBER(AVERAGEIFS(ObservedSpeciesData!AI$2:AI$4955,ObservedSpeciesData!$A$2:$A$4955,$A1191,ObservedSpeciesData!$C$2:$C$4955,$C1191,ObservedSpeciesData!$D$2:$D$4955,$D1191)),AVERAGEIFS(ObservedSpeciesData!AI$2:AI$4955,ObservedSpeciesData!$A$2:$A$4955,$A1191,ObservedSpeciesData!$C$2:$C$4955,$C1191,ObservedSpeciesData!$D$2:$D$4955,$D1191),"")</f>
        <v/>
      </c>
      <c r="AJ1191" s="2">
        <f>COUNTIFS(ObservedSpeciesData!$A$2:$A$828,$A1191,ObservedSpeciesData!$D$2:$D$828,$D1191)</f>
        <v>0</v>
      </c>
      <c r="AK1191" s="2">
        <f t="shared" si="18"/>
        <v>4</v>
      </c>
    </row>
    <row r="1192" spans="1:37" x14ac:dyDescent="0.25">
      <c r="A1192" s="14" t="s">
        <v>84</v>
      </c>
      <c r="B1192" t="s">
        <v>80</v>
      </c>
      <c r="C1192" t="s">
        <v>79</v>
      </c>
      <c r="D1192" s="13">
        <v>42032</v>
      </c>
      <c r="E1192">
        <v>1</v>
      </c>
      <c r="F1192">
        <v>100</v>
      </c>
      <c r="G1192" s="2" t="s">
        <v>89</v>
      </c>
      <c r="H1192" s="2" t="s">
        <v>12</v>
      </c>
      <c r="I1192">
        <v>3</v>
      </c>
      <c r="J1192" s="2" t="s">
        <v>88</v>
      </c>
      <c r="K1192" s="2">
        <f>IF(ISNUMBER(AVERAGEIFS(ObservedSpeciesData!K$2:K$4955,ObservedSpeciesData!$A$2:$A$4955,$A1192,ObservedSpeciesData!$D$2:$D$4955,$D1192)),AVERAGEIFS(ObservedSpeciesData!K$2:K$4955,ObservedSpeciesData!$A$2:$A$4955,$A1192,ObservedSpeciesData!$D$2:$D$4955,$D1192),"")</f>
        <v>90</v>
      </c>
      <c r="L1192" s="26">
        <f>IF(ISNUMBER(AVERAGEIFS(ObservedSpeciesData!L$2:L$4955,ObservedSpeciesData!$A$2:$A$4955,$A1192,ObservedSpeciesData!$D$2:$D$4955,$D1192)),AVERAGEIFS(ObservedSpeciesData!L$2:L$4955,ObservedSpeciesData!$A$2:$A$4955,$A1192,ObservedSpeciesData!$D$2:$D$4955,$D1192),"")</f>
        <v>2999</v>
      </c>
      <c r="M1192" s="23">
        <f>IF(ISNUMBER(AVERAGEIFS(ObservedSpeciesData!M$2:M$4955,ObservedSpeciesData!$A$2:$A$4955,$A1192,ObservedSpeciesData!$D$2:$D$4955,$D1192)),AVERAGEIFS(ObservedSpeciesData!M$2:M$4955,ObservedSpeciesData!$A$2:$A$4955,$A1192,ObservedSpeciesData!$D$2:$D$4955,$D1192),"")</f>
        <v>299.90000000000003</v>
      </c>
      <c r="N1192" s="23" t="str">
        <f>IF(ISNUMBER(AVERAGEIFS(ObservedSpeciesData!N$2:N$4955,ObservedSpeciesData!$A$2:$A$4955,$A1192,ObservedSpeciesData!$D$2:$D$4955,$D1192)),AVERAGEIFS(ObservedSpeciesData!N$2:N$4955,ObservedSpeciesData!$A$2:$A$4955,$A1192,ObservedSpeciesData!$D$2:$D$4955,$D1192),"")</f>
        <v/>
      </c>
      <c r="O1192" s="23" t="str">
        <f>IF(ISNUMBER(AVERAGEIFS(ObservedSpeciesData!O$2:O$4955,ObservedSpeciesData!$A$2:$A$4955,$A1192,ObservedSpeciesData!$D$2:$D$4955,$D1192)),AVERAGEIFS(ObservedSpeciesData!O$2:O$4955,ObservedSpeciesData!$A$2:$A$4955,$A1192,ObservedSpeciesData!$D$2:$D$4955,$D1192),"")</f>
        <v/>
      </c>
      <c r="P1192" s="23" t="str">
        <f>IF(ISNUMBER(AVERAGEIFS(ObservedSpeciesData!P$2:P$4955,ObservedSpeciesData!$A$2:$A$4955,$A1192,ObservedSpeciesData!$C$2:$C$4955,$C1192,ObservedSpeciesData!$D$2:$D$4955,$D1192)),AVERAGEIFS(ObservedSpeciesData!P$2:P$4955,ObservedSpeciesData!$A$2:$A$4955,$A1192,ObservedSpeciesData!$C$2:$C$4955,$C1192,ObservedSpeciesData!$D$2:$D$4955,$D1192),"")</f>
        <v/>
      </c>
      <c r="Q1192" s="23"/>
      <c r="R1192" s="25" t="str">
        <f>IF(ISNUMBER(AVERAGEIFS(ObservedSpeciesData!R$2:R$4955,ObservedSpeciesData!$A$2:$A$4955,$A1192,ObservedSpeciesData!$D$2:$D$4955,$D1192)),AVERAGEIFS(ObservedSpeciesData!R$2:R$4955,ObservedSpeciesData!$A$2:$A$4955,$A1192,ObservedSpeciesData!$D$2:$D$4955,$D1192),"")</f>
        <v/>
      </c>
      <c r="S1192" s="25" t="str">
        <f>IF(ISNUMBER(AVERAGEIFS(ObservedSpeciesData!S$2:S$4955,ObservedSpeciesData!$A$2:$A$4955,$A1192,ObservedSpeciesData!$D$2:$D$4955,$D1192)),AVERAGEIFS(ObservedSpeciesData!S$2:S$4955,ObservedSpeciesData!$A$2:$A$4955,$A1192,ObservedSpeciesData!$D$2:$D$4955,$D1192),"")</f>
        <v/>
      </c>
      <c r="T1192" s="23" t="str">
        <f>IF(ISNUMBER(AVERAGEIFS(ObservedSpeciesData!T$2:T$4955,ObservedSpeciesData!$A$2:$A$4955,$A1192,ObservedSpeciesData!$D$2:$D$4955,$D1192)),AVERAGEIFS(ObservedSpeciesData!T$2:T$4955,ObservedSpeciesData!$A$2:$A$4955,$A1192,ObservedSpeciesData!$D$2:$D$4955,$D1192),"")</f>
        <v/>
      </c>
      <c r="U1192" s="24" t="str">
        <f>IF(ISNUMBER(AVERAGEIFS(ObservedSpeciesData!U$2:U$4955,ObservedSpeciesData!$A$2:$A$4955,$A1192,ObservedSpeciesData!$C$2:$C$4955,$C1192,ObservedSpeciesData!$D$2:$D$4955,$D1192)),AVERAGEIFS(ObservedSpeciesData!U$2:U$4955,ObservedSpeciesData!$A$2:$A$4955,$A1192,ObservedSpeciesData!$C$2:$C$4955,$C1192,ObservedSpeciesData!$D$2:$D$4955,$D1192),"")</f>
        <v/>
      </c>
      <c r="V1192" s="23" t="str">
        <f>IF(ISNUMBER(AVERAGEIFS(ObservedSpeciesData!V$2:V$4955,ObservedSpeciesData!$A$2:$A$4955,$A1192,ObservedSpeciesData!$D$2:$D$4955,$D1192)),AVERAGEIFS(ObservedSpeciesData!V$2:V$4955,ObservedSpeciesData!$A$2:$A$4955,$A1192,ObservedSpeciesData!$D$2:$D$4955,$D1192),"")</f>
        <v/>
      </c>
      <c r="W1192" s="23" t="str">
        <f>IF(ISNUMBER(AVERAGEIFS(ObservedSpeciesData!W$2:W$4955,ObservedSpeciesData!$A$2:$A$4955,$A1192,ObservedSpeciesData!$D$2:$D$4955,$D1192)),AVERAGEIFS(ObservedSpeciesData!W$2:W$4955,ObservedSpeciesData!$A$2:$A$4955,$A1192,ObservedSpeciesData!$D$2:$D$4955,$D1192),"")</f>
        <v/>
      </c>
      <c r="X1192" s="23" t="str">
        <f>IF(ISNUMBER(AVERAGEIFS(ObservedSpeciesData!X$2:X$4955,ObservedSpeciesData!$A$2:$A$4955,$A1192,ObservedSpeciesData!$D$2:$D$4955,$D1192)),AVERAGEIFS(ObservedSpeciesData!X$2:X$4955,ObservedSpeciesData!$A$2:$A$4955,$A1192,ObservedSpeciesData!$D$2:$D$4955,$D1192),"")</f>
        <v/>
      </c>
      <c r="Y1192" s="23" t="str">
        <f>IF(ISNUMBER(AVERAGEIFS(ObservedSpeciesData!Y$2:Y$4955,ObservedSpeciesData!$A$2:$A$4955,$A1192,ObservedSpeciesData!$D$2:$D$4955,$D1192)),AVERAGEIFS(ObservedSpeciesData!Y$2:Y$4955,ObservedSpeciesData!$A$2:$A$4955,$A1192,ObservedSpeciesData!$D$2:$D$4955,$D1192),"")</f>
        <v/>
      </c>
      <c r="Z1192" s="23" t="str">
        <f>IF(ISNUMBER(AVERAGEIFS(ObservedSpeciesData!Z$2:Z$4955,ObservedSpeciesData!$A$2:$A$4955,$A1192,ObservedSpeciesData!$D$2:$D$4955,$D1192)),AVERAGEIFS(ObservedSpeciesData!Z$2:Z$4955,ObservedSpeciesData!$A$2:$A$4955,$A1192,ObservedSpeciesData!$D$2:$D$4955,$D1192),"")</f>
        <v/>
      </c>
      <c r="AA1192" s="23">
        <f>IF(ISNUMBER(AVERAGEIFS(ObservedSpeciesData!AA$2:AA$4955,ObservedSpeciesData!$A$2:$A$4955,$A1192,ObservedSpeciesData!$D$2:$D$4955,$D1192)),AVERAGEIFS(ObservedSpeciesData!AA$2:AA$4955,ObservedSpeciesData!$A$2:$A$4955,$A1192,ObservedSpeciesData!$D$2:$D$4955,$D1192),"")</f>
        <v>13.033333333333333</v>
      </c>
      <c r="AB1192" s="24">
        <f>IF(ISNUMBER(AVERAGEIFS(ObservedSpeciesData!AB$2:AB$4955,ObservedSpeciesData!$A$2:$A$4955,$A1192,ObservedSpeciesData!$D$2:$D$4955,$D1192)),AVERAGEIFS(ObservedSpeciesData!AB$2:AB$4955,ObservedSpeciesData!$A$2:$A$4955,$A1192,ObservedSpeciesData!$D$2:$D$4955,$D1192),"")</f>
        <v>2.0666666666666667E-2</v>
      </c>
      <c r="AC1192" s="24">
        <f>IF(ISNUMBER(AVERAGEIFS(ObservedSpeciesData!AC$2:AC$4955,ObservedSpeciesData!$A$2:$A$4955,$A1192,ObservedSpeciesData!$D$2:$D$4955,$D1192)),AVERAGEIFS(ObservedSpeciesData!AC$2:AC$4955,ObservedSpeciesData!$A$2:$A$4955,$A1192,ObservedSpeciesData!$D$2:$D$4955,$D1192),"")</f>
        <v>2.0666666666666667E-2</v>
      </c>
      <c r="AD1192" s="23" t="str">
        <f>IF(ISNUMBER(AVERAGEIFS(ObservedSpeciesData!AD$2:AD$4955,ObservedSpeciesData!$A$2:$A$4955,$A1192,ObservedSpeciesData!$D$2:$D$4955,$D1192)),AVERAGEIFS(ObservedSpeciesData!AD$2:AD$4955,ObservedSpeciesData!$A$2:$A$4955,$A1192,ObservedSpeciesData!$D$2:$D$4955,$D1192),"")</f>
        <v/>
      </c>
      <c r="AE1192" s="24" t="str">
        <f>IF(ISNUMBER(AVERAGEIFS(ObservedSpeciesData!AE$2:AE$4955,ObservedSpeciesData!$A$2:$A$4955,$A1192,ObservedSpeciesData!$D$2:$D$4955,$D1192)),AVERAGEIFS(ObservedSpeciesData!AE$2:AE$4955,ObservedSpeciesData!$A$2:$A$4955,$A1192,ObservedSpeciesData!$D$2:$D$4955,$D1192),"")</f>
        <v/>
      </c>
      <c r="AF1192" s="23"/>
      <c r="AG1192" s="24"/>
      <c r="AH1192" s="23" t="str">
        <f>IF(ISNUMBER(AVERAGEIFS(ObservedSpeciesData!AH$2:AH$4955,ObservedSpeciesData!$A$2:$A$4955,$A1192,ObservedSpeciesData!$D$2:$D$4955,$D1192)),AVERAGEIFS(ObservedSpeciesData!AH$2:AH$4955,ObservedSpeciesData!$A$2:$A$4955,$A1192,ObservedSpeciesData!$D$2:$D$4955,$D1192),"")</f>
        <v/>
      </c>
      <c r="AI1192" s="23" t="str">
        <f>IF(ISNUMBER(AVERAGEIFS(ObservedSpeciesData!AI$2:AI$4955,ObservedSpeciesData!$A$2:$A$4955,$A1192,ObservedSpeciesData!$C$2:$C$4955,$C1192,ObservedSpeciesData!$D$2:$D$4955,$D1192)),AVERAGEIFS(ObservedSpeciesData!AI$2:AI$4955,ObservedSpeciesData!$A$2:$A$4955,$A1192,ObservedSpeciesData!$C$2:$C$4955,$C1192,ObservedSpeciesData!$D$2:$D$4955,$D1192),"")</f>
        <v/>
      </c>
      <c r="AJ1192" s="2">
        <f>COUNTIFS(ObservedSpeciesData!$A$2:$A$828,$A1192,ObservedSpeciesData!$D$2:$D$828,$D1192)</f>
        <v>0</v>
      </c>
      <c r="AK1192" s="2">
        <f t="shared" si="18"/>
        <v>4</v>
      </c>
    </row>
    <row r="1193" spans="1:37" x14ac:dyDescent="0.25">
      <c r="A1193" s="14" t="s">
        <v>83</v>
      </c>
      <c r="B1193" t="s">
        <v>80</v>
      </c>
      <c r="C1193" t="s">
        <v>79</v>
      </c>
      <c r="D1193" s="13">
        <v>42032</v>
      </c>
      <c r="E1193">
        <v>1</v>
      </c>
      <c r="F1193">
        <v>200</v>
      </c>
      <c r="G1193" s="2" t="s">
        <v>89</v>
      </c>
      <c r="H1193" s="2" t="s">
        <v>12</v>
      </c>
      <c r="I1193">
        <v>3</v>
      </c>
      <c r="J1193" s="2" t="s">
        <v>88</v>
      </c>
      <c r="K1193" s="2">
        <f>IF(ISNUMBER(AVERAGEIFS(ObservedSpeciesData!K$2:K$4955,ObservedSpeciesData!$A$2:$A$4955,$A1193,ObservedSpeciesData!$D$2:$D$4955,$D1193)),AVERAGEIFS(ObservedSpeciesData!K$2:K$4955,ObservedSpeciesData!$A$2:$A$4955,$A1193,ObservedSpeciesData!$D$2:$D$4955,$D1193),"")</f>
        <v>180</v>
      </c>
      <c r="L1193" s="26">
        <f>IF(ISNUMBER(AVERAGEIFS(ObservedSpeciesData!L$2:L$4955,ObservedSpeciesData!$A$2:$A$4955,$A1193,ObservedSpeciesData!$D$2:$D$4955,$D1193)),AVERAGEIFS(ObservedSpeciesData!L$2:L$4955,ObservedSpeciesData!$A$2:$A$4955,$A1193,ObservedSpeciesData!$D$2:$D$4955,$D1193),"")</f>
        <v>2944</v>
      </c>
      <c r="M1193" s="23">
        <f>IF(ISNUMBER(AVERAGEIFS(ObservedSpeciesData!M$2:M$4955,ObservedSpeciesData!$A$2:$A$4955,$A1193,ObservedSpeciesData!$D$2:$D$4955,$D1193)),AVERAGEIFS(ObservedSpeciesData!M$2:M$4955,ObservedSpeciesData!$A$2:$A$4955,$A1193,ObservedSpeciesData!$D$2:$D$4955,$D1193),"")</f>
        <v>294.40000000000003</v>
      </c>
      <c r="N1193" s="23" t="str">
        <f>IF(ISNUMBER(AVERAGEIFS(ObservedSpeciesData!N$2:N$4955,ObservedSpeciesData!$A$2:$A$4955,$A1193,ObservedSpeciesData!$D$2:$D$4955,$D1193)),AVERAGEIFS(ObservedSpeciesData!N$2:N$4955,ObservedSpeciesData!$A$2:$A$4955,$A1193,ObservedSpeciesData!$D$2:$D$4955,$D1193),"")</f>
        <v/>
      </c>
      <c r="O1193" s="23" t="str">
        <f>IF(ISNUMBER(AVERAGEIFS(ObservedSpeciesData!O$2:O$4955,ObservedSpeciesData!$A$2:$A$4955,$A1193,ObservedSpeciesData!$D$2:$D$4955,$D1193)),AVERAGEIFS(ObservedSpeciesData!O$2:O$4955,ObservedSpeciesData!$A$2:$A$4955,$A1193,ObservedSpeciesData!$D$2:$D$4955,$D1193),"")</f>
        <v/>
      </c>
      <c r="P1193" s="23" t="str">
        <f>IF(ISNUMBER(AVERAGEIFS(ObservedSpeciesData!P$2:P$4955,ObservedSpeciesData!$A$2:$A$4955,$A1193,ObservedSpeciesData!$C$2:$C$4955,$C1193,ObservedSpeciesData!$D$2:$D$4955,$D1193)),AVERAGEIFS(ObservedSpeciesData!P$2:P$4955,ObservedSpeciesData!$A$2:$A$4955,$A1193,ObservedSpeciesData!$C$2:$C$4955,$C1193,ObservedSpeciesData!$D$2:$D$4955,$D1193),"")</f>
        <v/>
      </c>
      <c r="Q1193" s="23"/>
      <c r="R1193" s="25" t="str">
        <f>IF(ISNUMBER(AVERAGEIFS(ObservedSpeciesData!R$2:R$4955,ObservedSpeciesData!$A$2:$A$4955,$A1193,ObservedSpeciesData!$D$2:$D$4955,$D1193)),AVERAGEIFS(ObservedSpeciesData!R$2:R$4955,ObservedSpeciesData!$A$2:$A$4955,$A1193,ObservedSpeciesData!$D$2:$D$4955,$D1193),"")</f>
        <v/>
      </c>
      <c r="S1193" s="25" t="str">
        <f>IF(ISNUMBER(AVERAGEIFS(ObservedSpeciesData!S$2:S$4955,ObservedSpeciesData!$A$2:$A$4955,$A1193,ObservedSpeciesData!$D$2:$D$4955,$D1193)),AVERAGEIFS(ObservedSpeciesData!S$2:S$4955,ObservedSpeciesData!$A$2:$A$4955,$A1193,ObservedSpeciesData!$D$2:$D$4955,$D1193),"")</f>
        <v/>
      </c>
      <c r="T1193" s="23" t="str">
        <f>IF(ISNUMBER(AVERAGEIFS(ObservedSpeciesData!T$2:T$4955,ObservedSpeciesData!$A$2:$A$4955,$A1193,ObservedSpeciesData!$D$2:$D$4955,$D1193)),AVERAGEIFS(ObservedSpeciesData!T$2:T$4955,ObservedSpeciesData!$A$2:$A$4955,$A1193,ObservedSpeciesData!$D$2:$D$4955,$D1193),"")</f>
        <v/>
      </c>
      <c r="U1193" s="24" t="str">
        <f>IF(ISNUMBER(AVERAGEIFS(ObservedSpeciesData!U$2:U$4955,ObservedSpeciesData!$A$2:$A$4955,$A1193,ObservedSpeciesData!$C$2:$C$4955,$C1193,ObservedSpeciesData!$D$2:$D$4955,$D1193)),AVERAGEIFS(ObservedSpeciesData!U$2:U$4955,ObservedSpeciesData!$A$2:$A$4955,$A1193,ObservedSpeciesData!$C$2:$C$4955,$C1193,ObservedSpeciesData!$D$2:$D$4955,$D1193),"")</f>
        <v/>
      </c>
      <c r="V1193" s="23" t="str">
        <f>IF(ISNUMBER(AVERAGEIFS(ObservedSpeciesData!V$2:V$4955,ObservedSpeciesData!$A$2:$A$4955,$A1193,ObservedSpeciesData!$D$2:$D$4955,$D1193)),AVERAGEIFS(ObservedSpeciesData!V$2:V$4955,ObservedSpeciesData!$A$2:$A$4955,$A1193,ObservedSpeciesData!$D$2:$D$4955,$D1193),"")</f>
        <v/>
      </c>
      <c r="W1193" s="23" t="str">
        <f>IF(ISNUMBER(AVERAGEIFS(ObservedSpeciesData!W$2:W$4955,ObservedSpeciesData!$A$2:$A$4955,$A1193,ObservedSpeciesData!$D$2:$D$4955,$D1193)),AVERAGEIFS(ObservedSpeciesData!W$2:W$4955,ObservedSpeciesData!$A$2:$A$4955,$A1193,ObservedSpeciesData!$D$2:$D$4955,$D1193),"")</f>
        <v/>
      </c>
      <c r="X1193" s="23" t="str">
        <f>IF(ISNUMBER(AVERAGEIFS(ObservedSpeciesData!X$2:X$4955,ObservedSpeciesData!$A$2:$A$4955,$A1193,ObservedSpeciesData!$D$2:$D$4955,$D1193)),AVERAGEIFS(ObservedSpeciesData!X$2:X$4955,ObservedSpeciesData!$A$2:$A$4955,$A1193,ObservedSpeciesData!$D$2:$D$4955,$D1193),"")</f>
        <v/>
      </c>
      <c r="Y1193" s="23" t="str">
        <f>IF(ISNUMBER(AVERAGEIFS(ObservedSpeciesData!Y$2:Y$4955,ObservedSpeciesData!$A$2:$A$4955,$A1193,ObservedSpeciesData!$D$2:$D$4955,$D1193)),AVERAGEIFS(ObservedSpeciesData!Y$2:Y$4955,ObservedSpeciesData!$A$2:$A$4955,$A1193,ObservedSpeciesData!$D$2:$D$4955,$D1193),"")</f>
        <v/>
      </c>
      <c r="Z1193" s="23" t="str">
        <f>IF(ISNUMBER(AVERAGEIFS(ObservedSpeciesData!Z$2:Z$4955,ObservedSpeciesData!$A$2:$A$4955,$A1193,ObservedSpeciesData!$D$2:$D$4955,$D1193)),AVERAGEIFS(ObservedSpeciesData!Z$2:Z$4955,ObservedSpeciesData!$A$2:$A$4955,$A1193,ObservedSpeciesData!$D$2:$D$4955,$D1193),"")</f>
        <v/>
      </c>
      <c r="AA1193" s="23">
        <f>IF(ISNUMBER(AVERAGEIFS(ObservedSpeciesData!AA$2:AA$4955,ObservedSpeciesData!$A$2:$A$4955,$A1193,ObservedSpeciesData!$D$2:$D$4955,$D1193)),AVERAGEIFS(ObservedSpeciesData!AA$2:AA$4955,ObservedSpeciesData!$A$2:$A$4955,$A1193,ObservedSpeciesData!$D$2:$D$4955,$D1193),"")</f>
        <v>12.300000000000002</v>
      </c>
      <c r="AB1193" s="24">
        <f>IF(ISNUMBER(AVERAGEIFS(ObservedSpeciesData!AB$2:AB$4955,ObservedSpeciesData!$A$2:$A$4955,$A1193,ObservedSpeciesData!$D$2:$D$4955,$D1193)),AVERAGEIFS(ObservedSpeciesData!AB$2:AB$4955,ObservedSpeciesData!$A$2:$A$4955,$A1193,ObservedSpeciesData!$D$2:$D$4955,$D1193),"")</f>
        <v>0.02</v>
      </c>
      <c r="AC1193" s="24">
        <f>IF(ISNUMBER(AVERAGEIFS(ObservedSpeciesData!AC$2:AC$4955,ObservedSpeciesData!$A$2:$A$4955,$A1193,ObservedSpeciesData!$D$2:$D$4955,$D1193)),AVERAGEIFS(ObservedSpeciesData!AC$2:AC$4955,ObservedSpeciesData!$A$2:$A$4955,$A1193,ObservedSpeciesData!$D$2:$D$4955,$D1193),"")</f>
        <v>0.02</v>
      </c>
      <c r="AD1193" s="23" t="str">
        <f>IF(ISNUMBER(AVERAGEIFS(ObservedSpeciesData!AD$2:AD$4955,ObservedSpeciesData!$A$2:$A$4955,$A1193,ObservedSpeciesData!$D$2:$D$4955,$D1193)),AVERAGEIFS(ObservedSpeciesData!AD$2:AD$4955,ObservedSpeciesData!$A$2:$A$4955,$A1193,ObservedSpeciesData!$D$2:$D$4955,$D1193),"")</f>
        <v/>
      </c>
      <c r="AE1193" s="24" t="str">
        <f>IF(ISNUMBER(AVERAGEIFS(ObservedSpeciesData!AE$2:AE$4955,ObservedSpeciesData!$A$2:$A$4955,$A1193,ObservedSpeciesData!$D$2:$D$4955,$D1193)),AVERAGEIFS(ObservedSpeciesData!AE$2:AE$4955,ObservedSpeciesData!$A$2:$A$4955,$A1193,ObservedSpeciesData!$D$2:$D$4955,$D1193),"")</f>
        <v/>
      </c>
      <c r="AF1193" s="23"/>
      <c r="AG1193" s="24"/>
      <c r="AH1193" s="23" t="str">
        <f>IF(ISNUMBER(AVERAGEIFS(ObservedSpeciesData!AH$2:AH$4955,ObservedSpeciesData!$A$2:$A$4955,$A1193,ObservedSpeciesData!$D$2:$D$4955,$D1193)),AVERAGEIFS(ObservedSpeciesData!AH$2:AH$4955,ObservedSpeciesData!$A$2:$A$4955,$A1193,ObservedSpeciesData!$D$2:$D$4955,$D1193),"")</f>
        <v/>
      </c>
      <c r="AI1193" s="23" t="str">
        <f>IF(ISNUMBER(AVERAGEIFS(ObservedSpeciesData!AI$2:AI$4955,ObservedSpeciesData!$A$2:$A$4955,$A1193,ObservedSpeciesData!$C$2:$C$4955,$C1193,ObservedSpeciesData!$D$2:$D$4955,$D1193)),AVERAGEIFS(ObservedSpeciesData!AI$2:AI$4955,ObservedSpeciesData!$A$2:$A$4955,$A1193,ObservedSpeciesData!$C$2:$C$4955,$C1193,ObservedSpeciesData!$D$2:$D$4955,$D1193),"")</f>
        <v/>
      </c>
      <c r="AJ1193" s="2">
        <f>COUNTIFS(ObservedSpeciesData!$A$2:$A$828,$A1193,ObservedSpeciesData!$D$2:$D$828,$D1193)</f>
        <v>0</v>
      </c>
      <c r="AK1193" s="2">
        <f t="shared" si="18"/>
        <v>4</v>
      </c>
    </row>
    <row r="1194" spans="1:37" x14ac:dyDescent="0.25">
      <c r="A1194" s="14" t="s">
        <v>82</v>
      </c>
      <c r="B1194" t="s">
        <v>80</v>
      </c>
      <c r="C1194" t="s">
        <v>79</v>
      </c>
      <c r="D1194" s="13">
        <v>42032</v>
      </c>
      <c r="E1194">
        <v>1</v>
      </c>
      <c r="F1194">
        <v>350</v>
      </c>
      <c r="G1194" s="2" t="s">
        <v>89</v>
      </c>
      <c r="H1194" s="2" t="s">
        <v>12</v>
      </c>
      <c r="I1194">
        <v>3</v>
      </c>
      <c r="J1194" s="2" t="s">
        <v>88</v>
      </c>
      <c r="K1194" s="2">
        <f>IF(ISNUMBER(AVERAGEIFS(ObservedSpeciesData!K$2:K$4955,ObservedSpeciesData!$A$2:$A$4955,$A1194,ObservedSpeciesData!$D$2:$D$4955,$D1194)),AVERAGEIFS(ObservedSpeciesData!K$2:K$4955,ObservedSpeciesData!$A$2:$A$4955,$A1194,ObservedSpeciesData!$D$2:$D$4955,$D1194),"")</f>
        <v>315</v>
      </c>
      <c r="L1194" s="26">
        <f>IF(ISNUMBER(AVERAGEIFS(ObservedSpeciesData!L$2:L$4955,ObservedSpeciesData!$A$2:$A$4955,$A1194,ObservedSpeciesData!$D$2:$D$4955,$D1194)),AVERAGEIFS(ObservedSpeciesData!L$2:L$4955,ObservedSpeciesData!$A$2:$A$4955,$A1194,ObservedSpeciesData!$D$2:$D$4955,$D1194),"")</f>
        <v>2779</v>
      </c>
      <c r="M1194" s="23">
        <f>IF(ISNUMBER(AVERAGEIFS(ObservedSpeciesData!M$2:M$4955,ObservedSpeciesData!$A$2:$A$4955,$A1194,ObservedSpeciesData!$D$2:$D$4955,$D1194)),AVERAGEIFS(ObservedSpeciesData!M$2:M$4955,ObservedSpeciesData!$A$2:$A$4955,$A1194,ObservedSpeciesData!$D$2:$D$4955,$D1194),"")</f>
        <v>277.90000000000003</v>
      </c>
      <c r="N1194" s="23" t="str">
        <f>IF(ISNUMBER(AVERAGEIFS(ObservedSpeciesData!N$2:N$4955,ObservedSpeciesData!$A$2:$A$4955,$A1194,ObservedSpeciesData!$D$2:$D$4955,$D1194)),AVERAGEIFS(ObservedSpeciesData!N$2:N$4955,ObservedSpeciesData!$A$2:$A$4955,$A1194,ObservedSpeciesData!$D$2:$D$4955,$D1194),"")</f>
        <v/>
      </c>
      <c r="O1194" s="23" t="str">
        <f>IF(ISNUMBER(AVERAGEIFS(ObservedSpeciesData!O$2:O$4955,ObservedSpeciesData!$A$2:$A$4955,$A1194,ObservedSpeciesData!$D$2:$D$4955,$D1194)),AVERAGEIFS(ObservedSpeciesData!O$2:O$4955,ObservedSpeciesData!$A$2:$A$4955,$A1194,ObservedSpeciesData!$D$2:$D$4955,$D1194),"")</f>
        <v/>
      </c>
      <c r="P1194" s="23" t="str">
        <f>IF(ISNUMBER(AVERAGEIFS(ObservedSpeciesData!P$2:P$4955,ObservedSpeciesData!$A$2:$A$4955,$A1194,ObservedSpeciesData!$C$2:$C$4955,$C1194,ObservedSpeciesData!$D$2:$D$4955,$D1194)),AVERAGEIFS(ObservedSpeciesData!P$2:P$4955,ObservedSpeciesData!$A$2:$A$4955,$A1194,ObservedSpeciesData!$C$2:$C$4955,$C1194,ObservedSpeciesData!$D$2:$D$4955,$D1194),"")</f>
        <v/>
      </c>
      <c r="Q1194" s="23"/>
      <c r="R1194" s="25" t="str">
        <f>IF(ISNUMBER(AVERAGEIFS(ObservedSpeciesData!R$2:R$4955,ObservedSpeciesData!$A$2:$A$4955,$A1194,ObservedSpeciesData!$D$2:$D$4955,$D1194)),AVERAGEIFS(ObservedSpeciesData!R$2:R$4955,ObservedSpeciesData!$A$2:$A$4955,$A1194,ObservedSpeciesData!$D$2:$D$4955,$D1194),"")</f>
        <v/>
      </c>
      <c r="S1194" s="25" t="str">
        <f>IF(ISNUMBER(AVERAGEIFS(ObservedSpeciesData!S$2:S$4955,ObservedSpeciesData!$A$2:$A$4955,$A1194,ObservedSpeciesData!$D$2:$D$4955,$D1194)),AVERAGEIFS(ObservedSpeciesData!S$2:S$4955,ObservedSpeciesData!$A$2:$A$4955,$A1194,ObservedSpeciesData!$D$2:$D$4955,$D1194),"")</f>
        <v/>
      </c>
      <c r="T1194" s="23" t="str">
        <f>IF(ISNUMBER(AVERAGEIFS(ObservedSpeciesData!T$2:T$4955,ObservedSpeciesData!$A$2:$A$4955,$A1194,ObservedSpeciesData!$D$2:$D$4955,$D1194)),AVERAGEIFS(ObservedSpeciesData!T$2:T$4955,ObservedSpeciesData!$A$2:$A$4955,$A1194,ObservedSpeciesData!$D$2:$D$4955,$D1194),"")</f>
        <v/>
      </c>
      <c r="U1194" s="24" t="str">
        <f>IF(ISNUMBER(AVERAGEIFS(ObservedSpeciesData!U$2:U$4955,ObservedSpeciesData!$A$2:$A$4955,$A1194,ObservedSpeciesData!$C$2:$C$4955,$C1194,ObservedSpeciesData!$D$2:$D$4955,$D1194)),AVERAGEIFS(ObservedSpeciesData!U$2:U$4955,ObservedSpeciesData!$A$2:$A$4955,$A1194,ObservedSpeciesData!$C$2:$C$4955,$C1194,ObservedSpeciesData!$D$2:$D$4955,$D1194),"")</f>
        <v/>
      </c>
      <c r="V1194" s="23" t="str">
        <f>IF(ISNUMBER(AVERAGEIFS(ObservedSpeciesData!V$2:V$4955,ObservedSpeciesData!$A$2:$A$4955,$A1194,ObservedSpeciesData!$D$2:$D$4955,$D1194)),AVERAGEIFS(ObservedSpeciesData!V$2:V$4955,ObservedSpeciesData!$A$2:$A$4955,$A1194,ObservedSpeciesData!$D$2:$D$4955,$D1194),"")</f>
        <v/>
      </c>
      <c r="W1194" s="23" t="str">
        <f>IF(ISNUMBER(AVERAGEIFS(ObservedSpeciesData!W$2:W$4955,ObservedSpeciesData!$A$2:$A$4955,$A1194,ObservedSpeciesData!$D$2:$D$4955,$D1194)),AVERAGEIFS(ObservedSpeciesData!W$2:W$4955,ObservedSpeciesData!$A$2:$A$4955,$A1194,ObservedSpeciesData!$D$2:$D$4955,$D1194),"")</f>
        <v/>
      </c>
      <c r="X1194" s="23" t="str">
        <f>IF(ISNUMBER(AVERAGEIFS(ObservedSpeciesData!X$2:X$4955,ObservedSpeciesData!$A$2:$A$4955,$A1194,ObservedSpeciesData!$D$2:$D$4955,$D1194)),AVERAGEIFS(ObservedSpeciesData!X$2:X$4955,ObservedSpeciesData!$A$2:$A$4955,$A1194,ObservedSpeciesData!$D$2:$D$4955,$D1194),"")</f>
        <v/>
      </c>
      <c r="Y1194" s="23" t="str">
        <f>IF(ISNUMBER(AVERAGEIFS(ObservedSpeciesData!Y$2:Y$4955,ObservedSpeciesData!$A$2:$A$4955,$A1194,ObservedSpeciesData!$D$2:$D$4955,$D1194)),AVERAGEIFS(ObservedSpeciesData!Y$2:Y$4955,ObservedSpeciesData!$A$2:$A$4955,$A1194,ObservedSpeciesData!$D$2:$D$4955,$D1194),"")</f>
        <v/>
      </c>
      <c r="Z1194" s="23" t="str">
        <f>IF(ISNUMBER(AVERAGEIFS(ObservedSpeciesData!Z$2:Z$4955,ObservedSpeciesData!$A$2:$A$4955,$A1194,ObservedSpeciesData!$D$2:$D$4955,$D1194)),AVERAGEIFS(ObservedSpeciesData!Z$2:Z$4955,ObservedSpeciesData!$A$2:$A$4955,$A1194,ObservedSpeciesData!$D$2:$D$4955,$D1194),"")</f>
        <v/>
      </c>
      <c r="AA1194" s="23">
        <f>IF(ISNUMBER(AVERAGEIFS(ObservedSpeciesData!AA$2:AA$4955,ObservedSpeciesData!$A$2:$A$4955,$A1194,ObservedSpeciesData!$D$2:$D$4955,$D1194)),AVERAGEIFS(ObservedSpeciesData!AA$2:AA$4955,ObservedSpeciesData!$A$2:$A$4955,$A1194,ObservedSpeciesData!$D$2:$D$4955,$D1194),"")</f>
        <v>15.666666666666666</v>
      </c>
      <c r="AB1194" s="24">
        <f>IF(ISNUMBER(AVERAGEIFS(ObservedSpeciesData!AB$2:AB$4955,ObservedSpeciesData!$A$2:$A$4955,$A1194,ObservedSpeciesData!$D$2:$D$4955,$D1194)),AVERAGEIFS(ObservedSpeciesData!AB$2:AB$4955,ObservedSpeciesData!$A$2:$A$4955,$A1194,ObservedSpeciesData!$D$2:$D$4955,$D1194),"")</f>
        <v>2.4999999999999998E-2</v>
      </c>
      <c r="AC1194" s="24">
        <f>IF(ISNUMBER(AVERAGEIFS(ObservedSpeciesData!AC$2:AC$4955,ObservedSpeciesData!$A$2:$A$4955,$A1194,ObservedSpeciesData!$D$2:$D$4955,$D1194)),AVERAGEIFS(ObservedSpeciesData!AC$2:AC$4955,ObservedSpeciesData!$A$2:$A$4955,$A1194,ObservedSpeciesData!$D$2:$D$4955,$D1194),"")</f>
        <v>2.4999999999999998E-2</v>
      </c>
      <c r="AD1194" s="23" t="str">
        <f>IF(ISNUMBER(AVERAGEIFS(ObservedSpeciesData!AD$2:AD$4955,ObservedSpeciesData!$A$2:$A$4955,$A1194,ObservedSpeciesData!$D$2:$D$4955,$D1194)),AVERAGEIFS(ObservedSpeciesData!AD$2:AD$4955,ObservedSpeciesData!$A$2:$A$4955,$A1194,ObservedSpeciesData!$D$2:$D$4955,$D1194),"")</f>
        <v/>
      </c>
      <c r="AE1194" s="24" t="str">
        <f>IF(ISNUMBER(AVERAGEIFS(ObservedSpeciesData!AE$2:AE$4955,ObservedSpeciesData!$A$2:$A$4955,$A1194,ObservedSpeciesData!$D$2:$D$4955,$D1194)),AVERAGEIFS(ObservedSpeciesData!AE$2:AE$4955,ObservedSpeciesData!$A$2:$A$4955,$A1194,ObservedSpeciesData!$D$2:$D$4955,$D1194),"")</f>
        <v/>
      </c>
      <c r="AF1194" s="23"/>
      <c r="AG1194" s="24"/>
      <c r="AH1194" s="23" t="str">
        <f>IF(ISNUMBER(AVERAGEIFS(ObservedSpeciesData!AH$2:AH$4955,ObservedSpeciesData!$A$2:$A$4955,$A1194,ObservedSpeciesData!$D$2:$D$4955,$D1194)),AVERAGEIFS(ObservedSpeciesData!AH$2:AH$4955,ObservedSpeciesData!$A$2:$A$4955,$A1194,ObservedSpeciesData!$D$2:$D$4955,$D1194),"")</f>
        <v/>
      </c>
      <c r="AI1194" s="23" t="str">
        <f>IF(ISNUMBER(AVERAGEIFS(ObservedSpeciesData!AI$2:AI$4955,ObservedSpeciesData!$A$2:$A$4955,$A1194,ObservedSpeciesData!$C$2:$C$4955,$C1194,ObservedSpeciesData!$D$2:$D$4955,$D1194)),AVERAGEIFS(ObservedSpeciesData!AI$2:AI$4955,ObservedSpeciesData!$A$2:$A$4955,$A1194,ObservedSpeciesData!$C$2:$C$4955,$C1194,ObservedSpeciesData!$D$2:$D$4955,$D1194),"")</f>
        <v/>
      </c>
      <c r="AJ1194" s="2">
        <f>COUNTIFS(ObservedSpeciesData!$A$2:$A$828,$A1194,ObservedSpeciesData!$D$2:$D$828,$D1194)</f>
        <v>0</v>
      </c>
      <c r="AK1194" s="2">
        <f t="shared" si="18"/>
        <v>4</v>
      </c>
    </row>
    <row r="1195" spans="1:37" x14ac:dyDescent="0.25">
      <c r="A1195" s="14" t="s">
        <v>81</v>
      </c>
      <c r="B1195" t="s">
        <v>80</v>
      </c>
      <c r="C1195" t="s">
        <v>79</v>
      </c>
      <c r="D1195" s="13">
        <v>42032</v>
      </c>
      <c r="E1195">
        <v>1</v>
      </c>
      <c r="F1195">
        <v>500</v>
      </c>
      <c r="G1195" s="2" t="s">
        <v>89</v>
      </c>
      <c r="H1195" s="2" t="s">
        <v>12</v>
      </c>
      <c r="I1195">
        <v>3</v>
      </c>
      <c r="J1195" s="2" t="s">
        <v>88</v>
      </c>
      <c r="K1195" s="2">
        <f>IF(ISNUMBER(AVERAGEIFS(ObservedSpeciesData!K$2:K$4955,ObservedSpeciesData!$A$2:$A$4955,$A1195,ObservedSpeciesData!$D$2:$D$4955,$D1195)),AVERAGEIFS(ObservedSpeciesData!K$2:K$4955,ObservedSpeciesData!$A$2:$A$4955,$A1195,ObservedSpeciesData!$D$2:$D$4955,$D1195),"")</f>
        <v>450</v>
      </c>
      <c r="L1195" s="26">
        <f>IF(ISNUMBER(AVERAGEIFS(ObservedSpeciesData!L$2:L$4955,ObservedSpeciesData!$A$2:$A$4955,$A1195,ObservedSpeciesData!$D$2:$D$4955,$D1195)),AVERAGEIFS(ObservedSpeciesData!L$2:L$4955,ObservedSpeciesData!$A$2:$A$4955,$A1195,ObservedSpeciesData!$D$2:$D$4955,$D1195),"")</f>
        <v>2900</v>
      </c>
      <c r="M1195" s="23">
        <f>IF(ISNUMBER(AVERAGEIFS(ObservedSpeciesData!M$2:M$4955,ObservedSpeciesData!$A$2:$A$4955,$A1195,ObservedSpeciesData!$D$2:$D$4955,$D1195)),AVERAGEIFS(ObservedSpeciesData!M$2:M$4955,ObservedSpeciesData!$A$2:$A$4955,$A1195,ObservedSpeciesData!$D$2:$D$4955,$D1195),"")</f>
        <v>290</v>
      </c>
      <c r="N1195" s="23" t="str">
        <f>IF(ISNUMBER(AVERAGEIFS(ObservedSpeciesData!N$2:N$4955,ObservedSpeciesData!$A$2:$A$4955,$A1195,ObservedSpeciesData!$D$2:$D$4955,$D1195)),AVERAGEIFS(ObservedSpeciesData!N$2:N$4955,ObservedSpeciesData!$A$2:$A$4955,$A1195,ObservedSpeciesData!$D$2:$D$4955,$D1195),"")</f>
        <v/>
      </c>
      <c r="O1195" s="23" t="str">
        <f>IF(ISNUMBER(AVERAGEIFS(ObservedSpeciesData!O$2:O$4955,ObservedSpeciesData!$A$2:$A$4955,$A1195,ObservedSpeciesData!$D$2:$D$4955,$D1195)),AVERAGEIFS(ObservedSpeciesData!O$2:O$4955,ObservedSpeciesData!$A$2:$A$4955,$A1195,ObservedSpeciesData!$D$2:$D$4955,$D1195),"")</f>
        <v/>
      </c>
      <c r="P1195" s="23" t="str">
        <f>IF(ISNUMBER(AVERAGEIFS(ObservedSpeciesData!P$2:P$4955,ObservedSpeciesData!$A$2:$A$4955,$A1195,ObservedSpeciesData!$C$2:$C$4955,$C1195,ObservedSpeciesData!$D$2:$D$4955,$D1195)),AVERAGEIFS(ObservedSpeciesData!P$2:P$4955,ObservedSpeciesData!$A$2:$A$4955,$A1195,ObservedSpeciesData!$C$2:$C$4955,$C1195,ObservedSpeciesData!$D$2:$D$4955,$D1195),"")</f>
        <v/>
      </c>
      <c r="Q1195" s="23"/>
      <c r="R1195" s="25" t="str">
        <f>IF(ISNUMBER(AVERAGEIFS(ObservedSpeciesData!R$2:R$4955,ObservedSpeciesData!$A$2:$A$4955,$A1195,ObservedSpeciesData!$D$2:$D$4955,$D1195)),AVERAGEIFS(ObservedSpeciesData!R$2:R$4955,ObservedSpeciesData!$A$2:$A$4955,$A1195,ObservedSpeciesData!$D$2:$D$4955,$D1195),"")</f>
        <v/>
      </c>
      <c r="S1195" s="25" t="str">
        <f>IF(ISNUMBER(AVERAGEIFS(ObservedSpeciesData!S$2:S$4955,ObservedSpeciesData!$A$2:$A$4955,$A1195,ObservedSpeciesData!$D$2:$D$4955,$D1195)),AVERAGEIFS(ObservedSpeciesData!S$2:S$4955,ObservedSpeciesData!$A$2:$A$4955,$A1195,ObservedSpeciesData!$D$2:$D$4955,$D1195),"")</f>
        <v/>
      </c>
      <c r="T1195" s="23" t="str">
        <f>IF(ISNUMBER(AVERAGEIFS(ObservedSpeciesData!T$2:T$4955,ObservedSpeciesData!$A$2:$A$4955,$A1195,ObservedSpeciesData!$D$2:$D$4955,$D1195)),AVERAGEIFS(ObservedSpeciesData!T$2:T$4955,ObservedSpeciesData!$A$2:$A$4955,$A1195,ObservedSpeciesData!$D$2:$D$4955,$D1195),"")</f>
        <v/>
      </c>
      <c r="U1195" s="24" t="str">
        <f>IF(ISNUMBER(AVERAGEIFS(ObservedSpeciesData!U$2:U$4955,ObservedSpeciesData!$A$2:$A$4955,$A1195,ObservedSpeciesData!$C$2:$C$4955,$C1195,ObservedSpeciesData!$D$2:$D$4955,$D1195)),AVERAGEIFS(ObservedSpeciesData!U$2:U$4955,ObservedSpeciesData!$A$2:$A$4955,$A1195,ObservedSpeciesData!$C$2:$C$4955,$C1195,ObservedSpeciesData!$D$2:$D$4955,$D1195),"")</f>
        <v/>
      </c>
      <c r="V1195" s="23" t="str">
        <f>IF(ISNUMBER(AVERAGEIFS(ObservedSpeciesData!V$2:V$4955,ObservedSpeciesData!$A$2:$A$4955,$A1195,ObservedSpeciesData!$D$2:$D$4955,$D1195)),AVERAGEIFS(ObservedSpeciesData!V$2:V$4955,ObservedSpeciesData!$A$2:$A$4955,$A1195,ObservedSpeciesData!$D$2:$D$4955,$D1195),"")</f>
        <v/>
      </c>
      <c r="W1195" s="23" t="str">
        <f>IF(ISNUMBER(AVERAGEIFS(ObservedSpeciesData!W$2:W$4955,ObservedSpeciesData!$A$2:$A$4955,$A1195,ObservedSpeciesData!$D$2:$D$4955,$D1195)),AVERAGEIFS(ObservedSpeciesData!W$2:W$4955,ObservedSpeciesData!$A$2:$A$4955,$A1195,ObservedSpeciesData!$D$2:$D$4955,$D1195),"")</f>
        <v/>
      </c>
      <c r="X1195" s="23" t="str">
        <f>IF(ISNUMBER(AVERAGEIFS(ObservedSpeciesData!X$2:X$4955,ObservedSpeciesData!$A$2:$A$4955,$A1195,ObservedSpeciesData!$D$2:$D$4955,$D1195)),AVERAGEIFS(ObservedSpeciesData!X$2:X$4955,ObservedSpeciesData!$A$2:$A$4955,$A1195,ObservedSpeciesData!$D$2:$D$4955,$D1195),"")</f>
        <v/>
      </c>
      <c r="Y1195" s="23" t="str">
        <f>IF(ISNUMBER(AVERAGEIFS(ObservedSpeciesData!Y$2:Y$4955,ObservedSpeciesData!$A$2:$A$4955,$A1195,ObservedSpeciesData!$D$2:$D$4955,$D1195)),AVERAGEIFS(ObservedSpeciesData!Y$2:Y$4955,ObservedSpeciesData!$A$2:$A$4955,$A1195,ObservedSpeciesData!$D$2:$D$4955,$D1195),"")</f>
        <v/>
      </c>
      <c r="Z1195" s="23" t="str">
        <f>IF(ISNUMBER(AVERAGEIFS(ObservedSpeciesData!Z$2:Z$4955,ObservedSpeciesData!$A$2:$A$4955,$A1195,ObservedSpeciesData!$D$2:$D$4955,$D1195)),AVERAGEIFS(ObservedSpeciesData!Z$2:Z$4955,ObservedSpeciesData!$A$2:$A$4955,$A1195,ObservedSpeciesData!$D$2:$D$4955,$D1195),"")</f>
        <v/>
      </c>
      <c r="AA1195" s="23">
        <f>IF(ISNUMBER(AVERAGEIFS(ObservedSpeciesData!AA$2:AA$4955,ObservedSpeciesData!$A$2:$A$4955,$A1195,ObservedSpeciesData!$D$2:$D$4955,$D1195)),AVERAGEIFS(ObservedSpeciesData!AA$2:AA$4955,ObservedSpeciesData!$A$2:$A$4955,$A1195,ObservedSpeciesData!$D$2:$D$4955,$D1195),"")</f>
        <v>13.733333333333334</v>
      </c>
      <c r="AB1195" s="24">
        <f>IF(ISNUMBER(AVERAGEIFS(ObservedSpeciesData!AB$2:AB$4955,ObservedSpeciesData!$A$2:$A$4955,$A1195,ObservedSpeciesData!$D$2:$D$4955,$D1195)),AVERAGEIFS(ObservedSpeciesData!AB$2:AB$4955,ObservedSpeciesData!$A$2:$A$4955,$A1195,ObservedSpeciesData!$D$2:$D$4955,$D1195),"")</f>
        <v>2.2000000000000002E-2</v>
      </c>
      <c r="AC1195" s="24">
        <f>IF(ISNUMBER(AVERAGEIFS(ObservedSpeciesData!AC$2:AC$4955,ObservedSpeciesData!$A$2:$A$4955,$A1195,ObservedSpeciesData!$D$2:$D$4955,$D1195)),AVERAGEIFS(ObservedSpeciesData!AC$2:AC$4955,ObservedSpeciesData!$A$2:$A$4955,$A1195,ObservedSpeciesData!$D$2:$D$4955,$D1195),"")</f>
        <v>2.2000000000000002E-2</v>
      </c>
      <c r="AD1195" s="23" t="str">
        <f>IF(ISNUMBER(AVERAGEIFS(ObservedSpeciesData!AD$2:AD$4955,ObservedSpeciesData!$A$2:$A$4955,$A1195,ObservedSpeciesData!$D$2:$D$4955,$D1195)),AVERAGEIFS(ObservedSpeciesData!AD$2:AD$4955,ObservedSpeciesData!$A$2:$A$4955,$A1195,ObservedSpeciesData!$D$2:$D$4955,$D1195),"")</f>
        <v/>
      </c>
      <c r="AE1195" s="24" t="str">
        <f>IF(ISNUMBER(AVERAGEIFS(ObservedSpeciesData!AE$2:AE$4955,ObservedSpeciesData!$A$2:$A$4955,$A1195,ObservedSpeciesData!$D$2:$D$4955,$D1195)),AVERAGEIFS(ObservedSpeciesData!AE$2:AE$4955,ObservedSpeciesData!$A$2:$A$4955,$A1195,ObservedSpeciesData!$D$2:$D$4955,$D1195),"")</f>
        <v/>
      </c>
      <c r="AF1195" s="23"/>
      <c r="AG1195" s="24"/>
      <c r="AH1195" s="23" t="str">
        <f>IF(ISNUMBER(AVERAGEIFS(ObservedSpeciesData!AH$2:AH$4955,ObservedSpeciesData!$A$2:$A$4955,$A1195,ObservedSpeciesData!$D$2:$D$4955,$D1195)),AVERAGEIFS(ObservedSpeciesData!AH$2:AH$4955,ObservedSpeciesData!$A$2:$A$4955,$A1195,ObservedSpeciesData!$D$2:$D$4955,$D1195),"")</f>
        <v/>
      </c>
      <c r="AI1195" s="23" t="str">
        <f>IF(ISNUMBER(AVERAGEIFS(ObservedSpeciesData!AI$2:AI$4955,ObservedSpeciesData!$A$2:$A$4955,$A1195,ObservedSpeciesData!$C$2:$C$4955,$C1195,ObservedSpeciesData!$D$2:$D$4955,$D1195)),AVERAGEIFS(ObservedSpeciesData!AI$2:AI$4955,ObservedSpeciesData!$A$2:$A$4955,$A1195,ObservedSpeciesData!$C$2:$C$4955,$C1195,ObservedSpeciesData!$D$2:$D$4955,$D1195),"")</f>
        <v/>
      </c>
      <c r="AJ1195" s="2">
        <f>COUNTIFS(ObservedSpeciesData!$A$2:$A$828,$A1195,ObservedSpeciesData!$D$2:$D$828,$D1195)</f>
        <v>0</v>
      </c>
      <c r="AK1195" s="2">
        <f t="shared" si="18"/>
        <v>4</v>
      </c>
    </row>
    <row r="1196" spans="1:37" x14ac:dyDescent="0.25">
      <c r="A1196" s="14" t="s">
        <v>86</v>
      </c>
      <c r="B1196" t="s">
        <v>80</v>
      </c>
      <c r="C1196" t="s">
        <v>79</v>
      </c>
      <c r="D1196" s="13">
        <v>42044</v>
      </c>
      <c r="E1196">
        <v>1</v>
      </c>
      <c r="F1196">
        <v>0</v>
      </c>
      <c r="G1196" s="2" t="s">
        <v>89</v>
      </c>
      <c r="H1196" s="2" t="s">
        <v>12</v>
      </c>
      <c r="I1196">
        <v>3</v>
      </c>
      <c r="J1196" s="2" t="s">
        <v>88</v>
      </c>
      <c r="K1196" s="2">
        <f>IF(ISNUMBER(AVERAGEIFS(ObservedSpeciesData!K$2:K$4955,ObservedSpeciesData!$A$2:$A$4955,$A1196,ObservedSpeciesData!$D$2:$D$4955,$D1196)),AVERAGEIFS(ObservedSpeciesData!K$2:K$4955,ObservedSpeciesData!$A$2:$A$4955,$A1196,ObservedSpeciesData!$D$2:$D$4955,$D1196),"")</f>
        <v>0</v>
      </c>
      <c r="L1196" s="26">
        <f>IF(ISNUMBER(AVERAGEIFS(ObservedSpeciesData!L$2:L$4955,ObservedSpeciesData!$A$2:$A$4955,$A1196,ObservedSpeciesData!$D$2:$D$4955,$D1196)),AVERAGEIFS(ObservedSpeciesData!L$2:L$4955,ObservedSpeciesData!$A$2:$A$4955,$A1196,ObservedSpeciesData!$D$2:$D$4955,$D1196),"")</f>
        <v>3407.6666666666665</v>
      </c>
      <c r="M1196" s="23">
        <f>IF(ISNUMBER(AVERAGEIFS(ObservedSpeciesData!M$2:M$4955,ObservedSpeciesData!$A$2:$A$4955,$A1196,ObservedSpeciesData!$D$2:$D$4955,$D1196)),AVERAGEIFS(ObservedSpeciesData!M$2:M$4955,ObservedSpeciesData!$A$2:$A$4955,$A1196,ObservedSpeciesData!$D$2:$D$4955,$D1196),"")</f>
        <v>340.76666666666665</v>
      </c>
      <c r="N1196" s="23" t="str">
        <f>IF(ISNUMBER(AVERAGEIFS(ObservedSpeciesData!N$2:N$4955,ObservedSpeciesData!$A$2:$A$4955,$A1196,ObservedSpeciesData!$D$2:$D$4955,$D1196)),AVERAGEIFS(ObservedSpeciesData!N$2:N$4955,ObservedSpeciesData!$A$2:$A$4955,$A1196,ObservedSpeciesData!$D$2:$D$4955,$D1196),"")</f>
        <v/>
      </c>
      <c r="O1196" s="23" t="str">
        <f>IF(ISNUMBER(AVERAGEIFS(ObservedSpeciesData!O$2:O$4955,ObservedSpeciesData!$A$2:$A$4955,$A1196,ObservedSpeciesData!$D$2:$D$4955,$D1196)),AVERAGEIFS(ObservedSpeciesData!O$2:O$4955,ObservedSpeciesData!$A$2:$A$4955,$A1196,ObservedSpeciesData!$D$2:$D$4955,$D1196),"")</f>
        <v/>
      </c>
      <c r="P1196" s="23" t="str">
        <f>IF(ISNUMBER(AVERAGEIFS(ObservedSpeciesData!P$2:P$4955,ObservedSpeciesData!$A$2:$A$4955,$A1196,ObservedSpeciesData!$C$2:$C$4955,$C1196,ObservedSpeciesData!$D$2:$D$4955,$D1196)),AVERAGEIFS(ObservedSpeciesData!P$2:P$4955,ObservedSpeciesData!$A$2:$A$4955,$A1196,ObservedSpeciesData!$C$2:$C$4955,$C1196,ObservedSpeciesData!$D$2:$D$4955,$D1196),"")</f>
        <v/>
      </c>
      <c r="Q1196" s="23"/>
      <c r="R1196" s="25" t="str">
        <f>IF(ISNUMBER(AVERAGEIFS(ObservedSpeciesData!R$2:R$4955,ObservedSpeciesData!$A$2:$A$4955,$A1196,ObservedSpeciesData!$D$2:$D$4955,$D1196)),AVERAGEIFS(ObservedSpeciesData!R$2:R$4955,ObservedSpeciesData!$A$2:$A$4955,$A1196,ObservedSpeciesData!$D$2:$D$4955,$D1196),"")</f>
        <v/>
      </c>
      <c r="S1196" s="25" t="str">
        <f>IF(ISNUMBER(AVERAGEIFS(ObservedSpeciesData!S$2:S$4955,ObservedSpeciesData!$A$2:$A$4955,$A1196,ObservedSpeciesData!$D$2:$D$4955,$D1196)),AVERAGEIFS(ObservedSpeciesData!S$2:S$4955,ObservedSpeciesData!$A$2:$A$4955,$A1196,ObservedSpeciesData!$D$2:$D$4955,$D1196),"")</f>
        <v/>
      </c>
      <c r="T1196" s="23" t="str">
        <f>IF(ISNUMBER(AVERAGEIFS(ObservedSpeciesData!T$2:T$4955,ObservedSpeciesData!$A$2:$A$4955,$A1196,ObservedSpeciesData!$D$2:$D$4955,$D1196)),AVERAGEIFS(ObservedSpeciesData!T$2:T$4955,ObservedSpeciesData!$A$2:$A$4955,$A1196,ObservedSpeciesData!$D$2:$D$4955,$D1196),"")</f>
        <v/>
      </c>
      <c r="U1196" s="24" t="str">
        <f>IF(ISNUMBER(AVERAGEIFS(ObservedSpeciesData!U$2:U$4955,ObservedSpeciesData!$A$2:$A$4955,$A1196,ObservedSpeciesData!$C$2:$C$4955,$C1196,ObservedSpeciesData!$D$2:$D$4955,$D1196)),AVERAGEIFS(ObservedSpeciesData!U$2:U$4955,ObservedSpeciesData!$A$2:$A$4955,$A1196,ObservedSpeciesData!$C$2:$C$4955,$C1196,ObservedSpeciesData!$D$2:$D$4955,$D1196),"")</f>
        <v/>
      </c>
      <c r="V1196" s="23" t="str">
        <f>IF(ISNUMBER(AVERAGEIFS(ObservedSpeciesData!V$2:V$4955,ObservedSpeciesData!$A$2:$A$4955,$A1196,ObservedSpeciesData!$D$2:$D$4955,$D1196)),AVERAGEIFS(ObservedSpeciesData!V$2:V$4955,ObservedSpeciesData!$A$2:$A$4955,$A1196,ObservedSpeciesData!$D$2:$D$4955,$D1196),"")</f>
        <v/>
      </c>
      <c r="W1196" s="23" t="str">
        <f>IF(ISNUMBER(AVERAGEIFS(ObservedSpeciesData!W$2:W$4955,ObservedSpeciesData!$A$2:$A$4955,$A1196,ObservedSpeciesData!$D$2:$D$4955,$D1196)),AVERAGEIFS(ObservedSpeciesData!W$2:W$4955,ObservedSpeciesData!$A$2:$A$4955,$A1196,ObservedSpeciesData!$D$2:$D$4955,$D1196),"")</f>
        <v/>
      </c>
      <c r="X1196" s="23" t="str">
        <f>IF(ISNUMBER(AVERAGEIFS(ObservedSpeciesData!X$2:X$4955,ObservedSpeciesData!$A$2:$A$4955,$A1196,ObservedSpeciesData!$D$2:$D$4955,$D1196)),AVERAGEIFS(ObservedSpeciesData!X$2:X$4955,ObservedSpeciesData!$A$2:$A$4955,$A1196,ObservedSpeciesData!$D$2:$D$4955,$D1196),"")</f>
        <v/>
      </c>
      <c r="Y1196" s="23" t="str">
        <f>IF(ISNUMBER(AVERAGEIFS(ObservedSpeciesData!Y$2:Y$4955,ObservedSpeciesData!$A$2:$A$4955,$A1196,ObservedSpeciesData!$D$2:$D$4955,$D1196)),AVERAGEIFS(ObservedSpeciesData!Y$2:Y$4955,ObservedSpeciesData!$A$2:$A$4955,$A1196,ObservedSpeciesData!$D$2:$D$4955,$D1196),"")</f>
        <v/>
      </c>
      <c r="Z1196" s="23" t="str">
        <f>IF(ISNUMBER(AVERAGEIFS(ObservedSpeciesData!Z$2:Z$4955,ObservedSpeciesData!$A$2:$A$4955,$A1196,ObservedSpeciesData!$D$2:$D$4955,$D1196)),AVERAGEIFS(ObservedSpeciesData!Z$2:Z$4955,ObservedSpeciesData!$A$2:$A$4955,$A1196,ObservedSpeciesData!$D$2:$D$4955,$D1196),"")</f>
        <v/>
      </c>
      <c r="AA1196" s="23">
        <f>IF(ISNUMBER(AVERAGEIFS(ObservedSpeciesData!AA$2:AA$4955,ObservedSpeciesData!$A$2:$A$4955,$A1196,ObservedSpeciesData!$D$2:$D$4955,$D1196)),AVERAGEIFS(ObservedSpeciesData!AA$2:AA$4955,ObservedSpeciesData!$A$2:$A$4955,$A1196,ObservedSpeciesData!$D$2:$D$4955,$D1196),"")</f>
        <v>15.699999999999998</v>
      </c>
      <c r="AB1196" s="24">
        <f>IF(ISNUMBER(AVERAGEIFS(ObservedSpeciesData!AB$2:AB$4955,ObservedSpeciesData!$A$2:$A$4955,$A1196,ObservedSpeciesData!$D$2:$D$4955,$D1196)),AVERAGEIFS(ObservedSpeciesData!AB$2:AB$4955,ObservedSpeciesData!$A$2:$A$4955,$A1196,ObservedSpeciesData!$D$2:$D$4955,$D1196),"")</f>
        <v>2.4999999999999998E-2</v>
      </c>
      <c r="AC1196" s="24">
        <f>IF(ISNUMBER(AVERAGEIFS(ObservedSpeciesData!AC$2:AC$4955,ObservedSpeciesData!$A$2:$A$4955,$A1196,ObservedSpeciesData!$D$2:$D$4955,$D1196)),AVERAGEIFS(ObservedSpeciesData!AC$2:AC$4955,ObservedSpeciesData!$A$2:$A$4955,$A1196,ObservedSpeciesData!$D$2:$D$4955,$D1196),"")</f>
        <v>2.4999999999999998E-2</v>
      </c>
      <c r="AD1196" s="23" t="str">
        <f>IF(ISNUMBER(AVERAGEIFS(ObservedSpeciesData!AD$2:AD$4955,ObservedSpeciesData!$A$2:$A$4955,$A1196,ObservedSpeciesData!$D$2:$D$4955,$D1196)),AVERAGEIFS(ObservedSpeciesData!AD$2:AD$4955,ObservedSpeciesData!$A$2:$A$4955,$A1196,ObservedSpeciesData!$D$2:$D$4955,$D1196),"")</f>
        <v/>
      </c>
      <c r="AE1196" s="24" t="str">
        <f>IF(ISNUMBER(AVERAGEIFS(ObservedSpeciesData!AE$2:AE$4955,ObservedSpeciesData!$A$2:$A$4955,$A1196,ObservedSpeciesData!$D$2:$D$4955,$D1196)),AVERAGEIFS(ObservedSpeciesData!AE$2:AE$4955,ObservedSpeciesData!$A$2:$A$4955,$A1196,ObservedSpeciesData!$D$2:$D$4955,$D1196),"")</f>
        <v/>
      </c>
      <c r="AF1196" s="23"/>
      <c r="AG1196" s="24"/>
      <c r="AH1196" s="23" t="str">
        <f>IF(ISNUMBER(AVERAGEIFS(ObservedSpeciesData!AH$2:AH$4955,ObservedSpeciesData!$A$2:$A$4955,$A1196,ObservedSpeciesData!$D$2:$D$4955,$D1196)),AVERAGEIFS(ObservedSpeciesData!AH$2:AH$4955,ObservedSpeciesData!$A$2:$A$4955,$A1196,ObservedSpeciesData!$D$2:$D$4955,$D1196),"")</f>
        <v/>
      </c>
      <c r="AI1196" s="23" t="str">
        <f>IF(ISNUMBER(AVERAGEIFS(ObservedSpeciesData!AI$2:AI$4955,ObservedSpeciesData!$A$2:$A$4955,$A1196,ObservedSpeciesData!$C$2:$C$4955,$C1196,ObservedSpeciesData!$D$2:$D$4955,$D1196)),AVERAGEIFS(ObservedSpeciesData!AI$2:AI$4955,ObservedSpeciesData!$A$2:$A$4955,$A1196,ObservedSpeciesData!$C$2:$C$4955,$C1196,ObservedSpeciesData!$D$2:$D$4955,$D1196),"")</f>
        <v/>
      </c>
      <c r="AJ1196" s="2">
        <f>COUNTIFS(ObservedSpeciesData!$A$2:$A$828,$A1196,ObservedSpeciesData!$D$2:$D$828,$D1196)</f>
        <v>0</v>
      </c>
      <c r="AK1196" s="2">
        <f t="shared" si="18"/>
        <v>4</v>
      </c>
    </row>
    <row r="1197" spans="1:37" x14ac:dyDescent="0.25">
      <c r="A1197" s="14" t="s">
        <v>85</v>
      </c>
      <c r="B1197" t="s">
        <v>80</v>
      </c>
      <c r="C1197" t="s">
        <v>79</v>
      </c>
      <c r="D1197" s="13">
        <v>42044</v>
      </c>
      <c r="E1197">
        <v>1</v>
      </c>
      <c r="F1197">
        <v>50</v>
      </c>
      <c r="G1197" s="2" t="s">
        <v>89</v>
      </c>
      <c r="H1197" s="2" t="s">
        <v>12</v>
      </c>
      <c r="I1197">
        <v>3</v>
      </c>
      <c r="J1197" s="2" t="s">
        <v>88</v>
      </c>
      <c r="K1197" s="2">
        <f>IF(ISNUMBER(AVERAGEIFS(ObservedSpeciesData!K$2:K$4955,ObservedSpeciesData!$A$2:$A$4955,$A1197,ObservedSpeciesData!$D$2:$D$4955,$D1197)),AVERAGEIFS(ObservedSpeciesData!K$2:K$4955,ObservedSpeciesData!$A$2:$A$4955,$A1197,ObservedSpeciesData!$D$2:$D$4955,$D1197),"")</f>
        <v>45</v>
      </c>
      <c r="L1197" s="26">
        <f>IF(ISNUMBER(AVERAGEIFS(ObservedSpeciesData!L$2:L$4955,ObservedSpeciesData!$A$2:$A$4955,$A1197,ObservedSpeciesData!$D$2:$D$4955,$D1197)),AVERAGEIFS(ObservedSpeciesData!L$2:L$4955,ObservedSpeciesData!$A$2:$A$4955,$A1197,ObservedSpeciesData!$D$2:$D$4955,$D1197),"")</f>
        <v>3469.3333333333335</v>
      </c>
      <c r="M1197" s="23">
        <f>IF(ISNUMBER(AVERAGEIFS(ObservedSpeciesData!M$2:M$4955,ObservedSpeciesData!$A$2:$A$4955,$A1197,ObservedSpeciesData!$D$2:$D$4955,$D1197)),AVERAGEIFS(ObservedSpeciesData!M$2:M$4955,ObservedSpeciesData!$A$2:$A$4955,$A1197,ObservedSpeciesData!$D$2:$D$4955,$D1197),"")</f>
        <v>346.93333333333334</v>
      </c>
      <c r="N1197" s="23" t="str">
        <f>IF(ISNUMBER(AVERAGEIFS(ObservedSpeciesData!N$2:N$4955,ObservedSpeciesData!$A$2:$A$4955,$A1197,ObservedSpeciesData!$D$2:$D$4955,$D1197)),AVERAGEIFS(ObservedSpeciesData!N$2:N$4955,ObservedSpeciesData!$A$2:$A$4955,$A1197,ObservedSpeciesData!$D$2:$D$4955,$D1197),"")</f>
        <v/>
      </c>
      <c r="O1197" s="23" t="str">
        <f>IF(ISNUMBER(AVERAGEIFS(ObservedSpeciesData!O$2:O$4955,ObservedSpeciesData!$A$2:$A$4955,$A1197,ObservedSpeciesData!$D$2:$D$4955,$D1197)),AVERAGEIFS(ObservedSpeciesData!O$2:O$4955,ObservedSpeciesData!$A$2:$A$4955,$A1197,ObservedSpeciesData!$D$2:$D$4955,$D1197),"")</f>
        <v/>
      </c>
      <c r="P1197" s="23" t="str">
        <f>IF(ISNUMBER(AVERAGEIFS(ObservedSpeciesData!P$2:P$4955,ObservedSpeciesData!$A$2:$A$4955,$A1197,ObservedSpeciesData!$C$2:$C$4955,$C1197,ObservedSpeciesData!$D$2:$D$4955,$D1197)),AVERAGEIFS(ObservedSpeciesData!P$2:P$4955,ObservedSpeciesData!$A$2:$A$4955,$A1197,ObservedSpeciesData!$C$2:$C$4955,$C1197,ObservedSpeciesData!$D$2:$D$4955,$D1197),"")</f>
        <v/>
      </c>
      <c r="Q1197" s="23"/>
      <c r="R1197" s="25" t="str">
        <f>IF(ISNUMBER(AVERAGEIFS(ObservedSpeciesData!R$2:R$4955,ObservedSpeciesData!$A$2:$A$4955,$A1197,ObservedSpeciesData!$D$2:$D$4955,$D1197)),AVERAGEIFS(ObservedSpeciesData!R$2:R$4955,ObservedSpeciesData!$A$2:$A$4955,$A1197,ObservedSpeciesData!$D$2:$D$4955,$D1197),"")</f>
        <v/>
      </c>
      <c r="S1197" s="25" t="str">
        <f>IF(ISNUMBER(AVERAGEIFS(ObservedSpeciesData!S$2:S$4955,ObservedSpeciesData!$A$2:$A$4955,$A1197,ObservedSpeciesData!$D$2:$D$4955,$D1197)),AVERAGEIFS(ObservedSpeciesData!S$2:S$4955,ObservedSpeciesData!$A$2:$A$4955,$A1197,ObservedSpeciesData!$D$2:$D$4955,$D1197),"")</f>
        <v/>
      </c>
      <c r="T1197" s="23" t="str">
        <f>IF(ISNUMBER(AVERAGEIFS(ObservedSpeciesData!T$2:T$4955,ObservedSpeciesData!$A$2:$A$4955,$A1197,ObservedSpeciesData!$D$2:$D$4955,$D1197)),AVERAGEIFS(ObservedSpeciesData!T$2:T$4955,ObservedSpeciesData!$A$2:$A$4955,$A1197,ObservedSpeciesData!$D$2:$D$4955,$D1197),"")</f>
        <v/>
      </c>
      <c r="U1197" s="24" t="str">
        <f>IF(ISNUMBER(AVERAGEIFS(ObservedSpeciesData!U$2:U$4955,ObservedSpeciesData!$A$2:$A$4955,$A1197,ObservedSpeciesData!$C$2:$C$4955,$C1197,ObservedSpeciesData!$D$2:$D$4955,$D1197)),AVERAGEIFS(ObservedSpeciesData!U$2:U$4955,ObservedSpeciesData!$A$2:$A$4955,$A1197,ObservedSpeciesData!$C$2:$C$4955,$C1197,ObservedSpeciesData!$D$2:$D$4955,$D1197),"")</f>
        <v/>
      </c>
      <c r="V1197" s="23" t="str">
        <f>IF(ISNUMBER(AVERAGEIFS(ObservedSpeciesData!V$2:V$4955,ObservedSpeciesData!$A$2:$A$4955,$A1197,ObservedSpeciesData!$D$2:$D$4955,$D1197)),AVERAGEIFS(ObservedSpeciesData!V$2:V$4955,ObservedSpeciesData!$A$2:$A$4955,$A1197,ObservedSpeciesData!$D$2:$D$4955,$D1197),"")</f>
        <v/>
      </c>
      <c r="W1197" s="23" t="str">
        <f>IF(ISNUMBER(AVERAGEIFS(ObservedSpeciesData!W$2:W$4955,ObservedSpeciesData!$A$2:$A$4955,$A1197,ObservedSpeciesData!$D$2:$D$4955,$D1197)),AVERAGEIFS(ObservedSpeciesData!W$2:W$4955,ObservedSpeciesData!$A$2:$A$4955,$A1197,ObservedSpeciesData!$D$2:$D$4955,$D1197),"")</f>
        <v/>
      </c>
      <c r="X1197" s="23" t="str">
        <f>IF(ISNUMBER(AVERAGEIFS(ObservedSpeciesData!X$2:X$4955,ObservedSpeciesData!$A$2:$A$4955,$A1197,ObservedSpeciesData!$D$2:$D$4955,$D1197)),AVERAGEIFS(ObservedSpeciesData!X$2:X$4955,ObservedSpeciesData!$A$2:$A$4955,$A1197,ObservedSpeciesData!$D$2:$D$4955,$D1197),"")</f>
        <v/>
      </c>
      <c r="Y1197" s="23" t="str">
        <f>IF(ISNUMBER(AVERAGEIFS(ObservedSpeciesData!Y$2:Y$4955,ObservedSpeciesData!$A$2:$A$4955,$A1197,ObservedSpeciesData!$D$2:$D$4955,$D1197)),AVERAGEIFS(ObservedSpeciesData!Y$2:Y$4955,ObservedSpeciesData!$A$2:$A$4955,$A1197,ObservedSpeciesData!$D$2:$D$4955,$D1197),"")</f>
        <v/>
      </c>
      <c r="Z1197" s="23" t="str">
        <f>IF(ISNUMBER(AVERAGEIFS(ObservedSpeciesData!Z$2:Z$4955,ObservedSpeciesData!$A$2:$A$4955,$A1197,ObservedSpeciesData!$D$2:$D$4955,$D1197)),AVERAGEIFS(ObservedSpeciesData!Z$2:Z$4955,ObservedSpeciesData!$A$2:$A$4955,$A1197,ObservedSpeciesData!$D$2:$D$4955,$D1197),"")</f>
        <v/>
      </c>
      <c r="AA1197" s="23">
        <f>IF(ISNUMBER(AVERAGEIFS(ObservedSpeciesData!AA$2:AA$4955,ObservedSpeciesData!$A$2:$A$4955,$A1197,ObservedSpeciesData!$D$2:$D$4955,$D1197)),AVERAGEIFS(ObservedSpeciesData!AA$2:AA$4955,ObservedSpeciesData!$A$2:$A$4955,$A1197,ObservedSpeciesData!$D$2:$D$4955,$D1197),"")</f>
        <v>16.633333333333333</v>
      </c>
      <c r="AB1197" s="24">
        <f>IF(ISNUMBER(AVERAGEIFS(ObservedSpeciesData!AB$2:AB$4955,ObservedSpeciesData!$A$2:$A$4955,$A1197,ObservedSpeciesData!$D$2:$D$4955,$D1197)),AVERAGEIFS(ObservedSpeciesData!AB$2:AB$4955,ObservedSpeciesData!$A$2:$A$4955,$A1197,ObservedSpeciesData!$D$2:$D$4955,$D1197),"")</f>
        <v>2.6666666666666668E-2</v>
      </c>
      <c r="AC1197" s="24">
        <f>IF(ISNUMBER(AVERAGEIFS(ObservedSpeciesData!AC$2:AC$4955,ObservedSpeciesData!$A$2:$A$4955,$A1197,ObservedSpeciesData!$D$2:$D$4955,$D1197)),AVERAGEIFS(ObservedSpeciesData!AC$2:AC$4955,ObservedSpeciesData!$A$2:$A$4955,$A1197,ObservedSpeciesData!$D$2:$D$4955,$D1197),"")</f>
        <v>2.6666666666666668E-2</v>
      </c>
      <c r="AD1197" s="23" t="str">
        <f>IF(ISNUMBER(AVERAGEIFS(ObservedSpeciesData!AD$2:AD$4955,ObservedSpeciesData!$A$2:$A$4955,$A1197,ObservedSpeciesData!$D$2:$D$4955,$D1197)),AVERAGEIFS(ObservedSpeciesData!AD$2:AD$4955,ObservedSpeciesData!$A$2:$A$4955,$A1197,ObservedSpeciesData!$D$2:$D$4955,$D1197),"")</f>
        <v/>
      </c>
      <c r="AE1197" s="24" t="str">
        <f>IF(ISNUMBER(AVERAGEIFS(ObservedSpeciesData!AE$2:AE$4955,ObservedSpeciesData!$A$2:$A$4955,$A1197,ObservedSpeciesData!$D$2:$D$4955,$D1197)),AVERAGEIFS(ObservedSpeciesData!AE$2:AE$4955,ObservedSpeciesData!$A$2:$A$4955,$A1197,ObservedSpeciesData!$D$2:$D$4955,$D1197),"")</f>
        <v/>
      </c>
      <c r="AF1197" s="23"/>
      <c r="AG1197" s="24"/>
      <c r="AH1197" s="23" t="str">
        <f>IF(ISNUMBER(AVERAGEIFS(ObservedSpeciesData!AH$2:AH$4955,ObservedSpeciesData!$A$2:$A$4955,$A1197,ObservedSpeciesData!$D$2:$D$4955,$D1197)),AVERAGEIFS(ObservedSpeciesData!AH$2:AH$4955,ObservedSpeciesData!$A$2:$A$4955,$A1197,ObservedSpeciesData!$D$2:$D$4955,$D1197),"")</f>
        <v/>
      </c>
      <c r="AI1197" s="23" t="str">
        <f>IF(ISNUMBER(AVERAGEIFS(ObservedSpeciesData!AI$2:AI$4955,ObservedSpeciesData!$A$2:$A$4955,$A1197,ObservedSpeciesData!$C$2:$C$4955,$C1197,ObservedSpeciesData!$D$2:$D$4955,$D1197)),AVERAGEIFS(ObservedSpeciesData!AI$2:AI$4955,ObservedSpeciesData!$A$2:$A$4955,$A1197,ObservedSpeciesData!$C$2:$C$4955,$C1197,ObservedSpeciesData!$D$2:$D$4955,$D1197),"")</f>
        <v/>
      </c>
      <c r="AJ1197" s="2">
        <f>COUNTIFS(ObservedSpeciesData!$A$2:$A$828,$A1197,ObservedSpeciesData!$D$2:$D$828,$D1197)</f>
        <v>0</v>
      </c>
      <c r="AK1197" s="2">
        <f t="shared" si="18"/>
        <v>4</v>
      </c>
    </row>
    <row r="1198" spans="1:37" x14ac:dyDescent="0.25">
      <c r="A1198" s="14" t="s">
        <v>84</v>
      </c>
      <c r="B1198" t="s">
        <v>80</v>
      </c>
      <c r="C1198" t="s">
        <v>79</v>
      </c>
      <c r="D1198" s="13">
        <v>42044</v>
      </c>
      <c r="E1198">
        <v>1</v>
      </c>
      <c r="F1198">
        <v>100</v>
      </c>
      <c r="G1198" s="2" t="s">
        <v>89</v>
      </c>
      <c r="H1198" s="2" t="s">
        <v>12</v>
      </c>
      <c r="I1198">
        <v>3</v>
      </c>
      <c r="J1198" s="2" t="s">
        <v>88</v>
      </c>
      <c r="K1198" s="2">
        <f>IF(ISNUMBER(AVERAGEIFS(ObservedSpeciesData!K$2:K$4955,ObservedSpeciesData!$A$2:$A$4955,$A1198,ObservedSpeciesData!$D$2:$D$4955,$D1198)),AVERAGEIFS(ObservedSpeciesData!K$2:K$4955,ObservedSpeciesData!$A$2:$A$4955,$A1198,ObservedSpeciesData!$D$2:$D$4955,$D1198),"")</f>
        <v>90</v>
      </c>
      <c r="L1198" s="26">
        <f>IF(ISNUMBER(AVERAGEIFS(ObservedSpeciesData!L$2:L$4955,ObservedSpeciesData!$A$2:$A$4955,$A1198,ObservedSpeciesData!$D$2:$D$4955,$D1198)),AVERAGEIFS(ObservedSpeciesData!L$2:L$4955,ObservedSpeciesData!$A$2:$A$4955,$A1198,ObservedSpeciesData!$D$2:$D$4955,$D1198),"")</f>
        <v>3518.6666666666665</v>
      </c>
      <c r="M1198" s="23">
        <f>IF(ISNUMBER(AVERAGEIFS(ObservedSpeciesData!M$2:M$4955,ObservedSpeciesData!$A$2:$A$4955,$A1198,ObservedSpeciesData!$D$2:$D$4955,$D1198)),AVERAGEIFS(ObservedSpeciesData!M$2:M$4955,ObservedSpeciesData!$A$2:$A$4955,$A1198,ObservedSpeciesData!$D$2:$D$4955,$D1198),"")</f>
        <v>351.86666666666662</v>
      </c>
      <c r="N1198" s="23" t="str">
        <f>IF(ISNUMBER(AVERAGEIFS(ObservedSpeciesData!N$2:N$4955,ObservedSpeciesData!$A$2:$A$4955,$A1198,ObservedSpeciesData!$D$2:$D$4955,$D1198)),AVERAGEIFS(ObservedSpeciesData!N$2:N$4955,ObservedSpeciesData!$A$2:$A$4955,$A1198,ObservedSpeciesData!$D$2:$D$4955,$D1198),"")</f>
        <v/>
      </c>
      <c r="O1198" s="23" t="str">
        <f>IF(ISNUMBER(AVERAGEIFS(ObservedSpeciesData!O$2:O$4955,ObservedSpeciesData!$A$2:$A$4955,$A1198,ObservedSpeciesData!$D$2:$D$4955,$D1198)),AVERAGEIFS(ObservedSpeciesData!O$2:O$4955,ObservedSpeciesData!$A$2:$A$4955,$A1198,ObservedSpeciesData!$D$2:$D$4955,$D1198),"")</f>
        <v/>
      </c>
      <c r="P1198" s="23" t="str">
        <f>IF(ISNUMBER(AVERAGEIFS(ObservedSpeciesData!P$2:P$4955,ObservedSpeciesData!$A$2:$A$4955,$A1198,ObservedSpeciesData!$C$2:$C$4955,$C1198,ObservedSpeciesData!$D$2:$D$4955,$D1198)),AVERAGEIFS(ObservedSpeciesData!P$2:P$4955,ObservedSpeciesData!$A$2:$A$4955,$A1198,ObservedSpeciesData!$C$2:$C$4955,$C1198,ObservedSpeciesData!$D$2:$D$4955,$D1198),"")</f>
        <v/>
      </c>
      <c r="Q1198" s="23"/>
      <c r="R1198" s="25" t="str">
        <f>IF(ISNUMBER(AVERAGEIFS(ObservedSpeciesData!R$2:R$4955,ObservedSpeciesData!$A$2:$A$4955,$A1198,ObservedSpeciesData!$D$2:$D$4955,$D1198)),AVERAGEIFS(ObservedSpeciesData!R$2:R$4955,ObservedSpeciesData!$A$2:$A$4955,$A1198,ObservedSpeciesData!$D$2:$D$4955,$D1198),"")</f>
        <v/>
      </c>
      <c r="S1198" s="25" t="str">
        <f>IF(ISNUMBER(AVERAGEIFS(ObservedSpeciesData!S$2:S$4955,ObservedSpeciesData!$A$2:$A$4955,$A1198,ObservedSpeciesData!$D$2:$D$4955,$D1198)),AVERAGEIFS(ObservedSpeciesData!S$2:S$4955,ObservedSpeciesData!$A$2:$A$4955,$A1198,ObservedSpeciesData!$D$2:$D$4955,$D1198),"")</f>
        <v/>
      </c>
      <c r="T1198" s="23" t="str">
        <f>IF(ISNUMBER(AVERAGEIFS(ObservedSpeciesData!T$2:T$4955,ObservedSpeciesData!$A$2:$A$4955,$A1198,ObservedSpeciesData!$D$2:$D$4955,$D1198)),AVERAGEIFS(ObservedSpeciesData!T$2:T$4955,ObservedSpeciesData!$A$2:$A$4955,$A1198,ObservedSpeciesData!$D$2:$D$4955,$D1198),"")</f>
        <v/>
      </c>
      <c r="U1198" s="24" t="str">
        <f>IF(ISNUMBER(AVERAGEIFS(ObservedSpeciesData!U$2:U$4955,ObservedSpeciesData!$A$2:$A$4955,$A1198,ObservedSpeciesData!$C$2:$C$4955,$C1198,ObservedSpeciesData!$D$2:$D$4955,$D1198)),AVERAGEIFS(ObservedSpeciesData!U$2:U$4955,ObservedSpeciesData!$A$2:$A$4955,$A1198,ObservedSpeciesData!$C$2:$C$4955,$C1198,ObservedSpeciesData!$D$2:$D$4955,$D1198),"")</f>
        <v/>
      </c>
      <c r="V1198" s="23" t="str">
        <f>IF(ISNUMBER(AVERAGEIFS(ObservedSpeciesData!V$2:V$4955,ObservedSpeciesData!$A$2:$A$4955,$A1198,ObservedSpeciesData!$D$2:$D$4955,$D1198)),AVERAGEIFS(ObservedSpeciesData!V$2:V$4955,ObservedSpeciesData!$A$2:$A$4955,$A1198,ObservedSpeciesData!$D$2:$D$4955,$D1198),"")</f>
        <v/>
      </c>
      <c r="W1198" s="23" t="str">
        <f>IF(ISNUMBER(AVERAGEIFS(ObservedSpeciesData!W$2:W$4955,ObservedSpeciesData!$A$2:$A$4955,$A1198,ObservedSpeciesData!$D$2:$D$4955,$D1198)),AVERAGEIFS(ObservedSpeciesData!W$2:W$4955,ObservedSpeciesData!$A$2:$A$4955,$A1198,ObservedSpeciesData!$D$2:$D$4955,$D1198),"")</f>
        <v/>
      </c>
      <c r="X1198" s="23" t="str">
        <f>IF(ISNUMBER(AVERAGEIFS(ObservedSpeciesData!X$2:X$4955,ObservedSpeciesData!$A$2:$A$4955,$A1198,ObservedSpeciesData!$D$2:$D$4955,$D1198)),AVERAGEIFS(ObservedSpeciesData!X$2:X$4955,ObservedSpeciesData!$A$2:$A$4955,$A1198,ObservedSpeciesData!$D$2:$D$4955,$D1198),"")</f>
        <v/>
      </c>
      <c r="Y1198" s="23" t="str">
        <f>IF(ISNUMBER(AVERAGEIFS(ObservedSpeciesData!Y$2:Y$4955,ObservedSpeciesData!$A$2:$A$4955,$A1198,ObservedSpeciesData!$D$2:$D$4955,$D1198)),AVERAGEIFS(ObservedSpeciesData!Y$2:Y$4955,ObservedSpeciesData!$A$2:$A$4955,$A1198,ObservedSpeciesData!$D$2:$D$4955,$D1198),"")</f>
        <v/>
      </c>
      <c r="Z1198" s="23" t="str">
        <f>IF(ISNUMBER(AVERAGEIFS(ObservedSpeciesData!Z$2:Z$4955,ObservedSpeciesData!$A$2:$A$4955,$A1198,ObservedSpeciesData!$D$2:$D$4955,$D1198)),AVERAGEIFS(ObservedSpeciesData!Z$2:Z$4955,ObservedSpeciesData!$A$2:$A$4955,$A1198,ObservedSpeciesData!$D$2:$D$4955,$D1198),"")</f>
        <v/>
      </c>
      <c r="AA1198" s="23">
        <f>IF(ISNUMBER(AVERAGEIFS(ObservedSpeciesData!AA$2:AA$4955,ObservedSpeciesData!$A$2:$A$4955,$A1198,ObservedSpeciesData!$D$2:$D$4955,$D1198)),AVERAGEIFS(ObservedSpeciesData!AA$2:AA$4955,ObservedSpeciesData!$A$2:$A$4955,$A1198,ObservedSpeciesData!$D$2:$D$4955,$D1198),"")</f>
        <v>19.066666666666666</v>
      </c>
      <c r="AB1198" s="24">
        <f>IF(ISNUMBER(AVERAGEIFS(ObservedSpeciesData!AB$2:AB$4955,ObservedSpeciesData!$A$2:$A$4955,$A1198,ObservedSpeciesData!$D$2:$D$4955,$D1198)),AVERAGEIFS(ObservedSpeciesData!AB$2:AB$4955,ObservedSpeciesData!$A$2:$A$4955,$A1198,ObservedSpeciesData!$D$2:$D$4955,$D1198),"")</f>
        <v>3.0333333333333334E-2</v>
      </c>
      <c r="AC1198" s="24">
        <f>IF(ISNUMBER(AVERAGEIFS(ObservedSpeciesData!AC$2:AC$4955,ObservedSpeciesData!$A$2:$A$4955,$A1198,ObservedSpeciesData!$D$2:$D$4955,$D1198)),AVERAGEIFS(ObservedSpeciesData!AC$2:AC$4955,ObservedSpeciesData!$A$2:$A$4955,$A1198,ObservedSpeciesData!$D$2:$D$4955,$D1198),"")</f>
        <v>3.0333333333333334E-2</v>
      </c>
      <c r="AD1198" s="23" t="str">
        <f>IF(ISNUMBER(AVERAGEIFS(ObservedSpeciesData!AD$2:AD$4955,ObservedSpeciesData!$A$2:$A$4955,$A1198,ObservedSpeciesData!$D$2:$D$4955,$D1198)),AVERAGEIFS(ObservedSpeciesData!AD$2:AD$4955,ObservedSpeciesData!$A$2:$A$4955,$A1198,ObservedSpeciesData!$D$2:$D$4955,$D1198),"")</f>
        <v/>
      </c>
      <c r="AE1198" s="24" t="str">
        <f>IF(ISNUMBER(AVERAGEIFS(ObservedSpeciesData!AE$2:AE$4955,ObservedSpeciesData!$A$2:$A$4955,$A1198,ObservedSpeciesData!$D$2:$D$4955,$D1198)),AVERAGEIFS(ObservedSpeciesData!AE$2:AE$4955,ObservedSpeciesData!$A$2:$A$4955,$A1198,ObservedSpeciesData!$D$2:$D$4955,$D1198),"")</f>
        <v/>
      </c>
      <c r="AF1198" s="23"/>
      <c r="AG1198" s="24"/>
      <c r="AH1198" s="23" t="str">
        <f>IF(ISNUMBER(AVERAGEIFS(ObservedSpeciesData!AH$2:AH$4955,ObservedSpeciesData!$A$2:$A$4955,$A1198,ObservedSpeciesData!$D$2:$D$4955,$D1198)),AVERAGEIFS(ObservedSpeciesData!AH$2:AH$4955,ObservedSpeciesData!$A$2:$A$4955,$A1198,ObservedSpeciesData!$D$2:$D$4955,$D1198),"")</f>
        <v/>
      </c>
      <c r="AI1198" s="23" t="str">
        <f>IF(ISNUMBER(AVERAGEIFS(ObservedSpeciesData!AI$2:AI$4955,ObservedSpeciesData!$A$2:$A$4955,$A1198,ObservedSpeciesData!$C$2:$C$4955,$C1198,ObservedSpeciesData!$D$2:$D$4955,$D1198)),AVERAGEIFS(ObservedSpeciesData!AI$2:AI$4955,ObservedSpeciesData!$A$2:$A$4955,$A1198,ObservedSpeciesData!$C$2:$C$4955,$C1198,ObservedSpeciesData!$D$2:$D$4955,$D1198),"")</f>
        <v/>
      </c>
      <c r="AJ1198" s="2">
        <f>COUNTIFS(ObservedSpeciesData!$A$2:$A$828,$A1198,ObservedSpeciesData!$D$2:$D$828,$D1198)</f>
        <v>0</v>
      </c>
      <c r="AK1198" s="2">
        <f t="shared" si="18"/>
        <v>4</v>
      </c>
    </row>
    <row r="1199" spans="1:37" x14ac:dyDescent="0.25">
      <c r="A1199" s="14" t="s">
        <v>83</v>
      </c>
      <c r="B1199" t="s">
        <v>80</v>
      </c>
      <c r="C1199" t="s">
        <v>79</v>
      </c>
      <c r="D1199" s="13">
        <v>42044</v>
      </c>
      <c r="E1199">
        <v>1</v>
      </c>
      <c r="F1199">
        <v>200</v>
      </c>
      <c r="G1199" s="2" t="s">
        <v>89</v>
      </c>
      <c r="H1199" s="2" t="s">
        <v>12</v>
      </c>
      <c r="I1199">
        <v>3</v>
      </c>
      <c r="J1199" s="2" t="s">
        <v>88</v>
      </c>
      <c r="K1199" s="2">
        <f>IF(ISNUMBER(AVERAGEIFS(ObservedSpeciesData!K$2:K$4955,ObservedSpeciesData!$A$2:$A$4955,$A1199,ObservedSpeciesData!$D$2:$D$4955,$D1199)),AVERAGEIFS(ObservedSpeciesData!K$2:K$4955,ObservedSpeciesData!$A$2:$A$4955,$A1199,ObservedSpeciesData!$D$2:$D$4955,$D1199),"")</f>
        <v>180</v>
      </c>
      <c r="L1199" s="26">
        <f>IF(ISNUMBER(AVERAGEIFS(ObservedSpeciesData!L$2:L$4955,ObservedSpeciesData!$A$2:$A$4955,$A1199,ObservedSpeciesData!$D$2:$D$4955,$D1199)),AVERAGEIFS(ObservedSpeciesData!L$2:L$4955,ObservedSpeciesData!$A$2:$A$4955,$A1199,ObservedSpeciesData!$D$2:$D$4955,$D1199),"")</f>
        <v>3494</v>
      </c>
      <c r="M1199" s="23">
        <f>IF(ISNUMBER(AVERAGEIFS(ObservedSpeciesData!M$2:M$4955,ObservedSpeciesData!$A$2:$A$4955,$A1199,ObservedSpeciesData!$D$2:$D$4955,$D1199)),AVERAGEIFS(ObservedSpeciesData!M$2:M$4955,ObservedSpeciesData!$A$2:$A$4955,$A1199,ObservedSpeciesData!$D$2:$D$4955,$D1199),"")</f>
        <v>349.40000000000003</v>
      </c>
      <c r="N1199" s="23" t="str">
        <f>IF(ISNUMBER(AVERAGEIFS(ObservedSpeciesData!N$2:N$4955,ObservedSpeciesData!$A$2:$A$4955,$A1199,ObservedSpeciesData!$D$2:$D$4955,$D1199)),AVERAGEIFS(ObservedSpeciesData!N$2:N$4955,ObservedSpeciesData!$A$2:$A$4955,$A1199,ObservedSpeciesData!$D$2:$D$4955,$D1199),"")</f>
        <v/>
      </c>
      <c r="O1199" s="23" t="str">
        <f>IF(ISNUMBER(AVERAGEIFS(ObservedSpeciesData!O$2:O$4955,ObservedSpeciesData!$A$2:$A$4955,$A1199,ObservedSpeciesData!$D$2:$D$4955,$D1199)),AVERAGEIFS(ObservedSpeciesData!O$2:O$4955,ObservedSpeciesData!$A$2:$A$4955,$A1199,ObservedSpeciesData!$D$2:$D$4955,$D1199),"")</f>
        <v/>
      </c>
      <c r="P1199" s="23" t="str">
        <f>IF(ISNUMBER(AVERAGEIFS(ObservedSpeciesData!P$2:P$4955,ObservedSpeciesData!$A$2:$A$4955,$A1199,ObservedSpeciesData!$C$2:$C$4955,$C1199,ObservedSpeciesData!$D$2:$D$4955,$D1199)),AVERAGEIFS(ObservedSpeciesData!P$2:P$4955,ObservedSpeciesData!$A$2:$A$4955,$A1199,ObservedSpeciesData!$C$2:$C$4955,$C1199,ObservedSpeciesData!$D$2:$D$4955,$D1199),"")</f>
        <v/>
      </c>
      <c r="Q1199" s="23"/>
      <c r="R1199" s="25" t="str">
        <f>IF(ISNUMBER(AVERAGEIFS(ObservedSpeciesData!R$2:R$4955,ObservedSpeciesData!$A$2:$A$4955,$A1199,ObservedSpeciesData!$D$2:$D$4955,$D1199)),AVERAGEIFS(ObservedSpeciesData!R$2:R$4955,ObservedSpeciesData!$A$2:$A$4955,$A1199,ObservedSpeciesData!$D$2:$D$4955,$D1199),"")</f>
        <v/>
      </c>
      <c r="S1199" s="25" t="str">
        <f>IF(ISNUMBER(AVERAGEIFS(ObservedSpeciesData!S$2:S$4955,ObservedSpeciesData!$A$2:$A$4955,$A1199,ObservedSpeciesData!$D$2:$D$4955,$D1199)),AVERAGEIFS(ObservedSpeciesData!S$2:S$4955,ObservedSpeciesData!$A$2:$A$4955,$A1199,ObservedSpeciesData!$D$2:$D$4955,$D1199),"")</f>
        <v/>
      </c>
      <c r="T1199" s="23" t="str">
        <f>IF(ISNUMBER(AVERAGEIFS(ObservedSpeciesData!T$2:T$4955,ObservedSpeciesData!$A$2:$A$4955,$A1199,ObservedSpeciesData!$D$2:$D$4955,$D1199)),AVERAGEIFS(ObservedSpeciesData!T$2:T$4955,ObservedSpeciesData!$A$2:$A$4955,$A1199,ObservedSpeciesData!$D$2:$D$4955,$D1199),"")</f>
        <v/>
      </c>
      <c r="U1199" s="24" t="str">
        <f>IF(ISNUMBER(AVERAGEIFS(ObservedSpeciesData!U$2:U$4955,ObservedSpeciesData!$A$2:$A$4955,$A1199,ObservedSpeciesData!$C$2:$C$4955,$C1199,ObservedSpeciesData!$D$2:$D$4955,$D1199)),AVERAGEIFS(ObservedSpeciesData!U$2:U$4955,ObservedSpeciesData!$A$2:$A$4955,$A1199,ObservedSpeciesData!$C$2:$C$4955,$C1199,ObservedSpeciesData!$D$2:$D$4955,$D1199),"")</f>
        <v/>
      </c>
      <c r="V1199" s="23" t="str">
        <f>IF(ISNUMBER(AVERAGEIFS(ObservedSpeciesData!V$2:V$4955,ObservedSpeciesData!$A$2:$A$4955,$A1199,ObservedSpeciesData!$D$2:$D$4955,$D1199)),AVERAGEIFS(ObservedSpeciesData!V$2:V$4955,ObservedSpeciesData!$A$2:$A$4955,$A1199,ObservedSpeciesData!$D$2:$D$4955,$D1199),"")</f>
        <v/>
      </c>
      <c r="W1199" s="23" t="str">
        <f>IF(ISNUMBER(AVERAGEIFS(ObservedSpeciesData!W$2:W$4955,ObservedSpeciesData!$A$2:$A$4955,$A1199,ObservedSpeciesData!$D$2:$D$4955,$D1199)),AVERAGEIFS(ObservedSpeciesData!W$2:W$4955,ObservedSpeciesData!$A$2:$A$4955,$A1199,ObservedSpeciesData!$D$2:$D$4955,$D1199),"")</f>
        <v/>
      </c>
      <c r="X1199" s="23" t="str">
        <f>IF(ISNUMBER(AVERAGEIFS(ObservedSpeciesData!X$2:X$4955,ObservedSpeciesData!$A$2:$A$4955,$A1199,ObservedSpeciesData!$D$2:$D$4955,$D1199)),AVERAGEIFS(ObservedSpeciesData!X$2:X$4955,ObservedSpeciesData!$A$2:$A$4955,$A1199,ObservedSpeciesData!$D$2:$D$4955,$D1199),"")</f>
        <v/>
      </c>
      <c r="Y1199" s="23" t="str">
        <f>IF(ISNUMBER(AVERAGEIFS(ObservedSpeciesData!Y$2:Y$4955,ObservedSpeciesData!$A$2:$A$4955,$A1199,ObservedSpeciesData!$D$2:$D$4955,$D1199)),AVERAGEIFS(ObservedSpeciesData!Y$2:Y$4955,ObservedSpeciesData!$A$2:$A$4955,$A1199,ObservedSpeciesData!$D$2:$D$4955,$D1199),"")</f>
        <v/>
      </c>
      <c r="Z1199" s="23" t="str">
        <f>IF(ISNUMBER(AVERAGEIFS(ObservedSpeciesData!Z$2:Z$4955,ObservedSpeciesData!$A$2:$A$4955,$A1199,ObservedSpeciesData!$D$2:$D$4955,$D1199)),AVERAGEIFS(ObservedSpeciesData!Z$2:Z$4955,ObservedSpeciesData!$A$2:$A$4955,$A1199,ObservedSpeciesData!$D$2:$D$4955,$D1199),"")</f>
        <v/>
      </c>
      <c r="AA1199" s="23">
        <f>IF(ISNUMBER(AVERAGEIFS(ObservedSpeciesData!AA$2:AA$4955,ObservedSpeciesData!$A$2:$A$4955,$A1199,ObservedSpeciesData!$D$2:$D$4955,$D1199)),AVERAGEIFS(ObservedSpeciesData!AA$2:AA$4955,ObservedSpeciesData!$A$2:$A$4955,$A1199,ObservedSpeciesData!$D$2:$D$4955,$D1199),"")</f>
        <v>18.3</v>
      </c>
      <c r="AB1199" s="24">
        <f>IF(ISNUMBER(AVERAGEIFS(ObservedSpeciesData!AB$2:AB$4955,ObservedSpeciesData!$A$2:$A$4955,$A1199,ObservedSpeciesData!$D$2:$D$4955,$D1199)),AVERAGEIFS(ObservedSpeciesData!AB$2:AB$4955,ObservedSpeciesData!$A$2:$A$4955,$A1199,ObservedSpeciesData!$D$2:$D$4955,$D1199),"")</f>
        <v>2.9333333333333333E-2</v>
      </c>
      <c r="AC1199" s="24">
        <f>IF(ISNUMBER(AVERAGEIFS(ObservedSpeciesData!AC$2:AC$4955,ObservedSpeciesData!$A$2:$A$4955,$A1199,ObservedSpeciesData!$D$2:$D$4955,$D1199)),AVERAGEIFS(ObservedSpeciesData!AC$2:AC$4955,ObservedSpeciesData!$A$2:$A$4955,$A1199,ObservedSpeciesData!$D$2:$D$4955,$D1199),"")</f>
        <v>2.9333333333333333E-2</v>
      </c>
      <c r="AD1199" s="23" t="str">
        <f>IF(ISNUMBER(AVERAGEIFS(ObservedSpeciesData!AD$2:AD$4955,ObservedSpeciesData!$A$2:$A$4955,$A1199,ObservedSpeciesData!$D$2:$D$4955,$D1199)),AVERAGEIFS(ObservedSpeciesData!AD$2:AD$4955,ObservedSpeciesData!$A$2:$A$4955,$A1199,ObservedSpeciesData!$D$2:$D$4955,$D1199),"")</f>
        <v/>
      </c>
      <c r="AE1199" s="24" t="str">
        <f>IF(ISNUMBER(AVERAGEIFS(ObservedSpeciesData!AE$2:AE$4955,ObservedSpeciesData!$A$2:$A$4955,$A1199,ObservedSpeciesData!$D$2:$D$4955,$D1199)),AVERAGEIFS(ObservedSpeciesData!AE$2:AE$4955,ObservedSpeciesData!$A$2:$A$4955,$A1199,ObservedSpeciesData!$D$2:$D$4955,$D1199),"")</f>
        <v/>
      </c>
      <c r="AF1199" s="23"/>
      <c r="AG1199" s="24"/>
      <c r="AH1199" s="23" t="str">
        <f>IF(ISNUMBER(AVERAGEIFS(ObservedSpeciesData!AH$2:AH$4955,ObservedSpeciesData!$A$2:$A$4955,$A1199,ObservedSpeciesData!$D$2:$D$4955,$D1199)),AVERAGEIFS(ObservedSpeciesData!AH$2:AH$4955,ObservedSpeciesData!$A$2:$A$4955,$A1199,ObservedSpeciesData!$D$2:$D$4955,$D1199),"")</f>
        <v/>
      </c>
      <c r="AI1199" s="23" t="str">
        <f>IF(ISNUMBER(AVERAGEIFS(ObservedSpeciesData!AI$2:AI$4955,ObservedSpeciesData!$A$2:$A$4955,$A1199,ObservedSpeciesData!$C$2:$C$4955,$C1199,ObservedSpeciesData!$D$2:$D$4955,$D1199)),AVERAGEIFS(ObservedSpeciesData!AI$2:AI$4955,ObservedSpeciesData!$A$2:$A$4955,$A1199,ObservedSpeciesData!$C$2:$C$4955,$C1199,ObservedSpeciesData!$D$2:$D$4955,$D1199),"")</f>
        <v/>
      </c>
      <c r="AJ1199" s="2">
        <f>COUNTIFS(ObservedSpeciesData!$A$2:$A$828,$A1199,ObservedSpeciesData!$D$2:$D$828,$D1199)</f>
        <v>0</v>
      </c>
      <c r="AK1199" s="2">
        <f t="shared" si="18"/>
        <v>4</v>
      </c>
    </row>
    <row r="1200" spans="1:37" x14ac:dyDescent="0.25">
      <c r="A1200" s="14" t="s">
        <v>82</v>
      </c>
      <c r="B1200" t="s">
        <v>80</v>
      </c>
      <c r="C1200" t="s">
        <v>79</v>
      </c>
      <c r="D1200" s="13">
        <v>42044</v>
      </c>
      <c r="E1200">
        <v>1</v>
      </c>
      <c r="F1200">
        <v>350</v>
      </c>
      <c r="G1200" s="2" t="s">
        <v>89</v>
      </c>
      <c r="H1200" s="2" t="s">
        <v>12</v>
      </c>
      <c r="I1200">
        <v>3</v>
      </c>
      <c r="J1200" s="2" t="s">
        <v>88</v>
      </c>
      <c r="K1200" s="2">
        <f>IF(ISNUMBER(AVERAGEIFS(ObservedSpeciesData!K$2:K$4955,ObservedSpeciesData!$A$2:$A$4955,$A1200,ObservedSpeciesData!$D$2:$D$4955,$D1200)),AVERAGEIFS(ObservedSpeciesData!K$2:K$4955,ObservedSpeciesData!$A$2:$A$4955,$A1200,ObservedSpeciesData!$D$2:$D$4955,$D1200),"")</f>
        <v>315</v>
      </c>
      <c r="L1200" s="26">
        <f>IF(ISNUMBER(AVERAGEIFS(ObservedSpeciesData!L$2:L$4955,ObservedSpeciesData!$A$2:$A$4955,$A1200,ObservedSpeciesData!$D$2:$D$4955,$D1200)),AVERAGEIFS(ObservedSpeciesData!L$2:L$4955,ObservedSpeciesData!$A$2:$A$4955,$A1200,ObservedSpeciesData!$D$2:$D$4955,$D1200),"")</f>
        <v>3469.3333333333335</v>
      </c>
      <c r="M1200" s="23">
        <f>IF(ISNUMBER(AVERAGEIFS(ObservedSpeciesData!M$2:M$4955,ObservedSpeciesData!$A$2:$A$4955,$A1200,ObservedSpeciesData!$D$2:$D$4955,$D1200)),AVERAGEIFS(ObservedSpeciesData!M$2:M$4955,ObservedSpeciesData!$A$2:$A$4955,$A1200,ObservedSpeciesData!$D$2:$D$4955,$D1200),"")</f>
        <v>346.93333333333334</v>
      </c>
      <c r="N1200" s="23" t="str">
        <f>IF(ISNUMBER(AVERAGEIFS(ObservedSpeciesData!N$2:N$4955,ObservedSpeciesData!$A$2:$A$4955,$A1200,ObservedSpeciesData!$D$2:$D$4955,$D1200)),AVERAGEIFS(ObservedSpeciesData!N$2:N$4955,ObservedSpeciesData!$A$2:$A$4955,$A1200,ObservedSpeciesData!$D$2:$D$4955,$D1200),"")</f>
        <v/>
      </c>
      <c r="O1200" s="23" t="str">
        <f>IF(ISNUMBER(AVERAGEIFS(ObservedSpeciesData!O$2:O$4955,ObservedSpeciesData!$A$2:$A$4955,$A1200,ObservedSpeciesData!$D$2:$D$4955,$D1200)),AVERAGEIFS(ObservedSpeciesData!O$2:O$4955,ObservedSpeciesData!$A$2:$A$4955,$A1200,ObservedSpeciesData!$D$2:$D$4955,$D1200),"")</f>
        <v/>
      </c>
      <c r="P1200" s="23" t="str">
        <f>IF(ISNUMBER(AVERAGEIFS(ObservedSpeciesData!P$2:P$4955,ObservedSpeciesData!$A$2:$A$4955,$A1200,ObservedSpeciesData!$C$2:$C$4955,$C1200,ObservedSpeciesData!$D$2:$D$4955,$D1200)),AVERAGEIFS(ObservedSpeciesData!P$2:P$4955,ObservedSpeciesData!$A$2:$A$4955,$A1200,ObservedSpeciesData!$C$2:$C$4955,$C1200,ObservedSpeciesData!$D$2:$D$4955,$D1200),"")</f>
        <v/>
      </c>
      <c r="Q1200" s="23"/>
      <c r="R1200" s="25" t="str">
        <f>IF(ISNUMBER(AVERAGEIFS(ObservedSpeciesData!R$2:R$4955,ObservedSpeciesData!$A$2:$A$4955,$A1200,ObservedSpeciesData!$D$2:$D$4955,$D1200)),AVERAGEIFS(ObservedSpeciesData!R$2:R$4955,ObservedSpeciesData!$A$2:$A$4955,$A1200,ObservedSpeciesData!$D$2:$D$4955,$D1200),"")</f>
        <v/>
      </c>
      <c r="S1200" s="25" t="str">
        <f>IF(ISNUMBER(AVERAGEIFS(ObservedSpeciesData!S$2:S$4955,ObservedSpeciesData!$A$2:$A$4955,$A1200,ObservedSpeciesData!$D$2:$D$4955,$D1200)),AVERAGEIFS(ObservedSpeciesData!S$2:S$4955,ObservedSpeciesData!$A$2:$A$4955,$A1200,ObservedSpeciesData!$D$2:$D$4955,$D1200),"")</f>
        <v/>
      </c>
      <c r="T1200" s="23" t="str">
        <f>IF(ISNUMBER(AVERAGEIFS(ObservedSpeciesData!T$2:T$4955,ObservedSpeciesData!$A$2:$A$4955,$A1200,ObservedSpeciesData!$D$2:$D$4955,$D1200)),AVERAGEIFS(ObservedSpeciesData!T$2:T$4955,ObservedSpeciesData!$A$2:$A$4955,$A1200,ObservedSpeciesData!$D$2:$D$4955,$D1200),"")</f>
        <v/>
      </c>
      <c r="U1200" s="24" t="str">
        <f>IF(ISNUMBER(AVERAGEIFS(ObservedSpeciesData!U$2:U$4955,ObservedSpeciesData!$A$2:$A$4955,$A1200,ObservedSpeciesData!$C$2:$C$4955,$C1200,ObservedSpeciesData!$D$2:$D$4955,$D1200)),AVERAGEIFS(ObservedSpeciesData!U$2:U$4955,ObservedSpeciesData!$A$2:$A$4955,$A1200,ObservedSpeciesData!$C$2:$C$4955,$C1200,ObservedSpeciesData!$D$2:$D$4955,$D1200),"")</f>
        <v/>
      </c>
      <c r="V1200" s="23" t="str">
        <f>IF(ISNUMBER(AVERAGEIFS(ObservedSpeciesData!V$2:V$4955,ObservedSpeciesData!$A$2:$A$4955,$A1200,ObservedSpeciesData!$D$2:$D$4955,$D1200)),AVERAGEIFS(ObservedSpeciesData!V$2:V$4955,ObservedSpeciesData!$A$2:$A$4955,$A1200,ObservedSpeciesData!$D$2:$D$4955,$D1200),"")</f>
        <v/>
      </c>
      <c r="W1200" s="23" t="str">
        <f>IF(ISNUMBER(AVERAGEIFS(ObservedSpeciesData!W$2:W$4955,ObservedSpeciesData!$A$2:$A$4955,$A1200,ObservedSpeciesData!$D$2:$D$4955,$D1200)),AVERAGEIFS(ObservedSpeciesData!W$2:W$4955,ObservedSpeciesData!$A$2:$A$4955,$A1200,ObservedSpeciesData!$D$2:$D$4955,$D1200),"")</f>
        <v/>
      </c>
      <c r="X1200" s="23" t="str">
        <f>IF(ISNUMBER(AVERAGEIFS(ObservedSpeciesData!X$2:X$4955,ObservedSpeciesData!$A$2:$A$4955,$A1200,ObservedSpeciesData!$D$2:$D$4955,$D1200)),AVERAGEIFS(ObservedSpeciesData!X$2:X$4955,ObservedSpeciesData!$A$2:$A$4955,$A1200,ObservedSpeciesData!$D$2:$D$4955,$D1200),"")</f>
        <v/>
      </c>
      <c r="Y1200" s="23" t="str">
        <f>IF(ISNUMBER(AVERAGEIFS(ObservedSpeciesData!Y$2:Y$4955,ObservedSpeciesData!$A$2:$A$4955,$A1200,ObservedSpeciesData!$D$2:$D$4955,$D1200)),AVERAGEIFS(ObservedSpeciesData!Y$2:Y$4955,ObservedSpeciesData!$A$2:$A$4955,$A1200,ObservedSpeciesData!$D$2:$D$4955,$D1200),"")</f>
        <v/>
      </c>
      <c r="Z1200" s="23" t="str">
        <f>IF(ISNUMBER(AVERAGEIFS(ObservedSpeciesData!Z$2:Z$4955,ObservedSpeciesData!$A$2:$A$4955,$A1200,ObservedSpeciesData!$D$2:$D$4955,$D1200)),AVERAGEIFS(ObservedSpeciesData!Z$2:Z$4955,ObservedSpeciesData!$A$2:$A$4955,$A1200,ObservedSpeciesData!$D$2:$D$4955,$D1200),"")</f>
        <v/>
      </c>
      <c r="AA1200" s="23">
        <f>IF(ISNUMBER(AVERAGEIFS(ObservedSpeciesData!AA$2:AA$4955,ObservedSpeciesData!$A$2:$A$4955,$A1200,ObservedSpeciesData!$D$2:$D$4955,$D1200)),AVERAGEIFS(ObservedSpeciesData!AA$2:AA$4955,ObservedSpeciesData!$A$2:$A$4955,$A1200,ObservedSpeciesData!$D$2:$D$4955,$D1200),"")</f>
        <v>19.133333333333333</v>
      </c>
      <c r="AB1200" s="24">
        <f>IF(ISNUMBER(AVERAGEIFS(ObservedSpeciesData!AB$2:AB$4955,ObservedSpeciesData!$A$2:$A$4955,$A1200,ObservedSpeciesData!$D$2:$D$4955,$D1200)),AVERAGEIFS(ObservedSpeciesData!AB$2:AB$4955,ObservedSpeciesData!$A$2:$A$4955,$A1200,ObservedSpeciesData!$D$2:$D$4955,$D1200),"")</f>
        <v>3.0666666666666665E-2</v>
      </c>
      <c r="AC1200" s="24">
        <f>IF(ISNUMBER(AVERAGEIFS(ObservedSpeciesData!AC$2:AC$4955,ObservedSpeciesData!$A$2:$A$4955,$A1200,ObservedSpeciesData!$D$2:$D$4955,$D1200)),AVERAGEIFS(ObservedSpeciesData!AC$2:AC$4955,ObservedSpeciesData!$A$2:$A$4955,$A1200,ObservedSpeciesData!$D$2:$D$4955,$D1200),"")</f>
        <v>3.0666666666666665E-2</v>
      </c>
      <c r="AD1200" s="23" t="str">
        <f>IF(ISNUMBER(AVERAGEIFS(ObservedSpeciesData!AD$2:AD$4955,ObservedSpeciesData!$A$2:$A$4955,$A1200,ObservedSpeciesData!$D$2:$D$4955,$D1200)),AVERAGEIFS(ObservedSpeciesData!AD$2:AD$4955,ObservedSpeciesData!$A$2:$A$4955,$A1200,ObservedSpeciesData!$D$2:$D$4955,$D1200),"")</f>
        <v/>
      </c>
      <c r="AE1200" s="24" t="str">
        <f>IF(ISNUMBER(AVERAGEIFS(ObservedSpeciesData!AE$2:AE$4955,ObservedSpeciesData!$A$2:$A$4955,$A1200,ObservedSpeciesData!$D$2:$D$4955,$D1200)),AVERAGEIFS(ObservedSpeciesData!AE$2:AE$4955,ObservedSpeciesData!$A$2:$A$4955,$A1200,ObservedSpeciesData!$D$2:$D$4955,$D1200),"")</f>
        <v/>
      </c>
      <c r="AF1200" s="23"/>
      <c r="AG1200" s="24"/>
      <c r="AH1200" s="23" t="str">
        <f>IF(ISNUMBER(AVERAGEIFS(ObservedSpeciesData!AH$2:AH$4955,ObservedSpeciesData!$A$2:$A$4955,$A1200,ObservedSpeciesData!$D$2:$D$4955,$D1200)),AVERAGEIFS(ObservedSpeciesData!AH$2:AH$4955,ObservedSpeciesData!$A$2:$A$4955,$A1200,ObservedSpeciesData!$D$2:$D$4955,$D1200),"")</f>
        <v/>
      </c>
      <c r="AI1200" s="23" t="str">
        <f>IF(ISNUMBER(AVERAGEIFS(ObservedSpeciesData!AI$2:AI$4955,ObservedSpeciesData!$A$2:$A$4955,$A1200,ObservedSpeciesData!$C$2:$C$4955,$C1200,ObservedSpeciesData!$D$2:$D$4955,$D1200)),AVERAGEIFS(ObservedSpeciesData!AI$2:AI$4955,ObservedSpeciesData!$A$2:$A$4955,$A1200,ObservedSpeciesData!$C$2:$C$4955,$C1200,ObservedSpeciesData!$D$2:$D$4955,$D1200),"")</f>
        <v/>
      </c>
      <c r="AJ1200" s="2">
        <f>COUNTIFS(ObservedSpeciesData!$A$2:$A$828,$A1200,ObservedSpeciesData!$D$2:$D$828,$D1200)</f>
        <v>0</v>
      </c>
      <c r="AK1200" s="2">
        <f t="shared" si="18"/>
        <v>4</v>
      </c>
    </row>
    <row r="1201" spans="1:37" x14ac:dyDescent="0.25">
      <c r="A1201" s="14" t="s">
        <v>81</v>
      </c>
      <c r="B1201" t="s">
        <v>80</v>
      </c>
      <c r="C1201" t="s">
        <v>79</v>
      </c>
      <c r="D1201" s="13">
        <v>42044</v>
      </c>
      <c r="E1201">
        <v>1</v>
      </c>
      <c r="F1201">
        <v>500</v>
      </c>
      <c r="G1201" s="2" t="s">
        <v>89</v>
      </c>
      <c r="H1201" s="2" t="s">
        <v>12</v>
      </c>
      <c r="I1201">
        <v>3</v>
      </c>
      <c r="J1201" s="2" t="s">
        <v>88</v>
      </c>
      <c r="K1201" s="2">
        <f>IF(ISNUMBER(AVERAGEIFS(ObservedSpeciesData!K$2:K$4955,ObservedSpeciesData!$A$2:$A$4955,$A1201,ObservedSpeciesData!$D$2:$D$4955,$D1201)),AVERAGEIFS(ObservedSpeciesData!K$2:K$4955,ObservedSpeciesData!$A$2:$A$4955,$A1201,ObservedSpeciesData!$D$2:$D$4955,$D1201),"")</f>
        <v>450</v>
      </c>
      <c r="L1201" s="26">
        <f>IF(ISNUMBER(AVERAGEIFS(ObservedSpeciesData!L$2:L$4955,ObservedSpeciesData!$A$2:$A$4955,$A1201,ObservedSpeciesData!$D$2:$D$4955,$D1201)),AVERAGEIFS(ObservedSpeciesData!L$2:L$4955,ObservedSpeciesData!$A$2:$A$4955,$A1201,ObservedSpeciesData!$D$2:$D$4955,$D1201),"")</f>
        <v>3457</v>
      </c>
      <c r="M1201" s="23">
        <f>IF(ISNUMBER(AVERAGEIFS(ObservedSpeciesData!M$2:M$4955,ObservedSpeciesData!$A$2:$A$4955,$A1201,ObservedSpeciesData!$D$2:$D$4955,$D1201)),AVERAGEIFS(ObservedSpeciesData!M$2:M$4955,ObservedSpeciesData!$A$2:$A$4955,$A1201,ObservedSpeciesData!$D$2:$D$4955,$D1201),"")</f>
        <v>345.7</v>
      </c>
      <c r="N1201" s="23" t="str">
        <f>IF(ISNUMBER(AVERAGEIFS(ObservedSpeciesData!N$2:N$4955,ObservedSpeciesData!$A$2:$A$4955,$A1201,ObservedSpeciesData!$D$2:$D$4955,$D1201)),AVERAGEIFS(ObservedSpeciesData!N$2:N$4955,ObservedSpeciesData!$A$2:$A$4955,$A1201,ObservedSpeciesData!$D$2:$D$4955,$D1201),"")</f>
        <v/>
      </c>
      <c r="O1201" s="23" t="str">
        <f>IF(ISNUMBER(AVERAGEIFS(ObservedSpeciesData!O$2:O$4955,ObservedSpeciesData!$A$2:$A$4955,$A1201,ObservedSpeciesData!$D$2:$D$4955,$D1201)),AVERAGEIFS(ObservedSpeciesData!O$2:O$4955,ObservedSpeciesData!$A$2:$A$4955,$A1201,ObservedSpeciesData!$D$2:$D$4955,$D1201),"")</f>
        <v/>
      </c>
      <c r="P1201" s="23" t="str">
        <f>IF(ISNUMBER(AVERAGEIFS(ObservedSpeciesData!P$2:P$4955,ObservedSpeciesData!$A$2:$A$4955,$A1201,ObservedSpeciesData!$C$2:$C$4955,$C1201,ObservedSpeciesData!$D$2:$D$4955,$D1201)),AVERAGEIFS(ObservedSpeciesData!P$2:P$4955,ObservedSpeciesData!$A$2:$A$4955,$A1201,ObservedSpeciesData!$C$2:$C$4955,$C1201,ObservedSpeciesData!$D$2:$D$4955,$D1201),"")</f>
        <v/>
      </c>
      <c r="Q1201" s="23"/>
      <c r="R1201" s="25" t="str">
        <f>IF(ISNUMBER(AVERAGEIFS(ObservedSpeciesData!R$2:R$4955,ObservedSpeciesData!$A$2:$A$4955,$A1201,ObservedSpeciesData!$D$2:$D$4955,$D1201)),AVERAGEIFS(ObservedSpeciesData!R$2:R$4955,ObservedSpeciesData!$A$2:$A$4955,$A1201,ObservedSpeciesData!$D$2:$D$4955,$D1201),"")</f>
        <v/>
      </c>
      <c r="S1201" s="25" t="str">
        <f>IF(ISNUMBER(AVERAGEIFS(ObservedSpeciesData!S$2:S$4955,ObservedSpeciesData!$A$2:$A$4955,$A1201,ObservedSpeciesData!$D$2:$D$4955,$D1201)),AVERAGEIFS(ObservedSpeciesData!S$2:S$4955,ObservedSpeciesData!$A$2:$A$4955,$A1201,ObservedSpeciesData!$D$2:$D$4955,$D1201),"")</f>
        <v/>
      </c>
      <c r="T1201" s="23" t="str">
        <f>IF(ISNUMBER(AVERAGEIFS(ObservedSpeciesData!T$2:T$4955,ObservedSpeciesData!$A$2:$A$4955,$A1201,ObservedSpeciesData!$D$2:$D$4955,$D1201)),AVERAGEIFS(ObservedSpeciesData!T$2:T$4955,ObservedSpeciesData!$A$2:$A$4955,$A1201,ObservedSpeciesData!$D$2:$D$4955,$D1201),"")</f>
        <v/>
      </c>
      <c r="U1201" s="24" t="str">
        <f>IF(ISNUMBER(AVERAGEIFS(ObservedSpeciesData!U$2:U$4955,ObservedSpeciesData!$A$2:$A$4955,$A1201,ObservedSpeciesData!$C$2:$C$4955,$C1201,ObservedSpeciesData!$D$2:$D$4955,$D1201)),AVERAGEIFS(ObservedSpeciesData!U$2:U$4955,ObservedSpeciesData!$A$2:$A$4955,$A1201,ObservedSpeciesData!$C$2:$C$4955,$C1201,ObservedSpeciesData!$D$2:$D$4955,$D1201),"")</f>
        <v/>
      </c>
      <c r="V1201" s="23" t="str">
        <f>IF(ISNUMBER(AVERAGEIFS(ObservedSpeciesData!V$2:V$4955,ObservedSpeciesData!$A$2:$A$4955,$A1201,ObservedSpeciesData!$D$2:$D$4955,$D1201)),AVERAGEIFS(ObservedSpeciesData!V$2:V$4955,ObservedSpeciesData!$A$2:$A$4955,$A1201,ObservedSpeciesData!$D$2:$D$4955,$D1201),"")</f>
        <v/>
      </c>
      <c r="W1201" s="23" t="str">
        <f>IF(ISNUMBER(AVERAGEIFS(ObservedSpeciesData!W$2:W$4955,ObservedSpeciesData!$A$2:$A$4955,$A1201,ObservedSpeciesData!$D$2:$D$4955,$D1201)),AVERAGEIFS(ObservedSpeciesData!W$2:W$4955,ObservedSpeciesData!$A$2:$A$4955,$A1201,ObservedSpeciesData!$D$2:$D$4955,$D1201),"")</f>
        <v/>
      </c>
      <c r="X1201" s="23" t="str">
        <f>IF(ISNUMBER(AVERAGEIFS(ObservedSpeciesData!X$2:X$4955,ObservedSpeciesData!$A$2:$A$4955,$A1201,ObservedSpeciesData!$D$2:$D$4955,$D1201)),AVERAGEIFS(ObservedSpeciesData!X$2:X$4955,ObservedSpeciesData!$A$2:$A$4955,$A1201,ObservedSpeciesData!$D$2:$D$4955,$D1201),"")</f>
        <v/>
      </c>
      <c r="Y1201" s="23" t="str">
        <f>IF(ISNUMBER(AVERAGEIFS(ObservedSpeciesData!Y$2:Y$4955,ObservedSpeciesData!$A$2:$A$4955,$A1201,ObservedSpeciesData!$D$2:$D$4955,$D1201)),AVERAGEIFS(ObservedSpeciesData!Y$2:Y$4955,ObservedSpeciesData!$A$2:$A$4955,$A1201,ObservedSpeciesData!$D$2:$D$4955,$D1201),"")</f>
        <v/>
      </c>
      <c r="Z1201" s="23" t="str">
        <f>IF(ISNUMBER(AVERAGEIFS(ObservedSpeciesData!Z$2:Z$4955,ObservedSpeciesData!$A$2:$A$4955,$A1201,ObservedSpeciesData!$D$2:$D$4955,$D1201)),AVERAGEIFS(ObservedSpeciesData!Z$2:Z$4955,ObservedSpeciesData!$A$2:$A$4955,$A1201,ObservedSpeciesData!$D$2:$D$4955,$D1201),"")</f>
        <v/>
      </c>
      <c r="AA1201" s="23">
        <f>IF(ISNUMBER(AVERAGEIFS(ObservedSpeciesData!AA$2:AA$4955,ObservedSpeciesData!$A$2:$A$4955,$A1201,ObservedSpeciesData!$D$2:$D$4955,$D1201)),AVERAGEIFS(ObservedSpeciesData!AA$2:AA$4955,ObservedSpeciesData!$A$2:$A$4955,$A1201,ObservedSpeciesData!$D$2:$D$4955,$D1201),"")</f>
        <v>19.3</v>
      </c>
      <c r="AB1201" s="24">
        <f>IF(ISNUMBER(AVERAGEIFS(ObservedSpeciesData!AB$2:AB$4955,ObservedSpeciesData!$A$2:$A$4955,$A1201,ObservedSpeciesData!$D$2:$D$4955,$D1201)),AVERAGEIFS(ObservedSpeciesData!AB$2:AB$4955,ObservedSpeciesData!$A$2:$A$4955,$A1201,ObservedSpeciesData!$D$2:$D$4955,$D1201),"")</f>
        <v>3.1E-2</v>
      </c>
      <c r="AC1201" s="24">
        <f>IF(ISNUMBER(AVERAGEIFS(ObservedSpeciesData!AC$2:AC$4955,ObservedSpeciesData!$A$2:$A$4955,$A1201,ObservedSpeciesData!$D$2:$D$4955,$D1201)),AVERAGEIFS(ObservedSpeciesData!AC$2:AC$4955,ObservedSpeciesData!$A$2:$A$4955,$A1201,ObservedSpeciesData!$D$2:$D$4955,$D1201),"")</f>
        <v>3.1E-2</v>
      </c>
      <c r="AD1201" s="23" t="str">
        <f>IF(ISNUMBER(AVERAGEIFS(ObservedSpeciesData!AD$2:AD$4955,ObservedSpeciesData!$A$2:$A$4955,$A1201,ObservedSpeciesData!$D$2:$D$4955,$D1201)),AVERAGEIFS(ObservedSpeciesData!AD$2:AD$4955,ObservedSpeciesData!$A$2:$A$4955,$A1201,ObservedSpeciesData!$D$2:$D$4955,$D1201),"")</f>
        <v/>
      </c>
      <c r="AE1201" s="24" t="str">
        <f>IF(ISNUMBER(AVERAGEIFS(ObservedSpeciesData!AE$2:AE$4955,ObservedSpeciesData!$A$2:$A$4955,$A1201,ObservedSpeciesData!$D$2:$D$4955,$D1201)),AVERAGEIFS(ObservedSpeciesData!AE$2:AE$4955,ObservedSpeciesData!$A$2:$A$4955,$A1201,ObservedSpeciesData!$D$2:$D$4955,$D1201),"")</f>
        <v/>
      </c>
      <c r="AF1201" s="23"/>
      <c r="AG1201" s="24"/>
      <c r="AH1201" s="23" t="str">
        <f>IF(ISNUMBER(AVERAGEIFS(ObservedSpeciesData!AH$2:AH$4955,ObservedSpeciesData!$A$2:$A$4955,$A1201,ObservedSpeciesData!$D$2:$D$4955,$D1201)),AVERAGEIFS(ObservedSpeciesData!AH$2:AH$4955,ObservedSpeciesData!$A$2:$A$4955,$A1201,ObservedSpeciesData!$D$2:$D$4955,$D1201),"")</f>
        <v/>
      </c>
      <c r="AI1201" s="23" t="str">
        <f>IF(ISNUMBER(AVERAGEIFS(ObservedSpeciesData!AI$2:AI$4955,ObservedSpeciesData!$A$2:$A$4955,$A1201,ObservedSpeciesData!$C$2:$C$4955,$C1201,ObservedSpeciesData!$D$2:$D$4955,$D1201)),AVERAGEIFS(ObservedSpeciesData!AI$2:AI$4955,ObservedSpeciesData!$A$2:$A$4955,$A1201,ObservedSpeciesData!$C$2:$C$4955,$C1201,ObservedSpeciesData!$D$2:$D$4955,$D1201),"")</f>
        <v/>
      </c>
      <c r="AJ1201" s="2">
        <f>COUNTIFS(ObservedSpeciesData!$A$2:$A$828,$A1201,ObservedSpeciesData!$D$2:$D$828,$D1201)</f>
        <v>0</v>
      </c>
      <c r="AK1201" s="2">
        <f t="shared" si="18"/>
        <v>4</v>
      </c>
    </row>
    <row r="1202" spans="1:37" x14ac:dyDescent="0.25">
      <c r="A1202" s="14" t="s">
        <v>86</v>
      </c>
      <c r="B1202" t="s">
        <v>80</v>
      </c>
      <c r="C1202" t="s">
        <v>79</v>
      </c>
      <c r="D1202" s="13">
        <v>42054</v>
      </c>
      <c r="E1202">
        <v>1</v>
      </c>
      <c r="F1202">
        <v>0</v>
      </c>
      <c r="G1202" s="2" t="s">
        <v>89</v>
      </c>
      <c r="H1202" s="2" t="s">
        <v>12</v>
      </c>
      <c r="I1202">
        <v>3</v>
      </c>
      <c r="J1202" s="2" t="s">
        <v>88</v>
      </c>
      <c r="K1202" s="2">
        <f>IF(ISNUMBER(AVERAGEIFS(ObservedSpeciesData!K$2:K$4955,ObservedSpeciesData!$A$2:$A$4955,$A1202,ObservedSpeciesData!$D$2:$D$4955,$D1202)),AVERAGEIFS(ObservedSpeciesData!K$2:K$4955,ObservedSpeciesData!$A$2:$A$4955,$A1202,ObservedSpeciesData!$D$2:$D$4955,$D1202),"")</f>
        <v>0</v>
      </c>
      <c r="L1202" s="26">
        <f>IF(ISNUMBER(AVERAGEIFS(ObservedSpeciesData!L$2:L$4955,ObservedSpeciesData!$A$2:$A$4955,$A1202,ObservedSpeciesData!$D$2:$D$4955,$D1202)),AVERAGEIFS(ObservedSpeciesData!L$2:L$4955,ObservedSpeciesData!$A$2:$A$4955,$A1202,ObservedSpeciesData!$D$2:$D$4955,$D1202),"")</f>
        <v>3210.3333333333335</v>
      </c>
      <c r="M1202" s="23">
        <f>IF(ISNUMBER(AVERAGEIFS(ObservedSpeciesData!M$2:M$4955,ObservedSpeciesData!$A$2:$A$4955,$A1202,ObservedSpeciesData!$D$2:$D$4955,$D1202)),AVERAGEIFS(ObservedSpeciesData!M$2:M$4955,ObservedSpeciesData!$A$2:$A$4955,$A1202,ObservedSpeciesData!$D$2:$D$4955,$D1202),"")</f>
        <v>321.03333333333336</v>
      </c>
      <c r="N1202" s="23" t="str">
        <f>IF(ISNUMBER(AVERAGEIFS(ObservedSpeciesData!N$2:N$4955,ObservedSpeciesData!$A$2:$A$4955,$A1202,ObservedSpeciesData!$D$2:$D$4955,$D1202)),AVERAGEIFS(ObservedSpeciesData!N$2:N$4955,ObservedSpeciesData!$A$2:$A$4955,$A1202,ObservedSpeciesData!$D$2:$D$4955,$D1202),"")</f>
        <v/>
      </c>
      <c r="O1202" s="23" t="str">
        <f>IF(ISNUMBER(AVERAGEIFS(ObservedSpeciesData!O$2:O$4955,ObservedSpeciesData!$A$2:$A$4955,$A1202,ObservedSpeciesData!$D$2:$D$4955,$D1202)),AVERAGEIFS(ObservedSpeciesData!O$2:O$4955,ObservedSpeciesData!$A$2:$A$4955,$A1202,ObservedSpeciesData!$D$2:$D$4955,$D1202),"")</f>
        <v/>
      </c>
      <c r="P1202" s="23" t="str">
        <f>IF(ISNUMBER(AVERAGEIFS(ObservedSpeciesData!P$2:P$4955,ObservedSpeciesData!$A$2:$A$4955,$A1202,ObservedSpeciesData!$C$2:$C$4955,$C1202,ObservedSpeciesData!$D$2:$D$4955,$D1202)),AVERAGEIFS(ObservedSpeciesData!P$2:P$4955,ObservedSpeciesData!$A$2:$A$4955,$A1202,ObservedSpeciesData!$C$2:$C$4955,$C1202,ObservedSpeciesData!$D$2:$D$4955,$D1202),"")</f>
        <v/>
      </c>
      <c r="Q1202" s="23"/>
      <c r="R1202" s="25" t="str">
        <f>IF(ISNUMBER(AVERAGEIFS(ObservedSpeciesData!R$2:R$4955,ObservedSpeciesData!$A$2:$A$4955,$A1202,ObservedSpeciesData!$D$2:$D$4955,$D1202)),AVERAGEIFS(ObservedSpeciesData!R$2:R$4955,ObservedSpeciesData!$A$2:$A$4955,$A1202,ObservedSpeciesData!$D$2:$D$4955,$D1202),"")</f>
        <v/>
      </c>
      <c r="S1202" s="25" t="str">
        <f>IF(ISNUMBER(AVERAGEIFS(ObservedSpeciesData!S$2:S$4955,ObservedSpeciesData!$A$2:$A$4955,$A1202,ObservedSpeciesData!$D$2:$D$4955,$D1202)),AVERAGEIFS(ObservedSpeciesData!S$2:S$4955,ObservedSpeciesData!$A$2:$A$4955,$A1202,ObservedSpeciesData!$D$2:$D$4955,$D1202),"")</f>
        <v/>
      </c>
      <c r="T1202" s="23" t="str">
        <f>IF(ISNUMBER(AVERAGEIFS(ObservedSpeciesData!T$2:T$4955,ObservedSpeciesData!$A$2:$A$4955,$A1202,ObservedSpeciesData!$D$2:$D$4955,$D1202)),AVERAGEIFS(ObservedSpeciesData!T$2:T$4955,ObservedSpeciesData!$A$2:$A$4955,$A1202,ObservedSpeciesData!$D$2:$D$4955,$D1202),"")</f>
        <v/>
      </c>
      <c r="U1202" s="24" t="str">
        <f>IF(ISNUMBER(AVERAGEIFS(ObservedSpeciesData!U$2:U$4955,ObservedSpeciesData!$A$2:$A$4955,$A1202,ObservedSpeciesData!$C$2:$C$4955,$C1202,ObservedSpeciesData!$D$2:$D$4955,$D1202)),AVERAGEIFS(ObservedSpeciesData!U$2:U$4955,ObservedSpeciesData!$A$2:$A$4955,$A1202,ObservedSpeciesData!$C$2:$C$4955,$C1202,ObservedSpeciesData!$D$2:$D$4955,$D1202),"")</f>
        <v/>
      </c>
      <c r="V1202" s="23" t="str">
        <f>IF(ISNUMBER(AVERAGEIFS(ObservedSpeciesData!V$2:V$4955,ObservedSpeciesData!$A$2:$A$4955,$A1202,ObservedSpeciesData!$D$2:$D$4955,$D1202)),AVERAGEIFS(ObservedSpeciesData!V$2:V$4955,ObservedSpeciesData!$A$2:$A$4955,$A1202,ObservedSpeciesData!$D$2:$D$4955,$D1202),"")</f>
        <v/>
      </c>
      <c r="W1202" s="23" t="str">
        <f>IF(ISNUMBER(AVERAGEIFS(ObservedSpeciesData!W$2:W$4955,ObservedSpeciesData!$A$2:$A$4955,$A1202,ObservedSpeciesData!$D$2:$D$4955,$D1202)),AVERAGEIFS(ObservedSpeciesData!W$2:W$4955,ObservedSpeciesData!$A$2:$A$4955,$A1202,ObservedSpeciesData!$D$2:$D$4955,$D1202),"")</f>
        <v/>
      </c>
      <c r="X1202" s="23" t="str">
        <f>IF(ISNUMBER(AVERAGEIFS(ObservedSpeciesData!X$2:X$4955,ObservedSpeciesData!$A$2:$A$4955,$A1202,ObservedSpeciesData!$D$2:$D$4955,$D1202)),AVERAGEIFS(ObservedSpeciesData!X$2:X$4955,ObservedSpeciesData!$A$2:$A$4955,$A1202,ObservedSpeciesData!$D$2:$D$4955,$D1202),"")</f>
        <v/>
      </c>
      <c r="Y1202" s="23" t="str">
        <f>IF(ISNUMBER(AVERAGEIFS(ObservedSpeciesData!Y$2:Y$4955,ObservedSpeciesData!$A$2:$A$4955,$A1202,ObservedSpeciesData!$D$2:$D$4955,$D1202)),AVERAGEIFS(ObservedSpeciesData!Y$2:Y$4955,ObservedSpeciesData!$A$2:$A$4955,$A1202,ObservedSpeciesData!$D$2:$D$4955,$D1202),"")</f>
        <v/>
      </c>
      <c r="Z1202" s="23" t="str">
        <f>IF(ISNUMBER(AVERAGEIFS(ObservedSpeciesData!Z$2:Z$4955,ObservedSpeciesData!$A$2:$A$4955,$A1202,ObservedSpeciesData!$D$2:$D$4955,$D1202)),AVERAGEIFS(ObservedSpeciesData!Z$2:Z$4955,ObservedSpeciesData!$A$2:$A$4955,$A1202,ObservedSpeciesData!$D$2:$D$4955,$D1202),"")</f>
        <v/>
      </c>
      <c r="AA1202" s="23">
        <f>IF(ISNUMBER(AVERAGEIFS(ObservedSpeciesData!AA$2:AA$4955,ObservedSpeciesData!$A$2:$A$4955,$A1202,ObservedSpeciesData!$D$2:$D$4955,$D1202)),AVERAGEIFS(ObservedSpeciesData!AA$2:AA$4955,ObservedSpeciesData!$A$2:$A$4955,$A1202,ObservedSpeciesData!$D$2:$D$4955,$D1202),"")</f>
        <v>18.266666666666666</v>
      </c>
      <c r="AB1202" s="24">
        <f>IF(ISNUMBER(AVERAGEIFS(ObservedSpeciesData!AB$2:AB$4955,ObservedSpeciesData!$A$2:$A$4955,$A1202,ObservedSpeciesData!$D$2:$D$4955,$D1202)),AVERAGEIFS(ObservedSpeciesData!AB$2:AB$4955,ObservedSpeciesData!$A$2:$A$4955,$A1202,ObservedSpeciesData!$D$2:$D$4955,$D1202),"")</f>
        <v>2.9000000000000001E-2</v>
      </c>
      <c r="AC1202" s="24">
        <f>IF(ISNUMBER(AVERAGEIFS(ObservedSpeciesData!AC$2:AC$4955,ObservedSpeciesData!$A$2:$A$4955,$A1202,ObservedSpeciesData!$D$2:$D$4955,$D1202)),AVERAGEIFS(ObservedSpeciesData!AC$2:AC$4955,ObservedSpeciesData!$A$2:$A$4955,$A1202,ObservedSpeciesData!$D$2:$D$4955,$D1202),"")</f>
        <v>2.9000000000000001E-2</v>
      </c>
      <c r="AD1202" s="23" t="str">
        <f>IF(ISNUMBER(AVERAGEIFS(ObservedSpeciesData!AD$2:AD$4955,ObservedSpeciesData!$A$2:$A$4955,$A1202,ObservedSpeciesData!$D$2:$D$4955,$D1202)),AVERAGEIFS(ObservedSpeciesData!AD$2:AD$4955,ObservedSpeciesData!$A$2:$A$4955,$A1202,ObservedSpeciesData!$D$2:$D$4955,$D1202),"")</f>
        <v/>
      </c>
      <c r="AE1202" s="24" t="str">
        <f>IF(ISNUMBER(AVERAGEIFS(ObservedSpeciesData!AE$2:AE$4955,ObservedSpeciesData!$A$2:$A$4955,$A1202,ObservedSpeciesData!$D$2:$D$4955,$D1202)),AVERAGEIFS(ObservedSpeciesData!AE$2:AE$4955,ObservedSpeciesData!$A$2:$A$4955,$A1202,ObservedSpeciesData!$D$2:$D$4955,$D1202),"")</f>
        <v/>
      </c>
      <c r="AF1202" s="23"/>
      <c r="AG1202" s="24"/>
      <c r="AH1202" s="23" t="str">
        <f>IF(ISNUMBER(AVERAGEIFS(ObservedSpeciesData!AH$2:AH$4955,ObservedSpeciesData!$A$2:$A$4955,$A1202,ObservedSpeciesData!$D$2:$D$4955,$D1202)),AVERAGEIFS(ObservedSpeciesData!AH$2:AH$4955,ObservedSpeciesData!$A$2:$A$4955,$A1202,ObservedSpeciesData!$D$2:$D$4955,$D1202),"")</f>
        <v/>
      </c>
      <c r="AI1202" s="23" t="str">
        <f>IF(ISNUMBER(AVERAGEIFS(ObservedSpeciesData!AI$2:AI$4955,ObservedSpeciesData!$A$2:$A$4955,$A1202,ObservedSpeciesData!$C$2:$C$4955,$C1202,ObservedSpeciesData!$D$2:$D$4955,$D1202)),AVERAGEIFS(ObservedSpeciesData!AI$2:AI$4955,ObservedSpeciesData!$A$2:$A$4955,$A1202,ObservedSpeciesData!$C$2:$C$4955,$C1202,ObservedSpeciesData!$D$2:$D$4955,$D1202),"")</f>
        <v/>
      </c>
      <c r="AJ1202" s="2">
        <f>COUNTIFS(ObservedSpeciesData!$A$2:$A$828,$A1202,ObservedSpeciesData!$D$2:$D$828,$D1202)</f>
        <v>0</v>
      </c>
      <c r="AK1202" s="2">
        <f t="shared" si="18"/>
        <v>4</v>
      </c>
    </row>
    <row r="1203" spans="1:37" x14ac:dyDescent="0.25">
      <c r="A1203" s="14" t="s">
        <v>85</v>
      </c>
      <c r="B1203" t="s">
        <v>80</v>
      </c>
      <c r="C1203" t="s">
        <v>79</v>
      </c>
      <c r="D1203" s="13">
        <v>42054</v>
      </c>
      <c r="E1203">
        <v>1</v>
      </c>
      <c r="F1203">
        <v>50</v>
      </c>
      <c r="G1203" s="2" t="s">
        <v>89</v>
      </c>
      <c r="H1203" s="2" t="s">
        <v>12</v>
      </c>
      <c r="I1203">
        <v>3</v>
      </c>
      <c r="J1203" s="2" t="s">
        <v>88</v>
      </c>
      <c r="K1203" s="2">
        <f>IF(ISNUMBER(AVERAGEIFS(ObservedSpeciesData!K$2:K$4955,ObservedSpeciesData!$A$2:$A$4955,$A1203,ObservedSpeciesData!$D$2:$D$4955,$D1203)),AVERAGEIFS(ObservedSpeciesData!K$2:K$4955,ObservedSpeciesData!$A$2:$A$4955,$A1203,ObservedSpeciesData!$D$2:$D$4955,$D1203),"")</f>
        <v>45</v>
      </c>
      <c r="L1203" s="26">
        <f>IF(ISNUMBER(AVERAGEIFS(ObservedSpeciesData!L$2:L$4955,ObservedSpeciesData!$A$2:$A$4955,$A1203,ObservedSpeciesData!$D$2:$D$4955,$D1203)),AVERAGEIFS(ObservedSpeciesData!L$2:L$4955,ObservedSpeciesData!$A$2:$A$4955,$A1203,ObservedSpeciesData!$D$2:$D$4955,$D1203),"")</f>
        <v>3247.3333333333335</v>
      </c>
      <c r="M1203" s="23">
        <f>IF(ISNUMBER(AVERAGEIFS(ObservedSpeciesData!M$2:M$4955,ObservedSpeciesData!$A$2:$A$4955,$A1203,ObservedSpeciesData!$D$2:$D$4955,$D1203)),AVERAGEIFS(ObservedSpeciesData!M$2:M$4955,ObservedSpeciesData!$A$2:$A$4955,$A1203,ObservedSpeciesData!$D$2:$D$4955,$D1203),"")</f>
        <v>324.73333333333329</v>
      </c>
      <c r="N1203" s="23" t="str">
        <f>IF(ISNUMBER(AVERAGEIFS(ObservedSpeciesData!N$2:N$4955,ObservedSpeciesData!$A$2:$A$4955,$A1203,ObservedSpeciesData!$D$2:$D$4955,$D1203)),AVERAGEIFS(ObservedSpeciesData!N$2:N$4955,ObservedSpeciesData!$A$2:$A$4955,$A1203,ObservedSpeciesData!$D$2:$D$4955,$D1203),"")</f>
        <v/>
      </c>
      <c r="O1203" s="23" t="str">
        <f>IF(ISNUMBER(AVERAGEIFS(ObservedSpeciesData!O$2:O$4955,ObservedSpeciesData!$A$2:$A$4955,$A1203,ObservedSpeciesData!$D$2:$D$4955,$D1203)),AVERAGEIFS(ObservedSpeciesData!O$2:O$4955,ObservedSpeciesData!$A$2:$A$4955,$A1203,ObservedSpeciesData!$D$2:$D$4955,$D1203),"")</f>
        <v/>
      </c>
      <c r="P1203" s="23" t="str">
        <f>IF(ISNUMBER(AVERAGEIFS(ObservedSpeciesData!P$2:P$4955,ObservedSpeciesData!$A$2:$A$4955,$A1203,ObservedSpeciesData!$C$2:$C$4955,$C1203,ObservedSpeciesData!$D$2:$D$4955,$D1203)),AVERAGEIFS(ObservedSpeciesData!P$2:P$4955,ObservedSpeciesData!$A$2:$A$4955,$A1203,ObservedSpeciesData!$C$2:$C$4955,$C1203,ObservedSpeciesData!$D$2:$D$4955,$D1203),"")</f>
        <v/>
      </c>
      <c r="Q1203" s="23"/>
      <c r="R1203" s="25" t="str">
        <f>IF(ISNUMBER(AVERAGEIFS(ObservedSpeciesData!R$2:R$4955,ObservedSpeciesData!$A$2:$A$4955,$A1203,ObservedSpeciesData!$D$2:$D$4955,$D1203)),AVERAGEIFS(ObservedSpeciesData!R$2:R$4955,ObservedSpeciesData!$A$2:$A$4955,$A1203,ObservedSpeciesData!$D$2:$D$4955,$D1203),"")</f>
        <v/>
      </c>
      <c r="S1203" s="25" t="str">
        <f>IF(ISNUMBER(AVERAGEIFS(ObservedSpeciesData!S$2:S$4955,ObservedSpeciesData!$A$2:$A$4955,$A1203,ObservedSpeciesData!$D$2:$D$4955,$D1203)),AVERAGEIFS(ObservedSpeciesData!S$2:S$4955,ObservedSpeciesData!$A$2:$A$4955,$A1203,ObservedSpeciesData!$D$2:$D$4955,$D1203),"")</f>
        <v/>
      </c>
      <c r="T1203" s="23" t="str">
        <f>IF(ISNUMBER(AVERAGEIFS(ObservedSpeciesData!T$2:T$4955,ObservedSpeciesData!$A$2:$A$4955,$A1203,ObservedSpeciesData!$D$2:$D$4955,$D1203)),AVERAGEIFS(ObservedSpeciesData!T$2:T$4955,ObservedSpeciesData!$A$2:$A$4955,$A1203,ObservedSpeciesData!$D$2:$D$4955,$D1203),"")</f>
        <v/>
      </c>
      <c r="U1203" s="24" t="str">
        <f>IF(ISNUMBER(AVERAGEIFS(ObservedSpeciesData!U$2:U$4955,ObservedSpeciesData!$A$2:$A$4955,$A1203,ObservedSpeciesData!$C$2:$C$4955,$C1203,ObservedSpeciesData!$D$2:$D$4955,$D1203)),AVERAGEIFS(ObservedSpeciesData!U$2:U$4955,ObservedSpeciesData!$A$2:$A$4955,$A1203,ObservedSpeciesData!$C$2:$C$4955,$C1203,ObservedSpeciesData!$D$2:$D$4955,$D1203),"")</f>
        <v/>
      </c>
      <c r="V1203" s="23" t="str">
        <f>IF(ISNUMBER(AVERAGEIFS(ObservedSpeciesData!V$2:V$4955,ObservedSpeciesData!$A$2:$A$4955,$A1203,ObservedSpeciesData!$D$2:$D$4955,$D1203)),AVERAGEIFS(ObservedSpeciesData!V$2:V$4955,ObservedSpeciesData!$A$2:$A$4955,$A1203,ObservedSpeciesData!$D$2:$D$4955,$D1203),"")</f>
        <v/>
      </c>
      <c r="W1203" s="23" t="str">
        <f>IF(ISNUMBER(AVERAGEIFS(ObservedSpeciesData!W$2:W$4955,ObservedSpeciesData!$A$2:$A$4955,$A1203,ObservedSpeciesData!$D$2:$D$4955,$D1203)),AVERAGEIFS(ObservedSpeciesData!W$2:W$4955,ObservedSpeciesData!$A$2:$A$4955,$A1203,ObservedSpeciesData!$D$2:$D$4955,$D1203),"")</f>
        <v/>
      </c>
      <c r="X1203" s="23" t="str">
        <f>IF(ISNUMBER(AVERAGEIFS(ObservedSpeciesData!X$2:X$4955,ObservedSpeciesData!$A$2:$A$4955,$A1203,ObservedSpeciesData!$D$2:$D$4955,$D1203)),AVERAGEIFS(ObservedSpeciesData!X$2:X$4955,ObservedSpeciesData!$A$2:$A$4955,$A1203,ObservedSpeciesData!$D$2:$D$4955,$D1203),"")</f>
        <v/>
      </c>
      <c r="Y1203" s="23" t="str">
        <f>IF(ISNUMBER(AVERAGEIFS(ObservedSpeciesData!Y$2:Y$4955,ObservedSpeciesData!$A$2:$A$4955,$A1203,ObservedSpeciesData!$D$2:$D$4955,$D1203)),AVERAGEIFS(ObservedSpeciesData!Y$2:Y$4955,ObservedSpeciesData!$A$2:$A$4955,$A1203,ObservedSpeciesData!$D$2:$D$4955,$D1203),"")</f>
        <v/>
      </c>
      <c r="Z1203" s="23" t="str">
        <f>IF(ISNUMBER(AVERAGEIFS(ObservedSpeciesData!Z$2:Z$4955,ObservedSpeciesData!$A$2:$A$4955,$A1203,ObservedSpeciesData!$D$2:$D$4955,$D1203)),AVERAGEIFS(ObservedSpeciesData!Z$2:Z$4955,ObservedSpeciesData!$A$2:$A$4955,$A1203,ObservedSpeciesData!$D$2:$D$4955,$D1203),"")</f>
        <v/>
      </c>
      <c r="AA1203" s="23">
        <f>IF(ISNUMBER(AVERAGEIFS(ObservedSpeciesData!AA$2:AA$4955,ObservedSpeciesData!$A$2:$A$4955,$A1203,ObservedSpeciesData!$D$2:$D$4955,$D1203)),AVERAGEIFS(ObservedSpeciesData!AA$2:AA$4955,ObservedSpeciesData!$A$2:$A$4955,$A1203,ObservedSpeciesData!$D$2:$D$4955,$D1203),"")</f>
        <v>17.7</v>
      </c>
      <c r="AB1203" s="24">
        <f>IF(ISNUMBER(AVERAGEIFS(ObservedSpeciesData!AB$2:AB$4955,ObservedSpeciesData!$A$2:$A$4955,$A1203,ObservedSpeciesData!$D$2:$D$4955,$D1203)),AVERAGEIFS(ObservedSpeciesData!AB$2:AB$4955,ObservedSpeciesData!$A$2:$A$4955,$A1203,ObservedSpeciesData!$D$2:$D$4955,$D1203),"")</f>
        <v>2.8333333333333335E-2</v>
      </c>
      <c r="AC1203" s="24">
        <f>IF(ISNUMBER(AVERAGEIFS(ObservedSpeciesData!AC$2:AC$4955,ObservedSpeciesData!$A$2:$A$4955,$A1203,ObservedSpeciesData!$D$2:$D$4955,$D1203)),AVERAGEIFS(ObservedSpeciesData!AC$2:AC$4955,ObservedSpeciesData!$A$2:$A$4955,$A1203,ObservedSpeciesData!$D$2:$D$4955,$D1203),"")</f>
        <v>2.8333333333333335E-2</v>
      </c>
      <c r="AD1203" s="23" t="str">
        <f>IF(ISNUMBER(AVERAGEIFS(ObservedSpeciesData!AD$2:AD$4955,ObservedSpeciesData!$A$2:$A$4955,$A1203,ObservedSpeciesData!$D$2:$D$4955,$D1203)),AVERAGEIFS(ObservedSpeciesData!AD$2:AD$4955,ObservedSpeciesData!$A$2:$A$4955,$A1203,ObservedSpeciesData!$D$2:$D$4955,$D1203),"")</f>
        <v/>
      </c>
      <c r="AE1203" s="24" t="str">
        <f>IF(ISNUMBER(AVERAGEIFS(ObservedSpeciesData!AE$2:AE$4955,ObservedSpeciesData!$A$2:$A$4955,$A1203,ObservedSpeciesData!$D$2:$D$4955,$D1203)),AVERAGEIFS(ObservedSpeciesData!AE$2:AE$4955,ObservedSpeciesData!$A$2:$A$4955,$A1203,ObservedSpeciesData!$D$2:$D$4955,$D1203),"")</f>
        <v/>
      </c>
      <c r="AF1203" s="23"/>
      <c r="AG1203" s="24"/>
      <c r="AH1203" s="23" t="str">
        <f>IF(ISNUMBER(AVERAGEIFS(ObservedSpeciesData!AH$2:AH$4955,ObservedSpeciesData!$A$2:$A$4955,$A1203,ObservedSpeciesData!$D$2:$D$4955,$D1203)),AVERAGEIFS(ObservedSpeciesData!AH$2:AH$4955,ObservedSpeciesData!$A$2:$A$4955,$A1203,ObservedSpeciesData!$D$2:$D$4955,$D1203),"")</f>
        <v/>
      </c>
      <c r="AI1203" s="23" t="str">
        <f>IF(ISNUMBER(AVERAGEIFS(ObservedSpeciesData!AI$2:AI$4955,ObservedSpeciesData!$A$2:$A$4955,$A1203,ObservedSpeciesData!$C$2:$C$4955,$C1203,ObservedSpeciesData!$D$2:$D$4955,$D1203)),AVERAGEIFS(ObservedSpeciesData!AI$2:AI$4955,ObservedSpeciesData!$A$2:$A$4955,$A1203,ObservedSpeciesData!$C$2:$C$4955,$C1203,ObservedSpeciesData!$D$2:$D$4955,$D1203),"")</f>
        <v/>
      </c>
      <c r="AJ1203" s="2">
        <f>COUNTIFS(ObservedSpeciesData!$A$2:$A$828,$A1203,ObservedSpeciesData!$D$2:$D$828,$D1203)</f>
        <v>0</v>
      </c>
      <c r="AK1203" s="2">
        <f t="shared" si="18"/>
        <v>4</v>
      </c>
    </row>
    <row r="1204" spans="1:37" x14ac:dyDescent="0.25">
      <c r="A1204" s="14" t="s">
        <v>84</v>
      </c>
      <c r="B1204" t="s">
        <v>80</v>
      </c>
      <c r="C1204" t="s">
        <v>79</v>
      </c>
      <c r="D1204" s="13">
        <v>42054</v>
      </c>
      <c r="E1204">
        <v>1</v>
      </c>
      <c r="F1204">
        <v>100</v>
      </c>
      <c r="G1204" s="2" t="s">
        <v>89</v>
      </c>
      <c r="H1204" s="2" t="s">
        <v>12</v>
      </c>
      <c r="I1204">
        <v>3</v>
      </c>
      <c r="J1204" s="2" t="s">
        <v>88</v>
      </c>
      <c r="K1204" s="2">
        <f>IF(ISNUMBER(AVERAGEIFS(ObservedSpeciesData!K$2:K$4955,ObservedSpeciesData!$A$2:$A$4955,$A1204,ObservedSpeciesData!$D$2:$D$4955,$D1204)),AVERAGEIFS(ObservedSpeciesData!K$2:K$4955,ObservedSpeciesData!$A$2:$A$4955,$A1204,ObservedSpeciesData!$D$2:$D$4955,$D1204),"")</f>
        <v>90</v>
      </c>
      <c r="L1204" s="26">
        <f>IF(ISNUMBER(AVERAGEIFS(ObservedSpeciesData!L$2:L$4955,ObservedSpeciesData!$A$2:$A$4955,$A1204,ObservedSpeciesData!$D$2:$D$4955,$D1204)),AVERAGEIFS(ObservedSpeciesData!L$2:L$4955,ObservedSpeciesData!$A$2:$A$4955,$A1204,ObservedSpeciesData!$D$2:$D$4955,$D1204),"")</f>
        <v>3235</v>
      </c>
      <c r="M1204" s="23">
        <f>IF(ISNUMBER(AVERAGEIFS(ObservedSpeciesData!M$2:M$4955,ObservedSpeciesData!$A$2:$A$4955,$A1204,ObservedSpeciesData!$D$2:$D$4955,$D1204)),AVERAGEIFS(ObservedSpeciesData!M$2:M$4955,ObservedSpeciesData!$A$2:$A$4955,$A1204,ObservedSpeciesData!$D$2:$D$4955,$D1204),"")</f>
        <v>323.5</v>
      </c>
      <c r="N1204" s="23" t="str">
        <f>IF(ISNUMBER(AVERAGEIFS(ObservedSpeciesData!N$2:N$4955,ObservedSpeciesData!$A$2:$A$4955,$A1204,ObservedSpeciesData!$D$2:$D$4955,$D1204)),AVERAGEIFS(ObservedSpeciesData!N$2:N$4955,ObservedSpeciesData!$A$2:$A$4955,$A1204,ObservedSpeciesData!$D$2:$D$4955,$D1204),"")</f>
        <v/>
      </c>
      <c r="O1204" s="23" t="str">
        <f>IF(ISNUMBER(AVERAGEIFS(ObservedSpeciesData!O$2:O$4955,ObservedSpeciesData!$A$2:$A$4955,$A1204,ObservedSpeciesData!$D$2:$D$4955,$D1204)),AVERAGEIFS(ObservedSpeciesData!O$2:O$4955,ObservedSpeciesData!$A$2:$A$4955,$A1204,ObservedSpeciesData!$D$2:$D$4955,$D1204),"")</f>
        <v/>
      </c>
      <c r="P1204" s="23" t="str">
        <f>IF(ISNUMBER(AVERAGEIFS(ObservedSpeciesData!P$2:P$4955,ObservedSpeciesData!$A$2:$A$4955,$A1204,ObservedSpeciesData!$C$2:$C$4955,$C1204,ObservedSpeciesData!$D$2:$D$4955,$D1204)),AVERAGEIFS(ObservedSpeciesData!P$2:P$4955,ObservedSpeciesData!$A$2:$A$4955,$A1204,ObservedSpeciesData!$C$2:$C$4955,$C1204,ObservedSpeciesData!$D$2:$D$4955,$D1204),"")</f>
        <v/>
      </c>
      <c r="Q1204" s="23"/>
      <c r="R1204" s="25" t="str">
        <f>IF(ISNUMBER(AVERAGEIFS(ObservedSpeciesData!R$2:R$4955,ObservedSpeciesData!$A$2:$A$4955,$A1204,ObservedSpeciesData!$D$2:$D$4955,$D1204)),AVERAGEIFS(ObservedSpeciesData!R$2:R$4955,ObservedSpeciesData!$A$2:$A$4955,$A1204,ObservedSpeciesData!$D$2:$D$4955,$D1204),"")</f>
        <v/>
      </c>
      <c r="S1204" s="25" t="str">
        <f>IF(ISNUMBER(AVERAGEIFS(ObservedSpeciesData!S$2:S$4955,ObservedSpeciesData!$A$2:$A$4955,$A1204,ObservedSpeciesData!$D$2:$D$4955,$D1204)),AVERAGEIFS(ObservedSpeciesData!S$2:S$4955,ObservedSpeciesData!$A$2:$A$4955,$A1204,ObservedSpeciesData!$D$2:$D$4955,$D1204),"")</f>
        <v/>
      </c>
      <c r="T1204" s="23" t="str">
        <f>IF(ISNUMBER(AVERAGEIFS(ObservedSpeciesData!T$2:T$4955,ObservedSpeciesData!$A$2:$A$4955,$A1204,ObservedSpeciesData!$D$2:$D$4955,$D1204)),AVERAGEIFS(ObservedSpeciesData!T$2:T$4955,ObservedSpeciesData!$A$2:$A$4955,$A1204,ObservedSpeciesData!$D$2:$D$4955,$D1204),"")</f>
        <v/>
      </c>
      <c r="U1204" s="24" t="str">
        <f>IF(ISNUMBER(AVERAGEIFS(ObservedSpeciesData!U$2:U$4955,ObservedSpeciesData!$A$2:$A$4955,$A1204,ObservedSpeciesData!$C$2:$C$4955,$C1204,ObservedSpeciesData!$D$2:$D$4955,$D1204)),AVERAGEIFS(ObservedSpeciesData!U$2:U$4955,ObservedSpeciesData!$A$2:$A$4955,$A1204,ObservedSpeciesData!$C$2:$C$4955,$C1204,ObservedSpeciesData!$D$2:$D$4955,$D1204),"")</f>
        <v/>
      </c>
      <c r="V1204" s="23" t="str">
        <f>IF(ISNUMBER(AVERAGEIFS(ObservedSpeciesData!V$2:V$4955,ObservedSpeciesData!$A$2:$A$4955,$A1204,ObservedSpeciesData!$D$2:$D$4955,$D1204)),AVERAGEIFS(ObservedSpeciesData!V$2:V$4955,ObservedSpeciesData!$A$2:$A$4955,$A1204,ObservedSpeciesData!$D$2:$D$4955,$D1204),"")</f>
        <v/>
      </c>
      <c r="W1204" s="23" t="str">
        <f>IF(ISNUMBER(AVERAGEIFS(ObservedSpeciesData!W$2:W$4955,ObservedSpeciesData!$A$2:$A$4955,$A1204,ObservedSpeciesData!$D$2:$D$4955,$D1204)),AVERAGEIFS(ObservedSpeciesData!W$2:W$4955,ObservedSpeciesData!$A$2:$A$4955,$A1204,ObservedSpeciesData!$D$2:$D$4955,$D1204),"")</f>
        <v/>
      </c>
      <c r="X1204" s="23" t="str">
        <f>IF(ISNUMBER(AVERAGEIFS(ObservedSpeciesData!X$2:X$4955,ObservedSpeciesData!$A$2:$A$4955,$A1204,ObservedSpeciesData!$D$2:$D$4955,$D1204)),AVERAGEIFS(ObservedSpeciesData!X$2:X$4955,ObservedSpeciesData!$A$2:$A$4955,$A1204,ObservedSpeciesData!$D$2:$D$4955,$D1204),"")</f>
        <v/>
      </c>
      <c r="Y1204" s="23" t="str">
        <f>IF(ISNUMBER(AVERAGEIFS(ObservedSpeciesData!Y$2:Y$4955,ObservedSpeciesData!$A$2:$A$4955,$A1204,ObservedSpeciesData!$D$2:$D$4955,$D1204)),AVERAGEIFS(ObservedSpeciesData!Y$2:Y$4955,ObservedSpeciesData!$A$2:$A$4955,$A1204,ObservedSpeciesData!$D$2:$D$4955,$D1204),"")</f>
        <v/>
      </c>
      <c r="Z1204" s="23" t="str">
        <f>IF(ISNUMBER(AVERAGEIFS(ObservedSpeciesData!Z$2:Z$4955,ObservedSpeciesData!$A$2:$A$4955,$A1204,ObservedSpeciesData!$D$2:$D$4955,$D1204)),AVERAGEIFS(ObservedSpeciesData!Z$2:Z$4955,ObservedSpeciesData!$A$2:$A$4955,$A1204,ObservedSpeciesData!$D$2:$D$4955,$D1204),"")</f>
        <v/>
      </c>
      <c r="AA1204" s="23">
        <f>IF(ISNUMBER(AVERAGEIFS(ObservedSpeciesData!AA$2:AA$4955,ObservedSpeciesData!$A$2:$A$4955,$A1204,ObservedSpeciesData!$D$2:$D$4955,$D1204)),AVERAGEIFS(ObservedSpeciesData!AA$2:AA$4955,ObservedSpeciesData!$A$2:$A$4955,$A1204,ObservedSpeciesData!$D$2:$D$4955,$D1204),"")</f>
        <v>20.099999999999998</v>
      </c>
      <c r="AB1204" s="24">
        <f>IF(ISNUMBER(AVERAGEIFS(ObservedSpeciesData!AB$2:AB$4955,ObservedSpeciesData!$A$2:$A$4955,$A1204,ObservedSpeciesData!$D$2:$D$4955,$D1204)),AVERAGEIFS(ObservedSpeciesData!AB$2:AB$4955,ObservedSpeciesData!$A$2:$A$4955,$A1204,ObservedSpeciesData!$D$2:$D$4955,$D1204),"")</f>
        <v>3.2333333333333332E-2</v>
      </c>
      <c r="AC1204" s="24">
        <f>IF(ISNUMBER(AVERAGEIFS(ObservedSpeciesData!AC$2:AC$4955,ObservedSpeciesData!$A$2:$A$4955,$A1204,ObservedSpeciesData!$D$2:$D$4955,$D1204)),AVERAGEIFS(ObservedSpeciesData!AC$2:AC$4955,ObservedSpeciesData!$A$2:$A$4955,$A1204,ObservedSpeciesData!$D$2:$D$4955,$D1204),"")</f>
        <v>3.2333333333333332E-2</v>
      </c>
      <c r="AD1204" s="23" t="str">
        <f>IF(ISNUMBER(AVERAGEIFS(ObservedSpeciesData!AD$2:AD$4955,ObservedSpeciesData!$A$2:$A$4955,$A1204,ObservedSpeciesData!$D$2:$D$4955,$D1204)),AVERAGEIFS(ObservedSpeciesData!AD$2:AD$4955,ObservedSpeciesData!$A$2:$A$4955,$A1204,ObservedSpeciesData!$D$2:$D$4955,$D1204),"")</f>
        <v/>
      </c>
      <c r="AE1204" s="24" t="str">
        <f>IF(ISNUMBER(AVERAGEIFS(ObservedSpeciesData!AE$2:AE$4955,ObservedSpeciesData!$A$2:$A$4955,$A1204,ObservedSpeciesData!$D$2:$D$4955,$D1204)),AVERAGEIFS(ObservedSpeciesData!AE$2:AE$4955,ObservedSpeciesData!$A$2:$A$4955,$A1204,ObservedSpeciesData!$D$2:$D$4955,$D1204),"")</f>
        <v/>
      </c>
      <c r="AF1204" s="23"/>
      <c r="AG1204" s="24"/>
      <c r="AH1204" s="23" t="str">
        <f>IF(ISNUMBER(AVERAGEIFS(ObservedSpeciesData!AH$2:AH$4955,ObservedSpeciesData!$A$2:$A$4955,$A1204,ObservedSpeciesData!$D$2:$D$4955,$D1204)),AVERAGEIFS(ObservedSpeciesData!AH$2:AH$4955,ObservedSpeciesData!$A$2:$A$4955,$A1204,ObservedSpeciesData!$D$2:$D$4955,$D1204),"")</f>
        <v/>
      </c>
      <c r="AI1204" s="23" t="str">
        <f>IF(ISNUMBER(AVERAGEIFS(ObservedSpeciesData!AI$2:AI$4955,ObservedSpeciesData!$A$2:$A$4955,$A1204,ObservedSpeciesData!$C$2:$C$4955,$C1204,ObservedSpeciesData!$D$2:$D$4955,$D1204)),AVERAGEIFS(ObservedSpeciesData!AI$2:AI$4955,ObservedSpeciesData!$A$2:$A$4955,$A1204,ObservedSpeciesData!$C$2:$C$4955,$C1204,ObservedSpeciesData!$D$2:$D$4955,$D1204),"")</f>
        <v/>
      </c>
      <c r="AJ1204" s="2">
        <f>COUNTIFS(ObservedSpeciesData!$A$2:$A$828,$A1204,ObservedSpeciesData!$D$2:$D$828,$D1204)</f>
        <v>0</v>
      </c>
      <c r="AK1204" s="2">
        <f t="shared" si="18"/>
        <v>4</v>
      </c>
    </row>
    <row r="1205" spans="1:37" x14ac:dyDescent="0.25">
      <c r="A1205" s="14" t="s">
        <v>83</v>
      </c>
      <c r="B1205" t="s">
        <v>80</v>
      </c>
      <c r="C1205" t="s">
        <v>79</v>
      </c>
      <c r="D1205" s="13">
        <v>42054</v>
      </c>
      <c r="E1205">
        <v>1</v>
      </c>
      <c r="F1205">
        <v>200</v>
      </c>
      <c r="G1205" s="2" t="s">
        <v>89</v>
      </c>
      <c r="H1205" s="2" t="s">
        <v>12</v>
      </c>
      <c r="I1205">
        <v>3</v>
      </c>
      <c r="J1205" s="2" t="s">
        <v>88</v>
      </c>
      <c r="K1205" s="2">
        <f>IF(ISNUMBER(AVERAGEIFS(ObservedSpeciesData!K$2:K$4955,ObservedSpeciesData!$A$2:$A$4955,$A1205,ObservedSpeciesData!$D$2:$D$4955,$D1205)),AVERAGEIFS(ObservedSpeciesData!K$2:K$4955,ObservedSpeciesData!$A$2:$A$4955,$A1205,ObservedSpeciesData!$D$2:$D$4955,$D1205),"")</f>
        <v>180</v>
      </c>
      <c r="L1205" s="26">
        <f>IF(ISNUMBER(AVERAGEIFS(ObservedSpeciesData!L$2:L$4955,ObservedSpeciesData!$A$2:$A$4955,$A1205,ObservedSpeciesData!$D$2:$D$4955,$D1205)),AVERAGEIFS(ObservedSpeciesData!L$2:L$4955,ObservedSpeciesData!$A$2:$A$4955,$A1205,ObservedSpeciesData!$D$2:$D$4955,$D1205),"")</f>
        <v>3333.6666666666665</v>
      </c>
      <c r="M1205" s="23">
        <f>IF(ISNUMBER(AVERAGEIFS(ObservedSpeciesData!M$2:M$4955,ObservedSpeciesData!$A$2:$A$4955,$A1205,ObservedSpeciesData!$D$2:$D$4955,$D1205)),AVERAGEIFS(ObservedSpeciesData!M$2:M$4955,ObservedSpeciesData!$A$2:$A$4955,$A1205,ObservedSpeciesData!$D$2:$D$4955,$D1205),"")</f>
        <v>333.36666666666667</v>
      </c>
      <c r="N1205" s="23" t="str">
        <f>IF(ISNUMBER(AVERAGEIFS(ObservedSpeciesData!N$2:N$4955,ObservedSpeciesData!$A$2:$A$4955,$A1205,ObservedSpeciesData!$D$2:$D$4955,$D1205)),AVERAGEIFS(ObservedSpeciesData!N$2:N$4955,ObservedSpeciesData!$A$2:$A$4955,$A1205,ObservedSpeciesData!$D$2:$D$4955,$D1205),"")</f>
        <v/>
      </c>
      <c r="O1205" s="23" t="str">
        <f>IF(ISNUMBER(AVERAGEIFS(ObservedSpeciesData!O$2:O$4955,ObservedSpeciesData!$A$2:$A$4955,$A1205,ObservedSpeciesData!$D$2:$D$4955,$D1205)),AVERAGEIFS(ObservedSpeciesData!O$2:O$4955,ObservedSpeciesData!$A$2:$A$4955,$A1205,ObservedSpeciesData!$D$2:$D$4955,$D1205),"")</f>
        <v/>
      </c>
      <c r="P1205" s="23" t="str">
        <f>IF(ISNUMBER(AVERAGEIFS(ObservedSpeciesData!P$2:P$4955,ObservedSpeciesData!$A$2:$A$4955,$A1205,ObservedSpeciesData!$C$2:$C$4955,$C1205,ObservedSpeciesData!$D$2:$D$4955,$D1205)),AVERAGEIFS(ObservedSpeciesData!P$2:P$4955,ObservedSpeciesData!$A$2:$A$4955,$A1205,ObservedSpeciesData!$C$2:$C$4955,$C1205,ObservedSpeciesData!$D$2:$D$4955,$D1205),"")</f>
        <v/>
      </c>
      <c r="Q1205" s="23"/>
      <c r="R1205" s="25" t="str">
        <f>IF(ISNUMBER(AVERAGEIFS(ObservedSpeciesData!R$2:R$4955,ObservedSpeciesData!$A$2:$A$4955,$A1205,ObservedSpeciesData!$D$2:$D$4955,$D1205)),AVERAGEIFS(ObservedSpeciesData!R$2:R$4955,ObservedSpeciesData!$A$2:$A$4955,$A1205,ObservedSpeciesData!$D$2:$D$4955,$D1205),"")</f>
        <v/>
      </c>
      <c r="S1205" s="25" t="str">
        <f>IF(ISNUMBER(AVERAGEIFS(ObservedSpeciesData!S$2:S$4955,ObservedSpeciesData!$A$2:$A$4955,$A1205,ObservedSpeciesData!$D$2:$D$4955,$D1205)),AVERAGEIFS(ObservedSpeciesData!S$2:S$4955,ObservedSpeciesData!$A$2:$A$4955,$A1205,ObservedSpeciesData!$D$2:$D$4955,$D1205),"")</f>
        <v/>
      </c>
      <c r="T1205" s="23" t="str">
        <f>IF(ISNUMBER(AVERAGEIFS(ObservedSpeciesData!T$2:T$4955,ObservedSpeciesData!$A$2:$A$4955,$A1205,ObservedSpeciesData!$D$2:$D$4955,$D1205)),AVERAGEIFS(ObservedSpeciesData!T$2:T$4955,ObservedSpeciesData!$A$2:$A$4955,$A1205,ObservedSpeciesData!$D$2:$D$4955,$D1205),"")</f>
        <v/>
      </c>
      <c r="U1205" s="24" t="str">
        <f>IF(ISNUMBER(AVERAGEIFS(ObservedSpeciesData!U$2:U$4955,ObservedSpeciesData!$A$2:$A$4955,$A1205,ObservedSpeciesData!$C$2:$C$4955,$C1205,ObservedSpeciesData!$D$2:$D$4955,$D1205)),AVERAGEIFS(ObservedSpeciesData!U$2:U$4955,ObservedSpeciesData!$A$2:$A$4955,$A1205,ObservedSpeciesData!$C$2:$C$4955,$C1205,ObservedSpeciesData!$D$2:$D$4955,$D1205),"")</f>
        <v/>
      </c>
      <c r="V1205" s="23" t="str">
        <f>IF(ISNUMBER(AVERAGEIFS(ObservedSpeciesData!V$2:V$4955,ObservedSpeciesData!$A$2:$A$4955,$A1205,ObservedSpeciesData!$D$2:$D$4955,$D1205)),AVERAGEIFS(ObservedSpeciesData!V$2:V$4955,ObservedSpeciesData!$A$2:$A$4955,$A1205,ObservedSpeciesData!$D$2:$D$4955,$D1205),"")</f>
        <v/>
      </c>
      <c r="W1205" s="23" t="str">
        <f>IF(ISNUMBER(AVERAGEIFS(ObservedSpeciesData!W$2:W$4955,ObservedSpeciesData!$A$2:$A$4955,$A1205,ObservedSpeciesData!$D$2:$D$4955,$D1205)),AVERAGEIFS(ObservedSpeciesData!W$2:W$4955,ObservedSpeciesData!$A$2:$A$4955,$A1205,ObservedSpeciesData!$D$2:$D$4955,$D1205),"")</f>
        <v/>
      </c>
      <c r="X1205" s="23" t="str">
        <f>IF(ISNUMBER(AVERAGEIFS(ObservedSpeciesData!X$2:X$4955,ObservedSpeciesData!$A$2:$A$4955,$A1205,ObservedSpeciesData!$D$2:$D$4955,$D1205)),AVERAGEIFS(ObservedSpeciesData!X$2:X$4955,ObservedSpeciesData!$A$2:$A$4955,$A1205,ObservedSpeciesData!$D$2:$D$4955,$D1205),"")</f>
        <v/>
      </c>
      <c r="Y1205" s="23" t="str">
        <f>IF(ISNUMBER(AVERAGEIFS(ObservedSpeciesData!Y$2:Y$4955,ObservedSpeciesData!$A$2:$A$4955,$A1205,ObservedSpeciesData!$D$2:$D$4955,$D1205)),AVERAGEIFS(ObservedSpeciesData!Y$2:Y$4955,ObservedSpeciesData!$A$2:$A$4955,$A1205,ObservedSpeciesData!$D$2:$D$4955,$D1205),"")</f>
        <v/>
      </c>
      <c r="Z1205" s="23" t="str">
        <f>IF(ISNUMBER(AVERAGEIFS(ObservedSpeciesData!Z$2:Z$4955,ObservedSpeciesData!$A$2:$A$4955,$A1205,ObservedSpeciesData!$D$2:$D$4955,$D1205)),AVERAGEIFS(ObservedSpeciesData!Z$2:Z$4955,ObservedSpeciesData!$A$2:$A$4955,$A1205,ObservedSpeciesData!$D$2:$D$4955,$D1205),"")</f>
        <v/>
      </c>
      <c r="AA1205" s="23">
        <f>IF(ISNUMBER(AVERAGEIFS(ObservedSpeciesData!AA$2:AA$4955,ObservedSpeciesData!$A$2:$A$4955,$A1205,ObservedSpeciesData!$D$2:$D$4955,$D1205)),AVERAGEIFS(ObservedSpeciesData!AA$2:AA$4955,ObservedSpeciesData!$A$2:$A$4955,$A1205,ObservedSpeciesData!$D$2:$D$4955,$D1205),"")</f>
        <v>19.600000000000001</v>
      </c>
      <c r="AB1205" s="24">
        <f>IF(ISNUMBER(AVERAGEIFS(ObservedSpeciesData!AB$2:AB$4955,ObservedSpeciesData!$A$2:$A$4955,$A1205,ObservedSpeciesData!$D$2:$D$4955,$D1205)),AVERAGEIFS(ObservedSpeciesData!AB$2:AB$4955,ObservedSpeciesData!$A$2:$A$4955,$A1205,ObservedSpeciesData!$D$2:$D$4955,$D1205),"")</f>
        <v>3.1333333333333331E-2</v>
      </c>
      <c r="AC1205" s="24">
        <f>IF(ISNUMBER(AVERAGEIFS(ObservedSpeciesData!AC$2:AC$4955,ObservedSpeciesData!$A$2:$A$4955,$A1205,ObservedSpeciesData!$D$2:$D$4955,$D1205)),AVERAGEIFS(ObservedSpeciesData!AC$2:AC$4955,ObservedSpeciesData!$A$2:$A$4955,$A1205,ObservedSpeciesData!$D$2:$D$4955,$D1205),"")</f>
        <v>3.1333333333333331E-2</v>
      </c>
      <c r="AD1205" s="23" t="str">
        <f>IF(ISNUMBER(AVERAGEIFS(ObservedSpeciesData!AD$2:AD$4955,ObservedSpeciesData!$A$2:$A$4955,$A1205,ObservedSpeciesData!$D$2:$D$4955,$D1205)),AVERAGEIFS(ObservedSpeciesData!AD$2:AD$4955,ObservedSpeciesData!$A$2:$A$4955,$A1205,ObservedSpeciesData!$D$2:$D$4955,$D1205),"")</f>
        <v/>
      </c>
      <c r="AE1205" s="24" t="str">
        <f>IF(ISNUMBER(AVERAGEIFS(ObservedSpeciesData!AE$2:AE$4955,ObservedSpeciesData!$A$2:$A$4955,$A1205,ObservedSpeciesData!$D$2:$D$4955,$D1205)),AVERAGEIFS(ObservedSpeciesData!AE$2:AE$4955,ObservedSpeciesData!$A$2:$A$4955,$A1205,ObservedSpeciesData!$D$2:$D$4955,$D1205),"")</f>
        <v/>
      </c>
      <c r="AF1205" s="23"/>
      <c r="AG1205" s="24"/>
      <c r="AH1205" s="23" t="str">
        <f>IF(ISNUMBER(AVERAGEIFS(ObservedSpeciesData!AH$2:AH$4955,ObservedSpeciesData!$A$2:$A$4955,$A1205,ObservedSpeciesData!$D$2:$D$4955,$D1205)),AVERAGEIFS(ObservedSpeciesData!AH$2:AH$4955,ObservedSpeciesData!$A$2:$A$4955,$A1205,ObservedSpeciesData!$D$2:$D$4955,$D1205),"")</f>
        <v/>
      </c>
      <c r="AI1205" s="23" t="str">
        <f>IF(ISNUMBER(AVERAGEIFS(ObservedSpeciesData!AI$2:AI$4955,ObservedSpeciesData!$A$2:$A$4955,$A1205,ObservedSpeciesData!$C$2:$C$4955,$C1205,ObservedSpeciesData!$D$2:$D$4955,$D1205)),AVERAGEIFS(ObservedSpeciesData!AI$2:AI$4955,ObservedSpeciesData!$A$2:$A$4955,$A1205,ObservedSpeciesData!$C$2:$C$4955,$C1205,ObservedSpeciesData!$D$2:$D$4955,$D1205),"")</f>
        <v/>
      </c>
      <c r="AJ1205" s="2">
        <f>COUNTIFS(ObservedSpeciesData!$A$2:$A$828,$A1205,ObservedSpeciesData!$D$2:$D$828,$D1205)</f>
        <v>0</v>
      </c>
      <c r="AK1205" s="2">
        <f t="shared" si="18"/>
        <v>4</v>
      </c>
    </row>
    <row r="1206" spans="1:37" x14ac:dyDescent="0.25">
      <c r="A1206" s="14" t="s">
        <v>82</v>
      </c>
      <c r="B1206" t="s">
        <v>80</v>
      </c>
      <c r="C1206" t="s">
        <v>79</v>
      </c>
      <c r="D1206" s="13">
        <v>42054</v>
      </c>
      <c r="E1206">
        <v>1</v>
      </c>
      <c r="F1206">
        <v>350</v>
      </c>
      <c r="G1206" s="2" t="s">
        <v>89</v>
      </c>
      <c r="H1206" s="2" t="s">
        <v>12</v>
      </c>
      <c r="I1206">
        <v>3</v>
      </c>
      <c r="J1206" s="2" t="s">
        <v>88</v>
      </c>
      <c r="K1206" s="2">
        <f>IF(ISNUMBER(AVERAGEIFS(ObservedSpeciesData!K$2:K$4955,ObservedSpeciesData!$A$2:$A$4955,$A1206,ObservedSpeciesData!$D$2:$D$4955,$D1206)),AVERAGEIFS(ObservedSpeciesData!K$2:K$4955,ObservedSpeciesData!$A$2:$A$4955,$A1206,ObservedSpeciesData!$D$2:$D$4955,$D1206),"")</f>
        <v>315</v>
      </c>
      <c r="L1206" s="26">
        <f>IF(ISNUMBER(AVERAGEIFS(ObservedSpeciesData!L$2:L$4955,ObservedSpeciesData!$A$2:$A$4955,$A1206,ObservedSpeciesData!$D$2:$D$4955,$D1206)),AVERAGEIFS(ObservedSpeciesData!L$2:L$4955,ObservedSpeciesData!$A$2:$A$4955,$A1206,ObservedSpeciesData!$D$2:$D$4955,$D1206),"")</f>
        <v>3222.6666666666665</v>
      </c>
      <c r="M1206" s="23">
        <f>IF(ISNUMBER(AVERAGEIFS(ObservedSpeciesData!M$2:M$4955,ObservedSpeciesData!$A$2:$A$4955,$A1206,ObservedSpeciesData!$D$2:$D$4955,$D1206)),AVERAGEIFS(ObservedSpeciesData!M$2:M$4955,ObservedSpeciesData!$A$2:$A$4955,$A1206,ObservedSpeciesData!$D$2:$D$4955,$D1206),"")</f>
        <v>322.26666666666665</v>
      </c>
      <c r="N1206" s="23" t="str">
        <f>IF(ISNUMBER(AVERAGEIFS(ObservedSpeciesData!N$2:N$4955,ObservedSpeciesData!$A$2:$A$4955,$A1206,ObservedSpeciesData!$D$2:$D$4955,$D1206)),AVERAGEIFS(ObservedSpeciesData!N$2:N$4955,ObservedSpeciesData!$A$2:$A$4955,$A1206,ObservedSpeciesData!$D$2:$D$4955,$D1206),"")</f>
        <v/>
      </c>
      <c r="O1206" s="23" t="str">
        <f>IF(ISNUMBER(AVERAGEIFS(ObservedSpeciesData!O$2:O$4955,ObservedSpeciesData!$A$2:$A$4955,$A1206,ObservedSpeciesData!$D$2:$D$4955,$D1206)),AVERAGEIFS(ObservedSpeciesData!O$2:O$4955,ObservedSpeciesData!$A$2:$A$4955,$A1206,ObservedSpeciesData!$D$2:$D$4955,$D1206),"")</f>
        <v/>
      </c>
      <c r="P1206" s="23" t="str">
        <f>IF(ISNUMBER(AVERAGEIFS(ObservedSpeciesData!P$2:P$4955,ObservedSpeciesData!$A$2:$A$4955,$A1206,ObservedSpeciesData!$C$2:$C$4955,$C1206,ObservedSpeciesData!$D$2:$D$4955,$D1206)),AVERAGEIFS(ObservedSpeciesData!P$2:P$4955,ObservedSpeciesData!$A$2:$A$4955,$A1206,ObservedSpeciesData!$C$2:$C$4955,$C1206,ObservedSpeciesData!$D$2:$D$4955,$D1206),"")</f>
        <v/>
      </c>
      <c r="Q1206" s="23"/>
      <c r="R1206" s="25" t="str">
        <f>IF(ISNUMBER(AVERAGEIFS(ObservedSpeciesData!R$2:R$4955,ObservedSpeciesData!$A$2:$A$4955,$A1206,ObservedSpeciesData!$D$2:$D$4955,$D1206)),AVERAGEIFS(ObservedSpeciesData!R$2:R$4955,ObservedSpeciesData!$A$2:$A$4955,$A1206,ObservedSpeciesData!$D$2:$D$4955,$D1206),"")</f>
        <v/>
      </c>
      <c r="S1206" s="25" t="str">
        <f>IF(ISNUMBER(AVERAGEIFS(ObservedSpeciesData!S$2:S$4955,ObservedSpeciesData!$A$2:$A$4955,$A1206,ObservedSpeciesData!$D$2:$D$4955,$D1206)),AVERAGEIFS(ObservedSpeciesData!S$2:S$4955,ObservedSpeciesData!$A$2:$A$4955,$A1206,ObservedSpeciesData!$D$2:$D$4955,$D1206),"")</f>
        <v/>
      </c>
      <c r="T1206" s="23" t="str">
        <f>IF(ISNUMBER(AVERAGEIFS(ObservedSpeciesData!T$2:T$4955,ObservedSpeciesData!$A$2:$A$4955,$A1206,ObservedSpeciesData!$D$2:$D$4955,$D1206)),AVERAGEIFS(ObservedSpeciesData!T$2:T$4955,ObservedSpeciesData!$A$2:$A$4955,$A1206,ObservedSpeciesData!$D$2:$D$4955,$D1206),"")</f>
        <v/>
      </c>
      <c r="U1206" s="24" t="str">
        <f>IF(ISNUMBER(AVERAGEIFS(ObservedSpeciesData!U$2:U$4955,ObservedSpeciesData!$A$2:$A$4955,$A1206,ObservedSpeciesData!$C$2:$C$4955,$C1206,ObservedSpeciesData!$D$2:$D$4955,$D1206)),AVERAGEIFS(ObservedSpeciesData!U$2:U$4955,ObservedSpeciesData!$A$2:$A$4955,$A1206,ObservedSpeciesData!$C$2:$C$4955,$C1206,ObservedSpeciesData!$D$2:$D$4955,$D1206),"")</f>
        <v/>
      </c>
      <c r="V1206" s="23" t="str">
        <f>IF(ISNUMBER(AVERAGEIFS(ObservedSpeciesData!V$2:V$4955,ObservedSpeciesData!$A$2:$A$4955,$A1206,ObservedSpeciesData!$D$2:$D$4955,$D1206)),AVERAGEIFS(ObservedSpeciesData!V$2:V$4955,ObservedSpeciesData!$A$2:$A$4955,$A1206,ObservedSpeciesData!$D$2:$D$4955,$D1206),"")</f>
        <v/>
      </c>
      <c r="W1206" s="23" t="str">
        <f>IF(ISNUMBER(AVERAGEIFS(ObservedSpeciesData!W$2:W$4955,ObservedSpeciesData!$A$2:$A$4955,$A1206,ObservedSpeciesData!$D$2:$D$4955,$D1206)),AVERAGEIFS(ObservedSpeciesData!W$2:W$4955,ObservedSpeciesData!$A$2:$A$4955,$A1206,ObservedSpeciesData!$D$2:$D$4955,$D1206),"")</f>
        <v/>
      </c>
      <c r="X1206" s="23" t="str">
        <f>IF(ISNUMBER(AVERAGEIFS(ObservedSpeciesData!X$2:X$4955,ObservedSpeciesData!$A$2:$A$4955,$A1206,ObservedSpeciesData!$D$2:$D$4955,$D1206)),AVERAGEIFS(ObservedSpeciesData!X$2:X$4955,ObservedSpeciesData!$A$2:$A$4955,$A1206,ObservedSpeciesData!$D$2:$D$4955,$D1206),"")</f>
        <v/>
      </c>
      <c r="Y1206" s="23" t="str">
        <f>IF(ISNUMBER(AVERAGEIFS(ObservedSpeciesData!Y$2:Y$4955,ObservedSpeciesData!$A$2:$A$4955,$A1206,ObservedSpeciesData!$D$2:$D$4955,$D1206)),AVERAGEIFS(ObservedSpeciesData!Y$2:Y$4955,ObservedSpeciesData!$A$2:$A$4955,$A1206,ObservedSpeciesData!$D$2:$D$4955,$D1206),"")</f>
        <v/>
      </c>
      <c r="Z1206" s="23" t="str">
        <f>IF(ISNUMBER(AVERAGEIFS(ObservedSpeciesData!Z$2:Z$4955,ObservedSpeciesData!$A$2:$A$4955,$A1206,ObservedSpeciesData!$D$2:$D$4955,$D1206)),AVERAGEIFS(ObservedSpeciesData!Z$2:Z$4955,ObservedSpeciesData!$A$2:$A$4955,$A1206,ObservedSpeciesData!$D$2:$D$4955,$D1206),"")</f>
        <v/>
      </c>
      <c r="AA1206" s="23">
        <f>IF(ISNUMBER(AVERAGEIFS(ObservedSpeciesData!AA$2:AA$4955,ObservedSpeciesData!$A$2:$A$4955,$A1206,ObservedSpeciesData!$D$2:$D$4955,$D1206)),AVERAGEIFS(ObservedSpeciesData!AA$2:AA$4955,ObservedSpeciesData!$A$2:$A$4955,$A1206,ObservedSpeciesData!$D$2:$D$4955,$D1206),"")</f>
        <v>21.133333333333333</v>
      </c>
      <c r="AB1206" s="24">
        <f>IF(ISNUMBER(AVERAGEIFS(ObservedSpeciesData!AB$2:AB$4955,ObservedSpeciesData!$A$2:$A$4955,$A1206,ObservedSpeciesData!$D$2:$D$4955,$D1206)),AVERAGEIFS(ObservedSpeciesData!AB$2:AB$4955,ObservedSpeciesData!$A$2:$A$4955,$A1206,ObservedSpeciesData!$D$2:$D$4955,$D1206),"")</f>
        <v>3.4000000000000002E-2</v>
      </c>
      <c r="AC1206" s="24">
        <f>IF(ISNUMBER(AVERAGEIFS(ObservedSpeciesData!AC$2:AC$4955,ObservedSpeciesData!$A$2:$A$4955,$A1206,ObservedSpeciesData!$D$2:$D$4955,$D1206)),AVERAGEIFS(ObservedSpeciesData!AC$2:AC$4955,ObservedSpeciesData!$A$2:$A$4955,$A1206,ObservedSpeciesData!$D$2:$D$4955,$D1206),"")</f>
        <v>3.4000000000000002E-2</v>
      </c>
      <c r="AD1206" s="23" t="str">
        <f>IF(ISNUMBER(AVERAGEIFS(ObservedSpeciesData!AD$2:AD$4955,ObservedSpeciesData!$A$2:$A$4955,$A1206,ObservedSpeciesData!$D$2:$D$4955,$D1206)),AVERAGEIFS(ObservedSpeciesData!AD$2:AD$4955,ObservedSpeciesData!$A$2:$A$4955,$A1206,ObservedSpeciesData!$D$2:$D$4955,$D1206),"")</f>
        <v/>
      </c>
      <c r="AE1206" s="24" t="str">
        <f>IF(ISNUMBER(AVERAGEIFS(ObservedSpeciesData!AE$2:AE$4955,ObservedSpeciesData!$A$2:$A$4955,$A1206,ObservedSpeciesData!$D$2:$D$4955,$D1206)),AVERAGEIFS(ObservedSpeciesData!AE$2:AE$4955,ObservedSpeciesData!$A$2:$A$4955,$A1206,ObservedSpeciesData!$D$2:$D$4955,$D1206),"")</f>
        <v/>
      </c>
      <c r="AF1206" s="23"/>
      <c r="AG1206" s="24"/>
      <c r="AH1206" s="23" t="str">
        <f>IF(ISNUMBER(AVERAGEIFS(ObservedSpeciesData!AH$2:AH$4955,ObservedSpeciesData!$A$2:$A$4955,$A1206,ObservedSpeciesData!$D$2:$D$4955,$D1206)),AVERAGEIFS(ObservedSpeciesData!AH$2:AH$4955,ObservedSpeciesData!$A$2:$A$4955,$A1206,ObservedSpeciesData!$D$2:$D$4955,$D1206),"")</f>
        <v/>
      </c>
      <c r="AI1206" s="23" t="str">
        <f>IF(ISNUMBER(AVERAGEIFS(ObservedSpeciesData!AI$2:AI$4955,ObservedSpeciesData!$A$2:$A$4955,$A1206,ObservedSpeciesData!$C$2:$C$4955,$C1206,ObservedSpeciesData!$D$2:$D$4955,$D1206)),AVERAGEIFS(ObservedSpeciesData!AI$2:AI$4955,ObservedSpeciesData!$A$2:$A$4955,$A1206,ObservedSpeciesData!$C$2:$C$4955,$C1206,ObservedSpeciesData!$D$2:$D$4955,$D1206),"")</f>
        <v/>
      </c>
      <c r="AJ1206" s="2">
        <f>COUNTIFS(ObservedSpeciesData!$A$2:$A$828,$A1206,ObservedSpeciesData!$D$2:$D$828,$D1206)</f>
        <v>0</v>
      </c>
      <c r="AK1206" s="2">
        <f t="shared" si="18"/>
        <v>4</v>
      </c>
    </row>
    <row r="1207" spans="1:37" x14ac:dyDescent="0.25">
      <c r="A1207" s="14" t="s">
        <v>81</v>
      </c>
      <c r="B1207" t="s">
        <v>80</v>
      </c>
      <c r="C1207" t="s">
        <v>79</v>
      </c>
      <c r="D1207" s="13">
        <v>42054</v>
      </c>
      <c r="E1207">
        <v>1</v>
      </c>
      <c r="F1207">
        <v>500</v>
      </c>
      <c r="G1207" s="2" t="s">
        <v>89</v>
      </c>
      <c r="H1207" s="2" t="s">
        <v>12</v>
      </c>
      <c r="I1207">
        <v>3</v>
      </c>
      <c r="J1207" s="2" t="s">
        <v>88</v>
      </c>
      <c r="K1207" s="2">
        <f>IF(ISNUMBER(AVERAGEIFS(ObservedSpeciesData!K$2:K$4955,ObservedSpeciesData!$A$2:$A$4955,$A1207,ObservedSpeciesData!$D$2:$D$4955,$D1207)),AVERAGEIFS(ObservedSpeciesData!K$2:K$4955,ObservedSpeciesData!$A$2:$A$4955,$A1207,ObservedSpeciesData!$D$2:$D$4955,$D1207),"")</f>
        <v>450</v>
      </c>
      <c r="L1207" s="26">
        <f>IF(ISNUMBER(AVERAGEIFS(ObservedSpeciesData!L$2:L$4955,ObservedSpeciesData!$A$2:$A$4955,$A1207,ObservedSpeciesData!$D$2:$D$4955,$D1207)),AVERAGEIFS(ObservedSpeciesData!L$2:L$4955,ObservedSpeciesData!$A$2:$A$4955,$A1207,ObservedSpeciesData!$D$2:$D$4955,$D1207),"")</f>
        <v>3210.3333333333335</v>
      </c>
      <c r="M1207" s="23">
        <f>IF(ISNUMBER(AVERAGEIFS(ObservedSpeciesData!M$2:M$4955,ObservedSpeciesData!$A$2:$A$4955,$A1207,ObservedSpeciesData!$D$2:$D$4955,$D1207)),AVERAGEIFS(ObservedSpeciesData!M$2:M$4955,ObservedSpeciesData!$A$2:$A$4955,$A1207,ObservedSpeciesData!$D$2:$D$4955,$D1207),"")</f>
        <v>321.0333333333333</v>
      </c>
      <c r="N1207" s="23" t="str">
        <f>IF(ISNUMBER(AVERAGEIFS(ObservedSpeciesData!N$2:N$4955,ObservedSpeciesData!$A$2:$A$4955,$A1207,ObservedSpeciesData!$D$2:$D$4955,$D1207)),AVERAGEIFS(ObservedSpeciesData!N$2:N$4955,ObservedSpeciesData!$A$2:$A$4955,$A1207,ObservedSpeciesData!$D$2:$D$4955,$D1207),"")</f>
        <v/>
      </c>
      <c r="O1207" s="23" t="str">
        <f>IF(ISNUMBER(AVERAGEIFS(ObservedSpeciesData!O$2:O$4955,ObservedSpeciesData!$A$2:$A$4955,$A1207,ObservedSpeciesData!$D$2:$D$4955,$D1207)),AVERAGEIFS(ObservedSpeciesData!O$2:O$4955,ObservedSpeciesData!$A$2:$A$4955,$A1207,ObservedSpeciesData!$D$2:$D$4955,$D1207),"")</f>
        <v/>
      </c>
      <c r="P1207" s="23" t="str">
        <f>IF(ISNUMBER(AVERAGEIFS(ObservedSpeciesData!P$2:P$4955,ObservedSpeciesData!$A$2:$A$4955,$A1207,ObservedSpeciesData!$C$2:$C$4955,$C1207,ObservedSpeciesData!$D$2:$D$4955,$D1207)),AVERAGEIFS(ObservedSpeciesData!P$2:P$4955,ObservedSpeciesData!$A$2:$A$4955,$A1207,ObservedSpeciesData!$C$2:$C$4955,$C1207,ObservedSpeciesData!$D$2:$D$4955,$D1207),"")</f>
        <v/>
      </c>
      <c r="Q1207" s="23"/>
      <c r="R1207" s="25" t="str">
        <f>IF(ISNUMBER(AVERAGEIFS(ObservedSpeciesData!R$2:R$4955,ObservedSpeciesData!$A$2:$A$4955,$A1207,ObservedSpeciesData!$D$2:$D$4955,$D1207)),AVERAGEIFS(ObservedSpeciesData!R$2:R$4955,ObservedSpeciesData!$A$2:$A$4955,$A1207,ObservedSpeciesData!$D$2:$D$4955,$D1207),"")</f>
        <v/>
      </c>
      <c r="S1207" s="25" t="str">
        <f>IF(ISNUMBER(AVERAGEIFS(ObservedSpeciesData!S$2:S$4955,ObservedSpeciesData!$A$2:$A$4955,$A1207,ObservedSpeciesData!$D$2:$D$4955,$D1207)),AVERAGEIFS(ObservedSpeciesData!S$2:S$4955,ObservedSpeciesData!$A$2:$A$4955,$A1207,ObservedSpeciesData!$D$2:$D$4955,$D1207),"")</f>
        <v/>
      </c>
      <c r="T1207" s="23" t="str">
        <f>IF(ISNUMBER(AVERAGEIFS(ObservedSpeciesData!T$2:T$4955,ObservedSpeciesData!$A$2:$A$4955,$A1207,ObservedSpeciesData!$D$2:$D$4955,$D1207)),AVERAGEIFS(ObservedSpeciesData!T$2:T$4955,ObservedSpeciesData!$A$2:$A$4955,$A1207,ObservedSpeciesData!$D$2:$D$4955,$D1207),"")</f>
        <v/>
      </c>
      <c r="U1207" s="24" t="str">
        <f>IF(ISNUMBER(AVERAGEIFS(ObservedSpeciesData!U$2:U$4955,ObservedSpeciesData!$A$2:$A$4955,$A1207,ObservedSpeciesData!$C$2:$C$4955,$C1207,ObservedSpeciesData!$D$2:$D$4955,$D1207)),AVERAGEIFS(ObservedSpeciesData!U$2:U$4955,ObservedSpeciesData!$A$2:$A$4955,$A1207,ObservedSpeciesData!$C$2:$C$4955,$C1207,ObservedSpeciesData!$D$2:$D$4955,$D1207),"")</f>
        <v/>
      </c>
      <c r="V1207" s="23" t="str">
        <f>IF(ISNUMBER(AVERAGEIFS(ObservedSpeciesData!V$2:V$4955,ObservedSpeciesData!$A$2:$A$4955,$A1207,ObservedSpeciesData!$D$2:$D$4955,$D1207)),AVERAGEIFS(ObservedSpeciesData!V$2:V$4955,ObservedSpeciesData!$A$2:$A$4955,$A1207,ObservedSpeciesData!$D$2:$D$4955,$D1207),"")</f>
        <v/>
      </c>
      <c r="W1207" s="23" t="str">
        <f>IF(ISNUMBER(AVERAGEIFS(ObservedSpeciesData!W$2:W$4955,ObservedSpeciesData!$A$2:$A$4955,$A1207,ObservedSpeciesData!$D$2:$D$4955,$D1207)),AVERAGEIFS(ObservedSpeciesData!W$2:W$4955,ObservedSpeciesData!$A$2:$A$4955,$A1207,ObservedSpeciesData!$D$2:$D$4955,$D1207),"")</f>
        <v/>
      </c>
      <c r="X1207" s="23" t="str">
        <f>IF(ISNUMBER(AVERAGEIFS(ObservedSpeciesData!X$2:X$4955,ObservedSpeciesData!$A$2:$A$4955,$A1207,ObservedSpeciesData!$D$2:$D$4955,$D1207)),AVERAGEIFS(ObservedSpeciesData!X$2:X$4955,ObservedSpeciesData!$A$2:$A$4955,$A1207,ObservedSpeciesData!$D$2:$D$4955,$D1207),"")</f>
        <v/>
      </c>
      <c r="Y1207" s="23" t="str">
        <f>IF(ISNUMBER(AVERAGEIFS(ObservedSpeciesData!Y$2:Y$4955,ObservedSpeciesData!$A$2:$A$4955,$A1207,ObservedSpeciesData!$D$2:$D$4955,$D1207)),AVERAGEIFS(ObservedSpeciesData!Y$2:Y$4955,ObservedSpeciesData!$A$2:$A$4955,$A1207,ObservedSpeciesData!$D$2:$D$4955,$D1207),"")</f>
        <v/>
      </c>
      <c r="Z1207" s="23" t="str">
        <f>IF(ISNUMBER(AVERAGEIFS(ObservedSpeciesData!Z$2:Z$4955,ObservedSpeciesData!$A$2:$A$4955,$A1207,ObservedSpeciesData!$D$2:$D$4955,$D1207)),AVERAGEIFS(ObservedSpeciesData!Z$2:Z$4955,ObservedSpeciesData!$A$2:$A$4955,$A1207,ObservedSpeciesData!$D$2:$D$4955,$D1207),"")</f>
        <v/>
      </c>
      <c r="AA1207" s="23">
        <f>IF(ISNUMBER(AVERAGEIFS(ObservedSpeciesData!AA$2:AA$4955,ObservedSpeciesData!$A$2:$A$4955,$A1207,ObservedSpeciesData!$D$2:$D$4955,$D1207)),AVERAGEIFS(ObservedSpeciesData!AA$2:AA$4955,ObservedSpeciesData!$A$2:$A$4955,$A1207,ObservedSpeciesData!$D$2:$D$4955,$D1207),"")</f>
        <v>21.733333333333334</v>
      </c>
      <c r="AB1207" s="24">
        <f>IF(ISNUMBER(AVERAGEIFS(ObservedSpeciesData!AB$2:AB$4955,ObservedSpeciesData!$A$2:$A$4955,$A1207,ObservedSpeciesData!$D$2:$D$4955,$D1207)),AVERAGEIFS(ObservedSpeciesData!AB$2:AB$4955,ObservedSpeciesData!$A$2:$A$4955,$A1207,ObservedSpeciesData!$D$2:$D$4955,$D1207),"")</f>
        <v>3.4666666666666672E-2</v>
      </c>
      <c r="AC1207" s="24">
        <f>IF(ISNUMBER(AVERAGEIFS(ObservedSpeciesData!AC$2:AC$4955,ObservedSpeciesData!$A$2:$A$4955,$A1207,ObservedSpeciesData!$D$2:$D$4955,$D1207)),AVERAGEIFS(ObservedSpeciesData!AC$2:AC$4955,ObservedSpeciesData!$A$2:$A$4955,$A1207,ObservedSpeciesData!$D$2:$D$4955,$D1207),"")</f>
        <v>3.4666666666666672E-2</v>
      </c>
      <c r="AD1207" s="23" t="str">
        <f>IF(ISNUMBER(AVERAGEIFS(ObservedSpeciesData!AD$2:AD$4955,ObservedSpeciesData!$A$2:$A$4955,$A1207,ObservedSpeciesData!$D$2:$D$4955,$D1207)),AVERAGEIFS(ObservedSpeciesData!AD$2:AD$4955,ObservedSpeciesData!$A$2:$A$4955,$A1207,ObservedSpeciesData!$D$2:$D$4955,$D1207),"")</f>
        <v/>
      </c>
      <c r="AE1207" s="24" t="str">
        <f>IF(ISNUMBER(AVERAGEIFS(ObservedSpeciesData!AE$2:AE$4955,ObservedSpeciesData!$A$2:$A$4955,$A1207,ObservedSpeciesData!$D$2:$D$4955,$D1207)),AVERAGEIFS(ObservedSpeciesData!AE$2:AE$4955,ObservedSpeciesData!$A$2:$A$4955,$A1207,ObservedSpeciesData!$D$2:$D$4955,$D1207),"")</f>
        <v/>
      </c>
      <c r="AF1207" s="23"/>
      <c r="AG1207" s="24"/>
      <c r="AH1207" s="23" t="str">
        <f>IF(ISNUMBER(AVERAGEIFS(ObservedSpeciesData!AH$2:AH$4955,ObservedSpeciesData!$A$2:$A$4955,$A1207,ObservedSpeciesData!$D$2:$D$4955,$D1207)),AVERAGEIFS(ObservedSpeciesData!AH$2:AH$4955,ObservedSpeciesData!$A$2:$A$4955,$A1207,ObservedSpeciesData!$D$2:$D$4955,$D1207),"")</f>
        <v/>
      </c>
      <c r="AI1207" s="23" t="str">
        <f>IF(ISNUMBER(AVERAGEIFS(ObservedSpeciesData!AI$2:AI$4955,ObservedSpeciesData!$A$2:$A$4955,$A1207,ObservedSpeciesData!$C$2:$C$4955,$C1207,ObservedSpeciesData!$D$2:$D$4955,$D1207)),AVERAGEIFS(ObservedSpeciesData!AI$2:AI$4955,ObservedSpeciesData!$A$2:$A$4955,$A1207,ObservedSpeciesData!$C$2:$C$4955,$C1207,ObservedSpeciesData!$D$2:$D$4955,$D1207),"")</f>
        <v/>
      </c>
      <c r="AJ1207" s="2">
        <f>COUNTIFS(ObservedSpeciesData!$A$2:$A$828,$A1207,ObservedSpeciesData!$D$2:$D$828,$D1207)</f>
        <v>0</v>
      </c>
      <c r="AK1207" s="2">
        <f t="shared" si="18"/>
        <v>4</v>
      </c>
    </row>
    <row r="1208" spans="1:37" x14ac:dyDescent="0.25">
      <c r="A1208" s="14" t="s">
        <v>86</v>
      </c>
      <c r="B1208" t="s">
        <v>80</v>
      </c>
      <c r="C1208" t="s">
        <v>79</v>
      </c>
      <c r="D1208" s="13">
        <v>42071</v>
      </c>
      <c r="E1208">
        <v>1</v>
      </c>
      <c r="F1208">
        <v>0</v>
      </c>
      <c r="G1208" s="2" t="s">
        <v>89</v>
      </c>
      <c r="H1208" s="2" t="s">
        <v>13</v>
      </c>
      <c r="I1208">
        <v>3</v>
      </c>
      <c r="J1208" s="2" t="s">
        <v>88</v>
      </c>
      <c r="K1208" s="2">
        <f>IF(ISNUMBER(AVERAGEIFS(ObservedSpeciesData!K$2:K$4955,ObservedSpeciesData!$A$2:$A$4955,$A1208,ObservedSpeciesData!$D$2:$D$4955,$D1208)),AVERAGEIFS(ObservedSpeciesData!K$2:K$4955,ObservedSpeciesData!$A$2:$A$4955,$A1208,ObservedSpeciesData!$D$2:$D$4955,$D1208),"")</f>
        <v>0</v>
      </c>
      <c r="L1208" s="26">
        <f>IF(ISNUMBER(AVERAGEIFS(ObservedSpeciesData!L$2:L$4955,ObservedSpeciesData!$A$2:$A$4955,$A1208,ObservedSpeciesData!$D$2:$D$4955,$D1208)),AVERAGEIFS(ObservedSpeciesData!L$2:L$4955,ObservedSpeciesData!$A$2:$A$4955,$A1208,ObservedSpeciesData!$D$2:$D$4955,$D1208),"")</f>
        <v>3083.3333333333335</v>
      </c>
      <c r="M1208" s="23">
        <f>IF(ISNUMBER(AVERAGEIFS(ObservedSpeciesData!M$2:M$4955,ObservedSpeciesData!$A$2:$A$4955,$A1208,ObservedSpeciesData!$D$2:$D$4955,$D1208)),AVERAGEIFS(ObservedSpeciesData!M$2:M$4955,ObservedSpeciesData!$A$2:$A$4955,$A1208,ObservedSpeciesData!$D$2:$D$4955,$D1208),"")</f>
        <v>308.33333333333331</v>
      </c>
      <c r="N1208" s="23" t="str">
        <f>IF(ISNUMBER(AVERAGEIFS(ObservedSpeciesData!N$2:N$4955,ObservedSpeciesData!$A$2:$A$4955,$A1208,ObservedSpeciesData!$D$2:$D$4955,$D1208)),AVERAGEIFS(ObservedSpeciesData!N$2:N$4955,ObservedSpeciesData!$A$2:$A$4955,$A1208,ObservedSpeciesData!$D$2:$D$4955,$D1208),"")</f>
        <v/>
      </c>
      <c r="O1208" s="23" t="str">
        <f>IF(ISNUMBER(AVERAGEIFS(ObservedSpeciesData!O$2:O$4955,ObservedSpeciesData!$A$2:$A$4955,$A1208,ObservedSpeciesData!$D$2:$D$4955,$D1208)),AVERAGEIFS(ObservedSpeciesData!O$2:O$4955,ObservedSpeciesData!$A$2:$A$4955,$A1208,ObservedSpeciesData!$D$2:$D$4955,$D1208),"")</f>
        <v/>
      </c>
      <c r="P1208" s="23" t="str">
        <f>IF(ISNUMBER(AVERAGEIFS(ObservedSpeciesData!P$2:P$4955,ObservedSpeciesData!$A$2:$A$4955,$A1208,ObservedSpeciesData!$C$2:$C$4955,$C1208,ObservedSpeciesData!$D$2:$D$4955,$D1208)),AVERAGEIFS(ObservedSpeciesData!P$2:P$4955,ObservedSpeciesData!$A$2:$A$4955,$A1208,ObservedSpeciesData!$C$2:$C$4955,$C1208,ObservedSpeciesData!$D$2:$D$4955,$D1208),"")</f>
        <v/>
      </c>
      <c r="Q1208" s="23"/>
      <c r="R1208" s="25" t="str">
        <f>IF(ISNUMBER(AVERAGEIFS(ObservedSpeciesData!R$2:R$4955,ObservedSpeciesData!$A$2:$A$4955,$A1208,ObservedSpeciesData!$D$2:$D$4955,$D1208)),AVERAGEIFS(ObservedSpeciesData!R$2:R$4955,ObservedSpeciesData!$A$2:$A$4955,$A1208,ObservedSpeciesData!$D$2:$D$4955,$D1208),"")</f>
        <v/>
      </c>
      <c r="S1208" s="25" t="str">
        <f>IF(ISNUMBER(AVERAGEIFS(ObservedSpeciesData!S$2:S$4955,ObservedSpeciesData!$A$2:$A$4955,$A1208,ObservedSpeciesData!$D$2:$D$4955,$D1208)),AVERAGEIFS(ObservedSpeciesData!S$2:S$4955,ObservedSpeciesData!$A$2:$A$4955,$A1208,ObservedSpeciesData!$D$2:$D$4955,$D1208),"")</f>
        <v/>
      </c>
      <c r="T1208" s="23" t="str">
        <f>IF(ISNUMBER(AVERAGEIFS(ObservedSpeciesData!T$2:T$4955,ObservedSpeciesData!$A$2:$A$4955,$A1208,ObservedSpeciesData!$D$2:$D$4955,$D1208)),AVERAGEIFS(ObservedSpeciesData!T$2:T$4955,ObservedSpeciesData!$A$2:$A$4955,$A1208,ObservedSpeciesData!$D$2:$D$4955,$D1208),"")</f>
        <v/>
      </c>
      <c r="U1208" s="24" t="str">
        <f>IF(ISNUMBER(AVERAGEIFS(ObservedSpeciesData!U$2:U$4955,ObservedSpeciesData!$A$2:$A$4955,$A1208,ObservedSpeciesData!$C$2:$C$4955,$C1208,ObservedSpeciesData!$D$2:$D$4955,$D1208)),AVERAGEIFS(ObservedSpeciesData!U$2:U$4955,ObservedSpeciesData!$A$2:$A$4955,$A1208,ObservedSpeciesData!$C$2:$C$4955,$C1208,ObservedSpeciesData!$D$2:$D$4955,$D1208),"")</f>
        <v/>
      </c>
      <c r="V1208" s="23" t="str">
        <f>IF(ISNUMBER(AVERAGEIFS(ObservedSpeciesData!V$2:V$4955,ObservedSpeciesData!$A$2:$A$4955,$A1208,ObservedSpeciesData!$D$2:$D$4955,$D1208)),AVERAGEIFS(ObservedSpeciesData!V$2:V$4955,ObservedSpeciesData!$A$2:$A$4955,$A1208,ObservedSpeciesData!$D$2:$D$4955,$D1208),"")</f>
        <v/>
      </c>
      <c r="W1208" s="23" t="str">
        <f>IF(ISNUMBER(AVERAGEIFS(ObservedSpeciesData!W$2:W$4955,ObservedSpeciesData!$A$2:$A$4955,$A1208,ObservedSpeciesData!$D$2:$D$4955,$D1208)),AVERAGEIFS(ObservedSpeciesData!W$2:W$4955,ObservedSpeciesData!$A$2:$A$4955,$A1208,ObservedSpeciesData!$D$2:$D$4955,$D1208),"")</f>
        <v/>
      </c>
      <c r="X1208" s="23" t="str">
        <f>IF(ISNUMBER(AVERAGEIFS(ObservedSpeciesData!X$2:X$4955,ObservedSpeciesData!$A$2:$A$4955,$A1208,ObservedSpeciesData!$D$2:$D$4955,$D1208)),AVERAGEIFS(ObservedSpeciesData!X$2:X$4955,ObservedSpeciesData!$A$2:$A$4955,$A1208,ObservedSpeciesData!$D$2:$D$4955,$D1208),"")</f>
        <v/>
      </c>
      <c r="Y1208" s="23" t="str">
        <f>IF(ISNUMBER(AVERAGEIFS(ObservedSpeciesData!Y$2:Y$4955,ObservedSpeciesData!$A$2:$A$4955,$A1208,ObservedSpeciesData!$D$2:$D$4955,$D1208)),AVERAGEIFS(ObservedSpeciesData!Y$2:Y$4955,ObservedSpeciesData!$A$2:$A$4955,$A1208,ObservedSpeciesData!$D$2:$D$4955,$D1208),"")</f>
        <v/>
      </c>
      <c r="Z1208" s="23" t="str">
        <f>IF(ISNUMBER(AVERAGEIFS(ObservedSpeciesData!Z$2:Z$4955,ObservedSpeciesData!$A$2:$A$4955,$A1208,ObservedSpeciesData!$D$2:$D$4955,$D1208)),AVERAGEIFS(ObservedSpeciesData!Z$2:Z$4955,ObservedSpeciesData!$A$2:$A$4955,$A1208,ObservedSpeciesData!$D$2:$D$4955,$D1208),"")</f>
        <v/>
      </c>
      <c r="AA1208" s="23" t="str">
        <f>IF(ISNUMBER(AVERAGEIFS(ObservedSpeciesData!AA$2:AA$4955,ObservedSpeciesData!$A$2:$A$4955,$A1208,ObservedSpeciesData!$D$2:$D$4955,$D1208)),AVERAGEIFS(ObservedSpeciesData!AA$2:AA$4955,ObservedSpeciesData!$A$2:$A$4955,$A1208,ObservedSpeciesData!$D$2:$D$4955,$D1208),"")</f>
        <v/>
      </c>
      <c r="AB1208" s="24" t="str">
        <f>IF(ISNUMBER(AVERAGEIFS(ObservedSpeciesData!AB$2:AB$4955,ObservedSpeciesData!$A$2:$A$4955,$A1208,ObservedSpeciesData!$D$2:$D$4955,$D1208)),AVERAGEIFS(ObservedSpeciesData!AB$2:AB$4955,ObservedSpeciesData!$A$2:$A$4955,$A1208,ObservedSpeciesData!$D$2:$D$4955,$D1208),"")</f>
        <v/>
      </c>
      <c r="AC1208" s="24" t="str">
        <f>IF(ISNUMBER(AVERAGEIFS(ObservedSpeciesData!AC$2:AC$4955,ObservedSpeciesData!$A$2:$A$4955,$A1208,ObservedSpeciesData!$D$2:$D$4955,$D1208)),AVERAGEIFS(ObservedSpeciesData!AC$2:AC$4955,ObservedSpeciesData!$A$2:$A$4955,$A1208,ObservedSpeciesData!$D$2:$D$4955,$D1208),"")</f>
        <v/>
      </c>
      <c r="AD1208" s="23" t="str">
        <f>IF(ISNUMBER(AVERAGEIFS(ObservedSpeciesData!AD$2:AD$4955,ObservedSpeciesData!$A$2:$A$4955,$A1208,ObservedSpeciesData!$D$2:$D$4955,$D1208)),AVERAGEIFS(ObservedSpeciesData!AD$2:AD$4955,ObservedSpeciesData!$A$2:$A$4955,$A1208,ObservedSpeciesData!$D$2:$D$4955,$D1208),"")</f>
        <v/>
      </c>
      <c r="AE1208" s="24" t="str">
        <f>IF(ISNUMBER(AVERAGEIFS(ObservedSpeciesData!AE$2:AE$4955,ObservedSpeciesData!$A$2:$A$4955,$A1208,ObservedSpeciesData!$D$2:$D$4955,$D1208)),AVERAGEIFS(ObservedSpeciesData!AE$2:AE$4955,ObservedSpeciesData!$A$2:$A$4955,$A1208,ObservedSpeciesData!$D$2:$D$4955,$D1208),"")</f>
        <v/>
      </c>
      <c r="AF1208" s="23"/>
      <c r="AG1208" s="24"/>
      <c r="AH1208" s="23" t="str">
        <f>IF(ISNUMBER(AVERAGEIFS(ObservedSpeciesData!AH$2:AH$4955,ObservedSpeciesData!$A$2:$A$4955,$A1208,ObservedSpeciesData!$D$2:$D$4955,$D1208)),AVERAGEIFS(ObservedSpeciesData!AH$2:AH$4955,ObservedSpeciesData!$A$2:$A$4955,$A1208,ObservedSpeciesData!$D$2:$D$4955,$D1208),"")</f>
        <v/>
      </c>
      <c r="AI1208" s="23" t="str">
        <f>IF(ISNUMBER(AVERAGEIFS(ObservedSpeciesData!AI$2:AI$4955,ObservedSpeciesData!$A$2:$A$4955,$A1208,ObservedSpeciesData!$C$2:$C$4955,$C1208,ObservedSpeciesData!$D$2:$D$4955,$D1208)),AVERAGEIFS(ObservedSpeciesData!AI$2:AI$4955,ObservedSpeciesData!$A$2:$A$4955,$A1208,ObservedSpeciesData!$C$2:$C$4955,$C1208,ObservedSpeciesData!$D$2:$D$4955,$D1208),"")</f>
        <v/>
      </c>
      <c r="AJ1208" s="2">
        <f>COUNTIFS(ObservedSpeciesData!$A$2:$A$828,$A1208,ObservedSpeciesData!$D$2:$D$828,$D1208)</f>
        <v>0</v>
      </c>
      <c r="AK1208" s="2">
        <f t="shared" si="18"/>
        <v>1</v>
      </c>
    </row>
    <row r="1209" spans="1:37" x14ac:dyDescent="0.25">
      <c r="A1209" s="14" t="s">
        <v>85</v>
      </c>
      <c r="B1209" t="s">
        <v>80</v>
      </c>
      <c r="C1209" t="s">
        <v>79</v>
      </c>
      <c r="D1209" s="13">
        <v>42071</v>
      </c>
      <c r="E1209">
        <v>1</v>
      </c>
      <c r="F1209">
        <v>50</v>
      </c>
      <c r="G1209" s="2" t="s">
        <v>89</v>
      </c>
      <c r="H1209" s="2" t="s">
        <v>13</v>
      </c>
      <c r="I1209">
        <v>3</v>
      </c>
      <c r="J1209" s="2" t="s">
        <v>88</v>
      </c>
      <c r="K1209" s="2">
        <f>IF(ISNUMBER(AVERAGEIFS(ObservedSpeciesData!K$2:K$4955,ObservedSpeciesData!$A$2:$A$4955,$A1209,ObservedSpeciesData!$D$2:$D$4955,$D1209)),AVERAGEIFS(ObservedSpeciesData!K$2:K$4955,ObservedSpeciesData!$A$2:$A$4955,$A1209,ObservedSpeciesData!$D$2:$D$4955,$D1209),"")</f>
        <v>45</v>
      </c>
      <c r="L1209" s="26">
        <f>IF(ISNUMBER(AVERAGEIFS(ObservedSpeciesData!L$2:L$4955,ObservedSpeciesData!$A$2:$A$4955,$A1209,ObservedSpeciesData!$D$2:$D$4955,$D1209)),AVERAGEIFS(ObservedSpeciesData!L$2:L$4955,ObservedSpeciesData!$A$2:$A$4955,$A1209,ObservedSpeciesData!$D$2:$D$4955,$D1209),"")</f>
        <v>3264.6666666666665</v>
      </c>
      <c r="M1209" s="23">
        <f>IF(ISNUMBER(AVERAGEIFS(ObservedSpeciesData!M$2:M$4955,ObservedSpeciesData!$A$2:$A$4955,$A1209,ObservedSpeciesData!$D$2:$D$4955,$D1209)),AVERAGEIFS(ObservedSpeciesData!M$2:M$4955,ObservedSpeciesData!$A$2:$A$4955,$A1209,ObservedSpeciesData!$D$2:$D$4955,$D1209),"")</f>
        <v>326.46666666666664</v>
      </c>
      <c r="N1209" s="23" t="str">
        <f>IF(ISNUMBER(AVERAGEIFS(ObservedSpeciesData!N$2:N$4955,ObservedSpeciesData!$A$2:$A$4955,$A1209,ObservedSpeciesData!$D$2:$D$4955,$D1209)),AVERAGEIFS(ObservedSpeciesData!N$2:N$4955,ObservedSpeciesData!$A$2:$A$4955,$A1209,ObservedSpeciesData!$D$2:$D$4955,$D1209),"")</f>
        <v/>
      </c>
      <c r="O1209" s="23" t="str">
        <f>IF(ISNUMBER(AVERAGEIFS(ObservedSpeciesData!O$2:O$4955,ObservedSpeciesData!$A$2:$A$4955,$A1209,ObservedSpeciesData!$D$2:$D$4955,$D1209)),AVERAGEIFS(ObservedSpeciesData!O$2:O$4955,ObservedSpeciesData!$A$2:$A$4955,$A1209,ObservedSpeciesData!$D$2:$D$4955,$D1209),"")</f>
        <v/>
      </c>
      <c r="P1209" s="23" t="str">
        <f>IF(ISNUMBER(AVERAGEIFS(ObservedSpeciesData!P$2:P$4955,ObservedSpeciesData!$A$2:$A$4955,$A1209,ObservedSpeciesData!$C$2:$C$4955,$C1209,ObservedSpeciesData!$D$2:$D$4955,$D1209)),AVERAGEIFS(ObservedSpeciesData!P$2:P$4955,ObservedSpeciesData!$A$2:$A$4955,$A1209,ObservedSpeciesData!$C$2:$C$4955,$C1209,ObservedSpeciesData!$D$2:$D$4955,$D1209),"")</f>
        <v/>
      </c>
      <c r="Q1209" s="23"/>
      <c r="R1209" s="25" t="str">
        <f>IF(ISNUMBER(AVERAGEIFS(ObservedSpeciesData!R$2:R$4955,ObservedSpeciesData!$A$2:$A$4955,$A1209,ObservedSpeciesData!$D$2:$D$4955,$D1209)),AVERAGEIFS(ObservedSpeciesData!R$2:R$4955,ObservedSpeciesData!$A$2:$A$4955,$A1209,ObservedSpeciesData!$D$2:$D$4955,$D1209),"")</f>
        <v/>
      </c>
      <c r="S1209" s="25" t="str">
        <f>IF(ISNUMBER(AVERAGEIFS(ObservedSpeciesData!S$2:S$4955,ObservedSpeciesData!$A$2:$A$4955,$A1209,ObservedSpeciesData!$D$2:$D$4955,$D1209)),AVERAGEIFS(ObservedSpeciesData!S$2:S$4955,ObservedSpeciesData!$A$2:$A$4955,$A1209,ObservedSpeciesData!$D$2:$D$4955,$D1209),"")</f>
        <v/>
      </c>
      <c r="T1209" s="23" t="str">
        <f>IF(ISNUMBER(AVERAGEIFS(ObservedSpeciesData!T$2:T$4955,ObservedSpeciesData!$A$2:$A$4955,$A1209,ObservedSpeciesData!$D$2:$D$4955,$D1209)),AVERAGEIFS(ObservedSpeciesData!T$2:T$4955,ObservedSpeciesData!$A$2:$A$4955,$A1209,ObservedSpeciesData!$D$2:$D$4955,$D1209),"")</f>
        <v/>
      </c>
      <c r="U1209" s="24" t="str">
        <f>IF(ISNUMBER(AVERAGEIFS(ObservedSpeciesData!U$2:U$4955,ObservedSpeciesData!$A$2:$A$4955,$A1209,ObservedSpeciesData!$C$2:$C$4955,$C1209,ObservedSpeciesData!$D$2:$D$4955,$D1209)),AVERAGEIFS(ObservedSpeciesData!U$2:U$4955,ObservedSpeciesData!$A$2:$A$4955,$A1209,ObservedSpeciesData!$C$2:$C$4955,$C1209,ObservedSpeciesData!$D$2:$D$4955,$D1209),"")</f>
        <v/>
      </c>
      <c r="V1209" s="23" t="str">
        <f>IF(ISNUMBER(AVERAGEIFS(ObservedSpeciesData!V$2:V$4955,ObservedSpeciesData!$A$2:$A$4955,$A1209,ObservedSpeciesData!$D$2:$D$4955,$D1209)),AVERAGEIFS(ObservedSpeciesData!V$2:V$4955,ObservedSpeciesData!$A$2:$A$4955,$A1209,ObservedSpeciesData!$D$2:$D$4955,$D1209),"")</f>
        <v/>
      </c>
      <c r="W1209" s="23" t="str">
        <f>IF(ISNUMBER(AVERAGEIFS(ObservedSpeciesData!W$2:W$4955,ObservedSpeciesData!$A$2:$A$4955,$A1209,ObservedSpeciesData!$D$2:$D$4955,$D1209)),AVERAGEIFS(ObservedSpeciesData!W$2:W$4955,ObservedSpeciesData!$A$2:$A$4955,$A1209,ObservedSpeciesData!$D$2:$D$4955,$D1209),"")</f>
        <v/>
      </c>
      <c r="X1209" s="23" t="str">
        <f>IF(ISNUMBER(AVERAGEIFS(ObservedSpeciesData!X$2:X$4955,ObservedSpeciesData!$A$2:$A$4955,$A1209,ObservedSpeciesData!$D$2:$D$4955,$D1209)),AVERAGEIFS(ObservedSpeciesData!X$2:X$4955,ObservedSpeciesData!$A$2:$A$4955,$A1209,ObservedSpeciesData!$D$2:$D$4955,$D1209),"")</f>
        <v/>
      </c>
      <c r="Y1209" s="23" t="str">
        <f>IF(ISNUMBER(AVERAGEIFS(ObservedSpeciesData!Y$2:Y$4955,ObservedSpeciesData!$A$2:$A$4955,$A1209,ObservedSpeciesData!$D$2:$D$4955,$D1209)),AVERAGEIFS(ObservedSpeciesData!Y$2:Y$4955,ObservedSpeciesData!$A$2:$A$4955,$A1209,ObservedSpeciesData!$D$2:$D$4955,$D1209),"")</f>
        <v/>
      </c>
      <c r="Z1209" s="23" t="str">
        <f>IF(ISNUMBER(AVERAGEIFS(ObservedSpeciesData!Z$2:Z$4955,ObservedSpeciesData!$A$2:$A$4955,$A1209,ObservedSpeciesData!$D$2:$D$4955,$D1209)),AVERAGEIFS(ObservedSpeciesData!Z$2:Z$4955,ObservedSpeciesData!$A$2:$A$4955,$A1209,ObservedSpeciesData!$D$2:$D$4955,$D1209),"")</f>
        <v/>
      </c>
      <c r="AA1209" s="23" t="str">
        <f>IF(ISNUMBER(AVERAGEIFS(ObservedSpeciesData!AA$2:AA$4955,ObservedSpeciesData!$A$2:$A$4955,$A1209,ObservedSpeciesData!$D$2:$D$4955,$D1209)),AVERAGEIFS(ObservedSpeciesData!AA$2:AA$4955,ObservedSpeciesData!$A$2:$A$4955,$A1209,ObservedSpeciesData!$D$2:$D$4955,$D1209),"")</f>
        <v/>
      </c>
      <c r="AB1209" s="24" t="str">
        <f>IF(ISNUMBER(AVERAGEIFS(ObservedSpeciesData!AB$2:AB$4955,ObservedSpeciesData!$A$2:$A$4955,$A1209,ObservedSpeciesData!$D$2:$D$4955,$D1209)),AVERAGEIFS(ObservedSpeciesData!AB$2:AB$4955,ObservedSpeciesData!$A$2:$A$4955,$A1209,ObservedSpeciesData!$D$2:$D$4955,$D1209),"")</f>
        <v/>
      </c>
      <c r="AC1209" s="24" t="str">
        <f>IF(ISNUMBER(AVERAGEIFS(ObservedSpeciesData!AC$2:AC$4955,ObservedSpeciesData!$A$2:$A$4955,$A1209,ObservedSpeciesData!$D$2:$D$4955,$D1209)),AVERAGEIFS(ObservedSpeciesData!AC$2:AC$4955,ObservedSpeciesData!$A$2:$A$4955,$A1209,ObservedSpeciesData!$D$2:$D$4955,$D1209),"")</f>
        <v/>
      </c>
      <c r="AD1209" s="23" t="str">
        <f>IF(ISNUMBER(AVERAGEIFS(ObservedSpeciesData!AD$2:AD$4955,ObservedSpeciesData!$A$2:$A$4955,$A1209,ObservedSpeciesData!$D$2:$D$4955,$D1209)),AVERAGEIFS(ObservedSpeciesData!AD$2:AD$4955,ObservedSpeciesData!$A$2:$A$4955,$A1209,ObservedSpeciesData!$D$2:$D$4955,$D1209),"")</f>
        <v/>
      </c>
      <c r="AE1209" s="24" t="str">
        <f>IF(ISNUMBER(AVERAGEIFS(ObservedSpeciesData!AE$2:AE$4955,ObservedSpeciesData!$A$2:$A$4955,$A1209,ObservedSpeciesData!$D$2:$D$4955,$D1209)),AVERAGEIFS(ObservedSpeciesData!AE$2:AE$4955,ObservedSpeciesData!$A$2:$A$4955,$A1209,ObservedSpeciesData!$D$2:$D$4955,$D1209),"")</f>
        <v/>
      </c>
      <c r="AF1209" s="23"/>
      <c r="AG1209" s="24"/>
      <c r="AH1209" s="23" t="str">
        <f>IF(ISNUMBER(AVERAGEIFS(ObservedSpeciesData!AH$2:AH$4955,ObservedSpeciesData!$A$2:$A$4955,$A1209,ObservedSpeciesData!$D$2:$D$4955,$D1209)),AVERAGEIFS(ObservedSpeciesData!AH$2:AH$4955,ObservedSpeciesData!$A$2:$A$4955,$A1209,ObservedSpeciesData!$D$2:$D$4955,$D1209),"")</f>
        <v/>
      </c>
      <c r="AI1209" s="23" t="str">
        <f>IF(ISNUMBER(AVERAGEIFS(ObservedSpeciesData!AI$2:AI$4955,ObservedSpeciesData!$A$2:$A$4955,$A1209,ObservedSpeciesData!$C$2:$C$4955,$C1209,ObservedSpeciesData!$D$2:$D$4955,$D1209)),AVERAGEIFS(ObservedSpeciesData!AI$2:AI$4955,ObservedSpeciesData!$A$2:$A$4955,$A1209,ObservedSpeciesData!$C$2:$C$4955,$C1209,ObservedSpeciesData!$D$2:$D$4955,$D1209),"")</f>
        <v/>
      </c>
      <c r="AJ1209" s="2">
        <f>COUNTIFS(ObservedSpeciesData!$A$2:$A$828,$A1209,ObservedSpeciesData!$D$2:$D$828,$D1209)</f>
        <v>0</v>
      </c>
      <c r="AK1209" s="2">
        <f t="shared" si="18"/>
        <v>1</v>
      </c>
    </row>
    <row r="1210" spans="1:37" x14ac:dyDescent="0.25">
      <c r="A1210" s="14" t="s">
        <v>84</v>
      </c>
      <c r="B1210" t="s">
        <v>80</v>
      </c>
      <c r="C1210" t="s">
        <v>79</v>
      </c>
      <c r="D1210" s="13">
        <v>42071</v>
      </c>
      <c r="E1210">
        <v>1</v>
      </c>
      <c r="F1210">
        <v>100</v>
      </c>
      <c r="G1210" s="2" t="s">
        <v>89</v>
      </c>
      <c r="H1210" s="2" t="s">
        <v>13</v>
      </c>
      <c r="I1210">
        <v>3</v>
      </c>
      <c r="J1210" s="2" t="s">
        <v>88</v>
      </c>
      <c r="K1210" s="2">
        <f>IF(ISNUMBER(AVERAGEIFS(ObservedSpeciesData!K$2:K$4955,ObservedSpeciesData!$A$2:$A$4955,$A1210,ObservedSpeciesData!$D$2:$D$4955,$D1210)),AVERAGEIFS(ObservedSpeciesData!K$2:K$4955,ObservedSpeciesData!$A$2:$A$4955,$A1210,ObservedSpeciesData!$D$2:$D$4955,$D1210),"")</f>
        <v>90</v>
      </c>
      <c r="L1210" s="26">
        <f>IF(ISNUMBER(AVERAGEIFS(ObservedSpeciesData!L$2:L$4955,ObservedSpeciesData!$A$2:$A$4955,$A1210,ObservedSpeciesData!$D$2:$D$4955,$D1210)),AVERAGEIFS(ObservedSpeciesData!L$2:L$4955,ObservedSpeciesData!$A$2:$A$4955,$A1210,ObservedSpeciesData!$D$2:$D$4955,$D1210),"")</f>
        <v>3525.3333333333335</v>
      </c>
      <c r="M1210" s="23">
        <f>IF(ISNUMBER(AVERAGEIFS(ObservedSpeciesData!M$2:M$4955,ObservedSpeciesData!$A$2:$A$4955,$A1210,ObservedSpeciesData!$D$2:$D$4955,$D1210)),AVERAGEIFS(ObservedSpeciesData!M$2:M$4955,ObservedSpeciesData!$A$2:$A$4955,$A1210,ObservedSpeciesData!$D$2:$D$4955,$D1210),"")</f>
        <v>352.5333333333333</v>
      </c>
      <c r="N1210" s="23" t="str">
        <f>IF(ISNUMBER(AVERAGEIFS(ObservedSpeciesData!N$2:N$4955,ObservedSpeciesData!$A$2:$A$4955,$A1210,ObservedSpeciesData!$D$2:$D$4955,$D1210)),AVERAGEIFS(ObservedSpeciesData!N$2:N$4955,ObservedSpeciesData!$A$2:$A$4955,$A1210,ObservedSpeciesData!$D$2:$D$4955,$D1210),"")</f>
        <v/>
      </c>
      <c r="O1210" s="23" t="str">
        <f>IF(ISNUMBER(AVERAGEIFS(ObservedSpeciesData!O$2:O$4955,ObservedSpeciesData!$A$2:$A$4955,$A1210,ObservedSpeciesData!$D$2:$D$4955,$D1210)),AVERAGEIFS(ObservedSpeciesData!O$2:O$4955,ObservedSpeciesData!$A$2:$A$4955,$A1210,ObservedSpeciesData!$D$2:$D$4955,$D1210),"")</f>
        <v/>
      </c>
      <c r="P1210" s="23" t="str">
        <f>IF(ISNUMBER(AVERAGEIFS(ObservedSpeciesData!P$2:P$4955,ObservedSpeciesData!$A$2:$A$4955,$A1210,ObservedSpeciesData!$C$2:$C$4955,$C1210,ObservedSpeciesData!$D$2:$D$4955,$D1210)),AVERAGEIFS(ObservedSpeciesData!P$2:P$4955,ObservedSpeciesData!$A$2:$A$4955,$A1210,ObservedSpeciesData!$C$2:$C$4955,$C1210,ObservedSpeciesData!$D$2:$D$4955,$D1210),"")</f>
        <v/>
      </c>
      <c r="Q1210" s="23"/>
      <c r="R1210" s="25" t="str">
        <f>IF(ISNUMBER(AVERAGEIFS(ObservedSpeciesData!R$2:R$4955,ObservedSpeciesData!$A$2:$A$4955,$A1210,ObservedSpeciesData!$D$2:$D$4955,$D1210)),AVERAGEIFS(ObservedSpeciesData!R$2:R$4955,ObservedSpeciesData!$A$2:$A$4955,$A1210,ObservedSpeciesData!$D$2:$D$4955,$D1210),"")</f>
        <v/>
      </c>
      <c r="S1210" s="25" t="str">
        <f>IF(ISNUMBER(AVERAGEIFS(ObservedSpeciesData!S$2:S$4955,ObservedSpeciesData!$A$2:$A$4955,$A1210,ObservedSpeciesData!$D$2:$D$4955,$D1210)),AVERAGEIFS(ObservedSpeciesData!S$2:S$4955,ObservedSpeciesData!$A$2:$A$4955,$A1210,ObservedSpeciesData!$D$2:$D$4955,$D1210),"")</f>
        <v/>
      </c>
      <c r="T1210" s="23" t="str">
        <f>IF(ISNUMBER(AVERAGEIFS(ObservedSpeciesData!T$2:T$4955,ObservedSpeciesData!$A$2:$A$4955,$A1210,ObservedSpeciesData!$D$2:$D$4955,$D1210)),AVERAGEIFS(ObservedSpeciesData!T$2:T$4955,ObservedSpeciesData!$A$2:$A$4955,$A1210,ObservedSpeciesData!$D$2:$D$4955,$D1210),"")</f>
        <v/>
      </c>
      <c r="U1210" s="24" t="str">
        <f>IF(ISNUMBER(AVERAGEIFS(ObservedSpeciesData!U$2:U$4955,ObservedSpeciesData!$A$2:$A$4955,$A1210,ObservedSpeciesData!$C$2:$C$4955,$C1210,ObservedSpeciesData!$D$2:$D$4955,$D1210)),AVERAGEIFS(ObservedSpeciesData!U$2:U$4955,ObservedSpeciesData!$A$2:$A$4955,$A1210,ObservedSpeciesData!$C$2:$C$4955,$C1210,ObservedSpeciesData!$D$2:$D$4955,$D1210),"")</f>
        <v/>
      </c>
      <c r="V1210" s="23" t="str">
        <f>IF(ISNUMBER(AVERAGEIFS(ObservedSpeciesData!V$2:V$4955,ObservedSpeciesData!$A$2:$A$4955,$A1210,ObservedSpeciesData!$D$2:$D$4955,$D1210)),AVERAGEIFS(ObservedSpeciesData!V$2:V$4955,ObservedSpeciesData!$A$2:$A$4955,$A1210,ObservedSpeciesData!$D$2:$D$4955,$D1210),"")</f>
        <v/>
      </c>
      <c r="W1210" s="23" t="str">
        <f>IF(ISNUMBER(AVERAGEIFS(ObservedSpeciesData!W$2:W$4955,ObservedSpeciesData!$A$2:$A$4955,$A1210,ObservedSpeciesData!$D$2:$D$4955,$D1210)),AVERAGEIFS(ObservedSpeciesData!W$2:W$4955,ObservedSpeciesData!$A$2:$A$4955,$A1210,ObservedSpeciesData!$D$2:$D$4955,$D1210),"")</f>
        <v/>
      </c>
      <c r="X1210" s="23" t="str">
        <f>IF(ISNUMBER(AVERAGEIFS(ObservedSpeciesData!X$2:X$4955,ObservedSpeciesData!$A$2:$A$4955,$A1210,ObservedSpeciesData!$D$2:$D$4955,$D1210)),AVERAGEIFS(ObservedSpeciesData!X$2:X$4955,ObservedSpeciesData!$A$2:$A$4955,$A1210,ObservedSpeciesData!$D$2:$D$4955,$D1210),"")</f>
        <v/>
      </c>
      <c r="Y1210" s="23" t="str">
        <f>IF(ISNUMBER(AVERAGEIFS(ObservedSpeciesData!Y$2:Y$4955,ObservedSpeciesData!$A$2:$A$4955,$A1210,ObservedSpeciesData!$D$2:$D$4955,$D1210)),AVERAGEIFS(ObservedSpeciesData!Y$2:Y$4955,ObservedSpeciesData!$A$2:$A$4955,$A1210,ObservedSpeciesData!$D$2:$D$4955,$D1210),"")</f>
        <v/>
      </c>
      <c r="Z1210" s="23" t="str">
        <f>IF(ISNUMBER(AVERAGEIFS(ObservedSpeciesData!Z$2:Z$4955,ObservedSpeciesData!$A$2:$A$4955,$A1210,ObservedSpeciesData!$D$2:$D$4955,$D1210)),AVERAGEIFS(ObservedSpeciesData!Z$2:Z$4955,ObservedSpeciesData!$A$2:$A$4955,$A1210,ObservedSpeciesData!$D$2:$D$4955,$D1210),"")</f>
        <v/>
      </c>
      <c r="AA1210" s="23" t="str">
        <f>IF(ISNUMBER(AVERAGEIFS(ObservedSpeciesData!AA$2:AA$4955,ObservedSpeciesData!$A$2:$A$4955,$A1210,ObservedSpeciesData!$D$2:$D$4955,$D1210)),AVERAGEIFS(ObservedSpeciesData!AA$2:AA$4955,ObservedSpeciesData!$A$2:$A$4955,$A1210,ObservedSpeciesData!$D$2:$D$4955,$D1210),"")</f>
        <v/>
      </c>
      <c r="AB1210" s="24" t="str">
        <f>IF(ISNUMBER(AVERAGEIFS(ObservedSpeciesData!AB$2:AB$4955,ObservedSpeciesData!$A$2:$A$4955,$A1210,ObservedSpeciesData!$D$2:$D$4955,$D1210)),AVERAGEIFS(ObservedSpeciesData!AB$2:AB$4955,ObservedSpeciesData!$A$2:$A$4955,$A1210,ObservedSpeciesData!$D$2:$D$4955,$D1210),"")</f>
        <v/>
      </c>
      <c r="AC1210" s="24" t="str">
        <f>IF(ISNUMBER(AVERAGEIFS(ObservedSpeciesData!AC$2:AC$4955,ObservedSpeciesData!$A$2:$A$4955,$A1210,ObservedSpeciesData!$D$2:$D$4955,$D1210)),AVERAGEIFS(ObservedSpeciesData!AC$2:AC$4955,ObservedSpeciesData!$A$2:$A$4955,$A1210,ObservedSpeciesData!$D$2:$D$4955,$D1210),"")</f>
        <v/>
      </c>
      <c r="AD1210" s="23" t="str">
        <f>IF(ISNUMBER(AVERAGEIFS(ObservedSpeciesData!AD$2:AD$4955,ObservedSpeciesData!$A$2:$A$4955,$A1210,ObservedSpeciesData!$D$2:$D$4955,$D1210)),AVERAGEIFS(ObservedSpeciesData!AD$2:AD$4955,ObservedSpeciesData!$A$2:$A$4955,$A1210,ObservedSpeciesData!$D$2:$D$4955,$D1210),"")</f>
        <v/>
      </c>
      <c r="AE1210" s="24" t="str">
        <f>IF(ISNUMBER(AVERAGEIFS(ObservedSpeciesData!AE$2:AE$4955,ObservedSpeciesData!$A$2:$A$4955,$A1210,ObservedSpeciesData!$D$2:$D$4955,$D1210)),AVERAGEIFS(ObservedSpeciesData!AE$2:AE$4955,ObservedSpeciesData!$A$2:$A$4955,$A1210,ObservedSpeciesData!$D$2:$D$4955,$D1210),"")</f>
        <v/>
      </c>
      <c r="AF1210" s="23"/>
      <c r="AG1210" s="24"/>
      <c r="AH1210" s="23" t="str">
        <f>IF(ISNUMBER(AVERAGEIFS(ObservedSpeciesData!AH$2:AH$4955,ObservedSpeciesData!$A$2:$A$4955,$A1210,ObservedSpeciesData!$D$2:$D$4955,$D1210)),AVERAGEIFS(ObservedSpeciesData!AH$2:AH$4955,ObservedSpeciesData!$A$2:$A$4955,$A1210,ObservedSpeciesData!$D$2:$D$4955,$D1210),"")</f>
        <v/>
      </c>
      <c r="AI1210" s="23" t="str">
        <f>IF(ISNUMBER(AVERAGEIFS(ObservedSpeciesData!AI$2:AI$4955,ObservedSpeciesData!$A$2:$A$4955,$A1210,ObservedSpeciesData!$C$2:$C$4955,$C1210,ObservedSpeciesData!$D$2:$D$4955,$D1210)),AVERAGEIFS(ObservedSpeciesData!AI$2:AI$4955,ObservedSpeciesData!$A$2:$A$4955,$A1210,ObservedSpeciesData!$C$2:$C$4955,$C1210,ObservedSpeciesData!$D$2:$D$4955,$D1210),"")</f>
        <v/>
      </c>
      <c r="AJ1210" s="2">
        <f>COUNTIFS(ObservedSpeciesData!$A$2:$A$828,$A1210,ObservedSpeciesData!$D$2:$D$828,$D1210)</f>
        <v>0</v>
      </c>
      <c r="AK1210" s="2">
        <f t="shared" si="18"/>
        <v>1</v>
      </c>
    </row>
    <row r="1211" spans="1:37" x14ac:dyDescent="0.25">
      <c r="A1211" s="14" t="s">
        <v>83</v>
      </c>
      <c r="B1211" t="s">
        <v>80</v>
      </c>
      <c r="C1211" t="s">
        <v>79</v>
      </c>
      <c r="D1211" s="13">
        <v>42071</v>
      </c>
      <c r="E1211">
        <v>1</v>
      </c>
      <c r="F1211">
        <v>200</v>
      </c>
      <c r="G1211" s="2" t="s">
        <v>89</v>
      </c>
      <c r="H1211" s="2" t="s">
        <v>13</v>
      </c>
      <c r="I1211">
        <v>3</v>
      </c>
      <c r="J1211" s="2" t="s">
        <v>88</v>
      </c>
      <c r="K1211" s="2">
        <f>IF(ISNUMBER(AVERAGEIFS(ObservedSpeciesData!K$2:K$4955,ObservedSpeciesData!$A$2:$A$4955,$A1211,ObservedSpeciesData!$D$2:$D$4955,$D1211)),AVERAGEIFS(ObservedSpeciesData!K$2:K$4955,ObservedSpeciesData!$A$2:$A$4955,$A1211,ObservedSpeciesData!$D$2:$D$4955,$D1211),"")</f>
        <v>180</v>
      </c>
      <c r="L1211" s="26">
        <f>IF(ISNUMBER(AVERAGEIFS(ObservedSpeciesData!L$2:L$4955,ObservedSpeciesData!$A$2:$A$4955,$A1211,ObservedSpeciesData!$D$2:$D$4955,$D1211)),AVERAGEIFS(ObservedSpeciesData!L$2:L$4955,ObservedSpeciesData!$A$2:$A$4955,$A1211,ObservedSpeciesData!$D$2:$D$4955,$D1211),"")</f>
        <v>3298.6666666666665</v>
      </c>
      <c r="M1211" s="23">
        <f>IF(ISNUMBER(AVERAGEIFS(ObservedSpeciesData!M$2:M$4955,ObservedSpeciesData!$A$2:$A$4955,$A1211,ObservedSpeciesData!$D$2:$D$4955,$D1211)),AVERAGEIFS(ObservedSpeciesData!M$2:M$4955,ObservedSpeciesData!$A$2:$A$4955,$A1211,ObservedSpeciesData!$D$2:$D$4955,$D1211),"")</f>
        <v>329.86666666666662</v>
      </c>
      <c r="N1211" s="23" t="str">
        <f>IF(ISNUMBER(AVERAGEIFS(ObservedSpeciesData!N$2:N$4955,ObservedSpeciesData!$A$2:$A$4955,$A1211,ObservedSpeciesData!$D$2:$D$4955,$D1211)),AVERAGEIFS(ObservedSpeciesData!N$2:N$4955,ObservedSpeciesData!$A$2:$A$4955,$A1211,ObservedSpeciesData!$D$2:$D$4955,$D1211),"")</f>
        <v/>
      </c>
      <c r="O1211" s="23" t="str">
        <f>IF(ISNUMBER(AVERAGEIFS(ObservedSpeciesData!O$2:O$4955,ObservedSpeciesData!$A$2:$A$4955,$A1211,ObservedSpeciesData!$D$2:$D$4955,$D1211)),AVERAGEIFS(ObservedSpeciesData!O$2:O$4955,ObservedSpeciesData!$A$2:$A$4955,$A1211,ObservedSpeciesData!$D$2:$D$4955,$D1211),"")</f>
        <v/>
      </c>
      <c r="P1211" s="23" t="str">
        <f>IF(ISNUMBER(AVERAGEIFS(ObservedSpeciesData!P$2:P$4955,ObservedSpeciesData!$A$2:$A$4955,$A1211,ObservedSpeciesData!$C$2:$C$4955,$C1211,ObservedSpeciesData!$D$2:$D$4955,$D1211)),AVERAGEIFS(ObservedSpeciesData!P$2:P$4955,ObservedSpeciesData!$A$2:$A$4955,$A1211,ObservedSpeciesData!$C$2:$C$4955,$C1211,ObservedSpeciesData!$D$2:$D$4955,$D1211),"")</f>
        <v/>
      </c>
      <c r="Q1211" s="23"/>
      <c r="R1211" s="25" t="str">
        <f>IF(ISNUMBER(AVERAGEIFS(ObservedSpeciesData!R$2:R$4955,ObservedSpeciesData!$A$2:$A$4955,$A1211,ObservedSpeciesData!$D$2:$D$4955,$D1211)),AVERAGEIFS(ObservedSpeciesData!R$2:R$4955,ObservedSpeciesData!$A$2:$A$4955,$A1211,ObservedSpeciesData!$D$2:$D$4955,$D1211),"")</f>
        <v/>
      </c>
      <c r="S1211" s="25" t="str">
        <f>IF(ISNUMBER(AVERAGEIFS(ObservedSpeciesData!S$2:S$4955,ObservedSpeciesData!$A$2:$A$4955,$A1211,ObservedSpeciesData!$D$2:$D$4955,$D1211)),AVERAGEIFS(ObservedSpeciesData!S$2:S$4955,ObservedSpeciesData!$A$2:$A$4955,$A1211,ObservedSpeciesData!$D$2:$D$4955,$D1211),"")</f>
        <v/>
      </c>
      <c r="T1211" s="23" t="str">
        <f>IF(ISNUMBER(AVERAGEIFS(ObservedSpeciesData!T$2:T$4955,ObservedSpeciesData!$A$2:$A$4955,$A1211,ObservedSpeciesData!$D$2:$D$4955,$D1211)),AVERAGEIFS(ObservedSpeciesData!T$2:T$4955,ObservedSpeciesData!$A$2:$A$4955,$A1211,ObservedSpeciesData!$D$2:$D$4955,$D1211),"")</f>
        <v/>
      </c>
      <c r="U1211" s="24" t="str">
        <f>IF(ISNUMBER(AVERAGEIFS(ObservedSpeciesData!U$2:U$4955,ObservedSpeciesData!$A$2:$A$4955,$A1211,ObservedSpeciesData!$C$2:$C$4955,$C1211,ObservedSpeciesData!$D$2:$D$4955,$D1211)),AVERAGEIFS(ObservedSpeciesData!U$2:U$4955,ObservedSpeciesData!$A$2:$A$4955,$A1211,ObservedSpeciesData!$C$2:$C$4955,$C1211,ObservedSpeciesData!$D$2:$D$4955,$D1211),"")</f>
        <v/>
      </c>
      <c r="V1211" s="23" t="str">
        <f>IF(ISNUMBER(AVERAGEIFS(ObservedSpeciesData!V$2:V$4955,ObservedSpeciesData!$A$2:$A$4955,$A1211,ObservedSpeciesData!$D$2:$D$4955,$D1211)),AVERAGEIFS(ObservedSpeciesData!V$2:V$4955,ObservedSpeciesData!$A$2:$A$4955,$A1211,ObservedSpeciesData!$D$2:$D$4955,$D1211),"")</f>
        <v/>
      </c>
      <c r="W1211" s="23" t="str">
        <f>IF(ISNUMBER(AVERAGEIFS(ObservedSpeciesData!W$2:W$4955,ObservedSpeciesData!$A$2:$A$4955,$A1211,ObservedSpeciesData!$D$2:$D$4955,$D1211)),AVERAGEIFS(ObservedSpeciesData!W$2:W$4955,ObservedSpeciesData!$A$2:$A$4955,$A1211,ObservedSpeciesData!$D$2:$D$4955,$D1211),"")</f>
        <v/>
      </c>
      <c r="X1211" s="23" t="str">
        <f>IF(ISNUMBER(AVERAGEIFS(ObservedSpeciesData!X$2:X$4955,ObservedSpeciesData!$A$2:$A$4955,$A1211,ObservedSpeciesData!$D$2:$D$4955,$D1211)),AVERAGEIFS(ObservedSpeciesData!X$2:X$4955,ObservedSpeciesData!$A$2:$A$4955,$A1211,ObservedSpeciesData!$D$2:$D$4955,$D1211),"")</f>
        <v/>
      </c>
      <c r="Y1211" s="23" t="str">
        <f>IF(ISNUMBER(AVERAGEIFS(ObservedSpeciesData!Y$2:Y$4955,ObservedSpeciesData!$A$2:$A$4955,$A1211,ObservedSpeciesData!$D$2:$D$4955,$D1211)),AVERAGEIFS(ObservedSpeciesData!Y$2:Y$4955,ObservedSpeciesData!$A$2:$A$4955,$A1211,ObservedSpeciesData!$D$2:$D$4955,$D1211),"")</f>
        <v/>
      </c>
      <c r="Z1211" s="23" t="str">
        <f>IF(ISNUMBER(AVERAGEIFS(ObservedSpeciesData!Z$2:Z$4955,ObservedSpeciesData!$A$2:$A$4955,$A1211,ObservedSpeciesData!$D$2:$D$4955,$D1211)),AVERAGEIFS(ObservedSpeciesData!Z$2:Z$4955,ObservedSpeciesData!$A$2:$A$4955,$A1211,ObservedSpeciesData!$D$2:$D$4955,$D1211),"")</f>
        <v/>
      </c>
      <c r="AA1211" s="23" t="str">
        <f>IF(ISNUMBER(AVERAGEIFS(ObservedSpeciesData!AA$2:AA$4955,ObservedSpeciesData!$A$2:$A$4955,$A1211,ObservedSpeciesData!$D$2:$D$4955,$D1211)),AVERAGEIFS(ObservedSpeciesData!AA$2:AA$4955,ObservedSpeciesData!$A$2:$A$4955,$A1211,ObservedSpeciesData!$D$2:$D$4955,$D1211),"")</f>
        <v/>
      </c>
      <c r="AB1211" s="24" t="str">
        <f>IF(ISNUMBER(AVERAGEIFS(ObservedSpeciesData!AB$2:AB$4955,ObservedSpeciesData!$A$2:$A$4955,$A1211,ObservedSpeciesData!$D$2:$D$4955,$D1211)),AVERAGEIFS(ObservedSpeciesData!AB$2:AB$4955,ObservedSpeciesData!$A$2:$A$4955,$A1211,ObservedSpeciesData!$D$2:$D$4955,$D1211),"")</f>
        <v/>
      </c>
      <c r="AC1211" s="24" t="str">
        <f>IF(ISNUMBER(AVERAGEIFS(ObservedSpeciesData!AC$2:AC$4955,ObservedSpeciesData!$A$2:$A$4955,$A1211,ObservedSpeciesData!$D$2:$D$4955,$D1211)),AVERAGEIFS(ObservedSpeciesData!AC$2:AC$4955,ObservedSpeciesData!$A$2:$A$4955,$A1211,ObservedSpeciesData!$D$2:$D$4955,$D1211),"")</f>
        <v/>
      </c>
      <c r="AD1211" s="23" t="str">
        <f>IF(ISNUMBER(AVERAGEIFS(ObservedSpeciesData!AD$2:AD$4955,ObservedSpeciesData!$A$2:$A$4955,$A1211,ObservedSpeciesData!$D$2:$D$4955,$D1211)),AVERAGEIFS(ObservedSpeciesData!AD$2:AD$4955,ObservedSpeciesData!$A$2:$A$4955,$A1211,ObservedSpeciesData!$D$2:$D$4955,$D1211),"")</f>
        <v/>
      </c>
      <c r="AE1211" s="24" t="str">
        <f>IF(ISNUMBER(AVERAGEIFS(ObservedSpeciesData!AE$2:AE$4955,ObservedSpeciesData!$A$2:$A$4955,$A1211,ObservedSpeciesData!$D$2:$D$4955,$D1211)),AVERAGEIFS(ObservedSpeciesData!AE$2:AE$4955,ObservedSpeciesData!$A$2:$A$4955,$A1211,ObservedSpeciesData!$D$2:$D$4955,$D1211),"")</f>
        <v/>
      </c>
      <c r="AF1211" s="23"/>
      <c r="AG1211" s="24"/>
      <c r="AH1211" s="23" t="str">
        <f>IF(ISNUMBER(AVERAGEIFS(ObservedSpeciesData!AH$2:AH$4955,ObservedSpeciesData!$A$2:$A$4955,$A1211,ObservedSpeciesData!$D$2:$D$4955,$D1211)),AVERAGEIFS(ObservedSpeciesData!AH$2:AH$4955,ObservedSpeciesData!$A$2:$A$4955,$A1211,ObservedSpeciesData!$D$2:$D$4955,$D1211),"")</f>
        <v/>
      </c>
      <c r="AI1211" s="23" t="str">
        <f>IF(ISNUMBER(AVERAGEIFS(ObservedSpeciesData!AI$2:AI$4955,ObservedSpeciesData!$A$2:$A$4955,$A1211,ObservedSpeciesData!$C$2:$C$4955,$C1211,ObservedSpeciesData!$D$2:$D$4955,$D1211)),AVERAGEIFS(ObservedSpeciesData!AI$2:AI$4955,ObservedSpeciesData!$A$2:$A$4955,$A1211,ObservedSpeciesData!$C$2:$C$4955,$C1211,ObservedSpeciesData!$D$2:$D$4955,$D1211),"")</f>
        <v/>
      </c>
      <c r="AJ1211" s="2">
        <f>COUNTIFS(ObservedSpeciesData!$A$2:$A$828,$A1211,ObservedSpeciesData!$D$2:$D$828,$D1211)</f>
        <v>0</v>
      </c>
      <c r="AK1211" s="2">
        <f t="shared" si="18"/>
        <v>1</v>
      </c>
    </row>
    <row r="1212" spans="1:37" x14ac:dyDescent="0.25">
      <c r="A1212" s="14" t="s">
        <v>82</v>
      </c>
      <c r="B1212" t="s">
        <v>80</v>
      </c>
      <c r="C1212" t="s">
        <v>79</v>
      </c>
      <c r="D1212" s="13">
        <v>42071</v>
      </c>
      <c r="E1212">
        <v>1</v>
      </c>
      <c r="F1212">
        <v>350</v>
      </c>
      <c r="G1212" s="2" t="s">
        <v>89</v>
      </c>
      <c r="H1212" s="2" t="s">
        <v>13</v>
      </c>
      <c r="I1212">
        <v>3</v>
      </c>
      <c r="J1212" s="2" t="s">
        <v>88</v>
      </c>
      <c r="K1212" s="2">
        <f>IF(ISNUMBER(AVERAGEIFS(ObservedSpeciesData!K$2:K$4955,ObservedSpeciesData!$A$2:$A$4955,$A1212,ObservedSpeciesData!$D$2:$D$4955,$D1212)),AVERAGEIFS(ObservedSpeciesData!K$2:K$4955,ObservedSpeciesData!$A$2:$A$4955,$A1212,ObservedSpeciesData!$D$2:$D$4955,$D1212),"")</f>
        <v>315</v>
      </c>
      <c r="L1212" s="26">
        <f>IF(ISNUMBER(AVERAGEIFS(ObservedSpeciesData!L$2:L$4955,ObservedSpeciesData!$A$2:$A$4955,$A1212,ObservedSpeciesData!$D$2:$D$4955,$D1212)),AVERAGEIFS(ObservedSpeciesData!L$2:L$4955,ObservedSpeciesData!$A$2:$A$4955,$A1212,ObservedSpeciesData!$D$2:$D$4955,$D1212),"")</f>
        <v>3400.6666666666665</v>
      </c>
      <c r="M1212" s="23">
        <f>IF(ISNUMBER(AVERAGEIFS(ObservedSpeciesData!M$2:M$4955,ObservedSpeciesData!$A$2:$A$4955,$A1212,ObservedSpeciesData!$D$2:$D$4955,$D1212)),AVERAGEIFS(ObservedSpeciesData!M$2:M$4955,ObservedSpeciesData!$A$2:$A$4955,$A1212,ObservedSpeciesData!$D$2:$D$4955,$D1212),"")</f>
        <v>340.06666666666666</v>
      </c>
      <c r="N1212" s="23" t="str">
        <f>IF(ISNUMBER(AVERAGEIFS(ObservedSpeciesData!N$2:N$4955,ObservedSpeciesData!$A$2:$A$4955,$A1212,ObservedSpeciesData!$D$2:$D$4955,$D1212)),AVERAGEIFS(ObservedSpeciesData!N$2:N$4955,ObservedSpeciesData!$A$2:$A$4955,$A1212,ObservedSpeciesData!$D$2:$D$4955,$D1212),"")</f>
        <v/>
      </c>
      <c r="O1212" s="23" t="str">
        <f>IF(ISNUMBER(AVERAGEIFS(ObservedSpeciesData!O$2:O$4955,ObservedSpeciesData!$A$2:$A$4955,$A1212,ObservedSpeciesData!$D$2:$D$4955,$D1212)),AVERAGEIFS(ObservedSpeciesData!O$2:O$4955,ObservedSpeciesData!$A$2:$A$4955,$A1212,ObservedSpeciesData!$D$2:$D$4955,$D1212),"")</f>
        <v/>
      </c>
      <c r="P1212" s="23" t="str">
        <f>IF(ISNUMBER(AVERAGEIFS(ObservedSpeciesData!P$2:P$4955,ObservedSpeciesData!$A$2:$A$4955,$A1212,ObservedSpeciesData!$C$2:$C$4955,$C1212,ObservedSpeciesData!$D$2:$D$4955,$D1212)),AVERAGEIFS(ObservedSpeciesData!P$2:P$4955,ObservedSpeciesData!$A$2:$A$4955,$A1212,ObservedSpeciesData!$C$2:$C$4955,$C1212,ObservedSpeciesData!$D$2:$D$4955,$D1212),"")</f>
        <v/>
      </c>
      <c r="Q1212" s="23"/>
      <c r="R1212" s="25" t="str">
        <f>IF(ISNUMBER(AVERAGEIFS(ObservedSpeciesData!R$2:R$4955,ObservedSpeciesData!$A$2:$A$4955,$A1212,ObservedSpeciesData!$D$2:$D$4955,$D1212)),AVERAGEIFS(ObservedSpeciesData!R$2:R$4955,ObservedSpeciesData!$A$2:$A$4955,$A1212,ObservedSpeciesData!$D$2:$D$4955,$D1212),"")</f>
        <v/>
      </c>
      <c r="S1212" s="25" t="str">
        <f>IF(ISNUMBER(AVERAGEIFS(ObservedSpeciesData!S$2:S$4955,ObservedSpeciesData!$A$2:$A$4955,$A1212,ObservedSpeciesData!$D$2:$D$4955,$D1212)),AVERAGEIFS(ObservedSpeciesData!S$2:S$4955,ObservedSpeciesData!$A$2:$A$4955,$A1212,ObservedSpeciesData!$D$2:$D$4955,$D1212),"")</f>
        <v/>
      </c>
      <c r="T1212" s="23" t="str">
        <f>IF(ISNUMBER(AVERAGEIFS(ObservedSpeciesData!T$2:T$4955,ObservedSpeciesData!$A$2:$A$4955,$A1212,ObservedSpeciesData!$D$2:$D$4955,$D1212)),AVERAGEIFS(ObservedSpeciesData!T$2:T$4955,ObservedSpeciesData!$A$2:$A$4955,$A1212,ObservedSpeciesData!$D$2:$D$4955,$D1212),"")</f>
        <v/>
      </c>
      <c r="U1212" s="24" t="str">
        <f>IF(ISNUMBER(AVERAGEIFS(ObservedSpeciesData!U$2:U$4955,ObservedSpeciesData!$A$2:$A$4955,$A1212,ObservedSpeciesData!$C$2:$C$4955,$C1212,ObservedSpeciesData!$D$2:$D$4955,$D1212)),AVERAGEIFS(ObservedSpeciesData!U$2:U$4955,ObservedSpeciesData!$A$2:$A$4955,$A1212,ObservedSpeciesData!$C$2:$C$4955,$C1212,ObservedSpeciesData!$D$2:$D$4955,$D1212),"")</f>
        <v/>
      </c>
      <c r="V1212" s="23" t="str">
        <f>IF(ISNUMBER(AVERAGEIFS(ObservedSpeciesData!V$2:V$4955,ObservedSpeciesData!$A$2:$A$4955,$A1212,ObservedSpeciesData!$D$2:$D$4955,$D1212)),AVERAGEIFS(ObservedSpeciesData!V$2:V$4955,ObservedSpeciesData!$A$2:$A$4955,$A1212,ObservedSpeciesData!$D$2:$D$4955,$D1212),"")</f>
        <v/>
      </c>
      <c r="W1212" s="23" t="str">
        <f>IF(ISNUMBER(AVERAGEIFS(ObservedSpeciesData!W$2:W$4955,ObservedSpeciesData!$A$2:$A$4955,$A1212,ObservedSpeciesData!$D$2:$D$4955,$D1212)),AVERAGEIFS(ObservedSpeciesData!W$2:W$4955,ObservedSpeciesData!$A$2:$A$4955,$A1212,ObservedSpeciesData!$D$2:$D$4955,$D1212),"")</f>
        <v/>
      </c>
      <c r="X1212" s="23" t="str">
        <f>IF(ISNUMBER(AVERAGEIFS(ObservedSpeciesData!X$2:X$4955,ObservedSpeciesData!$A$2:$A$4955,$A1212,ObservedSpeciesData!$D$2:$D$4955,$D1212)),AVERAGEIFS(ObservedSpeciesData!X$2:X$4955,ObservedSpeciesData!$A$2:$A$4955,$A1212,ObservedSpeciesData!$D$2:$D$4955,$D1212),"")</f>
        <v/>
      </c>
      <c r="Y1212" s="23" t="str">
        <f>IF(ISNUMBER(AVERAGEIFS(ObservedSpeciesData!Y$2:Y$4955,ObservedSpeciesData!$A$2:$A$4955,$A1212,ObservedSpeciesData!$D$2:$D$4955,$D1212)),AVERAGEIFS(ObservedSpeciesData!Y$2:Y$4955,ObservedSpeciesData!$A$2:$A$4955,$A1212,ObservedSpeciesData!$D$2:$D$4955,$D1212),"")</f>
        <v/>
      </c>
      <c r="Z1212" s="23" t="str">
        <f>IF(ISNUMBER(AVERAGEIFS(ObservedSpeciesData!Z$2:Z$4955,ObservedSpeciesData!$A$2:$A$4955,$A1212,ObservedSpeciesData!$D$2:$D$4955,$D1212)),AVERAGEIFS(ObservedSpeciesData!Z$2:Z$4955,ObservedSpeciesData!$A$2:$A$4955,$A1212,ObservedSpeciesData!$D$2:$D$4955,$D1212),"")</f>
        <v/>
      </c>
      <c r="AA1212" s="23" t="str">
        <f>IF(ISNUMBER(AVERAGEIFS(ObservedSpeciesData!AA$2:AA$4955,ObservedSpeciesData!$A$2:$A$4955,$A1212,ObservedSpeciesData!$D$2:$D$4955,$D1212)),AVERAGEIFS(ObservedSpeciesData!AA$2:AA$4955,ObservedSpeciesData!$A$2:$A$4955,$A1212,ObservedSpeciesData!$D$2:$D$4955,$D1212),"")</f>
        <v/>
      </c>
      <c r="AB1212" s="24" t="str">
        <f>IF(ISNUMBER(AVERAGEIFS(ObservedSpeciesData!AB$2:AB$4955,ObservedSpeciesData!$A$2:$A$4955,$A1212,ObservedSpeciesData!$D$2:$D$4955,$D1212)),AVERAGEIFS(ObservedSpeciesData!AB$2:AB$4955,ObservedSpeciesData!$A$2:$A$4955,$A1212,ObservedSpeciesData!$D$2:$D$4955,$D1212),"")</f>
        <v/>
      </c>
      <c r="AC1212" s="24" t="str">
        <f>IF(ISNUMBER(AVERAGEIFS(ObservedSpeciesData!AC$2:AC$4955,ObservedSpeciesData!$A$2:$A$4955,$A1212,ObservedSpeciesData!$D$2:$D$4955,$D1212)),AVERAGEIFS(ObservedSpeciesData!AC$2:AC$4955,ObservedSpeciesData!$A$2:$A$4955,$A1212,ObservedSpeciesData!$D$2:$D$4955,$D1212),"")</f>
        <v/>
      </c>
      <c r="AD1212" s="23" t="str">
        <f>IF(ISNUMBER(AVERAGEIFS(ObservedSpeciesData!AD$2:AD$4955,ObservedSpeciesData!$A$2:$A$4955,$A1212,ObservedSpeciesData!$D$2:$D$4955,$D1212)),AVERAGEIFS(ObservedSpeciesData!AD$2:AD$4955,ObservedSpeciesData!$A$2:$A$4955,$A1212,ObservedSpeciesData!$D$2:$D$4955,$D1212),"")</f>
        <v/>
      </c>
      <c r="AE1212" s="24" t="str">
        <f>IF(ISNUMBER(AVERAGEIFS(ObservedSpeciesData!AE$2:AE$4955,ObservedSpeciesData!$A$2:$A$4955,$A1212,ObservedSpeciesData!$D$2:$D$4955,$D1212)),AVERAGEIFS(ObservedSpeciesData!AE$2:AE$4955,ObservedSpeciesData!$A$2:$A$4955,$A1212,ObservedSpeciesData!$D$2:$D$4955,$D1212),"")</f>
        <v/>
      </c>
      <c r="AF1212" s="23"/>
      <c r="AG1212" s="24"/>
      <c r="AH1212" s="23" t="str">
        <f>IF(ISNUMBER(AVERAGEIFS(ObservedSpeciesData!AH$2:AH$4955,ObservedSpeciesData!$A$2:$A$4955,$A1212,ObservedSpeciesData!$D$2:$D$4955,$D1212)),AVERAGEIFS(ObservedSpeciesData!AH$2:AH$4955,ObservedSpeciesData!$A$2:$A$4955,$A1212,ObservedSpeciesData!$D$2:$D$4955,$D1212),"")</f>
        <v/>
      </c>
      <c r="AI1212" s="23" t="str">
        <f>IF(ISNUMBER(AVERAGEIFS(ObservedSpeciesData!AI$2:AI$4955,ObservedSpeciesData!$A$2:$A$4955,$A1212,ObservedSpeciesData!$C$2:$C$4955,$C1212,ObservedSpeciesData!$D$2:$D$4955,$D1212)),AVERAGEIFS(ObservedSpeciesData!AI$2:AI$4955,ObservedSpeciesData!$A$2:$A$4955,$A1212,ObservedSpeciesData!$C$2:$C$4955,$C1212,ObservedSpeciesData!$D$2:$D$4955,$D1212),"")</f>
        <v/>
      </c>
      <c r="AJ1212" s="2">
        <f>COUNTIFS(ObservedSpeciesData!$A$2:$A$828,$A1212,ObservedSpeciesData!$D$2:$D$828,$D1212)</f>
        <v>0</v>
      </c>
      <c r="AK1212" s="2">
        <f t="shared" si="18"/>
        <v>1</v>
      </c>
    </row>
    <row r="1213" spans="1:37" x14ac:dyDescent="0.25">
      <c r="A1213" s="14" t="s">
        <v>81</v>
      </c>
      <c r="B1213" t="s">
        <v>80</v>
      </c>
      <c r="C1213" t="s">
        <v>79</v>
      </c>
      <c r="D1213" s="13">
        <v>42071</v>
      </c>
      <c r="E1213">
        <v>1</v>
      </c>
      <c r="F1213">
        <v>500</v>
      </c>
      <c r="G1213" s="2" t="s">
        <v>89</v>
      </c>
      <c r="H1213" s="2" t="s">
        <v>13</v>
      </c>
      <c r="I1213">
        <v>3</v>
      </c>
      <c r="J1213" s="2" t="s">
        <v>88</v>
      </c>
      <c r="K1213" s="2">
        <f>IF(ISNUMBER(AVERAGEIFS(ObservedSpeciesData!K$2:K$4955,ObservedSpeciesData!$A$2:$A$4955,$A1213,ObservedSpeciesData!$D$2:$D$4955,$D1213)),AVERAGEIFS(ObservedSpeciesData!K$2:K$4955,ObservedSpeciesData!$A$2:$A$4955,$A1213,ObservedSpeciesData!$D$2:$D$4955,$D1213),"")</f>
        <v>450</v>
      </c>
      <c r="L1213" s="26">
        <f>IF(ISNUMBER(AVERAGEIFS(ObservedSpeciesData!L$2:L$4955,ObservedSpeciesData!$A$2:$A$4955,$A1213,ObservedSpeciesData!$D$2:$D$4955,$D1213)),AVERAGEIFS(ObservedSpeciesData!L$2:L$4955,ObservedSpeciesData!$A$2:$A$4955,$A1213,ObservedSpeciesData!$D$2:$D$4955,$D1213),"")</f>
        <v>3604.6666666666665</v>
      </c>
      <c r="M1213" s="23">
        <f>IF(ISNUMBER(AVERAGEIFS(ObservedSpeciesData!M$2:M$4955,ObservedSpeciesData!$A$2:$A$4955,$A1213,ObservedSpeciesData!$D$2:$D$4955,$D1213)),AVERAGEIFS(ObservedSpeciesData!M$2:M$4955,ObservedSpeciesData!$A$2:$A$4955,$A1213,ObservedSpeciesData!$D$2:$D$4955,$D1213),"")</f>
        <v>360.4666666666667</v>
      </c>
      <c r="N1213" s="23" t="str">
        <f>IF(ISNUMBER(AVERAGEIFS(ObservedSpeciesData!N$2:N$4955,ObservedSpeciesData!$A$2:$A$4955,$A1213,ObservedSpeciesData!$D$2:$D$4955,$D1213)),AVERAGEIFS(ObservedSpeciesData!N$2:N$4955,ObservedSpeciesData!$A$2:$A$4955,$A1213,ObservedSpeciesData!$D$2:$D$4955,$D1213),"")</f>
        <v/>
      </c>
      <c r="O1213" s="23" t="str">
        <f>IF(ISNUMBER(AVERAGEIFS(ObservedSpeciesData!O$2:O$4955,ObservedSpeciesData!$A$2:$A$4955,$A1213,ObservedSpeciesData!$D$2:$D$4955,$D1213)),AVERAGEIFS(ObservedSpeciesData!O$2:O$4955,ObservedSpeciesData!$A$2:$A$4955,$A1213,ObservedSpeciesData!$D$2:$D$4955,$D1213),"")</f>
        <v/>
      </c>
      <c r="P1213" s="23" t="str">
        <f>IF(ISNUMBER(AVERAGEIFS(ObservedSpeciesData!P$2:P$4955,ObservedSpeciesData!$A$2:$A$4955,$A1213,ObservedSpeciesData!$C$2:$C$4955,$C1213,ObservedSpeciesData!$D$2:$D$4955,$D1213)),AVERAGEIFS(ObservedSpeciesData!P$2:P$4955,ObservedSpeciesData!$A$2:$A$4955,$A1213,ObservedSpeciesData!$C$2:$C$4955,$C1213,ObservedSpeciesData!$D$2:$D$4955,$D1213),"")</f>
        <v/>
      </c>
      <c r="Q1213" s="23"/>
      <c r="R1213" s="25" t="str">
        <f>IF(ISNUMBER(AVERAGEIFS(ObservedSpeciesData!R$2:R$4955,ObservedSpeciesData!$A$2:$A$4955,$A1213,ObservedSpeciesData!$D$2:$D$4955,$D1213)),AVERAGEIFS(ObservedSpeciesData!R$2:R$4955,ObservedSpeciesData!$A$2:$A$4955,$A1213,ObservedSpeciesData!$D$2:$D$4955,$D1213),"")</f>
        <v/>
      </c>
      <c r="S1213" s="25" t="str">
        <f>IF(ISNUMBER(AVERAGEIFS(ObservedSpeciesData!S$2:S$4955,ObservedSpeciesData!$A$2:$A$4955,$A1213,ObservedSpeciesData!$D$2:$D$4955,$D1213)),AVERAGEIFS(ObservedSpeciesData!S$2:S$4955,ObservedSpeciesData!$A$2:$A$4955,$A1213,ObservedSpeciesData!$D$2:$D$4955,$D1213),"")</f>
        <v/>
      </c>
      <c r="T1213" s="23" t="str">
        <f>IF(ISNUMBER(AVERAGEIFS(ObservedSpeciesData!T$2:T$4955,ObservedSpeciesData!$A$2:$A$4955,$A1213,ObservedSpeciesData!$D$2:$D$4955,$D1213)),AVERAGEIFS(ObservedSpeciesData!T$2:T$4955,ObservedSpeciesData!$A$2:$A$4955,$A1213,ObservedSpeciesData!$D$2:$D$4955,$D1213),"")</f>
        <v/>
      </c>
      <c r="U1213" s="24" t="str">
        <f>IF(ISNUMBER(AVERAGEIFS(ObservedSpeciesData!U$2:U$4955,ObservedSpeciesData!$A$2:$A$4955,$A1213,ObservedSpeciesData!$C$2:$C$4955,$C1213,ObservedSpeciesData!$D$2:$D$4955,$D1213)),AVERAGEIFS(ObservedSpeciesData!U$2:U$4955,ObservedSpeciesData!$A$2:$A$4955,$A1213,ObservedSpeciesData!$C$2:$C$4955,$C1213,ObservedSpeciesData!$D$2:$D$4955,$D1213),"")</f>
        <v/>
      </c>
      <c r="V1213" s="23" t="str">
        <f>IF(ISNUMBER(AVERAGEIFS(ObservedSpeciesData!V$2:V$4955,ObservedSpeciesData!$A$2:$A$4955,$A1213,ObservedSpeciesData!$D$2:$D$4955,$D1213)),AVERAGEIFS(ObservedSpeciesData!V$2:V$4955,ObservedSpeciesData!$A$2:$A$4955,$A1213,ObservedSpeciesData!$D$2:$D$4955,$D1213),"")</f>
        <v/>
      </c>
      <c r="W1213" s="23" t="str">
        <f>IF(ISNUMBER(AVERAGEIFS(ObservedSpeciesData!W$2:W$4955,ObservedSpeciesData!$A$2:$A$4955,$A1213,ObservedSpeciesData!$D$2:$D$4955,$D1213)),AVERAGEIFS(ObservedSpeciesData!W$2:W$4955,ObservedSpeciesData!$A$2:$A$4955,$A1213,ObservedSpeciesData!$D$2:$D$4955,$D1213),"")</f>
        <v/>
      </c>
      <c r="X1213" s="23" t="str">
        <f>IF(ISNUMBER(AVERAGEIFS(ObservedSpeciesData!X$2:X$4955,ObservedSpeciesData!$A$2:$A$4955,$A1213,ObservedSpeciesData!$D$2:$D$4955,$D1213)),AVERAGEIFS(ObservedSpeciesData!X$2:X$4955,ObservedSpeciesData!$A$2:$A$4955,$A1213,ObservedSpeciesData!$D$2:$D$4955,$D1213),"")</f>
        <v/>
      </c>
      <c r="Y1213" s="23" t="str">
        <f>IF(ISNUMBER(AVERAGEIFS(ObservedSpeciesData!Y$2:Y$4955,ObservedSpeciesData!$A$2:$A$4955,$A1213,ObservedSpeciesData!$D$2:$D$4955,$D1213)),AVERAGEIFS(ObservedSpeciesData!Y$2:Y$4955,ObservedSpeciesData!$A$2:$A$4955,$A1213,ObservedSpeciesData!$D$2:$D$4955,$D1213),"")</f>
        <v/>
      </c>
      <c r="Z1213" s="23" t="str">
        <f>IF(ISNUMBER(AVERAGEIFS(ObservedSpeciesData!Z$2:Z$4955,ObservedSpeciesData!$A$2:$A$4955,$A1213,ObservedSpeciesData!$D$2:$D$4955,$D1213)),AVERAGEIFS(ObservedSpeciesData!Z$2:Z$4955,ObservedSpeciesData!$A$2:$A$4955,$A1213,ObservedSpeciesData!$D$2:$D$4955,$D1213),"")</f>
        <v/>
      </c>
      <c r="AA1213" s="23" t="str">
        <f>IF(ISNUMBER(AVERAGEIFS(ObservedSpeciesData!AA$2:AA$4955,ObservedSpeciesData!$A$2:$A$4955,$A1213,ObservedSpeciesData!$D$2:$D$4955,$D1213)),AVERAGEIFS(ObservedSpeciesData!AA$2:AA$4955,ObservedSpeciesData!$A$2:$A$4955,$A1213,ObservedSpeciesData!$D$2:$D$4955,$D1213),"")</f>
        <v/>
      </c>
      <c r="AB1213" s="24" t="str">
        <f>IF(ISNUMBER(AVERAGEIFS(ObservedSpeciesData!AB$2:AB$4955,ObservedSpeciesData!$A$2:$A$4955,$A1213,ObservedSpeciesData!$D$2:$D$4955,$D1213)),AVERAGEIFS(ObservedSpeciesData!AB$2:AB$4955,ObservedSpeciesData!$A$2:$A$4955,$A1213,ObservedSpeciesData!$D$2:$D$4955,$D1213),"")</f>
        <v/>
      </c>
      <c r="AC1213" s="24" t="str">
        <f>IF(ISNUMBER(AVERAGEIFS(ObservedSpeciesData!AC$2:AC$4955,ObservedSpeciesData!$A$2:$A$4955,$A1213,ObservedSpeciesData!$D$2:$D$4955,$D1213)),AVERAGEIFS(ObservedSpeciesData!AC$2:AC$4955,ObservedSpeciesData!$A$2:$A$4955,$A1213,ObservedSpeciesData!$D$2:$D$4955,$D1213),"")</f>
        <v/>
      </c>
      <c r="AD1213" s="23" t="str">
        <f>IF(ISNUMBER(AVERAGEIFS(ObservedSpeciesData!AD$2:AD$4955,ObservedSpeciesData!$A$2:$A$4955,$A1213,ObservedSpeciesData!$D$2:$D$4955,$D1213)),AVERAGEIFS(ObservedSpeciesData!AD$2:AD$4955,ObservedSpeciesData!$A$2:$A$4955,$A1213,ObservedSpeciesData!$D$2:$D$4955,$D1213),"")</f>
        <v/>
      </c>
      <c r="AE1213" s="24" t="str">
        <f>IF(ISNUMBER(AVERAGEIFS(ObservedSpeciesData!AE$2:AE$4955,ObservedSpeciesData!$A$2:$A$4955,$A1213,ObservedSpeciesData!$D$2:$D$4955,$D1213)),AVERAGEIFS(ObservedSpeciesData!AE$2:AE$4955,ObservedSpeciesData!$A$2:$A$4955,$A1213,ObservedSpeciesData!$D$2:$D$4955,$D1213),"")</f>
        <v/>
      </c>
      <c r="AF1213" s="23"/>
      <c r="AG1213" s="24"/>
      <c r="AH1213" s="23" t="str">
        <f>IF(ISNUMBER(AVERAGEIFS(ObservedSpeciesData!AH$2:AH$4955,ObservedSpeciesData!$A$2:$A$4955,$A1213,ObservedSpeciesData!$D$2:$D$4955,$D1213)),AVERAGEIFS(ObservedSpeciesData!AH$2:AH$4955,ObservedSpeciesData!$A$2:$A$4955,$A1213,ObservedSpeciesData!$D$2:$D$4955,$D1213),"")</f>
        <v/>
      </c>
      <c r="AI1213" s="23" t="str">
        <f>IF(ISNUMBER(AVERAGEIFS(ObservedSpeciesData!AI$2:AI$4955,ObservedSpeciesData!$A$2:$A$4955,$A1213,ObservedSpeciesData!$C$2:$C$4955,$C1213,ObservedSpeciesData!$D$2:$D$4955,$D1213)),AVERAGEIFS(ObservedSpeciesData!AI$2:AI$4955,ObservedSpeciesData!$A$2:$A$4955,$A1213,ObservedSpeciesData!$C$2:$C$4955,$C1213,ObservedSpeciesData!$D$2:$D$4955,$D1213),"")</f>
        <v/>
      </c>
      <c r="AJ1213" s="2">
        <f>COUNTIFS(ObservedSpeciesData!$A$2:$A$828,$A1213,ObservedSpeciesData!$D$2:$D$828,$D1213)</f>
        <v>0</v>
      </c>
      <c r="AK1213" s="2">
        <f t="shared" si="18"/>
        <v>1</v>
      </c>
    </row>
    <row r="1214" spans="1:37" x14ac:dyDescent="0.25">
      <c r="A1214" s="14" t="s">
        <v>86</v>
      </c>
      <c r="B1214" t="s">
        <v>80</v>
      </c>
      <c r="C1214" t="s">
        <v>79</v>
      </c>
      <c r="D1214" s="13">
        <v>42072</v>
      </c>
      <c r="E1214">
        <v>1</v>
      </c>
      <c r="F1214">
        <v>0</v>
      </c>
      <c r="G1214" s="2" t="s">
        <v>89</v>
      </c>
      <c r="H1214" s="2" t="s">
        <v>13</v>
      </c>
      <c r="I1214">
        <v>3</v>
      </c>
      <c r="J1214" s="2" t="s">
        <v>77</v>
      </c>
      <c r="K1214" s="2">
        <f>IF(ISNUMBER(AVERAGEIFS(ObservedSpeciesData!K$2:K$4955,ObservedSpeciesData!$A$2:$A$4955,$A1214,ObservedSpeciesData!$D$2:$D$4955,$D1214)),AVERAGEIFS(ObservedSpeciesData!K$2:K$4955,ObservedSpeciesData!$A$2:$A$4955,$A1214,ObservedSpeciesData!$D$2:$D$4955,$D1214),"")</f>
        <v>0</v>
      </c>
      <c r="L1214" s="26" t="str">
        <f>IF(ISNUMBER(AVERAGEIFS(ObservedSpeciesData!L$2:L$4955,ObservedSpeciesData!$A$2:$A$4955,$A1214,ObservedSpeciesData!$D$2:$D$4955,$D1214)),AVERAGEIFS(ObservedSpeciesData!L$2:L$4955,ObservedSpeciesData!$A$2:$A$4955,$A1214,ObservedSpeciesData!$D$2:$D$4955,$D1214),"")</f>
        <v/>
      </c>
      <c r="M1214" s="23" t="str">
        <f>IF(ISNUMBER(AVERAGEIFS(ObservedSpeciesData!M$2:M$4955,ObservedSpeciesData!$A$2:$A$4955,$A1214,ObservedSpeciesData!$D$2:$D$4955,$D1214)),AVERAGEIFS(ObservedSpeciesData!M$2:M$4955,ObservedSpeciesData!$A$2:$A$4955,$A1214,ObservedSpeciesData!$D$2:$D$4955,$D1214),"")</f>
        <v/>
      </c>
      <c r="N1214" s="23">
        <f>IF(ISNUMBER(AVERAGEIFS(ObservedSpeciesData!N$2:N$4955,ObservedSpeciesData!$A$2:$A$4955,$A1214,ObservedSpeciesData!$D$2:$D$4955,$D1214)),AVERAGEIFS(ObservedSpeciesData!N$2:N$4955,ObservedSpeciesData!$A$2:$A$4955,$A1214,ObservedSpeciesData!$D$2:$D$4955,$D1214),"")</f>
        <v>462.27027511111118</v>
      </c>
      <c r="O1214" s="23">
        <f>IF(ISNUMBER(AVERAGEIFS(ObservedSpeciesData!O$2:O$4955,ObservedSpeciesData!$A$2:$A$4955,$A1214,ObservedSpeciesData!$D$2:$D$4955,$D1214)),AVERAGEIFS(ObservedSpeciesData!O$2:O$4955,ObservedSpeciesData!$A$2:$A$4955,$A1214,ObservedSpeciesData!$D$2:$D$4955,$D1214),"")</f>
        <v>46.22702751111111</v>
      </c>
      <c r="P1214" s="23">
        <f>IF(ISNUMBER(AVERAGEIFS(ObservedSpeciesData!P$2:P$4955,ObservedSpeciesData!$A$2:$A$4955,$A1214,ObservedSpeciesData!$C$2:$C$4955,$C1214,ObservedSpeciesData!$D$2:$D$4955,$D1214)),AVERAGEIFS(ObservedSpeciesData!P$2:P$4955,ObservedSpeciesData!$A$2:$A$4955,$A1214,ObservedSpeciesData!$C$2:$C$4955,$C1214,ObservedSpeciesData!$D$2:$D$4955,$D1214),"")</f>
        <v>446.97135959999997</v>
      </c>
      <c r="Q1214" s="23"/>
      <c r="R1214" s="25" t="str">
        <f>IF(ISNUMBER(AVERAGEIFS(ObservedSpeciesData!R$2:R$4955,ObservedSpeciesData!$A$2:$A$4955,$A1214,ObservedSpeciesData!$D$2:$D$4955,$D1214)),AVERAGEIFS(ObservedSpeciesData!R$2:R$4955,ObservedSpeciesData!$A$2:$A$4955,$A1214,ObservedSpeciesData!$D$2:$D$4955,$D1214),"")</f>
        <v/>
      </c>
      <c r="S1214" s="25" t="str">
        <f>IF(ISNUMBER(AVERAGEIFS(ObservedSpeciesData!S$2:S$4955,ObservedSpeciesData!$A$2:$A$4955,$A1214,ObservedSpeciesData!$D$2:$D$4955,$D1214)),AVERAGEIFS(ObservedSpeciesData!S$2:S$4955,ObservedSpeciesData!$A$2:$A$4955,$A1214,ObservedSpeciesData!$D$2:$D$4955,$D1214),"")</f>
        <v/>
      </c>
      <c r="T1214" s="23" t="str">
        <f>IF(ISNUMBER(AVERAGEIFS(ObservedSpeciesData!T$2:T$4955,ObservedSpeciesData!$A$2:$A$4955,$A1214,ObservedSpeciesData!$D$2:$D$4955,$D1214)),AVERAGEIFS(ObservedSpeciesData!T$2:T$4955,ObservedSpeciesData!$A$2:$A$4955,$A1214,ObservedSpeciesData!$D$2:$D$4955,$D1214),"")</f>
        <v/>
      </c>
      <c r="U1214" s="24" t="str">
        <f>IF(ISNUMBER(AVERAGEIFS(ObservedSpeciesData!U$2:U$4955,ObservedSpeciesData!$A$2:$A$4955,$A1214,ObservedSpeciesData!$C$2:$C$4955,$C1214,ObservedSpeciesData!$D$2:$D$4955,$D1214)),AVERAGEIFS(ObservedSpeciesData!U$2:U$4955,ObservedSpeciesData!$A$2:$A$4955,$A1214,ObservedSpeciesData!$C$2:$C$4955,$C1214,ObservedSpeciesData!$D$2:$D$4955,$D1214),"")</f>
        <v/>
      </c>
      <c r="V1214" s="23" t="str">
        <f>IF(ISNUMBER(AVERAGEIFS(ObservedSpeciesData!V$2:V$4955,ObservedSpeciesData!$A$2:$A$4955,$A1214,ObservedSpeciesData!$D$2:$D$4955,$D1214)),AVERAGEIFS(ObservedSpeciesData!V$2:V$4955,ObservedSpeciesData!$A$2:$A$4955,$A1214,ObservedSpeciesData!$D$2:$D$4955,$D1214),"")</f>
        <v/>
      </c>
      <c r="W1214" s="23" t="str">
        <f>IF(ISNUMBER(AVERAGEIFS(ObservedSpeciesData!W$2:W$4955,ObservedSpeciesData!$A$2:$A$4955,$A1214,ObservedSpeciesData!$D$2:$D$4955,$D1214)),AVERAGEIFS(ObservedSpeciesData!W$2:W$4955,ObservedSpeciesData!$A$2:$A$4955,$A1214,ObservedSpeciesData!$D$2:$D$4955,$D1214),"")</f>
        <v/>
      </c>
      <c r="X1214" s="23" t="str">
        <f>IF(ISNUMBER(AVERAGEIFS(ObservedSpeciesData!X$2:X$4955,ObservedSpeciesData!$A$2:$A$4955,$A1214,ObservedSpeciesData!$D$2:$D$4955,$D1214)),AVERAGEIFS(ObservedSpeciesData!X$2:X$4955,ObservedSpeciesData!$A$2:$A$4955,$A1214,ObservedSpeciesData!$D$2:$D$4955,$D1214),"")</f>
        <v/>
      </c>
      <c r="Y1214" s="23" t="str">
        <f>IF(ISNUMBER(AVERAGEIFS(ObservedSpeciesData!Y$2:Y$4955,ObservedSpeciesData!$A$2:$A$4955,$A1214,ObservedSpeciesData!$D$2:$D$4955,$D1214)),AVERAGEIFS(ObservedSpeciesData!Y$2:Y$4955,ObservedSpeciesData!$A$2:$A$4955,$A1214,ObservedSpeciesData!$D$2:$D$4955,$D1214),"")</f>
        <v/>
      </c>
      <c r="Z1214" s="23" t="str">
        <f>IF(ISNUMBER(AVERAGEIFS(ObservedSpeciesData!Z$2:Z$4955,ObservedSpeciesData!$A$2:$A$4955,$A1214,ObservedSpeciesData!$D$2:$D$4955,$D1214)),AVERAGEIFS(ObservedSpeciesData!Z$2:Z$4955,ObservedSpeciesData!$A$2:$A$4955,$A1214,ObservedSpeciesData!$D$2:$D$4955,$D1214),"")</f>
        <v/>
      </c>
      <c r="AA1214" s="23">
        <f>IF(ISNUMBER(AVERAGEIFS(ObservedSpeciesData!AA$2:AA$4955,ObservedSpeciesData!$A$2:$A$4955,$A1214,ObservedSpeciesData!$D$2:$D$4955,$D1214)),AVERAGEIFS(ObservedSpeciesData!AA$2:AA$4955,ObservedSpeciesData!$A$2:$A$4955,$A1214,ObservedSpeciesData!$D$2:$D$4955,$D1214),"")</f>
        <v>18.833333333333336</v>
      </c>
      <c r="AB1214" s="24">
        <f>IF(ISNUMBER(AVERAGEIFS(ObservedSpeciesData!AB$2:AB$4955,ObservedSpeciesData!$A$2:$A$4955,$A1214,ObservedSpeciesData!$D$2:$D$4955,$D1214)),AVERAGEIFS(ObservedSpeciesData!AB$2:AB$4955,ObservedSpeciesData!$A$2:$A$4955,$A1214,ObservedSpeciesData!$D$2:$D$4955,$D1214),"")</f>
        <v>0.03</v>
      </c>
      <c r="AC1214" s="24">
        <f>IF(ISNUMBER(AVERAGEIFS(ObservedSpeciesData!AC$2:AC$4955,ObservedSpeciesData!$A$2:$A$4955,$A1214,ObservedSpeciesData!$D$2:$D$4955,$D1214)),AVERAGEIFS(ObservedSpeciesData!AC$2:AC$4955,ObservedSpeciesData!$A$2:$A$4955,$A1214,ObservedSpeciesData!$D$2:$D$4955,$D1214),"")</f>
        <v>0.03</v>
      </c>
      <c r="AD1214" s="23" t="str">
        <f>IF(ISNUMBER(AVERAGEIFS(ObservedSpeciesData!AD$2:AD$4955,ObservedSpeciesData!$A$2:$A$4955,$A1214,ObservedSpeciesData!$D$2:$D$4955,$D1214)),AVERAGEIFS(ObservedSpeciesData!AD$2:AD$4955,ObservedSpeciesData!$A$2:$A$4955,$A1214,ObservedSpeciesData!$D$2:$D$4955,$D1214),"")</f>
        <v/>
      </c>
      <c r="AE1214" s="24" t="str">
        <f>IF(ISNUMBER(AVERAGEIFS(ObservedSpeciesData!AE$2:AE$4955,ObservedSpeciesData!$A$2:$A$4955,$A1214,ObservedSpeciesData!$D$2:$D$4955,$D1214)),AVERAGEIFS(ObservedSpeciesData!AE$2:AE$4955,ObservedSpeciesData!$A$2:$A$4955,$A1214,ObservedSpeciesData!$D$2:$D$4955,$D1214),"")</f>
        <v/>
      </c>
      <c r="AF1214" s="23"/>
      <c r="AG1214" s="24"/>
      <c r="AH1214" s="23">
        <f>IF(ISNUMBER(AVERAGEIFS(ObservedSpeciesData!AH$2:AH$4955,ObservedSpeciesData!$A$2:$A$4955,$A1214,ObservedSpeciesData!$D$2:$D$4955,$D1214)),AVERAGEIFS(ObservedSpeciesData!AH$2:AH$4955,ObservedSpeciesData!$A$2:$A$4955,$A1214,ObservedSpeciesData!$D$2:$D$4955,$D1214),"")</f>
        <v>1.4186666666666667</v>
      </c>
      <c r="AI1214" s="23">
        <f>IF(ISNUMBER(AVERAGEIFS(ObservedSpeciesData!AI$2:AI$4955,ObservedSpeciesData!$A$2:$A$4955,$A1214,ObservedSpeciesData!$C$2:$C$4955,$C1214,ObservedSpeciesData!$D$2:$D$4955,$D1214)),AVERAGEIFS(ObservedSpeciesData!AI$2:AI$4955,ObservedSpeciesData!$A$2:$A$4955,$A1214,ObservedSpeciesData!$C$2:$C$4955,$C1214,ObservedSpeciesData!$D$2:$D$4955,$D1214),"")</f>
        <v>11.310666666666664</v>
      </c>
      <c r="AJ1214" s="2">
        <f>COUNTIFS(ObservedSpeciesData!$A$2:$A$828,$A1214,ObservedSpeciesData!$D$2:$D$828,$D1214)</f>
        <v>0</v>
      </c>
      <c r="AK1214" s="2">
        <f t="shared" si="18"/>
        <v>8</v>
      </c>
    </row>
    <row r="1215" spans="1:37" x14ac:dyDescent="0.25">
      <c r="A1215" s="14" t="s">
        <v>85</v>
      </c>
      <c r="B1215" t="s">
        <v>80</v>
      </c>
      <c r="C1215" t="s">
        <v>79</v>
      </c>
      <c r="D1215" s="13">
        <v>42072</v>
      </c>
      <c r="E1215">
        <v>1</v>
      </c>
      <c r="F1215">
        <v>50</v>
      </c>
      <c r="G1215" s="2" t="s">
        <v>89</v>
      </c>
      <c r="H1215" s="2" t="s">
        <v>13</v>
      </c>
      <c r="I1215">
        <v>3</v>
      </c>
      <c r="J1215" s="2" t="s">
        <v>77</v>
      </c>
      <c r="K1215" s="2">
        <f>IF(ISNUMBER(AVERAGEIFS(ObservedSpeciesData!K$2:K$4955,ObservedSpeciesData!$A$2:$A$4955,$A1215,ObservedSpeciesData!$D$2:$D$4955,$D1215)),AVERAGEIFS(ObservedSpeciesData!K$2:K$4955,ObservedSpeciesData!$A$2:$A$4955,$A1215,ObservedSpeciesData!$D$2:$D$4955,$D1215),"")</f>
        <v>45</v>
      </c>
      <c r="L1215" s="26" t="str">
        <f>IF(ISNUMBER(AVERAGEIFS(ObservedSpeciesData!L$2:L$4955,ObservedSpeciesData!$A$2:$A$4955,$A1215,ObservedSpeciesData!$D$2:$D$4955,$D1215)),AVERAGEIFS(ObservedSpeciesData!L$2:L$4955,ObservedSpeciesData!$A$2:$A$4955,$A1215,ObservedSpeciesData!$D$2:$D$4955,$D1215),"")</f>
        <v/>
      </c>
      <c r="M1215" s="23" t="str">
        <f>IF(ISNUMBER(AVERAGEIFS(ObservedSpeciesData!M$2:M$4955,ObservedSpeciesData!$A$2:$A$4955,$A1215,ObservedSpeciesData!$D$2:$D$4955,$D1215)),AVERAGEIFS(ObservedSpeciesData!M$2:M$4955,ObservedSpeciesData!$A$2:$A$4955,$A1215,ObservedSpeciesData!$D$2:$D$4955,$D1215),"")</f>
        <v/>
      </c>
      <c r="N1215" s="23">
        <f>IF(ISNUMBER(AVERAGEIFS(ObservedSpeciesData!N$2:N$4955,ObservedSpeciesData!$A$2:$A$4955,$A1215,ObservedSpeciesData!$D$2:$D$4955,$D1215)),AVERAGEIFS(ObservedSpeciesData!N$2:N$4955,ObservedSpeciesData!$A$2:$A$4955,$A1215,ObservedSpeciesData!$D$2:$D$4955,$D1215),"")</f>
        <v>454.33023567999999</v>
      </c>
      <c r="O1215" s="23">
        <f>IF(ISNUMBER(AVERAGEIFS(ObservedSpeciesData!O$2:O$4955,ObservedSpeciesData!$A$2:$A$4955,$A1215,ObservedSpeciesData!$D$2:$D$4955,$D1215)),AVERAGEIFS(ObservedSpeciesData!O$2:O$4955,ObservedSpeciesData!$A$2:$A$4955,$A1215,ObservedSpeciesData!$D$2:$D$4955,$D1215),"")</f>
        <v>45.433023568000003</v>
      </c>
      <c r="P1215" s="23">
        <f>IF(ISNUMBER(AVERAGEIFS(ObservedSpeciesData!P$2:P$4955,ObservedSpeciesData!$A$2:$A$4955,$A1215,ObservedSpeciesData!$C$2:$C$4955,$C1215,ObservedSpeciesData!$D$2:$D$4955,$D1215)),AVERAGEIFS(ObservedSpeciesData!P$2:P$4955,ObservedSpeciesData!$A$2:$A$4955,$A1215,ObservedSpeciesData!$C$2:$C$4955,$C1215,ObservedSpeciesData!$D$2:$D$4955,$D1215),"")</f>
        <v>453.28075143466668</v>
      </c>
      <c r="Q1215" s="23"/>
      <c r="R1215" s="25" t="str">
        <f>IF(ISNUMBER(AVERAGEIFS(ObservedSpeciesData!R$2:R$4955,ObservedSpeciesData!$A$2:$A$4955,$A1215,ObservedSpeciesData!$D$2:$D$4955,$D1215)),AVERAGEIFS(ObservedSpeciesData!R$2:R$4955,ObservedSpeciesData!$A$2:$A$4955,$A1215,ObservedSpeciesData!$D$2:$D$4955,$D1215),"")</f>
        <v/>
      </c>
      <c r="S1215" s="25" t="str">
        <f>IF(ISNUMBER(AVERAGEIFS(ObservedSpeciesData!S$2:S$4955,ObservedSpeciesData!$A$2:$A$4955,$A1215,ObservedSpeciesData!$D$2:$D$4955,$D1215)),AVERAGEIFS(ObservedSpeciesData!S$2:S$4955,ObservedSpeciesData!$A$2:$A$4955,$A1215,ObservedSpeciesData!$D$2:$D$4955,$D1215),"")</f>
        <v/>
      </c>
      <c r="T1215" s="23" t="str">
        <f>IF(ISNUMBER(AVERAGEIFS(ObservedSpeciesData!T$2:T$4955,ObservedSpeciesData!$A$2:$A$4955,$A1215,ObservedSpeciesData!$D$2:$D$4955,$D1215)),AVERAGEIFS(ObservedSpeciesData!T$2:T$4955,ObservedSpeciesData!$A$2:$A$4955,$A1215,ObservedSpeciesData!$D$2:$D$4955,$D1215),"")</f>
        <v/>
      </c>
      <c r="U1215" s="24" t="str">
        <f>IF(ISNUMBER(AVERAGEIFS(ObservedSpeciesData!U$2:U$4955,ObservedSpeciesData!$A$2:$A$4955,$A1215,ObservedSpeciesData!$C$2:$C$4955,$C1215,ObservedSpeciesData!$D$2:$D$4955,$D1215)),AVERAGEIFS(ObservedSpeciesData!U$2:U$4955,ObservedSpeciesData!$A$2:$A$4955,$A1215,ObservedSpeciesData!$C$2:$C$4955,$C1215,ObservedSpeciesData!$D$2:$D$4955,$D1215),"")</f>
        <v/>
      </c>
      <c r="V1215" s="23" t="str">
        <f>IF(ISNUMBER(AVERAGEIFS(ObservedSpeciesData!V$2:V$4955,ObservedSpeciesData!$A$2:$A$4955,$A1215,ObservedSpeciesData!$D$2:$D$4955,$D1215)),AVERAGEIFS(ObservedSpeciesData!V$2:V$4955,ObservedSpeciesData!$A$2:$A$4955,$A1215,ObservedSpeciesData!$D$2:$D$4955,$D1215),"")</f>
        <v/>
      </c>
      <c r="W1215" s="23" t="str">
        <f>IF(ISNUMBER(AVERAGEIFS(ObservedSpeciesData!W$2:W$4955,ObservedSpeciesData!$A$2:$A$4955,$A1215,ObservedSpeciesData!$D$2:$D$4955,$D1215)),AVERAGEIFS(ObservedSpeciesData!W$2:W$4955,ObservedSpeciesData!$A$2:$A$4955,$A1215,ObservedSpeciesData!$D$2:$D$4955,$D1215),"")</f>
        <v/>
      </c>
      <c r="X1215" s="23" t="str">
        <f>IF(ISNUMBER(AVERAGEIFS(ObservedSpeciesData!X$2:X$4955,ObservedSpeciesData!$A$2:$A$4955,$A1215,ObservedSpeciesData!$D$2:$D$4955,$D1215)),AVERAGEIFS(ObservedSpeciesData!X$2:X$4955,ObservedSpeciesData!$A$2:$A$4955,$A1215,ObservedSpeciesData!$D$2:$D$4955,$D1215),"")</f>
        <v/>
      </c>
      <c r="Y1215" s="23" t="str">
        <f>IF(ISNUMBER(AVERAGEIFS(ObservedSpeciesData!Y$2:Y$4955,ObservedSpeciesData!$A$2:$A$4955,$A1215,ObservedSpeciesData!$D$2:$D$4955,$D1215)),AVERAGEIFS(ObservedSpeciesData!Y$2:Y$4955,ObservedSpeciesData!$A$2:$A$4955,$A1215,ObservedSpeciesData!$D$2:$D$4955,$D1215),"")</f>
        <v/>
      </c>
      <c r="Z1215" s="23" t="str">
        <f>IF(ISNUMBER(AVERAGEIFS(ObservedSpeciesData!Z$2:Z$4955,ObservedSpeciesData!$A$2:$A$4955,$A1215,ObservedSpeciesData!$D$2:$D$4955,$D1215)),AVERAGEIFS(ObservedSpeciesData!Z$2:Z$4955,ObservedSpeciesData!$A$2:$A$4955,$A1215,ObservedSpeciesData!$D$2:$D$4955,$D1215),"")</f>
        <v/>
      </c>
      <c r="AA1215" s="23">
        <f>IF(ISNUMBER(AVERAGEIFS(ObservedSpeciesData!AA$2:AA$4955,ObservedSpeciesData!$A$2:$A$4955,$A1215,ObservedSpeciesData!$D$2:$D$4955,$D1215)),AVERAGEIFS(ObservedSpeciesData!AA$2:AA$4955,ObservedSpeciesData!$A$2:$A$4955,$A1215,ObservedSpeciesData!$D$2:$D$4955,$D1215),"")</f>
        <v>20.266666666666666</v>
      </c>
      <c r="AB1215" s="24">
        <f>IF(ISNUMBER(AVERAGEIFS(ObservedSpeciesData!AB$2:AB$4955,ObservedSpeciesData!$A$2:$A$4955,$A1215,ObservedSpeciesData!$D$2:$D$4955,$D1215)),AVERAGEIFS(ObservedSpeciesData!AB$2:AB$4955,ObservedSpeciesData!$A$2:$A$4955,$A1215,ObservedSpeciesData!$D$2:$D$4955,$D1215),"")</f>
        <v>3.266666666666667E-2</v>
      </c>
      <c r="AC1215" s="24">
        <f>IF(ISNUMBER(AVERAGEIFS(ObservedSpeciesData!AC$2:AC$4955,ObservedSpeciesData!$A$2:$A$4955,$A1215,ObservedSpeciesData!$D$2:$D$4955,$D1215)),AVERAGEIFS(ObservedSpeciesData!AC$2:AC$4955,ObservedSpeciesData!$A$2:$A$4955,$A1215,ObservedSpeciesData!$D$2:$D$4955,$D1215),"")</f>
        <v>3.266666666666667E-2</v>
      </c>
      <c r="AD1215" s="23" t="str">
        <f>IF(ISNUMBER(AVERAGEIFS(ObservedSpeciesData!AD$2:AD$4955,ObservedSpeciesData!$A$2:$A$4955,$A1215,ObservedSpeciesData!$D$2:$D$4955,$D1215)),AVERAGEIFS(ObservedSpeciesData!AD$2:AD$4955,ObservedSpeciesData!$A$2:$A$4955,$A1215,ObservedSpeciesData!$D$2:$D$4955,$D1215),"")</f>
        <v/>
      </c>
      <c r="AE1215" s="24" t="str">
        <f>IF(ISNUMBER(AVERAGEIFS(ObservedSpeciesData!AE$2:AE$4955,ObservedSpeciesData!$A$2:$A$4955,$A1215,ObservedSpeciesData!$D$2:$D$4955,$D1215)),AVERAGEIFS(ObservedSpeciesData!AE$2:AE$4955,ObservedSpeciesData!$A$2:$A$4955,$A1215,ObservedSpeciesData!$D$2:$D$4955,$D1215),"")</f>
        <v/>
      </c>
      <c r="AF1215" s="23"/>
      <c r="AG1215" s="24"/>
      <c r="AH1215" s="23">
        <f>IF(ISNUMBER(AVERAGEIFS(ObservedSpeciesData!AH$2:AH$4955,ObservedSpeciesData!$A$2:$A$4955,$A1215,ObservedSpeciesData!$D$2:$D$4955,$D1215)),AVERAGEIFS(ObservedSpeciesData!AH$2:AH$4955,ObservedSpeciesData!$A$2:$A$4955,$A1215,ObservedSpeciesData!$D$2:$D$4955,$D1215),"")</f>
        <v>1.5529999999999999</v>
      </c>
      <c r="AI1215" s="23">
        <f>IF(ISNUMBER(AVERAGEIFS(ObservedSpeciesData!AI$2:AI$4955,ObservedSpeciesData!$A$2:$A$4955,$A1215,ObservedSpeciesData!$C$2:$C$4955,$C1215,ObservedSpeciesData!$D$2:$D$4955,$D1215)),AVERAGEIFS(ObservedSpeciesData!AI$2:AI$4955,ObservedSpeciesData!$A$2:$A$4955,$A1215,ObservedSpeciesData!$C$2:$C$4955,$C1215,ObservedSpeciesData!$D$2:$D$4955,$D1215),"")</f>
        <v>11.652666666666667</v>
      </c>
      <c r="AJ1215" s="2">
        <f>COUNTIFS(ObservedSpeciesData!$A$2:$A$828,$A1215,ObservedSpeciesData!$D$2:$D$828,$D1215)</f>
        <v>0</v>
      </c>
      <c r="AK1215" s="2">
        <f t="shared" si="18"/>
        <v>8</v>
      </c>
    </row>
    <row r="1216" spans="1:37" x14ac:dyDescent="0.25">
      <c r="A1216" s="14" t="s">
        <v>84</v>
      </c>
      <c r="B1216" t="s">
        <v>80</v>
      </c>
      <c r="C1216" t="s">
        <v>79</v>
      </c>
      <c r="D1216" s="13">
        <v>42072</v>
      </c>
      <c r="E1216">
        <v>1</v>
      </c>
      <c r="F1216">
        <v>100</v>
      </c>
      <c r="G1216" s="2" t="s">
        <v>89</v>
      </c>
      <c r="H1216" s="2" t="s">
        <v>13</v>
      </c>
      <c r="I1216">
        <v>3</v>
      </c>
      <c r="J1216" s="2" t="s">
        <v>77</v>
      </c>
      <c r="K1216" s="2">
        <f>IF(ISNUMBER(AVERAGEIFS(ObservedSpeciesData!K$2:K$4955,ObservedSpeciesData!$A$2:$A$4955,$A1216,ObservedSpeciesData!$D$2:$D$4955,$D1216)),AVERAGEIFS(ObservedSpeciesData!K$2:K$4955,ObservedSpeciesData!$A$2:$A$4955,$A1216,ObservedSpeciesData!$D$2:$D$4955,$D1216),"")</f>
        <v>90</v>
      </c>
      <c r="L1216" s="26" t="str">
        <f>IF(ISNUMBER(AVERAGEIFS(ObservedSpeciesData!L$2:L$4955,ObservedSpeciesData!$A$2:$A$4955,$A1216,ObservedSpeciesData!$D$2:$D$4955,$D1216)),AVERAGEIFS(ObservedSpeciesData!L$2:L$4955,ObservedSpeciesData!$A$2:$A$4955,$A1216,ObservedSpeciesData!$D$2:$D$4955,$D1216),"")</f>
        <v/>
      </c>
      <c r="M1216" s="23" t="str">
        <f>IF(ISNUMBER(AVERAGEIFS(ObservedSpeciesData!M$2:M$4955,ObservedSpeciesData!$A$2:$A$4955,$A1216,ObservedSpeciesData!$D$2:$D$4955,$D1216)),AVERAGEIFS(ObservedSpeciesData!M$2:M$4955,ObservedSpeciesData!$A$2:$A$4955,$A1216,ObservedSpeciesData!$D$2:$D$4955,$D1216),"")</f>
        <v/>
      </c>
      <c r="N1216" s="23">
        <f>IF(ISNUMBER(AVERAGEIFS(ObservedSpeciesData!N$2:N$4955,ObservedSpeciesData!$A$2:$A$4955,$A1216,ObservedSpeciesData!$D$2:$D$4955,$D1216)),AVERAGEIFS(ObservedSpeciesData!N$2:N$4955,ObservedSpeciesData!$A$2:$A$4955,$A1216,ObservedSpeciesData!$D$2:$D$4955,$D1216),"")</f>
        <v>825.08065377777768</v>
      </c>
      <c r="O1216" s="23">
        <f>IF(ISNUMBER(AVERAGEIFS(ObservedSpeciesData!O$2:O$4955,ObservedSpeciesData!$A$2:$A$4955,$A1216,ObservedSpeciesData!$D$2:$D$4955,$D1216)),AVERAGEIFS(ObservedSpeciesData!O$2:O$4955,ObservedSpeciesData!$A$2:$A$4955,$A1216,ObservedSpeciesData!$D$2:$D$4955,$D1216),"")</f>
        <v>82.508065377777783</v>
      </c>
      <c r="P1216" s="23">
        <f>IF(ISNUMBER(AVERAGEIFS(ObservedSpeciesData!P$2:P$4955,ObservedSpeciesData!$A$2:$A$4955,$A1216,ObservedSpeciesData!$C$2:$C$4955,$C1216,ObservedSpeciesData!$D$2:$D$4955,$D1216)),AVERAGEIFS(ObservedSpeciesData!P$2:P$4955,ObservedSpeciesData!$A$2:$A$4955,$A1216,ObservedSpeciesData!$C$2:$C$4955,$C1216,ObservedSpeciesData!$D$2:$D$4955,$D1216),"")</f>
        <v>559.68340715555553</v>
      </c>
      <c r="Q1216" s="23"/>
      <c r="R1216" s="25" t="str">
        <f>IF(ISNUMBER(AVERAGEIFS(ObservedSpeciesData!R$2:R$4955,ObservedSpeciesData!$A$2:$A$4955,$A1216,ObservedSpeciesData!$D$2:$D$4955,$D1216)),AVERAGEIFS(ObservedSpeciesData!R$2:R$4955,ObservedSpeciesData!$A$2:$A$4955,$A1216,ObservedSpeciesData!$D$2:$D$4955,$D1216),"")</f>
        <v/>
      </c>
      <c r="S1216" s="25" t="str">
        <f>IF(ISNUMBER(AVERAGEIFS(ObservedSpeciesData!S$2:S$4955,ObservedSpeciesData!$A$2:$A$4955,$A1216,ObservedSpeciesData!$D$2:$D$4955,$D1216)),AVERAGEIFS(ObservedSpeciesData!S$2:S$4955,ObservedSpeciesData!$A$2:$A$4955,$A1216,ObservedSpeciesData!$D$2:$D$4955,$D1216),"")</f>
        <v/>
      </c>
      <c r="T1216" s="23" t="str">
        <f>IF(ISNUMBER(AVERAGEIFS(ObservedSpeciesData!T$2:T$4955,ObservedSpeciesData!$A$2:$A$4955,$A1216,ObservedSpeciesData!$D$2:$D$4955,$D1216)),AVERAGEIFS(ObservedSpeciesData!T$2:T$4955,ObservedSpeciesData!$A$2:$A$4955,$A1216,ObservedSpeciesData!$D$2:$D$4955,$D1216),"")</f>
        <v/>
      </c>
      <c r="U1216" s="24" t="str">
        <f>IF(ISNUMBER(AVERAGEIFS(ObservedSpeciesData!U$2:U$4955,ObservedSpeciesData!$A$2:$A$4955,$A1216,ObservedSpeciesData!$C$2:$C$4955,$C1216,ObservedSpeciesData!$D$2:$D$4955,$D1216)),AVERAGEIFS(ObservedSpeciesData!U$2:U$4955,ObservedSpeciesData!$A$2:$A$4955,$A1216,ObservedSpeciesData!$C$2:$C$4955,$C1216,ObservedSpeciesData!$D$2:$D$4955,$D1216),"")</f>
        <v/>
      </c>
      <c r="V1216" s="23" t="str">
        <f>IF(ISNUMBER(AVERAGEIFS(ObservedSpeciesData!V$2:V$4955,ObservedSpeciesData!$A$2:$A$4955,$A1216,ObservedSpeciesData!$D$2:$D$4955,$D1216)),AVERAGEIFS(ObservedSpeciesData!V$2:V$4955,ObservedSpeciesData!$A$2:$A$4955,$A1216,ObservedSpeciesData!$D$2:$D$4955,$D1216),"")</f>
        <v/>
      </c>
      <c r="W1216" s="23" t="str">
        <f>IF(ISNUMBER(AVERAGEIFS(ObservedSpeciesData!W$2:W$4955,ObservedSpeciesData!$A$2:$A$4955,$A1216,ObservedSpeciesData!$D$2:$D$4955,$D1216)),AVERAGEIFS(ObservedSpeciesData!W$2:W$4955,ObservedSpeciesData!$A$2:$A$4955,$A1216,ObservedSpeciesData!$D$2:$D$4955,$D1216),"")</f>
        <v/>
      </c>
      <c r="X1216" s="23" t="str">
        <f>IF(ISNUMBER(AVERAGEIFS(ObservedSpeciesData!X$2:X$4955,ObservedSpeciesData!$A$2:$A$4955,$A1216,ObservedSpeciesData!$D$2:$D$4955,$D1216)),AVERAGEIFS(ObservedSpeciesData!X$2:X$4955,ObservedSpeciesData!$A$2:$A$4955,$A1216,ObservedSpeciesData!$D$2:$D$4955,$D1216),"")</f>
        <v/>
      </c>
      <c r="Y1216" s="23" t="str">
        <f>IF(ISNUMBER(AVERAGEIFS(ObservedSpeciesData!Y$2:Y$4955,ObservedSpeciesData!$A$2:$A$4955,$A1216,ObservedSpeciesData!$D$2:$D$4955,$D1216)),AVERAGEIFS(ObservedSpeciesData!Y$2:Y$4955,ObservedSpeciesData!$A$2:$A$4955,$A1216,ObservedSpeciesData!$D$2:$D$4955,$D1216),"")</f>
        <v/>
      </c>
      <c r="Z1216" s="23" t="str">
        <f>IF(ISNUMBER(AVERAGEIFS(ObservedSpeciesData!Z$2:Z$4955,ObservedSpeciesData!$A$2:$A$4955,$A1216,ObservedSpeciesData!$D$2:$D$4955,$D1216)),AVERAGEIFS(ObservedSpeciesData!Z$2:Z$4955,ObservedSpeciesData!$A$2:$A$4955,$A1216,ObservedSpeciesData!$D$2:$D$4955,$D1216),"")</f>
        <v/>
      </c>
      <c r="AA1216" s="23">
        <f>IF(ISNUMBER(AVERAGEIFS(ObservedSpeciesData!AA$2:AA$4955,ObservedSpeciesData!$A$2:$A$4955,$A1216,ObservedSpeciesData!$D$2:$D$4955,$D1216)),AVERAGEIFS(ObservedSpeciesData!AA$2:AA$4955,ObservedSpeciesData!$A$2:$A$4955,$A1216,ObservedSpeciesData!$D$2:$D$4955,$D1216),"")</f>
        <v>20.333333333333332</v>
      </c>
      <c r="AB1216" s="24">
        <f>IF(ISNUMBER(AVERAGEIFS(ObservedSpeciesData!AB$2:AB$4955,ObservedSpeciesData!$A$2:$A$4955,$A1216,ObservedSpeciesData!$D$2:$D$4955,$D1216)),AVERAGEIFS(ObservedSpeciesData!AB$2:AB$4955,ObservedSpeciesData!$A$2:$A$4955,$A1216,ObservedSpeciesData!$D$2:$D$4955,$D1216),"")</f>
        <v>3.266666666666667E-2</v>
      </c>
      <c r="AC1216" s="24">
        <f>IF(ISNUMBER(AVERAGEIFS(ObservedSpeciesData!AC$2:AC$4955,ObservedSpeciesData!$A$2:$A$4955,$A1216,ObservedSpeciesData!$D$2:$D$4955,$D1216)),AVERAGEIFS(ObservedSpeciesData!AC$2:AC$4955,ObservedSpeciesData!$A$2:$A$4955,$A1216,ObservedSpeciesData!$D$2:$D$4955,$D1216),"")</f>
        <v>3.266666666666667E-2</v>
      </c>
      <c r="AD1216" s="23" t="str">
        <f>IF(ISNUMBER(AVERAGEIFS(ObservedSpeciesData!AD$2:AD$4955,ObservedSpeciesData!$A$2:$A$4955,$A1216,ObservedSpeciesData!$D$2:$D$4955,$D1216)),AVERAGEIFS(ObservedSpeciesData!AD$2:AD$4955,ObservedSpeciesData!$A$2:$A$4955,$A1216,ObservedSpeciesData!$D$2:$D$4955,$D1216),"")</f>
        <v/>
      </c>
      <c r="AE1216" s="24" t="str">
        <f>IF(ISNUMBER(AVERAGEIFS(ObservedSpeciesData!AE$2:AE$4955,ObservedSpeciesData!$A$2:$A$4955,$A1216,ObservedSpeciesData!$D$2:$D$4955,$D1216)),AVERAGEIFS(ObservedSpeciesData!AE$2:AE$4955,ObservedSpeciesData!$A$2:$A$4955,$A1216,ObservedSpeciesData!$D$2:$D$4955,$D1216),"")</f>
        <v/>
      </c>
      <c r="AF1216" s="23"/>
      <c r="AG1216" s="24"/>
      <c r="AH1216" s="23">
        <f>IF(ISNUMBER(AVERAGEIFS(ObservedSpeciesData!AH$2:AH$4955,ObservedSpeciesData!$A$2:$A$4955,$A1216,ObservedSpeciesData!$D$2:$D$4955,$D1216)),AVERAGEIFS(ObservedSpeciesData!AH$2:AH$4955,ObservedSpeciesData!$A$2:$A$4955,$A1216,ObservedSpeciesData!$D$2:$D$4955,$D1216),"")</f>
        <v>2.7563333333333335</v>
      </c>
      <c r="AI1216" s="23">
        <f>IF(ISNUMBER(AVERAGEIFS(ObservedSpeciesData!AI$2:AI$4955,ObservedSpeciesData!$A$2:$A$4955,$A1216,ObservedSpeciesData!$C$2:$C$4955,$C1216,ObservedSpeciesData!$D$2:$D$4955,$D1216)),AVERAGEIFS(ObservedSpeciesData!AI$2:AI$4955,ObservedSpeciesData!$A$2:$A$4955,$A1216,ObservedSpeciesData!$C$2:$C$4955,$C1216,ObservedSpeciesData!$D$2:$D$4955,$D1216),"")</f>
        <v>15.683333333333332</v>
      </c>
      <c r="AJ1216" s="2">
        <f>COUNTIFS(ObservedSpeciesData!$A$2:$A$828,$A1216,ObservedSpeciesData!$D$2:$D$828,$D1216)</f>
        <v>0</v>
      </c>
      <c r="AK1216" s="2">
        <f t="shared" si="18"/>
        <v>8</v>
      </c>
    </row>
    <row r="1217" spans="1:37" x14ac:dyDescent="0.25">
      <c r="A1217" s="14" t="s">
        <v>83</v>
      </c>
      <c r="B1217" t="s">
        <v>80</v>
      </c>
      <c r="C1217" t="s">
        <v>79</v>
      </c>
      <c r="D1217" s="13">
        <v>42072</v>
      </c>
      <c r="E1217">
        <v>1</v>
      </c>
      <c r="F1217">
        <v>200</v>
      </c>
      <c r="G1217" s="2" t="s">
        <v>89</v>
      </c>
      <c r="H1217" s="2" t="s">
        <v>13</v>
      </c>
      <c r="I1217">
        <v>3</v>
      </c>
      <c r="J1217" s="2" t="s">
        <v>77</v>
      </c>
      <c r="K1217" s="2">
        <f>IF(ISNUMBER(AVERAGEIFS(ObservedSpeciesData!K$2:K$4955,ObservedSpeciesData!$A$2:$A$4955,$A1217,ObservedSpeciesData!$D$2:$D$4955,$D1217)),AVERAGEIFS(ObservedSpeciesData!K$2:K$4955,ObservedSpeciesData!$A$2:$A$4955,$A1217,ObservedSpeciesData!$D$2:$D$4955,$D1217),"")</f>
        <v>180</v>
      </c>
      <c r="L1217" s="26" t="str">
        <f>IF(ISNUMBER(AVERAGEIFS(ObservedSpeciesData!L$2:L$4955,ObservedSpeciesData!$A$2:$A$4955,$A1217,ObservedSpeciesData!$D$2:$D$4955,$D1217)),AVERAGEIFS(ObservedSpeciesData!L$2:L$4955,ObservedSpeciesData!$A$2:$A$4955,$A1217,ObservedSpeciesData!$D$2:$D$4955,$D1217),"")</f>
        <v/>
      </c>
      <c r="M1217" s="23" t="str">
        <f>IF(ISNUMBER(AVERAGEIFS(ObservedSpeciesData!M$2:M$4955,ObservedSpeciesData!$A$2:$A$4955,$A1217,ObservedSpeciesData!$D$2:$D$4955,$D1217)),AVERAGEIFS(ObservedSpeciesData!M$2:M$4955,ObservedSpeciesData!$A$2:$A$4955,$A1217,ObservedSpeciesData!$D$2:$D$4955,$D1217),"")</f>
        <v/>
      </c>
      <c r="N1217" s="23">
        <f>IF(ISNUMBER(AVERAGEIFS(ObservedSpeciesData!N$2:N$4955,ObservedSpeciesData!$A$2:$A$4955,$A1217,ObservedSpeciesData!$D$2:$D$4955,$D1217)),AVERAGEIFS(ObservedSpeciesData!N$2:N$4955,ObservedSpeciesData!$A$2:$A$4955,$A1217,ObservedSpeciesData!$D$2:$D$4955,$D1217),"")</f>
        <v>420.61724898666671</v>
      </c>
      <c r="O1217" s="23">
        <f>IF(ISNUMBER(AVERAGEIFS(ObservedSpeciesData!O$2:O$4955,ObservedSpeciesData!$A$2:$A$4955,$A1217,ObservedSpeciesData!$D$2:$D$4955,$D1217)),AVERAGEIFS(ObservedSpeciesData!O$2:O$4955,ObservedSpeciesData!$A$2:$A$4955,$A1217,ObservedSpeciesData!$D$2:$D$4955,$D1217),"")</f>
        <v>42.061724898666668</v>
      </c>
      <c r="P1217" s="23">
        <f>IF(ISNUMBER(AVERAGEIFS(ObservedSpeciesData!P$2:P$4955,ObservedSpeciesData!$A$2:$A$4955,$A1217,ObservedSpeciesData!$C$2:$C$4955,$C1217,ObservedSpeciesData!$D$2:$D$4955,$D1217)),AVERAGEIFS(ObservedSpeciesData!P$2:P$4955,ObservedSpeciesData!$A$2:$A$4955,$A1217,ObservedSpeciesData!$C$2:$C$4955,$C1217,ObservedSpeciesData!$D$2:$D$4955,$D1217),"")</f>
        <v>446.81841307644453</v>
      </c>
      <c r="Q1217" s="23"/>
      <c r="R1217" s="25" t="str">
        <f>IF(ISNUMBER(AVERAGEIFS(ObservedSpeciesData!R$2:R$4955,ObservedSpeciesData!$A$2:$A$4955,$A1217,ObservedSpeciesData!$D$2:$D$4955,$D1217)),AVERAGEIFS(ObservedSpeciesData!R$2:R$4955,ObservedSpeciesData!$A$2:$A$4955,$A1217,ObservedSpeciesData!$D$2:$D$4955,$D1217),"")</f>
        <v/>
      </c>
      <c r="S1217" s="25" t="str">
        <f>IF(ISNUMBER(AVERAGEIFS(ObservedSpeciesData!S$2:S$4955,ObservedSpeciesData!$A$2:$A$4955,$A1217,ObservedSpeciesData!$D$2:$D$4955,$D1217)),AVERAGEIFS(ObservedSpeciesData!S$2:S$4955,ObservedSpeciesData!$A$2:$A$4955,$A1217,ObservedSpeciesData!$D$2:$D$4955,$D1217),"")</f>
        <v/>
      </c>
      <c r="T1217" s="23" t="str">
        <f>IF(ISNUMBER(AVERAGEIFS(ObservedSpeciesData!T$2:T$4955,ObservedSpeciesData!$A$2:$A$4955,$A1217,ObservedSpeciesData!$D$2:$D$4955,$D1217)),AVERAGEIFS(ObservedSpeciesData!T$2:T$4955,ObservedSpeciesData!$A$2:$A$4955,$A1217,ObservedSpeciesData!$D$2:$D$4955,$D1217),"")</f>
        <v/>
      </c>
      <c r="U1217" s="24" t="str">
        <f>IF(ISNUMBER(AVERAGEIFS(ObservedSpeciesData!U$2:U$4955,ObservedSpeciesData!$A$2:$A$4955,$A1217,ObservedSpeciesData!$C$2:$C$4955,$C1217,ObservedSpeciesData!$D$2:$D$4955,$D1217)),AVERAGEIFS(ObservedSpeciesData!U$2:U$4955,ObservedSpeciesData!$A$2:$A$4955,$A1217,ObservedSpeciesData!$C$2:$C$4955,$C1217,ObservedSpeciesData!$D$2:$D$4955,$D1217),"")</f>
        <v/>
      </c>
      <c r="V1217" s="23" t="str">
        <f>IF(ISNUMBER(AVERAGEIFS(ObservedSpeciesData!V$2:V$4955,ObservedSpeciesData!$A$2:$A$4955,$A1217,ObservedSpeciesData!$D$2:$D$4955,$D1217)),AVERAGEIFS(ObservedSpeciesData!V$2:V$4955,ObservedSpeciesData!$A$2:$A$4955,$A1217,ObservedSpeciesData!$D$2:$D$4955,$D1217),"")</f>
        <v/>
      </c>
      <c r="W1217" s="23" t="str">
        <f>IF(ISNUMBER(AVERAGEIFS(ObservedSpeciesData!W$2:W$4955,ObservedSpeciesData!$A$2:$A$4955,$A1217,ObservedSpeciesData!$D$2:$D$4955,$D1217)),AVERAGEIFS(ObservedSpeciesData!W$2:W$4955,ObservedSpeciesData!$A$2:$A$4955,$A1217,ObservedSpeciesData!$D$2:$D$4955,$D1217),"")</f>
        <v/>
      </c>
      <c r="X1217" s="23" t="str">
        <f>IF(ISNUMBER(AVERAGEIFS(ObservedSpeciesData!X$2:X$4955,ObservedSpeciesData!$A$2:$A$4955,$A1217,ObservedSpeciesData!$D$2:$D$4955,$D1217)),AVERAGEIFS(ObservedSpeciesData!X$2:X$4955,ObservedSpeciesData!$A$2:$A$4955,$A1217,ObservedSpeciesData!$D$2:$D$4955,$D1217),"")</f>
        <v/>
      </c>
      <c r="Y1217" s="23" t="str">
        <f>IF(ISNUMBER(AVERAGEIFS(ObservedSpeciesData!Y$2:Y$4955,ObservedSpeciesData!$A$2:$A$4955,$A1217,ObservedSpeciesData!$D$2:$D$4955,$D1217)),AVERAGEIFS(ObservedSpeciesData!Y$2:Y$4955,ObservedSpeciesData!$A$2:$A$4955,$A1217,ObservedSpeciesData!$D$2:$D$4955,$D1217),"")</f>
        <v/>
      </c>
      <c r="Z1217" s="23" t="str">
        <f>IF(ISNUMBER(AVERAGEIFS(ObservedSpeciesData!Z$2:Z$4955,ObservedSpeciesData!$A$2:$A$4955,$A1217,ObservedSpeciesData!$D$2:$D$4955,$D1217)),AVERAGEIFS(ObservedSpeciesData!Z$2:Z$4955,ObservedSpeciesData!$A$2:$A$4955,$A1217,ObservedSpeciesData!$D$2:$D$4955,$D1217),"")</f>
        <v/>
      </c>
      <c r="AA1217" s="23">
        <f>IF(ISNUMBER(AVERAGEIFS(ObservedSpeciesData!AA$2:AA$4955,ObservedSpeciesData!$A$2:$A$4955,$A1217,ObservedSpeciesData!$D$2:$D$4955,$D1217)),AVERAGEIFS(ObservedSpeciesData!AA$2:AA$4955,ObservedSpeciesData!$A$2:$A$4955,$A1217,ObservedSpeciesData!$D$2:$D$4955,$D1217),"")</f>
        <v>20.733333333333331</v>
      </c>
      <c r="AB1217" s="24">
        <f>IF(ISNUMBER(AVERAGEIFS(ObservedSpeciesData!AB$2:AB$4955,ObservedSpeciesData!$A$2:$A$4955,$A1217,ObservedSpeciesData!$D$2:$D$4955,$D1217)),AVERAGEIFS(ObservedSpeciesData!AB$2:AB$4955,ObservedSpeciesData!$A$2:$A$4955,$A1217,ObservedSpeciesData!$D$2:$D$4955,$D1217),"")</f>
        <v>3.3000000000000002E-2</v>
      </c>
      <c r="AC1217" s="24">
        <f>IF(ISNUMBER(AVERAGEIFS(ObservedSpeciesData!AC$2:AC$4955,ObservedSpeciesData!$A$2:$A$4955,$A1217,ObservedSpeciesData!$D$2:$D$4955,$D1217)),AVERAGEIFS(ObservedSpeciesData!AC$2:AC$4955,ObservedSpeciesData!$A$2:$A$4955,$A1217,ObservedSpeciesData!$D$2:$D$4955,$D1217),"")</f>
        <v>3.3000000000000002E-2</v>
      </c>
      <c r="AD1217" s="23" t="str">
        <f>IF(ISNUMBER(AVERAGEIFS(ObservedSpeciesData!AD$2:AD$4955,ObservedSpeciesData!$A$2:$A$4955,$A1217,ObservedSpeciesData!$D$2:$D$4955,$D1217)),AVERAGEIFS(ObservedSpeciesData!AD$2:AD$4955,ObservedSpeciesData!$A$2:$A$4955,$A1217,ObservedSpeciesData!$D$2:$D$4955,$D1217),"")</f>
        <v/>
      </c>
      <c r="AE1217" s="24" t="str">
        <f>IF(ISNUMBER(AVERAGEIFS(ObservedSpeciesData!AE$2:AE$4955,ObservedSpeciesData!$A$2:$A$4955,$A1217,ObservedSpeciesData!$D$2:$D$4955,$D1217)),AVERAGEIFS(ObservedSpeciesData!AE$2:AE$4955,ObservedSpeciesData!$A$2:$A$4955,$A1217,ObservedSpeciesData!$D$2:$D$4955,$D1217),"")</f>
        <v/>
      </c>
      <c r="AF1217" s="23"/>
      <c r="AG1217" s="24"/>
      <c r="AH1217" s="23">
        <f>IF(ISNUMBER(AVERAGEIFS(ObservedSpeciesData!AH$2:AH$4955,ObservedSpeciesData!$A$2:$A$4955,$A1217,ObservedSpeciesData!$D$2:$D$4955,$D1217)),AVERAGEIFS(ObservedSpeciesData!AH$2:AH$4955,ObservedSpeciesData!$A$2:$A$4955,$A1217,ObservedSpeciesData!$D$2:$D$4955,$D1217),"")</f>
        <v>1.4419999999999999</v>
      </c>
      <c r="AI1217" s="23">
        <f>IF(ISNUMBER(AVERAGEIFS(ObservedSpeciesData!AI$2:AI$4955,ObservedSpeciesData!$A$2:$A$4955,$A1217,ObservedSpeciesData!$C$2:$C$4955,$C1217,ObservedSpeciesData!$D$2:$D$4955,$D1217)),AVERAGEIFS(ObservedSpeciesData!AI$2:AI$4955,ObservedSpeciesData!$A$2:$A$4955,$A1217,ObservedSpeciesData!$C$2:$C$4955,$C1217,ObservedSpeciesData!$D$2:$D$4955,$D1217),"")</f>
        <v>11.646666666666667</v>
      </c>
      <c r="AJ1217" s="2">
        <f>COUNTIFS(ObservedSpeciesData!$A$2:$A$828,$A1217,ObservedSpeciesData!$D$2:$D$828,$D1217)</f>
        <v>0</v>
      </c>
      <c r="AK1217" s="2">
        <f t="shared" si="18"/>
        <v>8</v>
      </c>
    </row>
    <row r="1218" spans="1:37" x14ac:dyDescent="0.25">
      <c r="A1218" s="14" t="s">
        <v>82</v>
      </c>
      <c r="B1218" t="s">
        <v>80</v>
      </c>
      <c r="C1218" t="s">
        <v>79</v>
      </c>
      <c r="D1218" s="13">
        <v>42072</v>
      </c>
      <c r="E1218">
        <v>1</v>
      </c>
      <c r="F1218">
        <v>350</v>
      </c>
      <c r="G1218" s="2" t="s">
        <v>89</v>
      </c>
      <c r="H1218" s="2" t="s">
        <v>13</v>
      </c>
      <c r="I1218">
        <v>3</v>
      </c>
      <c r="J1218" s="2" t="s">
        <v>77</v>
      </c>
      <c r="K1218" s="2">
        <f>IF(ISNUMBER(AVERAGEIFS(ObservedSpeciesData!K$2:K$4955,ObservedSpeciesData!$A$2:$A$4955,$A1218,ObservedSpeciesData!$D$2:$D$4955,$D1218)),AVERAGEIFS(ObservedSpeciesData!K$2:K$4955,ObservedSpeciesData!$A$2:$A$4955,$A1218,ObservedSpeciesData!$D$2:$D$4955,$D1218),"")</f>
        <v>315</v>
      </c>
      <c r="L1218" s="26" t="str">
        <f>IF(ISNUMBER(AVERAGEIFS(ObservedSpeciesData!L$2:L$4955,ObservedSpeciesData!$A$2:$A$4955,$A1218,ObservedSpeciesData!$D$2:$D$4955,$D1218)),AVERAGEIFS(ObservedSpeciesData!L$2:L$4955,ObservedSpeciesData!$A$2:$A$4955,$A1218,ObservedSpeciesData!$D$2:$D$4955,$D1218),"")</f>
        <v/>
      </c>
      <c r="M1218" s="23" t="str">
        <f>IF(ISNUMBER(AVERAGEIFS(ObservedSpeciesData!M$2:M$4955,ObservedSpeciesData!$A$2:$A$4955,$A1218,ObservedSpeciesData!$D$2:$D$4955,$D1218)),AVERAGEIFS(ObservedSpeciesData!M$2:M$4955,ObservedSpeciesData!$A$2:$A$4955,$A1218,ObservedSpeciesData!$D$2:$D$4955,$D1218),"")</f>
        <v/>
      </c>
      <c r="N1218" s="23">
        <f>IF(ISNUMBER(AVERAGEIFS(ObservedSpeciesData!N$2:N$4955,ObservedSpeciesData!$A$2:$A$4955,$A1218,ObservedSpeciesData!$D$2:$D$4955,$D1218)),AVERAGEIFS(ObservedSpeciesData!N$2:N$4955,ObservedSpeciesData!$A$2:$A$4955,$A1218,ObservedSpeciesData!$D$2:$D$4955,$D1218),"")</f>
        <v>1231.6777426666665</v>
      </c>
      <c r="O1218" s="23">
        <f>IF(ISNUMBER(AVERAGEIFS(ObservedSpeciesData!O$2:O$4955,ObservedSpeciesData!$A$2:$A$4955,$A1218,ObservedSpeciesData!$D$2:$D$4955,$D1218)),AVERAGEIFS(ObservedSpeciesData!O$2:O$4955,ObservedSpeciesData!$A$2:$A$4955,$A1218,ObservedSpeciesData!$D$2:$D$4955,$D1218),"")</f>
        <v>123.16777426666665</v>
      </c>
      <c r="P1218" s="23">
        <f>IF(ISNUMBER(AVERAGEIFS(ObservedSpeciesData!P$2:P$4955,ObservedSpeciesData!$A$2:$A$4955,$A1218,ObservedSpeciesData!$C$2:$C$4955,$C1218,ObservedSpeciesData!$D$2:$D$4955,$D1218)),AVERAGEIFS(ObservedSpeciesData!P$2:P$4955,ObservedSpeciesData!$A$2:$A$4955,$A1218,ObservedSpeciesData!$C$2:$C$4955,$C1218,ObservedSpeciesData!$D$2:$D$4955,$D1218),"")</f>
        <v>662.02038297777779</v>
      </c>
      <c r="Q1218" s="23"/>
      <c r="R1218" s="25" t="str">
        <f>IF(ISNUMBER(AVERAGEIFS(ObservedSpeciesData!R$2:R$4955,ObservedSpeciesData!$A$2:$A$4955,$A1218,ObservedSpeciesData!$D$2:$D$4955,$D1218)),AVERAGEIFS(ObservedSpeciesData!R$2:R$4955,ObservedSpeciesData!$A$2:$A$4955,$A1218,ObservedSpeciesData!$D$2:$D$4955,$D1218),"")</f>
        <v/>
      </c>
      <c r="S1218" s="25" t="str">
        <f>IF(ISNUMBER(AVERAGEIFS(ObservedSpeciesData!S$2:S$4955,ObservedSpeciesData!$A$2:$A$4955,$A1218,ObservedSpeciesData!$D$2:$D$4955,$D1218)),AVERAGEIFS(ObservedSpeciesData!S$2:S$4955,ObservedSpeciesData!$A$2:$A$4955,$A1218,ObservedSpeciesData!$D$2:$D$4955,$D1218),"")</f>
        <v/>
      </c>
      <c r="T1218" s="23" t="str">
        <f>IF(ISNUMBER(AVERAGEIFS(ObservedSpeciesData!T$2:T$4955,ObservedSpeciesData!$A$2:$A$4955,$A1218,ObservedSpeciesData!$D$2:$D$4955,$D1218)),AVERAGEIFS(ObservedSpeciesData!T$2:T$4955,ObservedSpeciesData!$A$2:$A$4955,$A1218,ObservedSpeciesData!$D$2:$D$4955,$D1218),"")</f>
        <v/>
      </c>
      <c r="U1218" s="24" t="str">
        <f>IF(ISNUMBER(AVERAGEIFS(ObservedSpeciesData!U$2:U$4955,ObservedSpeciesData!$A$2:$A$4955,$A1218,ObservedSpeciesData!$C$2:$C$4955,$C1218,ObservedSpeciesData!$D$2:$D$4955,$D1218)),AVERAGEIFS(ObservedSpeciesData!U$2:U$4955,ObservedSpeciesData!$A$2:$A$4955,$A1218,ObservedSpeciesData!$C$2:$C$4955,$C1218,ObservedSpeciesData!$D$2:$D$4955,$D1218),"")</f>
        <v/>
      </c>
      <c r="V1218" s="23" t="str">
        <f>IF(ISNUMBER(AVERAGEIFS(ObservedSpeciesData!V$2:V$4955,ObservedSpeciesData!$A$2:$A$4955,$A1218,ObservedSpeciesData!$D$2:$D$4955,$D1218)),AVERAGEIFS(ObservedSpeciesData!V$2:V$4955,ObservedSpeciesData!$A$2:$A$4955,$A1218,ObservedSpeciesData!$D$2:$D$4955,$D1218),"")</f>
        <v/>
      </c>
      <c r="W1218" s="23" t="str">
        <f>IF(ISNUMBER(AVERAGEIFS(ObservedSpeciesData!W$2:W$4955,ObservedSpeciesData!$A$2:$A$4955,$A1218,ObservedSpeciesData!$D$2:$D$4955,$D1218)),AVERAGEIFS(ObservedSpeciesData!W$2:W$4955,ObservedSpeciesData!$A$2:$A$4955,$A1218,ObservedSpeciesData!$D$2:$D$4955,$D1218),"")</f>
        <v/>
      </c>
      <c r="X1218" s="23" t="str">
        <f>IF(ISNUMBER(AVERAGEIFS(ObservedSpeciesData!X$2:X$4955,ObservedSpeciesData!$A$2:$A$4955,$A1218,ObservedSpeciesData!$D$2:$D$4955,$D1218)),AVERAGEIFS(ObservedSpeciesData!X$2:X$4955,ObservedSpeciesData!$A$2:$A$4955,$A1218,ObservedSpeciesData!$D$2:$D$4955,$D1218),"")</f>
        <v/>
      </c>
      <c r="Y1218" s="23" t="str">
        <f>IF(ISNUMBER(AVERAGEIFS(ObservedSpeciesData!Y$2:Y$4955,ObservedSpeciesData!$A$2:$A$4955,$A1218,ObservedSpeciesData!$D$2:$D$4955,$D1218)),AVERAGEIFS(ObservedSpeciesData!Y$2:Y$4955,ObservedSpeciesData!$A$2:$A$4955,$A1218,ObservedSpeciesData!$D$2:$D$4955,$D1218),"")</f>
        <v/>
      </c>
      <c r="Z1218" s="23" t="str">
        <f>IF(ISNUMBER(AVERAGEIFS(ObservedSpeciesData!Z$2:Z$4955,ObservedSpeciesData!$A$2:$A$4955,$A1218,ObservedSpeciesData!$D$2:$D$4955,$D1218)),AVERAGEIFS(ObservedSpeciesData!Z$2:Z$4955,ObservedSpeciesData!$A$2:$A$4955,$A1218,ObservedSpeciesData!$D$2:$D$4955,$D1218),"")</f>
        <v/>
      </c>
      <c r="AA1218" s="23">
        <f>IF(ISNUMBER(AVERAGEIFS(ObservedSpeciesData!AA$2:AA$4955,ObservedSpeciesData!$A$2:$A$4955,$A1218,ObservedSpeciesData!$D$2:$D$4955,$D1218)),AVERAGEIFS(ObservedSpeciesData!AA$2:AA$4955,ObservedSpeciesData!$A$2:$A$4955,$A1218,ObservedSpeciesData!$D$2:$D$4955,$D1218),"")</f>
        <v>22.233333333333331</v>
      </c>
      <c r="AB1218" s="24">
        <f>IF(ISNUMBER(AVERAGEIFS(ObservedSpeciesData!AB$2:AB$4955,ObservedSpeciesData!$A$2:$A$4955,$A1218,ObservedSpeciesData!$D$2:$D$4955,$D1218)),AVERAGEIFS(ObservedSpeciesData!AB$2:AB$4955,ObservedSpeciesData!$A$2:$A$4955,$A1218,ObservedSpeciesData!$D$2:$D$4955,$D1218),"")</f>
        <v>3.5333333333333335E-2</v>
      </c>
      <c r="AC1218" s="24">
        <f>IF(ISNUMBER(AVERAGEIFS(ObservedSpeciesData!AC$2:AC$4955,ObservedSpeciesData!$A$2:$A$4955,$A1218,ObservedSpeciesData!$D$2:$D$4955,$D1218)),AVERAGEIFS(ObservedSpeciesData!AC$2:AC$4955,ObservedSpeciesData!$A$2:$A$4955,$A1218,ObservedSpeciesData!$D$2:$D$4955,$D1218),"")</f>
        <v>3.5333333333333335E-2</v>
      </c>
      <c r="AD1218" s="23" t="str">
        <f>IF(ISNUMBER(AVERAGEIFS(ObservedSpeciesData!AD$2:AD$4955,ObservedSpeciesData!$A$2:$A$4955,$A1218,ObservedSpeciesData!$D$2:$D$4955,$D1218)),AVERAGEIFS(ObservedSpeciesData!AD$2:AD$4955,ObservedSpeciesData!$A$2:$A$4955,$A1218,ObservedSpeciesData!$D$2:$D$4955,$D1218),"")</f>
        <v/>
      </c>
      <c r="AE1218" s="24" t="str">
        <f>IF(ISNUMBER(AVERAGEIFS(ObservedSpeciesData!AE$2:AE$4955,ObservedSpeciesData!$A$2:$A$4955,$A1218,ObservedSpeciesData!$D$2:$D$4955,$D1218)),AVERAGEIFS(ObservedSpeciesData!AE$2:AE$4955,ObservedSpeciesData!$A$2:$A$4955,$A1218,ObservedSpeciesData!$D$2:$D$4955,$D1218),"")</f>
        <v/>
      </c>
      <c r="AF1218" s="23"/>
      <c r="AG1218" s="24"/>
      <c r="AH1218" s="23">
        <f>IF(ISNUMBER(AVERAGEIFS(ObservedSpeciesData!AH$2:AH$4955,ObservedSpeciesData!$A$2:$A$4955,$A1218,ObservedSpeciesData!$D$2:$D$4955,$D1218)),AVERAGEIFS(ObservedSpeciesData!AH$2:AH$4955,ObservedSpeciesData!$A$2:$A$4955,$A1218,ObservedSpeciesData!$D$2:$D$4955,$D1218),"")</f>
        <v>4.0113333333333339</v>
      </c>
      <c r="AI1218" s="23">
        <f>IF(ISNUMBER(AVERAGEIFS(ObservedSpeciesData!AI$2:AI$4955,ObservedSpeciesData!$A$2:$A$4955,$A1218,ObservedSpeciesData!$C$2:$C$4955,$C1218,ObservedSpeciesData!$D$2:$D$4955,$D1218)),AVERAGEIFS(ObservedSpeciesData!AI$2:AI$4955,ObservedSpeciesData!$A$2:$A$4955,$A1218,ObservedSpeciesData!$C$2:$C$4955,$C1218,ObservedSpeciesData!$D$2:$D$4955,$D1218),"")</f>
        <v>18.278000000000002</v>
      </c>
      <c r="AJ1218" s="2">
        <f>COUNTIFS(ObservedSpeciesData!$A$2:$A$828,$A1218,ObservedSpeciesData!$D$2:$D$828,$D1218)</f>
        <v>0</v>
      </c>
      <c r="AK1218" s="2">
        <f t="shared" ref="AK1218:AK1281" si="19">COUNT(M1218:AI1218)</f>
        <v>8</v>
      </c>
    </row>
    <row r="1219" spans="1:37" x14ac:dyDescent="0.25">
      <c r="A1219" s="14" t="s">
        <v>81</v>
      </c>
      <c r="B1219" t="s">
        <v>80</v>
      </c>
      <c r="C1219" t="s">
        <v>79</v>
      </c>
      <c r="D1219" s="13">
        <v>42072</v>
      </c>
      <c r="E1219">
        <v>1</v>
      </c>
      <c r="F1219">
        <v>500</v>
      </c>
      <c r="G1219" s="2" t="s">
        <v>89</v>
      </c>
      <c r="H1219" s="2" t="s">
        <v>13</v>
      </c>
      <c r="I1219">
        <v>3</v>
      </c>
      <c r="J1219" s="2" t="s">
        <v>77</v>
      </c>
      <c r="K1219" s="2">
        <f>IF(ISNUMBER(AVERAGEIFS(ObservedSpeciesData!K$2:K$4955,ObservedSpeciesData!$A$2:$A$4955,$A1219,ObservedSpeciesData!$D$2:$D$4955,$D1219)),AVERAGEIFS(ObservedSpeciesData!K$2:K$4955,ObservedSpeciesData!$A$2:$A$4955,$A1219,ObservedSpeciesData!$D$2:$D$4955,$D1219),"")</f>
        <v>450</v>
      </c>
      <c r="L1219" s="26" t="str">
        <f>IF(ISNUMBER(AVERAGEIFS(ObservedSpeciesData!L$2:L$4955,ObservedSpeciesData!$A$2:$A$4955,$A1219,ObservedSpeciesData!$D$2:$D$4955,$D1219)),AVERAGEIFS(ObservedSpeciesData!L$2:L$4955,ObservedSpeciesData!$A$2:$A$4955,$A1219,ObservedSpeciesData!$D$2:$D$4955,$D1219),"")</f>
        <v/>
      </c>
      <c r="M1219" s="23" t="str">
        <f>IF(ISNUMBER(AVERAGEIFS(ObservedSpeciesData!M$2:M$4955,ObservedSpeciesData!$A$2:$A$4955,$A1219,ObservedSpeciesData!$D$2:$D$4955,$D1219)),AVERAGEIFS(ObservedSpeciesData!M$2:M$4955,ObservedSpeciesData!$A$2:$A$4955,$A1219,ObservedSpeciesData!$D$2:$D$4955,$D1219),"")</f>
        <v/>
      </c>
      <c r="N1219" s="23">
        <f>IF(ISNUMBER(AVERAGEIFS(ObservedSpeciesData!N$2:N$4955,ObservedSpeciesData!$A$2:$A$4955,$A1219,ObservedSpeciesData!$D$2:$D$4955,$D1219)),AVERAGEIFS(ObservedSpeciesData!N$2:N$4955,ObservedSpeciesData!$A$2:$A$4955,$A1219,ObservedSpeciesData!$D$2:$D$4955,$D1219),"")</f>
        <v>1049.670828</v>
      </c>
      <c r="O1219" s="23">
        <f>IF(ISNUMBER(AVERAGEIFS(ObservedSpeciesData!O$2:O$4955,ObservedSpeciesData!$A$2:$A$4955,$A1219,ObservedSpeciesData!$D$2:$D$4955,$D1219)),AVERAGEIFS(ObservedSpeciesData!O$2:O$4955,ObservedSpeciesData!$A$2:$A$4955,$A1219,ObservedSpeciesData!$D$2:$D$4955,$D1219),"")</f>
        <v>104.9670828</v>
      </c>
      <c r="P1219" s="23">
        <f>IF(ISNUMBER(AVERAGEIFS(ObservedSpeciesData!P$2:P$4955,ObservedSpeciesData!$A$2:$A$4955,$A1219,ObservedSpeciesData!$C$2:$C$4955,$C1219,ObservedSpeciesData!$D$2:$D$4955,$D1219)),AVERAGEIFS(ObservedSpeciesData!P$2:P$4955,ObservedSpeciesData!$A$2:$A$4955,$A1219,ObservedSpeciesData!$C$2:$C$4955,$C1219,ObservedSpeciesData!$D$2:$D$4955,$D1219),"")</f>
        <v>625.90184137777783</v>
      </c>
      <c r="Q1219" s="23"/>
      <c r="R1219" s="25" t="str">
        <f>IF(ISNUMBER(AVERAGEIFS(ObservedSpeciesData!R$2:R$4955,ObservedSpeciesData!$A$2:$A$4955,$A1219,ObservedSpeciesData!$D$2:$D$4955,$D1219)),AVERAGEIFS(ObservedSpeciesData!R$2:R$4955,ObservedSpeciesData!$A$2:$A$4955,$A1219,ObservedSpeciesData!$D$2:$D$4955,$D1219),"")</f>
        <v/>
      </c>
      <c r="S1219" s="25" t="str">
        <f>IF(ISNUMBER(AVERAGEIFS(ObservedSpeciesData!S$2:S$4955,ObservedSpeciesData!$A$2:$A$4955,$A1219,ObservedSpeciesData!$D$2:$D$4955,$D1219)),AVERAGEIFS(ObservedSpeciesData!S$2:S$4955,ObservedSpeciesData!$A$2:$A$4955,$A1219,ObservedSpeciesData!$D$2:$D$4955,$D1219),"")</f>
        <v/>
      </c>
      <c r="T1219" s="23" t="str">
        <f>IF(ISNUMBER(AVERAGEIFS(ObservedSpeciesData!T$2:T$4955,ObservedSpeciesData!$A$2:$A$4955,$A1219,ObservedSpeciesData!$D$2:$D$4955,$D1219)),AVERAGEIFS(ObservedSpeciesData!T$2:T$4955,ObservedSpeciesData!$A$2:$A$4955,$A1219,ObservedSpeciesData!$D$2:$D$4955,$D1219),"")</f>
        <v/>
      </c>
      <c r="U1219" s="24" t="str">
        <f>IF(ISNUMBER(AVERAGEIFS(ObservedSpeciesData!U$2:U$4955,ObservedSpeciesData!$A$2:$A$4955,$A1219,ObservedSpeciesData!$C$2:$C$4955,$C1219,ObservedSpeciesData!$D$2:$D$4955,$D1219)),AVERAGEIFS(ObservedSpeciesData!U$2:U$4955,ObservedSpeciesData!$A$2:$A$4955,$A1219,ObservedSpeciesData!$C$2:$C$4955,$C1219,ObservedSpeciesData!$D$2:$D$4955,$D1219),"")</f>
        <v/>
      </c>
      <c r="V1219" s="23" t="str">
        <f>IF(ISNUMBER(AVERAGEIFS(ObservedSpeciesData!V$2:V$4955,ObservedSpeciesData!$A$2:$A$4955,$A1219,ObservedSpeciesData!$D$2:$D$4955,$D1219)),AVERAGEIFS(ObservedSpeciesData!V$2:V$4955,ObservedSpeciesData!$A$2:$A$4955,$A1219,ObservedSpeciesData!$D$2:$D$4955,$D1219),"")</f>
        <v/>
      </c>
      <c r="W1219" s="23" t="str">
        <f>IF(ISNUMBER(AVERAGEIFS(ObservedSpeciesData!W$2:W$4955,ObservedSpeciesData!$A$2:$A$4955,$A1219,ObservedSpeciesData!$D$2:$D$4955,$D1219)),AVERAGEIFS(ObservedSpeciesData!W$2:W$4955,ObservedSpeciesData!$A$2:$A$4955,$A1219,ObservedSpeciesData!$D$2:$D$4955,$D1219),"")</f>
        <v/>
      </c>
      <c r="X1219" s="23" t="str">
        <f>IF(ISNUMBER(AVERAGEIFS(ObservedSpeciesData!X$2:X$4955,ObservedSpeciesData!$A$2:$A$4955,$A1219,ObservedSpeciesData!$D$2:$D$4955,$D1219)),AVERAGEIFS(ObservedSpeciesData!X$2:X$4955,ObservedSpeciesData!$A$2:$A$4955,$A1219,ObservedSpeciesData!$D$2:$D$4955,$D1219),"")</f>
        <v/>
      </c>
      <c r="Y1219" s="23" t="str">
        <f>IF(ISNUMBER(AVERAGEIFS(ObservedSpeciesData!Y$2:Y$4955,ObservedSpeciesData!$A$2:$A$4955,$A1219,ObservedSpeciesData!$D$2:$D$4955,$D1219)),AVERAGEIFS(ObservedSpeciesData!Y$2:Y$4955,ObservedSpeciesData!$A$2:$A$4955,$A1219,ObservedSpeciesData!$D$2:$D$4955,$D1219),"")</f>
        <v/>
      </c>
      <c r="Z1219" s="23" t="str">
        <f>IF(ISNUMBER(AVERAGEIFS(ObservedSpeciesData!Z$2:Z$4955,ObservedSpeciesData!$A$2:$A$4955,$A1219,ObservedSpeciesData!$D$2:$D$4955,$D1219)),AVERAGEIFS(ObservedSpeciesData!Z$2:Z$4955,ObservedSpeciesData!$A$2:$A$4955,$A1219,ObservedSpeciesData!$D$2:$D$4955,$D1219),"")</f>
        <v/>
      </c>
      <c r="AA1219" s="23">
        <f>IF(ISNUMBER(AVERAGEIFS(ObservedSpeciesData!AA$2:AA$4955,ObservedSpeciesData!$A$2:$A$4955,$A1219,ObservedSpeciesData!$D$2:$D$4955,$D1219)),AVERAGEIFS(ObservedSpeciesData!AA$2:AA$4955,ObservedSpeciesData!$A$2:$A$4955,$A1219,ObservedSpeciesData!$D$2:$D$4955,$D1219),"")</f>
        <v>22.2</v>
      </c>
      <c r="AB1219" s="24">
        <f>IF(ISNUMBER(AVERAGEIFS(ObservedSpeciesData!AB$2:AB$4955,ObservedSpeciesData!$A$2:$A$4955,$A1219,ObservedSpeciesData!$D$2:$D$4955,$D1219)),AVERAGEIFS(ObservedSpeciesData!AB$2:AB$4955,ObservedSpeciesData!$A$2:$A$4955,$A1219,ObservedSpeciesData!$D$2:$D$4955,$D1219),"")</f>
        <v>3.5333333333333335E-2</v>
      </c>
      <c r="AC1219" s="24">
        <f>IF(ISNUMBER(AVERAGEIFS(ObservedSpeciesData!AC$2:AC$4955,ObservedSpeciesData!$A$2:$A$4955,$A1219,ObservedSpeciesData!$D$2:$D$4955,$D1219)),AVERAGEIFS(ObservedSpeciesData!AC$2:AC$4955,ObservedSpeciesData!$A$2:$A$4955,$A1219,ObservedSpeciesData!$D$2:$D$4955,$D1219),"")</f>
        <v>3.5333333333333335E-2</v>
      </c>
      <c r="AD1219" s="23" t="str">
        <f>IF(ISNUMBER(AVERAGEIFS(ObservedSpeciesData!AD$2:AD$4955,ObservedSpeciesData!$A$2:$A$4955,$A1219,ObservedSpeciesData!$D$2:$D$4955,$D1219)),AVERAGEIFS(ObservedSpeciesData!AD$2:AD$4955,ObservedSpeciesData!$A$2:$A$4955,$A1219,ObservedSpeciesData!$D$2:$D$4955,$D1219),"")</f>
        <v/>
      </c>
      <c r="AE1219" s="24" t="str">
        <f>IF(ISNUMBER(AVERAGEIFS(ObservedSpeciesData!AE$2:AE$4955,ObservedSpeciesData!$A$2:$A$4955,$A1219,ObservedSpeciesData!$D$2:$D$4955,$D1219)),AVERAGEIFS(ObservedSpeciesData!AE$2:AE$4955,ObservedSpeciesData!$A$2:$A$4955,$A1219,ObservedSpeciesData!$D$2:$D$4955,$D1219),"")</f>
        <v/>
      </c>
      <c r="AF1219" s="23"/>
      <c r="AG1219" s="24"/>
      <c r="AH1219" s="23">
        <f>IF(ISNUMBER(AVERAGEIFS(ObservedSpeciesData!AH$2:AH$4955,ObservedSpeciesData!$A$2:$A$4955,$A1219,ObservedSpeciesData!$D$2:$D$4955,$D1219)),AVERAGEIFS(ObservedSpeciesData!AH$2:AH$4955,ObservedSpeciesData!$A$2:$A$4955,$A1219,ObservedSpeciesData!$D$2:$D$4955,$D1219),"")</f>
        <v>3.4659999999999997</v>
      </c>
      <c r="AI1219" s="23">
        <f>IF(ISNUMBER(AVERAGEIFS(ObservedSpeciesData!AI$2:AI$4955,ObservedSpeciesData!$A$2:$A$4955,$A1219,ObservedSpeciesData!$C$2:$C$4955,$C1219,ObservedSpeciesData!$D$2:$D$4955,$D1219)),AVERAGEIFS(ObservedSpeciesData!AI$2:AI$4955,ObservedSpeciesData!$A$2:$A$4955,$A1219,ObservedSpeciesData!$C$2:$C$4955,$C1219,ObservedSpeciesData!$D$2:$D$4955,$D1219),"")</f>
        <v>18.549666666666667</v>
      </c>
      <c r="AJ1219" s="2">
        <f>COUNTIFS(ObservedSpeciesData!$A$2:$A$828,$A1219,ObservedSpeciesData!$D$2:$D$828,$D1219)</f>
        <v>0</v>
      </c>
      <c r="AK1219" s="2">
        <f t="shared" si="19"/>
        <v>8</v>
      </c>
    </row>
    <row r="1220" spans="1:37" x14ac:dyDescent="0.25">
      <c r="A1220" s="14" t="s">
        <v>86</v>
      </c>
      <c r="B1220" t="s">
        <v>80</v>
      </c>
      <c r="C1220" t="s">
        <v>79</v>
      </c>
      <c r="D1220" s="13">
        <v>42086</v>
      </c>
      <c r="E1220">
        <v>1</v>
      </c>
      <c r="F1220">
        <v>0</v>
      </c>
      <c r="G1220" s="2" t="s">
        <v>89</v>
      </c>
      <c r="H1220" s="2" t="s">
        <v>13</v>
      </c>
      <c r="I1220">
        <v>4</v>
      </c>
      <c r="J1220" s="2" t="s">
        <v>88</v>
      </c>
      <c r="K1220" s="2">
        <f>IF(ISNUMBER(AVERAGEIFS(ObservedSpeciesData!K$2:K$4955,ObservedSpeciesData!$A$2:$A$4955,$A1220,ObservedSpeciesData!$D$2:$D$4955,$D1220)),AVERAGEIFS(ObservedSpeciesData!K$2:K$4955,ObservedSpeciesData!$A$2:$A$4955,$A1220,ObservedSpeciesData!$D$2:$D$4955,$D1220),"")</f>
        <v>0</v>
      </c>
      <c r="L1220" s="26">
        <f>IF(ISNUMBER(AVERAGEIFS(ObservedSpeciesData!L$2:L$4955,ObservedSpeciesData!$A$2:$A$4955,$A1220,ObservedSpeciesData!$D$2:$D$4955,$D1220)),AVERAGEIFS(ObservedSpeciesData!L$2:L$4955,ObservedSpeciesData!$A$2:$A$4955,$A1220,ObservedSpeciesData!$D$2:$D$4955,$D1220),"")</f>
        <v>2675.3333333333335</v>
      </c>
      <c r="M1220" s="23">
        <f>IF(ISNUMBER(AVERAGEIFS(ObservedSpeciesData!M$2:M$4955,ObservedSpeciesData!$A$2:$A$4955,$A1220,ObservedSpeciesData!$D$2:$D$4955,$D1220)),AVERAGEIFS(ObservedSpeciesData!M$2:M$4955,ObservedSpeciesData!$A$2:$A$4955,$A1220,ObservedSpeciesData!$D$2:$D$4955,$D1220),"")</f>
        <v>267.5333333333333</v>
      </c>
      <c r="N1220" s="23" t="str">
        <f>IF(ISNUMBER(AVERAGEIFS(ObservedSpeciesData!N$2:N$4955,ObservedSpeciesData!$A$2:$A$4955,$A1220,ObservedSpeciesData!$D$2:$D$4955,$D1220)),AVERAGEIFS(ObservedSpeciesData!N$2:N$4955,ObservedSpeciesData!$A$2:$A$4955,$A1220,ObservedSpeciesData!$D$2:$D$4955,$D1220),"")</f>
        <v/>
      </c>
      <c r="O1220" s="23" t="str">
        <f>IF(ISNUMBER(AVERAGEIFS(ObservedSpeciesData!O$2:O$4955,ObservedSpeciesData!$A$2:$A$4955,$A1220,ObservedSpeciesData!$D$2:$D$4955,$D1220)),AVERAGEIFS(ObservedSpeciesData!O$2:O$4955,ObservedSpeciesData!$A$2:$A$4955,$A1220,ObservedSpeciesData!$D$2:$D$4955,$D1220),"")</f>
        <v/>
      </c>
      <c r="P1220" s="23" t="str">
        <f>IF(ISNUMBER(AVERAGEIFS(ObservedSpeciesData!P$2:P$4955,ObservedSpeciesData!$A$2:$A$4955,$A1220,ObservedSpeciesData!$C$2:$C$4955,$C1220,ObservedSpeciesData!$D$2:$D$4955,$D1220)),AVERAGEIFS(ObservedSpeciesData!P$2:P$4955,ObservedSpeciesData!$A$2:$A$4955,$A1220,ObservedSpeciesData!$C$2:$C$4955,$C1220,ObservedSpeciesData!$D$2:$D$4955,$D1220),"")</f>
        <v/>
      </c>
      <c r="Q1220" s="23"/>
      <c r="R1220" s="25" t="str">
        <f>IF(ISNUMBER(AVERAGEIFS(ObservedSpeciesData!R$2:R$4955,ObservedSpeciesData!$A$2:$A$4955,$A1220,ObservedSpeciesData!$D$2:$D$4955,$D1220)),AVERAGEIFS(ObservedSpeciesData!R$2:R$4955,ObservedSpeciesData!$A$2:$A$4955,$A1220,ObservedSpeciesData!$D$2:$D$4955,$D1220),"")</f>
        <v/>
      </c>
      <c r="S1220" s="25" t="str">
        <f>IF(ISNUMBER(AVERAGEIFS(ObservedSpeciesData!S$2:S$4955,ObservedSpeciesData!$A$2:$A$4955,$A1220,ObservedSpeciesData!$D$2:$D$4955,$D1220)),AVERAGEIFS(ObservedSpeciesData!S$2:S$4955,ObservedSpeciesData!$A$2:$A$4955,$A1220,ObservedSpeciesData!$D$2:$D$4955,$D1220),"")</f>
        <v/>
      </c>
      <c r="T1220" s="23" t="str">
        <f>IF(ISNUMBER(AVERAGEIFS(ObservedSpeciesData!T$2:T$4955,ObservedSpeciesData!$A$2:$A$4955,$A1220,ObservedSpeciesData!$D$2:$D$4955,$D1220)),AVERAGEIFS(ObservedSpeciesData!T$2:T$4955,ObservedSpeciesData!$A$2:$A$4955,$A1220,ObservedSpeciesData!$D$2:$D$4955,$D1220),"")</f>
        <v/>
      </c>
      <c r="U1220" s="24" t="str">
        <f>IF(ISNUMBER(AVERAGEIFS(ObservedSpeciesData!U$2:U$4955,ObservedSpeciesData!$A$2:$A$4955,$A1220,ObservedSpeciesData!$C$2:$C$4955,$C1220,ObservedSpeciesData!$D$2:$D$4955,$D1220)),AVERAGEIFS(ObservedSpeciesData!U$2:U$4955,ObservedSpeciesData!$A$2:$A$4955,$A1220,ObservedSpeciesData!$C$2:$C$4955,$C1220,ObservedSpeciesData!$D$2:$D$4955,$D1220),"")</f>
        <v/>
      </c>
      <c r="V1220" s="23" t="str">
        <f>IF(ISNUMBER(AVERAGEIFS(ObservedSpeciesData!V$2:V$4955,ObservedSpeciesData!$A$2:$A$4955,$A1220,ObservedSpeciesData!$D$2:$D$4955,$D1220)),AVERAGEIFS(ObservedSpeciesData!V$2:V$4955,ObservedSpeciesData!$A$2:$A$4955,$A1220,ObservedSpeciesData!$D$2:$D$4955,$D1220),"")</f>
        <v/>
      </c>
      <c r="W1220" s="23" t="str">
        <f>IF(ISNUMBER(AVERAGEIFS(ObservedSpeciesData!W$2:W$4955,ObservedSpeciesData!$A$2:$A$4955,$A1220,ObservedSpeciesData!$D$2:$D$4955,$D1220)),AVERAGEIFS(ObservedSpeciesData!W$2:W$4955,ObservedSpeciesData!$A$2:$A$4955,$A1220,ObservedSpeciesData!$D$2:$D$4955,$D1220),"")</f>
        <v/>
      </c>
      <c r="X1220" s="23" t="str">
        <f>IF(ISNUMBER(AVERAGEIFS(ObservedSpeciesData!X$2:X$4955,ObservedSpeciesData!$A$2:$A$4955,$A1220,ObservedSpeciesData!$D$2:$D$4955,$D1220)),AVERAGEIFS(ObservedSpeciesData!X$2:X$4955,ObservedSpeciesData!$A$2:$A$4955,$A1220,ObservedSpeciesData!$D$2:$D$4955,$D1220),"")</f>
        <v/>
      </c>
      <c r="Y1220" s="23" t="str">
        <f>IF(ISNUMBER(AVERAGEIFS(ObservedSpeciesData!Y$2:Y$4955,ObservedSpeciesData!$A$2:$A$4955,$A1220,ObservedSpeciesData!$D$2:$D$4955,$D1220)),AVERAGEIFS(ObservedSpeciesData!Y$2:Y$4955,ObservedSpeciesData!$A$2:$A$4955,$A1220,ObservedSpeciesData!$D$2:$D$4955,$D1220),"")</f>
        <v/>
      </c>
      <c r="Z1220" s="23" t="str">
        <f>IF(ISNUMBER(AVERAGEIFS(ObservedSpeciesData!Z$2:Z$4955,ObservedSpeciesData!$A$2:$A$4955,$A1220,ObservedSpeciesData!$D$2:$D$4955,$D1220)),AVERAGEIFS(ObservedSpeciesData!Z$2:Z$4955,ObservedSpeciesData!$A$2:$A$4955,$A1220,ObservedSpeciesData!$D$2:$D$4955,$D1220),"")</f>
        <v/>
      </c>
      <c r="AA1220" s="23">
        <f>IF(ISNUMBER(AVERAGEIFS(ObservedSpeciesData!AA$2:AA$4955,ObservedSpeciesData!$A$2:$A$4955,$A1220,ObservedSpeciesData!$D$2:$D$4955,$D1220)),AVERAGEIFS(ObservedSpeciesData!AA$2:AA$4955,ObservedSpeciesData!$A$2:$A$4955,$A1220,ObservedSpeciesData!$D$2:$D$4955,$D1220),"")</f>
        <v>20.333333333333332</v>
      </c>
      <c r="AB1220" s="24">
        <f>IF(ISNUMBER(AVERAGEIFS(ObservedSpeciesData!AB$2:AB$4955,ObservedSpeciesData!$A$2:$A$4955,$A1220,ObservedSpeciesData!$D$2:$D$4955,$D1220)),AVERAGEIFS(ObservedSpeciesData!AB$2:AB$4955,ObservedSpeciesData!$A$2:$A$4955,$A1220,ObservedSpeciesData!$D$2:$D$4955,$D1220),"")</f>
        <v>3.2333333333333332E-2</v>
      </c>
      <c r="AC1220" s="24">
        <f>IF(ISNUMBER(AVERAGEIFS(ObservedSpeciesData!AC$2:AC$4955,ObservedSpeciesData!$A$2:$A$4955,$A1220,ObservedSpeciesData!$D$2:$D$4955,$D1220)),AVERAGEIFS(ObservedSpeciesData!AC$2:AC$4955,ObservedSpeciesData!$A$2:$A$4955,$A1220,ObservedSpeciesData!$D$2:$D$4955,$D1220),"")</f>
        <v>3.2333333333333332E-2</v>
      </c>
      <c r="AD1220" s="23" t="str">
        <f>IF(ISNUMBER(AVERAGEIFS(ObservedSpeciesData!AD$2:AD$4955,ObservedSpeciesData!$A$2:$A$4955,$A1220,ObservedSpeciesData!$D$2:$D$4955,$D1220)),AVERAGEIFS(ObservedSpeciesData!AD$2:AD$4955,ObservedSpeciesData!$A$2:$A$4955,$A1220,ObservedSpeciesData!$D$2:$D$4955,$D1220),"")</f>
        <v/>
      </c>
      <c r="AE1220" s="24" t="str">
        <f>IF(ISNUMBER(AVERAGEIFS(ObservedSpeciesData!AE$2:AE$4955,ObservedSpeciesData!$A$2:$A$4955,$A1220,ObservedSpeciesData!$D$2:$D$4955,$D1220)),AVERAGEIFS(ObservedSpeciesData!AE$2:AE$4955,ObservedSpeciesData!$A$2:$A$4955,$A1220,ObservedSpeciesData!$D$2:$D$4955,$D1220),"")</f>
        <v/>
      </c>
      <c r="AF1220" s="23"/>
      <c r="AG1220" s="24"/>
      <c r="AH1220" s="23" t="str">
        <f>IF(ISNUMBER(AVERAGEIFS(ObservedSpeciesData!AH$2:AH$4955,ObservedSpeciesData!$A$2:$A$4955,$A1220,ObservedSpeciesData!$D$2:$D$4955,$D1220)),AVERAGEIFS(ObservedSpeciesData!AH$2:AH$4955,ObservedSpeciesData!$A$2:$A$4955,$A1220,ObservedSpeciesData!$D$2:$D$4955,$D1220),"")</f>
        <v/>
      </c>
      <c r="AI1220" s="23" t="str">
        <f>IF(ISNUMBER(AVERAGEIFS(ObservedSpeciesData!AI$2:AI$4955,ObservedSpeciesData!$A$2:$A$4955,$A1220,ObservedSpeciesData!$C$2:$C$4955,$C1220,ObservedSpeciesData!$D$2:$D$4955,$D1220)),AVERAGEIFS(ObservedSpeciesData!AI$2:AI$4955,ObservedSpeciesData!$A$2:$A$4955,$A1220,ObservedSpeciesData!$C$2:$C$4955,$C1220,ObservedSpeciesData!$D$2:$D$4955,$D1220),"")</f>
        <v/>
      </c>
      <c r="AJ1220" s="2">
        <f>COUNTIFS(ObservedSpeciesData!$A$2:$A$828,$A1220,ObservedSpeciesData!$D$2:$D$828,$D1220)</f>
        <v>0</v>
      </c>
      <c r="AK1220" s="2">
        <f t="shared" si="19"/>
        <v>4</v>
      </c>
    </row>
    <row r="1221" spans="1:37" x14ac:dyDescent="0.25">
      <c r="A1221" s="14" t="s">
        <v>85</v>
      </c>
      <c r="B1221" t="s">
        <v>80</v>
      </c>
      <c r="C1221" t="s">
        <v>79</v>
      </c>
      <c r="D1221" s="13">
        <v>42086</v>
      </c>
      <c r="E1221">
        <v>1</v>
      </c>
      <c r="F1221">
        <v>50</v>
      </c>
      <c r="G1221" s="2" t="s">
        <v>89</v>
      </c>
      <c r="H1221" s="2" t="s">
        <v>13</v>
      </c>
      <c r="I1221">
        <v>4</v>
      </c>
      <c r="J1221" s="2" t="s">
        <v>88</v>
      </c>
      <c r="K1221" s="2">
        <f>IF(ISNUMBER(AVERAGEIFS(ObservedSpeciesData!K$2:K$4955,ObservedSpeciesData!$A$2:$A$4955,$A1221,ObservedSpeciesData!$D$2:$D$4955,$D1221)),AVERAGEIFS(ObservedSpeciesData!K$2:K$4955,ObservedSpeciesData!$A$2:$A$4955,$A1221,ObservedSpeciesData!$D$2:$D$4955,$D1221),"")</f>
        <v>45</v>
      </c>
      <c r="L1221" s="26">
        <f>IF(ISNUMBER(AVERAGEIFS(ObservedSpeciesData!L$2:L$4955,ObservedSpeciesData!$A$2:$A$4955,$A1221,ObservedSpeciesData!$D$2:$D$4955,$D1221)),AVERAGEIFS(ObservedSpeciesData!L$2:L$4955,ObservedSpeciesData!$A$2:$A$4955,$A1221,ObservedSpeciesData!$D$2:$D$4955,$D1221),"")</f>
        <v>2698</v>
      </c>
      <c r="M1221" s="23">
        <f>IF(ISNUMBER(AVERAGEIFS(ObservedSpeciesData!M$2:M$4955,ObservedSpeciesData!$A$2:$A$4955,$A1221,ObservedSpeciesData!$D$2:$D$4955,$D1221)),AVERAGEIFS(ObservedSpeciesData!M$2:M$4955,ObservedSpeciesData!$A$2:$A$4955,$A1221,ObservedSpeciesData!$D$2:$D$4955,$D1221),"")</f>
        <v>269.8</v>
      </c>
      <c r="N1221" s="23" t="str">
        <f>IF(ISNUMBER(AVERAGEIFS(ObservedSpeciesData!N$2:N$4955,ObservedSpeciesData!$A$2:$A$4955,$A1221,ObservedSpeciesData!$D$2:$D$4955,$D1221)),AVERAGEIFS(ObservedSpeciesData!N$2:N$4955,ObservedSpeciesData!$A$2:$A$4955,$A1221,ObservedSpeciesData!$D$2:$D$4955,$D1221),"")</f>
        <v/>
      </c>
      <c r="O1221" s="23" t="str">
        <f>IF(ISNUMBER(AVERAGEIFS(ObservedSpeciesData!O$2:O$4955,ObservedSpeciesData!$A$2:$A$4955,$A1221,ObservedSpeciesData!$D$2:$D$4955,$D1221)),AVERAGEIFS(ObservedSpeciesData!O$2:O$4955,ObservedSpeciesData!$A$2:$A$4955,$A1221,ObservedSpeciesData!$D$2:$D$4955,$D1221),"")</f>
        <v/>
      </c>
      <c r="P1221" s="23" t="str">
        <f>IF(ISNUMBER(AVERAGEIFS(ObservedSpeciesData!P$2:P$4955,ObservedSpeciesData!$A$2:$A$4955,$A1221,ObservedSpeciesData!$C$2:$C$4955,$C1221,ObservedSpeciesData!$D$2:$D$4955,$D1221)),AVERAGEIFS(ObservedSpeciesData!P$2:P$4955,ObservedSpeciesData!$A$2:$A$4955,$A1221,ObservedSpeciesData!$C$2:$C$4955,$C1221,ObservedSpeciesData!$D$2:$D$4955,$D1221),"")</f>
        <v/>
      </c>
      <c r="Q1221" s="23"/>
      <c r="R1221" s="25" t="str">
        <f>IF(ISNUMBER(AVERAGEIFS(ObservedSpeciesData!R$2:R$4955,ObservedSpeciesData!$A$2:$A$4955,$A1221,ObservedSpeciesData!$D$2:$D$4955,$D1221)),AVERAGEIFS(ObservedSpeciesData!R$2:R$4955,ObservedSpeciesData!$A$2:$A$4955,$A1221,ObservedSpeciesData!$D$2:$D$4955,$D1221),"")</f>
        <v/>
      </c>
      <c r="S1221" s="25" t="str">
        <f>IF(ISNUMBER(AVERAGEIFS(ObservedSpeciesData!S$2:S$4955,ObservedSpeciesData!$A$2:$A$4955,$A1221,ObservedSpeciesData!$D$2:$D$4955,$D1221)),AVERAGEIFS(ObservedSpeciesData!S$2:S$4955,ObservedSpeciesData!$A$2:$A$4955,$A1221,ObservedSpeciesData!$D$2:$D$4955,$D1221),"")</f>
        <v/>
      </c>
      <c r="T1221" s="23" t="str">
        <f>IF(ISNUMBER(AVERAGEIFS(ObservedSpeciesData!T$2:T$4955,ObservedSpeciesData!$A$2:$A$4955,$A1221,ObservedSpeciesData!$D$2:$D$4955,$D1221)),AVERAGEIFS(ObservedSpeciesData!T$2:T$4955,ObservedSpeciesData!$A$2:$A$4955,$A1221,ObservedSpeciesData!$D$2:$D$4955,$D1221),"")</f>
        <v/>
      </c>
      <c r="U1221" s="24" t="str">
        <f>IF(ISNUMBER(AVERAGEIFS(ObservedSpeciesData!U$2:U$4955,ObservedSpeciesData!$A$2:$A$4955,$A1221,ObservedSpeciesData!$C$2:$C$4955,$C1221,ObservedSpeciesData!$D$2:$D$4955,$D1221)),AVERAGEIFS(ObservedSpeciesData!U$2:U$4955,ObservedSpeciesData!$A$2:$A$4955,$A1221,ObservedSpeciesData!$C$2:$C$4955,$C1221,ObservedSpeciesData!$D$2:$D$4955,$D1221),"")</f>
        <v/>
      </c>
      <c r="V1221" s="23" t="str">
        <f>IF(ISNUMBER(AVERAGEIFS(ObservedSpeciesData!V$2:V$4955,ObservedSpeciesData!$A$2:$A$4955,$A1221,ObservedSpeciesData!$D$2:$D$4955,$D1221)),AVERAGEIFS(ObservedSpeciesData!V$2:V$4955,ObservedSpeciesData!$A$2:$A$4955,$A1221,ObservedSpeciesData!$D$2:$D$4955,$D1221),"")</f>
        <v/>
      </c>
      <c r="W1221" s="23" t="str">
        <f>IF(ISNUMBER(AVERAGEIFS(ObservedSpeciesData!W$2:W$4955,ObservedSpeciesData!$A$2:$A$4955,$A1221,ObservedSpeciesData!$D$2:$D$4955,$D1221)),AVERAGEIFS(ObservedSpeciesData!W$2:W$4955,ObservedSpeciesData!$A$2:$A$4955,$A1221,ObservedSpeciesData!$D$2:$D$4955,$D1221),"")</f>
        <v/>
      </c>
      <c r="X1221" s="23" t="str">
        <f>IF(ISNUMBER(AVERAGEIFS(ObservedSpeciesData!X$2:X$4955,ObservedSpeciesData!$A$2:$A$4955,$A1221,ObservedSpeciesData!$D$2:$D$4955,$D1221)),AVERAGEIFS(ObservedSpeciesData!X$2:X$4955,ObservedSpeciesData!$A$2:$A$4955,$A1221,ObservedSpeciesData!$D$2:$D$4955,$D1221),"")</f>
        <v/>
      </c>
      <c r="Y1221" s="23" t="str">
        <f>IF(ISNUMBER(AVERAGEIFS(ObservedSpeciesData!Y$2:Y$4955,ObservedSpeciesData!$A$2:$A$4955,$A1221,ObservedSpeciesData!$D$2:$D$4955,$D1221)),AVERAGEIFS(ObservedSpeciesData!Y$2:Y$4955,ObservedSpeciesData!$A$2:$A$4955,$A1221,ObservedSpeciesData!$D$2:$D$4955,$D1221),"")</f>
        <v/>
      </c>
      <c r="Z1221" s="23" t="str">
        <f>IF(ISNUMBER(AVERAGEIFS(ObservedSpeciesData!Z$2:Z$4955,ObservedSpeciesData!$A$2:$A$4955,$A1221,ObservedSpeciesData!$D$2:$D$4955,$D1221)),AVERAGEIFS(ObservedSpeciesData!Z$2:Z$4955,ObservedSpeciesData!$A$2:$A$4955,$A1221,ObservedSpeciesData!$D$2:$D$4955,$D1221),"")</f>
        <v/>
      </c>
      <c r="AA1221" s="23">
        <f>IF(ISNUMBER(AVERAGEIFS(ObservedSpeciesData!AA$2:AA$4955,ObservedSpeciesData!$A$2:$A$4955,$A1221,ObservedSpeciesData!$D$2:$D$4955,$D1221)),AVERAGEIFS(ObservedSpeciesData!AA$2:AA$4955,ObservedSpeciesData!$A$2:$A$4955,$A1221,ObservedSpeciesData!$D$2:$D$4955,$D1221),"")</f>
        <v>21.466666666666669</v>
      </c>
      <c r="AB1221" s="24">
        <f>IF(ISNUMBER(AVERAGEIFS(ObservedSpeciesData!AB$2:AB$4955,ObservedSpeciesData!$A$2:$A$4955,$A1221,ObservedSpeciesData!$D$2:$D$4955,$D1221)),AVERAGEIFS(ObservedSpeciesData!AB$2:AB$4955,ObservedSpeciesData!$A$2:$A$4955,$A1221,ObservedSpeciesData!$D$2:$D$4955,$D1221),"")</f>
        <v>3.4333333333333334E-2</v>
      </c>
      <c r="AC1221" s="24">
        <f>IF(ISNUMBER(AVERAGEIFS(ObservedSpeciesData!AC$2:AC$4955,ObservedSpeciesData!$A$2:$A$4955,$A1221,ObservedSpeciesData!$D$2:$D$4955,$D1221)),AVERAGEIFS(ObservedSpeciesData!AC$2:AC$4955,ObservedSpeciesData!$A$2:$A$4955,$A1221,ObservedSpeciesData!$D$2:$D$4955,$D1221),"")</f>
        <v>3.4333333333333334E-2</v>
      </c>
      <c r="AD1221" s="23" t="str">
        <f>IF(ISNUMBER(AVERAGEIFS(ObservedSpeciesData!AD$2:AD$4955,ObservedSpeciesData!$A$2:$A$4955,$A1221,ObservedSpeciesData!$D$2:$D$4955,$D1221)),AVERAGEIFS(ObservedSpeciesData!AD$2:AD$4955,ObservedSpeciesData!$A$2:$A$4955,$A1221,ObservedSpeciesData!$D$2:$D$4955,$D1221),"")</f>
        <v/>
      </c>
      <c r="AE1221" s="24" t="str">
        <f>IF(ISNUMBER(AVERAGEIFS(ObservedSpeciesData!AE$2:AE$4955,ObservedSpeciesData!$A$2:$A$4955,$A1221,ObservedSpeciesData!$D$2:$D$4955,$D1221)),AVERAGEIFS(ObservedSpeciesData!AE$2:AE$4955,ObservedSpeciesData!$A$2:$A$4955,$A1221,ObservedSpeciesData!$D$2:$D$4955,$D1221),"")</f>
        <v/>
      </c>
      <c r="AF1221" s="23"/>
      <c r="AG1221" s="24"/>
      <c r="AH1221" s="23" t="str">
        <f>IF(ISNUMBER(AVERAGEIFS(ObservedSpeciesData!AH$2:AH$4955,ObservedSpeciesData!$A$2:$A$4955,$A1221,ObservedSpeciesData!$D$2:$D$4955,$D1221)),AVERAGEIFS(ObservedSpeciesData!AH$2:AH$4955,ObservedSpeciesData!$A$2:$A$4955,$A1221,ObservedSpeciesData!$D$2:$D$4955,$D1221),"")</f>
        <v/>
      </c>
      <c r="AI1221" s="23" t="str">
        <f>IF(ISNUMBER(AVERAGEIFS(ObservedSpeciesData!AI$2:AI$4955,ObservedSpeciesData!$A$2:$A$4955,$A1221,ObservedSpeciesData!$C$2:$C$4955,$C1221,ObservedSpeciesData!$D$2:$D$4955,$D1221)),AVERAGEIFS(ObservedSpeciesData!AI$2:AI$4955,ObservedSpeciesData!$A$2:$A$4955,$A1221,ObservedSpeciesData!$C$2:$C$4955,$C1221,ObservedSpeciesData!$D$2:$D$4955,$D1221),"")</f>
        <v/>
      </c>
      <c r="AJ1221" s="2">
        <f>COUNTIFS(ObservedSpeciesData!$A$2:$A$828,$A1221,ObservedSpeciesData!$D$2:$D$828,$D1221)</f>
        <v>0</v>
      </c>
      <c r="AK1221" s="2">
        <f t="shared" si="19"/>
        <v>4</v>
      </c>
    </row>
    <row r="1222" spans="1:37" x14ac:dyDescent="0.25">
      <c r="A1222" s="14" t="s">
        <v>84</v>
      </c>
      <c r="B1222" t="s">
        <v>80</v>
      </c>
      <c r="C1222" t="s">
        <v>79</v>
      </c>
      <c r="D1222" s="13">
        <v>42086</v>
      </c>
      <c r="E1222">
        <v>1</v>
      </c>
      <c r="F1222">
        <v>100</v>
      </c>
      <c r="G1222" s="2" t="s">
        <v>89</v>
      </c>
      <c r="H1222" s="2" t="s">
        <v>13</v>
      </c>
      <c r="I1222">
        <v>4</v>
      </c>
      <c r="J1222" s="2" t="s">
        <v>88</v>
      </c>
      <c r="K1222" s="2">
        <f>IF(ISNUMBER(AVERAGEIFS(ObservedSpeciesData!K$2:K$4955,ObservedSpeciesData!$A$2:$A$4955,$A1222,ObservedSpeciesData!$D$2:$D$4955,$D1222)),AVERAGEIFS(ObservedSpeciesData!K$2:K$4955,ObservedSpeciesData!$A$2:$A$4955,$A1222,ObservedSpeciesData!$D$2:$D$4955,$D1222),"")</f>
        <v>90</v>
      </c>
      <c r="L1222" s="26">
        <f>IF(ISNUMBER(AVERAGEIFS(ObservedSpeciesData!L$2:L$4955,ObservedSpeciesData!$A$2:$A$4955,$A1222,ObservedSpeciesData!$D$2:$D$4955,$D1222)),AVERAGEIFS(ObservedSpeciesData!L$2:L$4955,ObservedSpeciesData!$A$2:$A$4955,$A1222,ObservedSpeciesData!$D$2:$D$4955,$D1222),"")</f>
        <v>2800</v>
      </c>
      <c r="M1222" s="23">
        <f>IF(ISNUMBER(AVERAGEIFS(ObservedSpeciesData!M$2:M$4955,ObservedSpeciesData!$A$2:$A$4955,$A1222,ObservedSpeciesData!$D$2:$D$4955,$D1222)),AVERAGEIFS(ObservedSpeciesData!M$2:M$4955,ObservedSpeciesData!$A$2:$A$4955,$A1222,ObservedSpeciesData!$D$2:$D$4955,$D1222),"")</f>
        <v>280</v>
      </c>
      <c r="N1222" s="23" t="str">
        <f>IF(ISNUMBER(AVERAGEIFS(ObservedSpeciesData!N$2:N$4955,ObservedSpeciesData!$A$2:$A$4955,$A1222,ObservedSpeciesData!$D$2:$D$4955,$D1222)),AVERAGEIFS(ObservedSpeciesData!N$2:N$4955,ObservedSpeciesData!$A$2:$A$4955,$A1222,ObservedSpeciesData!$D$2:$D$4955,$D1222),"")</f>
        <v/>
      </c>
      <c r="O1222" s="23" t="str">
        <f>IF(ISNUMBER(AVERAGEIFS(ObservedSpeciesData!O$2:O$4955,ObservedSpeciesData!$A$2:$A$4955,$A1222,ObservedSpeciesData!$D$2:$D$4955,$D1222)),AVERAGEIFS(ObservedSpeciesData!O$2:O$4955,ObservedSpeciesData!$A$2:$A$4955,$A1222,ObservedSpeciesData!$D$2:$D$4955,$D1222),"")</f>
        <v/>
      </c>
      <c r="P1222" s="23" t="str">
        <f>IF(ISNUMBER(AVERAGEIFS(ObservedSpeciesData!P$2:P$4955,ObservedSpeciesData!$A$2:$A$4955,$A1222,ObservedSpeciesData!$C$2:$C$4955,$C1222,ObservedSpeciesData!$D$2:$D$4955,$D1222)),AVERAGEIFS(ObservedSpeciesData!P$2:P$4955,ObservedSpeciesData!$A$2:$A$4955,$A1222,ObservedSpeciesData!$C$2:$C$4955,$C1222,ObservedSpeciesData!$D$2:$D$4955,$D1222),"")</f>
        <v/>
      </c>
      <c r="Q1222" s="23"/>
      <c r="R1222" s="25" t="str">
        <f>IF(ISNUMBER(AVERAGEIFS(ObservedSpeciesData!R$2:R$4955,ObservedSpeciesData!$A$2:$A$4955,$A1222,ObservedSpeciesData!$D$2:$D$4955,$D1222)),AVERAGEIFS(ObservedSpeciesData!R$2:R$4955,ObservedSpeciesData!$A$2:$A$4955,$A1222,ObservedSpeciesData!$D$2:$D$4955,$D1222),"")</f>
        <v/>
      </c>
      <c r="S1222" s="25" t="str">
        <f>IF(ISNUMBER(AVERAGEIFS(ObservedSpeciesData!S$2:S$4955,ObservedSpeciesData!$A$2:$A$4955,$A1222,ObservedSpeciesData!$D$2:$D$4955,$D1222)),AVERAGEIFS(ObservedSpeciesData!S$2:S$4955,ObservedSpeciesData!$A$2:$A$4955,$A1222,ObservedSpeciesData!$D$2:$D$4955,$D1222),"")</f>
        <v/>
      </c>
      <c r="T1222" s="23" t="str">
        <f>IF(ISNUMBER(AVERAGEIFS(ObservedSpeciesData!T$2:T$4955,ObservedSpeciesData!$A$2:$A$4955,$A1222,ObservedSpeciesData!$D$2:$D$4955,$D1222)),AVERAGEIFS(ObservedSpeciesData!T$2:T$4955,ObservedSpeciesData!$A$2:$A$4955,$A1222,ObservedSpeciesData!$D$2:$D$4955,$D1222),"")</f>
        <v/>
      </c>
      <c r="U1222" s="24" t="str">
        <f>IF(ISNUMBER(AVERAGEIFS(ObservedSpeciesData!U$2:U$4955,ObservedSpeciesData!$A$2:$A$4955,$A1222,ObservedSpeciesData!$C$2:$C$4955,$C1222,ObservedSpeciesData!$D$2:$D$4955,$D1222)),AVERAGEIFS(ObservedSpeciesData!U$2:U$4955,ObservedSpeciesData!$A$2:$A$4955,$A1222,ObservedSpeciesData!$C$2:$C$4955,$C1222,ObservedSpeciesData!$D$2:$D$4955,$D1222),"")</f>
        <v/>
      </c>
      <c r="V1222" s="23" t="str">
        <f>IF(ISNUMBER(AVERAGEIFS(ObservedSpeciesData!V$2:V$4955,ObservedSpeciesData!$A$2:$A$4955,$A1222,ObservedSpeciesData!$D$2:$D$4955,$D1222)),AVERAGEIFS(ObservedSpeciesData!V$2:V$4955,ObservedSpeciesData!$A$2:$A$4955,$A1222,ObservedSpeciesData!$D$2:$D$4955,$D1222),"")</f>
        <v/>
      </c>
      <c r="W1222" s="23" t="str">
        <f>IF(ISNUMBER(AVERAGEIFS(ObservedSpeciesData!W$2:W$4955,ObservedSpeciesData!$A$2:$A$4955,$A1222,ObservedSpeciesData!$D$2:$D$4955,$D1222)),AVERAGEIFS(ObservedSpeciesData!W$2:W$4955,ObservedSpeciesData!$A$2:$A$4955,$A1222,ObservedSpeciesData!$D$2:$D$4955,$D1222),"")</f>
        <v/>
      </c>
      <c r="X1222" s="23" t="str">
        <f>IF(ISNUMBER(AVERAGEIFS(ObservedSpeciesData!X$2:X$4955,ObservedSpeciesData!$A$2:$A$4955,$A1222,ObservedSpeciesData!$D$2:$D$4955,$D1222)),AVERAGEIFS(ObservedSpeciesData!X$2:X$4955,ObservedSpeciesData!$A$2:$A$4955,$A1222,ObservedSpeciesData!$D$2:$D$4955,$D1222),"")</f>
        <v/>
      </c>
      <c r="Y1222" s="23" t="str">
        <f>IF(ISNUMBER(AVERAGEIFS(ObservedSpeciesData!Y$2:Y$4955,ObservedSpeciesData!$A$2:$A$4955,$A1222,ObservedSpeciesData!$D$2:$D$4955,$D1222)),AVERAGEIFS(ObservedSpeciesData!Y$2:Y$4955,ObservedSpeciesData!$A$2:$A$4955,$A1222,ObservedSpeciesData!$D$2:$D$4955,$D1222),"")</f>
        <v/>
      </c>
      <c r="Z1222" s="23" t="str">
        <f>IF(ISNUMBER(AVERAGEIFS(ObservedSpeciesData!Z$2:Z$4955,ObservedSpeciesData!$A$2:$A$4955,$A1222,ObservedSpeciesData!$D$2:$D$4955,$D1222)),AVERAGEIFS(ObservedSpeciesData!Z$2:Z$4955,ObservedSpeciesData!$A$2:$A$4955,$A1222,ObservedSpeciesData!$D$2:$D$4955,$D1222),"")</f>
        <v/>
      </c>
      <c r="AA1222" s="23">
        <f>IF(ISNUMBER(AVERAGEIFS(ObservedSpeciesData!AA$2:AA$4955,ObservedSpeciesData!$A$2:$A$4955,$A1222,ObservedSpeciesData!$D$2:$D$4955,$D1222)),AVERAGEIFS(ObservedSpeciesData!AA$2:AA$4955,ObservedSpeciesData!$A$2:$A$4955,$A1222,ObservedSpeciesData!$D$2:$D$4955,$D1222),"")</f>
        <v>22.099999999999998</v>
      </c>
      <c r="AB1222" s="24">
        <f>IF(ISNUMBER(AVERAGEIFS(ObservedSpeciesData!AB$2:AB$4955,ObservedSpeciesData!$A$2:$A$4955,$A1222,ObservedSpeciesData!$D$2:$D$4955,$D1222)),AVERAGEIFS(ObservedSpeciesData!AB$2:AB$4955,ObservedSpeciesData!$A$2:$A$4955,$A1222,ObservedSpeciesData!$D$2:$D$4955,$D1222),"")</f>
        <v>3.5333333333333335E-2</v>
      </c>
      <c r="AC1222" s="24">
        <f>IF(ISNUMBER(AVERAGEIFS(ObservedSpeciesData!AC$2:AC$4955,ObservedSpeciesData!$A$2:$A$4955,$A1222,ObservedSpeciesData!$D$2:$D$4955,$D1222)),AVERAGEIFS(ObservedSpeciesData!AC$2:AC$4955,ObservedSpeciesData!$A$2:$A$4955,$A1222,ObservedSpeciesData!$D$2:$D$4955,$D1222),"")</f>
        <v>3.5333333333333335E-2</v>
      </c>
      <c r="AD1222" s="23" t="str">
        <f>IF(ISNUMBER(AVERAGEIFS(ObservedSpeciesData!AD$2:AD$4955,ObservedSpeciesData!$A$2:$A$4955,$A1222,ObservedSpeciesData!$D$2:$D$4955,$D1222)),AVERAGEIFS(ObservedSpeciesData!AD$2:AD$4955,ObservedSpeciesData!$A$2:$A$4955,$A1222,ObservedSpeciesData!$D$2:$D$4955,$D1222),"")</f>
        <v/>
      </c>
      <c r="AE1222" s="24" t="str">
        <f>IF(ISNUMBER(AVERAGEIFS(ObservedSpeciesData!AE$2:AE$4955,ObservedSpeciesData!$A$2:$A$4955,$A1222,ObservedSpeciesData!$D$2:$D$4955,$D1222)),AVERAGEIFS(ObservedSpeciesData!AE$2:AE$4955,ObservedSpeciesData!$A$2:$A$4955,$A1222,ObservedSpeciesData!$D$2:$D$4955,$D1222),"")</f>
        <v/>
      </c>
      <c r="AF1222" s="23"/>
      <c r="AG1222" s="24"/>
      <c r="AH1222" s="23" t="str">
        <f>IF(ISNUMBER(AVERAGEIFS(ObservedSpeciesData!AH$2:AH$4955,ObservedSpeciesData!$A$2:$A$4955,$A1222,ObservedSpeciesData!$D$2:$D$4955,$D1222)),AVERAGEIFS(ObservedSpeciesData!AH$2:AH$4955,ObservedSpeciesData!$A$2:$A$4955,$A1222,ObservedSpeciesData!$D$2:$D$4955,$D1222),"")</f>
        <v/>
      </c>
      <c r="AI1222" s="23" t="str">
        <f>IF(ISNUMBER(AVERAGEIFS(ObservedSpeciesData!AI$2:AI$4955,ObservedSpeciesData!$A$2:$A$4955,$A1222,ObservedSpeciesData!$C$2:$C$4955,$C1222,ObservedSpeciesData!$D$2:$D$4955,$D1222)),AVERAGEIFS(ObservedSpeciesData!AI$2:AI$4955,ObservedSpeciesData!$A$2:$A$4955,$A1222,ObservedSpeciesData!$C$2:$C$4955,$C1222,ObservedSpeciesData!$D$2:$D$4955,$D1222),"")</f>
        <v/>
      </c>
      <c r="AJ1222" s="2">
        <f>COUNTIFS(ObservedSpeciesData!$A$2:$A$828,$A1222,ObservedSpeciesData!$D$2:$D$828,$D1222)</f>
        <v>0</v>
      </c>
      <c r="AK1222" s="2">
        <f t="shared" si="19"/>
        <v>4</v>
      </c>
    </row>
    <row r="1223" spans="1:37" x14ac:dyDescent="0.25">
      <c r="A1223" s="14" t="s">
        <v>83</v>
      </c>
      <c r="B1223" t="s">
        <v>80</v>
      </c>
      <c r="C1223" t="s">
        <v>79</v>
      </c>
      <c r="D1223" s="13">
        <v>42086</v>
      </c>
      <c r="E1223">
        <v>1</v>
      </c>
      <c r="F1223">
        <v>200</v>
      </c>
      <c r="G1223" s="2" t="s">
        <v>89</v>
      </c>
      <c r="H1223" s="2" t="s">
        <v>13</v>
      </c>
      <c r="I1223">
        <v>4</v>
      </c>
      <c r="J1223" s="2" t="s">
        <v>88</v>
      </c>
      <c r="K1223" s="2">
        <f>IF(ISNUMBER(AVERAGEIFS(ObservedSpeciesData!K$2:K$4955,ObservedSpeciesData!$A$2:$A$4955,$A1223,ObservedSpeciesData!$D$2:$D$4955,$D1223)),AVERAGEIFS(ObservedSpeciesData!K$2:K$4955,ObservedSpeciesData!$A$2:$A$4955,$A1223,ObservedSpeciesData!$D$2:$D$4955,$D1223),"")</f>
        <v>180</v>
      </c>
      <c r="L1223" s="26">
        <f>IF(ISNUMBER(AVERAGEIFS(ObservedSpeciesData!L$2:L$4955,ObservedSpeciesData!$A$2:$A$4955,$A1223,ObservedSpeciesData!$D$2:$D$4955,$D1223)),AVERAGEIFS(ObservedSpeciesData!L$2:L$4955,ObservedSpeciesData!$A$2:$A$4955,$A1223,ObservedSpeciesData!$D$2:$D$4955,$D1223),"")</f>
        <v>2834</v>
      </c>
      <c r="M1223" s="23">
        <f>IF(ISNUMBER(AVERAGEIFS(ObservedSpeciesData!M$2:M$4955,ObservedSpeciesData!$A$2:$A$4955,$A1223,ObservedSpeciesData!$D$2:$D$4955,$D1223)),AVERAGEIFS(ObservedSpeciesData!M$2:M$4955,ObservedSpeciesData!$A$2:$A$4955,$A1223,ObservedSpeciesData!$D$2:$D$4955,$D1223),"")</f>
        <v>283.39999999999998</v>
      </c>
      <c r="N1223" s="23" t="str">
        <f>IF(ISNUMBER(AVERAGEIFS(ObservedSpeciesData!N$2:N$4955,ObservedSpeciesData!$A$2:$A$4955,$A1223,ObservedSpeciesData!$D$2:$D$4955,$D1223)),AVERAGEIFS(ObservedSpeciesData!N$2:N$4955,ObservedSpeciesData!$A$2:$A$4955,$A1223,ObservedSpeciesData!$D$2:$D$4955,$D1223),"")</f>
        <v/>
      </c>
      <c r="O1223" s="23" t="str">
        <f>IF(ISNUMBER(AVERAGEIFS(ObservedSpeciesData!O$2:O$4955,ObservedSpeciesData!$A$2:$A$4955,$A1223,ObservedSpeciesData!$D$2:$D$4955,$D1223)),AVERAGEIFS(ObservedSpeciesData!O$2:O$4955,ObservedSpeciesData!$A$2:$A$4955,$A1223,ObservedSpeciesData!$D$2:$D$4955,$D1223),"")</f>
        <v/>
      </c>
      <c r="P1223" s="23" t="str">
        <f>IF(ISNUMBER(AVERAGEIFS(ObservedSpeciesData!P$2:P$4955,ObservedSpeciesData!$A$2:$A$4955,$A1223,ObservedSpeciesData!$C$2:$C$4955,$C1223,ObservedSpeciesData!$D$2:$D$4955,$D1223)),AVERAGEIFS(ObservedSpeciesData!P$2:P$4955,ObservedSpeciesData!$A$2:$A$4955,$A1223,ObservedSpeciesData!$C$2:$C$4955,$C1223,ObservedSpeciesData!$D$2:$D$4955,$D1223),"")</f>
        <v/>
      </c>
      <c r="Q1223" s="23"/>
      <c r="R1223" s="25" t="str">
        <f>IF(ISNUMBER(AVERAGEIFS(ObservedSpeciesData!R$2:R$4955,ObservedSpeciesData!$A$2:$A$4955,$A1223,ObservedSpeciesData!$D$2:$D$4955,$D1223)),AVERAGEIFS(ObservedSpeciesData!R$2:R$4955,ObservedSpeciesData!$A$2:$A$4955,$A1223,ObservedSpeciesData!$D$2:$D$4955,$D1223),"")</f>
        <v/>
      </c>
      <c r="S1223" s="25" t="str">
        <f>IF(ISNUMBER(AVERAGEIFS(ObservedSpeciesData!S$2:S$4955,ObservedSpeciesData!$A$2:$A$4955,$A1223,ObservedSpeciesData!$D$2:$D$4955,$D1223)),AVERAGEIFS(ObservedSpeciesData!S$2:S$4955,ObservedSpeciesData!$A$2:$A$4955,$A1223,ObservedSpeciesData!$D$2:$D$4955,$D1223),"")</f>
        <v/>
      </c>
      <c r="T1223" s="23" t="str">
        <f>IF(ISNUMBER(AVERAGEIFS(ObservedSpeciesData!T$2:T$4955,ObservedSpeciesData!$A$2:$A$4955,$A1223,ObservedSpeciesData!$D$2:$D$4955,$D1223)),AVERAGEIFS(ObservedSpeciesData!T$2:T$4955,ObservedSpeciesData!$A$2:$A$4955,$A1223,ObservedSpeciesData!$D$2:$D$4955,$D1223),"")</f>
        <v/>
      </c>
      <c r="U1223" s="24" t="str">
        <f>IF(ISNUMBER(AVERAGEIFS(ObservedSpeciesData!U$2:U$4955,ObservedSpeciesData!$A$2:$A$4955,$A1223,ObservedSpeciesData!$C$2:$C$4955,$C1223,ObservedSpeciesData!$D$2:$D$4955,$D1223)),AVERAGEIFS(ObservedSpeciesData!U$2:U$4955,ObservedSpeciesData!$A$2:$A$4955,$A1223,ObservedSpeciesData!$C$2:$C$4955,$C1223,ObservedSpeciesData!$D$2:$D$4955,$D1223),"")</f>
        <v/>
      </c>
      <c r="V1223" s="23" t="str">
        <f>IF(ISNUMBER(AVERAGEIFS(ObservedSpeciesData!V$2:V$4955,ObservedSpeciesData!$A$2:$A$4955,$A1223,ObservedSpeciesData!$D$2:$D$4955,$D1223)),AVERAGEIFS(ObservedSpeciesData!V$2:V$4955,ObservedSpeciesData!$A$2:$A$4955,$A1223,ObservedSpeciesData!$D$2:$D$4955,$D1223),"")</f>
        <v/>
      </c>
      <c r="W1223" s="23" t="str">
        <f>IF(ISNUMBER(AVERAGEIFS(ObservedSpeciesData!W$2:W$4955,ObservedSpeciesData!$A$2:$A$4955,$A1223,ObservedSpeciesData!$D$2:$D$4955,$D1223)),AVERAGEIFS(ObservedSpeciesData!W$2:W$4955,ObservedSpeciesData!$A$2:$A$4955,$A1223,ObservedSpeciesData!$D$2:$D$4955,$D1223),"")</f>
        <v/>
      </c>
      <c r="X1223" s="23" t="str">
        <f>IF(ISNUMBER(AVERAGEIFS(ObservedSpeciesData!X$2:X$4955,ObservedSpeciesData!$A$2:$A$4955,$A1223,ObservedSpeciesData!$D$2:$D$4955,$D1223)),AVERAGEIFS(ObservedSpeciesData!X$2:X$4955,ObservedSpeciesData!$A$2:$A$4955,$A1223,ObservedSpeciesData!$D$2:$D$4955,$D1223),"")</f>
        <v/>
      </c>
      <c r="Y1223" s="23" t="str">
        <f>IF(ISNUMBER(AVERAGEIFS(ObservedSpeciesData!Y$2:Y$4955,ObservedSpeciesData!$A$2:$A$4955,$A1223,ObservedSpeciesData!$D$2:$D$4955,$D1223)),AVERAGEIFS(ObservedSpeciesData!Y$2:Y$4955,ObservedSpeciesData!$A$2:$A$4955,$A1223,ObservedSpeciesData!$D$2:$D$4955,$D1223),"")</f>
        <v/>
      </c>
      <c r="Z1223" s="23" t="str">
        <f>IF(ISNUMBER(AVERAGEIFS(ObservedSpeciesData!Z$2:Z$4955,ObservedSpeciesData!$A$2:$A$4955,$A1223,ObservedSpeciesData!$D$2:$D$4955,$D1223)),AVERAGEIFS(ObservedSpeciesData!Z$2:Z$4955,ObservedSpeciesData!$A$2:$A$4955,$A1223,ObservedSpeciesData!$D$2:$D$4955,$D1223),"")</f>
        <v/>
      </c>
      <c r="AA1223" s="23">
        <f>IF(ISNUMBER(AVERAGEIFS(ObservedSpeciesData!AA$2:AA$4955,ObservedSpeciesData!$A$2:$A$4955,$A1223,ObservedSpeciesData!$D$2:$D$4955,$D1223)),AVERAGEIFS(ObservedSpeciesData!AA$2:AA$4955,ObservedSpeciesData!$A$2:$A$4955,$A1223,ObservedSpeciesData!$D$2:$D$4955,$D1223),"")</f>
        <v>24.666666666666668</v>
      </c>
      <c r="AB1223" s="24">
        <f>IF(ISNUMBER(AVERAGEIFS(ObservedSpeciesData!AB$2:AB$4955,ObservedSpeciesData!$A$2:$A$4955,$A1223,ObservedSpeciesData!$D$2:$D$4955,$D1223)),AVERAGEIFS(ObservedSpeciesData!AB$2:AB$4955,ObservedSpeciesData!$A$2:$A$4955,$A1223,ObservedSpeciesData!$D$2:$D$4955,$D1223),"")</f>
        <v>3.9333333333333331E-2</v>
      </c>
      <c r="AC1223" s="24">
        <f>IF(ISNUMBER(AVERAGEIFS(ObservedSpeciesData!AC$2:AC$4955,ObservedSpeciesData!$A$2:$A$4955,$A1223,ObservedSpeciesData!$D$2:$D$4955,$D1223)),AVERAGEIFS(ObservedSpeciesData!AC$2:AC$4955,ObservedSpeciesData!$A$2:$A$4955,$A1223,ObservedSpeciesData!$D$2:$D$4955,$D1223),"")</f>
        <v>3.9333333333333331E-2</v>
      </c>
      <c r="AD1223" s="23" t="str">
        <f>IF(ISNUMBER(AVERAGEIFS(ObservedSpeciesData!AD$2:AD$4955,ObservedSpeciesData!$A$2:$A$4955,$A1223,ObservedSpeciesData!$D$2:$D$4955,$D1223)),AVERAGEIFS(ObservedSpeciesData!AD$2:AD$4955,ObservedSpeciesData!$A$2:$A$4955,$A1223,ObservedSpeciesData!$D$2:$D$4955,$D1223),"")</f>
        <v/>
      </c>
      <c r="AE1223" s="24" t="str">
        <f>IF(ISNUMBER(AVERAGEIFS(ObservedSpeciesData!AE$2:AE$4955,ObservedSpeciesData!$A$2:$A$4955,$A1223,ObservedSpeciesData!$D$2:$D$4955,$D1223)),AVERAGEIFS(ObservedSpeciesData!AE$2:AE$4955,ObservedSpeciesData!$A$2:$A$4955,$A1223,ObservedSpeciesData!$D$2:$D$4955,$D1223),"")</f>
        <v/>
      </c>
      <c r="AF1223" s="23"/>
      <c r="AG1223" s="24"/>
      <c r="AH1223" s="23" t="str">
        <f>IF(ISNUMBER(AVERAGEIFS(ObservedSpeciesData!AH$2:AH$4955,ObservedSpeciesData!$A$2:$A$4955,$A1223,ObservedSpeciesData!$D$2:$D$4955,$D1223)),AVERAGEIFS(ObservedSpeciesData!AH$2:AH$4955,ObservedSpeciesData!$A$2:$A$4955,$A1223,ObservedSpeciesData!$D$2:$D$4955,$D1223),"")</f>
        <v/>
      </c>
      <c r="AI1223" s="23" t="str">
        <f>IF(ISNUMBER(AVERAGEIFS(ObservedSpeciesData!AI$2:AI$4955,ObservedSpeciesData!$A$2:$A$4955,$A1223,ObservedSpeciesData!$C$2:$C$4955,$C1223,ObservedSpeciesData!$D$2:$D$4955,$D1223)),AVERAGEIFS(ObservedSpeciesData!AI$2:AI$4955,ObservedSpeciesData!$A$2:$A$4955,$A1223,ObservedSpeciesData!$C$2:$C$4955,$C1223,ObservedSpeciesData!$D$2:$D$4955,$D1223),"")</f>
        <v/>
      </c>
      <c r="AJ1223" s="2">
        <f>COUNTIFS(ObservedSpeciesData!$A$2:$A$828,$A1223,ObservedSpeciesData!$D$2:$D$828,$D1223)</f>
        <v>0</v>
      </c>
      <c r="AK1223" s="2">
        <f t="shared" si="19"/>
        <v>4</v>
      </c>
    </row>
    <row r="1224" spans="1:37" x14ac:dyDescent="0.25">
      <c r="A1224" s="14" t="s">
        <v>82</v>
      </c>
      <c r="B1224" t="s">
        <v>80</v>
      </c>
      <c r="C1224" t="s">
        <v>79</v>
      </c>
      <c r="D1224" s="13">
        <v>42086</v>
      </c>
      <c r="E1224">
        <v>1</v>
      </c>
      <c r="F1224">
        <v>350</v>
      </c>
      <c r="G1224" s="2" t="s">
        <v>89</v>
      </c>
      <c r="H1224" s="2" t="s">
        <v>13</v>
      </c>
      <c r="I1224">
        <v>4</v>
      </c>
      <c r="J1224" s="2" t="s">
        <v>88</v>
      </c>
      <c r="K1224" s="2">
        <f>IF(ISNUMBER(AVERAGEIFS(ObservedSpeciesData!K$2:K$4955,ObservedSpeciesData!$A$2:$A$4955,$A1224,ObservedSpeciesData!$D$2:$D$4955,$D1224)),AVERAGEIFS(ObservedSpeciesData!K$2:K$4955,ObservedSpeciesData!$A$2:$A$4955,$A1224,ObservedSpeciesData!$D$2:$D$4955,$D1224),"")</f>
        <v>315</v>
      </c>
      <c r="L1224" s="26">
        <f>IF(ISNUMBER(AVERAGEIFS(ObservedSpeciesData!L$2:L$4955,ObservedSpeciesData!$A$2:$A$4955,$A1224,ObservedSpeciesData!$D$2:$D$4955,$D1224)),AVERAGEIFS(ObservedSpeciesData!L$2:L$4955,ObservedSpeciesData!$A$2:$A$4955,$A1224,ObservedSpeciesData!$D$2:$D$4955,$D1224),"")</f>
        <v>2754.6666666666665</v>
      </c>
      <c r="M1224" s="23">
        <f>IF(ISNUMBER(AVERAGEIFS(ObservedSpeciesData!M$2:M$4955,ObservedSpeciesData!$A$2:$A$4955,$A1224,ObservedSpeciesData!$D$2:$D$4955,$D1224)),AVERAGEIFS(ObservedSpeciesData!M$2:M$4955,ObservedSpeciesData!$A$2:$A$4955,$A1224,ObservedSpeciesData!$D$2:$D$4955,$D1224),"")</f>
        <v>275.46666666666664</v>
      </c>
      <c r="N1224" s="23" t="str">
        <f>IF(ISNUMBER(AVERAGEIFS(ObservedSpeciesData!N$2:N$4955,ObservedSpeciesData!$A$2:$A$4955,$A1224,ObservedSpeciesData!$D$2:$D$4955,$D1224)),AVERAGEIFS(ObservedSpeciesData!N$2:N$4955,ObservedSpeciesData!$A$2:$A$4955,$A1224,ObservedSpeciesData!$D$2:$D$4955,$D1224),"")</f>
        <v/>
      </c>
      <c r="O1224" s="23" t="str">
        <f>IF(ISNUMBER(AVERAGEIFS(ObservedSpeciesData!O$2:O$4955,ObservedSpeciesData!$A$2:$A$4955,$A1224,ObservedSpeciesData!$D$2:$D$4955,$D1224)),AVERAGEIFS(ObservedSpeciesData!O$2:O$4955,ObservedSpeciesData!$A$2:$A$4955,$A1224,ObservedSpeciesData!$D$2:$D$4955,$D1224),"")</f>
        <v/>
      </c>
      <c r="P1224" s="23" t="str">
        <f>IF(ISNUMBER(AVERAGEIFS(ObservedSpeciesData!P$2:P$4955,ObservedSpeciesData!$A$2:$A$4955,$A1224,ObservedSpeciesData!$C$2:$C$4955,$C1224,ObservedSpeciesData!$D$2:$D$4955,$D1224)),AVERAGEIFS(ObservedSpeciesData!P$2:P$4955,ObservedSpeciesData!$A$2:$A$4955,$A1224,ObservedSpeciesData!$C$2:$C$4955,$C1224,ObservedSpeciesData!$D$2:$D$4955,$D1224),"")</f>
        <v/>
      </c>
      <c r="Q1224" s="23"/>
      <c r="R1224" s="25" t="str">
        <f>IF(ISNUMBER(AVERAGEIFS(ObservedSpeciesData!R$2:R$4955,ObservedSpeciesData!$A$2:$A$4955,$A1224,ObservedSpeciesData!$D$2:$D$4955,$D1224)),AVERAGEIFS(ObservedSpeciesData!R$2:R$4955,ObservedSpeciesData!$A$2:$A$4955,$A1224,ObservedSpeciesData!$D$2:$D$4955,$D1224),"")</f>
        <v/>
      </c>
      <c r="S1224" s="25" t="str">
        <f>IF(ISNUMBER(AVERAGEIFS(ObservedSpeciesData!S$2:S$4955,ObservedSpeciesData!$A$2:$A$4955,$A1224,ObservedSpeciesData!$D$2:$D$4955,$D1224)),AVERAGEIFS(ObservedSpeciesData!S$2:S$4955,ObservedSpeciesData!$A$2:$A$4955,$A1224,ObservedSpeciesData!$D$2:$D$4955,$D1224),"")</f>
        <v/>
      </c>
      <c r="T1224" s="23" t="str">
        <f>IF(ISNUMBER(AVERAGEIFS(ObservedSpeciesData!T$2:T$4955,ObservedSpeciesData!$A$2:$A$4955,$A1224,ObservedSpeciesData!$D$2:$D$4955,$D1224)),AVERAGEIFS(ObservedSpeciesData!T$2:T$4955,ObservedSpeciesData!$A$2:$A$4955,$A1224,ObservedSpeciesData!$D$2:$D$4955,$D1224),"")</f>
        <v/>
      </c>
      <c r="U1224" s="24" t="str">
        <f>IF(ISNUMBER(AVERAGEIFS(ObservedSpeciesData!U$2:U$4955,ObservedSpeciesData!$A$2:$A$4955,$A1224,ObservedSpeciesData!$C$2:$C$4955,$C1224,ObservedSpeciesData!$D$2:$D$4955,$D1224)),AVERAGEIFS(ObservedSpeciesData!U$2:U$4955,ObservedSpeciesData!$A$2:$A$4955,$A1224,ObservedSpeciesData!$C$2:$C$4955,$C1224,ObservedSpeciesData!$D$2:$D$4955,$D1224),"")</f>
        <v/>
      </c>
      <c r="V1224" s="23" t="str">
        <f>IF(ISNUMBER(AVERAGEIFS(ObservedSpeciesData!V$2:V$4955,ObservedSpeciesData!$A$2:$A$4955,$A1224,ObservedSpeciesData!$D$2:$D$4955,$D1224)),AVERAGEIFS(ObservedSpeciesData!V$2:V$4955,ObservedSpeciesData!$A$2:$A$4955,$A1224,ObservedSpeciesData!$D$2:$D$4955,$D1224),"")</f>
        <v/>
      </c>
      <c r="W1224" s="23" t="str">
        <f>IF(ISNUMBER(AVERAGEIFS(ObservedSpeciesData!W$2:W$4955,ObservedSpeciesData!$A$2:$A$4955,$A1224,ObservedSpeciesData!$D$2:$D$4955,$D1224)),AVERAGEIFS(ObservedSpeciesData!W$2:W$4955,ObservedSpeciesData!$A$2:$A$4955,$A1224,ObservedSpeciesData!$D$2:$D$4955,$D1224),"")</f>
        <v/>
      </c>
      <c r="X1224" s="23" t="str">
        <f>IF(ISNUMBER(AVERAGEIFS(ObservedSpeciesData!X$2:X$4955,ObservedSpeciesData!$A$2:$A$4955,$A1224,ObservedSpeciesData!$D$2:$D$4955,$D1224)),AVERAGEIFS(ObservedSpeciesData!X$2:X$4955,ObservedSpeciesData!$A$2:$A$4955,$A1224,ObservedSpeciesData!$D$2:$D$4955,$D1224),"")</f>
        <v/>
      </c>
      <c r="Y1224" s="23" t="str">
        <f>IF(ISNUMBER(AVERAGEIFS(ObservedSpeciesData!Y$2:Y$4955,ObservedSpeciesData!$A$2:$A$4955,$A1224,ObservedSpeciesData!$D$2:$D$4955,$D1224)),AVERAGEIFS(ObservedSpeciesData!Y$2:Y$4955,ObservedSpeciesData!$A$2:$A$4955,$A1224,ObservedSpeciesData!$D$2:$D$4955,$D1224),"")</f>
        <v/>
      </c>
      <c r="Z1224" s="23" t="str">
        <f>IF(ISNUMBER(AVERAGEIFS(ObservedSpeciesData!Z$2:Z$4955,ObservedSpeciesData!$A$2:$A$4955,$A1224,ObservedSpeciesData!$D$2:$D$4955,$D1224)),AVERAGEIFS(ObservedSpeciesData!Z$2:Z$4955,ObservedSpeciesData!$A$2:$A$4955,$A1224,ObservedSpeciesData!$D$2:$D$4955,$D1224),"")</f>
        <v/>
      </c>
      <c r="AA1224" s="23">
        <f>IF(ISNUMBER(AVERAGEIFS(ObservedSpeciesData!AA$2:AA$4955,ObservedSpeciesData!$A$2:$A$4955,$A1224,ObservedSpeciesData!$D$2:$D$4955,$D1224)),AVERAGEIFS(ObservedSpeciesData!AA$2:AA$4955,ObservedSpeciesData!$A$2:$A$4955,$A1224,ObservedSpeciesData!$D$2:$D$4955,$D1224),"")</f>
        <v>26.400000000000002</v>
      </c>
      <c r="AB1224" s="24">
        <f>IF(ISNUMBER(AVERAGEIFS(ObservedSpeciesData!AB$2:AB$4955,ObservedSpeciesData!$A$2:$A$4955,$A1224,ObservedSpeciesData!$D$2:$D$4955,$D1224)),AVERAGEIFS(ObservedSpeciesData!AB$2:AB$4955,ObservedSpeciesData!$A$2:$A$4955,$A1224,ObservedSpeciesData!$D$2:$D$4955,$D1224),"")</f>
        <v>4.2000000000000003E-2</v>
      </c>
      <c r="AC1224" s="24">
        <f>IF(ISNUMBER(AVERAGEIFS(ObservedSpeciesData!AC$2:AC$4955,ObservedSpeciesData!$A$2:$A$4955,$A1224,ObservedSpeciesData!$D$2:$D$4955,$D1224)),AVERAGEIFS(ObservedSpeciesData!AC$2:AC$4955,ObservedSpeciesData!$A$2:$A$4955,$A1224,ObservedSpeciesData!$D$2:$D$4955,$D1224),"")</f>
        <v>4.2000000000000003E-2</v>
      </c>
      <c r="AD1224" s="23" t="str">
        <f>IF(ISNUMBER(AVERAGEIFS(ObservedSpeciesData!AD$2:AD$4955,ObservedSpeciesData!$A$2:$A$4955,$A1224,ObservedSpeciesData!$D$2:$D$4955,$D1224)),AVERAGEIFS(ObservedSpeciesData!AD$2:AD$4955,ObservedSpeciesData!$A$2:$A$4955,$A1224,ObservedSpeciesData!$D$2:$D$4955,$D1224),"")</f>
        <v/>
      </c>
      <c r="AE1224" s="24" t="str">
        <f>IF(ISNUMBER(AVERAGEIFS(ObservedSpeciesData!AE$2:AE$4955,ObservedSpeciesData!$A$2:$A$4955,$A1224,ObservedSpeciesData!$D$2:$D$4955,$D1224)),AVERAGEIFS(ObservedSpeciesData!AE$2:AE$4955,ObservedSpeciesData!$A$2:$A$4955,$A1224,ObservedSpeciesData!$D$2:$D$4955,$D1224),"")</f>
        <v/>
      </c>
      <c r="AF1224" s="23"/>
      <c r="AG1224" s="24"/>
      <c r="AH1224" s="23" t="str">
        <f>IF(ISNUMBER(AVERAGEIFS(ObservedSpeciesData!AH$2:AH$4955,ObservedSpeciesData!$A$2:$A$4955,$A1224,ObservedSpeciesData!$D$2:$D$4955,$D1224)),AVERAGEIFS(ObservedSpeciesData!AH$2:AH$4955,ObservedSpeciesData!$A$2:$A$4955,$A1224,ObservedSpeciesData!$D$2:$D$4955,$D1224),"")</f>
        <v/>
      </c>
      <c r="AI1224" s="23" t="str">
        <f>IF(ISNUMBER(AVERAGEIFS(ObservedSpeciesData!AI$2:AI$4955,ObservedSpeciesData!$A$2:$A$4955,$A1224,ObservedSpeciesData!$C$2:$C$4955,$C1224,ObservedSpeciesData!$D$2:$D$4955,$D1224)),AVERAGEIFS(ObservedSpeciesData!AI$2:AI$4955,ObservedSpeciesData!$A$2:$A$4955,$A1224,ObservedSpeciesData!$C$2:$C$4955,$C1224,ObservedSpeciesData!$D$2:$D$4955,$D1224),"")</f>
        <v/>
      </c>
      <c r="AJ1224" s="2">
        <f>COUNTIFS(ObservedSpeciesData!$A$2:$A$828,$A1224,ObservedSpeciesData!$D$2:$D$828,$D1224)</f>
        <v>0</v>
      </c>
      <c r="AK1224" s="2">
        <f t="shared" si="19"/>
        <v>4</v>
      </c>
    </row>
    <row r="1225" spans="1:37" x14ac:dyDescent="0.25">
      <c r="A1225" s="14" t="s">
        <v>81</v>
      </c>
      <c r="B1225" t="s">
        <v>80</v>
      </c>
      <c r="C1225" t="s">
        <v>79</v>
      </c>
      <c r="D1225" s="13">
        <v>42086</v>
      </c>
      <c r="E1225">
        <v>1</v>
      </c>
      <c r="F1225">
        <v>500</v>
      </c>
      <c r="G1225" s="2" t="s">
        <v>89</v>
      </c>
      <c r="H1225" s="2" t="s">
        <v>13</v>
      </c>
      <c r="I1225">
        <v>4</v>
      </c>
      <c r="J1225" s="2" t="s">
        <v>88</v>
      </c>
      <c r="K1225" s="2">
        <f>IF(ISNUMBER(AVERAGEIFS(ObservedSpeciesData!K$2:K$4955,ObservedSpeciesData!$A$2:$A$4955,$A1225,ObservedSpeciesData!$D$2:$D$4955,$D1225)),AVERAGEIFS(ObservedSpeciesData!K$2:K$4955,ObservedSpeciesData!$A$2:$A$4955,$A1225,ObservedSpeciesData!$D$2:$D$4955,$D1225),"")</f>
        <v>450</v>
      </c>
      <c r="L1225" s="26">
        <f>IF(ISNUMBER(AVERAGEIFS(ObservedSpeciesData!L$2:L$4955,ObservedSpeciesData!$A$2:$A$4955,$A1225,ObservedSpeciesData!$D$2:$D$4955,$D1225)),AVERAGEIFS(ObservedSpeciesData!L$2:L$4955,ObservedSpeciesData!$A$2:$A$4955,$A1225,ObservedSpeciesData!$D$2:$D$4955,$D1225),"")</f>
        <v>2766</v>
      </c>
      <c r="M1225" s="23">
        <f>IF(ISNUMBER(AVERAGEIFS(ObservedSpeciesData!M$2:M$4955,ObservedSpeciesData!$A$2:$A$4955,$A1225,ObservedSpeciesData!$D$2:$D$4955,$D1225)),AVERAGEIFS(ObservedSpeciesData!M$2:M$4955,ObservedSpeciesData!$A$2:$A$4955,$A1225,ObservedSpeciesData!$D$2:$D$4955,$D1225),"")</f>
        <v>276.59999999999997</v>
      </c>
      <c r="N1225" s="23" t="str">
        <f>IF(ISNUMBER(AVERAGEIFS(ObservedSpeciesData!N$2:N$4955,ObservedSpeciesData!$A$2:$A$4955,$A1225,ObservedSpeciesData!$D$2:$D$4955,$D1225)),AVERAGEIFS(ObservedSpeciesData!N$2:N$4955,ObservedSpeciesData!$A$2:$A$4955,$A1225,ObservedSpeciesData!$D$2:$D$4955,$D1225),"")</f>
        <v/>
      </c>
      <c r="O1225" s="23" t="str">
        <f>IF(ISNUMBER(AVERAGEIFS(ObservedSpeciesData!O$2:O$4955,ObservedSpeciesData!$A$2:$A$4955,$A1225,ObservedSpeciesData!$D$2:$D$4955,$D1225)),AVERAGEIFS(ObservedSpeciesData!O$2:O$4955,ObservedSpeciesData!$A$2:$A$4955,$A1225,ObservedSpeciesData!$D$2:$D$4955,$D1225),"")</f>
        <v/>
      </c>
      <c r="P1225" s="23" t="str">
        <f>IF(ISNUMBER(AVERAGEIFS(ObservedSpeciesData!P$2:P$4955,ObservedSpeciesData!$A$2:$A$4955,$A1225,ObservedSpeciesData!$C$2:$C$4955,$C1225,ObservedSpeciesData!$D$2:$D$4955,$D1225)),AVERAGEIFS(ObservedSpeciesData!P$2:P$4955,ObservedSpeciesData!$A$2:$A$4955,$A1225,ObservedSpeciesData!$C$2:$C$4955,$C1225,ObservedSpeciesData!$D$2:$D$4955,$D1225),"")</f>
        <v/>
      </c>
      <c r="Q1225" s="23"/>
      <c r="R1225" s="25" t="str">
        <f>IF(ISNUMBER(AVERAGEIFS(ObservedSpeciesData!R$2:R$4955,ObservedSpeciesData!$A$2:$A$4955,$A1225,ObservedSpeciesData!$D$2:$D$4955,$D1225)),AVERAGEIFS(ObservedSpeciesData!R$2:R$4955,ObservedSpeciesData!$A$2:$A$4955,$A1225,ObservedSpeciesData!$D$2:$D$4955,$D1225),"")</f>
        <v/>
      </c>
      <c r="S1225" s="25" t="str">
        <f>IF(ISNUMBER(AVERAGEIFS(ObservedSpeciesData!S$2:S$4955,ObservedSpeciesData!$A$2:$A$4955,$A1225,ObservedSpeciesData!$D$2:$D$4955,$D1225)),AVERAGEIFS(ObservedSpeciesData!S$2:S$4955,ObservedSpeciesData!$A$2:$A$4955,$A1225,ObservedSpeciesData!$D$2:$D$4955,$D1225),"")</f>
        <v/>
      </c>
      <c r="T1225" s="23" t="str">
        <f>IF(ISNUMBER(AVERAGEIFS(ObservedSpeciesData!T$2:T$4955,ObservedSpeciesData!$A$2:$A$4955,$A1225,ObservedSpeciesData!$D$2:$D$4955,$D1225)),AVERAGEIFS(ObservedSpeciesData!T$2:T$4955,ObservedSpeciesData!$A$2:$A$4955,$A1225,ObservedSpeciesData!$D$2:$D$4955,$D1225),"")</f>
        <v/>
      </c>
      <c r="U1225" s="24" t="str">
        <f>IF(ISNUMBER(AVERAGEIFS(ObservedSpeciesData!U$2:U$4955,ObservedSpeciesData!$A$2:$A$4955,$A1225,ObservedSpeciesData!$C$2:$C$4955,$C1225,ObservedSpeciesData!$D$2:$D$4955,$D1225)),AVERAGEIFS(ObservedSpeciesData!U$2:U$4955,ObservedSpeciesData!$A$2:$A$4955,$A1225,ObservedSpeciesData!$C$2:$C$4955,$C1225,ObservedSpeciesData!$D$2:$D$4955,$D1225),"")</f>
        <v/>
      </c>
      <c r="V1225" s="23" t="str">
        <f>IF(ISNUMBER(AVERAGEIFS(ObservedSpeciesData!V$2:V$4955,ObservedSpeciesData!$A$2:$A$4955,$A1225,ObservedSpeciesData!$D$2:$D$4955,$D1225)),AVERAGEIFS(ObservedSpeciesData!V$2:V$4955,ObservedSpeciesData!$A$2:$A$4955,$A1225,ObservedSpeciesData!$D$2:$D$4955,$D1225),"")</f>
        <v/>
      </c>
      <c r="W1225" s="23" t="str">
        <f>IF(ISNUMBER(AVERAGEIFS(ObservedSpeciesData!W$2:W$4955,ObservedSpeciesData!$A$2:$A$4955,$A1225,ObservedSpeciesData!$D$2:$D$4955,$D1225)),AVERAGEIFS(ObservedSpeciesData!W$2:W$4955,ObservedSpeciesData!$A$2:$A$4955,$A1225,ObservedSpeciesData!$D$2:$D$4955,$D1225),"")</f>
        <v/>
      </c>
      <c r="X1225" s="23" t="str">
        <f>IF(ISNUMBER(AVERAGEIFS(ObservedSpeciesData!X$2:X$4955,ObservedSpeciesData!$A$2:$A$4955,$A1225,ObservedSpeciesData!$D$2:$D$4955,$D1225)),AVERAGEIFS(ObservedSpeciesData!X$2:X$4955,ObservedSpeciesData!$A$2:$A$4955,$A1225,ObservedSpeciesData!$D$2:$D$4955,$D1225),"")</f>
        <v/>
      </c>
      <c r="Y1225" s="23" t="str">
        <f>IF(ISNUMBER(AVERAGEIFS(ObservedSpeciesData!Y$2:Y$4955,ObservedSpeciesData!$A$2:$A$4955,$A1225,ObservedSpeciesData!$D$2:$D$4955,$D1225)),AVERAGEIFS(ObservedSpeciesData!Y$2:Y$4955,ObservedSpeciesData!$A$2:$A$4955,$A1225,ObservedSpeciesData!$D$2:$D$4955,$D1225),"")</f>
        <v/>
      </c>
      <c r="Z1225" s="23" t="str">
        <f>IF(ISNUMBER(AVERAGEIFS(ObservedSpeciesData!Z$2:Z$4955,ObservedSpeciesData!$A$2:$A$4955,$A1225,ObservedSpeciesData!$D$2:$D$4955,$D1225)),AVERAGEIFS(ObservedSpeciesData!Z$2:Z$4955,ObservedSpeciesData!$A$2:$A$4955,$A1225,ObservedSpeciesData!$D$2:$D$4955,$D1225),"")</f>
        <v/>
      </c>
      <c r="AA1225" s="23">
        <f>IF(ISNUMBER(AVERAGEIFS(ObservedSpeciesData!AA$2:AA$4955,ObservedSpeciesData!$A$2:$A$4955,$A1225,ObservedSpeciesData!$D$2:$D$4955,$D1225)),AVERAGEIFS(ObservedSpeciesData!AA$2:AA$4955,ObservedSpeciesData!$A$2:$A$4955,$A1225,ObservedSpeciesData!$D$2:$D$4955,$D1225),"")</f>
        <v>25.766666666666669</v>
      </c>
      <c r="AB1225" s="24">
        <f>IF(ISNUMBER(AVERAGEIFS(ObservedSpeciesData!AB$2:AB$4955,ObservedSpeciesData!$A$2:$A$4955,$A1225,ObservedSpeciesData!$D$2:$D$4955,$D1225)),AVERAGEIFS(ObservedSpeciesData!AB$2:AB$4955,ObservedSpeciesData!$A$2:$A$4955,$A1225,ObservedSpeciesData!$D$2:$D$4955,$D1225),"")</f>
        <v>4.1333333333333326E-2</v>
      </c>
      <c r="AC1225" s="24">
        <f>IF(ISNUMBER(AVERAGEIFS(ObservedSpeciesData!AC$2:AC$4955,ObservedSpeciesData!$A$2:$A$4955,$A1225,ObservedSpeciesData!$D$2:$D$4955,$D1225)),AVERAGEIFS(ObservedSpeciesData!AC$2:AC$4955,ObservedSpeciesData!$A$2:$A$4955,$A1225,ObservedSpeciesData!$D$2:$D$4955,$D1225),"")</f>
        <v>4.1333333333333326E-2</v>
      </c>
      <c r="AD1225" s="23" t="str">
        <f>IF(ISNUMBER(AVERAGEIFS(ObservedSpeciesData!AD$2:AD$4955,ObservedSpeciesData!$A$2:$A$4955,$A1225,ObservedSpeciesData!$D$2:$D$4955,$D1225)),AVERAGEIFS(ObservedSpeciesData!AD$2:AD$4955,ObservedSpeciesData!$A$2:$A$4955,$A1225,ObservedSpeciesData!$D$2:$D$4955,$D1225),"")</f>
        <v/>
      </c>
      <c r="AE1225" s="24" t="str">
        <f>IF(ISNUMBER(AVERAGEIFS(ObservedSpeciesData!AE$2:AE$4955,ObservedSpeciesData!$A$2:$A$4955,$A1225,ObservedSpeciesData!$D$2:$D$4955,$D1225)),AVERAGEIFS(ObservedSpeciesData!AE$2:AE$4955,ObservedSpeciesData!$A$2:$A$4955,$A1225,ObservedSpeciesData!$D$2:$D$4955,$D1225),"")</f>
        <v/>
      </c>
      <c r="AF1225" s="23"/>
      <c r="AG1225" s="24"/>
      <c r="AH1225" s="23" t="str">
        <f>IF(ISNUMBER(AVERAGEIFS(ObservedSpeciesData!AH$2:AH$4955,ObservedSpeciesData!$A$2:$A$4955,$A1225,ObservedSpeciesData!$D$2:$D$4955,$D1225)),AVERAGEIFS(ObservedSpeciesData!AH$2:AH$4955,ObservedSpeciesData!$A$2:$A$4955,$A1225,ObservedSpeciesData!$D$2:$D$4955,$D1225),"")</f>
        <v/>
      </c>
      <c r="AI1225" s="23" t="str">
        <f>IF(ISNUMBER(AVERAGEIFS(ObservedSpeciesData!AI$2:AI$4955,ObservedSpeciesData!$A$2:$A$4955,$A1225,ObservedSpeciesData!$C$2:$C$4955,$C1225,ObservedSpeciesData!$D$2:$D$4955,$D1225)),AVERAGEIFS(ObservedSpeciesData!AI$2:AI$4955,ObservedSpeciesData!$A$2:$A$4955,$A1225,ObservedSpeciesData!$C$2:$C$4955,$C1225,ObservedSpeciesData!$D$2:$D$4955,$D1225),"")</f>
        <v/>
      </c>
      <c r="AJ1225" s="2">
        <f>COUNTIFS(ObservedSpeciesData!$A$2:$A$828,$A1225,ObservedSpeciesData!$D$2:$D$828,$D1225)</f>
        <v>0</v>
      </c>
      <c r="AK1225" s="2">
        <f t="shared" si="19"/>
        <v>4</v>
      </c>
    </row>
    <row r="1226" spans="1:37" x14ac:dyDescent="0.25">
      <c r="A1226" s="14" t="s">
        <v>86</v>
      </c>
      <c r="B1226" t="s">
        <v>80</v>
      </c>
      <c r="C1226" t="s">
        <v>79</v>
      </c>
      <c r="D1226" s="13">
        <v>42093</v>
      </c>
      <c r="E1226">
        <v>1</v>
      </c>
      <c r="F1226">
        <v>0</v>
      </c>
      <c r="G1226" s="2" t="s">
        <v>89</v>
      </c>
      <c r="H1226" s="2" t="s">
        <v>13</v>
      </c>
      <c r="I1226">
        <v>4</v>
      </c>
      <c r="J1226" s="2" t="s">
        <v>88</v>
      </c>
      <c r="K1226" s="2">
        <f>IF(ISNUMBER(AVERAGEIFS(ObservedSpeciesData!K$2:K$4955,ObservedSpeciesData!$A$2:$A$4955,$A1226,ObservedSpeciesData!$D$2:$D$4955,$D1226)),AVERAGEIFS(ObservedSpeciesData!K$2:K$4955,ObservedSpeciesData!$A$2:$A$4955,$A1226,ObservedSpeciesData!$D$2:$D$4955,$D1226),"")</f>
        <v>0</v>
      </c>
      <c r="L1226" s="26">
        <f>IF(ISNUMBER(AVERAGEIFS(ObservedSpeciesData!L$2:L$4955,ObservedSpeciesData!$A$2:$A$4955,$A1226,ObservedSpeciesData!$D$2:$D$4955,$D1226)),AVERAGEIFS(ObservedSpeciesData!L$2:L$4955,ObservedSpeciesData!$A$2:$A$4955,$A1226,ObservedSpeciesData!$D$2:$D$4955,$D1226),"")</f>
        <v>2380.6666666666665</v>
      </c>
      <c r="M1226" s="23">
        <f>IF(ISNUMBER(AVERAGEIFS(ObservedSpeciesData!M$2:M$4955,ObservedSpeciesData!$A$2:$A$4955,$A1226,ObservedSpeciesData!$D$2:$D$4955,$D1226)),AVERAGEIFS(ObservedSpeciesData!M$2:M$4955,ObservedSpeciesData!$A$2:$A$4955,$A1226,ObservedSpeciesData!$D$2:$D$4955,$D1226),"")</f>
        <v>238.06666666666669</v>
      </c>
      <c r="N1226" s="23" t="str">
        <f>IF(ISNUMBER(AVERAGEIFS(ObservedSpeciesData!N$2:N$4955,ObservedSpeciesData!$A$2:$A$4955,$A1226,ObservedSpeciesData!$D$2:$D$4955,$D1226)),AVERAGEIFS(ObservedSpeciesData!N$2:N$4955,ObservedSpeciesData!$A$2:$A$4955,$A1226,ObservedSpeciesData!$D$2:$D$4955,$D1226),"")</f>
        <v/>
      </c>
      <c r="O1226" s="23" t="str">
        <f>IF(ISNUMBER(AVERAGEIFS(ObservedSpeciesData!O$2:O$4955,ObservedSpeciesData!$A$2:$A$4955,$A1226,ObservedSpeciesData!$D$2:$D$4955,$D1226)),AVERAGEIFS(ObservedSpeciesData!O$2:O$4955,ObservedSpeciesData!$A$2:$A$4955,$A1226,ObservedSpeciesData!$D$2:$D$4955,$D1226),"")</f>
        <v/>
      </c>
      <c r="P1226" s="23" t="str">
        <f>IF(ISNUMBER(AVERAGEIFS(ObservedSpeciesData!P$2:P$4955,ObservedSpeciesData!$A$2:$A$4955,$A1226,ObservedSpeciesData!$C$2:$C$4955,$C1226,ObservedSpeciesData!$D$2:$D$4955,$D1226)),AVERAGEIFS(ObservedSpeciesData!P$2:P$4955,ObservedSpeciesData!$A$2:$A$4955,$A1226,ObservedSpeciesData!$C$2:$C$4955,$C1226,ObservedSpeciesData!$D$2:$D$4955,$D1226),"")</f>
        <v/>
      </c>
      <c r="Q1226" s="23"/>
      <c r="R1226" s="25" t="str">
        <f>IF(ISNUMBER(AVERAGEIFS(ObservedSpeciesData!R$2:R$4955,ObservedSpeciesData!$A$2:$A$4955,$A1226,ObservedSpeciesData!$D$2:$D$4955,$D1226)),AVERAGEIFS(ObservedSpeciesData!R$2:R$4955,ObservedSpeciesData!$A$2:$A$4955,$A1226,ObservedSpeciesData!$D$2:$D$4955,$D1226),"")</f>
        <v/>
      </c>
      <c r="S1226" s="25" t="str">
        <f>IF(ISNUMBER(AVERAGEIFS(ObservedSpeciesData!S$2:S$4955,ObservedSpeciesData!$A$2:$A$4955,$A1226,ObservedSpeciesData!$D$2:$D$4955,$D1226)),AVERAGEIFS(ObservedSpeciesData!S$2:S$4955,ObservedSpeciesData!$A$2:$A$4955,$A1226,ObservedSpeciesData!$D$2:$D$4955,$D1226),"")</f>
        <v/>
      </c>
      <c r="T1226" s="23" t="str">
        <f>IF(ISNUMBER(AVERAGEIFS(ObservedSpeciesData!T$2:T$4955,ObservedSpeciesData!$A$2:$A$4955,$A1226,ObservedSpeciesData!$D$2:$D$4955,$D1226)),AVERAGEIFS(ObservedSpeciesData!T$2:T$4955,ObservedSpeciesData!$A$2:$A$4955,$A1226,ObservedSpeciesData!$D$2:$D$4955,$D1226),"")</f>
        <v/>
      </c>
      <c r="U1226" s="24" t="str">
        <f>IF(ISNUMBER(AVERAGEIFS(ObservedSpeciesData!U$2:U$4955,ObservedSpeciesData!$A$2:$A$4955,$A1226,ObservedSpeciesData!$C$2:$C$4955,$C1226,ObservedSpeciesData!$D$2:$D$4955,$D1226)),AVERAGEIFS(ObservedSpeciesData!U$2:U$4955,ObservedSpeciesData!$A$2:$A$4955,$A1226,ObservedSpeciesData!$C$2:$C$4955,$C1226,ObservedSpeciesData!$D$2:$D$4955,$D1226),"")</f>
        <v/>
      </c>
      <c r="V1226" s="23" t="str">
        <f>IF(ISNUMBER(AVERAGEIFS(ObservedSpeciesData!V$2:V$4955,ObservedSpeciesData!$A$2:$A$4955,$A1226,ObservedSpeciesData!$D$2:$D$4955,$D1226)),AVERAGEIFS(ObservedSpeciesData!V$2:V$4955,ObservedSpeciesData!$A$2:$A$4955,$A1226,ObservedSpeciesData!$D$2:$D$4955,$D1226),"")</f>
        <v/>
      </c>
      <c r="W1226" s="23" t="str">
        <f>IF(ISNUMBER(AVERAGEIFS(ObservedSpeciesData!W$2:W$4955,ObservedSpeciesData!$A$2:$A$4955,$A1226,ObservedSpeciesData!$D$2:$D$4955,$D1226)),AVERAGEIFS(ObservedSpeciesData!W$2:W$4955,ObservedSpeciesData!$A$2:$A$4955,$A1226,ObservedSpeciesData!$D$2:$D$4955,$D1226),"")</f>
        <v/>
      </c>
      <c r="X1226" s="23" t="str">
        <f>IF(ISNUMBER(AVERAGEIFS(ObservedSpeciesData!X$2:X$4955,ObservedSpeciesData!$A$2:$A$4955,$A1226,ObservedSpeciesData!$D$2:$D$4955,$D1226)),AVERAGEIFS(ObservedSpeciesData!X$2:X$4955,ObservedSpeciesData!$A$2:$A$4955,$A1226,ObservedSpeciesData!$D$2:$D$4955,$D1226),"")</f>
        <v/>
      </c>
      <c r="Y1226" s="23" t="str">
        <f>IF(ISNUMBER(AVERAGEIFS(ObservedSpeciesData!Y$2:Y$4955,ObservedSpeciesData!$A$2:$A$4955,$A1226,ObservedSpeciesData!$D$2:$D$4955,$D1226)),AVERAGEIFS(ObservedSpeciesData!Y$2:Y$4955,ObservedSpeciesData!$A$2:$A$4955,$A1226,ObservedSpeciesData!$D$2:$D$4955,$D1226),"")</f>
        <v/>
      </c>
      <c r="Z1226" s="23" t="str">
        <f>IF(ISNUMBER(AVERAGEIFS(ObservedSpeciesData!Z$2:Z$4955,ObservedSpeciesData!$A$2:$A$4955,$A1226,ObservedSpeciesData!$D$2:$D$4955,$D1226)),AVERAGEIFS(ObservedSpeciesData!Z$2:Z$4955,ObservedSpeciesData!$A$2:$A$4955,$A1226,ObservedSpeciesData!$D$2:$D$4955,$D1226),"")</f>
        <v/>
      </c>
      <c r="AA1226" s="23">
        <f>IF(ISNUMBER(AVERAGEIFS(ObservedSpeciesData!AA$2:AA$4955,ObservedSpeciesData!$A$2:$A$4955,$A1226,ObservedSpeciesData!$D$2:$D$4955,$D1226)),AVERAGEIFS(ObservedSpeciesData!AA$2:AA$4955,ObservedSpeciesData!$A$2:$A$4955,$A1226,ObservedSpeciesData!$D$2:$D$4955,$D1226),"")</f>
        <v>23.633333333333329</v>
      </c>
      <c r="AB1226" s="24">
        <f>IF(ISNUMBER(AVERAGEIFS(ObservedSpeciesData!AB$2:AB$4955,ObservedSpeciesData!$A$2:$A$4955,$A1226,ObservedSpeciesData!$D$2:$D$4955,$D1226)),AVERAGEIFS(ObservedSpeciesData!AB$2:AB$4955,ObservedSpeciesData!$A$2:$A$4955,$A1226,ObservedSpeciesData!$D$2:$D$4955,$D1226),"")</f>
        <v>3.7666666666666668E-2</v>
      </c>
      <c r="AC1226" s="24">
        <f>IF(ISNUMBER(AVERAGEIFS(ObservedSpeciesData!AC$2:AC$4955,ObservedSpeciesData!$A$2:$A$4955,$A1226,ObservedSpeciesData!$D$2:$D$4955,$D1226)),AVERAGEIFS(ObservedSpeciesData!AC$2:AC$4955,ObservedSpeciesData!$A$2:$A$4955,$A1226,ObservedSpeciesData!$D$2:$D$4955,$D1226),"")</f>
        <v>3.7666666666666668E-2</v>
      </c>
      <c r="AD1226" s="23" t="str">
        <f>IF(ISNUMBER(AVERAGEIFS(ObservedSpeciesData!AD$2:AD$4955,ObservedSpeciesData!$A$2:$A$4955,$A1226,ObservedSpeciesData!$D$2:$D$4955,$D1226)),AVERAGEIFS(ObservedSpeciesData!AD$2:AD$4955,ObservedSpeciesData!$A$2:$A$4955,$A1226,ObservedSpeciesData!$D$2:$D$4955,$D1226),"")</f>
        <v/>
      </c>
      <c r="AE1226" s="24" t="str">
        <f>IF(ISNUMBER(AVERAGEIFS(ObservedSpeciesData!AE$2:AE$4955,ObservedSpeciesData!$A$2:$A$4955,$A1226,ObservedSpeciesData!$D$2:$D$4955,$D1226)),AVERAGEIFS(ObservedSpeciesData!AE$2:AE$4955,ObservedSpeciesData!$A$2:$A$4955,$A1226,ObservedSpeciesData!$D$2:$D$4955,$D1226),"")</f>
        <v/>
      </c>
      <c r="AF1226" s="23"/>
      <c r="AG1226" s="24"/>
      <c r="AH1226" s="23" t="str">
        <f>IF(ISNUMBER(AVERAGEIFS(ObservedSpeciesData!AH$2:AH$4955,ObservedSpeciesData!$A$2:$A$4955,$A1226,ObservedSpeciesData!$D$2:$D$4955,$D1226)),AVERAGEIFS(ObservedSpeciesData!AH$2:AH$4955,ObservedSpeciesData!$A$2:$A$4955,$A1226,ObservedSpeciesData!$D$2:$D$4955,$D1226),"")</f>
        <v/>
      </c>
      <c r="AI1226" s="23" t="str">
        <f>IF(ISNUMBER(AVERAGEIFS(ObservedSpeciesData!AI$2:AI$4955,ObservedSpeciesData!$A$2:$A$4955,$A1226,ObservedSpeciesData!$C$2:$C$4955,$C1226,ObservedSpeciesData!$D$2:$D$4955,$D1226)),AVERAGEIFS(ObservedSpeciesData!AI$2:AI$4955,ObservedSpeciesData!$A$2:$A$4955,$A1226,ObservedSpeciesData!$C$2:$C$4955,$C1226,ObservedSpeciesData!$D$2:$D$4955,$D1226),"")</f>
        <v/>
      </c>
      <c r="AJ1226" s="2">
        <f>COUNTIFS(ObservedSpeciesData!$A$2:$A$828,$A1226,ObservedSpeciesData!$D$2:$D$828,$D1226)</f>
        <v>0</v>
      </c>
      <c r="AK1226" s="2">
        <f t="shared" si="19"/>
        <v>4</v>
      </c>
    </row>
    <row r="1227" spans="1:37" x14ac:dyDescent="0.25">
      <c r="A1227" s="14" t="s">
        <v>85</v>
      </c>
      <c r="B1227" t="s">
        <v>80</v>
      </c>
      <c r="C1227" t="s">
        <v>79</v>
      </c>
      <c r="D1227" s="13">
        <v>42093</v>
      </c>
      <c r="E1227">
        <v>1</v>
      </c>
      <c r="F1227">
        <v>50</v>
      </c>
      <c r="G1227" s="2" t="s">
        <v>89</v>
      </c>
      <c r="H1227" s="2" t="s">
        <v>13</v>
      </c>
      <c r="I1227">
        <v>4</v>
      </c>
      <c r="J1227" s="2" t="s">
        <v>88</v>
      </c>
      <c r="K1227" s="2">
        <f>IF(ISNUMBER(AVERAGEIFS(ObservedSpeciesData!K$2:K$4955,ObservedSpeciesData!$A$2:$A$4955,$A1227,ObservedSpeciesData!$D$2:$D$4955,$D1227)),AVERAGEIFS(ObservedSpeciesData!K$2:K$4955,ObservedSpeciesData!$A$2:$A$4955,$A1227,ObservedSpeciesData!$D$2:$D$4955,$D1227),"")</f>
        <v>45</v>
      </c>
      <c r="L1227" s="26">
        <f>IF(ISNUMBER(AVERAGEIFS(ObservedSpeciesData!L$2:L$4955,ObservedSpeciesData!$A$2:$A$4955,$A1227,ObservedSpeciesData!$D$2:$D$4955,$D1227)),AVERAGEIFS(ObservedSpeciesData!L$2:L$4955,ObservedSpeciesData!$A$2:$A$4955,$A1227,ObservedSpeciesData!$D$2:$D$4955,$D1227),"")</f>
        <v>2426</v>
      </c>
      <c r="M1227" s="23">
        <f>IF(ISNUMBER(AVERAGEIFS(ObservedSpeciesData!M$2:M$4955,ObservedSpeciesData!$A$2:$A$4955,$A1227,ObservedSpeciesData!$D$2:$D$4955,$D1227)),AVERAGEIFS(ObservedSpeciesData!M$2:M$4955,ObservedSpeciesData!$A$2:$A$4955,$A1227,ObservedSpeciesData!$D$2:$D$4955,$D1227),"")</f>
        <v>242.6</v>
      </c>
      <c r="N1227" s="23" t="str">
        <f>IF(ISNUMBER(AVERAGEIFS(ObservedSpeciesData!N$2:N$4955,ObservedSpeciesData!$A$2:$A$4955,$A1227,ObservedSpeciesData!$D$2:$D$4955,$D1227)),AVERAGEIFS(ObservedSpeciesData!N$2:N$4955,ObservedSpeciesData!$A$2:$A$4955,$A1227,ObservedSpeciesData!$D$2:$D$4955,$D1227),"")</f>
        <v/>
      </c>
      <c r="O1227" s="23" t="str">
        <f>IF(ISNUMBER(AVERAGEIFS(ObservedSpeciesData!O$2:O$4955,ObservedSpeciesData!$A$2:$A$4955,$A1227,ObservedSpeciesData!$D$2:$D$4955,$D1227)),AVERAGEIFS(ObservedSpeciesData!O$2:O$4955,ObservedSpeciesData!$A$2:$A$4955,$A1227,ObservedSpeciesData!$D$2:$D$4955,$D1227),"")</f>
        <v/>
      </c>
      <c r="P1227" s="23" t="str">
        <f>IF(ISNUMBER(AVERAGEIFS(ObservedSpeciesData!P$2:P$4955,ObservedSpeciesData!$A$2:$A$4955,$A1227,ObservedSpeciesData!$C$2:$C$4955,$C1227,ObservedSpeciesData!$D$2:$D$4955,$D1227)),AVERAGEIFS(ObservedSpeciesData!P$2:P$4955,ObservedSpeciesData!$A$2:$A$4955,$A1227,ObservedSpeciesData!$C$2:$C$4955,$C1227,ObservedSpeciesData!$D$2:$D$4955,$D1227),"")</f>
        <v/>
      </c>
      <c r="Q1227" s="23"/>
      <c r="R1227" s="25" t="str">
        <f>IF(ISNUMBER(AVERAGEIFS(ObservedSpeciesData!R$2:R$4955,ObservedSpeciesData!$A$2:$A$4955,$A1227,ObservedSpeciesData!$D$2:$D$4955,$D1227)),AVERAGEIFS(ObservedSpeciesData!R$2:R$4955,ObservedSpeciesData!$A$2:$A$4955,$A1227,ObservedSpeciesData!$D$2:$D$4955,$D1227),"")</f>
        <v/>
      </c>
      <c r="S1227" s="25" t="str">
        <f>IF(ISNUMBER(AVERAGEIFS(ObservedSpeciesData!S$2:S$4955,ObservedSpeciesData!$A$2:$A$4955,$A1227,ObservedSpeciesData!$D$2:$D$4955,$D1227)),AVERAGEIFS(ObservedSpeciesData!S$2:S$4955,ObservedSpeciesData!$A$2:$A$4955,$A1227,ObservedSpeciesData!$D$2:$D$4955,$D1227),"")</f>
        <v/>
      </c>
      <c r="T1227" s="23" t="str">
        <f>IF(ISNUMBER(AVERAGEIFS(ObservedSpeciesData!T$2:T$4955,ObservedSpeciesData!$A$2:$A$4955,$A1227,ObservedSpeciesData!$D$2:$D$4955,$D1227)),AVERAGEIFS(ObservedSpeciesData!T$2:T$4955,ObservedSpeciesData!$A$2:$A$4955,$A1227,ObservedSpeciesData!$D$2:$D$4955,$D1227),"")</f>
        <v/>
      </c>
      <c r="U1227" s="24" t="str">
        <f>IF(ISNUMBER(AVERAGEIFS(ObservedSpeciesData!U$2:U$4955,ObservedSpeciesData!$A$2:$A$4955,$A1227,ObservedSpeciesData!$C$2:$C$4955,$C1227,ObservedSpeciesData!$D$2:$D$4955,$D1227)),AVERAGEIFS(ObservedSpeciesData!U$2:U$4955,ObservedSpeciesData!$A$2:$A$4955,$A1227,ObservedSpeciesData!$C$2:$C$4955,$C1227,ObservedSpeciesData!$D$2:$D$4955,$D1227),"")</f>
        <v/>
      </c>
      <c r="V1227" s="23" t="str">
        <f>IF(ISNUMBER(AVERAGEIFS(ObservedSpeciesData!V$2:V$4955,ObservedSpeciesData!$A$2:$A$4955,$A1227,ObservedSpeciesData!$D$2:$D$4955,$D1227)),AVERAGEIFS(ObservedSpeciesData!V$2:V$4955,ObservedSpeciesData!$A$2:$A$4955,$A1227,ObservedSpeciesData!$D$2:$D$4955,$D1227),"")</f>
        <v/>
      </c>
      <c r="W1227" s="23" t="str">
        <f>IF(ISNUMBER(AVERAGEIFS(ObservedSpeciesData!W$2:W$4955,ObservedSpeciesData!$A$2:$A$4955,$A1227,ObservedSpeciesData!$D$2:$D$4955,$D1227)),AVERAGEIFS(ObservedSpeciesData!W$2:W$4955,ObservedSpeciesData!$A$2:$A$4955,$A1227,ObservedSpeciesData!$D$2:$D$4955,$D1227),"")</f>
        <v/>
      </c>
      <c r="X1227" s="23" t="str">
        <f>IF(ISNUMBER(AVERAGEIFS(ObservedSpeciesData!X$2:X$4955,ObservedSpeciesData!$A$2:$A$4955,$A1227,ObservedSpeciesData!$D$2:$D$4955,$D1227)),AVERAGEIFS(ObservedSpeciesData!X$2:X$4955,ObservedSpeciesData!$A$2:$A$4955,$A1227,ObservedSpeciesData!$D$2:$D$4955,$D1227),"")</f>
        <v/>
      </c>
      <c r="Y1227" s="23" t="str">
        <f>IF(ISNUMBER(AVERAGEIFS(ObservedSpeciesData!Y$2:Y$4955,ObservedSpeciesData!$A$2:$A$4955,$A1227,ObservedSpeciesData!$D$2:$D$4955,$D1227)),AVERAGEIFS(ObservedSpeciesData!Y$2:Y$4955,ObservedSpeciesData!$A$2:$A$4955,$A1227,ObservedSpeciesData!$D$2:$D$4955,$D1227),"")</f>
        <v/>
      </c>
      <c r="Z1227" s="23" t="str">
        <f>IF(ISNUMBER(AVERAGEIFS(ObservedSpeciesData!Z$2:Z$4955,ObservedSpeciesData!$A$2:$A$4955,$A1227,ObservedSpeciesData!$D$2:$D$4955,$D1227)),AVERAGEIFS(ObservedSpeciesData!Z$2:Z$4955,ObservedSpeciesData!$A$2:$A$4955,$A1227,ObservedSpeciesData!$D$2:$D$4955,$D1227),"")</f>
        <v/>
      </c>
      <c r="AA1227" s="23">
        <f>IF(ISNUMBER(AVERAGEIFS(ObservedSpeciesData!AA$2:AA$4955,ObservedSpeciesData!$A$2:$A$4955,$A1227,ObservedSpeciesData!$D$2:$D$4955,$D1227)),AVERAGEIFS(ObservedSpeciesData!AA$2:AA$4955,ObservedSpeciesData!$A$2:$A$4955,$A1227,ObservedSpeciesData!$D$2:$D$4955,$D1227),"")</f>
        <v>20.966666666666669</v>
      </c>
      <c r="AB1227" s="24">
        <f>IF(ISNUMBER(AVERAGEIFS(ObservedSpeciesData!AB$2:AB$4955,ObservedSpeciesData!$A$2:$A$4955,$A1227,ObservedSpeciesData!$D$2:$D$4955,$D1227)),AVERAGEIFS(ObservedSpeciesData!AB$2:AB$4955,ObservedSpeciesData!$A$2:$A$4955,$A1227,ObservedSpeciesData!$D$2:$D$4955,$D1227),"")</f>
        <v>3.3333333333333333E-2</v>
      </c>
      <c r="AC1227" s="24">
        <f>IF(ISNUMBER(AVERAGEIFS(ObservedSpeciesData!AC$2:AC$4955,ObservedSpeciesData!$A$2:$A$4955,$A1227,ObservedSpeciesData!$D$2:$D$4955,$D1227)),AVERAGEIFS(ObservedSpeciesData!AC$2:AC$4955,ObservedSpeciesData!$A$2:$A$4955,$A1227,ObservedSpeciesData!$D$2:$D$4955,$D1227),"")</f>
        <v>3.3333333333333333E-2</v>
      </c>
      <c r="AD1227" s="23" t="str">
        <f>IF(ISNUMBER(AVERAGEIFS(ObservedSpeciesData!AD$2:AD$4955,ObservedSpeciesData!$A$2:$A$4955,$A1227,ObservedSpeciesData!$D$2:$D$4955,$D1227)),AVERAGEIFS(ObservedSpeciesData!AD$2:AD$4955,ObservedSpeciesData!$A$2:$A$4955,$A1227,ObservedSpeciesData!$D$2:$D$4955,$D1227),"")</f>
        <v/>
      </c>
      <c r="AE1227" s="24" t="str">
        <f>IF(ISNUMBER(AVERAGEIFS(ObservedSpeciesData!AE$2:AE$4955,ObservedSpeciesData!$A$2:$A$4955,$A1227,ObservedSpeciesData!$D$2:$D$4955,$D1227)),AVERAGEIFS(ObservedSpeciesData!AE$2:AE$4955,ObservedSpeciesData!$A$2:$A$4955,$A1227,ObservedSpeciesData!$D$2:$D$4955,$D1227),"")</f>
        <v/>
      </c>
      <c r="AF1227" s="23"/>
      <c r="AG1227" s="24"/>
      <c r="AH1227" s="23" t="str">
        <f>IF(ISNUMBER(AVERAGEIFS(ObservedSpeciesData!AH$2:AH$4955,ObservedSpeciesData!$A$2:$A$4955,$A1227,ObservedSpeciesData!$D$2:$D$4955,$D1227)),AVERAGEIFS(ObservedSpeciesData!AH$2:AH$4955,ObservedSpeciesData!$A$2:$A$4955,$A1227,ObservedSpeciesData!$D$2:$D$4955,$D1227),"")</f>
        <v/>
      </c>
      <c r="AI1227" s="23" t="str">
        <f>IF(ISNUMBER(AVERAGEIFS(ObservedSpeciesData!AI$2:AI$4955,ObservedSpeciesData!$A$2:$A$4955,$A1227,ObservedSpeciesData!$C$2:$C$4955,$C1227,ObservedSpeciesData!$D$2:$D$4955,$D1227)),AVERAGEIFS(ObservedSpeciesData!AI$2:AI$4955,ObservedSpeciesData!$A$2:$A$4955,$A1227,ObservedSpeciesData!$C$2:$C$4955,$C1227,ObservedSpeciesData!$D$2:$D$4955,$D1227),"")</f>
        <v/>
      </c>
      <c r="AJ1227" s="2">
        <f>COUNTIFS(ObservedSpeciesData!$A$2:$A$828,$A1227,ObservedSpeciesData!$D$2:$D$828,$D1227)</f>
        <v>0</v>
      </c>
      <c r="AK1227" s="2">
        <f t="shared" si="19"/>
        <v>4</v>
      </c>
    </row>
    <row r="1228" spans="1:37" x14ac:dyDescent="0.25">
      <c r="A1228" s="14" t="s">
        <v>84</v>
      </c>
      <c r="B1228" t="s">
        <v>80</v>
      </c>
      <c r="C1228" t="s">
        <v>79</v>
      </c>
      <c r="D1228" s="13">
        <v>42093</v>
      </c>
      <c r="E1228">
        <v>1</v>
      </c>
      <c r="F1228">
        <v>100</v>
      </c>
      <c r="G1228" s="2" t="s">
        <v>89</v>
      </c>
      <c r="H1228" s="2" t="s">
        <v>13</v>
      </c>
      <c r="I1228">
        <v>4</v>
      </c>
      <c r="J1228" s="2" t="s">
        <v>88</v>
      </c>
      <c r="K1228" s="2">
        <f>IF(ISNUMBER(AVERAGEIFS(ObservedSpeciesData!K$2:K$4955,ObservedSpeciesData!$A$2:$A$4955,$A1228,ObservedSpeciesData!$D$2:$D$4955,$D1228)),AVERAGEIFS(ObservedSpeciesData!K$2:K$4955,ObservedSpeciesData!$A$2:$A$4955,$A1228,ObservedSpeciesData!$D$2:$D$4955,$D1228),"")</f>
        <v>90</v>
      </c>
      <c r="L1228" s="26">
        <f>IF(ISNUMBER(AVERAGEIFS(ObservedSpeciesData!L$2:L$4955,ObservedSpeciesData!$A$2:$A$4955,$A1228,ObservedSpeciesData!$D$2:$D$4955,$D1228)),AVERAGEIFS(ObservedSpeciesData!L$2:L$4955,ObservedSpeciesData!$A$2:$A$4955,$A1228,ObservedSpeciesData!$D$2:$D$4955,$D1228),"")</f>
        <v>2596</v>
      </c>
      <c r="M1228" s="23">
        <f>IF(ISNUMBER(AVERAGEIFS(ObservedSpeciesData!M$2:M$4955,ObservedSpeciesData!$A$2:$A$4955,$A1228,ObservedSpeciesData!$D$2:$D$4955,$D1228)),AVERAGEIFS(ObservedSpeciesData!M$2:M$4955,ObservedSpeciesData!$A$2:$A$4955,$A1228,ObservedSpeciesData!$D$2:$D$4955,$D1228),"")</f>
        <v>259.59999999999997</v>
      </c>
      <c r="N1228" s="23" t="str">
        <f>IF(ISNUMBER(AVERAGEIFS(ObservedSpeciesData!N$2:N$4955,ObservedSpeciesData!$A$2:$A$4955,$A1228,ObservedSpeciesData!$D$2:$D$4955,$D1228)),AVERAGEIFS(ObservedSpeciesData!N$2:N$4955,ObservedSpeciesData!$A$2:$A$4955,$A1228,ObservedSpeciesData!$D$2:$D$4955,$D1228),"")</f>
        <v/>
      </c>
      <c r="O1228" s="23" t="str">
        <f>IF(ISNUMBER(AVERAGEIFS(ObservedSpeciesData!O$2:O$4955,ObservedSpeciesData!$A$2:$A$4955,$A1228,ObservedSpeciesData!$D$2:$D$4955,$D1228)),AVERAGEIFS(ObservedSpeciesData!O$2:O$4955,ObservedSpeciesData!$A$2:$A$4955,$A1228,ObservedSpeciesData!$D$2:$D$4955,$D1228),"")</f>
        <v/>
      </c>
      <c r="P1228" s="23" t="str">
        <f>IF(ISNUMBER(AVERAGEIFS(ObservedSpeciesData!P$2:P$4955,ObservedSpeciesData!$A$2:$A$4955,$A1228,ObservedSpeciesData!$C$2:$C$4955,$C1228,ObservedSpeciesData!$D$2:$D$4955,$D1228)),AVERAGEIFS(ObservedSpeciesData!P$2:P$4955,ObservedSpeciesData!$A$2:$A$4955,$A1228,ObservedSpeciesData!$C$2:$C$4955,$C1228,ObservedSpeciesData!$D$2:$D$4955,$D1228),"")</f>
        <v/>
      </c>
      <c r="Q1228" s="23"/>
      <c r="R1228" s="25" t="str">
        <f>IF(ISNUMBER(AVERAGEIFS(ObservedSpeciesData!R$2:R$4955,ObservedSpeciesData!$A$2:$A$4955,$A1228,ObservedSpeciesData!$D$2:$D$4955,$D1228)),AVERAGEIFS(ObservedSpeciesData!R$2:R$4955,ObservedSpeciesData!$A$2:$A$4955,$A1228,ObservedSpeciesData!$D$2:$D$4955,$D1228),"")</f>
        <v/>
      </c>
      <c r="S1228" s="25" t="str">
        <f>IF(ISNUMBER(AVERAGEIFS(ObservedSpeciesData!S$2:S$4955,ObservedSpeciesData!$A$2:$A$4955,$A1228,ObservedSpeciesData!$D$2:$D$4955,$D1228)),AVERAGEIFS(ObservedSpeciesData!S$2:S$4955,ObservedSpeciesData!$A$2:$A$4955,$A1228,ObservedSpeciesData!$D$2:$D$4955,$D1228),"")</f>
        <v/>
      </c>
      <c r="T1228" s="23" t="str">
        <f>IF(ISNUMBER(AVERAGEIFS(ObservedSpeciesData!T$2:T$4955,ObservedSpeciesData!$A$2:$A$4955,$A1228,ObservedSpeciesData!$D$2:$D$4955,$D1228)),AVERAGEIFS(ObservedSpeciesData!T$2:T$4955,ObservedSpeciesData!$A$2:$A$4955,$A1228,ObservedSpeciesData!$D$2:$D$4955,$D1228),"")</f>
        <v/>
      </c>
      <c r="U1228" s="24" t="str">
        <f>IF(ISNUMBER(AVERAGEIFS(ObservedSpeciesData!U$2:U$4955,ObservedSpeciesData!$A$2:$A$4955,$A1228,ObservedSpeciesData!$C$2:$C$4955,$C1228,ObservedSpeciesData!$D$2:$D$4955,$D1228)),AVERAGEIFS(ObservedSpeciesData!U$2:U$4955,ObservedSpeciesData!$A$2:$A$4955,$A1228,ObservedSpeciesData!$C$2:$C$4955,$C1228,ObservedSpeciesData!$D$2:$D$4955,$D1228),"")</f>
        <v/>
      </c>
      <c r="V1228" s="23" t="str">
        <f>IF(ISNUMBER(AVERAGEIFS(ObservedSpeciesData!V$2:V$4955,ObservedSpeciesData!$A$2:$A$4955,$A1228,ObservedSpeciesData!$D$2:$D$4955,$D1228)),AVERAGEIFS(ObservedSpeciesData!V$2:V$4955,ObservedSpeciesData!$A$2:$A$4955,$A1228,ObservedSpeciesData!$D$2:$D$4955,$D1228),"")</f>
        <v/>
      </c>
      <c r="W1228" s="23" t="str">
        <f>IF(ISNUMBER(AVERAGEIFS(ObservedSpeciesData!W$2:W$4955,ObservedSpeciesData!$A$2:$A$4955,$A1228,ObservedSpeciesData!$D$2:$D$4955,$D1228)),AVERAGEIFS(ObservedSpeciesData!W$2:W$4955,ObservedSpeciesData!$A$2:$A$4955,$A1228,ObservedSpeciesData!$D$2:$D$4955,$D1228),"")</f>
        <v/>
      </c>
      <c r="X1228" s="23" t="str">
        <f>IF(ISNUMBER(AVERAGEIFS(ObservedSpeciesData!X$2:X$4955,ObservedSpeciesData!$A$2:$A$4955,$A1228,ObservedSpeciesData!$D$2:$D$4955,$D1228)),AVERAGEIFS(ObservedSpeciesData!X$2:X$4955,ObservedSpeciesData!$A$2:$A$4955,$A1228,ObservedSpeciesData!$D$2:$D$4955,$D1228),"")</f>
        <v/>
      </c>
      <c r="Y1228" s="23" t="str">
        <f>IF(ISNUMBER(AVERAGEIFS(ObservedSpeciesData!Y$2:Y$4955,ObservedSpeciesData!$A$2:$A$4955,$A1228,ObservedSpeciesData!$D$2:$D$4955,$D1228)),AVERAGEIFS(ObservedSpeciesData!Y$2:Y$4955,ObservedSpeciesData!$A$2:$A$4955,$A1228,ObservedSpeciesData!$D$2:$D$4955,$D1228),"")</f>
        <v/>
      </c>
      <c r="Z1228" s="23" t="str">
        <f>IF(ISNUMBER(AVERAGEIFS(ObservedSpeciesData!Z$2:Z$4955,ObservedSpeciesData!$A$2:$A$4955,$A1228,ObservedSpeciesData!$D$2:$D$4955,$D1228)),AVERAGEIFS(ObservedSpeciesData!Z$2:Z$4955,ObservedSpeciesData!$A$2:$A$4955,$A1228,ObservedSpeciesData!$D$2:$D$4955,$D1228),"")</f>
        <v/>
      </c>
      <c r="AA1228" s="23">
        <f>IF(ISNUMBER(AVERAGEIFS(ObservedSpeciesData!AA$2:AA$4955,ObservedSpeciesData!$A$2:$A$4955,$A1228,ObservedSpeciesData!$D$2:$D$4955,$D1228)),AVERAGEIFS(ObservedSpeciesData!AA$2:AA$4955,ObservedSpeciesData!$A$2:$A$4955,$A1228,ObservedSpeciesData!$D$2:$D$4955,$D1228),"")</f>
        <v>24.633333333333336</v>
      </c>
      <c r="AB1228" s="24">
        <f>IF(ISNUMBER(AVERAGEIFS(ObservedSpeciesData!AB$2:AB$4955,ObservedSpeciesData!$A$2:$A$4955,$A1228,ObservedSpeciesData!$D$2:$D$4955,$D1228)),AVERAGEIFS(ObservedSpeciesData!AB$2:AB$4955,ObservedSpeciesData!$A$2:$A$4955,$A1228,ObservedSpeciesData!$D$2:$D$4955,$D1228),"")</f>
        <v>3.9333333333333331E-2</v>
      </c>
      <c r="AC1228" s="24">
        <f>IF(ISNUMBER(AVERAGEIFS(ObservedSpeciesData!AC$2:AC$4955,ObservedSpeciesData!$A$2:$A$4955,$A1228,ObservedSpeciesData!$D$2:$D$4955,$D1228)),AVERAGEIFS(ObservedSpeciesData!AC$2:AC$4955,ObservedSpeciesData!$A$2:$A$4955,$A1228,ObservedSpeciesData!$D$2:$D$4955,$D1228),"")</f>
        <v>3.9333333333333331E-2</v>
      </c>
      <c r="AD1228" s="23" t="str">
        <f>IF(ISNUMBER(AVERAGEIFS(ObservedSpeciesData!AD$2:AD$4955,ObservedSpeciesData!$A$2:$A$4955,$A1228,ObservedSpeciesData!$D$2:$D$4955,$D1228)),AVERAGEIFS(ObservedSpeciesData!AD$2:AD$4955,ObservedSpeciesData!$A$2:$A$4955,$A1228,ObservedSpeciesData!$D$2:$D$4955,$D1228),"")</f>
        <v/>
      </c>
      <c r="AE1228" s="24" t="str">
        <f>IF(ISNUMBER(AVERAGEIFS(ObservedSpeciesData!AE$2:AE$4955,ObservedSpeciesData!$A$2:$A$4955,$A1228,ObservedSpeciesData!$D$2:$D$4955,$D1228)),AVERAGEIFS(ObservedSpeciesData!AE$2:AE$4955,ObservedSpeciesData!$A$2:$A$4955,$A1228,ObservedSpeciesData!$D$2:$D$4955,$D1228),"")</f>
        <v/>
      </c>
      <c r="AF1228" s="23"/>
      <c r="AG1228" s="24"/>
      <c r="AH1228" s="23" t="str">
        <f>IF(ISNUMBER(AVERAGEIFS(ObservedSpeciesData!AH$2:AH$4955,ObservedSpeciesData!$A$2:$A$4955,$A1228,ObservedSpeciesData!$D$2:$D$4955,$D1228)),AVERAGEIFS(ObservedSpeciesData!AH$2:AH$4955,ObservedSpeciesData!$A$2:$A$4955,$A1228,ObservedSpeciesData!$D$2:$D$4955,$D1228),"")</f>
        <v/>
      </c>
      <c r="AI1228" s="23" t="str">
        <f>IF(ISNUMBER(AVERAGEIFS(ObservedSpeciesData!AI$2:AI$4955,ObservedSpeciesData!$A$2:$A$4955,$A1228,ObservedSpeciesData!$C$2:$C$4955,$C1228,ObservedSpeciesData!$D$2:$D$4955,$D1228)),AVERAGEIFS(ObservedSpeciesData!AI$2:AI$4955,ObservedSpeciesData!$A$2:$A$4955,$A1228,ObservedSpeciesData!$C$2:$C$4955,$C1228,ObservedSpeciesData!$D$2:$D$4955,$D1228),"")</f>
        <v/>
      </c>
      <c r="AJ1228" s="2">
        <f>COUNTIFS(ObservedSpeciesData!$A$2:$A$828,$A1228,ObservedSpeciesData!$D$2:$D$828,$D1228)</f>
        <v>0</v>
      </c>
      <c r="AK1228" s="2">
        <f t="shared" si="19"/>
        <v>4</v>
      </c>
    </row>
    <row r="1229" spans="1:37" x14ac:dyDescent="0.25">
      <c r="A1229" s="14" t="s">
        <v>83</v>
      </c>
      <c r="B1229" t="s">
        <v>80</v>
      </c>
      <c r="C1229" t="s">
        <v>79</v>
      </c>
      <c r="D1229" s="13">
        <v>42093</v>
      </c>
      <c r="E1229">
        <v>1</v>
      </c>
      <c r="F1229">
        <v>200</v>
      </c>
      <c r="G1229" s="2" t="s">
        <v>89</v>
      </c>
      <c r="H1229" s="2" t="s">
        <v>13</v>
      </c>
      <c r="I1229">
        <v>4</v>
      </c>
      <c r="J1229" s="2" t="s">
        <v>88</v>
      </c>
      <c r="K1229" s="2">
        <f>IF(ISNUMBER(AVERAGEIFS(ObservedSpeciesData!K$2:K$4955,ObservedSpeciesData!$A$2:$A$4955,$A1229,ObservedSpeciesData!$D$2:$D$4955,$D1229)),AVERAGEIFS(ObservedSpeciesData!K$2:K$4955,ObservedSpeciesData!$A$2:$A$4955,$A1229,ObservedSpeciesData!$D$2:$D$4955,$D1229),"")</f>
        <v>180</v>
      </c>
      <c r="L1229" s="26">
        <f>IF(ISNUMBER(AVERAGEIFS(ObservedSpeciesData!L$2:L$4955,ObservedSpeciesData!$A$2:$A$4955,$A1229,ObservedSpeciesData!$D$2:$D$4955,$D1229)),AVERAGEIFS(ObservedSpeciesData!L$2:L$4955,ObservedSpeciesData!$A$2:$A$4955,$A1229,ObservedSpeciesData!$D$2:$D$4955,$D1229),"")</f>
        <v>2528</v>
      </c>
      <c r="M1229" s="23">
        <f>IF(ISNUMBER(AVERAGEIFS(ObservedSpeciesData!M$2:M$4955,ObservedSpeciesData!$A$2:$A$4955,$A1229,ObservedSpeciesData!$D$2:$D$4955,$D1229)),AVERAGEIFS(ObservedSpeciesData!M$2:M$4955,ObservedSpeciesData!$A$2:$A$4955,$A1229,ObservedSpeciesData!$D$2:$D$4955,$D1229),"")</f>
        <v>252.79999999999998</v>
      </c>
      <c r="N1229" s="23" t="str">
        <f>IF(ISNUMBER(AVERAGEIFS(ObservedSpeciesData!N$2:N$4955,ObservedSpeciesData!$A$2:$A$4955,$A1229,ObservedSpeciesData!$D$2:$D$4955,$D1229)),AVERAGEIFS(ObservedSpeciesData!N$2:N$4955,ObservedSpeciesData!$A$2:$A$4955,$A1229,ObservedSpeciesData!$D$2:$D$4955,$D1229),"")</f>
        <v/>
      </c>
      <c r="O1229" s="23" t="str">
        <f>IF(ISNUMBER(AVERAGEIFS(ObservedSpeciesData!O$2:O$4955,ObservedSpeciesData!$A$2:$A$4955,$A1229,ObservedSpeciesData!$D$2:$D$4955,$D1229)),AVERAGEIFS(ObservedSpeciesData!O$2:O$4955,ObservedSpeciesData!$A$2:$A$4955,$A1229,ObservedSpeciesData!$D$2:$D$4955,$D1229),"")</f>
        <v/>
      </c>
      <c r="P1229" s="23" t="str">
        <f>IF(ISNUMBER(AVERAGEIFS(ObservedSpeciesData!P$2:P$4955,ObservedSpeciesData!$A$2:$A$4955,$A1229,ObservedSpeciesData!$C$2:$C$4955,$C1229,ObservedSpeciesData!$D$2:$D$4955,$D1229)),AVERAGEIFS(ObservedSpeciesData!P$2:P$4955,ObservedSpeciesData!$A$2:$A$4955,$A1229,ObservedSpeciesData!$C$2:$C$4955,$C1229,ObservedSpeciesData!$D$2:$D$4955,$D1229),"")</f>
        <v/>
      </c>
      <c r="Q1229" s="23"/>
      <c r="R1229" s="25" t="str">
        <f>IF(ISNUMBER(AVERAGEIFS(ObservedSpeciesData!R$2:R$4955,ObservedSpeciesData!$A$2:$A$4955,$A1229,ObservedSpeciesData!$D$2:$D$4955,$D1229)),AVERAGEIFS(ObservedSpeciesData!R$2:R$4955,ObservedSpeciesData!$A$2:$A$4955,$A1229,ObservedSpeciesData!$D$2:$D$4955,$D1229),"")</f>
        <v/>
      </c>
      <c r="S1229" s="25" t="str">
        <f>IF(ISNUMBER(AVERAGEIFS(ObservedSpeciesData!S$2:S$4955,ObservedSpeciesData!$A$2:$A$4955,$A1229,ObservedSpeciesData!$D$2:$D$4955,$D1229)),AVERAGEIFS(ObservedSpeciesData!S$2:S$4955,ObservedSpeciesData!$A$2:$A$4955,$A1229,ObservedSpeciesData!$D$2:$D$4955,$D1229),"")</f>
        <v/>
      </c>
      <c r="T1229" s="23" t="str">
        <f>IF(ISNUMBER(AVERAGEIFS(ObservedSpeciesData!T$2:T$4955,ObservedSpeciesData!$A$2:$A$4955,$A1229,ObservedSpeciesData!$D$2:$D$4955,$D1229)),AVERAGEIFS(ObservedSpeciesData!T$2:T$4955,ObservedSpeciesData!$A$2:$A$4955,$A1229,ObservedSpeciesData!$D$2:$D$4955,$D1229),"")</f>
        <v/>
      </c>
      <c r="U1229" s="24" t="str">
        <f>IF(ISNUMBER(AVERAGEIFS(ObservedSpeciesData!U$2:U$4955,ObservedSpeciesData!$A$2:$A$4955,$A1229,ObservedSpeciesData!$C$2:$C$4955,$C1229,ObservedSpeciesData!$D$2:$D$4955,$D1229)),AVERAGEIFS(ObservedSpeciesData!U$2:U$4955,ObservedSpeciesData!$A$2:$A$4955,$A1229,ObservedSpeciesData!$C$2:$C$4955,$C1229,ObservedSpeciesData!$D$2:$D$4955,$D1229),"")</f>
        <v/>
      </c>
      <c r="V1229" s="23" t="str">
        <f>IF(ISNUMBER(AVERAGEIFS(ObservedSpeciesData!V$2:V$4955,ObservedSpeciesData!$A$2:$A$4955,$A1229,ObservedSpeciesData!$D$2:$D$4955,$D1229)),AVERAGEIFS(ObservedSpeciesData!V$2:V$4955,ObservedSpeciesData!$A$2:$A$4955,$A1229,ObservedSpeciesData!$D$2:$D$4955,$D1229),"")</f>
        <v/>
      </c>
      <c r="W1229" s="23" t="str">
        <f>IF(ISNUMBER(AVERAGEIFS(ObservedSpeciesData!W$2:W$4955,ObservedSpeciesData!$A$2:$A$4955,$A1229,ObservedSpeciesData!$D$2:$D$4955,$D1229)),AVERAGEIFS(ObservedSpeciesData!W$2:W$4955,ObservedSpeciesData!$A$2:$A$4955,$A1229,ObservedSpeciesData!$D$2:$D$4955,$D1229),"")</f>
        <v/>
      </c>
      <c r="X1229" s="23" t="str">
        <f>IF(ISNUMBER(AVERAGEIFS(ObservedSpeciesData!X$2:X$4955,ObservedSpeciesData!$A$2:$A$4955,$A1229,ObservedSpeciesData!$D$2:$D$4955,$D1229)),AVERAGEIFS(ObservedSpeciesData!X$2:X$4955,ObservedSpeciesData!$A$2:$A$4955,$A1229,ObservedSpeciesData!$D$2:$D$4955,$D1229),"")</f>
        <v/>
      </c>
      <c r="Y1229" s="23" t="str">
        <f>IF(ISNUMBER(AVERAGEIFS(ObservedSpeciesData!Y$2:Y$4955,ObservedSpeciesData!$A$2:$A$4955,$A1229,ObservedSpeciesData!$D$2:$D$4955,$D1229)),AVERAGEIFS(ObservedSpeciesData!Y$2:Y$4955,ObservedSpeciesData!$A$2:$A$4955,$A1229,ObservedSpeciesData!$D$2:$D$4955,$D1229),"")</f>
        <v/>
      </c>
      <c r="Z1229" s="23" t="str">
        <f>IF(ISNUMBER(AVERAGEIFS(ObservedSpeciesData!Z$2:Z$4955,ObservedSpeciesData!$A$2:$A$4955,$A1229,ObservedSpeciesData!$D$2:$D$4955,$D1229)),AVERAGEIFS(ObservedSpeciesData!Z$2:Z$4955,ObservedSpeciesData!$A$2:$A$4955,$A1229,ObservedSpeciesData!$D$2:$D$4955,$D1229),"")</f>
        <v/>
      </c>
      <c r="AA1229" s="23">
        <f>IF(ISNUMBER(AVERAGEIFS(ObservedSpeciesData!AA$2:AA$4955,ObservedSpeciesData!$A$2:$A$4955,$A1229,ObservedSpeciesData!$D$2:$D$4955,$D1229)),AVERAGEIFS(ObservedSpeciesData!AA$2:AA$4955,ObservedSpeciesData!$A$2:$A$4955,$A1229,ObservedSpeciesData!$D$2:$D$4955,$D1229),"")</f>
        <v>24.833333333333332</v>
      </c>
      <c r="AB1229" s="24">
        <f>IF(ISNUMBER(AVERAGEIFS(ObservedSpeciesData!AB$2:AB$4955,ObservedSpeciesData!$A$2:$A$4955,$A1229,ObservedSpeciesData!$D$2:$D$4955,$D1229)),AVERAGEIFS(ObservedSpeciesData!AB$2:AB$4955,ObservedSpeciesData!$A$2:$A$4955,$A1229,ObservedSpeciesData!$D$2:$D$4955,$D1229),"")</f>
        <v>3.9666666666666663E-2</v>
      </c>
      <c r="AC1229" s="24">
        <f>IF(ISNUMBER(AVERAGEIFS(ObservedSpeciesData!AC$2:AC$4955,ObservedSpeciesData!$A$2:$A$4955,$A1229,ObservedSpeciesData!$D$2:$D$4955,$D1229)),AVERAGEIFS(ObservedSpeciesData!AC$2:AC$4955,ObservedSpeciesData!$A$2:$A$4955,$A1229,ObservedSpeciesData!$D$2:$D$4955,$D1229),"")</f>
        <v>3.9666666666666663E-2</v>
      </c>
      <c r="AD1229" s="23" t="str">
        <f>IF(ISNUMBER(AVERAGEIFS(ObservedSpeciesData!AD$2:AD$4955,ObservedSpeciesData!$A$2:$A$4955,$A1229,ObservedSpeciesData!$D$2:$D$4955,$D1229)),AVERAGEIFS(ObservedSpeciesData!AD$2:AD$4955,ObservedSpeciesData!$A$2:$A$4955,$A1229,ObservedSpeciesData!$D$2:$D$4955,$D1229),"")</f>
        <v/>
      </c>
      <c r="AE1229" s="24" t="str">
        <f>IF(ISNUMBER(AVERAGEIFS(ObservedSpeciesData!AE$2:AE$4955,ObservedSpeciesData!$A$2:$A$4955,$A1229,ObservedSpeciesData!$D$2:$D$4955,$D1229)),AVERAGEIFS(ObservedSpeciesData!AE$2:AE$4955,ObservedSpeciesData!$A$2:$A$4955,$A1229,ObservedSpeciesData!$D$2:$D$4955,$D1229),"")</f>
        <v/>
      </c>
      <c r="AF1229" s="23"/>
      <c r="AG1229" s="24"/>
      <c r="AH1229" s="23" t="str">
        <f>IF(ISNUMBER(AVERAGEIFS(ObservedSpeciesData!AH$2:AH$4955,ObservedSpeciesData!$A$2:$A$4955,$A1229,ObservedSpeciesData!$D$2:$D$4955,$D1229)),AVERAGEIFS(ObservedSpeciesData!AH$2:AH$4955,ObservedSpeciesData!$A$2:$A$4955,$A1229,ObservedSpeciesData!$D$2:$D$4955,$D1229),"")</f>
        <v/>
      </c>
      <c r="AI1229" s="23" t="str">
        <f>IF(ISNUMBER(AVERAGEIFS(ObservedSpeciesData!AI$2:AI$4955,ObservedSpeciesData!$A$2:$A$4955,$A1229,ObservedSpeciesData!$C$2:$C$4955,$C1229,ObservedSpeciesData!$D$2:$D$4955,$D1229)),AVERAGEIFS(ObservedSpeciesData!AI$2:AI$4955,ObservedSpeciesData!$A$2:$A$4955,$A1229,ObservedSpeciesData!$C$2:$C$4955,$C1229,ObservedSpeciesData!$D$2:$D$4955,$D1229),"")</f>
        <v/>
      </c>
      <c r="AJ1229" s="2">
        <f>COUNTIFS(ObservedSpeciesData!$A$2:$A$828,$A1229,ObservedSpeciesData!$D$2:$D$828,$D1229)</f>
        <v>0</v>
      </c>
      <c r="AK1229" s="2">
        <f t="shared" si="19"/>
        <v>4</v>
      </c>
    </row>
    <row r="1230" spans="1:37" x14ac:dyDescent="0.25">
      <c r="A1230" s="14" t="s">
        <v>82</v>
      </c>
      <c r="B1230" t="s">
        <v>80</v>
      </c>
      <c r="C1230" t="s">
        <v>79</v>
      </c>
      <c r="D1230" s="13">
        <v>42093</v>
      </c>
      <c r="E1230">
        <v>1</v>
      </c>
      <c r="F1230">
        <v>350</v>
      </c>
      <c r="G1230" s="2" t="s">
        <v>89</v>
      </c>
      <c r="H1230" s="2" t="s">
        <v>13</v>
      </c>
      <c r="I1230">
        <v>4</v>
      </c>
      <c r="J1230" s="2" t="s">
        <v>88</v>
      </c>
      <c r="K1230" s="2">
        <f>IF(ISNUMBER(AVERAGEIFS(ObservedSpeciesData!K$2:K$4955,ObservedSpeciesData!$A$2:$A$4955,$A1230,ObservedSpeciesData!$D$2:$D$4955,$D1230)),AVERAGEIFS(ObservedSpeciesData!K$2:K$4955,ObservedSpeciesData!$A$2:$A$4955,$A1230,ObservedSpeciesData!$D$2:$D$4955,$D1230),"")</f>
        <v>315</v>
      </c>
      <c r="L1230" s="26">
        <f>IF(ISNUMBER(AVERAGEIFS(ObservedSpeciesData!L$2:L$4955,ObservedSpeciesData!$A$2:$A$4955,$A1230,ObservedSpeciesData!$D$2:$D$4955,$D1230)),AVERAGEIFS(ObservedSpeciesData!L$2:L$4955,ObservedSpeciesData!$A$2:$A$4955,$A1230,ObservedSpeciesData!$D$2:$D$4955,$D1230),"")</f>
        <v>2596</v>
      </c>
      <c r="M1230" s="23">
        <f>IF(ISNUMBER(AVERAGEIFS(ObservedSpeciesData!M$2:M$4955,ObservedSpeciesData!$A$2:$A$4955,$A1230,ObservedSpeciesData!$D$2:$D$4955,$D1230)),AVERAGEIFS(ObservedSpeciesData!M$2:M$4955,ObservedSpeciesData!$A$2:$A$4955,$A1230,ObservedSpeciesData!$D$2:$D$4955,$D1230),"")</f>
        <v>259.59999999999997</v>
      </c>
      <c r="N1230" s="23" t="str">
        <f>IF(ISNUMBER(AVERAGEIFS(ObservedSpeciesData!N$2:N$4955,ObservedSpeciesData!$A$2:$A$4955,$A1230,ObservedSpeciesData!$D$2:$D$4955,$D1230)),AVERAGEIFS(ObservedSpeciesData!N$2:N$4955,ObservedSpeciesData!$A$2:$A$4955,$A1230,ObservedSpeciesData!$D$2:$D$4955,$D1230),"")</f>
        <v/>
      </c>
      <c r="O1230" s="23" t="str">
        <f>IF(ISNUMBER(AVERAGEIFS(ObservedSpeciesData!O$2:O$4955,ObservedSpeciesData!$A$2:$A$4955,$A1230,ObservedSpeciesData!$D$2:$D$4955,$D1230)),AVERAGEIFS(ObservedSpeciesData!O$2:O$4955,ObservedSpeciesData!$A$2:$A$4955,$A1230,ObservedSpeciesData!$D$2:$D$4955,$D1230),"")</f>
        <v/>
      </c>
      <c r="P1230" s="23" t="str">
        <f>IF(ISNUMBER(AVERAGEIFS(ObservedSpeciesData!P$2:P$4955,ObservedSpeciesData!$A$2:$A$4955,$A1230,ObservedSpeciesData!$C$2:$C$4955,$C1230,ObservedSpeciesData!$D$2:$D$4955,$D1230)),AVERAGEIFS(ObservedSpeciesData!P$2:P$4955,ObservedSpeciesData!$A$2:$A$4955,$A1230,ObservedSpeciesData!$C$2:$C$4955,$C1230,ObservedSpeciesData!$D$2:$D$4955,$D1230),"")</f>
        <v/>
      </c>
      <c r="Q1230" s="23"/>
      <c r="R1230" s="25" t="str">
        <f>IF(ISNUMBER(AVERAGEIFS(ObservedSpeciesData!R$2:R$4955,ObservedSpeciesData!$A$2:$A$4955,$A1230,ObservedSpeciesData!$D$2:$D$4955,$D1230)),AVERAGEIFS(ObservedSpeciesData!R$2:R$4955,ObservedSpeciesData!$A$2:$A$4955,$A1230,ObservedSpeciesData!$D$2:$D$4955,$D1230),"")</f>
        <v/>
      </c>
      <c r="S1230" s="25" t="str">
        <f>IF(ISNUMBER(AVERAGEIFS(ObservedSpeciesData!S$2:S$4955,ObservedSpeciesData!$A$2:$A$4955,$A1230,ObservedSpeciesData!$D$2:$D$4955,$D1230)),AVERAGEIFS(ObservedSpeciesData!S$2:S$4955,ObservedSpeciesData!$A$2:$A$4955,$A1230,ObservedSpeciesData!$D$2:$D$4955,$D1230),"")</f>
        <v/>
      </c>
      <c r="T1230" s="23" t="str">
        <f>IF(ISNUMBER(AVERAGEIFS(ObservedSpeciesData!T$2:T$4955,ObservedSpeciesData!$A$2:$A$4955,$A1230,ObservedSpeciesData!$D$2:$D$4955,$D1230)),AVERAGEIFS(ObservedSpeciesData!T$2:T$4955,ObservedSpeciesData!$A$2:$A$4955,$A1230,ObservedSpeciesData!$D$2:$D$4955,$D1230),"")</f>
        <v/>
      </c>
      <c r="U1230" s="24" t="str">
        <f>IF(ISNUMBER(AVERAGEIFS(ObservedSpeciesData!U$2:U$4955,ObservedSpeciesData!$A$2:$A$4955,$A1230,ObservedSpeciesData!$C$2:$C$4955,$C1230,ObservedSpeciesData!$D$2:$D$4955,$D1230)),AVERAGEIFS(ObservedSpeciesData!U$2:U$4955,ObservedSpeciesData!$A$2:$A$4955,$A1230,ObservedSpeciesData!$C$2:$C$4955,$C1230,ObservedSpeciesData!$D$2:$D$4955,$D1230),"")</f>
        <v/>
      </c>
      <c r="V1230" s="23" t="str">
        <f>IF(ISNUMBER(AVERAGEIFS(ObservedSpeciesData!V$2:V$4955,ObservedSpeciesData!$A$2:$A$4955,$A1230,ObservedSpeciesData!$D$2:$D$4955,$D1230)),AVERAGEIFS(ObservedSpeciesData!V$2:V$4955,ObservedSpeciesData!$A$2:$A$4955,$A1230,ObservedSpeciesData!$D$2:$D$4955,$D1230),"")</f>
        <v/>
      </c>
      <c r="W1230" s="23" t="str">
        <f>IF(ISNUMBER(AVERAGEIFS(ObservedSpeciesData!W$2:W$4955,ObservedSpeciesData!$A$2:$A$4955,$A1230,ObservedSpeciesData!$D$2:$D$4955,$D1230)),AVERAGEIFS(ObservedSpeciesData!W$2:W$4955,ObservedSpeciesData!$A$2:$A$4955,$A1230,ObservedSpeciesData!$D$2:$D$4955,$D1230),"")</f>
        <v/>
      </c>
      <c r="X1230" s="23" t="str">
        <f>IF(ISNUMBER(AVERAGEIFS(ObservedSpeciesData!X$2:X$4955,ObservedSpeciesData!$A$2:$A$4955,$A1230,ObservedSpeciesData!$D$2:$D$4955,$D1230)),AVERAGEIFS(ObservedSpeciesData!X$2:X$4955,ObservedSpeciesData!$A$2:$A$4955,$A1230,ObservedSpeciesData!$D$2:$D$4955,$D1230),"")</f>
        <v/>
      </c>
      <c r="Y1230" s="23" t="str">
        <f>IF(ISNUMBER(AVERAGEIFS(ObservedSpeciesData!Y$2:Y$4955,ObservedSpeciesData!$A$2:$A$4955,$A1230,ObservedSpeciesData!$D$2:$D$4955,$D1230)),AVERAGEIFS(ObservedSpeciesData!Y$2:Y$4955,ObservedSpeciesData!$A$2:$A$4955,$A1230,ObservedSpeciesData!$D$2:$D$4955,$D1230),"")</f>
        <v/>
      </c>
      <c r="Z1230" s="23" t="str">
        <f>IF(ISNUMBER(AVERAGEIFS(ObservedSpeciesData!Z$2:Z$4955,ObservedSpeciesData!$A$2:$A$4955,$A1230,ObservedSpeciesData!$D$2:$D$4955,$D1230)),AVERAGEIFS(ObservedSpeciesData!Z$2:Z$4955,ObservedSpeciesData!$A$2:$A$4955,$A1230,ObservedSpeciesData!$D$2:$D$4955,$D1230),"")</f>
        <v/>
      </c>
      <c r="AA1230" s="23">
        <f>IF(ISNUMBER(AVERAGEIFS(ObservedSpeciesData!AA$2:AA$4955,ObservedSpeciesData!$A$2:$A$4955,$A1230,ObservedSpeciesData!$D$2:$D$4955,$D1230)),AVERAGEIFS(ObservedSpeciesData!AA$2:AA$4955,ObservedSpeciesData!$A$2:$A$4955,$A1230,ObservedSpeciesData!$D$2:$D$4955,$D1230),"")</f>
        <v>27.666666666666668</v>
      </c>
      <c r="AB1230" s="24">
        <f>IF(ISNUMBER(AVERAGEIFS(ObservedSpeciesData!AB$2:AB$4955,ObservedSpeciesData!$A$2:$A$4955,$A1230,ObservedSpeciesData!$D$2:$D$4955,$D1230)),AVERAGEIFS(ObservedSpeciesData!AB$2:AB$4955,ObservedSpeciesData!$A$2:$A$4955,$A1230,ObservedSpeciesData!$D$2:$D$4955,$D1230),"")</f>
        <v>4.4333333333333336E-2</v>
      </c>
      <c r="AC1230" s="24">
        <f>IF(ISNUMBER(AVERAGEIFS(ObservedSpeciesData!AC$2:AC$4955,ObservedSpeciesData!$A$2:$A$4955,$A1230,ObservedSpeciesData!$D$2:$D$4955,$D1230)),AVERAGEIFS(ObservedSpeciesData!AC$2:AC$4955,ObservedSpeciesData!$A$2:$A$4955,$A1230,ObservedSpeciesData!$D$2:$D$4955,$D1230),"")</f>
        <v>4.4333333333333336E-2</v>
      </c>
      <c r="AD1230" s="23" t="str">
        <f>IF(ISNUMBER(AVERAGEIFS(ObservedSpeciesData!AD$2:AD$4955,ObservedSpeciesData!$A$2:$A$4955,$A1230,ObservedSpeciesData!$D$2:$D$4955,$D1230)),AVERAGEIFS(ObservedSpeciesData!AD$2:AD$4955,ObservedSpeciesData!$A$2:$A$4955,$A1230,ObservedSpeciesData!$D$2:$D$4955,$D1230),"")</f>
        <v/>
      </c>
      <c r="AE1230" s="24" t="str">
        <f>IF(ISNUMBER(AVERAGEIFS(ObservedSpeciesData!AE$2:AE$4955,ObservedSpeciesData!$A$2:$A$4955,$A1230,ObservedSpeciesData!$D$2:$D$4955,$D1230)),AVERAGEIFS(ObservedSpeciesData!AE$2:AE$4955,ObservedSpeciesData!$A$2:$A$4955,$A1230,ObservedSpeciesData!$D$2:$D$4955,$D1230),"")</f>
        <v/>
      </c>
      <c r="AF1230" s="23"/>
      <c r="AG1230" s="24"/>
      <c r="AH1230" s="23" t="str">
        <f>IF(ISNUMBER(AVERAGEIFS(ObservedSpeciesData!AH$2:AH$4955,ObservedSpeciesData!$A$2:$A$4955,$A1230,ObservedSpeciesData!$D$2:$D$4955,$D1230)),AVERAGEIFS(ObservedSpeciesData!AH$2:AH$4955,ObservedSpeciesData!$A$2:$A$4955,$A1230,ObservedSpeciesData!$D$2:$D$4955,$D1230),"")</f>
        <v/>
      </c>
      <c r="AI1230" s="23" t="str">
        <f>IF(ISNUMBER(AVERAGEIFS(ObservedSpeciesData!AI$2:AI$4955,ObservedSpeciesData!$A$2:$A$4955,$A1230,ObservedSpeciesData!$C$2:$C$4955,$C1230,ObservedSpeciesData!$D$2:$D$4955,$D1230)),AVERAGEIFS(ObservedSpeciesData!AI$2:AI$4955,ObservedSpeciesData!$A$2:$A$4955,$A1230,ObservedSpeciesData!$C$2:$C$4955,$C1230,ObservedSpeciesData!$D$2:$D$4955,$D1230),"")</f>
        <v/>
      </c>
      <c r="AJ1230" s="2">
        <f>COUNTIFS(ObservedSpeciesData!$A$2:$A$828,$A1230,ObservedSpeciesData!$D$2:$D$828,$D1230)</f>
        <v>0</v>
      </c>
      <c r="AK1230" s="2">
        <f t="shared" si="19"/>
        <v>4</v>
      </c>
    </row>
    <row r="1231" spans="1:37" x14ac:dyDescent="0.25">
      <c r="A1231" s="14" t="s">
        <v>81</v>
      </c>
      <c r="B1231" t="s">
        <v>80</v>
      </c>
      <c r="C1231" t="s">
        <v>79</v>
      </c>
      <c r="D1231" s="13">
        <v>42093</v>
      </c>
      <c r="E1231">
        <v>1</v>
      </c>
      <c r="F1231">
        <v>500</v>
      </c>
      <c r="G1231" s="2" t="s">
        <v>89</v>
      </c>
      <c r="H1231" s="2" t="s">
        <v>13</v>
      </c>
      <c r="I1231">
        <v>4</v>
      </c>
      <c r="J1231" s="2" t="s">
        <v>88</v>
      </c>
      <c r="K1231" s="2">
        <f>IF(ISNUMBER(AVERAGEIFS(ObservedSpeciesData!K$2:K$4955,ObservedSpeciesData!$A$2:$A$4955,$A1231,ObservedSpeciesData!$D$2:$D$4955,$D1231)),AVERAGEIFS(ObservedSpeciesData!K$2:K$4955,ObservedSpeciesData!$A$2:$A$4955,$A1231,ObservedSpeciesData!$D$2:$D$4955,$D1231),"")</f>
        <v>450</v>
      </c>
      <c r="L1231" s="26">
        <f>IF(ISNUMBER(AVERAGEIFS(ObservedSpeciesData!L$2:L$4955,ObservedSpeciesData!$A$2:$A$4955,$A1231,ObservedSpeciesData!$D$2:$D$4955,$D1231)),AVERAGEIFS(ObservedSpeciesData!L$2:L$4955,ObservedSpeciesData!$A$2:$A$4955,$A1231,ObservedSpeciesData!$D$2:$D$4955,$D1231),"")</f>
        <v>2675.3333333333335</v>
      </c>
      <c r="M1231" s="23">
        <f>IF(ISNUMBER(AVERAGEIFS(ObservedSpeciesData!M$2:M$4955,ObservedSpeciesData!$A$2:$A$4955,$A1231,ObservedSpeciesData!$D$2:$D$4955,$D1231)),AVERAGEIFS(ObservedSpeciesData!M$2:M$4955,ObservedSpeciesData!$A$2:$A$4955,$A1231,ObservedSpeciesData!$D$2:$D$4955,$D1231),"")</f>
        <v>267.53333333333336</v>
      </c>
      <c r="N1231" s="23" t="str">
        <f>IF(ISNUMBER(AVERAGEIFS(ObservedSpeciesData!N$2:N$4955,ObservedSpeciesData!$A$2:$A$4955,$A1231,ObservedSpeciesData!$D$2:$D$4955,$D1231)),AVERAGEIFS(ObservedSpeciesData!N$2:N$4955,ObservedSpeciesData!$A$2:$A$4955,$A1231,ObservedSpeciesData!$D$2:$D$4955,$D1231),"")</f>
        <v/>
      </c>
      <c r="O1231" s="23" t="str">
        <f>IF(ISNUMBER(AVERAGEIFS(ObservedSpeciesData!O$2:O$4955,ObservedSpeciesData!$A$2:$A$4955,$A1231,ObservedSpeciesData!$D$2:$D$4955,$D1231)),AVERAGEIFS(ObservedSpeciesData!O$2:O$4955,ObservedSpeciesData!$A$2:$A$4955,$A1231,ObservedSpeciesData!$D$2:$D$4955,$D1231),"")</f>
        <v/>
      </c>
      <c r="P1231" s="23" t="str">
        <f>IF(ISNUMBER(AVERAGEIFS(ObservedSpeciesData!P$2:P$4955,ObservedSpeciesData!$A$2:$A$4955,$A1231,ObservedSpeciesData!$C$2:$C$4955,$C1231,ObservedSpeciesData!$D$2:$D$4955,$D1231)),AVERAGEIFS(ObservedSpeciesData!P$2:P$4955,ObservedSpeciesData!$A$2:$A$4955,$A1231,ObservedSpeciesData!$C$2:$C$4955,$C1231,ObservedSpeciesData!$D$2:$D$4955,$D1231),"")</f>
        <v/>
      </c>
      <c r="Q1231" s="23"/>
      <c r="R1231" s="25" t="str">
        <f>IF(ISNUMBER(AVERAGEIFS(ObservedSpeciesData!R$2:R$4955,ObservedSpeciesData!$A$2:$A$4955,$A1231,ObservedSpeciesData!$D$2:$D$4955,$D1231)),AVERAGEIFS(ObservedSpeciesData!R$2:R$4955,ObservedSpeciesData!$A$2:$A$4955,$A1231,ObservedSpeciesData!$D$2:$D$4955,$D1231),"")</f>
        <v/>
      </c>
      <c r="S1231" s="25" t="str">
        <f>IF(ISNUMBER(AVERAGEIFS(ObservedSpeciesData!S$2:S$4955,ObservedSpeciesData!$A$2:$A$4955,$A1231,ObservedSpeciesData!$D$2:$D$4955,$D1231)),AVERAGEIFS(ObservedSpeciesData!S$2:S$4955,ObservedSpeciesData!$A$2:$A$4955,$A1231,ObservedSpeciesData!$D$2:$D$4955,$D1231),"")</f>
        <v/>
      </c>
      <c r="T1231" s="23" t="str">
        <f>IF(ISNUMBER(AVERAGEIFS(ObservedSpeciesData!T$2:T$4955,ObservedSpeciesData!$A$2:$A$4955,$A1231,ObservedSpeciesData!$D$2:$D$4955,$D1231)),AVERAGEIFS(ObservedSpeciesData!T$2:T$4955,ObservedSpeciesData!$A$2:$A$4955,$A1231,ObservedSpeciesData!$D$2:$D$4955,$D1231),"")</f>
        <v/>
      </c>
      <c r="U1231" s="24" t="str">
        <f>IF(ISNUMBER(AVERAGEIFS(ObservedSpeciesData!U$2:U$4955,ObservedSpeciesData!$A$2:$A$4955,$A1231,ObservedSpeciesData!$C$2:$C$4955,$C1231,ObservedSpeciesData!$D$2:$D$4955,$D1231)),AVERAGEIFS(ObservedSpeciesData!U$2:U$4955,ObservedSpeciesData!$A$2:$A$4955,$A1231,ObservedSpeciesData!$C$2:$C$4955,$C1231,ObservedSpeciesData!$D$2:$D$4955,$D1231),"")</f>
        <v/>
      </c>
      <c r="V1231" s="23" t="str">
        <f>IF(ISNUMBER(AVERAGEIFS(ObservedSpeciesData!V$2:V$4955,ObservedSpeciesData!$A$2:$A$4955,$A1231,ObservedSpeciesData!$D$2:$D$4955,$D1231)),AVERAGEIFS(ObservedSpeciesData!V$2:V$4955,ObservedSpeciesData!$A$2:$A$4955,$A1231,ObservedSpeciesData!$D$2:$D$4955,$D1231),"")</f>
        <v/>
      </c>
      <c r="W1231" s="23" t="str">
        <f>IF(ISNUMBER(AVERAGEIFS(ObservedSpeciesData!W$2:W$4955,ObservedSpeciesData!$A$2:$A$4955,$A1231,ObservedSpeciesData!$D$2:$D$4955,$D1231)),AVERAGEIFS(ObservedSpeciesData!W$2:W$4955,ObservedSpeciesData!$A$2:$A$4955,$A1231,ObservedSpeciesData!$D$2:$D$4955,$D1231),"")</f>
        <v/>
      </c>
      <c r="X1231" s="23" t="str">
        <f>IF(ISNUMBER(AVERAGEIFS(ObservedSpeciesData!X$2:X$4955,ObservedSpeciesData!$A$2:$A$4955,$A1231,ObservedSpeciesData!$D$2:$D$4955,$D1231)),AVERAGEIFS(ObservedSpeciesData!X$2:X$4955,ObservedSpeciesData!$A$2:$A$4955,$A1231,ObservedSpeciesData!$D$2:$D$4955,$D1231),"")</f>
        <v/>
      </c>
      <c r="Y1231" s="23" t="str">
        <f>IF(ISNUMBER(AVERAGEIFS(ObservedSpeciesData!Y$2:Y$4955,ObservedSpeciesData!$A$2:$A$4955,$A1231,ObservedSpeciesData!$D$2:$D$4955,$D1231)),AVERAGEIFS(ObservedSpeciesData!Y$2:Y$4955,ObservedSpeciesData!$A$2:$A$4955,$A1231,ObservedSpeciesData!$D$2:$D$4955,$D1231),"")</f>
        <v/>
      </c>
      <c r="Z1231" s="23" t="str">
        <f>IF(ISNUMBER(AVERAGEIFS(ObservedSpeciesData!Z$2:Z$4955,ObservedSpeciesData!$A$2:$A$4955,$A1231,ObservedSpeciesData!$D$2:$D$4955,$D1231)),AVERAGEIFS(ObservedSpeciesData!Z$2:Z$4955,ObservedSpeciesData!$A$2:$A$4955,$A1231,ObservedSpeciesData!$D$2:$D$4955,$D1231),"")</f>
        <v/>
      </c>
      <c r="AA1231" s="23">
        <f>IF(ISNUMBER(AVERAGEIFS(ObservedSpeciesData!AA$2:AA$4955,ObservedSpeciesData!$A$2:$A$4955,$A1231,ObservedSpeciesData!$D$2:$D$4955,$D1231)),AVERAGEIFS(ObservedSpeciesData!AA$2:AA$4955,ObservedSpeciesData!$A$2:$A$4955,$A1231,ObservedSpeciesData!$D$2:$D$4955,$D1231),"")</f>
        <v>27.166666666666668</v>
      </c>
      <c r="AB1231" s="24">
        <f>IF(ISNUMBER(AVERAGEIFS(ObservedSpeciesData!AB$2:AB$4955,ObservedSpeciesData!$A$2:$A$4955,$A1231,ObservedSpeciesData!$D$2:$D$4955,$D1231)),AVERAGEIFS(ObservedSpeciesData!AB$2:AB$4955,ObservedSpeciesData!$A$2:$A$4955,$A1231,ObservedSpeciesData!$D$2:$D$4955,$D1231),"")</f>
        <v>4.3333333333333335E-2</v>
      </c>
      <c r="AC1231" s="24">
        <f>IF(ISNUMBER(AVERAGEIFS(ObservedSpeciesData!AC$2:AC$4955,ObservedSpeciesData!$A$2:$A$4955,$A1231,ObservedSpeciesData!$D$2:$D$4955,$D1231)),AVERAGEIFS(ObservedSpeciesData!AC$2:AC$4955,ObservedSpeciesData!$A$2:$A$4955,$A1231,ObservedSpeciesData!$D$2:$D$4955,$D1231),"")</f>
        <v>4.3333333333333335E-2</v>
      </c>
      <c r="AD1231" s="23" t="str">
        <f>IF(ISNUMBER(AVERAGEIFS(ObservedSpeciesData!AD$2:AD$4955,ObservedSpeciesData!$A$2:$A$4955,$A1231,ObservedSpeciesData!$D$2:$D$4955,$D1231)),AVERAGEIFS(ObservedSpeciesData!AD$2:AD$4955,ObservedSpeciesData!$A$2:$A$4955,$A1231,ObservedSpeciesData!$D$2:$D$4955,$D1231),"")</f>
        <v/>
      </c>
      <c r="AE1231" s="24" t="str">
        <f>IF(ISNUMBER(AVERAGEIFS(ObservedSpeciesData!AE$2:AE$4955,ObservedSpeciesData!$A$2:$A$4955,$A1231,ObservedSpeciesData!$D$2:$D$4955,$D1231)),AVERAGEIFS(ObservedSpeciesData!AE$2:AE$4955,ObservedSpeciesData!$A$2:$A$4955,$A1231,ObservedSpeciesData!$D$2:$D$4955,$D1231),"")</f>
        <v/>
      </c>
      <c r="AF1231" s="23"/>
      <c r="AG1231" s="24"/>
      <c r="AH1231" s="23" t="str">
        <f>IF(ISNUMBER(AVERAGEIFS(ObservedSpeciesData!AH$2:AH$4955,ObservedSpeciesData!$A$2:$A$4955,$A1231,ObservedSpeciesData!$D$2:$D$4955,$D1231)),AVERAGEIFS(ObservedSpeciesData!AH$2:AH$4955,ObservedSpeciesData!$A$2:$A$4955,$A1231,ObservedSpeciesData!$D$2:$D$4955,$D1231),"")</f>
        <v/>
      </c>
      <c r="AI1231" s="23" t="str">
        <f>IF(ISNUMBER(AVERAGEIFS(ObservedSpeciesData!AI$2:AI$4955,ObservedSpeciesData!$A$2:$A$4955,$A1231,ObservedSpeciesData!$C$2:$C$4955,$C1231,ObservedSpeciesData!$D$2:$D$4955,$D1231)),AVERAGEIFS(ObservedSpeciesData!AI$2:AI$4955,ObservedSpeciesData!$A$2:$A$4955,$A1231,ObservedSpeciesData!$C$2:$C$4955,$C1231,ObservedSpeciesData!$D$2:$D$4955,$D1231),"")</f>
        <v/>
      </c>
      <c r="AJ1231" s="2">
        <f>COUNTIFS(ObservedSpeciesData!$A$2:$A$828,$A1231,ObservedSpeciesData!$D$2:$D$828,$D1231)</f>
        <v>0</v>
      </c>
      <c r="AK1231" s="2">
        <f t="shared" si="19"/>
        <v>4</v>
      </c>
    </row>
    <row r="1232" spans="1:37" x14ac:dyDescent="0.25">
      <c r="A1232" s="14" t="s">
        <v>86</v>
      </c>
      <c r="B1232" t="s">
        <v>80</v>
      </c>
      <c r="C1232" t="s">
        <v>79</v>
      </c>
      <c r="D1232" s="13">
        <v>42103</v>
      </c>
      <c r="E1232">
        <v>1</v>
      </c>
      <c r="F1232">
        <v>0</v>
      </c>
      <c r="G1232" s="2" t="s">
        <v>89</v>
      </c>
      <c r="H1232" s="2" t="s">
        <v>13</v>
      </c>
      <c r="I1232">
        <v>4</v>
      </c>
      <c r="J1232" s="2" t="s">
        <v>88</v>
      </c>
      <c r="K1232" s="2">
        <f>IF(ISNUMBER(AVERAGEIFS(ObservedSpeciesData!K$2:K$4955,ObservedSpeciesData!$A$2:$A$4955,$A1232,ObservedSpeciesData!$D$2:$D$4955,$D1232)),AVERAGEIFS(ObservedSpeciesData!K$2:K$4955,ObservedSpeciesData!$A$2:$A$4955,$A1232,ObservedSpeciesData!$D$2:$D$4955,$D1232),"")</f>
        <v>0</v>
      </c>
      <c r="L1232" s="26">
        <f>IF(ISNUMBER(AVERAGEIFS(ObservedSpeciesData!L$2:L$4955,ObservedSpeciesData!$A$2:$A$4955,$A1232,ObservedSpeciesData!$D$2:$D$4955,$D1232)),AVERAGEIFS(ObservedSpeciesData!L$2:L$4955,ObservedSpeciesData!$A$2:$A$4955,$A1232,ObservedSpeciesData!$D$2:$D$4955,$D1232),"")</f>
        <v>2060.6666666666665</v>
      </c>
      <c r="M1232" s="23">
        <f>IF(ISNUMBER(AVERAGEIFS(ObservedSpeciesData!M$2:M$4955,ObservedSpeciesData!$A$2:$A$4955,$A1232,ObservedSpeciesData!$D$2:$D$4955,$D1232)),AVERAGEIFS(ObservedSpeciesData!M$2:M$4955,ObservedSpeciesData!$A$2:$A$4955,$A1232,ObservedSpeciesData!$D$2:$D$4955,$D1232),"")</f>
        <v>206.06666666666669</v>
      </c>
      <c r="N1232" s="23" t="str">
        <f>IF(ISNUMBER(AVERAGEIFS(ObservedSpeciesData!N$2:N$4955,ObservedSpeciesData!$A$2:$A$4955,$A1232,ObservedSpeciesData!$D$2:$D$4955,$D1232)),AVERAGEIFS(ObservedSpeciesData!N$2:N$4955,ObservedSpeciesData!$A$2:$A$4955,$A1232,ObservedSpeciesData!$D$2:$D$4955,$D1232),"")</f>
        <v/>
      </c>
      <c r="O1232" s="23" t="str">
        <f>IF(ISNUMBER(AVERAGEIFS(ObservedSpeciesData!O$2:O$4955,ObservedSpeciesData!$A$2:$A$4955,$A1232,ObservedSpeciesData!$D$2:$D$4955,$D1232)),AVERAGEIFS(ObservedSpeciesData!O$2:O$4955,ObservedSpeciesData!$A$2:$A$4955,$A1232,ObservedSpeciesData!$D$2:$D$4955,$D1232),"")</f>
        <v/>
      </c>
      <c r="P1232" s="23" t="str">
        <f>IF(ISNUMBER(AVERAGEIFS(ObservedSpeciesData!P$2:P$4955,ObservedSpeciesData!$A$2:$A$4955,$A1232,ObservedSpeciesData!$C$2:$C$4955,$C1232,ObservedSpeciesData!$D$2:$D$4955,$D1232)),AVERAGEIFS(ObservedSpeciesData!P$2:P$4955,ObservedSpeciesData!$A$2:$A$4955,$A1232,ObservedSpeciesData!$C$2:$C$4955,$C1232,ObservedSpeciesData!$D$2:$D$4955,$D1232),"")</f>
        <v/>
      </c>
      <c r="Q1232" s="23"/>
      <c r="R1232" s="25" t="str">
        <f>IF(ISNUMBER(AVERAGEIFS(ObservedSpeciesData!R$2:R$4955,ObservedSpeciesData!$A$2:$A$4955,$A1232,ObservedSpeciesData!$D$2:$D$4955,$D1232)),AVERAGEIFS(ObservedSpeciesData!R$2:R$4955,ObservedSpeciesData!$A$2:$A$4955,$A1232,ObservedSpeciesData!$D$2:$D$4955,$D1232),"")</f>
        <v/>
      </c>
      <c r="S1232" s="25" t="str">
        <f>IF(ISNUMBER(AVERAGEIFS(ObservedSpeciesData!S$2:S$4955,ObservedSpeciesData!$A$2:$A$4955,$A1232,ObservedSpeciesData!$D$2:$D$4955,$D1232)),AVERAGEIFS(ObservedSpeciesData!S$2:S$4955,ObservedSpeciesData!$A$2:$A$4955,$A1232,ObservedSpeciesData!$D$2:$D$4955,$D1232),"")</f>
        <v/>
      </c>
      <c r="T1232" s="23" t="str">
        <f>IF(ISNUMBER(AVERAGEIFS(ObservedSpeciesData!T$2:T$4955,ObservedSpeciesData!$A$2:$A$4955,$A1232,ObservedSpeciesData!$D$2:$D$4955,$D1232)),AVERAGEIFS(ObservedSpeciesData!T$2:T$4955,ObservedSpeciesData!$A$2:$A$4955,$A1232,ObservedSpeciesData!$D$2:$D$4955,$D1232),"")</f>
        <v/>
      </c>
      <c r="U1232" s="24" t="str">
        <f>IF(ISNUMBER(AVERAGEIFS(ObservedSpeciesData!U$2:U$4955,ObservedSpeciesData!$A$2:$A$4955,$A1232,ObservedSpeciesData!$C$2:$C$4955,$C1232,ObservedSpeciesData!$D$2:$D$4955,$D1232)),AVERAGEIFS(ObservedSpeciesData!U$2:U$4955,ObservedSpeciesData!$A$2:$A$4955,$A1232,ObservedSpeciesData!$C$2:$C$4955,$C1232,ObservedSpeciesData!$D$2:$D$4955,$D1232),"")</f>
        <v/>
      </c>
      <c r="V1232" s="23" t="str">
        <f>IF(ISNUMBER(AVERAGEIFS(ObservedSpeciesData!V$2:V$4955,ObservedSpeciesData!$A$2:$A$4955,$A1232,ObservedSpeciesData!$D$2:$D$4955,$D1232)),AVERAGEIFS(ObservedSpeciesData!V$2:V$4955,ObservedSpeciesData!$A$2:$A$4955,$A1232,ObservedSpeciesData!$D$2:$D$4955,$D1232),"")</f>
        <v/>
      </c>
      <c r="W1232" s="23" t="str">
        <f>IF(ISNUMBER(AVERAGEIFS(ObservedSpeciesData!W$2:W$4955,ObservedSpeciesData!$A$2:$A$4955,$A1232,ObservedSpeciesData!$D$2:$D$4955,$D1232)),AVERAGEIFS(ObservedSpeciesData!W$2:W$4955,ObservedSpeciesData!$A$2:$A$4955,$A1232,ObservedSpeciesData!$D$2:$D$4955,$D1232),"")</f>
        <v/>
      </c>
      <c r="X1232" s="23" t="str">
        <f>IF(ISNUMBER(AVERAGEIFS(ObservedSpeciesData!X$2:X$4955,ObservedSpeciesData!$A$2:$A$4955,$A1232,ObservedSpeciesData!$D$2:$D$4955,$D1232)),AVERAGEIFS(ObservedSpeciesData!X$2:X$4955,ObservedSpeciesData!$A$2:$A$4955,$A1232,ObservedSpeciesData!$D$2:$D$4955,$D1232),"")</f>
        <v/>
      </c>
      <c r="Y1232" s="23" t="str">
        <f>IF(ISNUMBER(AVERAGEIFS(ObservedSpeciesData!Y$2:Y$4955,ObservedSpeciesData!$A$2:$A$4955,$A1232,ObservedSpeciesData!$D$2:$D$4955,$D1232)),AVERAGEIFS(ObservedSpeciesData!Y$2:Y$4955,ObservedSpeciesData!$A$2:$A$4955,$A1232,ObservedSpeciesData!$D$2:$D$4955,$D1232),"")</f>
        <v/>
      </c>
      <c r="Z1232" s="23" t="str">
        <f>IF(ISNUMBER(AVERAGEIFS(ObservedSpeciesData!Z$2:Z$4955,ObservedSpeciesData!$A$2:$A$4955,$A1232,ObservedSpeciesData!$D$2:$D$4955,$D1232)),AVERAGEIFS(ObservedSpeciesData!Z$2:Z$4955,ObservedSpeciesData!$A$2:$A$4955,$A1232,ObservedSpeciesData!$D$2:$D$4955,$D1232),"")</f>
        <v/>
      </c>
      <c r="AA1232" s="23">
        <f>IF(ISNUMBER(AVERAGEIFS(ObservedSpeciesData!AA$2:AA$4955,ObservedSpeciesData!$A$2:$A$4955,$A1232,ObservedSpeciesData!$D$2:$D$4955,$D1232)),AVERAGEIFS(ObservedSpeciesData!AA$2:AA$4955,ObservedSpeciesData!$A$2:$A$4955,$A1232,ObservedSpeciesData!$D$2:$D$4955,$D1232),"")</f>
        <v>18.766666666666666</v>
      </c>
      <c r="AB1232" s="24">
        <f>IF(ISNUMBER(AVERAGEIFS(ObservedSpeciesData!AB$2:AB$4955,ObservedSpeciesData!$A$2:$A$4955,$A1232,ObservedSpeciesData!$D$2:$D$4955,$D1232)),AVERAGEIFS(ObservedSpeciesData!AB$2:AB$4955,ObservedSpeciesData!$A$2:$A$4955,$A1232,ObservedSpeciesData!$D$2:$D$4955,$D1232),"")</f>
        <v>2.9666666666666664E-2</v>
      </c>
      <c r="AC1232" s="24">
        <f>IF(ISNUMBER(AVERAGEIFS(ObservedSpeciesData!AC$2:AC$4955,ObservedSpeciesData!$A$2:$A$4955,$A1232,ObservedSpeciesData!$D$2:$D$4955,$D1232)),AVERAGEIFS(ObservedSpeciesData!AC$2:AC$4955,ObservedSpeciesData!$A$2:$A$4955,$A1232,ObservedSpeciesData!$D$2:$D$4955,$D1232),"")</f>
        <v>2.9666666666666664E-2</v>
      </c>
      <c r="AD1232" s="23" t="str">
        <f>IF(ISNUMBER(AVERAGEIFS(ObservedSpeciesData!AD$2:AD$4955,ObservedSpeciesData!$A$2:$A$4955,$A1232,ObservedSpeciesData!$D$2:$D$4955,$D1232)),AVERAGEIFS(ObservedSpeciesData!AD$2:AD$4955,ObservedSpeciesData!$A$2:$A$4955,$A1232,ObservedSpeciesData!$D$2:$D$4955,$D1232),"")</f>
        <v/>
      </c>
      <c r="AE1232" s="24" t="str">
        <f>IF(ISNUMBER(AVERAGEIFS(ObservedSpeciesData!AE$2:AE$4955,ObservedSpeciesData!$A$2:$A$4955,$A1232,ObservedSpeciesData!$D$2:$D$4955,$D1232)),AVERAGEIFS(ObservedSpeciesData!AE$2:AE$4955,ObservedSpeciesData!$A$2:$A$4955,$A1232,ObservedSpeciesData!$D$2:$D$4955,$D1232),"")</f>
        <v/>
      </c>
      <c r="AF1232" s="23"/>
      <c r="AG1232" s="24"/>
      <c r="AH1232" s="23" t="str">
        <f>IF(ISNUMBER(AVERAGEIFS(ObservedSpeciesData!AH$2:AH$4955,ObservedSpeciesData!$A$2:$A$4955,$A1232,ObservedSpeciesData!$D$2:$D$4955,$D1232)),AVERAGEIFS(ObservedSpeciesData!AH$2:AH$4955,ObservedSpeciesData!$A$2:$A$4955,$A1232,ObservedSpeciesData!$D$2:$D$4955,$D1232),"")</f>
        <v/>
      </c>
      <c r="AI1232" s="23" t="str">
        <f>IF(ISNUMBER(AVERAGEIFS(ObservedSpeciesData!AI$2:AI$4955,ObservedSpeciesData!$A$2:$A$4955,$A1232,ObservedSpeciesData!$C$2:$C$4955,$C1232,ObservedSpeciesData!$D$2:$D$4955,$D1232)),AVERAGEIFS(ObservedSpeciesData!AI$2:AI$4955,ObservedSpeciesData!$A$2:$A$4955,$A1232,ObservedSpeciesData!$C$2:$C$4955,$C1232,ObservedSpeciesData!$D$2:$D$4955,$D1232),"")</f>
        <v/>
      </c>
      <c r="AJ1232" s="2">
        <f>COUNTIFS(ObservedSpeciesData!$A$2:$A$828,$A1232,ObservedSpeciesData!$D$2:$D$828,$D1232)</f>
        <v>0</v>
      </c>
      <c r="AK1232" s="2">
        <f t="shared" si="19"/>
        <v>4</v>
      </c>
    </row>
    <row r="1233" spans="1:37" x14ac:dyDescent="0.25">
      <c r="A1233" s="14" t="s">
        <v>85</v>
      </c>
      <c r="B1233" t="s">
        <v>80</v>
      </c>
      <c r="C1233" t="s">
        <v>79</v>
      </c>
      <c r="D1233" s="13">
        <v>42103</v>
      </c>
      <c r="E1233">
        <v>1</v>
      </c>
      <c r="F1233">
        <v>50</v>
      </c>
      <c r="G1233" s="2" t="s">
        <v>89</v>
      </c>
      <c r="H1233" s="2" t="s">
        <v>13</v>
      </c>
      <c r="I1233">
        <v>4</v>
      </c>
      <c r="J1233" s="2" t="s">
        <v>88</v>
      </c>
      <c r="K1233" s="2">
        <f>IF(ISNUMBER(AVERAGEIFS(ObservedSpeciesData!K$2:K$4955,ObservedSpeciesData!$A$2:$A$4955,$A1233,ObservedSpeciesData!$D$2:$D$4955,$D1233)),AVERAGEIFS(ObservedSpeciesData!K$2:K$4955,ObservedSpeciesData!$A$2:$A$4955,$A1233,ObservedSpeciesData!$D$2:$D$4955,$D1233),"")</f>
        <v>45</v>
      </c>
      <c r="L1233" s="26">
        <f>IF(ISNUMBER(AVERAGEIFS(ObservedSpeciesData!L$2:L$4955,ObservedSpeciesData!$A$2:$A$4955,$A1233,ObservedSpeciesData!$D$2:$D$4955,$D1233)),AVERAGEIFS(ObservedSpeciesData!L$2:L$4955,ObservedSpeciesData!$A$2:$A$4955,$A1233,ObservedSpeciesData!$D$2:$D$4955,$D1233),"")</f>
        <v>2174.3333333333335</v>
      </c>
      <c r="M1233" s="23">
        <f>IF(ISNUMBER(AVERAGEIFS(ObservedSpeciesData!M$2:M$4955,ObservedSpeciesData!$A$2:$A$4955,$A1233,ObservedSpeciesData!$D$2:$D$4955,$D1233)),AVERAGEIFS(ObservedSpeciesData!M$2:M$4955,ObservedSpeciesData!$A$2:$A$4955,$A1233,ObservedSpeciesData!$D$2:$D$4955,$D1233),"")</f>
        <v>217.43333333333331</v>
      </c>
      <c r="N1233" s="23" t="str">
        <f>IF(ISNUMBER(AVERAGEIFS(ObservedSpeciesData!N$2:N$4955,ObservedSpeciesData!$A$2:$A$4955,$A1233,ObservedSpeciesData!$D$2:$D$4955,$D1233)),AVERAGEIFS(ObservedSpeciesData!N$2:N$4955,ObservedSpeciesData!$A$2:$A$4955,$A1233,ObservedSpeciesData!$D$2:$D$4955,$D1233),"")</f>
        <v/>
      </c>
      <c r="O1233" s="23" t="str">
        <f>IF(ISNUMBER(AVERAGEIFS(ObservedSpeciesData!O$2:O$4955,ObservedSpeciesData!$A$2:$A$4955,$A1233,ObservedSpeciesData!$D$2:$D$4955,$D1233)),AVERAGEIFS(ObservedSpeciesData!O$2:O$4955,ObservedSpeciesData!$A$2:$A$4955,$A1233,ObservedSpeciesData!$D$2:$D$4955,$D1233),"")</f>
        <v/>
      </c>
      <c r="P1233" s="23" t="str">
        <f>IF(ISNUMBER(AVERAGEIFS(ObservedSpeciesData!P$2:P$4955,ObservedSpeciesData!$A$2:$A$4955,$A1233,ObservedSpeciesData!$C$2:$C$4955,$C1233,ObservedSpeciesData!$D$2:$D$4955,$D1233)),AVERAGEIFS(ObservedSpeciesData!P$2:P$4955,ObservedSpeciesData!$A$2:$A$4955,$A1233,ObservedSpeciesData!$C$2:$C$4955,$C1233,ObservedSpeciesData!$D$2:$D$4955,$D1233),"")</f>
        <v/>
      </c>
      <c r="Q1233" s="23"/>
      <c r="R1233" s="25" t="str">
        <f>IF(ISNUMBER(AVERAGEIFS(ObservedSpeciesData!R$2:R$4955,ObservedSpeciesData!$A$2:$A$4955,$A1233,ObservedSpeciesData!$D$2:$D$4955,$D1233)),AVERAGEIFS(ObservedSpeciesData!R$2:R$4955,ObservedSpeciesData!$A$2:$A$4955,$A1233,ObservedSpeciesData!$D$2:$D$4955,$D1233),"")</f>
        <v/>
      </c>
      <c r="S1233" s="25" t="str">
        <f>IF(ISNUMBER(AVERAGEIFS(ObservedSpeciesData!S$2:S$4955,ObservedSpeciesData!$A$2:$A$4955,$A1233,ObservedSpeciesData!$D$2:$D$4955,$D1233)),AVERAGEIFS(ObservedSpeciesData!S$2:S$4955,ObservedSpeciesData!$A$2:$A$4955,$A1233,ObservedSpeciesData!$D$2:$D$4955,$D1233),"")</f>
        <v/>
      </c>
      <c r="T1233" s="23" t="str">
        <f>IF(ISNUMBER(AVERAGEIFS(ObservedSpeciesData!T$2:T$4955,ObservedSpeciesData!$A$2:$A$4955,$A1233,ObservedSpeciesData!$D$2:$D$4955,$D1233)),AVERAGEIFS(ObservedSpeciesData!T$2:T$4955,ObservedSpeciesData!$A$2:$A$4955,$A1233,ObservedSpeciesData!$D$2:$D$4955,$D1233),"")</f>
        <v/>
      </c>
      <c r="U1233" s="24" t="str">
        <f>IF(ISNUMBER(AVERAGEIFS(ObservedSpeciesData!U$2:U$4955,ObservedSpeciesData!$A$2:$A$4955,$A1233,ObservedSpeciesData!$C$2:$C$4955,$C1233,ObservedSpeciesData!$D$2:$D$4955,$D1233)),AVERAGEIFS(ObservedSpeciesData!U$2:U$4955,ObservedSpeciesData!$A$2:$A$4955,$A1233,ObservedSpeciesData!$C$2:$C$4955,$C1233,ObservedSpeciesData!$D$2:$D$4955,$D1233),"")</f>
        <v/>
      </c>
      <c r="V1233" s="23" t="str">
        <f>IF(ISNUMBER(AVERAGEIFS(ObservedSpeciesData!V$2:V$4955,ObservedSpeciesData!$A$2:$A$4955,$A1233,ObservedSpeciesData!$D$2:$D$4955,$D1233)),AVERAGEIFS(ObservedSpeciesData!V$2:V$4955,ObservedSpeciesData!$A$2:$A$4955,$A1233,ObservedSpeciesData!$D$2:$D$4955,$D1233),"")</f>
        <v/>
      </c>
      <c r="W1233" s="23" t="str">
        <f>IF(ISNUMBER(AVERAGEIFS(ObservedSpeciesData!W$2:W$4955,ObservedSpeciesData!$A$2:$A$4955,$A1233,ObservedSpeciesData!$D$2:$D$4955,$D1233)),AVERAGEIFS(ObservedSpeciesData!W$2:W$4955,ObservedSpeciesData!$A$2:$A$4955,$A1233,ObservedSpeciesData!$D$2:$D$4955,$D1233),"")</f>
        <v/>
      </c>
      <c r="X1233" s="23" t="str">
        <f>IF(ISNUMBER(AVERAGEIFS(ObservedSpeciesData!X$2:X$4955,ObservedSpeciesData!$A$2:$A$4955,$A1233,ObservedSpeciesData!$D$2:$D$4955,$D1233)),AVERAGEIFS(ObservedSpeciesData!X$2:X$4955,ObservedSpeciesData!$A$2:$A$4955,$A1233,ObservedSpeciesData!$D$2:$D$4955,$D1233),"")</f>
        <v/>
      </c>
      <c r="Y1233" s="23" t="str">
        <f>IF(ISNUMBER(AVERAGEIFS(ObservedSpeciesData!Y$2:Y$4955,ObservedSpeciesData!$A$2:$A$4955,$A1233,ObservedSpeciesData!$D$2:$D$4955,$D1233)),AVERAGEIFS(ObservedSpeciesData!Y$2:Y$4955,ObservedSpeciesData!$A$2:$A$4955,$A1233,ObservedSpeciesData!$D$2:$D$4955,$D1233),"")</f>
        <v/>
      </c>
      <c r="Z1233" s="23" t="str">
        <f>IF(ISNUMBER(AVERAGEIFS(ObservedSpeciesData!Z$2:Z$4955,ObservedSpeciesData!$A$2:$A$4955,$A1233,ObservedSpeciesData!$D$2:$D$4955,$D1233)),AVERAGEIFS(ObservedSpeciesData!Z$2:Z$4955,ObservedSpeciesData!$A$2:$A$4955,$A1233,ObservedSpeciesData!$D$2:$D$4955,$D1233),"")</f>
        <v/>
      </c>
      <c r="AA1233" s="23">
        <f>IF(ISNUMBER(AVERAGEIFS(ObservedSpeciesData!AA$2:AA$4955,ObservedSpeciesData!$A$2:$A$4955,$A1233,ObservedSpeciesData!$D$2:$D$4955,$D1233)),AVERAGEIFS(ObservedSpeciesData!AA$2:AA$4955,ObservedSpeciesData!$A$2:$A$4955,$A1233,ObservedSpeciesData!$D$2:$D$4955,$D1233),"")</f>
        <v>19.3</v>
      </c>
      <c r="AB1233" s="24">
        <f>IF(ISNUMBER(AVERAGEIFS(ObservedSpeciesData!AB$2:AB$4955,ObservedSpeciesData!$A$2:$A$4955,$A1233,ObservedSpeciesData!$D$2:$D$4955,$D1233)),AVERAGEIFS(ObservedSpeciesData!AB$2:AB$4955,ObservedSpeciesData!$A$2:$A$4955,$A1233,ObservedSpeciesData!$D$2:$D$4955,$D1233),"")</f>
        <v>3.0666666666666665E-2</v>
      </c>
      <c r="AC1233" s="24">
        <f>IF(ISNUMBER(AVERAGEIFS(ObservedSpeciesData!AC$2:AC$4955,ObservedSpeciesData!$A$2:$A$4955,$A1233,ObservedSpeciesData!$D$2:$D$4955,$D1233)),AVERAGEIFS(ObservedSpeciesData!AC$2:AC$4955,ObservedSpeciesData!$A$2:$A$4955,$A1233,ObservedSpeciesData!$D$2:$D$4955,$D1233),"")</f>
        <v>3.0666666666666665E-2</v>
      </c>
      <c r="AD1233" s="23" t="str">
        <f>IF(ISNUMBER(AVERAGEIFS(ObservedSpeciesData!AD$2:AD$4955,ObservedSpeciesData!$A$2:$A$4955,$A1233,ObservedSpeciesData!$D$2:$D$4955,$D1233)),AVERAGEIFS(ObservedSpeciesData!AD$2:AD$4955,ObservedSpeciesData!$A$2:$A$4955,$A1233,ObservedSpeciesData!$D$2:$D$4955,$D1233),"")</f>
        <v/>
      </c>
      <c r="AE1233" s="24" t="str">
        <f>IF(ISNUMBER(AVERAGEIFS(ObservedSpeciesData!AE$2:AE$4955,ObservedSpeciesData!$A$2:$A$4955,$A1233,ObservedSpeciesData!$D$2:$D$4955,$D1233)),AVERAGEIFS(ObservedSpeciesData!AE$2:AE$4955,ObservedSpeciesData!$A$2:$A$4955,$A1233,ObservedSpeciesData!$D$2:$D$4955,$D1233),"")</f>
        <v/>
      </c>
      <c r="AF1233" s="23"/>
      <c r="AG1233" s="24"/>
      <c r="AH1233" s="23" t="str">
        <f>IF(ISNUMBER(AVERAGEIFS(ObservedSpeciesData!AH$2:AH$4955,ObservedSpeciesData!$A$2:$A$4955,$A1233,ObservedSpeciesData!$D$2:$D$4955,$D1233)),AVERAGEIFS(ObservedSpeciesData!AH$2:AH$4955,ObservedSpeciesData!$A$2:$A$4955,$A1233,ObservedSpeciesData!$D$2:$D$4955,$D1233),"")</f>
        <v/>
      </c>
      <c r="AI1233" s="23" t="str">
        <f>IF(ISNUMBER(AVERAGEIFS(ObservedSpeciesData!AI$2:AI$4955,ObservedSpeciesData!$A$2:$A$4955,$A1233,ObservedSpeciesData!$C$2:$C$4955,$C1233,ObservedSpeciesData!$D$2:$D$4955,$D1233)),AVERAGEIFS(ObservedSpeciesData!AI$2:AI$4955,ObservedSpeciesData!$A$2:$A$4955,$A1233,ObservedSpeciesData!$C$2:$C$4955,$C1233,ObservedSpeciesData!$D$2:$D$4955,$D1233),"")</f>
        <v/>
      </c>
      <c r="AJ1233" s="2">
        <f>COUNTIFS(ObservedSpeciesData!$A$2:$A$828,$A1233,ObservedSpeciesData!$D$2:$D$828,$D1233)</f>
        <v>0</v>
      </c>
      <c r="AK1233" s="2">
        <f t="shared" si="19"/>
        <v>4</v>
      </c>
    </row>
    <row r="1234" spans="1:37" x14ac:dyDescent="0.25">
      <c r="A1234" s="14" t="s">
        <v>84</v>
      </c>
      <c r="B1234" t="s">
        <v>80</v>
      </c>
      <c r="C1234" t="s">
        <v>79</v>
      </c>
      <c r="D1234" s="13">
        <v>42103</v>
      </c>
      <c r="E1234">
        <v>1</v>
      </c>
      <c r="F1234">
        <v>100</v>
      </c>
      <c r="G1234" s="2" t="s">
        <v>89</v>
      </c>
      <c r="H1234" s="2" t="s">
        <v>13</v>
      </c>
      <c r="I1234">
        <v>4</v>
      </c>
      <c r="J1234" s="2" t="s">
        <v>88</v>
      </c>
      <c r="K1234" s="2">
        <f>IF(ISNUMBER(AVERAGEIFS(ObservedSpeciesData!K$2:K$4955,ObservedSpeciesData!$A$2:$A$4955,$A1234,ObservedSpeciesData!$D$2:$D$4955,$D1234)),AVERAGEIFS(ObservedSpeciesData!K$2:K$4955,ObservedSpeciesData!$A$2:$A$4955,$A1234,ObservedSpeciesData!$D$2:$D$4955,$D1234),"")</f>
        <v>90</v>
      </c>
      <c r="L1234" s="26">
        <f>IF(ISNUMBER(AVERAGEIFS(ObservedSpeciesData!L$2:L$4955,ObservedSpeciesData!$A$2:$A$4955,$A1234,ObservedSpeciesData!$D$2:$D$4955,$D1234)),AVERAGEIFS(ObservedSpeciesData!L$2:L$4955,ObservedSpeciesData!$A$2:$A$4955,$A1234,ObservedSpeciesData!$D$2:$D$4955,$D1234),"")</f>
        <v>2319</v>
      </c>
      <c r="M1234" s="23">
        <f>IF(ISNUMBER(AVERAGEIFS(ObservedSpeciesData!M$2:M$4955,ObservedSpeciesData!$A$2:$A$4955,$A1234,ObservedSpeciesData!$D$2:$D$4955,$D1234)),AVERAGEIFS(ObservedSpeciesData!M$2:M$4955,ObservedSpeciesData!$A$2:$A$4955,$A1234,ObservedSpeciesData!$D$2:$D$4955,$D1234),"")</f>
        <v>231.9</v>
      </c>
      <c r="N1234" s="23" t="str">
        <f>IF(ISNUMBER(AVERAGEIFS(ObservedSpeciesData!N$2:N$4955,ObservedSpeciesData!$A$2:$A$4955,$A1234,ObservedSpeciesData!$D$2:$D$4955,$D1234)),AVERAGEIFS(ObservedSpeciesData!N$2:N$4955,ObservedSpeciesData!$A$2:$A$4955,$A1234,ObservedSpeciesData!$D$2:$D$4955,$D1234),"")</f>
        <v/>
      </c>
      <c r="O1234" s="23" t="str">
        <f>IF(ISNUMBER(AVERAGEIFS(ObservedSpeciesData!O$2:O$4955,ObservedSpeciesData!$A$2:$A$4955,$A1234,ObservedSpeciesData!$D$2:$D$4955,$D1234)),AVERAGEIFS(ObservedSpeciesData!O$2:O$4955,ObservedSpeciesData!$A$2:$A$4955,$A1234,ObservedSpeciesData!$D$2:$D$4955,$D1234),"")</f>
        <v/>
      </c>
      <c r="P1234" s="23" t="str">
        <f>IF(ISNUMBER(AVERAGEIFS(ObservedSpeciesData!P$2:P$4955,ObservedSpeciesData!$A$2:$A$4955,$A1234,ObservedSpeciesData!$C$2:$C$4955,$C1234,ObservedSpeciesData!$D$2:$D$4955,$D1234)),AVERAGEIFS(ObservedSpeciesData!P$2:P$4955,ObservedSpeciesData!$A$2:$A$4955,$A1234,ObservedSpeciesData!$C$2:$C$4955,$C1234,ObservedSpeciesData!$D$2:$D$4955,$D1234),"")</f>
        <v/>
      </c>
      <c r="Q1234" s="23"/>
      <c r="R1234" s="25" t="str">
        <f>IF(ISNUMBER(AVERAGEIFS(ObservedSpeciesData!R$2:R$4955,ObservedSpeciesData!$A$2:$A$4955,$A1234,ObservedSpeciesData!$D$2:$D$4955,$D1234)),AVERAGEIFS(ObservedSpeciesData!R$2:R$4955,ObservedSpeciesData!$A$2:$A$4955,$A1234,ObservedSpeciesData!$D$2:$D$4955,$D1234),"")</f>
        <v/>
      </c>
      <c r="S1234" s="25" t="str">
        <f>IF(ISNUMBER(AVERAGEIFS(ObservedSpeciesData!S$2:S$4955,ObservedSpeciesData!$A$2:$A$4955,$A1234,ObservedSpeciesData!$D$2:$D$4955,$D1234)),AVERAGEIFS(ObservedSpeciesData!S$2:S$4955,ObservedSpeciesData!$A$2:$A$4955,$A1234,ObservedSpeciesData!$D$2:$D$4955,$D1234),"")</f>
        <v/>
      </c>
      <c r="T1234" s="23" t="str">
        <f>IF(ISNUMBER(AVERAGEIFS(ObservedSpeciesData!T$2:T$4955,ObservedSpeciesData!$A$2:$A$4955,$A1234,ObservedSpeciesData!$D$2:$D$4955,$D1234)),AVERAGEIFS(ObservedSpeciesData!T$2:T$4955,ObservedSpeciesData!$A$2:$A$4955,$A1234,ObservedSpeciesData!$D$2:$D$4955,$D1234),"")</f>
        <v/>
      </c>
      <c r="U1234" s="24" t="str">
        <f>IF(ISNUMBER(AVERAGEIFS(ObservedSpeciesData!U$2:U$4955,ObservedSpeciesData!$A$2:$A$4955,$A1234,ObservedSpeciesData!$C$2:$C$4955,$C1234,ObservedSpeciesData!$D$2:$D$4955,$D1234)),AVERAGEIFS(ObservedSpeciesData!U$2:U$4955,ObservedSpeciesData!$A$2:$A$4955,$A1234,ObservedSpeciesData!$C$2:$C$4955,$C1234,ObservedSpeciesData!$D$2:$D$4955,$D1234),"")</f>
        <v/>
      </c>
      <c r="V1234" s="23" t="str">
        <f>IF(ISNUMBER(AVERAGEIFS(ObservedSpeciesData!V$2:V$4955,ObservedSpeciesData!$A$2:$A$4955,$A1234,ObservedSpeciesData!$D$2:$D$4955,$D1234)),AVERAGEIFS(ObservedSpeciesData!V$2:V$4955,ObservedSpeciesData!$A$2:$A$4955,$A1234,ObservedSpeciesData!$D$2:$D$4955,$D1234),"")</f>
        <v/>
      </c>
      <c r="W1234" s="23" t="str">
        <f>IF(ISNUMBER(AVERAGEIFS(ObservedSpeciesData!W$2:W$4955,ObservedSpeciesData!$A$2:$A$4955,$A1234,ObservedSpeciesData!$D$2:$D$4955,$D1234)),AVERAGEIFS(ObservedSpeciesData!W$2:W$4955,ObservedSpeciesData!$A$2:$A$4955,$A1234,ObservedSpeciesData!$D$2:$D$4955,$D1234),"")</f>
        <v/>
      </c>
      <c r="X1234" s="23" t="str">
        <f>IF(ISNUMBER(AVERAGEIFS(ObservedSpeciesData!X$2:X$4955,ObservedSpeciesData!$A$2:$A$4955,$A1234,ObservedSpeciesData!$D$2:$D$4955,$D1234)),AVERAGEIFS(ObservedSpeciesData!X$2:X$4955,ObservedSpeciesData!$A$2:$A$4955,$A1234,ObservedSpeciesData!$D$2:$D$4955,$D1234),"")</f>
        <v/>
      </c>
      <c r="Y1234" s="23" t="str">
        <f>IF(ISNUMBER(AVERAGEIFS(ObservedSpeciesData!Y$2:Y$4955,ObservedSpeciesData!$A$2:$A$4955,$A1234,ObservedSpeciesData!$D$2:$D$4955,$D1234)),AVERAGEIFS(ObservedSpeciesData!Y$2:Y$4955,ObservedSpeciesData!$A$2:$A$4955,$A1234,ObservedSpeciesData!$D$2:$D$4955,$D1234),"")</f>
        <v/>
      </c>
      <c r="Z1234" s="23" t="str">
        <f>IF(ISNUMBER(AVERAGEIFS(ObservedSpeciesData!Z$2:Z$4955,ObservedSpeciesData!$A$2:$A$4955,$A1234,ObservedSpeciesData!$D$2:$D$4955,$D1234)),AVERAGEIFS(ObservedSpeciesData!Z$2:Z$4955,ObservedSpeciesData!$A$2:$A$4955,$A1234,ObservedSpeciesData!$D$2:$D$4955,$D1234),"")</f>
        <v/>
      </c>
      <c r="AA1234" s="23">
        <f>IF(ISNUMBER(AVERAGEIFS(ObservedSpeciesData!AA$2:AA$4955,ObservedSpeciesData!$A$2:$A$4955,$A1234,ObservedSpeciesData!$D$2:$D$4955,$D1234)),AVERAGEIFS(ObservedSpeciesData!AA$2:AA$4955,ObservedSpeciesData!$A$2:$A$4955,$A1234,ObservedSpeciesData!$D$2:$D$4955,$D1234),"")</f>
        <v>20.966666666666669</v>
      </c>
      <c r="AB1234" s="24">
        <f>IF(ISNUMBER(AVERAGEIFS(ObservedSpeciesData!AB$2:AB$4955,ObservedSpeciesData!$A$2:$A$4955,$A1234,ObservedSpeciesData!$D$2:$D$4955,$D1234)),AVERAGEIFS(ObservedSpeciesData!AB$2:AB$4955,ObservedSpeciesData!$A$2:$A$4955,$A1234,ObservedSpeciesData!$D$2:$D$4955,$D1234),"")</f>
        <v>3.3333333333333333E-2</v>
      </c>
      <c r="AC1234" s="24">
        <f>IF(ISNUMBER(AVERAGEIFS(ObservedSpeciesData!AC$2:AC$4955,ObservedSpeciesData!$A$2:$A$4955,$A1234,ObservedSpeciesData!$D$2:$D$4955,$D1234)),AVERAGEIFS(ObservedSpeciesData!AC$2:AC$4955,ObservedSpeciesData!$A$2:$A$4955,$A1234,ObservedSpeciesData!$D$2:$D$4955,$D1234),"")</f>
        <v>3.3333333333333333E-2</v>
      </c>
      <c r="AD1234" s="23" t="str">
        <f>IF(ISNUMBER(AVERAGEIFS(ObservedSpeciesData!AD$2:AD$4955,ObservedSpeciesData!$A$2:$A$4955,$A1234,ObservedSpeciesData!$D$2:$D$4955,$D1234)),AVERAGEIFS(ObservedSpeciesData!AD$2:AD$4955,ObservedSpeciesData!$A$2:$A$4955,$A1234,ObservedSpeciesData!$D$2:$D$4955,$D1234),"")</f>
        <v/>
      </c>
      <c r="AE1234" s="24" t="str">
        <f>IF(ISNUMBER(AVERAGEIFS(ObservedSpeciesData!AE$2:AE$4955,ObservedSpeciesData!$A$2:$A$4955,$A1234,ObservedSpeciesData!$D$2:$D$4955,$D1234)),AVERAGEIFS(ObservedSpeciesData!AE$2:AE$4955,ObservedSpeciesData!$A$2:$A$4955,$A1234,ObservedSpeciesData!$D$2:$D$4955,$D1234),"")</f>
        <v/>
      </c>
      <c r="AF1234" s="23"/>
      <c r="AG1234" s="24"/>
      <c r="AH1234" s="23" t="str">
        <f>IF(ISNUMBER(AVERAGEIFS(ObservedSpeciesData!AH$2:AH$4955,ObservedSpeciesData!$A$2:$A$4955,$A1234,ObservedSpeciesData!$D$2:$D$4955,$D1234)),AVERAGEIFS(ObservedSpeciesData!AH$2:AH$4955,ObservedSpeciesData!$A$2:$A$4955,$A1234,ObservedSpeciesData!$D$2:$D$4955,$D1234),"")</f>
        <v/>
      </c>
      <c r="AI1234" s="23" t="str">
        <f>IF(ISNUMBER(AVERAGEIFS(ObservedSpeciesData!AI$2:AI$4955,ObservedSpeciesData!$A$2:$A$4955,$A1234,ObservedSpeciesData!$C$2:$C$4955,$C1234,ObservedSpeciesData!$D$2:$D$4955,$D1234)),AVERAGEIFS(ObservedSpeciesData!AI$2:AI$4955,ObservedSpeciesData!$A$2:$A$4955,$A1234,ObservedSpeciesData!$C$2:$C$4955,$C1234,ObservedSpeciesData!$D$2:$D$4955,$D1234),"")</f>
        <v/>
      </c>
      <c r="AJ1234" s="2">
        <f>COUNTIFS(ObservedSpeciesData!$A$2:$A$828,$A1234,ObservedSpeciesData!$D$2:$D$828,$D1234)</f>
        <v>0</v>
      </c>
      <c r="AK1234" s="2">
        <f t="shared" si="19"/>
        <v>4</v>
      </c>
    </row>
    <row r="1235" spans="1:37" x14ac:dyDescent="0.25">
      <c r="A1235" s="14" t="s">
        <v>83</v>
      </c>
      <c r="B1235" t="s">
        <v>80</v>
      </c>
      <c r="C1235" t="s">
        <v>79</v>
      </c>
      <c r="D1235" s="13">
        <v>42103</v>
      </c>
      <c r="E1235">
        <v>1</v>
      </c>
      <c r="F1235">
        <v>200</v>
      </c>
      <c r="G1235" s="2" t="s">
        <v>89</v>
      </c>
      <c r="H1235" s="2" t="s">
        <v>13</v>
      </c>
      <c r="I1235">
        <v>4</v>
      </c>
      <c r="J1235" s="2" t="s">
        <v>88</v>
      </c>
      <c r="K1235" s="2">
        <f>IF(ISNUMBER(AVERAGEIFS(ObservedSpeciesData!K$2:K$4955,ObservedSpeciesData!$A$2:$A$4955,$A1235,ObservedSpeciesData!$D$2:$D$4955,$D1235)),AVERAGEIFS(ObservedSpeciesData!K$2:K$4955,ObservedSpeciesData!$A$2:$A$4955,$A1235,ObservedSpeciesData!$D$2:$D$4955,$D1235),"")</f>
        <v>180</v>
      </c>
      <c r="L1235" s="26">
        <f>IF(ISNUMBER(AVERAGEIFS(ObservedSpeciesData!L$2:L$4955,ObservedSpeciesData!$A$2:$A$4955,$A1235,ObservedSpeciesData!$D$2:$D$4955,$D1235)),AVERAGEIFS(ObservedSpeciesData!L$2:L$4955,ObservedSpeciesData!$A$2:$A$4955,$A1235,ObservedSpeciesData!$D$2:$D$4955,$D1235),"")</f>
        <v>2370.6666666666665</v>
      </c>
      <c r="M1235" s="23">
        <f>IF(ISNUMBER(AVERAGEIFS(ObservedSpeciesData!M$2:M$4955,ObservedSpeciesData!$A$2:$A$4955,$A1235,ObservedSpeciesData!$D$2:$D$4955,$D1235)),AVERAGEIFS(ObservedSpeciesData!M$2:M$4955,ObservedSpeciesData!$A$2:$A$4955,$A1235,ObservedSpeciesData!$D$2:$D$4955,$D1235),"")</f>
        <v>237.06666666666669</v>
      </c>
      <c r="N1235" s="23" t="str">
        <f>IF(ISNUMBER(AVERAGEIFS(ObservedSpeciesData!N$2:N$4955,ObservedSpeciesData!$A$2:$A$4955,$A1235,ObservedSpeciesData!$D$2:$D$4955,$D1235)),AVERAGEIFS(ObservedSpeciesData!N$2:N$4955,ObservedSpeciesData!$A$2:$A$4955,$A1235,ObservedSpeciesData!$D$2:$D$4955,$D1235),"")</f>
        <v/>
      </c>
      <c r="O1235" s="23" t="str">
        <f>IF(ISNUMBER(AVERAGEIFS(ObservedSpeciesData!O$2:O$4955,ObservedSpeciesData!$A$2:$A$4955,$A1235,ObservedSpeciesData!$D$2:$D$4955,$D1235)),AVERAGEIFS(ObservedSpeciesData!O$2:O$4955,ObservedSpeciesData!$A$2:$A$4955,$A1235,ObservedSpeciesData!$D$2:$D$4955,$D1235),"")</f>
        <v/>
      </c>
      <c r="P1235" s="23" t="str">
        <f>IF(ISNUMBER(AVERAGEIFS(ObservedSpeciesData!P$2:P$4955,ObservedSpeciesData!$A$2:$A$4955,$A1235,ObservedSpeciesData!$C$2:$C$4955,$C1235,ObservedSpeciesData!$D$2:$D$4955,$D1235)),AVERAGEIFS(ObservedSpeciesData!P$2:P$4955,ObservedSpeciesData!$A$2:$A$4955,$A1235,ObservedSpeciesData!$C$2:$C$4955,$C1235,ObservedSpeciesData!$D$2:$D$4955,$D1235),"")</f>
        <v/>
      </c>
      <c r="Q1235" s="23"/>
      <c r="R1235" s="25" t="str">
        <f>IF(ISNUMBER(AVERAGEIFS(ObservedSpeciesData!R$2:R$4955,ObservedSpeciesData!$A$2:$A$4955,$A1235,ObservedSpeciesData!$D$2:$D$4955,$D1235)),AVERAGEIFS(ObservedSpeciesData!R$2:R$4955,ObservedSpeciesData!$A$2:$A$4955,$A1235,ObservedSpeciesData!$D$2:$D$4955,$D1235),"")</f>
        <v/>
      </c>
      <c r="S1235" s="25" t="str">
        <f>IF(ISNUMBER(AVERAGEIFS(ObservedSpeciesData!S$2:S$4955,ObservedSpeciesData!$A$2:$A$4955,$A1235,ObservedSpeciesData!$D$2:$D$4955,$D1235)),AVERAGEIFS(ObservedSpeciesData!S$2:S$4955,ObservedSpeciesData!$A$2:$A$4955,$A1235,ObservedSpeciesData!$D$2:$D$4955,$D1235),"")</f>
        <v/>
      </c>
      <c r="T1235" s="23" t="str">
        <f>IF(ISNUMBER(AVERAGEIFS(ObservedSpeciesData!T$2:T$4955,ObservedSpeciesData!$A$2:$A$4955,$A1235,ObservedSpeciesData!$D$2:$D$4955,$D1235)),AVERAGEIFS(ObservedSpeciesData!T$2:T$4955,ObservedSpeciesData!$A$2:$A$4955,$A1235,ObservedSpeciesData!$D$2:$D$4955,$D1235),"")</f>
        <v/>
      </c>
      <c r="U1235" s="24" t="str">
        <f>IF(ISNUMBER(AVERAGEIFS(ObservedSpeciesData!U$2:U$4955,ObservedSpeciesData!$A$2:$A$4955,$A1235,ObservedSpeciesData!$C$2:$C$4955,$C1235,ObservedSpeciesData!$D$2:$D$4955,$D1235)),AVERAGEIFS(ObservedSpeciesData!U$2:U$4955,ObservedSpeciesData!$A$2:$A$4955,$A1235,ObservedSpeciesData!$C$2:$C$4955,$C1235,ObservedSpeciesData!$D$2:$D$4955,$D1235),"")</f>
        <v/>
      </c>
      <c r="V1235" s="23" t="str">
        <f>IF(ISNUMBER(AVERAGEIFS(ObservedSpeciesData!V$2:V$4955,ObservedSpeciesData!$A$2:$A$4955,$A1235,ObservedSpeciesData!$D$2:$D$4955,$D1235)),AVERAGEIFS(ObservedSpeciesData!V$2:V$4955,ObservedSpeciesData!$A$2:$A$4955,$A1235,ObservedSpeciesData!$D$2:$D$4955,$D1235),"")</f>
        <v/>
      </c>
      <c r="W1235" s="23" t="str">
        <f>IF(ISNUMBER(AVERAGEIFS(ObservedSpeciesData!W$2:W$4955,ObservedSpeciesData!$A$2:$A$4955,$A1235,ObservedSpeciesData!$D$2:$D$4955,$D1235)),AVERAGEIFS(ObservedSpeciesData!W$2:W$4955,ObservedSpeciesData!$A$2:$A$4955,$A1235,ObservedSpeciesData!$D$2:$D$4955,$D1235),"")</f>
        <v/>
      </c>
      <c r="X1235" s="23" t="str">
        <f>IF(ISNUMBER(AVERAGEIFS(ObservedSpeciesData!X$2:X$4955,ObservedSpeciesData!$A$2:$A$4955,$A1235,ObservedSpeciesData!$D$2:$D$4955,$D1235)),AVERAGEIFS(ObservedSpeciesData!X$2:X$4955,ObservedSpeciesData!$A$2:$A$4955,$A1235,ObservedSpeciesData!$D$2:$D$4955,$D1235),"")</f>
        <v/>
      </c>
      <c r="Y1235" s="23" t="str">
        <f>IF(ISNUMBER(AVERAGEIFS(ObservedSpeciesData!Y$2:Y$4955,ObservedSpeciesData!$A$2:$A$4955,$A1235,ObservedSpeciesData!$D$2:$D$4955,$D1235)),AVERAGEIFS(ObservedSpeciesData!Y$2:Y$4955,ObservedSpeciesData!$A$2:$A$4955,$A1235,ObservedSpeciesData!$D$2:$D$4955,$D1235),"")</f>
        <v/>
      </c>
      <c r="Z1235" s="23" t="str">
        <f>IF(ISNUMBER(AVERAGEIFS(ObservedSpeciesData!Z$2:Z$4955,ObservedSpeciesData!$A$2:$A$4955,$A1235,ObservedSpeciesData!$D$2:$D$4955,$D1235)),AVERAGEIFS(ObservedSpeciesData!Z$2:Z$4955,ObservedSpeciesData!$A$2:$A$4955,$A1235,ObservedSpeciesData!$D$2:$D$4955,$D1235),"")</f>
        <v/>
      </c>
      <c r="AA1235" s="23">
        <f>IF(ISNUMBER(AVERAGEIFS(ObservedSpeciesData!AA$2:AA$4955,ObservedSpeciesData!$A$2:$A$4955,$A1235,ObservedSpeciesData!$D$2:$D$4955,$D1235)),AVERAGEIFS(ObservedSpeciesData!AA$2:AA$4955,ObservedSpeciesData!$A$2:$A$4955,$A1235,ObservedSpeciesData!$D$2:$D$4955,$D1235),"")</f>
        <v>21.733333333333334</v>
      </c>
      <c r="AB1235" s="24">
        <f>IF(ISNUMBER(AVERAGEIFS(ObservedSpeciesData!AB$2:AB$4955,ObservedSpeciesData!$A$2:$A$4955,$A1235,ObservedSpeciesData!$D$2:$D$4955,$D1235)),AVERAGEIFS(ObservedSpeciesData!AB$2:AB$4955,ObservedSpeciesData!$A$2:$A$4955,$A1235,ObservedSpeciesData!$D$2:$D$4955,$D1235),"")</f>
        <v>3.5000000000000003E-2</v>
      </c>
      <c r="AC1235" s="24">
        <f>IF(ISNUMBER(AVERAGEIFS(ObservedSpeciesData!AC$2:AC$4955,ObservedSpeciesData!$A$2:$A$4955,$A1235,ObservedSpeciesData!$D$2:$D$4955,$D1235)),AVERAGEIFS(ObservedSpeciesData!AC$2:AC$4955,ObservedSpeciesData!$A$2:$A$4955,$A1235,ObservedSpeciesData!$D$2:$D$4955,$D1235),"")</f>
        <v>3.5000000000000003E-2</v>
      </c>
      <c r="AD1235" s="23" t="str">
        <f>IF(ISNUMBER(AVERAGEIFS(ObservedSpeciesData!AD$2:AD$4955,ObservedSpeciesData!$A$2:$A$4955,$A1235,ObservedSpeciesData!$D$2:$D$4955,$D1235)),AVERAGEIFS(ObservedSpeciesData!AD$2:AD$4955,ObservedSpeciesData!$A$2:$A$4955,$A1235,ObservedSpeciesData!$D$2:$D$4955,$D1235),"")</f>
        <v/>
      </c>
      <c r="AE1235" s="24" t="str">
        <f>IF(ISNUMBER(AVERAGEIFS(ObservedSpeciesData!AE$2:AE$4955,ObservedSpeciesData!$A$2:$A$4955,$A1235,ObservedSpeciesData!$D$2:$D$4955,$D1235)),AVERAGEIFS(ObservedSpeciesData!AE$2:AE$4955,ObservedSpeciesData!$A$2:$A$4955,$A1235,ObservedSpeciesData!$D$2:$D$4955,$D1235),"")</f>
        <v/>
      </c>
      <c r="AF1235" s="23"/>
      <c r="AG1235" s="24"/>
      <c r="AH1235" s="23" t="str">
        <f>IF(ISNUMBER(AVERAGEIFS(ObservedSpeciesData!AH$2:AH$4955,ObservedSpeciesData!$A$2:$A$4955,$A1235,ObservedSpeciesData!$D$2:$D$4955,$D1235)),AVERAGEIFS(ObservedSpeciesData!AH$2:AH$4955,ObservedSpeciesData!$A$2:$A$4955,$A1235,ObservedSpeciesData!$D$2:$D$4955,$D1235),"")</f>
        <v/>
      </c>
      <c r="AI1235" s="23" t="str">
        <f>IF(ISNUMBER(AVERAGEIFS(ObservedSpeciesData!AI$2:AI$4955,ObservedSpeciesData!$A$2:$A$4955,$A1235,ObservedSpeciesData!$C$2:$C$4955,$C1235,ObservedSpeciesData!$D$2:$D$4955,$D1235)),AVERAGEIFS(ObservedSpeciesData!AI$2:AI$4955,ObservedSpeciesData!$A$2:$A$4955,$A1235,ObservedSpeciesData!$C$2:$C$4955,$C1235,ObservedSpeciesData!$D$2:$D$4955,$D1235),"")</f>
        <v/>
      </c>
      <c r="AJ1235" s="2">
        <f>COUNTIFS(ObservedSpeciesData!$A$2:$A$828,$A1235,ObservedSpeciesData!$D$2:$D$828,$D1235)</f>
        <v>0</v>
      </c>
      <c r="AK1235" s="2">
        <f t="shared" si="19"/>
        <v>4</v>
      </c>
    </row>
    <row r="1236" spans="1:37" x14ac:dyDescent="0.25">
      <c r="A1236" s="14" t="s">
        <v>82</v>
      </c>
      <c r="B1236" t="s">
        <v>80</v>
      </c>
      <c r="C1236" t="s">
        <v>79</v>
      </c>
      <c r="D1236" s="13">
        <v>42103</v>
      </c>
      <c r="E1236">
        <v>1</v>
      </c>
      <c r="F1236">
        <v>350</v>
      </c>
      <c r="G1236" s="2" t="s">
        <v>89</v>
      </c>
      <c r="H1236" s="2" t="s">
        <v>13</v>
      </c>
      <c r="I1236">
        <v>4</v>
      </c>
      <c r="J1236" s="2" t="s">
        <v>88</v>
      </c>
      <c r="K1236" s="2">
        <f>IF(ISNUMBER(AVERAGEIFS(ObservedSpeciesData!K$2:K$4955,ObservedSpeciesData!$A$2:$A$4955,$A1236,ObservedSpeciesData!$D$2:$D$4955,$D1236)),AVERAGEIFS(ObservedSpeciesData!K$2:K$4955,ObservedSpeciesData!$A$2:$A$4955,$A1236,ObservedSpeciesData!$D$2:$D$4955,$D1236),"")</f>
        <v>315</v>
      </c>
      <c r="L1236" s="26">
        <f>IF(ISNUMBER(AVERAGEIFS(ObservedSpeciesData!L$2:L$4955,ObservedSpeciesData!$A$2:$A$4955,$A1236,ObservedSpeciesData!$D$2:$D$4955,$D1236)),AVERAGEIFS(ObservedSpeciesData!L$2:L$4955,ObservedSpeciesData!$A$2:$A$4955,$A1236,ObservedSpeciesData!$D$2:$D$4955,$D1236),"")</f>
        <v>2608.3333333333335</v>
      </c>
      <c r="M1236" s="23">
        <f>IF(ISNUMBER(AVERAGEIFS(ObservedSpeciesData!M$2:M$4955,ObservedSpeciesData!$A$2:$A$4955,$A1236,ObservedSpeciesData!$D$2:$D$4955,$D1236)),AVERAGEIFS(ObservedSpeciesData!M$2:M$4955,ObservedSpeciesData!$A$2:$A$4955,$A1236,ObservedSpeciesData!$D$2:$D$4955,$D1236),"")</f>
        <v>260.83333333333331</v>
      </c>
      <c r="N1236" s="23" t="str">
        <f>IF(ISNUMBER(AVERAGEIFS(ObservedSpeciesData!N$2:N$4955,ObservedSpeciesData!$A$2:$A$4955,$A1236,ObservedSpeciesData!$D$2:$D$4955,$D1236)),AVERAGEIFS(ObservedSpeciesData!N$2:N$4955,ObservedSpeciesData!$A$2:$A$4955,$A1236,ObservedSpeciesData!$D$2:$D$4955,$D1236),"")</f>
        <v/>
      </c>
      <c r="O1236" s="23" t="str">
        <f>IF(ISNUMBER(AVERAGEIFS(ObservedSpeciesData!O$2:O$4955,ObservedSpeciesData!$A$2:$A$4955,$A1236,ObservedSpeciesData!$D$2:$D$4955,$D1236)),AVERAGEIFS(ObservedSpeciesData!O$2:O$4955,ObservedSpeciesData!$A$2:$A$4955,$A1236,ObservedSpeciesData!$D$2:$D$4955,$D1236),"")</f>
        <v/>
      </c>
      <c r="P1236" s="23" t="str">
        <f>IF(ISNUMBER(AVERAGEIFS(ObservedSpeciesData!P$2:P$4955,ObservedSpeciesData!$A$2:$A$4955,$A1236,ObservedSpeciesData!$C$2:$C$4955,$C1236,ObservedSpeciesData!$D$2:$D$4955,$D1236)),AVERAGEIFS(ObservedSpeciesData!P$2:P$4955,ObservedSpeciesData!$A$2:$A$4955,$A1236,ObservedSpeciesData!$C$2:$C$4955,$C1236,ObservedSpeciesData!$D$2:$D$4955,$D1236),"")</f>
        <v/>
      </c>
      <c r="Q1236" s="23"/>
      <c r="R1236" s="25" t="str">
        <f>IF(ISNUMBER(AVERAGEIFS(ObservedSpeciesData!R$2:R$4955,ObservedSpeciesData!$A$2:$A$4955,$A1236,ObservedSpeciesData!$D$2:$D$4955,$D1236)),AVERAGEIFS(ObservedSpeciesData!R$2:R$4955,ObservedSpeciesData!$A$2:$A$4955,$A1236,ObservedSpeciesData!$D$2:$D$4955,$D1236),"")</f>
        <v/>
      </c>
      <c r="S1236" s="25" t="str">
        <f>IF(ISNUMBER(AVERAGEIFS(ObservedSpeciesData!S$2:S$4955,ObservedSpeciesData!$A$2:$A$4955,$A1236,ObservedSpeciesData!$D$2:$D$4955,$D1236)),AVERAGEIFS(ObservedSpeciesData!S$2:S$4955,ObservedSpeciesData!$A$2:$A$4955,$A1236,ObservedSpeciesData!$D$2:$D$4955,$D1236),"")</f>
        <v/>
      </c>
      <c r="T1236" s="23" t="str">
        <f>IF(ISNUMBER(AVERAGEIFS(ObservedSpeciesData!T$2:T$4955,ObservedSpeciesData!$A$2:$A$4955,$A1236,ObservedSpeciesData!$D$2:$D$4955,$D1236)),AVERAGEIFS(ObservedSpeciesData!T$2:T$4955,ObservedSpeciesData!$A$2:$A$4955,$A1236,ObservedSpeciesData!$D$2:$D$4955,$D1236),"")</f>
        <v/>
      </c>
      <c r="U1236" s="24" t="str">
        <f>IF(ISNUMBER(AVERAGEIFS(ObservedSpeciesData!U$2:U$4955,ObservedSpeciesData!$A$2:$A$4955,$A1236,ObservedSpeciesData!$C$2:$C$4955,$C1236,ObservedSpeciesData!$D$2:$D$4955,$D1236)),AVERAGEIFS(ObservedSpeciesData!U$2:U$4955,ObservedSpeciesData!$A$2:$A$4955,$A1236,ObservedSpeciesData!$C$2:$C$4955,$C1236,ObservedSpeciesData!$D$2:$D$4955,$D1236),"")</f>
        <v/>
      </c>
      <c r="V1236" s="23" t="str">
        <f>IF(ISNUMBER(AVERAGEIFS(ObservedSpeciesData!V$2:V$4955,ObservedSpeciesData!$A$2:$A$4955,$A1236,ObservedSpeciesData!$D$2:$D$4955,$D1236)),AVERAGEIFS(ObservedSpeciesData!V$2:V$4955,ObservedSpeciesData!$A$2:$A$4955,$A1236,ObservedSpeciesData!$D$2:$D$4955,$D1236),"")</f>
        <v/>
      </c>
      <c r="W1236" s="23" t="str">
        <f>IF(ISNUMBER(AVERAGEIFS(ObservedSpeciesData!W$2:W$4955,ObservedSpeciesData!$A$2:$A$4955,$A1236,ObservedSpeciesData!$D$2:$D$4955,$D1236)),AVERAGEIFS(ObservedSpeciesData!W$2:W$4955,ObservedSpeciesData!$A$2:$A$4955,$A1236,ObservedSpeciesData!$D$2:$D$4955,$D1236),"")</f>
        <v/>
      </c>
      <c r="X1236" s="23" t="str">
        <f>IF(ISNUMBER(AVERAGEIFS(ObservedSpeciesData!X$2:X$4955,ObservedSpeciesData!$A$2:$A$4955,$A1236,ObservedSpeciesData!$D$2:$D$4955,$D1236)),AVERAGEIFS(ObservedSpeciesData!X$2:X$4955,ObservedSpeciesData!$A$2:$A$4955,$A1236,ObservedSpeciesData!$D$2:$D$4955,$D1236),"")</f>
        <v/>
      </c>
      <c r="Y1236" s="23" t="str">
        <f>IF(ISNUMBER(AVERAGEIFS(ObservedSpeciesData!Y$2:Y$4955,ObservedSpeciesData!$A$2:$A$4955,$A1236,ObservedSpeciesData!$D$2:$D$4955,$D1236)),AVERAGEIFS(ObservedSpeciesData!Y$2:Y$4955,ObservedSpeciesData!$A$2:$A$4955,$A1236,ObservedSpeciesData!$D$2:$D$4955,$D1236),"")</f>
        <v/>
      </c>
      <c r="Z1236" s="23" t="str">
        <f>IF(ISNUMBER(AVERAGEIFS(ObservedSpeciesData!Z$2:Z$4955,ObservedSpeciesData!$A$2:$A$4955,$A1236,ObservedSpeciesData!$D$2:$D$4955,$D1236)),AVERAGEIFS(ObservedSpeciesData!Z$2:Z$4955,ObservedSpeciesData!$A$2:$A$4955,$A1236,ObservedSpeciesData!$D$2:$D$4955,$D1236),"")</f>
        <v/>
      </c>
      <c r="AA1236" s="23">
        <f>IF(ISNUMBER(AVERAGEIFS(ObservedSpeciesData!AA$2:AA$4955,ObservedSpeciesData!$A$2:$A$4955,$A1236,ObservedSpeciesData!$D$2:$D$4955,$D1236)),AVERAGEIFS(ObservedSpeciesData!AA$2:AA$4955,ObservedSpeciesData!$A$2:$A$4955,$A1236,ObservedSpeciesData!$D$2:$D$4955,$D1236),"")</f>
        <v>21.966666666666669</v>
      </c>
      <c r="AB1236" s="24">
        <f>IF(ISNUMBER(AVERAGEIFS(ObservedSpeciesData!AB$2:AB$4955,ObservedSpeciesData!$A$2:$A$4955,$A1236,ObservedSpeciesData!$D$2:$D$4955,$D1236)),AVERAGEIFS(ObservedSpeciesData!AB$2:AB$4955,ObservedSpeciesData!$A$2:$A$4955,$A1236,ObservedSpeciesData!$D$2:$D$4955,$D1236),"")</f>
        <v>3.5333333333333335E-2</v>
      </c>
      <c r="AC1236" s="24">
        <f>IF(ISNUMBER(AVERAGEIFS(ObservedSpeciesData!AC$2:AC$4955,ObservedSpeciesData!$A$2:$A$4955,$A1236,ObservedSpeciesData!$D$2:$D$4955,$D1236)),AVERAGEIFS(ObservedSpeciesData!AC$2:AC$4955,ObservedSpeciesData!$A$2:$A$4955,$A1236,ObservedSpeciesData!$D$2:$D$4955,$D1236),"")</f>
        <v>3.5333333333333335E-2</v>
      </c>
      <c r="AD1236" s="23" t="str">
        <f>IF(ISNUMBER(AVERAGEIFS(ObservedSpeciesData!AD$2:AD$4955,ObservedSpeciesData!$A$2:$A$4955,$A1236,ObservedSpeciesData!$D$2:$D$4955,$D1236)),AVERAGEIFS(ObservedSpeciesData!AD$2:AD$4955,ObservedSpeciesData!$A$2:$A$4955,$A1236,ObservedSpeciesData!$D$2:$D$4955,$D1236),"")</f>
        <v/>
      </c>
      <c r="AE1236" s="24" t="str">
        <f>IF(ISNUMBER(AVERAGEIFS(ObservedSpeciesData!AE$2:AE$4955,ObservedSpeciesData!$A$2:$A$4955,$A1236,ObservedSpeciesData!$D$2:$D$4955,$D1236)),AVERAGEIFS(ObservedSpeciesData!AE$2:AE$4955,ObservedSpeciesData!$A$2:$A$4955,$A1236,ObservedSpeciesData!$D$2:$D$4955,$D1236),"")</f>
        <v/>
      </c>
      <c r="AF1236" s="23"/>
      <c r="AG1236" s="24"/>
      <c r="AH1236" s="23" t="str">
        <f>IF(ISNUMBER(AVERAGEIFS(ObservedSpeciesData!AH$2:AH$4955,ObservedSpeciesData!$A$2:$A$4955,$A1236,ObservedSpeciesData!$D$2:$D$4955,$D1236)),AVERAGEIFS(ObservedSpeciesData!AH$2:AH$4955,ObservedSpeciesData!$A$2:$A$4955,$A1236,ObservedSpeciesData!$D$2:$D$4955,$D1236),"")</f>
        <v/>
      </c>
      <c r="AI1236" s="23" t="str">
        <f>IF(ISNUMBER(AVERAGEIFS(ObservedSpeciesData!AI$2:AI$4955,ObservedSpeciesData!$A$2:$A$4955,$A1236,ObservedSpeciesData!$C$2:$C$4955,$C1236,ObservedSpeciesData!$D$2:$D$4955,$D1236)),AVERAGEIFS(ObservedSpeciesData!AI$2:AI$4955,ObservedSpeciesData!$A$2:$A$4955,$A1236,ObservedSpeciesData!$C$2:$C$4955,$C1236,ObservedSpeciesData!$D$2:$D$4955,$D1236),"")</f>
        <v/>
      </c>
      <c r="AJ1236" s="2">
        <f>COUNTIFS(ObservedSpeciesData!$A$2:$A$828,$A1236,ObservedSpeciesData!$D$2:$D$828,$D1236)</f>
        <v>0</v>
      </c>
      <c r="AK1236" s="2">
        <f t="shared" si="19"/>
        <v>4</v>
      </c>
    </row>
    <row r="1237" spans="1:37" x14ac:dyDescent="0.25">
      <c r="A1237" s="14" t="s">
        <v>81</v>
      </c>
      <c r="B1237" t="s">
        <v>80</v>
      </c>
      <c r="C1237" t="s">
        <v>79</v>
      </c>
      <c r="D1237" s="13">
        <v>42103</v>
      </c>
      <c r="E1237">
        <v>1</v>
      </c>
      <c r="F1237">
        <v>500</v>
      </c>
      <c r="G1237" s="2" t="s">
        <v>89</v>
      </c>
      <c r="H1237" s="2" t="s">
        <v>13</v>
      </c>
      <c r="I1237">
        <v>4</v>
      </c>
      <c r="J1237" s="2" t="s">
        <v>88</v>
      </c>
      <c r="K1237" s="2">
        <f>IF(ISNUMBER(AVERAGEIFS(ObservedSpeciesData!K$2:K$4955,ObservedSpeciesData!$A$2:$A$4955,$A1237,ObservedSpeciesData!$D$2:$D$4955,$D1237)),AVERAGEIFS(ObservedSpeciesData!K$2:K$4955,ObservedSpeciesData!$A$2:$A$4955,$A1237,ObservedSpeciesData!$D$2:$D$4955,$D1237),"")</f>
        <v>450</v>
      </c>
      <c r="L1237" s="26">
        <f>IF(ISNUMBER(AVERAGEIFS(ObservedSpeciesData!L$2:L$4955,ObservedSpeciesData!$A$2:$A$4955,$A1237,ObservedSpeciesData!$D$2:$D$4955,$D1237)),AVERAGEIFS(ObservedSpeciesData!L$2:L$4955,ObservedSpeciesData!$A$2:$A$4955,$A1237,ObservedSpeciesData!$D$2:$D$4955,$D1237),"")</f>
        <v>2701.3333333333335</v>
      </c>
      <c r="M1237" s="23">
        <f>IF(ISNUMBER(AVERAGEIFS(ObservedSpeciesData!M$2:M$4955,ObservedSpeciesData!$A$2:$A$4955,$A1237,ObservedSpeciesData!$D$2:$D$4955,$D1237)),AVERAGEIFS(ObservedSpeciesData!M$2:M$4955,ObservedSpeciesData!$A$2:$A$4955,$A1237,ObservedSpeciesData!$D$2:$D$4955,$D1237),"")</f>
        <v>270.13333333333333</v>
      </c>
      <c r="N1237" s="23" t="str">
        <f>IF(ISNUMBER(AVERAGEIFS(ObservedSpeciesData!N$2:N$4955,ObservedSpeciesData!$A$2:$A$4955,$A1237,ObservedSpeciesData!$D$2:$D$4955,$D1237)),AVERAGEIFS(ObservedSpeciesData!N$2:N$4955,ObservedSpeciesData!$A$2:$A$4955,$A1237,ObservedSpeciesData!$D$2:$D$4955,$D1237),"")</f>
        <v/>
      </c>
      <c r="O1237" s="23" t="str">
        <f>IF(ISNUMBER(AVERAGEIFS(ObservedSpeciesData!O$2:O$4955,ObservedSpeciesData!$A$2:$A$4955,$A1237,ObservedSpeciesData!$D$2:$D$4955,$D1237)),AVERAGEIFS(ObservedSpeciesData!O$2:O$4955,ObservedSpeciesData!$A$2:$A$4955,$A1237,ObservedSpeciesData!$D$2:$D$4955,$D1237),"")</f>
        <v/>
      </c>
      <c r="P1237" s="23" t="str">
        <f>IF(ISNUMBER(AVERAGEIFS(ObservedSpeciesData!P$2:P$4955,ObservedSpeciesData!$A$2:$A$4955,$A1237,ObservedSpeciesData!$C$2:$C$4955,$C1237,ObservedSpeciesData!$D$2:$D$4955,$D1237)),AVERAGEIFS(ObservedSpeciesData!P$2:P$4955,ObservedSpeciesData!$A$2:$A$4955,$A1237,ObservedSpeciesData!$C$2:$C$4955,$C1237,ObservedSpeciesData!$D$2:$D$4955,$D1237),"")</f>
        <v/>
      </c>
      <c r="Q1237" s="23"/>
      <c r="R1237" s="25" t="str">
        <f>IF(ISNUMBER(AVERAGEIFS(ObservedSpeciesData!R$2:R$4955,ObservedSpeciesData!$A$2:$A$4955,$A1237,ObservedSpeciesData!$D$2:$D$4955,$D1237)),AVERAGEIFS(ObservedSpeciesData!R$2:R$4955,ObservedSpeciesData!$A$2:$A$4955,$A1237,ObservedSpeciesData!$D$2:$D$4955,$D1237),"")</f>
        <v/>
      </c>
      <c r="S1237" s="25" t="str">
        <f>IF(ISNUMBER(AVERAGEIFS(ObservedSpeciesData!S$2:S$4955,ObservedSpeciesData!$A$2:$A$4955,$A1237,ObservedSpeciesData!$D$2:$D$4955,$D1237)),AVERAGEIFS(ObservedSpeciesData!S$2:S$4955,ObservedSpeciesData!$A$2:$A$4955,$A1237,ObservedSpeciesData!$D$2:$D$4955,$D1237),"")</f>
        <v/>
      </c>
      <c r="T1237" s="23" t="str">
        <f>IF(ISNUMBER(AVERAGEIFS(ObservedSpeciesData!T$2:T$4955,ObservedSpeciesData!$A$2:$A$4955,$A1237,ObservedSpeciesData!$D$2:$D$4955,$D1237)),AVERAGEIFS(ObservedSpeciesData!T$2:T$4955,ObservedSpeciesData!$A$2:$A$4955,$A1237,ObservedSpeciesData!$D$2:$D$4955,$D1237),"")</f>
        <v/>
      </c>
      <c r="U1237" s="24" t="str">
        <f>IF(ISNUMBER(AVERAGEIFS(ObservedSpeciesData!U$2:U$4955,ObservedSpeciesData!$A$2:$A$4955,$A1237,ObservedSpeciesData!$C$2:$C$4955,$C1237,ObservedSpeciesData!$D$2:$D$4955,$D1237)),AVERAGEIFS(ObservedSpeciesData!U$2:U$4955,ObservedSpeciesData!$A$2:$A$4955,$A1237,ObservedSpeciesData!$C$2:$C$4955,$C1237,ObservedSpeciesData!$D$2:$D$4955,$D1237),"")</f>
        <v/>
      </c>
      <c r="V1237" s="23" t="str">
        <f>IF(ISNUMBER(AVERAGEIFS(ObservedSpeciesData!V$2:V$4955,ObservedSpeciesData!$A$2:$A$4955,$A1237,ObservedSpeciesData!$D$2:$D$4955,$D1237)),AVERAGEIFS(ObservedSpeciesData!V$2:V$4955,ObservedSpeciesData!$A$2:$A$4955,$A1237,ObservedSpeciesData!$D$2:$D$4955,$D1237),"")</f>
        <v/>
      </c>
      <c r="W1237" s="23" t="str">
        <f>IF(ISNUMBER(AVERAGEIFS(ObservedSpeciesData!W$2:W$4955,ObservedSpeciesData!$A$2:$A$4955,$A1237,ObservedSpeciesData!$D$2:$D$4955,$D1237)),AVERAGEIFS(ObservedSpeciesData!W$2:W$4955,ObservedSpeciesData!$A$2:$A$4955,$A1237,ObservedSpeciesData!$D$2:$D$4955,$D1237),"")</f>
        <v/>
      </c>
      <c r="X1237" s="23" t="str">
        <f>IF(ISNUMBER(AVERAGEIFS(ObservedSpeciesData!X$2:X$4955,ObservedSpeciesData!$A$2:$A$4955,$A1237,ObservedSpeciesData!$D$2:$D$4955,$D1237)),AVERAGEIFS(ObservedSpeciesData!X$2:X$4955,ObservedSpeciesData!$A$2:$A$4955,$A1237,ObservedSpeciesData!$D$2:$D$4955,$D1237),"")</f>
        <v/>
      </c>
      <c r="Y1237" s="23" t="str">
        <f>IF(ISNUMBER(AVERAGEIFS(ObservedSpeciesData!Y$2:Y$4955,ObservedSpeciesData!$A$2:$A$4955,$A1237,ObservedSpeciesData!$D$2:$D$4955,$D1237)),AVERAGEIFS(ObservedSpeciesData!Y$2:Y$4955,ObservedSpeciesData!$A$2:$A$4955,$A1237,ObservedSpeciesData!$D$2:$D$4955,$D1237),"")</f>
        <v/>
      </c>
      <c r="Z1237" s="23" t="str">
        <f>IF(ISNUMBER(AVERAGEIFS(ObservedSpeciesData!Z$2:Z$4955,ObservedSpeciesData!$A$2:$A$4955,$A1237,ObservedSpeciesData!$D$2:$D$4955,$D1237)),AVERAGEIFS(ObservedSpeciesData!Z$2:Z$4955,ObservedSpeciesData!$A$2:$A$4955,$A1237,ObservedSpeciesData!$D$2:$D$4955,$D1237),"")</f>
        <v/>
      </c>
      <c r="AA1237" s="23">
        <f>IF(ISNUMBER(AVERAGEIFS(ObservedSpeciesData!AA$2:AA$4955,ObservedSpeciesData!$A$2:$A$4955,$A1237,ObservedSpeciesData!$D$2:$D$4955,$D1237)),AVERAGEIFS(ObservedSpeciesData!AA$2:AA$4955,ObservedSpeciesData!$A$2:$A$4955,$A1237,ObservedSpeciesData!$D$2:$D$4955,$D1237),"")</f>
        <v>25.766666666666669</v>
      </c>
      <c r="AB1237" s="24">
        <f>IF(ISNUMBER(AVERAGEIFS(ObservedSpeciesData!AB$2:AB$4955,ObservedSpeciesData!$A$2:$A$4955,$A1237,ObservedSpeciesData!$D$2:$D$4955,$D1237)),AVERAGEIFS(ObservedSpeciesData!AB$2:AB$4955,ObservedSpeciesData!$A$2:$A$4955,$A1237,ObservedSpeciesData!$D$2:$D$4955,$D1237),"")</f>
        <v>4.1333333333333333E-2</v>
      </c>
      <c r="AC1237" s="24">
        <f>IF(ISNUMBER(AVERAGEIFS(ObservedSpeciesData!AC$2:AC$4955,ObservedSpeciesData!$A$2:$A$4955,$A1237,ObservedSpeciesData!$D$2:$D$4955,$D1237)),AVERAGEIFS(ObservedSpeciesData!AC$2:AC$4955,ObservedSpeciesData!$A$2:$A$4955,$A1237,ObservedSpeciesData!$D$2:$D$4955,$D1237),"")</f>
        <v>4.1333333333333333E-2</v>
      </c>
      <c r="AD1237" s="23" t="str">
        <f>IF(ISNUMBER(AVERAGEIFS(ObservedSpeciesData!AD$2:AD$4955,ObservedSpeciesData!$A$2:$A$4955,$A1237,ObservedSpeciesData!$D$2:$D$4955,$D1237)),AVERAGEIFS(ObservedSpeciesData!AD$2:AD$4955,ObservedSpeciesData!$A$2:$A$4955,$A1237,ObservedSpeciesData!$D$2:$D$4955,$D1237),"")</f>
        <v/>
      </c>
      <c r="AE1237" s="24" t="str">
        <f>IF(ISNUMBER(AVERAGEIFS(ObservedSpeciesData!AE$2:AE$4955,ObservedSpeciesData!$A$2:$A$4955,$A1237,ObservedSpeciesData!$D$2:$D$4955,$D1237)),AVERAGEIFS(ObservedSpeciesData!AE$2:AE$4955,ObservedSpeciesData!$A$2:$A$4955,$A1237,ObservedSpeciesData!$D$2:$D$4955,$D1237),"")</f>
        <v/>
      </c>
      <c r="AF1237" s="23"/>
      <c r="AG1237" s="24"/>
      <c r="AH1237" s="23" t="str">
        <f>IF(ISNUMBER(AVERAGEIFS(ObservedSpeciesData!AH$2:AH$4955,ObservedSpeciesData!$A$2:$A$4955,$A1237,ObservedSpeciesData!$D$2:$D$4955,$D1237)),AVERAGEIFS(ObservedSpeciesData!AH$2:AH$4955,ObservedSpeciesData!$A$2:$A$4955,$A1237,ObservedSpeciesData!$D$2:$D$4955,$D1237),"")</f>
        <v/>
      </c>
      <c r="AI1237" s="23" t="str">
        <f>IF(ISNUMBER(AVERAGEIFS(ObservedSpeciesData!AI$2:AI$4955,ObservedSpeciesData!$A$2:$A$4955,$A1237,ObservedSpeciesData!$C$2:$C$4955,$C1237,ObservedSpeciesData!$D$2:$D$4955,$D1237)),AVERAGEIFS(ObservedSpeciesData!AI$2:AI$4955,ObservedSpeciesData!$A$2:$A$4955,$A1237,ObservedSpeciesData!$C$2:$C$4955,$C1237,ObservedSpeciesData!$D$2:$D$4955,$D1237),"")</f>
        <v/>
      </c>
      <c r="AJ1237" s="2">
        <f>COUNTIFS(ObservedSpeciesData!$A$2:$A$828,$A1237,ObservedSpeciesData!$D$2:$D$828,$D1237)</f>
        <v>0</v>
      </c>
      <c r="AK1237" s="2">
        <f t="shared" si="19"/>
        <v>4</v>
      </c>
    </row>
    <row r="1238" spans="1:37" x14ac:dyDescent="0.25">
      <c r="A1238" s="14" t="s">
        <v>86</v>
      </c>
      <c r="B1238" t="s">
        <v>80</v>
      </c>
      <c r="C1238" t="s">
        <v>79</v>
      </c>
      <c r="D1238" s="13">
        <v>42106</v>
      </c>
      <c r="E1238">
        <v>1</v>
      </c>
      <c r="F1238">
        <v>0</v>
      </c>
      <c r="G1238" s="2" t="s">
        <v>89</v>
      </c>
      <c r="H1238" s="2" t="s">
        <v>13</v>
      </c>
      <c r="I1238">
        <v>4</v>
      </c>
      <c r="J1238" s="2" t="s">
        <v>88</v>
      </c>
      <c r="K1238" s="2">
        <f>IF(ISNUMBER(AVERAGEIFS(ObservedSpeciesData!K$2:K$4955,ObservedSpeciesData!$A$2:$A$4955,$A1238,ObservedSpeciesData!$D$2:$D$4955,$D1238)),AVERAGEIFS(ObservedSpeciesData!K$2:K$4955,ObservedSpeciesData!$A$2:$A$4955,$A1238,ObservedSpeciesData!$D$2:$D$4955,$D1238),"")</f>
        <v>0</v>
      </c>
      <c r="L1238" s="26">
        <f>IF(ISNUMBER(AVERAGEIFS(ObservedSpeciesData!L$2:L$4955,ObservedSpeciesData!$A$2:$A$4955,$A1238,ObservedSpeciesData!$D$2:$D$4955,$D1238)),AVERAGEIFS(ObservedSpeciesData!L$2:L$4955,ObservedSpeciesData!$A$2:$A$4955,$A1238,ObservedSpeciesData!$D$2:$D$4955,$D1238),"")</f>
        <v>2081.3333333333335</v>
      </c>
      <c r="M1238" s="23">
        <f>IF(ISNUMBER(AVERAGEIFS(ObservedSpeciesData!M$2:M$4955,ObservedSpeciesData!$A$2:$A$4955,$A1238,ObservedSpeciesData!$D$2:$D$4955,$D1238)),AVERAGEIFS(ObservedSpeciesData!M$2:M$4955,ObservedSpeciesData!$A$2:$A$4955,$A1238,ObservedSpeciesData!$D$2:$D$4955,$D1238),"")</f>
        <v>208.13333333333333</v>
      </c>
      <c r="N1238" s="23" t="str">
        <f>IF(ISNUMBER(AVERAGEIFS(ObservedSpeciesData!N$2:N$4955,ObservedSpeciesData!$A$2:$A$4955,$A1238,ObservedSpeciesData!$D$2:$D$4955,$D1238)),AVERAGEIFS(ObservedSpeciesData!N$2:N$4955,ObservedSpeciesData!$A$2:$A$4955,$A1238,ObservedSpeciesData!$D$2:$D$4955,$D1238),"")</f>
        <v/>
      </c>
      <c r="O1238" s="23" t="str">
        <f>IF(ISNUMBER(AVERAGEIFS(ObservedSpeciesData!O$2:O$4955,ObservedSpeciesData!$A$2:$A$4955,$A1238,ObservedSpeciesData!$D$2:$D$4955,$D1238)),AVERAGEIFS(ObservedSpeciesData!O$2:O$4955,ObservedSpeciesData!$A$2:$A$4955,$A1238,ObservedSpeciesData!$D$2:$D$4955,$D1238),"")</f>
        <v/>
      </c>
      <c r="P1238" s="23" t="str">
        <f>IF(ISNUMBER(AVERAGEIFS(ObservedSpeciesData!P$2:P$4955,ObservedSpeciesData!$A$2:$A$4955,$A1238,ObservedSpeciesData!$C$2:$C$4955,$C1238,ObservedSpeciesData!$D$2:$D$4955,$D1238)),AVERAGEIFS(ObservedSpeciesData!P$2:P$4955,ObservedSpeciesData!$A$2:$A$4955,$A1238,ObservedSpeciesData!$C$2:$C$4955,$C1238,ObservedSpeciesData!$D$2:$D$4955,$D1238),"")</f>
        <v/>
      </c>
      <c r="Q1238" s="23"/>
      <c r="R1238" s="25" t="str">
        <f>IF(ISNUMBER(AVERAGEIFS(ObservedSpeciesData!R$2:R$4955,ObservedSpeciesData!$A$2:$A$4955,$A1238,ObservedSpeciesData!$D$2:$D$4955,$D1238)),AVERAGEIFS(ObservedSpeciesData!R$2:R$4955,ObservedSpeciesData!$A$2:$A$4955,$A1238,ObservedSpeciesData!$D$2:$D$4955,$D1238),"")</f>
        <v/>
      </c>
      <c r="S1238" s="25" t="str">
        <f>IF(ISNUMBER(AVERAGEIFS(ObservedSpeciesData!S$2:S$4955,ObservedSpeciesData!$A$2:$A$4955,$A1238,ObservedSpeciesData!$D$2:$D$4955,$D1238)),AVERAGEIFS(ObservedSpeciesData!S$2:S$4955,ObservedSpeciesData!$A$2:$A$4955,$A1238,ObservedSpeciesData!$D$2:$D$4955,$D1238),"")</f>
        <v/>
      </c>
      <c r="T1238" s="23" t="str">
        <f>IF(ISNUMBER(AVERAGEIFS(ObservedSpeciesData!T$2:T$4955,ObservedSpeciesData!$A$2:$A$4955,$A1238,ObservedSpeciesData!$D$2:$D$4955,$D1238)),AVERAGEIFS(ObservedSpeciesData!T$2:T$4955,ObservedSpeciesData!$A$2:$A$4955,$A1238,ObservedSpeciesData!$D$2:$D$4955,$D1238),"")</f>
        <v/>
      </c>
      <c r="U1238" s="24" t="str">
        <f>IF(ISNUMBER(AVERAGEIFS(ObservedSpeciesData!U$2:U$4955,ObservedSpeciesData!$A$2:$A$4955,$A1238,ObservedSpeciesData!$C$2:$C$4955,$C1238,ObservedSpeciesData!$D$2:$D$4955,$D1238)),AVERAGEIFS(ObservedSpeciesData!U$2:U$4955,ObservedSpeciesData!$A$2:$A$4955,$A1238,ObservedSpeciesData!$C$2:$C$4955,$C1238,ObservedSpeciesData!$D$2:$D$4955,$D1238),"")</f>
        <v/>
      </c>
      <c r="V1238" s="23" t="str">
        <f>IF(ISNUMBER(AVERAGEIFS(ObservedSpeciesData!V$2:V$4955,ObservedSpeciesData!$A$2:$A$4955,$A1238,ObservedSpeciesData!$D$2:$D$4955,$D1238)),AVERAGEIFS(ObservedSpeciesData!V$2:V$4955,ObservedSpeciesData!$A$2:$A$4955,$A1238,ObservedSpeciesData!$D$2:$D$4955,$D1238),"")</f>
        <v/>
      </c>
      <c r="W1238" s="23" t="str">
        <f>IF(ISNUMBER(AVERAGEIFS(ObservedSpeciesData!W$2:W$4955,ObservedSpeciesData!$A$2:$A$4955,$A1238,ObservedSpeciesData!$D$2:$D$4955,$D1238)),AVERAGEIFS(ObservedSpeciesData!W$2:W$4955,ObservedSpeciesData!$A$2:$A$4955,$A1238,ObservedSpeciesData!$D$2:$D$4955,$D1238),"")</f>
        <v/>
      </c>
      <c r="X1238" s="23" t="str">
        <f>IF(ISNUMBER(AVERAGEIFS(ObservedSpeciesData!X$2:X$4955,ObservedSpeciesData!$A$2:$A$4955,$A1238,ObservedSpeciesData!$D$2:$D$4955,$D1238)),AVERAGEIFS(ObservedSpeciesData!X$2:X$4955,ObservedSpeciesData!$A$2:$A$4955,$A1238,ObservedSpeciesData!$D$2:$D$4955,$D1238),"")</f>
        <v/>
      </c>
      <c r="Y1238" s="23" t="str">
        <f>IF(ISNUMBER(AVERAGEIFS(ObservedSpeciesData!Y$2:Y$4955,ObservedSpeciesData!$A$2:$A$4955,$A1238,ObservedSpeciesData!$D$2:$D$4955,$D1238)),AVERAGEIFS(ObservedSpeciesData!Y$2:Y$4955,ObservedSpeciesData!$A$2:$A$4955,$A1238,ObservedSpeciesData!$D$2:$D$4955,$D1238),"")</f>
        <v/>
      </c>
      <c r="Z1238" s="23" t="str">
        <f>IF(ISNUMBER(AVERAGEIFS(ObservedSpeciesData!Z$2:Z$4955,ObservedSpeciesData!$A$2:$A$4955,$A1238,ObservedSpeciesData!$D$2:$D$4955,$D1238)),AVERAGEIFS(ObservedSpeciesData!Z$2:Z$4955,ObservedSpeciesData!$A$2:$A$4955,$A1238,ObservedSpeciesData!$D$2:$D$4955,$D1238),"")</f>
        <v/>
      </c>
      <c r="AA1238" s="23" t="str">
        <f>IF(ISNUMBER(AVERAGEIFS(ObservedSpeciesData!AA$2:AA$4955,ObservedSpeciesData!$A$2:$A$4955,$A1238,ObservedSpeciesData!$D$2:$D$4955,$D1238)),AVERAGEIFS(ObservedSpeciesData!AA$2:AA$4955,ObservedSpeciesData!$A$2:$A$4955,$A1238,ObservedSpeciesData!$D$2:$D$4955,$D1238),"")</f>
        <v/>
      </c>
      <c r="AB1238" s="24" t="str">
        <f>IF(ISNUMBER(AVERAGEIFS(ObservedSpeciesData!AB$2:AB$4955,ObservedSpeciesData!$A$2:$A$4955,$A1238,ObservedSpeciesData!$D$2:$D$4955,$D1238)),AVERAGEIFS(ObservedSpeciesData!AB$2:AB$4955,ObservedSpeciesData!$A$2:$A$4955,$A1238,ObservedSpeciesData!$D$2:$D$4955,$D1238),"")</f>
        <v/>
      </c>
      <c r="AC1238" s="24" t="str">
        <f>IF(ISNUMBER(AVERAGEIFS(ObservedSpeciesData!AC$2:AC$4955,ObservedSpeciesData!$A$2:$A$4955,$A1238,ObservedSpeciesData!$D$2:$D$4955,$D1238)),AVERAGEIFS(ObservedSpeciesData!AC$2:AC$4955,ObservedSpeciesData!$A$2:$A$4955,$A1238,ObservedSpeciesData!$D$2:$D$4955,$D1238),"")</f>
        <v/>
      </c>
      <c r="AD1238" s="23" t="str">
        <f>IF(ISNUMBER(AVERAGEIFS(ObservedSpeciesData!AD$2:AD$4955,ObservedSpeciesData!$A$2:$A$4955,$A1238,ObservedSpeciesData!$D$2:$D$4955,$D1238)),AVERAGEIFS(ObservedSpeciesData!AD$2:AD$4955,ObservedSpeciesData!$A$2:$A$4955,$A1238,ObservedSpeciesData!$D$2:$D$4955,$D1238),"")</f>
        <v/>
      </c>
      <c r="AE1238" s="24" t="str">
        <f>IF(ISNUMBER(AVERAGEIFS(ObservedSpeciesData!AE$2:AE$4955,ObservedSpeciesData!$A$2:$A$4955,$A1238,ObservedSpeciesData!$D$2:$D$4955,$D1238)),AVERAGEIFS(ObservedSpeciesData!AE$2:AE$4955,ObservedSpeciesData!$A$2:$A$4955,$A1238,ObservedSpeciesData!$D$2:$D$4955,$D1238),"")</f>
        <v/>
      </c>
      <c r="AF1238" s="23"/>
      <c r="AG1238" s="24"/>
      <c r="AH1238" s="23" t="str">
        <f>IF(ISNUMBER(AVERAGEIFS(ObservedSpeciesData!AH$2:AH$4955,ObservedSpeciesData!$A$2:$A$4955,$A1238,ObservedSpeciesData!$D$2:$D$4955,$D1238)),AVERAGEIFS(ObservedSpeciesData!AH$2:AH$4955,ObservedSpeciesData!$A$2:$A$4955,$A1238,ObservedSpeciesData!$D$2:$D$4955,$D1238),"")</f>
        <v/>
      </c>
      <c r="AI1238" s="23" t="str">
        <f>IF(ISNUMBER(AVERAGEIFS(ObservedSpeciesData!AI$2:AI$4955,ObservedSpeciesData!$A$2:$A$4955,$A1238,ObservedSpeciesData!$C$2:$C$4955,$C1238,ObservedSpeciesData!$D$2:$D$4955,$D1238)),AVERAGEIFS(ObservedSpeciesData!AI$2:AI$4955,ObservedSpeciesData!$A$2:$A$4955,$A1238,ObservedSpeciesData!$C$2:$C$4955,$C1238,ObservedSpeciesData!$D$2:$D$4955,$D1238),"")</f>
        <v/>
      </c>
      <c r="AJ1238" s="2">
        <f>COUNTIFS(ObservedSpeciesData!$A$2:$A$828,$A1238,ObservedSpeciesData!$D$2:$D$828,$D1238)</f>
        <v>0</v>
      </c>
      <c r="AK1238" s="2">
        <f t="shared" si="19"/>
        <v>1</v>
      </c>
    </row>
    <row r="1239" spans="1:37" x14ac:dyDescent="0.25">
      <c r="A1239" s="14" t="s">
        <v>85</v>
      </c>
      <c r="B1239" t="s">
        <v>80</v>
      </c>
      <c r="C1239" t="s">
        <v>79</v>
      </c>
      <c r="D1239" s="13">
        <v>42106</v>
      </c>
      <c r="E1239">
        <v>1</v>
      </c>
      <c r="F1239">
        <v>50</v>
      </c>
      <c r="G1239" s="2" t="s">
        <v>89</v>
      </c>
      <c r="H1239" s="2" t="s">
        <v>13</v>
      </c>
      <c r="I1239">
        <v>4</v>
      </c>
      <c r="J1239" s="2" t="s">
        <v>88</v>
      </c>
      <c r="K1239" s="2">
        <f>IF(ISNUMBER(AVERAGEIFS(ObservedSpeciesData!K$2:K$4955,ObservedSpeciesData!$A$2:$A$4955,$A1239,ObservedSpeciesData!$D$2:$D$4955,$D1239)),AVERAGEIFS(ObservedSpeciesData!K$2:K$4955,ObservedSpeciesData!$A$2:$A$4955,$A1239,ObservedSpeciesData!$D$2:$D$4955,$D1239),"")</f>
        <v>45</v>
      </c>
      <c r="L1239" s="26">
        <f>IF(ISNUMBER(AVERAGEIFS(ObservedSpeciesData!L$2:L$4955,ObservedSpeciesData!$A$2:$A$4955,$A1239,ObservedSpeciesData!$D$2:$D$4955,$D1239)),AVERAGEIFS(ObservedSpeciesData!L$2:L$4955,ObservedSpeciesData!$A$2:$A$4955,$A1239,ObservedSpeciesData!$D$2:$D$4955,$D1239),"")</f>
        <v>2226</v>
      </c>
      <c r="M1239" s="23">
        <f>IF(ISNUMBER(AVERAGEIFS(ObservedSpeciesData!M$2:M$4955,ObservedSpeciesData!$A$2:$A$4955,$A1239,ObservedSpeciesData!$D$2:$D$4955,$D1239)),AVERAGEIFS(ObservedSpeciesData!M$2:M$4955,ObservedSpeciesData!$A$2:$A$4955,$A1239,ObservedSpeciesData!$D$2:$D$4955,$D1239),"")</f>
        <v>222.6</v>
      </c>
      <c r="N1239" s="23" t="str">
        <f>IF(ISNUMBER(AVERAGEIFS(ObservedSpeciesData!N$2:N$4955,ObservedSpeciesData!$A$2:$A$4955,$A1239,ObservedSpeciesData!$D$2:$D$4955,$D1239)),AVERAGEIFS(ObservedSpeciesData!N$2:N$4955,ObservedSpeciesData!$A$2:$A$4955,$A1239,ObservedSpeciesData!$D$2:$D$4955,$D1239),"")</f>
        <v/>
      </c>
      <c r="O1239" s="23" t="str">
        <f>IF(ISNUMBER(AVERAGEIFS(ObservedSpeciesData!O$2:O$4955,ObservedSpeciesData!$A$2:$A$4955,$A1239,ObservedSpeciesData!$D$2:$D$4955,$D1239)),AVERAGEIFS(ObservedSpeciesData!O$2:O$4955,ObservedSpeciesData!$A$2:$A$4955,$A1239,ObservedSpeciesData!$D$2:$D$4955,$D1239),"")</f>
        <v/>
      </c>
      <c r="P1239" s="23" t="str">
        <f>IF(ISNUMBER(AVERAGEIFS(ObservedSpeciesData!P$2:P$4955,ObservedSpeciesData!$A$2:$A$4955,$A1239,ObservedSpeciesData!$C$2:$C$4955,$C1239,ObservedSpeciesData!$D$2:$D$4955,$D1239)),AVERAGEIFS(ObservedSpeciesData!P$2:P$4955,ObservedSpeciesData!$A$2:$A$4955,$A1239,ObservedSpeciesData!$C$2:$C$4955,$C1239,ObservedSpeciesData!$D$2:$D$4955,$D1239),"")</f>
        <v/>
      </c>
      <c r="Q1239" s="23"/>
      <c r="R1239" s="25" t="str">
        <f>IF(ISNUMBER(AVERAGEIFS(ObservedSpeciesData!R$2:R$4955,ObservedSpeciesData!$A$2:$A$4955,$A1239,ObservedSpeciesData!$D$2:$D$4955,$D1239)),AVERAGEIFS(ObservedSpeciesData!R$2:R$4955,ObservedSpeciesData!$A$2:$A$4955,$A1239,ObservedSpeciesData!$D$2:$D$4955,$D1239),"")</f>
        <v/>
      </c>
      <c r="S1239" s="25" t="str">
        <f>IF(ISNUMBER(AVERAGEIFS(ObservedSpeciesData!S$2:S$4955,ObservedSpeciesData!$A$2:$A$4955,$A1239,ObservedSpeciesData!$D$2:$D$4955,$D1239)),AVERAGEIFS(ObservedSpeciesData!S$2:S$4955,ObservedSpeciesData!$A$2:$A$4955,$A1239,ObservedSpeciesData!$D$2:$D$4955,$D1239),"")</f>
        <v/>
      </c>
      <c r="T1239" s="23" t="str">
        <f>IF(ISNUMBER(AVERAGEIFS(ObservedSpeciesData!T$2:T$4955,ObservedSpeciesData!$A$2:$A$4955,$A1239,ObservedSpeciesData!$D$2:$D$4955,$D1239)),AVERAGEIFS(ObservedSpeciesData!T$2:T$4955,ObservedSpeciesData!$A$2:$A$4955,$A1239,ObservedSpeciesData!$D$2:$D$4955,$D1239),"")</f>
        <v/>
      </c>
      <c r="U1239" s="24" t="str">
        <f>IF(ISNUMBER(AVERAGEIFS(ObservedSpeciesData!U$2:U$4955,ObservedSpeciesData!$A$2:$A$4955,$A1239,ObservedSpeciesData!$C$2:$C$4955,$C1239,ObservedSpeciesData!$D$2:$D$4955,$D1239)),AVERAGEIFS(ObservedSpeciesData!U$2:U$4955,ObservedSpeciesData!$A$2:$A$4955,$A1239,ObservedSpeciesData!$C$2:$C$4955,$C1239,ObservedSpeciesData!$D$2:$D$4955,$D1239),"")</f>
        <v/>
      </c>
      <c r="V1239" s="23" t="str">
        <f>IF(ISNUMBER(AVERAGEIFS(ObservedSpeciesData!V$2:V$4955,ObservedSpeciesData!$A$2:$A$4955,$A1239,ObservedSpeciesData!$D$2:$D$4955,$D1239)),AVERAGEIFS(ObservedSpeciesData!V$2:V$4955,ObservedSpeciesData!$A$2:$A$4955,$A1239,ObservedSpeciesData!$D$2:$D$4955,$D1239),"")</f>
        <v/>
      </c>
      <c r="W1239" s="23" t="str">
        <f>IF(ISNUMBER(AVERAGEIFS(ObservedSpeciesData!W$2:W$4955,ObservedSpeciesData!$A$2:$A$4955,$A1239,ObservedSpeciesData!$D$2:$D$4955,$D1239)),AVERAGEIFS(ObservedSpeciesData!W$2:W$4955,ObservedSpeciesData!$A$2:$A$4955,$A1239,ObservedSpeciesData!$D$2:$D$4955,$D1239),"")</f>
        <v/>
      </c>
      <c r="X1239" s="23" t="str">
        <f>IF(ISNUMBER(AVERAGEIFS(ObservedSpeciesData!X$2:X$4955,ObservedSpeciesData!$A$2:$A$4955,$A1239,ObservedSpeciesData!$D$2:$D$4955,$D1239)),AVERAGEIFS(ObservedSpeciesData!X$2:X$4955,ObservedSpeciesData!$A$2:$A$4955,$A1239,ObservedSpeciesData!$D$2:$D$4955,$D1239),"")</f>
        <v/>
      </c>
      <c r="Y1239" s="23" t="str">
        <f>IF(ISNUMBER(AVERAGEIFS(ObservedSpeciesData!Y$2:Y$4955,ObservedSpeciesData!$A$2:$A$4955,$A1239,ObservedSpeciesData!$D$2:$D$4955,$D1239)),AVERAGEIFS(ObservedSpeciesData!Y$2:Y$4955,ObservedSpeciesData!$A$2:$A$4955,$A1239,ObservedSpeciesData!$D$2:$D$4955,$D1239),"")</f>
        <v/>
      </c>
      <c r="Z1239" s="23" t="str">
        <f>IF(ISNUMBER(AVERAGEIFS(ObservedSpeciesData!Z$2:Z$4955,ObservedSpeciesData!$A$2:$A$4955,$A1239,ObservedSpeciesData!$D$2:$D$4955,$D1239)),AVERAGEIFS(ObservedSpeciesData!Z$2:Z$4955,ObservedSpeciesData!$A$2:$A$4955,$A1239,ObservedSpeciesData!$D$2:$D$4955,$D1239),"")</f>
        <v/>
      </c>
      <c r="AA1239" s="23" t="str">
        <f>IF(ISNUMBER(AVERAGEIFS(ObservedSpeciesData!AA$2:AA$4955,ObservedSpeciesData!$A$2:$A$4955,$A1239,ObservedSpeciesData!$D$2:$D$4955,$D1239)),AVERAGEIFS(ObservedSpeciesData!AA$2:AA$4955,ObservedSpeciesData!$A$2:$A$4955,$A1239,ObservedSpeciesData!$D$2:$D$4955,$D1239),"")</f>
        <v/>
      </c>
      <c r="AB1239" s="24" t="str">
        <f>IF(ISNUMBER(AVERAGEIFS(ObservedSpeciesData!AB$2:AB$4955,ObservedSpeciesData!$A$2:$A$4955,$A1239,ObservedSpeciesData!$D$2:$D$4955,$D1239)),AVERAGEIFS(ObservedSpeciesData!AB$2:AB$4955,ObservedSpeciesData!$A$2:$A$4955,$A1239,ObservedSpeciesData!$D$2:$D$4955,$D1239),"")</f>
        <v/>
      </c>
      <c r="AC1239" s="24" t="str">
        <f>IF(ISNUMBER(AVERAGEIFS(ObservedSpeciesData!AC$2:AC$4955,ObservedSpeciesData!$A$2:$A$4955,$A1239,ObservedSpeciesData!$D$2:$D$4955,$D1239)),AVERAGEIFS(ObservedSpeciesData!AC$2:AC$4955,ObservedSpeciesData!$A$2:$A$4955,$A1239,ObservedSpeciesData!$D$2:$D$4955,$D1239),"")</f>
        <v/>
      </c>
      <c r="AD1239" s="23" t="str">
        <f>IF(ISNUMBER(AVERAGEIFS(ObservedSpeciesData!AD$2:AD$4955,ObservedSpeciesData!$A$2:$A$4955,$A1239,ObservedSpeciesData!$D$2:$D$4955,$D1239)),AVERAGEIFS(ObservedSpeciesData!AD$2:AD$4955,ObservedSpeciesData!$A$2:$A$4955,$A1239,ObservedSpeciesData!$D$2:$D$4955,$D1239),"")</f>
        <v/>
      </c>
      <c r="AE1239" s="24" t="str">
        <f>IF(ISNUMBER(AVERAGEIFS(ObservedSpeciesData!AE$2:AE$4955,ObservedSpeciesData!$A$2:$A$4955,$A1239,ObservedSpeciesData!$D$2:$D$4955,$D1239)),AVERAGEIFS(ObservedSpeciesData!AE$2:AE$4955,ObservedSpeciesData!$A$2:$A$4955,$A1239,ObservedSpeciesData!$D$2:$D$4955,$D1239),"")</f>
        <v/>
      </c>
      <c r="AF1239" s="23"/>
      <c r="AG1239" s="24"/>
      <c r="AH1239" s="23" t="str">
        <f>IF(ISNUMBER(AVERAGEIFS(ObservedSpeciesData!AH$2:AH$4955,ObservedSpeciesData!$A$2:$A$4955,$A1239,ObservedSpeciesData!$D$2:$D$4955,$D1239)),AVERAGEIFS(ObservedSpeciesData!AH$2:AH$4955,ObservedSpeciesData!$A$2:$A$4955,$A1239,ObservedSpeciesData!$D$2:$D$4955,$D1239),"")</f>
        <v/>
      </c>
      <c r="AI1239" s="23" t="str">
        <f>IF(ISNUMBER(AVERAGEIFS(ObservedSpeciesData!AI$2:AI$4955,ObservedSpeciesData!$A$2:$A$4955,$A1239,ObservedSpeciesData!$C$2:$C$4955,$C1239,ObservedSpeciesData!$D$2:$D$4955,$D1239)),AVERAGEIFS(ObservedSpeciesData!AI$2:AI$4955,ObservedSpeciesData!$A$2:$A$4955,$A1239,ObservedSpeciesData!$C$2:$C$4955,$C1239,ObservedSpeciesData!$D$2:$D$4955,$D1239),"")</f>
        <v/>
      </c>
      <c r="AJ1239" s="2">
        <f>COUNTIFS(ObservedSpeciesData!$A$2:$A$828,$A1239,ObservedSpeciesData!$D$2:$D$828,$D1239)</f>
        <v>0</v>
      </c>
      <c r="AK1239" s="2">
        <f t="shared" si="19"/>
        <v>1</v>
      </c>
    </row>
    <row r="1240" spans="1:37" x14ac:dyDescent="0.25">
      <c r="A1240" s="14" t="s">
        <v>84</v>
      </c>
      <c r="B1240" t="s">
        <v>80</v>
      </c>
      <c r="C1240" t="s">
        <v>79</v>
      </c>
      <c r="D1240" s="13">
        <v>42106</v>
      </c>
      <c r="E1240">
        <v>1</v>
      </c>
      <c r="F1240">
        <v>100</v>
      </c>
      <c r="G1240" s="2" t="s">
        <v>89</v>
      </c>
      <c r="H1240" s="2" t="s">
        <v>13</v>
      </c>
      <c r="I1240">
        <v>4</v>
      </c>
      <c r="J1240" s="2" t="s">
        <v>88</v>
      </c>
      <c r="K1240" s="2">
        <f>IF(ISNUMBER(AVERAGEIFS(ObservedSpeciesData!K$2:K$4955,ObservedSpeciesData!$A$2:$A$4955,$A1240,ObservedSpeciesData!$D$2:$D$4955,$D1240)),AVERAGEIFS(ObservedSpeciesData!K$2:K$4955,ObservedSpeciesData!$A$2:$A$4955,$A1240,ObservedSpeciesData!$D$2:$D$4955,$D1240),"")</f>
        <v>90</v>
      </c>
      <c r="L1240" s="26">
        <f>IF(ISNUMBER(AVERAGEIFS(ObservedSpeciesData!L$2:L$4955,ObservedSpeciesData!$A$2:$A$4955,$A1240,ObservedSpeciesData!$D$2:$D$4955,$D1240)),AVERAGEIFS(ObservedSpeciesData!L$2:L$4955,ObservedSpeciesData!$A$2:$A$4955,$A1240,ObservedSpeciesData!$D$2:$D$4955,$D1240),"")</f>
        <v>2401.6666666666665</v>
      </c>
      <c r="M1240" s="23">
        <f>IF(ISNUMBER(AVERAGEIFS(ObservedSpeciesData!M$2:M$4955,ObservedSpeciesData!$A$2:$A$4955,$A1240,ObservedSpeciesData!$D$2:$D$4955,$D1240)),AVERAGEIFS(ObservedSpeciesData!M$2:M$4955,ObservedSpeciesData!$A$2:$A$4955,$A1240,ObservedSpeciesData!$D$2:$D$4955,$D1240),"")</f>
        <v>240.16666666666666</v>
      </c>
      <c r="N1240" s="23" t="str">
        <f>IF(ISNUMBER(AVERAGEIFS(ObservedSpeciesData!N$2:N$4955,ObservedSpeciesData!$A$2:$A$4955,$A1240,ObservedSpeciesData!$D$2:$D$4955,$D1240)),AVERAGEIFS(ObservedSpeciesData!N$2:N$4955,ObservedSpeciesData!$A$2:$A$4955,$A1240,ObservedSpeciesData!$D$2:$D$4955,$D1240),"")</f>
        <v/>
      </c>
      <c r="O1240" s="23" t="str">
        <f>IF(ISNUMBER(AVERAGEIFS(ObservedSpeciesData!O$2:O$4955,ObservedSpeciesData!$A$2:$A$4955,$A1240,ObservedSpeciesData!$D$2:$D$4955,$D1240)),AVERAGEIFS(ObservedSpeciesData!O$2:O$4955,ObservedSpeciesData!$A$2:$A$4955,$A1240,ObservedSpeciesData!$D$2:$D$4955,$D1240),"")</f>
        <v/>
      </c>
      <c r="P1240" s="23" t="str">
        <f>IF(ISNUMBER(AVERAGEIFS(ObservedSpeciesData!P$2:P$4955,ObservedSpeciesData!$A$2:$A$4955,$A1240,ObservedSpeciesData!$C$2:$C$4955,$C1240,ObservedSpeciesData!$D$2:$D$4955,$D1240)),AVERAGEIFS(ObservedSpeciesData!P$2:P$4955,ObservedSpeciesData!$A$2:$A$4955,$A1240,ObservedSpeciesData!$C$2:$C$4955,$C1240,ObservedSpeciesData!$D$2:$D$4955,$D1240),"")</f>
        <v/>
      </c>
      <c r="Q1240" s="23"/>
      <c r="R1240" s="25" t="str">
        <f>IF(ISNUMBER(AVERAGEIFS(ObservedSpeciesData!R$2:R$4955,ObservedSpeciesData!$A$2:$A$4955,$A1240,ObservedSpeciesData!$D$2:$D$4955,$D1240)),AVERAGEIFS(ObservedSpeciesData!R$2:R$4955,ObservedSpeciesData!$A$2:$A$4955,$A1240,ObservedSpeciesData!$D$2:$D$4955,$D1240),"")</f>
        <v/>
      </c>
      <c r="S1240" s="25" t="str">
        <f>IF(ISNUMBER(AVERAGEIFS(ObservedSpeciesData!S$2:S$4955,ObservedSpeciesData!$A$2:$A$4955,$A1240,ObservedSpeciesData!$D$2:$D$4955,$D1240)),AVERAGEIFS(ObservedSpeciesData!S$2:S$4955,ObservedSpeciesData!$A$2:$A$4955,$A1240,ObservedSpeciesData!$D$2:$D$4955,$D1240),"")</f>
        <v/>
      </c>
      <c r="T1240" s="23" t="str">
        <f>IF(ISNUMBER(AVERAGEIFS(ObservedSpeciesData!T$2:T$4955,ObservedSpeciesData!$A$2:$A$4955,$A1240,ObservedSpeciesData!$D$2:$D$4955,$D1240)),AVERAGEIFS(ObservedSpeciesData!T$2:T$4955,ObservedSpeciesData!$A$2:$A$4955,$A1240,ObservedSpeciesData!$D$2:$D$4955,$D1240),"")</f>
        <v/>
      </c>
      <c r="U1240" s="24" t="str">
        <f>IF(ISNUMBER(AVERAGEIFS(ObservedSpeciesData!U$2:U$4955,ObservedSpeciesData!$A$2:$A$4955,$A1240,ObservedSpeciesData!$C$2:$C$4955,$C1240,ObservedSpeciesData!$D$2:$D$4955,$D1240)),AVERAGEIFS(ObservedSpeciesData!U$2:U$4955,ObservedSpeciesData!$A$2:$A$4955,$A1240,ObservedSpeciesData!$C$2:$C$4955,$C1240,ObservedSpeciesData!$D$2:$D$4955,$D1240),"")</f>
        <v/>
      </c>
      <c r="V1240" s="23" t="str">
        <f>IF(ISNUMBER(AVERAGEIFS(ObservedSpeciesData!V$2:V$4955,ObservedSpeciesData!$A$2:$A$4955,$A1240,ObservedSpeciesData!$D$2:$D$4955,$D1240)),AVERAGEIFS(ObservedSpeciesData!V$2:V$4955,ObservedSpeciesData!$A$2:$A$4955,$A1240,ObservedSpeciesData!$D$2:$D$4955,$D1240),"")</f>
        <v/>
      </c>
      <c r="W1240" s="23" t="str">
        <f>IF(ISNUMBER(AVERAGEIFS(ObservedSpeciesData!W$2:W$4955,ObservedSpeciesData!$A$2:$A$4955,$A1240,ObservedSpeciesData!$D$2:$D$4955,$D1240)),AVERAGEIFS(ObservedSpeciesData!W$2:W$4955,ObservedSpeciesData!$A$2:$A$4955,$A1240,ObservedSpeciesData!$D$2:$D$4955,$D1240),"")</f>
        <v/>
      </c>
      <c r="X1240" s="23" t="str">
        <f>IF(ISNUMBER(AVERAGEIFS(ObservedSpeciesData!X$2:X$4955,ObservedSpeciesData!$A$2:$A$4955,$A1240,ObservedSpeciesData!$D$2:$D$4955,$D1240)),AVERAGEIFS(ObservedSpeciesData!X$2:X$4955,ObservedSpeciesData!$A$2:$A$4955,$A1240,ObservedSpeciesData!$D$2:$D$4955,$D1240),"")</f>
        <v/>
      </c>
      <c r="Y1240" s="23" t="str">
        <f>IF(ISNUMBER(AVERAGEIFS(ObservedSpeciesData!Y$2:Y$4955,ObservedSpeciesData!$A$2:$A$4955,$A1240,ObservedSpeciesData!$D$2:$D$4955,$D1240)),AVERAGEIFS(ObservedSpeciesData!Y$2:Y$4955,ObservedSpeciesData!$A$2:$A$4955,$A1240,ObservedSpeciesData!$D$2:$D$4955,$D1240),"")</f>
        <v/>
      </c>
      <c r="Z1240" s="23" t="str">
        <f>IF(ISNUMBER(AVERAGEIFS(ObservedSpeciesData!Z$2:Z$4955,ObservedSpeciesData!$A$2:$A$4955,$A1240,ObservedSpeciesData!$D$2:$D$4955,$D1240)),AVERAGEIFS(ObservedSpeciesData!Z$2:Z$4955,ObservedSpeciesData!$A$2:$A$4955,$A1240,ObservedSpeciesData!$D$2:$D$4955,$D1240),"")</f>
        <v/>
      </c>
      <c r="AA1240" s="23" t="str">
        <f>IF(ISNUMBER(AVERAGEIFS(ObservedSpeciesData!AA$2:AA$4955,ObservedSpeciesData!$A$2:$A$4955,$A1240,ObservedSpeciesData!$D$2:$D$4955,$D1240)),AVERAGEIFS(ObservedSpeciesData!AA$2:AA$4955,ObservedSpeciesData!$A$2:$A$4955,$A1240,ObservedSpeciesData!$D$2:$D$4955,$D1240),"")</f>
        <v/>
      </c>
      <c r="AB1240" s="24" t="str">
        <f>IF(ISNUMBER(AVERAGEIFS(ObservedSpeciesData!AB$2:AB$4955,ObservedSpeciesData!$A$2:$A$4955,$A1240,ObservedSpeciesData!$D$2:$D$4955,$D1240)),AVERAGEIFS(ObservedSpeciesData!AB$2:AB$4955,ObservedSpeciesData!$A$2:$A$4955,$A1240,ObservedSpeciesData!$D$2:$D$4955,$D1240),"")</f>
        <v/>
      </c>
      <c r="AC1240" s="24" t="str">
        <f>IF(ISNUMBER(AVERAGEIFS(ObservedSpeciesData!AC$2:AC$4955,ObservedSpeciesData!$A$2:$A$4955,$A1240,ObservedSpeciesData!$D$2:$D$4955,$D1240)),AVERAGEIFS(ObservedSpeciesData!AC$2:AC$4955,ObservedSpeciesData!$A$2:$A$4955,$A1240,ObservedSpeciesData!$D$2:$D$4955,$D1240),"")</f>
        <v/>
      </c>
      <c r="AD1240" s="23" t="str">
        <f>IF(ISNUMBER(AVERAGEIFS(ObservedSpeciesData!AD$2:AD$4955,ObservedSpeciesData!$A$2:$A$4955,$A1240,ObservedSpeciesData!$D$2:$D$4955,$D1240)),AVERAGEIFS(ObservedSpeciesData!AD$2:AD$4955,ObservedSpeciesData!$A$2:$A$4955,$A1240,ObservedSpeciesData!$D$2:$D$4955,$D1240),"")</f>
        <v/>
      </c>
      <c r="AE1240" s="24" t="str">
        <f>IF(ISNUMBER(AVERAGEIFS(ObservedSpeciesData!AE$2:AE$4955,ObservedSpeciesData!$A$2:$A$4955,$A1240,ObservedSpeciesData!$D$2:$D$4955,$D1240)),AVERAGEIFS(ObservedSpeciesData!AE$2:AE$4955,ObservedSpeciesData!$A$2:$A$4955,$A1240,ObservedSpeciesData!$D$2:$D$4955,$D1240),"")</f>
        <v/>
      </c>
      <c r="AF1240" s="23"/>
      <c r="AG1240" s="24"/>
      <c r="AH1240" s="23" t="str">
        <f>IF(ISNUMBER(AVERAGEIFS(ObservedSpeciesData!AH$2:AH$4955,ObservedSpeciesData!$A$2:$A$4955,$A1240,ObservedSpeciesData!$D$2:$D$4955,$D1240)),AVERAGEIFS(ObservedSpeciesData!AH$2:AH$4955,ObservedSpeciesData!$A$2:$A$4955,$A1240,ObservedSpeciesData!$D$2:$D$4955,$D1240),"")</f>
        <v/>
      </c>
      <c r="AI1240" s="23" t="str">
        <f>IF(ISNUMBER(AVERAGEIFS(ObservedSpeciesData!AI$2:AI$4955,ObservedSpeciesData!$A$2:$A$4955,$A1240,ObservedSpeciesData!$C$2:$C$4955,$C1240,ObservedSpeciesData!$D$2:$D$4955,$D1240)),AVERAGEIFS(ObservedSpeciesData!AI$2:AI$4955,ObservedSpeciesData!$A$2:$A$4955,$A1240,ObservedSpeciesData!$C$2:$C$4955,$C1240,ObservedSpeciesData!$D$2:$D$4955,$D1240),"")</f>
        <v/>
      </c>
      <c r="AJ1240" s="2">
        <f>COUNTIFS(ObservedSpeciesData!$A$2:$A$828,$A1240,ObservedSpeciesData!$D$2:$D$828,$D1240)</f>
        <v>0</v>
      </c>
      <c r="AK1240" s="2">
        <f t="shared" si="19"/>
        <v>1</v>
      </c>
    </row>
    <row r="1241" spans="1:37" x14ac:dyDescent="0.25">
      <c r="A1241" s="14" t="s">
        <v>83</v>
      </c>
      <c r="B1241" t="s">
        <v>80</v>
      </c>
      <c r="C1241" t="s">
        <v>79</v>
      </c>
      <c r="D1241" s="13">
        <v>42106</v>
      </c>
      <c r="E1241">
        <v>1</v>
      </c>
      <c r="F1241">
        <v>200</v>
      </c>
      <c r="G1241" s="2" t="s">
        <v>89</v>
      </c>
      <c r="H1241" s="2" t="s">
        <v>13</v>
      </c>
      <c r="I1241">
        <v>4</v>
      </c>
      <c r="J1241" s="2" t="s">
        <v>88</v>
      </c>
      <c r="K1241" s="2">
        <f>IF(ISNUMBER(AVERAGEIFS(ObservedSpeciesData!K$2:K$4955,ObservedSpeciesData!$A$2:$A$4955,$A1241,ObservedSpeciesData!$D$2:$D$4955,$D1241)),AVERAGEIFS(ObservedSpeciesData!K$2:K$4955,ObservedSpeciesData!$A$2:$A$4955,$A1241,ObservedSpeciesData!$D$2:$D$4955,$D1241),"")</f>
        <v>180</v>
      </c>
      <c r="L1241" s="26">
        <f>IF(ISNUMBER(AVERAGEIFS(ObservedSpeciesData!L$2:L$4955,ObservedSpeciesData!$A$2:$A$4955,$A1241,ObservedSpeciesData!$D$2:$D$4955,$D1241)),AVERAGEIFS(ObservedSpeciesData!L$2:L$4955,ObservedSpeciesData!$A$2:$A$4955,$A1241,ObservedSpeciesData!$D$2:$D$4955,$D1241),"")</f>
        <v>2453.3333333333335</v>
      </c>
      <c r="M1241" s="23">
        <f>IF(ISNUMBER(AVERAGEIFS(ObservedSpeciesData!M$2:M$4955,ObservedSpeciesData!$A$2:$A$4955,$A1241,ObservedSpeciesData!$D$2:$D$4955,$D1241)),AVERAGEIFS(ObservedSpeciesData!M$2:M$4955,ObservedSpeciesData!$A$2:$A$4955,$A1241,ObservedSpeciesData!$D$2:$D$4955,$D1241),"")</f>
        <v>245.33333333333334</v>
      </c>
      <c r="N1241" s="23" t="str">
        <f>IF(ISNUMBER(AVERAGEIFS(ObservedSpeciesData!N$2:N$4955,ObservedSpeciesData!$A$2:$A$4955,$A1241,ObservedSpeciesData!$D$2:$D$4955,$D1241)),AVERAGEIFS(ObservedSpeciesData!N$2:N$4955,ObservedSpeciesData!$A$2:$A$4955,$A1241,ObservedSpeciesData!$D$2:$D$4955,$D1241),"")</f>
        <v/>
      </c>
      <c r="O1241" s="23" t="str">
        <f>IF(ISNUMBER(AVERAGEIFS(ObservedSpeciesData!O$2:O$4955,ObservedSpeciesData!$A$2:$A$4955,$A1241,ObservedSpeciesData!$D$2:$D$4955,$D1241)),AVERAGEIFS(ObservedSpeciesData!O$2:O$4955,ObservedSpeciesData!$A$2:$A$4955,$A1241,ObservedSpeciesData!$D$2:$D$4955,$D1241),"")</f>
        <v/>
      </c>
      <c r="P1241" s="23" t="str">
        <f>IF(ISNUMBER(AVERAGEIFS(ObservedSpeciesData!P$2:P$4955,ObservedSpeciesData!$A$2:$A$4955,$A1241,ObservedSpeciesData!$C$2:$C$4955,$C1241,ObservedSpeciesData!$D$2:$D$4955,$D1241)),AVERAGEIFS(ObservedSpeciesData!P$2:P$4955,ObservedSpeciesData!$A$2:$A$4955,$A1241,ObservedSpeciesData!$C$2:$C$4955,$C1241,ObservedSpeciesData!$D$2:$D$4955,$D1241),"")</f>
        <v/>
      </c>
      <c r="Q1241" s="23"/>
      <c r="R1241" s="25" t="str">
        <f>IF(ISNUMBER(AVERAGEIFS(ObservedSpeciesData!R$2:R$4955,ObservedSpeciesData!$A$2:$A$4955,$A1241,ObservedSpeciesData!$D$2:$D$4955,$D1241)),AVERAGEIFS(ObservedSpeciesData!R$2:R$4955,ObservedSpeciesData!$A$2:$A$4955,$A1241,ObservedSpeciesData!$D$2:$D$4955,$D1241),"")</f>
        <v/>
      </c>
      <c r="S1241" s="25" t="str">
        <f>IF(ISNUMBER(AVERAGEIFS(ObservedSpeciesData!S$2:S$4955,ObservedSpeciesData!$A$2:$A$4955,$A1241,ObservedSpeciesData!$D$2:$D$4955,$D1241)),AVERAGEIFS(ObservedSpeciesData!S$2:S$4955,ObservedSpeciesData!$A$2:$A$4955,$A1241,ObservedSpeciesData!$D$2:$D$4955,$D1241),"")</f>
        <v/>
      </c>
      <c r="T1241" s="23" t="str">
        <f>IF(ISNUMBER(AVERAGEIFS(ObservedSpeciesData!T$2:T$4955,ObservedSpeciesData!$A$2:$A$4955,$A1241,ObservedSpeciesData!$D$2:$D$4955,$D1241)),AVERAGEIFS(ObservedSpeciesData!T$2:T$4955,ObservedSpeciesData!$A$2:$A$4955,$A1241,ObservedSpeciesData!$D$2:$D$4955,$D1241),"")</f>
        <v/>
      </c>
      <c r="U1241" s="24" t="str">
        <f>IF(ISNUMBER(AVERAGEIFS(ObservedSpeciesData!U$2:U$4955,ObservedSpeciesData!$A$2:$A$4955,$A1241,ObservedSpeciesData!$C$2:$C$4955,$C1241,ObservedSpeciesData!$D$2:$D$4955,$D1241)),AVERAGEIFS(ObservedSpeciesData!U$2:U$4955,ObservedSpeciesData!$A$2:$A$4955,$A1241,ObservedSpeciesData!$C$2:$C$4955,$C1241,ObservedSpeciesData!$D$2:$D$4955,$D1241),"")</f>
        <v/>
      </c>
      <c r="V1241" s="23" t="str">
        <f>IF(ISNUMBER(AVERAGEIFS(ObservedSpeciesData!V$2:V$4955,ObservedSpeciesData!$A$2:$A$4955,$A1241,ObservedSpeciesData!$D$2:$D$4955,$D1241)),AVERAGEIFS(ObservedSpeciesData!V$2:V$4955,ObservedSpeciesData!$A$2:$A$4955,$A1241,ObservedSpeciesData!$D$2:$D$4955,$D1241),"")</f>
        <v/>
      </c>
      <c r="W1241" s="23" t="str">
        <f>IF(ISNUMBER(AVERAGEIFS(ObservedSpeciesData!W$2:W$4955,ObservedSpeciesData!$A$2:$A$4955,$A1241,ObservedSpeciesData!$D$2:$D$4955,$D1241)),AVERAGEIFS(ObservedSpeciesData!W$2:W$4955,ObservedSpeciesData!$A$2:$A$4955,$A1241,ObservedSpeciesData!$D$2:$D$4955,$D1241),"")</f>
        <v/>
      </c>
      <c r="X1241" s="23" t="str">
        <f>IF(ISNUMBER(AVERAGEIFS(ObservedSpeciesData!X$2:X$4955,ObservedSpeciesData!$A$2:$A$4955,$A1241,ObservedSpeciesData!$D$2:$D$4955,$D1241)),AVERAGEIFS(ObservedSpeciesData!X$2:X$4955,ObservedSpeciesData!$A$2:$A$4955,$A1241,ObservedSpeciesData!$D$2:$D$4955,$D1241),"")</f>
        <v/>
      </c>
      <c r="Y1241" s="23" t="str">
        <f>IF(ISNUMBER(AVERAGEIFS(ObservedSpeciesData!Y$2:Y$4955,ObservedSpeciesData!$A$2:$A$4955,$A1241,ObservedSpeciesData!$D$2:$D$4955,$D1241)),AVERAGEIFS(ObservedSpeciesData!Y$2:Y$4955,ObservedSpeciesData!$A$2:$A$4955,$A1241,ObservedSpeciesData!$D$2:$D$4955,$D1241),"")</f>
        <v/>
      </c>
      <c r="Z1241" s="23" t="str">
        <f>IF(ISNUMBER(AVERAGEIFS(ObservedSpeciesData!Z$2:Z$4955,ObservedSpeciesData!$A$2:$A$4955,$A1241,ObservedSpeciesData!$D$2:$D$4955,$D1241)),AVERAGEIFS(ObservedSpeciesData!Z$2:Z$4955,ObservedSpeciesData!$A$2:$A$4955,$A1241,ObservedSpeciesData!$D$2:$D$4955,$D1241),"")</f>
        <v/>
      </c>
      <c r="AA1241" s="23" t="str">
        <f>IF(ISNUMBER(AVERAGEIFS(ObservedSpeciesData!AA$2:AA$4955,ObservedSpeciesData!$A$2:$A$4955,$A1241,ObservedSpeciesData!$D$2:$D$4955,$D1241)),AVERAGEIFS(ObservedSpeciesData!AA$2:AA$4955,ObservedSpeciesData!$A$2:$A$4955,$A1241,ObservedSpeciesData!$D$2:$D$4955,$D1241),"")</f>
        <v/>
      </c>
      <c r="AB1241" s="24" t="str">
        <f>IF(ISNUMBER(AVERAGEIFS(ObservedSpeciesData!AB$2:AB$4955,ObservedSpeciesData!$A$2:$A$4955,$A1241,ObservedSpeciesData!$D$2:$D$4955,$D1241)),AVERAGEIFS(ObservedSpeciesData!AB$2:AB$4955,ObservedSpeciesData!$A$2:$A$4955,$A1241,ObservedSpeciesData!$D$2:$D$4955,$D1241),"")</f>
        <v/>
      </c>
      <c r="AC1241" s="24" t="str">
        <f>IF(ISNUMBER(AVERAGEIFS(ObservedSpeciesData!AC$2:AC$4955,ObservedSpeciesData!$A$2:$A$4955,$A1241,ObservedSpeciesData!$D$2:$D$4955,$D1241)),AVERAGEIFS(ObservedSpeciesData!AC$2:AC$4955,ObservedSpeciesData!$A$2:$A$4955,$A1241,ObservedSpeciesData!$D$2:$D$4955,$D1241),"")</f>
        <v/>
      </c>
      <c r="AD1241" s="23" t="str">
        <f>IF(ISNUMBER(AVERAGEIFS(ObservedSpeciesData!AD$2:AD$4955,ObservedSpeciesData!$A$2:$A$4955,$A1241,ObservedSpeciesData!$D$2:$D$4955,$D1241)),AVERAGEIFS(ObservedSpeciesData!AD$2:AD$4955,ObservedSpeciesData!$A$2:$A$4955,$A1241,ObservedSpeciesData!$D$2:$D$4955,$D1241),"")</f>
        <v/>
      </c>
      <c r="AE1241" s="24" t="str">
        <f>IF(ISNUMBER(AVERAGEIFS(ObservedSpeciesData!AE$2:AE$4955,ObservedSpeciesData!$A$2:$A$4955,$A1241,ObservedSpeciesData!$D$2:$D$4955,$D1241)),AVERAGEIFS(ObservedSpeciesData!AE$2:AE$4955,ObservedSpeciesData!$A$2:$A$4955,$A1241,ObservedSpeciesData!$D$2:$D$4955,$D1241),"")</f>
        <v/>
      </c>
      <c r="AF1241" s="23"/>
      <c r="AG1241" s="24"/>
      <c r="AH1241" s="23" t="str">
        <f>IF(ISNUMBER(AVERAGEIFS(ObservedSpeciesData!AH$2:AH$4955,ObservedSpeciesData!$A$2:$A$4955,$A1241,ObservedSpeciesData!$D$2:$D$4955,$D1241)),AVERAGEIFS(ObservedSpeciesData!AH$2:AH$4955,ObservedSpeciesData!$A$2:$A$4955,$A1241,ObservedSpeciesData!$D$2:$D$4955,$D1241),"")</f>
        <v/>
      </c>
      <c r="AI1241" s="23" t="str">
        <f>IF(ISNUMBER(AVERAGEIFS(ObservedSpeciesData!AI$2:AI$4955,ObservedSpeciesData!$A$2:$A$4955,$A1241,ObservedSpeciesData!$C$2:$C$4955,$C1241,ObservedSpeciesData!$D$2:$D$4955,$D1241)),AVERAGEIFS(ObservedSpeciesData!AI$2:AI$4955,ObservedSpeciesData!$A$2:$A$4955,$A1241,ObservedSpeciesData!$C$2:$C$4955,$C1241,ObservedSpeciesData!$D$2:$D$4955,$D1241),"")</f>
        <v/>
      </c>
      <c r="AJ1241" s="2">
        <f>COUNTIFS(ObservedSpeciesData!$A$2:$A$828,$A1241,ObservedSpeciesData!$D$2:$D$828,$D1241)</f>
        <v>0</v>
      </c>
      <c r="AK1241" s="2">
        <f t="shared" si="19"/>
        <v>1</v>
      </c>
    </row>
    <row r="1242" spans="1:37" x14ac:dyDescent="0.25">
      <c r="A1242" s="14" t="s">
        <v>82</v>
      </c>
      <c r="B1242" t="s">
        <v>80</v>
      </c>
      <c r="C1242" t="s">
        <v>79</v>
      </c>
      <c r="D1242" s="13">
        <v>42106</v>
      </c>
      <c r="E1242">
        <v>1</v>
      </c>
      <c r="F1242">
        <v>350</v>
      </c>
      <c r="G1242" s="2" t="s">
        <v>89</v>
      </c>
      <c r="H1242" s="2" t="s">
        <v>13</v>
      </c>
      <c r="I1242">
        <v>4</v>
      </c>
      <c r="J1242" s="2" t="s">
        <v>88</v>
      </c>
      <c r="K1242" s="2">
        <f>IF(ISNUMBER(AVERAGEIFS(ObservedSpeciesData!K$2:K$4955,ObservedSpeciesData!$A$2:$A$4955,$A1242,ObservedSpeciesData!$D$2:$D$4955,$D1242)),AVERAGEIFS(ObservedSpeciesData!K$2:K$4955,ObservedSpeciesData!$A$2:$A$4955,$A1242,ObservedSpeciesData!$D$2:$D$4955,$D1242),"")</f>
        <v>315</v>
      </c>
      <c r="L1242" s="26">
        <f>IF(ISNUMBER(AVERAGEIFS(ObservedSpeciesData!L$2:L$4955,ObservedSpeciesData!$A$2:$A$4955,$A1242,ObservedSpeciesData!$D$2:$D$4955,$D1242)),AVERAGEIFS(ObservedSpeciesData!L$2:L$4955,ObservedSpeciesData!$A$2:$A$4955,$A1242,ObservedSpeciesData!$D$2:$D$4955,$D1242),"")</f>
        <v>2784</v>
      </c>
      <c r="M1242" s="23">
        <f>IF(ISNUMBER(AVERAGEIFS(ObservedSpeciesData!M$2:M$4955,ObservedSpeciesData!$A$2:$A$4955,$A1242,ObservedSpeciesData!$D$2:$D$4955,$D1242)),AVERAGEIFS(ObservedSpeciesData!M$2:M$4955,ObservedSpeciesData!$A$2:$A$4955,$A1242,ObservedSpeciesData!$D$2:$D$4955,$D1242),"")</f>
        <v>278.40000000000003</v>
      </c>
      <c r="N1242" s="23" t="str">
        <f>IF(ISNUMBER(AVERAGEIFS(ObservedSpeciesData!N$2:N$4955,ObservedSpeciesData!$A$2:$A$4955,$A1242,ObservedSpeciesData!$D$2:$D$4955,$D1242)),AVERAGEIFS(ObservedSpeciesData!N$2:N$4955,ObservedSpeciesData!$A$2:$A$4955,$A1242,ObservedSpeciesData!$D$2:$D$4955,$D1242),"")</f>
        <v/>
      </c>
      <c r="O1242" s="23" t="str">
        <f>IF(ISNUMBER(AVERAGEIFS(ObservedSpeciesData!O$2:O$4955,ObservedSpeciesData!$A$2:$A$4955,$A1242,ObservedSpeciesData!$D$2:$D$4955,$D1242)),AVERAGEIFS(ObservedSpeciesData!O$2:O$4955,ObservedSpeciesData!$A$2:$A$4955,$A1242,ObservedSpeciesData!$D$2:$D$4955,$D1242),"")</f>
        <v/>
      </c>
      <c r="P1242" s="23" t="str">
        <f>IF(ISNUMBER(AVERAGEIFS(ObservedSpeciesData!P$2:P$4955,ObservedSpeciesData!$A$2:$A$4955,$A1242,ObservedSpeciesData!$C$2:$C$4955,$C1242,ObservedSpeciesData!$D$2:$D$4955,$D1242)),AVERAGEIFS(ObservedSpeciesData!P$2:P$4955,ObservedSpeciesData!$A$2:$A$4955,$A1242,ObservedSpeciesData!$C$2:$C$4955,$C1242,ObservedSpeciesData!$D$2:$D$4955,$D1242),"")</f>
        <v/>
      </c>
      <c r="Q1242" s="23"/>
      <c r="R1242" s="25" t="str">
        <f>IF(ISNUMBER(AVERAGEIFS(ObservedSpeciesData!R$2:R$4955,ObservedSpeciesData!$A$2:$A$4955,$A1242,ObservedSpeciesData!$D$2:$D$4955,$D1242)),AVERAGEIFS(ObservedSpeciesData!R$2:R$4955,ObservedSpeciesData!$A$2:$A$4955,$A1242,ObservedSpeciesData!$D$2:$D$4955,$D1242),"")</f>
        <v/>
      </c>
      <c r="S1242" s="25" t="str">
        <f>IF(ISNUMBER(AVERAGEIFS(ObservedSpeciesData!S$2:S$4955,ObservedSpeciesData!$A$2:$A$4955,$A1242,ObservedSpeciesData!$D$2:$D$4955,$D1242)),AVERAGEIFS(ObservedSpeciesData!S$2:S$4955,ObservedSpeciesData!$A$2:$A$4955,$A1242,ObservedSpeciesData!$D$2:$D$4955,$D1242),"")</f>
        <v/>
      </c>
      <c r="T1242" s="23" t="str">
        <f>IF(ISNUMBER(AVERAGEIFS(ObservedSpeciesData!T$2:T$4955,ObservedSpeciesData!$A$2:$A$4955,$A1242,ObservedSpeciesData!$D$2:$D$4955,$D1242)),AVERAGEIFS(ObservedSpeciesData!T$2:T$4955,ObservedSpeciesData!$A$2:$A$4955,$A1242,ObservedSpeciesData!$D$2:$D$4955,$D1242),"")</f>
        <v/>
      </c>
      <c r="U1242" s="24" t="str">
        <f>IF(ISNUMBER(AVERAGEIFS(ObservedSpeciesData!U$2:U$4955,ObservedSpeciesData!$A$2:$A$4955,$A1242,ObservedSpeciesData!$C$2:$C$4955,$C1242,ObservedSpeciesData!$D$2:$D$4955,$D1242)),AVERAGEIFS(ObservedSpeciesData!U$2:U$4955,ObservedSpeciesData!$A$2:$A$4955,$A1242,ObservedSpeciesData!$C$2:$C$4955,$C1242,ObservedSpeciesData!$D$2:$D$4955,$D1242),"")</f>
        <v/>
      </c>
      <c r="V1242" s="23" t="str">
        <f>IF(ISNUMBER(AVERAGEIFS(ObservedSpeciesData!V$2:V$4955,ObservedSpeciesData!$A$2:$A$4955,$A1242,ObservedSpeciesData!$D$2:$D$4955,$D1242)),AVERAGEIFS(ObservedSpeciesData!V$2:V$4955,ObservedSpeciesData!$A$2:$A$4955,$A1242,ObservedSpeciesData!$D$2:$D$4955,$D1242),"")</f>
        <v/>
      </c>
      <c r="W1242" s="23" t="str">
        <f>IF(ISNUMBER(AVERAGEIFS(ObservedSpeciesData!W$2:W$4955,ObservedSpeciesData!$A$2:$A$4955,$A1242,ObservedSpeciesData!$D$2:$D$4955,$D1242)),AVERAGEIFS(ObservedSpeciesData!W$2:W$4955,ObservedSpeciesData!$A$2:$A$4955,$A1242,ObservedSpeciesData!$D$2:$D$4955,$D1242),"")</f>
        <v/>
      </c>
      <c r="X1242" s="23" t="str">
        <f>IF(ISNUMBER(AVERAGEIFS(ObservedSpeciesData!X$2:X$4955,ObservedSpeciesData!$A$2:$A$4955,$A1242,ObservedSpeciesData!$D$2:$D$4955,$D1242)),AVERAGEIFS(ObservedSpeciesData!X$2:X$4955,ObservedSpeciesData!$A$2:$A$4955,$A1242,ObservedSpeciesData!$D$2:$D$4955,$D1242),"")</f>
        <v/>
      </c>
      <c r="Y1242" s="23" t="str">
        <f>IF(ISNUMBER(AVERAGEIFS(ObservedSpeciesData!Y$2:Y$4955,ObservedSpeciesData!$A$2:$A$4955,$A1242,ObservedSpeciesData!$D$2:$D$4955,$D1242)),AVERAGEIFS(ObservedSpeciesData!Y$2:Y$4955,ObservedSpeciesData!$A$2:$A$4955,$A1242,ObservedSpeciesData!$D$2:$D$4955,$D1242),"")</f>
        <v/>
      </c>
      <c r="Z1242" s="23" t="str">
        <f>IF(ISNUMBER(AVERAGEIFS(ObservedSpeciesData!Z$2:Z$4955,ObservedSpeciesData!$A$2:$A$4955,$A1242,ObservedSpeciesData!$D$2:$D$4955,$D1242)),AVERAGEIFS(ObservedSpeciesData!Z$2:Z$4955,ObservedSpeciesData!$A$2:$A$4955,$A1242,ObservedSpeciesData!$D$2:$D$4955,$D1242),"")</f>
        <v/>
      </c>
      <c r="AA1242" s="23" t="str">
        <f>IF(ISNUMBER(AVERAGEIFS(ObservedSpeciesData!AA$2:AA$4955,ObservedSpeciesData!$A$2:$A$4955,$A1242,ObservedSpeciesData!$D$2:$D$4955,$D1242)),AVERAGEIFS(ObservedSpeciesData!AA$2:AA$4955,ObservedSpeciesData!$A$2:$A$4955,$A1242,ObservedSpeciesData!$D$2:$D$4955,$D1242),"")</f>
        <v/>
      </c>
      <c r="AB1242" s="24" t="str">
        <f>IF(ISNUMBER(AVERAGEIFS(ObservedSpeciesData!AB$2:AB$4955,ObservedSpeciesData!$A$2:$A$4955,$A1242,ObservedSpeciesData!$D$2:$D$4955,$D1242)),AVERAGEIFS(ObservedSpeciesData!AB$2:AB$4955,ObservedSpeciesData!$A$2:$A$4955,$A1242,ObservedSpeciesData!$D$2:$D$4955,$D1242),"")</f>
        <v/>
      </c>
      <c r="AC1242" s="24" t="str">
        <f>IF(ISNUMBER(AVERAGEIFS(ObservedSpeciesData!AC$2:AC$4955,ObservedSpeciesData!$A$2:$A$4955,$A1242,ObservedSpeciesData!$D$2:$D$4955,$D1242)),AVERAGEIFS(ObservedSpeciesData!AC$2:AC$4955,ObservedSpeciesData!$A$2:$A$4955,$A1242,ObservedSpeciesData!$D$2:$D$4955,$D1242),"")</f>
        <v/>
      </c>
      <c r="AD1242" s="23" t="str">
        <f>IF(ISNUMBER(AVERAGEIFS(ObservedSpeciesData!AD$2:AD$4955,ObservedSpeciesData!$A$2:$A$4955,$A1242,ObservedSpeciesData!$D$2:$D$4955,$D1242)),AVERAGEIFS(ObservedSpeciesData!AD$2:AD$4955,ObservedSpeciesData!$A$2:$A$4955,$A1242,ObservedSpeciesData!$D$2:$D$4955,$D1242),"")</f>
        <v/>
      </c>
      <c r="AE1242" s="24" t="str">
        <f>IF(ISNUMBER(AVERAGEIFS(ObservedSpeciesData!AE$2:AE$4955,ObservedSpeciesData!$A$2:$A$4955,$A1242,ObservedSpeciesData!$D$2:$D$4955,$D1242)),AVERAGEIFS(ObservedSpeciesData!AE$2:AE$4955,ObservedSpeciesData!$A$2:$A$4955,$A1242,ObservedSpeciesData!$D$2:$D$4955,$D1242),"")</f>
        <v/>
      </c>
      <c r="AF1242" s="23"/>
      <c r="AG1242" s="24"/>
      <c r="AH1242" s="23" t="str">
        <f>IF(ISNUMBER(AVERAGEIFS(ObservedSpeciesData!AH$2:AH$4955,ObservedSpeciesData!$A$2:$A$4955,$A1242,ObservedSpeciesData!$D$2:$D$4955,$D1242)),AVERAGEIFS(ObservedSpeciesData!AH$2:AH$4955,ObservedSpeciesData!$A$2:$A$4955,$A1242,ObservedSpeciesData!$D$2:$D$4955,$D1242),"")</f>
        <v/>
      </c>
      <c r="AI1242" s="23" t="str">
        <f>IF(ISNUMBER(AVERAGEIFS(ObservedSpeciesData!AI$2:AI$4955,ObservedSpeciesData!$A$2:$A$4955,$A1242,ObservedSpeciesData!$C$2:$C$4955,$C1242,ObservedSpeciesData!$D$2:$D$4955,$D1242)),AVERAGEIFS(ObservedSpeciesData!AI$2:AI$4955,ObservedSpeciesData!$A$2:$A$4955,$A1242,ObservedSpeciesData!$C$2:$C$4955,$C1242,ObservedSpeciesData!$D$2:$D$4955,$D1242),"")</f>
        <v/>
      </c>
      <c r="AJ1242" s="2">
        <f>COUNTIFS(ObservedSpeciesData!$A$2:$A$828,$A1242,ObservedSpeciesData!$D$2:$D$828,$D1242)</f>
        <v>0</v>
      </c>
      <c r="AK1242" s="2">
        <f t="shared" si="19"/>
        <v>1</v>
      </c>
    </row>
    <row r="1243" spans="1:37" x14ac:dyDescent="0.25">
      <c r="A1243" s="14" t="s">
        <v>81</v>
      </c>
      <c r="B1243" t="s">
        <v>80</v>
      </c>
      <c r="C1243" t="s">
        <v>79</v>
      </c>
      <c r="D1243" s="13">
        <v>42106</v>
      </c>
      <c r="E1243">
        <v>1</v>
      </c>
      <c r="F1243">
        <v>500</v>
      </c>
      <c r="G1243" s="2" t="s">
        <v>89</v>
      </c>
      <c r="H1243" s="2" t="s">
        <v>13</v>
      </c>
      <c r="I1243">
        <v>4</v>
      </c>
      <c r="J1243" s="2" t="s">
        <v>88</v>
      </c>
      <c r="K1243" s="2">
        <f>IF(ISNUMBER(AVERAGEIFS(ObservedSpeciesData!K$2:K$4955,ObservedSpeciesData!$A$2:$A$4955,$A1243,ObservedSpeciesData!$D$2:$D$4955,$D1243)),AVERAGEIFS(ObservedSpeciesData!K$2:K$4955,ObservedSpeciesData!$A$2:$A$4955,$A1243,ObservedSpeciesData!$D$2:$D$4955,$D1243),"")</f>
        <v>450</v>
      </c>
      <c r="L1243" s="26">
        <f>IF(ISNUMBER(AVERAGEIFS(ObservedSpeciesData!L$2:L$4955,ObservedSpeciesData!$A$2:$A$4955,$A1243,ObservedSpeciesData!$D$2:$D$4955,$D1243)),AVERAGEIFS(ObservedSpeciesData!L$2:L$4955,ObservedSpeciesData!$A$2:$A$4955,$A1243,ObservedSpeciesData!$D$2:$D$4955,$D1243),"")</f>
        <v>2939</v>
      </c>
      <c r="M1243" s="23">
        <f>IF(ISNUMBER(AVERAGEIFS(ObservedSpeciesData!M$2:M$4955,ObservedSpeciesData!$A$2:$A$4955,$A1243,ObservedSpeciesData!$D$2:$D$4955,$D1243)),AVERAGEIFS(ObservedSpeciesData!M$2:M$4955,ObservedSpeciesData!$A$2:$A$4955,$A1243,ObservedSpeciesData!$D$2:$D$4955,$D1243),"")</f>
        <v>293.89999999999998</v>
      </c>
      <c r="N1243" s="23" t="str">
        <f>IF(ISNUMBER(AVERAGEIFS(ObservedSpeciesData!N$2:N$4955,ObservedSpeciesData!$A$2:$A$4955,$A1243,ObservedSpeciesData!$D$2:$D$4955,$D1243)),AVERAGEIFS(ObservedSpeciesData!N$2:N$4955,ObservedSpeciesData!$A$2:$A$4955,$A1243,ObservedSpeciesData!$D$2:$D$4955,$D1243),"")</f>
        <v/>
      </c>
      <c r="O1243" s="23" t="str">
        <f>IF(ISNUMBER(AVERAGEIFS(ObservedSpeciesData!O$2:O$4955,ObservedSpeciesData!$A$2:$A$4955,$A1243,ObservedSpeciesData!$D$2:$D$4955,$D1243)),AVERAGEIFS(ObservedSpeciesData!O$2:O$4955,ObservedSpeciesData!$A$2:$A$4955,$A1243,ObservedSpeciesData!$D$2:$D$4955,$D1243),"")</f>
        <v/>
      </c>
      <c r="P1243" s="23" t="str">
        <f>IF(ISNUMBER(AVERAGEIFS(ObservedSpeciesData!P$2:P$4955,ObservedSpeciesData!$A$2:$A$4955,$A1243,ObservedSpeciesData!$C$2:$C$4955,$C1243,ObservedSpeciesData!$D$2:$D$4955,$D1243)),AVERAGEIFS(ObservedSpeciesData!P$2:P$4955,ObservedSpeciesData!$A$2:$A$4955,$A1243,ObservedSpeciesData!$C$2:$C$4955,$C1243,ObservedSpeciesData!$D$2:$D$4955,$D1243),"")</f>
        <v/>
      </c>
      <c r="Q1243" s="23"/>
      <c r="R1243" s="25" t="str">
        <f>IF(ISNUMBER(AVERAGEIFS(ObservedSpeciesData!R$2:R$4955,ObservedSpeciesData!$A$2:$A$4955,$A1243,ObservedSpeciesData!$D$2:$D$4955,$D1243)),AVERAGEIFS(ObservedSpeciesData!R$2:R$4955,ObservedSpeciesData!$A$2:$A$4955,$A1243,ObservedSpeciesData!$D$2:$D$4955,$D1243),"")</f>
        <v/>
      </c>
      <c r="S1243" s="25" t="str">
        <f>IF(ISNUMBER(AVERAGEIFS(ObservedSpeciesData!S$2:S$4955,ObservedSpeciesData!$A$2:$A$4955,$A1243,ObservedSpeciesData!$D$2:$D$4955,$D1243)),AVERAGEIFS(ObservedSpeciesData!S$2:S$4955,ObservedSpeciesData!$A$2:$A$4955,$A1243,ObservedSpeciesData!$D$2:$D$4955,$D1243),"")</f>
        <v/>
      </c>
      <c r="T1243" s="23" t="str">
        <f>IF(ISNUMBER(AVERAGEIFS(ObservedSpeciesData!T$2:T$4955,ObservedSpeciesData!$A$2:$A$4955,$A1243,ObservedSpeciesData!$D$2:$D$4955,$D1243)),AVERAGEIFS(ObservedSpeciesData!T$2:T$4955,ObservedSpeciesData!$A$2:$A$4955,$A1243,ObservedSpeciesData!$D$2:$D$4955,$D1243),"")</f>
        <v/>
      </c>
      <c r="U1243" s="24" t="str">
        <f>IF(ISNUMBER(AVERAGEIFS(ObservedSpeciesData!U$2:U$4955,ObservedSpeciesData!$A$2:$A$4955,$A1243,ObservedSpeciesData!$C$2:$C$4955,$C1243,ObservedSpeciesData!$D$2:$D$4955,$D1243)),AVERAGEIFS(ObservedSpeciesData!U$2:U$4955,ObservedSpeciesData!$A$2:$A$4955,$A1243,ObservedSpeciesData!$C$2:$C$4955,$C1243,ObservedSpeciesData!$D$2:$D$4955,$D1243),"")</f>
        <v/>
      </c>
      <c r="V1243" s="23" t="str">
        <f>IF(ISNUMBER(AVERAGEIFS(ObservedSpeciesData!V$2:V$4955,ObservedSpeciesData!$A$2:$A$4955,$A1243,ObservedSpeciesData!$D$2:$D$4955,$D1243)),AVERAGEIFS(ObservedSpeciesData!V$2:V$4955,ObservedSpeciesData!$A$2:$A$4955,$A1243,ObservedSpeciesData!$D$2:$D$4955,$D1243),"")</f>
        <v/>
      </c>
      <c r="W1243" s="23" t="str">
        <f>IF(ISNUMBER(AVERAGEIFS(ObservedSpeciesData!W$2:W$4955,ObservedSpeciesData!$A$2:$A$4955,$A1243,ObservedSpeciesData!$D$2:$D$4955,$D1243)),AVERAGEIFS(ObservedSpeciesData!W$2:W$4955,ObservedSpeciesData!$A$2:$A$4955,$A1243,ObservedSpeciesData!$D$2:$D$4955,$D1243),"")</f>
        <v/>
      </c>
      <c r="X1243" s="23" t="str">
        <f>IF(ISNUMBER(AVERAGEIFS(ObservedSpeciesData!X$2:X$4955,ObservedSpeciesData!$A$2:$A$4955,$A1243,ObservedSpeciesData!$D$2:$D$4955,$D1243)),AVERAGEIFS(ObservedSpeciesData!X$2:X$4955,ObservedSpeciesData!$A$2:$A$4955,$A1243,ObservedSpeciesData!$D$2:$D$4955,$D1243),"")</f>
        <v/>
      </c>
      <c r="Y1243" s="23" t="str">
        <f>IF(ISNUMBER(AVERAGEIFS(ObservedSpeciesData!Y$2:Y$4955,ObservedSpeciesData!$A$2:$A$4955,$A1243,ObservedSpeciesData!$D$2:$D$4955,$D1243)),AVERAGEIFS(ObservedSpeciesData!Y$2:Y$4955,ObservedSpeciesData!$A$2:$A$4955,$A1243,ObservedSpeciesData!$D$2:$D$4955,$D1243),"")</f>
        <v/>
      </c>
      <c r="Z1243" s="23" t="str">
        <f>IF(ISNUMBER(AVERAGEIFS(ObservedSpeciesData!Z$2:Z$4955,ObservedSpeciesData!$A$2:$A$4955,$A1243,ObservedSpeciesData!$D$2:$D$4955,$D1243)),AVERAGEIFS(ObservedSpeciesData!Z$2:Z$4955,ObservedSpeciesData!$A$2:$A$4955,$A1243,ObservedSpeciesData!$D$2:$D$4955,$D1243),"")</f>
        <v/>
      </c>
      <c r="AA1243" s="23" t="str">
        <f>IF(ISNUMBER(AVERAGEIFS(ObservedSpeciesData!AA$2:AA$4955,ObservedSpeciesData!$A$2:$A$4955,$A1243,ObservedSpeciesData!$D$2:$D$4955,$D1243)),AVERAGEIFS(ObservedSpeciesData!AA$2:AA$4955,ObservedSpeciesData!$A$2:$A$4955,$A1243,ObservedSpeciesData!$D$2:$D$4955,$D1243),"")</f>
        <v/>
      </c>
      <c r="AB1243" s="24" t="str">
        <f>IF(ISNUMBER(AVERAGEIFS(ObservedSpeciesData!AB$2:AB$4955,ObservedSpeciesData!$A$2:$A$4955,$A1243,ObservedSpeciesData!$D$2:$D$4955,$D1243)),AVERAGEIFS(ObservedSpeciesData!AB$2:AB$4955,ObservedSpeciesData!$A$2:$A$4955,$A1243,ObservedSpeciesData!$D$2:$D$4955,$D1243),"")</f>
        <v/>
      </c>
      <c r="AC1243" s="24" t="str">
        <f>IF(ISNUMBER(AVERAGEIFS(ObservedSpeciesData!AC$2:AC$4955,ObservedSpeciesData!$A$2:$A$4955,$A1243,ObservedSpeciesData!$D$2:$D$4955,$D1243)),AVERAGEIFS(ObservedSpeciesData!AC$2:AC$4955,ObservedSpeciesData!$A$2:$A$4955,$A1243,ObservedSpeciesData!$D$2:$D$4955,$D1243),"")</f>
        <v/>
      </c>
      <c r="AD1243" s="23" t="str">
        <f>IF(ISNUMBER(AVERAGEIFS(ObservedSpeciesData!AD$2:AD$4955,ObservedSpeciesData!$A$2:$A$4955,$A1243,ObservedSpeciesData!$D$2:$D$4955,$D1243)),AVERAGEIFS(ObservedSpeciesData!AD$2:AD$4955,ObservedSpeciesData!$A$2:$A$4955,$A1243,ObservedSpeciesData!$D$2:$D$4955,$D1243),"")</f>
        <v/>
      </c>
      <c r="AE1243" s="24" t="str">
        <f>IF(ISNUMBER(AVERAGEIFS(ObservedSpeciesData!AE$2:AE$4955,ObservedSpeciesData!$A$2:$A$4955,$A1243,ObservedSpeciesData!$D$2:$D$4955,$D1243)),AVERAGEIFS(ObservedSpeciesData!AE$2:AE$4955,ObservedSpeciesData!$A$2:$A$4955,$A1243,ObservedSpeciesData!$D$2:$D$4955,$D1243),"")</f>
        <v/>
      </c>
      <c r="AF1243" s="23"/>
      <c r="AG1243" s="24"/>
      <c r="AH1243" s="23" t="str">
        <f>IF(ISNUMBER(AVERAGEIFS(ObservedSpeciesData!AH$2:AH$4955,ObservedSpeciesData!$A$2:$A$4955,$A1243,ObservedSpeciesData!$D$2:$D$4955,$D1243)),AVERAGEIFS(ObservedSpeciesData!AH$2:AH$4955,ObservedSpeciesData!$A$2:$A$4955,$A1243,ObservedSpeciesData!$D$2:$D$4955,$D1243),"")</f>
        <v/>
      </c>
      <c r="AI1243" s="23" t="str">
        <f>IF(ISNUMBER(AVERAGEIFS(ObservedSpeciesData!AI$2:AI$4955,ObservedSpeciesData!$A$2:$A$4955,$A1243,ObservedSpeciesData!$C$2:$C$4955,$C1243,ObservedSpeciesData!$D$2:$D$4955,$D1243)),AVERAGEIFS(ObservedSpeciesData!AI$2:AI$4955,ObservedSpeciesData!$A$2:$A$4955,$A1243,ObservedSpeciesData!$C$2:$C$4955,$C1243,ObservedSpeciesData!$D$2:$D$4955,$D1243),"")</f>
        <v/>
      </c>
      <c r="AJ1243" s="2">
        <f>COUNTIFS(ObservedSpeciesData!$A$2:$A$828,$A1243,ObservedSpeciesData!$D$2:$D$828,$D1243)</f>
        <v>0</v>
      </c>
      <c r="AK1243" s="2">
        <f t="shared" si="19"/>
        <v>1</v>
      </c>
    </row>
    <row r="1244" spans="1:37" x14ac:dyDescent="0.25">
      <c r="A1244" s="14" t="s">
        <v>86</v>
      </c>
      <c r="B1244" t="s">
        <v>80</v>
      </c>
      <c r="C1244" t="s">
        <v>79</v>
      </c>
      <c r="D1244" s="13">
        <v>42109</v>
      </c>
      <c r="E1244">
        <v>1</v>
      </c>
      <c r="F1244">
        <v>0</v>
      </c>
      <c r="G1244" s="2" t="s">
        <v>89</v>
      </c>
      <c r="H1244" s="2" t="s">
        <v>13</v>
      </c>
      <c r="I1244">
        <v>4</v>
      </c>
      <c r="J1244" s="2" t="s">
        <v>77</v>
      </c>
      <c r="K1244" s="2">
        <f>IF(ISNUMBER(AVERAGEIFS(ObservedSpeciesData!K$2:K$4955,ObservedSpeciesData!$A$2:$A$4955,$A1244,ObservedSpeciesData!$D$2:$D$4955,$D1244)),AVERAGEIFS(ObservedSpeciesData!K$2:K$4955,ObservedSpeciesData!$A$2:$A$4955,$A1244,ObservedSpeciesData!$D$2:$D$4955,$D1244),"")</f>
        <v>0</v>
      </c>
      <c r="L1244" s="26" t="str">
        <f>IF(ISNUMBER(AVERAGEIFS(ObservedSpeciesData!L$2:L$4955,ObservedSpeciesData!$A$2:$A$4955,$A1244,ObservedSpeciesData!$D$2:$D$4955,$D1244)),AVERAGEIFS(ObservedSpeciesData!L$2:L$4955,ObservedSpeciesData!$A$2:$A$4955,$A1244,ObservedSpeciesData!$D$2:$D$4955,$D1244),"")</f>
        <v/>
      </c>
      <c r="M1244" s="23" t="str">
        <f>IF(ISNUMBER(AVERAGEIFS(ObservedSpeciesData!M$2:M$4955,ObservedSpeciesData!$A$2:$A$4955,$A1244,ObservedSpeciesData!$D$2:$D$4955,$D1244)),AVERAGEIFS(ObservedSpeciesData!M$2:M$4955,ObservedSpeciesData!$A$2:$A$4955,$A1244,ObservedSpeciesData!$D$2:$D$4955,$D1244),"")</f>
        <v/>
      </c>
      <c r="N1244" s="23">
        <f>IF(ISNUMBER(AVERAGEIFS(ObservedSpeciesData!N$2:N$4955,ObservedSpeciesData!$A$2:$A$4955,$A1244,ObservedSpeciesData!$D$2:$D$4955,$D1244)),AVERAGEIFS(ObservedSpeciesData!N$2:N$4955,ObservedSpeciesData!$A$2:$A$4955,$A1244,ObservedSpeciesData!$D$2:$D$4955,$D1244),"")</f>
        <v>397.28104577777776</v>
      </c>
      <c r="O1244" s="23">
        <f>IF(ISNUMBER(AVERAGEIFS(ObservedSpeciesData!O$2:O$4955,ObservedSpeciesData!$A$2:$A$4955,$A1244,ObservedSpeciesData!$D$2:$D$4955,$D1244)),AVERAGEIFS(ObservedSpeciesData!O$2:O$4955,ObservedSpeciesData!$A$2:$A$4955,$A1244,ObservedSpeciesData!$D$2:$D$4955,$D1244),"")</f>
        <v>39.728104577777778</v>
      </c>
      <c r="P1244" s="23">
        <f>IF(ISNUMBER(AVERAGEIFS(ObservedSpeciesData!P$2:P$4955,ObservedSpeciesData!$A$2:$A$4955,$A1244,ObservedSpeciesData!$C$2:$C$4955,$C1244,ObservedSpeciesData!$D$2:$D$4955,$D1244)),AVERAGEIFS(ObservedSpeciesData!P$2:P$4955,ObservedSpeciesData!$A$2:$A$4955,$A1244,ObservedSpeciesData!$C$2:$C$4955,$C1244,ObservedSpeciesData!$D$2:$D$4955,$D1244),"")</f>
        <v>486.69946417777777</v>
      </c>
      <c r="Q1244" s="23"/>
      <c r="R1244" s="25">
        <f>IF(ISNUMBER(AVERAGEIFS(ObservedSpeciesData!R$2:R$4955,ObservedSpeciesData!$A$2:$A$4955,$A1244,ObservedSpeciesData!$D$2:$D$4955,$D1244)),AVERAGEIFS(ObservedSpeciesData!R$2:R$4955,ObservedSpeciesData!$A$2:$A$4955,$A1244,ObservedSpeciesData!$D$2:$D$4955,$D1244),"")</f>
        <v>12.25835336520535</v>
      </c>
      <c r="S1244" s="25">
        <f>IF(ISNUMBER(AVERAGEIFS(ObservedSpeciesData!S$2:S$4955,ObservedSpeciesData!$A$2:$A$4955,$A1244,ObservedSpeciesData!$D$2:$D$4955,$D1244)),AVERAGEIFS(ObservedSpeciesData!S$2:S$4955,ObservedSpeciesData!$A$2:$A$4955,$A1244,ObservedSpeciesData!$D$2:$D$4955,$D1244),"")</f>
        <v>7.657399548182763</v>
      </c>
      <c r="T1244" s="23">
        <f>IF(ISNUMBER(AVERAGEIFS(ObservedSpeciesData!T$2:T$4955,ObservedSpeciesData!$A$2:$A$4955,$A1244,ObservedSpeciesData!$D$2:$D$4955,$D1244)),AVERAGEIFS(ObservedSpeciesData!T$2:T$4955,ObservedSpeciesData!$A$2:$A$4955,$A1244,ObservedSpeciesData!$D$2:$D$4955,$D1244),"")</f>
        <v>3.5919245440224903</v>
      </c>
      <c r="U1244" s="24">
        <f>IF(ISNUMBER(AVERAGEIFS(ObservedSpeciesData!U$2:U$4955,ObservedSpeciesData!$A$2:$A$4955,$A1244,ObservedSpeciesData!$C$2:$C$4955,$C1244,ObservedSpeciesData!$D$2:$D$4955,$D1244)),AVERAGEIFS(ObservedSpeciesData!U$2:U$4955,ObservedSpeciesData!$A$2:$A$4955,$A1244,ObservedSpeciesData!$C$2:$C$4955,$C1244,ObservedSpeciesData!$D$2:$D$4955,$D1244),"")</f>
        <v>0.1225835336520535</v>
      </c>
      <c r="V1244" s="23" t="str">
        <f>IF(ISNUMBER(AVERAGEIFS(ObservedSpeciesData!V$2:V$4955,ObservedSpeciesData!$A$2:$A$4955,$A1244,ObservedSpeciesData!$D$2:$D$4955,$D1244)),AVERAGEIFS(ObservedSpeciesData!V$2:V$4955,ObservedSpeciesData!$A$2:$A$4955,$A1244,ObservedSpeciesData!$D$2:$D$4955,$D1244),"")</f>
        <v/>
      </c>
      <c r="W1244" s="23" t="str">
        <f>IF(ISNUMBER(AVERAGEIFS(ObservedSpeciesData!W$2:W$4955,ObservedSpeciesData!$A$2:$A$4955,$A1244,ObservedSpeciesData!$D$2:$D$4955,$D1244)),AVERAGEIFS(ObservedSpeciesData!W$2:W$4955,ObservedSpeciesData!$A$2:$A$4955,$A1244,ObservedSpeciesData!$D$2:$D$4955,$D1244),"")</f>
        <v/>
      </c>
      <c r="X1244" s="23" t="str">
        <f>IF(ISNUMBER(AVERAGEIFS(ObservedSpeciesData!X$2:X$4955,ObservedSpeciesData!$A$2:$A$4955,$A1244,ObservedSpeciesData!$D$2:$D$4955,$D1244)),AVERAGEIFS(ObservedSpeciesData!X$2:X$4955,ObservedSpeciesData!$A$2:$A$4955,$A1244,ObservedSpeciesData!$D$2:$D$4955,$D1244),"")</f>
        <v/>
      </c>
      <c r="Y1244" s="23" t="str">
        <f>IF(ISNUMBER(AVERAGEIFS(ObservedSpeciesData!Y$2:Y$4955,ObservedSpeciesData!$A$2:$A$4955,$A1244,ObservedSpeciesData!$D$2:$D$4955,$D1244)),AVERAGEIFS(ObservedSpeciesData!Y$2:Y$4955,ObservedSpeciesData!$A$2:$A$4955,$A1244,ObservedSpeciesData!$D$2:$D$4955,$D1244),"")</f>
        <v/>
      </c>
      <c r="Z1244" s="23" t="str">
        <f>IF(ISNUMBER(AVERAGEIFS(ObservedSpeciesData!Z$2:Z$4955,ObservedSpeciesData!$A$2:$A$4955,$A1244,ObservedSpeciesData!$D$2:$D$4955,$D1244)),AVERAGEIFS(ObservedSpeciesData!Z$2:Z$4955,ObservedSpeciesData!$A$2:$A$4955,$A1244,ObservedSpeciesData!$D$2:$D$4955,$D1244),"")</f>
        <v/>
      </c>
      <c r="AA1244" s="23">
        <f>IF(ISNUMBER(AVERAGEIFS(ObservedSpeciesData!AA$2:AA$4955,ObservedSpeciesData!$A$2:$A$4955,$A1244,ObservedSpeciesData!$D$2:$D$4955,$D1244)),AVERAGEIFS(ObservedSpeciesData!AA$2:AA$4955,ObservedSpeciesData!$A$2:$A$4955,$A1244,ObservedSpeciesData!$D$2:$D$4955,$D1244),"")</f>
        <v>20.599999999999998</v>
      </c>
      <c r="AB1244" s="24">
        <f>IF(ISNUMBER(AVERAGEIFS(ObservedSpeciesData!AB$2:AB$4955,ObservedSpeciesData!$A$2:$A$4955,$A1244,ObservedSpeciesData!$D$2:$D$4955,$D1244)),AVERAGEIFS(ObservedSpeciesData!AB$2:AB$4955,ObservedSpeciesData!$A$2:$A$4955,$A1244,ObservedSpeciesData!$D$2:$D$4955,$D1244),"")</f>
        <v>3.3000000000000002E-2</v>
      </c>
      <c r="AC1244" s="24">
        <f>IF(ISNUMBER(AVERAGEIFS(ObservedSpeciesData!AC$2:AC$4955,ObservedSpeciesData!$A$2:$A$4955,$A1244,ObservedSpeciesData!$D$2:$D$4955,$D1244)),AVERAGEIFS(ObservedSpeciesData!AC$2:AC$4955,ObservedSpeciesData!$A$2:$A$4955,$A1244,ObservedSpeciesData!$D$2:$D$4955,$D1244),"")</f>
        <v>3.3000000000000002E-2</v>
      </c>
      <c r="AD1244" s="23" t="str">
        <f>IF(ISNUMBER(AVERAGEIFS(ObservedSpeciesData!AD$2:AD$4955,ObservedSpeciesData!$A$2:$A$4955,$A1244,ObservedSpeciesData!$D$2:$D$4955,$D1244)),AVERAGEIFS(ObservedSpeciesData!AD$2:AD$4955,ObservedSpeciesData!$A$2:$A$4955,$A1244,ObservedSpeciesData!$D$2:$D$4955,$D1244),"")</f>
        <v/>
      </c>
      <c r="AE1244" s="24" t="str">
        <f>IF(ISNUMBER(AVERAGEIFS(ObservedSpeciesData!AE$2:AE$4955,ObservedSpeciesData!$A$2:$A$4955,$A1244,ObservedSpeciesData!$D$2:$D$4955,$D1244)),AVERAGEIFS(ObservedSpeciesData!AE$2:AE$4955,ObservedSpeciesData!$A$2:$A$4955,$A1244,ObservedSpeciesData!$D$2:$D$4955,$D1244),"")</f>
        <v/>
      </c>
      <c r="AF1244" s="23"/>
      <c r="AG1244" s="24"/>
      <c r="AH1244" s="23">
        <f>IF(ISNUMBER(AVERAGEIFS(ObservedSpeciesData!AH$2:AH$4955,ObservedSpeciesData!$A$2:$A$4955,$A1244,ObservedSpeciesData!$D$2:$D$4955,$D1244)),AVERAGEIFS(ObservedSpeciesData!AH$2:AH$4955,ObservedSpeciesData!$A$2:$A$4955,$A1244,ObservedSpeciesData!$D$2:$D$4955,$D1244),"")</f>
        <v>1.3203333333333334</v>
      </c>
      <c r="AI1244" s="23">
        <f>IF(ISNUMBER(AVERAGEIFS(ObservedSpeciesData!AI$2:AI$4955,ObservedSpeciesData!$A$2:$A$4955,$A1244,ObservedSpeciesData!$C$2:$C$4955,$C1244,ObservedSpeciesData!$D$2:$D$4955,$D1244)),AVERAGEIFS(ObservedSpeciesData!AI$2:AI$4955,ObservedSpeciesData!$A$2:$A$4955,$A1244,ObservedSpeciesData!$C$2:$C$4955,$C1244,ObservedSpeciesData!$D$2:$D$4955,$D1244),"")</f>
        <v>12.631</v>
      </c>
      <c r="AJ1244" s="2">
        <f>COUNTIFS(ObservedSpeciesData!$A$2:$A$828,$A1244,ObservedSpeciesData!$D$2:$D$828,$D1244)</f>
        <v>0</v>
      </c>
      <c r="AK1244" s="2">
        <f t="shared" si="19"/>
        <v>12</v>
      </c>
    </row>
    <row r="1245" spans="1:37" x14ac:dyDescent="0.25">
      <c r="A1245" s="14" t="s">
        <v>85</v>
      </c>
      <c r="B1245" t="s">
        <v>80</v>
      </c>
      <c r="C1245" t="s">
        <v>79</v>
      </c>
      <c r="D1245" s="13">
        <v>42109</v>
      </c>
      <c r="E1245">
        <v>1</v>
      </c>
      <c r="F1245">
        <v>50</v>
      </c>
      <c r="G1245" s="2" t="s">
        <v>89</v>
      </c>
      <c r="H1245" s="2" t="s">
        <v>13</v>
      </c>
      <c r="I1245">
        <v>4</v>
      </c>
      <c r="J1245" s="2" t="s">
        <v>77</v>
      </c>
      <c r="K1245" s="2">
        <f>IF(ISNUMBER(AVERAGEIFS(ObservedSpeciesData!K$2:K$4955,ObservedSpeciesData!$A$2:$A$4955,$A1245,ObservedSpeciesData!$D$2:$D$4955,$D1245)),AVERAGEIFS(ObservedSpeciesData!K$2:K$4955,ObservedSpeciesData!$A$2:$A$4955,$A1245,ObservedSpeciesData!$D$2:$D$4955,$D1245),"")</f>
        <v>45</v>
      </c>
      <c r="L1245" s="26" t="str">
        <f>IF(ISNUMBER(AVERAGEIFS(ObservedSpeciesData!L$2:L$4955,ObservedSpeciesData!$A$2:$A$4955,$A1245,ObservedSpeciesData!$D$2:$D$4955,$D1245)),AVERAGEIFS(ObservedSpeciesData!L$2:L$4955,ObservedSpeciesData!$A$2:$A$4955,$A1245,ObservedSpeciesData!$D$2:$D$4955,$D1245),"")</f>
        <v/>
      </c>
      <c r="M1245" s="23" t="str">
        <f>IF(ISNUMBER(AVERAGEIFS(ObservedSpeciesData!M$2:M$4955,ObservedSpeciesData!$A$2:$A$4955,$A1245,ObservedSpeciesData!$D$2:$D$4955,$D1245)),AVERAGEIFS(ObservedSpeciesData!M$2:M$4955,ObservedSpeciesData!$A$2:$A$4955,$A1245,ObservedSpeciesData!$D$2:$D$4955,$D1245),"")</f>
        <v/>
      </c>
      <c r="N1245" s="23">
        <f>IF(ISNUMBER(AVERAGEIFS(ObservedSpeciesData!N$2:N$4955,ObservedSpeciesData!$A$2:$A$4955,$A1245,ObservedSpeciesData!$D$2:$D$4955,$D1245)),AVERAGEIFS(ObservedSpeciesData!N$2:N$4955,ObservedSpeciesData!$A$2:$A$4955,$A1245,ObservedSpeciesData!$D$2:$D$4955,$D1245),"")</f>
        <v>341.66026279111117</v>
      </c>
      <c r="O1245" s="23">
        <f>IF(ISNUMBER(AVERAGEIFS(ObservedSpeciesData!O$2:O$4955,ObservedSpeciesData!$A$2:$A$4955,$A1245,ObservedSpeciesData!$D$2:$D$4955,$D1245)),AVERAGEIFS(ObservedSpeciesData!O$2:O$4955,ObservedSpeciesData!$A$2:$A$4955,$A1245,ObservedSpeciesData!$D$2:$D$4955,$D1245),"")</f>
        <v>34.166026279111115</v>
      </c>
      <c r="P1245" s="23">
        <f>IF(ISNUMBER(AVERAGEIFS(ObservedSpeciesData!P$2:P$4955,ObservedSpeciesData!$A$2:$A$4955,$A1245,ObservedSpeciesData!$C$2:$C$4955,$C1245,ObservedSpeciesData!$D$2:$D$4955,$D1245)),AVERAGEIFS(ObservedSpeciesData!P$2:P$4955,ObservedSpeciesData!$A$2:$A$4955,$A1245,ObservedSpeciesData!$C$2:$C$4955,$C1245,ObservedSpeciesData!$D$2:$D$4955,$D1245),"")</f>
        <v>487.44677771377775</v>
      </c>
      <c r="Q1245" s="23"/>
      <c r="R1245" s="25">
        <f>IF(ISNUMBER(AVERAGEIFS(ObservedSpeciesData!R$2:R$4955,ObservedSpeciesData!$A$2:$A$4955,$A1245,ObservedSpeciesData!$D$2:$D$4955,$D1245)),AVERAGEIFS(ObservedSpeciesData!R$2:R$4955,ObservedSpeciesData!$A$2:$A$4955,$A1245,ObservedSpeciesData!$D$2:$D$4955,$D1245),"")</f>
        <v>2.2109244477919336</v>
      </c>
      <c r="S1245" s="25">
        <f>IF(ISNUMBER(AVERAGEIFS(ObservedSpeciesData!S$2:S$4955,ObservedSpeciesData!$A$2:$A$4955,$A1245,ObservedSpeciesData!$D$2:$D$4955,$D1245)),AVERAGEIFS(ObservedSpeciesData!S$2:S$4955,ObservedSpeciesData!$A$2:$A$4955,$A1245,ObservedSpeciesData!$D$2:$D$4955,$D1245),"")</f>
        <v>9.216531694266564</v>
      </c>
      <c r="T1245" s="23">
        <f>IF(ISNUMBER(AVERAGEIFS(ObservedSpeciesData!T$2:T$4955,ObservedSpeciesData!$A$2:$A$4955,$A1245,ObservedSpeciesData!$D$2:$D$4955,$D1245)),AVERAGEIFS(ObservedSpeciesData!T$2:T$4955,ObservedSpeciesData!$A$2:$A$4955,$A1245,ObservedSpeciesData!$D$2:$D$4955,$D1245),"")</f>
        <v>3.6748721768015824</v>
      </c>
      <c r="U1245" s="24">
        <f>IF(ISNUMBER(AVERAGEIFS(ObservedSpeciesData!U$2:U$4955,ObservedSpeciesData!$A$2:$A$4955,$A1245,ObservedSpeciesData!$C$2:$C$4955,$C1245,ObservedSpeciesData!$D$2:$D$4955,$D1245)),AVERAGEIFS(ObservedSpeciesData!U$2:U$4955,ObservedSpeciesData!$A$2:$A$4955,$A1245,ObservedSpeciesData!$C$2:$C$4955,$C1245,ObservedSpeciesData!$D$2:$D$4955,$D1245),"")</f>
        <v>2.2109244477919333E-2</v>
      </c>
      <c r="V1245" s="23" t="str">
        <f>IF(ISNUMBER(AVERAGEIFS(ObservedSpeciesData!V$2:V$4955,ObservedSpeciesData!$A$2:$A$4955,$A1245,ObservedSpeciesData!$D$2:$D$4955,$D1245)),AVERAGEIFS(ObservedSpeciesData!V$2:V$4955,ObservedSpeciesData!$A$2:$A$4955,$A1245,ObservedSpeciesData!$D$2:$D$4955,$D1245),"")</f>
        <v/>
      </c>
      <c r="W1245" s="23" t="str">
        <f>IF(ISNUMBER(AVERAGEIFS(ObservedSpeciesData!W$2:W$4955,ObservedSpeciesData!$A$2:$A$4955,$A1245,ObservedSpeciesData!$D$2:$D$4955,$D1245)),AVERAGEIFS(ObservedSpeciesData!W$2:W$4955,ObservedSpeciesData!$A$2:$A$4955,$A1245,ObservedSpeciesData!$D$2:$D$4955,$D1245),"")</f>
        <v/>
      </c>
      <c r="X1245" s="23" t="str">
        <f>IF(ISNUMBER(AVERAGEIFS(ObservedSpeciesData!X$2:X$4955,ObservedSpeciesData!$A$2:$A$4955,$A1245,ObservedSpeciesData!$D$2:$D$4955,$D1245)),AVERAGEIFS(ObservedSpeciesData!X$2:X$4955,ObservedSpeciesData!$A$2:$A$4955,$A1245,ObservedSpeciesData!$D$2:$D$4955,$D1245),"")</f>
        <v/>
      </c>
      <c r="Y1245" s="23" t="str">
        <f>IF(ISNUMBER(AVERAGEIFS(ObservedSpeciesData!Y$2:Y$4955,ObservedSpeciesData!$A$2:$A$4955,$A1245,ObservedSpeciesData!$D$2:$D$4955,$D1245)),AVERAGEIFS(ObservedSpeciesData!Y$2:Y$4955,ObservedSpeciesData!$A$2:$A$4955,$A1245,ObservedSpeciesData!$D$2:$D$4955,$D1245),"")</f>
        <v/>
      </c>
      <c r="Z1245" s="23" t="str">
        <f>IF(ISNUMBER(AVERAGEIFS(ObservedSpeciesData!Z$2:Z$4955,ObservedSpeciesData!$A$2:$A$4955,$A1245,ObservedSpeciesData!$D$2:$D$4955,$D1245)),AVERAGEIFS(ObservedSpeciesData!Z$2:Z$4955,ObservedSpeciesData!$A$2:$A$4955,$A1245,ObservedSpeciesData!$D$2:$D$4955,$D1245),"")</f>
        <v/>
      </c>
      <c r="AA1245" s="23">
        <f>IF(ISNUMBER(AVERAGEIFS(ObservedSpeciesData!AA$2:AA$4955,ObservedSpeciesData!$A$2:$A$4955,$A1245,ObservedSpeciesData!$D$2:$D$4955,$D1245)),AVERAGEIFS(ObservedSpeciesData!AA$2:AA$4955,ObservedSpeciesData!$A$2:$A$4955,$A1245,ObservedSpeciesData!$D$2:$D$4955,$D1245),"")</f>
        <v>19.400000000000002</v>
      </c>
      <c r="AB1245" s="24">
        <f>IF(ISNUMBER(AVERAGEIFS(ObservedSpeciesData!AB$2:AB$4955,ObservedSpeciesData!$A$2:$A$4955,$A1245,ObservedSpeciesData!$D$2:$D$4955,$D1245)),AVERAGEIFS(ObservedSpeciesData!AB$2:AB$4955,ObservedSpeciesData!$A$2:$A$4955,$A1245,ObservedSpeciesData!$D$2:$D$4955,$D1245),"")</f>
        <v>3.0666666666666665E-2</v>
      </c>
      <c r="AC1245" s="24">
        <f>IF(ISNUMBER(AVERAGEIFS(ObservedSpeciesData!AC$2:AC$4955,ObservedSpeciesData!$A$2:$A$4955,$A1245,ObservedSpeciesData!$D$2:$D$4955,$D1245)),AVERAGEIFS(ObservedSpeciesData!AC$2:AC$4955,ObservedSpeciesData!$A$2:$A$4955,$A1245,ObservedSpeciesData!$D$2:$D$4955,$D1245),"")</f>
        <v>3.0666666666666665E-2</v>
      </c>
      <c r="AD1245" s="23" t="str">
        <f>IF(ISNUMBER(AVERAGEIFS(ObservedSpeciesData!AD$2:AD$4955,ObservedSpeciesData!$A$2:$A$4955,$A1245,ObservedSpeciesData!$D$2:$D$4955,$D1245)),AVERAGEIFS(ObservedSpeciesData!AD$2:AD$4955,ObservedSpeciesData!$A$2:$A$4955,$A1245,ObservedSpeciesData!$D$2:$D$4955,$D1245),"")</f>
        <v/>
      </c>
      <c r="AE1245" s="24" t="str">
        <f>IF(ISNUMBER(AVERAGEIFS(ObservedSpeciesData!AE$2:AE$4955,ObservedSpeciesData!$A$2:$A$4955,$A1245,ObservedSpeciesData!$D$2:$D$4955,$D1245)),AVERAGEIFS(ObservedSpeciesData!AE$2:AE$4955,ObservedSpeciesData!$A$2:$A$4955,$A1245,ObservedSpeciesData!$D$2:$D$4955,$D1245),"")</f>
        <v/>
      </c>
      <c r="AF1245" s="23"/>
      <c r="AG1245" s="24"/>
      <c r="AH1245" s="23">
        <f>IF(ISNUMBER(AVERAGEIFS(ObservedSpeciesData!AH$2:AH$4955,ObservedSpeciesData!$A$2:$A$4955,$A1245,ObservedSpeciesData!$D$2:$D$4955,$D1245)),AVERAGEIFS(ObservedSpeciesData!AH$2:AH$4955,ObservedSpeciesData!$A$2:$A$4955,$A1245,ObservedSpeciesData!$D$2:$D$4955,$D1245),"")</f>
        <v>1.0609999999999999</v>
      </c>
      <c r="AI1245" s="23">
        <f>IF(ISNUMBER(AVERAGEIFS(ObservedSpeciesData!AI$2:AI$4955,ObservedSpeciesData!$A$2:$A$4955,$A1245,ObservedSpeciesData!$C$2:$C$4955,$C1245,ObservedSpeciesData!$D$2:$D$4955,$D1245)),AVERAGEIFS(ObservedSpeciesData!AI$2:AI$4955,ObservedSpeciesData!$A$2:$A$4955,$A1245,ObservedSpeciesData!$C$2:$C$4955,$C1245,ObservedSpeciesData!$D$2:$D$4955,$D1245),"")</f>
        <v>12.713666666666668</v>
      </c>
      <c r="AJ1245" s="2">
        <f>COUNTIFS(ObservedSpeciesData!$A$2:$A$828,$A1245,ObservedSpeciesData!$D$2:$D$828,$D1245)</f>
        <v>0</v>
      </c>
      <c r="AK1245" s="2">
        <f t="shared" si="19"/>
        <v>12</v>
      </c>
    </row>
    <row r="1246" spans="1:37" x14ac:dyDescent="0.25">
      <c r="A1246" s="14" t="s">
        <v>84</v>
      </c>
      <c r="B1246" t="s">
        <v>80</v>
      </c>
      <c r="C1246" t="s">
        <v>79</v>
      </c>
      <c r="D1246" s="13">
        <v>42109</v>
      </c>
      <c r="E1246">
        <v>1</v>
      </c>
      <c r="F1246">
        <v>100</v>
      </c>
      <c r="G1246" s="2" t="s">
        <v>89</v>
      </c>
      <c r="H1246" s="2" t="s">
        <v>13</v>
      </c>
      <c r="I1246">
        <v>4</v>
      </c>
      <c r="J1246" s="2" t="s">
        <v>77</v>
      </c>
      <c r="K1246" s="2">
        <f>IF(ISNUMBER(AVERAGEIFS(ObservedSpeciesData!K$2:K$4955,ObservedSpeciesData!$A$2:$A$4955,$A1246,ObservedSpeciesData!$D$2:$D$4955,$D1246)),AVERAGEIFS(ObservedSpeciesData!K$2:K$4955,ObservedSpeciesData!$A$2:$A$4955,$A1246,ObservedSpeciesData!$D$2:$D$4955,$D1246),"")</f>
        <v>90</v>
      </c>
      <c r="L1246" s="26" t="str">
        <f>IF(ISNUMBER(AVERAGEIFS(ObservedSpeciesData!L$2:L$4955,ObservedSpeciesData!$A$2:$A$4955,$A1246,ObservedSpeciesData!$D$2:$D$4955,$D1246)),AVERAGEIFS(ObservedSpeciesData!L$2:L$4955,ObservedSpeciesData!$A$2:$A$4955,$A1246,ObservedSpeciesData!$D$2:$D$4955,$D1246),"")</f>
        <v/>
      </c>
      <c r="M1246" s="23" t="str">
        <f>IF(ISNUMBER(AVERAGEIFS(ObservedSpeciesData!M$2:M$4955,ObservedSpeciesData!$A$2:$A$4955,$A1246,ObservedSpeciesData!$D$2:$D$4955,$D1246)),AVERAGEIFS(ObservedSpeciesData!M$2:M$4955,ObservedSpeciesData!$A$2:$A$4955,$A1246,ObservedSpeciesData!$D$2:$D$4955,$D1246),"")</f>
        <v/>
      </c>
      <c r="N1246" s="23">
        <f>IF(ISNUMBER(AVERAGEIFS(ObservedSpeciesData!N$2:N$4955,ObservedSpeciesData!$A$2:$A$4955,$A1246,ObservedSpeciesData!$D$2:$D$4955,$D1246)),AVERAGEIFS(ObservedSpeciesData!N$2:N$4955,ObservedSpeciesData!$A$2:$A$4955,$A1246,ObservedSpeciesData!$D$2:$D$4955,$D1246),"")</f>
        <v>636.97152044444454</v>
      </c>
      <c r="O1246" s="23">
        <f>IF(ISNUMBER(AVERAGEIFS(ObservedSpeciesData!O$2:O$4955,ObservedSpeciesData!$A$2:$A$4955,$A1246,ObservedSpeciesData!$D$2:$D$4955,$D1246)),AVERAGEIFS(ObservedSpeciesData!O$2:O$4955,ObservedSpeciesData!$A$2:$A$4955,$A1246,ObservedSpeciesData!$D$2:$D$4955,$D1246),"")</f>
        <v>63.697152044444444</v>
      </c>
      <c r="P1246" s="23">
        <f>IF(ISNUMBER(AVERAGEIFS(ObservedSpeciesData!P$2:P$4955,ObservedSpeciesData!$A$2:$A$4955,$A1246,ObservedSpeciesData!$C$2:$C$4955,$C1246,ObservedSpeciesData!$D$2:$D$4955,$D1246)),AVERAGEIFS(ObservedSpeciesData!P$2:P$4955,ObservedSpeciesData!$A$2:$A$4955,$A1246,ObservedSpeciesData!$C$2:$C$4955,$C1246,ObservedSpeciesData!$D$2:$D$4955,$D1246),"")</f>
        <v>623.38055919999999</v>
      </c>
      <c r="Q1246" s="23"/>
      <c r="R1246" s="25">
        <f>IF(ISNUMBER(AVERAGEIFS(ObservedSpeciesData!R$2:R$4955,ObservedSpeciesData!$A$2:$A$4955,$A1246,ObservedSpeciesData!$D$2:$D$4955,$D1246)),AVERAGEIFS(ObservedSpeciesData!R$2:R$4955,ObservedSpeciesData!$A$2:$A$4955,$A1246,ObservedSpeciesData!$D$2:$D$4955,$D1246),"")</f>
        <v>4.0204999552911467</v>
      </c>
      <c r="S1246" s="25">
        <f>IF(ISNUMBER(AVERAGEIFS(ObservedSpeciesData!S$2:S$4955,ObservedSpeciesData!$A$2:$A$4955,$A1246,ObservedSpeciesData!$D$2:$D$4955,$D1246)),AVERAGEIFS(ObservedSpeciesData!S$2:S$4955,ObservedSpeciesData!$A$2:$A$4955,$A1246,ObservedSpeciesData!$D$2:$D$4955,$D1246),"")</f>
        <v>11.349711807705747</v>
      </c>
      <c r="T1246" s="23">
        <f>IF(ISNUMBER(AVERAGEIFS(ObservedSpeciesData!T$2:T$4955,ObservedSpeciesData!$A$2:$A$4955,$A1246,ObservedSpeciesData!$D$2:$D$4955,$D1246)),AVERAGEIFS(ObservedSpeciesData!T$2:T$4955,ObservedSpeciesData!$A$2:$A$4955,$A1246,ObservedSpeciesData!$D$2:$D$4955,$D1246),"")</f>
        <v>2.9430786612732924</v>
      </c>
      <c r="U1246" s="24">
        <f>IF(ISNUMBER(AVERAGEIFS(ObservedSpeciesData!U$2:U$4955,ObservedSpeciesData!$A$2:$A$4955,$A1246,ObservedSpeciesData!$C$2:$C$4955,$C1246,ObservedSpeciesData!$D$2:$D$4955,$D1246)),AVERAGEIFS(ObservedSpeciesData!U$2:U$4955,ObservedSpeciesData!$A$2:$A$4955,$A1246,ObservedSpeciesData!$C$2:$C$4955,$C1246,ObservedSpeciesData!$D$2:$D$4955,$D1246),"")</f>
        <v>4.0204999552911472E-2</v>
      </c>
      <c r="V1246" s="23" t="str">
        <f>IF(ISNUMBER(AVERAGEIFS(ObservedSpeciesData!V$2:V$4955,ObservedSpeciesData!$A$2:$A$4955,$A1246,ObservedSpeciesData!$D$2:$D$4955,$D1246)),AVERAGEIFS(ObservedSpeciesData!V$2:V$4955,ObservedSpeciesData!$A$2:$A$4955,$A1246,ObservedSpeciesData!$D$2:$D$4955,$D1246),"")</f>
        <v/>
      </c>
      <c r="W1246" s="23" t="str">
        <f>IF(ISNUMBER(AVERAGEIFS(ObservedSpeciesData!W$2:W$4955,ObservedSpeciesData!$A$2:$A$4955,$A1246,ObservedSpeciesData!$D$2:$D$4955,$D1246)),AVERAGEIFS(ObservedSpeciesData!W$2:W$4955,ObservedSpeciesData!$A$2:$A$4955,$A1246,ObservedSpeciesData!$D$2:$D$4955,$D1246),"")</f>
        <v/>
      </c>
      <c r="X1246" s="23" t="str">
        <f>IF(ISNUMBER(AVERAGEIFS(ObservedSpeciesData!X$2:X$4955,ObservedSpeciesData!$A$2:$A$4955,$A1246,ObservedSpeciesData!$D$2:$D$4955,$D1246)),AVERAGEIFS(ObservedSpeciesData!X$2:X$4955,ObservedSpeciesData!$A$2:$A$4955,$A1246,ObservedSpeciesData!$D$2:$D$4955,$D1246),"")</f>
        <v/>
      </c>
      <c r="Y1246" s="23" t="str">
        <f>IF(ISNUMBER(AVERAGEIFS(ObservedSpeciesData!Y$2:Y$4955,ObservedSpeciesData!$A$2:$A$4955,$A1246,ObservedSpeciesData!$D$2:$D$4955,$D1246)),AVERAGEIFS(ObservedSpeciesData!Y$2:Y$4955,ObservedSpeciesData!$A$2:$A$4955,$A1246,ObservedSpeciesData!$D$2:$D$4955,$D1246),"")</f>
        <v/>
      </c>
      <c r="Z1246" s="23" t="str">
        <f>IF(ISNUMBER(AVERAGEIFS(ObservedSpeciesData!Z$2:Z$4955,ObservedSpeciesData!$A$2:$A$4955,$A1246,ObservedSpeciesData!$D$2:$D$4955,$D1246)),AVERAGEIFS(ObservedSpeciesData!Z$2:Z$4955,ObservedSpeciesData!$A$2:$A$4955,$A1246,ObservedSpeciesData!$D$2:$D$4955,$D1246),"")</f>
        <v/>
      </c>
      <c r="AA1246" s="23">
        <f>IF(ISNUMBER(AVERAGEIFS(ObservedSpeciesData!AA$2:AA$4955,ObservedSpeciesData!$A$2:$A$4955,$A1246,ObservedSpeciesData!$D$2:$D$4955,$D1246)),AVERAGEIFS(ObservedSpeciesData!AA$2:AA$4955,ObservedSpeciesData!$A$2:$A$4955,$A1246,ObservedSpeciesData!$D$2:$D$4955,$D1246),"")</f>
        <v>20.733333333333331</v>
      </c>
      <c r="AB1246" s="24">
        <f>IF(ISNUMBER(AVERAGEIFS(ObservedSpeciesData!AB$2:AB$4955,ObservedSpeciesData!$A$2:$A$4955,$A1246,ObservedSpeciesData!$D$2:$D$4955,$D1246)),AVERAGEIFS(ObservedSpeciesData!AB$2:AB$4955,ObservedSpeciesData!$A$2:$A$4955,$A1246,ObservedSpeciesData!$D$2:$D$4955,$D1246),"")</f>
        <v>3.3333333333333333E-2</v>
      </c>
      <c r="AC1246" s="24">
        <f>IF(ISNUMBER(AVERAGEIFS(ObservedSpeciesData!AC$2:AC$4955,ObservedSpeciesData!$A$2:$A$4955,$A1246,ObservedSpeciesData!$D$2:$D$4955,$D1246)),AVERAGEIFS(ObservedSpeciesData!AC$2:AC$4955,ObservedSpeciesData!$A$2:$A$4955,$A1246,ObservedSpeciesData!$D$2:$D$4955,$D1246),"")</f>
        <v>3.3333333333333333E-2</v>
      </c>
      <c r="AD1246" s="23" t="str">
        <f>IF(ISNUMBER(AVERAGEIFS(ObservedSpeciesData!AD$2:AD$4955,ObservedSpeciesData!$A$2:$A$4955,$A1246,ObservedSpeciesData!$D$2:$D$4955,$D1246)),AVERAGEIFS(ObservedSpeciesData!AD$2:AD$4955,ObservedSpeciesData!$A$2:$A$4955,$A1246,ObservedSpeciesData!$D$2:$D$4955,$D1246),"")</f>
        <v/>
      </c>
      <c r="AE1246" s="24" t="str">
        <f>IF(ISNUMBER(AVERAGEIFS(ObservedSpeciesData!AE$2:AE$4955,ObservedSpeciesData!$A$2:$A$4955,$A1246,ObservedSpeciesData!$D$2:$D$4955,$D1246)),AVERAGEIFS(ObservedSpeciesData!AE$2:AE$4955,ObservedSpeciesData!$A$2:$A$4955,$A1246,ObservedSpeciesData!$D$2:$D$4955,$D1246),"")</f>
        <v/>
      </c>
      <c r="AF1246" s="23"/>
      <c r="AG1246" s="24"/>
      <c r="AH1246" s="23">
        <f>IF(ISNUMBER(AVERAGEIFS(ObservedSpeciesData!AH$2:AH$4955,ObservedSpeciesData!$A$2:$A$4955,$A1246,ObservedSpeciesData!$D$2:$D$4955,$D1246)),AVERAGEIFS(ObservedSpeciesData!AH$2:AH$4955,ObservedSpeciesData!$A$2:$A$4955,$A1246,ObservedSpeciesData!$D$2:$D$4955,$D1246),"")</f>
        <v>2.1760000000000002</v>
      </c>
      <c r="AI1246" s="23">
        <f>IF(ISNUMBER(AVERAGEIFS(ObservedSpeciesData!AI$2:AI$4955,ObservedSpeciesData!$A$2:$A$4955,$A1246,ObservedSpeciesData!$C$2:$C$4955,$C1246,ObservedSpeciesData!$D$2:$D$4955,$D1246)),AVERAGEIFS(ObservedSpeciesData!AI$2:AI$4955,ObservedSpeciesData!$A$2:$A$4955,$A1246,ObservedSpeciesData!$C$2:$C$4955,$C1246,ObservedSpeciesData!$D$2:$D$4955,$D1246),"")</f>
        <v>17.859333333333336</v>
      </c>
      <c r="AJ1246" s="2">
        <f>COUNTIFS(ObservedSpeciesData!$A$2:$A$828,$A1246,ObservedSpeciesData!$D$2:$D$828,$D1246)</f>
        <v>0</v>
      </c>
      <c r="AK1246" s="2">
        <f t="shared" si="19"/>
        <v>12</v>
      </c>
    </row>
    <row r="1247" spans="1:37" x14ac:dyDescent="0.25">
      <c r="A1247" s="14" t="s">
        <v>83</v>
      </c>
      <c r="B1247" t="s">
        <v>80</v>
      </c>
      <c r="C1247" t="s">
        <v>79</v>
      </c>
      <c r="D1247" s="13">
        <v>42109</v>
      </c>
      <c r="E1247">
        <v>1</v>
      </c>
      <c r="F1247">
        <v>200</v>
      </c>
      <c r="G1247" s="2" t="s">
        <v>89</v>
      </c>
      <c r="H1247" s="2" t="s">
        <v>13</v>
      </c>
      <c r="I1247">
        <v>4</v>
      </c>
      <c r="J1247" s="2" t="s">
        <v>77</v>
      </c>
      <c r="K1247" s="2">
        <f>IF(ISNUMBER(AVERAGEIFS(ObservedSpeciesData!K$2:K$4955,ObservedSpeciesData!$A$2:$A$4955,$A1247,ObservedSpeciesData!$D$2:$D$4955,$D1247)),AVERAGEIFS(ObservedSpeciesData!K$2:K$4955,ObservedSpeciesData!$A$2:$A$4955,$A1247,ObservedSpeciesData!$D$2:$D$4955,$D1247),"")</f>
        <v>180</v>
      </c>
      <c r="L1247" s="26" t="str">
        <f>IF(ISNUMBER(AVERAGEIFS(ObservedSpeciesData!L$2:L$4955,ObservedSpeciesData!$A$2:$A$4955,$A1247,ObservedSpeciesData!$D$2:$D$4955,$D1247)),AVERAGEIFS(ObservedSpeciesData!L$2:L$4955,ObservedSpeciesData!$A$2:$A$4955,$A1247,ObservedSpeciesData!$D$2:$D$4955,$D1247),"")</f>
        <v/>
      </c>
      <c r="M1247" s="23" t="str">
        <f>IF(ISNUMBER(AVERAGEIFS(ObservedSpeciesData!M$2:M$4955,ObservedSpeciesData!$A$2:$A$4955,$A1247,ObservedSpeciesData!$D$2:$D$4955,$D1247)),AVERAGEIFS(ObservedSpeciesData!M$2:M$4955,ObservedSpeciesData!$A$2:$A$4955,$A1247,ObservedSpeciesData!$D$2:$D$4955,$D1247),"")</f>
        <v/>
      </c>
      <c r="N1247" s="23">
        <f>IF(ISNUMBER(AVERAGEIFS(ObservedSpeciesData!N$2:N$4955,ObservedSpeciesData!$A$2:$A$4955,$A1247,ObservedSpeciesData!$D$2:$D$4955,$D1247)),AVERAGEIFS(ObservedSpeciesData!N$2:N$4955,ObservedSpeciesData!$A$2:$A$4955,$A1247,ObservedSpeciesData!$D$2:$D$4955,$D1247),"")</f>
        <v>590.80893822222231</v>
      </c>
      <c r="O1247" s="23">
        <f>IF(ISNUMBER(AVERAGEIFS(ObservedSpeciesData!O$2:O$4955,ObservedSpeciesData!$A$2:$A$4955,$A1247,ObservedSpeciesData!$D$2:$D$4955,$D1247)),AVERAGEIFS(ObservedSpeciesData!O$2:O$4955,ObservedSpeciesData!$A$2:$A$4955,$A1247,ObservedSpeciesData!$D$2:$D$4955,$D1247),"")</f>
        <v>59.08089382222223</v>
      </c>
      <c r="P1247" s="23">
        <f>IF(ISNUMBER(AVERAGEIFS(ObservedSpeciesData!P$2:P$4955,ObservedSpeciesData!$A$2:$A$4955,$A1247,ObservedSpeciesData!$C$2:$C$4955,$C1247,ObservedSpeciesData!$D$2:$D$4955,$D1247)),AVERAGEIFS(ObservedSpeciesData!P$2:P$4955,ObservedSpeciesData!$A$2:$A$4955,$A1247,ObservedSpeciesData!$C$2:$C$4955,$C1247,ObservedSpeciesData!$D$2:$D$4955,$D1247),"")</f>
        <v>505.89930689866668</v>
      </c>
      <c r="Q1247" s="23"/>
      <c r="R1247" s="25">
        <f>IF(ISNUMBER(AVERAGEIFS(ObservedSpeciesData!R$2:R$4955,ObservedSpeciesData!$A$2:$A$4955,$A1247,ObservedSpeciesData!$D$2:$D$4955,$D1247)),AVERAGEIFS(ObservedSpeciesData!R$2:R$4955,ObservedSpeciesData!$A$2:$A$4955,$A1247,ObservedSpeciesData!$D$2:$D$4955,$D1247),"")</f>
        <v>1.4655376759622374</v>
      </c>
      <c r="S1247" s="25">
        <f>IF(ISNUMBER(AVERAGEIFS(ObservedSpeciesData!S$2:S$4955,ObservedSpeciesData!$A$2:$A$4955,$A1247,ObservedSpeciesData!$D$2:$D$4955,$D1247)),AVERAGEIFS(ObservedSpeciesData!S$2:S$4955,ObservedSpeciesData!$A$2:$A$4955,$A1247,ObservedSpeciesData!$D$2:$D$4955,$D1247),"")</f>
        <v>6.307662092974522</v>
      </c>
      <c r="T1247" s="23">
        <f>IF(ISNUMBER(AVERAGEIFS(ObservedSpeciesData!T$2:T$4955,ObservedSpeciesData!$A$2:$A$4955,$A1247,ObservedSpeciesData!$D$2:$D$4955,$D1247)),AVERAGEIFS(ObservedSpeciesData!T$2:T$4955,ObservedSpeciesData!$A$2:$A$4955,$A1247,ObservedSpeciesData!$D$2:$D$4955,$D1247),"")</f>
        <v>3.6497486576270117</v>
      </c>
      <c r="U1247" s="24">
        <f>IF(ISNUMBER(AVERAGEIFS(ObservedSpeciesData!U$2:U$4955,ObservedSpeciesData!$A$2:$A$4955,$A1247,ObservedSpeciesData!$C$2:$C$4955,$C1247,ObservedSpeciesData!$D$2:$D$4955,$D1247)),AVERAGEIFS(ObservedSpeciesData!U$2:U$4955,ObservedSpeciesData!$A$2:$A$4955,$A1247,ObservedSpeciesData!$C$2:$C$4955,$C1247,ObservedSpeciesData!$D$2:$D$4955,$D1247),"")</f>
        <v>1.4655376759622371E-2</v>
      </c>
      <c r="V1247" s="23" t="str">
        <f>IF(ISNUMBER(AVERAGEIFS(ObservedSpeciesData!V$2:V$4955,ObservedSpeciesData!$A$2:$A$4955,$A1247,ObservedSpeciesData!$D$2:$D$4955,$D1247)),AVERAGEIFS(ObservedSpeciesData!V$2:V$4955,ObservedSpeciesData!$A$2:$A$4955,$A1247,ObservedSpeciesData!$D$2:$D$4955,$D1247),"")</f>
        <v/>
      </c>
      <c r="W1247" s="23" t="str">
        <f>IF(ISNUMBER(AVERAGEIFS(ObservedSpeciesData!W$2:W$4955,ObservedSpeciesData!$A$2:$A$4955,$A1247,ObservedSpeciesData!$D$2:$D$4955,$D1247)),AVERAGEIFS(ObservedSpeciesData!W$2:W$4955,ObservedSpeciesData!$A$2:$A$4955,$A1247,ObservedSpeciesData!$D$2:$D$4955,$D1247),"")</f>
        <v/>
      </c>
      <c r="X1247" s="23" t="str">
        <f>IF(ISNUMBER(AVERAGEIFS(ObservedSpeciesData!X$2:X$4955,ObservedSpeciesData!$A$2:$A$4955,$A1247,ObservedSpeciesData!$D$2:$D$4955,$D1247)),AVERAGEIFS(ObservedSpeciesData!X$2:X$4955,ObservedSpeciesData!$A$2:$A$4955,$A1247,ObservedSpeciesData!$D$2:$D$4955,$D1247),"")</f>
        <v/>
      </c>
      <c r="Y1247" s="23" t="str">
        <f>IF(ISNUMBER(AVERAGEIFS(ObservedSpeciesData!Y$2:Y$4955,ObservedSpeciesData!$A$2:$A$4955,$A1247,ObservedSpeciesData!$D$2:$D$4955,$D1247)),AVERAGEIFS(ObservedSpeciesData!Y$2:Y$4955,ObservedSpeciesData!$A$2:$A$4955,$A1247,ObservedSpeciesData!$D$2:$D$4955,$D1247),"")</f>
        <v/>
      </c>
      <c r="Z1247" s="23" t="str">
        <f>IF(ISNUMBER(AVERAGEIFS(ObservedSpeciesData!Z$2:Z$4955,ObservedSpeciesData!$A$2:$A$4955,$A1247,ObservedSpeciesData!$D$2:$D$4955,$D1247)),AVERAGEIFS(ObservedSpeciesData!Z$2:Z$4955,ObservedSpeciesData!$A$2:$A$4955,$A1247,ObservedSpeciesData!$D$2:$D$4955,$D1247),"")</f>
        <v/>
      </c>
      <c r="AA1247" s="23">
        <f>IF(ISNUMBER(AVERAGEIFS(ObservedSpeciesData!AA$2:AA$4955,ObservedSpeciesData!$A$2:$A$4955,$A1247,ObservedSpeciesData!$D$2:$D$4955,$D1247)),AVERAGEIFS(ObservedSpeciesData!AA$2:AA$4955,ObservedSpeciesData!$A$2:$A$4955,$A1247,ObservedSpeciesData!$D$2:$D$4955,$D1247),"")</f>
        <v>20.7</v>
      </c>
      <c r="AB1247" s="24">
        <f>IF(ISNUMBER(AVERAGEIFS(ObservedSpeciesData!AB$2:AB$4955,ObservedSpeciesData!$A$2:$A$4955,$A1247,ObservedSpeciesData!$D$2:$D$4955,$D1247)),AVERAGEIFS(ObservedSpeciesData!AB$2:AB$4955,ObservedSpeciesData!$A$2:$A$4955,$A1247,ObservedSpeciesData!$D$2:$D$4955,$D1247),"")</f>
        <v>3.3000000000000002E-2</v>
      </c>
      <c r="AC1247" s="24">
        <f>IF(ISNUMBER(AVERAGEIFS(ObservedSpeciesData!AC$2:AC$4955,ObservedSpeciesData!$A$2:$A$4955,$A1247,ObservedSpeciesData!$D$2:$D$4955,$D1247)),AVERAGEIFS(ObservedSpeciesData!AC$2:AC$4955,ObservedSpeciesData!$A$2:$A$4955,$A1247,ObservedSpeciesData!$D$2:$D$4955,$D1247),"")</f>
        <v>3.3000000000000002E-2</v>
      </c>
      <c r="AD1247" s="23" t="str">
        <f>IF(ISNUMBER(AVERAGEIFS(ObservedSpeciesData!AD$2:AD$4955,ObservedSpeciesData!$A$2:$A$4955,$A1247,ObservedSpeciesData!$D$2:$D$4955,$D1247)),AVERAGEIFS(ObservedSpeciesData!AD$2:AD$4955,ObservedSpeciesData!$A$2:$A$4955,$A1247,ObservedSpeciesData!$D$2:$D$4955,$D1247),"")</f>
        <v/>
      </c>
      <c r="AE1247" s="24" t="str">
        <f>IF(ISNUMBER(AVERAGEIFS(ObservedSpeciesData!AE$2:AE$4955,ObservedSpeciesData!$A$2:$A$4955,$A1247,ObservedSpeciesData!$D$2:$D$4955,$D1247)),AVERAGEIFS(ObservedSpeciesData!AE$2:AE$4955,ObservedSpeciesData!$A$2:$A$4955,$A1247,ObservedSpeciesData!$D$2:$D$4955,$D1247),"")</f>
        <v/>
      </c>
      <c r="AF1247" s="23"/>
      <c r="AG1247" s="24"/>
      <c r="AH1247" s="23">
        <f>IF(ISNUMBER(AVERAGEIFS(ObservedSpeciesData!AH$2:AH$4955,ObservedSpeciesData!$A$2:$A$4955,$A1247,ObservedSpeciesData!$D$2:$D$4955,$D1247)),AVERAGEIFS(ObservedSpeciesData!AH$2:AH$4955,ObservedSpeciesData!$A$2:$A$4955,$A1247,ObservedSpeciesData!$D$2:$D$4955,$D1247),"")</f>
        <v>2.0009999999999999</v>
      </c>
      <c r="AI1247" s="23">
        <f>IF(ISNUMBER(AVERAGEIFS(ObservedSpeciesData!AI$2:AI$4955,ObservedSpeciesData!$A$2:$A$4955,$A1247,ObservedSpeciesData!$C$2:$C$4955,$C1247,ObservedSpeciesData!$D$2:$D$4955,$D1247)),AVERAGEIFS(ObservedSpeciesData!AI$2:AI$4955,ObservedSpeciesData!$A$2:$A$4955,$A1247,ObservedSpeciesData!$C$2:$C$4955,$C1247,ObservedSpeciesData!$D$2:$D$4955,$D1247),"")</f>
        <v>13.647666666666666</v>
      </c>
      <c r="AJ1247" s="2">
        <f>COUNTIFS(ObservedSpeciesData!$A$2:$A$828,$A1247,ObservedSpeciesData!$D$2:$D$828,$D1247)</f>
        <v>0</v>
      </c>
      <c r="AK1247" s="2">
        <f t="shared" si="19"/>
        <v>12</v>
      </c>
    </row>
    <row r="1248" spans="1:37" x14ac:dyDescent="0.25">
      <c r="A1248" s="14" t="s">
        <v>82</v>
      </c>
      <c r="B1248" t="s">
        <v>80</v>
      </c>
      <c r="C1248" t="s">
        <v>79</v>
      </c>
      <c r="D1248" s="13">
        <v>42109</v>
      </c>
      <c r="E1248">
        <v>1</v>
      </c>
      <c r="F1248">
        <v>350</v>
      </c>
      <c r="G1248" s="2" t="s">
        <v>89</v>
      </c>
      <c r="H1248" s="2" t="s">
        <v>13</v>
      </c>
      <c r="I1248">
        <v>4</v>
      </c>
      <c r="J1248" s="2" t="s">
        <v>77</v>
      </c>
      <c r="K1248" s="2">
        <f>IF(ISNUMBER(AVERAGEIFS(ObservedSpeciesData!K$2:K$4955,ObservedSpeciesData!$A$2:$A$4955,$A1248,ObservedSpeciesData!$D$2:$D$4955,$D1248)),AVERAGEIFS(ObservedSpeciesData!K$2:K$4955,ObservedSpeciesData!$A$2:$A$4955,$A1248,ObservedSpeciesData!$D$2:$D$4955,$D1248),"")</f>
        <v>315</v>
      </c>
      <c r="L1248" s="26" t="str">
        <f>IF(ISNUMBER(AVERAGEIFS(ObservedSpeciesData!L$2:L$4955,ObservedSpeciesData!$A$2:$A$4955,$A1248,ObservedSpeciesData!$D$2:$D$4955,$D1248)),AVERAGEIFS(ObservedSpeciesData!L$2:L$4955,ObservedSpeciesData!$A$2:$A$4955,$A1248,ObservedSpeciesData!$D$2:$D$4955,$D1248),"")</f>
        <v/>
      </c>
      <c r="M1248" s="23" t="str">
        <f>IF(ISNUMBER(AVERAGEIFS(ObservedSpeciesData!M$2:M$4955,ObservedSpeciesData!$A$2:$A$4955,$A1248,ObservedSpeciesData!$D$2:$D$4955,$D1248)),AVERAGEIFS(ObservedSpeciesData!M$2:M$4955,ObservedSpeciesData!$A$2:$A$4955,$A1248,ObservedSpeciesData!$D$2:$D$4955,$D1248),"")</f>
        <v/>
      </c>
      <c r="N1248" s="23">
        <f>IF(ISNUMBER(AVERAGEIFS(ObservedSpeciesData!N$2:N$4955,ObservedSpeciesData!$A$2:$A$4955,$A1248,ObservedSpeciesData!$D$2:$D$4955,$D1248)),AVERAGEIFS(ObservedSpeciesData!N$2:N$4955,ObservedSpeciesData!$A$2:$A$4955,$A1248,ObservedSpeciesData!$D$2:$D$4955,$D1248),"")</f>
        <v>1235.6112013333334</v>
      </c>
      <c r="O1248" s="23">
        <f>IF(ISNUMBER(AVERAGEIFS(ObservedSpeciesData!O$2:O$4955,ObservedSpeciesData!$A$2:$A$4955,$A1248,ObservedSpeciesData!$D$2:$D$4955,$D1248)),AVERAGEIFS(ObservedSpeciesData!O$2:O$4955,ObservedSpeciesData!$A$2:$A$4955,$A1248,ObservedSpeciesData!$D$2:$D$4955,$D1248),"")</f>
        <v>123.56112013333335</v>
      </c>
      <c r="P1248" s="23">
        <f>IF(ISNUMBER(AVERAGEIFS(ObservedSpeciesData!P$2:P$4955,ObservedSpeciesData!$A$2:$A$4955,$A1248,ObservedSpeciesData!$C$2:$C$4955,$C1248,ObservedSpeciesData!$D$2:$D$4955,$D1248)),AVERAGEIFS(ObservedSpeciesData!P$2:P$4955,ObservedSpeciesData!$A$2:$A$4955,$A1248,ObservedSpeciesData!$C$2:$C$4955,$C1248,ObservedSpeciesData!$D$2:$D$4955,$D1248),"")</f>
        <v>785.58150311111115</v>
      </c>
      <c r="Q1248" s="23"/>
      <c r="R1248" s="25">
        <f>IF(ISNUMBER(AVERAGEIFS(ObservedSpeciesData!R$2:R$4955,ObservedSpeciesData!$A$2:$A$4955,$A1248,ObservedSpeciesData!$D$2:$D$4955,$D1248)),AVERAGEIFS(ObservedSpeciesData!R$2:R$4955,ObservedSpeciesData!$A$2:$A$4955,$A1248,ObservedSpeciesData!$D$2:$D$4955,$D1248),"")</f>
        <v>0.17683465959328035</v>
      </c>
      <c r="S1248" s="25">
        <f>IF(ISNUMBER(AVERAGEIFS(ObservedSpeciesData!S$2:S$4955,ObservedSpeciesData!$A$2:$A$4955,$A1248,ObservedSpeciesData!$D$2:$D$4955,$D1248)),AVERAGEIFS(ObservedSpeciesData!S$2:S$4955,ObservedSpeciesData!$A$2:$A$4955,$A1248,ObservedSpeciesData!$D$2:$D$4955,$D1248),"")</f>
        <v>4.0101605147900639</v>
      </c>
      <c r="T1248" s="23">
        <f>IF(ISNUMBER(AVERAGEIFS(ObservedSpeciesData!T$2:T$4955,ObservedSpeciesData!$A$2:$A$4955,$A1248,ObservedSpeciesData!$D$2:$D$4955,$D1248)),AVERAGEIFS(ObservedSpeciesData!T$2:T$4955,ObservedSpeciesData!$A$2:$A$4955,$A1248,ObservedSpeciesData!$D$2:$D$4955,$D1248),"")</f>
        <v>3.1688919176057282</v>
      </c>
      <c r="U1248" s="24">
        <f>IF(ISNUMBER(AVERAGEIFS(ObservedSpeciesData!U$2:U$4955,ObservedSpeciesData!$A$2:$A$4955,$A1248,ObservedSpeciesData!$C$2:$C$4955,$C1248,ObservedSpeciesData!$D$2:$D$4955,$D1248)),AVERAGEIFS(ObservedSpeciesData!U$2:U$4955,ObservedSpeciesData!$A$2:$A$4955,$A1248,ObservedSpeciesData!$C$2:$C$4955,$C1248,ObservedSpeciesData!$D$2:$D$4955,$D1248),"")</f>
        <v>1.7683465959328034E-3</v>
      </c>
      <c r="V1248" s="23" t="str">
        <f>IF(ISNUMBER(AVERAGEIFS(ObservedSpeciesData!V$2:V$4955,ObservedSpeciesData!$A$2:$A$4955,$A1248,ObservedSpeciesData!$D$2:$D$4955,$D1248)),AVERAGEIFS(ObservedSpeciesData!V$2:V$4955,ObservedSpeciesData!$A$2:$A$4955,$A1248,ObservedSpeciesData!$D$2:$D$4955,$D1248),"")</f>
        <v/>
      </c>
      <c r="W1248" s="23" t="str">
        <f>IF(ISNUMBER(AVERAGEIFS(ObservedSpeciesData!W$2:W$4955,ObservedSpeciesData!$A$2:$A$4955,$A1248,ObservedSpeciesData!$D$2:$D$4955,$D1248)),AVERAGEIFS(ObservedSpeciesData!W$2:W$4955,ObservedSpeciesData!$A$2:$A$4955,$A1248,ObservedSpeciesData!$D$2:$D$4955,$D1248),"")</f>
        <v/>
      </c>
      <c r="X1248" s="23" t="str">
        <f>IF(ISNUMBER(AVERAGEIFS(ObservedSpeciesData!X$2:X$4955,ObservedSpeciesData!$A$2:$A$4955,$A1248,ObservedSpeciesData!$D$2:$D$4955,$D1248)),AVERAGEIFS(ObservedSpeciesData!X$2:X$4955,ObservedSpeciesData!$A$2:$A$4955,$A1248,ObservedSpeciesData!$D$2:$D$4955,$D1248),"")</f>
        <v/>
      </c>
      <c r="Y1248" s="23" t="str">
        <f>IF(ISNUMBER(AVERAGEIFS(ObservedSpeciesData!Y$2:Y$4955,ObservedSpeciesData!$A$2:$A$4955,$A1248,ObservedSpeciesData!$D$2:$D$4955,$D1248)),AVERAGEIFS(ObservedSpeciesData!Y$2:Y$4955,ObservedSpeciesData!$A$2:$A$4955,$A1248,ObservedSpeciesData!$D$2:$D$4955,$D1248),"")</f>
        <v/>
      </c>
      <c r="Z1248" s="23" t="str">
        <f>IF(ISNUMBER(AVERAGEIFS(ObservedSpeciesData!Z$2:Z$4955,ObservedSpeciesData!$A$2:$A$4955,$A1248,ObservedSpeciesData!$D$2:$D$4955,$D1248)),AVERAGEIFS(ObservedSpeciesData!Z$2:Z$4955,ObservedSpeciesData!$A$2:$A$4955,$A1248,ObservedSpeciesData!$D$2:$D$4955,$D1248),"")</f>
        <v/>
      </c>
      <c r="AA1248" s="23">
        <f>IF(ISNUMBER(AVERAGEIFS(ObservedSpeciesData!AA$2:AA$4955,ObservedSpeciesData!$A$2:$A$4955,$A1248,ObservedSpeciesData!$D$2:$D$4955,$D1248)),AVERAGEIFS(ObservedSpeciesData!AA$2:AA$4955,ObservedSpeciesData!$A$2:$A$4955,$A1248,ObservedSpeciesData!$D$2:$D$4955,$D1248),"")</f>
        <v>23.966666666666669</v>
      </c>
      <c r="AB1248" s="24">
        <f>IF(ISNUMBER(AVERAGEIFS(ObservedSpeciesData!AB$2:AB$4955,ObservedSpeciesData!$A$2:$A$4955,$A1248,ObservedSpeciesData!$D$2:$D$4955,$D1248)),AVERAGEIFS(ObservedSpeciesData!AB$2:AB$4955,ObservedSpeciesData!$A$2:$A$4955,$A1248,ObservedSpeciesData!$D$2:$D$4955,$D1248),"")</f>
        <v>3.8000000000000006E-2</v>
      </c>
      <c r="AC1248" s="24">
        <f>IF(ISNUMBER(AVERAGEIFS(ObservedSpeciesData!AC$2:AC$4955,ObservedSpeciesData!$A$2:$A$4955,$A1248,ObservedSpeciesData!$D$2:$D$4955,$D1248)),AVERAGEIFS(ObservedSpeciesData!AC$2:AC$4955,ObservedSpeciesData!$A$2:$A$4955,$A1248,ObservedSpeciesData!$D$2:$D$4955,$D1248),"")</f>
        <v>3.8000000000000006E-2</v>
      </c>
      <c r="AD1248" s="23" t="str">
        <f>IF(ISNUMBER(AVERAGEIFS(ObservedSpeciesData!AD$2:AD$4955,ObservedSpeciesData!$A$2:$A$4955,$A1248,ObservedSpeciesData!$D$2:$D$4955,$D1248)),AVERAGEIFS(ObservedSpeciesData!AD$2:AD$4955,ObservedSpeciesData!$A$2:$A$4955,$A1248,ObservedSpeciesData!$D$2:$D$4955,$D1248),"")</f>
        <v/>
      </c>
      <c r="AE1248" s="24" t="str">
        <f>IF(ISNUMBER(AVERAGEIFS(ObservedSpeciesData!AE$2:AE$4955,ObservedSpeciesData!$A$2:$A$4955,$A1248,ObservedSpeciesData!$D$2:$D$4955,$D1248)),AVERAGEIFS(ObservedSpeciesData!AE$2:AE$4955,ObservedSpeciesData!$A$2:$A$4955,$A1248,ObservedSpeciesData!$D$2:$D$4955,$D1248),"")</f>
        <v/>
      </c>
      <c r="AF1248" s="23"/>
      <c r="AG1248" s="24"/>
      <c r="AH1248" s="23">
        <f>IF(ISNUMBER(AVERAGEIFS(ObservedSpeciesData!AH$2:AH$4955,ObservedSpeciesData!$A$2:$A$4955,$A1248,ObservedSpeciesData!$D$2:$D$4955,$D1248)),AVERAGEIFS(ObservedSpeciesData!AH$2:AH$4955,ObservedSpeciesData!$A$2:$A$4955,$A1248,ObservedSpeciesData!$D$2:$D$4955,$D1248),"")</f>
        <v>4.6953333333333331</v>
      </c>
      <c r="AI1248" s="23">
        <f>IF(ISNUMBER(AVERAGEIFS(ObservedSpeciesData!AI$2:AI$4955,ObservedSpeciesData!$A$2:$A$4955,$A1248,ObservedSpeciesData!$C$2:$C$4955,$C1248,ObservedSpeciesData!$D$2:$D$4955,$D1248)),AVERAGEIFS(ObservedSpeciesData!AI$2:AI$4955,ObservedSpeciesData!$A$2:$A$4955,$A1248,ObservedSpeciesData!$C$2:$C$4955,$C1248,ObservedSpeciesData!$D$2:$D$4955,$D1248),"")</f>
        <v>22.973333333333329</v>
      </c>
      <c r="AJ1248" s="2">
        <f>COUNTIFS(ObservedSpeciesData!$A$2:$A$828,$A1248,ObservedSpeciesData!$D$2:$D$828,$D1248)</f>
        <v>0</v>
      </c>
      <c r="AK1248" s="2">
        <f t="shared" si="19"/>
        <v>12</v>
      </c>
    </row>
    <row r="1249" spans="1:37" x14ac:dyDescent="0.25">
      <c r="A1249" s="14" t="s">
        <v>81</v>
      </c>
      <c r="B1249" t="s">
        <v>80</v>
      </c>
      <c r="C1249" t="s">
        <v>79</v>
      </c>
      <c r="D1249" s="13">
        <v>42109</v>
      </c>
      <c r="E1249">
        <v>1</v>
      </c>
      <c r="F1249">
        <v>500</v>
      </c>
      <c r="G1249" s="2" t="s">
        <v>89</v>
      </c>
      <c r="H1249" s="2" t="s">
        <v>13</v>
      </c>
      <c r="I1249">
        <v>4</v>
      </c>
      <c r="J1249" s="2" t="s">
        <v>77</v>
      </c>
      <c r="K1249" s="2">
        <f>IF(ISNUMBER(AVERAGEIFS(ObservedSpeciesData!K$2:K$4955,ObservedSpeciesData!$A$2:$A$4955,$A1249,ObservedSpeciesData!$D$2:$D$4955,$D1249)),AVERAGEIFS(ObservedSpeciesData!K$2:K$4955,ObservedSpeciesData!$A$2:$A$4955,$A1249,ObservedSpeciesData!$D$2:$D$4955,$D1249),"")</f>
        <v>450</v>
      </c>
      <c r="L1249" s="26" t="str">
        <f>IF(ISNUMBER(AVERAGEIFS(ObservedSpeciesData!L$2:L$4955,ObservedSpeciesData!$A$2:$A$4955,$A1249,ObservedSpeciesData!$D$2:$D$4955,$D1249)),AVERAGEIFS(ObservedSpeciesData!L$2:L$4955,ObservedSpeciesData!$A$2:$A$4955,$A1249,ObservedSpeciesData!$D$2:$D$4955,$D1249),"")</f>
        <v/>
      </c>
      <c r="M1249" s="23" t="str">
        <f>IF(ISNUMBER(AVERAGEIFS(ObservedSpeciesData!M$2:M$4955,ObservedSpeciesData!$A$2:$A$4955,$A1249,ObservedSpeciesData!$D$2:$D$4955,$D1249)),AVERAGEIFS(ObservedSpeciesData!M$2:M$4955,ObservedSpeciesData!$A$2:$A$4955,$A1249,ObservedSpeciesData!$D$2:$D$4955,$D1249),"")</f>
        <v/>
      </c>
      <c r="N1249" s="23">
        <f>IF(ISNUMBER(AVERAGEIFS(ObservedSpeciesData!N$2:N$4955,ObservedSpeciesData!$A$2:$A$4955,$A1249,ObservedSpeciesData!$D$2:$D$4955,$D1249)),AVERAGEIFS(ObservedSpeciesData!N$2:N$4955,ObservedSpeciesData!$A$2:$A$4955,$A1249,ObservedSpeciesData!$D$2:$D$4955,$D1249),"")</f>
        <v>1274.0687484444445</v>
      </c>
      <c r="O1249" s="23">
        <f>IF(ISNUMBER(AVERAGEIFS(ObservedSpeciesData!O$2:O$4955,ObservedSpeciesData!$A$2:$A$4955,$A1249,ObservedSpeciesData!$D$2:$D$4955,$D1249)),AVERAGEIFS(ObservedSpeciesData!O$2:O$4955,ObservedSpeciesData!$A$2:$A$4955,$A1249,ObservedSpeciesData!$D$2:$D$4955,$D1249),"")</f>
        <v>127.40687484444443</v>
      </c>
      <c r="P1249" s="23">
        <f>IF(ISNUMBER(AVERAGEIFS(ObservedSpeciesData!P$2:P$4955,ObservedSpeciesData!$A$2:$A$4955,$A1249,ObservedSpeciesData!$C$2:$C$4955,$C1249,ObservedSpeciesData!$D$2:$D$4955,$D1249)),AVERAGEIFS(ObservedSpeciesData!P$2:P$4955,ObservedSpeciesData!$A$2:$A$4955,$A1249,ObservedSpeciesData!$C$2:$C$4955,$C1249,ObservedSpeciesData!$D$2:$D$4955,$D1249),"")</f>
        <v>753.3087162222223</v>
      </c>
      <c r="Q1249" s="23"/>
      <c r="R1249" s="25">
        <f>IF(ISNUMBER(AVERAGEIFS(ObservedSpeciesData!R$2:R$4955,ObservedSpeciesData!$A$2:$A$4955,$A1249,ObservedSpeciesData!$D$2:$D$4955,$D1249)),AVERAGEIFS(ObservedSpeciesData!R$2:R$4955,ObservedSpeciesData!$A$2:$A$4955,$A1249,ObservedSpeciesData!$D$2:$D$4955,$D1249),"")</f>
        <v>1.7310279331044918</v>
      </c>
      <c r="S1249" s="25">
        <f>IF(ISNUMBER(AVERAGEIFS(ObservedSpeciesData!S$2:S$4955,ObservedSpeciesData!$A$2:$A$4955,$A1249,ObservedSpeciesData!$D$2:$D$4955,$D1249)),AVERAGEIFS(ObservedSpeciesData!S$2:S$4955,ObservedSpeciesData!$A$2:$A$4955,$A1249,ObservedSpeciesData!$D$2:$D$4955,$D1249),"")</f>
        <v>7.4239828273236528</v>
      </c>
      <c r="T1249" s="23">
        <f>IF(ISNUMBER(AVERAGEIFS(ObservedSpeciesData!T$2:T$4955,ObservedSpeciesData!$A$2:$A$4955,$A1249,ObservedSpeciesData!$D$2:$D$4955,$D1249)),AVERAGEIFS(ObservedSpeciesData!T$2:T$4955,ObservedSpeciesData!$A$2:$A$4955,$A1249,ObservedSpeciesData!$D$2:$D$4955,$D1249),"")</f>
        <v>1.7818603498566719</v>
      </c>
      <c r="U1249" s="24">
        <f>IF(ISNUMBER(AVERAGEIFS(ObservedSpeciesData!U$2:U$4955,ObservedSpeciesData!$A$2:$A$4955,$A1249,ObservedSpeciesData!$C$2:$C$4955,$C1249,ObservedSpeciesData!$D$2:$D$4955,$D1249)),AVERAGEIFS(ObservedSpeciesData!U$2:U$4955,ObservedSpeciesData!$A$2:$A$4955,$A1249,ObservedSpeciesData!$C$2:$C$4955,$C1249,ObservedSpeciesData!$D$2:$D$4955,$D1249),"")</f>
        <v>1.7310279331044915E-2</v>
      </c>
      <c r="V1249" s="23" t="str">
        <f>IF(ISNUMBER(AVERAGEIFS(ObservedSpeciesData!V$2:V$4955,ObservedSpeciesData!$A$2:$A$4955,$A1249,ObservedSpeciesData!$D$2:$D$4955,$D1249)),AVERAGEIFS(ObservedSpeciesData!V$2:V$4955,ObservedSpeciesData!$A$2:$A$4955,$A1249,ObservedSpeciesData!$D$2:$D$4955,$D1249),"")</f>
        <v/>
      </c>
      <c r="W1249" s="23" t="str">
        <f>IF(ISNUMBER(AVERAGEIFS(ObservedSpeciesData!W$2:W$4955,ObservedSpeciesData!$A$2:$A$4955,$A1249,ObservedSpeciesData!$D$2:$D$4955,$D1249)),AVERAGEIFS(ObservedSpeciesData!W$2:W$4955,ObservedSpeciesData!$A$2:$A$4955,$A1249,ObservedSpeciesData!$D$2:$D$4955,$D1249),"")</f>
        <v/>
      </c>
      <c r="X1249" s="23" t="str">
        <f>IF(ISNUMBER(AVERAGEIFS(ObservedSpeciesData!X$2:X$4955,ObservedSpeciesData!$A$2:$A$4955,$A1249,ObservedSpeciesData!$D$2:$D$4955,$D1249)),AVERAGEIFS(ObservedSpeciesData!X$2:X$4955,ObservedSpeciesData!$A$2:$A$4955,$A1249,ObservedSpeciesData!$D$2:$D$4955,$D1249),"")</f>
        <v/>
      </c>
      <c r="Y1249" s="23" t="str">
        <f>IF(ISNUMBER(AVERAGEIFS(ObservedSpeciesData!Y$2:Y$4955,ObservedSpeciesData!$A$2:$A$4955,$A1249,ObservedSpeciesData!$D$2:$D$4955,$D1249)),AVERAGEIFS(ObservedSpeciesData!Y$2:Y$4955,ObservedSpeciesData!$A$2:$A$4955,$A1249,ObservedSpeciesData!$D$2:$D$4955,$D1249),"")</f>
        <v/>
      </c>
      <c r="Z1249" s="23" t="str">
        <f>IF(ISNUMBER(AVERAGEIFS(ObservedSpeciesData!Z$2:Z$4955,ObservedSpeciesData!$A$2:$A$4955,$A1249,ObservedSpeciesData!$D$2:$D$4955,$D1249)),AVERAGEIFS(ObservedSpeciesData!Z$2:Z$4955,ObservedSpeciesData!$A$2:$A$4955,$A1249,ObservedSpeciesData!$D$2:$D$4955,$D1249),"")</f>
        <v/>
      </c>
      <c r="AA1249" s="23">
        <f>IF(ISNUMBER(AVERAGEIFS(ObservedSpeciesData!AA$2:AA$4955,ObservedSpeciesData!$A$2:$A$4955,$A1249,ObservedSpeciesData!$D$2:$D$4955,$D1249)),AVERAGEIFS(ObservedSpeciesData!AA$2:AA$4955,ObservedSpeciesData!$A$2:$A$4955,$A1249,ObservedSpeciesData!$D$2:$D$4955,$D1249),"")</f>
        <v>23.400000000000002</v>
      </c>
      <c r="AB1249" s="24">
        <f>IF(ISNUMBER(AVERAGEIFS(ObservedSpeciesData!AB$2:AB$4955,ObservedSpeciesData!$A$2:$A$4955,$A1249,ObservedSpeciesData!$D$2:$D$4955,$D1249)),AVERAGEIFS(ObservedSpeciesData!AB$2:AB$4955,ObservedSpeciesData!$A$2:$A$4955,$A1249,ObservedSpeciesData!$D$2:$D$4955,$D1249),"")</f>
        <v>3.7333333333333336E-2</v>
      </c>
      <c r="AC1249" s="24">
        <f>IF(ISNUMBER(AVERAGEIFS(ObservedSpeciesData!AC$2:AC$4955,ObservedSpeciesData!$A$2:$A$4955,$A1249,ObservedSpeciesData!$D$2:$D$4955,$D1249)),AVERAGEIFS(ObservedSpeciesData!AC$2:AC$4955,ObservedSpeciesData!$A$2:$A$4955,$A1249,ObservedSpeciesData!$D$2:$D$4955,$D1249),"")</f>
        <v>3.7333333333333336E-2</v>
      </c>
      <c r="AD1249" s="23" t="str">
        <f>IF(ISNUMBER(AVERAGEIFS(ObservedSpeciesData!AD$2:AD$4955,ObservedSpeciesData!$A$2:$A$4955,$A1249,ObservedSpeciesData!$D$2:$D$4955,$D1249)),AVERAGEIFS(ObservedSpeciesData!AD$2:AD$4955,ObservedSpeciesData!$A$2:$A$4955,$A1249,ObservedSpeciesData!$D$2:$D$4955,$D1249),"")</f>
        <v/>
      </c>
      <c r="AE1249" s="24" t="str">
        <f>IF(ISNUMBER(AVERAGEIFS(ObservedSpeciesData!AE$2:AE$4955,ObservedSpeciesData!$A$2:$A$4955,$A1249,ObservedSpeciesData!$D$2:$D$4955,$D1249)),AVERAGEIFS(ObservedSpeciesData!AE$2:AE$4955,ObservedSpeciesData!$A$2:$A$4955,$A1249,ObservedSpeciesData!$D$2:$D$4955,$D1249),"")</f>
        <v/>
      </c>
      <c r="AF1249" s="23"/>
      <c r="AG1249" s="24"/>
      <c r="AH1249" s="23">
        <f>IF(ISNUMBER(AVERAGEIFS(ObservedSpeciesData!AH$2:AH$4955,ObservedSpeciesData!$A$2:$A$4955,$A1249,ObservedSpeciesData!$D$2:$D$4955,$D1249)),AVERAGEIFS(ObservedSpeciesData!AH$2:AH$4955,ObservedSpeciesData!$A$2:$A$4955,$A1249,ObservedSpeciesData!$D$2:$D$4955,$D1249),"")</f>
        <v>4.7136666666666676</v>
      </c>
      <c r="AI1249" s="23">
        <f>IF(ISNUMBER(AVERAGEIFS(ObservedSpeciesData!AI$2:AI$4955,ObservedSpeciesData!$A$2:$A$4955,$A1249,ObservedSpeciesData!$C$2:$C$4955,$C1249,ObservedSpeciesData!$D$2:$D$4955,$D1249)),AVERAGEIFS(ObservedSpeciesData!AI$2:AI$4955,ObservedSpeciesData!$A$2:$A$4955,$A1249,ObservedSpeciesData!$C$2:$C$4955,$C1249,ObservedSpeciesData!$D$2:$D$4955,$D1249),"")</f>
        <v>23.263333333333332</v>
      </c>
      <c r="AJ1249" s="2">
        <f>COUNTIFS(ObservedSpeciesData!$A$2:$A$828,$A1249,ObservedSpeciesData!$D$2:$D$828,$D1249)</f>
        <v>0</v>
      </c>
      <c r="AK1249" s="2">
        <f t="shared" si="19"/>
        <v>12</v>
      </c>
    </row>
    <row r="1250" spans="1:37" x14ac:dyDescent="0.25">
      <c r="A1250" s="14" t="s">
        <v>86</v>
      </c>
      <c r="B1250" t="s">
        <v>80</v>
      </c>
      <c r="C1250" t="s">
        <v>79</v>
      </c>
      <c r="D1250" s="13">
        <v>42118</v>
      </c>
      <c r="E1250">
        <v>1</v>
      </c>
      <c r="F1250">
        <v>0</v>
      </c>
      <c r="G1250" s="2" t="s">
        <v>89</v>
      </c>
      <c r="H1250" s="2" t="s">
        <v>13</v>
      </c>
      <c r="I1250">
        <v>5</v>
      </c>
      <c r="J1250" s="2" t="s">
        <v>88</v>
      </c>
      <c r="K1250" s="2">
        <f>IF(ISNUMBER(AVERAGEIFS(ObservedSpeciesData!K$2:K$4955,ObservedSpeciesData!$A$2:$A$4955,$A1250,ObservedSpeciesData!$D$2:$D$4955,$D1250)),AVERAGEIFS(ObservedSpeciesData!K$2:K$4955,ObservedSpeciesData!$A$2:$A$4955,$A1250,ObservedSpeciesData!$D$2:$D$4955,$D1250),"")</f>
        <v>0</v>
      </c>
      <c r="L1250" s="26">
        <f>IF(ISNUMBER(AVERAGEIFS(ObservedSpeciesData!L$2:L$4955,ObservedSpeciesData!$A$2:$A$4955,$A1250,ObservedSpeciesData!$D$2:$D$4955,$D1250)),AVERAGEIFS(ObservedSpeciesData!L$2:L$4955,ObservedSpeciesData!$A$2:$A$4955,$A1250,ObservedSpeciesData!$D$2:$D$4955,$D1250),"")</f>
        <v>2040</v>
      </c>
      <c r="M1250" s="23">
        <f>IF(ISNUMBER(AVERAGEIFS(ObservedSpeciesData!M$2:M$4955,ObservedSpeciesData!$A$2:$A$4955,$A1250,ObservedSpeciesData!$D$2:$D$4955,$D1250)),AVERAGEIFS(ObservedSpeciesData!M$2:M$4955,ObservedSpeciesData!$A$2:$A$4955,$A1250,ObservedSpeciesData!$D$2:$D$4955,$D1250),"")</f>
        <v>204</v>
      </c>
      <c r="N1250" s="23" t="str">
        <f>IF(ISNUMBER(AVERAGEIFS(ObservedSpeciesData!N$2:N$4955,ObservedSpeciesData!$A$2:$A$4955,$A1250,ObservedSpeciesData!$D$2:$D$4955,$D1250)),AVERAGEIFS(ObservedSpeciesData!N$2:N$4955,ObservedSpeciesData!$A$2:$A$4955,$A1250,ObservedSpeciesData!$D$2:$D$4955,$D1250),"")</f>
        <v/>
      </c>
      <c r="O1250" s="23" t="str">
        <f>IF(ISNUMBER(AVERAGEIFS(ObservedSpeciesData!O$2:O$4955,ObservedSpeciesData!$A$2:$A$4955,$A1250,ObservedSpeciesData!$D$2:$D$4955,$D1250)),AVERAGEIFS(ObservedSpeciesData!O$2:O$4955,ObservedSpeciesData!$A$2:$A$4955,$A1250,ObservedSpeciesData!$D$2:$D$4955,$D1250),"")</f>
        <v/>
      </c>
      <c r="P1250" s="23" t="str">
        <f>IF(ISNUMBER(AVERAGEIFS(ObservedSpeciesData!P$2:P$4955,ObservedSpeciesData!$A$2:$A$4955,$A1250,ObservedSpeciesData!$C$2:$C$4955,$C1250,ObservedSpeciesData!$D$2:$D$4955,$D1250)),AVERAGEIFS(ObservedSpeciesData!P$2:P$4955,ObservedSpeciesData!$A$2:$A$4955,$A1250,ObservedSpeciesData!$C$2:$C$4955,$C1250,ObservedSpeciesData!$D$2:$D$4955,$D1250),"")</f>
        <v/>
      </c>
      <c r="Q1250" s="23"/>
      <c r="R1250" s="25" t="str">
        <f>IF(ISNUMBER(AVERAGEIFS(ObservedSpeciesData!R$2:R$4955,ObservedSpeciesData!$A$2:$A$4955,$A1250,ObservedSpeciesData!$D$2:$D$4955,$D1250)),AVERAGEIFS(ObservedSpeciesData!R$2:R$4955,ObservedSpeciesData!$A$2:$A$4955,$A1250,ObservedSpeciesData!$D$2:$D$4955,$D1250),"")</f>
        <v/>
      </c>
      <c r="S1250" s="25" t="str">
        <f>IF(ISNUMBER(AVERAGEIFS(ObservedSpeciesData!S$2:S$4955,ObservedSpeciesData!$A$2:$A$4955,$A1250,ObservedSpeciesData!$D$2:$D$4955,$D1250)),AVERAGEIFS(ObservedSpeciesData!S$2:S$4955,ObservedSpeciesData!$A$2:$A$4955,$A1250,ObservedSpeciesData!$D$2:$D$4955,$D1250),"")</f>
        <v/>
      </c>
      <c r="T1250" s="23" t="str">
        <f>IF(ISNUMBER(AVERAGEIFS(ObservedSpeciesData!T$2:T$4955,ObservedSpeciesData!$A$2:$A$4955,$A1250,ObservedSpeciesData!$D$2:$D$4955,$D1250)),AVERAGEIFS(ObservedSpeciesData!T$2:T$4955,ObservedSpeciesData!$A$2:$A$4955,$A1250,ObservedSpeciesData!$D$2:$D$4955,$D1250),"")</f>
        <v/>
      </c>
      <c r="U1250" s="24" t="str">
        <f>IF(ISNUMBER(AVERAGEIFS(ObservedSpeciesData!U$2:U$4955,ObservedSpeciesData!$A$2:$A$4955,$A1250,ObservedSpeciesData!$C$2:$C$4955,$C1250,ObservedSpeciesData!$D$2:$D$4955,$D1250)),AVERAGEIFS(ObservedSpeciesData!U$2:U$4955,ObservedSpeciesData!$A$2:$A$4955,$A1250,ObservedSpeciesData!$C$2:$C$4955,$C1250,ObservedSpeciesData!$D$2:$D$4955,$D1250),"")</f>
        <v/>
      </c>
      <c r="V1250" s="23" t="str">
        <f>IF(ISNUMBER(AVERAGEIFS(ObservedSpeciesData!V$2:V$4955,ObservedSpeciesData!$A$2:$A$4955,$A1250,ObservedSpeciesData!$D$2:$D$4955,$D1250)),AVERAGEIFS(ObservedSpeciesData!V$2:V$4955,ObservedSpeciesData!$A$2:$A$4955,$A1250,ObservedSpeciesData!$D$2:$D$4955,$D1250),"")</f>
        <v/>
      </c>
      <c r="W1250" s="23" t="str">
        <f>IF(ISNUMBER(AVERAGEIFS(ObservedSpeciesData!W$2:W$4955,ObservedSpeciesData!$A$2:$A$4955,$A1250,ObservedSpeciesData!$D$2:$D$4955,$D1250)),AVERAGEIFS(ObservedSpeciesData!W$2:W$4955,ObservedSpeciesData!$A$2:$A$4955,$A1250,ObservedSpeciesData!$D$2:$D$4955,$D1250),"")</f>
        <v/>
      </c>
      <c r="X1250" s="23" t="str">
        <f>IF(ISNUMBER(AVERAGEIFS(ObservedSpeciesData!X$2:X$4955,ObservedSpeciesData!$A$2:$A$4955,$A1250,ObservedSpeciesData!$D$2:$D$4955,$D1250)),AVERAGEIFS(ObservedSpeciesData!X$2:X$4955,ObservedSpeciesData!$A$2:$A$4955,$A1250,ObservedSpeciesData!$D$2:$D$4955,$D1250),"")</f>
        <v/>
      </c>
      <c r="Y1250" s="23" t="str">
        <f>IF(ISNUMBER(AVERAGEIFS(ObservedSpeciesData!Y$2:Y$4955,ObservedSpeciesData!$A$2:$A$4955,$A1250,ObservedSpeciesData!$D$2:$D$4955,$D1250)),AVERAGEIFS(ObservedSpeciesData!Y$2:Y$4955,ObservedSpeciesData!$A$2:$A$4955,$A1250,ObservedSpeciesData!$D$2:$D$4955,$D1250),"")</f>
        <v/>
      </c>
      <c r="Z1250" s="23" t="str">
        <f>IF(ISNUMBER(AVERAGEIFS(ObservedSpeciesData!Z$2:Z$4955,ObservedSpeciesData!$A$2:$A$4955,$A1250,ObservedSpeciesData!$D$2:$D$4955,$D1250)),AVERAGEIFS(ObservedSpeciesData!Z$2:Z$4955,ObservedSpeciesData!$A$2:$A$4955,$A1250,ObservedSpeciesData!$D$2:$D$4955,$D1250),"")</f>
        <v/>
      </c>
      <c r="AA1250" s="23">
        <f>IF(ISNUMBER(AVERAGEIFS(ObservedSpeciesData!AA$2:AA$4955,ObservedSpeciesData!$A$2:$A$4955,$A1250,ObservedSpeciesData!$D$2:$D$4955,$D1250)),AVERAGEIFS(ObservedSpeciesData!AA$2:AA$4955,ObservedSpeciesData!$A$2:$A$4955,$A1250,ObservedSpeciesData!$D$2:$D$4955,$D1250),"")</f>
        <v>21.666666666666668</v>
      </c>
      <c r="AB1250" s="24">
        <f>IF(ISNUMBER(AVERAGEIFS(ObservedSpeciesData!AB$2:AB$4955,ObservedSpeciesData!$A$2:$A$4955,$A1250,ObservedSpeciesData!$D$2:$D$4955,$D1250)),AVERAGEIFS(ObservedSpeciesData!AB$2:AB$4955,ObservedSpeciesData!$A$2:$A$4955,$A1250,ObservedSpeciesData!$D$2:$D$4955,$D1250),"")</f>
        <v>3.4666666666666672E-2</v>
      </c>
      <c r="AC1250" s="24">
        <f>IF(ISNUMBER(AVERAGEIFS(ObservedSpeciesData!AC$2:AC$4955,ObservedSpeciesData!$A$2:$A$4955,$A1250,ObservedSpeciesData!$D$2:$D$4955,$D1250)),AVERAGEIFS(ObservedSpeciesData!AC$2:AC$4955,ObservedSpeciesData!$A$2:$A$4955,$A1250,ObservedSpeciesData!$D$2:$D$4955,$D1250),"")</f>
        <v>3.4666666666666672E-2</v>
      </c>
      <c r="AD1250" s="23" t="str">
        <f>IF(ISNUMBER(AVERAGEIFS(ObservedSpeciesData!AD$2:AD$4955,ObservedSpeciesData!$A$2:$A$4955,$A1250,ObservedSpeciesData!$D$2:$D$4955,$D1250)),AVERAGEIFS(ObservedSpeciesData!AD$2:AD$4955,ObservedSpeciesData!$A$2:$A$4955,$A1250,ObservedSpeciesData!$D$2:$D$4955,$D1250),"")</f>
        <v/>
      </c>
      <c r="AE1250" s="24" t="str">
        <f>IF(ISNUMBER(AVERAGEIFS(ObservedSpeciesData!AE$2:AE$4955,ObservedSpeciesData!$A$2:$A$4955,$A1250,ObservedSpeciesData!$D$2:$D$4955,$D1250)),AVERAGEIFS(ObservedSpeciesData!AE$2:AE$4955,ObservedSpeciesData!$A$2:$A$4955,$A1250,ObservedSpeciesData!$D$2:$D$4955,$D1250),"")</f>
        <v/>
      </c>
      <c r="AF1250" s="23"/>
      <c r="AG1250" s="24"/>
      <c r="AH1250" s="23" t="str">
        <f>IF(ISNUMBER(AVERAGEIFS(ObservedSpeciesData!AH$2:AH$4955,ObservedSpeciesData!$A$2:$A$4955,$A1250,ObservedSpeciesData!$D$2:$D$4955,$D1250)),AVERAGEIFS(ObservedSpeciesData!AH$2:AH$4955,ObservedSpeciesData!$A$2:$A$4955,$A1250,ObservedSpeciesData!$D$2:$D$4955,$D1250),"")</f>
        <v/>
      </c>
      <c r="AI1250" s="23" t="str">
        <f>IF(ISNUMBER(AVERAGEIFS(ObservedSpeciesData!AI$2:AI$4955,ObservedSpeciesData!$A$2:$A$4955,$A1250,ObservedSpeciesData!$C$2:$C$4955,$C1250,ObservedSpeciesData!$D$2:$D$4955,$D1250)),AVERAGEIFS(ObservedSpeciesData!AI$2:AI$4955,ObservedSpeciesData!$A$2:$A$4955,$A1250,ObservedSpeciesData!$C$2:$C$4955,$C1250,ObservedSpeciesData!$D$2:$D$4955,$D1250),"")</f>
        <v/>
      </c>
      <c r="AJ1250" s="2">
        <f>COUNTIFS(ObservedSpeciesData!$A$2:$A$828,$A1250,ObservedSpeciesData!$D$2:$D$828,$D1250)</f>
        <v>0</v>
      </c>
      <c r="AK1250" s="2">
        <f t="shared" si="19"/>
        <v>4</v>
      </c>
    </row>
    <row r="1251" spans="1:37" x14ac:dyDescent="0.25">
      <c r="A1251" s="14" t="s">
        <v>85</v>
      </c>
      <c r="B1251" t="s">
        <v>80</v>
      </c>
      <c r="C1251" t="s">
        <v>79</v>
      </c>
      <c r="D1251" s="13">
        <v>42118</v>
      </c>
      <c r="E1251">
        <v>1</v>
      </c>
      <c r="F1251">
        <v>50</v>
      </c>
      <c r="G1251" s="2" t="s">
        <v>89</v>
      </c>
      <c r="H1251" s="2" t="s">
        <v>13</v>
      </c>
      <c r="I1251">
        <v>5</v>
      </c>
      <c r="J1251" s="2" t="s">
        <v>88</v>
      </c>
      <c r="K1251" s="2">
        <f>IF(ISNUMBER(AVERAGEIFS(ObservedSpeciesData!K$2:K$4955,ObservedSpeciesData!$A$2:$A$4955,$A1251,ObservedSpeciesData!$D$2:$D$4955,$D1251)),AVERAGEIFS(ObservedSpeciesData!K$2:K$4955,ObservedSpeciesData!$A$2:$A$4955,$A1251,ObservedSpeciesData!$D$2:$D$4955,$D1251),"")</f>
        <v>45</v>
      </c>
      <c r="L1251" s="26">
        <f>IF(ISNUMBER(AVERAGEIFS(ObservedSpeciesData!L$2:L$4955,ObservedSpeciesData!$A$2:$A$4955,$A1251,ObservedSpeciesData!$D$2:$D$4955,$D1251)),AVERAGEIFS(ObservedSpeciesData!L$2:L$4955,ObservedSpeciesData!$A$2:$A$4955,$A1251,ObservedSpeciesData!$D$2:$D$4955,$D1251),"")</f>
        <v>2091.6666666666665</v>
      </c>
      <c r="M1251" s="23">
        <f>IF(ISNUMBER(AVERAGEIFS(ObservedSpeciesData!M$2:M$4955,ObservedSpeciesData!$A$2:$A$4955,$A1251,ObservedSpeciesData!$D$2:$D$4955,$D1251)),AVERAGEIFS(ObservedSpeciesData!M$2:M$4955,ObservedSpeciesData!$A$2:$A$4955,$A1251,ObservedSpeciesData!$D$2:$D$4955,$D1251),"")</f>
        <v>209.16666666666666</v>
      </c>
      <c r="N1251" s="23" t="str">
        <f>IF(ISNUMBER(AVERAGEIFS(ObservedSpeciesData!N$2:N$4955,ObservedSpeciesData!$A$2:$A$4955,$A1251,ObservedSpeciesData!$D$2:$D$4955,$D1251)),AVERAGEIFS(ObservedSpeciesData!N$2:N$4955,ObservedSpeciesData!$A$2:$A$4955,$A1251,ObservedSpeciesData!$D$2:$D$4955,$D1251),"")</f>
        <v/>
      </c>
      <c r="O1251" s="23" t="str">
        <f>IF(ISNUMBER(AVERAGEIFS(ObservedSpeciesData!O$2:O$4955,ObservedSpeciesData!$A$2:$A$4955,$A1251,ObservedSpeciesData!$D$2:$D$4955,$D1251)),AVERAGEIFS(ObservedSpeciesData!O$2:O$4955,ObservedSpeciesData!$A$2:$A$4955,$A1251,ObservedSpeciesData!$D$2:$D$4955,$D1251),"")</f>
        <v/>
      </c>
      <c r="P1251" s="23" t="str">
        <f>IF(ISNUMBER(AVERAGEIFS(ObservedSpeciesData!P$2:P$4955,ObservedSpeciesData!$A$2:$A$4955,$A1251,ObservedSpeciesData!$C$2:$C$4955,$C1251,ObservedSpeciesData!$D$2:$D$4955,$D1251)),AVERAGEIFS(ObservedSpeciesData!P$2:P$4955,ObservedSpeciesData!$A$2:$A$4955,$A1251,ObservedSpeciesData!$C$2:$C$4955,$C1251,ObservedSpeciesData!$D$2:$D$4955,$D1251),"")</f>
        <v/>
      </c>
      <c r="Q1251" s="23"/>
      <c r="R1251" s="25" t="str">
        <f>IF(ISNUMBER(AVERAGEIFS(ObservedSpeciesData!R$2:R$4955,ObservedSpeciesData!$A$2:$A$4955,$A1251,ObservedSpeciesData!$D$2:$D$4955,$D1251)),AVERAGEIFS(ObservedSpeciesData!R$2:R$4955,ObservedSpeciesData!$A$2:$A$4955,$A1251,ObservedSpeciesData!$D$2:$D$4955,$D1251),"")</f>
        <v/>
      </c>
      <c r="S1251" s="25" t="str">
        <f>IF(ISNUMBER(AVERAGEIFS(ObservedSpeciesData!S$2:S$4955,ObservedSpeciesData!$A$2:$A$4955,$A1251,ObservedSpeciesData!$D$2:$D$4955,$D1251)),AVERAGEIFS(ObservedSpeciesData!S$2:S$4955,ObservedSpeciesData!$A$2:$A$4955,$A1251,ObservedSpeciesData!$D$2:$D$4955,$D1251),"")</f>
        <v/>
      </c>
      <c r="T1251" s="23" t="str">
        <f>IF(ISNUMBER(AVERAGEIFS(ObservedSpeciesData!T$2:T$4955,ObservedSpeciesData!$A$2:$A$4955,$A1251,ObservedSpeciesData!$D$2:$D$4955,$D1251)),AVERAGEIFS(ObservedSpeciesData!T$2:T$4955,ObservedSpeciesData!$A$2:$A$4955,$A1251,ObservedSpeciesData!$D$2:$D$4955,$D1251),"")</f>
        <v/>
      </c>
      <c r="U1251" s="24" t="str">
        <f>IF(ISNUMBER(AVERAGEIFS(ObservedSpeciesData!U$2:U$4955,ObservedSpeciesData!$A$2:$A$4955,$A1251,ObservedSpeciesData!$C$2:$C$4955,$C1251,ObservedSpeciesData!$D$2:$D$4955,$D1251)),AVERAGEIFS(ObservedSpeciesData!U$2:U$4955,ObservedSpeciesData!$A$2:$A$4955,$A1251,ObservedSpeciesData!$C$2:$C$4955,$C1251,ObservedSpeciesData!$D$2:$D$4955,$D1251),"")</f>
        <v/>
      </c>
      <c r="V1251" s="23" t="str">
        <f>IF(ISNUMBER(AVERAGEIFS(ObservedSpeciesData!V$2:V$4955,ObservedSpeciesData!$A$2:$A$4955,$A1251,ObservedSpeciesData!$D$2:$D$4955,$D1251)),AVERAGEIFS(ObservedSpeciesData!V$2:V$4955,ObservedSpeciesData!$A$2:$A$4955,$A1251,ObservedSpeciesData!$D$2:$D$4955,$D1251),"")</f>
        <v/>
      </c>
      <c r="W1251" s="23" t="str">
        <f>IF(ISNUMBER(AVERAGEIFS(ObservedSpeciesData!W$2:W$4955,ObservedSpeciesData!$A$2:$A$4955,$A1251,ObservedSpeciesData!$D$2:$D$4955,$D1251)),AVERAGEIFS(ObservedSpeciesData!W$2:W$4955,ObservedSpeciesData!$A$2:$A$4955,$A1251,ObservedSpeciesData!$D$2:$D$4955,$D1251),"")</f>
        <v/>
      </c>
      <c r="X1251" s="23" t="str">
        <f>IF(ISNUMBER(AVERAGEIFS(ObservedSpeciesData!X$2:X$4955,ObservedSpeciesData!$A$2:$A$4955,$A1251,ObservedSpeciesData!$D$2:$D$4955,$D1251)),AVERAGEIFS(ObservedSpeciesData!X$2:X$4955,ObservedSpeciesData!$A$2:$A$4955,$A1251,ObservedSpeciesData!$D$2:$D$4955,$D1251),"")</f>
        <v/>
      </c>
      <c r="Y1251" s="23" t="str">
        <f>IF(ISNUMBER(AVERAGEIFS(ObservedSpeciesData!Y$2:Y$4955,ObservedSpeciesData!$A$2:$A$4955,$A1251,ObservedSpeciesData!$D$2:$D$4955,$D1251)),AVERAGEIFS(ObservedSpeciesData!Y$2:Y$4955,ObservedSpeciesData!$A$2:$A$4955,$A1251,ObservedSpeciesData!$D$2:$D$4955,$D1251),"")</f>
        <v/>
      </c>
      <c r="Z1251" s="23" t="str">
        <f>IF(ISNUMBER(AVERAGEIFS(ObservedSpeciesData!Z$2:Z$4955,ObservedSpeciesData!$A$2:$A$4955,$A1251,ObservedSpeciesData!$D$2:$D$4955,$D1251)),AVERAGEIFS(ObservedSpeciesData!Z$2:Z$4955,ObservedSpeciesData!$A$2:$A$4955,$A1251,ObservedSpeciesData!$D$2:$D$4955,$D1251),"")</f>
        <v/>
      </c>
      <c r="AA1251" s="23">
        <f>IF(ISNUMBER(AVERAGEIFS(ObservedSpeciesData!AA$2:AA$4955,ObservedSpeciesData!$A$2:$A$4955,$A1251,ObservedSpeciesData!$D$2:$D$4955,$D1251)),AVERAGEIFS(ObservedSpeciesData!AA$2:AA$4955,ObservedSpeciesData!$A$2:$A$4955,$A1251,ObservedSpeciesData!$D$2:$D$4955,$D1251),"")</f>
        <v>19.866666666666664</v>
      </c>
      <c r="AB1251" s="24">
        <f>IF(ISNUMBER(AVERAGEIFS(ObservedSpeciesData!AB$2:AB$4955,ObservedSpeciesData!$A$2:$A$4955,$A1251,ObservedSpeciesData!$D$2:$D$4955,$D1251)),AVERAGEIFS(ObservedSpeciesData!AB$2:AB$4955,ObservedSpeciesData!$A$2:$A$4955,$A1251,ObservedSpeciesData!$D$2:$D$4955,$D1251),"")</f>
        <v>3.1666666666666669E-2</v>
      </c>
      <c r="AC1251" s="24">
        <f>IF(ISNUMBER(AVERAGEIFS(ObservedSpeciesData!AC$2:AC$4955,ObservedSpeciesData!$A$2:$A$4955,$A1251,ObservedSpeciesData!$D$2:$D$4955,$D1251)),AVERAGEIFS(ObservedSpeciesData!AC$2:AC$4955,ObservedSpeciesData!$A$2:$A$4955,$A1251,ObservedSpeciesData!$D$2:$D$4955,$D1251),"")</f>
        <v>3.1666666666666669E-2</v>
      </c>
      <c r="AD1251" s="23" t="str">
        <f>IF(ISNUMBER(AVERAGEIFS(ObservedSpeciesData!AD$2:AD$4955,ObservedSpeciesData!$A$2:$A$4955,$A1251,ObservedSpeciesData!$D$2:$D$4955,$D1251)),AVERAGEIFS(ObservedSpeciesData!AD$2:AD$4955,ObservedSpeciesData!$A$2:$A$4955,$A1251,ObservedSpeciesData!$D$2:$D$4955,$D1251),"")</f>
        <v/>
      </c>
      <c r="AE1251" s="24" t="str">
        <f>IF(ISNUMBER(AVERAGEIFS(ObservedSpeciesData!AE$2:AE$4955,ObservedSpeciesData!$A$2:$A$4955,$A1251,ObservedSpeciesData!$D$2:$D$4955,$D1251)),AVERAGEIFS(ObservedSpeciesData!AE$2:AE$4955,ObservedSpeciesData!$A$2:$A$4955,$A1251,ObservedSpeciesData!$D$2:$D$4955,$D1251),"")</f>
        <v/>
      </c>
      <c r="AF1251" s="23"/>
      <c r="AG1251" s="24"/>
      <c r="AH1251" s="23" t="str">
        <f>IF(ISNUMBER(AVERAGEIFS(ObservedSpeciesData!AH$2:AH$4955,ObservedSpeciesData!$A$2:$A$4955,$A1251,ObservedSpeciesData!$D$2:$D$4955,$D1251)),AVERAGEIFS(ObservedSpeciesData!AH$2:AH$4955,ObservedSpeciesData!$A$2:$A$4955,$A1251,ObservedSpeciesData!$D$2:$D$4955,$D1251),"")</f>
        <v/>
      </c>
      <c r="AI1251" s="23" t="str">
        <f>IF(ISNUMBER(AVERAGEIFS(ObservedSpeciesData!AI$2:AI$4955,ObservedSpeciesData!$A$2:$A$4955,$A1251,ObservedSpeciesData!$C$2:$C$4955,$C1251,ObservedSpeciesData!$D$2:$D$4955,$D1251)),AVERAGEIFS(ObservedSpeciesData!AI$2:AI$4955,ObservedSpeciesData!$A$2:$A$4955,$A1251,ObservedSpeciesData!$C$2:$C$4955,$C1251,ObservedSpeciesData!$D$2:$D$4955,$D1251),"")</f>
        <v/>
      </c>
      <c r="AJ1251" s="2">
        <f>COUNTIFS(ObservedSpeciesData!$A$2:$A$828,$A1251,ObservedSpeciesData!$D$2:$D$828,$D1251)</f>
        <v>0</v>
      </c>
      <c r="AK1251" s="2">
        <f t="shared" si="19"/>
        <v>4</v>
      </c>
    </row>
    <row r="1252" spans="1:37" x14ac:dyDescent="0.25">
      <c r="A1252" s="14" t="s">
        <v>84</v>
      </c>
      <c r="B1252" t="s">
        <v>80</v>
      </c>
      <c r="C1252" t="s">
        <v>79</v>
      </c>
      <c r="D1252" s="13">
        <v>42118</v>
      </c>
      <c r="E1252">
        <v>1</v>
      </c>
      <c r="F1252">
        <v>100</v>
      </c>
      <c r="G1252" s="2" t="s">
        <v>89</v>
      </c>
      <c r="H1252" s="2" t="s">
        <v>13</v>
      </c>
      <c r="I1252">
        <v>5</v>
      </c>
      <c r="J1252" s="2" t="s">
        <v>88</v>
      </c>
      <c r="K1252" s="2">
        <f>IF(ISNUMBER(AVERAGEIFS(ObservedSpeciesData!K$2:K$4955,ObservedSpeciesData!$A$2:$A$4955,$A1252,ObservedSpeciesData!$D$2:$D$4955,$D1252)),AVERAGEIFS(ObservedSpeciesData!K$2:K$4955,ObservedSpeciesData!$A$2:$A$4955,$A1252,ObservedSpeciesData!$D$2:$D$4955,$D1252),"")</f>
        <v>90</v>
      </c>
      <c r="L1252" s="26">
        <f>IF(ISNUMBER(AVERAGEIFS(ObservedSpeciesData!L$2:L$4955,ObservedSpeciesData!$A$2:$A$4955,$A1252,ObservedSpeciesData!$D$2:$D$4955,$D1252)),AVERAGEIFS(ObservedSpeciesData!L$2:L$4955,ObservedSpeciesData!$A$2:$A$4955,$A1252,ObservedSpeciesData!$D$2:$D$4955,$D1252),"")</f>
        <v>2050.3333333333335</v>
      </c>
      <c r="M1252" s="23">
        <f>IF(ISNUMBER(AVERAGEIFS(ObservedSpeciesData!M$2:M$4955,ObservedSpeciesData!$A$2:$A$4955,$A1252,ObservedSpeciesData!$D$2:$D$4955,$D1252)),AVERAGEIFS(ObservedSpeciesData!M$2:M$4955,ObservedSpeciesData!$A$2:$A$4955,$A1252,ObservedSpeciesData!$D$2:$D$4955,$D1252),"")</f>
        <v>205.0333333333333</v>
      </c>
      <c r="N1252" s="23" t="str">
        <f>IF(ISNUMBER(AVERAGEIFS(ObservedSpeciesData!N$2:N$4955,ObservedSpeciesData!$A$2:$A$4955,$A1252,ObservedSpeciesData!$D$2:$D$4955,$D1252)),AVERAGEIFS(ObservedSpeciesData!N$2:N$4955,ObservedSpeciesData!$A$2:$A$4955,$A1252,ObservedSpeciesData!$D$2:$D$4955,$D1252),"")</f>
        <v/>
      </c>
      <c r="O1252" s="23" t="str">
        <f>IF(ISNUMBER(AVERAGEIFS(ObservedSpeciesData!O$2:O$4955,ObservedSpeciesData!$A$2:$A$4955,$A1252,ObservedSpeciesData!$D$2:$D$4955,$D1252)),AVERAGEIFS(ObservedSpeciesData!O$2:O$4955,ObservedSpeciesData!$A$2:$A$4955,$A1252,ObservedSpeciesData!$D$2:$D$4955,$D1252),"")</f>
        <v/>
      </c>
      <c r="P1252" s="23" t="str">
        <f>IF(ISNUMBER(AVERAGEIFS(ObservedSpeciesData!P$2:P$4955,ObservedSpeciesData!$A$2:$A$4955,$A1252,ObservedSpeciesData!$C$2:$C$4955,$C1252,ObservedSpeciesData!$D$2:$D$4955,$D1252)),AVERAGEIFS(ObservedSpeciesData!P$2:P$4955,ObservedSpeciesData!$A$2:$A$4955,$A1252,ObservedSpeciesData!$C$2:$C$4955,$C1252,ObservedSpeciesData!$D$2:$D$4955,$D1252),"")</f>
        <v/>
      </c>
      <c r="Q1252" s="23"/>
      <c r="R1252" s="25" t="str">
        <f>IF(ISNUMBER(AVERAGEIFS(ObservedSpeciesData!R$2:R$4955,ObservedSpeciesData!$A$2:$A$4955,$A1252,ObservedSpeciesData!$D$2:$D$4955,$D1252)),AVERAGEIFS(ObservedSpeciesData!R$2:R$4955,ObservedSpeciesData!$A$2:$A$4955,$A1252,ObservedSpeciesData!$D$2:$D$4955,$D1252),"")</f>
        <v/>
      </c>
      <c r="S1252" s="25" t="str">
        <f>IF(ISNUMBER(AVERAGEIFS(ObservedSpeciesData!S$2:S$4955,ObservedSpeciesData!$A$2:$A$4955,$A1252,ObservedSpeciesData!$D$2:$D$4955,$D1252)),AVERAGEIFS(ObservedSpeciesData!S$2:S$4955,ObservedSpeciesData!$A$2:$A$4955,$A1252,ObservedSpeciesData!$D$2:$D$4955,$D1252),"")</f>
        <v/>
      </c>
      <c r="T1252" s="23" t="str">
        <f>IF(ISNUMBER(AVERAGEIFS(ObservedSpeciesData!T$2:T$4955,ObservedSpeciesData!$A$2:$A$4955,$A1252,ObservedSpeciesData!$D$2:$D$4955,$D1252)),AVERAGEIFS(ObservedSpeciesData!T$2:T$4955,ObservedSpeciesData!$A$2:$A$4955,$A1252,ObservedSpeciesData!$D$2:$D$4955,$D1252),"")</f>
        <v/>
      </c>
      <c r="U1252" s="24" t="str">
        <f>IF(ISNUMBER(AVERAGEIFS(ObservedSpeciesData!U$2:U$4955,ObservedSpeciesData!$A$2:$A$4955,$A1252,ObservedSpeciesData!$C$2:$C$4955,$C1252,ObservedSpeciesData!$D$2:$D$4955,$D1252)),AVERAGEIFS(ObservedSpeciesData!U$2:U$4955,ObservedSpeciesData!$A$2:$A$4955,$A1252,ObservedSpeciesData!$C$2:$C$4955,$C1252,ObservedSpeciesData!$D$2:$D$4955,$D1252),"")</f>
        <v/>
      </c>
      <c r="V1252" s="23" t="str">
        <f>IF(ISNUMBER(AVERAGEIFS(ObservedSpeciesData!V$2:V$4955,ObservedSpeciesData!$A$2:$A$4955,$A1252,ObservedSpeciesData!$D$2:$D$4955,$D1252)),AVERAGEIFS(ObservedSpeciesData!V$2:V$4955,ObservedSpeciesData!$A$2:$A$4955,$A1252,ObservedSpeciesData!$D$2:$D$4955,$D1252),"")</f>
        <v/>
      </c>
      <c r="W1252" s="23" t="str">
        <f>IF(ISNUMBER(AVERAGEIFS(ObservedSpeciesData!W$2:W$4955,ObservedSpeciesData!$A$2:$A$4955,$A1252,ObservedSpeciesData!$D$2:$D$4955,$D1252)),AVERAGEIFS(ObservedSpeciesData!W$2:W$4955,ObservedSpeciesData!$A$2:$A$4955,$A1252,ObservedSpeciesData!$D$2:$D$4955,$D1252),"")</f>
        <v/>
      </c>
      <c r="X1252" s="23" t="str">
        <f>IF(ISNUMBER(AVERAGEIFS(ObservedSpeciesData!X$2:X$4955,ObservedSpeciesData!$A$2:$A$4955,$A1252,ObservedSpeciesData!$D$2:$D$4955,$D1252)),AVERAGEIFS(ObservedSpeciesData!X$2:X$4955,ObservedSpeciesData!$A$2:$A$4955,$A1252,ObservedSpeciesData!$D$2:$D$4955,$D1252),"")</f>
        <v/>
      </c>
      <c r="Y1252" s="23" t="str">
        <f>IF(ISNUMBER(AVERAGEIFS(ObservedSpeciesData!Y$2:Y$4955,ObservedSpeciesData!$A$2:$A$4955,$A1252,ObservedSpeciesData!$D$2:$D$4955,$D1252)),AVERAGEIFS(ObservedSpeciesData!Y$2:Y$4955,ObservedSpeciesData!$A$2:$A$4955,$A1252,ObservedSpeciesData!$D$2:$D$4955,$D1252),"")</f>
        <v/>
      </c>
      <c r="Z1252" s="23" t="str">
        <f>IF(ISNUMBER(AVERAGEIFS(ObservedSpeciesData!Z$2:Z$4955,ObservedSpeciesData!$A$2:$A$4955,$A1252,ObservedSpeciesData!$D$2:$D$4955,$D1252)),AVERAGEIFS(ObservedSpeciesData!Z$2:Z$4955,ObservedSpeciesData!$A$2:$A$4955,$A1252,ObservedSpeciesData!$D$2:$D$4955,$D1252),"")</f>
        <v/>
      </c>
      <c r="AA1252" s="23">
        <f>IF(ISNUMBER(AVERAGEIFS(ObservedSpeciesData!AA$2:AA$4955,ObservedSpeciesData!$A$2:$A$4955,$A1252,ObservedSpeciesData!$D$2:$D$4955,$D1252)),AVERAGEIFS(ObservedSpeciesData!AA$2:AA$4955,ObservedSpeciesData!$A$2:$A$4955,$A1252,ObservedSpeciesData!$D$2:$D$4955,$D1252),"")</f>
        <v>24.366666666666664</v>
      </c>
      <c r="AB1252" s="24">
        <f>IF(ISNUMBER(AVERAGEIFS(ObservedSpeciesData!AB$2:AB$4955,ObservedSpeciesData!$A$2:$A$4955,$A1252,ObservedSpeciesData!$D$2:$D$4955,$D1252)),AVERAGEIFS(ObservedSpeciesData!AB$2:AB$4955,ObservedSpeciesData!$A$2:$A$4955,$A1252,ObservedSpeciesData!$D$2:$D$4955,$D1252),"")</f>
        <v>3.9E-2</v>
      </c>
      <c r="AC1252" s="24">
        <f>IF(ISNUMBER(AVERAGEIFS(ObservedSpeciesData!AC$2:AC$4955,ObservedSpeciesData!$A$2:$A$4955,$A1252,ObservedSpeciesData!$D$2:$D$4955,$D1252)),AVERAGEIFS(ObservedSpeciesData!AC$2:AC$4955,ObservedSpeciesData!$A$2:$A$4955,$A1252,ObservedSpeciesData!$D$2:$D$4955,$D1252),"")</f>
        <v>3.9E-2</v>
      </c>
      <c r="AD1252" s="23" t="str">
        <f>IF(ISNUMBER(AVERAGEIFS(ObservedSpeciesData!AD$2:AD$4955,ObservedSpeciesData!$A$2:$A$4955,$A1252,ObservedSpeciesData!$D$2:$D$4955,$D1252)),AVERAGEIFS(ObservedSpeciesData!AD$2:AD$4955,ObservedSpeciesData!$A$2:$A$4955,$A1252,ObservedSpeciesData!$D$2:$D$4955,$D1252),"")</f>
        <v/>
      </c>
      <c r="AE1252" s="24" t="str">
        <f>IF(ISNUMBER(AVERAGEIFS(ObservedSpeciesData!AE$2:AE$4955,ObservedSpeciesData!$A$2:$A$4955,$A1252,ObservedSpeciesData!$D$2:$D$4955,$D1252)),AVERAGEIFS(ObservedSpeciesData!AE$2:AE$4955,ObservedSpeciesData!$A$2:$A$4955,$A1252,ObservedSpeciesData!$D$2:$D$4955,$D1252),"")</f>
        <v/>
      </c>
      <c r="AF1252" s="23"/>
      <c r="AG1252" s="24"/>
      <c r="AH1252" s="23" t="str">
        <f>IF(ISNUMBER(AVERAGEIFS(ObservedSpeciesData!AH$2:AH$4955,ObservedSpeciesData!$A$2:$A$4955,$A1252,ObservedSpeciesData!$D$2:$D$4955,$D1252)),AVERAGEIFS(ObservedSpeciesData!AH$2:AH$4955,ObservedSpeciesData!$A$2:$A$4955,$A1252,ObservedSpeciesData!$D$2:$D$4955,$D1252),"")</f>
        <v/>
      </c>
      <c r="AI1252" s="23" t="str">
        <f>IF(ISNUMBER(AVERAGEIFS(ObservedSpeciesData!AI$2:AI$4955,ObservedSpeciesData!$A$2:$A$4955,$A1252,ObservedSpeciesData!$C$2:$C$4955,$C1252,ObservedSpeciesData!$D$2:$D$4955,$D1252)),AVERAGEIFS(ObservedSpeciesData!AI$2:AI$4955,ObservedSpeciesData!$A$2:$A$4955,$A1252,ObservedSpeciesData!$C$2:$C$4955,$C1252,ObservedSpeciesData!$D$2:$D$4955,$D1252),"")</f>
        <v/>
      </c>
      <c r="AJ1252" s="2">
        <f>COUNTIFS(ObservedSpeciesData!$A$2:$A$828,$A1252,ObservedSpeciesData!$D$2:$D$828,$D1252)</f>
        <v>0</v>
      </c>
      <c r="AK1252" s="2">
        <f t="shared" si="19"/>
        <v>4</v>
      </c>
    </row>
    <row r="1253" spans="1:37" x14ac:dyDescent="0.25">
      <c r="A1253" s="14" t="s">
        <v>83</v>
      </c>
      <c r="B1253" t="s">
        <v>80</v>
      </c>
      <c r="C1253" t="s">
        <v>79</v>
      </c>
      <c r="D1253" s="13">
        <v>42118</v>
      </c>
      <c r="E1253">
        <v>1</v>
      </c>
      <c r="F1253">
        <v>200</v>
      </c>
      <c r="G1253" s="2" t="s">
        <v>89</v>
      </c>
      <c r="H1253" s="2" t="s">
        <v>13</v>
      </c>
      <c r="I1253">
        <v>5</v>
      </c>
      <c r="J1253" s="2" t="s">
        <v>88</v>
      </c>
      <c r="K1253" s="2">
        <f>IF(ISNUMBER(AVERAGEIFS(ObservedSpeciesData!K$2:K$4955,ObservedSpeciesData!$A$2:$A$4955,$A1253,ObservedSpeciesData!$D$2:$D$4955,$D1253)),AVERAGEIFS(ObservedSpeciesData!K$2:K$4955,ObservedSpeciesData!$A$2:$A$4955,$A1253,ObservedSpeciesData!$D$2:$D$4955,$D1253),"")</f>
        <v>180</v>
      </c>
      <c r="L1253" s="26">
        <f>IF(ISNUMBER(AVERAGEIFS(ObservedSpeciesData!L$2:L$4955,ObservedSpeciesData!$A$2:$A$4955,$A1253,ObservedSpeciesData!$D$2:$D$4955,$D1253)),AVERAGEIFS(ObservedSpeciesData!L$2:L$4955,ObservedSpeciesData!$A$2:$A$4955,$A1253,ObservedSpeciesData!$D$2:$D$4955,$D1253),"")</f>
        <v>2205.3333333333335</v>
      </c>
      <c r="M1253" s="23">
        <f>IF(ISNUMBER(AVERAGEIFS(ObservedSpeciesData!M$2:M$4955,ObservedSpeciesData!$A$2:$A$4955,$A1253,ObservedSpeciesData!$D$2:$D$4955,$D1253)),AVERAGEIFS(ObservedSpeciesData!M$2:M$4955,ObservedSpeciesData!$A$2:$A$4955,$A1253,ObservedSpeciesData!$D$2:$D$4955,$D1253),"")</f>
        <v>220.5333333333333</v>
      </c>
      <c r="N1253" s="23" t="str">
        <f>IF(ISNUMBER(AVERAGEIFS(ObservedSpeciesData!N$2:N$4955,ObservedSpeciesData!$A$2:$A$4955,$A1253,ObservedSpeciesData!$D$2:$D$4955,$D1253)),AVERAGEIFS(ObservedSpeciesData!N$2:N$4955,ObservedSpeciesData!$A$2:$A$4955,$A1253,ObservedSpeciesData!$D$2:$D$4955,$D1253),"")</f>
        <v/>
      </c>
      <c r="O1253" s="23" t="str">
        <f>IF(ISNUMBER(AVERAGEIFS(ObservedSpeciesData!O$2:O$4955,ObservedSpeciesData!$A$2:$A$4955,$A1253,ObservedSpeciesData!$D$2:$D$4955,$D1253)),AVERAGEIFS(ObservedSpeciesData!O$2:O$4955,ObservedSpeciesData!$A$2:$A$4955,$A1253,ObservedSpeciesData!$D$2:$D$4955,$D1253),"")</f>
        <v/>
      </c>
      <c r="P1253" s="23" t="str">
        <f>IF(ISNUMBER(AVERAGEIFS(ObservedSpeciesData!P$2:P$4955,ObservedSpeciesData!$A$2:$A$4955,$A1253,ObservedSpeciesData!$C$2:$C$4955,$C1253,ObservedSpeciesData!$D$2:$D$4955,$D1253)),AVERAGEIFS(ObservedSpeciesData!P$2:P$4955,ObservedSpeciesData!$A$2:$A$4955,$A1253,ObservedSpeciesData!$C$2:$C$4955,$C1253,ObservedSpeciesData!$D$2:$D$4955,$D1253),"")</f>
        <v/>
      </c>
      <c r="Q1253" s="23"/>
      <c r="R1253" s="25" t="str">
        <f>IF(ISNUMBER(AVERAGEIFS(ObservedSpeciesData!R$2:R$4955,ObservedSpeciesData!$A$2:$A$4955,$A1253,ObservedSpeciesData!$D$2:$D$4955,$D1253)),AVERAGEIFS(ObservedSpeciesData!R$2:R$4955,ObservedSpeciesData!$A$2:$A$4955,$A1253,ObservedSpeciesData!$D$2:$D$4955,$D1253),"")</f>
        <v/>
      </c>
      <c r="S1253" s="25" t="str">
        <f>IF(ISNUMBER(AVERAGEIFS(ObservedSpeciesData!S$2:S$4955,ObservedSpeciesData!$A$2:$A$4955,$A1253,ObservedSpeciesData!$D$2:$D$4955,$D1253)),AVERAGEIFS(ObservedSpeciesData!S$2:S$4955,ObservedSpeciesData!$A$2:$A$4955,$A1253,ObservedSpeciesData!$D$2:$D$4955,$D1253),"")</f>
        <v/>
      </c>
      <c r="T1253" s="23" t="str">
        <f>IF(ISNUMBER(AVERAGEIFS(ObservedSpeciesData!T$2:T$4955,ObservedSpeciesData!$A$2:$A$4955,$A1253,ObservedSpeciesData!$D$2:$D$4955,$D1253)),AVERAGEIFS(ObservedSpeciesData!T$2:T$4955,ObservedSpeciesData!$A$2:$A$4955,$A1253,ObservedSpeciesData!$D$2:$D$4955,$D1253),"")</f>
        <v/>
      </c>
      <c r="U1253" s="24" t="str">
        <f>IF(ISNUMBER(AVERAGEIFS(ObservedSpeciesData!U$2:U$4955,ObservedSpeciesData!$A$2:$A$4955,$A1253,ObservedSpeciesData!$C$2:$C$4955,$C1253,ObservedSpeciesData!$D$2:$D$4955,$D1253)),AVERAGEIFS(ObservedSpeciesData!U$2:U$4955,ObservedSpeciesData!$A$2:$A$4955,$A1253,ObservedSpeciesData!$C$2:$C$4955,$C1253,ObservedSpeciesData!$D$2:$D$4955,$D1253),"")</f>
        <v/>
      </c>
      <c r="V1253" s="23" t="str">
        <f>IF(ISNUMBER(AVERAGEIFS(ObservedSpeciesData!V$2:V$4955,ObservedSpeciesData!$A$2:$A$4955,$A1253,ObservedSpeciesData!$D$2:$D$4955,$D1253)),AVERAGEIFS(ObservedSpeciesData!V$2:V$4955,ObservedSpeciesData!$A$2:$A$4955,$A1253,ObservedSpeciesData!$D$2:$D$4955,$D1253),"")</f>
        <v/>
      </c>
      <c r="W1253" s="23" t="str">
        <f>IF(ISNUMBER(AVERAGEIFS(ObservedSpeciesData!W$2:W$4955,ObservedSpeciesData!$A$2:$A$4955,$A1253,ObservedSpeciesData!$D$2:$D$4955,$D1253)),AVERAGEIFS(ObservedSpeciesData!W$2:W$4955,ObservedSpeciesData!$A$2:$A$4955,$A1253,ObservedSpeciesData!$D$2:$D$4955,$D1253),"")</f>
        <v/>
      </c>
      <c r="X1253" s="23" t="str">
        <f>IF(ISNUMBER(AVERAGEIFS(ObservedSpeciesData!X$2:X$4955,ObservedSpeciesData!$A$2:$A$4955,$A1253,ObservedSpeciesData!$D$2:$D$4955,$D1253)),AVERAGEIFS(ObservedSpeciesData!X$2:X$4955,ObservedSpeciesData!$A$2:$A$4955,$A1253,ObservedSpeciesData!$D$2:$D$4955,$D1253),"")</f>
        <v/>
      </c>
      <c r="Y1253" s="23" t="str">
        <f>IF(ISNUMBER(AVERAGEIFS(ObservedSpeciesData!Y$2:Y$4955,ObservedSpeciesData!$A$2:$A$4955,$A1253,ObservedSpeciesData!$D$2:$D$4955,$D1253)),AVERAGEIFS(ObservedSpeciesData!Y$2:Y$4955,ObservedSpeciesData!$A$2:$A$4955,$A1253,ObservedSpeciesData!$D$2:$D$4955,$D1253),"")</f>
        <v/>
      </c>
      <c r="Z1253" s="23" t="str">
        <f>IF(ISNUMBER(AVERAGEIFS(ObservedSpeciesData!Z$2:Z$4955,ObservedSpeciesData!$A$2:$A$4955,$A1253,ObservedSpeciesData!$D$2:$D$4955,$D1253)),AVERAGEIFS(ObservedSpeciesData!Z$2:Z$4955,ObservedSpeciesData!$A$2:$A$4955,$A1253,ObservedSpeciesData!$D$2:$D$4955,$D1253),"")</f>
        <v/>
      </c>
      <c r="AA1253" s="23">
        <f>IF(ISNUMBER(AVERAGEIFS(ObservedSpeciesData!AA$2:AA$4955,ObservedSpeciesData!$A$2:$A$4955,$A1253,ObservedSpeciesData!$D$2:$D$4955,$D1253)),AVERAGEIFS(ObservedSpeciesData!AA$2:AA$4955,ObservedSpeciesData!$A$2:$A$4955,$A1253,ObservedSpeciesData!$D$2:$D$4955,$D1253),"")</f>
        <v>19.533333333333335</v>
      </c>
      <c r="AB1253" s="24">
        <f>IF(ISNUMBER(AVERAGEIFS(ObservedSpeciesData!AB$2:AB$4955,ObservedSpeciesData!$A$2:$A$4955,$A1253,ObservedSpeciesData!$D$2:$D$4955,$D1253)),AVERAGEIFS(ObservedSpeciesData!AB$2:AB$4955,ObservedSpeciesData!$A$2:$A$4955,$A1253,ObservedSpeciesData!$D$2:$D$4955,$D1253),"")</f>
        <v>3.1333333333333331E-2</v>
      </c>
      <c r="AC1253" s="24">
        <f>IF(ISNUMBER(AVERAGEIFS(ObservedSpeciesData!AC$2:AC$4955,ObservedSpeciesData!$A$2:$A$4955,$A1253,ObservedSpeciesData!$D$2:$D$4955,$D1253)),AVERAGEIFS(ObservedSpeciesData!AC$2:AC$4955,ObservedSpeciesData!$A$2:$A$4955,$A1253,ObservedSpeciesData!$D$2:$D$4955,$D1253),"")</f>
        <v>3.1333333333333331E-2</v>
      </c>
      <c r="AD1253" s="23" t="str">
        <f>IF(ISNUMBER(AVERAGEIFS(ObservedSpeciesData!AD$2:AD$4955,ObservedSpeciesData!$A$2:$A$4955,$A1253,ObservedSpeciesData!$D$2:$D$4955,$D1253)),AVERAGEIFS(ObservedSpeciesData!AD$2:AD$4955,ObservedSpeciesData!$A$2:$A$4955,$A1253,ObservedSpeciesData!$D$2:$D$4955,$D1253),"")</f>
        <v/>
      </c>
      <c r="AE1253" s="24" t="str">
        <f>IF(ISNUMBER(AVERAGEIFS(ObservedSpeciesData!AE$2:AE$4955,ObservedSpeciesData!$A$2:$A$4955,$A1253,ObservedSpeciesData!$D$2:$D$4955,$D1253)),AVERAGEIFS(ObservedSpeciesData!AE$2:AE$4955,ObservedSpeciesData!$A$2:$A$4955,$A1253,ObservedSpeciesData!$D$2:$D$4955,$D1253),"")</f>
        <v/>
      </c>
      <c r="AF1253" s="23"/>
      <c r="AG1253" s="24"/>
      <c r="AH1253" s="23" t="str">
        <f>IF(ISNUMBER(AVERAGEIFS(ObservedSpeciesData!AH$2:AH$4955,ObservedSpeciesData!$A$2:$A$4955,$A1253,ObservedSpeciesData!$D$2:$D$4955,$D1253)),AVERAGEIFS(ObservedSpeciesData!AH$2:AH$4955,ObservedSpeciesData!$A$2:$A$4955,$A1253,ObservedSpeciesData!$D$2:$D$4955,$D1253),"")</f>
        <v/>
      </c>
      <c r="AI1253" s="23" t="str">
        <f>IF(ISNUMBER(AVERAGEIFS(ObservedSpeciesData!AI$2:AI$4955,ObservedSpeciesData!$A$2:$A$4955,$A1253,ObservedSpeciesData!$C$2:$C$4955,$C1253,ObservedSpeciesData!$D$2:$D$4955,$D1253)),AVERAGEIFS(ObservedSpeciesData!AI$2:AI$4955,ObservedSpeciesData!$A$2:$A$4955,$A1253,ObservedSpeciesData!$C$2:$C$4955,$C1253,ObservedSpeciesData!$D$2:$D$4955,$D1253),"")</f>
        <v/>
      </c>
      <c r="AJ1253" s="2">
        <f>COUNTIFS(ObservedSpeciesData!$A$2:$A$828,$A1253,ObservedSpeciesData!$D$2:$D$828,$D1253)</f>
        <v>0</v>
      </c>
      <c r="AK1253" s="2">
        <f t="shared" si="19"/>
        <v>4</v>
      </c>
    </row>
    <row r="1254" spans="1:37" x14ac:dyDescent="0.25">
      <c r="A1254" s="14" t="s">
        <v>82</v>
      </c>
      <c r="B1254" t="s">
        <v>80</v>
      </c>
      <c r="C1254" t="s">
        <v>79</v>
      </c>
      <c r="D1254" s="13">
        <v>42118</v>
      </c>
      <c r="E1254">
        <v>1</v>
      </c>
      <c r="F1254">
        <v>350</v>
      </c>
      <c r="G1254" s="2" t="s">
        <v>89</v>
      </c>
      <c r="H1254" s="2" t="s">
        <v>13</v>
      </c>
      <c r="I1254">
        <v>5</v>
      </c>
      <c r="J1254" s="2" t="s">
        <v>88</v>
      </c>
      <c r="K1254" s="2">
        <f>IF(ISNUMBER(AVERAGEIFS(ObservedSpeciesData!K$2:K$4955,ObservedSpeciesData!$A$2:$A$4955,$A1254,ObservedSpeciesData!$D$2:$D$4955,$D1254)),AVERAGEIFS(ObservedSpeciesData!K$2:K$4955,ObservedSpeciesData!$A$2:$A$4955,$A1254,ObservedSpeciesData!$D$2:$D$4955,$D1254),"")</f>
        <v>315</v>
      </c>
      <c r="L1254" s="26">
        <f>IF(ISNUMBER(AVERAGEIFS(ObservedSpeciesData!L$2:L$4955,ObservedSpeciesData!$A$2:$A$4955,$A1254,ObservedSpeciesData!$D$2:$D$4955,$D1254)),AVERAGEIFS(ObservedSpeciesData!L$2:L$4955,ObservedSpeciesData!$A$2:$A$4955,$A1254,ObservedSpeciesData!$D$2:$D$4955,$D1254),"")</f>
        <v>2174.3333333333335</v>
      </c>
      <c r="M1254" s="23">
        <f>IF(ISNUMBER(AVERAGEIFS(ObservedSpeciesData!M$2:M$4955,ObservedSpeciesData!$A$2:$A$4955,$A1254,ObservedSpeciesData!$D$2:$D$4955,$D1254)),AVERAGEIFS(ObservedSpeciesData!M$2:M$4955,ObservedSpeciesData!$A$2:$A$4955,$A1254,ObservedSpeciesData!$D$2:$D$4955,$D1254),"")</f>
        <v>217.43333333333331</v>
      </c>
      <c r="N1254" s="23" t="str">
        <f>IF(ISNUMBER(AVERAGEIFS(ObservedSpeciesData!N$2:N$4955,ObservedSpeciesData!$A$2:$A$4955,$A1254,ObservedSpeciesData!$D$2:$D$4955,$D1254)),AVERAGEIFS(ObservedSpeciesData!N$2:N$4955,ObservedSpeciesData!$A$2:$A$4955,$A1254,ObservedSpeciesData!$D$2:$D$4955,$D1254),"")</f>
        <v/>
      </c>
      <c r="O1254" s="23" t="str">
        <f>IF(ISNUMBER(AVERAGEIFS(ObservedSpeciesData!O$2:O$4955,ObservedSpeciesData!$A$2:$A$4955,$A1254,ObservedSpeciesData!$D$2:$D$4955,$D1254)),AVERAGEIFS(ObservedSpeciesData!O$2:O$4955,ObservedSpeciesData!$A$2:$A$4955,$A1254,ObservedSpeciesData!$D$2:$D$4955,$D1254),"")</f>
        <v/>
      </c>
      <c r="P1254" s="23" t="str">
        <f>IF(ISNUMBER(AVERAGEIFS(ObservedSpeciesData!P$2:P$4955,ObservedSpeciesData!$A$2:$A$4955,$A1254,ObservedSpeciesData!$C$2:$C$4955,$C1254,ObservedSpeciesData!$D$2:$D$4955,$D1254)),AVERAGEIFS(ObservedSpeciesData!P$2:P$4955,ObservedSpeciesData!$A$2:$A$4955,$A1254,ObservedSpeciesData!$C$2:$C$4955,$C1254,ObservedSpeciesData!$D$2:$D$4955,$D1254),"")</f>
        <v/>
      </c>
      <c r="Q1254" s="23"/>
      <c r="R1254" s="25" t="str">
        <f>IF(ISNUMBER(AVERAGEIFS(ObservedSpeciesData!R$2:R$4955,ObservedSpeciesData!$A$2:$A$4955,$A1254,ObservedSpeciesData!$D$2:$D$4955,$D1254)),AVERAGEIFS(ObservedSpeciesData!R$2:R$4955,ObservedSpeciesData!$A$2:$A$4955,$A1254,ObservedSpeciesData!$D$2:$D$4955,$D1254),"")</f>
        <v/>
      </c>
      <c r="S1254" s="25" t="str">
        <f>IF(ISNUMBER(AVERAGEIFS(ObservedSpeciesData!S$2:S$4955,ObservedSpeciesData!$A$2:$A$4955,$A1254,ObservedSpeciesData!$D$2:$D$4955,$D1254)),AVERAGEIFS(ObservedSpeciesData!S$2:S$4955,ObservedSpeciesData!$A$2:$A$4955,$A1254,ObservedSpeciesData!$D$2:$D$4955,$D1254),"")</f>
        <v/>
      </c>
      <c r="T1254" s="23" t="str">
        <f>IF(ISNUMBER(AVERAGEIFS(ObservedSpeciesData!T$2:T$4955,ObservedSpeciesData!$A$2:$A$4955,$A1254,ObservedSpeciesData!$D$2:$D$4955,$D1254)),AVERAGEIFS(ObservedSpeciesData!T$2:T$4955,ObservedSpeciesData!$A$2:$A$4955,$A1254,ObservedSpeciesData!$D$2:$D$4955,$D1254),"")</f>
        <v/>
      </c>
      <c r="U1254" s="24" t="str">
        <f>IF(ISNUMBER(AVERAGEIFS(ObservedSpeciesData!U$2:U$4955,ObservedSpeciesData!$A$2:$A$4955,$A1254,ObservedSpeciesData!$C$2:$C$4955,$C1254,ObservedSpeciesData!$D$2:$D$4955,$D1254)),AVERAGEIFS(ObservedSpeciesData!U$2:U$4955,ObservedSpeciesData!$A$2:$A$4955,$A1254,ObservedSpeciesData!$C$2:$C$4955,$C1254,ObservedSpeciesData!$D$2:$D$4955,$D1254),"")</f>
        <v/>
      </c>
      <c r="V1254" s="23" t="str">
        <f>IF(ISNUMBER(AVERAGEIFS(ObservedSpeciesData!V$2:V$4955,ObservedSpeciesData!$A$2:$A$4955,$A1254,ObservedSpeciesData!$D$2:$D$4955,$D1254)),AVERAGEIFS(ObservedSpeciesData!V$2:V$4955,ObservedSpeciesData!$A$2:$A$4955,$A1254,ObservedSpeciesData!$D$2:$D$4955,$D1254),"")</f>
        <v/>
      </c>
      <c r="W1254" s="23" t="str">
        <f>IF(ISNUMBER(AVERAGEIFS(ObservedSpeciesData!W$2:W$4955,ObservedSpeciesData!$A$2:$A$4955,$A1254,ObservedSpeciesData!$D$2:$D$4955,$D1254)),AVERAGEIFS(ObservedSpeciesData!W$2:W$4955,ObservedSpeciesData!$A$2:$A$4955,$A1254,ObservedSpeciesData!$D$2:$D$4955,$D1254),"")</f>
        <v/>
      </c>
      <c r="X1254" s="23" t="str">
        <f>IF(ISNUMBER(AVERAGEIFS(ObservedSpeciesData!X$2:X$4955,ObservedSpeciesData!$A$2:$A$4955,$A1254,ObservedSpeciesData!$D$2:$D$4955,$D1254)),AVERAGEIFS(ObservedSpeciesData!X$2:X$4955,ObservedSpeciesData!$A$2:$A$4955,$A1254,ObservedSpeciesData!$D$2:$D$4955,$D1254),"")</f>
        <v/>
      </c>
      <c r="Y1254" s="23" t="str">
        <f>IF(ISNUMBER(AVERAGEIFS(ObservedSpeciesData!Y$2:Y$4955,ObservedSpeciesData!$A$2:$A$4955,$A1254,ObservedSpeciesData!$D$2:$D$4955,$D1254)),AVERAGEIFS(ObservedSpeciesData!Y$2:Y$4955,ObservedSpeciesData!$A$2:$A$4955,$A1254,ObservedSpeciesData!$D$2:$D$4955,$D1254),"")</f>
        <v/>
      </c>
      <c r="Z1254" s="23" t="str">
        <f>IF(ISNUMBER(AVERAGEIFS(ObservedSpeciesData!Z$2:Z$4955,ObservedSpeciesData!$A$2:$A$4955,$A1254,ObservedSpeciesData!$D$2:$D$4955,$D1254)),AVERAGEIFS(ObservedSpeciesData!Z$2:Z$4955,ObservedSpeciesData!$A$2:$A$4955,$A1254,ObservedSpeciesData!$D$2:$D$4955,$D1254),"")</f>
        <v/>
      </c>
      <c r="AA1254" s="23">
        <f>IF(ISNUMBER(AVERAGEIFS(ObservedSpeciesData!AA$2:AA$4955,ObservedSpeciesData!$A$2:$A$4955,$A1254,ObservedSpeciesData!$D$2:$D$4955,$D1254)),AVERAGEIFS(ObservedSpeciesData!AA$2:AA$4955,ObservedSpeciesData!$A$2:$A$4955,$A1254,ObservedSpeciesData!$D$2:$D$4955,$D1254),"")</f>
        <v>24.033333333333331</v>
      </c>
      <c r="AB1254" s="24">
        <f>IF(ISNUMBER(AVERAGEIFS(ObservedSpeciesData!AB$2:AB$4955,ObservedSpeciesData!$A$2:$A$4955,$A1254,ObservedSpeciesData!$D$2:$D$4955,$D1254)),AVERAGEIFS(ObservedSpeciesData!AB$2:AB$4955,ObservedSpeciesData!$A$2:$A$4955,$A1254,ObservedSpeciesData!$D$2:$D$4955,$D1254),"")</f>
        <v>3.8666666666666662E-2</v>
      </c>
      <c r="AC1254" s="24">
        <f>IF(ISNUMBER(AVERAGEIFS(ObservedSpeciesData!AC$2:AC$4955,ObservedSpeciesData!$A$2:$A$4955,$A1254,ObservedSpeciesData!$D$2:$D$4955,$D1254)),AVERAGEIFS(ObservedSpeciesData!AC$2:AC$4955,ObservedSpeciesData!$A$2:$A$4955,$A1254,ObservedSpeciesData!$D$2:$D$4955,$D1254),"")</f>
        <v>3.8666666666666662E-2</v>
      </c>
      <c r="AD1254" s="23" t="str">
        <f>IF(ISNUMBER(AVERAGEIFS(ObservedSpeciesData!AD$2:AD$4955,ObservedSpeciesData!$A$2:$A$4955,$A1254,ObservedSpeciesData!$D$2:$D$4955,$D1254)),AVERAGEIFS(ObservedSpeciesData!AD$2:AD$4955,ObservedSpeciesData!$A$2:$A$4955,$A1254,ObservedSpeciesData!$D$2:$D$4955,$D1254),"")</f>
        <v/>
      </c>
      <c r="AE1254" s="24" t="str">
        <f>IF(ISNUMBER(AVERAGEIFS(ObservedSpeciesData!AE$2:AE$4955,ObservedSpeciesData!$A$2:$A$4955,$A1254,ObservedSpeciesData!$D$2:$D$4955,$D1254)),AVERAGEIFS(ObservedSpeciesData!AE$2:AE$4955,ObservedSpeciesData!$A$2:$A$4955,$A1254,ObservedSpeciesData!$D$2:$D$4955,$D1254),"")</f>
        <v/>
      </c>
      <c r="AF1254" s="23"/>
      <c r="AG1254" s="24"/>
      <c r="AH1254" s="23" t="str">
        <f>IF(ISNUMBER(AVERAGEIFS(ObservedSpeciesData!AH$2:AH$4955,ObservedSpeciesData!$A$2:$A$4955,$A1254,ObservedSpeciesData!$D$2:$D$4955,$D1254)),AVERAGEIFS(ObservedSpeciesData!AH$2:AH$4955,ObservedSpeciesData!$A$2:$A$4955,$A1254,ObservedSpeciesData!$D$2:$D$4955,$D1254),"")</f>
        <v/>
      </c>
      <c r="AI1254" s="23" t="str">
        <f>IF(ISNUMBER(AVERAGEIFS(ObservedSpeciesData!AI$2:AI$4955,ObservedSpeciesData!$A$2:$A$4955,$A1254,ObservedSpeciesData!$C$2:$C$4955,$C1254,ObservedSpeciesData!$D$2:$D$4955,$D1254)),AVERAGEIFS(ObservedSpeciesData!AI$2:AI$4955,ObservedSpeciesData!$A$2:$A$4955,$A1254,ObservedSpeciesData!$C$2:$C$4955,$C1254,ObservedSpeciesData!$D$2:$D$4955,$D1254),"")</f>
        <v/>
      </c>
      <c r="AJ1254" s="2">
        <f>COUNTIFS(ObservedSpeciesData!$A$2:$A$828,$A1254,ObservedSpeciesData!$D$2:$D$828,$D1254)</f>
        <v>0</v>
      </c>
      <c r="AK1254" s="2">
        <f t="shared" si="19"/>
        <v>4</v>
      </c>
    </row>
    <row r="1255" spans="1:37" x14ac:dyDescent="0.25">
      <c r="A1255" s="14" t="s">
        <v>81</v>
      </c>
      <c r="B1255" t="s">
        <v>80</v>
      </c>
      <c r="C1255" t="s">
        <v>79</v>
      </c>
      <c r="D1255" s="13">
        <v>42118</v>
      </c>
      <c r="E1255">
        <v>1</v>
      </c>
      <c r="F1255">
        <v>500</v>
      </c>
      <c r="G1255" s="2" t="s">
        <v>89</v>
      </c>
      <c r="H1255" s="2" t="s">
        <v>13</v>
      </c>
      <c r="I1255">
        <v>5</v>
      </c>
      <c r="J1255" s="2" t="s">
        <v>88</v>
      </c>
      <c r="K1255" s="2">
        <f>IF(ISNUMBER(AVERAGEIFS(ObservedSpeciesData!K$2:K$4955,ObservedSpeciesData!$A$2:$A$4955,$A1255,ObservedSpeciesData!$D$2:$D$4955,$D1255)),AVERAGEIFS(ObservedSpeciesData!K$2:K$4955,ObservedSpeciesData!$A$2:$A$4955,$A1255,ObservedSpeciesData!$D$2:$D$4955,$D1255),"")</f>
        <v>450</v>
      </c>
      <c r="L1255" s="26">
        <f>IF(ISNUMBER(AVERAGEIFS(ObservedSpeciesData!L$2:L$4955,ObservedSpeciesData!$A$2:$A$4955,$A1255,ObservedSpeciesData!$D$2:$D$4955,$D1255)),AVERAGEIFS(ObservedSpeciesData!L$2:L$4955,ObservedSpeciesData!$A$2:$A$4955,$A1255,ObservedSpeciesData!$D$2:$D$4955,$D1255),"")</f>
        <v>2257</v>
      </c>
      <c r="M1255" s="23">
        <f>IF(ISNUMBER(AVERAGEIFS(ObservedSpeciesData!M$2:M$4955,ObservedSpeciesData!$A$2:$A$4955,$A1255,ObservedSpeciesData!$D$2:$D$4955,$D1255)),AVERAGEIFS(ObservedSpeciesData!M$2:M$4955,ObservedSpeciesData!$A$2:$A$4955,$A1255,ObservedSpeciesData!$D$2:$D$4955,$D1255),"")</f>
        <v>225.70000000000002</v>
      </c>
      <c r="N1255" s="23" t="str">
        <f>IF(ISNUMBER(AVERAGEIFS(ObservedSpeciesData!N$2:N$4955,ObservedSpeciesData!$A$2:$A$4955,$A1255,ObservedSpeciesData!$D$2:$D$4955,$D1255)),AVERAGEIFS(ObservedSpeciesData!N$2:N$4955,ObservedSpeciesData!$A$2:$A$4955,$A1255,ObservedSpeciesData!$D$2:$D$4955,$D1255),"")</f>
        <v/>
      </c>
      <c r="O1255" s="23" t="str">
        <f>IF(ISNUMBER(AVERAGEIFS(ObservedSpeciesData!O$2:O$4955,ObservedSpeciesData!$A$2:$A$4955,$A1255,ObservedSpeciesData!$D$2:$D$4955,$D1255)),AVERAGEIFS(ObservedSpeciesData!O$2:O$4955,ObservedSpeciesData!$A$2:$A$4955,$A1255,ObservedSpeciesData!$D$2:$D$4955,$D1255),"")</f>
        <v/>
      </c>
      <c r="P1255" s="23" t="str">
        <f>IF(ISNUMBER(AVERAGEIFS(ObservedSpeciesData!P$2:P$4955,ObservedSpeciesData!$A$2:$A$4955,$A1255,ObservedSpeciesData!$C$2:$C$4955,$C1255,ObservedSpeciesData!$D$2:$D$4955,$D1255)),AVERAGEIFS(ObservedSpeciesData!P$2:P$4955,ObservedSpeciesData!$A$2:$A$4955,$A1255,ObservedSpeciesData!$C$2:$C$4955,$C1255,ObservedSpeciesData!$D$2:$D$4955,$D1255),"")</f>
        <v/>
      </c>
      <c r="Q1255" s="23"/>
      <c r="R1255" s="25" t="str">
        <f>IF(ISNUMBER(AVERAGEIFS(ObservedSpeciesData!R$2:R$4955,ObservedSpeciesData!$A$2:$A$4955,$A1255,ObservedSpeciesData!$D$2:$D$4955,$D1255)),AVERAGEIFS(ObservedSpeciesData!R$2:R$4955,ObservedSpeciesData!$A$2:$A$4955,$A1255,ObservedSpeciesData!$D$2:$D$4955,$D1255),"")</f>
        <v/>
      </c>
      <c r="S1255" s="25" t="str">
        <f>IF(ISNUMBER(AVERAGEIFS(ObservedSpeciesData!S$2:S$4955,ObservedSpeciesData!$A$2:$A$4955,$A1255,ObservedSpeciesData!$D$2:$D$4955,$D1255)),AVERAGEIFS(ObservedSpeciesData!S$2:S$4955,ObservedSpeciesData!$A$2:$A$4955,$A1255,ObservedSpeciesData!$D$2:$D$4955,$D1255),"")</f>
        <v/>
      </c>
      <c r="T1255" s="23" t="str">
        <f>IF(ISNUMBER(AVERAGEIFS(ObservedSpeciesData!T$2:T$4955,ObservedSpeciesData!$A$2:$A$4955,$A1255,ObservedSpeciesData!$D$2:$D$4955,$D1255)),AVERAGEIFS(ObservedSpeciesData!T$2:T$4955,ObservedSpeciesData!$A$2:$A$4955,$A1255,ObservedSpeciesData!$D$2:$D$4955,$D1255),"")</f>
        <v/>
      </c>
      <c r="U1255" s="24" t="str">
        <f>IF(ISNUMBER(AVERAGEIFS(ObservedSpeciesData!U$2:U$4955,ObservedSpeciesData!$A$2:$A$4955,$A1255,ObservedSpeciesData!$C$2:$C$4955,$C1255,ObservedSpeciesData!$D$2:$D$4955,$D1255)),AVERAGEIFS(ObservedSpeciesData!U$2:U$4955,ObservedSpeciesData!$A$2:$A$4955,$A1255,ObservedSpeciesData!$C$2:$C$4955,$C1255,ObservedSpeciesData!$D$2:$D$4955,$D1255),"")</f>
        <v/>
      </c>
      <c r="V1255" s="23" t="str">
        <f>IF(ISNUMBER(AVERAGEIFS(ObservedSpeciesData!V$2:V$4955,ObservedSpeciesData!$A$2:$A$4955,$A1255,ObservedSpeciesData!$D$2:$D$4955,$D1255)),AVERAGEIFS(ObservedSpeciesData!V$2:V$4955,ObservedSpeciesData!$A$2:$A$4955,$A1255,ObservedSpeciesData!$D$2:$D$4955,$D1255),"")</f>
        <v/>
      </c>
      <c r="W1255" s="23" t="str">
        <f>IF(ISNUMBER(AVERAGEIFS(ObservedSpeciesData!W$2:W$4955,ObservedSpeciesData!$A$2:$A$4955,$A1255,ObservedSpeciesData!$D$2:$D$4955,$D1255)),AVERAGEIFS(ObservedSpeciesData!W$2:W$4955,ObservedSpeciesData!$A$2:$A$4955,$A1255,ObservedSpeciesData!$D$2:$D$4955,$D1255),"")</f>
        <v/>
      </c>
      <c r="X1255" s="23" t="str">
        <f>IF(ISNUMBER(AVERAGEIFS(ObservedSpeciesData!X$2:X$4955,ObservedSpeciesData!$A$2:$A$4955,$A1255,ObservedSpeciesData!$D$2:$D$4955,$D1255)),AVERAGEIFS(ObservedSpeciesData!X$2:X$4955,ObservedSpeciesData!$A$2:$A$4955,$A1255,ObservedSpeciesData!$D$2:$D$4955,$D1255),"")</f>
        <v/>
      </c>
      <c r="Y1255" s="23" t="str">
        <f>IF(ISNUMBER(AVERAGEIFS(ObservedSpeciesData!Y$2:Y$4955,ObservedSpeciesData!$A$2:$A$4955,$A1255,ObservedSpeciesData!$D$2:$D$4955,$D1255)),AVERAGEIFS(ObservedSpeciesData!Y$2:Y$4955,ObservedSpeciesData!$A$2:$A$4955,$A1255,ObservedSpeciesData!$D$2:$D$4955,$D1255),"")</f>
        <v/>
      </c>
      <c r="Z1255" s="23" t="str">
        <f>IF(ISNUMBER(AVERAGEIFS(ObservedSpeciesData!Z$2:Z$4955,ObservedSpeciesData!$A$2:$A$4955,$A1255,ObservedSpeciesData!$D$2:$D$4955,$D1255)),AVERAGEIFS(ObservedSpeciesData!Z$2:Z$4955,ObservedSpeciesData!$A$2:$A$4955,$A1255,ObservedSpeciesData!$D$2:$D$4955,$D1255),"")</f>
        <v/>
      </c>
      <c r="AA1255" s="23">
        <f>IF(ISNUMBER(AVERAGEIFS(ObservedSpeciesData!AA$2:AA$4955,ObservedSpeciesData!$A$2:$A$4955,$A1255,ObservedSpeciesData!$D$2:$D$4955,$D1255)),AVERAGEIFS(ObservedSpeciesData!AA$2:AA$4955,ObservedSpeciesData!$A$2:$A$4955,$A1255,ObservedSpeciesData!$D$2:$D$4955,$D1255),"")</f>
        <v>26.3</v>
      </c>
      <c r="AB1255" s="24">
        <f>IF(ISNUMBER(AVERAGEIFS(ObservedSpeciesData!AB$2:AB$4955,ObservedSpeciesData!$A$2:$A$4955,$A1255,ObservedSpeciesData!$D$2:$D$4955,$D1255)),AVERAGEIFS(ObservedSpeciesData!AB$2:AB$4955,ObservedSpeciesData!$A$2:$A$4955,$A1255,ObservedSpeciesData!$D$2:$D$4955,$D1255),"")</f>
        <v>4.2000000000000003E-2</v>
      </c>
      <c r="AC1255" s="24">
        <f>IF(ISNUMBER(AVERAGEIFS(ObservedSpeciesData!AC$2:AC$4955,ObservedSpeciesData!$A$2:$A$4955,$A1255,ObservedSpeciesData!$D$2:$D$4955,$D1255)),AVERAGEIFS(ObservedSpeciesData!AC$2:AC$4955,ObservedSpeciesData!$A$2:$A$4955,$A1255,ObservedSpeciesData!$D$2:$D$4955,$D1255),"")</f>
        <v>4.2000000000000003E-2</v>
      </c>
      <c r="AD1255" s="23" t="str">
        <f>IF(ISNUMBER(AVERAGEIFS(ObservedSpeciesData!AD$2:AD$4955,ObservedSpeciesData!$A$2:$A$4955,$A1255,ObservedSpeciesData!$D$2:$D$4955,$D1255)),AVERAGEIFS(ObservedSpeciesData!AD$2:AD$4955,ObservedSpeciesData!$A$2:$A$4955,$A1255,ObservedSpeciesData!$D$2:$D$4955,$D1255),"")</f>
        <v/>
      </c>
      <c r="AE1255" s="24" t="str">
        <f>IF(ISNUMBER(AVERAGEIFS(ObservedSpeciesData!AE$2:AE$4955,ObservedSpeciesData!$A$2:$A$4955,$A1255,ObservedSpeciesData!$D$2:$D$4955,$D1255)),AVERAGEIFS(ObservedSpeciesData!AE$2:AE$4955,ObservedSpeciesData!$A$2:$A$4955,$A1255,ObservedSpeciesData!$D$2:$D$4955,$D1255),"")</f>
        <v/>
      </c>
      <c r="AF1255" s="23"/>
      <c r="AG1255" s="24"/>
      <c r="AH1255" s="23" t="str">
        <f>IF(ISNUMBER(AVERAGEIFS(ObservedSpeciesData!AH$2:AH$4955,ObservedSpeciesData!$A$2:$A$4955,$A1255,ObservedSpeciesData!$D$2:$D$4955,$D1255)),AVERAGEIFS(ObservedSpeciesData!AH$2:AH$4955,ObservedSpeciesData!$A$2:$A$4955,$A1255,ObservedSpeciesData!$D$2:$D$4955,$D1255),"")</f>
        <v/>
      </c>
      <c r="AI1255" s="23" t="str">
        <f>IF(ISNUMBER(AVERAGEIFS(ObservedSpeciesData!AI$2:AI$4955,ObservedSpeciesData!$A$2:$A$4955,$A1255,ObservedSpeciesData!$C$2:$C$4955,$C1255,ObservedSpeciesData!$D$2:$D$4955,$D1255)),AVERAGEIFS(ObservedSpeciesData!AI$2:AI$4955,ObservedSpeciesData!$A$2:$A$4955,$A1255,ObservedSpeciesData!$C$2:$C$4955,$C1255,ObservedSpeciesData!$D$2:$D$4955,$D1255),"")</f>
        <v/>
      </c>
      <c r="AJ1255" s="2">
        <f>COUNTIFS(ObservedSpeciesData!$A$2:$A$828,$A1255,ObservedSpeciesData!$D$2:$D$828,$D1255)</f>
        <v>0</v>
      </c>
      <c r="AK1255" s="2">
        <f t="shared" si="19"/>
        <v>4</v>
      </c>
    </row>
    <row r="1256" spans="1:37" x14ac:dyDescent="0.25">
      <c r="A1256" s="14" t="s">
        <v>86</v>
      </c>
      <c r="B1256" t="s">
        <v>80</v>
      </c>
      <c r="C1256" t="s">
        <v>79</v>
      </c>
      <c r="D1256" s="13">
        <v>42128</v>
      </c>
      <c r="E1256">
        <v>1</v>
      </c>
      <c r="F1256">
        <v>0</v>
      </c>
      <c r="G1256" s="2" t="s">
        <v>89</v>
      </c>
      <c r="H1256" s="2" t="s">
        <v>13</v>
      </c>
      <c r="I1256">
        <v>5</v>
      </c>
      <c r="J1256" s="2" t="s">
        <v>88</v>
      </c>
      <c r="K1256" s="2">
        <f>IF(ISNUMBER(AVERAGEIFS(ObservedSpeciesData!K$2:K$4955,ObservedSpeciesData!$A$2:$A$4955,$A1256,ObservedSpeciesData!$D$2:$D$4955,$D1256)),AVERAGEIFS(ObservedSpeciesData!K$2:K$4955,ObservedSpeciesData!$A$2:$A$4955,$A1256,ObservedSpeciesData!$D$2:$D$4955,$D1256),"")</f>
        <v>0</v>
      </c>
      <c r="L1256" s="26">
        <f>IF(ISNUMBER(AVERAGEIFS(ObservedSpeciesData!L$2:L$4955,ObservedSpeciesData!$A$2:$A$4955,$A1256,ObservedSpeciesData!$D$2:$D$4955,$D1256)),AVERAGEIFS(ObservedSpeciesData!L$2:L$4955,ObservedSpeciesData!$A$2:$A$4955,$A1256,ObservedSpeciesData!$D$2:$D$4955,$D1256),"")</f>
        <v>1797.3333333333333</v>
      </c>
      <c r="M1256" s="23">
        <f>IF(ISNUMBER(AVERAGEIFS(ObservedSpeciesData!M$2:M$4955,ObservedSpeciesData!$A$2:$A$4955,$A1256,ObservedSpeciesData!$D$2:$D$4955,$D1256)),AVERAGEIFS(ObservedSpeciesData!M$2:M$4955,ObservedSpeciesData!$A$2:$A$4955,$A1256,ObservedSpeciesData!$D$2:$D$4955,$D1256),"")</f>
        <v>179.73333333333332</v>
      </c>
      <c r="N1256" s="23" t="str">
        <f>IF(ISNUMBER(AVERAGEIFS(ObservedSpeciesData!N$2:N$4955,ObservedSpeciesData!$A$2:$A$4955,$A1256,ObservedSpeciesData!$D$2:$D$4955,$D1256)),AVERAGEIFS(ObservedSpeciesData!N$2:N$4955,ObservedSpeciesData!$A$2:$A$4955,$A1256,ObservedSpeciesData!$D$2:$D$4955,$D1256),"")</f>
        <v/>
      </c>
      <c r="O1256" s="23" t="str">
        <f>IF(ISNUMBER(AVERAGEIFS(ObservedSpeciesData!O$2:O$4955,ObservedSpeciesData!$A$2:$A$4955,$A1256,ObservedSpeciesData!$D$2:$D$4955,$D1256)),AVERAGEIFS(ObservedSpeciesData!O$2:O$4955,ObservedSpeciesData!$A$2:$A$4955,$A1256,ObservedSpeciesData!$D$2:$D$4955,$D1256),"")</f>
        <v/>
      </c>
      <c r="P1256" s="23" t="str">
        <f>IF(ISNUMBER(AVERAGEIFS(ObservedSpeciesData!P$2:P$4955,ObservedSpeciesData!$A$2:$A$4955,$A1256,ObservedSpeciesData!$C$2:$C$4955,$C1256,ObservedSpeciesData!$D$2:$D$4955,$D1256)),AVERAGEIFS(ObservedSpeciesData!P$2:P$4955,ObservedSpeciesData!$A$2:$A$4955,$A1256,ObservedSpeciesData!$C$2:$C$4955,$C1256,ObservedSpeciesData!$D$2:$D$4955,$D1256),"")</f>
        <v/>
      </c>
      <c r="Q1256" s="23"/>
      <c r="R1256" s="25" t="str">
        <f>IF(ISNUMBER(AVERAGEIFS(ObservedSpeciesData!R$2:R$4955,ObservedSpeciesData!$A$2:$A$4955,$A1256,ObservedSpeciesData!$D$2:$D$4955,$D1256)),AVERAGEIFS(ObservedSpeciesData!R$2:R$4955,ObservedSpeciesData!$A$2:$A$4955,$A1256,ObservedSpeciesData!$D$2:$D$4955,$D1256),"")</f>
        <v/>
      </c>
      <c r="S1256" s="25" t="str">
        <f>IF(ISNUMBER(AVERAGEIFS(ObservedSpeciesData!S$2:S$4955,ObservedSpeciesData!$A$2:$A$4955,$A1256,ObservedSpeciesData!$D$2:$D$4955,$D1256)),AVERAGEIFS(ObservedSpeciesData!S$2:S$4955,ObservedSpeciesData!$A$2:$A$4955,$A1256,ObservedSpeciesData!$D$2:$D$4955,$D1256),"")</f>
        <v/>
      </c>
      <c r="T1256" s="23" t="str">
        <f>IF(ISNUMBER(AVERAGEIFS(ObservedSpeciesData!T$2:T$4955,ObservedSpeciesData!$A$2:$A$4955,$A1256,ObservedSpeciesData!$D$2:$D$4955,$D1256)),AVERAGEIFS(ObservedSpeciesData!T$2:T$4955,ObservedSpeciesData!$A$2:$A$4955,$A1256,ObservedSpeciesData!$D$2:$D$4955,$D1256),"")</f>
        <v/>
      </c>
      <c r="U1256" s="24" t="str">
        <f>IF(ISNUMBER(AVERAGEIFS(ObservedSpeciesData!U$2:U$4955,ObservedSpeciesData!$A$2:$A$4955,$A1256,ObservedSpeciesData!$C$2:$C$4955,$C1256,ObservedSpeciesData!$D$2:$D$4955,$D1256)),AVERAGEIFS(ObservedSpeciesData!U$2:U$4955,ObservedSpeciesData!$A$2:$A$4955,$A1256,ObservedSpeciesData!$C$2:$C$4955,$C1256,ObservedSpeciesData!$D$2:$D$4955,$D1256),"")</f>
        <v/>
      </c>
      <c r="V1256" s="23" t="str">
        <f>IF(ISNUMBER(AVERAGEIFS(ObservedSpeciesData!V$2:V$4955,ObservedSpeciesData!$A$2:$A$4955,$A1256,ObservedSpeciesData!$D$2:$D$4955,$D1256)),AVERAGEIFS(ObservedSpeciesData!V$2:V$4955,ObservedSpeciesData!$A$2:$A$4955,$A1256,ObservedSpeciesData!$D$2:$D$4955,$D1256),"")</f>
        <v/>
      </c>
      <c r="W1256" s="23" t="str">
        <f>IF(ISNUMBER(AVERAGEIFS(ObservedSpeciesData!W$2:W$4955,ObservedSpeciesData!$A$2:$A$4955,$A1256,ObservedSpeciesData!$D$2:$D$4955,$D1256)),AVERAGEIFS(ObservedSpeciesData!W$2:W$4955,ObservedSpeciesData!$A$2:$A$4955,$A1256,ObservedSpeciesData!$D$2:$D$4955,$D1256),"")</f>
        <v/>
      </c>
      <c r="X1256" s="23" t="str">
        <f>IF(ISNUMBER(AVERAGEIFS(ObservedSpeciesData!X$2:X$4955,ObservedSpeciesData!$A$2:$A$4955,$A1256,ObservedSpeciesData!$D$2:$D$4955,$D1256)),AVERAGEIFS(ObservedSpeciesData!X$2:X$4955,ObservedSpeciesData!$A$2:$A$4955,$A1256,ObservedSpeciesData!$D$2:$D$4955,$D1256),"")</f>
        <v/>
      </c>
      <c r="Y1256" s="23" t="str">
        <f>IF(ISNUMBER(AVERAGEIFS(ObservedSpeciesData!Y$2:Y$4955,ObservedSpeciesData!$A$2:$A$4955,$A1256,ObservedSpeciesData!$D$2:$D$4955,$D1256)),AVERAGEIFS(ObservedSpeciesData!Y$2:Y$4955,ObservedSpeciesData!$A$2:$A$4955,$A1256,ObservedSpeciesData!$D$2:$D$4955,$D1256),"")</f>
        <v/>
      </c>
      <c r="Z1256" s="23" t="str">
        <f>IF(ISNUMBER(AVERAGEIFS(ObservedSpeciesData!Z$2:Z$4955,ObservedSpeciesData!$A$2:$A$4955,$A1256,ObservedSpeciesData!$D$2:$D$4955,$D1256)),AVERAGEIFS(ObservedSpeciesData!Z$2:Z$4955,ObservedSpeciesData!$A$2:$A$4955,$A1256,ObservedSpeciesData!$D$2:$D$4955,$D1256),"")</f>
        <v/>
      </c>
      <c r="AA1256" s="23">
        <f>IF(ISNUMBER(AVERAGEIFS(ObservedSpeciesData!AA$2:AA$4955,ObservedSpeciesData!$A$2:$A$4955,$A1256,ObservedSpeciesData!$D$2:$D$4955,$D1256)),AVERAGEIFS(ObservedSpeciesData!AA$2:AA$4955,ObservedSpeciesData!$A$2:$A$4955,$A1256,ObservedSpeciesData!$D$2:$D$4955,$D1256),"")</f>
        <v>19.933333333333334</v>
      </c>
      <c r="AB1256" s="24">
        <f>IF(ISNUMBER(AVERAGEIFS(ObservedSpeciesData!AB$2:AB$4955,ObservedSpeciesData!$A$2:$A$4955,$A1256,ObservedSpeciesData!$D$2:$D$4955,$D1256)),AVERAGEIFS(ObservedSpeciesData!AB$2:AB$4955,ObservedSpeciesData!$A$2:$A$4955,$A1256,ObservedSpeciesData!$D$2:$D$4955,$D1256),"")</f>
        <v>3.2000000000000001E-2</v>
      </c>
      <c r="AC1256" s="24">
        <f>IF(ISNUMBER(AVERAGEIFS(ObservedSpeciesData!AC$2:AC$4955,ObservedSpeciesData!$A$2:$A$4955,$A1256,ObservedSpeciesData!$D$2:$D$4955,$D1256)),AVERAGEIFS(ObservedSpeciesData!AC$2:AC$4955,ObservedSpeciesData!$A$2:$A$4955,$A1256,ObservedSpeciesData!$D$2:$D$4955,$D1256),"")</f>
        <v>3.2000000000000001E-2</v>
      </c>
      <c r="AD1256" s="23" t="str">
        <f>IF(ISNUMBER(AVERAGEIFS(ObservedSpeciesData!AD$2:AD$4955,ObservedSpeciesData!$A$2:$A$4955,$A1256,ObservedSpeciesData!$D$2:$D$4955,$D1256)),AVERAGEIFS(ObservedSpeciesData!AD$2:AD$4955,ObservedSpeciesData!$A$2:$A$4955,$A1256,ObservedSpeciesData!$D$2:$D$4955,$D1256),"")</f>
        <v/>
      </c>
      <c r="AE1256" s="24" t="str">
        <f>IF(ISNUMBER(AVERAGEIFS(ObservedSpeciesData!AE$2:AE$4955,ObservedSpeciesData!$A$2:$A$4955,$A1256,ObservedSpeciesData!$D$2:$D$4955,$D1256)),AVERAGEIFS(ObservedSpeciesData!AE$2:AE$4955,ObservedSpeciesData!$A$2:$A$4955,$A1256,ObservedSpeciesData!$D$2:$D$4955,$D1256),"")</f>
        <v/>
      </c>
      <c r="AF1256" s="23"/>
      <c r="AG1256" s="24"/>
      <c r="AH1256" s="23" t="str">
        <f>IF(ISNUMBER(AVERAGEIFS(ObservedSpeciesData!AH$2:AH$4955,ObservedSpeciesData!$A$2:$A$4955,$A1256,ObservedSpeciesData!$D$2:$D$4955,$D1256)),AVERAGEIFS(ObservedSpeciesData!AH$2:AH$4955,ObservedSpeciesData!$A$2:$A$4955,$A1256,ObservedSpeciesData!$D$2:$D$4955,$D1256),"")</f>
        <v/>
      </c>
      <c r="AI1256" s="23" t="str">
        <f>IF(ISNUMBER(AVERAGEIFS(ObservedSpeciesData!AI$2:AI$4955,ObservedSpeciesData!$A$2:$A$4955,$A1256,ObservedSpeciesData!$C$2:$C$4955,$C1256,ObservedSpeciesData!$D$2:$D$4955,$D1256)),AVERAGEIFS(ObservedSpeciesData!AI$2:AI$4955,ObservedSpeciesData!$A$2:$A$4955,$A1256,ObservedSpeciesData!$C$2:$C$4955,$C1256,ObservedSpeciesData!$D$2:$D$4955,$D1256),"")</f>
        <v/>
      </c>
      <c r="AJ1256" s="2">
        <f>COUNTIFS(ObservedSpeciesData!$A$2:$A$828,$A1256,ObservedSpeciesData!$D$2:$D$828,$D1256)</f>
        <v>0</v>
      </c>
      <c r="AK1256" s="2">
        <f t="shared" si="19"/>
        <v>4</v>
      </c>
    </row>
    <row r="1257" spans="1:37" x14ac:dyDescent="0.25">
      <c r="A1257" s="14" t="s">
        <v>85</v>
      </c>
      <c r="B1257" t="s">
        <v>80</v>
      </c>
      <c r="C1257" t="s">
        <v>79</v>
      </c>
      <c r="D1257" s="13">
        <v>42128</v>
      </c>
      <c r="E1257">
        <v>1</v>
      </c>
      <c r="F1257">
        <v>50</v>
      </c>
      <c r="G1257" s="2" t="s">
        <v>89</v>
      </c>
      <c r="H1257" s="2" t="s">
        <v>13</v>
      </c>
      <c r="I1257">
        <v>5</v>
      </c>
      <c r="J1257" s="2" t="s">
        <v>88</v>
      </c>
      <c r="K1257" s="2">
        <f>IF(ISNUMBER(AVERAGEIFS(ObservedSpeciesData!K$2:K$4955,ObservedSpeciesData!$A$2:$A$4955,$A1257,ObservedSpeciesData!$D$2:$D$4955,$D1257)),AVERAGEIFS(ObservedSpeciesData!K$2:K$4955,ObservedSpeciesData!$A$2:$A$4955,$A1257,ObservedSpeciesData!$D$2:$D$4955,$D1257),"")</f>
        <v>45</v>
      </c>
      <c r="L1257" s="26">
        <f>IF(ISNUMBER(AVERAGEIFS(ObservedSpeciesData!L$2:L$4955,ObservedSpeciesData!$A$2:$A$4955,$A1257,ObservedSpeciesData!$D$2:$D$4955,$D1257)),AVERAGEIFS(ObservedSpeciesData!L$2:L$4955,ObservedSpeciesData!$A$2:$A$4955,$A1257,ObservedSpeciesData!$D$2:$D$4955,$D1257),"")</f>
        <v>1778.6666666666667</v>
      </c>
      <c r="M1257" s="23">
        <f>IF(ISNUMBER(AVERAGEIFS(ObservedSpeciesData!M$2:M$4955,ObservedSpeciesData!$A$2:$A$4955,$A1257,ObservedSpeciesData!$D$2:$D$4955,$D1257)),AVERAGEIFS(ObservedSpeciesData!M$2:M$4955,ObservedSpeciesData!$A$2:$A$4955,$A1257,ObservedSpeciesData!$D$2:$D$4955,$D1257),"")</f>
        <v>177.86666666666665</v>
      </c>
      <c r="N1257" s="23" t="str">
        <f>IF(ISNUMBER(AVERAGEIFS(ObservedSpeciesData!N$2:N$4955,ObservedSpeciesData!$A$2:$A$4955,$A1257,ObservedSpeciesData!$D$2:$D$4955,$D1257)),AVERAGEIFS(ObservedSpeciesData!N$2:N$4955,ObservedSpeciesData!$A$2:$A$4955,$A1257,ObservedSpeciesData!$D$2:$D$4955,$D1257),"")</f>
        <v/>
      </c>
      <c r="O1257" s="23" t="str">
        <f>IF(ISNUMBER(AVERAGEIFS(ObservedSpeciesData!O$2:O$4955,ObservedSpeciesData!$A$2:$A$4955,$A1257,ObservedSpeciesData!$D$2:$D$4955,$D1257)),AVERAGEIFS(ObservedSpeciesData!O$2:O$4955,ObservedSpeciesData!$A$2:$A$4955,$A1257,ObservedSpeciesData!$D$2:$D$4955,$D1257),"")</f>
        <v/>
      </c>
      <c r="P1257" s="23" t="str">
        <f>IF(ISNUMBER(AVERAGEIFS(ObservedSpeciesData!P$2:P$4955,ObservedSpeciesData!$A$2:$A$4955,$A1257,ObservedSpeciesData!$C$2:$C$4955,$C1257,ObservedSpeciesData!$D$2:$D$4955,$D1257)),AVERAGEIFS(ObservedSpeciesData!P$2:P$4955,ObservedSpeciesData!$A$2:$A$4955,$A1257,ObservedSpeciesData!$C$2:$C$4955,$C1257,ObservedSpeciesData!$D$2:$D$4955,$D1257),"")</f>
        <v/>
      </c>
      <c r="Q1257" s="23"/>
      <c r="R1257" s="25" t="str">
        <f>IF(ISNUMBER(AVERAGEIFS(ObservedSpeciesData!R$2:R$4955,ObservedSpeciesData!$A$2:$A$4955,$A1257,ObservedSpeciesData!$D$2:$D$4955,$D1257)),AVERAGEIFS(ObservedSpeciesData!R$2:R$4955,ObservedSpeciesData!$A$2:$A$4955,$A1257,ObservedSpeciesData!$D$2:$D$4955,$D1257),"")</f>
        <v/>
      </c>
      <c r="S1257" s="25" t="str">
        <f>IF(ISNUMBER(AVERAGEIFS(ObservedSpeciesData!S$2:S$4955,ObservedSpeciesData!$A$2:$A$4955,$A1257,ObservedSpeciesData!$D$2:$D$4955,$D1257)),AVERAGEIFS(ObservedSpeciesData!S$2:S$4955,ObservedSpeciesData!$A$2:$A$4955,$A1257,ObservedSpeciesData!$D$2:$D$4955,$D1257),"")</f>
        <v/>
      </c>
      <c r="T1257" s="23" t="str">
        <f>IF(ISNUMBER(AVERAGEIFS(ObservedSpeciesData!T$2:T$4955,ObservedSpeciesData!$A$2:$A$4955,$A1257,ObservedSpeciesData!$D$2:$D$4955,$D1257)),AVERAGEIFS(ObservedSpeciesData!T$2:T$4955,ObservedSpeciesData!$A$2:$A$4955,$A1257,ObservedSpeciesData!$D$2:$D$4955,$D1257),"")</f>
        <v/>
      </c>
      <c r="U1257" s="24" t="str">
        <f>IF(ISNUMBER(AVERAGEIFS(ObservedSpeciesData!U$2:U$4955,ObservedSpeciesData!$A$2:$A$4955,$A1257,ObservedSpeciesData!$C$2:$C$4955,$C1257,ObservedSpeciesData!$D$2:$D$4955,$D1257)),AVERAGEIFS(ObservedSpeciesData!U$2:U$4955,ObservedSpeciesData!$A$2:$A$4955,$A1257,ObservedSpeciesData!$C$2:$C$4955,$C1257,ObservedSpeciesData!$D$2:$D$4955,$D1257),"")</f>
        <v/>
      </c>
      <c r="V1257" s="23" t="str">
        <f>IF(ISNUMBER(AVERAGEIFS(ObservedSpeciesData!V$2:V$4955,ObservedSpeciesData!$A$2:$A$4955,$A1257,ObservedSpeciesData!$D$2:$D$4955,$D1257)),AVERAGEIFS(ObservedSpeciesData!V$2:V$4955,ObservedSpeciesData!$A$2:$A$4955,$A1257,ObservedSpeciesData!$D$2:$D$4955,$D1257),"")</f>
        <v/>
      </c>
      <c r="W1257" s="23" t="str">
        <f>IF(ISNUMBER(AVERAGEIFS(ObservedSpeciesData!W$2:W$4955,ObservedSpeciesData!$A$2:$A$4955,$A1257,ObservedSpeciesData!$D$2:$D$4955,$D1257)),AVERAGEIFS(ObservedSpeciesData!W$2:W$4955,ObservedSpeciesData!$A$2:$A$4955,$A1257,ObservedSpeciesData!$D$2:$D$4955,$D1257),"")</f>
        <v/>
      </c>
      <c r="X1257" s="23" t="str">
        <f>IF(ISNUMBER(AVERAGEIFS(ObservedSpeciesData!X$2:X$4955,ObservedSpeciesData!$A$2:$A$4955,$A1257,ObservedSpeciesData!$D$2:$D$4955,$D1257)),AVERAGEIFS(ObservedSpeciesData!X$2:X$4955,ObservedSpeciesData!$A$2:$A$4955,$A1257,ObservedSpeciesData!$D$2:$D$4955,$D1257),"")</f>
        <v/>
      </c>
      <c r="Y1257" s="23" t="str">
        <f>IF(ISNUMBER(AVERAGEIFS(ObservedSpeciesData!Y$2:Y$4955,ObservedSpeciesData!$A$2:$A$4955,$A1257,ObservedSpeciesData!$D$2:$D$4955,$D1257)),AVERAGEIFS(ObservedSpeciesData!Y$2:Y$4955,ObservedSpeciesData!$A$2:$A$4955,$A1257,ObservedSpeciesData!$D$2:$D$4955,$D1257),"")</f>
        <v/>
      </c>
      <c r="Z1257" s="23" t="str">
        <f>IF(ISNUMBER(AVERAGEIFS(ObservedSpeciesData!Z$2:Z$4955,ObservedSpeciesData!$A$2:$A$4955,$A1257,ObservedSpeciesData!$D$2:$D$4955,$D1257)),AVERAGEIFS(ObservedSpeciesData!Z$2:Z$4955,ObservedSpeciesData!$A$2:$A$4955,$A1257,ObservedSpeciesData!$D$2:$D$4955,$D1257),"")</f>
        <v/>
      </c>
      <c r="AA1257" s="23">
        <f>IF(ISNUMBER(AVERAGEIFS(ObservedSpeciesData!AA$2:AA$4955,ObservedSpeciesData!$A$2:$A$4955,$A1257,ObservedSpeciesData!$D$2:$D$4955,$D1257)),AVERAGEIFS(ObservedSpeciesData!AA$2:AA$4955,ObservedSpeciesData!$A$2:$A$4955,$A1257,ObservedSpeciesData!$D$2:$D$4955,$D1257),"")</f>
        <v>19.966666666666669</v>
      </c>
      <c r="AB1257" s="24">
        <f>IF(ISNUMBER(AVERAGEIFS(ObservedSpeciesData!AB$2:AB$4955,ObservedSpeciesData!$A$2:$A$4955,$A1257,ObservedSpeciesData!$D$2:$D$4955,$D1257)),AVERAGEIFS(ObservedSpeciesData!AB$2:AB$4955,ObservedSpeciesData!$A$2:$A$4955,$A1257,ObservedSpeciesData!$D$2:$D$4955,$D1257),"")</f>
        <v>3.2000000000000001E-2</v>
      </c>
      <c r="AC1257" s="24">
        <f>IF(ISNUMBER(AVERAGEIFS(ObservedSpeciesData!AC$2:AC$4955,ObservedSpeciesData!$A$2:$A$4955,$A1257,ObservedSpeciesData!$D$2:$D$4955,$D1257)),AVERAGEIFS(ObservedSpeciesData!AC$2:AC$4955,ObservedSpeciesData!$A$2:$A$4955,$A1257,ObservedSpeciesData!$D$2:$D$4955,$D1257),"")</f>
        <v>3.2000000000000001E-2</v>
      </c>
      <c r="AD1257" s="23" t="str">
        <f>IF(ISNUMBER(AVERAGEIFS(ObservedSpeciesData!AD$2:AD$4955,ObservedSpeciesData!$A$2:$A$4955,$A1257,ObservedSpeciesData!$D$2:$D$4955,$D1257)),AVERAGEIFS(ObservedSpeciesData!AD$2:AD$4955,ObservedSpeciesData!$A$2:$A$4955,$A1257,ObservedSpeciesData!$D$2:$D$4955,$D1257),"")</f>
        <v/>
      </c>
      <c r="AE1257" s="24" t="str">
        <f>IF(ISNUMBER(AVERAGEIFS(ObservedSpeciesData!AE$2:AE$4955,ObservedSpeciesData!$A$2:$A$4955,$A1257,ObservedSpeciesData!$D$2:$D$4955,$D1257)),AVERAGEIFS(ObservedSpeciesData!AE$2:AE$4955,ObservedSpeciesData!$A$2:$A$4955,$A1257,ObservedSpeciesData!$D$2:$D$4955,$D1257),"")</f>
        <v/>
      </c>
      <c r="AF1257" s="23"/>
      <c r="AG1257" s="24"/>
      <c r="AH1257" s="23" t="str">
        <f>IF(ISNUMBER(AVERAGEIFS(ObservedSpeciesData!AH$2:AH$4955,ObservedSpeciesData!$A$2:$A$4955,$A1257,ObservedSpeciesData!$D$2:$D$4955,$D1257)),AVERAGEIFS(ObservedSpeciesData!AH$2:AH$4955,ObservedSpeciesData!$A$2:$A$4955,$A1257,ObservedSpeciesData!$D$2:$D$4955,$D1257),"")</f>
        <v/>
      </c>
      <c r="AI1257" s="23" t="str">
        <f>IF(ISNUMBER(AVERAGEIFS(ObservedSpeciesData!AI$2:AI$4955,ObservedSpeciesData!$A$2:$A$4955,$A1257,ObservedSpeciesData!$C$2:$C$4955,$C1257,ObservedSpeciesData!$D$2:$D$4955,$D1257)),AVERAGEIFS(ObservedSpeciesData!AI$2:AI$4955,ObservedSpeciesData!$A$2:$A$4955,$A1257,ObservedSpeciesData!$C$2:$C$4955,$C1257,ObservedSpeciesData!$D$2:$D$4955,$D1257),"")</f>
        <v/>
      </c>
      <c r="AJ1257" s="2">
        <f>COUNTIFS(ObservedSpeciesData!$A$2:$A$828,$A1257,ObservedSpeciesData!$D$2:$D$828,$D1257)</f>
        <v>0</v>
      </c>
      <c r="AK1257" s="2">
        <f t="shared" si="19"/>
        <v>4</v>
      </c>
    </row>
    <row r="1258" spans="1:37" x14ac:dyDescent="0.25">
      <c r="A1258" s="14" t="s">
        <v>84</v>
      </c>
      <c r="B1258" t="s">
        <v>80</v>
      </c>
      <c r="C1258" t="s">
        <v>79</v>
      </c>
      <c r="D1258" s="13">
        <v>42128</v>
      </c>
      <c r="E1258">
        <v>1</v>
      </c>
      <c r="F1258">
        <v>100</v>
      </c>
      <c r="G1258" s="2" t="s">
        <v>89</v>
      </c>
      <c r="H1258" s="2" t="s">
        <v>13</v>
      </c>
      <c r="I1258">
        <v>5</v>
      </c>
      <c r="J1258" s="2" t="s">
        <v>88</v>
      </c>
      <c r="K1258" s="2">
        <f>IF(ISNUMBER(AVERAGEIFS(ObservedSpeciesData!K$2:K$4955,ObservedSpeciesData!$A$2:$A$4955,$A1258,ObservedSpeciesData!$D$2:$D$4955,$D1258)),AVERAGEIFS(ObservedSpeciesData!K$2:K$4955,ObservedSpeciesData!$A$2:$A$4955,$A1258,ObservedSpeciesData!$D$2:$D$4955,$D1258),"")</f>
        <v>90</v>
      </c>
      <c r="L1258" s="26">
        <f>IF(ISNUMBER(AVERAGEIFS(ObservedSpeciesData!L$2:L$4955,ObservedSpeciesData!$A$2:$A$4955,$A1258,ObservedSpeciesData!$D$2:$D$4955,$D1258)),AVERAGEIFS(ObservedSpeciesData!L$2:L$4955,ObservedSpeciesData!$A$2:$A$4955,$A1258,ObservedSpeciesData!$D$2:$D$4955,$D1258),"")</f>
        <v>1900</v>
      </c>
      <c r="M1258" s="23">
        <f>IF(ISNUMBER(AVERAGEIFS(ObservedSpeciesData!M$2:M$4955,ObservedSpeciesData!$A$2:$A$4955,$A1258,ObservedSpeciesData!$D$2:$D$4955,$D1258)),AVERAGEIFS(ObservedSpeciesData!M$2:M$4955,ObservedSpeciesData!$A$2:$A$4955,$A1258,ObservedSpeciesData!$D$2:$D$4955,$D1258),"")</f>
        <v>190</v>
      </c>
      <c r="N1258" s="23" t="str">
        <f>IF(ISNUMBER(AVERAGEIFS(ObservedSpeciesData!N$2:N$4955,ObservedSpeciesData!$A$2:$A$4955,$A1258,ObservedSpeciesData!$D$2:$D$4955,$D1258)),AVERAGEIFS(ObservedSpeciesData!N$2:N$4955,ObservedSpeciesData!$A$2:$A$4955,$A1258,ObservedSpeciesData!$D$2:$D$4955,$D1258),"")</f>
        <v/>
      </c>
      <c r="O1258" s="23" t="str">
        <f>IF(ISNUMBER(AVERAGEIFS(ObservedSpeciesData!O$2:O$4955,ObservedSpeciesData!$A$2:$A$4955,$A1258,ObservedSpeciesData!$D$2:$D$4955,$D1258)),AVERAGEIFS(ObservedSpeciesData!O$2:O$4955,ObservedSpeciesData!$A$2:$A$4955,$A1258,ObservedSpeciesData!$D$2:$D$4955,$D1258),"")</f>
        <v/>
      </c>
      <c r="P1258" s="23" t="str">
        <f>IF(ISNUMBER(AVERAGEIFS(ObservedSpeciesData!P$2:P$4955,ObservedSpeciesData!$A$2:$A$4955,$A1258,ObservedSpeciesData!$C$2:$C$4955,$C1258,ObservedSpeciesData!$D$2:$D$4955,$D1258)),AVERAGEIFS(ObservedSpeciesData!P$2:P$4955,ObservedSpeciesData!$A$2:$A$4955,$A1258,ObservedSpeciesData!$C$2:$C$4955,$C1258,ObservedSpeciesData!$D$2:$D$4955,$D1258),"")</f>
        <v/>
      </c>
      <c r="Q1258" s="23"/>
      <c r="R1258" s="25" t="str">
        <f>IF(ISNUMBER(AVERAGEIFS(ObservedSpeciesData!R$2:R$4955,ObservedSpeciesData!$A$2:$A$4955,$A1258,ObservedSpeciesData!$D$2:$D$4955,$D1258)),AVERAGEIFS(ObservedSpeciesData!R$2:R$4955,ObservedSpeciesData!$A$2:$A$4955,$A1258,ObservedSpeciesData!$D$2:$D$4955,$D1258),"")</f>
        <v/>
      </c>
      <c r="S1258" s="25" t="str">
        <f>IF(ISNUMBER(AVERAGEIFS(ObservedSpeciesData!S$2:S$4955,ObservedSpeciesData!$A$2:$A$4955,$A1258,ObservedSpeciesData!$D$2:$D$4955,$D1258)),AVERAGEIFS(ObservedSpeciesData!S$2:S$4955,ObservedSpeciesData!$A$2:$A$4955,$A1258,ObservedSpeciesData!$D$2:$D$4955,$D1258),"")</f>
        <v/>
      </c>
      <c r="T1258" s="23" t="str">
        <f>IF(ISNUMBER(AVERAGEIFS(ObservedSpeciesData!T$2:T$4955,ObservedSpeciesData!$A$2:$A$4955,$A1258,ObservedSpeciesData!$D$2:$D$4955,$D1258)),AVERAGEIFS(ObservedSpeciesData!T$2:T$4955,ObservedSpeciesData!$A$2:$A$4955,$A1258,ObservedSpeciesData!$D$2:$D$4955,$D1258),"")</f>
        <v/>
      </c>
      <c r="U1258" s="24" t="str">
        <f>IF(ISNUMBER(AVERAGEIFS(ObservedSpeciesData!U$2:U$4955,ObservedSpeciesData!$A$2:$A$4955,$A1258,ObservedSpeciesData!$C$2:$C$4955,$C1258,ObservedSpeciesData!$D$2:$D$4955,$D1258)),AVERAGEIFS(ObservedSpeciesData!U$2:U$4955,ObservedSpeciesData!$A$2:$A$4955,$A1258,ObservedSpeciesData!$C$2:$C$4955,$C1258,ObservedSpeciesData!$D$2:$D$4955,$D1258),"")</f>
        <v/>
      </c>
      <c r="V1258" s="23" t="str">
        <f>IF(ISNUMBER(AVERAGEIFS(ObservedSpeciesData!V$2:V$4955,ObservedSpeciesData!$A$2:$A$4955,$A1258,ObservedSpeciesData!$D$2:$D$4955,$D1258)),AVERAGEIFS(ObservedSpeciesData!V$2:V$4955,ObservedSpeciesData!$A$2:$A$4955,$A1258,ObservedSpeciesData!$D$2:$D$4955,$D1258),"")</f>
        <v/>
      </c>
      <c r="W1258" s="23" t="str">
        <f>IF(ISNUMBER(AVERAGEIFS(ObservedSpeciesData!W$2:W$4955,ObservedSpeciesData!$A$2:$A$4955,$A1258,ObservedSpeciesData!$D$2:$D$4955,$D1258)),AVERAGEIFS(ObservedSpeciesData!W$2:W$4955,ObservedSpeciesData!$A$2:$A$4955,$A1258,ObservedSpeciesData!$D$2:$D$4955,$D1258),"")</f>
        <v/>
      </c>
      <c r="X1258" s="23" t="str">
        <f>IF(ISNUMBER(AVERAGEIFS(ObservedSpeciesData!X$2:X$4955,ObservedSpeciesData!$A$2:$A$4955,$A1258,ObservedSpeciesData!$D$2:$D$4955,$D1258)),AVERAGEIFS(ObservedSpeciesData!X$2:X$4955,ObservedSpeciesData!$A$2:$A$4955,$A1258,ObservedSpeciesData!$D$2:$D$4955,$D1258),"")</f>
        <v/>
      </c>
      <c r="Y1258" s="23" t="str">
        <f>IF(ISNUMBER(AVERAGEIFS(ObservedSpeciesData!Y$2:Y$4955,ObservedSpeciesData!$A$2:$A$4955,$A1258,ObservedSpeciesData!$D$2:$D$4955,$D1258)),AVERAGEIFS(ObservedSpeciesData!Y$2:Y$4955,ObservedSpeciesData!$A$2:$A$4955,$A1258,ObservedSpeciesData!$D$2:$D$4955,$D1258),"")</f>
        <v/>
      </c>
      <c r="Z1258" s="23" t="str">
        <f>IF(ISNUMBER(AVERAGEIFS(ObservedSpeciesData!Z$2:Z$4955,ObservedSpeciesData!$A$2:$A$4955,$A1258,ObservedSpeciesData!$D$2:$D$4955,$D1258)),AVERAGEIFS(ObservedSpeciesData!Z$2:Z$4955,ObservedSpeciesData!$A$2:$A$4955,$A1258,ObservedSpeciesData!$D$2:$D$4955,$D1258),"")</f>
        <v/>
      </c>
      <c r="AA1258" s="23">
        <f>IF(ISNUMBER(AVERAGEIFS(ObservedSpeciesData!AA$2:AA$4955,ObservedSpeciesData!$A$2:$A$4955,$A1258,ObservedSpeciesData!$D$2:$D$4955,$D1258)),AVERAGEIFS(ObservedSpeciesData!AA$2:AA$4955,ObservedSpeciesData!$A$2:$A$4955,$A1258,ObservedSpeciesData!$D$2:$D$4955,$D1258),"")</f>
        <v>19.933333333333334</v>
      </c>
      <c r="AB1258" s="24">
        <f>IF(ISNUMBER(AVERAGEIFS(ObservedSpeciesData!AB$2:AB$4955,ObservedSpeciesData!$A$2:$A$4955,$A1258,ObservedSpeciesData!$D$2:$D$4955,$D1258)),AVERAGEIFS(ObservedSpeciesData!AB$2:AB$4955,ObservedSpeciesData!$A$2:$A$4955,$A1258,ObservedSpeciesData!$D$2:$D$4955,$D1258),"")</f>
        <v>3.2000000000000001E-2</v>
      </c>
      <c r="AC1258" s="24">
        <f>IF(ISNUMBER(AVERAGEIFS(ObservedSpeciesData!AC$2:AC$4955,ObservedSpeciesData!$A$2:$A$4955,$A1258,ObservedSpeciesData!$D$2:$D$4955,$D1258)),AVERAGEIFS(ObservedSpeciesData!AC$2:AC$4955,ObservedSpeciesData!$A$2:$A$4955,$A1258,ObservedSpeciesData!$D$2:$D$4955,$D1258),"")</f>
        <v>3.2000000000000001E-2</v>
      </c>
      <c r="AD1258" s="23" t="str">
        <f>IF(ISNUMBER(AVERAGEIFS(ObservedSpeciesData!AD$2:AD$4955,ObservedSpeciesData!$A$2:$A$4955,$A1258,ObservedSpeciesData!$D$2:$D$4955,$D1258)),AVERAGEIFS(ObservedSpeciesData!AD$2:AD$4955,ObservedSpeciesData!$A$2:$A$4955,$A1258,ObservedSpeciesData!$D$2:$D$4955,$D1258),"")</f>
        <v/>
      </c>
      <c r="AE1258" s="24" t="str">
        <f>IF(ISNUMBER(AVERAGEIFS(ObservedSpeciesData!AE$2:AE$4955,ObservedSpeciesData!$A$2:$A$4955,$A1258,ObservedSpeciesData!$D$2:$D$4955,$D1258)),AVERAGEIFS(ObservedSpeciesData!AE$2:AE$4955,ObservedSpeciesData!$A$2:$A$4955,$A1258,ObservedSpeciesData!$D$2:$D$4955,$D1258),"")</f>
        <v/>
      </c>
      <c r="AF1258" s="23"/>
      <c r="AG1258" s="24"/>
      <c r="AH1258" s="23" t="str">
        <f>IF(ISNUMBER(AVERAGEIFS(ObservedSpeciesData!AH$2:AH$4955,ObservedSpeciesData!$A$2:$A$4955,$A1258,ObservedSpeciesData!$D$2:$D$4955,$D1258)),AVERAGEIFS(ObservedSpeciesData!AH$2:AH$4955,ObservedSpeciesData!$A$2:$A$4955,$A1258,ObservedSpeciesData!$D$2:$D$4955,$D1258),"")</f>
        <v/>
      </c>
      <c r="AI1258" s="23" t="str">
        <f>IF(ISNUMBER(AVERAGEIFS(ObservedSpeciesData!AI$2:AI$4955,ObservedSpeciesData!$A$2:$A$4955,$A1258,ObservedSpeciesData!$C$2:$C$4955,$C1258,ObservedSpeciesData!$D$2:$D$4955,$D1258)),AVERAGEIFS(ObservedSpeciesData!AI$2:AI$4955,ObservedSpeciesData!$A$2:$A$4955,$A1258,ObservedSpeciesData!$C$2:$C$4955,$C1258,ObservedSpeciesData!$D$2:$D$4955,$D1258),"")</f>
        <v/>
      </c>
      <c r="AJ1258" s="2">
        <f>COUNTIFS(ObservedSpeciesData!$A$2:$A$828,$A1258,ObservedSpeciesData!$D$2:$D$828,$D1258)</f>
        <v>0</v>
      </c>
      <c r="AK1258" s="2">
        <f t="shared" si="19"/>
        <v>4</v>
      </c>
    </row>
    <row r="1259" spans="1:37" x14ac:dyDescent="0.25">
      <c r="A1259" s="14" t="s">
        <v>83</v>
      </c>
      <c r="B1259" t="s">
        <v>80</v>
      </c>
      <c r="C1259" t="s">
        <v>79</v>
      </c>
      <c r="D1259" s="13">
        <v>42128</v>
      </c>
      <c r="E1259">
        <v>1</v>
      </c>
      <c r="F1259">
        <v>200</v>
      </c>
      <c r="G1259" s="2" t="s">
        <v>89</v>
      </c>
      <c r="H1259" s="2" t="s">
        <v>13</v>
      </c>
      <c r="I1259">
        <v>5</v>
      </c>
      <c r="J1259" s="2" t="s">
        <v>88</v>
      </c>
      <c r="K1259" s="2">
        <f>IF(ISNUMBER(AVERAGEIFS(ObservedSpeciesData!K$2:K$4955,ObservedSpeciesData!$A$2:$A$4955,$A1259,ObservedSpeciesData!$D$2:$D$4955,$D1259)),AVERAGEIFS(ObservedSpeciesData!K$2:K$4955,ObservedSpeciesData!$A$2:$A$4955,$A1259,ObservedSpeciesData!$D$2:$D$4955,$D1259),"")</f>
        <v>180</v>
      </c>
      <c r="L1259" s="26">
        <f>IF(ISNUMBER(AVERAGEIFS(ObservedSpeciesData!L$2:L$4955,ObservedSpeciesData!$A$2:$A$4955,$A1259,ObservedSpeciesData!$D$2:$D$4955,$D1259)),AVERAGEIFS(ObservedSpeciesData!L$2:L$4955,ObservedSpeciesData!$A$2:$A$4955,$A1259,ObservedSpeciesData!$D$2:$D$4955,$D1259),"")</f>
        <v>1928</v>
      </c>
      <c r="M1259" s="23">
        <f>IF(ISNUMBER(AVERAGEIFS(ObservedSpeciesData!M$2:M$4955,ObservedSpeciesData!$A$2:$A$4955,$A1259,ObservedSpeciesData!$D$2:$D$4955,$D1259)),AVERAGEIFS(ObservedSpeciesData!M$2:M$4955,ObservedSpeciesData!$A$2:$A$4955,$A1259,ObservedSpeciesData!$D$2:$D$4955,$D1259),"")</f>
        <v>192.79999999999998</v>
      </c>
      <c r="N1259" s="23" t="str">
        <f>IF(ISNUMBER(AVERAGEIFS(ObservedSpeciesData!N$2:N$4955,ObservedSpeciesData!$A$2:$A$4955,$A1259,ObservedSpeciesData!$D$2:$D$4955,$D1259)),AVERAGEIFS(ObservedSpeciesData!N$2:N$4955,ObservedSpeciesData!$A$2:$A$4955,$A1259,ObservedSpeciesData!$D$2:$D$4955,$D1259),"")</f>
        <v/>
      </c>
      <c r="O1259" s="23" t="str">
        <f>IF(ISNUMBER(AVERAGEIFS(ObservedSpeciesData!O$2:O$4955,ObservedSpeciesData!$A$2:$A$4955,$A1259,ObservedSpeciesData!$D$2:$D$4955,$D1259)),AVERAGEIFS(ObservedSpeciesData!O$2:O$4955,ObservedSpeciesData!$A$2:$A$4955,$A1259,ObservedSpeciesData!$D$2:$D$4955,$D1259),"")</f>
        <v/>
      </c>
      <c r="P1259" s="23" t="str">
        <f>IF(ISNUMBER(AVERAGEIFS(ObservedSpeciesData!P$2:P$4955,ObservedSpeciesData!$A$2:$A$4955,$A1259,ObservedSpeciesData!$C$2:$C$4955,$C1259,ObservedSpeciesData!$D$2:$D$4955,$D1259)),AVERAGEIFS(ObservedSpeciesData!P$2:P$4955,ObservedSpeciesData!$A$2:$A$4955,$A1259,ObservedSpeciesData!$C$2:$C$4955,$C1259,ObservedSpeciesData!$D$2:$D$4955,$D1259),"")</f>
        <v/>
      </c>
      <c r="Q1259" s="23"/>
      <c r="R1259" s="25" t="str">
        <f>IF(ISNUMBER(AVERAGEIFS(ObservedSpeciesData!R$2:R$4955,ObservedSpeciesData!$A$2:$A$4955,$A1259,ObservedSpeciesData!$D$2:$D$4955,$D1259)),AVERAGEIFS(ObservedSpeciesData!R$2:R$4955,ObservedSpeciesData!$A$2:$A$4955,$A1259,ObservedSpeciesData!$D$2:$D$4955,$D1259),"")</f>
        <v/>
      </c>
      <c r="S1259" s="25" t="str">
        <f>IF(ISNUMBER(AVERAGEIFS(ObservedSpeciesData!S$2:S$4955,ObservedSpeciesData!$A$2:$A$4955,$A1259,ObservedSpeciesData!$D$2:$D$4955,$D1259)),AVERAGEIFS(ObservedSpeciesData!S$2:S$4955,ObservedSpeciesData!$A$2:$A$4955,$A1259,ObservedSpeciesData!$D$2:$D$4955,$D1259),"")</f>
        <v/>
      </c>
      <c r="T1259" s="23" t="str">
        <f>IF(ISNUMBER(AVERAGEIFS(ObservedSpeciesData!T$2:T$4955,ObservedSpeciesData!$A$2:$A$4955,$A1259,ObservedSpeciesData!$D$2:$D$4955,$D1259)),AVERAGEIFS(ObservedSpeciesData!T$2:T$4955,ObservedSpeciesData!$A$2:$A$4955,$A1259,ObservedSpeciesData!$D$2:$D$4955,$D1259),"")</f>
        <v/>
      </c>
      <c r="U1259" s="24" t="str">
        <f>IF(ISNUMBER(AVERAGEIFS(ObservedSpeciesData!U$2:U$4955,ObservedSpeciesData!$A$2:$A$4955,$A1259,ObservedSpeciesData!$C$2:$C$4955,$C1259,ObservedSpeciesData!$D$2:$D$4955,$D1259)),AVERAGEIFS(ObservedSpeciesData!U$2:U$4955,ObservedSpeciesData!$A$2:$A$4955,$A1259,ObservedSpeciesData!$C$2:$C$4955,$C1259,ObservedSpeciesData!$D$2:$D$4955,$D1259),"")</f>
        <v/>
      </c>
      <c r="V1259" s="23" t="str">
        <f>IF(ISNUMBER(AVERAGEIFS(ObservedSpeciesData!V$2:V$4955,ObservedSpeciesData!$A$2:$A$4955,$A1259,ObservedSpeciesData!$D$2:$D$4955,$D1259)),AVERAGEIFS(ObservedSpeciesData!V$2:V$4955,ObservedSpeciesData!$A$2:$A$4955,$A1259,ObservedSpeciesData!$D$2:$D$4955,$D1259),"")</f>
        <v/>
      </c>
      <c r="W1259" s="23" t="str">
        <f>IF(ISNUMBER(AVERAGEIFS(ObservedSpeciesData!W$2:W$4955,ObservedSpeciesData!$A$2:$A$4955,$A1259,ObservedSpeciesData!$D$2:$D$4955,$D1259)),AVERAGEIFS(ObservedSpeciesData!W$2:W$4955,ObservedSpeciesData!$A$2:$A$4955,$A1259,ObservedSpeciesData!$D$2:$D$4955,$D1259),"")</f>
        <v/>
      </c>
      <c r="X1259" s="23" t="str">
        <f>IF(ISNUMBER(AVERAGEIFS(ObservedSpeciesData!X$2:X$4955,ObservedSpeciesData!$A$2:$A$4955,$A1259,ObservedSpeciesData!$D$2:$D$4955,$D1259)),AVERAGEIFS(ObservedSpeciesData!X$2:X$4955,ObservedSpeciesData!$A$2:$A$4955,$A1259,ObservedSpeciesData!$D$2:$D$4955,$D1259),"")</f>
        <v/>
      </c>
      <c r="Y1259" s="23" t="str">
        <f>IF(ISNUMBER(AVERAGEIFS(ObservedSpeciesData!Y$2:Y$4955,ObservedSpeciesData!$A$2:$A$4955,$A1259,ObservedSpeciesData!$D$2:$D$4955,$D1259)),AVERAGEIFS(ObservedSpeciesData!Y$2:Y$4955,ObservedSpeciesData!$A$2:$A$4955,$A1259,ObservedSpeciesData!$D$2:$D$4955,$D1259),"")</f>
        <v/>
      </c>
      <c r="Z1259" s="23" t="str">
        <f>IF(ISNUMBER(AVERAGEIFS(ObservedSpeciesData!Z$2:Z$4955,ObservedSpeciesData!$A$2:$A$4955,$A1259,ObservedSpeciesData!$D$2:$D$4955,$D1259)),AVERAGEIFS(ObservedSpeciesData!Z$2:Z$4955,ObservedSpeciesData!$A$2:$A$4955,$A1259,ObservedSpeciesData!$D$2:$D$4955,$D1259),"")</f>
        <v/>
      </c>
      <c r="AA1259" s="23">
        <f>IF(ISNUMBER(AVERAGEIFS(ObservedSpeciesData!AA$2:AA$4955,ObservedSpeciesData!$A$2:$A$4955,$A1259,ObservedSpeciesData!$D$2:$D$4955,$D1259)),AVERAGEIFS(ObservedSpeciesData!AA$2:AA$4955,ObservedSpeciesData!$A$2:$A$4955,$A1259,ObservedSpeciesData!$D$2:$D$4955,$D1259),"")</f>
        <v>21.533333333333331</v>
      </c>
      <c r="AB1259" s="24">
        <f>IF(ISNUMBER(AVERAGEIFS(ObservedSpeciesData!AB$2:AB$4955,ObservedSpeciesData!$A$2:$A$4955,$A1259,ObservedSpeciesData!$D$2:$D$4955,$D1259)),AVERAGEIFS(ObservedSpeciesData!AB$2:AB$4955,ObservedSpeciesData!$A$2:$A$4955,$A1259,ObservedSpeciesData!$D$2:$D$4955,$D1259),"")</f>
        <v>3.4333333333333334E-2</v>
      </c>
      <c r="AC1259" s="24">
        <f>IF(ISNUMBER(AVERAGEIFS(ObservedSpeciesData!AC$2:AC$4955,ObservedSpeciesData!$A$2:$A$4955,$A1259,ObservedSpeciesData!$D$2:$D$4955,$D1259)),AVERAGEIFS(ObservedSpeciesData!AC$2:AC$4955,ObservedSpeciesData!$A$2:$A$4955,$A1259,ObservedSpeciesData!$D$2:$D$4955,$D1259),"")</f>
        <v>3.4333333333333334E-2</v>
      </c>
      <c r="AD1259" s="23" t="str">
        <f>IF(ISNUMBER(AVERAGEIFS(ObservedSpeciesData!AD$2:AD$4955,ObservedSpeciesData!$A$2:$A$4955,$A1259,ObservedSpeciesData!$D$2:$D$4955,$D1259)),AVERAGEIFS(ObservedSpeciesData!AD$2:AD$4955,ObservedSpeciesData!$A$2:$A$4955,$A1259,ObservedSpeciesData!$D$2:$D$4955,$D1259),"")</f>
        <v/>
      </c>
      <c r="AE1259" s="24" t="str">
        <f>IF(ISNUMBER(AVERAGEIFS(ObservedSpeciesData!AE$2:AE$4955,ObservedSpeciesData!$A$2:$A$4955,$A1259,ObservedSpeciesData!$D$2:$D$4955,$D1259)),AVERAGEIFS(ObservedSpeciesData!AE$2:AE$4955,ObservedSpeciesData!$A$2:$A$4955,$A1259,ObservedSpeciesData!$D$2:$D$4955,$D1259),"")</f>
        <v/>
      </c>
      <c r="AF1259" s="23"/>
      <c r="AG1259" s="24"/>
      <c r="AH1259" s="23" t="str">
        <f>IF(ISNUMBER(AVERAGEIFS(ObservedSpeciesData!AH$2:AH$4955,ObservedSpeciesData!$A$2:$A$4955,$A1259,ObservedSpeciesData!$D$2:$D$4955,$D1259)),AVERAGEIFS(ObservedSpeciesData!AH$2:AH$4955,ObservedSpeciesData!$A$2:$A$4955,$A1259,ObservedSpeciesData!$D$2:$D$4955,$D1259),"")</f>
        <v/>
      </c>
      <c r="AI1259" s="23" t="str">
        <f>IF(ISNUMBER(AVERAGEIFS(ObservedSpeciesData!AI$2:AI$4955,ObservedSpeciesData!$A$2:$A$4955,$A1259,ObservedSpeciesData!$C$2:$C$4955,$C1259,ObservedSpeciesData!$D$2:$D$4955,$D1259)),AVERAGEIFS(ObservedSpeciesData!AI$2:AI$4955,ObservedSpeciesData!$A$2:$A$4955,$A1259,ObservedSpeciesData!$C$2:$C$4955,$C1259,ObservedSpeciesData!$D$2:$D$4955,$D1259),"")</f>
        <v/>
      </c>
      <c r="AJ1259" s="2">
        <f>COUNTIFS(ObservedSpeciesData!$A$2:$A$828,$A1259,ObservedSpeciesData!$D$2:$D$828,$D1259)</f>
        <v>0</v>
      </c>
      <c r="AK1259" s="2">
        <f t="shared" si="19"/>
        <v>4</v>
      </c>
    </row>
    <row r="1260" spans="1:37" x14ac:dyDescent="0.25">
      <c r="A1260" s="14" t="s">
        <v>82</v>
      </c>
      <c r="B1260" t="s">
        <v>80</v>
      </c>
      <c r="C1260" t="s">
        <v>79</v>
      </c>
      <c r="D1260" s="13">
        <v>42128</v>
      </c>
      <c r="E1260">
        <v>1</v>
      </c>
      <c r="F1260">
        <v>350</v>
      </c>
      <c r="G1260" s="2" t="s">
        <v>89</v>
      </c>
      <c r="H1260" s="2" t="s">
        <v>13</v>
      </c>
      <c r="I1260">
        <v>5</v>
      </c>
      <c r="J1260" s="2" t="s">
        <v>88</v>
      </c>
      <c r="K1260" s="2">
        <f>IF(ISNUMBER(AVERAGEIFS(ObservedSpeciesData!K$2:K$4955,ObservedSpeciesData!$A$2:$A$4955,$A1260,ObservedSpeciesData!$D$2:$D$4955,$D1260)),AVERAGEIFS(ObservedSpeciesData!K$2:K$4955,ObservedSpeciesData!$A$2:$A$4955,$A1260,ObservedSpeciesData!$D$2:$D$4955,$D1260),"")</f>
        <v>315</v>
      </c>
      <c r="L1260" s="26">
        <f>IF(ISNUMBER(AVERAGEIFS(ObservedSpeciesData!L$2:L$4955,ObservedSpeciesData!$A$2:$A$4955,$A1260,ObservedSpeciesData!$D$2:$D$4955,$D1260)),AVERAGEIFS(ObservedSpeciesData!L$2:L$4955,ObservedSpeciesData!$A$2:$A$4955,$A1260,ObservedSpeciesData!$D$2:$D$4955,$D1260),"")</f>
        <v>2217.3333333333335</v>
      </c>
      <c r="M1260" s="23">
        <f>IF(ISNUMBER(AVERAGEIFS(ObservedSpeciesData!M$2:M$4955,ObservedSpeciesData!$A$2:$A$4955,$A1260,ObservedSpeciesData!$D$2:$D$4955,$D1260)),AVERAGEIFS(ObservedSpeciesData!M$2:M$4955,ObservedSpeciesData!$A$2:$A$4955,$A1260,ObservedSpeciesData!$D$2:$D$4955,$D1260),"")</f>
        <v>221.73333333333335</v>
      </c>
      <c r="N1260" s="23" t="str">
        <f>IF(ISNUMBER(AVERAGEIFS(ObservedSpeciesData!N$2:N$4955,ObservedSpeciesData!$A$2:$A$4955,$A1260,ObservedSpeciesData!$D$2:$D$4955,$D1260)),AVERAGEIFS(ObservedSpeciesData!N$2:N$4955,ObservedSpeciesData!$A$2:$A$4955,$A1260,ObservedSpeciesData!$D$2:$D$4955,$D1260),"")</f>
        <v/>
      </c>
      <c r="O1260" s="23" t="str">
        <f>IF(ISNUMBER(AVERAGEIFS(ObservedSpeciesData!O$2:O$4955,ObservedSpeciesData!$A$2:$A$4955,$A1260,ObservedSpeciesData!$D$2:$D$4955,$D1260)),AVERAGEIFS(ObservedSpeciesData!O$2:O$4955,ObservedSpeciesData!$A$2:$A$4955,$A1260,ObservedSpeciesData!$D$2:$D$4955,$D1260),"")</f>
        <v/>
      </c>
      <c r="P1260" s="23" t="str">
        <f>IF(ISNUMBER(AVERAGEIFS(ObservedSpeciesData!P$2:P$4955,ObservedSpeciesData!$A$2:$A$4955,$A1260,ObservedSpeciesData!$C$2:$C$4955,$C1260,ObservedSpeciesData!$D$2:$D$4955,$D1260)),AVERAGEIFS(ObservedSpeciesData!P$2:P$4955,ObservedSpeciesData!$A$2:$A$4955,$A1260,ObservedSpeciesData!$C$2:$C$4955,$C1260,ObservedSpeciesData!$D$2:$D$4955,$D1260),"")</f>
        <v/>
      </c>
      <c r="Q1260" s="23"/>
      <c r="R1260" s="25" t="str">
        <f>IF(ISNUMBER(AVERAGEIFS(ObservedSpeciesData!R$2:R$4955,ObservedSpeciesData!$A$2:$A$4955,$A1260,ObservedSpeciesData!$D$2:$D$4955,$D1260)),AVERAGEIFS(ObservedSpeciesData!R$2:R$4955,ObservedSpeciesData!$A$2:$A$4955,$A1260,ObservedSpeciesData!$D$2:$D$4955,$D1260),"")</f>
        <v/>
      </c>
      <c r="S1260" s="25" t="str">
        <f>IF(ISNUMBER(AVERAGEIFS(ObservedSpeciesData!S$2:S$4955,ObservedSpeciesData!$A$2:$A$4955,$A1260,ObservedSpeciesData!$D$2:$D$4955,$D1260)),AVERAGEIFS(ObservedSpeciesData!S$2:S$4955,ObservedSpeciesData!$A$2:$A$4955,$A1260,ObservedSpeciesData!$D$2:$D$4955,$D1260),"")</f>
        <v/>
      </c>
      <c r="T1260" s="23" t="str">
        <f>IF(ISNUMBER(AVERAGEIFS(ObservedSpeciesData!T$2:T$4955,ObservedSpeciesData!$A$2:$A$4955,$A1260,ObservedSpeciesData!$D$2:$D$4955,$D1260)),AVERAGEIFS(ObservedSpeciesData!T$2:T$4955,ObservedSpeciesData!$A$2:$A$4955,$A1260,ObservedSpeciesData!$D$2:$D$4955,$D1260),"")</f>
        <v/>
      </c>
      <c r="U1260" s="24" t="str">
        <f>IF(ISNUMBER(AVERAGEIFS(ObservedSpeciesData!U$2:U$4955,ObservedSpeciesData!$A$2:$A$4955,$A1260,ObservedSpeciesData!$C$2:$C$4955,$C1260,ObservedSpeciesData!$D$2:$D$4955,$D1260)),AVERAGEIFS(ObservedSpeciesData!U$2:U$4955,ObservedSpeciesData!$A$2:$A$4955,$A1260,ObservedSpeciesData!$C$2:$C$4955,$C1260,ObservedSpeciesData!$D$2:$D$4955,$D1260),"")</f>
        <v/>
      </c>
      <c r="V1260" s="23" t="str">
        <f>IF(ISNUMBER(AVERAGEIFS(ObservedSpeciesData!V$2:V$4955,ObservedSpeciesData!$A$2:$A$4955,$A1260,ObservedSpeciesData!$D$2:$D$4955,$D1260)),AVERAGEIFS(ObservedSpeciesData!V$2:V$4955,ObservedSpeciesData!$A$2:$A$4955,$A1260,ObservedSpeciesData!$D$2:$D$4955,$D1260),"")</f>
        <v/>
      </c>
      <c r="W1260" s="23" t="str">
        <f>IF(ISNUMBER(AVERAGEIFS(ObservedSpeciesData!W$2:W$4955,ObservedSpeciesData!$A$2:$A$4955,$A1260,ObservedSpeciesData!$D$2:$D$4955,$D1260)),AVERAGEIFS(ObservedSpeciesData!W$2:W$4955,ObservedSpeciesData!$A$2:$A$4955,$A1260,ObservedSpeciesData!$D$2:$D$4955,$D1260),"")</f>
        <v/>
      </c>
      <c r="X1260" s="23" t="str">
        <f>IF(ISNUMBER(AVERAGEIFS(ObservedSpeciesData!X$2:X$4955,ObservedSpeciesData!$A$2:$A$4955,$A1260,ObservedSpeciesData!$D$2:$D$4955,$D1260)),AVERAGEIFS(ObservedSpeciesData!X$2:X$4955,ObservedSpeciesData!$A$2:$A$4955,$A1260,ObservedSpeciesData!$D$2:$D$4955,$D1260),"")</f>
        <v/>
      </c>
      <c r="Y1260" s="23" t="str">
        <f>IF(ISNUMBER(AVERAGEIFS(ObservedSpeciesData!Y$2:Y$4955,ObservedSpeciesData!$A$2:$A$4955,$A1260,ObservedSpeciesData!$D$2:$D$4955,$D1260)),AVERAGEIFS(ObservedSpeciesData!Y$2:Y$4955,ObservedSpeciesData!$A$2:$A$4955,$A1260,ObservedSpeciesData!$D$2:$D$4955,$D1260),"")</f>
        <v/>
      </c>
      <c r="Z1260" s="23" t="str">
        <f>IF(ISNUMBER(AVERAGEIFS(ObservedSpeciesData!Z$2:Z$4955,ObservedSpeciesData!$A$2:$A$4955,$A1260,ObservedSpeciesData!$D$2:$D$4955,$D1260)),AVERAGEIFS(ObservedSpeciesData!Z$2:Z$4955,ObservedSpeciesData!$A$2:$A$4955,$A1260,ObservedSpeciesData!$D$2:$D$4955,$D1260),"")</f>
        <v/>
      </c>
      <c r="AA1260" s="23">
        <f>IF(ISNUMBER(AVERAGEIFS(ObservedSpeciesData!AA$2:AA$4955,ObservedSpeciesData!$A$2:$A$4955,$A1260,ObservedSpeciesData!$D$2:$D$4955,$D1260)),AVERAGEIFS(ObservedSpeciesData!AA$2:AA$4955,ObservedSpeciesData!$A$2:$A$4955,$A1260,ObservedSpeciesData!$D$2:$D$4955,$D1260),"")</f>
        <v>22.3</v>
      </c>
      <c r="AB1260" s="24">
        <f>IF(ISNUMBER(AVERAGEIFS(ObservedSpeciesData!AB$2:AB$4955,ObservedSpeciesData!$A$2:$A$4955,$A1260,ObservedSpeciesData!$D$2:$D$4955,$D1260)),AVERAGEIFS(ObservedSpeciesData!AB$2:AB$4955,ObservedSpeciesData!$A$2:$A$4955,$A1260,ObservedSpeciesData!$D$2:$D$4955,$D1260),"")</f>
        <v>3.5666666666666673E-2</v>
      </c>
      <c r="AC1260" s="24">
        <f>IF(ISNUMBER(AVERAGEIFS(ObservedSpeciesData!AC$2:AC$4955,ObservedSpeciesData!$A$2:$A$4955,$A1260,ObservedSpeciesData!$D$2:$D$4955,$D1260)),AVERAGEIFS(ObservedSpeciesData!AC$2:AC$4955,ObservedSpeciesData!$A$2:$A$4955,$A1260,ObservedSpeciesData!$D$2:$D$4955,$D1260),"")</f>
        <v>3.5666666666666673E-2</v>
      </c>
      <c r="AD1260" s="23" t="str">
        <f>IF(ISNUMBER(AVERAGEIFS(ObservedSpeciesData!AD$2:AD$4955,ObservedSpeciesData!$A$2:$A$4955,$A1260,ObservedSpeciesData!$D$2:$D$4955,$D1260)),AVERAGEIFS(ObservedSpeciesData!AD$2:AD$4955,ObservedSpeciesData!$A$2:$A$4955,$A1260,ObservedSpeciesData!$D$2:$D$4955,$D1260),"")</f>
        <v/>
      </c>
      <c r="AE1260" s="24" t="str">
        <f>IF(ISNUMBER(AVERAGEIFS(ObservedSpeciesData!AE$2:AE$4955,ObservedSpeciesData!$A$2:$A$4955,$A1260,ObservedSpeciesData!$D$2:$D$4955,$D1260)),AVERAGEIFS(ObservedSpeciesData!AE$2:AE$4955,ObservedSpeciesData!$A$2:$A$4955,$A1260,ObservedSpeciesData!$D$2:$D$4955,$D1260),"")</f>
        <v/>
      </c>
      <c r="AF1260" s="23"/>
      <c r="AG1260" s="24"/>
      <c r="AH1260" s="23" t="str">
        <f>IF(ISNUMBER(AVERAGEIFS(ObservedSpeciesData!AH$2:AH$4955,ObservedSpeciesData!$A$2:$A$4955,$A1260,ObservedSpeciesData!$D$2:$D$4955,$D1260)),AVERAGEIFS(ObservedSpeciesData!AH$2:AH$4955,ObservedSpeciesData!$A$2:$A$4955,$A1260,ObservedSpeciesData!$D$2:$D$4955,$D1260),"")</f>
        <v/>
      </c>
      <c r="AI1260" s="23" t="str">
        <f>IF(ISNUMBER(AVERAGEIFS(ObservedSpeciesData!AI$2:AI$4955,ObservedSpeciesData!$A$2:$A$4955,$A1260,ObservedSpeciesData!$C$2:$C$4955,$C1260,ObservedSpeciesData!$D$2:$D$4955,$D1260)),AVERAGEIFS(ObservedSpeciesData!AI$2:AI$4955,ObservedSpeciesData!$A$2:$A$4955,$A1260,ObservedSpeciesData!$C$2:$C$4955,$C1260,ObservedSpeciesData!$D$2:$D$4955,$D1260),"")</f>
        <v/>
      </c>
      <c r="AJ1260" s="2">
        <f>COUNTIFS(ObservedSpeciesData!$A$2:$A$828,$A1260,ObservedSpeciesData!$D$2:$D$828,$D1260)</f>
        <v>0</v>
      </c>
      <c r="AK1260" s="2">
        <f t="shared" si="19"/>
        <v>4</v>
      </c>
    </row>
    <row r="1261" spans="1:37" x14ac:dyDescent="0.25">
      <c r="A1261" s="14" t="s">
        <v>81</v>
      </c>
      <c r="B1261" t="s">
        <v>80</v>
      </c>
      <c r="C1261" t="s">
        <v>79</v>
      </c>
      <c r="D1261" s="13">
        <v>42128</v>
      </c>
      <c r="E1261">
        <v>1</v>
      </c>
      <c r="F1261">
        <v>500</v>
      </c>
      <c r="G1261" s="2" t="s">
        <v>89</v>
      </c>
      <c r="H1261" s="2" t="s">
        <v>13</v>
      </c>
      <c r="I1261">
        <v>5</v>
      </c>
      <c r="J1261" s="2" t="s">
        <v>88</v>
      </c>
      <c r="K1261" s="2">
        <f>IF(ISNUMBER(AVERAGEIFS(ObservedSpeciesData!K$2:K$4955,ObservedSpeciesData!$A$2:$A$4955,$A1261,ObservedSpeciesData!$D$2:$D$4955,$D1261)),AVERAGEIFS(ObservedSpeciesData!K$2:K$4955,ObservedSpeciesData!$A$2:$A$4955,$A1261,ObservedSpeciesData!$D$2:$D$4955,$D1261),"")</f>
        <v>450</v>
      </c>
      <c r="L1261" s="26">
        <f>IF(ISNUMBER(AVERAGEIFS(ObservedSpeciesData!L$2:L$4955,ObservedSpeciesData!$A$2:$A$4955,$A1261,ObservedSpeciesData!$D$2:$D$4955,$D1261)),AVERAGEIFS(ObservedSpeciesData!L$2:L$4955,ObservedSpeciesData!$A$2:$A$4955,$A1261,ObservedSpeciesData!$D$2:$D$4955,$D1261),"")</f>
        <v>2254.6666666666665</v>
      </c>
      <c r="M1261" s="23">
        <f>IF(ISNUMBER(AVERAGEIFS(ObservedSpeciesData!M$2:M$4955,ObservedSpeciesData!$A$2:$A$4955,$A1261,ObservedSpeciesData!$D$2:$D$4955,$D1261)),AVERAGEIFS(ObservedSpeciesData!M$2:M$4955,ObservedSpeciesData!$A$2:$A$4955,$A1261,ObservedSpeciesData!$D$2:$D$4955,$D1261),"")</f>
        <v>225.46666666666667</v>
      </c>
      <c r="N1261" s="23" t="str">
        <f>IF(ISNUMBER(AVERAGEIFS(ObservedSpeciesData!N$2:N$4955,ObservedSpeciesData!$A$2:$A$4955,$A1261,ObservedSpeciesData!$D$2:$D$4955,$D1261)),AVERAGEIFS(ObservedSpeciesData!N$2:N$4955,ObservedSpeciesData!$A$2:$A$4955,$A1261,ObservedSpeciesData!$D$2:$D$4955,$D1261),"")</f>
        <v/>
      </c>
      <c r="O1261" s="23" t="str">
        <f>IF(ISNUMBER(AVERAGEIFS(ObservedSpeciesData!O$2:O$4955,ObservedSpeciesData!$A$2:$A$4955,$A1261,ObservedSpeciesData!$D$2:$D$4955,$D1261)),AVERAGEIFS(ObservedSpeciesData!O$2:O$4955,ObservedSpeciesData!$A$2:$A$4955,$A1261,ObservedSpeciesData!$D$2:$D$4955,$D1261),"")</f>
        <v/>
      </c>
      <c r="P1261" s="23" t="str">
        <f>IF(ISNUMBER(AVERAGEIFS(ObservedSpeciesData!P$2:P$4955,ObservedSpeciesData!$A$2:$A$4955,$A1261,ObservedSpeciesData!$C$2:$C$4955,$C1261,ObservedSpeciesData!$D$2:$D$4955,$D1261)),AVERAGEIFS(ObservedSpeciesData!P$2:P$4955,ObservedSpeciesData!$A$2:$A$4955,$A1261,ObservedSpeciesData!$C$2:$C$4955,$C1261,ObservedSpeciesData!$D$2:$D$4955,$D1261),"")</f>
        <v/>
      </c>
      <c r="Q1261" s="23"/>
      <c r="R1261" s="25" t="str">
        <f>IF(ISNUMBER(AVERAGEIFS(ObservedSpeciesData!R$2:R$4955,ObservedSpeciesData!$A$2:$A$4955,$A1261,ObservedSpeciesData!$D$2:$D$4955,$D1261)),AVERAGEIFS(ObservedSpeciesData!R$2:R$4955,ObservedSpeciesData!$A$2:$A$4955,$A1261,ObservedSpeciesData!$D$2:$D$4955,$D1261),"")</f>
        <v/>
      </c>
      <c r="S1261" s="25" t="str">
        <f>IF(ISNUMBER(AVERAGEIFS(ObservedSpeciesData!S$2:S$4955,ObservedSpeciesData!$A$2:$A$4955,$A1261,ObservedSpeciesData!$D$2:$D$4955,$D1261)),AVERAGEIFS(ObservedSpeciesData!S$2:S$4955,ObservedSpeciesData!$A$2:$A$4955,$A1261,ObservedSpeciesData!$D$2:$D$4955,$D1261),"")</f>
        <v/>
      </c>
      <c r="T1261" s="23" t="str">
        <f>IF(ISNUMBER(AVERAGEIFS(ObservedSpeciesData!T$2:T$4955,ObservedSpeciesData!$A$2:$A$4955,$A1261,ObservedSpeciesData!$D$2:$D$4955,$D1261)),AVERAGEIFS(ObservedSpeciesData!T$2:T$4955,ObservedSpeciesData!$A$2:$A$4955,$A1261,ObservedSpeciesData!$D$2:$D$4955,$D1261),"")</f>
        <v/>
      </c>
      <c r="U1261" s="24" t="str">
        <f>IF(ISNUMBER(AVERAGEIFS(ObservedSpeciesData!U$2:U$4955,ObservedSpeciesData!$A$2:$A$4955,$A1261,ObservedSpeciesData!$C$2:$C$4955,$C1261,ObservedSpeciesData!$D$2:$D$4955,$D1261)),AVERAGEIFS(ObservedSpeciesData!U$2:U$4955,ObservedSpeciesData!$A$2:$A$4955,$A1261,ObservedSpeciesData!$C$2:$C$4955,$C1261,ObservedSpeciesData!$D$2:$D$4955,$D1261),"")</f>
        <v/>
      </c>
      <c r="V1261" s="23" t="str">
        <f>IF(ISNUMBER(AVERAGEIFS(ObservedSpeciesData!V$2:V$4955,ObservedSpeciesData!$A$2:$A$4955,$A1261,ObservedSpeciesData!$D$2:$D$4955,$D1261)),AVERAGEIFS(ObservedSpeciesData!V$2:V$4955,ObservedSpeciesData!$A$2:$A$4955,$A1261,ObservedSpeciesData!$D$2:$D$4955,$D1261),"")</f>
        <v/>
      </c>
      <c r="W1261" s="23" t="str">
        <f>IF(ISNUMBER(AVERAGEIFS(ObservedSpeciesData!W$2:W$4955,ObservedSpeciesData!$A$2:$A$4955,$A1261,ObservedSpeciesData!$D$2:$D$4955,$D1261)),AVERAGEIFS(ObservedSpeciesData!W$2:W$4955,ObservedSpeciesData!$A$2:$A$4955,$A1261,ObservedSpeciesData!$D$2:$D$4955,$D1261),"")</f>
        <v/>
      </c>
      <c r="X1261" s="23" t="str">
        <f>IF(ISNUMBER(AVERAGEIFS(ObservedSpeciesData!X$2:X$4955,ObservedSpeciesData!$A$2:$A$4955,$A1261,ObservedSpeciesData!$D$2:$D$4955,$D1261)),AVERAGEIFS(ObservedSpeciesData!X$2:X$4955,ObservedSpeciesData!$A$2:$A$4955,$A1261,ObservedSpeciesData!$D$2:$D$4955,$D1261),"")</f>
        <v/>
      </c>
      <c r="Y1261" s="23" t="str">
        <f>IF(ISNUMBER(AVERAGEIFS(ObservedSpeciesData!Y$2:Y$4955,ObservedSpeciesData!$A$2:$A$4955,$A1261,ObservedSpeciesData!$D$2:$D$4955,$D1261)),AVERAGEIFS(ObservedSpeciesData!Y$2:Y$4955,ObservedSpeciesData!$A$2:$A$4955,$A1261,ObservedSpeciesData!$D$2:$D$4955,$D1261),"")</f>
        <v/>
      </c>
      <c r="Z1261" s="23" t="str">
        <f>IF(ISNUMBER(AVERAGEIFS(ObservedSpeciesData!Z$2:Z$4955,ObservedSpeciesData!$A$2:$A$4955,$A1261,ObservedSpeciesData!$D$2:$D$4955,$D1261)),AVERAGEIFS(ObservedSpeciesData!Z$2:Z$4955,ObservedSpeciesData!$A$2:$A$4955,$A1261,ObservedSpeciesData!$D$2:$D$4955,$D1261),"")</f>
        <v/>
      </c>
      <c r="AA1261" s="23">
        <f>IF(ISNUMBER(AVERAGEIFS(ObservedSpeciesData!AA$2:AA$4955,ObservedSpeciesData!$A$2:$A$4955,$A1261,ObservedSpeciesData!$D$2:$D$4955,$D1261)),AVERAGEIFS(ObservedSpeciesData!AA$2:AA$4955,ObservedSpeciesData!$A$2:$A$4955,$A1261,ObservedSpeciesData!$D$2:$D$4955,$D1261),"")</f>
        <v>22.966666666666669</v>
      </c>
      <c r="AB1261" s="24">
        <f>IF(ISNUMBER(AVERAGEIFS(ObservedSpeciesData!AB$2:AB$4955,ObservedSpeciesData!$A$2:$A$4955,$A1261,ObservedSpeciesData!$D$2:$D$4955,$D1261)),AVERAGEIFS(ObservedSpeciesData!AB$2:AB$4955,ObservedSpeciesData!$A$2:$A$4955,$A1261,ObservedSpeciesData!$D$2:$D$4955,$D1261),"")</f>
        <v>3.6666666666666674E-2</v>
      </c>
      <c r="AC1261" s="24">
        <f>IF(ISNUMBER(AVERAGEIFS(ObservedSpeciesData!AC$2:AC$4955,ObservedSpeciesData!$A$2:$A$4955,$A1261,ObservedSpeciesData!$D$2:$D$4955,$D1261)),AVERAGEIFS(ObservedSpeciesData!AC$2:AC$4955,ObservedSpeciesData!$A$2:$A$4955,$A1261,ObservedSpeciesData!$D$2:$D$4955,$D1261),"")</f>
        <v>3.6666666666666674E-2</v>
      </c>
      <c r="AD1261" s="23" t="str">
        <f>IF(ISNUMBER(AVERAGEIFS(ObservedSpeciesData!AD$2:AD$4955,ObservedSpeciesData!$A$2:$A$4955,$A1261,ObservedSpeciesData!$D$2:$D$4955,$D1261)),AVERAGEIFS(ObservedSpeciesData!AD$2:AD$4955,ObservedSpeciesData!$A$2:$A$4955,$A1261,ObservedSpeciesData!$D$2:$D$4955,$D1261),"")</f>
        <v/>
      </c>
      <c r="AE1261" s="24" t="str">
        <f>IF(ISNUMBER(AVERAGEIFS(ObservedSpeciesData!AE$2:AE$4955,ObservedSpeciesData!$A$2:$A$4955,$A1261,ObservedSpeciesData!$D$2:$D$4955,$D1261)),AVERAGEIFS(ObservedSpeciesData!AE$2:AE$4955,ObservedSpeciesData!$A$2:$A$4955,$A1261,ObservedSpeciesData!$D$2:$D$4955,$D1261),"")</f>
        <v/>
      </c>
      <c r="AF1261" s="23"/>
      <c r="AG1261" s="24"/>
      <c r="AH1261" s="23" t="str">
        <f>IF(ISNUMBER(AVERAGEIFS(ObservedSpeciesData!AH$2:AH$4955,ObservedSpeciesData!$A$2:$A$4955,$A1261,ObservedSpeciesData!$D$2:$D$4955,$D1261)),AVERAGEIFS(ObservedSpeciesData!AH$2:AH$4955,ObservedSpeciesData!$A$2:$A$4955,$A1261,ObservedSpeciesData!$D$2:$D$4955,$D1261),"")</f>
        <v/>
      </c>
      <c r="AI1261" s="23" t="str">
        <f>IF(ISNUMBER(AVERAGEIFS(ObservedSpeciesData!AI$2:AI$4955,ObservedSpeciesData!$A$2:$A$4955,$A1261,ObservedSpeciesData!$C$2:$C$4955,$C1261,ObservedSpeciesData!$D$2:$D$4955,$D1261)),AVERAGEIFS(ObservedSpeciesData!AI$2:AI$4955,ObservedSpeciesData!$A$2:$A$4955,$A1261,ObservedSpeciesData!$C$2:$C$4955,$C1261,ObservedSpeciesData!$D$2:$D$4955,$D1261),"")</f>
        <v/>
      </c>
      <c r="AJ1261" s="2">
        <f>COUNTIFS(ObservedSpeciesData!$A$2:$A$828,$A1261,ObservedSpeciesData!$D$2:$D$828,$D1261)</f>
        <v>0</v>
      </c>
      <c r="AK1261" s="2">
        <f t="shared" si="19"/>
        <v>4</v>
      </c>
    </row>
    <row r="1262" spans="1:37" x14ac:dyDescent="0.25">
      <c r="A1262" s="14" t="s">
        <v>86</v>
      </c>
      <c r="B1262" t="s">
        <v>80</v>
      </c>
      <c r="C1262" t="s">
        <v>79</v>
      </c>
      <c r="D1262" s="13">
        <v>42136</v>
      </c>
      <c r="E1262">
        <v>1</v>
      </c>
      <c r="F1262">
        <v>0</v>
      </c>
      <c r="G1262" s="2" t="s">
        <v>89</v>
      </c>
      <c r="H1262" s="2" t="s">
        <v>13</v>
      </c>
      <c r="I1262">
        <v>5</v>
      </c>
      <c r="J1262" s="2" t="s">
        <v>88</v>
      </c>
      <c r="K1262" s="2">
        <f>IF(ISNUMBER(AVERAGEIFS(ObservedSpeciesData!K$2:K$4955,ObservedSpeciesData!$A$2:$A$4955,$A1262,ObservedSpeciesData!$D$2:$D$4955,$D1262)),AVERAGEIFS(ObservedSpeciesData!K$2:K$4955,ObservedSpeciesData!$A$2:$A$4955,$A1262,ObservedSpeciesData!$D$2:$D$4955,$D1262),"")</f>
        <v>0</v>
      </c>
      <c r="L1262" s="26">
        <f>IF(ISNUMBER(AVERAGEIFS(ObservedSpeciesData!L$2:L$4955,ObservedSpeciesData!$A$2:$A$4955,$A1262,ObservedSpeciesData!$D$2:$D$4955,$D1262)),AVERAGEIFS(ObservedSpeciesData!L$2:L$4955,ObservedSpeciesData!$A$2:$A$4955,$A1262,ObservedSpeciesData!$D$2:$D$4955,$D1262),"")</f>
        <v>1718</v>
      </c>
      <c r="M1262" s="23">
        <f>IF(ISNUMBER(AVERAGEIFS(ObservedSpeciesData!M$2:M$4955,ObservedSpeciesData!$A$2:$A$4955,$A1262,ObservedSpeciesData!$D$2:$D$4955,$D1262)),AVERAGEIFS(ObservedSpeciesData!M$2:M$4955,ObservedSpeciesData!$A$2:$A$4955,$A1262,ObservedSpeciesData!$D$2:$D$4955,$D1262),"")</f>
        <v>171.8</v>
      </c>
      <c r="N1262" s="23" t="str">
        <f>IF(ISNUMBER(AVERAGEIFS(ObservedSpeciesData!N$2:N$4955,ObservedSpeciesData!$A$2:$A$4955,$A1262,ObservedSpeciesData!$D$2:$D$4955,$D1262)),AVERAGEIFS(ObservedSpeciesData!N$2:N$4955,ObservedSpeciesData!$A$2:$A$4955,$A1262,ObservedSpeciesData!$D$2:$D$4955,$D1262),"")</f>
        <v/>
      </c>
      <c r="O1262" s="23" t="str">
        <f>IF(ISNUMBER(AVERAGEIFS(ObservedSpeciesData!O$2:O$4955,ObservedSpeciesData!$A$2:$A$4955,$A1262,ObservedSpeciesData!$D$2:$D$4955,$D1262)),AVERAGEIFS(ObservedSpeciesData!O$2:O$4955,ObservedSpeciesData!$A$2:$A$4955,$A1262,ObservedSpeciesData!$D$2:$D$4955,$D1262),"")</f>
        <v/>
      </c>
      <c r="P1262" s="23" t="str">
        <f>IF(ISNUMBER(AVERAGEIFS(ObservedSpeciesData!P$2:P$4955,ObservedSpeciesData!$A$2:$A$4955,$A1262,ObservedSpeciesData!$C$2:$C$4955,$C1262,ObservedSpeciesData!$D$2:$D$4955,$D1262)),AVERAGEIFS(ObservedSpeciesData!P$2:P$4955,ObservedSpeciesData!$A$2:$A$4955,$A1262,ObservedSpeciesData!$C$2:$C$4955,$C1262,ObservedSpeciesData!$D$2:$D$4955,$D1262),"")</f>
        <v/>
      </c>
      <c r="Q1262" s="23"/>
      <c r="R1262" s="25" t="str">
        <f>IF(ISNUMBER(AVERAGEIFS(ObservedSpeciesData!R$2:R$4955,ObservedSpeciesData!$A$2:$A$4955,$A1262,ObservedSpeciesData!$D$2:$D$4955,$D1262)),AVERAGEIFS(ObservedSpeciesData!R$2:R$4955,ObservedSpeciesData!$A$2:$A$4955,$A1262,ObservedSpeciesData!$D$2:$D$4955,$D1262),"")</f>
        <v/>
      </c>
      <c r="S1262" s="25" t="str">
        <f>IF(ISNUMBER(AVERAGEIFS(ObservedSpeciesData!S$2:S$4955,ObservedSpeciesData!$A$2:$A$4955,$A1262,ObservedSpeciesData!$D$2:$D$4955,$D1262)),AVERAGEIFS(ObservedSpeciesData!S$2:S$4955,ObservedSpeciesData!$A$2:$A$4955,$A1262,ObservedSpeciesData!$D$2:$D$4955,$D1262),"")</f>
        <v/>
      </c>
      <c r="T1262" s="23" t="str">
        <f>IF(ISNUMBER(AVERAGEIFS(ObservedSpeciesData!T$2:T$4955,ObservedSpeciesData!$A$2:$A$4955,$A1262,ObservedSpeciesData!$D$2:$D$4955,$D1262)),AVERAGEIFS(ObservedSpeciesData!T$2:T$4955,ObservedSpeciesData!$A$2:$A$4955,$A1262,ObservedSpeciesData!$D$2:$D$4955,$D1262),"")</f>
        <v/>
      </c>
      <c r="U1262" s="24" t="str">
        <f>IF(ISNUMBER(AVERAGEIFS(ObservedSpeciesData!U$2:U$4955,ObservedSpeciesData!$A$2:$A$4955,$A1262,ObservedSpeciesData!$C$2:$C$4955,$C1262,ObservedSpeciesData!$D$2:$D$4955,$D1262)),AVERAGEIFS(ObservedSpeciesData!U$2:U$4955,ObservedSpeciesData!$A$2:$A$4955,$A1262,ObservedSpeciesData!$C$2:$C$4955,$C1262,ObservedSpeciesData!$D$2:$D$4955,$D1262),"")</f>
        <v/>
      </c>
      <c r="V1262" s="23" t="str">
        <f>IF(ISNUMBER(AVERAGEIFS(ObservedSpeciesData!V$2:V$4955,ObservedSpeciesData!$A$2:$A$4955,$A1262,ObservedSpeciesData!$D$2:$D$4955,$D1262)),AVERAGEIFS(ObservedSpeciesData!V$2:V$4955,ObservedSpeciesData!$A$2:$A$4955,$A1262,ObservedSpeciesData!$D$2:$D$4955,$D1262),"")</f>
        <v/>
      </c>
      <c r="W1262" s="23" t="str">
        <f>IF(ISNUMBER(AVERAGEIFS(ObservedSpeciesData!W$2:W$4955,ObservedSpeciesData!$A$2:$A$4955,$A1262,ObservedSpeciesData!$D$2:$D$4955,$D1262)),AVERAGEIFS(ObservedSpeciesData!W$2:W$4955,ObservedSpeciesData!$A$2:$A$4955,$A1262,ObservedSpeciesData!$D$2:$D$4955,$D1262),"")</f>
        <v/>
      </c>
      <c r="X1262" s="23" t="str">
        <f>IF(ISNUMBER(AVERAGEIFS(ObservedSpeciesData!X$2:X$4955,ObservedSpeciesData!$A$2:$A$4955,$A1262,ObservedSpeciesData!$D$2:$D$4955,$D1262)),AVERAGEIFS(ObservedSpeciesData!X$2:X$4955,ObservedSpeciesData!$A$2:$A$4955,$A1262,ObservedSpeciesData!$D$2:$D$4955,$D1262),"")</f>
        <v/>
      </c>
      <c r="Y1262" s="23" t="str">
        <f>IF(ISNUMBER(AVERAGEIFS(ObservedSpeciesData!Y$2:Y$4955,ObservedSpeciesData!$A$2:$A$4955,$A1262,ObservedSpeciesData!$D$2:$D$4955,$D1262)),AVERAGEIFS(ObservedSpeciesData!Y$2:Y$4955,ObservedSpeciesData!$A$2:$A$4955,$A1262,ObservedSpeciesData!$D$2:$D$4955,$D1262),"")</f>
        <v/>
      </c>
      <c r="Z1262" s="23" t="str">
        <f>IF(ISNUMBER(AVERAGEIFS(ObservedSpeciesData!Z$2:Z$4955,ObservedSpeciesData!$A$2:$A$4955,$A1262,ObservedSpeciesData!$D$2:$D$4955,$D1262)),AVERAGEIFS(ObservedSpeciesData!Z$2:Z$4955,ObservedSpeciesData!$A$2:$A$4955,$A1262,ObservedSpeciesData!$D$2:$D$4955,$D1262),"")</f>
        <v/>
      </c>
      <c r="AA1262" s="23">
        <f>IF(ISNUMBER(AVERAGEIFS(ObservedSpeciesData!AA$2:AA$4955,ObservedSpeciesData!$A$2:$A$4955,$A1262,ObservedSpeciesData!$D$2:$D$4955,$D1262)),AVERAGEIFS(ObservedSpeciesData!AA$2:AA$4955,ObservedSpeciesData!$A$2:$A$4955,$A1262,ObservedSpeciesData!$D$2:$D$4955,$D1262),"")</f>
        <v>20.55</v>
      </c>
      <c r="AB1262" s="24">
        <f>IF(ISNUMBER(AVERAGEIFS(ObservedSpeciesData!AB$2:AB$4955,ObservedSpeciesData!$A$2:$A$4955,$A1262,ObservedSpeciesData!$D$2:$D$4955,$D1262)),AVERAGEIFS(ObservedSpeciesData!AB$2:AB$4955,ObservedSpeciesData!$A$2:$A$4955,$A1262,ObservedSpeciesData!$D$2:$D$4955,$D1262),"")</f>
        <v>3.3000000000000002E-2</v>
      </c>
      <c r="AC1262" s="24">
        <f>IF(ISNUMBER(AVERAGEIFS(ObservedSpeciesData!AC$2:AC$4955,ObservedSpeciesData!$A$2:$A$4955,$A1262,ObservedSpeciesData!$D$2:$D$4955,$D1262)),AVERAGEIFS(ObservedSpeciesData!AC$2:AC$4955,ObservedSpeciesData!$A$2:$A$4955,$A1262,ObservedSpeciesData!$D$2:$D$4955,$D1262),"")</f>
        <v>3.3000000000000002E-2</v>
      </c>
      <c r="AD1262" s="23" t="str">
        <f>IF(ISNUMBER(AVERAGEIFS(ObservedSpeciesData!AD$2:AD$4955,ObservedSpeciesData!$A$2:$A$4955,$A1262,ObservedSpeciesData!$D$2:$D$4955,$D1262)),AVERAGEIFS(ObservedSpeciesData!AD$2:AD$4955,ObservedSpeciesData!$A$2:$A$4955,$A1262,ObservedSpeciesData!$D$2:$D$4955,$D1262),"")</f>
        <v/>
      </c>
      <c r="AE1262" s="24" t="str">
        <f>IF(ISNUMBER(AVERAGEIFS(ObservedSpeciesData!AE$2:AE$4955,ObservedSpeciesData!$A$2:$A$4955,$A1262,ObservedSpeciesData!$D$2:$D$4955,$D1262)),AVERAGEIFS(ObservedSpeciesData!AE$2:AE$4955,ObservedSpeciesData!$A$2:$A$4955,$A1262,ObservedSpeciesData!$D$2:$D$4955,$D1262),"")</f>
        <v/>
      </c>
      <c r="AF1262" s="23"/>
      <c r="AG1262" s="24"/>
      <c r="AH1262" s="23" t="str">
        <f>IF(ISNUMBER(AVERAGEIFS(ObservedSpeciesData!AH$2:AH$4955,ObservedSpeciesData!$A$2:$A$4955,$A1262,ObservedSpeciesData!$D$2:$D$4955,$D1262)),AVERAGEIFS(ObservedSpeciesData!AH$2:AH$4955,ObservedSpeciesData!$A$2:$A$4955,$A1262,ObservedSpeciesData!$D$2:$D$4955,$D1262),"")</f>
        <v/>
      </c>
      <c r="AI1262" s="23" t="str">
        <f>IF(ISNUMBER(AVERAGEIFS(ObservedSpeciesData!AI$2:AI$4955,ObservedSpeciesData!$A$2:$A$4955,$A1262,ObservedSpeciesData!$C$2:$C$4955,$C1262,ObservedSpeciesData!$D$2:$D$4955,$D1262)),AVERAGEIFS(ObservedSpeciesData!AI$2:AI$4955,ObservedSpeciesData!$A$2:$A$4955,$A1262,ObservedSpeciesData!$C$2:$C$4955,$C1262,ObservedSpeciesData!$D$2:$D$4955,$D1262),"")</f>
        <v/>
      </c>
      <c r="AJ1262" s="2">
        <f>COUNTIFS(ObservedSpeciesData!$A$2:$A$828,$A1262,ObservedSpeciesData!$D$2:$D$828,$D1262)</f>
        <v>0</v>
      </c>
      <c r="AK1262" s="2">
        <f t="shared" si="19"/>
        <v>4</v>
      </c>
    </row>
    <row r="1263" spans="1:37" x14ac:dyDescent="0.25">
      <c r="A1263" s="14" t="s">
        <v>85</v>
      </c>
      <c r="B1263" t="s">
        <v>80</v>
      </c>
      <c r="C1263" t="s">
        <v>79</v>
      </c>
      <c r="D1263" s="13">
        <v>42136</v>
      </c>
      <c r="E1263">
        <v>1</v>
      </c>
      <c r="F1263">
        <v>50</v>
      </c>
      <c r="G1263" s="2" t="s">
        <v>89</v>
      </c>
      <c r="H1263" s="2" t="s">
        <v>13</v>
      </c>
      <c r="I1263">
        <v>5</v>
      </c>
      <c r="J1263" s="2" t="s">
        <v>88</v>
      </c>
      <c r="K1263" s="2">
        <f>IF(ISNUMBER(AVERAGEIFS(ObservedSpeciesData!K$2:K$4955,ObservedSpeciesData!$A$2:$A$4955,$A1263,ObservedSpeciesData!$D$2:$D$4955,$D1263)),AVERAGEIFS(ObservedSpeciesData!K$2:K$4955,ObservedSpeciesData!$A$2:$A$4955,$A1263,ObservedSpeciesData!$D$2:$D$4955,$D1263),"")</f>
        <v>45</v>
      </c>
      <c r="L1263" s="26">
        <f>IF(ISNUMBER(AVERAGEIFS(ObservedSpeciesData!L$2:L$4955,ObservedSpeciesData!$A$2:$A$4955,$A1263,ObservedSpeciesData!$D$2:$D$4955,$D1263)),AVERAGEIFS(ObservedSpeciesData!L$2:L$4955,ObservedSpeciesData!$A$2:$A$4955,$A1263,ObservedSpeciesData!$D$2:$D$4955,$D1263),"")</f>
        <v>1844</v>
      </c>
      <c r="M1263" s="23">
        <f>IF(ISNUMBER(AVERAGEIFS(ObservedSpeciesData!M$2:M$4955,ObservedSpeciesData!$A$2:$A$4955,$A1263,ObservedSpeciesData!$D$2:$D$4955,$D1263)),AVERAGEIFS(ObservedSpeciesData!M$2:M$4955,ObservedSpeciesData!$A$2:$A$4955,$A1263,ObservedSpeciesData!$D$2:$D$4955,$D1263),"")</f>
        <v>184.4</v>
      </c>
      <c r="N1263" s="23" t="str">
        <f>IF(ISNUMBER(AVERAGEIFS(ObservedSpeciesData!N$2:N$4955,ObservedSpeciesData!$A$2:$A$4955,$A1263,ObservedSpeciesData!$D$2:$D$4955,$D1263)),AVERAGEIFS(ObservedSpeciesData!N$2:N$4955,ObservedSpeciesData!$A$2:$A$4955,$A1263,ObservedSpeciesData!$D$2:$D$4955,$D1263),"")</f>
        <v/>
      </c>
      <c r="O1263" s="23" t="str">
        <f>IF(ISNUMBER(AVERAGEIFS(ObservedSpeciesData!O$2:O$4955,ObservedSpeciesData!$A$2:$A$4955,$A1263,ObservedSpeciesData!$D$2:$D$4955,$D1263)),AVERAGEIFS(ObservedSpeciesData!O$2:O$4955,ObservedSpeciesData!$A$2:$A$4955,$A1263,ObservedSpeciesData!$D$2:$D$4955,$D1263),"")</f>
        <v/>
      </c>
      <c r="P1263" s="23" t="str">
        <f>IF(ISNUMBER(AVERAGEIFS(ObservedSpeciesData!P$2:P$4955,ObservedSpeciesData!$A$2:$A$4955,$A1263,ObservedSpeciesData!$C$2:$C$4955,$C1263,ObservedSpeciesData!$D$2:$D$4955,$D1263)),AVERAGEIFS(ObservedSpeciesData!P$2:P$4955,ObservedSpeciesData!$A$2:$A$4955,$A1263,ObservedSpeciesData!$C$2:$C$4955,$C1263,ObservedSpeciesData!$D$2:$D$4955,$D1263),"")</f>
        <v/>
      </c>
      <c r="Q1263" s="23"/>
      <c r="R1263" s="25" t="str">
        <f>IF(ISNUMBER(AVERAGEIFS(ObservedSpeciesData!R$2:R$4955,ObservedSpeciesData!$A$2:$A$4955,$A1263,ObservedSpeciesData!$D$2:$D$4955,$D1263)),AVERAGEIFS(ObservedSpeciesData!R$2:R$4955,ObservedSpeciesData!$A$2:$A$4955,$A1263,ObservedSpeciesData!$D$2:$D$4955,$D1263),"")</f>
        <v/>
      </c>
      <c r="S1263" s="25" t="str">
        <f>IF(ISNUMBER(AVERAGEIFS(ObservedSpeciesData!S$2:S$4955,ObservedSpeciesData!$A$2:$A$4955,$A1263,ObservedSpeciesData!$D$2:$D$4955,$D1263)),AVERAGEIFS(ObservedSpeciesData!S$2:S$4955,ObservedSpeciesData!$A$2:$A$4955,$A1263,ObservedSpeciesData!$D$2:$D$4955,$D1263),"")</f>
        <v/>
      </c>
      <c r="T1263" s="23" t="str">
        <f>IF(ISNUMBER(AVERAGEIFS(ObservedSpeciesData!T$2:T$4955,ObservedSpeciesData!$A$2:$A$4955,$A1263,ObservedSpeciesData!$D$2:$D$4955,$D1263)),AVERAGEIFS(ObservedSpeciesData!T$2:T$4955,ObservedSpeciesData!$A$2:$A$4955,$A1263,ObservedSpeciesData!$D$2:$D$4955,$D1263),"")</f>
        <v/>
      </c>
      <c r="U1263" s="24" t="str">
        <f>IF(ISNUMBER(AVERAGEIFS(ObservedSpeciesData!U$2:U$4955,ObservedSpeciesData!$A$2:$A$4955,$A1263,ObservedSpeciesData!$C$2:$C$4955,$C1263,ObservedSpeciesData!$D$2:$D$4955,$D1263)),AVERAGEIFS(ObservedSpeciesData!U$2:U$4955,ObservedSpeciesData!$A$2:$A$4955,$A1263,ObservedSpeciesData!$C$2:$C$4955,$C1263,ObservedSpeciesData!$D$2:$D$4955,$D1263),"")</f>
        <v/>
      </c>
      <c r="V1263" s="23" t="str">
        <f>IF(ISNUMBER(AVERAGEIFS(ObservedSpeciesData!V$2:V$4955,ObservedSpeciesData!$A$2:$A$4955,$A1263,ObservedSpeciesData!$D$2:$D$4955,$D1263)),AVERAGEIFS(ObservedSpeciesData!V$2:V$4955,ObservedSpeciesData!$A$2:$A$4955,$A1263,ObservedSpeciesData!$D$2:$D$4955,$D1263),"")</f>
        <v/>
      </c>
      <c r="W1263" s="23" t="str">
        <f>IF(ISNUMBER(AVERAGEIFS(ObservedSpeciesData!W$2:W$4955,ObservedSpeciesData!$A$2:$A$4955,$A1263,ObservedSpeciesData!$D$2:$D$4955,$D1263)),AVERAGEIFS(ObservedSpeciesData!W$2:W$4955,ObservedSpeciesData!$A$2:$A$4955,$A1263,ObservedSpeciesData!$D$2:$D$4955,$D1263),"")</f>
        <v/>
      </c>
      <c r="X1263" s="23" t="str">
        <f>IF(ISNUMBER(AVERAGEIFS(ObservedSpeciesData!X$2:X$4955,ObservedSpeciesData!$A$2:$A$4955,$A1263,ObservedSpeciesData!$D$2:$D$4955,$D1263)),AVERAGEIFS(ObservedSpeciesData!X$2:X$4955,ObservedSpeciesData!$A$2:$A$4955,$A1263,ObservedSpeciesData!$D$2:$D$4955,$D1263),"")</f>
        <v/>
      </c>
      <c r="Y1263" s="23" t="str">
        <f>IF(ISNUMBER(AVERAGEIFS(ObservedSpeciesData!Y$2:Y$4955,ObservedSpeciesData!$A$2:$A$4955,$A1263,ObservedSpeciesData!$D$2:$D$4955,$D1263)),AVERAGEIFS(ObservedSpeciesData!Y$2:Y$4955,ObservedSpeciesData!$A$2:$A$4955,$A1263,ObservedSpeciesData!$D$2:$D$4955,$D1263),"")</f>
        <v/>
      </c>
      <c r="Z1263" s="23" t="str">
        <f>IF(ISNUMBER(AVERAGEIFS(ObservedSpeciesData!Z$2:Z$4955,ObservedSpeciesData!$A$2:$A$4955,$A1263,ObservedSpeciesData!$D$2:$D$4955,$D1263)),AVERAGEIFS(ObservedSpeciesData!Z$2:Z$4955,ObservedSpeciesData!$A$2:$A$4955,$A1263,ObservedSpeciesData!$D$2:$D$4955,$D1263),"")</f>
        <v/>
      </c>
      <c r="AA1263" s="23">
        <f>IF(ISNUMBER(AVERAGEIFS(ObservedSpeciesData!AA$2:AA$4955,ObservedSpeciesData!$A$2:$A$4955,$A1263,ObservedSpeciesData!$D$2:$D$4955,$D1263)),AVERAGEIFS(ObservedSpeciesData!AA$2:AA$4955,ObservedSpeciesData!$A$2:$A$4955,$A1263,ObservedSpeciesData!$D$2:$D$4955,$D1263),"")</f>
        <v>18.5</v>
      </c>
      <c r="AB1263" s="24">
        <f>IF(ISNUMBER(AVERAGEIFS(ObservedSpeciesData!AB$2:AB$4955,ObservedSpeciesData!$A$2:$A$4955,$A1263,ObservedSpeciesData!$D$2:$D$4955,$D1263)),AVERAGEIFS(ObservedSpeciesData!AB$2:AB$4955,ObservedSpeciesData!$A$2:$A$4955,$A1263,ObservedSpeciesData!$D$2:$D$4955,$D1263),"")</f>
        <v>2.9499999999999998E-2</v>
      </c>
      <c r="AC1263" s="24">
        <f>IF(ISNUMBER(AVERAGEIFS(ObservedSpeciesData!AC$2:AC$4955,ObservedSpeciesData!$A$2:$A$4955,$A1263,ObservedSpeciesData!$D$2:$D$4955,$D1263)),AVERAGEIFS(ObservedSpeciesData!AC$2:AC$4955,ObservedSpeciesData!$A$2:$A$4955,$A1263,ObservedSpeciesData!$D$2:$D$4955,$D1263),"")</f>
        <v>2.9499999999999998E-2</v>
      </c>
      <c r="AD1263" s="23" t="str">
        <f>IF(ISNUMBER(AVERAGEIFS(ObservedSpeciesData!AD$2:AD$4955,ObservedSpeciesData!$A$2:$A$4955,$A1263,ObservedSpeciesData!$D$2:$D$4955,$D1263)),AVERAGEIFS(ObservedSpeciesData!AD$2:AD$4955,ObservedSpeciesData!$A$2:$A$4955,$A1263,ObservedSpeciesData!$D$2:$D$4955,$D1263),"")</f>
        <v/>
      </c>
      <c r="AE1263" s="24" t="str">
        <f>IF(ISNUMBER(AVERAGEIFS(ObservedSpeciesData!AE$2:AE$4955,ObservedSpeciesData!$A$2:$A$4955,$A1263,ObservedSpeciesData!$D$2:$D$4955,$D1263)),AVERAGEIFS(ObservedSpeciesData!AE$2:AE$4955,ObservedSpeciesData!$A$2:$A$4955,$A1263,ObservedSpeciesData!$D$2:$D$4955,$D1263),"")</f>
        <v/>
      </c>
      <c r="AF1263" s="23"/>
      <c r="AG1263" s="24"/>
      <c r="AH1263" s="23" t="str">
        <f>IF(ISNUMBER(AVERAGEIFS(ObservedSpeciesData!AH$2:AH$4955,ObservedSpeciesData!$A$2:$A$4955,$A1263,ObservedSpeciesData!$D$2:$D$4955,$D1263)),AVERAGEIFS(ObservedSpeciesData!AH$2:AH$4955,ObservedSpeciesData!$A$2:$A$4955,$A1263,ObservedSpeciesData!$D$2:$D$4955,$D1263),"")</f>
        <v/>
      </c>
      <c r="AI1263" s="23" t="str">
        <f>IF(ISNUMBER(AVERAGEIFS(ObservedSpeciesData!AI$2:AI$4955,ObservedSpeciesData!$A$2:$A$4955,$A1263,ObservedSpeciesData!$C$2:$C$4955,$C1263,ObservedSpeciesData!$D$2:$D$4955,$D1263)),AVERAGEIFS(ObservedSpeciesData!AI$2:AI$4955,ObservedSpeciesData!$A$2:$A$4955,$A1263,ObservedSpeciesData!$C$2:$C$4955,$C1263,ObservedSpeciesData!$D$2:$D$4955,$D1263),"")</f>
        <v/>
      </c>
      <c r="AJ1263" s="2">
        <f>COUNTIFS(ObservedSpeciesData!$A$2:$A$828,$A1263,ObservedSpeciesData!$D$2:$D$828,$D1263)</f>
        <v>0</v>
      </c>
      <c r="AK1263" s="2">
        <f t="shared" si="19"/>
        <v>4</v>
      </c>
    </row>
    <row r="1264" spans="1:37" x14ac:dyDescent="0.25">
      <c r="A1264" s="14" t="s">
        <v>84</v>
      </c>
      <c r="B1264" t="s">
        <v>80</v>
      </c>
      <c r="C1264" t="s">
        <v>79</v>
      </c>
      <c r="D1264" s="13">
        <v>42136</v>
      </c>
      <c r="E1264">
        <v>1</v>
      </c>
      <c r="F1264">
        <v>100</v>
      </c>
      <c r="G1264" s="2" t="s">
        <v>89</v>
      </c>
      <c r="H1264" s="2" t="s">
        <v>13</v>
      </c>
      <c r="I1264">
        <v>5</v>
      </c>
      <c r="J1264" s="2" t="s">
        <v>88</v>
      </c>
      <c r="K1264" s="2">
        <f>IF(ISNUMBER(AVERAGEIFS(ObservedSpeciesData!K$2:K$4955,ObservedSpeciesData!$A$2:$A$4955,$A1264,ObservedSpeciesData!$D$2:$D$4955,$D1264)),AVERAGEIFS(ObservedSpeciesData!K$2:K$4955,ObservedSpeciesData!$A$2:$A$4955,$A1264,ObservedSpeciesData!$D$2:$D$4955,$D1264),"")</f>
        <v>90</v>
      </c>
      <c r="L1264" s="26">
        <f>IF(ISNUMBER(AVERAGEIFS(ObservedSpeciesData!L$2:L$4955,ObservedSpeciesData!$A$2:$A$4955,$A1264,ObservedSpeciesData!$D$2:$D$4955,$D1264)),AVERAGEIFS(ObservedSpeciesData!L$2:L$4955,ObservedSpeciesData!$A$2:$A$4955,$A1264,ObservedSpeciesData!$D$2:$D$4955,$D1264),"")</f>
        <v>2012</v>
      </c>
      <c r="M1264" s="23">
        <f>IF(ISNUMBER(AVERAGEIFS(ObservedSpeciesData!M$2:M$4955,ObservedSpeciesData!$A$2:$A$4955,$A1264,ObservedSpeciesData!$D$2:$D$4955,$D1264)),AVERAGEIFS(ObservedSpeciesData!M$2:M$4955,ObservedSpeciesData!$A$2:$A$4955,$A1264,ObservedSpeciesData!$D$2:$D$4955,$D1264),"")</f>
        <v>201.2</v>
      </c>
      <c r="N1264" s="23" t="str">
        <f>IF(ISNUMBER(AVERAGEIFS(ObservedSpeciesData!N$2:N$4955,ObservedSpeciesData!$A$2:$A$4955,$A1264,ObservedSpeciesData!$D$2:$D$4955,$D1264)),AVERAGEIFS(ObservedSpeciesData!N$2:N$4955,ObservedSpeciesData!$A$2:$A$4955,$A1264,ObservedSpeciesData!$D$2:$D$4955,$D1264),"")</f>
        <v/>
      </c>
      <c r="O1264" s="23" t="str">
        <f>IF(ISNUMBER(AVERAGEIFS(ObservedSpeciesData!O$2:O$4955,ObservedSpeciesData!$A$2:$A$4955,$A1264,ObservedSpeciesData!$D$2:$D$4955,$D1264)),AVERAGEIFS(ObservedSpeciesData!O$2:O$4955,ObservedSpeciesData!$A$2:$A$4955,$A1264,ObservedSpeciesData!$D$2:$D$4955,$D1264),"")</f>
        <v/>
      </c>
      <c r="P1264" s="23" t="str">
        <f>IF(ISNUMBER(AVERAGEIFS(ObservedSpeciesData!P$2:P$4955,ObservedSpeciesData!$A$2:$A$4955,$A1264,ObservedSpeciesData!$C$2:$C$4955,$C1264,ObservedSpeciesData!$D$2:$D$4955,$D1264)),AVERAGEIFS(ObservedSpeciesData!P$2:P$4955,ObservedSpeciesData!$A$2:$A$4955,$A1264,ObservedSpeciesData!$C$2:$C$4955,$C1264,ObservedSpeciesData!$D$2:$D$4955,$D1264),"")</f>
        <v/>
      </c>
      <c r="Q1264" s="23"/>
      <c r="R1264" s="25" t="str">
        <f>IF(ISNUMBER(AVERAGEIFS(ObservedSpeciesData!R$2:R$4955,ObservedSpeciesData!$A$2:$A$4955,$A1264,ObservedSpeciesData!$D$2:$D$4955,$D1264)),AVERAGEIFS(ObservedSpeciesData!R$2:R$4955,ObservedSpeciesData!$A$2:$A$4955,$A1264,ObservedSpeciesData!$D$2:$D$4955,$D1264),"")</f>
        <v/>
      </c>
      <c r="S1264" s="25" t="str">
        <f>IF(ISNUMBER(AVERAGEIFS(ObservedSpeciesData!S$2:S$4955,ObservedSpeciesData!$A$2:$A$4955,$A1264,ObservedSpeciesData!$D$2:$D$4955,$D1264)),AVERAGEIFS(ObservedSpeciesData!S$2:S$4955,ObservedSpeciesData!$A$2:$A$4955,$A1264,ObservedSpeciesData!$D$2:$D$4955,$D1264),"")</f>
        <v/>
      </c>
      <c r="T1264" s="23" t="str">
        <f>IF(ISNUMBER(AVERAGEIFS(ObservedSpeciesData!T$2:T$4955,ObservedSpeciesData!$A$2:$A$4955,$A1264,ObservedSpeciesData!$D$2:$D$4955,$D1264)),AVERAGEIFS(ObservedSpeciesData!T$2:T$4955,ObservedSpeciesData!$A$2:$A$4955,$A1264,ObservedSpeciesData!$D$2:$D$4955,$D1264),"")</f>
        <v/>
      </c>
      <c r="U1264" s="24" t="str">
        <f>IF(ISNUMBER(AVERAGEIFS(ObservedSpeciesData!U$2:U$4955,ObservedSpeciesData!$A$2:$A$4955,$A1264,ObservedSpeciesData!$C$2:$C$4955,$C1264,ObservedSpeciesData!$D$2:$D$4955,$D1264)),AVERAGEIFS(ObservedSpeciesData!U$2:U$4955,ObservedSpeciesData!$A$2:$A$4955,$A1264,ObservedSpeciesData!$C$2:$C$4955,$C1264,ObservedSpeciesData!$D$2:$D$4955,$D1264),"")</f>
        <v/>
      </c>
      <c r="V1264" s="23" t="str">
        <f>IF(ISNUMBER(AVERAGEIFS(ObservedSpeciesData!V$2:V$4955,ObservedSpeciesData!$A$2:$A$4955,$A1264,ObservedSpeciesData!$D$2:$D$4955,$D1264)),AVERAGEIFS(ObservedSpeciesData!V$2:V$4955,ObservedSpeciesData!$A$2:$A$4955,$A1264,ObservedSpeciesData!$D$2:$D$4955,$D1264),"")</f>
        <v/>
      </c>
      <c r="W1264" s="23" t="str">
        <f>IF(ISNUMBER(AVERAGEIFS(ObservedSpeciesData!W$2:W$4955,ObservedSpeciesData!$A$2:$A$4955,$A1264,ObservedSpeciesData!$D$2:$D$4955,$D1264)),AVERAGEIFS(ObservedSpeciesData!W$2:W$4955,ObservedSpeciesData!$A$2:$A$4955,$A1264,ObservedSpeciesData!$D$2:$D$4955,$D1264),"")</f>
        <v/>
      </c>
      <c r="X1264" s="23" t="str">
        <f>IF(ISNUMBER(AVERAGEIFS(ObservedSpeciesData!X$2:X$4955,ObservedSpeciesData!$A$2:$A$4955,$A1264,ObservedSpeciesData!$D$2:$D$4955,$D1264)),AVERAGEIFS(ObservedSpeciesData!X$2:X$4955,ObservedSpeciesData!$A$2:$A$4955,$A1264,ObservedSpeciesData!$D$2:$D$4955,$D1264),"")</f>
        <v/>
      </c>
      <c r="Y1264" s="23" t="str">
        <f>IF(ISNUMBER(AVERAGEIFS(ObservedSpeciesData!Y$2:Y$4955,ObservedSpeciesData!$A$2:$A$4955,$A1264,ObservedSpeciesData!$D$2:$D$4955,$D1264)),AVERAGEIFS(ObservedSpeciesData!Y$2:Y$4955,ObservedSpeciesData!$A$2:$A$4955,$A1264,ObservedSpeciesData!$D$2:$D$4955,$D1264),"")</f>
        <v/>
      </c>
      <c r="Z1264" s="23" t="str">
        <f>IF(ISNUMBER(AVERAGEIFS(ObservedSpeciesData!Z$2:Z$4955,ObservedSpeciesData!$A$2:$A$4955,$A1264,ObservedSpeciesData!$D$2:$D$4955,$D1264)),AVERAGEIFS(ObservedSpeciesData!Z$2:Z$4955,ObservedSpeciesData!$A$2:$A$4955,$A1264,ObservedSpeciesData!$D$2:$D$4955,$D1264),"")</f>
        <v/>
      </c>
      <c r="AA1264" s="23">
        <f>IF(ISNUMBER(AVERAGEIFS(ObservedSpeciesData!AA$2:AA$4955,ObservedSpeciesData!$A$2:$A$4955,$A1264,ObservedSpeciesData!$D$2:$D$4955,$D1264)),AVERAGEIFS(ObservedSpeciesData!AA$2:AA$4955,ObservedSpeciesData!$A$2:$A$4955,$A1264,ObservedSpeciesData!$D$2:$D$4955,$D1264),"")</f>
        <v>21.8</v>
      </c>
      <c r="AB1264" s="24">
        <f>IF(ISNUMBER(AVERAGEIFS(ObservedSpeciesData!AB$2:AB$4955,ObservedSpeciesData!$A$2:$A$4955,$A1264,ObservedSpeciesData!$D$2:$D$4955,$D1264)),AVERAGEIFS(ObservedSpeciesData!AB$2:AB$4955,ObservedSpeciesData!$A$2:$A$4955,$A1264,ObservedSpeciesData!$D$2:$D$4955,$D1264),"")</f>
        <v>3.5000000000000003E-2</v>
      </c>
      <c r="AC1264" s="24">
        <f>IF(ISNUMBER(AVERAGEIFS(ObservedSpeciesData!AC$2:AC$4955,ObservedSpeciesData!$A$2:$A$4955,$A1264,ObservedSpeciesData!$D$2:$D$4955,$D1264)),AVERAGEIFS(ObservedSpeciesData!AC$2:AC$4955,ObservedSpeciesData!$A$2:$A$4955,$A1264,ObservedSpeciesData!$D$2:$D$4955,$D1264),"")</f>
        <v>3.5000000000000003E-2</v>
      </c>
      <c r="AD1264" s="23" t="str">
        <f>IF(ISNUMBER(AVERAGEIFS(ObservedSpeciesData!AD$2:AD$4955,ObservedSpeciesData!$A$2:$A$4955,$A1264,ObservedSpeciesData!$D$2:$D$4955,$D1264)),AVERAGEIFS(ObservedSpeciesData!AD$2:AD$4955,ObservedSpeciesData!$A$2:$A$4955,$A1264,ObservedSpeciesData!$D$2:$D$4955,$D1264),"")</f>
        <v/>
      </c>
      <c r="AE1264" s="24" t="str">
        <f>IF(ISNUMBER(AVERAGEIFS(ObservedSpeciesData!AE$2:AE$4955,ObservedSpeciesData!$A$2:$A$4955,$A1264,ObservedSpeciesData!$D$2:$D$4955,$D1264)),AVERAGEIFS(ObservedSpeciesData!AE$2:AE$4955,ObservedSpeciesData!$A$2:$A$4955,$A1264,ObservedSpeciesData!$D$2:$D$4955,$D1264),"")</f>
        <v/>
      </c>
      <c r="AF1264" s="23"/>
      <c r="AG1264" s="24"/>
      <c r="AH1264" s="23" t="str">
        <f>IF(ISNUMBER(AVERAGEIFS(ObservedSpeciesData!AH$2:AH$4955,ObservedSpeciesData!$A$2:$A$4955,$A1264,ObservedSpeciesData!$D$2:$D$4955,$D1264)),AVERAGEIFS(ObservedSpeciesData!AH$2:AH$4955,ObservedSpeciesData!$A$2:$A$4955,$A1264,ObservedSpeciesData!$D$2:$D$4955,$D1264),"")</f>
        <v/>
      </c>
      <c r="AI1264" s="23" t="str">
        <f>IF(ISNUMBER(AVERAGEIFS(ObservedSpeciesData!AI$2:AI$4955,ObservedSpeciesData!$A$2:$A$4955,$A1264,ObservedSpeciesData!$C$2:$C$4955,$C1264,ObservedSpeciesData!$D$2:$D$4955,$D1264)),AVERAGEIFS(ObservedSpeciesData!AI$2:AI$4955,ObservedSpeciesData!$A$2:$A$4955,$A1264,ObservedSpeciesData!$C$2:$C$4955,$C1264,ObservedSpeciesData!$D$2:$D$4955,$D1264),"")</f>
        <v/>
      </c>
      <c r="AJ1264" s="2">
        <f>COUNTIFS(ObservedSpeciesData!$A$2:$A$828,$A1264,ObservedSpeciesData!$D$2:$D$828,$D1264)</f>
        <v>0</v>
      </c>
      <c r="AK1264" s="2">
        <f t="shared" si="19"/>
        <v>4</v>
      </c>
    </row>
    <row r="1265" spans="1:37" x14ac:dyDescent="0.25">
      <c r="A1265" s="14" t="s">
        <v>83</v>
      </c>
      <c r="B1265" t="s">
        <v>80</v>
      </c>
      <c r="C1265" t="s">
        <v>79</v>
      </c>
      <c r="D1265" s="13">
        <v>42136</v>
      </c>
      <c r="E1265">
        <v>1</v>
      </c>
      <c r="F1265">
        <v>200</v>
      </c>
      <c r="G1265" s="2" t="s">
        <v>89</v>
      </c>
      <c r="H1265" s="2" t="s">
        <v>13</v>
      </c>
      <c r="I1265">
        <v>5</v>
      </c>
      <c r="J1265" s="2" t="s">
        <v>88</v>
      </c>
      <c r="K1265" s="2">
        <f>IF(ISNUMBER(AVERAGEIFS(ObservedSpeciesData!K$2:K$4955,ObservedSpeciesData!$A$2:$A$4955,$A1265,ObservedSpeciesData!$D$2:$D$4955,$D1265)),AVERAGEIFS(ObservedSpeciesData!K$2:K$4955,ObservedSpeciesData!$A$2:$A$4955,$A1265,ObservedSpeciesData!$D$2:$D$4955,$D1265),"")</f>
        <v>180</v>
      </c>
      <c r="L1265" s="26">
        <f>IF(ISNUMBER(AVERAGEIFS(ObservedSpeciesData!L$2:L$4955,ObservedSpeciesData!$A$2:$A$4955,$A1265,ObservedSpeciesData!$D$2:$D$4955,$D1265)),AVERAGEIFS(ObservedSpeciesData!L$2:L$4955,ObservedSpeciesData!$A$2:$A$4955,$A1265,ObservedSpeciesData!$D$2:$D$4955,$D1265),"")</f>
        <v>2012</v>
      </c>
      <c r="M1265" s="23">
        <f>IF(ISNUMBER(AVERAGEIFS(ObservedSpeciesData!M$2:M$4955,ObservedSpeciesData!$A$2:$A$4955,$A1265,ObservedSpeciesData!$D$2:$D$4955,$D1265)),AVERAGEIFS(ObservedSpeciesData!M$2:M$4955,ObservedSpeciesData!$A$2:$A$4955,$A1265,ObservedSpeciesData!$D$2:$D$4955,$D1265),"")</f>
        <v>201.2</v>
      </c>
      <c r="N1265" s="23" t="str">
        <f>IF(ISNUMBER(AVERAGEIFS(ObservedSpeciesData!N$2:N$4955,ObservedSpeciesData!$A$2:$A$4955,$A1265,ObservedSpeciesData!$D$2:$D$4955,$D1265)),AVERAGEIFS(ObservedSpeciesData!N$2:N$4955,ObservedSpeciesData!$A$2:$A$4955,$A1265,ObservedSpeciesData!$D$2:$D$4955,$D1265),"")</f>
        <v/>
      </c>
      <c r="O1265" s="23" t="str">
        <f>IF(ISNUMBER(AVERAGEIFS(ObservedSpeciesData!O$2:O$4955,ObservedSpeciesData!$A$2:$A$4955,$A1265,ObservedSpeciesData!$D$2:$D$4955,$D1265)),AVERAGEIFS(ObservedSpeciesData!O$2:O$4955,ObservedSpeciesData!$A$2:$A$4955,$A1265,ObservedSpeciesData!$D$2:$D$4955,$D1265),"")</f>
        <v/>
      </c>
      <c r="P1265" s="23" t="str">
        <f>IF(ISNUMBER(AVERAGEIFS(ObservedSpeciesData!P$2:P$4955,ObservedSpeciesData!$A$2:$A$4955,$A1265,ObservedSpeciesData!$C$2:$C$4955,$C1265,ObservedSpeciesData!$D$2:$D$4955,$D1265)),AVERAGEIFS(ObservedSpeciesData!P$2:P$4955,ObservedSpeciesData!$A$2:$A$4955,$A1265,ObservedSpeciesData!$C$2:$C$4955,$C1265,ObservedSpeciesData!$D$2:$D$4955,$D1265),"")</f>
        <v/>
      </c>
      <c r="Q1265" s="23"/>
      <c r="R1265" s="25" t="str">
        <f>IF(ISNUMBER(AVERAGEIFS(ObservedSpeciesData!R$2:R$4955,ObservedSpeciesData!$A$2:$A$4955,$A1265,ObservedSpeciesData!$D$2:$D$4955,$D1265)),AVERAGEIFS(ObservedSpeciesData!R$2:R$4955,ObservedSpeciesData!$A$2:$A$4955,$A1265,ObservedSpeciesData!$D$2:$D$4955,$D1265),"")</f>
        <v/>
      </c>
      <c r="S1265" s="25" t="str">
        <f>IF(ISNUMBER(AVERAGEIFS(ObservedSpeciesData!S$2:S$4955,ObservedSpeciesData!$A$2:$A$4955,$A1265,ObservedSpeciesData!$D$2:$D$4955,$D1265)),AVERAGEIFS(ObservedSpeciesData!S$2:S$4955,ObservedSpeciesData!$A$2:$A$4955,$A1265,ObservedSpeciesData!$D$2:$D$4955,$D1265),"")</f>
        <v/>
      </c>
      <c r="T1265" s="23" t="str">
        <f>IF(ISNUMBER(AVERAGEIFS(ObservedSpeciesData!T$2:T$4955,ObservedSpeciesData!$A$2:$A$4955,$A1265,ObservedSpeciesData!$D$2:$D$4955,$D1265)),AVERAGEIFS(ObservedSpeciesData!T$2:T$4955,ObservedSpeciesData!$A$2:$A$4955,$A1265,ObservedSpeciesData!$D$2:$D$4955,$D1265),"")</f>
        <v/>
      </c>
      <c r="U1265" s="24" t="str">
        <f>IF(ISNUMBER(AVERAGEIFS(ObservedSpeciesData!U$2:U$4955,ObservedSpeciesData!$A$2:$A$4955,$A1265,ObservedSpeciesData!$C$2:$C$4955,$C1265,ObservedSpeciesData!$D$2:$D$4955,$D1265)),AVERAGEIFS(ObservedSpeciesData!U$2:U$4955,ObservedSpeciesData!$A$2:$A$4955,$A1265,ObservedSpeciesData!$C$2:$C$4955,$C1265,ObservedSpeciesData!$D$2:$D$4955,$D1265),"")</f>
        <v/>
      </c>
      <c r="V1265" s="23" t="str">
        <f>IF(ISNUMBER(AVERAGEIFS(ObservedSpeciesData!V$2:V$4955,ObservedSpeciesData!$A$2:$A$4955,$A1265,ObservedSpeciesData!$D$2:$D$4955,$D1265)),AVERAGEIFS(ObservedSpeciesData!V$2:V$4955,ObservedSpeciesData!$A$2:$A$4955,$A1265,ObservedSpeciesData!$D$2:$D$4955,$D1265),"")</f>
        <v/>
      </c>
      <c r="W1265" s="23" t="str">
        <f>IF(ISNUMBER(AVERAGEIFS(ObservedSpeciesData!W$2:W$4955,ObservedSpeciesData!$A$2:$A$4955,$A1265,ObservedSpeciesData!$D$2:$D$4955,$D1265)),AVERAGEIFS(ObservedSpeciesData!W$2:W$4955,ObservedSpeciesData!$A$2:$A$4955,$A1265,ObservedSpeciesData!$D$2:$D$4955,$D1265),"")</f>
        <v/>
      </c>
      <c r="X1265" s="23" t="str">
        <f>IF(ISNUMBER(AVERAGEIFS(ObservedSpeciesData!X$2:X$4955,ObservedSpeciesData!$A$2:$A$4955,$A1265,ObservedSpeciesData!$D$2:$D$4955,$D1265)),AVERAGEIFS(ObservedSpeciesData!X$2:X$4955,ObservedSpeciesData!$A$2:$A$4955,$A1265,ObservedSpeciesData!$D$2:$D$4955,$D1265),"")</f>
        <v/>
      </c>
      <c r="Y1265" s="23" t="str">
        <f>IF(ISNUMBER(AVERAGEIFS(ObservedSpeciesData!Y$2:Y$4955,ObservedSpeciesData!$A$2:$A$4955,$A1265,ObservedSpeciesData!$D$2:$D$4955,$D1265)),AVERAGEIFS(ObservedSpeciesData!Y$2:Y$4955,ObservedSpeciesData!$A$2:$A$4955,$A1265,ObservedSpeciesData!$D$2:$D$4955,$D1265),"")</f>
        <v/>
      </c>
      <c r="Z1265" s="23" t="str">
        <f>IF(ISNUMBER(AVERAGEIFS(ObservedSpeciesData!Z$2:Z$4955,ObservedSpeciesData!$A$2:$A$4955,$A1265,ObservedSpeciesData!$D$2:$D$4955,$D1265)),AVERAGEIFS(ObservedSpeciesData!Z$2:Z$4955,ObservedSpeciesData!$A$2:$A$4955,$A1265,ObservedSpeciesData!$D$2:$D$4955,$D1265),"")</f>
        <v/>
      </c>
      <c r="AA1265" s="23">
        <f>IF(ISNUMBER(AVERAGEIFS(ObservedSpeciesData!AA$2:AA$4955,ObservedSpeciesData!$A$2:$A$4955,$A1265,ObservedSpeciesData!$D$2:$D$4955,$D1265)),AVERAGEIFS(ObservedSpeciesData!AA$2:AA$4955,ObservedSpeciesData!$A$2:$A$4955,$A1265,ObservedSpeciesData!$D$2:$D$4955,$D1265),"")</f>
        <v>22.8</v>
      </c>
      <c r="AB1265" s="24">
        <f>IF(ISNUMBER(AVERAGEIFS(ObservedSpeciesData!AB$2:AB$4955,ObservedSpeciesData!$A$2:$A$4955,$A1265,ObservedSpeciesData!$D$2:$D$4955,$D1265)),AVERAGEIFS(ObservedSpeciesData!AB$2:AB$4955,ObservedSpeciesData!$A$2:$A$4955,$A1265,ObservedSpeciesData!$D$2:$D$4955,$D1265),"")</f>
        <v>3.6500000000000005E-2</v>
      </c>
      <c r="AC1265" s="24">
        <f>IF(ISNUMBER(AVERAGEIFS(ObservedSpeciesData!AC$2:AC$4955,ObservedSpeciesData!$A$2:$A$4955,$A1265,ObservedSpeciesData!$D$2:$D$4955,$D1265)),AVERAGEIFS(ObservedSpeciesData!AC$2:AC$4955,ObservedSpeciesData!$A$2:$A$4955,$A1265,ObservedSpeciesData!$D$2:$D$4955,$D1265),"")</f>
        <v>3.6500000000000005E-2</v>
      </c>
      <c r="AD1265" s="23" t="str">
        <f>IF(ISNUMBER(AVERAGEIFS(ObservedSpeciesData!AD$2:AD$4955,ObservedSpeciesData!$A$2:$A$4955,$A1265,ObservedSpeciesData!$D$2:$D$4955,$D1265)),AVERAGEIFS(ObservedSpeciesData!AD$2:AD$4955,ObservedSpeciesData!$A$2:$A$4955,$A1265,ObservedSpeciesData!$D$2:$D$4955,$D1265),"")</f>
        <v/>
      </c>
      <c r="AE1265" s="24" t="str">
        <f>IF(ISNUMBER(AVERAGEIFS(ObservedSpeciesData!AE$2:AE$4955,ObservedSpeciesData!$A$2:$A$4955,$A1265,ObservedSpeciesData!$D$2:$D$4955,$D1265)),AVERAGEIFS(ObservedSpeciesData!AE$2:AE$4955,ObservedSpeciesData!$A$2:$A$4955,$A1265,ObservedSpeciesData!$D$2:$D$4955,$D1265),"")</f>
        <v/>
      </c>
      <c r="AF1265" s="23"/>
      <c r="AG1265" s="24"/>
      <c r="AH1265" s="23" t="str">
        <f>IF(ISNUMBER(AVERAGEIFS(ObservedSpeciesData!AH$2:AH$4955,ObservedSpeciesData!$A$2:$A$4955,$A1265,ObservedSpeciesData!$D$2:$D$4955,$D1265)),AVERAGEIFS(ObservedSpeciesData!AH$2:AH$4955,ObservedSpeciesData!$A$2:$A$4955,$A1265,ObservedSpeciesData!$D$2:$D$4955,$D1265),"")</f>
        <v/>
      </c>
      <c r="AI1265" s="23" t="str">
        <f>IF(ISNUMBER(AVERAGEIFS(ObservedSpeciesData!AI$2:AI$4955,ObservedSpeciesData!$A$2:$A$4955,$A1265,ObservedSpeciesData!$C$2:$C$4955,$C1265,ObservedSpeciesData!$D$2:$D$4955,$D1265)),AVERAGEIFS(ObservedSpeciesData!AI$2:AI$4955,ObservedSpeciesData!$A$2:$A$4955,$A1265,ObservedSpeciesData!$C$2:$C$4955,$C1265,ObservedSpeciesData!$D$2:$D$4955,$D1265),"")</f>
        <v/>
      </c>
      <c r="AJ1265" s="2">
        <f>COUNTIFS(ObservedSpeciesData!$A$2:$A$828,$A1265,ObservedSpeciesData!$D$2:$D$828,$D1265)</f>
        <v>0</v>
      </c>
      <c r="AK1265" s="2">
        <f t="shared" si="19"/>
        <v>4</v>
      </c>
    </row>
    <row r="1266" spans="1:37" x14ac:dyDescent="0.25">
      <c r="A1266" s="14" t="s">
        <v>82</v>
      </c>
      <c r="B1266" t="s">
        <v>80</v>
      </c>
      <c r="C1266" t="s">
        <v>79</v>
      </c>
      <c r="D1266" s="13">
        <v>42136</v>
      </c>
      <c r="E1266">
        <v>1</v>
      </c>
      <c r="F1266">
        <v>350</v>
      </c>
      <c r="G1266" s="2" t="s">
        <v>89</v>
      </c>
      <c r="H1266" s="2" t="s">
        <v>13</v>
      </c>
      <c r="I1266">
        <v>5</v>
      </c>
      <c r="J1266" s="2" t="s">
        <v>88</v>
      </c>
      <c r="K1266" s="2">
        <f>IF(ISNUMBER(AVERAGEIFS(ObservedSpeciesData!K$2:K$4955,ObservedSpeciesData!$A$2:$A$4955,$A1266,ObservedSpeciesData!$D$2:$D$4955,$D1266)),AVERAGEIFS(ObservedSpeciesData!K$2:K$4955,ObservedSpeciesData!$A$2:$A$4955,$A1266,ObservedSpeciesData!$D$2:$D$4955,$D1266),"")</f>
        <v>315</v>
      </c>
      <c r="L1266" s="26">
        <f>IF(ISNUMBER(AVERAGEIFS(ObservedSpeciesData!L$2:L$4955,ObservedSpeciesData!$A$2:$A$4955,$A1266,ObservedSpeciesData!$D$2:$D$4955,$D1266)),AVERAGEIFS(ObservedSpeciesData!L$2:L$4955,ObservedSpeciesData!$A$2:$A$4955,$A1266,ObservedSpeciesData!$D$2:$D$4955,$D1266),"")</f>
        <v>2390</v>
      </c>
      <c r="M1266" s="23">
        <f>IF(ISNUMBER(AVERAGEIFS(ObservedSpeciesData!M$2:M$4955,ObservedSpeciesData!$A$2:$A$4955,$A1266,ObservedSpeciesData!$D$2:$D$4955,$D1266)),AVERAGEIFS(ObservedSpeciesData!M$2:M$4955,ObservedSpeciesData!$A$2:$A$4955,$A1266,ObservedSpeciesData!$D$2:$D$4955,$D1266),"")</f>
        <v>239</v>
      </c>
      <c r="N1266" s="23" t="str">
        <f>IF(ISNUMBER(AVERAGEIFS(ObservedSpeciesData!N$2:N$4955,ObservedSpeciesData!$A$2:$A$4955,$A1266,ObservedSpeciesData!$D$2:$D$4955,$D1266)),AVERAGEIFS(ObservedSpeciesData!N$2:N$4955,ObservedSpeciesData!$A$2:$A$4955,$A1266,ObservedSpeciesData!$D$2:$D$4955,$D1266),"")</f>
        <v/>
      </c>
      <c r="O1266" s="23" t="str">
        <f>IF(ISNUMBER(AVERAGEIFS(ObservedSpeciesData!O$2:O$4955,ObservedSpeciesData!$A$2:$A$4955,$A1266,ObservedSpeciesData!$D$2:$D$4955,$D1266)),AVERAGEIFS(ObservedSpeciesData!O$2:O$4955,ObservedSpeciesData!$A$2:$A$4955,$A1266,ObservedSpeciesData!$D$2:$D$4955,$D1266),"")</f>
        <v/>
      </c>
      <c r="P1266" s="23" t="str">
        <f>IF(ISNUMBER(AVERAGEIFS(ObservedSpeciesData!P$2:P$4955,ObservedSpeciesData!$A$2:$A$4955,$A1266,ObservedSpeciesData!$C$2:$C$4955,$C1266,ObservedSpeciesData!$D$2:$D$4955,$D1266)),AVERAGEIFS(ObservedSpeciesData!P$2:P$4955,ObservedSpeciesData!$A$2:$A$4955,$A1266,ObservedSpeciesData!$C$2:$C$4955,$C1266,ObservedSpeciesData!$D$2:$D$4955,$D1266),"")</f>
        <v/>
      </c>
      <c r="Q1266" s="23"/>
      <c r="R1266" s="25" t="str">
        <f>IF(ISNUMBER(AVERAGEIFS(ObservedSpeciesData!R$2:R$4955,ObservedSpeciesData!$A$2:$A$4955,$A1266,ObservedSpeciesData!$D$2:$D$4955,$D1266)),AVERAGEIFS(ObservedSpeciesData!R$2:R$4955,ObservedSpeciesData!$A$2:$A$4955,$A1266,ObservedSpeciesData!$D$2:$D$4955,$D1266),"")</f>
        <v/>
      </c>
      <c r="S1266" s="25" t="str">
        <f>IF(ISNUMBER(AVERAGEIFS(ObservedSpeciesData!S$2:S$4955,ObservedSpeciesData!$A$2:$A$4955,$A1266,ObservedSpeciesData!$D$2:$D$4955,$D1266)),AVERAGEIFS(ObservedSpeciesData!S$2:S$4955,ObservedSpeciesData!$A$2:$A$4955,$A1266,ObservedSpeciesData!$D$2:$D$4955,$D1266),"")</f>
        <v/>
      </c>
      <c r="T1266" s="23" t="str">
        <f>IF(ISNUMBER(AVERAGEIFS(ObservedSpeciesData!T$2:T$4955,ObservedSpeciesData!$A$2:$A$4955,$A1266,ObservedSpeciesData!$D$2:$D$4955,$D1266)),AVERAGEIFS(ObservedSpeciesData!T$2:T$4955,ObservedSpeciesData!$A$2:$A$4955,$A1266,ObservedSpeciesData!$D$2:$D$4955,$D1266),"")</f>
        <v/>
      </c>
      <c r="U1266" s="24" t="str">
        <f>IF(ISNUMBER(AVERAGEIFS(ObservedSpeciesData!U$2:U$4955,ObservedSpeciesData!$A$2:$A$4955,$A1266,ObservedSpeciesData!$C$2:$C$4955,$C1266,ObservedSpeciesData!$D$2:$D$4955,$D1266)),AVERAGEIFS(ObservedSpeciesData!U$2:U$4955,ObservedSpeciesData!$A$2:$A$4955,$A1266,ObservedSpeciesData!$C$2:$C$4955,$C1266,ObservedSpeciesData!$D$2:$D$4955,$D1266),"")</f>
        <v/>
      </c>
      <c r="V1266" s="23" t="str">
        <f>IF(ISNUMBER(AVERAGEIFS(ObservedSpeciesData!V$2:V$4955,ObservedSpeciesData!$A$2:$A$4955,$A1266,ObservedSpeciesData!$D$2:$D$4955,$D1266)),AVERAGEIFS(ObservedSpeciesData!V$2:V$4955,ObservedSpeciesData!$A$2:$A$4955,$A1266,ObservedSpeciesData!$D$2:$D$4955,$D1266),"")</f>
        <v/>
      </c>
      <c r="W1266" s="23" t="str">
        <f>IF(ISNUMBER(AVERAGEIFS(ObservedSpeciesData!W$2:W$4955,ObservedSpeciesData!$A$2:$A$4955,$A1266,ObservedSpeciesData!$D$2:$D$4955,$D1266)),AVERAGEIFS(ObservedSpeciesData!W$2:W$4955,ObservedSpeciesData!$A$2:$A$4955,$A1266,ObservedSpeciesData!$D$2:$D$4955,$D1266),"")</f>
        <v/>
      </c>
      <c r="X1266" s="23" t="str">
        <f>IF(ISNUMBER(AVERAGEIFS(ObservedSpeciesData!X$2:X$4955,ObservedSpeciesData!$A$2:$A$4955,$A1266,ObservedSpeciesData!$D$2:$D$4955,$D1266)),AVERAGEIFS(ObservedSpeciesData!X$2:X$4955,ObservedSpeciesData!$A$2:$A$4955,$A1266,ObservedSpeciesData!$D$2:$D$4955,$D1266),"")</f>
        <v/>
      </c>
      <c r="Y1266" s="23" t="str">
        <f>IF(ISNUMBER(AVERAGEIFS(ObservedSpeciesData!Y$2:Y$4955,ObservedSpeciesData!$A$2:$A$4955,$A1266,ObservedSpeciesData!$D$2:$D$4955,$D1266)),AVERAGEIFS(ObservedSpeciesData!Y$2:Y$4955,ObservedSpeciesData!$A$2:$A$4955,$A1266,ObservedSpeciesData!$D$2:$D$4955,$D1266),"")</f>
        <v/>
      </c>
      <c r="Z1266" s="23" t="str">
        <f>IF(ISNUMBER(AVERAGEIFS(ObservedSpeciesData!Z$2:Z$4955,ObservedSpeciesData!$A$2:$A$4955,$A1266,ObservedSpeciesData!$D$2:$D$4955,$D1266)),AVERAGEIFS(ObservedSpeciesData!Z$2:Z$4955,ObservedSpeciesData!$A$2:$A$4955,$A1266,ObservedSpeciesData!$D$2:$D$4955,$D1266),"")</f>
        <v/>
      </c>
      <c r="AA1266" s="23">
        <f>IF(ISNUMBER(AVERAGEIFS(ObservedSpeciesData!AA$2:AA$4955,ObservedSpeciesData!$A$2:$A$4955,$A1266,ObservedSpeciesData!$D$2:$D$4955,$D1266)),AVERAGEIFS(ObservedSpeciesData!AA$2:AA$4955,ObservedSpeciesData!$A$2:$A$4955,$A1266,ObservedSpeciesData!$D$2:$D$4955,$D1266),"")</f>
        <v>19.350000000000001</v>
      </c>
      <c r="AB1266" s="24">
        <f>IF(ISNUMBER(AVERAGEIFS(ObservedSpeciesData!AB$2:AB$4955,ObservedSpeciesData!$A$2:$A$4955,$A1266,ObservedSpeciesData!$D$2:$D$4955,$D1266)),AVERAGEIFS(ObservedSpeciesData!AB$2:AB$4955,ObservedSpeciesData!$A$2:$A$4955,$A1266,ObservedSpeciesData!$D$2:$D$4955,$D1266),"")</f>
        <v>3.1E-2</v>
      </c>
      <c r="AC1266" s="24">
        <f>IF(ISNUMBER(AVERAGEIFS(ObservedSpeciesData!AC$2:AC$4955,ObservedSpeciesData!$A$2:$A$4955,$A1266,ObservedSpeciesData!$D$2:$D$4955,$D1266)),AVERAGEIFS(ObservedSpeciesData!AC$2:AC$4955,ObservedSpeciesData!$A$2:$A$4955,$A1266,ObservedSpeciesData!$D$2:$D$4955,$D1266),"")</f>
        <v>3.1E-2</v>
      </c>
      <c r="AD1266" s="23" t="str">
        <f>IF(ISNUMBER(AVERAGEIFS(ObservedSpeciesData!AD$2:AD$4955,ObservedSpeciesData!$A$2:$A$4955,$A1266,ObservedSpeciesData!$D$2:$D$4955,$D1266)),AVERAGEIFS(ObservedSpeciesData!AD$2:AD$4955,ObservedSpeciesData!$A$2:$A$4955,$A1266,ObservedSpeciesData!$D$2:$D$4955,$D1266),"")</f>
        <v/>
      </c>
      <c r="AE1266" s="24" t="str">
        <f>IF(ISNUMBER(AVERAGEIFS(ObservedSpeciesData!AE$2:AE$4955,ObservedSpeciesData!$A$2:$A$4955,$A1266,ObservedSpeciesData!$D$2:$D$4955,$D1266)),AVERAGEIFS(ObservedSpeciesData!AE$2:AE$4955,ObservedSpeciesData!$A$2:$A$4955,$A1266,ObservedSpeciesData!$D$2:$D$4955,$D1266),"")</f>
        <v/>
      </c>
      <c r="AF1266" s="23"/>
      <c r="AG1266" s="24"/>
      <c r="AH1266" s="23" t="str">
        <f>IF(ISNUMBER(AVERAGEIFS(ObservedSpeciesData!AH$2:AH$4955,ObservedSpeciesData!$A$2:$A$4955,$A1266,ObservedSpeciesData!$D$2:$D$4955,$D1266)),AVERAGEIFS(ObservedSpeciesData!AH$2:AH$4955,ObservedSpeciesData!$A$2:$A$4955,$A1266,ObservedSpeciesData!$D$2:$D$4955,$D1266),"")</f>
        <v/>
      </c>
      <c r="AI1266" s="23" t="str">
        <f>IF(ISNUMBER(AVERAGEIFS(ObservedSpeciesData!AI$2:AI$4955,ObservedSpeciesData!$A$2:$A$4955,$A1266,ObservedSpeciesData!$C$2:$C$4955,$C1266,ObservedSpeciesData!$D$2:$D$4955,$D1266)),AVERAGEIFS(ObservedSpeciesData!AI$2:AI$4955,ObservedSpeciesData!$A$2:$A$4955,$A1266,ObservedSpeciesData!$C$2:$C$4955,$C1266,ObservedSpeciesData!$D$2:$D$4955,$D1266),"")</f>
        <v/>
      </c>
      <c r="AJ1266" s="2">
        <f>COUNTIFS(ObservedSpeciesData!$A$2:$A$828,$A1266,ObservedSpeciesData!$D$2:$D$828,$D1266)</f>
        <v>0</v>
      </c>
      <c r="AK1266" s="2">
        <f t="shared" si="19"/>
        <v>4</v>
      </c>
    </row>
    <row r="1267" spans="1:37" x14ac:dyDescent="0.25">
      <c r="A1267" s="14" t="s">
        <v>81</v>
      </c>
      <c r="B1267" t="s">
        <v>80</v>
      </c>
      <c r="C1267" t="s">
        <v>79</v>
      </c>
      <c r="D1267" s="13">
        <v>42136</v>
      </c>
      <c r="E1267">
        <v>1</v>
      </c>
      <c r="F1267">
        <v>500</v>
      </c>
      <c r="G1267" s="2" t="s">
        <v>89</v>
      </c>
      <c r="H1267" s="2" t="s">
        <v>13</v>
      </c>
      <c r="I1267">
        <v>5</v>
      </c>
      <c r="J1267" s="2" t="s">
        <v>88</v>
      </c>
      <c r="K1267" s="2">
        <f>IF(ISNUMBER(AVERAGEIFS(ObservedSpeciesData!K$2:K$4955,ObservedSpeciesData!$A$2:$A$4955,$A1267,ObservedSpeciesData!$D$2:$D$4955,$D1267)),AVERAGEIFS(ObservedSpeciesData!K$2:K$4955,ObservedSpeciesData!$A$2:$A$4955,$A1267,ObservedSpeciesData!$D$2:$D$4955,$D1267),"")</f>
        <v>450</v>
      </c>
      <c r="L1267" s="26">
        <f>IF(ISNUMBER(AVERAGEIFS(ObservedSpeciesData!L$2:L$4955,ObservedSpeciesData!$A$2:$A$4955,$A1267,ObservedSpeciesData!$D$2:$D$4955,$D1267)),AVERAGEIFS(ObservedSpeciesData!L$2:L$4955,ObservedSpeciesData!$A$2:$A$4955,$A1267,ObservedSpeciesData!$D$2:$D$4955,$D1267),"")</f>
        <v>2586</v>
      </c>
      <c r="M1267" s="23">
        <f>IF(ISNUMBER(AVERAGEIFS(ObservedSpeciesData!M$2:M$4955,ObservedSpeciesData!$A$2:$A$4955,$A1267,ObservedSpeciesData!$D$2:$D$4955,$D1267)),AVERAGEIFS(ObservedSpeciesData!M$2:M$4955,ObservedSpeciesData!$A$2:$A$4955,$A1267,ObservedSpeciesData!$D$2:$D$4955,$D1267),"")</f>
        <v>258.60000000000002</v>
      </c>
      <c r="N1267" s="23" t="str">
        <f>IF(ISNUMBER(AVERAGEIFS(ObservedSpeciesData!N$2:N$4955,ObservedSpeciesData!$A$2:$A$4955,$A1267,ObservedSpeciesData!$D$2:$D$4955,$D1267)),AVERAGEIFS(ObservedSpeciesData!N$2:N$4955,ObservedSpeciesData!$A$2:$A$4955,$A1267,ObservedSpeciesData!$D$2:$D$4955,$D1267),"")</f>
        <v/>
      </c>
      <c r="O1267" s="23" t="str">
        <f>IF(ISNUMBER(AVERAGEIFS(ObservedSpeciesData!O$2:O$4955,ObservedSpeciesData!$A$2:$A$4955,$A1267,ObservedSpeciesData!$D$2:$D$4955,$D1267)),AVERAGEIFS(ObservedSpeciesData!O$2:O$4955,ObservedSpeciesData!$A$2:$A$4955,$A1267,ObservedSpeciesData!$D$2:$D$4955,$D1267),"")</f>
        <v/>
      </c>
      <c r="P1267" s="23" t="str">
        <f>IF(ISNUMBER(AVERAGEIFS(ObservedSpeciesData!P$2:P$4955,ObservedSpeciesData!$A$2:$A$4955,$A1267,ObservedSpeciesData!$C$2:$C$4955,$C1267,ObservedSpeciesData!$D$2:$D$4955,$D1267)),AVERAGEIFS(ObservedSpeciesData!P$2:P$4955,ObservedSpeciesData!$A$2:$A$4955,$A1267,ObservedSpeciesData!$C$2:$C$4955,$C1267,ObservedSpeciesData!$D$2:$D$4955,$D1267),"")</f>
        <v/>
      </c>
      <c r="Q1267" s="23"/>
      <c r="R1267" s="25" t="str">
        <f>IF(ISNUMBER(AVERAGEIFS(ObservedSpeciesData!R$2:R$4955,ObservedSpeciesData!$A$2:$A$4955,$A1267,ObservedSpeciesData!$D$2:$D$4955,$D1267)),AVERAGEIFS(ObservedSpeciesData!R$2:R$4955,ObservedSpeciesData!$A$2:$A$4955,$A1267,ObservedSpeciesData!$D$2:$D$4955,$D1267),"")</f>
        <v/>
      </c>
      <c r="S1267" s="25" t="str">
        <f>IF(ISNUMBER(AVERAGEIFS(ObservedSpeciesData!S$2:S$4955,ObservedSpeciesData!$A$2:$A$4955,$A1267,ObservedSpeciesData!$D$2:$D$4955,$D1267)),AVERAGEIFS(ObservedSpeciesData!S$2:S$4955,ObservedSpeciesData!$A$2:$A$4955,$A1267,ObservedSpeciesData!$D$2:$D$4955,$D1267),"")</f>
        <v/>
      </c>
      <c r="T1267" s="23" t="str">
        <f>IF(ISNUMBER(AVERAGEIFS(ObservedSpeciesData!T$2:T$4955,ObservedSpeciesData!$A$2:$A$4955,$A1267,ObservedSpeciesData!$D$2:$D$4955,$D1267)),AVERAGEIFS(ObservedSpeciesData!T$2:T$4955,ObservedSpeciesData!$A$2:$A$4955,$A1267,ObservedSpeciesData!$D$2:$D$4955,$D1267),"")</f>
        <v/>
      </c>
      <c r="U1267" s="24" t="str">
        <f>IF(ISNUMBER(AVERAGEIFS(ObservedSpeciesData!U$2:U$4955,ObservedSpeciesData!$A$2:$A$4955,$A1267,ObservedSpeciesData!$C$2:$C$4955,$C1267,ObservedSpeciesData!$D$2:$D$4955,$D1267)),AVERAGEIFS(ObservedSpeciesData!U$2:U$4955,ObservedSpeciesData!$A$2:$A$4955,$A1267,ObservedSpeciesData!$C$2:$C$4955,$C1267,ObservedSpeciesData!$D$2:$D$4955,$D1267),"")</f>
        <v/>
      </c>
      <c r="V1267" s="23" t="str">
        <f>IF(ISNUMBER(AVERAGEIFS(ObservedSpeciesData!V$2:V$4955,ObservedSpeciesData!$A$2:$A$4955,$A1267,ObservedSpeciesData!$D$2:$D$4955,$D1267)),AVERAGEIFS(ObservedSpeciesData!V$2:V$4955,ObservedSpeciesData!$A$2:$A$4955,$A1267,ObservedSpeciesData!$D$2:$D$4955,$D1267),"")</f>
        <v/>
      </c>
      <c r="W1267" s="23" t="str">
        <f>IF(ISNUMBER(AVERAGEIFS(ObservedSpeciesData!W$2:W$4955,ObservedSpeciesData!$A$2:$A$4955,$A1267,ObservedSpeciesData!$D$2:$D$4955,$D1267)),AVERAGEIFS(ObservedSpeciesData!W$2:W$4955,ObservedSpeciesData!$A$2:$A$4955,$A1267,ObservedSpeciesData!$D$2:$D$4955,$D1267),"")</f>
        <v/>
      </c>
      <c r="X1267" s="23" t="str">
        <f>IF(ISNUMBER(AVERAGEIFS(ObservedSpeciesData!X$2:X$4955,ObservedSpeciesData!$A$2:$A$4955,$A1267,ObservedSpeciesData!$D$2:$D$4955,$D1267)),AVERAGEIFS(ObservedSpeciesData!X$2:X$4955,ObservedSpeciesData!$A$2:$A$4955,$A1267,ObservedSpeciesData!$D$2:$D$4955,$D1267),"")</f>
        <v/>
      </c>
      <c r="Y1267" s="23" t="str">
        <f>IF(ISNUMBER(AVERAGEIFS(ObservedSpeciesData!Y$2:Y$4955,ObservedSpeciesData!$A$2:$A$4955,$A1267,ObservedSpeciesData!$D$2:$D$4955,$D1267)),AVERAGEIFS(ObservedSpeciesData!Y$2:Y$4955,ObservedSpeciesData!$A$2:$A$4955,$A1267,ObservedSpeciesData!$D$2:$D$4955,$D1267),"")</f>
        <v/>
      </c>
      <c r="Z1267" s="23" t="str">
        <f>IF(ISNUMBER(AVERAGEIFS(ObservedSpeciesData!Z$2:Z$4955,ObservedSpeciesData!$A$2:$A$4955,$A1267,ObservedSpeciesData!$D$2:$D$4955,$D1267)),AVERAGEIFS(ObservedSpeciesData!Z$2:Z$4955,ObservedSpeciesData!$A$2:$A$4955,$A1267,ObservedSpeciesData!$D$2:$D$4955,$D1267),"")</f>
        <v/>
      </c>
      <c r="AA1267" s="23">
        <f>IF(ISNUMBER(AVERAGEIFS(ObservedSpeciesData!AA$2:AA$4955,ObservedSpeciesData!$A$2:$A$4955,$A1267,ObservedSpeciesData!$D$2:$D$4955,$D1267)),AVERAGEIFS(ObservedSpeciesData!AA$2:AA$4955,ObservedSpeciesData!$A$2:$A$4955,$A1267,ObservedSpeciesData!$D$2:$D$4955,$D1267),"")</f>
        <v>24.15</v>
      </c>
      <c r="AB1267" s="24">
        <f>IF(ISNUMBER(AVERAGEIFS(ObservedSpeciesData!AB$2:AB$4955,ObservedSpeciesData!$A$2:$A$4955,$A1267,ObservedSpeciesData!$D$2:$D$4955,$D1267)),AVERAGEIFS(ObservedSpeciesData!AB$2:AB$4955,ObservedSpeciesData!$A$2:$A$4955,$A1267,ObservedSpeciesData!$D$2:$D$4955,$D1267),"")</f>
        <v>3.9E-2</v>
      </c>
      <c r="AC1267" s="24">
        <f>IF(ISNUMBER(AVERAGEIFS(ObservedSpeciesData!AC$2:AC$4955,ObservedSpeciesData!$A$2:$A$4955,$A1267,ObservedSpeciesData!$D$2:$D$4955,$D1267)),AVERAGEIFS(ObservedSpeciesData!AC$2:AC$4955,ObservedSpeciesData!$A$2:$A$4955,$A1267,ObservedSpeciesData!$D$2:$D$4955,$D1267),"")</f>
        <v>3.9E-2</v>
      </c>
      <c r="AD1267" s="23" t="str">
        <f>IF(ISNUMBER(AVERAGEIFS(ObservedSpeciesData!AD$2:AD$4955,ObservedSpeciesData!$A$2:$A$4955,$A1267,ObservedSpeciesData!$D$2:$D$4955,$D1267)),AVERAGEIFS(ObservedSpeciesData!AD$2:AD$4955,ObservedSpeciesData!$A$2:$A$4955,$A1267,ObservedSpeciesData!$D$2:$D$4955,$D1267),"")</f>
        <v/>
      </c>
      <c r="AE1267" s="24" t="str">
        <f>IF(ISNUMBER(AVERAGEIFS(ObservedSpeciesData!AE$2:AE$4955,ObservedSpeciesData!$A$2:$A$4955,$A1267,ObservedSpeciesData!$D$2:$D$4955,$D1267)),AVERAGEIFS(ObservedSpeciesData!AE$2:AE$4955,ObservedSpeciesData!$A$2:$A$4955,$A1267,ObservedSpeciesData!$D$2:$D$4955,$D1267),"")</f>
        <v/>
      </c>
      <c r="AF1267" s="23"/>
      <c r="AG1267" s="24"/>
      <c r="AH1267" s="23" t="str">
        <f>IF(ISNUMBER(AVERAGEIFS(ObservedSpeciesData!AH$2:AH$4955,ObservedSpeciesData!$A$2:$A$4955,$A1267,ObservedSpeciesData!$D$2:$D$4955,$D1267)),AVERAGEIFS(ObservedSpeciesData!AH$2:AH$4955,ObservedSpeciesData!$A$2:$A$4955,$A1267,ObservedSpeciesData!$D$2:$D$4955,$D1267),"")</f>
        <v/>
      </c>
      <c r="AI1267" s="23" t="str">
        <f>IF(ISNUMBER(AVERAGEIFS(ObservedSpeciesData!AI$2:AI$4955,ObservedSpeciesData!$A$2:$A$4955,$A1267,ObservedSpeciesData!$C$2:$C$4955,$C1267,ObservedSpeciesData!$D$2:$D$4955,$D1267)),AVERAGEIFS(ObservedSpeciesData!AI$2:AI$4955,ObservedSpeciesData!$A$2:$A$4955,$A1267,ObservedSpeciesData!$C$2:$C$4955,$C1267,ObservedSpeciesData!$D$2:$D$4955,$D1267),"")</f>
        <v/>
      </c>
      <c r="AJ1267" s="2">
        <f>COUNTIFS(ObservedSpeciesData!$A$2:$A$828,$A1267,ObservedSpeciesData!$D$2:$D$828,$D1267)</f>
        <v>0</v>
      </c>
      <c r="AK1267" s="2">
        <f t="shared" si="19"/>
        <v>4</v>
      </c>
    </row>
    <row r="1268" spans="1:37" x14ac:dyDescent="0.25">
      <c r="A1268" s="14" t="s">
        <v>86</v>
      </c>
      <c r="B1268" t="s">
        <v>80</v>
      </c>
      <c r="C1268" t="s">
        <v>79</v>
      </c>
      <c r="D1268" s="13">
        <v>42143</v>
      </c>
      <c r="E1268">
        <v>1</v>
      </c>
      <c r="F1268">
        <v>0</v>
      </c>
      <c r="G1268" s="2" t="s">
        <v>89</v>
      </c>
      <c r="H1268" s="2" t="s">
        <v>13</v>
      </c>
      <c r="I1268">
        <v>5</v>
      </c>
      <c r="J1268" s="2" t="s">
        <v>88</v>
      </c>
      <c r="K1268" s="2">
        <f>IF(ISNUMBER(AVERAGEIFS(ObservedSpeciesData!K$2:K$4955,ObservedSpeciesData!$A$2:$A$4955,$A1268,ObservedSpeciesData!$D$2:$D$4955,$D1268)),AVERAGEIFS(ObservedSpeciesData!K$2:K$4955,ObservedSpeciesData!$A$2:$A$4955,$A1268,ObservedSpeciesData!$D$2:$D$4955,$D1268),"")</f>
        <v>0</v>
      </c>
      <c r="L1268" s="26">
        <f>IF(ISNUMBER(AVERAGEIFS(ObservedSpeciesData!L$2:L$4955,ObservedSpeciesData!$A$2:$A$4955,$A1268,ObservedSpeciesData!$D$2:$D$4955,$D1268)),AVERAGEIFS(ObservedSpeciesData!L$2:L$4955,ObservedSpeciesData!$A$2:$A$4955,$A1268,ObservedSpeciesData!$D$2:$D$4955,$D1268),"")</f>
        <v>2026</v>
      </c>
      <c r="M1268" s="23">
        <f>IF(ISNUMBER(AVERAGEIFS(ObservedSpeciesData!M$2:M$4955,ObservedSpeciesData!$A$2:$A$4955,$A1268,ObservedSpeciesData!$D$2:$D$4955,$D1268)),AVERAGEIFS(ObservedSpeciesData!M$2:M$4955,ObservedSpeciesData!$A$2:$A$4955,$A1268,ObservedSpeciesData!$D$2:$D$4955,$D1268),"")</f>
        <v>202.6</v>
      </c>
      <c r="N1268" s="23" t="str">
        <f>IF(ISNUMBER(AVERAGEIFS(ObservedSpeciesData!N$2:N$4955,ObservedSpeciesData!$A$2:$A$4955,$A1268,ObservedSpeciesData!$D$2:$D$4955,$D1268)),AVERAGEIFS(ObservedSpeciesData!N$2:N$4955,ObservedSpeciesData!$A$2:$A$4955,$A1268,ObservedSpeciesData!$D$2:$D$4955,$D1268),"")</f>
        <v/>
      </c>
      <c r="O1268" s="23" t="str">
        <f>IF(ISNUMBER(AVERAGEIFS(ObservedSpeciesData!O$2:O$4955,ObservedSpeciesData!$A$2:$A$4955,$A1268,ObservedSpeciesData!$D$2:$D$4955,$D1268)),AVERAGEIFS(ObservedSpeciesData!O$2:O$4955,ObservedSpeciesData!$A$2:$A$4955,$A1268,ObservedSpeciesData!$D$2:$D$4955,$D1268),"")</f>
        <v/>
      </c>
      <c r="P1268" s="23" t="str">
        <f>IF(ISNUMBER(AVERAGEIFS(ObservedSpeciesData!P$2:P$4955,ObservedSpeciesData!$A$2:$A$4955,$A1268,ObservedSpeciesData!$C$2:$C$4955,$C1268,ObservedSpeciesData!$D$2:$D$4955,$D1268)),AVERAGEIFS(ObservedSpeciesData!P$2:P$4955,ObservedSpeciesData!$A$2:$A$4955,$A1268,ObservedSpeciesData!$C$2:$C$4955,$C1268,ObservedSpeciesData!$D$2:$D$4955,$D1268),"")</f>
        <v/>
      </c>
      <c r="Q1268" s="23"/>
      <c r="R1268" s="25" t="str">
        <f>IF(ISNUMBER(AVERAGEIFS(ObservedSpeciesData!R$2:R$4955,ObservedSpeciesData!$A$2:$A$4955,$A1268,ObservedSpeciesData!$D$2:$D$4955,$D1268)),AVERAGEIFS(ObservedSpeciesData!R$2:R$4955,ObservedSpeciesData!$A$2:$A$4955,$A1268,ObservedSpeciesData!$D$2:$D$4955,$D1268),"")</f>
        <v/>
      </c>
      <c r="S1268" s="25" t="str">
        <f>IF(ISNUMBER(AVERAGEIFS(ObservedSpeciesData!S$2:S$4955,ObservedSpeciesData!$A$2:$A$4955,$A1268,ObservedSpeciesData!$D$2:$D$4955,$D1268)),AVERAGEIFS(ObservedSpeciesData!S$2:S$4955,ObservedSpeciesData!$A$2:$A$4955,$A1268,ObservedSpeciesData!$D$2:$D$4955,$D1268),"")</f>
        <v/>
      </c>
      <c r="T1268" s="23" t="str">
        <f>IF(ISNUMBER(AVERAGEIFS(ObservedSpeciesData!T$2:T$4955,ObservedSpeciesData!$A$2:$A$4955,$A1268,ObservedSpeciesData!$D$2:$D$4955,$D1268)),AVERAGEIFS(ObservedSpeciesData!T$2:T$4955,ObservedSpeciesData!$A$2:$A$4955,$A1268,ObservedSpeciesData!$D$2:$D$4955,$D1268),"")</f>
        <v/>
      </c>
      <c r="U1268" s="24" t="str">
        <f>IF(ISNUMBER(AVERAGEIFS(ObservedSpeciesData!U$2:U$4955,ObservedSpeciesData!$A$2:$A$4955,$A1268,ObservedSpeciesData!$C$2:$C$4955,$C1268,ObservedSpeciesData!$D$2:$D$4955,$D1268)),AVERAGEIFS(ObservedSpeciesData!U$2:U$4955,ObservedSpeciesData!$A$2:$A$4955,$A1268,ObservedSpeciesData!$C$2:$C$4955,$C1268,ObservedSpeciesData!$D$2:$D$4955,$D1268),"")</f>
        <v/>
      </c>
      <c r="V1268" s="23" t="str">
        <f>IF(ISNUMBER(AVERAGEIFS(ObservedSpeciesData!V$2:V$4955,ObservedSpeciesData!$A$2:$A$4955,$A1268,ObservedSpeciesData!$D$2:$D$4955,$D1268)),AVERAGEIFS(ObservedSpeciesData!V$2:V$4955,ObservedSpeciesData!$A$2:$A$4955,$A1268,ObservedSpeciesData!$D$2:$D$4955,$D1268),"")</f>
        <v/>
      </c>
      <c r="W1268" s="23" t="str">
        <f>IF(ISNUMBER(AVERAGEIFS(ObservedSpeciesData!W$2:W$4955,ObservedSpeciesData!$A$2:$A$4955,$A1268,ObservedSpeciesData!$D$2:$D$4955,$D1268)),AVERAGEIFS(ObservedSpeciesData!W$2:W$4955,ObservedSpeciesData!$A$2:$A$4955,$A1268,ObservedSpeciesData!$D$2:$D$4955,$D1268),"")</f>
        <v/>
      </c>
      <c r="X1268" s="23" t="str">
        <f>IF(ISNUMBER(AVERAGEIFS(ObservedSpeciesData!X$2:X$4955,ObservedSpeciesData!$A$2:$A$4955,$A1268,ObservedSpeciesData!$D$2:$D$4955,$D1268)),AVERAGEIFS(ObservedSpeciesData!X$2:X$4955,ObservedSpeciesData!$A$2:$A$4955,$A1268,ObservedSpeciesData!$D$2:$D$4955,$D1268),"")</f>
        <v/>
      </c>
      <c r="Y1268" s="23" t="str">
        <f>IF(ISNUMBER(AVERAGEIFS(ObservedSpeciesData!Y$2:Y$4955,ObservedSpeciesData!$A$2:$A$4955,$A1268,ObservedSpeciesData!$D$2:$D$4955,$D1268)),AVERAGEIFS(ObservedSpeciesData!Y$2:Y$4955,ObservedSpeciesData!$A$2:$A$4955,$A1268,ObservedSpeciesData!$D$2:$D$4955,$D1268),"")</f>
        <v/>
      </c>
      <c r="Z1268" s="23" t="str">
        <f>IF(ISNUMBER(AVERAGEIFS(ObservedSpeciesData!Z$2:Z$4955,ObservedSpeciesData!$A$2:$A$4955,$A1268,ObservedSpeciesData!$D$2:$D$4955,$D1268)),AVERAGEIFS(ObservedSpeciesData!Z$2:Z$4955,ObservedSpeciesData!$A$2:$A$4955,$A1268,ObservedSpeciesData!$D$2:$D$4955,$D1268),"")</f>
        <v/>
      </c>
      <c r="AA1268" s="23" t="str">
        <f>IF(ISNUMBER(AVERAGEIFS(ObservedSpeciesData!AA$2:AA$4955,ObservedSpeciesData!$A$2:$A$4955,$A1268,ObservedSpeciesData!$D$2:$D$4955,$D1268)),AVERAGEIFS(ObservedSpeciesData!AA$2:AA$4955,ObservedSpeciesData!$A$2:$A$4955,$A1268,ObservedSpeciesData!$D$2:$D$4955,$D1268),"")</f>
        <v/>
      </c>
      <c r="AB1268" s="24" t="str">
        <f>IF(ISNUMBER(AVERAGEIFS(ObservedSpeciesData!AB$2:AB$4955,ObservedSpeciesData!$A$2:$A$4955,$A1268,ObservedSpeciesData!$D$2:$D$4955,$D1268)),AVERAGEIFS(ObservedSpeciesData!AB$2:AB$4955,ObservedSpeciesData!$A$2:$A$4955,$A1268,ObservedSpeciesData!$D$2:$D$4955,$D1268),"")</f>
        <v/>
      </c>
      <c r="AC1268" s="24" t="str">
        <f>IF(ISNUMBER(AVERAGEIFS(ObservedSpeciesData!AC$2:AC$4955,ObservedSpeciesData!$A$2:$A$4955,$A1268,ObservedSpeciesData!$D$2:$D$4955,$D1268)),AVERAGEIFS(ObservedSpeciesData!AC$2:AC$4955,ObservedSpeciesData!$A$2:$A$4955,$A1268,ObservedSpeciesData!$D$2:$D$4955,$D1268),"")</f>
        <v/>
      </c>
      <c r="AD1268" s="23" t="str">
        <f>IF(ISNUMBER(AVERAGEIFS(ObservedSpeciesData!AD$2:AD$4955,ObservedSpeciesData!$A$2:$A$4955,$A1268,ObservedSpeciesData!$D$2:$D$4955,$D1268)),AVERAGEIFS(ObservedSpeciesData!AD$2:AD$4955,ObservedSpeciesData!$A$2:$A$4955,$A1268,ObservedSpeciesData!$D$2:$D$4955,$D1268),"")</f>
        <v/>
      </c>
      <c r="AE1268" s="24" t="str">
        <f>IF(ISNUMBER(AVERAGEIFS(ObservedSpeciesData!AE$2:AE$4955,ObservedSpeciesData!$A$2:$A$4955,$A1268,ObservedSpeciesData!$D$2:$D$4955,$D1268)),AVERAGEIFS(ObservedSpeciesData!AE$2:AE$4955,ObservedSpeciesData!$A$2:$A$4955,$A1268,ObservedSpeciesData!$D$2:$D$4955,$D1268),"")</f>
        <v/>
      </c>
      <c r="AF1268" s="23"/>
      <c r="AG1268" s="24"/>
      <c r="AH1268" s="23" t="str">
        <f>IF(ISNUMBER(AVERAGEIFS(ObservedSpeciesData!AH$2:AH$4955,ObservedSpeciesData!$A$2:$A$4955,$A1268,ObservedSpeciesData!$D$2:$D$4955,$D1268)),AVERAGEIFS(ObservedSpeciesData!AH$2:AH$4955,ObservedSpeciesData!$A$2:$A$4955,$A1268,ObservedSpeciesData!$D$2:$D$4955,$D1268),"")</f>
        <v/>
      </c>
      <c r="AI1268" s="23" t="str">
        <f>IF(ISNUMBER(AVERAGEIFS(ObservedSpeciesData!AI$2:AI$4955,ObservedSpeciesData!$A$2:$A$4955,$A1268,ObservedSpeciesData!$C$2:$C$4955,$C1268,ObservedSpeciesData!$D$2:$D$4955,$D1268)),AVERAGEIFS(ObservedSpeciesData!AI$2:AI$4955,ObservedSpeciesData!$A$2:$A$4955,$A1268,ObservedSpeciesData!$C$2:$C$4955,$C1268,ObservedSpeciesData!$D$2:$D$4955,$D1268),"")</f>
        <v/>
      </c>
      <c r="AJ1268" s="2">
        <f>COUNTIFS(ObservedSpeciesData!$A$2:$A$828,$A1268,ObservedSpeciesData!$D$2:$D$828,$D1268)</f>
        <v>0</v>
      </c>
      <c r="AK1268" s="2">
        <f t="shared" si="19"/>
        <v>1</v>
      </c>
    </row>
    <row r="1269" spans="1:37" x14ac:dyDescent="0.25">
      <c r="A1269" s="14" t="s">
        <v>85</v>
      </c>
      <c r="B1269" t="s">
        <v>80</v>
      </c>
      <c r="C1269" t="s">
        <v>79</v>
      </c>
      <c r="D1269" s="13">
        <v>42143</v>
      </c>
      <c r="E1269">
        <v>1</v>
      </c>
      <c r="F1269">
        <v>50</v>
      </c>
      <c r="G1269" s="2" t="s">
        <v>89</v>
      </c>
      <c r="H1269" s="2" t="s">
        <v>13</v>
      </c>
      <c r="I1269">
        <v>5</v>
      </c>
      <c r="J1269" s="2" t="s">
        <v>88</v>
      </c>
      <c r="K1269" s="2">
        <f>IF(ISNUMBER(AVERAGEIFS(ObservedSpeciesData!K$2:K$4955,ObservedSpeciesData!$A$2:$A$4955,$A1269,ObservedSpeciesData!$D$2:$D$4955,$D1269)),AVERAGEIFS(ObservedSpeciesData!K$2:K$4955,ObservedSpeciesData!$A$2:$A$4955,$A1269,ObservedSpeciesData!$D$2:$D$4955,$D1269),"")</f>
        <v>45</v>
      </c>
      <c r="L1269" s="26">
        <f>IF(ISNUMBER(AVERAGEIFS(ObservedSpeciesData!L$2:L$4955,ObservedSpeciesData!$A$2:$A$4955,$A1269,ObservedSpeciesData!$D$2:$D$4955,$D1269)),AVERAGEIFS(ObservedSpeciesData!L$2:L$4955,ObservedSpeciesData!$A$2:$A$4955,$A1269,ObservedSpeciesData!$D$2:$D$4955,$D1269),"")</f>
        <v>2320</v>
      </c>
      <c r="M1269" s="23">
        <f>IF(ISNUMBER(AVERAGEIFS(ObservedSpeciesData!M$2:M$4955,ObservedSpeciesData!$A$2:$A$4955,$A1269,ObservedSpeciesData!$D$2:$D$4955,$D1269)),AVERAGEIFS(ObservedSpeciesData!M$2:M$4955,ObservedSpeciesData!$A$2:$A$4955,$A1269,ObservedSpeciesData!$D$2:$D$4955,$D1269),"")</f>
        <v>232</v>
      </c>
      <c r="N1269" s="23" t="str">
        <f>IF(ISNUMBER(AVERAGEIFS(ObservedSpeciesData!N$2:N$4955,ObservedSpeciesData!$A$2:$A$4955,$A1269,ObservedSpeciesData!$D$2:$D$4955,$D1269)),AVERAGEIFS(ObservedSpeciesData!N$2:N$4955,ObservedSpeciesData!$A$2:$A$4955,$A1269,ObservedSpeciesData!$D$2:$D$4955,$D1269),"")</f>
        <v/>
      </c>
      <c r="O1269" s="23" t="str">
        <f>IF(ISNUMBER(AVERAGEIFS(ObservedSpeciesData!O$2:O$4955,ObservedSpeciesData!$A$2:$A$4955,$A1269,ObservedSpeciesData!$D$2:$D$4955,$D1269)),AVERAGEIFS(ObservedSpeciesData!O$2:O$4955,ObservedSpeciesData!$A$2:$A$4955,$A1269,ObservedSpeciesData!$D$2:$D$4955,$D1269),"")</f>
        <v/>
      </c>
      <c r="P1269" s="23" t="str">
        <f>IF(ISNUMBER(AVERAGEIFS(ObservedSpeciesData!P$2:P$4955,ObservedSpeciesData!$A$2:$A$4955,$A1269,ObservedSpeciesData!$C$2:$C$4955,$C1269,ObservedSpeciesData!$D$2:$D$4955,$D1269)),AVERAGEIFS(ObservedSpeciesData!P$2:P$4955,ObservedSpeciesData!$A$2:$A$4955,$A1269,ObservedSpeciesData!$C$2:$C$4955,$C1269,ObservedSpeciesData!$D$2:$D$4955,$D1269),"")</f>
        <v/>
      </c>
      <c r="Q1269" s="23"/>
      <c r="R1269" s="25" t="str">
        <f>IF(ISNUMBER(AVERAGEIFS(ObservedSpeciesData!R$2:R$4955,ObservedSpeciesData!$A$2:$A$4955,$A1269,ObservedSpeciesData!$D$2:$D$4955,$D1269)),AVERAGEIFS(ObservedSpeciesData!R$2:R$4955,ObservedSpeciesData!$A$2:$A$4955,$A1269,ObservedSpeciesData!$D$2:$D$4955,$D1269),"")</f>
        <v/>
      </c>
      <c r="S1269" s="25" t="str">
        <f>IF(ISNUMBER(AVERAGEIFS(ObservedSpeciesData!S$2:S$4955,ObservedSpeciesData!$A$2:$A$4955,$A1269,ObservedSpeciesData!$D$2:$D$4955,$D1269)),AVERAGEIFS(ObservedSpeciesData!S$2:S$4955,ObservedSpeciesData!$A$2:$A$4955,$A1269,ObservedSpeciesData!$D$2:$D$4955,$D1269),"")</f>
        <v/>
      </c>
      <c r="T1269" s="23" t="str">
        <f>IF(ISNUMBER(AVERAGEIFS(ObservedSpeciesData!T$2:T$4955,ObservedSpeciesData!$A$2:$A$4955,$A1269,ObservedSpeciesData!$D$2:$D$4955,$D1269)),AVERAGEIFS(ObservedSpeciesData!T$2:T$4955,ObservedSpeciesData!$A$2:$A$4955,$A1269,ObservedSpeciesData!$D$2:$D$4955,$D1269),"")</f>
        <v/>
      </c>
      <c r="U1269" s="24" t="str">
        <f>IF(ISNUMBER(AVERAGEIFS(ObservedSpeciesData!U$2:U$4955,ObservedSpeciesData!$A$2:$A$4955,$A1269,ObservedSpeciesData!$C$2:$C$4955,$C1269,ObservedSpeciesData!$D$2:$D$4955,$D1269)),AVERAGEIFS(ObservedSpeciesData!U$2:U$4955,ObservedSpeciesData!$A$2:$A$4955,$A1269,ObservedSpeciesData!$C$2:$C$4955,$C1269,ObservedSpeciesData!$D$2:$D$4955,$D1269),"")</f>
        <v/>
      </c>
      <c r="V1269" s="23" t="str">
        <f>IF(ISNUMBER(AVERAGEIFS(ObservedSpeciesData!V$2:V$4955,ObservedSpeciesData!$A$2:$A$4955,$A1269,ObservedSpeciesData!$D$2:$D$4955,$D1269)),AVERAGEIFS(ObservedSpeciesData!V$2:V$4955,ObservedSpeciesData!$A$2:$A$4955,$A1269,ObservedSpeciesData!$D$2:$D$4955,$D1269),"")</f>
        <v/>
      </c>
      <c r="W1269" s="23" t="str">
        <f>IF(ISNUMBER(AVERAGEIFS(ObservedSpeciesData!W$2:W$4955,ObservedSpeciesData!$A$2:$A$4955,$A1269,ObservedSpeciesData!$D$2:$D$4955,$D1269)),AVERAGEIFS(ObservedSpeciesData!W$2:W$4955,ObservedSpeciesData!$A$2:$A$4955,$A1269,ObservedSpeciesData!$D$2:$D$4955,$D1269),"")</f>
        <v/>
      </c>
      <c r="X1269" s="23" t="str">
        <f>IF(ISNUMBER(AVERAGEIFS(ObservedSpeciesData!X$2:X$4955,ObservedSpeciesData!$A$2:$A$4955,$A1269,ObservedSpeciesData!$D$2:$D$4955,$D1269)),AVERAGEIFS(ObservedSpeciesData!X$2:X$4955,ObservedSpeciesData!$A$2:$A$4955,$A1269,ObservedSpeciesData!$D$2:$D$4955,$D1269),"")</f>
        <v/>
      </c>
      <c r="Y1269" s="23" t="str">
        <f>IF(ISNUMBER(AVERAGEIFS(ObservedSpeciesData!Y$2:Y$4955,ObservedSpeciesData!$A$2:$A$4955,$A1269,ObservedSpeciesData!$D$2:$D$4955,$D1269)),AVERAGEIFS(ObservedSpeciesData!Y$2:Y$4955,ObservedSpeciesData!$A$2:$A$4955,$A1269,ObservedSpeciesData!$D$2:$D$4955,$D1269),"")</f>
        <v/>
      </c>
      <c r="Z1269" s="23" t="str">
        <f>IF(ISNUMBER(AVERAGEIFS(ObservedSpeciesData!Z$2:Z$4955,ObservedSpeciesData!$A$2:$A$4955,$A1269,ObservedSpeciesData!$D$2:$D$4955,$D1269)),AVERAGEIFS(ObservedSpeciesData!Z$2:Z$4955,ObservedSpeciesData!$A$2:$A$4955,$A1269,ObservedSpeciesData!$D$2:$D$4955,$D1269),"")</f>
        <v/>
      </c>
      <c r="AA1269" s="23" t="str">
        <f>IF(ISNUMBER(AVERAGEIFS(ObservedSpeciesData!AA$2:AA$4955,ObservedSpeciesData!$A$2:$A$4955,$A1269,ObservedSpeciesData!$D$2:$D$4955,$D1269)),AVERAGEIFS(ObservedSpeciesData!AA$2:AA$4955,ObservedSpeciesData!$A$2:$A$4955,$A1269,ObservedSpeciesData!$D$2:$D$4955,$D1269),"")</f>
        <v/>
      </c>
      <c r="AB1269" s="24" t="str">
        <f>IF(ISNUMBER(AVERAGEIFS(ObservedSpeciesData!AB$2:AB$4955,ObservedSpeciesData!$A$2:$A$4955,$A1269,ObservedSpeciesData!$D$2:$D$4955,$D1269)),AVERAGEIFS(ObservedSpeciesData!AB$2:AB$4955,ObservedSpeciesData!$A$2:$A$4955,$A1269,ObservedSpeciesData!$D$2:$D$4955,$D1269),"")</f>
        <v/>
      </c>
      <c r="AC1269" s="24" t="str">
        <f>IF(ISNUMBER(AVERAGEIFS(ObservedSpeciesData!AC$2:AC$4955,ObservedSpeciesData!$A$2:$A$4955,$A1269,ObservedSpeciesData!$D$2:$D$4955,$D1269)),AVERAGEIFS(ObservedSpeciesData!AC$2:AC$4955,ObservedSpeciesData!$A$2:$A$4955,$A1269,ObservedSpeciesData!$D$2:$D$4955,$D1269),"")</f>
        <v/>
      </c>
      <c r="AD1269" s="23" t="str">
        <f>IF(ISNUMBER(AVERAGEIFS(ObservedSpeciesData!AD$2:AD$4955,ObservedSpeciesData!$A$2:$A$4955,$A1269,ObservedSpeciesData!$D$2:$D$4955,$D1269)),AVERAGEIFS(ObservedSpeciesData!AD$2:AD$4955,ObservedSpeciesData!$A$2:$A$4955,$A1269,ObservedSpeciesData!$D$2:$D$4955,$D1269),"")</f>
        <v/>
      </c>
      <c r="AE1269" s="24" t="str">
        <f>IF(ISNUMBER(AVERAGEIFS(ObservedSpeciesData!AE$2:AE$4955,ObservedSpeciesData!$A$2:$A$4955,$A1269,ObservedSpeciesData!$D$2:$D$4955,$D1269)),AVERAGEIFS(ObservedSpeciesData!AE$2:AE$4955,ObservedSpeciesData!$A$2:$A$4955,$A1269,ObservedSpeciesData!$D$2:$D$4955,$D1269),"")</f>
        <v/>
      </c>
      <c r="AF1269" s="23"/>
      <c r="AG1269" s="24"/>
      <c r="AH1269" s="23" t="str">
        <f>IF(ISNUMBER(AVERAGEIFS(ObservedSpeciesData!AH$2:AH$4955,ObservedSpeciesData!$A$2:$A$4955,$A1269,ObservedSpeciesData!$D$2:$D$4955,$D1269)),AVERAGEIFS(ObservedSpeciesData!AH$2:AH$4955,ObservedSpeciesData!$A$2:$A$4955,$A1269,ObservedSpeciesData!$D$2:$D$4955,$D1269),"")</f>
        <v/>
      </c>
      <c r="AI1269" s="23" t="str">
        <f>IF(ISNUMBER(AVERAGEIFS(ObservedSpeciesData!AI$2:AI$4955,ObservedSpeciesData!$A$2:$A$4955,$A1269,ObservedSpeciesData!$C$2:$C$4955,$C1269,ObservedSpeciesData!$D$2:$D$4955,$D1269)),AVERAGEIFS(ObservedSpeciesData!AI$2:AI$4955,ObservedSpeciesData!$A$2:$A$4955,$A1269,ObservedSpeciesData!$C$2:$C$4955,$C1269,ObservedSpeciesData!$D$2:$D$4955,$D1269),"")</f>
        <v/>
      </c>
      <c r="AJ1269" s="2">
        <f>COUNTIFS(ObservedSpeciesData!$A$2:$A$828,$A1269,ObservedSpeciesData!$D$2:$D$828,$D1269)</f>
        <v>0</v>
      </c>
      <c r="AK1269" s="2">
        <f t="shared" si="19"/>
        <v>1</v>
      </c>
    </row>
    <row r="1270" spans="1:37" x14ac:dyDescent="0.25">
      <c r="A1270" s="14" t="s">
        <v>84</v>
      </c>
      <c r="B1270" t="s">
        <v>80</v>
      </c>
      <c r="C1270" t="s">
        <v>79</v>
      </c>
      <c r="D1270" s="13">
        <v>42143</v>
      </c>
      <c r="E1270">
        <v>1</v>
      </c>
      <c r="F1270">
        <v>100</v>
      </c>
      <c r="G1270" s="2" t="s">
        <v>89</v>
      </c>
      <c r="H1270" s="2" t="s">
        <v>13</v>
      </c>
      <c r="I1270">
        <v>5</v>
      </c>
      <c r="J1270" s="2" t="s">
        <v>88</v>
      </c>
      <c r="K1270" s="2">
        <f>IF(ISNUMBER(AVERAGEIFS(ObservedSpeciesData!K$2:K$4955,ObservedSpeciesData!$A$2:$A$4955,$A1270,ObservedSpeciesData!$D$2:$D$4955,$D1270)),AVERAGEIFS(ObservedSpeciesData!K$2:K$4955,ObservedSpeciesData!$A$2:$A$4955,$A1270,ObservedSpeciesData!$D$2:$D$4955,$D1270),"")</f>
        <v>90</v>
      </c>
      <c r="L1270" s="26">
        <f>IF(ISNUMBER(AVERAGEIFS(ObservedSpeciesData!L$2:L$4955,ObservedSpeciesData!$A$2:$A$4955,$A1270,ObservedSpeciesData!$D$2:$D$4955,$D1270)),AVERAGEIFS(ObservedSpeciesData!L$2:L$4955,ObservedSpeciesData!$A$2:$A$4955,$A1270,ObservedSpeciesData!$D$2:$D$4955,$D1270),"")</f>
        <v>2544</v>
      </c>
      <c r="M1270" s="23">
        <f>IF(ISNUMBER(AVERAGEIFS(ObservedSpeciesData!M$2:M$4955,ObservedSpeciesData!$A$2:$A$4955,$A1270,ObservedSpeciesData!$D$2:$D$4955,$D1270)),AVERAGEIFS(ObservedSpeciesData!M$2:M$4955,ObservedSpeciesData!$A$2:$A$4955,$A1270,ObservedSpeciesData!$D$2:$D$4955,$D1270),"")</f>
        <v>254.4</v>
      </c>
      <c r="N1270" s="23" t="str">
        <f>IF(ISNUMBER(AVERAGEIFS(ObservedSpeciesData!N$2:N$4955,ObservedSpeciesData!$A$2:$A$4955,$A1270,ObservedSpeciesData!$D$2:$D$4955,$D1270)),AVERAGEIFS(ObservedSpeciesData!N$2:N$4955,ObservedSpeciesData!$A$2:$A$4955,$A1270,ObservedSpeciesData!$D$2:$D$4955,$D1270),"")</f>
        <v/>
      </c>
      <c r="O1270" s="23" t="str">
        <f>IF(ISNUMBER(AVERAGEIFS(ObservedSpeciesData!O$2:O$4955,ObservedSpeciesData!$A$2:$A$4955,$A1270,ObservedSpeciesData!$D$2:$D$4955,$D1270)),AVERAGEIFS(ObservedSpeciesData!O$2:O$4955,ObservedSpeciesData!$A$2:$A$4955,$A1270,ObservedSpeciesData!$D$2:$D$4955,$D1270),"")</f>
        <v/>
      </c>
      <c r="P1270" s="23" t="str">
        <f>IF(ISNUMBER(AVERAGEIFS(ObservedSpeciesData!P$2:P$4955,ObservedSpeciesData!$A$2:$A$4955,$A1270,ObservedSpeciesData!$C$2:$C$4955,$C1270,ObservedSpeciesData!$D$2:$D$4955,$D1270)),AVERAGEIFS(ObservedSpeciesData!P$2:P$4955,ObservedSpeciesData!$A$2:$A$4955,$A1270,ObservedSpeciesData!$C$2:$C$4955,$C1270,ObservedSpeciesData!$D$2:$D$4955,$D1270),"")</f>
        <v/>
      </c>
      <c r="Q1270" s="23"/>
      <c r="R1270" s="25" t="str">
        <f>IF(ISNUMBER(AVERAGEIFS(ObservedSpeciesData!R$2:R$4955,ObservedSpeciesData!$A$2:$A$4955,$A1270,ObservedSpeciesData!$D$2:$D$4955,$D1270)),AVERAGEIFS(ObservedSpeciesData!R$2:R$4955,ObservedSpeciesData!$A$2:$A$4955,$A1270,ObservedSpeciesData!$D$2:$D$4955,$D1270),"")</f>
        <v/>
      </c>
      <c r="S1270" s="25" t="str">
        <f>IF(ISNUMBER(AVERAGEIFS(ObservedSpeciesData!S$2:S$4955,ObservedSpeciesData!$A$2:$A$4955,$A1270,ObservedSpeciesData!$D$2:$D$4955,$D1270)),AVERAGEIFS(ObservedSpeciesData!S$2:S$4955,ObservedSpeciesData!$A$2:$A$4955,$A1270,ObservedSpeciesData!$D$2:$D$4955,$D1270),"")</f>
        <v/>
      </c>
      <c r="T1270" s="23" t="str">
        <f>IF(ISNUMBER(AVERAGEIFS(ObservedSpeciesData!T$2:T$4955,ObservedSpeciesData!$A$2:$A$4955,$A1270,ObservedSpeciesData!$D$2:$D$4955,$D1270)),AVERAGEIFS(ObservedSpeciesData!T$2:T$4955,ObservedSpeciesData!$A$2:$A$4955,$A1270,ObservedSpeciesData!$D$2:$D$4955,$D1270),"")</f>
        <v/>
      </c>
      <c r="U1270" s="24" t="str">
        <f>IF(ISNUMBER(AVERAGEIFS(ObservedSpeciesData!U$2:U$4955,ObservedSpeciesData!$A$2:$A$4955,$A1270,ObservedSpeciesData!$C$2:$C$4955,$C1270,ObservedSpeciesData!$D$2:$D$4955,$D1270)),AVERAGEIFS(ObservedSpeciesData!U$2:U$4955,ObservedSpeciesData!$A$2:$A$4955,$A1270,ObservedSpeciesData!$C$2:$C$4955,$C1270,ObservedSpeciesData!$D$2:$D$4955,$D1270),"")</f>
        <v/>
      </c>
      <c r="V1270" s="23" t="str">
        <f>IF(ISNUMBER(AVERAGEIFS(ObservedSpeciesData!V$2:V$4955,ObservedSpeciesData!$A$2:$A$4955,$A1270,ObservedSpeciesData!$D$2:$D$4955,$D1270)),AVERAGEIFS(ObservedSpeciesData!V$2:V$4955,ObservedSpeciesData!$A$2:$A$4955,$A1270,ObservedSpeciesData!$D$2:$D$4955,$D1270),"")</f>
        <v/>
      </c>
      <c r="W1270" s="23" t="str">
        <f>IF(ISNUMBER(AVERAGEIFS(ObservedSpeciesData!W$2:W$4955,ObservedSpeciesData!$A$2:$A$4955,$A1270,ObservedSpeciesData!$D$2:$D$4955,$D1270)),AVERAGEIFS(ObservedSpeciesData!W$2:W$4955,ObservedSpeciesData!$A$2:$A$4955,$A1270,ObservedSpeciesData!$D$2:$D$4955,$D1270),"")</f>
        <v/>
      </c>
      <c r="X1270" s="23" t="str">
        <f>IF(ISNUMBER(AVERAGEIFS(ObservedSpeciesData!X$2:X$4955,ObservedSpeciesData!$A$2:$A$4955,$A1270,ObservedSpeciesData!$D$2:$D$4955,$D1270)),AVERAGEIFS(ObservedSpeciesData!X$2:X$4955,ObservedSpeciesData!$A$2:$A$4955,$A1270,ObservedSpeciesData!$D$2:$D$4955,$D1270),"")</f>
        <v/>
      </c>
      <c r="Y1270" s="23" t="str">
        <f>IF(ISNUMBER(AVERAGEIFS(ObservedSpeciesData!Y$2:Y$4955,ObservedSpeciesData!$A$2:$A$4955,$A1270,ObservedSpeciesData!$D$2:$D$4955,$D1270)),AVERAGEIFS(ObservedSpeciesData!Y$2:Y$4955,ObservedSpeciesData!$A$2:$A$4955,$A1270,ObservedSpeciesData!$D$2:$D$4955,$D1270),"")</f>
        <v/>
      </c>
      <c r="Z1270" s="23" t="str">
        <f>IF(ISNUMBER(AVERAGEIFS(ObservedSpeciesData!Z$2:Z$4955,ObservedSpeciesData!$A$2:$A$4955,$A1270,ObservedSpeciesData!$D$2:$D$4955,$D1270)),AVERAGEIFS(ObservedSpeciesData!Z$2:Z$4955,ObservedSpeciesData!$A$2:$A$4955,$A1270,ObservedSpeciesData!$D$2:$D$4955,$D1270),"")</f>
        <v/>
      </c>
      <c r="AA1270" s="23" t="str">
        <f>IF(ISNUMBER(AVERAGEIFS(ObservedSpeciesData!AA$2:AA$4955,ObservedSpeciesData!$A$2:$A$4955,$A1270,ObservedSpeciesData!$D$2:$D$4955,$D1270)),AVERAGEIFS(ObservedSpeciesData!AA$2:AA$4955,ObservedSpeciesData!$A$2:$A$4955,$A1270,ObservedSpeciesData!$D$2:$D$4955,$D1270),"")</f>
        <v/>
      </c>
      <c r="AB1270" s="24" t="str">
        <f>IF(ISNUMBER(AVERAGEIFS(ObservedSpeciesData!AB$2:AB$4955,ObservedSpeciesData!$A$2:$A$4955,$A1270,ObservedSpeciesData!$D$2:$D$4955,$D1270)),AVERAGEIFS(ObservedSpeciesData!AB$2:AB$4955,ObservedSpeciesData!$A$2:$A$4955,$A1270,ObservedSpeciesData!$D$2:$D$4955,$D1270),"")</f>
        <v/>
      </c>
      <c r="AC1270" s="24" t="str">
        <f>IF(ISNUMBER(AVERAGEIFS(ObservedSpeciesData!AC$2:AC$4955,ObservedSpeciesData!$A$2:$A$4955,$A1270,ObservedSpeciesData!$D$2:$D$4955,$D1270)),AVERAGEIFS(ObservedSpeciesData!AC$2:AC$4955,ObservedSpeciesData!$A$2:$A$4955,$A1270,ObservedSpeciesData!$D$2:$D$4955,$D1270),"")</f>
        <v/>
      </c>
      <c r="AD1270" s="23" t="str">
        <f>IF(ISNUMBER(AVERAGEIFS(ObservedSpeciesData!AD$2:AD$4955,ObservedSpeciesData!$A$2:$A$4955,$A1270,ObservedSpeciesData!$D$2:$D$4955,$D1270)),AVERAGEIFS(ObservedSpeciesData!AD$2:AD$4955,ObservedSpeciesData!$A$2:$A$4955,$A1270,ObservedSpeciesData!$D$2:$D$4955,$D1270),"")</f>
        <v/>
      </c>
      <c r="AE1270" s="24" t="str">
        <f>IF(ISNUMBER(AVERAGEIFS(ObservedSpeciesData!AE$2:AE$4955,ObservedSpeciesData!$A$2:$A$4955,$A1270,ObservedSpeciesData!$D$2:$D$4955,$D1270)),AVERAGEIFS(ObservedSpeciesData!AE$2:AE$4955,ObservedSpeciesData!$A$2:$A$4955,$A1270,ObservedSpeciesData!$D$2:$D$4955,$D1270),"")</f>
        <v/>
      </c>
      <c r="AF1270" s="23"/>
      <c r="AG1270" s="24"/>
      <c r="AH1270" s="23" t="str">
        <f>IF(ISNUMBER(AVERAGEIFS(ObservedSpeciesData!AH$2:AH$4955,ObservedSpeciesData!$A$2:$A$4955,$A1270,ObservedSpeciesData!$D$2:$D$4955,$D1270)),AVERAGEIFS(ObservedSpeciesData!AH$2:AH$4955,ObservedSpeciesData!$A$2:$A$4955,$A1270,ObservedSpeciesData!$D$2:$D$4955,$D1270),"")</f>
        <v/>
      </c>
      <c r="AI1270" s="23" t="str">
        <f>IF(ISNUMBER(AVERAGEIFS(ObservedSpeciesData!AI$2:AI$4955,ObservedSpeciesData!$A$2:$A$4955,$A1270,ObservedSpeciesData!$C$2:$C$4955,$C1270,ObservedSpeciesData!$D$2:$D$4955,$D1270)),AVERAGEIFS(ObservedSpeciesData!AI$2:AI$4955,ObservedSpeciesData!$A$2:$A$4955,$A1270,ObservedSpeciesData!$C$2:$C$4955,$C1270,ObservedSpeciesData!$D$2:$D$4955,$D1270),"")</f>
        <v/>
      </c>
      <c r="AJ1270" s="2">
        <f>COUNTIFS(ObservedSpeciesData!$A$2:$A$828,$A1270,ObservedSpeciesData!$D$2:$D$828,$D1270)</f>
        <v>0</v>
      </c>
      <c r="AK1270" s="2">
        <f t="shared" si="19"/>
        <v>1</v>
      </c>
    </row>
    <row r="1271" spans="1:37" x14ac:dyDescent="0.25">
      <c r="A1271" s="14" t="s">
        <v>83</v>
      </c>
      <c r="B1271" t="s">
        <v>80</v>
      </c>
      <c r="C1271" t="s">
        <v>79</v>
      </c>
      <c r="D1271" s="13">
        <v>42143</v>
      </c>
      <c r="E1271">
        <v>1</v>
      </c>
      <c r="F1271">
        <v>200</v>
      </c>
      <c r="G1271" s="2" t="s">
        <v>89</v>
      </c>
      <c r="H1271" s="2" t="s">
        <v>13</v>
      </c>
      <c r="I1271">
        <v>5</v>
      </c>
      <c r="J1271" s="2" t="s">
        <v>88</v>
      </c>
      <c r="K1271" s="2">
        <f>IF(ISNUMBER(AVERAGEIFS(ObservedSpeciesData!K$2:K$4955,ObservedSpeciesData!$A$2:$A$4955,$A1271,ObservedSpeciesData!$D$2:$D$4955,$D1271)),AVERAGEIFS(ObservedSpeciesData!K$2:K$4955,ObservedSpeciesData!$A$2:$A$4955,$A1271,ObservedSpeciesData!$D$2:$D$4955,$D1271),"")</f>
        <v>180</v>
      </c>
      <c r="L1271" s="26">
        <f>IF(ISNUMBER(AVERAGEIFS(ObservedSpeciesData!L$2:L$4955,ObservedSpeciesData!$A$2:$A$4955,$A1271,ObservedSpeciesData!$D$2:$D$4955,$D1271)),AVERAGEIFS(ObservedSpeciesData!L$2:L$4955,ObservedSpeciesData!$A$2:$A$4955,$A1271,ObservedSpeciesData!$D$2:$D$4955,$D1271),"")</f>
        <v>2586</v>
      </c>
      <c r="M1271" s="23">
        <f>IF(ISNUMBER(AVERAGEIFS(ObservedSpeciesData!M$2:M$4955,ObservedSpeciesData!$A$2:$A$4955,$A1271,ObservedSpeciesData!$D$2:$D$4955,$D1271)),AVERAGEIFS(ObservedSpeciesData!M$2:M$4955,ObservedSpeciesData!$A$2:$A$4955,$A1271,ObservedSpeciesData!$D$2:$D$4955,$D1271),"")</f>
        <v>258.60000000000002</v>
      </c>
      <c r="N1271" s="23" t="str">
        <f>IF(ISNUMBER(AVERAGEIFS(ObservedSpeciesData!N$2:N$4955,ObservedSpeciesData!$A$2:$A$4955,$A1271,ObservedSpeciesData!$D$2:$D$4955,$D1271)),AVERAGEIFS(ObservedSpeciesData!N$2:N$4955,ObservedSpeciesData!$A$2:$A$4955,$A1271,ObservedSpeciesData!$D$2:$D$4955,$D1271),"")</f>
        <v/>
      </c>
      <c r="O1271" s="23" t="str">
        <f>IF(ISNUMBER(AVERAGEIFS(ObservedSpeciesData!O$2:O$4955,ObservedSpeciesData!$A$2:$A$4955,$A1271,ObservedSpeciesData!$D$2:$D$4955,$D1271)),AVERAGEIFS(ObservedSpeciesData!O$2:O$4955,ObservedSpeciesData!$A$2:$A$4955,$A1271,ObservedSpeciesData!$D$2:$D$4955,$D1271),"")</f>
        <v/>
      </c>
      <c r="P1271" s="23" t="str">
        <f>IF(ISNUMBER(AVERAGEIFS(ObservedSpeciesData!P$2:P$4955,ObservedSpeciesData!$A$2:$A$4955,$A1271,ObservedSpeciesData!$C$2:$C$4955,$C1271,ObservedSpeciesData!$D$2:$D$4955,$D1271)),AVERAGEIFS(ObservedSpeciesData!P$2:P$4955,ObservedSpeciesData!$A$2:$A$4955,$A1271,ObservedSpeciesData!$C$2:$C$4955,$C1271,ObservedSpeciesData!$D$2:$D$4955,$D1271),"")</f>
        <v/>
      </c>
      <c r="Q1271" s="23"/>
      <c r="R1271" s="25" t="str">
        <f>IF(ISNUMBER(AVERAGEIFS(ObservedSpeciesData!R$2:R$4955,ObservedSpeciesData!$A$2:$A$4955,$A1271,ObservedSpeciesData!$D$2:$D$4955,$D1271)),AVERAGEIFS(ObservedSpeciesData!R$2:R$4955,ObservedSpeciesData!$A$2:$A$4955,$A1271,ObservedSpeciesData!$D$2:$D$4955,$D1271),"")</f>
        <v/>
      </c>
      <c r="S1271" s="25" t="str">
        <f>IF(ISNUMBER(AVERAGEIFS(ObservedSpeciesData!S$2:S$4955,ObservedSpeciesData!$A$2:$A$4955,$A1271,ObservedSpeciesData!$D$2:$D$4955,$D1271)),AVERAGEIFS(ObservedSpeciesData!S$2:S$4955,ObservedSpeciesData!$A$2:$A$4955,$A1271,ObservedSpeciesData!$D$2:$D$4955,$D1271),"")</f>
        <v/>
      </c>
      <c r="T1271" s="23" t="str">
        <f>IF(ISNUMBER(AVERAGEIFS(ObservedSpeciesData!T$2:T$4955,ObservedSpeciesData!$A$2:$A$4955,$A1271,ObservedSpeciesData!$D$2:$D$4955,$D1271)),AVERAGEIFS(ObservedSpeciesData!T$2:T$4955,ObservedSpeciesData!$A$2:$A$4955,$A1271,ObservedSpeciesData!$D$2:$D$4955,$D1271),"")</f>
        <v/>
      </c>
      <c r="U1271" s="24" t="str">
        <f>IF(ISNUMBER(AVERAGEIFS(ObservedSpeciesData!U$2:U$4955,ObservedSpeciesData!$A$2:$A$4955,$A1271,ObservedSpeciesData!$C$2:$C$4955,$C1271,ObservedSpeciesData!$D$2:$D$4955,$D1271)),AVERAGEIFS(ObservedSpeciesData!U$2:U$4955,ObservedSpeciesData!$A$2:$A$4955,$A1271,ObservedSpeciesData!$C$2:$C$4955,$C1271,ObservedSpeciesData!$D$2:$D$4955,$D1271),"")</f>
        <v/>
      </c>
      <c r="V1271" s="23" t="str">
        <f>IF(ISNUMBER(AVERAGEIFS(ObservedSpeciesData!V$2:V$4955,ObservedSpeciesData!$A$2:$A$4955,$A1271,ObservedSpeciesData!$D$2:$D$4955,$D1271)),AVERAGEIFS(ObservedSpeciesData!V$2:V$4955,ObservedSpeciesData!$A$2:$A$4955,$A1271,ObservedSpeciesData!$D$2:$D$4955,$D1271),"")</f>
        <v/>
      </c>
      <c r="W1271" s="23" t="str">
        <f>IF(ISNUMBER(AVERAGEIFS(ObservedSpeciesData!W$2:W$4955,ObservedSpeciesData!$A$2:$A$4955,$A1271,ObservedSpeciesData!$D$2:$D$4955,$D1271)),AVERAGEIFS(ObservedSpeciesData!W$2:W$4955,ObservedSpeciesData!$A$2:$A$4955,$A1271,ObservedSpeciesData!$D$2:$D$4955,$D1271),"")</f>
        <v/>
      </c>
      <c r="X1271" s="23" t="str">
        <f>IF(ISNUMBER(AVERAGEIFS(ObservedSpeciesData!X$2:X$4955,ObservedSpeciesData!$A$2:$A$4955,$A1271,ObservedSpeciesData!$D$2:$D$4955,$D1271)),AVERAGEIFS(ObservedSpeciesData!X$2:X$4955,ObservedSpeciesData!$A$2:$A$4955,$A1271,ObservedSpeciesData!$D$2:$D$4955,$D1271),"")</f>
        <v/>
      </c>
      <c r="Y1271" s="23" t="str">
        <f>IF(ISNUMBER(AVERAGEIFS(ObservedSpeciesData!Y$2:Y$4955,ObservedSpeciesData!$A$2:$A$4955,$A1271,ObservedSpeciesData!$D$2:$D$4955,$D1271)),AVERAGEIFS(ObservedSpeciesData!Y$2:Y$4955,ObservedSpeciesData!$A$2:$A$4955,$A1271,ObservedSpeciesData!$D$2:$D$4955,$D1271),"")</f>
        <v/>
      </c>
      <c r="Z1271" s="23" t="str">
        <f>IF(ISNUMBER(AVERAGEIFS(ObservedSpeciesData!Z$2:Z$4955,ObservedSpeciesData!$A$2:$A$4955,$A1271,ObservedSpeciesData!$D$2:$D$4955,$D1271)),AVERAGEIFS(ObservedSpeciesData!Z$2:Z$4955,ObservedSpeciesData!$A$2:$A$4955,$A1271,ObservedSpeciesData!$D$2:$D$4955,$D1271),"")</f>
        <v/>
      </c>
      <c r="AA1271" s="23" t="str">
        <f>IF(ISNUMBER(AVERAGEIFS(ObservedSpeciesData!AA$2:AA$4955,ObservedSpeciesData!$A$2:$A$4955,$A1271,ObservedSpeciesData!$D$2:$D$4955,$D1271)),AVERAGEIFS(ObservedSpeciesData!AA$2:AA$4955,ObservedSpeciesData!$A$2:$A$4955,$A1271,ObservedSpeciesData!$D$2:$D$4955,$D1271),"")</f>
        <v/>
      </c>
      <c r="AB1271" s="24" t="str">
        <f>IF(ISNUMBER(AVERAGEIFS(ObservedSpeciesData!AB$2:AB$4955,ObservedSpeciesData!$A$2:$A$4955,$A1271,ObservedSpeciesData!$D$2:$D$4955,$D1271)),AVERAGEIFS(ObservedSpeciesData!AB$2:AB$4955,ObservedSpeciesData!$A$2:$A$4955,$A1271,ObservedSpeciesData!$D$2:$D$4955,$D1271),"")</f>
        <v/>
      </c>
      <c r="AC1271" s="24" t="str">
        <f>IF(ISNUMBER(AVERAGEIFS(ObservedSpeciesData!AC$2:AC$4955,ObservedSpeciesData!$A$2:$A$4955,$A1271,ObservedSpeciesData!$D$2:$D$4955,$D1271)),AVERAGEIFS(ObservedSpeciesData!AC$2:AC$4955,ObservedSpeciesData!$A$2:$A$4955,$A1271,ObservedSpeciesData!$D$2:$D$4955,$D1271),"")</f>
        <v/>
      </c>
      <c r="AD1271" s="23" t="str">
        <f>IF(ISNUMBER(AVERAGEIFS(ObservedSpeciesData!AD$2:AD$4955,ObservedSpeciesData!$A$2:$A$4955,$A1271,ObservedSpeciesData!$D$2:$D$4955,$D1271)),AVERAGEIFS(ObservedSpeciesData!AD$2:AD$4955,ObservedSpeciesData!$A$2:$A$4955,$A1271,ObservedSpeciesData!$D$2:$D$4955,$D1271),"")</f>
        <v/>
      </c>
      <c r="AE1271" s="24" t="str">
        <f>IF(ISNUMBER(AVERAGEIFS(ObservedSpeciesData!AE$2:AE$4955,ObservedSpeciesData!$A$2:$A$4955,$A1271,ObservedSpeciesData!$D$2:$D$4955,$D1271)),AVERAGEIFS(ObservedSpeciesData!AE$2:AE$4955,ObservedSpeciesData!$A$2:$A$4955,$A1271,ObservedSpeciesData!$D$2:$D$4955,$D1271),"")</f>
        <v/>
      </c>
      <c r="AF1271" s="23"/>
      <c r="AG1271" s="24"/>
      <c r="AH1271" s="23" t="str">
        <f>IF(ISNUMBER(AVERAGEIFS(ObservedSpeciesData!AH$2:AH$4955,ObservedSpeciesData!$A$2:$A$4955,$A1271,ObservedSpeciesData!$D$2:$D$4955,$D1271)),AVERAGEIFS(ObservedSpeciesData!AH$2:AH$4955,ObservedSpeciesData!$A$2:$A$4955,$A1271,ObservedSpeciesData!$D$2:$D$4955,$D1271),"")</f>
        <v/>
      </c>
      <c r="AI1271" s="23" t="str">
        <f>IF(ISNUMBER(AVERAGEIFS(ObservedSpeciesData!AI$2:AI$4955,ObservedSpeciesData!$A$2:$A$4955,$A1271,ObservedSpeciesData!$C$2:$C$4955,$C1271,ObservedSpeciesData!$D$2:$D$4955,$D1271)),AVERAGEIFS(ObservedSpeciesData!AI$2:AI$4955,ObservedSpeciesData!$A$2:$A$4955,$A1271,ObservedSpeciesData!$C$2:$C$4955,$C1271,ObservedSpeciesData!$D$2:$D$4955,$D1271),"")</f>
        <v/>
      </c>
      <c r="AJ1271" s="2">
        <f>COUNTIFS(ObservedSpeciesData!$A$2:$A$828,$A1271,ObservedSpeciesData!$D$2:$D$828,$D1271)</f>
        <v>0</v>
      </c>
      <c r="AK1271" s="2">
        <f t="shared" si="19"/>
        <v>1</v>
      </c>
    </row>
    <row r="1272" spans="1:37" x14ac:dyDescent="0.25">
      <c r="A1272" s="14" t="s">
        <v>82</v>
      </c>
      <c r="B1272" t="s">
        <v>80</v>
      </c>
      <c r="C1272" t="s">
        <v>79</v>
      </c>
      <c r="D1272" s="13">
        <v>42143</v>
      </c>
      <c r="E1272">
        <v>1</v>
      </c>
      <c r="F1272">
        <v>350</v>
      </c>
      <c r="G1272" s="2" t="s">
        <v>89</v>
      </c>
      <c r="H1272" s="2" t="s">
        <v>13</v>
      </c>
      <c r="I1272">
        <v>5</v>
      </c>
      <c r="J1272" s="2" t="s">
        <v>88</v>
      </c>
      <c r="K1272" s="2">
        <f>IF(ISNUMBER(AVERAGEIFS(ObservedSpeciesData!K$2:K$4955,ObservedSpeciesData!$A$2:$A$4955,$A1272,ObservedSpeciesData!$D$2:$D$4955,$D1272)),AVERAGEIFS(ObservedSpeciesData!K$2:K$4955,ObservedSpeciesData!$A$2:$A$4955,$A1272,ObservedSpeciesData!$D$2:$D$4955,$D1272),"")</f>
        <v>315</v>
      </c>
      <c r="L1272" s="26">
        <f>IF(ISNUMBER(AVERAGEIFS(ObservedSpeciesData!L$2:L$4955,ObservedSpeciesData!$A$2:$A$4955,$A1272,ObservedSpeciesData!$D$2:$D$4955,$D1272)),AVERAGEIFS(ObservedSpeciesData!L$2:L$4955,ObservedSpeciesData!$A$2:$A$4955,$A1272,ObservedSpeciesData!$D$2:$D$4955,$D1272),"")</f>
        <v>3300</v>
      </c>
      <c r="M1272" s="23">
        <f>IF(ISNUMBER(AVERAGEIFS(ObservedSpeciesData!M$2:M$4955,ObservedSpeciesData!$A$2:$A$4955,$A1272,ObservedSpeciesData!$D$2:$D$4955,$D1272)),AVERAGEIFS(ObservedSpeciesData!M$2:M$4955,ObservedSpeciesData!$A$2:$A$4955,$A1272,ObservedSpeciesData!$D$2:$D$4955,$D1272),"")</f>
        <v>330</v>
      </c>
      <c r="N1272" s="23" t="str">
        <f>IF(ISNUMBER(AVERAGEIFS(ObservedSpeciesData!N$2:N$4955,ObservedSpeciesData!$A$2:$A$4955,$A1272,ObservedSpeciesData!$D$2:$D$4955,$D1272)),AVERAGEIFS(ObservedSpeciesData!N$2:N$4955,ObservedSpeciesData!$A$2:$A$4955,$A1272,ObservedSpeciesData!$D$2:$D$4955,$D1272),"")</f>
        <v/>
      </c>
      <c r="O1272" s="23" t="str">
        <f>IF(ISNUMBER(AVERAGEIFS(ObservedSpeciesData!O$2:O$4955,ObservedSpeciesData!$A$2:$A$4955,$A1272,ObservedSpeciesData!$D$2:$D$4955,$D1272)),AVERAGEIFS(ObservedSpeciesData!O$2:O$4955,ObservedSpeciesData!$A$2:$A$4955,$A1272,ObservedSpeciesData!$D$2:$D$4955,$D1272),"")</f>
        <v/>
      </c>
      <c r="P1272" s="23" t="str">
        <f>IF(ISNUMBER(AVERAGEIFS(ObservedSpeciesData!P$2:P$4955,ObservedSpeciesData!$A$2:$A$4955,$A1272,ObservedSpeciesData!$C$2:$C$4955,$C1272,ObservedSpeciesData!$D$2:$D$4955,$D1272)),AVERAGEIFS(ObservedSpeciesData!P$2:P$4955,ObservedSpeciesData!$A$2:$A$4955,$A1272,ObservedSpeciesData!$C$2:$C$4955,$C1272,ObservedSpeciesData!$D$2:$D$4955,$D1272),"")</f>
        <v/>
      </c>
      <c r="Q1272" s="23"/>
      <c r="R1272" s="25" t="str">
        <f>IF(ISNUMBER(AVERAGEIFS(ObservedSpeciesData!R$2:R$4955,ObservedSpeciesData!$A$2:$A$4955,$A1272,ObservedSpeciesData!$D$2:$D$4955,$D1272)),AVERAGEIFS(ObservedSpeciesData!R$2:R$4955,ObservedSpeciesData!$A$2:$A$4955,$A1272,ObservedSpeciesData!$D$2:$D$4955,$D1272),"")</f>
        <v/>
      </c>
      <c r="S1272" s="25" t="str">
        <f>IF(ISNUMBER(AVERAGEIFS(ObservedSpeciesData!S$2:S$4955,ObservedSpeciesData!$A$2:$A$4955,$A1272,ObservedSpeciesData!$D$2:$D$4955,$D1272)),AVERAGEIFS(ObservedSpeciesData!S$2:S$4955,ObservedSpeciesData!$A$2:$A$4955,$A1272,ObservedSpeciesData!$D$2:$D$4955,$D1272),"")</f>
        <v/>
      </c>
      <c r="T1272" s="23" t="str">
        <f>IF(ISNUMBER(AVERAGEIFS(ObservedSpeciesData!T$2:T$4955,ObservedSpeciesData!$A$2:$A$4955,$A1272,ObservedSpeciesData!$D$2:$D$4955,$D1272)),AVERAGEIFS(ObservedSpeciesData!T$2:T$4955,ObservedSpeciesData!$A$2:$A$4955,$A1272,ObservedSpeciesData!$D$2:$D$4955,$D1272),"")</f>
        <v/>
      </c>
      <c r="U1272" s="24" t="str">
        <f>IF(ISNUMBER(AVERAGEIFS(ObservedSpeciesData!U$2:U$4955,ObservedSpeciesData!$A$2:$A$4955,$A1272,ObservedSpeciesData!$C$2:$C$4955,$C1272,ObservedSpeciesData!$D$2:$D$4955,$D1272)),AVERAGEIFS(ObservedSpeciesData!U$2:U$4955,ObservedSpeciesData!$A$2:$A$4955,$A1272,ObservedSpeciesData!$C$2:$C$4955,$C1272,ObservedSpeciesData!$D$2:$D$4955,$D1272),"")</f>
        <v/>
      </c>
      <c r="V1272" s="23" t="str">
        <f>IF(ISNUMBER(AVERAGEIFS(ObservedSpeciesData!V$2:V$4955,ObservedSpeciesData!$A$2:$A$4955,$A1272,ObservedSpeciesData!$D$2:$D$4955,$D1272)),AVERAGEIFS(ObservedSpeciesData!V$2:V$4955,ObservedSpeciesData!$A$2:$A$4955,$A1272,ObservedSpeciesData!$D$2:$D$4955,$D1272),"")</f>
        <v/>
      </c>
      <c r="W1272" s="23" t="str">
        <f>IF(ISNUMBER(AVERAGEIFS(ObservedSpeciesData!W$2:W$4955,ObservedSpeciesData!$A$2:$A$4955,$A1272,ObservedSpeciesData!$D$2:$D$4955,$D1272)),AVERAGEIFS(ObservedSpeciesData!W$2:W$4955,ObservedSpeciesData!$A$2:$A$4955,$A1272,ObservedSpeciesData!$D$2:$D$4955,$D1272),"")</f>
        <v/>
      </c>
      <c r="X1272" s="23" t="str">
        <f>IF(ISNUMBER(AVERAGEIFS(ObservedSpeciesData!X$2:X$4955,ObservedSpeciesData!$A$2:$A$4955,$A1272,ObservedSpeciesData!$D$2:$D$4955,$D1272)),AVERAGEIFS(ObservedSpeciesData!X$2:X$4955,ObservedSpeciesData!$A$2:$A$4955,$A1272,ObservedSpeciesData!$D$2:$D$4955,$D1272),"")</f>
        <v/>
      </c>
      <c r="Y1272" s="23" t="str">
        <f>IF(ISNUMBER(AVERAGEIFS(ObservedSpeciesData!Y$2:Y$4955,ObservedSpeciesData!$A$2:$A$4955,$A1272,ObservedSpeciesData!$D$2:$D$4955,$D1272)),AVERAGEIFS(ObservedSpeciesData!Y$2:Y$4955,ObservedSpeciesData!$A$2:$A$4955,$A1272,ObservedSpeciesData!$D$2:$D$4955,$D1272),"")</f>
        <v/>
      </c>
      <c r="Z1272" s="23" t="str">
        <f>IF(ISNUMBER(AVERAGEIFS(ObservedSpeciesData!Z$2:Z$4955,ObservedSpeciesData!$A$2:$A$4955,$A1272,ObservedSpeciesData!$D$2:$D$4955,$D1272)),AVERAGEIFS(ObservedSpeciesData!Z$2:Z$4955,ObservedSpeciesData!$A$2:$A$4955,$A1272,ObservedSpeciesData!$D$2:$D$4955,$D1272),"")</f>
        <v/>
      </c>
      <c r="AA1272" s="23" t="str">
        <f>IF(ISNUMBER(AVERAGEIFS(ObservedSpeciesData!AA$2:AA$4955,ObservedSpeciesData!$A$2:$A$4955,$A1272,ObservedSpeciesData!$D$2:$D$4955,$D1272)),AVERAGEIFS(ObservedSpeciesData!AA$2:AA$4955,ObservedSpeciesData!$A$2:$A$4955,$A1272,ObservedSpeciesData!$D$2:$D$4955,$D1272),"")</f>
        <v/>
      </c>
      <c r="AB1272" s="24" t="str">
        <f>IF(ISNUMBER(AVERAGEIFS(ObservedSpeciesData!AB$2:AB$4955,ObservedSpeciesData!$A$2:$A$4955,$A1272,ObservedSpeciesData!$D$2:$D$4955,$D1272)),AVERAGEIFS(ObservedSpeciesData!AB$2:AB$4955,ObservedSpeciesData!$A$2:$A$4955,$A1272,ObservedSpeciesData!$D$2:$D$4955,$D1272),"")</f>
        <v/>
      </c>
      <c r="AC1272" s="24" t="str">
        <f>IF(ISNUMBER(AVERAGEIFS(ObservedSpeciesData!AC$2:AC$4955,ObservedSpeciesData!$A$2:$A$4955,$A1272,ObservedSpeciesData!$D$2:$D$4955,$D1272)),AVERAGEIFS(ObservedSpeciesData!AC$2:AC$4955,ObservedSpeciesData!$A$2:$A$4955,$A1272,ObservedSpeciesData!$D$2:$D$4955,$D1272),"")</f>
        <v/>
      </c>
      <c r="AD1272" s="23" t="str">
        <f>IF(ISNUMBER(AVERAGEIFS(ObservedSpeciesData!AD$2:AD$4955,ObservedSpeciesData!$A$2:$A$4955,$A1272,ObservedSpeciesData!$D$2:$D$4955,$D1272)),AVERAGEIFS(ObservedSpeciesData!AD$2:AD$4955,ObservedSpeciesData!$A$2:$A$4955,$A1272,ObservedSpeciesData!$D$2:$D$4955,$D1272),"")</f>
        <v/>
      </c>
      <c r="AE1272" s="24" t="str">
        <f>IF(ISNUMBER(AVERAGEIFS(ObservedSpeciesData!AE$2:AE$4955,ObservedSpeciesData!$A$2:$A$4955,$A1272,ObservedSpeciesData!$D$2:$D$4955,$D1272)),AVERAGEIFS(ObservedSpeciesData!AE$2:AE$4955,ObservedSpeciesData!$A$2:$A$4955,$A1272,ObservedSpeciesData!$D$2:$D$4955,$D1272),"")</f>
        <v/>
      </c>
      <c r="AF1272" s="23"/>
      <c r="AG1272" s="24"/>
      <c r="AH1272" s="23" t="str">
        <f>IF(ISNUMBER(AVERAGEIFS(ObservedSpeciesData!AH$2:AH$4955,ObservedSpeciesData!$A$2:$A$4955,$A1272,ObservedSpeciesData!$D$2:$D$4955,$D1272)),AVERAGEIFS(ObservedSpeciesData!AH$2:AH$4955,ObservedSpeciesData!$A$2:$A$4955,$A1272,ObservedSpeciesData!$D$2:$D$4955,$D1272),"")</f>
        <v/>
      </c>
      <c r="AI1272" s="23" t="str">
        <f>IF(ISNUMBER(AVERAGEIFS(ObservedSpeciesData!AI$2:AI$4955,ObservedSpeciesData!$A$2:$A$4955,$A1272,ObservedSpeciesData!$C$2:$C$4955,$C1272,ObservedSpeciesData!$D$2:$D$4955,$D1272)),AVERAGEIFS(ObservedSpeciesData!AI$2:AI$4955,ObservedSpeciesData!$A$2:$A$4955,$A1272,ObservedSpeciesData!$C$2:$C$4955,$C1272,ObservedSpeciesData!$D$2:$D$4955,$D1272),"")</f>
        <v/>
      </c>
      <c r="AJ1272" s="2">
        <f>COUNTIFS(ObservedSpeciesData!$A$2:$A$828,$A1272,ObservedSpeciesData!$D$2:$D$828,$D1272)</f>
        <v>0</v>
      </c>
      <c r="AK1272" s="2">
        <f t="shared" si="19"/>
        <v>1</v>
      </c>
    </row>
    <row r="1273" spans="1:37" x14ac:dyDescent="0.25">
      <c r="A1273" s="14" t="s">
        <v>81</v>
      </c>
      <c r="B1273" t="s">
        <v>80</v>
      </c>
      <c r="C1273" t="s">
        <v>79</v>
      </c>
      <c r="D1273" s="13">
        <v>42143</v>
      </c>
      <c r="E1273">
        <v>1</v>
      </c>
      <c r="F1273">
        <v>500</v>
      </c>
      <c r="G1273" s="2" t="s">
        <v>89</v>
      </c>
      <c r="H1273" s="2" t="s">
        <v>13</v>
      </c>
      <c r="I1273">
        <v>5</v>
      </c>
      <c r="J1273" s="2" t="s">
        <v>88</v>
      </c>
      <c r="K1273" s="2">
        <f>IF(ISNUMBER(AVERAGEIFS(ObservedSpeciesData!K$2:K$4955,ObservedSpeciesData!$A$2:$A$4955,$A1273,ObservedSpeciesData!$D$2:$D$4955,$D1273)),AVERAGEIFS(ObservedSpeciesData!K$2:K$4955,ObservedSpeciesData!$A$2:$A$4955,$A1273,ObservedSpeciesData!$D$2:$D$4955,$D1273),"")</f>
        <v>450</v>
      </c>
      <c r="L1273" s="26">
        <f>IF(ISNUMBER(AVERAGEIFS(ObservedSpeciesData!L$2:L$4955,ObservedSpeciesData!$A$2:$A$4955,$A1273,ObservedSpeciesData!$D$2:$D$4955,$D1273)),AVERAGEIFS(ObservedSpeciesData!L$2:L$4955,ObservedSpeciesData!$A$2:$A$4955,$A1273,ObservedSpeciesData!$D$2:$D$4955,$D1273),"")</f>
        <v>3804</v>
      </c>
      <c r="M1273" s="23">
        <f>IF(ISNUMBER(AVERAGEIFS(ObservedSpeciesData!M$2:M$4955,ObservedSpeciesData!$A$2:$A$4955,$A1273,ObservedSpeciesData!$D$2:$D$4955,$D1273)),AVERAGEIFS(ObservedSpeciesData!M$2:M$4955,ObservedSpeciesData!$A$2:$A$4955,$A1273,ObservedSpeciesData!$D$2:$D$4955,$D1273),"")</f>
        <v>380.4</v>
      </c>
      <c r="N1273" s="23" t="str">
        <f>IF(ISNUMBER(AVERAGEIFS(ObservedSpeciesData!N$2:N$4955,ObservedSpeciesData!$A$2:$A$4955,$A1273,ObservedSpeciesData!$D$2:$D$4955,$D1273)),AVERAGEIFS(ObservedSpeciesData!N$2:N$4955,ObservedSpeciesData!$A$2:$A$4955,$A1273,ObservedSpeciesData!$D$2:$D$4955,$D1273),"")</f>
        <v/>
      </c>
      <c r="O1273" s="23" t="str">
        <f>IF(ISNUMBER(AVERAGEIFS(ObservedSpeciesData!O$2:O$4955,ObservedSpeciesData!$A$2:$A$4955,$A1273,ObservedSpeciesData!$D$2:$D$4955,$D1273)),AVERAGEIFS(ObservedSpeciesData!O$2:O$4955,ObservedSpeciesData!$A$2:$A$4955,$A1273,ObservedSpeciesData!$D$2:$D$4955,$D1273),"")</f>
        <v/>
      </c>
      <c r="P1273" s="23" t="str">
        <f>IF(ISNUMBER(AVERAGEIFS(ObservedSpeciesData!P$2:P$4955,ObservedSpeciesData!$A$2:$A$4955,$A1273,ObservedSpeciesData!$C$2:$C$4955,$C1273,ObservedSpeciesData!$D$2:$D$4955,$D1273)),AVERAGEIFS(ObservedSpeciesData!P$2:P$4955,ObservedSpeciesData!$A$2:$A$4955,$A1273,ObservedSpeciesData!$C$2:$C$4955,$C1273,ObservedSpeciesData!$D$2:$D$4955,$D1273),"")</f>
        <v/>
      </c>
      <c r="Q1273" s="23"/>
      <c r="R1273" s="25" t="str">
        <f>IF(ISNUMBER(AVERAGEIFS(ObservedSpeciesData!R$2:R$4955,ObservedSpeciesData!$A$2:$A$4955,$A1273,ObservedSpeciesData!$D$2:$D$4955,$D1273)),AVERAGEIFS(ObservedSpeciesData!R$2:R$4955,ObservedSpeciesData!$A$2:$A$4955,$A1273,ObservedSpeciesData!$D$2:$D$4955,$D1273),"")</f>
        <v/>
      </c>
      <c r="S1273" s="25" t="str">
        <f>IF(ISNUMBER(AVERAGEIFS(ObservedSpeciesData!S$2:S$4955,ObservedSpeciesData!$A$2:$A$4955,$A1273,ObservedSpeciesData!$D$2:$D$4955,$D1273)),AVERAGEIFS(ObservedSpeciesData!S$2:S$4955,ObservedSpeciesData!$A$2:$A$4955,$A1273,ObservedSpeciesData!$D$2:$D$4955,$D1273),"")</f>
        <v/>
      </c>
      <c r="T1273" s="23" t="str">
        <f>IF(ISNUMBER(AVERAGEIFS(ObservedSpeciesData!T$2:T$4955,ObservedSpeciesData!$A$2:$A$4955,$A1273,ObservedSpeciesData!$D$2:$D$4955,$D1273)),AVERAGEIFS(ObservedSpeciesData!T$2:T$4955,ObservedSpeciesData!$A$2:$A$4955,$A1273,ObservedSpeciesData!$D$2:$D$4955,$D1273),"")</f>
        <v/>
      </c>
      <c r="U1273" s="24" t="str">
        <f>IF(ISNUMBER(AVERAGEIFS(ObservedSpeciesData!U$2:U$4955,ObservedSpeciesData!$A$2:$A$4955,$A1273,ObservedSpeciesData!$C$2:$C$4955,$C1273,ObservedSpeciesData!$D$2:$D$4955,$D1273)),AVERAGEIFS(ObservedSpeciesData!U$2:U$4955,ObservedSpeciesData!$A$2:$A$4955,$A1273,ObservedSpeciesData!$C$2:$C$4955,$C1273,ObservedSpeciesData!$D$2:$D$4955,$D1273),"")</f>
        <v/>
      </c>
      <c r="V1273" s="23" t="str">
        <f>IF(ISNUMBER(AVERAGEIFS(ObservedSpeciesData!V$2:V$4955,ObservedSpeciesData!$A$2:$A$4955,$A1273,ObservedSpeciesData!$D$2:$D$4955,$D1273)),AVERAGEIFS(ObservedSpeciesData!V$2:V$4955,ObservedSpeciesData!$A$2:$A$4955,$A1273,ObservedSpeciesData!$D$2:$D$4955,$D1273),"")</f>
        <v/>
      </c>
      <c r="W1273" s="23" t="str">
        <f>IF(ISNUMBER(AVERAGEIFS(ObservedSpeciesData!W$2:W$4955,ObservedSpeciesData!$A$2:$A$4955,$A1273,ObservedSpeciesData!$D$2:$D$4955,$D1273)),AVERAGEIFS(ObservedSpeciesData!W$2:W$4955,ObservedSpeciesData!$A$2:$A$4955,$A1273,ObservedSpeciesData!$D$2:$D$4955,$D1273),"")</f>
        <v/>
      </c>
      <c r="X1273" s="23" t="str">
        <f>IF(ISNUMBER(AVERAGEIFS(ObservedSpeciesData!X$2:X$4955,ObservedSpeciesData!$A$2:$A$4955,$A1273,ObservedSpeciesData!$D$2:$D$4955,$D1273)),AVERAGEIFS(ObservedSpeciesData!X$2:X$4955,ObservedSpeciesData!$A$2:$A$4955,$A1273,ObservedSpeciesData!$D$2:$D$4955,$D1273),"")</f>
        <v/>
      </c>
      <c r="Y1273" s="23" t="str">
        <f>IF(ISNUMBER(AVERAGEIFS(ObservedSpeciesData!Y$2:Y$4955,ObservedSpeciesData!$A$2:$A$4955,$A1273,ObservedSpeciesData!$D$2:$D$4955,$D1273)),AVERAGEIFS(ObservedSpeciesData!Y$2:Y$4955,ObservedSpeciesData!$A$2:$A$4955,$A1273,ObservedSpeciesData!$D$2:$D$4955,$D1273),"")</f>
        <v/>
      </c>
      <c r="Z1273" s="23" t="str">
        <f>IF(ISNUMBER(AVERAGEIFS(ObservedSpeciesData!Z$2:Z$4955,ObservedSpeciesData!$A$2:$A$4955,$A1273,ObservedSpeciesData!$D$2:$D$4955,$D1273)),AVERAGEIFS(ObservedSpeciesData!Z$2:Z$4955,ObservedSpeciesData!$A$2:$A$4955,$A1273,ObservedSpeciesData!$D$2:$D$4955,$D1273),"")</f>
        <v/>
      </c>
      <c r="AA1273" s="23" t="str">
        <f>IF(ISNUMBER(AVERAGEIFS(ObservedSpeciesData!AA$2:AA$4955,ObservedSpeciesData!$A$2:$A$4955,$A1273,ObservedSpeciesData!$D$2:$D$4955,$D1273)),AVERAGEIFS(ObservedSpeciesData!AA$2:AA$4955,ObservedSpeciesData!$A$2:$A$4955,$A1273,ObservedSpeciesData!$D$2:$D$4955,$D1273),"")</f>
        <v/>
      </c>
      <c r="AB1273" s="24" t="str">
        <f>IF(ISNUMBER(AVERAGEIFS(ObservedSpeciesData!AB$2:AB$4955,ObservedSpeciesData!$A$2:$A$4955,$A1273,ObservedSpeciesData!$D$2:$D$4955,$D1273)),AVERAGEIFS(ObservedSpeciesData!AB$2:AB$4955,ObservedSpeciesData!$A$2:$A$4955,$A1273,ObservedSpeciesData!$D$2:$D$4955,$D1273),"")</f>
        <v/>
      </c>
      <c r="AC1273" s="24" t="str">
        <f>IF(ISNUMBER(AVERAGEIFS(ObservedSpeciesData!AC$2:AC$4955,ObservedSpeciesData!$A$2:$A$4955,$A1273,ObservedSpeciesData!$D$2:$D$4955,$D1273)),AVERAGEIFS(ObservedSpeciesData!AC$2:AC$4955,ObservedSpeciesData!$A$2:$A$4955,$A1273,ObservedSpeciesData!$D$2:$D$4955,$D1273),"")</f>
        <v/>
      </c>
      <c r="AD1273" s="23" t="str">
        <f>IF(ISNUMBER(AVERAGEIFS(ObservedSpeciesData!AD$2:AD$4955,ObservedSpeciesData!$A$2:$A$4955,$A1273,ObservedSpeciesData!$D$2:$D$4955,$D1273)),AVERAGEIFS(ObservedSpeciesData!AD$2:AD$4955,ObservedSpeciesData!$A$2:$A$4955,$A1273,ObservedSpeciesData!$D$2:$D$4955,$D1273),"")</f>
        <v/>
      </c>
      <c r="AE1273" s="24" t="str">
        <f>IF(ISNUMBER(AVERAGEIFS(ObservedSpeciesData!AE$2:AE$4955,ObservedSpeciesData!$A$2:$A$4955,$A1273,ObservedSpeciesData!$D$2:$D$4955,$D1273)),AVERAGEIFS(ObservedSpeciesData!AE$2:AE$4955,ObservedSpeciesData!$A$2:$A$4955,$A1273,ObservedSpeciesData!$D$2:$D$4955,$D1273),"")</f>
        <v/>
      </c>
      <c r="AF1273" s="23"/>
      <c r="AG1273" s="24"/>
      <c r="AH1273" s="23" t="str">
        <f>IF(ISNUMBER(AVERAGEIFS(ObservedSpeciesData!AH$2:AH$4955,ObservedSpeciesData!$A$2:$A$4955,$A1273,ObservedSpeciesData!$D$2:$D$4955,$D1273)),AVERAGEIFS(ObservedSpeciesData!AH$2:AH$4955,ObservedSpeciesData!$A$2:$A$4955,$A1273,ObservedSpeciesData!$D$2:$D$4955,$D1273),"")</f>
        <v/>
      </c>
      <c r="AI1273" s="23" t="str">
        <f>IF(ISNUMBER(AVERAGEIFS(ObservedSpeciesData!AI$2:AI$4955,ObservedSpeciesData!$A$2:$A$4955,$A1273,ObservedSpeciesData!$C$2:$C$4955,$C1273,ObservedSpeciesData!$D$2:$D$4955,$D1273)),AVERAGEIFS(ObservedSpeciesData!AI$2:AI$4955,ObservedSpeciesData!$A$2:$A$4955,$A1273,ObservedSpeciesData!$C$2:$C$4955,$C1273,ObservedSpeciesData!$D$2:$D$4955,$D1273),"")</f>
        <v/>
      </c>
      <c r="AJ1273" s="2">
        <f>COUNTIFS(ObservedSpeciesData!$A$2:$A$828,$A1273,ObservedSpeciesData!$D$2:$D$828,$D1273)</f>
        <v>0</v>
      </c>
      <c r="AK1273" s="2">
        <f t="shared" si="19"/>
        <v>1</v>
      </c>
    </row>
    <row r="1274" spans="1:37" x14ac:dyDescent="0.25">
      <c r="A1274" s="14" t="s">
        <v>86</v>
      </c>
      <c r="B1274" t="s">
        <v>80</v>
      </c>
      <c r="C1274" t="s">
        <v>79</v>
      </c>
      <c r="D1274" s="13">
        <v>42144</v>
      </c>
      <c r="E1274">
        <v>1</v>
      </c>
      <c r="F1274">
        <v>0</v>
      </c>
      <c r="G1274" s="2" t="s">
        <v>89</v>
      </c>
      <c r="H1274" s="2" t="s">
        <v>13</v>
      </c>
      <c r="I1274">
        <v>5</v>
      </c>
      <c r="J1274" s="2" t="s">
        <v>77</v>
      </c>
      <c r="K1274" s="2">
        <f>IF(ISNUMBER(AVERAGEIFS(ObservedSpeciesData!K$2:K$4955,ObservedSpeciesData!$A$2:$A$4955,$A1274,ObservedSpeciesData!$D$2:$D$4955,$D1274)),AVERAGEIFS(ObservedSpeciesData!K$2:K$4955,ObservedSpeciesData!$A$2:$A$4955,$A1274,ObservedSpeciesData!$D$2:$D$4955,$D1274),"")</f>
        <v>0</v>
      </c>
      <c r="L1274" s="26" t="str">
        <f>IF(ISNUMBER(AVERAGEIFS(ObservedSpeciesData!L$2:L$4955,ObservedSpeciesData!$A$2:$A$4955,$A1274,ObservedSpeciesData!$D$2:$D$4955,$D1274)),AVERAGEIFS(ObservedSpeciesData!L$2:L$4955,ObservedSpeciesData!$A$2:$A$4955,$A1274,ObservedSpeciesData!$D$2:$D$4955,$D1274),"")</f>
        <v/>
      </c>
      <c r="M1274" s="23" t="str">
        <f>IF(ISNUMBER(AVERAGEIFS(ObservedSpeciesData!M$2:M$4955,ObservedSpeciesData!$A$2:$A$4955,$A1274,ObservedSpeciesData!$D$2:$D$4955,$D1274)),AVERAGEIFS(ObservedSpeciesData!M$2:M$4955,ObservedSpeciesData!$A$2:$A$4955,$A1274,ObservedSpeciesData!$D$2:$D$4955,$D1274),"")</f>
        <v/>
      </c>
      <c r="N1274" s="23">
        <f>IF(ISNUMBER(AVERAGEIFS(ObservedSpeciesData!N$2:N$4955,ObservedSpeciesData!$A$2:$A$4955,$A1274,ObservedSpeciesData!$D$2:$D$4955,$D1274)),AVERAGEIFS(ObservedSpeciesData!N$2:N$4955,ObservedSpeciesData!$A$2:$A$4955,$A1274,ObservedSpeciesData!$D$2:$D$4955,$D1274),"")</f>
        <v>383.14692013333337</v>
      </c>
      <c r="O1274" s="23">
        <f>IF(ISNUMBER(AVERAGEIFS(ObservedSpeciesData!O$2:O$4955,ObservedSpeciesData!$A$2:$A$4955,$A1274,ObservedSpeciesData!$D$2:$D$4955,$D1274)),AVERAGEIFS(ObservedSpeciesData!O$2:O$4955,ObservedSpeciesData!$A$2:$A$4955,$A1274,ObservedSpeciesData!$D$2:$D$4955,$D1274),"")</f>
        <v>38.314692013333342</v>
      </c>
      <c r="P1274" s="23">
        <f>IF(ISNUMBER(AVERAGEIFS(ObservedSpeciesData!P$2:P$4955,ObservedSpeciesData!$A$2:$A$4955,$A1274,ObservedSpeciesData!$C$2:$C$4955,$C1274,ObservedSpeciesData!$D$2:$D$4955,$D1274)),AVERAGEIFS(ObservedSpeciesData!P$2:P$4955,ObservedSpeciesData!$A$2:$A$4955,$A1274,ObservedSpeciesData!$C$2:$C$4955,$C1274,ObservedSpeciesData!$D$2:$D$4955,$D1274),"")</f>
        <v>525.01415619111106</v>
      </c>
      <c r="Q1274" s="23"/>
      <c r="R1274" s="25" t="str">
        <f>IF(ISNUMBER(AVERAGEIFS(ObservedSpeciesData!R$2:R$4955,ObservedSpeciesData!$A$2:$A$4955,$A1274,ObservedSpeciesData!$D$2:$D$4955,$D1274)),AVERAGEIFS(ObservedSpeciesData!R$2:R$4955,ObservedSpeciesData!$A$2:$A$4955,$A1274,ObservedSpeciesData!$D$2:$D$4955,$D1274),"")</f>
        <v/>
      </c>
      <c r="S1274" s="25" t="str">
        <f>IF(ISNUMBER(AVERAGEIFS(ObservedSpeciesData!S$2:S$4955,ObservedSpeciesData!$A$2:$A$4955,$A1274,ObservedSpeciesData!$D$2:$D$4955,$D1274)),AVERAGEIFS(ObservedSpeciesData!S$2:S$4955,ObservedSpeciesData!$A$2:$A$4955,$A1274,ObservedSpeciesData!$D$2:$D$4955,$D1274),"")</f>
        <v/>
      </c>
      <c r="T1274" s="23" t="str">
        <f>IF(ISNUMBER(AVERAGEIFS(ObservedSpeciesData!T$2:T$4955,ObservedSpeciesData!$A$2:$A$4955,$A1274,ObservedSpeciesData!$D$2:$D$4955,$D1274)),AVERAGEIFS(ObservedSpeciesData!T$2:T$4955,ObservedSpeciesData!$A$2:$A$4955,$A1274,ObservedSpeciesData!$D$2:$D$4955,$D1274),"")</f>
        <v/>
      </c>
      <c r="U1274" s="24" t="str">
        <f>IF(ISNUMBER(AVERAGEIFS(ObservedSpeciesData!U$2:U$4955,ObservedSpeciesData!$A$2:$A$4955,$A1274,ObservedSpeciesData!$C$2:$C$4955,$C1274,ObservedSpeciesData!$D$2:$D$4955,$D1274)),AVERAGEIFS(ObservedSpeciesData!U$2:U$4955,ObservedSpeciesData!$A$2:$A$4955,$A1274,ObservedSpeciesData!$C$2:$C$4955,$C1274,ObservedSpeciesData!$D$2:$D$4955,$D1274),"")</f>
        <v/>
      </c>
      <c r="V1274" s="23" t="str">
        <f>IF(ISNUMBER(AVERAGEIFS(ObservedSpeciesData!V$2:V$4955,ObservedSpeciesData!$A$2:$A$4955,$A1274,ObservedSpeciesData!$D$2:$D$4955,$D1274)),AVERAGEIFS(ObservedSpeciesData!V$2:V$4955,ObservedSpeciesData!$A$2:$A$4955,$A1274,ObservedSpeciesData!$D$2:$D$4955,$D1274),"")</f>
        <v/>
      </c>
      <c r="W1274" s="23" t="str">
        <f>IF(ISNUMBER(AVERAGEIFS(ObservedSpeciesData!W$2:W$4955,ObservedSpeciesData!$A$2:$A$4955,$A1274,ObservedSpeciesData!$D$2:$D$4955,$D1274)),AVERAGEIFS(ObservedSpeciesData!W$2:W$4955,ObservedSpeciesData!$A$2:$A$4955,$A1274,ObservedSpeciesData!$D$2:$D$4955,$D1274),"")</f>
        <v/>
      </c>
      <c r="X1274" s="23" t="str">
        <f>IF(ISNUMBER(AVERAGEIFS(ObservedSpeciesData!X$2:X$4955,ObservedSpeciesData!$A$2:$A$4955,$A1274,ObservedSpeciesData!$D$2:$D$4955,$D1274)),AVERAGEIFS(ObservedSpeciesData!X$2:X$4955,ObservedSpeciesData!$A$2:$A$4955,$A1274,ObservedSpeciesData!$D$2:$D$4955,$D1274),"")</f>
        <v/>
      </c>
      <c r="Y1274" s="23" t="str">
        <f>IF(ISNUMBER(AVERAGEIFS(ObservedSpeciesData!Y$2:Y$4955,ObservedSpeciesData!$A$2:$A$4955,$A1274,ObservedSpeciesData!$D$2:$D$4955,$D1274)),AVERAGEIFS(ObservedSpeciesData!Y$2:Y$4955,ObservedSpeciesData!$A$2:$A$4955,$A1274,ObservedSpeciesData!$D$2:$D$4955,$D1274),"")</f>
        <v/>
      </c>
      <c r="Z1274" s="23" t="str">
        <f>IF(ISNUMBER(AVERAGEIFS(ObservedSpeciesData!Z$2:Z$4955,ObservedSpeciesData!$A$2:$A$4955,$A1274,ObservedSpeciesData!$D$2:$D$4955,$D1274)),AVERAGEIFS(ObservedSpeciesData!Z$2:Z$4955,ObservedSpeciesData!$A$2:$A$4955,$A1274,ObservedSpeciesData!$D$2:$D$4955,$D1274),"")</f>
        <v/>
      </c>
      <c r="AA1274" s="23">
        <f>IF(ISNUMBER(AVERAGEIFS(ObservedSpeciesData!AA$2:AA$4955,ObservedSpeciesData!$A$2:$A$4955,$A1274,ObservedSpeciesData!$D$2:$D$4955,$D1274)),AVERAGEIFS(ObservedSpeciesData!AA$2:AA$4955,ObservedSpeciesData!$A$2:$A$4955,$A1274,ObservedSpeciesData!$D$2:$D$4955,$D1274),"")</f>
        <v>21.15</v>
      </c>
      <c r="AB1274" s="24">
        <f>IF(ISNUMBER(AVERAGEIFS(ObservedSpeciesData!AB$2:AB$4955,ObservedSpeciesData!$A$2:$A$4955,$A1274,ObservedSpeciesData!$D$2:$D$4955,$D1274)),AVERAGEIFS(ObservedSpeciesData!AB$2:AB$4955,ObservedSpeciesData!$A$2:$A$4955,$A1274,ObservedSpeciesData!$D$2:$D$4955,$D1274),"")</f>
        <v>3.4000000000000002E-2</v>
      </c>
      <c r="AC1274" s="24">
        <f>IF(ISNUMBER(AVERAGEIFS(ObservedSpeciesData!AC$2:AC$4955,ObservedSpeciesData!$A$2:$A$4955,$A1274,ObservedSpeciesData!$D$2:$D$4955,$D1274)),AVERAGEIFS(ObservedSpeciesData!AC$2:AC$4955,ObservedSpeciesData!$A$2:$A$4955,$A1274,ObservedSpeciesData!$D$2:$D$4955,$D1274),"")</f>
        <v>3.4000000000000002E-2</v>
      </c>
      <c r="AD1274" s="23" t="str">
        <f>IF(ISNUMBER(AVERAGEIFS(ObservedSpeciesData!AD$2:AD$4955,ObservedSpeciesData!$A$2:$A$4955,$A1274,ObservedSpeciesData!$D$2:$D$4955,$D1274)),AVERAGEIFS(ObservedSpeciesData!AD$2:AD$4955,ObservedSpeciesData!$A$2:$A$4955,$A1274,ObservedSpeciesData!$D$2:$D$4955,$D1274),"")</f>
        <v/>
      </c>
      <c r="AE1274" s="24" t="str">
        <f>IF(ISNUMBER(AVERAGEIFS(ObservedSpeciesData!AE$2:AE$4955,ObservedSpeciesData!$A$2:$A$4955,$A1274,ObservedSpeciesData!$D$2:$D$4955,$D1274)),AVERAGEIFS(ObservedSpeciesData!AE$2:AE$4955,ObservedSpeciesData!$A$2:$A$4955,$A1274,ObservedSpeciesData!$D$2:$D$4955,$D1274),"")</f>
        <v/>
      </c>
      <c r="AF1274" s="23"/>
      <c r="AG1274" s="24"/>
      <c r="AH1274" s="23">
        <f>IF(ISNUMBER(AVERAGEIFS(ObservedSpeciesData!AH$2:AH$4955,ObservedSpeciesData!$A$2:$A$4955,$A1274,ObservedSpeciesData!$D$2:$D$4955,$D1274)),AVERAGEIFS(ObservedSpeciesData!AH$2:AH$4955,ObservedSpeciesData!$A$2:$A$4955,$A1274,ObservedSpeciesData!$D$2:$D$4955,$D1274),"")</f>
        <v>1.3029999999999999</v>
      </c>
      <c r="AI1274" s="23">
        <f>IF(ISNUMBER(AVERAGEIFS(ObservedSpeciesData!AI$2:AI$4955,ObservedSpeciesData!$A$2:$A$4955,$A1274,ObservedSpeciesData!$C$2:$C$4955,$C1274,ObservedSpeciesData!$D$2:$D$4955,$D1274)),AVERAGEIFS(ObservedSpeciesData!AI$2:AI$4955,ObservedSpeciesData!$A$2:$A$4955,$A1274,ObservedSpeciesData!$C$2:$C$4955,$C1274,ObservedSpeciesData!$D$2:$D$4955,$D1274),"")</f>
        <v>13.933999999999999</v>
      </c>
      <c r="AJ1274" s="2">
        <f>COUNTIFS(ObservedSpeciesData!$A$2:$A$828,$A1274,ObservedSpeciesData!$D$2:$D$828,$D1274)</f>
        <v>0</v>
      </c>
      <c r="AK1274" s="2">
        <f t="shared" si="19"/>
        <v>8</v>
      </c>
    </row>
    <row r="1275" spans="1:37" x14ac:dyDescent="0.25">
      <c r="A1275" s="14" t="s">
        <v>85</v>
      </c>
      <c r="B1275" t="s">
        <v>80</v>
      </c>
      <c r="C1275" t="s">
        <v>79</v>
      </c>
      <c r="D1275" s="13">
        <v>42144</v>
      </c>
      <c r="E1275">
        <v>1</v>
      </c>
      <c r="F1275">
        <v>50</v>
      </c>
      <c r="G1275" s="2" t="s">
        <v>89</v>
      </c>
      <c r="H1275" s="2" t="s">
        <v>13</v>
      </c>
      <c r="I1275">
        <v>5</v>
      </c>
      <c r="J1275" s="2" t="s">
        <v>77</v>
      </c>
      <c r="K1275" s="2">
        <f>IF(ISNUMBER(AVERAGEIFS(ObservedSpeciesData!K$2:K$4955,ObservedSpeciesData!$A$2:$A$4955,$A1275,ObservedSpeciesData!$D$2:$D$4955,$D1275)),AVERAGEIFS(ObservedSpeciesData!K$2:K$4955,ObservedSpeciesData!$A$2:$A$4955,$A1275,ObservedSpeciesData!$D$2:$D$4955,$D1275),"")</f>
        <v>45</v>
      </c>
      <c r="L1275" s="26" t="str">
        <f>IF(ISNUMBER(AVERAGEIFS(ObservedSpeciesData!L$2:L$4955,ObservedSpeciesData!$A$2:$A$4955,$A1275,ObservedSpeciesData!$D$2:$D$4955,$D1275)),AVERAGEIFS(ObservedSpeciesData!L$2:L$4955,ObservedSpeciesData!$A$2:$A$4955,$A1275,ObservedSpeciesData!$D$2:$D$4955,$D1275),"")</f>
        <v/>
      </c>
      <c r="M1275" s="23" t="str">
        <f>IF(ISNUMBER(AVERAGEIFS(ObservedSpeciesData!M$2:M$4955,ObservedSpeciesData!$A$2:$A$4955,$A1275,ObservedSpeciesData!$D$2:$D$4955,$D1275)),AVERAGEIFS(ObservedSpeciesData!M$2:M$4955,ObservedSpeciesData!$A$2:$A$4955,$A1275,ObservedSpeciesData!$D$2:$D$4955,$D1275),"")</f>
        <v/>
      </c>
      <c r="N1275" s="23">
        <f>IF(ISNUMBER(AVERAGEIFS(ObservedSpeciesData!N$2:N$4955,ObservedSpeciesData!$A$2:$A$4955,$A1275,ObservedSpeciesData!$D$2:$D$4955,$D1275)),AVERAGEIFS(ObservedSpeciesData!N$2:N$4955,ObservedSpeciesData!$A$2:$A$4955,$A1275,ObservedSpeciesData!$D$2:$D$4955,$D1275),"")</f>
        <v>367.98010183333344</v>
      </c>
      <c r="O1275" s="23">
        <f>IF(ISNUMBER(AVERAGEIFS(ObservedSpeciesData!O$2:O$4955,ObservedSpeciesData!$A$2:$A$4955,$A1275,ObservedSpeciesData!$D$2:$D$4955,$D1275)),AVERAGEIFS(ObservedSpeciesData!O$2:O$4955,ObservedSpeciesData!$A$2:$A$4955,$A1275,ObservedSpeciesData!$D$2:$D$4955,$D1275),"")</f>
        <v>36.798010183333332</v>
      </c>
      <c r="P1275" s="23">
        <f>IF(ISNUMBER(AVERAGEIFS(ObservedSpeciesData!P$2:P$4955,ObservedSpeciesData!$A$2:$A$4955,$A1275,ObservedSpeciesData!$C$2:$C$4955,$C1275,ObservedSpeciesData!$D$2:$D$4955,$D1275)),AVERAGEIFS(ObservedSpeciesData!P$2:P$4955,ObservedSpeciesData!$A$2:$A$4955,$A1275,ObservedSpeciesData!$C$2:$C$4955,$C1275,ObservedSpeciesData!$D$2:$D$4955,$D1275),"")</f>
        <v>524.24478789711111</v>
      </c>
      <c r="Q1275" s="23"/>
      <c r="R1275" s="25" t="str">
        <f>IF(ISNUMBER(AVERAGEIFS(ObservedSpeciesData!R$2:R$4955,ObservedSpeciesData!$A$2:$A$4955,$A1275,ObservedSpeciesData!$D$2:$D$4955,$D1275)),AVERAGEIFS(ObservedSpeciesData!R$2:R$4955,ObservedSpeciesData!$A$2:$A$4955,$A1275,ObservedSpeciesData!$D$2:$D$4955,$D1275),"")</f>
        <v/>
      </c>
      <c r="S1275" s="25" t="str">
        <f>IF(ISNUMBER(AVERAGEIFS(ObservedSpeciesData!S$2:S$4955,ObservedSpeciesData!$A$2:$A$4955,$A1275,ObservedSpeciesData!$D$2:$D$4955,$D1275)),AVERAGEIFS(ObservedSpeciesData!S$2:S$4955,ObservedSpeciesData!$A$2:$A$4955,$A1275,ObservedSpeciesData!$D$2:$D$4955,$D1275),"")</f>
        <v/>
      </c>
      <c r="T1275" s="23" t="str">
        <f>IF(ISNUMBER(AVERAGEIFS(ObservedSpeciesData!T$2:T$4955,ObservedSpeciesData!$A$2:$A$4955,$A1275,ObservedSpeciesData!$D$2:$D$4955,$D1275)),AVERAGEIFS(ObservedSpeciesData!T$2:T$4955,ObservedSpeciesData!$A$2:$A$4955,$A1275,ObservedSpeciesData!$D$2:$D$4955,$D1275),"")</f>
        <v/>
      </c>
      <c r="U1275" s="24" t="str">
        <f>IF(ISNUMBER(AVERAGEIFS(ObservedSpeciesData!U$2:U$4955,ObservedSpeciesData!$A$2:$A$4955,$A1275,ObservedSpeciesData!$C$2:$C$4955,$C1275,ObservedSpeciesData!$D$2:$D$4955,$D1275)),AVERAGEIFS(ObservedSpeciesData!U$2:U$4955,ObservedSpeciesData!$A$2:$A$4955,$A1275,ObservedSpeciesData!$C$2:$C$4955,$C1275,ObservedSpeciesData!$D$2:$D$4955,$D1275),"")</f>
        <v/>
      </c>
      <c r="V1275" s="23" t="str">
        <f>IF(ISNUMBER(AVERAGEIFS(ObservedSpeciesData!V$2:V$4955,ObservedSpeciesData!$A$2:$A$4955,$A1275,ObservedSpeciesData!$D$2:$D$4955,$D1275)),AVERAGEIFS(ObservedSpeciesData!V$2:V$4955,ObservedSpeciesData!$A$2:$A$4955,$A1275,ObservedSpeciesData!$D$2:$D$4955,$D1275),"")</f>
        <v/>
      </c>
      <c r="W1275" s="23" t="str">
        <f>IF(ISNUMBER(AVERAGEIFS(ObservedSpeciesData!W$2:W$4955,ObservedSpeciesData!$A$2:$A$4955,$A1275,ObservedSpeciesData!$D$2:$D$4955,$D1275)),AVERAGEIFS(ObservedSpeciesData!W$2:W$4955,ObservedSpeciesData!$A$2:$A$4955,$A1275,ObservedSpeciesData!$D$2:$D$4955,$D1275),"")</f>
        <v/>
      </c>
      <c r="X1275" s="23" t="str">
        <f>IF(ISNUMBER(AVERAGEIFS(ObservedSpeciesData!X$2:X$4955,ObservedSpeciesData!$A$2:$A$4955,$A1275,ObservedSpeciesData!$D$2:$D$4955,$D1275)),AVERAGEIFS(ObservedSpeciesData!X$2:X$4955,ObservedSpeciesData!$A$2:$A$4955,$A1275,ObservedSpeciesData!$D$2:$D$4955,$D1275),"")</f>
        <v/>
      </c>
      <c r="Y1275" s="23" t="str">
        <f>IF(ISNUMBER(AVERAGEIFS(ObservedSpeciesData!Y$2:Y$4955,ObservedSpeciesData!$A$2:$A$4955,$A1275,ObservedSpeciesData!$D$2:$D$4955,$D1275)),AVERAGEIFS(ObservedSpeciesData!Y$2:Y$4955,ObservedSpeciesData!$A$2:$A$4955,$A1275,ObservedSpeciesData!$D$2:$D$4955,$D1275),"")</f>
        <v/>
      </c>
      <c r="Z1275" s="23" t="str">
        <f>IF(ISNUMBER(AVERAGEIFS(ObservedSpeciesData!Z$2:Z$4955,ObservedSpeciesData!$A$2:$A$4955,$A1275,ObservedSpeciesData!$D$2:$D$4955,$D1275)),AVERAGEIFS(ObservedSpeciesData!Z$2:Z$4955,ObservedSpeciesData!$A$2:$A$4955,$A1275,ObservedSpeciesData!$D$2:$D$4955,$D1275),"")</f>
        <v/>
      </c>
      <c r="AA1275" s="23">
        <f>IF(ISNUMBER(AVERAGEIFS(ObservedSpeciesData!AA$2:AA$4955,ObservedSpeciesData!$A$2:$A$4955,$A1275,ObservedSpeciesData!$D$2:$D$4955,$D1275)),AVERAGEIFS(ObservedSpeciesData!AA$2:AA$4955,ObservedSpeciesData!$A$2:$A$4955,$A1275,ObservedSpeciesData!$D$2:$D$4955,$D1275),"")</f>
        <v>19.600000000000001</v>
      </c>
      <c r="AB1275" s="24">
        <f>IF(ISNUMBER(AVERAGEIFS(ObservedSpeciesData!AB$2:AB$4955,ObservedSpeciesData!$A$2:$A$4955,$A1275,ObservedSpeciesData!$D$2:$D$4955,$D1275)),AVERAGEIFS(ObservedSpeciesData!AB$2:AB$4955,ObservedSpeciesData!$A$2:$A$4955,$A1275,ObservedSpeciesData!$D$2:$D$4955,$D1275),"")</f>
        <v>3.15E-2</v>
      </c>
      <c r="AC1275" s="24">
        <f>IF(ISNUMBER(AVERAGEIFS(ObservedSpeciesData!AC$2:AC$4955,ObservedSpeciesData!$A$2:$A$4955,$A1275,ObservedSpeciesData!$D$2:$D$4955,$D1275)),AVERAGEIFS(ObservedSpeciesData!AC$2:AC$4955,ObservedSpeciesData!$A$2:$A$4955,$A1275,ObservedSpeciesData!$D$2:$D$4955,$D1275),"")</f>
        <v>3.15E-2</v>
      </c>
      <c r="AD1275" s="23" t="str">
        <f>IF(ISNUMBER(AVERAGEIFS(ObservedSpeciesData!AD$2:AD$4955,ObservedSpeciesData!$A$2:$A$4955,$A1275,ObservedSpeciesData!$D$2:$D$4955,$D1275)),AVERAGEIFS(ObservedSpeciesData!AD$2:AD$4955,ObservedSpeciesData!$A$2:$A$4955,$A1275,ObservedSpeciesData!$D$2:$D$4955,$D1275),"")</f>
        <v/>
      </c>
      <c r="AE1275" s="24" t="str">
        <f>IF(ISNUMBER(AVERAGEIFS(ObservedSpeciesData!AE$2:AE$4955,ObservedSpeciesData!$A$2:$A$4955,$A1275,ObservedSpeciesData!$D$2:$D$4955,$D1275)),AVERAGEIFS(ObservedSpeciesData!AE$2:AE$4955,ObservedSpeciesData!$A$2:$A$4955,$A1275,ObservedSpeciesData!$D$2:$D$4955,$D1275),"")</f>
        <v/>
      </c>
      <c r="AF1275" s="23"/>
      <c r="AG1275" s="24"/>
      <c r="AH1275" s="23">
        <f>IF(ISNUMBER(AVERAGEIFS(ObservedSpeciesData!AH$2:AH$4955,ObservedSpeciesData!$A$2:$A$4955,$A1275,ObservedSpeciesData!$D$2:$D$4955,$D1275)),AVERAGEIFS(ObservedSpeciesData!AH$2:AH$4955,ObservedSpeciesData!$A$2:$A$4955,$A1275,ObservedSpeciesData!$D$2:$D$4955,$D1275),"")</f>
        <v>1.155</v>
      </c>
      <c r="AI1275" s="23">
        <f>IF(ISNUMBER(AVERAGEIFS(ObservedSpeciesData!AI$2:AI$4955,ObservedSpeciesData!$A$2:$A$4955,$A1275,ObservedSpeciesData!$C$2:$C$4955,$C1275,ObservedSpeciesData!$D$2:$D$4955,$D1275)),AVERAGEIFS(ObservedSpeciesData!AI$2:AI$4955,ObservedSpeciesData!$A$2:$A$4955,$A1275,ObservedSpeciesData!$C$2:$C$4955,$C1275,ObservedSpeciesData!$D$2:$D$4955,$D1275),"")</f>
        <v>13.868666666666668</v>
      </c>
      <c r="AJ1275" s="2">
        <f>COUNTIFS(ObservedSpeciesData!$A$2:$A$828,$A1275,ObservedSpeciesData!$D$2:$D$828,$D1275)</f>
        <v>0</v>
      </c>
      <c r="AK1275" s="2">
        <f t="shared" si="19"/>
        <v>8</v>
      </c>
    </row>
    <row r="1276" spans="1:37" x14ac:dyDescent="0.25">
      <c r="A1276" s="14" t="s">
        <v>84</v>
      </c>
      <c r="B1276" t="s">
        <v>80</v>
      </c>
      <c r="C1276" t="s">
        <v>79</v>
      </c>
      <c r="D1276" s="13">
        <v>42144</v>
      </c>
      <c r="E1276">
        <v>1</v>
      </c>
      <c r="F1276">
        <v>100</v>
      </c>
      <c r="G1276" s="2" t="s">
        <v>89</v>
      </c>
      <c r="H1276" s="2" t="s">
        <v>13</v>
      </c>
      <c r="I1276">
        <v>5</v>
      </c>
      <c r="J1276" s="2" t="s">
        <v>77</v>
      </c>
      <c r="K1276" s="2">
        <f>IF(ISNUMBER(AVERAGEIFS(ObservedSpeciesData!K$2:K$4955,ObservedSpeciesData!$A$2:$A$4955,$A1276,ObservedSpeciesData!$D$2:$D$4955,$D1276)),AVERAGEIFS(ObservedSpeciesData!K$2:K$4955,ObservedSpeciesData!$A$2:$A$4955,$A1276,ObservedSpeciesData!$D$2:$D$4955,$D1276),"")</f>
        <v>90</v>
      </c>
      <c r="L1276" s="26" t="str">
        <f>IF(ISNUMBER(AVERAGEIFS(ObservedSpeciesData!L$2:L$4955,ObservedSpeciesData!$A$2:$A$4955,$A1276,ObservedSpeciesData!$D$2:$D$4955,$D1276)),AVERAGEIFS(ObservedSpeciesData!L$2:L$4955,ObservedSpeciesData!$A$2:$A$4955,$A1276,ObservedSpeciesData!$D$2:$D$4955,$D1276),"")</f>
        <v/>
      </c>
      <c r="M1276" s="23" t="str">
        <f>IF(ISNUMBER(AVERAGEIFS(ObservedSpeciesData!M$2:M$4955,ObservedSpeciesData!$A$2:$A$4955,$A1276,ObservedSpeciesData!$D$2:$D$4955,$D1276)),AVERAGEIFS(ObservedSpeciesData!M$2:M$4955,ObservedSpeciesData!$A$2:$A$4955,$A1276,ObservedSpeciesData!$D$2:$D$4955,$D1276),"")</f>
        <v/>
      </c>
      <c r="N1276" s="23">
        <f>IF(ISNUMBER(AVERAGEIFS(ObservedSpeciesData!N$2:N$4955,ObservedSpeciesData!$A$2:$A$4955,$A1276,ObservedSpeciesData!$D$2:$D$4955,$D1276)),AVERAGEIFS(ObservedSpeciesData!N$2:N$4955,ObservedSpeciesData!$A$2:$A$4955,$A1276,ObservedSpeciesData!$D$2:$D$4955,$D1276),"")</f>
        <v>915.479828</v>
      </c>
      <c r="O1276" s="23">
        <f>IF(ISNUMBER(AVERAGEIFS(ObservedSpeciesData!O$2:O$4955,ObservedSpeciesData!$A$2:$A$4955,$A1276,ObservedSpeciesData!$D$2:$D$4955,$D1276)),AVERAGEIFS(ObservedSpeciesData!O$2:O$4955,ObservedSpeciesData!$A$2:$A$4955,$A1276,ObservedSpeciesData!$D$2:$D$4955,$D1276),"")</f>
        <v>91.5479828</v>
      </c>
      <c r="P1276" s="23">
        <f>IF(ISNUMBER(AVERAGEIFS(ObservedSpeciesData!P$2:P$4955,ObservedSpeciesData!$A$2:$A$4955,$A1276,ObservedSpeciesData!$C$2:$C$4955,$C1276,ObservedSpeciesData!$D$2:$D$4955,$D1276)),AVERAGEIFS(ObservedSpeciesData!P$2:P$4955,ObservedSpeciesData!$A$2:$A$4955,$A1276,ObservedSpeciesData!$C$2:$C$4955,$C1276,ObservedSpeciesData!$D$2:$D$4955,$D1276),"")</f>
        <v>714.92854199999999</v>
      </c>
      <c r="Q1276" s="23"/>
      <c r="R1276" s="25" t="str">
        <f>IF(ISNUMBER(AVERAGEIFS(ObservedSpeciesData!R$2:R$4955,ObservedSpeciesData!$A$2:$A$4955,$A1276,ObservedSpeciesData!$D$2:$D$4955,$D1276)),AVERAGEIFS(ObservedSpeciesData!R$2:R$4955,ObservedSpeciesData!$A$2:$A$4955,$A1276,ObservedSpeciesData!$D$2:$D$4955,$D1276),"")</f>
        <v/>
      </c>
      <c r="S1276" s="25" t="str">
        <f>IF(ISNUMBER(AVERAGEIFS(ObservedSpeciesData!S$2:S$4955,ObservedSpeciesData!$A$2:$A$4955,$A1276,ObservedSpeciesData!$D$2:$D$4955,$D1276)),AVERAGEIFS(ObservedSpeciesData!S$2:S$4955,ObservedSpeciesData!$A$2:$A$4955,$A1276,ObservedSpeciesData!$D$2:$D$4955,$D1276),"")</f>
        <v/>
      </c>
      <c r="T1276" s="23" t="str">
        <f>IF(ISNUMBER(AVERAGEIFS(ObservedSpeciesData!T$2:T$4955,ObservedSpeciesData!$A$2:$A$4955,$A1276,ObservedSpeciesData!$D$2:$D$4955,$D1276)),AVERAGEIFS(ObservedSpeciesData!T$2:T$4955,ObservedSpeciesData!$A$2:$A$4955,$A1276,ObservedSpeciesData!$D$2:$D$4955,$D1276),"")</f>
        <v/>
      </c>
      <c r="U1276" s="24" t="str">
        <f>IF(ISNUMBER(AVERAGEIFS(ObservedSpeciesData!U$2:U$4955,ObservedSpeciesData!$A$2:$A$4955,$A1276,ObservedSpeciesData!$C$2:$C$4955,$C1276,ObservedSpeciesData!$D$2:$D$4955,$D1276)),AVERAGEIFS(ObservedSpeciesData!U$2:U$4955,ObservedSpeciesData!$A$2:$A$4955,$A1276,ObservedSpeciesData!$C$2:$C$4955,$C1276,ObservedSpeciesData!$D$2:$D$4955,$D1276),"")</f>
        <v/>
      </c>
      <c r="V1276" s="23" t="str">
        <f>IF(ISNUMBER(AVERAGEIFS(ObservedSpeciesData!V$2:V$4955,ObservedSpeciesData!$A$2:$A$4955,$A1276,ObservedSpeciesData!$D$2:$D$4955,$D1276)),AVERAGEIFS(ObservedSpeciesData!V$2:V$4955,ObservedSpeciesData!$A$2:$A$4955,$A1276,ObservedSpeciesData!$D$2:$D$4955,$D1276),"")</f>
        <v/>
      </c>
      <c r="W1276" s="23" t="str">
        <f>IF(ISNUMBER(AVERAGEIFS(ObservedSpeciesData!W$2:W$4955,ObservedSpeciesData!$A$2:$A$4955,$A1276,ObservedSpeciesData!$D$2:$D$4955,$D1276)),AVERAGEIFS(ObservedSpeciesData!W$2:W$4955,ObservedSpeciesData!$A$2:$A$4955,$A1276,ObservedSpeciesData!$D$2:$D$4955,$D1276),"")</f>
        <v/>
      </c>
      <c r="X1276" s="23" t="str">
        <f>IF(ISNUMBER(AVERAGEIFS(ObservedSpeciesData!X$2:X$4955,ObservedSpeciesData!$A$2:$A$4955,$A1276,ObservedSpeciesData!$D$2:$D$4955,$D1276)),AVERAGEIFS(ObservedSpeciesData!X$2:X$4955,ObservedSpeciesData!$A$2:$A$4955,$A1276,ObservedSpeciesData!$D$2:$D$4955,$D1276),"")</f>
        <v/>
      </c>
      <c r="Y1276" s="23" t="str">
        <f>IF(ISNUMBER(AVERAGEIFS(ObservedSpeciesData!Y$2:Y$4955,ObservedSpeciesData!$A$2:$A$4955,$A1276,ObservedSpeciesData!$D$2:$D$4955,$D1276)),AVERAGEIFS(ObservedSpeciesData!Y$2:Y$4955,ObservedSpeciesData!$A$2:$A$4955,$A1276,ObservedSpeciesData!$D$2:$D$4955,$D1276),"")</f>
        <v/>
      </c>
      <c r="Z1276" s="23" t="str">
        <f>IF(ISNUMBER(AVERAGEIFS(ObservedSpeciesData!Z$2:Z$4955,ObservedSpeciesData!$A$2:$A$4955,$A1276,ObservedSpeciesData!$D$2:$D$4955,$D1276)),AVERAGEIFS(ObservedSpeciesData!Z$2:Z$4955,ObservedSpeciesData!$A$2:$A$4955,$A1276,ObservedSpeciesData!$D$2:$D$4955,$D1276),"")</f>
        <v/>
      </c>
      <c r="AA1276" s="23">
        <f>IF(ISNUMBER(AVERAGEIFS(ObservedSpeciesData!AA$2:AA$4955,ObservedSpeciesData!$A$2:$A$4955,$A1276,ObservedSpeciesData!$D$2:$D$4955,$D1276)),AVERAGEIFS(ObservedSpeciesData!AA$2:AA$4955,ObservedSpeciesData!$A$2:$A$4955,$A1276,ObservedSpeciesData!$D$2:$D$4955,$D1276),"")</f>
        <v>19.649999999999999</v>
      </c>
      <c r="AB1276" s="24">
        <f>IF(ISNUMBER(AVERAGEIFS(ObservedSpeciesData!AB$2:AB$4955,ObservedSpeciesData!$A$2:$A$4955,$A1276,ObservedSpeciesData!$D$2:$D$4955,$D1276)),AVERAGEIFS(ObservedSpeciesData!AB$2:AB$4955,ObservedSpeciesData!$A$2:$A$4955,$A1276,ObservedSpeciesData!$D$2:$D$4955,$D1276),"")</f>
        <v>3.1E-2</v>
      </c>
      <c r="AC1276" s="24">
        <f>IF(ISNUMBER(AVERAGEIFS(ObservedSpeciesData!AC$2:AC$4955,ObservedSpeciesData!$A$2:$A$4955,$A1276,ObservedSpeciesData!$D$2:$D$4955,$D1276)),AVERAGEIFS(ObservedSpeciesData!AC$2:AC$4955,ObservedSpeciesData!$A$2:$A$4955,$A1276,ObservedSpeciesData!$D$2:$D$4955,$D1276),"")</f>
        <v>3.1E-2</v>
      </c>
      <c r="AD1276" s="23" t="str">
        <f>IF(ISNUMBER(AVERAGEIFS(ObservedSpeciesData!AD$2:AD$4955,ObservedSpeciesData!$A$2:$A$4955,$A1276,ObservedSpeciesData!$D$2:$D$4955,$D1276)),AVERAGEIFS(ObservedSpeciesData!AD$2:AD$4955,ObservedSpeciesData!$A$2:$A$4955,$A1276,ObservedSpeciesData!$D$2:$D$4955,$D1276),"")</f>
        <v/>
      </c>
      <c r="AE1276" s="24" t="str">
        <f>IF(ISNUMBER(AVERAGEIFS(ObservedSpeciesData!AE$2:AE$4955,ObservedSpeciesData!$A$2:$A$4955,$A1276,ObservedSpeciesData!$D$2:$D$4955,$D1276)),AVERAGEIFS(ObservedSpeciesData!AE$2:AE$4955,ObservedSpeciesData!$A$2:$A$4955,$A1276,ObservedSpeciesData!$D$2:$D$4955,$D1276),"")</f>
        <v/>
      </c>
      <c r="AF1276" s="23"/>
      <c r="AG1276" s="24"/>
      <c r="AH1276" s="23">
        <f>IF(ISNUMBER(AVERAGEIFS(ObservedSpeciesData!AH$2:AH$4955,ObservedSpeciesData!$A$2:$A$4955,$A1276,ObservedSpeciesData!$D$2:$D$4955,$D1276)),AVERAGEIFS(ObservedSpeciesData!AH$2:AH$4955,ObservedSpeciesData!$A$2:$A$4955,$A1276,ObservedSpeciesData!$D$2:$D$4955,$D1276),"")</f>
        <v>2.831666666666667</v>
      </c>
      <c r="AI1276" s="23">
        <f>IF(ISNUMBER(AVERAGEIFS(ObservedSpeciesData!AI$2:AI$4955,ObservedSpeciesData!$A$2:$A$4955,$A1276,ObservedSpeciesData!$C$2:$C$4955,$C1276,ObservedSpeciesData!$D$2:$D$4955,$D1276)),AVERAGEIFS(ObservedSpeciesData!AI$2:AI$4955,ObservedSpeciesData!$A$2:$A$4955,$A1276,ObservedSpeciesData!$C$2:$C$4955,$C1276,ObservedSpeciesData!$D$2:$D$4955,$D1276),"")</f>
        <v>20.691000000000003</v>
      </c>
      <c r="AJ1276" s="2">
        <f>COUNTIFS(ObservedSpeciesData!$A$2:$A$828,$A1276,ObservedSpeciesData!$D$2:$D$828,$D1276)</f>
        <v>0</v>
      </c>
      <c r="AK1276" s="2">
        <f t="shared" si="19"/>
        <v>8</v>
      </c>
    </row>
    <row r="1277" spans="1:37" x14ac:dyDescent="0.25">
      <c r="A1277" s="14" t="s">
        <v>83</v>
      </c>
      <c r="B1277" t="s">
        <v>80</v>
      </c>
      <c r="C1277" t="s">
        <v>79</v>
      </c>
      <c r="D1277" s="13">
        <v>42144</v>
      </c>
      <c r="E1277">
        <v>1</v>
      </c>
      <c r="F1277">
        <v>200</v>
      </c>
      <c r="G1277" s="2" t="s">
        <v>89</v>
      </c>
      <c r="H1277" s="2" t="s">
        <v>13</v>
      </c>
      <c r="I1277">
        <v>5</v>
      </c>
      <c r="J1277" s="2" t="s">
        <v>77</v>
      </c>
      <c r="K1277" s="2">
        <f>IF(ISNUMBER(AVERAGEIFS(ObservedSpeciesData!K$2:K$4955,ObservedSpeciesData!$A$2:$A$4955,$A1277,ObservedSpeciesData!$D$2:$D$4955,$D1277)),AVERAGEIFS(ObservedSpeciesData!K$2:K$4955,ObservedSpeciesData!$A$2:$A$4955,$A1277,ObservedSpeciesData!$D$2:$D$4955,$D1277),"")</f>
        <v>180</v>
      </c>
      <c r="L1277" s="26" t="str">
        <f>IF(ISNUMBER(AVERAGEIFS(ObservedSpeciesData!L$2:L$4955,ObservedSpeciesData!$A$2:$A$4955,$A1277,ObservedSpeciesData!$D$2:$D$4955,$D1277)),AVERAGEIFS(ObservedSpeciesData!L$2:L$4955,ObservedSpeciesData!$A$2:$A$4955,$A1277,ObservedSpeciesData!$D$2:$D$4955,$D1277),"")</f>
        <v/>
      </c>
      <c r="M1277" s="23" t="str">
        <f>IF(ISNUMBER(AVERAGEIFS(ObservedSpeciesData!M$2:M$4955,ObservedSpeciesData!$A$2:$A$4955,$A1277,ObservedSpeciesData!$D$2:$D$4955,$D1277)),AVERAGEIFS(ObservedSpeciesData!M$2:M$4955,ObservedSpeciesData!$A$2:$A$4955,$A1277,ObservedSpeciesData!$D$2:$D$4955,$D1277),"")</f>
        <v/>
      </c>
      <c r="N1277" s="23">
        <f>IF(ISNUMBER(AVERAGEIFS(ObservedSpeciesData!N$2:N$4955,ObservedSpeciesData!$A$2:$A$4955,$A1277,ObservedSpeciesData!$D$2:$D$4955,$D1277)),AVERAGEIFS(ObservedSpeciesData!N$2:N$4955,ObservedSpeciesData!$A$2:$A$4955,$A1277,ObservedSpeciesData!$D$2:$D$4955,$D1277),"")</f>
        <v>923.16595133333306</v>
      </c>
      <c r="O1277" s="23">
        <f>IF(ISNUMBER(AVERAGEIFS(ObservedSpeciesData!O$2:O$4955,ObservedSpeciesData!$A$2:$A$4955,$A1277,ObservedSpeciesData!$D$2:$D$4955,$D1277)),AVERAGEIFS(ObservedSpeciesData!O$2:O$4955,ObservedSpeciesData!$A$2:$A$4955,$A1277,ObservedSpeciesData!$D$2:$D$4955,$D1277),"")</f>
        <v>92.316595133333337</v>
      </c>
      <c r="P1277" s="23">
        <f>IF(ISNUMBER(AVERAGEIFS(ObservedSpeciesData!P$2:P$4955,ObservedSpeciesData!$A$2:$A$4955,$A1277,ObservedSpeciesData!$C$2:$C$4955,$C1277,ObservedSpeciesData!$D$2:$D$4955,$D1277)),AVERAGEIFS(ObservedSpeciesData!P$2:P$4955,ObservedSpeciesData!$A$2:$A$4955,$A1277,ObservedSpeciesData!$C$2:$C$4955,$C1277,ObservedSpeciesData!$D$2:$D$4955,$D1277),"")</f>
        <v>598.21590203200003</v>
      </c>
      <c r="Q1277" s="23"/>
      <c r="R1277" s="25" t="str">
        <f>IF(ISNUMBER(AVERAGEIFS(ObservedSpeciesData!R$2:R$4955,ObservedSpeciesData!$A$2:$A$4955,$A1277,ObservedSpeciesData!$D$2:$D$4955,$D1277)),AVERAGEIFS(ObservedSpeciesData!R$2:R$4955,ObservedSpeciesData!$A$2:$A$4955,$A1277,ObservedSpeciesData!$D$2:$D$4955,$D1277),"")</f>
        <v/>
      </c>
      <c r="S1277" s="25" t="str">
        <f>IF(ISNUMBER(AVERAGEIFS(ObservedSpeciesData!S$2:S$4955,ObservedSpeciesData!$A$2:$A$4955,$A1277,ObservedSpeciesData!$D$2:$D$4955,$D1277)),AVERAGEIFS(ObservedSpeciesData!S$2:S$4955,ObservedSpeciesData!$A$2:$A$4955,$A1277,ObservedSpeciesData!$D$2:$D$4955,$D1277),"")</f>
        <v/>
      </c>
      <c r="T1277" s="23" t="str">
        <f>IF(ISNUMBER(AVERAGEIFS(ObservedSpeciesData!T$2:T$4955,ObservedSpeciesData!$A$2:$A$4955,$A1277,ObservedSpeciesData!$D$2:$D$4955,$D1277)),AVERAGEIFS(ObservedSpeciesData!T$2:T$4955,ObservedSpeciesData!$A$2:$A$4955,$A1277,ObservedSpeciesData!$D$2:$D$4955,$D1277),"")</f>
        <v/>
      </c>
      <c r="U1277" s="24" t="str">
        <f>IF(ISNUMBER(AVERAGEIFS(ObservedSpeciesData!U$2:U$4955,ObservedSpeciesData!$A$2:$A$4955,$A1277,ObservedSpeciesData!$C$2:$C$4955,$C1277,ObservedSpeciesData!$D$2:$D$4955,$D1277)),AVERAGEIFS(ObservedSpeciesData!U$2:U$4955,ObservedSpeciesData!$A$2:$A$4955,$A1277,ObservedSpeciesData!$C$2:$C$4955,$C1277,ObservedSpeciesData!$D$2:$D$4955,$D1277),"")</f>
        <v/>
      </c>
      <c r="V1277" s="23" t="str">
        <f>IF(ISNUMBER(AVERAGEIFS(ObservedSpeciesData!V$2:V$4955,ObservedSpeciesData!$A$2:$A$4955,$A1277,ObservedSpeciesData!$D$2:$D$4955,$D1277)),AVERAGEIFS(ObservedSpeciesData!V$2:V$4955,ObservedSpeciesData!$A$2:$A$4955,$A1277,ObservedSpeciesData!$D$2:$D$4955,$D1277),"")</f>
        <v/>
      </c>
      <c r="W1277" s="23" t="str">
        <f>IF(ISNUMBER(AVERAGEIFS(ObservedSpeciesData!W$2:W$4955,ObservedSpeciesData!$A$2:$A$4955,$A1277,ObservedSpeciesData!$D$2:$D$4955,$D1277)),AVERAGEIFS(ObservedSpeciesData!W$2:W$4955,ObservedSpeciesData!$A$2:$A$4955,$A1277,ObservedSpeciesData!$D$2:$D$4955,$D1277),"")</f>
        <v/>
      </c>
      <c r="X1277" s="23" t="str">
        <f>IF(ISNUMBER(AVERAGEIFS(ObservedSpeciesData!X$2:X$4955,ObservedSpeciesData!$A$2:$A$4955,$A1277,ObservedSpeciesData!$D$2:$D$4955,$D1277)),AVERAGEIFS(ObservedSpeciesData!X$2:X$4955,ObservedSpeciesData!$A$2:$A$4955,$A1277,ObservedSpeciesData!$D$2:$D$4955,$D1277),"")</f>
        <v/>
      </c>
      <c r="Y1277" s="23" t="str">
        <f>IF(ISNUMBER(AVERAGEIFS(ObservedSpeciesData!Y$2:Y$4955,ObservedSpeciesData!$A$2:$A$4955,$A1277,ObservedSpeciesData!$D$2:$D$4955,$D1277)),AVERAGEIFS(ObservedSpeciesData!Y$2:Y$4955,ObservedSpeciesData!$A$2:$A$4955,$A1277,ObservedSpeciesData!$D$2:$D$4955,$D1277),"")</f>
        <v/>
      </c>
      <c r="Z1277" s="23" t="str">
        <f>IF(ISNUMBER(AVERAGEIFS(ObservedSpeciesData!Z$2:Z$4955,ObservedSpeciesData!$A$2:$A$4955,$A1277,ObservedSpeciesData!$D$2:$D$4955,$D1277)),AVERAGEIFS(ObservedSpeciesData!Z$2:Z$4955,ObservedSpeciesData!$A$2:$A$4955,$A1277,ObservedSpeciesData!$D$2:$D$4955,$D1277),"")</f>
        <v/>
      </c>
      <c r="AA1277" s="23">
        <f>IF(ISNUMBER(AVERAGEIFS(ObservedSpeciesData!AA$2:AA$4955,ObservedSpeciesData!$A$2:$A$4955,$A1277,ObservedSpeciesData!$D$2:$D$4955,$D1277)),AVERAGEIFS(ObservedSpeciesData!AA$2:AA$4955,ObservedSpeciesData!$A$2:$A$4955,$A1277,ObservedSpeciesData!$D$2:$D$4955,$D1277),"")</f>
        <v>21</v>
      </c>
      <c r="AB1277" s="24">
        <f>IF(ISNUMBER(AVERAGEIFS(ObservedSpeciesData!AB$2:AB$4955,ObservedSpeciesData!$A$2:$A$4955,$A1277,ObservedSpeciesData!$D$2:$D$4955,$D1277)),AVERAGEIFS(ObservedSpeciesData!AB$2:AB$4955,ObservedSpeciesData!$A$2:$A$4955,$A1277,ObservedSpeciesData!$D$2:$D$4955,$D1277),"")</f>
        <v>3.3500000000000002E-2</v>
      </c>
      <c r="AC1277" s="24">
        <f>IF(ISNUMBER(AVERAGEIFS(ObservedSpeciesData!AC$2:AC$4955,ObservedSpeciesData!$A$2:$A$4955,$A1277,ObservedSpeciesData!$D$2:$D$4955,$D1277)),AVERAGEIFS(ObservedSpeciesData!AC$2:AC$4955,ObservedSpeciesData!$A$2:$A$4955,$A1277,ObservedSpeciesData!$D$2:$D$4955,$D1277),"")</f>
        <v>3.3500000000000002E-2</v>
      </c>
      <c r="AD1277" s="23" t="str">
        <f>IF(ISNUMBER(AVERAGEIFS(ObservedSpeciesData!AD$2:AD$4955,ObservedSpeciesData!$A$2:$A$4955,$A1277,ObservedSpeciesData!$D$2:$D$4955,$D1277)),AVERAGEIFS(ObservedSpeciesData!AD$2:AD$4955,ObservedSpeciesData!$A$2:$A$4955,$A1277,ObservedSpeciesData!$D$2:$D$4955,$D1277),"")</f>
        <v/>
      </c>
      <c r="AE1277" s="24" t="str">
        <f>IF(ISNUMBER(AVERAGEIFS(ObservedSpeciesData!AE$2:AE$4955,ObservedSpeciesData!$A$2:$A$4955,$A1277,ObservedSpeciesData!$D$2:$D$4955,$D1277)),AVERAGEIFS(ObservedSpeciesData!AE$2:AE$4955,ObservedSpeciesData!$A$2:$A$4955,$A1277,ObservedSpeciesData!$D$2:$D$4955,$D1277),"")</f>
        <v/>
      </c>
      <c r="AF1277" s="23"/>
      <c r="AG1277" s="24"/>
      <c r="AH1277" s="23">
        <f>IF(ISNUMBER(AVERAGEIFS(ObservedSpeciesData!AH$2:AH$4955,ObservedSpeciesData!$A$2:$A$4955,$A1277,ObservedSpeciesData!$D$2:$D$4955,$D1277)),AVERAGEIFS(ObservedSpeciesData!AH$2:AH$4955,ObservedSpeciesData!$A$2:$A$4955,$A1277,ObservedSpeciesData!$D$2:$D$4955,$D1277),"")</f>
        <v>3.0879999999999996</v>
      </c>
      <c r="AI1277" s="23">
        <f>IF(ISNUMBER(AVERAGEIFS(ObservedSpeciesData!AI$2:AI$4955,ObservedSpeciesData!$A$2:$A$4955,$A1277,ObservedSpeciesData!$C$2:$C$4955,$C1277,ObservedSpeciesData!$D$2:$D$4955,$D1277)),AVERAGEIFS(ObservedSpeciesData!AI$2:AI$4955,ObservedSpeciesData!$A$2:$A$4955,$A1277,ObservedSpeciesData!$C$2:$C$4955,$C1277,ObservedSpeciesData!$D$2:$D$4955,$D1277),"")</f>
        <v>16.735666666666663</v>
      </c>
      <c r="AJ1277" s="2">
        <f>COUNTIFS(ObservedSpeciesData!$A$2:$A$828,$A1277,ObservedSpeciesData!$D$2:$D$828,$D1277)</f>
        <v>0</v>
      </c>
      <c r="AK1277" s="2">
        <f t="shared" si="19"/>
        <v>8</v>
      </c>
    </row>
    <row r="1278" spans="1:37" x14ac:dyDescent="0.25">
      <c r="A1278" s="14" t="s">
        <v>82</v>
      </c>
      <c r="B1278" t="s">
        <v>80</v>
      </c>
      <c r="C1278" t="s">
        <v>79</v>
      </c>
      <c r="D1278" s="13">
        <v>42144</v>
      </c>
      <c r="E1278">
        <v>1</v>
      </c>
      <c r="F1278">
        <v>350</v>
      </c>
      <c r="G1278" s="2" t="s">
        <v>89</v>
      </c>
      <c r="H1278" s="2" t="s">
        <v>13</v>
      </c>
      <c r="I1278">
        <v>5</v>
      </c>
      <c r="J1278" s="2" t="s">
        <v>77</v>
      </c>
      <c r="K1278" s="2">
        <f>IF(ISNUMBER(AVERAGEIFS(ObservedSpeciesData!K$2:K$4955,ObservedSpeciesData!$A$2:$A$4955,$A1278,ObservedSpeciesData!$D$2:$D$4955,$D1278)),AVERAGEIFS(ObservedSpeciesData!K$2:K$4955,ObservedSpeciesData!$A$2:$A$4955,$A1278,ObservedSpeciesData!$D$2:$D$4955,$D1278),"")</f>
        <v>315</v>
      </c>
      <c r="L1278" s="26" t="str">
        <f>IF(ISNUMBER(AVERAGEIFS(ObservedSpeciesData!L$2:L$4955,ObservedSpeciesData!$A$2:$A$4955,$A1278,ObservedSpeciesData!$D$2:$D$4955,$D1278)),AVERAGEIFS(ObservedSpeciesData!L$2:L$4955,ObservedSpeciesData!$A$2:$A$4955,$A1278,ObservedSpeciesData!$D$2:$D$4955,$D1278),"")</f>
        <v/>
      </c>
      <c r="M1278" s="23" t="str">
        <f>IF(ISNUMBER(AVERAGEIFS(ObservedSpeciesData!M$2:M$4955,ObservedSpeciesData!$A$2:$A$4955,$A1278,ObservedSpeciesData!$D$2:$D$4955,$D1278)),AVERAGEIFS(ObservedSpeciesData!M$2:M$4955,ObservedSpeciesData!$A$2:$A$4955,$A1278,ObservedSpeciesData!$D$2:$D$4955,$D1278),"")</f>
        <v/>
      </c>
      <c r="N1278" s="23">
        <f>IF(ISNUMBER(AVERAGEIFS(ObservedSpeciesData!N$2:N$4955,ObservedSpeciesData!$A$2:$A$4955,$A1278,ObservedSpeciesData!$D$2:$D$4955,$D1278)),AVERAGEIFS(ObservedSpeciesData!N$2:N$4955,ObservedSpeciesData!$A$2:$A$4955,$A1278,ObservedSpeciesData!$D$2:$D$4955,$D1278),"")</f>
        <v>1565.646414</v>
      </c>
      <c r="O1278" s="23">
        <f>IF(ISNUMBER(AVERAGEIFS(ObservedSpeciesData!O$2:O$4955,ObservedSpeciesData!$A$2:$A$4955,$A1278,ObservedSpeciesData!$D$2:$D$4955,$D1278)),AVERAGEIFS(ObservedSpeciesData!O$2:O$4955,ObservedSpeciesData!$A$2:$A$4955,$A1278,ObservedSpeciesData!$D$2:$D$4955,$D1278),"")</f>
        <v>156.5646414</v>
      </c>
      <c r="P1278" s="23">
        <f>IF(ISNUMBER(AVERAGEIFS(ObservedSpeciesData!P$2:P$4955,ObservedSpeciesData!$A$2:$A$4955,$A1278,ObservedSpeciesData!$C$2:$C$4955,$C1278,ObservedSpeciesData!$D$2:$D$4955,$D1278)),AVERAGEIFS(ObservedSpeciesData!P$2:P$4955,ObservedSpeciesData!$A$2:$A$4955,$A1278,ObservedSpeciesData!$C$2:$C$4955,$C1278,ObservedSpeciesData!$D$2:$D$4955,$D1278),"")</f>
        <v>942.14614451111117</v>
      </c>
      <c r="Q1278" s="23"/>
      <c r="R1278" s="25" t="str">
        <f>IF(ISNUMBER(AVERAGEIFS(ObservedSpeciesData!R$2:R$4955,ObservedSpeciesData!$A$2:$A$4955,$A1278,ObservedSpeciesData!$D$2:$D$4955,$D1278)),AVERAGEIFS(ObservedSpeciesData!R$2:R$4955,ObservedSpeciesData!$A$2:$A$4955,$A1278,ObservedSpeciesData!$D$2:$D$4955,$D1278),"")</f>
        <v/>
      </c>
      <c r="S1278" s="25" t="str">
        <f>IF(ISNUMBER(AVERAGEIFS(ObservedSpeciesData!S$2:S$4955,ObservedSpeciesData!$A$2:$A$4955,$A1278,ObservedSpeciesData!$D$2:$D$4955,$D1278)),AVERAGEIFS(ObservedSpeciesData!S$2:S$4955,ObservedSpeciesData!$A$2:$A$4955,$A1278,ObservedSpeciesData!$D$2:$D$4955,$D1278),"")</f>
        <v/>
      </c>
      <c r="T1278" s="23" t="str">
        <f>IF(ISNUMBER(AVERAGEIFS(ObservedSpeciesData!T$2:T$4955,ObservedSpeciesData!$A$2:$A$4955,$A1278,ObservedSpeciesData!$D$2:$D$4955,$D1278)),AVERAGEIFS(ObservedSpeciesData!T$2:T$4955,ObservedSpeciesData!$A$2:$A$4955,$A1278,ObservedSpeciesData!$D$2:$D$4955,$D1278),"")</f>
        <v/>
      </c>
      <c r="U1278" s="24" t="str">
        <f>IF(ISNUMBER(AVERAGEIFS(ObservedSpeciesData!U$2:U$4955,ObservedSpeciesData!$A$2:$A$4955,$A1278,ObservedSpeciesData!$C$2:$C$4955,$C1278,ObservedSpeciesData!$D$2:$D$4955,$D1278)),AVERAGEIFS(ObservedSpeciesData!U$2:U$4955,ObservedSpeciesData!$A$2:$A$4955,$A1278,ObservedSpeciesData!$C$2:$C$4955,$C1278,ObservedSpeciesData!$D$2:$D$4955,$D1278),"")</f>
        <v/>
      </c>
      <c r="V1278" s="23" t="str">
        <f>IF(ISNUMBER(AVERAGEIFS(ObservedSpeciesData!V$2:V$4955,ObservedSpeciesData!$A$2:$A$4955,$A1278,ObservedSpeciesData!$D$2:$D$4955,$D1278)),AVERAGEIFS(ObservedSpeciesData!V$2:V$4955,ObservedSpeciesData!$A$2:$A$4955,$A1278,ObservedSpeciesData!$D$2:$D$4955,$D1278),"")</f>
        <v/>
      </c>
      <c r="W1278" s="23" t="str">
        <f>IF(ISNUMBER(AVERAGEIFS(ObservedSpeciesData!W$2:W$4955,ObservedSpeciesData!$A$2:$A$4955,$A1278,ObservedSpeciesData!$D$2:$D$4955,$D1278)),AVERAGEIFS(ObservedSpeciesData!W$2:W$4955,ObservedSpeciesData!$A$2:$A$4955,$A1278,ObservedSpeciesData!$D$2:$D$4955,$D1278),"")</f>
        <v/>
      </c>
      <c r="X1278" s="23" t="str">
        <f>IF(ISNUMBER(AVERAGEIFS(ObservedSpeciesData!X$2:X$4955,ObservedSpeciesData!$A$2:$A$4955,$A1278,ObservedSpeciesData!$D$2:$D$4955,$D1278)),AVERAGEIFS(ObservedSpeciesData!X$2:X$4955,ObservedSpeciesData!$A$2:$A$4955,$A1278,ObservedSpeciesData!$D$2:$D$4955,$D1278),"")</f>
        <v/>
      </c>
      <c r="Y1278" s="23" t="str">
        <f>IF(ISNUMBER(AVERAGEIFS(ObservedSpeciesData!Y$2:Y$4955,ObservedSpeciesData!$A$2:$A$4955,$A1278,ObservedSpeciesData!$D$2:$D$4955,$D1278)),AVERAGEIFS(ObservedSpeciesData!Y$2:Y$4955,ObservedSpeciesData!$A$2:$A$4955,$A1278,ObservedSpeciesData!$D$2:$D$4955,$D1278),"")</f>
        <v/>
      </c>
      <c r="Z1278" s="23" t="str">
        <f>IF(ISNUMBER(AVERAGEIFS(ObservedSpeciesData!Z$2:Z$4955,ObservedSpeciesData!$A$2:$A$4955,$A1278,ObservedSpeciesData!$D$2:$D$4955,$D1278)),AVERAGEIFS(ObservedSpeciesData!Z$2:Z$4955,ObservedSpeciesData!$A$2:$A$4955,$A1278,ObservedSpeciesData!$D$2:$D$4955,$D1278),"")</f>
        <v/>
      </c>
      <c r="AA1278" s="23">
        <f>IF(ISNUMBER(AVERAGEIFS(ObservedSpeciesData!AA$2:AA$4955,ObservedSpeciesData!$A$2:$A$4955,$A1278,ObservedSpeciesData!$D$2:$D$4955,$D1278)),AVERAGEIFS(ObservedSpeciesData!AA$2:AA$4955,ObservedSpeciesData!$A$2:$A$4955,$A1278,ObservedSpeciesData!$D$2:$D$4955,$D1278),"")</f>
        <v>21.25</v>
      </c>
      <c r="AB1278" s="24">
        <f>IF(ISNUMBER(AVERAGEIFS(ObservedSpeciesData!AB$2:AB$4955,ObservedSpeciesData!$A$2:$A$4955,$A1278,ObservedSpeciesData!$D$2:$D$4955,$D1278)),AVERAGEIFS(ObservedSpeciesData!AB$2:AB$4955,ObservedSpeciesData!$A$2:$A$4955,$A1278,ObservedSpeciesData!$D$2:$D$4955,$D1278),"")</f>
        <v>3.4000000000000002E-2</v>
      </c>
      <c r="AC1278" s="24">
        <f>IF(ISNUMBER(AVERAGEIFS(ObservedSpeciesData!AC$2:AC$4955,ObservedSpeciesData!$A$2:$A$4955,$A1278,ObservedSpeciesData!$D$2:$D$4955,$D1278)),AVERAGEIFS(ObservedSpeciesData!AC$2:AC$4955,ObservedSpeciesData!$A$2:$A$4955,$A1278,ObservedSpeciesData!$D$2:$D$4955,$D1278),"")</f>
        <v>3.4000000000000002E-2</v>
      </c>
      <c r="AD1278" s="23" t="str">
        <f>IF(ISNUMBER(AVERAGEIFS(ObservedSpeciesData!AD$2:AD$4955,ObservedSpeciesData!$A$2:$A$4955,$A1278,ObservedSpeciesData!$D$2:$D$4955,$D1278)),AVERAGEIFS(ObservedSpeciesData!AD$2:AD$4955,ObservedSpeciesData!$A$2:$A$4955,$A1278,ObservedSpeciesData!$D$2:$D$4955,$D1278),"")</f>
        <v/>
      </c>
      <c r="AE1278" s="24" t="str">
        <f>IF(ISNUMBER(AVERAGEIFS(ObservedSpeciesData!AE$2:AE$4955,ObservedSpeciesData!$A$2:$A$4955,$A1278,ObservedSpeciesData!$D$2:$D$4955,$D1278)),AVERAGEIFS(ObservedSpeciesData!AE$2:AE$4955,ObservedSpeciesData!$A$2:$A$4955,$A1278,ObservedSpeciesData!$D$2:$D$4955,$D1278),"")</f>
        <v/>
      </c>
      <c r="AF1278" s="23"/>
      <c r="AG1278" s="24"/>
      <c r="AH1278" s="23">
        <f>IF(ISNUMBER(AVERAGEIFS(ObservedSpeciesData!AH$2:AH$4955,ObservedSpeciesData!$A$2:$A$4955,$A1278,ObservedSpeciesData!$D$2:$D$4955,$D1278)),AVERAGEIFS(ObservedSpeciesData!AH$2:AH$4955,ObservedSpeciesData!$A$2:$A$4955,$A1278,ObservedSpeciesData!$D$2:$D$4955,$D1278),"")</f>
        <v>5.3230000000000004</v>
      </c>
      <c r="AI1278" s="23">
        <f>IF(ISNUMBER(AVERAGEIFS(ObservedSpeciesData!AI$2:AI$4955,ObservedSpeciesData!$A$2:$A$4955,$A1278,ObservedSpeciesData!$C$2:$C$4955,$C1278,ObservedSpeciesData!$D$2:$D$4955,$D1278)),AVERAGEIFS(ObservedSpeciesData!AI$2:AI$4955,ObservedSpeciesData!$A$2:$A$4955,$A1278,ObservedSpeciesData!$C$2:$C$4955,$C1278,ObservedSpeciesData!$D$2:$D$4955,$D1278),"")</f>
        <v>28.296333333333333</v>
      </c>
      <c r="AJ1278" s="2">
        <f>COUNTIFS(ObservedSpeciesData!$A$2:$A$828,$A1278,ObservedSpeciesData!$D$2:$D$828,$D1278)</f>
        <v>0</v>
      </c>
      <c r="AK1278" s="2">
        <f t="shared" si="19"/>
        <v>8</v>
      </c>
    </row>
    <row r="1279" spans="1:37" x14ac:dyDescent="0.25">
      <c r="A1279" s="14" t="s">
        <v>81</v>
      </c>
      <c r="B1279" t="s">
        <v>80</v>
      </c>
      <c r="C1279" t="s">
        <v>79</v>
      </c>
      <c r="D1279" s="13">
        <v>42144</v>
      </c>
      <c r="E1279">
        <v>1</v>
      </c>
      <c r="F1279">
        <v>500</v>
      </c>
      <c r="G1279" s="2" t="s">
        <v>89</v>
      </c>
      <c r="H1279" s="2" t="s">
        <v>13</v>
      </c>
      <c r="I1279">
        <v>5</v>
      </c>
      <c r="J1279" s="2" t="s">
        <v>77</v>
      </c>
      <c r="K1279" s="2">
        <f>IF(ISNUMBER(AVERAGEIFS(ObservedSpeciesData!K$2:K$4955,ObservedSpeciesData!$A$2:$A$4955,$A1279,ObservedSpeciesData!$D$2:$D$4955,$D1279)),AVERAGEIFS(ObservedSpeciesData!K$2:K$4955,ObservedSpeciesData!$A$2:$A$4955,$A1279,ObservedSpeciesData!$D$2:$D$4955,$D1279),"")</f>
        <v>450</v>
      </c>
      <c r="L1279" s="26" t="str">
        <f>IF(ISNUMBER(AVERAGEIFS(ObservedSpeciesData!L$2:L$4955,ObservedSpeciesData!$A$2:$A$4955,$A1279,ObservedSpeciesData!$D$2:$D$4955,$D1279)),AVERAGEIFS(ObservedSpeciesData!L$2:L$4955,ObservedSpeciesData!$A$2:$A$4955,$A1279,ObservedSpeciesData!$D$2:$D$4955,$D1279),"")</f>
        <v/>
      </c>
      <c r="M1279" s="23" t="str">
        <f>IF(ISNUMBER(AVERAGEIFS(ObservedSpeciesData!M$2:M$4955,ObservedSpeciesData!$A$2:$A$4955,$A1279,ObservedSpeciesData!$D$2:$D$4955,$D1279)),AVERAGEIFS(ObservedSpeciesData!M$2:M$4955,ObservedSpeciesData!$A$2:$A$4955,$A1279,ObservedSpeciesData!$D$2:$D$4955,$D1279),"")</f>
        <v/>
      </c>
      <c r="N1279" s="23">
        <f>IF(ISNUMBER(AVERAGEIFS(ObservedSpeciesData!N$2:N$4955,ObservedSpeciesData!$A$2:$A$4955,$A1279,ObservedSpeciesData!$D$2:$D$4955,$D1279)),AVERAGEIFS(ObservedSpeciesData!N$2:N$4955,ObservedSpeciesData!$A$2:$A$4955,$A1279,ObservedSpeciesData!$D$2:$D$4955,$D1279),"")</f>
        <v>1504.00064</v>
      </c>
      <c r="O1279" s="23">
        <f>IF(ISNUMBER(AVERAGEIFS(ObservedSpeciesData!O$2:O$4955,ObservedSpeciesData!$A$2:$A$4955,$A1279,ObservedSpeciesData!$D$2:$D$4955,$D1279)),AVERAGEIFS(ObservedSpeciesData!O$2:O$4955,ObservedSpeciesData!$A$2:$A$4955,$A1279,ObservedSpeciesData!$D$2:$D$4955,$D1279),"")</f>
        <v>150.40006399999999</v>
      </c>
      <c r="P1279" s="23">
        <f>IF(ISNUMBER(AVERAGEIFS(ObservedSpeciesData!P$2:P$4955,ObservedSpeciesData!$A$2:$A$4955,$A1279,ObservedSpeciesData!$C$2:$C$4955,$C1279,ObservedSpeciesData!$D$2:$D$4955,$D1279)),AVERAGEIFS(ObservedSpeciesData!P$2:P$4955,ObservedSpeciesData!$A$2:$A$4955,$A1279,ObservedSpeciesData!$C$2:$C$4955,$C1279,ObservedSpeciesData!$D$2:$D$4955,$D1279),"")</f>
        <v>903.70878022222223</v>
      </c>
      <c r="Q1279" s="23"/>
      <c r="R1279" s="25" t="str">
        <f>IF(ISNUMBER(AVERAGEIFS(ObservedSpeciesData!R$2:R$4955,ObservedSpeciesData!$A$2:$A$4955,$A1279,ObservedSpeciesData!$D$2:$D$4955,$D1279)),AVERAGEIFS(ObservedSpeciesData!R$2:R$4955,ObservedSpeciesData!$A$2:$A$4955,$A1279,ObservedSpeciesData!$D$2:$D$4955,$D1279),"")</f>
        <v/>
      </c>
      <c r="S1279" s="25" t="str">
        <f>IF(ISNUMBER(AVERAGEIFS(ObservedSpeciesData!S$2:S$4955,ObservedSpeciesData!$A$2:$A$4955,$A1279,ObservedSpeciesData!$D$2:$D$4955,$D1279)),AVERAGEIFS(ObservedSpeciesData!S$2:S$4955,ObservedSpeciesData!$A$2:$A$4955,$A1279,ObservedSpeciesData!$D$2:$D$4955,$D1279),"")</f>
        <v/>
      </c>
      <c r="T1279" s="23" t="str">
        <f>IF(ISNUMBER(AVERAGEIFS(ObservedSpeciesData!T$2:T$4955,ObservedSpeciesData!$A$2:$A$4955,$A1279,ObservedSpeciesData!$D$2:$D$4955,$D1279)),AVERAGEIFS(ObservedSpeciesData!T$2:T$4955,ObservedSpeciesData!$A$2:$A$4955,$A1279,ObservedSpeciesData!$D$2:$D$4955,$D1279),"")</f>
        <v/>
      </c>
      <c r="U1279" s="24" t="str">
        <f>IF(ISNUMBER(AVERAGEIFS(ObservedSpeciesData!U$2:U$4955,ObservedSpeciesData!$A$2:$A$4955,$A1279,ObservedSpeciesData!$C$2:$C$4955,$C1279,ObservedSpeciesData!$D$2:$D$4955,$D1279)),AVERAGEIFS(ObservedSpeciesData!U$2:U$4955,ObservedSpeciesData!$A$2:$A$4955,$A1279,ObservedSpeciesData!$C$2:$C$4955,$C1279,ObservedSpeciesData!$D$2:$D$4955,$D1279),"")</f>
        <v/>
      </c>
      <c r="V1279" s="23" t="str">
        <f>IF(ISNUMBER(AVERAGEIFS(ObservedSpeciesData!V$2:V$4955,ObservedSpeciesData!$A$2:$A$4955,$A1279,ObservedSpeciesData!$D$2:$D$4955,$D1279)),AVERAGEIFS(ObservedSpeciesData!V$2:V$4955,ObservedSpeciesData!$A$2:$A$4955,$A1279,ObservedSpeciesData!$D$2:$D$4955,$D1279),"")</f>
        <v/>
      </c>
      <c r="W1279" s="23" t="str">
        <f>IF(ISNUMBER(AVERAGEIFS(ObservedSpeciesData!W$2:W$4955,ObservedSpeciesData!$A$2:$A$4955,$A1279,ObservedSpeciesData!$D$2:$D$4955,$D1279)),AVERAGEIFS(ObservedSpeciesData!W$2:W$4955,ObservedSpeciesData!$A$2:$A$4955,$A1279,ObservedSpeciesData!$D$2:$D$4955,$D1279),"")</f>
        <v/>
      </c>
      <c r="X1279" s="23" t="str">
        <f>IF(ISNUMBER(AVERAGEIFS(ObservedSpeciesData!X$2:X$4955,ObservedSpeciesData!$A$2:$A$4955,$A1279,ObservedSpeciesData!$D$2:$D$4955,$D1279)),AVERAGEIFS(ObservedSpeciesData!X$2:X$4955,ObservedSpeciesData!$A$2:$A$4955,$A1279,ObservedSpeciesData!$D$2:$D$4955,$D1279),"")</f>
        <v/>
      </c>
      <c r="Y1279" s="23" t="str">
        <f>IF(ISNUMBER(AVERAGEIFS(ObservedSpeciesData!Y$2:Y$4955,ObservedSpeciesData!$A$2:$A$4955,$A1279,ObservedSpeciesData!$D$2:$D$4955,$D1279)),AVERAGEIFS(ObservedSpeciesData!Y$2:Y$4955,ObservedSpeciesData!$A$2:$A$4955,$A1279,ObservedSpeciesData!$D$2:$D$4955,$D1279),"")</f>
        <v/>
      </c>
      <c r="Z1279" s="23" t="str">
        <f>IF(ISNUMBER(AVERAGEIFS(ObservedSpeciesData!Z$2:Z$4955,ObservedSpeciesData!$A$2:$A$4955,$A1279,ObservedSpeciesData!$D$2:$D$4955,$D1279)),AVERAGEIFS(ObservedSpeciesData!Z$2:Z$4955,ObservedSpeciesData!$A$2:$A$4955,$A1279,ObservedSpeciesData!$D$2:$D$4955,$D1279),"")</f>
        <v/>
      </c>
      <c r="AA1279" s="23">
        <f>IF(ISNUMBER(AVERAGEIFS(ObservedSpeciesData!AA$2:AA$4955,ObservedSpeciesData!$A$2:$A$4955,$A1279,ObservedSpeciesData!$D$2:$D$4955,$D1279)),AVERAGEIFS(ObservedSpeciesData!AA$2:AA$4955,ObservedSpeciesData!$A$2:$A$4955,$A1279,ObservedSpeciesData!$D$2:$D$4955,$D1279),"")</f>
        <v>24.049999999999997</v>
      </c>
      <c r="AB1279" s="24">
        <f>IF(ISNUMBER(AVERAGEIFS(ObservedSpeciesData!AB$2:AB$4955,ObservedSpeciesData!$A$2:$A$4955,$A1279,ObservedSpeciesData!$D$2:$D$4955,$D1279)),AVERAGEIFS(ObservedSpeciesData!AB$2:AB$4955,ObservedSpeciesData!$A$2:$A$4955,$A1279,ObservedSpeciesData!$D$2:$D$4955,$D1279),"")</f>
        <v>3.8500000000000006E-2</v>
      </c>
      <c r="AC1279" s="24">
        <f>IF(ISNUMBER(AVERAGEIFS(ObservedSpeciesData!AC$2:AC$4955,ObservedSpeciesData!$A$2:$A$4955,$A1279,ObservedSpeciesData!$D$2:$D$4955,$D1279)),AVERAGEIFS(ObservedSpeciesData!AC$2:AC$4955,ObservedSpeciesData!$A$2:$A$4955,$A1279,ObservedSpeciesData!$D$2:$D$4955,$D1279),"")</f>
        <v>3.8500000000000006E-2</v>
      </c>
      <c r="AD1279" s="23" t="str">
        <f>IF(ISNUMBER(AVERAGEIFS(ObservedSpeciesData!AD$2:AD$4955,ObservedSpeciesData!$A$2:$A$4955,$A1279,ObservedSpeciesData!$D$2:$D$4955,$D1279)),AVERAGEIFS(ObservedSpeciesData!AD$2:AD$4955,ObservedSpeciesData!$A$2:$A$4955,$A1279,ObservedSpeciesData!$D$2:$D$4955,$D1279),"")</f>
        <v/>
      </c>
      <c r="AE1279" s="24" t="str">
        <f>IF(ISNUMBER(AVERAGEIFS(ObservedSpeciesData!AE$2:AE$4955,ObservedSpeciesData!$A$2:$A$4955,$A1279,ObservedSpeciesData!$D$2:$D$4955,$D1279)),AVERAGEIFS(ObservedSpeciesData!AE$2:AE$4955,ObservedSpeciesData!$A$2:$A$4955,$A1279,ObservedSpeciesData!$D$2:$D$4955,$D1279),"")</f>
        <v/>
      </c>
      <c r="AF1279" s="23"/>
      <c r="AG1279" s="24"/>
      <c r="AH1279" s="23">
        <f>IF(ISNUMBER(AVERAGEIFS(ObservedSpeciesData!AH$2:AH$4955,ObservedSpeciesData!$A$2:$A$4955,$A1279,ObservedSpeciesData!$D$2:$D$4955,$D1279)),AVERAGEIFS(ObservedSpeciesData!AH$2:AH$4955,ObservedSpeciesData!$A$2:$A$4955,$A1279,ObservedSpeciesData!$D$2:$D$4955,$D1279),"")</f>
        <v>5.7793333333333337</v>
      </c>
      <c r="AI1279" s="23">
        <f>IF(ISNUMBER(AVERAGEIFS(ObservedSpeciesData!AI$2:AI$4955,ObservedSpeciesData!$A$2:$A$4955,$A1279,ObservedSpeciesData!$C$2:$C$4955,$C1279,ObservedSpeciesData!$D$2:$D$4955,$D1279)),AVERAGEIFS(ObservedSpeciesData!AI$2:AI$4955,ObservedSpeciesData!$A$2:$A$4955,$A1279,ObservedSpeciesData!$C$2:$C$4955,$C1279,ObservedSpeciesData!$D$2:$D$4955,$D1279),"")</f>
        <v>29.042666666666666</v>
      </c>
      <c r="AJ1279" s="2">
        <f>COUNTIFS(ObservedSpeciesData!$A$2:$A$828,$A1279,ObservedSpeciesData!$D$2:$D$828,$D1279)</f>
        <v>0</v>
      </c>
      <c r="AK1279" s="2">
        <f t="shared" si="19"/>
        <v>8</v>
      </c>
    </row>
    <row r="1280" spans="1:37" x14ac:dyDescent="0.25">
      <c r="A1280" s="14" t="s">
        <v>86</v>
      </c>
      <c r="B1280" t="s">
        <v>80</v>
      </c>
      <c r="C1280" t="s">
        <v>79</v>
      </c>
      <c r="D1280" s="13">
        <v>42160</v>
      </c>
      <c r="E1280">
        <v>1</v>
      </c>
      <c r="F1280">
        <v>0</v>
      </c>
      <c r="G1280" s="2" t="s">
        <v>89</v>
      </c>
      <c r="H1280" s="2" t="s">
        <v>10</v>
      </c>
      <c r="I1280">
        <v>6</v>
      </c>
      <c r="J1280" s="2" t="s">
        <v>88</v>
      </c>
      <c r="K1280" s="2">
        <f>IF(ISNUMBER(AVERAGEIFS(ObservedSpeciesData!K$2:K$4955,ObservedSpeciesData!$A$2:$A$4955,$A1280,ObservedSpeciesData!$D$2:$D$4955,$D1280)),AVERAGEIFS(ObservedSpeciesData!K$2:K$4955,ObservedSpeciesData!$A$2:$A$4955,$A1280,ObservedSpeciesData!$D$2:$D$4955,$D1280),"")</f>
        <v>0</v>
      </c>
      <c r="L1280" s="26">
        <f>IF(ISNUMBER(AVERAGEIFS(ObservedSpeciesData!L$2:L$4955,ObservedSpeciesData!$A$2:$A$4955,$A1280,ObservedSpeciesData!$D$2:$D$4955,$D1280)),AVERAGEIFS(ObservedSpeciesData!L$2:L$4955,ObservedSpeciesData!$A$2:$A$4955,$A1280,ObservedSpeciesData!$D$2:$D$4955,$D1280),"")</f>
        <v>1480</v>
      </c>
      <c r="M1280" s="23">
        <f>IF(ISNUMBER(AVERAGEIFS(ObservedSpeciesData!M$2:M$4955,ObservedSpeciesData!$A$2:$A$4955,$A1280,ObservedSpeciesData!$D$2:$D$4955,$D1280)),AVERAGEIFS(ObservedSpeciesData!M$2:M$4955,ObservedSpeciesData!$A$2:$A$4955,$A1280,ObservedSpeciesData!$D$2:$D$4955,$D1280),"")</f>
        <v>148</v>
      </c>
      <c r="N1280" s="23" t="str">
        <f>IF(ISNUMBER(AVERAGEIFS(ObservedSpeciesData!N$2:N$4955,ObservedSpeciesData!$A$2:$A$4955,$A1280,ObservedSpeciesData!$D$2:$D$4955,$D1280)),AVERAGEIFS(ObservedSpeciesData!N$2:N$4955,ObservedSpeciesData!$A$2:$A$4955,$A1280,ObservedSpeciesData!$D$2:$D$4955,$D1280),"")</f>
        <v/>
      </c>
      <c r="O1280" s="23" t="str">
        <f>IF(ISNUMBER(AVERAGEIFS(ObservedSpeciesData!O$2:O$4955,ObservedSpeciesData!$A$2:$A$4955,$A1280,ObservedSpeciesData!$D$2:$D$4955,$D1280)),AVERAGEIFS(ObservedSpeciesData!O$2:O$4955,ObservedSpeciesData!$A$2:$A$4955,$A1280,ObservedSpeciesData!$D$2:$D$4955,$D1280),"")</f>
        <v/>
      </c>
      <c r="P1280" s="23" t="str">
        <f>IF(ISNUMBER(AVERAGEIFS(ObservedSpeciesData!P$2:P$4955,ObservedSpeciesData!$A$2:$A$4955,$A1280,ObservedSpeciesData!$C$2:$C$4955,$C1280,ObservedSpeciesData!$D$2:$D$4955,$D1280)),AVERAGEIFS(ObservedSpeciesData!P$2:P$4955,ObservedSpeciesData!$A$2:$A$4955,$A1280,ObservedSpeciesData!$C$2:$C$4955,$C1280,ObservedSpeciesData!$D$2:$D$4955,$D1280),"")</f>
        <v/>
      </c>
      <c r="Q1280" s="23"/>
      <c r="R1280" s="25" t="str">
        <f>IF(ISNUMBER(AVERAGEIFS(ObservedSpeciesData!R$2:R$4955,ObservedSpeciesData!$A$2:$A$4955,$A1280,ObservedSpeciesData!$D$2:$D$4955,$D1280)),AVERAGEIFS(ObservedSpeciesData!R$2:R$4955,ObservedSpeciesData!$A$2:$A$4955,$A1280,ObservedSpeciesData!$D$2:$D$4955,$D1280),"")</f>
        <v/>
      </c>
      <c r="S1280" s="25" t="str">
        <f>IF(ISNUMBER(AVERAGEIFS(ObservedSpeciesData!S$2:S$4955,ObservedSpeciesData!$A$2:$A$4955,$A1280,ObservedSpeciesData!$D$2:$D$4955,$D1280)),AVERAGEIFS(ObservedSpeciesData!S$2:S$4955,ObservedSpeciesData!$A$2:$A$4955,$A1280,ObservedSpeciesData!$D$2:$D$4955,$D1280),"")</f>
        <v/>
      </c>
      <c r="T1280" s="23" t="str">
        <f>IF(ISNUMBER(AVERAGEIFS(ObservedSpeciesData!T$2:T$4955,ObservedSpeciesData!$A$2:$A$4955,$A1280,ObservedSpeciesData!$D$2:$D$4955,$D1280)),AVERAGEIFS(ObservedSpeciesData!T$2:T$4955,ObservedSpeciesData!$A$2:$A$4955,$A1280,ObservedSpeciesData!$D$2:$D$4955,$D1280),"")</f>
        <v/>
      </c>
      <c r="U1280" s="24" t="str">
        <f>IF(ISNUMBER(AVERAGEIFS(ObservedSpeciesData!U$2:U$4955,ObservedSpeciesData!$A$2:$A$4955,$A1280,ObservedSpeciesData!$C$2:$C$4955,$C1280,ObservedSpeciesData!$D$2:$D$4955,$D1280)),AVERAGEIFS(ObservedSpeciesData!U$2:U$4955,ObservedSpeciesData!$A$2:$A$4955,$A1280,ObservedSpeciesData!$C$2:$C$4955,$C1280,ObservedSpeciesData!$D$2:$D$4955,$D1280),"")</f>
        <v/>
      </c>
      <c r="V1280" s="23" t="str">
        <f>IF(ISNUMBER(AVERAGEIFS(ObservedSpeciesData!V$2:V$4955,ObservedSpeciesData!$A$2:$A$4955,$A1280,ObservedSpeciesData!$D$2:$D$4955,$D1280)),AVERAGEIFS(ObservedSpeciesData!V$2:V$4955,ObservedSpeciesData!$A$2:$A$4955,$A1280,ObservedSpeciesData!$D$2:$D$4955,$D1280),"")</f>
        <v/>
      </c>
      <c r="W1280" s="23" t="str">
        <f>IF(ISNUMBER(AVERAGEIFS(ObservedSpeciesData!W$2:W$4955,ObservedSpeciesData!$A$2:$A$4955,$A1280,ObservedSpeciesData!$D$2:$D$4955,$D1280)),AVERAGEIFS(ObservedSpeciesData!W$2:W$4955,ObservedSpeciesData!$A$2:$A$4955,$A1280,ObservedSpeciesData!$D$2:$D$4955,$D1280),"")</f>
        <v/>
      </c>
      <c r="X1280" s="23" t="str">
        <f>IF(ISNUMBER(AVERAGEIFS(ObservedSpeciesData!X$2:X$4955,ObservedSpeciesData!$A$2:$A$4955,$A1280,ObservedSpeciesData!$D$2:$D$4955,$D1280)),AVERAGEIFS(ObservedSpeciesData!X$2:X$4955,ObservedSpeciesData!$A$2:$A$4955,$A1280,ObservedSpeciesData!$D$2:$D$4955,$D1280),"")</f>
        <v/>
      </c>
      <c r="Y1280" s="23" t="str">
        <f>IF(ISNUMBER(AVERAGEIFS(ObservedSpeciesData!Y$2:Y$4955,ObservedSpeciesData!$A$2:$A$4955,$A1280,ObservedSpeciesData!$D$2:$D$4955,$D1280)),AVERAGEIFS(ObservedSpeciesData!Y$2:Y$4955,ObservedSpeciesData!$A$2:$A$4955,$A1280,ObservedSpeciesData!$D$2:$D$4955,$D1280),"")</f>
        <v/>
      </c>
      <c r="Z1280" s="23" t="str">
        <f>IF(ISNUMBER(AVERAGEIFS(ObservedSpeciesData!Z$2:Z$4955,ObservedSpeciesData!$A$2:$A$4955,$A1280,ObservedSpeciesData!$D$2:$D$4955,$D1280)),AVERAGEIFS(ObservedSpeciesData!Z$2:Z$4955,ObservedSpeciesData!$A$2:$A$4955,$A1280,ObservedSpeciesData!$D$2:$D$4955,$D1280),"")</f>
        <v/>
      </c>
      <c r="AA1280" s="23">
        <f>IF(ISNUMBER(AVERAGEIFS(ObservedSpeciesData!AA$2:AA$4955,ObservedSpeciesData!$A$2:$A$4955,$A1280,ObservedSpeciesData!$D$2:$D$4955,$D1280)),AVERAGEIFS(ObservedSpeciesData!AA$2:AA$4955,ObservedSpeciesData!$A$2:$A$4955,$A1280,ObservedSpeciesData!$D$2:$D$4955,$D1280),"")</f>
        <v>18.899999999999999</v>
      </c>
      <c r="AB1280" s="24">
        <f>IF(ISNUMBER(AVERAGEIFS(ObservedSpeciesData!AB$2:AB$4955,ObservedSpeciesData!$A$2:$A$4955,$A1280,ObservedSpeciesData!$D$2:$D$4955,$D1280)),AVERAGEIFS(ObservedSpeciesData!AB$2:AB$4955,ObservedSpeciesData!$A$2:$A$4955,$A1280,ObservedSpeciesData!$D$2:$D$4955,$D1280),"")</f>
        <v>0.03</v>
      </c>
      <c r="AC1280" s="24">
        <f>IF(ISNUMBER(AVERAGEIFS(ObservedSpeciesData!AC$2:AC$4955,ObservedSpeciesData!$A$2:$A$4955,$A1280,ObservedSpeciesData!$D$2:$D$4955,$D1280)),AVERAGEIFS(ObservedSpeciesData!AC$2:AC$4955,ObservedSpeciesData!$A$2:$A$4955,$A1280,ObservedSpeciesData!$D$2:$D$4955,$D1280),"")</f>
        <v>0.03</v>
      </c>
      <c r="AD1280" s="23" t="str">
        <f>IF(ISNUMBER(AVERAGEIFS(ObservedSpeciesData!AD$2:AD$4955,ObservedSpeciesData!$A$2:$A$4955,$A1280,ObservedSpeciesData!$D$2:$D$4955,$D1280)),AVERAGEIFS(ObservedSpeciesData!AD$2:AD$4955,ObservedSpeciesData!$A$2:$A$4955,$A1280,ObservedSpeciesData!$D$2:$D$4955,$D1280),"")</f>
        <v/>
      </c>
      <c r="AE1280" s="24" t="str">
        <f>IF(ISNUMBER(AVERAGEIFS(ObservedSpeciesData!AE$2:AE$4955,ObservedSpeciesData!$A$2:$A$4955,$A1280,ObservedSpeciesData!$D$2:$D$4955,$D1280)),AVERAGEIFS(ObservedSpeciesData!AE$2:AE$4955,ObservedSpeciesData!$A$2:$A$4955,$A1280,ObservedSpeciesData!$D$2:$D$4955,$D1280),"")</f>
        <v/>
      </c>
      <c r="AF1280" s="23"/>
      <c r="AG1280" s="24"/>
      <c r="AH1280" s="23" t="str">
        <f>IF(ISNUMBER(AVERAGEIFS(ObservedSpeciesData!AH$2:AH$4955,ObservedSpeciesData!$A$2:$A$4955,$A1280,ObservedSpeciesData!$D$2:$D$4955,$D1280)),AVERAGEIFS(ObservedSpeciesData!AH$2:AH$4955,ObservedSpeciesData!$A$2:$A$4955,$A1280,ObservedSpeciesData!$D$2:$D$4955,$D1280),"")</f>
        <v/>
      </c>
      <c r="AI1280" s="23" t="str">
        <f>IF(ISNUMBER(AVERAGEIFS(ObservedSpeciesData!AI$2:AI$4955,ObservedSpeciesData!$A$2:$A$4955,$A1280,ObservedSpeciesData!$C$2:$C$4955,$C1280,ObservedSpeciesData!$D$2:$D$4955,$D1280)),AVERAGEIFS(ObservedSpeciesData!AI$2:AI$4955,ObservedSpeciesData!$A$2:$A$4955,$A1280,ObservedSpeciesData!$C$2:$C$4955,$C1280,ObservedSpeciesData!$D$2:$D$4955,$D1280),"")</f>
        <v/>
      </c>
      <c r="AJ1280" s="2">
        <f>COUNTIFS(ObservedSpeciesData!$A$2:$A$828,$A1280,ObservedSpeciesData!$D$2:$D$828,$D1280)</f>
        <v>0</v>
      </c>
      <c r="AK1280" s="2">
        <f t="shared" si="19"/>
        <v>4</v>
      </c>
    </row>
    <row r="1281" spans="1:37" x14ac:dyDescent="0.25">
      <c r="A1281" s="14" t="s">
        <v>85</v>
      </c>
      <c r="B1281" t="s">
        <v>80</v>
      </c>
      <c r="C1281" t="s">
        <v>79</v>
      </c>
      <c r="D1281" s="13">
        <v>42160</v>
      </c>
      <c r="E1281">
        <v>1</v>
      </c>
      <c r="F1281">
        <v>50</v>
      </c>
      <c r="G1281" s="2" t="s">
        <v>89</v>
      </c>
      <c r="H1281" s="2" t="s">
        <v>10</v>
      </c>
      <c r="I1281">
        <v>6</v>
      </c>
      <c r="J1281" s="2" t="s">
        <v>88</v>
      </c>
      <c r="K1281" s="2">
        <f>IF(ISNUMBER(AVERAGEIFS(ObservedSpeciesData!K$2:K$4955,ObservedSpeciesData!$A$2:$A$4955,$A1281,ObservedSpeciesData!$D$2:$D$4955,$D1281)),AVERAGEIFS(ObservedSpeciesData!K$2:K$4955,ObservedSpeciesData!$A$2:$A$4955,$A1281,ObservedSpeciesData!$D$2:$D$4955,$D1281),"")</f>
        <v>45</v>
      </c>
      <c r="L1281" s="26">
        <f>IF(ISNUMBER(AVERAGEIFS(ObservedSpeciesData!L$2:L$4955,ObservedSpeciesData!$A$2:$A$4955,$A1281,ObservedSpeciesData!$D$2:$D$4955,$D1281)),AVERAGEIFS(ObservedSpeciesData!L$2:L$4955,ObservedSpeciesData!$A$2:$A$4955,$A1281,ObservedSpeciesData!$D$2:$D$4955,$D1281),"")</f>
        <v>1536</v>
      </c>
      <c r="M1281" s="23">
        <f>IF(ISNUMBER(AVERAGEIFS(ObservedSpeciesData!M$2:M$4955,ObservedSpeciesData!$A$2:$A$4955,$A1281,ObservedSpeciesData!$D$2:$D$4955,$D1281)),AVERAGEIFS(ObservedSpeciesData!M$2:M$4955,ObservedSpeciesData!$A$2:$A$4955,$A1281,ObservedSpeciesData!$D$2:$D$4955,$D1281),"")</f>
        <v>153.60000000000002</v>
      </c>
      <c r="N1281" s="23" t="str">
        <f>IF(ISNUMBER(AVERAGEIFS(ObservedSpeciesData!N$2:N$4955,ObservedSpeciesData!$A$2:$A$4955,$A1281,ObservedSpeciesData!$D$2:$D$4955,$D1281)),AVERAGEIFS(ObservedSpeciesData!N$2:N$4955,ObservedSpeciesData!$A$2:$A$4955,$A1281,ObservedSpeciesData!$D$2:$D$4955,$D1281),"")</f>
        <v/>
      </c>
      <c r="O1281" s="23" t="str">
        <f>IF(ISNUMBER(AVERAGEIFS(ObservedSpeciesData!O$2:O$4955,ObservedSpeciesData!$A$2:$A$4955,$A1281,ObservedSpeciesData!$D$2:$D$4955,$D1281)),AVERAGEIFS(ObservedSpeciesData!O$2:O$4955,ObservedSpeciesData!$A$2:$A$4955,$A1281,ObservedSpeciesData!$D$2:$D$4955,$D1281),"")</f>
        <v/>
      </c>
      <c r="P1281" s="23" t="str">
        <f>IF(ISNUMBER(AVERAGEIFS(ObservedSpeciesData!P$2:P$4955,ObservedSpeciesData!$A$2:$A$4955,$A1281,ObservedSpeciesData!$C$2:$C$4955,$C1281,ObservedSpeciesData!$D$2:$D$4955,$D1281)),AVERAGEIFS(ObservedSpeciesData!P$2:P$4955,ObservedSpeciesData!$A$2:$A$4955,$A1281,ObservedSpeciesData!$C$2:$C$4955,$C1281,ObservedSpeciesData!$D$2:$D$4955,$D1281),"")</f>
        <v/>
      </c>
      <c r="Q1281" s="23"/>
      <c r="R1281" s="25" t="str">
        <f>IF(ISNUMBER(AVERAGEIFS(ObservedSpeciesData!R$2:R$4955,ObservedSpeciesData!$A$2:$A$4955,$A1281,ObservedSpeciesData!$D$2:$D$4955,$D1281)),AVERAGEIFS(ObservedSpeciesData!R$2:R$4955,ObservedSpeciesData!$A$2:$A$4955,$A1281,ObservedSpeciesData!$D$2:$D$4955,$D1281),"")</f>
        <v/>
      </c>
      <c r="S1281" s="25" t="str">
        <f>IF(ISNUMBER(AVERAGEIFS(ObservedSpeciesData!S$2:S$4955,ObservedSpeciesData!$A$2:$A$4955,$A1281,ObservedSpeciesData!$D$2:$D$4955,$D1281)),AVERAGEIFS(ObservedSpeciesData!S$2:S$4955,ObservedSpeciesData!$A$2:$A$4955,$A1281,ObservedSpeciesData!$D$2:$D$4955,$D1281),"")</f>
        <v/>
      </c>
      <c r="T1281" s="23" t="str">
        <f>IF(ISNUMBER(AVERAGEIFS(ObservedSpeciesData!T$2:T$4955,ObservedSpeciesData!$A$2:$A$4955,$A1281,ObservedSpeciesData!$D$2:$D$4955,$D1281)),AVERAGEIFS(ObservedSpeciesData!T$2:T$4955,ObservedSpeciesData!$A$2:$A$4955,$A1281,ObservedSpeciesData!$D$2:$D$4955,$D1281),"")</f>
        <v/>
      </c>
      <c r="U1281" s="24" t="str">
        <f>IF(ISNUMBER(AVERAGEIFS(ObservedSpeciesData!U$2:U$4955,ObservedSpeciesData!$A$2:$A$4955,$A1281,ObservedSpeciesData!$C$2:$C$4955,$C1281,ObservedSpeciesData!$D$2:$D$4955,$D1281)),AVERAGEIFS(ObservedSpeciesData!U$2:U$4955,ObservedSpeciesData!$A$2:$A$4955,$A1281,ObservedSpeciesData!$C$2:$C$4955,$C1281,ObservedSpeciesData!$D$2:$D$4955,$D1281),"")</f>
        <v/>
      </c>
      <c r="V1281" s="23" t="str">
        <f>IF(ISNUMBER(AVERAGEIFS(ObservedSpeciesData!V$2:V$4955,ObservedSpeciesData!$A$2:$A$4955,$A1281,ObservedSpeciesData!$D$2:$D$4955,$D1281)),AVERAGEIFS(ObservedSpeciesData!V$2:V$4955,ObservedSpeciesData!$A$2:$A$4955,$A1281,ObservedSpeciesData!$D$2:$D$4955,$D1281),"")</f>
        <v/>
      </c>
      <c r="W1281" s="23" t="str">
        <f>IF(ISNUMBER(AVERAGEIFS(ObservedSpeciesData!W$2:W$4955,ObservedSpeciesData!$A$2:$A$4955,$A1281,ObservedSpeciesData!$D$2:$D$4955,$D1281)),AVERAGEIFS(ObservedSpeciesData!W$2:W$4955,ObservedSpeciesData!$A$2:$A$4955,$A1281,ObservedSpeciesData!$D$2:$D$4955,$D1281),"")</f>
        <v/>
      </c>
      <c r="X1281" s="23" t="str">
        <f>IF(ISNUMBER(AVERAGEIFS(ObservedSpeciesData!X$2:X$4955,ObservedSpeciesData!$A$2:$A$4955,$A1281,ObservedSpeciesData!$D$2:$D$4955,$D1281)),AVERAGEIFS(ObservedSpeciesData!X$2:X$4955,ObservedSpeciesData!$A$2:$A$4955,$A1281,ObservedSpeciesData!$D$2:$D$4955,$D1281),"")</f>
        <v/>
      </c>
      <c r="Y1281" s="23" t="str">
        <f>IF(ISNUMBER(AVERAGEIFS(ObservedSpeciesData!Y$2:Y$4955,ObservedSpeciesData!$A$2:$A$4955,$A1281,ObservedSpeciesData!$D$2:$D$4955,$D1281)),AVERAGEIFS(ObservedSpeciesData!Y$2:Y$4955,ObservedSpeciesData!$A$2:$A$4955,$A1281,ObservedSpeciesData!$D$2:$D$4955,$D1281),"")</f>
        <v/>
      </c>
      <c r="Z1281" s="23" t="str">
        <f>IF(ISNUMBER(AVERAGEIFS(ObservedSpeciesData!Z$2:Z$4955,ObservedSpeciesData!$A$2:$A$4955,$A1281,ObservedSpeciesData!$D$2:$D$4955,$D1281)),AVERAGEIFS(ObservedSpeciesData!Z$2:Z$4955,ObservedSpeciesData!$A$2:$A$4955,$A1281,ObservedSpeciesData!$D$2:$D$4955,$D1281),"")</f>
        <v/>
      </c>
      <c r="AA1281" s="23">
        <f>IF(ISNUMBER(AVERAGEIFS(ObservedSpeciesData!AA$2:AA$4955,ObservedSpeciesData!$A$2:$A$4955,$A1281,ObservedSpeciesData!$D$2:$D$4955,$D1281)),AVERAGEIFS(ObservedSpeciesData!AA$2:AA$4955,ObservedSpeciesData!$A$2:$A$4955,$A1281,ObservedSpeciesData!$D$2:$D$4955,$D1281),"")</f>
        <v>23.200000000000003</v>
      </c>
      <c r="AB1281" s="24">
        <f>IF(ISNUMBER(AVERAGEIFS(ObservedSpeciesData!AB$2:AB$4955,ObservedSpeciesData!$A$2:$A$4955,$A1281,ObservedSpeciesData!$D$2:$D$4955,$D1281)),AVERAGEIFS(ObservedSpeciesData!AB$2:AB$4955,ObservedSpeciesData!$A$2:$A$4955,$A1281,ObservedSpeciesData!$D$2:$D$4955,$D1281),"")</f>
        <v>3.7000000000000005E-2</v>
      </c>
      <c r="AC1281" s="24">
        <f>IF(ISNUMBER(AVERAGEIFS(ObservedSpeciesData!AC$2:AC$4955,ObservedSpeciesData!$A$2:$A$4955,$A1281,ObservedSpeciesData!$D$2:$D$4955,$D1281)),AVERAGEIFS(ObservedSpeciesData!AC$2:AC$4955,ObservedSpeciesData!$A$2:$A$4955,$A1281,ObservedSpeciesData!$D$2:$D$4955,$D1281),"")</f>
        <v>3.7000000000000005E-2</v>
      </c>
      <c r="AD1281" s="23" t="str">
        <f>IF(ISNUMBER(AVERAGEIFS(ObservedSpeciesData!AD$2:AD$4955,ObservedSpeciesData!$A$2:$A$4955,$A1281,ObservedSpeciesData!$D$2:$D$4955,$D1281)),AVERAGEIFS(ObservedSpeciesData!AD$2:AD$4955,ObservedSpeciesData!$A$2:$A$4955,$A1281,ObservedSpeciesData!$D$2:$D$4955,$D1281),"")</f>
        <v/>
      </c>
      <c r="AE1281" s="24" t="str">
        <f>IF(ISNUMBER(AVERAGEIFS(ObservedSpeciesData!AE$2:AE$4955,ObservedSpeciesData!$A$2:$A$4955,$A1281,ObservedSpeciesData!$D$2:$D$4955,$D1281)),AVERAGEIFS(ObservedSpeciesData!AE$2:AE$4955,ObservedSpeciesData!$A$2:$A$4955,$A1281,ObservedSpeciesData!$D$2:$D$4955,$D1281),"")</f>
        <v/>
      </c>
      <c r="AF1281" s="23"/>
      <c r="AG1281" s="24"/>
      <c r="AH1281" s="23" t="str">
        <f>IF(ISNUMBER(AVERAGEIFS(ObservedSpeciesData!AH$2:AH$4955,ObservedSpeciesData!$A$2:$A$4955,$A1281,ObservedSpeciesData!$D$2:$D$4955,$D1281)),AVERAGEIFS(ObservedSpeciesData!AH$2:AH$4955,ObservedSpeciesData!$A$2:$A$4955,$A1281,ObservedSpeciesData!$D$2:$D$4955,$D1281),"")</f>
        <v/>
      </c>
      <c r="AI1281" s="23" t="str">
        <f>IF(ISNUMBER(AVERAGEIFS(ObservedSpeciesData!AI$2:AI$4955,ObservedSpeciesData!$A$2:$A$4955,$A1281,ObservedSpeciesData!$C$2:$C$4955,$C1281,ObservedSpeciesData!$D$2:$D$4955,$D1281)),AVERAGEIFS(ObservedSpeciesData!AI$2:AI$4955,ObservedSpeciesData!$A$2:$A$4955,$A1281,ObservedSpeciesData!$C$2:$C$4955,$C1281,ObservedSpeciesData!$D$2:$D$4955,$D1281),"")</f>
        <v/>
      </c>
      <c r="AJ1281" s="2">
        <f>COUNTIFS(ObservedSpeciesData!$A$2:$A$828,$A1281,ObservedSpeciesData!$D$2:$D$828,$D1281)</f>
        <v>0</v>
      </c>
      <c r="AK1281" s="2">
        <f t="shared" si="19"/>
        <v>4</v>
      </c>
    </row>
    <row r="1282" spans="1:37" x14ac:dyDescent="0.25">
      <c r="A1282" s="14" t="s">
        <v>84</v>
      </c>
      <c r="B1282" t="s">
        <v>80</v>
      </c>
      <c r="C1282" t="s">
        <v>79</v>
      </c>
      <c r="D1282" s="13">
        <v>42160</v>
      </c>
      <c r="E1282">
        <v>1</v>
      </c>
      <c r="F1282">
        <v>100</v>
      </c>
      <c r="G1282" s="2" t="s">
        <v>89</v>
      </c>
      <c r="H1282" s="2" t="s">
        <v>10</v>
      </c>
      <c r="I1282">
        <v>6</v>
      </c>
      <c r="J1282" s="2" t="s">
        <v>88</v>
      </c>
      <c r="K1282" s="2">
        <f>IF(ISNUMBER(AVERAGEIFS(ObservedSpeciesData!K$2:K$4955,ObservedSpeciesData!$A$2:$A$4955,$A1282,ObservedSpeciesData!$D$2:$D$4955,$D1282)),AVERAGEIFS(ObservedSpeciesData!K$2:K$4955,ObservedSpeciesData!$A$2:$A$4955,$A1282,ObservedSpeciesData!$D$2:$D$4955,$D1282),"")</f>
        <v>90</v>
      </c>
      <c r="L1282" s="26">
        <f>IF(ISNUMBER(AVERAGEIFS(ObservedSpeciesData!L$2:L$4955,ObservedSpeciesData!$A$2:$A$4955,$A1282,ObservedSpeciesData!$D$2:$D$4955,$D1282)),AVERAGEIFS(ObservedSpeciesData!L$2:L$4955,ObservedSpeciesData!$A$2:$A$4955,$A1282,ObservedSpeciesData!$D$2:$D$4955,$D1282),"")</f>
        <v>1592</v>
      </c>
      <c r="M1282" s="23">
        <f>IF(ISNUMBER(AVERAGEIFS(ObservedSpeciesData!M$2:M$4955,ObservedSpeciesData!$A$2:$A$4955,$A1282,ObservedSpeciesData!$D$2:$D$4955,$D1282)),AVERAGEIFS(ObservedSpeciesData!M$2:M$4955,ObservedSpeciesData!$A$2:$A$4955,$A1282,ObservedSpeciesData!$D$2:$D$4955,$D1282),"")</f>
        <v>159.19999999999999</v>
      </c>
      <c r="N1282" s="23" t="str">
        <f>IF(ISNUMBER(AVERAGEIFS(ObservedSpeciesData!N$2:N$4955,ObservedSpeciesData!$A$2:$A$4955,$A1282,ObservedSpeciesData!$D$2:$D$4955,$D1282)),AVERAGEIFS(ObservedSpeciesData!N$2:N$4955,ObservedSpeciesData!$A$2:$A$4955,$A1282,ObservedSpeciesData!$D$2:$D$4955,$D1282),"")</f>
        <v/>
      </c>
      <c r="O1282" s="23" t="str">
        <f>IF(ISNUMBER(AVERAGEIFS(ObservedSpeciesData!O$2:O$4955,ObservedSpeciesData!$A$2:$A$4955,$A1282,ObservedSpeciesData!$D$2:$D$4955,$D1282)),AVERAGEIFS(ObservedSpeciesData!O$2:O$4955,ObservedSpeciesData!$A$2:$A$4955,$A1282,ObservedSpeciesData!$D$2:$D$4955,$D1282),"")</f>
        <v/>
      </c>
      <c r="P1282" s="23" t="str">
        <f>IF(ISNUMBER(AVERAGEIFS(ObservedSpeciesData!P$2:P$4955,ObservedSpeciesData!$A$2:$A$4955,$A1282,ObservedSpeciesData!$C$2:$C$4955,$C1282,ObservedSpeciesData!$D$2:$D$4955,$D1282)),AVERAGEIFS(ObservedSpeciesData!P$2:P$4955,ObservedSpeciesData!$A$2:$A$4955,$A1282,ObservedSpeciesData!$C$2:$C$4955,$C1282,ObservedSpeciesData!$D$2:$D$4955,$D1282),"")</f>
        <v/>
      </c>
      <c r="Q1282" s="23"/>
      <c r="R1282" s="25" t="str">
        <f>IF(ISNUMBER(AVERAGEIFS(ObservedSpeciesData!R$2:R$4955,ObservedSpeciesData!$A$2:$A$4955,$A1282,ObservedSpeciesData!$D$2:$D$4955,$D1282)),AVERAGEIFS(ObservedSpeciesData!R$2:R$4955,ObservedSpeciesData!$A$2:$A$4955,$A1282,ObservedSpeciesData!$D$2:$D$4955,$D1282),"")</f>
        <v/>
      </c>
      <c r="S1282" s="25" t="str">
        <f>IF(ISNUMBER(AVERAGEIFS(ObservedSpeciesData!S$2:S$4955,ObservedSpeciesData!$A$2:$A$4955,$A1282,ObservedSpeciesData!$D$2:$D$4955,$D1282)),AVERAGEIFS(ObservedSpeciesData!S$2:S$4955,ObservedSpeciesData!$A$2:$A$4955,$A1282,ObservedSpeciesData!$D$2:$D$4955,$D1282),"")</f>
        <v/>
      </c>
      <c r="T1282" s="23" t="str">
        <f>IF(ISNUMBER(AVERAGEIFS(ObservedSpeciesData!T$2:T$4955,ObservedSpeciesData!$A$2:$A$4955,$A1282,ObservedSpeciesData!$D$2:$D$4955,$D1282)),AVERAGEIFS(ObservedSpeciesData!T$2:T$4955,ObservedSpeciesData!$A$2:$A$4955,$A1282,ObservedSpeciesData!$D$2:$D$4955,$D1282),"")</f>
        <v/>
      </c>
      <c r="U1282" s="24" t="str">
        <f>IF(ISNUMBER(AVERAGEIFS(ObservedSpeciesData!U$2:U$4955,ObservedSpeciesData!$A$2:$A$4955,$A1282,ObservedSpeciesData!$C$2:$C$4955,$C1282,ObservedSpeciesData!$D$2:$D$4955,$D1282)),AVERAGEIFS(ObservedSpeciesData!U$2:U$4955,ObservedSpeciesData!$A$2:$A$4955,$A1282,ObservedSpeciesData!$C$2:$C$4955,$C1282,ObservedSpeciesData!$D$2:$D$4955,$D1282),"")</f>
        <v/>
      </c>
      <c r="V1282" s="23" t="str">
        <f>IF(ISNUMBER(AVERAGEIFS(ObservedSpeciesData!V$2:V$4955,ObservedSpeciesData!$A$2:$A$4955,$A1282,ObservedSpeciesData!$D$2:$D$4955,$D1282)),AVERAGEIFS(ObservedSpeciesData!V$2:V$4955,ObservedSpeciesData!$A$2:$A$4955,$A1282,ObservedSpeciesData!$D$2:$D$4955,$D1282),"")</f>
        <v/>
      </c>
      <c r="W1282" s="23" t="str">
        <f>IF(ISNUMBER(AVERAGEIFS(ObservedSpeciesData!W$2:W$4955,ObservedSpeciesData!$A$2:$A$4955,$A1282,ObservedSpeciesData!$D$2:$D$4955,$D1282)),AVERAGEIFS(ObservedSpeciesData!W$2:W$4955,ObservedSpeciesData!$A$2:$A$4955,$A1282,ObservedSpeciesData!$D$2:$D$4955,$D1282),"")</f>
        <v/>
      </c>
      <c r="X1282" s="23" t="str">
        <f>IF(ISNUMBER(AVERAGEIFS(ObservedSpeciesData!X$2:X$4955,ObservedSpeciesData!$A$2:$A$4955,$A1282,ObservedSpeciesData!$D$2:$D$4955,$D1282)),AVERAGEIFS(ObservedSpeciesData!X$2:X$4955,ObservedSpeciesData!$A$2:$A$4955,$A1282,ObservedSpeciesData!$D$2:$D$4955,$D1282),"")</f>
        <v/>
      </c>
      <c r="Y1282" s="23" t="str">
        <f>IF(ISNUMBER(AVERAGEIFS(ObservedSpeciesData!Y$2:Y$4955,ObservedSpeciesData!$A$2:$A$4955,$A1282,ObservedSpeciesData!$D$2:$D$4955,$D1282)),AVERAGEIFS(ObservedSpeciesData!Y$2:Y$4955,ObservedSpeciesData!$A$2:$A$4955,$A1282,ObservedSpeciesData!$D$2:$D$4955,$D1282),"")</f>
        <v/>
      </c>
      <c r="Z1282" s="23" t="str">
        <f>IF(ISNUMBER(AVERAGEIFS(ObservedSpeciesData!Z$2:Z$4955,ObservedSpeciesData!$A$2:$A$4955,$A1282,ObservedSpeciesData!$D$2:$D$4955,$D1282)),AVERAGEIFS(ObservedSpeciesData!Z$2:Z$4955,ObservedSpeciesData!$A$2:$A$4955,$A1282,ObservedSpeciesData!$D$2:$D$4955,$D1282),"")</f>
        <v/>
      </c>
      <c r="AA1282" s="23">
        <f>IF(ISNUMBER(AVERAGEIFS(ObservedSpeciesData!AA$2:AA$4955,ObservedSpeciesData!$A$2:$A$4955,$A1282,ObservedSpeciesData!$D$2:$D$4955,$D1282)),AVERAGEIFS(ObservedSpeciesData!AA$2:AA$4955,ObservedSpeciesData!$A$2:$A$4955,$A1282,ObservedSpeciesData!$D$2:$D$4955,$D1282),"")</f>
        <v>27.95</v>
      </c>
      <c r="AB1282" s="24">
        <f>IF(ISNUMBER(AVERAGEIFS(ObservedSpeciesData!AB$2:AB$4955,ObservedSpeciesData!$A$2:$A$4955,$A1282,ObservedSpeciesData!$D$2:$D$4955,$D1282)),AVERAGEIFS(ObservedSpeciesData!AB$2:AB$4955,ObservedSpeciesData!$A$2:$A$4955,$A1282,ObservedSpeciesData!$D$2:$D$4955,$D1282),"")</f>
        <v>4.4999999999999998E-2</v>
      </c>
      <c r="AC1282" s="24">
        <f>IF(ISNUMBER(AVERAGEIFS(ObservedSpeciesData!AC$2:AC$4955,ObservedSpeciesData!$A$2:$A$4955,$A1282,ObservedSpeciesData!$D$2:$D$4955,$D1282)),AVERAGEIFS(ObservedSpeciesData!AC$2:AC$4955,ObservedSpeciesData!$A$2:$A$4955,$A1282,ObservedSpeciesData!$D$2:$D$4955,$D1282),"")</f>
        <v>4.4999999999999998E-2</v>
      </c>
      <c r="AD1282" s="23" t="str">
        <f>IF(ISNUMBER(AVERAGEIFS(ObservedSpeciesData!AD$2:AD$4955,ObservedSpeciesData!$A$2:$A$4955,$A1282,ObservedSpeciesData!$D$2:$D$4955,$D1282)),AVERAGEIFS(ObservedSpeciesData!AD$2:AD$4955,ObservedSpeciesData!$A$2:$A$4955,$A1282,ObservedSpeciesData!$D$2:$D$4955,$D1282),"")</f>
        <v/>
      </c>
      <c r="AE1282" s="24" t="str">
        <f>IF(ISNUMBER(AVERAGEIFS(ObservedSpeciesData!AE$2:AE$4955,ObservedSpeciesData!$A$2:$A$4955,$A1282,ObservedSpeciesData!$D$2:$D$4955,$D1282)),AVERAGEIFS(ObservedSpeciesData!AE$2:AE$4955,ObservedSpeciesData!$A$2:$A$4955,$A1282,ObservedSpeciesData!$D$2:$D$4955,$D1282),"")</f>
        <v/>
      </c>
      <c r="AF1282" s="23"/>
      <c r="AG1282" s="24"/>
      <c r="AH1282" s="23" t="str">
        <f>IF(ISNUMBER(AVERAGEIFS(ObservedSpeciesData!AH$2:AH$4955,ObservedSpeciesData!$A$2:$A$4955,$A1282,ObservedSpeciesData!$D$2:$D$4955,$D1282)),AVERAGEIFS(ObservedSpeciesData!AH$2:AH$4955,ObservedSpeciesData!$A$2:$A$4955,$A1282,ObservedSpeciesData!$D$2:$D$4955,$D1282),"")</f>
        <v/>
      </c>
      <c r="AI1282" s="23" t="str">
        <f>IF(ISNUMBER(AVERAGEIFS(ObservedSpeciesData!AI$2:AI$4955,ObservedSpeciesData!$A$2:$A$4955,$A1282,ObservedSpeciesData!$C$2:$C$4955,$C1282,ObservedSpeciesData!$D$2:$D$4955,$D1282)),AVERAGEIFS(ObservedSpeciesData!AI$2:AI$4955,ObservedSpeciesData!$A$2:$A$4955,$A1282,ObservedSpeciesData!$C$2:$C$4955,$C1282,ObservedSpeciesData!$D$2:$D$4955,$D1282),"")</f>
        <v/>
      </c>
      <c r="AJ1282" s="2">
        <f>COUNTIFS(ObservedSpeciesData!$A$2:$A$828,$A1282,ObservedSpeciesData!$D$2:$D$828,$D1282)</f>
        <v>0</v>
      </c>
      <c r="AK1282" s="2">
        <f t="shared" ref="AK1282:AK1345" si="20">COUNT(M1282:AI1282)</f>
        <v>4</v>
      </c>
    </row>
    <row r="1283" spans="1:37" x14ac:dyDescent="0.25">
      <c r="A1283" s="14" t="s">
        <v>83</v>
      </c>
      <c r="B1283" t="s">
        <v>80</v>
      </c>
      <c r="C1283" t="s">
        <v>79</v>
      </c>
      <c r="D1283" s="13">
        <v>42160</v>
      </c>
      <c r="E1283">
        <v>1</v>
      </c>
      <c r="F1283">
        <v>200</v>
      </c>
      <c r="G1283" s="2" t="s">
        <v>89</v>
      </c>
      <c r="H1283" s="2" t="s">
        <v>10</v>
      </c>
      <c r="I1283">
        <v>6</v>
      </c>
      <c r="J1283" s="2" t="s">
        <v>88</v>
      </c>
      <c r="K1283" s="2">
        <f>IF(ISNUMBER(AVERAGEIFS(ObservedSpeciesData!K$2:K$4955,ObservedSpeciesData!$A$2:$A$4955,$A1283,ObservedSpeciesData!$D$2:$D$4955,$D1283)),AVERAGEIFS(ObservedSpeciesData!K$2:K$4955,ObservedSpeciesData!$A$2:$A$4955,$A1283,ObservedSpeciesData!$D$2:$D$4955,$D1283),"")</f>
        <v>180</v>
      </c>
      <c r="L1283" s="26">
        <f>IF(ISNUMBER(AVERAGEIFS(ObservedSpeciesData!L$2:L$4955,ObservedSpeciesData!$A$2:$A$4955,$A1283,ObservedSpeciesData!$D$2:$D$4955,$D1283)),AVERAGEIFS(ObservedSpeciesData!L$2:L$4955,ObservedSpeciesData!$A$2:$A$4955,$A1283,ObservedSpeciesData!$D$2:$D$4955,$D1283),"")</f>
        <v>1676</v>
      </c>
      <c r="M1283" s="23">
        <f>IF(ISNUMBER(AVERAGEIFS(ObservedSpeciesData!M$2:M$4955,ObservedSpeciesData!$A$2:$A$4955,$A1283,ObservedSpeciesData!$D$2:$D$4955,$D1283)),AVERAGEIFS(ObservedSpeciesData!M$2:M$4955,ObservedSpeciesData!$A$2:$A$4955,$A1283,ObservedSpeciesData!$D$2:$D$4955,$D1283),"")</f>
        <v>167.6</v>
      </c>
      <c r="N1283" s="23" t="str">
        <f>IF(ISNUMBER(AVERAGEIFS(ObservedSpeciesData!N$2:N$4955,ObservedSpeciesData!$A$2:$A$4955,$A1283,ObservedSpeciesData!$D$2:$D$4955,$D1283)),AVERAGEIFS(ObservedSpeciesData!N$2:N$4955,ObservedSpeciesData!$A$2:$A$4955,$A1283,ObservedSpeciesData!$D$2:$D$4955,$D1283),"")</f>
        <v/>
      </c>
      <c r="O1283" s="23" t="str">
        <f>IF(ISNUMBER(AVERAGEIFS(ObservedSpeciesData!O$2:O$4955,ObservedSpeciesData!$A$2:$A$4955,$A1283,ObservedSpeciesData!$D$2:$D$4955,$D1283)),AVERAGEIFS(ObservedSpeciesData!O$2:O$4955,ObservedSpeciesData!$A$2:$A$4955,$A1283,ObservedSpeciesData!$D$2:$D$4955,$D1283),"")</f>
        <v/>
      </c>
      <c r="P1283" s="23" t="str">
        <f>IF(ISNUMBER(AVERAGEIFS(ObservedSpeciesData!P$2:P$4955,ObservedSpeciesData!$A$2:$A$4955,$A1283,ObservedSpeciesData!$C$2:$C$4955,$C1283,ObservedSpeciesData!$D$2:$D$4955,$D1283)),AVERAGEIFS(ObservedSpeciesData!P$2:P$4955,ObservedSpeciesData!$A$2:$A$4955,$A1283,ObservedSpeciesData!$C$2:$C$4955,$C1283,ObservedSpeciesData!$D$2:$D$4955,$D1283),"")</f>
        <v/>
      </c>
      <c r="Q1283" s="23"/>
      <c r="R1283" s="25" t="str">
        <f>IF(ISNUMBER(AVERAGEIFS(ObservedSpeciesData!R$2:R$4955,ObservedSpeciesData!$A$2:$A$4955,$A1283,ObservedSpeciesData!$D$2:$D$4955,$D1283)),AVERAGEIFS(ObservedSpeciesData!R$2:R$4955,ObservedSpeciesData!$A$2:$A$4955,$A1283,ObservedSpeciesData!$D$2:$D$4955,$D1283),"")</f>
        <v/>
      </c>
      <c r="S1283" s="25" t="str">
        <f>IF(ISNUMBER(AVERAGEIFS(ObservedSpeciesData!S$2:S$4955,ObservedSpeciesData!$A$2:$A$4955,$A1283,ObservedSpeciesData!$D$2:$D$4955,$D1283)),AVERAGEIFS(ObservedSpeciesData!S$2:S$4955,ObservedSpeciesData!$A$2:$A$4955,$A1283,ObservedSpeciesData!$D$2:$D$4955,$D1283),"")</f>
        <v/>
      </c>
      <c r="T1283" s="23" t="str">
        <f>IF(ISNUMBER(AVERAGEIFS(ObservedSpeciesData!T$2:T$4955,ObservedSpeciesData!$A$2:$A$4955,$A1283,ObservedSpeciesData!$D$2:$D$4955,$D1283)),AVERAGEIFS(ObservedSpeciesData!T$2:T$4955,ObservedSpeciesData!$A$2:$A$4955,$A1283,ObservedSpeciesData!$D$2:$D$4955,$D1283),"")</f>
        <v/>
      </c>
      <c r="U1283" s="24" t="str">
        <f>IF(ISNUMBER(AVERAGEIFS(ObservedSpeciesData!U$2:U$4955,ObservedSpeciesData!$A$2:$A$4955,$A1283,ObservedSpeciesData!$C$2:$C$4955,$C1283,ObservedSpeciesData!$D$2:$D$4955,$D1283)),AVERAGEIFS(ObservedSpeciesData!U$2:U$4955,ObservedSpeciesData!$A$2:$A$4955,$A1283,ObservedSpeciesData!$C$2:$C$4955,$C1283,ObservedSpeciesData!$D$2:$D$4955,$D1283),"")</f>
        <v/>
      </c>
      <c r="V1283" s="23" t="str">
        <f>IF(ISNUMBER(AVERAGEIFS(ObservedSpeciesData!V$2:V$4955,ObservedSpeciesData!$A$2:$A$4955,$A1283,ObservedSpeciesData!$D$2:$D$4955,$D1283)),AVERAGEIFS(ObservedSpeciesData!V$2:V$4955,ObservedSpeciesData!$A$2:$A$4955,$A1283,ObservedSpeciesData!$D$2:$D$4955,$D1283),"")</f>
        <v/>
      </c>
      <c r="W1283" s="23" t="str">
        <f>IF(ISNUMBER(AVERAGEIFS(ObservedSpeciesData!W$2:W$4955,ObservedSpeciesData!$A$2:$A$4955,$A1283,ObservedSpeciesData!$D$2:$D$4955,$D1283)),AVERAGEIFS(ObservedSpeciesData!W$2:W$4955,ObservedSpeciesData!$A$2:$A$4955,$A1283,ObservedSpeciesData!$D$2:$D$4955,$D1283),"")</f>
        <v/>
      </c>
      <c r="X1283" s="23" t="str">
        <f>IF(ISNUMBER(AVERAGEIFS(ObservedSpeciesData!X$2:X$4955,ObservedSpeciesData!$A$2:$A$4955,$A1283,ObservedSpeciesData!$D$2:$D$4955,$D1283)),AVERAGEIFS(ObservedSpeciesData!X$2:X$4955,ObservedSpeciesData!$A$2:$A$4955,$A1283,ObservedSpeciesData!$D$2:$D$4955,$D1283),"")</f>
        <v/>
      </c>
      <c r="Y1283" s="23" t="str">
        <f>IF(ISNUMBER(AVERAGEIFS(ObservedSpeciesData!Y$2:Y$4955,ObservedSpeciesData!$A$2:$A$4955,$A1283,ObservedSpeciesData!$D$2:$D$4955,$D1283)),AVERAGEIFS(ObservedSpeciesData!Y$2:Y$4955,ObservedSpeciesData!$A$2:$A$4955,$A1283,ObservedSpeciesData!$D$2:$D$4955,$D1283),"")</f>
        <v/>
      </c>
      <c r="Z1283" s="23" t="str">
        <f>IF(ISNUMBER(AVERAGEIFS(ObservedSpeciesData!Z$2:Z$4955,ObservedSpeciesData!$A$2:$A$4955,$A1283,ObservedSpeciesData!$D$2:$D$4955,$D1283)),AVERAGEIFS(ObservedSpeciesData!Z$2:Z$4955,ObservedSpeciesData!$A$2:$A$4955,$A1283,ObservedSpeciesData!$D$2:$D$4955,$D1283),"")</f>
        <v/>
      </c>
      <c r="AA1283" s="23">
        <f>IF(ISNUMBER(AVERAGEIFS(ObservedSpeciesData!AA$2:AA$4955,ObservedSpeciesData!$A$2:$A$4955,$A1283,ObservedSpeciesData!$D$2:$D$4955,$D1283)),AVERAGEIFS(ObservedSpeciesData!AA$2:AA$4955,ObservedSpeciesData!$A$2:$A$4955,$A1283,ObservedSpeciesData!$D$2:$D$4955,$D1283),"")</f>
        <v>24.5</v>
      </c>
      <c r="AB1283" s="24">
        <f>IF(ISNUMBER(AVERAGEIFS(ObservedSpeciesData!AB$2:AB$4955,ObservedSpeciesData!$A$2:$A$4955,$A1283,ObservedSpeciesData!$D$2:$D$4955,$D1283)),AVERAGEIFS(ObservedSpeciesData!AB$2:AB$4955,ObservedSpeciesData!$A$2:$A$4955,$A1283,ObservedSpeciesData!$D$2:$D$4955,$D1283),"")</f>
        <v>3.9E-2</v>
      </c>
      <c r="AC1283" s="24">
        <f>IF(ISNUMBER(AVERAGEIFS(ObservedSpeciesData!AC$2:AC$4955,ObservedSpeciesData!$A$2:$A$4955,$A1283,ObservedSpeciesData!$D$2:$D$4955,$D1283)),AVERAGEIFS(ObservedSpeciesData!AC$2:AC$4955,ObservedSpeciesData!$A$2:$A$4955,$A1283,ObservedSpeciesData!$D$2:$D$4955,$D1283),"")</f>
        <v>3.9E-2</v>
      </c>
      <c r="AD1283" s="23" t="str">
        <f>IF(ISNUMBER(AVERAGEIFS(ObservedSpeciesData!AD$2:AD$4955,ObservedSpeciesData!$A$2:$A$4955,$A1283,ObservedSpeciesData!$D$2:$D$4955,$D1283)),AVERAGEIFS(ObservedSpeciesData!AD$2:AD$4955,ObservedSpeciesData!$A$2:$A$4955,$A1283,ObservedSpeciesData!$D$2:$D$4955,$D1283),"")</f>
        <v/>
      </c>
      <c r="AE1283" s="24" t="str">
        <f>IF(ISNUMBER(AVERAGEIFS(ObservedSpeciesData!AE$2:AE$4955,ObservedSpeciesData!$A$2:$A$4955,$A1283,ObservedSpeciesData!$D$2:$D$4955,$D1283)),AVERAGEIFS(ObservedSpeciesData!AE$2:AE$4955,ObservedSpeciesData!$A$2:$A$4955,$A1283,ObservedSpeciesData!$D$2:$D$4955,$D1283),"")</f>
        <v/>
      </c>
      <c r="AF1283" s="23"/>
      <c r="AG1283" s="24"/>
      <c r="AH1283" s="23" t="str">
        <f>IF(ISNUMBER(AVERAGEIFS(ObservedSpeciesData!AH$2:AH$4955,ObservedSpeciesData!$A$2:$A$4955,$A1283,ObservedSpeciesData!$D$2:$D$4955,$D1283)),AVERAGEIFS(ObservedSpeciesData!AH$2:AH$4955,ObservedSpeciesData!$A$2:$A$4955,$A1283,ObservedSpeciesData!$D$2:$D$4955,$D1283),"")</f>
        <v/>
      </c>
      <c r="AI1283" s="23" t="str">
        <f>IF(ISNUMBER(AVERAGEIFS(ObservedSpeciesData!AI$2:AI$4955,ObservedSpeciesData!$A$2:$A$4955,$A1283,ObservedSpeciesData!$C$2:$C$4955,$C1283,ObservedSpeciesData!$D$2:$D$4955,$D1283)),AVERAGEIFS(ObservedSpeciesData!AI$2:AI$4955,ObservedSpeciesData!$A$2:$A$4955,$A1283,ObservedSpeciesData!$C$2:$C$4955,$C1283,ObservedSpeciesData!$D$2:$D$4955,$D1283),"")</f>
        <v/>
      </c>
      <c r="AJ1283" s="2">
        <f>COUNTIFS(ObservedSpeciesData!$A$2:$A$828,$A1283,ObservedSpeciesData!$D$2:$D$828,$D1283)</f>
        <v>0</v>
      </c>
      <c r="AK1283" s="2">
        <f t="shared" si="20"/>
        <v>4</v>
      </c>
    </row>
    <row r="1284" spans="1:37" x14ac:dyDescent="0.25">
      <c r="A1284" s="14" t="s">
        <v>82</v>
      </c>
      <c r="B1284" t="s">
        <v>80</v>
      </c>
      <c r="C1284" t="s">
        <v>79</v>
      </c>
      <c r="D1284" s="13">
        <v>42160</v>
      </c>
      <c r="E1284">
        <v>1</v>
      </c>
      <c r="F1284">
        <v>350</v>
      </c>
      <c r="G1284" s="2" t="s">
        <v>89</v>
      </c>
      <c r="H1284" s="2" t="s">
        <v>10</v>
      </c>
      <c r="I1284">
        <v>6</v>
      </c>
      <c r="J1284" s="2" t="s">
        <v>88</v>
      </c>
      <c r="K1284" s="2">
        <f>IF(ISNUMBER(AVERAGEIFS(ObservedSpeciesData!K$2:K$4955,ObservedSpeciesData!$A$2:$A$4955,$A1284,ObservedSpeciesData!$D$2:$D$4955,$D1284)),AVERAGEIFS(ObservedSpeciesData!K$2:K$4955,ObservedSpeciesData!$A$2:$A$4955,$A1284,ObservedSpeciesData!$D$2:$D$4955,$D1284),"")</f>
        <v>315</v>
      </c>
      <c r="L1284" s="26">
        <f>IF(ISNUMBER(AVERAGEIFS(ObservedSpeciesData!L$2:L$4955,ObservedSpeciesData!$A$2:$A$4955,$A1284,ObservedSpeciesData!$D$2:$D$4955,$D1284)),AVERAGEIFS(ObservedSpeciesData!L$2:L$4955,ObservedSpeciesData!$A$2:$A$4955,$A1284,ObservedSpeciesData!$D$2:$D$4955,$D1284),"")</f>
        <v>1634</v>
      </c>
      <c r="M1284" s="23">
        <f>IF(ISNUMBER(AVERAGEIFS(ObservedSpeciesData!M$2:M$4955,ObservedSpeciesData!$A$2:$A$4955,$A1284,ObservedSpeciesData!$D$2:$D$4955,$D1284)),AVERAGEIFS(ObservedSpeciesData!M$2:M$4955,ObservedSpeciesData!$A$2:$A$4955,$A1284,ObservedSpeciesData!$D$2:$D$4955,$D1284),"")</f>
        <v>163.4</v>
      </c>
      <c r="N1284" s="23" t="str">
        <f>IF(ISNUMBER(AVERAGEIFS(ObservedSpeciesData!N$2:N$4955,ObservedSpeciesData!$A$2:$A$4955,$A1284,ObservedSpeciesData!$D$2:$D$4955,$D1284)),AVERAGEIFS(ObservedSpeciesData!N$2:N$4955,ObservedSpeciesData!$A$2:$A$4955,$A1284,ObservedSpeciesData!$D$2:$D$4955,$D1284),"")</f>
        <v/>
      </c>
      <c r="O1284" s="23" t="str">
        <f>IF(ISNUMBER(AVERAGEIFS(ObservedSpeciesData!O$2:O$4955,ObservedSpeciesData!$A$2:$A$4955,$A1284,ObservedSpeciesData!$D$2:$D$4955,$D1284)),AVERAGEIFS(ObservedSpeciesData!O$2:O$4955,ObservedSpeciesData!$A$2:$A$4955,$A1284,ObservedSpeciesData!$D$2:$D$4955,$D1284),"")</f>
        <v/>
      </c>
      <c r="P1284" s="23" t="str">
        <f>IF(ISNUMBER(AVERAGEIFS(ObservedSpeciesData!P$2:P$4955,ObservedSpeciesData!$A$2:$A$4955,$A1284,ObservedSpeciesData!$C$2:$C$4955,$C1284,ObservedSpeciesData!$D$2:$D$4955,$D1284)),AVERAGEIFS(ObservedSpeciesData!P$2:P$4955,ObservedSpeciesData!$A$2:$A$4955,$A1284,ObservedSpeciesData!$C$2:$C$4955,$C1284,ObservedSpeciesData!$D$2:$D$4955,$D1284),"")</f>
        <v/>
      </c>
      <c r="Q1284" s="23"/>
      <c r="R1284" s="25" t="str">
        <f>IF(ISNUMBER(AVERAGEIFS(ObservedSpeciesData!R$2:R$4955,ObservedSpeciesData!$A$2:$A$4955,$A1284,ObservedSpeciesData!$D$2:$D$4955,$D1284)),AVERAGEIFS(ObservedSpeciesData!R$2:R$4955,ObservedSpeciesData!$A$2:$A$4955,$A1284,ObservedSpeciesData!$D$2:$D$4955,$D1284),"")</f>
        <v/>
      </c>
      <c r="S1284" s="25" t="str">
        <f>IF(ISNUMBER(AVERAGEIFS(ObservedSpeciesData!S$2:S$4955,ObservedSpeciesData!$A$2:$A$4955,$A1284,ObservedSpeciesData!$D$2:$D$4955,$D1284)),AVERAGEIFS(ObservedSpeciesData!S$2:S$4955,ObservedSpeciesData!$A$2:$A$4955,$A1284,ObservedSpeciesData!$D$2:$D$4955,$D1284),"")</f>
        <v/>
      </c>
      <c r="T1284" s="23" t="str">
        <f>IF(ISNUMBER(AVERAGEIFS(ObservedSpeciesData!T$2:T$4955,ObservedSpeciesData!$A$2:$A$4955,$A1284,ObservedSpeciesData!$D$2:$D$4955,$D1284)),AVERAGEIFS(ObservedSpeciesData!T$2:T$4955,ObservedSpeciesData!$A$2:$A$4955,$A1284,ObservedSpeciesData!$D$2:$D$4955,$D1284),"")</f>
        <v/>
      </c>
      <c r="U1284" s="24" t="str">
        <f>IF(ISNUMBER(AVERAGEIFS(ObservedSpeciesData!U$2:U$4955,ObservedSpeciesData!$A$2:$A$4955,$A1284,ObservedSpeciesData!$C$2:$C$4955,$C1284,ObservedSpeciesData!$D$2:$D$4955,$D1284)),AVERAGEIFS(ObservedSpeciesData!U$2:U$4955,ObservedSpeciesData!$A$2:$A$4955,$A1284,ObservedSpeciesData!$C$2:$C$4955,$C1284,ObservedSpeciesData!$D$2:$D$4955,$D1284),"")</f>
        <v/>
      </c>
      <c r="V1284" s="23" t="str">
        <f>IF(ISNUMBER(AVERAGEIFS(ObservedSpeciesData!V$2:V$4955,ObservedSpeciesData!$A$2:$A$4955,$A1284,ObservedSpeciesData!$D$2:$D$4955,$D1284)),AVERAGEIFS(ObservedSpeciesData!V$2:V$4955,ObservedSpeciesData!$A$2:$A$4955,$A1284,ObservedSpeciesData!$D$2:$D$4955,$D1284),"")</f>
        <v/>
      </c>
      <c r="W1284" s="23" t="str">
        <f>IF(ISNUMBER(AVERAGEIFS(ObservedSpeciesData!W$2:W$4955,ObservedSpeciesData!$A$2:$A$4955,$A1284,ObservedSpeciesData!$D$2:$D$4955,$D1284)),AVERAGEIFS(ObservedSpeciesData!W$2:W$4955,ObservedSpeciesData!$A$2:$A$4955,$A1284,ObservedSpeciesData!$D$2:$D$4955,$D1284),"")</f>
        <v/>
      </c>
      <c r="X1284" s="23" t="str">
        <f>IF(ISNUMBER(AVERAGEIFS(ObservedSpeciesData!X$2:X$4955,ObservedSpeciesData!$A$2:$A$4955,$A1284,ObservedSpeciesData!$D$2:$D$4955,$D1284)),AVERAGEIFS(ObservedSpeciesData!X$2:X$4955,ObservedSpeciesData!$A$2:$A$4955,$A1284,ObservedSpeciesData!$D$2:$D$4955,$D1284),"")</f>
        <v/>
      </c>
      <c r="Y1284" s="23" t="str">
        <f>IF(ISNUMBER(AVERAGEIFS(ObservedSpeciesData!Y$2:Y$4955,ObservedSpeciesData!$A$2:$A$4955,$A1284,ObservedSpeciesData!$D$2:$D$4955,$D1284)),AVERAGEIFS(ObservedSpeciesData!Y$2:Y$4955,ObservedSpeciesData!$A$2:$A$4955,$A1284,ObservedSpeciesData!$D$2:$D$4955,$D1284),"")</f>
        <v/>
      </c>
      <c r="Z1284" s="23" t="str">
        <f>IF(ISNUMBER(AVERAGEIFS(ObservedSpeciesData!Z$2:Z$4955,ObservedSpeciesData!$A$2:$A$4955,$A1284,ObservedSpeciesData!$D$2:$D$4955,$D1284)),AVERAGEIFS(ObservedSpeciesData!Z$2:Z$4955,ObservedSpeciesData!$A$2:$A$4955,$A1284,ObservedSpeciesData!$D$2:$D$4955,$D1284),"")</f>
        <v/>
      </c>
      <c r="AA1284" s="23">
        <f>IF(ISNUMBER(AVERAGEIFS(ObservedSpeciesData!AA$2:AA$4955,ObservedSpeciesData!$A$2:$A$4955,$A1284,ObservedSpeciesData!$D$2:$D$4955,$D1284)),AVERAGEIFS(ObservedSpeciesData!AA$2:AA$4955,ObservedSpeciesData!$A$2:$A$4955,$A1284,ObservedSpeciesData!$D$2:$D$4955,$D1284),"")</f>
        <v>29.700000000000003</v>
      </c>
      <c r="AB1284" s="24">
        <f>IF(ISNUMBER(AVERAGEIFS(ObservedSpeciesData!AB$2:AB$4955,ObservedSpeciesData!$A$2:$A$4955,$A1284,ObservedSpeciesData!$D$2:$D$4955,$D1284)),AVERAGEIFS(ObservedSpeciesData!AB$2:AB$4955,ObservedSpeciesData!$A$2:$A$4955,$A1284,ObservedSpeciesData!$D$2:$D$4955,$D1284),"")</f>
        <v>4.7500000000000001E-2</v>
      </c>
      <c r="AC1284" s="24">
        <f>IF(ISNUMBER(AVERAGEIFS(ObservedSpeciesData!AC$2:AC$4955,ObservedSpeciesData!$A$2:$A$4955,$A1284,ObservedSpeciesData!$D$2:$D$4955,$D1284)),AVERAGEIFS(ObservedSpeciesData!AC$2:AC$4955,ObservedSpeciesData!$A$2:$A$4955,$A1284,ObservedSpeciesData!$D$2:$D$4955,$D1284),"")</f>
        <v>4.7500000000000001E-2</v>
      </c>
      <c r="AD1284" s="23" t="str">
        <f>IF(ISNUMBER(AVERAGEIFS(ObservedSpeciesData!AD$2:AD$4955,ObservedSpeciesData!$A$2:$A$4955,$A1284,ObservedSpeciesData!$D$2:$D$4955,$D1284)),AVERAGEIFS(ObservedSpeciesData!AD$2:AD$4955,ObservedSpeciesData!$A$2:$A$4955,$A1284,ObservedSpeciesData!$D$2:$D$4955,$D1284),"")</f>
        <v/>
      </c>
      <c r="AE1284" s="24" t="str">
        <f>IF(ISNUMBER(AVERAGEIFS(ObservedSpeciesData!AE$2:AE$4955,ObservedSpeciesData!$A$2:$A$4955,$A1284,ObservedSpeciesData!$D$2:$D$4955,$D1284)),AVERAGEIFS(ObservedSpeciesData!AE$2:AE$4955,ObservedSpeciesData!$A$2:$A$4955,$A1284,ObservedSpeciesData!$D$2:$D$4955,$D1284),"")</f>
        <v/>
      </c>
      <c r="AF1284" s="23"/>
      <c r="AG1284" s="24"/>
      <c r="AH1284" s="23" t="str">
        <f>IF(ISNUMBER(AVERAGEIFS(ObservedSpeciesData!AH$2:AH$4955,ObservedSpeciesData!$A$2:$A$4955,$A1284,ObservedSpeciesData!$D$2:$D$4955,$D1284)),AVERAGEIFS(ObservedSpeciesData!AH$2:AH$4955,ObservedSpeciesData!$A$2:$A$4955,$A1284,ObservedSpeciesData!$D$2:$D$4955,$D1284),"")</f>
        <v/>
      </c>
      <c r="AI1284" s="23" t="str">
        <f>IF(ISNUMBER(AVERAGEIFS(ObservedSpeciesData!AI$2:AI$4955,ObservedSpeciesData!$A$2:$A$4955,$A1284,ObservedSpeciesData!$C$2:$C$4955,$C1284,ObservedSpeciesData!$D$2:$D$4955,$D1284)),AVERAGEIFS(ObservedSpeciesData!AI$2:AI$4955,ObservedSpeciesData!$A$2:$A$4955,$A1284,ObservedSpeciesData!$C$2:$C$4955,$C1284,ObservedSpeciesData!$D$2:$D$4955,$D1284),"")</f>
        <v/>
      </c>
      <c r="AJ1284" s="2">
        <f>COUNTIFS(ObservedSpeciesData!$A$2:$A$828,$A1284,ObservedSpeciesData!$D$2:$D$828,$D1284)</f>
        <v>0</v>
      </c>
      <c r="AK1284" s="2">
        <f t="shared" si="20"/>
        <v>4</v>
      </c>
    </row>
    <row r="1285" spans="1:37" x14ac:dyDescent="0.25">
      <c r="A1285" s="14" t="s">
        <v>81</v>
      </c>
      <c r="B1285" t="s">
        <v>80</v>
      </c>
      <c r="C1285" t="s">
        <v>79</v>
      </c>
      <c r="D1285" s="13">
        <v>42160</v>
      </c>
      <c r="E1285">
        <v>1</v>
      </c>
      <c r="F1285">
        <v>500</v>
      </c>
      <c r="G1285" s="2" t="s">
        <v>89</v>
      </c>
      <c r="H1285" s="2" t="s">
        <v>10</v>
      </c>
      <c r="I1285">
        <v>6</v>
      </c>
      <c r="J1285" s="2" t="s">
        <v>88</v>
      </c>
      <c r="K1285" s="2">
        <f>IF(ISNUMBER(AVERAGEIFS(ObservedSpeciesData!K$2:K$4955,ObservedSpeciesData!$A$2:$A$4955,$A1285,ObservedSpeciesData!$D$2:$D$4955,$D1285)),AVERAGEIFS(ObservedSpeciesData!K$2:K$4955,ObservedSpeciesData!$A$2:$A$4955,$A1285,ObservedSpeciesData!$D$2:$D$4955,$D1285),"")</f>
        <v>450</v>
      </c>
      <c r="L1285" s="26">
        <f>IF(ISNUMBER(AVERAGEIFS(ObservedSpeciesData!L$2:L$4955,ObservedSpeciesData!$A$2:$A$4955,$A1285,ObservedSpeciesData!$D$2:$D$4955,$D1285)),AVERAGEIFS(ObservedSpeciesData!L$2:L$4955,ObservedSpeciesData!$A$2:$A$4955,$A1285,ObservedSpeciesData!$D$2:$D$4955,$D1285),"")</f>
        <v>1732</v>
      </c>
      <c r="M1285" s="23">
        <f>IF(ISNUMBER(AVERAGEIFS(ObservedSpeciesData!M$2:M$4955,ObservedSpeciesData!$A$2:$A$4955,$A1285,ObservedSpeciesData!$D$2:$D$4955,$D1285)),AVERAGEIFS(ObservedSpeciesData!M$2:M$4955,ObservedSpeciesData!$A$2:$A$4955,$A1285,ObservedSpeciesData!$D$2:$D$4955,$D1285),"")</f>
        <v>173.2</v>
      </c>
      <c r="N1285" s="23" t="str">
        <f>IF(ISNUMBER(AVERAGEIFS(ObservedSpeciesData!N$2:N$4955,ObservedSpeciesData!$A$2:$A$4955,$A1285,ObservedSpeciesData!$D$2:$D$4955,$D1285)),AVERAGEIFS(ObservedSpeciesData!N$2:N$4955,ObservedSpeciesData!$A$2:$A$4955,$A1285,ObservedSpeciesData!$D$2:$D$4955,$D1285),"")</f>
        <v/>
      </c>
      <c r="O1285" s="23" t="str">
        <f>IF(ISNUMBER(AVERAGEIFS(ObservedSpeciesData!O$2:O$4955,ObservedSpeciesData!$A$2:$A$4955,$A1285,ObservedSpeciesData!$D$2:$D$4955,$D1285)),AVERAGEIFS(ObservedSpeciesData!O$2:O$4955,ObservedSpeciesData!$A$2:$A$4955,$A1285,ObservedSpeciesData!$D$2:$D$4955,$D1285),"")</f>
        <v/>
      </c>
      <c r="P1285" s="23" t="str">
        <f>IF(ISNUMBER(AVERAGEIFS(ObservedSpeciesData!P$2:P$4955,ObservedSpeciesData!$A$2:$A$4955,$A1285,ObservedSpeciesData!$C$2:$C$4955,$C1285,ObservedSpeciesData!$D$2:$D$4955,$D1285)),AVERAGEIFS(ObservedSpeciesData!P$2:P$4955,ObservedSpeciesData!$A$2:$A$4955,$A1285,ObservedSpeciesData!$C$2:$C$4955,$C1285,ObservedSpeciesData!$D$2:$D$4955,$D1285),"")</f>
        <v/>
      </c>
      <c r="Q1285" s="23"/>
      <c r="R1285" s="25" t="str">
        <f>IF(ISNUMBER(AVERAGEIFS(ObservedSpeciesData!R$2:R$4955,ObservedSpeciesData!$A$2:$A$4955,$A1285,ObservedSpeciesData!$D$2:$D$4955,$D1285)),AVERAGEIFS(ObservedSpeciesData!R$2:R$4955,ObservedSpeciesData!$A$2:$A$4955,$A1285,ObservedSpeciesData!$D$2:$D$4955,$D1285),"")</f>
        <v/>
      </c>
      <c r="S1285" s="25" t="str">
        <f>IF(ISNUMBER(AVERAGEIFS(ObservedSpeciesData!S$2:S$4955,ObservedSpeciesData!$A$2:$A$4955,$A1285,ObservedSpeciesData!$D$2:$D$4955,$D1285)),AVERAGEIFS(ObservedSpeciesData!S$2:S$4955,ObservedSpeciesData!$A$2:$A$4955,$A1285,ObservedSpeciesData!$D$2:$D$4955,$D1285),"")</f>
        <v/>
      </c>
      <c r="T1285" s="23" t="str">
        <f>IF(ISNUMBER(AVERAGEIFS(ObservedSpeciesData!T$2:T$4955,ObservedSpeciesData!$A$2:$A$4955,$A1285,ObservedSpeciesData!$D$2:$D$4955,$D1285)),AVERAGEIFS(ObservedSpeciesData!T$2:T$4955,ObservedSpeciesData!$A$2:$A$4955,$A1285,ObservedSpeciesData!$D$2:$D$4955,$D1285),"")</f>
        <v/>
      </c>
      <c r="U1285" s="24" t="str">
        <f>IF(ISNUMBER(AVERAGEIFS(ObservedSpeciesData!U$2:U$4955,ObservedSpeciesData!$A$2:$A$4955,$A1285,ObservedSpeciesData!$C$2:$C$4955,$C1285,ObservedSpeciesData!$D$2:$D$4955,$D1285)),AVERAGEIFS(ObservedSpeciesData!U$2:U$4955,ObservedSpeciesData!$A$2:$A$4955,$A1285,ObservedSpeciesData!$C$2:$C$4955,$C1285,ObservedSpeciesData!$D$2:$D$4955,$D1285),"")</f>
        <v/>
      </c>
      <c r="V1285" s="23" t="str">
        <f>IF(ISNUMBER(AVERAGEIFS(ObservedSpeciesData!V$2:V$4955,ObservedSpeciesData!$A$2:$A$4955,$A1285,ObservedSpeciesData!$D$2:$D$4955,$D1285)),AVERAGEIFS(ObservedSpeciesData!V$2:V$4955,ObservedSpeciesData!$A$2:$A$4955,$A1285,ObservedSpeciesData!$D$2:$D$4955,$D1285),"")</f>
        <v/>
      </c>
      <c r="W1285" s="23" t="str">
        <f>IF(ISNUMBER(AVERAGEIFS(ObservedSpeciesData!W$2:W$4955,ObservedSpeciesData!$A$2:$A$4955,$A1285,ObservedSpeciesData!$D$2:$D$4955,$D1285)),AVERAGEIFS(ObservedSpeciesData!W$2:W$4955,ObservedSpeciesData!$A$2:$A$4955,$A1285,ObservedSpeciesData!$D$2:$D$4955,$D1285),"")</f>
        <v/>
      </c>
      <c r="X1285" s="23" t="str">
        <f>IF(ISNUMBER(AVERAGEIFS(ObservedSpeciesData!X$2:X$4955,ObservedSpeciesData!$A$2:$A$4955,$A1285,ObservedSpeciesData!$D$2:$D$4955,$D1285)),AVERAGEIFS(ObservedSpeciesData!X$2:X$4955,ObservedSpeciesData!$A$2:$A$4955,$A1285,ObservedSpeciesData!$D$2:$D$4955,$D1285),"")</f>
        <v/>
      </c>
      <c r="Y1285" s="23" t="str">
        <f>IF(ISNUMBER(AVERAGEIFS(ObservedSpeciesData!Y$2:Y$4955,ObservedSpeciesData!$A$2:$A$4955,$A1285,ObservedSpeciesData!$D$2:$D$4955,$D1285)),AVERAGEIFS(ObservedSpeciesData!Y$2:Y$4955,ObservedSpeciesData!$A$2:$A$4955,$A1285,ObservedSpeciesData!$D$2:$D$4955,$D1285),"")</f>
        <v/>
      </c>
      <c r="Z1285" s="23" t="str">
        <f>IF(ISNUMBER(AVERAGEIFS(ObservedSpeciesData!Z$2:Z$4955,ObservedSpeciesData!$A$2:$A$4955,$A1285,ObservedSpeciesData!$D$2:$D$4955,$D1285)),AVERAGEIFS(ObservedSpeciesData!Z$2:Z$4955,ObservedSpeciesData!$A$2:$A$4955,$A1285,ObservedSpeciesData!$D$2:$D$4955,$D1285),"")</f>
        <v/>
      </c>
      <c r="AA1285" s="23">
        <f>IF(ISNUMBER(AVERAGEIFS(ObservedSpeciesData!AA$2:AA$4955,ObservedSpeciesData!$A$2:$A$4955,$A1285,ObservedSpeciesData!$D$2:$D$4955,$D1285)),AVERAGEIFS(ObservedSpeciesData!AA$2:AA$4955,ObservedSpeciesData!$A$2:$A$4955,$A1285,ObservedSpeciesData!$D$2:$D$4955,$D1285),"")</f>
        <v>28.200000000000003</v>
      </c>
      <c r="AB1285" s="24">
        <f>IF(ISNUMBER(AVERAGEIFS(ObservedSpeciesData!AB$2:AB$4955,ObservedSpeciesData!$A$2:$A$4955,$A1285,ObservedSpeciesData!$D$2:$D$4955,$D1285)),AVERAGEIFS(ObservedSpeciesData!AB$2:AB$4955,ObservedSpeciesData!$A$2:$A$4955,$A1285,ObservedSpeciesData!$D$2:$D$4955,$D1285),"")</f>
        <v>4.4999999999999998E-2</v>
      </c>
      <c r="AC1285" s="24">
        <f>IF(ISNUMBER(AVERAGEIFS(ObservedSpeciesData!AC$2:AC$4955,ObservedSpeciesData!$A$2:$A$4955,$A1285,ObservedSpeciesData!$D$2:$D$4955,$D1285)),AVERAGEIFS(ObservedSpeciesData!AC$2:AC$4955,ObservedSpeciesData!$A$2:$A$4955,$A1285,ObservedSpeciesData!$D$2:$D$4955,$D1285),"")</f>
        <v>4.4999999999999998E-2</v>
      </c>
      <c r="AD1285" s="23" t="str">
        <f>IF(ISNUMBER(AVERAGEIFS(ObservedSpeciesData!AD$2:AD$4955,ObservedSpeciesData!$A$2:$A$4955,$A1285,ObservedSpeciesData!$D$2:$D$4955,$D1285)),AVERAGEIFS(ObservedSpeciesData!AD$2:AD$4955,ObservedSpeciesData!$A$2:$A$4955,$A1285,ObservedSpeciesData!$D$2:$D$4955,$D1285),"")</f>
        <v/>
      </c>
      <c r="AE1285" s="24" t="str">
        <f>IF(ISNUMBER(AVERAGEIFS(ObservedSpeciesData!AE$2:AE$4955,ObservedSpeciesData!$A$2:$A$4955,$A1285,ObservedSpeciesData!$D$2:$D$4955,$D1285)),AVERAGEIFS(ObservedSpeciesData!AE$2:AE$4955,ObservedSpeciesData!$A$2:$A$4955,$A1285,ObservedSpeciesData!$D$2:$D$4955,$D1285),"")</f>
        <v/>
      </c>
      <c r="AF1285" s="23"/>
      <c r="AG1285" s="24"/>
      <c r="AH1285" s="23" t="str">
        <f>IF(ISNUMBER(AVERAGEIFS(ObservedSpeciesData!AH$2:AH$4955,ObservedSpeciesData!$A$2:$A$4955,$A1285,ObservedSpeciesData!$D$2:$D$4955,$D1285)),AVERAGEIFS(ObservedSpeciesData!AH$2:AH$4955,ObservedSpeciesData!$A$2:$A$4955,$A1285,ObservedSpeciesData!$D$2:$D$4955,$D1285),"")</f>
        <v/>
      </c>
      <c r="AI1285" s="23" t="str">
        <f>IF(ISNUMBER(AVERAGEIFS(ObservedSpeciesData!AI$2:AI$4955,ObservedSpeciesData!$A$2:$A$4955,$A1285,ObservedSpeciesData!$C$2:$C$4955,$C1285,ObservedSpeciesData!$D$2:$D$4955,$D1285)),AVERAGEIFS(ObservedSpeciesData!AI$2:AI$4955,ObservedSpeciesData!$A$2:$A$4955,$A1285,ObservedSpeciesData!$C$2:$C$4955,$C1285,ObservedSpeciesData!$D$2:$D$4955,$D1285),"")</f>
        <v/>
      </c>
      <c r="AJ1285" s="2">
        <f>COUNTIFS(ObservedSpeciesData!$A$2:$A$828,$A1285,ObservedSpeciesData!$D$2:$D$828,$D1285)</f>
        <v>0</v>
      </c>
      <c r="AK1285" s="2">
        <f t="shared" si="20"/>
        <v>4</v>
      </c>
    </row>
    <row r="1286" spans="1:37" x14ac:dyDescent="0.25">
      <c r="A1286" s="14" t="s">
        <v>86</v>
      </c>
      <c r="B1286" t="s">
        <v>80</v>
      </c>
      <c r="C1286" t="s">
        <v>79</v>
      </c>
      <c r="D1286" s="13">
        <v>42177</v>
      </c>
      <c r="E1286">
        <v>1</v>
      </c>
      <c r="F1286">
        <v>0</v>
      </c>
      <c r="G1286" s="2" t="s">
        <v>89</v>
      </c>
      <c r="H1286" s="2" t="s">
        <v>10</v>
      </c>
      <c r="I1286">
        <v>6</v>
      </c>
      <c r="J1286" s="2" t="s">
        <v>88</v>
      </c>
      <c r="K1286" s="2">
        <f>IF(ISNUMBER(AVERAGEIFS(ObservedSpeciesData!K$2:K$4955,ObservedSpeciesData!$A$2:$A$4955,$A1286,ObservedSpeciesData!$D$2:$D$4955,$D1286)),AVERAGEIFS(ObservedSpeciesData!K$2:K$4955,ObservedSpeciesData!$A$2:$A$4955,$A1286,ObservedSpeciesData!$D$2:$D$4955,$D1286),"")</f>
        <v>0</v>
      </c>
      <c r="L1286" s="26">
        <f>IF(ISNUMBER(AVERAGEIFS(ObservedSpeciesData!L$2:L$4955,ObservedSpeciesData!$A$2:$A$4955,$A1286,ObservedSpeciesData!$D$2:$D$4955,$D1286)),AVERAGEIFS(ObservedSpeciesData!L$2:L$4955,ObservedSpeciesData!$A$2:$A$4955,$A1286,ObservedSpeciesData!$D$2:$D$4955,$D1286),"")</f>
        <v>1410</v>
      </c>
      <c r="M1286" s="23">
        <f>IF(ISNUMBER(AVERAGEIFS(ObservedSpeciesData!M$2:M$4955,ObservedSpeciesData!$A$2:$A$4955,$A1286,ObservedSpeciesData!$D$2:$D$4955,$D1286)),AVERAGEIFS(ObservedSpeciesData!M$2:M$4955,ObservedSpeciesData!$A$2:$A$4955,$A1286,ObservedSpeciesData!$D$2:$D$4955,$D1286),"")</f>
        <v>141</v>
      </c>
      <c r="N1286" s="23" t="str">
        <f>IF(ISNUMBER(AVERAGEIFS(ObservedSpeciesData!N$2:N$4955,ObservedSpeciesData!$A$2:$A$4955,$A1286,ObservedSpeciesData!$D$2:$D$4955,$D1286)),AVERAGEIFS(ObservedSpeciesData!N$2:N$4955,ObservedSpeciesData!$A$2:$A$4955,$A1286,ObservedSpeciesData!$D$2:$D$4955,$D1286),"")</f>
        <v/>
      </c>
      <c r="O1286" s="23" t="str">
        <f>IF(ISNUMBER(AVERAGEIFS(ObservedSpeciesData!O$2:O$4955,ObservedSpeciesData!$A$2:$A$4955,$A1286,ObservedSpeciesData!$D$2:$D$4955,$D1286)),AVERAGEIFS(ObservedSpeciesData!O$2:O$4955,ObservedSpeciesData!$A$2:$A$4955,$A1286,ObservedSpeciesData!$D$2:$D$4955,$D1286),"")</f>
        <v/>
      </c>
      <c r="P1286" s="23" t="str">
        <f>IF(ISNUMBER(AVERAGEIFS(ObservedSpeciesData!P$2:P$4955,ObservedSpeciesData!$A$2:$A$4955,$A1286,ObservedSpeciesData!$C$2:$C$4955,$C1286,ObservedSpeciesData!$D$2:$D$4955,$D1286)),AVERAGEIFS(ObservedSpeciesData!P$2:P$4955,ObservedSpeciesData!$A$2:$A$4955,$A1286,ObservedSpeciesData!$C$2:$C$4955,$C1286,ObservedSpeciesData!$D$2:$D$4955,$D1286),"")</f>
        <v/>
      </c>
      <c r="Q1286" s="23"/>
      <c r="R1286" s="25" t="str">
        <f>IF(ISNUMBER(AVERAGEIFS(ObservedSpeciesData!R$2:R$4955,ObservedSpeciesData!$A$2:$A$4955,$A1286,ObservedSpeciesData!$D$2:$D$4955,$D1286)),AVERAGEIFS(ObservedSpeciesData!R$2:R$4955,ObservedSpeciesData!$A$2:$A$4955,$A1286,ObservedSpeciesData!$D$2:$D$4955,$D1286),"")</f>
        <v/>
      </c>
      <c r="S1286" s="25" t="str">
        <f>IF(ISNUMBER(AVERAGEIFS(ObservedSpeciesData!S$2:S$4955,ObservedSpeciesData!$A$2:$A$4955,$A1286,ObservedSpeciesData!$D$2:$D$4955,$D1286)),AVERAGEIFS(ObservedSpeciesData!S$2:S$4955,ObservedSpeciesData!$A$2:$A$4955,$A1286,ObservedSpeciesData!$D$2:$D$4955,$D1286),"")</f>
        <v/>
      </c>
      <c r="T1286" s="23" t="str">
        <f>IF(ISNUMBER(AVERAGEIFS(ObservedSpeciesData!T$2:T$4955,ObservedSpeciesData!$A$2:$A$4955,$A1286,ObservedSpeciesData!$D$2:$D$4955,$D1286)),AVERAGEIFS(ObservedSpeciesData!T$2:T$4955,ObservedSpeciesData!$A$2:$A$4955,$A1286,ObservedSpeciesData!$D$2:$D$4955,$D1286),"")</f>
        <v/>
      </c>
      <c r="U1286" s="24" t="str">
        <f>IF(ISNUMBER(AVERAGEIFS(ObservedSpeciesData!U$2:U$4955,ObservedSpeciesData!$A$2:$A$4955,$A1286,ObservedSpeciesData!$C$2:$C$4955,$C1286,ObservedSpeciesData!$D$2:$D$4955,$D1286)),AVERAGEIFS(ObservedSpeciesData!U$2:U$4955,ObservedSpeciesData!$A$2:$A$4955,$A1286,ObservedSpeciesData!$C$2:$C$4955,$C1286,ObservedSpeciesData!$D$2:$D$4955,$D1286),"")</f>
        <v/>
      </c>
      <c r="V1286" s="23" t="str">
        <f>IF(ISNUMBER(AVERAGEIFS(ObservedSpeciesData!V$2:V$4955,ObservedSpeciesData!$A$2:$A$4955,$A1286,ObservedSpeciesData!$D$2:$D$4955,$D1286)),AVERAGEIFS(ObservedSpeciesData!V$2:V$4955,ObservedSpeciesData!$A$2:$A$4955,$A1286,ObservedSpeciesData!$D$2:$D$4955,$D1286),"")</f>
        <v/>
      </c>
      <c r="W1286" s="23" t="str">
        <f>IF(ISNUMBER(AVERAGEIFS(ObservedSpeciesData!W$2:W$4955,ObservedSpeciesData!$A$2:$A$4955,$A1286,ObservedSpeciesData!$D$2:$D$4955,$D1286)),AVERAGEIFS(ObservedSpeciesData!W$2:W$4955,ObservedSpeciesData!$A$2:$A$4955,$A1286,ObservedSpeciesData!$D$2:$D$4955,$D1286),"")</f>
        <v/>
      </c>
      <c r="X1286" s="23" t="str">
        <f>IF(ISNUMBER(AVERAGEIFS(ObservedSpeciesData!X$2:X$4955,ObservedSpeciesData!$A$2:$A$4955,$A1286,ObservedSpeciesData!$D$2:$D$4955,$D1286)),AVERAGEIFS(ObservedSpeciesData!X$2:X$4955,ObservedSpeciesData!$A$2:$A$4955,$A1286,ObservedSpeciesData!$D$2:$D$4955,$D1286),"")</f>
        <v/>
      </c>
      <c r="Y1286" s="23" t="str">
        <f>IF(ISNUMBER(AVERAGEIFS(ObservedSpeciesData!Y$2:Y$4955,ObservedSpeciesData!$A$2:$A$4955,$A1286,ObservedSpeciesData!$D$2:$D$4955,$D1286)),AVERAGEIFS(ObservedSpeciesData!Y$2:Y$4955,ObservedSpeciesData!$A$2:$A$4955,$A1286,ObservedSpeciesData!$D$2:$D$4955,$D1286),"")</f>
        <v/>
      </c>
      <c r="Z1286" s="23" t="str">
        <f>IF(ISNUMBER(AVERAGEIFS(ObservedSpeciesData!Z$2:Z$4955,ObservedSpeciesData!$A$2:$A$4955,$A1286,ObservedSpeciesData!$D$2:$D$4955,$D1286)),AVERAGEIFS(ObservedSpeciesData!Z$2:Z$4955,ObservedSpeciesData!$A$2:$A$4955,$A1286,ObservedSpeciesData!$D$2:$D$4955,$D1286),"")</f>
        <v/>
      </c>
      <c r="AA1286" s="23">
        <f>IF(ISNUMBER(AVERAGEIFS(ObservedSpeciesData!AA$2:AA$4955,ObservedSpeciesData!$A$2:$A$4955,$A1286,ObservedSpeciesData!$D$2:$D$4955,$D1286)),AVERAGEIFS(ObservedSpeciesData!AA$2:AA$4955,ObservedSpeciesData!$A$2:$A$4955,$A1286,ObservedSpeciesData!$D$2:$D$4955,$D1286),"")</f>
        <v>18.899999999999999</v>
      </c>
      <c r="AB1286" s="24">
        <f>IF(ISNUMBER(AVERAGEIFS(ObservedSpeciesData!AB$2:AB$4955,ObservedSpeciesData!$A$2:$A$4955,$A1286,ObservedSpeciesData!$D$2:$D$4955,$D1286)),AVERAGEIFS(ObservedSpeciesData!AB$2:AB$4955,ObservedSpeciesData!$A$2:$A$4955,$A1286,ObservedSpeciesData!$D$2:$D$4955,$D1286),"")</f>
        <v>0.03</v>
      </c>
      <c r="AC1286" s="24">
        <f>IF(ISNUMBER(AVERAGEIFS(ObservedSpeciesData!AC$2:AC$4955,ObservedSpeciesData!$A$2:$A$4955,$A1286,ObservedSpeciesData!$D$2:$D$4955,$D1286)),AVERAGEIFS(ObservedSpeciesData!AC$2:AC$4955,ObservedSpeciesData!$A$2:$A$4955,$A1286,ObservedSpeciesData!$D$2:$D$4955,$D1286),"")</f>
        <v>0.03</v>
      </c>
      <c r="AD1286" s="23" t="str">
        <f>IF(ISNUMBER(AVERAGEIFS(ObservedSpeciesData!AD$2:AD$4955,ObservedSpeciesData!$A$2:$A$4955,$A1286,ObservedSpeciesData!$D$2:$D$4955,$D1286)),AVERAGEIFS(ObservedSpeciesData!AD$2:AD$4955,ObservedSpeciesData!$A$2:$A$4955,$A1286,ObservedSpeciesData!$D$2:$D$4955,$D1286),"")</f>
        <v/>
      </c>
      <c r="AE1286" s="24" t="str">
        <f>IF(ISNUMBER(AVERAGEIFS(ObservedSpeciesData!AE$2:AE$4955,ObservedSpeciesData!$A$2:$A$4955,$A1286,ObservedSpeciesData!$D$2:$D$4955,$D1286)),AVERAGEIFS(ObservedSpeciesData!AE$2:AE$4955,ObservedSpeciesData!$A$2:$A$4955,$A1286,ObservedSpeciesData!$D$2:$D$4955,$D1286),"")</f>
        <v/>
      </c>
      <c r="AF1286" s="23"/>
      <c r="AG1286" s="24"/>
      <c r="AH1286" s="23" t="str">
        <f>IF(ISNUMBER(AVERAGEIFS(ObservedSpeciesData!AH$2:AH$4955,ObservedSpeciesData!$A$2:$A$4955,$A1286,ObservedSpeciesData!$D$2:$D$4955,$D1286)),AVERAGEIFS(ObservedSpeciesData!AH$2:AH$4955,ObservedSpeciesData!$A$2:$A$4955,$A1286,ObservedSpeciesData!$D$2:$D$4955,$D1286),"")</f>
        <v/>
      </c>
      <c r="AI1286" s="23" t="str">
        <f>IF(ISNUMBER(AVERAGEIFS(ObservedSpeciesData!AI$2:AI$4955,ObservedSpeciesData!$A$2:$A$4955,$A1286,ObservedSpeciesData!$C$2:$C$4955,$C1286,ObservedSpeciesData!$D$2:$D$4955,$D1286)),AVERAGEIFS(ObservedSpeciesData!AI$2:AI$4955,ObservedSpeciesData!$A$2:$A$4955,$A1286,ObservedSpeciesData!$C$2:$C$4955,$C1286,ObservedSpeciesData!$D$2:$D$4955,$D1286),"")</f>
        <v/>
      </c>
      <c r="AJ1286" s="2">
        <f>COUNTIFS(ObservedSpeciesData!$A$2:$A$828,$A1286,ObservedSpeciesData!$D$2:$D$828,$D1286)</f>
        <v>0</v>
      </c>
      <c r="AK1286" s="2">
        <f t="shared" si="20"/>
        <v>4</v>
      </c>
    </row>
    <row r="1287" spans="1:37" x14ac:dyDescent="0.25">
      <c r="A1287" s="14" t="s">
        <v>85</v>
      </c>
      <c r="B1287" t="s">
        <v>80</v>
      </c>
      <c r="C1287" t="s">
        <v>79</v>
      </c>
      <c r="D1287" s="13">
        <v>42177</v>
      </c>
      <c r="E1287">
        <v>1</v>
      </c>
      <c r="F1287">
        <v>50</v>
      </c>
      <c r="G1287" s="2" t="s">
        <v>89</v>
      </c>
      <c r="H1287" s="2" t="s">
        <v>10</v>
      </c>
      <c r="I1287">
        <v>6</v>
      </c>
      <c r="J1287" s="2" t="s">
        <v>88</v>
      </c>
      <c r="K1287" s="2">
        <f>IF(ISNUMBER(AVERAGEIFS(ObservedSpeciesData!K$2:K$4955,ObservedSpeciesData!$A$2:$A$4955,$A1287,ObservedSpeciesData!$D$2:$D$4955,$D1287)),AVERAGEIFS(ObservedSpeciesData!K$2:K$4955,ObservedSpeciesData!$A$2:$A$4955,$A1287,ObservedSpeciesData!$D$2:$D$4955,$D1287),"")</f>
        <v>45</v>
      </c>
      <c r="L1287" s="26">
        <f>IF(ISNUMBER(AVERAGEIFS(ObservedSpeciesData!L$2:L$4955,ObservedSpeciesData!$A$2:$A$4955,$A1287,ObservedSpeciesData!$D$2:$D$4955,$D1287)),AVERAGEIFS(ObservedSpeciesData!L$2:L$4955,ObservedSpeciesData!$A$2:$A$4955,$A1287,ObservedSpeciesData!$D$2:$D$4955,$D1287),"")</f>
        <v>1508</v>
      </c>
      <c r="M1287" s="23">
        <f>IF(ISNUMBER(AVERAGEIFS(ObservedSpeciesData!M$2:M$4955,ObservedSpeciesData!$A$2:$A$4955,$A1287,ObservedSpeciesData!$D$2:$D$4955,$D1287)),AVERAGEIFS(ObservedSpeciesData!M$2:M$4955,ObservedSpeciesData!$A$2:$A$4955,$A1287,ObservedSpeciesData!$D$2:$D$4955,$D1287),"")</f>
        <v>150.80000000000001</v>
      </c>
      <c r="N1287" s="23" t="str">
        <f>IF(ISNUMBER(AVERAGEIFS(ObservedSpeciesData!N$2:N$4955,ObservedSpeciesData!$A$2:$A$4955,$A1287,ObservedSpeciesData!$D$2:$D$4955,$D1287)),AVERAGEIFS(ObservedSpeciesData!N$2:N$4955,ObservedSpeciesData!$A$2:$A$4955,$A1287,ObservedSpeciesData!$D$2:$D$4955,$D1287),"")</f>
        <v/>
      </c>
      <c r="O1287" s="23" t="str">
        <f>IF(ISNUMBER(AVERAGEIFS(ObservedSpeciesData!O$2:O$4955,ObservedSpeciesData!$A$2:$A$4955,$A1287,ObservedSpeciesData!$D$2:$D$4955,$D1287)),AVERAGEIFS(ObservedSpeciesData!O$2:O$4955,ObservedSpeciesData!$A$2:$A$4955,$A1287,ObservedSpeciesData!$D$2:$D$4955,$D1287),"")</f>
        <v/>
      </c>
      <c r="P1287" s="23" t="str">
        <f>IF(ISNUMBER(AVERAGEIFS(ObservedSpeciesData!P$2:P$4955,ObservedSpeciesData!$A$2:$A$4955,$A1287,ObservedSpeciesData!$C$2:$C$4955,$C1287,ObservedSpeciesData!$D$2:$D$4955,$D1287)),AVERAGEIFS(ObservedSpeciesData!P$2:P$4955,ObservedSpeciesData!$A$2:$A$4955,$A1287,ObservedSpeciesData!$C$2:$C$4955,$C1287,ObservedSpeciesData!$D$2:$D$4955,$D1287),"")</f>
        <v/>
      </c>
      <c r="Q1287" s="23"/>
      <c r="R1287" s="25" t="str">
        <f>IF(ISNUMBER(AVERAGEIFS(ObservedSpeciesData!R$2:R$4955,ObservedSpeciesData!$A$2:$A$4955,$A1287,ObservedSpeciesData!$D$2:$D$4955,$D1287)),AVERAGEIFS(ObservedSpeciesData!R$2:R$4955,ObservedSpeciesData!$A$2:$A$4955,$A1287,ObservedSpeciesData!$D$2:$D$4955,$D1287),"")</f>
        <v/>
      </c>
      <c r="S1287" s="25" t="str">
        <f>IF(ISNUMBER(AVERAGEIFS(ObservedSpeciesData!S$2:S$4955,ObservedSpeciesData!$A$2:$A$4955,$A1287,ObservedSpeciesData!$D$2:$D$4955,$D1287)),AVERAGEIFS(ObservedSpeciesData!S$2:S$4955,ObservedSpeciesData!$A$2:$A$4955,$A1287,ObservedSpeciesData!$D$2:$D$4955,$D1287),"")</f>
        <v/>
      </c>
      <c r="T1287" s="23" t="str">
        <f>IF(ISNUMBER(AVERAGEIFS(ObservedSpeciesData!T$2:T$4955,ObservedSpeciesData!$A$2:$A$4955,$A1287,ObservedSpeciesData!$D$2:$D$4955,$D1287)),AVERAGEIFS(ObservedSpeciesData!T$2:T$4955,ObservedSpeciesData!$A$2:$A$4955,$A1287,ObservedSpeciesData!$D$2:$D$4955,$D1287),"")</f>
        <v/>
      </c>
      <c r="U1287" s="24" t="str">
        <f>IF(ISNUMBER(AVERAGEIFS(ObservedSpeciesData!U$2:U$4955,ObservedSpeciesData!$A$2:$A$4955,$A1287,ObservedSpeciesData!$C$2:$C$4955,$C1287,ObservedSpeciesData!$D$2:$D$4955,$D1287)),AVERAGEIFS(ObservedSpeciesData!U$2:U$4955,ObservedSpeciesData!$A$2:$A$4955,$A1287,ObservedSpeciesData!$C$2:$C$4955,$C1287,ObservedSpeciesData!$D$2:$D$4955,$D1287),"")</f>
        <v/>
      </c>
      <c r="V1287" s="23" t="str">
        <f>IF(ISNUMBER(AVERAGEIFS(ObservedSpeciesData!V$2:V$4955,ObservedSpeciesData!$A$2:$A$4955,$A1287,ObservedSpeciesData!$D$2:$D$4955,$D1287)),AVERAGEIFS(ObservedSpeciesData!V$2:V$4955,ObservedSpeciesData!$A$2:$A$4955,$A1287,ObservedSpeciesData!$D$2:$D$4955,$D1287),"")</f>
        <v/>
      </c>
      <c r="W1287" s="23" t="str">
        <f>IF(ISNUMBER(AVERAGEIFS(ObservedSpeciesData!W$2:W$4955,ObservedSpeciesData!$A$2:$A$4955,$A1287,ObservedSpeciesData!$D$2:$D$4955,$D1287)),AVERAGEIFS(ObservedSpeciesData!W$2:W$4955,ObservedSpeciesData!$A$2:$A$4955,$A1287,ObservedSpeciesData!$D$2:$D$4955,$D1287),"")</f>
        <v/>
      </c>
      <c r="X1287" s="23" t="str">
        <f>IF(ISNUMBER(AVERAGEIFS(ObservedSpeciesData!X$2:X$4955,ObservedSpeciesData!$A$2:$A$4955,$A1287,ObservedSpeciesData!$D$2:$D$4955,$D1287)),AVERAGEIFS(ObservedSpeciesData!X$2:X$4955,ObservedSpeciesData!$A$2:$A$4955,$A1287,ObservedSpeciesData!$D$2:$D$4955,$D1287),"")</f>
        <v/>
      </c>
      <c r="Y1287" s="23" t="str">
        <f>IF(ISNUMBER(AVERAGEIFS(ObservedSpeciesData!Y$2:Y$4955,ObservedSpeciesData!$A$2:$A$4955,$A1287,ObservedSpeciesData!$D$2:$D$4955,$D1287)),AVERAGEIFS(ObservedSpeciesData!Y$2:Y$4955,ObservedSpeciesData!$A$2:$A$4955,$A1287,ObservedSpeciesData!$D$2:$D$4955,$D1287),"")</f>
        <v/>
      </c>
      <c r="Z1287" s="23" t="str">
        <f>IF(ISNUMBER(AVERAGEIFS(ObservedSpeciesData!Z$2:Z$4955,ObservedSpeciesData!$A$2:$A$4955,$A1287,ObservedSpeciesData!$D$2:$D$4955,$D1287)),AVERAGEIFS(ObservedSpeciesData!Z$2:Z$4955,ObservedSpeciesData!$A$2:$A$4955,$A1287,ObservedSpeciesData!$D$2:$D$4955,$D1287),"")</f>
        <v/>
      </c>
      <c r="AA1287" s="23">
        <f>IF(ISNUMBER(AVERAGEIFS(ObservedSpeciesData!AA$2:AA$4955,ObservedSpeciesData!$A$2:$A$4955,$A1287,ObservedSpeciesData!$D$2:$D$4955,$D1287)),AVERAGEIFS(ObservedSpeciesData!AA$2:AA$4955,ObservedSpeciesData!$A$2:$A$4955,$A1287,ObservedSpeciesData!$D$2:$D$4955,$D1287),"")</f>
        <v>19.850000000000001</v>
      </c>
      <c r="AB1287" s="24">
        <f>IF(ISNUMBER(AVERAGEIFS(ObservedSpeciesData!AB$2:AB$4955,ObservedSpeciesData!$A$2:$A$4955,$A1287,ObservedSpeciesData!$D$2:$D$4955,$D1287)),AVERAGEIFS(ObservedSpeciesData!AB$2:AB$4955,ObservedSpeciesData!$A$2:$A$4955,$A1287,ObservedSpeciesData!$D$2:$D$4955,$D1287),"")</f>
        <v>3.15E-2</v>
      </c>
      <c r="AC1287" s="24">
        <f>IF(ISNUMBER(AVERAGEIFS(ObservedSpeciesData!AC$2:AC$4955,ObservedSpeciesData!$A$2:$A$4955,$A1287,ObservedSpeciesData!$D$2:$D$4955,$D1287)),AVERAGEIFS(ObservedSpeciesData!AC$2:AC$4955,ObservedSpeciesData!$A$2:$A$4955,$A1287,ObservedSpeciesData!$D$2:$D$4955,$D1287),"")</f>
        <v>3.15E-2</v>
      </c>
      <c r="AD1287" s="23" t="str">
        <f>IF(ISNUMBER(AVERAGEIFS(ObservedSpeciesData!AD$2:AD$4955,ObservedSpeciesData!$A$2:$A$4955,$A1287,ObservedSpeciesData!$D$2:$D$4955,$D1287)),AVERAGEIFS(ObservedSpeciesData!AD$2:AD$4955,ObservedSpeciesData!$A$2:$A$4955,$A1287,ObservedSpeciesData!$D$2:$D$4955,$D1287),"")</f>
        <v/>
      </c>
      <c r="AE1287" s="24" t="str">
        <f>IF(ISNUMBER(AVERAGEIFS(ObservedSpeciesData!AE$2:AE$4955,ObservedSpeciesData!$A$2:$A$4955,$A1287,ObservedSpeciesData!$D$2:$D$4955,$D1287)),AVERAGEIFS(ObservedSpeciesData!AE$2:AE$4955,ObservedSpeciesData!$A$2:$A$4955,$A1287,ObservedSpeciesData!$D$2:$D$4955,$D1287),"")</f>
        <v/>
      </c>
      <c r="AF1287" s="23"/>
      <c r="AG1287" s="24"/>
      <c r="AH1287" s="23" t="str">
        <f>IF(ISNUMBER(AVERAGEIFS(ObservedSpeciesData!AH$2:AH$4955,ObservedSpeciesData!$A$2:$A$4955,$A1287,ObservedSpeciesData!$D$2:$D$4955,$D1287)),AVERAGEIFS(ObservedSpeciesData!AH$2:AH$4955,ObservedSpeciesData!$A$2:$A$4955,$A1287,ObservedSpeciesData!$D$2:$D$4955,$D1287),"")</f>
        <v/>
      </c>
      <c r="AI1287" s="23" t="str">
        <f>IF(ISNUMBER(AVERAGEIFS(ObservedSpeciesData!AI$2:AI$4955,ObservedSpeciesData!$A$2:$A$4955,$A1287,ObservedSpeciesData!$C$2:$C$4955,$C1287,ObservedSpeciesData!$D$2:$D$4955,$D1287)),AVERAGEIFS(ObservedSpeciesData!AI$2:AI$4955,ObservedSpeciesData!$A$2:$A$4955,$A1287,ObservedSpeciesData!$C$2:$C$4955,$C1287,ObservedSpeciesData!$D$2:$D$4955,$D1287),"")</f>
        <v/>
      </c>
      <c r="AJ1287" s="2">
        <f>COUNTIFS(ObservedSpeciesData!$A$2:$A$828,$A1287,ObservedSpeciesData!$D$2:$D$828,$D1287)</f>
        <v>0</v>
      </c>
      <c r="AK1287" s="2">
        <f t="shared" si="20"/>
        <v>4</v>
      </c>
    </row>
    <row r="1288" spans="1:37" x14ac:dyDescent="0.25">
      <c r="A1288" s="14" t="s">
        <v>84</v>
      </c>
      <c r="B1288" t="s">
        <v>80</v>
      </c>
      <c r="C1288" t="s">
        <v>79</v>
      </c>
      <c r="D1288" s="13">
        <v>42177</v>
      </c>
      <c r="E1288">
        <v>1</v>
      </c>
      <c r="F1288">
        <v>100</v>
      </c>
      <c r="G1288" s="2" t="s">
        <v>89</v>
      </c>
      <c r="H1288" s="2" t="s">
        <v>10</v>
      </c>
      <c r="I1288">
        <v>6</v>
      </c>
      <c r="J1288" s="2" t="s">
        <v>88</v>
      </c>
      <c r="K1288" s="2">
        <f>IF(ISNUMBER(AVERAGEIFS(ObservedSpeciesData!K$2:K$4955,ObservedSpeciesData!$A$2:$A$4955,$A1288,ObservedSpeciesData!$D$2:$D$4955,$D1288)),AVERAGEIFS(ObservedSpeciesData!K$2:K$4955,ObservedSpeciesData!$A$2:$A$4955,$A1288,ObservedSpeciesData!$D$2:$D$4955,$D1288),"")</f>
        <v>90</v>
      </c>
      <c r="L1288" s="26">
        <f>IF(ISNUMBER(AVERAGEIFS(ObservedSpeciesData!L$2:L$4955,ObservedSpeciesData!$A$2:$A$4955,$A1288,ObservedSpeciesData!$D$2:$D$4955,$D1288)),AVERAGEIFS(ObservedSpeciesData!L$2:L$4955,ObservedSpeciesData!$A$2:$A$4955,$A1288,ObservedSpeciesData!$D$2:$D$4955,$D1288),"")</f>
        <v>1592</v>
      </c>
      <c r="M1288" s="23">
        <f>IF(ISNUMBER(AVERAGEIFS(ObservedSpeciesData!M$2:M$4955,ObservedSpeciesData!$A$2:$A$4955,$A1288,ObservedSpeciesData!$D$2:$D$4955,$D1288)),AVERAGEIFS(ObservedSpeciesData!M$2:M$4955,ObservedSpeciesData!$A$2:$A$4955,$A1288,ObservedSpeciesData!$D$2:$D$4955,$D1288),"")</f>
        <v>159.19999999999999</v>
      </c>
      <c r="N1288" s="23" t="str">
        <f>IF(ISNUMBER(AVERAGEIFS(ObservedSpeciesData!N$2:N$4955,ObservedSpeciesData!$A$2:$A$4955,$A1288,ObservedSpeciesData!$D$2:$D$4955,$D1288)),AVERAGEIFS(ObservedSpeciesData!N$2:N$4955,ObservedSpeciesData!$A$2:$A$4955,$A1288,ObservedSpeciesData!$D$2:$D$4955,$D1288),"")</f>
        <v/>
      </c>
      <c r="O1288" s="23" t="str">
        <f>IF(ISNUMBER(AVERAGEIFS(ObservedSpeciesData!O$2:O$4955,ObservedSpeciesData!$A$2:$A$4955,$A1288,ObservedSpeciesData!$D$2:$D$4955,$D1288)),AVERAGEIFS(ObservedSpeciesData!O$2:O$4955,ObservedSpeciesData!$A$2:$A$4955,$A1288,ObservedSpeciesData!$D$2:$D$4955,$D1288),"")</f>
        <v/>
      </c>
      <c r="P1288" s="23" t="str">
        <f>IF(ISNUMBER(AVERAGEIFS(ObservedSpeciesData!P$2:P$4955,ObservedSpeciesData!$A$2:$A$4955,$A1288,ObservedSpeciesData!$C$2:$C$4955,$C1288,ObservedSpeciesData!$D$2:$D$4955,$D1288)),AVERAGEIFS(ObservedSpeciesData!P$2:P$4955,ObservedSpeciesData!$A$2:$A$4955,$A1288,ObservedSpeciesData!$C$2:$C$4955,$C1288,ObservedSpeciesData!$D$2:$D$4955,$D1288),"")</f>
        <v/>
      </c>
      <c r="Q1288" s="23"/>
      <c r="R1288" s="25" t="str">
        <f>IF(ISNUMBER(AVERAGEIFS(ObservedSpeciesData!R$2:R$4955,ObservedSpeciesData!$A$2:$A$4955,$A1288,ObservedSpeciesData!$D$2:$D$4955,$D1288)),AVERAGEIFS(ObservedSpeciesData!R$2:R$4955,ObservedSpeciesData!$A$2:$A$4955,$A1288,ObservedSpeciesData!$D$2:$D$4955,$D1288),"")</f>
        <v/>
      </c>
      <c r="S1288" s="25" t="str">
        <f>IF(ISNUMBER(AVERAGEIFS(ObservedSpeciesData!S$2:S$4955,ObservedSpeciesData!$A$2:$A$4955,$A1288,ObservedSpeciesData!$D$2:$D$4955,$D1288)),AVERAGEIFS(ObservedSpeciesData!S$2:S$4955,ObservedSpeciesData!$A$2:$A$4955,$A1288,ObservedSpeciesData!$D$2:$D$4955,$D1288),"")</f>
        <v/>
      </c>
      <c r="T1288" s="23" t="str">
        <f>IF(ISNUMBER(AVERAGEIFS(ObservedSpeciesData!T$2:T$4955,ObservedSpeciesData!$A$2:$A$4955,$A1288,ObservedSpeciesData!$D$2:$D$4955,$D1288)),AVERAGEIFS(ObservedSpeciesData!T$2:T$4955,ObservedSpeciesData!$A$2:$A$4955,$A1288,ObservedSpeciesData!$D$2:$D$4955,$D1288),"")</f>
        <v/>
      </c>
      <c r="U1288" s="24" t="str">
        <f>IF(ISNUMBER(AVERAGEIFS(ObservedSpeciesData!U$2:U$4955,ObservedSpeciesData!$A$2:$A$4955,$A1288,ObservedSpeciesData!$C$2:$C$4955,$C1288,ObservedSpeciesData!$D$2:$D$4955,$D1288)),AVERAGEIFS(ObservedSpeciesData!U$2:U$4955,ObservedSpeciesData!$A$2:$A$4955,$A1288,ObservedSpeciesData!$C$2:$C$4955,$C1288,ObservedSpeciesData!$D$2:$D$4955,$D1288),"")</f>
        <v/>
      </c>
      <c r="V1288" s="23" t="str">
        <f>IF(ISNUMBER(AVERAGEIFS(ObservedSpeciesData!V$2:V$4955,ObservedSpeciesData!$A$2:$A$4955,$A1288,ObservedSpeciesData!$D$2:$D$4955,$D1288)),AVERAGEIFS(ObservedSpeciesData!V$2:V$4955,ObservedSpeciesData!$A$2:$A$4955,$A1288,ObservedSpeciesData!$D$2:$D$4955,$D1288),"")</f>
        <v/>
      </c>
      <c r="W1288" s="23" t="str">
        <f>IF(ISNUMBER(AVERAGEIFS(ObservedSpeciesData!W$2:W$4955,ObservedSpeciesData!$A$2:$A$4955,$A1288,ObservedSpeciesData!$D$2:$D$4955,$D1288)),AVERAGEIFS(ObservedSpeciesData!W$2:W$4955,ObservedSpeciesData!$A$2:$A$4955,$A1288,ObservedSpeciesData!$D$2:$D$4955,$D1288),"")</f>
        <v/>
      </c>
      <c r="X1288" s="23" t="str">
        <f>IF(ISNUMBER(AVERAGEIFS(ObservedSpeciesData!X$2:X$4955,ObservedSpeciesData!$A$2:$A$4955,$A1288,ObservedSpeciesData!$D$2:$D$4955,$D1288)),AVERAGEIFS(ObservedSpeciesData!X$2:X$4955,ObservedSpeciesData!$A$2:$A$4955,$A1288,ObservedSpeciesData!$D$2:$D$4955,$D1288),"")</f>
        <v/>
      </c>
      <c r="Y1288" s="23" t="str">
        <f>IF(ISNUMBER(AVERAGEIFS(ObservedSpeciesData!Y$2:Y$4955,ObservedSpeciesData!$A$2:$A$4955,$A1288,ObservedSpeciesData!$D$2:$D$4955,$D1288)),AVERAGEIFS(ObservedSpeciesData!Y$2:Y$4955,ObservedSpeciesData!$A$2:$A$4955,$A1288,ObservedSpeciesData!$D$2:$D$4955,$D1288),"")</f>
        <v/>
      </c>
      <c r="Z1288" s="23" t="str">
        <f>IF(ISNUMBER(AVERAGEIFS(ObservedSpeciesData!Z$2:Z$4955,ObservedSpeciesData!$A$2:$A$4955,$A1288,ObservedSpeciesData!$D$2:$D$4955,$D1288)),AVERAGEIFS(ObservedSpeciesData!Z$2:Z$4955,ObservedSpeciesData!$A$2:$A$4955,$A1288,ObservedSpeciesData!$D$2:$D$4955,$D1288),"")</f>
        <v/>
      </c>
      <c r="AA1288" s="23">
        <f>IF(ISNUMBER(AVERAGEIFS(ObservedSpeciesData!AA$2:AA$4955,ObservedSpeciesData!$A$2:$A$4955,$A1288,ObservedSpeciesData!$D$2:$D$4955,$D1288)),AVERAGEIFS(ObservedSpeciesData!AA$2:AA$4955,ObservedSpeciesData!$A$2:$A$4955,$A1288,ObservedSpeciesData!$D$2:$D$4955,$D1288),"")</f>
        <v>23.9</v>
      </c>
      <c r="AB1288" s="24">
        <f>IF(ISNUMBER(AVERAGEIFS(ObservedSpeciesData!AB$2:AB$4955,ObservedSpeciesData!$A$2:$A$4955,$A1288,ObservedSpeciesData!$D$2:$D$4955,$D1288)),AVERAGEIFS(ObservedSpeciesData!AB$2:AB$4955,ObservedSpeciesData!$A$2:$A$4955,$A1288,ObservedSpeciesData!$D$2:$D$4955,$D1288),"")</f>
        <v>3.7999999999999999E-2</v>
      </c>
      <c r="AC1288" s="24">
        <f>IF(ISNUMBER(AVERAGEIFS(ObservedSpeciesData!AC$2:AC$4955,ObservedSpeciesData!$A$2:$A$4955,$A1288,ObservedSpeciesData!$D$2:$D$4955,$D1288)),AVERAGEIFS(ObservedSpeciesData!AC$2:AC$4955,ObservedSpeciesData!$A$2:$A$4955,$A1288,ObservedSpeciesData!$D$2:$D$4955,$D1288),"")</f>
        <v>3.7999999999999999E-2</v>
      </c>
      <c r="AD1288" s="23" t="str">
        <f>IF(ISNUMBER(AVERAGEIFS(ObservedSpeciesData!AD$2:AD$4955,ObservedSpeciesData!$A$2:$A$4955,$A1288,ObservedSpeciesData!$D$2:$D$4955,$D1288)),AVERAGEIFS(ObservedSpeciesData!AD$2:AD$4955,ObservedSpeciesData!$A$2:$A$4955,$A1288,ObservedSpeciesData!$D$2:$D$4955,$D1288),"")</f>
        <v/>
      </c>
      <c r="AE1288" s="24" t="str">
        <f>IF(ISNUMBER(AVERAGEIFS(ObservedSpeciesData!AE$2:AE$4955,ObservedSpeciesData!$A$2:$A$4955,$A1288,ObservedSpeciesData!$D$2:$D$4955,$D1288)),AVERAGEIFS(ObservedSpeciesData!AE$2:AE$4955,ObservedSpeciesData!$A$2:$A$4955,$A1288,ObservedSpeciesData!$D$2:$D$4955,$D1288),"")</f>
        <v/>
      </c>
      <c r="AF1288" s="23"/>
      <c r="AG1288" s="24"/>
      <c r="AH1288" s="23" t="str">
        <f>IF(ISNUMBER(AVERAGEIFS(ObservedSpeciesData!AH$2:AH$4955,ObservedSpeciesData!$A$2:$A$4955,$A1288,ObservedSpeciesData!$D$2:$D$4955,$D1288)),AVERAGEIFS(ObservedSpeciesData!AH$2:AH$4955,ObservedSpeciesData!$A$2:$A$4955,$A1288,ObservedSpeciesData!$D$2:$D$4955,$D1288),"")</f>
        <v/>
      </c>
      <c r="AI1288" s="23" t="str">
        <f>IF(ISNUMBER(AVERAGEIFS(ObservedSpeciesData!AI$2:AI$4955,ObservedSpeciesData!$A$2:$A$4955,$A1288,ObservedSpeciesData!$C$2:$C$4955,$C1288,ObservedSpeciesData!$D$2:$D$4955,$D1288)),AVERAGEIFS(ObservedSpeciesData!AI$2:AI$4955,ObservedSpeciesData!$A$2:$A$4955,$A1288,ObservedSpeciesData!$C$2:$C$4955,$C1288,ObservedSpeciesData!$D$2:$D$4955,$D1288),"")</f>
        <v/>
      </c>
      <c r="AJ1288" s="2">
        <f>COUNTIFS(ObservedSpeciesData!$A$2:$A$828,$A1288,ObservedSpeciesData!$D$2:$D$828,$D1288)</f>
        <v>0</v>
      </c>
      <c r="AK1288" s="2">
        <f t="shared" si="20"/>
        <v>4</v>
      </c>
    </row>
    <row r="1289" spans="1:37" x14ac:dyDescent="0.25">
      <c r="A1289" s="14" t="s">
        <v>83</v>
      </c>
      <c r="B1289" t="s">
        <v>80</v>
      </c>
      <c r="C1289" t="s">
        <v>79</v>
      </c>
      <c r="D1289" s="13">
        <v>42177</v>
      </c>
      <c r="E1289">
        <v>1</v>
      </c>
      <c r="F1289">
        <v>200</v>
      </c>
      <c r="G1289" s="2" t="s">
        <v>89</v>
      </c>
      <c r="H1289" s="2" t="s">
        <v>10</v>
      </c>
      <c r="I1289">
        <v>6</v>
      </c>
      <c r="J1289" s="2" t="s">
        <v>88</v>
      </c>
      <c r="K1289" s="2">
        <f>IF(ISNUMBER(AVERAGEIFS(ObservedSpeciesData!K$2:K$4955,ObservedSpeciesData!$A$2:$A$4955,$A1289,ObservedSpeciesData!$D$2:$D$4955,$D1289)),AVERAGEIFS(ObservedSpeciesData!K$2:K$4955,ObservedSpeciesData!$A$2:$A$4955,$A1289,ObservedSpeciesData!$D$2:$D$4955,$D1289),"")</f>
        <v>180</v>
      </c>
      <c r="L1289" s="26">
        <f>IF(ISNUMBER(AVERAGEIFS(ObservedSpeciesData!L$2:L$4955,ObservedSpeciesData!$A$2:$A$4955,$A1289,ObservedSpeciesData!$D$2:$D$4955,$D1289)),AVERAGEIFS(ObservedSpeciesData!L$2:L$4955,ObservedSpeciesData!$A$2:$A$4955,$A1289,ObservedSpeciesData!$D$2:$D$4955,$D1289),"")</f>
        <v>1788</v>
      </c>
      <c r="M1289" s="23">
        <f>IF(ISNUMBER(AVERAGEIFS(ObservedSpeciesData!M$2:M$4955,ObservedSpeciesData!$A$2:$A$4955,$A1289,ObservedSpeciesData!$D$2:$D$4955,$D1289)),AVERAGEIFS(ObservedSpeciesData!M$2:M$4955,ObservedSpeciesData!$A$2:$A$4955,$A1289,ObservedSpeciesData!$D$2:$D$4955,$D1289),"")</f>
        <v>178.8</v>
      </c>
      <c r="N1289" s="23" t="str">
        <f>IF(ISNUMBER(AVERAGEIFS(ObservedSpeciesData!N$2:N$4955,ObservedSpeciesData!$A$2:$A$4955,$A1289,ObservedSpeciesData!$D$2:$D$4955,$D1289)),AVERAGEIFS(ObservedSpeciesData!N$2:N$4955,ObservedSpeciesData!$A$2:$A$4955,$A1289,ObservedSpeciesData!$D$2:$D$4955,$D1289),"")</f>
        <v/>
      </c>
      <c r="O1289" s="23" t="str">
        <f>IF(ISNUMBER(AVERAGEIFS(ObservedSpeciesData!O$2:O$4955,ObservedSpeciesData!$A$2:$A$4955,$A1289,ObservedSpeciesData!$D$2:$D$4955,$D1289)),AVERAGEIFS(ObservedSpeciesData!O$2:O$4955,ObservedSpeciesData!$A$2:$A$4955,$A1289,ObservedSpeciesData!$D$2:$D$4955,$D1289),"")</f>
        <v/>
      </c>
      <c r="P1289" s="23" t="str">
        <f>IF(ISNUMBER(AVERAGEIFS(ObservedSpeciesData!P$2:P$4955,ObservedSpeciesData!$A$2:$A$4955,$A1289,ObservedSpeciesData!$C$2:$C$4955,$C1289,ObservedSpeciesData!$D$2:$D$4955,$D1289)),AVERAGEIFS(ObservedSpeciesData!P$2:P$4955,ObservedSpeciesData!$A$2:$A$4955,$A1289,ObservedSpeciesData!$C$2:$C$4955,$C1289,ObservedSpeciesData!$D$2:$D$4955,$D1289),"")</f>
        <v/>
      </c>
      <c r="Q1289" s="23"/>
      <c r="R1289" s="25" t="str">
        <f>IF(ISNUMBER(AVERAGEIFS(ObservedSpeciesData!R$2:R$4955,ObservedSpeciesData!$A$2:$A$4955,$A1289,ObservedSpeciesData!$D$2:$D$4955,$D1289)),AVERAGEIFS(ObservedSpeciesData!R$2:R$4955,ObservedSpeciesData!$A$2:$A$4955,$A1289,ObservedSpeciesData!$D$2:$D$4955,$D1289),"")</f>
        <v/>
      </c>
      <c r="S1289" s="25" t="str">
        <f>IF(ISNUMBER(AVERAGEIFS(ObservedSpeciesData!S$2:S$4955,ObservedSpeciesData!$A$2:$A$4955,$A1289,ObservedSpeciesData!$D$2:$D$4955,$D1289)),AVERAGEIFS(ObservedSpeciesData!S$2:S$4955,ObservedSpeciesData!$A$2:$A$4955,$A1289,ObservedSpeciesData!$D$2:$D$4955,$D1289),"")</f>
        <v/>
      </c>
      <c r="T1289" s="23" t="str">
        <f>IF(ISNUMBER(AVERAGEIFS(ObservedSpeciesData!T$2:T$4955,ObservedSpeciesData!$A$2:$A$4955,$A1289,ObservedSpeciesData!$D$2:$D$4955,$D1289)),AVERAGEIFS(ObservedSpeciesData!T$2:T$4955,ObservedSpeciesData!$A$2:$A$4955,$A1289,ObservedSpeciesData!$D$2:$D$4955,$D1289),"")</f>
        <v/>
      </c>
      <c r="U1289" s="24" t="str">
        <f>IF(ISNUMBER(AVERAGEIFS(ObservedSpeciesData!U$2:U$4955,ObservedSpeciesData!$A$2:$A$4955,$A1289,ObservedSpeciesData!$C$2:$C$4955,$C1289,ObservedSpeciesData!$D$2:$D$4955,$D1289)),AVERAGEIFS(ObservedSpeciesData!U$2:U$4955,ObservedSpeciesData!$A$2:$A$4955,$A1289,ObservedSpeciesData!$C$2:$C$4955,$C1289,ObservedSpeciesData!$D$2:$D$4955,$D1289),"")</f>
        <v/>
      </c>
      <c r="V1289" s="23" t="str">
        <f>IF(ISNUMBER(AVERAGEIFS(ObservedSpeciesData!V$2:V$4955,ObservedSpeciesData!$A$2:$A$4955,$A1289,ObservedSpeciesData!$D$2:$D$4955,$D1289)),AVERAGEIFS(ObservedSpeciesData!V$2:V$4955,ObservedSpeciesData!$A$2:$A$4955,$A1289,ObservedSpeciesData!$D$2:$D$4955,$D1289),"")</f>
        <v/>
      </c>
      <c r="W1289" s="23" t="str">
        <f>IF(ISNUMBER(AVERAGEIFS(ObservedSpeciesData!W$2:W$4955,ObservedSpeciesData!$A$2:$A$4955,$A1289,ObservedSpeciesData!$D$2:$D$4955,$D1289)),AVERAGEIFS(ObservedSpeciesData!W$2:W$4955,ObservedSpeciesData!$A$2:$A$4955,$A1289,ObservedSpeciesData!$D$2:$D$4955,$D1289),"")</f>
        <v/>
      </c>
      <c r="X1289" s="23" t="str">
        <f>IF(ISNUMBER(AVERAGEIFS(ObservedSpeciesData!X$2:X$4955,ObservedSpeciesData!$A$2:$A$4955,$A1289,ObservedSpeciesData!$D$2:$D$4955,$D1289)),AVERAGEIFS(ObservedSpeciesData!X$2:X$4955,ObservedSpeciesData!$A$2:$A$4955,$A1289,ObservedSpeciesData!$D$2:$D$4955,$D1289),"")</f>
        <v/>
      </c>
      <c r="Y1289" s="23" t="str">
        <f>IF(ISNUMBER(AVERAGEIFS(ObservedSpeciesData!Y$2:Y$4955,ObservedSpeciesData!$A$2:$A$4955,$A1289,ObservedSpeciesData!$D$2:$D$4955,$D1289)),AVERAGEIFS(ObservedSpeciesData!Y$2:Y$4955,ObservedSpeciesData!$A$2:$A$4955,$A1289,ObservedSpeciesData!$D$2:$D$4955,$D1289),"")</f>
        <v/>
      </c>
      <c r="Z1289" s="23" t="str">
        <f>IF(ISNUMBER(AVERAGEIFS(ObservedSpeciesData!Z$2:Z$4955,ObservedSpeciesData!$A$2:$A$4955,$A1289,ObservedSpeciesData!$D$2:$D$4955,$D1289)),AVERAGEIFS(ObservedSpeciesData!Z$2:Z$4955,ObservedSpeciesData!$A$2:$A$4955,$A1289,ObservedSpeciesData!$D$2:$D$4955,$D1289),"")</f>
        <v/>
      </c>
      <c r="AA1289" s="23">
        <f>IF(ISNUMBER(AVERAGEIFS(ObservedSpeciesData!AA$2:AA$4955,ObservedSpeciesData!$A$2:$A$4955,$A1289,ObservedSpeciesData!$D$2:$D$4955,$D1289)),AVERAGEIFS(ObservedSpeciesData!AA$2:AA$4955,ObservedSpeciesData!$A$2:$A$4955,$A1289,ObservedSpeciesData!$D$2:$D$4955,$D1289),"")</f>
        <v>21.2</v>
      </c>
      <c r="AB1289" s="24">
        <f>IF(ISNUMBER(AVERAGEIFS(ObservedSpeciesData!AB$2:AB$4955,ObservedSpeciesData!$A$2:$A$4955,$A1289,ObservedSpeciesData!$D$2:$D$4955,$D1289)),AVERAGEIFS(ObservedSpeciesData!AB$2:AB$4955,ObservedSpeciesData!$A$2:$A$4955,$A1289,ObservedSpeciesData!$D$2:$D$4955,$D1289),"")</f>
        <v>3.3500000000000002E-2</v>
      </c>
      <c r="AC1289" s="24">
        <f>IF(ISNUMBER(AVERAGEIFS(ObservedSpeciesData!AC$2:AC$4955,ObservedSpeciesData!$A$2:$A$4955,$A1289,ObservedSpeciesData!$D$2:$D$4955,$D1289)),AVERAGEIFS(ObservedSpeciesData!AC$2:AC$4955,ObservedSpeciesData!$A$2:$A$4955,$A1289,ObservedSpeciesData!$D$2:$D$4955,$D1289),"")</f>
        <v>3.3500000000000002E-2</v>
      </c>
      <c r="AD1289" s="23" t="str">
        <f>IF(ISNUMBER(AVERAGEIFS(ObservedSpeciesData!AD$2:AD$4955,ObservedSpeciesData!$A$2:$A$4955,$A1289,ObservedSpeciesData!$D$2:$D$4955,$D1289)),AVERAGEIFS(ObservedSpeciesData!AD$2:AD$4955,ObservedSpeciesData!$A$2:$A$4955,$A1289,ObservedSpeciesData!$D$2:$D$4955,$D1289),"")</f>
        <v/>
      </c>
      <c r="AE1289" s="24" t="str">
        <f>IF(ISNUMBER(AVERAGEIFS(ObservedSpeciesData!AE$2:AE$4955,ObservedSpeciesData!$A$2:$A$4955,$A1289,ObservedSpeciesData!$D$2:$D$4955,$D1289)),AVERAGEIFS(ObservedSpeciesData!AE$2:AE$4955,ObservedSpeciesData!$A$2:$A$4955,$A1289,ObservedSpeciesData!$D$2:$D$4955,$D1289),"")</f>
        <v/>
      </c>
      <c r="AF1289" s="23"/>
      <c r="AG1289" s="24"/>
      <c r="AH1289" s="23" t="str">
        <f>IF(ISNUMBER(AVERAGEIFS(ObservedSpeciesData!AH$2:AH$4955,ObservedSpeciesData!$A$2:$A$4955,$A1289,ObservedSpeciesData!$D$2:$D$4955,$D1289)),AVERAGEIFS(ObservedSpeciesData!AH$2:AH$4955,ObservedSpeciesData!$A$2:$A$4955,$A1289,ObservedSpeciesData!$D$2:$D$4955,$D1289),"")</f>
        <v/>
      </c>
      <c r="AI1289" s="23" t="str">
        <f>IF(ISNUMBER(AVERAGEIFS(ObservedSpeciesData!AI$2:AI$4955,ObservedSpeciesData!$A$2:$A$4955,$A1289,ObservedSpeciesData!$C$2:$C$4955,$C1289,ObservedSpeciesData!$D$2:$D$4955,$D1289)),AVERAGEIFS(ObservedSpeciesData!AI$2:AI$4955,ObservedSpeciesData!$A$2:$A$4955,$A1289,ObservedSpeciesData!$C$2:$C$4955,$C1289,ObservedSpeciesData!$D$2:$D$4955,$D1289),"")</f>
        <v/>
      </c>
      <c r="AJ1289" s="2">
        <f>COUNTIFS(ObservedSpeciesData!$A$2:$A$828,$A1289,ObservedSpeciesData!$D$2:$D$828,$D1289)</f>
        <v>0</v>
      </c>
      <c r="AK1289" s="2">
        <f t="shared" si="20"/>
        <v>4</v>
      </c>
    </row>
    <row r="1290" spans="1:37" x14ac:dyDescent="0.25">
      <c r="A1290" s="14" t="s">
        <v>82</v>
      </c>
      <c r="B1290" t="s">
        <v>80</v>
      </c>
      <c r="C1290" t="s">
        <v>79</v>
      </c>
      <c r="D1290" s="13">
        <v>42177</v>
      </c>
      <c r="E1290">
        <v>1</v>
      </c>
      <c r="F1290">
        <v>350</v>
      </c>
      <c r="G1290" s="2" t="s">
        <v>89</v>
      </c>
      <c r="H1290" s="2" t="s">
        <v>10</v>
      </c>
      <c r="I1290">
        <v>6</v>
      </c>
      <c r="J1290" s="2" t="s">
        <v>88</v>
      </c>
      <c r="K1290" s="2">
        <f>IF(ISNUMBER(AVERAGEIFS(ObservedSpeciesData!K$2:K$4955,ObservedSpeciesData!$A$2:$A$4955,$A1290,ObservedSpeciesData!$D$2:$D$4955,$D1290)),AVERAGEIFS(ObservedSpeciesData!K$2:K$4955,ObservedSpeciesData!$A$2:$A$4955,$A1290,ObservedSpeciesData!$D$2:$D$4955,$D1290),"")</f>
        <v>315</v>
      </c>
      <c r="L1290" s="26">
        <f>IF(ISNUMBER(AVERAGEIFS(ObservedSpeciesData!L$2:L$4955,ObservedSpeciesData!$A$2:$A$4955,$A1290,ObservedSpeciesData!$D$2:$D$4955,$D1290)),AVERAGEIFS(ObservedSpeciesData!L$2:L$4955,ObservedSpeciesData!$A$2:$A$4955,$A1290,ObservedSpeciesData!$D$2:$D$4955,$D1290),"")</f>
        <v>1606</v>
      </c>
      <c r="M1290" s="23">
        <f>IF(ISNUMBER(AVERAGEIFS(ObservedSpeciesData!M$2:M$4955,ObservedSpeciesData!$A$2:$A$4955,$A1290,ObservedSpeciesData!$D$2:$D$4955,$D1290)),AVERAGEIFS(ObservedSpeciesData!M$2:M$4955,ObservedSpeciesData!$A$2:$A$4955,$A1290,ObservedSpeciesData!$D$2:$D$4955,$D1290),"")</f>
        <v>160.6</v>
      </c>
      <c r="N1290" s="23" t="str">
        <f>IF(ISNUMBER(AVERAGEIFS(ObservedSpeciesData!N$2:N$4955,ObservedSpeciesData!$A$2:$A$4955,$A1290,ObservedSpeciesData!$D$2:$D$4955,$D1290)),AVERAGEIFS(ObservedSpeciesData!N$2:N$4955,ObservedSpeciesData!$A$2:$A$4955,$A1290,ObservedSpeciesData!$D$2:$D$4955,$D1290),"")</f>
        <v/>
      </c>
      <c r="O1290" s="23" t="str">
        <f>IF(ISNUMBER(AVERAGEIFS(ObservedSpeciesData!O$2:O$4955,ObservedSpeciesData!$A$2:$A$4955,$A1290,ObservedSpeciesData!$D$2:$D$4955,$D1290)),AVERAGEIFS(ObservedSpeciesData!O$2:O$4955,ObservedSpeciesData!$A$2:$A$4955,$A1290,ObservedSpeciesData!$D$2:$D$4955,$D1290),"")</f>
        <v/>
      </c>
      <c r="P1290" s="23" t="str">
        <f>IF(ISNUMBER(AVERAGEIFS(ObservedSpeciesData!P$2:P$4955,ObservedSpeciesData!$A$2:$A$4955,$A1290,ObservedSpeciesData!$C$2:$C$4955,$C1290,ObservedSpeciesData!$D$2:$D$4955,$D1290)),AVERAGEIFS(ObservedSpeciesData!P$2:P$4955,ObservedSpeciesData!$A$2:$A$4955,$A1290,ObservedSpeciesData!$C$2:$C$4955,$C1290,ObservedSpeciesData!$D$2:$D$4955,$D1290),"")</f>
        <v/>
      </c>
      <c r="Q1290" s="23"/>
      <c r="R1290" s="25" t="str">
        <f>IF(ISNUMBER(AVERAGEIFS(ObservedSpeciesData!R$2:R$4955,ObservedSpeciesData!$A$2:$A$4955,$A1290,ObservedSpeciesData!$D$2:$D$4955,$D1290)),AVERAGEIFS(ObservedSpeciesData!R$2:R$4955,ObservedSpeciesData!$A$2:$A$4955,$A1290,ObservedSpeciesData!$D$2:$D$4955,$D1290),"")</f>
        <v/>
      </c>
      <c r="S1290" s="25" t="str">
        <f>IF(ISNUMBER(AVERAGEIFS(ObservedSpeciesData!S$2:S$4955,ObservedSpeciesData!$A$2:$A$4955,$A1290,ObservedSpeciesData!$D$2:$D$4955,$D1290)),AVERAGEIFS(ObservedSpeciesData!S$2:S$4955,ObservedSpeciesData!$A$2:$A$4955,$A1290,ObservedSpeciesData!$D$2:$D$4955,$D1290),"")</f>
        <v/>
      </c>
      <c r="T1290" s="23" t="str">
        <f>IF(ISNUMBER(AVERAGEIFS(ObservedSpeciesData!T$2:T$4955,ObservedSpeciesData!$A$2:$A$4955,$A1290,ObservedSpeciesData!$D$2:$D$4955,$D1290)),AVERAGEIFS(ObservedSpeciesData!T$2:T$4955,ObservedSpeciesData!$A$2:$A$4955,$A1290,ObservedSpeciesData!$D$2:$D$4955,$D1290),"")</f>
        <v/>
      </c>
      <c r="U1290" s="24" t="str">
        <f>IF(ISNUMBER(AVERAGEIFS(ObservedSpeciesData!U$2:U$4955,ObservedSpeciesData!$A$2:$A$4955,$A1290,ObservedSpeciesData!$C$2:$C$4955,$C1290,ObservedSpeciesData!$D$2:$D$4955,$D1290)),AVERAGEIFS(ObservedSpeciesData!U$2:U$4955,ObservedSpeciesData!$A$2:$A$4955,$A1290,ObservedSpeciesData!$C$2:$C$4955,$C1290,ObservedSpeciesData!$D$2:$D$4955,$D1290),"")</f>
        <v/>
      </c>
      <c r="V1290" s="23" t="str">
        <f>IF(ISNUMBER(AVERAGEIFS(ObservedSpeciesData!V$2:V$4955,ObservedSpeciesData!$A$2:$A$4955,$A1290,ObservedSpeciesData!$D$2:$D$4955,$D1290)),AVERAGEIFS(ObservedSpeciesData!V$2:V$4955,ObservedSpeciesData!$A$2:$A$4955,$A1290,ObservedSpeciesData!$D$2:$D$4955,$D1290),"")</f>
        <v/>
      </c>
      <c r="W1290" s="23" t="str">
        <f>IF(ISNUMBER(AVERAGEIFS(ObservedSpeciesData!W$2:W$4955,ObservedSpeciesData!$A$2:$A$4955,$A1290,ObservedSpeciesData!$D$2:$D$4955,$D1290)),AVERAGEIFS(ObservedSpeciesData!W$2:W$4955,ObservedSpeciesData!$A$2:$A$4955,$A1290,ObservedSpeciesData!$D$2:$D$4955,$D1290),"")</f>
        <v/>
      </c>
      <c r="X1290" s="23" t="str">
        <f>IF(ISNUMBER(AVERAGEIFS(ObservedSpeciesData!X$2:X$4955,ObservedSpeciesData!$A$2:$A$4955,$A1290,ObservedSpeciesData!$D$2:$D$4955,$D1290)),AVERAGEIFS(ObservedSpeciesData!X$2:X$4955,ObservedSpeciesData!$A$2:$A$4955,$A1290,ObservedSpeciesData!$D$2:$D$4955,$D1290),"")</f>
        <v/>
      </c>
      <c r="Y1290" s="23" t="str">
        <f>IF(ISNUMBER(AVERAGEIFS(ObservedSpeciesData!Y$2:Y$4955,ObservedSpeciesData!$A$2:$A$4955,$A1290,ObservedSpeciesData!$D$2:$D$4955,$D1290)),AVERAGEIFS(ObservedSpeciesData!Y$2:Y$4955,ObservedSpeciesData!$A$2:$A$4955,$A1290,ObservedSpeciesData!$D$2:$D$4955,$D1290),"")</f>
        <v/>
      </c>
      <c r="Z1290" s="23" t="str">
        <f>IF(ISNUMBER(AVERAGEIFS(ObservedSpeciesData!Z$2:Z$4955,ObservedSpeciesData!$A$2:$A$4955,$A1290,ObservedSpeciesData!$D$2:$D$4955,$D1290)),AVERAGEIFS(ObservedSpeciesData!Z$2:Z$4955,ObservedSpeciesData!$A$2:$A$4955,$A1290,ObservedSpeciesData!$D$2:$D$4955,$D1290),"")</f>
        <v/>
      </c>
      <c r="AA1290" s="23">
        <f>IF(ISNUMBER(AVERAGEIFS(ObservedSpeciesData!AA$2:AA$4955,ObservedSpeciesData!$A$2:$A$4955,$A1290,ObservedSpeciesData!$D$2:$D$4955,$D1290)),AVERAGEIFS(ObservedSpeciesData!AA$2:AA$4955,ObservedSpeciesData!$A$2:$A$4955,$A1290,ObservedSpeciesData!$D$2:$D$4955,$D1290),"")</f>
        <v>29.05</v>
      </c>
      <c r="AB1290" s="24">
        <f>IF(ISNUMBER(AVERAGEIFS(ObservedSpeciesData!AB$2:AB$4955,ObservedSpeciesData!$A$2:$A$4955,$A1290,ObservedSpeciesData!$D$2:$D$4955,$D1290)),AVERAGEIFS(ObservedSpeciesData!AB$2:AB$4955,ObservedSpeciesData!$A$2:$A$4955,$A1290,ObservedSpeciesData!$D$2:$D$4955,$D1290),"")</f>
        <v>4.65E-2</v>
      </c>
      <c r="AC1290" s="24">
        <f>IF(ISNUMBER(AVERAGEIFS(ObservedSpeciesData!AC$2:AC$4955,ObservedSpeciesData!$A$2:$A$4955,$A1290,ObservedSpeciesData!$D$2:$D$4955,$D1290)),AVERAGEIFS(ObservedSpeciesData!AC$2:AC$4955,ObservedSpeciesData!$A$2:$A$4955,$A1290,ObservedSpeciesData!$D$2:$D$4955,$D1290),"")</f>
        <v>4.65E-2</v>
      </c>
      <c r="AD1290" s="23" t="str">
        <f>IF(ISNUMBER(AVERAGEIFS(ObservedSpeciesData!AD$2:AD$4955,ObservedSpeciesData!$A$2:$A$4955,$A1290,ObservedSpeciesData!$D$2:$D$4955,$D1290)),AVERAGEIFS(ObservedSpeciesData!AD$2:AD$4955,ObservedSpeciesData!$A$2:$A$4955,$A1290,ObservedSpeciesData!$D$2:$D$4955,$D1290),"")</f>
        <v/>
      </c>
      <c r="AE1290" s="24" t="str">
        <f>IF(ISNUMBER(AVERAGEIFS(ObservedSpeciesData!AE$2:AE$4955,ObservedSpeciesData!$A$2:$A$4955,$A1290,ObservedSpeciesData!$D$2:$D$4955,$D1290)),AVERAGEIFS(ObservedSpeciesData!AE$2:AE$4955,ObservedSpeciesData!$A$2:$A$4955,$A1290,ObservedSpeciesData!$D$2:$D$4955,$D1290),"")</f>
        <v/>
      </c>
      <c r="AF1290" s="23"/>
      <c r="AG1290" s="24"/>
      <c r="AH1290" s="23" t="str">
        <f>IF(ISNUMBER(AVERAGEIFS(ObservedSpeciesData!AH$2:AH$4955,ObservedSpeciesData!$A$2:$A$4955,$A1290,ObservedSpeciesData!$D$2:$D$4955,$D1290)),AVERAGEIFS(ObservedSpeciesData!AH$2:AH$4955,ObservedSpeciesData!$A$2:$A$4955,$A1290,ObservedSpeciesData!$D$2:$D$4955,$D1290),"")</f>
        <v/>
      </c>
      <c r="AI1290" s="23" t="str">
        <f>IF(ISNUMBER(AVERAGEIFS(ObservedSpeciesData!AI$2:AI$4955,ObservedSpeciesData!$A$2:$A$4955,$A1290,ObservedSpeciesData!$C$2:$C$4955,$C1290,ObservedSpeciesData!$D$2:$D$4955,$D1290)),AVERAGEIFS(ObservedSpeciesData!AI$2:AI$4955,ObservedSpeciesData!$A$2:$A$4955,$A1290,ObservedSpeciesData!$C$2:$C$4955,$C1290,ObservedSpeciesData!$D$2:$D$4955,$D1290),"")</f>
        <v/>
      </c>
      <c r="AJ1290" s="2">
        <f>COUNTIFS(ObservedSpeciesData!$A$2:$A$828,$A1290,ObservedSpeciesData!$D$2:$D$828,$D1290)</f>
        <v>0</v>
      </c>
      <c r="AK1290" s="2">
        <f t="shared" si="20"/>
        <v>4</v>
      </c>
    </row>
    <row r="1291" spans="1:37" x14ac:dyDescent="0.25">
      <c r="A1291" s="14" t="s">
        <v>81</v>
      </c>
      <c r="B1291" t="s">
        <v>80</v>
      </c>
      <c r="C1291" t="s">
        <v>79</v>
      </c>
      <c r="D1291" s="13">
        <v>42177</v>
      </c>
      <c r="E1291">
        <v>1</v>
      </c>
      <c r="F1291">
        <v>500</v>
      </c>
      <c r="G1291" s="2" t="s">
        <v>89</v>
      </c>
      <c r="H1291" s="2" t="s">
        <v>10</v>
      </c>
      <c r="I1291">
        <v>6</v>
      </c>
      <c r="J1291" s="2" t="s">
        <v>88</v>
      </c>
      <c r="K1291" s="2">
        <f>IF(ISNUMBER(AVERAGEIFS(ObservedSpeciesData!K$2:K$4955,ObservedSpeciesData!$A$2:$A$4955,$A1291,ObservedSpeciesData!$D$2:$D$4955,$D1291)),AVERAGEIFS(ObservedSpeciesData!K$2:K$4955,ObservedSpeciesData!$A$2:$A$4955,$A1291,ObservedSpeciesData!$D$2:$D$4955,$D1291),"")</f>
        <v>450</v>
      </c>
      <c r="L1291" s="26">
        <f>IF(ISNUMBER(AVERAGEIFS(ObservedSpeciesData!L$2:L$4955,ObservedSpeciesData!$A$2:$A$4955,$A1291,ObservedSpeciesData!$D$2:$D$4955,$D1291)),AVERAGEIFS(ObservedSpeciesData!L$2:L$4955,ObservedSpeciesData!$A$2:$A$4955,$A1291,ObservedSpeciesData!$D$2:$D$4955,$D1291),"")</f>
        <v>1802</v>
      </c>
      <c r="M1291" s="23">
        <f>IF(ISNUMBER(AVERAGEIFS(ObservedSpeciesData!M$2:M$4955,ObservedSpeciesData!$A$2:$A$4955,$A1291,ObservedSpeciesData!$D$2:$D$4955,$D1291)),AVERAGEIFS(ObservedSpeciesData!M$2:M$4955,ObservedSpeciesData!$A$2:$A$4955,$A1291,ObservedSpeciesData!$D$2:$D$4955,$D1291),"")</f>
        <v>180.2</v>
      </c>
      <c r="N1291" s="23" t="str">
        <f>IF(ISNUMBER(AVERAGEIFS(ObservedSpeciesData!N$2:N$4955,ObservedSpeciesData!$A$2:$A$4955,$A1291,ObservedSpeciesData!$D$2:$D$4955,$D1291)),AVERAGEIFS(ObservedSpeciesData!N$2:N$4955,ObservedSpeciesData!$A$2:$A$4955,$A1291,ObservedSpeciesData!$D$2:$D$4955,$D1291),"")</f>
        <v/>
      </c>
      <c r="O1291" s="23" t="str">
        <f>IF(ISNUMBER(AVERAGEIFS(ObservedSpeciesData!O$2:O$4955,ObservedSpeciesData!$A$2:$A$4955,$A1291,ObservedSpeciesData!$D$2:$D$4955,$D1291)),AVERAGEIFS(ObservedSpeciesData!O$2:O$4955,ObservedSpeciesData!$A$2:$A$4955,$A1291,ObservedSpeciesData!$D$2:$D$4955,$D1291),"")</f>
        <v/>
      </c>
      <c r="P1291" s="23" t="str">
        <f>IF(ISNUMBER(AVERAGEIFS(ObservedSpeciesData!P$2:P$4955,ObservedSpeciesData!$A$2:$A$4955,$A1291,ObservedSpeciesData!$C$2:$C$4955,$C1291,ObservedSpeciesData!$D$2:$D$4955,$D1291)),AVERAGEIFS(ObservedSpeciesData!P$2:P$4955,ObservedSpeciesData!$A$2:$A$4955,$A1291,ObservedSpeciesData!$C$2:$C$4955,$C1291,ObservedSpeciesData!$D$2:$D$4955,$D1291),"")</f>
        <v/>
      </c>
      <c r="Q1291" s="23"/>
      <c r="R1291" s="25" t="str">
        <f>IF(ISNUMBER(AVERAGEIFS(ObservedSpeciesData!R$2:R$4955,ObservedSpeciesData!$A$2:$A$4955,$A1291,ObservedSpeciesData!$D$2:$D$4955,$D1291)),AVERAGEIFS(ObservedSpeciesData!R$2:R$4955,ObservedSpeciesData!$A$2:$A$4955,$A1291,ObservedSpeciesData!$D$2:$D$4955,$D1291),"")</f>
        <v/>
      </c>
      <c r="S1291" s="25" t="str">
        <f>IF(ISNUMBER(AVERAGEIFS(ObservedSpeciesData!S$2:S$4955,ObservedSpeciesData!$A$2:$A$4955,$A1291,ObservedSpeciesData!$D$2:$D$4955,$D1291)),AVERAGEIFS(ObservedSpeciesData!S$2:S$4955,ObservedSpeciesData!$A$2:$A$4955,$A1291,ObservedSpeciesData!$D$2:$D$4955,$D1291),"")</f>
        <v/>
      </c>
      <c r="T1291" s="23" t="str">
        <f>IF(ISNUMBER(AVERAGEIFS(ObservedSpeciesData!T$2:T$4955,ObservedSpeciesData!$A$2:$A$4955,$A1291,ObservedSpeciesData!$D$2:$D$4955,$D1291)),AVERAGEIFS(ObservedSpeciesData!T$2:T$4955,ObservedSpeciesData!$A$2:$A$4955,$A1291,ObservedSpeciesData!$D$2:$D$4955,$D1291),"")</f>
        <v/>
      </c>
      <c r="U1291" s="24" t="str">
        <f>IF(ISNUMBER(AVERAGEIFS(ObservedSpeciesData!U$2:U$4955,ObservedSpeciesData!$A$2:$A$4955,$A1291,ObservedSpeciesData!$C$2:$C$4955,$C1291,ObservedSpeciesData!$D$2:$D$4955,$D1291)),AVERAGEIFS(ObservedSpeciesData!U$2:U$4955,ObservedSpeciesData!$A$2:$A$4955,$A1291,ObservedSpeciesData!$C$2:$C$4955,$C1291,ObservedSpeciesData!$D$2:$D$4955,$D1291),"")</f>
        <v/>
      </c>
      <c r="V1291" s="23" t="str">
        <f>IF(ISNUMBER(AVERAGEIFS(ObservedSpeciesData!V$2:V$4955,ObservedSpeciesData!$A$2:$A$4955,$A1291,ObservedSpeciesData!$D$2:$D$4955,$D1291)),AVERAGEIFS(ObservedSpeciesData!V$2:V$4955,ObservedSpeciesData!$A$2:$A$4955,$A1291,ObservedSpeciesData!$D$2:$D$4955,$D1291),"")</f>
        <v/>
      </c>
      <c r="W1291" s="23" t="str">
        <f>IF(ISNUMBER(AVERAGEIFS(ObservedSpeciesData!W$2:W$4955,ObservedSpeciesData!$A$2:$A$4955,$A1291,ObservedSpeciesData!$D$2:$D$4955,$D1291)),AVERAGEIFS(ObservedSpeciesData!W$2:W$4955,ObservedSpeciesData!$A$2:$A$4955,$A1291,ObservedSpeciesData!$D$2:$D$4955,$D1291),"")</f>
        <v/>
      </c>
      <c r="X1291" s="23" t="str">
        <f>IF(ISNUMBER(AVERAGEIFS(ObservedSpeciesData!X$2:X$4955,ObservedSpeciesData!$A$2:$A$4955,$A1291,ObservedSpeciesData!$D$2:$D$4955,$D1291)),AVERAGEIFS(ObservedSpeciesData!X$2:X$4955,ObservedSpeciesData!$A$2:$A$4955,$A1291,ObservedSpeciesData!$D$2:$D$4955,$D1291),"")</f>
        <v/>
      </c>
      <c r="Y1291" s="23" t="str">
        <f>IF(ISNUMBER(AVERAGEIFS(ObservedSpeciesData!Y$2:Y$4955,ObservedSpeciesData!$A$2:$A$4955,$A1291,ObservedSpeciesData!$D$2:$D$4955,$D1291)),AVERAGEIFS(ObservedSpeciesData!Y$2:Y$4955,ObservedSpeciesData!$A$2:$A$4955,$A1291,ObservedSpeciesData!$D$2:$D$4955,$D1291),"")</f>
        <v/>
      </c>
      <c r="Z1291" s="23" t="str">
        <f>IF(ISNUMBER(AVERAGEIFS(ObservedSpeciesData!Z$2:Z$4955,ObservedSpeciesData!$A$2:$A$4955,$A1291,ObservedSpeciesData!$D$2:$D$4955,$D1291)),AVERAGEIFS(ObservedSpeciesData!Z$2:Z$4955,ObservedSpeciesData!$A$2:$A$4955,$A1291,ObservedSpeciesData!$D$2:$D$4955,$D1291),"")</f>
        <v/>
      </c>
      <c r="AA1291" s="23">
        <f>IF(ISNUMBER(AVERAGEIFS(ObservedSpeciesData!AA$2:AA$4955,ObservedSpeciesData!$A$2:$A$4955,$A1291,ObservedSpeciesData!$D$2:$D$4955,$D1291)),AVERAGEIFS(ObservedSpeciesData!AA$2:AA$4955,ObservedSpeciesData!$A$2:$A$4955,$A1291,ObservedSpeciesData!$D$2:$D$4955,$D1291),"")</f>
        <v>28.05</v>
      </c>
      <c r="AB1291" s="24">
        <f>IF(ISNUMBER(AVERAGEIFS(ObservedSpeciesData!AB$2:AB$4955,ObservedSpeciesData!$A$2:$A$4955,$A1291,ObservedSpeciesData!$D$2:$D$4955,$D1291)),AVERAGEIFS(ObservedSpeciesData!AB$2:AB$4955,ObservedSpeciesData!$A$2:$A$4955,$A1291,ObservedSpeciesData!$D$2:$D$4955,$D1291),"")</f>
        <v>4.4999999999999998E-2</v>
      </c>
      <c r="AC1291" s="24">
        <f>IF(ISNUMBER(AVERAGEIFS(ObservedSpeciesData!AC$2:AC$4955,ObservedSpeciesData!$A$2:$A$4955,$A1291,ObservedSpeciesData!$D$2:$D$4955,$D1291)),AVERAGEIFS(ObservedSpeciesData!AC$2:AC$4955,ObservedSpeciesData!$A$2:$A$4955,$A1291,ObservedSpeciesData!$D$2:$D$4955,$D1291),"")</f>
        <v>4.4999999999999998E-2</v>
      </c>
      <c r="AD1291" s="23" t="str">
        <f>IF(ISNUMBER(AVERAGEIFS(ObservedSpeciesData!AD$2:AD$4955,ObservedSpeciesData!$A$2:$A$4955,$A1291,ObservedSpeciesData!$D$2:$D$4955,$D1291)),AVERAGEIFS(ObservedSpeciesData!AD$2:AD$4955,ObservedSpeciesData!$A$2:$A$4955,$A1291,ObservedSpeciesData!$D$2:$D$4955,$D1291),"")</f>
        <v/>
      </c>
      <c r="AE1291" s="24" t="str">
        <f>IF(ISNUMBER(AVERAGEIFS(ObservedSpeciesData!AE$2:AE$4955,ObservedSpeciesData!$A$2:$A$4955,$A1291,ObservedSpeciesData!$D$2:$D$4955,$D1291)),AVERAGEIFS(ObservedSpeciesData!AE$2:AE$4955,ObservedSpeciesData!$A$2:$A$4955,$A1291,ObservedSpeciesData!$D$2:$D$4955,$D1291),"")</f>
        <v/>
      </c>
      <c r="AF1291" s="23"/>
      <c r="AG1291" s="24"/>
      <c r="AH1291" s="23" t="str">
        <f>IF(ISNUMBER(AVERAGEIFS(ObservedSpeciesData!AH$2:AH$4955,ObservedSpeciesData!$A$2:$A$4955,$A1291,ObservedSpeciesData!$D$2:$D$4955,$D1291)),AVERAGEIFS(ObservedSpeciesData!AH$2:AH$4955,ObservedSpeciesData!$A$2:$A$4955,$A1291,ObservedSpeciesData!$D$2:$D$4955,$D1291),"")</f>
        <v/>
      </c>
      <c r="AI1291" s="23" t="str">
        <f>IF(ISNUMBER(AVERAGEIFS(ObservedSpeciesData!AI$2:AI$4955,ObservedSpeciesData!$A$2:$A$4955,$A1291,ObservedSpeciesData!$C$2:$C$4955,$C1291,ObservedSpeciesData!$D$2:$D$4955,$D1291)),AVERAGEIFS(ObservedSpeciesData!AI$2:AI$4955,ObservedSpeciesData!$A$2:$A$4955,$A1291,ObservedSpeciesData!$C$2:$C$4955,$C1291,ObservedSpeciesData!$D$2:$D$4955,$D1291),"")</f>
        <v/>
      </c>
      <c r="AJ1291" s="2">
        <f>COUNTIFS(ObservedSpeciesData!$A$2:$A$828,$A1291,ObservedSpeciesData!$D$2:$D$828,$D1291)</f>
        <v>0</v>
      </c>
      <c r="AK1291" s="2">
        <f t="shared" si="20"/>
        <v>4</v>
      </c>
    </row>
    <row r="1292" spans="1:37" x14ac:dyDescent="0.25">
      <c r="A1292" s="14" t="s">
        <v>86</v>
      </c>
      <c r="B1292" t="s">
        <v>80</v>
      </c>
      <c r="C1292" t="s">
        <v>79</v>
      </c>
      <c r="D1292" s="13">
        <v>42191</v>
      </c>
      <c r="E1292">
        <v>1</v>
      </c>
      <c r="F1292">
        <v>0</v>
      </c>
      <c r="G1292" s="2" t="s">
        <v>87</v>
      </c>
      <c r="H1292" s="2" t="s">
        <v>10</v>
      </c>
      <c r="I1292">
        <v>6</v>
      </c>
      <c r="J1292" s="2" t="s">
        <v>88</v>
      </c>
      <c r="K1292" s="2">
        <f>IF(ISNUMBER(AVERAGEIFS(ObservedSpeciesData!K$2:K$4955,ObservedSpeciesData!$A$2:$A$4955,$A1292,ObservedSpeciesData!$D$2:$D$4955,$D1292)),AVERAGEIFS(ObservedSpeciesData!K$2:K$4955,ObservedSpeciesData!$A$2:$A$4955,$A1292,ObservedSpeciesData!$D$2:$D$4955,$D1292),"")</f>
        <v>0</v>
      </c>
      <c r="L1292" s="26">
        <f>IF(ISNUMBER(AVERAGEIFS(ObservedSpeciesData!L$2:L$4955,ObservedSpeciesData!$A$2:$A$4955,$A1292,ObservedSpeciesData!$D$2:$D$4955,$D1292)),AVERAGEIFS(ObservedSpeciesData!L$2:L$4955,ObservedSpeciesData!$A$2:$A$4955,$A1292,ObservedSpeciesData!$D$2:$D$4955,$D1292),"")</f>
        <v>1522</v>
      </c>
      <c r="M1292" s="23">
        <f>IF(ISNUMBER(AVERAGEIFS(ObservedSpeciesData!M$2:M$4955,ObservedSpeciesData!$A$2:$A$4955,$A1292,ObservedSpeciesData!$D$2:$D$4955,$D1292)),AVERAGEIFS(ObservedSpeciesData!M$2:M$4955,ObservedSpeciesData!$A$2:$A$4955,$A1292,ObservedSpeciesData!$D$2:$D$4955,$D1292),"")</f>
        <v>152.19999999999999</v>
      </c>
      <c r="N1292" s="23" t="str">
        <f>IF(ISNUMBER(AVERAGEIFS(ObservedSpeciesData!N$2:N$4955,ObservedSpeciesData!$A$2:$A$4955,$A1292,ObservedSpeciesData!$D$2:$D$4955,$D1292)),AVERAGEIFS(ObservedSpeciesData!N$2:N$4955,ObservedSpeciesData!$A$2:$A$4955,$A1292,ObservedSpeciesData!$D$2:$D$4955,$D1292),"")</f>
        <v/>
      </c>
      <c r="O1292" s="23" t="str">
        <f>IF(ISNUMBER(AVERAGEIFS(ObservedSpeciesData!O$2:O$4955,ObservedSpeciesData!$A$2:$A$4955,$A1292,ObservedSpeciesData!$D$2:$D$4955,$D1292)),AVERAGEIFS(ObservedSpeciesData!O$2:O$4955,ObservedSpeciesData!$A$2:$A$4955,$A1292,ObservedSpeciesData!$D$2:$D$4955,$D1292),"")</f>
        <v/>
      </c>
      <c r="P1292" s="23" t="str">
        <f>IF(ISNUMBER(AVERAGEIFS(ObservedSpeciesData!P$2:P$4955,ObservedSpeciesData!$A$2:$A$4955,$A1292,ObservedSpeciesData!$C$2:$C$4955,$C1292,ObservedSpeciesData!$D$2:$D$4955,$D1292)),AVERAGEIFS(ObservedSpeciesData!P$2:P$4955,ObservedSpeciesData!$A$2:$A$4955,$A1292,ObservedSpeciesData!$C$2:$C$4955,$C1292,ObservedSpeciesData!$D$2:$D$4955,$D1292),"")</f>
        <v/>
      </c>
      <c r="Q1292" s="23"/>
      <c r="R1292" s="25" t="str">
        <f>IF(ISNUMBER(AVERAGEIFS(ObservedSpeciesData!R$2:R$4955,ObservedSpeciesData!$A$2:$A$4955,$A1292,ObservedSpeciesData!$D$2:$D$4955,$D1292)),AVERAGEIFS(ObservedSpeciesData!R$2:R$4955,ObservedSpeciesData!$A$2:$A$4955,$A1292,ObservedSpeciesData!$D$2:$D$4955,$D1292),"")</f>
        <v/>
      </c>
      <c r="S1292" s="25" t="str">
        <f>IF(ISNUMBER(AVERAGEIFS(ObservedSpeciesData!S$2:S$4955,ObservedSpeciesData!$A$2:$A$4955,$A1292,ObservedSpeciesData!$D$2:$D$4955,$D1292)),AVERAGEIFS(ObservedSpeciesData!S$2:S$4955,ObservedSpeciesData!$A$2:$A$4955,$A1292,ObservedSpeciesData!$D$2:$D$4955,$D1292),"")</f>
        <v/>
      </c>
      <c r="T1292" s="23" t="str">
        <f>IF(ISNUMBER(AVERAGEIFS(ObservedSpeciesData!T$2:T$4955,ObservedSpeciesData!$A$2:$A$4955,$A1292,ObservedSpeciesData!$D$2:$D$4955,$D1292)),AVERAGEIFS(ObservedSpeciesData!T$2:T$4955,ObservedSpeciesData!$A$2:$A$4955,$A1292,ObservedSpeciesData!$D$2:$D$4955,$D1292),"")</f>
        <v/>
      </c>
      <c r="U1292" s="24" t="str">
        <f>IF(ISNUMBER(AVERAGEIFS(ObservedSpeciesData!U$2:U$4955,ObservedSpeciesData!$A$2:$A$4955,$A1292,ObservedSpeciesData!$C$2:$C$4955,$C1292,ObservedSpeciesData!$D$2:$D$4955,$D1292)),AVERAGEIFS(ObservedSpeciesData!U$2:U$4955,ObservedSpeciesData!$A$2:$A$4955,$A1292,ObservedSpeciesData!$C$2:$C$4955,$C1292,ObservedSpeciesData!$D$2:$D$4955,$D1292),"")</f>
        <v/>
      </c>
      <c r="V1292" s="23" t="str">
        <f>IF(ISNUMBER(AVERAGEIFS(ObservedSpeciesData!V$2:V$4955,ObservedSpeciesData!$A$2:$A$4955,$A1292,ObservedSpeciesData!$D$2:$D$4955,$D1292)),AVERAGEIFS(ObservedSpeciesData!V$2:V$4955,ObservedSpeciesData!$A$2:$A$4955,$A1292,ObservedSpeciesData!$D$2:$D$4955,$D1292),"")</f>
        <v/>
      </c>
      <c r="W1292" s="23" t="str">
        <f>IF(ISNUMBER(AVERAGEIFS(ObservedSpeciesData!W$2:W$4955,ObservedSpeciesData!$A$2:$A$4955,$A1292,ObservedSpeciesData!$D$2:$D$4955,$D1292)),AVERAGEIFS(ObservedSpeciesData!W$2:W$4955,ObservedSpeciesData!$A$2:$A$4955,$A1292,ObservedSpeciesData!$D$2:$D$4955,$D1292),"")</f>
        <v/>
      </c>
      <c r="X1292" s="23" t="str">
        <f>IF(ISNUMBER(AVERAGEIFS(ObservedSpeciesData!X$2:X$4955,ObservedSpeciesData!$A$2:$A$4955,$A1292,ObservedSpeciesData!$D$2:$D$4955,$D1292)),AVERAGEIFS(ObservedSpeciesData!X$2:X$4955,ObservedSpeciesData!$A$2:$A$4955,$A1292,ObservedSpeciesData!$D$2:$D$4955,$D1292),"")</f>
        <v/>
      </c>
      <c r="Y1292" s="23" t="str">
        <f>IF(ISNUMBER(AVERAGEIFS(ObservedSpeciesData!Y$2:Y$4955,ObservedSpeciesData!$A$2:$A$4955,$A1292,ObservedSpeciesData!$D$2:$D$4955,$D1292)),AVERAGEIFS(ObservedSpeciesData!Y$2:Y$4955,ObservedSpeciesData!$A$2:$A$4955,$A1292,ObservedSpeciesData!$D$2:$D$4955,$D1292),"")</f>
        <v/>
      </c>
      <c r="Z1292" s="23" t="str">
        <f>IF(ISNUMBER(AVERAGEIFS(ObservedSpeciesData!Z$2:Z$4955,ObservedSpeciesData!$A$2:$A$4955,$A1292,ObservedSpeciesData!$D$2:$D$4955,$D1292)),AVERAGEIFS(ObservedSpeciesData!Z$2:Z$4955,ObservedSpeciesData!$A$2:$A$4955,$A1292,ObservedSpeciesData!$D$2:$D$4955,$D1292),"")</f>
        <v/>
      </c>
      <c r="AA1292" s="23">
        <f>IF(ISNUMBER(AVERAGEIFS(ObservedSpeciesData!AA$2:AA$4955,ObservedSpeciesData!$A$2:$A$4955,$A1292,ObservedSpeciesData!$D$2:$D$4955,$D1292)),AVERAGEIFS(ObservedSpeciesData!AA$2:AA$4955,ObservedSpeciesData!$A$2:$A$4955,$A1292,ObservedSpeciesData!$D$2:$D$4955,$D1292),"")</f>
        <v>16.7</v>
      </c>
      <c r="AB1292" s="24">
        <f>IF(ISNUMBER(AVERAGEIFS(ObservedSpeciesData!AB$2:AB$4955,ObservedSpeciesData!$A$2:$A$4955,$A1292,ObservedSpeciesData!$D$2:$D$4955,$D1292)),AVERAGEIFS(ObservedSpeciesData!AB$2:AB$4955,ObservedSpeciesData!$A$2:$A$4955,$A1292,ObservedSpeciesData!$D$2:$D$4955,$D1292),"")</f>
        <v>2.6500000000000003E-2</v>
      </c>
      <c r="AC1292" s="24">
        <f>IF(ISNUMBER(AVERAGEIFS(ObservedSpeciesData!AC$2:AC$4955,ObservedSpeciesData!$A$2:$A$4955,$A1292,ObservedSpeciesData!$D$2:$D$4955,$D1292)),AVERAGEIFS(ObservedSpeciesData!AC$2:AC$4955,ObservedSpeciesData!$A$2:$A$4955,$A1292,ObservedSpeciesData!$D$2:$D$4955,$D1292),"")</f>
        <v>2.6500000000000003E-2</v>
      </c>
      <c r="AD1292" s="23" t="str">
        <f>IF(ISNUMBER(AVERAGEIFS(ObservedSpeciesData!AD$2:AD$4955,ObservedSpeciesData!$A$2:$A$4955,$A1292,ObservedSpeciesData!$D$2:$D$4955,$D1292)),AVERAGEIFS(ObservedSpeciesData!AD$2:AD$4955,ObservedSpeciesData!$A$2:$A$4955,$A1292,ObservedSpeciesData!$D$2:$D$4955,$D1292),"")</f>
        <v/>
      </c>
      <c r="AE1292" s="24" t="str">
        <f>IF(ISNUMBER(AVERAGEIFS(ObservedSpeciesData!AE$2:AE$4955,ObservedSpeciesData!$A$2:$A$4955,$A1292,ObservedSpeciesData!$D$2:$D$4955,$D1292)),AVERAGEIFS(ObservedSpeciesData!AE$2:AE$4955,ObservedSpeciesData!$A$2:$A$4955,$A1292,ObservedSpeciesData!$D$2:$D$4955,$D1292),"")</f>
        <v/>
      </c>
      <c r="AF1292" s="23"/>
      <c r="AG1292" s="24"/>
      <c r="AH1292" s="23" t="str">
        <f>IF(ISNUMBER(AVERAGEIFS(ObservedSpeciesData!AH$2:AH$4955,ObservedSpeciesData!$A$2:$A$4955,$A1292,ObservedSpeciesData!$D$2:$D$4955,$D1292)),AVERAGEIFS(ObservedSpeciesData!AH$2:AH$4955,ObservedSpeciesData!$A$2:$A$4955,$A1292,ObservedSpeciesData!$D$2:$D$4955,$D1292),"")</f>
        <v/>
      </c>
      <c r="AI1292" s="23" t="str">
        <f>IF(ISNUMBER(AVERAGEIFS(ObservedSpeciesData!AI$2:AI$4955,ObservedSpeciesData!$A$2:$A$4955,$A1292,ObservedSpeciesData!$C$2:$C$4955,$C1292,ObservedSpeciesData!$D$2:$D$4955,$D1292)),AVERAGEIFS(ObservedSpeciesData!AI$2:AI$4955,ObservedSpeciesData!$A$2:$A$4955,$A1292,ObservedSpeciesData!$C$2:$C$4955,$C1292,ObservedSpeciesData!$D$2:$D$4955,$D1292),"")</f>
        <v/>
      </c>
      <c r="AJ1292" s="2">
        <f>COUNTIFS(ObservedSpeciesData!$A$2:$A$828,$A1292,ObservedSpeciesData!$D$2:$D$828,$D1292)</f>
        <v>0</v>
      </c>
      <c r="AK1292" s="2">
        <f t="shared" si="20"/>
        <v>4</v>
      </c>
    </row>
    <row r="1293" spans="1:37" x14ac:dyDescent="0.25">
      <c r="A1293" s="14" t="s">
        <v>85</v>
      </c>
      <c r="B1293" t="s">
        <v>80</v>
      </c>
      <c r="C1293" t="s">
        <v>79</v>
      </c>
      <c r="D1293" s="13">
        <v>42191</v>
      </c>
      <c r="E1293">
        <v>1</v>
      </c>
      <c r="F1293">
        <v>50</v>
      </c>
      <c r="G1293" s="2" t="s">
        <v>87</v>
      </c>
      <c r="H1293" s="2" t="s">
        <v>10</v>
      </c>
      <c r="I1293">
        <v>6</v>
      </c>
      <c r="J1293" s="2" t="s">
        <v>88</v>
      </c>
      <c r="K1293" s="2">
        <f>IF(ISNUMBER(AVERAGEIFS(ObservedSpeciesData!K$2:K$4955,ObservedSpeciesData!$A$2:$A$4955,$A1293,ObservedSpeciesData!$D$2:$D$4955,$D1293)),AVERAGEIFS(ObservedSpeciesData!K$2:K$4955,ObservedSpeciesData!$A$2:$A$4955,$A1293,ObservedSpeciesData!$D$2:$D$4955,$D1293),"")</f>
        <v>45</v>
      </c>
      <c r="L1293" s="26">
        <f>IF(ISNUMBER(AVERAGEIFS(ObservedSpeciesData!L$2:L$4955,ObservedSpeciesData!$A$2:$A$4955,$A1293,ObservedSpeciesData!$D$2:$D$4955,$D1293)),AVERAGEIFS(ObservedSpeciesData!L$2:L$4955,ObservedSpeciesData!$A$2:$A$4955,$A1293,ObservedSpeciesData!$D$2:$D$4955,$D1293),"")</f>
        <v>1620</v>
      </c>
      <c r="M1293" s="23">
        <f>IF(ISNUMBER(AVERAGEIFS(ObservedSpeciesData!M$2:M$4955,ObservedSpeciesData!$A$2:$A$4955,$A1293,ObservedSpeciesData!$D$2:$D$4955,$D1293)),AVERAGEIFS(ObservedSpeciesData!M$2:M$4955,ObservedSpeciesData!$A$2:$A$4955,$A1293,ObservedSpeciesData!$D$2:$D$4955,$D1293),"")</f>
        <v>162</v>
      </c>
      <c r="N1293" s="23" t="str">
        <f>IF(ISNUMBER(AVERAGEIFS(ObservedSpeciesData!N$2:N$4955,ObservedSpeciesData!$A$2:$A$4955,$A1293,ObservedSpeciesData!$D$2:$D$4955,$D1293)),AVERAGEIFS(ObservedSpeciesData!N$2:N$4955,ObservedSpeciesData!$A$2:$A$4955,$A1293,ObservedSpeciesData!$D$2:$D$4955,$D1293),"")</f>
        <v/>
      </c>
      <c r="O1293" s="23" t="str">
        <f>IF(ISNUMBER(AVERAGEIFS(ObservedSpeciesData!O$2:O$4955,ObservedSpeciesData!$A$2:$A$4955,$A1293,ObservedSpeciesData!$D$2:$D$4955,$D1293)),AVERAGEIFS(ObservedSpeciesData!O$2:O$4955,ObservedSpeciesData!$A$2:$A$4955,$A1293,ObservedSpeciesData!$D$2:$D$4955,$D1293),"")</f>
        <v/>
      </c>
      <c r="P1293" s="23" t="str">
        <f>IF(ISNUMBER(AVERAGEIFS(ObservedSpeciesData!P$2:P$4955,ObservedSpeciesData!$A$2:$A$4955,$A1293,ObservedSpeciesData!$C$2:$C$4955,$C1293,ObservedSpeciesData!$D$2:$D$4955,$D1293)),AVERAGEIFS(ObservedSpeciesData!P$2:P$4955,ObservedSpeciesData!$A$2:$A$4955,$A1293,ObservedSpeciesData!$C$2:$C$4955,$C1293,ObservedSpeciesData!$D$2:$D$4955,$D1293),"")</f>
        <v/>
      </c>
      <c r="Q1293" s="23"/>
      <c r="R1293" s="25" t="str">
        <f>IF(ISNUMBER(AVERAGEIFS(ObservedSpeciesData!R$2:R$4955,ObservedSpeciesData!$A$2:$A$4955,$A1293,ObservedSpeciesData!$D$2:$D$4955,$D1293)),AVERAGEIFS(ObservedSpeciesData!R$2:R$4955,ObservedSpeciesData!$A$2:$A$4955,$A1293,ObservedSpeciesData!$D$2:$D$4955,$D1293),"")</f>
        <v/>
      </c>
      <c r="S1293" s="25" t="str">
        <f>IF(ISNUMBER(AVERAGEIFS(ObservedSpeciesData!S$2:S$4955,ObservedSpeciesData!$A$2:$A$4955,$A1293,ObservedSpeciesData!$D$2:$D$4955,$D1293)),AVERAGEIFS(ObservedSpeciesData!S$2:S$4955,ObservedSpeciesData!$A$2:$A$4955,$A1293,ObservedSpeciesData!$D$2:$D$4955,$D1293),"")</f>
        <v/>
      </c>
      <c r="T1293" s="23" t="str">
        <f>IF(ISNUMBER(AVERAGEIFS(ObservedSpeciesData!T$2:T$4955,ObservedSpeciesData!$A$2:$A$4955,$A1293,ObservedSpeciesData!$D$2:$D$4955,$D1293)),AVERAGEIFS(ObservedSpeciesData!T$2:T$4955,ObservedSpeciesData!$A$2:$A$4955,$A1293,ObservedSpeciesData!$D$2:$D$4955,$D1293),"")</f>
        <v/>
      </c>
      <c r="U1293" s="24" t="str">
        <f>IF(ISNUMBER(AVERAGEIFS(ObservedSpeciesData!U$2:U$4955,ObservedSpeciesData!$A$2:$A$4955,$A1293,ObservedSpeciesData!$C$2:$C$4955,$C1293,ObservedSpeciesData!$D$2:$D$4955,$D1293)),AVERAGEIFS(ObservedSpeciesData!U$2:U$4955,ObservedSpeciesData!$A$2:$A$4955,$A1293,ObservedSpeciesData!$C$2:$C$4955,$C1293,ObservedSpeciesData!$D$2:$D$4955,$D1293),"")</f>
        <v/>
      </c>
      <c r="V1293" s="23" t="str">
        <f>IF(ISNUMBER(AVERAGEIFS(ObservedSpeciesData!V$2:V$4955,ObservedSpeciesData!$A$2:$A$4955,$A1293,ObservedSpeciesData!$D$2:$D$4955,$D1293)),AVERAGEIFS(ObservedSpeciesData!V$2:V$4955,ObservedSpeciesData!$A$2:$A$4955,$A1293,ObservedSpeciesData!$D$2:$D$4955,$D1293),"")</f>
        <v/>
      </c>
      <c r="W1293" s="23" t="str">
        <f>IF(ISNUMBER(AVERAGEIFS(ObservedSpeciesData!W$2:W$4955,ObservedSpeciesData!$A$2:$A$4955,$A1293,ObservedSpeciesData!$D$2:$D$4955,$D1293)),AVERAGEIFS(ObservedSpeciesData!W$2:W$4955,ObservedSpeciesData!$A$2:$A$4955,$A1293,ObservedSpeciesData!$D$2:$D$4955,$D1293),"")</f>
        <v/>
      </c>
      <c r="X1293" s="23" t="str">
        <f>IF(ISNUMBER(AVERAGEIFS(ObservedSpeciesData!X$2:X$4955,ObservedSpeciesData!$A$2:$A$4955,$A1293,ObservedSpeciesData!$D$2:$D$4955,$D1293)),AVERAGEIFS(ObservedSpeciesData!X$2:X$4955,ObservedSpeciesData!$A$2:$A$4955,$A1293,ObservedSpeciesData!$D$2:$D$4955,$D1293),"")</f>
        <v/>
      </c>
      <c r="Y1293" s="23" t="str">
        <f>IF(ISNUMBER(AVERAGEIFS(ObservedSpeciesData!Y$2:Y$4955,ObservedSpeciesData!$A$2:$A$4955,$A1293,ObservedSpeciesData!$D$2:$D$4955,$D1293)),AVERAGEIFS(ObservedSpeciesData!Y$2:Y$4955,ObservedSpeciesData!$A$2:$A$4955,$A1293,ObservedSpeciesData!$D$2:$D$4955,$D1293),"")</f>
        <v/>
      </c>
      <c r="Z1293" s="23" t="str">
        <f>IF(ISNUMBER(AVERAGEIFS(ObservedSpeciesData!Z$2:Z$4955,ObservedSpeciesData!$A$2:$A$4955,$A1293,ObservedSpeciesData!$D$2:$D$4955,$D1293)),AVERAGEIFS(ObservedSpeciesData!Z$2:Z$4955,ObservedSpeciesData!$A$2:$A$4955,$A1293,ObservedSpeciesData!$D$2:$D$4955,$D1293),"")</f>
        <v/>
      </c>
      <c r="AA1293" s="23">
        <f>IF(ISNUMBER(AVERAGEIFS(ObservedSpeciesData!AA$2:AA$4955,ObservedSpeciesData!$A$2:$A$4955,$A1293,ObservedSpeciesData!$D$2:$D$4955,$D1293)),AVERAGEIFS(ObservedSpeciesData!AA$2:AA$4955,ObservedSpeciesData!$A$2:$A$4955,$A1293,ObservedSpeciesData!$D$2:$D$4955,$D1293),"")</f>
        <v>17.5</v>
      </c>
      <c r="AB1293" s="24">
        <f>IF(ISNUMBER(AVERAGEIFS(ObservedSpeciesData!AB$2:AB$4955,ObservedSpeciesData!$A$2:$A$4955,$A1293,ObservedSpeciesData!$D$2:$D$4955,$D1293)),AVERAGEIFS(ObservedSpeciesData!AB$2:AB$4955,ObservedSpeciesData!$A$2:$A$4955,$A1293,ObservedSpeciesData!$D$2:$D$4955,$D1293),"")</f>
        <v>2.7999999999999997E-2</v>
      </c>
      <c r="AC1293" s="24">
        <f>IF(ISNUMBER(AVERAGEIFS(ObservedSpeciesData!AC$2:AC$4955,ObservedSpeciesData!$A$2:$A$4955,$A1293,ObservedSpeciesData!$D$2:$D$4955,$D1293)),AVERAGEIFS(ObservedSpeciesData!AC$2:AC$4955,ObservedSpeciesData!$A$2:$A$4955,$A1293,ObservedSpeciesData!$D$2:$D$4955,$D1293),"")</f>
        <v>2.7999999999999997E-2</v>
      </c>
      <c r="AD1293" s="23" t="str">
        <f>IF(ISNUMBER(AVERAGEIFS(ObservedSpeciesData!AD$2:AD$4955,ObservedSpeciesData!$A$2:$A$4955,$A1293,ObservedSpeciesData!$D$2:$D$4955,$D1293)),AVERAGEIFS(ObservedSpeciesData!AD$2:AD$4955,ObservedSpeciesData!$A$2:$A$4955,$A1293,ObservedSpeciesData!$D$2:$D$4955,$D1293),"")</f>
        <v/>
      </c>
      <c r="AE1293" s="24" t="str">
        <f>IF(ISNUMBER(AVERAGEIFS(ObservedSpeciesData!AE$2:AE$4955,ObservedSpeciesData!$A$2:$A$4955,$A1293,ObservedSpeciesData!$D$2:$D$4955,$D1293)),AVERAGEIFS(ObservedSpeciesData!AE$2:AE$4955,ObservedSpeciesData!$A$2:$A$4955,$A1293,ObservedSpeciesData!$D$2:$D$4955,$D1293),"")</f>
        <v/>
      </c>
      <c r="AF1293" s="23"/>
      <c r="AG1293" s="24"/>
      <c r="AH1293" s="23" t="str">
        <f>IF(ISNUMBER(AVERAGEIFS(ObservedSpeciesData!AH$2:AH$4955,ObservedSpeciesData!$A$2:$A$4955,$A1293,ObservedSpeciesData!$D$2:$D$4955,$D1293)),AVERAGEIFS(ObservedSpeciesData!AH$2:AH$4955,ObservedSpeciesData!$A$2:$A$4955,$A1293,ObservedSpeciesData!$D$2:$D$4955,$D1293),"")</f>
        <v/>
      </c>
      <c r="AI1293" s="23" t="str">
        <f>IF(ISNUMBER(AVERAGEIFS(ObservedSpeciesData!AI$2:AI$4955,ObservedSpeciesData!$A$2:$A$4955,$A1293,ObservedSpeciesData!$C$2:$C$4955,$C1293,ObservedSpeciesData!$D$2:$D$4955,$D1293)),AVERAGEIFS(ObservedSpeciesData!AI$2:AI$4955,ObservedSpeciesData!$A$2:$A$4955,$A1293,ObservedSpeciesData!$C$2:$C$4955,$C1293,ObservedSpeciesData!$D$2:$D$4955,$D1293),"")</f>
        <v/>
      </c>
      <c r="AJ1293" s="2">
        <f>COUNTIFS(ObservedSpeciesData!$A$2:$A$828,$A1293,ObservedSpeciesData!$D$2:$D$828,$D1293)</f>
        <v>0</v>
      </c>
      <c r="AK1293" s="2">
        <f t="shared" si="20"/>
        <v>4</v>
      </c>
    </row>
    <row r="1294" spans="1:37" x14ac:dyDescent="0.25">
      <c r="A1294" s="14" t="s">
        <v>84</v>
      </c>
      <c r="B1294" t="s">
        <v>80</v>
      </c>
      <c r="C1294" t="s">
        <v>79</v>
      </c>
      <c r="D1294" s="13">
        <v>42191</v>
      </c>
      <c r="E1294">
        <v>1</v>
      </c>
      <c r="F1294">
        <v>100</v>
      </c>
      <c r="G1294" s="2" t="s">
        <v>87</v>
      </c>
      <c r="H1294" s="2" t="s">
        <v>10</v>
      </c>
      <c r="I1294">
        <v>6</v>
      </c>
      <c r="J1294" s="2" t="s">
        <v>88</v>
      </c>
      <c r="K1294" s="2">
        <f>IF(ISNUMBER(AVERAGEIFS(ObservedSpeciesData!K$2:K$4955,ObservedSpeciesData!$A$2:$A$4955,$A1294,ObservedSpeciesData!$D$2:$D$4955,$D1294)),AVERAGEIFS(ObservedSpeciesData!K$2:K$4955,ObservedSpeciesData!$A$2:$A$4955,$A1294,ObservedSpeciesData!$D$2:$D$4955,$D1294),"")</f>
        <v>90</v>
      </c>
      <c r="L1294" s="26">
        <f>IF(ISNUMBER(AVERAGEIFS(ObservedSpeciesData!L$2:L$4955,ObservedSpeciesData!$A$2:$A$4955,$A1294,ObservedSpeciesData!$D$2:$D$4955,$D1294)),AVERAGEIFS(ObservedSpeciesData!L$2:L$4955,ObservedSpeciesData!$A$2:$A$4955,$A1294,ObservedSpeciesData!$D$2:$D$4955,$D1294),"")</f>
        <v>1830</v>
      </c>
      <c r="M1294" s="23">
        <f>IF(ISNUMBER(AVERAGEIFS(ObservedSpeciesData!M$2:M$4955,ObservedSpeciesData!$A$2:$A$4955,$A1294,ObservedSpeciesData!$D$2:$D$4955,$D1294)),AVERAGEIFS(ObservedSpeciesData!M$2:M$4955,ObservedSpeciesData!$A$2:$A$4955,$A1294,ObservedSpeciesData!$D$2:$D$4955,$D1294),"")</f>
        <v>183</v>
      </c>
      <c r="N1294" s="23" t="str">
        <f>IF(ISNUMBER(AVERAGEIFS(ObservedSpeciesData!N$2:N$4955,ObservedSpeciesData!$A$2:$A$4955,$A1294,ObservedSpeciesData!$D$2:$D$4955,$D1294)),AVERAGEIFS(ObservedSpeciesData!N$2:N$4955,ObservedSpeciesData!$A$2:$A$4955,$A1294,ObservedSpeciesData!$D$2:$D$4955,$D1294),"")</f>
        <v/>
      </c>
      <c r="O1294" s="23" t="str">
        <f>IF(ISNUMBER(AVERAGEIFS(ObservedSpeciesData!O$2:O$4955,ObservedSpeciesData!$A$2:$A$4955,$A1294,ObservedSpeciesData!$D$2:$D$4955,$D1294)),AVERAGEIFS(ObservedSpeciesData!O$2:O$4955,ObservedSpeciesData!$A$2:$A$4955,$A1294,ObservedSpeciesData!$D$2:$D$4955,$D1294),"")</f>
        <v/>
      </c>
      <c r="P1294" s="23" t="str">
        <f>IF(ISNUMBER(AVERAGEIFS(ObservedSpeciesData!P$2:P$4955,ObservedSpeciesData!$A$2:$A$4955,$A1294,ObservedSpeciesData!$C$2:$C$4955,$C1294,ObservedSpeciesData!$D$2:$D$4955,$D1294)),AVERAGEIFS(ObservedSpeciesData!P$2:P$4955,ObservedSpeciesData!$A$2:$A$4955,$A1294,ObservedSpeciesData!$C$2:$C$4955,$C1294,ObservedSpeciesData!$D$2:$D$4955,$D1294),"")</f>
        <v/>
      </c>
      <c r="Q1294" s="23"/>
      <c r="R1294" s="25" t="str">
        <f>IF(ISNUMBER(AVERAGEIFS(ObservedSpeciesData!R$2:R$4955,ObservedSpeciesData!$A$2:$A$4955,$A1294,ObservedSpeciesData!$D$2:$D$4955,$D1294)),AVERAGEIFS(ObservedSpeciesData!R$2:R$4955,ObservedSpeciesData!$A$2:$A$4955,$A1294,ObservedSpeciesData!$D$2:$D$4955,$D1294),"")</f>
        <v/>
      </c>
      <c r="S1294" s="25" t="str">
        <f>IF(ISNUMBER(AVERAGEIFS(ObservedSpeciesData!S$2:S$4955,ObservedSpeciesData!$A$2:$A$4955,$A1294,ObservedSpeciesData!$D$2:$D$4955,$D1294)),AVERAGEIFS(ObservedSpeciesData!S$2:S$4955,ObservedSpeciesData!$A$2:$A$4955,$A1294,ObservedSpeciesData!$D$2:$D$4955,$D1294),"")</f>
        <v/>
      </c>
      <c r="T1294" s="23" t="str">
        <f>IF(ISNUMBER(AVERAGEIFS(ObservedSpeciesData!T$2:T$4955,ObservedSpeciesData!$A$2:$A$4955,$A1294,ObservedSpeciesData!$D$2:$D$4955,$D1294)),AVERAGEIFS(ObservedSpeciesData!T$2:T$4955,ObservedSpeciesData!$A$2:$A$4955,$A1294,ObservedSpeciesData!$D$2:$D$4955,$D1294),"")</f>
        <v/>
      </c>
      <c r="U1294" s="24" t="str">
        <f>IF(ISNUMBER(AVERAGEIFS(ObservedSpeciesData!U$2:U$4955,ObservedSpeciesData!$A$2:$A$4955,$A1294,ObservedSpeciesData!$C$2:$C$4955,$C1294,ObservedSpeciesData!$D$2:$D$4955,$D1294)),AVERAGEIFS(ObservedSpeciesData!U$2:U$4955,ObservedSpeciesData!$A$2:$A$4955,$A1294,ObservedSpeciesData!$C$2:$C$4955,$C1294,ObservedSpeciesData!$D$2:$D$4955,$D1294),"")</f>
        <v/>
      </c>
      <c r="V1294" s="23" t="str">
        <f>IF(ISNUMBER(AVERAGEIFS(ObservedSpeciesData!V$2:V$4955,ObservedSpeciesData!$A$2:$A$4955,$A1294,ObservedSpeciesData!$D$2:$D$4955,$D1294)),AVERAGEIFS(ObservedSpeciesData!V$2:V$4955,ObservedSpeciesData!$A$2:$A$4955,$A1294,ObservedSpeciesData!$D$2:$D$4955,$D1294),"")</f>
        <v/>
      </c>
      <c r="W1294" s="23" t="str">
        <f>IF(ISNUMBER(AVERAGEIFS(ObservedSpeciesData!W$2:W$4955,ObservedSpeciesData!$A$2:$A$4955,$A1294,ObservedSpeciesData!$D$2:$D$4955,$D1294)),AVERAGEIFS(ObservedSpeciesData!W$2:W$4955,ObservedSpeciesData!$A$2:$A$4955,$A1294,ObservedSpeciesData!$D$2:$D$4955,$D1294),"")</f>
        <v/>
      </c>
      <c r="X1294" s="23" t="str">
        <f>IF(ISNUMBER(AVERAGEIFS(ObservedSpeciesData!X$2:X$4955,ObservedSpeciesData!$A$2:$A$4955,$A1294,ObservedSpeciesData!$D$2:$D$4955,$D1294)),AVERAGEIFS(ObservedSpeciesData!X$2:X$4955,ObservedSpeciesData!$A$2:$A$4955,$A1294,ObservedSpeciesData!$D$2:$D$4955,$D1294),"")</f>
        <v/>
      </c>
      <c r="Y1294" s="23" t="str">
        <f>IF(ISNUMBER(AVERAGEIFS(ObservedSpeciesData!Y$2:Y$4955,ObservedSpeciesData!$A$2:$A$4955,$A1294,ObservedSpeciesData!$D$2:$D$4955,$D1294)),AVERAGEIFS(ObservedSpeciesData!Y$2:Y$4955,ObservedSpeciesData!$A$2:$A$4955,$A1294,ObservedSpeciesData!$D$2:$D$4955,$D1294),"")</f>
        <v/>
      </c>
      <c r="Z1294" s="23" t="str">
        <f>IF(ISNUMBER(AVERAGEIFS(ObservedSpeciesData!Z$2:Z$4955,ObservedSpeciesData!$A$2:$A$4955,$A1294,ObservedSpeciesData!$D$2:$D$4955,$D1294)),AVERAGEIFS(ObservedSpeciesData!Z$2:Z$4955,ObservedSpeciesData!$A$2:$A$4955,$A1294,ObservedSpeciesData!$D$2:$D$4955,$D1294),"")</f>
        <v/>
      </c>
      <c r="AA1294" s="23">
        <f>IF(ISNUMBER(AVERAGEIFS(ObservedSpeciesData!AA$2:AA$4955,ObservedSpeciesData!$A$2:$A$4955,$A1294,ObservedSpeciesData!$D$2:$D$4955,$D1294)),AVERAGEIFS(ObservedSpeciesData!AA$2:AA$4955,ObservedSpeciesData!$A$2:$A$4955,$A1294,ObservedSpeciesData!$D$2:$D$4955,$D1294),"")</f>
        <v>17.200000000000003</v>
      </c>
      <c r="AB1294" s="24">
        <f>IF(ISNUMBER(AVERAGEIFS(ObservedSpeciesData!AB$2:AB$4955,ObservedSpeciesData!$A$2:$A$4955,$A1294,ObservedSpeciesData!$D$2:$D$4955,$D1294)),AVERAGEIFS(ObservedSpeciesData!AB$2:AB$4955,ObservedSpeciesData!$A$2:$A$4955,$A1294,ObservedSpeciesData!$D$2:$D$4955,$D1294),"")</f>
        <v>2.75E-2</v>
      </c>
      <c r="AC1294" s="24">
        <f>IF(ISNUMBER(AVERAGEIFS(ObservedSpeciesData!AC$2:AC$4955,ObservedSpeciesData!$A$2:$A$4955,$A1294,ObservedSpeciesData!$D$2:$D$4955,$D1294)),AVERAGEIFS(ObservedSpeciesData!AC$2:AC$4955,ObservedSpeciesData!$A$2:$A$4955,$A1294,ObservedSpeciesData!$D$2:$D$4955,$D1294),"")</f>
        <v>2.75E-2</v>
      </c>
      <c r="AD1294" s="23" t="str">
        <f>IF(ISNUMBER(AVERAGEIFS(ObservedSpeciesData!AD$2:AD$4955,ObservedSpeciesData!$A$2:$A$4955,$A1294,ObservedSpeciesData!$D$2:$D$4955,$D1294)),AVERAGEIFS(ObservedSpeciesData!AD$2:AD$4955,ObservedSpeciesData!$A$2:$A$4955,$A1294,ObservedSpeciesData!$D$2:$D$4955,$D1294),"")</f>
        <v/>
      </c>
      <c r="AE1294" s="24" t="str">
        <f>IF(ISNUMBER(AVERAGEIFS(ObservedSpeciesData!AE$2:AE$4955,ObservedSpeciesData!$A$2:$A$4955,$A1294,ObservedSpeciesData!$D$2:$D$4955,$D1294)),AVERAGEIFS(ObservedSpeciesData!AE$2:AE$4955,ObservedSpeciesData!$A$2:$A$4955,$A1294,ObservedSpeciesData!$D$2:$D$4955,$D1294),"")</f>
        <v/>
      </c>
      <c r="AF1294" s="23"/>
      <c r="AG1294" s="24"/>
      <c r="AH1294" s="23" t="str">
        <f>IF(ISNUMBER(AVERAGEIFS(ObservedSpeciesData!AH$2:AH$4955,ObservedSpeciesData!$A$2:$A$4955,$A1294,ObservedSpeciesData!$D$2:$D$4955,$D1294)),AVERAGEIFS(ObservedSpeciesData!AH$2:AH$4955,ObservedSpeciesData!$A$2:$A$4955,$A1294,ObservedSpeciesData!$D$2:$D$4955,$D1294),"")</f>
        <v/>
      </c>
      <c r="AI1294" s="23" t="str">
        <f>IF(ISNUMBER(AVERAGEIFS(ObservedSpeciesData!AI$2:AI$4955,ObservedSpeciesData!$A$2:$A$4955,$A1294,ObservedSpeciesData!$C$2:$C$4955,$C1294,ObservedSpeciesData!$D$2:$D$4955,$D1294)),AVERAGEIFS(ObservedSpeciesData!AI$2:AI$4955,ObservedSpeciesData!$A$2:$A$4955,$A1294,ObservedSpeciesData!$C$2:$C$4955,$C1294,ObservedSpeciesData!$D$2:$D$4955,$D1294),"")</f>
        <v/>
      </c>
      <c r="AJ1294" s="2">
        <f>COUNTIFS(ObservedSpeciesData!$A$2:$A$828,$A1294,ObservedSpeciesData!$D$2:$D$828,$D1294)</f>
        <v>0</v>
      </c>
      <c r="AK1294" s="2">
        <f t="shared" si="20"/>
        <v>4</v>
      </c>
    </row>
    <row r="1295" spans="1:37" x14ac:dyDescent="0.25">
      <c r="A1295" s="14" t="s">
        <v>83</v>
      </c>
      <c r="B1295" t="s">
        <v>80</v>
      </c>
      <c r="C1295" t="s">
        <v>79</v>
      </c>
      <c r="D1295" s="13">
        <v>42191</v>
      </c>
      <c r="E1295">
        <v>1</v>
      </c>
      <c r="F1295">
        <v>200</v>
      </c>
      <c r="G1295" s="2" t="s">
        <v>87</v>
      </c>
      <c r="H1295" s="2" t="s">
        <v>10</v>
      </c>
      <c r="I1295">
        <v>6</v>
      </c>
      <c r="J1295" s="2" t="s">
        <v>88</v>
      </c>
      <c r="K1295" s="2">
        <f>IF(ISNUMBER(AVERAGEIFS(ObservedSpeciesData!K$2:K$4955,ObservedSpeciesData!$A$2:$A$4955,$A1295,ObservedSpeciesData!$D$2:$D$4955,$D1295)),AVERAGEIFS(ObservedSpeciesData!K$2:K$4955,ObservedSpeciesData!$A$2:$A$4955,$A1295,ObservedSpeciesData!$D$2:$D$4955,$D1295),"")</f>
        <v>180</v>
      </c>
      <c r="L1295" s="26">
        <f>IF(ISNUMBER(AVERAGEIFS(ObservedSpeciesData!L$2:L$4955,ObservedSpeciesData!$A$2:$A$4955,$A1295,ObservedSpeciesData!$D$2:$D$4955,$D1295)),AVERAGEIFS(ObservedSpeciesData!L$2:L$4955,ObservedSpeciesData!$A$2:$A$4955,$A1295,ObservedSpeciesData!$D$2:$D$4955,$D1295),"")</f>
        <v>1984</v>
      </c>
      <c r="M1295" s="23">
        <f>IF(ISNUMBER(AVERAGEIFS(ObservedSpeciesData!M$2:M$4955,ObservedSpeciesData!$A$2:$A$4955,$A1295,ObservedSpeciesData!$D$2:$D$4955,$D1295)),AVERAGEIFS(ObservedSpeciesData!M$2:M$4955,ObservedSpeciesData!$A$2:$A$4955,$A1295,ObservedSpeciesData!$D$2:$D$4955,$D1295),"")</f>
        <v>198.39999999999998</v>
      </c>
      <c r="N1295" s="23" t="str">
        <f>IF(ISNUMBER(AVERAGEIFS(ObservedSpeciesData!N$2:N$4955,ObservedSpeciesData!$A$2:$A$4955,$A1295,ObservedSpeciesData!$D$2:$D$4955,$D1295)),AVERAGEIFS(ObservedSpeciesData!N$2:N$4955,ObservedSpeciesData!$A$2:$A$4955,$A1295,ObservedSpeciesData!$D$2:$D$4955,$D1295),"")</f>
        <v/>
      </c>
      <c r="O1295" s="23" t="str">
        <f>IF(ISNUMBER(AVERAGEIFS(ObservedSpeciesData!O$2:O$4955,ObservedSpeciesData!$A$2:$A$4955,$A1295,ObservedSpeciesData!$D$2:$D$4955,$D1295)),AVERAGEIFS(ObservedSpeciesData!O$2:O$4955,ObservedSpeciesData!$A$2:$A$4955,$A1295,ObservedSpeciesData!$D$2:$D$4955,$D1295),"")</f>
        <v/>
      </c>
      <c r="P1295" s="23" t="str">
        <f>IF(ISNUMBER(AVERAGEIFS(ObservedSpeciesData!P$2:P$4955,ObservedSpeciesData!$A$2:$A$4955,$A1295,ObservedSpeciesData!$C$2:$C$4955,$C1295,ObservedSpeciesData!$D$2:$D$4955,$D1295)),AVERAGEIFS(ObservedSpeciesData!P$2:P$4955,ObservedSpeciesData!$A$2:$A$4955,$A1295,ObservedSpeciesData!$C$2:$C$4955,$C1295,ObservedSpeciesData!$D$2:$D$4955,$D1295),"")</f>
        <v/>
      </c>
      <c r="Q1295" s="23"/>
      <c r="R1295" s="25" t="str">
        <f>IF(ISNUMBER(AVERAGEIFS(ObservedSpeciesData!R$2:R$4955,ObservedSpeciesData!$A$2:$A$4955,$A1295,ObservedSpeciesData!$D$2:$D$4955,$D1295)),AVERAGEIFS(ObservedSpeciesData!R$2:R$4955,ObservedSpeciesData!$A$2:$A$4955,$A1295,ObservedSpeciesData!$D$2:$D$4955,$D1295),"")</f>
        <v/>
      </c>
      <c r="S1295" s="25" t="str">
        <f>IF(ISNUMBER(AVERAGEIFS(ObservedSpeciesData!S$2:S$4955,ObservedSpeciesData!$A$2:$A$4955,$A1295,ObservedSpeciesData!$D$2:$D$4955,$D1295)),AVERAGEIFS(ObservedSpeciesData!S$2:S$4955,ObservedSpeciesData!$A$2:$A$4955,$A1295,ObservedSpeciesData!$D$2:$D$4955,$D1295),"")</f>
        <v/>
      </c>
      <c r="T1295" s="23" t="str">
        <f>IF(ISNUMBER(AVERAGEIFS(ObservedSpeciesData!T$2:T$4955,ObservedSpeciesData!$A$2:$A$4955,$A1295,ObservedSpeciesData!$D$2:$D$4955,$D1295)),AVERAGEIFS(ObservedSpeciesData!T$2:T$4955,ObservedSpeciesData!$A$2:$A$4955,$A1295,ObservedSpeciesData!$D$2:$D$4955,$D1295),"")</f>
        <v/>
      </c>
      <c r="U1295" s="24" t="str">
        <f>IF(ISNUMBER(AVERAGEIFS(ObservedSpeciesData!U$2:U$4955,ObservedSpeciesData!$A$2:$A$4955,$A1295,ObservedSpeciesData!$C$2:$C$4955,$C1295,ObservedSpeciesData!$D$2:$D$4955,$D1295)),AVERAGEIFS(ObservedSpeciesData!U$2:U$4955,ObservedSpeciesData!$A$2:$A$4955,$A1295,ObservedSpeciesData!$C$2:$C$4955,$C1295,ObservedSpeciesData!$D$2:$D$4955,$D1295),"")</f>
        <v/>
      </c>
      <c r="V1295" s="23" t="str">
        <f>IF(ISNUMBER(AVERAGEIFS(ObservedSpeciesData!V$2:V$4955,ObservedSpeciesData!$A$2:$A$4955,$A1295,ObservedSpeciesData!$D$2:$D$4955,$D1295)),AVERAGEIFS(ObservedSpeciesData!V$2:V$4955,ObservedSpeciesData!$A$2:$A$4955,$A1295,ObservedSpeciesData!$D$2:$D$4955,$D1295),"")</f>
        <v/>
      </c>
      <c r="W1295" s="23" t="str">
        <f>IF(ISNUMBER(AVERAGEIFS(ObservedSpeciesData!W$2:W$4955,ObservedSpeciesData!$A$2:$A$4955,$A1295,ObservedSpeciesData!$D$2:$D$4955,$D1295)),AVERAGEIFS(ObservedSpeciesData!W$2:W$4955,ObservedSpeciesData!$A$2:$A$4955,$A1295,ObservedSpeciesData!$D$2:$D$4955,$D1295),"")</f>
        <v/>
      </c>
      <c r="X1295" s="23" t="str">
        <f>IF(ISNUMBER(AVERAGEIFS(ObservedSpeciesData!X$2:X$4955,ObservedSpeciesData!$A$2:$A$4955,$A1295,ObservedSpeciesData!$D$2:$D$4955,$D1295)),AVERAGEIFS(ObservedSpeciesData!X$2:X$4955,ObservedSpeciesData!$A$2:$A$4955,$A1295,ObservedSpeciesData!$D$2:$D$4955,$D1295),"")</f>
        <v/>
      </c>
      <c r="Y1295" s="23" t="str">
        <f>IF(ISNUMBER(AVERAGEIFS(ObservedSpeciesData!Y$2:Y$4955,ObservedSpeciesData!$A$2:$A$4955,$A1295,ObservedSpeciesData!$D$2:$D$4955,$D1295)),AVERAGEIFS(ObservedSpeciesData!Y$2:Y$4955,ObservedSpeciesData!$A$2:$A$4955,$A1295,ObservedSpeciesData!$D$2:$D$4955,$D1295),"")</f>
        <v/>
      </c>
      <c r="Z1295" s="23" t="str">
        <f>IF(ISNUMBER(AVERAGEIFS(ObservedSpeciesData!Z$2:Z$4955,ObservedSpeciesData!$A$2:$A$4955,$A1295,ObservedSpeciesData!$D$2:$D$4955,$D1295)),AVERAGEIFS(ObservedSpeciesData!Z$2:Z$4955,ObservedSpeciesData!$A$2:$A$4955,$A1295,ObservedSpeciesData!$D$2:$D$4955,$D1295),"")</f>
        <v/>
      </c>
      <c r="AA1295" s="23">
        <f>IF(ISNUMBER(AVERAGEIFS(ObservedSpeciesData!AA$2:AA$4955,ObservedSpeciesData!$A$2:$A$4955,$A1295,ObservedSpeciesData!$D$2:$D$4955,$D1295)),AVERAGEIFS(ObservedSpeciesData!AA$2:AA$4955,ObservedSpeciesData!$A$2:$A$4955,$A1295,ObservedSpeciesData!$D$2:$D$4955,$D1295),"")</f>
        <v>16.149999999999999</v>
      </c>
      <c r="AB1295" s="24">
        <f>IF(ISNUMBER(AVERAGEIFS(ObservedSpeciesData!AB$2:AB$4955,ObservedSpeciesData!$A$2:$A$4955,$A1295,ObservedSpeciesData!$D$2:$D$4955,$D1295)),AVERAGEIFS(ObservedSpeciesData!AB$2:AB$4955,ObservedSpeciesData!$A$2:$A$4955,$A1295,ObservedSpeciesData!$D$2:$D$4955,$D1295),"")</f>
        <v>2.5500000000000002E-2</v>
      </c>
      <c r="AC1295" s="24">
        <f>IF(ISNUMBER(AVERAGEIFS(ObservedSpeciesData!AC$2:AC$4955,ObservedSpeciesData!$A$2:$A$4955,$A1295,ObservedSpeciesData!$D$2:$D$4955,$D1295)),AVERAGEIFS(ObservedSpeciesData!AC$2:AC$4955,ObservedSpeciesData!$A$2:$A$4955,$A1295,ObservedSpeciesData!$D$2:$D$4955,$D1295),"")</f>
        <v>2.5500000000000002E-2</v>
      </c>
      <c r="AD1295" s="23" t="str">
        <f>IF(ISNUMBER(AVERAGEIFS(ObservedSpeciesData!AD$2:AD$4955,ObservedSpeciesData!$A$2:$A$4955,$A1295,ObservedSpeciesData!$D$2:$D$4955,$D1295)),AVERAGEIFS(ObservedSpeciesData!AD$2:AD$4955,ObservedSpeciesData!$A$2:$A$4955,$A1295,ObservedSpeciesData!$D$2:$D$4955,$D1295),"")</f>
        <v/>
      </c>
      <c r="AE1295" s="24" t="str">
        <f>IF(ISNUMBER(AVERAGEIFS(ObservedSpeciesData!AE$2:AE$4955,ObservedSpeciesData!$A$2:$A$4955,$A1295,ObservedSpeciesData!$D$2:$D$4955,$D1295)),AVERAGEIFS(ObservedSpeciesData!AE$2:AE$4955,ObservedSpeciesData!$A$2:$A$4955,$A1295,ObservedSpeciesData!$D$2:$D$4955,$D1295),"")</f>
        <v/>
      </c>
      <c r="AF1295" s="23"/>
      <c r="AG1295" s="24"/>
      <c r="AH1295" s="23" t="str">
        <f>IF(ISNUMBER(AVERAGEIFS(ObservedSpeciesData!AH$2:AH$4955,ObservedSpeciesData!$A$2:$A$4955,$A1295,ObservedSpeciesData!$D$2:$D$4955,$D1295)),AVERAGEIFS(ObservedSpeciesData!AH$2:AH$4955,ObservedSpeciesData!$A$2:$A$4955,$A1295,ObservedSpeciesData!$D$2:$D$4955,$D1295),"")</f>
        <v/>
      </c>
      <c r="AI1295" s="23" t="str">
        <f>IF(ISNUMBER(AVERAGEIFS(ObservedSpeciesData!AI$2:AI$4955,ObservedSpeciesData!$A$2:$A$4955,$A1295,ObservedSpeciesData!$C$2:$C$4955,$C1295,ObservedSpeciesData!$D$2:$D$4955,$D1295)),AVERAGEIFS(ObservedSpeciesData!AI$2:AI$4955,ObservedSpeciesData!$A$2:$A$4955,$A1295,ObservedSpeciesData!$C$2:$C$4955,$C1295,ObservedSpeciesData!$D$2:$D$4955,$D1295),"")</f>
        <v/>
      </c>
      <c r="AJ1295" s="2">
        <f>COUNTIFS(ObservedSpeciesData!$A$2:$A$828,$A1295,ObservedSpeciesData!$D$2:$D$828,$D1295)</f>
        <v>0</v>
      </c>
      <c r="AK1295" s="2">
        <f t="shared" si="20"/>
        <v>4</v>
      </c>
    </row>
    <row r="1296" spans="1:37" x14ac:dyDescent="0.25">
      <c r="A1296" s="14" t="s">
        <v>82</v>
      </c>
      <c r="B1296" t="s">
        <v>80</v>
      </c>
      <c r="C1296" t="s">
        <v>79</v>
      </c>
      <c r="D1296" s="13">
        <v>42191</v>
      </c>
      <c r="E1296">
        <v>1</v>
      </c>
      <c r="F1296">
        <v>350</v>
      </c>
      <c r="G1296" s="2" t="s">
        <v>87</v>
      </c>
      <c r="H1296" s="2" t="s">
        <v>10</v>
      </c>
      <c r="I1296">
        <v>6</v>
      </c>
      <c r="J1296" s="2" t="s">
        <v>88</v>
      </c>
      <c r="K1296" s="2">
        <f>IF(ISNUMBER(AVERAGEIFS(ObservedSpeciesData!K$2:K$4955,ObservedSpeciesData!$A$2:$A$4955,$A1296,ObservedSpeciesData!$D$2:$D$4955,$D1296)),AVERAGEIFS(ObservedSpeciesData!K$2:K$4955,ObservedSpeciesData!$A$2:$A$4955,$A1296,ObservedSpeciesData!$D$2:$D$4955,$D1296),"")</f>
        <v>315</v>
      </c>
      <c r="L1296" s="26">
        <f>IF(ISNUMBER(AVERAGEIFS(ObservedSpeciesData!L$2:L$4955,ObservedSpeciesData!$A$2:$A$4955,$A1296,ObservedSpeciesData!$D$2:$D$4955,$D1296)),AVERAGEIFS(ObservedSpeciesData!L$2:L$4955,ObservedSpeciesData!$A$2:$A$4955,$A1296,ObservedSpeciesData!$D$2:$D$4955,$D1296),"")</f>
        <v>2334</v>
      </c>
      <c r="M1296" s="23">
        <f>IF(ISNUMBER(AVERAGEIFS(ObservedSpeciesData!M$2:M$4955,ObservedSpeciesData!$A$2:$A$4955,$A1296,ObservedSpeciesData!$D$2:$D$4955,$D1296)),AVERAGEIFS(ObservedSpeciesData!M$2:M$4955,ObservedSpeciesData!$A$2:$A$4955,$A1296,ObservedSpeciesData!$D$2:$D$4955,$D1296),"")</f>
        <v>233.4</v>
      </c>
      <c r="N1296" s="23" t="str">
        <f>IF(ISNUMBER(AVERAGEIFS(ObservedSpeciesData!N$2:N$4955,ObservedSpeciesData!$A$2:$A$4955,$A1296,ObservedSpeciesData!$D$2:$D$4955,$D1296)),AVERAGEIFS(ObservedSpeciesData!N$2:N$4955,ObservedSpeciesData!$A$2:$A$4955,$A1296,ObservedSpeciesData!$D$2:$D$4955,$D1296),"")</f>
        <v/>
      </c>
      <c r="O1296" s="23" t="str">
        <f>IF(ISNUMBER(AVERAGEIFS(ObservedSpeciesData!O$2:O$4955,ObservedSpeciesData!$A$2:$A$4955,$A1296,ObservedSpeciesData!$D$2:$D$4955,$D1296)),AVERAGEIFS(ObservedSpeciesData!O$2:O$4955,ObservedSpeciesData!$A$2:$A$4955,$A1296,ObservedSpeciesData!$D$2:$D$4955,$D1296),"")</f>
        <v/>
      </c>
      <c r="P1296" s="23" t="str">
        <f>IF(ISNUMBER(AVERAGEIFS(ObservedSpeciesData!P$2:P$4955,ObservedSpeciesData!$A$2:$A$4955,$A1296,ObservedSpeciesData!$C$2:$C$4955,$C1296,ObservedSpeciesData!$D$2:$D$4955,$D1296)),AVERAGEIFS(ObservedSpeciesData!P$2:P$4955,ObservedSpeciesData!$A$2:$A$4955,$A1296,ObservedSpeciesData!$C$2:$C$4955,$C1296,ObservedSpeciesData!$D$2:$D$4955,$D1296),"")</f>
        <v/>
      </c>
      <c r="Q1296" s="23"/>
      <c r="R1296" s="25" t="str">
        <f>IF(ISNUMBER(AVERAGEIFS(ObservedSpeciesData!R$2:R$4955,ObservedSpeciesData!$A$2:$A$4955,$A1296,ObservedSpeciesData!$D$2:$D$4955,$D1296)),AVERAGEIFS(ObservedSpeciesData!R$2:R$4955,ObservedSpeciesData!$A$2:$A$4955,$A1296,ObservedSpeciesData!$D$2:$D$4955,$D1296),"")</f>
        <v/>
      </c>
      <c r="S1296" s="25" t="str">
        <f>IF(ISNUMBER(AVERAGEIFS(ObservedSpeciesData!S$2:S$4955,ObservedSpeciesData!$A$2:$A$4955,$A1296,ObservedSpeciesData!$D$2:$D$4955,$D1296)),AVERAGEIFS(ObservedSpeciesData!S$2:S$4955,ObservedSpeciesData!$A$2:$A$4955,$A1296,ObservedSpeciesData!$D$2:$D$4955,$D1296),"")</f>
        <v/>
      </c>
      <c r="T1296" s="23" t="str">
        <f>IF(ISNUMBER(AVERAGEIFS(ObservedSpeciesData!T$2:T$4955,ObservedSpeciesData!$A$2:$A$4955,$A1296,ObservedSpeciesData!$D$2:$D$4955,$D1296)),AVERAGEIFS(ObservedSpeciesData!T$2:T$4955,ObservedSpeciesData!$A$2:$A$4955,$A1296,ObservedSpeciesData!$D$2:$D$4955,$D1296),"")</f>
        <v/>
      </c>
      <c r="U1296" s="24" t="str">
        <f>IF(ISNUMBER(AVERAGEIFS(ObservedSpeciesData!U$2:U$4955,ObservedSpeciesData!$A$2:$A$4955,$A1296,ObservedSpeciesData!$C$2:$C$4955,$C1296,ObservedSpeciesData!$D$2:$D$4955,$D1296)),AVERAGEIFS(ObservedSpeciesData!U$2:U$4955,ObservedSpeciesData!$A$2:$A$4955,$A1296,ObservedSpeciesData!$C$2:$C$4955,$C1296,ObservedSpeciesData!$D$2:$D$4955,$D1296),"")</f>
        <v/>
      </c>
      <c r="V1296" s="23" t="str">
        <f>IF(ISNUMBER(AVERAGEIFS(ObservedSpeciesData!V$2:V$4955,ObservedSpeciesData!$A$2:$A$4955,$A1296,ObservedSpeciesData!$D$2:$D$4955,$D1296)),AVERAGEIFS(ObservedSpeciesData!V$2:V$4955,ObservedSpeciesData!$A$2:$A$4955,$A1296,ObservedSpeciesData!$D$2:$D$4955,$D1296),"")</f>
        <v/>
      </c>
      <c r="W1296" s="23" t="str">
        <f>IF(ISNUMBER(AVERAGEIFS(ObservedSpeciesData!W$2:W$4955,ObservedSpeciesData!$A$2:$A$4955,$A1296,ObservedSpeciesData!$D$2:$D$4955,$D1296)),AVERAGEIFS(ObservedSpeciesData!W$2:W$4955,ObservedSpeciesData!$A$2:$A$4955,$A1296,ObservedSpeciesData!$D$2:$D$4955,$D1296),"")</f>
        <v/>
      </c>
      <c r="X1296" s="23" t="str">
        <f>IF(ISNUMBER(AVERAGEIFS(ObservedSpeciesData!X$2:X$4955,ObservedSpeciesData!$A$2:$A$4955,$A1296,ObservedSpeciesData!$D$2:$D$4955,$D1296)),AVERAGEIFS(ObservedSpeciesData!X$2:X$4955,ObservedSpeciesData!$A$2:$A$4955,$A1296,ObservedSpeciesData!$D$2:$D$4955,$D1296),"")</f>
        <v/>
      </c>
      <c r="Y1296" s="23" t="str">
        <f>IF(ISNUMBER(AVERAGEIFS(ObservedSpeciesData!Y$2:Y$4955,ObservedSpeciesData!$A$2:$A$4955,$A1296,ObservedSpeciesData!$D$2:$D$4955,$D1296)),AVERAGEIFS(ObservedSpeciesData!Y$2:Y$4955,ObservedSpeciesData!$A$2:$A$4955,$A1296,ObservedSpeciesData!$D$2:$D$4955,$D1296),"")</f>
        <v/>
      </c>
      <c r="Z1296" s="23" t="str">
        <f>IF(ISNUMBER(AVERAGEIFS(ObservedSpeciesData!Z$2:Z$4955,ObservedSpeciesData!$A$2:$A$4955,$A1296,ObservedSpeciesData!$D$2:$D$4955,$D1296)),AVERAGEIFS(ObservedSpeciesData!Z$2:Z$4955,ObservedSpeciesData!$A$2:$A$4955,$A1296,ObservedSpeciesData!$D$2:$D$4955,$D1296),"")</f>
        <v/>
      </c>
      <c r="AA1296" s="23">
        <f>IF(ISNUMBER(AVERAGEIFS(ObservedSpeciesData!AA$2:AA$4955,ObservedSpeciesData!$A$2:$A$4955,$A1296,ObservedSpeciesData!$D$2:$D$4955,$D1296)),AVERAGEIFS(ObservedSpeciesData!AA$2:AA$4955,ObservedSpeciesData!$A$2:$A$4955,$A1296,ObservedSpeciesData!$D$2:$D$4955,$D1296),"")</f>
        <v>20</v>
      </c>
      <c r="AB1296" s="24">
        <f>IF(ISNUMBER(AVERAGEIFS(ObservedSpeciesData!AB$2:AB$4955,ObservedSpeciesData!$A$2:$A$4955,$A1296,ObservedSpeciesData!$D$2:$D$4955,$D1296)),AVERAGEIFS(ObservedSpeciesData!AB$2:AB$4955,ObservedSpeciesData!$A$2:$A$4955,$A1296,ObservedSpeciesData!$D$2:$D$4955,$D1296),"")</f>
        <v>3.2000000000000001E-2</v>
      </c>
      <c r="AC1296" s="24">
        <f>IF(ISNUMBER(AVERAGEIFS(ObservedSpeciesData!AC$2:AC$4955,ObservedSpeciesData!$A$2:$A$4955,$A1296,ObservedSpeciesData!$D$2:$D$4955,$D1296)),AVERAGEIFS(ObservedSpeciesData!AC$2:AC$4955,ObservedSpeciesData!$A$2:$A$4955,$A1296,ObservedSpeciesData!$D$2:$D$4955,$D1296),"")</f>
        <v>3.2000000000000001E-2</v>
      </c>
      <c r="AD1296" s="23" t="str">
        <f>IF(ISNUMBER(AVERAGEIFS(ObservedSpeciesData!AD$2:AD$4955,ObservedSpeciesData!$A$2:$A$4955,$A1296,ObservedSpeciesData!$D$2:$D$4955,$D1296)),AVERAGEIFS(ObservedSpeciesData!AD$2:AD$4955,ObservedSpeciesData!$A$2:$A$4955,$A1296,ObservedSpeciesData!$D$2:$D$4955,$D1296),"")</f>
        <v/>
      </c>
      <c r="AE1296" s="24" t="str">
        <f>IF(ISNUMBER(AVERAGEIFS(ObservedSpeciesData!AE$2:AE$4955,ObservedSpeciesData!$A$2:$A$4955,$A1296,ObservedSpeciesData!$D$2:$D$4955,$D1296)),AVERAGEIFS(ObservedSpeciesData!AE$2:AE$4955,ObservedSpeciesData!$A$2:$A$4955,$A1296,ObservedSpeciesData!$D$2:$D$4955,$D1296),"")</f>
        <v/>
      </c>
      <c r="AF1296" s="23"/>
      <c r="AG1296" s="24"/>
      <c r="AH1296" s="23" t="str">
        <f>IF(ISNUMBER(AVERAGEIFS(ObservedSpeciesData!AH$2:AH$4955,ObservedSpeciesData!$A$2:$A$4955,$A1296,ObservedSpeciesData!$D$2:$D$4955,$D1296)),AVERAGEIFS(ObservedSpeciesData!AH$2:AH$4955,ObservedSpeciesData!$A$2:$A$4955,$A1296,ObservedSpeciesData!$D$2:$D$4955,$D1296),"")</f>
        <v/>
      </c>
      <c r="AI1296" s="23" t="str">
        <f>IF(ISNUMBER(AVERAGEIFS(ObservedSpeciesData!AI$2:AI$4955,ObservedSpeciesData!$A$2:$A$4955,$A1296,ObservedSpeciesData!$C$2:$C$4955,$C1296,ObservedSpeciesData!$D$2:$D$4955,$D1296)),AVERAGEIFS(ObservedSpeciesData!AI$2:AI$4955,ObservedSpeciesData!$A$2:$A$4955,$A1296,ObservedSpeciesData!$C$2:$C$4955,$C1296,ObservedSpeciesData!$D$2:$D$4955,$D1296),"")</f>
        <v/>
      </c>
      <c r="AJ1296" s="2">
        <f>COUNTIFS(ObservedSpeciesData!$A$2:$A$828,$A1296,ObservedSpeciesData!$D$2:$D$828,$D1296)</f>
        <v>0</v>
      </c>
      <c r="AK1296" s="2">
        <f t="shared" si="20"/>
        <v>4</v>
      </c>
    </row>
    <row r="1297" spans="1:37" x14ac:dyDescent="0.25">
      <c r="A1297" s="14" t="s">
        <v>81</v>
      </c>
      <c r="B1297" t="s">
        <v>80</v>
      </c>
      <c r="C1297" t="s">
        <v>79</v>
      </c>
      <c r="D1297" s="13">
        <v>42191</v>
      </c>
      <c r="E1297">
        <v>1</v>
      </c>
      <c r="F1297">
        <v>500</v>
      </c>
      <c r="G1297" s="2" t="s">
        <v>87</v>
      </c>
      <c r="H1297" s="2" t="s">
        <v>10</v>
      </c>
      <c r="I1297">
        <v>6</v>
      </c>
      <c r="J1297" s="2" t="s">
        <v>88</v>
      </c>
      <c r="K1297" s="2">
        <f>IF(ISNUMBER(AVERAGEIFS(ObservedSpeciesData!K$2:K$4955,ObservedSpeciesData!$A$2:$A$4955,$A1297,ObservedSpeciesData!$D$2:$D$4955,$D1297)),AVERAGEIFS(ObservedSpeciesData!K$2:K$4955,ObservedSpeciesData!$A$2:$A$4955,$A1297,ObservedSpeciesData!$D$2:$D$4955,$D1297),"")</f>
        <v>450</v>
      </c>
      <c r="L1297" s="26">
        <f>IF(ISNUMBER(AVERAGEIFS(ObservedSpeciesData!L$2:L$4955,ObservedSpeciesData!$A$2:$A$4955,$A1297,ObservedSpeciesData!$D$2:$D$4955,$D1297)),AVERAGEIFS(ObservedSpeciesData!L$2:L$4955,ObservedSpeciesData!$A$2:$A$4955,$A1297,ObservedSpeciesData!$D$2:$D$4955,$D1297),"")</f>
        <v>2460</v>
      </c>
      <c r="M1297" s="23">
        <f>IF(ISNUMBER(AVERAGEIFS(ObservedSpeciesData!M$2:M$4955,ObservedSpeciesData!$A$2:$A$4955,$A1297,ObservedSpeciesData!$D$2:$D$4955,$D1297)),AVERAGEIFS(ObservedSpeciesData!M$2:M$4955,ObservedSpeciesData!$A$2:$A$4955,$A1297,ObservedSpeciesData!$D$2:$D$4955,$D1297),"")</f>
        <v>246</v>
      </c>
      <c r="N1297" s="23" t="str">
        <f>IF(ISNUMBER(AVERAGEIFS(ObservedSpeciesData!N$2:N$4955,ObservedSpeciesData!$A$2:$A$4955,$A1297,ObservedSpeciesData!$D$2:$D$4955,$D1297)),AVERAGEIFS(ObservedSpeciesData!N$2:N$4955,ObservedSpeciesData!$A$2:$A$4955,$A1297,ObservedSpeciesData!$D$2:$D$4955,$D1297),"")</f>
        <v/>
      </c>
      <c r="O1297" s="23" t="str">
        <f>IF(ISNUMBER(AVERAGEIFS(ObservedSpeciesData!O$2:O$4955,ObservedSpeciesData!$A$2:$A$4955,$A1297,ObservedSpeciesData!$D$2:$D$4955,$D1297)),AVERAGEIFS(ObservedSpeciesData!O$2:O$4955,ObservedSpeciesData!$A$2:$A$4955,$A1297,ObservedSpeciesData!$D$2:$D$4955,$D1297),"")</f>
        <v/>
      </c>
      <c r="P1297" s="23" t="str">
        <f>IF(ISNUMBER(AVERAGEIFS(ObservedSpeciesData!P$2:P$4955,ObservedSpeciesData!$A$2:$A$4955,$A1297,ObservedSpeciesData!$C$2:$C$4955,$C1297,ObservedSpeciesData!$D$2:$D$4955,$D1297)),AVERAGEIFS(ObservedSpeciesData!P$2:P$4955,ObservedSpeciesData!$A$2:$A$4955,$A1297,ObservedSpeciesData!$C$2:$C$4955,$C1297,ObservedSpeciesData!$D$2:$D$4955,$D1297),"")</f>
        <v/>
      </c>
      <c r="Q1297" s="23"/>
      <c r="R1297" s="25" t="str">
        <f>IF(ISNUMBER(AVERAGEIFS(ObservedSpeciesData!R$2:R$4955,ObservedSpeciesData!$A$2:$A$4955,$A1297,ObservedSpeciesData!$D$2:$D$4955,$D1297)),AVERAGEIFS(ObservedSpeciesData!R$2:R$4955,ObservedSpeciesData!$A$2:$A$4955,$A1297,ObservedSpeciesData!$D$2:$D$4955,$D1297),"")</f>
        <v/>
      </c>
      <c r="S1297" s="25" t="str">
        <f>IF(ISNUMBER(AVERAGEIFS(ObservedSpeciesData!S$2:S$4955,ObservedSpeciesData!$A$2:$A$4955,$A1297,ObservedSpeciesData!$D$2:$D$4955,$D1297)),AVERAGEIFS(ObservedSpeciesData!S$2:S$4955,ObservedSpeciesData!$A$2:$A$4955,$A1297,ObservedSpeciesData!$D$2:$D$4955,$D1297),"")</f>
        <v/>
      </c>
      <c r="T1297" s="23" t="str">
        <f>IF(ISNUMBER(AVERAGEIFS(ObservedSpeciesData!T$2:T$4955,ObservedSpeciesData!$A$2:$A$4955,$A1297,ObservedSpeciesData!$D$2:$D$4955,$D1297)),AVERAGEIFS(ObservedSpeciesData!T$2:T$4955,ObservedSpeciesData!$A$2:$A$4955,$A1297,ObservedSpeciesData!$D$2:$D$4955,$D1297),"")</f>
        <v/>
      </c>
      <c r="U1297" s="24" t="str">
        <f>IF(ISNUMBER(AVERAGEIFS(ObservedSpeciesData!U$2:U$4955,ObservedSpeciesData!$A$2:$A$4955,$A1297,ObservedSpeciesData!$C$2:$C$4955,$C1297,ObservedSpeciesData!$D$2:$D$4955,$D1297)),AVERAGEIFS(ObservedSpeciesData!U$2:U$4955,ObservedSpeciesData!$A$2:$A$4955,$A1297,ObservedSpeciesData!$C$2:$C$4955,$C1297,ObservedSpeciesData!$D$2:$D$4955,$D1297),"")</f>
        <v/>
      </c>
      <c r="V1297" s="23" t="str">
        <f>IF(ISNUMBER(AVERAGEIFS(ObservedSpeciesData!V$2:V$4955,ObservedSpeciesData!$A$2:$A$4955,$A1297,ObservedSpeciesData!$D$2:$D$4955,$D1297)),AVERAGEIFS(ObservedSpeciesData!V$2:V$4955,ObservedSpeciesData!$A$2:$A$4955,$A1297,ObservedSpeciesData!$D$2:$D$4955,$D1297),"")</f>
        <v/>
      </c>
      <c r="W1297" s="23" t="str">
        <f>IF(ISNUMBER(AVERAGEIFS(ObservedSpeciesData!W$2:W$4955,ObservedSpeciesData!$A$2:$A$4955,$A1297,ObservedSpeciesData!$D$2:$D$4955,$D1297)),AVERAGEIFS(ObservedSpeciesData!W$2:W$4955,ObservedSpeciesData!$A$2:$A$4955,$A1297,ObservedSpeciesData!$D$2:$D$4955,$D1297),"")</f>
        <v/>
      </c>
      <c r="X1297" s="23" t="str">
        <f>IF(ISNUMBER(AVERAGEIFS(ObservedSpeciesData!X$2:X$4955,ObservedSpeciesData!$A$2:$A$4955,$A1297,ObservedSpeciesData!$D$2:$D$4955,$D1297)),AVERAGEIFS(ObservedSpeciesData!X$2:X$4955,ObservedSpeciesData!$A$2:$A$4955,$A1297,ObservedSpeciesData!$D$2:$D$4955,$D1297),"")</f>
        <v/>
      </c>
      <c r="Y1297" s="23" t="str">
        <f>IF(ISNUMBER(AVERAGEIFS(ObservedSpeciesData!Y$2:Y$4955,ObservedSpeciesData!$A$2:$A$4955,$A1297,ObservedSpeciesData!$D$2:$D$4955,$D1297)),AVERAGEIFS(ObservedSpeciesData!Y$2:Y$4955,ObservedSpeciesData!$A$2:$A$4955,$A1297,ObservedSpeciesData!$D$2:$D$4955,$D1297),"")</f>
        <v/>
      </c>
      <c r="Z1297" s="23" t="str">
        <f>IF(ISNUMBER(AVERAGEIFS(ObservedSpeciesData!Z$2:Z$4955,ObservedSpeciesData!$A$2:$A$4955,$A1297,ObservedSpeciesData!$D$2:$D$4955,$D1297)),AVERAGEIFS(ObservedSpeciesData!Z$2:Z$4955,ObservedSpeciesData!$A$2:$A$4955,$A1297,ObservedSpeciesData!$D$2:$D$4955,$D1297),"")</f>
        <v/>
      </c>
      <c r="AA1297" s="23">
        <f>IF(ISNUMBER(AVERAGEIFS(ObservedSpeciesData!AA$2:AA$4955,ObservedSpeciesData!$A$2:$A$4955,$A1297,ObservedSpeciesData!$D$2:$D$4955,$D1297)),AVERAGEIFS(ObservedSpeciesData!AA$2:AA$4955,ObservedSpeciesData!$A$2:$A$4955,$A1297,ObservedSpeciesData!$D$2:$D$4955,$D1297),"")</f>
        <v>23.5</v>
      </c>
      <c r="AB1297" s="24">
        <f>IF(ISNUMBER(AVERAGEIFS(ObservedSpeciesData!AB$2:AB$4955,ObservedSpeciesData!$A$2:$A$4955,$A1297,ObservedSpeciesData!$D$2:$D$4955,$D1297)),AVERAGEIFS(ObservedSpeciesData!AB$2:AB$4955,ObservedSpeciesData!$A$2:$A$4955,$A1297,ObservedSpeciesData!$D$2:$D$4955,$D1297),"")</f>
        <v>3.8000000000000006E-2</v>
      </c>
      <c r="AC1297" s="24">
        <f>IF(ISNUMBER(AVERAGEIFS(ObservedSpeciesData!AC$2:AC$4955,ObservedSpeciesData!$A$2:$A$4955,$A1297,ObservedSpeciesData!$D$2:$D$4955,$D1297)),AVERAGEIFS(ObservedSpeciesData!AC$2:AC$4955,ObservedSpeciesData!$A$2:$A$4955,$A1297,ObservedSpeciesData!$D$2:$D$4955,$D1297),"")</f>
        <v>3.8000000000000006E-2</v>
      </c>
      <c r="AD1297" s="23" t="str">
        <f>IF(ISNUMBER(AVERAGEIFS(ObservedSpeciesData!AD$2:AD$4955,ObservedSpeciesData!$A$2:$A$4955,$A1297,ObservedSpeciesData!$D$2:$D$4955,$D1297)),AVERAGEIFS(ObservedSpeciesData!AD$2:AD$4955,ObservedSpeciesData!$A$2:$A$4955,$A1297,ObservedSpeciesData!$D$2:$D$4955,$D1297),"")</f>
        <v/>
      </c>
      <c r="AE1297" s="24" t="str">
        <f>IF(ISNUMBER(AVERAGEIFS(ObservedSpeciesData!AE$2:AE$4955,ObservedSpeciesData!$A$2:$A$4955,$A1297,ObservedSpeciesData!$D$2:$D$4955,$D1297)),AVERAGEIFS(ObservedSpeciesData!AE$2:AE$4955,ObservedSpeciesData!$A$2:$A$4955,$A1297,ObservedSpeciesData!$D$2:$D$4955,$D1297),"")</f>
        <v/>
      </c>
      <c r="AF1297" s="23"/>
      <c r="AG1297" s="24"/>
      <c r="AH1297" s="23" t="str">
        <f>IF(ISNUMBER(AVERAGEIFS(ObservedSpeciesData!AH$2:AH$4955,ObservedSpeciesData!$A$2:$A$4955,$A1297,ObservedSpeciesData!$D$2:$D$4955,$D1297)),AVERAGEIFS(ObservedSpeciesData!AH$2:AH$4955,ObservedSpeciesData!$A$2:$A$4955,$A1297,ObservedSpeciesData!$D$2:$D$4955,$D1297),"")</f>
        <v/>
      </c>
      <c r="AI1297" s="23" t="str">
        <f>IF(ISNUMBER(AVERAGEIFS(ObservedSpeciesData!AI$2:AI$4955,ObservedSpeciesData!$A$2:$A$4955,$A1297,ObservedSpeciesData!$C$2:$C$4955,$C1297,ObservedSpeciesData!$D$2:$D$4955,$D1297)),AVERAGEIFS(ObservedSpeciesData!AI$2:AI$4955,ObservedSpeciesData!$A$2:$A$4955,$A1297,ObservedSpeciesData!$C$2:$C$4955,$C1297,ObservedSpeciesData!$D$2:$D$4955,$D1297),"")</f>
        <v/>
      </c>
      <c r="AJ1297" s="2">
        <f>COUNTIFS(ObservedSpeciesData!$A$2:$A$828,$A1297,ObservedSpeciesData!$D$2:$D$828,$D1297)</f>
        <v>0</v>
      </c>
      <c r="AK1297" s="2">
        <f t="shared" si="20"/>
        <v>4</v>
      </c>
    </row>
    <row r="1298" spans="1:37" x14ac:dyDescent="0.25">
      <c r="A1298" s="14" t="s">
        <v>86</v>
      </c>
      <c r="B1298" t="s">
        <v>80</v>
      </c>
      <c r="C1298" t="s">
        <v>79</v>
      </c>
      <c r="D1298" s="13">
        <v>42204</v>
      </c>
      <c r="E1298">
        <v>1</v>
      </c>
      <c r="F1298">
        <v>0</v>
      </c>
      <c r="G1298" s="2" t="s">
        <v>87</v>
      </c>
      <c r="H1298" s="2" t="s">
        <v>10</v>
      </c>
      <c r="I1298">
        <v>6</v>
      </c>
      <c r="J1298" s="2" t="s">
        <v>88</v>
      </c>
      <c r="K1298" s="2">
        <f>IF(ISNUMBER(AVERAGEIFS(ObservedSpeciesData!K$2:K$4955,ObservedSpeciesData!$A$2:$A$4955,$A1298,ObservedSpeciesData!$D$2:$D$4955,$D1298)),AVERAGEIFS(ObservedSpeciesData!K$2:K$4955,ObservedSpeciesData!$A$2:$A$4955,$A1298,ObservedSpeciesData!$D$2:$D$4955,$D1298),"")</f>
        <v>0</v>
      </c>
      <c r="L1298" s="26">
        <f>IF(ISNUMBER(AVERAGEIFS(ObservedSpeciesData!L$2:L$4955,ObservedSpeciesData!$A$2:$A$4955,$A1298,ObservedSpeciesData!$D$2:$D$4955,$D1298)),AVERAGEIFS(ObservedSpeciesData!L$2:L$4955,ObservedSpeciesData!$A$2:$A$4955,$A1298,ObservedSpeciesData!$D$2:$D$4955,$D1298),"")</f>
        <v>1657.3333333333333</v>
      </c>
      <c r="M1298" s="23">
        <f>IF(ISNUMBER(AVERAGEIFS(ObservedSpeciesData!M$2:M$4955,ObservedSpeciesData!$A$2:$A$4955,$A1298,ObservedSpeciesData!$D$2:$D$4955,$D1298)),AVERAGEIFS(ObservedSpeciesData!M$2:M$4955,ObservedSpeciesData!$A$2:$A$4955,$A1298,ObservedSpeciesData!$D$2:$D$4955,$D1298),"")</f>
        <v>165.73333333333332</v>
      </c>
      <c r="N1298" s="23" t="str">
        <f>IF(ISNUMBER(AVERAGEIFS(ObservedSpeciesData!N$2:N$4955,ObservedSpeciesData!$A$2:$A$4955,$A1298,ObservedSpeciesData!$D$2:$D$4955,$D1298)),AVERAGEIFS(ObservedSpeciesData!N$2:N$4955,ObservedSpeciesData!$A$2:$A$4955,$A1298,ObservedSpeciesData!$D$2:$D$4955,$D1298),"")</f>
        <v/>
      </c>
      <c r="O1298" s="23" t="str">
        <f>IF(ISNUMBER(AVERAGEIFS(ObservedSpeciesData!O$2:O$4955,ObservedSpeciesData!$A$2:$A$4955,$A1298,ObservedSpeciesData!$D$2:$D$4955,$D1298)),AVERAGEIFS(ObservedSpeciesData!O$2:O$4955,ObservedSpeciesData!$A$2:$A$4955,$A1298,ObservedSpeciesData!$D$2:$D$4955,$D1298),"")</f>
        <v/>
      </c>
      <c r="P1298" s="23" t="str">
        <f>IF(ISNUMBER(AVERAGEIFS(ObservedSpeciesData!P$2:P$4955,ObservedSpeciesData!$A$2:$A$4955,$A1298,ObservedSpeciesData!$C$2:$C$4955,$C1298,ObservedSpeciesData!$D$2:$D$4955,$D1298)),AVERAGEIFS(ObservedSpeciesData!P$2:P$4955,ObservedSpeciesData!$A$2:$A$4955,$A1298,ObservedSpeciesData!$C$2:$C$4955,$C1298,ObservedSpeciesData!$D$2:$D$4955,$D1298),"")</f>
        <v/>
      </c>
      <c r="Q1298" s="23"/>
      <c r="R1298" s="25" t="str">
        <f>IF(ISNUMBER(AVERAGEIFS(ObservedSpeciesData!R$2:R$4955,ObservedSpeciesData!$A$2:$A$4955,$A1298,ObservedSpeciesData!$D$2:$D$4955,$D1298)),AVERAGEIFS(ObservedSpeciesData!R$2:R$4955,ObservedSpeciesData!$A$2:$A$4955,$A1298,ObservedSpeciesData!$D$2:$D$4955,$D1298),"")</f>
        <v/>
      </c>
      <c r="S1298" s="25" t="str">
        <f>IF(ISNUMBER(AVERAGEIFS(ObservedSpeciesData!S$2:S$4955,ObservedSpeciesData!$A$2:$A$4955,$A1298,ObservedSpeciesData!$D$2:$D$4955,$D1298)),AVERAGEIFS(ObservedSpeciesData!S$2:S$4955,ObservedSpeciesData!$A$2:$A$4955,$A1298,ObservedSpeciesData!$D$2:$D$4955,$D1298),"")</f>
        <v/>
      </c>
      <c r="T1298" s="23" t="str">
        <f>IF(ISNUMBER(AVERAGEIFS(ObservedSpeciesData!T$2:T$4955,ObservedSpeciesData!$A$2:$A$4955,$A1298,ObservedSpeciesData!$D$2:$D$4955,$D1298)),AVERAGEIFS(ObservedSpeciesData!T$2:T$4955,ObservedSpeciesData!$A$2:$A$4955,$A1298,ObservedSpeciesData!$D$2:$D$4955,$D1298),"")</f>
        <v/>
      </c>
      <c r="U1298" s="24" t="str">
        <f>IF(ISNUMBER(AVERAGEIFS(ObservedSpeciesData!U$2:U$4955,ObservedSpeciesData!$A$2:$A$4955,$A1298,ObservedSpeciesData!$C$2:$C$4955,$C1298,ObservedSpeciesData!$D$2:$D$4955,$D1298)),AVERAGEIFS(ObservedSpeciesData!U$2:U$4955,ObservedSpeciesData!$A$2:$A$4955,$A1298,ObservedSpeciesData!$C$2:$C$4955,$C1298,ObservedSpeciesData!$D$2:$D$4955,$D1298),"")</f>
        <v/>
      </c>
      <c r="V1298" s="23" t="str">
        <f>IF(ISNUMBER(AVERAGEIFS(ObservedSpeciesData!V$2:V$4955,ObservedSpeciesData!$A$2:$A$4955,$A1298,ObservedSpeciesData!$D$2:$D$4955,$D1298)),AVERAGEIFS(ObservedSpeciesData!V$2:V$4955,ObservedSpeciesData!$A$2:$A$4955,$A1298,ObservedSpeciesData!$D$2:$D$4955,$D1298),"")</f>
        <v/>
      </c>
      <c r="W1298" s="23" t="str">
        <f>IF(ISNUMBER(AVERAGEIFS(ObservedSpeciesData!W$2:W$4955,ObservedSpeciesData!$A$2:$A$4955,$A1298,ObservedSpeciesData!$D$2:$D$4955,$D1298)),AVERAGEIFS(ObservedSpeciesData!W$2:W$4955,ObservedSpeciesData!$A$2:$A$4955,$A1298,ObservedSpeciesData!$D$2:$D$4955,$D1298),"")</f>
        <v/>
      </c>
      <c r="X1298" s="23" t="str">
        <f>IF(ISNUMBER(AVERAGEIFS(ObservedSpeciesData!X$2:X$4955,ObservedSpeciesData!$A$2:$A$4955,$A1298,ObservedSpeciesData!$D$2:$D$4955,$D1298)),AVERAGEIFS(ObservedSpeciesData!X$2:X$4955,ObservedSpeciesData!$A$2:$A$4955,$A1298,ObservedSpeciesData!$D$2:$D$4955,$D1298),"")</f>
        <v/>
      </c>
      <c r="Y1298" s="23" t="str">
        <f>IF(ISNUMBER(AVERAGEIFS(ObservedSpeciesData!Y$2:Y$4955,ObservedSpeciesData!$A$2:$A$4955,$A1298,ObservedSpeciesData!$D$2:$D$4955,$D1298)),AVERAGEIFS(ObservedSpeciesData!Y$2:Y$4955,ObservedSpeciesData!$A$2:$A$4955,$A1298,ObservedSpeciesData!$D$2:$D$4955,$D1298),"")</f>
        <v/>
      </c>
      <c r="Z1298" s="23" t="str">
        <f>IF(ISNUMBER(AVERAGEIFS(ObservedSpeciesData!Z$2:Z$4955,ObservedSpeciesData!$A$2:$A$4955,$A1298,ObservedSpeciesData!$D$2:$D$4955,$D1298)),AVERAGEIFS(ObservedSpeciesData!Z$2:Z$4955,ObservedSpeciesData!$A$2:$A$4955,$A1298,ObservedSpeciesData!$D$2:$D$4955,$D1298),"")</f>
        <v/>
      </c>
      <c r="AA1298" s="23" t="str">
        <f>IF(ISNUMBER(AVERAGEIFS(ObservedSpeciesData!AA$2:AA$4955,ObservedSpeciesData!$A$2:$A$4955,$A1298,ObservedSpeciesData!$D$2:$D$4955,$D1298)),AVERAGEIFS(ObservedSpeciesData!AA$2:AA$4955,ObservedSpeciesData!$A$2:$A$4955,$A1298,ObservedSpeciesData!$D$2:$D$4955,$D1298),"")</f>
        <v/>
      </c>
      <c r="AB1298" s="24" t="str">
        <f>IF(ISNUMBER(AVERAGEIFS(ObservedSpeciesData!AB$2:AB$4955,ObservedSpeciesData!$A$2:$A$4955,$A1298,ObservedSpeciesData!$D$2:$D$4955,$D1298)),AVERAGEIFS(ObservedSpeciesData!AB$2:AB$4955,ObservedSpeciesData!$A$2:$A$4955,$A1298,ObservedSpeciesData!$D$2:$D$4955,$D1298),"")</f>
        <v/>
      </c>
      <c r="AC1298" s="24" t="str">
        <f>IF(ISNUMBER(AVERAGEIFS(ObservedSpeciesData!AC$2:AC$4955,ObservedSpeciesData!$A$2:$A$4955,$A1298,ObservedSpeciesData!$D$2:$D$4955,$D1298)),AVERAGEIFS(ObservedSpeciesData!AC$2:AC$4955,ObservedSpeciesData!$A$2:$A$4955,$A1298,ObservedSpeciesData!$D$2:$D$4955,$D1298),"")</f>
        <v/>
      </c>
      <c r="AD1298" s="23" t="str">
        <f>IF(ISNUMBER(AVERAGEIFS(ObservedSpeciesData!AD$2:AD$4955,ObservedSpeciesData!$A$2:$A$4955,$A1298,ObservedSpeciesData!$D$2:$D$4955,$D1298)),AVERAGEIFS(ObservedSpeciesData!AD$2:AD$4955,ObservedSpeciesData!$A$2:$A$4955,$A1298,ObservedSpeciesData!$D$2:$D$4955,$D1298),"")</f>
        <v/>
      </c>
      <c r="AE1298" s="24" t="str">
        <f>IF(ISNUMBER(AVERAGEIFS(ObservedSpeciesData!AE$2:AE$4955,ObservedSpeciesData!$A$2:$A$4955,$A1298,ObservedSpeciesData!$D$2:$D$4955,$D1298)),AVERAGEIFS(ObservedSpeciesData!AE$2:AE$4955,ObservedSpeciesData!$A$2:$A$4955,$A1298,ObservedSpeciesData!$D$2:$D$4955,$D1298),"")</f>
        <v/>
      </c>
      <c r="AF1298" s="23"/>
      <c r="AG1298" s="24"/>
      <c r="AH1298" s="23" t="str">
        <f>IF(ISNUMBER(AVERAGEIFS(ObservedSpeciesData!AH$2:AH$4955,ObservedSpeciesData!$A$2:$A$4955,$A1298,ObservedSpeciesData!$D$2:$D$4955,$D1298)),AVERAGEIFS(ObservedSpeciesData!AH$2:AH$4955,ObservedSpeciesData!$A$2:$A$4955,$A1298,ObservedSpeciesData!$D$2:$D$4955,$D1298),"")</f>
        <v/>
      </c>
      <c r="AI1298" s="23" t="str">
        <f>IF(ISNUMBER(AVERAGEIFS(ObservedSpeciesData!AI$2:AI$4955,ObservedSpeciesData!$A$2:$A$4955,$A1298,ObservedSpeciesData!$C$2:$C$4955,$C1298,ObservedSpeciesData!$D$2:$D$4955,$D1298)),AVERAGEIFS(ObservedSpeciesData!AI$2:AI$4955,ObservedSpeciesData!$A$2:$A$4955,$A1298,ObservedSpeciesData!$C$2:$C$4955,$C1298,ObservedSpeciesData!$D$2:$D$4955,$D1298),"")</f>
        <v/>
      </c>
      <c r="AJ1298" s="2">
        <f>COUNTIFS(ObservedSpeciesData!$A$2:$A$828,$A1298,ObservedSpeciesData!$D$2:$D$828,$D1298)</f>
        <v>0</v>
      </c>
      <c r="AK1298" s="2">
        <f t="shared" si="20"/>
        <v>1</v>
      </c>
    </row>
    <row r="1299" spans="1:37" x14ac:dyDescent="0.25">
      <c r="A1299" s="14" t="s">
        <v>85</v>
      </c>
      <c r="B1299" t="s">
        <v>80</v>
      </c>
      <c r="C1299" t="s">
        <v>79</v>
      </c>
      <c r="D1299" s="13">
        <v>42204</v>
      </c>
      <c r="E1299">
        <v>1</v>
      </c>
      <c r="F1299">
        <v>50</v>
      </c>
      <c r="G1299" s="2" t="s">
        <v>87</v>
      </c>
      <c r="H1299" s="2" t="s">
        <v>10</v>
      </c>
      <c r="I1299">
        <v>6</v>
      </c>
      <c r="J1299" s="2" t="s">
        <v>88</v>
      </c>
      <c r="K1299" s="2">
        <f>IF(ISNUMBER(AVERAGEIFS(ObservedSpeciesData!K$2:K$4955,ObservedSpeciesData!$A$2:$A$4955,$A1299,ObservedSpeciesData!$D$2:$D$4955,$D1299)),AVERAGEIFS(ObservedSpeciesData!K$2:K$4955,ObservedSpeciesData!$A$2:$A$4955,$A1299,ObservedSpeciesData!$D$2:$D$4955,$D1299),"")</f>
        <v>45</v>
      </c>
      <c r="L1299" s="26">
        <f>IF(ISNUMBER(AVERAGEIFS(ObservedSpeciesData!L$2:L$4955,ObservedSpeciesData!$A$2:$A$4955,$A1299,ObservedSpeciesData!$D$2:$D$4955,$D1299)),AVERAGEIFS(ObservedSpeciesData!L$2:L$4955,ObservedSpeciesData!$A$2:$A$4955,$A1299,ObservedSpeciesData!$D$2:$D$4955,$D1299),"")</f>
        <v>1769.3333333333333</v>
      </c>
      <c r="M1299" s="23">
        <f>IF(ISNUMBER(AVERAGEIFS(ObservedSpeciesData!M$2:M$4955,ObservedSpeciesData!$A$2:$A$4955,$A1299,ObservedSpeciesData!$D$2:$D$4955,$D1299)),AVERAGEIFS(ObservedSpeciesData!M$2:M$4955,ObservedSpeciesData!$A$2:$A$4955,$A1299,ObservedSpeciesData!$D$2:$D$4955,$D1299),"")</f>
        <v>176.93333333333331</v>
      </c>
      <c r="N1299" s="23" t="str">
        <f>IF(ISNUMBER(AVERAGEIFS(ObservedSpeciesData!N$2:N$4955,ObservedSpeciesData!$A$2:$A$4955,$A1299,ObservedSpeciesData!$D$2:$D$4955,$D1299)),AVERAGEIFS(ObservedSpeciesData!N$2:N$4955,ObservedSpeciesData!$A$2:$A$4955,$A1299,ObservedSpeciesData!$D$2:$D$4955,$D1299),"")</f>
        <v/>
      </c>
      <c r="O1299" s="23" t="str">
        <f>IF(ISNUMBER(AVERAGEIFS(ObservedSpeciesData!O$2:O$4955,ObservedSpeciesData!$A$2:$A$4955,$A1299,ObservedSpeciesData!$D$2:$D$4955,$D1299)),AVERAGEIFS(ObservedSpeciesData!O$2:O$4955,ObservedSpeciesData!$A$2:$A$4955,$A1299,ObservedSpeciesData!$D$2:$D$4955,$D1299),"")</f>
        <v/>
      </c>
      <c r="P1299" s="23" t="str">
        <f>IF(ISNUMBER(AVERAGEIFS(ObservedSpeciesData!P$2:P$4955,ObservedSpeciesData!$A$2:$A$4955,$A1299,ObservedSpeciesData!$C$2:$C$4955,$C1299,ObservedSpeciesData!$D$2:$D$4955,$D1299)),AVERAGEIFS(ObservedSpeciesData!P$2:P$4955,ObservedSpeciesData!$A$2:$A$4955,$A1299,ObservedSpeciesData!$C$2:$C$4955,$C1299,ObservedSpeciesData!$D$2:$D$4955,$D1299),"")</f>
        <v/>
      </c>
      <c r="Q1299" s="23"/>
      <c r="R1299" s="25" t="str">
        <f>IF(ISNUMBER(AVERAGEIFS(ObservedSpeciesData!R$2:R$4955,ObservedSpeciesData!$A$2:$A$4955,$A1299,ObservedSpeciesData!$D$2:$D$4955,$D1299)),AVERAGEIFS(ObservedSpeciesData!R$2:R$4955,ObservedSpeciesData!$A$2:$A$4955,$A1299,ObservedSpeciesData!$D$2:$D$4955,$D1299),"")</f>
        <v/>
      </c>
      <c r="S1299" s="25" t="str">
        <f>IF(ISNUMBER(AVERAGEIFS(ObservedSpeciesData!S$2:S$4955,ObservedSpeciesData!$A$2:$A$4955,$A1299,ObservedSpeciesData!$D$2:$D$4955,$D1299)),AVERAGEIFS(ObservedSpeciesData!S$2:S$4955,ObservedSpeciesData!$A$2:$A$4955,$A1299,ObservedSpeciesData!$D$2:$D$4955,$D1299),"")</f>
        <v/>
      </c>
      <c r="T1299" s="23" t="str">
        <f>IF(ISNUMBER(AVERAGEIFS(ObservedSpeciesData!T$2:T$4955,ObservedSpeciesData!$A$2:$A$4955,$A1299,ObservedSpeciesData!$D$2:$D$4955,$D1299)),AVERAGEIFS(ObservedSpeciesData!T$2:T$4955,ObservedSpeciesData!$A$2:$A$4955,$A1299,ObservedSpeciesData!$D$2:$D$4955,$D1299),"")</f>
        <v/>
      </c>
      <c r="U1299" s="24" t="str">
        <f>IF(ISNUMBER(AVERAGEIFS(ObservedSpeciesData!U$2:U$4955,ObservedSpeciesData!$A$2:$A$4955,$A1299,ObservedSpeciesData!$C$2:$C$4955,$C1299,ObservedSpeciesData!$D$2:$D$4955,$D1299)),AVERAGEIFS(ObservedSpeciesData!U$2:U$4955,ObservedSpeciesData!$A$2:$A$4955,$A1299,ObservedSpeciesData!$C$2:$C$4955,$C1299,ObservedSpeciesData!$D$2:$D$4955,$D1299),"")</f>
        <v/>
      </c>
      <c r="V1299" s="23" t="str">
        <f>IF(ISNUMBER(AVERAGEIFS(ObservedSpeciesData!V$2:V$4955,ObservedSpeciesData!$A$2:$A$4955,$A1299,ObservedSpeciesData!$D$2:$D$4955,$D1299)),AVERAGEIFS(ObservedSpeciesData!V$2:V$4955,ObservedSpeciesData!$A$2:$A$4955,$A1299,ObservedSpeciesData!$D$2:$D$4955,$D1299),"")</f>
        <v/>
      </c>
      <c r="W1299" s="23" t="str">
        <f>IF(ISNUMBER(AVERAGEIFS(ObservedSpeciesData!W$2:W$4955,ObservedSpeciesData!$A$2:$A$4955,$A1299,ObservedSpeciesData!$D$2:$D$4955,$D1299)),AVERAGEIFS(ObservedSpeciesData!W$2:W$4955,ObservedSpeciesData!$A$2:$A$4955,$A1299,ObservedSpeciesData!$D$2:$D$4955,$D1299),"")</f>
        <v/>
      </c>
      <c r="X1299" s="23" t="str">
        <f>IF(ISNUMBER(AVERAGEIFS(ObservedSpeciesData!X$2:X$4955,ObservedSpeciesData!$A$2:$A$4955,$A1299,ObservedSpeciesData!$D$2:$D$4955,$D1299)),AVERAGEIFS(ObservedSpeciesData!X$2:X$4955,ObservedSpeciesData!$A$2:$A$4955,$A1299,ObservedSpeciesData!$D$2:$D$4955,$D1299),"")</f>
        <v/>
      </c>
      <c r="Y1299" s="23" t="str">
        <f>IF(ISNUMBER(AVERAGEIFS(ObservedSpeciesData!Y$2:Y$4955,ObservedSpeciesData!$A$2:$A$4955,$A1299,ObservedSpeciesData!$D$2:$D$4955,$D1299)),AVERAGEIFS(ObservedSpeciesData!Y$2:Y$4955,ObservedSpeciesData!$A$2:$A$4955,$A1299,ObservedSpeciesData!$D$2:$D$4955,$D1299),"")</f>
        <v/>
      </c>
      <c r="Z1299" s="23" t="str">
        <f>IF(ISNUMBER(AVERAGEIFS(ObservedSpeciesData!Z$2:Z$4955,ObservedSpeciesData!$A$2:$A$4955,$A1299,ObservedSpeciesData!$D$2:$D$4955,$D1299)),AVERAGEIFS(ObservedSpeciesData!Z$2:Z$4955,ObservedSpeciesData!$A$2:$A$4955,$A1299,ObservedSpeciesData!$D$2:$D$4955,$D1299),"")</f>
        <v/>
      </c>
      <c r="AA1299" s="23" t="str">
        <f>IF(ISNUMBER(AVERAGEIFS(ObservedSpeciesData!AA$2:AA$4955,ObservedSpeciesData!$A$2:$A$4955,$A1299,ObservedSpeciesData!$D$2:$D$4955,$D1299)),AVERAGEIFS(ObservedSpeciesData!AA$2:AA$4955,ObservedSpeciesData!$A$2:$A$4955,$A1299,ObservedSpeciesData!$D$2:$D$4955,$D1299),"")</f>
        <v/>
      </c>
      <c r="AB1299" s="24" t="str">
        <f>IF(ISNUMBER(AVERAGEIFS(ObservedSpeciesData!AB$2:AB$4955,ObservedSpeciesData!$A$2:$A$4955,$A1299,ObservedSpeciesData!$D$2:$D$4955,$D1299)),AVERAGEIFS(ObservedSpeciesData!AB$2:AB$4955,ObservedSpeciesData!$A$2:$A$4955,$A1299,ObservedSpeciesData!$D$2:$D$4955,$D1299),"")</f>
        <v/>
      </c>
      <c r="AC1299" s="24" t="str">
        <f>IF(ISNUMBER(AVERAGEIFS(ObservedSpeciesData!AC$2:AC$4955,ObservedSpeciesData!$A$2:$A$4955,$A1299,ObservedSpeciesData!$D$2:$D$4955,$D1299)),AVERAGEIFS(ObservedSpeciesData!AC$2:AC$4955,ObservedSpeciesData!$A$2:$A$4955,$A1299,ObservedSpeciesData!$D$2:$D$4955,$D1299),"")</f>
        <v/>
      </c>
      <c r="AD1299" s="23" t="str">
        <f>IF(ISNUMBER(AVERAGEIFS(ObservedSpeciesData!AD$2:AD$4955,ObservedSpeciesData!$A$2:$A$4955,$A1299,ObservedSpeciesData!$D$2:$D$4955,$D1299)),AVERAGEIFS(ObservedSpeciesData!AD$2:AD$4955,ObservedSpeciesData!$A$2:$A$4955,$A1299,ObservedSpeciesData!$D$2:$D$4955,$D1299),"")</f>
        <v/>
      </c>
      <c r="AE1299" s="24" t="str">
        <f>IF(ISNUMBER(AVERAGEIFS(ObservedSpeciesData!AE$2:AE$4955,ObservedSpeciesData!$A$2:$A$4955,$A1299,ObservedSpeciesData!$D$2:$D$4955,$D1299)),AVERAGEIFS(ObservedSpeciesData!AE$2:AE$4955,ObservedSpeciesData!$A$2:$A$4955,$A1299,ObservedSpeciesData!$D$2:$D$4955,$D1299),"")</f>
        <v/>
      </c>
      <c r="AF1299" s="23"/>
      <c r="AG1299" s="24"/>
      <c r="AH1299" s="23" t="str">
        <f>IF(ISNUMBER(AVERAGEIFS(ObservedSpeciesData!AH$2:AH$4955,ObservedSpeciesData!$A$2:$A$4955,$A1299,ObservedSpeciesData!$D$2:$D$4955,$D1299)),AVERAGEIFS(ObservedSpeciesData!AH$2:AH$4955,ObservedSpeciesData!$A$2:$A$4955,$A1299,ObservedSpeciesData!$D$2:$D$4955,$D1299),"")</f>
        <v/>
      </c>
      <c r="AI1299" s="23" t="str">
        <f>IF(ISNUMBER(AVERAGEIFS(ObservedSpeciesData!AI$2:AI$4955,ObservedSpeciesData!$A$2:$A$4955,$A1299,ObservedSpeciesData!$C$2:$C$4955,$C1299,ObservedSpeciesData!$D$2:$D$4955,$D1299)),AVERAGEIFS(ObservedSpeciesData!AI$2:AI$4955,ObservedSpeciesData!$A$2:$A$4955,$A1299,ObservedSpeciesData!$C$2:$C$4955,$C1299,ObservedSpeciesData!$D$2:$D$4955,$D1299),"")</f>
        <v/>
      </c>
      <c r="AJ1299" s="2">
        <f>COUNTIFS(ObservedSpeciesData!$A$2:$A$828,$A1299,ObservedSpeciesData!$D$2:$D$828,$D1299)</f>
        <v>0</v>
      </c>
      <c r="AK1299" s="2">
        <f t="shared" si="20"/>
        <v>1</v>
      </c>
    </row>
    <row r="1300" spans="1:37" x14ac:dyDescent="0.25">
      <c r="A1300" s="14" t="s">
        <v>84</v>
      </c>
      <c r="B1300" t="s">
        <v>80</v>
      </c>
      <c r="C1300" t="s">
        <v>79</v>
      </c>
      <c r="D1300" s="13">
        <v>42204</v>
      </c>
      <c r="E1300">
        <v>1</v>
      </c>
      <c r="F1300">
        <v>100</v>
      </c>
      <c r="G1300" s="2" t="s">
        <v>87</v>
      </c>
      <c r="H1300" s="2" t="s">
        <v>10</v>
      </c>
      <c r="I1300">
        <v>6</v>
      </c>
      <c r="J1300" s="2" t="s">
        <v>88</v>
      </c>
      <c r="K1300" s="2">
        <f>IF(ISNUMBER(AVERAGEIFS(ObservedSpeciesData!K$2:K$4955,ObservedSpeciesData!$A$2:$A$4955,$A1300,ObservedSpeciesData!$D$2:$D$4955,$D1300)),AVERAGEIFS(ObservedSpeciesData!K$2:K$4955,ObservedSpeciesData!$A$2:$A$4955,$A1300,ObservedSpeciesData!$D$2:$D$4955,$D1300),"")</f>
        <v>90</v>
      </c>
      <c r="L1300" s="26">
        <f>IF(ISNUMBER(AVERAGEIFS(ObservedSpeciesData!L$2:L$4955,ObservedSpeciesData!$A$2:$A$4955,$A1300,ObservedSpeciesData!$D$2:$D$4955,$D1300)),AVERAGEIFS(ObservedSpeciesData!L$2:L$4955,ObservedSpeciesData!$A$2:$A$4955,$A1300,ObservedSpeciesData!$D$2:$D$4955,$D1300),"")</f>
        <v>2105.3333333333335</v>
      </c>
      <c r="M1300" s="23">
        <f>IF(ISNUMBER(AVERAGEIFS(ObservedSpeciesData!M$2:M$4955,ObservedSpeciesData!$A$2:$A$4955,$A1300,ObservedSpeciesData!$D$2:$D$4955,$D1300)),AVERAGEIFS(ObservedSpeciesData!M$2:M$4955,ObservedSpeciesData!$A$2:$A$4955,$A1300,ObservedSpeciesData!$D$2:$D$4955,$D1300),"")</f>
        <v>210.53333333333333</v>
      </c>
      <c r="N1300" s="23" t="str">
        <f>IF(ISNUMBER(AVERAGEIFS(ObservedSpeciesData!N$2:N$4955,ObservedSpeciesData!$A$2:$A$4955,$A1300,ObservedSpeciesData!$D$2:$D$4955,$D1300)),AVERAGEIFS(ObservedSpeciesData!N$2:N$4955,ObservedSpeciesData!$A$2:$A$4955,$A1300,ObservedSpeciesData!$D$2:$D$4955,$D1300),"")</f>
        <v/>
      </c>
      <c r="O1300" s="23" t="str">
        <f>IF(ISNUMBER(AVERAGEIFS(ObservedSpeciesData!O$2:O$4955,ObservedSpeciesData!$A$2:$A$4955,$A1300,ObservedSpeciesData!$D$2:$D$4955,$D1300)),AVERAGEIFS(ObservedSpeciesData!O$2:O$4955,ObservedSpeciesData!$A$2:$A$4955,$A1300,ObservedSpeciesData!$D$2:$D$4955,$D1300),"")</f>
        <v/>
      </c>
      <c r="P1300" s="23" t="str">
        <f>IF(ISNUMBER(AVERAGEIFS(ObservedSpeciesData!P$2:P$4955,ObservedSpeciesData!$A$2:$A$4955,$A1300,ObservedSpeciesData!$C$2:$C$4955,$C1300,ObservedSpeciesData!$D$2:$D$4955,$D1300)),AVERAGEIFS(ObservedSpeciesData!P$2:P$4955,ObservedSpeciesData!$A$2:$A$4955,$A1300,ObservedSpeciesData!$C$2:$C$4955,$C1300,ObservedSpeciesData!$D$2:$D$4955,$D1300),"")</f>
        <v/>
      </c>
      <c r="Q1300" s="23"/>
      <c r="R1300" s="25" t="str">
        <f>IF(ISNUMBER(AVERAGEIFS(ObservedSpeciesData!R$2:R$4955,ObservedSpeciesData!$A$2:$A$4955,$A1300,ObservedSpeciesData!$D$2:$D$4955,$D1300)),AVERAGEIFS(ObservedSpeciesData!R$2:R$4955,ObservedSpeciesData!$A$2:$A$4955,$A1300,ObservedSpeciesData!$D$2:$D$4955,$D1300),"")</f>
        <v/>
      </c>
      <c r="S1300" s="25" t="str">
        <f>IF(ISNUMBER(AVERAGEIFS(ObservedSpeciesData!S$2:S$4955,ObservedSpeciesData!$A$2:$A$4955,$A1300,ObservedSpeciesData!$D$2:$D$4955,$D1300)),AVERAGEIFS(ObservedSpeciesData!S$2:S$4955,ObservedSpeciesData!$A$2:$A$4955,$A1300,ObservedSpeciesData!$D$2:$D$4955,$D1300),"")</f>
        <v/>
      </c>
      <c r="T1300" s="23" t="str">
        <f>IF(ISNUMBER(AVERAGEIFS(ObservedSpeciesData!T$2:T$4955,ObservedSpeciesData!$A$2:$A$4955,$A1300,ObservedSpeciesData!$D$2:$D$4955,$D1300)),AVERAGEIFS(ObservedSpeciesData!T$2:T$4955,ObservedSpeciesData!$A$2:$A$4955,$A1300,ObservedSpeciesData!$D$2:$D$4955,$D1300),"")</f>
        <v/>
      </c>
      <c r="U1300" s="24" t="str">
        <f>IF(ISNUMBER(AVERAGEIFS(ObservedSpeciesData!U$2:U$4955,ObservedSpeciesData!$A$2:$A$4955,$A1300,ObservedSpeciesData!$C$2:$C$4955,$C1300,ObservedSpeciesData!$D$2:$D$4955,$D1300)),AVERAGEIFS(ObservedSpeciesData!U$2:U$4955,ObservedSpeciesData!$A$2:$A$4955,$A1300,ObservedSpeciesData!$C$2:$C$4955,$C1300,ObservedSpeciesData!$D$2:$D$4955,$D1300),"")</f>
        <v/>
      </c>
      <c r="V1300" s="23" t="str">
        <f>IF(ISNUMBER(AVERAGEIFS(ObservedSpeciesData!V$2:V$4955,ObservedSpeciesData!$A$2:$A$4955,$A1300,ObservedSpeciesData!$D$2:$D$4955,$D1300)),AVERAGEIFS(ObservedSpeciesData!V$2:V$4955,ObservedSpeciesData!$A$2:$A$4955,$A1300,ObservedSpeciesData!$D$2:$D$4955,$D1300),"")</f>
        <v/>
      </c>
      <c r="W1300" s="23" t="str">
        <f>IF(ISNUMBER(AVERAGEIFS(ObservedSpeciesData!W$2:W$4955,ObservedSpeciesData!$A$2:$A$4955,$A1300,ObservedSpeciesData!$D$2:$D$4955,$D1300)),AVERAGEIFS(ObservedSpeciesData!W$2:W$4955,ObservedSpeciesData!$A$2:$A$4955,$A1300,ObservedSpeciesData!$D$2:$D$4955,$D1300),"")</f>
        <v/>
      </c>
      <c r="X1300" s="23" t="str">
        <f>IF(ISNUMBER(AVERAGEIFS(ObservedSpeciesData!X$2:X$4955,ObservedSpeciesData!$A$2:$A$4955,$A1300,ObservedSpeciesData!$D$2:$D$4955,$D1300)),AVERAGEIFS(ObservedSpeciesData!X$2:X$4955,ObservedSpeciesData!$A$2:$A$4955,$A1300,ObservedSpeciesData!$D$2:$D$4955,$D1300),"")</f>
        <v/>
      </c>
      <c r="Y1300" s="23" t="str">
        <f>IF(ISNUMBER(AVERAGEIFS(ObservedSpeciesData!Y$2:Y$4955,ObservedSpeciesData!$A$2:$A$4955,$A1300,ObservedSpeciesData!$D$2:$D$4955,$D1300)),AVERAGEIFS(ObservedSpeciesData!Y$2:Y$4955,ObservedSpeciesData!$A$2:$A$4955,$A1300,ObservedSpeciesData!$D$2:$D$4955,$D1300),"")</f>
        <v/>
      </c>
      <c r="Z1300" s="23" t="str">
        <f>IF(ISNUMBER(AVERAGEIFS(ObservedSpeciesData!Z$2:Z$4955,ObservedSpeciesData!$A$2:$A$4955,$A1300,ObservedSpeciesData!$D$2:$D$4955,$D1300)),AVERAGEIFS(ObservedSpeciesData!Z$2:Z$4955,ObservedSpeciesData!$A$2:$A$4955,$A1300,ObservedSpeciesData!$D$2:$D$4955,$D1300),"")</f>
        <v/>
      </c>
      <c r="AA1300" s="23" t="str">
        <f>IF(ISNUMBER(AVERAGEIFS(ObservedSpeciesData!AA$2:AA$4955,ObservedSpeciesData!$A$2:$A$4955,$A1300,ObservedSpeciesData!$D$2:$D$4955,$D1300)),AVERAGEIFS(ObservedSpeciesData!AA$2:AA$4955,ObservedSpeciesData!$A$2:$A$4955,$A1300,ObservedSpeciesData!$D$2:$D$4955,$D1300),"")</f>
        <v/>
      </c>
      <c r="AB1300" s="24" t="str">
        <f>IF(ISNUMBER(AVERAGEIFS(ObservedSpeciesData!AB$2:AB$4955,ObservedSpeciesData!$A$2:$A$4955,$A1300,ObservedSpeciesData!$D$2:$D$4955,$D1300)),AVERAGEIFS(ObservedSpeciesData!AB$2:AB$4955,ObservedSpeciesData!$A$2:$A$4955,$A1300,ObservedSpeciesData!$D$2:$D$4955,$D1300),"")</f>
        <v/>
      </c>
      <c r="AC1300" s="24" t="str">
        <f>IF(ISNUMBER(AVERAGEIFS(ObservedSpeciesData!AC$2:AC$4955,ObservedSpeciesData!$A$2:$A$4955,$A1300,ObservedSpeciesData!$D$2:$D$4955,$D1300)),AVERAGEIFS(ObservedSpeciesData!AC$2:AC$4955,ObservedSpeciesData!$A$2:$A$4955,$A1300,ObservedSpeciesData!$D$2:$D$4955,$D1300),"")</f>
        <v/>
      </c>
      <c r="AD1300" s="23" t="str">
        <f>IF(ISNUMBER(AVERAGEIFS(ObservedSpeciesData!AD$2:AD$4955,ObservedSpeciesData!$A$2:$A$4955,$A1300,ObservedSpeciesData!$D$2:$D$4955,$D1300)),AVERAGEIFS(ObservedSpeciesData!AD$2:AD$4955,ObservedSpeciesData!$A$2:$A$4955,$A1300,ObservedSpeciesData!$D$2:$D$4955,$D1300),"")</f>
        <v/>
      </c>
      <c r="AE1300" s="24" t="str">
        <f>IF(ISNUMBER(AVERAGEIFS(ObservedSpeciesData!AE$2:AE$4955,ObservedSpeciesData!$A$2:$A$4955,$A1300,ObservedSpeciesData!$D$2:$D$4955,$D1300)),AVERAGEIFS(ObservedSpeciesData!AE$2:AE$4955,ObservedSpeciesData!$A$2:$A$4955,$A1300,ObservedSpeciesData!$D$2:$D$4955,$D1300),"")</f>
        <v/>
      </c>
      <c r="AF1300" s="23"/>
      <c r="AG1300" s="24"/>
      <c r="AH1300" s="23" t="str">
        <f>IF(ISNUMBER(AVERAGEIFS(ObservedSpeciesData!AH$2:AH$4955,ObservedSpeciesData!$A$2:$A$4955,$A1300,ObservedSpeciesData!$D$2:$D$4955,$D1300)),AVERAGEIFS(ObservedSpeciesData!AH$2:AH$4955,ObservedSpeciesData!$A$2:$A$4955,$A1300,ObservedSpeciesData!$D$2:$D$4955,$D1300),"")</f>
        <v/>
      </c>
      <c r="AI1300" s="23" t="str">
        <f>IF(ISNUMBER(AVERAGEIFS(ObservedSpeciesData!AI$2:AI$4955,ObservedSpeciesData!$A$2:$A$4955,$A1300,ObservedSpeciesData!$C$2:$C$4955,$C1300,ObservedSpeciesData!$D$2:$D$4955,$D1300)),AVERAGEIFS(ObservedSpeciesData!AI$2:AI$4955,ObservedSpeciesData!$A$2:$A$4955,$A1300,ObservedSpeciesData!$C$2:$C$4955,$C1300,ObservedSpeciesData!$D$2:$D$4955,$D1300),"")</f>
        <v/>
      </c>
      <c r="AJ1300" s="2">
        <f>COUNTIFS(ObservedSpeciesData!$A$2:$A$828,$A1300,ObservedSpeciesData!$D$2:$D$828,$D1300)</f>
        <v>0</v>
      </c>
      <c r="AK1300" s="2">
        <f t="shared" si="20"/>
        <v>1</v>
      </c>
    </row>
    <row r="1301" spans="1:37" x14ac:dyDescent="0.25">
      <c r="A1301" s="14" t="s">
        <v>83</v>
      </c>
      <c r="B1301" t="s">
        <v>80</v>
      </c>
      <c r="C1301" t="s">
        <v>79</v>
      </c>
      <c r="D1301" s="13">
        <v>42204</v>
      </c>
      <c r="E1301">
        <v>1</v>
      </c>
      <c r="F1301">
        <v>200</v>
      </c>
      <c r="G1301" s="2" t="s">
        <v>87</v>
      </c>
      <c r="H1301" s="2" t="s">
        <v>10</v>
      </c>
      <c r="I1301">
        <v>6</v>
      </c>
      <c r="J1301" s="2" t="s">
        <v>88</v>
      </c>
      <c r="K1301" s="2">
        <f>IF(ISNUMBER(AVERAGEIFS(ObservedSpeciesData!K$2:K$4955,ObservedSpeciesData!$A$2:$A$4955,$A1301,ObservedSpeciesData!$D$2:$D$4955,$D1301)),AVERAGEIFS(ObservedSpeciesData!K$2:K$4955,ObservedSpeciesData!$A$2:$A$4955,$A1301,ObservedSpeciesData!$D$2:$D$4955,$D1301),"")</f>
        <v>180</v>
      </c>
      <c r="L1301" s="26">
        <f>IF(ISNUMBER(AVERAGEIFS(ObservedSpeciesData!L$2:L$4955,ObservedSpeciesData!$A$2:$A$4955,$A1301,ObservedSpeciesData!$D$2:$D$4955,$D1301)),AVERAGEIFS(ObservedSpeciesData!L$2:L$4955,ObservedSpeciesData!$A$2:$A$4955,$A1301,ObservedSpeciesData!$D$2:$D$4955,$D1301),"")</f>
        <v>2366.6666666666665</v>
      </c>
      <c r="M1301" s="23">
        <f>IF(ISNUMBER(AVERAGEIFS(ObservedSpeciesData!M$2:M$4955,ObservedSpeciesData!$A$2:$A$4955,$A1301,ObservedSpeciesData!$D$2:$D$4955,$D1301)),AVERAGEIFS(ObservedSpeciesData!M$2:M$4955,ObservedSpeciesData!$A$2:$A$4955,$A1301,ObservedSpeciesData!$D$2:$D$4955,$D1301),"")</f>
        <v>236.66666666666666</v>
      </c>
      <c r="N1301" s="23" t="str">
        <f>IF(ISNUMBER(AVERAGEIFS(ObservedSpeciesData!N$2:N$4955,ObservedSpeciesData!$A$2:$A$4955,$A1301,ObservedSpeciesData!$D$2:$D$4955,$D1301)),AVERAGEIFS(ObservedSpeciesData!N$2:N$4955,ObservedSpeciesData!$A$2:$A$4955,$A1301,ObservedSpeciesData!$D$2:$D$4955,$D1301),"")</f>
        <v/>
      </c>
      <c r="O1301" s="23" t="str">
        <f>IF(ISNUMBER(AVERAGEIFS(ObservedSpeciesData!O$2:O$4955,ObservedSpeciesData!$A$2:$A$4955,$A1301,ObservedSpeciesData!$D$2:$D$4955,$D1301)),AVERAGEIFS(ObservedSpeciesData!O$2:O$4955,ObservedSpeciesData!$A$2:$A$4955,$A1301,ObservedSpeciesData!$D$2:$D$4955,$D1301),"")</f>
        <v/>
      </c>
      <c r="P1301" s="23" t="str">
        <f>IF(ISNUMBER(AVERAGEIFS(ObservedSpeciesData!P$2:P$4955,ObservedSpeciesData!$A$2:$A$4955,$A1301,ObservedSpeciesData!$C$2:$C$4955,$C1301,ObservedSpeciesData!$D$2:$D$4955,$D1301)),AVERAGEIFS(ObservedSpeciesData!P$2:P$4955,ObservedSpeciesData!$A$2:$A$4955,$A1301,ObservedSpeciesData!$C$2:$C$4955,$C1301,ObservedSpeciesData!$D$2:$D$4955,$D1301),"")</f>
        <v/>
      </c>
      <c r="Q1301" s="23"/>
      <c r="R1301" s="25" t="str">
        <f>IF(ISNUMBER(AVERAGEIFS(ObservedSpeciesData!R$2:R$4955,ObservedSpeciesData!$A$2:$A$4955,$A1301,ObservedSpeciesData!$D$2:$D$4955,$D1301)),AVERAGEIFS(ObservedSpeciesData!R$2:R$4955,ObservedSpeciesData!$A$2:$A$4955,$A1301,ObservedSpeciesData!$D$2:$D$4955,$D1301),"")</f>
        <v/>
      </c>
      <c r="S1301" s="25" t="str">
        <f>IF(ISNUMBER(AVERAGEIFS(ObservedSpeciesData!S$2:S$4955,ObservedSpeciesData!$A$2:$A$4955,$A1301,ObservedSpeciesData!$D$2:$D$4955,$D1301)),AVERAGEIFS(ObservedSpeciesData!S$2:S$4955,ObservedSpeciesData!$A$2:$A$4955,$A1301,ObservedSpeciesData!$D$2:$D$4955,$D1301),"")</f>
        <v/>
      </c>
      <c r="T1301" s="23" t="str">
        <f>IF(ISNUMBER(AVERAGEIFS(ObservedSpeciesData!T$2:T$4955,ObservedSpeciesData!$A$2:$A$4955,$A1301,ObservedSpeciesData!$D$2:$D$4955,$D1301)),AVERAGEIFS(ObservedSpeciesData!T$2:T$4955,ObservedSpeciesData!$A$2:$A$4955,$A1301,ObservedSpeciesData!$D$2:$D$4955,$D1301),"")</f>
        <v/>
      </c>
      <c r="U1301" s="24" t="str">
        <f>IF(ISNUMBER(AVERAGEIFS(ObservedSpeciesData!U$2:U$4955,ObservedSpeciesData!$A$2:$A$4955,$A1301,ObservedSpeciesData!$C$2:$C$4955,$C1301,ObservedSpeciesData!$D$2:$D$4955,$D1301)),AVERAGEIFS(ObservedSpeciesData!U$2:U$4955,ObservedSpeciesData!$A$2:$A$4955,$A1301,ObservedSpeciesData!$C$2:$C$4955,$C1301,ObservedSpeciesData!$D$2:$D$4955,$D1301),"")</f>
        <v/>
      </c>
      <c r="V1301" s="23" t="str">
        <f>IF(ISNUMBER(AVERAGEIFS(ObservedSpeciesData!V$2:V$4955,ObservedSpeciesData!$A$2:$A$4955,$A1301,ObservedSpeciesData!$D$2:$D$4955,$D1301)),AVERAGEIFS(ObservedSpeciesData!V$2:V$4955,ObservedSpeciesData!$A$2:$A$4955,$A1301,ObservedSpeciesData!$D$2:$D$4955,$D1301),"")</f>
        <v/>
      </c>
      <c r="W1301" s="23" t="str">
        <f>IF(ISNUMBER(AVERAGEIFS(ObservedSpeciesData!W$2:W$4955,ObservedSpeciesData!$A$2:$A$4955,$A1301,ObservedSpeciesData!$D$2:$D$4955,$D1301)),AVERAGEIFS(ObservedSpeciesData!W$2:W$4955,ObservedSpeciesData!$A$2:$A$4955,$A1301,ObservedSpeciesData!$D$2:$D$4955,$D1301),"")</f>
        <v/>
      </c>
      <c r="X1301" s="23" t="str">
        <f>IF(ISNUMBER(AVERAGEIFS(ObservedSpeciesData!X$2:X$4955,ObservedSpeciesData!$A$2:$A$4955,$A1301,ObservedSpeciesData!$D$2:$D$4955,$D1301)),AVERAGEIFS(ObservedSpeciesData!X$2:X$4955,ObservedSpeciesData!$A$2:$A$4955,$A1301,ObservedSpeciesData!$D$2:$D$4955,$D1301),"")</f>
        <v/>
      </c>
      <c r="Y1301" s="23" t="str">
        <f>IF(ISNUMBER(AVERAGEIFS(ObservedSpeciesData!Y$2:Y$4955,ObservedSpeciesData!$A$2:$A$4955,$A1301,ObservedSpeciesData!$D$2:$D$4955,$D1301)),AVERAGEIFS(ObservedSpeciesData!Y$2:Y$4955,ObservedSpeciesData!$A$2:$A$4955,$A1301,ObservedSpeciesData!$D$2:$D$4955,$D1301),"")</f>
        <v/>
      </c>
      <c r="Z1301" s="23" t="str">
        <f>IF(ISNUMBER(AVERAGEIFS(ObservedSpeciesData!Z$2:Z$4955,ObservedSpeciesData!$A$2:$A$4955,$A1301,ObservedSpeciesData!$D$2:$D$4955,$D1301)),AVERAGEIFS(ObservedSpeciesData!Z$2:Z$4955,ObservedSpeciesData!$A$2:$A$4955,$A1301,ObservedSpeciesData!$D$2:$D$4955,$D1301),"")</f>
        <v/>
      </c>
      <c r="AA1301" s="23" t="str">
        <f>IF(ISNUMBER(AVERAGEIFS(ObservedSpeciesData!AA$2:AA$4955,ObservedSpeciesData!$A$2:$A$4955,$A1301,ObservedSpeciesData!$D$2:$D$4955,$D1301)),AVERAGEIFS(ObservedSpeciesData!AA$2:AA$4955,ObservedSpeciesData!$A$2:$A$4955,$A1301,ObservedSpeciesData!$D$2:$D$4955,$D1301),"")</f>
        <v/>
      </c>
      <c r="AB1301" s="24" t="str">
        <f>IF(ISNUMBER(AVERAGEIFS(ObservedSpeciesData!AB$2:AB$4955,ObservedSpeciesData!$A$2:$A$4955,$A1301,ObservedSpeciesData!$D$2:$D$4955,$D1301)),AVERAGEIFS(ObservedSpeciesData!AB$2:AB$4955,ObservedSpeciesData!$A$2:$A$4955,$A1301,ObservedSpeciesData!$D$2:$D$4955,$D1301),"")</f>
        <v/>
      </c>
      <c r="AC1301" s="24" t="str">
        <f>IF(ISNUMBER(AVERAGEIFS(ObservedSpeciesData!AC$2:AC$4955,ObservedSpeciesData!$A$2:$A$4955,$A1301,ObservedSpeciesData!$D$2:$D$4955,$D1301)),AVERAGEIFS(ObservedSpeciesData!AC$2:AC$4955,ObservedSpeciesData!$A$2:$A$4955,$A1301,ObservedSpeciesData!$D$2:$D$4955,$D1301),"")</f>
        <v/>
      </c>
      <c r="AD1301" s="23" t="str">
        <f>IF(ISNUMBER(AVERAGEIFS(ObservedSpeciesData!AD$2:AD$4955,ObservedSpeciesData!$A$2:$A$4955,$A1301,ObservedSpeciesData!$D$2:$D$4955,$D1301)),AVERAGEIFS(ObservedSpeciesData!AD$2:AD$4955,ObservedSpeciesData!$A$2:$A$4955,$A1301,ObservedSpeciesData!$D$2:$D$4955,$D1301),"")</f>
        <v/>
      </c>
      <c r="AE1301" s="24" t="str">
        <f>IF(ISNUMBER(AVERAGEIFS(ObservedSpeciesData!AE$2:AE$4955,ObservedSpeciesData!$A$2:$A$4955,$A1301,ObservedSpeciesData!$D$2:$D$4955,$D1301)),AVERAGEIFS(ObservedSpeciesData!AE$2:AE$4955,ObservedSpeciesData!$A$2:$A$4955,$A1301,ObservedSpeciesData!$D$2:$D$4955,$D1301),"")</f>
        <v/>
      </c>
      <c r="AF1301" s="23"/>
      <c r="AG1301" s="24"/>
      <c r="AH1301" s="23" t="str">
        <f>IF(ISNUMBER(AVERAGEIFS(ObservedSpeciesData!AH$2:AH$4955,ObservedSpeciesData!$A$2:$A$4955,$A1301,ObservedSpeciesData!$D$2:$D$4955,$D1301)),AVERAGEIFS(ObservedSpeciesData!AH$2:AH$4955,ObservedSpeciesData!$A$2:$A$4955,$A1301,ObservedSpeciesData!$D$2:$D$4955,$D1301),"")</f>
        <v/>
      </c>
      <c r="AI1301" s="23" t="str">
        <f>IF(ISNUMBER(AVERAGEIFS(ObservedSpeciesData!AI$2:AI$4955,ObservedSpeciesData!$A$2:$A$4955,$A1301,ObservedSpeciesData!$C$2:$C$4955,$C1301,ObservedSpeciesData!$D$2:$D$4955,$D1301)),AVERAGEIFS(ObservedSpeciesData!AI$2:AI$4955,ObservedSpeciesData!$A$2:$A$4955,$A1301,ObservedSpeciesData!$C$2:$C$4955,$C1301,ObservedSpeciesData!$D$2:$D$4955,$D1301),"")</f>
        <v/>
      </c>
      <c r="AJ1301" s="2">
        <f>COUNTIFS(ObservedSpeciesData!$A$2:$A$828,$A1301,ObservedSpeciesData!$D$2:$D$828,$D1301)</f>
        <v>0</v>
      </c>
      <c r="AK1301" s="2">
        <f t="shared" si="20"/>
        <v>1</v>
      </c>
    </row>
    <row r="1302" spans="1:37" x14ac:dyDescent="0.25">
      <c r="A1302" s="14" t="s">
        <v>82</v>
      </c>
      <c r="B1302" t="s">
        <v>80</v>
      </c>
      <c r="C1302" t="s">
        <v>79</v>
      </c>
      <c r="D1302" s="13">
        <v>42204</v>
      </c>
      <c r="E1302">
        <v>1</v>
      </c>
      <c r="F1302">
        <v>350</v>
      </c>
      <c r="G1302" s="2" t="s">
        <v>87</v>
      </c>
      <c r="H1302" s="2" t="s">
        <v>10</v>
      </c>
      <c r="I1302">
        <v>6</v>
      </c>
      <c r="J1302" s="2" t="s">
        <v>88</v>
      </c>
      <c r="K1302" s="2">
        <f>IF(ISNUMBER(AVERAGEIFS(ObservedSpeciesData!K$2:K$4955,ObservedSpeciesData!$A$2:$A$4955,$A1302,ObservedSpeciesData!$D$2:$D$4955,$D1302)),AVERAGEIFS(ObservedSpeciesData!K$2:K$4955,ObservedSpeciesData!$A$2:$A$4955,$A1302,ObservedSpeciesData!$D$2:$D$4955,$D1302),"")</f>
        <v>315</v>
      </c>
      <c r="L1302" s="26">
        <f>IF(ISNUMBER(AVERAGEIFS(ObservedSpeciesData!L$2:L$4955,ObservedSpeciesData!$A$2:$A$4955,$A1302,ObservedSpeciesData!$D$2:$D$4955,$D1302)),AVERAGEIFS(ObservedSpeciesData!L$2:L$4955,ObservedSpeciesData!$A$2:$A$4955,$A1302,ObservedSpeciesData!$D$2:$D$4955,$D1302),"")</f>
        <v>2684</v>
      </c>
      <c r="M1302" s="23">
        <f>IF(ISNUMBER(AVERAGEIFS(ObservedSpeciesData!M$2:M$4955,ObservedSpeciesData!$A$2:$A$4955,$A1302,ObservedSpeciesData!$D$2:$D$4955,$D1302)),AVERAGEIFS(ObservedSpeciesData!M$2:M$4955,ObservedSpeciesData!$A$2:$A$4955,$A1302,ObservedSpeciesData!$D$2:$D$4955,$D1302),"")</f>
        <v>268.40000000000003</v>
      </c>
      <c r="N1302" s="23" t="str">
        <f>IF(ISNUMBER(AVERAGEIFS(ObservedSpeciesData!N$2:N$4955,ObservedSpeciesData!$A$2:$A$4955,$A1302,ObservedSpeciesData!$D$2:$D$4955,$D1302)),AVERAGEIFS(ObservedSpeciesData!N$2:N$4955,ObservedSpeciesData!$A$2:$A$4955,$A1302,ObservedSpeciesData!$D$2:$D$4955,$D1302),"")</f>
        <v/>
      </c>
      <c r="O1302" s="23" t="str">
        <f>IF(ISNUMBER(AVERAGEIFS(ObservedSpeciesData!O$2:O$4955,ObservedSpeciesData!$A$2:$A$4955,$A1302,ObservedSpeciesData!$D$2:$D$4955,$D1302)),AVERAGEIFS(ObservedSpeciesData!O$2:O$4955,ObservedSpeciesData!$A$2:$A$4955,$A1302,ObservedSpeciesData!$D$2:$D$4955,$D1302),"")</f>
        <v/>
      </c>
      <c r="P1302" s="23" t="str">
        <f>IF(ISNUMBER(AVERAGEIFS(ObservedSpeciesData!P$2:P$4955,ObservedSpeciesData!$A$2:$A$4955,$A1302,ObservedSpeciesData!$C$2:$C$4955,$C1302,ObservedSpeciesData!$D$2:$D$4955,$D1302)),AVERAGEIFS(ObservedSpeciesData!P$2:P$4955,ObservedSpeciesData!$A$2:$A$4955,$A1302,ObservedSpeciesData!$C$2:$C$4955,$C1302,ObservedSpeciesData!$D$2:$D$4955,$D1302),"")</f>
        <v/>
      </c>
      <c r="Q1302" s="23"/>
      <c r="R1302" s="25" t="str">
        <f>IF(ISNUMBER(AVERAGEIFS(ObservedSpeciesData!R$2:R$4955,ObservedSpeciesData!$A$2:$A$4955,$A1302,ObservedSpeciesData!$D$2:$D$4955,$D1302)),AVERAGEIFS(ObservedSpeciesData!R$2:R$4955,ObservedSpeciesData!$A$2:$A$4955,$A1302,ObservedSpeciesData!$D$2:$D$4955,$D1302),"")</f>
        <v/>
      </c>
      <c r="S1302" s="25" t="str">
        <f>IF(ISNUMBER(AVERAGEIFS(ObservedSpeciesData!S$2:S$4955,ObservedSpeciesData!$A$2:$A$4955,$A1302,ObservedSpeciesData!$D$2:$D$4955,$D1302)),AVERAGEIFS(ObservedSpeciesData!S$2:S$4955,ObservedSpeciesData!$A$2:$A$4955,$A1302,ObservedSpeciesData!$D$2:$D$4955,$D1302),"")</f>
        <v/>
      </c>
      <c r="T1302" s="23" t="str">
        <f>IF(ISNUMBER(AVERAGEIFS(ObservedSpeciesData!T$2:T$4955,ObservedSpeciesData!$A$2:$A$4955,$A1302,ObservedSpeciesData!$D$2:$D$4955,$D1302)),AVERAGEIFS(ObservedSpeciesData!T$2:T$4955,ObservedSpeciesData!$A$2:$A$4955,$A1302,ObservedSpeciesData!$D$2:$D$4955,$D1302),"")</f>
        <v/>
      </c>
      <c r="U1302" s="24" t="str">
        <f>IF(ISNUMBER(AVERAGEIFS(ObservedSpeciesData!U$2:U$4955,ObservedSpeciesData!$A$2:$A$4955,$A1302,ObservedSpeciesData!$C$2:$C$4955,$C1302,ObservedSpeciesData!$D$2:$D$4955,$D1302)),AVERAGEIFS(ObservedSpeciesData!U$2:U$4955,ObservedSpeciesData!$A$2:$A$4955,$A1302,ObservedSpeciesData!$C$2:$C$4955,$C1302,ObservedSpeciesData!$D$2:$D$4955,$D1302),"")</f>
        <v/>
      </c>
      <c r="V1302" s="23" t="str">
        <f>IF(ISNUMBER(AVERAGEIFS(ObservedSpeciesData!V$2:V$4955,ObservedSpeciesData!$A$2:$A$4955,$A1302,ObservedSpeciesData!$D$2:$D$4955,$D1302)),AVERAGEIFS(ObservedSpeciesData!V$2:V$4955,ObservedSpeciesData!$A$2:$A$4955,$A1302,ObservedSpeciesData!$D$2:$D$4955,$D1302),"")</f>
        <v/>
      </c>
      <c r="W1302" s="23" t="str">
        <f>IF(ISNUMBER(AVERAGEIFS(ObservedSpeciesData!W$2:W$4955,ObservedSpeciesData!$A$2:$A$4955,$A1302,ObservedSpeciesData!$D$2:$D$4955,$D1302)),AVERAGEIFS(ObservedSpeciesData!W$2:W$4955,ObservedSpeciesData!$A$2:$A$4955,$A1302,ObservedSpeciesData!$D$2:$D$4955,$D1302),"")</f>
        <v/>
      </c>
      <c r="X1302" s="23" t="str">
        <f>IF(ISNUMBER(AVERAGEIFS(ObservedSpeciesData!X$2:X$4955,ObservedSpeciesData!$A$2:$A$4955,$A1302,ObservedSpeciesData!$D$2:$D$4955,$D1302)),AVERAGEIFS(ObservedSpeciesData!X$2:X$4955,ObservedSpeciesData!$A$2:$A$4955,$A1302,ObservedSpeciesData!$D$2:$D$4955,$D1302),"")</f>
        <v/>
      </c>
      <c r="Y1302" s="23" t="str">
        <f>IF(ISNUMBER(AVERAGEIFS(ObservedSpeciesData!Y$2:Y$4955,ObservedSpeciesData!$A$2:$A$4955,$A1302,ObservedSpeciesData!$D$2:$D$4955,$D1302)),AVERAGEIFS(ObservedSpeciesData!Y$2:Y$4955,ObservedSpeciesData!$A$2:$A$4955,$A1302,ObservedSpeciesData!$D$2:$D$4955,$D1302),"")</f>
        <v/>
      </c>
      <c r="Z1302" s="23" t="str">
        <f>IF(ISNUMBER(AVERAGEIFS(ObservedSpeciesData!Z$2:Z$4955,ObservedSpeciesData!$A$2:$A$4955,$A1302,ObservedSpeciesData!$D$2:$D$4955,$D1302)),AVERAGEIFS(ObservedSpeciesData!Z$2:Z$4955,ObservedSpeciesData!$A$2:$A$4955,$A1302,ObservedSpeciesData!$D$2:$D$4955,$D1302),"")</f>
        <v/>
      </c>
      <c r="AA1302" s="23" t="str">
        <f>IF(ISNUMBER(AVERAGEIFS(ObservedSpeciesData!AA$2:AA$4955,ObservedSpeciesData!$A$2:$A$4955,$A1302,ObservedSpeciesData!$D$2:$D$4955,$D1302)),AVERAGEIFS(ObservedSpeciesData!AA$2:AA$4955,ObservedSpeciesData!$A$2:$A$4955,$A1302,ObservedSpeciesData!$D$2:$D$4955,$D1302),"")</f>
        <v/>
      </c>
      <c r="AB1302" s="24" t="str">
        <f>IF(ISNUMBER(AVERAGEIFS(ObservedSpeciesData!AB$2:AB$4955,ObservedSpeciesData!$A$2:$A$4955,$A1302,ObservedSpeciesData!$D$2:$D$4955,$D1302)),AVERAGEIFS(ObservedSpeciesData!AB$2:AB$4955,ObservedSpeciesData!$A$2:$A$4955,$A1302,ObservedSpeciesData!$D$2:$D$4955,$D1302),"")</f>
        <v/>
      </c>
      <c r="AC1302" s="24" t="str">
        <f>IF(ISNUMBER(AVERAGEIFS(ObservedSpeciesData!AC$2:AC$4955,ObservedSpeciesData!$A$2:$A$4955,$A1302,ObservedSpeciesData!$D$2:$D$4955,$D1302)),AVERAGEIFS(ObservedSpeciesData!AC$2:AC$4955,ObservedSpeciesData!$A$2:$A$4955,$A1302,ObservedSpeciesData!$D$2:$D$4955,$D1302),"")</f>
        <v/>
      </c>
      <c r="AD1302" s="23" t="str">
        <f>IF(ISNUMBER(AVERAGEIFS(ObservedSpeciesData!AD$2:AD$4955,ObservedSpeciesData!$A$2:$A$4955,$A1302,ObservedSpeciesData!$D$2:$D$4955,$D1302)),AVERAGEIFS(ObservedSpeciesData!AD$2:AD$4955,ObservedSpeciesData!$A$2:$A$4955,$A1302,ObservedSpeciesData!$D$2:$D$4955,$D1302),"")</f>
        <v/>
      </c>
      <c r="AE1302" s="24" t="str">
        <f>IF(ISNUMBER(AVERAGEIFS(ObservedSpeciesData!AE$2:AE$4955,ObservedSpeciesData!$A$2:$A$4955,$A1302,ObservedSpeciesData!$D$2:$D$4955,$D1302)),AVERAGEIFS(ObservedSpeciesData!AE$2:AE$4955,ObservedSpeciesData!$A$2:$A$4955,$A1302,ObservedSpeciesData!$D$2:$D$4955,$D1302),"")</f>
        <v/>
      </c>
      <c r="AF1302" s="23"/>
      <c r="AG1302" s="24"/>
      <c r="AH1302" s="23" t="str">
        <f>IF(ISNUMBER(AVERAGEIFS(ObservedSpeciesData!AH$2:AH$4955,ObservedSpeciesData!$A$2:$A$4955,$A1302,ObservedSpeciesData!$D$2:$D$4955,$D1302)),AVERAGEIFS(ObservedSpeciesData!AH$2:AH$4955,ObservedSpeciesData!$A$2:$A$4955,$A1302,ObservedSpeciesData!$D$2:$D$4955,$D1302),"")</f>
        <v/>
      </c>
      <c r="AI1302" s="23" t="str">
        <f>IF(ISNUMBER(AVERAGEIFS(ObservedSpeciesData!AI$2:AI$4955,ObservedSpeciesData!$A$2:$A$4955,$A1302,ObservedSpeciesData!$C$2:$C$4955,$C1302,ObservedSpeciesData!$D$2:$D$4955,$D1302)),AVERAGEIFS(ObservedSpeciesData!AI$2:AI$4955,ObservedSpeciesData!$A$2:$A$4955,$A1302,ObservedSpeciesData!$C$2:$C$4955,$C1302,ObservedSpeciesData!$D$2:$D$4955,$D1302),"")</f>
        <v/>
      </c>
      <c r="AJ1302" s="2">
        <f>COUNTIFS(ObservedSpeciesData!$A$2:$A$828,$A1302,ObservedSpeciesData!$D$2:$D$828,$D1302)</f>
        <v>0</v>
      </c>
      <c r="AK1302" s="2">
        <f t="shared" si="20"/>
        <v>1</v>
      </c>
    </row>
    <row r="1303" spans="1:37" x14ac:dyDescent="0.25">
      <c r="A1303" s="14" t="s">
        <v>81</v>
      </c>
      <c r="B1303" t="s">
        <v>80</v>
      </c>
      <c r="C1303" t="s">
        <v>79</v>
      </c>
      <c r="D1303" s="13">
        <v>42204</v>
      </c>
      <c r="E1303">
        <v>1</v>
      </c>
      <c r="F1303">
        <v>500</v>
      </c>
      <c r="G1303" s="2" t="s">
        <v>87</v>
      </c>
      <c r="H1303" s="2" t="s">
        <v>10</v>
      </c>
      <c r="I1303">
        <v>6</v>
      </c>
      <c r="J1303" s="2" t="s">
        <v>88</v>
      </c>
      <c r="K1303" s="2">
        <f>IF(ISNUMBER(AVERAGEIFS(ObservedSpeciesData!K$2:K$4955,ObservedSpeciesData!$A$2:$A$4955,$A1303,ObservedSpeciesData!$D$2:$D$4955,$D1303)),AVERAGEIFS(ObservedSpeciesData!K$2:K$4955,ObservedSpeciesData!$A$2:$A$4955,$A1303,ObservedSpeciesData!$D$2:$D$4955,$D1303),"")</f>
        <v>450</v>
      </c>
      <c r="L1303" s="26">
        <f>IF(ISNUMBER(AVERAGEIFS(ObservedSpeciesData!L$2:L$4955,ObservedSpeciesData!$A$2:$A$4955,$A1303,ObservedSpeciesData!$D$2:$D$4955,$D1303)),AVERAGEIFS(ObservedSpeciesData!L$2:L$4955,ObservedSpeciesData!$A$2:$A$4955,$A1303,ObservedSpeciesData!$D$2:$D$4955,$D1303),"")</f>
        <v>2684</v>
      </c>
      <c r="M1303" s="23">
        <f>IF(ISNUMBER(AVERAGEIFS(ObservedSpeciesData!M$2:M$4955,ObservedSpeciesData!$A$2:$A$4955,$A1303,ObservedSpeciesData!$D$2:$D$4955,$D1303)),AVERAGEIFS(ObservedSpeciesData!M$2:M$4955,ObservedSpeciesData!$A$2:$A$4955,$A1303,ObservedSpeciesData!$D$2:$D$4955,$D1303),"")</f>
        <v>268.40000000000003</v>
      </c>
      <c r="N1303" s="23" t="str">
        <f>IF(ISNUMBER(AVERAGEIFS(ObservedSpeciesData!N$2:N$4955,ObservedSpeciesData!$A$2:$A$4955,$A1303,ObservedSpeciesData!$D$2:$D$4955,$D1303)),AVERAGEIFS(ObservedSpeciesData!N$2:N$4955,ObservedSpeciesData!$A$2:$A$4955,$A1303,ObservedSpeciesData!$D$2:$D$4955,$D1303),"")</f>
        <v/>
      </c>
      <c r="O1303" s="23" t="str">
        <f>IF(ISNUMBER(AVERAGEIFS(ObservedSpeciesData!O$2:O$4955,ObservedSpeciesData!$A$2:$A$4955,$A1303,ObservedSpeciesData!$D$2:$D$4955,$D1303)),AVERAGEIFS(ObservedSpeciesData!O$2:O$4955,ObservedSpeciesData!$A$2:$A$4955,$A1303,ObservedSpeciesData!$D$2:$D$4955,$D1303),"")</f>
        <v/>
      </c>
      <c r="P1303" s="23" t="str">
        <f>IF(ISNUMBER(AVERAGEIFS(ObservedSpeciesData!P$2:P$4955,ObservedSpeciesData!$A$2:$A$4955,$A1303,ObservedSpeciesData!$C$2:$C$4955,$C1303,ObservedSpeciesData!$D$2:$D$4955,$D1303)),AVERAGEIFS(ObservedSpeciesData!P$2:P$4955,ObservedSpeciesData!$A$2:$A$4955,$A1303,ObservedSpeciesData!$C$2:$C$4955,$C1303,ObservedSpeciesData!$D$2:$D$4955,$D1303),"")</f>
        <v/>
      </c>
      <c r="Q1303" s="23"/>
      <c r="R1303" s="25" t="str">
        <f>IF(ISNUMBER(AVERAGEIFS(ObservedSpeciesData!R$2:R$4955,ObservedSpeciesData!$A$2:$A$4955,$A1303,ObservedSpeciesData!$D$2:$D$4955,$D1303)),AVERAGEIFS(ObservedSpeciesData!R$2:R$4955,ObservedSpeciesData!$A$2:$A$4955,$A1303,ObservedSpeciesData!$D$2:$D$4955,$D1303),"")</f>
        <v/>
      </c>
      <c r="S1303" s="25" t="str">
        <f>IF(ISNUMBER(AVERAGEIFS(ObservedSpeciesData!S$2:S$4955,ObservedSpeciesData!$A$2:$A$4955,$A1303,ObservedSpeciesData!$D$2:$D$4955,$D1303)),AVERAGEIFS(ObservedSpeciesData!S$2:S$4955,ObservedSpeciesData!$A$2:$A$4955,$A1303,ObservedSpeciesData!$D$2:$D$4955,$D1303),"")</f>
        <v/>
      </c>
      <c r="T1303" s="23" t="str">
        <f>IF(ISNUMBER(AVERAGEIFS(ObservedSpeciesData!T$2:T$4955,ObservedSpeciesData!$A$2:$A$4955,$A1303,ObservedSpeciesData!$D$2:$D$4955,$D1303)),AVERAGEIFS(ObservedSpeciesData!T$2:T$4955,ObservedSpeciesData!$A$2:$A$4955,$A1303,ObservedSpeciesData!$D$2:$D$4955,$D1303),"")</f>
        <v/>
      </c>
      <c r="U1303" s="24" t="str">
        <f>IF(ISNUMBER(AVERAGEIFS(ObservedSpeciesData!U$2:U$4955,ObservedSpeciesData!$A$2:$A$4955,$A1303,ObservedSpeciesData!$C$2:$C$4955,$C1303,ObservedSpeciesData!$D$2:$D$4955,$D1303)),AVERAGEIFS(ObservedSpeciesData!U$2:U$4955,ObservedSpeciesData!$A$2:$A$4955,$A1303,ObservedSpeciesData!$C$2:$C$4955,$C1303,ObservedSpeciesData!$D$2:$D$4955,$D1303),"")</f>
        <v/>
      </c>
      <c r="V1303" s="23" t="str">
        <f>IF(ISNUMBER(AVERAGEIFS(ObservedSpeciesData!V$2:V$4955,ObservedSpeciesData!$A$2:$A$4955,$A1303,ObservedSpeciesData!$D$2:$D$4955,$D1303)),AVERAGEIFS(ObservedSpeciesData!V$2:V$4955,ObservedSpeciesData!$A$2:$A$4955,$A1303,ObservedSpeciesData!$D$2:$D$4955,$D1303),"")</f>
        <v/>
      </c>
      <c r="W1303" s="23" t="str">
        <f>IF(ISNUMBER(AVERAGEIFS(ObservedSpeciesData!W$2:W$4955,ObservedSpeciesData!$A$2:$A$4955,$A1303,ObservedSpeciesData!$D$2:$D$4955,$D1303)),AVERAGEIFS(ObservedSpeciesData!W$2:W$4955,ObservedSpeciesData!$A$2:$A$4955,$A1303,ObservedSpeciesData!$D$2:$D$4955,$D1303),"")</f>
        <v/>
      </c>
      <c r="X1303" s="23" t="str">
        <f>IF(ISNUMBER(AVERAGEIFS(ObservedSpeciesData!X$2:X$4955,ObservedSpeciesData!$A$2:$A$4955,$A1303,ObservedSpeciesData!$D$2:$D$4955,$D1303)),AVERAGEIFS(ObservedSpeciesData!X$2:X$4955,ObservedSpeciesData!$A$2:$A$4955,$A1303,ObservedSpeciesData!$D$2:$D$4955,$D1303),"")</f>
        <v/>
      </c>
      <c r="Y1303" s="23" t="str">
        <f>IF(ISNUMBER(AVERAGEIFS(ObservedSpeciesData!Y$2:Y$4955,ObservedSpeciesData!$A$2:$A$4955,$A1303,ObservedSpeciesData!$D$2:$D$4955,$D1303)),AVERAGEIFS(ObservedSpeciesData!Y$2:Y$4955,ObservedSpeciesData!$A$2:$A$4955,$A1303,ObservedSpeciesData!$D$2:$D$4955,$D1303),"")</f>
        <v/>
      </c>
      <c r="Z1303" s="23" t="str">
        <f>IF(ISNUMBER(AVERAGEIFS(ObservedSpeciesData!Z$2:Z$4955,ObservedSpeciesData!$A$2:$A$4955,$A1303,ObservedSpeciesData!$D$2:$D$4955,$D1303)),AVERAGEIFS(ObservedSpeciesData!Z$2:Z$4955,ObservedSpeciesData!$A$2:$A$4955,$A1303,ObservedSpeciesData!$D$2:$D$4955,$D1303),"")</f>
        <v/>
      </c>
      <c r="AA1303" s="23" t="str">
        <f>IF(ISNUMBER(AVERAGEIFS(ObservedSpeciesData!AA$2:AA$4955,ObservedSpeciesData!$A$2:$A$4955,$A1303,ObservedSpeciesData!$D$2:$D$4955,$D1303)),AVERAGEIFS(ObservedSpeciesData!AA$2:AA$4955,ObservedSpeciesData!$A$2:$A$4955,$A1303,ObservedSpeciesData!$D$2:$D$4955,$D1303),"")</f>
        <v/>
      </c>
      <c r="AB1303" s="24" t="str">
        <f>IF(ISNUMBER(AVERAGEIFS(ObservedSpeciesData!AB$2:AB$4955,ObservedSpeciesData!$A$2:$A$4955,$A1303,ObservedSpeciesData!$D$2:$D$4955,$D1303)),AVERAGEIFS(ObservedSpeciesData!AB$2:AB$4955,ObservedSpeciesData!$A$2:$A$4955,$A1303,ObservedSpeciesData!$D$2:$D$4955,$D1303),"")</f>
        <v/>
      </c>
      <c r="AC1303" s="24" t="str">
        <f>IF(ISNUMBER(AVERAGEIFS(ObservedSpeciesData!AC$2:AC$4955,ObservedSpeciesData!$A$2:$A$4955,$A1303,ObservedSpeciesData!$D$2:$D$4955,$D1303)),AVERAGEIFS(ObservedSpeciesData!AC$2:AC$4955,ObservedSpeciesData!$A$2:$A$4955,$A1303,ObservedSpeciesData!$D$2:$D$4955,$D1303),"")</f>
        <v/>
      </c>
      <c r="AD1303" s="23" t="str">
        <f>IF(ISNUMBER(AVERAGEIFS(ObservedSpeciesData!AD$2:AD$4955,ObservedSpeciesData!$A$2:$A$4955,$A1303,ObservedSpeciesData!$D$2:$D$4955,$D1303)),AVERAGEIFS(ObservedSpeciesData!AD$2:AD$4955,ObservedSpeciesData!$A$2:$A$4955,$A1303,ObservedSpeciesData!$D$2:$D$4955,$D1303),"")</f>
        <v/>
      </c>
      <c r="AE1303" s="24" t="str">
        <f>IF(ISNUMBER(AVERAGEIFS(ObservedSpeciesData!AE$2:AE$4955,ObservedSpeciesData!$A$2:$A$4955,$A1303,ObservedSpeciesData!$D$2:$D$4955,$D1303)),AVERAGEIFS(ObservedSpeciesData!AE$2:AE$4955,ObservedSpeciesData!$A$2:$A$4955,$A1303,ObservedSpeciesData!$D$2:$D$4955,$D1303),"")</f>
        <v/>
      </c>
      <c r="AF1303" s="23"/>
      <c r="AG1303" s="24"/>
      <c r="AH1303" s="23" t="str">
        <f>IF(ISNUMBER(AVERAGEIFS(ObservedSpeciesData!AH$2:AH$4955,ObservedSpeciesData!$A$2:$A$4955,$A1303,ObservedSpeciesData!$D$2:$D$4955,$D1303)),AVERAGEIFS(ObservedSpeciesData!AH$2:AH$4955,ObservedSpeciesData!$A$2:$A$4955,$A1303,ObservedSpeciesData!$D$2:$D$4955,$D1303),"")</f>
        <v/>
      </c>
      <c r="AI1303" s="23" t="str">
        <f>IF(ISNUMBER(AVERAGEIFS(ObservedSpeciesData!AI$2:AI$4955,ObservedSpeciesData!$A$2:$A$4955,$A1303,ObservedSpeciesData!$C$2:$C$4955,$C1303,ObservedSpeciesData!$D$2:$D$4955,$D1303)),AVERAGEIFS(ObservedSpeciesData!AI$2:AI$4955,ObservedSpeciesData!$A$2:$A$4955,$A1303,ObservedSpeciesData!$C$2:$C$4955,$C1303,ObservedSpeciesData!$D$2:$D$4955,$D1303),"")</f>
        <v/>
      </c>
      <c r="AJ1303" s="2">
        <f>COUNTIFS(ObservedSpeciesData!$A$2:$A$828,$A1303,ObservedSpeciesData!$D$2:$D$828,$D1303)</f>
        <v>0</v>
      </c>
      <c r="AK1303" s="2">
        <f t="shared" si="20"/>
        <v>1</v>
      </c>
    </row>
    <row r="1304" spans="1:37" x14ac:dyDescent="0.25">
      <c r="A1304" s="14" t="s">
        <v>86</v>
      </c>
      <c r="B1304" t="s">
        <v>80</v>
      </c>
      <c r="C1304" t="s">
        <v>79</v>
      </c>
      <c r="D1304" s="13">
        <v>42205</v>
      </c>
      <c r="E1304">
        <v>1</v>
      </c>
      <c r="F1304">
        <v>0</v>
      </c>
      <c r="G1304" s="2" t="s">
        <v>87</v>
      </c>
      <c r="H1304" s="2" t="s">
        <v>10</v>
      </c>
      <c r="I1304">
        <v>6</v>
      </c>
      <c r="J1304" s="2" t="s">
        <v>77</v>
      </c>
      <c r="K1304" s="2">
        <f>IF(ISNUMBER(AVERAGEIFS(ObservedSpeciesData!K$2:K$4955,ObservedSpeciesData!$A$2:$A$4955,$A1304,ObservedSpeciesData!$D$2:$D$4955,$D1304)),AVERAGEIFS(ObservedSpeciesData!K$2:K$4955,ObservedSpeciesData!$A$2:$A$4955,$A1304,ObservedSpeciesData!$D$2:$D$4955,$D1304),"")</f>
        <v>0</v>
      </c>
      <c r="L1304" s="26" t="str">
        <f>IF(ISNUMBER(AVERAGEIFS(ObservedSpeciesData!L$2:L$4955,ObservedSpeciesData!$A$2:$A$4955,$A1304,ObservedSpeciesData!$D$2:$D$4955,$D1304)),AVERAGEIFS(ObservedSpeciesData!L$2:L$4955,ObservedSpeciesData!$A$2:$A$4955,$A1304,ObservedSpeciesData!$D$2:$D$4955,$D1304),"")</f>
        <v/>
      </c>
      <c r="M1304" s="23" t="str">
        <f>IF(ISNUMBER(AVERAGEIFS(ObservedSpeciesData!M$2:M$4955,ObservedSpeciesData!$A$2:$A$4955,$A1304,ObservedSpeciesData!$D$2:$D$4955,$D1304)),AVERAGEIFS(ObservedSpeciesData!M$2:M$4955,ObservedSpeciesData!$A$2:$A$4955,$A1304,ObservedSpeciesData!$D$2:$D$4955,$D1304),"")</f>
        <v/>
      </c>
      <c r="N1304" s="23">
        <f>IF(ISNUMBER(AVERAGEIFS(ObservedSpeciesData!N$2:N$4955,ObservedSpeciesData!$A$2:$A$4955,$A1304,ObservedSpeciesData!$D$2:$D$4955,$D1304)),AVERAGEIFS(ObservedSpeciesData!N$2:N$4955,ObservedSpeciesData!$A$2:$A$4955,$A1304,ObservedSpeciesData!$D$2:$D$4955,$D1304),"")</f>
        <v>153.42951296708443</v>
      </c>
      <c r="O1304" s="23">
        <f>IF(ISNUMBER(AVERAGEIFS(ObservedSpeciesData!O$2:O$4955,ObservedSpeciesData!$A$2:$A$4955,$A1304,ObservedSpeciesData!$D$2:$D$4955,$D1304)),AVERAGEIFS(ObservedSpeciesData!O$2:O$4955,ObservedSpeciesData!$A$2:$A$4955,$A1304,ObservedSpeciesData!$D$2:$D$4955,$D1304),"")</f>
        <v>15.342951296708444</v>
      </c>
      <c r="P1304" s="23">
        <f>IF(ISNUMBER(AVERAGEIFS(ObservedSpeciesData!P$2:P$4955,ObservedSpeciesData!$A$2:$A$4955,$A1304,ObservedSpeciesData!$C$2:$C$4955,$C1304,ObservedSpeciesData!$D$2:$D$4955,$D1304)),AVERAGEIFS(ObservedSpeciesData!P$2:P$4955,ObservedSpeciesData!$A$2:$A$4955,$A1304,ObservedSpeciesData!$C$2:$C$4955,$C1304,ObservedSpeciesData!$D$2:$D$4955,$D1304),"")</f>
        <v>15.342951296708444</v>
      </c>
      <c r="Q1304" s="23"/>
      <c r="R1304" s="25">
        <f>IF(ISNUMBER(AVERAGEIFS(ObservedSpeciesData!R$2:R$4955,ObservedSpeciesData!$A$2:$A$4955,$A1304,ObservedSpeciesData!$D$2:$D$4955,$D1304)),AVERAGEIFS(ObservedSpeciesData!R$2:R$4955,ObservedSpeciesData!$A$2:$A$4955,$A1304,ObservedSpeciesData!$D$2:$D$4955,$D1304),"")</f>
        <v>1.7047075444698538</v>
      </c>
      <c r="S1304" s="25">
        <f>IF(ISNUMBER(AVERAGEIFS(ObservedSpeciesData!S$2:S$4955,ObservedSpeciesData!$A$2:$A$4955,$A1304,ObservedSpeciesData!$D$2:$D$4955,$D1304)),AVERAGEIFS(ObservedSpeciesData!S$2:S$4955,ObservedSpeciesData!$A$2:$A$4955,$A1304,ObservedSpeciesData!$D$2:$D$4955,$D1304),"")</f>
        <v>0.61455890612175446</v>
      </c>
      <c r="T1304" s="23">
        <f>IF(ISNUMBER(AVERAGEIFS(ObservedSpeciesData!T$2:T$4955,ObservedSpeciesData!$A$2:$A$4955,$A1304,ObservedSpeciesData!$D$2:$D$4955,$D1304)),AVERAGEIFS(ObservedSpeciesData!T$2:T$4955,ObservedSpeciesData!$A$2:$A$4955,$A1304,ObservedSpeciesData!$D$2:$D$4955,$D1304),"")</f>
        <v>4.5298168383183386</v>
      </c>
      <c r="U1304" s="24">
        <f>IF(ISNUMBER(AVERAGEIFS(ObservedSpeciesData!U$2:U$4955,ObservedSpeciesData!$A$2:$A$4955,$A1304,ObservedSpeciesData!$C$2:$C$4955,$C1304,ObservedSpeciesData!$D$2:$D$4955,$D1304)),AVERAGEIFS(ObservedSpeciesData!U$2:U$4955,ObservedSpeciesData!$A$2:$A$4955,$A1304,ObservedSpeciesData!$C$2:$C$4955,$C1304,ObservedSpeciesData!$D$2:$D$4955,$D1304),"")</f>
        <v>1.7047075444698537E-2</v>
      </c>
      <c r="V1304" s="23" t="str">
        <f>IF(ISNUMBER(AVERAGEIFS(ObservedSpeciesData!V$2:V$4955,ObservedSpeciesData!$A$2:$A$4955,$A1304,ObservedSpeciesData!$D$2:$D$4955,$D1304)),AVERAGEIFS(ObservedSpeciesData!V$2:V$4955,ObservedSpeciesData!$A$2:$A$4955,$A1304,ObservedSpeciesData!$D$2:$D$4955,$D1304),"")</f>
        <v/>
      </c>
      <c r="W1304" s="23" t="str">
        <f>IF(ISNUMBER(AVERAGEIFS(ObservedSpeciesData!W$2:W$4955,ObservedSpeciesData!$A$2:$A$4955,$A1304,ObservedSpeciesData!$D$2:$D$4955,$D1304)),AVERAGEIFS(ObservedSpeciesData!W$2:W$4955,ObservedSpeciesData!$A$2:$A$4955,$A1304,ObservedSpeciesData!$D$2:$D$4955,$D1304),"")</f>
        <v/>
      </c>
      <c r="X1304" s="23" t="str">
        <f>IF(ISNUMBER(AVERAGEIFS(ObservedSpeciesData!X$2:X$4955,ObservedSpeciesData!$A$2:$A$4955,$A1304,ObservedSpeciesData!$D$2:$D$4955,$D1304)),AVERAGEIFS(ObservedSpeciesData!X$2:X$4955,ObservedSpeciesData!$A$2:$A$4955,$A1304,ObservedSpeciesData!$D$2:$D$4955,$D1304),"")</f>
        <v/>
      </c>
      <c r="Y1304" s="23" t="str">
        <f>IF(ISNUMBER(AVERAGEIFS(ObservedSpeciesData!Y$2:Y$4955,ObservedSpeciesData!$A$2:$A$4955,$A1304,ObservedSpeciesData!$D$2:$D$4955,$D1304)),AVERAGEIFS(ObservedSpeciesData!Y$2:Y$4955,ObservedSpeciesData!$A$2:$A$4955,$A1304,ObservedSpeciesData!$D$2:$D$4955,$D1304),"")</f>
        <v/>
      </c>
      <c r="Z1304" s="23" t="str">
        <f>IF(ISNUMBER(AVERAGEIFS(ObservedSpeciesData!Z$2:Z$4955,ObservedSpeciesData!$A$2:$A$4955,$A1304,ObservedSpeciesData!$D$2:$D$4955,$D1304)),AVERAGEIFS(ObservedSpeciesData!Z$2:Z$4955,ObservedSpeciesData!$A$2:$A$4955,$A1304,ObservedSpeciesData!$D$2:$D$4955,$D1304),"")</f>
        <v/>
      </c>
      <c r="AA1304" s="23">
        <f>IF(ISNUMBER(AVERAGEIFS(ObservedSpeciesData!AA$2:AA$4955,ObservedSpeciesData!$A$2:$A$4955,$A1304,ObservedSpeciesData!$D$2:$D$4955,$D1304)),AVERAGEIFS(ObservedSpeciesData!AA$2:AA$4955,ObservedSpeciesData!$A$2:$A$4955,$A1304,ObservedSpeciesData!$D$2:$D$4955,$D1304),"")</f>
        <v>16.833333333333332</v>
      </c>
      <c r="AB1304" s="24">
        <f>IF(ISNUMBER(AVERAGEIFS(ObservedSpeciesData!AB$2:AB$4955,ObservedSpeciesData!$A$2:$A$4955,$A1304,ObservedSpeciesData!$D$2:$D$4955,$D1304)),AVERAGEIFS(ObservedSpeciesData!AB$2:AB$4955,ObservedSpeciesData!$A$2:$A$4955,$A1304,ObservedSpeciesData!$D$2:$D$4955,$D1304),"")</f>
        <v>2.6999999999999996E-2</v>
      </c>
      <c r="AC1304" s="24">
        <f>IF(ISNUMBER(AVERAGEIFS(ObservedSpeciesData!AC$2:AC$4955,ObservedSpeciesData!$A$2:$A$4955,$A1304,ObservedSpeciesData!$D$2:$D$4955,$D1304)),AVERAGEIFS(ObservedSpeciesData!AC$2:AC$4955,ObservedSpeciesData!$A$2:$A$4955,$A1304,ObservedSpeciesData!$D$2:$D$4955,$D1304),"")</f>
        <v>2.6999999999999996E-2</v>
      </c>
      <c r="AD1304" s="23" t="str">
        <f>IF(ISNUMBER(AVERAGEIFS(ObservedSpeciesData!AD$2:AD$4955,ObservedSpeciesData!$A$2:$A$4955,$A1304,ObservedSpeciesData!$D$2:$D$4955,$D1304)),AVERAGEIFS(ObservedSpeciesData!AD$2:AD$4955,ObservedSpeciesData!$A$2:$A$4955,$A1304,ObservedSpeciesData!$D$2:$D$4955,$D1304),"")</f>
        <v/>
      </c>
      <c r="AE1304" s="24" t="str">
        <f>IF(ISNUMBER(AVERAGEIFS(ObservedSpeciesData!AE$2:AE$4955,ObservedSpeciesData!$A$2:$A$4955,$A1304,ObservedSpeciesData!$D$2:$D$4955,$D1304)),AVERAGEIFS(ObservedSpeciesData!AE$2:AE$4955,ObservedSpeciesData!$A$2:$A$4955,$A1304,ObservedSpeciesData!$D$2:$D$4955,$D1304),"")</f>
        <v/>
      </c>
      <c r="AF1304" s="23"/>
      <c r="AG1304" s="24"/>
      <c r="AH1304" s="23">
        <f>IF(ISNUMBER(AVERAGEIFS(ObservedSpeciesData!AH$2:AH$4955,ObservedSpeciesData!$A$2:$A$4955,$A1304,ObservedSpeciesData!$D$2:$D$4955,$D1304)),AVERAGEIFS(ObservedSpeciesData!AH$2:AH$4955,ObservedSpeciesData!$A$2:$A$4955,$A1304,ObservedSpeciesData!$D$2:$D$4955,$D1304),"")</f>
        <v>0.40266666666666673</v>
      </c>
      <c r="AI1304" s="23">
        <f>IF(ISNUMBER(AVERAGEIFS(ObservedSpeciesData!AI$2:AI$4955,ObservedSpeciesData!$A$2:$A$4955,$A1304,ObservedSpeciesData!$C$2:$C$4955,$C1304,ObservedSpeciesData!$D$2:$D$4955,$D1304)),AVERAGEIFS(ObservedSpeciesData!AI$2:AI$4955,ObservedSpeciesData!$A$2:$A$4955,$A1304,ObservedSpeciesData!$C$2:$C$4955,$C1304,ObservedSpeciesData!$D$2:$D$4955,$D1304),"")</f>
        <v>0.40266666666666673</v>
      </c>
      <c r="AJ1304" s="2">
        <f>COUNTIFS(ObservedSpeciesData!$A$2:$A$828,$A1304,ObservedSpeciesData!$D$2:$D$828,$D1304)</f>
        <v>0</v>
      </c>
      <c r="AK1304" s="2">
        <f t="shared" si="20"/>
        <v>12</v>
      </c>
    </row>
    <row r="1305" spans="1:37" x14ac:dyDescent="0.25">
      <c r="A1305" s="14" t="s">
        <v>85</v>
      </c>
      <c r="B1305" t="s">
        <v>80</v>
      </c>
      <c r="C1305" t="s">
        <v>79</v>
      </c>
      <c r="D1305" s="13">
        <v>42205</v>
      </c>
      <c r="E1305">
        <v>1</v>
      </c>
      <c r="F1305">
        <v>50</v>
      </c>
      <c r="G1305" s="2" t="s">
        <v>87</v>
      </c>
      <c r="H1305" s="2" t="s">
        <v>10</v>
      </c>
      <c r="I1305">
        <v>6</v>
      </c>
      <c r="J1305" s="2" t="s">
        <v>77</v>
      </c>
      <c r="K1305" s="2">
        <f>IF(ISNUMBER(AVERAGEIFS(ObservedSpeciesData!K$2:K$4955,ObservedSpeciesData!$A$2:$A$4955,$A1305,ObservedSpeciesData!$D$2:$D$4955,$D1305)),AVERAGEIFS(ObservedSpeciesData!K$2:K$4955,ObservedSpeciesData!$A$2:$A$4955,$A1305,ObservedSpeciesData!$D$2:$D$4955,$D1305),"")</f>
        <v>45</v>
      </c>
      <c r="L1305" s="26" t="str">
        <f>IF(ISNUMBER(AVERAGEIFS(ObservedSpeciesData!L$2:L$4955,ObservedSpeciesData!$A$2:$A$4955,$A1305,ObservedSpeciesData!$D$2:$D$4955,$D1305)),AVERAGEIFS(ObservedSpeciesData!L$2:L$4955,ObservedSpeciesData!$A$2:$A$4955,$A1305,ObservedSpeciesData!$D$2:$D$4955,$D1305),"")</f>
        <v/>
      </c>
      <c r="M1305" s="23" t="str">
        <f>IF(ISNUMBER(AVERAGEIFS(ObservedSpeciesData!M$2:M$4955,ObservedSpeciesData!$A$2:$A$4955,$A1305,ObservedSpeciesData!$D$2:$D$4955,$D1305)),AVERAGEIFS(ObservedSpeciesData!M$2:M$4955,ObservedSpeciesData!$A$2:$A$4955,$A1305,ObservedSpeciesData!$D$2:$D$4955,$D1305),"")</f>
        <v/>
      </c>
      <c r="N1305" s="23">
        <f>IF(ISNUMBER(AVERAGEIFS(ObservedSpeciesData!N$2:N$4955,ObservedSpeciesData!$A$2:$A$4955,$A1305,ObservedSpeciesData!$D$2:$D$4955,$D1305)),AVERAGEIFS(ObservedSpeciesData!N$2:N$4955,ObservedSpeciesData!$A$2:$A$4955,$A1305,ObservedSpeciesData!$D$2:$D$4955,$D1305),"")</f>
        <v>162.54972701422221</v>
      </c>
      <c r="O1305" s="23">
        <f>IF(ISNUMBER(AVERAGEIFS(ObservedSpeciesData!O$2:O$4955,ObservedSpeciesData!$A$2:$A$4955,$A1305,ObservedSpeciesData!$D$2:$D$4955,$D1305)),AVERAGEIFS(ObservedSpeciesData!O$2:O$4955,ObservedSpeciesData!$A$2:$A$4955,$A1305,ObservedSpeciesData!$D$2:$D$4955,$D1305),"")</f>
        <v>16.254972701422222</v>
      </c>
      <c r="P1305" s="23">
        <f>IF(ISNUMBER(AVERAGEIFS(ObservedSpeciesData!P$2:P$4955,ObservedSpeciesData!$A$2:$A$4955,$A1305,ObservedSpeciesData!$C$2:$C$4955,$C1305,ObservedSpeciesData!$D$2:$D$4955,$D1305)),AVERAGEIFS(ObservedSpeciesData!P$2:P$4955,ObservedSpeciesData!$A$2:$A$4955,$A1305,ObservedSpeciesData!$C$2:$C$4955,$C1305,ObservedSpeciesData!$D$2:$D$4955,$D1305),"")</f>
        <v>16.254972701422222</v>
      </c>
      <c r="Q1305" s="23"/>
      <c r="R1305" s="25">
        <f>IF(ISNUMBER(AVERAGEIFS(ObservedSpeciesData!R$2:R$4955,ObservedSpeciesData!$A$2:$A$4955,$A1305,ObservedSpeciesData!$D$2:$D$4955,$D1305)),AVERAGEIFS(ObservedSpeciesData!R$2:R$4955,ObservedSpeciesData!$A$2:$A$4955,$A1305,ObservedSpeciesData!$D$2:$D$4955,$D1305),"")</f>
        <v>0.51580883300755798</v>
      </c>
      <c r="S1305" s="25">
        <f>IF(ISNUMBER(AVERAGEIFS(ObservedSpeciesData!S$2:S$4955,ObservedSpeciesData!$A$2:$A$4955,$A1305,ObservedSpeciesData!$D$2:$D$4955,$D1305)),AVERAGEIFS(ObservedSpeciesData!S$2:S$4955,ObservedSpeciesData!$A$2:$A$4955,$A1305,ObservedSpeciesData!$D$2:$D$4955,$D1305),"")</f>
        <v>3.2313891049825759E-2</v>
      </c>
      <c r="T1305" s="23">
        <f>IF(ISNUMBER(AVERAGEIFS(ObservedSpeciesData!T$2:T$4955,ObservedSpeciesData!$A$2:$A$4955,$A1305,ObservedSpeciesData!$D$2:$D$4955,$D1305)),AVERAGEIFS(ObservedSpeciesData!T$2:T$4955,ObservedSpeciesData!$A$2:$A$4955,$A1305,ObservedSpeciesData!$D$2:$D$4955,$D1305),"")</f>
        <v>5.7226780509917425</v>
      </c>
      <c r="U1305" s="24">
        <f>IF(ISNUMBER(AVERAGEIFS(ObservedSpeciesData!U$2:U$4955,ObservedSpeciesData!$A$2:$A$4955,$A1305,ObservedSpeciesData!$C$2:$C$4955,$C1305,ObservedSpeciesData!$D$2:$D$4955,$D1305)),AVERAGEIFS(ObservedSpeciesData!U$2:U$4955,ObservedSpeciesData!$A$2:$A$4955,$A1305,ObservedSpeciesData!$C$2:$C$4955,$C1305,ObservedSpeciesData!$D$2:$D$4955,$D1305),"")</f>
        <v>5.1580883300755796E-3</v>
      </c>
      <c r="V1305" s="23" t="str">
        <f>IF(ISNUMBER(AVERAGEIFS(ObservedSpeciesData!V$2:V$4955,ObservedSpeciesData!$A$2:$A$4955,$A1305,ObservedSpeciesData!$D$2:$D$4955,$D1305)),AVERAGEIFS(ObservedSpeciesData!V$2:V$4955,ObservedSpeciesData!$A$2:$A$4955,$A1305,ObservedSpeciesData!$D$2:$D$4955,$D1305),"")</f>
        <v/>
      </c>
      <c r="W1305" s="23" t="str">
        <f>IF(ISNUMBER(AVERAGEIFS(ObservedSpeciesData!W$2:W$4955,ObservedSpeciesData!$A$2:$A$4955,$A1305,ObservedSpeciesData!$D$2:$D$4955,$D1305)),AVERAGEIFS(ObservedSpeciesData!W$2:W$4955,ObservedSpeciesData!$A$2:$A$4955,$A1305,ObservedSpeciesData!$D$2:$D$4955,$D1305),"")</f>
        <v/>
      </c>
      <c r="X1305" s="23" t="str">
        <f>IF(ISNUMBER(AVERAGEIFS(ObservedSpeciesData!X$2:X$4955,ObservedSpeciesData!$A$2:$A$4955,$A1305,ObservedSpeciesData!$D$2:$D$4955,$D1305)),AVERAGEIFS(ObservedSpeciesData!X$2:X$4955,ObservedSpeciesData!$A$2:$A$4955,$A1305,ObservedSpeciesData!$D$2:$D$4955,$D1305),"")</f>
        <v/>
      </c>
      <c r="Y1305" s="23" t="str">
        <f>IF(ISNUMBER(AVERAGEIFS(ObservedSpeciesData!Y$2:Y$4955,ObservedSpeciesData!$A$2:$A$4955,$A1305,ObservedSpeciesData!$D$2:$D$4955,$D1305)),AVERAGEIFS(ObservedSpeciesData!Y$2:Y$4955,ObservedSpeciesData!$A$2:$A$4955,$A1305,ObservedSpeciesData!$D$2:$D$4955,$D1305),"")</f>
        <v/>
      </c>
      <c r="Z1305" s="23" t="str">
        <f>IF(ISNUMBER(AVERAGEIFS(ObservedSpeciesData!Z$2:Z$4955,ObservedSpeciesData!$A$2:$A$4955,$A1305,ObservedSpeciesData!$D$2:$D$4955,$D1305)),AVERAGEIFS(ObservedSpeciesData!Z$2:Z$4955,ObservedSpeciesData!$A$2:$A$4955,$A1305,ObservedSpeciesData!$D$2:$D$4955,$D1305),"")</f>
        <v/>
      </c>
      <c r="AA1305" s="23">
        <f>IF(ISNUMBER(AVERAGEIFS(ObservedSpeciesData!AA$2:AA$4955,ObservedSpeciesData!$A$2:$A$4955,$A1305,ObservedSpeciesData!$D$2:$D$4955,$D1305)),AVERAGEIFS(ObservedSpeciesData!AA$2:AA$4955,ObservedSpeciesData!$A$2:$A$4955,$A1305,ObservedSpeciesData!$D$2:$D$4955,$D1305),"")</f>
        <v>17.366666666666667</v>
      </c>
      <c r="AB1305" s="24">
        <f>IF(ISNUMBER(AVERAGEIFS(ObservedSpeciesData!AB$2:AB$4955,ObservedSpeciesData!$A$2:$A$4955,$A1305,ObservedSpeciesData!$D$2:$D$4955,$D1305)),AVERAGEIFS(ObservedSpeciesData!AB$2:AB$4955,ObservedSpeciesData!$A$2:$A$4955,$A1305,ObservedSpeciesData!$D$2:$D$4955,$D1305),"")</f>
        <v>2.7666666666666669E-2</v>
      </c>
      <c r="AC1305" s="24">
        <f>IF(ISNUMBER(AVERAGEIFS(ObservedSpeciesData!AC$2:AC$4955,ObservedSpeciesData!$A$2:$A$4955,$A1305,ObservedSpeciesData!$D$2:$D$4955,$D1305)),AVERAGEIFS(ObservedSpeciesData!AC$2:AC$4955,ObservedSpeciesData!$A$2:$A$4955,$A1305,ObservedSpeciesData!$D$2:$D$4955,$D1305),"")</f>
        <v>2.7666666666666669E-2</v>
      </c>
      <c r="AD1305" s="23" t="str">
        <f>IF(ISNUMBER(AVERAGEIFS(ObservedSpeciesData!AD$2:AD$4955,ObservedSpeciesData!$A$2:$A$4955,$A1305,ObservedSpeciesData!$D$2:$D$4955,$D1305)),AVERAGEIFS(ObservedSpeciesData!AD$2:AD$4955,ObservedSpeciesData!$A$2:$A$4955,$A1305,ObservedSpeciesData!$D$2:$D$4955,$D1305),"")</f>
        <v/>
      </c>
      <c r="AE1305" s="24" t="str">
        <f>IF(ISNUMBER(AVERAGEIFS(ObservedSpeciesData!AE$2:AE$4955,ObservedSpeciesData!$A$2:$A$4955,$A1305,ObservedSpeciesData!$D$2:$D$4955,$D1305)),AVERAGEIFS(ObservedSpeciesData!AE$2:AE$4955,ObservedSpeciesData!$A$2:$A$4955,$A1305,ObservedSpeciesData!$D$2:$D$4955,$D1305),"")</f>
        <v/>
      </c>
      <c r="AF1305" s="23"/>
      <c r="AG1305" s="24"/>
      <c r="AH1305" s="23">
        <f>IF(ISNUMBER(AVERAGEIFS(ObservedSpeciesData!AH$2:AH$4955,ObservedSpeciesData!$A$2:$A$4955,$A1305,ObservedSpeciesData!$D$2:$D$4955,$D1305)),AVERAGEIFS(ObservedSpeciesData!AH$2:AH$4955,ObservedSpeciesData!$A$2:$A$4955,$A1305,ObservedSpeciesData!$D$2:$D$4955,$D1305),"")</f>
        <v>0.4463333333333333</v>
      </c>
      <c r="AI1305" s="23">
        <f>IF(ISNUMBER(AVERAGEIFS(ObservedSpeciesData!AI$2:AI$4955,ObservedSpeciesData!$A$2:$A$4955,$A1305,ObservedSpeciesData!$C$2:$C$4955,$C1305,ObservedSpeciesData!$D$2:$D$4955,$D1305)),AVERAGEIFS(ObservedSpeciesData!AI$2:AI$4955,ObservedSpeciesData!$A$2:$A$4955,$A1305,ObservedSpeciesData!$C$2:$C$4955,$C1305,ObservedSpeciesData!$D$2:$D$4955,$D1305),"")</f>
        <v>0.4463333333333333</v>
      </c>
      <c r="AJ1305" s="2">
        <f>COUNTIFS(ObservedSpeciesData!$A$2:$A$828,$A1305,ObservedSpeciesData!$D$2:$D$828,$D1305)</f>
        <v>0</v>
      </c>
      <c r="AK1305" s="2">
        <f t="shared" si="20"/>
        <v>12</v>
      </c>
    </row>
    <row r="1306" spans="1:37" x14ac:dyDescent="0.25">
      <c r="A1306" s="14" t="s">
        <v>84</v>
      </c>
      <c r="B1306" t="s">
        <v>80</v>
      </c>
      <c r="C1306" t="s">
        <v>79</v>
      </c>
      <c r="D1306" s="13">
        <v>42205</v>
      </c>
      <c r="E1306">
        <v>1</v>
      </c>
      <c r="F1306">
        <v>100</v>
      </c>
      <c r="G1306" s="2" t="s">
        <v>87</v>
      </c>
      <c r="H1306" s="2" t="s">
        <v>10</v>
      </c>
      <c r="I1306">
        <v>6</v>
      </c>
      <c r="J1306" s="2" t="s">
        <v>77</v>
      </c>
      <c r="K1306" s="2">
        <f>IF(ISNUMBER(AVERAGEIFS(ObservedSpeciesData!K$2:K$4955,ObservedSpeciesData!$A$2:$A$4955,$A1306,ObservedSpeciesData!$D$2:$D$4955,$D1306)),AVERAGEIFS(ObservedSpeciesData!K$2:K$4955,ObservedSpeciesData!$A$2:$A$4955,$A1306,ObservedSpeciesData!$D$2:$D$4955,$D1306),"")</f>
        <v>90</v>
      </c>
      <c r="L1306" s="26" t="str">
        <f>IF(ISNUMBER(AVERAGEIFS(ObservedSpeciesData!L$2:L$4955,ObservedSpeciesData!$A$2:$A$4955,$A1306,ObservedSpeciesData!$D$2:$D$4955,$D1306)),AVERAGEIFS(ObservedSpeciesData!L$2:L$4955,ObservedSpeciesData!$A$2:$A$4955,$A1306,ObservedSpeciesData!$D$2:$D$4955,$D1306),"")</f>
        <v/>
      </c>
      <c r="M1306" s="23" t="str">
        <f>IF(ISNUMBER(AVERAGEIFS(ObservedSpeciesData!M$2:M$4955,ObservedSpeciesData!$A$2:$A$4955,$A1306,ObservedSpeciesData!$D$2:$D$4955,$D1306)),AVERAGEIFS(ObservedSpeciesData!M$2:M$4955,ObservedSpeciesData!$A$2:$A$4955,$A1306,ObservedSpeciesData!$D$2:$D$4955,$D1306),"")</f>
        <v/>
      </c>
      <c r="N1306" s="23">
        <f>IF(ISNUMBER(AVERAGEIFS(ObservedSpeciesData!N$2:N$4955,ObservedSpeciesData!$A$2:$A$4955,$A1306,ObservedSpeciesData!$D$2:$D$4955,$D1306)),AVERAGEIFS(ObservedSpeciesData!N$2:N$4955,ObservedSpeciesData!$A$2:$A$4955,$A1306,ObservedSpeciesData!$D$2:$D$4955,$D1306),"")</f>
        <v>483.25149443470224</v>
      </c>
      <c r="O1306" s="23">
        <f>IF(ISNUMBER(AVERAGEIFS(ObservedSpeciesData!O$2:O$4955,ObservedSpeciesData!$A$2:$A$4955,$A1306,ObservedSpeciesData!$D$2:$D$4955,$D1306)),AVERAGEIFS(ObservedSpeciesData!O$2:O$4955,ObservedSpeciesData!$A$2:$A$4955,$A1306,ObservedSpeciesData!$D$2:$D$4955,$D1306),"")</f>
        <v>48.325149443470224</v>
      </c>
      <c r="P1306" s="23">
        <f>IF(ISNUMBER(AVERAGEIFS(ObservedSpeciesData!P$2:P$4955,ObservedSpeciesData!$A$2:$A$4955,$A1306,ObservedSpeciesData!$C$2:$C$4955,$C1306,ObservedSpeciesData!$D$2:$D$4955,$D1306)),AVERAGEIFS(ObservedSpeciesData!P$2:P$4955,ObservedSpeciesData!$A$2:$A$4955,$A1306,ObservedSpeciesData!$C$2:$C$4955,$C1306,ObservedSpeciesData!$D$2:$D$4955,$D1306),"")</f>
        <v>48.325149443470224</v>
      </c>
      <c r="Q1306" s="23"/>
      <c r="R1306" s="25">
        <f>IF(ISNUMBER(AVERAGEIFS(ObservedSpeciesData!R$2:R$4955,ObservedSpeciesData!$A$2:$A$4955,$A1306,ObservedSpeciesData!$D$2:$D$4955,$D1306)),AVERAGEIFS(ObservedSpeciesData!R$2:R$4955,ObservedSpeciesData!$A$2:$A$4955,$A1306,ObservedSpeciesData!$D$2:$D$4955,$D1306),"")</f>
        <v>1.6212257887362262</v>
      </c>
      <c r="S1306" s="25">
        <f>IF(ISNUMBER(AVERAGEIFS(ObservedSpeciesData!S$2:S$4955,ObservedSpeciesData!$A$2:$A$4955,$A1306,ObservedSpeciesData!$D$2:$D$4955,$D1306)),AVERAGEIFS(ObservedSpeciesData!S$2:S$4955,ObservedSpeciesData!$A$2:$A$4955,$A1306,ObservedSpeciesData!$D$2:$D$4955,$D1306),"")</f>
        <v>1.2805736970162634E-2</v>
      </c>
      <c r="T1306" s="23">
        <f>IF(ISNUMBER(AVERAGEIFS(ObservedSpeciesData!T$2:T$4955,ObservedSpeciesData!$A$2:$A$4955,$A1306,ObservedSpeciesData!$D$2:$D$4955,$D1306)),AVERAGEIFS(ObservedSpeciesData!T$2:T$4955,ObservedSpeciesData!$A$2:$A$4955,$A1306,ObservedSpeciesData!$D$2:$D$4955,$D1306),"")</f>
        <v>5.0593036201570891</v>
      </c>
      <c r="U1306" s="24">
        <f>IF(ISNUMBER(AVERAGEIFS(ObservedSpeciesData!U$2:U$4955,ObservedSpeciesData!$A$2:$A$4955,$A1306,ObservedSpeciesData!$C$2:$C$4955,$C1306,ObservedSpeciesData!$D$2:$D$4955,$D1306)),AVERAGEIFS(ObservedSpeciesData!U$2:U$4955,ObservedSpeciesData!$A$2:$A$4955,$A1306,ObservedSpeciesData!$C$2:$C$4955,$C1306,ObservedSpeciesData!$D$2:$D$4955,$D1306),"")</f>
        <v>1.6212257887362257E-2</v>
      </c>
      <c r="V1306" s="23" t="str">
        <f>IF(ISNUMBER(AVERAGEIFS(ObservedSpeciesData!V$2:V$4955,ObservedSpeciesData!$A$2:$A$4955,$A1306,ObservedSpeciesData!$D$2:$D$4955,$D1306)),AVERAGEIFS(ObservedSpeciesData!V$2:V$4955,ObservedSpeciesData!$A$2:$A$4955,$A1306,ObservedSpeciesData!$D$2:$D$4955,$D1306),"")</f>
        <v/>
      </c>
      <c r="W1306" s="23" t="str">
        <f>IF(ISNUMBER(AVERAGEIFS(ObservedSpeciesData!W$2:W$4955,ObservedSpeciesData!$A$2:$A$4955,$A1306,ObservedSpeciesData!$D$2:$D$4955,$D1306)),AVERAGEIFS(ObservedSpeciesData!W$2:W$4955,ObservedSpeciesData!$A$2:$A$4955,$A1306,ObservedSpeciesData!$D$2:$D$4955,$D1306),"")</f>
        <v/>
      </c>
      <c r="X1306" s="23" t="str">
        <f>IF(ISNUMBER(AVERAGEIFS(ObservedSpeciesData!X$2:X$4955,ObservedSpeciesData!$A$2:$A$4955,$A1306,ObservedSpeciesData!$D$2:$D$4955,$D1306)),AVERAGEIFS(ObservedSpeciesData!X$2:X$4955,ObservedSpeciesData!$A$2:$A$4955,$A1306,ObservedSpeciesData!$D$2:$D$4955,$D1306),"")</f>
        <v/>
      </c>
      <c r="Y1306" s="23" t="str">
        <f>IF(ISNUMBER(AVERAGEIFS(ObservedSpeciesData!Y$2:Y$4955,ObservedSpeciesData!$A$2:$A$4955,$A1306,ObservedSpeciesData!$D$2:$D$4955,$D1306)),AVERAGEIFS(ObservedSpeciesData!Y$2:Y$4955,ObservedSpeciesData!$A$2:$A$4955,$A1306,ObservedSpeciesData!$D$2:$D$4955,$D1306),"")</f>
        <v/>
      </c>
      <c r="Z1306" s="23" t="str">
        <f>IF(ISNUMBER(AVERAGEIFS(ObservedSpeciesData!Z$2:Z$4955,ObservedSpeciesData!$A$2:$A$4955,$A1306,ObservedSpeciesData!$D$2:$D$4955,$D1306)),AVERAGEIFS(ObservedSpeciesData!Z$2:Z$4955,ObservedSpeciesData!$A$2:$A$4955,$A1306,ObservedSpeciesData!$D$2:$D$4955,$D1306),"")</f>
        <v/>
      </c>
      <c r="AA1306" s="23">
        <f>IF(ISNUMBER(AVERAGEIFS(ObservedSpeciesData!AA$2:AA$4955,ObservedSpeciesData!$A$2:$A$4955,$A1306,ObservedSpeciesData!$D$2:$D$4955,$D1306)),AVERAGEIFS(ObservedSpeciesData!AA$2:AA$4955,ObservedSpeciesData!$A$2:$A$4955,$A1306,ObservedSpeciesData!$D$2:$D$4955,$D1306),"")</f>
        <v>17.899999999999999</v>
      </c>
      <c r="AB1306" s="24">
        <f>IF(ISNUMBER(AVERAGEIFS(ObservedSpeciesData!AB$2:AB$4955,ObservedSpeciesData!$A$2:$A$4955,$A1306,ObservedSpeciesData!$D$2:$D$4955,$D1306)),AVERAGEIFS(ObservedSpeciesData!AB$2:AB$4955,ObservedSpeciesData!$A$2:$A$4955,$A1306,ObservedSpeciesData!$D$2:$D$4955,$D1306),"")</f>
        <v>2.8666666666666663E-2</v>
      </c>
      <c r="AC1306" s="24">
        <f>IF(ISNUMBER(AVERAGEIFS(ObservedSpeciesData!AC$2:AC$4955,ObservedSpeciesData!$A$2:$A$4955,$A1306,ObservedSpeciesData!$D$2:$D$4955,$D1306)),AVERAGEIFS(ObservedSpeciesData!AC$2:AC$4955,ObservedSpeciesData!$A$2:$A$4955,$A1306,ObservedSpeciesData!$D$2:$D$4955,$D1306),"")</f>
        <v>2.8666666666666663E-2</v>
      </c>
      <c r="AD1306" s="23" t="str">
        <f>IF(ISNUMBER(AVERAGEIFS(ObservedSpeciesData!AD$2:AD$4955,ObservedSpeciesData!$A$2:$A$4955,$A1306,ObservedSpeciesData!$D$2:$D$4955,$D1306)),AVERAGEIFS(ObservedSpeciesData!AD$2:AD$4955,ObservedSpeciesData!$A$2:$A$4955,$A1306,ObservedSpeciesData!$D$2:$D$4955,$D1306),"")</f>
        <v/>
      </c>
      <c r="AE1306" s="24" t="str">
        <f>IF(ISNUMBER(AVERAGEIFS(ObservedSpeciesData!AE$2:AE$4955,ObservedSpeciesData!$A$2:$A$4955,$A1306,ObservedSpeciesData!$D$2:$D$4955,$D1306)),AVERAGEIFS(ObservedSpeciesData!AE$2:AE$4955,ObservedSpeciesData!$A$2:$A$4955,$A1306,ObservedSpeciesData!$D$2:$D$4955,$D1306),"")</f>
        <v/>
      </c>
      <c r="AF1306" s="23"/>
      <c r="AG1306" s="24"/>
      <c r="AH1306" s="23">
        <f>IF(ISNUMBER(AVERAGEIFS(ObservedSpeciesData!AH$2:AH$4955,ObservedSpeciesData!$A$2:$A$4955,$A1306,ObservedSpeciesData!$D$2:$D$4955,$D1306)),AVERAGEIFS(ObservedSpeciesData!AH$2:AH$4955,ObservedSpeciesData!$A$2:$A$4955,$A1306,ObservedSpeciesData!$D$2:$D$4955,$D1306),"")</f>
        <v>1.3536666666666666</v>
      </c>
      <c r="AI1306" s="23">
        <f>IF(ISNUMBER(AVERAGEIFS(ObservedSpeciesData!AI$2:AI$4955,ObservedSpeciesData!$A$2:$A$4955,$A1306,ObservedSpeciesData!$C$2:$C$4955,$C1306,ObservedSpeciesData!$D$2:$D$4955,$D1306)),AVERAGEIFS(ObservedSpeciesData!AI$2:AI$4955,ObservedSpeciesData!$A$2:$A$4955,$A1306,ObservedSpeciesData!$C$2:$C$4955,$C1306,ObservedSpeciesData!$D$2:$D$4955,$D1306),"")</f>
        <v>1.3536666666666666</v>
      </c>
      <c r="AJ1306" s="2">
        <f>COUNTIFS(ObservedSpeciesData!$A$2:$A$828,$A1306,ObservedSpeciesData!$D$2:$D$828,$D1306)</f>
        <v>0</v>
      </c>
      <c r="AK1306" s="2">
        <f t="shared" si="20"/>
        <v>12</v>
      </c>
    </row>
    <row r="1307" spans="1:37" x14ac:dyDescent="0.25">
      <c r="A1307" s="14" t="s">
        <v>83</v>
      </c>
      <c r="B1307" t="s">
        <v>80</v>
      </c>
      <c r="C1307" t="s">
        <v>79</v>
      </c>
      <c r="D1307" s="13">
        <v>42205</v>
      </c>
      <c r="E1307">
        <v>1</v>
      </c>
      <c r="F1307">
        <v>200</v>
      </c>
      <c r="G1307" s="2" t="s">
        <v>87</v>
      </c>
      <c r="H1307" s="2" t="s">
        <v>10</v>
      </c>
      <c r="I1307">
        <v>6</v>
      </c>
      <c r="J1307" s="2" t="s">
        <v>77</v>
      </c>
      <c r="K1307" s="2">
        <f>IF(ISNUMBER(AVERAGEIFS(ObservedSpeciesData!K$2:K$4955,ObservedSpeciesData!$A$2:$A$4955,$A1307,ObservedSpeciesData!$D$2:$D$4955,$D1307)),AVERAGEIFS(ObservedSpeciesData!K$2:K$4955,ObservedSpeciesData!$A$2:$A$4955,$A1307,ObservedSpeciesData!$D$2:$D$4955,$D1307),"")</f>
        <v>180</v>
      </c>
      <c r="L1307" s="26" t="str">
        <f>IF(ISNUMBER(AVERAGEIFS(ObservedSpeciesData!L$2:L$4955,ObservedSpeciesData!$A$2:$A$4955,$A1307,ObservedSpeciesData!$D$2:$D$4955,$D1307)),AVERAGEIFS(ObservedSpeciesData!L$2:L$4955,ObservedSpeciesData!$A$2:$A$4955,$A1307,ObservedSpeciesData!$D$2:$D$4955,$D1307),"")</f>
        <v/>
      </c>
      <c r="M1307" s="23" t="str">
        <f>IF(ISNUMBER(AVERAGEIFS(ObservedSpeciesData!M$2:M$4955,ObservedSpeciesData!$A$2:$A$4955,$A1307,ObservedSpeciesData!$D$2:$D$4955,$D1307)),AVERAGEIFS(ObservedSpeciesData!M$2:M$4955,ObservedSpeciesData!$A$2:$A$4955,$A1307,ObservedSpeciesData!$D$2:$D$4955,$D1307),"")</f>
        <v/>
      </c>
      <c r="N1307" s="23">
        <f>IF(ISNUMBER(AVERAGEIFS(ObservedSpeciesData!N$2:N$4955,ObservedSpeciesData!$A$2:$A$4955,$A1307,ObservedSpeciesData!$D$2:$D$4955,$D1307)),AVERAGEIFS(ObservedSpeciesData!N$2:N$4955,ObservedSpeciesData!$A$2:$A$4955,$A1307,ObservedSpeciesData!$D$2:$D$4955,$D1307),"")</f>
        <v>922.27456088888903</v>
      </c>
      <c r="O1307" s="23">
        <f>IF(ISNUMBER(AVERAGEIFS(ObservedSpeciesData!O$2:O$4955,ObservedSpeciesData!$A$2:$A$4955,$A1307,ObservedSpeciesData!$D$2:$D$4955,$D1307)),AVERAGEIFS(ObservedSpeciesData!O$2:O$4955,ObservedSpeciesData!$A$2:$A$4955,$A1307,ObservedSpeciesData!$D$2:$D$4955,$D1307),"")</f>
        <v>92.2274560888889</v>
      </c>
      <c r="P1307" s="23">
        <f>IF(ISNUMBER(AVERAGEIFS(ObservedSpeciesData!P$2:P$4955,ObservedSpeciesData!$A$2:$A$4955,$A1307,ObservedSpeciesData!$C$2:$C$4955,$C1307,ObservedSpeciesData!$D$2:$D$4955,$D1307)),AVERAGEIFS(ObservedSpeciesData!P$2:P$4955,ObservedSpeciesData!$A$2:$A$4955,$A1307,ObservedSpeciesData!$C$2:$C$4955,$C1307,ObservedSpeciesData!$D$2:$D$4955,$D1307),"")</f>
        <v>92.2274560888889</v>
      </c>
      <c r="Q1307" s="23"/>
      <c r="R1307" s="25">
        <f>IF(ISNUMBER(AVERAGEIFS(ObservedSpeciesData!R$2:R$4955,ObservedSpeciesData!$A$2:$A$4955,$A1307,ObservedSpeciesData!$D$2:$D$4955,$D1307)),AVERAGEIFS(ObservedSpeciesData!R$2:R$4955,ObservedSpeciesData!$A$2:$A$4955,$A1307,ObservedSpeciesData!$D$2:$D$4955,$D1307),"")</f>
        <v>0.47324552432591988</v>
      </c>
      <c r="S1307" s="25">
        <f>IF(ISNUMBER(AVERAGEIFS(ObservedSpeciesData!S$2:S$4955,ObservedSpeciesData!$A$2:$A$4955,$A1307,ObservedSpeciesData!$D$2:$D$4955,$D1307)),AVERAGEIFS(ObservedSpeciesData!S$2:S$4955,ObservedSpeciesData!$A$2:$A$4955,$A1307,ObservedSpeciesData!$D$2:$D$4955,$D1307),"")</f>
        <v>0.14335295005281423</v>
      </c>
      <c r="T1307" s="23">
        <f>IF(ISNUMBER(AVERAGEIFS(ObservedSpeciesData!T$2:T$4955,ObservedSpeciesData!$A$2:$A$4955,$A1307,ObservedSpeciesData!$D$2:$D$4955,$D1307)),AVERAGEIFS(ObservedSpeciesData!T$2:T$4955,ObservedSpeciesData!$A$2:$A$4955,$A1307,ObservedSpeciesData!$D$2:$D$4955,$D1307),"")</f>
        <v>5.1497775239475603</v>
      </c>
      <c r="U1307" s="24">
        <f>IF(ISNUMBER(AVERAGEIFS(ObservedSpeciesData!U$2:U$4955,ObservedSpeciesData!$A$2:$A$4955,$A1307,ObservedSpeciesData!$C$2:$C$4955,$C1307,ObservedSpeciesData!$D$2:$D$4955,$D1307)),AVERAGEIFS(ObservedSpeciesData!U$2:U$4955,ObservedSpeciesData!$A$2:$A$4955,$A1307,ObservedSpeciesData!$C$2:$C$4955,$C1307,ObservedSpeciesData!$D$2:$D$4955,$D1307),"")</f>
        <v>4.7324552432591984E-3</v>
      </c>
      <c r="V1307" s="23" t="str">
        <f>IF(ISNUMBER(AVERAGEIFS(ObservedSpeciesData!V$2:V$4955,ObservedSpeciesData!$A$2:$A$4955,$A1307,ObservedSpeciesData!$D$2:$D$4955,$D1307)),AVERAGEIFS(ObservedSpeciesData!V$2:V$4955,ObservedSpeciesData!$A$2:$A$4955,$A1307,ObservedSpeciesData!$D$2:$D$4955,$D1307),"")</f>
        <v/>
      </c>
      <c r="W1307" s="23" t="str">
        <f>IF(ISNUMBER(AVERAGEIFS(ObservedSpeciesData!W$2:W$4955,ObservedSpeciesData!$A$2:$A$4955,$A1307,ObservedSpeciesData!$D$2:$D$4955,$D1307)),AVERAGEIFS(ObservedSpeciesData!W$2:W$4955,ObservedSpeciesData!$A$2:$A$4955,$A1307,ObservedSpeciesData!$D$2:$D$4955,$D1307),"")</f>
        <v/>
      </c>
      <c r="X1307" s="23" t="str">
        <f>IF(ISNUMBER(AVERAGEIFS(ObservedSpeciesData!X$2:X$4955,ObservedSpeciesData!$A$2:$A$4955,$A1307,ObservedSpeciesData!$D$2:$D$4955,$D1307)),AVERAGEIFS(ObservedSpeciesData!X$2:X$4955,ObservedSpeciesData!$A$2:$A$4955,$A1307,ObservedSpeciesData!$D$2:$D$4955,$D1307),"")</f>
        <v/>
      </c>
      <c r="Y1307" s="23" t="str">
        <f>IF(ISNUMBER(AVERAGEIFS(ObservedSpeciesData!Y$2:Y$4955,ObservedSpeciesData!$A$2:$A$4955,$A1307,ObservedSpeciesData!$D$2:$D$4955,$D1307)),AVERAGEIFS(ObservedSpeciesData!Y$2:Y$4955,ObservedSpeciesData!$A$2:$A$4955,$A1307,ObservedSpeciesData!$D$2:$D$4955,$D1307),"")</f>
        <v/>
      </c>
      <c r="Z1307" s="23" t="str">
        <f>IF(ISNUMBER(AVERAGEIFS(ObservedSpeciesData!Z$2:Z$4955,ObservedSpeciesData!$A$2:$A$4955,$A1307,ObservedSpeciesData!$D$2:$D$4955,$D1307)),AVERAGEIFS(ObservedSpeciesData!Z$2:Z$4955,ObservedSpeciesData!$A$2:$A$4955,$A1307,ObservedSpeciesData!$D$2:$D$4955,$D1307),"")</f>
        <v/>
      </c>
      <c r="AA1307" s="23">
        <f>IF(ISNUMBER(AVERAGEIFS(ObservedSpeciesData!AA$2:AA$4955,ObservedSpeciesData!$A$2:$A$4955,$A1307,ObservedSpeciesData!$D$2:$D$4955,$D1307)),AVERAGEIFS(ObservedSpeciesData!AA$2:AA$4955,ObservedSpeciesData!$A$2:$A$4955,$A1307,ObservedSpeciesData!$D$2:$D$4955,$D1307),"")</f>
        <v>17.433333333333334</v>
      </c>
      <c r="AB1307" s="24">
        <f>IF(ISNUMBER(AVERAGEIFS(ObservedSpeciesData!AB$2:AB$4955,ObservedSpeciesData!$A$2:$A$4955,$A1307,ObservedSpeciesData!$D$2:$D$4955,$D1307)),AVERAGEIFS(ObservedSpeciesData!AB$2:AB$4955,ObservedSpeciesData!$A$2:$A$4955,$A1307,ObservedSpeciesData!$D$2:$D$4955,$D1307),"")</f>
        <v>2.7999999999999997E-2</v>
      </c>
      <c r="AC1307" s="24">
        <f>IF(ISNUMBER(AVERAGEIFS(ObservedSpeciesData!AC$2:AC$4955,ObservedSpeciesData!$A$2:$A$4955,$A1307,ObservedSpeciesData!$D$2:$D$4955,$D1307)),AVERAGEIFS(ObservedSpeciesData!AC$2:AC$4955,ObservedSpeciesData!$A$2:$A$4955,$A1307,ObservedSpeciesData!$D$2:$D$4955,$D1307),"")</f>
        <v>2.7999999999999997E-2</v>
      </c>
      <c r="AD1307" s="23" t="str">
        <f>IF(ISNUMBER(AVERAGEIFS(ObservedSpeciesData!AD$2:AD$4955,ObservedSpeciesData!$A$2:$A$4955,$A1307,ObservedSpeciesData!$D$2:$D$4955,$D1307)),AVERAGEIFS(ObservedSpeciesData!AD$2:AD$4955,ObservedSpeciesData!$A$2:$A$4955,$A1307,ObservedSpeciesData!$D$2:$D$4955,$D1307),"")</f>
        <v/>
      </c>
      <c r="AE1307" s="24" t="str">
        <f>IF(ISNUMBER(AVERAGEIFS(ObservedSpeciesData!AE$2:AE$4955,ObservedSpeciesData!$A$2:$A$4955,$A1307,ObservedSpeciesData!$D$2:$D$4955,$D1307)),AVERAGEIFS(ObservedSpeciesData!AE$2:AE$4955,ObservedSpeciesData!$A$2:$A$4955,$A1307,ObservedSpeciesData!$D$2:$D$4955,$D1307),"")</f>
        <v/>
      </c>
      <c r="AF1307" s="23"/>
      <c r="AG1307" s="24"/>
      <c r="AH1307" s="23">
        <f>IF(ISNUMBER(AVERAGEIFS(ObservedSpeciesData!AH$2:AH$4955,ObservedSpeciesData!$A$2:$A$4955,$A1307,ObservedSpeciesData!$D$2:$D$4955,$D1307)),AVERAGEIFS(ObservedSpeciesData!AH$2:AH$4955,ObservedSpeciesData!$A$2:$A$4955,$A1307,ObservedSpeciesData!$D$2:$D$4955,$D1307),"")</f>
        <v>2.5803333333333334</v>
      </c>
      <c r="AI1307" s="23">
        <f>IF(ISNUMBER(AVERAGEIFS(ObservedSpeciesData!AI$2:AI$4955,ObservedSpeciesData!$A$2:$A$4955,$A1307,ObservedSpeciesData!$C$2:$C$4955,$C1307,ObservedSpeciesData!$D$2:$D$4955,$D1307)),AVERAGEIFS(ObservedSpeciesData!AI$2:AI$4955,ObservedSpeciesData!$A$2:$A$4955,$A1307,ObservedSpeciesData!$C$2:$C$4955,$C1307,ObservedSpeciesData!$D$2:$D$4955,$D1307),"")</f>
        <v>2.5803333333333334</v>
      </c>
      <c r="AJ1307" s="2">
        <f>COUNTIFS(ObservedSpeciesData!$A$2:$A$828,$A1307,ObservedSpeciesData!$D$2:$D$828,$D1307)</f>
        <v>0</v>
      </c>
      <c r="AK1307" s="2">
        <f t="shared" si="20"/>
        <v>12</v>
      </c>
    </row>
    <row r="1308" spans="1:37" x14ac:dyDescent="0.25">
      <c r="A1308" s="14" t="s">
        <v>82</v>
      </c>
      <c r="B1308" t="s">
        <v>80</v>
      </c>
      <c r="C1308" t="s">
        <v>79</v>
      </c>
      <c r="D1308" s="13">
        <v>42205</v>
      </c>
      <c r="E1308">
        <v>1</v>
      </c>
      <c r="F1308">
        <v>350</v>
      </c>
      <c r="G1308" s="2" t="s">
        <v>87</v>
      </c>
      <c r="H1308" s="2" t="s">
        <v>10</v>
      </c>
      <c r="I1308">
        <v>6</v>
      </c>
      <c r="J1308" s="2" t="s">
        <v>77</v>
      </c>
      <c r="K1308" s="2">
        <f>IF(ISNUMBER(AVERAGEIFS(ObservedSpeciesData!K$2:K$4955,ObservedSpeciesData!$A$2:$A$4955,$A1308,ObservedSpeciesData!$D$2:$D$4955,$D1308)),AVERAGEIFS(ObservedSpeciesData!K$2:K$4955,ObservedSpeciesData!$A$2:$A$4955,$A1308,ObservedSpeciesData!$D$2:$D$4955,$D1308),"")</f>
        <v>315</v>
      </c>
      <c r="L1308" s="26" t="str">
        <f>IF(ISNUMBER(AVERAGEIFS(ObservedSpeciesData!L$2:L$4955,ObservedSpeciesData!$A$2:$A$4955,$A1308,ObservedSpeciesData!$D$2:$D$4955,$D1308)),AVERAGEIFS(ObservedSpeciesData!L$2:L$4955,ObservedSpeciesData!$A$2:$A$4955,$A1308,ObservedSpeciesData!$D$2:$D$4955,$D1308),"")</f>
        <v/>
      </c>
      <c r="M1308" s="23" t="str">
        <f>IF(ISNUMBER(AVERAGEIFS(ObservedSpeciesData!M$2:M$4955,ObservedSpeciesData!$A$2:$A$4955,$A1308,ObservedSpeciesData!$D$2:$D$4955,$D1308)),AVERAGEIFS(ObservedSpeciesData!M$2:M$4955,ObservedSpeciesData!$A$2:$A$4955,$A1308,ObservedSpeciesData!$D$2:$D$4955,$D1308),"")</f>
        <v/>
      </c>
      <c r="N1308" s="23">
        <f>IF(ISNUMBER(AVERAGEIFS(ObservedSpeciesData!N$2:N$4955,ObservedSpeciesData!$A$2:$A$4955,$A1308,ObservedSpeciesData!$D$2:$D$4955,$D1308)),AVERAGEIFS(ObservedSpeciesData!N$2:N$4955,ObservedSpeciesData!$A$2:$A$4955,$A1308,ObservedSpeciesData!$D$2:$D$4955,$D1308),"")</f>
        <v>1428.2004657777779</v>
      </c>
      <c r="O1308" s="23">
        <f>IF(ISNUMBER(AVERAGEIFS(ObservedSpeciesData!O$2:O$4955,ObservedSpeciesData!$A$2:$A$4955,$A1308,ObservedSpeciesData!$D$2:$D$4955,$D1308)),AVERAGEIFS(ObservedSpeciesData!O$2:O$4955,ObservedSpeciesData!$A$2:$A$4955,$A1308,ObservedSpeciesData!$D$2:$D$4955,$D1308),"")</f>
        <v>142.82004657777779</v>
      </c>
      <c r="P1308" s="23">
        <f>IF(ISNUMBER(AVERAGEIFS(ObservedSpeciesData!P$2:P$4955,ObservedSpeciesData!$A$2:$A$4955,$A1308,ObservedSpeciesData!$C$2:$C$4955,$C1308,ObservedSpeciesData!$D$2:$D$4955,$D1308)),AVERAGEIFS(ObservedSpeciesData!P$2:P$4955,ObservedSpeciesData!$A$2:$A$4955,$A1308,ObservedSpeciesData!$C$2:$C$4955,$C1308,ObservedSpeciesData!$D$2:$D$4955,$D1308),"")</f>
        <v>142.82004657777779</v>
      </c>
      <c r="Q1308" s="23"/>
      <c r="R1308" s="25">
        <f>IF(ISNUMBER(AVERAGEIFS(ObservedSpeciesData!R$2:R$4955,ObservedSpeciesData!$A$2:$A$4955,$A1308,ObservedSpeciesData!$D$2:$D$4955,$D1308)),AVERAGEIFS(ObservedSpeciesData!R$2:R$4955,ObservedSpeciesData!$A$2:$A$4955,$A1308,ObservedSpeciesData!$D$2:$D$4955,$D1308),"")</f>
        <v>0.64206848619319834</v>
      </c>
      <c r="S1308" s="25">
        <f>IF(ISNUMBER(AVERAGEIFS(ObservedSpeciesData!S$2:S$4955,ObservedSpeciesData!$A$2:$A$4955,$A1308,ObservedSpeciesData!$D$2:$D$4955,$D1308)),AVERAGEIFS(ObservedSpeciesData!S$2:S$4955,ObservedSpeciesData!$A$2:$A$4955,$A1308,ObservedSpeciesData!$D$2:$D$4955,$D1308),"")</f>
        <v>2.7011591101897743</v>
      </c>
      <c r="T1308" s="23">
        <f>IF(ISNUMBER(AVERAGEIFS(ObservedSpeciesData!T$2:T$4955,ObservedSpeciesData!$A$2:$A$4955,$A1308,ObservedSpeciesData!$D$2:$D$4955,$D1308)),AVERAGEIFS(ObservedSpeciesData!T$2:T$4955,ObservedSpeciesData!$A$2:$A$4955,$A1308,ObservedSpeciesData!$D$2:$D$4955,$D1308),"")</f>
        <v>3.8445249605993617</v>
      </c>
      <c r="U1308" s="24">
        <f>IF(ISNUMBER(AVERAGEIFS(ObservedSpeciesData!U$2:U$4955,ObservedSpeciesData!$A$2:$A$4955,$A1308,ObservedSpeciesData!$C$2:$C$4955,$C1308,ObservedSpeciesData!$D$2:$D$4955,$D1308)),AVERAGEIFS(ObservedSpeciesData!U$2:U$4955,ObservedSpeciesData!$A$2:$A$4955,$A1308,ObservedSpeciesData!$C$2:$C$4955,$C1308,ObservedSpeciesData!$D$2:$D$4955,$D1308),"")</f>
        <v>6.4206848619319827E-3</v>
      </c>
      <c r="V1308" s="23" t="str">
        <f>IF(ISNUMBER(AVERAGEIFS(ObservedSpeciesData!V$2:V$4955,ObservedSpeciesData!$A$2:$A$4955,$A1308,ObservedSpeciesData!$D$2:$D$4955,$D1308)),AVERAGEIFS(ObservedSpeciesData!V$2:V$4955,ObservedSpeciesData!$A$2:$A$4955,$A1308,ObservedSpeciesData!$D$2:$D$4955,$D1308),"")</f>
        <v/>
      </c>
      <c r="W1308" s="23" t="str">
        <f>IF(ISNUMBER(AVERAGEIFS(ObservedSpeciesData!W$2:W$4955,ObservedSpeciesData!$A$2:$A$4955,$A1308,ObservedSpeciesData!$D$2:$D$4955,$D1308)),AVERAGEIFS(ObservedSpeciesData!W$2:W$4955,ObservedSpeciesData!$A$2:$A$4955,$A1308,ObservedSpeciesData!$D$2:$D$4955,$D1308),"")</f>
        <v/>
      </c>
      <c r="X1308" s="23" t="str">
        <f>IF(ISNUMBER(AVERAGEIFS(ObservedSpeciesData!X$2:X$4955,ObservedSpeciesData!$A$2:$A$4955,$A1308,ObservedSpeciesData!$D$2:$D$4955,$D1308)),AVERAGEIFS(ObservedSpeciesData!X$2:X$4955,ObservedSpeciesData!$A$2:$A$4955,$A1308,ObservedSpeciesData!$D$2:$D$4955,$D1308),"")</f>
        <v/>
      </c>
      <c r="Y1308" s="23" t="str">
        <f>IF(ISNUMBER(AVERAGEIFS(ObservedSpeciesData!Y$2:Y$4955,ObservedSpeciesData!$A$2:$A$4955,$A1308,ObservedSpeciesData!$D$2:$D$4955,$D1308)),AVERAGEIFS(ObservedSpeciesData!Y$2:Y$4955,ObservedSpeciesData!$A$2:$A$4955,$A1308,ObservedSpeciesData!$D$2:$D$4955,$D1308),"")</f>
        <v/>
      </c>
      <c r="Z1308" s="23" t="str">
        <f>IF(ISNUMBER(AVERAGEIFS(ObservedSpeciesData!Z$2:Z$4955,ObservedSpeciesData!$A$2:$A$4955,$A1308,ObservedSpeciesData!$D$2:$D$4955,$D1308)),AVERAGEIFS(ObservedSpeciesData!Z$2:Z$4955,ObservedSpeciesData!$A$2:$A$4955,$A1308,ObservedSpeciesData!$D$2:$D$4955,$D1308),"")</f>
        <v/>
      </c>
      <c r="AA1308" s="23">
        <f>IF(ISNUMBER(AVERAGEIFS(ObservedSpeciesData!AA$2:AA$4955,ObservedSpeciesData!$A$2:$A$4955,$A1308,ObservedSpeciesData!$D$2:$D$4955,$D1308)),AVERAGEIFS(ObservedSpeciesData!AA$2:AA$4955,ObservedSpeciesData!$A$2:$A$4955,$A1308,ObservedSpeciesData!$D$2:$D$4955,$D1308),"")</f>
        <v>19.7</v>
      </c>
      <c r="AB1308" s="24">
        <f>IF(ISNUMBER(AVERAGEIFS(ObservedSpeciesData!AB$2:AB$4955,ObservedSpeciesData!$A$2:$A$4955,$A1308,ObservedSpeciesData!$D$2:$D$4955,$D1308)),AVERAGEIFS(ObservedSpeciesData!AB$2:AB$4955,ObservedSpeciesData!$A$2:$A$4955,$A1308,ObservedSpeciesData!$D$2:$D$4955,$D1308),"")</f>
        <v>3.1666666666666669E-2</v>
      </c>
      <c r="AC1308" s="24">
        <f>IF(ISNUMBER(AVERAGEIFS(ObservedSpeciesData!AC$2:AC$4955,ObservedSpeciesData!$A$2:$A$4955,$A1308,ObservedSpeciesData!$D$2:$D$4955,$D1308)),AVERAGEIFS(ObservedSpeciesData!AC$2:AC$4955,ObservedSpeciesData!$A$2:$A$4955,$A1308,ObservedSpeciesData!$D$2:$D$4955,$D1308),"")</f>
        <v>3.1666666666666669E-2</v>
      </c>
      <c r="AD1308" s="23" t="str">
        <f>IF(ISNUMBER(AVERAGEIFS(ObservedSpeciesData!AD$2:AD$4955,ObservedSpeciesData!$A$2:$A$4955,$A1308,ObservedSpeciesData!$D$2:$D$4955,$D1308)),AVERAGEIFS(ObservedSpeciesData!AD$2:AD$4955,ObservedSpeciesData!$A$2:$A$4955,$A1308,ObservedSpeciesData!$D$2:$D$4955,$D1308),"")</f>
        <v/>
      </c>
      <c r="AE1308" s="24" t="str">
        <f>IF(ISNUMBER(AVERAGEIFS(ObservedSpeciesData!AE$2:AE$4955,ObservedSpeciesData!$A$2:$A$4955,$A1308,ObservedSpeciesData!$D$2:$D$4955,$D1308)),AVERAGEIFS(ObservedSpeciesData!AE$2:AE$4955,ObservedSpeciesData!$A$2:$A$4955,$A1308,ObservedSpeciesData!$D$2:$D$4955,$D1308),"")</f>
        <v/>
      </c>
      <c r="AF1308" s="23"/>
      <c r="AG1308" s="24"/>
      <c r="AH1308" s="23">
        <f>IF(ISNUMBER(AVERAGEIFS(ObservedSpeciesData!AH$2:AH$4955,ObservedSpeciesData!$A$2:$A$4955,$A1308,ObservedSpeciesData!$D$2:$D$4955,$D1308)),AVERAGEIFS(ObservedSpeciesData!AH$2:AH$4955,ObservedSpeciesData!$A$2:$A$4955,$A1308,ObservedSpeciesData!$D$2:$D$4955,$D1308),"")</f>
        <v>4.5119999999999996</v>
      </c>
      <c r="AI1308" s="23">
        <f>IF(ISNUMBER(AVERAGEIFS(ObservedSpeciesData!AI$2:AI$4955,ObservedSpeciesData!$A$2:$A$4955,$A1308,ObservedSpeciesData!$C$2:$C$4955,$C1308,ObservedSpeciesData!$D$2:$D$4955,$D1308)),AVERAGEIFS(ObservedSpeciesData!AI$2:AI$4955,ObservedSpeciesData!$A$2:$A$4955,$A1308,ObservedSpeciesData!$C$2:$C$4955,$C1308,ObservedSpeciesData!$D$2:$D$4955,$D1308),"")</f>
        <v>4.5119999999999996</v>
      </c>
      <c r="AJ1308" s="2">
        <f>COUNTIFS(ObservedSpeciesData!$A$2:$A$828,$A1308,ObservedSpeciesData!$D$2:$D$828,$D1308)</f>
        <v>0</v>
      </c>
      <c r="AK1308" s="2">
        <f t="shared" si="20"/>
        <v>12</v>
      </c>
    </row>
    <row r="1309" spans="1:37" x14ac:dyDescent="0.25">
      <c r="A1309" s="14" t="s">
        <v>81</v>
      </c>
      <c r="B1309" t="s">
        <v>80</v>
      </c>
      <c r="C1309" t="s">
        <v>79</v>
      </c>
      <c r="D1309" s="13">
        <v>42205</v>
      </c>
      <c r="E1309">
        <v>1</v>
      </c>
      <c r="F1309">
        <v>500</v>
      </c>
      <c r="G1309" s="2" t="s">
        <v>87</v>
      </c>
      <c r="H1309" s="2" t="s">
        <v>10</v>
      </c>
      <c r="I1309">
        <v>6</v>
      </c>
      <c r="J1309" s="2" t="s">
        <v>77</v>
      </c>
      <c r="K1309" s="2">
        <f>IF(ISNUMBER(AVERAGEIFS(ObservedSpeciesData!K$2:K$4955,ObservedSpeciesData!$A$2:$A$4955,$A1309,ObservedSpeciesData!$D$2:$D$4955,$D1309)),AVERAGEIFS(ObservedSpeciesData!K$2:K$4955,ObservedSpeciesData!$A$2:$A$4955,$A1309,ObservedSpeciesData!$D$2:$D$4955,$D1309),"")</f>
        <v>450</v>
      </c>
      <c r="L1309" s="26" t="str">
        <f>IF(ISNUMBER(AVERAGEIFS(ObservedSpeciesData!L$2:L$4955,ObservedSpeciesData!$A$2:$A$4955,$A1309,ObservedSpeciesData!$D$2:$D$4955,$D1309)),AVERAGEIFS(ObservedSpeciesData!L$2:L$4955,ObservedSpeciesData!$A$2:$A$4955,$A1309,ObservedSpeciesData!$D$2:$D$4955,$D1309),"")</f>
        <v/>
      </c>
      <c r="M1309" s="23" t="str">
        <f>IF(ISNUMBER(AVERAGEIFS(ObservedSpeciesData!M$2:M$4955,ObservedSpeciesData!$A$2:$A$4955,$A1309,ObservedSpeciesData!$D$2:$D$4955,$D1309)),AVERAGEIFS(ObservedSpeciesData!M$2:M$4955,ObservedSpeciesData!$A$2:$A$4955,$A1309,ObservedSpeciesData!$D$2:$D$4955,$D1309),"")</f>
        <v/>
      </c>
      <c r="N1309" s="23">
        <f>IF(ISNUMBER(AVERAGEIFS(ObservedSpeciesData!N$2:N$4955,ObservedSpeciesData!$A$2:$A$4955,$A1309,ObservedSpeciesData!$D$2:$D$4955,$D1309)),AVERAGEIFS(ObservedSpeciesData!N$2:N$4955,ObservedSpeciesData!$A$2:$A$4955,$A1309,ObservedSpeciesData!$D$2:$D$4955,$D1309),"")</f>
        <v>1285.2021715555557</v>
      </c>
      <c r="O1309" s="23">
        <f>IF(ISNUMBER(AVERAGEIFS(ObservedSpeciesData!O$2:O$4955,ObservedSpeciesData!$A$2:$A$4955,$A1309,ObservedSpeciesData!$D$2:$D$4955,$D1309)),AVERAGEIFS(ObservedSpeciesData!O$2:O$4955,ObservedSpeciesData!$A$2:$A$4955,$A1309,ObservedSpeciesData!$D$2:$D$4955,$D1309),"")</f>
        <v>128.52021715555557</v>
      </c>
      <c r="P1309" s="23">
        <f>IF(ISNUMBER(AVERAGEIFS(ObservedSpeciesData!P$2:P$4955,ObservedSpeciesData!$A$2:$A$4955,$A1309,ObservedSpeciesData!$C$2:$C$4955,$C1309,ObservedSpeciesData!$D$2:$D$4955,$D1309)),AVERAGEIFS(ObservedSpeciesData!P$2:P$4955,ObservedSpeciesData!$A$2:$A$4955,$A1309,ObservedSpeciesData!$C$2:$C$4955,$C1309,ObservedSpeciesData!$D$2:$D$4955,$D1309),"")</f>
        <v>128.52021715555557</v>
      </c>
      <c r="Q1309" s="23"/>
      <c r="R1309" s="25">
        <f>IF(ISNUMBER(AVERAGEIFS(ObservedSpeciesData!R$2:R$4955,ObservedSpeciesData!$A$2:$A$4955,$A1309,ObservedSpeciesData!$D$2:$D$4955,$D1309)),AVERAGEIFS(ObservedSpeciesData!R$2:R$4955,ObservedSpeciesData!$A$2:$A$4955,$A1309,ObservedSpeciesData!$D$2:$D$4955,$D1309),"")</f>
        <v>3.5042635206167495E-2</v>
      </c>
      <c r="S1309" s="25">
        <f>IF(ISNUMBER(AVERAGEIFS(ObservedSpeciesData!S$2:S$4955,ObservedSpeciesData!$A$2:$A$4955,$A1309,ObservedSpeciesData!$D$2:$D$4955,$D1309)),AVERAGEIFS(ObservedSpeciesData!S$2:S$4955,ObservedSpeciesData!$A$2:$A$4955,$A1309,ObservedSpeciesData!$D$2:$D$4955,$D1309),"")</f>
        <v>0.39274359453899388</v>
      </c>
      <c r="T1309" s="23">
        <f>IF(ISNUMBER(AVERAGEIFS(ObservedSpeciesData!T$2:T$4955,ObservedSpeciesData!$A$2:$A$4955,$A1309,ObservedSpeciesData!$D$2:$D$4955,$D1309)),AVERAGEIFS(ObservedSpeciesData!T$2:T$4955,ObservedSpeciesData!$A$2:$A$4955,$A1309,ObservedSpeciesData!$D$2:$D$4955,$D1309),"")</f>
        <v>3.9188855030343048</v>
      </c>
      <c r="U1309" s="24">
        <f>IF(ISNUMBER(AVERAGEIFS(ObservedSpeciesData!U$2:U$4955,ObservedSpeciesData!$A$2:$A$4955,$A1309,ObservedSpeciesData!$C$2:$C$4955,$C1309,ObservedSpeciesData!$D$2:$D$4955,$D1309)),AVERAGEIFS(ObservedSpeciesData!U$2:U$4955,ObservedSpeciesData!$A$2:$A$4955,$A1309,ObservedSpeciesData!$C$2:$C$4955,$C1309,ObservedSpeciesData!$D$2:$D$4955,$D1309),"")</f>
        <v>3.5042635206167499E-4</v>
      </c>
      <c r="V1309" s="23" t="str">
        <f>IF(ISNUMBER(AVERAGEIFS(ObservedSpeciesData!V$2:V$4955,ObservedSpeciesData!$A$2:$A$4955,$A1309,ObservedSpeciesData!$D$2:$D$4955,$D1309)),AVERAGEIFS(ObservedSpeciesData!V$2:V$4955,ObservedSpeciesData!$A$2:$A$4955,$A1309,ObservedSpeciesData!$D$2:$D$4955,$D1309),"")</f>
        <v/>
      </c>
      <c r="W1309" s="23" t="str">
        <f>IF(ISNUMBER(AVERAGEIFS(ObservedSpeciesData!W$2:W$4955,ObservedSpeciesData!$A$2:$A$4955,$A1309,ObservedSpeciesData!$D$2:$D$4955,$D1309)),AVERAGEIFS(ObservedSpeciesData!W$2:W$4955,ObservedSpeciesData!$A$2:$A$4955,$A1309,ObservedSpeciesData!$D$2:$D$4955,$D1309),"")</f>
        <v/>
      </c>
      <c r="X1309" s="23" t="str">
        <f>IF(ISNUMBER(AVERAGEIFS(ObservedSpeciesData!X$2:X$4955,ObservedSpeciesData!$A$2:$A$4955,$A1309,ObservedSpeciesData!$D$2:$D$4955,$D1309)),AVERAGEIFS(ObservedSpeciesData!X$2:X$4955,ObservedSpeciesData!$A$2:$A$4955,$A1309,ObservedSpeciesData!$D$2:$D$4955,$D1309),"")</f>
        <v/>
      </c>
      <c r="Y1309" s="23" t="str">
        <f>IF(ISNUMBER(AVERAGEIFS(ObservedSpeciesData!Y$2:Y$4955,ObservedSpeciesData!$A$2:$A$4955,$A1309,ObservedSpeciesData!$D$2:$D$4955,$D1309)),AVERAGEIFS(ObservedSpeciesData!Y$2:Y$4955,ObservedSpeciesData!$A$2:$A$4955,$A1309,ObservedSpeciesData!$D$2:$D$4955,$D1309),"")</f>
        <v/>
      </c>
      <c r="Z1309" s="23" t="str">
        <f>IF(ISNUMBER(AVERAGEIFS(ObservedSpeciesData!Z$2:Z$4955,ObservedSpeciesData!$A$2:$A$4955,$A1309,ObservedSpeciesData!$D$2:$D$4955,$D1309)),AVERAGEIFS(ObservedSpeciesData!Z$2:Z$4955,ObservedSpeciesData!$A$2:$A$4955,$A1309,ObservedSpeciesData!$D$2:$D$4955,$D1309),"")</f>
        <v/>
      </c>
      <c r="AA1309" s="23">
        <f>IF(ISNUMBER(AVERAGEIFS(ObservedSpeciesData!AA$2:AA$4955,ObservedSpeciesData!$A$2:$A$4955,$A1309,ObservedSpeciesData!$D$2:$D$4955,$D1309)),AVERAGEIFS(ObservedSpeciesData!AA$2:AA$4955,ObservedSpeciesData!$A$2:$A$4955,$A1309,ObservedSpeciesData!$D$2:$D$4955,$D1309),"")</f>
        <v>20.933333333333334</v>
      </c>
      <c r="AB1309" s="24">
        <f>IF(ISNUMBER(AVERAGEIFS(ObservedSpeciesData!AB$2:AB$4955,ObservedSpeciesData!$A$2:$A$4955,$A1309,ObservedSpeciesData!$D$2:$D$4955,$D1309)),AVERAGEIFS(ObservedSpeciesData!AB$2:AB$4955,ObservedSpeciesData!$A$2:$A$4955,$A1309,ObservedSpeciesData!$D$2:$D$4955,$D1309),"")</f>
        <v>3.3666666666666671E-2</v>
      </c>
      <c r="AC1309" s="24">
        <f>IF(ISNUMBER(AVERAGEIFS(ObservedSpeciesData!AC$2:AC$4955,ObservedSpeciesData!$A$2:$A$4955,$A1309,ObservedSpeciesData!$D$2:$D$4955,$D1309)),AVERAGEIFS(ObservedSpeciesData!AC$2:AC$4955,ObservedSpeciesData!$A$2:$A$4955,$A1309,ObservedSpeciesData!$D$2:$D$4955,$D1309),"")</f>
        <v>3.3666666666666671E-2</v>
      </c>
      <c r="AD1309" s="23" t="str">
        <f>IF(ISNUMBER(AVERAGEIFS(ObservedSpeciesData!AD$2:AD$4955,ObservedSpeciesData!$A$2:$A$4955,$A1309,ObservedSpeciesData!$D$2:$D$4955,$D1309)),AVERAGEIFS(ObservedSpeciesData!AD$2:AD$4955,ObservedSpeciesData!$A$2:$A$4955,$A1309,ObservedSpeciesData!$D$2:$D$4955,$D1309),"")</f>
        <v/>
      </c>
      <c r="AE1309" s="24" t="str">
        <f>IF(ISNUMBER(AVERAGEIFS(ObservedSpeciesData!AE$2:AE$4955,ObservedSpeciesData!$A$2:$A$4955,$A1309,ObservedSpeciesData!$D$2:$D$4955,$D1309)),AVERAGEIFS(ObservedSpeciesData!AE$2:AE$4955,ObservedSpeciesData!$A$2:$A$4955,$A1309,ObservedSpeciesData!$D$2:$D$4955,$D1309),"")</f>
        <v/>
      </c>
      <c r="AF1309" s="23"/>
      <c r="AG1309" s="24"/>
      <c r="AH1309" s="23">
        <f>IF(ISNUMBER(AVERAGEIFS(ObservedSpeciesData!AH$2:AH$4955,ObservedSpeciesData!$A$2:$A$4955,$A1309,ObservedSpeciesData!$D$2:$D$4955,$D1309)),AVERAGEIFS(ObservedSpeciesData!AH$2:AH$4955,ObservedSpeciesData!$A$2:$A$4955,$A1309,ObservedSpeciesData!$D$2:$D$4955,$D1309),"")</f>
        <v>4.2656666666666672</v>
      </c>
      <c r="AI1309" s="23">
        <f>IF(ISNUMBER(AVERAGEIFS(ObservedSpeciesData!AI$2:AI$4955,ObservedSpeciesData!$A$2:$A$4955,$A1309,ObservedSpeciesData!$C$2:$C$4955,$C1309,ObservedSpeciesData!$D$2:$D$4955,$D1309)),AVERAGEIFS(ObservedSpeciesData!AI$2:AI$4955,ObservedSpeciesData!$A$2:$A$4955,$A1309,ObservedSpeciesData!$C$2:$C$4955,$C1309,ObservedSpeciesData!$D$2:$D$4955,$D1309),"")</f>
        <v>4.2656666666666672</v>
      </c>
      <c r="AJ1309" s="2">
        <f>COUNTIFS(ObservedSpeciesData!$A$2:$A$828,$A1309,ObservedSpeciesData!$D$2:$D$828,$D1309)</f>
        <v>0</v>
      </c>
      <c r="AK1309" s="2">
        <f t="shared" si="20"/>
        <v>12</v>
      </c>
    </row>
    <row r="1310" spans="1:37" x14ac:dyDescent="0.25">
      <c r="A1310" s="14" t="s">
        <v>86</v>
      </c>
      <c r="B1310" t="s">
        <v>80</v>
      </c>
      <c r="C1310" t="s">
        <v>79</v>
      </c>
      <c r="D1310" s="13">
        <v>42219</v>
      </c>
      <c r="E1310">
        <v>1</v>
      </c>
      <c r="F1310">
        <v>0</v>
      </c>
      <c r="G1310" s="2" t="s">
        <v>87</v>
      </c>
      <c r="H1310" s="2" t="s">
        <v>10</v>
      </c>
      <c r="I1310">
        <v>7</v>
      </c>
      <c r="J1310" s="2" t="s">
        <v>88</v>
      </c>
      <c r="K1310" s="2">
        <f>IF(ISNUMBER(AVERAGEIFS(ObservedSpeciesData!K$2:K$4955,ObservedSpeciesData!$A$2:$A$4955,$A1310,ObservedSpeciesData!$D$2:$D$4955,$D1310)),AVERAGEIFS(ObservedSpeciesData!K$2:K$4955,ObservedSpeciesData!$A$2:$A$4955,$A1310,ObservedSpeciesData!$D$2:$D$4955,$D1310),"")</f>
        <v>0</v>
      </c>
      <c r="L1310" s="26">
        <f>IF(ISNUMBER(AVERAGEIFS(ObservedSpeciesData!L$2:L$4955,ObservedSpeciesData!$A$2:$A$4955,$A1310,ObservedSpeciesData!$D$2:$D$4955,$D1310)),AVERAGEIFS(ObservedSpeciesData!L$2:L$4955,ObservedSpeciesData!$A$2:$A$4955,$A1310,ObservedSpeciesData!$D$2:$D$4955,$D1310),"")</f>
        <v>1405.3333333333333</v>
      </c>
      <c r="M1310" s="23">
        <f>IF(ISNUMBER(AVERAGEIFS(ObservedSpeciesData!M$2:M$4955,ObservedSpeciesData!$A$2:$A$4955,$A1310,ObservedSpeciesData!$D$2:$D$4955,$D1310)),AVERAGEIFS(ObservedSpeciesData!M$2:M$4955,ObservedSpeciesData!$A$2:$A$4955,$A1310,ObservedSpeciesData!$D$2:$D$4955,$D1310),"")</f>
        <v>140.53333333333333</v>
      </c>
      <c r="N1310" s="23" t="str">
        <f>IF(ISNUMBER(AVERAGEIFS(ObservedSpeciesData!N$2:N$4955,ObservedSpeciesData!$A$2:$A$4955,$A1310,ObservedSpeciesData!$D$2:$D$4955,$D1310)),AVERAGEIFS(ObservedSpeciesData!N$2:N$4955,ObservedSpeciesData!$A$2:$A$4955,$A1310,ObservedSpeciesData!$D$2:$D$4955,$D1310),"")</f>
        <v/>
      </c>
      <c r="O1310" s="23" t="str">
        <f>IF(ISNUMBER(AVERAGEIFS(ObservedSpeciesData!O$2:O$4955,ObservedSpeciesData!$A$2:$A$4955,$A1310,ObservedSpeciesData!$D$2:$D$4955,$D1310)),AVERAGEIFS(ObservedSpeciesData!O$2:O$4955,ObservedSpeciesData!$A$2:$A$4955,$A1310,ObservedSpeciesData!$D$2:$D$4955,$D1310),"")</f>
        <v/>
      </c>
      <c r="P1310" s="23" t="str">
        <f>IF(ISNUMBER(AVERAGEIFS(ObservedSpeciesData!P$2:P$4955,ObservedSpeciesData!$A$2:$A$4955,$A1310,ObservedSpeciesData!$C$2:$C$4955,$C1310,ObservedSpeciesData!$D$2:$D$4955,$D1310)),AVERAGEIFS(ObservedSpeciesData!P$2:P$4955,ObservedSpeciesData!$A$2:$A$4955,$A1310,ObservedSpeciesData!$C$2:$C$4955,$C1310,ObservedSpeciesData!$D$2:$D$4955,$D1310),"")</f>
        <v/>
      </c>
      <c r="Q1310" s="23"/>
      <c r="R1310" s="25" t="str">
        <f>IF(ISNUMBER(AVERAGEIFS(ObservedSpeciesData!R$2:R$4955,ObservedSpeciesData!$A$2:$A$4955,$A1310,ObservedSpeciesData!$D$2:$D$4955,$D1310)),AVERAGEIFS(ObservedSpeciesData!R$2:R$4955,ObservedSpeciesData!$A$2:$A$4955,$A1310,ObservedSpeciesData!$D$2:$D$4955,$D1310),"")</f>
        <v/>
      </c>
      <c r="S1310" s="25" t="str">
        <f>IF(ISNUMBER(AVERAGEIFS(ObservedSpeciesData!S$2:S$4955,ObservedSpeciesData!$A$2:$A$4955,$A1310,ObservedSpeciesData!$D$2:$D$4955,$D1310)),AVERAGEIFS(ObservedSpeciesData!S$2:S$4955,ObservedSpeciesData!$A$2:$A$4955,$A1310,ObservedSpeciesData!$D$2:$D$4955,$D1310),"")</f>
        <v/>
      </c>
      <c r="T1310" s="23" t="str">
        <f>IF(ISNUMBER(AVERAGEIFS(ObservedSpeciesData!T$2:T$4955,ObservedSpeciesData!$A$2:$A$4955,$A1310,ObservedSpeciesData!$D$2:$D$4955,$D1310)),AVERAGEIFS(ObservedSpeciesData!T$2:T$4955,ObservedSpeciesData!$A$2:$A$4955,$A1310,ObservedSpeciesData!$D$2:$D$4955,$D1310),"")</f>
        <v/>
      </c>
      <c r="U1310" s="24" t="str">
        <f>IF(ISNUMBER(AVERAGEIFS(ObservedSpeciesData!U$2:U$4955,ObservedSpeciesData!$A$2:$A$4955,$A1310,ObservedSpeciesData!$C$2:$C$4955,$C1310,ObservedSpeciesData!$D$2:$D$4955,$D1310)),AVERAGEIFS(ObservedSpeciesData!U$2:U$4955,ObservedSpeciesData!$A$2:$A$4955,$A1310,ObservedSpeciesData!$C$2:$C$4955,$C1310,ObservedSpeciesData!$D$2:$D$4955,$D1310),"")</f>
        <v/>
      </c>
      <c r="V1310" s="23" t="str">
        <f>IF(ISNUMBER(AVERAGEIFS(ObservedSpeciesData!V$2:V$4955,ObservedSpeciesData!$A$2:$A$4955,$A1310,ObservedSpeciesData!$D$2:$D$4955,$D1310)),AVERAGEIFS(ObservedSpeciesData!V$2:V$4955,ObservedSpeciesData!$A$2:$A$4955,$A1310,ObservedSpeciesData!$D$2:$D$4955,$D1310),"")</f>
        <v/>
      </c>
      <c r="W1310" s="23" t="str">
        <f>IF(ISNUMBER(AVERAGEIFS(ObservedSpeciesData!W$2:W$4955,ObservedSpeciesData!$A$2:$A$4955,$A1310,ObservedSpeciesData!$D$2:$D$4955,$D1310)),AVERAGEIFS(ObservedSpeciesData!W$2:W$4955,ObservedSpeciesData!$A$2:$A$4955,$A1310,ObservedSpeciesData!$D$2:$D$4955,$D1310),"")</f>
        <v/>
      </c>
      <c r="X1310" s="23" t="str">
        <f>IF(ISNUMBER(AVERAGEIFS(ObservedSpeciesData!X$2:X$4955,ObservedSpeciesData!$A$2:$A$4955,$A1310,ObservedSpeciesData!$D$2:$D$4955,$D1310)),AVERAGEIFS(ObservedSpeciesData!X$2:X$4955,ObservedSpeciesData!$A$2:$A$4955,$A1310,ObservedSpeciesData!$D$2:$D$4955,$D1310),"")</f>
        <v/>
      </c>
      <c r="Y1310" s="23" t="str">
        <f>IF(ISNUMBER(AVERAGEIFS(ObservedSpeciesData!Y$2:Y$4955,ObservedSpeciesData!$A$2:$A$4955,$A1310,ObservedSpeciesData!$D$2:$D$4955,$D1310)),AVERAGEIFS(ObservedSpeciesData!Y$2:Y$4955,ObservedSpeciesData!$A$2:$A$4955,$A1310,ObservedSpeciesData!$D$2:$D$4955,$D1310),"")</f>
        <v/>
      </c>
      <c r="Z1310" s="23" t="str">
        <f>IF(ISNUMBER(AVERAGEIFS(ObservedSpeciesData!Z$2:Z$4955,ObservedSpeciesData!$A$2:$A$4955,$A1310,ObservedSpeciesData!$D$2:$D$4955,$D1310)),AVERAGEIFS(ObservedSpeciesData!Z$2:Z$4955,ObservedSpeciesData!$A$2:$A$4955,$A1310,ObservedSpeciesData!$D$2:$D$4955,$D1310),"")</f>
        <v/>
      </c>
      <c r="AA1310" s="23">
        <f>IF(ISNUMBER(AVERAGEIFS(ObservedSpeciesData!AA$2:AA$4955,ObservedSpeciesData!$A$2:$A$4955,$A1310,ObservedSpeciesData!$D$2:$D$4955,$D1310)),AVERAGEIFS(ObservedSpeciesData!AA$2:AA$4955,ObservedSpeciesData!$A$2:$A$4955,$A1310,ObservedSpeciesData!$D$2:$D$4955,$D1310),"")</f>
        <v>17.766666666666666</v>
      </c>
      <c r="AB1310" s="24">
        <f>IF(ISNUMBER(AVERAGEIFS(ObservedSpeciesData!AB$2:AB$4955,ObservedSpeciesData!$A$2:$A$4955,$A1310,ObservedSpeciesData!$D$2:$D$4955,$D1310)),AVERAGEIFS(ObservedSpeciesData!AB$2:AB$4955,ObservedSpeciesData!$A$2:$A$4955,$A1310,ObservedSpeciesData!$D$2:$D$4955,$D1310),"")</f>
        <v>2.8333333333333335E-2</v>
      </c>
      <c r="AC1310" s="24">
        <f>IF(ISNUMBER(AVERAGEIFS(ObservedSpeciesData!AC$2:AC$4955,ObservedSpeciesData!$A$2:$A$4955,$A1310,ObservedSpeciesData!$D$2:$D$4955,$D1310)),AVERAGEIFS(ObservedSpeciesData!AC$2:AC$4955,ObservedSpeciesData!$A$2:$A$4955,$A1310,ObservedSpeciesData!$D$2:$D$4955,$D1310),"")</f>
        <v>2.8333333333333335E-2</v>
      </c>
      <c r="AD1310" s="23" t="str">
        <f>IF(ISNUMBER(AVERAGEIFS(ObservedSpeciesData!AD$2:AD$4955,ObservedSpeciesData!$A$2:$A$4955,$A1310,ObservedSpeciesData!$D$2:$D$4955,$D1310)),AVERAGEIFS(ObservedSpeciesData!AD$2:AD$4955,ObservedSpeciesData!$A$2:$A$4955,$A1310,ObservedSpeciesData!$D$2:$D$4955,$D1310),"")</f>
        <v/>
      </c>
      <c r="AE1310" s="24" t="str">
        <f>IF(ISNUMBER(AVERAGEIFS(ObservedSpeciesData!AE$2:AE$4955,ObservedSpeciesData!$A$2:$A$4955,$A1310,ObservedSpeciesData!$D$2:$D$4955,$D1310)),AVERAGEIFS(ObservedSpeciesData!AE$2:AE$4955,ObservedSpeciesData!$A$2:$A$4955,$A1310,ObservedSpeciesData!$D$2:$D$4955,$D1310),"")</f>
        <v/>
      </c>
      <c r="AF1310" s="23"/>
      <c r="AG1310" s="24"/>
      <c r="AH1310" s="23" t="str">
        <f>IF(ISNUMBER(AVERAGEIFS(ObservedSpeciesData!AH$2:AH$4955,ObservedSpeciesData!$A$2:$A$4955,$A1310,ObservedSpeciesData!$D$2:$D$4955,$D1310)),AVERAGEIFS(ObservedSpeciesData!AH$2:AH$4955,ObservedSpeciesData!$A$2:$A$4955,$A1310,ObservedSpeciesData!$D$2:$D$4955,$D1310),"")</f>
        <v/>
      </c>
      <c r="AI1310" s="23" t="str">
        <f>IF(ISNUMBER(AVERAGEIFS(ObservedSpeciesData!AI$2:AI$4955,ObservedSpeciesData!$A$2:$A$4955,$A1310,ObservedSpeciesData!$C$2:$C$4955,$C1310,ObservedSpeciesData!$D$2:$D$4955,$D1310)),AVERAGEIFS(ObservedSpeciesData!AI$2:AI$4955,ObservedSpeciesData!$A$2:$A$4955,$A1310,ObservedSpeciesData!$C$2:$C$4955,$C1310,ObservedSpeciesData!$D$2:$D$4955,$D1310),"")</f>
        <v/>
      </c>
      <c r="AJ1310" s="2">
        <f>COUNTIFS(ObservedSpeciesData!$A$2:$A$828,$A1310,ObservedSpeciesData!$D$2:$D$828,$D1310)</f>
        <v>0</v>
      </c>
      <c r="AK1310" s="2">
        <f t="shared" si="20"/>
        <v>4</v>
      </c>
    </row>
    <row r="1311" spans="1:37" x14ac:dyDescent="0.25">
      <c r="A1311" s="14" t="s">
        <v>85</v>
      </c>
      <c r="B1311" t="s">
        <v>80</v>
      </c>
      <c r="C1311" t="s">
        <v>79</v>
      </c>
      <c r="D1311" s="13">
        <v>42219</v>
      </c>
      <c r="E1311">
        <v>1</v>
      </c>
      <c r="F1311">
        <v>50</v>
      </c>
      <c r="G1311" s="2" t="s">
        <v>87</v>
      </c>
      <c r="H1311" s="2" t="s">
        <v>10</v>
      </c>
      <c r="I1311">
        <v>7</v>
      </c>
      <c r="J1311" s="2" t="s">
        <v>88</v>
      </c>
      <c r="K1311" s="2">
        <f>IF(ISNUMBER(AVERAGEIFS(ObservedSpeciesData!K$2:K$4955,ObservedSpeciesData!$A$2:$A$4955,$A1311,ObservedSpeciesData!$D$2:$D$4955,$D1311)),AVERAGEIFS(ObservedSpeciesData!K$2:K$4955,ObservedSpeciesData!$A$2:$A$4955,$A1311,ObservedSpeciesData!$D$2:$D$4955,$D1311),"")</f>
        <v>45</v>
      </c>
      <c r="L1311" s="26">
        <f>IF(ISNUMBER(AVERAGEIFS(ObservedSpeciesData!L$2:L$4955,ObservedSpeciesData!$A$2:$A$4955,$A1311,ObservedSpeciesData!$D$2:$D$4955,$D1311)),AVERAGEIFS(ObservedSpeciesData!L$2:L$4955,ObservedSpeciesData!$A$2:$A$4955,$A1311,ObservedSpeciesData!$D$2:$D$4955,$D1311),"")</f>
        <v>1582.6666666666667</v>
      </c>
      <c r="M1311" s="23">
        <f>IF(ISNUMBER(AVERAGEIFS(ObservedSpeciesData!M$2:M$4955,ObservedSpeciesData!$A$2:$A$4955,$A1311,ObservedSpeciesData!$D$2:$D$4955,$D1311)),AVERAGEIFS(ObservedSpeciesData!M$2:M$4955,ObservedSpeciesData!$A$2:$A$4955,$A1311,ObservedSpeciesData!$D$2:$D$4955,$D1311),"")</f>
        <v>158.26666666666665</v>
      </c>
      <c r="N1311" s="23" t="str">
        <f>IF(ISNUMBER(AVERAGEIFS(ObservedSpeciesData!N$2:N$4955,ObservedSpeciesData!$A$2:$A$4955,$A1311,ObservedSpeciesData!$D$2:$D$4955,$D1311)),AVERAGEIFS(ObservedSpeciesData!N$2:N$4955,ObservedSpeciesData!$A$2:$A$4955,$A1311,ObservedSpeciesData!$D$2:$D$4955,$D1311),"")</f>
        <v/>
      </c>
      <c r="O1311" s="23" t="str">
        <f>IF(ISNUMBER(AVERAGEIFS(ObservedSpeciesData!O$2:O$4955,ObservedSpeciesData!$A$2:$A$4955,$A1311,ObservedSpeciesData!$D$2:$D$4955,$D1311)),AVERAGEIFS(ObservedSpeciesData!O$2:O$4955,ObservedSpeciesData!$A$2:$A$4955,$A1311,ObservedSpeciesData!$D$2:$D$4955,$D1311),"")</f>
        <v/>
      </c>
      <c r="P1311" s="23" t="str">
        <f>IF(ISNUMBER(AVERAGEIFS(ObservedSpeciesData!P$2:P$4955,ObservedSpeciesData!$A$2:$A$4955,$A1311,ObservedSpeciesData!$C$2:$C$4955,$C1311,ObservedSpeciesData!$D$2:$D$4955,$D1311)),AVERAGEIFS(ObservedSpeciesData!P$2:P$4955,ObservedSpeciesData!$A$2:$A$4955,$A1311,ObservedSpeciesData!$C$2:$C$4955,$C1311,ObservedSpeciesData!$D$2:$D$4955,$D1311),"")</f>
        <v/>
      </c>
      <c r="Q1311" s="23"/>
      <c r="R1311" s="25" t="str">
        <f>IF(ISNUMBER(AVERAGEIFS(ObservedSpeciesData!R$2:R$4955,ObservedSpeciesData!$A$2:$A$4955,$A1311,ObservedSpeciesData!$D$2:$D$4955,$D1311)),AVERAGEIFS(ObservedSpeciesData!R$2:R$4955,ObservedSpeciesData!$A$2:$A$4955,$A1311,ObservedSpeciesData!$D$2:$D$4955,$D1311),"")</f>
        <v/>
      </c>
      <c r="S1311" s="25" t="str">
        <f>IF(ISNUMBER(AVERAGEIFS(ObservedSpeciesData!S$2:S$4955,ObservedSpeciesData!$A$2:$A$4955,$A1311,ObservedSpeciesData!$D$2:$D$4955,$D1311)),AVERAGEIFS(ObservedSpeciesData!S$2:S$4955,ObservedSpeciesData!$A$2:$A$4955,$A1311,ObservedSpeciesData!$D$2:$D$4955,$D1311),"")</f>
        <v/>
      </c>
      <c r="T1311" s="23" t="str">
        <f>IF(ISNUMBER(AVERAGEIFS(ObservedSpeciesData!T$2:T$4955,ObservedSpeciesData!$A$2:$A$4955,$A1311,ObservedSpeciesData!$D$2:$D$4955,$D1311)),AVERAGEIFS(ObservedSpeciesData!T$2:T$4955,ObservedSpeciesData!$A$2:$A$4955,$A1311,ObservedSpeciesData!$D$2:$D$4955,$D1311),"")</f>
        <v/>
      </c>
      <c r="U1311" s="24" t="str">
        <f>IF(ISNUMBER(AVERAGEIFS(ObservedSpeciesData!U$2:U$4955,ObservedSpeciesData!$A$2:$A$4955,$A1311,ObservedSpeciesData!$C$2:$C$4955,$C1311,ObservedSpeciesData!$D$2:$D$4955,$D1311)),AVERAGEIFS(ObservedSpeciesData!U$2:U$4955,ObservedSpeciesData!$A$2:$A$4955,$A1311,ObservedSpeciesData!$C$2:$C$4955,$C1311,ObservedSpeciesData!$D$2:$D$4955,$D1311),"")</f>
        <v/>
      </c>
      <c r="V1311" s="23" t="str">
        <f>IF(ISNUMBER(AVERAGEIFS(ObservedSpeciesData!V$2:V$4955,ObservedSpeciesData!$A$2:$A$4955,$A1311,ObservedSpeciesData!$D$2:$D$4955,$D1311)),AVERAGEIFS(ObservedSpeciesData!V$2:V$4955,ObservedSpeciesData!$A$2:$A$4955,$A1311,ObservedSpeciesData!$D$2:$D$4955,$D1311),"")</f>
        <v/>
      </c>
      <c r="W1311" s="23" t="str">
        <f>IF(ISNUMBER(AVERAGEIFS(ObservedSpeciesData!W$2:W$4955,ObservedSpeciesData!$A$2:$A$4955,$A1311,ObservedSpeciesData!$D$2:$D$4955,$D1311)),AVERAGEIFS(ObservedSpeciesData!W$2:W$4955,ObservedSpeciesData!$A$2:$A$4955,$A1311,ObservedSpeciesData!$D$2:$D$4955,$D1311),"")</f>
        <v/>
      </c>
      <c r="X1311" s="23" t="str">
        <f>IF(ISNUMBER(AVERAGEIFS(ObservedSpeciesData!X$2:X$4955,ObservedSpeciesData!$A$2:$A$4955,$A1311,ObservedSpeciesData!$D$2:$D$4955,$D1311)),AVERAGEIFS(ObservedSpeciesData!X$2:X$4955,ObservedSpeciesData!$A$2:$A$4955,$A1311,ObservedSpeciesData!$D$2:$D$4955,$D1311),"")</f>
        <v/>
      </c>
      <c r="Y1311" s="23" t="str">
        <f>IF(ISNUMBER(AVERAGEIFS(ObservedSpeciesData!Y$2:Y$4955,ObservedSpeciesData!$A$2:$A$4955,$A1311,ObservedSpeciesData!$D$2:$D$4955,$D1311)),AVERAGEIFS(ObservedSpeciesData!Y$2:Y$4955,ObservedSpeciesData!$A$2:$A$4955,$A1311,ObservedSpeciesData!$D$2:$D$4955,$D1311),"")</f>
        <v/>
      </c>
      <c r="Z1311" s="23" t="str">
        <f>IF(ISNUMBER(AVERAGEIFS(ObservedSpeciesData!Z$2:Z$4955,ObservedSpeciesData!$A$2:$A$4955,$A1311,ObservedSpeciesData!$D$2:$D$4955,$D1311)),AVERAGEIFS(ObservedSpeciesData!Z$2:Z$4955,ObservedSpeciesData!$A$2:$A$4955,$A1311,ObservedSpeciesData!$D$2:$D$4955,$D1311),"")</f>
        <v/>
      </c>
      <c r="AA1311" s="23">
        <f>IF(ISNUMBER(AVERAGEIFS(ObservedSpeciesData!AA$2:AA$4955,ObservedSpeciesData!$A$2:$A$4955,$A1311,ObservedSpeciesData!$D$2:$D$4955,$D1311)),AVERAGEIFS(ObservedSpeciesData!AA$2:AA$4955,ObservedSpeciesData!$A$2:$A$4955,$A1311,ObservedSpeciesData!$D$2:$D$4955,$D1311),"")</f>
        <v>16.566666666666666</v>
      </c>
      <c r="AB1311" s="24">
        <f>IF(ISNUMBER(AVERAGEIFS(ObservedSpeciesData!AB$2:AB$4955,ObservedSpeciesData!$A$2:$A$4955,$A1311,ObservedSpeciesData!$D$2:$D$4955,$D1311)),AVERAGEIFS(ObservedSpeciesData!AB$2:AB$4955,ObservedSpeciesData!$A$2:$A$4955,$A1311,ObservedSpeciesData!$D$2:$D$4955,$D1311),"")</f>
        <v>2.6666666666666668E-2</v>
      </c>
      <c r="AC1311" s="24">
        <f>IF(ISNUMBER(AVERAGEIFS(ObservedSpeciesData!AC$2:AC$4955,ObservedSpeciesData!$A$2:$A$4955,$A1311,ObservedSpeciesData!$D$2:$D$4955,$D1311)),AVERAGEIFS(ObservedSpeciesData!AC$2:AC$4955,ObservedSpeciesData!$A$2:$A$4955,$A1311,ObservedSpeciesData!$D$2:$D$4955,$D1311),"")</f>
        <v>2.6666666666666668E-2</v>
      </c>
      <c r="AD1311" s="23" t="str">
        <f>IF(ISNUMBER(AVERAGEIFS(ObservedSpeciesData!AD$2:AD$4955,ObservedSpeciesData!$A$2:$A$4955,$A1311,ObservedSpeciesData!$D$2:$D$4955,$D1311)),AVERAGEIFS(ObservedSpeciesData!AD$2:AD$4955,ObservedSpeciesData!$A$2:$A$4955,$A1311,ObservedSpeciesData!$D$2:$D$4955,$D1311),"")</f>
        <v/>
      </c>
      <c r="AE1311" s="24" t="str">
        <f>IF(ISNUMBER(AVERAGEIFS(ObservedSpeciesData!AE$2:AE$4955,ObservedSpeciesData!$A$2:$A$4955,$A1311,ObservedSpeciesData!$D$2:$D$4955,$D1311)),AVERAGEIFS(ObservedSpeciesData!AE$2:AE$4955,ObservedSpeciesData!$A$2:$A$4955,$A1311,ObservedSpeciesData!$D$2:$D$4955,$D1311),"")</f>
        <v/>
      </c>
      <c r="AF1311" s="23"/>
      <c r="AG1311" s="24"/>
      <c r="AH1311" s="23" t="str">
        <f>IF(ISNUMBER(AVERAGEIFS(ObservedSpeciesData!AH$2:AH$4955,ObservedSpeciesData!$A$2:$A$4955,$A1311,ObservedSpeciesData!$D$2:$D$4955,$D1311)),AVERAGEIFS(ObservedSpeciesData!AH$2:AH$4955,ObservedSpeciesData!$A$2:$A$4955,$A1311,ObservedSpeciesData!$D$2:$D$4955,$D1311),"")</f>
        <v/>
      </c>
      <c r="AI1311" s="23" t="str">
        <f>IF(ISNUMBER(AVERAGEIFS(ObservedSpeciesData!AI$2:AI$4955,ObservedSpeciesData!$A$2:$A$4955,$A1311,ObservedSpeciesData!$C$2:$C$4955,$C1311,ObservedSpeciesData!$D$2:$D$4955,$D1311)),AVERAGEIFS(ObservedSpeciesData!AI$2:AI$4955,ObservedSpeciesData!$A$2:$A$4955,$A1311,ObservedSpeciesData!$C$2:$C$4955,$C1311,ObservedSpeciesData!$D$2:$D$4955,$D1311),"")</f>
        <v/>
      </c>
      <c r="AJ1311" s="2">
        <f>COUNTIFS(ObservedSpeciesData!$A$2:$A$828,$A1311,ObservedSpeciesData!$D$2:$D$828,$D1311)</f>
        <v>0</v>
      </c>
      <c r="AK1311" s="2">
        <f t="shared" si="20"/>
        <v>4</v>
      </c>
    </row>
    <row r="1312" spans="1:37" x14ac:dyDescent="0.25">
      <c r="A1312" s="14" t="s">
        <v>84</v>
      </c>
      <c r="B1312" t="s">
        <v>80</v>
      </c>
      <c r="C1312" t="s">
        <v>79</v>
      </c>
      <c r="D1312" s="13">
        <v>42219</v>
      </c>
      <c r="E1312">
        <v>1</v>
      </c>
      <c r="F1312">
        <v>100</v>
      </c>
      <c r="G1312" s="2" t="s">
        <v>87</v>
      </c>
      <c r="H1312" s="2" t="s">
        <v>10</v>
      </c>
      <c r="I1312">
        <v>7</v>
      </c>
      <c r="J1312" s="2" t="s">
        <v>88</v>
      </c>
      <c r="K1312" s="2">
        <f>IF(ISNUMBER(AVERAGEIFS(ObservedSpeciesData!K$2:K$4955,ObservedSpeciesData!$A$2:$A$4955,$A1312,ObservedSpeciesData!$D$2:$D$4955,$D1312)),AVERAGEIFS(ObservedSpeciesData!K$2:K$4955,ObservedSpeciesData!$A$2:$A$4955,$A1312,ObservedSpeciesData!$D$2:$D$4955,$D1312),"")</f>
        <v>90</v>
      </c>
      <c r="L1312" s="26">
        <f>IF(ISNUMBER(AVERAGEIFS(ObservedSpeciesData!L$2:L$4955,ObservedSpeciesData!$A$2:$A$4955,$A1312,ObservedSpeciesData!$D$2:$D$4955,$D1312)),AVERAGEIFS(ObservedSpeciesData!L$2:L$4955,ObservedSpeciesData!$A$2:$A$4955,$A1312,ObservedSpeciesData!$D$2:$D$4955,$D1312),"")</f>
        <v>1573.3333333333333</v>
      </c>
      <c r="M1312" s="23">
        <f>IF(ISNUMBER(AVERAGEIFS(ObservedSpeciesData!M$2:M$4955,ObservedSpeciesData!$A$2:$A$4955,$A1312,ObservedSpeciesData!$D$2:$D$4955,$D1312)),AVERAGEIFS(ObservedSpeciesData!M$2:M$4955,ObservedSpeciesData!$A$2:$A$4955,$A1312,ObservedSpeciesData!$D$2:$D$4955,$D1312),"")</f>
        <v>157.33333333333334</v>
      </c>
      <c r="N1312" s="23" t="str">
        <f>IF(ISNUMBER(AVERAGEIFS(ObservedSpeciesData!N$2:N$4955,ObservedSpeciesData!$A$2:$A$4955,$A1312,ObservedSpeciesData!$D$2:$D$4955,$D1312)),AVERAGEIFS(ObservedSpeciesData!N$2:N$4955,ObservedSpeciesData!$A$2:$A$4955,$A1312,ObservedSpeciesData!$D$2:$D$4955,$D1312),"")</f>
        <v/>
      </c>
      <c r="O1312" s="23" t="str">
        <f>IF(ISNUMBER(AVERAGEIFS(ObservedSpeciesData!O$2:O$4955,ObservedSpeciesData!$A$2:$A$4955,$A1312,ObservedSpeciesData!$D$2:$D$4955,$D1312)),AVERAGEIFS(ObservedSpeciesData!O$2:O$4955,ObservedSpeciesData!$A$2:$A$4955,$A1312,ObservedSpeciesData!$D$2:$D$4955,$D1312),"")</f>
        <v/>
      </c>
      <c r="P1312" s="23" t="str">
        <f>IF(ISNUMBER(AVERAGEIFS(ObservedSpeciesData!P$2:P$4955,ObservedSpeciesData!$A$2:$A$4955,$A1312,ObservedSpeciesData!$C$2:$C$4955,$C1312,ObservedSpeciesData!$D$2:$D$4955,$D1312)),AVERAGEIFS(ObservedSpeciesData!P$2:P$4955,ObservedSpeciesData!$A$2:$A$4955,$A1312,ObservedSpeciesData!$C$2:$C$4955,$C1312,ObservedSpeciesData!$D$2:$D$4955,$D1312),"")</f>
        <v/>
      </c>
      <c r="Q1312" s="23"/>
      <c r="R1312" s="25" t="str">
        <f>IF(ISNUMBER(AVERAGEIFS(ObservedSpeciesData!R$2:R$4955,ObservedSpeciesData!$A$2:$A$4955,$A1312,ObservedSpeciesData!$D$2:$D$4955,$D1312)),AVERAGEIFS(ObservedSpeciesData!R$2:R$4955,ObservedSpeciesData!$A$2:$A$4955,$A1312,ObservedSpeciesData!$D$2:$D$4955,$D1312),"")</f>
        <v/>
      </c>
      <c r="S1312" s="25" t="str">
        <f>IF(ISNUMBER(AVERAGEIFS(ObservedSpeciesData!S$2:S$4955,ObservedSpeciesData!$A$2:$A$4955,$A1312,ObservedSpeciesData!$D$2:$D$4955,$D1312)),AVERAGEIFS(ObservedSpeciesData!S$2:S$4955,ObservedSpeciesData!$A$2:$A$4955,$A1312,ObservedSpeciesData!$D$2:$D$4955,$D1312),"")</f>
        <v/>
      </c>
      <c r="T1312" s="23" t="str">
        <f>IF(ISNUMBER(AVERAGEIFS(ObservedSpeciesData!T$2:T$4955,ObservedSpeciesData!$A$2:$A$4955,$A1312,ObservedSpeciesData!$D$2:$D$4955,$D1312)),AVERAGEIFS(ObservedSpeciesData!T$2:T$4955,ObservedSpeciesData!$A$2:$A$4955,$A1312,ObservedSpeciesData!$D$2:$D$4955,$D1312),"")</f>
        <v/>
      </c>
      <c r="U1312" s="24" t="str">
        <f>IF(ISNUMBER(AVERAGEIFS(ObservedSpeciesData!U$2:U$4955,ObservedSpeciesData!$A$2:$A$4955,$A1312,ObservedSpeciesData!$C$2:$C$4955,$C1312,ObservedSpeciesData!$D$2:$D$4955,$D1312)),AVERAGEIFS(ObservedSpeciesData!U$2:U$4955,ObservedSpeciesData!$A$2:$A$4955,$A1312,ObservedSpeciesData!$C$2:$C$4955,$C1312,ObservedSpeciesData!$D$2:$D$4955,$D1312),"")</f>
        <v/>
      </c>
      <c r="V1312" s="23" t="str">
        <f>IF(ISNUMBER(AVERAGEIFS(ObservedSpeciesData!V$2:V$4955,ObservedSpeciesData!$A$2:$A$4955,$A1312,ObservedSpeciesData!$D$2:$D$4955,$D1312)),AVERAGEIFS(ObservedSpeciesData!V$2:V$4955,ObservedSpeciesData!$A$2:$A$4955,$A1312,ObservedSpeciesData!$D$2:$D$4955,$D1312),"")</f>
        <v/>
      </c>
      <c r="W1312" s="23" t="str">
        <f>IF(ISNUMBER(AVERAGEIFS(ObservedSpeciesData!W$2:W$4955,ObservedSpeciesData!$A$2:$A$4955,$A1312,ObservedSpeciesData!$D$2:$D$4955,$D1312)),AVERAGEIFS(ObservedSpeciesData!W$2:W$4955,ObservedSpeciesData!$A$2:$A$4955,$A1312,ObservedSpeciesData!$D$2:$D$4955,$D1312),"")</f>
        <v/>
      </c>
      <c r="X1312" s="23" t="str">
        <f>IF(ISNUMBER(AVERAGEIFS(ObservedSpeciesData!X$2:X$4955,ObservedSpeciesData!$A$2:$A$4955,$A1312,ObservedSpeciesData!$D$2:$D$4955,$D1312)),AVERAGEIFS(ObservedSpeciesData!X$2:X$4955,ObservedSpeciesData!$A$2:$A$4955,$A1312,ObservedSpeciesData!$D$2:$D$4955,$D1312),"")</f>
        <v/>
      </c>
      <c r="Y1312" s="23" t="str">
        <f>IF(ISNUMBER(AVERAGEIFS(ObservedSpeciesData!Y$2:Y$4955,ObservedSpeciesData!$A$2:$A$4955,$A1312,ObservedSpeciesData!$D$2:$D$4955,$D1312)),AVERAGEIFS(ObservedSpeciesData!Y$2:Y$4955,ObservedSpeciesData!$A$2:$A$4955,$A1312,ObservedSpeciesData!$D$2:$D$4955,$D1312),"")</f>
        <v/>
      </c>
      <c r="Z1312" s="23" t="str">
        <f>IF(ISNUMBER(AVERAGEIFS(ObservedSpeciesData!Z$2:Z$4955,ObservedSpeciesData!$A$2:$A$4955,$A1312,ObservedSpeciesData!$D$2:$D$4955,$D1312)),AVERAGEIFS(ObservedSpeciesData!Z$2:Z$4955,ObservedSpeciesData!$A$2:$A$4955,$A1312,ObservedSpeciesData!$D$2:$D$4955,$D1312),"")</f>
        <v/>
      </c>
      <c r="AA1312" s="23">
        <f>IF(ISNUMBER(AVERAGEIFS(ObservedSpeciesData!AA$2:AA$4955,ObservedSpeciesData!$A$2:$A$4955,$A1312,ObservedSpeciesData!$D$2:$D$4955,$D1312)),AVERAGEIFS(ObservedSpeciesData!AA$2:AA$4955,ObservedSpeciesData!$A$2:$A$4955,$A1312,ObservedSpeciesData!$D$2:$D$4955,$D1312),"")</f>
        <v>22.333333333333332</v>
      </c>
      <c r="AB1312" s="24">
        <f>IF(ISNUMBER(AVERAGEIFS(ObservedSpeciesData!AB$2:AB$4955,ObservedSpeciesData!$A$2:$A$4955,$A1312,ObservedSpeciesData!$D$2:$D$4955,$D1312)),AVERAGEIFS(ObservedSpeciesData!AB$2:AB$4955,ObservedSpeciesData!$A$2:$A$4955,$A1312,ObservedSpeciesData!$D$2:$D$4955,$D1312),"")</f>
        <v>3.5666666666666673E-2</v>
      </c>
      <c r="AC1312" s="24">
        <f>IF(ISNUMBER(AVERAGEIFS(ObservedSpeciesData!AC$2:AC$4955,ObservedSpeciesData!$A$2:$A$4955,$A1312,ObservedSpeciesData!$D$2:$D$4955,$D1312)),AVERAGEIFS(ObservedSpeciesData!AC$2:AC$4955,ObservedSpeciesData!$A$2:$A$4955,$A1312,ObservedSpeciesData!$D$2:$D$4955,$D1312),"")</f>
        <v>3.5666666666666673E-2</v>
      </c>
      <c r="AD1312" s="23" t="str">
        <f>IF(ISNUMBER(AVERAGEIFS(ObservedSpeciesData!AD$2:AD$4955,ObservedSpeciesData!$A$2:$A$4955,$A1312,ObservedSpeciesData!$D$2:$D$4955,$D1312)),AVERAGEIFS(ObservedSpeciesData!AD$2:AD$4955,ObservedSpeciesData!$A$2:$A$4955,$A1312,ObservedSpeciesData!$D$2:$D$4955,$D1312),"")</f>
        <v/>
      </c>
      <c r="AE1312" s="24" t="str">
        <f>IF(ISNUMBER(AVERAGEIFS(ObservedSpeciesData!AE$2:AE$4955,ObservedSpeciesData!$A$2:$A$4955,$A1312,ObservedSpeciesData!$D$2:$D$4955,$D1312)),AVERAGEIFS(ObservedSpeciesData!AE$2:AE$4955,ObservedSpeciesData!$A$2:$A$4955,$A1312,ObservedSpeciesData!$D$2:$D$4955,$D1312),"")</f>
        <v/>
      </c>
      <c r="AF1312" s="23"/>
      <c r="AG1312" s="24"/>
      <c r="AH1312" s="23" t="str">
        <f>IF(ISNUMBER(AVERAGEIFS(ObservedSpeciesData!AH$2:AH$4955,ObservedSpeciesData!$A$2:$A$4955,$A1312,ObservedSpeciesData!$D$2:$D$4955,$D1312)),AVERAGEIFS(ObservedSpeciesData!AH$2:AH$4955,ObservedSpeciesData!$A$2:$A$4955,$A1312,ObservedSpeciesData!$D$2:$D$4955,$D1312),"")</f>
        <v/>
      </c>
      <c r="AI1312" s="23" t="str">
        <f>IF(ISNUMBER(AVERAGEIFS(ObservedSpeciesData!AI$2:AI$4955,ObservedSpeciesData!$A$2:$A$4955,$A1312,ObservedSpeciesData!$C$2:$C$4955,$C1312,ObservedSpeciesData!$D$2:$D$4955,$D1312)),AVERAGEIFS(ObservedSpeciesData!AI$2:AI$4955,ObservedSpeciesData!$A$2:$A$4955,$A1312,ObservedSpeciesData!$C$2:$C$4955,$C1312,ObservedSpeciesData!$D$2:$D$4955,$D1312),"")</f>
        <v/>
      </c>
      <c r="AJ1312" s="2">
        <f>COUNTIFS(ObservedSpeciesData!$A$2:$A$828,$A1312,ObservedSpeciesData!$D$2:$D$828,$D1312)</f>
        <v>0</v>
      </c>
      <c r="AK1312" s="2">
        <f t="shared" si="20"/>
        <v>4</v>
      </c>
    </row>
    <row r="1313" spans="1:37" x14ac:dyDescent="0.25">
      <c r="A1313" s="14" t="s">
        <v>83</v>
      </c>
      <c r="B1313" t="s">
        <v>80</v>
      </c>
      <c r="C1313" t="s">
        <v>79</v>
      </c>
      <c r="D1313" s="13">
        <v>42219</v>
      </c>
      <c r="E1313">
        <v>1</v>
      </c>
      <c r="F1313">
        <v>200</v>
      </c>
      <c r="G1313" s="2" t="s">
        <v>87</v>
      </c>
      <c r="H1313" s="2" t="s">
        <v>10</v>
      </c>
      <c r="I1313">
        <v>7</v>
      </c>
      <c r="J1313" s="2" t="s">
        <v>88</v>
      </c>
      <c r="K1313" s="2">
        <f>IF(ISNUMBER(AVERAGEIFS(ObservedSpeciesData!K$2:K$4955,ObservedSpeciesData!$A$2:$A$4955,$A1313,ObservedSpeciesData!$D$2:$D$4955,$D1313)),AVERAGEIFS(ObservedSpeciesData!K$2:K$4955,ObservedSpeciesData!$A$2:$A$4955,$A1313,ObservedSpeciesData!$D$2:$D$4955,$D1313),"")</f>
        <v>180</v>
      </c>
      <c r="L1313" s="26">
        <f>IF(ISNUMBER(AVERAGEIFS(ObservedSpeciesData!L$2:L$4955,ObservedSpeciesData!$A$2:$A$4955,$A1313,ObservedSpeciesData!$D$2:$D$4955,$D1313)),AVERAGEIFS(ObservedSpeciesData!L$2:L$4955,ObservedSpeciesData!$A$2:$A$4955,$A1313,ObservedSpeciesData!$D$2:$D$4955,$D1313),"")</f>
        <v>1657.3333333333333</v>
      </c>
      <c r="M1313" s="23">
        <f>IF(ISNUMBER(AVERAGEIFS(ObservedSpeciesData!M$2:M$4955,ObservedSpeciesData!$A$2:$A$4955,$A1313,ObservedSpeciesData!$D$2:$D$4955,$D1313)),AVERAGEIFS(ObservedSpeciesData!M$2:M$4955,ObservedSpeciesData!$A$2:$A$4955,$A1313,ObservedSpeciesData!$D$2:$D$4955,$D1313),"")</f>
        <v>165.73333333333332</v>
      </c>
      <c r="N1313" s="23" t="str">
        <f>IF(ISNUMBER(AVERAGEIFS(ObservedSpeciesData!N$2:N$4955,ObservedSpeciesData!$A$2:$A$4955,$A1313,ObservedSpeciesData!$D$2:$D$4955,$D1313)),AVERAGEIFS(ObservedSpeciesData!N$2:N$4955,ObservedSpeciesData!$A$2:$A$4955,$A1313,ObservedSpeciesData!$D$2:$D$4955,$D1313),"")</f>
        <v/>
      </c>
      <c r="O1313" s="23" t="str">
        <f>IF(ISNUMBER(AVERAGEIFS(ObservedSpeciesData!O$2:O$4955,ObservedSpeciesData!$A$2:$A$4955,$A1313,ObservedSpeciesData!$D$2:$D$4955,$D1313)),AVERAGEIFS(ObservedSpeciesData!O$2:O$4955,ObservedSpeciesData!$A$2:$A$4955,$A1313,ObservedSpeciesData!$D$2:$D$4955,$D1313),"")</f>
        <v/>
      </c>
      <c r="P1313" s="23" t="str">
        <f>IF(ISNUMBER(AVERAGEIFS(ObservedSpeciesData!P$2:P$4955,ObservedSpeciesData!$A$2:$A$4955,$A1313,ObservedSpeciesData!$C$2:$C$4955,$C1313,ObservedSpeciesData!$D$2:$D$4955,$D1313)),AVERAGEIFS(ObservedSpeciesData!P$2:P$4955,ObservedSpeciesData!$A$2:$A$4955,$A1313,ObservedSpeciesData!$C$2:$C$4955,$C1313,ObservedSpeciesData!$D$2:$D$4955,$D1313),"")</f>
        <v/>
      </c>
      <c r="Q1313" s="23"/>
      <c r="R1313" s="25" t="str">
        <f>IF(ISNUMBER(AVERAGEIFS(ObservedSpeciesData!R$2:R$4955,ObservedSpeciesData!$A$2:$A$4955,$A1313,ObservedSpeciesData!$D$2:$D$4955,$D1313)),AVERAGEIFS(ObservedSpeciesData!R$2:R$4955,ObservedSpeciesData!$A$2:$A$4955,$A1313,ObservedSpeciesData!$D$2:$D$4955,$D1313),"")</f>
        <v/>
      </c>
      <c r="S1313" s="25" t="str">
        <f>IF(ISNUMBER(AVERAGEIFS(ObservedSpeciesData!S$2:S$4955,ObservedSpeciesData!$A$2:$A$4955,$A1313,ObservedSpeciesData!$D$2:$D$4955,$D1313)),AVERAGEIFS(ObservedSpeciesData!S$2:S$4955,ObservedSpeciesData!$A$2:$A$4955,$A1313,ObservedSpeciesData!$D$2:$D$4955,$D1313),"")</f>
        <v/>
      </c>
      <c r="T1313" s="23" t="str">
        <f>IF(ISNUMBER(AVERAGEIFS(ObservedSpeciesData!T$2:T$4955,ObservedSpeciesData!$A$2:$A$4955,$A1313,ObservedSpeciesData!$D$2:$D$4955,$D1313)),AVERAGEIFS(ObservedSpeciesData!T$2:T$4955,ObservedSpeciesData!$A$2:$A$4955,$A1313,ObservedSpeciesData!$D$2:$D$4955,$D1313),"")</f>
        <v/>
      </c>
      <c r="U1313" s="24" t="str">
        <f>IF(ISNUMBER(AVERAGEIFS(ObservedSpeciesData!U$2:U$4955,ObservedSpeciesData!$A$2:$A$4955,$A1313,ObservedSpeciesData!$C$2:$C$4955,$C1313,ObservedSpeciesData!$D$2:$D$4955,$D1313)),AVERAGEIFS(ObservedSpeciesData!U$2:U$4955,ObservedSpeciesData!$A$2:$A$4955,$A1313,ObservedSpeciesData!$C$2:$C$4955,$C1313,ObservedSpeciesData!$D$2:$D$4955,$D1313),"")</f>
        <v/>
      </c>
      <c r="V1313" s="23" t="str">
        <f>IF(ISNUMBER(AVERAGEIFS(ObservedSpeciesData!V$2:V$4955,ObservedSpeciesData!$A$2:$A$4955,$A1313,ObservedSpeciesData!$D$2:$D$4955,$D1313)),AVERAGEIFS(ObservedSpeciesData!V$2:V$4955,ObservedSpeciesData!$A$2:$A$4955,$A1313,ObservedSpeciesData!$D$2:$D$4955,$D1313),"")</f>
        <v/>
      </c>
      <c r="W1313" s="23" t="str">
        <f>IF(ISNUMBER(AVERAGEIFS(ObservedSpeciesData!W$2:W$4955,ObservedSpeciesData!$A$2:$A$4955,$A1313,ObservedSpeciesData!$D$2:$D$4955,$D1313)),AVERAGEIFS(ObservedSpeciesData!W$2:W$4955,ObservedSpeciesData!$A$2:$A$4955,$A1313,ObservedSpeciesData!$D$2:$D$4955,$D1313),"")</f>
        <v/>
      </c>
      <c r="X1313" s="23" t="str">
        <f>IF(ISNUMBER(AVERAGEIFS(ObservedSpeciesData!X$2:X$4955,ObservedSpeciesData!$A$2:$A$4955,$A1313,ObservedSpeciesData!$D$2:$D$4955,$D1313)),AVERAGEIFS(ObservedSpeciesData!X$2:X$4955,ObservedSpeciesData!$A$2:$A$4955,$A1313,ObservedSpeciesData!$D$2:$D$4955,$D1313),"")</f>
        <v/>
      </c>
      <c r="Y1313" s="23" t="str">
        <f>IF(ISNUMBER(AVERAGEIFS(ObservedSpeciesData!Y$2:Y$4955,ObservedSpeciesData!$A$2:$A$4955,$A1313,ObservedSpeciesData!$D$2:$D$4955,$D1313)),AVERAGEIFS(ObservedSpeciesData!Y$2:Y$4955,ObservedSpeciesData!$A$2:$A$4955,$A1313,ObservedSpeciesData!$D$2:$D$4955,$D1313),"")</f>
        <v/>
      </c>
      <c r="Z1313" s="23" t="str">
        <f>IF(ISNUMBER(AVERAGEIFS(ObservedSpeciesData!Z$2:Z$4955,ObservedSpeciesData!$A$2:$A$4955,$A1313,ObservedSpeciesData!$D$2:$D$4955,$D1313)),AVERAGEIFS(ObservedSpeciesData!Z$2:Z$4955,ObservedSpeciesData!$A$2:$A$4955,$A1313,ObservedSpeciesData!$D$2:$D$4955,$D1313),"")</f>
        <v/>
      </c>
      <c r="AA1313" s="23">
        <f>IF(ISNUMBER(AVERAGEIFS(ObservedSpeciesData!AA$2:AA$4955,ObservedSpeciesData!$A$2:$A$4955,$A1313,ObservedSpeciesData!$D$2:$D$4955,$D1313)),AVERAGEIFS(ObservedSpeciesData!AA$2:AA$4955,ObservedSpeciesData!$A$2:$A$4955,$A1313,ObservedSpeciesData!$D$2:$D$4955,$D1313),"")</f>
        <v>19.333333333333332</v>
      </c>
      <c r="AB1313" s="24">
        <f>IF(ISNUMBER(AVERAGEIFS(ObservedSpeciesData!AB$2:AB$4955,ObservedSpeciesData!$A$2:$A$4955,$A1313,ObservedSpeciesData!$D$2:$D$4955,$D1313)),AVERAGEIFS(ObservedSpeciesData!AB$2:AB$4955,ObservedSpeciesData!$A$2:$A$4955,$A1313,ObservedSpeciesData!$D$2:$D$4955,$D1313),"")</f>
        <v>3.1E-2</v>
      </c>
      <c r="AC1313" s="24">
        <f>IF(ISNUMBER(AVERAGEIFS(ObservedSpeciesData!AC$2:AC$4955,ObservedSpeciesData!$A$2:$A$4955,$A1313,ObservedSpeciesData!$D$2:$D$4955,$D1313)),AVERAGEIFS(ObservedSpeciesData!AC$2:AC$4955,ObservedSpeciesData!$A$2:$A$4955,$A1313,ObservedSpeciesData!$D$2:$D$4955,$D1313),"")</f>
        <v>3.1E-2</v>
      </c>
      <c r="AD1313" s="23" t="str">
        <f>IF(ISNUMBER(AVERAGEIFS(ObservedSpeciesData!AD$2:AD$4955,ObservedSpeciesData!$A$2:$A$4955,$A1313,ObservedSpeciesData!$D$2:$D$4955,$D1313)),AVERAGEIFS(ObservedSpeciesData!AD$2:AD$4955,ObservedSpeciesData!$A$2:$A$4955,$A1313,ObservedSpeciesData!$D$2:$D$4955,$D1313),"")</f>
        <v/>
      </c>
      <c r="AE1313" s="24" t="str">
        <f>IF(ISNUMBER(AVERAGEIFS(ObservedSpeciesData!AE$2:AE$4955,ObservedSpeciesData!$A$2:$A$4955,$A1313,ObservedSpeciesData!$D$2:$D$4955,$D1313)),AVERAGEIFS(ObservedSpeciesData!AE$2:AE$4955,ObservedSpeciesData!$A$2:$A$4955,$A1313,ObservedSpeciesData!$D$2:$D$4955,$D1313),"")</f>
        <v/>
      </c>
      <c r="AF1313" s="23"/>
      <c r="AG1313" s="24"/>
      <c r="AH1313" s="23" t="str">
        <f>IF(ISNUMBER(AVERAGEIFS(ObservedSpeciesData!AH$2:AH$4955,ObservedSpeciesData!$A$2:$A$4955,$A1313,ObservedSpeciesData!$D$2:$D$4955,$D1313)),AVERAGEIFS(ObservedSpeciesData!AH$2:AH$4955,ObservedSpeciesData!$A$2:$A$4955,$A1313,ObservedSpeciesData!$D$2:$D$4955,$D1313),"")</f>
        <v/>
      </c>
      <c r="AI1313" s="23" t="str">
        <f>IF(ISNUMBER(AVERAGEIFS(ObservedSpeciesData!AI$2:AI$4955,ObservedSpeciesData!$A$2:$A$4955,$A1313,ObservedSpeciesData!$C$2:$C$4955,$C1313,ObservedSpeciesData!$D$2:$D$4955,$D1313)),AVERAGEIFS(ObservedSpeciesData!AI$2:AI$4955,ObservedSpeciesData!$A$2:$A$4955,$A1313,ObservedSpeciesData!$C$2:$C$4955,$C1313,ObservedSpeciesData!$D$2:$D$4955,$D1313),"")</f>
        <v/>
      </c>
      <c r="AJ1313" s="2">
        <f>COUNTIFS(ObservedSpeciesData!$A$2:$A$828,$A1313,ObservedSpeciesData!$D$2:$D$828,$D1313)</f>
        <v>0</v>
      </c>
      <c r="AK1313" s="2">
        <f t="shared" si="20"/>
        <v>4</v>
      </c>
    </row>
    <row r="1314" spans="1:37" x14ac:dyDescent="0.25">
      <c r="A1314" s="14" t="s">
        <v>82</v>
      </c>
      <c r="B1314" t="s">
        <v>80</v>
      </c>
      <c r="C1314" t="s">
        <v>79</v>
      </c>
      <c r="D1314" s="13">
        <v>42219</v>
      </c>
      <c r="E1314">
        <v>1</v>
      </c>
      <c r="F1314">
        <v>350</v>
      </c>
      <c r="G1314" s="2" t="s">
        <v>87</v>
      </c>
      <c r="H1314" s="2" t="s">
        <v>10</v>
      </c>
      <c r="I1314">
        <v>7</v>
      </c>
      <c r="J1314" s="2" t="s">
        <v>88</v>
      </c>
      <c r="K1314" s="2">
        <f>IF(ISNUMBER(AVERAGEIFS(ObservedSpeciesData!K$2:K$4955,ObservedSpeciesData!$A$2:$A$4955,$A1314,ObservedSpeciesData!$D$2:$D$4955,$D1314)),AVERAGEIFS(ObservedSpeciesData!K$2:K$4955,ObservedSpeciesData!$A$2:$A$4955,$A1314,ObservedSpeciesData!$D$2:$D$4955,$D1314),"")</f>
        <v>315</v>
      </c>
      <c r="L1314" s="26">
        <f>IF(ISNUMBER(AVERAGEIFS(ObservedSpeciesData!L$2:L$4955,ObservedSpeciesData!$A$2:$A$4955,$A1314,ObservedSpeciesData!$D$2:$D$4955,$D1314)),AVERAGEIFS(ObservedSpeciesData!L$2:L$4955,ObservedSpeciesData!$A$2:$A$4955,$A1314,ObservedSpeciesData!$D$2:$D$4955,$D1314),"")</f>
        <v>1750.6666666666667</v>
      </c>
      <c r="M1314" s="23">
        <f>IF(ISNUMBER(AVERAGEIFS(ObservedSpeciesData!M$2:M$4955,ObservedSpeciesData!$A$2:$A$4955,$A1314,ObservedSpeciesData!$D$2:$D$4955,$D1314)),AVERAGEIFS(ObservedSpeciesData!M$2:M$4955,ObservedSpeciesData!$A$2:$A$4955,$A1314,ObservedSpeciesData!$D$2:$D$4955,$D1314),"")</f>
        <v>175.06666666666669</v>
      </c>
      <c r="N1314" s="23" t="str">
        <f>IF(ISNUMBER(AVERAGEIFS(ObservedSpeciesData!N$2:N$4955,ObservedSpeciesData!$A$2:$A$4955,$A1314,ObservedSpeciesData!$D$2:$D$4955,$D1314)),AVERAGEIFS(ObservedSpeciesData!N$2:N$4955,ObservedSpeciesData!$A$2:$A$4955,$A1314,ObservedSpeciesData!$D$2:$D$4955,$D1314),"")</f>
        <v/>
      </c>
      <c r="O1314" s="23" t="str">
        <f>IF(ISNUMBER(AVERAGEIFS(ObservedSpeciesData!O$2:O$4955,ObservedSpeciesData!$A$2:$A$4955,$A1314,ObservedSpeciesData!$D$2:$D$4955,$D1314)),AVERAGEIFS(ObservedSpeciesData!O$2:O$4955,ObservedSpeciesData!$A$2:$A$4955,$A1314,ObservedSpeciesData!$D$2:$D$4955,$D1314),"")</f>
        <v/>
      </c>
      <c r="P1314" s="23" t="str">
        <f>IF(ISNUMBER(AVERAGEIFS(ObservedSpeciesData!P$2:P$4955,ObservedSpeciesData!$A$2:$A$4955,$A1314,ObservedSpeciesData!$C$2:$C$4955,$C1314,ObservedSpeciesData!$D$2:$D$4955,$D1314)),AVERAGEIFS(ObservedSpeciesData!P$2:P$4955,ObservedSpeciesData!$A$2:$A$4955,$A1314,ObservedSpeciesData!$C$2:$C$4955,$C1314,ObservedSpeciesData!$D$2:$D$4955,$D1314),"")</f>
        <v/>
      </c>
      <c r="Q1314" s="23"/>
      <c r="R1314" s="25" t="str">
        <f>IF(ISNUMBER(AVERAGEIFS(ObservedSpeciesData!R$2:R$4955,ObservedSpeciesData!$A$2:$A$4955,$A1314,ObservedSpeciesData!$D$2:$D$4955,$D1314)),AVERAGEIFS(ObservedSpeciesData!R$2:R$4955,ObservedSpeciesData!$A$2:$A$4955,$A1314,ObservedSpeciesData!$D$2:$D$4955,$D1314),"")</f>
        <v/>
      </c>
      <c r="S1314" s="25" t="str">
        <f>IF(ISNUMBER(AVERAGEIFS(ObservedSpeciesData!S$2:S$4955,ObservedSpeciesData!$A$2:$A$4955,$A1314,ObservedSpeciesData!$D$2:$D$4955,$D1314)),AVERAGEIFS(ObservedSpeciesData!S$2:S$4955,ObservedSpeciesData!$A$2:$A$4955,$A1314,ObservedSpeciesData!$D$2:$D$4955,$D1314),"")</f>
        <v/>
      </c>
      <c r="T1314" s="23" t="str">
        <f>IF(ISNUMBER(AVERAGEIFS(ObservedSpeciesData!T$2:T$4955,ObservedSpeciesData!$A$2:$A$4955,$A1314,ObservedSpeciesData!$D$2:$D$4955,$D1314)),AVERAGEIFS(ObservedSpeciesData!T$2:T$4955,ObservedSpeciesData!$A$2:$A$4955,$A1314,ObservedSpeciesData!$D$2:$D$4955,$D1314),"")</f>
        <v/>
      </c>
      <c r="U1314" s="24" t="str">
        <f>IF(ISNUMBER(AVERAGEIFS(ObservedSpeciesData!U$2:U$4955,ObservedSpeciesData!$A$2:$A$4955,$A1314,ObservedSpeciesData!$C$2:$C$4955,$C1314,ObservedSpeciesData!$D$2:$D$4955,$D1314)),AVERAGEIFS(ObservedSpeciesData!U$2:U$4955,ObservedSpeciesData!$A$2:$A$4955,$A1314,ObservedSpeciesData!$C$2:$C$4955,$C1314,ObservedSpeciesData!$D$2:$D$4955,$D1314),"")</f>
        <v/>
      </c>
      <c r="V1314" s="23" t="str">
        <f>IF(ISNUMBER(AVERAGEIFS(ObservedSpeciesData!V$2:V$4955,ObservedSpeciesData!$A$2:$A$4955,$A1314,ObservedSpeciesData!$D$2:$D$4955,$D1314)),AVERAGEIFS(ObservedSpeciesData!V$2:V$4955,ObservedSpeciesData!$A$2:$A$4955,$A1314,ObservedSpeciesData!$D$2:$D$4955,$D1314),"")</f>
        <v/>
      </c>
      <c r="W1314" s="23" t="str">
        <f>IF(ISNUMBER(AVERAGEIFS(ObservedSpeciesData!W$2:W$4955,ObservedSpeciesData!$A$2:$A$4955,$A1314,ObservedSpeciesData!$D$2:$D$4955,$D1314)),AVERAGEIFS(ObservedSpeciesData!W$2:W$4955,ObservedSpeciesData!$A$2:$A$4955,$A1314,ObservedSpeciesData!$D$2:$D$4955,$D1314),"")</f>
        <v/>
      </c>
      <c r="X1314" s="23" t="str">
        <f>IF(ISNUMBER(AVERAGEIFS(ObservedSpeciesData!X$2:X$4955,ObservedSpeciesData!$A$2:$A$4955,$A1314,ObservedSpeciesData!$D$2:$D$4955,$D1314)),AVERAGEIFS(ObservedSpeciesData!X$2:X$4955,ObservedSpeciesData!$A$2:$A$4955,$A1314,ObservedSpeciesData!$D$2:$D$4955,$D1314),"")</f>
        <v/>
      </c>
      <c r="Y1314" s="23" t="str">
        <f>IF(ISNUMBER(AVERAGEIFS(ObservedSpeciesData!Y$2:Y$4955,ObservedSpeciesData!$A$2:$A$4955,$A1314,ObservedSpeciesData!$D$2:$D$4955,$D1314)),AVERAGEIFS(ObservedSpeciesData!Y$2:Y$4955,ObservedSpeciesData!$A$2:$A$4955,$A1314,ObservedSpeciesData!$D$2:$D$4955,$D1314),"")</f>
        <v/>
      </c>
      <c r="Z1314" s="23" t="str">
        <f>IF(ISNUMBER(AVERAGEIFS(ObservedSpeciesData!Z$2:Z$4955,ObservedSpeciesData!$A$2:$A$4955,$A1314,ObservedSpeciesData!$D$2:$D$4955,$D1314)),AVERAGEIFS(ObservedSpeciesData!Z$2:Z$4955,ObservedSpeciesData!$A$2:$A$4955,$A1314,ObservedSpeciesData!$D$2:$D$4955,$D1314),"")</f>
        <v/>
      </c>
      <c r="AA1314" s="23">
        <f>IF(ISNUMBER(AVERAGEIFS(ObservedSpeciesData!AA$2:AA$4955,ObservedSpeciesData!$A$2:$A$4955,$A1314,ObservedSpeciesData!$D$2:$D$4955,$D1314)),AVERAGEIFS(ObservedSpeciesData!AA$2:AA$4955,ObservedSpeciesData!$A$2:$A$4955,$A1314,ObservedSpeciesData!$D$2:$D$4955,$D1314),"")</f>
        <v>29.2</v>
      </c>
      <c r="AB1314" s="24">
        <f>IF(ISNUMBER(AVERAGEIFS(ObservedSpeciesData!AB$2:AB$4955,ObservedSpeciesData!$A$2:$A$4955,$A1314,ObservedSpeciesData!$D$2:$D$4955,$D1314)),AVERAGEIFS(ObservedSpeciesData!AB$2:AB$4955,ObservedSpeciesData!$A$2:$A$4955,$A1314,ObservedSpeciesData!$D$2:$D$4955,$D1314),"")</f>
        <v>4.6666666666666669E-2</v>
      </c>
      <c r="AC1314" s="24">
        <f>IF(ISNUMBER(AVERAGEIFS(ObservedSpeciesData!AC$2:AC$4955,ObservedSpeciesData!$A$2:$A$4955,$A1314,ObservedSpeciesData!$D$2:$D$4955,$D1314)),AVERAGEIFS(ObservedSpeciesData!AC$2:AC$4955,ObservedSpeciesData!$A$2:$A$4955,$A1314,ObservedSpeciesData!$D$2:$D$4955,$D1314),"")</f>
        <v>4.6666666666666669E-2</v>
      </c>
      <c r="AD1314" s="23" t="str">
        <f>IF(ISNUMBER(AVERAGEIFS(ObservedSpeciesData!AD$2:AD$4955,ObservedSpeciesData!$A$2:$A$4955,$A1314,ObservedSpeciesData!$D$2:$D$4955,$D1314)),AVERAGEIFS(ObservedSpeciesData!AD$2:AD$4955,ObservedSpeciesData!$A$2:$A$4955,$A1314,ObservedSpeciesData!$D$2:$D$4955,$D1314),"")</f>
        <v/>
      </c>
      <c r="AE1314" s="24" t="str">
        <f>IF(ISNUMBER(AVERAGEIFS(ObservedSpeciesData!AE$2:AE$4955,ObservedSpeciesData!$A$2:$A$4955,$A1314,ObservedSpeciesData!$D$2:$D$4955,$D1314)),AVERAGEIFS(ObservedSpeciesData!AE$2:AE$4955,ObservedSpeciesData!$A$2:$A$4955,$A1314,ObservedSpeciesData!$D$2:$D$4955,$D1314),"")</f>
        <v/>
      </c>
      <c r="AF1314" s="23"/>
      <c r="AG1314" s="24"/>
      <c r="AH1314" s="23" t="str">
        <f>IF(ISNUMBER(AVERAGEIFS(ObservedSpeciesData!AH$2:AH$4955,ObservedSpeciesData!$A$2:$A$4955,$A1314,ObservedSpeciesData!$D$2:$D$4955,$D1314)),AVERAGEIFS(ObservedSpeciesData!AH$2:AH$4955,ObservedSpeciesData!$A$2:$A$4955,$A1314,ObservedSpeciesData!$D$2:$D$4955,$D1314),"")</f>
        <v/>
      </c>
      <c r="AI1314" s="23" t="str">
        <f>IF(ISNUMBER(AVERAGEIFS(ObservedSpeciesData!AI$2:AI$4955,ObservedSpeciesData!$A$2:$A$4955,$A1314,ObservedSpeciesData!$C$2:$C$4955,$C1314,ObservedSpeciesData!$D$2:$D$4955,$D1314)),AVERAGEIFS(ObservedSpeciesData!AI$2:AI$4955,ObservedSpeciesData!$A$2:$A$4955,$A1314,ObservedSpeciesData!$C$2:$C$4955,$C1314,ObservedSpeciesData!$D$2:$D$4955,$D1314),"")</f>
        <v/>
      </c>
      <c r="AJ1314" s="2">
        <f>COUNTIFS(ObservedSpeciesData!$A$2:$A$828,$A1314,ObservedSpeciesData!$D$2:$D$828,$D1314)</f>
        <v>0</v>
      </c>
      <c r="AK1314" s="2">
        <f t="shared" si="20"/>
        <v>4</v>
      </c>
    </row>
    <row r="1315" spans="1:37" x14ac:dyDescent="0.25">
      <c r="A1315" s="14" t="s">
        <v>81</v>
      </c>
      <c r="B1315" t="s">
        <v>80</v>
      </c>
      <c r="C1315" t="s">
        <v>79</v>
      </c>
      <c r="D1315" s="13">
        <v>42219</v>
      </c>
      <c r="E1315">
        <v>1</v>
      </c>
      <c r="F1315">
        <v>500</v>
      </c>
      <c r="G1315" s="2" t="s">
        <v>87</v>
      </c>
      <c r="H1315" s="2" t="s">
        <v>10</v>
      </c>
      <c r="I1315">
        <v>7</v>
      </c>
      <c r="J1315" s="2" t="s">
        <v>88</v>
      </c>
      <c r="K1315" s="2">
        <f>IF(ISNUMBER(AVERAGEIFS(ObservedSpeciesData!K$2:K$4955,ObservedSpeciesData!$A$2:$A$4955,$A1315,ObservedSpeciesData!$D$2:$D$4955,$D1315)),AVERAGEIFS(ObservedSpeciesData!K$2:K$4955,ObservedSpeciesData!$A$2:$A$4955,$A1315,ObservedSpeciesData!$D$2:$D$4955,$D1315),"")</f>
        <v>450</v>
      </c>
      <c r="L1315" s="26">
        <f>IF(ISNUMBER(AVERAGEIFS(ObservedSpeciesData!L$2:L$4955,ObservedSpeciesData!$A$2:$A$4955,$A1315,ObservedSpeciesData!$D$2:$D$4955,$D1315)),AVERAGEIFS(ObservedSpeciesData!L$2:L$4955,ObservedSpeciesData!$A$2:$A$4955,$A1315,ObservedSpeciesData!$D$2:$D$4955,$D1315),"")</f>
        <v>1797.3333333333333</v>
      </c>
      <c r="M1315" s="23">
        <f>IF(ISNUMBER(AVERAGEIFS(ObservedSpeciesData!M$2:M$4955,ObservedSpeciesData!$A$2:$A$4955,$A1315,ObservedSpeciesData!$D$2:$D$4955,$D1315)),AVERAGEIFS(ObservedSpeciesData!M$2:M$4955,ObservedSpeciesData!$A$2:$A$4955,$A1315,ObservedSpeciesData!$D$2:$D$4955,$D1315),"")</f>
        <v>179.73333333333335</v>
      </c>
      <c r="N1315" s="23" t="str">
        <f>IF(ISNUMBER(AVERAGEIFS(ObservedSpeciesData!N$2:N$4955,ObservedSpeciesData!$A$2:$A$4955,$A1315,ObservedSpeciesData!$D$2:$D$4955,$D1315)),AVERAGEIFS(ObservedSpeciesData!N$2:N$4955,ObservedSpeciesData!$A$2:$A$4955,$A1315,ObservedSpeciesData!$D$2:$D$4955,$D1315),"")</f>
        <v/>
      </c>
      <c r="O1315" s="23" t="str">
        <f>IF(ISNUMBER(AVERAGEIFS(ObservedSpeciesData!O$2:O$4955,ObservedSpeciesData!$A$2:$A$4955,$A1315,ObservedSpeciesData!$D$2:$D$4955,$D1315)),AVERAGEIFS(ObservedSpeciesData!O$2:O$4955,ObservedSpeciesData!$A$2:$A$4955,$A1315,ObservedSpeciesData!$D$2:$D$4955,$D1315),"")</f>
        <v/>
      </c>
      <c r="P1315" s="23" t="str">
        <f>IF(ISNUMBER(AVERAGEIFS(ObservedSpeciesData!P$2:P$4955,ObservedSpeciesData!$A$2:$A$4955,$A1315,ObservedSpeciesData!$C$2:$C$4955,$C1315,ObservedSpeciesData!$D$2:$D$4955,$D1315)),AVERAGEIFS(ObservedSpeciesData!P$2:P$4955,ObservedSpeciesData!$A$2:$A$4955,$A1315,ObservedSpeciesData!$C$2:$C$4955,$C1315,ObservedSpeciesData!$D$2:$D$4955,$D1315),"")</f>
        <v/>
      </c>
      <c r="Q1315" s="23"/>
      <c r="R1315" s="25" t="str">
        <f>IF(ISNUMBER(AVERAGEIFS(ObservedSpeciesData!R$2:R$4955,ObservedSpeciesData!$A$2:$A$4955,$A1315,ObservedSpeciesData!$D$2:$D$4955,$D1315)),AVERAGEIFS(ObservedSpeciesData!R$2:R$4955,ObservedSpeciesData!$A$2:$A$4955,$A1315,ObservedSpeciesData!$D$2:$D$4955,$D1315),"")</f>
        <v/>
      </c>
      <c r="S1315" s="25" t="str">
        <f>IF(ISNUMBER(AVERAGEIFS(ObservedSpeciesData!S$2:S$4955,ObservedSpeciesData!$A$2:$A$4955,$A1315,ObservedSpeciesData!$D$2:$D$4955,$D1315)),AVERAGEIFS(ObservedSpeciesData!S$2:S$4955,ObservedSpeciesData!$A$2:$A$4955,$A1315,ObservedSpeciesData!$D$2:$D$4955,$D1315),"")</f>
        <v/>
      </c>
      <c r="T1315" s="23" t="str">
        <f>IF(ISNUMBER(AVERAGEIFS(ObservedSpeciesData!T$2:T$4955,ObservedSpeciesData!$A$2:$A$4955,$A1315,ObservedSpeciesData!$D$2:$D$4955,$D1315)),AVERAGEIFS(ObservedSpeciesData!T$2:T$4955,ObservedSpeciesData!$A$2:$A$4955,$A1315,ObservedSpeciesData!$D$2:$D$4955,$D1315),"")</f>
        <v/>
      </c>
      <c r="U1315" s="24" t="str">
        <f>IF(ISNUMBER(AVERAGEIFS(ObservedSpeciesData!U$2:U$4955,ObservedSpeciesData!$A$2:$A$4955,$A1315,ObservedSpeciesData!$C$2:$C$4955,$C1315,ObservedSpeciesData!$D$2:$D$4955,$D1315)),AVERAGEIFS(ObservedSpeciesData!U$2:U$4955,ObservedSpeciesData!$A$2:$A$4955,$A1315,ObservedSpeciesData!$C$2:$C$4955,$C1315,ObservedSpeciesData!$D$2:$D$4955,$D1315),"")</f>
        <v/>
      </c>
      <c r="V1315" s="23" t="str">
        <f>IF(ISNUMBER(AVERAGEIFS(ObservedSpeciesData!V$2:V$4955,ObservedSpeciesData!$A$2:$A$4955,$A1315,ObservedSpeciesData!$D$2:$D$4955,$D1315)),AVERAGEIFS(ObservedSpeciesData!V$2:V$4955,ObservedSpeciesData!$A$2:$A$4955,$A1315,ObservedSpeciesData!$D$2:$D$4955,$D1315),"")</f>
        <v/>
      </c>
      <c r="W1315" s="23" t="str">
        <f>IF(ISNUMBER(AVERAGEIFS(ObservedSpeciesData!W$2:W$4955,ObservedSpeciesData!$A$2:$A$4955,$A1315,ObservedSpeciesData!$D$2:$D$4955,$D1315)),AVERAGEIFS(ObservedSpeciesData!W$2:W$4955,ObservedSpeciesData!$A$2:$A$4955,$A1315,ObservedSpeciesData!$D$2:$D$4955,$D1315),"")</f>
        <v/>
      </c>
      <c r="X1315" s="23" t="str">
        <f>IF(ISNUMBER(AVERAGEIFS(ObservedSpeciesData!X$2:X$4955,ObservedSpeciesData!$A$2:$A$4955,$A1315,ObservedSpeciesData!$D$2:$D$4955,$D1315)),AVERAGEIFS(ObservedSpeciesData!X$2:X$4955,ObservedSpeciesData!$A$2:$A$4955,$A1315,ObservedSpeciesData!$D$2:$D$4955,$D1315),"")</f>
        <v/>
      </c>
      <c r="Y1315" s="23" t="str">
        <f>IF(ISNUMBER(AVERAGEIFS(ObservedSpeciesData!Y$2:Y$4955,ObservedSpeciesData!$A$2:$A$4955,$A1315,ObservedSpeciesData!$D$2:$D$4955,$D1315)),AVERAGEIFS(ObservedSpeciesData!Y$2:Y$4955,ObservedSpeciesData!$A$2:$A$4955,$A1315,ObservedSpeciesData!$D$2:$D$4955,$D1315),"")</f>
        <v/>
      </c>
      <c r="Z1315" s="23" t="str">
        <f>IF(ISNUMBER(AVERAGEIFS(ObservedSpeciesData!Z$2:Z$4955,ObservedSpeciesData!$A$2:$A$4955,$A1315,ObservedSpeciesData!$D$2:$D$4955,$D1315)),AVERAGEIFS(ObservedSpeciesData!Z$2:Z$4955,ObservedSpeciesData!$A$2:$A$4955,$A1315,ObservedSpeciesData!$D$2:$D$4955,$D1315),"")</f>
        <v/>
      </c>
      <c r="AA1315" s="23">
        <f>IF(ISNUMBER(AVERAGEIFS(ObservedSpeciesData!AA$2:AA$4955,ObservedSpeciesData!$A$2:$A$4955,$A1315,ObservedSpeciesData!$D$2:$D$4955,$D1315)),AVERAGEIFS(ObservedSpeciesData!AA$2:AA$4955,ObservedSpeciesData!$A$2:$A$4955,$A1315,ObservedSpeciesData!$D$2:$D$4955,$D1315),"")</f>
        <v>29.866666666666664</v>
      </c>
      <c r="AB1315" s="24">
        <f>IF(ISNUMBER(AVERAGEIFS(ObservedSpeciesData!AB$2:AB$4955,ObservedSpeciesData!$A$2:$A$4955,$A1315,ObservedSpeciesData!$D$2:$D$4955,$D1315)),AVERAGEIFS(ObservedSpeciesData!AB$2:AB$4955,ObservedSpeciesData!$A$2:$A$4955,$A1315,ObservedSpeciesData!$D$2:$D$4955,$D1315),"")</f>
        <v>4.766666666666667E-2</v>
      </c>
      <c r="AC1315" s="24">
        <f>IF(ISNUMBER(AVERAGEIFS(ObservedSpeciesData!AC$2:AC$4955,ObservedSpeciesData!$A$2:$A$4955,$A1315,ObservedSpeciesData!$D$2:$D$4955,$D1315)),AVERAGEIFS(ObservedSpeciesData!AC$2:AC$4955,ObservedSpeciesData!$A$2:$A$4955,$A1315,ObservedSpeciesData!$D$2:$D$4955,$D1315),"")</f>
        <v>4.766666666666667E-2</v>
      </c>
      <c r="AD1315" s="23" t="str">
        <f>IF(ISNUMBER(AVERAGEIFS(ObservedSpeciesData!AD$2:AD$4955,ObservedSpeciesData!$A$2:$A$4955,$A1315,ObservedSpeciesData!$D$2:$D$4955,$D1315)),AVERAGEIFS(ObservedSpeciesData!AD$2:AD$4955,ObservedSpeciesData!$A$2:$A$4955,$A1315,ObservedSpeciesData!$D$2:$D$4955,$D1315),"")</f>
        <v/>
      </c>
      <c r="AE1315" s="24" t="str">
        <f>IF(ISNUMBER(AVERAGEIFS(ObservedSpeciesData!AE$2:AE$4955,ObservedSpeciesData!$A$2:$A$4955,$A1315,ObservedSpeciesData!$D$2:$D$4955,$D1315)),AVERAGEIFS(ObservedSpeciesData!AE$2:AE$4955,ObservedSpeciesData!$A$2:$A$4955,$A1315,ObservedSpeciesData!$D$2:$D$4955,$D1315),"")</f>
        <v/>
      </c>
      <c r="AF1315" s="23"/>
      <c r="AG1315" s="24"/>
      <c r="AH1315" s="23" t="str">
        <f>IF(ISNUMBER(AVERAGEIFS(ObservedSpeciesData!AH$2:AH$4955,ObservedSpeciesData!$A$2:$A$4955,$A1315,ObservedSpeciesData!$D$2:$D$4955,$D1315)),AVERAGEIFS(ObservedSpeciesData!AH$2:AH$4955,ObservedSpeciesData!$A$2:$A$4955,$A1315,ObservedSpeciesData!$D$2:$D$4955,$D1315),"")</f>
        <v/>
      </c>
      <c r="AI1315" s="23" t="str">
        <f>IF(ISNUMBER(AVERAGEIFS(ObservedSpeciesData!AI$2:AI$4955,ObservedSpeciesData!$A$2:$A$4955,$A1315,ObservedSpeciesData!$C$2:$C$4955,$C1315,ObservedSpeciesData!$D$2:$D$4955,$D1315)),AVERAGEIFS(ObservedSpeciesData!AI$2:AI$4955,ObservedSpeciesData!$A$2:$A$4955,$A1315,ObservedSpeciesData!$C$2:$C$4955,$C1315,ObservedSpeciesData!$D$2:$D$4955,$D1315),"")</f>
        <v/>
      </c>
      <c r="AJ1315" s="2">
        <f>COUNTIFS(ObservedSpeciesData!$A$2:$A$828,$A1315,ObservedSpeciesData!$D$2:$D$828,$D1315)</f>
        <v>0</v>
      </c>
      <c r="AK1315" s="2">
        <f t="shared" si="20"/>
        <v>4</v>
      </c>
    </row>
    <row r="1316" spans="1:37" x14ac:dyDescent="0.25">
      <c r="A1316" s="14" t="s">
        <v>86</v>
      </c>
      <c r="B1316" t="s">
        <v>80</v>
      </c>
      <c r="C1316" t="s">
        <v>79</v>
      </c>
      <c r="D1316" s="13">
        <v>42233</v>
      </c>
      <c r="E1316">
        <v>1</v>
      </c>
      <c r="F1316">
        <v>0</v>
      </c>
      <c r="G1316" s="2" t="s">
        <v>87</v>
      </c>
      <c r="H1316" s="2" t="s">
        <v>10</v>
      </c>
      <c r="I1316">
        <v>7</v>
      </c>
      <c r="J1316" s="2" t="s">
        <v>88</v>
      </c>
      <c r="K1316" s="2">
        <f>IF(ISNUMBER(AVERAGEIFS(ObservedSpeciesData!K$2:K$4955,ObservedSpeciesData!$A$2:$A$4955,$A1316,ObservedSpeciesData!$D$2:$D$4955,$D1316)),AVERAGEIFS(ObservedSpeciesData!K$2:K$4955,ObservedSpeciesData!$A$2:$A$4955,$A1316,ObservedSpeciesData!$D$2:$D$4955,$D1316),"")</f>
        <v>0</v>
      </c>
      <c r="L1316" s="26">
        <f>IF(ISNUMBER(AVERAGEIFS(ObservedSpeciesData!L$2:L$4955,ObservedSpeciesData!$A$2:$A$4955,$A1316,ObservedSpeciesData!$D$2:$D$4955,$D1316)),AVERAGEIFS(ObservedSpeciesData!L$2:L$4955,ObservedSpeciesData!$A$2:$A$4955,$A1316,ObservedSpeciesData!$D$2:$D$4955,$D1316),"")</f>
        <v>1377.3333333333333</v>
      </c>
      <c r="M1316" s="23">
        <f>IF(ISNUMBER(AVERAGEIFS(ObservedSpeciesData!M$2:M$4955,ObservedSpeciesData!$A$2:$A$4955,$A1316,ObservedSpeciesData!$D$2:$D$4955,$D1316)),AVERAGEIFS(ObservedSpeciesData!M$2:M$4955,ObservedSpeciesData!$A$2:$A$4955,$A1316,ObservedSpeciesData!$D$2:$D$4955,$D1316),"")</f>
        <v>137.73333333333332</v>
      </c>
      <c r="N1316" s="23" t="str">
        <f>IF(ISNUMBER(AVERAGEIFS(ObservedSpeciesData!N$2:N$4955,ObservedSpeciesData!$A$2:$A$4955,$A1316,ObservedSpeciesData!$D$2:$D$4955,$D1316)),AVERAGEIFS(ObservedSpeciesData!N$2:N$4955,ObservedSpeciesData!$A$2:$A$4955,$A1316,ObservedSpeciesData!$D$2:$D$4955,$D1316),"")</f>
        <v/>
      </c>
      <c r="O1316" s="23" t="str">
        <f>IF(ISNUMBER(AVERAGEIFS(ObservedSpeciesData!O$2:O$4955,ObservedSpeciesData!$A$2:$A$4955,$A1316,ObservedSpeciesData!$D$2:$D$4955,$D1316)),AVERAGEIFS(ObservedSpeciesData!O$2:O$4955,ObservedSpeciesData!$A$2:$A$4955,$A1316,ObservedSpeciesData!$D$2:$D$4955,$D1316),"")</f>
        <v/>
      </c>
      <c r="P1316" s="23" t="str">
        <f>IF(ISNUMBER(AVERAGEIFS(ObservedSpeciesData!P$2:P$4955,ObservedSpeciesData!$A$2:$A$4955,$A1316,ObservedSpeciesData!$C$2:$C$4955,$C1316,ObservedSpeciesData!$D$2:$D$4955,$D1316)),AVERAGEIFS(ObservedSpeciesData!P$2:P$4955,ObservedSpeciesData!$A$2:$A$4955,$A1316,ObservedSpeciesData!$C$2:$C$4955,$C1316,ObservedSpeciesData!$D$2:$D$4955,$D1316),"")</f>
        <v/>
      </c>
      <c r="Q1316" s="23"/>
      <c r="R1316" s="25" t="str">
        <f>IF(ISNUMBER(AVERAGEIFS(ObservedSpeciesData!R$2:R$4955,ObservedSpeciesData!$A$2:$A$4955,$A1316,ObservedSpeciesData!$D$2:$D$4955,$D1316)),AVERAGEIFS(ObservedSpeciesData!R$2:R$4955,ObservedSpeciesData!$A$2:$A$4955,$A1316,ObservedSpeciesData!$D$2:$D$4955,$D1316),"")</f>
        <v/>
      </c>
      <c r="S1316" s="25" t="str">
        <f>IF(ISNUMBER(AVERAGEIFS(ObservedSpeciesData!S$2:S$4955,ObservedSpeciesData!$A$2:$A$4955,$A1316,ObservedSpeciesData!$D$2:$D$4955,$D1316)),AVERAGEIFS(ObservedSpeciesData!S$2:S$4955,ObservedSpeciesData!$A$2:$A$4955,$A1316,ObservedSpeciesData!$D$2:$D$4955,$D1316),"")</f>
        <v/>
      </c>
      <c r="T1316" s="23" t="str">
        <f>IF(ISNUMBER(AVERAGEIFS(ObservedSpeciesData!T$2:T$4955,ObservedSpeciesData!$A$2:$A$4955,$A1316,ObservedSpeciesData!$D$2:$D$4955,$D1316)),AVERAGEIFS(ObservedSpeciesData!T$2:T$4955,ObservedSpeciesData!$A$2:$A$4955,$A1316,ObservedSpeciesData!$D$2:$D$4955,$D1316),"")</f>
        <v/>
      </c>
      <c r="U1316" s="24" t="str">
        <f>IF(ISNUMBER(AVERAGEIFS(ObservedSpeciesData!U$2:U$4955,ObservedSpeciesData!$A$2:$A$4955,$A1316,ObservedSpeciesData!$C$2:$C$4955,$C1316,ObservedSpeciesData!$D$2:$D$4955,$D1316)),AVERAGEIFS(ObservedSpeciesData!U$2:U$4955,ObservedSpeciesData!$A$2:$A$4955,$A1316,ObservedSpeciesData!$C$2:$C$4955,$C1316,ObservedSpeciesData!$D$2:$D$4955,$D1316),"")</f>
        <v/>
      </c>
      <c r="V1316" s="23" t="str">
        <f>IF(ISNUMBER(AVERAGEIFS(ObservedSpeciesData!V$2:V$4955,ObservedSpeciesData!$A$2:$A$4955,$A1316,ObservedSpeciesData!$D$2:$D$4955,$D1316)),AVERAGEIFS(ObservedSpeciesData!V$2:V$4955,ObservedSpeciesData!$A$2:$A$4955,$A1316,ObservedSpeciesData!$D$2:$D$4955,$D1316),"")</f>
        <v/>
      </c>
      <c r="W1316" s="23" t="str">
        <f>IF(ISNUMBER(AVERAGEIFS(ObservedSpeciesData!W$2:W$4955,ObservedSpeciesData!$A$2:$A$4955,$A1316,ObservedSpeciesData!$D$2:$D$4955,$D1316)),AVERAGEIFS(ObservedSpeciesData!W$2:W$4955,ObservedSpeciesData!$A$2:$A$4955,$A1316,ObservedSpeciesData!$D$2:$D$4955,$D1316),"")</f>
        <v/>
      </c>
      <c r="X1316" s="23" t="str">
        <f>IF(ISNUMBER(AVERAGEIFS(ObservedSpeciesData!X$2:X$4955,ObservedSpeciesData!$A$2:$A$4955,$A1316,ObservedSpeciesData!$D$2:$D$4955,$D1316)),AVERAGEIFS(ObservedSpeciesData!X$2:X$4955,ObservedSpeciesData!$A$2:$A$4955,$A1316,ObservedSpeciesData!$D$2:$D$4955,$D1316),"")</f>
        <v/>
      </c>
      <c r="Y1316" s="23" t="str">
        <f>IF(ISNUMBER(AVERAGEIFS(ObservedSpeciesData!Y$2:Y$4955,ObservedSpeciesData!$A$2:$A$4955,$A1316,ObservedSpeciesData!$D$2:$D$4955,$D1316)),AVERAGEIFS(ObservedSpeciesData!Y$2:Y$4955,ObservedSpeciesData!$A$2:$A$4955,$A1316,ObservedSpeciesData!$D$2:$D$4955,$D1316),"")</f>
        <v/>
      </c>
      <c r="Z1316" s="23" t="str">
        <f>IF(ISNUMBER(AVERAGEIFS(ObservedSpeciesData!Z$2:Z$4955,ObservedSpeciesData!$A$2:$A$4955,$A1316,ObservedSpeciesData!$D$2:$D$4955,$D1316)),AVERAGEIFS(ObservedSpeciesData!Z$2:Z$4955,ObservedSpeciesData!$A$2:$A$4955,$A1316,ObservedSpeciesData!$D$2:$D$4955,$D1316),"")</f>
        <v/>
      </c>
      <c r="AA1316" s="23">
        <f>IF(ISNUMBER(AVERAGEIFS(ObservedSpeciesData!AA$2:AA$4955,ObservedSpeciesData!$A$2:$A$4955,$A1316,ObservedSpeciesData!$D$2:$D$4955,$D1316)),AVERAGEIFS(ObservedSpeciesData!AA$2:AA$4955,ObservedSpeciesData!$A$2:$A$4955,$A1316,ObservedSpeciesData!$D$2:$D$4955,$D1316),"")</f>
        <v>17.666666666666668</v>
      </c>
      <c r="AB1316" s="24">
        <f>IF(ISNUMBER(AVERAGEIFS(ObservedSpeciesData!AB$2:AB$4955,ObservedSpeciesData!$A$2:$A$4955,$A1316,ObservedSpeciesData!$D$2:$D$4955,$D1316)),AVERAGEIFS(ObservedSpeciesData!AB$2:AB$4955,ObservedSpeciesData!$A$2:$A$4955,$A1316,ObservedSpeciesData!$D$2:$D$4955,$D1316),"")</f>
        <v>2.8333333333333335E-2</v>
      </c>
      <c r="AC1316" s="24">
        <f>IF(ISNUMBER(AVERAGEIFS(ObservedSpeciesData!AC$2:AC$4955,ObservedSpeciesData!$A$2:$A$4955,$A1316,ObservedSpeciesData!$D$2:$D$4955,$D1316)),AVERAGEIFS(ObservedSpeciesData!AC$2:AC$4955,ObservedSpeciesData!$A$2:$A$4955,$A1316,ObservedSpeciesData!$D$2:$D$4955,$D1316),"")</f>
        <v>2.8333333333333335E-2</v>
      </c>
      <c r="AD1316" s="23" t="str">
        <f>IF(ISNUMBER(AVERAGEIFS(ObservedSpeciesData!AD$2:AD$4955,ObservedSpeciesData!$A$2:$A$4955,$A1316,ObservedSpeciesData!$D$2:$D$4955,$D1316)),AVERAGEIFS(ObservedSpeciesData!AD$2:AD$4955,ObservedSpeciesData!$A$2:$A$4955,$A1316,ObservedSpeciesData!$D$2:$D$4955,$D1316),"")</f>
        <v/>
      </c>
      <c r="AE1316" s="24" t="str">
        <f>IF(ISNUMBER(AVERAGEIFS(ObservedSpeciesData!AE$2:AE$4955,ObservedSpeciesData!$A$2:$A$4955,$A1316,ObservedSpeciesData!$D$2:$D$4955,$D1316)),AVERAGEIFS(ObservedSpeciesData!AE$2:AE$4955,ObservedSpeciesData!$A$2:$A$4955,$A1316,ObservedSpeciesData!$D$2:$D$4955,$D1316),"")</f>
        <v/>
      </c>
      <c r="AF1316" s="23"/>
      <c r="AG1316" s="24"/>
      <c r="AH1316" s="23" t="str">
        <f>IF(ISNUMBER(AVERAGEIFS(ObservedSpeciesData!AH$2:AH$4955,ObservedSpeciesData!$A$2:$A$4955,$A1316,ObservedSpeciesData!$D$2:$D$4955,$D1316)),AVERAGEIFS(ObservedSpeciesData!AH$2:AH$4955,ObservedSpeciesData!$A$2:$A$4955,$A1316,ObservedSpeciesData!$D$2:$D$4955,$D1316),"")</f>
        <v/>
      </c>
      <c r="AI1316" s="23" t="str">
        <f>IF(ISNUMBER(AVERAGEIFS(ObservedSpeciesData!AI$2:AI$4955,ObservedSpeciesData!$A$2:$A$4955,$A1316,ObservedSpeciesData!$C$2:$C$4955,$C1316,ObservedSpeciesData!$D$2:$D$4955,$D1316)),AVERAGEIFS(ObservedSpeciesData!AI$2:AI$4955,ObservedSpeciesData!$A$2:$A$4955,$A1316,ObservedSpeciesData!$C$2:$C$4955,$C1316,ObservedSpeciesData!$D$2:$D$4955,$D1316),"")</f>
        <v/>
      </c>
      <c r="AJ1316" s="2">
        <f>COUNTIFS(ObservedSpeciesData!$A$2:$A$828,$A1316,ObservedSpeciesData!$D$2:$D$828,$D1316)</f>
        <v>0</v>
      </c>
      <c r="AK1316" s="2">
        <f t="shared" si="20"/>
        <v>4</v>
      </c>
    </row>
    <row r="1317" spans="1:37" x14ac:dyDescent="0.25">
      <c r="A1317" s="14" t="s">
        <v>85</v>
      </c>
      <c r="B1317" t="s">
        <v>80</v>
      </c>
      <c r="C1317" t="s">
        <v>79</v>
      </c>
      <c r="D1317" s="13">
        <v>42233</v>
      </c>
      <c r="E1317">
        <v>1</v>
      </c>
      <c r="F1317">
        <v>50</v>
      </c>
      <c r="G1317" s="2" t="s">
        <v>87</v>
      </c>
      <c r="H1317" s="2" t="s">
        <v>10</v>
      </c>
      <c r="I1317">
        <v>7</v>
      </c>
      <c r="J1317" s="2" t="s">
        <v>88</v>
      </c>
      <c r="K1317" s="2">
        <f>IF(ISNUMBER(AVERAGEIFS(ObservedSpeciesData!K$2:K$4955,ObservedSpeciesData!$A$2:$A$4955,$A1317,ObservedSpeciesData!$D$2:$D$4955,$D1317)),AVERAGEIFS(ObservedSpeciesData!K$2:K$4955,ObservedSpeciesData!$A$2:$A$4955,$A1317,ObservedSpeciesData!$D$2:$D$4955,$D1317),"")</f>
        <v>45</v>
      </c>
      <c r="L1317" s="26">
        <f>IF(ISNUMBER(AVERAGEIFS(ObservedSpeciesData!L$2:L$4955,ObservedSpeciesData!$A$2:$A$4955,$A1317,ObservedSpeciesData!$D$2:$D$4955,$D1317)),AVERAGEIFS(ObservedSpeciesData!L$2:L$4955,ObservedSpeciesData!$A$2:$A$4955,$A1317,ObservedSpeciesData!$D$2:$D$4955,$D1317),"")</f>
        <v>1480</v>
      </c>
      <c r="M1317" s="23">
        <f>IF(ISNUMBER(AVERAGEIFS(ObservedSpeciesData!M$2:M$4955,ObservedSpeciesData!$A$2:$A$4955,$A1317,ObservedSpeciesData!$D$2:$D$4955,$D1317)),AVERAGEIFS(ObservedSpeciesData!M$2:M$4955,ObservedSpeciesData!$A$2:$A$4955,$A1317,ObservedSpeciesData!$D$2:$D$4955,$D1317),"")</f>
        <v>148.00000000000003</v>
      </c>
      <c r="N1317" s="23" t="str">
        <f>IF(ISNUMBER(AVERAGEIFS(ObservedSpeciesData!N$2:N$4955,ObservedSpeciesData!$A$2:$A$4955,$A1317,ObservedSpeciesData!$D$2:$D$4955,$D1317)),AVERAGEIFS(ObservedSpeciesData!N$2:N$4955,ObservedSpeciesData!$A$2:$A$4955,$A1317,ObservedSpeciesData!$D$2:$D$4955,$D1317),"")</f>
        <v/>
      </c>
      <c r="O1317" s="23" t="str">
        <f>IF(ISNUMBER(AVERAGEIFS(ObservedSpeciesData!O$2:O$4955,ObservedSpeciesData!$A$2:$A$4955,$A1317,ObservedSpeciesData!$D$2:$D$4955,$D1317)),AVERAGEIFS(ObservedSpeciesData!O$2:O$4955,ObservedSpeciesData!$A$2:$A$4955,$A1317,ObservedSpeciesData!$D$2:$D$4955,$D1317),"")</f>
        <v/>
      </c>
      <c r="P1317" s="23" t="str">
        <f>IF(ISNUMBER(AVERAGEIFS(ObservedSpeciesData!P$2:P$4955,ObservedSpeciesData!$A$2:$A$4955,$A1317,ObservedSpeciesData!$C$2:$C$4955,$C1317,ObservedSpeciesData!$D$2:$D$4955,$D1317)),AVERAGEIFS(ObservedSpeciesData!P$2:P$4955,ObservedSpeciesData!$A$2:$A$4955,$A1317,ObservedSpeciesData!$C$2:$C$4955,$C1317,ObservedSpeciesData!$D$2:$D$4955,$D1317),"")</f>
        <v/>
      </c>
      <c r="Q1317" s="23"/>
      <c r="R1317" s="25" t="str">
        <f>IF(ISNUMBER(AVERAGEIFS(ObservedSpeciesData!R$2:R$4955,ObservedSpeciesData!$A$2:$A$4955,$A1317,ObservedSpeciesData!$D$2:$D$4955,$D1317)),AVERAGEIFS(ObservedSpeciesData!R$2:R$4955,ObservedSpeciesData!$A$2:$A$4955,$A1317,ObservedSpeciesData!$D$2:$D$4955,$D1317),"")</f>
        <v/>
      </c>
      <c r="S1317" s="25" t="str">
        <f>IF(ISNUMBER(AVERAGEIFS(ObservedSpeciesData!S$2:S$4955,ObservedSpeciesData!$A$2:$A$4955,$A1317,ObservedSpeciesData!$D$2:$D$4955,$D1317)),AVERAGEIFS(ObservedSpeciesData!S$2:S$4955,ObservedSpeciesData!$A$2:$A$4955,$A1317,ObservedSpeciesData!$D$2:$D$4955,$D1317),"")</f>
        <v/>
      </c>
      <c r="T1317" s="23" t="str">
        <f>IF(ISNUMBER(AVERAGEIFS(ObservedSpeciesData!T$2:T$4955,ObservedSpeciesData!$A$2:$A$4955,$A1317,ObservedSpeciesData!$D$2:$D$4955,$D1317)),AVERAGEIFS(ObservedSpeciesData!T$2:T$4955,ObservedSpeciesData!$A$2:$A$4955,$A1317,ObservedSpeciesData!$D$2:$D$4955,$D1317),"")</f>
        <v/>
      </c>
      <c r="U1317" s="24" t="str">
        <f>IF(ISNUMBER(AVERAGEIFS(ObservedSpeciesData!U$2:U$4955,ObservedSpeciesData!$A$2:$A$4955,$A1317,ObservedSpeciesData!$C$2:$C$4955,$C1317,ObservedSpeciesData!$D$2:$D$4955,$D1317)),AVERAGEIFS(ObservedSpeciesData!U$2:U$4955,ObservedSpeciesData!$A$2:$A$4955,$A1317,ObservedSpeciesData!$C$2:$C$4955,$C1317,ObservedSpeciesData!$D$2:$D$4955,$D1317),"")</f>
        <v/>
      </c>
      <c r="V1317" s="23" t="str">
        <f>IF(ISNUMBER(AVERAGEIFS(ObservedSpeciesData!V$2:V$4955,ObservedSpeciesData!$A$2:$A$4955,$A1317,ObservedSpeciesData!$D$2:$D$4955,$D1317)),AVERAGEIFS(ObservedSpeciesData!V$2:V$4955,ObservedSpeciesData!$A$2:$A$4955,$A1317,ObservedSpeciesData!$D$2:$D$4955,$D1317),"")</f>
        <v/>
      </c>
      <c r="W1317" s="23" t="str">
        <f>IF(ISNUMBER(AVERAGEIFS(ObservedSpeciesData!W$2:W$4955,ObservedSpeciesData!$A$2:$A$4955,$A1317,ObservedSpeciesData!$D$2:$D$4955,$D1317)),AVERAGEIFS(ObservedSpeciesData!W$2:W$4955,ObservedSpeciesData!$A$2:$A$4955,$A1317,ObservedSpeciesData!$D$2:$D$4955,$D1317),"")</f>
        <v/>
      </c>
      <c r="X1317" s="23" t="str">
        <f>IF(ISNUMBER(AVERAGEIFS(ObservedSpeciesData!X$2:X$4955,ObservedSpeciesData!$A$2:$A$4955,$A1317,ObservedSpeciesData!$D$2:$D$4955,$D1317)),AVERAGEIFS(ObservedSpeciesData!X$2:X$4955,ObservedSpeciesData!$A$2:$A$4955,$A1317,ObservedSpeciesData!$D$2:$D$4955,$D1317),"")</f>
        <v/>
      </c>
      <c r="Y1317" s="23" t="str">
        <f>IF(ISNUMBER(AVERAGEIFS(ObservedSpeciesData!Y$2:Y$4955,ObservedSpeciesData!$A$2:$A$4955,$A1317,ObservedSpeciesData!$D$2:$D$4955,$D1317)),AVERAGEIFS(ObservedSpeciesData!Y$2:Y$4955,ObservedSpeciesData!$A$2:$A$4955,$A1317,ObservedSpeciesData!$D$2:$D$4955,$D1317),"")</f>
        <v/>
      </c>
      <c r="Z1317" s="23" t="str">
        <f>IF(ISNUMBER(AVERAGEIFS(ObservedSpeciesData!Z$2:Z$4955,ObservedSpeciesData!$A$2:$A$4955,$A1317,ObservedSpeciesData!$D$2:$D$4955,$D1317)),AVERAGEIFS(ObservedSpeciesData!Z$2:Z$4955,ObservedSpeciesData!$A$2:$A$4955,$A1317,ObservedSpeciesData!$D$2:$D$4955,$D1317),"")</f>
        <v/>
      </c>
      <c r="AA1317" s="23">
        <f>IF(ISNUMBER(AVERAGEIFS(ObservedSpeciesData!AA$2:AA$4955,ObservedSpeciesData!$A$2:$A$4955,$A1317,ObservedSpeciesData!$D$2:$D$4955,$D1317)),AVERAGEIFS(ObservedSpeciesData!AA$2:AA$4955,ObservedSpeciesData!$A$2:$A$4955,$A1317,ObservedSpeciesData!$D$2:$D$4955,$D1317),"")</f>
        <v>18.533333333333331</v>
      </c>
      <c r="AB1317" s="24">
        <f>IF(ISNUMBER(AVERAGEIFS(ObservedSpeciesData!AB$2:AB$4955,ObservedSpeciesData!$A$2:$A$4955,$A1317,ObservedSpeciesData!$D$2:$D$4955,$D1317)),AVERAGEIFS(ObservedSpeciesData!AB$2:AB$4955,ObservedSpeciesData!$A$2:$A$4955,$A1317,ObservedSpeciesData!$D$2:$D$4955,$D1317),"")</f>
        <v>2.9666666666666664E-2</v>
      </c>
      <c r="AC1317" s="24">
        <f>IF(ISNUMBER(AVERAGEIFS(ObservedSpeciesData!AC$2:AC$4955,ObservedSpeciesData!$A$2:$A$4955,$A1317,ObservedSpeciesData!$D$2:$D$4955,$D1317)),AVERAGEIFS(ObservedSpeciesData!AC$2:AC$4955,ObservedSpeciesData!$A$2:$A$4955,$A1317,ObservedSpeciesData!$D$2:$D$4955,$D1317),"")</f>
        <v>2.9666666666666664E-2</v>
      </c>
      <c r="AD1317" s="23" t="str">
        <f>IF(ISNUMBER(AVERAGEIFS(ObservedSpeciesData!AD$2:AD$4955,ObservedSpeciesData!$A$2:$A$4955,$A1317,ObservedSpeciesData!$D$2:$D$4955,$D1317)),AVERAGEIFS(ObservedSpeciesData!AD$2:AD$4955,ObservedSpeciesData!$A$2:$A$4955,$A1317,ObservedSpeciesData!$D$2:$D$4955,$D1317),"")</f>
        <v/>
      </c>
      <c r="AE1317" s="24" t="str">
        <f>IF(ISNUMBER(AVERAGEIFS(ObservedSpeciesData!AE$2:AE$4955,ObservedSpeciesData!$A$2:$A$4955,$A1317,ObservedSpeciesData!$D$2:$D$4955,$D1317)),AVERAGEIFS(ObservedSpeciesData!AE$2:AE$4955,ObservedSpeciesData!$A$2:$A$4955,$A1317,ObservedSpeciesData!$D$2:$D$4955,$D1317),"")</f>
        <v/>
      </c>
      <c r="AF1317" s="23"/>
      <c r="AG1317" s="24"/>
      <c r="AH1317" s="23" t="str">
        <f>IF(ISNUMBER(AVERAGEIFS(ObservedSpeciesData!AH$2:AH$4955,ObservedSpeciesData!$A$2:$A$4955,$A1317,ObservedSpeciesData!$D$2:$D$4955,$D1317)),AVERAGEIFS(ObservedSpeciesData!AH$2:AH$4955,ObservedSpeciesData!$A$2:$A$4955,$A1317,ObservedSpeciesData!$D$2:$D$4955,$D1317),"")</f>
        <v/>
      </c>
      <c r="AI1317" s="23" t="str">
        <f>IF(ISNUMBER(AVERAGEIFS(ObservedSpeciesData!AI$2:AI$4955,ObservedSpeciesData!$A$2:$A$4955,$A1317,ObservedSpeciesData!$C$2:$C$4955,$C1317,ObservedSpeciesData!$D$2:$D$4955,$D1317)),AVERAGEIFS(ObservedSpeciesData!AI$2:AI$4955,ObservedSpeciesData!$A$2:$A$4955,$A1317,ObservedSpeciesData!$C$2:$C$4955,$C1317,ObservedSpeciesData!$D$2:$D$4955,$D1317),"")</f>
        <v/>
      </c>
      <c r="AJ1317" s="2">
        <f>COUNTIFS(ObservedSpeciesData!$A$2:$A$828,$A1317,ObservedSpeciesData!$D$2:$D$828,$D1317)</f>
        <v>0</v>
      </c>
      <c r="AK1317" s="2">
        <f t="shared" si="20"/>
        <v>4</v>
      </c>
    </row>
    <row r="1318" spans="1:37" x14ac:dyDescent="0.25">
      <c r="A1318" s="14" t="s">
        <v>84</v>
      </c>
      <c r="B1318" t="s">
        <v>80</v>
      </c>
      <c r="C1318" t="s">
        <v>79</v>
      </c>
      <c r="D1318" s="13">
        <v>42233</v>
      </c>
      <c r="E1318">
        <v>1</v>
      </c>
      <c r="F1318">
        <v>100</v>
      </c>
      <c r="G1318" s="2" t="s">
        <v>87</v>
      </c>
      <c r="H1318" s="2" t="s">
        <v>10</v>
      </c>
      <c r="I1318">
        <v>7</v>
      </c>
      <c r="J1318" s="2" t="s">
        <v>88</v>
      </c>
      <c r="K1318" s="2">
        <f>IF(ISNUMBER(AVERAGEIFS(ObservedSpeciesData!K$2:K$4955,ObservedSpeciesData!$A$2:$A$4955,$A1318,ObservedSpeciesData!$D$2:$D$4955,$D1318)),AVERAGEIFS(ObservedSpeciesData!K$2:K$4955,ObservedSpeciesData!$A$2:$A$4955,$A1318,ObservedSpeciesData!$D$2:$D$4955,$D1318),"")</f>
        <v>90</v>
      </c>
      <c r="L1318" s="26">
        <f>IF(ISNUMBER(AVERAGEIFS(ObservedSpeciesData!L$2:L$4955,ObservedSpeciesData!$A$2:$A$4955,$A1318,ObservedSpeciesData!$D$2:$D$4955,$D1318)),AVERAGEIFS(ObservedSpeciesData!L$2:L$4955,ObservedSpeciesData!$A$2:$A$4955,$A1318,ObservedSpeciesData!$D$2:$D$4955,$D1318),"")</f>
        <v>1526.6666666666667</v>
      </c>
      <c r="M1318" s="23">
        <f>IF(ISNUMBER(AVERAGEIFS(ObservedSpeciesData!M$2:M$4955,ObservedSpeciesData!$A$2:$A$4955,$A1318,ObservedSpeciesData!$D$2:$D$4955,$D1318)),AVERAGEIFS(ObservedSpeciesData!M$2:M$4955,ObservedSpeciesData!$A$2:$A$4955,$A1318,ObservedSpeciesData!$D$2:$D$4955,$D1318),"")</f>
        <v>152.66666666666666</v>
      </c>
      <c r="N1318" s="23" t="str">
        <f>IF(ISNUMBER(AVERAGEIFS(ObservedSpeciesData!N$2:N$4955,ObservedSpeciesData!$A$2:$A$4955,$A1318,ObservedSpeciesData!$D$2:$D$4955,$D1318)),AVERAGEIFS(ObservedSpeciesData!N$2:N$4955,ObservedSpeciesData!$A$2:$A$4955,$A1318,ObservedSpeciesData!$D$2:$D$4955,$D1318),"")</f>
        <v/>
      </c>
      <c r="O1318" s="23" t="str">
        <f>IF(ISNUMBER(AVERAGEIFS(ObservedSpeciesData!O$2:O$4955,ObservedSpeciesData!$A$2:$A$4955,$A1318,ObservedSpeciesData!$D$2:$D$4955,$D1318)),AVERAGEIFS(ObservedSpeciesData!O$2:O$4955,ObservedSpeciesData!$A$2:$A$4955,$A1318,ObservedSpeciesData!$D$2:$D$4955,$D1318),"")</f>
        <v/>
      </c>
      <c r="P1318" s="23" t="str">
        <f>IF(ISNUMBER(AVERAGEIFS(ObservedSpeciesData!P$2:P$4955,ObservedSpeciesData!$A$2:$A$4955,$A1318,ObservedSpeciesData!$C$2:$C$4955,$C1318,ObservedSpeciesData!$D$2:$D$4955,$D1318)),AVERAGEIFS(ObservedSpeciesData!P$2:P$4955,ObservedSpeciesData!$A$2:$A$4955,$A1318,ObservedSpeciesData!$C$2:$C$4955,$C1318,ObservedSpeciesData!$D$2:$D$4955,$D1318),"")</f>
        <v/>
      </c>
      <c r="Q1318" s="23"/>
      <c r="R1318" s="25" t="str">
        <f>IF(ISNUMBER(AVERAGEIFS(ObservedSpeciesData!R$2:R$4955,ObservedSpeciesData!$A$2:$A$4955,$A1318,ObservedSpeciesData!$D$2:$D$4955,$D1318)),AVERAGEIFS(ObservedSpeciesData!R$2:R$4955,ObservedSpeciesData!$A$2:$A$4955,$A1318,ObservedSpeciesData!$D$2:$D$4955,$D1318),"")</f>
        <v/>
      </c>
      <c r="S1318" s="25" t="str">
        <f>IF(ISNUMBER(AVERAGEIFS(ObservedSpeciesData!S$2:S$4955,ObservedSpeciesData!$A$2:$A$4955,$A1318,ObservedSpeciesData!$D$2:$D$4955,$D1318)),AVERAGEIFS(ObservedSpeciesData!S$2:S$4955,ObservedSpeciesData!$A$2:$A$4955,$A1318,ObservedSpeciesData!$D$2:$D$4955,$D1318),"")</f>
        <v/>
      </c>
      <c r="T1318" s="23" t="str">
        <f>IF(ISNUMBER(AVERAGEIFS(ObservedSpeciesData!T$2:T$4955,ObservedSpeciesData!$A$2:$A$4955,$A1318,ObservedSpeciesData!$D$2:$D$4955,$D1318)),AVERAGEIFS(ObservedSpeciesData!T$2:T$4955,ObservedSpeciesData!$A$2:$A$4955,$A1318,ObservedSpeciesData!$D$2:$D$4955,$D1318),"")</f>
        <v/>
      </c>
      <c r="U1318" s="24" t="str">
        <f>IF(ISNUMBER(AVERAGEIFS(ObservedSpeciesData!U$2:U$4955,ObservedSpeciesData!$A$2:$A$4955,$A1318,ObservedSpeciesData!$C$2:$C$4955,$C1318,ObservedSpeciesData!$D$2:$D$4955,$D1318)),AVERAGEIFS(ObservedSpeciesData!U$2:U$4955,ObservedSpeciesData!$A$2:$A$4955,$A1318,ObservedSpeciesData!$C$2:$C$4955,$C1318,ObservedSpeciesData!$D$2:$D$4955,$D1318),"")</f>
        <v/>
      </c>
      <c r="V1318" s="23" t="str">
        <f>IF(ISNUMBER(AVERAGEIFS(ObservedSpeciesData!V$2:V$4955,ObservedSpeciesData!$A$2:$A$4955,$A1318,ObservedSpeciesData!$D$2:$D$4955,$D1318)),AVERAGEIFS(ObservedSpeciesData!V$2:V$4955,ObservedSpeciesData!$A$2:$A$4955,$A1318,ObservedSpeciesData!$D$2:$D$4955,$D1318),"")</f>
        <v/>
      </c>
      <c r="W1318" s="23" t="str">
        <f>IF(ISNUMBER(AVERAGEIFS(ObservedSpeciesData!W$2:W$4955,ObservedSpeciesData!$A$2:$A$4955,$A1318,ObservedSpeciesData!$D$2:$D$4955,$D1318)),AVERAGEIFS(ObservedSpeciesData!W$2:W$4955,ObservedSpeciesData!$A$2:$A$4955,$A1318,ObservedSpeciesData!$D$2:$D$4955,$D1318),"")</f>
        <v/>
      </c>
      <c r="X1318" s="23" t="str">
        <f>IF(ISNUMBER(AVERAGEIFS(ObservedSpeciesData!X$2:X$4955,ObservedSpeciesData!$A$2:$A$4955,$A1318,ObservedSpeciesData!$D$2:$D$4955,$D1318)),AVERAGEIFS(ObservedSpeciesData!X$2:X$4955,ObservedSpeciesData!$A$2:$A$4955,$A1318,ObservedSpeciesData!$D$2:$D$4955,$D1318),"")</f>
        <v/>
      </c>
      <c r="Y1318" s="23" t="str">
        <f>IF(ISNUMBER(AVERAGEIFS(ObservedSpeciesData!Y$2:Y$4955,ObservedSpeciesData!$A$2:$A$4955,$A1318,ObservedSpeciesData!$D$2:$D$4955,$D1318)),AVERAGEIFS(ObservedSpeciesData!Y$2:Y$4955,ObservedSpeciesData!$A$2:$A$4955,$A1318,ObservedSpeciesData!$D$2:$D$4955,$D1318),"")</f>
        <v/>
      </c>
      <c r="Z1318" s="23" t="str">
        <f>IF(ISNUMBER(AVERAGEIFS(ObservedSpeciesData!Z$2:Z$4955,ObservedSpeciesData!$A$2:$A$4955,$A1318,ObservedSpeciesData!$D$2:$D$4955,$D1318)),AVERAGEIFS(ObservedSpeciesData!Z$2:Z$4955,ObservedSpeciesData!$A$2:$A$4955,$A1318,ObservedSpeciesData!$D$2:$D$4955,$D1318),"")</f>
        <v/>
      </c>
      <c r="AA1318" s="23">
        <f>IF(ISNUMBER(AVERAGEIFS(ObservedSpeciesData!AA$2:AA$4955,ObservedSpeciesData!$A$2:$A$4955,$A1318,ObservedSpeciesData!$D$2:$D$4955,$D1318)),AVERAGEIFS(ObservedSpeciesData!AA$2:AA$4955,ObservedSpeciesData!$A$2:$A$4955,$A1318,ObservedSpeciesData!$D$2:$D$4955,$D1318),"")</f>
        <v>20.466666666666669</v>
      </c>
      <c r="AB1318" s="24">
        <f>IF(ISNUMBER(AVERAGEIFS(ObservedSpeciesData!AB$2:AB$4955,ObservedSpeciesData!$A$2:$A$4955,$A1318,ObservedSpeciesData!$D$2:$D$4955,$D1318)),AVERAGEIFS(ObservedSpeciesData!AB$2:AB$4955,ObservedSpeciesData!$A$2:$A$4955,$A1318,ObservedSpeciesData!$D$2:$D$4955,$D1318),"")</f>
        <v>3.3000000000000002E-2</v>
      </c>
      <c r="AC1318" s="24">
        <f>IF(ISNUMBER(AVERAGEIFS(ObservedSpeciesData!AC$2:AC$4955,ObservedSpeciesData!$A$2:$A$4955,$A1318,ObservedSpeciesData!$D$2:$D$4955,$D1318)),AVERAGEIFS(ObservedSpeciesData!AC$2:AC$4955,ObservedSpeciesData!$A$2:$A$4955,$A1318,ObservedSpeciesData!$D$2:$D$4955,$D1318),"")</f>
        <v>3.3000000000000002E-2</v>
      </c>
      <c r="AD1318" s="23" t="str">
        <f>IF(ISNUMBER(AVERAGEIFS(ObservedSpeciesData!AD$2:AD$4955,ObservedSpeciesData!$A$2:$A$4955,$A1318,ObservedSpeciesData!$D$2:$D$4955,$D1318)),AVERAGEIFS(ObservedSpeciesData!AD$2:AD$4955,ObservedSpeciesData!$A$2:$A$4955,$A1318,ObservedSpeciesData!$D$2:$D$4955,$D1318),"")</f>
        <v/>
      </c>
      <c r="AE1318" s="24" t="str">
        <f>IF(ISNUMBER(AVERAGEIFS(ObservedSpeciesData!AE$2:AE$4955,ObservedSpeciesData!$A$2:$A$4955,$A1318,ObservedSpeciesData!$D$2:$D$4955,$D1318)),AVERAGEIFS(ObservedSpeciesData!AE$2:AE$4955,ObservedSpeciesData!$A$2:$A$4955,$A1318,ObservedSpeciesData!$D$2:$D$4955,$D1318),"")</f>
        <v/>
      </c>
      <c r="AF1318" s="23"/>
      <c r="AG1318" s="24"/>
      <c r="AH1318" s="23" t="str">
        <f>IF(ISNUMBER(AVERAGEIFS(ObservedSpeciesData!AH$2:AH$4955,ObservedSpeciesData!$A$2:$A$4955,$A1318,ObservedSpeciesData!$D$2:$D$4955,$D1318)),AVERAGEIFS(ObservedSpeciesData!AH$2:AH$4955,ObservedSpeciesData!$A$2:$A$4955,$A1318,ObservedSpeciesData!$D$2:$D$4955,$D1318),"")</f>
        <v/>
      </c>
      <c r="AI1318" s="23" t="str">
        <f>IF(ISNUMBER(AVERAGEIFS(ObservedSpeciesData!AI$2:AI$4955,ObservedSpeciesData!$A$2:$A$4955,$A1318,ObservedSpeciesData!$C$2:$C$4955,$C1318,ObservedSpeciesData!$D$2:$D$4955,$D1318)),AVERAGEIFS(ObservedSpeciesData!AI$2:AI$4955,ObservedSpeciesData!$A$2:$A$4955,$A1318,ObservedSpeciesData!$C$2:$C$4955,$C1318,ObservedSpeciesData!$D$2:$D$4955,$D1318),"")</f>
        <v/>
      </c>
      <c r="AJ1318" s="2">
        <f>COUNTIFS(ObservedSpeciesData!$A$2:$A$828,$A1318,ObservedSpeciesData!$D$2:$D$828,$D1318)</f>
        <v>0</v>
      </c>
      <c r="AK1318" s="2">
        <f t="shared" si="20"/>
        <v>4</v>
      </c>
    </row>
    <row r="1319" spans="1:37" x14ac:dyDescent="0.25">
      <c r="A1319" s="14" t="s">
        <v>83</v>
      </c>
      <c r="B1319" t="s">
        <v>80</v>
      </c>
      <c r="C1319" t="s">
        <v>79</v>
      </c>
      <c r="D1319" s="13">
        <v>42233</v>
      </c>
      <c r="E1319">
        <v>1</v>
      </c>
      <c r="F1319">
        <v>200</v>
      </c>
      <c r="G1319" s="2" t="s">
        <v>87</v>
      </c>
      <c r="H1319" s="2" t="s">
        <v>10</v>
      </c>
      <c r="I1319">
        <v>7</v>
      </c>
      <c r="J1319" s="2" t="s">
        <v>88</v>
      </c>
      <c r="K1319" s="2">
        <f>IF(ISNUMBER(AVERAGEIFS(ObservedSpeciesData!K$2:K$4955,ObservedSpeciesData!$A$2:$A$4955,$A1319,ObservedSpeciesData!$D$2:$D$4955,$D1319)),AVERAGEIFS(ObservedSpeciesData!K$2:K$4955,ObservedSpeciesData!$A$2:$A$4955,$A1319,ObservedSpeciesData!$D$2:$D$4955,$D1319),"")</f>
        <v>180</v>
      </c>
      <c r="L1319" s="26">
        <f>IF(ISNUMBER(AVERAGEIFS(ObservedSpeciesData!L$2:L$4955,ObservedSpeciesData!$A$2:$A$4955,$A1319,ObservedSpeciesData!$D$2:$D$4955,$D1319)),AVERAGEIFS(ObservedSpeciesData!L$2:L$4955,ObservedSpeciesData!$A$2:$A$4955,$A1319,ObservedSpeciesData!$D$2:$D$4955,$D1319),"")</f>
        <v>1704</v>
      </c>
      <c r="M1319" s="23">
        <f>IF(ISNUMBER(AVERAGEIFS(ObservedSpeciesData!M$2:M$4955,ObservedSpeciesData!$A$2:$A$4955,$A1319,ObservedSpeciesData!$D$2:$D$4955,$D1319)),AVERAGEIFS(ObservedSpeciesData!M$2:M$4955,ObservedSpeciesData!$A$2:$A$4955,$A1319,ObservedSpeciesData!$D$2:$D$4955,$D1319),"")</f>
        <v>170.4</v>
      </c>
      <c r="N1319" s="23" t="str">
        <f>IF(ISNUMBER(AVERAGEIFS(ObservedSpeciesData!N$2:N$4955,ObservedSpeciesData!$A$2:$A$4955,$A1319,ObservedSpeciesData!$D$2:$D$4955,$D1319)),AVERAGEIFS(ObservedSpeciesData!N$2:N$4955,ObservedSpeciesData!$A$2:$A$4955,$A1319,ObservedSpeciesData!$D$2:$D$4955,$D1319),"")</f>
        <v/>
      </c>
      <c r="O1319" s="23" t="str">
        <f>IF(ISNUMBER(AVERAGEIFS(ObservedSpeciesData!O$2:O$4955,ObservedSpeciesData!$A$2:$A$4955,$A1319,ObservedSpeciesData!$D$2:$D$4955,$D1319)),AVERAGEIFS(ObservedSpeciesData!O$2:O$4955,ObservedSpeciesData!$A$2:$A$4955,$A1319,ObservedSpeciesData!$D$2:$D$4955,$D1319),"")</f>
        <v/>
      </c>
      <c r="P1319" s="23" t="str">
        <f>IF(ISNUMBER(AVERAGEIFS(ObservedSpeciesData!P$2:P$4955,ObservedSpeciesData!$A$2:$A$4955,$A1319,ObservedSpeciesData!$C$2:$C$4955,$C1319,ObservedSpeciesData!$D$2:$D$4955,$D1319)),AVERAGEIFS(ObservedSpeciesData!P$2:P$4955,ObservedSpeciesData!$A$2:$A$4955,$A1319,ObservedSpeciesData!$C$2:$C$4955,$C1319,ObservedSpeciesData!$D$2:$D$4955,$D1319),"")</f>
        <v/>
      </c>
      <c r="Q1319" s="23"/>
      <c r="R1319" s="25" t="str">
        <f>IF(ISNUMBER(AVERAGEIFS(ObservedSpeciesData!R$2:R$4955,ObservedSpeciesData!$A$2:$A$4955,$A1319,ObservedSpeciesData!$D$2:$D$4955,$D1319)),AVERAGEIFS(ObservedSpeciesData!R$2:R$4955,ObservedSpeciesData!$A$2:$A$4955,$A1319,ObservedSpeciesData!$D$2:$D$4955,$D1319),"")</f>
        <v/>
      </c>
      <c r="S1319" s="25" t="str">
        <f>IF(ISNUMBER(AVERAGEIFS(ObservedSpeciesData!S$2:S$4955,ObservedSpeciesData!$A$2:$A$4955,$A1319,ObservedSpeciesData!$D$2:$D$4955,$D1319)),AVERAGEIFS(ObservedSpeciesData!S$2:S$4955,ObservedSpeciesData!$A$2:$A$4955,$A1319,ObservedSpeciesData!$D$2:$D$4955,$D1319),"")</f>
        <v/>
      </c>
      <c r="T1319" s="23" t="str">
        <f>IF(ISNUMBER(AVERAGEIFS(ObservedSpeciesData!T$2:T$4955,ObservedSpeciesData!$A$2:$A$4955,$A1319,ObservedSpeciesData!$D$2:$D$4955,$D1319)),AVERAGEIFS(ObservedSpeciesData!T$2:T$4955,ObservedSpeciesData!$A$2:$A$4955,$A1319,ObservedSpeciesData!$D$2:$D$4955,$D1319),"")</f>
        <v/>
      </c>
      <c r="U1319" s="24" t="str">
        <f>IF(ISNUMBER(AVERAGEIFS(ObservedSpeciesData!U$2:U$4955,ObservedSpeciesData!$A$2:$A$4955,$A1319,ObservedSpeciesData!$C$2:$C$4955,$C1319,ObservedSpeciesData!$D$2:$D$4955,$D1319)),AVERAGEIFS(ObservedSpeciesData!U$2:U$4955,ObservedSpeciesData!$A$2:$A$4955,$A1319,ObservedSpeciesData!$C$2:$C$4955,$C1319,ObservedSpeciesData!$D$2:$D$4955,$D1319),"")</f>
        <v/>
      </c>
      <c r="V1319" s="23" t="str">
        <f>IF(ISNUMBER(AVERAGEIFS(ObservedSpeciesData!V$2:V$4955,ObservedSpeciesData!$A$2:$A$4955,$A1319,ObservedSpeciesData!$D$2:$D$4955,$D1319)),AVERAGEIFS(ObservedSpeciesData!V$2:V$4955,ObservedSpeciesData!$A$2:$A$4955,$A1319,ObservedSpeciesData!$D$2:$D$4955,$D1319),"")</f>
        <v/>
      </c>
      <c r="W1319" s="23" t="str">
        <f>IF(ISNUMBER(AVERAGEIFS(ObservedSpeciesData!W$2:W$4955,ObservedSpeciesData!$A$2:$A$4955,$A1319,ObservedSpeciesData!$D$2:$D$4955,$D1319)),AVERAGEIFS(ObservedSpeciesData!W$2:W$4955,ObservedSpeciesData!$A$2:$A$4955,$A1319,ObservedSpeciesData!$D$2:$D$4955,$D1319),"")</f>
        <v/>
      </c>
      <c r="X1319" s="23" t="str">
        <f>IF(ISNUMBER(AVERAGEIFS(ObservedSpeciesData!X$2:X$4955,ObservedSpeciesData!$A$2:$A$4955,$A1319,ObservedSpeciesData!$D$2:$D$4955,$D1319)),AVERAGEIFS(ObservedSpeciesData!X$2:X$4955,ObservedSpeciesData!$A$2:$A$4955,$A1319,ObservedSpeciesData!$D$2:$D$4955,$D1319),"")</f>
        <v/>
      </c>
      <c r="Y1319" s="23" t="str">
        <f>IF(ISNUMBER(AVERAGEIFS(ObservedSpeciesData!Y$2:Y$4955,ObservedSpeciesData!$A$2:$A$4955,$A1319,ObservedSpeciesData!$D$2:$D$4955,$D1319)),AVERAGEIFS(ObservedSpeciesData!Y$2:Y$4955,ObservedSpeciesData!$A$2:$A$4955,$A1319,ObservedSpeciesData!$D$2:$D$4955,$D1319),"")</f>
        <v/>
      </c>
      <c r="Z1319" s="23" t="str">
        <f>IF(ISNUMBER(AVERAGEIFS(ObservedSpeciesData!Z$2:Z$4955,ObservedSpeciesData!$A$2:$A$4955,$A1319,ObservedSpeciesData!$D$2:$D$4955,$D1319)),AVERAGEIFS(ObservedSpeciesData!Z$2:Z$4955,ObservedSpeciesData!$A$2:$A$4955,$A1319,ObservedSpeciesData!$D$2:$D$4955,$D1319),"")</f>
        <v/>
      </c>
      <c r="AA1319" s="23">
        <f>IF(ISNUMBER(AVERAGEIFS(ObservedSpeciesData!AA$2:AA$4955,ObservedSpeciesData!$A$2:$A$4955,$A1319,ObservedSpeciesData!$D$2:$D$4955,$D1319)),AVERAGEIFS(ObservedSpeciesData!AA$2:AA$4955,ObservedSpeciesData!$A$2:$A$4955,$A1319,ObservedSpeciesData!$D$2:$D$4955,$D1319),"")</f>
        <v>24</v>
      </c>
      <c r="AB1319" s="24">
        <f>IF(ISNUMBER(AVERAGEIFS(ObservedSpeciesData!AB$2:AB$4955,ObservedSpeciesData!$A$2:$A$4955,$A1319,ObservedSpeciesData!$D$2:$D$4955,$D1319)),AVERAGEIFS(ObservedSpeciesData!AB$2:AB$4955,ObservedSpeciesData!$A$2:$A$4955,$A1319,ObservedSpeciesData!$D$2:$D$4955,$D1319),"")</f>
        <v>3.8333333333333337E-2</v>
      </c>
      <c r="AC1319" s="24">
        <f>IF(ISNUMBER(AVERAGEIFS(ObservedSpeciesData!AC$2:AC$4955,ObservedSpeciesData!$A$2:$A$4955,$A1319,ObservedSpeciesData!$D$2:$D$4955,$D1319)),AVERAGEIFS(ObservedSpeciesData!AC$2:AC$4955,ObservedSpeciesData!$A$2:$A$4955,$A1319,ObservedSpeciesData!$D$2:$D$4955,$D1319),"")</f>
        <v>3.8333333333333337E-2</v>
      </c>
      <c r="AD1319" s="23" t="str">
        <f>IF(ISNUMBER(AVERAGEIFS(ObservedSpeciesData!AD$2:AD$4955,ObservedSpeciesData!$A$2:$A$4955,$A1319,ObservedSpeciesData!$D$2:$D$4955,$D1319)),AVERAGEIFS(ObservedSpeciesData!AD$2:AD$4955,ObservedSpeciesData!$A$2:$A$4955,$A1319,ObservedSpeciesData!$D$2:$D$4955,$D1319),"")</f>
        <v/>
      </c>
      <c r="AE1319" s="24" t="str">
        <f>IF(ISNUMBER(AVERAGEIFS(ObservedSpeciesData!AE$2:AE$4955,ObservedSpeciesData!$A$2:$A$4955,$A1319,ObservedSpeciesData!$D$2:$D$4955,$D1319)),AVERAGEIFS(ObservedSpeciesData!AE$2:AE$4955,ObservedSpeciesData!$A$2:$A$4955,$A1319,ObservedSpeciesData!$D$2:$D$4955,$D1319),"")</f>
        <v/>
      </c>
      <c r="AF1319" s="23"/>
      <c r="AG1319" s="24"/>
      <c r="AH1319" s="23" t="str">
        <f>IF(ISNUMBER(AVERAGEIFS(ObservedSpeciesData!AH$2:AH$4955,ObservedSpeciesData!$A$2:$A$4955,$A1319,ObservedSpeciesData!$D$2:$D$4955,$D1319)),AVERAGEIFS(ObservedSpeciesData!AH$2:AH$4955,ObservedSpeciesData!$A$2:$A$4955,$A1319,ObservedSpeciesData!$D$2:$D$4955,$D1319),"")</f>
        <v/>
      </c>
      <c r="AI1319" s="23" t="str">
        <f>IF(ISNUMBER(AVERAGEIFS(ObservedSpeciesData!AI$2:AI$4955,ObservedSpeciesData!$A$2:$A$4955,$A1319,ObservedSpeciesData!$C$2:$C$4955,$C1319,ObservedSpeciesData!$D$2:$D$4955,$D1319)),AVERAGEIFS(ObservedSpeciesData!AI$2:AI$4955,ObservedSpeciesData!$A$2:$A$4955,$A1319,ObservedSpeciesData!$C$2:$C$4955,$C1319,ObservedSpeciesData!$D$2:$D$4955,$D1319),"")</f>
        <v/>
      </c>
      <c r="AJ1319" s="2">
        <f>COUNTIFS(ObservedSpeciesData!$A$2:$A$828,$A1319,ObservedSpeciesData!$D$2:$D$828,$D1319)</f>
        <v>0</v>
      </c>
      <c r="AK1319" s="2">
        <f t="shared" si="20"/>
        <v>4</v>
      </c>
    </row>
    <row r="1320" spans="1:37" x14ac:dyDescent="0.25">
      <c r="A1320" s="14" t="s">
        <v>82</v>
      </c>
      <c r="B1320" t="s">
        <v>80</v>
      </c>
      <c r="C1320" t="s">
        <v>79</v>
      </c>
      <c r="D1320" s="13">
        <v>42233</v>
      </c>
      <c r="E1320">
        <v>1</v>
      </c>
      <c r="F1320">
        <v>350</v>
      </c>
      <c r="G1320" s="2" t="s">
        <v>87</v>
      </c>
      <c r="H1320" s="2" t="s">
        <v>10</v>
      </c>
      <c r="I1320">
        <v>7</v>
      </c>
      <c r="J1320" s="2" t="s">
        <v>88</v>
      </c>
      <c r="K1320" s="2">
        <f>IF(ISNUMBER(AVERAGEIFS(ObservedSpeciesData!K$2:K$4955,ObservedSpeciesData!$A$2:$A$4955,$A1320,ObservedSpeciesData!$D$2:$D$4955,$D1320)),AVERAGEIFS(ObservedSpeciesData!K$2:K$4955,ObservedSpeciesData!$A$2:$A$4955,$A1320,ObservedSpeciesData!$D$2:$D$4955,$D1320),"")</f>
        <v>315</v>
      </c>
      <c r="L1320" s="26">
        <f>IF(ISNUMBER(AVERAGEIFS(ObservedSpeciesData!L$2:L$4955,ObservedSpeciesData!$A$2:$A$4955,$A1320,ObservedSpeciesData!$D$2:$D$4955,$D1320)),AVERAGEIFS(ObservedSpeciesData!L$2:L$4955,ObservedSpeciesData!$A$2:$A$4955,$A1320,ObservedSpeciesData!$D$2:$D$4955,$D1320),"")</f>
        <v>1928</v>
      </c>
      <c r="M1320" s="23">
        <f>IF(ISNUMBER(AVERAGEIFS(ObservedSpeciesData!M$2:M$4955,ObservedSpeciesData!$A$2:$A$4955,$A1320,ObservedSpeciesData!$D$2:$D$4955,$D1320)),AVERAGEIFS(ObservedSpeciesData!M$2:M$4955,ObservedSpeciesData!$A$2:$A$4955,$A1320,ObservedSpeciesData!$D$2:$D$4955,$D1320),"")</f>
        <v>192.79999999999998</v>
      </c>
      <c r="N1320" s="23" t="str">
        <f>IF(ISNUMBER(AVERAGEIFS(ObservedSpeciesData!N$2:N$4955,ObservedSpeciesData!$A$2:$A$4955,$A1320,ObservedSpeciesData!$D$2:$D$4955,$D1320)),AVERAGEIFS(ObservedSpeciesData!N$2:N$4955,ObservedSpeciesData!$A$2:$A$4955,$A1320,ObservedSpeciesData!$D$2:$D$4955,$D1320),"")</f>
        <v/>
      </c>
      <c r="O1320" s="23" t="str">
        <f>IF(ISNUMBER(AVERAGEIFS(ObservedSpeciesData!O$2:O$4955,ObservedSpeciesData!$A$2:$A$4955,$A1320,ObservedSpeciesData!$D$2:$D$4955,$D1320)),AVERAGEIFS(ObservedSpeciesData!O$2:O$4955,ObservedSpeciesData!$A$2:$A$4955,$A1320,ObservedSpeciesData!$D$2:$D$4955,$D1320),"")</f>
        <v/>
      </c>
      <c r="P1320" s="23" t="str">
        <f>IF(ISNUMBER(AVERAGEIFS(ObservedSpeciesData!P$2:P$4955,ObservedSpeciesData!$A$2:$A$4955,$A1320,ObservedSpeciesData!$C$2:$C$4955,$C1320,ObservedSpeciesData!$D$2:$D$4955,$D1320)),AVERAGEIFS(ObservedSpeciesData!P$2:P$4955,ObservedSpeciesData!$A$2:$A$4955,$A1320,ObservedSpeciesData!$C$2:$C$4955,$C1320,ObservedSpeciesData!$D$2:$D$4955,$D1320),"")</f>
        <v/>
      </c>
      <c r="Q1320" s="23"/>
      <c r="R1320" s="25" t="str">
        <f>IF(ISNUMBER(AVERAGEIFS(ObservedSpeciesData!R$2:R$4955,ObservedSpeciesData!$A$2:$A$4955,$A1320,ObservedSpeciesData!$D$2:$D$4955,$D1320)),AVERAGEIFS(ObservedSpeciesData!R$2:R$4955,ObservedSpeciesData!$A$2:$A$4955,$A1320,ObservedSpeciesData!$D$2:$D$4955,$D1320),"")</f>
        <v/>
      </c>
      <c r="S1320" s="25" t="str">
        <f>IF(ISNUMBER(AVERAGEIFS(ObservedSpeciesData!S$2:S$4955,ObservedSpeciesData!$A$2:$A$4955,$A1320,ObservedSpeciesData!$D$2:$D$4955,$D1320)),AVERAGEIFS(ObservedSpeciesData!S$2:S$4955,ObservedSpeciesData!$A$2:$A$4955,$A1320,ObservedSpeciesData!$D$2:$D$4955,$D1320),"")</f>
        <v/>
      </c>
      <c r="T1320" s="23" t="str">
        <f>IF(ISNUMBER(AVERAGEIFS(ObservedSpeciesData!T$2:T$4955,ObservedSpeciesData!$A$2:$A$4955,$A1320,ObservedSpeciesData!$D$2:$D$4955,$D1320)),AVERAGEIFS(ObservedSpeciesData!T$2:T$4955,ObservedSpeciesData!$A$2:$A$4955,$A1320,ObservedSpeciesData!$D$2:$D$4955,$D1320),"")</f>
        <v/>
      </c>
      <c r="U1320" s="24" t="str">
        <f>IF(ISNUMBER(AVERAGEIFS(ObservedSpeciesData!U$2:U$4955,ObservedSpeciesData!$A$2:$A$4955,$A1320,ObservedSpeciesData!$C$2:$C$4955,$C1320,ObservedSpeciesData!$D$2:$D$4955,$D1320)),AVERAGEIFS(ObservedSpeciesData!U$2:U$4955,ObservedSpeciesData!$A$2:$A$4955,$A1320,ObservedSpeciesData!$C$2:$C$4955,$C1320,ObservedSpeciesData!$D$2:$D$4955,$D1320),"")</f>
        <v/>
      </c>
      <c r="V1320" s="23" t="str">
        <f>IF(ISNUMBER(AVERAGEIFS(ObservedSpeciesData!V$2:V$4955,ObservedSpeciesData!$A$2:$A$4955,$A1320,ObservedSpeciesData!$D$2:$D$4955,$D1320)),AVERAGEIFS(ObservedSpeciesData!V$2:V$4955,ObservedSpeciesData!$A$2:$A$4955,$A1320,ObservedSpeciesData!$D$2:$D$4955,$D1320),"")</f>
        <v/>
      </c>
      <c r="W1320" s="23" t="str">
        <f>IF(ISNUMBER(AVERAGEIFS(ObservedSpeciesData!W$2:W$4955,ObservedSpeciesData!$A$2:$A$4955,$A1320,ObservedSpeciesData!$D$2:$D$4955,$D1320)),AVERAGEIFS(ObservedSpeciesData!W$2:W$4955,ObservedSpeciesData!$A$2:$A$4955,$A1320,ObservedSpeciesData!$D$2:$D$4955,$D1320),"")</f>
        <v/>
      </c>
      <c r="X1320" s="23" t="str">
        <f>IF(ISNUMBER(AVERAGEIFS(ObservedSpeciesData!X$2:X$4955,ObservedSpeciesData!$A$2:$A$4955,$A1320,ObservedSpeciesData!$D$2:$D$4955,$D1320)),AVERAGEIFS(ObservedSpeciesData!X$2:X$4955,ObservedSpeciesData!$A$2:$A$4955,$A1320,ObservedSpeciesData!$D$2:$D$4955,$D1320),"")</f>
        <v/>
      </c>
      <c r="Y1320" s="23" t="str">
        <f>IF(ISNUMBER(AVERAGEIFS(ObservedSpeciesData!Y$2:Y$4955,ObservedSpeciesData!$A$2:$A$4955,$A1320,ObservedSpeciesData!$D$2:$D$4955,$D1320)),AVERAGEIFS(ObservedSpeciesData!Y$2:Y$4955,ObservedSpeciesData!$A$2:$A$4955,$A1320,ObservedSpeciesData!$D$2:$D$4955,$D1320),"")</f>
        <v/>
      </c>
      <c r="Z1320" s="23" t="str">
        <f>IF(ISNUMBER(AVERAGEIFS(ObservedSpeciesData!Z$2:Z$4955,ObservedSpeciesData!$A$2:$A$4955,$A1320,ObservedSpeciesData!$D$2:$D$4955,$D1320)),AVERAGEIFS(ObservedSpeciesData!Z$2:Z$4955,ObservedSpeciesData!$A$2:$A$4955,$A1320,ObservedSpeciesData!$D$2:$D$4955,$D1320),"")</f>
        <v/>
      </c>
      <c r="AA1320" s="23">
        <f>IF(ISNUMBER(AVERAGEIFS(ObservedSpeciesData!AA$2:AA$4955,ObservedSpeciesData!$A$2:$A$4955,$A1320,ObservedSpeciesData!$D$2:$D$4955,$D1320)),AVERAGEIFS(ObservedSpeciesData!AA$2:AA$4955,ObservedSpeciesData!$A$2:$A$4955,$A1320,ObservedSpeciesData!$D$2:$D$4955,$D1320),"")</f>
        <v>28.666666666666668</v>
      </c>
      <c r="AB1320" s="24">
        <f>IF(ISNUMBER(AVERAGEIFS(ObservedSpeciesData!AB$2:AB$4955,ObservedSpeciesData!$A$2:$A$4955,$A1320,ObservedSpeciesData!$D$2:$D$4955,$D1320)),AVERAGEIFS(ObservedSpeciesData!AB$2:AB$4955,ObservedSpeciesData!$A$2:$A$4955,$A1320,ObservedSpeciesData!$D$2:$D$4955,$D1320),"")</f>
        <v>4.6333333333333337E-2</v>
      </c>
      <c r="AC1320" s="24">
        <f>IF(ISNUMBER(AVERAGEIFS(ObservedSpeciesData!AC$2:AC$4955,ObservedSpeciesData!$A$2:$A$4955,$A1320,ObservedSpeciesData!$D$2:$D$4955,$D1320)),AVERAGEIFS(ObservedSpeciesData!AC$2:AC$4955,ObservedSpeciesData!$A$2:$A$4955,$A1320,ObservedSpeciesData!$D$2:$D$4955,$D1320),"")</f>
        <v>4.6333333333333337E-2</v>
      </c>
      <c r="AD1320" s="23" t="str">
        <f>IF(ISNUMBER(AVERAGEIFS(ObservedSpeciesData!AD$2:AD$4955,ObservedSpeciesData!$A$2:$A$4955,$A1320,ObservedSpeciesData!$D$2:$D$4955,$D1320)),AVERAGEIFS(ObservedSpeciesData!AD$2:AD$4955,ObservedSpeciesData!$A$2:$A$4955,$A1320,ObservedSpeciesData!$D$2:$D$4955,$D1320),"")</f>
        <v/>
      </c>
      <c r="AE1320" s="24" t="str">
        <f>IF(ISNUMBER(AVERAGEIFS(ObservedSpeciesData!AE$2:AE$4955,ObservedSpeciesData!$A$2:$A$4955,$A1320,ObservedSpeciesData!$D$2:$D$4955,$D1320)),AVERAGEIFS(ObservedSpeciesData!AE$2:AE$4955,ObservedSpeciesData!$A$2:$A$4955,$A1320,ObservedSpeciesData!$D$2:$D$4955,$D1320),"")</f>
        <v/>
      </c>
      <c r="AF1320" s="23"/>
      <c r="AG1320" s="24"/>
      <c r="AH1320" s="23" t="str">
        <f>IF(ISNUMBER(AVERAGEIFS(ObservedSpeciesData!AH$2:AH$4955,ObservedSpeciesData!$A$2:$A$4955,$A1320,ObservedSpeciesData!$D$2:$D$4955,$D1320)),AVERAGEIFS(ObservedSpeciesData!AH$2:AH$4955,ObservedSpeciesData!$A$2:$A$4955,$A1320,ObservedSpeciesData!$D$2:$D$4955,$D1320),"")</f>
        <v/>
      </c>
      <c r="AI1320" s="23" t="str">
        <f>IF(ISNUMBER(AVERAGEIFS(ObservedSpeciesData!AI$2:AI$4955,ObservedSpeciesData!$A$2:$A$4955,$A1320,ObservedSpeciesData!$C$2:$C$4955,$C1320,ObservedSpeciesData!$D$2:$D$4955,$D1320)),AVERAGEIFS(ObservedSpeciesData!AI$2:AI$4955,ObservedSpeciesData!$A$2:$A$4955,$A1320,ObservedSpeciesData!$C$2:$C$4955,$C1320,ObservedSpeciesData!$D$2:$D$4955,$D1320),"")</f>
        <v/>
      </c>
      <c r="AJ1320" s="2">
        <f>COUNTIFS(ObservedSpeciesData!$A$2:$A$828,$A1320,ObservedSpeciesData!$D$2:$D$828,$D1320)</f>
        <v>0</v>
      </c>
      <c r="AK1320" s="2">
        <f t="shared" si="20"/>
        <v>4</v>
      </c>
    </row>
    <row r="1321" spans="1:37" x14ac:dyDescent="0.25">
      <c r="A1321" s="14" t="s">
        <v>81</v>
      </c>
      <c r="B1321" t="s">
        <v>80</v>
      </c>
      <c r="C1321" t="s">
        <v>79</v>
      </c>
      <c r="D1321" s="13">
        <v>42233</v>
      </c>
      <c r="E1321">
        <v>1</v>
      </c>
      <c r="F1321">
        <v>500</v>
      </c>
      <c r="G1321" s="2" t="s">
        <v>87</v>
      </c>
      <c r="H1321" s="2" t="s">
        <v>10</v>
      </c>
      <c r="I1321">
        <v>7</v>
      </c>
      <c r="J1321" s="2" t="s">
        <v>88</v>
      </c>
      <c r="K1321" s="2">
        <f>IF(ISNUMBER(AVERAGEIFS(ObservedSpeciesData!K$2:K$4955,ObservedSpeciesData!$A$2:$A$4955,$A1321,ObservedSpeciesData!$D$2:$D$4955,$D1321)),AVERAGEIFS(ObservedSpeciesData!K$2:K$4955,ObservedSpeciesData!$A$2:$A$4955,$A1321,ObservedSpeciesData!$D$2:$D$4955,$D1321),"")</f>
        <v>450</v>
      </c>
      <c r="L1321" s="26">
        <f>IF(ISNUMBER(AVERAGEIFS(ObservedSpeciesData!L$2:L$4955,ObservedSpeciesData!$A$2:$A$4955,$A1321,ObservedSpeciesData!$D$2:$D$4955,$D1321)),AVERAGEIFS(ObservedSpeciesData!L$2:L$4955,ObservedSpeciesData!$A$2:$A$4955,$A1321,ObservedSpeciesData!$D$2:$D$4955,$D1321),"")</f>
        <v>2021.3333333333333</v>
      </c>
      <c r="M1321" s="23">
        <f>IF(ISNUMBER(AVERAGEIFS(ObservedSpeciesData!M$2:M$4955,ObservedSpeciesData!$A$2:$A$4955,$A1321,ObservedSpeciesData!$D$2:$D$4955,$D1321)),AVERAGEIFS(ObservedSpeciesData!M$2:M$4955,ObservedSpeciesData!$A$2:$A$4955,$A1321,ObservedSpeciesData!$D$2:$D$4955,$D1321),"")</f>
        <v>202.13333333333333</v>
      </c>
      <c r="N1321" s="23" t="str">
        <f>IF(ISNUMBER(AVERAGEIFS(ObservedSpeciesData!N$2:N$4955,ObservedSpeciesData!$A$2:$A$4955,$A1321,ObservedSpeciesData!$D$2:$D$4955,$D1321)),AVERAGEIFS(ObservedSpeciesData!N$2:N$4955,ObservedSpeciesData!$A$2:$A$4955,$A1321,ObservedSpeciesData!$D$2:$D$4955,$D1321),"")</f>
        <v/>
      </c>
      <c r="O1321" s="23" t="str">
        <f>IF(ISNUMBER(AVERAGEIFS(ObservedSpeciesData!O$2:O$4955,ObservedSpeciesData!$A$2:$A$4955,$A1321,ObservedSpeciesData!$D$2:$D$4955,$D1321)),AVERAGEIFS(ObservedSpeciesData!O$2:O$4955,ObservedSpeciesData!$A$2:$A$4955,$A1321,ObservedSpeciesData!$D$2:$D$4955,$D1321),"")</f>
        <v/>
      </c>
      <c r="P1321" s="23" t="str">
        <f>IF(ISNUMBER(AVERAGEIFS(ObservedSpeciesData!P$2:P$4955,ObservedSpeciesData!$A$2:$A$4955,$A1321,ObservedSpeciesData!$C$2:$C$4955,$C1321,ObservedSpeciesData!$D$2:$D$4955,$D1321)),AVERAGEIFS(ObservedSpeciesData!P$2:P$4955,ObservedSpeciesData!$A$2:$A$4955,$A1321,ObservedSpeciesData!$C$2:$C$4955,$C1321,ObservedSpeciesData!$D$2:$D$4955,$D1321),"")</f>
        <v/>
      </c>
      <c r="Q1321" s="23"/>
      <c r="R1321" s="25" t="str">
        <f>IF(ISNUMBER(AVERAGEIFS(ObservedSpeciesData!R$2:R$4955,ObservedSpeciesData!$A$2:$A$4955,$A1321,ObservedSpeciesData!$D$2:$D$4955,$D1321)),AVERAGEIFS(ObservedSpeciesData!R$2:R$4955,ObservedSpeciesData!$A$2:$A$4955,$A1321,ObservedSpeciesData!$D$2:$D$4955,$D1321),"")</f>
        <v/>
      </c>
      <c r="S1321" s="25" t="str">
        <f>IF(ISNUMBER(AVERAGEIFS(ObservedSpeciesData!S$2:S$4955,ObservedSpeciesData!$A$2:$A$4955,$A1321,ObservedSpeciesData!$D$2:$D$4955,$D1321)),AVERAGEIFS(ObservedSpeciesData!S$2:S$4955,ObservedSpeciesData!$A$2:$A$4955,$A1321,ObservedSpeciesData!$D$2:$D$4955,$D1321),"")</f>
        <v/>
      </c>
      <c r="T1321" s="23" t="str">
        <f>IF(ISNUMBER(AVERAGEIFS(ObservedSpeciesData!T$2:T$4955,ObservedSpeciesData!$A$2:$A$4955,$A1321,ObservedSpeciesData!$D$2:$D$4955,$D1321)),AVERAGEIFS(ObservedSpeciesData!T$2:T$4955,ObservedSpeciesData!$A$2:$A$4955,$A1321,ObservedSpeciesData!$D$2:$D$4955,$D1321),"")</f>
        <v/>
      </c>
      <c r="U1321" s="24" t="str">
        <f>IF(ISNUMBER(AVERAGEIFS(ObservedSpeciesData!U$2:U$4955,ObservedSpeciesData!$A$2:$A$4955,$A1321,ObservedSpeciesData!$C$2:$C$4955,$C1321,ObservedSpeciesData!$D$2:$D$4955,$D1321)),AVERAGEIFS(ObservedSpeciesData!U$2:U$4955,ObservedSpeciesData!$A$2:$A$4955,$A1321,ObservedSpeciesData!$C$2:$C$4955,$C1321,ObservedSpeciesData!$D$2:$D$4955,$D1321),"")</f>
        <v/>
      </c>
      <c r="V1321" s="23" t="str">
        <f>IF(ISNUMBER(AVERAGEIFS(ObservedSpeciesData!V$2:V$4955,ObservedSpeciesData!$A$2:$A$4955,$A1321,ObservedSpeciesData!$D$2:$D$4955,$D1321)),AVERAGEIFS(ObservedSpeciesData!V$2:V$4955,ObservedSpeciesData!$A$2:$A$4955,$A1321,ObservedSpeciesData!$D$2:$D$4955,$D1321),"")</f>
        <v/>
      </c>
      <c r="W1321" s="23" t="str">
        <f>IF(ISNUMBER(AVERAGEIFS(ObservedSpeciesData!W$2:W$4955,ObservedSpeciesData!$A$2:$A$4955,$A1321,ObservedSpeciesData!$D$2:$D$4955,$D1321)),AVERAGEIFS(ObservedSpeciesData!W$2:W$4955,ObservedSpeciesData!$A$2:$A$4955,$A1321,ObservedSpeciesData!$D$2:$D$4955,$D1321),"")</f>
        <v/>
      </c>
      <c r="X1321" s="23" t="str">
        <f>IF(ISNUMBER(AVERAGEIFS(ObservedSpeciesData!X$2:X$4955,ObservedSpeciesData!$A$2:$A$4955,$A1321,ObservedSpeciesData!$D$2:$D$4955,$D1321)),AVERAGEIFS(ObservedSpeciesData!X$2:X$4955,ObservedSpeciesData!$A$2:$A$4955,$A1321,ObservedSpeciesData!$D$2:$D$4955,$D1321),"")</f>
        <v/>
      </c>
      <c r="Y1321" s="23" t="str">
        <f>IF(ISNUMBER(AVERAGEIFS(ObservedSpeciesData!Y$2:Y$4955,ObservedSpeciesData!$A$2:$A$4955,$A1321,ObservedSpeciesData!$D$2:$D$4955,$D1321)),AVERAGEIFS(ObservedSpeciesData!Y$2:Y$4955,ObservedSpeciesData!$A$2:$A$4955,$A1321,ObservedSpeciesData!$D$2:$D$4955,$D1321),"")</f>
        <v/>
      </c>
      <c r="Z1321" s="23" t="str">
        <f>IF(ISNUMBER(AVERAGEIFS(ObservedSpeciesData!Z$2:Z$4955,ObservedSpeciesData!$A$2:$A$4955,$A1321,ObservedSpeciesData!$D$2:$D$4955,$D1321)),AVERAGEIFS(ObservedSpeciesData!Z$2:Z$4955,ObservedSpeciesData!$A$2:$A$4955,$A1321,ObservedSpeciesData!$D$2:$D$4955,$D1321),"")</f>
        <v/>
      </c>
      <c r="AA1321" s="23">
        <f>IF(ISNUMBER(AVERAGEIFS(ObservedSpeciesData!AA$2:AA$4955,ObservedSpeciesData!$A$2:$A$4955,$A1321,ObservedSpeciesData!$D$2:$D$4955,$D1321)),AVERAGEIFS(ObservedSpeciesData!AA$2:AA$4955,ObservedSpeciesData!$A$2:$A$4955,$A1321,ObservedSpeciesData!$D$2:$D$4955,$D1321),"")</f>
        <v>29.033333333333331</v>
      </c>
      <c r="AB1321" s="24">
        <f>IF(ISNUMBER(AVERAGEIFS(ObservedSpeciesData!AB$2:AB$4955,ObservedSpeciesData!$A$2:$A$4955,$A1321,ObservedSpeciesData!$D$2:$D$4955,$D1321)),AVERAGEIFS(ObservedSpeciesData!AB$2:AB$4955,ObservedSpeciesData!$A$2:$A$4955,$A1321,ObservedSpeciesData!$D$2:$D$4955,$D1321),"")</f>
        <v>4.6666666666666669E-2</v>
      </c>
      <c r="AC1321" s="24">
        <f>IF(ISNUMBER(AVERAGEIFS(ObservedSpeciesData!AC$2:AC$4955,ObservedSpeciesData!$A$2:$A$4955,$A1321,ObservedSpeciesData!$D$2:$D$4955,$D1321)),AVERAGEIFS(ObservedSpeciesData!AC$2:AC$4955,ObservedSpeciesData!$A$2:$A$4955,$A1321,ObservedSpeciesData!$D$2:$D$4955,$D1321),"")</f>
        <v>4.6666666666666669E-2</v>
      </c>
      <c r="AD1321" s="23" t="str">
        <f>IF(ISNUMBER(AVERAGEIFS(ObservedSpeciesData!AD$2:AD$4955,ObservedSpeciesData!$A$2:$A$4955,$A1321,ObservedSpeciesData!$D$2:$D$4955,$D1321)),AVERAGEIFS(ObservedSpeciesData!AD$2:AD$4955,ObservedSpeciesData!$A$2:$A$4955,$A1321,ObservedSpeciesData!$D$2:$D$4955,$D1321),"")</f>
        <v/>
      </c>
      <c r="AE1321" s="24" t="str">
        <f>IF(ISNUMBER(AVERAGEIFS(ObservedSpeciesData!AE$2:AE$4955,ObservedSpeciesData!$A$2:$A$4955,$A1321,ObservedSpeciesData!$D$2:$D$4955,$D1321)),AVERAGEIFS(ObservedSpeciesData!AE$2:AE$4955,ObservedSpeciesData!$A$2:$A$4955,$A1321,ObservedSpeciesData!$D$2:$D$4955,$D1321),"")</f>
        <v/>
      </c>
      <c r="AF1321" s="23"/>
      <c r="AG1321" s="24"/>
      <c r="AH1321" s="23" t="str">
        <f>IF(ISNUMBER(AVERAGEIFS(ObservedSpeciesData!AH$2:AH$4955,ObservedSpeciesData!$A$2:$A$4955,$A1321,ObservedSpeciesData!$D$2:$D$4955,$D1321)),AVERAGEIFS(ObservedSpeciesData!AH$2:AH$4955,ObservedSpeciesData!$A$2:$A$4955,$A1321,ObservedSpeciesData!$D$2:$D$4955,$D1321),"")</f>
        <v/>
      </c>
      <c r="AI1321" s="23" t="str">
        <f>IF(ISNUMBER(AVERAGEIFS(ObservedSpeciesData!AI$2:AI$4955,ObservedSpeciesData!$A$2:$A$4955,$A1321,ObservedSpeciesData!$C$2:$C$4955,$C1321,ObservedSpeciesData!$D$2:$D$4955,$D1321)),AVERAGEIFS(ObservedSpeciesData!AI$2:AI$4955,ObservedSpeciesData!$A$2:$A$4955,$A1321,ObservedSpeciesData!$C$2:$C$4955,$C1321,ObservedSpeciesData!$D$2:$D$4955,$D1321),"")</f>
        <v/>
      </c>
      <c r="AJ1321" s="2">
        <f>COUNTIFS(ObservedSpeciesData!$A$2:$A$828,$A1321,ObservedSpeciesData!$D$2:$D$828,$D1321)</f>
        <v>0</v>
      </c>
      <c r="AK1321" s="2">
        <f t="shared" si="20"/>
        <v>4</v>
      </c>
    </row>
    <row r="1322" spans="1:37" x14ac:dyDescent="0.25">
      <c r="A1322" s="14" t="s">
        <v>86</v>
      </c>
      <c r="B1322" t="s">
        <v>80</v>
      </c>
      <c r="C1322" t="s">
        <v>79</v>
      </c>
      <c r="D1322" s="13">
        <v>42244</v>
      </c>
      <c r="E1322">
        <v>1</v>
      </c>
      <c r="F1322">
        <v>0</v>
      </c>
      <c r="G1322" s="2" t="s">
        <v>87</v>
      </c>
      <c r="H1322" s="2" t="s">
        <v>10</v>
      </c>
      <c r="I1322">
        <v>7</v>
      </c>
      <c r="J1322" s="2" t="s">
        <v>88</v>
      </c>
      <c r="K1322" s="2">
        <f>IF(ISNUMBER(AVERAGEIFS(ObservedSpeciesData!K$2:K$4955,ObservedSpeciesData!$A$2:$A$4955,$A1322,ObservedSpeciesData!$D$2:$D$4955,$D1322)),AVERAGEIFS(ObservedSpeciesData!K$2:K$4955,ObservedSpeciesData!$A$2:$A$4955,$A1322,ObservedSpeciesData!$D$2:$D$4955,$D1322),"")</f>
        <v>0</v>
      </c>
      <c r="L1322" s="26">
        <f>IF(ISNUMBER(AVERAGEIFS(ObservedSpeciesData!L$2:L$4955,ObservedSpeciesData!$A$2:$A$4955,$A1322,ObservedSpeciesData!$D$2:$D$4955,$D1322)),AVERAGEIFS(ObservedSpeciesData!L$2:L$4955,ObservedSpeciesData!$A$2:$A$4955,$A1322,ObservedSpeciesData!$D$2:$D$4955,$D1322),"")</f>
        <v>1414.6666666666667</v>
      </c>
      <c r="M1322" s="23">
        <f>IF(ISNUMBER(AVERAGEIFS(ObservedSpeciesData!M$2:M$4955,ObservedSpeciesData!$A$2:$A$4955,$A1322,ObservedSpeciesData!$D$2:$D$4955,$D1322)),AVERAGEIFS(ObservedSpeciesData!M$2:M$4955,ObservedSpeciesData!$A$2:$A$4955,$A1322,ObservedSpeciesData!$D$2:$D$4955,$D1322),"")</f>
        <v>141.46666666666667</v>
      </c>
      <c r="N1322" s="23" t="str">
        <f>IF(ISNUMBER(AVERAGEIFS(ObservedSpeciesData!N$2:N$4955,ObservedSpeciesData!$A$2:$A$4955,$A1322,ObservedSpeciesData!$D$2:$D$4955,$D1322)),AVERAGEIFS(ObservedSpeciesData!N$2:N$4955,ObservedSpeciesData!$A$2:$A$4955,$A1322,ObservedSpeciesData!$D$2:$D$4955,$D1322),"")</f>
        <v/>
      </c>
      <c r="O1322" s="23" t="str">
        <f>IF(ISNUMBER(AVERAGEIFS(ObservedSpeciesData!O$2:O$4955,ObservedSpeciesData!$A$2:$A$4955,$A1322,ObservedSpeciesData!$D$2:$D$4955,$D1322)),AVERAGEIFS(ObservedSpeciesData!O$2:O$4955,ObservedSpeciesData!$A$2:$A$4955,$A1322,ObservedSpeciesData!$D$2:$D$4955,$D1322),"")</f>
        <v/>
      </c>
      <c r="P1322" s="23" t="str">
        <f>IF(ISNUMBER(AVERAGEIFS(ObservedSpeciesData!P$2:P$4955,ObservedSpeciesData!$A$2:$A$4955,$A1322,ObservedSpeciesData!$C$2:$C$4955,$C1322,ObservedSpeciesData!$D$2:$D$4955,$D1322)),AVERAGEIFS(ObservedSpeciesData!P$2:P$4955,ObservedSpeciesData!$A$2:$A$4955,$A1322,ObservedSpeciesData!$C$2:$C$4955,$C1322,ObservedSpeciesData!$D$2:$D$4955,$D1322),"")</f>
        <v/>
      </c>
      <c r="Q1322" s="23"/>
      <c r="R1322" s="25" t="str">
        <f>IF(ISNUMBER(AVERAGEIFS(ObservedSpeciesData!R$2:R$4955,ObservedSpeciesData!$A$2:$A$4955,$A1322,ObservedSpeciesData!$D$2:$D$4955,$D1322)),AVERAGEIFS(ObservedSpeciesData!R$2:R$4955,ObservedSpeciesData!$A$2:$A$4955,$A1322,ObservedSpeciesData!$D$2:$D$4955,$D1322),"")</f>
        <v/>
      </c>
      <c r="S1322" s="25" t="str">
        <f>IF(ISNUMBER(AVERAGEIFS(ObservedSpeciesData!S$2:S$4955,ObservedSpeciesData!$A$2:$A$4955,$A1322,ObservedSpeciesData!$D$2:$D$4955,$D1322)),AVERAGEIFS(ObservedSpeciesData!S$2:S$4955,ObservedSpeciesData!$A$2:$A$4955,$A1322,ObservedSpeciesData!$D$2:$D$4955,$D1322),"")</f>
        <v/>
      </c>
      <c r="T1322" s="23" t="str">
        <f>IF(ISNUMBER(AVERAGEIFS(ObservedSpeciesData!T$2:T$4955,ObservedSpeciesData!$A$2:$A$4955,$A1322,ObservedSpeciesData!$D$2:$D$4955,$D1322)),AVERAGEIFS(ObservedSpeciesData!T$2:T$4955,ObservedSpeciesData!$A$2:$A$4955,$A1322,ObservedSpeciesData!$D$2:$D$4955,$D1322),"")</f>
        <v/>
      </c>
      <c r="U1322" s="24" t="str">
        <f>IF(ISNUMBER(AVERAGEIFS(ObservedSpeciesData!U$2:U$4955,ObservedSpeciesData!$A$2:$A$4955,$A1322,ObservedSpeciesData!$C$2:$C$4955,$C1322,ObservedSpeciesData!$D$2:$D$4955,$D1322)),AVERAGEIFS(ObservedSpeciesData!U$2:U$4955,ObservedSpeciesData!$A$2:$A$4955,$A1322,ObservedSpeciesData!$C$2:$C$4955,$C1322,ObservedSpeciesData!$D$2:$D$4955,$D1322),"")</f>
        <v/>
      </c>
      <c r="V1322" s="23" t="str">
        <f>IF(ISNUMBER(AVERAGEIFS(ObservedSpeciesData!V$2:V$4955,ObservedSpeciesData!$A$2:$A$4955,$A1322,ObservedSpeciesData!$D$2:$D$4955,$D1322)),AVERAGEIFS(ObservedSpeciesData!V$2:V$4955,ObservedSpeciesData!$A$2:$A$4955,$A1322,ObservedSpeciesData!$D$2:$D$4955,$D1322),"")</f>
        <v/>
      </c>
      <c r="W1322" s="23" t="str">
        <f>IF(ISNUMBER(AVERAGEIFS(ObservedSpeciesData!W$2:W$4955,ObservedSpeciesData!$A$2:$A$4955,$A1322,ObservedSpeciesData!$D$2:$D$4955,$D1322)),AVERAGEIFS(ObservedSpeciesData!W$2:W$4955,ObservedSpeciesData!$A$2:$A$4955,$A1322,ObservedSpeciesData!$D$2:$D$4955,$D1322),"")</f>
        <v/>
      </c>
      <c r="X1322" s="23" t="str">
        <f>IF(ISNUMBER(AVERAGEIFS(ObservedSpeciesData!X$2:X$4955,ObservedSpeciesData!$A$2:$A$4955,$A1322,ObservedSpeciesData!$D$2:$D$4955,$D1322)),AVERAGEIFS(ObservedSpeciesData!X$2:X$4955,ObservedSpeciesData!$A$2:$A$4955,$A1322,ObservedSpeciesData!$D$2:$D$4955,$D1322),"")</f>
        <v/>
      </c>
      <c r="Y1322" s="23" t="str">
        <f>IF(ISNUMBER(AVERAGEIFS(ObservedSpeciesData!Y$2:Y$4955,ObservedSpeciesData!$A$2:$A$4955,$A1322,ObservedSpeciesData!$D$2:$D$4955,$D1322)),AVERAGEIFS(ObservedSpeciesData!Y$2:Y$4955,ObservedSpeciesData!$A$2:$A$4955,$A1322,ObservedSpeciesData!$D$2:$D$4955,$D1322),"")</f>
        <v/>
      </c>
      <c r="Z1322" s="23" t="str">
        <f>IF(ISNUMBER(AVERAGEIFS(ObservedSpeciesData!Z$2:Z$4955,ObservedSpeciesData!$A$2:$A$4955,$A1322,ObservedSpeciesData!$D$2:$D$4955,$D1322)),AVERAGEIFS(ObservedSpeciesData!Z$2:Z$4955,ObservedSpeciesData!$A$2:$A$4955,$A1322,ObservedSpeciesData!$D$2:$D$4955,$D1322),"")</f>
        <v/>
      </c>
      <c r="AA1322" s="23">
        <f>IF(ISNUMBER(AVERAGEIFS(ObservedSpeciesData!AA$2:AA$4955,ObservedSpeciesData!$A$2:$A$4955,$A1322,ObservedSpeciesData!$D$2:$D$4955,$D1322)),AVERAGEIFS(ObservedSpeciesData!AA$2:AA$4955,ObservedSpeciesData!$A$2:$A$4955,$A1322,ObservedSpeciesData!$D$2:$D$4955,$D1322),"")</f>
        <v>15.633333333333333</v>
      </c>
      <c r="AB1322" s="24">
        <f>IF(ISNUMBER(AVERAGEIFS(ObservedSpeciesData!AB$2:AB$4955,ObservedSpeciesData!$A$2:$A$4955,$A1322,ObservedSpeciesData!$D$2:$D$4955,$D1322)),AVERAGEIFS(ObservedSpeciesData!AB$2:AB$4955,ObservedSpeciesData!$A$2:$A$4955,$A1322,ObservedSpeciesData!$D$2:$D$4955,$D1322),"")</f>
        <v>2.5000000000000005E-2</v>
      </c>
      <c r="AC1322" s="24">
        <f>IF(ISNUMBER(AVERAGEIFS(ObservedSpeciesData!AC$2:AC$4955,ObservedSpeciesData!$A$2:$A$4955,$A1322,ObservedSpeciesData!$D$2:$D$4955,$D1322)),AVERAGEIFS(ObservedSpeciesData!AC$2:AC$4955,ObservedSpeciesData!$A$2:$A$4955,$A1322,ObservedSpeciesData!$D$2:$D$4955,$D1322),"")</f>
        <v>2.5000000000000005E-2</v>
      </c>
      <c r="AD1322" s="23" t="str">
        <f>IF(ISNUMBER(AVERAGEIFS(ObservedSpeciesData!AD$2:AD$4955,ObservedSpeciesData!$A$2:$A$4955,$A1322,ObservedSpeciesData!$D$2:$D$4955,$D1322)),AVERAGEIFS(ObservedSpeciesData!AD$2:AD$4955,ObservedSpeciesData!$A$2:$A$4955,$A1322,ObservedSpeciesData!$D$2:$D$4955,$D1322),"")</f>
        <v/>
      </c>
      <c r="AE1322" s="24" t="str">
        <f>IF(ISNUMBER(AVERAGEIFS(ObservedSpeciesData!AE$2:AE$4955,ObservedSpeciesData!$A$2:$A$4955,$A1322,ObservedSpeciesData!$D$2:$D$4955,$D1322)),AVERAGEIFS(ObservedSpeciesData!AE$2:AE$4955,ObservedSpeciesData!$A$2:$A$4955,$A1322,ObservedSpeciesData!$D$2:$D$4955,$D1322),"")</f>
        <v/>
      </c>
      <c r="AF1322" s="23"/>
      <c r="AG1322" s="24"/>
      <c r="AH1322" s="23" t="str">
        <f>IF(ISNUMBER(AVERAGEIFS(ObservedSpeciesData!AH$2:AH$4955,ObservedSpeciesData!$A$2:$A$4955,$A1322,ObservedSpeciesData!$D$2:$D$4955,$D1322)),AVERAGEIFS(ObservedSpeciesData!AH$2:AH$4955,ObservedSpeciesData!$A$2:$A$4955,$A1322,ObservedSpeciesData!$D$2:$D$4955,$D1322),"")</f>
        <v/>
      </c>
      <c r="AI1322" s="23" t="str">
        <f>IF(ISNUMBER(AVERAGEIFS(ObservedSpeciesData!AI$2:AI$4955,ObservedSpeciesData!$A$2:$A$4955,$A1322,ObservedSpeciesData!$C$2:$C$4955,$C1322,ObservedSpeciesData!$D$2:$D$4955,$D1322)),AVERAGEIFS(ObservedSpeciesData!AI$2:AI$4955,ObservedSpeciesData!$A$2:$A$4955,$A1322,ObservedSpeciesData!$C$2:$C$4955,$C1322,ObservedSpeciesData!$D$2:$D$4955,$D1322),"")</f>
        <v/>
      </c>
      <c r="AJ1322" s="2">
        <f>COUNTIFS(ObservedSpeciesData!$A$2:$A$828,$A1322,ObservedSpeciesData!$D$2:$D$828,$D1322)</f>
        <v>0</v>
      </c>
      <c r="AK1322" s="2">
        <f t="shared" si="20"/>
        <v>4</v>
      </c>
    </row>
    <row r="1323" spans="1:37" x14ac:dyDescent="0.25">
      <c r="A1323" s="14" t="s">
        <v>85</v>
      </c>
      <c r="B1323" t="s">
        <v>80</v>
      </c>
      <c r="C1323" t="s">
        <v>79</v>
      </c>
      <c r="D1323" s="13">
        <v>42244</v>
      </c>
      <c r="E1323">
        <v>1</v>
      </c>
      <c r="F1323">
        <v>50</v>
      </c>
      <c r="G1323" s="2" t="s">
        <v>87</v>
      </c>
      <c r="H1323" s="2" t="s">
        <v>10</v>
      </c>
      <c r="I1323">
        <v>7</v>
      </c>
      <c r="J1323" s="2" t="s">
        <v>88</v>
      </c>
      <c r="K1323" s="2">
        <f>IF(ISNUMBER(AVERAGEIFS(ObservedSpeciesData!K$2:K$4955,ObservedSpeciesData!$A$2:$A$4955,$A1323,ObservedSpeciesData!$D$2:$D$4955,$D1323)),AVERAGEIFS(ObservedSpeciesData!K$2:K$4955,ObservedSpeciesData!$A$2:$A$4955,$A1323,ObservedSpeciesData!$D$2:$D$4955,$D1323),"")</f>
        <v>45</v>
      </c>
      <c r="L1323" s="26">
        <f>IF(ISNUMBER(AVERAGEIFS(ObservedSpeciesData!L$2:L$4955,ObservedSpeciesData!$A$2:$A$4955,$A1323,ObservedSpeciesData!$D$2:$D$4955,$D1323)),AVERAGEIFS(ObservedSpeciesData!L$2:L$4955,ObservedSpeciesData!$A$2:$A$4955,$A1323,ObservedSpeciesData!$D$2:$D$4955,$D1323),"")</f>
        <v>1573.3333333333333</v>
      </c>
      <c r="M1323" s="23">
        <f>IF(ISNUMBER(AVERAGEIFS(ObservedSpeciesData!M$2:M$4955,ObservedSpeciesData!$A$2:$A$4955,$A1323,ObservedSpeciesData!$D$2:$D$4955,$D1323)),AVERAGEIFS(ObservedSpeciesData!M$2:M$4955,ObservedSpeciesData!$A$2:$A$4955,$A1323,ObservedSpeciesData!$D$2:$D$4955,$D1323),"")</f>
        <v>157.33333333333334</v>
      </c>
      <c r="N1323" s="23" t="str">
        <f>IF(ISNUMBER(AVERAGEIFS(ObservedSpeciesData!N$2:N$4955,ObservedSpeciesData!$A$2:$A$4955,$A1323,ObservedSpeciesData!$D$2:$D$4955,$D1323)),AVERAGEIFS(ObservedSpeciesData!N$2:N$4955,ObservedSpeciesData!$A$2:$A$4955,$A1323,ObservedSpeciesData!$D$2:$D$4955,$D1323),"")</f>
        <v/>
      </c>
      <c r="O1323" s="23" t="str">
        <f>IF(ISNUMBER(AVERAGEIFS(ObservedSpeciesData!O$2:O$4955,ObservedSpeciesData!$A$2:$A$4955,$A1323,ObservedSpeciesData!$D$2:$D$4955,$D1323)),AVERAGEIFS(ObservedSpeciesData!O$2:O$4955,ObservedSpeciesData!$A$2:$A$4955,$A1323,ObservedSpeciesData!$D$2:$D$4955,$D1323),"")</f>
        <v/>
      </c>
      <c r="P1323" s="23" t="str">
        <f>IF(ISNUMBER(AVERAGEIFS(ObservedSpeciesData!P$2:P$4955,ObservedSpeciesData!$A$2:$A$4955,$A1323,ObservedSpeciesData!$C$2:$C$4955,$C1323,ObservedSpeciesData!$D$2:$D$4955,$D1323)),AVERAGEIFS(ObservedSpeciesData!P$2:P$4955,ObservedSpeciesData!$A$2:$A$4955,$A1323,ObservedSpeciesData!$C$2:$C$4955,$C1323,ObservedSpeciesData!$D$2:$D$4955,$D1323),"")</f>
        <v/>
      </c>
      <c r="Q1323" s="23"/>
      <c r="R1323" s="25" t="str">
        <f>IF(ISNUMBER(AVERAGEIFS(ObservedSpeciesData!R$2:R$4955,ObservedSpeciesData!$A$2:$A$4955,$A1323,ObservedSpeciesData!$D$2:$D$4955,$D1323)),AVERAGEIFS(ObservedSpeciesData!R$2:R$4955,ObservedSpeciesData!$A$2:$A$4955,$A1323,ObservedSpeciesData!$D$2:$D$4955,$D1323),"")</f>
        <v/>
      </c>
      <c r="S1323" s="25" t="str">
        <f>IF(ISNUMBER(AVERAGEIFS(ObservedSpeciesData!S$2:S$4955,ObservedSpeciesData!$A$2:$A$4955,$A1323,ObservedSpeciesData!$D$2:$D$4955,$D1323)),AVERAGEIFS(ObservedSpeciesData!S$2:S$4955,ObservedSpeciesData!$A$2:$A$4955,$A1323,ObservedSpeciesData!$D$2:$D$4955,$D1323),"")</f>
        <v/>
      </c>
      <c r="T1323" s="23" t="str">
        <f>IF(ISNUMBER(AVERAGEIFS(ObservedSpeciesData!T$2:T$4955,ObservedSpeciesData!$A$2:$A$4955,$A1323,ObservedSpeciesData!$D$2:$D$4955,$D1323)),AVERAGEIFS(ObservedSpeciesData!T$2:T$4955,ObservedSpeciesData!$A$2:$A$4955,$A1323,ObservedSpeciesData!$D$2:$D$4955,$D1323),"")</f>
        <v/>
      </c>
      <c r="U1323" s="24" t="str">
        <f>IF(ISNUMBER(AVERAGEIFS(ObservedSpeciesData!U$2:U$4955,ObservedSpeciesData!$A$2:$A$4955,$A1323,ObservedSpeciesData!$C$2:$C$4955,$C1323,ObservedSpeciesData!$D$2:$D$4955,$D1323)),AVERAGEIFS(ObservedSpeciesData!U$2:U$4955,ObservedSpeciesData!$A$2:$A$4955,$A1323,ObservedSpeciesData!$C$2:$C$4955,$C1323,ObservedSpeciesData!$D$2:$D$4955,$D1323),"")</f>
        <v/>
      </c>
      <c r="V1323" s="23" t="str">
        <f>IF(ISNUMBER(AVERAGEIFS(ObservedSpeciesData!V$2:V$4955,ObservedSpeciesData!$A$2:$A$4955,$A1323,ObservedSpeciesData!$D$2:$D$4955,$D1323)),AVERAGEIFS(ObservedSpeciesData!V$2:V$4955,ObservedSpeciesData!$A$2:$A$4955,$A1323,ObservedSpeciesData!$D$2:$D$4955,$D1323),"")</f>
        <v/>
      </c>
      <c r="W1323" s="23" t="str">
        <f>IF(ISNUMBER(AVERAGEIFS(ObservedSpeciesData!W$2:W$4955,ObservedSpeciesData!$A$2:$A$4955,$A1323,ObservedSpeciesData!$D$2:$D$4955,$D1323)),AVERAGEIFS(ObservedSpeciesData!W$2:W$4955,ObservedSpeciesData!$A$2:$A$4955,$A1323,ObservedSpeciesData!$D$2:$D$4955,$D1323),"")</f>
        <v/>
      </c>
      <c r="X1323" s="23" t="str">
        <f>IF(ISNUMBER(AVERAGEIFS(ObservedSpeciesData!X$2:X$4955,ObservedSpeciesData!$A$2:$A$4955,$A1323,ObservedSpeciesData!$D$2:$D$4955,$D1323)),AVERAGEIFS(ObservedSpeciesData!X$2:X$4955,ObservedSpeciesData!$A$2:$A$4955,$A1323,ObservedSpeciesData!$D$2:$D$4955,$D1323),"")</f>
        <v/>
      </c>
      <c r="Y1323" s="23" t="str">
        <f>IF(ISNUMBER(AVERAGEIFS(ObservedSpeciesData!Y$2:Y$4955,ObservedSpeciesData!$A$2:$A$4955,$A1323,ObservedSpeciesData!$D$2:$D$4955,$D1323)),AVERAGEIFS(ObservedSpeciesData!Y$2:Y$4955,ObservedSpeciesData!$A$2:$A$4955,$A1323,ObservedSpeciesData!$D$2:$D$4955,$D1323),"")</f>
        <v/>
      </c>
      <c r="Z1323" s="23" t="str">
        <f>IF(ISNUMBER(AVERAGEIFS(ObservedSpeciesData!Z$2:Z$4955,ObservedSpeciesData!$A$2:$A$4955,$A1323,ObservedSpeciesData!$D$2:$D$4955,$D1323)),AVERAGEIFS(ObservedSpeciesData!Z$2:Z$4955,ObservedSpeciesData!$A$2:$A$4955,$A1323,ObservedSpeciesData!$D$2:$D$4955,$D1323),"")</f>
        <v/>
      </c>
      <c r="AA1323" s="23">
        <f>IF(ISNUMBER(AVERAGEIFS(ObservedSpeciesData!AA$2:AA$4955,ObservedSpeciesData!$A$2:$A$4955,$A1323,ObservedSpeciesData!$D$2:$D$4955,$D1323)),AVERAGEIFS(ObservedSpeciesData!AA$2:AA$4955,ObservedSpeciesData!$A$2:$A$4955,$A1323,ObservedSpeciesData!$D$2:$D$4955,$D1323),"")</f>
        <v>19.966666666666665</v>
      </c>
      <c r="AB1323" s="24">
        <f>IF(ISNUMBER(AVERAGEIFS(ObservedSpeciesData!AB$2:AB$4955,ObservedSpeciesData!$A$2:$A$4955,$A1323,ObservedSpeciesData!$D$2:$D$4955,$D1323)),AVERAGEIFS(ObservedSpeciesData!AB$2:AB$4955,ObservedSpeciesData!$A$2:$A$4955,$A1323,ObservedSpeciesData!$D$2:$D$4955,$D1323),"")</f>
        <v>3.2333333333333332E-2</v>
      </c>
      <c r="AC1323" s="24">
        <f>IF(ISNUMBER(AVERAGEIFS(ObservedSpeciesData!AC$2:AC$4955,ObservedSpeciesData!$A$2:$A$4955,$A1323,ObservedSpeciesData!$D$2:$D$4955,$D1323)),AVERAGEIFS(ObservedSpeciesData!AC$2:AC$4955,ObservedSpeciesData!$A$2:$A$4955,$A1323,ObservedSpeciesData!$D$2:$D$4955,$D1323),"")</f>
        <v>3.2333333333333332E-2</v>
      </c>
      <c r="AD1323" s="23" t="str">
        <f>IF(ISNUMBER(AVERAGEIFS(ObservedSpeciesData!AD$2:AD$4955,ObservedSpeciesData!$A$2:$A$4955,$A1323,ObservedSpeciesData!$D$2:$D$4955,$D1323)),AVERAGEIFS(ObservedSpeciesData!AD$2:AD$4955,ObservedSpeciesData!$A$2:$A$4955,$A1323,ObservedSpeciesData!$D$2:$D$4955,$D1323),"")</f>
        <v/>
      </c>
      <c r="AE1323" s="24" t="str">
        <f>IF(ISNUMBER(AVERAGEIFS(ObservedSpeciesData!AE$2:AE$4955,ObservedSpeciesData!$A$2:$A$4955,$A1323,ObservedSpeciesData!$D$2:$D$4955,$D1323)),AVERAGEIFS(ObservedSpeciesData!AE$2:AE$4955,ObservedSpeciesData!$A$2:$A$4955,$A1323,ObservedSpeciesData!$D$2:$D$4955,$D1323),"")</f>
        <v/>
      </c>
      <c r="AF1323" s="23"/>
      <c r="AG1323" s="24"/>
      <c r="AH1323" s="23" t="str">
        <f>IF(ISNUMBER(AVERAGEIFS(ObservedSpeciesData!AH$2:AH$4955,ObservedSpeciesData!$A$2:$A$4955,$A1323,ObservedSpeciesData!$D$2:$D$4955,$D1323)),AVERAGEIFS(ObservedSpeciesData!AH$2:AH$4955,ObservedSpeciesData!$A$2:$A$4955,$A1323,ObservedSpeciesData!$D$2:$D$4955,$D1323),"")</f>
        <v/>
      </c>
      <c r="AI1323" s="23" t="str">
        <f>IF(ISNUMBER(AVERAGEIFS(ObservedSpeciesData!AI$2:AI$4955,ObservedSpeciesData!$A$2:$A$4955,$A1323,ObservedSpeciesData!$C$2:$C$4955,$C1323,ObservedSpeciesData!$D$2:$D$4955,$D1323)),AVERAGEIFS(ObservedSpeciesData!AI$2:AI$4955,ObservedSpeciesData!$A$2:$A$4955,$A1323,ObservedSpeciesData!$C$2:$C$4955,$C1323,ObservedSpeciesData!$D$2:$D$4955,$D1323),"")</f>
        <v/>
      </c>
      <c r="AJ1323" s="2">
        <f>COUNTIFS(ObservedSpeciesData!$A$2:$A$828,$A1323,ObservedSpeciesData!$D$2:$D$828,$D1323)</f>
        <v>0</v>
      </c>
      <c r="AK1323" s="2">
        <f t="shared" si="20"/>
        <v>4</v>
      </c>
    </row>
    <row r="1324" spans="1:37" x14ac:dyDescent="0.25">
      <c r="A1324" s="14" t="s">
        <v>84</v>
      </c>
      <c r="B1324" t="s">
        <v>80</v>
      </c>
      <c r="C1324" t="s">
        <v>79</v>
      </c>
      <c r="D1324" s="13">
        <v>42244</v>
      </c>
      <c r="E1324">
        <v>1</v>
      </c>
      <c r="F1324">
        <v>100</v>
      </c>
      <c r="G1324" s="2" t="s">
        <v>87</v>
      </c>
      <c r="H1324" s="2" t="s">
        <v>10</v>
      </c>
      <c r="I1324">
        <v>7</v>
      </c>
      <c r="J1324" s="2" t="s">
        <v>88</v>
      </c>
      <c r="K1324" s="2">
        <f>IF(ISNUMBER(AVERAGEIFS(ObservedSpeciesData!K$2:K$4955,ObservedSpeciesData!$A$2:$A$4955,$A1324,ObservedSpeciesData!$D$2:$D$4955,$D1324)),AVERAGEIFS(ObservedSpeciesData!K$2:K$4955,ObservedSpeciesData!$A$2:$A$4955,$A1324,ObservedSpeciesData!$D$2:$D$4955,$D1324),"")</f>
        <v>90</v>
      </c>
      <c r="L1324" s="26">
        <f>IF(ISNUMBER(AVERAGEIFS(ObservedSpeciesData!L$2:L$4955,ObservedSpeciesData!$A$2:$A$4955,$A1324,ObservedSpeciesData!$D$2:$D$4955,$D1324)),AVERAGEIFS(ObservedSpeciesData!L$2:L$4955,ObservedSpeciesData!$A$2:$A$4955,$A1324,ObservedSpeciesData!$D$2:$D$4955,$D1324),"")</f>
        <v>1582.6666666666667</v>
      </c>
      <c r="M1324" s="23">
        <f>IF(ISNUMBER(AVERAGEIFS(ObservedSpeciesData!M$2:M$4955,ObservedSpeciesData!$A$2:$A$4955,$A1324,ObservedSpeciesData!$D$2:$D$4955,$D1324)),AVERAGEIFS(ObservedSpeciesData!M$2:M$4955,ObservedSpeciesData!$A$2:$A$4955,$A1324,ObservedSpeciesData!$D$2:$D$4955,$D1324),"")</f>
        <v>158.26666666666665</v>
      </c>
      <c r="N1324" s="23" t="str">
        <f>IF(ISNUMBER(AVERAGEIFS(ObservedSpeciesData!N$2:N$4955,ObservedSpeciesData!$A$2:$A$4955,$A1324,ObservedSpeciesData!$D$2:$D$4955,$D1324)),AVERAGEIFS(ObservedSpeciesData!N$2:N$4955,ObservedSpeciesData!$A$2:$A$4955,$A1324,ObservedSpeciesData!$D$2:$D$4955,$D1324),"")</f>
        <v/>
      </c>
      <c r="O1324" s="23" t="str">
        <f>IF(ISNUMBER(AVERAGEIFS(ObservedSpeciesData!O$2:O$4955,ObservedSpeciesData!$A$2:$A$4955,$A1324,ObservedSpeciesData!$D$2:$D$4955,$D1324)),AVERAGEIFS(ObservedSpeciesData!O$2:O$4955,ObservedSpeciesData!$A$2:$A$4955,$A1324,ObservedSpeciesData!$D$2:$D$4955,$D1324),"")</f>
        <v/>
      </c>
      <c r="P1324" s="23" t="str">
        <f>IF(ISNUMBER(AVERAGEIFS(ObservedSpeciesData!P$2:P$4955,ObservedSpeciesData!$A$2:$A$4955,$A1324,ObservedSpeciesData!$C$2:$C$4955,$C1324,ObservedSpeciesData!$D$2:$D$4955,$D1324)),AVERAGEIFS(ObservedSpeciesData!P$2:P$4955,ObservedSpeciesData!$A$2:$A$4955,$A1324,ObservedSpeciesData!$C$2:$C$4955,$C1324,ObservedSpeciesData!$D$2:$D$4955,$D1324),"")</f>
        <v/>
      </c>
      <c r="Q1324" s="23"/>
      <c r="R1324" s="25" t="str">
        <f>IF(ISNUMBER(AVERAGEIFS(ObservedSpeciesData!R$2:R$4955,ObservedSpeciesData!$A$2:$A$4955,$A1324,ObservedSpeciesData!$D$2:$D$4955,$D1324)),AVERAGEIFS(ObservedSpeciesData!R$2:R$4955,ObservedSpeciesData!$A$2:$A$4955,$A1324,ObservedSpeciesData!$D$2:$D$4955,$D1324),"")</f>
        <v/>
      </c>
      <c r="S1324" s="25" t="str">
        <f>IF(ISNUMBER(AVERAGEIFS(ObservedSpeciesData!S$2:S$4955,ObservedSpeciesData!$A$2:$A$4955,$A1324,ObservedSpeciesData!$D$2:$D$4955,$D1324)),AVERAGEIFS(ObservedSpeciesData!S$2:S$4955,ObservedSpeciesData!$A$2:$A$4955,$A1324,ObservedSpeciesData!$D$2:$D$4955,$D1324),"")</f>
        <v/>
      </c>
      <c r="T1324" s="23" t="str">
        <f>IF(ISNUMBER(AVERAGEIFS(ObservedSpeciesData!T$2:T$4955,ObservedSpeciesData!$A$2:$A$4955,$A1324,ObservedSpeciesData!$D$2:$D$4955,$D1324)),AVERAGEIFS(ObservedSpeciesData!T$2:T$4955,ObservedSpeciesData!$A$2:$A$4955,$A1324,ObservedSpeciesData!$D$2:$D$4955,$D1324),"")</f>
        <v/>
      </c>
      <c r="U1324" s="24" t="str">
        <f>IF(ISNUMBER(AVERAGEIFS(ObservedSpeciesData!U$2:U$4955,ObservedSpeciesData!$A$2:$A$4955,$A1324,ObservedSpeciesData!$C$2:$C$4955,$C1324,ObservedSpeciesData!$D$2:$D$4955,$D1324)),AVERAGEIFS(ObservedSpeciesData!U$2:U$4955,ObservedSpeciesData!$A$2:$A$4955,$A1324,ObservedSpeciesData!$C$2:$C$4955,$C1324,ObservedSpeciesData!$D$2:$D$4955,$D1324),"")</f>
        <v/>
      </c>
      <c r="V1324" s="23" t="str">
        <f>IF(ISNUMBER(AVERAGEIFS(ObservedSpeciesData!V$2:V$4955,ObservedSpeciesData!$A$2:$A$4955,$A1324,ObservedSpeciesData!$D$2:$D$4955,$D1324)),AVERAGEIFS(ObservedSpeciesData!V$2:V$4955,ObservedSpeciesData!$A$2:$A$4955,$A1324,ObservedSpeciesData!$D$2:$D$4955,$D1324),"")</f>
        <v/>
      </c>
      <c r="W1324" s="23" t="str">
        <f>IF(ISNUMBER(AVERAGEIFS(ObservedSpeciesData!W$2:W$4955,ObservedSpeciesData!$A$2:$A$4955,$A1324,ObservedSpeciesData!$D$2:$D$4955,$D1324)),AVERAGEIFS(ObservedSpeciesData!W$2:W$4955,ObservedSpeciesData!$A$2:$A$4955,$A1324,ObservedSpeciesData!$D$2:$D$4955,$D1324),"")</f>
        <v/>
      </c>
      <c r="X1324" s="23" t="str">
        <f>IF(ISNUMBER(AVERAGEIFS(ObservedSpeciesData!X$2:X$4955,ObservedSpeciesData!$A$2:$A$4955,$A1324,ObservedSpeciesData!$D$2:$D$4955,$D1324)),AVERAGEIFS(ObservedSpeciesData!X$2:X$4955,ObservedSpeciesData!$A$2:$A$4955,$A1324,ObservedSpeciesData!$D$2:$D$4955,$D1324),"")</f>
        <v/>
      </c>
      <c r="Y1324" s="23" t="str">
        <f>IF(ISNUMBER(AVERAGEIFS(ObservedSpeciesData!Y$2:Y$4955,ObservedSpeciesData!$A$2:$A$4955,$A1324,ObservedSpeciesData!$D$2:$D$4955,$D1324)),AVERAGEIFS(ObservedSpeciesData!Y$2:Y$4955,ObservedSpeciesData!$A$2:$A$4955,$A1324,ObservedSpeciesData!$D$2:$D$4955,$D1324),"")</f>
        <v/>
      </c>
      <c r="Z1324" s="23" t="str">
        <f>IF(ISNUMBER(AVERAGEIFS(ObservedSpeciesData!Z$2:Z$4955,ObservedSpeciesData!$A$2:$A$4955,$A1324,ObservedSpeciesData!$D$2:$D$4955,$D1324)),AVERAGEIFS(ObservedSpeciesData!Z$2:Z$4955,ObservedSpeciesData!$A$2:$A$4955,$A1324,ObservedSpeciesData!$D$2:$D$4955,$D1324),"")</f>
        <v/>
      </c>
      <c r="AA1324" s="23">
        <f>IF(ISNUMBER(AVERAGEIFS(ObservedSpeciesData!AA$2:AA$4955,ObservedSpeciesData!$A$2:$A$4955,$A1324,ObservedSpeciesData!$D$2:$D$4955,$D1324)),AVERAGEIFS(ObservedSpeciesData!AA$2:AA$4955,ObservedSpeciesData!$A$2:$A$4955,$A1324,ObservedSpeciesData!$D$2:$D$4955,$D1324),"")</f>
        <v>20.666666666666668</v>
      </c>
      <c r="AB1324" s="24">
        <f>IF(ISNUMBER(AVERAGEIFS(ObservedSpeciesData!AB$2:AB$4955,ObservedSpeciesData!$A$2:$A$4955,$A1324,ObservedSpeciesData!$D$2:$D$4955,$D1324)),AVERAGEIFS(ObservedSpeciesData!AB$2:AB$4955,ObservedSpeciesData!$A$2:$A$4955,$A1324,ObservedSpeciesData!$D$2:$D$4955,$D1324),"")</f>
        <v>3.3000000000000002E-2</v>
      </c>
      <c r="AC1324" s="24">
        <f>IF(ISNUMBER(AVERAGEIFS(ObservedSpeciesData!AC$2:AC$4955,ObservedSpeciesData!$A$2:$A$4955,$A1324,ObservedSpeciesData!$D$2:$D$4955,$D1324)),AVERAGEIFS(ObservedSpeciesData!AC$2:AC$4955,ObservedSpeciesData!$A$2:$A$4955,$A1324,ObservedSpeciesData!$D$2:$D$4955,$D1324),"")</f>
        <v>3.3000000000000002E-2</v>
      </c>
      <c r="AD1324" s="23" t="str">
        <f>IF(ISNUMBER(AVERAGEIFS(ObservedSpeciesData!AD$2:AD$4955,ObservedSpeciesData!$A$2:$A$4955,$A1324,ObservedSpeciesData!$D$2:$D$4955,$D1324)),AVERAGEIFS(ObservedSpeciesData!AD$2:AD$4955,ObservedSpeciesData!$A$2:$A$4955,$A1324,ObservedSpeciesData!$D$2:$D$4955,$D1324),"")</f>
        <v/>
      </c>
      <c r="AE1324" s="24" t="str">
        <f>IF(ISNUMBER(AVERAGEIFS(ObservedSpeciesData!AE$2:AE$4955,ObservedSpeciesData!$A$2:$A$4955,$A1324,ObservedSpeciesData!$D$2:$D$4955,$D1324)),AVERAGEIFS(ObservedSpeciesData!AE$2:AE$4955,ObservedSpeciesData!$A$2:$A$4955,$A1324,ObservedSpeciesData!$D$2:$D$4955,$D1324),"")</f>
        <v/>
      </c>
      <c r="AF1324" s="23"/>
      <c r="AG1324" s="24"/>
      <c r="AH1324" s="23" t="str">
        <f>IF(ISNUMBER(AVERAGEIFS(ObservedSpeciesData!AH$2:AH$4955,ObservedSpeciesData!$A$2:$A$4955,$A1324,ObservedSpeciesData!$D$2:$D$4955,$D1324)),AVERAGEIFS(ObservedSpeciesData!AH$2:AH$4955,ObservedSpeciesData!$A$2:$A$4955,$A1324,ObservedSpeciesData!$D$2:$D$4955,$D1324),"")</f>
        <v/>
      </c>
      <c r="AI1324" s="23" t="str">
        <f>IF(ISNUMBER(AVERAGEIFS(ObservedSpeciesData!AI$2:AI$4955,ObservedSpeciesData!$A$2:$A$4955,$A1324,ObservedSpeciesData!$C$2:$C$4955,$C1324,ObservedSpeciesData!$D$2:$D$4955,$D1324)),AVERAGEIFS(ObservedSpeciesData!AI$2:AI$4955,ObservedSpeciesData!$A$2:$A$4955,$A1324,ObservedSpeciesData!$C$2:$C$4955,$C1324,ObservedSpeciesData!$D$2:$D$4955,$D1324),"")</f>
        <v/>
      </c>
      <c r="AJ1324" s="2">
        <f>COUNTIFS(ObservedSpeciesData!$A$2:$A$828,$A1324,ObservedSpeciesData!$D$2:$D$828,$D1324)</f>
        <v>0</v>
      </c>
      <c r="AK1324" s="2">
        <f t="shared" si="20"/>
        <v>4</v>
      </c>
    </row>
    <row r="1325" spans="1:37" x14ac:dyDescent="0.25">
      <c r="A1325" s="14" t="s">
        <v>83</v>
      </c>
      <c r="B1325" t="s">
        <v>80</v>
      </c>
      <c r="C1325" t="s">
        <v>79</v>
      </c>
      <c r="D1325" s="13">
        <v>42244</v>
      </c>
      <c r="E1325">
        <v>1</v>
      </c>
      <c r="F1325">
        <v>200</v>
      </c>
      <c r="G1325" s="2" t="s">
        <v>87</v>
      </c>
      <c r="H1325" s="2" t="s">
        <v>10</v>
      </c>
      <c r="I1325">
        <v>7</v>
      </c>
      <c r="J1325" s="2" t="s">
        <v>88</v>
      </c>
      <c r="K1325" s="2">
        <f>IF(ISNUMBER(AVERAGEIFS(ObservedSpeciesData!K$2:K$4955,ObservedSpeciesData!$A$2:$A$4955,$A1325,ObservedSpeciesData!$D$2:$D$4955,$D1325)),AVERAGEIFS(ObservedSpeciesData!K$2:K$4955,ObservedSpeciesData!$A$2:$A$4955,$A1325,ObservedSpeciesData!$D$2:$D$4955,$D1325),"")</f>
        <v>180</v>
      </c>
      <c r="L1325" s="26">
        <f>IF(ISNUMBER(AVERAGEIFS(ObservedSpeciesData!L$2:L$4955,ObservedSpeciesData!$A$2:$A$4955,$A1325,ObservedSpeciesData!$D$2:$D$4955,$D1325)),AVERAGEIFS(ObservedSpeciesData!L$2:L$4955,ObservedSpeciesData!$A$2:$A$4955,$A1325,ObservedSpeciesData!$D$2:$D$4955,$D1325),"")</f>
        <v>1965.3333333333333</v>
      </c>
      <c r="M1325" s="23">
        <f>IF(ISNUMBER(AVERAGEIFS(ObservedSpeciesData!M$2:M$4955,ObservedSpeciesData!$A$2:$A$4955,$A1325,ObservedSpeciesData!$D$2:$D$4955,$D1325)),AVERAGEIFS(ObservedSpeciesData!M$2:M$4955,ObservedSpeciesData!$A$2:$A$4955,$A1325,ObservedSpeciesData!$D$2:$D$4955,$D1325),"")</f>
        <v>196.5333333333333</v>
      </c>
      <c r="N1325" s="23" t="str">
        <f>IF(ISNUMBER(AVERAGEIFS(ObservedSpeciesData!N$2:N$4955,ObservedSpeciesData!$A$2:$A$4955,$A1325,ObservedSpeciesData!$D$2:$D$4955,$D1325)),AVERAGEIFS(ObservedSpeciesData!N$2:N$4955,ObservedSpeciesData!$A$2:$A$4955,$A1325,ObservedSpeciesData!$D$2:$D$4955,$D1325),"")</f>
        <v/>
      </c>
      <c r="O1325" s="23" t="str">
        <f>IF(ISNUMBER(AVERAGEIFS(ObservedSpeciesData!O$2:O$4955,ObservedSpeciesData!$A$2:$A$4955,$A1325,ObservedSpeciesData!$D$2:$D$4955,$D1325)),AVERAGEIFS(ObservedSpeciesData!O$2:O$4955,ObservedSpeciesData!$A$2:$A$4955,$A1325,ObservedSpeciesData!$D$2:$D$4955,$D1325),"")</f>
        <v/>
      </c>
      <c r="P1325" s="23" t="str">
        <f>IF(ISNUMBER(AVERAGEIFS(ObservedSpeciesData!P$2:P$4955,ObservedSpeciesData!$A$2:$A$4955,$A1325,ObservedSpeciesData!$C$2:$C$4955,$C1325,ObservedSpeciesData!$D$2:$D$4955,$D1325)),AVERAGEIFS(ObservedSpeciesData!P$2:P$4955,ObservedSpeciesData!$A$2:$A$4955,$A1325,ObservedSpeciesData!$C$2:$C$4955,$C1325,ObservedSpeciesData!$D$2:$D$4955,$D1325),"")</f>
        <v/>
      </c>
      <c r="Q1325" s="23"/>
      <c r="R1325" s="25" t="str">
        <f>IF(ISNUMBER(AVERAGEIFS(ObservedSpeciesData!R$2:R$4955,ObservedSpeciesData!$A$2:$A$4955,$A1325,ObservedSpeciesData!$D$2:$D$4955,$D1325)),AVERAGEIFS(ObservedSpeciesData!R$2:R$4955,ObservedSpeciesData!$A$2:$A$4955,$A1325,ObservedSpeciesData!$D$2:$D$4955,$D1325),"")</f>
        <v/>
      </c>
      <c r="S1325" s="25" t="str">
        <f>IF(ISNUMBER(AVERAGEIFS(ObservedSpeciesData!S$2:S$4955,ObservedSpeciesData!$A$2:$A$4955,$A1325,ObservedSpeciesData!$D$2:$D$4955,$D1325)),AVERAGEIFS(ObservedSpeciesData!S$2:S$4955,ObservedSpeciesData!$A$2:$A$4955,$A1325,ObservedSpeciesData!$D$2:$D$4955,$D1325),"")</f>
        <v/>
      </c>
      <c r="T1325" s="23" t="str">
        <f>IF(ISNUMBER(AVERAGEIFS(ObservedSpeciesData!T$2:T$4955,ObservedSpeciesData!$A$2:$A$4955,$A1325,ObservedSpeciesData!$D$2:$D$4955,$D1325)),AVERAGEIFS(ObservedSpeciesData!T$2:T$4955,ObservedSpeciesData!$A$2:$A$4955,$A1325,ObservedSpeciesData!$D$2:$D$4955,$D1325),"")</f>
        <v/>
      </c>
      <c r="U1325" s="24" t="str">
        <f>IF(ISNUMBER(AVERAGEIFS(ObservedSpeciesData!U$2:U$4955,ObservedSpeciesData!$A$2:$A$4955,$A1325,ObservedSpeciesData!$C$2:$C$4955,$C1325,ObservedSpeciesData!$D$2:$D$4955,$D1325)),AVERAGEIFS(ObservedSpeciesData!U$2:U$4955,ObservedSpeciesData!$A$2:$A$4955,$A1325,ObservedSpeciesData!$C$2:$C$4955,$C1325,ObservedSpeciesData!$D$2:$D$4955,$D1325),"")</f>
        <v/>
      </c>
      <c r="V1325" s="23" t="str">
        <f>IF(ISNUMBER(AVERAGEIFS(ObservedSpeciesData!V$2:V$4955,ObservedSpeciesData!$A$2:$A$4955,$A1325,ObservedSpeciesData!$D$2:$D$4955,$D1325)),AVERAGEIFS(ObservedSpeciesData!V$2:V$4955,ObservedSpeciesData!$A$2:$A$4955,$A1325,ObservedSpeciesData!$D$2:$D$4955,$D1325),"")</f>
        <v/>
      </c>
      <c r="W1325" s="23" t="str">
        <f>IF(ISNUMBER(AVERAGEIFS(ObservedSpeciesData!W$2:W$4955,ObservedSpeciesData!$A$2:$A$4955,$A1325,ObservedSpeciesData!$D$2:$D$4955,$D1325)),AVERAGEIFS(ObservedSpeciesData!W$2:W$4955,ObservedSpeciesData!$A$2:$A$4955,$A1325,ObservedSpeciesData!$D$2:$D$4955,$D1325),"")</f>
        <v/>
      </c>
      <c r="X1325" s="23" t="str">
        <f>IF(ISNUMBER(AVERAGEIFS(ObservedSpeciesData!X$2:X$4955,ObservedSpeciesData!$A$2:$A$4955,$A1325,ObservedSpeciesData!$D$2:$D$4955,$D1325)),AVERAGEIFS(ObservedSpeciesData!X$2:X$4955,ObservedSpeciesData!$A$2:$A$4955,$A1325,ObservedSpeciesData!$D$2:$D$4955,$D1325),"")</f>
        <v/>
      </c>
      <c r="Y1325" s="23" t="str">
        <f>IF(ISNUMBER(AVERAGEIFS(ObservedSpeciesData!Y$2:Y$4955,ObservedSpeciesData!$A$2:$A$4955,$A1325,ObservedSpeciesData!$D$2:$D$4955,$D1325)),AVERAGEIFS(ObservedSpeciesData!Y$2:Y$4955,ObservedSpeciesData!$A$2:$A$4955,$A1325,ObservedSpeciesData!$D$2:$D$4955,$D1325),"")</f>
        <v/>
      </c>
      <c r="Z1325" s="23" t="str">
        <f>IF(ISNUMBER(AVERAGEIFS(ObservedSpeciesData!Z$2:Z$4955,ObservedSpeciesData!$A$2:$A$4955,$A1325,ObservedSpeciesData!$D$2:$D$4955,$D1325)),AVERAGEIFS(ObservedSpeciesData!Z$2:Z$4955,ObservedSpeciesData!$A$2:$A$4955,$A1325,ObservedSpeciesData!$D$2:$D$4955,$D1325),"")</f>
        <v/>
      </c>
      <c r="AA1325" s="23">
        <f>IF(ISNUMBER(AVERAGEIFS(ObservedSpeciesData!AA$2:AA$4955,ObservedSpeciesData!$A$2:$A$4955,$A1325,ObservedSpeciesData!$D$2:$D$4955,$D1325)),AVERAGEIFS(ObservedSpeciesData!AA$2:AA$4955,ObservedSpeciesData!$A$2:$A$4955,$A1325,ObservedSpeciesData!$D$2:$D$4955,$D1325),"")</f>
        <v>22.3</v>
      </c>
      <c r="AB1325" s="24">
        <f>IF(ISNUMBER(AVERAGEIFS(ObservedSpeciesData!AB$2:AB$4955,ObservedSpeciesData!$A$2:$A$4955,$A1325,ObservedSpeciesData!$D$2:$D$4955,$D1325)),AVERAGEIFS(ObservedSpeciesData!AB$2:AB$4955,ObservedSpeciesData!$A$2:$A$4955,$A1325,ObservedSpeciesData!$D$2:$D$4955,$D1325),"")</f>
        <v>3.5666666666666673E-2</v>
      </c>
      <c r="AC1325" s="24">
        <f>IF(ISNUMBER(AVERAGEIFS(ObservedSpeciesData!AC$2:AC$4955,ObservedSpeciesData!$A$2:$A$4955,$A1325,ObservedSpeciesData!$D$2:$D$4955,$D1325)),AVERAGEIFS(ObservedSpeciesData!AC$2:AC$4955,ObservedSpeciesData!$A$2:$A$4955,$A1325,ObservedSpeciesData!$D$2:$D$4955,$D1325),"")</f>
        <v>3.5666666666666673E-2</v>
      </c>
      <c r="AD1325" s="23" t="str">
        <f>IF(ISNUMBER(AVERAGEIFS(ObservedSpeciesData!AD$2:AD$4955,ObservedSpeciesData!$A$2:$A$4955,$A1325,ObservedSpeciesData!$D$2:$D$4955,$D1325)),AVERAGEIFS(ObservedSpeciesData!AD$2:AD$4955,ObservedSpeciesData!$A$2:$A$4955,$A1325,ObservedSpeciesData!$D$2:$D$4955,$D1325),"")</f>
        <v/>
      </c>
      <c r="AE1325" s="24" t="str">
        <f>IF(ISNUMBER(AVERAGEIFS(ObservedSpeciesData!AE$2:AE$4955,ObservedSpeciesData!$A$2:$A$4955,$A1325,ObservedSpeciesData!$D$2:$D$4955,$D1325)),AVERAGEIFS(ObservedSpeciesData!AE$2:AE$4955,ObservedSpeciesData!$A$2:$A$4955,$A1325,ObservedSpeciesData!$D$2:$D$4955,$D1325),"")</f>
        <v/>
      </c>
      <c r="AF1325" s="23"/>
      <c r="AG1325" s="24"/>
      <c r="AH1325" s="23" t="str">
        <f>IF(ISNUMBER(AVERAGEIFS(ObservedSpeciesData!AH$2:AH$4955,ObservedSpeciesData!$A$2:$A$4955,$A1325,ObservedSpeciesData!$D$2:$D$4955,$D1325)),AVERAGEIFS(ObservedSpeciesData!AH$2:AH$4955,ObservedSpeciesData!$A$2:$A$4955,$A1325,ObservedSpeciesData!$D$2:$D$4955,$D1325),"")</f>
        <v/>
      </c>
      <c r="AI1325" s="23" t="str">
        <f>IF(ISNUMBER(AVERAGEIFS(ObservedSpeciesData!AI$2:AI$4955,ObservedSpeciesData!$A$2:$A$4955,$A1325,ObservedSpeciesData!$C$2:$C$4955,$C1325,ObservedSpeciesData!$D$2:$D$4955,$D1325)),AVERAGEIFS(ObservedSpeciesData!AI$2:AI$4955,ObservedSpeciesData!$A$2:$A$4955,$A1325,ObservedSpeciesData!$C$2:$C$4955,$C1325,ObservedSpeciesData!$D$2:$D$4955,$D1325),"")</f>
        <v/>
      </c>
      <c r="AJ1325" s="2">
        <f>COUNTIFS(ObservedSpeciesData!$A$2:$A$828,$A1325,ObservedSpeciesData!$D$2:$D$828,$D1325)</f>
        <v>0</v>
      </c>
      <c r="AK1325" s="2">
        <f t="shared" si="20"/>
        <v>4</v>
      </c>
    </row>
    <row r="1326" spans="1:37" x14ac:dyDescent="0.25">
      <c r="A1326" s="14" t="s">
        <v>82</v>
      </c>
      <c r="B1326" t="s">
        <v>80</v>
      </c>
      <c r="C1326" t="s">
        <v>79</v>
      </c>
      <c r="D1326" s="13">
        <v>42244</v>
      </c>
      <c r="E1326">
        <v>1</v>
      </c>
      <c r="F1326">
        <v>350</v>
      </c>
      <c r="G1326" s="2" t="s">
        <v>87</v>
      </c>
      <c r="H1326" s="2" t="s">
        <v>10</v>
      </c>
      <c r="I1326">
        <v>7</v>
      </c>
      <c r="J1326" s="2" t="s">
        <v>88</v>
      </c>
      <c r="K1326" s="2">
        <f>IF(ISNUMBER(AVERAGEIFS(ObservedSpeciesData!K$2:K$4955,ObservedSpeciesData!$A$2:$A$4955,$A1326,ObservedSpeciesData!$D$2:$D$4955,$D1326)),AVERAGEIFS(ObservedSpeciesData!K$2:K$4955,ObservedSpeciesData!$A$2:$A$4955,$A1326,ObservedSpeciesData!$D$2:$D$4955,$D1326),"")</f>
        <v>315</v>
      </c>
      <c r="L1326" s="26">
        <f>IF(ISNUMBER(AVERAGEIFS(ObservedSpeciesData!L$2:L$4955,ObservedSpeciesData!$A$2:$A$4955,$A1326,ObservedSpeciesData!$D$2:$D$4955,$D1326)),AVERAGEIFS(ObservedSpeciesData!L$2:L$4955,ObservedSpeciesData!$A$2:$A$4955,$A1326,ObservedSpeciesData!$D$2:$D$4955,$D1326),"")</f>
        <v>2254.6666666666665</v>
      </c>
      <c r="M1326" s="23">
        <f>IF(ISNUMBER(AVERAGEIFS(ObservedSpeciesData!M$2:M$4955,ObservedSpeciesData!$A$2:$A$4955,$A1326,ObservedSpeciesData!$D$2:$D$4955,$D1326)),AVERAGEIFS(ObservedSpeciesData!M$2:M$4955,ObservedSpeciesData!$A$2:$A$4955,$A1326,ObservedSpeciesData!$D$2:$D$4955,$D1326),"")</f>
        <v>225.46666666666667</v>
      </c>
      <c r="N1326" s="23" t="str">
        <f>IF(ISNUMBER(AVERAGEIFS(ObservedSpeciesData!N$2:N$4955,ObservedSpeciesData!$A$2:$A$4955,$A1326,ObservedSpeciesData!$D$2:$D$4955,$D1326)),AVERAGEIFS(ObservedSpeciesData!N$2:N$4955,ObservedSpeciesData!$A$2:$A$4955,$A1326,ObservedSpeciesData!$D$2:$D$4955,$D1326),"")</f>
        <v/>
      </c>
      <c r="O1326" s="23" t="str">
        <f>IF(ISNUMBER(AVERAGEIFS(ObservedSpeciesData!O$2:O$4955,ObservedSpeciesData!$A$2:$A$4955,$A1326,ObservedSpeciesData!$D$2:$D$4955,$D1326)),AVERAGEIFS(ObservedSpeciesData!O$2:O$4955,ObservedSpeciesData!$A$2:$A$4955,$A1326,ObservedSpeciesData!$D$2:$D$4955,$D1326),"")</f>
        <v/>
      </c>
      <c r="P1326" s="23" t="str">
        <f>IF(ISNUMBER(AVERAGEIFS(ObservedSpeciesData!P$2:P$4955,ObservedSpeciesData!$A$2:$A$4955,$A1326,ObservedSpeciesData!$C$2:$C$4955,$C1326,ObservedSpeciesData!$D$2:$D$4955,$D1326)),AVERAGEIFS(ObservedSpeciesData!P$2:P$4955,ObservedSpeciesData!$A$2:$A$4955,$A1326,ObservedSpeciesData!$C$2:$C$4955,$C1326,ObservedSpeciesData!$D$2:$D$4955,$D1326),"")</f>
        <v/>
      </c>
      <c r="Q1326" s="23"/>
      <c r="R1326" s="25" t="str">
        <f>IF(ISNUMBER(AVERAGEIFS(ObservedSpeciesData!R$2:R$4955,ObservedSpeciesData!$A$2:$A$4955,$A1326,ObservedSpeciesData!$D$2:$D$4955,$D1326)),AVERAGEIFS(ObservedSpeciesData!R$2:R$4955,ObservedSpeciesData!$A$2:$A$4955,$A1326,ObservedSpeciesData!$D$2:$D$4955,$D1326),"")</f>
        <v/>
      </c>
      <c r="S1326" s="25" t="str">
        <f>IF(ISNUMBER(AVERAGEIFS(ObservedSpeciesData!S$2:S$4955,ObservedSpeciesData!$A$2:$A$4955,$A1326,ObservedSpeciesData!$D$2:$D$4955,$D1326)),AVERAGEIFS(ObservedSpeciesData!S$2:S$4955,ObservedSpeciesData!$A$2:$A$4955,$A1326,ObservedSpeciesData!$D$2:$D$4955,$D1326),"")</f>
        <v/>
      </c>
      <c r="T1326" s="23" t="str">
        <f>IF(ISNUMBER(AVERAGEIFS(ObservedSpeciesData!T$2:T$4955,ObservedSpeciesData!$A$2:$A$4955,$A1326,ObservedSpeciesData!$D$2:$D$4955,$D1326)),AVERAGEIFS(ObservedSpeciesData!T$2:T$4955,ObservedSpeciesData!$A$2:$A$4955,$A1326,ObservedSpeciesData!$D$2:$D$4955,$D1326),"")</f>
        <v/>
      </c>
      <c r="U1326" s="24" t="str">
        <f>IF(ISNUMBER(AVERAGEIFS(ObservedSpeciesData!U$2:U$4955,ObservedSpeciesData!$A$2:$A$4955,$A1326,ObservedSpeciesData!$C$2:$C$4955,$C1326,ObservedSpeciesData!$D$2:$D$4955,$D1326)),AVERAGEIFS(ObservedSpeciesData!U$2:U$4955,ObservedSpeciesData!$A$2:$A$4955,$A1326,ObservedSpeciesData!$C$2:$C$4955,$C1326,ObservedSpeciesData!$D$2:$D$4955,$D1326),"")</f>
        <v/>
      </c>
      <c r="V1326" s="23" t="str">
        <f>IF(ISNUMBER(AVERAGEIFS(ObservedSpeciesData!V$2:V$4955,ObservedSpeciesData!$A$2:$A$4955,$A1326,ObservedSpeciesData!$D$2:$D$4955,$D1326)),AVERAGEIFS(ObservedSpeciesData!V$2:V$4955,ObservedSpeciesData!$A$2:$A$4955,$A1326,ObservedSpeciesData!$D$2:$D$4955,$D1326),"")</f>
        <v/>
      </c>
      <c r="W1326" s="23" t="str">
        <f>IF(ISNUMBER(AVERAGEIFS(ObservedSpeciesData!W$2:W$4955,ObservedSpeciesData!$A$2:$A$4955,$A1326,ObservedSpeciesData!$D$2:$D$4955,$D1326)),AVERAGEIFS(ObservedSpeciesData!W$2:W$4955,ObservedSpeciesData!$A$2:$A$4955,$A1326,ObservedSpeciesData!$D$2:$D$4955,$D1326),"")</f>
        <v/>
      </c>
      <c r="X1326" s="23" t="str">
        <f>IF(ISNUMBER(AVERAGEIFS(ObservedSpeciesData!X$2:X$4955,ObservedSpeciesData!$A$2:$A$4955,$A1326,ObservedSpeciesData!$D$2:$D$4955,$D1326)),AVERAGEIFS(ObservedSpeciesData!X$2:X$4955,ObservedSpeciesData!$A$2:$A$4955,$A1326,ObservedSpeciesData!$D$2:$D$4955,$D1326),"")</f>
        <v/>
      </c>
      <c r="Y1326" s="23" t="str">
        <f>IF(ISNUMBER(AVERAGEIFS(ObservedSpeciesData!Y$2:Y$4955,ObservedSpeciesData!$A$2:$A$4955,$A1326,ObservedSpeciesData!$D$2:$D$4955,$D1326)),AVERAGEIFS(ObservedSpeciesData!Y$2:Y$4955,ObservedSpeciesData!$A$2:$A$4955,$A1326,ObservedSpeciesData!$D$2:$D$4955,$D1326),"")</f>
        <v/>
      </c>
      <c r="Z1326" s="23" t="str">
        <f>IF(ISNUMBER(AVERAGEIFS(ObservedSpeciesData!Z$2:Z$4955,ObservedSpeciesData!$A$2:$A$4955,$A1326,ObservedSpeciesData!$D$2:$D$4955,$D1326)),AVERAGEIFS(ObservedSpeciesData!Z$2:Z$4955,ObservedSpeciesData!$A$2:$A$4955,$A1326,ObservedSpeciesData!$D$2:$D$4955,$D1326),"")</f>
        <v/>
      </c>
      <c r="AA1326" s="23">
        <f>IF(ISNUMBER(AVERAGEIFS(ObservedSpeciesData!AA$2:AA$4955,ObservedSpeciesData!$A$2:$A$4955,$A1326,ObservedSpeciesData!$D$2:$D$4955,$D1326)),AVERAGEIFS(ObservedSpeciesData!AA$2:AA$4955,ObservedSpeciesData!$A$2:$A$4955,$A1326,ObservedSpeciesData!$D$2:$D$4955,$D1326),"")</f>
        <v>24.85</v>
      </c>
      <c r="AB1326" s="24">
        <f>IF(ISNUMBER(AVERAGEIFS(ObservedSpeciesData!AB$2:AB$4955,ObservedSpeciesData!$A$2:$A$4955,$A1326,ObservedSpeciesData!$D$2:$D$4955,$D1326)),AVERAGEIFS(ObservedSpeciesData!AB$2:AB$4955,ObservedSpeciesData!$A$2:$A$4955,$A1326,ObservedSpeciesData!$D$2:$D$4955,$D1326),"")</f>
        <v>4.0000000000000008E-2</v>
      </c>
      <c r="AC1326" s="24">
        <f>IF(ISNUMBER(AVERAGEIFS(ObservedSpeciesData!AC$2:AC$4955,ObservedSpeciesData!$A$2:$A$4955,$A1326,ObservedSpeciesData!$D$2:$D$4955,$D1326)),AVERAGEIFS(ObservedSpeciesData!AC$2:AC$4955,ObservedSpeciesData!$A$2:$A$4955,$A1326,ObservedSpeciesData!$D$2:$D$4955,$D1326),"")</f>
        <v>4.0000000000000008E-2</v>
      </c>
      <c r="AD1326" s="23" t="str">
        <f>IF(ISNUMBER(AVERAGEIFS(ObservedSpeciesData!AD$2:AD$4955,ObservedSpeciesData!$A$2:$A$4955,$A1326,ObservedSpeciesData!$D$2:$D$4955,$D1326)),AVERAGEIFS(ObservedSpeciesData!AD$2:AD$4955,ObservedSpeciesData!$A$2:$A$4955,$A1326,ObservedSpeciesData!$D$2:$D$4955,$D1326),"")</f>
        <v/>
      </c>
      <c r="AE1326" s="24" t="str">
        <f>IF(ISNUMBER(AVERAGEIFS(ObservedSpeciesData!AE$2:AE$4955,ObservedSpeciesData!$A$2:$A$4955,$A1326,ObservedSpeciesData!$D$2:$D$4955,$D1326)),AVERAGEIFS(ObservedSpeciesData!AE$2:AE$4955,ObservedSpeciesData!$A$2:$A$4955,$A1326,ObservedSpeciesData!$D$2:$D$4955,$D1326),"")</f>
        <v/>
      </c>
      <c r="AF1326" s="23"/>
      <c r="AG1326" s="24"/>
      <c r="AH1326" s="23" t="str">
        <f>IF(ISNUMBER(AVERAGEIFS(ObservedSpeciesData!AH$2:AH$4955,ObservedSpeciesData!$A$2:$A$4955,$A1326,ObservedSpeciesData!$D$2:$D$4955,$D1326)),AVERAGEIFS(ObservedSpeciesData!AH$2:AH$4955,ObservedSpeciesData!$A$2:$A$4955,$A1326,ObservedSpeciesData!$D$2:$D$4955,$D1326),"")</f>
        <v/>
      </c>
      <c r="AI1326" s="23" t="str">
        <f>IF(ISNUMBER(AVERAGEIFS(ObservedSpeciesData!AI$2:AI$4955,ObservedSpeciesData!$A$2:$A$4955,$A1326,ObservedSpeciesData!$C$2:$C$4955,$C1326,ObservedSpeciesData!$D$2:$D$4955,$D1326)),AVERAGEIFS(ObservedSpeciesData!AI$2:AI$4955,ObservedSpeciesData!$A$2:$A$4955,$A1326,ObservedSpeciesData!$C$2:$C$4955,$C1326,ObservedSpeciesData!$D$2:$D$4955,$D1326),"")</f>
        <v/>
      </c>
      <c r="AJ1326" s="2">
        <f>COUNTIFS(ObservedSpeciesData!$A$2:$A$828,$A1326,ObservedSpeciesData!$D$2:$D$828,$D1326)</f>
        <v>0</v>
      </c>
      <c r="AK1326" s="2">
        <f t="shared" si="20"/>
        <v>4</v>
      </c>
    </row>
    <row r="1327" spans="1:37" x14ac:dyDescent="0.25">
      <c r="A1327" s="14" t="s">
        <v>81</v>
      </c>
      <c r="B1327" t="s">
        <v>80</v>
      </c>
      <c r="C1327" t="s">
        <v>79</v>
      </c>
      <c r="D1327" s="13">
        <v>42244</v>
      </c>
      <c r="E1327">
        <v>1</v>
      </c>
      <c r="F1327">
        <v>500</v>
      </c>
      <c r="G1327" s="2" t="s">
        <v>87</v>
      </c>
      <c r="H1327" s="2" t="s">
        <v>10</v>
      </c>
      <c r="I1327">
        <v>7</v>
      </c>
      <c r="J1327" s="2" t="s">
        <v>88</v>
      </c>
      <c r="K1327" s="2">
        <f>IF(ISNUMBER(AVERAGEIFS(ObservedSpeciesData!K$2:K$4955,ObservedSpeciesData!$A$2:$A$4955,$A1327,ObservedSpeciesData!$D$2:$D$4955,$D1327)),AVERAGEIFS(ObservedSpeciesData!K$2:K$4955,ObservedSpeciesData!$A$2:$A$4955,$A1327,ObservedSpeciesData!$D$2:$D$4955,$D1327),"")</f>
        <v>450</v>
      </c>
      <c r="L1327" s="26">
        <f>IF(ISNUMBER(AVERAGEIFS(ObservedSpeciesData!L$2:L$4955,ObservedSpeciesData!$A$2:$A$4955,$A1327,ObservedSpeciesData!$D$2:$D$4955,$D1327)),AVERAGEIFS(ObservedSpeciesData!L$2:L$4955,ObservedSpeciesData!$A$2:$A$4955,$A1327,ObservedSpeciesData!$D$2:$D$4955,$D1327),"")</f>
        <v>2581.3333333333335</v>
      </c>
      <c r="M1327" s="23">
        <f>IF(ISNUMBER(AVERAGEIFS(ObservedSpeciesData!M$2:M$4955,ObservedSpeciesData!$A$2:$A$4955,$A1327,ObservedSpeciesData!$D$2:$D$4955,$D1327)),AVERAGEIFS(ObservedSpeciesData!M$2:M$4955,ObservedSpeciesData!$A$2:$A$4955,$A1327,ObservedSpeciesData!$D$2:$D$4955,$D1327),"")</f>
        <v>258.13333333333333</v>
      </c>
      <c r="N1327" s="23" t="str">
        <f>IF(ISNUMBER(AVERAGEIFS(ObservedSpeciesData!N$2:N$4955,ObservedSpeciesData!$A$2:$A$4955,$A1327,ObservedSpeciesData!$D$2:$D$4955,$D1327)),AVERAGEIFS(ObservedSpeciesData!N$2:N$4955,ObservedSpeciesData!$A$2:$A$4955,$A1327,ObservedSpeciesData!$D$2:$D$4955,$D1327),"")</f>
        <v/>
      </c>
      <c r="O1327" s="23" t="str">
        <f>IF(ISNUMBER(AVERAGEIFS(ObservedSpeciesData!O$2:O$4955,ObservedSpeciesData!$A$2:$A$4955,$A1327,ObservedSpeciesData!$D$2:$D$4955,$D1327)),AVERAGEIFS(ObservedSpeciesData!O$2:O$4955,ObservedSpeciesData!$A$2:$A$4955,$A1327,ObservedSpeciesData!$D$2:$D$4955,$D1327),"")</f>
        <v/>
      </c>
      <c r="P1327" s="23" t="str">
        <f>IF(ISNUMBER(AVERAGEIFS(ObservedSpeciesData!P$2:P$4955,ObservedSpeciesData!$A$2:$A$4955,$A1327,ObservedSpeciesData!$C$2:$C$4955,$C1327,ObservedSpeciesData!$D$2:$D$4955,$D1327)),AVERAGEIFS(ObservedSpeciesData!P$2:P$4955,ObservedSpeciesData!$A$2:$A$4955,$A1327,ObservedSpeciesData!$C$2:$C$4955,$C1327,ObservedSpeciesData!$D$2:$D$4955,$D1327),"")</f>
        <v/>
      </c>
      <c r="Q1327" s="23"/>
      <c r="R1327" s="25" t="str">
        <f>IF(ISNUMBER(AVERAGEIFS(ObservedSpeciesData!R$2:R$4955,ObservedSpeciesData!$A$2:$A$4955,$A1327,ObservedSpeciesData!$D$2:$D$4955,$D1327)),AVERAGEIFS(ObservedSpeciesData!R$2:R$4955,ObservedSpeciesData!$A$2:$A$4955,$A1327,ObservedSpeciesData!$D$2:$D$4955,$D1327),"")</f>
        <v/>
      </c>
      <c r="S1327" s="25" t="str">
        <f>IF(ISNUMBER(AVERAGEIFS(ObservedSpeciesData!S$2:S$4955,ObservedSpeciesData!$A$2:$A$4955,$A1327,ObservedSpeciesData!$D$2:$D$4955,$D1327)),AVERAGEIFS(ObservedSpeciesData!S$2:S$4955,ObservedSpeciesData!$A$2:$A$4955,$A1327,ObservedSpeciesData!$D$2:$D$4955,$D1327),"")</f>
        <v/>
      </c>
      <c r="T1327" s="23" t="str">
        <f>IF(ISNUMBER(AVERAGEIFS(ObservedSpeciesData!T$2:T$4955,ObservedSpeciesData!$A$2:$A$4955,$A1327,ObservedSpeciesData!$D$2:$D$4955,$D1327)),AVERAGEIFS(ObservedSpeciesData!T$2:T$4955,ObservedSpeciesData!$A$2:$A$4955,$A1327,ObservedSpeciesData!$D$2:$D$4955,$D1327),"")</f>
        <v/>
      </c>
      <c r="U1327" s="24" t="str">
        <f>IF(ISNUMBER(AVERAGEIFS(ObservedSpeciesData!U$2:U$4955,ObservedSpeciesData!$A$2:$A$4955,$A1327,ObservedSpeciesData!$C$2:$C$4955,$C1327,ObservedSpeciesData!$D$2:$D$4955,$D1327)),AVERAGEIFS(ObservedSpeciesData!U$2:U$4955,ObservedSpeciesData!$A$2:$A$4955,$A1327,ObservedSpeciesData!$C$2:$C$4955,$C1327,ObservedSpeciesData!$D$2:$D$4955,$D1327),"")</f>
        <v/>
      </c>
      <c r="V1327" s="23" t="str">
        <f>IF(ISNUMBER(AVERAGEIFS(ObservedSpeciesData!V$2:V$4955,ObservedSpeciesData!$A$2:$A$4955,$A1327,ObservedSpeciesData!$D$2:$D$4955,$D1327)),AVERAGEIFS(ObservedSpeciesData!V$2:V$4955,ObservedSpeciesData!$A$2:$A$4955,$A1327,ObservedSpeciesData!$D$2:$D$4955,$D1327),"")</f>
        <v/>
      </c>
      <c r="W1327" s="23" t="str">
        <f>IF(ISNUMBER(AVERAGEIFS(ObservedSpeciesData!W$2:W$4955,ObservedSpeciesData!$A$2:$A$4955,$A1327,ObservedSpeciesData!$D$2:$D$4955,$D1327)),AVERAGEIFS(ObservedSpeciesData!W$2:W$4955,ObservedSpeciesData!$A$2:$A$4955,$A1327,ObservedSpeciesData!$D$2:$D$4955,$D1327),"")</f>
        <v/>
      </c>
      <c r="X1327" s="23" t="str">
        <f>IF(ISNUMBER(AVERAGEIFS(ObservedSpeciesData!X$2:X$4955,ObservedSpeciesData!$A$2:$A$4955,$A1327,ObservedSpeciesData!$D$2:$D$4955,$D1327)),AVERAGEIFS(ObservedSpeciesData!X$2:X$4955,ObservedSpeciesData!$A$2:$A$4955,$A1327,ObservedSpeciesData!$D$2:$D$4955,$D1327),"")</f>
        <v/>
      </c>
      <c r="Y1327" s="23" t="str">
        <f>IF(ISNUMBER(AVERAGEIFS(ObservedSpeciesData!Y$2:Y$4955,ObservedSpeciesData!$A$2:$A$4955,$A1327,ObservedSpeciesData!$D$2:$D$4955,$D1327)),AVERAGEIFS(ObservedSpeciesData!Y$2:Y$4955,ObservedSpeciesData!$A$2:$A$4955,$A1327,ObservedSpeciesData!$D$2:$D$4955,$D1327),"")</f>
        <v/>
      </c>
      <c r="Z1327" s="23" t="str">
        <f>IF(ISNUMBER(AVERAGEIFS(ObservedSpeciesData!Z$2:Z$4955,ObservedSpeciesData!$A$2:$A$4955,$A1327,ObservedSpeciesData!$D$2:$D$4955,$D1327)),AVERAGEIFS(ObservedSpeciesData!Z$2:Z$4955,ObservedSpeciesData!$A$2:$A$4955,$A1327,ObservedSpeciesData!$D$2:$D$4955,$D1327),"")</f>
        <v/>
      </c>
      <c r="AA1327" s="23">
        <f>IF(ISNUMBER(AVERAGEIFS(ObservedSpeciesData!AA$2:AA$4955,ObservedSpeciesData!$A$2:$A$4955,$A1327,ObservedSpeciesData!$D$2:$D$4955,$D1327)),AVERAGEIFS(ObservedSpeciesData!AA$2:AA$4955,ObservedSpeciesData!$A$2:$A$4955,$A1327,ObservedSpeciesData!$D$2:$D$4955,$D1327),"")</f>
        <v>23.666666666666668</v>
      </c>
      <c r="AB1327" s="24">
        <f>IF(ISNUMBER(AVERAGEIFS(ObservedSpeciesData!AB$2:AB$4955,ObservedSpeciesData!$A$2:$A$4955,$A1327,ObservedSpeciesData!$D$2:$D$4955,$D1327)),AVERAGEIFS(ObservedSpeciesData!AB$2:AB$4955,ObservedSpeciesData!$A$2:$A$4955,$A1327,ObservedSpeciesData!$D$2:$D$4955,$D1327),"")</f>
        <v>3.7666666666666661E-2</v>
      </c>
      <c r="AC1327" s="24">
        <f>IF(ISNUMBER(AVERAGEIFS(ObservedSpeciesData!AC$2:AC$4955,ObservedSpeciesData!$A$2:$A$4955,$A1327,ObservedSpeciesData!$D$2:$D$4955,$D1327)),AVERAGEIFS(ObservedSpeciesData!AC$2:AC$4955,ObservedSpeciesData!$A$2:$A$4955,$A1327,ObservedSpeciesData!$D$2:$D$4955,$D1327),"")</f>
        <v>3.7666666666666661E-2</v>
      </c>
      <c r="AD1327" s="23" t="str">
        <f>IF(ISNUMBER(AVERAGEIFS(ObservedSpeciesData!AD$2:AD$4955,ObservedSpeciesData!$A$2:$A$4955,$A1327,ObservedSpeciesData!$D$2:$D$4955,$D1327)),AVERAGEIFS(ObservedSpeciesData!AD$2:AD$4955,ObservedSpeciesData!$A$2:$A$4955,$A1327,ObservedSpeciesData!$D$2:$D$4955,$D1327),"")</f>
        <v/>
      </c>
      <c r="AE1327" s="24" t="str">
        <f>IF(ISNUMBER(AVERAGEIFS(ObservedSpeciesData!AE$2:AE$4955,ObservedSpeciesData!$A$2:$A$4955,$A1327,ObservedSpeciesData!$D$2:$D$4955,$D1327)),AVERAGEIFS(ObservedSpeciesData!AE$2:AE$4955,ObservedSpeciesData!$A$2:$A$4955,$A1327,ObservedSpeciesData!$D$2:$D$4955,$D1327),"")</f>
        <v/>
      </c>
      <c r="AF1327" s="23"/>
      <c r="AG1327" s="24"/>
      <c r="AH1327" s="23" t="str">
        <f>IF(ISNUMBER(AVERAGEIFS(ObservedSpeciesData!AH$2:AH$4955,ObservedSpeciesData!$A$2:$A$4955,$A1327,ObservedSpeciesData!$D$2:$D$4955,$D1327)),AVERAGEIFS(ObservedSpeciesData!AH$2:AH$4955,ObservedSpeciesData!$A$2:$A$4955,$A1327,ObservedSpeciesData!$D$2:$D$4955,$D1327),"")</f>
        <v/>
      </c>
      <c r="AI1327" s="23" t="str">
        <f>IF(ISNUMBER(AVERAGEIFS(ObservedSpeciesData!AI$2:AI$4955,ObservedSpeciesData!$A$2:$A$4955,$A1327,ObservedSpeciesData!$C$2:$C$4955,$C1327,ObservedSpeciesData!$D$2:$D$4955,$D1327)),AVERAGEIFS(ObservedSpeciesData!AI$2:AI$4955,ObservedSpeciesData!$A$2:$A$4955,$A1327,ObservedSpeciesData!$C$2:$C$4955,$C1327,ObservedSpeciesData!$D$2:$D$4955,$D1327),"")</f>
        <v/>
      </c>
      <c r="AJ1327" s="2">
        <f>COUNTIFS(ObservedSpeciesData!$A$2:$A$828,$A1327,ObservedSpeciesData!$D$2:$D$828,$D1327)</f>
        <v>0</v>
      </c>
      <c r="AK1327" s="2">
        <f t="shared" si="20"/>
        <v>4</v>
      </c>
    </row>
    <row r="1328" spans="1:37" x14ac:dyDescent="0.25">
      <c r="A1328" s="14" t="s">
        <v>86</v>
      </c>
      <c r="B1328" t="s">
        <v>80</v>
      </c>
      <c r="C1328" t="s">
        <v>79</v>
      </c>
      <c r="D1328" s="13">
        <v>42260</v>
      </c>
      <c r="E1328">
        <v>1</v>
      </c>
      <c r="F1328">
        <v>0</v>
      </c>
      <c r="G1328" s="2" t="s">
        <v>87</v>
      </c>
      <c r="H1328" s="2" t="s">
        <v>11</v>
      </c>
      <c r="I1328">
        <v>7</v>
      </c>
      <c r="J1328" s="2" t="s">
        <v>88</v>
      </c>
      <c r="K1328" s="2">
        <f>IF(ISNUMBER(AVERAGEIFS(ObservedSpeciesData!K$2:K$4955,ObservedSpeciesData!$A$2:$A$4955,$A1328,ObservedSpeciesData!$D$2:$D$4955,$D1328)),AVERAGEIFS(ObservedSpeciesData!K$2:K$4955,ObservedSpeciesData!$A$2:$A$4955,$A1328,ObservedSpeciesData!$D$2:$D$4955,$D1328),"")</f>
        <v>0</v>
      </c>
      <c r="L1328" s="26">
        <f>IF(ISNUMBER(AVERAGEIFS(ObservedSpeciesData!L$2:L$4955,ObservedSpeciesData!$A$2:$A$4955,$A1328,ObservedSpeciesData!$D$2:$D$4955,$D1328)),AVERAGEIFS(ObservedSpeciesData!L$2:L$4955,ObservedSpeciesData!$A$2:$A$4955,$A1328,ObservedSpeciesData!$D$2:$D$4955,$D1328),"")</f>
        <v>1814</v>
      </c>
      <c r="M1328" s="23">
        <f>IF(ISNUMBER(AVERAGEIFS(ObservedSpeciesData!M$2:M$4955,ObservedSpeciesData!$A$2:$A$4955,$A1328,ObservedSpeciesData!$D$2:$D$4955,$D1328)),AVERAGEIFS(ObservedSpeciesData!M$2:M$4955,ObservedSpeciesData!$A$2:$A$4955,$A1328,ObservedSpeciesData!$D$2:$D$4955,$D1328),"")</f>
        <v>181.4</v>
      </c>
      <c r="N1328" s="23" t="str">
        <f>IF(ISNUMBER(AVERAGEIFS(ObservedSpeciesData!N$2:N$4955,ObservedSpeciesData!$A$2:$A$4955,$A1328,ObservedSpeciesData!$D$2:$D$4955,$D1328)),AVERAGEIFS(ObservedSpeciesData!N$2:N$4955,ObservedSpeciesData!$A$2:$A$4955,$A1328,ObservedSpeciesData!$D$2:$D$4955,$D1328),"")</f>
        <v/>
      </c>
      <c r="O1328" s="23" t="str">
        <f>IF(ISNUMBER(AVERAGEIFS(ObservedSpeciesData!O$2:O$4955,ObservedSpeciesData!$A$2:$A$4955,$A1328,ObservedSpeciesData!$D$2:$D$4955,$D1328)),AVERAGEIFS(ObservedSpeciesData!O$2:O$4955,ObservedSpeciesData!$A$2:$A$4955,$A1328,ObservedSpeciesData!$D$2:$D$4955,$D1328),"")</f>
        <v/>
      </c>
      <c r="P1328" s="23" t="str">
        <f>IF(ISNUMBER(AVERAGEIFS(ObservedSpeciesData!P$2:P$4955,ObservedSpeciesData!$A$2:$A$4955,$A1328,ObservedSpeciesData!$C$2:$C$4955,$C1328,ObservedSpeciesData!$D$2:$D$4955,$D1328)),AVERAGEIFS(ObservedSpeciesData!P$2:P$4955,ObservedSpeciesData!$A$2:$A$4955,$A1328,ObservedSpeciesData!$C$2:$C$4955,$C1328,ObservedSpeciesData!$D$2:$D$4955,$D1328),"")</f>
        <v/>
      </c>
      <c r="Q1328" s="23"/>
      <c r="R1328" s="25" t="str">
        <f>IF(ISNUMBER(AVERAGEIFS(ObservedSpeciesData!R$2:R$4955,ObservedSpeciesData!$A$2:$A$4955,$A1328,ObservedSpeciesData!$D$2:$D$4955,$D1328)),AVERAGEIFS(ObservedSpeciesData!R$2:R$4955,ObservedSpeciesData!$A$2:$A$4955,$A1328,ObservedSpeciesData!$D$2:$D$4955,$D1328),"")</f>
        <v/>
      </c>
      <c r="S1328" s="25" t="str">
        <f>IF(ISNUMBER(AVERAGEIFS(ObservedSpeciesData!S$2:S$4955,ObservedSpeciesData!$A$2:$A$4955,$A1328,ObservedSpeciesData!$D$2:$D$4955,$D1328)),AVERAGEIFS(ObservedSpeciesData!S$2:S$4955,ObservedSpeciesData!$A$2:$A$4955,$A1328,ObservedSpeciesData!$D$2:$D$4955,$D1328),"")</f>
        <v/>
      </c>
      <c r="T1328" s="23" t="str">
        <f>IF(ISNUMBER(AVERAGEIFS(ObservedSpeciesData!T$2:T$4955,ObservedSpeciesData!$A$2:$A$4955,$A1328,ObservedSpeciesData!$D$2:$D$4955,$D1328)),AVERAGEIFS(ObservedSpeciesData!T$2:T$4955,ObservedSpeciesData!$A$2:$A$4955,$A1328,ObservedSpeciesData!$D$2:$D$4955,$D1328),"")</f>
        <v/>
      </c>
      <c r="U1328" s="24" t="str">
        <f>IF(ISNUMBER(AVERAGEIFS(ObservedSpeciesData!U$2:U$4955,ObservedSpeciesData!$A$2:$A$4955,$A1328,ObservedSpeciesData!$C$2:$C$4955,$C1328,ObservedSpeciesData!$D$2:$D$4955,$D1328)),AVERAGEIFS(ObservedSpeciesData!U$2:U$4955,ObservedSpeciesData!$A$2:$A$4955,$A1328,ObservedSpeciesData!$C$2:$C$4955,$C1328,ObservedSpeciesData!$D$2:$D$4955,$D1328),"")</f>
        <v/>
      </c>
      <c r="V1328" s="23" t="str">
        <f>IF(ISNUMBER(AVERAGEIFS(ObservedSpeciesData!V$2:V$4955,ObservedSpeciesData!$A$2:$A$4955,$A1328,ObservedSpeciesData!$D$2:$D$4955,$D1328)),AVERAGEIFS(ObservedSpeciesData!V$2:V$4955,ObservedSpeciesData!$A$2:$A$4955,$A1328,ObservedSpeciesData!$D$2:$D$4955,$D1328),"")</f>
        <v/>
      </c>
      <c r="W1328" s="23" t="str">
        <f>IF(ISNUMBER(AVERAGEIFS(ObservedSpeciesData!W$2:W$4955,ObservedSpeciesData!$A$2:$A$4955,$A1328,ObservedSpeciesData!$D$2:$D$4955,$D1328)),AVERAGEIFS(ObservedSpeciesData!W$2:W$4955,ObservedSpeciesData!$A$2:$A$4955,$A1328,ObservedSpeciesData!$D$2:$D$4955,$D1328),"")</f>
        <v/>
      </c>
      <c r="X1328" s="23" t="str">
        <f>IF(ISNUMBER(AVERAGEIFS(ObservedSpeciesData!X$2:X$4955,ObservedSpeciesData!$A$2:$A$4955,$A1328,ObservedSpeciesData!$D$2:$D$4955,$D1328)),AVERAGEIFS(ObservedSpeciesData!X$2:X$4955,ObservedSpeciesData!$A$2:$A$4955,$A1328,ObservedSpeciesData!$D$2:$D$4955,$D1328),"")</f>
        <v/>
      </c>
      <c r="Y1328" s="23" t="str">
        <f>IF(ISNUMBER(AVERAGEIFS(ObservedSpeciesData!Y$2:Y$4955,ObservedSpeciesData!$A$2:$A$4955,$A1328,ObservedSpeciesData!$D$2:$D$4955,$D1328)),AVERAGEIFS(ObservedSpeciesData!Y$2:Y$4955,ObservedSpeciesData!$A$2:$A$4955,$A1328,ObservedSpeciesData!$D$2:$D$4955,$D1328),"")</f>
        <v/>
      </c>
      <c r="Z1328" s="23" t="str">
        <f>IF(ISNUMBER(AVERAGEIFS(ObservedSpeciesData!Z$2:Z$4955,ObservedSpeciesData!$A$2:$A$4955,$A1328,ObservedSpeciesData!$D$2:$D$4955,$D1328)),AVERAGEIFS(ObservedSpeciesData!Z$2:Z$4955,ObservedSpeciesData!$A$2:$A$4955,$A1328,ObservedSpeciesData!$D$2:$D$4955,$D1328),"")</f>
        <v/>
      </c>
      <c r="AA1328" s="23" t="str">
        <f>IF(ISNUMBER(AVERAGEIFS(ObservedSpeciesData!AA$2:AA$4955,ObservedSpeciesData!$A$2:$A$4955,$A1328,ObservedSpeciesData!$D$2:$D$4955,$D1328)),AVERAGEIFS(ObservedSpeciesData!AA$2:AA$4955,ObservedSpeciesData!$A$2:$A$4955,$A1328,ObservedSpeciesData!$D$2:$D$4955,$D1328),"")</f>
        <v/>
      </c>
      <c r="AB1328" s="24" t="str">
        <f>IF(ISNUMBER(AVERAGEIFS(ObservedSpeciesData!AB$2:AB$4955,ObservedSpeciesData!$A$2:$A$4955,$A1328,ObservedSpeciesData!$D$2:$D$4955,$D1328)),AVERAGEIFS(ObservedSpeciesData!AB$2:AB$4955,ObservedSpeciesData!$A$2:$A$4955,$A1328,ObservedSpeciesData!$D$2:$D$4955,$D1328),"")</f>
        <v/>
      </c>
      <c r="AC1328" s="24" t="str">
        <f>IF(ISNUMBER(AVERAGEIFS(ObservedSpeciesData!AC$2:AC$4955,ObservedSpeciesData!$A$2:$A$4955,$A1328,ObservedSpeciesData!$D$2:$D$4955,$D1328)),AVERAGEIFS(ObservedSpeciesData!AC$2:AC$4955,ObservedSpeciesData!$A$2:$A$4955,$A1328,ObservedSpeciesData!$D$2:$D$4955,$D1328),"")</f>
        <v/>
      </c>
      <c r="AD1328" s="23" t="str">
        <f>IF(ISNUMBER(AVERAGEIFS(ObservedSpeciesData!AD$2:AD$4955,ObservedSpeciesData!$A$2:$A$4955,$A1328,ObservedSpeciesData!$D$2:$D$4955,$D1328)),AVERAGEIFS(ObservedSpeciesData!AD$2:AD$4955,ObservedSpeciesData!$A$2:$A$4955,$A1328,ObservedSpeciesData!$D$2:$D$4955,$D1328),"")</f>
        <v/>
      </c>
      <c r="AE1328" s="24" t="str">
        <f>IF(ISNUMBER(AVERAGEIFS(ObservedSpeciesData!AE$2:AE$4955,ObservedSpeciesData!$A$2:$A$4955,$A1328,ObservedSpeciesData!$D$2:$D$4955,$D1328)),AVERAGEIFS(ObservedSpeciesData!AE$2:AE$4955,ObservedSpeciesData!$A$2:$A$4955,$A1328,ObservedSpeciesData!$D$2:$D$4955,$D1328),"")</f>
        <v/>
      </c>
      <c r="AF1328" s="23"/>
      <c r="AG1328" s="24"/>
      <c r="AH1328" s="23" t="str">
        <f>IF(ISNUMBER(AVERAGEIFS(ObservedSpeciesData!AH$2:AH$4955,ObservedSpeciesData!$A$2:$A$4955,$A1328,ObservedSpeciesData!$D$2:$D$4955,$D1328)),AVERAGEIFS(ObservedSpeciesData!AH$2:AH$4955,ObservedSpeciesData!$A$2:$A$4955,$A1328,ObservedSpeciesData!$D$2:$D$4955,$D1328),"")</f>
        <v/>
      </c>
      <c r="AI1328" s="23" t="str">
        <f>IF(ISNUMBER(AVERAGEIFS(ObservedSpeciesData!AI$2:AI$4955,ObservedSpeciesData!$A$2:$A$4955,$A1328,ObservedSpeciesData!$C$2:$C$4955,$C1328,ObservedSpeciesData!$D$2:$D$4955,$D1328)),AVERAGEIFS(ObservedSpeciesData!AI$2:AI$4955,ObservedSpeciesData!$A$2:$A$4955,$A1328,ObservedSpeciesData!$C$2:$C$4955,$C1328,ObservedSpeciesData!$D$2:$D$4955,$D1328),"")</f>
        <v/>
      </c>
      <c r="AJ1328" s="2">
        <f>COUNTIFS(ObservedSpeciesData!$A$2:$A$828,$A1328,ObservedSpeciesData!$D$2:$D$828,$D1328)</f>
        <v>0</v>
      </c>
      <c r="AK1328" s="2">
        <f t="shared" si="20"/>
        <v>1</v>
      </c>
    </row>
    <row r="1329" spans="1:37" x14ac:dyDescent="0.25">
      <c r="A1329" s="14" t="s">
        <v>85</v>
      </c>
      <c r="B1329" t="s">
        <v>80</v>
      </c>
      <c r="C1329" t="s">
        <v>79</v>
      </c>
      <c r="D1329" s="13">
        <v>42260</v>
      </c>
      <c r="E1329">
        <v>1</v>
      </c>
      <c r="F1329">
        <v>50</v>
      </c>
      <c r="G1329" s="2" t="s">
        <v>87</v>
      </c>
      <c r="H1329" s="2" t="s">
        <v>11</v>
      </c>
      <c r="I1329">
        <v>7</v>
      </c>
      <c r="J1329" s="2" t="s">
        <v>88</v>
      </c>
      <c r="K1329" s="2">
        <f>IF(ISNUMBER(AVERAGEIFS(ObservedSpeciesData!K$2:K$4955,ObservedSpeciesData!$A$2:$A$4955,$A1329,ObservedSpeciesData!$D$2:$D$4955,$D1329)),AVERAGEIFS(ObservedSpeciesData!K$2:K$4955,ObservedSpeciesData!$A$2:$A$4955,$A1329,ObservedSpeciesData!$D$2:$D$4955,$D1329),"")</f>
        <v>45</v>
      </c>
      <c r="L1329" s="26">
        <f>IF(ISNUMBER(AVERAGEIFS(ObservedSpeciesData!L$2:L$4955,ObservedSpeciesData!$A$2:$A$4955,$A1329,ObservedSpeciesData!$D$2:$D$4955,$D1329)),AVERAGEIFS(ObservedSpeciesData!L$2:L$4955,ObservedSpeciesData!$A$2:$A$4955,$A1329,ObservedSpeciesData!$D$2:$D$4955,$D1329),"")</f>
        <v>1950</v>
      </c>
      <c r="M1329" s="23">
        <f>IF(ISNUMBER(AVERAGEIFS(ObservedSpeciesData!M$2:M$4955,ObservedSpeciesData!$A$2:$A$4955,$A1329,ObservedSpeciesData!$D$2:$D$4955,$D1329)),AVERAGEIFS(ObservedSpeciesData!M$2:M$4955,ObservedSpeciesData!$A$2:$A$4955,$A1329,ObservedSpeciesData!$D$2:$D$4955,$D1329),"")</f>
        <v>195</v>
      </c>
      <c r="N1329" s="23" t="str">
        <f>IF(ISNUMBER(AVERAGEIFS(ObservedSpeciesData!N$2:N$4955,ObservedSpeciesData!$A$2:$A$4955,$A1329,ObservedSpeciesData!$D$2:$D$4955,$D1329)),AVERAGEIFS(ObservedSpeciesData!N$2:N$4955,ObservedSpeciesData!$A$2:$A$4955,$A1329,ObservedSpeciesData!$D$2:$D$4955,$D1329),"")</f>
        <v/>
      </c>
      <c r="O1329" s="23" t="str">
        <f>IF(ISNUMBER(AVERAGEIFS(ObservedSpeciesData!O$2:O$4955,ObservedSpeciesData!$A$2:$A$4955,$A1329,ObservedSpeciesData!$D$2:$D$4955,$D1329)),AVERAGEIFS(ObservedSpeciesData!O$2:O$4955,ObservedSpeciesData!$A$2:$A$4955,$A1329,ObservedSpeciesData!$D$2:$D$4955,$D1329),"")</f>
        <v/>
      </c>
      <c r="P1329" s="23" t="str">
        <f>IF(ISNUMBER(AVERAGEIFS(ObservedSpeciesData!P$2:P$4955,ObservedSpeciesData!$A$2:$A$4955,$A1329,ObservedSpeciesData!$C$2:$C$4955,$C1329,ObservedSpeciesData!$D$2:$D$4955,$D1329)),AVERAGEIFS(ObservedSpeciesData!P$2:P$4955,ObservedSpeciesData!$A$2:$A$4955,$A1329,ObservedSpeciesData!$C$2:$C$4955,$C1329,ObservedSpeciesData!$D$2:$D$4955,$D1329),"")</f>
        <v/>
      </c>
      <c r="Q1329" s="23"/>
      <c r="R1329" s="25" t="str">
        <f>IF(ISNUMBER(AVERAGEIFS(ObservedSpeciesData!R$2:R$4955,ObservedSpeciesData!$A$2:$A$4955,$A1329,ObservedSpeciesData!$D$2:$D$4955,$D1329)),AVERAGEIFS(ObservedSpeciesData!R$2:R$4955,ObservedSpeciesData!$A$2:$A$4955,$A1329,ObservedSpeciesData!$D$2:$D$4955,$D1329),"")</f>
        <v/>
      </c>
      <c r="S1329" s="25" t="str">
        <f>IF(ISNUMBER(AVERAGEIFS(ObservedSpeciesData!S$2:S$4955,ObservedSpeciesData!$A$2:$A$4955,$A1329,ObservedSpeciesData!$D$2:$D$4955,$D1329)),AVERAGEIFS(ObservedSpeciesData!S$2:S$4955,ObservedSpeciesData!$A$2:$A$4955,$A1329,ObservedSpeciesData!$D$2:$D$4955,$D1329),"")</f>
        <v/>
      </c>
      <c r="T1329" s="23" t="str">
        <f>IF(ISNUMBER(AVERAGEIFS(ObservedSpeciesData!T$2:T$4955,ObservedSpeciesData!$A$2:$A$4955,$A1329,ObservedSpeciesData!$D$2:$D$4955,$D1329)),AVERAGEIFS(ObservedSpeciesData!T$2:T$4955,ObservedSpeciesData!$A$2:$A$4955,$A1329,ObservedSpeciesData!$D$2:$D$4955,$D1329),"")</f>
        <v/>
      </c>
      <c r="U1329" s="24" t="str">
        <f>IF(ISNUMBER(AVERAGEIFS(ObservedSpeciesData!U$2:U$4955,ObservedSpeciesData!$A$2:$A$4955,$A1329,ObservedSpeciesData!$C$2:$C$4955,$C1329,ObservedSpeciesData!$D$2:$D$4955,$D1329)),AVERAGEIFS(ObservedSpeciesData!U$2:U$4955,ObservedSpeciesData!$A$2:$A$4955,$A1329,ObservedSpeciesData!$C$2:$C$4955,$C1329,ObservedSpeciesData!$D$2:$D$4955,$D1329),"")</f>
        <v/>
      </c>
      <c r="V1329" s="23" t="str">
        <f>IF(ISNUMBER(AVERAGEIFS(ObservedSpeciesData!V$2:V$4955,ObservedSpeciesData!$A$2:$A$4955,$A1329,ObservedSpeciesData!$D$2:$D$4955,$D1329)),AVERAGEIFS(ObservedSpeciesData!V$2:V$4955,ObservedSpeciesData!$A$2:$A$4955,$A1329,ObservedSpeciesData!$D$2:$D$4955,$D1329),"")</f>
        <v/>
      </c>
      <c r="W1329" s="23" t="str">
        <f>IF(ISNUMBER(AVERAGEIFS(ObservedSpeciesData!W$2:W$4955,ObservedSpeciesData!$A$2:$A$4955,$A1329,ObservedSpeciesData!$D$2:$D$4955,$D1329)),AVERAGEIFS(ObservedSpeciesData!W$2:W$4955,ObservedSpeciesData!$A$2:$A$4955,$A1329,ObservedSpeciesData!$D$2:$D$4955,$D1329),"")</f>
        <v/>
      </c>
      <c r="X1329" s="23" t="str">
        <f>IF(ISNUMBER(AVERAGEIFS(ObservedSpeciesData!X$2:X$4955,ObservedSpeciesData!$A$2:$A$4955,$A1329,ObservedSpeciesData!$D$2:$D$4955,$D1329)),AVERAGEIFS(ObservedSpeciesData!X$2:X$4955,ObservedSpeciesData!$A$2:$A$4955,$A1329,ObservedSpeciesData!$D$2:$D$4955,$D1329),"")</f>
        <v/>
      </c>
      <c r="Y1329" s="23" t="str">
        <f>IF(ISNUMBER(AVERAGEIFS(ObservedSpeciesData!Y$2:Y$4955,ObservedSpeciesData!$A$2:$A$4955,$A1329,ObservedSpeciesData!$D$2:$D$4955,$D1329)),AVERAGEIFS(ObservedSpeciesData!Y$2:Y$4955,ObservedSpeciesData!$A$2:$A$4955,$A1329,ObservedSpeciesData!$D$2:$D$4955,$D1329),"")</f>
        <v/>
      </c>
      <c r="Z1329" s="23" t="str">
        <f>IF(ISNUMBER(AVERAGEIFS(ObservedSpeciesData!Z$2:Z$4955,ObservedSpeciesData!$A$2:$A$4955,$A1329,ObservedSpeciesData!$D$2:$D$4955,$D1329)),AVERAGEIFS(ObservedSpeciesData!Z$2:Z$4955,ObservedSpeciesData!$A$2:$A$4955,$A1329,ObservedSpeciesData!$D$2:$D$4955,$D1329),"")</f>
        <v/>
      </c>
      <c r="AA1329" s="23" t="str">
        <f>IF(ISNUMBER(AVERAGEIFS(ObservedSpeciesData!AA$2:AA$4955,ObservedSpeciesData!$A$2:$A$4955,$A1329,ObservedSpeciesData!$D$2:$D$4955,$D1329)),AVERAGEIFS(ObservedSpeciesData!AA$2:AA$4955,ObservedSpeciesData!$A$2:$A$4955,$A1329,ObservedSpeciesData!$D$2:$D$4955,$D1329),"")</f>
        <v/>
      </c>
      <c r="AB1329" s="24" t="str">
        <f>IF(ISNUMBER(AVERAGEIFS(ObservedSpeciesData!AB$2:AB$4955,ObservedSpeciesData!$A$2:$A$4955,$A1329,ObservedSpeciesData!$D$2:$D$4955,$D1329)),AVERAGEIFS(ObservedSpeciesData!AB$2:AB$4955,ObservedSpeciesData!$A$2:$A$4955,$A1329,ObservedSpeciesData!$D$2:$D$4955,$D1329),"")</f>
        <v/>
      </c>
      <c r="AC1329" s="24" t="str">
        <f>IF(ISNUMBER(AVERAGEIFS(ObservedSpeciesData!AC$2:AC$4955,ObservedSpeciesData!$A$2:$A$4955,$A1329,ObservedSpeciesData!$D$2:$D$4955,$D1329)),AVERAGEIFS(ObservedSpeciesData!AC$2:AC$4955,ObservedSpeciesData!$A$2:$A$4955,$A1329,ObservedSpeciesData!$D$2:$D$4955,$D1329),"")</f>
        <v/>
      </c>
      <c r="AD1329" s="23" t="str">
        <f>IF(ISNUMBER(AVERAGEIFS(ObservedSpeciesData!AD$2:AD$4955,ObservedSpeciesData!$A$2:$A$4955,$A1329,ObservedSpeciesData!$D$2:$D$4955,$D1329)),AVERAGEIFS(ObservedSpeciesData!AD$2:AD$4955,ObservedSpeciesData!$A$2:$A$4955,$A1329,ObservedSpeciesData!$D$2:$D$4955,$D1329),"")</f>
        <v/>
      </c>
      <c r="AE1329" s="24" t="str">
        <f>IF(ISNUMBER(AVERAGEIFS(ObservedSpeciesData!AE$2:AE$4955,ObservedSpeciesData!$A$2:$A$4955,$A1329,ObservedSpeciesData!$D$2:$D$4955,$D1329)),AVERAGEIFS(ObservedSpeciesData!AE$2:AE$4955,ObservedSpeciesData!$A$2:$A$4955,$A1329,ObservedSpeciesData!$D$2:$D$4955,$D1329),"")</f>
        <v/>
      </c>
      <c r="AF1329" s="23"/>
      <c r="AG1329" s="24"/>
      <c r="AH1329" s="23" t="str">
        <f>IF(ISNUMBER(AVERAGEIFS(ObservedSpeciesData!AH$2:AH$4955,ObservedSpeciesData!$A$2:$A$4955,$A1329,ObservedSpeciesData!$D$2:$D$4955,$D1329)),AVERAGEIFS(ObservedSpeciesData!AH$2:AH$4955,ObservedSpeciesData!$A$2:$A$4955,$A1329,ObservedSpeciesData!$D$2:$D$4955,$D1329),"")</f>
        <v/>
      </c>
      <c r="AI1329" s="23" t="str">
        <f>IF(ISNUMBER(AVERAGEIFS(ObservedSpeciesData!AI$2:AI$4955,ObservedSpeciesData!$A$2:$A$4955,$A1329,ObservedSpeciesData!$C$2:$C$4955,$C1329,ObservedSpeciesData!$D$2:$D$4955,$D1329)),AVERAGEIFS(ObservedSpeciesData!AI$2:AI$4955,ObservedSpeciesData!$A$2:$A$4955,$A1329,ObservedSpeciesData!$C$2:$C$4955,$C1329,ObservedSpeciesData!$D$2:$D$4955,$D1329),"")</f>
        <v/>
      </c>
      <c r="AJ1329" s="2">
        <f>COUNTIFS(ObservedSpeciesData!$A$2:$A$828,$A1329,ObservedSpeciesData!$D$2:$D$828,$D1329)</f>
        <v>0</v>
      </c>
      <c r="AK1329" s="2">
        <f t="shared" si="20"/>
        <v>1</v>
      </c>
    </row>
    <row r="1330" spans="1:37" x14ac:dyDescent="0.25">
      <c r="A1330" s="14" t="s">
        <v>84</v>
      </c>
      <c r="B1330" t="s">
        <v>80</v>
      </c>
      <c r="C1330" t="s">
        <v>79</v>
      </c>
      <c r="D1330" s="13">
        <v>42260</v>
      </c>
      <c r="E1330">
        <v>1</v>
      </c>
      <c r="F1330">
        <v>100</v>
      </c>
      <c r="G1330" s="2" t="s">
        <v>87</v>
      </c>
      <c r="H1330" s="2" t="s">
        <v>11</v>
      </c>
      <c r="I1330">
        <v>7</v>
      </c>
      <c r="J1330" s="2" t="s">
        <v>88</v>
      </c>
      <c r="K1330" s="2">
        <f>IF(ISNUMBER(AVERAGEIFS(ObservedSpeciesData!K$2:K$4955,ObservedSpeciesData!$A$2:$A$4955,$A1330,ObservedSpeciesData!$D$2:$D$4955,$D1330)),AVERAGEIFS(ObservedSpeciesData!K$2:K$4955,ObservedSpeciesData!$A$2:$A$4955,$A1330,ObservedSpeciesData!$D$2:$D$4955,$D1330),"")</f>
        <v>90</v>
      </c>
      <c r="L1330" s="26">
        <f>IF(ISNUMBER(AVERAGEIFS(ObservedSpeciesData!L$2:L$4955,ObservedSpeciesData!$A$2:$A$4955,$A1330,ObservedSpeciesData!$D$2:$D$4955,$D1330)),AVERAGEIFS(ObservedSpeciesData!L$2:L$4955,ObservedSpeciesData!$A$2:$A$4955,$A1330,ObservedSpeciesData!$D$2:$D$4955,$D1330),"")</f>
        <v>2103</v>
      </c>
      <c r="M1330" s="23">
        <f>IF(ISNUMBER(AVERAGEIFS(ObservedSpeciesData!M$2:M$4955,ObservedSpeciesData!$A$2:$A$4955,$A1330,ObservedSpeciesData!$D$2:$D$4955,$D1330)),AVERAGEIFS(ObservedSpeciesData!M$2:M$4955,ObservedSpeciesData!$A$2:$A$4955,$A1330,ObservedSpeciesData!$D$2:$D$4955,$D1330),"")</f>
        <v>210.29999999999998</v>
      </c>
      <c r="N1330" s="23" t="str">
        <f>IF(ISNUMBER(AVERAGEIFS(ObservedSpeciesData!N$2:N$4955,ObservedSpeciesData!$A$2:$A$4955,$A1330,ObservedSpeciesData!$D$2:$D$4955,$D1330)),AVERAGEIFS(ObservedSpeciesData!N$2:N$4955,ObservedSpeciesData!$A$2:$A$4955,$A1330,ObservedSpeciesData!$D$2:$D$4955,$D1330),"")</f>
        <v/>
      </c>
      <c r="O1330" s="23" t="str">
        <f>IF(ISNUMBER(AVERAGEIFS(ObservedSpeciesData!O$2:O$4955,ObservedSpeciesData!$A$2:$A$4955,$A1330,ObservedSpeciesData!$D$2:$D$4955,$D1330)),AVERAGEIFS(ObservedSpeciesData!O$2:O$4955,ObservedSpeciesData!$A$2:$A$4955,$A1330,ObservedSpeciesData!$D$2:$D$4955,$D1330),"")</f>
        <v/>
      </c>
      <c r="P1330" s="23" t="str">
        <f>IF(ISNUMBER(AVERAGEIFS(ObservedSpeciesData!P$2:P$4955,ObservedSpeciesData!$A$2:$A$4955,$A1330,ObservedSpeciesData!$C$2:$C$4955,$C1330,ObservedSpeciesData!$D$2:$D$4955,$D1330)),AVERAGEIFS(ObservedSpeciesData!P$2:P$4955,ObservedSpeciesData!$A$2:$A$4955,$A1330,ObservedSpeciesData!$C$2:$C$4955,$C1330,ObservedSpeciesData!$D$2:$D$4955,$D1330),"")</f>
        <v/>
      </c>
      <c r="Q1330" s="23"/>
      <c r="R1330" s="25" t="str">
        <f>IF(ISNUMBER(AVERAGEIFS(ObservedSpeciesData!R$2:R$4955,ObservedSpeciesData!$A$2:$A$4955,$A1330,ObservedSpeciesData!$D$2:$D$4955,$D1330)),AVERAGEIFS(ObservedSpeciesData!R$2:R$4955,ObservedSpeciesData!$A$2:$A$4955,$A1330,ObservedSpeciesData!$D$2:$D$4955,$D1330),"")</f>
        <v/>
      </c>
      <c r="S1330" s="25" t="str">
        <f>IF(ISNUMBER(AVERAGEIFS(ObservedSpeciesData!S$2:S$4955,ObservedSpeciesData!$A$2:$A$4955,$A1330,ObservedSpeciesData!$D$2:$D$4955,$D1330)),AVERAGEIFS(ObservedSpeciesData!S$2:S$4955,ObservedSpeciesData!$A$2:$A$4955,$A1330,ObservedSpeciesData!$D$2:$D$4955,$D1330),"")</f>
        <v/>
      </c>
      <c r="T1330" s="23" t="str">
        <f>IF(ISNUMBER(AVERAGEIFS(ObservedSpeciesData!T$2:T$4955,ObservedSpeciesData!$A$2:$A$4955,$A1330,ObservedSpeciesData!$D$2:$D$4955,$D1330)),AVERAGEIFS(ObservedSpeciesData!T$2:T$4955,ObservedSpeciesData!$A$2:$A$4955,$A1330,ObservedSpeciesData!$D$2:$D$4955,$D1330),"")</f>
        <v/>
      </c>
      <c r="U1330" s="24" t="str">
        <f>IF(ISNUMBER(AVERAGEIFS(ObservedSpeciesData!U$2:U$4955,ObservedSpeciesData!$A$2:$A$4955,$A1330,ObservedSpeciesData!$C$2:$C$4955,$C1330,ObservedSpeciesData!$D$2:$D$4955,$D1330)),AVERAGEIFS(ObservedSpeciesData!U$2:U$4955,ObservedSpeciesData!$A$2:$A$4955,$A1330,ObservedSpeciesData!$C$2:$C$4955,$C1330,ObservedSpeciesData!$D$2:$D$4955,$D1330),"")</f>
        <v/>
      </c>
      <c r="V1330" s="23" t="str">
        <f>IF(ISNUMBER(AVERAGEIFS(ObservedSpeciesData!V$2:V$4955,ObservedSpeciesData!$A$2:$A$4955,$A1330,ObservedSpeciesData!$D$2:$D$4955,$D1330)),AVERAGEIFS(ObservedSpeciesData!V$2:V$4955,ObservedSpeciesData!$A$2:$A$4955,$A1330,ObservedSpeciesData!$D$2:$D$4955,$D1330),"")</f>
        <v/>
      </c>
      <c r="W1330" s="23" t="str">
        <f>IF(ISNUMBER(AVERAGEIFS(ObservedSpeciesData!W$2:W$4955,ObservedSpeciesData!$A$2:$A$4955,$A1330,ObservedSpeciesData!$D$2:$D$4955,$D1330)),AVERAGEIFS(ObservedSpeciesData!W$2:W$4955,ObservedSpeciesData!$A$2:$A$4955,$A1330,ObservedSpeciesData!$D$2:$D$4955,$D1330),"")</f>
        <v/>
      </c>
      <c r="X1330" s="23" t="str">
        <f>IF(ISNUMBER(AVERAGEIFS(ObservedSpeciesData!X$2:X$4955,ObservedSpeciesData!$A$2:$A$4955,$A1330,ObservedSpeciesData!$D$2:$D$4955,$D1330)),AVERAGEIFS(ObservedSpeciesData!X$2:X$4955,ObservedSpeciesData!$A$2:$A$4955,$A1330,ObservedSpeciesData!$D$2:$D$4955,$D1330),"")</f>
        <v/>
      </c>
      <c r="Y1330" s="23" t="str">
        <f>IF(ISNUMBER(AVERAGEIFS(ObservedSpeciesData!Y$2:Y$4955,ObservedSpeciesData!$A$2:$A$4955,$A1330,ObservedSpeciesData!$D$2:$D$4955,$D1330)),AVERAGEIFS(ObservedSpeciesData!Y$2:Y$4955,ObservedSpeciesData!$A$2:$A$4955,$A1330,ObservedSpeciesData!$D$2:$D$4955,$D1330),"")</f>
        <v/>
      </c>
      <c r="Z1330" s="23" t="str">
        <f>IF(ISNUMBER(AVERAGEIFS(ObservedSpeciesData!Z$2:Z$4955,ObservedSpeciesData!$A$2:$A$4955,$A1330,ObservedSpeciesData!$D$2:$D$4955,$D1330)),AVERAGEIFS(ObservedSpeciesData!Z$2:Z$4955,ObservedSpeciesData!$A$2:$A$4955,$A1330,ObservedSpeciesData!$D$2:$D$4955,$D1330),"")</f>
        <v/>
      </c>
      <c r="AA1330" s="23" t="str">
        <f>IF(ISNUMBER(AVERAGEIFS(ObservedSpeciesData!AA$2:AA$4955,ObservedSpeciesData!$A$2:$A$4955,$A1330,ObservedSpeciesData!$D$2:$D$4955,$D1330)),AVERAGEIFS(ObservedSpeciesData!AA$2:AA$4955,ObservedSpeciesData!$A$2:$A$4955,$A1330,ObservedSpeciesData!$D$2:$D$4955,$D1330),"")</f>
        <v/>
      </c>
      <c r="AB1330" s="24" t="str">
        <f>IF(ISNUMBER(AVERAGEIFS(ObservedSpeciesData!AB$2:AB$4955,ObservedSpeciesData!$A$2:$A$4955,$A1330,ObservedSpeciesData!$D$2:$D$4955,$D1330)),AVERAGEIFS(ObservedSpeciesData!AB$2:AB$4955,ObservedSpeciesData!$A$2:$A$4955,$A1330,ObservedSpeciesData!$D$2:$D$4955,$D1330),"")</f>
        <v/>
      </c>
      <c r="AC1330" s="24" t="str">
        <f>IF(ISNUMBER(AVERAGEIFS(ObservedSpeciesData!AC$2:AC$4955,ObservedSpeciesData!$A$2:$A$4955,$A1330,ObservedSpeciesData!$D$2:$D$4955,$D1330)),AVERAGEIFS(ObservedSpeciesData!AC$2:AC$4955,ObservedSpeciesData!$A$2:$A$4955,$A1330,ObservedSpeciesData!$D$2:$D$4955,$D1330),"")</f>
        <v/>
      </c>
      <c r="AD1330" s="23" t="str">
        <f>IF(ISNUMBER(AVERAGEIFS(ObservedSpeciesData!AD$2:AD$4955,ObservedSpeciesData!$A$2:$A$4955,$A1330,ObservedSpeciesData!$D$2:$D$4955,$D1330)),AVERAGEIFS(ObservedSpeciesData!AD$2:AD$4955,ObservedSpeciesData!$A$2:$A$4955,$A1330,ObservedSpeciesData!$D$2:$D$4955,$D1330),"")</f>
        <v/>
      </c>
      <c r="AE1330" s="24" t="str">
        <f>IF(ISNUMBER(AVERAGEIFS(ObservedSpeciesData!AE$2:AE$4955,ObservedSpeciesData!$A$2:$A$4955,$A1330,ObservedSpeciesData!$D$2:$D$4955,$D1330)),AVERAGEIFS(ObservedSpeciesData!AE$2:AE$4955,ObservedSpeciesData!$A$2:$A$4955,$A1330,ObservedSpeciesData!$D$2:$D$4955,$D1330),"")</f>
        <v/>
      </c>
      <c r="AF1330" s="23"/>
      <c r="AG1330" s="24"/>
      <c r="AH1330" s="23" t="str">
        <f>IF(ISNUMBER(AVERAGEIFS(ObservedSpeciesData!AH$2:AH$4955,ObservedSpeciesData!$A$2:$A$4955,$A1330,ObservedSpeciesData!$D$2:$D$4955,$D1330)),AVERAGEIFS(ObservedSpeciesData!AH$2:AH$4955,ObservedSpeciesData!$A$2:$A$4955,$A1330,ObservedSpeciesData!$D$2:$D$4955,$D1330),"")</f>
        <v/>
      </c>
      <c r="AI1330" s="23" t="str">
        <f>IF(ISNUMBER(AVERAGEIFS(ObservedSpeciesData!AI$2:AI$4955,ObservedSpeciesData!$A$2:$A$4955,$A1330,ObservedSpeciesData!$C$2:$C$4955,$C1330,ObservedSpeciesData!$D$2:$D$4955,$D1330)),AVERAGEIFS(ObservedSpeciesData!AI$2:AI$4955,ObservedSpeciesData!$A$2:$A$4955,$A1330,ObservedSpeciesData!$C$2:$C$4955,$C1330,ObservedSpeciesData!$D$2:$D$4955,$D1330),"")</f>
        <v/>
      </c>
      <c r="AJ1330" s="2">
        <f>COUNTIFS(ObservedSpeciesData!$A$2:$A$828,$A1330,ObservedSpeciesData!$D$2:$D$828,$D1330)</f>
        <v>0</v>
      </c>
      <c r="AK1330" s="2">
        <f t="shared" si="20"/>
        <v>1</v>
      </c>
    </row>
    <row r="1331" spans="1:37" x14ac:dyDescent="0.25">
      <c r="A1331" s="14" t="s">
        <v>83</v>
      </c>
      <c r="B1331" t="s">
        <v>80</v>
      </c>
      <c r="C1331" t="s">
        <v>79</v>
      </c>
      <c r="D1331" s="13">
        <v>42260</v>
      </c>
      <c r="E1331">
        <v>1</v>
      </c>
      <c r="F1331">
        <v>200</v>
      </c>
      <c r="G1331" s="2" t="s">
        <v>87</v>
      </c>
      <c r="H1331" s="2" t="s">
        <v>11</v>
      </c>
      <c r="I1331">
        <v>7</v>
      </c>
      <c r="J1331" s="2" t="s">
        <v>88</v>
      </c>
      <c r="K1331" s="2">
        <f>IF(ISNUMBER(AVERAGEIFS(ObservedSpeciesData!K$2:K$4955,ObservedSpeciesData!$A$2:$A$4955,$A1331,ObservedSpeciesData!$D$2:$D$4955,$D1331)),AVERAGEIFS(ObservedSpeciesData!K$2:K$4955,ObservedSpeciesData!$A$2:$A$4955,$A1331,ObservedSpeciesData!$D$2:$D$4955,$D1331),"")</f>
        <v>180</v>
      </c>
      <c r="L1331" s="26">
        <f>IF(ISNUMBER(AVERAGEIFS(ObservedSpeciesData!L$2:L$4955,ObservedSpeciesData!$A$2:$A$4955,$A1331,ObservedSpeciesData!$D$2:$D$4955,$D1331)),AVERAGEIFS(ObservedSpeciesData!L$2:L$4955,ObservedSpeciesData!$A$2:$A$4955,$A1331,ObservedSpeciesData!$D$2:$D$4955,$D1331),"")</f>
        <v>2681</v>
      </c>
      <c r="M1331" s="23">
        <f>IF(ISNUMBER(AVERAGEIFS(ObservedSpeciesData!M$2:M$4955,ObservedSpeciesData!$A$2:$A$4955,$A1331,ObservedSpeciesData!$D$2:$D$4955,$D1331)),AVERAGEIFS(ObservedSpeciesData!M$2:M$4955,ObservedSpeciesData!$A$2:$A$4955,$A1331,ObservedSpeciesData!$D$2:$D$4955,$D1331),"")</f>
        <v>268.09999999999997</v>
      </c>
      <c r="N1331" s="23" t="str">
        <f>IF(ISNUMBER(AVERAGEIFS(ObservedSpeciesData!N$2:N$4955,ObservedSpeciesData!$A$2:$A$4955,$A1331,ObservedSpeciesData!$D$2:$D$4955,$D1331)),AVERAGEIFS(ObservedSpeciesData!N$2:N$4955,ObservedSpeciesData!$A$2:$A$4955,$A1331,ObservedSpeciesData!$D$2:$D$4955,$D1331),"")</f>
        <v/>
      </c>
      <c r="O1331" s="23" t="str">
        <f>IF(ISNUMBER(AVERAGEIFS(ObservedSpeciesData!O$2:O$4955,ObservedSpeciesData!$A$2:$A$4955,$A1331,ObservedSpeciesData!$D$2:$D$4955,$D1331)),AVERAGEIFS(ObservedSpeciesData!O$2:O$4955,ObservedSpeciesData!$A$2:$A$4955,$A1331,ObservedSpeciesData!$D$2:$D$4955,$D1331),"")</f>
        <v/>
      </c>
      <c r="P1331" s="23" t="str">
        <f>IF(ISNUMBER(AVERAGEIFS(ObservedSpeciesData!P$2:P$4955,ObservedSpeciesData!$A$2:$A$4955,$A1331,ObservedSpeciesData!$C$2:$C$4955,$C1331,ObservedSpeciesData!$D$2:$D$4955,$D1331)),AVERAGEIFS(ObservedSpeciesData!P$2:P$4955,ObservedSpeciesData!$A$2:$A$4955,$A1331,ObservedSpeciesData!$C$2:$C$4955,$C1331,ObservedSpeciesData!$D$2:$D$4955,$D1331),"")</f>
        <v/>
      </c>
      <c r="Q1331" s="23"/>
      <c r="R1331" s="25" t="str">
        <f>IF(ISNUMBER(AVERAGEIFS(ObservedSpeciesData!R$2:R$4955,ObservedSpeciesData!$A$2:$A$4955,$A1331,ObservedSpeciesData!$D$2:$D$4955,$D1331)),AVERAGEIFS(ObservedSpeciesData!R$2:R$4955,ObservedSpeciesData!$A$2:$A$4955,$A1331,ObservedSpeciesData!$D$2:$D$4955,$D1331),"")</f>
        <v/>
      </c>
      <c r="S1331" s="25" t="str">
        <f>IF(ISNUMBER(AVERAGEIFS(ObservedSpeciesData!S$2:S$4955,ObservedSpeciesData!$A$2:$A$4955,$A1331,ObservedSpeciesData!$D$2:$D$4955,$D1331)),AVERAGEIFS(ObservedSpeciesData!S$2:S$4955,ObservedSpeciesData!$A$2:$A$4955,$A1331,ObservedSpeciesData!$D$2:$D$4955,$D1331),"")</f>
        <v/>
      </c>
      <c r="T1331" s="23" t="str">
        <f>IF(ISNUMBER(AVERAGEIFS(ObservedSpeciesData!T$2:T$4955,ObservedSpeciesData!$A$2:$A$4955,$A1331,ObservedSpeciesData!$D$2:$D$4955,$D1331)),AVERAGEIFS(ObservedSpeciesData!T$2:T$4955,ObservedSpeciesData!$A$2:$A$4955,$A1331,ObservedSpeciesData!$D$2:$D$4955,$D1331),"")</f>
        <v/>
      </c>
      <c r="U1331" s="24" t="str">
        <f>IF(ISNUMBER(AVERAGEIFS(ObservedSpeciesData!U$2:U$4955,ObservedSpeciesData!$A$2:$A$4955,$A1331,ObservedSpeciesData!$C$2:$C$4955,$C1331,ObservedSpeciesData!$D$2:$D$4955,$D1331)),AVERAGEIFS(ObservedSpeciesData!U$2:U$4955,ObservedSpeciesData!$A$2:$A$4955,$A1331,ObservedSpeciesData!$C$2:$C$4955,$C1331,ObservedSpeciesData!$D$2:$D$4955,$D1331),"")</f>
        <v/>
      </c>
      <c r="V1331" s="23" t="str">
        <f>IF(ISNUMBER(AVERAGEIFS(ObservedSpeciesData!V$2:V$4955,ObservedSpeciesData!$A$2:$A$4955,$A1331,ObservedSpeciesData!$D$2:$D$4955,$D1331)),AVERAGEIFS(ObservedSpeciesData!V$2:V$4955,ObservedSpeciesData!$A$2:$A$4955,$A1331,ObservedSpeciesData!$D$2:$D$4955,$D1331),"")</f>
        <v/>
      </c>
      <c r="W1331" s="23" t="str">
        <f>IF(ISNUMBER(AVERAGEIFS(ObservedSpeciesData!W$2:W$4955,ObservedSpeciesData!$A$2:$A$4955,$A1331,ObservedSpeciesData!$D$2:$D$4955,$D1331)),AVERAGEIFS(ObservedSpeciesData!W$2:W$4955,ObservedSpeciesData!$A$2:$A$4955,$A1331,ObservedSpeciesData!$D$2:$D$4955,$D1331),"")</f>
        <v/>
      </c>
      <c r="X1331" s="23" t="str">
        <f>IF(ISNUMBER(AVERAGEIFS(ObservedSpeciesData!X$2:X$4955,ObservedSpeciesData!$A$2:$A$4955,$A1331,ObservedSpeciesData!$D$2:$D$4955,$D1331)),AVERAGEIFS(ObservedSpeciesData!X$2:X$4955,ObservedSpeciesData!$A$2:$A$4955,$A1331,ObservedSpeciesData!$D$2:$D$4955,$D1331),"")</f>
        <v/>
      </c>
      <c r="Y1331" s="23" t="str">
        <f>IF(ISNUMBER(AVERAGEIFS(ObservedSpeciesData!Y$2:Y$4955,ObservedSpeciesData!$A$2:$A$4955,$A1331,ObservedSpeciesData!$D$2:$D$4955,$D1331)),AVERAGEIFS(ObservedSpeciesData!Y$2:Y$4955,ObservedSpeciesData!$A$2:$A$4955,$A1331,ObservedSpeciesData!$D$2:$D$4955,$D1331),"")</f>
        <v/>
      </c>
      <c r="Z1331" s="23" t="str">
        <f>IF(ISNUMBER(AVERAGEIFS(ObservedSpeciesData!Z$2:Z$4955,ObservedSpeciesData!$A$2:$A$4955,$A1331,ObservedSpeciesData!$D$2:$D$4955,$D1331)),AVERAGEIFS(ObservedSpeciesData!Z$2:Z$4955,ObservedSpeciesData!$A$2:$A$4955,$A1331,ObservedSpeciesData!$D$2:$D$4955,$D1331),"")</f>
        <v/>
      </c>
      <c r="AA1331" s="23" t="str">
        <f>IF(ISNUMBER(AVERAGEIFS(ObservedSpeciesData!AA$2:AA$4955,ObservedSpeciesData!$A$2:$A$4955,$A1331,ObservedSpeciesData!$D$2:$D$4955,$D1331)),AVERAGEIFS(ObservedSpeciesData!AA$2:AA$4955,ObservedSpeciesData!$A$2:$A$4955,$A1331,ObservedSpeciesData!$D$2:$D$4955,$D1331),"")</f>
        <v/>
      </c>
      <c r="AB1331" s="24" t="str">
        <f>IF(ISNUMBER(AVERAGEIFS(ObservedSpeciesData!AB$2:AB$4955,ObservedSpeciesData!$A$2:$A$4955,$A1331,ObservedSpeciesData!$D$2:$D$4955,$D1331)),AVERAGEIFS(ObservedSpeciesData!AB$2:AB$4955,ObservedSpeciesData!$A$2:$A$4955,$A1331,ObservedSpeciesData!$D$2:$D$4955,$D1331),"")</f>
        <v/>
      </c>
      <c r="AC1331" s="24" t="str">
        <f>IF(ISNUMBER(AVERAGEIFS(ObservedSpeciesData!AC$2:AC$4955,ObservedSpeciesData!$A$2:$A$4955,$A1331,ObservedSpeciesData!$D$2:$D$4955,$D1331)),AVERAGEIFS(ObservedSpeciesData!AC$2:AC$4955,ObservedSpeciesData!$A$2:$A$4955,$A1331,ObservedSpeciesData!$D$2:$D$4955,$D1331),"")</f>
        <v/>
      </c>
      <c r="AD1331" s="23" t="str">
        <f>IF(ISNUMBER(AVERAGEIFS(ObservedSpeciesData!AD$2:AD$4955,ObservedSpeciesData!$A$2:$A$4955,$A1331,ObservedSpeciesData!$D$2:$D$4955,$D1331)),AVERAGEIFS(ObservedSpeciesData!AD$2:AD$4955,ObservedSpeciesData!$A$2:$A$4955,$A1331,ObservedSpeciesData!$D$2:$D$4955,$D1331),"")</f>
        <v/>
      </c>
      <c r="AE1331" s="24" t="str">
        <f>IF(ISNUMBER(AVERAGEIFS(ObservedSpeciesData!AE$2:AE$4955,ObservedSpeciesData!$A$2:$A$4955,$A1331,ObservedSpeciesData!$D$2:$D$4955,$D1331)),AVERAGEIFS(ObservedSpeciesData!AE$2:AE$4955,ObservedSpeciesData!$A$2:$A$4955,$A1331,ObservedSpeciesData!$D$2:$D$4955,$D1331),"")</f>
        <v/>
      </c>
      <c r="AF1331" s="23"/>
      <c r="AG1331" s="24"/>
      <c r="AH1331" s="23" t="str">
        <f>IF(ISNUMBER(AVERAGEIFS(ObservedSpeciesData!AH$2:AH$4955,ObservedSpeciesData!$A$2:$A$4955,$A1331,ObservedSpeciesData!$D$2:$D$4955,$D1331)),AVERAGEIFS(ObservedSpeciesData!AH$2:AH$4955,ObservedSpeciesData!$A$2:$A$4955,$A1331,ObservedSpeciesData!$D$2:$D$4955,$D1331),"")</f>
        <v/>
      </c>
      <c r="AI1331" s="23" t="str">
        <f>IF(ISNUMBER(AVERAGEIFS(ObservedSpeciesData!AI$2:AI$4955,ObservedSpeciesData!$A$2:$A$4955,$A1331,ObservedSpeciesData!$C$2:$C$4955,$C1331,ObservedSpeciesData!$D$2:$D$4955,$D1331)),AVERAGEIFS(ObservedSpeciesData!AI$2:AI$4955,ObservedSpeciesData!$A$2:$A$4955,$A1331,ObservedSpeciesData!$C$2:$C$4955,$C1331,ObservedSpeciesData!$D$2:$D$4955,$D1331),"")</f>
        <v/>
      </c>
      <c r="AJ1331" s="2">
        <f>COUNTIFS(ObservedSpeciesData!$A$2:$A$828,$A1331,ObservedSpeciesData!$D$2:$D$828,$D1331)</f>
        <v>0</v>
      </c>
      <c r="AK1331" s="2">
        <f t="shared" si="20"/>
        <v>1</v>
      </c>
    </row>
    <row r="1332" spans="1:37" x14ac:dyDescent="0.25">
      <c r="A1332" s="14" t="s">
        <v>82</v>
      </c>
      <c r="B1332" t="s">
        <v>80</v>
      </c>
      <c r="C1332" t="s">
        <v>79</v>
      </c>
      <c r="D1332" s="13">
        <v>42260</v>
      </c>
      <c r="E1332">
        <v>1</v>
      </c>
      <c r="F1332">
        <v>350</v>
      </c>
      <c r="G1332" s="2" t="s">
        <v>87</v>
      </c>
      <c r="H1332" s="2" t="s">
        <v>11</v>
      </c>
      <c r="I1332">
        <v>7</v>
      </c>
      <c r="J1332" s="2" t="s">
        <v>88</v>
      </c>
      <c r="K1332" s="2">
        <f>IF(ISNUMBER(AVERAGEIFS(ObservedSpeciesData!K$2:K$4955,ObservedSpeciesData!$A$2:$A$4955,$A1332,ObservedSpeciesData!$D$2:$D$4955,$D1332)),AVERAGEIFS(ObservedSpeciesData!K$2:K$4955,ObservedSpeciesData!$A$2:$A$4955,$A1332,ObservedSpeciesData!$D$2:$D$4955,$D1332),"")</f>
        <v>315</v>
      </c>
      <c r="L1332" s="26">
        <f>IF(ISNUMBER(AVERAGEIFS(ObservedSpeciesData!L$2:L$4955,ObservedSpeciesData!$A$2:$A$4955,$A1332,ObservedSpeciesData!$D$2:$D$4955,$D1332)),AVERAGEIFS(ObservedSpeciesData!L$2:L$4955,ObservedSpeciesData!$A$2:$A$4955,$A1332,ObservedSpeciesData!$D$2:$D$4955,$D1332),"")</f>
        <v>3624.5</v>
      </c>
      <c r="M1332" s="23">
        <f>IF(ISNUMBER(AVERAGEIFS(ObservedSpeciesData!M$2:M$4955,ObservedSpeciesData!$A$2:$A$4955,$A1332,ObservedSpeciesData!$D$2:$D$4955,$D1332)),AVERAGEIFS(ObservedSpeciesData!M$2:M$4955,ObservedSpeciesData!$A$2:$A$4955,$A1332,ObservedSpeciesData!$D$2:$D$4955,$D1332),"")</f>
        <v>362.45000000000005</v>
      </c>
      <c r="N1332" s="23" t="str">
        <f>IF(ISNUMBER(AVERAGEIFS(ObservedSpeciesData!N$2:N$4955,ObservedSpeciesData!$A$2:$A$4955,$A1332,ObservedSpeciesData!$D$2:$D$4955,$D1332)),AVERAGEIFS(ObservedSpeciesData!N$2:N$4955,ObservedSpeciesData!$A$2:$A$4955,$A1332,ObservedSpeciesData!$D$2:$D$4955,$D1332),"")</f>
        <v/>
      </c>
      <c r="O1332" s="23" t="str">
        <f>IF(ISNUMBER(AVERAGEIFS(ObservedSpeciesData!O$2:O$4955,ObservedSpeciesData!$A$2:$A$4955,$A1332,ObservedSpeciesData!$D$2:$D$4955,$D1332)),AVERAGEIFS(ObservedSpeciesData!O$2:O$4955,ObservedSpeciesData!$A$2:$A$4955,$A1332,ObservedSpeciesData!$D$2:$D$4955,$D1332),"")</f>
        <v/>
      </c>
      <c r="P1332" s="23" t="str">
        <f>IF(ISNUMBER(AVERAGEIFS(ObservedSpeciesData!P$2:P$4955,ObservedSpeciesData!$A$2:$A$4955,$A1332,ObservedSpeciesData!$C$2:$C$4955,$C1332,ObservedSpeciesData!$D$2:$D$4955,$D1332)),AVERAGEIFS(ObservedSpeciesData!P$2:P$4955,ObservedSpeciesData!$A$2:$A$4955,$A1332,ObservedSpeciesData!$C$2:$C$4955,$C1332,ObservedSpeciesData!$D$2:$D$4955,$D1332),"")</f>
        <v/>
      </c>
      <c r="Q1332" s="23"/>
      <c r="R1332" s="25" t="str">
        <f>IF(ISNUMBER(AVERAGEIFS(ObservedSpeciesData!R$2:R$4955,ObservedSpeciesData!$A$2:$A$4955,$A1332,ObservedSpeciesData!$D$2:$D$4955,$D1332)),AVERAGEIFS(ObservedSpeciesData!R$2:R$4955,ObservedSpeciesData!$A$2:$A$4955,$A1332,ObservedSpeciesData!$D$2:$D$4955,$D1332),"")</f>
        <v/>
      </c>
      <c r="S1332" s="25" t="str">
        <f>IF(ISNUMBER(AVERAGEIFS(ObservedSpeciesData!S$2:S$4955,ObservedSpeciesData!$A$2:$A$4955,$A1332,ObservedSpeciesData!$D$2:$D$4955,$D1332)),AVERAGEIFS(ObservedSpeciesData!S$2:S$4955,ObservedSpeciesData!$A$2:$A$4955,$A1332,ObservedSpeciesData!$D$2:$D$4955,$D1332),"")</f>
        <v/>
      </c>
      <c r="T1332" s="23" t="str">
        <f>IF(ISNUMBER(AVERAGEIFS(ObservedSpeciesData!T$2:T$4955,ObservedSpeciesData!$A$2:$A$4955,$A1332,ObservedSpeciesData!$D$2:$D$4955,$D1332)),AVERAGEIFS(ObservedSpeciesData!T$2:T$4955,ObservedSpeciesData!$A$2:$A$4955,$A1332,ObservedSpeciesData!$D$2:$D$4955,$D1332),"")</f>
        <v/>
      </c>
      <c r="U1332" s="24" t="str">
        <f>IF(ISNUMBER(AVERAGEIFS(ObservedSpeciesData!U$2:U$4955,ObservedSpeciesData!$A$2:$A$4955,$A1332,ObservedSpeciesData!$C$2:$C$4955,$C1332,ObservedSpeciesData!$D$2:$D$4955,$D1332)),AVERAGEIFS(ObservedSpeciesData!U$2:U$4955,ObservedSpeciesData!$A$2:$A$4955,$A1332,ObservedSpeciesData!$C$2:$C$4955,$C1332,ObservedSpeciesData!$D$2:$D$4955,$D1332),"")</f>
        <v/>
      </c>
      <c r="V1332" s="23" t="str">
        <f>IF(ISNUMBER(AVERAGEIFS(ObservedSpeciesData!V$2:V$4955,ObservedSpeciesData!$A$2:$A$4955,$A1332,ObservedSpeciesData!$D$2:$D$4955,$D1332)),AVERAGEIFS(ObservedSpeciesData!V$2:V$4955,ObservedSpeciesData!$A$2:$A$4955,$A1332,ObservedSpeciesData!$D$2:$D$4955,$D1332),"")</f>
        <v/>
      </c>
      <c r="W1332" s="23" t="str">
        <f>IF(ISNUMBER(AVERAGEIFS(ObservedSpeciesData!W$2:W$4955,ObservedSpeciesData!$A$2:$A$4955,$A1332,ObservedSpeciesData!$D$2:$D$4955,$D1332)),AVERAGEIFS(ObservedSpeciesData!W$2:W$4955,ObservedSpeciesData!$A$2:$A$4955,$A1332,ObservedSpeciesData!$D$2:$D$4955,$D1332),"")</f>
        <v/>
      </c>
      <c r="X1332" s="23" t="str">
        <f>IF(ISNUMBER(AVERAGEIFS(ObservedSpeciesData!X$2:X$4955,ObservedSpeciesData!$A$2:$A$4955,$A1332,ObservedSpeciesData!$D$2:$D$4955,$D1332)),AVERAGEIFS(ObservedSpeciesData!X$2:X$4955,ObservedSpeciesData!$A$2:$A$4955,$A1332,ObservedSpeciesData!$D$2:$D$4955,$D1332),"")</f>
        <v/>
      </c>
      <c r="Y1332" s="23" t="str">
        <f>IF(ISNUMBER(AVERAGEIFS(ObservedSpeciesData!Y$2:Y$4955,ObservedSpeciesData!$A$2:$A$4955,$A1332,ObservedSpeciesData!$D$2:$D$4955,$D1332)),AVERAGEIFS(ObservedSpeciesData!Y$2:Y$4955,ObservedSpeciesData!$A$2:$A$4955,$A1332,ObservedSpeciesData!$D$2:$D$4955,$D1332),"")</f>
        <v/>
      </c>
      <c r="Z1332" s="23" t="str">
        <f>IF(ISNUMBER(AVERAGEIFS(ObservedSpeciesData!Z$2:Z$4955,ObservedSpeciesData!$A$2:$A$4955,$A1332,ObservedSpeciesData!$D$2:$D$4955,$D1332)),AVERAGEIFS(ObservedSpeciesData!Z$2:Z$4955,ObservedSpeciesData!$A$2:$A$4955,$A1332,ObservedSpeciesData!$D$2:$D$4955,$D1332),"")</f>
        <v/>
      </c>
      <c r="AA1332" s="23">
        <f>IF(ISNUMBER(AVERAGEIFS(ObservedSpeciesData!AA$2:AA$4955,ObservedSpeciesData!$A$2:$A$4955,$A1332,ObservedSpeciesData!$D$2:$D$4955,$D1332)),AVERAGEIFS(ObservedSpeciesData!AA$2:AA$4955,ObservedSpeciesData!$A$2:$A$4955,$A1332,ObservedSpeciesData!$D$2:$D$4955,$D1332),"")</f>
        <v>24.9</v>
      </c>
      <c r="AB1332" s="24">
        <f>IF(ISNUMBER(AVERAGEIFS(ObservedSpeciesData!AB$2:AB$4955,ObservedSpeciesData!$A$2:$A$4955,$A1332,ObservedSpeciesData!$D$2:$D$4955,$D1332)),AVERAGEIFS(ObservedSpeciesData!AB$2:AB$4955,ObservedSpeciesData!$A$2:$A$4955,$A1332,ObservedSpeciesData!$D$2:$D$4955,$D1332),"")</f>
        <v>0.04</v>
      </c>
      <c r="AC1332" s="24">
        <f>IF(ISNUMBER(AVERAGEIFS(ObservedSpeciesData!AC$2:AC$4955,ObservedSpeciesData!$A$2:$A$4955,$A1332,ObservedSpeciesData!$D$2:$D$4955,$D1332)),AVERAGEIFS(ObservedSpeciesData!AC$2:AC$4955,ObservedSpeciesData!$A$2:$A$4955,$A1332,ObservedSpeciesData!$D$2:$D$4955,$D1332),"")</f>
        <v>0.04</v>
      </c>
      <c r="AD1332" s="23" t="str">
        <f>IF(ISNUMBER(AVERAGEIFS(ObservedSpeciesData!AD$2:AD$4955,ObservedSpeciesData!$A$2:$A$4955,$A1332,ObservedSpeciesData!$D$2:$D$4955,$D1332)),AVERAGEIFS(ObservedSpeciesData!AD$2:AD$4955,ObservedSpeciesData!$A$2:$A$4955,$A1332,ObservedSpeciesData!$D$2:$D$4955,$D1332),"")</f>
        <v/>
      </c>
      <c r="AE1332" s="24" t="str">
        <f>IF(ISNUMBER(AVERAGEIFS(ObservedSpeciesData!AE$2:AE$4955,ObservedSpeciesData!$A$2:$A$4955,$A1332,ObservedSpeciesData!$D$2:$D$4955,$D1332)),AVERAGEIFS(ObservedSpeciesData!AE$2:AE$4955,ObservedSpeciesData!$A$2:$A$4955,$A1332,ObservedSpeciesData!$D$2:$D$4955,$D1332),"")</f>
        <v/>
      </c>
      <c r="AF1332" s="23"/>
      <c r="AG1332" s="24"/>
      <c r="AH1332" s="23" t="str">
        <f>IF(ISNUMBER(AVERAGEIFS(ObservedSpeciesData!AH$2:AH$4955,ObservedSpeciesData!$A$2:$A$4955,$A1332,ObservedSpeciesData!$D$2:$D$4955,$D1332)),AVERAGEIFS(ObservedSpeciesData!AH$2:AH$4955,ObservedSpeciesData!$A$2:$A$4955,$A1332,ObservedSpeciesData!$D$2:$D$4955,$D1332),"")</f>
        <v/>
      </c>
      <c r="AI1332" s="23" t="str">
        <f>IF(ISNUMBER(AVERAGEIFS(ObservedSpeciesData!AI$2:AI$4955,ObservedSpeciesData!$A$2:$A$4955,$A1332,ObservedSpeciesData!$C$2:$C$4955,$C1332,ObservedSpeciesData!$D$2:$D$4955,$D1332)),AVERAGEIFS(ObservedSpeciesData!AI$2:AI$4955,ObservedSpeciesData!$A$2:$A$4955,$A1332,ObservedSpeciesData!$C$2:$C$4955,$C1332,ObservedSpeciesData!$D$2:$D$4955,$D1332),"")</f>
        <v/>
      </c>
      <c r="AJ1332" s="2">
        <f>COUNTIFS(ObservedSpeciesData!$A$2:$A$828,$A1332,ObservedSpeciesData!$D$2:$D$828,$D1332)</f>
        <v>0</v>
      </c>
      <c r="AK1332" s="2">
        <f t="shared" si="20"/>
        <v>4</v>
      </c>
    </row>
    <row r="1333" spans="1:37" x14ac:dyDescent="0.25">
      <c r="A1333" s="14" t="s">
        <v>81</v>
      </c>
      <c r="B1333" t="s">
        <v>80</v>
      </c>
      <c r="C1333" t="s">
        <v>79</v>
      </c>
      <c r="D1333" s="13">
        <v>42260</v>
      </c>
      <c r="E1333">
        <v>1</v>
      </c>
      <c r="F1333">
        <v>500</v>
      </c>
      <c r="G1333" s="2" t="s">
        <v>87</v>
      </c>
      <c r="H1333" s="2" t="s">
        <v>11</v>
      </c>
      <c r="I1333">
        <v>7</v>
      </c>
      <c r="J1333" s="2" t="s">
        <v>88</v>
      </c>
      <c r="K1333" s="2">
        <f>IF(ISNUMBER(AVERAGEIFS(ObservedSpeciesData!K$2:K$4955,ObservedSpeciesData!$A$2:$A$4955,$A1333,ObservedSpeciesData!$D$2:$D$4955,$D1333)),AVERAGEIFS(ObservedSpeciesData!K$2:K$4955,ObservedSpeciesData!$A$2:$A$4955,$A1333,ObservedSpeciesData!$D$2:$D$4955,$D1333),"")</f>
        <v>450</v>
      </c>
      <c r="L1333" s="26">
        <f>IF(ISNUMBER(AVERAGEIFS(ObservedSpeciesData!L$2:L$4955,ObservedSpeciesData!$A$2:$A$4955,$A1333,ObservedSpeciesData!$D$2:$D$4955,$D1333)),AVERAGEIFS(ObservedSpeciesData!L$2:L$4955,ObservedSpeciesData!$A$2:$A$4955,$A1333,ObservedSpeciesData!$D$2:$D$4955,$D1333),"")</f>
        <v>4168.5</v>
      </c>
      <c r="M1333" s="23">
        <f>IF(ISNUMBER(AVERAGEIFS(ObservedSpeciesData!M$2:M$4955,ObservedSpeciesData!$A$2:$A$4955,$A1333,ObservedSpeciesData!$D$2:$D$4955,$D1333)),AVERAGEIFS(ObservedSpeciesData!M$2:M$4955,ObservedSpeciesData!$A$2:$A$4955,$A1333,ObservedSpeciesData!$D$2:$D$4955,$D1333),"")</f>
        <v>416.85000000000008</v>
      </c>
      <c r="N1333" s="23" t="str">
        <f>IF(ISNUMBER(AVERAGEIFS(ObservedSpeciesData!N$2:N$4955,ObservedSpeciesData!$A$2:$A$4955,$A1333,ObservedSpeciesData!$D$2:$D$4955,$D1333)),AVERAGEIFS(ObservedSpeciesData!N$2:N$4955,ObservedSpeciesData!$A$2:$A$4955,$A1333,ObservedSpeciesData!$D$2:$D$4955,$D1333),"")</f>
        <v/>
      </c>
      <c r="O1333" s="23" t="str">
        <f>IF(ISNUMBER(AVERAGEIFS(ObservedSpeciesData!O$2:O$4955,ObservedSpeciesData!$A$2:$A$4955,$A1333,ObservedSpeciesData!$D$2:$D$4955,$D1333)),AVERAGEIFS(ObservedSpeciesData!O$2:O$4955,ObservedSpeciesData!$A$2:$A$4955,$A1333,ObservedSpeciesData!$D$2:$D$4955,$D1333),"")</f>
        <v/>
      </c>
      <c r="P1333" s="23" t="str">
        <f>IF(ISNUMBER(AVERAGEIFS(ObservedSpeciesData!P$2:P$4955,ObservedSpeciesData!$A$2:$A$4955,$A1333,ObservedSpeciesData!$C$2:$C$4955,$C1333,ObservedSpeciesData!$D$2:$D$4955,$D1333)),AVERAGEIFS(ObservedSpeciesData!P$2:P$4955,ObservedSpeciesData!$A$2:$A$4955,$A1333,ObservedSpeciesData!$C$2:$C$4955,$C1333,ObservedSpeciesData!$D$2:$D$4955,$D1333),"")</f>
        <v/>
      </c>
      <c r="Q1333" s="23"/>
      <c r="R1333" s="25" t="str">
        <f>IF(ISNUMBER(AVERAGEIFS(ObservedSpeciesData!R$2:R$4955,ObservedSpeciesData!$A$2:$A$4955,$A1333,ObservedSpeciesData!$D$2:$D$4955,$D1333)),AVERAGEIFS(ObservedSpeciesData!R$2:R$4955,ObservedSpeciesData!$A$2:$A$4955,$A1333,ObservedSpeciesData!$D$2:$D$4955,$D1333),"")</f>
        <v/>
      </c>
      <c r="S1333" s="25" t="str">
        <f>IF(ISNUMBER(AVERAGEIFS(ObservedSpeciesData!S$2:S$4955,ObservedSpeciesData!$A$2:$A$4955,$A1333,ObservedSpeciesData!$D$2:$D$4955,$D1333)),AVERAGEIFS(ObservedSpeciesData!S$2:S$4955,ObservedSpeciesData!$A$2:$A$4955,$A1333,ObservedSpeciesData!$D$2:$D$4955,$D1333),"")</f>
        <v/>
      </c>
      <c r="T1333" s="23" t="str">
        <f>IF(ISNUMBER(AVERAGEIFS(ObservedSpeciesData!T$2:T$4955,ObservedSpeciesData!$A$2:$A$4955,$A1333,ObservedSpeciesData!$D$2:$D$4955,$D1333)),AVERAGEIFS(ObservedSpeciesData!T$2:T$4955,ObservedSpeciesData!$A$2:$A$4955,$A1333,ObservedSpeciesData!$D$2:$D$4955,$D1333),"")</f>
        <v/>
      </c>
      <c r="U1333" s="24" t="str">
        <f>IF(ISNUMBER(AVERAGEIFS(ObservedSpeciesData!U$2:U$4955,ObservedSpeciesData!$A$2:$A$4955,$A1333,ObservedSpeciesData!$C$2:$C$4955,$C1333,ObservedSpeciesData!$D$2:$D$4955,$D1333)),AVERAGEIFS(ObservedSpeciesData!U$2:U$4955,ObservedSpeciesData!$A$2:$A$4955,$A1333,ObservedSpeciesData!$C$2:$C$4955,$C1333,ObservedSpeciesData!$D$2:$D$4955,$D1333),"")</f>
        <v/>
      </c>
      <c r="V1333" s="23" t="str">
        <f>IF(ISNUMBER(AVERAGEIFS(ObservedSpeciesData!V$2:V$4955,ObservedSpeciesData!$A$2:$A$4955,$A1333,ObservedSpeciesData!$D$2:$D$4955,$D1333)),AVERAGEIFS(ObservedSpeciesData!V$2:V$4955,ObservedSpeciesData!$A$2:$A$4955,$A1333,ObservedSpeciesData!$D$2:$D$4955,$D1333),"")</f>
        <v/>
      </c>
      <c r="W1333" s="23" t="str">
        <f>IF(ISNUMBER(AVERAGEIFS(ObservedSpeciesData!W$2:W$4955,ObservedSpeciesData!$A$2:$A$4955,$A1333,ObservedSpeciesData!$D$2:$D$4955,$D1333)),AVERAGEIFS(ObservedSpeciesData!W$2:W$4955,ObservedSpeciesData!$A$2:$A$4955,$A1333,ObservedSpeciesData!$D$2:$D$4955,$D1333),"")</f>
        <v/>
      </c>
      <c r="X1333" s="23" t="str">
        <f>IF(ISNUMBER(AVERAGEIFS(ObservedSpeciesData!X$2:X$4955,ObservedSpeciesData!$A$2:$A$4955,$A1333,ObservedSpeciesData!$D$2:$D$4955,$D1333)),AVERAGEIFS(ObservedSpeciesData!X$2:X$4955,ObservedSpeciesData!$A$2:$A$4955,$A1333,ObservedSpeciesData!$D$2:$D$4955,$D1333),"")</f>
        <v/>
      </c>
      <c r="Y1333" s="23" t="str">
        <f>IF(ISNUMBER(AVERAGEIFS(ObservedSpeciesData!Y$2:Y$4955,ObservedSpeciesData!$A$2:$A$4955,$A1333,ObservedSpeciesData!$D$2:$D$4955,$D1333)),AVERAGEIFS(ObservedSpeciesData!Y$2:Y$4955,ObservedSpeciesData!$A$2:$A$4955,$A1333,ObservedSpeciesData!$D$2:$D$4955,$D1333),"")</f>
        <v/>
      </c>
      <c r="Z1333" s="23" t="str">
        <f>IF(ISNUMBER(AVERAGEIFS(ObservedSpeciesData!Z$2:Z$4955,ObservedSpeciesData!$A$2:$A$4955,$A1333,ObservedSpeciesData!$D$2:$D$4955,$D1333)),AVERAGEIFS(ObservedSpeciesData!Z$2:Z$4955,ObservedSpeciesData!$A$2:$A$4955,$A1333,ObservedSpeciesData!$D$2:$D$4955,$D1333),"")</f>
        <v/>
      </c>
      <c r="AA1333" s="23" t="str">
        <f>IF(ISNUMBER(AVERAGEIFS(ObservedSpeciesData!AA$2:AA$4955,ObservedSpeciesData!$A$2:$A$4955,$A1333,ObservedSpeciesData!$D$2:$D$4955,$D1333)),AVERAGEIFS(ObservedSpeciesData!AA$2:AA$4955,ObservedSpeciesData!$A$2:$A$4955,$A1333,ObservedSpeciesData!$D$2:$D$4955,$D1333),"")</f>
        <v/>
      </c>
      <c r="AB1333" s="24" t="str">
        <f>IF(ISNUMBER(AVERAGEIFS(ObservedSpeciesData!AB$2:AB$4955,ObservedSpeciesData!$A$2:$A$4955,$A1333,ObservedSpeciesData!$D$2:$D$4955,$D1333)),AVERAGEIFS(ObservedSpeciesData!AB$2:AB$4955,ObservedSpeciesData!$A$2:$A$4955,$A1333,ObservedSpeciesData!$D$2:$D$4955,$D1333),"")</f>
        <v/>
      </c>
      <c r="AC1333" s="24" t="str">
        <f>IF(ISNUMBER(AVERAGEIFS(ObservedSpeciesData!AC$2:AC$4955,ObservedSpeciesData!$A$2:$A$4955,$A1333,ObservedSpeciesData!$D$2:$D$4955,$D1333)),AVERAGEIFS(ObservedSpeciesData!AC$2:AC$4955,ObservedSpeciesData!$A$2:$A$4955,$A1333,ObservedSpeciesData!$D$2:$D$4955,$D1333),"")</f>
        <v/>
      </c>
      <c r="AD1333" s="23" t="str">
        <f>IF(ISNUMBER(AVERAGEIFS(ObservedSpeciesData!AD$2:AD$4955,ObservedSpeciesData!$A$2:$A$4955,$A1333,ObservedSpeciesData!$D$2:$D$4955,$D1333)),AVERAGEIFS(ObservedSpeciesData!AD$2:AD$4955,ObservedSpeciesData!$A$2:$A$4955,$A1333,ObservedSpeciesData!$D$2:$D$4955,$D1333),"")</f>
        <v/>
      </c>
      <c r="AE1333" s="24" t="str">
        <f>IF(ISNUMBER(AVERAGEIFS(ObservedSpeciesData!AE$2:AE$4955,ObservedSpeciesData!$A$2:$A$4955,$A1333,ObservedSpeciesData!$D$2:$D$4955,$D1333)),AVERAGEIFS(ObservedSpeciesData!AE$2:AE$4955,ObservedSpeciesData!$A$2:$A$4955,$A1333,ObservedSpeciesData!$D$2:$D$4955,$D1333),"")</f>
        <v/>
      </c>
      <c r="AF1333" s="23"/>
      <c r="AG1333" s="24"/>
      <c r="AH1333" s="23" t="str">
        <f>IF(ISNUMBER(AVERAGEIFS(ObservedSpeciesData!AH$2:AH$4955,ObservedSpeciesData!$A$2:$A$4955,$A1333,ObservedSpeciesData!$D$2:$D$4955,$D1333)),AVERAGEIFS(ObservedSpeciesData!AH$2:AH$4955,ObservedSpeciesData!$A$2:$A$4955,$A1333,ObservedSpeciesData!$D$2:$D$4955,$D1333),"")</f>
        <v/>
      </c>
      <c r="AI1333" s="23" t="str">
        <f>IF(ISNUMBER(AVERAGEIFS(ObservedSpeciesData!AI$2:AI$4955,ObservedSpeciesData!$A$2:$A$4955,$A1333,ObservedSpeciesData!$C$2:$C$4955,$C1333,ObservedSpeciesData!$D$2:$D$4955,$D1333)),AVERAGEIFS(ObservedSpeciesData!AI$2:AI$4955,ObservedSpeciesData!$A$2:$A$4955,$A1333,ObservedSpeciesData!$C$2:$C$4955,$C1333,ObservedSpeciesData!$D$2:$D$4955,$D1333),"")</f>
        <v/>
      </c>
      <c r="AJ1333" s="2">
        <f>COUNTIFS(ObservedSpeciesData!$A$2:$A$828,$A1333,ObservedSpeciesData!$D$2:$D$828,$D1333)</f>
        <v>0</v>
      </c>
      <c r="AK1333" s="2">
        <f t="shared" si="20"/>
        <v>1</v>
      </c>
    </row>
    <row r="1334" spans="1:37" x14ac:dyDescent="0.25">
      <c r="A1334" s="14" t="s">
        <v>86</v>
      </c>
      <c r="B1334" t="s">
        <v>80</v>
      </c>
      <c r="C1334" t="s">
        <v>79</v>
      </c>
      <c r="D1334" s="13">
        <v>42261</v>
      </c>
      <c r="E1334">
        <v>1</v>
      </c>
      <c r="F1334">
        <v>0</v>
      </c>
      <c r="G1334" s="2" t="s">
        <v>87</v>
      </c>
      <c r="H1334" s="2" t="s">
        <v>11</v>
      </c>
      <c r="I1334">
        <v>7</v>
      </c>
      <c r="J1334" s="2" t="s">
        <v>77</v>
      </c>
      <c r="K1334" s="2">
        <f>IF(ISNUMBER(AVERAGEIFS(ObservedSpeciesData!K$2:K$4955,ObservedSpeciesData!$A$2:$A$4955,$A1334,ObservedSpeciesData!$D$2:$D$4955,$D1334)),AVERAGEIFS(ObservedSpeciesData!K$2:K$4955,ObservedSpeciesData!$A$2:$A$4955,$A1334,ObservedSpeciesData!$D$2:$D$4955,$D1334),"")</f>
        <v>0</v>
      </c>
      <c r="L1334" s="26" t="str">
        <f>IF(ISNUMBER(AVERAGEIFS(ObservedSpeciesData!L$2:L$4955,ObservedSpeciesData!$A$2:$A$4955,$A1334,ObservedSpeciesData!$D$2:$D$4955,$D1334)),AVERAGEIFS(ObservedSpeciesData!L$2:L$4955,ObservedSpeciesData!$A$2:$A$4955,$A1334,ObservedSpeciesData!$D$2:$D$4955,$D1334),"")</f>
        <v/>
      </c>
      <c r="M1334" s="23" t="str">
        <f>IF(ISNUMBER(AVERAGEIFS(ObservedSpeciesData!M$2:M$4955,ObservedSpeciesData!$A$2:$A$4955,$A1334,ObservedSpeciesData!$D$2:$D$4955,$D1334)),AVERAGEIFS(ObservedSpeciesData!M$2:M$4955,ObservedSpeciesData!$A$2:$A$4955,$A1334,ObservedSpeciesData!$D$2:$D$4955,$D1334),"")</f>
        <v/>
      </c>
      <c r="N1334" s="23">
        <f>IF(ISNUMBER(AVERAGEIFS(ObservedSpeciesData!N$2:N$4955,ObservedSpeciesData!$A$2:$A$4955,$A1334,ObservedSpeciesData!$D$2:$D$4955,$D1334)),AVERAGEIFS(ObservedSpeciesData!N$2:N$4955,ObservedSpeciesData!$A$2:$A$4955,$A1334,ObservedSpeciesData!$D$2:$D$4955,$D1334),"")</f>
        <v>188.03130930222221</v>
      </c>
      <c r="O1334" s="23">
        <f>IF(ISNUMBER(AVERAGEIFS(ObservedSpeciesData!O$2:O$4955,ObservedSpeciesData!$A$2:$A$4955,$A1334,ObservedSpeciesData!$D$2:$D$4955,$D1334)),AVERAGEIFS(ObservedSpeciesData!O$2:O$4955,ObservedSpeciesData!$A$2:$A$4955,$A1334,ObservedSpeciesData!$D$2:$D$4955,$D1334),"")</f>
        <v>18.80313093022222</v>
      </c>
      <c r="P1334" s="23">
        <f>IF(ISNUMBER(AVERAGEIFS(ObservedSpeciesData!P$2:P$4955,ObservedSpeciesData!$A$2:$A$4955,$A1334,ObservedSpeciesData!$C$2:$C$4955,$C1334,ObservedSpeciesData!$D$2:$D$4955,$D1334)),AVERAGEIFS(ObservedSpeciesData!P$2:P$4955,ObservedSpeciesData!$A$2:$A$4955,$A1334,ObservedSpeciesData!$C$2:$C$4955,$C1334,ObservedSpeciesData!$D$2:$D$4955,$D1334),"")</f>
        <v>34.146082226930666</v>
      </c>
      <c r="Q1334" s="23"/>
      <c r="R1334" s="25" t="str">
        <f>IF(ISNUMBER(AVERAGEIFS(ObservedSpeciesData!R$2:R$4955,ObservedSpeciesData!$A$2:$A$4955,$A1334,ObservedSpeciesData!$D$2:$D$4955,$D1334)),AVERAGEIFS(ObservedSpeciesData!R$2:R$4955,ObservedSpeciesData!$A$2:$A$4955,$A1334,ObservedSpeciesData!$D$2:$D$4955,$D1334),"")</f>
        <v/>
      </c>
      <c r="S1334" s="25" t="str">
        <f>IF(ISNUMBER(AVERAGEIFS(ObservedSpeciesData!S$2:S$4955,ObservedSpeciesData!$A$2:$A$4955,$A1334,ObservedSpeciesData!$D$2:$D$4955,$D1334)),AVERAGEIFS(ObservedSpeciesData!S$2:S$4955,ObservedSpeciesData!$A$2:$A$4955,$A1334,ObservedSpeciesData!$D$2:$D$4955,$D1334),"")</f>
        <v/>
      </c>
      <c r="T1334" s="23" t="str">
        <f>IF(ISNUMBER(AVERAGEIFS(ObservedSpeciesData!T$2:T$4955,ObservedSpeciesData!$A$2:$A$4955,$A1334,ObservedSpeciesData!$D$2:$D$4955,$D1334)),AVERAGEIFS(ObservedSpeciesData!T$2:T$4955,ObservedSpeciesData!$A$2:$A$4955,$A1334,ObservedSpeciesData!$D$2:$D$4955,$D1334),"")</f>
        <v/>
      </c>
      <c r="U1334" s="24" t="str">
        <f>IF(ISNUMBER(AVERAGEIFS(ObservedSpeciesData!U$2:U$4955,ObservedSpeciesData!$A$2:$A$4955,$A1334,ObservedSpeciesData!$C$2:$C$4955,$C1334,ObservedSpeciesData!$D$2:$D$4955,$D1334)),AVERAGEIFS(ObservedSpeciesData!U$2:U$4955,ObservedSpeciesData!$A$2:$A$4955,$A1334,ObservedSpeciesData!$C$2:$C$4955,$C1334,ObservedSpeciesData!$D$2:$D$4955,$D1334),"")</f>
        <v/>
      </c>
      <c r="V1334" s="23" t="str">
        <f>IF(ISNUMBER(AVERAGEIFS(ObservedSpeciesData!V$2:V$4955,ObservedSpeciesData!$A$2:$A$4955,$A1334,ObservedSpeciesData!$D$2:$D$4955,$D1334)),AVERAGEIFS(ObservedSpeciesData!V$2:V$4955,ObservedSpeciesData!$A$2:$A$4955,$A1334,ObservedSpeciesData!$D$2:$D$4955,$D1334),"")</f>
        <v/>
      </c>
      <c r="W1334" s="23" t="str">
        <f>IF(ISNUMBER(AVERAGEIFS(ObservedSpeciesData!W$2:W$4955,ObservedSpeciesData!$A$2:$A$4955,$A1334,ObservedSpeciesData!$D$2:$D$4955,$D1334)),AVERAGEIFS(ObservedSpeciesData!W$2:W$4955,ObservedSpeciesData!$A$2:$A$4955,$A1334,ObservedSpeciesData!$D$2:$D$4955,$D1334),"")</f>
        <v/>
      </c>
      <c r="X1334" s="23" t="str">
        <f>IF(ISNUMBER(AVERAGEIFS(ObservedSpeciesData!X$2:X$4955,ObservedSpeciesData!$A$2:$A$4955,$A1334,ObservedSpeciesData!$D$2:$D$4955,$D1334)),AVERAGEIFS(ObservedSpeciesData!X$2:X$4955,ObservedSpeciesData!$A$2:$A$4955,$A1334,ObservedSpeciesData!$D$2:$D$4955,$D1334),"")</f>
        <v/>
      </c>
      <c r="Y1334" s="23" t="str">
        <f>IF(ISNUMBER(AVERAGEIFS(ObservedSpeciesData!Y$2:Y$4955,ObservedSpeciesData!$A$2:$A$4955,$A1334,ObservedSpeciesData!$D$2:$D$4955,$D1334)),AVERAGEIFS(ObservedSpeciesData!Y$2:Y$4955,ObservedSpeciesData!$A$2:$A$4955,$A1334,ObservedSpeciesData!$D$2:$D$4955,$D1334),"")</f>
        <v/>
      </c>
      <c r="Z1334" s="23" t="str">
        <f>IF(ISNUMBER(AVERAGEIFS(ObservedSpeciesData!Z$2:Z$4955,ObservedSpeciesData!$A$2:$A$4955,$A1334,ObservedSpeciesData!$D$2:$D$4955,$D1334)),AVERAGEIFS(ObservedSpeciesData!Z$2:Z$4955,ObservedSpeciesData!$A$2:$A$4955,$A1334,ObservedSpeciesData!$D$2:$D$4955,$D1334),"")</f>
        <v/>
      </c>
      <c r="AA1334" s="23">
        <f>IF(ISNUMBER(AVERAGEIFS(ObservedSpeciesData!AA$2:AA$4955,ObservedSpeciesData!$A$2:$A$4955,$A1334,ObservedSpeciesData!$D$2:$D$4955,$D1334)),AVERAGEIFS(ObservedSpeciesData!AA$2:AA$4955,ObservedSpeciesData!$A$2:$A$4955,$A1334,ObservedSpeciesData!$D$2:$D$4955,$D1334),"")</f>
        <v>17.666666666666668</v>
      </c>
      <c r="AB1334" s="24">
        <f>IF(ISNUMBER(AVERAGEIFS(ObservedSpeciesData!AB$2:AB$4955,ObservedSpeciesData!$A$2:$A$4955,$A1334,ObservedSpeciesData!$D$2:$D$4955,$D1334)),AVERAGEIFS(ObservedSpeciesData!AB$2:AB$4955,ObservedSpeciesData!$A$2:$A$4955,$A1334,ObservedSpeciesData!$D$2:$D$4955,$D1334),"")</f>
        <v>2.8000000000000001E-2</v>
      </c>
      <c r="AC1334" s="24">
        <f>IF(ISNUMBER(AVERAGEIFS(ObservedSpeciesData!AC$2:AC$4955,ObservedSpeciesData!$A$2:$A$4955,$A1334,ObservedSpeciesData!$D$2:$D$4955,$D1334)),AVERAGEIFS(ObservedSpeciesData!AC$2:AC$4955,ObservedSpeciesData!$A$2:$A$4955,$A1334,ObservedSpeciesData!$D$2:$D$4955,$D1334),"")</f>
        <v>2.8000000000000001E-2</v>
      </c>
      <c r="AD1334" s="23" t="str">
        <f>IF(ISNUMBER(AVERAGEIFS(ObservedSpeciesData!AD$2:AD$4955,ObservedSpeciesData!$A$2:$A$4955,$A1334,ObservedSpeciesData!$D$2:$D$4955,$D1334)),AVERAGEIFS(ObservedSpeciesData!AD$2:AD$4955,ObservedSpeciesData!$A$2:$A$4955,$A1334,ObservedSpeciesData!$D$2:$D$4955,$D1334),"")</f>
        <v/>
      </c>
      <c r="AE1334" s="24" t="str">
        <f>IF(ISNUMBER(AVERAGEIFS(ObservedSpeciesData!AE$2:AE$4955,ObservedSpeciesData!$A$2:$A$4955,$A1334,ObservedSpeciesData!$D$2:$D$4955,$D1334)),AVERAGEIFS(ObservedSpeciesData!AE$2:AE$4955,ObservedSpeciesData!$A$2:$A$4955,$A1334,ObservedSpeciesData!$D$2:$D$4955,$D1334),"")</f>
        <v/>
      </c>
      <c r="AF1334" s="23"/>
      <c r="AG1334" s="24"/>
      <c r="AH1334" s="23">
        <f>IF(ISNUMBER(AVERAGEIFS(ObservedSpeciesData!AH$2:AH$4955,ObservedSpeciesData!$A$2:$A$4955,$A1334,ObservedSpeciesData!$D$2:$D$4955,$D1334)),AVERAGEIFS(ObservedSpeciesData!AH$2:AH$4955,ObservedSpeciesData!$A$2:$A$4955,$A1334,ObservedSpeciesData!$D$2:$D$4955,$D1334),"")</f>
        <v>0.53533333333333333</v>
      </c>
      <c r="AI1334" s="23">
        <f>IF(ISNUMBER(AVERAGEIFS(ObservedSpeciesData!AI$2:AI$4955,ObservedSpeciesData!$A$2:$A$4955,$A1334,ObservedSpeciesData!$C$2:$C$4955,$C1334,ObservedSpeciesData!$D$2:$D$4955,$D1334)),AVERAGEIFS(ObservedSpeciesData!AI$2:AI$4955,ObservedSpeciesData!$A$2:$A$4955,$A1334,ObservedSpeciesData!$C$2:$C$4955,$C1334,ObservedSpeciesData!$D$2:$D$4955,$D1334),"")</f>
        <v>0.93800000000000006</v>
      </c>
      <c r="AJ1334" s="2">
        <f>COUNTIFS(ObservedSpeciesData!$A$2:$A$828,$A1334,ObservedSpeciesData!$D$2:$D$828,$D1334)</f>
        <v>0</v>
      </c>
      <c r="AK1334" s="2">
        <f t="shared" si="20"/>
        <v>8</v>
      </c>
    </row>
    <row r="1335" spans="1:37" x14ac:dyDescent="0.25">
      <c r="A1335" s="14" t="s">
        <v>85</v>
      </c>
      <c r="B1335" t="s">
        <v>80</v>
      </c>
      <c r="C1335" t="s">
        <v>79</v>
      </c>
      <c r="D1335" s="13">
        <v>42261</v>
      </c>
      <c r="E1335">
        <v>1</v>
      </c>
      <c r="F1335">
        <v>50</v>
      </c>
      <c r="G1335" s="2" t="s">
        <v>87</v>
      </c>
      <c r="H1335" s="2" t="s">
        <v>11</v>
      </c>
      <c r="I1335">
        <v>7</v>
      </c>
      <c r="J1335" s="2" t="s">
        <v>77</v>
      </c>
      <c r="K1335" s="2">
        <f>IF(ISNUMBER(AVERAGEIFS(ObservedSpeciesData!K$2:K$4955,ObservedSpeciesData!$A$2:$A$4955,$A1335,ObservedSpeciesData!$D$2:$D$4955,$D1335)),AVERAGEIFS(ObservedSpeciesData!K$2:K$4955,ObservedSpeciesData!$A$2:$A$4955,$A1335,ObservedSpeciesData!$D$2:$D$4955,$D1335),"")</f>
        <v>45</v>
      </c>
      <c r="L1335" s="26" t="str">
        <f>IF(ISNUMBER(AVERAGEIFS(ObservedSpeciesData!L$2:L$4955,ObservedSpeciesData!$A$2:$A$4955,$A1335,ObservedSpeciesData!$D$2:$D$4955,$D1335)),AVERAGEIFS(ObservedSpeciesData!L$2:L$4955,ObservedSpeciesData!$A$2:$A$4955,$A1335,ObservedSpeciesData!$D$2:$D$4955,$D1335),"")</f>
        <v/>
      </c>
      <c r="M1335" s="23" t="str">
        <f>IF(ISNUMBER(AVERAGEIFS(ObservedSpeciesData!M$2:M$4955,ObservedSpeciesData!$A$2:$A$4955,$A1335,ObservedSpeciesData!$D$2:$D$4955,$D1335)),AVERAGEIFS(ObservedSpeciesData!M$2:M$4955,ObservedSpeciesData!$A$2:$A$4955,$A1335,ObservedSpeciesData!$D$2:$D$4955,$D1335),"")</f>
        <v/>
      </c>
      <c r="N1335" s="23">
        <f>IF(ISNUMBER(AVERAGEIFS(ObservedSpeciesData!N$2:N$4955,ObservedSpeciesData!$A$2:$A$4955,$A1335,ObservedSpeciesData!$D$2:$D$4955,$D1335)),AVERAGEIFS(ObservedSpeciesData!N$2:N$4955,ObservedSpeciesData!$A$2:$A$4955,$A1335,ObservedSpeciesData!$D$2:$D$4955,$D1335),"")</f>
        <v>154.65269148000002</v>
      </c>
      <c r="O1335" s="23">
        <f>IF(ISNUMBER(AVERAGEIFS(ObservedSpeciesData!O$2:O$4955,ObservedSpeciesData!$A$2:$A$4955,$A1335,ObservedSpeciesData!$D$2:$D$4955,$D1335)),AVERAGEIFS(ObservedSpeciesData!O$2:O$4955,ObservedSpeciesData!$A$2:$A$4955,$A1335,ObservedSpeciesData!$D$2:$D$4955,$D1335),"")</f>
        <v>15.465269147999999</v>
      </c>
      <c r="P1335" s="23">
        <f>IF(ISNUMBER(AVERAGEIFS(ObservedSpeciesData!P$2:P$4955,ObservedSpeciesData!$A$2:$A$4955,$A1335,ObservedSpeciesData!$C$2:$C$4955,$C1335,ObservedSpeciesData!$D$2:$D$4955,$D1335)),AVERAGEIFS(ObservedSpeciesData!P$2:P$4955,ObservedSpeciesData!$A$2:$A$4955,$A1335,ObservedSpeciesData!$C$2:$C$4955,$C1335,ObservedSpeciesData!$D$2:$D$4955,$D1335),"")</f>
        <v>31.720241849422223</v>
      </c>
      <c r="Q1335" s="23"/>
      <c r="R1335" s="25" t="str">
        <f>IF(ISNUMBER(AVERAGEIFS(ObservedSpeciesData!R$2:R$4955,ObservedSpeciesData!$A$2:$A$4955,$A1335,ObservedSpeciesData!$D$2:$D$4955,$D1335)),AVERAGEIFS(ObservedSpeciesData!R$2:R$4955,ObservedSpeciesData!$A$2:$A$4955,$A1335,ObservedSpeciesData!$D$2:$D$4955,$D1335),"")</f>
        <v/>
      </c>
      <c r="S1335" s="25" t="str">
        <f>IF(ISNUMBER(AVERAGEIFS(ObservedSpeciesData!S$2:S$4955,ObservedSpeciesData!$A$2:$A$4955,$A1335,ObservedSpeciesData!$D$2:$D$4955,$D1335)),AVERAGEIFS(ObservedSpeciesData!S$2:S$4955,ObservedSpeciesData!$A$2:$A$4955,$A1335,ObservedSpeciesData!$D$2:$D$4955,$D1335),"")</f>
        <v/>
      </c>
      <c r="T1335" s="23" t="str">
        <f>IF(ISNUMBER(AVERAGEIFS(ObservedSpeciesData!T$2:T$4955,ObservedSpeciesData!$A$2:$A$4955,$A1335,ObservedSpeciesData!$D$2:$D$4955,$D1335)),AVERAGEIFS(ObservedSpeciesData!T$2:T$4955,ObservedSpeciesData!$A$2:$A$4955,$A1335,ObservedSpeciesData!$D$2:$D$4955,$D1335),"")</f>
        <v/>
      </c>
      <c r="U1335" s="24" t="str">
        <f>IF(ISNUMBER(AVERAGEIFS(ObservedSpeciesData!U$2:U$4955,ObservedSpeciesData!$A$2:$A$4955,$A1335,ObservedSpeciesData!$C$2:$C$4955,$C1335,ObservedSpeciesData!$D$2:$D$4955,$D1335)),AVERAGEIFS(ObservedSpeciesData!U$2:U$4955,ObservedSpeciesData!$A$2:$A$4955,$A1335,ObservedSpeciesData!$C$2:$C$4955,$C1335,ObservedSpeciesData!$D$2:$D$4955,$D1335),"")</f>
        <v/>
      </c>
      <c r="V1335" s="23" t="str">
        <f>IF(ISNUMBER(AVERAGEIFS(ObservedSpeciesData!V$2:V$4955,ObservedSpeciesData!$A$2:$A$4955,$A1335,ObservedSpeciesData!$D$2:$D$4955,$D1335)),AVERAGEIFS(ObservedSpeciesData!V$2:V$4955,ObservedSpeciesData!$A$2:$A$4955,$A1335,ObservedSpeciesData!$D$2:$D$4955,$D1335),"")</f>
        <v/>
      </c>
      <c r="W1335" s="23" t="str">
        <f>IF(ISNUMBER(AVERAGEIFS(ObservedSpeciesData!W$2:W$4955,ObservedSpeciesData!$A$2:$A$4955,$A1335,ObservedSpeciesData!$D$2:$D$4955,$D1335)),AVERAGEIFS(ObservedSpeciesData!W$2:W$4955,ObservedSpeciesData!$A$2:$A$4955,$A1335,ObservedSpeciesData!$D$2:$D$4955,$D1335),"")</f>
        <v/>
      </c>
      <c r="X1335" s="23" t="str">
        <f>IF(ISNUMBER(AVERAGEIFS(ObservedSpeciesData!X$2:X$4955,ObservedSpeciesData!$A$2:$A$4955,$A1335,ObservedSpeciesData!$D$2:$D$4955,$D1335)),AVERAGEIFS(ObservedSpeciesData!X$2:X$4955,ObservedSpeciesData!$A$2:$A$4955,$A1335,ObservedSpeciesData!$D$2:$D$4955,$D1335),"")</f>
        <v/>
      </c>
      <c r="Y1335" s="23" t="str">
        <f>IF(ISNUMBER(AVERAGEIFS(ObservedSpeciesData!Y$2:Y$4955,ObservedSpeciesData!$A$2:$A$4955,$A1335,ObservedSpeciesData!$D$2:$D$4955,$D1335)),AVERAGEIFS(ObservedSpeciesData!Y$2:Y$4955,ObservedSpeciesData!$A$2:$A$4955,$A1335,ObservedSpeciesData!$D$2:$D$4955,$D1335),"")</f>
        <v/>
      </c>
      <c r="Z1335" s="23" t="str">
        <f>IF(ISNUMBER(AVERAGEIFS(ObservedSpeciesData!Z$2:Z$4955,ObservedSpeciesData!$A$2:$A$4955,$A1335,ObservedSpeciesData!$D$2:$D$4955,$D1335)),AVERAGEIFS(ObservedSpeciesData!Z$2:Z$4955,ObservedSpeciesData!$A$2:$A$4955,$A1335,ObservedSpeciesData!$D$2:$D$4955,$D1335),"")</f>
        <v/>
      </c>
      <c r="AA1335" s="23">
        <f>IF(ISNUMBER(AVERAGEIFS(ObservedSpeciesData!AA$2:AA$4955,ObservedSpeciesData!$A$2:$A$4955,$A1335,ObservedSpeciesData!$D$2:$D$4955,$D1335)),AVERAGEIFS(ObservedSpeciesData!AA$2:AA$4955,ObservedSpeciesData!$A$2:$A$4955,$A1335,ObservedSpeciesData!$D$2:$D$4955,$D1335),"")</f>
        <v>15.633333333333333</v>
      </c>
      <c r="AB1335" s="24">
        <f>IF(ISNUMBER(AVERAGEIFS(ObservedSpeciesData!AB$2:AB$4955,ObservedSpeciesData!$A$2:$A$4955,$A1335,ObservedSpeciesData!$D$2:$D$4955,$D1335)),AVERAGEIFS(ObservedSpeciesData!AB$2:AB$4955,ObservedSpeciesData!$A$2:$A$4955,$A1335,ObservedSpeciesData!$D$2:$D$4955,$D1335),"")</f>
        <v>2.5000000000000005E-2</v>
      </c>
      <c r="AC1335" s="24">
        <f>IF(ISNUMBER(AVERAGEIFS(ObservedSpeciesData!AC$2:AC$4955,ObservedSpeciesData!$A$2:$A$4955,$A1335,ObservedSpeciesData!$D$2:$D$4955,$D1335)),AVERAGEIFS(ObservedSpeciesData!AC$2:AC$4955,ObservedSpeciesData!$A$2:$A$4955,$A1335,ObservedSpeciesData!$D$2:$D$4955,$D1335),"")</f>
        <v>2.5000000000000005E-2</v>
      </c>
      <c r="AD1335" s="23" t="str">
        <f>IF(ISNUMBER(AVERAGEIFS(ObservedSpeciesData!AD$2:AD$4955,ObservedSpeciesData!$A$2:$A$4955,$A1335,ObservedSpeciesData!$D$2:$D$4955,$D1335)),AVERAGEIFS(ObservedSpeciesData!AD$2:AD$4955,ObservedSpeciesData!$A$2:$A$4955,$A1335,ObservedSpeciesData!$D$2:$D$4955,$D1335),"")</f>
        <v/>
      </c>
      <c r="AE1335" s="24" t="str">
        <f>IF(ISNUMBER(AVERAGEIFS(ObservedSpeciesData!AE$2:AE$4955,ObservedSpeciesData!$A$2:$A$4955,$A1335,ObservedSpeciesData!$D$2:$D$4955,$D1335)),AVERAGEIFS(ObservedSpeciesData!AE$2:AE$4955,ObservedSpeciesData!$A$2:$A$4955,$A1335,ObservedSpeciesData!$D$2:$D$4955,$D1335),"")</f>
        <v/>
      </c>
      <c r="AF1335" s="23"/>
      <c r="AG1335" s="24"/>
      <c r="AH1335" s="23">
        <f>IF(ISNUMBER(AVERAGEIFS(ObservedSpeciesData!AH$2:AH$4955,ObservedSpeciesData!$A$2:$A$4955,$A1335,ObservedSpeciesData!$D$2:$D$4955,$D1335)),AVERAGEIFS(ObservedSpeciesData!AH$2:AH$4955,ObservedSpeciesData!$A$2:$A$4955,$A1335,ObservedSpeciesData!$D$2:$D$4955,$D1335),"")</f>
        <v>0.38166666666666665</v>
      </c>
      <c r="AI1335" s="23">
        <f>IF(ISNUMBER(AVERAGEIFS(ObservedSpeciesData!AI$2:AI$4955,ObservedSpeciesData!$A$2:$A$4955,$A1335,ObservedSpeciesData!$C$2:$C$4955,$C1335,ObservedSpeciesData!$D$2:$D$4955,$D1335)),AVERAGEIFS(ObservedSpeciesData!AI$2:AI$4955,ObservedSpeciesData!$A$2:$A$4955,$A1335,ObservedSpeciesData!$C$2:$C$4955,$C1335,ObservedSpeciesData!$D$2:$D$4955,$D1335),"")</f>
        <v>0.82799999999999996</v>
      </c>
      <c r="AJ1335" s="2">
        <f>COUNTIFS(ObservedSpeciesData!$A$2:$A$828,$A1335,ObservedSpeciesData!$D$2:$D$828,$D1335)</f>
        <v>0</v>
      </c>
      <c r="AK1335" s="2">
        <f t="shared" si="20"/>
        <v>8</v>
      </c>
    </row>
    <row r="1336" spans="1:37" x14ac:dyDescent="0.25">
      <c r="A1336" s="14" t="s">
        <v>84</v>
      </c>
      <c r="B1336" t="s">
        <v>80</v>
      </c>
      <c r="C1336" t="s">
        <v>79</v>
      </c>
      <c r="D1336" s="13">
        <v>42261</v>
      </c>
      <c r="E1336">
        <v>1</v>
      </c>
      <c r="F1336">
        <v>100</v>
      </c>
      <c r="G1336" s="2" t="s">
        <v>87</v>
      </c>
      <c r="H1336" s="2" t="s">
        <v>11</v>
      </c>
      <c r="I1336">
        <v>7</v>
      </c>
      <c r="J1336" s="2" t="s">
        <v>77</v>
      </c>
      <c r="K1336" s="2">
        <f>IF(ISNUMBER(AVERAGEIFS(ObservedSpeciesData!K$2:K$4955,ObservedSpeciesData!$A$2:$A$4955,$A1336,ObservedSpeciesData!$D$2:$D$4955,$D1336)),AVERAGEIFS(ObservedSpeciesData!K$2:K$4955,ObservedSpeciesData!$A$2:$A$4955,$A1336,ObservedSpeciesData!$D$2:$D$4955,$D1336),"")</f>
        <v>90</v>
      </c>
      <c r="L1336" s="26" t="str">
        <f>IF(ISNUMBER(AVERAGEIFS(ObservedSpeciesData!L$2:L$4955,ObservedSpeciesData!$A$2:$A$4955,$A1336,ObservedSpeciesData!$D$2:$D$4955,$D1336)),AVERAGEIFS(ObservedSpeciesData!L$2:L$4955,ObservedSpeciesData!$A$2:$A$4955,$A1336,ObservedSpeciesData!$D$2:$D$4955,$D1336),"")</f>
        <v/>
      </c>
      <c r="M1336" s="23" t="str">
        <f>IF(ISNUMBER(AVERAGEIFS(ObservedSpeciesData!M$2:M$4955,ObservedSpeciesData!$A$2:$A$4955,$A1336,ObservedSpeciesData!$D$2:$D$4955,$D1336)),AVERAGEIFS(ObservedSpeciesData!M$2:M$4955,ObservedSpeciesData!$A$2:$A$4955,$A1336,ObservedSpeciesData!$D$2:$D$4955,$D1336),"")</f>
        <v/>
      </c>
      <c r="N1336" s="23">
        <f>IF(ISNUMBER(AVERAGEIFS(ObservedSpeciesData!N$2:N$4955,ObservedSpeciesData!$A$2:$A$4955,$A1336,ObservedSpeciesData!$D$2:$D$4955,$D1336)),AVERAGEIFS(ObservedSpeciesData!N$2:N$4955,ObservedSpeciesData!$A$2:$A$4955,$A1336,ObservedSpeciesData!$D$2:$D$4955,$D1336),"")</f>
        <v>529.42604711111096</v>
      </c>
      <c r="O1336" s="23">
        <f>IF(ISNUMBER(AVERAGEIFS(ObservedSpeciesData!O$2:O$4955,ObservedSpeciesData!$A$2:$A$4955,$A1336,ObservedSpeciesData!$D$2:$D$4955,$D1336)),AVERAGEIFS(ObservedSpeciesData!O$2:O$4955,ObservedSpeciesData!$A$2:$A$4955,$A1336,ObservedSpeciesData!$D$2:$D$4955,$D1336),"")</f>
        <v>52.942604711111102</v>
      </c>
      <c r="P1336" s="23">
        <f>IF(ISNUMBER(AVERAGEIFS(ObservedSpeciesData!P$2:P$4955,ObservedSpeciesData!$A$2:$A$4955,$A1336,ObservedSpeciesData!$C$2:$C$4955,$C1336,ObservedSpeciesData!$D$2:$D$4955,$D1336)),AVERAGEIFS(ObservedSpeciesData!P$2:P$4955,ObservedSpeciesData!$A$2:$A$4955,$A1336,ObservedSpeciesData!$C$2:$C$4955,$C1336,ObservedSpeciesData!$D$2:$D$4955,$D1336),"")</f>
        <v>101.26775415458133</v>
      </c>
      <c r="Q1336" s="23"/>
      <c r="R1336" s="25" t="str">
        <f>IF(ISNUMBER(AVERAGEIFS(ObservedSpeciesData!R$2:R$4955,ObservedSpeciesData!$A$2:$A$4955,$A1336,ObservedSpeciesData!$D$2:$D$4955,$D1336)),AVERAGEIFS(ObservedSpeciesData!R$2:R$4955,ObservedSpeciesData!$A$2:$A$4955,$A1336,ObservedSpeciesData!$D$2:$D$4955,$D1336),"")</f>
        <v/>
      </c>
      <c r="S1336" s="25" t="str">
        <f>IF(ISNUMBER(AVERAGEIFS(ObservedSpeciesData!S$2:S$4955,ObservedSpeciesData!$A$2:$A$4955,$A1336,ObservedSpeciesData!$D$2:$D$4955,$D1336)),AVERAGEIFS(ObservedSpeciesData!S$2:S$4955,ObservedSpeciesData!$A$2:$A$4955,$A1336,ObservedSpeciesData!$D$2:$D$4955,$D1336),"")</f>
        <v/>
      </c>
      <c r="T1336" s="23" t="str">
        <f>IF(ISNUMBER(AVERAGEIFS(ObservedSpeciesData!T$2:T$4955,ObservedSpeciesData!$A$2:$A$4955,$A1336,ObservedSpeciesData!$D$2:$D$4955,$D1336)),AVERAGEIFS(ObservedSpeciesData!T$2:T$4955,ObservedSpeciesData!$A$2:$A$4955,$A1336,ObservedSpeciesData!$D$2:$D$4955,$D1336),"")</f>
        <v/>
      </c>
      <c r="U1336" s="24" t="str">
        <f>IF(ISNUMBER(AVERAGEIFS(ObservedSpeciesData!U$2:U$4955,ObservedSpeciesData!$A$2:$A$4955,$A1336,ObservedSpeciesData!$C$2:$C$4955,$C1336,ObservedSpeciesData!$D$2:$D$4955,$D1336)),AVERAGEIFS(ObservedSpeciesData!U$2:U$4955,ObservedSpeciesData!$A$2:$A$4955,$A1336,ObservedSpeciesData!$C$2:$C$4955,$C1336,ObservedSpeciesData!$D$2:$D$4955,$D1336),"")</f>
        <v/>
      </c>
      <c r="V1336" s="23" t="str">
        <f>IF(ISNUMBER(AVERAGEIFS(ObservedSpeciesData!V$2:V$4955,ObservedSpeciesData!$A$2:$A$4955,$A1336,ObservedSpeciesData!$D$2:$D$4955,$D1336)),AVERAGEIFS(ObservedSpeciesData!V$2:V$4955,ObservedSpeciesData!$A$2:$A$4955,$A1336,ObservedSpeciesData!$D$2:$D$4955,$D1336),"")</f>
        <v/>
      </c>
      <c r="W1336" s="23" t="str">
        <f>IF(ISNUMBER(AVERAGEIFS(ObservedSpeciesData!W$2:W$4955,ObservedSpeciesData!$A$2:$A$4955,$A1336,ObservedSpeciesData!$D$2:$D$4955,$D1336)),AVERAGEIFS(ObservedSpeciesData!W$2:W$4955,ObservedSpeciesData!$A$2:$A$4955,$A1336,ObservedSpeciesData!$D$2:$D$4955,$D1336),"")</f>
        <v/>
      </c>
      <c r="X1336" s="23" t="str">
        <f>IF(ISNUMBER(AVERAGEIFS(ObservedSpeciesData!X$2:X$4955,ObservedSpeciesData!$A$2:$A$4955,$A1336,ObservedSpeciesData!$D$2:$D$4955,$D1336)),AVERAGEIFS(ObservedSpeciesData!X$2:X$4955,ObservedSpeciesData!$A$2:$A$4955,$A1336,ObservedSpeciesData!$D$2:$D$4955,$D1336),"")</f>
        <v/>
      </c>
      <c r="Y1336" s="23" t="str">
        <f>IF(ISNUMBER(AVERAGEIFS(ObservedSpeciesData!Y$2:Y$4955,ObservedSpeciesData!$A$2:$A$4955,$A1336,ObservedSpeciesData!$D$2:$D$4955,$D1336)),AVERAGEIFS(ObservedSpeciesData!Y$2:Y$4955,ObservedSpeciesData!$A$2:$A$4955,$A1336,ObservedSpeciesData!$D$2:$D$4955,$D1336),"")</f>
        <v/>
      </c>
      <c r="Z1336" s="23" t="str">
        <f>IF(ISNUMBER(AVERAGEIFS(ObservedSpeciesData!Z$2:Z$4955,ObservedSpeciesData!$A$2:$A$4955,$A1336,ObservedSpeciesData!$D$2:$D$4955,$D1336)),AVERAGEIFS(ObservedSpeciesData!Z$2:Z$4955,ObservedSpeciesData!$A$2:$A$4955,$A1336,ObservedSpeciesData!$D$2:$D$4955,$D1336),"")</f>
        <v/>
      </c>
      <c r="AA1336" s="23">
        <f>IF(ISNUMBER(AVERAGEIFS(ObservedSpeciesData!AA$2:AA$4955,ObservedSpeciesData!$A$2:$A$4955,$A1336,ObservedSpeciesData!$D$2:$D$4955,$D1336)),AVERAGEIFS(ObservedSpeciesData!AA$2:AA$4955,ObservedSpeciesData!$A$2:$A$4955,$A1336,ObservedSpeciesData!$D$2:$D$4955,$D1336),"")</f>
        <v>16.099999999999998</v>
      </c>
      <c r="AB1336" s="24">
        <f>IF(ISNUMBER(AVERAGEIFS(ObservedSpeciesData!AB$2:AB$4955,ObservedSpeciesData!$A$2:$A$4955,$A1336,ObservedSpeciesData!$D$2:$D$4955,$D1336)),AVERAGEIFS(ObservedSpeciesData!AB$2:AB$4955,ObservedSpeciesData!$A$2:$A$4955,$A1336,ObservedSpeciesData!$D$2:$D$4955,$D1336),"")</f>
        <v>2.5999999999999999E-2</v>
      </c>
      <c r="AC1336" s="24">
        <f>IF(ISNUMBER(AVERAGEIFS(ObservedSpeciesData!AC$2:AC$4955,ObservedSpeciesData!$A$2:$A$4955,$A1336,ObservedSpeciesData!$D$2:$D$4955,$D1336)),AVERAGEIFS(ObservedSpeciesData!AC$2:AC$4955,ObservedSpeciesData!$A$2:$A$4955,$A1336,ObservedSpeciesData!$D$2:$D$4955,$D1336),"")</f>
        <v>2.5999999999999999E-2</v>
      </c>
      <c r="AD1336" s="23" t="str">
        <f>IF(ISNUMBER(AVERAGEIFS(ObservedSpeciesData!AD$2:AD$4955,ObservedSpeciesData!$A$2:$A$4955,$A1336,ObservedSpeciesData!$D$2:$D$4955,$D1336)),AVERAGEIFS(ObservedSpeciesData!AD$2:AD$4955,ObservedSpeciesData!$A$2:$A$4955,$A1336,ObservedSpeciesData!$D$2:$D$4955,$D1336),"")</f>
        <v/>
      </c>
      <c r="AE1336" s="24" t="str">
        <f>IF(ISNUMBER(AVERAGEIFS(ObservedSpeciesData!AE$2:AE$4955,ObservedSpeciesData!$A$2:$A$4955,$A1336,ObservedSpeciesData!$D$2:$D$4955,$D1336)),AVERAGEIFS(ObservedSpeciesData!AE$2:AE$4955,ObservedSpeciesData!$A$2:$A$4955,$A1336,ObservedSpeciesData!$D$2:$D$4955,$D1336),"")</f>
        <v/>
      </c>
      <c r="AF1336" s="23"/>
      <c r="AG1336" s="24"/>
      <c r="AH1336" s="23">
        <f>IF(ISNUMBER(AVERAGEIFS(ObservedSpeciesData!AH$2:AH$4955,ObservedSpeciesData!$A$2:$A$4955,$A1336,ObservedSpeciesData!$D$2:$D$4955,$D1336)),AVERAGEIFS(ObservedSpeciesData!AH$2:AH$4955,ObservedSpeciesData!$A$2:$A$4955,$A1336,ObservedSpeciesData!$D$2:$D$4955,$D1336),"")</f>
        <v>1.3549999999999998</v>
      </c>
      <c r="AI1336" s="23">
        <f>IF(ISNUMBER(AVERAGEIFS(ObservedSpeciesData!AI$2:AI$4955,ObservedSpeciesData!$A$2:$A$4955,$A1336,ObservedSpeciesData!$C$2:$C$4955,$C1336,ObservedSpeciesData!$D$2:$D$4955,$D1336)),AVERAGEIFS(ObservedSpeciesData!AI$2:AI$4955,ObservedSpeciesData!$A$2:$A$4955,$A1336,ObservedSpeciesData!$C$2:$C$4955,$C1336,ObservedSpeciesData!$D$2:$D$4955,$D1336),"")</f>
        <v>2.7086666666666672</v>
      </c>
      <c r="AJ1336" s="2">
        <f>COUNTIFS(ObservedSpeciesData!$A$2:$A$828,$A1336,ObservedSpeciesData!$D$2:$D$828,$D1336)</f>
        <v>0</v>
      </c>
      <c r="AK1336" s="2">
        <f t="shared" si="20"/>
        <v>8</v>
      </c>
    </row>
    <row r="1337" spans="1:37" x14ac:dyDescent="0.25">
      <c r="A1337" s="14" t="s">
        <v>83</v>
      </c>
      <c r="B1337" t="s">
        <v>80</v>
      </c>
      <c r="C1337" t="s">
        <v>79</v>
      </c>
      <c r="D1337" s="13">
        <v>42261</v>
      </c>
      <c r="E1337">
        <v>1</v>
      </c>
      <c r="F1337">
        <v>200</v>
      </c>
      <c r="G1337" s="2" t="s">
        <v>87</v>
      </c>
      <c r="H1337" s="2" t="s">
        <v>11</v>
      </c>
      <c r="I1337">
        <v>7</v>
      </c>
      <c r="J1337" s="2" t="s">
        <v>77</v>
      </c>
      <c r="K1337" s="2">
        <f>IF(ISNUMBER(AVERAGEIFS(ObservedSpeciesData!K$2:K$4955,ObservedSpeciesData!$A$2:$A$4955,$A1337,ObservedSpeciesData!$D$2:$D$4955,$D1337)),AVERAGEIFS(ObservedSpeciesData!K$2:K$4955,ObservedSpeciesData!$A$2:$A$4955,$A1337,ObservedSpeciesData!$D$2:$D$4955,$D1337),"")</f>
        <v>180</v>
      </c>
      <c r="L1337" s="26" t="str">
        <f>IF(ISNUMBER(AVERAGEIFS(ObservedSpeciesData!L$2:L$4955,ObservedSpeciesData!$A$2:$A$4955,$A1337,ObservedSpeciesData!$D$2:$D$4955,$D1337)),AVERAGEIFS(ObservedSpeciesData!L$2:L$4955,ObservedSpeciesData!$A$2:$A$4955,$A1337,ObservedSpeciesData!$D$2:$D$4955,$D1337),"")</f>
        <v/>
      </c>
      <c r="M1337" s="23" t="str">
        <f>IF(ISNUMBER(AVERAGEIFS(ObservedSpeciesData!M$2:M$4955,ObservedSpeciesData!$A$2:$A$4955,$A1337,ObservedSpeciesData!$D$2:$D$4955,$D1337)),AVERAGEIFS(ObservedSpeciesData!M$2:M$4955,ObservedSpeciesData!$A$2:$A$4955,$A1337,ObservedSpeciesData!$D$2:$D$4955,$D1337),"")</f>
        <v/>
      </c>
      <c r="N1337" s="23">
        <f>IF(ISNUMBER(AVERAGEIFS(ObservedSpeciesData!N$2:N$4955,ObservedSpeciesData!$A$2:$A$4955,$A1337,ObservedSpeciesData!$D$2:$D$4955,$D1337)),AVERAGEIFS(ObservedSpeciesData!N$2:N$4955,ObservedSpeciesData!$A$2:$A$4955,$A1337,ObservedSpeciesData!$D$2:$D$4955,$D1337),"")</f>
        <v>730.99602444444452</v>
      </c>
      <c r="O1337" s="23">
        <f>IF(ISNUMBER(AVERAGEIFS(ObservedSpeciesData!O$2:O$4955,ObservedSpeciesData!$A$2:$A$4955,$A1337,ObservedSpeciesData!$D$2:$D$4955,$D1337)),AVERAGEIFS(ObservedSpeciesData!O$2:O$4955,ObservedSpeciesData!$A$2:$A$4955,$A1337,ObservedSpeciesData!$D$2:$D$4955,$D1337),"")</f>
        <v>73.099602444444443</v>
      </c>
      <c r="P1337" s="23">
        <f>IF(ISNUMBER(AVERAGEIFS(ObservedSpeciesData!P$2:P$4955,ObservedSpeciesData!$A$2:$A$4955,$A1337,ObservedSpeciesData!$C$2:$C$4955,$C1337,ObservedSpeciesData!$D$2:$D$4955,$D1337)),AVERAGEIFS(ObservedSpeciesData!P$2:P$4955,ObservedSpeciesData!$A$2:$A$4955,$A1337,ObservedSpeciesData!$C$2:$C$4955,$C1337,ObservedSpeciesData!$D$2:$D$4955,$D1337),"")</f>
        <v>165.32705853333331</v>
      </c>
      <c r="Q1337" s="23"/>
      <c r="R1337" s="25" t="str">
        <f>IF(ISNUMBER(AVERAGEIFS(ObservedSpeciesData!R$2:R$4955,ObservedSpeciesData!$A$2:$A$4955,$A1337,ObservedSpeciesData!$D$2:$D$4955,$D1337)),AVERAGEIFS(ObservedSpeciesData!R$2:R$4955,ObservedSpeciesData!$A$2:$A$4955,$A1337,ObservedSpeciesData!$D$2:$D$4955,$D1337),"")</f>
        <v/>
      </c>
      <c r="S1337" s="25" t="str">
        <f>IF(ISNUMBER(AVERAGEIFS(ObservedSpeciesData!S$2:S$4955,ObservedSpeciesData!$A$2:$A$4955,$A1337,ObservedSpeciesData!$D$2:$D$4955,$D1337)),AVERAGEIFS(ObservedSpeciesData!S$2:S$4955,ObservedSpeciesData!$A$2:$A$4955,$A1337,ObservedSpeciesData!$D$2:$D$4955,$D1337),"")</f>
        <v/>
      </c>
      <c r="T1337" s="23" t="str">
        <f>IF(ISNUMBER(AVERAGEIFS(ObservedSpeciesData!T$2:T$4955,ObservedSpeciesData!$A$2:$A$4955,$A1337,ObservedSpeciesData!$D$2:$D$4955,$D1337)),AVERAGEIFS(ObservedSpeciesData!T$2:T$4955,ObservedSpeciesData!$A$2:$A$4955,$A1337,ObservedSpeciesData!$D$2:$D$4955,$D1337),"")</f>
        <v/>
      </c>
      <c r="U1337" s="24" t="str">
        <f>IF(ISNUMBER(AVERAGEIFS(ObservedSpeciesData!U$2:U$4955,ObservedSpeciesData!$A$2:$A$4955,$A1337,ObservedSpeciesData!$C$2:$C$4955,$C1337,ObservedSpeciesData!$D$2:$D$4955,$D1337)),AVERAGEIFS(ObservedSpeciesData!U$2:U$4955,ObservedSpeciesData!$A$2:$A$4955,$A1337,ObservedSpeciesData!$C$2:$C$4955,$C1337,ObservedSpeciesData!$D$2:$D$4955,$D1337),"")</f>
        <v/>
      </c>
      <c r="V1337" s="23" t="str">
        <f>IF(ISNUMBER(AVERAGEIFS(ObservedSpeciesData!V$2:V$4955,ObservedSpeciesData!$A$2:$A$4955,$A1337,ObservedSpeciesData!$D$2:$D$4955,$D1337)),AVERAGEIFS(ObservedSpeciesData!V$2:V$4955,ObservedSpeciesData!$A$2:$A$4955,$A1337,ObservedSpeciesData!$D$2:$D$4955,$D1337),"")</f>
        <v/>
      </c>
      <c r="W1337" s="23" t="str">
        <f>IF(ISNUMBER(AVERAGEIFS(ObservedSpeciesData!W$2:W$4955,ObservedSpeciesData!$A$2:$A$4955,$A1337,ObservedSpeciesData!$D$2:$D$4955,$D1337)),AVERAGEIFS(ObservedSpeciesData!W$2:W$4955,ObservedSpeciesData!$A$2:$A$4955,$A1337,ObservedSpeciesData!$D$2:$D$4955,$D1337),"")</f>
        <v/>
      </c>
      <c r="X1337" s="23" t="str">
        <f>IF(ISNUMBER(AVERAGEIFS(ObservedSpeciesData!X$2:X$4955,ObservedSpeciesData!$A$2:$A$4955,$A1337,ObservedSpeciesData!$D$2:$D$4955,$D1337)),AVERAGEIFS(ObservedSpeciesData!X$2:X$4955,ObservedSpeciesData!$A$2:$A$4955,$A1337,ObservedSpeciesData!$D$2:$D$4955,$D1337),"")</f>
        <v/>
      </c>
      <c r="Y1337" s="23" t="str">
        <f>IF(ISNUMBER(AVERAGEIFS(ObservedSpeciesData!Y$2:Y$4955,ObservedSpeciesData!$A$2:$A$4955,$A1337,ObservedSpeciesData!$D$2:$D$4955,$D1337)),AVERAGEIFS(ObservedSpeciesData!Y$2:Y$4955,ObservedSpeciesData!$A$2:$A$4955,$A1337,ObservedSpeciesData!$D$2:$D$4955,$D1337),"")</f>
        <v/>
      </c>
      <c r="Z1337" s="23" t="str">
        <f>IF(ISNUMBER(AVERAGEIFS(ObservedSpeciesData!Z$2:Z$4955,ObservedSpeciesData!$A$2:$A$4955,$A1337,ObservedSpeciesData!$D$2:$D$4955,$D1337)),AVERAGEIFS(ObservedSpeciesData!Z$2:Z$4955,ObservedSpeciesData!$A$2:$A$4955,$A1337,ObservedSpeciesData!$D$2:$D$4955,$D1337),"")</f>
        <v/>
      </c>
      <c r="AA1337" s="23">
        <f>IF(ISNUMBER(AVERAGEIFS(ObservedSpeciesData!AA$2:AA$4955,ObservedSpeciesData!$A$2:$A$4955,$A1337,ObservedSpeciesData!$D$2:$D$4955,$D1337)),AVERAGEIFS(ObservedSpeciesData!AA$2:AA$4955,ObservedSpeciesData!$A$2:$A$4955,$A1337,ObservedSpeciesData!$D$2:$D$4955,$D1337),"")</f>
        <v>16.533333333333335</v>
      </c>
      <c r="AB1337" s="24">
        <f>IF(ISNUMBER(AVERAGEIFS(ObservedSpeciesData!AB$2:AB$4955,ObservedSpeciesData!$A$2:$A$4955,$A1337,ObservedSpeciesData!$D$2:$D$4955,$D1337)),AVERAGEIFS(ObservedSpeciesData!AB$2:AB$4955,ObservedSpeciesData!$A$2:$A$4955,$A1337,ObservedSpeciesData!$D$2:$D$4955,$D1337),"")</f>
        <v>2.6333333333333334E-2</v>
      </c>
      <c r="AC1337" s="24">
        <f>IF(ISNUMBER(AVERAGEIFS(ObservedSpeciesData!AC$2:AC$4955,ObservedSpeciesData!$A$2:$A$4955,$A1337,ObservedSpeciesData!$D$2:$D$4955,$D1337)),AVERAGEIFS(ObservedSpeciesData!AC$2:AC$4955,ObservedSpeciesData!$A$2:$A$4955,$A1337,ObservedSpeciesData!$D$2:$D$4955,$D1337),"")</f>
        <v>2.6333333333333334E-2</v>
      </c>
      <c r="AD1337" s="23" t="str">
        <f>IF(ISNUMBER(AVERAGEIFS(ObservedSpeciesData!AD$2:AD$4955,ObservedSpeciesData!$A$2:$A$4955,$A1337,ObservedSpeciesData!$D$2:$D$4955,$D1337)),AVERAGEIFS(ObservedSpeciesData!AD$2:AD$4955,ObservedSpeciesData!$A$2:$A$4955,$A1337,ObservedSpeciesData!$D$2:$D$4955,$D1337),"")</f>
        <v/>
      </c>
      <c r="AE1337" s="24" t="str">
        <f>IF(ISNUMBER(AVERAGEIFS(ObservedSpeciesData!AE$2:AE$4955,ObservedSpeciesData!$A$2:$A$4955,$A1337,ObservedSpeciesData!$D$2:$D$4955,$D1337)),AVERAGEIFS(ObservedSpeciesData!AE$2:AE$4955,ObservedSpeciesData!$A$2:$A$4955,$A1337,ObservedSpeciesData!$D$2:$D$4955,$D1337),"")</f>
        <v/>
      </c>
      <c r="AF1337" s="23"/>
      <c r="AG1337" s="24"/>
      <c r="AH1337" s="23">
        <f>IF(ISNUMBER(AVERAGEIFS(ObservedSpeciesData!AH$2:AH$4955,ObservedSpeciesData!$A$2:$A$4955,$A1337,ObservedSpeciesData!$D$2:$D$4955,$D1337)),AVERAGEIFS(ObservedSpeciesData!AH$2:AH$4955,ObservedSpeciesData!$A$2:$A$4955,$A1337,ObservedSpeciesData!$D$2:$D$4955,$D1337),"")</f>
        <v>1.9446666666666665</v>
      </c>
      <c r="AI1337" s="23">
        <f>IF(ISNUMBER(AVERAGEIFS(ObservedSpeciesData!AI$2:AI$4955,ObservedSpeciesData!$A$2:$A$4955,$A1337,ObservedSpeciesData!$C$2:$C$4955,$C1337,ObservedSpeciesData!$D$2:$D$4955,$D1337)),AVERAGEIFS(ObservedSpeciesData!AI$2:AI$4955,ObservedSpeciesData!$A$2:$A$4955,$A1337,ObservedSpeciesData!$C$2:$C$4955,$C1337,ObservedSpeciesData!$D$2:$D$4955,$D1337),"")</f>
        <v>4.5250000000000004</v>
      </c>
      <c r="AJ1337" s="2">
        <f>COUNTIFS(ObservedSpeciesData!$A$2:$A$828,$A1337,ObservedSpeciesData!$D$2:$D$828,$D1337)</f>
        <v>0</v>
      </c>
      <c r="AK1337" s="2">
        <f t="shared" si="20"/>
        <v>8</v>
      </c>
    </row>
    <row r="1338" spans="1:37" x14ac:dyDescent="0.25">
      <c r="A1338" s="14" t="s">
        <v>82</v>
      </c>
      <c r="B1338" t="s">
        <v>80</v>
      </c>
      <c r="C1338" t="s">
        <v>79</v>
      </c>
      <c r="D1338" s="13">
        <v>42261</v>
      </c>
      <c r="E1338">
        <v>1</v>
      </c>
      <c r="F1338">
        <v>350</v>
      </c>
      <c r="G1338" s="2" t="s">
        <v>87</v>
      </c>
      <c r="H1338" s="2" t="s">
        <v>11</v>
      </c>
      <c r="I1338">
        <v>7</v>
      </c>
      <c r="J1338" s="2" t="s">
        <v>77</v>
      </c>
      <c r="K1338" s="2">
        <f>IF(ISNUMBER(AVERAGEIFS(ObservedSpeciesData!K$2:K$4955,ObservedSpeciesData!$A$2:$A$4955,$A1338,ObservedSpeciesData!$D$2:$D$4955,$D1338)),AVERAGEIFS(ObservedSpeciesData!K$2:K$4955,ObservedSpeciesData!$A$2:$A$4955,$A1338,ObservedSpeciesData!$D$2:$D$4955,$D1338),"")</f>
        <v>315</v>
      </c>
      <c r="L1338" s="26" t="str">
        <f>IF(ISNUMBER(AVERAGEIFS(ObservedSpeciesData!L$2:L$4955,ObservedSpeciesData!$A$2:$A$4955,$A1338,ObservedSpeciesData!$D$2:$D$4955,$D1338)),AVERAGEIFS(ObservedSpeciesData!L$2:L$4955,ObservedSpeciesData!$A$2:$A$4955,$A1338,ObservedSpeciesData!$D$2:$D$4955,$D1338),"")</f>
        <v/>
      </c>
      <c r="M1338" s="23" t="str">
        <f>IF(ISNUMBER(AVERAGEIFS(ObservedSpeciesData!M$2:M$4955,ObservedSpeciesData!$A$2:$A$4955,$A1338,ObservedSpeciesData!$D$2:$D$4955,$D1338)),AVERAGEIFS(ObservedSpeciesData!M$2:M$4955,ObservedSpeciesData!$A$2:$A$4955,$A1338,ObservedSpeciesData!$D$2:$D$4955,$D1338),"")</f>
        <v/>
      </c>
      <c r="N1338" s="23">
        <f>IF(ISNUMBER(AVERAGEIFS(ObservedSpeciesData!N$2:N$4955,ObservedSpeciesData!$A$2:$A$4955,$A1338,ObservedSpeciesData!$D$2:$D$4955,$D1338)),AVERAGEIFS(ObservedSpeciesData!N$2:N$4955,ObservedSpeciesData!$A$2:$A$4955,$A1338,ObservedSpeciesData!$D$2:$D$4955,$D1338),"")</f>
        <v>1916.9175586666668</v>
      </c>
      <c r="O1338" s="23">
        <f>IF(ISNUMBER(AVERAGEIFS(ObservedSpeciesData!O$2:O$4955,ObservedSpeciesData!$A$2:$A$4955,$A1338,ObservedSpeciesData!$D$2:$D$4955,$D1338)),AVERAGEIFS(ObservedSpeciesData!O$2:O$4955,ObservedSpeciesData!$A$2:$A$4955,$A1338,ObservedSpeciesData!$D$2:$D$4955,$D1338),"")</f>
        <v>191.69175586666665</v>
      </c>
      <c r="P1338" s="23">
        <f>IF(ISNUMBER(AVERAGEIFS(ObservedSpeciesData!P$2:P$4955,ObservedSpeciesData!$A$2:$A$4955,$A1338,ObservedSpeciesData!$C$2:$C$4955,$C1338,ObservedSpeciesData!$D$2:$D$4955,$D1338)),AVERAGEIFS(ObservedSpeciesData!P$2:P$4955,ObservedSpeciesData!$A$2:$A$4955,$A1338,ObservedSpeciesData!$C$2:$C$4955,$C1338,ObservedSpeciesData!$D$2:$D$4955,$D1338),"")</f>
        <v>334.51180244444441</v>
      </c>
      <c r="Q1338" s="23"/>
      <c r="R1338" s="25" t="str">
        <f>IF(ISNUMBER(AVERAGEIFS(ObservedSpeciesData!R$2:R$4955,ObservedSpeciesData!$A$2:$A$4955,$A1338,ObservedSpeciesData!$D$2:$D$4955,$D1338)),AVERAGEIFS(ObservedSpeciesData!R$2:R$4955,ObservedSpeciesData!$A$2:$A$4955,$A1338,ObservedSpeciesData!$D$2:$D$4955,$D1338),"")</f>
        <v/>
      </c>
      <c r="S1338" s="25" t="str">
        <f>IF(ISNUMBER(AVERAGEIFS(ObservedSpeciesData!S$2:S$4955,ObservedSpeciesData!$A$2:$A$4955,$A1338,ObservedSpeciesData!$D$2:$D$4955,$D1338)),AVERAGEIFS(ObservedSpeciesData!S$2:S$4955,ObservedSpeciesData!$A$2:$A$4955,$A1338,ObservedSpeciesData!$D$2:$D$4955,$D1338),"")</f>
        <v/>
      </c>
      <c r="T1338" s="23" t="str">
        <f>IF(ISNUMBER(AVERAGEIFS(ObservedSpeciesData!T$2:T$4955,ObservedSpeciesData!$A$2:$A$4955,$A1338,ObservedSpeciesData!$D$2:$D$4955,$D1338)),AVERAGEIFS(ObservedSpeciesData!T$2:T$4955,ObservedSpeciesData!$A$2:$A$4955,$A1338,ObservedSpeciesData!$D$2:$D$4955,$D1338),"")</f>
        <v/>
      </c>
      <c r="U1338" s="24" t="str">
        <f>IF(ISNUMBER(AVERAGEIFS(ObservedSpeciesData!U$2:U$4955,ObservedSpeciesData!$A$2:$A$4955,$A1338,ObservedSpeciesData!$C$2:$C$4955,$C1338,ObservedSpeciesData!$D$2:$D$4955,$D1338)),AVERAGEIFS(ObservedSpeciesData!U$2:U$4955,ObservedSpeciesData!$A$2:$A$4955,$A1338,ObservedSpeciesData!$C$2:$C$4955,$C1338,ObservedSpeciesData!$D$2:$D$4955,$D1338),"")</f>
        <v/>
      </c>
      <c r="V1338" s="23" t="str">
        <f>IF(ISNUMBER(AVERAGEIFS(ObservedSpeciesData!V$2:V$4955,ObservedSpeciesData!$A$2:$A$4955,$A1338,ObservedSpeciesData!$D$2:$D$4955,$D1338)),AVERAGEIFS(ObservedSpeciesData!V$2:V$4955,ObservedSpeciesData!$A$2:$A$4955,$A1338,ObservedSpeciesData!$D$2:$D$4955,$D1338),"")</f>
        <v/>
      </c>
      <c r="W1338" s="23" t="str">
        <f>IF(ISNUMBER(AVERAGEIFS(ObservedSpeciesData!W$2:W$4955,ObservedSpeciesData!$A$2:$A$4955,$A1338,ObservedSpeciesData!$D$2:$D$4955,$D1338)),AVERAGEIFS(ObservedSpeciesData!W$2:W$4955,ObservedSpeciesData!$A$2:$A$4955,$A1338,ObservedSpeciesData!$D$2:$D$4955,$D1338),"")</f>
        <v/>
      </c>
      <c r="X1338" s="23" t="str">
        <f>IF(ISNUMBER(AVERAGEIFS(ObservedSpeciesData!X$2:X$4955,ObservedSpeciesData!$A$2:$A$4955,$A1338,ObservedSpeciesData!$D$2:$D$4955,$D1338)),AVERAGEIFS(ObservedSpeciesData!X$2:X$4955,ObservedSpeciesData!$A$2:$A$4955,$A1338,ObservedSpeciesData!$D$2:$D$4955,$D1338),"")</f>
        <v/>
      </c>
      <c r="Y1338" s="23" t="str">
        <f>IF(ISNUMBER(AVERAGEIFS(ObservedSpeciesData!Y$2:Y$4955,ObservedSpeciesData!$A$2:$A$4955,$A1338,ObservedSpeciesData!$D$2:$D$4955,$D1338)),AVERAGEIFS(ObservedSpeciesData!Y$2:Y$4955,ObservedSpeciesData!$A$2:$A$4955,$A1338,ObservedSpeciesData!$D$2:$D$4955,$D1338),"")</f>
        <v/>
      </c>
      <c r="Z1338" s="23" t="str">
        <f>IF(ISNUMBER(AVERAGEIFS(ObservedSpeciesData!Z$2:Z$4955,ObservedSpeciesData!$A$2:$A$4955,$A1338,ObservedSpeciesData!$D$2:$D$4955,$D1338)),AVERAGEIFS(ObservedSpeciesData!Z$2:Z$4955,ObservedSpeciesData!$A$2:$A$4955,$A1338,ObservedSpeciesData!$D$2:$D$4955,$D1338),"")</f>
        <v/>
      </c>
      <c r="AA1338" s="23">
        <f>IF(ISNUMBER(AVERAGEIFS(ObservedSpeciesData!AA$2:AA$4955,ObservedSpeciesData!$A$2:$A$4955,$A1338,ObservedSpeciesData!$D$2:$D$4955,$D1338)),AVERAGEIFS(ObservedSpeciesData!AA$2:AA$4955,ObservedSpeciesData!$A$2:$A$4955,$A1338,ObservedSpeciesData!$D$2:$D$4955,$D1338),"")</f>
        <v>18.900000000000002</v>
      </c>
      <c r="AB1338" s="24">
        <f>IF(ISNUMBER(AVERAGEIFS(ObservedSpeciesData!AB$2:AB$4955,ObservedSpeciesData!$A$2:$A$4955,$A1338,ObservedSpeciesData!$D$2:$D$4955,$D1338)),AVERAGEIFS(ObservedSpeciesData!AB$2:AB$4955,ObservedSpeciesData!$A$2:$A$4955,$A1338,ObservedSpeciesData!$D$2:$D$4955,$D1338),"")</f>
        <v>0.03</v>
      </c>
      <c r="AC1338" s="24">
        <f>IF(ISNUMBER(AVERAGEIFS(ObservedSpeciesData!AC$2:AC$4955,ObservedSpeciesData!$A$2:$A$4955,$A1338,ObservedSpeciesData!$D$2:$D$4955,$D1338)),AVERAGEIFS(ObservedSpeciesData!AC$2:AC$4955,ObservedSpeciesData!$A$2:$A$4955,$A1338,ObservedSpeciesData!$D$2:$D$4955,$D1338),"")</f>
        <v>0.03</v>
      </c>
      <c r="AD1338" s="23" t="str">
        <f>IF(ISNUMBER(AVERAGEIFS(ObservedSpeciesData!AD$2:AD$4955,ObservedSpeciesData!$A$2:$A$4955,$A1338,ObservedSpeciesData!$D$2:$D$4955,$D1338)),AVERAGEIFS(ObservedSpeciesData!AD$2:AD$4955,ObservedSpeciesData!$A$2:$A$4955,$A1338,ObservedSpeciesData!$D$2:$D$4955,$D1338),"")</f>
        <v/>
      </c>
      <c r="AE1338" s="24" t="str">
        <f>IF(ISNUMBER(AVERAGEIFS(ObservedSpeciesData!AE$2:AE$4955,ObservedSpeciesData!$A$2:$A$4955,$A1338,ObservedSpeciesData!$D$2:$D$4955,$D1338)),AVERAGEIFS(ObservedSpeciesData!AE$2:AE$4955,ObservedSpeciesData!$A$2:$A$4955,$A1338,ObservedSpeciesData!$D$2:$D$4955,$D1338),"")</f>
        <v/>
      </c>
      <c r="AF1338" s="23"/>
      <c r="AG1338" s="24"/>
      <c r="AH1338" s="23">
        <f>IF(ISNUMBER(AVERAGEIFS(ObservedSpeciesData!AH$2:AH$4955,ObservedSpeciesData!$A$2:$A$4955,$A1338,ObservedSpeciesData!$D$2:$D$4955,$D1338)),AVERAGEIFS(ObservedSpeciesData!AH$2:AH$4955,ObservedSpeciesData!$A$2:$A$4955,$A1338,ObservedSpeciesData!$D$2:$D$4955,$D1338),"")</f>
        <v>5.7406666666666668</v>
      </c>
      <c r="AI1338" s="23">
        <f>IF(ISNUMBER(AVERAGEIFS(ObservedSpeciesData!AI$2:AI$4955,ObservedSpeciesData!$A$2:$A$4955,$A1338,ObservedSpeciesData!$C$2:$C$4955,$C1338,ObservedSpeciesData!$D$2:$D$4955,$D1338)),AVERAGEIFS(ObservedSpeciesData!AI$2:AI$4955,ObservedSpeciesData!$A$2:$A$4955,$A1338,ObservedSpeciesData!$C$2:$C$4955,$C1338,ObservedSpeciesData!$D$2:$D$4955,$D1338),"")</f>
        <v>10.252666666666668</v>
      </c>
      <c r="AJ1338" s="2">
        <f>COUNTIFS(ObservedSpeciesData!$A$2:$A$828,$A1338,ObservedSpeciesData!$D$2:$D$828,$D1338)</f>
        <v>0</v>
      </c>
      <c r="AK1338" s="2">
        <f t="shared" si="20"/>
        <v>8</v>
      </c>
    </row>
    <row r="1339" spans="1:37" x14ac:dyDescent="0.25">
      <c r="A1339" s="14" t="s">
        <v>81</v>
      </c>
      <c r="B1339" t="s">
        <v>80</v>
      </c>
      <c r="C1339" t="s">
        <v>79</v>
      </c>
      <c r="D1339" s="13">
        <v>42261</v>
      </c>
      <c r="E1339">
        <v>1</v>
      </c>
      <c r="F1339">
        <v>500</v>
      </c>
      <c r="G1339" s="2" t="s">
        <v>87</v>
      </c>
      <c r="H1339" s="2" t="s">
        <v>11</v>
      </c>
      <c r="I1339">
        <v>7</v>
      </c>
      <c r="J1339" s="2" t="s">
        <v>77</v>
      </c>
      <c r="K1339" s="2">
        <f>IF(ISNUMBER(AVERAGEIFS(ObservedSpeciesData!K$2:K$4955,ObservedSpeciesData!$A$2:$A$4955,$A1339,ObservedSpeciesData!$D$2:$D$4955,$D1339)),AVERAGEIFS(ObservedSpeciesData!K$2:K$4955,ObservedSpeciesData!$A$2:$A$4955,$A1339,ObservedSpeciesData!$D$2:$D$4955,$D1339),"")</f>
        <v>450</v>
      </c>
      <c r="L1339" s="26" t="str">
        <f>IF(ISNUMBER(AVERAGEIFS(ObservedSpeciesData!L$2:L$4955,ObservedSpeciesData!$A$2:$A$4955,$A1339,ObservedSpeciesData!$D$2:$D$4955,$D1339)),AVERAGEIFS(ObservedSpeciesData!L$2:L$4955,ObservedSpeciesData!$A$2:$A$4955,$A1339,ObservedSpeciesData!$D$2:$D$4955,$D1339),"")</f>
        <v/>
      </c>
      <c r="M1339" s="23" t="str">
        <f>IF(ISNUMBER(AVERAGEIFS(ObservedSpeciesData!M$2:M$4955,ObservedSpeciesData!$A$2:$A$4955,$A1339,ObservedSpeciesData!$D$2:$D$4955,$D1339)),AVERAGEIFS(ObservedSpeciesData!M$2:M$4955,ObservedSpeciesData!$A$2:$A$4955,$A1339,ObservedSpeciesData!$D$2:$D$4955,$D1339),"")</f>
        <v/>
      </c>
      <c r="N1339" s="23">
        <f>IF(ISNUMBER(AVERAGEIFS(ObservedSpeciesData!N$2:N$4955,ObservedSpeciesData!$A$2:$A$4955,$A1339,ObservedSpeciesData!$D$2:$D$4955,$D1339)),AVERAGEIFS(ObservedSpeciesData!N$2:N$4955,ObservedSpeciesData!$A$2:$A$4955,$A1339,ObservedSpeciesData!$D$2:$D$4955,$D1339),"")</f>
        <v>2402.7300693333332</v>
      </c>
      <c r="O1339" s="23">
        <f>IF(ISNUMBER(AVERAGEIFS(ObservedSpeciesData!O$2:O$4955,ObservedSpeciesData!$A$2:$A$4955,$A1339,ObservedSpeciesData!$D$2:$D$4955,$D1339)),AVERAGEIFS(ObservedSpeciesData!O$2:O$4955,ObservedSpeciesData!$A$2:$A$4955,$A1339,ObservedSpeciesData!$D$2:$D$4955,$D1339),"")</f>
        <v>240.27300693333333</v>
      </c>
      <c r="P1339" s="23">
        <f>IF(ISNUMBER(AVERAGEIFS(ObservedSpeciesData!P$2:P$4955,ObservedSpeciesData!$A$2:$A$4955,$A1339,ObservedSpeciesData!$C$2:$C$4955,$C1339,ObservedSpeciesData!$D$2:$D$4955,$D1339)),AVERAGEIFS(ObservedSpeciesData!P$2:P$4955,ObservedSpeciesData!$A$2:$A$4955,$A1339,ObservedSpeciesData!$C$2:$C$4955,$C1339,ObservedSpeciesData!$D$2:$D$4955,$D1339),"")</f>
        <v>368.79322408888885</v>
      </c>
      <c r="Q1339" s="23"/>
      <c r="R1339" s="25" t="str">
        <f>IF(ISNUMBER(AVERAGEIFS(ObservedSpeciesData!R$2:R$4955,ObservedSpeciesData!$A$2:$A$4955,$A1339,ObservedSpeciesData!$D$2:$D$4955,$D1339)),AVERAGEIFS(ObservedSpeciesData!R$2:R$4955,ObservedSpeciesData!$A$2:$A$4955,$A1339,ObservedSpeciesData!$D$2:$D$4955,$D1339),"")</f>
        <v/>
      </c>
      <c r="S1339" s="25" t="str">
        <f>IF(ISNUMBER(AVERAGEIFS(ObservedSpeciesData!S$2:S$4955,ObservedSpeciesData!$A$2:$A$4955,$A1339,ObservedSpeciesData!$D$2:$D$4955,$D1339)),AVERAGEIFS(ObservedSpeciesData!S$2:S$4955,ObservedSpeciesData!$A$2:$A$4955,$A1339,ObservedSpeciesData!$D$2:$D$4955,$D1339),"")</f>
        <v/>
      </c>
      <c r="T1339" s="23" t="str">
        <f>IF(ISNUMBER(AVERAGEIFS(ObservedSpeciesData!T$2:T$4955,ObservedSpeciesData!$A$2:$A$4955,$A1339,ObservedSpeciesData!$D$2:$D$4955,$D1339)),AVERAGEIFS(ObservedSpeciesData!T$2:T$4955,ObservedSpeciesData!$A$2:$A$4955,$A1339,ObservedSpeciesData!$D$2:$D$4955,$D1339),"")</f>
        <v/>
      </c>
      <c r="U1339" s="24" t="str">
        <f>IF(ISNUMBER(AVERAGEIFS(ObservedSpeciesData!U$2:U$4955,ObservedSpeciesData!$A$2:$A$4955,$A1339,ObservedSpeciesData!$C$2:$C$4955,$C1339,ObservedSpeciesData!$D$2:$D$4955,$D1339)),AVERAGEIFS(ObservedSpeciesData!U$2:U$4955,ObservedSpeciesData!$A$2:$A$4955,$A1339,ObservedSpeciesData!$C$2:$C$4955,$C1339,ObservedSpeciesData!$D$2:$D$4955,$D1339),"")</f>
        <v/>
      </c>
      <c r="V1339" s="23" t="str">
        <f>IF(ISNUMBER(AVERAGEIFS(ObservedSpeciesData!V$2:V$4955,ObservedSpeciesData!$A$2:$A$4955,$A1339,ObservedSpeciesData!$D$2:$D$4955,$D1339)),AVERAGEIFS(ObservedSpeciesData!V$2:V$4955,ObservedSpeciesData!$A$2:$A$4955,$A1339,ObservedSpeciesData!$D$2:$D$4955,$D1339),"")</f>
        <v/>
      </c>
      <c r="W1339" s="23" t="str">
        <f>IF(ISNUMBER(AVERAGEIFS(ObservedSpeciesData!W$2:W$4955,ObservedSpeciesData!$A$2:$A$4955,$A1339,ObservedSpeciesData!$D$2:$D$4955,$D1339)),AVERAGEIFS(ObservedSpeciesData!W$2:W$4955,ObservedSpeciesData!$A$2:$A$4955,$A1339,ObservedSpeciesData!$D$2:$D$4955,$D1339),"")</f>
        <v/>
      </c>
      <c r="X1339" s="23" t="str">
        <f>IF(ISNUMBER(AVERAGEIFS(ObservedSpeciesData!X$2:X$4955,ObservedSpeciesData!$A$2:$A$4955,$A1339,ObservedSpeciesData!$D$2:$D$4955,$D1339)),AVERAGEIFS(ObservedSpeciesData!X$2:X$4955,ObservedSpeciesData!$A$2:$A$4955,$A1339,ObservedSpeciesData!$D$2:$D$4955,$D1339),"")</f>
        <v/>
      </c>
      <c r="Y1339" s="23" t="str">
        <f>IF(ISNUMBER(AVERAGEIFS(ObservedSpeciesData!Y$2:Y$4955,ObservedSpeciesData!$A$2:$A$4955,$A1339,ObservedSpeciesData!$D$2:$D$4955,$D1339)),AVERAGEIFS(ObservedSpeciesData!Y$2:Y$4955,ObservedSpeciesData!$A$2:$A$4955,$A1339,ObservedSpeciesData!$D$2:$D$4955,$D1339),"")</f>
        <v/>
      </c>
      <c r="Z1339" s="23" t="str">
        <f>IF(ISNUMBER(AVERAGEIFS(ObservedSpeciesData!Z$2:Z$4955,ObservedSpeciesData!$A$2:$A$4955,$A1339,ObservedSpeciesData!$D$2:$D$4955,$D1339)),AVERAGEIFS(ObservedSpeciesData!Z$2:Z$4955,ObservedSpeciesData!$A$2:$A$4955,$A1339,ObservedSpeciesData!$D$2:$D$4955,$D1339),"")</f>
        <v/>
      </c>
      <c r="AA1339" s="23">
        <f>IF(ISNUMBER(AVERAGEIFS(ObservedSpeciesData!AA$2:AA$4955,ObservedSpeciesData!$A$2:$A$4955,$A1339,ObservedSpeciesData!$D$2:$D$4955,$D1339)),AVERAGEIFS(ObservedSpeciesData!AA$2:AA$4955,ObservedSpeciesData!$A$2:$A$4955,$A1339,ObservedSpeciesData!$D$2:$D$4955,$D1339),"")</f>
        <v>20.833333333333332</v>
      </c>
      <c r="AB1339" s="24">
        <f>IF(ISNUMBER(AVERAGEIFS(ObservedSpeciesData!AB$2:AB$4955,ObservedSpeciesData!$A$2:$A$4955,$A1339,ObservedSpeciesData!$D$2:$D$4955,$D1339)),AVERAGEIFS(ObservedSpeciesData!AB$2:AB$4955,ObservedSpeciesData!$A$2:$A$4955,$A1339,ObservedSpeciesData!$D$2:$D$4955,$D1339),"")</f>
        <v>3.3333333333333333E-2</v>
      </c>
      <c r="AC1339" s="24">
        <f>IF(ISNUMBER(AVERAGEIFS(ObservedSpeciesData!AC$2:AC$4955,ObservedSpeciesData!$A$2:$A$4955,$A1339,ObservedSpeciesData!$D$2:$D$4955,$D1339)),AVERAGEIFS(ObservedSpeciesData!AC$2:AC$4955,ObservedSpeciesData!$A$2:$A$4955,$A1339,ObservedSpeciesData!$D$2:$D$4955,$D1339),"")</f>
        <v>3.3333333333333333E-2</v>
      </c>
      <c r="AD1339" s="23" t="str">
        <f>IF(ISNUMBER(AVERAGEIFS(ObservedSpeciesData!AD$2:AD$4955,ObservedSpeciesData!$A$2:$A$4955,$A1339,ObservedSpeciesData!$D$2:$D$4955,$D1339)),AVERAGEIFS(ObservedSpeciesData!AD$2:AD$4955,ObservedSpeciesData!$A$2:$A$4955,$A1339,ObservedSpeciesData!$D$2:$D$4955,$D1339),"")</f>
        <v/>
      </c>
      <c r="AE1339" s="24" t="str">
        <f>IF(ISNUMBER(AVERAGEIFS(ObservedSpeciesData!AE$2:AE$4955,ObservedSpeciesData!$A$2:$A$4955,$A1339,ObservedSpeciesData!$D$2:$D$4955,$D1339)),AVERAGEIFS(ObservedSpeciesData!AE$2:AE$4955,ObservedSpeciesData!$A$2:$A$4955,$A1339,ObservedSpeciesData!$D$2:$D$4955,$D1339),"")</f>
        <v/>
      </c>
      <c r="AF1339" s="23"/>
      <c r="AG1339" s="24"/>
      <c r="AH1339" s="23">
        <f>IF(ISNUMBER(AVERAGEIFS(ObservedSpeciesData!AH$2:AH$4955,ObservedSpeciesData!$A$2:$A$4955,$A1339,ObservedSpeciesData!$D$2:$D$4955,$D1339)),AVERAGEIFS(ObservedSpeciesData!AH$2:AH$4955,ObservedSpeciesData!$A$2:$A$4955,$A1339,ObservedSpeciesData!$D$2:$D$4955,$D1339),"")</f>
        <v>8.0206666666666671</v>
      </c>
      <c r="AI1339" s="23">
        <f>IF(ISNUMBER(AVERAGEIFS(ObservedSpeciesData!AI$2:AI$4955,ObservedSpeciesData!$A$2:$A$4955,$A1339,ObservedSpeciesData!$C$2:$C$4955,$C1339,ObservedSpeciesData!$D$2:$D$4955,$D1339)),AVERAGEIFS(ObservedSpeciesData!AI$2:AI$4955,ObservedSpeciesData!$A$2:$A$4955,$A1339,ObservedSpeciesData!$C$2:$C$4955,$C1339,ObservedSpeciesData!$D$2:$D$4955,$D1339),"")</f>
        <v>12.286333333333333</v>
      </c>
      <c r="AJ1339" s="2">
        <f>COUNTIFS(ObservedSpeciesData!$A$2:$A$828,$A1339,ObservedSpeciesData!$D$2:$D$828,$D1339)</f>
        <v>0</v>
      </c>
      <c r="AK1339" s="2">
        <f t="shared" si="20"/>
        <v>8</v>
      </c>
    </row>
    <row r="1340" spans="1:37" x14ac:dyDescent="0.25">
      <c r="A1340" s="14" t="s">
        <v>86</v>
      </c>
      <c r="B1340" t="s">
        <v>80</v>
      </c>
      <c r="C1340" t="s">
        <v>79</v>
      </c>
      <c r="D1340" s="13">
        <v>42269</v>
      </c>
      <c r="E1340">
        <v>1</v>
      </c>
      <c r="F1340">
        <v>0</v>
      </c>
      <c r="G1340" s="2" t="s">
        <v>87</v>
      </c>
      <c r="H1340" s="2" t="s">
        <v>11</v>
      </c>
      <c r="I1340">
        <v>8</v>
      </c>
      <c r="J1340" s="2" t="s">
        <v>88</v>
      </c>
      <c r="K1340" s="2">
        <f>IF(ISNUMBER(AVERAGEIFS(ObservedSpeciesData!K$2:K$4955,ObservedSpeciesData!$A$2:$A$4955,$A1340,ObservedSpeciesData!$D$2:$D$4955,$D1340)),AVERAGEIFS(ObservedSpeciesData!K$2:K$4955,ObservedSpeciesData!$A$2:$A$4955,$A1340,ObservedSpeciesData!$D$2:$D$4955,$D1340),"")</f>
        <v>0</v>
      </c>
      <c r="L1340" s="26">
        <f>IF(ISNUMBER(AVERAGEIFS(ObservedSpeciesData!L$2:L$4955,ObservedSpeciesData!$A$2:$A$4955,$A1340,ObservedSpeciesData!$D$2:$D$4955,$D1340)),AVERAGEIFS(ObservedSpeciesData!L$2:L$4955,ObservedSpeciesData!$A$2:$A$4955,$A1340,ObservedSpeciesData!$D$2:$D$4955,$D1340),"")</f>
        <v>1567.5</v>
      </c>
      <c r="M1340" s="23">
        <f>IF(ISNUMBER(AVERAGEIFS(ObservedSpeciesData!M$2:M$4955,ObservedSpeciesData!$A$2:$A$4955,$A1340,ObservedSpeciesData!$D$2:$D$4955,$D1340)),AVERAGEIFS(ObservedSpeciesData!M$2:M$4955,ObservedSpeciesData!$A$2:$A$4955,$A1340,ObservedSpeciesData!$D$2:$D$4955,$D1340),"")</f>
        <v>156.75</v>
      </c>
      <c r="N1340" s="23" t="str">
        <f>IF(ISNUMBER(AVERAGEIFS(ObservedSpeciesData!N$2:N$4955,ObservedSpeciesData!$A$2:$A$4955,$A1340,ObservedSpeciesData!$D$2:$D$4955,$D1340)),AVERAGEIFS(ObservedSpeciesData!N$2:N$4955,ObservedSpeciesData!$A$2:$A$4955,$A1340,ObservedSpeciesData!$D$2:$D$4955,$D1340),"")</f>
        <v/>
      </c>
      <c r="O1340" s="23" t="str">
        <f>IF(ISNUMBER(AVERAGEIFS(ObservedSpeciesData!O$2:O$4955,ObservedSpeciesData!$A$2:$A$4955,$A1340,ObservedSpeciesData!$D$2:$D$4955,$D1340)),AVERAGEIFS(ObservedSpeciesData!O$2:O$4955,ObservedSpeciesData!$A$2:$A$4955,$A1340,ObservedSpeciesData!$D$2:$D$4955,$D1340),"")</f>
        <v/>
      </c>
      <c r="P1340" s="23" t="str">
        <f>IF(ISNUMBER(AVERAGEIFS(ObservedSpeciesData!P$2:P$4955,ObservedSpeciesData!$A$2:$A$4955,$A1340,ObservedSpeciesData!$C$2:$C$4955,$C1340,ObservedSpeciesData!$D$2:$D$4955,$D1340)),AVERAGEIFS(ObservedSpeciesData!P$2:P$4955,ObservedSpeciesData!$A$2:$A$4955,$A1340,ObservedSpeciesData!$C$2:$C$4955,$C1340,ObservedSpeciesData!$D$2:$D$4955,$D1340),"")</f>
        <v/>
      </c>
      <c r="Q1340" s="23"/>
      <c r="R1340" s="25" t="str">
        <f>IF(ISNUMBER(AVERAGEIFS(ObservedSpeciesData!R$2:R$4955,ObservedSpeciesData!$A$2:$A$4955,$A1340,ObservedSpeciesData!$D$2:$D$4955,$D1340)),AVERAGEIFS(ObservedSpeciesData!R$2:R$4955,ObservedSpeciesData!$A$2:$A$4955,$A1340,ObservedSpeciesData!$D$2:$D$4955,$D1340),"")</f>
        <v/>
      </c>
      <c r="S1340" s="25" t="str">
        <f>IF(ISNUMBER(AVERAGEIFS(ObservedSpeciesData!S$2:S$4955,ObservedSpeciesData!$A$2:$A$4955,$A1340,ObservedSpeciesData!$D$2:$D$4955,$D1340)),AVERAGEIFS(ObservedSpeciesData!S$2:S$4955,ObservedSpeciesData!$A$2:$A$4955,$A1340,ObservedSpeciesData!$D$2:$D$4955,$D1340),"")</f>
        <v/>
      </c>
      <c r="T1340" s="23" t="str">
        <f>IF(ISNUMBER(AVERAGEIFS(ObservedSpeciesData!T$2:T$4955,ObservedSpeciesData!$A$2:$A$4955,$A1340,ObservedSpeciesData!$D$2:$D$4955,$D1340)),AVERAGEIFS(ObservedSpeciesData!T$2:T$4955,ObservedSpeciesData!$A$2:$A$4955,$A1340,ObservedSpeciesData!$D$2:$D$4955,$D1340),"")</f>
        <v/>
      </c>
      <c r="U1340" s="24" t="str">
        <f>IF(ISNUMBER(AVERAGEIFS(ObservedSpeciesData!U$2:U$4955,ObservedSpeciesData!$A$2:$A$4955,$A1340,ObservedSpeciesData!$C$2:$C$4955,$C1340,ObservedSpeciesData!$D$2:$D$4955,$D1340)),AVERAGEIFS(ObservedSpeciesData!U$2:U$4955,ObservedSpeciesData!$A$2:$A$4955,$A1340,ObservedSpeciesData!$C$2:$C$4955,$C1340,ObservedSpeciesData!$D$2:$D$4955,$D1340),"")</f>
        <v/>
      </c>
      <c r="V1340" s="23" t="str">
        <f>IF(ISNUMBER(AVERAGEIFS(ObservedSpeciesData!V$2:V$4955,ObservedSpeciesData!$A$2:$A$4955,$A1340,ObservedSpeciesData!$D$2:$D$4955,$D1340)),AVERAGEIFS(ObservedSpeciesData!V$2:V$4955,ObservedSpeciesData!$A$2:$A$4955,$A1340,ObservedSpeciesData!$D$2:$D$4955,$D1340),"")</f>
        <v/>
      </c>
      <c r="W1340" s="23" t="str">
        <f>IF(ISNUMBER(AVERAGEIFS(ObservedSpeciesData!W$2:W$4955,ObservedSpeciesData!$A$2:$A$4955,$A1340,ObservedSpeciesData!$D$2:$D$4955,$D1340)),AVERAGEIFS(ObservedSpeciesData!W$2:W$4955,ObservedSpeciesData!$A$2:$A$4955,$A1340,ObservedSpeciesData!$D$2:$D$4955,$D1340),"")</f>
        <v/>
      </c>
      <c r="X1340" s="23" t="str">
        <f>IF(ISNUMBER(AVERAGEIFS(ObservedSpeciesData!X$2:X$4955,ObservedSpeciesData!$A$2:$A$4955,$A1340,ObservedSpeciesData!$D$2:$D$4955,$D1340)),AVERAGEIFS(ObservedSpeciesData!X$2:X$4955,ObservedSpeciesData!$A$2:$A$4955,$A1340,ObservedSpeciesData!$D$2:$D$4955,$D1340),"")</f>
        <v/>
      </c>
      <c r="Y1340" s="23" t="str">
        <f>IF(ISNUMBER(AVERAGEIFS(ObservedSpeciesData!Y$2:Y$4955,ObservedSpeciesData!$A$2:$A$4955,$A1340,ObservedSpeciesData!$D$2:$D$4955,$D1340)),AVERAGEIFS(ObservedSpeciesData!Y$2:Y$4955,ObservedSpeciesData!$A$2:$A$4955,$A1340,ObservedSpeciesData!$D$2:$D$4955,$D1340),"")</f>
        <v/>
      </c>
      <c r="Z1340" s="23" t="str">
        <f>IF(ISNUMBER(AVERAGEIFS(ObservedSpeciesData!Z$2:Z$4955,ObservedSpeciesData!$A$2:$A$4955,$A1340,ObservedSpeciesData!$D$2:$D$4955,$D1340)),AVERAGEIFS(ObservedSpeciesData!Z$2:Z$4955,ObservedSpeciesData!$A$2:$A$4955,$A1340,ObservedSpeciesData!$D$2:$D$4955,$D1340),"")</f>
        <v/>
      </c>
      <c r="AA1340" s="23">
        <f>IF(ISNUMBER(AVERAGEIFS(ObservedSpeciesData!AA$2:AA$4955,ObservedSpeciesData!$A$2:$A$4955,$A1340,ObservedSpeciesData!$D$2:$D$4955,$D1340)),AVERAGEIFS(ObservedSpeciesData!AA$2:AA$4955,ObservedSpeciesData!$A$2:$A$4955,$A1340,ObservedSpeciesData!$D$2:$D$4955,$D1340),"")</f>
        <v>18.7</v>
      </c>
      <c r="AB1340" s="24">
        <f>IF(ISNUMBER(AVERAGEIFS(ObservedSpeciesData!AB$2:AB$4955,ObservedSpeciesData!$A$2:$A$4955,$A1340,ObservedSpeciesData!$D$2:$D$4955,$D1340)),AVERAGEIFS(ObservedSpeciesData!AB$2:AB$4955,ObservedSpeciesData!$A$2:$A$4955,$A1340,ObservedSpeciesData!$D$2:$D$4955,$D1340),"")</f>
        <v>0.03</v>
      </c>
      <c r="AC1340" s="24">
        <f>IF(ISNUMBER(AVERAGEIFS(ObservedSpeciesData!AC$2:AC$4955,ObservedSpeciesData!$A$2:$A$4955,$A1340,ObservedSpeciesData!$D$2:$D$4955,$D1340)),AVERAGEIFS(ObservedSpeciesData!AC$2:AC$4955,ObservedSpeciesData!$A$2:$A$4955,$A1340,ObservedSpeciesData!$D$2:$D$4955,$D1340),"")</f>
        <v>0.03</v>
      </c>
      <c r="AD1340" s="23" t="str">
        <f>IF(ISNUMBER(AVERAGEIFS(ObservedSpeciesData!AD$2:AD$4955,ObservedSpeciesData!$A$2:$A$4955,$A1340,ObservedSpeciesData!$D$2:$D$4955,$D1340)),AVERAGEIFS(ObservedSpeciesData!AD$2:AD$4955,ObservedSpeciesData!$A$2:$A$4955,$A1340,ObservedSpeciesData!$D$2:$D$4955,$D1340),"")</f>
        <v/>
      </c>
      <c r="AE1340" s="24" t="str">
        <f>IF(ISNUMBER(AVERAGEIFS(ObservedSpeciesData!AE$2:AE$4955,ObservedSpeciesData!$A$2:$A$4955,$A1340,ObservedSpeciesData!$D$2:$D$4955,$D1340)),AVERAGEIFS(ObservedSpeciesData!AE$2:AE$4955,ObservedSpeciesData!$A$2:$A$4955,$A1340,ObservedSpeciesData!$D$2:$D$4955,$D1340),"")</f>
        <v/>
      </c>
      <c r="AF1340" s="23"/>
      <c r="AG1340" s="24"/>
      <c r="AH1340" s="23" t="str">
        <f>IF(ISNUMBER(AVERAGEIFS(ObservedSpeciesData!AH$2:AH$4955,ObservedSpeciesData!$A$2:$A$4955,$A1340,ObservedSpeciesData!$D$2:$D$4955,$D1340)),AVERAGEIFS(ObservedSpeciesData!AH$2:AH$4955,ObservedSpeciesData!$A$2:$A$4955,$A1340,ObservedSpeciesData!$D$2:$D$4955,$D1340),"")</f>
        <v/>
      </c>
      <c r="AI1340" s="23" t="str">
        <f>IF(ISNUMBER(AVERAGEIFS(ObservedSpeciesData!AI$2:AI$4955,ObservedSpeciesData!$A$2:$A$4955,$A1340,ObservedSpeciesData!$C$2:$C$4955,$C1340,ObservedSpeciesData!$D$2:$D$4955,$D1340)),AVERAGEIFS(ObservedSpeciesData!AI$2:AI$4955,ObservedSpeciesData!$A$2:$A$4955,$A1340,ObservedSpeciesData!$C$2:$C$4955,$C1340,ObservedSpeciesData!$D$2:$D$4955,$D1340),"")</f>
        <v/>
      </c>
      <c r="AJ1340" s="2">
        <f>COUNTIFS(ObservedSpeciesData!$A$2:$A$828,$A1340,ObservedSpeciesData!$D$2:$D$828,$D1340)</f>
        <v>0</v>
      </c>
      <c r="AK1340" s="2">
        <f t="shared" si="20"/>
        <v>4</v>
      </c>
    </row>
    <row r="1341" spans="1:37" x14ac:dyDescent="0.25">
      <c r="A1341" s="14" t="s">
        <v>85</v>
      </c>
      <c r="B1341" t="s">
        <v>80</v>
      </c>
      <c r="C1341" t="s">
        <v>79</v>
      </c>
      <c r="D1341" s="13">
        <v>42269</v>
      </c>
      <c r="E1341">
        <v>1</v>
      </c>
      <c r="F1341">
        <v>50</v>
      </c>
      <c r="G1341" s="2" t="s">
        <v>87</v>
      </c>
      <c r="H1341" s="2" t="s">
        <v>11</v>
      </c>
      <c r="I1341">
        <v>8</v>
      </c>
      <c r="J1341" s="2" t="s">
        <v>88</v>
      </c>
      <c r="K1341" s="2">
        <f>IF(ISNUMBER(AVERAGEIFS(ObservedSpeciesData!K$2:K$4955,ObservedSpeciesData!$A$2:$A$4955,$A1341,ObservedSpeciesData!$D$2:$D$4955,$D1341)),AVERAGEIFS(ObservedSpeciesData!K$2:K$4955,ObservedSpeciesData!$A$2:$A$4955,$A1341,ObservedSpeciesData!$D$2:$D$4955,$D1341),"")</f>
        <v>45</v>
      </c>
      <c r="L1341" s="26">
        <f>IF(ISNUMBER(AVERAGEIFS(ObservedSpeciesData!L$2:L$4955,ObservedSpeciesData!$A$2:$A$4955,$A1341,ObservedSpeciesData!$D$2:$D$4955,$D1341)),AVERAGEIFS(ObservedSpeciesData!L$2:L$4955,ObservedSpeciesData!$A$2:$A$4955,$A1341,ObservedSpeciesData!$D$2:$D$4955,$D1341),"")</f>
        <v>1610</v>
      </c>
      <c r="M1341" s="23">
        <f>IF(ISNUMBER(AVERAGEIFS(ObservedSpeciesData!M$2:M$4955,ObservedSpeciesData!$A$2:$A$4955,$A1341,ObservedSpeciesData!$D$2:$D$4955,$D1341)),AVERAGEIFS(ObservedSpeciesData!M$2:M$4955,ObservedSpeciesData!$A$2:$A$4955,$A1341,ObservedSpeciesData!$D$2:$D$4955,$D1341),"")</f>
        <v>161</v>
      </c>
      <c r="N1341" s="23" t="str">
        <f>IF(ISNUMBER(AVERAGEIFS(ObservedSpeciesData!N$2:N$4955,ObservedSpeciesData!$A$2:$A$4955,$A1341,ObservedSpeciesData!$D$2:$D$4955,$D1341)),AVERAGEIFS(ObservedSpeciesData!N$2:N$4955,ObservedSpeciesData!$A$2:$A$4955,$A1341,ObservedSpeciesData!$D$2:$D$4955,$D1341),"")</f>
        <v/>
      </c>
      <c r="O1341" s="23" t="str">
        <f>IF(ISNUMBER(AVERAGEIFS(ObservedSpeciesData!O$2:O$4955,ObservedSpeciesData!$A$2:$A$4955,$A1341,ObservedSpeciesData!$D$2:$D$4955,$D1341)),AVERAGEIFS(ObservedSpeciesData!O$2:O$4955,ObservedSpeciesData!$A$2:$A$4955,$A1341,ObservedSpeciesData!$D$2:$D$4955,$D1341),"")</f>
        <v/>
      </c>
      <c r="P1341" s="23" t="str">
        <f>IF(ISNUMBER(AVERAGEIFS(ObservedSpeciesData!P$2:P$4955,ObservedSpeciesData!$A$2:$A$4955,$A1341,ObservedSpeciesData!$C$2:$C$4955,$C1341,ObservedSpeciesData!$D$2:$D$4955,$D1341)),AVERAGEIFS(ObservedSpeciesData!P$2:P$4955,ObservedSpeciesData!$A$2:$A$4955,$A1341,ObservedSpeciesData!$C$2:$C$4955,$C1341,ObservedSpeciesData!$D$2:$D$4955,$D1341),"")</f>
        <v/>
      </c>
      <c r="Q1341" s="23"/>
      <c r="R1341" s="25" t="str">
        <f>IF(ISNUMBER(AVERAGEIFS(ObservedSpeciesData!R$2:R$4955,ObservedSpeciesData!$A$2:$A$4955,$A1341,ObservedSpeciesData!$D$2:$D$4955,$D1341)),AVERAGEIFS(ObservedSpeciesData!R$2:R$4955,ObservedSpeciesData!$A$2:$A$4955,$A1341,ObservedSpeciesData!$D$2:$D$4955,$D1341),"")</f>
        <v/>
      </c>
      <c r="S1341" s="25" t="str">
        <f>IF(ISNUMBER(AVERAGEIFS(ObservedSpeciesData!S$2:S$4955,ObservedSpeciesData!$A$2:$A$4955,$A1341,ObservedSpeciesData!$D$2:$D$4955,$D1341)),AVERAGEIFS(ObservedSpeciesData!S$2:S$4955,ObservedSpeciesData!$A$2:$A$4955,$A1341,ObservedSpeciesData!$D$2:$D$4955,$D1341),"")</f>
        <v/>
      </c>
      <c r="T1341" s="23" t="str">
        <f>IF(ISNUMBER(AVERAGEIFS(ObservedSpeciesData!T$2:T$4955,ObservedSpeciesData!$A$2:$A$4955,$A1341,ObservedSpeciesData!$D$2:$D$4955,$D1341)),AVERAGEIFS(ObservedSpeciesData!T$2:T$4955,ObservedSpeciesData!$A$2:$A$4955,$A1341,ObservedSpeciesData!$D$2:$D$4955,$D1341),"")</f>
        <v/>
      </c>
      <c r="U1341" s="24" t="str">
        <f>IF(ISNUMBER(AVERAGEIFS(ObservedSpeciesData!U$2:U$4955,ObservedSpeciesData!$A$2:$A$4955,$A1341,ObservedSpeciesData!$C$2:$C$4955,$C1341,ObservedSpeciesData!$D$2:$D$4955,$D1341)),AVERAGEIFS(ObservedSpeciesData!U$2:U$4955,ObservedSpeciesData!$A$2:$A$4955,$A1341,ObservedSpeciesData!$C$2:$C$4955,$C1341,ObservedSpeciesData!$D$2:$D$4955,$D1341),"")</f>
        <v/>
      </c>
      <c r="V1341" s="23" t="str">
        <f>IF(ISNUMBER(AVERAGEIFS(ObservedSpeciesData!V$2:V$4955,ObservedSpeciesData!$A$2:$A$4955,$A1341,ObservedSpeciesData!$D$2:$D$4955,$D1341)),AVERAGEIFS(ObservedSpeciesData!V$2:V$4955,ObservedSpeciesData!$A$2:$A$4955,$A1341,ObservedSpeciesData!$D$2:$D$4955,$D1341),"")</f>
        <v/>
      </c>
      <c r="W1341" s="23" t="str">
        <f>IF(ISNUMBER(AVERAGEIFS(ObservedSpeciesData!W$2:W$4955,ObservedSpeciesData!$A$2:$A$4955,$A1341,ObservedSpeciesData!$D$2:$D$4955,$D1341)),AVERAGEIFS(ObservedSpeciesData!W$2:W$4955,ObservedSpeciesData!$A$2:$A$4955,$A1341,ObservedSpeciesData!$D$2:$D$4955,$D1341),"")</f>
        <v/>
      </c>
      <c r="X1341" s="23" t="str">
        <f>IF(ISNUMBER(AVERAGEIFS(ObservedSpeciesData!X$2:X$4955,ObservedSpeciesData!$A$2:$A$4955,$A1341,ObservedSpeciesData!$D$2:$D$4955,$D1341)),AVERAGEIFS(ObservedSpeciesData!X$2:X$4955,ObservedSpeciesData!$A$2:$A$4955,$A1341,ObservedSpeciesData!$D$2:$D$4955,$D1341),"")</f>
        <v/>
      </c>
      <c r="Y1341" s="23" t="str">
        <f>IF(ISNUMBER(AVERAGEIFS(ObservedSpeciesData!Y$2:Y$4955,ObservedSpeciesData!$A$2:$A$4955,$A1341,ObservedSpeciesData!$D$2:$D$4955,$D1341)),AVERAGEIFS(ObservedSpeciesData!Y$2:Y$4955,ObservedSpeciesData!$A$2:$A$4955,$A1341,ObservedSpeciesData!$D$2:$D$4955,$D1341),"")</f>
        <v/>
      </c>
      <c r="Z1341" s="23" t="str">
        <f>IF(ISNUMBER(AVERAGEIFS(ObservedSpeciesData!Z$2:Z$4955,ObservedSpeciesData!$A$2:$A$4955,$A1341,ObservedSpeciesData!$D$2:$D$4955,$D1341)),AVERAGEIFS(ObservedSpeciesData!Z$2:Z$4955,ObservedSpeciesData!$A$2:$A$4955,$A1341,ObservedSpeciesData!$D$2:$D$4955,$D1341),"")</f>
        <v/>
      </c>
      <c r="AA1341" s="23">
        <f>IF(ISNUMBER(AVERAGEIFS(ObservedSpeciesData!AA$2:AA$4955,ObservedSpeciesData!$A$2:$A$4955,$A1341,ObservedSpeciesData!$D$2:$D$4955,$D1341)),AVERAGEIFS(ObservedSpeciesData!AA$2:AA$4955,ObservedSpeciesData!$A$2:$A$4955,$A1341,ObservedSpeciesData!$D$2:$D$4955,$D1341),"")</f>
        <v>17.599999999999998</v>
      </c>
      <c r="AB1341" s="24">
        <f>IF(ISNUMBER(AVERAGEIFS(ObservedSpeciesData!AB$2:AB$4955,ObservedSpeciesData!$A$2:$A$4955,$A1341,ObservedSpeciesData!$D$2:$D$4955,$D1341)),AVERAGEIFS(ObservedSpeciesData!AB$2:AB$4955,ObservedSpeciesData!$A$2:$A$4955,$A1341,ObservedSpeciesData!$D$2:$D$4955,$D1341),"")</f>
        <v>2.8333333333333332E-2</v>
      </c>
      <c r="AC1341" s="24">
        <f>IF(ISNUMBER(AVERAGEIFS(ObservedSpeciesData!AC$2:AC$4955,ObservedSpeciesData!$A$2:$A$4955,$A1341,ObservedSpeciesData!$D$2:$D$4955,$D1341)),AVERAGEIFS(ObservedSpeciesData!AC$2:AC$4955,ObservedSpeciesData!$A$2:$A$4955,$A1341,ObservedSpeciesData!$D$2:$D$4955,$D1341),"")</f>
        <v>2.8333333333333332E-2</v>
      </c>
      <c r="AD1341" s="23" t="str">
        <f>IF(ISNUMBER(AVERAGEIFS(ObservedSpeciesData!AD$2:AD$4955,ObservedSpeciesData!$A$2:$A$4955,$A1341,ObservedSpeciesData!$D$2:$D$4955,$D1341)),AVERAGEIFS(ObservedSpeciesData!AD$2:AD$4955,ObservedSpeciesData!$A$2:$A$4955,$A1341,ObservedSpeciesData!$D$2:$D$4955,$D1341),"")</f>
        <v/>
      </c>
      <c r="AE1341" s="24" t="str">
        <f>IF(ISNUMBER(AVERAGEIFS(ObservedSpeciesData!AE$2:AE$4955,ObservedSpeciesData!$A$2:$A$4955,$A1341,ObservedSpeciesData!$D$2:$D$4955,$D1341)),AVERAGEIFS(ObservedSpeciesData!AE$2:AE$4955,ObservedSpeciesData!$A$2:$A$4955,$A1341,ObservedSpeciesData!$D$2:$D$4955,$D1341),"")</f>
        <v/>
      </c>
      <c r="AF1341" s="23"/>
      <c r="AG1341" s="24"/>
      <c r="AH1341" s="23" t="str">
        <f>IF(ISNUMBER(AVERAGEIFS(ObservedSpeciesData!AH$2:AH$4955,ObservedSpeciesData!$A$2:$A$4955,$A1341,ObservedSpeciesData!$D$2:$D$4955,$D1341)),AVERAGEIFS(ObservedSpeciesData!AH$2:AH$4955,ObservedSpeciesData!$A$2:$A$4955,$A1341,ObservedSpeciesData!$D$2:$D$4955,$D1341),"")</f>
        <v/>
      </c>
      <c r="AI1341" s="23" t="str">
        <f>IF(ISNUMBER(AVERAGEIFS(ObservedSpeciesData!AI$2:AI$4955,ObservedSpeciesData!$A$2:$A$4955,$A1341,ObservedSpeciesData!$C$2:$C$4955,$C1341,ObservedSpeciesData!$D$2:$D$4955,$D1341)),AVERAGEIFS(ObservedSpeciesData!AI$2:AI$4955,ObservedSpeciesData!$A$2:$A$4955,$A1341,ObservedSpeciesData!$C$2:$C$4955,$C1341,ObservedSpeciesData!$D$2:$D$4955,$D1341),"")</f>
        <v/>
      </c>
      <c r="AJ1341" s="2">
        <f>COUNTIFS(ObservedSpeciesData!$A$2:$A$828,$A1341,ObservedSpeciesData!$D$2:$D$828,$D1341)</f>
        <v>0</v>
      </c>
      <c r="AK1341" s="2">
        <f t="shared" si="20"/>
        <v>4</v>
      </c>
    </row>
    <row r="1342" spans="1:37" x14ac:dyDescent="0.25">
      <c r="A1342" s="14" t="s">
        <v>84</v>
      </c>
      <c r="B1342" t="s">
        <v>80</v>
      </c>
      <c r="C1342" t="s">
        <v>79</v>
      </c>
      <c r="D1342" s="13">
        <v>42269</v>
      </c>
      <c r="E1342">
        <v>1</v>
      </c>
      <c r="F1342">
        <v>100</v>
      </c>
      <c r="G1342" s="2" t="s">
        <v>87</v>
      </c>
      <c r="H1342" s="2" t="s">
        <v>11</v>
      </c>
      <c r="I1342">
        <v>8</v>
      </c>
      <c r="J1342" s="2" t="s">
        <v>88</v>
      </c>
      <c r="K1342" s="2">
        <f>IF(ISNUMBER(AVERAGEIFS(ObservedSpeciesData!K$2:K$4955,ObservedSpeciesData!$A$2:$A$4955,$A1342,ObservedSpeciesData!$D$2:$D$4955,$D1342)),AVERAGEIFS(ObservedSpeciesData!K$2:K$4955,ObservedSpeciesData!$A$2:$A$4955,$A1342,ObservedSpeciesData!$D$2:$D$4955,$D1342),"")</f>
        <v>90</v>
      </c>
      <c r="L1342" s="26">
        <f>IF(ISNUMBER(AVERAGEIFS(ObservedSpeciesData!L$2:L$4955,ObservedSpeciesData!$A$2:$A$4955,$A1342,ObservedSpeciesData!$D$2:$D$4955,$D1342)),AVERAGEIFS(ObservedSpeciesData!L$2:L$4955,ObservedSpeciesData!$A$2:$A$4955,$A1342,ObservedSpeciesData!$D$2:$D$4955,$D1342),"")</f>
        <v>1720.5</v>
      </c>
      <c r="M1342" s="23">
        <f>IF(ISNUMBER(AVERAGEIFS(ObservedSpeciesData!M$2:M$4955,ObservedSpeciesData!$A$2:$A$4955,$A1342,ObservedSpeciesData!$D$2:$D$4955,$D1342)),AVERAGEIFS(ObservedSpeciesData!M$2:M$4955,ObservedSpeciesData!$A$2:$A$4955,$A1342,ObservedSpeciesData!$D$2:$D$4955,$D1342),"")</f>
        <v>172.04999999999998</v>
      </c>
      <c r="N1342" s="23" t="str">
        <f>IF(ISNUMBER(AVERAGEIFS(ObservedSpeciesData!N$2:N$4955,ObservedSpeciesData!$A$2:$A$4955,$A1342,ObservedSpeciesData!$D$2:$D$4955,$D1342)),AVERAGEIFS(ObservedSpeciesData!N$2:N$4955,ObservedSpeciesData!$A$2:$A$4955,$A1342,ObservedSpeciesData!$D$2:$D$4955,$D1342),"")</f>
        <v/>
      </c>
      <c r="O1342" s="23" t="str">
        <f>IF(ISNUMBER(AVERAGEIFS(ObservedSpeciesData!O$2:O$4955,ObservedSpeciesData!$A$2:$A$4955,$A1342,ObservedSpeciesData!$D$2:$D$4955,$D1342)),AVERAGEIFS(ObservedSpeciesData!O$2:O$4955,ObservedSpeciesData!$A$2:$A$4955,$A1342,ObservedSpeciesData!$D$2:$D$4955,$D1342),"")</f>
        <v/>
      </c>
      <c r="P1342" s="23" t="str">
        <f>IF(ISNUMBER(AVERAGEIFS(ObservedSpeciesData!P$2:P$4955,ObservedSpeciesData!$A$2:$A$4955,$A1342,ObservedSpeciesData!$C$2:$C$4955,$C1342,ObservedSpeciesData!$D$2:$D$4955,$D1342)),AVERAGEIFS(ObservedSpeciesData!P$2:P$4955,ObservedSpeciesData!$A$2:$A$4955,$A1342,ObservedSpeciesData!$C$2:$C$4955,$C1342,ObservedSpeciesData!$D$2:$D$4955,$D1342),"")</f>
        <v/>
      </c>
      <c r="Q1342" s="23"/>
      <c r="R1342" s="25" t="str">
        <f>IF(ISNUMBER(AVERAGEIFS(ObservedSpeciesData!R$2:R$4955,ObservedSpeciesData!$A$2:$A$4955,$A1342,ObservedSpeciesData!$D$2:$D$4955,$D1342)),AVERAGEIFS(ObservedSpeciesData!R$2:R$4955,ObservedSpeciesData!$A$2:$A$4955,$A1342,ObservedSpeciesData!$D$2:$D$4955,$D1342),"")</f>
        <v/>
      </c>
      <c r="S1342" s="25" t="str">
        <f>IF(ISNUMBER(AVERAGEIFS(ObservedSpeciesData!S$2:S$4955,ObservedSpeciesData!$A$2:$A$4955,$A1342,ObservedSpeciesData!$D$2:$D$4955,$D1342)),AVERAGEIFS(ObservedSpeciesData!S$2:S$4955,ObservedSpeciesData!$A$2:$A$4955,$A1342,ObservedSpeciesData!$D$2:$D$4955,$D1342),"")</f>
        <v/>
      </c>
      <c r="T1342" s="23" t="str">
        <f>IF(ISNUMBER(AVERAGEIFS(ObservedSpeciesData!T$2:T$4955,ObservedSpeciesData!$A$2:$A$4955,$A1342,ObservedSpeciesData!$D$2:$D$4955,$D1342)),AVERAGEIFS(ObservedSpeciesData!T$2:T$4955,ObservedSpeciesData!$A$2:$A$4955,$A1342,ObservedSpeciesData!$D$2:$D$4955,$D1342),"")</f>
        <v/>
      </c>
      <c r="U1342" s="24" t="str">
        <f>IF(ISNUMBER(AVERAGEIFS(ObservedSpeciesData!U$2:U$4955,ObservedSpeciesData!$A$2:$A$4955,$A1342,ObservedSpeciesData!$C$2:$C$4955,$C1342,ObservedSpeciesData!$D$2:$D$4955,$D1342)),AVERAGEIFS(ObservedSpeciesData!U$2:U$4955,ObservedSpeciesData!$A$2:$A$4955,$A1342,ObservedSpeciesData!$C$2:$C$4955,$C1342,ObservedSpeciesData!$D$2:$D$4955,$D1342),"")</f>
        <v/>
      </c>
      <c r="V1342" s="23" t="str">
        <f>IF(ISNUMBER(AVERAGEIFS(ObservedSpeciesData!V$2:V$4955,ObservedSpeciesData!$A$2:$A$4955,$A1342,ObservedSpeciesData!$D$2:$D$4955,$D1342)),AVERAGEIFS(ObservedSpeciesData!V$2:V$4955,ObservedSpeciesData!$A$2:$A$4955,$A1342,ObservedSpeciesData!$D$2:$D$4955,$D1342),"")</f>
        <v/>
      </c>
      <c r="W1342" s="23" t="str">
        <f>IF(ISNUMBER(AVERAGEIFS(ObservedSpeciesData!W$2:W$4955,ObservedSpeciesData!$A$2:$A$4955,$A1342,ObservedSpeciesData!$D$2:$D$4955,$D1342)),AVERAGEIFS(ObservedSpeciesData!W$2:W$4955,ObservedSpeciesData!$A$2:$A$4955,$A1342,ObservedSpeciesData!$D$2:$D$4955,$D1342),"")</f>
        <v/>
      </c>
      <c r="X1342" s="23" t="str">
        <f>IF(ISNUMBER(AVERAGEIFS(ObservedSpeciesData!X$2:X$4955,ObservedSpeciesData!$A$2:$A$4955,$A1342,ObservedSpeciesData!$D$2:$D$4955,$D1342)),AVERAGEIFS(ObservedSpeciesData!X$2:X$4955,ObservedSpeciesData!$A$2:$A$4955,$A1342,ObservedSpeciesData!$D$2:$D$4955,$D1342),"")</f>
        <v/>
      </c>
      <c r="Y1342" s="23" t="str">
        <f>IF(ISNUMBER(AVERAGEIFS(ObservedSpeciesData!Y$2:Y$4955,ObservedSpeciesData!$A$2:$A$4955,$A1342,ObservedSpeciesData!$D$2:$D$4955,$D1342)),AVERAGEIFS(ObservedSpeciesData!Y$2:Y$4955,ObservedSpeciesData!$A$2:$A$4955,$A1342,ObservedSpeciesData!$D$2:$D$4955,$D1342),"")</f>
        <v/>
      </c>
      <c r="Z1342" s="23" t="str">
        <f>IF(ISNUMBER(AVERAGEIFS(ObservedSpeciesData!Z$2:Z$4955,ObservedSpeciesData!$A$2:$A$4955,$A1342,ObservedSpeciesData!$D$2:$D$4955,$D1342)),AVERAGEIFS(ObservedSpeciesData!Z$2:Z$4955,ObservedSpeciesData!$A$2:$A$4955,$A1342,ObservedSpeciesData!$D$2:$D$4955,$D1342),"")</f>
        <v/>
      </c>
      <c r="AA1342" s="23">
        <f>IF(ISNUMBER(AVERAGEIFS(ObservedSpeciesData!AA$2:AA$4955,ObservedSpeciesData!$A$2:$A$4955,$A1342,ObservedSpeciesData!$D$2:$D$4955,$D1342)),AVERAGEIFS(ObservedSpeciesData!AA$2:AA$4955,ObservedSpeciesData!$A$2:$A$4955,$A1342,ObservedSpeciesData!$D$2:$D$4955,$D1342),"")</f>
        <v>20.5</v>
      </c>
      <c r="AB1342" s="24">
        <f>IF(ISNUMBER(AVERAGEIFS(ObservedSpeciesData!AB$2:AB$4955,ObservedSpeciesData!$A$2:$A$4955,$A1342,ObservedSpeciesData!$D$2:$D$4955,$D1342)),AVERAGEIFS(ObservedSpeciesData!AB$2:AB$4955,ObservedSpeciesData!$A$2:$A$4955,$A1342,ObservedSpeciesData!$D$2:$D$4955,$D1342),"")</f>
        <v>3.3000000000000002E-2</v>
      </c>
      <c r="AC1342" s="24">
        <f>IF(ISNUMBER(AVERAGEIFS(ObservedSpeciesData!AC$2:AC$4955,ObservedSpeciesData!$A$2:$A$4955,$A1342,ObservedSpeciesData!$D$2:$D$4955,$D1342)),AVERAGEIFS(ObservedSpeciesData!AC$2:AC$4955,ObservedSpeciesData!$A$2:$A$4955,$A1342,ObservedSpeciesData!$D$2:$D$4955,$D1342),"")</f>
        <v>3.3000000000000002E-2</v>
      </c>
      <c r="AD1342" s="23" t="str">
        <f>IF(ISNUMBER(AVERAGEIFS(ObservedSpeciesData!AD$2:AD$4955,ObservedSpeciesData!$A$2:$A$4955,$A1342,ObservedSpeciesData!$D$2:$D$4955,$D1342)),AVERAGEIFS(ObservedSpeciesData!AD$2:AD$4955,ObservedSpeciesData!$A$2:$A$4955,$A1342,ObservedSpeciesData!$D$2:$D$4955,$D1342),"")</f>
        <v/>
      </c>
      <c r="AE1342" s="24" t="str">
        <f>IF(ISNUMBER(AVERAGEIFS(ObservedSpeciesData!AE$2:AE$4955,ObservedSpeciesData!$A$2:$A$4955,$A1342,ObservedSpeciesData!$D$2:$D$4955,$D1342)),AVERAGEIFS(ObservedSpeciesData!AE$2:AE$4955,ObservedSpeciesData!$A$2:$A$4955,$A1342,ObservedSpeciesData!$D$2:$D$4955,$D1342),"")</f>
        <v/>
      </c>
      <c r="AF1342" s="23"/>
      <c r="AG1342" s="24"/>
      <c r="AH1342" s="23" t="str">
        <f>IF(ISNUMBER(AVERAGEIFS(ObservedSpeciesData!AH$2:AH$4955,ObservedSpeciesData!$A$2:$A$4955,$A1342,ObservedSpeciesData!$D$2:$D$4955,$D1342)),AVERAGEIFS(ObservedSpeciesData!AH$2:AH$4955,ObservedSpeciesData!$A$2:$A$4955,$A1342,ObservedSpeciesData!$D$2:$D$4955,$D1342),"")</f>
        <v/>
      </c>
      <c r="AI1342" s="23" t="str">
        <f>IF(ISNUMBER(AVERAGEIFS(ObservedSpeciesData!AI$2:AI$4955,ObservedSpeciesData!$A$2:$A$4955,$A1342,ObservedSpeciesData!$C$2:$C$4955,$C1342,ObservedSpeciesData!$D$2:$D$4955,$D1342)),AVERAGEIFS(ObservedSpeciesData!AI$2:AI$4955,ObservedSpeciesData!$A$2:$A$4955,$A1342,ObservedSpeciesData!$C$2:$C$4955,$C1342,ObservedSpeciesData!$D$2:$D$4955,$D1342),"")</f>
        <v/>
      </c>
      <c r="AJ1342" s="2">
        <f>COUNTIFS(ObservedSpeciesData!$A$2:$A$828,$A1342,ObservedSpeciesData!$D$2:$D$828,$D1342)</f>
        <v>0</v>
      </c>
      <c r="AK1342" s="2">
        <f t="shared" si="20"/>
        <v>4</v>
      </c>
    </row>
    <row r="1343" spans="1:37" x14ac:dyDescent="0.25">
      <c r="A1343" s="14" t="s">
        <v>83</v>
      </c>
      <c r="B1343" t="s">
        <v>80</v>
      </c>
      <c r="C1343" t="s">
        <v>79</v>
      </c>
      <c r="D1343" s="13">
        <v>42269</v>
      </c>
      <c r="E1343">
        <v>1</v>
      </c>
      <c r="F1343">
        <v>200</v>
      </c>
      <c r="G1343" s="2" t="s">
        <v>87</v>
      </c>
      <c r="H1343" s="2" t="s">
        <v>11</v>
      </c>
      <c r="I1343">
        <v>8</v>
      </c>
      <c r="J1343" s="2" t="s">
        <v>88</v>
      </c>
      <c r="K1343" s="2">
        <f>IF(ISNUMBER(AVERAGEIFS(ObservedSpeciesData!K$2:K$4955,ObservedSpeciesData!$A$2:$A$4955,$A1343,ObservedSpeciesData!$D$2:$D$4955,$D1343)),AVERAGEIFS(ObservedSpeciesData!K$2:K$4955,ObservedSpeciesData!$A$2:$A$4955,$A1343,ObservedSpeciesData!$D$2:$D$4955,$D1343),"")</f>
        <v>180</v>
      </c>
      <c r="L1343" s="26">
        <f>IF(ISNUMBER(AVERAGEIFS(ObservedSpeciesData!L$2:L$4955,ObservedSpeciesData!$A$2:$A$4955,$A1343,ObservedSpeciesData!$D$2:$D$4955,$D1343)),AVERAGEIFS(ObservedSpeciesData!L$2:L$4955,ObservedSpeciesData!$A$2:$A$4955,$A1343,ObservedSpeciesData!$D$2:$D$4955,$D1343),"")</f>
        <v>1924.5</v>
      </c>
      <c r="M1343" s="23">
        <f>IF(ISNUMBER(AVERAGEIFS(ObservedSpeciesData!M$2:M$4955,ObservedSpeciesData!$A$2:$A$4955,$A1343,ObservedSpeciesData!$D$2:$D$4955,$D1343)),AVERAGEIFS(ObservedSpeciesData!M$2:M$4955,ObservedSpeciesData!$A$2:$A$4955,$A1343,ObservedSpeciesData!$D$2:$D$4955,$D1343),"")</f>
        <v>192.45000000000002</v>
      </c>
      <c r="N1343" s="23" t="str">
        <f>IF(ISNUMBER(AVERAGEIFS(ObservedSpeciesData!N$2:N$4955,ObservedSpeciesData!$A$2:$A$4955,$A1343,ObservedSpeciesData!$D$2:$D$4955,$D1343)),AVERAGEIFS(ObservedSpeciesData!N$2:N$4955,ObservedSpeciesData!$A$2:$A$4955,$A1343,ObservedSpeciesData!$D$2:$D$4955,$D1343),"")</f>
        <v/>
      </c>
      <c r="O1343" s="23" t="str">
        <f>IF(ISNUMBER(AVERAGEIFS(ObservedSpeciesData!O$2:O$4955,ObservedSpeciesData!$A$2:$A$4955,$A1343,ObservedSpeciesData!$D$2:$D$4955,$D1343)),AVERAGEIFS(ObservedSpeciesData!O$2:O$4955,ObservedSpeciesData!$A$2:$A$4955,$A1343,ObservedSpeciesData!$D$2:$D$4955,$D1343),"")</f>
        <v/>
      </c>
      <c r="P1343" s="23" t="str">
        <f>IF(ISNUMBER(AVERAGEIFS(ObservedSpeciesData!P$2:P$4955,ObservedSpeciesData!$A$2:$A$4955,$A1343,ObservedSpeciesData!$C$2:$C$4955,$C1343,ObservedSpeciesData!$D$2:$D$4955,$D1343)),AVERAGEIFS(ObservedSpeciesData!P$2:P$4955,ObservedSpeciesData!$A$2:$A$4955,$A1343,ObservedSpeciesData!$C$2:$C$4955,$C1343,ObservedSpeciesData!$D$2:$D$4955,$D1343),"")</f>
        <v/>
      </c>
      <c r="Q1343" s="23"/>
      <c r="R1343" s="25" t="str">
        <f>IF(ISNUMBER(AVERAGEIFS(ObservedSpeciesData!R$2:R$4955,ObservedSpeciesData!$A$2:$A$4955,$A1343,ObservedSpeciesData!$D$2:$D$4955,$D1343)),AVERAGEIFS(ObservedSpeciesData!R$2:R$4955,ObservedSpeciesData!$A$2:$A$4955,$A1343,ObservedSpeciesData!$D$2:$D$4955,$D1343),"")</f>
        <v/>
      </c>
      <c r="S1343" s="25" t="str">
        <f>IF(ISNUMBER(AVERAGEIFS(ObservedSpeciesData!S$2:S$4955,ObservedSpeciesData!$A$2:$A$4955,$A1343,ObservedSpeciesData!$D$2:$D$4955,$D1343)),AVERAGEIFS(ObservedSpeciesData!S$2:S$4955,ObservedSpeciesData!$A$2:$A$4955,$A1343,ObservedSpeciesData!$D$2:$D$4955,$D1343),"")</f>
        <v/>
      </c>
      <c r="T1343" s="23" t="str">
        <f>IF(ISNUMBER(AVERAGEIFS(ObservedSpeciesData!T$2:T$4955,ObservedSpeciesData!$A$2:$A$4955,$A1343,ObservedSpeciesData!$D$2:$D$4955,$D1343)),AVERAGEIFS(ObservedSpeciesData!T$2:T$4955,ObservedSpeciesData!$A$2:$A$4955,$A1343,ObservedSpeciesData!$D$2:$D$4955,$D1343),"")</f>
        <v/>
      </c>
      <c r="U1343" s="24" t="str">
        <f>IF(ISNUMBER(AVERAGEIFS(ObservedSpeciesData!U$2:U$4955,ObservedSpeciesData!$A$2:$A$4955,$A1343,ObservedSpeciesData!$C$2:$C$4955,$C1343,ObservedSpeciesData!$D$2:$D$4955,$D1343)),AVERAGEIFS(ObservedSpeciesData!U$2:U$4955,ObservedSpeciesData!$A$2:$A$4955,$A1343,ObservedSpeciesData!$C$2:$C$4955,$C1343,ObservedSpeciesData!$D$2:$D$4955,$D1343),"")</f>
        <v/>
      </c>
      <c r="V1343" s="23" t="str">
        <f>IF(ISNUMBER(AVERAGEIFS(ObservedSpeciesData!V$2:V$4955,ObservedSpeciesData!$A$2:$A$4955,$A1343,ObservedSpeciesData!$D$2:$D$4955,$D1343)),AVERAGEIFS(ObservedSpeciesData!V$2:V$4955,ObservedSpeciesData!$A$2:$A$4955,$A1343,ObservedSpeciesData!$D$2:$D$4955,$D1343),"")</f>
        <v/>
      </c>
      <c r="W1343" s="23" t="str">
        <f>IF(ISNUMBER(AVERAGEIFS(ObservedSpeciesData!W$2:W$4955,ObservedSpeciesData!$A$2:$A$4955,$A1343,ObservedSpeciesData!$D$2:$D$4955,$D1343)),AVERAGEIFS(ObservedSpeciesData!W$2:W$4955,ObservedSpeciesData!$A$2:$A$4955,$A1343,ObservedSpeciesData!$D$2:$D$4955,$D1343),"")</f>
        <v/>
      </c>
      <c r="X1343" s="23" t="str">
        <f>IF(ISNUMBER(AVERAGEIFS(ObservedSpeciesData!X$2:X$4955,ObservedSpeciesData!$A$2:$A$4955,$A1343,ObservedSpeciesData!$D$2:$D$4955,$D1343)),AVERAGEIFS(ObservedSpeciesData!X$2:X$4955,ObservedSpeciesData!$A$2:$A$4955,$A1343,ObservedSpeciesData!$D$2:$D$4955,$D1343),"")</f>
        <v/>
      </c>
      <c r="Y1343" s="23" t="str">
        <f>IF(ISNUMBER(AVERAGEIFS(ObservedSpeciesData!Y$2:Y$4955,ObservedSpeciesData!$A$2:$A$4955,$A1343,ObservedSpeciesData!$D$2:$D$4955,$D1343)),AVERAGEIFS(ObservedSpeciesData!Y$2:Y$4955,ObservedSpeciesData!$A$2:$A$4955,$A1343,ObservedSpeciesData!$D$2:$D$4955,$D1343),"")</f>
        <v/>
      </c>
      <c r="Z1343" s="23" t="str">
        <f>IF(ISNUMBER(AVERAGEIFS(ObservedSpeciesData!Z$2:Z$4955,ObservedSpeciesData!$A$2:$A$4955,$A1343,ObservedSpeciesData!$D$2:$D$4955,$D1343)),AVERAGEIFS(ObservedSpeciesData!Z$2:Z$4955,ObservedSpeciesData!$A$2:$A$4955,$A1343,ObservedSpeciesData!$D$2:$D$4955,$D1343),"")</f>
        <v/>
      </c>
      <c r="AA1343" s="23">
        <f>IF(ISNUMBER(AVERAGEIFS(ObservedSpeciesData!AA$2:AA$4955,ObservedSpeciesData!$A$2:$A$4955,$A1343,ObservedSpeciesData!$D$2:$D$4955,$D1343)),AVERAGEIFS(ObservedSpeciesData!AA$2:AA$4955,ObservedSpeciesData!$A$2:$A$4955,$A1343,ObservedSpeciesData!$D$2:$D$4955,$D1343),"")</f>
        <v>20.966666666666665</v>
      </c>
      <c r="AB1343" s="24">
        <f>IF(ISNUMBER(AVERAGEIFS(ObservedSpeciesData!AB$2:AB$4955,ObservedSpeciesData!$A$2:$A$4955,$A1343,ObservedSpeciesData!$D$2:$D$4955,$D1343)),AVERAGEIFS(ObservedSpeciesData!AB$2:AB$4955,ObservedSpeciesData!$A$2:$A$4955,$A1343,ObservedSpeciesData!$D$2:$D$4955,$D1343),"")</f>
        <v>3.3333333333333333E-2</v>
      </c>
      <c r="AC1343" s="24">
        <f>IF(ISNUMBER(AVERAGEIFS(ObservedSpeciesData!AC$2:AC$4955,ObservedSpeciesData!$A$2:$A$4955,$A1343,ObservedSpeciesData!$D$2:$D$4955,$D1343)),AVERAGEIFS(ObservedSpeciesData!AC$2:AC$4955,ObservedSpeciesData!$A$2:$A$4955,$A1343,ObservedSpeciesData!$D$2:$D$4955,$D1343),"")</f>
        <v>3.3333333333333333E-2</v>
      </c>
      <c r="AD1343" s="23" t="str">
        <f>IF(ISNUMBER(AVERAGEIFS(ObservedSpeciesData!AD$2:AD$4955,ObservedSpeciesData!$A$2:$A$4955,$A1343,ObservedSpeciesData!$D$2:$D$4955,$D1343)),AVERAGEIFS(ObservedSpeciesData!AD$2:AD$4955,ObservedSpeciesData!$A$2:$A$4955,$A1343,ObservedSpeciesData!$D$2:$D$4955,$D1343),"")</f>
        <v/>
      </c>
      <c r="AE1343" s="24" t="str">
        <f>IF(ISNUMBER(AVERAGEIFS(ObservedSpeciesData!AE$2:AE$4955,ObservedSpeciesData!$A$2:$A$4955,$A1343,ObservedSpeciesData!$D$2:$D$4955,$D1343)),AVERAGEIFS(ObservedSpeciesData!AE$2:AE$4955,ObservedSpeciesData!$A$2:$A$4955,$A1343,ObservedSpeciesData!$D$2:$D$4955,$D1343),"")</f>
        <v/>
      </c>
      <c r="AF1343" s="23"/>
      <c r="AG1343" s="24"/>
      <c r="AH1343" s="23" t="str">
        <f>IF(ISNUMBER(AVERAGEIFS(ObservedSpeciesData!AH$2:AH$4955,ObservedSpeciesData!$A$2:$A$4955,$A1343,ObservedSpeciesData!$D$2:$D$4955,$D1343)),AVERAGEIFS(ObservedSpeciesData!AH$2:AH$4955,ObservedSpeciesData!$A$2:$A$4955,$A1343,ObservedSpeciesData!$D$2:$D$4955,$D1343),"")</f>
        <v/>
      </c>
      <c r="AI1343" s="23" t="str">
        <f>IF(ISNUMBER(AVERAGEIFS(ObservedSpeciesData!AI$2:AI$4955,ObservedSpeciesData!$A$2:$A$4955,$A1343,ObservedSpeciesData!$C$2:$C$4955,$C1343,ObservedSpeciesData!$D$2:$D$4955,$D1343)),AVERAGEIFS(ObservedSpeciesData!AI$2:AI$4955,ObservedSpeciesData!$A$2:$A$4955,$A1343,ObservedSpeciesData!$C$2:$C$4955,$C1343,ObservedSpeciesData!$D$2:$D$4955,$D1343),"")</f>
        <v/>
      </c>
      <c r="AJ1343" s="2">
        <f>COUNTIFS(ObservedSpeciesData!$A$2:$A$828,$A1343,ObservedSpeciesData!$D$2:$D$828,$D1343)</f>
        <v>0</v>
      </c>
      <c r="AK1343" s="2">
        <f t="shared" si="20"/>
        <v>4</v>
      </c>
    </row>
    <row r="1344" spans="1:37" x14ac:dyDescent="0.25">
      <c r="A1344" s="14" t="s">
        <v>82</v>
      </c>
      <c r="B1344" t="s">
        <v>80</v>
      </c>
      <c r="C1344" t="s">
        <v>79</v>
      </c>
      <c r="D1344" s="13">
        <v>42269</v>
      </c>
      <c r="E1344">
        <v>1</v>
      </c>
      <c r="F1344">
        <v>350</v>
      </c>
      <c r="G1344" s="2" t="s">
        <v>87</v>
      </c>
      <c r="H1344" s="2" t="s">
        <v>11</v>
      </c>
      <c r="I1344">
        <v>8</v>
      </c>
      <c r="J1344" s="2" t="s">
        <v>88</v>
      </c>
      <c r="K1344" s="2">
        <f>IF(ISNUMBER(AVERAGEIFS(ObservedSpeciesData!K$2:K$4955,ObservedSpeciesData!$A$2:$A$4955,$A1344,ObservedSpeciesData!$D$2:$D$4955,$D1344)),AVERAGEIFS(ObservedSpeciesData!K$2:K$4955,ObservedSpeciesData!$A$2:$A$4955,$A1344,ObservedSpeciesData!$D$2:$D$4955,$D1344),"")</f>
        <v>315</v>
      </c>
      <c r="L1344" s="26">
        <f>IF(ISNUMBER(AVERAGEIFS(ObservedSpeciesData!L$2:L$4955,ObservedSpeciesData!$A$2:$A$4955,$A1344,ObservedSpeciesData!$D$2:$D$4955,$D1344)),AVERAGEIFS(ObservedSpeciesData!L$2:L$4955,ObservedSpeciesData!$A$2:$A$4955,$A1344,ObservedSpeciesData!$D$2:$D$4955,$D1344),"")</f>
        <v>2120</v>
      </c>
      <c r="M1344" s="23">
        <f>IF(ISNUMBER(AVERAGEIFS(ObservedSpeciesData!M$2:M$4955,ObservedSpeciesData!$A$2:$A$4955,$A1344,ObservedSpeciesData!$D$2:$D$4955,$D1344)),AVERAGEIFS(ObservedSpeciesData!M$2:M$4955,ObservedSpeciesData!$A$2:$A$4955,$A1344,ObservedSpeciesData!$D$2:$D$4955,$D1344),"")</f>
        <v>212</v>
      </c>
      <c r="N1344" s="23" t="str">
        <f>IF(ISNUMBER(AVERAGEIFS(ObservedSpeciesData!N$2:N$4955,ObservedSpeciesData!$A$2:$A$4955,$A1344,ObservedSpeciesData!$D$2:$D$4955,$D1344)),AVERAGEIFS(ObservedSpeciesData!N$2:N$4955,ObservedSpeciesData!$A$2:$A$4955,$A1344,ObservedSpeciesData!$D$2:$D$4955,$D1344),"")</f>
        <v/>
      </c>
      <c r="O1344" s="23" t="str">
        <f>IF(ISNUMBER(AVERAGEIFS(ObservedSpeciesData!O$2:O$4955,ObservedSpeciesData!$A$2:$A$4955,$A1344,ObservedSpeciesData!$D$2:$D$4955,$D1344)),AVERAGEIFS(ObservedSpeciesData!O$2:O$4955,ObservedSpeciesData!$A$2:$A$4955,$A1344,ObservedSpeciesData!$D$2:$D$4955,$D1344),"")</f>
        <v/>
      </c>
      <c r="P1344" s="23" t="str">
        <f>IF(ISNUMBER(AVERAGEIFS(ObservedSpeciesData!P$2:P$4955,ObservedSpeciesData!$A$2:$A$4955,$A1344,ObservedSpeciesData!$C$2:$C$4955,$C1344,ObservedSpeciesData!$D$2:$D$4955,$D1344)),AVERAGEIFS(ObservedSpeciesData!P$2:P$4955,ObservedSpeciesData!$A$2:$A$4955,$A1344,ObservedSpeciesData!$C$2:$C$4955,$C1344,ObservedSpeciesData!$D$2:$D$4955,$D1344),"")</f>
        <v/>
      </c>
      <c r="Q1344" s="23"/>
      <c r="R1344" s="25" t="str">
        <f>IF(ISNUMBER(AVERAGEIFS(ObservedSpeciesData!R$2:R$4955,ObservedSpeciesData!$A$2:$A$4955,$A1344,ObservedSpeciesData!$D$2:$D$4955,$D1344)),AVERAGEIFS(ObservedSpeciesData!R$2:R$4955,ObservedSpeciesData!$A$2:$A$4955,$A1344,ObservedSpeciesData!$D$2:$D$4955,$D1344),"")</f>
        <v/>
      </c>
      <c r="S1344" s="25" t="str">
        <f>IF(ISNUMBER(AVERAGEIFS(ObservedSpeciesData!S$2:S$4955,ObservedSpeciesData!$A$2:$A$4955,$A1344,ObservedSpeciesData!$D$2:$D$4955,$D1344)),AVERAGEIFS(ObservedSpeciesData!S$2:S$4955,ObservedSpeciesData!$A$2:$A$4955,$A1344,ObservedSpeciesData!$D$2:$D$4955,$D1344),"")</f>
        <v/>
      </c>
      <c r="T1344" s="23" t="str">
        <f>IF(ISNUMBER(AVERAGEIFS(ObservedSpeciesData!T$2:T$4955,ObservedSpeciesData!$A$2:$A$4955,$A1344,ObservedSpeciesData!$D$2:$D$4955,$D1344)),AVERAGEIFS(ObservedSpeciesData!T$2:T$4955,ObservedSpeciesData!$A$2:$A$4955,$A1344,ObservedSpeciesData!$D$2:$D$4955,$D1344),"")</f>
        <v/>
      </c>
      <c r="U1344" s="24" t="str">
        <f>IF(ISNUMBER(AVERAGEIFS(ObservedSpeciesData!U$2:U$4955,ObservedSpeciesData!$A$2:$A$4955,$A1344,ObservedSpeciesData!$C$2:$C$4955,$C1344,ObservedSpeciesData!$D$2:$D$4955,$D1344)),AVERAGEIFS(ObservedSpeciesData!U$2:U$4955,ObservedSpeciesData!$A$2:$A$4955,$A1344,ObservedSpeciesData!$C$2:$C$4955,$C1344,ObservedSpeciesData!$D$2:$D$4955,$D1344),"")</f>
        <v/>
      </c>
      <c r="V1344" s="23" t="str">
        <f>IF(ISNUMBER(AVERAGEIFS(ObservedSpeciesData!V$2:V$4955,ObservedSpeciesData!$A$2:$A$4955,$A1344,ObservedSpeciesData!$D$2:$D$4955,$D1344)),AVERAGEIFS(ObservedSpeciesData!V$2:V$4955,ObservedSpeciesData!$A$2:$A$4955,$A1344,ObservedSpeciesData!$D$2:$D$4955,$D1344),"")</f>
        <v/>
      </c>
      <c r="W1344" s="23" t="str">
        <f>IF(ISNUMBER(AVERAGEIFS(ObservedSpeciesData!W$2:W$4955,ObservedSpeciesData!$A$2:$A$4955,$A1344,ObservedSpeciesData!$D$2:$D$4955,$D1344)),AVERAGEIFS(ObservedSpeciesData!W$2:W$4955,ObservedSpeciesData!$A$2:$A$4955,$A1344,ObservedSpeciesData!$D$2:$D$4955,$D1344),"")</f>
        <v/>
      </c>
      <c r="X1344" s="23" t="str">
        <f>IF(ISNUMBER(AVERAGEIFS(ObservedSpeciesData!X$2:X$4955,ObservedSpeciesData!$A$2:$A$4955,$A1344,ObservedSpeciesData!$D$2:$D$4955,$D1344)),AVERAGEIFS(ObservedSpeciesData!X$2:X$4955,ObservedSpeciesData!$A$2:$A$4955,$A1344,ObservedSpeciesData!$D$2:$D$4955,$D1344),"")</f>
        <v/>
      </c>
      <c r="Y1344" s="23" t="str">
        <f>IF(ISNUMBER(AVERAGEIFS(ObservedSpeciesData!Y$2:Y$4955,ObservedSpeciesData!$A$2:$A$4955,$A1344,ObservedSpeciesData!$D$2:$D$4955,$D1344)),AVERAGEIFS(ObservedSpeciesData!Y$2:Y$4955,ObservedSpeciesData!$A$2:$A$4955,$A1344,ObservedSpeciesData!$D$2:$D$4955,$D1344),"")</f>
        <v/>
      </c>
      <c r="Z1344" s="23" t="str">
        <f>IF(ISNUMBER(AVERAGEIFS(ObservedSpeciesData!Z$2:Z$4955,ObservedSpeciesData!$A$2:$A$4955,$A1344,ObservedSpeciesData!$D$2:$D$4955,$D1344)),AVERAGEIFS(ObservedSpeciesData!Z$2:Z$4955,ObservedSpeciesData!$A$2:$A$4955,$A1344,ObservedSpeciesData!$D$2:$D$4955,$D1344),"")</f>
        <v/>
      </c>
      <c r="AA1344" s="23">
        <f>IF(ISNUMBER(AVERAGEIFS(ObservedSpeciesData!AA$2:AA$4955,ObservedSpeciesData!$A$2:$A$4955,$A1344,ObservedSpeciesData!$D$2:$D$4955,$D1344)),AVERAGEIFS(ObservedSpeciesData!AA$2:AA$4955,ObservedSpeciesData!$A$2:$A$4955,$A1344,ObservedSpeciesData!$D$2:$D$4955,$D1344),"")</f>
        <v>27.233333333333331</v>
      </c>
      <c r="AB1344" s="24">
        <f>IF(ISNUMBER(AVERAGEIFS(ObservedSpeciesData!AB$2:AB$4955,ObservedSpeciesData!$A$2:$A$4955,$A1344,ObservedSpeciesData!$D$2:$D$4955,$D1344)),AVERAGEIFS(ObservedSpeciesData!AB$2:AB$4955,ObservedSpeciesData!$A$2:$A$4955,$A1344,ObservedSpeciesData!$D$2:$D$4955,$D1344),"")</f>
        <v>4.3666666666666666E-2</v>
      </c>
      <c r="AC1344" s="24">
        <f>IF(ISNUMBER(AVERAGEIFS(ObservedSpeciesData!AC$2:AC$4955,ObservedSpeciesData!$A$2:$A$4955,$A1344,ObservedSpeciesData!$D$2:$D$4955,$D1344)),AVERAGEIFS(ObservedSpeciesData!AC$2:AC$4955,ObservedSpeciesData!$A$2:$A$4955,$A1344,ObservedSpeciesData!$D$2:$D$4955,$D1344),"")</f>
        <v>4.3666666666666666E-2</v>
      </c>
      <c r="AD1344" s="23" t="str">
        <f>IF(ISNUMBER(AVERAGEIFS(ObservedSpeciesData!AD$2:AD$4955,ObservedSpeciesData!$A$2:$A$4955,$A1344,ObservedSpeciesData!$D$2:$D$4955,$D1344)),AVERAGEIFS(ObservedSpeciesData!AD$2:AD$4955,ObservedSpeciesData!$A$2:$A$4955,$A1344,ObservedSpeciesData!$D$2:$D$4955,$D1344),"")</f>
        <v/>
      </c>
      <c r="AE1344" s="24" t="str">
        <f>IF(ISNUMBER(AVERAGEIFS(ObservedSpeciesData!AE$2:AE$4955,ObservedSpeciesData!$A$2:$A$4955,$A1344,ObservedSpeciesData!$D$2:$D$4955,$D1344)),AVERAGEIFS(ObservedSpeciesData!AE$2:AE$4955,ObservedSpeciesData!$A$2:$A$4955,$A1344,ObservedSpeciesData!$D$2:$D$4955,$D1344),"")</f>
        <v/>
      </c>
      <c r="AF1344" s="23"/>
      <c r="AG1344" s="24"/>
      <c r="AH1344" s="23" t="str">
        <f>IF(ISNUMBER(AVERAGEIFS(ObservedSpeciesData!AH$2:AH$4955,ObservedSpeciesData!$A$2:$A$4955,$A1344,ObservedSpeciesData!$D$2:$D$4955,$D1344)),AVERAGEIFS(ObservedSpeciesData!AH$2:AH$4955,ObservedSpeciesData!$A$2:$A$4955,$A1344,ObservedSpeciesData!$D$2:$D$4955,$D1344),"")</f>
        <v/>
      </c>
      <c r="AI1344" s="23" t="str">
        <f>IF(ISNUMBER(AVERAGEIFS(ObservedSpeciesData!AI$2:AI$4955,ObservedSpeciesData!$A$2:$A$4955,$A1344,ObservedSpeciesData!$C$2:$C$4955,$C1344,ObservedSpeciesData!$D$2:$D$4955,$D1344)),AVERAGEIFS(ObservedSpeciesData!AI$2:AI$4955,ObservedSpeciesData!$A$2:$A$4955,$A1344,ObservedSpeciesData!$C$2:$C$4955,$C1344,ObservedSpeciesData!$D$2:$D$4955,$D1344),"")</f>
        <v/>
      </c>
      <c r="AJ1344" s="2">
        <f>COUNTIFS(ObservedSpeciesData!$A$2:$A$828,$A1344,ObservedSpeciesData!$D$2:$D$828,$D1344)</f>
        <v>0</v>
      </c>
      <c r="AK1344" s="2">
        <f t="shared" si="20"/>
        <v>4</v>
      </c>
    </row>
    <row r="1345" spans="1:37" x14ac:dyDescent="0.25">
      <c r="A1345" s="14" t="s">
        <v>81</v>
      </c>
      <c r="B1345" t="s">
        <v>80</v>
      </c>
      <c r="C1345" t="s">
        <v>79</v>
      </c>
      <c r="D1345" s="13">
        <v>42269</v>
      </c>
      <c r="E1345">
        <v>1</v>
      </c>
      <c r="F1345">
        <v>500</v>
      </c>
      <c r="G1345" s="2" t="s">
        <v>87</v>
      </c>
      <c r="H1345" s="2" t="s">
        <v>11</v>
      </c>
      <c r="I1345">
        <v>8</v>
      </c>
      <c r="J1345" s="2" t="s">
        <v>88</v>
      </c>
      <c r="K1345" s="2">
        <f>IF(ISNUMBER(AVERAGEIFS(ObservedSpeciesData!K$2:K$4955,ObservedSpeciesData!$A$2:$A$4955,$A1345,ObservedSpeciesData!$D$2:$D$4955,$D1345)),AVERAGEIFS(ObservedSpeciesData!K$2:K$4955,ObservedSpeciesData!$A$2:$A$4955,$A1345,ObservedSpeciesData!$D$2:$D$4955,$D1345),"")</f>
        <v>450</v>
      </c>
      <c r="L1345" s="26">
        <f>IF(ISNUMBER(AVERAGEIFS(ObservedSpeciesData!L$2:L$4955,ObservedSpeciesData!$A$2:$A$4955,$A1345,ObservedSpeciesData!$D$2:$D$4955,$D1345)),AVERAGEIFS(ObservedSpeciesData!L$2:L$4955,ObservedSpeciesData!$A$2:$A$4955,$A1345,ObservedSpeciesData!$D$2:$D$4955,$D1345),"")</f>
        <v>2103</v>
      </c>
      <c r="M1345" s="23">
        <f>IF(ISNUMBER(AVERAGEIFS(ObservedSpeciesData!M$2:M$4955,ObservedSpeciesData!$A$2:$A$4955,$A1345,ObservedSpeciesData!$D$2:$D$4955,$D1345)),AVERAGEIFS(ObservedSpeciesData!M$2:M$4955,ObservedSpeciesData!$A$2:$A$4955,$A1345,ObservedSpeciesData!$D$2:$D$4955,$D1345),"")</f>
        <v>210.29999999999998</v>
      </c>
      <c r="N1345" s="23" t="str">
        <f>IF(ISNUMBER(AVERAGEIFS(ObservedSpeciesData!N$2:N$4955,ObservedSpeciesData!$A$2:$A$4955,$A1345,ObservedSpeciesData!$D$2:$D$4955,$D1345)),AVERAGEIFS(ObservedSpeciesData!N$2:N$4955,ObservedSpeciesData!$A$2:$A$4955,$A1345,ObservedSpeciesData!$D$2:$D$4955,$D1345),"")</f>
        <v/>
      </c>
      <c r="O1345" s="23" t="str">
        <f>IF(ISNUMBER(AVERAGEIFS(ObservedSpeciesData!O$2:O$4955,ObservedSpeciesData!$A$2:$A$4955,$A1345,ObservedSpeciesData!$D$2:$D$4955,$D1345)),AVERAGEIFS(ObservedSpeciesData!O$2:O$4955,ObservedSpeciesData!$A$2:$A$4955,$A1345,ObservedSpeciesData!$D$2:$D$4955,$D1345),"")</f>
        <v/>
      </c>
      <c r="P1345" s="23" t="str">
        <f>IF(ISNUMBER(AVERAGEIFS(ObservedSpeciesData!P$2:P$4955,ObservedSpeciesData!$A$2:$A$4955,$A1345,ObservedSpeciesData!$C$2:$C$4955,$C1345,ObservedSpeciesData!$D$2:$D$4955,$D1345)),AVERAGEIFS(ObservedSpeciesData!P$2:P$4955,ObservedSpeciesData!$A$2:$A$4955,$A1345,ObservedSpeciesData!$C$2:$C$4955,$C1345,ObservedSpeciesData!$D$2:$D$4955,$D1345),"")</f>
        <v/>
      </c>
      <c r="Q1345" s="23"/>
      <c r="R1345" s="25" t="str">
        <f>IF(ISNUMBER(AVERAGEIFS(ObservedSpeciesData!R$2:R$4955,ObservedSpeciesData!$A$2:$A$4955,$A1345,ObservedSpeciesData!$D$2:$D$4955,$D1345)),AVERAGEIFS(ObservedSpeciesData!R$2:R$4955,ObservedSpeciesData!$A$2:$A$4955,$A1345,ObservedSpeciesData!$D$2:$D$4955,$D1345),"")</f>
        <v/>
      </c>
      <c r="S1345" s="25" t="str">
        <f>IF(ISNUMBER(AVERAGEIFS(ObservedSpeciesData!S$2:S$4955,ObservedSpeciesData!$A$2:$A$4955,$A1345,ObservedSpeciesData!$D$2:$D$4955,$D1345)),AVERAGEIFS(ObservedSpeciesData!S$2:S$4955,ObservedSpeciesData!$A$2:$A$4955,$A1345,ObservedSpeciesData!$D$2:$D$4955,$D1345),"")</f>
        <v/>
      </c>
      <c r="T1345" s="23" t="str">
        <f>IF(ISNUMBER(AVERAGEIFS(ObservedSpeciesData!T$2:T$4955,ObservedSpeciesData!$A$2:$A$4955,$A1345,ObservedSpeciesData!$D$2:$D$4955,$D1345)),AVERAGEIFS(ObservedSpeciesData!T$2:T$4955,ObservedSpeciesData!$A$2:$A$4955,$A1345,ObservedSpeciesData!$D$2:$D$4955,$D1345),"")</f>
        <v/>
      </c>
      <c r="U1345" s="24" t="str">
        <f>IF(ISNUMBER(AVERAGEIFS(ObservedSpeciesData!U$2:U$4955,ObservedSpeciesData!$A$2:$A$4955,$A1345,ObservedSpeciesData!$C$2:$C$4955,$C1345,ObservedSpeciesData!$D$2:$D$4955,$D1345)),AVERAGEIFS(ObservedSpeciesData!U$2:U$4955,ObservedSpeciesData!$A$2:$A$4955,$A1345,ObservedSpeciesData!$C$2:$C$4955,$C1345,ObservedSpeciesData!$D$2:$D$4955,$D1345),"")</f>
        <v/>
      </c>
      <c r="V1345" s="23" t="str">
        <f>IF(ISNUMBER(AVERAGEIFS(ObservedSpeciesData!V$2:V$4955,ObservedSpeciesData!$A$2:$A$4955,$A1345,ObservedSpeciesData!$D$2:$D$4955,$D1345)),AVERAGEIFS(ObservedSpeciesData!V$2:V$4955,ObservedSpeciesData!$A$2:$A$4955,$A1345,ObservedSpeciesData!$D$2:$D$4955,$D1345),"")</f>
        <v/>
      </c>
      <c r="W1345" s="23" t="str">
        <f>IF(ISNUMBER(AVERAGEIFS(ObservedSpeciesData!W$2:W$4955,ObservedSpeciesData!$A$2:$A$4955,$A1345,ObservedSpeciesData!$D$2:$D$4955,$D1345)),AVERAGEIFS(ObservedSpeciesData!W$2:W$4955,ObservedSpeciesData!$A$2:$A$4955,$A1345,ObservedSpeciesData!$D$2:$D$4955,$D1345),"")</f>
        <v/>
      </c>
      <c r="X1345" s="23" t="str">
        <f>IF(ISNUMBER(AVERAGEIFS(ObservedSpeciesData!X$2:X$4955,ObservedSpeciesData!$A$2:$A$4955,$A1345,ObservedSpeciesData!$D$2:$D$4955,$D1345)),AVERAGEIFS(ObservedSpeciesData!X$2:X$4955,ObservedSpeciesData!$A$2:$A$4955,$A1345,ObservedSpeciesData!$D$2:$D$4955,$D1345),"")</f>
        <v/>
      </c>
      <c r="Y1345" s="23" t="str">
        <f>IF(ISNUMBER(AVERAGEIFS(ObservedSpeciesData!Y$2:Y$4955,ObservedSpeciesData!$A$2:$A$4955,$A1345,ObservedSpeciesData!$D$2:$D$4955,$D1345)),AVERAGEIFS(ObservedSpeciesData!Y$2:Y$4955,ObservedSpeciesData!$A$2:$A$4955,$A1345,ObservedSpeciesData!$D$2:$D$4955,$D1345),"")</f>
        <v/>
      </c>
      <c r="Z1345" s="23" t="str">
        <f>IF(ISNUMBER(AVERAGEIFS(ObservedSpeciesData!Z$2:Z$4955,ObservedSpeciesData!$A$2:$A$4955,$A1345,ObservedSpeciesData!$D$2:$D$4955,$D1345)),AVERAGEIFS(ObservedSpeciesData!Z$2:Z$4955,ObservedSpeciesData!$A$2:$A$4955,$A1345,ObservedSpeciesData!$D$2:$D$4955,$D1345),"")</f>
        <v/>
      </c>
      <c r="AA1345" s="23">
        <f>IF(ISNUMBER(AVERAGEIFS(ObservedSpeciesData!AA$2:AA$4955,ObservedSpeciesData!$A$2:$A$4955,$A1345,ObservedSpeciesData!$D$2:$D$4955,$D1345)),AVERAGEIFS(ObservedSpeciesData!AA$2:AA$4955,ObservedSpeciesData!$A$2:$A$4955,$A1345,ObservedSpeciesData!$D$2:$D$4955,$D1345),"")</f>
        <v>26.166666666666668</v>
      </c>
      <c r="AB1345" s="24">
        <f>IF(ISNUMBER(AVERAGEIFS(ObservedSpeciesData!AB$2:AB$4955,ObservedSpeciesData!$A$2:$A$4955,$A1345,ObservedSpeciesData!$D$2:$D$4955,$D1345)),AVERAGEIFS(ObservedSpeciesData!AB$2:AB$4955,ObservedSpeciesData!$A$2:$A$4955,$A1345,ObservedSpeciesData!$D$2:$D$4955,$D1345),"")</f>
        <v>4.2000000000000003E-2</v>
      </c>
      <c r="AC1345" s="24">
        <f>IF(ISNUMBER(AVERAGEIFS(ObservedSpeciesData!AC$2:AC$4955,ObservedSpeciesData!$A$2:$A$4955,$A1345,ObservedSpeciesData!$D$2:$D$4955,$D1345)),AVERAGEIFS(ObservedSpeciesData!AC$2:AC$4955,ObservedSpeciesData!$A$2:$A$4955,$A1345,ObservedSpeciesData!$D$2:$D$4955,$D1345),"")</f>
        <v>4.2000000000000003E-2</v>
      </c>
      <c r="AD1345" s="23" t="str">
        <f>IF(ISNUMBER(AVERAGEIFS(ObservedSpeciesData!AD$2:AD$4955,ObservedSpeciesData!$A$2:$A$4955,$A1345,ObservedSpeciesData!$D$2:$D$4955,$D1345)),AVERAGEIFS(ObservedSpeciesData!AD$2:AD$4955,ObservedSpeciesData!$A$2:$A$4955,$A1345,ObservedSpeciesData!$D$2:$D$4955,$D1345),"")</f>
        <v/>
      </c>
      <c r="AE1345" s="24" t="str">
        <f>IF(ISNUMBER(AVERAGEIFS(ObservedSpeciesData!AE$2:AE$4955,ObservedSpeciesData!$A$2:$A$4955,$A1345,ObservedSpeciesData!$D$2:$D$4955,$D1345)),AVERAGEIFS(ObservedSpeciesData!AE$2:AE$4955,ObservedSpeciesData!$A$2:$A$4955,$A1345,ObservedSpeciesData!$D$2:$D$4955,$D1345),"")</f>
        <v/>
      </c>
      <c r="AF1345" s="23"/>
      <c r="AG1345" s="24"/>
      <c r="AH1345" s="23" t="str">
        <f>IF(ISNUMBER(AVERAGEIFS(ObservedSpeciesData!AH$2:AH$4955,ObservedSpeciesData!$A$2:$A$4955,$A1345,ObservedSpeciesData!$D$2:$D$4955,$D1345)),AVERAGEIFS(ObservedSpeciesData!AH$2:AH$4955,ObservedSpeciesData!$A$2:$A$4955,$A1345,ObservedSpeciesData!$D$2:$D$4955,$D1345),"")</f>
        <v/>
      </c>
      <c r="AI1345" s="23" t="str">
        <f>IF(ISNUMBER(AVERAGEIFS(ObservedSpeciesData!AI$2:AI$4955,ObservedSpeciesData!$A$2:$A$4955,$A1345,ObservedSpeciesData!$C$2:$C$4955,$C1345,ObservedSpeciesData!$D$2:$D$4955,$D1345)),AVERAGEIFS(ObservedSpeciesData!AI$2:AI$4955,ObservedSpeciesData!$A$2:$A$4955,$A1345,ObservedSpeciesData!$C$2:$C$4955,$C1345,ObservedSpeciesData!$D$2:$D$4955,$D1345),"")</f>
        <v/>
      </c>
      <c r="AJ1345" s="2">
        <f>COUNTIFS(ObservedSpeciesData!$A$2:$A$828,$A1345,ObservedSpeciesData!$D$2:$D$828,$D1345)</f>
        <v>0</v>
      </c>
      <c r="AK1345" s="2">
        <f t="shared" si="20"/>
        <v>4</v>
      </c>
    </row>
    <row r="1346" spans="1:37" x14ac:dyDescent="0.25">
      <c r="A1346" s="14" t="s">
        <v>86</v>
      </c>
      <c r="B1346" t="s">
        <v>80</v>
      </c>
      <c r="C1346" t="s">
        <v>79</v>
      </c>
      <c r="D1346" s="13">
        <v>42277</v>
      </c>
      <c r="E1346">
        <v>1</v>
      </c>
      <c r="F1346">
        <v>0</v>
      </c>
      <c r="G1346" s="2" t="s">
        <v>87</v>
      </c>
      <c r="H1346" s="2" t="s">
        <v>11</v>
      </c>
      <c r="I1346">
        <v>8</v>
      </c>
      <c r="J1346" s="2" t="s">
        <v>88</v>
      </c>
      <c r="K1346" s="2">
        <f>IF(ISNUMBER(AVERAGEIFS(ObservedSpeciesData!K$2:K$4955,ObservedSpeciesData!$A$2:$A$4955,$A1346,ObservedSpeciesData!$D$2:$D$4955,$D1346)),AVERAGEIFS(ObservedSpeciesData!K$2:K$4955,ObservedSpeciesData!$A$2:$A$4955,$A1346,ObservedSpeciesData!$D$2:$D$4955,$D1346),"")</f>
        <v>0</v>
      </c>
      <c r="L1346" s="26">
        <f>IF(ISNUMBER(AVERAGEIFS(ObservedSpeciesData!L$2:L$4955,ObservedSpeciesData!$A$2:$A$4955,$A1346,ObservedSpeciesData!$D$2:$D$4955,$D1346)),AVERAGEIFS(ObservedSpeciesData!L$2:L$4955,ObservedSpeciesData!$A$2:$A$4955,$A1346,ObservedSpeciesData!$D$2:$D$4955,$D1346),"")</f>
        <v>1669.5</v>
      </c>
      <c r="M1346" s="23">
        <f>IF(ISNUMBER(AVERAGEIFS(ObservedSpeciesData!M$2:M$4955,ObservedSpeciesData!$A$2:$A$4955,$A1346,ObservedSpeciesData!$D$2:$D$4955,$D1346)),AVERAGEIFS(ObservedSpeciesData!M$2:M$4955,ObservedSpeciesData!$A$2:$A$4955,$A1346,ObservedSpeciesData!$D$2:$D$4955,$D1346),"")</f>
        <v>166.95000000000002</v>
      </c>
      <c r="N1346" s="23" t="str">
        <f>IF(ISNUMBER(AVERAGEIFS(ObservedSpeciesData!N$2:N$4955,ObservedSpeciesData!$A$2:$A$4955,$A1346,ObservedSpeciesData!$D$2:$D$4955,$D1346)),AVERAGEIFS(ObservedSpeciesData!N$2:N$4955,ObservedSpeciesData!$A$2:$A$4955,$A1346,ObservedSpeciesData!$D$2:$D$4955,$D1346),"")</f>
        <v/>
      </c>
      <c r="O1346" s="23" t="str">
        <f>IF(ISNUMBER(AVERAGEIFS(ObservedSpeciesData!O$2:O$4955,ObservedSpeciesData!$A$2:$A$4955,$A1346,ObservedSpeciesData!$D$2:$D$4955,$D1346)),AVERAGEIFS(ObservedSpeciesData!O$2:O$4955,ObservedSpeciesData!$A$2:$A$4955,$A1346,ObservedSpeciesData!$D$2:$D$4955,$D1346),"")</f>
        <v/>
      </c>
      <c r="P1346" s="23" t="str">
        <f>IF(ISNUMBER(AVERAGEIFS(ObservedSpeciesData!P$2:P$4955,ObservedSpeciesData!$A$2:$A$4955,$A1346,ObservedSpeciesData!$C$2:$C$4955,$C1346,ObservedSpeciesData!$D$2:$D$4955,$D1346)),AVERAGEIFS(ObservedSpeciesData!P$2:P$4955,ObservedSpeciesData!$A$2:$A$4955,$A1346,ObservedSpeciesData!$C$2:$C$4955,$C1346,ObservedSpeciesData!$D$2:$D$4955,$D1346),"")</f>
        <v/>
      </c>
      <c r="Q1346" s="23"/>
      <c r="R1346" s="25" t="str">
        <f>IF(ISNUMBER(AVERAGEIFS(ObservedSpeciesData!R$2:R$4955,ObservedSpeciesData!$A$2:$A$4955,$A1346,ObservedSpeciesData!$D$2:$D$4955,$D1346)),AVERAGEIFS(ObservedSpeciesData!R$2:R$4955,ObservedSpeciesData!$A$2:$A$4955,$A1346,ObservedSpeciesData!$D$2:$D$4955,$D1346),"")</f>
        <v/>
      </c>
      <c r="S1346" s="25" t="str">
        <f>IF(ISNUMBER(AVERAGEIFS(ObservedSpeciesData!S$2:S$4955,ObservedSpeciesData!$A$2:$A$4955,$A1346,ObservedSpeciesData!$D$2:$D$4955,$D1346)),AVERAGEIFS(ObservedSpeciesData!S$2:S$4955,ObservedSpeciesData!$A$2:$A$4955,$A1346,ObservedSpeciesData!$D$2:$D$4955,$D1346),"")</f>
        <v/>
      </c>
      <c r="T1346" s="23" t="str">
        <f>IF(ISNUMBER(AVERAGEIFS(ObservedSpeciesData!T$2:T$4955,ObservedSpeciesData!$A$2:$A$4955,$A1346,ObservedSpeciesData!$D$2:$D$4955,$D1346)),AVERAGEIFS(ObservedSpeciesData!T$2:T$4955,ObservedSpeciesData!$A$2:$A$4955,$A1346,ObservedSpeciesData!$D$2:$D$4955,$D1346),"")</f>
        <v/>
      </c>
      <c r="U1346" s="24" t="str">
        <f>IF(ISNUMBER(AVERAGEIFS(ObservedSpeciesData!U$2:U$4955,ObservedSpeciesData!$A$2:$A$4955,$A1346,ObservedSpeciesData!$C$2:$C$4955,$C1346,ObservedSpeciesData!$D$2:$D$4955,$D1346)),AVERAGEIFS(ObservedSpeciesData!U$2:U$4955,ObservedSpeciesData!$A$2:$A$4955,$A1346,ObservedSpeciesData!$C$2:$C$4955,$C1346,ObservedSpeciesData!$D$2:$D$4955,$D1346),"")</f>
        <v/>
      </c>
      <c r="V1346" s="23" t="str">
        <f>IF(ISNUMBER(AVERAGEIFS(ObservedSpeciesData!V$2:V$4955,ObservedSpeciesData!$A$2:$A$4955,$A1346,ObservedSpeciesData!$D$2:$D$4955,$D1346)),AVERAGEIFS(ObservedSpeciesData!V$2:V$4955,ObservedSpeciesData!$A$2:$A$4955,$A1346,ObservedSpeciesData!$D$2:$D$4955,$D1346),"")</f>
        <v/>
      </c>
      <c r="W1346" s="23" t="str">
        <f>IF(ISNUMBER(AVERAGEIFS(ObservedSpeciesData!W$2:W$4955,ObservedSpeciesData!$A$2:$A$4955,$A1346,ObservedSpeciesData!$D$2:$D$4955,$D1346)),AVERAGEIFS(ObservedSpeciesData!W$2:W$4955,ObservedSpeciesData!$A$2:$A$4955,$A1346,ObservedSpeciesData!$D$2:$D$4955,$D1346),"")</f>
        <v/>
      </c>
      <c r="X1346" s="23" t="str">
        <f>IF(ISNUMBER(AVERAGEIFS(ObservedSpeciesData!X$2:X$4955,ObservedSpeciesData!$A$2:$A$4955,$A1346,ObservedSpeciesData!$D$2:$D$4955,$D1346)),AVERAGEIFS(ObservedSpeciesData!X$2:X$4955,ObservedSpeciesData!$A$2:$A$4955,$A1346,ObservedSpeciesData!$D$2:$D$4955,$D1346),"")</f>
        <v/>
      </c>
      <c r="Y1346" s="23" t="str">
        <f>IF(ISNUMBER(AVERAGEIFS(ObservedSpeciesData!Y$2:Y$4955,ObservedSpeciesData!$A$2:$A$4955,$A1346,ObservedSpeciesData!$D$2:$D$4955,$D1346)),AVERAGEIFS(ObservedSpeciesData!Y$2:Y$4955,ObservedSpeciesData!$A$2:$A$4955,$A1346,ObservedSpeciesData!$D$2:$D$4955,$D1346),"")</f>
        <v/>
      </c>
      <c r="Z1346" s="23" t="str">
        <f>IF(ISNUMBER(AVERAGEIFS(ObservedSpeciesData!Z$2:Z$4955,ObservedSpeciesData!$A$2:$A$4955,$A1346,ObservedSpeciesData!$D$2:$D$4955,$D1346)),AVERAGEIFS(ObservedSpeciesData!Z$2:Z$4955,ObservedSpeciesData!$A$2:$A$4955,$A1346,ObservedSpeciesData!$D$2:$D$4955,$D1346),"")</f>
        <v/>
      </c>
      <c r="AA1346" s="23">
        <f>IF(ISNUMBER(AVERAGEIFS(ObservedSpeciesData!AA$2:AA$4955,ObservedSpeciesData!$A$2:$A$4955,$A1346,ObservedSpeciesData!$D$2:$D$4955,$D1346)),AVERAGEIFS(ObservedSpeciesData!AA$2:AA$4955,ObservedSpeciesData!$A$2:$A$4955,$A1346,ObservedSpeciesData!$D$2:$D$4955,$D1346),"")</f>
        <v>16.966666666666665</v>
      </c>
      <c r="AB1346" s="24">
        <f>IF(ISNUMBER(AVERAGEIFS(ObservedSpeciesData!AB$2:AB$4955,ObservedSpeciesData!$A$2:$A$4955,$A1346,ObservedSpeciesData!$D$2:$D$4955,$D1346)),AVERAGEIFS(ObservedSpeciesData!AB$2:AB$4955,ObservedSpeciesData!$A$2:$A$4955,$A1346,ObservedSpeciesData!$D$2:$D$4955,$D1346),"")</f>
        <v>2.7333333333333334E-2</v>
      </c>
      <c r="AC1346" s="24">
        <f>IF(ISNUMBER(AVERAGEIFS(ObservedSpeciesData!AC$2:AC$4955,ObservedSpeciesData!$A$2:$A$4955,$A1346,ObservedSpeciesData!$D$2:$D$4955,$D1346)),AVERAGEIFS(ObservedSpeciesData!AC$2:AC$4955,ObservedSpeciesData!$A$2:$A$4955,$A1346,ObservedSpeciesData!$D$2:$D$4955,$D1346),"")</f>
        <v>2.7333333333333334E-2</v>
      </c>
      <c r="AD1346" s="23" t="str">
        <f>IF(ISNUMBER(AVERAGEIFS(ObservedSpeciesData!AD$2:AD$4955,ObservedSpeciesData!$A$2:$A$4955,$A1346,ObservedSpeciesData!$D$2:$D$4955,$D1346)),AVERAGEIFS(ObservedSpeciesData!AD$2:AD$4955,ObservedSpeciesData!$A$2:$A$4955,$A1346,ObservedSpeciesData!$D$2:$D$4955,$D1346),"")</f>
        <v/>
      </c>
      <c r="AE1346" s="24" t="str">
        <f>IF(ISNUMBER(AVERAGEIFS(ObservedSpeciesData!AE$2:AE$4955,ObservedSpeciesData!$A$2:$A$4955,$A1346,ObservedSpeciesData!$D$2:$D$4955,$D1346)),AVERAGEIFS(ObservedSpeciesData!AE$2:AE$4955,ObservedSpeciesData!$A$2:$A$4955,$A1346,ObservedSpeciesData!$D$2:$D$4955,$D1346),"")</f>
        <v/>
      </c>
      <c r="AF1346" s="23"/>
      <c r="AG1346" s="24"/>
      <c r="AH1346" s="23" t="str">
        <f>IF(ISNUMBER(AVERAGEIFS(ObservedSpeciesData!AH$2:AH$4955,ObservedSpeciesData!$A$2:$A$4955,$A1346,ObservedSpeciesData!$D$2:$D$4955,$D1346)),AVERAGEIFS(ObservedSpeciesData!AH$2:AH$4955,ObservedSpeciesData!$A$2:$A$4955,$A1346,ObservedSpeciesData!$D$2:$D$4955,$D1346),"")</f>
        <v/>
      </c>
      <c r="AI1346" s="23" t="str">
        <f>IF(ISNUMBER(AVERAGEIFS(ObservedSpeciesData!AI$2:AI$4955,ObservedSpeciesData!$A$2:$A$4955,$A1346,ObservedSpeciesData!$C$2:$C$4955,$C1346,ObservedSpeciesData!$D$2:$D$4955,$D1346)),AVERAGEIFS(ObservedSpeciesData!AI$2:AI$4955,ObservedSpeciesData!$A$2:$A$4955,$A1346,ObservedSpeciesData!$C$2:$C$4955,$C1346,ObservedSpeciesData!$D$2:$D$4955,$D1346),"")</f>
        <v/>
      </c>
      <c r="AJ1346" s="2">
        <f>COUNTIFS(ObservedSpeciesData!$A$2:$A$828,$A1346,ObservedSpeciesData!$D$2:$D$828,$D1346)</f>
        <v>0</v>
      </c>
      <c r="AK1346" s="2">
        <f t="shared" ref="AK1346:AK1409" si="21">COUNT(M1346:AI1346)</f>
        <v>4</v>
      </c>
    </row>
    <row r="1347" spans="1:37" x14ac:dyDescent="0.25">
      <c r="A1347" s="14" t="s">
        <v>85</v>
      </c>
      <c r="B1347" t="s">
        <v>80</v>
      </c>
      <c r="C1347" t="s">
        <v>79</v>
      </c>
      <c r="D1347" s="13">
        <v>42277</v>
      </c>
      <c r="E1347">
        <v>1</v>
      </c>
      <c r="F1347">
        <v>50</v>
      </c>
      <c r="G1347" s="2" t="s">
        <v>87</v>
      </c>
      <c r="H1347" s="2" t="s">
        <v>11</v>
      </c>
      <c r="I1347">
        <v>8</v>
      </c>
      <c r="J1347" s="2" t="s">
        <v>88</v>
      </c>
      <c r="K1347" s="2">
        <f>IF(ISNUMBER(AVERAGEIFS(ObservedSpeciesData!K$2:K$4955,ObservedSpeciesData!$A$2:$A$4955,$A1347,ObservedSpeciesData!$D$2:$D$4955,$D1347)),AVERAGEIFS(ObservedSpeciesData!K$2:K$4955,ObservedSpeciesData!$A$2:$A$4955,$A1347,ObservedSpeciesData!$D$2:$D$4955,$D1347),"")</f>
        <v>45</v>
      </c>
      <c r="L1347" s="26">
        <f>IF(ISNUMBER(AVERAGEIFS(ObservedSpeciesData!L$2:L$4955,ObservedSpeciesData!$A$2:$A$4955,$A1347,ObservedSpeciesData!$D$2:$D$4955,$D1347)),AVERAGEIFS(ObservedSpeciesData!L$2:L$4955,ObservedSpeciesData!$A$2:$A$4955,$A1347,ObservedSpeciesData!$D$2:$D$4955,$D1347),"")</f>
        <v>1831</v>
      </c>
      <c r="M1347" s="23">
        <f>IF(ISNUMBER(AVERAGEIFS(ObservedSpeciesData!M$2:M$4955,ObservedSpeciesData!$A$2:$A$4955,$A1347,ObservedSpeciesData!$D$2:$D$4955,$D1347)),AVERAGEIFS(ObservedSpeciesData!M$2:M$4955,ObservedSpeciesData!$A$2:$A$4955,$A1347,ObservedSpeciesData!$D$2:$D$4955,$D1347),"")</f>
        <v>183.1</v>
      </c>
      <c r="N1347" s="23" t="str">
        <f>IF(ISNUMBER(AVERAGEIFS(ObservedSpeciesData!N$2:N$4955,ObservedSpeciesData!$A$2:$A$4955,$A1347,ObservedSpeciesData!$D$2:$D$4955,$D1347)),AVERAGEIFS(ObservedSpeciesData!N$2:N$4955,ObservedSpeciesData!$A$2:$A$4955,$A1347,ObservedSpeciesData!$D$2:$D$4955,$D1347),"")</f>
        <v/>
      </c>
      <c r="O1347" s="23" t="str">
        <f>IF(ISNUMBER(AVERAGEIFS(ObservedSpeciesData!O$2:O$4955,ObservedSpeciesData!$A$2:$A$4955,$A1347,ObservedSpeciesData!$D$2:$D$4955,$D1347)),AVERAGEIFS(ObservedSpeciesData!O$2:O$4955,ObservedSpeciesData!$A$2:$A$4955,$A1347,ObservedSpeciesData!$D$2:$D$4955,$D1347),"")</f>
        <v/>
      </c>
      <c r="P1347" s="23" t="str">
        <f>IF(ISNUMBER(AVERAGEIFS(ObservedSpeciesData!P$2:P$4955,ObservedSpeciesData!$A$2:$A$4955,$A1347,ObservedSpeciesData!$C$2:$C$4955,$C1347,ObservedSpeciesData!$D$2:$D$4955,$D1347)),AVERAGEIFS(ObservedSpeciesData!P$2:P$4955,ObservedSpeciesData!$A$2:$A$4955,$A1347,ObservedSpeciesData!$C$2:$C$4955,$C1347,ObservedSpeciesData!$D$2:$D$4955,$D1347),"")</f>
        <v/>
      </c>
      <c r="Q1347" s="23"/>
      <c r="R1347" s="25" t="str">
        <f>IF(ISNUMBER(AVERAGEIFS(ObservedSpeciesData!R$2:R$4955,ObservedSpeciesData!$A$2:$A$4955,$A1347,ObservedSpeciesData!$D$2:$D$4955,$D1347)),AVERAGEIFS(ObservedSpeciesData!R$2:R$4955,ObservedSpeciesData!$A$2:$A$4955,$A1347,ObservedSpeciesData!$D$2:$D$4955,$D1347),"")</f>
        <v/>
      </c>
      <c r="S1347" s="25" t="str">
        <f>IF(ISNUMBER(AVERAGEIFS(ObservedSpeciesData!S$2:S$4955,ObservedSpeciesData!$A$2:$A$4955,$A1347,ObservedSpeciesData!$D$2:$D$4955,$D1347)),AVERAGEIFS(ObservedSpeciesData!S$2:S$4955,ObservedSpeciesData!$A$2:$A$4955,$A1347,ObservedSpeciesData!$D$2:$D$4955,$D1347),"")</f>
        <v/>
      </c>
      <c r="T1347" s="23" t="str">
        <f>IF(ISNUMBER(AVERAGEIFS(ObservedSpeciesData!T$2:T$4955,ObservedSpeciesData!$A$2:$A$4955,$A1347,ObservedSpeciesData!$D$2:$D$4955,$D1347)),AVERAGEIFS(ObservedSpeciesData!T$2:T$4955,ObservedSpeciesData!$A$2:$A$4955,$A1347,ObservedSpeciesData!$D$2:$D$4955,$D1347),"")</f>
        <v/>
      </c>
      <c r="U1347" s="24" t="str">
        <f>IF(ISNUMBER(AVERAGEIFS(ObservedSpeciesData!U$2:U$4955,ObservedSpeciesData!$A$2:$A$4955,$A1347,ObservedSpeciesData!$C$2:$C$4955,$C1347,ObservedSpeciesData!$D$2:$D$4955,$D1347)),AVERAGEIFS(ObservedSpeciesData!U$2:U$4955,ObservedSpeciesData!$A$2:$A$4955,$A1347,ObservedSpeciesData!$C$2:$C$4955,$C1347,ObservedSpeciesData!$D$2:$D$4955,$D1347),"")</f>
        <v/>
      </c>
      <c r="V1347" s="23" t="str">
        <f>IF(ISNUMBER(AVERAGEIFS(ObservedSpeciesData!V$2:V$4955,ObservedSpeciesData!$A$2:$A$4955,$A1347,ObservedSpeciesData!$D$2:$D$4955,$D1347)),AVERAGEIFS(ObservedSpeciesData!V$2:V$4955,ObservedSpeciesData!$A$2:$A$4955,$A1347,ObservedSpeciesData!$D$2:$D$4955,$D1347),"")</f>
        <v/>
      </c>
      <c r="W1347" s="23" t="str">
        <f>IF(ISNUMBER(AVERAGEIFS(ObservedSpeciesData!W$2:W$4955,ObservedSpeciesData!$A$2:$A$4955,$A1347,ObservedSpeciesData!$D$2:$D$4955,$D1347)),AVERAGEIFS(ObservedSpeciesData!W$2:W$4955,ObservedSpeciesData!$A$2:$A$4955,$A1347,ObservedSpeciesData!$D$2:$D$4955,$D1347),"")</f>
        <v/>
      </c>
      <c r="X1347" s="23" t="str">
        <f>IF(ISNUMBER(AVERAGEIFS(ObservedSpeciesData!X$2:X$4955,ObservedSpeciesData!$A$2:$A$4955,$A1347,ObservedSpeciesData!$D$2:$D$4955,$D1347)),AVERAGEIFS(ObservedSpeciesData!X$2:X$4955,ObservedSpeciesData!$A$2:$A$4955,$A1347,ObservedSpeciesData!$D$2:$D$4955,$D1347),"")</f>
        <v/>
      </c>
      <c r="Y1347" s="23" t="str">
        <f>IF(ISNUMBER(AVERAGEIFS(ObservedSpeciesData!Y$2:Y$4955,ObservedSpeciesData!$A$2:$A$4955,$A1347,ObservedSpeciesData!$D$2:$D$4955,$D1347)),AVERAGEIFS(ObservedSpeciesData!Y$2:Y$4955,ObservedSpeciesData!$A$2:$A$4955,$A1347,ObservedSpeciesData!$D$2:$D$4955,$D1347),"")</f>
        <v/>
      </c>
      <c r="Z1347" s="23" t="str">
        <f>IF(ISNUMBER(AVERAGEIFS(ObservedSpeciesData!Z$2:Z$4955,ObservedSpeciesData!$A$2:$A$4955,$A1347,ObservedSpeciesData!$D$2:$D$4955,$D1347)),AVERAGEIFS(ObservedSpeciesData!Z$2:Z$4955,ObservedSpeciesData!$A$2:$A$4955,$A1347,ObservedSpeciesData!$D$2:$D$4955,$D1347),"")</f>
        <v/>
      </c>
      <c r="AA1347" s="23">
        <f>IF(ISNUMBER(AVERAGEIFS(ObservedSpeciesData!AA$2:AA$4955,ObservedSpeciesData!$A$2:$A$4955,$A1347,ObservedSpeciesData!$D$2:$D$4955,$D1347)),AVERAGEIFS(ObservedSpeciesData!AA$2:AA$4955,ObservedSpeciesData!$A$2:$A$4955,$A1347,ObservedSpeciesData!$D$2:$D$4955,$D1347),"")</f>
        <v>16.266666666666666</v>
      </c>
      <c r="AB1347" s="24">
        <f>IF(ISNUMBER(AVERAGEIFS(ObservedSpeciesData!AB$2:AB$4955,ObservedSpeciesData!$A$2:$A$4955,$A1347,ObservedSpeciesData!$D$2:$D$4955,$D1347)),AVERAGEIFS(ObservedSpeciesData!AB$2:AB$4955,ObservedSpeciesData!$A$2:$A$4955,$A1347,ObservedSpeciesData!$D$2:$D$4955,$D1347),"")</f>
        <v>2.6333333333333334E-2</v>
      </c>
      <c r="AC1347" s="24">
        <f>IF(ISNUMBER(AVERAGEIFS(ObservedSpeciesData!AC$2:AC$4955,ObservedSpeciesData!$A$2:$A$4955,$A1347,ObservedSpeciesData!$D$2:$D$4955,$D1347)),AVERAGEIFS(ObservedSpeciesData!AC$2:AC$4955,ObservedSpeciesData!$A$2:$A$4955,$A1347,ObservedSpeciesData!$D$2:$D$4955,$D1347),"")</f>
        <v>2.6333333333333334E-2</v>
      </c>
      <c r="AD1347" s="23" t="str">
        <f>IF(ISNUMBER(AVERAGEIFS(ObservedSpeciesData!AD$2:AD$4955,ObservedSpeciesData!$A$2:$A$4955,$A1347,ObservedSpeciesData!$D$2:$D$4955,$D1347)),AVERAGEIFS(ObservedSpeciesData!AD$2:AD$4955,ObservedSpeciesData!$A$2:$A$4955,$A1347,ObservedSpeciesData!$D$2:$D$4955,$D1347),"")</f>
        <v/>
      </c>
      <c r="AE1347" s="24" t="str">
        <f>IF(ISNUMBER(AVERAGEIFS(ObservedSpeciesData!AE$2:AE$4955,ObservedSpeciesData!$A$2:$A$4955,$A1347,ObservedSpeciesData!$D$2:$D$4955,$D1347)),AVERAGEIFS(ObservedSpeciesData!AE$2:AE$4955,ObservedSpeciesData!$A$2:$A$4955,$A1347,ObservedSpeciesData!$D$2:$D$4955,$D1347),"")</f>
        <v/>
      </c>
      <c r="AF1347" s="23"/>
      <c r="AG1347" s="24"/>
      <c r="AH1347" s="23" t="str">
        <f>IF(ISNUMBER(AVERAGEIFS(ObservedSpeciesData!AH$2:AH$4955,ObservedSpeciesData!$A$2:$A$4955,$A1347,ObservedSpeciesData!$D$2:$D$4955,$D1347)),AVERAGEIFS(ObservedSpeciesData!AH$2:AH$4955,ObservedSpeciesData!$A$2:$A$4955,$A1347,ObservedSpeciesData!$D$2:$D$4955,$D1347),"")</f>
        <v/>
      </c>
      <c r="AI1347" s="23" t="str">
        <f>IF(ISNUMBER(AVERAGEIFS(ObservedSpeciesData!AI$2:AI$4955,ObservedSpeciesData!$A$2:$A$4955,$A1347,ObservedSpeciesData!$C$2:$C$4955,$C1347,ObservedSpeciesData!$D$2:$D$4955,$D1347)),AVERAGEIFS(ObservedSpeciesData!AI$2:AI$4955,ObservedSpeciesData!$A$2:$A$4955,$A1347,ObservedSpeciesData!$C$2:$C$4955,$C1347,ObservedSpeciesData!$D$2:$D$4955,$D1347),"")</f>
        <v/>
      </c>
      <c r="AJ1347" s="2">
        <f>COUNTIFS(ObservedSpeciesData!$A$2:$A$828,$A1347,ObservedSpeciesData!$D$2:$D$828,$D1347)</f>
        <v>0</v>
      </c>
      <c r="AK1347" s="2">
        <f t="shared" si="21"/>
        <v>4</v>
      </c>
    </row>
    <row r="1348" spans="1:37" x14ac:dyDescent="0.25">
      <c r="A1348" s="14" t="s">
        <v>84</v>
      </c>
      <c r="B1348" t="s">
        <v>80</v>
      </c>
      <c r="C1348" t="s">
        <v>79</v>
      </c>
      <c r="D1348" s="13">
        <v>42277</v>
      </c>
      <c r="E1348">
        <v>1</v>
      </c>
      <c r="F1348">
        <v>100</v>
      </c>
      <c r="G1348" s="2" t="s">
        <v>87</v>
      </c>
      <c r="H1348" s="2" t="s">
        <v>11</v>
      </c>
      <c r="I1348">
        <v>8</v>
      </c>
      <c r="J1348" s="2" t="s">
        <v>88</v>
      </c>
      <c r="K1348" s="2">
        <f>IF(ISNUMBER(AVERAGEIFS(ObservedSpeciesData!K$2:K$4955,ObservedSpeciesData!$A$2:$A$4955,$A1348,ObservedSpeciesData!$D$2:$D$4955,$D1348)),AVERAGEIFS(ObservedSpeciesData!K$2:K$4955,ObservedSpeciesData!$A$2:$A$4955,$A1348,ObservedSpeciesData!$D$2:$D$4955,$D1348),"")</f>
        <v>90</v>
      </c>
      <c r="L1348" s="26">
        <f>IF(ISNUMBER(AVERAGEIFS(ObservedSpeciesData!L$2:L$4955,ObservedSpeciesData!$A$2:$A$4955,$A1348,ObservedSpeciesData!$D$2:$D$4955,$D1348)),AVERAGEIFS(ObservedSpeciesData!L$2:L$4955,ObservedSpeciesData!$A$2:$A$4955,$A1348,ObservedSpeciesData!$D$2:$D$4955,$D1348),"")</f>
        <v>1924.5</v>
      </c>
      <c r="M1348" s="23">
        <f>IF(ISNUMBER(AVERAGEIFS(ObservedSpeciesData!M$2:M$4955,ObservedSpeciesData!$A$2:$A$4955,$A1348,ObservedSpeciesData!$D$2:$D$4955,$D1348)),AVERAGEIFS(ObservedSpeciesData!M$2:M$4955,ObservedSpeciesData!$A$2:$A$4955,$A1348,ObservedSpeciesData!$D$2:$D$4955,$D1348),"")</f>
        <v>192.45000000000002</v>
      </c>
      <c r="N1348" s="23" t="str">
        <f>IF(ISNUMBER(AVERAGEIFS(ObservedSpeciesData!N$2:N$4955,ObservedSpeciesData!$A$2:$A$4955,$A1348,ObservedSpeciesData!$D$2:$D$4955,$D1348)),AVERAGEIFS(ObservedSpeciesData!N$2:N$4955,ObservedSpeciesData!$A$2:$A$4955,$A1348,ObservedSpeciesData!$D$2:$D$4955,$D1348),"")</f>
        <v/>
      </c>
      <c r="O1348" s="23" t="str">
        <f>IF(ISNUMBER(AVERAGEIFS(ObservedSpeciesData!O$2:O$4955,ObservedSpeciesData!$A$2:$A$4955,$A1348,ObservedSpeciesData!$D$2:$D$4955,$D1348)),AVERAGEIFS(ObservedSpeciesData!O$2:O$4955,ObservedSpeciesData!$A$2:$A$4955,$A1348,ObservedSpeciesData!$D$2:$D$4955,$D1348),"")</f>
        <v/>
      </c>
      <c r="P1348" s="23" t="str">
        <f>IF(ISNUMBER(AVERAGEIFS(ObservedSpeciesData!P$2:P$4955,ObservedSpeciesData!$A$2:$A$4955,$A1348,ObservedSpeciesData!$C$2:$C$4955,$C1348,ObservedSpeciesData!$D$2:$D$4955,$D1348)),AVERAGEIFS(ObservedSpeciesData!P$2:P$4955,ObservedSpeciesData!$A$2:$A$4955,$A1348,ObservedSpeciesData!$C$2:$C$4955,$C1348,ObservedSpeciesData!$D$2:$D$4955,$D1348),"")</f>
        <v/>
      </c>
      <c r="Q1348" s="23"/>
      <c r="R1348" s="25" t="str">
        <f>IF(ISNUMBER(AVERAGEIFS(ObservedSpeciesData!R$2:R$4955,ObservedSpeciesData!$A$2:$A$4955,$A1348,ObservedSpeciesData!$D$2:$D$4955,$D1348)),AVERAGEIFS(ObservedSpeciesData!R$2:R$4955,ObservedSpeciesData!$A$2:$A$4955,$A1348,ObservedSpeciesData!$D$2:$D$4955,$D1348),"")</f>
        <v/>
      </c>
      <c r="S1348" s="25" t="str">
        <f>IF(ISNUMBER(AVERAGEIFS(ObservedSpeciesData!S$2:S$4955,ObservedSpeciesData!$A$2:$A$4955,$A1348,ObservedSpeciesData!$D$2:$D$4955,$D1348)),AVERAGEIFS(ObservedSpeciesData!S$2:S$4955,ObservedSpeciesData!$A$2:$A$4955,$A1348,ObservedSpeciesData!$D$2:$D$4955,$D1348),"")</f>
        <v/>
      </c>
      <c r="T1348" s="23" t="str">
        <f>IF(ISNUMBER(AVERAGEIFS(ObservedSpeciesData!T$2:T$4955,ObservedSpeciesData!$A$2:$A$4955,$A1348,ObservedSpeciesData!$D$2:$D$4955,$D1348)),AVERAGEIFS(ObservedSpeciesData!T$2:T$4955,ObservedSpeciesData!$A$2:$A$4955,$A1348,ObservedSpeciesData!$D$2:$D$4955,$D1348),"")</f>
        <v/>
      </c>
      <c r="U1348" s="24" t="str">
        <f>IF(ISNUMBER(AVERAGEIFS(ObservedSpeciesData!U$2:U$4955,ObservedSpeciesData!$A$2:$A$4955,$A1348,ObservedSpeciesData!$C$2:$C$4955,$C1348,ObservedSpeciesData!$D$2:$D$4955,$D1348)),AVERAGEIFS(ObservedSpeciesData!U$2:U$4955,ObservedSpeciesData!$A$2:$A$4955,$A1348,ObservedSpeciesData!$C$2:$C$4955,$C1348,ObservedSpeciesData!$D$2:$D$4955,$D1348),"")</f>
        <v/>
      </c>
      <c r="V1348" s="23" t="str">
        <f>IF(ISNUMBER(AVERAGEIFS(ObservedSpeciesData!V$2:V$4955,ObservedSpeciesData!$A$2:$A$4955,$A1348,ObservedSpeciesData!$D$2:$D$4955,$D1348)),AVERAGEIFS(ObservedSpeciesData!V$2:V$4955,ObservedSpeciesData!$A$2:$A$4955,$A1348,ObservedSpeciesData!$D$2:$D$4955,$D1348),"")</f>
        <v/>
      </c>
      <c r="W1348" s="23" t="str">
        <f>IF(ISNUMBER(AVERAGEIFS(ObservedSpeciesData!W$2:W$4955,ObservedSpeciesData!$A$2:$A$4955,$A1348,ObservedSpeciesData!$D$2:$D$4955,$D1348)),AVERAGEIFS(ObservedSpeciesData!W$2:W$4955,ObservedSpeciesData!$A$2:$A$4955,$A1348,ObservedSpeciesData!$D$2:$D$4955,$D1348),"")</f>
        <v/>
      </c>
      <c r="X1348" s="23" t="str">
        <f>IF(ISNUMBER(AVERAGEIFS(ObservedSpeciesData!X$2:X$4955,ObservedSpeciesData!$A$2:$A$4955,$A1348,ObservedSpeciesData!$D$2:$D$4955,$D1348)),AVERAGEIFS(ObservedSpeciesData!X$2:X$4955,ObservedSpeciesData!$A$2:$A$4955,$A1348,ObservedSpeciesData!$D$2:$D$4955,$D1348),"")</f>
        <v/>
      </c>
      <c r="Y1348" s="23" t="str">
        <f>IF(ISNUMBER(AVERAGEIFS(ObservedSpeciesData!Y$2:Y$4955,ObservedSpeciesData!$A$2:$A$4955,$A1348,ObservedSpeciesData!$D$2:$D$4955,$D1348)),AVERAGEIFS(ObservedSpeciesData!Y$2:Y$4955,ObservedSpeciesData!$A$2:$A$4955,$A1348,ObservedSpeciesData!$D$2:$D$4955,$D1348),"")</f>
        <v/>
      </c>
      <c r="Z1348" s="23" t="str">
        <f>IF(ISNUMBER(AVERAGEIFS(ObservedSpeciesData!Z$2:Z$4955,ObservedSpeciesData!$A$2:$A$4955,$A1348,ObservedSpeciesData!$D$2:$D$4955,$D1348)),AVERAGEIFS(ObservedSpeciesData!Z$2:Z$4955,ObservedSpeciesData!$A$2:$A$4955,$A1348,ObservedSpeciesData!$D$2:$D$4955,$D1348),"")</f>
        <v/>
      </c>
      <c r="AA1348" s="23">
        <f>IF(ISNUMBER(AVERAGEIFS(ObservedSpeciesData!AA$2:AA$4955,ObservedSpeciesData!$A$2:$A$4955,$A1348,ObservedSpeciesData!$D$2:$D$4955,$D1348)),AVERAGEIFS(ObservedSpeciesData!AA$2:AA$4955,ObservedSpeciesData!$A$2:$A$4955,$A1348,ObservedSpeciesData!$D$2:$D$4955,$D1348),"")</f>
        <v>17.366666666666664</v>
      </c>
      <c r="AB1348" s="24">
        <f>IF(ISNUMBER(AVERAGEIFS(ObservedSpeciesData!AB$2:AB$4955,ObservedSpeciesData!$A$2:$A$4955,$A1348,ObservedSpeciesData!$D$2:$D$4955,$D1348)),AVERAGEIFS(ObservedSpeciesData!AB$2:AB$4955,ObservedSpeciesData!$A$2:$A$4955,$A1348,ObservedSpeciesData!$D$2:$D$4955,$D1348),"")</f>
        <v>2.7666666666666669E-2</v>
      </c>
      <c r="AC1348" s="24">
        <f>IF(ISNUMBER(AVERAGEIFS(ObservedSpeciesData!AC$2:AC$4955,ObservedSpeciesData!$A$2:$A$4955,$A1348,ObservedSpeciesData!$D$2:$D$4955,$D1348)),AVERAGEIFS(ObservedSpeciesData!AC$2:AC$4955,ObservedSpeciesData!$A$2:$A$4955,$A1348,ObservedSpeciesData!$D$2:$D$4955,$D1348),"")</f>
        <v>2.7666666666666669E-2</v>
      </c>
      <c r="AD1348" s="23" t="str">
        <f>IF(ISNUMBER(AVERAGEIFS(ObservedSpeciesData!AD$2:AD$4955,ObservedSpeciesData!$A$2:$A$4955,$A1348,ObservedSpeciesData!$D$2:$D$4955,$D1348)),AVERAGEIFS(ObservedSpeciesData!AD$2:AD$4955,ObservedSpeciesData!$A$2:$A$4955,$A1348,ObservedSpeciesData!$D$2:$D$4955,$D1348),"")</f>
        <v/>
      </c>
      <c r="AE1348" s="24" t="str">
        <f>IF(ISNUMBER(AVERAGEIFS(ObservedSpeciesData!AE$2:AE$4955,ObservedSpeciesData!$A$2:$A$4955,$A1348,ObservedSpeciesData!$D$2:$D$4955,$D1348)),AVERAGEIFS(ObservedSpeciesData!AE$2:AE$4955,ObservedSpeciesData!$A$2:$A$4955,$A1348,ObservedSpeciesData!$D$2:$D$4955,$D1348),"")</f>
        <v/>
      </c>
      <c r="AF1348" s="23"/>
      <c r="AG1348" s="24"/>
      <c r="AH1348" s="23" t="str">
        <f>IF(ISNUMBER(AVERAGEIFS(ObservedSpeciesData!AH$2:AH$4955,ObservedSpeciesData!$A$2:$A$4955,$A1348,ObservedSpeciesData!$D$2:$D$4955,$D1348)),AVERAGEIFS(ObservedSpeciesData!AH$2:AH$4955,ObservedSpeciesData!$A$2:$A$4955,$A1348,ObservedSpeciesData!$D$2:$D$4955,$D1348),"")</f>
        <v/>
      </c>
      <c r="AI1348" s="23" t="str">
        <f>IF(ISNUMBER(AVERAGEIFS(ObservedSpeciesData!AI$2:AI$4955,ObservedSpeciesData!$A$2:$A$4955,$A1348,ObservedSpeciesData!$C$2:$C$4955,$C1348,ObservedSpeciesData!$D$2:$D$4955,$D1348)),AVERAGEIFS(ObservedSpeciesData!AI$2:AI$4955,ObservedSpeciesData!$A$2:$A$4955,$A1348,ObservedSpeciesData!$C$2:$C$4955,$C1348,ObservedSpeciesData!$D$2:$D$4955,$D1348),"")</f>
        <v/>
      </c>
      <c r="AJ1348" s="2">
        <f>COUNTIFS(ObservedSpeciesData!$A$2:$A$828,$A1348,ObservedSpeciesData!$D$2:$D$828,$D1348)</f>
        <v>0</v>
      </c>
      <c r="AK1348" s="2">
        <f t="shared" si="21"/>
        <v>4</v>
      </c>
    </row>
    <row r="1349" spans="1:37" x14ac:dyDescent="0.25">
      <c r="A1349" s="14" t="s">
        <v>83</v>
      </c>
      <c r="B1349" t="s">
        <v>80</v>
      </c>
      <c r="C1349" t="s">
        <v>79</v>
      </c>
      <c r="D1349" s="13">
        <v>42277</v>
      </c>
      <c r="E1349">
        <v>1</v>
      </c>
      <c r="F1349">
        <v>200</v>
      </c>
      <c r="G1349" s="2" t="s">
        <v>87</v>
      </c>
      <c r="H1349" s="2" t="s">
        <v>11</v>
      </c>
      <c r="I1349">
        <v>8</v>
      </c>
      <c r="J1349" s="2" t="s">
        <v>88</v>
      </c>
      <c r="K1349" s="2">
        <f>IF(ISNUMBER(AVERAGEIFS(ObservedSpeciesData!K$2:K$4955,ObservedSpeciesData!$A$2:$A$4955,$A1349,ObservedSpeciesData!$D$2:$D$4955,$D1349)),AVERAGEIFS(ObservedSpeciesData!K$2:K$4955,ObservedSpeciesData!$A$2:$A$4955,$A1349,ObservedSpeciesData!$D$2:$D$4955,$D1349),"")</f>
        <v>180</v>
      </c>
      <c r="L1349" s="26">
        <f>IF(ISNUMBER(AVERAGEIFS(ObservedSpeciesData!L$2:L$4955,ObservedSpeciesData!$A$2:$A$4955,$A1349,ObservedSpeciesData!$D$2:$D$4955,$D1349)),AVERAGEIFS(ObservedSpeciesData!L$2:L$4955,ObservedSpeciesData!$A$2:$A$4955,$A1349,ObservedSpeciesData!$D$2:$D$4955,$D1349),"")</f>
        <v>2103</v>
      </c>
      <c r="M1349" s="23">
        <f>IF(ISNUMBER(AVERAGEIFS(ObservedSpeciesData!M$2:M$4955,ObservedSpeciesData!$A$2:$A$4955,$A1349,ObservedSpeciesData!$D$2:$D$4955,$D1349)),AVERAGEIFS(ObservedSpeciesData!M$2:M$4955,ObservedSpeciesData!$A$2:$A$4955,$A1349,ObservedSpeciesData!$D$2:$D$4955,$D1349),"")</f>
        <v>210.29999999999998</v>
      </c>
      <c r="N1349" s="23" t="str">
        <f>IF(ISNUMBER(AVERAGEIFS(ObservedSpeciesData!N$2:N$4955,ObservedSpeciesData!$A$2:$A$4955,$A1349,ObservedSpeciesData!$D$2:$D$4955,$D1349)),AVERAGEIFS(ObservedSpeciesData!N$2:N$4955,ObservedSpeciesData!$A$2:$A$4955,$A1349,ObservedSpeciesData!$D$2:$D$4955,$D1349),"")</f>
        <v/>
      </c>
      <c r="O1349" s="23" t="str">
        <f>IF(ISNUMBER(AVERAGEIFS(ObservedSpeciesData!O$2:O$4955,ObservedSpeciesData!$A$2:$A$4955,$A1349,ObservedSpeciesData!$D$2:$D$4955,$D1349)),AVERAGEIFS(ObservedSpeciesData!O$2:O$4955,ObservedSpeciesData!$A$2:$A$4955,$A1349,ObservedSpeciesData!$D$2:$D$4955,$D1349),"")</f>
        <v/>
      </c>
      <c r="P1349" s="23" t="str">
        <f>IF(ISNUMBER(AVERAGEIFS(ObservedSpeciesData!P$2:P$4955,ObservedSpeciesData!$A$2:$A$4955,$A1349,ObservedSpeciesData!$C$2:$C$4955,$C1349,ObservedSpeciesData!$D$2:$D$4955,$D1349)),AVERAGEIFS(ObservedSpeciesData!P$2:P$4955,ObservedSpeciesData!$A$2:$A$4955,$A1349,ObservedSpeciesData!$C$2:$C$4955,$C1349,ObservedSpeciesData!$D$2:$D$4955,$D1349),"")</f>
        <v/>
      </c>
      <c r="Q1349" s="23"/>
      <c r="R1349" s="25" t="str">
        <f>IF(ISNUMBER(AVERAGEIFS(ObservedSpeciesData!R$2:R$4955,ObservedSpeciesData!$A$2:$A$4955,$A1349,ObservedSpeciesData!$D$2:$D$4955,$D1349)),AVERAGEIFS(ObservedSpeciesData!R$2:R$4955,ObservedSpeciesData!$A$2:$A$4955,$A1349,ObservedSpeciesData!$D$2:$D$4955,$D1349),"")</f>
        <v/>
      </c>
      <c r="S1349" s="25" t="str">
        <f>IF(ISNUMBER(AVERAGEIFS(ObservedSpeciesData!S$2:S$4955,ObservedSpeciesData!$A$2:$A$4955,$A1349,ObservedSpeciesData!$D$2:$D$4955,$D1349)),AVERAGEIFS(ObservedSpeciesData!S$2:S$4955,ObservedSpeciesData!$A$2:$A$4955,$A1349,ObservedSpeciesData!$D$2:$D$4955,$D1349),"")</f>
        <v/>
      </c>
      <c r="T1349" s="23" t="str">
        <f>IF(ISNUMBER(AVERAGEIFS(ObservedSpeciesData!T$2:T$4955,ObservedSpeciesData!$A$2:$A$4955,$A1349,ObservedSpeciesData!$D$2:$D$4955,$D1349)),AVERAGEIFS(ObservedSpeciesData!T$2:T$4955,ObservedSpeciesData!$A$2:$A$4955,$A1349,ObservedSpeciesData!$D$2:$D$4955,$D1349),"")</f>
        <v/>
      </c>
      <c r="U1349" s="24" t="str">
        <f>IF(ISNUMBER(AVERAGEIFS(ObservedSpeciesData!U$2:U$4955,ObservedSpeciesData!$A$2:$A$4955,$A1349,ObservedSpeciesData!$C$2:$C$4955,$C1349,ObservedSpeciesData!$D$2:$D$4955,$D1349)),AVERAGEIFS(ObservedSpeciesData!U$2:U$4955,ObservedSpeciesData!$A$2:$A$4955,$A1349,ObservedSpeciesData!$C$2:$C$4955,$C1349,ObservedSpeciesData!$D$2:$D$4955,$D1349),"")</f>
        <v/>
      </c>
      <c r="V1349" s="23" t="str">
        <f>IF(ISNUMBER(AVERAGEIFS(ObservedSpeciesData!V$2:V$4955,ObservedSpeciesData!$A$2:$A$4955,$A1349,ObservedSpeciesData!$D$2:$D$4955,$D1349)),AVERAGEIFS(ObservedSpeciesData!V$2:V$4955,ObservedSpeciesData!$A$2:$A$4955,$A1349,ObservedSpeciesData!$D$2:$D$4955,$D1349),"")</f>
        <v/>
      </c>
      <c r="W1349" s="23" t="str">
        <f>IF(ISNUMBER(AVERAGEIFS(ObservedSpeciesData!W$2:W$4955,ObservedSpeciesData!$A$2:$A$4955,$A1349,ObservedSpeciesData!$D$2:$D$4955,$D1349)),AVERAGEIFS(ObservedSpeciesData!W$2:W$4955,ObservedSpeciesData!$A$2:$A$4955,$A1349,ObservedSpeciesData!$D$2:$D$4955,$D1349),"")</f>
        <v/>
      </c>
      <c r="X1349" s="23" t="str">
        <f>IF(ISNUMBER(AVERAGEIFS(ObservedSpeciesData!X$2:X$4955,ObservedSpeciesData!$A$2:$A$4955,$A1349,ObservedSpeciesData!$D$2:$D$4955,$D1349)),AVERAGEIFS(ObservedSpeciesData!X$2:X$4955,ObservedSpeciesData!$A$2:$A$4955,$A1349,ObservedSpeciesData!$D$2:$D$4955,$D1349),"")</f>
        <v/>
      </c>
      <c r="Y1349" s="23" t="str">
        <f>IF(ISNUMBER(AVERAGEIFS(ObservedSpeciesData!Y$2:Y$4955,ObservedSpeciesData!$A$2:$A$4955,$A1349,ObservedSpeciesData!$D$2:$D$4955,$D1349)),AVERAGEIFS(ObservedSpeciesData!Y$2:Y$4955,ObservedSpeciesData!$A$2:$A$4955,$A1349,ObservedSpeciesData!$D$2:$D$4955,$D1349),"")</f>
        <v/>
      </c>
      <c r="Z1349" s="23" t="str">
        <f>IF(ISNUMBER(AVERAGEIFS(ObservedSpeciesData!Z$2:Z$4955,ObservedSpeciesData!$A$2:$A$4955,$A1349,ObservedSpeciesData!$D$2:$D$4955,$D1349)),AVERAGEIFS(ObservedSpeciesData!Z$2:Z$4955,ObservedSpeciesData!$A$2:$A$4955,$A1349,ObservedSpeciesData!$D$2:$D$4955,$D1349),"")</f>
        <v/>
      </c>
      <c r="AA1349" s="23">
        <f>IF(ISNUMBER(AVERAGEIFS(ObservedSpeciesData!AA$2:AA$4955,ObservedSpeciesData!$A$2:$A$4955,$A1349,ObservedSpeciesData!$D$2:$D$4955,$D1349)),AVERAGEIFS(ObservedSpeciesData!AA$2:AA$4955,ObservedSpeciesData!$A$2:$A$4955,$A1349,ObservedSpeciesData!$D$2:$D$4955,$D1349),"")</f>
        <v>18.2</v>
      </c>
      <c r="AB1349" s="24">
        <f>IF(ISNUMBER(AVERAGEIFS(ObservedSpeciesData!AB$2:AB$4955,ObservedSpeciesData!$A$2:$A$4955,$A1349,ObservedSpeciesData!$D$2:$D$4955,$D1349)),AVERAGEIFS(ObservedSpeciesData!AB$2:AB$4955,ObservedSpeciesData!$A$2:$A$4955,$A1349,ObservedSpeciesData!$D$2:$D$4955,$D1349),"")</f>
        <v>2.9333333333333333E-2</v>
      </c>
      <c r="AC1349" s="24">
        <f>IF(ISNUMBER(AVERAGEIFS(ObservedSpeciesData!AC$2:AC$4955,ObservedSpeciesData!$A$2:$A$4955,$A1349,ObservedSpeciesData!$D$2:$D$4955,$D1349)),AVERAGEIFS(ObservedSpeciesData!AC$2:AC$4955,ObservedSpeciesData!$A$2:$A$4955,$A1349,ObservedSpeciesData!$D$2:$D$4955,$D1349),"")</f>
        <v>2.9333333333333333E-2</v>
      </c>
      <c r="AD1349" s="23" t="str">
        <f>IF(ISNUMBER(AVERAGEIFS(ObservedSpeciesData!AD$2:AD$4955,ObservedSpeciesData!$A$2:$A$4955,$A1349,ObservedSpeciesData!$D$2:$D$4955,$D1349)),AVERAGEIFS(ObservedSpeciesData!AD$2:AD$4955,ObservedSpeciesData!$A$2:$A$4955,$A1349,ObservedSpeciesData!$D$2:$D$4955,$D1349),"")</f>
        <v/>
      </c>
      <c r="AE1349" s="24" t="str">
        <f>IF(ISNUMBER(AVERAGEIFS(ObservedSpeciesData!AE$2:AE$4955,ObservedSpeciesData!$A$2:$A$4955,$A1349,ObservedSpeciesData!$D$2:$D$4955,$D1349)),AVERAGEIFS(ObservedSpeciesData!AE$2:AE$4955,ObservedSpeciesData!$A$2:$A$4955,$A1349,ObservedSpeciesData!$D$2:$D$4955,$D1349),"")</f>
        <v/>
      </c>
      <c r="AF1349" s="23"/>
      <c r="AG1349" s="24"/>
      <c r="AH1349" s="23" t="str">
        <f>IF(ISNUMBER(AVERAGEIFS(ObservedSpeciesData!AH$2:AH$4955,ObservedSpeciesData!$A$2:$A$4955,$A1349,ObservedSpeciesData!$D$2:$D$4955,$D1349)),AVERAGEIFS(ObservedSpeciesData!AH$2:AH$4955,ObservedSpeciesData!$A$2:$A$4955,$A1349,ObservedSpeciesData!$D$2:$D$4955,$D1349),"")</f>
        <v/>
      </c>
      <c r="AI1349" s="23" t="str">
        <f>IF(ISNUMBER(AVERAGEIFS(ObservedSpeciesData!AI$2:AI$4955,ObservedSpeciesData!$A$2:$A$4955,$A1349,ObservedSpeciesData!$C$2:$C$4955,$C1349,ObservedSpeciesData!$D$2:$D$4955,$D1349)),AVERAGEIFS(ObservedSpeciesData!AI$2:AI$4955,ObservedSpeciesData!$A$2:$A$4955,$A1349,ObservedSpeciesData!$C$2:$C$4955,$C1349,ObservedSpeciesData!$D$2:$D$4955,$D1349),"")</f>
        <v/>
      </c>
      <c r="AJ1349" s="2">
        <f>COUNTIFS(ObservedSpeciesData!$A$2:$A$828,$A1349,ObservedSpeciesData!$D$2:$D$828,$D1349)</f>
        <v>0</v>
      </c>
      <c r="AK1349" s="2">
        <f t="shared" si="21"/>
        <v>4</v>
      </c>
    </row>
    <row r="1350" spans="1:37" x14ac:dyDescent="0.25">
      <c r="A1350" s="14" t="s">
        <v>82</v>
      </c>
      <c r="B1350" t="s">
        <v>80</v>
      </c>
      <c r="C1350" t="s">
        <v>79</v>
      </c>
      <c r="D1350" s="13">
        <v>42277</v>
      </c>
      <c r="E1350">
        <v>1</v>
      </c>
      <c r="F1350">
        <v>350</v>
      </c>
      <c r="G1350" s="2" t="s">
        <v>87</v>
      </c>
      <c r="H1350" s="2" t="s">
        <v>11</v>
      </c>
      <c r="I1350">
        <v>8</v>
      </c>
      <c r="J1350" s="2" t="s">
        <v>88</v>
      </c>
      <c r="K1350" s="2">
        <f>IF(ISNUMBER(AVERAGEIFS(ObservedSpeciesData!K$2:K$4955,ObservedSpeciesData!$A$2:$A$4955,$A1350,ObservedSpeciesData!$D$2:$D$4955,$D1350)),AVERAGEIFS(ObservedSpeciesData!K$2:K$4955,ObservedSpeciesData!$A$2:$A$4955,$A1350,ObservedSpeciesData!$D$2:$D$4955,$D1350),"")</f>
        <v>315</v>
      </c>
      <c r="L1350" s="26">
        <f>IF(ISNUMBER(AVERAGEIFS(ObservedSpeciesData!L$2:L$4955,ObservedSpeciesData!$A$2:$A$4955,$A1350,ObservedSpeciesData!$D$2:$D$4955,$D1350)),AVERAGEIFS(ObservedSpeciesData!L$2:L$4955,ObservedSpeciesData!$A$2:$A$4955,$A1350,ObservedSpeciesData!$D$2:$D$4955,$D1350),"")</f>
        <v>2400.5</v>
      </c>
      <c r="M1350" s="23">
        <f>IF(ISNUMBER(AVERAGEIFS(ObservedSpeciesData!M$2:M$4955,ObservedSpeciesData!$A$2:$A$4955,$A1350,ObservedSpeciesData!$D$2:$D$4955,$D1350)),AVERAGEIFS(ObservedSpeciesData!M$2:M$4955,ObservedSpeciesData!$A$2:$A$4955,$A1350,ObservedSpeciesData!$D$2:$D$4955,$D1350),"")</f>
        <v>240.04999999999998</v>
      </c>
      <c r="N1350" s="23" t="str">
        <f>IF(ISNUMBER(AVERAGEIFS(ObservedSpeciesData!N$2:N$4955,ObservedSpeciesData!$A$2:$A$4955,$A1350,ObservedSpeciesData!$D$2:$D$4955,$D1350)),AVERAGEIFS(ObservedSpeciesData!N$2:N$4955,ObservedSpeciesData!$A$2:$A$4955,$A1350,ObservedSpeciesData!$D$2:$D$4955,$D1350),"")</f>
        <v/>
      </c>
      <c r="O1350" s="23" t="str">
        <f>IF(ISNUMBER(AVERAGEIFS(ObservedSpeciesData!O$2:O$4955,ObservedSpeciesData!$A$2:$A$4955,$A1350,ObservedSpeciesData!$D$2:$D$4955,$D1350)),AVERAGEIFS(ObservedSpeciesData!O$2:O$4955,ObservedSpeciesData!$A$2:$A$4955,$A1350,ObservedSpeciesData!$D$2:$D$4955,$D1350),"")</f>
        <v/>
      </c>
      <c r="P1350" s="23" t="str">
        <f>IF(ISNUMBER(AVERAGEIFS(ObservedSpeciesData!P$2:P$4955,ObservedSpeciesData!$A$2:$A$4955,$A1350,ObservedSpeciesData!$C$2:$C$4955,$C1350,ObservedSpeciesData!$D$2:$D$4955,$D1350)),AVERAGEIFS(ObservedSpeciesData!P$2:P$4955,ObservedSpeciesData!$A$2:$A$4955,$A1350,ObservedSpeciesData!$C$2:$C$4955,$C1350,ObservedSpeciesData!$D$2:$D$4955,$D1350),"")</f>
        <v/>
      </c>
      <c r="Q1350" s="23"/>
      <c r="R1350" s="25" t="str">
        <f>IF(ISNUMBER(AVERAGEIFS(ObservedSpeciesData!R$2:R$4955,ObservedSpeciesData!$A$2:$A$4955,$A1350,ObservedSpeciesData!$D$2:$D$4955,$D1350)),AVERAGEIFS(ObservedSpeciesData!R$2:R$4955,ObservedSpeciesData!$A$2:$A$4955,$A1350,ObservedSpeciesData!$D$2:$D$4955,$D1350),"")</f>
        <v/>
      </c>
      <c r="S1350" s="25" t="str">
        <f>IF(ISNUMBER(AVERAGEIFS(ObservedSpeciesData!S$2:S$4955,ObservedSpeciesData!$A$2:$A$4955,$A1350,ObservedSpeciesData!$D$2:$D$4955,$D1350)),AVERAGEIFS(ObservedSpeciesData!S$2:S$4955,ObservedSpeciesData!$A$2:$A$4955,$A1350,ObservedSpeciesData!$D$2:$D$4955,$D1350),"")</f>
        <v/>
      </c>
      <c r="T1350" s="23" t="str">
        <f>IF(ISNUMBER(AVERAGEIFS(ObservedSpeciesData!T$2:T$4955,ObservedSpeciesData!$A$2:$A$4955,$A1350,ObservedSpeciesData!$D$2:$D$4955,$D1350)),AVERAGEIFS(ObservedSpeciesData!T$2:T$4955,ObservedSpeciesData!$A$2:$A$4955,$A1350,ObservedSpeciesData!$D$2:$D$4955,$D1350),"")</f>
        <v/>
      </c>
      <c r="U1350" s="24" t="str">
        <f>IF(ISNUMBER(AVERAGEIFS(ObservedSpeciesData!U$2:U$4955,ObservedSpeciesData!$A$2:$A$4955,$A1350,ObservedSpeciesData!$C$2:$C$4955,$C1350,ObservedSpeciesData!$D$2:$D$4955,$D1350)),AVERAGEIFS(ObservedSpeciesData!U$2:U$4955,ObservedSpeciesData!$A$2:$A$4955,$A1350,ObservedSpeciesData!$C$2:$C$4955,$C1350,ObservedSpeciesData!$D$2:$D$4955,$D1350),"")</f>
        <v/>
      </c>
      <c r="V1350" s="23" t="str">
        <f>IF(ISNUMBER(AVERAGEIFS(ObservedSpeciesData!V$2:V$4955,ObservedSpeciesData!$A$2:$A$4955,$A1350,ObservedSpeciesData!$D$2:$D$4955,$D1350)),AVERAGEIFS(ObservedSpeciesData!V$2:V$4955,ObservedSpeciesData!$A$2:$A$4955,$A1350,ObservedSpeciesData!$D$2:$D$4955,$D1350),"")</f>
        <v/>
      </c>
      <c r="W1350" s="23" t="str">
        <f>IF(ISNUMBER(AVERAGEIFS(ObservedSpeciesData!W$2:W$4955,ObservedSpeciesData!$A$2:$A$4955,$A1350,ObservedSpeciesData!$D$2:$D$4955,$D1350)),AVERAGEIFS(ObservedSpeciesData!W$2:W$4955,ObservedSpeciesData!$A$2:$A$4955,$A1350,ObservedSpeciesData!$D$2:$D$4955,$D1350),"")</f>
        <v/>
      </c>
      <c r="X1350" s="23" t="str">
        <f>IF(ISNUMBER(AVERAGEIFS(ObservedSpeciesData!X$2:X$4955,ObservedSpeciesData!$A$2:$A$4955,$A1350,ObservedSpeciesData!$D$2:$D$4955,$D1350)),AVERAGEIFS(ObservedSpeciesData!X$2:X$4955,ObservedSpeciesData!$A$2:$A$4955,$A1350,ObservedSpeciesData!$D$2:$D$4955,$D1350),"")</f>
        <v/>
      </c>
      <c r="Y1350" s="23" t="str">
        <f>IF(ISNUMBER(AVERAGEIFS(ObservedSpeciesData!Y$2:Y$4955,ObservedSpeciesData!$A$2:$A$4955,$A1350,ObservedSpeciesData!$D$2:$D$4955,$D1350)),AVERAGEIFS(ObservedSpeciesData!Y$2:Y$4955,ObservedSpeciesData!$A$2:$A$4955,$A1350,ObservedSpeciesData!$D$2:$D$4955,$D1350),"")</f>
        <v/>
      </c>
      <c r="Z1350" s="23" t="str">
        <f>IF(ISNUMBER(AVERAGEIFS(ObservedSpeciesData!Z$2:Z$4955,ObservedSpeciesData!$A$2:$A$4955,$A1350,ObservedSpeciesData!$D$2:$D$4955,$D1350)),AVERAGEIFS(ObservedSpeciesData!Z$2:Z$4955,ObservedSpeciesData!$A$2:$A$4955,$A1350,ObservedSpeciesData!$D$2:$D$4955,$D1350),"")</f>
        <v/>
      </c>
      <c r="AA1350" s="23">
        <f>IF(ISNUMBER(AVERAGEIFS(ObservedSpeciesData!AA$2:AA$4955,ObservedSpeciesData!$A$2:$A$4955,$A1350,ObservedSpeciesData!$D$2:$D$4955,$D1350)),AVERAGEIFS(ObservedSpeciesData!AA$2:AA$4955,ObservedSpeciesData!$A$2:$A$4955,$A1350,ObservedSpeciesData!$D$2:$D$4955,$D1350),"")</f>
        <v>23.100000000000005</v>
      </c>
      <c r="AB1350" s="24">
        <f>IF(ISNUMBER(AVERAGEIFS(ObservedSpeciesData!AB$2:AB$4955,ObservedSpeciesData!$A$2:$A$4955,$A1350,ObservedSpeciesData!$D$2:$D$4955,$D1350)),AVERAGEIFS(ObservedSpeciesData!AB$2:AB$4955,ObservedSpeciesData!$A$2:$A$4955,$A1350,ObservedSpeciesData!$D$2:$D$4955,$D1350),"")</f>
        <v>3.6999999999999998E-2</v>
      </c>
      <c r="AC1350" s="24">
        <f>IF(ISNUMBER(AVERAGEIFS(ObservedSpeciesData!AC$2:AC$4955,ObservedSpeciesData!$A$2:$A$4955,$A1350,ObservedSpeciesData!$D$2:$D$4955,$D1350)),AVERAGEIFS(ObservedSpeciesData!AC$2:AC$4955,ObservedSpeciesData!$A$2:$A$4955,$A1350,ObservedSpeciesData!$D$2:$D$4955,$D1350),"")</f>
        <v>3.6999999999999998E-2</v>
      </c>
      <c r="AD1350" s="23" t="str">
        <f>IF(ISNUMBER(AVERAGEIFS(ObservedSpeciesData!AD$2:AD$4955,ObservedSpeciesData!$A$2:$A$4955,$A1350,ObservedSpeciesData!$D$2:$D$4955,$D1350)),AVERAGEIFS(ObservedSpeciesData!AD$2:AD$4955,ObservedSpeciesData!$A$2:$A$4955,$A1350,ObservedSpeciesData!$D$2:$D$4955,$D1350),"")</f>
        <v/>
      </c>
      <c r="AE1350" s="24" t="str">
        <f>IF(ISNUMBER(AVERAGEIFS(ObservedSpeciesData!AE$2:AE$4955,ObservedSpeciesData!$A$2:$A$4955,$A1350,ObservedSpeciesData!$D$2:$D$4955,$D1350)),AVERAGEIFS(ObservedSpeciesData!AE$2:AE$4955,ObservedSpeciesData!$A$2:$A$4955,$A1350,ObservedSpeciesData!$D$2:$D$4955,$D1350),"")</f>
        <v/>
      </c>
      <c r="AF1350" s="23"/>
      <c r="AG1350" s="24"/>
      <c r="AH1350" s="23" t="str">
        <f>IF(ISNUMBER(AVERAGEIFS(ObservedSpeciesData!AH$2:AH$4955,ObservedSpeciesData!$A$2:$A$4955,$A1350,ObservedSpeciesData!$D$2:$D$4955,$D1350)),AVERAGEIFS(ObservedSpeciesData!AH$2:AH$4955,ObservedSpeciesData!$A$2:$A$4955,$A1350,ObservedSpeciesData!$D$2:$D$4955,$D1350),"")</f>
        <v/>
      </c>
      <c r="AI1350" s="23" t="str">
        <f>IF(ISNUMBER(AVERAGEIFS(ObservedSpeciesData!AI$2:AI$4955,ObservedSpeciesData!$A$2:$A$4955,$A1350,ObservedSpeciesData!$C$2:$C$4955,$C1350,ObservedSpeciesData!$D$2:$D$4955,$D1350)),AVERAGEIFS(ObservedSpeciesData!AI$2:AI$4955,ObservedSpeciesData!$A$2:$A$4955,$A1350,ObservedSpeciesData!$C$2:$C$4955,$C1350,ObservedSpeciesData!$D$2:$D$4955,$D1350),"")</f>
        <v/>
      </c>
      <c r="AJ1350" s="2">
        <f>COUNTIFS(ObservedSpeciesData!$A$2:$A$828,$A1350,ObservedSpeciesData!$D$2:$D$828,$D1350)</f>
        <v>0</v>
      </c>
      <c r="AK1350" s="2">
        <f t="shared" si="21"/>
        <v>4</v>
      </c>
    </row>
    <row r="1351" spans="1:37" x14ac:dyDescent="0.25">
      <c r="A1351" s="14" t="s">
        <v>81</v>
      </c>
      <c r="B1351" t="s">
        <v>80</v>
      </c>
      <c r="C1351" t="s">
        <v>79</v>
      </c>
      <c r="D1351" s="13">
        <v>42277</v>
      </c>
      <c r="E1351">
        <v>1</v>
      </c>
      <c r="F1351">
        <v>500</v>
      </c>
      <c r="G1351" s="2" t="s">
        <v>87</v>
      </c>
      <c r="H1351" s="2" t="s">
        <v>11</v>
      </c>
      <c r="I1351">
        <v>8</v>
      </c>
      <c r="J1351" s="2" t="s">
        <v>88</v>
      </c>
      <c r="K1351" s="2">
        <f>IF(ISNUMBER(AVERAGEIFS(ObservedSpeciesData!K$2:K$4955,ObservedSpeciesData!$A$2:$A$4955,$A1351,ObservedSpeciesData!$D$2:$D$4955,$D1351)),AVERAGEIFS(ObservedSpeciesData!K$2:K$4955,ObservedSpeciesData!$A$2:$A$4955,$A1351,ObservedSpeciesData!$D$2:$D$4955,$D1351),"")</f>
        <v>450</v>
      </c>
      <c r="L1351" s="26">
        <f>IF(ISNUMBER(AVERAGEIFS(ObservedSpeciesData!L$2:L$4955,ObservedSpeciesData!$A$2:$A$4955,$A1351,ObservedSpeciesData!$D$2:$D$4955,$D1351)),AVERAGEIFS(ObservedSpeciesData!L$2:L$4955,ObservedSpeciesData!$A$2:$A$4955,$A1351,ObservedSpeciesData!$D$2:$D$4955,$D1351),"")</f>
        <v>2630</v>
      </c>
      <c r="M1351" s="23">
        <f>IF(ISNUMBER(AVERAGEIFS(ObservedSpeciesData!M$2:M$4955,ObservedSpeciesData!$A$2:$A$4955,$A1351,ObservedSpeciesData!$D$2:$D$4955,$D1351)),AVERAGEIFS(ObservedSpeciesData!M$2:M$4955,ObservedSpeciesData!$A$2:$A$4955,$A1351,ObservedSpeciesData!$D$2:$D$4955,$D1351),"")</f>
        <v>263</v>
      </c>
      <c r="N1351" s="23" t="str">
        <f>IF(ISNUMBER(AVERAGEIFS(ObservedSpeciesData!N$2:N$4955,ObservedSpeciesData!$A$2:$A$4955,$A1351,ObservedSpeciesData!$D$2:$D$4955,$D1351)),AVERAGEIFS(ObservedSpeciesData!N$2:N$4955,ObservedSpeciesData!$A$2:$A$4955,$A1351,ObservedSpeciesData!$D$2:$D$4955,$D1351),"")</f>
        <v/>
      </c>
      <c r="O1351" s="23" t="str">
        <f>IF(ISNUMBER(AVERAGEIFS(ObservedSpeciesData!O$2:O$4955,ObservedSpeciesData!$A$2:$A$4955,$A1351,ObservedSpeciesData!$D$2:$D$4955,$D1351)),AVERAGEIFS(ObservedSpeciesData!O$2:O$4955,ObservedSpeciesData!$A$2:$A$4955,$A1351,ObservedSpeciesData!$D$2:$D$4955,$D1351),"")</f>
        <v/>
      </c>
      <c r="P1351" s="23" t="str">
        <f>IF(ISNUMBER(AVERAGEIFS(ObservedSpeciesData!P$2:P$4955,ObservedSpeciesData!$A$2:$A$4955,$A1351,ObservedSpeciesData!$C$2:$C$4955,$C1351,ObservedSpeciesData!$D$2:$D$4955,$D1351)),AVERAGEIFS(ObservedSpeciesData!P$2:P$4955,ObservedSpeciesData!$A$2:$A$4955,$A1351,ObservedSpeciesData!$C$2:$C$4955,$C1351,ObservedSpeciesData!$D$2:$D$4955,$D1351),"")</f>
        <v/>
      </c>
      <c r="Q1351" s="23"/>
      <c r="R1351" s="25" t="str">
        <f>IF(ISNUMBER(AVERAGEIFS(ObservedSpeciesData!R$2:R$4955,ObservedSpeciesData!$A$2:$A$4955,$A1351,ObservedSpeciesData!$D$2:$D$4955,$D1351)),AVERAGEIFS(ObservedSpeciesData!R$2:R$4955,ObservedSpeciesData!$A$2:$A$4955,$A1351,ObservedSpeciesData!$D$2:$D$4955,$D1351),"")</f>
        <v/>
      </c>
      <c r="S1351" s="25" t="str">
        <f>IF(ISNUMBER(AVERAGEIFS(ObservedSpeciesData!S$2:S$4955,ObservedSpeciesData!$A$2:$A$4955,$A1351,ObservedSpeciesData!$D$2:$D$4955,$D1351)),AVERAGEIFS(ObservedSpeciesData!S$2:S$4955,ObservedSpeciesData!$A$2:$A$4955,$A1351,ObservedSpeciesData!$D$2:$D$4955,$D1351),"")</f>
        <v/>
      </c>
      <c r="T1351" s="23" t="str">
        <f>IF(ISNUMBER(AVERAGEIFS(ObservedSpeciesData!T$2:T$4955,ObservedSpeciesData!$A$2:$A$4955,$A1351,ObservedSpeciesData!$D$2:$D$4955,$D1351)),AVERAGEIFS(ObservedSpeciesData!T$2:T$4955,ObservedSpeciesData!$A$2:$A$4955,$A1351,ObservedSpeciesData!$D$2:$D$4955,$D1351),"")</f>
        <v/>
      </c>
      <c r="U1351" s="24" t="str">
        <f>IF(ISNUMBER(AVERAGEIFS(ObservedSpeciesData!U$2:U$4955,ObservedSpeciesData!$A$2:$A$4955,$A1351,ObservedSpeciesData!$C$2:$C$4955,$C1351,ObservedSpeciesData!$D$2:$D$4955,$D1351)),AVERAGEIFS(ObservedSpeciesData!U$2:U$4955,ObservedSpeciesData!$A$2:$A$4955,$A1351,ObservedSpeciesData!$C$2:$C$4955,$C1351,ObservedSpeciesData!$D$2:$D$4955,$D1351),"")</f>
        <v/>
      </c>
      <c r="V1351" s="23" t="str">
        <f>IF(ISNUMBER(AVERAGEIFS(ObservedSpeciesData!V$2:V$4955,ObservedSpeciesData!$A$2:$A$4955,$A1351,ObservedSpeciesData!$D$2:$D$4955,$D1351)),AVERAGEIFS(ObservedSpeciesData!V$2:V$4955,ObservedSpeciesData!$A$2:$A$4955,$A1351,ObservedSpeciesData!$D$2:$D$4955,$D1351),"")</f>
        <v/>
      </c>
      <c r="W1351" s="23" t="str">
        <f>IF(ISNUMBER(AVERAGEIFS(ObservedSpeciesData!W$2:W$4955,ObservedSpeciesData!$A$2:$A$4955,$A1351,ObservedSpeciesData!$D$2:$D$4955,$D1351)),AVERAGEIFS(ObservedSpeciesData!W$2:W$4955,ObservedSpeciesData!$A$2:$A$4955,$A1351,ObservedSpeciesData!$D$2:$D$4955,$D1351),"")</f>
        <v/>
      </c>
      <c r="X1351" s="23" t="str">
        <f>IF(ISNUMBER(AVERAGEIFS(ObservedSpeciesData!X$2:X$4955,ObservedSpeciesData!$A$2:$A$4955,$A1351,ObservedSpeciesData!$D$2:$D$4955,$D1351)),AVERAGEIFS(ObservedSpeciesData!X$2:X$4955,ObservedSpeciesData!$A$2:$A$4955,$A1351,ObservedSpeciesData!$D$2:$D$4955,$D1351),"")</f>
        <v/>
      </c>
      <c r="Y1351" s="23" t="str">
        <f>IF(ISNUMBER(AVERAGEIFS(ObservedSpeciesData!Y$2:Y$4955,ObservedSpeciesData!$A$2:$A$4955,$A1351,ObservedSpeciesData!$D$2:$D$4955,$D1351)),AVERAGEIFS(ObservedSpeciesData!Y$2:Y$4955,ObservedSpeciesData!$A$2:$A$4955,$A1351,ObservedSpeciesData!$D$2:$D$4955,$D1351),"")</f>
        <v/>
      </c>
      <c r="Z1351" s="23" t="str">
        <f>IF(ISNUMBER(AVERAGEIFS(ObservedSpeciesData!Z$2:Z$4955,ObservedSpeciesData!$A$2:$A$4955,$A1351,ObservedSpeciesData!$D$2:$D$4955,$D1351)),AVERAGEIFS(ObservedSpeciesData!Z$2:Z$4955,ObservedSpeciesData!$A$2:$A$4955,$A1351,ObservedSpeciesData!$D$2:$D$4955,$D1351),"")</f>
        <v/>
      </c>
      <c r="AA1351" s="23">
        <f>IF(ISNUMBER(AVERAGEIFS(ObservedSpeciesData!AA$2:AA$4955,ObservedSpeciesData!$A$2:$A$4955,$A1351,ObservedSpeciesData!$D$2:$D$4955,$D1351)),AVERAGEIFS(ObservedSpeciesData!AA$2:AA$4955,ObservedSpeciesData!$A$2:$A$4955,$A1351,ObservedSpeciesData!$D$2:$D$4955,$D1351),"")</f>
        <v>27.233333333333331</v>
      </c>
      <c r="AB1351" s="24">
        <f>IF(ISNUMBER(AVERAGEIFS(ObservedSpeciesData!AB$2:AB$4955,ObservedSpeciesData!$A$2:$A$4955,$A1351,ObservedSpeciesData!$D$2:$D$4955,$D1351)),AVERAGEIFS(ObservedSpeciesData!AB$2:AB$4955,ObservedSpeciesData!$A$2:$A$4955,$A1351,ObservedSpeciesData!$D$2:$D$4955,$D1351),"")</f>
        <v>4.4000000000000004E-2</v>
      </c>
      <c r="AC1351" s="24">
        <f>IF(ISNUMBER(AVERAGEIFS(ObservedSpeciesData!AC$2:AC$4955,ObservedSpeciesData!$A$2:$A$4955,$A1351,ObservedSpeciesData!$D$2:$D$4955,$D1351)),AVERAGEIFS(ObservedSpeciesData!AC$2:AC$4955,ObservedSpeciesData!$A$2:$A$4955,$A1351,ObservedSpeciesData!$D$2:$D$4955,$D1351),"")</f>
        <v>4.4000000000000004E-2</v>
      </c>
      <c r="AD1351" s="23" t="str">
        <f>IF(ISNUMBER(AVERAGEIFS(ObservedSpeciesData!AD$2:AD$4955,ObservedSpeciesData!$A$2:$A$4955,$A1351,ObservedSpeciesData!$D$2:$D$4955,$D1351)),AVERAGEIFS(ObservedSpeciesData!AD$2:AD$4955,ObservedSpeciesData!$A$2:$A$4955,$A1351,ObservedSpeciesData!$D$2:$D$4955,$D1351),"")</f>
        <v/>
      </c>
      <c r="AE1351" s="24" t="str">
        <f>IF(ISNUMBER(AVERAGEIFS(ObservedSpeciesData!AE$2:AE$4955,ObservedSpeciesData!$A$2:$A$4955,$A1351,ObservedSpeciesData!$D$2:$D$4955,$D1351)),AVERAGEIFS(ObservedSpeciesData!AE$2:AE$4955,ObservedSpeciesData!$A$2:$A$4955,$A1351,ObservedSpeciesData!$D$2:$D$4955,$D1351),"")</f>
        <v/>
      </c>
      <c r="AF1351" s="23"/>
      <c r="AG1351" s="24"/>
      <c r="AH1351" s="23" t="str">
        <f>IF(ISNUMBER(AVERAGEIFS(ObservedSpeciesData!AH$2:AH$4955,ObservedSpeciesData!$A$2:$A$4955,$A1351,ObservedSpeciesData!$D$2:$D$4955,$D1351)),AVERAGEIFS(ObservedSpeciesData!AH$2:AH$4955,ObservedSpeciesData!$A$2:$A$4955,$A1351,ObservedSpeciesData!$D$2:$D$4955,$D1351),"")</f>
        <v/>
      </c>
      <c r="AI1351" s="23" t="str">
        <f>IF(ISNUMBER(AVERAGEIFS(ObservedSpeciesData!AI$2:AI$4955,ObservedSpeciesData!$A$2:$A$4955,$A1351,ObservedSpeciesData!$C$2:$C$4955,$C1351,ObservedSpeciesData!$D$2:$D$4955,$D1351)),AVERAGEIFS(ObservedSpeciesData!AI$2:AI$4955,ObservedSpeciesData!$A$2:$A$4955,$A1351,ObservedSpeciesData!$C$2:$C$4955,$C1351,ObservedSpeciesData!$D$2:$D$4955,$D1351),"")</f>
        <v/>
      </c>
      <c r="AJ1351" s="2">
        <f>COUNTIFS(ObservedSpeciesData!$A$2:$A$828,$A1351,ObservedSpeciesData!$D$2:$D$828,$D1351)</f>
        <v>0</v>
      </c>
      <c r="AK1351" s="2">
        <f t="shared" si="21"/>
        <v>4</v>
      </c>
    </row>
    <row r="1352" spans="1:37" x14ac:dyDescent="0.25">
      <c r="A1352" s="14" t="s">
        <v>86</v>
      </c>
      <c r="B1352" t="s">
        <v>80</v>
      </c>
      <c r="C1352" t="s">
        <v>79</v>
      </c>
      <c r="D1352" s="13">
        <v>42283</v>
      </c>
      <c r="E1352">
        <v>1</v>
      </c>
      <c r="F1352">
        <v>0</v>
      </c>
      <c r="G1352" s="2" t="s">
        <v>87</v>
      </c>
      <c r="H1352" s="2" t="s">
        <v>11</v>
      </c>
      <c r="I1352">
        <v>8</v>
      </c>
      <c r="J1352" s="2" t="s">
        <v>88</v>
      </c>
      <c r="K1352" s="2">
        <f>IF(ISNUMBER(AVERAGEIFS(ObservedSpeciesData!K$2:K$4955,ObservedSpeciesData!$A$2:$A$4955,$A1352,ObservedSpeciesData!$D$2:$D$4955,$D1352)),AVERAGEIFS(ObservedSpeciesData!K$2:K$4955,ObservedSpeciesData!$A$2:$A$4955,$A1352,ObservedSpeciesData!$D$2:$D$4955,$D1352),"")</f>
        <v>0</v>
      </c>
      <c r="L1352" s="26">
        <f>IF(ISNUMBER(AVERAGEIFS(ObservedSpeciesData!L$2:L$4955,ObservedSpeciesData!$A$2:$A$4955,$A1352,ObservedSpeciesData!$D$2:$D$4955,$D1352)),AVERAGEIFS(ObservedSpeciesData!L$2:L$4955,ObservedSpeciesData!$A$2:$A$4955,$A1352,ObservedSpeciesData!$D$2:$D$4955,$D1352),"")</f>
        <v>1946.3333333333333</v>
      </c>
      <c r="M1352" s="23">
        <f>IF(ISNUMBER(AVERAGEIFS(ObservedSpeciesData!M$2:M$4955,ObservedSpeciesData!$A$2:$A$4955,$A1352,ObservedSpeciesData!$D$2:$D$4955,$D1352)),AVERAGEIFS(ObservedSpeciesData!M$2:M$4955,ObservedSpeciesData!$A$2:$A$4955,$A1352,ObservedSpeciesData!$D$2:$D$4955,$D1352),"")</f>
        <v>194.63333333333333</v>
      </c>
      <c r="N1352" s="23" t="str">
        <f>IF(ISNUMBER(AVERAGEIFS(ObservedSpeciesData!N$2:N$4955,ObservedSpeciesData!$A$2:$A$4955,$A1352,ObservedSpeciesData!$D$2:$D$4955,$D1352)),AVERAGEIFS(ObservedSpeciesData!N$2:N$4955,ObservedSpeciesData!$A$2:$A$4955,$A1352,ObservedSpeciesData!$D$2:$D$4955,$D1352),"")</f>
        <v/>
      </c>
      <c r="O1352" s="23" t="str">
        <f>IF(ISNUMBER(AVERAGEIFS(ObservedSpeciesData!O$2:O$4955,ObservedSpeciesData!$A$2:$A$4955,$A1352,ObservedSpeciesData!$D$2:$D$4955,$D1352)),AVERAGEIFS(ObservedSpeciesData!O$2:O$4955,ObservedSpeciesData!$A$2:$A$4955,$A1352,ObservedSpeciesData!$D$2:$D$4955,$D1352),"")</f>
        <v/>
      </c>
      <c r="P1352" s="23" t="str">
        <f>IF(ISNUMBER(AVERAGEIFS(ObservedSpeciesData!P$2:P$4955,ObservedSpeciesData!$A$2:$A$4955,$A1352,ObservedSpeciesData!$C$2:$C$4955,$C1352,ObservedSpeciesData!$D$2:$D$4955,$D1352)),AVERAGEIFS(ObservedSpeciesData!P$2:P$4955,ObservedSpeciesData!$A$2:$A$4955,$A1352,ObservedSpeciesData!$C$2:$C$4955,$C1352,ObservedSpeciesData!$D$2:$D$4955,$D1352),"")</f>
        <v/>
      </c>
      <c r="Q1352" s="23"/>
      <c r="R1352" s="25" t="str">
        <f>IF(ISNUMBER(AVERAGEIFS(ObservedSpeciesData!R$2:R$4955,ObservedSpeciesData!$A$2:$A$4955,$A1352,ObservedSpeciesData!$D$2:$D$4955,$D1352)),AVERAGEIFS(ObservedSpeciesData!R$2:R$4955,ObservedSpeciesData!$A$2:$A$4955,$A1352,ObservedSpeciesData!$D$2:$D$4955,$D1352),"")</f>
        <v/>
      </c>
      <c r="S1352" s="25" t="str">
        <f>IF(ISNUMBER(AVERAGEIFS(ObservedSpeciesData!S$2:S$4955,ObservedSpeciesData!$A$2:$A$4955,$A1352,ObservedSpeciesData!$D$2:$D$4955,$D1352)),AVERAGEIFS(ObservedSpeciesData!S$2:S$4955,ObservedSpeciesData!$A$2:$A$4955,$A1352,ObservedSpeciesData!$D$2:$D$4955,$D1352),"")</f>
        <v/>
      </c>
      <c r="T1352" s="23" t="str">
        <f>IF(ISNUMBER(AVERAGEIFS(ObservedSpeciesData!T$2:T$4955,ObservedSpeciesData!$A$2:$A$4955,$A1352,ObservedSpeciesData!$D$2:$D$4955,$D1352)),AVERAGEIFS(ObservedSpeciesData!T$2:T$4955,ObservedSpeciesData!$A$2:$A$4955,$A1352,ObservedSpeciesData!$D$2:$D$4955,$D1352),"")</f>
        <v/>
      </c>
      <c r="U1352" s="24" t="str">
        <f>IF(ISNUMBER(AVERAGEIFS(ObservedSpeciesData!U$2:U$4955,ObservedSpeciesData!$A$2:$A$4955,$A1352,ObservedSpeciesData!$C$2:$C$4955,$C1352,ObservedSpeciesData!$D$2:$D$4955,$D1352)),AVERAGEIFS(ObservedSpeciesData!U$2:U$4955,ObservedSpeciesData!$A$2:$A$4955,$A1352,ObservedSpeciesData!$C$2:$C$4955,$C1352,ObservedSpeciesData!$D$2:$D$4955,$D1352),"")</f>
        <v/>
      </c>
      <c r="V1352" s="23" t="str">
        <f>IF(ISNUMBER(AVERAGEIFS(ObservedSpeciesData!V$2:V$4955,ObservedSpeciesData!$A$2:$A$4955,$A1352,ObservedSpeciesData!$D$2:$D$4955,$D1352)),AVERAGEIFS(ObservedSpeciesData!V$2:V$4955,ObservedSpeciesData!$A$2:$A$4955,$A1352,ObservedSpeciesData!$D$2:$D$4955,$D1352),"")</f>
        <v/>
      </c>
      <c r="W1352" s="23" t="str">
        <f>IF(ISNUMBER(AVERAGEIFS(ObservedSpeciesData!W$2:W$4955,ObservedSpeciesData!$A$2:$A$4955,$A1352,ObservedSpeciesData!$D$2:$D$4955,$D1352)),AVERAGEIFS(ObservedSpeciesData!W$2:W$4955,ObservedSpeciesData!$A$2:$A$4955,$A1352,ObservedSpeciesData!$D$2:$D$4955,$D1352),"")</f>
        <v/>
      </c>
      <c r="X1352" s="23" t="str">
        <f>IF(ISNUMBER(AVERAGEIFS(ObservedSpeciesData!X$2:X$4955,ObservedSpeciesData!$A$2:$A$4955,$A1352,ObservedSpeciesData!$D$2:$D$4955,$D1352)),AVERAGEIFS(ObservedSpeciesData!X$2:X$4955,ObservedSpeciesData!$A$2:$A$4955,$A1352,ObservedSpeciesData!$D$2:$D$4955,$D1352),"")</f>
        <v/>
      </c>
      <c r="Y1352" s="23" t="str">
        <f>IF(ISNUMBER(AVERAGEIFS(ObservedSpeciesData!Y$2:Y$4955,ObservedSpeciesData!$A$2:$A$4955,$A1352,ObservedSpeciesData!$D$2:$D$4955,$D1352)),AVERAGEIFS(ObservedSpeciesData!Y$2:Y$4955,ObservedSpeciesData!$A$2:$A$4955,$A1352,ObservedSpeciesData!$D$2:$D$4955,$D1352),"")</f>
        <v/>
      </c>
      <c r="Z1352" s="23" t="str">
        <f>IF(ISNUMBER(AVERAGEIFS(ObservedSpeciesData!Z$2:Z$4955,ObservedSpeciesData!$A$2:$A$4955,$A1352,ObservedSpeciesData!$D$2:$D$4955,$D1352)),AVERAGEIFS(ObservedSpeciesData!Z$2:Z$4955,ObservedSpeciesData!$A$2:$A$4955,$A1352,ObservedSpeciesData!$D$2:$D$4955,$D1352),"")</f>
        <v/>
      </c>
      <c r="AA1352" s="23">
        <f>IF(ISNUMBER(AVERAGEIFS(ObservedSpeciesData!AA$2:AA$4955,ObservedSpeciesData!$A$2:$A$4955,$A1352,ObservedSpeciesData!$D$2:$D$4955,$D1352)),AVERAGEIFS(ObservedSpeciesData!AA$2:AA$4955,ObservedSpeciesData!$A$2:$A$4955,$A1352,ObservedSpeciesData!$D$2:$D$4955,$D1352),"")</f>
        <v>16.666666666666668</v>
      </c>
      <c r="AB1352" s="24">
        <f>IF(ISNUMBER(AVERAGEIFS(ObservedSpeciesData!AB$2:AB$4955,ObservedSpeciesData!$A$2:$A$4955,$A1352,ObservedSpeciesData!$D$2:$D$4955,$D1352)),AVERAGEIFS(ObservedSpeciesData!AB$2:AB$4955,ObservedSpeciesData!$A$2:$A$4955,$A1352,ObservedSpeciesData!$D$2:$D$4955,$D1352),"")</f>
        <v>2.6666666666666668E-2</v>
      </c>
      <c r="AC1352" s="24">
        <f>IF(ISNUMBER(AVERAGEIFS(ObservedSpeciesData!AC$2:AC$4955,ObservedSpeciesData!$A$2:$A$4955,$A1352,ObservedSpeciesData!$D$2:$D$4955,$D1352)),AVERAGEIFS(ObservedSpeciesData!AC$2:AC$4955,ObservedSpeciesData!$A$2:$A$4955,$A1352,ObservedSpeciesData!$D$2:$D$4955,$D1352),"")</f>
        <v>2.6666666666666668E-2</v>
      </c>
      <c r="AD1352" s="23" t="str">
        <f>IF(ISNUMBER(AVERAGEIFS(ObservedSpeciesData!AD$2:AD$4955,ObservedSpeciesData!$A$2:$A$4955,$A1352,ObservedSpeciesData!$D$2:$D$4955,$D1352)),AVERAGEIFS(ObservedSpeciesData!AD$2:AD$4955,ObservedSpeciesData!$A$2:$A$4955,$A1352,ObservedSpeciesData!$D$2:$D$4955,$D1352),"")</f>
        <v/>
      </c>
      <c r="AE1352" s="24" t="str">
        <f>IF(ISNUMBER(AVERAGEIFS(ObservedSpeciesData!AE$2:AE$4955,ObservedSpeciesData!$A$2:$A$4955,$A1352,ObservedSpeciesData!$D$2:$D$4955,$D1352)),AVERAGEIFS(ObservedSpeciesData!AE$2:AE$4955,ObservedSpeciesData!$A$2:$A$4955,$A1352,ObservedSpeciesData!$D$2:$D$4955,$D1352),"")</f>
        <v/>
      </c>
      <c r="AF1352" s="23"/>
      <c r="AG1352" s="24"/>
      <c r="AH1352" s="23" t="str">
        <f>IF(ISNUMBER(AVERAGEIFS(ObservedSpeciesData!AH$2:AH$4955,ObservedSpeciesData!$A$2:$A$4955,$A1352,ObservedSpeciesData!$D$2:$D$4955,$D1352)),AVERAGEIFS(ObservedSpeciesData!AH$2:AH$4955,ObservedSpeciesData!$A$2:$A$4955,$A1352,ObservedSpeciesData!$D$2:$D$4955,$D1352),"")</f>
        <v/>
      </c>
      <c r="AI1352" s="23" t="str">
        <f>IF(ISNUMBER(AVERAGEIFS(ObservedSpeciesData!AI$2:AI$4955,ObservedSpeciesData!$A$2:$A$4955,$A1352,ObservedSpeciesData!$C$2:$C$4955,$C1352,ObservedSpeciesData!$D$2:$D$4955,$D1352)),AVERAGEIFS(ObservedSpeciesData!AI$2:AI$4955,ObservedSpeciesData!$A$2:$A$4955,$A1352,ObservedSpeciesData!$C$2:$C$4955,$C1352,ObservedSpeciesData!$D$2:$D$4955,$D1352),"")</f>
        <v/>
      </c>
      <c r="AJ1352" s="2">
        <f>COUNTIFS(ObservedSpeciesData!$A$2:$A$828,$A1352,ObservedSpeciesData!$D$2:$D$828,$D1352)</f>
        <v>0</v>
      </c>
      <c r="AK1352" s="2">
        <f t="shared" si="21"/>
        <v>4</v>
      </c>
    </row>
    <row r="1353" spans="1:37" x14ac:dyDescent="0.25">
      <c r="A1353" s="14" t="s">
        <v>85</v>
      </c>
      <c r="B1353" t="s">
        <v>80</v>
      </c>
      <c r="C1353" t="s">
        <v>79</v>
      </c>
      <c r="D1353" s="13">
        <v>42283</v>
      </c>
      <c r="E1353">
        <v>1</v>
      </c>
      <c r="F1353">
        <v>50</v>
      </c>
      <c r="G1353" s="2" t="s">
        <v>87</v>
      </c>
      <c r="H1353" s="2" t="s">
        <v>11</v>
      </c>
      <c r="I1353">
        <v>8</v>
      </c>
      <c r="J1353" s="2" t="s">
        <v>88</v>
      </c>
      <c r="K1353" s="2">
        <f>IF(ISNUMBER(AVERAGEIFS(ObservedSpeciesData!K$2:K$4955,ObservedSpeciesData!$A$2:$A$4955,$A1353,ObservedSpeciesData!$D$2:$D$4955,$D1353)),AVERAGEIFS(ObservedSpeciesData!K$2:K$4955,ObservedSpeciesData!$A$2:$A$4955,$A1353,ObservedSpeciesData!$D$2:$D$4955,$D1353),"")</f>
        <v>45</v>
      </c>
      <c r="L1353" s="26">
        <f>IF(ISNUMBER(AVERAGEIFS(ObservedSpeciesData!L$2:L$4955,ObservedSpeciesData!$A$2:$A$4955,$A1353,ObservedSpeciesData!$D$2:$D$4955,$D1353)),AVERAGEIFS(ObservedSpeciesData!L$2:L$4955,ObservedSpeciesData!$A$2:$A$4955,$A1353,ObservedSpeciesData!$D$2:$D$4955,$D1353),"")</f>
        <v>1992.3333333333333</v>
      </c>
      <c r="M1353" s="23">
        <f>IF(ISNUMBER(AVERAGEIFS(ObservedSpeciesData!M$2:M$4955,ObservedSpeciesData!$A$2:$A$4955,$A1353,ObservedSpeciesData!$D$2:$D$4955,$D1353)),AVERAGEIFS(ObservedSpeciesData!M$2:M$4955,ObservedSpeciesData!$A$2:$A$4955,$A1353,ObservedSpeciesData!$D$2:$D$4955,$D1353),"")</f>
        <v>199.23333333333335</v>
      </c>
      <c r="N1353" s="23" t="str">
        <f>IF(ISNUMBER(AVERAGEIFS(ObservedSpeciesData!N$2:N$4955,ObservedSpeciesData!$A$2:$A$4955,$A1353,ObservedSpeciesData!$D$2:$D$4955,$D1353)),AVERAGEIFS(ObservedSpeciesData!N$2:N$4955,ObservedSpeciesData!$A$2:$A$4955,$A1353,ObservedSpeciesData!$D$2:$D$4955,$D1353),"")</f>
        <v/>
      </c>
      <c r="O1353" s="23" t="str">
        <f>IF(ISNUMBER(AVERAGEIFS(ObservedSpeciesData!O$2:O$4955,ObservedSpeciesData!$A$2:$A$4955,$A1353,ObservedSpeciesData!$D$2:$D$4955,$D1353)),AVERAGEIFS(ObservedSpeciesData!O$2:O$4955,ObservedSpeciesData!$A$2:$A$4955,$A1353,ObservedSpeciesData!$D$2:$D$4955,$D1353),"")</f>
        <v/>
      </c>
      <c r="P1353" s="23" t="str">
        <f>IF(ISNUMBER(AVERAGEIFS(ObservedSpeciesData!P$2:P$4955,ObservedSpeciesData!$A$2:$A$4955,$A1353,ObservedSpeciesData!$C$2:$C$4955,$C1353,ObservedSpeciesData!$D$2:$D$4955,$D1353)),AVERAGEIFS(ObservedSpeciesData!P$2:P$4955,ObservedSpeciesData!$A$2:$A$4955,$A1353,ObservedSpeciesData!$C$2:$C$4955,$C1353,ObservedSpeciesData!$D$2:$D$4955,$D1353),"")</f>
        <v/>
      </c>
      <c r="Q1353" s="23"/>
      <c r="R1353" s="25" t="str">
        <f>IF(ISNUMBER(AVERAGEIFS(ObservedSpeciesData!R$2:R$4955,ObservedSpeciesData!$A$2:$A$4955,$A1353,ObservedSpeciesData!$D$2:$D$4955,$D1353)),AVERAGEIFS(ObservedSpeciesData!R$2:R$4955,ObservedSpeciesData!$A$2:$A$4955,$A1353,ObservedSpeciesData!$D$2:$D$4955,$D1353),"")</f>
        <v/>
      </c>
      <c r="S1353" s="25" t="str">
        <f>IF(ISNUMBER(AVERAGEIFS(ObservedSpeciesData!S$2:S$4955,ObservedSpeciesData!$A$2:$A$4955,$A1353,ObservedSpeciesData!$D$2:$D$4955,$D1353)),AVERAGEIFS(ObservedSpeciesData!S$2:S$4955,ObservedSpeciesData!$A$2:$A$4955,$A1353,ObservedSpeciesData!$D$2:$D$4955,$D1353),"")</f>
        <v/>
      </c>
      <c r="T1353" s="23" t="str">
        <f>IF(ISNUMBER(AVERAGEIFS(ObservedSpeciesData!T$2:T$4955,ObservedSpeciesData!$A$2:$A$4955,$A1353,ObservedSpeciesData!$D$2:$D$4955,$D1353)),AVERAGEIFS(ObservedSpeciesData!T$2:T$4955,ObservedSpeciesData!$A$2:$A$4955,$A1353,ObservedSpeciesData!$D$2:$D$4955,$D1353),"")</f>
        <v/>
      </c>
      <c r="U1353" s="24" t="str">
        <f>IF(ISNUMBER(AVERAGEIFS(ObservedSpeciesData!U$2:U$4955,ObservedSpeciesData!$A$2:$A$4955,$A1353,ObservedSpeciesData!$C$2:$C$4955,$C1353,ObservedSpeciesData!$D$2:$D$4955,$D1353)),AVERAGEIFS(ObservedSpeciesData!U$2:U$4955,ObservedSpeciesData!$A$2:$A$4955,$A1353,ObservedSpeciesData!$C$2:$C$4955,$C1353,ObservedSpeciesData!$D$2:$D$4955,$D1353),"")</f>
        <v/>
      </c>
      <c r="V1353" s="23" t="str">
        <f>IF(ISNUMBER(AVERAGEIFS(ObservedSpeciesData!V$2:V$4955,ObservedSpeciesData!$A$2:$A$4955,$A1353,ObservedSpeciesData!$D$2:$D$4955,$D1353)),AVERAGEIFS(ObservedSpeciesData!V$2:V$4955,ObservedSpeciesData!$A$2:$A$4955,$A1353,ObservedSpeciesData!$D$2:$D$4955,$D1353),"")</f>
        <v/>
      </c>
      <c r="W1353" s="23" t="str">
        <f>IF(ISNUMBER(AVERAGEIFS(ObservedSpeciesData!W$2:W$4955,ObservedSpeciesData!$A$2:$A$4955,$A1353,ObservedSpeciesData!$D$2:$D$4955,$D1353)),AVERAGEIFS(ObservedSpeciesData!W$2:W$4955,ObservedSpeciesData!$A$2:$A$4955,$A1353,ObservedSpeciesData!$D$2:$D$4955,$D1353),"")</f>
        <v/>
      </c>
      <c r="X1353" s="23" t="str">
        <f>IF(ISNUMBER(AVERAGEIFS(ObservedSpeciesData!X$2:X$4955,ObservedSpeciesData!$A$2:$A$4955,$A1353,ObservedSpeciesData!$D$2:$D$4955,$D1353)),AVERAGEIFS(ObservedSpeciesData!X$2:X$4955,ObservedSpeciesData!$A$2:$A$4955,$A1353,ObservedSpeciesData!$D$2:$D$4955,$D1353),"")</f>
        <v/>
      </c>
      <c r="Y1353" s="23" t="str">
        <f>IF(ISNUMBER(AVERAGEIFS(ObservedSpeciesData!Y$2:Y$4955,ObservedSpeciesData!$A$2:$A$4955,$A1353,ObservedSpeciesData!$D$2:$D$4955,$D1353)),AVERAGEIFS(ObservedSpeciesData!Y$2:Y$4955,ObservedSpeciesData!$A$2:$A$4955,$A1353,ObservedSpeciesData!$D$2:$D$4955,$D1353),"")</f>
        <v/>
      </c>
      <c r="Z1353" s="23" t="str">
        <f>IF(ISNUMBER(AVERAGEIFS(ObservedSpeciesData!Z$2:Z$4955,ObservedSpeciesData!$A$2:$A$4955,$A1353,ObservedSpeciesData!$D$2:$D$4955,$D1353)),AVERAGEIFS(ObservedSpeciesData!Z$2:Z$4955,ObservedSpeciesData!$A$2:$A$4955,$A1353,ObservedSpeciesData!$D$2:$D$4955,$D1353),"")</f>
        <v/>
      </c>
      <c r="AA1353" s="23">
        <f>IF(ISNUMBER(AVERAGEIFS(ObservedSpeciesData!AA$2:AA$4955,ObservedSpeciesData!$A$2:$A$4955,$A1353,ObservedSpeciesData!$D$2:$D$4955,$D1353)),AVERAGEIFS(ObservedSpeciesData!AA$2:AA$4955,ObservedSpeciesData!$A$2:$A$4955,$A1353,ObservedSpeciesData!$D$2:$D$4955,$D1353),"")</f>
        <v>15.700000000000001</v>
      </c>
      <c r="AB1353" s="24">
        <f>IF(ISNUMBER(AVERAGEIFS(ObservedSpeciesData!AB$2:AB$4955,ObservedSpeciesData!$A$2:$A$4955,$A1353,ObservedSpeciesData!$D$2:$D$4955,$D1353)),AVERAGEIFS(ObservedSpeciesData!AB$2:AB$4955,ObservedSpeciesData!$A$2:$A$4955,$A1353,ObservedSpeciesData!$D$2:$D$4955,$D1353),"")</f>
        <v>2.5333333333333336E-2</v>
      </c>
      <c r="AC1353" s="24">
        <f>IF(ISNUMBER(AVERAGEIFS(ObservedSpeciesData!AC$2:AC$4955,ObservedSpeciesData!$A$2:$A$4955,$A1353,ObservedSpeciesData!$D$2:$D$4955,$D1353)),AVERAGEIFS(ObservedSpeciesData!AC$2:AC$4955,ObservedSpeciesData!$A$2:$A$4955,$A1353,ObservedSpeciesData!$D$2:$D$4955,$D1353),"")</f>
        <v>2.5333333333333336E-2</v>
      </c>
      <c r="AD1353" s="23" t="str">
        <f>IF(ISNUMBER(AVERAGEIFS(ObservedSpeciesData!AD$2:AD$4955,ObservedSpeciesData!$A$2:$A$4955,$A1353,ObservedSpeciesData!$D$2:$D$4955,$D1353)),AVERAGEIFS(ObservedSpeciesData!AD$2:AD$4955,ObservedSpeciesData!$A$2:$A$4955,$A1353,ObservedSpeciesData!$D$2:$D$4955,$D1353),"")</f>
        <v/>
      </c>
      <c r="AE1353" s="24" t="str">
        <f>IF(ISNUMBER(AVERAGEIFS(ObservedSpeciesData!AE$2:AE$4955,ObservedSpeciesData!$A$2:$A$4955,$A1353,ObservedSpeciesData!$D$2:$D$4955,$D1353)),AVERAGEIFS(ObservedSpeciesData!AE$2:AE$4955,ObservedSpeciesData!$A$2:$A$4955,$A1353,ObservedSpeciesData!$D$2:$D$4955,$D1353),"")</f>
        <v/>
      </c>
      <c r="AF1353" s="23"/>
      <c r="AG1353" s="24"/>
      <c r="AH1353" s="23" t="str">
        <f>IF(ISNUMBER(AVERAGEIFS(ObservedSpeciesData!AH$2:AH$4955,ObservedSpeciesData!$A$2:$A$4955,$A1353,ObservedSpeciesData!$D$2:$D$4955,$D1353)),AVERAGEIFS(ObservedSpeciesData!AH$2:AH$4955,ObservedSpeciesData!$A$2:$A$4955,$A1353,ObservedSpeciesData!$D$2:$D$4955,$D1353),"")</f>
        <v/>
      </c>
      <c r="AI1353" s="23" t="str">
        <f>IF(ISNUMBER(AVERAGEIFS(ObservedSpeciesData!AI$2:AI$4955,ObservedSpeciesData!$A$2:$A$4955,$A1353,ObservedSpeciesData!$C$2:$C$4955,$C1353,ObservedSpeciesData!$D$2:$D$4955,$D1353)),AVERAGEIFS(ObservedSpeciesData!AI$2:AI$4955,ObservedSpeciesData!$A$2:$A$4955,$A1353,ObservedSpeciesData!$C$2:$C$4955,$C1353,ObservedSpeciesData!$D$2:$D$4955,$D1353),"")</f>
        <v/>
      </c>
      <c r="AJ1353" s="2">
        <f>COUNTIFS(ObservedSpeciesData!$A$2:$A$828,$A1353,ObservedSpeciesData!$D$2:$D$828,$D1353)</f>
        <v>0</v>
      </c>
      <c r="AK1353" s="2">
        <f t="shared" si="21"/>
        <v>4</v>
      </c>
    </row>
    <row r="1354" spans="1:37" x14ac:dyDescent="0.25">
      <c r="A1354" s="14" t="s">
        <v>84</v>
      </c>
      <c r="B1354" t="s">
        <v>80</v>
      </c>
      <c r="C1354" t="s">
        <v>79</v>
      </c>
      <c r="D1354" s="13">
        <v>42283</v>
      </c>
      <c r="E1354">
        <v>1</v>
      </c>
      <c r="F1354">
        <v>100</v>
      </c>
      <c r="G1354" s="2" t="s">
        <v>87</v>
      </c>
      <c r="H1354" s="2" t="s">
        <v>11</v>
      </c>
      <c r="I1354">
        <v>8</v>
      </c>
      <c r="J1354" s="2" t="s">
        <v>88</v>
      </c>
      <c r="K1354" s="2">
        <f>IF(ISNUMBER(AVERAGEIFS(ObservedSpeciesData!K$2:K$4955,ObservedSpeciesData!$A$2:$A$4955,$A1354,ObservedSpeciesData!$D$2:$D$4955,$D1354)),AVERAGEIFS(ObservedSpeciesData!K$2:K$4955,ObservedSpeciesData!$A$2:$A$4955,$A1354,ObservedSpeciesData!$D$2:$D$4955,$D1354),"")</f>
        <v>90</v>
      </c>
      <c r="L1354" s="26">
        <f>IF(ISNUMBER(AVERAGEIFS(ObservedSpeciesData!L$2:L$4955,ObservedSpeciesData!$A$2:$A$4955,$A1354,ObservedSpeciesData!$D$2:$D$4955,$D1354)),AVERAGEIFS(ObservedSpeciesData!L$2:L$4955,ObservedSpeciesData!$A$2:$A$4955,$A1354,ObservedSpeciesData!$D$2:$D$4955,$D1354),"")</f>
        <v>2145.6666666666665</v>
      </c>
      <c r="M1354" s="23">
        <f>IF(ISNUMBER(AVERAGEIFS(ObservedSpeciesData!M$2:M$4955,ObservedSpeciesData!$A$2:$A$4955,$A1354,ObservedSpeciesData!$D$2:$D$4955,$D1354)),AVERAGEIFS(ObservedSpeciesData!M$2:M$4955,ObservedSpeciesData!$A$2:$A$4955,$A1354,ObservedSpeciesData!$D$2:$D$4955,$D1354),"")</f>
        <v>214.56666666666669</v>
      </c>
      <c r="N1354" s="23" t="str">
        <f>IF(ISNUMBER(AVERAGEIFS(ObservedSpeciesData!N$2:N$4955,ObservedSpeciesData!$A$2:$A$4955,$A1354,ObservedSpeciesData!$D$2:$D$4955,$D1354)),AVERAGEIFS(ObservedSpeciesData!N$2:N$4955,ObservedSpeciesData!$A$2:$A$4955,$A1354,ObservedSpeciesData!$D$2:$D$4955,$D1354),"")</f>
        <v/>
      </c>
      <c r="O1354" s="23" t="str">
        <f>IF(ISNUMBER(AVERAGEIFS(ObservedSpeciesData!O$2:O$4955,ObservedSpeciesData!$A$2:$A$4955,$A1354,ObservedSpeciesData!$D$2:$D$4955,$D1354)),AVERAGEIFS(ObservedSpeciesData!O$2:O$4955,ObservedSpeciesData!$A$2:$A$4955,$A1354,ObservedSpeciesData!$D$2:$D$4955,$D1354),"")</f>
        <v/>
      </c>
      <c r="P1354" s="23" t="str">
        <f>IF(ISNUMBER(AVERAGEIFS(ObservedSpeciesData!P$2:P$4955,ObservedSpeciesData!$A$2:$A$4955,$A1354,ObservedSpeciesData!$C$2:$C$4955,$C1354,ObservedSpeciesData!$D$2:$D$4955,$D1354)),AVERAGEIFS(ObservedSpeciesData!P$2:P$4955,ObservedSpeciesData!$A$2:$A$4955,$A1354,ObservedSpeciesData!$C$2:$C$4955,$C1354,ObservedSpeciesData!$D$2:$D$4955,$D1354),"")</f>
        <v/>
      </c>
      <c r="Q1354" s="23"/>
      <c r="R1354" s="25" t="str">
        <f>IF(ISNUMBER(AVERAGEIFS(ObservedSpeciesData!R$2:R$4955,ObservedSpeciesData!$A$2:$A$4955,$A1354,ObservedSpeciesData!$D$2:$D$4955,$D1354)),AVERAGEIFS(ObservedSpeciesData!R$2:R$4955,ObservedSpeciesData!$A$2:$A$4955,$A1354,ObservedSpeciesData!$D$2:$D$4955,$D1354),"")</f>
        <v/>
      </c>
      <c r="S1354" s="25" t="str">
        <f>IF(ISNUMBER(AVERAGEIFS(ObservedSpeciesData!S$2:S$4955,ObservedSpeciesData!$A$2:$A$4955,$A1354,ObservedSpeciesData!$D$2:$D$4955,$D1354)),AVERAGEIFS(ObservedSpeciesData!S$2:S$4955,ObservedSpeciesData!$A$2:$A$4955,$A1354,ObservedSpeciesData!$D$2:$D$4955,$D1354),"")</f>
        <v/>
      </c>
      <c r="T1354" s="23" t="str">
        <f>IF(ISNUMBER(AVERAGEIFS(ObservedSpeciesData!T$2:T$4955,ObservedSpeciesData!$A$2:$A$4955,$A1354,ObservedSpeciesData!$D$2:$D$4955,$D1354)),AVERAGEIFS(ObservedSpeciesData!T$2:T$4955,ObservedSpeciesData!$A$2:$A$4955,$A1354,ObservedSpeciesData!$D$2:$D$4955,$D1354),"")</f>
        <v/>
      </c>
      <c r="U1354" s="24" t="str">
        <f>IF(ISNUMBER(AVERAGEIFS(ObservedSpeciesData!U$2:U$4955,ObservedSpeciesData!$A$2:$A$4955,$A1354,ObservedSpeciesData!$C$2:$C$4955,$C1354,ObservedSpeciesData!$D$2:$D$4955,$D1354)),AVERAGEIFS(ObservedSpeciesData!U$2:U$4955,ObservedSpeciesData!$A$2:$A$4955,$A1354,ObservedSpeciesData!$C$2:$C$4955,$C1354,ObservedSpeciesData!$D$2:$D$4955,$D1354),"")</f>
        <v/>
      </c>
      <c r="V1354" s="23" t="str">
        <f>IF(ISNUMBER(AVERAGEIFS(ObservedSpeciesData!V$2:V$4955,ObservedSpeciesData!$A$2:$A$4955,$A1354,ObservedSpeciesData!$D$2:$D$4955,$D1354)),AVERAGEIFS(ObservedSpeciesData!V$2:V$4955,ObservedSpeciesData!$A$2:$A$4955,$A1354,ObservedSpeciesData!$D$2:$D$4955,$D1354),"")</f>
        <v/>
      </c>
      <c r="W1354" s="23" t="str">
        <f>IF(ISNUMBER(AVERAGEIFS(ObservedSpeciesData!W$2:W$4955,ObservedSpeciesData!$A$2:$A$4955,$A1354,ObservedSpeciesData!$D$2:$D$4955,$D1354)),AVERAGEIFS(ObservedSpeciesData!W$2:W$4955,ObservedSpeciesData!$A$2:$A$4955,$A1354,ObservedSpeciesData!$D$2:$D$4955,$D1354),"")</f>
        <v/>
      </c>
      <c r="X1354" s="23" t="str">
        <f>IF(ISNUMBER(AVERAGEIFS(ObservedSpeciesData!X$2:X$4955,ObservedSpeciesData!$A$2:$A$4955,$A1354,ObservedSpeciesData!$D$2:$D$4955,$D1354)),AVERAGEIFS(ObservedSpeciesData!X$2:X$4955,ObservedSpeciesData!$A$2:$A$4955,$A1354,ObservedSpeciesData!$D$2:$D$4955,$D1354),"")</f>
        <v/>
      </c>
      <c r="Y1354" s="23" t="str">
        <f>IF(ISNUMBER(AVERAGEIFS(ObservedSpeciesData!Y$2:Y$4955,ObservedSpeciesData!$A$2:$A$4955,$A1354,ObservedSpeciesData!$D$2:$D$4955,$D1354)),AVERAGEIFS(ObservedSpeciesData!Y$2:Y$4955,ObservedSpeciesData!$A$2:$A$4955,$A1354,ObservedSpeciesData!$D$2:$D$4955,$D1354),"")</f>
        <v/>
      </c>
      <c r="Z1354" s="23" t="str">
        <f>IF(ISNUMBER(AVERAGEIFS(ObservedSpeciesData!Z$2:Z$4955,ObservedSpeciesData!$A$2:$A$4955,$A1354,ObservedSpeciesData!$D$2:$D$4955,$D1354)),AVERAGEIFS(ObservedSpeciesData!Z$2:Z$4955,ObservedSpeciesData!$A$2:$A$4955,$A1354,ObservedSpeciesData!$D$2:$D$4955,$D1354),"")</f>
        <v/>
      </c>
      <c r="AA1354" s="23">
        <f>IF(ISNUMBER(AVERAGEIFS(ObservedSpeciesData!AA$2:AA$4955,ObservedSpeciesData!$A$2:$A$4955,$A1354,ObservedSpeciesData!$D$2:$D$4955,$D1354)),AVERAGEIFS(ObservedSpeciesData!AA$2:AA$4955,ObservedSpeciesData!$A$2:$A$4955,$A1354,ObservedSpeciesData!$D$2:$D$4955,$D1354),"")</f>
        <v>17.399999999999999</v>
      </c>
      <c r="AB1354" s="24">
        <f>IF(ISNUMBER(AVERAGEIFS(ObservedSpeciesData!AB$2:AB$4955,ObservedSpeciesData!$A$2:$A$4955,$A1354,ObservedSpeciesData!$D$2:$D$4955,$D1354)),AVERAGEIFS(ObservedSpeciesData!AB$2:AB$4955,ObservedSpeciesData!$A$2:$A$4955,$A1354,ObservedSpeciesData!$D$2:$D$4955,$D1354),"")</f>
        <v>2.8000000000000001E-2</v>
      </c>
      <c r="AC1354" s="24">
        <f>IF(ISNUMBER(AVERAGEIFS(ObservedSpeciesData!AC$2:AC$4955,ObservedSpeciesData!$A$2:$A$4955,$A1354,ObservedSpeciesData!$D$2:$D$4955,$D1354)),AVERAGEIFS(ObservedSpeciesData!AC$2:AC$4955,ObservedSpeciesData!$A$2:$A$4955,$A1354,ObservedSpeciesData!$D$2:$D$4955,$D1354),"")</f>
        <v>2.8000000000000001E-2</v>
      </c>
      <c r="AD1354" s="23" t="str">
        <f>IF(ISNUMBER(AVERAGEIFS(ObservedSpeciesData!AD$2:AD$4955,ObservedSpeciesData!$A$2:$A$4955,$A1354,ObservedSpeciesData!$D$2:$D$4955,$D1354)),AVERAGEIFS(ObservedSpeciesData!AD$2:AD$4955,ObservedSpeciesData!$A$2:$A$4955,$A1354,ObservedSpeciesData!$D$2:$D$4955,$D1354),"")</f>
        <v/>
      </c>
      <c r="AE1354" s="24" t="str">
        <f>IF(ISNUMBER(AVERAGEIFS(ObservedSpeciesData!AE$2:AE$4955,ObservedSpeciesData!$A$2:$A$4955,$A1354,ObservedSpeciesData!$D$2:$D$4955,$D1354)),AVERAGEIFS(ObservedSpeciesData!AE$2:AE$4955,ObservedSpeciesData!$A$2:$A$4955,$A1354,ObservedSpeciesData!$D$2:$D$4955,$D1354),"")</f>
        <v/>
      </c>
      <c r="AF1354" s="23"/>
      <c r="AG1354" s="24"/>
      <c r="AH1354" s="23" t="str">
        <f>IF(ISNUMBER(AVERAGEIFS(ObservedSpeciesData!AH$2:AH$4955,ObservedSpeciesData!$A$2:$A$4955,$A1354,ObservedSpeciesData!$D$2:$D$4955,$D1354)),AVERAGEIFS(ObservedSpeciesData!AH$2:AH$4955,ObservedSpeciesData!$A$2:$A$4955,$A1354,ObservedSpeciesData!$D$2:$D$4955,$D1354),"")</f>
        <v/>
      </c>
      <c r="AI1354" s="23" t="str">
        <f>IF(ISNUMBER(AVERAGEIFS(ObservedSpeciesData!AI$2:AI$4955,ObservedSpeciesData!$A$2:$A$4955,$A1354,ObservedSpeciesData!$C$2:$C$4955,$C1354,ObservedSpeciesData!$D$2:$D$4955,$D1354)),AVERAGEIFS(ObservedSpeciesData!AI$2:AI$4955,ObservedSpeciesData!$A$2:$A$4955,$A1354,ObservedSpeciesData!$C$2:$C$4955,$C1354,ObservedSpeciesData!$D$2:$D$4955,$D1354),"")</f>
        <v/>
      </c>
      <c r="AJ1354" s="2">
        <f>COUNTIFS(ObservedSpeciesData!$A$2:$A$828,$A1354,ObservedSpeciesData!$D$2:$D$828,$D1354)</f>
        <v>0</v>
      </c>
      <c r="AK1354" s="2">
        <f t="shared" si="21"/>
        <v>4</v>
      </c>
    </row>
    <row r="1355" spans="1:37" x14ac:dyDescent="0.25">
      <c r="A1355" s="14" t="s">
        <v>83</v>
      </c>
      <c r="B1355" t="s">
        <v>80</v>
      </c>
      <c r="C1355" t="s">
        <v>79</v>
      </c>
      <c r="D1355" s="13">
        <v>42283</v>
      </c>
      <c r="E1355">
        <v>1</v>
      </c>
      <c r="F1355">
        <v>200</v>
      </c>
      <c r="G1355" s="2" t="s">
        <v>87</v>
      </c>
      <c r="H1355" s="2" t="s">
        <v>11</v>
      </c>
      <c r="I1355">
        <v>8</v>
      </c>
      <c r="J1355" s="2" t="s">
        <v>88</v>
      </c>
      <c r="K1355" s="2">
        <f>IF(ISNUMBER(AVERAGEIFS(ObservedSpeciesData!K$2:K$4955,ObservedSpeciesData!$A$2:$A$4955,$A1355,ObservedSpeciesData!$D$2:$D$4955,$D1355)),AVERAGEIFS(ObservedSpeciesData!K$2:K$4955,ObservedSpeciesData!$A$2:$A$4955,$A1355,ObservedSpeciesData!$D$2:$D$4955,$D1355),"")</f>
        <v>180</v>
      </c>
      <c r="L1355" s="26">
        <f>IF(ISNUMBER(AVERAGEIFS(ObservedSpeciesData!L$2:L$4955,ObservedSpeciesData!$A$2:$A$4955,$A1355,ObservedSpeciesData!$D$2:$D$4955,$D1355)),AVERAGEIFS(ObservedSpeciesData!L$2:L$4955,ObservedSpeciesData!$A$2:$A$4955,$A1355,ObservedSpeciesData!$D$2:$D$4955,$D1355),"")</f>
        <v>2398.6666666666665</v>
      </c>
      <c r="M1355" s="23">
        <f>IF(ISNUMBER(AVERAGEIFS(ObservedSpeciesData!M$2:M$4955,ObservedSpeciesData!$A$2:$A$4955,$A1355,ObservedSpeciesData!$D$2:$D$4955,$D1355)),AVERAGEIFS(ObservedSpeciesData!M$2:M$4955,ObservedSpeciesData!$A$2:$A$4955,$A1355,ObservedSpeciesData!$D$2:$D$4955,$D1355),"")</f>
        <v>239.86666666666665</v>
      </c>
      <c r="N1355" s="23" t="str">
        <f>IF(ISNUMBER(AVERAGEIFS(ObservedSpeciesData!N$2:N$4955,ObservedSpeciesData!$A$2:$A$4955,$A1355,ObservedSpeciesData!$D$2:$D$4955,$D1355)),AVERAGEIFS(ObservedSpeciesData!N$2:N$4955,ObservedSpeciesData!$A$2:$A$4955,$A1355,ObservedSpeciesData!$D$2:$D$4955,$D1355),"")</f>
        <v/>
      </c>
      <c r="O1355" s="23" t="str">
        <f>IF(ISNUMBER(AVERAGEIFS(ObservedSpeciesData!O$2:O$4955,ObservedSpeciesData!$A$2:$A$4955,$A1355,ObservedSpeciesData!$D$2:$D$4955,$D1355)),AVERAGEIFS(ObservedSpeciesData!O$2:O$4955,ObservedSpeciesData!$A$2:$A$4955,$A1355,ObservedSpeciesData!$D$2:$D$4955,$D1355),"")</f>
        <v/>
      </c>
      <c r="P1355" s="23" t="str">
        <f>IF(ISNUMBER(AVERAGEIFS(ObservedSpeciesData!P$2:P$4955,ObservedSpeciesData!$A$2:$A$4955,$A1355,ObservedSpeciesData!$C$2:$C$4955,$C1355,ObservedSpeciesData!$D$2:$D$4955,$D1355)),AVERAGEIFS(ObservedSpeciesData!P$2:P$4955,ObservedSpeciesData!$A$2:$A$4955,$A1355,ObservedSpeciesData!$C$2:$C$4955,$C1355,ObservedSpeciesData!$D$2:$D$4955,$D1355),"")</f>
        <v/>
      </c>
      <c r="Q1355" s="23"/>
      <c r="R1355" s="25" t="str">
        <f>IF(ISNUMBER(AVERAGEIFS(ObservedSpeciesData!R$2:R$4955,ObservedSpeciesData!$A$2:$A$4955,$A1355,ObservedSpeciesData!$D$2:$D$4955,$D1355)),AVERAGEIFS(ObservedSpeciesData!R$2:R$4955,ObservedSpeciesData!$A$2:$A$4955,$A1355,ObservedSpeciesData!$D$2:$D$4955,$D1355),"")</f>
        <v/>
      </c>
      <c r="S1355" s="25" t="str">
        <f>IF(ISNUMBER(AVERAGEIFS(ObservedSpeciesData!S$2:S$4955,ObservedSpeciesData!$A$2:$A$4955,$A1355,ObservedSpeciesData!$D$2:$D$4955,$D1355)),AVERAGEIFS(ObservedSpeciesData!S$2:S$4955,ObservedSpeciesData!$A$2:$A$4955,$A1355,ObservedSpeciesData!$D$2:$D$4955,$D1355),"")</f>
        <v/>
      </c>
      <c r="T1355" s="23" t="str">
        <f>IF(ISNUMBER(AVERAGEIFS(ObservedSpeciesData!T$2:T$4955,ObservedSpeciesData!$A$2:$A$4955,$A1355,ObservedSpeciesData!$D$2:$D$4955,$D1355)),AVERAGEIFS(ObservedSpeciesData!T$2:T$4955,ObservedSpeciesData!$A$2:$A$4955,$A1355,ObservedSpeciesData!$D$2:$D$4955,$D1355),"")</f>
        <v/>
      </c>
      <c r="U1355" s="24" t="str">
        <f>IF(ISNUMBER(AVERAGEIFS(ObservedSpeciesData!U$2:U$4955,ObservedSpeciesData!$A$2:$A$4955,$A1355,ObservedSpeciesData!$C$2:$C$4955,$C1355,ObservedSpeciesData!$D$2:$D$4955,$D1355)),AVERAGEIFS(ObservedSpeciesData!U$2:U$4955,ObservedSpeciesData!$A$2:$A$4955,$A1355,ObservedSpeciesData!$C$2:$C$4955,$C1355,ObservedSpeciesData!$D$2:$D$4955,$D1355),"")</f>
        <v/>
      </c>
      <c r="V1355" s="23" t="str">
        <f>IF(ISNUMBER(AVERAGEIFS(ObservedSpeciesData!V$2:V$4955,ObservedSpeciesData!$A$2:$A$4955,$A1355,ObservedSpeciesData!$D$2:$D$4955,$D1355)),AVERAGEIFS(ObservedSpeciesData!V$2:V$4955,ObservedSpeciesData!$A$2:$A$4955,$A1355,ObservedSpeciesData!$D$2:$D$4955,$D1355),"")</f>
        <v/>
      </c>
      <c r="W1355" s="23" t="str">
        <f>IF(ISNUMBER(AVERAGEIFS(ObservedSpeciesData!W$2:W$4955,ObservedSpeciesData!$A$2:$A$4955,$A1355,ObservedSpeciesData!$D$2:$D$4955,$D1355)),AVERAGEIFS(ObservedSpeciesData!W$2:W$4955,ObservedSpeciesData!$A$2:$A$4955,$A1355,ObservedSpeciesData!$D$2:$D$4955,$D1355),"")</f>
        <v/>
      </c>
      <c r="X1355" s="23" t="str">
        <f>IF(ISNUMBER(AVERAGEIFS(ObservedSpeciesData!X$2:X$4955,ObservedSpeciesData!$A$2:$A$4955,$A1355,ObservedSpeciesData!$D$2:$D$4955,$D1355)),AVERAGEIFS(ObservedSpeciesData!X$2:X$4955,ObservedSpeciesData!$A$2:$A$4955,$A1355,ObservedSpeciesData!$D$2:$D$4955,$D1355),"")</f>
        <v/>
      </c>
      <c r="Y1355" s="23" t="str">
        <f>IF(ISNUMBER(AVERAGEIFS(ObservedSpeciesData!Y$2:Y$4955,ObservedSpeciesData!$A$2:$A$4955,$A1355,ObservedSpeciesData!$D$2:$D$4955,$D1355)),AVERAGEIFS(ObservedSpeciesData!Y$2:Y$4955,ObservedSpeciesData!$A$2:$A$4955,$A1355,ObservedSpeciesData!$D$2:$D$4955,$D1355),"")</f>
        <v/>
      </c>
      <c r="Z1355" s="23" t="str">
        <f>IF(ISNUMBER(AVERAGEIFS(ObservedSpeciesData!Z$2:Z$4955,ObservedSpeciesData!$A$2:$A$4955,$A1355,ObservedSpeciesData!$D$2:$D$4955,$D1355)),AVERAGEIFS(ObservedSpeciesData!Z$2:Z$4955,ObservedSpeciesData!$A$2:$A$4955,$A1355,ObservedSpeciesData!$D$2:$D$4955,$D1355),"")</f>
        <v/>
      </c>
      <c r="AA1355" s="23">
        <f>IF(ISNUMBER(AVERAGEIFS(ObservedSpeciesData!AA$2:AA$4955,ObservedSpeciesData!$A$2:$A$4955,$A1355,ObservedSpeciesData!$D$2:$D$4955,$D1355)),AVERAGEIFS(ObservedSpeciesData!AA$2:AA$4955,ObservedSpeciesData!$A$2:$A$4955,$A1355,ObservedSpeciesData!$D$2:$D$4955,$D1355),"")</f>
        <v>17.900000000000002</v>
      </c>
      <c r="AB1355" s="24">
        <f>IF(ISNUMBER(AVERAGEIFS(ObservedSpeciesData!AB$2:AB$4955,ObservedSpeciesData!$A$2:$A$4955,$A1355,ObservedSpeciesData!$D$2:$D$4955,$D1355)),AVERAGEIFS(ObservedSpeciesData!AB$2:AB$4955,ObservedSpeciesData!$A$2:$A$4955,$A1355,ObservedSpeciesData!$D$2:$D$4955,$D1355),"")</f>
        <v>2.8666666666666663E-2</v>
      </c>
      <c r="AC1355" s="24">
        <f>IF(ISNUMBER(AVERAGEIFS(ObservedSpeciesData!AC$2:AC$4955,ObservedSpeciesData!$A$2:$A$4955,$A1355,ObservedSpeciesData!$D$2:$D$4955,$D1355)),AVERAGEIFS(ObservedSpeciesData!AC$2:AC$4955,ObservedSpeciesData!$A$2:$A$4955,$A1355,ObservedSpeciesData!$D$2:$D$4955,$D1355),"")</f>
        <v>2.8666666666666663E-2</v>
      </c>
      <c r="AD1355" s="23" t="str">
        <f>IF(ISNUMBER(AVERAGEIFS(ObservedSpeciesData!AD$2:AD$4955,ObservedSpeciesData!$A$2:$A$4955,$A1355,ObservedSpeciesData!$D$2:$D$4955,$D1355)),AVERAGEIFS(ObservedSpeciesData!AD$2:AD$4955,ObservedSpeciesData!$A$2:$A$4955,$A1355,ObservedSpeciesData!$D$2:$D$4955,$D1355),"")</f>
        <v/>
      </c>
      <c r="AE1355" s="24" t="str">
        <f>IF(ISNUMBER(AVERAGEIFS(ObservedSpeciesData!AE$2:AE$4955,ObservedSpeciesData!$A$2:$A$4955,$A1355,ObservedSpeciesData!$D$2:$D$4955,$D1355)),AVERAGEIFS(ObservedSpeciesData!AE$2:AE$4955,ObservedSpeciesData!$A$2:$A$4955,$A1355,ObservedSpeciesData!$D$2:$D$4955,$D1355),"")</f>
        <v/>
      </c>
      <c r="AF1355" s="23"/>
      <c r="AG1355" s="24"/>
      <c r="AH1355" s="23" t="str">
        <f>IF(ISNUMBER(AVERAGEIFS(ObservedSpeciesData!AH$2:AH$4955,ObservedSpeciesData!$A$2:$A$4955,$A1355,ObservedSpeciesData!$D$2:$D$4955,$D1355)),AVERAGEIFS(ObservedSpeciesData!AH$2:AH$4955,ObservedSpeciesData!$A$2:$A$4955,$A1355,ObservedSpeciesData!$D$2:$D$4955,$D1355),"")</f>
        <v/>
      </c>
      <c r="AI1355" s="23" t="str">
        <f>IF(ISNUMBER(AVERAGEIFS(ObservedSpeciesData!AI$2:AI$4955,ObservedSpeciesData!$A$2:$A$4955,$A1355,ObservedSpeciesData!$C$2:$C$4955,$C1355,ObservedSpeciesData!$D$2:$D$4955,$D1355)),AVERAGEIFS(ObservedSpeciesData!AI$2:AI$4955,ObservedSpeciesData!$A$2:$A$4955,$A1355,ObservedSpeciesData!$C$2:$C$4955,$C1355,ObservedSpeciesData!$D$2:$D$4955,$D1355),"")</f>
        <v/>
      </c>
      <c r="AJ1355" s="2">
        <f>COUNTIFS(ObservedSpeciesData!$A$2:$A$828,$A1355,ObservedSpeciesData!$D$2:$D$828,$D1355)</f>
        <v>0</v>
      </c>
      <c r="AK1355" s="2">
        <f t="shared" si="21"/>
        <v>4</v>
      </c>
    </row>
    <row r="1356" spans="1:37" x14ac:dyDescent="0.25">
      <c r="A1356" s="14" t="s">
        <v>82</v>
      </c>
      <c r="B1356" t="s">
        <v>80</v>
      </c>
      <c r="C1356" t="s">
        <v>79</v>
      </c>
      <c r="D1356" s="13">
        <v>42283</v>
      </c>
      <c r="E1356">
        <v>1</v>
      </c>
      <c r="F1356">
        <v>350</v>
      </c>
      <c r="G1356" s="2" t="s">
        <v>87</v>
      </c>
      <c r="H1356" s="2" t="s">
        <v>11</v>
      </c>
      <c r="I1356">
        <v>8</v>
      </c>
      <c r="J1356" s="2" t="s">
        <v>88</v>
      </c>
      <c r="K1356" s="2">
        <f>IF(ISNUMBER(AVERAGEIFS(ObservedSpeciesData!K$2:K$4955,ObservedSpeciesData!$A$2:$A$4955,$A1356,ObservedSpeciesData!$D$2:$D$4955,$D1356)),AVERAGEIFS(ObservedSpeciesData!K$2:K$4955,ObservedSpeciesData!$A$2:$A$4955,$A1356,ObservedSpeciesData!$D$2:$D$4955,$D1356),"")</f>
        <v>315</v>
      </c>
      <c r="L1356" s="26">
        <f>IF(ISNUMBER(AVERAGEIFS(ObservedSpeciesData!L$2:L$4955,ObservedSpeciesData!$A$2:$A$4955,$A1356,ObservedSpeciesData!$D$2:$D$4955,$D1356)),AVERAGEIFS(ObservedSpeciesData!L$2:L$4955,ObservedSpeciesData!$A$2:$A$4955,$A1356,ObservedSpeciesData!$D$2:$D$4955,$D1356),"")</f>
        <v>2958.3333333333335</v>
      </c>
      <c r="M1356" s="23">
        <f>IF(ISNUMBER(AVERAGEIFS(ObservedSpeciesData!M$2:M$4955,ObservedSpeciesData!$A$2:$A$4955,$A1356,ObservedSpeciesData!$D$2:$D$4955,$D1356)),AVERAGEIFS(ObservedSpeciesData!M$2:M$4955,ObservedSpeciesData!$A$2:$A$4955,$A1356,ObservedSpeciesData!$D$2:$D$4955,$D1356),"")</f>
        <v>295.83333333333331</v>
      </c>
      <c r="N1356" s="23" t="str">
        <f>IF(ISNUMBER(AVERAGEIFS(ObservedSpeciesData!N$2:N$4955,ObservedSpeciesData!$A$2:$A$4955,$A1356,ObservedSpeciesData!$D$2:$D$4955,$D1356)),AVERAGEIFS(ObservedSpeciesData!N$2:N$4955,ObservedSpeciesData!$A$2:$A$4955,$A1356,ObservedSpeciesData!$D$2:$D$4955,$D1356),"")</f>
        <v/>
      </c>
      <c r="O1356" s="23" t="str">
        <f>IF(ISNUMBER(AVERAGEIFS(ObservedSpeciesData!O$2:O$4955,ObservedSpeciesData!$A$2:$A$4955,$A1356,ObservedSpeciesData!$D$2:$D$4955,$D1356)),AVERAGEIFS(ObservedSpeciesData!O$2:O$4955,ObservedSpeciesData!$A$2:$A$4955,$A1356,ObservedSpeciesData!$D$2:$D$4955,$D1356),"")</f>
        <v/>
      </c>
      <c r="P1356" s="23" t="str">
        <f>IF(ISNUMBER(AVERAGEIFS(ObservedSpeciesData!P$2:P$4955,ObservedSpeciesData!$A$2:$A$4955,$A1356,ObservedSpeciesData!$C$2:$C$4955,$C1356,ObservedSpeciesData!$D$2:$D$4955,$D1356)),AVERAGEIFS(ObservedSpeciesData!P$2:P$4955,ObservedSpeciesData!$A$2:$A$4955,$A1356,ObservedSpeciesData!$C$2:$C$4955,$C1356,ObservedSpeciesData!$D$2:$D$4955,$D1356),"")</f>
        <v/>
      </c>
      <c r="Q1356" s="23"/>
      <c r="R1356" s="25" t="str">
        <f>IF(ISNUMBER(AVERAGEIFS(ObservedSpeciesData!R$2:R$4955,ObservedSpeciesData!$A$2:$A$4955,$A1356,ObservedSpeciesData!$D$2:$D$4955,$D1356)),AVERAGEIFS(ObservedSpeciesData!R$2:R$4955,ObservedSpeciesData!$A$2:$A$4955,$A1356,ObservedSpeciesData!$D$2:$D$4955,$D1356),"")</f>
        <v/>
      </c>
      <c r="S1356" s="25" t="str">
        <f>IF(ISNUMBER(AVERAGEIFS(ObservedSpeciesData!S$2:S$4955,ObservedSpeciesData!$A$2:$A$4955,$A1356,ObservedSpeciesData!$D$2:$D$4955,$D1356)),AVERAGEIFS(ObservedSpeciesData!S$2:S$4955,ObservedSpeciesData!$A$2:$A$4955,$A1356,ObservedSpeciesData!$D$2:$D$4955,$D1356),"")</f>
        <v/>
      </c>
      <c r="T1356" s="23" t="str">
        <f>IF(ISNUMBER(AVERAGEIFS(ObservedSpeciesData!T$2:T$4955,ObservedSpeciesData!$A$2:$A$4955,$A1356,ObservedSpeciesData!$D$2:$D$4955,$D1356)),AVERAGEIFS(ObservedSpeciesData!T$2:T$4955,ObservedSpeciesData!$A$2:$A$4955,$A1356,ObservedSpeciesData!$D$2:$D$4955,$D1356),"")</f>
        <v/>
      </c>
      <c r="U1356" s="24" t="str">
        <f>IF(ISNUMBER(AVERAGEIFS(ObservedSpeciesData!U$2:U$4955,ObservedSpeciesData!$A$2:$A$4955,$A1356,ObservedSpeciesData!$C$2:$C$4955,$C1356,ObservedSpeciesData!$D$2:$D$4955,$D1356)),AVERAGEIFS(ObservedSpeciesData!U$2:U$4955,ObservedSpeciesData!$A$2:$A$4955,$A1356,ObservedSpeciesData!$C$2:$C$4955,$C1356,ObservedSpeciesData!$D$2:$D$4955,$D1356),"")</f>
        <v/>
      </c>
      <c r="V1356" s="23" t="str">
        <f>IF(ISNUMBER(AVERAGEIFS(ObservedSpeciesData!V$2:V$4955,ObservedSpeciesData!$A$2:$A$4955,$A1356,ObservedSpeciesData!$D$2:$D$4955,$D1356)),AVERAGEIFS(ObservedSpeciesData!V$2:V$4955,ObservedSpeciesData!$A$2:$A$4955,$A1356,ObservedSpeciesData!$D$2:$D$4955,$D1356),"")</f>
        <v/>
      </c>
      <c r="W1356" s="23" t="str">
        <f>IF(ISNUMBER(AVERAGEIFS(ObservedSpeciesData!W$2:W$4955,ObservedSpeciesData!$A$2:$A$4955,$A1356,ObservedSpeciesData!$D$2:$D$4955,$D1356)),AVERAGEIFS(ObservedSpeciesData!W$2:W$4955,ObservedSpeciesData!$A$2:$A$4955,$A1356,ObservedSpeciesData!$D$2:$D$4955,$D1356),"")</f>
        <v/>
      </c>
      <c r="X1356" s="23" t="str">
        <f>IF(ISNUMBER(AVERAGEIFS(ObservedSpeciesData!X$2:X$4955,ObservedSpeciesData!$A$2:$A$4955,$A1356,ObservedSpeciesData!$D$2:$D$4955,$D1356)),AVERAGEIFS(ObservedSpeciesData!X$2:X$4955,ObservedSpeciesData!$A$2:$A$4955,$A1356,ObservedSpeciesData!$D$2:$D$4955,$D1356),"")</f>
        <v/>
      </c>
      <c r="Y1356" s="23" t="str">
        <f>IF(ISNUMBER(AVERAGEIFS(ObservedSpeciesData!Y$2:Y$4955,ObservedSpeciesData!$A$2:$A$4955,$A1356,ObservedSpeciesData!$D$2:$D$4955,$D1356)),AVERAGEIFS(ObservedSpeciesData!Y$2:Y$4955,ObservedSpeciesData!$A$2:$A$4955,$A1356,ObservedSpeciesData!$D$2:$D$4955,$D1356),"")</f>
        <v/>
      </c>
      <c r="Z1356" s="23" t="str">
        <f>IF(ISNUMBER(AVERAGEIFS(ObservedSpeciesData!Z$2:Z$4955,ObservedSpeciesData!$A$2:$A$4955,$A1356,ObservedSpeciesData!$D$2:$D$4955,$D1356)),AVERAGEIFS(ObservedSpeciesData!Z$2:Z$4955,ObservedSpeciesData!$A$2:$A$4955,$A1356,ObservedSpeciesData!$D$2:$D$4955,$D1356),"")</f>
        <v/>
      </c>
      <c r="AA1356" s="23">
        <f>IF(ISNUMBER(AVERAGEIFS(ObservedSpeciesData!AA$2:AA$4955,ObservedSpeciesData!$A$2:$A$4955,$A1356,ObservedSpeciesData!$D$2:$D$4955,$D1356)),AVERAGEIFS(ObservedSpeciesData!AA$2:AA$4955,ObservedSpeciesData!$A$2:$A$4955,$A1356,ObservedSpeciesData!$D$2:$D$4955,$D1356),"")</f>
        <v>20.566666666666666</v>
      </c>
      <c r="AB1356" s="24">
        <f>IF(ISNUMBER(AVERAGEIFS(ObservedSpeciesData!AB$2:AB$4955,ObservedSpeciesData!$A$2:$A$4955,$A1356,ObservedSpeciesData!$D$2:$D$4955,$D1356)),AVERAGEIFS(ObservedSpeciesData!AB$2:AB$4955,ObservedSpeciesData!$A$2:$A$4955,$A1356,ObservedSpeciesData!$D$2:$D$4955,$D1356),"")</f>
        <v>3.3000000000000002E-2</v>
      </c>
      <c r="AC1356" s="24">
        <f>IF(ISNUMBER(AVERAGEIFS(ObservedSpeciesData!AC$2:AC$4955,ObservedSpeciesData!$A$2:$A$4955,$A1356,ObservedSpeciesData!$D$2:$D$4955,$D1356)),AVERAGEIFS(ObservedSpeciesData!AC$2:AC$4955,ObservedSpeciesData!$A$2:$A$4955,$A1356,ObservedSpeciesData!$D$2:$D$4955,$D1356),"")</f>
        <v>3.3000000000000002E-2</v>
      </c>
      <c r="AD1356" s="23" t="str">
        <f>IF(ISNUMBER(AVERAGEIFS(ObservedSpeciesData!AD$2:AD$4955,ObservedSpeciesData!$A$2:$A$4955,$A1356,ObservedSpeciesData!$D$2:$D$4955,$D1356)),AVERAGEIFS(ObservedSpeciesData!AD$2:AD$4955,ObservedSpeciesData!$A$2:$A$4955,$A1356,ObservedSpeciesData!$D$2:$D$4955,$D1356),"")</f>
        <v/>
      </c>
      <c r="AE1356" s="24" t="str">
        <f>IF(ISNUMBER(AVERAGEIFS(ObservedSpeciesData!AE$2:AE$4955,ObservedSpeciesData!$A$2:$A$4955,$A1356,ObservedSpeciesData!$D$2:$D$4955,$D1356)),AVERAGEIFS(ObservedSpeciesData!AE$2:AE$4955,ObservedSpeciesData!$A$2:$A$4955,$A1356,ObservedSpeciesData!$D$2:$D$4955,$D1356),"")</f>
        <v/>
      </c>
      <c r="AF1356" s="23"/>
      <c r="AG1356" s="24"/>
      <c r="AH1356" s="23" t="str">
        <f>IF(ISNUMBER(AVERAGEIFS(ObservedSpeciesData!AH$2:AH$4955,ObservedSpeciesData!$A$2:$A$4955,$A1356,ObservedSpeciesData!$D$2:$D$4955,$D1356)),AVERAGEIFS(ObservedSpeciesData!AH$2:AH$4955,ObservedSpeciesData!$A$2:$A$4955,$A1356,ObservedSpeciesData!$D$2:$D$4955,$D1356),"")</f>
        <v/>
      </c>
      <c r="AI1356" s="23" t="str">
        <f>IF(ISNUMBER(AVERAGEIFS(ObservedSpeciesData!AI$2:AI$4955,ObservedSpeciesData!$A$2:$A$4955,$A1356,ObservedSpeciesData!$C$2:$C$4955,$C1356,ObservedSpeciesData!$D$2:$D$4955,$D1356)),AVERAGEIFS(ObservedSpeciesData!AI$2:AI$4955,ObservedSpeciesData!$A$2:$A$4955,$A1356,ObservedSpeciesData!$C$2:$C$4955,$C1356,ObservedSpeciesData!$D$2:$D$4955,$D1356),"")</f>
        <v/>
      </c>
      <c r="AJ1356" s="2">
        <f>COUNTIFS(ObservedSpeciesData!$A$2:$A$828,$A1356,ObservedSpeciesData!$D$2:$D$828,$D1356)</f>
        <v>0</v>
      </c>
      <c r="AK1356" s="2">
        <f t="shared" si="21"/>
        <v>4</v>
      </c>
    </row>
    <row r="1357" spans="1:37" x14ac:dyDescent="0.25">
      <c r="A1357" s="14" t="s">
        <v>81</v>
      </c>
      <c r="B1357" t="s">
        <v>80</v>
      </c>
      <c r="C1357" t="s">
        <v>79</v>
      </c>
      <c r="D1357" s="13">
        <v>42283</v>
      </c>
      <c r="E1357">
        <v>1</v>
      </c>
      <c r="F1357">
        <v>500</v>
      </c>
      <c r="G1357" s="2" t="s">
        <v>87</v>
      </c>
      <c r="H1357" s="2" t="s">
        <v>11</v>
      </c>
      <c r="I1357">
        <v>8</v>
      </c>
      <c r="J1357" s="2" t="s">
        <v>88</v>
      </c>
      <c r="K1357" s="2">
        <f>IF(ISNUMBER(AVERAGEIFS(ObservedSpeciesData!K$2:K$4955,ObservedSpeciesData!$A$2:$A$4955,$A1357,ObservedSpeciesData!$D$2:$D$4955,$D1357)),AVERAGEIFS(ObservedSpeciesData!K$2:K$4955,ObservedSpeciesData!$A$2:$A$4955,$A1357,ObservedSpeciesData!$D$2:$D$4955,$D1357),"")</f>
        <v>450</v>
      </c>
      <c r="L1357" s="26">
        <f>IF(ISNUMBER(AVERAGEIFS(ObservedSpeciesData!L$2:L$4955,ObservedSpeciesData!$A$2:$A$4955,$A1357,ObservedSpeciesData!$D$2:$D$4955,$D1357)),AVERAGEIFS(ObservedSpeciesData!L$2:L$4955,ObservedSpeciesData!$A$2:$A$4955,$A1357,ObservedSpeciesData!$D$2:$D$4955,$D1357),"")</f>
        <v>3257.3333333333335</v>
      </c>
      <c r="M1357" s="23">
        <f>IF(ISNUMBER(AVERAGEIFS(ObservedSpeciesData!M$2:M$4955,ObservedSpeciesData!$A$2:$A$4955,$A1357,ObservedSpeciesData!$D$2:$D$4955,$D1357)),AVERAGEIFS(ObservedSpeciesData!M$2:M$4955,ObservedSpeciesData!$A$2:$A$4955,$A1357,ObservedSpeciesData!$D$2:$D$4955,$D1357),"")</f>
        <v>325.73333333333329</v>
      </c>
      <c r="N1357" s="23" t="str">
        <f>IF(ISNUMBER(AVERAGEIFS(ObservedSpeciesData!N$2:N$4955,ObservedSpeciesData!$A$2:$A$4955,$A1357,ObservedSpeciesData!$D$2:$D$4955,$D1357)),AVERAGEIFS(ObservedSpeciesData!N$2:N$4955,ObservedSpeciesData!$A$2:$A$4955,$A1357,ObservedSpeciesData!$D$2:$D$4955,$D1357),"")</f>
        <v/>
      </c>
      <c r="O1357" s="23" t="str">
        <f>IF(ISNUMBER(AVERAGEIFS(ObservedSpeciesData!O$2:O$4955,ObservedSpeciesData!$A$2:$A$4955,$A1357,ObservedSpeciesData!$D$2:$D$4955,$D1357)),AVERAGEIFS(ObservedSpeciesData!O$2:O$4955,ObservedSpeciesData!$A$2:$A$4955,$A1357,ObservedSpeciesData!$D$2:$D$4955,$D1357),"")</f>
        <v/>
      </c>
      <c r="P1357" s="23" t="str">
        <f>IF(ISNUMBER(AVERAGEIFS(ObservedSpeciesData!P$2:P$4955,ObservedSpeciesData!$A$2:$A$4955,$A1357,ObservedSpeciesData!$C$2:$C$4955,$C1357,ObservedSpeciesData!$D$2:$D$4955,$D1357)),AVERAGEIFS(ObservedSpeciesData!P$2:P$4955,ObservedSpeciesData!$A$2:$A$4955,$A1357,ObservedSpeciesData!$C$2:$C$4955,$C1357,ObservedSpeciesData!$D$2:$D$4955,$D1357),"")</f>
        <v/>
      </c>
      <c r="Q1357" s="23"/>
      <c r="R1357" s="25" t="str">
        <f>IF(ISNUMBER(AVERAGEIFS(ObservedSpeciesData!R$2:R$4955,ObservedSpeciesData!$A$2:$A$4955,$A1357,ObservedSpeciesData!$D$2:$D$4955,$D1357)),AVERAGEIFS(ObservedSpeciesData!R$2:R$4955,ObservedSpeciesData!$A$2:$A$4955,$A1357,ObservedSpeciesData!$D$2:$D$4955,$D1357),"")</f>
        <v/>
      </c>
      <c r="S1357" s="25" t="str">
        <f>IF(ISNUMBER(AVERAGEIFS(ObservedSpeciesData!S$2:S$4955,ObservedSpeciesData!$A$2:$A$4955,$A1357,ObservedSpeciesData!$D$2:$D$4955,$D1357)),AVERAGEIFS(ObservedSpeciesData!S$2:S$4955,ObservedSpeciesData!$A$2:$A$4955,$A1357,ObservedSpeciesData!$D$2:$D$4955,$D1357),"")</f>
        <v/>
      </c>
      <c r="T1357" s="23" t="str">
        <f>IF(ISNUMBER(AVERAGEIFS(ObservedSpeciesData!T$2:T$4955,ObservedSpeciesData!$A$2:$A$4955,$A1357,ObservedSpeciesData!$D$2:$D$4955,$D1357)),AVERAGEIFS(ObservedSpeciesData!T$2:T$4955,ObservedSpeciesData!$A$2:$A$4955,$A1357,ObservedSpeciesData!$D$2:$D$4955,$D1357),"")</f>
        <v/>
      </c>
      <c r="U1357" s="24" t="str">
        <f>IF(ISNUMBER(AVERAGEIFS(ObservedSpeciesData!U$2:U$4955,ObservedSpeciesData!$A$2:$A$4955,$A1357,ObservedSpeciesData!$C$2:$C$4955,$C1357,ObservedSpeciesData!$D$2:$D$4955,$D1357)),AVERAGEIFS(ObservedSpeciesData!U$2:U$4955,ObservedSpeciesData!$A$2:$A$4955,$A1357,ObservedSpeciesData!$C$2:$C$4955,$C1357,ObservedSpeciesData!$D$2:$D$4955,$D1357),"")</f>
        <v/>
      </c>
      <c r="V1357" s="23" t="str">
        <f>IF(ISNUMBER(AVERAGEIFS(ObservedSpeciesData!V$2:V$4955,ObservedSpeciesData!$A$2:$A$4955,$A1357,ObservedSpeciesData!$D$2:$D$4955,$D1357)),AVERAGEIFS(ObservedSpeciesData!V$2:V$4955,ObservedSpeciesData!$A$2:$A$4955,$A1357,ObservedSpeciesData!$D$2:$D$4955,$D1357),"")</f>
        <v/>
      </c>
      <c r="W1357" s="23" t="str">
        <f>IF(ISNUMBER(AVERAGEIFS(ObservedSpeciesData!W$2:W$4955,ObservedSpeciesData!$A$2:$A$4955,$A1357,ObservedSpeciesData!$D$2:$D$4955,$D1357)),AVERAGEIFS(ObservedSpeciesData!W$2:W$4955,ObservedSpeciesData!$A$2:$A$4955,$A1357,ObservedSpeciesData!$D$2:$D$4955,$D1357),"")</f>
        <v/>
      </c>
      <c r="X1357" s="23" t="str">
        <f>IF(ISNUMBER(AVERAGEIFS(ObservedSpeciesData!X$2:X$4955,ObservedSpeciesData!$A$2:$A$4955,$A1357,ObservedSpeciesData!$D$2:$D$4955,$D1357)),AVERAGEIFS(ObservedSpeciesData!X$2:X$4955,ObservedSpeciesData!$A$2:$A$4955,$A1357,ObservedSpeciesData!$D$2:$D$4955,$D1357),"")</f>
        <v/>
      </c>
      <c r="Y1357" s="23" t="str">
        <f>IF(ISNUMBER(AVERAGEIFS(ObservedSpeciesData!Y$2:Y$4955,ObservedSpeciesData!$A$2:$A$4955,$A1357,ObservedSpeciesData!$D$2:$D$4955,$D1357)),AVERAGEIFS(ObservedSpeciesData!Y$2:Y$4955,ObservedSpeciesData!$A$2:$A$4955,$A1357,ObservedSpeciesData!$D$2:$D$4955,$D1357),"")</f>
        <v/>
      </c>
      <c r="Z1357" s="23" t="str">
        <f>IF(ISNUMBER(AVERAGEIFS(ObservedSpeciesData!Z$2:Z$4955,ObservedSpeciesData!$A$2:$A$4955,$A1357,ObservedSpeciesData!$D$2:$D$4955,$D1357)),AVERAGEIFS(ObservedSpeciesData!Z$2:Z$4955,ObservedSpeciesData!$A$2:$A$4955,$A1357,ObservedSpeciesData!$D$2:$D$4955,$D1357),"")</f>
        <v/>
      </c>
      <c r="AA1357" s="23">
        <f>IF(ISNUMBER(AVERAGEIFS(ObservedSpeciesData!AA$2:AA$4955,ObservedSpeciesData!$A$2:$A$4955,$A1357,ObservedSpeciesData!$D$2:$D$4955,$D1357)),AVERAGEIFS(ObservedSpeciesData!AA$2:AA$4955,ObservedSpeciesData!$A$2:$A$4955,$A1357,ObservedSpeciesData!$D$2:$D$4955,$D1357),"")</f>
        <v>20.633333333333333</v>
      </c>
      <c r="AB1357" s="24">
        <f>IF(ISNUMBER(AVERAGEIFS(ObservedSpeciesData!AB$2:AB$4955,ObservedSpeciesData!$A$2:$A$4955,$A1357,ObservedSpeciesData!$D$2:$D$4955,$D1357)),AVERAGEIFS(ObservedSpeciesData!AB$2:AB$4955,ObservedSpeciesData!$A$2:$A$4955,$A1357,ObservedSpeciesData!$D$2:$D$4955,$D1357),"")</f>
        <v>3.3000000000000002E-2</v>
      </c>
      <c r="AC1357" s="24">
        <f>IF(ISNUMBER(AVERAGEIFS(ObservedSpeciesData!AC$2:AC$4955,ObservedSpeciesData!$A$2:$A$4955,$A1357,ObservedSpeciesData!$D$2:$D$4955,$D1357)),AVERAGEIFS(ObservedSpeciesData!AC$2:AC$4955,ObservedSpeciesData!$A$2:$A$4955,$A1357,ObservedSpeciesData!$D$2:$D$4955,$D1357),"")</f>
        <v>3.3000000000000002E-2</v>
      </c>
      <c r="AD1357" s="23" t="str">
        <f>IF(ISNUMBER(AVERAGEIFS(ObservedSpeciesData!AD$2:AD$4955,ObservedSpeciesData!$A$2:$A$4955,$A1357,ObservedSpeciesData!$D$2:$D$4955,$D1357)),AVERAGEIFS(ObservedSpeciesData!AD$2:AD$4955,ObservedSpeciesData!$A$2:$A$4955,$A1357,ObservedSpeciesData!$D$2:$D$4955,$D1357),"")</f>
        <v/>
      </c>
      <c r="AE1357" s="24" t="str">
        <f>IF(ISNUMBER(AVERAGEIFS(ObservedSpeciesData!AE$2:AE$4955,ObservedSpeciesData!$A$2:$A$4955,$A1357,ObservedSpeciesData!$D$2:$D$4955,$D1357)),AVERAGEIFS(ObservedSpeciesData!AE$2:AE$4955,ObservedSpeciesData!$A$2:$A$4955,$A1357,ObservedSpeciesData!$D$2:$D$4955,$D1357),"")</f>
        <v/>
      </c>
      <c r="AF1357" s="23"/>
      <c r="AG1357" s="24"/>
      <c r="AH1357" s="23" t="str">
        <f>IF(ISNUMBER(AVERAGEIFS(ObservedSpeciesData!AH$2:AH$4955,ObservedSpeciesData!$A$2:$A$4955,$A1357,ObservedSpeciesData!$D$2:$D$4955,$D1357)),AVERAGEIFS(ObservedSpeciesData!AH$2:AH$4955,ObservedSpeciesData!$A$2:$A$4955,$A1357,ObservedSpeciesData!$D$2:$D$4955,$D1357),"")</f>
        <v/>
      </c>
      <c r="AI1357" s="23" t="str">
        <f>IF(ISNUMBER(AVERAGEIFS(ObservedSpeciesData!AI$2:AI$4955,ObservedSpeciesData!$A$2:$A$4955,$A1357,ObservedSpeciesData!$C$2:$C$4955,$C1357,ObservedSpeciesData!$D$2:$D$4955,$D1357)),AVERAGEIFS(ObservedSpeciesData!AI$2:AI$4955,ObservedSpeciesData!$A$2:$A$4955,$A1357,ObservedSpeciesData!$C$2:$C$4955,$C1357,ObservedSpeciesData!$D$2:$D$4955,$D1357),"")</f>
        <v/>
      </c>
      <c r="AJ1357" s="2">
        <f>COUNTIFS(ObservedSpeciesData!$A$2:$A$828,$A1357,ObservedSpeciesData!$D$2:$D$828,$D1357)</f>
        <v>0</v>
      </c>
      <c r="AK1357" s="2">
        <f t="shared" si="21"/>
        <v>4</v>
      </c>
    </row>
    <row r="1358" spans="1:37" x14ac:dyDescent="0.25">
      <c r="A1358" s="14" t="s">
        <v>86</v>
      </c>
      <c r="B1358" t="s">
        <v>80</v>
      </c>
      <c r="C1358" t="s">
        <v>79</v>
      </c>
      <c r="D1358" s="13">
        <v>42297</v>
      </c>
      <c r="E1358">
        <v>1</v>
      </c>
      <c r="F1358">
        <v>0</v>
      </c>
      <c r="G1358" s="2" t="s">
        <v>87</v>
      </c>
      <c r="H1358" s="2" t="s">
        <v>11</v>
      </c>
      <c r="I1358">
        <v>8</v>
      </c>
      <c r="J1358" s="2" t="s">
        <v>88</v>
      </c>
      <c r="K1358" s="2">
        <f>IF(ISNUMBER(AVERAGEIFS(ObservedSpeciesData!K$2:K$4955,ObservedSpeciesData!$A$2:$A$4955,$A1358,ObservedSpeciesData!$D$2:$D$4955,$D1358)),AVERAGEIFS(ObservedSpeciesData!K$2:K$4955,ObservedSpeciesData!$A$2:$A$4955,$A1358,ObservedSpeciesData!$D$2:$D$4955,$D1358),"")</f>
        <v>0</v>
      </c>
      <c r="L1358" s="26">
        <f>IF(ISNUMBER(AVERAGEIFS(ObservedSpeciesData!L$2:L$4955,ObservedSpeciesData!$A$2:$A$4955,$A1358,ObservedSpeciesData!$D$2:$D$4955,$D1358)),AVERAGEIFS(ObservedSpeciesData!L$2:L$4955,ObservedSpeciesData!$A$2:$A$4955,$A1358,ObservedSpeciesData!$D$2:$D$4955,$D1358),"")</f>
        <v>2460</v>
      </c>
      <c r="M1358" s="23">
        <f>IF(ISNUMBER(AVERAGEIFS(ObservedSpeciesData!M$2:M$4955,ObservedSpeciesData!$A$2:$A$4955,$A1358,ObservedSpeciesData!$D$2:$D$4955,$D1358)),AVERAGEIFS(ObservedSpeciesData!M$2:M$4955,ObservedSpeciesData!$A$2:$A$4955,$A1358,ObservedSpeciesData!$D$2:$D$4955,$D1358),"")</f>
        <v>246</v>
      </c>
      <c r="N1358" s="23" t="str">
        <f>IF(ISNUMBER(AVERAGEIFS(ObservedSpeciesData!N$2:N$4955,ObservedSpeciesData!$A$2:$A$4955,$A1358,ObservedSpeciesData!$D$2:$D$4955,$D1358)),AVERAGEIFS(ObservedSpeciesData!N$2:N$4955,ObservedSpeciesData!$A$2:$A$4955,$A1358,ObservedSpeciesData!$D$2:$D$4955,$D1358),"")</f>
        <v/>
      </c>
      <c r="O1358" s="23" t="str">
        <f>IF(ISNUMBER(AVERAGEIFS(ObservedSpeciesData!O$2:O$4955,ObservedSpeciesData!$A$2:$A$4955,$A1358,ObservedSpeciesData!$D$2:$D$4955,$D1358)),AVERAGEIFS(ObservedSpeciesData!O$2:O$4955,ObservedSpeciesData!$A$2:$A$4955,$A1358,ObservedSpeciesData!$D$2:$D$4955,$D1358),"")</f>
        <v/>
      </c>
      <c r="P1358" s="23" t="str">
        <f>IF(ISNUMBER(AVERAGEIFS(ObservedSpeciesData!P$2:P$4955,ObservedSpeciesData!$A$2:$A$4955,$A1358,ObservedSpeciesData!$C$2:$C$4955,$C1358,ObservedSpeciesData!$D$2:$D$4955,$D1358)),AVERAGEIFS(ObservedSpeciesData!P$2:P$4955,ObservedSpeciesData!$A$2:$A$4955,$A1358,ObservedSpeciesData!$C$2:$C$4955,$C1358,ObservedSpeciesData!$D$2:$D$4955,$D1358),"")</f>
        <v/>
      </c>
      <c r="Q1358" s="23"/>
      <c r="R1358" s="25" t="str">
        <f>IF(ISNUMBER(AVERAGEIFS(ObservedSpeciesData!R$2:R$4955,ObservedSpeciesData!$A$2:$A$4955,$A1358,ObservedSpeciesData!$D$2:$D$4955,$D1358)),AVERAGEIFS(ObservedSpeciesData!R$2:R$4955,ObservedSpeciesData!$A$2:$A$4955,$A1358,ObservedSpeciesData!$D$2:$D$4955,$D1358),"")</f>
        <v/>
      </c>
      <c r="S1358" s="25" t="str">
        <f>IF(ISNUMBER(AVERAGEIFS(ObservedSpeciesData!S$2:S$4955,ObservedSpeciesData!$A$2:$A$4955,$A1358,ObservedSpeciesData!$D$2:$D$4955,$D1358)),AVERAGEIFS(ObservedSpeciesData!S$2:S$4955,ObservedSpeciesData!$A$2:$A$4955,$A1358,ObservedSpeciesData!$D$2:$D$4955,$D1358),"")</f>
        <v/>
      </c>
      <c r="T1358" s="23" t="str">
        <f>IF(ISNUMBER(AVERAGEIFS(ObservedSpeciesData!T$2:T$4955,ObservedSpeciesData!$A$2:$A$4955,$A1358,ObservedSpeciesData!$D$2:$D$4955,$D1358)),AVERAGEIFS(ObservedSpeciesData!T$2:T$4955,ObservedSpeciesData!$A$2:$A$4955,$A1358,ObservedSpeciesData!$D$2:$D$4955,$D1358),"")</f>
        <v/>
      </c>
      <c r="U1358" s="24" t="str">
        <f>IF(ISNUMBER(AVERAGEIFS(ObservedSpeciesData!U$2:U$4955,ObservedSpeciesData!$A$2:$A$4955,$A1358,ObservedSpeciesData!$C$2:$C$4955,$C1358,ObservedSpeciesData!$D$2:$D$4955,$D1358)),AVERAGEIFS(ObservedSpeciesData!U$2:U$4955,ObservedSpeciesData!$A$2:$A$4955,$A1358,ObservedSpeciesData!$C$2:$C$4955,$C1358,ObservedSpeciesData!$D$2:$D$4955,$D1358),"")</f>
        <v/>
      </c>
      <c r="V1358" s="23" t="str">
        <f>IF(ISNUMBER(AVERAGEIFS(ObservedSpeciesData!V$2:V$4955,ObservedSpeciesData!$A$2:$A$4955,$A1358,ObservedSpeciesData!$D$2:$D$4955,$D1358)),AVERAGEIFS(ObservedSpeciesData!V$2:V$4955,ObservedSpeciesData!$A$2:$A$4955,$A1358,ObservedSpeciesData!$D$2:$D$4955,$D1358),"")</f>
        <v/>
      </c>
      <c r="W1358" s="23" t="str">
        <f>IF(ISNUMBER(AVERAGEIFS(ObservedSpeciesData!W$2:W$4955,ObservedSpeciesData!$A$2:$A$4955,$A1358,ObservedSpeciesData!$D$2:$D$4955,$D1358)),AVERAGEIFS(ObservedSpeciesData!W$2:W$4955,ObservedSpeciesData!$A$2:$A$4955,$A1358,ObservedSpeciesData!$D$2:$D$4955,$D1358),"")</f>
        <v/>
      </c>
      <c r="X1358" s="23" t="str">
        <f>IF(ISNUMBER(AVERAGEIFS(ObservedSpeciesData!X$2:X$4955,ObservedSpeciesData!$A$2:$A$4955,$A1358,ObservedSpeciesData!$D$2:$D$4955,$D1358)),AVERAGEIFS(ObservedSpeciesData!X$2:X$4955,ObservedSpeciesData!$A$2:$A$4955,$A1358,ObservedSpeciesData!$D$2:$D$4955,$D1358),"")</f>
        <v/>
      </c>
      <c r="Y1358" s="23" t="str">
        <f>IF(ISNUMBER(AVERAGEIFS(ObservedSpeciesData!Y$2:Y$4955,ObservedSpeciesData!$A$2:$A$4955,$A1358,ObservedSpeciesData!$D$2:$D$4955,$D1358)),AVERAGEIFS(ObservedSpeciesData!Y$2:Y$4955,ObservedSpeciesData!$A$2:$A$4955,$A1358,ObservedSpeciesData!$D$2:$D$4955,$D1358),"")</f>
        <v/>
      </c>
      <c r="Z1358" s="23" t="str">
        <f>IF(ISNUMBER(AVERAGEIFS(ObservedSpeciesData!Z$2:Z$4955,ObservedSpeciesData!$A$2:$A$4955,$A1358,ObservedSpeciesData!$D$2:$D$4955,$D1358)),AVERAGEIFS(ObservedSpeciesData!Z$2:Z$4955,ObservedSpeciesData!$A$2:$A$4955,$A1358,ObservedSpeciesData!$D$2:$D$4955,$D1358),"")</f>
        <v/>
      </c>
      <c r="AA1358" s="23" t="str">
        <f>IF(ISNUMBER(AVERAGEIFS(ObservedSpeciesData!AA$2:AA$4955,ObservedSpeciesData!$A$2:$A$4955,$A1358,ObservedSpeciesData!$D$2:$D$4955,$D1358)),AVERAGEIFS(ObservedSpeciesData!AA$2:AA$4955,ObservedSpeciesData!$A$2:$A$4955,$A1358,ObservedSpeciesData!$D$2:$D$4955,$D1358),"")</f>
        <v/>
      </c>
      <c r="AB1358" s="24" t="str">
        <f>IF(ISNUMBER(AVERAGEIFS(ObservedSpeciesData!AB$2:AB$4955,ObservedSpeciesData!$A$2:$A$4955,$A1358,ObservedSpeciesData!$D$2:$D$4955,$D1358)),AVERAGEIFS(ObservedSpeciesData!AB$2:AB$4955,ObservedSpeciesData!$A$2:$A$4955,$A1358,ObservedSpeciesData!$D$2:$D$4955,$D1358),"")</f>
        <v/>
      </c>
      <c r="AC1358" s="24" t="str">
        <f>IF(ISNUMBER(AVERAGEIFS(ObservedSpeciesData!AC$2:AC$4955,ObservedSpeciesData!$A$2:$A$4955,$A1358,ObservedSpeciesData!$D$2:$D$4955,$D1358)),AVERAGEIFS(ObservedSpeciesData!AC$2:AC$4955,ObservedSpeciesData!$A$2:$A$4955,$A1358,ObservedSpeciesData!$D$2:$D$4955,$D1358),"")</f>
        <v/>
      </c>
      <c r="AD1358" s="23" t="str">
        <f>IF(ISNUMBER(AVERAGEIFS(ObservedSpeciesData!AD$2:AD$4955,ObservedSpeciesData!$A$2:$A$4955,$A1358,ObservedSpeciesData!$D$2:$D$4955,$D1358)),AVERAGEIFS(ObservedSpeciesData!AD$2:AD$4955,ObservedSpeciesData!$A$2:$A$4955,$A1358,ObservedSpeciesData!$D$2:$D$4955,$D1358),"")</f>
        <v/>
      </c>
      <c r="AE1358" s="24" t="str">
        <f>IF(ISNUMBER(AVERAGEIFS(ObservedSpeciesData!AE$2:AE$4955,ObservedSpeciesData!$A$2:$A$4955,$A1358,ObservedSpeciesData!$D$2:$D$4955,$D1358)),AVERAGEIFS(ObservedSpeciesData!AE$2:AE$4955,ObservedSpeciesData!$A$2:$A$4955,$A1358,ObservedSpeciesData!$D$2:$D$4955,$D1358),"")</f>
        <v/>
      </c>
      <c r="AF1358" s="23"/>
      <c r="AG1358" s="24"/>
      <c r="AH1358" s="23" t="str">
        <f>IF(ISNUMBER(AVERAGEIFS(ObservedSpeciesData!AH$2:AH$4955,ObservedSpeciesData!$A$2:$A$4955,$A1358,ObservedSpeciesData!$D$2:$D$4955,$D1358)),AVERAGEIFS(ObservedSpeciesData!AH$2:AH$4955,ObservedSpeciesData!$A$2:$A$4955,$A1358,ObservedSpeciesData!$D$2:$D$4955,$D1358),"")</f>
        <v/>
      </c>
      <c r="AI1358" s="23" t="str">
        <f>IF(ISNUMBER(AVERAGEIFS(ObservedSpeciesData!AI$2:AI$4955,ObservedSpeciesData!$A$2:$A$4955,$A1358,ObservedSpeciesData!$C$2:$C$4955,$C1358,ObservedSpeciesData!$D$2:$D$4955,$D1358)),AVERAGEIFS(ObservedSpeciesData!AI$2:AI$4955,ObservedSpeciesData!$A$2:$A$4955,$A1358,ObservedSpeciesData!$C$2:$C$4955,$C1358,ObservedSpeciesData!$D$2:$D$4955,$D1358),"")</f>
        <v/>
      </c>
      <c r="AJ1358" s="2">
        <f>COUNTIFS(ObservedSpeciesData!$A$2:$A$828,$A1358,ObservedSpeciesData!$D$2:$D$828,$D1358)</f>
        <v>0</v>
      </c>
      <c r="AK1358" s="2">
        <f t="shared" si="21"/>
        <v>1</v>
      </c>
    </row>
    <row r="1359" spans="1:37" x14ac:dyDescent="0.25">
      <c r="A1359" s="14" t="s">
        <v>85</v>
      </c>
      <c r="B1359" t="s">
        <v>80</v>
      </c>
      <c r="C1359" t="s">
        <v>79</v>
      </c>
      <c r="D1359" s="13">
        <v>42297</v>
      </c>
      <c r="E1359">
        <v>1</v>
      </c>
      <c r="F1359">
        <v>50</v>
      </c>
      <c r="G1359" s="2" t="s">
        <v>87</v>
      </c>
      <c r="H1359" s="2" t="s">
        <v>11</v>
      </c>
      <c r="I1359">
        <v>8</v>
      </c>
      <c r="J1359" s="2" t="s">
        <v>88</v>
      </c>
      <c r="K1359" s="2">
        <f>IF(ISNUMBER(AVERAGEIFS(ObservedSpeciesData!K$2:K$4955,ObservedSpeciesData!$A$2:$A$4955,$A1359,ObservedSpeciesData!$D$2:$D$4955,$D1359)),AVERAGEIFS(ObservedSpeciesData!K$2:K$4955,ObservedSpeciesData!$A$2:$A$4955,$A1359,ObservedSpeciesData!$D$2:$D$4955,$D1359),"")</f>
        <v>45</v>
      </c>
      <c r="L1359" s="26">
        <f>IF(ISNUMBER(AVERAGEIFS(ObservedSpeciesData!L$2:L$4955,ObservedSpeciesData!$A$2:$A$4955,$A1359,ObservedSpeciesData!$D$2:$D$4955,$D1359)),AVERAGEIFS(ObservedSpeciesData!L$2:L$4955,ObservedSpeciesData!$A$2:$A$4955,$A1359,ObservedSpeciesData!$D$2:$D$4955,$D1359),"")</f>
        <v>2222.3333333333335</v>
      </c>
      <c r="M1359" s="23">
        <f>IF(ISNUMBER(AVERAGEIFS(ObservedSpeciesData!M$2:M$4955,ObservedSpeciesData!$A$2:$A$4955,$A1359,ObservedSpeciesData!$D$2:$D$4955,$D1359)),AVERAGEIFS(ObservedSpeciesData!M$2:M$4955,ObservedSpeciesData!$A$2:$A$4955,$A1359,ObservedSpeciesData!$D$2:$D$4955,$D1359),"")</f>
        <v>222.23333333333332</v>
      </c>
      <c r="N1359" s="23" t="str">
        <f>IF(ISNUMBER(AVERAGEIFS(ObservedSpeciesData!N$2:N$4955,ObservedSpeciesData!$A$2:$A$4955,$A1359,ObservedSpeciesData!$D$2:$D$4955,$D1359)),AVERAGEIFS(ObservedSpeciesData!N$2:N$4955,ObservedSpeciesData!$A$2:$A$4955,$A1359,ObservedSpeciesData!$D$2:$D$4955,$D1359),"")</f>
        <v/>
      </c>
      <c r="O1359" s="23" t="str">
        <f>IF(ISNUMBER(AVERAGEIFS(ObservedSpeciesData!O$2:O$4955,ObservedSpeciesData!$A$2:$A$4955,$A1359,ObservedSpeciesData!$D$2:$D$4955,$D1359)),AVERAGEIFS(ObservedSpeciesData!O$2:O$4955,ObservedSpeciesData!$A$2:$A$4955,$A1359,ObservedSpeciesData!$D$2:$D$4955,$D1359),"")</f>
        <v/>
      </c>
      <c r="P1359" s="23" t="str">
        <f>IF(ISNUMBER(AVERAGEIFS(ObservedSpeciesData!P$2:P$4955,ObservedSpeciesData!$A$2:$A$4955,$A1359,ObservedSpeciesData!$C$2:$C$4955,$C1359,ObservedSpeciesData!$D$2:$D$4955,$D1359)),AVERAGEIFS(ObservedSpeciesData!P$2:P$4955,ObservedSpeciesData!$A$2:$A$4955,$A1359,ObservedSpeciesData!$C$2:$C$4955,$C1359,ObservedSpeciesData!$D$2:$D$4955,$D1359),"")</f>
        <v/>
      </c>
      <c r="Q1359" s="23"/>
      <c r="R1359" s="25" t="str">
        <f>IF(ISNUMBER(AVERAGEIFS(ObservedSpeciesData!R$2:R$4955,ObservedSpeciesData!$A$2:$A$4955,$A1359,ObservedSpeciesData!$D$2:$D$4955,$D1359)),AVERAGEIFS(ObservedSpeciesData!R$2:R$4955,ObservedSpeciesData!$A$2:$A$4955,$A1359,ObservedSpeciesData!$D$2:$D$4955,$D1359),"")</f>
        <v/>
      </c>
      <c r="S1359" s="25" t="str">
        <f>IF(ISNUMBER(AVERAGEIFS(ObservedSpeciesData!S$2:S$4955,ObservedSpeciesData!$A$2:$A$4955,$A1359,ObservedSpeciesData!$D$2:$D$4955,$D1359)),AVERAGEIFS(ObservedSpeciesData!S$2:S$4955,ObservedSpeciesData!$A$2:$A$4955,$A1359,ObservedSpeciesData!$D$2:$D$4955,$D1359),"")</f>
        <v/>
      </c>
      <c r="T1359" s="23" t="str">
        <f>IF(ISNUMBER(AVERAGEIFS(ObservedSpeciesData!T$2:T$4955,ObservedSpeciesData!$A$2:$A$4955,$A1359,ObservedSpeciesData!$D$2:$D$4955,$D1359)),AVERAGEIFS(ObservedSpeciesData!T$2:T$4955,ObservedSpeciesData!$A$2:$A$4955,$A1359,ObservedSpeciesData!$D$2:$D$4955,$D1359),"")</f>
        <v/>
      </c>
      <c r="U1359" s="24" t="str">
        <f>IF(ISNUMBER(AVERAGEIFS(ObservedSpeciesData!U$2:U$4955,ObservedSpeciesData!$A$2:$A$4955,$A1359,ObservedSpeciesData!$C$2:$C$4955,$C1359,ObservedSpeciesData!$D$2:$D$4955,$D1359)),AVERAGEIFS(ObservedSpeciesData!U$2:U$4955,ObservedSpeciesData!$A$2:$A$4955,$A1359,ObservedSpeciesData!$C$2:$C$4955,$C1359,ObservedSpeciesData!$D$2:$D$4955,$D1359),"")</f>
        <v/>
      </c>
      <c r="V1359" s="23" t="str">
        <f>IF(ISNUMBER(AVERAGEIFS(ObservedSpeciesData!V$2:V$4955,ObservedSpeciesData!$A$2:$A$4955,$A1359,ObservedSpeciesData!$D$2:$D$4955,$D1359)),AVERAGEIFS(ObservedSpeciesData!V$2:V$4955,ObservedSpeciesData!$A$2:$A$4955,$A1359,ObservedSpeciesData!$D$2:$D$4955,$D1359),"")</f>
        <v/>
      </c>
      <c r="W1359" s="23" t="str">
        <f>IF(ISNUMBER(AVERAGEIFS(ObservedSpeciesData!W$2:W$4955,ObservedSpeciesData!$A$2:$A$4955,$A1359,ObservedSpeciesData!$D$2:$D$4955,$D1359)),AVERAGEIFS(ObservedSpeciesData!W$2:W$4955,ObservedSpeciesData!$A$2:$A$4955,$A1359,ObservedSpeciesData!$D$2:$D$4955,$D1359),"")</f>
        <v/>
      </c>
      <c r="X1359" s="23" t="str">
        <f>IF(ISNUMBER(AVERAGEIFS(ObservedSpeciesData!X$2:X$4955,ObservedSpeciesData!$A$2:$A$4955,$A1359,ObservedSpeciesData!$D$2:$D$4955,$D1359)),AVERAGEIFS(ObservedSpeciesData!X$2:X$4955,ObservedSpeciesData!$A$2:$A$4955,$A1359,ObservedSpeciesData!$D$2:$D$4955,$D1359),"")</f>
        <v/>
      </c>
      <c r="Y1359" s="23" t="str">
        <f>IF(ISNUMBER(AVERAGEIFS(ObservedSpeciesData!Y$2:Y$4955,ObservedSpeciesData!$A$2:$A$4955,$A1359,ObservedSpeciesData!$D$2:$D$4955,$D1359)),AVERAGEIFS(ObservedSpeciesData!Y$2:Y$4955,ObservedSpeciesData!$A$2:$A$4955,$A1359,ObservedSpeciesData!$D$2:$D$4955,$D1359),"")</f>
        <v/>
      </c>
      <c r="Z1359" s="23" t="str">
        <f>IF(ISNUMBER(AVERAGEIFS(ObservedSpeciesData!Z$2:Z$4955,ObservedSpeciesData!$A$2:$A$4955,$A1359,ObservedSpeciesData!$D$2:$D$4955,$D1359)),AVERAGEIFS(ObservedSpeciesData!Z$2:Z$4955,ObservedSpeciesData!$A$2:$A$4955,$A1359,ObservedSpeciesData!$D$2:$D$4955,$D1359),"")</f>
        <v/>
      </c>
      <c r="AA1359" s="23" t="str">
        <f>IF(ISNUMBER(AVERAGEIFS(ObservedSpeciesData!AA$2:AA$4955,ObservedSpeciesData!$A$2:$A$4955,$A1359,ObservedSpeciesData!$D$2:$D$4955,$D1359)),AVERAGEIFS(ObservedSpeciesData!AA$2:AA$4955,ObservedSpeciesData!$A$2:$A$4955,$A1359,ObservedSpeciesData!$D$2:$D$4955,$D1359),"")</f>
        <v/>
      </c>
      <c r="AB1359" s="24" t="str">
        <f>IF(ISNUMBER(AVERAGEIFS(ObservedSpeciesData!AB$2:AB$4955,ObservedSpeciesData!$A$2:$A$4955,$A1359,ObservedSpeciesData!$D$2:$D$4955,$D1359)),AVERAGEIFS(ObservedSpeciesData!AB$2:AB$4955,ObservedSpeciesData!$A$2:$A$4955,$A1359,ObservedSpeciesData!$D$2:$D$4955,$D1359),"")</f>
        <v/>
      </c>
      <c r="AC1359" s="24" t="str">
        <f>IF(ISNUMBER(AVERAGEIFS(ObservedSpeciesData!AC$2:AC$4955,ObservedSpeciesData!$A$2:$A$4955,$A1359,ObservedSpeciesData!$D$2:$D$4955,$D1359)),AVERAGEIFS(ObservedSpeciesData!AC$2:AC$4955,ObservedSpeciesData!$A$2:$A$4955,$A1359,ObservedSpeciesData!$D$2:$D$4955,$D1359),"")</f>
        <v/>
      </c>
      <c r="AD1359" s="23" t="str">
        <f>IF(ISNUMBER(AVERAGEIFS(ObservedSpeciesData!AD$2:AD$4955,ObservedSpeciesData!$A$2:$A$4955,$A1359,ObservedSpeciesData!$D$2:$D$4955,$D1359)),AVERAGEIFS(ObservedSpeciesData!AD$2:AD$4955,ObservedSpeciesData!$A$2:$A$4955,$A1359,ObservedSpeciesData!$D$2:$D$4955,$D1359),"")</f>
        <v/>
      </c>
      <c r="AE1359" s="24" t="str">
        <f>IF(ISNUMBER(AVERAGEIFS(ObservedSpeciesData!AE$2:AE$4955,ObservedSpeciesData!$A$2:$A$4955,$A1359,ObservedSpeciesData!$D$2:$D$4955,$D1359)),AVERAGEIFS(ObservedSpeciesData!AE$2:AE$4955,ObservedSpeciesData!$A$2:$A$4955,$A1359,ObservedSpeciesData!$D$2:$D$4955,$D1359),"")</f>
        <v/>
      </c>
      <c r="AF1359" s="23"/>
      <c r="AG1359" s="24"/>
      <c r="AH1359" s="23" t="str">
        <f>IF(ISNUMBER(AVERAGEIFS(ObservedSpeciesData!AH$2:AH$4955,ObservedSpeciesData!$A$2:$A$4955,$A1359,ObservedSpeciesData!$D$2:$D$4955,$D1359)),AVERAGEIFS(ObservedSpeciesData!AH$2:AH$4955,ObservedSpeciesData!$A$2:$A$4955,$A1359,ObservedSpeciesData!$D$2:$D$4955,$D1359),"")</f>
        <v/>
      </c>
      <c r="AI1359" s="23" t="str">
        <f>IF(ISNUMBER(AVERAGEIFS(ObservedSpeciesData!AI$2:AI$4955,ObservedSpeciesData!$A$2:$A$4955,$A1359,ObservedSpeciesData!$C$2:$C$4955,$C1359,ObservedSpeciesData!$D$2:$D$4955,$D1359)),AVERAGEIFS(ObservedSpeciesData!AI$2:AI$4955,ObservedSpeciesData!$A$2:$A$4955,$A1359,ObservedSpeciesData!$C$2:$C$4955,$C1359,ObservedSpeciesData!$D$2:$D$4955,$D1359),"")</f>
        <v/>
      </c>
      <c r="AJ1359" s="2">
        <f>COUNTIFS(ObservedSpeciesData!$A$2:$A$828,$A1359,ObservedSpeciesData!$D$2:$D$828,$D1359)</f>
        <v>0</v>
      </c>
      <c r="AK1359" s="2">
        <f t="shared" si="21"/>
        <v>1</v>
      </c>
    </row>
    <row r="1360" spans="1:37" x14ac:dyDescent="0.25">
      <c r="A1360" s="14" t="s">
        <v>84</v>
      </c>
      <c r="B1360" t="s">
        <v>80</v>
      </c>
      <c r="C1360" t="s">
        <v>79</v>
      </c>
      <c r="D1360" s="13">
        <v>42297</v>
      </c>
      <c r="E1360">
        <v>1</v>
      </c>
      <c r="F1360">
        <v>100</v>
      </c>
      <c r="G1360" s="2" t="s">
        <v>87</v>
      </c>
      <c r="H1360" s="2" t="s">
        <v>11</v>
      </c>
      <c r="I1360">
        <v>8</v>
      </c>
      <c r="J1360" s="2" t="s">
        <v>88</v>
      </c>
      <c r="K1360" s="2">
        <f>IF(ISNUMBER(AVERAGEIFS(ObservedSpeciesData!K$2:K$4955,ObservedSpeciesData!$A$2:$A$4955,$A1360,ObservedSpeciesData!$D$2:$D$4955,$D1360)),AVERAGEIFS(ObservedSpeciesData!K$2:K$4955,ObservedSpeciesData!$A$2:$A$4955,$A1360,ObservedSpeciesData!$D$2:$D$4955,$D1360),"")</f>
        <v>90</v>
      </c>
      <c r="L1360" s="26">
        <f>IF(ISNUMBER(AVERAGEIFS(ObservedSpeciesData!L$2:L$4955,ObservedSpeciesData!$A$2:$A$4955,$A1360,ObservedSpeciesData!$D$2:$D$4955,$D1360)),AVERAGEIFS(ObservedSpeciesData!L$2:L$4955,ObservedSpeciesData!$A$2:$A$4955,$A1360,ObservedSpeciesData!$D$2:$D$4955,$D1360),"")</f>
        <v>2751.3333333333335</v>
      </c>
      <c r="M1360" s="23">
        <f>IF(ISNUMBER(AVERAGEIFS(ObservedSpeciesData!M$2:M$4955,ObservedSpeciesData!$A$2:$A$4955,$A1360,ObservedSpeciesData!$D$2:$D$4955,$D1360)),AVERAGEIFS(ObservedSpeciesData!M$2:M$4955,ObservedSpeciesData!$A$2:$A$4955,$A1360,ObservedSpeciesData!$D$2:$D$4955,$D1360),"")</f>
        <v>275.13333333333333</v>
      </c>
      <c r="N1360" s="23" t="str">
        <f>IF(ISNUMBER(AVERAGEIFS(ObservedSpeciesData!N$2:N$4955,ObservedSpeciesData!$A$2:$A$4955,$A1360,ObservedSpeciesData!$D$2:$D$4955,$D1360)),AVERAGEIFS(ObservedSpeciesData!N$2:N$4955,ObservedSpeciesData!$A$2:$A$4955,$A1360,ObservedSpeciesData!$D$2:$D$4955,$D1360),"")</f>
        <v/>
      </c>
      <c r="O1360" s="23" t="str">
        <f>IF(ISNUMBER(AVERAGEIFS(ObservedSpeciesData!O$2:O$4955,ObservedSpeciesData!$A$2:$A$4955,$A1360,ObservedSpeciesData!$D$2:$D$4955,$D1360)),AVERAGEIFS(ObservedSpeciesData!O$2:O$4955,ObservedSpeciesData!$A$2:$A$4955,$A1360,ObservedSpeciesData!$D$2:$D$4955,$D1360),"")</f>
        <v/>
      </c>
      <c r="P1360" s="23" t="str">
        <f>IF(ISNUMBER(AVERAGEIFS(ObservedSpeciesData!P$2:P$4955,ObservedSpeciesData!$A$2:$A$4955,$A1360,ObservedSpeciesData!$C$2:$C$4955,$C1360,ObservedSpeciesData!$D$2:$D$4955,$D1360)),AVERAGEIFS(ObservedSpeciesData!P$2:P$4955,ObservedSpeciesData!$A$2:$A$4955,$A1360,ObservedSpeciesData!$C$2:$C$4955,$C1360,ObservedSpeciesData!$D$2:$D$4955,$D1360),"")</f>
        <v/>
      </c>
      <c r="Q1360" s="23"/>
      <c r="R1360" s="25" t="str">
        <f>IF(ISNUMBER(AVERAGEIFS(ObservedSpeciesData!R$2:R$4955,ObservedSpeciesData!$A$2:$A$4955,$A1360,ObservedSpeciesData!$D$2:$D$4955,$D1360)),AVERAGEIFS(ObservedSpeciesData!R$2:R$4955,ObservedSpeciesData!$A$2:$A$4955,$A1360,ObservedSpeciesData!$D$2:$D$4955,$D1360),"")</f>
        <v/>
      </c>
      <c r="S1360" s="25" t="str">
        <f>IF(ISNUMBER(AVERAGEIFS(ObservedSpeciesData!S$2:S$4955,ObservedSpeciesData!$A$2:$A$4955,$A1360,ObservedSpeciesData!$D$2:$D$4955,$D1360)),AVERAGEIFS(ObservedSpeciesData!S$2:S$4955,ObservedSpeciesData!$A$2:$A$4955,$A1360,ObservedSpeciesData!$D$2:$D$4955,$D1360),"")</f>
        <v/>
      </c>
      <c r="T1360" s="23" t="str">
        <f>IF(ISNUMBER(AVERAGEIFS(ObservedSpeciesData!T$2:T$4955,ObservedSpeciesData!$A$2:$A$4955,$A1360,ObservedSpeciesData!$D$2:$D$4955,$D1360)),AVERAGEIFS(ObservedSpeciesData!T$2:T$4955,ObservedSpeciesData!$A$2:$A$4955,$A1360,ObservedSpeciesData!$D$2:$D$4955,$D1360),"")</f>
        <v/>
      </c>
      <c r="U1360" s="24" t="str">
        <f>IF(ISNUMBER(AVERAGEIFS(ObservedSpeciesData!U$2:U$4955,ObservedSpeciesData!$A$2:$A$4955,$A1360,ObservedSpeciesData!$C$2:$C$4955,$C1360,ObservedSpeciesData!$D$2:$D$4955,$D1360)),AVERAGEIFS(ObservedSpeciesData!U$2:U$4955,ObservedSpeciesData!$A$2:$A$4955,$A1360,ObservedSpeciesData!$C$2:$C$4955,$C1360,ObservedSpeciesData!$D$2:$D$4955,$D1360),"")</f>
        <v/>
      </c>
      <c r="V1360" s="23" t="str">
        <f>IF(ISNUMBER(AVERAGEIFS(ObservedSpeciesData!V$2:V$4955,ObservedSpeciesData!$A$2:$A$4955,$A1360,ObservedSpeciesData!$D$2:$D$4955,$D1360)),AVERAGEIFS(ObservedSpeciesData!V$2:V$4955,ObservedSpeciesData!$A$2:$A$4955,$A1360,ObservedSpeciesData!$D$2:$D$4955,$D1360),"")</f>
        <v/>
      </c>
      <c r="W1360" s="23" t="str">
        <f>IF(ISNUMBER(AVERAGEIFS(ObservedSpeciesData!W$2:W$4955,ObservedSpeciesData!$A$2:$A$4955,$A1360,ObservedSpeciesData!$D$2:$D$4955,$D1360)),AVERAGEIFS(ObservedSpeciesData!W$2:W$4955,ObservedSpeciesData!$A$2:$A$4955,$A1360,ObservedSpeciesData!$D$2:$D$4955,$D1360),"")</f>
        <v/>
      </c>
      <c r="X1360" s="23" t="str">
        <f>IF(ISNUMBER(AVERAGEIFS(ObservedSpeciesData!X$2:X$4955,ObservedSpeciesData!$A$2:$A$4955,$A1360,ObservedSpeciesData!$D$2:$D$4955,$D1360)),AVERAGEIFS(ObservedSpeciesData!X$2:X$4955,ObservedSpeciesData!$A$2:$A$4955,$A1360,ObservedSpeciesData!$D$2:$D$4955,$D1360),"")</f>
        <v/>
      </c>
      <c r="Y1360" s="23" t="str">
        <f>IF(ISNUMBER(AVERAGEIFS(ObservedSpeciesData!Y$2:Y$4955,ObservedSpeciesData!$A$2:$A$4955,$A1360,ObservedSpeciesData!$D$2:$D$4955,$D1360)),AVERAGEIFS(ObservedSpeciesData!Y$2:Y$4955,ObservedSpeciesData!$A$2:$A$4955,$A1360,ObservedSpeciesData!$D$2:$D$4955,$D1360),"")</f>
        <v/>
      </c>
      <c r="Z1360" s="23" t="str">
        <f>IF(ISNUMBER(AVERAGEIFS(ObservedSpeciesData!Z$2:Z$4955,ObservedSpeciesData!$A$2:$A$4955,$A1360,ObservedSpeciesData!$D$2:$D$4955,$D1360)),AVERAGEIFS(ObservedSpeciesData!Z$2:Z$4955,ObservedSpeciesData!$A$2:$A$4955,$A1360,ObservedSpeciesData!$D$2:$D$4955,$D1360),"")</f>
        <v/>
      </c>
      <c r="AA1360" s="23" t="str">
        <f>IF(ISNUMBER(AVERAGEIFS(ObservedSpeciesData!AA$2:AA$4955,ObservedSpeciesData!$A$2:$A$4955,$A1360,ObservedSpeciesData!$D$2:$D$4955,$D1360)),AVERAGEIFS(ObservedSpeciesData!AA$2:AA$4955,ObservedSpeciesData!$A$2:$A$4955,$A1360,ObservedSpeciesData!$D$2:$D$4955,$D1360),"")</f>
        <v/>
      </c>
      <c r="AB1360" s="24" t="str">
        <f>IF(ISNUMBER(AVERAGEIFS(ObservedSpeciesData!AB$2:AB$4955,ObservedSpeciesData!$A$2:$A$4955,$A1360,ObservedSpeciesData!$D$2:$D$4955,$D1360)),AVERAGEIFS(ObservedSpeciesData!AB$2:AB$4955,ObservedSpeciesData!$A$2:$A$4955,$A1360,ObservedSpeciesData!$D$2:$D$4955,$D1360),"")</f>
        <v/>
      </c>
      <c r="AC1360" s="24" t="str">
        <f>IF(ISNUMBER(AVERAGEIFS(ObservedSpeciesData!AC$2:AC$4955,ObservedSpeciesData!$A$2:$A$4955,$A1360,ObservedSpeciesData!$D$2:$D$4955,$D1360)),AVERAGEIFS(ObservedSpeciesData!AC$2:AC$4955,ObservedSpeciesData!$A$2:$A$4955,$A1360,ObservedSpeciesData!$D$2:$D$4955,$D1360),"")</f>
        <v/>
      </c>
      <c r="AD1360" s="23" t="str">
        <f>IF(ISNUMBER(AVERAGEIFS(ObservedSpeciesData!AD$2:AD$4955,ObservedSpeciesData!$A$2:$A$4955,$A1360,ObservedSpeciesData!$D$2:$D$4955,$D1360)),AVERAGEIFS(ObservedSpeciesData!AD$2:AD$4955,ObservedSpeciesData!$A$2:$A$4955,$A1360,ObservedSpeciesData!$D$2:$D$4955,$D1360),"")</f>
        <v/>
      </c>
      <c r="AE1360" s="24" t="str">
        <f>IF(ISNUMBER(AVERAGEIFS(ObservedSpeciesData!AE$2:AE$4955,ObservedSpeciesData!$A$2:$A$4955,$A1360,ObservedSpeciesData!$D$2:$D$4955,$D1360)),AVERAGEIFS(ObservedSpeciesData!AE$2:AE$4955,ObservedSpeciesData!$A$2:$A$4955,$A1360,ObservedSpeciesData!$D$2:$D$4955,$D1360),"")</f>
        <v/>
      </c>
      <c r="AF1360" s="23"/>
      <c r="AG1360" s="24"/>
      <c r="AH1360" s="23" t="str">
        <f>IF(ISNUMBER(AVERAGEIFS(ObservedSpeciesData!AH$2:AH$4955,ObservedSpeciesData!$A$2:$A$4955,$A1360,ObservedSpeciesData!$D$2:$D$4955,$D1360)),AVERAGEIFS(ObservedSpeciesData!AH$2:AH$4955,ObservedSpeciesData!$A$2:$A$4955,$A1360,ObservedSpeciesData!$D$2:$D$4955,$D1360),"")</f>
        <v/>
      </c>
      <c r="AI1360" s="23" t="str">
        <f>IF(ISNUMBER(AVERAGEIFS(ObservedSpeciesData!AI$2:AI$4955,ObservedSpeciesData!$A$2:$A$4955,$A1360,ObservedSpeciesData!$C$2:$C$4955,$C1360,ObservedSpeciesData!$D$2:$D$4955,$D1360)),AVERAGEIFS(ObservedSpeciesData!AI$2:AI$4955,ObservedSpeciesData!$A$2:$A$4955,$A1360,ObservedSpeciesData!$C$2:$C$4955,$C1360,ObservedSpeciesData!$D$2:$D$4955,$D1360),"")</f>
        <v/>
      </c>
      <c r="AJ1360" s="2">
        <f>COUNTIFS(ObservedSpeciesData!$A$2:$A$828,$A1360,ObservedSpeciesData!$D$2:$D$828,$D1360)</f>
        <v>0</v>
      </c>
      <c r="AK1360" s="2">
        <f t="shared" si="21"/>
        <v>1</v>
      </c>
    </row>
    <row r="1361" spans="1:37" x14ac:dyDescent="0.25">
      <c r="A1361" s="14" t="s">
        <v>83</v>
      </c>
      <c r="B1361" t="s">
        <v>80</v>
      </c>
      <c r="C1361" t="s">
        <v>79</v>
      </c>
      <c r="D1361" s="13">
        <v>42297</v>
      </c>
      <c r="E1361">
        <v>1</v>
      </c>
      <c r="F1361">
        <v>200</v>
      </c>
      <c r="G1361" s="2" t="s">
        <v>87</v>
      </c>
      <c r="H1361" s="2" t="s">
        <v>11</v>
      </c>
      <c r="I1361">
        <v>8</v>
      </c>
      <c r="J1361" s="2" t="s">
        <v>88</v>
      </c>
      <c r="K1361" s="2">
        <f>IF(ISNUMBER(AVERAGEIFS(ObservedSpeciesData!K$2:K$4955,ObservedSpeciesData!$A$2:$A$4955,$A1361,ObservedSpeciesData!$D$2:$D$4955,$D1361)),AVERAGEIFS(ObservedSpeciesData!K$2:K$4955,ObservedSpeciesData!$A$2:$A$4955,$A1361,ObservedSpeciesData!$D$2:$D$4955,$D1361),"")</f>
        <v>180</v>
      </c>
      <c r="L1361" s="26">
        <f>IF(ISNUMBER(AVERAGEIFS(ObservedSpeciesData!L$2:L$4955,ObservedSpeciesData!$A$2:$A$4955,$A1361,ObservedSpeciesData!$D$2:$D$4955,$D1361)),AVERAGEIFS(ObservedSpeciesData!L$2:L$4955,ObservedSpeciesData!$A$2:$A$4955,$A1361,ObservedSpeciesData!$D$2:$D$4955,$D1361),"")</f>
        <v>2958.3333333333335</v>
      </c>
      <c r="M1361" s="23">
        <f>IF(ISNUMBER(AVERAGEIFS(ObservedSpeciesData!M$2:M$4955,ObservedSpeciesData!$A$2:$A$4955,$A1361,ObservedSpeciesData!$D$2:$D$4955,$D1361)),AVERAGEIFS(ObservedSpeciesData!M$2:M$4955,ObservedSpeciesData!$A$2:$A$4955,$A1361,ObservedSpeciesData!$D$2:$D$4955,$D1361),"")</f>
        <v>295.83333333333331</v>
      </c>
      <c r="N1361" s="23" t="str">
        <f>IF(ISNUMBER(AVERAGEIFS(ObservedSpeciesData!N$2:N$4955,ObservedSpeciesData!$A$2:$A$4955,$A1361,ObservedSpeciesData!$D$2:$D$4955,$D1361)),AVERAGEIFS(ObservedSpeciesData!N$2:N$4955,ObservedSpeciesData!$A$2:$A$4955,$A1361,ObservedSpeciesData!$D$2:$D$4955,$D1361),"")</f>
        <v/>
      </c>
      <c r="O1361" s="23" t="str">
        <f>IF(ISNUMBER(AVERAGEIFS(ObservedSpeciesData!O$2:O$4955,ObservedSpeciesData!$A$2:$A$4955,$A1361,ObservedSpeciesData!$D$2:$D$4955,$D1361)),AVERAGEIFS(ObservedSpeciesData!O$2:O$4955,ObservedSpeciesData!$A$2:$A$4955,$A1361,ObservedSpeciesData!$D$2:$D$4955,$D1361),"")</f>
        <v/>
      </c>
      <c r="P1361" s="23" t="str">
        <f>IF(ISNUMBER(AVERAGEIFS(ObservedSpeciesData!P$2:P$4955,ObservedSpeciesData!$A$2:$A$4955,$A1361,ObservedSpeciesData!$C$2:$C$4955,$C1361,ObservedSpeciesData!$D$2:$D$4955,$D1361)),AVERAGEIFS(ObservedSpeciesData!P$2:P$4955,ObservedSpeciesData!$A$2:$A$4955,$A1361,ObservedSpeciesData!$C$2:$C$4955,$C1361,ObservedSpeciesData!$D$2:$D$4955,$D1361),"")</f>
        <v/>
      </c>
      <c r="Q1361" s="23"/>
      <c r="R1361" s="25" t="str">
        <f>IF(ISNUMBER(AVERAGEIFS(ObservedSpeciesData!R$2:R$4955,ObservedSpeciesData!$A$2:$A$4955,$A1361,ObservedSpeciesData!$D$2:$D$4955,$D1361)),AVERAGEIFS(ObservedSpeciesData!R$2:R$4955,ObservedSpeciesData!$A$2:$A$4955,$A1361,ObservedSpeciesData!$D$2:$D$4955,$D1361),"")</f>
        <v/>
      </c>
      <c r="S1361" s="25" t="str">
        <f>IF(ISNUMBER(AVERAGEIFS(ObservedSpeciesData!S$2:S$4955,ObservedSpeciesData!$A$2:$A$4955,$A1361,ObservedSpeciesData!$D$2:$D$4955,$D1361)),AVERAGEIFS(ObservedSpeciesData!S$2:S$4955,ObservedSpeciesData!$A$2:$A$4955,$A1361,ObservedSpeciesData!$D$2:$D$4955,$D1361),"")</f>
        <v/>
      </c>
      <c r="T1361" s="23" t="str">
        <f>IF(ISNUMBER(AVERAGEIFS(ObservedSpeciesData!T$2:T$4955,ObservedSpeciesData!$A$2:$A$4955,$A1361,ObservedSpeciesData!$D$2:$D$4955,$D1361)),AVERAGEIFS(ObservedSpeciesData!T$2:T$4955,ObservedSpeciesData!$A$2:$A$4955,$A1361,ObservedSpeciesData!$D$2:$D$4955,$D1361),"")</f>
        <v/>
      </c>
      <c r="U1361" s="24" t="str">
        <f>IF(ISNUMBER(AVERAGEIFS(ObservedSpeciesData!U$2:U$4955,ObservedSpeciesData!$A$2:$A$4955,$A1361,ObservedSpeciesData!$C$2:$C$4955,$C1361,ObservedSpeciesData!$D$2:$D$4955,$D1361)),AVERAGEIFS(ObservedSpeciesData!U$2:U$4955,ObservedSpeciesData!$A$2:$A$4955,$A1361,ObservedSpeciesData!$C$2:$C$4955,$C1361,ObservedSpeciesData!$D$2:$D$4955,$D1361),"")</f>
        <v/>
      </c>
      <c r="V1361" s="23" t="str">
        <f>IF(ISNUMBER(AVERAGEIFS(ObservedSpeciesData!V$2:V$4955,ObservedSpeciesData!$A$2:$A$4955,$A1361,ObservedSpeciesData!$D$2:$D$4955,$D1361)),AVERAGEIFS(ObservedSpeciesData!V$2:V$4955,ObservedSpeciesData!$A$2:$A$4955,$A1361,ObservedSpeciesData!$D$2:$D$4955,$D1361),"")</f>
        <v/>
      </c>
      <c r="W1361" s="23" t="str">
        <f>IF(ISNUMBER(AVERAGEIFS(ObservedSpeciesData!W$2:W$4955,ObservedSpeciesData!$A$2:$A$4955,$A1361,ObservedSpeciesData!$D$2:$D$4955,$D1361)),AVERAGEIFS(ObservedSpeciesData!W$2:W$4955,ObservedSpeciesData!$A$2:$A$4955,$A1361,ObservedSpeciesData!$D$2:$D$4955,$D1361),"")</f>
        <v/>
      </c>
      <c r="X1361" s="23" t="str">
        <f>IF(ISNUMBER(AVERAGEIFS(ObservedSpeciesData!X$2:X$4955,ObservedSpeciesData!$A$2:$A$4955,$A1361,ObservedSpeciesData!$D$2:$D$4955,$D1361)),AVERAGEIFS(ObservedSpeciesData!X$2:X$4955,ObservedSpeciesData!$A$2:$A$4955,$A1361,ObservedSpeciesData!$D$2:$D$4955,$D1361),"")</f>
        <v/>
      </c>
      <c r="Y1361" s="23" t="str">
        <f>IF(ISNUMBER(AVERAGEIFS(ObservedSpeciesData!Y$2:Y$4955,ObservedSpeciesData!$A$2:$A$4955,$A1361,ObservedSpeciesData!$D$2:$D$4955,$D1361)),AVERAGEIFS(ObservedSpeciesData!Y$2:Y$4955,ObservedSpeciesData!$A$2:$A$4955,$A1361,ObservedSpeciesData!$D$2:$D$4955,$D1361),"")</f>
        <v/>
      </c>
      <c r="Z1361" s="23" t="str">
        <f>IF(ISNUMBER(AVERAGEIFS(ObservedSpeciesData!Z$2:Z$4955,ObservedSpeciesData!$A$2:$A$4955,$A1361,ObservedSpeciesData!$D$2:$D$4955,$D1361)),AVERAGEIFS(ObservedSpeciesData!Z$2:Z$4955,ObservedSpeciesData!$A$2:$A$4955,$A1361,ObservedSpeciesData!$D$2:$D$4955,$D1361),"")</f>
        <v/>
      </c>
      <c r="AA1361" s="23" t="str">
        <f>IF(ISNUMBER(AVERAGEIFS(ObservedSpeciesData!AA$2:AA$4955,ObservedSpeciesData!$A$2:$A$4955,$A1361,ObservedSpeciesData!$D$2:$D$4955,$D1361)),AVERAGEIFS(ObservedSpeciesData!AA$2:AA$4955,ObservedSpeciesData!$A$2:$A$4955,$A1361,ObservedSpeciesData!$D$2:$D$4955,$D1361),"")</f>
        <v/>
      </c>
      <c r="AB1361" s="24" t="str">
        <f>IF(ISNUMBER(AVERAGEIFS(ObservedSpeciesData!AB$2:AB$4955,ObservedSpeciesData!$A$2:$A$4955,$A1361,ObservedSpeciesData!$D$2:$D$4955,$D1361)),AVERAGEIFS(ObservedSpeciesData!AB$2:AB$4955,ObservedSpeciesData!$A$2:$A$4955,$A1361,ObservedSpeciesData!$D$2:$D$4955,$D1361),"")</f>
        <v/>
      </c>
      <c r="AC1361" s="24" t="str">
        <f>IF(ISNUMBER(AVERAGEIFS(ObservedSpeciesData!AC$2:AC$4955,ObservedSpeciesData!$A$2:$A$4955,$A1361,ObservedSpeciesData!$D$2:$D$4955,$D1361)),AVERAGEIFS(ObservedSpeciesData!AC$2:AC$4955,ObservedSpeciesData!$A$2:$A$4955,$A1361,ObservedSpeciesData!$D$2:$D$4955,$D1361),"")</f>
        <v/>
      </c>
      <c r="AD1361" s="23" t="str">
        <f>IF(ISNUMBER(AVERAGEIFS(ObservedSpeciesData!AD$2:AD$4955,ObservedSpeciesData!$A$2:$A$4955,$A1361,ObservedSpeciesData!$D$2:$D$4955,$D1361)),AVERAGEIFS(ObservedSpeciesData!AD$2:AD$4955,ObservedSpeciesData!$A$2:$A$4955,$A1361,ObservedSpeciesData!$D$2:$D$4955,$D1361),"")</f>
        <v/>
      </c>
      <c r="AE1361" s="24" t="str">
        <f>IF(ISNUMBER(AVERAGEIFS(ObservedSpeciesData!AE$2:AE$4955,ObservedSpeciesData!$A$2:$A$4955,$A1361,ObservedSpeciesData!$D$2:$D$4955,$D1361)),AVERAGEIFS(ObservedSpeciesData!AE$2:AE$4955,ObservedSpeciesData!$A$2:$A$4955,$A1361,ObservedSpeciesData!$D$2:$D$4955,$D1361),"")</f>
        <v/>
      </c>
      <c r="AF1361" s="23"/>
      <c r="AG1361" s="24"/>
      <c r="AH1361" s="23" t="str">
        <f>IF(ISNUMBER(AVERAGEIFS(ObservedSpeciesData!AH$2:AH$4955,ObservedSpeciesData!$A$2:$A$4955,$A1361,ObservedSpeciesData!$D$2:$D$4955,$D1361)),AVERAGEIFS(ObservedSpeciesData!AH$2:AH$4955,ObservedSpeciesData!$A$2:$A$4955,$A1361,ObservedSpeciesData!$D$2:$D$4955,$D1361),"")</f>
        <v/>
      </c>
      <c r="AI1361" s="23" t="str">
        <f>IF(ISNUMBER(AVERAGEIFS(ObservedSpeciesData!AI$2:AI$4955,ObservedSpeciesData!$A$2:$A$4955,$A1361,ObservedSpeciesData!$C$2:$C$4955,$C1361,ObservedSpeciesData!$D$2:$D$4955,$D1361)),AVERAGEIFS(ObservedSpeciesData!AI$2:AI$4955,ObservedSpeciesData!$A$2:$A$4955,$A1361,ObservedSpeciesData!$C$2:$C$4955,$C1361,ObservedSpeciesData!$D$2:$D$4955,$D1361),"")</f>
        <v/>
      </c>
      <c r="AJ1361" s="2">
        <f>COUNTIFS(ObservedSpeciesData!$A$2:$A$828,$A1361,ObservedSpeciesData!$D$2:$D$828,$D1361)</f>
        <v>0</v>
      </c>
      <c r="AK1361" s="2">
        <f t="shared" si="21"/>
        <v>1</v>
      </c>
    </row>
    <row r="1362" spans="1:37" x14ac:dyDescent="0.25">
      <c r="A1362" s="14" t="s">
        <v>82</v>
      </c>
      <c r="B1362" t="s">
        <v>80</v>
      </c>
      <c r="C1362" t="s">
        <v>79</v>
      </c>
      <c r="D1362" s="13">
        <v>42297</v>
      </c>
      <c r="E1362">
        <v>1</v>
      </c>
      <c r="F1362">
        <v>350</v>
      </c>
      <c r="G1362" s="2" t="s">
        <v>87</v>
      </c>
      <c r="H1362" s="2" t="s">
        <v>11</v>
      </c>
      <c r="I1362">
        <v>8</v>
      </c>
      <c r="J1362" s="2" t="s">
        <v>88</v>
      </c>
      <c r="K1362" s="2">
        <f>IF(ISNUMBER(AVERAGEIFS(ObservedSpeciesData!K$2:K$4955,ObservedSpeciesData!$A$2:$A$4955,$A1362,ObservedSpeciesData!$D$2:$D$4955,$D1362)),AVERAGEIFS(ObservedSpeciesData!K$2:K$4955,ObservedSpeciesData!$A$2:$A$4955,$A1362,ObservedSpeciesData!$D$2:$D$4955,$D1362),"")</f>
        <v>315</v>
      </c>
      <c r="L1362" s="26">
        <f>IF(ISNUMBER(AVERAGEIFS(ObservedSpeciesData!L$2:L$4955,ObservedSpeciesData!$A$2:$A$4955,$A1362,ObservedSpeciesData!$D$2:$D$4955,$D1362)),AVERAGEIFS(ObservedSpeciesData!L$2:L$4955,ObservedSpeciesData!$A$2:$A$4955,$A1362,ObservedSpeciesData!$D$2:$D$4955,$D1362),"")</f>
        <v>4208</v>
      </c>
      <c r="M1362" s="23">
        <f>IF(ISNUMBER(AVERAGEIFS(ObservedSpeciesData!M$2:M$4955,ObservedSpeciesData!$A$2:$A$4955,$A1362,ObservedSpeciesData!$D$2:$D$4955,$D1362)),AVERAGEIFS(ObservedSpeciesData!M$2:M$4955,ObservedSpeciesData!$A$2:$A$4955,$A1362,ObservedSpeciesData!$D$2:$D$4955,$D1362),"")</f>
        <v>420.79999999999995</v>
      </c>
      <c r="N1362" s="23" t="str">
        <f>IF(ISNUMBER(AVERAGEIFS(ObservedSpeciesData!N$2:N$4955,ObservedSpeciesData!$A$2:$A$4955,$A1362,ObservedSpeciesData!$D$2:$D$4955,$D1362)),AVERAGEIFS(ObservedSpeciesData!N$2:N$4955,ObservedSpeciesData!$A$2:$A$4955,$A1362,ObservedSpeciesData!$D$2:$D$4955,$D1362),"")</f>
        <v/>
      </c>
      <c r="O1362" s="23" t="str">
        <f>IF(ISNUMBER(AVERAGEIFS(ObservedSpeciesData!O$2:O$4955,ObservedSpeciesData!$A$2:$A$4955,$A1362,ObservedSpeciesData!$D$2:$D$4955,$D1362)),AVERAGEIFS(ObservedSpeciesData!O$2:O$4955,ObservedSpeciesData!$A$2:$A$4955,$A1362,ObservedSpeciesData!$D$2:$D$4955,$D1362),"")</f>
        <v/>
      </c>
      <c r="P1362" s="23" t="str">
        <f>IF(ISNUMBER(AVERAGEIFS(ObservedSpeciesData!P$2:P$4955,ObservedSpeciesData!$A$2:$A$4955,$A1362,ObservedSpeciesData!$C$2:$C$4955,$C1362,ObservedSpeciesData!$D$2:$D$4955,$D1362)),AVERAGEIFS(ObservedSpeciesData!P$2:P$4955,ObservedSpeciesData!$A$2:$A$4955,$A1362,ObservedSpeciesData!$C$2:$C$4955,$C1362,ObservedSpeciesData!$D$2:$D$4955,$D1362),"")</f>
        <v/>
      </c>
      <c r="Q1362" s="23"/>
      <c r="R1362" s="25" t="str">
        <f>IF(ISNUMBER(AVERAGEIFS(ObservedSpeciesData!R$2:R$4955,ObservedSpeciesData!$A$2:$A$4955,$A1362,ObservedSpeciesData!$D$2:$D$4955,$D1362)),AVERAGEIFS(ObservedSpeciesData!R$2:R$4955,ObservedSpeciesData!$A$2:$A$4955,$A1362,ObservedSpeciesData!$D$2:$D$4955,$D1362),"")</f>
        <v/>
      </c>
      <c r="S1362" s="25" t="str">
        <f>IF(ISNUMBER(AVERAGEIFS(ObservedSpeciesData!S$2:S$4955,ObservedSpeciesData!$A$2:$A$4955,$A1362,ObservedSpeciesData!$D$2:$D$4955,$D1362)),AVERAGEIFS(ObservedSpeciesData!S$2:S$4955,ObservedSpeciesData!$A$2:$A$4955,$A1362,ObservedSpeciesData!$D$2:$D$4955,$D1362),"")</f>
        <v/>
      </c>
      <c r="T1362" s="23" t="str">
        <f>IF(ISNUMBER(AVERAGEIFS(ObservedSpeciesData!T$2:T$4955,ObservedSpeciesData!$A$2:$A$4955,$A1362,ObservedSpeciesData!$D$2:$D$4955,$D1362)),AVERAGEIFS(ObservedSpeciesData!T$2:T$4955,ObservedSpeciesData!$A$2:$A$4955,$A1362,ObservedSpeciesData!$D$2:$D$4955,$D1362),"")</f>
        <v/>
      </c>
      <c r="U1362" s="24" t="str">
        <f>IF(ISNUMBER(AVERAGEIFS(ObservedSpeciesData!U$2:U$4955,ObservedSpeciesData!$A$2:$A$4955,$A1362,ObservedSpeciesData!$C$2:$C$4955,$C1362,ObservedSpeciesData!$D$2:$D$4955,$D1362)),AVERAGEIFS(ObservedSpeciesData!U$2:U$4955,ObservedSpeciesData!$A$2:$A$4955,$A1362,ObservedSpeciesData!$C$2:$C$4955,$C1362,ObservedSpeciesData!$D$2:$D$4955,$D1362),"")</f>
        <v/>
      </c>
      <c r="V1362" s="23" t="str">
        <f>IF(ISNUMBER(AVERAGEIFS(ObservedSpeciesData!V$2:V$4955,ObservedSpeciesData!$A$2:$A$4955,$A1362,ObservedSpeciesData!$D$2:$D$4955,$D1362)),AVERAGEIFS(ObservedSpeciesData!V$2:V$4955,ObservedSpeciesData!$A$2:$A$4955,$A1362,ObservedSpeciesData!$D$2:$D$4955,$D1362),"")</f>
        <v/>
      </c>
      <c r="W1362" s="23" t="str">
        <f>IF(ISNUMBER(AVERAGEIFS(ObservedSpeciesData!W$2:W$4955,ObservedSpeciesData!$A$2:$A$4955,$A1362,ObservedSpeciesData!$D$2:$D$4955,$D1362)),AVERAGEIFS(ObservedSpeciesData!W$2:W$4955,ObservedSpeciesData!$A$2:$A$4955,$A1362,ObservedSpeciesData!$D$2:$D$4955,$D1362),"")</f>
        <v/>
      </c>
      <c r="X1362" s="23" t="str">
        <f>IF(ISNUMBER(AVERAGEIFS(ObservedSpeciesData!X$2:X$4955,ObservedSpeciesData!$A$2:$A$4955,$A1362,ObservedSpeciesData!$D$2:$D$4955,$D1362)),AVERAGEIFS(ObservedSpeciesData!X$2:X$4955,ObservedSpeciesData!$A$2:$A$4955,$A1362,ObservedSpeciesData!$D$2:$D$4955,$D1362),"")</f>
        <v/>
      </c>
      <c r="Y1362" s="23" t="str">
        <f>IF(ISNUMBER(AVERAGEIFS(ObservedSpeciesData!Y$2:Y$4955,ObservedSpeciesData!$A$2:$A$4955,$A1362,ObservedSpeciesData!$D$2:$D$4955,$D1362)),AVERAGEIFS(ObservedSpeciesData!Y$2:Y$4955,ObservedSpeciesData!$A$2:$A$4955,$A1362,ObservedSpeciesData!$D$2:$D$4955,$D1362),"")</f>
        <v/>
      </c>
      <c r="Z1362" s="23" t="str">
        <f>IF(ISNUMBER(AVERAGEIFS(ObservedSpeciesData!Z$2:Z$4955,ObservedSpeciesData!$A$2:$A$4955,$A1362,ObservedSpeciesData!$D$2:$D$4955,$D1362)),AVERAGEIFS(ObservedSpeciesData!Z$2:Z$4955,ObservedSpeciesData!$A$2:$A$4955,$A1362,ObservedSpeciesData!$D$2:$D$4955,$D1362),"")</f>
        <v/>
      </c>
      <c r="AA1362" s="23" t="str">
        <f>IF(ISNUMBER(AVERAGEIFS(ObservedSpeciesData!AA$2:AA$4955,ObservedSpeciesData!$A$2:$A$4955,$A1362,ObservedSpeciesData!$D$2:$D$4955,$D1362)),AVERAGEIFS(ObservedSpeciesData!AA$2:AA$4955,ObservedSpeciesData!$A$2:$A$4955,$A1362,ObservedSpeciesData!$D$2:$D$4955,$D1362),"")</f>
        <v/>
      </c>
      <c r="AB1362" s="24" t="str">
        <f>IF(ISNUMBER(AVERAGEIFS(ObservedSpeciesData!AB$2:AB$4955,ObservedSpeciesData!$A$2:$A$4955,$A1362,ObservedSpeciesData!$D$2:$D$4955,$D1362)),AVERAGEIFS(ObservedSpeciesData!AB$2:AB$4955,ObservedSpeciesData!$A$2:$A$4955,$A1362,ObservedSpeciesData!$D$2:$D$4955,$D1362),"")</f>
        <v/>
      </c>
      <c r="AC1362" s="24" t="str">
        <f>IF(ISNUMBER(AVERAGEIFS(ObservedSpeciesData!AC$2:AC$4955,ObservedSpeciesData!$A$2:$A$4955,$A1362,ObservedSpeciesData!$D$2:$D$4955,$D1362)),AVERAGEIFS(ObservedSpeciesData!AC$2:AC$4955,ObservedSpeciesData!$A$2:$A$4955,$A1362,ObservedSpeciesData!$D$2:$D$4955,$D1362),"")</f>
        <v/>
      </c>
      <c r="AD1362" s="23" t="str">
        <f>IF(ISNUMBER(AVERAGEIFS(ObservedSpeciesData!AD$2:AD$4955,ObservedSpeciesData!$A$2:$A$4955,$A1362,ObservedSpeciesData!$D$2:$D$4955,$D1362)),AVERAGEIFS(ObservedSpeciesData!AD$2:AD$4955,ObservedSpeciesData!$A$2:$A$4955,$A1362,ObservedSpeciesData!$D$2:$D$4955,$D1362),"")</f>
        <v/>
      </c>
      <c r="AE1362" s="24" t="str">
        <f>IF(ISNUMBER(AVERAGEIFS(ObservedSpeciesData!AE$2:AE$4955,ObservedSpeciesData!$A$2:$A$4955,$A1362,ObservedSpeciesData!$D$2:$D$4955,$D1362)),AVERAGEIFS(ObservedSpeciesData!AE$2:AE$4955,ObservedSpeciesData!$A$2:$A$4955,$A1362,ObservedSpeciesData!$D$2:$D$4955,$D1362),"")</f>
        <v/>
      </c>
      <c r="AF1362" s="23"/>
      <c r="AG1362" s="24"/>
      <c r="AH1362" s="23" t="str">
        <f>IF(ISNUMBER(AVERAGEIFS(ObservedSpeciesData!AH$2:AH$4955,ObservedSpeciesData!$A$2:$A$4955,$A1362,ObservedSpeciesData!$D$2:$D$4955,$D1362)),AVERAGEIFS(ObservedSpeciesData!AH$2:AH$4955,ObservedSpeciesData!$A$2:$A$4955,$A1362,ObservedSpeciesData!$D$2:$D$4955,$D1362),"")</f>
        <v/>
      </c>
      <c r="AI1362" s="23" t="str">
        <f>IF(ISNUMBER(AVERAGEIFS(ObservedSpeciesData!AI$2:AI$4955,ObservedSpeciesData!$A$2:$A$4955,$A1362,ObservedSpeciesData!$C$2:$C$4955,$C1362,ObservedSpeciesData!$D$2:$D$4955,$D1362)),AVERAGEIFS(ObservedSpeciesData!AI$2:AI$4955,ObservedSpeciesData!$A$2:$A$4955,$A1362,ObservedSpeciesData!$C$2:$C$4955,$C1362,ObservedSpeciesData!$D$2:$D$4955,$D1362),"")</f>
        <v/>
      </c>
      <c r="AJ1362" s="2">
        <f>COUNTIFS(ObservedSpeciesData!$A$2:$A$828,$A1362,ObservedSpeciesData!$D$2:$D$828,$D1362)</f>
        <v>0</v>
      </c>
      <c r="AK1362" s="2">
        <f t="shared" si="21"/>
        <v>1</v>
      </c>
    </row>
    <row r="1363" spans="1:37" x14ac:dyDescent="0.25">
      <c r="A1363" s="14" t="s">
        <v>81</v>
      </c>
      <c r="B1363" t="s">
        <v>80</v>
      </c>
      <c r="C1363" t="s">
        <v>79</v>
      </c>
      <c r="D1363" s="13">
        <v>42297</v>
      </c>
      <c r="E1363">
        <v>1</v>
      </c>
      <c r="F1363">
        <v>500</v>
      </c>
      <c r="G1363" s="2" t="s">
        <v>87</v>
      </c>
      <c r="H1363" s="2" t="s">
        <v>11</v>
      </c>
      <c r="I1363">
        <v>8</v>
      </c>
      <c r="J1363" s="2" t="s">
        <v>88</v>
      </c>
      <c r="K1363" s="2">
        <f>IF(ISNUMBER(AVERAGEIFS(ObservedSpeciesData!K$2:K$4955,ObservedSpeciesData!$A$2:$A$4955,$A1363,ObservedSpeciesData!$D$2:$D$4955,$D1363)),AVERAGEIFS(ObservedSpeciesData!K$2:K$4955,ObservedSpeciesData!$A$2:$A$4955,$A1363,ObservedSpeciesData!$D$2:$D$4955,$D1363),"")</f>
        <v>450</v>
      </c>
      <c r="L1363" s="26">
        <f>IF(ISNUMBER(AVERAGEIFS(ObservedSpeciesData!L$2:L$4955,ObservedSpeciesData!$A$2:$A$4955,$A1363,ObservedSpeciesData!$D$2:$D$4955,$D1363)),AVERAGEIFS(ObservedSpeciesData!L$2:L$4955,ObservedSpeciesData!$A$2:$A$4955,$A1363,ObservedSpeciesData!$D$2:$D$4955,$D1363),"")</f>
        <v>4300</v>
      </c>
      <c r="M1363" s="23">
        <f>IF(ISNUMBER(AVERAGEIFS(ObservedSpeciesData!M$2:M$4955,ObservedSpeciesData!$A$2:$A$4955,$A1363,ObservedSpeciesData!$D$2:$D$4955,$D1363)),AVERAGEIFS(ObservedSpeciesData!M$2:M$4955,ObservedSpeciesData!$A$2:$A$4955,$A1363,ObservedSpeciesData!$D$2:$D$4955,$D1363),"")</f>
        <v>430</v>
      </c>
      <c r="N1363" s="23" t="str">
        <f>IF(ISNUMBER(AVERAGEIFS(ObservedSpeciesData!N$2:N$4955,ObservedSpeciesData!$A$2:$A$4955,$A1363,ObservedSpeciesData!$D$2:$D$4955,$D1363)),AVERAGEIFS(ObservedSpeciesData!N$2:N$4955,ObservedSpeciesData!$A$2:$A$4955,$A1363,ObservedSpeciesData!$D$2:$D$4955,$D1363),"")</f>
        <v/>
      </c>
      <c r="O1363" s="23" t="str">
        <f>IF(ISNUMBER(AVERAGEIFS(ObservedSpeciesData!O$2:O$4955,ObservedSpeciesData!$A$2:$A$4955,$A1363,ObservedSpeciesData!$D$2:$D$4955,$D1363)),AVERAGEIFS(ObservedSpeciesData!O$2:O$4955,ObservedSpeciesData!$A$2:$A$4955,$A1363,ObservedSpeciesData!$D$2:$D$4955,$D1363),"")</f>
        <v/>
      </c>
      <c r="P1363" s="23" t="str">
        <f>IF(ISNUMBER(AVERAGEIFS(ObservedSpeciesData!P$2:P$4955,ObservedSpeciesData!$A$2:$A$4955,$A1363,ObservedSpeciesData!$C$2:$C$4955,$C1363,ObservedSpeciesData!$D$2:$D$4955,$D1363)),AVERAGEIFS(ObservedSpeciesData!P$2:P$4955,ObservedSpeciesData!$A$2:$A$4955,$A1363,ObservedSpeciesData!$C$2:$C$4955,$C1363,ObservedSpeciesData!$D$2:$D$4955,$D1363),"")</f>
        <v/>
      </c>
      <c r="Q1363" s="23"/>
      <c r="R1363" s="25" t="str">
        <f>IF(ISNUMBER(AVERAGEIFS(ObservedSpeciesData!R$2:R$4955,ObservedSpeciesData!$A$2:$A$4955,$A1363,ObservedSpeciesData!$D$2:$D$4955,$D1363)),AVERAGEIFS(ObservedSpeciesData!R$2:R$4955,ObservedSpeciesData!$A$2:$A$4955,$A1363,ObservedSpeciesData!$D$2:$D$4955,$D1363),"")</f>
        <v/>
      </c>
      <c r="S1363" s="25" t="str">
        <f>IF(ISNUMBER(AVERAGEIFS(ObservedSpeciesData!S$2:S$4955,ObservedSpeciesData!$A$2:$A$4955,$A1363,ObservedSpeciesData!$D$2:$D$4955,$D1363)),AVERAGEIFS(ObservedSpeciesData!S$2:S$4955,ObservedSpeciesData!$A$2:$A$4955,$A1363,ObservedSpeciesData!$D$2:$D$4955,$D1363),"")</f>
        <v/>
      </c>
      <c r="T1363" s="23" t="str">
        <f>IF(ISNUMBER(AVERAGEIFS(ObservedSpeciesData!T$2:T$4955,ObservedSpeciesData!$A$2:$A$4955,$A1363,ObservedSpeciesData!$D$2:$D$4955,$D1363)),AVERAGEIFS(ObservedSpeciesData!T$2:T$4955,ObservedSpeciesData!$A$2:$A$4955,$A1363,ObservedSpeciesData!$D$2:$D$4955,$D1363),"")</f>
        <v/>
      </c>
      <c r="U1363" s="24" t="str">
        <f>IF(ISNUMBER(AVERAGEIFS(ObservedSpeciesData!U$2:U$4955,ObservedSpeciesData!$A$2:$A$4955,$A1363,ObservedSpeciesData!$C$2:$C$4955,$C1363,ObservedSpeciesData!$D$2:$D$4955,$D1363)),AVERAGEIFS(ObservedSpeciesData!U$2:U$4955,ObservedSpeciesData!$A$2:$A$4955,$A1363,ObservedSpeciesData!$C$2:$C$4955,$C1363,ObservedSpeciesData!$D$2:$D$4955,$D1363),"")</f>
        <v/>
      </c>
      <c r="V1363" s="23" t="str">
        <f>IF(ISNUMBER(AVERAGEIFS(ObservedSpeciesData!V$2:V$4955,ObservedSpeciesData!$A$2:$A$4955,$A1363,ObservedSpeciesData!$D$2:$D$4955,$D1363)),AVERAGEIFS(ObservedSpeciesData!V$2:V$4955,ObservedSpeciesData!$A$2:$A$4955,$A1363,ObservedSpeciesData!$D$2:$D$4955,$D1363),"")</f>
        <v/>
      </c>
      <c r="W1363" s="23" t="str">
        <f>IF(ISNUMBER(AVERAGEIFS(ObservedSpeciesData!W$2:W$4955,ObservedSpeciesData!$A$2:$A$4955,$A1363,ObservedSpeciesData!$D$2:$D$4955,$D1363)),AVERAGEIFS(ObservedSpeciesData!W$2:W$4955,ObservedSpeciesData!$A$2:$A$4955,$A1363,ObservedSpeciesData!$D$2:$D$4955,$D1363),"")</f>
        <v/>
      </c>
      <c r="X1363" s="23" t="str">
        <f>IF(ISNUMBER(AVERAGEIFS(ObservedSpeciesData!X$2:X$4955,ObservedSpeciesData!$A$2:$A$4955,$A1363,ObservedSpeciesData!$D$2:$D$4955,$D1363)),AVERAGEIFS(ObservedSpeciesData!X$2:X$4955,ObservedSpeciesData!$A$2:$A$4955,$A1363,ObservedSpeciesData!$D$2:$D$4955,$D1363),"")</f>
        <v/>
      </c>
      <c r="Y1363" s="23" t="str">
        <f>IF(ISNUMBER(AVERAGEIFS(ObservedSpeciesData!Y$2:Y$4955,ObservedSpeciesData!$A$2:$A$4955,$A1363,ObservedSpeciesData!$D$2:$D$4955,$D1363)),AVERAGEIFS(ObservedSpeciesData!Y$2:Y$4955,ObservedSpeciesData!$A$2:$A$4955,$A1363,ObservedSpeciesData!$D$2:$D$4955,$D1363),"")</f>
        <v/>
      </c>
      <c r="Z1363" s="23" t="str">
        <f>IF(ISNUMBER(AVERAGEIFS(ObservedSpeciesData!Z$2:Z$4955,ObservedSpeciesData!$A$2:$A$4955,$A1363,ObservedSpeciesData!$D$2:$D$4955,$D1363)),AVERAGEIFS(ObservedSpeciesData!Z$2:Z$4955,ObservedSpeciesData!$A$2:$A$4955,$A1363,ObservedSpeciesData!$D$2:$D$4955,$D1363),"")</f>
        <v/>
      </c>
      <c r="AA1363" s="23" t="str">
        <f>IF(ISNUMBER(AVERAGEIFS(ObservedSpeciesData!AA$2:AA$4955,ObservedSpeciesData!$A$2:$A$4955,$A1363,ObservedSpeciesData!$D$2:$D$4955,$D1363)),AVERAGEIFS(ObservedSpeciesData!AA$2:AA$4955,ObservedSpeciesData!$A$2:$A$4955,$A1363,ObservedSpeciesData!$D$2:$D$4955,$D1363),"")</f>
        <v/>
      </c>
      <c r="AB1363" s="24" t="str">
        <f>IF(ISNUMBER(AVERAGEIFS(ObservedSpeciesData!AB$2:AB$4955,ObservedSpeciesData!$A$2:$A$4955,$A1363,ObservedSpeciesData!$D$2:$D$4955,$D1363)),AVERAGEIFS(ObservedSpeciesData!AB$2:AB$4955,ObservedSpeciesData!$A$2:$A$4955,$A1363,ObservedSpeciesData!$D$2:$D$4955,$D1363),"")</f>
        <v/>
      </c>
      <c r="AC1363" s="24" t="str">
        <f>IF(ISNUMBER(AVERAGEIFS(ObservedSpeciesData!AC$2:AC$4955,ObservedSpeciesData!$A$2:$A$4955,$A1363,ObservedSpeciesData!$D$2:$D$4955,$D1363)),AVERAGEIFS(ObservedSpeciesData!AC$2:AC$4955,ObservedSpeciesData!$A$2:$A$4955,$A1363,ObservedSpeciesData!$D$2:$D$4955,$D1363),"")</f>
        <v/>
      </c>
      <c r="AD1363" s="23" t="str">
        <f>IF(ISNUMBER(AVERAGEIFS(ObservedSpeciesData!AD$2:AD$4955,ObservedSpeciesData!$A$2:$A$4955,$A1363,ObservedSpeciesData!$D$2:$D$4955,$D1363)),AVERAGEIFS(ObservedSpeciesData!AD$2:AD$4955,ObservedSpeciesData!$A$2:$A$4955,$A1363,ObservedSpeciesData!$D$2:$D$4955,$D1363),"")</f>
        <v/>
      </c>
      <c r="AE1363" s="24" t="str">
        <f>IF(ISNUMBER(AVERAGEIFS(ObservedSpeciesData!AE$2:AE$4955,ObservedSpeciesData!$A$2:$A$4955,$A1363,ObservedSpeciesData!$D$2:$D$4955,$D1363)),AVERAGEIFS(ObservedSpeciesData!AE$2:AE$4955,ObservedSpeciesData!$A$2:$A$4955,$A1363,ObservedSpeciesData!$D$2:$D$4955,$D1363),"")</f>
        <v/>
      </c>
      <c r="AF1363" s="23"/>
      <c r="AG1363" s="24"/>
      <c r="AH1363" s="23" t="str">
        <f>IF(ISNUMBER(AVERAGEIFS(ObservedSpeciesData!AH$2:AH$4955,ObservedSpeciesData!$A$2:$A$4955,$A1363,ObservedSpeciesData!$D$2:$D$4955,$D1363)),AVERAGEIFS(ObservedSpeciesData!AH$2:AH$4955,ObservedSpeciesData!$A$2:$A$4955,$A1363,ObservedSpeciesData!$D$2:$D$4955,$D1363),"")</f>
        <v/>
      </c>
      <c r="AI1363" s="23" t="str">
        <f>IF(ISNUMBER(AVERAGEIFS(ObservedSpeciesData!AI$2:AI$4955,ObservedSpeciesData!$A$2:$A$4955,$A1363,ObservedSpeciesData!$C$2:$C$4955,$C1363,ObservedSpeciesData!$D$2:$D$4955,$D1363)),AVERAGEIFS(ObservedSpeciesData!AI$2:AI$4955,ObservedSpeciesData!$A$2:$A$4955,$A1363,ObservedSpeciesData!$C$2:$C$4955,$C1363,ObservedSpeciesData!$D$2:$D$4955,$D1363),"")</f>
        <v/>
      </c>
      <c r="AJ1363" s="2">
        <f>COUNTIFS(ObservedSpeciesData!$A$2:$A$828,$A1363,ObservedSpeciesData!$D$2:$D$828,$D1363)</f>
        <v>0</v>
      </c>
      <c r="AK1363" s="2">
        <f t="shared" si="21"/>
        <v>1</v>
      </c>
    </row>
    <row r="1364" spans="1:37" x14ac:dyDescent="0.25">
      <c r="A1364" s="14" t="s">
        <v>86</v>
      </c>
      <c r="B1364" t="s">
        <v>80</v>
      </c>
      <c r="C1364" t="s">
        <v>79</v>
      </c>
      <c r="D1364" s="13">
        <v>42298</v>
      </c>
      <c r="E1364">
        <v>1</v>
      </c>
      <c r="F1364">
        <v>0</v>
      </c>
      <c r="G1364" s="2" t="s">
        <v>87</v>
      </c>
      <c r="H1364" s="2" t="s">
        <v>11</v>
      </c>
      <c r="I1364">
        <v>8</v>
      </c>
      <c r="J1364" s="2" t="s">
        <v>77</v>
      </c>
      <c r="K1364" s="2">
        <f>IF(ISNUMBER(AVERAGEIFS(ObservedSpeciesData!K$2:K$4955,ObservedSpeciesData!$A$2:$A$4955,$A1364,ObservedSpeciesData!$D$2:$D$4955,$D1364)),AVERAGEIFS(ObservedSpeciesData!K$2:K$4955,ObservedSpeciesData!$A$2:$A$4955,$A1364,ObservedSpeciesData!$D$2:$D$4955,$D1364),"")</f>
        <v>0</v>
      </c>
      <c r="L1364" s="26" t="str">
        <f>IF(ISNUMBER(AVERAGEIFS(ObservedSpeciesData!L$2:L$4955,ObservedSpeciesData!$A$2:$A$4955,$A1364,ObservedSpeciesData!$D$2:$D$4955,$D1364)),AVERAGEIFS(ObservedSpeciesData!L$2:L$4955,ObservedSpeciesData!$A$2:$A$4955,$A1364,ObservedSpeciesData!$D$2:$D$4955,$D1364),"")</f>
        <v/>
      </c>
      <c r="M1364" s="23" t="str">
        <f>IF(ISNUMBER(AVERAGEIFS(ObservedSpeciesData!M$2:M$4955,ObservedSpeciesData!$A$2:$A$4955,$A1364,ObservedSpeciesData!$D$2:$D$4955,$D1364)),AVERAGEIFS(ObservedSpeciesData!M$2:M$4955,ObservedSpeciesData!$A$2:$A$4955,$A1364,ObservedSpeciesData!$D$2:$D$4955,$D1364),"")</f>
        <v/>
      </c>
      <c r="N1364" s="23">
        <f>IF(ISNUMBER(AVERAGEIFS(ObservedSpeciesData!N$2:N$4955,ObservedSpeciesData!$A$2:$A$4955,$A1364,ObservedSpeciesData!$D$2:$D$4955,$D1364)),AVERAGEIFS(ObservedSpeciesData!N$2:N$4955,ObservedSpeciesData!$A$2:$A$4955,$A1364,ObservedSpeciesData!$D$2:$D$4955,$D1364),"")</f>
        <v>715.37022773333331</v>
      </c>
      <c r="O1364" s="23">
        <f>IF(ISNUMBER(AVERAGEIFS(ObservedSpeciesData!O$2:O$4955,ObservedSpeciesData!$A$2:$A$4955,$A1364,ObservedSpeciesData!$D$2:$D$4955,$D1364)),AVERAGEIFS(ObservedSpeciesData!O$2:O$4955,ObservedSpeciesData!$A$2:$A$4955,$A1364,ObservedSpeciesData!$D$2:$D$4955,$D1364),"")</f>
        <v>71.537022773333334</v>
      </c>
      <c r="P1364" s="23">
        <f>IF(ISNUMBER(AVERAGEIFS(ObservedSpeciesData!P$2:P$4955,ObservedSpeciesData!$A$2:$A$4955,$A1364,ObservedSpeciesData!$C$2:$C$4955,$C1364,ObservedSpeciesData!$D$2:$D$4955,$D1364)),AVERAGEIFS(ObservedSpeciesData!P$2:P$4955,ObservedSpeciesData!$A$2:$A$4955,$A1364,ObservedSpeciesData!$C$2:$C$4955,$C1364,ObservedSpeciesData!$D$2:$D$4955,$D1364),"")</f>
        <v>105.68310500026399</v>
      </c>
      <c r="Q1364" s="23"/>
      <c r="R1364" s="25">
        <f>IF(ISNUMBER(AVERAGEIFS(ObservedSpeciesData!R$2:R$4955,ObservedSpeciesData!$A$2:$A$4955,$A1364,ObservedSpeciesData!$D$2:$D$4955,$D1364)),AVERAGEIFS(ObservedSpeciesData!R$2:R$4955,ObservedSpeciesData!$A$2:$A$4955,$A1364,ObservedSpeciesData!$D$2:$D$4955,$D1364),"")</f>
        <v>38.308877193953897</v>
      </c>
      <c r="S1364" s="25">
        <f>IF(ISNUMBER(AVERAGEIFS(ObservedSpeciesData!S$2:S$4955,ObservedSpeciesData!$A$2:$A$4955,$A1364,ObservedSpeciesData!$D$2:$D$4955,$D1364)),AVERAGEIFS(ObservedSpeciesData!S$2:S$4955,ObservedSpeciesData!$A$2:$A$4955,$A1364,ObservedSpeciesData!$D$2:$D$4955,$D1364),"")</f>
        <v>3.7884563060318066</v>
      </c>
      <c r="T1364" s="23">
        <f>IF(ISNUMBER(AVERAGEIFS(ObservedSpeciesData!T$2:T$4955,ObservedSpeciesData!$A$2:$A$4955,$A1364,ObservedSpeciesData!$D$2:$D$4955,$D1364)),AVERAGEIFS(ObservedSpeciesData!T$2:T$4955,ObservedSpeciesData!$A$2:$A$4955,$A1364,ObservedSpeciesData!$D$2:$D$4955,$D1364),"")</f>
        <v>2.3688175464509058</v>
      </c>
      <c r="U1364" s="24">
        <f>IF(ISNUMBER(AVERAGEIFS(ObservedSpeciesData!U$2:U$4955,ObservedSpeciesData!$A$2:$A$4955,$A1364,ObservedSpeciesData!$C$2:$C$4955,$C1364,ObservedSpeciesData!$D$2:$D$4955,$D1364)),AVERAGEIFS(ObservedSpeciesData!U$2:U$4955,ObservedSpeciesData!$A$2:$A$4955,$A1364,ObservedSpeciesData!$C$2:$C$4955,$C1364,ObservedSpeciesData!$D$2:$D$4955,$D1364),"")</f>
        <v>0.383088771939539</v>
      </c>
      <c r="V1364" s="23" t="str">
        <f>IF(ISNUMBER(AVERAGEIFS(ObservedSpeciesData!V$2:V$4955,ObservedSpeciesData!$A$2:$A$4955,$A1364,ObservedSpeciesData!$D$2:$D$4955,$D1364)),AVERAGEIFS(ObservedSpeciesData!V$2:V$4955,ObservedSpeciesData!$A$2:$A$4955,$A1364,ObservedSpeciesData!$D$2:$D$4955,$D1364),"")</f>
        <v/>
      </c>
      <c r="W1364" s="23" t="str">
        <f>IF(ISNUMBER(AVERAGEIFS(ObservedSpeciesData!W$2:W$4955,ObservedSpeciesData!$A$2:$A$4955,$A1364,ObservedSpeciesData!$D$2:$D$4955,$D1364)),AVERAGEIFS(ObservedSpeciesData!W$2:W$4955,ObservedSpeciesData!$A$2:$A$4955,$A1364,ObservedSpeciesData!$D$2:$D$4955,$D1364),"")</f>
        <v/>
      </c>
      <c r="X1364" s="23" t="str">
        <f>IF(ISNUMBER(AVERAGEIFS(ObservedSpeciesData!X$2:X$4955,ObservedSpeciesData!$A$2:$A$4955,$A1364,ObservedSpeciesData!$D$2:$D$4955,$D1364)),AVERAGEIFS(ObservedSpeciesData!X$2:X$4955,ObservedSpeciesData!$A$2:$A$4955,$A1364,ObservedSpeciesData!$D$2:$D$4955,$D1364),"")</f>
        <v/>
      </c>
      <c r="Y1364" s="23" t="str">
        <f>IF(ISNUMBER(AVERAGEIFS(ObservedSpeciesData!Y$2:Y$4955,ObservedSpeciesData!$A$2:$A$4955,$A1364,ObservedSpeciesData!$D$2:$D$4955,$D1364)),AVERAGEIFS(ObservedSpeciesData!Y$2:Y$4955,ObservedSpeciesData!$A$2:$A$4955,$A1364,ObservedSpeciesData!$D$2:$D$4955,$D1364),"")</f>
        <v/>
      </c>
      <c r="Z1364" s="23" t="str">
        <f>IF(ISNUMBER(AVERAGEIFS(ObservedSpeciesData!Z$2:Z$4955,ObservedSpeciesData!$A$2:$A$4955,$A1364,ObservedSpeciesData!$D$2:$D$4955,$D1364)),AVERAGEIFS(ObservedSpeciesData!Z$2:Z$4955,ObservedSpeciesData!$A$2:$A$4955,$A1364,ObservedSpeciesData!$D$2:$D$4955,$D1364),"")</f>
        <v/>
      </c>
      <c r="AA1364" s="23" t="str">
        <f>IF(ISNUMBER(AVERAGEIFS(ObservedSpeciesData!AA$2:AA$4955,ObservedSpeciesData!$A$2:$A$4955,$A1364,ObservedSpeciesData!$D$2:$D$4955,$D1364)),AVERAGEIFS(ObservedSpeciesData!AA$2:AA$4955,ObservedSpeciesData!$A$2:$A$4955,$A1364,ObservedSpeciesData!$D$2:$D$4955,$D1364),"")</f>
        <v/>
      </c>
      <c r="AB1364" s="24" t="str">
        <f>IF(ISNUMBER(AVERAGEIFS(ObservedSpeciesData!AB$2:AB$4955,ObservedSpeciesData!$A$2:$A$4955,$A1364,ObservedSpeciesData!$D$2:$D$4955,$D1364)),AVERAGEIFS(ObservedSpeciesData!AB$2:AB$4955,ObservedSpeciesData!$A$2:$A$4955,$A1364,ObservedSpeciesData!$D$2:$D$4955,$D1364),"")</f>
        <v/>
      </c>
      <c r="AC1364" s="24" t="str">
        <f>IF(ISNUMBER(AVERAGEIFS(ObservedSpeciesData!AC$2:AC$4955,ObservedSpeciesData!$A$2:$A$4955,$A1364,ObservedSpeciesData!$D$2:$D$4955,$D1364)),AVERAGEIFS(ObservedSpeciesData!AC$2:AC$4955,ObservedSpeciesData!$A$2:$A$4955,$A1364,ObservedSpeciesData!$D$2:$D$4955,$D1364),"")</f>
        <v/>
      </c>
      <c r="AD1364" s="23" t="str">
        <f>IF(ISNUMBER(AVERAGEIFS(ObservedSpeciesData!AD$2:AD$4955,ObservedSpeciesData!$A$2:$A$4955,$A1364,ObservedSpeciesData!$D$2:$D$4955,$D1364)),AVERAGEIFS(ObservedSpeciesData!AD$2:AD$4955,ObservedSpeciesData!$A$2:$A$4955,$A1364,ObservedSpeciesData!$D$2:$D$4955,$D1364),"")</f>
        <v/>
      </c>
      <c r="AE1364" s="24" t="str">
        <f>IF(ISNUMBER(AVERAGEIFS(ObservedSpeciesData!AE$2:AE$4955,ObservedSpeciesData!$A$2:$A$4955,$A1364,ObservedSpeciesData!$D$2:$D$4955,$D1364)),AVERAGEIFS(ObservedSpeciesData!AE$2:AE$4955,ObservedSpeciesData!$A$2:$A$4955,$A1364,ObservedSpeciesData!$D$2:$D$4955,$D1364),"")</f>
        <v/>
      </c>
      <c r="AF1364" s="23"/>
      <c r="AG1364" s="24"/>
      <c r="AH1364" s="23" t="str">
        <f>IF(ISNUMBER(AVERAGEIFS(ObservedSpeciesData!AH$2:AH$4955,ObservedSpeciesData!$A$2:$A$4955,$A1364,ObservedSpeciesData!$D$2:$D$4955,$D1364)),AVERAGEIFS(ObservedSpeciesData!AH$2:AH$4955,ObservedSpeciesData!$A$2:$A$4955,$A1364,ObservedSpeciesData!$D$2:$D$4955,$D1364),"")</f>
        <v/>
      </c>
      <c r="AI1364" s="23" t="str">
        <f>IF(ISNUMBER(AVERAGEIFS(ObservedSpeciesData!AI$2:AI$4955,ObservedSpeciesData!$A$2:$A$4955,$A1364,ObservedSpeciesData!$C$2:$C$4955,$C1364,ObservedSpeciesData!$D$2:$D$4955,$D1364)),AVERAGEIFS(ObservedSpeciesData!AI$2:AI$4955,ObservedSpeciesData!$A$2:$A$4955,$A1364,ObservedSpeciesData!$C$2:$C$4955,$C1364,ObservedSpeciesData!$D$2:$D$4955,$D1364),"")</f>
        <v/>
      </c>
      <c r="AJ1364" s="2">
        <f>COUNTIFS(ObservedSpeciesData!$A$2:$A$828,$A1364,ObservedSpeciesData!$D$2:$D$828,$D1364)</f>
        <v>0</v>
      </c>
      <c r="AK1364" s="2">
        <f t="shared" si="21"/>
        <v>7</v>
      </c>
    </row>
    <row r="1365" spans="1:37" x14ac:dyDescent="0.25">
      <c r="A1365" s="14" t="s">
        <v>85</v>
      </c>
      <c r="B1365" t="s">
        <v>80</v>
      </c>
      <c r="C1365" t="s">
        <v>79</v>
      </c>
      <c r="D1365" s="13">
        <v>42298</v>
      </c>
      <c r="E1365">
        <v>1</v>
      </c>
      <c r="F1365">
        <v>50</v>
      </c>
      <c r="G1365" s="2" t="s">
        <v>87</v>
      </c>
      <c r="H1365" s="2" t="s">
        <v>11</v>
      </c>
      <c r="I1365">
        <v>8</v>
      </c>
      <c r="J1365" s="2" t="s">
        <v>77</v>
      </c>
      <c r="K1365" s="2">
        <f>IF(ISNUMBER(AVERAGEIFS(ObservedSpeciesData!K$2:K$4955,ObservedSpeciesData!$A$2:$A$4955,$A1365,ObservedSpeciesData!$D$2:$D$4955,$D1365)),AVERAGEIFS(ObservedSpeciesData!K$2:K$4955,ObservedSpeciesData!$A$2:$A$4955,$A1365,ObservedSpeciesData!$D$2:$D$4955,$D1365),"")</f>
        <v>45</v>
      </c>
      <c r="L1365" s="26" t="str">
        <f>IF(ISNUMBER(AVERAGEIFS(ObservedSpeciesData!L$2:L$4955,ObservedSpeciesData!$A$2:$A$4955,$A1365,ObservedSpeciesData!$D$2:$D$4955,$D1365)),AVERAGEIFS(ObservedSpeciesData!L$2:L$4955,ObservedSpeciesData!$A$2:$A$4955,$A1365,ObservedSpeciesData!$D$2:$D$4955,$D1365),"")</f>
        <v/>
      </c>
      <c r="M1365" s="23" t="str">
        <f>IF(ISNUMBER(AVERAGEIFS(ObservedSpeciesData!M$2:M$4955,ObservedSpeciesData!$A$2:$A$4955,$A1365,ObservedSpeciesData!$D$2:$D$4955,$D1365)),AVERAGEIFS(ObservedSpeciesData!M$2:M$4955,ObservedSpeciesData!$A$2:$A$4955,$A1365,ObservedSpeciesData!$D$2:$D$4955,$D1365),"")</f>
        <v/>
      </c>
      <c r="N1365" s="23">
        <f>IF(ISNUMBER(AVERAGEIFS(ObservedSpeciesData!N$2:N$4955,ObservedSpeciesData!$A$2:$A$4955,$A1365,ObservedSpeciesData!$D$2:$D$4955,$D1365)),AVERAGEIFS(ObservedSpeciesData!N$2:N$4955,ObservedSpeciesData!$A$2:$A$4955,$A1365,ObservedSpeciesData!$D$2:$D$4955,$D1365),"")</f>
        <v>604.47586266666667</v>
      </c>
      <c r="O1365" s="23">
        <f>IF(ISNUMBER(AVERAGEIFS(ObservedSpeciesData!O$2:O$4955,ObservedSpeciesData!$A$2:$A$4955,$A1365,ObservedSpeciesData!$D$2:$D$4955,$D1365)),AVERAGEIFS(ObservedSpeciesData!O$2:O$4955,ObservedSpeciesData!$A$2:$A$4955,$A1365,ObservedSpeciesData!$D$2:$D$4955,$D1365),"")</f>
        <v>60.447586266666669</v>
      </c>
      <c r="P1365" s="23">
        <f>IF(ISNUMBER(AVERAGEIFS(ObservedSpeciesData!P$2:P$4955,ObservedSpeciesData!$A$2:$A$4955,$A1365,ObservedSpeciesData!$C$2:$C$4955,$C1365,ObservedSpeciesData!$D$2:$D$4955,$D1365)),AVERAGEIFS(ObservedSpeciesData!P$2:P$4955,ObservedSpeciesData!$A$2:$A$4955,$A1365,ObservedSpeciesData!$C$2:$C$4955,$C1365,ObservedSpeciesData!$D$2:$D$4955,$D1365),"")</f>
        <v>92.167828116088899</v>
      </c>
      <c r="Q1365" s="23"/>
      <c r="R1365" s="25">
        <f>IF(ISNUMBER(AVERAGEIFS(ObservedSpeciesData!R$2:R$4955,ObservedSpeciesData!$A$2:$A$4955,$A1365,ObservedSpeciesData!$D$2:$D$4955,$D1365)),AVERAGEIFS(ObservedSpeciesData!R$2:R$4955,ObservedSpeciesData!$A$2:$A$4955,$A1365,ObservedSpeciesData!$D$2:$D$4955,$D1365),"")</f>
        <v>11.935777898647475</v>
      </c>
      <c r="S1365" s="25">
        <f>IF(ISNUMBER(AVERAGEIFS(ObservedSpeciesData!S$2:S$4955,ObservedSpeciesData!$A$2:$A$4955,$A1365,ObservedSpeciesData!$D$2:$D$4955,$D1365)),AVERAGEIFS(ObservedSpeciesData!S$2:S$4955,ObservedSpeciesData!$A$2:$A$4955,$A1365,ObservedSpeciesData!$D$2:$D$4955,$D1365),"")</f>
        <v>5.0926105684343081</v>
      </c>
      <c r="T1365" s="23">
        <f>IF(ISNUMBER(AVERAGEIFS(ObservedSpeciesData!T$2:T$4955,ObservedSpeciesData!$A$2:$A$4955,$A1365,ObservedSpeciesData!$D$2:$D$4955,$D1365)),AVERAGEIFS(ObservedSpeciesData!T$2:T$4955,ObservedSpeciesData!$A$2:$A$4955,$A1365,ObservedSpeciesData!$D$2:$D$4955,$D1365),"")</f>
        <v>4.2004609447163022</v>
      </c>
      <c r="U1365" s="24">
        <f>IF(ISNUMBER(AVERAGEIFS(ObservedSpeciesData!U$2:U$4955,ObservedSpeciesData!$A$2:$A$4955,$A1365,ObservedSpeciesData!$C$2:$C$4955,$C1365,ObservedSpeciesData!$D$2:$D$4955,$D1365)),AVERAGEIFS(ObservedSpeciesData!U$2:U$4955,ObservedSpeciesData!$A$2:$A$4955,$A1365,ObservedSpeciesData!$C$2:$C$4955,$C1365,ObservedSpeciesData!$D$2:$D$4955,$D1365),"")</f>
        <v>0.11935777898647475</v>
      </c>
      <c r="V1365" s="23" t="str">
        <f>IF(ISNUMBER(AVERAGEIFS(ObservedSpeciesData!V$2:V$4955,ObservedSpeciesData!$A$2:$A$4955,$A1365,ObservedSpeciesData!$D$2:$D$4955,$D1365)),AVERAGEIFS(ObservedSpeciesData!V$2:V$4955,ObservedSpeciesData!$A$2:$A$4955,$A1365,ObservedSpeciesData!$D$2:$D$4955,$D1365),"")</f>
        <v/>
      </c>
      <c r="W1365" s="23" t="str">
        <f>IF(ISNUMBER(AVERAGEIFS(ObservedSpeciesData!W$2:W$4955,ObservedSpeciesData!$A$2:$A$4955,$A1365,ObservedSpeciesData!$D$2:$D$4955,$D1365)),AVERAGEIFS(ObservedSpeciesData!W$2:W$4955,ObservedSpeciesData!$A$2:$A$4955,$A1365,ObservedSpeciesData!$D$2:$D$4955,$D1365),"")</f>
        <v/>
      </c>
      <c r="X1365" s="23" t="str">
        <f>IF(ISNUMBER(AVERAGEIFS(ObservedSpeciesData!X$2:X$4955,ObservedSpeciesData!$A$2:$A$4955,$A1365,ObservedSpeciesData!$D$2:$D$4955,$D1365)),AVERAGEIFS(ObservedSpeciesData!X$2:X$4955,ObservedSpeciesData!$A$2:$A$4955,$A1365,ObservedSpeciesData!$D$2:$D$4955,$D1365),"")</f>
        <v/>
      </c>
      <c r="Y1365" s="23" t="str">
        <f>IF(ISNUMBER(AVERAGEIFS(ObservedSpeciesData!Y$2:Y$4955,ObservedSpeciesData!$A$2:$A$4955,$A1365,ObservedSpeciesData!$D$2:$D$4955,$D1365)),AVERAGEIFS(ObservedSpeciesData!Y$2:Y$4955,ObservedSpeciesData!$A$2:$A$4955,$A1365,ObservedSpeciesData!$D$2:$D$4955,$D1365),"")</f>
        <v/>
      </c>
      <c r="Z1365" s="23" t="str">
        <f>IF(ISNUMBER(AVERAGEIFS(ObservedSpeciesData!Z$2:Z$4955,ObservedSpeciesData!$A$2:$A$4955,$A1365,ObservedSpeciesData!$D$2:$D$4955,$D1365)),AVERAGEIFS(ObservedSpeciesData!Z$2:Z$4955,ObservedSpeciesData!$A$2:$A$4955,$A1365,ObservedSpeciesData!$D$2:$D$4955,$D1365),"")</f>
        <v/>
      </c>
      <c r="AA1365" s="23" t="str">
        <f>IF(ISNUMBER(AVERAGEIFS(ObservedSpeciesData!AA$2:AA$4955,ObservedSpeciesData!$A$2:$A$4955,$A1365,ObservedSpeciesData!$D$2:$D$4955,$D1365)),AVERAGEIFS(ObservedSpeciesData!AA$2:AA$4955,ObservedSpeciesData!$A$2:$A$4955,$A1365,ObservedSpeciesData!$D$2:$D$4955,$D1365),"")</f>
        <v/>
      </c>
      <c r="AB1365" s="24" t="str">
        <f>IF(ISNUMBER(AVERAGEIFS(ObservedSpeciesData!AB$2:AB$4955,ObservedSpeciesData!$A$2:$A$4955,$A1365,ObservedSpeciesData!$D$2:$D$4955,$D1365)),AVERAGEIFS(ObservedSpeciesData!AB$2:AB$4955,ObservedSpeciesData!$A$2:$A$4955,$A1365,ObservedSpeciesData!$D$2:$D$4955,$D1365),"")</f>
        <v/>
      </c>
      <c r="AC1365" s="24" t="str">
        <f>IF(ISNUMBER(AVERAGEIFS(ObservedSpeciesData!AC$2:AC$4955,ObservedSpeciesData!$A$2:$A$4955,$A1365,ObservedSpeciesData!$D$2:$D$4955,$D1365)),AVERAGEIFS(ObservedSpeciesData!AC$2:AC$4955,ObservedSpeciesData!$A$2:$A$4955,$A1365,ObservedSpeciesData!$D$2:$D$4955,$D1365),"")</f>
        <v/>
      </c>
      <c r="AD1365" s="23" t="str">
        <f>IF(ISNUMBER(AVERAGEIFS(ObservedSpeciesData!AD$2:AD$4955,ObservedSpeciesData!$A$2:$A$4955,$A1365,ObservedSpeciesData!$D$2:$D$4955,$D1365)),AVERAGEIFS(ObservedSpeciesData!AD$2:AD$4955,ObservedSpeciesData!$A$2:$A$4955,$A1365,ObservedSpeciesData!$D$2:$D$4955,$D1365),"")</f>
        <v/>
      </c>
      <c r="AE1365" s="24" t="str">
        <f>IF(ISNUMBER(AVERAGEIFS(ObservedSpeciesData!AE$2:AE$4955,ObservedSpeciesData!$A$2:$A$4955,$A1365,ObservedSpeciesData!$D$2:$D$4955,$D1365)),AVERAGEIFS(ObservedSpeciesData!AE$2:AE$4955,ObservedSpeciesData!$A$2:$A$4955,$A1365,ObservedSpeciesData!$D$2:$D$4955,$D1365),"")</f>
        <v/>
      </c>
      <c r="AF1365" s="23"/>
      <c r="AG1365" s="24"/>
      <c r="AH1365" s="23" t="str">
        <f>IF(ISNUMBER(AVERAGEIFS(ObservedSpeciesData!AH$2:AH$4955,ObservedSpeciesData!$A$2:$A$4955,$A1365,ObservedSpeciesData!$D$2:$D$4955,$D1365)),AVERAGEIFS(ObservedSpeciesData!AH$2:AH$4955,ObservedSpeciesData!$A$2:$A$4955,$A1365,ObservedSpeciesData!$D$2:$D$4955,$D1365),"")</f>
        <v/>
      </c>
      <c r="AI1365" s="23" t="str">
        <f>IF(ISNUMBER(AVERAGEIFS(ObservedSpeciesData!AI$2:AI$4955,ObservedSpeciesData!$A$2:$A$4955,$A1365,ObservedSpeciesData!$C$2:$C$4955,$C1365,ObservedSpeciesData!$D$2:$D$4955,$D1365)),AVERAGEIFS(ObservedSpeciesData!AI$2:AI$4955,ObservedSpeciesData!$A$2:$A$4955,$A1365,ObservedSpeciesData!$C$2:$C$4955,$C1365,ObservedSpeciesData!$D$2:$D$4955,$D1365),"")</f>
        <v/>
      </c>
      <c r="AJ1365" s="2">
        <f>COUNTIFS(ObservedSpeciesData!$A$2:$A$828,$A1365,ObservedSpeciesData!$D$2:$D$828,$D1365)</f>
        <v>0</v>
      </c>
      <c r="AK1365" s="2">
        <f t="shared" si="21"/>
        <v>7</v>
      </c>
    </row>
    <row r="1366" spans="1:37" x14ac:dyDescent="0.25">
      <c r="A1366" s="14" t="s">
        <v>84</v>
      </c>
      <c r="B1366" t="s">
        <v>80</v>
      </c>
      <c r="C1366" t="s">
        <v>79</v>
      </c>
      <c r="D1366" s="13">
        <v>42298</v>
      </c>
      <c r="E1366">
        <v>1</v>
      </c>
      <c r="F1366">
        <v>100</v>
      </c>
      <c r="G1366" s="2" t="s">
        <v>87</v>
      </c>
      <c r="H1366" s="2" t="s">
        <v>11</v>
      </c>
      <c r="I1366">
        <v>8</v>
      </c>
      <c r="J1366" s="2" t="s">
        <v>77</v>
      </c>
      <c r="K1366" s="2">
        <f>IF(ISNUMBER(AVERAGEIFS(ObservedSpeciesData!K$2:K$4955,ObservedSpeciesData!$A$2:$A$4955,$A1366,ObservedSpeciesData!$D$2:$D$4955,$D1366)),AVERAGEIFS(ObservedSpeciesData!K$2:K$4955,ObservedSpeciesData!$A$2:$A$4955,$A1366,ObservedSpeciesData!$D$2:$D$4955,$D1366),"")</f>
        <v>90</v>
      </c>
      <c r="L1366" s="26" t="str">
        <f>IF(ISNUMBER(AVERAGEIFS(ObservedSpeciesData!L$2:L$4955,ObservedSpeciesData!$A$2:$A$4955,$A1366,ObservedSpeciesData!$D$2:$D$4955,$D1366)),AVERAGEIFS(ObservedSpeciesData!L$2:L$4955,ObservedSpeciesData!$A$2:$A$4955,$A1366,ObservedSpeciesData!$D$2:$D$4955,$D1366),"")</f>
        <v/>
      </c>
      <c r="M1366" s="23" t="str">
        <f>IF(ISNUMBER(AVERAGEIFS(ObservedSpeciesData!M$2:M$4955,ObservedSpeciesData!$A$2:$A$4955,$A1366,ObservedSpeciesData!$D$2:$D$4955,$D1366)),AVERAGEIFS(ObservedSpeciesData!M$2:M$4955,ObservedSpeciesData!$A$2:$A$4955,$A1366,ObservedSpeciesData!$D$2:$D$4955,$D1366),"")</f>
        <v/>
      </c>
      <c r="N1366" s="23">
        <f>IF(ISNUMBER(AVERAGEIFS(ObservedSpeciesData!N$2:N$4955,ObservedSpeciesData!$A$2:$A$4955,$A1366,ObservedSpeciesData!$D$2:$D$4955,$D1366)),AVERAGEIFS(ObservedSpeciesData!N$2:N$4955,ObservedSpeciesData!$A$2:$A$4955,$A1366,ObservedSpeciesData!$D$2:$D$4955,$D1366),"")</f>
        <v>942.71575022222225</v>
      </c>
      <c r="O1366" s="23">
        <f>IF(ISNUMBER(AVERAGEIFS(ObservedSpeciesData!O$2:O$4955,ObservedSpeciesData!$A$2:$A$4955,$A1366,ObservedSpeciesData!$D$2:$D$4955,$D1366)),AVERAGEIFS(ObservedSpeciesData!O$2:O$4955,ObservedSpeciesData!$A$2:$A$4955,$A1366,ObservedSpeciesData!$D$2:$D$4955,$D1366),"")</f>
        <v>94.271575022222223</v>
      </c>
      <c r="P1366" s="23">
        <f>IF(ISNUMBER(AVERAGEIFS(ObservedSpeciesData!P$2:P$4955,ObservedSpeciesData!$A$2:$A$4955,$A1366,ObservedSpeciesData!$C$2:$C$4955,$C1366,ObservedSpeciesData!$D$2:$D$4955,$D1366)),AVERAGEIFS(ObservedSpeciesData!P$2:P$4955,ObservedSpeciesData!$A$2:$A$4955,$A1366,ObservedSpeciesData!$C$2:$C$4955,$C1366,ObservedSpeciesData!$D$2:$D$4955,$D1366),"")</f>
        <v>195.53932917680353</v>
      </c>
      <c r="Q1366" s="23"/>
      <c r="R1366" s="25">
        <f>IF(ISNUMBER(AVERAGEIFS(ObservedSpeciesData!R$2:R$4955,ObservedSpeciesData!$A$2:$A$4955,$A1366,ObservedSpeciesData!$D$2:$D$4955,$D1366)),AVERAGEIFS(ObservedSpeciesData!R$2:R$4955,ObservedSpeciesData!$A$2:$A$4955,$A1366,ObservedSpeciesData!$D$2:$D$4955,$D1366),"")</f>
        <v>13.290889754166471</v>
      </c>
      <c r="S1366" s="25">
        <f>IF(ISNUMBER(AVERAGEIFS(ObservedSpeciesData!S$2:S$4955,ObservedSpeciesData!$A$2:$A$4955,$A1366,ObservedSpeciesData!$D$2:$D$4955,$D1366)),AVERAGEIFS(ObservedSpeciesData!S$2:S$4955,ObservedSpeciesData!$A$2:$A$4955,$A1366,ObservedSpeciesData!$D$2:$D$4955,$D1366),"")</f>
        <v>3.4955471908025459</v>
      </c>
      <c r="T1366" s="23">
        <f>IF(ISNUMBER(AVERAGEIFS(ObservedSpeciesData!T$2:T$4955,ObservedSpeciesData!$A$2:$A$4955,$A1366,ObservedSpeciesData!$D$2:$D$4955,$D1366)),AVERAGEIFS(ObservedSpeciesData!T$2:T$4955,ObservedSpeciesData!$A$2:$A$4955,$A1366,ObservedSpeciesData!$D$2:$D$4955,$D1366),"")</f>
        <v>1.9630312666502228</v>
      </c>
      <c r="U1366" s="24">
        <f>IF(ISNUMBER(AVERAGEIFS(ObservedSpeciesData!U$2:U$4955,ObservedSpeciesData!$A$2:$A$4955,$A1366,ObservedSpeciesData!$C$2:$C$4955,$C1366,ObservedSpeciesData!$D$2:$D$4955,$D1366)),AVERAGEIFS(ObservedSpeciesData!U$2:U$4955,ObservedSpeciesData!$A$2:$A$4955,$A1366,ObservedSpeciesData!$C$2:$C$4955,$C1366,ObservedSpeciesData!$D$2:$D$4955,$D1366),"")</f>
        <v>0.13290889754166471</v>
      </c>
      <c r="V1366" s="23" t="str">
        <f>IF(ISNUMBER(AVERAGEIFS(ObservedSpeciesData!V$2:V$4955,ObservedSpeciesData!$A$2:$A$4955,$A1366,ObservedSpeciesData!$D$2:$D$4955,$D1366)),AVERAGEIFS(ObservedSpeciesData!V$2:V$4955,ObservedSpeciesData!$A$2:$A$4955,$A1366,ObservedSpeciesData!$D$2:$D$4955,$D1366),"")</f>
        <v/>
      </c>
      <c r="W1366" s="23" t="str">
        <f>IF(ISNUMBER(AVERAGEIFS(ObservedSpeciesData!W$2:W$4955,ObservedSpeciesData!$A$2:$A$4955,$A1366,ObservedSpeciesData!$D$2:$D$4955,$D1366)),AVERAGEIFS(ObservedSpeciesData!W$2:W$4955,ObservedSpeciesData!$A$2:$A$4955,$A1366,ObservedSpeciesData!$D$2:$D$4955,$D1366),"")</f>
        <v/>
      </c>
      <c r="X1366" s="23" t="str">
        <f>IF(ISNUMBER(AVERAGEIFS(ObservedSpeciesData!X$2:X$4955,ObservedSpeciesData!$A$2:$A$4955,$A1366,ObservedSpeciesData!$D$2:$D$4955,$D1366)),AVERAGEIFS(ObservedSpeciesData!X$2:X$4955,ObservedSpeciesData!$A$2:$A$4955,$A1366,ObservedSpeciesData!$D$2:$D$4955,$D1366),"")</f>
        <v/>
      </c>
      <c r="Y1366" s="23" t="str">
        <f>IF(ISNUMBER(AVERAGEIFS(ObservedSpeciesData!Y$2:Y$4955,ObservedSpeciesData!$A$2:$A$4955,$A1366,ObservedSpeciesData!$D$2:$D$4955,$D1366)),AVERAGEIFS(ObservedSpeciesData!Y$2:Y$4955,ObservedSpeciesData!$A$2:$A$4955,$A1366,ObservedSpeciesData!$D$2:$D$4955,$D1366),"")</f>
        <v/>
      </c>
      <c r="Z1366" s="23" t="str">
        <f>IF(ISNUMBER(AVERAGEIFS(ObservedSpeciesData!Z$2:Z$4955,ObservedSpeciesData!$A$2:$A$4955,$A1366,ObservedSpeciesData!$D$2:$D$4955,$D1366)),AVERAGEIFS(ObservedSpeciesData!Z$2:Z$4955,ObservedSpeciesData!$A$2:$A$4955,$A1366,ObservedSpeciesData!$D$2:$D$4955,$D1366),"")</f>
        <v/>
      </c>
      <c r="AA1366" s="23" t="str">
        <f>IF(ISNUMBER(AVERAGEIFS(ObservedSpeciesData!AA$2:AA$4955,ObservedSpeciesData!$A$2:$A$4955,$A1366,ObservedSpeciesData!$D$2:$D$4955,$D1366)),AVERAGEIFS(ObservedSpeciesData!AA$2:AA$4955,ObservedSpeciesData!$A$2:$A$4955,$A1366,ObservedSpeciesData!$D$2:$D$4955,$D1366),"")</f>
        <v/>
      </c>
      <c r="AB1366" s="24" t="str">
        <f>IF(ISNUMBER(AVERAGEIFS(ObservedSpeciesData!AB$2:AB$4955,ObservedSpeciesData!$A$2:$A$4955,$A1366,ObservedSpeciesData!$D$2:$D$4955,$D1366)),AVERAGEIFS(ObservedSpeciesData!AB$2:AB$4955,ObservedSpeciesData!$A$2:$A$4955,$A1366,ObservedSpeciesData!$D$2:$D$4955,$D1366),"")</f>
        <v/>
      </c>
      <c r="AC1366" s="24" t="str">
        <f>IF(ISNUMBER(AVERAGEIFS(ObservedSpeciesData!AC$2:AC$4955,ObservedSpeciesData!$A$2:$A$4955,$A1366,ObservedSpeciesData!$D$2:$D$4955,$D1366)),AVERAGEIFS(ObservedSpeciesData!AC$2:AC$4955,ObservedSpeciesData!$A$2:$A$4955,$A1366,ObservedSpeciesData!$D$2:$D$4955,$D1366),"")</f>
        <v/>
      </c>
      <c r="AD1366" s="23" t="str">
        <f>IF(ISNUMBER(AVERAGEIFS(ObservedSpeciesData!AD$2:AD$4955,ObservedSpeciesData!$A$2:$A$4955,$A1366,ObservedSpeciesData!$D$2:$D$4955,$D1366)),AVERAGEIFS(ObservedSpeciesData!AD$2:AD$4955,ObservedSpeciesData!$A$2:$A$4955,$A1366,ObservedSpeciesData!$D$2:$D$4955,$D1366),"")</f>
        <v/>
      </c>
      <c r="AE1366" s="24" t="str">
        <f>IF(ISNUMBER(AVERAGEIFS(ObservedSpeciesData!AE$2:AE$4955,ObservedSpeciesData!$A$2:$A$4955,$A1366,ObservedSpeciesData!$D$2:$D$4955,$D1366)),AVERAGEIFS(ObservedSpeciesData!AE$2:AE$4955,ObservedSpeciesData!$A$2:$A$4955,$A1366,ObservedSpeciesData!$D$2:$D$4955,$D1366),"")</f>
        <v/>
      </c>
      <c r="AF1366" s="23"/>
      <c r="AG1366" s="24"/>
      <c r="AH1366" s="23" t="str">
        <f>IF(ISNUMBER(AVERAGEIFS(ObservedSpeciesData!AH$2:AH$4955,ObservedSpeciesData!$A$2:$A$4955,$A1366,ObservedSpeciesData!$D$2:$D$4955,$D1366)),AVERAGEIFS(ObservedSpeciesData!AH$2:AH$4955,ObservedSpeciesData!$A$2:$A$4955,$A1366,ObservedSpeciesData!$D$2:$D$4955,$D1366),"")</f>
        <v/>
      </c>
      <c r="AI1366" s="23" t="str">
        <f>IF(ISNUMBER(AVERAGEIFS(ObservedSpeciesData!AI$2:AI$4955,ObservedSpeciesData!$A$2:$A$4955,$A1366,ObservedSpeciesData!$C$2:$C$4955,$C1366,ObservedSpeciesData!$D$2:$D$4955,$D1366)),AVERAGEIFS(ObservedSpeciesData!AI$2:AI$4955,ObservedSpeciesData!$A$2:$A$4955,$A1366,ObservedSpeciesData!$C$2:$C$4955,$C1366,ObservedSpeciesData!$D$2:$D$4955,$D1366),"")</f>
        <v/>
      </c>
      <c r="AJ1366" s="2">
        <f>COUNTIFS(ObservedSpeciesData!$A$2:$A$828,$A1366,ObservedSpeciesData!$D$2:$D$828,$D1366)</f>
        <v>0</v>
      </c>
      <c r="AK1366" s="2">
        <f t="shared" si="21"/>
        <v>7</v>
      </c>
    </row>
    <row r="1367" spans="1:37" x14ac:dyDescent="0.25">
      <c r="A1367" s="14" t="s">
        <v>83</v>
      </c>
      <c r="B1367" t="s">
        <v>80</v>
      </c>
      <c r="C1367" t="s">
        <v>79</v>
      </c>
      <c r="D1367" s="13">
        <v>42298</v>
      </c>
      <c r="E1367">
        <v>1</v>
      </c>
      <c r="F1367">
        <v>200</v>
      </c>
      <c r="G1367" s="2" t="s">
        <v>87</v>
      </c>
      <c r="H1367" s="2" t="s">
        <v>11</v>
      </c>
      <c r="I1367">
        <v>8</v>
      </c>
      <c r="J1367" s="2" t="s">
        <v>77</v>
      </c>
      <c r="K1367" s="2">
        <f>IF(ISNUMBER(AVERAGEIFS(ObservedSpeciesData!K$2:K$4955,ObservedSpeciesData!$A$2:$A$4955,$A1367,ObservedSpeciesData!$D$2:$D$4955,$D1367)),AVERAGEIFS(ObservedSpeciesData!K$2:K$4955,ObservedSpeciesData!$A$2:$A$4955,$A1367,ObservedSpeciesData!$D$2:$D$4955,$D1367),"")</f>
        <v>180</v>
      </c>
      <c r="L1367" s="26" t="str">
        <f>IF(ISNUMBER(AVERAGEIFS(ObservedSpeciesData!L$2:L$4955,ObservedSpeciesData!$A$2:$A$4955,$A1367,ObservedSpeciesData!$D$2:$D$4955,$D1367)),AVERAGEIFS(ObservedSpeciesData!L$2:L$4955,ObservedSpeciesData!$A$2:$A$4955,$A1367,ObservedSpeciesData!$D$2:$D$4955,$D1367),"")</f>
        <v/>
      </c>
      <c r="M1367" s="23" t="str">
        <f>IF(ISNUMBER(AVERAGEIFS(ObservedSpeciesData!M$2:M$4955,ObservedSpeciesData!$A$2:$A$4955,$A1367,ObservedSpeciesData!$D$2:$D$4955,$D1367)),AVERAGEIFS(ObservedSpeciesData!M$2:M$4955,ObservedSpeciesData!$A$2:$A$4955,$A1367,ObservedSpeciesData!$D$2:$D$4955,$D1367),"")</f>
        <v/>
      </c>
      <c r="N1367" s="23">
        <f>IF(ISNUMBER(AVERAGEIFS(ObservedSpeciesData!N$2:N$4955,ObservedSpeciesData!$A$2:$A$4955,$A1367,ObservedSpeciesData!$D$2:$D$4955,$D1367)),AVERAGEIFS(ObservedSpeciesData!N$2:N$4955,ObservedSpeciesData!$A$2:$A$4955,$A1367,ObservedSpeciesData!$D$2:$D$4955,$D1367),"")</f>
        <v>1486.8872391111108</v>
      </c>
      <c r="O1367" s="23">
        <f>IF(ISNUMBER(AVERAGEIFS(ObservedSpeciesData!O$2:O$4955,ObservedSpeciesData!$A$2:$A$4955,$A1367,ObservedSpeciesData!$D$2:$D$4955,$D1367)),AVERAGEIFS(ObservedSpeciesData!O$2:O$4955,ObservedSpeciesData!$A$2:$A$4955,$A1367,ObservedSpeciesData!$D$2:$D$4955,$D1367),"")</f>
        <v>148.68872391111111</v>
      </c>
      <c r="P1367" s="23">
        <f>IF(ISNUMBER(AVERAGEIFS(ObservedSpeciesData!P$2:P$4955,ObservedSpeciesData!$A$2:$A$4955,$A1367,ObservedSpeciesData!$C$2:$C$4955,$C1367,ObservedSpeciesData!$D$2:$D$4955,$D1367)),AVERAGEIFS(ObservedSpeciesData!P$2:P$4955,ObservedSpeciesData!$A$2:$A$4955,$A1367,ObservedSpeciesData!$C$2:$C$4955,$C1367,ObservedSpeciesData!$D$2:$D$4955,$D1367),"")</f>
        <v>314.01578244444443</v>
      </c>
      <c r="Q1367" s="23"/>
      <c r="R1367" s="25">
        <f>IF(ISNUMBER(AVERAGEIFS(ObservedSpeciesData!R$2:R$4955,ObservedSpeciesData!$A$2:$A$4955,$A1367,ObservedSpeciesData!$D$2:$D$4955,$D1367)),AVERAGEIFS(ObservedSpeciesData!R$2:R$4955,ObservedSpeciesData!$A$2:$A$4955,$A1367,ObservedSpeciesData!$D$2:$D$4955,$D1367),"")</f>
        <v>0.92088896880450288</v>
      </c>
      <c r="S1367" s="25">
        <f>IF(ISNUMBER(AVERAGEIFS(ObservedSpeciesData!S$2:S$4955,ObservedSpeciesData!$A$2:$A$4955,$A1367,ObservedSpeciesData!$D$2:$D$4955,$D1367)),AVERAGEIFS(ObservedSpeciesData!S$2:S$4955,ObservedSpeciesData!$A$2:$A$4955,$A1367,ObservedSpeciesData!$D$2:$D$4955,$D1367),"")</f>
        <v>1.2504519852800966</v>
      </c>
      <c r="T1367" s="23">
        <f>IF(ISNUMBER(AVERAGEIFS(ObservedSpeciesData!T$2:T$4955,ObservedSpeciesData!$A$2:$A$4955,$A1367,ObservedSpeciesData!$D$2:$D$4955,$D1367)),AVERAGEIFS(ObservedSpeciesData!T$2:T$4955,ObservedSpeciesData!$A$2:$A$4955,$A1367,ObservedSpeciesData!$D$2:$D$4955,$D1367),"")</f>
        <v>1.654337813128653</v>
      </c>
      <c r="U1367" s="24">
        <f>IF(ISNUMBER(AVERAGEIFS(ObservedSpeciesData!U$2:U$4955,ObservedSpeciesData!$A$2:$A$4955,$A1367,ObservedSpeciesData!$C$2:$C$4955,$C1367,ObservedSpeciesData!$D$2:$D$4955,$D1367)),AVERAGEIFS(ObservedSpeciesData!U$2:U$4955,ObservedSpeciesData!$A$2:$A$4955,$A1367,ObservedSpeciesData!$C$2:$C$4955,$C1367,ObservedSpeciesData!$D$2:$D$4955,$D1367),"")</f>
        <v>9.2088896880450286E-3</v>
      </c>
      <c r="V1367" s="23" t="str">
        <f>IF(ISNUMBER(AVERAGEIFS(ObservedSpeciesData!V$2:V$4955,ObservedSpeciesData!$A$2:$A$4955,$A1367,ObservedSpeciesData!$D$2:$D$4955,$D1367)),AVERAGEIFS(ObservedSpeciesData!V$2:V$4955,ObservedSpeciesData!$A$2:$A$4955,$A1367,ObservedSpeciesData!$D$2:$D$4955,$D1367),"")</f>
        <v/>
      </c>
      <c r="W1367" s="23" t="str">
        <f>IF(ISNUMBER(AVERAGEIFS(ObservedSpeciesData!W$2:W$4955,ObservedSpeciesData!$A$2:$A$4955,$A1367,ObservedSpeciesData!$D$2:$D$4955,$D1367)),AVERAGEIFS(ObservedSpeciesData!W$2:W$4955,ObservedSpeciesData!$A$2:$A$4955,$A1367,ObservedSpeciesData!$D$2:$D$4955,$D1367),"")</f>
        <v/>
      </c>
      <c r="X1367" s="23" t="str">
        <f>IF(ISNUMBER(AVERAGEIFS(ObservedSpeciesData!X$2:X$4955,ObservedSpeciesData!$A$2:$A$4955,$A1367,ObservedSpeciesData!$D$2:$D$4955,$D1367)),AVERAGEIFS(ObservedSpeciesData!X$2:X$4955,ObservedSpeciesData!$A$2:$A$4955,$A1367,ObservedSpeciesData!$D$2:$D$4955,$D1367),"")</f>
        <v/>
      </c>
      <c r="Y1367" s="23" t="str">
        <f>IF(ISNUMBER(AVERAGEIFS(ObservedSpeciesData!Y$2:Y$4955,ObservedSpeciesData!$A$2:$A$4955,$A1367,ObservedSpeciesData!$D$2:$D$4955,$D1367)),AVERAGEIFS(ObservedSpeciesData!Y$2:Y$4955,ObservedSpeciesData!$A$2:$A$4955,$A1367,ObservedSpeciesData!$D$2:$D$4955,$D1367),"")</f>
        <v/>
      </c>
      <c r="Z1367" s="23" t="str">
        <f>IF(ISNUMBER(AVERAGEIFS(ObservedSpeciesData!Z$2:Z$4955,ObservedSpeciesData!$A$2:$A$4955,$A1367,ObservedSpeciesData!$D$2:$D$4955,$D1367)),AVERAGEIFS(ObservedSpeciesData!Z$2:Z$4955,ObservedSpeciesData!$A$2:$A$4955,$A1367,ObservedSpeciesData!$D$2:$D$4955,$D1367),"")</f>
        <v/>
      </c>
      <c r="AA1367" s="23" t="str">
        <f>IF(ISNUMBER(AVERAGEIFS(ObservedSpeciesData!AA$2:AA$4955,ObservedSpeciesData!$A$2:$A$4955,$A1367,ObservedSpeciesData!$D$2:$D$4955,$D1367)),AVERAGEIFS(ObservedSpeciesData!AA$2:AA$4955,ObservedSpeciesData!$A$2:$A$4955,$A1367,ObservedSpeciesData!$D$2:$D$4955,$D1367),"")</f>
        <v/>
      </c>
      <c r="AB1367" s="24" t="str">
        <f>IF(ISNUMBER(AVERAGEIFS(ObservedSpeciesData!AB$2:AB$4955,ObservedSpeciesData!$A$2:$A$4955,$A1367,ObservedSpeciesData!$D$2:$D$4955,$D1367)),AVERAGEIFS(ObservedSpeciesData!AB$2:AB$4955,ObservedSpeciesData!$A$2:$A$4955,$A1367,ObservedSpeciesData!$D$2:$D$4955,$D1367),"")</f>
        <v/>
      </c>
      <c r="AC1367" s="24" t="str">
        <f>IF(ISNUMBER(AVERAGEIFS(ObservedSpeciesData!AC$2:AC$4955,ObservedSpeciesData!$A$2:$A$4955,$A1367,ObservedSpeciesData!$D$2:$D$4955,$D1367)),AVERAGEIFS(ObservedSpeciesData!AC$2:AC$4955,ObservedSpeciesData!$A$2:$A$4955,$A1367,ObservedSpeciesData!$D$2:$D$4955,$D1367),"")</f>
        <v/>
      </c>
      <c r="AD1367" s="23" t="str">
        <f>IF(ISNUMBER(AVERAGEIFS(ObservedSpeciesData!AD$2:AD$4955,ObservedSpeciesData!$A$2:$A$4955,$A1367,ObservedSpeciesData!$D$2:$D$4955,$D1367)),AVERAGEIFS(ObservedSpeciesData!AD$2:AD$4955,ObservedSpeciesData!$A$2:$A$4955,$A1367,ObservedSpeciesData!$D$2:$D$4955,$D1367),"")</f>
        <v/>
      </c>
      <c r="AE1367" s="24" t="str">
        <f>IF(ISNUMBER(AVERAGEIFS(ObservedSpeciesData!AE$2:AE$4955,ObservedSpeciesData!$A$2:$A$4955,$A1367,ObservedSpeciesData!$D$2:$D$4955,$D1367)),AVERAGEIFS(ObservedSpeciesData!AE$2:AE$4955,ObservedSpeciesData!$A$2:$A$4955,$A1367,ObservedSpeciesData!$D$2:$D$4955,$D1367),"")</f>
        <v/>
      </c>
      <c r="AF1367" s="23"/>
      <c r="AG1367" s="24"/>
      <c r="AH1367" s="23" t="str">
        <f>IF(ISNUMBER(AVERAGEIFS(ObservedSpeciesData!AH$2:AH$4955,ObservedSpeciesData!$A$2:$A$4955,$A1367,ObservedSpeciesData!$D$2:$D$4955,$D1367)),AVERAGEIFS(ObservedSpeciesData!AH$2:AH$4955,ObservedSpeciesData!$A$2:$A$4955,$A1367,ObservedSpeciesData!$D$2:$D$4955,$D1367),"")</f>
        <v/>
      </c>
      <c r="AI1367" s="23" t="str">
        <f>IF(ISNUMBER(AVERAGEIFS(ObservedSpeciesData!AI$2:AI$4955,ObservedSpeciesData!$A$2:$A$4955,$A1367,ObservedSpeciesData!$C$2:$C$4955,$C1367,ObservedSpeciesData!$D$2:$D$4955,$D1367)),AVERAGEIFS(ObservedSpeciesData!AI$2:AI$4955,ObservedSpeciesData!$A$2:$A$4955,$A1367,ObservedSpeciesData!$C$2:$C$4955,$C1367,ObservedSpeciesData!$D$2:$D$4955,$D1367),"")</f>
        <v/>
      </c>
      <c r="AJ1367" s="2">
        <f>COUNTIFS(ObservedSpeciesData!$A$2:$A$828,$A1367,ObservedSpeciesData!$D$2:$D$828,$D1367)</f>
        <v>0</v>
      </c>
      <c r="AK1367" s="2">
        <f t="shared" si="21"/>
        <v>7</v>
      </c>
    </row>
    <row r="1368" spans="1:37" x14ac:dyDescent="0.25">
      <c r="A1368" s="14" t="s">
        <v>82</v>
      </c>
      <c r="B1368" t="s">
        <v>80</v>
      </c>
      <c r="C1368" t="s">
        <v>79</v>
      </c>
      <c r="D1368" s="13">
        <v>42298</v>
      </c>
      <c r="E1368">
        <v>1</v>
      </c>
      <c r="F1368">
        <v>350</v>
      </c>
      <c r="G1368" s="2" t="s">
        <v>87</v>
      </c>
      <c r="H1368" s="2" t="s">
        <v>11</v>
      </c>
      <c r="I1368">
        <v>8</v>
      </c>
      <c r="J1368" s="2" t="s">
        <v>77</v>
      </c>
      <c r="K1368" s="2">
        <f>IF(ISNUMBER(AVERAGEIFS(ObservedSpeciesData!K$2:K$4955,ObservedSpeciesData!$A$2:$A$4955,$A1368,ObservedSpeciesData!$D$2:$D$4955,$D1368)),AVERAGEIFS(ObservedSpeciesData!K$2:K$4955,ObservedSpeciesData!$A$2:$A$4955,$A1368,ObservedSpeciesData!$D$2:$D$4955,$D1368),"")</f>
        <v>315</v>
      </c>
      <c r="L1368" s="26" t="str">
        <f>IF(ISNUMBER(AVERAGEIFS(ObservedSpeciesData!L$2:L$4955,ObservedSpeciesData!$A$2:$A$4955,$A1368,ObservedSpeciesData!$D$2:$D$4955,$D1368)),AVERAGEIFS(ObservedSpeciesData!L$2:L$4955,ObservedSpeciesData!$A$2:$A$4955,$A1368,ObservedSpeciesData!$D$2:$D$4955,$D1368),"")</f>
        <v/>
      </c>
      <c r="M1368" s="23" t="str">
        <f>IF(ISNUMBER(AVERAGEIFS(ObservedSpeciesData!M$2:M$4955,ObservedSpeciesData!$A$2:$A$4955,$A1368,ObservedSpeciesData!$D$2:$D$4955,$D1368)),AVERAGEIFS(ObservedSpeciesData!M$2:M$4955,ObservedSpeciesData!$A$2:$A$4955,$A1368,ObservedSpeciesData!$D$2:$D$4955,$D1368),"")</f>
        <v/>
      </c>
      <c r="N1368" s="23">
        <f>IF(ISNUMBER(AVERAGEIFS(ObservedSpeciesData!N$2:N$4955,ObservedSpeciesData!$A$2:$A$4955,$A1368,ObservedSpeciesData!$D$2:$D$4955,$D1368)),AVERAGEIFS(ObservedSpeciesData!N$2:N$4955,ObservedSpeciesData!$A$2:$A$4955,$A1368,ObservedSpeciesData!$D$2:$D$4955,$D1368),"")</f>
        <v>2918.433317333333</v>
      </c>
      <c r="O1368" s="23">
        <f>IF(ISNUMBER(AVERAGEIFS(ObservedSpeciesData!O$2:O$4955,ObservedSpeciesData!$A$2:$A$4955,$A1368,ObservedSpeciesData!$D$2:$D$4955,$D1368)),AVERAGEIFS(ObservedSpeciesData!O$2:O$4955,ObservedSpeciesData!$A$2:$A$4955,$A1368,ObservedSpeciesData!$D$2:$D$4955,$D1368),"")</f>
        <v>291.84333173333329</v>
      </c>
      <c r="P1368" s="23">
        <f>IF(ISNUMBER(AVERAGEIFS(ObservedSpeciesData!P$2:P$4955,ObservedSpeciesData!$A$2:$A$4955,$A1368,ObservedSpeciesData!$C$2:$C$4955,$C1368,ObservedSpeciesData!$D$2:$D$4955,$D1368)),AVERAGEIFS(ObservedSpeciesData!P$2:P$4955,ObservedSpeciesData!$A$2:$A$4955,$A1368,ObservedSpeciesData!$C$2:$C$4955,$C1368,ObservedSpeciesData!$D$2:$D$4955,$D1368),"")</f>
        <v>626.35513417777781</v>
      </c>
      <c r="Q1368" s="23"/>
      <c r="R1368" s="25">
        <f>IF(ISNUMBER(AVERAGEIFS(ObservedSpeciesData!R$2:R$4955,ObservedSpeciesData!$A$2:$A$4955,$A1368,ObservedSpeciesData!$D$2:$D$4955,$D1368)),AVERAGEIFS(ObservedSpeciesData!R$2:R$4955,ObservedSpeciesData!$A$2:$A$4955,$A1368,ObservedSpeciesData!$D$2:$D$4955,$D1368),"")</f>
        <v>1.9793072424651372</v>
      </c>
      <c r="S1368" s="25">
        <f>IF(ISNUMBER(AVERAGEIFS(ObservedSpeciesData!S$2:S$4955,ObservedSpeciesData!$A$2:$A$4955,$A1368,ObservedSpeciesData!$D$2:$D$4955,$D1368)),AVERAGEIFS(ObservedSpeciesData!S$2:S$4955,ObservedSpeciesData!$A$2:$A$4955,$A1368,ObservedSpeciesData!$D$2:$D$4955,$D1368),"")</f>
        <v>8.0301061295213341</v>
      </c>
      <c r="T1368" s="23">
        <f>IF(ISNUMBER(AVERAGEIFS(ObservedSpeciesData!T$2:T$4955,ObservedSpeciesData!$A$2:$A$4955,$A1368,ObservedSpeciesData!$D$2:$D$4955,$D1368)),AVERAGEIFS(ObservedSpeciesData!T$2:T$4955,ObservedSpeciesData!$A$2:$A$4955,$A1368,ObservedSpeciesData!$D$2:$D$4955,$D1368),"")</f>
        <v>3.0722510282310851</v>
      </c>
      <c r="U1368" s="24">
        <f>IF(ISNUMBER(AVERAGEIFS(ObservedSpeciesData!U$2:U$4955,ObservedSpeciesData!$A$2:$A$4955,$A1368,ObservedSpeciesData!$C$2:$C$4955,$C1368,ObservedSpeciesData!$D$2:$D$4955,$D1368)),AVERAGEIFS(ObservedSpeciesData!U$2:U$4955,ObservedSpeciesData!$A$2:$A$4955,$A1368,ObservedSpeciesData!$C$2:$C$4955,$C1368,ObservedSpeciesData!$D$2:$D$4955,$D1368),"")</f>
        <v>1.9793072424651371E-2</v>
      </c>
      <c r="V1368" s="23" t="str">
        <f>IF(ISNUMBER(AVERAGEIFS(ObservedSpeciesData!V$2:V$4955,ObservedSpeciesData!$A$2:$A$4955,$A1368,ObservedSpeciesData!$D$2:$D$4955,$D1368)),AVERAGEIFS(ObservedSpeciesData!V$2:V$4955,ObservedSpeciesData!$A$2:$A$4955,$A1368,ObservedSpeciesData!$D$2:$D$4955,$D1368),"")</f>
        <v/>
      </c>
      <c r="W1368" s="23" t="str">
        <f>IF(ISNUMBER(AVERAGEIFS(ObservedSpeciesData!W$2:W$4955,ObservedSpeciesData!$A$2:$A$4955,$A1368,ObservedSpeciesData!$D$2:$D$4955,$D1368)),AVERAGEIFS(ObservedSpeciesData!W$2:W$4955,ObservedSpeciesData!$A$2:$A$4955,$A1368,ObservedSpeciesData!$D$2:$D$4955,$D1368),"")</f>
        <v/>
      </c>
      <c r="X1368" s="23" t="str">
        <f>IF(ISNUMBER(AVERAGEIFS(ObservedSpeciesData!X$2:X$4955,ObservedSpeciesData!$A$2:$A$4955,$A1368,ObservedSpeciesData!$D$2:$D$4955,$D1368)),AVERAGEIFS(ObservedSpeciesData!X$2:X$4955,ObservedSpeciesData!$A$2:$A$4955,$A1368,ObservedSpeciesData!$D$2:$D$4955,$D1368),"")</f>
        <v/>
      </c>
      <c r="Y1368" s="23" t="str">
        <f>IF(ISNUMBER(AVERAGEIFS(ObservedSpeciesData!Y$2:Y$4955,ObservedSpeciesData!$A$2:$A$4955,$A1368,ObservedSpeciesData!$D$2:$D$4955,$D1368)),AVERAGEIFS(ObservedSpeciesData!Y$2:Y$4955,ObservedSpeciesData!$A$2:$A$4955,$A1368,ObservedSpeciesData!$D$2:$D$4955,$D1368),"")</f>
        <v/>
      </c>
      <c r="Z1368" s="23" t="str">
        <f>IF(ISNUMBER(AVERAGEIFS(ObservedSpeciesData!Z$2:Z$4955,ObservedSpeciesData!$A$2:$A$4955,$A1368,ObservedSpeciesData!$D$2:$D$4955,$D1368)),AVERAGEIFS(ObservedSpeciesData!Z$2:Z$4955,ObservedSpeciesData!$A$2:$A$4955,$A1368,ObservedSpeciesData!$D$2:$D$4955,$D1368),"")</f>
        <v/>
      </c>
      <c r="AA1368" s="23" t="str">
        <f>IF(ISNUMBER(AVERAGEIFS(ObservedSpeciesData!AA$2:AA$4955,ObservedSpeciesData!$A$2:$A$4955,$A1368,ObservedSpeciesData!$D$2:$D$4955,$D1368)),AVERAGEIFS(ObservedSpeciesData!AA$2:AA$4955,ObservedSpeciesData!$A$2:$A$4955,$A1368,ObservedSpeciesData!$D$2:$D$4955,$D1368),"")</f>
        <v/>
      </c>
      <c r="AB1368" s="24" t="str">
        <f>IF(ISNUMBER(AVERAGEIFS(ObservedSpeciesData!AB$2:AB$4955,ObservedSpeciesData!$A$2:$A$4955,$A1368,ObservedSpeciesData!$D$2:$D$4955,$D1368)),AVERAGEIFS(ObservedSpeciesData!AB$2:AB$4955,ObservedSpeciesData!$A$2:$A$4955,$A1368,ObservedSpeciesData!$D$2:$D$4955,$D1368),"")</f>
        <v/>
      </c>
      <c r="AC1368" s="24" t="str">
        <f>IF(ISNUMBER(AVERAGEIFS(ObservedSpeciesData!AC$2:AC$4955,ObservedSpeciesData!$A$2:$A$4955,$A1368,ObservedSpeciesData!$D$2:$D$4955,$D1368)),AVERAGEIFS(ObservedSpeciesData!AC$2:AC$4955,ObservedSpeciesData!$A$2:$A$4955,$A1368,ObservedSpeciesData!$D$2:$D$4955,$D1368),"")</f>
        <v/>
      </c>
      <c r="AD1368" s="23" t="str">
        <f>IF(ISNUMBER(AVERAGEIFS(ObservedSpeciesData!AD$2:AD$4955,ObservedSpeciesData!$A$2:$A$4955,$A1368,ObservedSpeciesData!$D$2:$D$4955,$D1368)),AVERAGEIFS(ObservedSpeciesData!AD$2:AD$4955,ObservedSpeciesData!$A$2:$A$4955,$A1368,ObservedSpeciesData!$D$2:$D$4955,$D1368),"")</f>
        <v/>
      </c>
      <c r="AE1368" s="24" t="str">
        <f>IF(ISNUMBER(AVERAGEIFS(ObservedSpeciesData!AE$2:AE$4955,ObservedSpeciesData!$A$2:$A$4955,$A1368,ObservedSpeciesData!$D$2:$D$4955,$D1368)),AVERAGEIFS(ObservedSpeciesData!AE$2:AE$4955,ObservedSpeciesData!$A$2:$A$4955,$A1368,ObservedSpeciesData!$D$2:$D$4955,$D1368),"")</f>
        <v/>
      </c>
      <c r="AF1368" s="23"/>
      <c r="AG1368" s="24"/>
      <c r="AH1368" s="23" t="str">
        <f>IF(ISNUMBER(AVERAGEIFS(ObservedSpeciesData!AH$2:AH$4955,ObservedSpeciesData!$A$2:$A$4955,$A1368,ObservedSpeciesData!$D$2:$D$4955,$D1368)),AVERAGEIFS(ObservedSpeciesData!AH$2:AH$4955,ObservedSpeciesData!$A$2:$A$4955,$A1368,ObservedSpeciesData!$D$2:$D$4955,$D1368),"")</f>
        <v/>
      </c>
      <c r="AI1368" s="23" t="str">
        <f>IF(ISNUMBER(AVERAGEIFS(ObservedSpeciesData!AI$2:AI$4955,ObservedSpeciesData!$A$2:$A$4955,$A1368,ObservedSpeciesData!$C$2:$C$4955,$C1368,ObservedSpeciesData!$D$2:$D$4955,$D1368)),AVERAGEIFS(ObservedSpeciesData!AI$2:AI$4955,ObservedSpeciesData!$A$2:$A$4955,$A1368,ObservedSpeciesData!$C$2:$C$4955,$C1368,ObservedSpeciesData!$D$2:$D$4955,$D1368),"")</f>
        <v/>
      </c>
      <c r="AJ1368" s="2">
        <f>COUNTIFS(ObservedSpeciesData!$A$2:$A$828,$A1368,ObservedSpeciesData!$D$2:$D$828,$D1368)</f>
        <v>0</v>
      </c>
      <c r="AK1368" s="2">
        <f t="shared" si="21"/>
        <v>7</v>
      </c>
    </row>
    <row r="1369" spans="1:37" x14ac:dyDescent="0.25">
      <c r="A1369" s="14" t="s">
        <v>81</v>
      </c>
      <c r="B1369" t="s">
        <v>80</v>
      </c>
      <c r="C1369" t="s">
        <v>79</v>
      </c>
      <c r="D1369" s="13">
        <v>42298</v>
      </c>
      <c r="E1369">
        <v>1</v>
      </c>
      <c r="F1369">
        <v>500</v>
      </c>
      <c r="G1369" s="2" t="s">
        <v>87</v>
      </c>
      <c r="H1369" s="2" t="s">
        <v>11</v>
      </c>
      <c r="I1369">
        <v>8</v>
      </c>
      <c r="J1369" s="2" t="s">
        <v>77</v>
      </c>
      <c r="K1369" s="2">
        <f>IF(ISNUMBER(AVERAGEIFS(ObservedSpeciesData!K$2:K$4955,ObservedSpeciesData!$A$2:$A$4955,$A1369,ObservedSpeciesData!$D$2:$D$4955,$D1369)),AVERAGEIFS(ObservedSpeciesData!K$2:K$4955,ObservedSpeciesData!$A$2:$A$4955,$A1369,ObservedSpeciesData!$D$2:$D$4955,$D1369),"")</f>
        <v>450</v>
      </c>
      <c r="L1369" s="26" t="str">
        <f>IF(ISNUMBER(AVERAGEIFS(ObservedSpeciesData!L$2:L$4955,ObservedSpeciesData!$A$2:$A$4955,$A1369,ObservedSpeciesData!$D$2:$D$4955,$D1369)),AVERAGEIFS(ObservedSpeciesData!L$2:L$4955,ObservedSpeciesData!$A$2:$A$4955,$A1369,ObservedSpeciesData!$D$2:$D$4955,$D1369),"")</f>
        <v/>
      </c>
      <c r="M1369" s="23" t="str">
        <f>IF(ISNUMBER(AVERAGEIFS(ObservedSpeciesData!M$2:M$4955,ObservedSpeciesData!$A$2:$A$4955,$A1369,ObservedSpeciesData!$D$2:$D$4955,$D1369)),AVERAGEIFS(ObservedSpeciesData!M$2:M$4955,ObservedSpeciesData!$A$2:$A$4955,$A1369,ObservedSpeciesData!$D$2:$D$4955,$D1369),"")</f>
        <v/>
      </c>
      <c r="N1369" s="23">
        <f>IF(ISNUMBER(AVERAGEIFS(ObservedSpeciesData!N$2:N$4955,ObservedSpeciesData!$A$2:$A$4955,$A1369,ObservedSpeciesData!$D$2:$D$4955,$D1369)),AVERAGEIFS(ObservedSpeciesData!N$2:N$4955,ObservedSpeciesData!$A$2:$A$4955,$A1369,ObservedSpeciesData!$D$2:$D$4955,$D1369),"")</f>
        <v>3414.3875866666663</v>
      </c>
      <c r="O1369" s="23">
        <f>IF(ISNUMBER(AVERAGEIFS(ObservedSpeciesData!O$2:O$4955,ObservedSpeciesData!$A$2:$A$4955,$A1369,ObservedSpeciesData!$D$2:$D$4955,$D1369)),AVERAGEIFS(ObservedSpeciesData!O$2:O$4955,ObservedSpeciesData!$A$2:$A$4955,$A1369,ObservedSpeciesData!$D$2:$D$4955,$D1369),"")</f>
        <v>341.43875866666662</v>
      </c>
      <c r="P1369" s="23">
        <f>IF(ISNUMBER(AVERAGEIFS(ObservedSpeciesData!P$2:P$4955,ObservedSpeciesData!$A$2:$A$4955,$A1369,ObservedSpeciesData!$C$2:$C$4955,$C1369,ObservedSpeciesData!$D$2:$D$4955,$D1369)),AVERAGEIFS(ObservedSpeciesData!P$2:P$4955,ObservedSpeciesData!$A$2:$A$4955,$A1369,ObservedSpeciesData!$C$2:$C$4955,$C1369,ObservedSpeciesData!$D$2:$D$4955,$D1369),"")</f>
        <v>710.23198275555558</v>
      </c>
      <c r="Q1369" s="23"/>
      <c r="R1369" s="25">
        <f>IF(ISNUMBER(AVERAGEIFS(ObservedSpeciesData!R$2:R$4955,ObservedSpeciesData!$A$2:$A$4955,$A1369,ObservedSpeciesData!$D$2:$D$4955,$D1369)),AVERAGEIFS(ObservedSpeciesData!R$2:R$4955,ObservedSpeciesData!$A$2:$A$4955,$A1369,ObservedSpeciesData!$D$2:$D$4955,$D1369),"")</f>
        <v>0.32090464547677267</v>
      </c>
      <c r="S1369" s="25">
        <f>IF(ISNUMBER(AVERAGEIFS(ObservedSpeciesData!S$2:S$4955,ObservedSpeciesData!$A$2:$A$4955,$A1369,ObservedSpeciesData!$D$2:$D$4955,$D1369)),AVERAGEIFS(ObservedSpeciesData!S$2:S$4955,ObservedSpeciesData!$A$2:$A$4955,$A1369,ObservedSpeciesData!$D$2:$D$4955,$D1369),"")</f>
        <v>0.36319612590799027</v>
      </c>
      <c r="T1369" s="23">
        <f>IF(ISNUMBER(AVERAGEIFS(ObservedSpeciesData!T$2:T$4955,ObservedSpeciesData!$A$2:$A$4955,$A1369,ObservedSpeciesData!$D$2:$D$4955,$D1369)),AVERAGEIFS(ObservedSpeciesData!T$2:T$4955,ObservedSpeciesData!$A$2:$A$4955,$A1369,ObservedSpeciesData!$D$2:$D$4955,$D1369),"")</f>
        <v>2.2056747040516189</v>
      </c>
      <c r="U1369" s="24">
        <f>IF(ISNUMBER(AVERAGEIFS(ObservedSpeciesData!U$2:U$4955,ObservedSpeciesData!$A$2:$A$4955,$A1369,ObservedSpeciesData!$C$2:$C$4955,$C1369,ObservedSpeciesData!$D$2:$D$4955,$D1369)),AVERAGEIFS(ObservedSpeciesData!U$2:U$4955,ObservedSpeciesData!$A$2:$A$4955,$A1369,ObservedSpeciesData!$C$2:$C$4955,$C1369,ObservedSpeciesData!$D$2:$D$4955,$D1369),"")</f>
        <v>3.2090464547677266E-3</v>
      </c>
      <c r="V1369" s="23" t="str">
        <f>IF(ISNUMBER(AVERAGEIFS(ObservedSpeciesData!V$2:V$4955,ObservedSpeciesData!$A$2:$A$4955,$A1369,ObservedSpeciesData!$D$2:$D$4955,$D1369)),AVERAGEIFS(ObservedSpeciesData!V$2:V$4955,ObservedSpeciesData!$A$2:$A$4955,$A1369,ObservedSpeciesData!$D$2:$D$4955,$D1369),"")</f>
        <v/>
      </c>
      <c r="W1369" s="23" t="str">
        <f>IF(ISNUMBER(AVERAGEIFS(ObservedSpeciesData!W$2:W$4955,ObservedSpeciesData!$A$2:$A$4955,$A1369,ObservedSpeciesData!$D$2:$D$4955,$D1369)),AVERAGEIFS(ObservedSpeciesData!W$2:W$4955,ObservedSpeciesData!$A$2:$A$4955,$A1369,ObservedSpeciesData!$D$2:$D$4955,$D1369),"")</f>
        <v/>
      </c>
      <c r="X1369" s="23" t="str">
        <f>IF(ISNUMBER(AVERAGEIFS(ObservedSpeciesData!X$2:X$4955,ObservedSpeciesData!$A$2:$A$4955,$A1369,ObservedSpeciesData!$D$2:$D$4955,$D1369)),AVERAGEIFS(ObservedSpeciesData!X$2:X$4955,ObservedSpeciesData!$A$2:$A$4955,$A1369,ObservedSpeciesData!$D$2:$D$4955,$D1369),"")</f>
        <v/>
      </c>
      <c r="Y1369" s="23" t="str">
        <f>IF(ISNUMBER(AVERAGEIFS(ObservedSpeciesData!Y$2:Y$4955,ObservedSpeciesData!$A$2:$A$4955,$A1369,ObservedSpeciesData!$D$2:$D$4955,$D1369)),AVERAGEIFS(ObservedSpeciesData!Y$2:Y$4955,ObservedSpeciesData!$A$2:$A$4955,$A1369,ObservedSpeciesData!$D$2:$D$4955,$D1369),"")</f>
        <v/>
      </c>
      <c r="Z1369" s="23" t="str">
        <f>IF(ISNUMBER(AVERAGEIFS(ObservedSpeciesData!Z$2:Z$4955,ObservedSpeciesData!$A$2:$A$4955,$A1369,ObservedSpeciesData!$D$2:$D$4955,$D1369)),AVERAGEIFS(ObservedSpeciesData!Z$2:Z$4955,ObservedSpeciesData!$A$2:$A$4955,$A1369,ObservedSpeciesData!$D$2:$D$4955,$D1369),"")</f>
        <v/>
      </c>
      <c r="AA1369" s="23" t="str">
        <f>IF(ISNUMBER(AVERAGEIFS(ObservedSpeciesData!AA$2:AA$4955,ObservedSpeciesData!$A$2:$A$4955,$A1369,ObservedSpeciesData!$D$2:$D$4955,$D1369)),AVERAGEIFS(ObservedSpeciesData!AA$2:AA$4955,ObservedSpeciesData!$A$2:$A$4955,$A1369,ObservedSpeciesData!$D$2:$D$4955,$D1369),"")</f>
        <v/>
      </c>
      <c r="AB1369" s="24" t="str">
        <f>IF(ISNUMBER(AVERAGEIFS(ObservedSpeciesData!AB$2:AB$4955,ObservedSpeciesData!$A$2:$A$4955,$A1369,ObservedSpeciesData!$D$2:$D$4955,$D1369)),AVERAGEIFS(ObservedSpeciesData!AB$2:AB$4955,ObservedSpeciesData!$A$2:$A$4955,$A1369,ObservedSpeciesData!$D$2:$D$4955,$D1369),"")</f>
        <v/>
      </c>
      <c r="AC1369" s="24" t="str">
        <f>IF(ISNUMBER(AVERAGEIFS(ObservedSpeciesData!AC$2:AC$4955,ObservedSpeciesData!$A$2:$A$4955,$A1369,ObservedSpeciesData!$D$2:$D$4955,$D1369)),AVERAGEIFS(ObservedSpeciesData!AC$2:AC$4955,ObservedSpeciesData!$A$2:$A$4955,$A1369,ObservedSpeciesData!$D$2:$D$4955,$D1369),"")</f>
        <v/>
      </c>
      <c r="AD1369" s="23" t="str">
        <f>IF(ISNUMBER(AVERAGEIFS(ObservedSpeciesData!AD$2:AD$4955,ObservedSpeciesData!$A$2:$A$4955,$A1369,ObservedSpeciesData!$D$2:$D$4955,$D1369)),AVERAGEIFS(ObservedSpeciesData!AD$2:AD$4955,ObservedSpeciesData!$A$2:$A$4955,$A1369,ObservedSpeciesData!$D$2:$D$4955,$D1369),"")</f>
        <v/>
      </c>
      <c r="AE1369" s="24" t="str">
        <f>IF(ISNUMBER(AVERAGEIFS(ObservedSpeciesData!AE$2:AE$4955,ObservedSpeciesData!$A$2:$A$4955,$A1369,ObservedSpeciesData!$D$2:$D$4955,$D1369)),AVERAGEIFS(ObservedSpeciesData!AE$2:AE$4955,ObservedSpeciesData!$A$2:$A$4955,$A1369,ObservedSpeciesData!$D$2:$D$4955,$D1369),"")</f>
        <v/>
      </c>
      <c r="AF1369" s="23"/>
      <c r="AG1369" s="24"/>
      <c r="AH1369" s="23" t="str">
        <f>IF(ISNUMBER(AVERAGEIFS(ObservedSpeciesData!AH$2:AH$4955,ObservedSpeciesData!$A$2:$A$4955,$A1369,ObservedSpeciesData!$D$2:$D$4955,$D1369)),AVERAGEIFS(ObservedSpeciesData!AH$2:AH$4955,ObservedSpeciesData!$A$2:$A$4955,$A1369,ObservedSpeciesData!$D$2:$D$4955,$D1369),"")</f>
        <v/>
      </c>
      <c r="AI1369" s="23" t="str">
        <f>IF(ISNUMBER(AVERAGEIFS(ObservedSpeciesData!AI$2:AI$4955,ObservedSpeciesData!$A$2:$A$4955,$A1369,ObservedSpeciesData!$C$2:$C$4955,$C1369,ObservedSpeciesData!$D$2:$D$4955,$D1369)),AVERAGEIFS(ObservedSpeciesData!AI$2:AI$4955,ObservedSpeciesData!$A$2:$A$4955,$A1369,ObservedSpeciesData!$C$2:$C$4955,$C1369,ObservedSpeciesData!$D$2:$D$4955,$D1369),"")</f>
        <v/>
      </c>
      <c r="AJ1369" s="2">
        <f>COUNTIFS(ObservedSpeciesData!$A$2:$A$828,$A1369,ObservedSpeciesData!$D$2:$D$828,$D1369)</f>
        <v>0</v>
      </c>
      <c r="AK1369" s="2">
        <f t="shared" si="21"/>
        <v>7</v>
      </c>
    </row>
    <row r="1370" spans="1:37" x14ac:dyDescent="0.25">
      <c r="A1370" s="14" t="s">
        <v>86</v>
      </c>
      <c r="B1370" t="s">
        <v>80</v>
      </c>
      <c r="C1370" t="s">
        <v>79</v>
      </c>
      <c r="D1370" s="13">
        <v>42305</v>
      </c>
      <c r="E1370">
        <v>1</v>
      </c>
      <c r="F1370">
        <v>0</v>
      </c>
      <c r="G1370" s="2" t="s">
        <v>87</v>
      </c>
      <c r="H1370" s="2" t="s">
        <v>11</v>
      </c>
      <c r="I1370">
        <v>9</v>
      </c>
      <c r="J1370" s="2" t="s">
        <v>88</v>
      </c>
      <c r="K1370" s="2">
        <f>IF(ISNUMBER(AVERAGEIFS(ObservedSpeciesData!K$2:K$4955,ObservedSpeciesData!$A$2:$A$4955,$A1370,ObservedSpeciesData!$D$2:$D$4955,$D1370)),AVERAGEIFS(ObservedSpeciesData!K$2:K$4955,ObservedSpeciesData!$A$2:$A$4955,$A1370,ObservedSpeciesData!$D$2:$D$4955,$D1370),"")</f>
        <v>0</v>
      </c>
      <c r="L1370" s="26">
        <f>IF(ISNUMBER(AVERAGEIFS(ObservedSpeciesData!L$2:L$4955,ObservedSpeciesData!$A$2:$A$4955,$A1370,ObservedSpeciesData!$D$2:$D$4955,$D1370)),AVERAGEIFS(ObservedSpeciesData!L$2:L$4955,ObservedSpeciesData!$A$2:$A$4955,$A1370,ObservedSpeciesData!$D$2:$D$4955,$D1370),"")</f>
        <v>1632</v>
      </c>
      <c r="M1370" s="23">
        <f>IF(ISNUMBER(AVERAGEIFS(ObservedSpeciesData!M$2:M$4955,ObservedSpeciesData!$A$2:$A$4955,$A1370,ObservedSpeciesData!$D$2:$D$4955,$D1370)),AVERAGEIFS(ObservedSpeciesData!M$2:M$4955,ObservedSpeciesData!$A$2:$A$4955,$A1370,ObservedSpeciesData!$D$2:$D$4955,$D1370),"")</f>
        <v>163.20000000000002</v>
      </c>
      <c r="N1370" s="23" t="str">
        <f>IF(ISNUMBER(AVERAGEIFS(ObservedSpeciesData!N$2:N$4955,ObservedSpeciesData!$A$2:$A$4955,$A1370,ObservedSpeciesData!$D$2:$D$4955,$D1370)),AVERAGEIFS(ObservedSpeciesData!N$2:N$4955,ObservedSpeciesData!$A$2:$A$4955,$A1370,ObservedSpeciesData!$D$2:$D$4955,$D1370),"")</f>
        <v/>
      </c>
      <c r="O1370" s="23" t="str">
        <f>IF(ISNUMBER(AVERAGEIFS(ObservedSpeciesData!O$2:O$4955,ObservedSpeciesData!$A$2:$A$4955,$A1370,ObservedSpeciesData!$D$2:$D$4955,$D1370)),AVERAGEIFS(ObservedSpeciesData!O$2:O$4955,ObservedSpeciesData!$A$2:$A$4955,$A1370,ObservedSpeciesData!$D$2:$D$4955,$D1370),"")</f>
        <v/>
      </c>
      <c r="P1370" s="23" t="str">
        <f>IF(ISNUMBER(AVERAGEIFS(ObservedSpeciesData!P$2:P$4955,ObservedSpeciesData!$A$2:$A$4955,$A1370,ObservedSpeciesData!$C$2:$C$4955,$C1370,ObservedSpeciesData!$D$2:$D$4955,$D1370)),AVERAGEIFS(ObservedSpeciesData!P$2:P$4955,ObservedSpeciesData!$A$2:$A$4955,$A1370,ObservedSpeciesData!$C$2:$C$4955,$C1370,ObservedSpeciesData!$D$2:$D$4955,$D1370),"")</f>
        <v/>
      </c>
      <c r="Q1370" s="23"/>
      <c r="R1370" s="25" t="str">
        <f>IF(ISNUMBER(AVERAGEIFS(ObservedSpeciesData!R$2:R$4955,ObservedSpeciesData!$A$2:$A$4955,$A1370,ObservedSpeciesData!$D$2:$D$4955,$D1370)),AVERAGEIFS(ObservedSpeciesData!R$2:R$4955,ObservedSpeciesData!$A$2:$A$4955,$A1370,ObservedSpeciesData!$D$2:$D$4955,$D1370),"")</f>
        <v/>
      </c>
      <c r="S1370" s="25" t="str">
        <f>IF(ISNUMBER(AVERAGEIFS(ObservedSpeciesData!S$2:S$4955,ObservedSpeciesData!$A$2:$A$4955,$A1370,ObservedSpeciesData!$D$2:$D$4955,$D1370)),AVERAGEIFS(ObservedSpeciesData!S$2:S$4955,ObservedSpeciesData!$A$2:$A$4955,$A1370,ObservedSpeciesData!$D$2:$D$4955,$D1370),"")</f>
        <v/>
      </c>
      <c r="T1370" s="23" t="str">
        <f>IF(ISNUMBER(AVERAGEIFS(ObservedSpeciesData!T$2:T$4955,ObservedSpeciesData!$A$2:$A$4955,$A1370,ObservedSpeciesData!$D$2:$D$4955,$D1370)),AVERAGEIFS(ObservedSpeciesData!T$2:T$4955,ObservedSpeciesData!$A$2:$A$4955,$A1370,ObservedSpeciesData!$D$2:$D$4955,$D1370),"")</f>
        <v/>
      </c>
      <c r="U1370" s="24" t="str">
        <f>IF(ISNUMBER(AVERAGEIFS(ObservedSpeciesData!U$2:U$4955,ObservedSpeciesData!$A$2:$A$4955,$A1370,ObservedSpeciesData!$C$2:$C$4955,$C1370,ObservedSpeciesData!$D$2:$D$4955,$D1370)),AVERAGEIFS(ObservedSpeciesData!U$2:U$4955,ObservedSpeciesData!$A$2:$A$4955,$A1370,ObservedSpeciesData!$C$2:$C$4955,$C1370,ObservedSpeciesData!$D$2:$D$4955,$D1370),"")</f>
        <v/>
      </c>
      <c r="V1370" s="23" t="str">
        <f>IF(ISNUMBER(AVERAGEIFS(ObservedSpeciesData!V$2:V$4955,ObservedSpeciesData!$A$2:$A$4955,$A1370,ObservedSpeciesData!$D$2:$D$4955,$D1370)),AVERAGEIFS(ObservedSpeciesData!V$2:V$4955,ObservedSpeciesData!$A$2:$A$4955,$A1370,ObservedSpeciesData!$D$2:$D$4955,$D1370),"")</f>
        <v/>
      </c>
      <c r="W1370" s="23" t="str">
        <f>IF(ISNUMBER(AVERAGEIFS(ObservedSpeciesData!W$2:W$4955,ObservedSpeciesData!$A$2:$A$4955,$A1370,ObservedSpeciesData!$D$2:$D$4955,$D1370)),AVERAGEIFS(ObservedSpeciesData!W$2:W$4955,ObservedSpeciesData!$A$2:$A$4955,$A1370,ObservedSpeciesData!$D$2:$D$4955,$D1370),"")</f>
        <v/>
      </c>
      <c r="X1370" s="23" t="str">
        <f>IF(ISNUMBER(AVERAGEIFS(ObservedSpeciesData!X$2:X$4955,ObservedSpeciesData!$A$2:$A$4955,$A1370,ObservedSpeciesData!$D$2:$D$4955,$D1370)),AVERAGEIFS(ObservedSpeciesData!X$2:X$4955,ObservedSpeciesData!$A$2:$A$4955,$A1370,ObservedSpeciesData!$D$2:$D$4955,$D1370),"")</f>
        <v/>
      </c>
      <c r="Y1370" s="23" t="str">
        <f>IF(ISNUMBER(AVERAGEIFS(ObservedSpeciesData!Y$2:Y$4955,ObservedSpeciesData!$A$2:$A$4955,$A1370,ObservedSpeciesData!$D$2:$D$4955,$D1370)),AVERAGEIFS(ObservedSpeciesData!Y$2:Y$4955,ObservedSpeciesData!$A$2:$A$4955,$A1370,ObservedSpeciesData!$D$2:$D$4955,$D1370),"")</f>
        <v/>
      </c>
      <c r="Z1370" s="23" t="str">
        <f>IF(ISNUMBER(AVERAGEIFS(ObservedSpeciesData!Z$2:Z$4955,ObservedSpeciesData!$A$2:$A$4955,$A1370,ObservedSpeciesData!$D$2:$D$4955,$D1370)),AVERAGEIFS(ObservedSpeciesData!Z$2:Z$4955,ObservedSpeciesData!$A$2:$A$4955,$A1370,ObservedSpeciesData!$D$2:$D$4955,$D1370),"")</f>
        <v/>
      </c>
      <c r="AA1370" s="23" t="str">
        <f>IF(ISNUMBER(AVERAGEIFS(ObservedSpeciesData!AA$2:AA$4955,ObservedSpeciesData!$A$2:$A$4955,$A1370,ObservedSpeciesData!$D$2:$D$4955,$D1370)),AVERAGEIFS(ObservedSpeciesData!AA$2:AA$4955,ObservedSpeciesData!$A$2:$A$4955,$A1370,ObservedSpeciesData!$D$2:$D$4955,$D1370),"")</f>
        <v/>
      </c>
      <c r="AB1370" s="24" t="str">
        <f>IF(ISNUMBER(AVERAGEIFS(ObservedSpeciesData!AB$2:AB$4955,ObservedSpeciesData!$A$2:$A$4955,$A1370,ObservedSpeciesData!$D$2:$D$4955,$D1370)),AVERAGEIFS(ObservedSpeciesData!AB$2:AB$4955,ObservedSpeciesData!$A$2:$A$4955,$A1370,ObservedSpeciesData!$D$2:$D$4955,$D1370),"")</f>
        <v/>
      </c>
      <c r="AC1370" s="24" t="str">
        <f>IF(ISNUMBER(AVERAGEIFS(ObservedSpeciesData!AC$2:AC$4955,ObservedSpeciesData!$A$2:$A$4955,$A1370,ObservedSpeciesData!$D$2:$D$4955,$D1370)),AVERAGEIFS(ObservedSpeciesData!AC$2:AC$4955,ObservedSpeciesData!$A$2:$A$4955,$A1370,ObservedSpeciesData!$D$2:$D$4955,$D1370),"")</f>
        <v/>
      </c>
      <c r="AD1370" s="23" t="str">
        <f>IF(ISNUMBER(AVERAGEIFS(ObservedSpeciesData!AD$2:AD$4955,ObservedSpeciesData!$A$2:$A$4955,$A1370,ObservedSpeciesData!$D$2:$D$4955,$D1370)),AVERAGEIFS(ObservedSpeciesData!AD$2:AD$4955,ObservedSpeciesData!$A$2:$A$4955,$A1370,ObservedSpeciesData!$D$2:$D$4955,$D1370),"")</f>
        <v/>
      </c>
      <c r="AE1370" s="24" t="str">
        <f>IF(ISNUMBER(AVERAGEIFS(ObservedSpeciesData!AE$2:AE$4955,ObservedSpeciesData!$A$2:$A$4955,$A1370,ObservedSpeciesData!$D$2:$D$4955,$D1370)),AVERAGEIFS(ObservedSpeciesData!AE$2:AE$4955,ObservedSpeciesData!$A$2:$A$4955,$A1370,ObservedSpeciesData!$D$2:$D$4955,$D1370),"")</f>
        <v/>
      </c>
      <c r="AF1370" s="23"/>
      <c r="AG1370" s="24"/>
      <c r="AH1370" s="23" t="str">
        <f>IF(ISNUMBER(AVERAGEIFS(ObservedSpeciesData!AH$2:AH$4955,ObservedSpeciesData!$A$2:$A$4955,$A1370,ObservedSpeciesData!$D$2:$D$4955,$D1370)),AVERAGEIFS(ObservedSpeciesData!AH$2:AH$4955,ObservedSpeciesData!$A$2:$A$4955,$A1370,ObservedSpeciesData!$D$2:$D$4955,$D1370),"")</f>
        <v/>
      </c>
      <c r="AI1370" s="23" t="str">
        <f>IF(ISNUMBER(AVERAGEIFS(ObservedSpeciesData!AI$2:AI$4955,ObservedSpeciesData!$A$2:$A$4955,$A1370,ObservedSpeciesData!$C$2:$C$4955,$C1370,ObservedSpeciesData!$D$2:$D$4955,$D1370)),AVERAGEIFS(ObservedSpeciesData!AI$2:AI$4955,ObservedSpeciesData!$A$2:$A$4955,$A1370,ObservedSpeciesData!$C$2:$C$4955,$C1370,ObservedSpeciesData!$D$2:$D$4955,$D1370),"")</f>
        <v/>
      </c>
      <c r="AJ1370" s="2">
        <f>COUNTIFS(ObservedSpeciesData!$A$2:$A$828,$A1370,ObservedSpeciesData!$D$2:$D$828,$D1370)</f>
        <v>0</v>
      </c>
      <c r="AK1370" s="2">
        <f t="shared" si="21"/>
        <v>1</v>
      </c>
    </row>
    <row r="1371" spans="1:37" x14ac:dyDescent="0.25">
      <c r="A1371" s="14" t="s">
        <v>85</v>
      </c>
      <c r="B1371" t="s">
        <v>80</v>
      </c>
      <c r="C1371" t="s">
        <v>79</v>
      </c>
      <c r="D1371" s="13">
        <v>42305</v>
      </c>
      <c r="E1371">
        <v>1</v>
      </c>
      <c r="F1371">
        <v>50</v>
      </c>
      <c r="G1371" s="2" t="s">
        <v>87</v>
      </c>
      <c r="H1371" s="2" t="s">
        <v>11</v>
      </c>
      <c r="I1371">
        <v>9</v>
      </c>
      <c r="J1371" s="2" t="s">
        <v>88</v>
      </c>
      <c r="K1371" s="2">
        <f>IF(ISNUMBER(AVERAGEIFS(ObservedSpeciesData!K$2:K$4955,ObservedSpeciesData!$A$2:$A$4955,$A1371,ObservedSpeciesData!$D$2:$D$4955,$D1371)),AVERAGEIFS(ObservedSpeciesData!K$2:K$4955,ObservedSpeciesData!$A$2:$A$4955,$A1371,ObservedSpeciesData!$D$2:$D$4955,$D1371),"")</f>
        <v>45</v>
      </c>
      <c r="L1371" s="26">
        <f>IF(ISNUMBER(AVERAGEIFS(ObservedSpeciesData!L$2:L$4955,ObservedSpeciesData!$A$2:$A$4955,$A1371,ObservedSpeciesData!$D$2:$D$4955,$D1371)),AVERAGEIFS(ObservedSpeciesData!L$2:L$4955,ObservedSpeciesData!$A$2:$A$4955,$A1371,ObservedSpeciesData!$D$2:$D$4955,$D1371),"")</f>
        <v>1777.6666666666667</v>
      </c>
      <c r="M1371" s="23">
        <f>IF(ISNUMBER(AVERAGEIFS(ObservedSpeciesData!M$2:M$4955,ObservedSpeciesData!$A$2:$A$4955,$A1371,ObservedSpeciesData!$D$2:$D$4955,$D1371)),AVERAGEIFS(ObservedSpeciesData!M$2:M$4955,ObservedSpeciesData!$A$2:$A$4955,$A1371,ObservedSpeciesData!$D$2:$D$4955,$D1371),"")</f>
        <v>177.76666666666665</v>
      </c>
      <c r="N1371" s="23" t="str">
        <f>IF(ISNUMBER(AVERAGEIFS(ObservedSpeciesData!N$2:N$4955,ObservedSpeciesData!$A$2:$A$4955,$A1371,ObservedSpeciesData!$D$2:$D$4955,$D1371)),AVERAGEIFS(ObservedSpeciesData!N$2:N$4955,ObservedSpeciesData!$A$2:$A$4955,$A1371,ObservedSpeciesData!$D$2:$D$4955,$D1371),"")</f>
        <v/>
      </c>
      <c r="O1371" s="23" t="str">
        <f>IF(ISNUMBER(AVERAGEIFS(ObservedSpeciesData!O$2:O$4955,ObservedSpeciesData!$A$2:$A$4955,$A1371,ObservedSpeciesData!$D$2:$D$4955,$D1371)),AVERAGEIFS(ObservedSpeciesData!O$2:O$4955,ObservedSpeciesData!$A$2:$A$4955,$A1371,ObservedSpeciesData!$D$2:$D$4955,$D1371),"")</f>
        <v/>
      </c>
      <c r="P1371" s="23" t="str">
        <f>IF(ISNUMBER(AVERAGEIFS(ObservedSpeciesData!P$2:P$4955,ObservedSpeciesData!$A$2:$A$4955,$A1371,ObservedSpeciesData!$C$2:$C$4955,$C1371,ObservedSpeciesData!$D$2:$D$4955,$D1371)),AVERAGEIFS(ObservedSpeciesData!P$2:P$4955,ObservedSpeciesData!$A$2:$A$4955,$A1371,ObservedSpeciesData!$C$2:$C$4955,$C1371,ObservedSpeciesData!$D$2:$D$4955,$D1371),"")</f>
        <v/>
      </c>
      <c r="Q1371" s="23"/>
      <c r="R1371" s="25" t="str">
        <f>IF(ISNUMBER(AVERAGEIFS(ObservedSpeciesData!R$2:R$4955,ObservedSpeciesData!$A$2:$A$4955,$A1371,ObservedSpeciesData!$D$2:$D$4955,$D1371)),AVERAGEIFS(ObservedSpeciesData!R$2:R$4955,ObservedSpeciesData!$A$2:$A$4955,$A1371,ObservedSpeciesData!$D$2:$D$4955,$D1371),"")</f>
        <v/>
      </c>
      <c r="S1371" s="25" t="str">
        <f>IF(ISNUMBER(AVERAGEIFS(ObservedSpeciesData!S$2:S$4955,ObservedSpeciesData!$A$2:$A$4955,$A1371,ObservedSpeciesData!$D$2:$D$4955,$D1371)),AVERAGEIFS(ObservedSpeciesData!S$2:S$4955,ObservedSpeciesData!$A$2:$A$4955,$A1371,ObservedSpeciesData!$D$2:$D$4955,$D1371),"")</f>
        <v/>
      </c>
      <c r="T1371" s="23" t="str">
        <f>IF(ISNUMBER(AVERAGEIFS(ObservedSpeciesData!T$2:T$4955,ObservedSpeciesData!$A$2:$A$4955,$A1371,ObservedSpeciesData!$D$2:$D$4955,$D1371)),AVERAGEIFS(ObservedSpeciesData!T$2:T$4955,ObservedSpeciesData!$A$2:$A$4955,$A1371,ObservedSpeciesData!$D$2:$D$4955,$D1371),"")</f>
        <v/>
      </c>
      <c r="U1371" s="24" t="str">
        <f>IF(ISNUMBER(AVERAGEIFS(ObservedSpeciesData!U$2:U$4955,ObservedSpeciesData!$A$2:$A$4955,$A1371,ObservedSpeciesData!$C$2:$C$4955,$C1371,ObservedSpeciesData!$D$2:$D$4955,$D1371)),AVERAGEIFS(ObservedSpeciesData!U$2:U$4955,ObservedSpeciesData!$A$2:$A$4955,$A1371,ObservedSpeciesData!$C$2:$C$4955,$C1371,ObservedSpeciesData!$D$2:$D$4955,$D1371),"")</f>
        <v/>
      </c>
      <c r="V1371" s="23" t="str">
        <f>IF(ISNUMBER(AVERAGEIFS(ObservedSpeciesData!V$2:V$4955,ObservedSpeciesData!$A$2:$A$4955,$A1371,ObservedSpeciesData!$D$2:$D$4955,$D1371)),AVERAGEIFS(ObservedSpeciesData!V$2:V$4955,ObservedSpeciesData!$A$2:$A$4955,$A1371,ObservedSpeciesData!$D$2:$D$4955,$D1371),"")</f>
        <v/>
      </c>
      <c r="W1371" s="23" t="str">
        <f>IF(ISNUMBER(AVERAGEIFS(ObservedSpeciesData!W$2:W$4955,ObservedSpeciesData!$A$2:$A$4955,$A1371,ObservedSpeciesData!$D$2:$D$4955,$D1371)),AVERAGEIFS(ObservedSpeciesData!W$2:W$4955,ObservedSpeciesData!$A$2:$A$4955,$A1371,ObservedSpeciesData!$D$2:$D$4955,$D1371),"")</f>
        <v/>
      </c>
      <c r="X1371" s="23" t="str">
        <f>IF(ISNUMBER(AVERAGEIFS(ObservedSpeciesData!X$2:X$4955,ObservedSpeciesData!$A$2:$A$4955,$A1371,ObservedSpeciesData!$D$2:$D$4955,$D1371)),AVERAGEIFS(ObservedSpeciesData!X$2:X$4955,ObservedSpeciesData!$A$2:$A$4955,$A1371,ObservedSpeciesData!$D$2:$D$4955,$D1371),"")</f>
        <v/>
      </c>
      <c r="Y1371" s="23" t="str">
        <f>IF(ISNUMBER(AVERAGEIFS(ObservedSpeciesData!Y$2:Y$4955,ObservedSpeciesData!$A$2:$A$4955,$A1371,ObservedSpeciesData!$D$2:$D$4955,$D1371)),AVERAGEIFS(ObservedSpeciesData!Y$2:Y$4955,ObservedSpeciesData!$A$2:$A$4955,$A1371,ObservedSpeciesData!$D$2:$D$4955,$D1371),"")</f>
        <v/>
      </c>
      <c r="Z1371" s="23" t="str">
        <f>IF(ISNUMBER(AVERAGEIFS(ObservedSpeciesData!Z$2:Z$4955,ObservedSpeciesData!$A$2:$A$4955,$A1371,ObservedSpeciesData!$D$2:$D$4955,$D1371)),AVERAGEIFS(ObservedSpeciesData!Z$2:Z$4955,ObservedSpeciesData!$A$2:$A$4955,$A1371,ObservedSpeciesData!$D$2:$D$4955,$D1371),"")</f>
        <v/>
      </c>
      <c r="AA1371" s="23" t="str">
        <f>IF(ISNUMBER(AVERAGEIFS(ObservedSpeciesData!AA$2:AA$4955,ObservedSpeciesData!$A$2:$A$4955,$A1371,ObservedSpeciesData!$D$2:$D$4955,$D1371)),AVERAGEIFS(ObservedSpeciesData!AA$2:AA$4955,ObservedSpeciesData!$A$2:$A$4955,$A1371,ObservedSpeciesData!$D$2:$D$4955,$D1371),"")</f>
        <v/>
      </c>
      <c r="AB1371" s="24" t="str">
        <f>IF(ISNUMBER(AVERAGEIFS(ObservedSpeciesData!AB$2:AB$4955,ObservedSpeciesData!$A$2:$A$4955,$A1371,ObservedSpeciesData!$D$2:$D$4955,$D1371)),AVERAGEIFS(ObservedSpeciesData!AB$2:AB$4955,ObservedSpeciesData!$A$2:$A$4955,$A1371,ObservedSpeciesData!$D$2:$D$4955,$D1371),"")</f>
        <v/>
      </c>
      <c r="AC1371" s="24" t="str">
        <f>IF(ISNUMBER(AVERAGEIFS(ObservedSpeciesData!AC$2:AC$4955,ObservedSpeciesData!$A$2:$A$4955,$A1371,ObservedSpeciesData!$D$2:$D$4955,$D1371)),AVERAGEIFS(ObservedSpeciesData!AC$2:AC$4955,ObservedSpeciesData!$A$2:$A$4955,$A1371,ObservedSpeciesData!$D$2:$D$4955,$D1371),"")</f>
        <v/>
      </c>
      <c r="AD1371" s="23" t="str">
        <f>IF(ISNUMBER(AVERAGEIFS(ObservedSpeciesData!AD$2:AD$4955,ObservedSpeciesData!$A$2:$A$4955,$A1371,ObservedSpeciesData!$D$2:$D$4955,$D1371)),AVERAGEIFS(ObservedSpeciesData!AD$2:AD$4955,ObservedSpeciesData!$A$2:$A$4955,$A1371,ObservedSpeciesData!$D$2:$D$4955,$D1371),"")</f>
        <v/>
      </c>
      <c r="AE1371" s="24" t="str">
        <f>IF(ISNUMBER(AVERAGEIFS(ObservedSpeciesData!AE$2:AE$4955,ObservedSpeciesData!$A$2:$A$4955,$A1371,ObservedSpeciesData!$D$2:$D$4955,$D1371)),AVERAGEIFS(ObservedSpeciesData!AE$2:AE$4955,ObservedSpeciesData!$A$2:$A$4955,$A1371,ObservedSpeciesData!$D$2:$D$4955,$D1371),"")</f>
        <v/>
      </c>
      <c r="AF1371" s="23"/>
      <c r="AG1371" s="24"/>
      <c r="AH1371" s="23" t="str">
        <f>IF(ISNUMBER(AVERAGEIFS(ObservedSpeciesData!AH$2:AH$4955,ObservedSpeciesData!$A$2:$A$4955,$A1371,ObservedSpeciesData!$D$2:$D$4955,$D1371)),AVERAGEIFS(ObservedSpeciesData!AH$2:AH$4955,ObservedSpeciesData!$A$2:$A$4955,$A1371,ObservedSpeciesData!$D$2:$D$4955,$D1371),"")</f>
        <v/>
      </c>
      <c r="AI1371" s="23" t="str">
        <f>IF(ISNUMBER(AVERAGEIFS(ObservedSpeciesData!AI$2:AI$4955,ObservedSpeciesData!$A$2:$A$4955,$A1371,ObservedSpeciesData!$C$2:$C$4955,$C1371,ObservedSpeciesData!$D$2:$D$4955,$D1371)),AVERAGEIFS(ObservedSpeciesData!AI$2:AI$4955,ObservedSpeciesData!$A$2:$A$4955,$A1371,ObservedSpeciesData!$C$2:$C$4955,$C1371,ObservedSpeciesData!$D$2:$D$4955,$D1371),"")</f>
        <v/>
      </c>
      <c r="AJ1371" s="2">
        <f>COUNTIFS(ObservedSpeciesData!$A$2:$A$828,$A1371,ObservedSpeciesData!$D$2:$D$828,$D1371)</f>
        <v>0</v>
      </c>
      <c r="AK1371" s="2">
        <f t="shared" si="21"/>
        <v>1</v>
      </c>
    </row>
    <row r="1372" spans="1:37" x14ac:dyDescent="0.25">
      <c r="A1372" s="14" t="s">
        <v>84</v>
      </c>
      <c r="B1372" t="s">
        <v>80</v>
      </c>
      <c r="C1372" t="s">
        <v>79</v>
      </c>
      <c r="D1372" s="13">
        <v>42305</v>
      </c>
      <c r="E1372">
        <v>1</v>
      </c>
      <c r="F1372">
        <v>100</v>
      </c>
      <c r="G1372" s="2" t="s">
        <v>87</v>
      </c>
      <c r="H1372" s="2" t="s">
        <v>11</v>
      </c>
      <c r="I1372">
        <v>9</v>
      </c>
      <c r="J1372" s="2" t="s">
        <v>88</v>
      </c>
      <c r="K1372" s="2">
        <f>IF(ISNUMBER(AVERAGEIFS(ObservedSpeciesData!K$2:K$4955,ObservedSpeciesData!$A$2:$A$4955,$A1372,ObservedSpeciesData!$D$2:$D$4955,$D1372)),AVERAGEIFS(ObservedSpeciesData!K$2:K$4955,ObservedSpeciesData!$A$2:$A$4955,$A1372,ObservedSpeciesData!$D$2:$D$4955,$D1372),"")</f>
        <v>90</v>
      </c>
      <c r="L1372" s="26">
        <f>IF(ISNUMBER(AVERAGEIFS(ObservedSpeciesData!L$2:L$4955,ObservedSpeciesData!$A$2:$A$4955,$A1372,ObservedSpeciesData!$D$2:$D$4955,$D1372)),AVERAGEIFS(ObservedSpeciesData!L$2:L$4955,ObservedSpeciesData!$A$2:$A$4955,$A1372,ObservedSpeciesData!$D$2:$D$4955,$D1372),"")</f>
        <v>1885</v>
      </c>
      <c r="M1372" s="23">
        <f>IF(ISNUMBER(AVERAGEIFS(ObservedSpeciesData!M$2:M$4955,ObservedSpeciesData!$A$2:$A$4955,$A1372,ObservedSpeciesData!$D$2:$D$4955,$D1372)),AVERAGEIFS(ObservedSpeciesData!M$2:M$4955,ObservedSpeciesData!$A$2:$A$4955,$A1372,ObservedSpeciesData!$D$2:$D$4955,$D1372),"")</f>
        <v>188.5</v>
      </c>
      <c r="N1372" s="23" t="str">
        <f>IF(ISNUMBER(AVERAGEIFS(ObservedSpeciesData!N$2:N$4955,ObservedSpeciesData!$A$2:$A$4955,$A1372,ObservedSpeciesData!$D$2:$D$4955,$D1372)),AVERAGEIFS(ObservedSpeciesData!N$2:N$4955,ObservedSpeciesData!$A$2:$A$4955,$A1372,ObservedSpeciesData!$D$2:$D$4955,$D1372),"")</f>
        <v/>
      </c>
      <c r="O1372" s="23" t="str">
        <f>IF(ISNUMBER(AVERAGEIFS(ObservedSpeciesData!O$2:O$4955,ObservedSpeciesData!$A$2:$A$4955,$A1372,ObservedSpeciesData!$D$2:$D$4955,$D1372)),AVERAGEIFS(ObservedSpeciesData!O$2:O$4955,ObservedSpeciesData!$A$2:$A$4955,$A1372,ObservedSpeciesData!$D$2:$D$4955,$D1372),"")</f>
        <v/>
      </c>
      <c r="P1372" s="23" t="str">
        <f>IF(ISNUMBER(AVERAGEIFS(ObservedSpeciesData!P$2:P$4955,ObservedSpeciesData!$A$2:$A$4955,$A1372,ObservedSpeciesData!$C$2:$C$4955,$C1372,ObservedSpeciesData!$D$2:$D$4955,$D1372)),AVERAGEIFS(ObservedSpeciesData!P$2:P$4955,ObservedSpeciesData!$A$2:$A$4955,$A1372,ObservedSpeciesData!$C$2:$C$4955,$C1372,ObservedSpeciesData!$D$2:$D$4955,$D1372),"")</f>
        <v/>
      </c>
      <c r="Q1372" s="23"/>
      <c r="R1372" s="25" t="str">
        <f>IF(ISNUMBER(AVERAGEIFS(ObservedSpeciesData!R$2:R$4955,ObservedSpeciesData!$A$2:$A$4955,$A1372,ObservedSpeciesData!$D$2:$D$4955,$D1372)),AVERAGEIFS(ObservedSpeciesData!R$2:R$4955,ObservedSpeciesData!$A$2:$A$4955,$A1372,ObservedSpeciesData!$D$2:$D$4955,$D1372),"")</f>
        <v/>
      </c>
      <c r="S1372" s="25" t="str">
        <f>IF(ISNUMBER(AVERAGEIFS(ObservedSpeciesData!S$2:S$4955,ObservedSpeciesData!$A$2:$A$4955,$A1372,ObservedSpeciesData!$D$2:$D$4955,$D1372)),AVERAGEIFS(ObservedSpeciesData!S$2:S$4955,ObservedSpeciesData!$A$2:$A$4955,$A1372,ObservedSpeciesData!$D$2:$D$4955,$D1372),"")</f>
        <v/>
      </c>
      <c r="T1372" s="23" t="str">
        <f>IF(ISNUMBER(AVERAGEIFS(ObservedSpeciesData!T$2:T$4955,ObservedSpeciesData!$A$2:$A$4955,$A1372,ObservedSpeciesData!$D$2:$D$4955,$D1372)),AVERAGEIFS(ObservedSpeciesData!T$2:T$4955,ObservedSpeciesData!$A$2:$A$4955,$A1372,ObservedSpeciesData!$D$2:$D$4955,$D1372),"")</f>
        <v/>
      </c>
      <c r="U1372" s="24" t="str">
        <f>IF(ISNUMBER(AVERAGEIFS(ObservedSpeciesData!U$2:U$4955,ObservedSpeciesData!$A$2:$A$4955,$A1372,ObservedSpeciesData!$C$2:$C$4955,$C1372,ObservedSpeciesData!$D$2:$D$4955,$D1372)),AVERAGEIFS(ObservedSpeciesData!U$2:U$4955,ObservedSpeciesData!$A$2:$A$4955,$A1372,ObservedSpeciesData!$C$2:$C$4955,$C1372,ObservedSpeciesData!$D$2:$D$4955,$D1372),"")</f>
        <v/>
      </c>
      <c r="V1372" s="23" t="str">
        <f>IF(ISNUMBER(AVERAGEIFS(ObservedSpeciesData!V$2:V$4955,ObservedSpeciesData!$A$2:$A$4955,$A1372,ObservedSpeciesData!$D$2:$D$4955,$D1372)),AVERAGEIFS(ObservedSpeciesData!V$2:V$4955,ObservedSpeciesData!$A$2:$A$4955,$A1372,ObservedSpeciesData!$D$2:$D$4955,$D1372),"")</f>
        <v/>
      </c>
      <c r="W1372" s="23" t="str">
        <f>IF(ISNUMBER(AVERAGEIFS(ObservedSpeciesData!W$2:W$4955,ObservedSpeciesData!$A$2:$A$4955,$A1372,ObservedSpeciesData!$D$2:$D$4955,$D1372)),AVERAGEIFS(ObservedSpeciesData!W$2:W$4955,ObservedSpeciesData!$A$2:$A$4955,$A1372,ObservedSpeciesData!$D$2:$D$4955,$D1372),"")</f>
        <v/>
      </c>
      <c r="X1372" s="23" t="str">
        <f>IF(ISNUMBER(AVERAGEIFS(ObservedSpeciesData!X$2:X$4955,ObservedSpeciesData!$A$2:$A$4955,$A1372,ObservedSpeciesData!$D$2:$D$4955,$D1372)),AVERAGEIFS(ObservedSpeciesData!X$2:X$4955,ObservedSpeciesData!$A$2:$A$4955,$A1372,ObservedSpeciesData!$D$2:$D$4955,$D1372),"")</f>
        <v/>
      </c>
      <c r="Y1372" s="23" t="str">
        <f>IF(ISNUMBER(AVERAGEIFS(ObservedSpeciesData!Y$2:Y$4955,ObservedSpeciesData!$A$2:$A$4955,$A1372,ObservedSpeciesData!$D$2:$D$4955,$D1372)),AVERAGEIFS(ObservedSpeciesData!Y$2:Y$4955,ObservedSpeciesData!$A$2:$A$4955,$A1372,ObservedSpeciesData!$D$2:$D$4955,$D1372),"")</f>
        <v/>
      </c>
      <c r="Z1372" s="23" t="str">
        <f>IF(ISNUMBER(AVERAGEIFS(ObservedSpeciesData!Z$2:Z$4955,ObservedSpeciesData!$A$2:$A$4955,$A1372,ObservedSpeciesData!$D$2:$D$4955,$D1372)),AVERAGEIFS(ObservedSpeciesData!Z$2:Z$4955,ObservedSpeciesData!$A$2:$A$4955,$A1372,ObservedSpeciesData!$D$2:$D$4955,$D1372),"")</f>
        <v/>
      </c>
      <c r="AA1372" s="23" t="str">
        <f>IF(ISNUMBER(AVERAGEIFS(ObservedSpeciesData!AA$2:AA$4955,ObservedSpeciesData!$A$2:$A$4955,$A1372,ObservedSpeciesData!$D$2:$D$4955,$D1372)),AVERAGEIFS(ObservedSpeciesData!AA$2:AA$4955,ObservedSpeciesData!$A$2:$A$4955,$A1372,ObservedSpeciesData!$D$2:$D$4955,$D1372),"")</f>
        <v/>
      </c>
      <c r="AB1372" s="24" t="str">
        <f>IF(ISNUMBER(AVERAGEIFS(ObservedSpeciesData!AB$2:AB$4955,ObservedSpeciesData!$A$2:$A$4955,$A1372,ObservedSpeciesData!$D$2:$D$4955,$D1372)),AVERAGEIFS(ObservedSpeciesData!AB$2:AB$4955,ObservedSpeciesData!$A$2:$A$4955,$A1372,ObservedSpeciesData!$D$2:$D$4955,$D1372),"")</f>
        <v/>
      </c>
      <c r="AC1372" s="24" t="str">
        <f>IF(ISNUMBER(AVERAGEIFS(ObservedSpeciesData!AC$2:AC$4955,ObservedSpeciesData!$A$2:$A$4955,$A1372,ObservedSpeciesData!$D$2:$D$4955,$D1372)),AVERAGEIFS(ObservedSpeciesData!AC$2:AC$4955,ObservedSpeciesData!$A$2:$A$4955,$A1372,ObservedSpeciesData!$D$2:$D$4955,$D1372),"")</f>
        <v/>
      </c>
      <c r="AD1372" s="23" t="str">
        <f>IF(ISNUMBER(AVERAGEIFS(ObservedSpeciesData!AD$2:AD$4955,ObservedSpeciesData!$A$2:$A$4955,$A1372,ObservedSpeciesData!$D$2:$D$4955,$D1372)),AVERAGEIFS(ObservedSpeciesData!AD$2:AD$4955,ObservedSpeciesData!$A$2:$A$4955,$A1372,ObservedSpeciesData!$D$2:$D$4955,$D1372),"")</f>
        <v/>
      </c>
      <c r="AE1372" s="24" t="str">
        <f>IF(ISNUMBER(AVERAGEIFS(ObservedSpeciesData!AE$2:AE$4955,ObservedSpeciesData!$A$2:$A$4955,$A1372,ObservedSpeciesData!$D$2:$D$4955,$D1372)),AVERAGEIFS(ObservedSpeciesData!AE$2:AE$4955,ObservedSpeciesData!$A$2:$A$4955,$A1372,ObservedSpeciesData!$D$2:$D$4955,$D1372),"")</f>
        <v/>
      </c>
      <c r="AF1372" s="23"/>
      <c r="AG1372" s="24"/>
      <c r="AH1372" s="23" t="str">
        <f>IF(ISNUMBER(AVERAGEIFS(ObservedSpeciesData!AH$2:AH$4955,ObservedSpeciesData!$A$2:$A$4955,$A1372,ObservedSpeciesData!$D$2:$D$4955,$D1372)),AVERAGEIFS(ObservedSpeciesData!AH$2:AH$4955,ObservedSpeciesData!$A$2:$A$4955,$A1372,ObservedSpeciesData!$D$2:$D$4955,$D1372),"")</f>
        <v/>
      </c>
      <c r="AI1372" s="23" t="str">
        <f>IF(ISNUMBER(AVERAGEIFS(ObservedSpeciesData!AI$2:AI$4955,ObservedSpeciesData!$A$2:$A$4955,$A1372,ObservedSpeciesData!$C$2:$C$4955,$C1372,ObservedSpeciesData!$D$2:$D$4955,$D1372)),AVERAGEIFS(ObservedSpeciesData!AI$2:AI$4955,ObservedSpeciesData!$A$2:$A$4955,$A1372,ObservedSpeciesData!$C$2:$C$4955,$C1372,ObservedSpeciesData!$D$2:$D$4955,$D1372),"")</f>
        <v/>
      </c>
      <c r="AJ1372" s="2">
        <f>COUNTIFS(ObservedSpeciesData!$A$2:$A$828,$A1372,ObservedSpeciesData!$D$2:$D$828,$D1372)</f>
        <v>0</v>
      </c>
      <c r="AK1372" s="2">
        <f t="shared" si="21"/>
        <v>1</v>
      </c>
    </row>
    <row r="1373" spans="1:37" x14ac:dyDescent="0.25">
      <c r="A1373" s="14" t="s">
        <v>83</v>
      </c>
      <c r="B1373" t="s">
        <v>80</v>
      </c>
      <c r="C1373" t="s">
        <v>79</v>
      </c>
      <c r="D1373" s="13">
        <v>42305</v>
      </c>
      <c r="E1373">
        <v>1</v>
      </c>
      <c r="F1373">
        <v>200</v>
      </c>
      <c r="G1373" s="2" t="s">
        <v>87</v>
      </c>
      <c r="H1373" s="2" t="s">
        <v>11</v>
      </c>
      <c r="I1373">
        <v>9</v>
      </c>
      <c r="J1373" s="2" t="s">
        <v>88</v>
      </c>
      <c r="K1373" s="2">
        <f>IF(ISNUMBER(AVERAGEIFS(ObservedSpeciesData!K$2:K$4955,ObservedSpeciesData!$A$2:$A$4955,$A1373,ObservedSpeciesData!$D$2:$D$4955,$D1373)),AVERAGEIFS(ObservedSpeciesData!K$2:K$4955,ObservedSpeciesData!$A$2:$A$4955,$A1373,ObservedSpeciesData!$D$2:$D$4955,$D1373),"")</f>
        <v>180</v>
      </c>
      <c r="L1373" s="26">
        <f>IF(ISNUMBER(AVERAGEIFS(ObservedSpeciesData!L$2:L$4955,ObservedSpeciesData!$A$2:$A$4955,$A1373,ObservedSpeciesData!$D$2:$D$4955,$D1373)),AVERAGEIFS(ObservedSpeciesData!L$2:L$4955,ObservedSpeciesData!$A$2:$A$4955,$A1373,ObservedSpeciesData!$D$2:$D$4955,$D1373),"")</f>
        <v>1915.6666666666667</v>
      </c>
      <c r="M1373" s="23">
        <f>IF(ISNUMBER(AVERAGEIFS(ObservedSpeciesData!M$2:M$4955,ObservedSpeciesData!$A$2:$A$4955,$A1373,ObservedSpeciesData!$D$2:$D$4955,$D1373)),AVERAGEIFS(ObservedSpeciesData!M$2:M$4955,ObservedSpeciesData!$A$2:$A$4955,$A1373,ObservedSpeciesData!$D$2:$D$4955,$D1373),"")</f>
        <v>191.56666666666669</v>
      </c>
      <c r="N1373" s="23" t="str">
        <f>IF(ISNUMBER(AVERAGEIFS(ObservedSpeciesData!N$2:N$4955,ObservedSpeciesData!$A$2:$A$4955,$A1373,ObservedSpeciesData!$D$2:$D$4955,$D1373)),AVERAGEIFS(ObservedSpeciesData!N$2:N$4955,ObservedSpeciesData!$A$2:$A$4955,$A1373,ObservedSpeciesData!$D$2:$D$4955,$D1373),"")</f>
        <v/>
      </c>
      <c r="O1373" s="23" t="str">
        <f>IF(ISNUMBER(AVERAGEIFS(ObservedSpeciesData!O$2:O$4955,ObservedSpeciesData!$A$2:$A$4955,$A1373,ObservedSpeciesData!$D$2:$D$4955,$D1373)),AVERAGEIFS(ObservedSpeciesData!O$2:O$4955,ObservedSpeciesData!$A$2:$A$4955,$A1373,ObservedSpeciesData!$D$2:$D$4955,$D1373),"")</f>
        <v/>
      </c>
      <c r="P1373" s="23" t="str">
        <f>IF(ISNUMBER(AVERAGEIFS(ObservedSpeciesData!P$2:P$4955,ObservedSpeciesData!$A$2:$A$4955,$A1373,ObservedSpeciesData!$C$2:$C$4955,$C1373,ObservedSpeciesData!$D$2:$D$4955,$D1373)),AVERAGEIFS(ObservedSpeciesData!P$2:P$4955,ObservedSpeciesData!$A$2:$A$4955,$A1373,ObservedSpeciesData!$C$2:$C$4955,$C1373,ObservedSpeciesData!$D$2:$D$4955,$D1373),"")</f>
        <v/>
      </c>
      <c r="Q1373" s="23"/>
      <c r="R1373" s="25" t="str">
        <f>IF(ISNUMBER(AVERAGEIFS(ObservedSpeciesData!R$2:R$4955,ObservedSpeciesData!$A$2:$A$4955,$A1373,ObservedSpeciesData!$D$2:$D$4955,$D1373)),AVERAGEIFS(ObservedSpeciesData!R$2:R$4955,ObservedSpeciesData!$A$2:$A$4955,$A1373,ObservedSpeciesData!$D$2:$D$4955,$D1373),"")</f>
        <v/>
      </c>
      <c r="S1373" s="25" t="str">
        <f>IF(ISNUMBER(AVERAGEIFS(ObservedSpeciesData!S$2:S$4955,ObservedSpeciesData!$A$2:$A$4955,$A1373,ObservedSpeciesData!$D$2:$D$4955,$D1373)),AVERAGEIFS(ObservedSpeciesData!S$2:S$4955,ObservedSpeciesData!$A$2:$A$4955,$A1373,ObservedSpeciesData!$D$2:$D$4955,$D1373),"")</f>
        <v/>
      </c>
      <c r="T1373" s="23" t="str">
        <f>IF(ISNUMBER(AVERAGEIFS(ObservedSpeciesData!T$2:T$4955,ObservedSpeciesData!$A$2:$A$4955,$A1373,ObservedSpeciesData!$D$2:$D$4955,$D1373)),AVERAGEIFS(ObservedSpeciesData!T$2:T$4955,ObservedSpeciesData!$A$2:$A$4955,$A1373,ObservedSpeciesData!$D$2:$D$4955,$D1373),"")</f>
        <v/>
      </c>
      <c r="U1373" s="24" t="str">
        <f>IF(ISNUMBER(AVERAGEIFS(ObservedSpeciesData!U$2:U$4955,ObservedSpeciesData!$A$2:$A$4955,$A1373,ObservedSpeciesData!$C$2:$C$4955,$C1373,ObservedSpeciesData!$D$2:$D$4955,$D1373)),AVERAGEIFS(ObservedSpeciesData!U$2:U$4955,ObservedSpeciesData!$A$2:$A$4955,$A1373,ObservedSpeciesData!$C$2:$C$4955,$C1373,ObservedSpeciesData!$D$2:$D$4955,$D1373),"")</f>
        <v/>
      </c>
      <c r="V1373" s="23" t="str">
        <f>IF(ISNUMBER(AVERAGEIFS(ObservedSpeciesData!V$2:V$4955,ObservedSpeciesData!$A$2:$A$4955,$A1373,ObservedSpeciesData!$D$2:$D$4955,$D1373)),AVERAGEIFS(ObservedSpeciesData!V$2:V$4955,ObservedSpeciesData!$A$2:$A$4955,$A1373,ObservedSpeciesData!$D$2:$D$4955,$D1373),"")</f>
        <v/>
      </c>
      <c r="W1373" s="23" t="str">
        <f>IF(ISNUMBER(AVERAGEIFS(ObservedSpeciesData!W$2:W$4955,ObservedSpeciesData!$A$2:$A$4955,$A1373,ObservedSpeciesData!$D$2:$D$4955,$D1373)),AVERAGEIFS(ObservedSpeciesData!W$2:W$4955,ObservedSpeciesData!$A$2:$A$4955,$A1373,ObservedSpeciesData!$D$2:$D$4955,$D1373),"")</f>
        <v/>
      </c>
      <c r="X1373" s="23" t="str">
        <f>IF(ISNUMBER(AVERAGEIFS(ObservedSpeciesData!X$2:X$4955,ObservedSpeciesData!$A$2:$A$4955,$A1373,ObservedSpeciesData!$D$2:$D$4955,$D1373)),AVERAGEIFS(ObservedSpeciesData!X$2:X$4955,ObservedSpeciesData!$A$2:$A$4955,$A1373,ObservedSpeciesData!$D$2:$D$4955,$D1373),"")</f>
        <v/>
      </c>
      <c r="Y1373" s="23" t="str">
        <f>IF(ISNUMBER(AVERAGEIFS(ObservedSpeciesData!Y$2:Y$4955,ObservedSpeciesData!$A$2:$A$4955,$A1373,ObservedSpeciesData!$D$2:$D$4955,$D1373)),AVERAGEIFS(ObservedSpeciesData!Y$2:Y$4955,ObservedSpeciesData!$A$2:$A$4955,$A1373,ObservedSpeciesData!$D$2:$D$4955,$D1373),"")</f>
        <v/>
      </c>
      <c r="Z1373" s="23" t="str">
        <f>IF(ISNUMBER(AVERAGEIFS(ObservedSpeciesData!Z$2:Z$4955,ObservedSpeciesData!$A$2:$A$4955,$A1373,ObservedSpeciesData!$D$2:$D$4955,$D1373)),AVERAGEIFS(ObservedSpeciesData!Z$2:Z$4955,ObservedSpeciesData!$A$2:$A$4955,$A1373,ObservedSpeciesData!$D$2:$D$4955,$D1373),"")</f>
        <v/>
      </c>
      <c r="AA1373" s="23" t="str">
        <f>IF(ISNUMBER(AVERAGEIFS(ObservedSpeciesData!AA$2:AA$4955,ObservedSpeciesData!$A$2:$A$4955,$A1373,ObservedSpeciesData!$D$2:$D$4955,$D1373)),AVERAGEIFS(ObservedSpeciesData!AA$2:AA$4955,ObservedSpeciesData!$A$2:$A$4955,$A1373,ObservedSpeciesData!$D$2:$D$4955,$D1373),"")</f>
        <v/>
      </c>
      <c r="AB1373" s="24" t="str">
        <f>IF(ISNUMBER(AVERAGEIFS(ObservedSpeciesData!AB$2:AB$4955,ObservedSpeciesData!$A$2:$A$4955,$A1373,ObservedSpeciesData!$D$2:$D$4955,$D1373)),AVERAGEIFS(ObservedSpeciesData!AB$2:AB$4955,ObservedSpeciesData!$A$2:$A$4955,$A1373,ObservedSpeciesData!$D$2:$D$4955,$D1373),"")</f>
        <v/>
      </c>
      <c r="AC1373" s="24" t="str">
        <f>IF(ISNUMBER(AVERAGEIFS(ObservedSpeciesData!AC$2:AC$4955,ObservedSpeciesData!$A$2:$A$4955,$A1373,ObservedSpeciesData!$D$2:$D$4955,$D1373)),AVERAGEIFS(ObservedSpeciesData!AC$2:AC$4955,ObservedSpeciesData!$A$2:$A$4955,$A1373,ObservedSpeciesData!$D$2:$D$4955,$D1373),"")</f>
        <v/>
      </c>
      <c r="AD1373" s="23" t="str">
        <f>IF(ISNUMBER(AVERAGEIFS(ObservedSpeciesData!AD$2:AD$4955,ObservedSpeciesData!$A$2:$A$4955,$A1373,ObservedSpeciesData!$D$2:$D$4955,$D1373)),AVERAGEIFS(ObservedSpeciesData!AD$2:AD$4955,ObservedSpeciesData!$A$2:$A$4955,$A1373,ObservedSpeciesData!$D$2:$D$4955,$D1373),"")</f>
        <v/>
      </c>
      <c r="AE1373" s="24" t="str">
        <f>IF(ISNUMBER(AVERAGEIFS(ObservedSpeciesData!AE$2:AE$4955,ObservedSpeciesData!$A$2:$A$4955,$A1373,ObservedSpeciesData!$D$2:$D$4955,$D1373)),AVERAGEIFS(ObservedSpeciesData!AE$2:AE$4955,ObservedSpeciesData!$A$2:$A$4955,$A1373,ObservedSpeciesData!$D$2:$D$4955,$D1373),"")</f>
        <v/>
      </c>
      <c r="AF1373" s="23"/>
      <c r="AG1373" s="24"/>
      <c r="AH1373" s="23" t="str">
        <f>IF(ISNUMBER(AVERAGEIFS(ObservedSpeciesData!AH$2:AH$4955,ObservedSpeciesData!$A$2:$A$4955,$A1373,ObservedSpeciesData!$D$2:$D$4955,$D1373)),AVERAGEIFS(ObservedSpeciesData!AH$2:AH$4955,ObservedSpeciesData!$A$2:$A$4955,$A1373,ObservedSpeciesData!$D$2:$D$4955,$D1373),"")</f>
        <v/>
      </c>
      <c r="AI1373" s="23" t="str">
        <f>IF(ISNUMBER(AVERAGEIFS(ObservedSpeciesData!AI$2:AI$4955,ObservedSpeciesData!$A$2:$A$4955,$A1373,ObservedSpeciesData!$C$2:$C$4955,$C1373,ObservedSpeciesData!$D$2:$D$4955,$D1373)),AVERAGEIFS(ObservedSpeciesData!AI$2:AI$4955,ObservedSpeciesData!$A$2:$A$4955,$A1373,ObservedSpeciesData!$C$2:$C$4955,$C1373,ObservedSpeciesData!$D$2:$D$4955,$D1373),"")</f>
        <v/>
      </c>
      <c r="AJ1373" s="2">
        <f>COUNTIFS(ObservedSpeciesData!$A$2:$A$828,$A1373,ObservedSpeciesData!$D$2:$D$828,$D1373)</f>
        <v>0</v>
      </c>
      <c r="AK1373" s="2">
        <f t="shared" si="21"/>
        <v>1</v>
      </c>
    </row>
    <row r="1374" spans="1:37" x14ac:dyDescent="0.25">
      <c r="A1374" s="14" t="s">
        <v>82</v>
      </c>
      <c r="B1374" t="s">
        <v>80</v>
      </c>
      <c r="C1374" t="s">
        <v>79</v>
      </c>
      <c r="D1374" s="13">
        <v>42305</v>
      </c>
      <c r="E1374">
        <v>1</v>
      </c>
      <c r="F1374">
        <v>350</v>
      </c>
      <c r="G1374" s="2" t="s">
        <v>87</v>
      </c>
      <c r="H1374" s="2" t="s">
        <v>11</v>
      </c>
      <c r="I1374">
        <v>9</v>
      </c>
      <c r="J1374" s="2" t="s">
        <v>88</v>
      </c>
      <c r="K1374" s="2">
        <f>IF(ISNUMBER(AVERAGEIFS(ObservedSpeciesData!K$2:K$4955,ObservedSpeciesData!$A$2:$A$4955,$A1374,ObservedSpeciesData!$D$2:$D$4955,$D1374)),AVERAGEIFS(ObservedSpeciesData!K$2:K$4955,ObservedSpeciesData!$A$2:$A$4955,$A1374,ObservedSpeciesData!$D$2:$D$4955,$D1374),"")</f>
        <v>315</v>
      </c>
      <c r="L1374" s="26">
        <f>IF(ISNUMBER(AVERAGEIFS(ObservedSpeciesData!L$2:L$4955,ObservedSpeciesData!$A$2:$A$4955,$A1374,ObservedSpeciesData!$D$2:$D$4955,$D1374)),AVERAGEIFS(ObservedSpeciesData!L$2:L$4955,ObservedSpeciesData!$A$2:$A$4955,$A1374,ObservedSpeciesData!$D$2:$D$4955,$D1374),"")</f>
        <v>1900.3333333333333</v>
      </c>
      <c r="M1374" s="23">
        <f>IF(ISNUMBER(AVERAGEIFS(ObservedSpeciesData!M$2:M$4955,ObservedSpeciesData!$A$2:$A$4955,$A1374,ObservedSpeciesData!$D$2:$D$4955,$D1374)),AVERAGEIFS(ObservedSpeciesData!M$2:M$4955,ObservedSpeciesData!$A$2:$A$4955,$A1374,ObservedSpeciesData!$D$2:$D$4955,$D1374),"")</f>
        <v>190.03333333333333</v>
      </c>
      <c r="N1374" s="23" t="str">
        <f>IF(ISNUMBER(AVERAGEIFS(ObservedSpeciesData!N$2:N$4955,ObservedSpeciesData!$A$2:$A$4955,$A1374,ObservedSpeciesData!$D$2:$D$4955,$D1374)),AVERAGEIFS(ObservedSpeciesData!N$2:N$4955,ObservedSpeciesData!$A$2:$A$4955,$A1374,ObservedSpeciesData!$D$2:$D$4955,$D1374),"")</f>
        <v/>
      </c>
      <c r="O1374" s="23" t="str">
        <f>IF(ISNUMBER(AVERAGEIFS(ObservedSpeciesData!O$2:O$4955,ObservedSpeciesData!$A$2:$A$4955,$A1374,ObservedSpeciesData!$D$2:$D$4955,$D1374)),AVERAGEIFS(ObservedSpeciesData!O$2:O$4955,ObservedSpeciesData!$A$2:$A$4955,$A1374,ObservedSpeciesData!$D$2:$D$4955,$D1374),"")</f>
        <v/>
      </c>
      <c r="P1374" s="23" t="str">
        <f>IF(ISNUMBER(AVERAGEIFS(ObservedSpeciesData!P$2:P$4955,ObservedSpeciesData!$A$2:$A$4955,$A1374,ObservedSpeciesData!$C$2:$C$4955,$C1374,ObservedSpeciesData!$D$2:$D$4955,$D1374)),AVERAGEIFS(ObservedSpeciesData!P$2:P$4955,ObservedSpeciesData!$A$2:$A$4955,$A1374,ObservedSpeciesData!$C$2:$C$4955,$C1374,ObservedSpeciesData!$D$2:$D$4955,$D1374),"")</f>
        <v/>
      </c>
      <c r="Q1374" s="23"/>
      <c r="R1374" s="25" t="str">
        <f>IF(ISNUMBER(AVERAGEIFS(ObservedSpeciesData!R$2:R$4955,ObservedSpeciesData!$A$2:$A$4955,$A1374,ObservedSpeciesData!$D$2:$D$4955,$D1374)),AVERAGEIFS(ObservedSpeciesData!R$2:R$4955,ObservedSpeciesData!$A$2:$A$4955,$A1374,ObservedSpeciesData!$D$2:$D$4955,$D1374),"")</f>
        <v/>
      </c>
      <c r="S1374" s="25" t="str">
        <f>IF(ISNUMBER(AVERAGEIFS(ObservedSpeciesData!S$2:S$4955,ObservedSpeciesData!$A$2:$A$4955,$A1374,ObservedSpeciesData!$D$2:$D$4955,$D1374)),AVERAGEIFS(ObservedSpeciesData!S$2:S$4955,ObservedSpeciesData!$A$2:$A$4955,$A1374,ObservedSpeciesData!$D$2:$D$4955,$D1374),"")</f>
        <v/>
      </c>
      <c r="T1374" s="23" t="str">
        <f>IF(ISNUMBER(AVERAGEIFS(ObservedSpeciesData!T$2:T$4955,ObservedSpeciesData!$A$2:$A$4955,$A1374,ObservedSpeciesData!$D$2:$D$4955,$D1374)),AVERAGEIFS(ObservedSpeciesData!T$2:T$4955,ObservedSpeciesData!$A$2:$A$4955,$A1374,ObservedSpeciesData!$D$2:$D$4955,$D1374),"")</f>
        <v/>
      </c>
      <c r="U1374" s="24" t="str">
        <f>IF(ISNUMBER(AVERAGEIFS(ObservedSpeciesData!U$2:U$4955,ObservedSpeciesData!$A$2:$A$4955,$A1374,ObservedSpeciesData!$C$2:$C$4955,$C1374,ObservedSpeciesData!$D$2:$D$4955,$D1374)),AVERAGEIFS(ObservedSpeciesData!U$2:U$4955,ObservedSpeciesData!$A$2:$A$4955,$A1374,ObservedSpeciesData!$C$2:$C$4955,$C1374,ObservedSpeciesData!$D$2:$D$4955,$D1374),"")</f>
        <v/>
      </c>
      <c r="V1374" s="23" t="str">
        <f>IF(ISNUMBER(AVERAGEIFS(ObservedSpeciesData!V$2:V$4955,ObservedSpeciesData!$A$2:$A$4955,$A1374,ObservedSpeciesData!$D$2:$D$4955,$D1374)),AVERAGEIFS(ObservedSpeciesData!V$2:V$4955,ObservedSpeciesData!$A$2:$A$4955,$A1374,ObservedSpeciesData!$D$2:$D$4955,$D1374),"")</f>
        <v/>
      </c>
      <c r="W1374" s="23" t="str">
        <f>IF(ISNUMBER(AVERAGEIFS(ObservedSpeciesData!W$2:W$4955,ObservedSpeciesData!$A$2:$A$4955,$A1374,ObservedSpeciesData!$D$2:$D$4955,$D1374)),AVERAGEIFS(ObservedSpeciesData!W$2:W$4955,ObservedSpeciesData!$A$2:$A$4955,$A1374,ObservedSpeciesData!$D$2:$D$4955,$D1374),"")</f>
        <v/>
      </c>
      <c r="X1374" s="23" t="str">
        <f>IF(ISNUMBER(AVERAGEIFS(ObservedSpeciesData!X$2:X$4955,ObservedSpeciesData!$A$2:$A$4955,$A1374,ObservedSpeciesData!$D$2:$D$4955,$D1374)),AVERAGEIFS(ObservedSpeciesData!X$2:X$4955,ObservedSpeciesData!$A$2:$A$4955,$A1374,ObservedSpeciesData!$D$2:$D$4955,$D1374),"")</f>
        <v/>
      </c>
      <c r="Y1374" s="23" t="str">
        <f>IF(ISNUMBER(AVERAGEIFS(ObservedSpeciesData!Y$2:Y$4955,ObservedSpeciesData!$A$2:$A$4955,$A1374,ObservedSpeciesData!$D$2:$D$4955,$D1374)),AVERAGEIFS(ObservedSpeciesData!Y$2:Y$4955,ObservedSpeciesData!$A$2:$A$4955,$A1374,ObservedSpeciesData!$D$2:$D$4955,$D1374),"")</f>
        <v/>
      </c>
      <c r="Z1374" s="23" t="str">
        <f>IF(ISNUMBER(AVERAGEIFS(ObservedSpeciesData!Z$2:Z$4955,ObservedSpeciesData!$A$2:$A$4955,$A1374,ObservedSpeciesData!$D$2:$D$4955,$D1374)),AVERAGEIFS(ObservedSpeciesData!Z$2:Z$4955,ObservedSpeciesData!$A$2:$A$4955,$A1374,ObservedSpeciesData!$D$2:$D$4955,$D1374),"")</f>
        <v/>
      </c>
      <c r="AA1374" s="23" t="str">
        <f>IF(ISNUMBER(AVERAGEIFS(ObservedSpeciesData!AA$2:AA$4955,ObservedSpeciesData!$A$2:$A$4955,$A1374,ObservedSpeciesData!$D$2:$D$4955,$D1374)),AVERAGEIFS(ObservedSpeciesData!AA$2:AA$4955,ObservedSpeciesData!$A$2:$A$4955,$A1374,ObservedSpeciesData!$D$2:$D$4955,$D1374),"")</f>
        <v/>
      </c>
      <c r="AB1374" s="24" t="str">
        <f>IF(ISNUMBER(AVERAGEIFS(ObservedSpeciesData!AB$2:AB$4955,ObservedSpeciesData!$A$2:$A$4955,$A1374,ObservedSpeciesData!$D$2:$D$4955,$D1374)),AVERAGEIFS(ObservedSpeciesData!AB$2:AB$4955,ObservedSpeciesData!$A$2:$A$4955,$A1374,ObservedSpeciesData!$D$2:$D$4955,$D1374),"")</f>
        <v/>
      </c>
      <c r="AC1374" s="24" t="str">
        <f>IF(ISNUMBER(AVERAGEIFS(ObservedSpeciesData!AC$2:AC$4955,ObservedSpeciesData!$A$2:$A$4955,$A1374,ObservedSpeciesData!$D$2:$D$4955,$D1374)),AVERAGEIFS(ObservedSpeciesData!AC$2:AC$4955,ObservedSpeciesData!$A$2:$A$4955,$A1374,ObservedSpeciesData!$D$2:$D$4955,$D1374),"")</f>
        <v/>
      </c>
      <c r="AD1374" s="23" t="str">
        <f>IF(ISNUMBER(AVERAGEIFS(ObservedSpeciesData!AD$2:AD$4955,ObservedSpeciesData!$A$2:$A$4955,$A1374,ObservedSpeciesData!$D$2:$D$4955,$D1374)),AVERAGEIFS(ObservedSpeciesData!AD$2:AD$4955,ObservedSpeciesData!$A$2:$A$4955,$A1374,ObservedSpeciesData!$D$2:$D$4955,$D1374),"")</f>
        <v/>
      </c>
      <c r="AE1374" s="24" t="str">
        <f>IF(ISNUMBER(AVERAGEIFS(ObservedSpeciesData!AE$2:AE$4955,ObservedSpeciesData!$A$2:$A$4955,$A1374,ObservedSpeciesData!$D$2:$D$4955,$D1374)),AVERAGEIFS(ObservedSpeciesData!AE$2:AE$4955,ObservedSpeciesData!$A$2:$A$4955,$A1374,ObservedSpeciesData!$D$2:$D$4955,$D1374),"")</f>
        <v/>
      </c>
      <c r="AF1374" s="23"/>
      <c r="AG1374" s="24"/>
      <c r="AH1374" s="23" t="str">
        <f>IF(ISNUMBER(AVERAGEIFS(ObservedSpeciesData!AH$2:AH$4955,ObservedSpeciesData!$A$2:$A$4955,$A1374,ObservedSpeciesData!$D$2:$D$4955,$D1374)),AVERAGEIFS(ObservedSpeciesData!AH$2:AH$4955,ObservedSpeciesData!$A$2:$A$4955,$A1374,ObservedSpeciesData!$D$2:$D$4955,$D1374),"")</f>
        <v/>
      </c>
      <c r="AI1374" s="23" t="str">
        <f>IF(ISNUMBER(AVERAGEIFS(ObservedSpeciesData!AI$2:AI$4955,ObservedSpeciesData!$A$2:$A$4955,$A1374,ObservedSpeciesData!$C$2:$C$4955,$C1374,ObservedSpeciesData!$D$2:$D$4955,$D1374)),AVERAGEIFS(ObservedSpeciesData!AI$2:AI$4955,ObservedSpeciesData!$A$2:$A$4955,$A1374,ObservedSpeciesData!$C$2:$C$4955,$C1374,ObservedSpeciesData!$D$2:$D$4955,$D1374),"")</f>
        <v/>
      </c>
      <c r="AJ1374" s="2">
        <f>COUNTIFS(ObservedSpeciesData!$A$2:$A$828,$A1374,ObservedSpeciesData!$D$2:$D$828,$D1374)</f>
        <v>0</v>
      </c>
      <c r="AK1374" s="2">
        <f t="shared" si="21"/>
        <v>1</v>
      </c>
    </row>
    <row r="1375" spans="1:37" x14ac:dyDescent="0.25">
      <c r="A1375" s="14" t="s">
        <v>81</v>
      </c>
      <c r="B1375" t="s">
        <v>80</v>
      </c>
      <c r="C1375" t="s">
        <v>79</v>
      </c>
      <c r="D1375" s="13">
        <v>42305</v>
      </c>
      <c r="E1375">
        <v>1</v>
      </c>
      <c r="F1375">
        <v>500</v>
      </c>
      <c r="G1375" s="2" t="s">
        <v>87</v>
      </c>
      <c r="H1375" s="2" t="s">
        <v>11</v>
      </c>
      <c r="I1375">
        <v>9</v>
      </c>
      <c r="J1375" s="2" t="s">
        <v>88</v>
      </c>
      <c r="K1375" s="2">
        <f>IF(ISNUMBER(AVERAGEIFS(ObservedSpeciesData!K$2:K$4955,ObservedSpeciesData!$A$2:$A$4955,$A1375,ObservedSpeciesData!$D$2:$D$4955,$D1375)),AVERAGEIFS(ObservedSpeciesData!K$2:K$4955,ObservedSpeciesData!$A$2:$A$4955,$A1375,ObservedSpeciesData!$D$2:$D$4955,$D1375),"")</f>
        <v>450</v>
      </c>
      <c r="L1375" s="26">
        <f>IF(ISNUMBER(AVERAGEIFS(ObservedSpeciesData!L$2:L$4955,ObservedSpeciesData!$A$2:$A$4955,$A1375,ObservedSpeciesData!$D$2:$D$4955,$D1375)),AVERAGEIFS(ObservedSpeciesData!L$2:L$4955,ObservedSpeciesData!$A$2:$A$4955,$A1375,ObservedSpeciesData!$D$2:$D$4955,$D1375),"")</f>
        <v>1846.6666666666667</v>
      </c>
      <c r="M1375" s="23">
        <f>IF(ISNUMBER(AVERAGEIFS(ObservedSpeciesData!M$2:M$4955,ObservedSpeciesData!$A$2:$A$4955,$A1375,ObservedSpeciesData!$D$2:$D$4955,$D1375)),AVERAGEIFS(ObservedSpeciesData!M$2:M$4955,ObservedSpeciesData!$A$2:$A$4955,$A1375,ObservedSpeciesData!$D$2:$D$4955,$D1375),"")</f>
        <v>184.66666666666666</v>
      </c>
      <c r="N1375" s="23" t="str">
        <f>IF(ISNUMBER(AVERAGEIFS(ObservedSpeciesData!N$2:N$4955,ObservedSpeciesData!$A$2:$A$4955,$A1375,ObservedSpeciesData!$D$2:$D$4955,$D1375)),AVERAGEIFS(ObservedSpeciesData!N$2:N$4955,ObservedSpeciesData!$A$2:$A$4955,$A1375,ObservedSpeciesData!$D$2:$D$4955,$D1375),"")</f>
        <v/>
      </c>
      <c r="O1375" s="23" t="str">
        <f>IF(ISNUMBER(AVERAGEIFS(ObservedSpeciesData!O$2:O$4955,ObservedSpeciesData!$A$2:$A$4955,$A1375,ObservedSpeciesData!$D$2:$D$4955,$D1375)),AVERAGEIFS(ObservedSpeciesData!O$2:O$4955,ObservedSpeciesData!$A$2:$A$4955,$A1375,ObservedSpeciesData!$D$2:$D$4955,$D1375),"")</f>
        <v/>
      </c>
      <c r="P1375" s="23" t="str">
        <f>IF(ISNUMBER(AVERAGEIFS(ObservedSpeciesData!P$2:P$4955,ObservedSpeciesData!$A$2:$A$4955,$A1375,ObservedSpeciesData!$C$2:$C$4955,$C1375,ObservedSpeciesData!$D$2:$D$4955,$D1375)),AVERAGEIFS(ObservedSpeciesData!P$2:P$4955,ObservedSpeciesData!$A$2:$A$4955,$A1375,ObservedSpeciesData!$C$2:$C$4955,$C1375,ObservedSpeciesData!$D$2:$D$4955,$D1375),"")</f>
        <v/>
      </c>
      <c r="Q1375" s="23"/>
      <c r="R1375" s="25" t="str">
        <f>IF(ISNUMBER(AVERAGEIFS(ObservedSpeciesData!R$2:R$4955,ObservedSpeciesData!$A$2:$A$4955,$A1375,ObservedSpeciesData!$D$2:$D$4955,$D1375)),AVERAGEIFS(ObservedSpeciesData!R$2:R$4955,ObservedSpeciesData!$A$2:$A$4955,$A1375,ObservedSpeciesData!$D$2:$D$4955,$D1375),"")</f>
        <v/>
      </c>
      <c r="S1375" s="25" t="str">
        <f>IF(ISNUMBER(AVERAGEIFS(ObservedSpeciesData!S$2:S$4955,ObservedSpeciesData!$A$2:$A$4955,$A1375,ObservedSpeciesData!$D$2:$D$4955,$D1375)),AVERAGEIFS(ObservedSpeciesData!S$2:S$4955,ObservedSpeciesData!$A$2:$A$4955,$A1375,ObservedSpeciesData!$D$2:$D$4955,$D1375),"")</f>
        <v/>
      </c>
      <c r="T1375" s="23" t="str">
        <f>IF(ISNUMBER(AVERAGEIFS(ObservedSpeciesData!T$2:T$4955,ObservedSpeciesData!$A$2:$A$4955,$A1375,ObservedSpeciesData!$D$2:$D$4955,$D1375)),AVERAGEIFS(ObservedSpeciesData!T$2:T$4955,ObservedSpeciesData!$A$2:$A$4955,$A1375,ObservedSpeciesData!$D$2:$D$4955,$D1375),"")</f>
        <v/>
      </c>
      <c r="U1375" s="24" t="str">
        <f>IF(ISNUMBER(AVERAGEIFS(ObservedSpeciesData!U$2:U$4955,ObservedSpeciesData!$A$2:$A$4955,$A1375,ObservedSpeciesData!$C$2:$C$4955,$C1375,ObservedSpeciesData!$D$2:$D$4955,$D1375)),AVERAGEIFS(ObservedSpeciesData!U$2:U$4955,ObservedSpeciesData!$A$2:$A$4955,$A1375,ObservedSpeciesData!$C$2:$C$4955,$C1375,ObservedSpeciesData!$D$2:$D$4955,$D1375),"")</f>
        <v/>
      </c>
      <c r="V1375" s="23" t="str">
        <f>IF(ISNUMBER(AVERAGEIFS(ObservedSpeciesData!V$2:V$4955,ObservedSpeciesData!$A$2:$A$4955,$A1375,ObservedSpeciesData!$D$2:$D$4955,$D1375)),AVERAGEIFS(ObservedSpeciesData!V$2:V$4955,ObservedSpeciesData!$A$2:$A$4955,$A1375,ObservedSpeciesData!$D$2:$D$4955,$D1375),"")</f>
        <v/>
      </c>
      <c r="W1375" s="23" t="str">
        <f>IF(ISNUMBER(AVERAGEIFS(ObservedSpeciesData!W$2:W$4955,ObservedSpeciesData!$A$2:$A$4955,$A1375,ObservedSpeciesData!$D$2:$D$4955,$D1375)),AVERAGEIFS(ObservedSpeciesData!W$2:W$4955,ObservedSpeciesData!$A$2:$A$4955,$A1375,ObservedSpeciesData!$D$2:$D$4955,$D1375),"")</f>
        <v/>
      </c>
      <c r="X1375" s="23" t="str">
        <f>IF(ISNUMBER(AVERAGEIFS(ObservedSpeciesData!X$2:X$4955,ObservedSpeciesData!$A$2:$A$4955,$A1375,ObservedSpeciesData!$D$2:$D$4955,$D1375)),AVERAGEIFS(ObservedSpeciesData!X$2:X$4955,ObservedSpeciesData!$A$2:$A$4955,$A1375,ObservedSpeciesData!$D$2:$D$4955,$D1375),"")</f>
        <v/>
      </c>
      <c r="Y1375" s="23" t="str">
        <f>IF(ISNUMBER(AVERAGEIFS(ObservedSpeciesData!Y$2:Y$4955,ObservedSpeciesData!$A$2:$A$4955,$A1375,ObservedSpeciesData!$D$2:$D$4955,$D1375)),AVERAGEIFS(ObservedSpeciesData!Y$2:Y$4955,ObservedSpeciesData!$A$2:$A$4955,$A1375,ObservedSpeciesData!$D$2:$D$4955,$D1375),"")</f>
        <v/>
      </c>
      <c r="Z1375" s="23" t="str">
        <f>IF(ISNUMBER(AVERAGEIFS(ObservedSpeciesData!Z$2:Z$4955,ObservedSpeciesData!$A$2:$A$4955,$A1375,ObservedSpeciesData!$D$2:$D$4955,$D1375)),AVERAGEIFS(ObservedSpeciesData!Z$2:Z$4955,ObservedSpeciesData!$A$2:$A$4955,$A1375,ObservedSpeciesData!$D$2:$D$4955,$D1375),"")</f>
        <v/>
      </c>
      <c r="AA1375" s="23" t="str">
        <f>IF(ISNUMBER(AVERAGEIFS(ObservedSpeciesData!AA$2:AA$4955,ObservedSpeciesData!$A$2:$A$4955,$A1375,ObservedSpeciesData!$D$2:$D$4955,$D1375)),AVERAGEIFS(ObservedSpeciesData!AA$2:AA$4955,ObservedSpeciesData!$A$2:$A$4955,$A1375,ObservedSpeciesData!$D$2:$D$4955,$D1375),"")</f>
        <v/>
      </c>
      <c r="AB1375" s="24" t="str">
        <f>IF(ISNUMBER(AVERAGEIFS(ObservedSpeciesData!AB$2:AB$4955,ObservedSpeciesData!$A$2:$A$4955,$A1375,ObservedSpeciesData!$D$2:$D$4955,$D1375)),AVERAGEIFS(ObservedSpeciesData!AB$2:AB$4955,ObservedSpeciesData!$A$2:$A$4955,$A1375,ObservedSpeciesData!$D$2:$D$4955,$D1375),"")</f>
        <v/>
      </c>
      <c r="AC1375" s="24" t="str">
        <f>IF(ISNUMBER(AVERAGEIFS(ObservedSpeciesData!AC$2:AC$4955,ObservedSpeciesData!$A$2:$A$4955,$A1375,ObservedSpeciesData!$D$2:$D$4955,$D1375)),AVERAGEIFS(ObservedSpeciesData!AC$2:AC$4955,ObservedSpeciesData!$A$2:$A$4955,$A1375,ObservedSpeciesData!$D$2:$D$4955,$D1375),"")</f>
        <v/>
      </c>
      <c r="AD1375" s="23" t="str">
        <f>IF(ISNUMBER(AVERAGEIFS(ObservedSpeciesData!AD$2:AD$4955,ObservedSpeciesData!$A$2:$A$4955,$A1375,ObservedSpeciesData!$D$2:$D$4955,$D1375)),AVERAGEIFS(ObservedSpeciesData!AD$2:AD$4955,ObservedSpeciesData!$A$2:$A$4955,$A1375,ObservedSpeciesData!$D$2:$D$4955,$D1375),"")</f>
        <v/>
      </c>
      <c r="AE1375" s="24" t="str">
        <f>IF(ISNUMBER(AVERAGEIFS(ObservedSpeciesData!AE$2:AE$4955,ObservedSpeciesData!$A$2:$A$4955,$A1375,ObservedSpeciesData!$D$2:$D$4955,$D1375)),AVERAGEIFS(ObservedSpeciesData!AE$2:AE$4955,ObservedSpeciesData!$A$2:$A$4955,$A1375,ObservedSpeciesData!$D$2:$D$4955,$D1375),"")</f>
        <v/>
      </c>
      <c r="AF1375" s="23"/>
      <c r="AG1375" s="24"/>
      <c r="AH1375" s="23" t="str">
        <f>IF(ISNUMBER(AVERAGEIFS(ObservedSpeciesData!AH$2:AH$4955,ObservedSpeciesData!$A$2:$A$4955,$A1375,ObservedSpeciesData!$D$2:$D$4955,$D1375)),AVERAGEIFS(ObservedSpeciesData!AH$2:AH$4955,ObservedSpeciesData!$A$2:$A$4955,$A1375,ObservedSpeciesData!$D$2:$D$4955,$D1375),"")</f>
        <v/>
      </c>
      <c r="AI1375" s="23" t="str">
        <f>IF(ISNUMBER(AVERAGEIFS(ObservedSpeciesData!AI$2:AI$4955,ObservedSpeciesData!$A$2:$A$4955,$A1375,ObservedSpeciesData!$C$2:$C$4955,$C1375,ObservedSpeciesData!$D$2:$D$4955,$D1375)),AVERAGEIFS(ObservedSpeciesData!AI$2:AI$4955,ObservedSpeciesData!$A$2:$A$4955,$A1375,ObservedSpeciesData!$C$2:$C$4955,$C1375,ObservedSpeciesData!$D$2:$D$4955,$D1375),"")</f>
        <v/>
      </c>
      <c r="AJ1375" s="2">
        <f>COUNTIFS(ObservedSpeciesData!$A$2:$A$828,$A1375,ObservedSpeciesData!$D$2:$D$828,$D1375)</f>
        <v>0</v>
      </c>
      <c r="AK1375" s="2">
        <f t="shared" si="21"/>
        <v>1</v>
      </c>
    </row>
    <row r="1376" spans="1:37" x14ac:dyDescent="0.25">
      <c r="A1376" s="14" t="s">
        <v>86</v>
      </c>
      <c r="B1376" t="s">
        <v>80</v>
      </c>
      <c r="C1376" t="s">
        <v>79</v>
      </c>
      <c r="D1376" s="13">
        <v>42312</v>
      </c>
      <c r="E1376">
        <v>1</v>
      </c>
      <c r="F1376">
        <v>0</v>
      </c>
      <c r="G1376" s="2" t="s">
        <v>87</v>
      </c>
      <c r="H1376" s="2" t="s">
        <v>11</v>
      </c>
      <c r="I1376">
        <v>9</v>
      </c>
      <c r="J1376" s="2" t="s">
        <v>88</v>
      </c>
      <c r="K1376" s="2">
        <f>IF(ISNUMBER(AVERAGEIFS(ObservedSpeciesData!K$2:K$4955,ObservedSpeciesData!$A$2:$A$4955,$A1376,ObservedSpeciesData!$D$2:$D$4955,$D1376)),AVERAGEIFS(ObservedSpeciesData!K$2:K$4955,ObservedSpeciesData!$A$2:$A$4955,$A1376,ObservedSpeciesData!$D$2:$D$4955,$D1376),"")</f>
        <v>0</v>
      </c>
      <c r="L1376" s="26">
        <f>IF(ISNUMBER(AVERAGEIFS(ObservedSpeciesData!L$2:L$4955,ObservedSpeciesData!$A$2:$A$4955,$A1376,ObservedSpeciesData!$D$2:$D$4955,$D1376)),AVERAGEIFS(ObservedSpeciesData!L$2:L$4955,ObservedSpeciesData!$A$2:$A$4955,$A1376,ObservedSpeciesData!$D$2:$D$4955,$D1376),"")</f>
        <v>2008</v>
      </c>
      <c r="M1376" s="23">
        <f>IF(ISNUMBER(AVERAGEIFS(ObservedSpeciesData!M$2:M$4955,ObservedSpeciesData!$A$2:$A$4955,$A1376,ObservedSpeciesData!$D$2:$D$4955,$D1376)),AVERAGEIFS(ObservedSpeciesData!M$2:M$4955,ObservedSpeciesData!$A$2:$A$4955,$A1376,ObservedSpeciesData!$D$2:$D$4955,$D1376),"")</f>
        <v>200.79999999999998</v>
      </c>
      <c r="N1376" s="23" t="str">
        <f>IF(ISNUMBER(AVERAGEIFS(ObservedSpeciesData!N$2:N$4955,ObservedSpeciesData!$A$2:$A$4955,$A1376,ObservedSpeciesData!$D$2:$D$4955,$D1376)),AVERAGEIFS(ObservedSpeciesData!N$2:N$4955,ObservedSpeciesData!$A$2:$A$4955,$A1376,ObservedSpeciesData!$D$2:$D$4955,$D1376),"")</f>
        <v/>
      </c>
      <c r="O1376" s="23" t="str">
        <f>IF(ISNUMBER(AVERAGEIFS(ObservedSpeciesData!O$2:O$4955,ObservedSpeciesData!$A$2:$A$4955,$A1376,ObservedSpeciesData!$D$2:$D$4955,$D1376)),AVERAGEIFS(ObservedSpeciesData!O$2:O$4955,ObservedSpeciesData!$A$2:$A$4955,$A1376,ObservedSpeciesData!$D$2:$D$4955,$D1376),"")</f>
        <v/>
      </c>
      <c r="P1376" s="23" t="str">
        <f>IF(ISNUMBER(AVERAGEIFS(ObservedSpeciesData!P$2:P$4955,ObservedSpeciesData!$A$2:$A$4955,$A1376,ObservedSpeciesData!$C$2:$C$4955,$C1376,ObservedSpeciesData!$D$2:$D$4955,$D1376)),AVERAGEIFS(ObservedSpeciesData!P$2:P$4955,ObservedSpeciesData!$A$2:$A$4955,$A1376,ObservedSpeciesData!$C$2:$C$4955,$C1376,ObservedSpeciesData!$D$2:$D$4955,$D1376),"")</f>
        <v/>
      </c>
      <c r="Q1376" s="23"/>
      <c r="R1376" s="25" t="str">
        <f>IF(ISNUMBER(AVERAGEIFS(ObservedSpeciesData!R$2:R$4955,ObservedSpeciesData!$A$2:$A$4955,$A1376,ObservedSpeciesData!$D$2:$D$4955,$D1376)),AVERAGEIFS(ObservedSpeciesData!R$2:R$4955,ObservedSpeciesData!$A$2:$A$4955,$A1376,ObservedSpeciesData!$D$2:$D$4955,$D1376),"")</f>
        <v/>
      </c>
      <c r="S1376" s="25" t="str">
        <f>IF(ISNUMBER(AVERAGEIFS(ObservedSpeciesData!S$2:S$4955,ObservedSpeciesData!$A$2:$A$4955,$A1376,ObservedSpeciesData!$D$2:$D$4955,$D1376)),AVERAGEIFS(ObservedSpeciesData!S$2:S$4955,ObservedSpeciesData!$A$2:$A$4955,$A1376,ObservedSpeciesData!$D$2:$D$4955,$D1376),"")</f>
        <v/>
      </c>
      <c r="T1376" s="23" t="str">
        <f>IF(ISNUMBER(AVERAGEIFS(ObservedSpeciesData!T$2:T$4955,ObservedSpeciesData!$A$2:$A$4955,$A1376,ObservedSpeciesData!$D$2:$D$4955,$D1376)),AVERAGEIFS(ObservedSpeciesData!T$2:T$4955,ObservedSpeciesData!$A$2:$A$4955,$A1376,ObservedSpeciesData!$D$2:$D$4955,$D1376),"")</f>
        <v/>
      </c>
      <c r="U1376" s="24" t="str">
        <f>IF(ISNUMBER(AVERAGEIFS(ObservedSpeciesData!U$2:U$4955,ObservedSpeciesData!$A$2:$A$4955,$A1376,ObservedSpeciesData!$C$2:$C$4955,$C1376,ObservedSpeciesData!$D$2:$D$4955,$D1376)),AVERAGEIFS(ObservedSpeciesData!U$2:U$4955,ObservedSpeciesData!$A$2:$A$4955,$A1376,ObservedSpeciesData!$C$2:$C$4955,$C1376,ObservedSpeciesData!$D$2:$D$4955,$D1376),"")</f>
        <v/>
      </c>
      <c r="V1376" s="23" t="str">
        <f>IF(ISNUMBER(AVERAGEIFS(ObservedSpeciesData!V$2:V$4955,ObservedSpeciesData!$A$2:$A$4955,$A1376,ObservedSpeciesData!$D$2:$D$4955,$D1376)),AVERAGEIFS(ObservedSpeciesData!V$2:V$4955,ObservedSpeciesData!$A$2:$A$4955,$A1376,ObservedSpeciesData!$D$2:$D$4955,$D1376),"")</f>
        <v/>
      </c>
      <c r="W1376" s="23" t="str">
        <f>IF(ISNUMBER(AVERAGEIFS(ObservedSpeciesData!W$2:W$4955,ObservedSpeciesData!$A$2:$A$4955,$A1376,ObservedSpeciesData!$D$2:$D$4955,$D1376)),AVERAGEIFS(ObservedSpeciesData!W$2:W$4955,ObservedSpeciesData!$A$2:$A$4955,$A1376,ObservedSpeciesData!$D$2:$D$4955,$D1376),"")</f>
        <v/>
      </c>
      <c r="X1376" s="23" t="str">
        <f>IF(ISNUMBER(AVERAGEIFS(ObservedSpeciesData!X$2:X$4955,ObservedSpeciesData!$A$2:$A$4955,$A1376,ObservedSpeciesData!$D$2:$D$4955,$D1376)),AVERAGEIFS(ObservedSpeciesData!X$2:X$4955,ObservedSpeciesData!$A$2:$A$4955,$A1376,ObservedSpeciesData!$D$2:$D$4955,$D1376),"")</f>
        <v/>
      </c>
      <c r="Y1376" s="23" t="str">
        <f>IF(ISNUMBER(AVERAGEIFS(ObservedSpeciesData!Y$2:Y$4955,ObservedSpeciesData!$A$2:$A$4955,$A1376,ObservedSpeciesData!$D$2:$D$4955,$D1376)),AVERAGEIFS(ObservedSpeciesData!Y$2:Y$4955,ObservedSpeciesData!$A$2:$A$4955,$A1376,ObservedSpeciesData!$D$2:$D$4955,$D1376),"")</f>
        <v/>
      </c>
      <c r="Z1376" s="23" t="str">
        <f>IF(ISNUMBER(AVERAGEIFS(ObservedSpeciesData!Z$2:Z$4955,ObservedSpeciesData!$A$2:$A$4955,$A1376,ObservedSpeciesData!$D$2:$D$4955,$D1376)),AVERAGEIFS(ObservedSpeciesData!Z$2:Z$4955,ObservedSpeciesData!$A$2:$A$4955,$A1376,ObservedSpeciesData!$D$2:$D$4955,$D1376),"")</f>
        <v/>
      </c>
      <c r="AA1376" s="23" t="str">
        <f>IF(ISNUMBER(AVERAGEIFS(ObservedSpeciesData!AA$2:AA$4955,ObservedSpeciesData!$A$2:$A$4955,$A1376,ObservedSpeciesData!$D$2:$D$4955,$D1376)),AVERAGEIFS(ObservedSpeciesData!AA$2:AA$4955,ObservedSpeciesData!$A$2:$A$4955,$A1376,ObservedSpeciesData!$D$2:$D$4955,$D1376),"")</f>
        <v/>
      </c>
      <c r="AB1376" s="24" t="str">
        <f>IF(ISNUMBER(AVERAGEIFS(ObservedSpeciesData!AB$2:AB$4955,ObservedSpeciesData!$A$2:$A$4955,$A1376,ObservedSpeciesData!$D$2:$D$4955,$D1376)),AVERAGEIFS(ObservedSpeciesData!AB$2:AB$4955,ObservedSpeciesData!$A$2:$A$4955,$A1376,ObservedSpeciesData!$D$2:$D$4955,$D1376),"")</f>
        <v/>
      </c>
      <c r="AC1376" s="24" t="str">
        <f>IF(ISNUMBER(AVERAGEIFS(ObservedSpeciesData!AC$2:AC$4955,ObservedSpeciesData!$A$2:$A$4955,$A1376,ObservedSpeciesData!$D$2:$D$4955,$D1376)),AVERAGEIFS(ObservedSpeciesData!AC$2:AC$4955,ObservedSpeciesData!$A$2:$A$4955,$A1376,ObservedSpeciesData!$D$2:$D$4955,$D1376),"")</f>
        <v/>
      </c>
      <c r="AD1376" s="23" t="str">
        <f>IF(ISNUMBER(AVERAGEIFS(ObservedSpeciesData!AD$2:AD$4955,ObservedSpeciesData!$A$2:$A$4955,$A1376,ObservedSpeciesData!$D$2:$D$4955,$D1376)),AVERAGEIFS(ObservedSpeciesData!AD$2:AD$4955,ObservedSpeciesData!$A$2:$A$4955,$A1376,ObservedSpeciesData!$D$2:$D$4955,$D1376),"")</f>
        <v/>
      </c>
      <c r="AE1376" s="24" t="str">
        <f>IF(ISNUMBER(AVERAGEIFS(ObservedSpeciesData!AE$2:AE$4955,ObservedSpeciesData!$A$2:$A$4955,$A1376,ObservedSpeciesData!$D$2:$D$4955,$D1376)),AVERAGEIFS(ObservedSpeciesData!AE$2:AE$4955,ObservedSpeciesData!$A$2:$A$4955,$A1376,ObservedSpeciesData!$D$2:$D$4955,$D1376),"")</f>
        <v/>
      </c>
      <c r="AF1376" s="23"/>
      <c r="AG1376" s="24"/>
      <c r="AH1376" s="23" t="str">
        <f>IF(ISNUMBER(AVERAGEIFS(ObservedSpeciesData!AH$2:AH$4955,ObservedSpeciesData!$A$2:$A$4955,$A1376,ObservedSpeciesData!$D$2:$D$4955,$D1376)),AVERAGEIFS(ObservedSpeciesData!AH$2:AH$4955,ObservedSpeciesData!$A$2:$A$4955,$A1376,ObservedSpeciesData!$D$2:$D$4955,$D1376),"")</f>
        <v/>
      </c>
      <c r="AI1376" s="23" t="str">
        <f>IF(ISNUMBER(AVERAGEIFS(ObservedSpeciesData!AI$2:AI$4955,ObservedSpeciesData!$A$2:$A$4955,$A1376,ObservedSpeciesData!$C$2:$C$4955,$C1376,ObservedSpeciesData!$D$2:$D$4955,$D1376)),AVERAGEIFS(ObservedSpeciesData!AI$2:AI$4955,ObservedSpeciesData!$A$2:$A$4955,$A1376,ObservedSpeciesData!$C$2:$C$4955,$C1376,ObservedSpeciesData!$D$2:$D$4955,$D1376),"")</f>
        <v/>
      </c>
      <c r="AJ1376" s="2">
        <f>COUNTIFS(ObservedSpeciesData!$A$2:$A$828,$A1376,ObservedSpeciesData!$D$2:$D$828,$D1376)</f>
        <v>0</v>
      </c>
      <c r="AK1376" s="2">
        <f t="shared" si="21"/>
        <v>1</v>
      </c>
    </row>
    <row r="1377" spans="1:37" x14ac:dyDescent="0.25">
      <c r="A1377" s="14" t="s">
        <v>85</v>
      </c>
      <c r="B1377" t="s">
        <v>80</v>
      </c>
      <c r="C1377" t="s">
        <v>79</v>
      </c>
      <c r="D1377" s="13">
        <v>42312</v>
      </c>
      <c r="E1377">
        <v>1</v>
      </c>
      <c r="F1377">
        <v>50</v>
      </c>
      <c r="G1377" s="2" t="s">
        <v>87</v>
      </c>
      <c r="H1377" s="2" t="s">
        <v>11</v>
      </c>
      <c r="I1377">
        <v>9</v>
      </c>
      <c r="J1377" s="2" t="s">
        <v>88</v>
      </c>
      <c r="K1377" s="2">
        <f>IF(ISNUMBER(AVERAGEIFS(ObservedSpeciesData!K$2:K$4955,ObservedSpeciesData!$A$2:$A$4955,$A1377,ObservedSpeciesData!$D$2:$D$4955,$D1377)),AVERAGEIFS(ObservedSpeciesData!K$2:K$4955,ObservedSpeciesData!$A$2:$A$4955,$A1377,ObservedSpeciesData!$D$2:$D$4955,$D1377),"")</f>
        <v>45</v>
      </c>
      <c r="L1377" s="26">
        <f>IF(ISNUMBER(AVERAGEIFS(ObservedSpeciesData!L$2:L$4955,ObservedSpeciesData!$A$2:$A$4955,$A1377,ObservedSpeciesData!$D$2:$D$4955,$D1377)),AVERAGEIFS(ObservedSpeciesData!L$2:L$4955,ObservedSpeciesData!$A$2:$A$4955,$A1377,ObservedSpeciesData!$D$2:$D$4955,$D1377),"")</f>
        <v>2168</v>
      </c>
      <c r="M1377" s="23">
        <f>IF(ISNUMBER(AVERAGEIFS(ObservedSpeciesData!M$2:M$4955,ObservedSpeciesData!$A$2:$A$4955,$A1377,ObservedSpeciesData!$D$2:$D$4955,$D1377)),AVERAGEIFS(ObservedSpeciesData!M$2:M$4955,ObservedSpeciesData!$A$2:$A$4955,$A1377,ObservedSpeciesData!$D$2:$D$4955,$D1377),"")</f>
        <v>216.79999999999998</v>
      </c>
      <c r="N1377" s="23" t="str">
        <f>IF(ISNUMBER(AVERAGEIFS(ObservedSpeciesData!N$2:N$4955,ObservedSpeciesData!$A$2:$A$4955,$A1377,ObservedSpeciesData!$D$2:$D$4955,$D1377)),AVERAGEIFS(ObservedSpeciesData!N$2:N$4955,ObservedSpeciesData!$A$2:$A$4955,$A1377,ObservedSpeciesData!$D$2:$D$4955,$D1377),"")</f>
        <v/>
      </c>
      <c r="O1377" s="23" t="str">
        <f>IF(ISNUMBER(AVERAGEIFS(ObservedSpeciesData!O$2:O$4955,ObservedSpeciesData!$A$2:$A$4955,$A1377,ObservedSpeciesData!$D$2:$D$4955,$D1377)),AVERAGEIFS(ObservedSpeciesData!O$2:O$4955,ObservedSpeciesData!$A$2:$A$4955,$A1377,ObservedSpeciesData!$D$2:$D$4955,$D1377),"")</f>
        <v/>
      </c>
      <c r="P1377" s="23" t="str">
        <f>IF(ISNUMBER(AVERAGEIFS(ObservedSpeciesData!P$2:P$4955,ObservedSpeciesData!$A$2:$A$4955,$A1377,ObservedSpeciesData!$C$2:$C$4955,$C1377,ObservedSpeciesData!$D$2:$D$4955,$D1377)),AVERAGEIFS(ObservedSpeciesData!P$2:P$4955,ObservedSpeciesData!$A$2:$A$4955,$A1377,ObservedSpeciesData!$C$2:$C$4955,$C1377,ObservedSpeciesData!$D$2:$D$4955,$D1377),"")</f>
        <v/>
      </c>
      <c r="Q1377" s="23"/>
      <c r="R1377" s="25" t="str">
        <f>IF(ISNUMBER(AVERAGEIFS(ObservedSpeciesData!R$2:R$4955,ObservedSpeciesData!$A$2:$A$4955,$A1377,ObservedSpeciesData!$D$2:$D$4955,$D1377)),AVERAGEIFS(ObservedSpeciesData!R$2:R$4955,ObservedSpeciesData!$A$2:$A$4955,$A1377,ObservedSpeciesData!$D$2:$D$4955,$D1377),"")</f>
        <v/>
      </c>
      <c r="S1377" s="25" t="str">
        <f>IF(ISNUMBER(AVERAGEIFS(ObservedSpeciesData!S$2:S$4955,ObservedSpeciesData!$A$2:$A$4955,$A1377,ObservedSpeciesData!$D$2:$D$4955,$D1377)),AVERAGEIFS(ObservedSpeciesData!S$2:S$4955,ObservedSpeciesData!$A$2:$A$4955,$A1377,ObservedSpeciesData!$D$2:$D$4955,$D1377),"")</f>
        <v/>
      </c>
      <c r="T1377" s="23" t="str">
        <f>IF(ISNUMBER(AVERAGEIFS(ObservedSpeciesData!T$2:T$4955,ObservedSpeciesData!$A$2:$A$4955,$A1377,ObservedSpeciesData!$D$2:$D$4955,$D1377)),AVERAGEIFS(ObservedSpeciesData!T$2:T$4955,ObservedSpeciesData!$A$2:$A$4955,$A1377,ObservedSpeciesData!$D$2:$D$4955,$D1377),"")</f>
        <v/>
      </c>
      <c r="U1377" s="24" t="str">
        <f>IF(ISNUMBER(AVERAGEIFS(ObservedSpeciesData!U$2:U$4955,ObservedSpeciesData!$A$2:$A$4955,$A1377,ObservedSpeciesData!$C$2:$C$4955,$C1377,ObservedSpeciesData!$D$2:$D$4955,$D1377)),AVERAGEIFS(ObservedSpeciesData!U$2:U$4955,ObservedSpeciesData!$A$2:$A$4955,$A1377,ObservedSpeciesData!$C$2:$C$4955,$C1377,ObservedSpeciesData!$D$2:$D$4955,$D1377),"")</f>
        <v/>
      </c>
      <c r="V1377" s="23" t="str">
        <f>IF(ISNUMBER(AVERAGEIFS(ObservedSpeciesData!V$2:V$4955,ObservedSpeciesData!$A$2:$A$4955,$A1377,ObservedSpeciesData!$D$2:$D$4955,$D1377)),AVERAGEIFS(ObservedSpeciesData!V$2:V$4955,ObservedSpeciesData!$A$2:$A$4955,$A1377,ObservedSpeciesData!$D$2:$D$4955,$D1377),"")</f>
        <v/>
      </c>
      <c r="W1377" s="23" t="str">
        <f>IF(ISNUMBER(AVERAGEIFS(ObservedSpeciesData!W$2:W$4955,ObservedSpeciesData!$A$2:$A$4955,$A1377,ObservedSpeciesData!$D$2:$D$4955,$D1377)),AVERAGEIFS(ObservedSpeciesData!W$2:W$4955,ObservedSpeciesData!$A$2:$A$4955,$A1377,ObservedSpeciesData!$D$2:$D$4955,$D1377),"")</f>
        <v/>
      </c>
      <c r="X1377" s="23" t="str">
        <f>IF(ISNUMBER(AVERAGEIFS(ObservedSpeciesData!X$2:X$4955,ObservedSpeciesData!$A$2:$A$4955,$A1377,ObservedSpeciesData!$D$2:$D$4955,$D1377)),AVERAGEIFS(ObservedSpeciesData!X$2:X$4955,ObservedSpeciesData!$A$2:$A$4955,$A1377,ObservedSpeciesData!$D$2:$D$4955,$D1377),"")</f>
        <v/>
      </c>
      <c r="Y1377" s="23" t="str">
        <f>IF(ISNUMBER(AVERAGEIFS(ObservedSpeciesData!Y$2:Y$4955,ObservedSpeciesData!$A$2:$A$4955,$A1377,ObservedSpeciesData!$D$2:$D$4955,$D1377)),AVERAGEIFS(ObservedSpeciesData!Y$2:Y$4955,ObservedSpeciesData!$A$2:$A$4955,$A1377,ObservedSpeciesData!$D$2:$D$4955,$D1377),"")</f>
        <v/>
      </c>
      <c r="Z1377" s="23" t="str">
        <f>IF(ISNUMBER(AVERAGEIFS(ObservedSpeciesData!Z$2:Z$4955,ObservedSpeciesData!$A$2:$A$4955,$A1377,ObservedSpeciesData!$D$2:$D$4955,$D1377)),AVERAGEIFS(ObservedSpeciesData!Z$2:Z$4955,ObservedSpeciesData!$A$2:$A$4955,$A1377,ObservedSpeciesData!$D$2:$D$4955,$D1377),"")</f>
        <v/>
      </c>
      <c r="AA1377" s="23" t="str">
        <f>IF(ISNUMBER(AVERAGEIFS(ObservedSpeciesData!AA$2:AA$4955,ObservedSpeciesData!$A$2:$A$4955,$A1377,ObservedSpeciesData!$D$2:$D$4955,$D1377)),AVERAGEIFS(ObservedSpeciesData!AA$2:AA$4955,ObservedSpeciesData!$A$2:$A$4955,$A1377,ObservedSpeciesData!$D$2:$D$4955,$D1377),"")</f>
        <v/>
      </c>
      <c r="AB1377" s="24" t="str">
        <f>IF(ISNUMBER(AVERAGEIFS(ObservedSpeciesData!AB$2:AB$4955,ObservedSpeciesData!$A$2:$A$4955,$A1377,ObservedSpeciesData!$D$2:$D$4955,$D1377)),AVERAGEIFS(ObservedSpeciesData!AB$2:AB$4955,ObservedSpeciesData!$A$2:$A$4955,$A1377,ObservedSpeciesData!$D$2:$D$4955,$D1377),"")</f>
        <v/>
      </c>
      <c r="AC1377" s="24" t="str">
        <f>IF(ISNUMBER(AVERAGEIFS(ObservedSpeciesData!AC$2:AC$4955,ObservedSpeciesData!$A$2:$A$4955,$A1377,ObservedSpeciesData!$D$2:$D$4955,$D1377)),AVERAGEIFS(ObservedSpeciesData!AC$2:AC$4955,ObservedSpeciesData!$A$2:$A$4955,$A1377,ObservedSpeciesData!$D$2:$D$4955,$D1377),"")</f>
        <v/>
      </c>
      <c r="AD1377" s="23" t="str">
        <f>IF(ISNUMBER(AVERAGEIFS(ObservedSpeciesData!AD$2:AD$4955,ObservedSpeciesData!$A$2:$A$4955,$A1377,ObservedSpeciesData!$D$2:$D$4955,$D1377)),AVERAGEIFS(ObservedSpeciesData!AD$2:AD$4955,ObservedSpeciesData!$A$2:$A$4955,$A1377,ObservedSpeciesData!$D$2:$D$4955,$D1377),"")</f>
        <v/>
      </c>
      <c r="AE1377" s="24" t="str">
        <f>IF(ISNUMBER(AVERAGEIFS(ObservedSpeciesData!AE$2:AE$4955,ObservedSpeciesData!$A$2:$A$4955,$A1377,ObservedSpeciesData!$D$2:$D$4955,$D1377)),AVERAGEIFS(ObservedSpeciesData!AE$2:AE$4955,ObservedSpeciesData!$A$2:$A$4955,$A1377,ObservedSpeciesData!$D$2:$D$4955,$D1377),"")</f>
        <v/>
      </c>
      <c r="AF1377" s="23"/>
      <c r="AG1377" s="24"/>
      <c r="AH1377" s="23" t="str">
        <f>IF(ISNUMBER(AVERAGEIFS(ObservedSpeciesData!AH$2:AH$4955,ObservedSpeciesData!$A$2:$A$4955,$A1377,ObservedSpeciesData!$D$2:$D$4955,$D1377)),AVERAGEIFS(ObservedSpeciesData!AH$2:AH$4955,ObservedSpeciesData!$A$2:$A$4955,$A1377,ObservedSpeciesData!$D$2:$D$4955,$D1377),"")</f>
        <v/>
      </c>
      <c r="AI1377" s="23" t="str">
        <f>IF(ISNUMBER(AVERAGEIFS(ObservedSpeciesData!AI$2:AI$4955,ObservedSpeciesData!$A$2:$A$4955,$A1377,ObservedSpeciesData!$C$2:$C$4955,$C1377,ObservedSpeciesData!$D$2:$D$4955,$D1377)),AVERAGEIFS(ObservedSpeciesData!AI$2:AI$4955,ObservedSpeciesData!$A$2:$A$4955,$A1377,ObservedSpeciesData!$C$2:$C$4955,$C1377,ObservedSpeciesData!$D$2:$D$4955,$D1377),"")</f>
        <v/>
      </c>
      <c r="AJ1377" s="2">
        <f>COUNTIFS(ObservedSpeciesData!$A$2:$A$828,$A1377,ObservedSpeciesData!$D$2:$D$828,$D1377)</f>
        <v>0</v>
      </c>
      <c r="AK1377" s="2">
        <f t="shared" si="21"/>
        <v>1</v>
      </c>
    </row>
    <row r="1378" spans="1:37" x14ac:dyDescent="0.25">
      <c r="A1378" s="14" t="s">
        <v>84</v>
      </c>
      <c r="B1378" t="s">
        <v>80</v>
      </c>
      <c r="C1378" t="s">
        <v>79</v>
      </c>
      <c r="D1378" s="13">
        <v>42312</v>
      </c>
      <c r="E1378">
        <v>1</v>
      </c>
      <c r="F1378">
        <v>100</v>
      </c>
      <c r="G1378" s="2" t="s">
        <v>87</v>
      </c>
      <c r="H1378" s="2" t="s">
        <v>11</v>
      </c>
      <c r="I1378">
        <v>9</v>
      </c>
      <c r="J1378" s="2" t="s">
        <v>88</v>
      </c>
      <c r="K1378" s="2">
        <f>IF(ISNUMBER(AVERAGEIFS(ObservedSpeciesData!K$2:K$4955,ObservedSpeciesData!$A$2:$A$4955,$A1378,ObservedSpeciesData!$D$2:$D$4955,$D1378)),AVERAGEIFS(ObservedSpeciesData!K$2:K$4955,ObservedSpeciesData!$A$2:$A$4955,$A1378,ObservedSpeciesData!$D$2:$D$4955,$D1378),"")</f>
        <v>90</v>
      </c>
      <c r="L1378" s="26">
        <f>IF(ISNUMBER(AVERAGEIFS(ObservedSpeciesData!L$2:L$4955,ObservedSpeciesData!$A$2:$A$4955,$A1378,ObservedSpeciesData!$D$2:$D$4955,$D1378)),AVERAGEIFS(ObservedSpeciesData!L$2:L$4955,ObservedSpeciesData!$A$2:$A$4955,$A1378,ObservedSpeciesData!$D$2:$D$4955,$D1378),"")</f>
        <v>2312</v>
      </c>
      <c r="M1378" s="23">
        <f>IF(ISNUMBER(AVERAGEIFS(ObservedSpeciesData!M$2:M$4955,ObservedSpeciesData!$A$2:$A$4955,$A1378,ObservedSpeciesData!$D$2:$D$4955,$D1378)),AVERAGEIFS(ObservedSpeciesData!M$2:M$4955,ObservedSpeciesData!$A$2:$A$4955,$A1378,ObservedSpeciesData!$D$2:$D$4955,$D1378),"")</f>
        <v>231.20000000000002</v>
      </c>
      <c r="N1378" s="23" t="str">
        <f>IF(ISNUMBER(AVERAGEIFS(ObservedSpeciesData!N$2:N$4955,ObservedSpeciesData!$A$2:$A$4955,$A1378,ObservedSpeciesData!$D$2:$D$4955,$D1378)),AVERAGEIFS(ObservedSpeciesData!N$2:N$4955,ObservedSpeciesData!$A$2:$A$4955,$A1378,ObservedSpeciesData!$D$2:$D$4955,$D1378),"")</f>
        <v/>
      </c>
      <c r="O1378" s="23" t="str">
        <f>IF(ISNUMBER(AVERAGEIFS(ObservedSpeciesData!O$2:O$4955,ObservedSpeciesData!$A$2:$A$4955,$A1378,ObservedSpeciesData!$D$2:$D$4955,$D1378)),AVERAGEIFS(ObservedSpeciesData!O$2:O$4955,ObservedSpeciesData!$A$2:$A$4955,$A1378,ObservedSpeciesData!$D$2:$D$4955,$D1378),"")</f>
        <v/>
      </c>
      <c r="P1378" s="23" t="str">
        <f>IF(ISNUMBER(AVERAGEIFS(ObservedSpeciesData!P$2:P$4955,ObservedSpeciesData!$A$2:$A$4955,$A1378,ObservedSpeciesData!$C$2:$C$4955,$C1378,ObservedSpeciesData!$D$2:$D$4955,$D1378)),AVERAGEIFS(ObservedSpeciesData!P$2:P$4955,ObservedSpeciesData!$A$2:$A$4955,$A1378,ObservedSpeciesData!$C$2:$C$4955,$C1378,ObservedSpeciesData!$D$2:$D$4955,$D1378),"")</f>
        <v/>
      </c>
      <c r="Q1378" s="23"/>
      <c r="R1378" s="25" t="str">
        <f>IF(ISNUMBER(AVERAGEIFS(ObservedSpeciesData!R$2:R$4955,ObservedSpeciesData!$A$2:$A$4955,$A1378,ObservedSpeciesData!$D$2:$D$4955,$D1378)),AVERAGEIFS(ObservedSpeciesData!R$2:R$4955,ObservedSpeciesData!$A$2:$A$4955,$A1378,ObservedSpeciesData!$D$2:$D$4955,$D1378),"")</f>
        <v/>
      </c>
      <c r="S1378" s="25" t="str">
        <f>IF(ISNUMBER(AVERAGEIFS(ObservedSpeciesData!S$2:S$4955,ObservedSpeciesData!$A$2:$A$4955,$A1378,ObservedSpeciesData!$D$2:$D$4955,$D1378)),AVERAGEIFS(ObservedSpeciesData!S$2:S$4955,ObservedSpeciesData!$A$2:$A$4955,$A1378,ObservedSpeciesData!$D$2:$D$4955,$D1378),"")</f>
        <v/>
      </c>
      <c r="T1378" s="23" t="str">
        <f>IF(ISNUMBER(AVERAGEIFS(ObservedSpeciesData!T$2:T$4955,ObservedSpeciesData!$A$2:$A$4955,$A1378,ObservedSpeciesData!$D$2:$D$4955,$D1378)),AVERAGEIFS(ObservedSpeciesData!T$2:T$4955,ObservedSpeciesData!$A$2:$A$4955,$A1378,ObservedSpeciesData!$D$2:$D$4955,$D1378),"")</f>
        <v/>
      </c>
      <c r="U1378" s="24" t="str">
        <f>IF(ISNUMBER(AVERAGEIFS(ObservedSpeciesData!U$2:U$4955,ObservedSpeciesData!$A$2:$A$4955,$A1378,ObservedSpeciesData!$C$2:$C$4955,$C1378,ObservedSpeciesData!$D$2:$D$4955,$D1378)),AVERAGEIFS(ObservedSpeciesData!U$2:U$4955,ObservedSpeciesData!$A$2:$A$4955,$A1378,ObservedSpeciesData!$C$2:$C$4955,$C1378,ObservedSpeciesData!$D$2:$D$4955,$D1378),"")</f>
        <v/>
      </c>
      <c r="V1378" s="23" t="str">
        <f>IF(ISNUMBER(AVERAGEIFS(ObservedSpeciesData!V$2:V$4955,ObservedSpeciesData!$A$2:$A$4955,$A1378,ObservedSpeciesData!$D$2:$D$4955,$D1378)),AVERAGEIFS(ObservedSpeciesData!V$2:V$4955,ObservedSpeciesData!$A$2:$A$4955,$A1378,ObservedSpeciesData!$D$2:$D$4955,$D1378),"")</f>
        <v/>
      </c>
      <c r="W1378" s="23" t="str">
        <f>IF(ISNUMBER(AVERAGEIFS(ObservedSpeciesData!W$2:W$4955,ObservedSpeciesData!$A$2:$A$4955,$A1378,ObservedSpeciesData!$D$2:$D$4955,$D1378)),AVERAGEIFS(ObservedSpeciesData!W$2:W$4955,ObservedSpeciesData!$A$2:$A$4955,$A1378,ObservedSpeciesData!$D$2:$D$4955,$D1378),"")</f>
        <v/>
      </c>
      <c r="X1378" s="23" t="str">
        <f>IF(ISNUMBER(AVERAGEIFS(ObservedSpeciesData!X$2:X$4955,ObservedSpeciesData!$A$2:$A$4955,$A1378,ObservedSpeciesData!$D$2:$D$4955,$D1378)),AVERAGEIFS(ObservedSpeciesData!X$2:X$4955,ObservedSpeciesData!$A$2:$A$4955,$A1378,ObservedSpeciesData!$D$2:$D$4955,$D1378),"")</f>
        <v/>
      </c>
      <c r="Y1378" s="23" t="str">
        <f>IF(ISNUMBER(AVERAGEIFS(ObservedSpeciesData!Y$2:Y$4955,ObservedSpeciesData!$A$2:$A$4955,$A1378,ObservedSpeciesData!$D$2:$D$4955,$D1378)),AVERAGEIFS(ObservedSpeciesData!Y$2:Y$4955,ObservedSpeciesData!$A$2:$A$4955,$A1378,ObservedSpeciesData!$D$2:$D$4955,$D1378),"")</f>
        <v/>
      </c>
      <c r="Z1378" s="23" t="str">
        <f>IF(ISNUMBER(AVERAGEIFS(ObservedSpeciesData!Z$2:Z$4955,ObservedSpeciesData!$A$2:$A$4955,$A1378,ObservedSpeciesData!$D$2:$D$4955,$D1378)),AVERAGEIFS(ObservedSpeciesData!Z$2:Z$4955,ObservedSpeciesData!$A$2:$A$4955,$A1378,ObservedSpeciesData!$D$2:$D$4955,$D1378),"")</f>
        <v/>
      </c>
      <c r="AA1378" s="23" t="str">
        <f>IF(ISNUMBER(AVERAGEIFS(ObservedSpeciesData!AA$2:AA$4955,ObservedSpeciesData!$A$2:$A$4955,$A1378,ObservedSpeciesData!$D$2:$D$4955,$D1378)),AVERAGEIFS(ObservedSpeciesData!AA$2:AA$4955,ObservedSpeciesData!$A$2:$A$4955,$A1378,ObservedSpeciesData!$D$2:$D$4955,$D1378),"")</f>
        <v/>
      </c>
      <c r="AB1378" s="24" t="str">
        <f>IF(ISNUMBER(AVERAGEIFS(ObservedSpeciesData!AB$2:AB$4955,ObservedSpeciesData!$A$2:$A$4955,$A1378,ObservedSpeciesData!$D$2:$D$4955,$D1378)),AVERAGEIFS(ObservedSpeciesData!AB$2:AB$4955,ObservedSpeciesData!$A$2:$A$4955,$A1378,ObservedSpeciesData!$D$2:$D$4955,$D1378),"")</f>
        <v/>
      </c>
      <c r="AC1378" s="24" t="str">
        <f>IF(ISNUMBER(AVERAGEIFS(ObservedSpeciesData!AC$2:AC$4955,ObservedSpeciesData!$A$2:$A$4955,$A1378,ObservedSpeciesData!$D$2:$D$4955,$D1378)),AVERAGEIFS(ObservedSpeciesData!AC$2:AC$4955,ObservedSpeciesData!$A$2:$A$4955,$A1378,ObservedSpeciesData!$D$2:$D$4955,$D1378),"")</f>
        <v/>
      </c>
      <c r="AD1378" s="23" t="str">
        <f>IF(ISNUMBER(AVERAGEIFS(ObservedSpeciesData!AD$2:AD$4955,ObservedSpeciesData!$A$2:$A$4955,$A1378,ObservedSpeciesData!$D$2:$D$4955,$D1378)),AVERAGEIFS(ObservedSpeciesData!AD$2:AD$4955,ObservedSpeciesData!$A$2:$A$4955,$A1378,ObservedSpeciesData!$D$2:$D$4955,$D1378),"")</f>
        <v/>
      </c>
      <c r="AE1378" s="24" t="str">
        <f>IF(ISNUMBER(AVERAGEIFS(ObservedSpeciesData!AE$2:AE$4955,ObservedSpeciesData!$A$2:$A$4955,$A1378,ObservedSpeciesData!$D$2:$D$4955,$D1378)),AVERAGEIFS(ObservedSpeciesData!AE$2:AE$4955,ObservedSpeciesData!$A$2:$A$4955,$A1378,ObservedSpeciesData!$D$2:$D$4955,$D1378),"")</f>
        <v/>
      </c>
      <c r="AF1378" s="23"/>
      <c r="AG1378" s="24"/>
      <c r="AH1378" s="23" t="str">
        <f>IF(ISNUMBER(AVERAGEIFS(ObservedSpeciesData!AH$2:AH$4955,ObservedSpeciesData!$A$2:$A$4955,$A1378,ObservedSpeciesData!$D$2:$D$4955,$D1378)),AVERAGEIFS(ObservedSpeciesData!AH$2:AH$4955,ObservedSpeciesData!$A$2:$A$4955,$A1378,ObservedSpeciesData!$D$2:$D$4955,$D1378),"")</f>
        <v/>
      </c>
      <c r="AI1378" s="23" t="str">
        <f>IF(ISNUMBER(AVERAGEIFS(ObservedSpeciesData!AI$2:AI$4955,ObservedSpeciesData!$A$2:$A$4955,$A1378,ObservedSpeciesData!$C$2:$C$4955,$C1378,ObservedSpeciesData!$D$2:$D$4955,$D1378)),AVERAGEIFS(ObservedSpeciesData!AI$2:AI$4955,ObservedSpeciesData!$A$2:$A$4955,$A1378,ObservedSpeciesData!$C$2:$C$4955,$C1378,ObservedSpeciesData!$D$2:$D$4955,$D1378),"")</f>
        <v/>
      </c>
      <c r="AJ1378" s="2">
        <f>COUNTIFS(ObservedSpeciesData!$A$2:$A$828,$A1378,ObservedSpeciesData!$D$2:$D$828,$D1378)</f>
        <v>0</v>
      </c>
      <c r="AK1378" s="2">
        <f t="shared" si="21"/>
        <v>1</v>
      </c>
    </row>
    <row r="1379" spans="1:37" x14ac:dyDescent="0.25">
      <c r="A1379" s="14" t="s">
        <v>83</v>
      </c>
      <c r="B1379" t="s">
        <v>80</v>
      </c>
      <c r="C1379" t="s">
        <v>79</v>
      </c>
      <c r="D1379" s="13">
        <v>42312</v>
      </c>
      <c r="E1379">
        <v>1</v>
      </c>
      <c r="F1379">
        <v>200</v>
      </c>
      <c r="G1379" s="2" t="s">
        <v>87</v>
      </c>
      <c r="H1379" s="2" t="s">
        <v>11</v>
      </c>
      <c r="I1379">
        <v>9</v>
      </c>
      <c r="J1379" s="2" t="s">
        <v>88</v>
      </c>
      <c r="K1379" s="2">
        <f>IF(ISNUMBER(AVERAGEIFS(ObservedSpeciesData!K$2:K$4955,ObservedSpeciesData!$A$2:$A$4955,$A1379,ObservedSpeciesData!$D$2:$D$4955,$D1379)),AVERAGEIFS(ObservedSpeciesData!K$2:K$4955,ObservedSpeciesData!$A$2:$A$4955,$A1379,ObservedSpeciesData!$D$2:$D$4955,$D1379),"")</f>
        <v>180</v>
      </c>
      <c r="L1379" s="26">
        <f>IF(ISNUMBER(AVERAGEIFS(ObservedSpeciesData!L$2:L$4955,ObservedSpeciesData!$A$2:$A$4955,$A1379,ObservedSpeciesData!$D$2:$D$4955,$D1379)),AVERAGEIFS(ObservedSpeciesData!L$2:L$4955,ObservedSpeciesData!$A$2:$A$4955,$A1379,ObservedSpeciesData!$D$2:$D$4955,$D1379),"")</f>
        <v>2408</v>
      </c>
      <c r="M1379" s="23">
        <f>IF(ISNUMBER(AVERAGEIFS(ObservedSpeciesData!M$2:M$4955,ObservedSpeciesData!$A$2:$A$4955,$A1379,ObservedSpeciesData!$D$2:$D$4955,$D1379)),AVERAGEIFS(ObservedSpeciesData!M$2:M$4955,ObservedSpeciesData!$A$2:$A$4955,$A1379,ObservedSpeciesData!$D$2:$D$4955,$D1379),"")</f>
        <v>240.79999999999998</v>
      </c>
      <c r="N1379" s="23" t="str">
        <f>IF(ISNUMBER(AVERAGEIFS(ObservedSpeciesData!N$2:N$4955,ObservedSpeciesData!$A$2:$A$4955,$A1379,ObservedSpeciesData!$D$2:$D$4955,$D1379)),AVERAGEIFS(ObservedSpeciesData!N$2:N$4955,ObservedSpeciesData!$A$2:$A$4955,$A1379,ObservedSpeciesData!$D$2:$D$4955,$D1379),"")</f>
        <v/>
      </c>
      <c r="O1379" s="23" t="str">
        <f>IF(ISNUMBER(AVERAGEIFS(ObservedSpeciesData!O$2:O$4955,ObservedSpeciesData!$A$2:$A$4955,$A1379,ObservedSpeciesData!$D$2:$D$4955,$D1379)),AVERAGEIFS(ObservedSpeciesData!O$2:O$4955,ObservedSpeciesData!$A$2:$A$4955,$A1379,ObservedSpeciesData!$D$2:$D$4955,$D1379),"")</f>
        <v/>
      </c>
      <c r="P1379" s="23" t="str">
        <f>IF(ISNUMBER(AVERAGEIFS(ObservedSpeciesData!P$2:P$4955,ObservedSpeciesData!$A$2:$A$4955,$A1379,ObservedSpeciesData!$C$2:$C$4955,$C1379,ObservedSpeciesData!$D$2:$D$4955,$D1379)),AVERAGEIFS(ObservedSpeciesData!P$2:P$4955,ObservedSpeciesData!$A$2:$A$4955,$A1379,ObservedSpeciesData!$C$2:$C$4955,$C1379,ObservedSpeciesData!$D$2:$D$4955,$D1379),"")</f>
        <v/>
      </c>
      <c r="Q1379" s="23"/>
      <c r="R1379" s="25" t="str">
        <f>IF(ISNUMBER(AVERAGEIFS(ObservedSpeciesData!R$2:R$4955,ObservedSpeciesData!$A$2:$A$4955,$A1379,ObservedSpeciesData!$D$2:$D$4955,$D1379)),AVERAGEIFS(ObservedSpeciesData!R$2:R$4955,ObservedSpeciesData!$A$2:$A$4955,$A1379,ObservedSpeciesData!$D$2:$D$4955,$D1379),"")</f>
        <v/>
      </c>
      <c r="S1379" s="25" t="str">
        <f>IF(ISNUMBER(AVERAGEIFS(ObservedSpeciesData!S$2:S$4955,ObservedSpeciesData!$A$2:$A$4955,$A1379,ObservedSpeciesData!$D$2:$D$4955,$D1379)),AVERAGEIFS(ObservedSpeciesData!S$2:S$4955,ObservedSpeciesData!$A$2:$A$4955,$A1379,ObservedSpeciesData!$D$2:$D$4955,$D1379),"")</f>
        <v/>
      </c>
      <c r="T1379" s="23" t="str">
        <f>IF(ISNUMBER(AVERAGEIFS(ObservedSpeciesData!T$2:T$4955,ObservedSpeciesData!$A$2:$A$4955,$A1379,ObservedSpeciesData!$D$2:$D$4955,$D1379)),AVERAGEIFS(ObservedSpeciesData!T$2:T$4955,ObservedSpeciesData!$A$2:$A$4955,$A1379,ObservedSpeciesData!$D$2:$D$4955,$D1379),"")</f>
        <v/>
      </c>
      <c r="U1379" s="24" t="str">
        <f>IF(ISNUMBER(AVERAGEIFS(ObservedSpeciesData!U$2:U$4955,ObservedSpeciesData!$A$2:$A$4955,$A1379,ObservedSpeciesData!$C$2:$C$4955,$C1379,ObservedSpeciesData!$D$2:$D$4955,$D1379)),AVERAGEIFS(ObservedSpeciesData!U$2:U$4955,ObservedSpeciesData!$A$2:$A$4955,$A1379,ObservedSpeciesData!$C$2:$C$4955,$C1379,ObservedSpeciesData!$D$2:$D$4955,$D1379),"")</f>
        <v/>
      </c>
      <c r="V1379" s="23" t="str">
        <f>IF(ISNUMBER(AVERAGEIFS(ObservedSpeciesData!V$2:V$4955,ObservedSpeciesData!$A$2:$A$4955,$A1379,ObservedSpeciesData!$D$2:$D$4955,$D1379)),AVERAGEIFS(ObservedSpeciesData!V$2:V$4955,ObservedSpeciesData!$A$2:$A$4955,$A1379,ObservedSpeciesData!$D$2:$D$4955,$D1379),"")</f>
        <v/>
      </c>
      <c r="W1379" s="23" t="str">
        <f>IF(ISNUMBER(AVERAGEIFS(ObservedSpeciesData!W$2:W$4955,ObservedSpeciesData!$A$2:$A$4955,$A1379,ObservedSpeciesData!$D$2:$D$4955,$D1379)),AVERAGEIFS(ObservedSpeciesData!W$2:W$4955,ObservedSpeciesData!$A$2:$A$4955,$A1379,ObservedSpeciesData!$D$2:$D$4955,$D1379),"")</f>
        <v/>
      </c>
      <c r="X1379" s="23" t="str">
        <f>IF(ISNUMBER(AVERAGEIFS(ObservedSpeciesData!X$2:X$4955,ObservedSpeciesData!$A$2:$A$4955,$A1379,ObservedSpeciesData!$D$2:$D$4955,$D1379)),AVERAGEIFS(ObservedSpeciesData!X$2:X$4955,ObservedSpeciesData!$A$2:$A$4955,$A1379,ObservedSpeciesData!$D$2:$D$4955,$D1379),"")</f>
        <v/>
      </c>
      <c r="Y1379" s="23" t="str">
        <f>IF(ISNUMBER(AVERAGEIFS(ObservedSpeciesData!Y$2:Y$4955,ObservedSpeciesData!$A$2:$A$4955,$A1379,ObservedSpeciesData!$D$2:$D$4955,$D1379)),AVERAGEIFS(ObservedSpeciesData!Y$2:Y$4955,ObservedSpeciesData!$A$2:$A$4955,$A1379,ObservedSpeciesData!$D$2:$D$4955,$D1379),"")</f>
        <v/>
      </c>
      <c r="Z1379" s="23" t="str">
        <f>IF(ISNUMBER(AVERAGEIFS(ObservedSpeciesData!Z$2:Z$4955,ObservedSpeciesData!$A$2:$A$4955,$A1379,ObservedSpeciesData!$D$2:$D$4955,$D1379)),AVERAGEIFS(ObservedSpeciesData!Z$2:Z$4955,ObservedSpeciesData!$A$2:$A$4955,$A1379,ObservedSpeciesData!$D$2:$D$4955,$D1379),"")</f>
        <v/>
      </c>
      <c r="AA1379" s="23" t="str">
        <f>IF(ISNUMBER(AVERAGEIFS(ObservedSpeciesData!AA$2:AA$4955,ObservedSpeciesData!$A$2:$A$4955,$A1379,ObservedSpeciesData!$D$2:$D$4955,$D1379)),AVERAGEIFS(ObservedSpeciesData!AA$2:AA$4955,ObservedSpeciesData!$A$2:$A$4955,$A1379,ObservedSpeciesData!$D$2:$D$4955,$D1379),"")</f>
        <v/>
      </c>
      <c r="AB1379" s="24" t="str">
        <f>IF(ISNUMBER(AVERAGEIFS(ObservedSpeciesData!AB$2:AB$4955,ObservedSpeciesData!$A$2:$A$4955,$A1379,ObservedSpeciesData!$D$2:$D$4955,$D1379)),AVERAGEIFS(ObservedSpeciesData!AB$2:AB$4955,ObservedSpeciesData!$A$2:$A$4955,$A1379,ObservedSpeciesData!$D$2:$D$4955,$D1379),"")</f>
        <v/>
      </c>
      <c r="AC1379" s="24" t="str">
        <f>IF(ISNUMBER(AVERAGEIFS(ObservedSpeciesData!AC$2:AC$4955,ObservedSpeciesData!$A$2:$A$4955,$A1379,ObservedSpeciesData!$D$2:$D$4955,$D1379)),AVERAGEIFS(ObservedSpeciesData!AC$2:AC$4955,ObservedSpeciesData!$A$2:$A$4955,$A1379,ObservedSpeciesData!$D$2:$D$4955,$D1379),"")</f>
        <v/>
      </c>
      <c r="AD1379" s="23" t="str">
        <f>IF(ISNUMBER(AVERAGEIFS(ObservedSpeciesData!AD$2:AD$4955,ObservedSpeciesData!$A$2:$A$4955,$A1379,ObservedSpeciesData!$D$2:$D$4955,$D1379)),AVERAGEIFS(ObservedSpeciesData!AD$2:AD$4955,ObservedSpeciesData!$A$2:$A$4955,$A1379,ObservedSpeciesData!$D$2:$D$4955,$D1379),"")</f>
        <v/>
      </c>
      <c r="AE1379" s="24" t="str">
        <f>IF(ISNUMBER(AVERAGEIFS(ObservedSpeciesData!AE$2:AE$4955,ObservedSpeciesData!$A$2:$A$4955,$A1379,ObservedSpeciesData!$D$2:$D$4955,$D1379)),AVERAGEIFS(ObservedSpeciesData!AE$2:AE$4955,ObservedSpeciesData!$A$2:$A$4955,$A1379,ObservedSpeciesData!$D$2:$D$4955,$D1379),"")</f>
        <v/>
      </c>
      <c r="AF1379" s="23"/>
      <c r="AG1379" s="24"/>
      <c r="AH1379" s="23" t="str">
        <f>IF(ISNUMBER(AVERAGEIFS(ObservedSpeciesData!AH$2:AH$4955,ObservedSpeciesData!$A$2:$A$4955,$A1379,ObservedSpeciesData!$D$2:$D$4955,$D1379)),AVERAGEIFS(ObservedSpeciesData!AH$2:AH$4955,ObservedSpeciesData!$A$2:$A$4955,$A1379,ObservedSpeciesData!$D$2:$D$4955,$D1379),"")</f>
        <v/>
      </c>
      <c r="AI1379" s="23" t="str">
        <f>IF(ISNUMBER(AVERAGEIFS(ObservedSpeciesData!AI$2:AI$4955,ObservedSpeciesData!$A$2:$A$4955,$A1379,ObservedSpeciesData!$C$2:$C$4955,$C1379,ObservedSpeciesData!$D$2:$D$4955,$D1379)),AVERAGEIFS(ObservedSpeciesData!AI$2:AI$4955,ObservedSpeciesData!$A$2:$A$4955,$A1379,ObservedSpeciesData!$C$2:$C$4955,$C1379,ObservedSpeciesData!$D$2:$D$4955,$D1379),"")</f>
        <v/>
      </c>
      <c r="AJ1379" s="2">
        <f>COUNTIFS(ObservedSpeciesData!$A$2:$A$828,$A1379,ObservedSpeciesData!$D$2:$D$828,$D1379)</f>
        <v>0</v>
      </c>
      <c r="AK1379" s="2">
        <f t="shared" si="21"/>
        <v>1</v>
      </c>
    </row>
    <row r="1380" spans="1:37" x14ac:dyDescent="0.25">
      <c r="A1380" s="14" t="s">
        <v>82</v>
      </c>
      <c r="B1380" t="s">
        <v>80</v>
      </c>
      <c r="C1380" t="s">
        <v>79</v>
      </c>
      <c r="D1380" s="13">
        <v>42312</v>
      </c>
      <c r="E1380">
        <v>1</v>
      </c>
      <c r="F1380">
        <v>350</v>
      </c>
      <c r="G1380" s="2" t="s">
        <v>87</v>
      </c>
      <c r="H1380" s="2" t="s">
        <v>11</v>
      </c>
      <c r="I1380">
        <v>9</v>
      </c>
      <c r="J1380" s="2" t="s">
        <v>88</v>
      </c>
      <c r="K1380" s="2">
        <f>IF(ISNUMBER(AVERAGEIFS(ObservedSpeciesData!K$2:K$4955,ObservedSpeciesData!$A$2:$A$4955,$A1380,ObservedSpeciesData!$D$2:$D$4955,$D1380)),AVERAGEIFS(ObservedSpeciesData!K$2:K$4955,ObservedSpeciesData!$A$2:$A$4955,$A1380,ObservedSpeciesData!$D$2:$D$4955,$D1380),"")</f>
        <v>315</v>
      </c>
      <c r="L1380" s="26">
        <f>IF(ISNUMBER(AVERAGEIFS(ObservedSpeciesData!L$2:L$4955,ObservedSpeciesData!$A$2:$A$4955,$A1380,ObservedSpeciesData!$D$2:$D$4955,$D1380)),AVERAGEIFS(ObservedSpeciesData!L$2:L$4955,ObservedSpeciesData!$A$2:$A$4955,$A1380,ObservedSpeciesData!$D$2:$D$4955,$D1380),"")</f>
        <v>2320</v>
      </c>
      <c r="M1380" s="23">
        <f>IF(ISNUMBER(AVERAGEIFS(ObservedSpeciesData!M$2:M$4955,ObservedSpeciesData!$A$2:$A$4955,$A1380,ObservedSpeciesData!$D$2:$D$4955,$D1380)),AVERAGEIFS(ObservedSpeciesData!M$2:M$4955,ObservedSpeciesData!$A$2:$A$4955,$A1380,ObservedSpeciesData!$D$2:$D$4955,$D1380),"")</f>
        <v>232</v>
      </c>
      <c r="N1380" s="23" t="str">
        <f>IF(ISNUMBER(AVERAGEIFS(ObservedSpeciesData!N$2:N$4955,ObservedSpeciesData!$A$2:$A$4955,$A1380,ObservedSpeciesData!$D$2:$D$4955,$D1380)),AVERAGEIFS(ObservedSpeciesData!N$2:N$4955,ObservedSpeciesData!$A$2:$A$4955,$A1380,ObservedSpeciesData!$D$2:$D$4955,$D1380),"")</f>
        <v/>
      </c>
      <c r="O1380" s="23" t="str">
        <f>IF(ISNUMBER(AVERAGEIFS(ObservedSpeciesData!O$2:O$4955,ObservedSpeciesData!$A$2:$A$4955,$A1380,ObservedSpeciesData!$D$2:$D$4955,$D1380)),AVERAGEIFS(ObservedSpeciesData!O$2:O$4955,ObservedSpeciesData!$A$2:$A$4955,$A1380,ObservedSpeciesData!$D$2:$D$4955,$D1380),"")</f>
        <v/>
      </c>
      <c r="P1380" s="23" t="str">
        <f>IF(ISNUMBER(AVERAGEIFS(ObservedSpeciesData!P$2:P$4955,ObservedSpeciesData!$A$2:$A$4955,$A1380,ObservedSpeciesData!$C$2:$C$4955,$C1380,ObservedSpeciesData!$D$2:$D$4955,$D1380)),AVERAGEIFS(ObservedSpeciesData!P$2:P$4955,ObservedSpeciesData!$A$2:$A$4955,$A1380,ObservedSpeciesData!$C$2:$C$4955,$C1380,ObservedSpeciesData!$D$2:$D$4955,$D1380),"")</f>
        <v/>
      </c>
      <c r="Q1380" s="23"/>
      <c r="R1380" s="25" t="str">
        <f>IF(ISNUMBER(AVERAGEIFS(ObservedSpeciesData!R$2:R$4955,ObservedSpeciesData!$A$2:$A$4955,$A1380,ObservedSpeciesData!$D$2:$D$4955,$D1380)),AVERAGEIFS(ObservedSpeciesData!R$2:R$4955,ObservedSpeciesData!$A$2:$A$4955,$A1380,ObservedSpeciesData!$D$2:$D$4955,$D1380),"")</f>
        <v/>
      </c>
      <c r="S1380" s="25" t="str">
        <f>IF(ISNUMBER(AVERAGEIFS(ObservedSpeciesData!S$2:S$4955,ObservedSpeciesData!$A$2:$A$4955,$A1380,ObservedSpeciesData!$D$2:$D$4955,$D1380)),AVERAGEIFS(ObservedSpeciesData!S$2:S$4955,ObservedSpeciesData!$A$2:$A$4955,$A1380,ObservedSpeciesData!$D$2:$D$4955,$D1380),"")</f>
        <v/>
      </c>
      <c r="T1380" s="23" t="str">
        <f>IF(ISNUMBER(AVERAGEIFS(ObservedSpeciesData!T$2:T$4955,ObservedSpeciesData!$A$2:$A$4955,$A1380,ObservedSpeciesData!$D$2:$D$4955,$D1380)),AVERAGEIFS(ObservedSpeciesData!T$2:T$4955,ObservedSpeciesData!$A$2:$A$4955,$A1380,ObservedSpeciesData!$D$2:$D$4955,$D1380),"")</f>
        <v/>
      </c>
      <c r="U1380" s="24" t="str">
        <f>IF(ISNUMBER(AVERAGEIFS(ObservedSpeciesData!U$2:U$4955,ObservedSpeciesData!$A$2:$A$4955,$A1380,ObservedSpeciesData!$C$2:$C$4955,$C1380,ObservedSpeciesData!$D$2:$D$4955,$D1380)),AVERAGEIFS(ObservedSpeciesData!U$2:U$4955,ObservedSpeciesData!$A$2:$A$4955,$A1380,ObservedSpeciesData!$C$2:$C$4955,$C1380,ObservedSpeciesData!$D$2:$D$4955,$D1380),"")</f>
        <v/>
      </c>
      <c r="V1380" s="23" t="str">
        <f>IF(ISNUMBER(AVERAGEIFS(ObservedSpeciesData!V$2:V$4955,ObservedSpeciesData!$A$2:$A$4955,$A1380,ObservedSpeciesData!$D$2:$D$4955,$D1380)),AVERAGEIFS(ObservedSpeciesData!V$2:V$4955,ObservedSpeciesData!$A$2:$A$4955,$A1380,ObservedSpeciesData!$D$2:$D$4955,$D1380),"")</f>
        <v/>
      </c>
      <c r="W1380" s="23" t="str">
        <f>IF(ISNUMBER(AVERAGEIFS(ObservedSpeciesData!W$2:W$4955,ObservedSpeciesData!$A$2:$A$4955,$A1380,ObservedSpeciesData!$D$2:$D$4955,$D1380)),AVERAGEIFS(ObservedSpeciesData!W$2:W$4955,ObservedSpeciesData!$A$2:$A$4955,$A1380,ObservedSpeciesData!$D$2:$D$4955,$D1380),"")</f>
        <v/>
      </c>
      <c r="X1380" s="23" t="str">
        <f>IF(ISNUMBER(AVERAGEIFS(ObservedSpeciesData!X$2:X$4955,ObservedSpeciesData!$A$2:$A$4955,$A1380,ObservedSpeciesData!$D$2:$D$4955,$D1380)),AVERAGEIFS(ObservedSpeciesData!X$2:X$4955,ObservedSpeciesData!$A$2:$A$4955,$A1380,ObservedSpeciesData!$D$2:$D$4955,$D1380),"")</f>
        <v/>
      </c>
      <c r="Y1380" s="23" t="str">
        <f>IF(ISNUMBER(AVERAGEIFS(ObservedSpeciesData!Y$2:Y$4955,ObservedSpeciesData!$A$2:$A$4955,$A1380,ObservedSpeciesData!$D$2:$D$4955,$D1380)),AVERAGEIFS(ObservedSpeciesData!Y$2:Y$4955,ObservedSpeciesData!$A$2:$A$4955,$A1380,ObservedSpeciesData!$D$2:$D$4955,$D1380),"")</f>
        <v/>
      </c>
      <c r="Z1380" s="23" t="str">
        <f>IF(ISNUMBER(AVERAGEIFS(ObservedSpeciesData!Z$2:Z$4955,ObservedSpeciesData!$A$2:$A$4955,$A1380,ObservedSpeciesData!$D$2:$D$4955,$D1380)),AVERAGEIFS(ObservedSpeciesData!Z$2:Z$4955,ObservedSpeciesData!$A$2:$A$4955,$A1380,ObservedSpeciesData!$D$2:$D$4955,$D1380),"")</f>
        <v/>
      </c>
      <c r="AA1380" s="23" t="str">
        <f>IF(ISNUMBER(AVERAGEIFS(ObservedSpeciesData!AA$2:AA$4955,ObservedSpeciesData!$A$2:$A$4955,$A1380,ObservedSpeciesData!$D$2:$D$4955,$D1380)),AVERAGEIFS(ObservedSpeciesData!AA$2:AA$4955,ObservedSpeciesData!$A$2:$A$4955,$A1380,ObservedSpeciesData!$D$2:$D$4955,$D1380),"")</f>
        <v/>
      </c>
      <c r="AB1380" s="24" t="str">
        <f>IF(ISNUMBER(AVERAGEIFS(ObservedSpeciesData!AB$2:AB$4955,ObservedSpeciesData!$A$2:$A$4955,$A1380,ObservedSpeciesData!$D$2:$D$4955,$D1380)),AVERAGEIFS(ObservedSpeciesData!AB$2:AB$4955,ObservedSpeciesData!$A$2:$A$4955,$A1380,ObservedSpeciesData!$D$2:$D$4955,$D1380),"")</f>
        <v/>
      </c>
      <c r="AC1380" s="24" t="str">
        <f>IF(ISNUMBER(AVERAGEIFS(ObservedSpeciesData!AC$2:AC$4955,ObservedSpeciesData!$A$2:$A$4955,$A1380,ObservedSpeciesData!$D$2:$D$4955,$D1380)),AVERAGEIFS(ObservedSpeciesData!AC$2:AC$4955,ObservedSpeciesData!$A$2:$A$4955,$A1380,ObservedSpeciesData!$D$2:$D$4955,$D1380),"")</f>
        <v/>
      </c>
      <c r="AD1380" s="23" t="str">
        <f>IF(ISNUMBER(AVERAGEIFS(ObservedSpeciesData!AD$2:AD$4955,ObservedSpeciesData!$A$2:$A$4955,$A1380,ObservedSpeciesData!$D$2:$D$4955,$D1380)),AVERAGEIFS(ObservedSpeciesData!AD$2:AD$4955,ObservedSpeciesData!$A$2:$A$4955,$A1380,ObservedSpeciesData!$D$2:$D$4955,$D1380),"")</f>
        <v/>
      </c>
      <c r="AE1380" s="24" t="str">
        <f>IF(ISNUMBER(AVERAGEIFS(ObservedSpeciesData!AE$2:AE$4955,ObservedSpeciesData!$A$2:$A$4955,$A1380,ObservedSpeciesData!$D$2:$D$4955,$D1380)),AVERAGEIFS(ObservedSpeciesData!AE$2:AE$4955,ObservedSpeciesData!$A$2:$A$4955,$A1380,ObservedSpeciesData!$D$2:$D$4955,$D1380),"")</f>
        <v/>
      </c>
      <c r="AF1380" s="23"/>
      <c r="AG1380" s="24"/>
      <c r="AH1380" s="23" t="str">
        <f>IF(ISNUMBER(AVERAGEIFS(ObservedSpeciesData!AH$2:AH$4955,ObservedSpeciesData!$A$2:$A$4955,$A1380,ObservedSpeciesData!$D$2:$D$4955,$D1380)),AVERAGEIFS(ObservedSpeciesData!AH$2:AH$4955,ObservedSpeciesData!$A$2:$A$4955,$A1380,ObservedSpeciesData!$D$2:$D$4955,$D1380),"")</f>
        <v/>
      </c>
      <c r="AI1380" s="23" t="str">
        <f>IF(ISNUMBER(AVERAGEIFS(ObservedSpeciesData!AI$2:AI$4955,ObservedSpeciesData!$A$2:$A$4955,$A1380,ObservedSpeciesData!$C$2:$C$4955,$C1380,ObservedSpeciesData!$D$2:$D$4955,$D1380)),AVERAGEIFS(ObservedSpeciesData!AI$2:AI$4955,ObservedSpeciesData!$A$2:$A$4955,$A1380,ObservedSpeciesData!$C$2:$C$4955,$C1380,ObservedSpeciesData!$D$2:$D$4955,$D1380),"")</f>
        <v/>
      </c>
      <c r="AJ1380" s="2">
        <f>COUNTIFS(ObservedSpeciesData!$A$2:$A$828,$A1380,ObservedSpeciesData!$D$2:$D$828,$D1380)</f>
        <v>0</v>
      </c>
      <c r="AK1380" s="2">
        <f t="shared" si="21"/>
        <v>1</v>
      </c>
    </row>
    <row r="1381" spans="1:37" x14ac:dyDescent="0.25">
      <c r="A1381" s="14" t="s">
        <v>81</v>
      </c>
      <c r="B1381" t="s">
        <v>80</v>
      </c>
      <c r="C1381" t="s">
        <v>79</v>
      </c>
      <c r="D1381" s="13">
        <v>42312</v>
      </c>
      <c r="E1381">
        <v>1</v>
      </c>
      <c r="F1381">
        <v>500</v>
      </c>
      <c r="G1381" s="2" t="s">
        <v>87</v>
      </c>
      <c r="H1381" s="2" t="s">
        <v>11</v>
      </c>
      <c r="I1381">
        <v>9</v>
      </c>
      <c r="J1381" s="2" t="s">
        <v>88</v>
      </c>
      <c r="K1381" s="2">
        <f>IF(ISNUMBER(AVERAGEIFS(ObservedSpeciesData!K$2:K$4955,ObservedSpeciesData!$A$2:$A$4955,$A1381,ObservedSpeciesData!$D$2:$D$4955,$D1381)),AVERAGEIFS(ObservedSpeciesData!K$2:K$4955,ObservedSpeciesData!$A$2:$A$4955,$A1381,ObservedSpeciesData!$D$2:$D$4955,$D1381),"")</f>
        <v>450</v>
      </c>
      <c r="L1381" s="26">
        <f>IF(ISNUMBER(AVERAGEIFS(ObservedSpeciesData!L$2:L$4955,ObservedSpeciesData!$A$2:$A$4955,$A1381,ObservedSpeciesData!$D$2:$D$4955,$D1381)),AVERAGEIFS(ObservedSpeciesData!L$2:L$4955,ObservedSpeciesData!$A$2:$A$4955,$A1381,ObservedSpeciesData!$D$2:$D$4955,$D1381),"")</f>
        <v>2216</v>
      </c>
      <c r="M1381" s="23">
        <f>IF(ISNUMBER(AVERAGEIFS(ObservedSpeciesData!M$2:M$4955,ObservedSpeciesData!$A$2:$A$4955,$A1381,ObservedSpeciesData!$D$2:$D$4955,$D1381)),AVERAGEIFS(ObservedSpeciesData!M$2:M$4955,ObservedSpeciesData!$A$2:$A$4955,$A1381,ObservedSpeciesData!$D$2:$D$4955,$D1381),"")</f>
        <v>221.6</v>
      </c>
      <c r="N1381" s="23" t="str">
        <f>IF(ISNUMBER(AVERAGEIFS(ObservedSpeciesData!N$2:N$4955,ObservedSpeciesData!$A$2:$A$4955,$A1381,ObservedSpeciesData!$D$2:$D$4955,$D1381)),AVERAGEIFS(ObservedSpeciesData!N$2:N$4955,ObservedSpeciesData!$A$2:$A$4955,$A1381,ObservedSpeciesData!$D$2:$D$4955,$D1381),"")</f>
        <v/>
      </c>
      <c r="O1381" s="23" t="str">
        <f>IF(ISNUMBER(AVERAGEIFS(ObservedSpeciesData!O$2:O$4955,ObservedSpeciesData!$A$2:$A$4955,$A1381,ObservedSpeciesData!$D$2:$D$4955,$D1381)),AVERAGEIFS(ObservedSpeciesData!O$2:O$4955,ObservedSpeciesData!$A$2:$A$4955,$A1381,ObservedSpeciesData!$D$2:$D$4955,$D1381),"")</f>
        <v/>
      </c>
      <c r="P1381" s="23" t="str">
        <f>IF(ISNUMBER(AVERAGEIFS(ObservedSpeciesData!P$2:P$4955,ObservedSpeciesData!$A$2:$A$4955,$A1381,ObservedSpeciesData!$C$2:$C$4955,$C1381,ObservedSpeciesData!$D$2:$D$4955,$D1381)),AVERAGEIFS(ObservedSpeciesData!P$2:P$4955,ObservedSpeciesData!$A$2:$A$4955,$A1381,ObservedSpeciesData!$C$2:$C$4955,$C1381,ObservedSpeciesData!$D$2:$D$4955,$D1381),"")</f>
        <v/>
      </c>
      <c r="Q1381" s="23"/>
      <c r="R1381" s="25" t="str">
        <f>IF(ISNUMBER(AVERAGEIFS(ObservedSpeciesData!R$2:R$4955,ObservedSpeciesData!$A$2:$A$4955,$A1381,ObservedSpeciesData!$D$2:$D$4955,$D1381)),AVERAGEIFS(ObservedSpeciesData!R$2:R$4955,ObservedSpeciesData!$A$2:$A$4955,$A1381,ObservedSpeciesData!$D$2:$D$4955,$D1381),"")</f>
        <v/>
      </c>
      <c r="S1381" s="25" t="str">
        <f>IF(ISNUMBER(AVERAGEIFS(ObservedSpeciesData!S$2:S$4955,ObservedSpeciesData!$A$2:$A$4955,$A1381,ObservedSpeciesData!$D$2:$D$4955,$D1381)),AVERAGEIFS(ObservedSpeciesData!S$2:S$4955,ObservedSpeciesData!$A$2:$A$4955,$A1381,ObservedSpeciesData!$D$2:$D$4955,$D1381),"")</f>
        <v/>
      </c>
      <c r="T1381" s="23" t="str">
        <f>IF(ISNUMBER(AVERAGEIFS(ObservedSpeciesData!T$2:T$4955,ObservedSpeciesData!$A$2:$A$4955,$A1381,ObservedSpeciesData!$D$2:$D$4955,$D1381)),AVERAGEIFS(ObservedSpeciesData!T$2:T$4955,ObservedSpeciesData!$A$2:$A$4955,$A1381,ObservedSpeciesData!$D$2:$D$4955,$D1381),"")</f>
        <v/>
      </c>
      <c r="U1381" s="24" t="str">
        <f>IF(ISNUMBER(AVERAGEIFS(ObservedSpeciesData!U$2:U$4955,ObservedSpeciesData!$A$2:$A$4955,$A1381,ObservedSpeciesData!$C$2:$C$4955,$C1381,ObservedSpeciesData!$D$2:$D$4955,$D1381)),AVERAGEIFS(ObservedSpeciesData!U$2:U$4955,ObservedSpeciesData!$A$2:$A$4955,$A1381,ObservedSpeciesData!$C$2:$C$4955,$C1381,ObservedSpeciesData!$D$2:$D$4955,$D1381),"")</f>
        <v/>
      </c>
      <c r="V1381" s="23" t="str">
        <f>IF(ISNUMBER(AVERAGEIFS(ObservedSpeciesData!V$2:V$4955,ObservedSpeciesData!$A$2:$A$4955,$A1381,ObservedSpeciesData!$D$2:$D$4955,$D1381)),AVERAGEIFS(ObservedSpeciesData!V$2:V$4955,ObservedSpeciesData!$A$2:$A$4955,$A1381,ObservedSpeciesData!$D$2:$D$4955,$D1381),"")</f>
        <v/>
      </c>
      <c r="W1381" s="23" t="str">
        <f>IF(ISNUMBER(AVERAGEIFS(ObservedSpeciesData!W$2:W$4955,ObservedSpeciesData!$A$2:$A$4955,$A1381,ObservedSpeciesData!$D$2:$D$4955,$D1381)),AVERAGEIFS(ObservedSpeciesData!W$2:W$4955,ObservedSpeciesData!$A$2:$A$4955,$A1381,ObservedSpeciesData!$D$2:$D$4955,$D1381),"")</f>
        <v/>
      </c>
      <c r="X1381" s="23" t="str">
        <f>IF(ISNUMBER(AVERAGEIFS(ObservedSpeciesData!X$2:X$4955,ObservedSpeciesData!$A$2:$A$4955,$A1381,ObservedSpeciesData!$D$2:$D$4955,$D1381)),AVERAGEIFS(ObservedSpeciesData!X$2:X$4955,ObservedSpeciesData!$A$2:$A$4955,$A1381,ObservedSpeciesData!$D$2:$D$4955,$D1381),"")</f>
        <v/>
      </c>
      <c r="Y1381" s="23" t="str">
        <f>IF(ISNUMBER(AVERAGEIFS(ObservedSpeciesData!Y$2:Y$4955,ObservedSpeciesData!$A$2:$A$4955,$A1381,ObservedSpeciesData!$D$2:$D$4955,$D1381)),AVERAGEIFS(ObservedSpeciesData!Y$2:Y$4955,ObservedSpeciesData!$A$2:$A$4955,$A1381,ObservedSpeciesData!$D$2:$D$4955,$D1381),"")</f>
        <v/>
      </c>
      <c r="Z1381" s="23" t="str">
        <f>IF(ISNUMBER(AVERAGEIFS(ObservedSpeciesData!Z$2:Z$4955,ObservedSpeciesData!$A$2:$A$4955,$A1381,ObservedSpeciesData!$D$2:$D$4955,$D1381)),AVERAGEIFS(ObservedSpeciesData!Z$2:Z$4955,ObservedSpeciesData!$A$2:$A$4955,$A1381,ObservedSpeciesData!$D$2:$D$4955,$D1381),"")</f>
        <v/>
      </c>
      <c r="AA1381" s="23" t="str">
        <f>IF(ISNUMBER(AVERAGEIFS(ObservedSpeciesData!AA$2:AA$4955,ObservedSpeciesData!$A$2:$A$4955,$A1381,ObservedSpeciesData!$D$2:$D$4955,$D1381)),AVERAGEIFS(ObservedSpeciesData!AA$2:AA$4955,ObservedSpeciesData!$A$2:$A$4955,$A1381,ObservedSpeciesData!$D$2:$D$4955,$D1381),"")</f>
        <v/>
      </c>
      <c r="AB1381" s="24" t="str">
        <f>IF(ISNUMBER(AVERAGEIFS(ObservedSpeciesData!AB$2:AB$4955,ObservedSpeciesData!$A$2:$A$4955,$A1381,ObservedSpeciesData!$D$2:$D$4955,$D1381)),AVERAGEIFS(ObservedSpeciesData!AB$2:AB$4955,ObservedSpeciesData!$A$2:$A$4955,$A1381,ObservedSpeciesData!$D$2:$D$4955,$D1381),"")</f>
        <v/>
      </c>
      <c r="AC1381" s="24" t="str">
        <f>IF(ISNUMBER(AVERAGEIFS(ObservedSpeciesData!AC$2:AC$4955,ObservedSpeciesData!$A$2:$A$4955,$A1381,ObservedSpeciesData!$D$2:$D$4955,$D1381)),AVERAGEIFS(ObservedSpeciesData!AC$2:AC$4955,ObservedSpeciesData!$A$2:$A$4955,$A1381,ObservedSpeciesData!$D$2:$D$4955,$D1381),"")</f>
        <v/>
      </c>
      <c r="AD1381" s="23" t="str">
        <f>IF(ISNUMBER(AVERAGEIFS(ObservedSpeciesData!AD$2:AD$4955,ObservedSpeciesData!$A$2:$A$4955,$A1381,ObservedSpeciesData!$D$2:$D$4955,$D1381)),AVERAGEIFS(ObservedSpeciesData!AD$2:AD$4955,ObservedSpeciesData!$A$2:$A$4955,$A1381,ObservedSpeciesData!$D$2:$D$4955,$D1381),"")</f>
        <v/>
      </c>
      <c r="AE1381" s="24" t="str">
        <f>IF(ISNUMBER(AVERAGEIFS(ObservedSpeciesData!AE$2:AE$4955,ObservedSpeciesData!$A$2:$A$4955,$A1381,ObservedSpeciesData!$D$2:$D$4955,$D1381)),AVERAGEIFS(ObservedSpeciesData!AE$2:AE$4955,ObservedSpeciesData!$A$2:$A$4955,$A1381,ObservedSpeciesData!$D$2:$D$4955,$D1381),"")</f>
        <v/>
      </c>
      <c r="AF1381" s="23"/>
      <c r="AG1381" s="24"/>
      <c r="AH1381" s="23" t="str">
        <f>IF(ISNUMBER(AVERAGEIFS(ObservedSpeciesData!AH$2:AH$4955,ObservedSpeciesData!$A$2:$A$4955,$A1381,ObservedSpeciesData!$D$2:$D$4955,$D1381)),AVERAGEIFS(ObservedSpeciesData!AH$2:AH$4955,ObservedSpeciesData!$A$2:$A$4955,$A1381,ObservedSpeciesData!$D$2:$D$4955,$D1381),"")</f>
        <v/>
      </c>
      <c r="AI1381" s="23" t="str">
        <f>IF(ISNUMBER(AVERAGEIFS(ObservedSpeciesData!AI$2:AI$4955,ObservedSpeciesData!$A$2:$A$4955,$A1381,ObservedSpeciesData!$C$2:$C$4955,$C1381,ObservedSpeciesData!$D$2:$D$4955,$D1381)),AVERAGEIFS(ObservedSpeciesData!AI$2:AI$4955,ObservedSpeciesData!$A$2:$A$4955,$A1381,ObservedSpeciesData!$C$2:$C$4955,$C1381,ObservedSpeciesData!$D$2:$D$4955,$D1381),"")</f>
        <v/>
      </c>
      <c r="AJ1381" s="2">
        <f>COUNTIFS(ObservedSpeciesData!$A$2:$A$828,$A1381,ObservedSpeciesData!$D$2:$D$828,$D1381)</f>
        <v>0</v>
      </c>
      <c r="AK1381" s="2">
        <f t="shared" si="21"/>
        <v>1</v>
      </c>
    </row>
    <row r="1382" spans="1:37" x14ac:dyDescent="0.25">
      <c r="A1382" s="14" t="s">
        <v>86</v>
      </c>
      <c r="B1382" t="s">
        <v>80</v>
      </c>
      <c r="C1382" t="s">
        <v>79</v>
      </c>
      <c r="D1382" s="13">
        <v>42318</v>
      </c>
      <c r="E1382">
        <v>1</v>
      </c>
      <c r="F1382">
        <v>0</v>
      </c>
      <c r="G1382" s="2" t="s">
        <v>87</v>
      </c>
      <c r="H1382" s="2" t="s">
        <v>11</v>
      </c>
      <c r="I1382">
        <v>9</v>
      </c>
      <c r="J1382" s="2" t="s">
        <v>88</v>
      </c>
      <c r="K1382" s="2">
        <f>IF(ISNUMBER(AVERAGEIFS(ObservedSpeciesData!K$2:K$4955,ObservedSpeciesData!$A$2:$A$4955,$A1382,ObservedSpeciesData!$D$2:$D$4955,$D1382)),AVERAGEIFS(ObservedSpeciesData!K$2:K$4955,ObservedSpeciesData!$A$2:$A$4955,$A1382,ObservedSpeciesData!$D$2:$D$4955,$D1382),"")</f>
        <v>0</v>
      </c>
      <c r="L1382" s="26">
        <f>IF(ISNUMBER(AVERAGEIFS(ObservedSpeciesData!L$2:L$4955,ObservedSpeciesData!$A$2:$A$4955,$A1382,ObservedSpeciesData!$D$2:$D$4955,$D1382)),AVERAGEIFS(ObservedSpeciesData!L$2:L$4955,ObservedSpeciesData!$A$2:$A$4955,$A1382,ObservedSpeciesData!$D$2:$D$4955,$D1382),"")</f>
        <v>2104</v>
      </c>
      <c r="M1382" s="23">
        <f>IF(ISNUMBER(AVERAGEIFS(ObservedSpeciesData!M$2:M$4955,ObservedSpeciesData!$A$2:$A$4955,$A1382,ObservedSpeciesData!$D$2:$D$4955,$D1382)),AVERAGEIFS(ObservedSpeciesData!M$2:M$4955,ObservedSpeciesData!$A$2:$A$4955,$A1382,ObservedSpeciesData!$D$2:$D$4955,$D1382),"")</f>
        <v>210.4</v>
      </c>
      <c r="N1382" s="23" t="str">
        <f>IF(ISNUMBER(AVERAGEIFS(ObservedSpeciesData!N$2:N$4955,ObservedSpeciesData!$A$2:$A$4955,$A1382,ObservedSpeciesData!$D$2:$D$4955,$D1382)),AVERAGEIFS(ObservedSpeciesData!N$2:N$4955,ObservedSpeciesData!$A$2:$A$4955,$A1382,ObservedSpeciesData!$D$2:$D$4955,$D1382),"")</f>
        <v/>
      </c>
      <c r="O1382" s="23" t="str">
        <f>IF(ISNUMBER(AVERAGEIFS(ObservedSpeciesData!O$2:O$4955,ObservedSpeciesData!$A$2:$A$4955,$A1382,ObservedSpeciesData!$D$2:$D$4955,$D1382)),AVERAGEIFS(ObservedSpeciesData!O$2:O$4955,ObservedSpeciesData!$A$2:$A$4955,$A1382,ObservedSpeciesData!$D$2:$D$4955,$D1382),"")</f>
        <v/>
      </c>
      <c r="P1382" s="23" t="str">
        <f>IF(ISNUMBER(AVERAGEIFS(ObservedSpeciesData!P$2:P$4955,ObservedSpeciesData!$A$2:$A$4955,$A1382,ObservedSpeciesData!$C$2:$C$4955,$C1382,ObservedSpeciesData!$D$2:$D$4955,$D1382)),AVERAGEIFS(ObservedSpeciesData!P$2:P$4955,ObservedSpeciesData!$A$2:$A$4955,$A1382,ObservedSpeciesData!$C$2:$C$4955,$C1382,ObservedSpeciesData!$D$2:$D$4955,$D1382),"")</f>
        <v/>
      </c>
      <c r="Q1382" s="23"/>
      <c r="R1382" s="25" t="str">
        <f>IF(ISNUMBER(AVERAGEIFS(ObservedSpeciesData!R$2:R$4955,ObservedSpeciesData!$A$2:$A$4955,$A1382,ObservedSpeciesData!$D$2:$D$4955,$D1382)),AVERAGEIFS(ObservedSpeciesData!R$2:R$4955,ObservedSpeciesData!$A$2:$A$4955,$A1382,ObservedSpeciesData!$D$2:$D$4955,$D1382),"")</f>
        <v/>
      </c>
      <c r="S1382" s="25" t="str">
        <f>IF(ISNUMBER(AVERAGEIFS(ObservedSpeciesData!S$2:S$4955,ObservedSpeciesData!$A$2:$A$4955,$A1382,ObservedSpeciesData!$D$2:$D$4955,$D1382)),AVERAGEIFS(ObservedSpeciesData!S$2:S$4955,ObservedSpeciesData!$A$2:$A$4955,$A1382,ObservedSpeciesData!$D$2:$D$4955,$D1382),"")</f>
        <v/>
      </c>
      <c r="T1382" s="23" t="str">
        <f>IF(ISNUMBER(AVERAGEIFS(ObservedSpeciesData!T$2:T$4955,ObservedSpeciesData!$A$2:$A$4955,$A1382,ObservedSpeciesData!$D$2:$D$4955,$D1382)),AVERAGEIFS(ObservedSpeciesData!T$2:T$4955,ObservedSpeciesData!$A$2:$A$4955,$A1382,ObservedSpeciesData!$D$2:$D$4955,$D1382),"")</f>
        <v/>
      </c>
      <c r="U1382" s="24" t="str">
        <f>IF(ISNUMBER(AVERAGEIFS(ObservedSpeciesData!U$2:U$4955,ObservedSpeciesData!$A$2:$A$4955,$A1382,ObservedSpeciesData!$C$2:$C$4955,$C1382,ObservedSpeciesData!$D$2:$D$4955,$D1382)),AVERAGEIFS(ObservedSpeciesData!U$2:U$4955,ObservedSpeciesData!$A$2:$A$4955,$A1382,ObservedSpeciesData!$C$2:$C$4955,$C1382,ObservedSpeciesData!$D$2:$D$4955,$D1382),"")</f>
        <v/>
      </c>
      <c r="V1382" s="23" t="str">
        <f>IF(ISNUMBER(AVERAGEIFS(ObservedSpeciesData!V$2:V$4955,ObservedSpeciesData!$A$2:$A$4955,$A1382,ObservedSpeciesData!$D$2:$D$4955,$D1382)),AVERAGEIFS(ObservedSpeciesData!V$2:V$4955,ObservedSpeciesData!$A$2:$A$4955,$A1382,ObservedSpeciesData!$D$2:$D$4955,$D1382),"")</f>
        <v/>
      </c>
      <c r="W1382" s="23" t="str">
        <f>IF(ISNUMBER(AVERAGEIFS(ObservedSpeciesData!W$2:W$4955,ObservedSpeciesData!$A$2:$A$4955,$A1382,ObservedSpeciesData!$D$2:$D$4955,$D1382)),AVERAGEIFS(ObservedSpeciesData!W$2:W$4955,ObservedSpeciesData!$A$2:$A$4955,$A1382,ObservedSpeciesData!$D$2:$D$4955,$D1382),"")</f>
        <v/>
      </c>
      <c r="X1382" s="23" t="str">
        <f>IF(ISNUMBER(AVERAGEIFS(ObservedSpeciesData!X$2:X$4955,ObservedSpeciesData!$A$2:$A$4955,$A1382,ObservedSpeciesData!$D$2:$D$4955,$D1382)),AVERAGEIFS(ObservedSpeciesData!X$2:X$4955,ObservedSpeciesData!$A$2:$A$4955,$A1382,ObservedSpeciesData!$D$2:$D$4955,$D1382),"")</f>
        <v/>
      </c>
      <c r="Y1382" s="23" t="str">
        <f>IF(ISNUMBER(AVERAGEIFS(ObservedSpeciesData!Y$2:Y$4955,ObservedSpeciesData!$A$2:$A$4955,$A1382,ObservedSpeciesData!$D$2:$D$4955,$D1382)),AVERAGEIFS(ObservedSpeciesData!Y$2:Y$4955,ObservedSpeciesData!$A$2:$A$4955,$A1382,ObservedSpeciesData!$D$2:$D$4955,$D1382),"")</f>
        <v/>
      </c>
      <c r="Z1382" s="23" t="str">
        <f>IF(ISNUMBER(AVERAGEIFS(ObservedSpeciesData!Z$2:Z$4955,ObservedSpeciesData!$A$2:$A$4955,$A1382,ObservedSpeciesData!$D$2:$D$4955,$D1382)),AVERAGEIFS(ObservedSpeciesData!Z$2:Z$4955,ObservedSpeciesData!$A$2:$A$4955,$A1382,ObservedSpeciesData!$D$2:$D$4955,$D1382),"")</f>
        <v/>
      </c>
      <c r="AA1382" s="23" t="str">
        <f>IF(ISNUMBER(AVERAGEIFS(ObservedSpeciesData!AA$2:AA$4955,ObservedSpeciesData!$A$2:$A$4955,$A1382,ObservedSpeciesData!$D$2:$D$4955,$D1382)),AVERAGEIFS(ObservedSpeciesData!AA$2:AA$4955,ObservedSpeciesData!$A$2:$A$4955,$A1382,ObservedSpeciesData!$D$2:$D$4955,$D1382),"")</f>
        <v/>
      </c>
      <c r="AB1382" s="24" t="str">
        <f>IF(ISNUMBER(AVERAGEIFS(ObservedSpeciesData!AB$2:AB$4955,ObservedSpeciesData!$A$2:$A$4955,$A1382,ObservedSpeciesData!$D$2:$D$4955,$D1382)),AVERAGEIFS(ObservedSpeciesData!AB$2:AB$4955,ObservedSpeciesData!$A$2:$A$4955,$A1382,ObservedSpeciesData!$D$2:$D$4955,$D1382),"")</f>
        <v/>
      </c>
      <c r="AC1382" s="24" t="str">
        <f>IF(ISNUMBER(AVERAGEIFS(ObservedSpeciesData!AC$2:AC$4955,ObservedSpeciesData!$A$2:$A$4955,$A1382,ObservedSpeciesData!$D$2:$D$4955,$D1382)),AVERAGEIFS(ObservedSpeciesData!AC$2:AC$4955,ObservedSpeciesData!$A$2:$A$4955,$A1382,ObservedSpeciesData!$D$2:$D$4955,$D1382),"")</f>
        <v/>
      </c>
      <c r="AD1382" s="23" t="str">
        <f>IF(ISNUMBER(AVERAGEIFS(ObservedSpeciesData!AD$2:AD$4955,ObservedSpeciesData!$A$2:$A$4955,$A1382,ObservedSpeciesData!$D$2:$D$4955,$D1382)),AVERAGEIFS(ObservedSpeciesData!AD$2:AD$4955,ObservedSpeciesData!$A$2:$A$4955,$A1382,ObservedSpeciesData!$D$2:$D$4955,$D1382),"")</f>
        <v/>
      </c>
      <c r="AE1382" s="24" t="str">
        <f>IF(ISNUMBER(AVERAGEIFS(ObservedSpeciesData!AE$2:AE$4955,ObservedSpeciesData!$A$2:$A$4955,$A1382,ObservedSpeciesData!$D$2:$D$4955,$D1382)),AVERAGEIFS(ObservedSpeciesData!AE$2:AE$4955,ObservedSpeciesData!$A$2:$A$4955,$A1382,ObservedSpeciesData!$D$2:$D$4955,$D1382),"")</f>
        <v/>
      </c>
      <c r="AF1382" s="23"/>
      <c r="AG1382" s="24"/>
      <c r="AH1382" s="23" t="str">
        <f>IF(ISNUMBER(AVERAGEIFS(ObservedSpeciesData!AH$2:AH$4955,ObservedSpeciesData!$A$2:$A$4955,$A1382,ObservedSpeciesData!$D$2:$D$4955,$D1382)),AVERAGEIFS(ObservedSpeciesData!AH$2:AH$4955,ObservedSpeciesData!$A$2:$A$4955,$A1382,ObservedSpeciesData!$D$2:$D$4955,$D1382),"")</f>
        <v/>
      </c>
      <c r="AI1382" s="23" t="str">
        <f>IF(ISNUMBER(AVERAGEIFS(ObservedSpeciesData!AI$2:AI$4955,ObservedSpeciesData!$A$2:$A$4955,$A1382,ObservedSpeciesData!$C$2:$C$4955,$C1382,ObservedSpeciesData!$D$2:$D$4955,$D1382)),AVERAGEIFS(ObservedSpeciesData!AI$2:AI$4955,ObservedSpeciesData!$A$2:$A$4955,$A1382,ObservedSpeciesData!$C$2:$C$4955,$C1382,ObservedSpeciesData!$D$2:$D$4955,$D1382),"")</f>
        <v/>
      </c>
      <c r="AJ1382" s="2">
        <f>COUNTIFS(ObservedSpeciesData!$A$2:$A$828,$A1382,ObservedSpeciesData!$D$2:$D$828,$D1382)</f>
        <v>0</v>
      </c>
      <c r="AK1382" s="2">
        <f t="shared" si="21"/>
        <v>1</v>
      </c>
    </row>
    <row r="1383" spans="1:37" x14ac:dyDescent="0.25">
      <c r="A1383" s="14" t="s">
        <v>85</v>
      </c>
      <c r="B1383" t="s">
        <v>80</v>
      </c>
      <c r="C1383" t="s">
        <v>79</v>
      </c>
      <c r="D1383" s="13">
        <v>42318</v>
      </c>
      <c r="E1383">
        <v>1</v>
      </c>
      <c r="F1383">
        <v>50</v>
      </c>
      <c r="G1383" s="2" t="s">
        <v>87</v>
      </c>
      <c r="H1383" s="2" t="s">
        <v>11</v>
      </c>
      <c r="I1383">
        <v>9</v>
      </c>
      <c r="J1383" s="2" t="s">
        <v>88</v>
      </c>
      <c r="K1383" s="2">
        <f>IF(ISNUMBER(AVERAGEIFS(ObservedSpeciesData!K$2:K$4955,ObservedSpeciesData!$A$2:$A$4955,$A1383,ObservedSpeciesData!$D$2:$D$4955,$D1383)),AVERAGEIFS(ObservedSpeciesData!K$2:K$4955,ObservedSpeciesData!$A$2:$A$4955,$A1383,ObservedSpeciesData!$D$2:$D$4955,$D1383),"")</f>
        <v>45</v>
      </c>
      <c r="L1383" s="26">
        <f>IF(ISNUMBER(AVERAGEIFS(ObservedSpeciesData!L$2:L$4955,ObservedSpeciesData!$A$2:$A$4955,$A1383,ObservedSpeciesData!$D$2:$D$4955,$D1383)),AVERAGEIFS(ObservedSpeciesData!L$2:L$4955,ObservedSpeciesData!$A$2:$A$4955,$A1383,ObservedSpeciesData!$D$2:$D$4955,$D1383),"")</f>
        <v>2248</v>
      </c>
      <c r="M1383" s="23">
        <f>IF(ISNUMBER(AVERAGEIFS(ObservedSpeciesData!M$2:M$4955,ObservedSpeciesData!$A$2:$A$4955,$A1383,ObservedSpeciesData!$D$2:$D$4955,$D1383)),AVERAGEIFS(ObservedSpeciesData!M$2:M$4955,ObservedSpeciesData!$A$2:$A$4955,$A1383,ObservedSpeciesData!$D$2:$D$4955,$D1383),"")</f>
        <v>224.79999999999998</v>
      </c>
      <c r="N1383" s="23" t="str">
        <f>IF(ISNUMBER(AVERAGEIFS(ObservedSpeciesData!N$2:N$4955,ObservedSpeciesData!$A$2:$A$4955,$A1383,ObservedSpeciesData!$D$2:$D$4955,$D1383)),AVERAGEIFS(ObservedSpeciesData!N$2:N$4955,ObservedSpeciesData!$A$2:$A$4955,$A1383,ObservedSpeciesData!$D$2:$D$4955,$D1383),"")</f>
        <v/>
      </c>
      <c r="O1383" s="23" t="str">
        <f>IF(ISNUMBER(AVERAGEIFS(ObservedSpeciesData!O$2:O$4955,ObservedSpeciesData!$A$2:$A$4955,$A1383,ObservedSpeciesData!$D$2:$D$4955,$D1383)),AVERAGEIFS(ObservedSpeciesData!O$2:O$4955,ObservedSpeciesData!$A$2:$A$4955,$A1383,ObservedSpeciesData!$D$2:$D$4955,$D1383),"")</f>
        <v/>
      </c>
      <c r="P1383" s="23" t="str">
        <f>IF(ISNUMBER(AVERAGEIFS(ObservedSpeciesData!P$2:P$4955,ObservedSpeciesData!$A$2:$A$4955,$A1383,ObservedSpeciesData!$C$2:$C$4955,$C1383,ObservedSpeciesData!$D$2:$D$4955,$D1383)),AVERAGEIFS(ObservedSpeciesData!P$2:P$4955,ObservedSpeciesData!$A$2:$A$4955,$A1383,ObservedSpeciesData!$C$2:$C$4955,$C1383,ObservedSpeciesData!$D$2:$D$4955,$D1383),"")</f>
        <v/>
      </c>
      <c r="Q1383" s="23"/>
      <c r="R1383" s="25" t="str">
        <f>IF(ISNUMBER(AVERAGEIFS(ObservedSpeciesData!R$2:R$4955,ObservedSpeciesData!$A$2:$A$4955,$A1383,ObservedSpeciesData!$D$2:$D$4955,$D1383)),AVERAGEIFS(ObservedSpeciesData!R$2:R$4955,ObservedSpeciesData!$A$2:$A$4955,$A1383,ObservedSpeciesData!$D$2:$D$4955,$D1383),"")</f>
        <v/>
      </c>
      <c r="S1383" s="25" t="str">
        <f>IF(ISNUMBER(AVERAGEIFS(ObservedSpeciesData!S$2:S$4955,ObservedSpeciesData!$A$2:$A$4955,$A1383,ObservedSpeciesData!$D$2:$D$4955,$D1383)),AVERAGEIFS(ObservedSpeciesData!S$2:S$4955,ObservedSpeciesData!$A$2:$A$4955,$A1383,ObservedSpeciesData!$D$2:$D$4955,$D1383),"")</f>
        <v/>
      </c>
      <c r="T1383" s="23" t="str">
        <f>IF(ISNUMBER(AVERAGEIFS(ObservedSpeciesData!T$2:T$4955,ObservedSpeciesData!$A$2:$A$4955,$A1383,ObservedSpeciesData!$D$2:$D$4955,$D1383)),AVERAGEIFS(ObservedSpeciesData!T$2:T$4955,ObservedSpeciesData!$A$2:$A$4955,$A1383,ObservedSpeciesData!$D$2:$D$4955,$D1383),"")</f>
        <v/>
      </c>
      <c r="U1383" s="24" t="str">
        <f>IF(ISNUMBER(AVERAGEIFS(ObservedSpeciesData!U$2:U$4955,ObservedSpeciesData!$A$2:$A$4955,$A1383,ObservedSpeciesData!$C$2:$C$4955,$C1383,ObservedSpeciesData!$D$2:$D$4955,$D1383)),AVERAGEIFS(ObservedSpeciesData!U$2:U$4955,ObservedSpeciesData!$A$2:$A$4955,$A1383,ObservedSpeciesData!$C$2:$C$4955,$C1383,ObservedSpeciesData!$D$2:$D$4955,$D1383),"")</f>
        <v/>
      </c>
      <c r="V1383" s="23" t="str">
        <f>IF(ISNUMBER(AVERAGEIFS(ObservedSpeciesData!V$2:V$4955,ObservedSpeciesData!$A$2:$A$4955,$A1383,ObservedSpeciesData!$D$2:$D$4955,$D1383)),AVERAGEIFS(ObservedSpeciesData!V$2:V$4955,ObservedSpeciesData!$A$2:$A$4955,$A1383,ObservedSpeciesData!$D$2:$D$4955,$D1383),"")</f>
        <v/>
      </c>
      <c r="W1383" s="23" t="str">
        <f>IF(ISNUMBER(AVERAGEIFS(ObservedSpeciesData!W$2:W$4955,ObservedSpeciesData!$A$2:$A$4955,$A1383,ObservedSpeciesData!$D$2:$D$4955,$D1383)),AVERAGEIFS(ObservedSpeciesData!W$2:W$4955,ObservedSpeciesData!$A$2:$A$4955,$A1383,ObservedSpeciesData!$D$2:$D$4955,$D1383),"")</f>
        <v/>
      </c>
      <c r="X1383" s="23" t="str">
        <f>IF(ISNUMBER(AVERAGEIFS(ObservedSpeciesData!X$2:X$4955,ObservedSpeciesData!$A$2:$A$4955,$A1383,ObservedSpeciesData!$D$2:$D$4955,$D1383)),AVERAGEIFS(ObservedSpeciesData!X$2:X$4955,ObservedSpeciesData!$A$2:$A$4955,$A1383,ObservedSpeciesData!$D$2:$D$4955,$D1383),"")</f>
        <v/>
      </c>
      <c r="Y1383" s="23" t="str">
        <f>IF(ISNUMBER(AVERAGEIFS(ObservedSpeciesData!Y$2:Y$4955,ObservedSpeciesData!$A$2:$A$4955,$A1383,ObservedSpeciesData!$D$2:$D$4955,$D1383)),AVERAGEIFS(ObservedSpeciesData!Y$2:Y$4955,ObservedSpeciesData!$A$2:$A$4955,$A1383,ObservedSpeciesData!$D$2:$D$4955,$D1383),"")</f>
        <v/>
      </c>
      <c r="Z1383" s="23" t="str">
        <f>IF(ISNUMBER(AVERAGEIFS(ObservedSpeciesData!Z$2:Z$4955,ObservedSpeciesData!$A$2:$A$4955,$A1383,ObservedSpeciesData!$D$2:$D$4955,$D1383)),AVERAGEIFS(ObservedSpeciesData!Z$2:Z$4955,ObservedSpeciesData!$A$2:$A$4955,$A1383,ObservedSpeciesData!$D$2:$D$4955,$D1383),"")</f>
        <v/>
      </c>
      <c r="AA1383" s="23" t="str">
        <f>IF(ISNUMBER(AVERAGEIFS(ObservedSpeciesData!AA$2:AA$4955,ObservedSpeciesData!$A$2:$A$4955,$A1383,ObservedSpeciesData!$D$2:$D$4955,$D1383)),AVERAGEIFS(ObservedSpeciesData!AA$2:AA$4955,ObservedSpeciesData!$A$2:$A$4955,$A1383,ObservedSpeciesData!$D$2:$D$4955,$D1383),"")</f>
        <v/>
      </c>
      <c r="AB1383" s="24" t="str">
        <f>IF(ISNUMBER(AVERAGEIFS(ObservedSpeciesData!AB$2:AB$4955,ObservedSpeciesData!$A$2:$A$4955,$A1383,ObservedSpeciesData!$D$2:$D$4955,$D1383)),AVERAGEIFS(ObservedSpeciesData!AB$2:AB$4955,ObservedSpeciesData!$A$2:$A$4955,$A1383,ObservedSpeciesData!$D$2:$D$4955,$D1383),"")</f>
        <v/>
      </c>
      <c r="AC1383" s="24" t="str">
        <f>IF(ISNUMBER(AVERAGEIFS(ObservedSpeciesData!AC$2:AC$4955,ObservedSpeciesData!$A$2:$A$4955,$A1383,ObservedSpeciesData!$D$2:$D$4955,$D1383)),AVERAGEIFS(ObservedSpeciesData!AC$2:AC$4955,ObservedSpeciesData!$A$2:$A$4955,$A1383,ObservedSpeciesData!$D$2:$D$4955,$D1383),"")</f>
        <v/>
      </c>
      <c r="AD1383" s="23" t="str">
        <f>IF(ISNUMBER(AVERAGEIFS(ObservedSpeciesData!AD$2:AD$4955,ObservedSpeciesData!$A$2:$A$4955,$A1383,ObservedSpeciesData!$D$2:$D$4955,$D1383)),AVERAGEIFS(ObservedSpeciesData!AD$2:AD$4955,ObservedSpeciesData!$A$2:$A$4955,$A1383,ObservedSpeciesData!$D$2:$D$4955,$D1383),"")</f>
        <v/>
      </c>
      <c r="AE1383" s="24" t="str">
        <f>IF(ISNUMBER(AVERAGEIFS(ObservedSpeciesData!AE$2:AE$4955,ObservedSpeciesData!$A$2:$A$4955,$A1383,ObservedSpeciesData!$D$2:$D$4955,$D1383)),AVERAGEIFS(ObservedSpeciesData!AE$2:AE$4955,ObservedSpeciesData!$A$2:$A$4955,$A1383,ObservedSpeciesData!$D$2:$D$4955,$D1383),"")</f>
        <v/>
      </c>
      <c r="AF1383" s="23"/>
      <c r="AG1383" s="24"/>
      <c r="AH1383" s="23" t="str">
        <f>IF(ISNUMBER(AVERAGEIFS(ObservedSpeciesData!AH$2:AH$4955,ObservedSpeciesData!$A$2:$A$4955,$A1383,ObservedSpeciesData!$D$2:$D$4955,$D1383)),AVERAGEIFS(ObservedSpeciesData!AH$2:AH$4955,ObservedSpeciesData!$A$2:$A$4955,$A1383,ObservedSpeciesData!$D$2:$D$4955,$D1383),"")</f>
        <v/>
      </c>
      <c r="AI1383" s="23" t="str">
        <f>IF(ISNUMBER(AVERAGEIFS(ObservedSpeciesData!AI$2:AI$4955,ObservedSpeciesData!$A$2:$A$4955,$A1383,ObservedSpeciesData!$C$2:$C$4955,$C1383,ObservedSpeciesData!$D$2:$D$4955,$D1383)),AVERAGEIFS(ObservedSpeciesData!AI$2:AI$4955,ObservedSpeciesData!$A$2:$A$4955,$A1383,ObservedSpeciesData!$C$2:$C$4955,$C1383,ObservedSpeciesData!$D$2:$D$4955,$D1383),"")</f>
        <v/>
      </c>
      <c r="AJ1383" s="2">
        <f>COUNTIFS(ObservedSpeciesData!$A$2:$A$828,$A1383,ObservedSpeciesData!$D$2:$D$828,$D1383)</f>
        <v>0</v>
      </c>
      <c r="AK1383" s="2">
        <f t="shared" si="21"/>
        <v>1</v>
      </c>
    </row>
    <row r="1384" spans="1:37" x14ac:dyDescent="0.25">
      <c r="A1384" s="14" t="s">
        <v>84</v>
      </c>
      <c r="B1384" t="s">
        <v>80</v>
      </c>
      <c r="C1384" t="s">
        <v>79</v>
      </c>
      <c r="D1384" s="13">
        <v>42318</v>
      </c>
      <c r="E1384">
        <v>1</v>
      </c>
      <c r="F1384">
        <v>100</v>
      </c>
      <c r="G1384" s="2" t="s">
        <v>87</v>
      </c>
      <c r="H1384" s="2" t="s">
        <v>11</v>
      </c>
      <c r="I1384">
        <v>9</v>
      </c>
      <c r="J1384" s="2" t="s">
        <v>88</v>
      </c>
      <c r="K1384" s="2">
        <f>IF(ISNUMBER(AVERAGEIFS(ObservedSpeciesData!K$2:K$4955,ObservedSpeciesData!$A$2:$A$4955,$A1384,ObservedSpeciesData!$D$2:$D$4955,$D1384)),AVERAGEIFS(ObservedSpeciesData!K$2:K$4955,ObservedSpeciesData!$A$2:$A$4955,$A1384,ObservedSpeciesData!$D$2:$D$4955,$D1384),"")</f>
        <v>90</v>
      </c>
      <c r="L1384" s="26">
        <f>IF(ISNUMBER(AVERAGEIFS(ObservedSpeciesData!L$2:L$4955,ObservedSpeciesData!$A$2:$A$4955,$A1384,ObservedSpeciesData!$D$2:$D$4955,$D1384)),AVERAGEIFS(ObservedSpeciesData!L$2:L$4955,ObservedSpeciesData!$A$2:$A$4955,$A1384,ObservedSpeciesData!$D$2:$D$4955,$D1384),"")</f>
        <v>2376</v>
      </c>
      <c r="M1384" s="23">
        <f>IF(ISNUMBER(AVERAGEIFS(ObservedSpeciesData!M$2:M$4955,ObservedSpeciesData!$A$2:$A$4955,$A1384,ObservedSpeciesData!$D$2:$D$4955,$D1384)),AVERAGEIFS(ObservedSpeciesData!M$2:M$4955,ObservedSpeciesData!$A$2:$A$4955,$A1384,ObservedSpeciesData!$D$2:$D$4955,$D1384),"")</f>
        <v>237.6</v>
      </c>
      <c r="N1384" s="23" t="str">
        <f>IF(ISNUMBER(AVERAGEIFS(ObservedSpeciesData!N$2:N$4955,ObservedSpeciesData!$A$2:$A$4955,$A1384,ObservedSpeciesData!$D$2:$D$4955,$D1384)),AVERAGEIFS(ObservedSpeciesData!N$2:N$4955,ObservedSpeciesData!$A$2:$A$4955,$A1384,ObservedSpeciesData!$D$2:$D$4955,$D1384),"")</f>
        <v/>
      </c>
      <c r="O1384" s="23" t="str">
        <f>IF(ISNUMBER(AVERAGEIFS(ObservedSpeciesData!O$2:O$4955,ObservedSpeciesData!$A$2:$A$4955,$A1384,ObservedSpeciesData!$D$2:$D$4955,$D1384)),AVERAGEIFS(ObservedSpeciesData!O$2:O$4955,ObservedSpeciesData!$A$2:$A$4955,$A1384,ObservedSpeciesData!$D$2:$D$4955,$D1384),"")</f>
        <v/>
      </c>
      <c r="P1384" s="23" t="str">
        <f>IF(ISNUMBER(AVERAGEIFS(ObservedSpeciesData!P$2:P$4955,ObservedSpeciesData!$A$2:$A$4955,$A1384,ObservedSpeciesData!$C$2:$C$4955,$C1384,ObservedSpeciesData!$D$2:$D$4955,$D1384)),AVERAGEIFS(ObservedSpeciesData!P$2:P$4955,ObservedSpeciesData!$A$2:$A$4955,$A1384,ObservedSpeciesData!$C$2:$C$4955,$C1384,ObservedSpeciesData!$D$2:$D$4955,$D1384),"")</f>
        <v/>
      </c>
      <c r="Q1384" s="23"/>
      <c r="R1384" s="25" t="str">
        <f>IF(ISNUMBER(AVERAGEIFS(ObservedSpeciesData!R$2:R$4955,ObservedSpeciesData!$A$2:$A$4955,$A1384,ObservedSpeciesData!$D$2:$D$4955,$D1384)),AVERAGEIFS(ObservedSpeciesData!R$2:R$4955,ObservedSpeciesData!$A$2:$A$4955,$A1384,ObservedSpeciesData!$D$2:$D$4955,$D1384),"")</f>
        <v/>
      </c>
      <c r="S1384" s="25" t="str">
        <f>IF(ISNUMBER(AVERAGEIFS(ObservedSpeciesData!S$2:S$4955,ObservedSpeciesData!$A$2:$A$4955,$A1384,ObservedSpeciesData!$D$2:$D$4955,$D1384)),AVERAGEIFS(ObservedSpeciesData!S$2:S$4955,ObservedSpeciesData!$A$2:$A$4955,$A1384,ObservedSpeciesData!$D$2:$D$4955,$D1384),"")</f>
        <v/>
      </c>
      <c r="T1384" s="23" t="str">
        <f>IF(ISNUMBER(AVERAGEIFS(ObservedSpeciesData!T$2:T$4955,ObservedSpeciesData!$A$2:$A$4955,$A1384,ObservedSpeciesData!$D$2:$D$4955,$D1384)),AVERAGEIFS(ObservedSpeciesData!T$2:T$4955,ObservedSpeciesData!$A$2:$A$4955,$A1384,ObservedSpeciesData!$D$2:$D$4955,$D1384),"")</f>
        <v/>
      </c>
      <c r="U1384" s="24" t="str">
        <f>IF(ISNUMBER(AVERAGEIFS(ObservedSpeciesData!U$2:U$4955,ObservedSpeciesData!$A$2:$A$4955,$A1384,ObservedSpeciesData!$C$2:$C$4955,$C1384,ObservedSpeciesData!$D$2:$D$4955,$D1384)),AVERAGEIFS(ObservedSpeciesData!U$2:U$4955,ObservedSpeciesData!$A$2:$A$4955,$A1384,ObservedSpeciesData!$C$2:$C$4955,$C1384,ObservedSpeciesData!$D$2:$D$4955,$D1384),"")</f>
        <v/>
      </c>
      <c r="V1384" s="23" t="str">
        <f>IF(ISNUMBER(AVERAGEIFS(ObservedSpeciesData!V$2:V$4955,ObservedSpeciesData!$A$2:$A$4955,$A1384,ObservedSpeciesData!$D$2:$D$4955,$D1384)),AVERAGEIFS(ObservedSpeciesData!V$2:V$4955,ObservedSpeciesData!$A$2:$A$4955,$A1384,ObservedSpeciesData!$D$2:$D$4955,$D1384),"")</f>
        <v/>
      </c>
      <c r="W1384" s="23" t="str">
        <f>IF(ISNUMBER(AVERAGEIFS(ObservedSpeciesData!W$2:W$4955,ObservedSpeciesData!$A$2:$A$4955,$A1384,ObservedSpeciesData!$D$2:$D$4955,$D1384)),AVERAGEIFS(ObservedSpeciesData!W$2:W$4955,ObservedSpeciesData!$A$2:$A$4955,$A1384,ObservedSpeciesData!$D$2:$D$4955,$D1384),"")</f>
        <v/>
      </c>
      <c r="X1384" s="23" t="str">
        <f>IF(ISNUMBER(AVERAGEIFS(ObservedSpeciesData!X$2:X$4955,ObservedSpeciesData!$A$2:$A$4955,$A1384,ObservedSpeciesData!$D$2:$D$4955,$D1384)),AVERAGEIFS(ObservedSpeciesData!X$2:X$4955,ObservedSpeciesData!$A$2:$A$4955,$A1384,ObservedSpeciesData!$D$2:$D$4955,$D1384),"")</f>
        <v/>
      </c>
      <c r="Y1384" s="23" t="str">
        <f>IF(ISNUMBER(AVERAGEIFS(ObservedSpeciesData!Y$2:Y$4955,ObservedSpeciesData!$A$2:$A$4955,$A1384,ObservedSpeciesData!$D$2:$D$4955,$D1384)),AVERAGEIFS(ObservedSpeciesData!Y$2:Y$4955,ObservedSpeciesData!$A$2:$A$4955,$A1384,ObservedSpeciesData!$D$2:$D$4955,$D1384),"")</f>
        <v/>
      </c>
      <c r="Z1384" s="23" t="str">
        <f>IF(ISNUMBER(AVERAGEIFS(ObservedSpeciesData!Z$2:Z$4955,ObservedSpeciesData!$A$2:$A$4955,$A1384,ObservedSpeciesData!$D$2:$D$4955,$D1384)),AVERAGEIFS(ObservedSpeciesData!Z$2:Z$4955,ObservedSpeciesData!$A$2:$A$4955,$A1384,ObservedSpeciesData!$D$2:$D$4955,$D1384),"")</f>
        <v/>
      </c>
      <c r="AA1384" s="23" t="str">
        <f>IF(ISNUMBER(AVERAGEIFS(ObservedSpeciesData!AA$2:AA$4955,ObservedSpeciesData!$A$2:$A$4955,$A1384,ObservedSpeciesData!$D$2:$D$4955,$D1384)),AVERAGEIFS(ObservedSpeciesData!AA$2:AA$4955,ObservedSpeciesData!$A$2:$A$4955,$A1384,ObservedSpeciesData!$D$2:$D$4955,$D1384),"")</f>
        <v/>
      </c>
      <c r="AB1384" s="24" t="str">
        <f>IF(ISNUMBER(AVERAGEIFS(ObservedSpeciesData!AB$2:AB$4955,ObservedSpeciesData!$A$2:$A$4955,$A1384,ObservedSpeciesData!$D$2:$D$4955,$D1384)),AVERAGEIFS(ObservedSpeciesData!AB$2:AB$4955,ObservedSpeciesData!$A$2:$A$4955,$A1384,ObservedSpeciesData!$D$2:$D$4955,$D1384),"")</f>
        <v/>
      </c>
      <c r="AC1384" s="24" t="str">
        <f>IF(ISNUMBER(AVERAGEIFS(ObservedSpeciesData!AC$2:AC$4955,ObservedSpeciesData!$A$2:$A$4955,$A1384,ObservedSpeciesData!$D$2:$D$4955,$D1384)),AVERAGEIFS(ObservedSpeciesData!AC$2:AC$4955,ObservedSpeciesData!$A$2:$A$4955,$A1384,ObservedSpeciesData!$D$2:$D$4955,$D1384),"")</f>
        <v/>
      </c>
      <c r="AD1384" s="23" t="str">
        <f>IF(ISNUMBER(AVERAGEIFS(ObservedSpeciesData!AD$2:AD$4955,ObservedSpeciesData!$A$2:$A$4955,$A1384,ObservedSpeciesData!$D$2:$D$4955,$D1384)),AVERAGEIFS(ObservedSpeciesData!AD$2:AD$4955,ObservedSpeciesData!$A$2:$A$4955,$A1384,ObservedSpeciesData!$D$2:$D$4955,$D1384),"")</f>
        <v/>
      </c>
      <c r="AE1384" s="24" t="str">
        <f>IF(ISNUMBER(AVERAGEIFS(ObservedSpeciesData!AE$2:AE$4955,ObservedSpeciesData!$A$2:$A$4955,$A1384,ObservedSpeciesData!$D$2:$D$4955,$D1384)),AVERAGEIFS(ObservedSpeciesData!AE$2:AE$4955,ObservedSpeciesData!$A$2:$A$4955,$A1384,ObservedSpeciesData!$D$2:$D$4955,$D1384),"")</f>
        <v/>
      </c>
      <c r="AF1384" s="23"/>
      <c r="AG1384" s="24"/>
      <c r="AH1384" s="23" t="str">
        <f>IF(ISNUMBER(AVERAGEIFS(ObservedSpeciesData!AH$2:AH$4955,ObservedSpeciesData!$A$2:$A$4955,$A1384,ObservedSpeciesData!$D$2:$D$4955,$D1384)),AVERAGEIFS(ObservedSpeciesData!AH$2:AH$4955,ObservedSpeciesData!$A$2:$A$4955,$A1384,ObservedSpeciesData!$D$2:$D$4955,$D1384),"")</f>
        <v/>
      </c>
      <c r="AI1384" s="23" t="str">
        <f>IF(ISNUMBER(AVERAGEIFS(ObservedSpeciesData!AI$2:AI$4955,ObservedSpeciesData!$A$2:$A$4955,$A1384,ObservedSpeciesData!$C$2:$C$4955,$C1384,ObservedSpeciesData!$D$2:$D$4955,$D1384)),AVERAGEIFS(ObservedSpeciesData!AI$2:AI$4955,ObservedSpeciesData!$A$2:$A$4955,$A1384,ObservedSpeciesData!$C$2:$C$4955,$C1384,ObservedSpeciesData!$D$2:$D$4955,$D1384),"")</f>
        <v/>
      </c>
      <c r="AJ1384" s="2">
        <f>COUNTIFS(ObservedSpeciesData!$A$2:$A$828,$A1384,ObservedSpeciesData!$D$2:$D$828,$D1384)</f>
        <v>0</v>
      </c>
      <c r="AK1384" s="2">
        <f t="shared" si="21"/>
        <v>1</v>
      </c>
    </row>
    <row r="1385" spans="1:37" x14ac:dyDescent="0.25">
      <c r="A1385" s="14" t="s">
        <v>83</v>
      </c>
      <c r="B1385" t="s">
        <v>80</v>
      </c>
      <c r="C1385" t="s">
        <v>79</v>
      </c>
      <c r="D1385" s="13">
        <v>42318</v>
      </c>
      <c r="E1385">
        <v>1</v>
      </c>
      <c r="F1385">
        <v>200</v>
      </c>
      <c r="G1385" s="2" t="s">
        <v>87</v>
      </c>
      <c r="H1385" s="2" t="s">
        <v>11</v>
      </c>
      <c r="I1385">
        <v>9</v>
      </c>
      <c r="J1385" s="2" t="s">
        <v>88</v>
      </c>
      <c r="K1385" s="2">
        <f>IF(ISNUMBER(AVERAGEIFS(ObservedSpeciesData!K$2:K$4955,ObservedSpeciesData!$A$2:$A$4955,$A1385,ObservedSpeciesData!$D$2:$D$4955,$D1385)),AVERAGEIFS(ObservedSpeciesData!K$2:K$4955,ObservedSpeciesData!$A$2:$A$4955,$A1385,ObservedSpeciesData!$D$2:$D$4955,$D1385),"")</f>
        <v>180</v>
      </c>
      <c r="L1385" s="26">
        <f>IF(ISNUMBER(AVERAGEIFS(ObservedSpeciesData!L$2:L$4955,ObservedSpeciesData!$A$2:$A$4955,$A1385,ObservedSpeciesData!$D$2:$D$4955,$D1385)),AVERAGEIFS(ObservedSpeciesData!L$2:L$4955,ObservedSpeciesData!$A$2:$A$4955,$A1385,ObservedSpeciesData!$D$2:$D$4955,$D1385),"")</f>
        <v>2568</v>
      </c>
      <c r="M1385" s="23">
        <f>IF(ISNUMBER(AVERAGEIFS(ObservedSpeciesData!M$2:M$4955,ObservedSpeciesData!$A$2:$A$4955,$A1385,ObservedSpeciesData!$D$2:$D$4955,$D1385)),AVERAGEIFS(ObservedSpeciesData!M$2:M$4955,ObservedSpeciesData!$A$2:$A$4955,$A1385,ObservedSpeciesData!$D$2:$D$4955,$D1385),"")</f>
        <v>256.8</v>
      </c>
      <c r="N1385" s="23" t="str">
        <f>IF(ISNUMBER(AVERAGEIFS(ObservedSpeciesData!N$2:N$4955,ObservedSpeciesData!$A$2:$A$4955,$A1385,ObservedSpeciesData!$D$2:$D$4955,$D1385)),AVERAGEIFS(ObservedSpeciesData!N$2:N$4955,ObservedSpeciesData!$A$2:$A$4955,$A1385,ObservedSpeciesData!$D$2:$D$4955,$D1385),"")</f>
        <v/>
      </c>
      <c r="O1385" s="23" t="str">
        <f>IF(ISNUMBER(AVERAGEIFS(ObservedSpeciesData!O$2:O$4955,ObservedSpeciesData!$A$2:$A$4955,$A1385,ObservedSpeciesData!$D$2:$D$4955,$D1385)),AVERAGEIFS(ObservedSpeciesData!O$2:O$4955,ObservedSpeciesData!$A$2:$A$4955,$A1385,ObservedSpeciesData!$D$2:$D$4955,$D1385),"")</f>
        <v/>
      </c>
      <c r="P1385" s="23" t="str">
        <f>IF(ISNUMBER(AVERAGEIFS(ObservedSpeciesData!P$2:P$4955,ObservedSpeciesData!$A$2:$A$4955,$A1385,ObservedSpeciesData!$C$2:$C$4955,$C1385,ObservedSpeciesData!$D$2:$D$4955,$D1385)),AVERAGEIFS(ObservedSpeciesData!P$2:P$4955,ObservedSpeciesData!$A$2:$A$4955,$A1385,ObservedSpeciesData!$C$2:$C$4955,$C1385,ObservedSpeciesData!$D$2:$D$4955,$D1385),"")</f>
        <v/>
      </c>
      <c r="Q1385" s="23"/>
      <c r="R1385" s="25" t="str">
        <f>IF(ISNUMBER(AVERAGEIFS(ObservedSpeciesData!R$2:R$4955,ObservedSpeciesData!$A$2:$A$4955,$A1385,ObservedSpeciesData!$D$2:$D$4955,$D1385)),AVERAGEIFS(ObservedSpeciesData!R$2:R$4955,ObservedSpeciesData!$A$2:$A$4955,$A1385,ObservedSpeciesData!$D$2:$D$4955,$D1385),"")</f>
        <v/>
      </c>
      <c r="S1385" s="25" t="str">
        <f>IF(ISNUMBER(AVERAGEIFS(ObservedSpeciesData!S$2:S$4955,ObservedSpeciesData!$A$2:$A$4955,$A1385,ObservedSpeciesData!$D$2:$D$4955,$D1385)),AVERAGEIFS(ObservedSpeciesData!S$2:S$4955,ObservedSpeciesData!$A$2:$A$4955,$A1385,ObservedSpeciesData!$D$2:$D$4955,$D1385),"")</f>
        <v/>
      </c>
      <c r="T1385" s="23" t="str">
        <f>IF(ISNUMBER(AVERAGEIFS(ObservedSpeciesData!T$2:T$4955,ObservedSpeciesData!$A$2:$A$4955,$A1385,ObservedSpeciesData!$D$2:$D$4955,$D1385)),AVERAGEIFS(ObservedSpeciesData!T$2:T$4955,ObservedSpeciesData!$A$2:$A$4955,$A1385,ObservedSpeciesData!$D$2:$D$4955,$D1385),"")</f>
        <v/>
      </c>
      <c r="U1385" s="24" t="str">
        <f>IF(ISNUMBER(AVERAGEIFS(ObservedSpeciesData!U$2:U$4955,ObservedSpeciesData!$A$2:$A$4955,$A1385,ObservedSpeciesData!$C$2:$C$4955,$C1385,ObservedSpeciesData!$D$2:$D$4955,$D1385)),AVERAGEIFS(ObservedSpeciesData!U$2:U$4955,ObservedSpeciesData!$A$2:$A$4955,$A1385,ObservedSpeciesData!$C$2:$C$4955,$C1385,ObservedSpeciesData!$D$2:$D$4955,$D1385),"")</f>
        <v/>
      </c>
      <c r="V1385" s="23" t="str">
        <f>IF(ISNUMBER(AVERAGEIFS(ObservedSpeciesData!V$2:V$4955,ObservedSpeciesData!$A$2:$A$4955,$A1385,ObservedSpeciesData!$D$2:$D$4955,$D1385)),AVERAGEIFS(ObservedSpeciesData!V$2:V$4955,ObservedSpeciesData!$A$2:$A$4955,$A1385,ObservedSpeciesData!$D$2:$D$4955,$D1385),"")</f>
        <v/>
      </c>
      <c r="W1385" s="23" t="str">
        <f>IF(ISNUMBER(AVERAGEIFS(ObservedSpeciesData!W$2:W$4955,ObservedSpeciesData!$A$2:$A$4955,$A1385,ObservedSpeciesData!$D$2:$D$4955,$D1385)),AVERAGEIFS(ObservedSpeciesData!W$2:W$4955,ObservedSpeciesData!$A$2:$A$4955,$A1385,ObservedSpeciesData!$D$2:$D$4955,$D1385),"")</f>
        <v/>
      </c>
      <c r="X1385" s="23" t="str">
        <f>IF(ISNUMBER(AVERAGEIFS(ObservedSpeciesData!X$2:X$4955,ObservedSpeciesData!$A$2:$A$4955,$A1385,ObservedSpeciesData!$D$2:$D$4955,$D1385)),AVERAGEIFS(ObservedSpeciesData!X$2:X$4955,ObservedSpeciesData!$A$2:$A$4955,$A1385,ObservedSpeciesData!$D$2:$D$4955,$D1385),"")</f>
        <v/>
      </c>
      <c r="Y1385" s="23" t="str">
        <f>IF(ISNUMBER(AVERAGEIFS(ObservedSpeciesData!Y$2:Y$4955,ObservedSpeciesData!$A$2:$A$4955,$A1385,ObservedSpeciesData!$D$2:$D$4955,$D1385)),AVERAGEIFS(ObservedSpeciesData!Y$2:Y$4955,ObservedSpeciesData!$A$2:$A$4955,$A1385,ObservedSpeciesData!$D$2:$D$4955,$D1385),"")</f>
        <v/>
      </c>
      <c r="Z1385" s="23" t="str">
        <f>IF(ISNUMBER(AVERAGEIFS(ObservedSpeciesData!Z$2:Z$4955,ObservedSpeciesData!$A$2:$A$4955,$A1385,ObservedSpeciesData!$D$2:$D$4955,$D1385)),AVERAGEIFS(ObservedSpeciesData!Z$2:Z$4955,ObservedSpeciesData!$A$2:$A$4955,$A1385,ObservedSpeciesData!$D$2:$D$4955,$D1385),"")</f>
        <v/>
      </c>
      <c r="AA1385" s="23" t="str">
        <f>IF(ISNUMBER(AVERAGEIFS(ObservedSpeciesData!AA$2:AA$4955,ObservedSpeciesData!$A$2:$A$4955,$A1385,ObservedSpeciesData!$D$2:$D$4955,$D1385)),AVERAGEIFS(ObservedSpeciesData!AA$2:AA$4955,ObservedSpeciesData!$A$2:$A$4955,$A1385,ObservedSpeciesData!$D$2:$D$4955,$D1385),"")</f>
        <v/>
      </c>
      <c r="AB1385" s="24" t="str">
        <f>IF(ISNUMBER(AVERAGEIFS(ObservedSpeciesData!AB$2:AB$4955,ObservedSpeciesData!$A$2:$A$4955,$A1385,ObservedSpeciesData!$D$2:$D$4955,$D1385)),AVERAGEIFS(ObservedSpeciesData!AB$2:AB$4955,ObservedSpeciesData!$A$2:$A$4955,$A1385,ObservedSpeciesData!$D$2:$D$4955,$D1385),"")</f>
        <v/>
      </c>
      <c r="AC1385" s="24" t="str">
        <f>IF(ISNUMBER(AVERAGEIFS(ObservedSpeciesData!AC$2:AC$4955,ObservedSpeciesData!$A$2:$A$4955,$A1385,ObservedSpeciesData!$D$2:$D$4955,$D1385)),AVERAGEIFS(ObservedSpeciesData!AC$2:AC$4955,ObservedSpeciesData!$A$2:$A$4955,$A1385,ObservedSpeciesData!$D$2:$D$4955,$D1385),"")</f>
        <v/>
      </c>
      <c r="AD1385" s="23" t="str">
        <f>IF(ISNUMBER(AVERAGEIFS(ObservedSpeciesData!AD$2:AD$4955,ObservedSpeciesData!$A$2:$A$4955,$A1385,ObservedSpeciesData!$D$2:$D$4955,$D1385)),AVERAGEIFS(ObservedSpeciesData!AD$2:AD$4955,ObservedSpeciesData!$A$2:$A$4955,$A1385,ObservedSpeciesData!$D$2:$D$4955,$D1385),"")</f>
        <v/>
      </c>
      <c r="AE1385" s="24" t="str">
        <f>IF(ISNUMBER(AVERAGEIFS(ObservedSpeciesData!AE$2:AE$4955,ObservedSpeciesData!$A$2:$A$4955,$A1385,ObservedSpeciesData!$D$2:$D$4955,$D1385)),AVERAGEIFS(ObservedSpeciesData!AE$2:AE$4955,ObservedSpeciesData!$A$2:$A$4955,$A1385,ObservedSpeciesData!$D$2:$D$4955,$D1385),"")</f>
        <v/>
      </c>
      <c r="AF1385" s="23"/>
      <c r="AG1385" s="24"/>
      <c r="AH1385" s="23" t="str">
        <f>IF(ISNUMBER(AVERAGEIFS(ObservedSpeciesData!AH$2:AH$4955,ObservedSpeciesData!$A$2:$A$4955,$A1385,ObservedSpeciesData!$D$2:$D$4955,$D1385)),AVERAGEIFS(ObservedSpeciesData!AH$2:AH$4955,ObservedSpeciesData!$A$2:$A$4955,$A1385,ObservedSpeciesData!$D$2:$D$4955,$D1385),"")</f>
        <v/>
      </c>
      <c r="AI1385" s="23" t="str">
        <f>IF(ISNUMBER(AVERAGEIFS(ObservedSpeciesData!AI$2:AI$4955,ObservedSpeciesData!$A$2:$A$4955,$A1385,ObservedSpeciesData!$C$2:$C$4955,$C1385,ObservedSpeciesData!$D$2:$D$4955,$D1385)),AVERAGEIFS(ObservedSpeciesData!AI$2:AI$4955,ObservedSpeciesData!$A$2:$A$4955,$A1385,ObservedSpeciesData!$C$2:$C$4955,$C1385,ObservedSpeciesData!$D$2:$D$4955,$D1385),"")</f>
        <v/>
      </c>
      <c r="AJ1385" s="2">
        <f>COUNTIFS(ObservedSpeciesData!$A$2:$A$828,$A1385,ObservedSpeciesData!$D$2:$D$828,$D1385)</f>
        <v>0</v>
      </c>
      <c r="AK1385" s="2">
        <f t="shared" si="21"/>
        <v>1</v>
      </c>
    </row>
    <row r="1386" spans="1:37" x14ac:dyDescent="0.25">
      <c r="A1386" s="14" t="s">
        <v>82</v>
      </c>
      <c r="B1386" t="s">
        <v>80</v>
      </c>
      <c r="C1386" t="s">
        <v>79</v>
      </c>
      <c r="D1386" s="13">
        <v>42318</v>
      </c>
      <c r="E1386">
        <v>1</v>
      </c>
      <c r="F1386">
        <v>350</v>
      </c>
      <c r="G1386" s="2" t="s">
        <v>87</v>
      </c>
      <c r="H1386" s="2" t="s">
        <v>11</v>
      </c>
      <c r="I1386">
        <v>9</v>
      </c>
      <c r="J1386" s="2" t="s">
        <v>88</v>
      </c>
      <c r="K1386" s="2">
        <f>IF(ISNUMBER(AVERAGEIFS(ObservedSpeciesData!K$2:K$4955,ObservedSpeciesData!$A$2:$A$4955,$A1386,ObservedSpeciesData!$D$2:$D$4955,$D1386)),AVERAGEIFS(ObservedSpeciesData!K$2:K$4955,ObservedSpeciesData!$A$2:$A$4955,$A1386,ObservedSpeciesData!$D$2:$D$4955,$D1386),"")</f>
        <v>315</v>
      </c>
      <c r="L1386" s="26">
        <f>IF(ISNUMBER(AVERAGEIFS(ObservedSpeciesData!L$2:L$4955,ObservedSpeciesData!$A$2:$A$4955,$A1386,ObservedSpeciesData!$D$2:$D$4955,$D1386)),AVERAGEIFS(ObservedSpeciesData!L$2:L$4955,ObservedSpeciesData!$A$2:$A$4955,$A1386,ObservedSpeciesData!$D$2:$D$4955,$D1386),"")</f>
        <v>2424</v>
      </c>
      <c r="M1386" s="23">
        <f>IF(ISNUMBER(AVERAGEIFS(ObservedSpeciesData!M$2:M$4955,ObservedSpeciesData!$A$2:$A$4955,$A1386,ObservedSpeciesData!$D$2:$D$4955,$D1386)),AVERAGEIFS(ObservedSpeciesData!M$2:M$4955,ObservedSpeciesData!$A$2:$A$4955,$A1386,ObservedSpeciesData!$D$2:$D$4955,$D1386),"")</f>
        <v>242.4</v>
      </c>
      <c r="N1386" s="23" t="str">
        <f>IF(ISNUMBER(AVERAGEIFS(ObservedSpeciesData!N$2:N$4955,ObservedSpeciesData!$A$2:$A$4955,$A1386,ObservedSpeciesData!$D$2:$D$4955,$D1386)),AVERAGEIFS(ObservedSpeciesData!N$2:N$4955,ObservedSpeciesData!$A$2:$A$4955,$A1386,ObservedSpeciesData!$D$2:$D$4955,$D1386),"")</f>
        <v/>
      </c>
      <c r="O1386" s="23" t="str">
        <f>IF(ISNUMBER(AVERAGEIFS(ObservedSpeciesData!O$2:O$4955,ObservedSpeciesData!$A$2:$A$4955,$A1386,ObservedSpeciesData!$D$2:$D$4955,$D1386)),AVERAGEIFS(ObservedSpeciesData!O$2:O$4955,ObservedSpeciesData!$A$2:$A$4955,$A1386,ObservedSpeciesData!$D$2:$D$4955,$D1386),"")</f>
        <v/>
      </c>
      <c r="P1386" s="23" t="str">
        <f>IF(ISNUMBER(AVERAGEIFS(ObservedSpeciesData!P$2:P$4955,ObservedSpeciesData!$A$2:$A$4955,$A1386,ObservedSpeciesData!$C$2:$C$4955,$C1386,ObservedSpeciesData!$D$2:$D$4955,$D1386)),AVERAGEIFS(ObservedSpeciesData!P$2:P$4955,ObservedSpeciesData!$A$2:$A$4955,$A1386,ObservedSpeciesData!$C$2:$C$4955,$C1386,ObservedSpeciesData!$D$2:$D$4955,$D1386),"")</f>
        <v/>
      </c>
      <c r="Q1386" s="23"/>
      <c r="R1386" s="25" t="str">
        <f>IF(ISNUMBER(AVERAGEIFS(ObservedSpeciesData!R$2:R$4955,ObservedSpeciesData!$A$2:$A$4955,$A1386,ObservedSpeciesData!$D$2:$D$4955,$D1386)),AVERAGEIFS(ObservedSpeciesData!R$2:R$4955,ObservedSpeciesData!$A$2:$A$4955,$A1386,ObservedSpeciesData!$D$2:$D$4955,$D1386),"")</f>
        <v/>
      </c>
      <c r="S1386" s="25" t="str">
        <f>IF(ISNUMBER(AVERAGEIFS(ObservedSpeciesData!S$2:S$4955,ObservedSpeciesData!$A$2:$A$4955,$A1386,ObservedSpeciesData!$D$2:$D$4955,$D1386)),AVERAGEIFS(ObservedSpeciesData!S$2:S$4955,ObservedSpeciesData!$A$2:$A$4955,$A1386,ObservedSpeciesData!$D$2:$D$4955,$D1386),"")</f>
        <v/>
      </c>
      <c r="T1386" s="23" t="str">
        <f>IF(ISNUMBER(AVERAGEIFS(ObservedSpeciesData!T$2:T$4955,ObservedSpeciesData!$A$2:$A$4955,$A1386,ObservedSpeciesData!$D$2:$D$4955,$D1386)),AVERAGEIFS(ObservedSpeciesData!T$2:T$4955,ObservedSpeciesData!$A$2:$A$4955,$A1386,ObservedSpeciesData!$D$2:$D$4955,$D1386),"")</f>
        <v/>
      </c>
      <c r="U1386" s="24" t="str">
        <f>IF(ISNUMBER(AVERAGEIFS(ObservedSpeciesData!U$2:U$4955,ObservedSpeciesData!$A$2:$A$4955,$A1386,ObservedSpeciesData!$C$2:$C$4955,$C1386,ObservedSpeciesData!$D$2:$D$4955,$D1386)),AVERAGEIFS(ObservedSpeciesData!U$2:U$4955,ObservedSpeciesData!$A$2:$A$4955,$A1386,ObservedSpeciesData!$C$2:$C$4955,$C1386,ObservedSpeciesData!$D$2:$D$4955,$D1386),"")</f>
        <v/>
      </c>
      <c r="V1386" s="23" t="str">
        <f>IF(ISNUMBER(AVERAGEIFS(ObservedSpeciesData!V$2:V$4955,ObservedSpeciesData!$A$2:$A$4955,$A1386,ObservedSpeciesData!$D$2:$D$4955,$D1386)),AVERAGEIFS(ObservedSpeciesData!V$2:V$4955,ObservedSpeciesData!$A$2:$A$4955,$A1386,ObservedSpeciesData!$D$2:$D$4955,$D1386),"")</f>
        <v/>
      </c>
      <c r="W1386" s="23" t="str">
        <f>IF(ISNUMBER(AVERAGEIFS(ObservedSpeciesData!W$2:W$4955,ObservedSpeciesData!$A$2:$A$4955,$A1386,ObservedSpeciesData!$D$2:$D$4955,$D1386)),AVERAGEIFS(ObservedSpeciesData!W$2:W$4955,ObservedSpeciesData!$A$2:$A$4955,$A1386,ObservedSpeciesData!$D$2:$D$4955,$D1386),"")</f>
        <v/>
      </c>
      <c r="X1386" s="23" t="str">
        <f>IF(ISNUMBER(AVERAGEIFS(ObservedSpeciesData!X$2:X$4955,ObservedSpeciesData!$A$2:$A$4955,$A1386,ObservedSpeciesData!$D$2:$D$4955,$D1386)),AVERAGEIFS(ObservedSpeciesData!X$2:X$4955,ObservedSpeciesData!$A$2:$A$4955,$A1386,ObservedSpeciesData!$D$2:$D$4955,$D1386),"")</f>
        <v/>
      </c>
      <c r="Y1386" s="23" t="str">
        <f>IF(ISNUMBER(AVERAGEIFS(ObservedSpeciesData!Y$2:Y$4955,ObservedSpeciesData!$A$2:$A$4955,$A1386,ObservedSpeciesData!$D$2:$D$4955,$D1386)),AVERAGEIFS(ObservedSpeciesData!Y$2:Y$4955,ObservedSpeciesData!$A$2:$A$4955,$A1386,ObservedSpeciesData!$D$2:$D$4955,$D1386),"")</f>
        <v/>
      </c>
      <c r="Z1386" s="23" t="str">
        <f>IF(ISNUMBER(AVERAGEIFS(ObservedSpeciesData!Z$2:Z$4955,ObservedSpeciesData!$A$2:$A$4955,$A1386,ObservedSpeciesData!$D$2:$D$4955,$D1386)),AVERAGEIFS(ObservedSpeciesData!Z$2:Z$4955,ObservedSpeciesData!$A$2:$A$4955,$A1386,ObservedSpeciesData!$D$2:$D$4955,$D1386),"")</f>
        <v/>
      </c>
      <c r="AA1386" s="23" t="str">
        <f>IF(ISNUMBER(AVERAGEIFS(ObservedSpeciesData!AA$2:AA$4955,ObservedSpeciesData!$A$2:$A$4955,$A1386,ObservedSpeciesData!$D$2:$D$4955,$D1386)),AVERAGEIFS(ObservedSpeciesData!AA$2:AA$4955,ObservedSpeciesData!$A$2:$A$4955,$A1386,ObservedSpeciesData!$D$2:$D$4955,$D1386),"")</f>
        <v/>
      </c>
      <c r="AB1386" s="24" t="str">
        <f>IF(ISNUMBER(AVERAGEIFS(ObservedSpeciesData!AB$2:AB$4955,ObservedSpeciesData!$A$2:$A$4955,$A1386,ObservedSpeciesData!$D$2:$D$4955,$D1386)),AVERAGEIFS(ObservedSpeciesData!AB$2:AB$4955,ObservedSpeciesData!$A$2:$A$4955,$A1386,ObservedSpeciesData!$D$2:$D$4955,$D1386),"")</f>
        <v/>
      </c>
      <c r="AC1386" s="24" t="str">
        <f>IF(ISNUMBER(AVERAGEIFS(ObservedSpeciesData!AC$2:AC$4955,ObservedSpeciesData!$A$2:$A$4955,$A1386,ObservedSpeciesData!$D$2:$D$4955,$D1386)),AVERAGEIFS(ObservedSpeciesData!AC$2:AC$4955,ObservedSpeciesData!$A$2:$A$4955,$A1386,ObservedSpeciesData!$D$2:$D$4955,$D1386),"")</f>
        <v/>
      </c>
      <c r="AD1386" s="23" t="str">
        <f>IF(ISNUMBER(AVERAGEIFS(ObservedSpeciesData!AD$2:AD$4955,ObservedSpeciesData!$A$2:$A$4955,$A1386,ObservedSpeciesData!$D$2:$D$4955,$D1386)),AVERAGEIFS(ObservedSpeciesData!AD$2:AD$4955,ObservedSpeciesData!$A$2:$A$4955,$A1386,ObservedSpeciesData!$D$2:$D$4955,$D1386),"")</f>
        <v/>
      </c>
      <c r="AE1386" s="24" t="str">
        <f>IF(ISNUMBER(AVERAGEIFS(ObservedSpeciesData!AE$2:AE$4955,ObservedSpeciesData!$A$2:$A$4955,$A1386,ObservedSpeciesData!$D$2:$D$4955,$D1386)),AVERAGEIFS(ObservedSpeciesData!AE$2:AE$4955,ObservedSpeciesData!$A$2:$A$4955,$A1386,ObservedSpeciesData!$D$2:$D$4955,$D1386),"")</f>
        <v/>
      </c>
      <c r="AF1386" s="23"/>
      <c r="AG1386" s="24"/>
      <c r="AH1386" s="23" t="str">
        <f>IF(ISNUMBER(AVERAGEIFS(ObservedSpeciesData!AH$2:AH$4955,ObservedSpeciesData!$A$2:$A$4955,$A1386,ObservedSpeciesData!$D$2:$D$4955,$D1386)),AVERAGEIFS(ObservedSpeciesData!AH$2:AH$4955,ObservedSpeciesData!$A$2:$A$4955,$A1386,ObservedSpeciesData!$D$2:$D$4955,$D1386),"")</f>
        <v/>
      </c>
      <c r="AI1386" s="23" t="str">
        <f>IF(ISNUMBER(AVERAGEIFS(ObservedSpeciesData!AI$2:AI$4955,ObservedSpeciesData!$A$2:$A$4955,$A1386,ObservedSpeciesData!$C$2:$C$4955,$C1386,ObservedSpeciesData!$D$2:$D$4955,$D1386)),AVERAGEIFS(ObservedSpeciesData!AI$2:AI$4955,ObservedSpeciesData!$A$2:$A$4955,$A1386,ObservedSpeciesData!$C$2:$C$4955,$C1386,ObservedSpeciesData!$D$2:$D$4955,$D1386),"")</f>
        <v/>
      </c>
      <c r="AJ1386" s="2">
        <f>COUNTIFS(ObservedSpeciesData!$A$2:$A$828,$A1386,ObservedSpeciesData!$D$2:$D$828,$D1386)</f>
        <v>0</v>
      </c>
      <c r="AK1386" s="2">
        <f t="shared" si="21"/>
        <v>1</v>
      </c>
    </row>
    <row r="1387" spans="1:37" x14ac:dyDescent="0.25">
      <c r="A1387" s="14" t="s">
        <v>81</v>
      </c>
      <c r="B1387" t="s">
        <v>80</v>
      </c>
      <c r="C1387" t="s">
        <v>79</v>
      </c>
      <c r="D1387" s="13">
        <v>42318</v>
      </c>
      <c r="E1387">
        <v>1</v>
      </c>
      <c r="F1387">
        <v>500</v>
      </c>
      <c r="G1387" s="2" t="s">
        <v>87</v>
      </c>
      <c r="H1387" s="2" t="s">
        <v>11</v>
      </c>
      <c r="I1387">
        <v>9</v>
      </c>
      <c r="J1387" s="2" t="s">
        <v>88</v>
      </c>
      <c r="K1387" s="2">
        <f>IF(ISNUMBER(AVERAGEIFS(ObservedSpeciesData!K$2:K$4955,ObservedSpeciesData!$A$2:$A$4955,$A1387,ObservedSpeciesData!$D$2:$D$4955,$D1387)),AVERAGEIFS(ObservedSpeciesData!K$2:K$4955,ObservedSpeciesData!$A$2:$A$4955,$A1387,ObservedSpeciesData!$D$2:$D$4955,$D1387),"")</f>
        <v>450</v>
      </c>
      <c r="L1387" s="26">
        <f>IF(ISNUMBER(AVERAGEIFS(ObservedSpeciesData!L$2:L$4955,ObservedSpeciesData!$A$2:$A$4955,$A1387,ObservedSpeciesData!$D$2:$D$4955,$D1387)),AVERAGEIFS(ObservedSpeciesData!L$2:L$4955,ObservedSpeciesData!$A$2:$A$4955,$A1387,ObservedSpeciesData!$D$2:$D$4955,$D1387),"")</f>
        <v>2344</v>
      </c>
      <c r="M1387" s="23">
        <f>IF(ISNUMBER(AVERAGEIFS(ObservedSpeciesData!M$2:M$4955,ObservedSpeciesData!$A$2:$A$4955,$A1387,ObservedSpeciesData!$D$2:$D$4955,$D1387)),AVERAGEIFS(ObservedSpeciesData!M$2:M$4955,ObservedSpeciesData!$A$2:$A$4955,$A1387,ObservedSpeciesData!$D$2:$D$4955,$D1387),"")</f>
        <v>234.39999999999998</v>
      </c>
      <c r="N1387" s="23" t="str">
        <f>IF(ISNUMBER(AVERAGEIFS(ObservedSpeciesData!N$2:N$4955,ObservedSpeciesData!$A$2:$A$4955,$A1387,ObservedSpeciesData!$D$2:$D$4955,$D1387)),AVERAGEIFS(ObservedSpeciesData!N$2:N$4955,ObservedSpeciesData!$A$2:$A$4955,$A1387,ObservedSpeciesData!$D$2:$D$4955,$D1387),"")</f>
        <v/>
      </c>
      <c r="O1387" s="23" t="str">
        <f>IF(ISNUMBER(AVERAGEIFS(ObservedSpeciesData!O$2:O$4955,ObservedSpeciesData!$A$2:$A$4955,$A1387,ObservedSpeciesData!$D$2:$D$4955,$D1387)),AVERAGEIFS(ObservedSpeciesData!O$2:O$4955,ObservedSpeciesData!$A$2:$A$4955,$A1387,ObservedSpeciesData!$D$2:$D$4955,$D1387),"")</f>
        <v/>
      </c>
      <c r="P1387" s="23" t="str">
        <f>IF(ISNUMBER(AVERAGEIFS(ObservedSpeciesData!P$2:P$4955,ObservedSpeciesData!$A$2:$A$4955,$A1387,ObservedSpeciesData!$C$2:$C$4955,$C1387,ObservedSpeciesData!$D$2:$D$4955,$D1387)),AVERAGEIFS(ObservedSpeciesData!P$2:P$4955,ObservedSpeciesData!$A$2:$A$4955,$A1387,ObservedSpeciesData!$C$2:$C$4955,$C1387,ObservedSpeciesData!$D$2:$D$4955,$D1387),"")</f>
        <v/>
      </c>
      <c r="Q1387" s="23"/>
      <c r="R1387" s="25" t="str">
        <f>IF(ISNUMBER(AVERAGEIFS(ObservedSpeciesData!R$2:R$4955,ObservedSpeciesData!$A$2:$A$4955,$A1387,ObservedSpeciesData!$D$2:$D$4955,$D1387)),AVERAGEIFS(ObservedSpeciesData!R$2:R$4955,ObservedSpeciesData!$A$2:$A$4955,$A1387,ObservedSpeciesData!$D$2:$D$4955,$D1387),"")</f>
        <v/>
      </c>
      <c r="S1387" s="25" t="str">
        <f>IF(ISNUMBER(AVERAGEIFS(ObservedSpeciesData!S$2:S$4955,ObservedSpeciesData!$A$2:$A$4955,$A1387,ObservedSpeciesData!$D$2:$D$4955,$D1387)),AVERAGEIFS(ObservedSpeciesData!S$2:S$4955,ObservedSpeciesData!$A$2:$A$4955,$A1387,ObservedSpeciesData!$D$2:$D$4955,$D1387),"")</f>
        <v/>
      </c>
      <c r="T1387" s="23" t="str">
        <f>IF(ISNUMBER(AVERAGEIFS(ObservedSpeciesData!T$2:T$4955,ObservedSpeciesData!$A$2:$A$4955,$A1387,ObservedSpeciesData!$D$2:$D$4955,$D1387)),AVERAGEIFS(ObservedSpeciesData!T$2:T$4955,ObservedSpeciesData!$A$2:$A$4955,$A1387,ObservedSpeciesData!$D$2:$D$4955,$D1387),"")</f>
        <v/>
      </c>
      <c r="U1387" s="24" t="str">
        <f>IF(ISNUMBER(AVERAGEIFS(ObservedSpeciesData!U$2:U$4955,ObservedSpeciesData!$A$2:$A$4955,$A1387,ObservedSpeciesData!$C$2:$C$4955,$C1387,ObservedSpeciesData!$D$2:$D$4955,$D1387)),AVERAGEIFS(ObservedSpeciesData!U$2:U$4955,ObservedSpeciesData!$A$2:$A$4955,$A1387,ObservedSpeciesData!$C$2:$C$4955,$C1387,ObservedSpeciesData!$D$2:$D$4955,$D1387),"")</f>
        <v/>
      </c>
      <c r="V1387" s="23" t="str">
        <f>IF(ISNUMBER(AVERAGEIFS(ObservedSpeciesData!V$2:V$4955,ObservedSpeciesData!$A$2:$A$4955,$A1387,ObservedSpeciesData!$D$2:$D$4955,$D1387)),AVERAGEIFS(ObservedSpeciesData!V$2:V$4955,ObservedSpeciesData!$A$2:$A$4955,$A1387,ObservedSpeciesData!$D$2:$D$4955,$D1387),"")</f>
        <v/>
      </c>
      <c r="W1387" s="23" t="str">
        <f>IF(ISNUMBER(AVERAGEIFS(ObservedSpeciesData!W$2:W$4955,ObservedSpeciesData!$A$2:$A$4955,$A1387,ObservedSpeciesData!$D$2:$D$4955,$D1387)),AVERAGEIFS(ObservedSpeciesData!W$2:W$4955,ObservedSpeciesData!$A$2:$A$4955,$A1387,ObservedSpeciesData!$D$2:$D$4955,$D1387),"")</f>
        <v/>
      </c>
      <c r="X1387" s="23" t="str">
        <f>IF(ISNUMBER(AVERAGEIFS(ObservedSpeciesData!X$2:X$4955,ObservedSpeciesData!$A$2:$A$4955,$A1387,ObservedSpeciesData!$D$2:$D$4955,$D1387)),AVERAGEIFS(ObservedSpeciesData!X$2:X$4955,ObservedSpeciesData!$A$2:$A$4955,$A1387,ObservedSpeciesData!$D$2:$D$4955,$D1387),"")</f>
        <v/>
      </c>
      <c r="Y1387" s="23" t="str">
        <f>IF(ISNUMBER(AVERAGEIFS(ObservedSpeciesData!Y$2:Y$4955,ObservedSpeciesData!$A$2:$A$4955,$A1387,ObservedSpeciesData!$D$2:$D$4955,$D1387)),AVERAGEIFS(ObservedSpeciesData!Y$2:Y$4955,ObservedSpeciesData!$A$2:$A$4955,$A1387,ObservedSpeciesData!$D$2:$D$4955,$D1387),"")</f>
        <v/>
      </c>
      <c r="Z1387" s="23" t="str">
        <f>IF(ISNUMBER(AVERAGEIFS(ObservedSpeciesData!Z$2:Z$4955,ObservedSpeciesData!$A$2:$A$4955,$A1387,ObservedSpeciesData!$D$2:$D$4955,$D1387)),AVERAGEIFS(ObservedSpeciesData!Z$2:Z$4955,ObservedSpeciesData!$A$2:$A$4955,$A1387,ObservedSpeciesData!$D$2:$D$4955,$D1387),"")</f>
        <v/>
      </c>
      <c r="AA1387" s="23" t="str">
        <f>IF(ISNUMBER(AVERAGEIFS(ObservedSpeciesData!AA$2:AA$4955,ObservedSpeciesData!$A$2:$A$4955,$A1387,ObservedSpeciesData!$D$2:$D$4955,$D1387)),AVERAGEIFS(ObservedSpeciesData!AA$2:AA$4955,ObservedSpeciesData!$A$2:$A$4955,$A1387,ObservedSpeciesData!$D$2:$D$4955,$D1387),"")</f>
        <v/>
      </c>
      <c r="AB1387" s="24" t="str">
        <f>IF(ISNUMBER(AVERAGEIFS(ObservedSpeciesData!AB$2:AB$4955,ObservedSpeciesData!$A$2:$A$4955,$A1387,ObservedSpeciesData!$D$2:$D$4955,$D1387)),AVERAGEIFS(ObservedSpeciesData!AB$2:AB$4955,ObservedSpeciesData!$A$2:$A$4955,$A1387,ObservedSpeciesData!$D$2:$D$4955,$D1387),"")</f>
        <v/>
      </c>
      <c r="AC1387" s="24" t="str">
        <f>IF(ISNUMBER(AVERAGEIFS(ObservedSpeciesData!AC$2:AC$4955,ObservedSpeciesData!$A$2:$A$4955,$A1387,ObservedSpeciesData!$D$2:$D$4955,$D1387)),AVERAGEIFS(ObservedSpeciesData!AC$2:AC$4955,ObservedSpeciesData!$A$2:$A$4955,$A1387,ObservedSpeciesData!$D$2:$D$4955,$D1387),"")</f>
        <v/>
      </c>
      <c r="AD1387" s="23" t="str">
        <f>IF(ISNUMBER(AVERAGEIFS(ObservedSpeciesData!AD$2:AD$4955,ObservedSpeciesData!$A$2:$A$4955,$A1387,ObservedSpeciesData!$D$2:$D$4955,$D1387)),AVERAGEIFS(ObservedSpeciesData!AD$2:AD$4955,ObservedSpeciesData!$A$2:$A$4955,$A1387,ObservedSpeciesData!$D$2:$D$4955,$D1387),"")</f>
        <v/>
      </c>
      <c r="AE1387" s="24" t="str">
        <f>IF(ISNUMBER(AVERAGEIFS(ObservedSpeciesData!AE$2:AE$4955,ObservedSpeciesData!$A$2:$A$4955,$A1387,ObservedSpeciesData!$D$2:$D$4955,$D1387)),AVERAGEIFS(ObservedSpeciesData!AE$2:AE$4955,ObservedSpeciesData!$A$2:$A$4955,$A1387,ObservedSpeciesData!$D$2:$D$4955,$D1387),"")</f>
        <v/>
      </c>
      <c r="AF1387" s="23"/>
      <c r="AG1387" s="24"/>
      <c r="AH1387" s="23" t="str">
        <f>IF(ISNUMBER(AVERAGEIFS(ObservedSpeciesData!AH$2:AH$4955,ObservedSpeciesData!$A$2:$A$4955,$A1387,ObservedSpeciesData!$D$2:$D$4955,$D1387)),AVERAGEIFS(ObservedSpeciesData!AH$2:AH$4955,ObservedSpeciesData!$A$2:$A$4955,$A1387,ObservedSpeciesData!$D$2:$D$4955,$D1387),"")</f>
        <v/>
      </c>
      <c r="AI1387" s="23" t="str">
        <f>IF(ISNUMBER(AVERAGEIFS(ObservedSpeciesData!AI$2:AI$4955,ObservedSpeciesData!$A$2:$A$4955,$A1387,ObservedSpeciesData!$C$2:$C$4955,$C1387,ObservedSpeciesData!$D$2:$D$4955,$D1387)),AVERAGEIFS(ObservedSpeciesData!AI$2:AI$4955,ObservedSpeciesData!$A$2:$A$4955,$A1387,ObservedSpeciesData!$C$2:$C$4955,$C1387,ObservedSpeciesData!$D$2:$D$4955,$D1387),"")</f>
        <v/>
      </c>
      <c r="AJ1387" s="2">
        <f>COUNTIFS(ObservedSpeciesData!$A$2:$A$828,$A1387,ObservedSpeciesData!$D$2:$D$828,$D1387)</f>
        <v>0</v>
      </c>
      <c r="AK1387" s="2">
        <f t="shared" si="21"/>
        <v>1</v>
      </c>
    </row>
    <row r="1388" spans="1:37" x14ac:dyDescent="0.25">
      <c r="A1388" s="14" t="s">
        <v>86</v>
      </c>
      <c r="B1388" t="s">
        <v>80</v>
      </c>
      <c r="C1388" t="s">
        <v>79</v>
      </c>
      <c r="D1388" s="13">
        <v>42324</v>
      </c>
      <c r="E1388">
        <v>1</v>
      </c>
      <c r="F1388">
        <v>0</v>
      </c>
      <c r="G1388" s="2" t="s">
        <v>87</v>
      </c>
      <c r="H1388" s="2" t="s">
        <v>11</v>
      </c>
      <c r="I1388">
        <v>9</v>
      </c>
      <c r="J1388" s="2" t="s">
        <v>88</v>
      </c>
      <c r="K1388" s="2">
        <f>IF(ISNUMBER(AVERAGEIFS(ObservedSpeciesData!K$2:K$4955,ObservedSpeciesData!$A$2:$A$4955,$A1388,ObservedSpeciesData!$D$2:$D$4955,$D1388)),AVERAGEIFS(ObservedSpeciesData!K$2:K$4955,ObservedSpeciesData!$A$2:$A$4955,$A1388,ObservedSpeciesData!$D$2:$D$4955,$D1388),"")</f>
        <v>0</v>
      </c>
      <c r="L1388" s="26">
        <f>IF(ISNUMBER(AVERAGEIFS(ObservedSpeciesData!L$2:L$4955,ObservedSpeciesData!$A$2:$A$4955,$A1388,ObservedSpeciesData!$D$2:$D$4955,$D1388)),AVERAGEIFS(ObservedSpeciesData!L$2:L$4955,ObservedSpeciesData!$A$2:$A$4955,$A1388,ObservedSpeciesData!$D$2:$D$4955,$D1388),"")</f>
        <v>2424</v>
      </c>
      <c r="M1388" s="23">
        <f>IF(ISNUMBER(AVERAGEIFS(ObservedSpeciesData!M$2:M$4955,ObservedSpeciesData!$A$2:$A$4955,$A1388,ObservedSpeciesData!$D$2:$D$4955,$D1388)),AVERAGEIFS(ObservedSpeciesData!M$2:M$4955,ObservedSpeciesData!$A$2:$A$4955,$A1388,ObservedSpeciesData!$D$2:$D$4955,$D1388),"")</f>
        <v>242.4</v>
      </c>
      <c r="N1388" s="23" t="str">
        <f>IF(ISNUMBER(AVERAGEIFS(ObservedSpeciesData!N$2:N$4955,ObservedSpeciesData!$A$2:$A$4955,$A1388,ObservedSpeciesData!$D$2:$D$4955,$D1388)),AVERAGEIFS(ObservedSpeciesData!N$2:N$4955,ObservedSpeciesData!$A$2:$A$4955,$A1388,ObservedSpeciesData!$D$2:$D$4955,$D1388),"")</f>
        <v/>
      </c>
      <c r="O1388" s="23" t="str">
        <f>IF(ISNUMBER(AVERAGEIFS(ObservedSpeciesData!O$2:O$4955,ObservedSpeciesData!$A$2:$A$4955,$A1388,ObservedSpeciesData!$D$2:$D$4955,$D1388)),AVERAGEIFS(ObservedSpeciesData!O$2:O$4955,ObservedSpeciesData!$A$2:$A$4955,$A1388,ObservedSpeciesData!$D$2:$D$4955,$D1388),"")</f>
        <v/>
      </c>
      <c r="P1388" s="23" t="str">
        <f>IF(ISNUMBER(AVERAGEIFS(ObservedSpeciesData!P$2:P$4955,ObservedSpeciesData!$A$2:$A$4955,$A1388,ObservedSpeciesData!$C$2:$C$4955,$C1388,ObservedSpeciesData!$D$2:$D$4955,$D1388)),AVERAGEIFS(ObservedSpeciesData!P$2:P$4955,ObservedSpeciesData!$A$2:$A$4955,$A1388,ObservedSpeciesData!$C$2:$C$4955,$C1388,ObservedSpeciesData!$D$2:$D$4955,$D1388),"")</f>
        <v/>
      </c>
      <c r="Q1388" s="23"/>
      <c r="R1388" s="25" t="str">
        <f>IF(ISNUMBER(AVERAGEIFS(ObservedSpeciesData!R$2:R$4955,ObservedSpeciesData!$A$2:$A$4955,$A1388,ObservedSpeciesData!$D$2:$D$4955,$D1388)),AVERAGEIFS(ObservedSpeciesData!R$2:R$4955,ObservedSpeciesData!$A$2:$A$4955,$A1388,ObservedSpeciesData!$D$2:$D$4955,$D1388),"")</f>
        <v/>
      </c>
      <c r="S1388" s="25" t="str">
        <f>IF(ISNUMBER(AVERAGEIFS(ObservedSpeciesData!S$2:S$4955,ObservedSpeciesData!$A$2:$A$4955,$A1388,ObservedSpeciesData!$D$2:$D$4955,$D1388)),AVERAGEIFS(ObservedSpeciesData!S$2:S$4955,ObservedSpeciesData!$A$2:$A$4955,$A1388,ObservedSpeciesData!$D$2:$D$4955,$D1388),"")</f>
        <v/>
      </c>
      <c r="T1388" s="23" t="str">
        <f>IF(ISNUMBER(AVERAGEIFS(ObservedSpeciesData!T$2:T$4955,ObservedSpeciesData!$A$2:$A$4955,$A1388,ObservedSpeciesData!$D$2:$D$4955,$D1388)),AVERAGEIFS(ObservedSpeciesData!T$2:T$4955,ObservedSpeciesData!$A$2:$A$4955,$A1388,ObservedSpeciesData!$D$2:$D$4955,$D1388),"")</f>
        <v/>
      </c>
      <c r="U1388" s="24" t="str">
        <f>IF(ISNUMBER(AVERAGEIFS(ObservedSpeciesData!U$2:U$4955,ObservedSpeciesData!$A$2:$A$4955,$A1388,ObservedSpeciesData!$C$2:$C$4955,$C1388,ObservedSpeciesData!$D$2:$D$4955,$D1388)),AVERAGEIFS(ObservedSpeciesData!U$2:U$4955,ObservedSpeciesData!$A$2:$A$4955,$A1388,ObservedSpeciesData!$C$2:$C$4955,$C1388,ObservedSpeciesData!$D$2:$D$4955,$D1388),"")</f>
        <v/>
      </c>
      <c r="V1388" s="23" t="str">
        <f>IF(ISNUMBER(AVERAGEIFS(ObservedSpeciesData!V$2:V$4955,ObservedSpeciesData!$A$2:$A$4955,$A1388,ObservedSpeciesData!$D$2:$D$4955,$D1388)),AVERAGEIFS(ObservedSpeciesData!V$2:V$4955,ObservedSpeciesData!$A$2:$A$4955,$A1388,ObservedSpeciesData!$D$2:$D$4955,$D1388),"")</f>
        <v/>
      </c>
      <c r="W1388" s="23" t="str">
        <f>IF(ISNUMBER(AVERAGEIFS(ObservedSpeciesData!W$2:W$4955,ObservedSpeciesData!$A$2:$A$4955,$A1388,ObservedSpeciesData!$D$2:$D$4955,$D1388)),AVERAGEIFS(ObservedSpeciesData!W$2:W$4955,ObservedSpeciesData!$A$2:$A$4955,$A1388,ObservedSpeciesData!$D$2:$D$4955,$D1388),"")</f>
        <v/>
      </c>
      <c r="X1388" s="23" t="str">
        <f>IF(ISNUMBER(AVERAGEIFS(ObservedSpeciesData!X$2:X$4955,ObservedSpeciesData!$A$2:$A$4955,$A1388,ObservedSpeciesData!$D$2:$D$4955,$D1388)),AVERAGEIFS(ObservedSpeciesData!X$2:X$4955,ObservedSpeciesData!$A$2:$A$4955,$A1388,ObservedSpeciesData!$D$2:$D$4955,$D1388),"")</f>
        <v/>
      </c>
      <c r="Y1388" s="23" t="str">
        <f>IF(ISNUMBER(AVERAGEIFS(ObservedSpeciesData!Y$2:Y$4955,ObservedSpeciesData!$A$2:$A$4955,$A1388,ObservedSpeciesData!$D$2:$D$4955,$D1388)),AVERAGEIFS(ObservedSpeciesData!Y$2:Y$4955,ObservedSpeciesData!$A$2:$A$4955,$A1388,ObservedSpeciesData!$D$2:$D$4955,$D1388),"")</f>
        <v/>
      </c>
      <c r="Z1388" s="23" t="str">
        <f>IF(ISNUMBER(AVERAGEIFS(ObservedSpeciesData!Z$2:Z$4955,ObservedSpeciesData!$A$2:$A$4955,$A1388,ObservedSpeciesData!$D$2:$D$4955,$D1388)),AVERAGEIFS(ObservedSpeciesData!Z$2:Z$4955,ObservedSpeciesData!$A$2:$A$4955,$A1388,ObservedSpeciesData!$D$2:$D$4955,$D1388),"")</f>
        <v/>
      </c>
      <c r="AA1388" s="23" t="str">
        <f>IF(ISNUMBER(AVERAGEIFS(ObservedSpeciesData!AA$2:AA$4955,ObservedSpeciesData!$A$2:$A$4955,$A1388,ObservedSpeciesData!$D$2:$D$4955,$D1388)),AVERAGEIFS(ObservedSpeciesData!AA$2:AA$4955,ObservedSpeciesData!$A$2:$A$4955,$A1388,ObservedSpeciesData!$D$2:$D$4955,$D1388),"")</f>
        <v/>
      </c>
      <c r="AB1388" s="24" t="str">
        <f>IF(ISNUMBER(AVERAGEIFS(ObservedSpeciesData!AB$2:AB$4955,ObservedSpeciesData!$A$2:$A$4955,$A1388,ObservedSpeciesData!$D$2:$D$4955,$D1388)),AVERAGEIFS(ObservedSpeciesData!AB$2:AB$4955,ObservedSpeciesData!$A$2:$A$4955,$A1388,ObservedSpeciesData!$D$2:$D$4955,$D1388),"")</f>
        <v/>
      </c>
      <c r="AC1388" s="24" t="str">
        <f>IF(ISNUMBER(AVERAGEIFS(ObservedSpeciesData!AC$2:AC$4955,ObservedSpeciesData!$A$2:$A$4955,$A1388,ObservedSpeciesData!$D$2:$D$4955,$D1388)),AVERAGEIFS(ObservedSpeciesData!AC$2:AC$4955,ObservedSpeciesData!$A$2:$A$4955,$A1388,ObservedSpeciesData!$D$2:$D$4955,$D1388),"")</f>
        <v/>
      </c>
      <c r="AD1388" s="23" t="str">
        <f>IF(ISNUMBER(AVERAGEIFS(ObservedSpeciesData!AD$2:AD$4955,ObservedSpeciesData!$A$2:$A$4955,$A1388,ObservedSpeciesData!$D$2:$D$4955,$D1388)),AVERAGEIFS(ObservedSpeciesData!AD$2:AD$4955,ObservedSpeciesData!$A$2:$A$4955,$A1388,ObservedSpeciesData!$D$2:$D$4955,$D1388),"")</f>
        <v/>
      </c>
      <c r="AE1388" s="24" t="str">
        <f>IF(ISNUMBER(AVERAGEIFS(ObservedSpeciesData!AE$2:AE$4955,ObservedSpeciesData!$A$2:$A$4955,$A1388,ObservedSpeciesData!$D$2:$D$4955,$D1388)),AVERAGEIFS(ObservedSpeciesData!AE$2:AE$4955,ObservedSpeciesData!$A$2:$A$4955,$A1388,ObservedSpeciesData!$D$2:$D$4955,$D1388),"")</f>
        <v/>
      </c>
      <c r="AF1388" s="23"/>
      <c r="AG1388" s="24"/>
      <c r="AH1388" s="23" t="str">
        <f>IF(ISNUMBER(AVERAGEIFS(ObservedSpeciesData!AH$2:AH$4955,ObservedSpeciesData!$A$2:$A$4955,$A1388,ObservedSpeciesData!$D$2:$D$4955,$D1388)),AVERAGEIFS(ObservedSpeciesData!AH$2:AH$4955,ObservedSpeciesData!$A$2:$A$4955,$A1388,ObservedSpeciesData!$D$2:$D$4955,$D1388),"")</f>
        <v/>
      </c>
      <c r="AI1388" s="23" t="str">
        <f>IF(ISNUMBER(AVERAGEIFS(ObservedSpeciesData!AI$2:AI$4955,ObservedSpeciesData!$A$2:$A$4955,$A1388,ObservedSpeciesData!$C$2:$C$4955,$C1388,ObservedSpeciesData!$D$2:$D$4955,$D1388)),AVERAGEIFS(ObservedSpeciesData!AI$2:AI$4955,ObservedSpeciesData!$A$2:$A$4955,$A1388,ObservedSpeciesData!$C$2:$C$4955,$C1388,ObservedSpeciesData!$D$2:$D$4955,$D1388),"")</f>
        <v/>
      </c>
      <c r="AJ1388" s="2">
        <f>COUNTIFS(ObservedSpeciesData!$A$2:$A$828,$A1388,ObservedSpeciesData!$D$2:$D$828,$D1388)</f>
        <v>0</v>
      </c>
      <c r="AK1388" s="2">
        <f t="shared" si="21"/>
        <v>1</v>
      </c>
    </row>
    <row r="1389" spans="1:37" x14ac:dyDescent="0.25">
      <c r="A1389" s="14" t="s">
        <v>85</v>
      </c>
      <c r="B1389" t="s">
        <v>80</v>
      </c>
      <c r="C1389" t="s">
        <v>79</v>
      </c>
      <c r="D1389" s="13">
        <v>42324</v>
      </c>
      <c r="E1389">
        <v>1</v>
      </c>
      <c r="F1389">
        <v>50</v>
      </c>
      <c r="G1389" s="2" t="s">
        <v>87</v>
      </c>
      <c r="H1389" s="2" t="s">
        <v>11</v>
      </c>
      <c r="I1389">
        <v>9</v>
      </c>
      <c r="J1389" s="2" t="s">
        <v>88</v>
      </c>
      <c r="K1389" s="2">
        <f>IF(ISNUMBER(AVERAGEIFS(ObservedSpeciesData!K$2:K$4955,ObservedSpeciesData!$A$2:$A$4955,$A1389,ObservedSpeciesData!$D$2:$D$4955,$D1389)),AVERAGEIFS(ObservedSpeciesData!K$2:K$4955,ObservedSpeciesData!$A$2:$A$4955,$A1389,ObservedSpeciesData!$D$2:$D$4955,$D1389),"")</f>
        <v>45</v>
      </c>
      <c r="L1389" s="26">
        <f>IF(ISNUMBER(AVERAGEIFS(ObservedSpeciesData!L$2:L$4955,ObservedSpeciesData!$A$2:$A$4955,$A1389,ObservedSpeciesData!$D$2:$D$4955,$D1389)),AVERAGEIFS(ObservedSpeciesData!L$2:L$4955,ObservedSpeciesData!$A$2:$A$4955,$A1389,ObservedSpeciesData!$D$2:$D$4955,$D1389),"")</f>
        <v>2504</v>
      </c>
      <c r="M1389" s="23">
        <f>IF(ISNUMBER(AVERAGEIFS(ObservedSpeciesData!M$2:M$4955,ObservedSpeciesData!$A$2:$A$4955,$A1389,ObservedSpeciesData!$D$2:$D$4955,$D1389)),AVERAGEIFS(ObservedSpeciesData!M$2:M$4955,ObservedSpeciesData!$A$2:$A$4955,$A1389,ObservedSpeciesData!$D$2:$D$4955,$D1389),"")</f>
        <v>250.39999999999998</v>
      </c>
      <c r="N1389" s="23" t="str">
        <f>IF(ISNUMBER(AVERAGEIFS(ObservedSpeciesData!N$2:N$4955,ObservedSpeciesData!$A$2:$A$4955,$A1389,ObservedSpeciesData!$D$2:$D$4955,$D1389)),AVERAGEIFS(ObservedSpeciesData!N$2:N$4955,ObservedSpeciesData!$A$2:$A$4955,$A1389,ObservedSpeciesData!$D$2:$D$4955,$D1389),"")</f>
        <v/>
      </c>
      <c r="O1389" s="23" t="str">
        <f>IF(ISNUMBER(AVERAGEIFS(ObservedSpeciesData!O$2:O$4955,ObservedSpeciesData!$A$2:$A$4955,$A1389,ObservedSpeciesData!$D$2:$D$4955,$D1389)),AVERAGEIFS(ObservedSpeciesData!O$2:O$4955,ObservedSpeciesData!$A$2:$A$4955,$A1389,ObservedSpeciesData!$D$2:$D$4955,$D1389),"")</f>
        <v/>
      </c>
      <c r="P1389" s="23" t="str">
        <f>IF(ISNUMBER(AVERAGEIFS(ObservedSpeciesData!P$2:P$4955,ObservedSpeciesData!$A$2:$A$4955,$A1389,ObservedSpeciesData!$C$2:$C$4955,$C1389,ObservedSpeciesData!$D$2:$D$4955,$D1389)),AVERAGEIFS(ObservedSpeciesData!P$2:P$4955,ObservedSpeciesData!$A$2:$A$4955,$A1389,ObservedSpeciesData!$C$2:$C$4955,$C1389,ObservedSpeciesData!$D$2:$D$4955,$D1389),"")</f>
        <v/>
      </c>
      <c r="Q1389" s="23"/>
      <c r="R1389" s="25" t="str">
        <f>IF(ISNUMBER(AVERAGEIFS(ObservedSpeciesData!R$2:R$4955,ObservedSpeciesData!$A$2:$A$4955,$A1389,ObservedSpeciesData!$D$2:$D$4955,$D1389)),AVERAGEIFS(ObservedSpeciesData!R$2:R$4955,ObservedSpeciesData!$A$2:$A$4955,$A1389,ObservedSpeciesData!$D$2:$D$4955,$D1389),"")</f>
        <v/>
      </c>
      <c r="S1389" s="25" t="str">
        <f>IF(ISNUMBER(AVERAGEIFS(ObservedSpeciesData!S$2:S$4955,ObservedSpeciesData!$A$2:$A$4955,$A1389,ObservedSpeciesData!$D$2:$D$4955,$D1389)),AVERAGEIFS(ObservedSpeciesData!S$2:S$4955,ObservedSpeciesData!$A$2:$A$4955,$A1389,ObservedSpeciesData!$D$2:$D$4955,$D1389),"")</f>
        <v/>
      </c>
      <c r="T1389" s="23" t="str">
        <f>IF(ISNUMBER(AVERAGEIFS(ObservedSpeciesData!T$2:T$4955,ObservedSpeciesData!$A$2:$A$4955,$A1389,ObservedSpeciesData!$D$2:$D$4955,$D1389)),AVERAGEIFS(ObservedSpeciesData!T$2:T$4955,ObservedSpeciesData!$A$2:$A$4955,$A1389,ObservedSpeciesData!$D$2:$D$4955,$D1389),"")</f>
        <v/>
      </c>
      <c r="U1389" s="24" t="str">
        <f>IF(ISNUMBER(AVERAGEIFS(ObservedSpeciesData!U$2:U$4955,ObservedSpeciesData!$A$2:$A$4955,$A1389,ObservedSpeciesData!$C$2:$C$4955,$C1389,ObservedSpeciesData!$D$2:$D$4955,$D1389)),AVERAGEIFS(ObservedSpeciesData!U$2:U$4955,ObservedSpeciesData!$A$2:$A$4955,$A1389,ObservedSpeciesData!$C$2:$C$4955,$C1389,ObservedSpeciesData!$D$2:$D$4955,$D1389),"")</f>
        <v/>
      </c>
      <c r="V1389" s="23" t="str">
        <f>IF(ISNUMBER(AVERAGEIFS(ObservedSpeciesData!V$2:V$4955,ObservedSpeciesData!$A$2:$A$4955,$A1389,ObservedSpeciesData!$D$2:$D$4955,$D1389)),AVERAGEIFS(ObservedSpeciesData!V$2:V$4955,ObservedSpeciesData!$A$2:$A$4955,$A1389,ObservedSpeciesData!$D$2:$D$4955,$D1389),"")</f>
        <v/>
      </c>
      <c r="W1389" s="23" t="str">
        <f>IF(ISNUMBER(AVERAGEIFS(ObservedSpeciesData!W$2:W$4955,ObservedSpeciesData!$A$2:$A$4955,$A1389,ObservedSpeciesData!$D$2:$D$4955,$D1389)),AVERAGEIFS(ObservedSpeciesData!W$2:W$4955,ObservedSpeciesData!$A$2:$A$4955,$A1389,ObservedSpeciesData!$D$2:$D$4955,$D1389),"")</f>
        <v/>
      </c>
      <c r="X1389" s="23" t="str">
        <f>IF(ISNUMBER(AVERAGEIFS(ObservedSpeciesData!X$2:X$4955,ObservedSpeciesData!$A$2:$A$4955,$A1389,ObservedSpeciesData!$D$2:$D$4955,$D1389)),AVERAGEIFS(ObservedSpeciesData!X$2:X$4955,ObservedSpeciesData!$A$2:$A$4955,$A1389,ObservedSpeciesData!$D$2:$D$4955,$D1389),"")</f>
        <v/>
      </c>
      <c r="Y1389" s="23" t="str">
        <f>IF(ISNUMBER(AVERAGEIFS(ObservedSpeciesData!Y$2:Y$4955,ObservedSpeciesData!$A$2:$A$4955,$A1389,ObservedSpeciesData!$D$2:$D$4955,$D1389)),AVERAGEIFS(ObservedSpeciesData!Y$2:Y$4955,ObservedSpeciesData!$A$2:$A$4955,$A1389,ObservedSpeciesData!$D$2:$D$4955,$D1389),"")</f>
        <v/>
      </c>
      <c r="Z1389" s="23" t="str">
        <f>IF(ISNUMBER(AVERAGEIFS(ObservedSpeciesData!Z$2:Z$4955,ObservedSpeciesData!$A$2:$A$4955,$A1389,ObservedSpeciesData!$D$2:$D$4955,$D1389)),AVERAGEIFS(ObservedSpeciesData!Z$2:Z$4955,ObservedSpeciesData!$A$2:$A$4955,$A1389,ObservedSpeciesData!$D$2:$D$4955,$D1389),"")</f>
        <v/>
      </c>
      <c r="AA1389" s="23" t="str">
        <f>IF(ISNUMBER(AVERAGEIFS(ObservedSpeciesData!AA$2:AA$4955,ObservedSpeciesData!$A$2:$A$4955,$A1389,ObservedSpeciesData!$D$2:$D$4955,$D1389)),AVERAGEIFS(ObservedSpeciesData!AA$2:AA$4955,ObservedSpeciesData!$A$2:$A$4955,$A1389,ObservedSpeciesData!$D$2:$D$4955,$D1389),"")</f>
        <v/>
      </c>
      <c r="AB1389" s="24" t="str">
        <f>IF(ISNUMBER(AVERAGEIFS(ObservedSpeciesData!AB$2:AB$4955,ObservedSpeciesData!$A$2:$A$4955,$A1389,ObservedSpeciesData!$D$2:$D$4955,$D1389)),AVERAGEIFS(ObservedSpeciesData!AB$2:AB$4955,ObservedSpeciesData!$A$2:$A$4955,$A1389,ObservedSpeciesData!$D$2:$D$4955,$D1389),"")</f>
        <v/>
      </c>
      <c r="AC1389" s="24" t="str">
        <f>IF(ISNUMBER(AVERAGEIFS(ObservedSpeciesData!AC$2:AC$4955,ObservedSpeciesData!$A$2:$A$4955,$A1389,ObservedSpeciesData!$D$2:$D$4955,$D1389)),AVERAGEIFS(ObservedSpeciesData!AC$2:AC$4955,ObservedSpeciesData!$A$2:$A$4955,$A1389,ObservedSpeciesData!$D$2:$D$4955,$D1389),"")</f>
        <v/>
      </c>
      <c r="AD1389" s="23" t="str">
        <f>IF(ISNUMBER(AVERAGEIFS(ObservedSpeciesData!AD$2:AD$4955,ObservedSpeciesData!$A$2:$A$4955,$A1389,ObservedSpeciesData!$D$2:$D$4955,$D1389)),AVERAGEIFS(ObservedSpeciesData!AD$2:AD$4955,ObservedSpeciesData!$A$2:$A$4955,$A1389,ObservedSpeciesData!$D$2:$D$4955,$D1389),"")</f>
        <v/>
      </c>
      <c r="AE1389" s="24" t="str">
        <f>IF(ISNUMBER(AVERAGEIFS(ObservedSpeciesData!AE$2:AE$4955,ObservedSpeciesData!$A$2:$A$4955,$A1389,ObservedSpeciesData!$D$2:$D$4955,$D1389)),AVERAGEIFS(ObservedSpeciesData!AE$2:AE$4955,ObservedSpeciesData!$A$2:$A$4955,$A1389,ObservedSpeciesData!$D$2:$D$4955,$D1389),"")</f>
        <v/>
      </c>
      <c r="AF1389" s="23"/>
      <c r="AG1389" s="24"/>
      <c r="AH1389" s="23" t="str">
        <f>IF(ISNUMBER(AVERAGEIFS(ObservedSpeciesData!AH$2:AH$4955,ObservedSpeciesData!$A$2:$A$4955,$A1389,ObservedSpeciesData!$D$2:$D$4955,$D1389)),AVERAGEIFS(ObservedSpeciesData!AH$2:AH$4955,ObservedSpeciesData!$A$2:$A$4955,$A1389,ObservedSpeciesData!$D$2:$D$4955,$D1389),"")</f>
        <v/>
      </c>
      <c r="AI1389" s="23" t="str">
        <f>IF(ISNUMBER(AVERAGEIFS(ObservedSpeciesData!AI$2:AI$4955,ObservedSpeciesData!$A$2:$A$4955,$A1389,ObservedSpeciesData!$C$2:$C$4955,$C1389,ObservedSpeciesData!$D$2:$D$4955,$D1389)),AVERAGEIFS(ObservedSpeciesData!AI$2:AI$4955,ObservedSpeciesData!$A$2:$A$4955,$A1389,ObservedSpeciesData!$C$2:$C$4955,$C1389,ObservedSpeciesData!$D$2:$D$4955,$D1389),"")</f>
        <v/>
      </c>
      <c r="AJ1389" s="2">
        <f>COUNTIFS(ObservedSpeciesData!$A$2:$A$828,$A1389,ObservedSpeciesData!$D$2:$D$828,$D1389)</f>
        <v>0</v>
      </c>
      <c r="AK1389" s="2">
        <f t="shared" si="21"/>
        <v>1</v>
      </c>
    </row>
    <row r="1390" spans="1:37" x14ac:dyDescent="0.25">
      <c r="A1390" s="14" t="s">
        <v>84</v>
      </c>
      <c r="B1390" t="s">
        <v>80</v>
      </c>
      <c r="C1390" t="s">
        <v>79</v>
      </c>
      <c r="D1390" s="13">
        <v>42324</v>
      </c>
      <c r="E1390">
        <v>1</v>
      </c>
      <c r="F1390">
        <v>100</v>
      </c>
      <c r="G1390" s="2" t="s">
        <v>87</v>
      </c>
      <c r="H1390" s="2" t="s">
        <v>11</v>
      </c>
      <c r="I1390">
        <v>9</v>
      </c>
      <c r="J1390" s="2" t="s">
        <v>88</v>
      </c>
      <c r="K1390" s="2">
        <f>IF(ISNUMBER(AVERAGEIFS(ObservedSpeciesData!K$2:K$4955,ObservedSpeciesData!$A$2:$A$4955,$A1390,ObservedSpeciesData!$D$2:$D$4955,$D1390)),AVERAGEIFS(ObservedSpeciesData!K$2:K$4955,ObservedSpeciesData!$A$2:$A$4955,$A1390,ObservedSpeciesData!$D$2:$D$4955,$D1390),"")</f>
        <v>90</v>
      </c>
      <c r="L1390" s="26">
        <f>IF(ISNUMBER(AVERAGEIFS(ObservedSpeciesData!L$2:L$4955,ObservedSpeciesData!$A$2:$A$4955,$A1390,ObservedSpeciesData!$D$2:$D$4955,$D1390)),AVERAGEIFS(ObservedSpeciesData!L$2:L$4955,ObservedSpeciesData!$A$2:$A$4955,$A1390,ObservedSpeciesData!$D$2:$D$4955,$D1390),"")</f>
        <v>2760</v>
      </c>
      <c r="M1390" s="23">
        <f>IF(ISNUMBER(AVERAGEIFS(ObservedSpeciesData!M$2:M$4955,ObservedSpeciesData!$A$2:$A$4955,$A1390,ObservedSpeciesData!$D$2:$D$4955,$D1390)),AVERAGEIFS(ObservedSpeciesData!M$2:M$4955,ObservedSpeciesData!$A$2:$A$4955,$A1390,ObservedSpeciesData!$D$2:$D$4955,$D1390),"")</f>
        <v>276</v>
      </c>
      <c r="N1390" s="23" t="str">
        <f>IF(ISNUMBER(AVERAGEIFS(ObservedSpeciesData!N$2:N$4955,ObservedSpeciesData!$A$2:$A$4955,$A1390,ObservedSpeciesData!$D$2:$D$4955,$D1390)),AVERAGEIFS(ObservedSpeciesData!N$2:N$4955,ObservedSpeciesData!$A$2:$A$4955,$A1390,ObservedSpeciesData!$D$2:$D$4955,$D1390),"")</f>
        <v/>
      </c>
      <c r="O1390" s="23" t="str">
        <f>IF(ISNUMBER(AVERAGEIFS(ObservedSpeciesData!O$2:O$4955,ObservedSpeciesData!$A$2:$A$4955,$A1390,ObservedSpeciesData!$D$2:$D$4955,$D1390)),AVERAGEIFS(ObservedSpeciesData!O$2:O$4955,ObservedSpeciesData!$A$2:$A$4955,$A1390,ObservedSpeciesData!$D$2:$D$4955,$D1390),"")</f>
        <v/>
      </c>
      <c r="P1390" s="23" t="str">
        <f>IF(ISNUMBER(AVERAGEIFS(ObservedSpeciesData!P$2:P$4955,ObservedSpeciesData!$A$2:$A$4955,$A1390,ObservedSpeciesData!$C$2:$C$4955,$C1390,ObservedSpeciesData!$D$2:$D$4955,$D1390)),AVERAGEIFS(ObservedSpeciesData!P$2:P$4955,ObservedSpeciesData!$A$2:$A$4955,$A1390,ObservedSpeciesData!$C$2:$C$4955,$C1390,ObservedSpeciesData!$D$2:$D$4955,$D1390),"")</f>
        <v/>
      </c>
      <c r="Q1390" s="23"/>
      <c r="R1390" s="25" t="str">
        <f>IF(ISNUMBER(AVERAGEIFS(ObservedSpeciesData!R$2:R$4955,ObservedSpeciesData!$A$2:$A$4955,$A1390,ObservedSpeciesData!$D$2:$D$4955,$D1390)),AVERAGEIFS(ObservedSpeciesData!R$2:R$4955,ObservedSpeciesData!$A$2:$A$4955,$A1390,ObservedSpeciesData!$D$2:$D$4955,$D1390),"")</f>
        <v/>
      </c>
      <c r="S1390" s="25" t="str">
        <f>IF(ISNUMBER(AVERAGEIFS(ObservedSpeciesData!S$2:S$4955,ObservedSpeciesData!$A$2:$A$4955,$A1390,ObservedSpeciesData!$D$2:$D$4955,$D1390)),AVERAGEIFS(ObservedSpeciesData!S$2:S$4955,ObservedSpeciesData!$A$2:$A$4955,$A1390,ObservedSpeciesData!$D$2:$D$4955,$D1390),"")</f>
        <v/>
      </c>
      <c r="T1390" s="23" t="str">
        <f>IF(ISNUMBER(AVERAGEIFS(ObservedSpeciesData!T$2:T$4955,ObservedSpeciesData!$A$2:$A$4955,$A1390,ObservedSpeciesData!$D$2:$D$4955,$D1390)),AVERAGEIFS(ObservedSpeciesData!T$2:T$4955,ObservedSpeciesData!$A$2:$A$4955,$A1390,ObservedSpeciesData!$D$2:$D$4955,$D1390),"")</f>
        <v/>
      </c>
      <c r="U1390" s="24" t="str">
        <f>IF(ISNUMBER(AVERAGEIFS(ObservedSpeciesData!U$2:U$4955,ObservedSpeciesData!$A$2:$A$4955,$A1390,ObservedSpeciesData!$C$2:$C$4955,$C1390,ObservedSpeciesData!$D$2:$D$4955,$D1390)),AVERAGEIFS(ObservedSpeciesData!U$2:U$4955,ObservedSpeciesData!$A$2:$A$4955,$A1390,ObservedSpeciesData!$C$2:$C$4955,$C1390,ObservedSpeciesData!$D$2:$D$4955,$D1390),"")</f>
        <v/>
      </c>
      <c r="V1390" s="23" t="str">
        <f>IF(ISNUMBER(AVERAGEIFS(ObservedSpeciesData!V$2:V$4955,ObservedSpeciesData!$A$2:$A$4955,$A1390,ObservedSpeciesData!$D$2:$D$4955,$D1390)),AVERAGEIFS(ObservedSpeciesData!V$2:V$4955,ObservedSpeciesData!$A$2:$A$4955,$A1390,ObservedSpeciesData!$D$2:$D$4955,$D1390),"")</f>
        <v/>
      </c>
      <c r="W1390" s="23" t="str">
        <f>IF(ISNUMBER(AVERAGEIFS(ObservedSpeciesData!W$2:W$4955,ObservedSpeciesData!$A$2:$A$4955,$A1390,ObservedSpeciesData!$D$2:$D$4955,$D1390)),AVERAGEIFS(ObservedSpeciesData!W$2:W$4955,ObservedSpeciesData!$A$2:$A$4955,$A1390,ObservedSpeciesData!$D$2:$D$4955,$D1390),"")</f>
        <v/>
      </c>
      <c r="X1390" s="23" t="str">
        <f>IF(ISNUMBER(AVERAGEIFS(ObservedSpeciesData!X$2:X$4955,ObservedSpeciesData!$A$2:$A$4955,$A1390,ObservedSpeciesData!$D$2:$D$4955,$D1390)),AVERAGEIFS(ObservedSpeciesData!X$2:X$4955,ObservedSpeciesData!$A$2:$A$4955,$A1390,ObservedSpeciesData!$D$2:$D$4955,$D1390),"")</f>
        <v/>
      </c>
      <c r="Y1390" s="23" t="str">
        <f>IF(ISNUMBER(AVERAGEIFS(ObservedSpeciesData!Y$2:Y$4955,ObservedSpeciesData!$A$2:$A$4955,$A1390,ObservedSpeciesData!$D$2:$D$4955,$D1390)),AVERAGEIFS(ObservedSpeciesData!Y$2:Y$4955,ObservedSpeciesData!$A$2:$A$4955,$A1390,ObservedSpeciesData!$D$2:$D$4955,$D1390),"")</f>
        <v/>
      </c>
      <c r="Z1390" s="23" t="str">
        <f>IF(ISNUMBER(AVERAGEIFS(ObservedSpeciesData!Z$2:Z$4955,ObservedSpeciesData!$A$2:$A$4955,$A1390,ObservedSpeciesData!$D$2:$D$4955,$D1390)),AVERAGEIFS(ObservedSpeciesData!Z$2:Z$4955,ObservedSpeciesData!$A$2:$A$4955,$A1390,ObservedSpeciesData!$D$2:$D$4955,$D1390),"")</f>
        <v/>
      </c>
      <c r="AA1390" s="23" t="str">
        <f>IF(ISNUMBER(AVERAGEIFS(ObservedSpeciesData!AA$2:AA$4955,ObservedSpeciesData!$A$2:$A$4955,$A1390,ObservedSpeciesData!$D$2:$D$4955,$D1390)),AVERAGEIFS(ObservedSpeciesData!AA$2:AA$4955,ObservedSpeciesData!$A$2:$A$4955,$A1390,ObservedSpeciesData!$D$2:$D$4955,$D1390),"")</f>
        <v/>
      </c>
      <c r="AB1390" s="24" t="str">
        <f>IF(ISNUMBER(AVERAGEIFS(ObservedSpeciesData!AB$2:AB$4955,ObservedSpeciesData!$A$2:$A$4955,$A1390,ObservedSpeciesData!$D$2:$D$4955,$D1390)),AVERAGEIFS(ObservedSpeciesData!AB$2:AB$4955,ObservedSpeciesData!$A$2:$A$4955,$A1390,ObservedSpeciesData!$D$2:$D$4955,$D1390),"")</f>
        <v/>
      </c>
      <c r="AC1390" s="24" t="str">
        <f>IF(ISNUMBER(AVERAGEIFS(ObservedSpeciesData!AC$2:AC$4955,ObservedSpeciesData!$A$2:$A$4955,$A1390,ObservedSpeciesData!$D$2:$D$4955,$D1390)),AVERAGEIFS(ObservedSpeciesData!AC$2:AC$4955,ObservedSpeciesData!$A$2:$A$4955,$A1390,ObservedSpeciesData!$D$2:$D$4955,$D1390),"")</f>
        <v/>
      </c>
      <c r="AD1390" s="23" t="str">
        <f>IF(ISNUMBER(AVERAGEIFS(ObservedSpeciesData!AD$2:AD$4955,ObservedSpeciesData!$A$2:$A$4955,$A1390,ObservedSpeciesData!$D$2:$D$4955,$D1390)),AVERAGEIFS(ObservedSpeciesData!AD$2:AD$4955,ObservedSpeciesData!$A$2:$A$4955,$A1390,ObservedSpeciesData!$D$2:$D$4955,$D1390),"")</f>
        <v/>
      </c>
      <c r="AE1390" s="24" t="str">
        <f>IF(ISNUMBER(AVERAGEIFS(ObservedSpeciesData!AE$2:AE$4955,ObservedSpeciesData!$A$2:$A$4955,$A1390,ObservedSpeciesData!$D$2:$D$4955,$D1390)),AVERAGEIFS(ObservedSpeciesData!AE$2:AE$4955,ObservedSpeciesData!$A$2:$A$4955,$A1390,ObservedSpeciesData!$D$2:$D$4955,$D1390),"")</f>
        <v/>
      </c>
      <c r="AF1390" s="23"/>
      <c r="AG1390" s="24"/>
      <c r="AH1390" s="23" t="str">
        <f>IF(ISNUMBER(AVERAGEIFS(ObservedSpeciesData!AH$2:AH$4955,ObservedSpeciesData!$A$2:$A$4955,$A1390,ObservedSpeciesData!$D$2:$D$4955,$D1390)),AVERAGEIFS(ObservedSpeciesData!AH$2:AH$4955,ObservedSpeciesData!$A$2:$A$4955,$A1390,ObservedSpeciesData!$D$2:$D$4955,$D1390),"")</f>
        <v/>
      </c>
      <c r="AI1390" s="23" t="str">
        <f>IF(ISNUMBER(AVERAGEIFS(ObservedSpeciesData!AI$2:AI$4955,ObservedSpeciesData!$A$2:$A$4955,$A1390,ObservedSpeciesData!$C$2:$C$4955,$C1390,ObservedSpeciesData!$D$2:$D$4955,$D1390)),AVERAGEIFS(ObservedSpeciesData!AI$2:AI$4955,ObservedSpeciesData!$A$2:$A$4955,$A1390,ObservedSpeciesData!$C$2:$C$4955,$C1390,ObservedSpeciesData!$D$2:$D$4955,$D1390),"")</f>
        <v/>
      </c>
      <c r="AJ1390" s="2">
        <f>COUNTIFS(ObservedSpeciesData!$A$2:$A$828,$A1390,ObservedSpeciesData!$D$2:$D$828,$D1390)</f>
        <v>0</v>
      </c>
      <c r="AK1390" s="2">
        <f t="shared" si="21"/>
        <v>1</v>
      </c>
    </row>
    <row r="1391" spans="1:37" x14ac:dyDescent="0.25">
      <c r="A1391" s="14" t="s">
        <v>83</v>
      </c>
      <c r="B1391" t="s">
        <v>80</v>
      </c>
      <c r="C1391" t="s">
        <v>79</v>
      </c>
      <c r="D1391" s="13">
        <v>42324</v>
      </c>
      <c r="E1391">
        <v>1</v>
      </c>
      <c r="F1391">
        <v>200</v>
      </c>
      <c r="G1391" s="2" t="s">
        <v>87</v>
      </c>
      <c r="H1391" s="2" t="s">
        <v>11</v>
      </c>
      <c r="I1391">
        <v>9</v>
      </c>
      <c r="J1391" s="2" t="s">
        <v>88</v>
      </c>
      <c r="K1391" s="2">
        <f>IF(ISNUMBER(AVERAGEIFS(ObservedSpeciesData!K$2:K$4955,ObservedSpeciesData!$A$2:$A$4955,$A1391,ObservedSpeciesData!$D$2:$D$4955,$D1391)),AVERAGEIFS(ObservedSpeciesData!K$2:K$4955,ObservedSpeciesData!$A$2:$A$4955,$A1391,ObservedSpeciesData!$D$2:$D$4955,$D1391),"")</f>
        <v>180</v>
      </c>
      <c r="L1391" s="26">
        <f>IF(ISNUMBER(AVERAGEIFS(ObservedSpeciesData!L$2:L$4955,ObservedSpeciesData!$A$2:$A$4955,$A1391,ObservedSpeciesData!$D$2:$D$4955,$D1391)),AVERAGEIFS(ObservedSpeciesData!L$2:L$4955,ObservedSpeciesData!$A$2:$A$4955,$A1391,ObservedSpeciesData!$D$2:$D$4955,$D1391),"")</f>
        <v>2832</v>
      </c>
      <c r="M1391" s="23">
        <f>IF(ISNUMBER(AVERAGEIFS(ObservedSpeciesData!M$2:M$4955,ObservedSpeciesData!$A$2:$A$4955,$A1391,ObservedSpeciesData!$D$2:$D$4955,$D1391)),AVERAGEIFS(ObservedSpeciesData!M$2:M$4955,ObservedSpeciesData!$A$2:$A$4955,$A1391,ObservedSpeciesData!$D$2:$D$4955,$D1391),"")</f>
        <v>283.2</v>
      </c>
      <c r="N1391" s="23" t="str">
        <f>IF(ISNUMBER(AVERAGEIFS(ObservedSpeciesData!N$2:N$4955,ObservedSpeciesData!$A$2:$A$4955,$A1391,ObservedSpeciesData!$D$2:$D$4955,$D1391)),AVERAGEIFS(ObservedSpeciesData!N$2:N$4955,ObservedSpeciesData!$A$2:$A$4955,$A1391,ObservedSpeciesData!$D$2:$D$4955,$D1391),"")</f>
        <v/>
      </c>
      <c r="O1391" s="23" t="str">
        <f>IF(ISNUMBER(AVERAGEIFS(ObservedSpeciesData!O$2:O$4955,ObservedSpeciesData!$A$2:$A$4955,$A1391,ObservedSpeciesData!$D$2:$D$4955,$D1391)),AVERAGEIFS(ObservedSpeciesData!O$2:O$4955,ObservedSpeciesData!$A$2:$A$4955,$A1391,ObservedSpeciesData!$D$2:$D$4955,$D1391),"")</f>
        <v/>
      </c>
      <c r="P1391" s="23" t="str">
        <f>IF(ISNUMBER(AVERAGEIFS(ObservedSpeciesData!P$2:P$4955,ObservedSpeciesData!$A$2:$A$4955,$A1391,ObservedSpeciesData!$C$2:$C$4955,$C1391,ObservedSpeciesData!$D$2:$D$4955,$D1391)),AVERAGEIFS(ObservedSpeciesData!P$2:P$4955,ObservedSpeciesData!$A$2:$A$4955,$A1391,ObservedSpeciesData!$C$2:$C$4955,$C1391,ObservedSpeciesData!$D$2:$D$4955,$D1391),"")</f>
        <v/>
      </c>
      <c r="Q1391" s="23"/>
      <c r="R1391" s="25" t="str">
        <f>IF(ISNUMBER(AVERAGEIFS(ObservedSpeciesData!R$2:R$4955,ObservedSpeciesData!$A$2:$A$4955,$A1391,ObservedSpeciesData!$D$2:$D$4955,$D1391)),AVERAGEIFS(ObservedSpeciesData!R$2:R$4955,ObservedSpeciesData!$A$2:$A$4955,$A1391,ObservedSpeciesData!$D$2:$D$4955,$D1391),"")</f>
        <v/>
      </c>
      <c r="S1391" s="25" t="str">
        <f>IF(ISNUMBER(AVERAGEIFS(ObservedSpeciesData!S$2:S$4955,ObservedSpeciesData!$A$2:$A$4955,$A1391,ObservedSpeciesData!$D$2:$D$4955,$D1391)),AVERAGEIFS(ObservedSpeciesData!S$2:S$4955,ObservedSpeciesData!$A$2:$A$4955,$A1391,ObservedSpeciesData!$D$2:$D$4955,$D1391),"")</f>
        <v/>
      </c>
      <c r="T1391" s="23" t="str">
        <f>IF(ISNUMBER(AVERAGEIFS(ObservedSpeciesData!T$2:T$4955,ObservedSpeciesData!$A$2:$A$4955,$A1391,ObservedSpeciesData!$D$2:$D$4955,$D1391)),AVERAGEIFS(ObservedSpeciesData!T$2:T$4955,ObservedSpeciesData!$A$2:$A$4955,$A1391,ObservedSpeciesData!$D$2:$D$4955,$D1391),"")</f>
        <v/>
      </c>
      <c r="U1391" s="24" t="str">
        <f>IF(ISNUMBER(AVERAGEIFS(ObservedSpeciesData!U$2:U$4955,ObservedSpeciesData!$A$2:$A$4955,$A1391,ObservedSpeciesData!$C$2:$C$4955,$C1391,ObservedSpeciesData!$D$2:$D$4955,$D1391)),AVERAGEIFS(ObservedSpeciesData!U$2:U$4955,ObservedSpeciesData!$A$2:$A$4955,$A1391,ObservedSpeciesData!$C$2:$C$4955,$C1391,ObservedSpeciesData!$D$2:$D$4955,$D1391),"")</f>
        <v/>
      </c>
      <c r="V1391" s="23" t="str">
        <f>IF(ISNUMBER(AVERAGEIFS(ObservedSpeciesData!V$2:V$4955,ObservedSpeciesData!$A$2:$A$4955,$A1391,ObservedSpeciesData!$D$2:$D$4955,$D1391)),AVERAGEIFS(ObservedSpeciesData!V$2:V$4955,ObservedSpeciesData!$A$2:$A$4955,$A1391,ObservedSpeciesData!$D$2:$D$4955,$D1391),"")</f>
        <v/>
      </c>
      <c r="W1391" s="23" t="str">
        <f>IF(ISNUMBER(AVERAGEIFS(ObservedSpeciesData!W$2:W$4955,ObservedSpeciesData!$A$2:$A$4955,$A1391,ObservedSpeciesData!$D$2:$D$4955,$D1391)),AVERAGEIFS(ObservedSpeciesData!W$2:W$4955,ObservedSpeciesData!$A$2:$A$4955,$A1391,ObservedSpeciesData!$D$2:$D$4955,$D1391),"")</f>
        <v/>
      </c>
      <c r="X1391" s="23" t="str">
        <f>IF(ISNUMBER(AVERAGEIFS(ObservedSpeciesData!X$2:X$4955,ObservedSpeciesData!$A$2:$A$4955,$A1391,ObservedSpeciesData!$D$2:$D$4955,$D1391)),AVERAGEIFS(ObservedSpeciesData!X$2:X$4955,ObservedSpeciesData!$A$2:$A$4955,$A1391,ObservedSpeciesData!$D$2:$D$4955,$D1391),"")</f>
        <v/>
      </c>
      <c r="Y1391" s="23" t="str">
        <f>IF(ISNUMBER(AVERAGEIFS(ObservedSpeciesData!Y$2:Y$4955,ObservedSpeciesData!$A$2:$A$4955,$A1391,ObservedSpeciesData!$D$2:$D$4955,$D1391)),AVERAGEIFS(ObservedSpeciesData!Y$2:Y$4955,ObservedSpeciesData!$A$2:$A$4955,$A1391,ObservedSpeciesData!$D$2:$D$4955,$D1391),"")</f>
        <v/>
      </c>
      <c r="Z1391" s="23" t="str">
        <f>IF(ISNUMBER(AVERAGEIFS(ObservedSpeciesData!Z$2:Z$4955,ObservedSpeciesData!$A$2:$A$4955,$A1391,ObservedSpeciesData!$D$2:$D$4955,$D1391)),AVERAGEIFS(ObservedSpeciesData!Z$2:Z$4955,ObservedSpeciesData!$A$2:$A$4955,$A1391,ObservedSpeciesData!$D$2:$D$4955,$D1391),"")</f>
        <v/>
      </c>
      <c r="AA1391" s="23" t="str">
        <f>IF(ISNUMBER(AVERAGEIFS(ObservedSpeciesData!AA$2:AA$4955,ObservedSpeciesData!$A$2:$A$4955,$A1391,ObservedSpeciesData!$D$2:$D$4955,$D1391)),AVERAGEIFS(ObservedSpeciesData!AA$2:AA$4955,ObservedSpeciesData!$A$2:$A$4955,$A1391,ObservedSpeciesData!$D$2:$D$4955,$D1391),"")</f>
        <v/>
      </c>
      <c r="AB1391" s="24" t="str">
        <f>IF(ISNUMBER(AVERAGEIFS(ObservedSpeciesData!AB$2:AB$4955,ObservedSpeciesData!$A$2:$A$4955,$A1391,ObservedSpeciesData!$D$2:$D$4955,$D1391)),AVERAGEIFS(ObservedSpeciesData!AB$2:AB$4955,ObservedSpeciesData!$A$2:$A$4955,$A1391,ObservedSpeciesData!$D$2:$D$4955,$D1391),"")</f>
        <v/>
      </c>
      <c r="AC1391" s="24" t="str">
        <f>IF(ISNUMBER(AVERAGEIFS(ObservedSpeciesData!AC$2:AC$4955,ObservedSpeciesData!$A$2:$A$4955,$A1391,ObservedSpeciesData!$D$2:$D$4955,$D1391)),AVERAGEIFS(ObservedSpeciesData!AC$2:AC$4955,ObservedSpeciesData!$A$2:$A$4955,$A1391,ObservedSpeciesData!$D$2:$D$4955,$D1391),"")</f>
        <v/>
      </c>
      <c r="AD1391" s="23" t="str">
        <f>IF(ISNUMBER(AVERAGEIFS(ObservedSpeciesData!AD$2:AD$4955,ObservedSpeciesData!$A$2:$A$4955,$A1391,ObservedSpeciesData!$D$2:$D$4955,$D1391)),AVERAGEIFS(ObservedSpeciesData!AD$2:AD$4955,ObservedSpeciesData!$A$2:$A$4955,$A1391,ObservedSpeciesData!$D$2:$D$4955,$D1391),"")</f>
        <v/>
      </c>
      <c r="AE1391" s="24" t="str">
        <f>IF(ISNUMBER(AVERAGEIFS(ObservedSpeciesData!AE$2:AE$4955,ObservedSpeciesData!$A$2:$A$4955,$A1391,ObservedSpeciesData!$D$2:$D$4955,$D1391)),AVERAGEIFS(ObservedSpeciesData!AE$2:AE$4955,ObservedSpeciesData!$A$2:$A$4955,$A1391,ObservedSpeciesData!$D$2:$D$4955,$D1391),"")</f>
        <v/>
      </c>
      <c r="AF1391" s="23"/>
      <c r="AG1391" s="24"/>
      <c r="AH1391" s="23" t="str">
        <f>IF(ISNUMBER(AVERAGEIFS(ObservedSpeciesData!AH$2:AH$4955,ObservedSpeciesData!$A$2:$A$4955,$A1391,ObservedSpeciesData!$D$2:$D$4955,$D1391)),AVERAGEIFS(ObservedSpeciesData!AH$2:AH$4955,ObservedSpeciesData!$A$2:$A$4955,$A1391,ObservedSpeciesData!$D$2:$D$4955,$D1391),"")</f>
        <v/>
      </c>
      <c r="AI1391" s="23" t="str">
        <f>IF(ISNUMBER(AVERAGEIFS(ObservedSpeciesData!AI$2:AI$4955,ObservedSpeciesData!$A$2:$A$4955,$A1391,ObservedSpeciesData!$C$2:$C$4955,$C1391,ObservedSpeciesData!$D$2:$D$4955,$D1391)),AVERAGEIFS(ObservedSpeciesData!AI$2:AI$4955,ObservedSpeciesData!$A$2:$A$4955,$A1391,ObservedSpeciesData!$C$2:$C$4955,$C1391,ObservedSpeciesData!$D$2:$D$4955,$D1391),"")</f>
        <v/>
      </c>
      <c r="AJ1391" s="2">
        <f>COUNTIFS(ObservedSpeciesData!$A$2:$A$828,$A1391,ObservedSpeciesData!$D$2:$D$828,$D1391)</f>
        <v>0</v>
      </c>
      <c r="AK1391" s="2">
        <f t="shared" si="21"/>
        <v>1</v>
      </c>
    </row>
    <row r="1392" spans="1:37" x14ac:dyDescent="0.25">
      <c r="A1392" s="14" t="s">
        <v>82</v>
      </c>
      <c r="B1392" t="s">
        <v>80</v>
      </c>
      <c r="C1392" t="s">
        <v>79</v>
      </c>
      <c r="D1392" s="13">
        <v>42324</v>
      </c>
      <c r="E1392">
        <v>1</v>
      </c>
      <c r="F1392">
        <v>350</v>
      </c>
      <c r="G1392" s="2" t="s">
        <v>87</v>
      </c>
      <c r="H1392" s="2" t="s">
        <v>11</v>
      </c>
      <c r="I1392">
        <v>9</v>
      </c>
      <c r="J1392" s="2" t="s">
        <v>88</v>
      </c>
      <c r="K1392" s="2">
        <f>IF(ISNUMBER(AVERAGEIFS(ObservedSpeciesData!K$2:K$4955,ObservedSpeciesData!$A$2:$A$4955,$A1392,ObservedSpeciesData!$D$2:$D$4955,$D1392)),AVERAGEIFS(ObservedSpeciesData!K$2:K$4955,ObservedSpeciesData!$A$2:$A$4955,$A1392,ObservedSpeciesData!$D$2:$D$4955,$D1392),"")</f>
        <v>315</v>
      </c>
      <c r="L1392" s="26">
        <f>IF(ISNUMBER(AVERAGEIFS(ObservedSpeciesData!L$2:L$4955,ObservedSpeciesData!$A$2:$A$4955,$A1392,ObservedSpeciesData!$D$2:$D$4955,$D1392)),AVERAGEIFS(ObservedSpeciesData!L$2:L$4955,ObservedSpeciesData!$A$2:$A$4955,$A1392,ObservedSpeciesData!$D$2:$D$4955,$D1392),"")</f>
        <v>2760</v>
      </c>
      <c r="M1392" s="23">
        <f>IF(ISNUMBER(AVERAGEIFS(ObservedSpeciesData!M$2:M$4955,ObservedSpeciesData!$A$2:$A$4955,$A1392,ObservedSpeciesData!$D$2:$D$4955,$D1392)),AVERAGEIFS(ObservedSpeciesData!M$2:M$4955,ObservedSpeciesData!$A$2:$A$4955,$A1392,ObservedSpeciesData!$D$2:$D$4955,$D1392),"")</f>
        <v>276</v>
      </c>
      <c r="N1392" s="23" t="str">
        <f>IF(ISNUMBER(AVERAGEIFS(ObservedSpeciesData!N$2:N$4955,ObservedSpeciesData!$A$2:$A$4955,$A1392,ObservedSpeciesData!$D$2:$D$4955,$D1392)),AVERAGEIFS(ObservedSpeciesData!N$2:N$4955,ObservedSpeciesData!$A$2:$A$4955,$A1392,ObservedSpeciesData!$D$2:$D$4955,$D1392),"")</f>
        <v/>
      </c>
      <c r="O1392" s="23" t="str">
        <f>IF(ISNUMBER(AVERAGEIFS(ObservedSpeciesData!O$2:O$4955,ObservedSpeciesData!$A$2:$A$4955,$A1392,ObservedSpeciesData!$D$2:$D$4955,$D1392)),AVERAGEIFS(ObservedSpeciesData!O$2:O$4955,ObservedSpeciesData!$A$2:$A$4955,$A1392,ObservedSpeciesData!$D$2:$D$4955,$D1392),"")</f>
        <v/>
      </c>
      <c r="P1392" s="23" t="str">
        <f>IF(ISNUMBER(AVERAGEIFS(ObservedSpeciesData!P$2:P$4955,ObservedSpeciesData!$A$2:$A$4955,$A1392,ObservedSpeciesData!$C$2:$C$4955,$C1392,ObservedSpeciesData!$D$2:$D$4955,$D1392)),AVERAGEIFS(ObservedSpeciesData!P$2:P$4955,ObservedSpeciesData!$A$2:$A$4955,$A1392,ObservedSpeciesData!$C$2:$C$4955,$C1392,ObservedSpeciesData!$D$2:$D$4955,$D1392),"")</f>
        <v/>
      </c>
      <c r="Q1392" s="23"/>
      <c r="R1392" s="25" t="str">
        <f>IF(ISNUMBER(AVERAGEIFS(ObservedSpeciesData!R$2:R$4955,ObservedSpeciesData!$A$2:$A$4955,$A1392,ObservedSpeciesData!$D$2:$D$4955,$D1392)),AVERAGEIFS(ObservedSpeciesData!R$2:R$4955,ObservedSpeciesData!$A$2:$A$4955,$A1392,ObservedSpeciesData!$D$2:$D$4955,$D1392),"")</f>
        <v/>
      </c>
      <c r="S1392" s="25" t="str">
        <f>IF(ISNUMBER(AVERAGEIFS(ObservedSpeciesData!S$2:S$4955,ObservedSpeciesData!$A$2:$A$4955,$A1392,ObservedSpeciesData!$D$2:$D$4955,$D1392)),AVERAGEIFS(ObservedSpeciesData!S$2:S$4955,ObservedSpeciesData!$A$2:$A$4955,$A1392,ObservedSpeciesData!$D$2:$D$4955,$D1392),"")</f>
        <v/>
      </c>
      <c r="T1392" s="23" t="str">
        <f>IF(ISNUMBER(AVERAGEIFS(ObservedSpeciesData!T$2:T$4955,ObservedSpeciesData!$A$2:$A$4955,$A1392,ObservedSpeciesData!$D$2:$D$4955,$D1392)),AVERAGEIFS(ObservedSpeciesData!T$2:T$4955,ObservedSpeciesData!$A$2:$A$4955,$A1392,ObservedSpeciesData!$D$2:$D$4955,$D1392),"")</f>
        <v/>
      </c>
      <c r="U1392" s="24" t="str">
        <f>IF(ISNUMBER(AVERAGEIFS(ObservedSpeciesData!U$2:U$4955,ObservedSpeciesData!$A$2:$A$4955,$A1392,ObservedSpeciesData!$C$2:$C$4955,$C1392,ObservedSpeciesData!$D$2:$D$4955,$D1392)),AVERAGEIFS(ObservedSpeciesData!U$2:U$4955,ObservedSpeciesData!$A$2:$A$4955,$A1392,ObservedSpeciesData!$C$2:$C$4955,$C1392,ObservedSpeciesData!$D$2:$D$4955,$D1392),"")</f>
        <v/>
      </c>
      <c r="V1392" s="23" t="str">
        <f>IF(ISNUMBER(AVERAGEIFS(ObservedSpeciesData!V$2:V$4955,ObservedSpeciesData!$A$2:$A$4955,$A1392,ObservedSpeciesData!$D$2:$D$4955,$D1392)),AVERAGEIFS(ObservedSpeciesData!V$2:V$4955,ObservedSpeciesData!$A$2:$A$4955,$A1392,ObservedSpeciesData!$D$2:$D$4955,$D1392),"")</f>
        <v/>
      </c>
      <c r="W1392" s="23" t="str">
        <f>IF(ISNUMBER(AVERAGEIFS(ObservedSpeciesData!W$2:W$4955,ObservedSpeciesData!$A$2:$A$4955,$A1392,ObservedSpeciesData!$D$2:$D$4955,$D1392)),AVERAGEIFS(ObservedSpeciesData!W$2:W$4955,ObservedSpeciesData!$A$2:$A$4955,$A1392,ObservedSpeciesData!$D$2:$D$4955,$D1392),"")</f>
        <v/>
      </c>
      <c r="X1392" s="23" t="str">
        <f>IF(ISNUMBER(AVERAGEIFS(ObservedSpeciesData!X$2:X$4955,ObservedSpeciesData!$A$2:$A$4955,$A1392,ObservedSpeciesData!$D$2:$D$4955,$D1392)),AVERAGEIFS(ObservedSpeciesData!X$2:X$4955,ObservedSpeciesData!$A$2:$A$4955,$A1392,ObservedSpeciesData!$D$2:$D$4955,$D1392),"")</f>
        <v/>
      </c>
      <c r="Y1392" s="23" t="str">
        <f>IF(ISNUMBER(AVERAGEIFS(ObservedSpeciesData!Y$2:Y$4955,ObservedSpeciesData!$A$2:$A$4955,$A1392,ObservedSpeciesData!$D$2:$D$4955,$D1392)),AVERAGEIFS(ObservedSpeciesData!Y$2:Y$4955,ObservedSpeciesData!$A$2:$A$4955,$A1392,ObservedSpeciesData!$D$2:$D$4955,$D1392),"")</f>
        <v/>
      </c>
      <c r="Z1392" s="23" t="str">
        <f>IF(ISNUMBER(AVERAGEIFS(ObservedSpeciesData!Z$2:Z$4955,ObservedSpeciesData!$A$2:$A$4955,$A1392,ObservedSpeciesData!$D$2:$D$4955,$D1392)),AVERAGEIFS(ObservedSpeciesData!Z$2:Z$4955,ObservedSpeciesData!$A$2:$A$4955,$A1392,ObservedSpeciesData!$D$2:$D$4955,$D1392),"")</f>
        <v/>
      </c>
      <c r="AA1392" s="23" t="str">
        <f>IF(ISNUMBER(AVERAGEIFS(ObservedSpeciesData!AA$2:AA$4955,ObservedSpeciesData!$A$2:$A$4955,$A1392,ObservedSpeciesData!$D$2:$D$4955,$D1392)),AVERAGEIFS(ObservedSpeciesData!AA$2:AA$4955,ObservedSpeciesData!$A$2:$A$4955,$A1392,ObservedSpeciesData!$D$2:$D$4955,$D1392),"")</f>
        <v/>
      </c>
      <c r="AB1392" s="24" t="str">
        <f>IF(ISNUMBER(AVERAGEIFS(ObservedSpeciesData!AB$2:AB$4955,ObservedSpeciesData!$A$2:$A$4955,$A1392,ObservedSpeciesData!$D$2:$D$4955,$D1392)),AVERAGEIFS(ObservedSpeciesData!AB$2:AB$4955,ObservedSpeciesData!$A$2:$A$4955,$A1392,ObservedSpeciesData!$D$2:$D$4955,$D1392),"")</f>
        <v/>
      </c>
      <c r="AC1392" s="24" t="str">
        <f>IF(ISNUMBER(AVERAGEIFS(ObservedSpeciesData!AC$2:AC$4955,ObservedSpeciesData!$A$2:$A$4955,$A1392,ObservedSpeciesData!$D$2:$D$4955,$D1392)),AVERAGEIFS(ObservedSpeciesData!AC$2:AC$4955,ObservedSpeciesData!$A$2:$A$4955,$A1392,ObservedSpeciesData!$D$2:$D$4955,$D1392),"")</f>
        <v/>
      </c>
      <c r="AD1392" s="23" t="str">
        <f>IF(ISNUMBER(AVERAGEIFS(ObservedSpeciesData!AD$2:AD$4955,ObservedSpeciesData!$A$2:$A$4955,$A1392,ObservedSpeciesData!$D$2:$D$4955,$D1392)),AVERAGEIFS(ObservedSpeciesData!AD$2:AD$4955,ObservedSpeciesData!$A$2:$A$4955,$A1392,ObservedSpeciesData!$D$2:$D$4955,$D1392),"")</f>
        <v/>
      </c>
      <c r="AE1392" s="24" t="str">
        <f>IF(ISNUMBER(AVERAGEIFS(ObservedSpeciesData!AE$2:AE$4955,ObservedSpeciesData!$A$2:$A$4955,$A1392,ObservedSpeciesData!$D$2:$D$4955,$D1392)),AVERAGEIFS(ObservedSpeciesData!AE$2:AE$4955,ObservedSpeciesData!$A$2:$A$4955,$A1392,ObservedSpeciesData!$D$2:$D$4955,$D1392),"")</f>
        <v/>
      </c>
      <c r="AF1392" s="23"/>
      <c r="AG1392" s="24"/>
      <c r="AH1392" s="23" t="str">
        <f>IF(ISNUMBER(AVERAGEIFS(ObservedSpeciesData!AH$2:AH$4955,ObservedSpeciesData!$A$2:$A$4955,$A1392,ObservedSpeciesData!$D$2:$D$4955,$D1392)),AVERAGEIFS(ObservedSpeciesData!AH$2:AH$4955,ObservedSpeciesData!$A$2:$A$4955,$A1392,ObservedSpeciesData!$D$2:$D$4955,$D1392),"")</f>
        <v/>
      </c>
      <c r="AI1392" s="23" t="str">
        <f>IF(ISNUMBER(AVERAGEIFS(ObservedSpeciesData!AI$2:AI$4955,ObservedSpeciesData!$A$2:$A$4955,$A1392,ObservedSpeciesData!$C$2:$C$4955,$C1392,ObservedSpeciesData!$D$2:$D$4955,$D1392)),AVERAGEIFS(ObservedSpeciesData!AI$2:AI$4955,ObservedSpeciesData!$A$2:$A$4955,$A1392,ObservedSpeciesData!$C$2:$C$4955,$C1392,ObservedSpeciesData!$D$2:$D$4955,$D1392),"")</f>
        <v/>
      </c>
      <c r="AJ1392" s="2">
        <f>COUNTIFS(ObservedSpeciesData!$A$2:$A$828,$A1392,ObservedSpeciesData!$D$2:$D$828,$D1392)</f>
        <v>0</v>
      </c>
      <c r="AK1392" s="2">
        <f t="shared" si="21"/>
        <v>1</v>
      </c>
    </row>
    <row r="1393" spans="1:37" x14ac:dyDescent="0.25">
      <c r="A1393" s="14" t="s">
        <v>81</v>
      </c>
      <c r="B1393" t="s">
        <v>80</v>
      </c>
      <c r="C1393" t="s">
        <v>79</v>
      </c>
      <c r="D1393" s="13">
        <v>42324</v>
      </c>
      <c r="E1393">
        <v>1</v>
      </c>
      <c r="F1393">
        <v>500</v>
      </c>
      <c r="G1393" s="2" t="s">
        <v>87</v>
      </c>
      <c r="H1393" s="2" t="s">
        <v>11</v>
      </c>
      <c r="I1393">
        <v>9</v>
      </c>
      <c r="J1393" s="2" t="s">
        <v>88</v>
      </c>
      <c r="K1393" s="2">
        <f>IF(ISNUMBER(AVERAGEIFS(ObservedSpeciesData!K$2:K$4955,ObservedSpeciesData!$A$2:$A$4955,$A1393,ObservedSpeciesData!$D$2:$D$4955,$D1393)),AVERAGEIFS(ObservedSpeciesData!K$2:K$4955,ObservedSpeciesData!$A$2:$A$4955,$A1393,ObservedSpeciesData!$D$2:$D$4955,$D1393),"")</f>
        <v>450</v>
      </c>
      <c r="L1393" s="26">
        <f>IF(ISNUMBER(AVERAGEIFS(ObservedSpeciesData!L$2:L$4955,ObservedSpeciesData!$A$2:$A$4955,$A1393,ObservedSpeciesData!$D$2:$D$4955,$D1393)),AVERAGEIFS(ObservedSpeciesData!L$2:L$4955,ObservedSpeciesData!$A$2:$A$4955,$A1393,ObservedSpeciesData!$D$2:$D$4955,$D1393),"")</f>
        <v>2808</v>
      </c>
      <c r="M1393" s="23">
        <f>IF(ISNUMBER(AVERAGEIFS(ObservedSpeciesData!M$2:M$4955,ObservedSpeciesData!$A$2:$A$4955,$A1393,ObservedSpeciesData!$D$2:$D$4955,$D1393)),AVERAGEIFS(ObservedSpeciesData!M$2:M$4955,ObservedSpeciesData!$A$2:$A$4955,$A1393,ObservedSpeciesData!$D$2:$D$4955,$D1393),"")</f>
        <v>280.8</v>
      </c>
      <c r="N1393" s="23" t="str">
        <f>IF(ISNUMBER(AVERAGEIFS(ObservedSpeciesData!N$2:N$4955,ObservedSpeciesData!$A$2:$A$4955,$A1393,ObservedSpeciesData!$D$2:$D$4955,$D1393)),AVERAGEIFS(ObservedSpeciesData!N$2:N$4955,ObservedSpeciesData!$A$2:$A$4955,$A1393,ObservedSpeciesData!$D$2:$D$4955,$D1393),"")</f>
        <v/>
      </c>
      <c r="O1393" s="23" t="str">
        <f>IF(ISNUMBER(AVERAGEIFS(ObservedSpeciesData!O$2:O$4955,ObservedSpeciesData!$A$2:$A$4955,$A1393,ObservedSpeciesData!$D$2:$D$4955,$D1393)),AVERAGEIFS(ObservedSpeciesData!O$2:O$4955,ObservedSpeciesData!$A$2:$A$4955,$A1393,ObservedSpeciesData!$D$2:$D$4955,$D1393),"")</f>
        <v/>
      </c>
      <c r="P1393" s="23" t="str">
        <f>IF(ISNUMBER(AVERAGEIFS(ObservedSpeciesData!P$2:P$4955,ObservedSpeciesData!$A$2:$A$4955,$A1393,ObservedSpeciesData!$C$2:$C$4955,$C1393,ObservedSpeciesData!$D$2:$D$4955,$D1393)),AVERAGEIFS(ObservedSpeciesData!P$2:P$4955,ObservedSpeciesData!$A$2:$A$4955,$A1393,ObservedSpeciesData!$C$2:$C$4955,$C1393,ObservedSpeciesData!$D$2:$D$4955,$D1393),"")</f>
        <v/>
      </c>
      <c r="Q1393" s="23"/>
      <c r="R1393" s="25" t="str">
        <f>IF(ISNUMBER(AVERAGEIFS(ObservedSpeciesData!R$2:R$4955,ObservedSpeciesData!$A$2:$A$4955,$A1393,ObservedSpeciesData!$D$2:$D$4955,$D1393)),AVERAGEIFS(ObservedSpeciesData!R$2:R$4955,ObservedSpeciesData!$A$2:$A$4955,$A1393,ObservedSpeciesData!$D$2:$D$4955,$D1393),"")</f>
        <v/>
      </c>
      <c r="S1393" s="25" t="str">
        <f>IF(ISNUMBER(AVERAGEIFS(ObservedSpeciesData!S$2:S$4955,ObservedSpeciesData!$A$2:$A$4955,$A1393,ObservedSpeciesData!$D$2:$D$4955,$D1393)),AVERAGEIFS(ObservedSpeciesData!S$2:S$4955,ObservedSpeciesData!$A$2:$A$4955,$A1393,ObservedSpeciesData!$D$2:$D$4955,$D1393),"")</f>
        <v/>
      </c>
      <c r="T1393" s="23" t="str">
        <f>IF(ISNUMBER(AVERAGEIFS(ObservedSpeciesData!T$2:T$4955,ObservedSpeciesData!$A$2:$A$4955,$A1393,ObservedSpeciesData!$D$2:$D$4955,$D1393)),AVERAGEIFS(ObservedSpeciesData!T$2:T$4955,ObservedSpeciesData!$A$2:$A$4955,$A1393,ObservedSpeciesData!$D$2:$D$4955,$D1393),"")</f>
        <v/>
      </c>
      <c r="U1393" s="24" t="str">
        <f>IF(ISNUMBER(AVERAGEIFS(ObservedSpeciesData!U$2:U$4955,ObservedSpeciesData!$A$2:$A$4955,$A1393,ObservedSpeciesData!$C$2:$C$4955,$C1393,ObservedSpeciesData!$D$2:$D$4955,$D1393)),AVERAGEIFS(ObservedSpeciesData!U$2:U$4955,ObservedSpeciesData!$A$2:$A$4955,$A1393,ObservedSpeciesData!$C$2:$C$4955,$C1393,ObservedSpeciesData!$D$2:$D$4955,$D1393),"")</f>
        <v/>
      </c>
      <c r="V1393" s="23" t="str">
        <f>IF(ISNUMBER(AVERAGEIFS(ObservedSpeciesData!V$2:V$4955,ObservedSpeciesData!$A$2:$A$4955,$A1393,ObservedSpeciesData!$D$2:$D$4955,$D1393)),AVERAGEIFS(ObservedSpeciesData!V$2:V$4955,ObservedSpeciesData!$A$2:$A$4955,$A1393,ObservedSpeciesData!$D$2:$D$4955,$D1393),"")</f>
        <v/>
      </c>
      <c r="W1393" s="23" t="str">
        <f>IF(ISNUMBER(AVERAGEIFS(ObservedSpeciesData!W$2:W$4955,ObservedSpeciesData!$A$2:$A$4955,$A1393,ObservedSpeciesData!$D$2:$D$4955,$D1393)),AVERAGEIFS(ObservedSpeciesData!W$2:W$4955,ObservedSpeciesData!$A$2:$A$4955,$A1393,ObservedSpeciesData!$D$2:$D$4955,$D1393),"")</f>
        <v/>
      </c>
      <c r="X1393" s="23" t="str">
        <f>IF(ISNUMBER(AVERAGEIFS(ObservedSpeciesData!X$2:X$4955,ObservedSpeciesData!$A$2:$A$4955,$A1393,ObservedSpeciesData!$D$2:$D$4955,$D1393)),AVERAGEIFS(ObservedSpeciesData!X$2:X$4955,ObservedSpeciesData!$A$2:$A$4955,$A1393,ObservedSpeciesData!$D$2:$D$4955,$D1393),"")</f>
        <v/>
      </c>
      <c r="Y1393" s="23" t="str">
        <f>IF(ISNUMBER(AVERAGEIFS(ObservedSpeciesData!Y$2:Y$4955,ObservedSpeciesData!$A$2:$A$4955,$A1393,ObservedSpeciesData!$D$2:$D$4955,$D1393)),AVERAGEIFS(ObservedSpeciesData!Y$2:Y$4955,ObservedSpeciesData!$A$2:$A$4955,$A1393,ObservedSpeciesData!$D$2:$D$4955,$D1393),"")</f>
        <v/>
      </c>
      <c r="Z1393" s="23" t="str">
        <f>IF(ISNUMBER(AVERAGEIFS(ObservedSpeciesData!Z$2:Z$4955,ObservedSpeciesData!$A$2:$A$4955,$A1393,ObservedSpeciesData!$D$2:$D$4955,$D1393)),AVERAGEIFS(ObservedSpeciesData!Z$2:Z$4955,ObservedSpeciesData!$A$2:$A$4955,$A1393,ObservedSpeciesData!$D$2:$D$4955,$D1393),"")</f>
        <v/>
      </c>
      <c r="AA1393" s="23" t="str">
        <f>IF(ISNUMBER(AVERAGEIFS(ObservedSpeciesData!AA$2:AA$4955,ObservedSpeciesData!$A$2:$A$4955,$A1393,ObservedSpeciesData!$D$2:$D$4955,$D1393)),AVERAGEIFS(ObservedSpeciesData!AA$2:AA$4955,ObservedSpeciesData!$A$2:$A$4955,$A1393,ObservedSpeciesData!$D$2:$D$4955,$D1393),"")</f>
        <v/>
      </c>
      <c r="AB1393" s="24" t="str">
        <f>IF(ISNUMBER(AVERAGEIFS(ObservedSpeciesData!AB$2:AB$4955,ObservedSpeciesData!$A$2:$A$4955,$A1393,ObservedSpeciesData!$D$2:$D$4955,$D1393)),AVERAGEIFS(ObservedSpeciesData!AB$2:AB$4955,ObservedSpeciesData!$A$2:$A$4955,$A1393,ObservedSpeciesData!$D$2:$D$4955,$D1393),"")</f>
        <v/>
      </c>
      <c r="AC1393" s="24" t="str">
        <f>IF(ISNUMBER(AVERAGEIFS(ObservedSpeciesData!AC$2:AC$4955,ObservedSpeciesData!$A$2:$A$4955,$A1393,ObservedSpeciesData!$D$2:$D$4955,$D1393)),AVERAGEIFS(ObservedSpeciesData!AC$2:AC$4955,ObservedSpeciesData!$A$2:$A$4955,$A1393,ObservedSpeciesData!$D$2:$D$4955,$D1393),"")</f>
        <v/>
      </c>
      <c r="AD1393" s="23" t="str">
        <f>IF(ISNUMBER(AVERAGEIFS(ObservedSpeciesData!AD$2:AD$4955,ObservedSpeciesData!$A$2:$A$4955,$A1393,ObservedSpeciesData!$D$2:$D$4955,$D1393)),AVERAGEIFS(ObservedSpeciesData!AD$2:AD$4955,ObservedSpeciesData!$A$2:$A$4955,$A1393,ObservedSpeciesData!$D$2:$D$4955,$D1393),"")</f>
        <v/>
      </c>
      <c r="AE1393" s="24" t="str">
        <f>IF(ISNUMBER(AVERAGEIFS(ObservedSpeciesData!AE$2:AE$4955,ObservedSpeciesData!$A$2:$A$4955,$A1393,ObservedSpeciesData!$D$2:$D$4955,$D1393)),AVERAGEIFS(ObservedSpeciesData!AE$2:AE$4955,ObservedSpeciesData!$A$2:$A$4955,$A1393,ObservedSpeciesData!$D$2:$D$4955,$D1393),"")</f>
        <v/>
      </c>
      <c r="AF1393" s="23"/>
      <c r="AG1393" s="24"/>
      <c r="AH1393" s="23" t="str">
        <f>IF(ISNUMBER(AVERAGEIFS(ObservedSpeciesData!AH$2:AH$4955,ObservedSpeciesData!$A$2:$A$4955,$A1393,ObservedSpeciesData!$D$2:$D$4955,$D1393)),AVERAGEIFS(ObservedSpeciesData!AH$2:AH$4955,ObservedSpeciesData!$A$2:$A$4955,$A1393,ObservedSpeciesData!$D$2:$D$4955,$D1393),"")</f>
        <v/>
      </c>
      <c r="AI1393" s="23" t="str">
        <f>IF(ISNUMBER(AVERAGEIFS(ObservedSpeciesData!AI$2:AI$4955,ObservedSpeciesData!$A$2:$A$4955,$A1393,ObservedSpeciesData!$C$2:$C$4955,$C1393,ObservedSpeciesData!$D$2:$D$4955,$D1393)),AVERAGEIFS(ObservedSpeciesData!AI$2:AI$4955,ObservedSpeciesData!$A$2:$A$4955,$A1393,ObservedSpeciesData!$C$2:$C$4955,$C1393,ObservedSpeciesData!$D$2:$D$4955,$D1393),"")</f>
        <v/>
      </c>
      <c r="AJ1393" s="2">
        <f>COUNTIFS(ObservedSpeciesData!$A$2:$A$828,$A1393,ObservedSpeciesData!$D$2:$D$828,$D1393)</f>
        <v>0</v>
      </c>
      <c r="AK1393" s="2">
        <f t="shared" si="21"/>
        <v>1</v>
      </c>
    </row>
    <row r="1394" spans="1:37" x14ac:dyDescent="0.25">
      <c r="A1394" s="14" t="s">
        <v>86</v>
      </c>
      <c r="B1394" t="s">
        <v>80</v>
      </c>
      <c r="C1394" t="s">
        <v>79</v>
      </c>
      <c r="D1394" s="13">
        <v>42325</v>
      </c>
      <c r="E1394">
        <v>1</v>
      </c>
      <c r="F1394">
        <v>0</v>
      </c>
      <c r="G1394" s="2" t="s">
        <v>87</v>
      </c>
      <c r="H1394" s="2" t="s">
        <v>11</v>
      </c>
      <c r="I1394">
        <v>9</v>
      </c>
      <c r="J1394" s="2" t="s">
        <v>77</v>
      </c>
      <c r="K1394" s="2">
        <f>IF(ISNUMBER(AVERAGEIFS(ObservedSpeciesData!K$2:K$4955,ObservedSpeciesData!$A$2:$A$4955,$A1394,ObservedSpeciesData!$D$2:$D$4955,$D1394)),AVERAGEIFS(ObservedSpeciesData!K$2:K$4955,ObservedSpeciesData!$A$2:$A$4955,$A1394,ObservedSpeciesData!$D$2:$D$4955,$D1394),"")</f>
        <v>0</v>
      </c>
      <c r="L1394" s="26" t="str">
        <f>IF(ISNUMBER(AVERAGEIFS(ObservedSpeciesData!L$2:L$4955,ObservedSpeciesData!$A$2:$A$4955,$A1394,ObservedSpeciesData!$D$2:$D$4955,$D1394)),AVERAGEIFS(ObservedSpeciesData!L$2:L$4955,ObservedSpeciesData!$A$2:$A$4955,$A1394,ObservedSpeciesData!$D$2:$D$4955,$D1394),"")</f>
        <v/>
      </c>
      <c r="M1394" s="23" t="str">
        <f>IF(ISNUMBER(AVERAGEIFS(ObservedSpeciesData!M$2:M$4955,ObservedSpeciesData!$A$2:$A$4955,$A1394,ObservedSpeciesData!$D$2:$D$4955,$D1394)),AVERAGEIFS(ObservedSpeciesData!M$2:M$4955,ObservedSpeciesData!$A$2:$A$4955,$A1394,ObservedSpeciesData!$D$2:$D$4955,$D1394),"")</f>
        <v/>
      </c>
      <c r="N1394" s="23">
        <f>IF(ISNUMBER(AVERAGEIFS(ObservedSpeciesData!N$2:N$4955,ObservedSpeciesData!$A$2:$A$4955,$A1394,ObservedSpeciesData!$D$2:$D$4955,$D1394)),AVERAGEIFS(ObservedSpeciesData!N$2:N$4955,ObservedSpeciesData!$A$2:$A$4955,$A1394,ObservedSpeciesData!$D$2:$D$4955,$D1394),"")</f>
        <v>750.87270584444434</v>
      </c>
      <c r="O1394" s="23">
        <f>IF(ISNUMBER(AVERAGEIFS(ObservedSpeciesData!O$2:O$4955,ObservedSpeciesData!$A$2:$A$4955,$A1394,ObservedSpeciesData!$D$2:$D$4955,$D1394)),AVERAGEIFS(ObservedSpeciesData!O$2:O$4955,ObservedSpeciesData!$A$2:$A$4955,$A1394,ObservedSpeciesData!$D$2:$D$4955,$D1394),"")</f>
        <v>75.087270584444454</v>
      </c>
      <c r="P1394" s="23">
        <f>IF(ISNUMBER(AVERAGEIFS(ObservedSpeciesData!P$2:P$4955,ObservedSpeciesData!$A$2:$A$4955,$A1394,ObservedSpeciesData!$C$2:$C$4955,$C1394,ObservedSpeciesData!$D$2:$D$4955,$D1394)),AVERAGEIFS(ObservedSpeciesData!P$2:P$4955,ObservedSpeciesData!$A$2:$A$4955,$A1394,ObservedSpeciesData!$C$2:$C$4955,$C1394,ObservedSpeciesData!$D$2:$D$4955,$D1394),"")</f>
        <v>180.77037558470843</v>
      </c>
      <c r="Q1394" s="23"/>
      <c r="R1394" s="25" t="str">
        <f>IF(ISNUMBER(AVERAGEIFS(ObservedSpeciesData!R$2:R$4955,ObservedSpeciesData!$A$2:$A$4955,$A1394,ObservedSpeciesData!$D$2:$D$4955,$D1394)),AVERAGEIFS(ObservedSpeciesData!R$2:R$4955,ObservedSpeciesData!$A$2:$A$4955,$A1394,ObservedSpeciesData!$D$2:$D$4955,$D1394),"")</f>
        <v/>
      </c>
      <c r="S1394" s="25" t="str">
        <f>IF(ISNUMBER(AVERAGEIFS(ObservedSpeciesData!S$2:S$4955,ObservedSpeciesData!$A$2:$A$4955,$A1394,ObservedSpeciesData!$D$2:$D$4955,$D1394)),AVERAGEIFS(ObservedSpeciesData!S$2:S$4955,ObservedSpeciesData!$A$2:$A$4955,$A1394,ObservedSpeciesData!$D$2:$D$4955,$D1394),"")</f>
        <v/>
      </c>
      <c r="T1394" s="23" t="str">
        <f>IF(ISNUMBER(AVERAGEIFS(ObservedSpeciesData!T$2:T$4955,ObservedSpeciesData!$A$2:$A$4955,$A1394,ObservedSpeciesData!$D$2:$D$4955,$D1394)),AVERAGEIFS(ObservedSpeciesData!T$2:T$4955,ObservedSpeciesData!$A$2:$A$4955,$A1394,ObservedSpeciesData!$D$2:$D$4955,$D1394),"")</f>
        <v/>
      </c>
      <c r="U1394" s="24" t="str">
        <f>IF(ISNUMBER(AVERAGEIFS(ObservedSpeciesData!U$2:U$4955,ObservedSpeciesData!$A$2:$A$4955,$A1394,ObservedSpeciesData!$C$2:$C$4955,$C1394,ObservedSpeciesData!$D$2:$D$4955,$D1394)),AVERAGEIFS(ObservedSpeciesData!U$2:U$4955,ObservedSpeciesData!$A$2:$A$4955,$A1394,ObservedSpeciesData!$C$2:$C$4955,$C1394,ObservedSpeciesData!$D$2:$D$4955,$D1394),"")</f>
        <v/>
      </c>
      <c r="V1394" s="23" t="str">
        <f>IF(ISNUMBER(AVERAGEIFS(ObservedSpeciesData!V$2:V$4955,ObservedSpeciesData!$A$2:$A$4955,$A1394,ObservedSpeciesData!$D$2:$D$4955,$D1394)),AVERAGEIFS(ObservedSpeciesData!V$2:V$4955,ObservedSpeciesData!$A$2:$A$4955,$A1394,ObservedSpeciesData!$D$2:$D$4955,$D1394),"")</f>
        <v/>
      </c>
      <c r="W1394" s="23" t="str">
        <f>IF(ISNUMBER(AVERAGEIFS(ObservedSpeciesData!W$2:W$4955,ObservedSpeciesData!$A$2:$A$4955,$A1394,ObservedSpeciesData!$D$2:$D$4955,$D1394)),AVERAGEIFS(ObservedSpeciesData!W$2:W$4955,ObservedSpeciesData!$A$2:$A$4955,$A1394,ObservedSpeciesData!$D$2:$D$4955,$D1394),"")</f>
        <v/>
      </c>
      <c r="X1394" s="23" t="str">
        <f>IF(ISNUMBER(AVERAGEIFS(ObservedSpeciesData!X$2:X$4955,ObservedSpeciesData!$A$2:$A$4955,$A1394,ObservedSpeciesData!$D$2:$D$4955,$D1394)),AVERAGEIFS(ObservedSpeciesData!X$2:X$4955,ObservedSpeciesData!$A$2:$A$4955,$A1394,ObservedSpeciesData!$D$2:$D$4955,$D1394),"")</f>
        <v/>
      </c>
      <c r="Y1394" s="23" t="str">
        <f>IF(ISNUMBER(AVERAGEIFS(ObservedSpeciesData!Y$2:Y$4955,ObservedSpeciesData!$A$2:$A$4955,$A1394,ObservedSpeciesData!$D$2:$D$4955,$D1394)),AVERAGEIFS(ObservedSpeciesData!Y$2:Y$4955,ObservedSpeciesData!$A$2:$A$4955,$A1394,ObservedSpeciesData!$D$2:$D$4955,$D1394),"")</f>
        <v/>
      </c>
      <c r="Z1394" s="23" t="str">
        <f>IF(ISNUMBER(AVERAGEIFS(ObservedSpeciesData!Z$2:Z$4955,ObservedSpeciesData!$A$2:$A$4955,$A1394,ObservedSpeciesData!$D$2:$D$4955,$D1394)),AVERAGEIFS(ObservedSpeciesData!Z$2:Z$4955,ObservedSpeciesData!$A$2:$A$4955,$A1394,ObservedSpeciesData!$D$2:$D$4955,$D1394),"")</f>
        <v/>
      </c>
      <c r="AA1394" s="23" t="str">
        <f>IF(ISNUMBER(AVERAGEIFS(ObservedSpeciesData!AA$2:AA$4955,ObservedSpeciesData!$A$2:$A$4955,$A1394,ObservedSpeciesData!$D$2:$D$4955,$D1394)),AVERAGEIFS(ObservedSpeciesData!AA$2:AA$4955,ObservedSpeciesData!$A$2:$A$4955,$A1394,ObservedSpeciesData!$D$2:$D$4955,$D1394),"")</f>
        <v/>
      </c>
      <c r="AB1394" s="24" t="str">
        <f>IF(ISNUMBER(AVERAGEIFS(ObservedSpeciesData!AB$2:AB$4955,ObservedSpeciesData!$A$2:$A$4955,$A1394,ObservedSpeciesData!$D$2:$D$4955,$D1394)),AVERAGEIFS(ObservedSpeciesData!AB$2:AB$4955,ObservedSpeciesData!$A$2:$A$4955,$A1394,ObservedSpeciesData!$D$2:$D$4955,$D1394),"")</f>
        <v/>
      </c>
      <c r="AC1394" s="24" t="str">
        <f>IF(ISNUMBER(AVERAGEIFS(ObservedSpeciesData!AC$2:AC$4955,ObservedSpeciesData!$A$2:$A$4955,$A1394,ObservedSpeciesData!$D$2:$D$4955,$D1394)),AVERAGEIFS(ObservedSpeciesData!AC$2:AC$4955,ObservedSpeciesData!$A$2:$A$4955,$A1394,ObservedSpeciesData!$D$2:$D$4955,$D1394),"")</f>
        <v/>
      </c>
      <c r="AD1394" s="23" t="str">
        <f>IF(ISNUMBER(AVERAGEIFS(ObservedSpeciesData!AD$2:AD$4955,ObservedSpeciesData!$A$2:$A$4955,$A1394,ObservedSpeciesData!$D$2:$D$4955,$D1394)),AVERAGEIFS(ObservedSpeciesData!AD$2:AD$4955,ObservedSpeciesData!$A$2:$A$4955,$A1394,ObservedSpeciesData!$D$2:$D$4955,$D1394),"")</f>
        <v/>
      </c>
      <c r="AE1394" s="24" t="str">
        <f>IF(ISNUMBER(AVERAGEIFS(ObservedSpeciesData!AE$2:AE$4955,ObservedSpeciesData!$A$2:$A$4955,$A1394,ObservedSpeciesData!$D$2:$D$4955,$D1394)),AVERAGEIFS(ObservedSpeciesData!AE$2:AE$4955,ObservedSpeciesData!$A$2:$A$4955,$A1394,ObservedSpeciesData!$D$2:$D$4955,$D1394),"")</f>
        <v/>
      </c>
      <c r="AF1394" s="23"/>
      <c r="AG1394" s="24"/>
      <c r="AH1394" s="23" t="str">
        <f>IF(ISNUMBER(AVERAGEIFS(ObservedSpeciesData!AH$2:AH$4955,ObservedSpeciesData!$A$2:$A$4955,$A1394,ObservedSpeciesData!$D$2:$D$4955,$D1394)),AVERAGEIFS(ObservedSpeciesData!AH$2:AH$4955,ObservedSpeciesData!$A$2:$A$4955,$A1394,ObservedSpeciesData!$D$2:$D$4955,$D1394),"")</f>
        <v/>
      </c>
      <c r="AI1394" s="23" t="str">
        <f>IF(ISNUMBER(AVERAGEIFS(ObservedSpeciesData!AI$2:AI$4955,ObservedSpeciesData!$A$2:$A$4955,$A1394,ObservedSpeciesData!$C$2:$C$4955,$C1394,ObservedSpeciesData!$D$2:$D$4955,$D1394)),AVERAGEIFS(ObservedSpeciesData!AI$2:AI$4955,ObservedSpeciesData!$A$2:$A$4955,$A1394,ObservedSpeciesData!$C$2:$C$4955,$C1394,ObservedSpeciesData!$D$2:$D$4955,$D1394),"")</f>
        <v/>
      </c>
      <c r="AJ1394" s="2">
        <f>COUNTIFS(ObservedSpeciesData!$A$2:$A$828,$A1394,ObservedSpeciesData!$D$2:$D$828,$D1394)</f>
        <v>0</v>
      </c>
      <c r="AK1394" s="2">
        <f t="shared" si="21"/>
        <v>3</v>
      </c>
    </row>
    <row r="1395" spans="1:37" x14ac:dyDescent="0.25">
      <c r="A1395" s="14" t="s">
        <v>85</v>
      </c>
      <c r="B1395" t="s">
        <v>80</v>
      </c>
      <c r="C1395" t="s">
        <v>79</v>
      </c>
      <c r="D1395" s="13">
        <v>42325</v>
      </c>
      <c r="E1395">
        <v>1</v>
      </c>
      <c r="F1395">
        <v>50</v>
      </c>
      <c r="G1395" s="2" t="s">
        <v>87</v>
      </c>
      <c r="H1395" s="2" t="s">
        <v>11</v>
      </c>
      <c r="I1395">
        <v>9</v>
      </c>
      <c r="J1395" s="2" t="s">
        <v>77</v>
      </c>
      <c r="K1395" s="2">
        <f>IF(ISNUMBER(AVERAGEIFS(ObservedSpeciesData!K$2:K$4955,ObservedSpeciesData!$A$2:$A$4955,$A1395,ObservedSpeciesData!$D$2:$D$4955,$D1395)),AVERAGEIFS(ObservedSpeciesData!K$2:K$4955,ObservedSpeciesData!$A$2:$A$4955,$A1395,ObservedSpeciesData!$D$2:$D$4955,$D1395),"")</f>
        <v>45</v>
      </c>
      <c r="L1395" s="26" t="str">
        <f>IF(ISNUMBER(AVERAGEIFS(ObservedSpeciesData!L$2:L$4955,ObservedSpeciesData!$A$2:$A$4955,$A1395,ObservedSpeciesData!$D$2:$D$4955,$D1395)),AVERAGEIFS(ObservedSpeciesData!L$2:L$4955,ObservedSpeciesData!$A$2:$A$4955,$A1395,ObservedSpeciesData!$D$2:$D$4955,$D1395),"")</f>
        <v/>
      </c>
      <c r="M1395" s="23" t="str">
        <f>IF(ISNUMBER(AVERAGEIFS(ObservedSpeciesData!M$2:M$4955,ObservedSpeciesData!$A$2:$A$4955,$A1395,ObservedSpeciesData!$D$2:$D$4955,$D1395)),AVERAGEIFS(ObservedSpeciesData!M$2:M$4955,ObservedSpeciesData!$A$2:$A$4955,$A1395,ObservedSpeciesData!$D$2:$D$4955,$D1395),"")</f>
        <v/>
      </c>
      <c r="N1395" s="23">
        <f>IF(ISNUMBER(AVERAGEIFS(ObservedSpeciesData!N$2:N$4955,ObservedSpeciesData!$A$2:$A$4955,$A1395,ObservedSpeciesData!$D$2:$D$4955,$D1395)),AVERAGEIFS(ObservedSpeciesData!N$2:N$4955,ObservedSpeciesData!$A$2:$A$4955,$A1395,ObservedSpeciesData!$D$2:$D$4955,$D1395),"")</f>
        <v>824.90506444444452</v>
      </c>
      <c r="O1395" s="23">
        <f>IF(ISNUMBER(AVERAGEIFS(ObservedSpeciesData!O$2:O$4955,ObservedSpeciesData!$A$2:$A$4955,$A1395,ObservedSpeciesData!$D$2:$D$4955,$D1395)),AVERAGEIFS(ObservedSpeciesData!O$2:O$4955,ObservedSpeciesData!$A$2:$A$4955,$A1395,ObservedSpeciesData!$D$2:$D$4955,$D1395),"")</f>
        <v>82.490506444444449</v>
      </c>
      <c r="P1395" s="23">
        <f>IF(ISNUMBER(AVERAGEIFS(ObservedSpeciesData!P$2:P$4955,ObservedSpeciesData!$A$2:$A$4955,$A1395,ObservedSpeciesData!$C$2:$C$4955,$C1395,ObservedSpeciesData!$D$2:$D$4955,$D1395)),AVERAGEIFS(ObservedSpeciesData!P$2:P$4955,ObservedSpeciesData!$A$2:$A$4955,$A1395,ObservedSpeciesData!$C$2:$C$4955,$C1395,ObservedSpeciesData!$D$2:$D$4955,$D1395),"")</f>
        <v>174.65833456053335</v>
      </c>
      <c r="Q1395" s="23"/>
      <c r="R1395" s="25" t="str">
        <f>IF(ISNUMBER(AVERAGEIFS(ObservedSpeciesData!R$2:R$4955,ObservedSpeciesData!$A$2:$A$4955,$A1395,ObservedSpeciesData!$D$2:$D$4955,$D1395)),AVERAGEIFS(ObservedSpeciesData!R$2:R$4955,ObservedSpeciesData!$A$2:$A$4955,$A1395,ObservedSpeciesData!$D$2:$D$4955,$D1395),"")</f>
        <v/>
      </c>
      <c r="S1395" s="25" t="str">
        <f>IF(ISNUMBER(AVERAGEIFS(ObservedSpeciesData!S$2:S$4955,ObservedSpeciesData!$A$2:$A$4955,$A1395,ObservedSpeciesData!$D$2:$D$4955,$D1395)),AVERAGEIFS(ObservedSpeciesData!S$2:S$4955,ObservedSpeciesData!$A$2:$A$4955,$A1395,ObservedSpeciesData!$D$2:$D$4955,$D1395),"")</f>
        <v/>
      </c>
      <c r="T1395" s="23" t="str">
        <f>IF(ISNUMBER(AVERAGEIFS(ObservedSpeciesData!T$2:T$4955,ObservedSpeciesData!$A$2:$A$4955,$A1395,ObservedSpeciesData!$D$2:$D$4955,$D1395)),AVERAGEIFS(ObservedSpeciesData!T$2:T$4955,ObservedSpeciesData!$A$2:$A$4955,$A1395,ObservedSpeciesData!$D$2:$D$4955,$D1395),"")</f>
        <v/>
      </c>
      <c r="U1395" s="24" t="str">
        <f>IF(ISNUMBER(AVERAGEIFS(ObservedSpeciesData!U$2:U$4955,ObservedSpeciesData!$A$2:$A$4955,$A1395,ObservedSpeciesData!$C$2:$C$4955,$C1395,ObservedSpeciesData!$D$2:$D$4955,$D1395)),AVERAGEIFS(ObservedSpeciesData!U$2:U$4955,ObservedSpeciesData!$A$2:$A$4955,$A1395,ObservedSpeciesData!$C$2:$C$4955,$C1395,ObservedSpeciesData!$D$2:$D$4955,$D1395),"")</f>
        <v/>
      </c>
      <c r="V1395" s="23" t="str">
        <f>IF(ISNUMBER(AVERAGEIFS(ObservedSpeciesData!V$2:V$4955,ObservedSpeciesData!$A$2:$A$4955,$A1395,ObservedSpeciesData!$D$2:$D$4955,$D1395)),AVERAGEIFS(ObservedSpeciesData!V$2:V$4955,ObservedSpeciesData!$A$2:$A$4955,$A1395,ObservedSpeciesData!$D$2:$D$4955,$D1395),"")</f>
        <v/>
      </c>
      <c r="W1395" s="23" t="str">
        <f>IF(ISNUMBER(AVERAGEIFS(ObservedSpeciesData!W$2:W$4955,ObservedSpeciesData!$A$2:$A$4955,$A1395,ObservedSpeciesData!$D$2:$D$4955,$D1395)),AVERAGEIFS(ObservedSpeciesData!W$2:W$4955,ObservedSpeciesData!$A$2:$A$4955,$A1395,ObservedSpeciesData!$D$2:$D$4955,$D1395),"")</f>
        <v/>
      </c>
      <c r="X1395" s="23" t="str">
        <f>IF(ISNUMBER(AVERAGEIFS(ObservedSpeciesData!X$2:X$4955,ObservedSpeciesData!$A$2:$A$4955,$A1395,ObservedSpeciesData!$D$2:$D$4955,$D1395)),AVERAGEIFS(ObservedSpeciesData!X$2:X$4955,ObservedSpeciesData!$A$2:$A$4955,$A1395,ObservedSpeciesData!$D$2:$D$4955,$D1395),"")</f>
        <v/>
      </c>
      <c r="Y1395" s="23" t="str">
        <f>IF(ISNUMBER(AVERAGEIFS(ObservedSpeciesData!Y$2:Y$4955,ObservedSpeciesData!$A$2:$A$4955,$A1395,ObservedSpeciesData!$D$2:$D$4955,$D1395)),AVERAGEIFS(ObservedSpeciesData!Y$2:Y$4955,ObservedSpeciesData!$A$2:$A$4955,$A1395,ObservedSpeciesData!$D$2:$D$4955,$D1395),"")</f>
        <v/>
      </c>
      <c r="Z1395" s="23" t="str">
        <f>IF(ISNUMBER(AVERAGEIFS(ObservedSpeciesData!Z$2:Z$4955,ObservedSpeciesData!$A$2:$A$4955,$A1395,ObservedSpeciesData!$D$2:$D$4955,$D1395)),AVERAGEIFS(ObservedSpeciesData!Z$2:Z$4955,ObservedSpeciesData!$A$2:$A$4955,$A1395,ObservedSpeciesData!$D$2:$D$4955,$D1395),"")</f>
        <v/>
      </c>
      <c r="AA1395" s="23" t="str">
        <f>IF(ISNUMBER(AVERAGEIFS(ObservedSpeciesData!AA$2:AA$4955,ObservedSpeciesData!$A$2:$A$4955,$A1395,ObservedSpeciesData!$D$2:$D$4955,$D1395)),AVERAGEIFS(ObservedSpeciesData!AA$2:AA$4955,ObservedSpeciesData!$A$2:$A$4955,$A1395,ObservedSpeciesData!$D$2:$D$4955,$D1395),"")</f>
        <v/>
      </c>
      <c r="AB1395" s="24" t="str">
        <f>IF(ISNUMBER(AVERAGEIFS(ObservedSpeciesData!AB$2:AB$4955,ObservedSpeciesData!$A$2:$A$4955,$A1395,ObservedSpeciesData!$D$2:$D$4955,$D1395)),AVERAGEIFS(ObservedSpeciesData!AB$2:AB$4955,ObservedSpeciesData!$A$2:$A$4955,$A1395,ObservedSpeciesData!$D$2:$D$4955,$D1395),"")</f>
        <v/>
      </c>
      <c r="AC1395" s="24" t="str">
        <f>IF(ISNUMBER(AVERAGEIFS(ObservedSpeciesData!AC$2:AC$4955,ObservedSpeciesData!$A$2:$A$4955,$A1395,ObservedSpeciesData!$D$2:$D$4955,$D1395)),AVERAGEIFS(ObservedSpeciesData!AC$2:AC$4955,ObservedSpeciesData!$A$2:$A$4955,$A1395,ObservedSpeciesData!$D$2:$D$4955,$D1395),"")</f>
        <v/>
      </c>
      <c r="AD1395" s="23" t="str">
        <f>IF(ISNUMBER(AVERAGEIFS(ObservedSpeciesData!AD$2:AD$4955,ObservedSpeciesData!$A$2:$A$4955,$A1395,ObservedSpeciesData!$D$2:$D$4955,$D1395)),AVERAGEIFS(ObservedSpeciesData!AD$2:AD$4955,ObservedSpeciesData!$A$2:$A$4955,$A1395,ObservedSpeciesData!$D$2:$D$4955,$D1395),"")</f>
        <v/>
      </c>
      <c r="AE1395" s="24" t="str">
        <f>IF(ISNUMBER(AVERAGEIFS(ObservedSpeciesData!AE$2:AE$4955,ObservedSpeciesData!$A$2:$A$4955,$A1395,ObservedSpeciesData!$D$2:$D$4955,$D1395)),AVERAGEIFS(ObservedSpeciesData!AE$2:AE$4955,ObservedSpeciesData!$A$2:$A$4955,$A1395,ObservedSpeciesData!$D$2:$D$4955,$D1395),"")</f>
        <v/>
      </c>
      <c r="AF1395" s="23"/>
      <c r="AG1395" s="24"/>
      <c r="AH1395" s="23" t="str">
        <f>IF(ISNUMBER(AVERAGEIFS(ObservedSpeciesData!AH$2:AH$4955,ObservedSpeciesData!$A$2:$A$4955,$A1395,ObservedSpeciesData!$D$2:$D$4955,$D1395)),AVERAGEIFS(ObservedSpeciesData!AH$2:AH$4955,ObservedSpeciesData!$A$2:$A$4955,$A1395,ObservedSpeciesData!$D$2:$D$4955,$D1395),"")</f>
        <v/>
      </c>
      <c r="AI1395" s="23" t="str">
        <f>IF(ISNUMBER(AVERAGEIFS(ObservedSpeciesData!AI$2:AI$4955,ObservedSpeciesData!$A$2:$A$4955,$A1395,ObservedSpeciesData!$C$2:$C$4955,$C1395,ObservedSpeciesData!$D$2:$D$4955,$D1395)),AVERAGEIFS(ObservedSpeciesData!AI$2:AI$4955,ObservedSpeciesData!$A$2:$A$4955,$A1395,ObservedSpeciesData!$C$2:$C$4955,$C1395,ObservedSpeciesData!$D$2:$D$4955,$D1395),"")</f>
        <v/>
      </c>
      <c r="AJ1395" s="2">
        <f>COUNTIFS(ObservedSpeciesData!$A$2:$A$828,$A1395,ObservedSpeciesData!$D$2:$D$828,$D1395)</f>
        <v>0</v>
      </c>
      <c r="AK1395" s="2">
        <f t="shared" si="21"/>
        <v>3</v>
      </c>
    </row>
    <row r="1396" spans="1:37" x14ac:dyDescent="0.25">
      <c r="A1396" s="14" t="s">
        <v>84</v>
      </c>
      <c r="B1396" t="s">
        <v>80</v>
      </c>
      <c r="C1396" t="s">
        <v>79</v>
      </c>
      <c r="D1396" s="13">
        <v>42325</v>
      </c>
      <c r="E1396">
        <v>1</v>
      </c>
      <c r="F1396">
        <v>100</v>
      </c>
      <c r="G1396" s="2" t="s">
        <v>87</v>
      </c>
      <c r="H1396" s="2" t="s">
        <v>11</v>
      </c>
      <c r="I1396">
        <v>9</v>
      </c>
      <c r="J1396" s="2" t="s">
        <v>77</v>
      </c>
      <c r="K1396" s="2">
        <f>IF(ISNUMBER(AVERAGEIFS(ObservedSpeciesData!K$2:K$4955,ObservedSpeciesData!$A$2:$A$4955,$A1396,ObservedSpeciesData!$D$2:$D$4955,$D1396)),AVERAGEIFS(ObservedSpeciesData!K$2:K$4955,ObservedSpeciesData!$A$2:$A$4955,$A1396,ObservedSpeciesData!$D$2:$D$4955,$D1396),"")</f>
        <v>90</v>
      </c>
      <c r="L1396" s="26" t="str">
        <f>IF(ISNUMBER(AVERAGEIFS(ObservedSpeciesData!L$2:L$4955,ObservedSpeciesData!$A$2:$A$4955,$A1396,ObservedSpeciesData!$D$2:$D$4955,$D1396)),AVERAGEIFS(ObservedSpeciesData!L$2:L$4955,ObservedSpeciesData!$A$2:$A$4955,$A1396,ObservedSpeciesData!$D$2:$D$4955,$D1396),"")</f>
        <v/>
      </c>
      <c r="M1396" s="23" t="str">
        <f>IF(ISNUMBER(AVERAGEIFS(ObservedSpeciesData!M$2:M$4955,ObservedSpeciesData!$A$2:$A$4955,$A1396,ObservedSpeciesData!$D$2:$D$4955,$D1396)),AVERAGEIFS(ObservedSpeciesData!M$2:M$4955,ObservedSpeciesData!$A$2:$A$4955,$A1396,ObservedSpeciesData!$D$2:$D$4955,$D1396),"")</f>
        <v/>
      </c>
      <c r="N1396" s="23">
        <f>IF(ISNUMBER(AVERAGEIFS(ObservedSpeciesData!N$2:N$4955,ObservedSpeciesData!$A$2:$A$4955,$A1396,ObservedSpeciesData!$D$2:$D$4955,$D1396)),AVERAGEIFS(ObservedSpeciesData!N$2:N$4955,ObservedSpeciesData!$A$2:$A$4955,$A1396,ObservedSpeciesData!$D$2:$D$4955,$D1396),"")</f>
        <v>1101.6448862222223</v>
      </c>
      <c r="O1396" s="23">
        <f>IF(ISNUMBER(AVERAGEIFS(ObservedSpeciesData!O$2:O$4955,ObservedSpeciesData!$A$2:$A$4955,$A1396,ObservedSpeciesData!$D$2:$D$4955,$D1396)),AVERAGEIFS(ObservedSpeciesData!O$2:O$4955,ObservedSpeciesData!$A$2:$A$4955,$A1396,ObservedSpeciesData!$D$2:$D$4955,$D1396),"")</f>
        <v>110.16448862222222</v>
      </c>
      <c r="P1396" s="23">
        <f>IF(ISNUMBER(AVERAGEIFS(ObservedSpeciesData!P$2:P$4955,ObservedSpeciesData!$A$2:$A$4955,$A1396,ObservedSpeciesData!$C$2:$C$4955,$C1396,ObservedSpeciesData!$D$2:$D$4955,$D1396)),AVERAGEIFS(ObservedSpeciesData!P$2:P$4955,ObservedSpeciesData!$A$2:$A$4955,$A1396,ObservedSpeciesData!$C$2:$C$4955,$C1396,ObservedSpeciesData!$D$2:$D$4955,$D1396),"")</f>
        <v>305.70381779902579</v>
      </c>
      <c r="Q1396" s="23"/>
      <c r="R1396" s="25" t="str">
        <f>IF(ISNUMBER(AVERAGEIFS(ObservedSpeciesData!R$2:R$4955,ObservedSpeciesData!$A$2:$A$4955,$A1396,ObservedSpeciesData!$D$2:$D$4955,$D1396)),AVERAGEIFS(ObservedSpeciesData!R$2:R$4955,ObservedSpeciesData!$A$2:$A$4955,$A1396,ObservedSpeciesData!$D$2:$D$4955,$D1396),"")</f>
        <v/>
      </c>
      <c r="S1396" s="25" t="str">
        <f>IF(ISNUMBER(AVERAGEIFS(ObservedSpeciesData!S$2:S$4955,ObservedSpeciesData!$A$2:$A$4955,$A1396,ObservedSpeciesData!$D$2:$D$4955,$D1396)),AVERAGEIFS(ObservedSpeciesData!S$2:S$4955,ObservedSpeciesData!$A$2:$A$4955,$A1396,ObservedSpeciesData!$D$2:$D$4955,$D1396),"")</f>
        <v/>
      </c>
      <c r="T1396" s="23" t="str">
        <f>IF(ISNUMBER(AVERAGEIFS(ObservedSpeciesData!T$2:T$4955,ObservedSpeciesData!$A$2:$A$4955,$A1396,ObservedSpeciesData!$D$2:$D$4955,$D1396)),AVERAGEIFS(ObservedSpeciesData!T$2:T$4955,ObservedSpeciesData!$A$2:$A$4955,$A1396,ObservedSpeciesData!$D$2:$D$4955,$D1396),"")</f>
        <v/>
      </c>
      <c r="U1396" s="24" t="str">
        <f>IF(ISNUMBER(AVERAGEIFS(ObservedSpeciesData!U$2:U$4955,ObservedSpeciesData!$A$2:$A$4955,$A1396,ObservedSpeciesData!$C$2:$C$4955,$C1396,ObservedSpeciesData!$D$2:$D$4955,$D1396)),AVERAGEIFS(ObservedSpeciesData!U$2:U$4955,ObservedSpeciesData!$A$2:$A$4955,$A1396,ObservedSpeciesData!$C$2:$C$4955,$C1396,ObservedSpeciesData!$D$2:$D$4955,$D1396),"")</f>
        <v/>
      </c>
      <c r="V1396" s="23" t="str">
        <f>IF(ISNUMBER(AVERAGEIFS(ObservedSpeciesData!V$2:V$4955,ObservedSpeciesData!$A$2:$A$4955,$A1396,ObservedSpeciesData!$D$2:$D$4955,$D1396)),AVERAGEIFS(ObservedSpeciesData!V$2:V$4955,ObservedSpeciesData!$A$2:$A$4955,$A1396,ObservedSpeciesData!$D$2:$D$4955,$D1396),"")</f>
        <v/>
      </c>
      <c r="W1396" s="23" t="str">
        <f>IF(ISNUMBER(AVERAGEIFS(ObservedSpeciesData!W$2:W$4955,ObservedSpeciesData!$A$2:$A$4955,$A1396,ObservedSpeciesData!$D$2:$D$4955,$D1396)),AVERAGEIFS(ObservedSpeciesData!W$2:W$4955,ObservedSpeciesData!$A$2:$A$4955,$A1396,ObservedSpeciesData!$D$2:$D$4955,$D1396),"")</f>
        <v/>
      </c>
      <c r="X1396" s="23" t="str">
        <f>IF(ISNUMBER(AVERAGEIFS(ObservedSpeciesData!X$2:X$4955,ObservedSpeciesData!$A$2:$A$4955,$A1396,ObservedSpeciesData!$D$2:$D$4955,$D1396)),AVERAGEIFS(ObservedSpeciesData!X$2:X$4955,ObservedSpeciesData!$A$2:$A$4955,$A1396,ObservedSpeciesData!$D$2:$D$4955,$D1396),"")</f>
        <v/>
      </c>
      <c r="Y1396" s="23" t="str">
        <f>IF(ISNUMBER(AVERAGEIFS(ObservedSpeciesData!Y$2:Y$4955,ObservedSpeciesData!$A$2:$A$4955,$A1396,ObservedSpeciesData!$D$2:$D$4955,$D1396)),AVERAGEIFS(ObservedSpeciesData!Y$2:Y$4955,ObservedSpeciesData!$A$2:$A$4955,$A1396,ObservedSpeciesData!$D$2:$D$4955,$D1396),"")</f>
        <v/>
      </c>
      <c r="Z1396" s="23" t="str">
        <f>IF(ISNUMBER(AVERAGEIFS(ObservedSpeciesData!Z$2:Z$4955,ObservedSpeciesData!$A$2:$A$4955,$A1396,ObservedSpeciesData!$D$2:$D$4955,$D1396)),AVERAGEIFS(ObservedSpeciesData!Z$2:Z$4955,ObservedSpeciesData!$A$2:$A$4955,$A1396,ObservedSpeciesData!$D$2:$D$4955,$D1396),"")</f>
        <v/>
      </c>
      <c r="AA1396" s="23" t="str">
        <f>IF(ISNUMBER(AVERAGEIFS(ObservedSpeciesData!AA$2:AA$4955,ObservedSpeciesData!$A$2:$A$4955,$A1396,ObservedSpeciesData!$D$2:$D$4955,$D1396)),AVERAGEIFS(ObservedSpeciesData!AA$2:AA$4955,ObservedSpeciesData!$A$2:$A$4955,$A1396,ObservedSpeciesData!$D$2:$D$4955,$D1396),"")</f>
        <v/>
      </c>
      <c r="AB1396" s="24" t="str">
        <f>IF(ISNUMBER(AVERAGEIFS(ObservedSpeciesData!AB$2:AB$4955,ObservedSpeciesData!$A$2:$A$4955,$A1396,ObservedSpeciesData!$D$2:$D$4955,$D1396)),AVERAGEIFS(ObservedSpeciesData!AB$2:AB$4955,ObservedSpeciesData!$A$2:$A$4955,$A1396,ObservedSpeciesData!$D$2:$D$4955,$D1396),"")</f>
        <v/>
      </c>
      <c r="AC1396" s="24" t="str">
        <f>IF(ISNUMBER(AVERAGEIFS(ObservedSpeciesData!AC$2:AC$4955,ObservedSpeciesData!$A$2:$A$4955,$A1396,ObservedSpeciesData!$D$2:$D$4955,$D1396)),AVERAGEIFS(ObservedSpeciesData!AC$2:AC$4955,ObservedSpeciesData!$A$2:$A$4955,$A1396,ObservedSpeciesData!$D$2:$D$4955,$D1396),"")</f>
        <v/>
      </c>
      <c r="AD1396" s="23" t="str">
        <f>IF(ISNUMBER(AVERAGEIFS(ObservedSpeciesData!AD$2:AD$4955,ObservedSpeciesData!$A$2:$A$4955,$A1396,ObservedSpeciesData!$D$2:$D$4955,$D1396)),AVERAGEIFS(ObservedSpeciesData!AD$2:AD$4955,ObservedSpeciesData!$A$2:$A$4955,$A1396,ObservedSpeciesData!$D$2:$D$4955,$D1396),"")</f>
        <v/>
      </c>
      <c r="AE1396" s="24" t="str">
        <f>IF(ISNUMBER(AVERAGEIFS(ObservedSpeciesData!AE$2:AE$4955,ObservedSpeciesData!$A$2:$A$4955,$A1396,ObservedSpeciesData!$D$2:$D$4955,$D1396)),AVERAGEIFS(ObservedSpeciesData!AE$2:AE$4955,ObservedSpeciesData!$A$2:$A$4955,$A1396,ObservedSpeciesData!$D$2:$D$4955,$D1396),"")</f>
        <v/>
      </c>
      <c r="AF1396" s="23"/>
      <c r="AG1396" s="24"/>
      <c r="AH1396" s="23" t="str">
        <f>IF(ISNUMBER(AVERAGEIFS(ObservedSpeciesData!AH$2:AH$4955,ObservedSpeciesData!$A$2:$A$4955,$A1396,ObservedSpeciesData!$D$2:$D$4955,$D1396)),AVERAGEIFS(ObservedSpeciesData!AH$2:AH$4955,ObservedSpeciesData!$A$2:$A$4955,$A1396,ObservedSpeciesData!$D$2:$D$4955,$D1396),"")</f>
        <v/>
      </c>
      <c r="AI1396" s="23" t="str">
        <f>IF(ISNUMBER(AVERAGEIFS(ObservedSpeciesData!AI$2:AI$4955,ObservedSpeciesData!$A$2:$A$4955,$A1396,ObservedSpeciesData!$C$2:$C$4955,$C1396,ObservedSpeciesData!$D$2:$D$4955,$D1396)),AVERAGEIFS(ObservedSpeciesData!AI$2:AI$4955,ObservedSpeciesData!$A$2:$A$4955,$A1396,ObservedSpeciesData!$C$2:$C$4955,$C1396,ObservedSpeciesData!$D$2:$D$4955,$D1396),"")</f>
        <v/>
      </c>
      <c r="AJ1396" s="2">
        <f>COUNTIFS(ObservedSpeciesData!$A$2:$A$828,$A1396,ObservedSpeciesData!$D$2:$D$828,$D1396)</f>
        <v>0</v>
      </c>
      <c r="AK1396" s="2">
        <f t="shared" si="21"/>
        <v>3</v>
      </c>
    </row>
    <row r="1397" spans="1:37" x14ac:dyDescent="0.25">
      <c r="A1397" s="14" t="s">
        <v>83</v>
      </c>
      <c r="B1397" t="s">
        <v>80</v>
      </c>
      <c r="C1397" t="s">
        <v>79</v>
      </c>
      <c r="D1397" s="13">
        <v>42325</v>
      </c>
      <c r="E1397">
        <v>1</v>
      </c>
      <c r="F1397">
        <v>200</v>
      </c>
      <c r="G1397" s="2" t="s">
        <v>87</v>
      </c>
      <c r="H1397" s="2" t="s">
        <v>11</v>
      </c>
      <c r="I1397">
        <v>9</v>
      </c>
      <c r="J1397" s="2" t="s">
        <v>77</v>
      </c>
      <c r="K1397" s="2">
        <f>IF(ISNUMBER(AVERAGEIFS(ObservedSpeciesData!K$2:K$4955,ObservedSpeciesData!$A$2:$A$4955,$A1397,ObservedSpeciesData!$D$2:$D$4955,$D1397)),AVERAGEIFS(ObservedSpeciesData!K$2:K$4955,ObservedSpeciesData!$A$2:$A$4955,$A1397,ObservedSpeciesData!$D$2:$D$4955,$D1397),"")</f>
        <v>180</v>
      </c>
      <c r="L1397" s="26" t="str">
        <f>IF(ISNUMBER(AVERAGEIFS(ObservedSpeciesData!L$2:L$4955,ObservedSpeciesData!$A$2:$A$4955,$A1397,ObservedSpeciesData!$D$2:$D$4955,$D1397)),AVERAGEIFS(ObservedSpeciesData!L$2:L$4955,ObservedSpeciesData!$A$2:$A$4955,$A1397,ObservedSpeciesData!$D$2:$D$4955,$D1397),"")</f>
        <v/>
      </c>
      <c r="M1397" s="23" t="str">
        <f>IF(ISNUMBER(AVERAGEIFS(ObservedSpeciesData!M$2:M$4955,ObservedSpeciesData!$A$2:$A$4955,$A1397,ObservedSpeciesData!$D$2:$D$4955,$D1397)),AVERAGEIFS(ObservedSpeciesData!M$2:M$4955,ObservedSpeciesData!$A$2:$A$4955,$A1397,ObservedSpeciesData!$D$2:$D$4955,$D1397),"")</f>
        <v/>
      </c>
      <c r="N1397" s="23">
        <f>IF(ISNUMBER(AVERAGEIFS(ObservedSpeciesData!N$2:N$4955,ObservedSpeciesData!$A$2:$A$4955,$A1397,ObservedSpeciesData!$D$2:$D$4955,$D1397)),AVERAGEIFS(ObservedSpeciesData!N$2:N$4955,ObservedSpeciesData!$A$2:$A$4955,$A1397,ObservedSpeciesData!$D$2:$D$4955,$D1397),"")</f>
        <v>1053.5962631111111</v>
      </c>
      <c r="O1397" s="23">
        <f>IF(ISNUMBER(AVERAGEIFS(ObservedSpeciesData!O$2:O$4955,ObservedSpeciesData!$A$2:$A$4955,$A1397,ObservedSpeciesData!$D$2:$D$4955,$D1397)),AVERAGEIFS(ObservedSpeciesData!O$2:O$4955,ObservedSpeciesData!$A$2:$A$4955,$A1397,ObservedSpeciesData!$D$2:$D$4955,$D1397),"")</f>
        <v>105.35962631111111</v>
      </c>
      <c r="P1397" s="23">
        <f>IF(ISNUMBER(AVERAGEIFS(ObservedSpeciesData!P$2:P$4955,ObservedSpeciesData!$A$2:$A$4955,$A1397,ObservedSpeciesData!$C$2:$C$4955,$C1397,ObservedSpeciesData!$D$2:$D$4955,$D1397)),AVERAGEIFS(ObservedSpeciesData!P$2:P$4955,ObservedSpeciesData!$A$2:$A$4955,$A1397,ObservedSpeciesData!$C$2:$C$4955,$C1397,ObservedSpeciesData!$D$2:$D$4955,$D1397),"")</f>
        <v>419.37540875555555</v>
      </c>
      <c r="Q1397" s="23"/>
      <c r="R1397" s="25" t="str">
        <f>IF(ISNUMBER(AVERAGEIFS(ObservedSpeciesData!R$2:R$4955,ObservedSpeciesData!$A$2:$A$4955,$A1397,ObservedSpeciesData!$D$2:$D$4955,$D1397)),AVERAGEIFS(ObservedSpeciesData!R$2:R$4955,ObservedSpeciesData!$A$2:$A$4955,$A1397,ObservedSpeciesData!$D$2:$D$4955,$D1397),"")</f>
        <v/>
      </c>
      <c r="S1397" s="25" t="str">
        <f>IF(ISNUMBER(AVERAGEIFS(ObservedSpeciesData!S$2:S$4955,ObservedSpeciesData!$A$2:$A$4955,$A1397,ObservedSpeciesData!$D$2:$D$4955,$D1397)),AVERAGEIFS(ObservedSpeciesData!S$2:S$4955,ObservedSpeciesData!$A$2:$A$4955,$A1397,ObservedSpeciesData!$D$2:$D$4955,$D1397),"")</f>
        <v/>
      </c>
      <c r="T1397" s="23" t="str">
        <f>IF(ISNUMBER(AVERAGEIFS(ObservedSpeciesData!T$2:T$4955,ObservedSpeciesData!$A$2:$A$4955,$A1397,ObservedSpeciesData!$D$2:$D$4955,$D1397)),AVERAGEIFS(ObservedSpeciesData!T$2:T$4955,ObservedSpeciesData!$A$2:$A$4955,$A1397,ObservedSpeciesData!$D$2:$D$4955,$D1397),"")</f>
        <v/>
      </c>
      <c r="U1397" s="24" t="str">
        <f>IF(ISNUMBER(AVERAGEIFS(ObservedSpeciesData!U$2:U$4955,ObservedSpeciesData!$A$2:$A$4955,$A1397,ObservedSpeciesData!$C$2:$C$4955,$C1397,ObservedSpeciesData!$D$2:$D$4955,$D1397)),AVERAGEIFS(ObservedSpeciesData!U$2:U$4955,ObservedSpeciesData!$A$2:$A$4955,$A1397,ObservedSpeciesData!$C$2:$C$4955,$C1397,ObservedSpeciesData!$D$2:$D$4955,$D1397),"")</f>
        <v/>
      </c>
      <c r="V1397" s="23" t="str">
        <f>IF(ISNUMBER(AVERAGEIFS(ObservedSpeciesData!V$2:V$4955,ObservedSpeciesData!$A$2:$A$4955,$A1397,ObservedSpeciesData!$D$2:$D$4955,$D1397)),AVERAGEIFS(ObservedSpeciesData!V$2:V$4955,ObservedSpeciesData!$A$2:$A$4955,$A1397,ObservedSpeciesData!$D$2:$D$4955,$D1397),"")</f>
        <v/>
      </c>
      <c r="W1397" s="23" t="str">
        <f>IF(ISNUMBER(AVERAGEIFS(ObservedSpeciesData!W$2:W$4955,ObservedSpeciesData!$A$2:$A$4955,$A1397,ObservedSpeciesData!$D$2:$D$4955,$D1397)),AVERAGEIFS(ObservedSpeciesData!W$2:W$4955,ObservedSpeciesData!$A$2:$A$4955,$A1397,ObservedSpeciesData!$D$2:$D$4955,$D1397),"")</f>
        <v/>
      </c>
      <c r="X1397" s="23" t="str">
        <f>IF(ISNUMBER(AVERAGEIFS(ObservedSpeciesData!X$2:X$4955,ObservedSpeciesData!$A$2:$A$4955,$A1397,ObservedSpeciesData!$D$2:$D$4955,$D1397)),AVERAGEIFS(ObservedSpeciesData!X$2:X$4955,ObservedSpeciesData!$A$2:$A$4955,$A1397,ObservedSpeciesData!$D$2:$D$4955,$D1397),"")</f>
        <v/>
      </c>
      <c r="Y1397" s="23" t="str">
        <f>IF(ISNUMBER(AVERAGEIFS(ObservedSpeciesData!Y$2:Y$4955,ObservedSpeciesData!$A$2:$A$4955,$A1397,ObservedSpeciesData!$D$2:$D$4955,$D1397)),AVERAGEIFS(ObservedSpeciesData!Y$2:Y$4955,ObservedSpeciesData!$A$2:$A$4955,$A1397,ObservedSpeciesData!$D$2:$D$4955,$D1397),"")</f>
        <v/>
      </c>
      <c r="Z1397" s="23" t="str">
        <f>IF(ISNUMBER(AVERAGEIFS(ObservedSpeciesData!Z$2:Z$4955,ObservedSpeciesData!$A$2:$A$4955,$A1397,ObservedSpeciesData!$D$2:$D$4955,$D1397)),AVERAGEIFS(ObservedSpeciesData!Z$2:Z$4955,ObservedSpeciesData!$A$2:$A$4955,$A1397,ObservedSpeciesData!$D$2:$D$4955,$D1397),"")</f>
        <v/>
      </c>
      <c r="AA1397" s="23" t="str">
        <f>IF(ISNUMBER(AVERAGEIFS(ObservedSpeciesData!AA$2:AA$4955,ObservedSpeciesData!$A$2:$A$4955,$A1397,ObservedSpeciesData!$D$2:$D$4955,$D1397)),AVERAGEIFS(ObservedSpeciesData!AA$2:AA$4955,ObservedSpeciesData!$A$2:$A$4955,$A1397,ObservedSpeciesData!$D$2:$D$4955,$D1397),"")</f>
        <v/>
      </c>
      <c r="AB1397" s="24" t="str">
        <f>IF(ISNUMBER(AVERAGEIFS(ObservedSpeciesData!AB$2:AB$4955,ObservedSpeciesData!$A$2:$A$4955,$A1397,ObservedSpeciesData!$D$2:$D$4955,$D1397)),AVERAGEIFS(ObservedSpeciesData!AB$2:AB$4955,ObservedSpeciesData!$A$2:$A$4955,$A1397,ObservedSpeciesData!$D$2:$D$4955,$D1397),"")</f>
        <v/>
      </c>
      <c r="AC1397" s="24" t="str">
        <f>IF(ISNUMBER(AVERAGEIFS(ObservedSpeciesData!AC$2:AC$4955,ObservedSpeciesData!$A$2:$A$4955,$A1397,ObservedSpeciesData!$D$2:$D$4955,$D1397)),AVERAGEIFS(ObservedSpeciesData!AC$2:AC$4955,ObservedSpeciesData!$A$2:$A$4955,$A1397,ObservedSpeciesData!$D$2:$D$4955,$D1397),"")</f>
        <v/>
      </c>
      <c r="AD1397" s="23" t="str">
        <f>IF(ISNUMBER(AVERAGEIFS(ObservedSpeciesData!AD$2:AD$4955,ObservedSpeciesData!$A$2:$A$4955,$A1397,ObservedSpeciesData!$D$2:$D$4955,$D1397)),AVERAGEIFS(ObservedSpeciesData!AD$2:AD$4955,ObservedSpeciesData!$A$2:$A$4955,$A1397,ObservedSpeciesData!$D$2:$D$4955,$D1397),"")</f>
        <v/>
      </c>
      <c r="AE1397" s="24" t="str">
        <f>IF(ISNUMBER(AVERAGEIFS(ObservedSpeciesData!AE$2:AE$4955,ObservedSpeciesData!$A$2:$A$4955,$A1397,ObservedSpeciesData!$D$2:$D$4955,$D1397)),AVERAGEIFS(ObservedSpeciesData!AE$2:AE$4955,ObservedSpeciesData!$A$2:$A$4955,$A1397,ObservedSpeciesData!$D$2:$D$4955,$D1397),"")</f>
        <v/>
      </c>
      <c r="AF1397" s="23"/>
      <c r="AG1397" s="24"/>
      <c r="AH1397" s="23" t="str">
        <f>IF(ISNUMBER(AVERAGEIFS(ObservedSpeciesData!AH$2:AH$4955,ObservedSpeciesData!$A$2:$A$4955,$A1397,ObservedSpeciesData!$D$2:$D$4955,$D1397)),AVERAGEIFS(ObservedSpeciesData!AH$2:AH$4955,ObservedSpeciesData!$A$2:$A$4955,$A1397,ObservedSpeciesData!$D$2:$D$4955,$D1397),"")</f>
        <v/>
      </c>
      <c r="AI1397" s="23" t="str">
        <f>IF(ISNUMBER(AVERAGEIFS(ObservedSpeciesData!AI$2:AI$4955,ObservedSpeciesData!$A$2:$A$4955,$A1397,ObservedSpeciesData!$C$2:$C$4955,$C1397,ObservedSpeciesData!$D$2:$D$4955,$D1397)),AVERAGEIFS(ObservedSpeciesData!AI$2:AI$4955,ObservedSpeciesData!$A$2:$A$4955,$A1397,ObservedSpeciesData!$C$2:$C$4955,$C1397,ObservedSpeciesData!$D$2:$D$4955,$D1397),"")</f>
        <v/>
      </c>
      <c r="AJ1397" s="2">
        <f>COUNTIFS(ObservedSpeciesData!$A$2:$A$828,$A1397,ObservedSpeciesData!$D$2:$D$828,$D1397)</f>
        <v>0</v>
      </c>
      <c r="AK1397" s="2">
        <f t="shared" si="21"/>
        <v>3</v>
      </c>
    </row>
    <row r="1398" spans="1:37" x14ac:dyDescent="0.25">
      <c r="A1398" s="14" t="s">
        <v>82</v>
      </c>
      <c r="B1398" t="s">
        <v>80</v>
      </c>
      <c r="C1398" t="s">
        <v>79</v>
      </c>
      <c r="D1398" s="13">
        <v>42325</v>
      </c>
      <c r="E1398">
        <v>1</v>
      </c>
      <c r="F1398">
        <v>350</v>
      </c>
      <c r="G1398" s="2" t="s">
        <v>87</v>
      </c>
      <c r="H1398" s="2" t="s">
        <v>11</v>
      </c>
      <c r="I1398">
        <v>9</v>
      </c>
      <c r="J1398" s="2" t="s">
        <v>77</v>
      </c>
      <c r="K1398" s="2">
        <f>IF(ISNUMBER(AVERAGEIFS(ObservedSpeciesData!K$2:K$4955,ObservedSpeciesData!$A$2:$A$4955,$A1398,ObservedSpeciesData!$D$2:$D$4955,$D1398)),AVERAGEIFS(ObservedSpeciesData!K$2:K$4955,ObservedSpeciesData!$A$2:$A$4955,$A1398,ObservedSpeciesData!$D$2:$D$4955,$D1398),"")</f>
        <v>315</v>
      </c>
      <c r="L1398" s="26" t="str">
        <f>IF(ISNUMBER(AVERAGEIFS(ObservedSpeciesData!L$2:L$4955,ObservedSpeciesData!$A$2:$A$4955,$A1398,ObservedSpeciesData!$D$2:$D$4955,$D1398)),AVERAGEIFS(ObservedSpeciesData!L$2:L$4955,ObservedSpeciesData!$A$2:$A$4955,$A1398,ObservedSpeciesData!$D$2:$D$4955,$D1398),"")</f>
        <v/>
      </c>
      <c r="M1398" s="23" t="str">
        <f>IF(ISNUMBER(AVERAGEIFS(ObservedSpeciesData!M$2:M$4955,ObservedSpeciesData!$A$2:$A$4955,$A1398,ObservedSpeciesData!$D$2:$D$4955,$D1398)),AVERAGEIFS(ObservedSpeciesData!M$2:M$4955,ObservedSpeciesData!$A$2:$A$4955,$A1398,ObservedSpeciesData!$D$2:$D$4955,$D1398),"")</f>
        <v/>
      </c>
      <c r="N1398" s="23">
        <f>IF(ISNUMBER(AVERAGEIFS(ObservedSpeciesData!N$2:N$4955,ObservedSpeciesData!$A$2:$A$4955,$A1398,ObservedSpeciesData!$D$2:$D$4955,$D1398)),AVERAGEIFS(ObservedSpeciesData!N$2:N$4955,ObservedSpeciesData!$A$2:$A$4955,$A1398,ObservedSpeciesData!$D$2:$D$4955,$D1398),"")</f>
        <v>1249.1849613333334</v>
      </c>
      <c r="O1398" s="23">
        <f>IF(ISNUMBER(AVERAGEIFS(ObservedSpeciesData!O$2:O$4955,ObservedSpeciesData!$A$2:$A$4955,$A1398,ObservedSpeciesData!$D$2:$D$4955,$D1398)),AVERAGEIFS(ObservedSpeciesData!O$2:O$4955,ObservedSpeciesData!$A$2:$A$4955,$A1398,ObservedSpeciesData!$D$2:$D$4955,$D1398),"")</f>
        <v>124.91849613333333</v>
      </c>
      <c r="P1398" s="23">
        <f>IF(ISNUMBER(AVERAGEIFS(ObservedSpeciesData!P$2:P$4955,ObservedSpeciesData!$A$2:$A$4955,$A1398,ObservedSpeciesData!$C$2:$C$4955,$C1398,ObservedSpeciesData!$D$2:$D$4955,$D1398)),AVERAGEIFS(ObservedSpeciesData!P$2:P$4955,ObservedSpeciesData!$A$2:$A$4955,$A1398,ObservedSpeciesData!$C$2:$C$4955,$C1398,ObservedSpeciesData!$D$2:$D$4955,$D1398),"")</f>
        <v>751.27363031111111</v>
      </c>
      <c r="Q1398" s="23"/>
      <c r="R1398" s="25" t="str">
        <f>IF(ISNUMBER(AVERAGEIFS(ObservedSpeciesData!R$2:R$4955,ObservedSpeciesData!$A$2:$A$4955,$A1398,ObservedSpeciesData!$D$2:$D$4955,$D1398)),AVERAGEIFS(ObservedSpeciesData!R$2:R$4955,ObservedSpeciesData!$A$2:$A$4955,$A1398,ObservedSpeciesData!$D$2:$D$4955,$D1398),"")</f>
        <v/>
      </c>
      <c r="S1398" s="25" t="str">
        <f>IF(ISNUMBER(AVERAGEIFS(ObservedSpeciesData!S$2:S$4955,ObservedSpeciesData!$A$2:$A$4955,$A1398,ObservedSpeciesData!$D$2:$D$4955,$D1398)),AVERAGEIFS(ObservedSpeciesData!S$2:S$4955,ObservedSpeciesData!$A$2:$A$4955,$A1398,ObservedSpeciesData!$D$2:$D$4955,$D1398),"")</f>
        <v/>
      </c>
      <c r="T1398" s="23" t="str">
        <f>IF(ISNUMBER(AVERAGEIFS(ObservedSpeciesData!T$2:T$4955,ObservedSpeciesData!$A$2:$A$4955,$A1398,ObservedSpeciesData!$D$2:$D$4955,$D1398)),AVERAGEIFS(ObservedSpeciesData!T$2:T$4955,ObservedSpeciesData!$A$2:$A$4955,$A1398,ObservedSpeciesData!$D$2:$D$4955,$D1398),"")</f>
        <v/>
      </c>
      <c r="U1398" s="24" t="str">
        <f>IF(ISNUMBER(AVERAGEIFS(ObservedSpeciesData!U$2:U$4955,ObservedSpeciesData!$A$2:$A$4955,$A1398,ObservedSpeciesData!$C$2:$C$4955,$C1398,ObservedSpeciesData!$D$2:$D$4955,$D1398)),AVERAGEIFS(ObservedSpeciesData!U$2:U$4955,ObservedSpeciesData!$A$2:$A$4955,$A1398,ObservedSpeciesData!$C$2:$C$4955,$C1398,ObservedSpeciesData!$D$2:$D$4955,$D1398),"")</f>
        <v/>
      </c>
      <c r="V1398" s="23" t="str">
        <f>IF(ISNUMBER(AVERAGEIFS(ObservedSpeciesData!V$2:V$4955,ObservedSpeciesData!$A$2:$A$4955,$A1398,ObservedSpeciesData!$D$2:$D$4955,$D1398)),AVERAGEIFS(ObservedSpeciesData!V$2:V$4955,ObservedSpeciesData!$A$2:$A$4955,$A1398,ObservedSpeciesData!$D$2:$D$4955,$D1398),"")</f>
        <v/>
      </c>
      <c r="W1398" s="23" t="str">
        <f>IF(ISNUMBER(AVERAGEIFS(ObservedSpeciesData!W$2:W$4955,ObservedSpeciesData!$A$2:$A$4955,$A1398,ObservedSpeciesData!$D$2:$D$4955,$D1398)),AVERAGEIFS(ObservedSpeciesData!W$2:W$4955,ObservedSpeciesData!$A$2:$A$4955,$A1398,ObservedSpeciesData!$D$2:$D$4955,$D1398),"")</f>
        <v/>
      </c>
      <c r="X1398" s="23" t="str">
        <f>IF(ISNUMBER(AVERAGEIFS(ObservedSpeciesData!X$2:X$4955,ObservedSpeciesData!$A$2:$A$4955,$A1398,ObservedSpeciesData!$D$2:$D$4955,$D1398)),AVERAGEIFS(ObservedSpeciesData!X$2:X$4955,ObservedSpeciesData!$A$2:$A$4955,$A1398,ObservedSpeciesData!$D$2:$D$4955,$D1398),"")</f>
        <v/>
      </c>
      <c r="Y1398" s="23" t="str">
        <f>IF(ISNUMBER(AVERAGEIFS(ObservedSpeciesData!Y$2:Y$4955,ObservedSpeciesData!$A$2:$A$4955,$A1398,ObservedSpeciesData!$D$2:$D$4955,$D1398)),AVERAGEIFS(ObservedSpeciesData!Y$2:Y$4955,ObservedSpeciesData!$A$2:$A$4955,$A1398,ObservedSpeciesData!$D$2:$D$4955,$D1398),"")</f>
        <v/>
      </c>
      <c r="Z1398" s="23" t="str">
        <f>IF(ISNUMBER(AVERAGEIFS(ObservedSpeciesData!Z$2:Z$4955,ObservedSpeciesData!$A$2:$A$4955,$A1398,ObservedSpeciesData!$D$2:$D$4955,$D1398)),AVERAGEIFS(ObservedSpeciesData!Z$2:Z$4955,ObservedSpeciesData!$A$2:$A$4955,$A1398,ObservedSpeciesData!$D$2:$D$4955,$D1398),"")</f>
        <v/>
      </c>
      <c r="AA1398" s="23" t="str">
        <f>IF(ISNUMBER(AVERAGEIFS(ObservedSpeciesData!AA$2:AA$4955,ObservedSpeciesData!$A$2:$A$4955,$A1398,ObservedSpeciesData!$D$2:$D$4955,$D1398)),AVERAGEIFS(ObservedSpeciesData!AA$2:AA$4955,ObservedSpeciesData!$A$2:$A$4955,$A1398,ObservedSpeciesData!$D$2:$D$4955,$D1398),"")</f>
        <v/>
      </c>
      <c r="AB1398" s="24" t="str">
        <f>IF(ISNUMBER(AVERAGEIFS(ObservedSpeciesData!AB$2:AB$4955,ObservedSpeciesData!$A$2:$A$4955,$A1398,ObservedSpeciesData!$D$2:$D$4955,$D1398)),AVERAGEIFS(ObservedSpeciesData!AB$2:AB$4955,ObservedSpeciesData!$A$2:$A$4955,$A1398,ObservedSpeciesData!$D$2:$D$4955,$D1398),"")</f>
        <v/>
      </c>
      <c r="AC1398" s="24" t="str">
        <f>IF(ISNUMBER(AVERAGEIFS(ObservedSpeciesData!AC$2:AC$4955,ObservedSpeciesData!$A$2:$A$4955,$A1398,ObservedSpeciesData!$D$2:$D$4955,$D1398)),AVERAGEIFS(ObservedSpeciesData!AC$2:AC$4955,ObservedSpeciesData!$A$2:$A$4955,$A1398,ObservedSpeciesData!$D$2:$D$4955,$D1398),"")</f>
        <v/>
      </c>
      <c r="AD1398" s="23" t="str">
        <f>IF(ISNUMBER(AVERAGEIFS(ObservedSpeciesData!AD$2:AD$4955,ObservedSpeciesData!$A$2:$A$4955,$A1398,ObservedSpeciesData!$D$2:$D$4955,$D1398)),AVERAGEIFS(ObservedSpeciesData!AD$2:AD$4955,ObservedSpeciesData!$A$2:$A$4955,$A1398,ObservedSpeciesData!$D$2:$D$4955,$D1398),"")</f>
        <v/>
      </c>
      <c r="AE1398" s="24" t="str">
        <f>IF(ISNUMBER(AVERAGEIFS(ObservedSpeciesData!AE$2:AE$4955,ObservedSpeciesData!$A$2:$A$4955,$A1398,ObservedSpeciesData!$D$2:$D$4955,$D1398)),AVERAGEIFS(ObservedSpeciesData!AE$2:AE$4955,ObservedSpeciesData!$A$2:$A$4955,$A1398,ObservedSpeciesData!$D$2:$D$4955,$D1398),"")</f>
        <v/>
      </c>
      <c r="AF1398" s="23"/>
      <c r="AG1398" s="24"/>
      <c r="AH1398" s="23" t="str">
        <f>IF(ISNUMBER(AVERAGEIFS(ObservedSpeciesData!AH$2:AH$4955,ObservedSpeciesData!$A$2:$A$4955,$A1398,ObservedSpeciesData!$D$2:$D$4955,$D1398)),AVERAGEIFS(ObservedSpeciesData!AH$2:AH$4955,ObservedSpeciesData!$A$2:$A$4955,$A1398,ObservedSpeciesData!$D$2:$D$4955,$D1398),"")</f>
        <v/>
      </c>
      <c r="AI1398" s="23" t="str">
        <f>IF(ISNUMBER(AVERAGEIFS(ObservedSpeciesData!AI$2:AI$4955,ObservedSpeciesData!$A$2:$A$4955,$A1398,ObservedSpeciesData!$C$2:$C$4955,$C1398,ObservedSpeciesData!$D$2:$D$4955,$D1398)),AVERAGEIFS(ObservedSpeciesData!AI$2:AI$4955,ObservedSpeciesData!$A$2:$A$4955,$A1398,ObservedSpeciesData!$C$2:$C$4955,$C1398,ObservedSpeciesData!$D$2:$D$4955,$D1398),"")</f>
        <v/>
      </c>
      <c r="AJ1398" s="2">
        <f>COUNTIFS(ObservedSpeciesData!$A$2:$A$828,$A1398,ObservedSpeciesData!$D$2:$D$828,$D1398)</f>
        <v>0</v>
      </c>
      <c r="AK1398" s="2">
        <f t="shared" si="21"/>
        <v>3</v>
      </c>
    </row>
    <row r="1399" spans="1:37" x14ac:dyDescent="0.25">
      <c r="A1399" s="14" t="s">
        <v>81</v>
      </c>
      <c r="B1399" t="s">
        <v>80</v>
      </c>
      <c r="C1399" t="s">
        <v>79</v>
      </c>
      <c r="D1399" s="13">
        <v>42325</v>
      </c>
      <c r="E1399">
        <v>1</v>
      </c>
      <c r="F1399">
        <v>500</v>
      </c>
      <c r="G1399" s="2" t="s">
        <v>87</v>
      </c>
      <c r="H1399" s="2" t="s">
        <v>11</v>
      </c>
      <c r="I1399">
        <v>9</v>
      </c>
      <c r="J1399" s="2" t="s">
        <v>77</v>
      </c>
      <c r="K1399" s="2">
        <f>IF(ISNUMBER(AVERAGEIFS(ObservedSpeciesData!K$2:K$4955,ObservedSpeciesData!$A$2:$A$4955,$A1399,ObservedSpeciesData!$D$2:$D$4955,$D1399)),AVERAGEIFS(ObservedSpeciesData!K$2:K$4955,ObservedSpeciesData!$A$2:$A$4955,$A1399,ObservedSpeciesData!$D$2:$D$4955,$D1399),"")</f>
        <v>450</v>
      </c>
      <c r="L1399" s="26" t="str">
        <f>IF(ISNUMBER(AVERAGEIFS(ObservedSpeciesData!L$2:L$4955,ObservedSpeciesData!$A$2:$A$4955,$A1399,ObservedSpeciesData!$D$2:$D$4955,$D1399)),AVERAGEIFS(ObservedSpeciesData!L$2:L$4955,ObservedSpeciesData!$A$2:$A$4955,$A1399,ObservedSpeciesData!$D$2:$D$4955,$D1399),"")</f>
        <v/>
      </c>
      <c r="M1399" s="23" t="str">
        <f>IF(ISNUMBER(AVERAGEIFS(ObservedSpeciesData!M$2:M$4955,ObservedSpeciesData!$A$2:$A$4955,$A1399,ObservedSpeciesData!$D$2:$D$4955,$D1399)),AVERAGEIFS(ObservedSpeciesData!M$2:M$4955,ObservedSpeciesData!$A$2:$A$4955,$A1399,ObservedSpeciesData!$D$2:$D$4955,$D1399),"")</f>
        <v/>
      </c>
      <c r="N1399" s="23">
        <f>IF(ISNUMBER(AVERAGEIFS(ObservedSpeciesData!N$2:N$4955,ObservedSpeciesData!$A$2:$A$4955,$A1399,ObservedSpeciesData!$D$2:$D$4955,$D1399)),AVERAGEIFS(ObservedSpeciesData!N$2:N$4955,ObservedSpeciesData!$A$2:$A$4955,$A1399,ObservedSpeciesData!$D$2:$D$4955,$D1399),"")</f>
        <v>1019.0396306666668</v>
      </c>
      <c r="O1399" s="23">
        <f>IF(ISNUMBER(AVERAGEIFS(ObservedSpeciesData!O$2:O$4955,ObservedSpeciesData!$A$2:$A$4955,$A1399,ObservedSpeciesData!$D$2:$D$4955,$D1399)),AVERAGEIFS(ObservedSpeciesData!O$2:O$4955,ObservedSpeciesData!$A$2:$A$4955,$A1399,ObservedSpeciesData!$D$2:$D$4955,$D1399),"")</f>
        <v>101.90396306666668</v>
      </c>
      <c r="P1399" s="23">
        <f>IF(ISNUMBER(AVERAGEIFS(ObservedSpeciesData!P$2:P$4955,ObservedSpeciesData!$A$2:$A$4955,$A1399,ObservedSpeciesData!$C$2:$C$4955,$C1399,ObservedSpeciesData!$D$2:$D$4955,$D1399)),AVERAGEIFS(ObservedSpeciesData!P$2:P$4955,ObservedSpeciesData!$A$2:$A$4955,$A1399,ObservedSpeciesData!$C$2:$C$4955,$C1399,ObservedSpeciesData!$D$2:$D$4955,$D1399),"")</f>
        <v>812.1359458222222</v>
      </c>
      <c r="Q1399" s="23"/>
      <c r="R1399" s="25" t="str">
        <f>IF(ISNUMBER(AVERAGEIFS(ObservedSpeciesData!R$2:R$4955,ObservedSpeciesData!$A$2:$A$4955,$A1399,ObservedSpeciesData!$D$2:$D$4955,$D1399)),AVERAGEIFS(ObservedSpeciesData!R$2:R$4955,ObservedSpeciesData!$A$2:$A$4955,$A1399,ObservedSpeciesData!$D$2:$D$4955,$D1399),"")</f>
        <v/>
      </c>
      <c r="S1399" s="25" t="str">
        <f>IF(ISNUMBER(AVERAGEIFS(ObservedSpeciesData!S$2:S$4955,ObservedSpeciesData!$A$2:$A$4955,$A1399,ObservedSpeciesData!$D$2:$D$4955,$D1399)),AVERAGEIFS(ObservedSpeciesData!S$2:S$4955,ObservedSpeciesData!$A$2:$A$4955,$A1399,ObservedSpeciesData!$D$2:$D$4955,$D1399),"")</f>
        <v/>
      </c>
      <c r="T1399" s="23" t="str">
        <f>IF(ISNUMBER(AVERAGEIFS(ObservedSpeciesData!T$2:T$4955,ObservedSpeciesData!$A$2:$A$4955,$A1399,ObservedSpeciesData!$D$2:$D$4955,$D1399)),AVERAGEIFS(ObservedSpeciesData!T$2:T$4955,ObservedSpeciesData!$A$2:$A$4955,$A1399,ObservedSpeciesData!$D$2:$D$4955,$D1399),"")</f>
        <v/>
      </c>
      <c r="U1399" s="24" t="str">
        <f>IF(ISNUMBER(AVERAGEIFS(ObservedSpeciesData!U$2:U$4955,ObservedSpeciesData!$A$2:$A$4955,$A1399,ObservedSpeciesData!$C$2:$C$4955,$C1399,ObservedSpeciesData!$D$2:$D$4955,$D1399)),AVERAGEIFS(ObservedSpeciesData!U$2:U$4955,ObservedSpeciesData!$A$2:$A$4955,$A1399,ObservedSpeciesData!$C$2:$C$4955,$C1399,ObservedSpeciesData!$D$2:$D$4955,$D1399),"")</f>
        <v/>
      </c>
      <c r="V1399" s="23" t="str">
        <f>IF(ISNUMBER(AVERAGEIFS(ObservedSpeciesData!V$2:V$4955,ObservedSpeciesData!$A$2:$A$4955,$A1399,ObservedSpeciesData!$D$2:$D$4955,$D1399)),AVERAGEIFS(ObservedSpeciesData!V$2:V$4955,ObservedSpeciesData!$A$2:$A$4955,$A1399,ObservedSpeciesData!$D$2:$D$4955,$D1399),"")</f>
        <v/>
      </c>
      <c r="W1399" s="23" t="str">
        <f>IF(ISNUMBER(AVERAGEIFS(ObservedSpeciesData!W$2:W$4955,ObservedSpeciesData!$A$2:$A$4955,$A1399,ObservedSpeciesData!$D$2:$D$4955,$D1399)),AVERAGEIFS(ObservedSpeciesData!W$2:W$4955,ObservedSpeciesData!$A$2:$A$4955,$A1399,ObservedSpeciesData!$D$2:$D$4955,$D1399),"")</f>
        <v/>
      </c>
      <c r="X1399" s="23" t="str">
        <f>IF(ISNUMBER(AVERAGEIFS(ObservedSpeciesData!X$2:X$4955,ObservedSpeciesData!$A$2:$A$4955,$A1399,ObservedSpeciesData!$D$2:$D$4955,$D1399)),AVERAGEIFS(ObservedSpeciesData!X$2:X$4955,ObservedSpeciesData!$A$2:$A$4955,$A1399,ObservedSpeciesData!$D$2:$D$4955,$D1399),"")</f>
        <v/>
      </c>
      <c r="Y1399" s="23" t="str">
        <f>IF(ISNUMBER(AVERAGEIFS(ObservedSpeciesData!Y$2:Y$4955,ObservedSpeciesData!$A$2:$A$4955,$A1399,ObservedSpeciesData!$D$2:$D$4955,$D1399)),AVERAGEIFS(ObservedSpeciesData!Y$2:Y$4955,ObservedSpeciesData!$A$2:$A$4955,$A1399,ObservedSpeciesData!$D$2:$D$4955,$D1399),"")</f>
        <v/>
      </c>
      <c r="Z1399" s="23" t="str">
        <f>IF(ISNUMBER(AVERAGEIFS(ObservedSpeciesData!Z$2:Z$4955,ObservedSpeciesData!$A$2:$A$4955,$A1399,ObservedSpeciesData!$D$2:$D$4955,$D1399)),AVERAGEIFS(ObservedSpeciesData!Z$2:Z$4955,ObservedSpeciesData!$A$2:$A$4955,$A1399,ObservedSpeciesData!$D$2:$D$4955,$D1399),"")</f>
        <v/>
      </c>
      <c r="AA1399" s="23" t="str">
        <f>IF(ISNUMBER(AVERAGEIFS(ObservedSpeciesData!AA$2:AA$4955,ObservedSpeciesData!$A$2:$A$4955,$A1399,ObservedSpeciesData!$D$2:$D$4955,$D1399)),AVERAGEIFS(ObservedSpeciesData!AA$2:AA$4955,ObservedSpeciesData!$A$2:$A$4955,$A1399,ObservedSpeciesData!$D$2:$D$4955,$D1399),"")</f>
        <v/>
      </c>
      <c r="AB1399" s="24" t="str">
        <f>IF(ISNUMBER(AVERAGEIFS(ObservedSpeciesData!AB$2:AB$4955,ObservedSpeciesData!$A$2:$A$4955,$A1399,ObservedSpeciesData!$D$2:$D$4955,$D1399)),AVERAGEIFS(ObservedSpeciesData!AB$2:AB$4955,ObservedSpeciesData!$A$2:$A$4955,$A1399,ObservedSpeciesData!$D$2:$D$4955,$D1399),"")</f>
        <v/>
      </c>
      <c r="AC1399" s="24" t="str">
        <f>IF(ISNUMBER(AVERAGEIFS(ObservedSpeciesData!AC$2:AC$4955,ObservedSpeciesData!$A$2:$A$4955,$A1399,ObservedSpeciesData!$D$2:$D$4955,$D1399)),AVERAGEIFS(ObservedSpeciesData!AC$2:AC$4955,ObservedSpeciesData!$A$2:$A$4955,$A1399,ObservedSpeciesData!$D$2:$D$4955,$D1399),"")</f>
        <v/>
      </c>
      <c r="AD1399" s="23" t="str">
        <f>IF(ISNUMBER(AVERAGEIFS(ObservedSpeciesData!AD$2:AD$4955,ObservedSpeciesData!$A$2:$A$4955,$A1399,ObservedSpeciesData!$D$2:$D$4955,$D1399)),AVERAGEIFS(ObservedSpeciesData!AD$2:AD$4955,ObservedSpeciesData!$A$2:$A$4955,$A1399,ObservedSpeciesData!$D$2:$D$4955,$D1399),"")</f>
        <v/>
      </c>
      <c r="AE1399" s="24" t="str">
        <f>IF(ISNUMBER(AVERAGEIFS(ObservedSpeciesData!AE$2:AE$4955,ObservedSpeciesData!$A$2:$A$4955,$A1399,ObservedSpeciesData!$D$2:$D$4955,$D1399)),AVERAGEIFS(ObservedSpeciesData!AE$2:AE$4955,ObservedSpeciesData!$A$2:$A$4955,$A1399,ObservedSpeciesData!$D$2:$D$4955,$D1399),"")</f>
        <v/>
      </c>
      <c r="AF1399" s="23"/>
      <c r="AG1399" s="24"/>
      <c r="AH1399" s="23" t="str">
        <f>IF(ISNUMBER(AVERAGEIFS(ObservedSpeciesData!AH$2:AH$4955,ObservedSpeciesData!$A$2:$A$4955,$A1399,ObservedSpeciesData!$D$2:$D$4955,$D1399)),AVERAGEIFS(ObservedSpeciesData!AH$2:AH$4955,ObservedSpeciesData!$A$2:$A$4955,$A1399,ObservedSpeciesData!$D$2:$D$4955,$D1399),"")</f>
        <v/>
      </c>
      <c r="AI1399" s="23" t="str">
        <f>IF(ISNUMBER(AVERAGEIFS(ObservedSpeciesData!AI$2:AI$4955,ObservedSpeciesData!$A$2:$A$4955,$A1399,ObservedSpeciesData!$C$2:$C$4955,$C1399,ObservedSpeciesData!$D$2:$D$4955,$D1399)),AVERAGEIFS(ObservedSpeciesData!AI$2:AI$4955,ObservedSpeciesData!$A$2:$A$4955,$A1399,ObservedSpeciesData!$C$2:$C$4955,$C1399,ObservedSpeciesData!$D$2:$D$4955,$D1399),"")</f>
        <v/>
      </c>
      <c r="AJ1399" s="2">
        <f>COUNTIFS(ObservedSpeciesData!$A$2:$A$828,$A1399,ObservedSpeciesData!$D$2:$D$828,$D1399)</f>
        <v>0</v>
      </c>
      <c r="AK1399" s="2">
        <f t="shared" si="21"/>
        <v>3</v>
      </c>
    </row>
    <row r="1400" spans="1:37" x14ac:dyDescent="0.25">
      <c r="A1400" s="14" t="s">
        <v>86</v>
      </c>
      <c r="B1400" t="s">
        <v>80</v>
      </c>
      <c r="C1400" t="s">
        <v>79</v>
      </c>
      <c r="D1400" s="13">
        <v>42333</v>
      </c>
      <c r="E1400">
        <v>1</v>
      </c>
      <c r="F1400">
        <v>0</v>
      </c>
      <c r="G1400" s="2" t="s">
        <v>87</v>
      </c>
      <c r="H1400" s="2" t="s">
        <v>11</v>
      </c>
      <c r="I1400">
        <v>10</v>
      </c>
      <c r="J1400" s="2" t="s">
        <v>88</v>
      </c>
      <c r="K1400" s="2">
        <f>IF(ISNUMBER(AVERAGEIFS(ObservedSpeciesData!K$2:K$4955,ObservedSpeciesData!$A$2:$A$4955,$A1400,ObservedSpeciesData!$D$2:$D$4955,$D1400)),AVERAGEIFS(ObservedSpeciesData!K$2:K$4955,ObservedSpeciesData!$A$2:$A$4955,$A1400,ObservedSpeciesData!$D$2:$D$4955,$D1400),"")</f>
        <v>0</v>
      </c>
      <c r="L1400" s="26">
        <f>IF(ISNUMBER(AVERAGEIFS(ObservedSpeciesData!L$2:L$4955,ObservedSpeciesData!$A$2:$A$4955,$A1400,ObservedSpeciesData!$D$2:$D$4955,$D1400)),AVERAGEIFS(ObservedSpeciesData!L$2:L$4955,ObservedSpeciesData!$A$2:$A$4955,$A1400,ObservedSpeciesData!$D$2:$D$4955,$D1400),"")</f>
        <v>2152</v>
      </c>
      <c r="M1400" s="23">
        <f>IF(ISNUMBER(AVERAGEIFS(ObservedSpeciesData!M$2:M$4955,ObservedSpeciesData!$A$2:$A$4955,$A1400,ObservedSpeciesData!$D$2:$D$4955,$D1400)),AVERAGEIFS(ObservedSpeciesData!M$2:M$4955,ObservedSpeciesData!$A$2:$A$4955,$A1400,ObservedSpeciesData!$D$2:$D$4955,$D1400),"")</f>
        <v>215.19999999999996</v>
      </c>
      <c r="N1400" s="23" t="str">
        <f>IF(ISNUMBER(AVERAGEIFS(ObservedSpeciesData!N$2:N$4955,ObservedSpeciesData!$A$2:$A$4955,$A1400,ObservedSpeciesData!$D$2:$D$4955,$D1400)),AVERAGEIFS(ObservedSpeciesData!N$2:N$4955,ObservedSpeciesData!$A$2:$A$4955,$A1400,ObservedSpeciesData!$D$2:$D$4955,$D1400),"")</f>
        <v/>
      </c>
      <c r="O1400" s="23" t="str">
        <f>IF(ISNUMBER(AVERAGEIFS(ObservedSpeciesData!O$2:O$4955,ObservedSpeciesData!$A$2:$A$4955,$A1400,ObservedSpeciesData!$D$2:$D$4955,$D1400)),AVERAGEIFS(ObservedSpeciesData!O$2:O$4955,ObservedSpeciesData!$A$2:$A$4955,$A1400,ObservedSpeciesData!$D$2:$D$4955,$D1400),"")</f>
        <v/>
      </c>
      <c r="P1400" s="23" t="str">
        <f>IF(ISNUMBER(AVERAGEIFS(ObservedSpeciesData!P$2:P$4955,ObservedSpeciesData!$A$2:$A$4955,$A1400,ObservedSpeciesData!$C$2:$C$4955,$C1400,ObservedSpeciesData!$D$2:$D$4955,$D1400)),AVERAGEIFS(ObservedSpeciesData!P$2:P$4955,ObservedSpeciesData!$A$2:$A$4955,$A1400,ObservedSpeciesData!$C$2:$C$4955,$C1400,ObservedSpeciesData!$D$2:$D$4955,$D1400),"")</f>
        <v/>
      </c>
      <c r="Q1400" s="23"/>
      <c r="R1400" s="25" t="str">
        <f>IF(ISNUMBER(AVERAGEIFS(ObservedSpeciesData!R$2:R$4955,ObservedSpeciesData!$A$2:$A$4955,$A1400,ObservedSpeciesData!$D$2:$D$4955,$D1400)),AVERAGEIFS(ObservedSpeciesData!R$2:R$4955,ObservedSpeciesData!$A$2:$A$4955,$A1400,ObservedSpeciesData!$D$2:$D$4955,$D1400),"")</f>
        <v/>
      </c>
      <c r="S1400" s="25" t="str">
        <f>IF(ISNUMBER(AVERAGEIFS(ObservedSpeciesData!S$2:S$4955,ObservedSpeciesData!$A$2:$A$4955,$A1400,ObservedSpeciesData!$D$2:$D$4955,$D1400)),AVERAGEIFS(ObservedSpeciesData!S$2:S$4955,ObservedSpeciesData!$A$2:$A$4955,$A1400,ObservedSpeciesData!$D$2:$D$4955,$D1400),"")</f>
        <v/>
      </c>
      <c r="T1400" s="23" t="str">
        <f>IF(ISNUMBER(AVERAGEIFS(ObservedSpeciesData!T$2:T$4955,ObservedSpeciesData!$A$2:$A$4955,$A1400,ObservedSpeciesData!$D$2:$D$4955,$D1400)),AVERAGEIFS(ObservedSpeciesData!T$2:T$4955,ObservedSpeciesData!$A$2:$A$4955,$A1400,ObservedSpeciesData!$D$2:$D$4955,$D1400),"")</f>
        <v/>
      </c>
      <c r="U1400" s="24" t="str">
        <f>IF(ISNUMBER(AVERAGEIFS(ObservedSpeciesData!U$2:U$4955,ObservedSpeciesData!$A$2:$A$4955,$A1400,ObservedSpeciesData!$C$2:$C$4955,$C1400,ObservedSpeciesData!$D$2:$D$4955,$D1400)),AVERAGEIFS(ObservedSpeciesData!U$2:U$4955,ObservedSpeciesData!$A$2:$A$4955,$A1400,ObservedSpeciesData!$C$2:$C$4955,$C1400,ObservedSpeciesData!$D$2:$D$4955,$D1400),"")</f>
        <v/>
      </c>
      <c r="V1400" s="23" t="str">
        <f>IF(ISNUMBER(AVERAGEIFS(ObservedSpeciesData!V$2:V$4955,ObservedSpeciesData!$A$2:$A$4955,$A1400,ObservedSpeciesData!$D$2:$D$4955,$D1400)),AVERAGEIFS(ObservedSpeciesData!V$2:V$4955,ObservedSpeciesData!$A$2:$A$4955,$A1400,ObservedSpeciesData!$D$2:$D$4955,$D1400),"")</f>
        <v/>
      </c>
      <c r="W1400" s="23" t="str">
        <f>IF(ISNUMBER(AVERAGEIFS(ObservedSpeciesData!W$2:W$4955,ObservedSpeciesData!$A$2:$A$4955,$A1400,ObservedSpeciesData!$D$2:$D$4955,$D1400)),AVERAGEIFS(ObservedSpeciesData!W$2:W$4955,ObservedSpeciesData!$A$2:$A$4955,$A1400,ObservedSpeciesData!$D$2:$D$4955,$D1400),"")</f>
        <v/>
      </c>
      <c r="X1400" s="23" t="str">
        <f>IF(ISNUMBER(AVERAGEIFS(ObservedSpeciesData!X$2:X$4955,ObservedSpeciesData!$A$2:$A$4955,$A1400,ObservedSpeciesData!$D$2:$D$4955,$D1400)),AVERAGEIFS(ObservedSpeciesData!X$2:X$4955,ObservedSpeciesData!$A$2:$A$4955,$A1400,ObservedSpeciesData!$D$2:$D$4955,$D1400),"")</f>
        <v/>
      </c>
      <c r="Y1400" s="23" t="str">
        <f>IF(ISNUMBER(AVERAGEIFS(ObservedSpeciesData!Y$2:Y$4955,ObservedSpeciesData!$A$2:$A$4955,$A1400,ObservedSpeciesData!$D$2:$D$4955,$D1400)),AVERAGEIFS(ObservedSpeciesData!Y$2:Y$4955,ObservedSpeciesData!$A$2:$A$4955,$A1400,ObservedSpeciesData!$D$2:$D$4955,$D1400),"")</f>
        <v/>
      </c>
      <c r="Z1400" s="23" t="str">
        <f>IF(ISNUMBER(AVERAGEIFS(ObservedSpeciesData!Z$2:Z$4955,ObservedSpeciesData!$A$2:$A$4955,$A1400,ObservedSpeciesData!$D$2:$D$4955,$D1400)),AVERAGEIFS(ObservedSpeciesData!Z$2:Z$4955,ObservedSpeciesData!$A$2:$A$4955,$A1400,ObservedSpeciesData!$D$2:$D$4955,$D1400),"")</f>
        <v/>
      </c>
      <c r="AA1400" s="23" t="str">
        <f>IF(ISNUMBER(AVERAGEIFS(ObservedSpeciesData!AA$2:AA$4955,ObservedSpeciesData!$A$2:$A$4955,$A1400,ObservedSpeciesData!$D$2:$D$4955,$D1400)),AVERAGEIFS(ObservedSpeciesData!AA$2:AA$4955,ObservedSpeciesData!$A$2:$A$4955,$A1400,ObservedSpeciesData!$D$2:$D$4955,$D1400),"")</f>
        <v/>
      </c>
      <c r="AB1400" s="24" t="str">
        <f>IF(ISNUMBER(AVERAGEIFS(ObservedSpeciesData!AB$2:AB$4955,ObservedSpeciesData!$A$2:$A$4955,$A1400,ObservedSpeciesData!$D$2:$D$4955,$D1400)),AVERAGEIFS(ObservedSpeciesData!AB$2:AB$4955,ObservedSpeciesData!$A$2:$A$4955,$A1400,ObservedSpeciesData!$D$2:$D$4955,$D1400),"")</f>
        <v/>
      </c>
      <c r="AC1400" s="24" t="str">
        <f>IF(ISNUMBER(AVERAGEIFS(ObservedSpeciesData!AC$2:AC$4955,ObservedSpeciesData!$A$2:$A$4955,$A1400,ObservedSpeciesData!$D$2:$D$4955,$D1400)),AVERAGEIFS(ObservedSpeciesData!AC$2:AC$4955,ObservedSpeciesData!$A$2:$A$4955,$A1400,ObservedSpeciesData!$D$2:$D$4955,$D1400),"")</f>
        <v/>
      </c>
      <c r="AD1400" s="23" t="str">
        <f>IF(ISNUMBER(AVERAGEIFS(ObservedSpeciesData!AD$2:AD$4955,ObservedSpeciesData!$A$2:$A$4955,$A1400,ObservedSpeciesData!$D$2:$D$4955,$D1400)),AVERAGEIFS(ObservedSpeciesData!AD$2:AD$4955,ObservedSpeciesData!$A$2:$A$4955,$A1400,ObservedSpeciesData!$D$2:$D$4955,$D1400),"")</f>
        <v/>
      </c>
      <c r="AE1400" s="24" t="str">
        <f>IF(ISNUMBER(AVERAGEIFS(ObservedSpeciesData!AE$2:AE$4955,ObservedSpeciesData!$A$2:$A$4955,$A1400,ObservedSpeciesData!$D$2:$D$4955,$D1400)),AVERAGEIFS(ObservedSpeciesData!AE$2:AE$4955,ObservedSpeciesData!$A$2:$A$4955,$A1400,ObservedSpeciesData!$D$2:$D$4955,$D1400),"")</f>
        <v/>
      </c>
      <c r="AF1400" s="23"/>
      <c r="AG1400" s="24"/>
      <c r="AH1400" s="23" t="str">
        <f>IF(ISNUMBER(AVERAGEIFS(ObservedSpeciesData!AH$2:AH$4955,ObservedSpeciesData!$A$2:$A$4955,$A1400,ObservedSpeciesData!$D$2:$D$4955,$D1400)),AVERAGEIFS(ObservedSpeciesData!AH$2:AH$4955,ObservedSpeciesData!$A$2:$A$4955,$A1400,ObservedSpeciesData!$D$2:$D$4955,$D1400),"")</f>
        <v/>
      </c>
      <c r="AI1400" s="23" t="str">
        <f>IF(ISNUMBER(AVERAGEIFS(ObservedSpeciesData!AI$2:AI$4955,ObservedSpeciesData!$A$2:$A$4955,$A1400,ObservedSpeciesData!$C$2:$C$4955,$C1400,ObservedSpeciesData!$D$2:$D$4955,$D1400)),AVERAGEIFS(ObservedSpeciesData!AI$2:AI$4955,ObservedSpeciesData!$A$2:$A$4955,$A1400,ObservedSpeciesData!$C$2:$C$4955,$C1400,ObservedSpeciesData!$D$2:$D$4955,$D1400),"")</f>
        <v/>
      </c>
      <c r="AJ1400" s="2">
        <f>COUNTIFS(ObservedSpeciesData!$A$2:$A$828,$A1400,ObservedSpeciesData!$D$2:$D$828,$D1400)</f>
        <v>0</v>
      </c>
      <c r="AK1400" s="2">
        <f t="shared" si="21"/>
        <v>1</v>
      </c>
    </row>
    <row r="1401" spans="1:37" x14ac:dyDescent="0.25">
      <c r="A1401" s="14" t="s">
        <v>85</v>
      </c>
      <c r="B1401" t="s">
        <v>80</v>
      </c>
      <c r="C1401" t="s">
        <v>79</v>
      </c>
      <c r="D1401" s="13">
        <v>42333</v>
      </c>
      <c r="E1401">
        <v>1</v>
      </c>
      <c r="F1401">
        <v>50</v>
      </c>
      <c r="G1401" s="2" t="s">
        <v>87</v>
      </c>
      <c r="H1401" s="2" t="s">
        <v>11</v>
      </c>
      <c r="I1401">
        <v>10</v>
      </c>
      <c r="J1401" s="2" t="s">
        <v>88</v>
      </c>
      <c r="K1401" s="2">
        <f>IF(ISNUMBER(AVERAGEIFS(ObservedSpeciesData!K$2:K$4955,ObservedSpeciesData!$A$2:$A$4955,$A1401,ObservedSpeciesData!$D$2:$D$4955,$D1401)),AVERAGEIFS(ObservedSpeciesData!K$2:K$4955,ObservedSpeciesData!$A$2:$A$4955,$A1401,ObservedSpeciesData!$D$2:$D$4955,$D1401),"")</f>
        <v>45</v>
      </c>
      <c r="L1401" s="26">
        <f>IF(ISNUMBER(AVERAGEIFS(ObservedSpeciesData!L$2:L$4955,ObservedSpeciesData!$A$2:$A$4955,$A1401,ObservedSpeciesData!$D$2:$D$4955,$D1401)),AVERAGEIFS(ObservedSpeciesData!L$2:L$4955,ObservedSpeciesData!$A$2:$A$4955,$A1401,ObservedSpeciesData!$D$2:$D$4955,$D1401),"")</f>
        <v>2184</v>
      </c>
      <c r="M1401" s="23">
        <f>IF(ISNUMBER(AVERAGEIFS(ObservedSpeciesData!M$2:M$4955,ObservedSpeciesData!$A$2:$A$4955,$A1401,ObservedSpeciesData!$D$2:$D$4955,$D1401)),AVERAGEIFS(ObservedSpeciesData!M$2:M$4955,ObservedSpeciesData!$A$2:$A$4955,$A1401,ObservedSpeciesData!$D$2:$D$4955,$D1401),"")</f>
        <v>218.4</v>
      </c>
      <c r="N1401" s="23" t="str">
        <f>IF(ISNUMBER(AVERAGEIFS(ObservedSpeciesData!N$2:N$4955,ObservedSpeciesData!$A$2:$A$4955,$A1401,ObservedSpeciesData!$D$2:$D$4955,$D1401)),AVERAGEIFS(ObservedSpeciesData!N$2:N$4955,ObservedSpeciesData!$A$2:$A$4955,$A1401,ObservedSpeciesData!$D$2:$D$4955,$D1401),"")</f>
        <v/>
      </c>
      <c r="O1401" s="23" t="str">
        <f>IF(ISNUMBER(AVERAGEIFS(ObservedSpeciesData!O$2:O$4955,ObservedSpeciesData!$A$2:$A$4955,$A1401,ObservedSpeciesData!$D$2:$D$4955,$D1401)),AVERAGEIFS(ObservedSpeciesData!O$2:O$4955,ObservedSpeciesData!$A$2:$A$4955,$A1401,ObservedSpeciesData!$D$2:$D$4955,$D1401),"")</f>
        <v/>
      </c>
      <c r="P1401" s="23" t="str">
        <f>IF(ISNUMBER(AVERAGEIFS(ObservedSpeciesData!P$2:P$4955,ObservedSpeciesData!$A$2:$A$4955,$A1401,ObservedSpeciesData!$C$2:$C$4955,$C1401,ObservedSpeciesData!$D$2:$D$4955,$D1401)),AVERAGEIFS(ObservedSpeciesData!P$2:P$4955,ObservedSpeciesData!$A$2:$A$4955,$A1401,ObservedSpeciesData!$C$2:$C$4955,$C1401,ObservedSpeciesData!$D$2:$D$4955,$D1401),"")</f>
        <v/>
      </c>
      <c r="Q1401" s="23"/>
      <c r="R1401" s="25" t="str">
        <f>IF(ISNUMBER(AVERAGEIFS(ObservedSpeciesData!R$2:R$4955,ObservedSpeciesData!$A$2:$A$4955,$A1401,ObservedSpeciesData!$D$2:$D$4955,$D1401)),AVERAGEIFS(ObservedSpeciesData!R$2:R$4955,ObservedSpeciesData!$A$2:$A$4955,$A1401,ObservedSpeciesData!$D$2:$D$4955,$D1401),"")</f>
        <v/>
      </c>
      <c r="S1401" s="25" t="str">
        <f>IF(ISNUMBER(AVERAGEIFS(ObservedSpeciesData!S$2:S$4955,ObservedSpeciesData!$A$2:$A$4955,$A1401,ObservedSpeciesData!$D$2:$D$4955,$D1401)),AVERAGEIFS(ObservedSpeciesData!S$2:S$4955,ObservedSpeciesData!$A$2:$A$4955,$A1401,ObservedSpeciesData!$D$2:$D$4955,$D1401),"")</f>
        <v/>
      </c>
      <c r="T1401" s="23" t="str">
        <f>IF(ISNUMBER(AVERAGEIFS(ObservedSpeciesData!T$2:T$4955,ObservedSpeciesData!$A$2:$A$4955,$A1401,ObservedSpeciesData!$D$2:$D$4955,$D1401)),AVERAGEIFS(ObservedSpeciesData!T$2:T$4955,ObservedSpeciesData!$A$2:$A$4955,$A1401,ObservedSpeciesData!$D$2:$D$4955,$D1401),"")</f>
        <v/>
      </c>
      <c r="U1401" s="24" t="str">
        <f>IF(ISNUMBER(AVERAGEIFS(ObservedSpeciesData!U$2:U$4955,ObservedSpeciesData!$A$2:$A$4955,$A1401,ObservedSpeciesData!$C$2:$C$4955,$C1401,ObservedSpeciesData!$D$2:$D$4955,$D1401)),AVERAGEIFS(ObservedSpeciesData!U$2:U$4955,ObservedSpeciesData!$A$2:$A$4955,$A1401,ObservedSpeciesData!$C$2:$C$4955,$C1401,ObservedSpeciesData!$D$2:$D$4955,$D1401),"")</f>
        <v/>
      </c>
      <c r="V1401" s="23" t="str">
        <f>IF(ISNUMBER(AVERAGEIFS(ObservedSpeciesData!V$2:V$4955,ObservedSpeciesData!$A$2:$A$4955,$A1401,ObservedSpeciesData!$D$2:$D$4955,$D1401)),AVERAGEIFS(ObservedSpeciesData!V$2:V$4955,ObservedSpeciesData!$A$2:$A$4955,$A1401,ObservedSpeciesData!$D$2:$D$4955,$D1401),"")</f>
        <v/>
      </c>
      <c r="W1401" s="23" t="str">
        <f>IF(ISNUMBER(AVERAGEIFS(ObservedSpeciesData!W$2:W$4955,ObservedSpeciesData!$A$2:$A$4955,$A1401,ObservedSpeciesData!$D$2:$D$4955,$D1401)),AVERAGEIFS(ObservedSpeciesData!W$2:W$4955,ObservedSpeciesData!$A$2:$A$4955,$A1401,ObservedSpeciesData!$D$2:$D$4955,$D1401),"")</f>
        <v/>
      </c>
      <c r="X1401" s="23" t="str">
        <f>IF(ISNUMBER(AVERAGEIFS(ObservedSpeciesData!X$2:X$4955,ObservedSpeciesData!$A$2:$A$4955,$A1401,ObservedSpeciesData!$D$2:$D$4955,$D1401)),AVERAGEIFS(ObservedSpeciesData!X$2:X$4955,ObservedSpeciesData!$A$2:$A$4955,$A1401,ObservedSpeciesData!$D$2:$D$4955,$D1401),"")</f>
        <v/>
      </c>
      <c r="Y1401" s="23" t="str">
        <f>IF(ISNUMBER(AVERAGEIFS(ObservedSpeciesData!Y$2:Y$4955,ObservedSpeciesData!$A$2:$A$4955,$A1401,ObservedSpeciesData!$D$2:$D$4955,$D1401)),AVERAGEIFS(ObservedSpeciesData!Y$2:Y$4955,ObservedSpeciesData!$A$2:$A$4955,$A1401,ObservedSpeciesData!$D$2:$D$4955,$D1401),"")</f>
        <v/>
      </c>
      <c r="Z1401" s="23" t="str">
        <f>IF(ISNUMBER(AVERAGEIFS(ObservedSpeciesData!Z$2:Z$4955,ObservedSpeciesData!$A$2:$A$4955,$A1401,ObservedSpeciesData!$D$2:$D$4955,$D1401)),AVERAGEIFS(ObservedSpeciesData!Z$2:Z$4955,ObservedSpeciesData!$A$2:$A$4955,$A1401,ObservedSpeciesData!$D$2:$D$4955,$D1401),"")</f>
        <v/>
      </c>
      <c r="AA1401" s="23" t="str">
        <f>IF(ISNUMBER(AVERAGEIFS(ObservedSpeciesData!AA$2:AA$4955,ObservedSpeciesData!$A$2:$A$4955,$A1401,ObservedSpeciesData!$D$2:$D$4955,$D1401)),AVERAGEIFS(ObservedSpeciesData!AA$2:AA$4955,ObservedSpeciesData!$A$2:$A$4955,$A1401,ObservedSpeciesData!$D$2:$D$4955,$D1401),"")</f>
        <v/>
      </c>
      <c r="AB1401" s="24" t="str">
        <f>IF(ISNUMBER(AVERAGEIFS(ObservedSpeciesData!AB$2:AB$4955,ObservedSpeciesData!$A$2:$A$4955,$A1401,ObservedSpeciesData!$D$2:$D$4955,$D1401)),AVERAGEIFS(ObservedSpeciesData!AB$2:AB$4955,ObservedSpeciesData!$A$2:$A$4955,$A1401,ObservedSpeciesData!$D$2:$D$4955,$D1401),"")</f>
        <v/>
      </c>
      <c r="AC1401" s="24" t="str">
        <f>IF(ISNUMBER(AVERAGEIFS(ObservedSpeciesData!AC$2:AC$4955,ObservedSpeciesData!$A$2:$A$4955,$A1401,ObservedSpeciesData!$D$2:$D$4955,$D1401)),AVERAGEIFS(ObservedSpeciesData!AC$2:AC$4955,ObservedSpeciesData!$A$2:$A$4955,$A1401,ObservedSpeciesData!$D$2:$D$4955,$D1401),"")</f>
        <v/>
      </c>
      <c r="AD1401" s="23" t="str">
        <f>IF(ISNUMBER(AVERAGEIFS(ObservedSpeciesData!AD$2:AD$4955,ObservedSpeciesData!$A$2:$A$4955,$A1401,ObservedSpeciesData!$D$2:$D$4955,$D1401)),AVERAGEIFS(ObservedSpeciesData!AD$2:AD$4955,ObservedSpeciesData!$A$2:$A$4955,$A1401,ObservedSpeciesData!$D$2:$D$4955,$D1401),"")</f>
        <v/>
      </c>
      <c r="AE1401" s="24" t="str">
        <f>IF(ISNUMBER(AVERAGEIFS(ObservedSpeciesData!AE$2:AE$4955,ObservedSpeciesData!$A$2:$A$4955,$A1401,ObservedSpeciesData!$D$2:$D$4955,$D1401)),AVERAGEIFS(ObservedSpeciesData!AE$2:AE$4955,ObservedSpeciesData!$A$2:$A$4955,$A1401,ObservedSpeciesData!$D$2:$D$4955,$D1401),"")</f>
        <v/>
      </c>
      <c r="AF1401" s="23"/>
      <c r="AG1401" s="24"/>
      <c r="AH1401" s="23" t="str">
        <f>IF(ISNUMBER(AVERAGEIFS(ObservedSpeciesData!AH$2:AH$4955,ObservedSpeciesData!$A$2:$A$4955,$A1401,ObservedSpeciesData!$D$2:$D$4955,$D1401)),AVERAGEIFS(ObservedSpeciesData!AH$2:AH$4955,ObservedSpeciesData!$A$2:$A$4955,$A1401,ObservedSpeciesData!$D$2:$D$4955,$D1401),"")</f>
        <v/>
      </c>
      <c r="AI1401" s="23" t="str">
        <f>IF(ISNUMBER(AVERAGEIFS(ObservedSpeciesData!AI$2:AI$4955,ObservedSpeciesData!$A$2:$A$4955,$A1401,ObservedSpeciesData!$C$2:$C$4955,$C1401,ObservedSpeciesData!$D$2:$D$4955,$D1401)),AVERAGEIFS(ObservedSpeciesData!AI$2:AI$4955,ObservedSpeciesData!$A$2:$A$4955,$A1401,ObservedSpeciesData!$C$2:$C$4955,$C1401,ObservedSpeciesData!$D$2:$D$4955,$D1401),"")</f>
        <v/>
      </c>
      <c r="AJ1401" s="2">
        <f>COUNTIFS(ObservedSpeciesData!$A$2:$A$828,$A1401,ObservedSpeciesData!$D$2:$D$828,$D1401)</f>
        <v>0</v>
      </c>
      <c r="AK1401" s="2">
        <f t="shared" si="21"/>
        <v>1</v>
      </c>
    </row>
    <row r="1402" spans="1:37" x14ac:dyDescent="0.25">
      <c r="A1402" s="14" t="s">
        <v>84</v>
      </c>
      <c r="B1402" t="s">
        <v>80</v>
      </c>
      <c r="C1402" t="s">
        <v>79</v>
      </c>
      <c r="D1402" s="13">
        <v>42333</v>
      </c>
      <c r="E1402">
        <v>1</v>
      </c>
      <c r="F1402">
        <v>100</v>
      </c>
      <c r="G1402" s="2" t="s">
        <v>87</v>
      </c>
      <c r="H1402" s="2" t="s">
        <v>11</v>
      </c>
      <c r="I1402">
        <v>10</v>
      </c>
      <c r="J1402" s="2" t="s">
        <v>88</v>
      </c>
      <c r="K1402" s="2">
        <f>IF(ISNUMBER(AVERAGEIFS(ObservedSpeciesData!K$2:K$4955,ObservedSpeciesData!$A$2:$A$4955,$A1402,ObservedSpeciesData!$D$2:$D$4955,$D1402)),AVERAGEIFS(ObservedSpeciesData!K$2:K$4955,ObservedSpeciesData!$A$2:$A$4955,$A1402,ObservedSpeciesData!$D$2:$D$4955,$D1402),"")</f>
        <v>90</v>
      </c>
      <c r="L1402" s="26">
        <f>IF(ISNUMBER(AVERAGEIFS(ObservedSpeciesData!L$2:L$4955,ObservedSpeciesData!$A$2:$A$4955,$A1402,ObservedSpeciesData!$D$2:$D$4955,$D1402)),AVERAGEIFS(ObservedSpeciesData!L$2:L$4955,ObservedSpeciesData!$A$2:$A$4955,$A1402,ObservedSpeciesData!$D$2:$D$4955,$D1402),"")</f>
        <v>2360</v>
      </c>
      <c r="M1402" s="23">
        <f>IF(ISNUMBER(AVERAGEIFS(ObservedSpeciesData!M$2:M$4955,ObservedSpeciesData!$A$2:$A$4955,$A1402,ObservedSpeciesData!$D$2:$D$4955,$D1402)),AVERAGEIFS(ObservedSpeciesData!M$2:M$4955,ObservedSpeciesData!$A$2:$A$4955,$A1402,ObservedSpeciesData!$D$2:$D$4955,$D1402),"")</f>
        <v>236</v>
      </c>
      <c r="N1402" s="23" t="str">
        <f>IF(ISNUMBER(AVERAGEIFS(ObservedSpeciesData!N$2:N$4955,ObservedSpeciesData!$A$2:$A$4955,$A1402,ObservedSpeciesData!$D$2:$D$4955,$D1402)),AVERAGEIFS(ObservedSpeciesData!N$2:N$4955,ObservedSpeciesData!$A$2:$A$4955,$A1402,ObservedSpeciesData!$D$2:$D$4955,$D1402),"")</f>
        <v/>
      </c>
      <c r="O1402" s="23" t="str">
        <f>IF(ISNUMBER(AVERAGEIFS(ObservedSpeciesData!O$2:O$4955,ObservedSpeciesData!$A$2:$A$4955,$A1402,ObservedSpeciesData!$D$2:$D$4955,$D1402)),AVERAGEIFS(ObservedSpeciesData!O$2:O$4955,ObservedSpeciesData!$A$2:$A$4955,$A1402,ObservedSpeciesData!$D$2:$D$4955,$D1402),"")</f>
        <v/>
      </c>
      <c r="P1402" s="23" t="str">
        <f>IF(ISNUMBER(AVERAGEIFS(ObservedSpeciesData!P$2:P$4955,ObservedSpeciesData!$A$2:$A$4955,$A1402,ObservedSpeciesData!$C$2:$C$4955,$C1402,ObservedSpeciesData!$D$2:$D$4955,$D1402)),AVERAGEIFS(ObservedSpeciesData!P$2:P$4955,ObservedSpeciesData!$A$2:$A$4955,$A1402,ObservedSpeciesData!$C$2:$C$4955,$C1402,ObservedSpeciesData!$D$2:$D$4955,$D1402),"")</f>
        <v/>
      </c>
      <c r="Q1402" s="23"/>
      <c r="R1402" s="25" t="str">
        <f>IF(ISNUMBER(AVERAGEIFS(ObservedSpeciesData!R$2:R$4955,ObservedSpeciesData!$A$2:$A$4955,$A1402,ObservedSpeciesData!$D$2:$D$4955,$D1402)),AVERAGEIFS(ObservedSpeciesData!R$2:R$4955,ObservedSpeciesData!$A$2:$A$4955,$A1402,ObservedSpeciesData!$D$2:$D$4955,$D1402),"")</f>
        <v/>
      </c>
      <c r="S1402" s="25" t="str">
        <f>IF(ISNUMBER(AVERAGEIFS(ObservedSpeciesData!S$2:S$4955,ObservedSpeciesData!$A$2:$A$4955,$A1402,ObservedSpeciesData!$D$2:$D$4955,$D1402)),AVERAGEIFS(ObservedSpeciesData!S$2:S$4955,ObservedSpeciesData!$A$2:$A$4955,$A1402,ObservedSpeciesData!$D$2:$D$4955,$D1402),"")</f>
        <v/>
      </c>
      <c r="T1402" s="23" t="str">
        <f>IF(ISNUMBER(AVERAGEIFS(ObservedSpeciesData!T$2:T$4955,ObservedSpeciesData!$A$2:$A$4955,$A1402,ObservedSpeciesData!$D$2:$D$4955,$D1402)),AVERAGEIFS(ObservedSpeciesData!T$2:T$4955,ObservedSpeciesData!$A$2:$A$4955,$A1402,ObservedSpeciesData!$D$2:$D$4955,$D1402),"")</f>
        <v/>
      </c>
      <c r="U1402" s="24" t="str">
        <f>IF(ISNUMBER(AVERAGEIFS(ObservedSpeciesData!U$2:U$4955,ObservedSpeciesData!$A$2:$A$4955,$A1402,ObservedSpeciesData!$C$2:$C$4955,$C1402,ObservedSpeciesData!$D$2:$D$4955,$D1402)),AVERAGEIFS(ObservedSpeciesData!U$2:U$4955,ObservedSpeciesData!$A$2:$A$4955,$A1402,ObservedSpeciesData!$C$2:$C$4955,$C1402,ObservedSpeciesData!$D$2:$D$4955,$D1402),"")</f>
        <v/>
      </c>
      <c r="V1402" s="23" t="str">
        <f>IF(ISNUMBER(AVERAGEIFS(ObservedSpeciesData!V$2:V$4955,ObservedSpeciesData!$A$2:$A$4955,$A1402,ObservedSpeciesData!$D$2:$D$4955,$D1402)),AVERAGEIFS(ObservedSpeciesData!V$2:V$4955,ObservedSpeciesData!$A$2:$A$4955,$A1402,ObservedSpeciesData!$D$2:$D$4955,$D1402),"")</f>
        <v/>
      </c>
      <c r="W1402" s="23" t="str">
        <f>IF(ISNUMBER(AVERAGEIFS(ObservedSpeciesData!W$2:W$4955,ObservedSpeciesData!$A$2:$A$4955,$A1402,ObservedSpeciesData!$D$2:$D$4955,$D1402)),AVERAGEIFS(ObservedSpeciesData!W$2:W$4955,ObservedSpeciesData!$A$2:$A$4955,$A1402,ObservedSpeciesData!$D$2:$D$4955,$D1402),"")</f>
        <v/>
      </c>
      <c r="X1402" s="23" t="str">
        <f>IF(ISNUMBER(AVERAGEIFS(ObservedSpeciesData!X$2:X$4955,ObservedSpeciesData!$A$2:$A$4955,$A1402,ObservedSpeciesData!$D$2:$D$4955,$D1402)),AVERAGEIFS(ObservedSpeciesData!X$2:X$4955,ObservedSpeciesData!$A$2:$A$4955,$A1402,ObservedSpeciesData!$D$2:$D$4955,$D1402),"")</f>
        <v/>
      </c>
      <c r="Y1402" s="23" t="str">
        <f>IF(ISNUMBER(AVERAGEIFS(ObservedSpeciesData!Y$2:Y$4955,ObservedSpeciesData!$A$2:$A$4955,$A1402,ObservedSpeciesData!$D$2:$D$4955,$D1402)),AVERAGEIFS(ObservedSpeciesData!Y$2:Y$4955,ObservedSpeciesData!$A$2:$A$4955,$A1402,ObservedSpeciesData!$D$2:$D$4955,$D1402),"")</f>
        <v/>
      </c>
      <c r="Z1402" s="23" t="str">
        <f>IF(ISNUMBER(AVERAGEIFS(ObservedSpeciesData!Z$2:Z$4955,ObservedSpeciesData!$A$2:$A$4955,$A1402,ObservedSpeciesData!$D$2:$D$4955,$D1402)),AVERAGEIFS(ObservedSpeciesData!Z$2:Z$4955,ObservedSpeciesData!$A$2:$A$4955,$A1402,ObservedSpeciesData!$D$2:$D$4955,$D1402),"")</f>
        <v/>
      </c>
      <c r="AA1402" s="23" t="str">
        <f>IF(ISNUMBER(AVERAGEIFS(ObservedSpeciesData!AA$2:AA$4955,ObservedSpeciesData!$A$2:$A$4955,$A1402,ObservedSpeciesData!$D$2:$D$4955,$D1402)),AVERAGEIFS(ObservedSpeciesData!AA$2:AA$4955,ObservedSpeciesData!$A$2:$A$4955,$A1402,ObservedSpeciesData!$D$2:$D$4955,$D1402),"")</f>
        <v/>
      </c>
      <c r="AB1402" s="24" t="str">
        <f>IF(ISNUMBER(AVERAGEIFS(ObservedSpeciesData!AB$2:AB$4955,ObservedSpeciesData!$A$2:$A$4955,$A1402,ObservedSpeciesData!$D$2:$D$4955,$D1402)),AVERAGEIFS(ObservedSpeciesData!AB$2:AB$4955,ObservedSpeciesData!$A$2:$A$4955,$A1402,ObservedSpeciesData!$D$2:$D$4955,$D1402),"")</f>
        <v/>
      </c>
      <c r="AC1402" s="24" t="str">
        <f>IF(ISNUMBER(AVERAGEIFS(ObservedSpeciesData!AC$2:AC$4955,ObservedSpeciesData!$A$2:$A$4955,$A1402,ObservedSpeciesData!$D$2:$D$4955,$D1402)),AVERAGEIFS(ObservedSpeciesData!AC$2:AC$4955,ObservedSpeciesData!$A$2:$A$4955,$A1402,ObservedSpeciesData!$D$2:$D$4955,$D1402),"")</f>
        <v/>
      </c>
      <c r="AD1402" s="23" t="str">
        <f>IF(ISNUMBER(AVERAGEIFS(ObservedSpeciesData!AD$2:AD$4955,ObservedSpeciesData!$A$2:$A$4955,$A1402,ObservedSpeciesData!$D$2:$D$4955,$D1402)),AVERAGEIFS(ObservedSpeciesData!AD$2:AD$4955,ObservedSpeciesData!$A$2:$A$4955,$A1402,ObservedSpeciesData!$D$2:$D$4955,$D1402),"")</f>
        <v/>
      </c>
      <c r="AE1402" s="24" t="str">
        <f>IF(ISNUMBER(AVERAGEIFS(ObservedSpeciesData!AE$2:AE$4955,ObservedSpeciesData!$A$2:$A$4955,$A1402,ObservedSpeciesData!$D$2:$D$4955,$D1402)),AVERAGEIFS(ObservedSpeciesData!AE$2:AE$4955,ObservedSpeciesData!$A$2:$A$4955,$A1402,ObservedSpeciesData!$D$2:$D$4955,$D1402),"")</f>
        <v/>
      </c>
      <c r="AF1402" s="23"/>
      <c r="AG1402" s="24"/>
      <c r="AH1402" s="23" t="str">
        <f>IF(ISNUMBER(AVERAGEIFS(ObservedSpeciesData!AH$2:AH$4955,ObservedSpeciesData!$A$2:$A$4955,$A1402,ObservedSpeciesData!$D$2:$D$4955,$D1402)),AVERAGEIFS(ObservedSpeciesData!AH$2:AH$4955,ObservedSpeciesData!$A$2:$A$4955,$A1402,ObservedSpeciesData!$D$2:$D$4955,$D1402),"")</f>
        <v/>
      </c>
      <c r="AI1402" s="23" t="str">
        <f>IF(ISNUMBER(AVERAGEIFS(ObservedSpeciesData!AI$2:AI$4955,ObservedSpeciesData!$A$2:$A$4955,$A1402,ObservedSpeciesData!$C$2:$C$4955,$C1402,ObservedSpeciesData!$D$2:$D$4955,$D1402)),AVERAGEIFS(ObservedSpeciesData!AI$2:AI$4955,ObservedSpeciesData!$A$2:$A$4955,$A1402,ObservedSpeciesData!$C$2:$C$4955,$C1402,ObservedSpeciesData!$D$2:$D$4955,$D1402),"")</f>
        <v/>
      </c>
      <c r="AJ1402" s="2">
        <f>COUNTIFS(ObservedSpeciesData!$A$2:$A$828,$A1402,ObservedSpeciesData!$D$2:$D$828,$D1402)</f>
        <v>0</v>
      </c>
      <c r="AK1402" s="2">
        <f t="shared" si="21"/>
        <v>1</v>
      </c>
    </row>
    <row r="1403" spans="1:37" x14ac:dyDescent="0.25">
      <c r="A1403" s="14" t="s">
        <v>83</v>
      </c>
      <c r="B1403" t="s">
        <v>80</v>
      </c>
      <c r="C1403" t="s">
        <v>79</v>
      </c>
      <c r="D1403" s="13">
        <v>42333</v>
      </c>
      <c r="E1403">
        <v>1</v>
      </c>
      <c r="F1403">
        <v>200</v>
      </c>
      <c r="G1403" s="2" t="s">
        <v>87</v>
      </c>
      <c r="H1403" s="2" t="s">
        <v>11</v>
      </c>
      <c r="I1403">
        <v>10</v>
      </c>
      <c r="J1403" s="2" t="s">
        <v>88</v>
      </c>
      <c r="K1403" s="2">
        <f>IF(ISNUMBER(AVERAGEIFS(ObservedSpeciesData!K$2:K$4955,ObservedSpeciesData!$A$2:$A$4955,$A1403,ObservedSpeciesData!$D$2:$D$4955,$D1403)),AVERAGEIFS(ObservedSpeciesData!K$2:K$4955,ObservedSpeciesData!$A$2:$A$4955,$A1403,ObservedSpeciesData!$D$2:$D$4955,$D1403),"")</f>
        <v>180</v>
      </c>
      <c r="L1403" s="26">
        <f>IF(ISNUMBER(AVERAGEIFS(ObservedSpeciesData!L$2:L$4955,ObservedSpeciesData!$A$2:$A$4955,$A1403,ObservedSpeciesData!$D$2:$D$4955,$D1403)),AVERAGEIFS(ObservedSpeciesData!L$2:L$4955,ObservedSpeciesData!$A$2:$A$4955,$A1403,ObservedSpeciesData!$D$2:$D$4955,$D1403),"")</f>
        <v>2368</v>
      </c>
      <c r="M1403" s="23">
        <f>IF(ISNUMBER(AVERAGEIFS(ObservedSpeciesData!M$2:M$4955,ObservedSpeciesData!$A$2:$A$4955,$A1403,ObservedSpeciesData!$D$2:$D$4955,$D1403)),AVERAGEIFS(ObservedSpeciesData!M$2:M$4955,ObservedSpeciesData!$A$2:$A$4955,$A1403,ObservedSpeciesData!$D$2:$D$4955,$D1403),"")</f>
        <v>236.79999999999998</v>
      </c>
      <c r="N1403" s="23" t="str">
        <f>IF(ISNUMBER(AVERAGEIFS(ObservedSpeciesData!N$2:N$4955,ObservedSpeciesData!$A$2:$A$4955,$A1403,ObservedSpeciesData!$D$2:$D$4955,$D1403)),AVERAGEIFS(ObservedSpeciesData!N$2:N$4955,ObservedSpeciesData!$A$2:$A$4955,$A1403,ObservedSpeciesData!$D$2:$D$4955,$D1403),"")</f>
        <v/>
      </c>
      <c r="O1403" s="23" t="str">
        <f>IF(ISNUMBER(AVERAGEIFS(ObservedSpeciesData!O$2:O$4955,ObservedSpeciesData!$A$2:$A$4955,$A1403,ObservedSpeciesData!$D$2:$D$4955,$D1403)),AVERAGEIFS(ObservedSpeciesData!O$2:O$4955,ObservedSpeciesData!$A$2:$A$4955,$A1403,ObservedSpeciesData!$D$2:$D$4955,$D1403),"")</f>
        <v/>
      </c>
      <c r="P1403" s="23" t="str">
        <f>IF(ISNUMBER(AVERAGEIFS(ObservedSpeciesData!P$2:P$4955,ObservedSpeciesData!$A$2:$A$4955,$A1403,ObservedSpeciesData!$C$2:$C$4955,$C1403,ObservedSpeciesData!$D$2:$D$4955,$D1403)),AVERAGEIFS(ObservedSpeciesData!P$2:P$4955,ObservedSpeciesData!$A$2:$A$4955,$A1403,ObservedSpeciesData!$C$2:$C$4955,$C1403,ObservedSpeciesData!$D$2:$D$4955,$D1403),"")</f>
        <v/>
      </c>
      <c r="Q1403" s="23"/>
      <c r="R1403" s="25" t="str">
        <f>IF(ISNUMBER(AVERAGEIFS(ObservedSpeciesData!R$2:R$4955,ObservedSpeciesData!$A$2:$A$4955,$A1403,ObservedSpeciesData!$D$2:$D$4955,$D1403)),AVERAGEIFS(ObservedSpeciesData!R$2:R$4955,ObservedSpeciesData!$A$2:$A$4955,$A1403,ObservedSpeciesData!$D$2:$D$4955,$D1403),"")</f>
        <v/>
      </c>
      <c r="S1403" s="25" t="str">
        <f>IF(ISNUMBER(AVERAGEIFS(ObservedSpeciesData!S$2:S$4955,ObservedSpeciesData!$A$2:$A$4955,$A1403,ObservedSpeciesData!$D$2:$D$4955,$D1403)),AVERAGEIFS(ObservedSpeciesData!S$2:S$4955,ObservedSpeciesData!$A$2:$A$4955,$A1403,ObservedSpeciesData!$D$2:$D$4955,$D1403),"")</f>
        <v/>
      </c>
      <c r="T1403" s="23" t="str">
        <f>IF(ISNUMBER(AVERAGEIFS(ObservedSpeciesData!T$2:T$4955,ObservedSpeciesData!$A$2:$A$4955,$A1403,ObservedSpeciesData!$D$2:$D$4955,$D1403)),AVERAGEIFS(ObservedSpeciesData!T$2:T$4955,ObservedSpeciesData!$A$2:$A$4955,$A1403,ObservedSpeciesData!$D$2:$D$4955,$D1403),"")</f>
        <v/>
      </c>
      <c r="U1403" s="24" t="str">
        <f>IF(ISNUMBER(AVERAGEIFS(ObservedSpeciesData!U$2:U$4955,ObservedSpeciesData!$A$2:$A$4955,$A1403,ObservedSpeciesData!$C$2:$C$4955,$C1403,ObservedSpeciesData!$D$2:$D$4955,$D1403)),AVERAGEIFS(ObservedSpeciesData!U$2:U$4955,ObservedSpeciesData!$A$2:$A$4955,$A1403,ObservedSpeciesData!$C$2:$C$4955,$C1403,ObservedSpeciesData!$D$2:$D$4955,$D1403),"")</f>
        <v/>
      </c>
      <c r="V1403" s="23" t="str">
        <f>IF(ISNUMBER(AVERAGEIFS(ObservedSpeciesData!V$2:V$4955,ObservedSpeciesData!$A$2:$A$4955,$A1403,ObservedSpeciesData!$D$2:$D$4955,$D1403)),AVERAGEIFS(ObservedSpeciesData!V$2:V$4955,ObservedSpeciesData!$A$2:$A$4955,$A1403,ObservedSpeciesData!$D$2:$D$4955,$D1403),"")</f>
        <v/>
      </c>
      <c r="W1403" s="23" t="str">
        <f>IF(ISNUMBER(AVERAGEIFS(ObservedSpeciesData!W$2:W$4955,ObservedSpeciesData!$A$2:$A$4955,$A1403,ObservedSpeciesData!$D$2:$D$4955,$D1403)),AVERAGEIFS(ObservedSpeciesData!W$2:W$4955,ObservedSpeciesData!$A$2:$A$4955,$A1403,ObservedSpeciesData!$D$2:$D$4955,$D1403),"")</f>
        <v/>
      </c>
      <c r="X1403" s="23" t="str">
        <f>IF(ISNUMBER(AVERAGEIFS(ObservedSpeciesData!X$2:X$4955,ObservedSpeciesData!$A$2:$A$4955,$A1403,ObservedSpeciesData!$D$2:$D$4955,$D1403)),AVERAGEIFS(ObservedSpeciesData!X$2:X$4955,ObservedSpeciesData!$A$2:$A$4955,$A1403,ObservedSpeciesData!$D$2:$D$4955,$D1403),"")</f>
        <v/>
      </c>
      <c r="Y1403" s="23" t="str">
        <f>IF(ISNUMBER(AVERAGEIFS(ObservedSpeciesData!Y$2:Y$4955,ObservedSpeciesData!$A$2:$A$4955,$A1403,ObservedSpeciesData!$D$2:$D$4955,$D1403)),AVERAGEIFS(ObservedSpeciesData!Y$2:Y$4955,ObservedSpeciesData!$A$2:$A$4955,$A1403,ObservedSpeciesData!$D$2:$D$4955,$D1403),"")</f>
        <v/>
      </c>
      <c r="Z1403" s="23" t="str">
        <f>IF(ISNUMBER(AVERAGEIFS(ObservedSpeciesData!Z$2:Z$4955,ObservedSpeciesData!$A$2:$A$4955,$A1403,ObservedSpeciesData!$D$2:$D$4955,$D1403)),AVERAGEIFS(ObservedSpeciesData!Z$2:Z$4955,ObservedSpeciesData!$A$2:$A$4955,$A1403,ObservedSpeciesData!$D$2:$D$4955,$D1403),"")</f>
        <v/>
      </c>
      <c r="AA1403" s="23" t="str">
        <f>IF(ISNUMBER(AVERAGEIFS(ObservedSpeciesData!AA$2:AA$4955,ObservedSpeciesData!$A$2:$A$4955,$A1403,ObservedSpeciesData!$D$2:$D$4955,$D1403)),AVERAGEIFS(ObservedSpeciesData!AA$2:AA$4955,ObservedSpeciesData!$A$2:$A$4955,$A1403,ObservedSpeciesData!$D$2:$D$4955,$D1403),"")</f>
        <v/>
      </c>
      <c r="AB1403" s="24" t="str">
        <f>IF(ISNUMBER(AVERAGEIFS(ObservedSpeciesData!AB$2:AB$4955,ObservedSpeciesData!$A$2:$A$4955,$A1403,ObservedSpeciesData!$D$2:$D$4955,$D1403)),AVERAGEIFS(ObservedSpeciesData!AB$2:AB$4955,ObservedSpeciesData!$A$2:$A$4955,$A1403,ObservedSpeciesData!$D$2:$D$4955,$D1403),"")</f>
        <v/>
      </c>
      <c r="AC1403" s="24" t="str">
        <f>IF(ISNUMBER(AVERAGEIFS(ObservedSpeciesData!AC$2:AC$4955,ObservedSpeciesData!$A$2:$A$4955,$A1403,ObservedSpeciesData!$D$2:$D$4955,$D1403)),AVERAGEIFS(ObservedSpeciesData!AC$2:AC$4955,ObservedSpeciesData!$A$2:$A$4955,$A1403,ObservedSpeciesData!$D$2:$D$4955,$D1403),"")</f>
        <v/>
      </c>
      <c r="AD1403" s="23" t="str">
        <f>IF(ISNUMBER(AVERAGEIFS(ObservedSpeciesData!AD$2:AD$4955,ObservedSpeciesData!$A$2:$A$4955,$A1403,ObservedSpeciesData!$D$2:$D$4955,$D1403)),AVERAGEIFS(ObservedSpeciesData!AD$2:AD$4955,ObservedSpeciesData!$A$2:$A$4955,$A1403,ObservedSpeciesData!$D$2:$D$4955,$D1403),"")</f>
        <v/>
      </c>
      <c r="AE1403" s="24" t="str">
        <f>IF(ISNUMBER(AVERAGEIFS(ObservedSpeciesData!AE$2:AE$4955,ObservedSpeciesData!$A$2:$A$4955,$A1403,ObservedSpeciesData!$D$2:$D$4955,$D1403)),AVERAGEIFS(ObservedSpeciesData!AE$2:AE$4955,ObservedSpeciesData!$A$2:$A$4955,$A1403,ObservedSpeciesData!$D$2:$D$4955,$D1403),"")</f>
        <v/>
      </c>
      <c r="AF1403" s="23"/>
      <c r="AG1403" s="24"/>
      <c r="AH1403" s="23" t="str">
        <f>IF(ISNUMBER(AVERAGEIFS(ObservedSpeciesData!AH$2:AH$4955,ObservedSpeciesData!$A$2:$A$4955,$A1403,ObservedSpeciesData!$D$2:$D$4955,$D1403)),AVERAGEIFS(ObservedSpeciesData!AH$2:AH$4955,ObservedSpeciesData!$A$2:$A$4955,$A1403,ObservedSpeciesData!$D$2:$D$4955,$D1403),"")</f>
        <v/>
      </c>
      <c r="AI1403" s="23" t="str">
        <f>IF(ISNUMBER(AVERAGEIFS(ObservedSpeciesData!AI$2:AI$4955,ObservedSpeciesData!$A$2:$A$4955,$A1403,ObservedSpeciesData!$C$2:$C$4955,$C1403,ObservedSpeciesData!$D$2:$D$4955,$D1403)),AVERAGEIFS(ObservedSpeciesData!AI$2:AI$4955,ObservedSpeciesData!$A$2:$A$4955,$A1403,ObservedSpeciesData!$C$2:$C$4955,$C1403,ObservedSpeciesData!$D$2:$D$4955,$D1403),"")</f>
        <v/>
      </c>
      <c r="AJ1403" s="2">
        <f>COUNTIFS(ObservedSpeciesData!$A$2:$A$828,$A1403,ObservedSpeciesData!$D$2:$D$828,$D1403)</f>
        <v>0</v>
      </c>
      <c r="AK1403" s="2">
        <f t="shared" si="21"/>
        <v>1</v>
      </c>
    </row>
    <row r="1404" spans="1:37" x14ac:dyDescent="0.25">
      <c r="A1404" s="14" t="s">
        <v>82</v>
      </c>
      <c r="B1404" t="s">
        <v>80</v>
      </c>
      <c r="C1404" t="s">
        <v>79</v>
      </c>
      <c r="D1404" s="13">
        <v>42333</v>
      </c>
      <c r="E1404">
        <v>1</v>
      </c>
      <c r="F1404">
        <v>350</v>
      </c>
      <c r="G1404" s="2" t="s">
        <v>87</v>
      </c>
      <c r="H1404" s="2" t="s">
        <v>11</v>
      </c>
      <c r="I1404">
        <v>10</v>
      </c>
      <c r="J1404" s="2" t="s">
        <v>88</v>
      </c>
      <c r="K1404" s="2">
        <f>IF(ISNUMBER(AVERAGEIFS(ObservedSpeciesData!K$2:K$4955,ObservedSpeciesData!$A$2:$A$4955,$A1404,ObservedSpeciesData!$D$2:$D$4955,$D1404)),AVERAGEIFS(ObservedSpeciesData!K$2:K$4955,ObservedSpeciesData!$A$2:$A$4955,$A1404,ObservedSpeciesData!$D$2:$D$4955,$D1404),"")</f>
        <v>315</v>
      </c>
      <c r="L1404" s="26">
        <f>IF(ISNUMBER(AVERAGEIFS(ObservedSpeciesData!L$2:L$4955,ObservedSpeciesData!$A$2:$A$4955,$A1404,ObservedSpeciesData!$D$2:$D$4955,$D1404)),AVERAGEIFS(ObservedSpeciesData!L$2:L$4955,ObservedSpeciesData!$A$2:$A$4955,$A1404,ObservedSpeciesData!$D$2:$D$4955,$D1404),"")</f>
        <v>2528</v>
      </c>
      <c r="M1404" s="23">
        <f>IF(ISNUMBER(AVERAGEIFS(ObservedSpeciesData!M$2:M$4955,ObservedSpeciesData!$A$2:$A$4955,$A1404,ObservedSpeciesData!$D$2:$D$4955,$D1404)),AVERAGEIFS(ObservedSpeciesData!M$2:M$4955,ObservedSpeciesData!$A$2:$A$4955,$A1404,ObservedSpeciesData!$D$2:$D$4955,$D1404),"")</f>
        <v>252.79999999999998</v>
      </c>
      <c r="N1404" s="23" t="str">
        <f>IF(ISNUMBER(AVERAGEIFS(ObservedSpeciesData!N$2:N$4955,ObservedSpeciesData!$A$2:$A$4955,$A1404,ObservedSpeciesData!$D$2:$D$4955,$D1404)),AVERAGEIFS(ObservedSpeciesData!N$2:N$4955,ObservedSpeciesData!$A$2:$A$4955,$A1404,ObservedSpeciesData!$D$2:$D$4955,$D1404),"")</f>
        <v/>
      </c>
      <c r="O1404" s="23" t="str">
        <f>IF(ISNUMBER(AVERAGEIFS(ObservedSpeciesData!O$2:O$4955,ObservedSpeciesData!$A$2:$A$4955,$A1404,ObservedSpeciesData!$D$2:$D$4955,$D1404)),AVERAGEIFS(ObservedSpeciesData!O$2:O$4955,ObservedSpeciesData!$A$2:$A$4955,$A1404,ObservedSpeciesData!$D$2:$D$4955,$D1404),"")</f>
        <v/>
      </c>
      <c r="P1404" s="23" t="str">
        <f>IF(ISNUMBER(AVERAGEIFS(ObservedSpeciesData!P$2:P$4955,ObservedSpeciesData!$A$2:$A$4955,$A1404,ObservedSpeciesData!$C$2:$C$4955,$C1404,ObservedSpeciesData!$D$2:$D$4955,$D1404)),AVERAGEIFS(ObservedSpeciesData!P$2:P$4955,ObservedSpeciesData!$A$2:$A$4955,$A1404,ObservedSpeciesData!$C$2:$C$4955,$C1404,ObservedSpeciesData!$D$2:$D$4955,$D1404),"")</f>
        <v/>
      </c>
      <c r="Q1404" s="23"/>
      <c r="R1404" s="25" t="str">
        <f>IF(ISNUMBER(AVERAGEIFS(ObservedSpeciesData!R$2:R$4955,ObservedSpeciesData!$A$2:$A$4955,$A1404,ObservedSpeciesData!$D$2:$D$4955,$D1404)),AVERAGEIFS(ObservedSpeciesData!R$2:R$4955,ObservedSpeciesData!$A$2:$A$4955,$A1404,ObservedSpeciesData!$D$2:$D$4955,$D1404),"")</f>
        <v/>
      </c>
      <c r="S1404" s="25" t="str">
        <f>IF(ISNUMBER(AVERAGEIFS(ObservedSpeciesData!S$2:S$4955,ObservedSpeciesData!$A$2:$A$4955,$A1404,ObservedSpeciesData!$D$2:$D$4955,$D1404)),AVERAGEIFS(ObservedSpeciesData!S$2:S$4955,ObservedSpeciesData!$A$2:$A$4955,$A1404,ObservedSpeciesData!$D$2:$D$4955,$D1404),"")</f>
        <v/>
      </c>
      <c r="T1404" s="23" t="str">
        <f>IF(ISNUMBER(AVERAGEIFS(ObservedSpeciesData!T$2:T$4955,ObservedSpeciesData!$A$2:$A$4955,$A1404,ObservedSpeciesData!$D$2:$D$4955,$D1404)),AVERAGEIFS(ObservedSpeciesData!T$2:T$4955,ObservedSpeciesData!$A$2:$A$4955,$A1404,ObservedSpeciesData!$D$2:$D$4955,$D1404),"")</f>
        <v/>
      </c>
      <c r="U1404" s="24" t="str">
        <f>IF(ISNUMBER(AVERAGEIFS(ObservedSpeciesData!U$2:U$4955,ObservedSpeciesData!$A$2:$A$4955,$A1404,ObservedSpeciesData!$C$2:$C$4955,$C1404,ObservedSpeciesData!$D$2:$D$4955,$D1404)),AVERAGEIFS(ObservedSpeciesData!U$2:U$4955,ObservedSpeciesData!$A$2:$A$4955,$A1404,ObservedSpeciesData!$C$2:$C$4955,$C1404,ObservedSpeciesData!$D$2:$D$4955,$D1404),"")</f>
        <v/>
      </c>
      <c r="V1404" s="23" t="str">
        <f>IF(ISNUMBER(AVERAGEIFS(ObservedSpeciesData!V$2:V$4955,ObservedSpeciesData!$A$2:$A$4955,$A1404,ObservedSpeciesData!$D$2:$D$4955,$D1404)),AVERAGEIFS(ObservedSpeciesData!V$2:V$4955,ObservedSpeciesData!$A$2:$A$4955,$A1404,ObservedSpeciesData!$D$2:$D$4955,$D1404),"")</f>
        <v/>
      </c>
      <c r="W1404" s="23" t="str">
        <f>IF(ISNUMBER(AVERAGEIFS(ObservedSpeciesData!W$2:W$4955,ObservedSpeciesData!$A$2:$A$4955,$A1404,ObservedSpeciesData!$D$2:$D$4955,$D1404)),AVERAGEIFS(ObservedSpeciesData!W$2:W$4955,ObservedSpeciesData!$A$2:$A$4955,$A1404,ObservedSpeciesData!$D$2:$D$4955,$D1404),"")</f>
        <v/>
      </c>
      <c r="X1404" s="23" t="str">
        <f>IF(ISNUMBER(AVERAGEIFS(ObservedSpeciesData!X$2:X$4955,ObservedSpeciesData!$A$2:$A$4955,$A1404,ObservedSpeciesData!$D$2:$D$4955,$D1404)),AVERAGEIFS(ObservedSpeciesData!X$2:X$4955,ObservedSpeciesData!$A$2:$A$4955,$A1404,ObservedSpeciesData!$D$2:$D$4955,$D1404),"")</f>
        <v/>
      </c>
      <c r="Y1404" s="23" t="str">
        <f>IF(ISNUMBER(AVERAGEIFS(ObservedSpeciesData!Y$2:Y$4955,ObservedSpeciesData!$A$2:$A$4955,$A1404,ObservedSpeciesData!$D$2:$D$4955,$D1404)),AVERAGEIFS(ObservedSpeciesData!Y$2:Y$4955,ObservedSpeciesData!$A$2:$A$4955,$A1404,ObservedSpeciesData!$D$2:$D$4955,$D1404),"")</f>
        <v/>
      </c>
      <c r="Z1404" s="23" t="str">
        <f>IF(ISNUMBER(AVERAGEIFS(ObservedSpeciesData!Z$2:Z$4955,ObservedSpeciesData!$A$2:$A$4955,$A1404,ObservedSpeciesData!$D$2:$D$4955,$D1404)),AVERAGEIFS(ObservedSpeciesData!Z$2:Z$4955,ObservedSpeciesData!$A$2:$A$4955,$A1404,ObservedSpeciesData!$D$2:$D$4955,$D1404),"")</f>
        <v/>
      </c>
      <c r="AA1404" s="23" t="str">
        <f>IF(ISNUMBER(AVERAGEIFS(ObservedSpeciesData!AA$2:AA$4955,ObservedSpeciesData!$A$2:$A$4955,$A1404,ObservedSpeciesData!$D$2:$D$4955,$D1404)),AVERAGEIFS(ObservedSpeciesData!AA$2:AA$4955,ObservedSpeciesData!$A$2:$A$4955,$A1404,ObservedSpeciesData!$D$2:$D$4955,$D1404),"")</f>
        <v/>
      </c>
      <c r="AB1404" s="24" t="str">
        <f>IF(ISNUMBER(AVERAGEIFS(ObservedSpeciesData!AB$2:AB$4955,ObservedSpeciesData!$A$2:$A$4955,$A1404,ObservedSpeciesData!$D$2:$D$4955,$D1404)),AVERAGEIFS(ObservedSpeciesData!AB$2:AB$4955,ObservedSpeciesData!$A$2:$A$4955,$A1404,ObservedSpeciesData!$D$2:$D$4955,$D1404),"")</f>
        <v/>
      </c>
      <c r="AC1404" s="24" t="str">
        <f>IF(ISNUMBER(AVERAGEIFS(ObservedSpeciesData!AC$2:AC$4955,ObservedSpeciesData!$A$2:$A$4955,$A1404,ObservedSpeciesData!$D$2:$D$4955,$D1404)),AVERAGEIFS(ObservedSpeciesData!AC$2:AC$4955,ObservedSpeciesData!$A$2:$A$4955,$A1404,ObservedSpeciesData!$D$2:$D$4955,$D1404),"")</f>
        <v/>
      </c>
      <c r="AD1404" s="23" t="str">
        <f>IF(ISNUMBER(AVERAGEIFS(ObservedSpeciesData!AD$2:AD$4955,ObservedSpeciesData!$A$2:$A$4955,$A1404,ObservedSpeciesData!$D$2:$D$4955,$D1404)),AVERAGEIFS(ObservedSpeciesData!AD$2:AD$4955,ObservedSpeciesData!$A$2:$A$4955,$A1404,ObservedSpeciesData!$D$2:$D$4955,$D1404),"")</f>
        <v/>
      </c>
      <c r="AE1404" s="24" t="str">
        <f>IF(ISNUMBER(AVERAGEIFS(ObservedSpeciesData!AE$2:AE$4955,ObservedSpeciesData!$A$2:$A$4955,$A1404,ObservedSpeciesData!$D$2:$D$4955,$D1404)),AVERAGEIFS(ObservedSpeciesData!AE$2:AE$4955,ObservedSpeciesData!$A$2:$A$4955,$A1404,ObservedSpeciesData!$D$2:$D$4955,$D1404),"")</f>
        <v/>
      </c>
      <c r="AF1404" s="23"/>
      <c r="AG1404" s="24"/>
      <c r="AH1404" s="23" t="str">
        <f>IF(ISNUMBER(AVERAGEIFS(ObservedSpeciesData!AH$2:AH$4955,ObservedSpeciesData!$A$2:$A$4955,$A1404,ObservedSpeciesData!$D$2:$D$4955,$D1404)),AVERAGEIFS(ObservedSpeciesData!AH$2:AH$4955,ObservedSpeciesData!$A$2:$A$4955,$A1404,ObservedSpeciesData!$D$2:$D$4955,$D1404),"")</f>
        <v/>
      </c>
      <c r="AI1404" s="23" t="str">
        <f>IF(ISNUMBER(AVERAGEIFS(ObservedSpeciesData!AI$2:AI$4955,ObservedSpeciesData!$A$2:$A$4955,$A1404,ObservedSpeciesData!$C$2:$C$4955,$C1404,ObservedSpeciesData!$D$2:$D$4955,$D1404)),AVERAGEIFS(ObservedSpeciesData!AI$2:AI$4955,ObservedSpeciesData!$A$2:$A$4955,$A1404,ObservedSpeciesData!$C$2:$C$4955,$C1404,ObservedSpeciesData!$D$2:$D$4955,$D1404),"")</f>
        <v/>
      </c>
      <c r="AJ1404" s="2">
        <f>COUNTIFS(ObservedSpeciesData!$A$2:$A$828,$A1404,ObservedSpeciesData!$D$2:$D$828,$D1404)</f>
        <v>0</v>
      </c>
      <c r="AK1404" s="2">
        <f t="shared" si="21"/>
        <v>1</v>
      </c>
    </row>
    <row r="1405" spans="1:37" x14ac:dyDescent="0.25">
      <c r="A1405" s="14" t="s">
        <v>81</v>
      </c>
      <c r="B1405" t="s">
        <v>80</v>
      </c>
      <c r="C1405" t="s">
        <v>79</v>
      </c>
      <c r="D1405" s="13">
        <v>42333</v>
      </c>
      <c r="E1405">
        <v>1</v>
      </c>
      <c r="F1405">
        <v>500</v>
      </c>
      <c r="G1405" s="2" t="s">
        <v>87</v>
      </c>
      <c r="H1405" s="2" t="s">
        <v>11</v>
      </c>
      <c r="I1405">
        <v>10</v>
      </c>
      <c r="J1405" s="2" t="s">
        <v>88</v>
      </c>
      <c r="K1405" s="2">
        <f>IF(ISNUMBER(AVERAGEIFS(ObservedSpeciesData!K$2:K$4955,ObservedSpeciesData!$A$2:$A$4955,$A1405,ObservedSpeciesData!$D$2:$D$4955,$D1405)),AVERAGEIFS(ObservedSpeciesData!K$2:K$4955,ObservedSpeciesData!$A$2:$A$4955,$A1405,ObservedSpeciesData!$D$2:$D$4955,$D1405),"")</f>
        <v>450</v>
      </c>
      <c r="L1405" s="26">
        <f>IF(ISNUMBER(AVERAGEIFS(ObservedSpeciesData!L$2:L$4955,ObservedSpeciesData!$A$2:$A$4955,$A1405,ObservedSpeciesData!$D$2:$D$4955,$D1405)),AVERAGEIFS(ObservedSpeciesData!L$2:L$4955,ObservedSpeciesData!$A$2:$A$4955,$A1405,ObservedSpeciesData!$D$2:$D$4955,$D1405),"")</f>
        <v>2408</v>
      </c>
      <c r="M1405" s="23">
        <f>IF(ISNUMBER(AVERAGEIFS(ObservedSpeciesData!M$2:M$4955,ObservedSpeciesData!$A$2:$A$4955,$A1405,ObservedSpeciesData!$D$2:$D$4955,$D1405)),AVERAGEIFS(ObservedSpeciesData!M$2:M$4955,ObservedSpeciesData!$A$2:$A$4955,$A1405,ObservedSpeciesData!$D$2:$D$4955,$D1405),"")</f>
        <v>240.79999999999998</v>
      </c>
      <c r="N1405" s="23" t="str">
        <f>IF(ISNUMBER(AVERAGEIFS(ObservedSpeciesData!N$2:N$4955,ObservedSpeciesData!$A$2:$A$4955,$A1405,ObservedSpeciesData!$D$2:$D$4955,$D1405)),AVERAGEIFS(ObservedSpeciesData!N$2:N$4955,ObservedSpeciesData!$A$2:$A$4955,$A1405,ObservedSpeciesData!$D$2:$D$4955,$D1405),"")</f>
        <v/>
      </c>
      <c r="O1405" s="23" t="str">
        <f>IF(ISNUMBER(AVERAGEIFS(ObservedSpeciesData!O$2:O$4955,ObservedSpeciesData!$A$2:$A$4955,$A1405,ObservedSpeciesData!$D$2:$D$4955,$D1405)),AVERAGEIFS(ObservedSpeciesData!O$2:O$4955,ObservedSpeciesData!$A$2:$A$4955,$A1405,ObservedSpeciesData!$D$2:$D$4955,$D1405),"")</f>
        <v/>
      </c>
      <c r="P1405" s="23" t="str">
        <f>IF(ISNUMBER(AVERAGEIFS(ObservedSpeciesData!P$2:P$4955,ObservedSpeciesData!$A$2:$A$4955,$A1405,ObservedSpeciesData!$C$2:$C$4955,$C1405,ObservedSpeciesData!$D$2:$D$4955,$D1405)),AVERAGEIFS(ObservedSpeciesData!P$2:P$4955,ObservedSpeciesData!$A$2:$A$4955,$A1405,ObservedSpeciesData!$C$2:$C$4955,$C1405,ObservedSpeciesData!$D$2:$D$4955,$D1405),"")</f>
        <v/>
      </c>
      <c r="Q1405" s="23"/>
      <c r="R1405" s="25" t="str">
        <f>IF(ISNUMBER(AVERAGEIFS(ObservedSpeciesData!R$2:R$4955,ObservedSpeciesData!$A$2:$A$4955,$A1405,ObservedSpeciesData!$D$2:$D$4955,$D1405)),AVERAGEIFS(ObservedSpeciesData!R$2:R$4955,ObservedSpeciesData!$A$2:$A$4955,$A1405,ObservedSpeciesData!$D$2:$D$4955,$D1405),"")</f>
        <v/>
      </c>
      <c r="S1405" s="25" t="str">
        <f>IF(ISNUMBER(AVERAGEIFS(ObservedSpeciesData!S$2:S$4955,ObservedSpeciesData!$A$2:$A$4955,$A1405,ObservedSpeciesData!$D$2:$D$4955,$D1405)),AVERAGEIFS(ObservedSpeciesData!S$2:S$4955,ObservedSpeciesData!$A$2:$A$4955,$A1405,ObservedSpeciesData!$D$2:$D$4955,$D1405),"")</f>
        <v/>
      </c>
      <c r="T1405" s="23" t="str">
        <f>IF(ISNUMBER(AVERAGEIFS(ObservedSpeciesData!T$2:T$4955,ObservedSpeciesData!$A$2:$A$4955,$A1405,ObservedSpeciesData!$D$2:$D$4955,$D1405)),AVERAGEIFS(ObservedSpeciesData!T$2:T$4955,ObservedSpeciesData!$A$2:$A$4955,$A1405,ObservedSpeciesData!$D$2:$D$4955,$D1405),"")</f>
        <v/>
      </c>
      <c r="U1405" s="24" t="str">
        <f>IF(ISNUMBER(AVERAGEIFS(ObservedSpeciesData!U$2:U$4955,ObservedSpeciesData!$A$2:$A$4955,$A1405,ObservedSpeciesData!$C$2:$C$4955,$C1405,ObservedSpeciesData!$D$2:$D$4955,$D1405)),AVERAGEIFS(ObservedSpeciesData!U$2:U$4955,ObservedSpeciesData!$A$2:$A$4955,$A1405,ObservedSpeciesData!$C$2:$C$4955,$C1405,ObservedSpeciesData!$D$2:$D$4955,$D1405),"")</f>
        <v/>
      </c>
      <c r="V1405" s="23" t="str">
        <f>IF(ISNUMBER(AVERAGEIFS(ObservedSpeciesData!V$2:V$4955,ObservedSpeciesData!$A$2:$A$4955,$A1405,ObservedSpeciesData!$D$2:$D$4955,$D1405)),AVERAGEIFS(ObservedSpeciesData!V$2:V$4955,ObservedSpeciesData!$A$2:$A$4955,$A1405,ObservedSpeciesData!$D$2:$D$4955,$D1405),"")</f>
        <v/>
      </c>
      <c r="W1405" s="23" t="str">
        <f>IF(ISNUMBER(AVERAGEIFS(ObservedSpeciesData!W$2:W$4955,ObservedSpeciesData!$A$2:$A$4955,$A1405,ObservedSpeciesData!$D$2:$D$4955,$D1405)),AVERAGEIFS(ObservedSpeciesData!W$2:W$4955,ObservedSpeciesData!$A$2:$A$4955,$A1405,ObservedSpeciesData!$D$2:$D$4955,$D1405),"")</f>
        <v/>
      </c>
      <c r="X1405" s="23" t="str">
        <f>IF(ISNUMBER(AVERAGEIFS(ObservedSpeciesData!X$2:X$4955,ObservedSpeciesData!$A$2:$A$4955,$A1405,ObservedSpeciesData!$D$2:$D$4955,$D1405)),AVERAGEIFS(ObservedSpeciesData!X$2:X$4955,ObservedSpeciesData!$A$2:$A$4955,$A1405,ObservedSpeciesData!$D$2:$D$4955,$D1405),"")</f>
        <v/>
      </c>
      <c r="Y1405" s="23" t="str">
        <f>IF(ISNUMBER(AVERAGEIFS(ObservedSpeciesData!Y$2:Y$4955,ObservedSpeciesData!$A$2:$A$4955,$A1405,ObservedSpeciesData!$D$2:$D$4955,$D1405)),AVERAGEIFS(ObservedSpeciesData!Y$2:Y$4955,ObservedSpeciesData!$A$2:$A$4955,$A1405,ObservedSpeciesData!$D$2:$D$4955,$D1405),"")</f>
        <v/>
      </c>
      <c r="Z1405" s="23" t="str">
        <f>IF(ISNUMBER(AVERAGEIFS(ObservedSpeciesData!Z$2:Z$4955,ObservedSpeciesData!$A$2:$A$4955,$A1405,ObservedSpeciesData!$D$2:$D$4955,$D1405)),AVERAGEIFS(ObservedSpeciesData!Z$2:Z$4955,ObservedSpeciesData!$A$2:$A$4955,$A1405,ObservedSpeciesData!$D$2:$D$4955,$D1405),"")</f>
        <v/>
      </c>
      <c r="AA1405" s="23" t="str">
        <f>IF(ISNUMBER(AVERAGEIFS(ObservedSpeciesData!AA$2:AA$4955,ObservedSpeciesData!$A$2:$A$4955,$A1405,ObservedSpeciesData!$D$2:$D$4955,$D1405)),AVERAGEIFS(ObservedSpeciesData!AA$2:AA$4955,ObservedSpeciesData!$A$2:$A$4955,$A1405,ObservedSpeciesData!$D$2:$D$4955,$D1405),"")</f>
        <v/>
      </c>
      <c r="AB1405" s="24" t="str">
        <f>IF(ISNUMBER(AVERAGEIFS(ObservedSpeciesData!AB$2:AB$4955,ObservedSpeciesData!$A$2:$A$4955,$A1405,ObservedSpeciesData!$D$2:$D$4955,$D1405)),AVERAGEIFS(ObservedSpeciesData!AB$2:AB$4955,ObservedSpeciesData!$A$2:$A$4955,$A1405,ObservedSpeciesData!$D$2:$D$4955,$D1405),"")</f>
        <v/>
      </c>
      <c r="AC1405" s="24" t="str">
        <f>IF(ISNUMBER(AVERAGEIFS(ObservedSpeciesData!AC$2:AC$4955,ObservedSpeciesData!$A$2:$A$4955,$A1405,ObservedSpeciesData!$D$2:$D$4955,$D1405)),AVERAGEIFS(ObservedSpeciesData!AC$2:AC$4955,ObservedSpeciesData!$A$2:$A$4955,$A1405,ObservedSpeciesData!$D$2:$D$4955,$D1405),"")</f>
        <v/>
      </c>
      <c r="AD1405" s="23" t="str">
        <f>IF(ISNUMBER(AVERAGEIFS(ObservedSpeciesData!AD$2:AD$4955,ObservedSpeciesData!$A$2:$A$4955,$A1405,ObservedSpeciesData!$D$2:$D$4955,$D1405)),AVERAGEIFS(ObservedSpeciesData!AD$2:AD$4955,ObservedSpeciesData!$A$2:$A$4955,$A1405,ObservedSpeciesData!$D$2:$D$4955,$D1405),"")</f>
        <v/>
      </c>
      <c r="AE1405" s="24" t="str">
        <f>IF(ISNUMBER(AVERAGEIFS(ObservedSpeciesData!AE$2:AE$4955,ObservedSpeciesData!$A$2:$A$4955,$A1405,ObservedSpeciesData!$D$2:$D$4955,$D1405)),AVERAGEIFS(ObservedSpeciesData!AE$2:AE$4955,ObservedSpeciesData!$A$2:$A$4955,$A1405,ObservedSpeciesData!$D$2:$D$4955,$D1405),"")</f>
        <v/>
      </c>
      <c r="AF1405" s="23"/>
      <c r="AG1405" s="24"/>
      <c r="AH1405" s="23" t="str">
        <f>IF(ISNUMBER(AVERAGEIFS(ObservedSpeciesData!AH$2:AH$4955,ObservedSpeciesData!$A$2:$A$4955,$A1405,ObservedSpeciesData!$D$2:$D$4955,$D1405)),AVERAGEIFS(ObservedSpeciesData!AH$2:AH$4955,ObservedSpeciesData!$A$2:$A$4955,$A1405,ObservedSpeciesData!$D$2:$D$4955,$D1405),"")</f>
        <v/>
      </c>
      <c r="AI1405" s="23" t="str">
        <f>IF(ISNUMBER(AVERAGEIFS(ObservedSpeciesData!AI$2:AI$4955,ObservedSpeciesData!$A$2:$A$4955,$A1405,ObservedSpeciesData!$C$2:$C$4955,$C1405,ObservedSpeciesData!$D$2:$D$4955,$D1405)),AVERAGEIFS(ObservedSpeciesData!AI$2:AI$4955,ObservedSpeciesData!$A$2:$A$4955,$A1405,ObservedSpeciesData!$C$2:$C$4955,$C1405,ObservedSpeciesData!$D$2:$D$4955,$D1405),"")</f>
        <v/>
      </c>
      <c r="AJ1405" s="2">
        <f>COUNTIFS(ObservedSpeciesData!$A$2:$A$828,$A1405,ObservedSpeciesData!$D$2:$D$828,$D1405)</f>
        <v>0</v>
      </c>
      <c r="AK1405" s="2">
        <f t="shared" si="21"/>
        <v>1</v>
      </c>
    </row>
    <row r="1406" spans="1:37" x14ac:dyDescent="0.25">
      <c r="A1406" s="14" t="s">
        <v>86</v>
      </c>
      <c r="B1406" t="s">
        <v>80</v>
      </c>
      <c r="C1406" t="s">
        <v>79</v>
      </c>
      <c r="D1406" s="13">
        <v>42339</v>
      </c>
      <c r="E1406">
        <v>1</v>
      </c>
      <c r="F1406">
        <v>0</v>
      </c>
      <c r="G1406" s="2" t="s">
        <v>87</v>
      </c>
      <c r="H1406" s="2" t="s">
        <v>12</v>
      </c>
      <c r="I1406">
        <v>10</v>
      </c>
      <c r="J1406" s="2" t="s">
        <v>88</v>
      </c>
      <c r="K1406" s="2">
        <f>IF(ISNUMBER(AVERAGEIFS(ObservedSpeciesData!K$2:K$4955,ObservedSpeciesData!$A$2:$A$4955,$A1406,ObservedSpeciesData!$D$2:$D$4955,$D1406)),AVERAGEIFS(ObservedSpeciesData!K$2:K$4955,ObservedSpeciesData!$A$2:$A$4955,$A1406,ObservedSpeciesData!$D$2:$D$4955,$D1406),"")</f>
        <v>0</v>
      </c>
      <c r="L1406" s="26">
        <f>IF(ISNUMBER(AVERAGEIFS(ObservedSpeciesData!L$2:L$4955,ObservedSpeciesData!$A$2:$A$4955,$A1406,ObservedSpeciesData!$D$2:$D$4955,$D1406)),AVERAGEIFS(ObservedSpeciesData!L$2:L$4955,ObservedSpeciesData!$A$2:$A$4955,$A1406,ObservedSpeciesData!$D$2:$D$4955,$D1406),"")</f>
        <v>2702.6666666666665</v>
      </c>
      <c r="M1406" s="23">
        <f>IF(ISNUMBER(AVERAGEIFS(ObservedSpeciesData!M$2:M$4955,ObservedSpeciesData!$A$2:$A$4955,$A1406,ObservedSpeciesData!$D$2:$D$4955,$D1406)),AVERAGEIFS(ObservedSpeciesData!M$2:M$4955,ObservedSpeciesData!$A$2:$A$4955,$A1406,ObservedSpeciesData!$D$2:$D$4955,$D1406),"")</f>
        <v>270.26666666666665</v>
      </c>
      <c r="N1406" s="23" t="str">
        <f>IF(ISNUMBER(AVERAGEIFS(ObservedSpeciesData!N$2:N$4955,ObservedSpeciesData!$A$2:$A$4955,$A1406,ObservedSpeciesData!$D$2:$D$4955,$D1406)),AVERAGEIFS(ObservedSpeciesData!N$2:N$4955,ObservedSpeciesData!$A$2:$A$4955,$A1406,ObservedSpeciesData!$D$2:$D$4955,$D1406),"")</f>
        <v/>
      </c>
      <c r="O1406" s="23" t="str">
        <f>IF(ISNUMBER(AVERAGEIFS(ObservedSpeciesData!O$2:O$4955,ObservedSpeciesData!$A$2:$A$4955,$A1406,ObservedSpeciesData!$D$2:$D$4955,$D1406)),AVERAGEIFS(ObservedSpeciesData!O$2:O$4955,ObservedSpeciesData!$A$2:$A$4955,$A1406,ObservedSpeciesData!$D$2:$D$4955,$D1406),"")</f>
        <v/>
      </c>
      <c r="P1406" s="23" t="str">
        <f>IF(ISNUMBER(AVERAGEIFS(ObservedSpeciesData!P$2:P$4955,ObservedSpeciesData!$A$2:$A$4955,$A1406,ObservedSpeciesData!$C$2:$C$4955,$C1406,ObservedSpeciesData!$D$2:$D$4955,$D1406)),AVERAGEIFS(ObservedSpeciesData!P$2:P$4955,ObservedSpeciesData!$A$2:$A$4955,$A1406,ObservedSpeciesData!$C$2:$C$4955,$C1406,ObservedSpeciesData!$D$2:$D$4955,$D1406),"")</f>
        <v/>
      </c>
      <c r="Q1406" s="23"/>
      <c r="R1406" s="25" t="str">
        <f>IF(ISNUMBER(AVERAGEIFS(ObservedSpeciesData!R$2:R$4955,ObservedSpeciesData!$A$2:$A$4955,$A1406,ObservedSpeciesData!$D$2:$D$4955,$D1406)),AVERAGEIFS(ObservedSpeciesData!R$2:R$4955,ObservedSpeciesData!$A$2:$A$4955,$A1406,ObservedSpeciesData!$D$2:$D$4955,$D1406),"")</f>
        <v/>
      </c>
      <c r="S1406" s="25" t="str">
        <f>IF(ISNUMBER(AVERAGEIFS(ObservedSpeciesData!S$2:S$4955,ObservedSpeciesData!$A$2:$A$4955,$A1406,ObservedSpeciesData!$D$2:$D$4955,$D1406)),AVERAGEIFS(ObservedSpeciesData!S$2:S$4955,ObservedSpeciesData!$A$2:$A$4955,$A1406,ObservedSpeciesData!$D$2:$D$4955,$D1406),"")</f>
        <v/>
      </c>
      <c r="T1406" s="23" t="str">
        <f>IF(ISNUMBER(AVERAGEIFS(ObservedSpeciesData!T$2:T$4955,ObservedSpeciesData!$A$2:$A$4955,$A1406,ObservedSpeciesData!$D$2:$D$4955,$D1406)),AVERAGEIFS(ObservedSpeciesData!T$2:T$4955,ObservedSpeciesData!$A$2:$A$4955,$A1406,ObservedSpeciesData!$D$2:$D$4955,$D1406),"")</f>
        <v/>
      </c>
      <c r="U1406" s="24" t="str">
        <f>IF(ISNUMBER(AVERAGEIFS(ObservedSpeciesData!U$2:U$4955,ObservedSpeciesData!$A$2:$A$4955,$A1406,ObservedSpeciesData!$C$2:$C$4955,$C1406,ObservedSpeciesData!$D$2:$D$4955,$D1406)),AVERAGEIFS(ObservedSpeciesData!U$2:U$4955,ObservedSpeciesData!$A$2:$A$4955,$A1406,ObservedSpeciesData!$C$2:$C$4955,$C1406,ObservedSpeciesData!$D$2:$D$4955,$D1406),"")</f>
        <v/>
      </c>
      <c r="V1406" s="23" t="str">
        <f>IF(ISNUMBER(AVERAGEIFS(ObservedSpeciesData!V$2:V$4955,ObservedSpeciesData!$A$2:$A$4955,$A1406,ObservedSpeciesData!$D$2:$D$4955,$D1406)),AVERAGEIFS(ObservedSpeciesData!V$2:V$4955,ObservedSpeciesData!$A$2:$A$4955,$A1406,ObservedSpeciesData!$D$2:$D$4955,$D1406),"")</f>
        <v/>
      </c>
      <c r="W1406" s="23" t="str">
        <f>IF(ISNUMBER(AVERAGEIFS(ObservedSpeciesData!W$2:W$4955,ObservedSpeciesData!$A$2:$A$4955,$A1406,ObservedSpeciesData!$D$2:$D$4955,$D1406)),AVERAGEIFS(ObservedSpeciesData!W$2:W$4955,ObservedSpeciesData!$A$2:$A$4955,$A1406,ObservedSpeciesData!$D$2:$D$4955,$D1406),"")</f>
        <v/>
      </c>
      <c r="X1406" s="23" t="str">
        <f>IF(ISNUMBER(AVERAGEIFS(ObservedSpeciesData!X$2:X$4955,ObservedSpeciesData!$A$2:$A$4955,$A1406,ObservedSpeciesData!$D$2:$D$4955,$D1406)),AVERAGEIFS(ObservedSpeciesData!X$2:X$4955,ObservedSpeciesData!$A$2:$A$4955,$A1406,ObservedSpeciesData!$D$2:$D$4955,$D1406),"")</f>
        <v/>
      </c>
      <c r="Y1406" s="23" t="str">
        <f>IF(ISNUMBER(AVERAGEIFS(ObservedSpeciesData!Y$2:Y$4955,ObservedSpeciesData!$A$2:$A$4955,$A1406,ObservedSpeciesData!$D$2:$D$4955,$D1406)),AVERAGEIFS(ObservedSpeciesData!Y$2:Y$4955,ObservedSpeciesData!$A$2:$A$4955,$A1406,ObservedSpeciesData!$D$2:$D$4955,$D1406),"")</f>
        <v/>
      </c>
      <c r="Z1406" s="23" t="str">
        <f>IF(ISNUMBER(AVERAGEIFS(ObservedSpeciesData!Z$2:Z$4955,ObservedSpeciesData!$A$2:$A$4955,$A1406,ObservedSpeciesData!$D$2:$D$4955,$D1406)),AVERAGEIFS(ObservedSpeciesData!Z$2:Z$4955,ObservedSpeciesData!$A$2:$A$4955,$A1406,ObservedSpeciesData!$D$2:$D$4955,$D1406),"")</f>
        <v/>
      </c>
      <c r="AA1406" s="23" t="str">
        <f>IF(ISNUMBER(AVERAGEIFS(ObservedSpeciesData!AA$2:AA$4955,ObservedSpeciesData!$A$2:$A$4955,$A1406,ObservedSpeciesData!$D$2:$D$4955,$D1406)),AVERAGEIFS(ObservedSpeciesData!AA$2:AA$4955,ObservedSpeciesData!$A$2:$A$4955,$A1406,ObservedSpeciesData!$D$2:$D$4955,$D1406),"")</f>
        <v/>
      </c>
      <c r="AB1406" s="24" t="str">
        <f>IF(ISNUMBER(AVERAGEIFS(ObservedSpeciesData!AB$2:AB$4955,ObservedSpeciesData!$A$2:$A$4955,$A1406,ObservedSpeciesData!$D$2:$D$4955,$D1406)),AVERAGEIFS(ObservedSpeciesData!AB$2:AB$4955,ObservedSpeciesData!$A$2:$A$4955,$A1406,ObservedSpeciesData!$D$2:$D$4955,$D1406),"")</f>
        <v/>
      </c>
      <c r="AC1406" s="24" t="str">
        <f>IF(ISNUMBER(AVERAGEIFS(ObservedSpeciesData!AC$2:AC$4955,ObservedSpeciesData!$A$2:$A$4955,$A1406,ObservedSpeciesData!$D$2:$D$4955,$D1406)),AVERAGEIFS(ObservedSpeciesData!AC$2:AC$4955,ObservedSpeciesData!$A$2:$A$4955,$A1406,ObservedSpeciesData!$D$2:$D$4955,$D1406),"")</f>
        <v/>
      </c>
      <c r="AD1406" s="23" t="str">
        <f>IF(ISNUMBER(AVERAGEIFS(ObservedSpeciesData!AD$2:AD$4955,ObservedSpeciesData!$A$2:$A$4955,$A1406,ObservedSpeciesData!$D$2:$D$4955,$D1406)),AVERAGEIFS(ObservedSpeciesData!AD$2:AD$4955,ObservedSpeciesData!$A$2:$A$4955,$A1406,ObservedSpeciesData!$D$2:$D$4955,$D1406),"")</f>
        <v/>
      </c>
      <c r="AE1406" s="24" t="str">
        <f>IF(ISNUMBER(AVERAGEIFS(ObservedSpeciesData!AE$2:AE$4955,ObservedSpeciesData!$A$2:$A$4955,$A1406,ObservedSpeciesData!$D$2:$D$4955,$D1406)),AVERAGEIFS(ObservedSpeciesData!AE$2:AE$4955,ObservedSpeciesData!$A$2:$A$4955,$A1406,ObservedSpeciesData!$D$2:$D$4955,$D1406),"")</f>
        <v/>
      </c>
      <c r="AF1406" s="23"/>
      <c r="AG1406" s="24"/>
      <c r="AH1406" s="23" t="str">
        <f>IF(ISNUMBER(AVERAGEIFS(ObservedSpeciesData!AH$2:AH$4955,ObservedSpeciesData!$A$2:$A$4955,$A1406,ObservedSpeciesData!$D$2:$D$4955,$D1406)),AVERAGEIFS(ObservedSpeciesData!AH$2:AH$4955,ObservedSpeciesData!$A$2:$A$4955,$A1406,ObservedSpeciesData!$D$2:$D$4955,$D1406),"")</f>
        <v/>
      </c>
      <c r="AI1406" s="23" t="str">
        <f>IF(ISNUMBER(AVERAGEIFS(ObservedSpeciesData!AI$2:AI$4955,ObservedSpeciesData!$A$2:$A$4955,$A1406,ObservedSpeciesData!$C$2:$C$4955,$C1406,ObservedSpeciesData!$D$2:$D$4955,$D1406)),AVERAGEIFS(ObservedSpeciesData!AI$2:AI$4955,ObservedSpeciesData!$A$2:$A$4955,$A1406,ObservedSpeciesData!$C$2:$C$4955,$C1406,ObservedSpeciesData!$D$2:$D$4955,$D1406),"")</f>
        <v/>
      </c>
      <c r="AJ1406" s="2">
        <f>COUNTIFS(ObservedSpeciesData!$A$2:$A$828,$A1406,ObservedSpeciesData!$D$2:$D$828,$D1406)</f>
        <v>0</v>
      </c>
      <c r="AK1406" s="2">
        <f t="shared" si="21"/>
        <v>1</v>
      </c>
    </row>
    <row r="1407" spans="1:37" x14ac:dyDescent="0.25">
      <c r="A1407" s="14" t="s">
        <v>85</v>
      </c>
      <c r="B1407" t="s">
        <v>80</v>
      </c>
      <c r="C1407" t="s">
        <v>79</v>
      </c>
      <c r="D1407" s="13">
        <v>42339</v>
      </c>
      <c r="E1407">
        <v>1</v>
      </c>
      <c r="F1407">
        <v>50</v>
      </c>
      <c r="G1407" s="2" t="s">
        <v>87</v>
      </c>
      <c r="H1407" s="2" t="s">
        <v>12</v>
      </c>
      <c r="I1407">
        <v>10</v>
      </c>
      <c r="J1407" s="2" t="s">
        <v>88</v>
      </c>
      <c r="K1407" s="2">
        <f>IF(ISNUMBER(AVERAGEIFS(ObservedSpeciesData!K$2:K$4955,ObservedSpeciesData!$A$2:$A$4955,$A1407,ObservedSpeciesData!$D$2:$D$4955,$D1407)),AVERAGEIFS(ObservedSpeciesData!K$2:K$4955,ObservedSpeciesData!$A$2:$A$4955,$A1407,ObservedSpeciesData!$D$2:$D$4955,$D1407),"")</f>
        <v>45</v>
      </c>
      <c r="L1407" s="26">
        <f>IF(ISNUMBER(AVERAGEIFS(ObservedSpeciesData!L$2:L$4955,ObservedSpeciesData!$A$2:$A$4955,$A1407,ObservedSpeciesData!$D$2:$D$4955,$D1407)),AVERAGEIFS(ObservedSpeciesData!L$2:L$4955,ObservedSpeciesData!$A$2:$A$4955,$A1407,ObservedSpeciesData!$D$2:$D$4955,$D1407),"")</f>
        <v>2702.6666666666665</v>
      </c>
      <c r="M1407" s="23">
        <f>IF(ISNUMBER(AVERAGEIFS(ObservedSpeciesData!M$2:M$4955,ObservedSpeciesData!$A$2:$A$4955,$A1407,ObservedSpeciesData!$D$2:$D$4955,$D1407)),AVERAGEIFS(ObservedSpeciesData!M$2:M$4955,ObservedSpeciesData!$A$2:$A$4955,$A1407,ObservedSpeciesData!$D$2:$D$4955,$D1407),"")</f>
        <v>270.26666666666665</v>
      </c>
      <c r="N1407" s="23" t="str">
        <f>IF(ISNUMBER(AVERAGEIFS(ObservedSpeciesData!N$2:N$4955,ObservedSpeciesData!$A$2:$A$4955,$A1407,ObservedSpeciesData!$D$2:$D$4955,$D1407)),AVERAGEIFS(ObservedSpeciesData!N$2:N$4955,ObservedSpeciesData!$A$2:$A$4955,$A1407,ObservedSpeciesData!$D$2:$D$4955,$D1407),"")</f>
        <v/>
      </c>
      <c r="O1407" s="23" t="str">
        <f>IF(ISNUMBER(AVERAGEIFS(ObservedSpeciesData!O$2:O$4955,ObservedSpeciesData!$A$2:$A$4955,$A1407,ObservedSpeciesData!$D$2:$D$4955,$D1407)),AVERAGEIFS(ObservedSpeciesData!O$2:O$4955,ObservedSpeciesData!$A$2:$A$4955,$A1407,ObservedSpeciesData!$D$2:$D$4955,$D1407),"")</f>
        <v/>
      </c>
      <c r="P1407" s="23" t="str">
        <f>IF(ISNUMBER(AVERAGEIFS(ObservedSpeciesData!P$2:P$4955,ObservedSpeciesData!$A$2:$A$4955,$A1407,ObservedSpeciesData!$C$2:$C$4955,$C1407,ObservedSpeciesData!$D$2:$D$4955,$D1407)),AVERAGEIFS(ObservedSpeciesData!P$2:P$4955,ObservedSpeciesData!$A$2:$A$4955,$A1407,ObservedSpeciesData!$C$2:$C$4955,$C1407,ObservedSpeciesData!$D$2:$D$4955,$D1407),"")</f>
        <v/>
      </c>
      <c r="Q1407" s="23"/>
      <c r="R1407" s="25" t="str">
        <f>IF(ISNUMBER(AVERAGEIFS(ObservedSpeciesData!R$2:R$4955,ObservedSpeciesData!$A$2:$A$4955,$A1407,ObservedSpeciesData!$D$2:$D$4955,$D1407)),AVERAGEIFS(ObservedSpeciesData!R$2:R$4955,ObservedSpeciesData!$A$2:$A$4955,$A1407,ObservedSpeciesData!$D$2:$D$4955,$D1407),"")</f>
        <v/>
      </c>
      <c r="S1407" s="25" t="str">
        <f>IF(ISNUMBER(AVERAGEIFS(ObservedSpeciesData!S$2:S$4955,ObservedSpeciesData!$A$2:$A$4955,$A1407,ObservedSpeciesData!$D$2:$D$4955,$D1407)),AVERAGEIFS(ObservedSpeciesData!S$2:S$4955,ObservedSpeciesData!$A$2:$A$4955,$A1407,ObservedSpeciesData!$D$2:$D$4955,$D1407),"")</f>
        <v/>
      </c>
      <c r="T1407" s="23" t="str">
        <f>IF(ISNUMBER(AVERAGEIFS(ObservedSpeciesData!T$2:T$4955,ObservedSpeciesData!$A$2:$A$4955,$A1407,ObservedSpeciesData!$D$2:$D$4955,$D1407)),AVERAGEIFS(ObservedSpeciesData!T$2:T$4955,ObservedSpeciesData!$A$2:$A$4955,$A1407,ObservedSpeciesData!$D$2:$D$4955,$D1407),"")</f>
        <v/>
      </c>
      <c r="U1407" s="24" t="str">
        <f>IF(ISNUMBER(AVERAGEIFS(ObservedSpeciesData!U$2:U$4955,ObservedSpeciesData!$A$2:$A$4955,$A1407,ObservedSpeciesData!$C$2:$C$4955,$C1407,ObservedSpeciesData!$D$2:$D$4955,$D1407)),AVERAGEIFS(ObservedSpeciesData!U$2:U$4955,ObservedSpeciesData!$A$2:$A$4955,$A1407,ObservedSpeciesData!$C$2:$C$4955,$C1407,ObservedSpeciesData!$D$2:$D$4955,$D1407),"")</f>
        <v/>
      </c>
      <c r="V1407" s="23" t="str">
        <f>IF(ISNUMBER(AVERAGEIFS(ObservedSpeciesData!V$2:V$4955,ObservedSpeciesData!$A$2:$A$4955,$A1407,ObservedSpeciesData!$D$2:$D$4955,$D1407)),AVERAGEIFS(ObservedSpeciesData!V$2:V$4955,ObservedSpeciesData!$A$2:$A$4955,$A1407,ObservedSpeciesData!$D$2:$D$4955,$D1407),"")</f>
        <v/>
      </c>
      <c r="W1407" s="23" t="str">
        <f>IF(ISNUMBER(AVERAGEIFS(ObservedSpeciesData!W$2:W$4955,ObservedSpeciesData!$A$2:$A$4955,$A1407,ObservedSpeciesData!$D$2:$D$4955,$D1407)),AVERAGEIFS(ObservedSpeciesData!W$2:W$4955,ObservedSpeciesData!$A$2:$A$4955,$A1407,ObservedSpeciesData!$D$2:$D$4955,$D1407),"")</f>
        <v/>
      </c>
      <c r="X1407" s="23" t="str">
        <f>IF(ISNUMBER(AVERAGEIFS(ObservedSpeciesData!X$2:X$4955,ObservedSpeciesData!$A$2:$A$4955,$A1407,ObservedSpeciesData!$D$2:$D$4955,$D1407)),AVERAGEIFS(ObservedSpeciesData!X$2:X$4955,ObservedSpeciesData!$A$2:$A$4955,$A1407,ObservedSpeciesData!$D$2:$D$4955,$D1407),"")</f>
        <v/>
      </c>
      <c r="Y1407" s="23" t="str">
        <f>IF(ISNUMBER(AVERAGEIFS(ObservedSpeciesData!Y$2:Y$4955,ObservedSpeciesData!$A$2:$A$4955,$A1407,ObservedSpeciesData!$D$2:$D$4955,$D1407)),AVERAGEIFS(ObservedSpeciesData!Y$2:Y$4955,ObservedSpeciesData!$A$2:$A$4955,$A1407,ObservedSpeciesData!$D$2:$D$4955,$D1407),"")</f>
        <v/>
      </c>
      <c r="Z1407" s="23" t="str">
        <f>IF(ISNUMBER(AVERAGEIFS(ObservedSpeciesData!Z$2:Z$4955,ObservedSpeciesData!$A$2:$A$4955,$A1407,ObservedSpeciesData!$D$2:$D$4955,$D1407)),AVERAGEIFS(ObservedSpeciesData!Z$2:Z$4955,ObservedSpeciesData!$A$2:$A$4955,$A1407,ObservedSpeciesData!$D$2:$D$4955,$D1407),"")</f>
        <v/>
      </c>
      <c r="AA1407" s="23" t="str">
        <f>IF(ISNUMBER(AVERAGEIFS(ObservedSpeciesData!AA$2:AA$4955,ObservedSpeciesData!$A$2:$A$4955,$A1407,ObservedSpeciesData!$D$2:$D$4955,$D1407)),AVERAGEIFS(ObservedSpeciesData!AA$2:AA$4955,ObservedSpeciesData!$A$2:$A$4955,$A1407,ObservedSpeciesData!$D$2:$D$4955,$D1407),"")</f>
        <v/>
      </c>
      <c r="AB1407" s="24" t="str">
        <f>IF(ISNUMBER(AVERAGEIFS(ObservedSpeciesData!AB$2:AB$4955,ObservedSpeciesData!$A$2:$A$4955,$A1407,ObservedSpeciesData!$D$2:$D$4955,$D1407)),AVERAGEIFS(ObservedSpeciesData!AB$2:AB$4955,ObservedSpeciesData!$A$2:$A$4955,$A1407,ObservedSpeciesData!$D$2:$D$4955,$D1407),"")</f>
        <v/>
      </c>
      <c r="AC1407" s="24" t="str">
        <f>IF(ISNUMBER(AVERAGEIFS(ObservedSpeciesData!AC$2:AC$4955,ObservedSpeciesData!$A$2:$A$4955,$A1407,ObservedSpeciesData!$D$2:$D$4955,$D1407)),AVERAGEIFS(ObservedSpeciesData!AC$2:AC$4955,ObservedSpeciesData!$A$2:$A$4955,$A1407,ObservedSpeciesData!$D$2:$D$4955,$D1407),"")</f>
        <v/>
      </c>
      <c r="AD1407" s="23" t="str">
        <f>IF(ISNUMBER(AVERAGEIFS(ObservedSpeciesData!AD$2:AD$4955,ObservedSpeciesData!$A$2:$A$4955,$A1407,ObservedSpeciesData!$D$2:$D$4955,$D1407)),AVERAGEIFS(ObservedSpeciesData!AD$2:AD$4955,ObservedSpeciesData!$A$2:$A$4955,$A1407,ObservedSpeciesData!$D$2:$D$4955,$D1407),"")</f>
        <v/>
      </c>
      <c r="AE1407" s="24" t="str">
        <f>IF(ISNUMBER(AVERAGEIFS(ObservedSpeciesData!AE$2:AE$4955,ObservedSpeciesData!$A$2:$A$4955,$A1407,ObservedSpeciesData!$D$2:$D$4955,$D1407)),AVERAGEIFS(ObservedSpeciesData!AE$2:AE$4955,ObservedSpeciesData!$A$2:$A$4955,$A1407,ObservedSpeciesData!$D$2:$D$4955,$D1407),"")</f>
        <v/>
      </c>
      <c r="AF1407" s="23"/>
      <c r="AG1407" s="24"/>
      <c r="AH1407" s="23" t="str">
        <f>IF(ISNUMBER(AVERAGEIFS(ObservedSpeciesData!AH$2:AH$4955,ObservedSpeciesData!$A$2:$A$4955,$A1407,ObservedSpeciesData!$D$2:$D$4955,$D1407)),AVERAGEIFS(ObservedSpeciesData!AH$2:AH$4955,ObservedSpeciesData!$A$2:$A$4955,$A1407,ObservedSpeciesData!$D$2:$D$4955,$D1407),"")</f>
        <v/>
      </c>
      <c r="AI1407" s="23" t="str">
        <f>IF(ISNUMBER(AVERAGEIFS(ObservedSpeciesData!AI$2:AI$4955,ObservedSpeciesData!$A$2:$A$4955,$A1407,ObservedSpeciesData!$C$2:$C$4955,$C1407,ObservedSpeciesData!$D$2:$D$4955,$D1407)),AVERAGEIFS(ObservedSpeciesData!AI$2:AI$4955,ObservedSpeciesData!$A$2:$A$4955,$A1407,ObservedSpeciesData!$C$2:$C$4955,$C1407,ObservedSpeciesData!$D$2:$D$4955,$D1407),"")</f>
        <v/>
      </c>
      <c r="AJ1407" s="2">
        <f>COUNTIFS(ObservedSpeciesData!$A$2:$A$828,$A1407,ObservedSpeciesData!$D$2:$D$828,$D1407)</f>
        <v>0</v>
      </c>
      <c r="AK1407" s="2">
        <f t="shared" si="21"/>
        <v>1</v>
      </c>
    </row>
    <row r="1408" spans="1:37" x14ac:dyDescent="0.25">
      <c r="A1408" s="14" t="s">
        <v>84</v>
      </c>
      <c r="B1408" t="s">
        <v>80</v>
      </c>
      <c r="C1408" t="s">
        <v>79</v>
      </c>
      <c r="D1408" s="13">
        <v>42339</v>
      </c>
      <c r="E1408">
        <v>1</v>
      </c>
      <c r="F1408">
        <v>100</v>
      </c>
      <c r="G1408" s="2" t="s">
        <v>87</v>
      </c>
      <c r="H1408" s="2" t="s">
        <v>12</v>
      </c>
      <c r="I1408">
        <v>10</v>
      </c>
      <c r="J1408" s="2" t="s">
        <v>88</v>
      </c>
      <c r="K1408" s="2">
        <f>IF(ISNUMBER(AVERAGEIFS(ObservedSpeciesData!K$2:K$4955,ObservedSpeciesData!$A$2:$A$4955,$A1408,ObservedSpeciesData!$D$2:$D$4955,$D1408)),AVERAGEIFS(ObservedSpeciesData!K$2:K$4955,ObservedSpeciesData!$A$2:$A$4955,$A1408,ObservedSpeciesData!$D$2:$D$4955,$D1408),"")</f>
        <v>90</v>
      </c>
      <c r="L1408" s="26">
        <f>IF(ISNUMBER(AVERAGEIFS(ObservedSpeciesData!L$2:L$4955,ObservedSpeciesData!$A$2:$A$4955,$A1408,ObservedSpeciesData!$D$2:$D$4955,$D1408)),AVERAGEIFS(ObservedSpeciesData!L$2:L$4955,ObservedSpeciesData!$A$2:$A$4955,$A1408,ObservedSpeciesData!$D$2:$D$4955,$D1408),"")</f>
        <v>3010.6666666666665</v>
      </c>
      <c r="M1408" s="23">
        <f>IF(ISNUMBER(AVERAGEIFS(ObservedSpeciesData!M$2:M$4955,ObservedSpeciesData!$A$2:$A$4955,$A1408,ObservedSpeciesData!$D$2:$D$4955,$D1408)),AVERAGEIFS(ObservedSpeciesData!M$2:M$4955,ObservedSpeciesData!$A$2:$A$4955,$A1408,ObservedSpeciesData!$D$2:$D$4955,$D1408),"")</f>
        <v>301.06666666666666</v>
      </c>
      <c r="N1408" s="23" t="str">
        <f>IF(ISNUMBER(AVERAGEIFS(ObservedSpeciesData!N$2:N$4955,ObservedSpeciesData!$A$2:$A$4955,$A1408,ObservedSpeciesData!$D$2:$D$4955,$D1408)),AVERAGEIFS(ObservedSpeciesData!N$2:N$4955,ObservedSpeciesData!$A$2:$A$4955,$A1408,ObservedSpeciesData!$D$2:$D$4955,$D1408),"")</f>
        <v/>
      </c>
      <c r="O1408" s="23" t="str">
        <f>IF(ISNUMBER(AVERAGEIFS(ObservedSpeciesData!O$2:O$4955,ObservedSpeciesData!$A$2:$A$4955,$A1408,ObservedSpeciesData!$D$2:$D$4955,$D1408)),AVERAGEIFS(ObservedSpeciesData!O$2:O$4955,ObservedSpeciesData!$A$2:$A$4955,$A1408,ObservedSpeciesData!$D$2:$D$4955,$D1408),"")</f>
        <v/>
      </c>
      <c r="P1408" s="23" t="str">
        <f>IF(ISNUMBER(AVERAGEIFS(ObservedSpeciesData!P$2:P$4955,ObservedSpeciesData!$A$2:$A$4955,$A1408,ObservedSpeciesData!$C$2:$C$4955,$C1408,ObservedSpeciesData!$D$2:$D$4955,$D1408)),AVERAGEIFS(ObservedSpeciesData!P$2:P$4955,ObservedSpeciesData!$A$2:$A$4955,$A1408,ObservedSpeciesData!$C$2:$C$4955,$C1408,ObservedSpeciesData!$D$2:$D$4955,$D1408),"")</f>
        <v/>
      </c>
      <c r="Q1408" s="23"/>
      <c r="R1408" s="25" t="str">
        <f>IF(ISNUMBER(AVERAGEIFS(ObservedSpeciesData!R$2:R$4955,ObservedSpeciesData!$A$2:$A$4955,$A1408,ObservedSpeciesData!$D$2:$D$4955,$D1408)),AVERAGEIFS(ObservedSpeciesData!R$2:R$4955,ObservedSpeciesData!$A$2:$A$4955,$A1408,ObservedSpeciesData!$D$2:$D$4955,$D1408),"")</f>
        <v/>
      </c>
      <c r="S1408" s="25" t="str">
        <f>IF(ISNUMBER(AVERAGEIFS(ObservedSpeciesData!S$2:S$4955,ObservedSpeciesData!$A$2:$A$4955,$A1408,ObservedSpeciesData!$D$2:$D$4955,$D1408)),AVERAGEIFS(ObservedSpeciesData!S$2:S$4955,ObservedSpeciesData!$A$2:$A$4955,$A1408,ObservedSpeciesData!$D$2:$D$4955,$D1408),"")</f>
        <v/>
      </c>
      <c r="T1408" s="23" t="str">
        <f>IF(ISNUMBER(AVERAGEIFS(ObservedSpeciesData!T$2:T$4955,ObservedSpeciesData!$A$2:$A$4955,$A1408,ObservedSpeciesData!$D$2:$D$4955,$D1408)),AVERAGEIFS(ObservedSpeciesData!T$2:T$4955,ObservedSpeciesData!$A$2:$A$4955,$A1408,ObservedSpeciesData!$D$2:$D$4955,$D1408),"")</f>
        <v/>
      </c>
      <c r="U1408" s="24" t="str">
        <f>IF(ISNUMBER(AVERAGEIFS(ObservedSpeciesData!U$2:U$4955,ObservedSpeciesData!$A$2:$A$4955,$A1408,ObservedSpeciesData!$C$2:$C$4955,$C1408,ObservedSpeciesData!$D$2:$D$4955,$D1408)),AVERAGEIFS(ObservedSpeciesData!U$2:U$4955,ObservedSpeciesData!$A$2:$A$4955,$A1408,ObservedSpeciesData!$C$2:$C$4955,$C1408,ObservedSpeciesData!$D$2:$D$4955,$D1408),"")</f>
        <v/>
      </c>
      <c r="V1408" s="23" t="str">
        <f>IF(ISNUMBER(AVERAGEIFS(ObservedSpeciesData!V$2:V$4955,ObservedSpeciesData!$A$2:$A$4955,$A1408,ObservedSpeciesData!$D$2:$D$4955,$D1408)),AVERAGEIFS(ObservedSpeciesData!V$2:V$4955,ObservedSpeciesData!$A$2:$A$4955,$A1408,ObservedSpeciesData!$D$2:$D$4955,$D1408),"")</f>
        <v/>
      </c>
      <c r="W1408" s="23" t="str">
        <f>IF(ISNUMBER(AVERAGEIFS(ObservedSpeciesData!W$2:W$4955,ObservedSpeciesData!$A$2:$A$4955,$A1408,ObservedSpeciesData!$D$2:$D$4955,$D1408)),AVERAGEIFS(ObservedSpeciesData!W$2:W$4955,ObservedSpeciesData!$A$2:$A$4955,$A1408,ObservedSpeciesData!$D$2:$D$4955,$D1408),"")</f>
        <v/>
      </c>
      <c r="X1408" s="23" t="str">
        <f>IF(ISNUMBER(AVERAGEIFS(ObservedSpeciesData!X$2:X$4955,ObservedSpeciesData!$A$2:$A$4955,$A1408,ObservedSpeciesData!$D$2:$D$4955,$D1408)),AVERAGEIFS(ObservedSpeciesData!X$2:X$4955,ObservedSpeciesData!$A$2:$A$4955,$A1408,ObservedSpeciesData!$D$2:$D$4955,$D1408),"")</f>
        <v/>
      </c>
      <c r="Y1408" s="23" t="str">
        <f>IF(ISNUMBER(AVERAGEIFS(ObservedSpeciesData!Y$2:Y$4955,ObservedSpeciesData!$A$2:$A$4955,$A1408,ObservedSpeciesData!$D$2:$D$4955,$D1408)),AVERAGEIFS(ObservedSpeciesData!Y$2:Y$4955,ObservedSpeciesData!$A$2:$A$4955,$A1408,ObservedSpeciesData!$D$2:$D$4955,$D1408),"")</f>
        <v/>
      </c>
      <c r="Z1408" s="23" t="str">
        <f>IF(ISNUMBER(AVERAGEIFS(ObservedSpeciesData!Z$2:Z$4955,ObservedSpeciesData!$A$2:$A$4955,$A1408,ObservedSpeciesData!$D$2:$D$4955,$D1408)),AVERAGEIFS(ObservedSpeciesData!Z$2:Z$4955,ObservedSpeciesData!$A$2:$A$4955,$A1408,ObservedSpeciesData!$D$2:$D$4955,$D1408),"")</f>
        <v/>
      </c>
      <c r="AA1408" s="23" t="str">
        <f>IF(ISNUMBER(AVERAGEIFS(ObservedSpeciesData!AA$2:AA$4955,ObservedSpeciesData!$A$2:$A$4955,$A1408,ObservedSpeciesData!$D$2:$D$4955,$D1408)),AVERAGEIFS(ObservedSpeciesData!AA$2:AA$4955,ObservedSpeciesData!$A$2:$A$4955,$A1408,ObservedSpeciesData!$D$2:$D$4955,$D1408),"")</f>
        <v/>
      </c>
      <c r="AB1408" s="24" t="str">
        <f>IF(ISNUMBER(AVERAGEIFS(ObservedSpeciesData!AB$2:AB$4955,ObservedSpeciesData!$A$2:$A$4955,$A1408,ObservedSpeciesData!$D$2:$D$4955,$D1408)),AVERAGEIFS(ObservedSpeciesData!AB$2:AB$4955,ObservedSpeciesData!$A$2:$A$4955,$A1408,ObservedSpeciesData!$D$2:$D$4955,$D1408),"")</f>
        <v/>
      </c>
      <c r="AC1408" s="24" t="str">
        <f>IF(ISNUMBER(AVERAGEIFS(ObservedSpeciesData!AC$2:AC$4955,ObservedSpeciesData!$A$2:$A$4955,$A1408,ObservedSpeciesData!$D$2:$D$4955,$D1408)),AVERAGEIFS(ObservedSpeciesData!AC$2:AC$4955,ObservedSpeciesData!$A$2:$A$4955,$A1408,ObservedSpeciesData!$D$2:$D$4955,$D1408),"")</f>
        <v/>
      </c>
      <c r="AD1408" s="23" t="str">
        <f>IF(ISNUMBER(AVERAGEIFS(ObservedSpeciesData!AD$2:AD$4955,ObservedSpeciesData!$A$2:$A$4955,$A1408,ObservedSpeciesData!$D$2:$D$4955,$D1408)),AVERAGEIFS(ObservedSpeciesData!AD$2:AD$4955,ObservedSpeciesData!$A$2:$A$4955,$A1408,ObservedSpeciesData!$D$2:$D$4955,$D1408),"")</f>
        <v/>
      </c>
      <c r="AE1408" s="24" t="str">
        <f>IF(ISNUMBER(AVERAGEIFS(ObservedSpeciesData!AE$2:AE$4955,ObservedSpeciesData!$A$2:$A$4955,$A1408,ObservedSpeciesData!$D$2:$D$4955,$D1408)),AVERAGEIFS(ObservedSpeciesData!AE$2:AE$4955,ObservedSpeciesData!$A$2:$A$4955,$A1408,ObservedSpeciesData!$D$2:$D$4955,$D1408),"")</f>
        <v/>
      </c>
      <c r="AF1408" s="23"/>
      <c r="AG1408" s="24"/>
      <c r="AH1408" s="23" t="str">
        <f>IF(ISNUMBER(AVERAGEIFS(ObservedSpeciesData!AH$2:AH$4955,ObservedSpeciesData!$A$2:$A$4955,$A1408,ObservedSpeciesData!$D$2:$D$4955,$D1408)),AVERAGEIFS(ObservedSpeciesData!AH$2:AH$4955,ObservedSpeciesData!$A$2:$A$4955,$A1408,ObservedSpeciesData!$D$2:$D$4955,$D1408),"")</f>
        <v/>
      </c>
      <c r="AI1408" s="23" t="str">
        <f>IF(ISNUMBER(AVERAGEIFS(ObservedSpeciesData!AI$2:AI$4955,ObservedSpeciesData!$A$2:$A$4955,$A1408,ObservedSpeciesData!$C$2:$C$4955,$C1408,ObservedSpeciesData!$D$2:$D$4955,$D1408)),AVERAGEIFS(ObservedSpeciesData!AI$2:AI$4955,ObservedSpeciesData!$A$2:$A$4955,$A1408,ObservedSpeciesData!$C$2:$C$4955,$C1408,ObservedSpeciesData!$D$2:$D$4955,$D1408),"")</f>
        <v/>
      </c>
      <c r="AJ1408" s="2">
        <f>COUNTIFS(ObservedSpeciesData!$A$2:$A$828,$A1408,ObservedSpeciesData!$D$2:$D$828,$D1408)</f>
        <v>0</v>
      </c>
      <c r="AK1408" s="2">
        <f t="shared" si="21"/>
        <v>1</v>
      </c>
    </row>
    <row r="1409" spans="1:37" x14ac:dyDescent="0.25">
      <c r="A1409" s="14" t="s">
        <v>83</v>
      </c>
      <c r="B1409" t="s">
        <v>80</v>
      </c>
      <c r="C1409" t="s">
        <v>79</v>
      </c>
      <c r="D1409" s="13">
        <v>42339</v>
      </c>
      <c r="E1409">
        <v>1</v>
      </c>
      <c r="F1409">
        <v>200</v>
      </c>
      <c r="G1409" s="2" t="s">
        <v>87</v>
      </c>
      <c r="H1409" s="2" t="s">
        <v>12</v>
      </c>
      <c r="I1409">
        <v>10</v>
      </c>
      <c r="J1409" s="2" t="s">
        <v>88</v>
      </c>
      <c r="K1409" s="2">
        <f>IF(ISNUMBER(AVERAGEIFS(ObservedSpeciesData!K$2:K$4955,ObservedSpeciesData!$A$2:$A$4955,$A1409,ObservedSpeciesData!$D$2:$D$4955,$D1409)),AVERAGEIFS(ObservedSpeciesData!K$2:K$4955,ObservedSpeciesData!$A$2:$A$4955,$A1409,ObservedSpeciesData!$D$2:$D$4955,$D1409),"")</f>
        <v>180</v>
      </c>
      <c r="L1409" s="26">
        <f>IF(ISNUMBER(AVERAGEIFS(ObservedSpeciesData!L$2:L$4955,ObservedSpeciesData!$A$2:$A$4955,$A1409,ObservedSpeciesData!$D$2:$D$4955,$D1409)),AVERAGEIFS(ObservedSpeciesData!L$2:L$4955,ObservedSpeciesData!$A$2:$A$4955,$A1409,ObservedSpeciesData!$D$2:$D$4955,$D1409),"")</f>
        <v>2917.3333333333335</v>
      </c>
      <c r="M1409" s="23">
        <f>IF(ISNUMBER(AVERAGEIFS(ObservedSpeciesData!M$2:M$4955,ObservedSpeciesData!$A$2:$A$4955,$A1409,ObservedSpeciesData!$D$2:$D$4955,$D1409)),AVERAGEIFS(ObservedSpeciesData!M$2:M$4955,ObservedSpeciesData!$A$2:$A$4955,$A1409,ObservedSpeciesData!$D$2:$D$4955,$D1409),"")</f>
        <v>291.73333333333329</v>
      </c>
      <c r="N1409" s="23" t="str">
        <f>IF(ISNUMBER(AVERAGEIFS(ObservedSpeciesData!N$2:N$4955,ObservedSpeciesData!$A$2:$A$4955,$A1409,ObservedSpeciesData!$D$2:$D$4955,$D1409)),AVERAGEIFS(ObservedSpeciesData!N$2:N$4955,ObservedSpeciesData!$A$2:$A$4955,$A1409,ObservedSpeciesData!$D$2:$D$4955,$D1409),"")</f>
        <v/>
      </c>
      <c r="O1409" s="23" t="str">
        <f>IF(ISNUMBER(AVERAGEIFS(ObservedSpeciesData!O$2:O$4955,ObservedSpeciesData!$A$2:$A$4955,$A1409,ObservedSpeciesData!$D$2:$D$4955,$D1409)),AVERAGEIFS(ObservedSpeciesData!O$2:O$4955,ObservedSpeciesData!$A$2:$A$4955,$A1409,ObservedSpeciesData!$D$2:$D$4955,$D1409),"")</f>
        <v/>
      </c>
      <c r="P1409" s="23" t="str">
        <f>IF(ISNUMBER(AVERAGEIFS(ObservedSpeciesData!P$2:P$4955,ObservedSpeciesData!$A$2:$A$4955,$A1409,ObservedSpeciesData!$C$2:$C$4955,$C1409,ObservedSpeciesData!$D$2:$D$4955,$D1409)),AVERAGEIFS(ObservedSpeciesData!P$2:P$4955,ObservedSpeciesData!$A$2:$A$4955,$A1409,ObservedSpeciesData!$C$2:$C$4955,$C1409,ObservedSpeciesData!$D$2:$D$4955,$D1409),"")</f>
        <v/>
      </c>
      <c r="Q1409" s="23"/>
      <c r="R1409" s="25" t="str">
        <f>IF(ISNUMBER(AVERAGEIFS(ObservedSpeciesData!R$2:R$4955,ObservedSpeciesData!$A$2:$A$4955,$A1409,ObservedSpeciesData!$D$2:$D$4955,$D1409)),AVERAGEIFS(ObservedSpeciesData!R$2:R$4955,ObservedSpeciesData!$A$2:$A$4955,$A1409,ObservedSpeciesData!$D$2:$D$4955,$D1409),"")</f>
        <v/>
      </c>
      <c r="S1409" s="25" t="str">
        <f>IF(ISNUMBER(AVERAGEIFS(ObservedSpeciesData!S$2:S$4955,ObservedSpeciesData!$A$2:$A$4955,$A1409,ObservedSpeciesData!$D$2:$D$4955,$D1409)),AVERAGEIFS(ObservedSpeciesData!S$2:S$4955,ObservedSpeciesData!$A$2:$A$4955,$A1409,ObservedSpeciesData!$D$2:$D$4955,$D1409),"")</f>
        <v/>
      </c>
      <c r="T1409" s="23" t="str">
        <f>IF(ISNUMBER(AVERAGEIFS(ObservedSpeciesData!T$2:T$4955,ObservedSpeciesData!$A$2:$A$4955,$A1409,ObservedSpeciesData!$D$2:$D$4955,$D1409)),AVERAGEIFS(ObservedSpeciesData!T$2:T$4955,ObservedSpeciesData!$A$2:$A$4955,$A1409,ObservedSpeciesData!$D$2:$D$4955,$D1409),"")</f>
        <v/>
      </c>
      <c r="U1409" s="24" t="str">
        <f>IF(ISNUMBER(AVERAGEIFS(ObservedSpeciesData!U$2:U$4955,ObservedSpeciesData!$A$2:$A$4955,$A1409,ObservedSpeciesData!$C$2:$C$4955,$C1409,ObservedSpeciesData!$D$2:$D$4955,$D1409)),AVERAGEIFS(ObservedSpeciesData!U$2:U$4955,ObservedSpeciesData!$A$2:$A$4955,$A1409,ObservedSpeciesData!$C$2:$C$4955,$C1409,ObservedSpeciesData!$D$2:$D$4955,$D1409),"")</f>
        <v/>
      </c>
      <c r="V1409" s="23" t="str">
        <f>IF(ISNUMBER(AVERAGEIFS(ObservedSpeciesData!V$2:V$4955,ObservedSpeciesData!$A$2:$A$4955,$A1409,ObservedSpeciesData!$D$2:$D$4955,$D1409)),AVERAGEIFS(ObservedSpeciesData!V$2:V$4955,ObservedSpeciesData!$A$2:$A$4955,$A1409,ObservedSpeciesData!$D$2:$D$4955,$D1409),"")</f>
        <v/>
      </c>
      <c r="W1409" s="23" t="str">
        <f>IF(ISNUMBER(AVERAGEIFS(ObservedSpeciesData!W$2:W$4955,ObservedSpeciesData!$A$2:$A$4955,$A1409,ObservedSpeciesData!$D$2:$D$4955,$D1409)),AVERAGEIFS(ObservedSpeciesData!W$2:W$4955,ObservedSpeciesData!$A$2:$A$4955,$A1409,ObservedSpeciesData!$D$2:$D$4955,$D1409),"")</f>
        <v/>
      </c>
      <c r="X1409" s="23" t="str">
        <f>IF(ISNUMBER(AVERAGEIFS(ObservedSpeciesData!X$2:X$4955,ObservedSpeciesData!$A$2:$A$4955,$A1409,ObservedSpeciesData!$D$2:$D$4955,$D1409)),AVERAGEIFS(ObservedSpeciesData!X$2:X$4955,ObservedSpeciesData!$A$2:$A$4955,$A1409,ObservedSpeciesData!$D$2:$D$4955,$D1409),"")</f>
        <v/>
      </c>
      <c r="Y1409" s="23" t="str">
        <f>IF(ISNUMBER(AVERAGEIFS(ObservedSpeciesData!Y$2:Y$4955,ObservedSpeciesData!$A$2:$A$4955,$A1409,ObservedSpeciesData!$D$2:$D$4955,$D1409)),AVERAGEIFS(ObservedSpeciesData!Y$2:Y$4955,ObservedSpeciesData!$A$2:$A$4955,$A1409,ObservedSpeciesData!$D$2:$D$4955,$D1409),"")</f>
        <v/>
      </c>
      <c r="Z1409" s="23" t="str">
        <f>IF(ISNUMBER(AVERAGEIFS(ObservedSpeciesData!Z$2:Z$4955,ObservedSpeciesData!$A$2:$A$4955,$A1409,ObservedSpeciesData!$D$2:$D$4955,$D1409)),AVERAGEIFS(ObservedSpeciesData!Z$2:Z$4955,ObservedSpeciesData!$A$2:$A$4955,$A1409,ObservedSpeciesData!$D$2:$D$4955,$D1409),"")</f>
        <v/>
      </c>
      <c r="AA1409" s="23" t="str">
        <f>IF(ISNUMBER(AVERAGEIFS(ObservedSpeciesData!AA$2:AA$4955,ObservedSpeciesData!$A$2:$A$4955,$A1409,ObservedSpeciesData!$D$2:$D$4955,$D1409)),AVERAGEIFS(ObservedSpeciesData!AA$2:AA$4955,ObservedSpeciesData!$A$2:$A$4955,$A1409,ObservedSpeciesData!$D$2:$D$4955,$D1409),"")</f>
        <v/>
      </c>
      <c r="AB1409" s="24" t="str">
        <f>IF(ISNUMBER(AVERAGEIFS(ObservedSpeciesData!AB$2:AB$4955,ObservedSpeciesData!$A$2:$A$4955,$A1409,ObservedSpeciesData!$D$2:$D$4955,$D1409)),AVERAGEIFS(ObservedSpeciesData!AB$2:AB$4955,ObservedSpeciesData!$A$2:$A$4955,$A1409,ObservedSpeciesData!$D$2:$D$4955,$D1409),"")</f>
        <v/>
      </c>
      <c r="AC1409" s="24" t="str">
        <f>IF(ISNUMBER(AVERAGEIFS(ObservedSpeciesData!AC$2:AC$4955,ObservedSpeciesData!$A$2:$A$4955,$A1409,ObservedSpeciesData!$D$2:$D$4955,$D1409)),AVERAGEIFS(ObservedSpeciesData!AC$2:AC$4955,ObservedSpeciesData!$A$2:$A$4955,$A1409,ObservedSpeciesData!$D$2:$D$4955,$D1409),"")</f>
        <v/>
      </c>
      <c r="AD1409" s="23" t="str">
        <f>IF(ISNUMBER(AVERAGEIFS(ObservedSpeciesData!AD$2:AD$4955,ObservedSpeciesData!$A$2:$A$4955,$A1409,ObservedSpeciesData!$D$2:$D$4955,$D1409)),AVERAGEIFS(ObservedSpeciesData!AD$2:AD$4955,ObservedSpeciesData!$A$2:$A$4955,$A1409,ObservedSpeciesData!$D$2:$D$4955,$D1409),"")</f>
        <v/>
      </c>
      <c r="AE1409" s="24" t="str">
        <f>IF(ISNUMBER(AVERAGEIFS(ObservedSpeciesData!AE$2:AE$4955,ObservedSpeciesData!$A$2:$A$4955,$A1409,ObservedSpeciesData!$D$2:$D$4955,$D1409)),AVERAGEIFS(ObservedSpeciesData!AE$2:AE$4955,ObservedSpeciesData!$A$2:$A$4955,$A1409,ObservedSpeciesData!$D$2:$D$4955,$D1409),"")</f>
        <v/>
      </c>
      <c r="AF1409" s="23"/>
      <c r="AG1409" s="24"/>
      <c r="AH1409" s="23" t="str">
        <f>IF(ISNUMBER(AVERAGEIFS(ObservedSpeciesData!AH$2:AH$4955,ObservedSpeciesData!$A$2:$A$4955,$A1409,ObservedSpeciesData!$D$2:$D$4955,$D1409)),AVERAGEIFS(ObservedSpeciesData!AH$2:AH$4955,ObservedSpeciesData!$A$2:$A$4955,$A1409,ObservedSpeciesData!$D$2:$D$4955,$D1409),"")</f>
        <v/>
      </c>
      <c r="AI1409" s="23" t="str">
        <f>IF(ISNUMBER(AVERAGEIFS(ObservedSpeciesData!AI$2:AI$4955,ObservedSpeciesData!$A$2:$A$4955,$A1409,ObservedSpeciesData!$C$2:$C$4955,$C1409,ObservedSpeciesData!$D$2:$D$4955,$D1409)),AVERAGEIFS(ObservedSpeciesData!AI$2:AI$4955,ObservedSpeciesData!$A$2:$A$4955,$A1409,ObservedSpeciesData!$C$2:$C$4955,$C1409,ObservedSpeciesData!$D$2:$D$4955,$D1409),"")</f>
        <v/>
      </c>
      <c r="AJ1409" s="2">
        <f>COUNTIFS(ObservedSpeciesData!$A$2:$A$828,$A1409,ObservedSpeciesData!$D$2:$D$828,$D1409)</f>
        <v>0</v>
      </c>
      <c r="AK1409" s="2">
        <f t="shared" si="21"/>
        <v>1</v>
      </c>
    </row>
    <row r="1410" spans="1:37" x14ac:dyDescent="0.25">
      <c r="A1410" s="14" t="s">
        <v>82</v>
      </c>
      <c r="B1410" t="s">
        <v>80</v>
      </c>
      <c r="C1410" t="s">
        <v>79</v>
      </c>
      <c r="D1410" s="13">
        <v>42339</v>
      </c>
      <c r="E1410">
        <v>1</v>
      </c>
      <c r="F1410">
        <v>350</v>
      </c>
      <c r="G1410" s="2" t="s">
        <v>87</v>
      </c>
      <c r="H1410" s="2" t="s">
        <v>12</v>
      </c>
      <c r="I1410">
        <v>10</v>
      </c>
      <c r="J1410" s="2" t="s">
        <v>88</v>
      </c>
      <c r="K1410" s="2">
        <f>IF(ISNUMBER(AVERAGEIFS(ObservedSpeciesData!K$2:K$4955,ObservedSpeciesData!$A$2:$A$4955,$A1410,ObservedSpeciesData!$D$2:$D$4955,$D1410)),AVERAGEIFS(ObservedSpeciesData!K$2:K$4955,ObservedSpeciesData!$A$2:$A$4955,$A1410,ObservedSpeciesData!$D$2:$D$4955,$D1410),"")</f>
        <v>315</v>
      </c>
      <c r="L1410" s="26">
        <f>IF(ISNUMBER(AVERAGEIFS(ObservedSpeciesData!L$2:L$4955,ObservedSpeciesData!$A$2:$A$4955,$A1410,ObservedSpeciesData!$D$2:$D$4955,$D1410)),AVERAGEIFS(ObservedSpeciesData!L$2:L$4955,ObservedSpeciesData!$A$2:$A$4955,$A1410,ObservedSpeciesData!$D$2:$D$4955,$D1410),"")</f>
        <v>3150.6666666666665</v>
      </c>
      <c r="M1410" s="23">
        <f>IF(ISNUMBER(AVERAGEIFS(ObservedSpeciesData!M$2:M$4955,ObservedSpeciesData!$A$2:$A$4955,$A1410,ObservedSpeciesData!$D$2:$D$4955,$D1410)),AVERAGEIFS(ObservedSpeciesData!M$2:M$4955,ObservedSpeciesData!$A$2:$A$4955,$A1410,ObservedSpeciesData!$D$2:$D$4955,$D1410),"")</f>
        <v>315.06666666666666</v>
      </c>
      <c r="N1410" s="23" t="str">
        <f>IF(ISNUMBER(AVERAGEIFS(ObservedSpeciesData!N$2:N$4955,ObservedSpeciesData!$A$2:$A$4955,$A1410,ObservedSpeciesData!$D$2:$D$4955,$D1410)),AVERAGEIFS(ObservedSpeciesData!N$2:N$4955,ObservedSpeciesData!$A$2:$A$4955,$A1410,ObservedSpeciesData!$D$2:$D$4955,$D1410),"")</f>
        <v/>
      </c>
      <c r="O1410" s="23" t="str">
        <f>IF(ISNUMBER(AVERAGEIFS(ObservedSpeciesData!O$2:O$4955,ObservedSpeciesData!$A$2:$A$4955,$A1410,ObservedSpeciesData!$D$2:$D$4955,$D1410)),AVERAGEIFS(ObservedSpeciesData!O$2:O$4955,ObservedSpeciesData!$A$2:$A$4955,$A1410,ObservedSpeciesData!$D$2:$D$4955,$D1410),"")</f>
        <v/>
      </c>
      <c r="P1410" s="23" t="str">
        <f>IF(ISNUMBER(AVERAGEIFS(ObservedSpeciesData!P$2:P$4955,ObservedSpeciesData!$A$2:$A$4955,$A1410,ObservedSpeciesData!$C$2:$C$4955,$C1410,ObservedSpeciesData!$D$2:$D$4955,$D1410)),AVERAGEIFS(ObservedSpeciesData!P$2:P$4955,ObservedSpeciesData!$A$2:$A$4955,$A1410,ObservedSpeciesData!$C$2:$C$4955,$C1410,ObservedSpeciesData!$D$2:$D$4955,$D1410),"")</f>
        <v/>
      </c>
      <c r="Q1410" s="23"/>
      <c r="R1410" s="25" t="str">
        <f>IF(ISNUMBER(AVERAGEIFS(ObservedSpeciesData!R$2:R$4955,ObservedSpeciesData!$A$2:$A$4955,$A1410,ObservedSpeciesData!$D$2:$D$4955,$D1410)),AVERAGEIFS(ObservedSpeciesData!R$2:R$4955,ObservedSpeciesData!$A$2:$A$4955,$A1410,ObservedSpeciesData!$D$2:$D$4955,$D1410),"")</f>
        <v/>
      </c>
      <c r="S1410" s="25" t="str">
        <f>IF(ISNUMBER(AVERAGEIFS(ObservedSpeciesData!S$2:S$4955,ObservedSpeciesData!$A$2:$A$4955,$A1410,ObservedSpeciesData!$D$2:$D$4955,$D1410)),AVERAGEIFS(ObservedSpeciesData!S$2:S$4955,ObservedSpeciesData!$A$2:$A$4955,$A1410,ObservedSpeciesData!$D$2:$D$4955,$D1410),"")</f>
        <v/>
      </c>
      <c r="T1410" s="23" t="str">
        <f>IF(ISNUMBER(AVERAGEIFS(ObservedSpeciesData!T$2:T$4955,ObservedSpeciesData!$A$2:$A$4955,$A1410,ObservedSpeciesData!$D$2:$D$4955,$D1410)),AVERAGEIFS(ObservedSpeciesData!T$2:T$4955,ObservedSpeciesData!$A$2:$A$4955,$A1410,ObservedSpeciesData!$D$2:$D$4955,$D1410),"")</f>
        <v/>
      </c>
      <c r="U1410" s="24" t="str">
        <f>IF(ISNUMBER(AVERAGEIFS(ObservedSpeciesData!U$2:U$4955,ObservedSpeciesData!$A$2:$A$4955,$A1410,ObservedSpeciesData!$C$2:$C$4955,$C1410,ObservedSpeciesData!$D$2:$D$4955,$D1410)),AVERAGEIFS(ObservedSpeciesData!U$2:U$4955,ObservedSpeciesData!$A$2:$A$4955,$A1410,ObservedSpeciesData!$C$2:$C$4955,$C1410,ObservedSpeciesData!$D$2:$D$4955,$D1410),"")</f>
        <v/>
      </c>
      <c r="V1410" s="23" t="str">
        <f>IF(ISNUMBER(AVERAGEIFS(ObservedSpeciesData!V$2:V$4955,ObservedSpeciesData!$A$2:$A$4955,$A1410,ObservedSpeciesData!$D$2:$D$4955,$D1410)),AVERAGEIFS(ObservedSpeciesData!V$2:V$4955,ObservedSpeciesData!$A$2:$A$4955,$A1410,ObservedSpeciesData!$D$2:$D$4955,$D1410),"")</f>
        <v/>
      </c>
      <c r="W1410" s="23" t="str">
        <f>IF(ISNUMBER(AVERAGEIFS(ObservedSpeciesData!W$2:W$4955,ObservedSpeciesData!$A$2:$A$4955,$A1410,ObservedSpeciesData!$D$2:$D$4955,$D1410)),AVERAGEIFS(ObservedSpeciesData!W$2:W$4955,ObservedSpeciesData!$A$2:$A$4955,$A1410,ObservedSpeciesData!$D$2:$D$4955,$D1410),"")</f>
        <v/>
      </c>
      <c r="X1410" s="23" t="str">
        <f>IF(ISNUMBER(AVERAGEIFS(ObservedSpeciesData!X$2:X$4955,ObservedSpeciesData!$A$2:$A$4955,$A1410,ObservedSpeciesData!$D$2:$D$4955,$D1410)),AVERAGEIFS(ObservedSpeciesData!X$2:X$4955,ObservedSpeciesData!$A$2:$A$4955,$A1410,ObservedSpeciesData!$D$2:$D$4955,$D1410),"")</f>
        <v/>
      </c>
      <c r="Y1410" s="23" t="str">
        <f>IF(ISNUMBER(AVERAGEIFS(ObservedSpeciesData!Y$2:Y$4955,ObservedSpeciesData!$A$2:$A$4955,$A1410,ObservedSpeciesData!$D$2:$D$4955,$D1410)),AVERAGEIFS(ObservedSpeciesData!Y$2:Y$4955,ObservedSpeciesData!$A$2:$A$4955,$A1410,ObservedSpeciesData!$D$2:$D$4955,$D1410),"")</f>
        <v/>
      </c>
      <c r="Z1410" s="23" t="str">
        <f>IF(ISNUMBER(AVERAGEIFS(ObservedSpeciesData!Z$2:Z$4955,ObservedSpeciesData!$A$2:$A$4955,$A1410,ObservedSpeciesData!$D$2:$D$4955,$D1410)),AVERAGEIFS(ObservedSpeciesData!Z$2:Z$4955,ObservedSpeciesData!$A$2:$A$4955,$A1410,ObservedSpeciesData!$D$2:$D$4955,$D1410),"")</f>
        <v/>
      </c>
      <c r="AA1410" s="23" t="str">
        <f>IF(ISNUMBER(AVERAGEIFS(ObservedSpeciesData!AA$2:AA$4955,ObservedSpeciesData!$A$2:$A$4955,$A1410,ObservedSpeciesData!$D$2:$D$4955,$D1410)),AVERAGEIFS(ObservedSpeciesData!AA$2:AA$4955,ObservedSpeciesData!$A$2:$A$4955,$A1410,ObservedSpeciesData!$D$2:$D$4955,$D1410),"")</f>
        <v/>
      </c>
      <c r="AB1410" s="24" t="str">
        <f>IF(ISNUMBER(AVERAGEIFS(ObservedSpeciesData!AB$2:AB$4955,ObservedSpeciesData!$A$2:$A$4955,$A1410,ObservedSpeciesData!$D$2:$D$4955,$D1410)),AVERAGEIFS(ObservedSpeciesData!AB$2:AB$4955,ObservedSpeciesData!$A$2:$A$4955,$A1410,ObservedSpeciesData!$D$2:$D$4955,$D1410),"")</f>
        <v/>
      </c>
      <c r="AC1410" s="24" t="str">
        <f>IF(ISNUMBER(AVERAGEIFS(ObservedSpeciesData!AC$2:AC$4955,ObservedSpeciesData!$A$2:$A$4955,$A1410,ObservedSpeciesData!$D$2:$D$4955,$D1410)),AVERAGEIFS(ObservedSpeciesData!AC$2:AC$4955,ObservedSpeciesData!$A$2:$A$4955,$A1410,ObservedSpeciesData!$D$2:$D$4955,$D1410),"")</f>
        <v/>
      </c>
      <c r="AD1410" s="23" t="str">
        <f>IF(ISNUMBER(AVERAGEIFS(ObservedSpeciesData!AD$2:AD$4955,ObservedSpeciesData!$A$2:$A$4955,$A1410,ObservedSpeciesData!$D$2:$D$4955,$D1410)),AVERAGEIFS(ObservedSpeciesData!AD$2:AD$4955,ObservedSpeciesData!$A$2:$A$4955,$A1410,ObservedSpeciesData!$D$2:$D$4955,$D1410),"")</f>
        <v/>
      </c>
      <c r="AE1410" s="24" t="str">
        <f>IF(ISNUMBER(AVERAGEIFS(ObservedSpeciesData!AE$2:AE$4955,ObservedSpeciesData!$A$2:$A$4955,$A1410,ObservedSpeciesData!$D$2:$D$4955,$D1410)),AVERAGEIFS(ObservedSpeciesData!AE$2:AE$4955,ObservedSpeciesData!$A$2:$A$4955,$A1410,ObservedSpeciesData!$D$2:$D$4955,$D1410),"")</f>
        <v/>
      </c>
      <c r="AF1410" s="23"/>
      <c r="AG1410" s="24"/>
      <c r="AH1410" s="23" t="str">
        <f>IF(ISNUMBER(AVERAGEIFS(ObservedSpeciesData!AH$2:AH$4955,ObservedSpeciesData!$A$2:$A$4955,$A1410,ObservedSpeciesData!$D$2:$D$4955,$D1410)),AVERAGEIFS(ObservedSpeciesData!AH$2:AH$4955,ObservedSpeciesData!$A$2:$A$4955,$A1410,ObservedSpeciesData!$D$2:$D$4955,$D1410),"")</f>
        <v/>
      </c>
      <c r="AI1410" s="23" t="str">
        <f>IF(ISNUMBER(AVERAGEIFS(ObservedSpeciesData!AI$2:AI$4955,ObservedSpeciesData!$A$2:$A$4955,$A1410,ObservedSpeciesData!$C$2:$C$4955,$C1410,ObservedSpeciesData!$D$2:$D$4955,$D1410)),AVERAGEIFS(ObservedSpeciesData!AI$2:AI$4955,ObservedSpeciesData!$A$2:$A$4955,$A1410,ObservedSpeciesData!$C$2:$C$4955,$C1410,ObservedSpeciesData!$D$2:$D$4955,$D1410),"")</f>
        <v/>
      </c>
      <c r="AJ1410" s="2">
        <f>COUNTIFS(ObservedSpeciesData!$A$2:$A$828,$A1410,ObservedSpeciesData!$D$2:$D$828,$D1410)</f>
        <v>0</v>
      </c>
      <c r="AK1410" s="2">
        <f t="shared" ref="AK1410:AK1473" si="22">COUNT(M1410:AI1410)</f>
        <v>1</v>
      </c>
    </row>
    <row r="1411" spans="1:37" x14ac:dyDescent="0.25">
      <c r="A1411" s="14" t="s">
        <v>81</v>
      </c>
      <c r="B1411" t="s">
        <v>80</v>
      </c>
      <c r="C1411" t="s">
        <v>79</v>
      </c>
      <c r="D1411" s="13">
        <v>42339</v>
      </c>
      <c r="E1411">
        <v>1</v>
      </c>
      <c r="F1411">
        <v>500</v>
      </c>
      <c r="G1411" s="2" t="s">
        <v>87</v>
      </c>
      <c r="H1411" s="2" t="s">
        <v>12</v>
      </c>
      <c r="I1411">
        <v>10</v>
      </c>
      <c r="J1411" s="2" t="s">
        <v>88</v>
      </c>
      <c r="K1411" s="2">
        <f>IF(ISNUMBER(AVERAGEIFS(ObservedSpeciesData!K$2:K$4955,ObservedSpeciesData!$A$2:$A$4955,$A1411,ObservedSpeciesData!$D$2:$D$4955,$D1411)),AVERAGEIFS(ObservedSpeciesData!K$2:K$4955,ObservedSpeciesData!$A$2:$A$4955,$A1411,ObservedSpeciesData!$D$2:$D$4955,$D1411),"")</f>
        <v>450</v>
      </c>
      <c r="L1411" s="26">
        <f>IF(ISNUMBER(AVERAGEIFS(ObservedSpeciesData!L$2:L$4955,ObservedSpeciesData!$A$2:$A$4955,$A1411,ObservedSpeciesData!$D$2:$D$4955,$D1411)),AVERAGEIFS(ObservedSpeciesData!L$2:L$4955,ObservedSpeciesData!$A$2:$A$4955,$A1411,ObservedSpeciesData!$D$2:$D$4955,$D1411),"")</f>
        <v>3169.3333333333335</v>
      </c>
      <c r="M1411" s="23">
        <f>IF(ISNUMBER(AVERAGEIFS(ObservedSpeciesData!M$2:M$4955,ObservedSpeciesData!$A$2:$A$4955,$A1411,ObservedSpeciesData!$D$2:$D$4955,$D1411)),AVERAGEIFS(ObservedSpeciesData!M$2:M$4955,ObservedSpeciesData!$A$2:$A$4955,$A1411,ObservedSpeciesData!$D$2:$D$4955,$D1411),"")</f>
        <v>316.93333333333334</v>
      </c>
      <c r="N1411" s="23" t="str">
        <f>IF(ISNUMBER(AVERAGEIFS(ObservedSpeciesData!N$2:N$4955,ObservedSpeciesData!$A$2:$A$4955,$A1411,ObservedSpeciesData!$D$2:$D$4955,$D1411)),AVERAGEIFS(ObservedSpeciesData!N$2:N$4955,ObservedSpeciesData!$A$2:$A$4955,$A1411,ObservedSpeciesData!$D$2:$D$4955,$D1411),"")</f>
        <v/>
      </c>
      <c r="O1411" s="23" t="str">
        <f>IF(ISNUMBER(AVERAGEIFS(ObservedSpeciesData!O$2:O$4955,ObservedSpeciesData!$A$2:$A$4955,$A1411,ObservedSpeciesData!$D$2:$D$4955,$D1411)),AVERAGEIFS(ObservedSpeciesData!O$2:O$4955,ObservedSpeciesData!$A$2:$A$4955,$A1411,ObservedSpeciesData!$D$2:$D$4955,$D1411),"")</f>
        <v/>
      </c>
      <c r="P1411" s="23" t="str">
        <f>IF(ISNUMBER(AVERAGEIFS(ObservedSpeciesData!P$2:P$4955,ObservedSpeciesData!$A$2:$A$4955,$A1411,ObservedSpeciesData!$C$2:$C$4955,$C1411,ObservedSpeciesData!$D$2:$D$4955,$D1411)),AVERAGEIFS(ObservedSpeciesData!P$2:P$4955,ObservedSpeciesData!$A$2:$A$4955,$A1411,ObservedSpeciesData!$C$2:$C$4955,$C1411,ObservedSpeciesData!$D$2:$D$4955,$D1411),"")</f>
        <v/>
      </c>
      <c r="Q1411" s="23"/>
      <c r="R1411" s="25" t="str">
        <f>IF(ISNUMBER(AVERAGEIFS(ObservedSpeciesData!R$2:R$4955,ObservedSpeciesData!$A$2:$A$4955,$A1411,ObservedSpeciesData!$D$2:$D$4955,$D1411)),AVERAGEIFS(ObservedSpeciesData!R$2:R$4955,ObservedSpeciesData!$A$2:$A$4955,$A1411,ObservedSpeciesData!$D$2:$D$4955,$D1411),"")</f>
        <v/>
      </c>
      <c r="S1411" s="25" t="str">
        <f>IF(ISNUMBER(AVERAGEIFS(ObservedSpeciesData!S$2:S$4955,ObservedSpeciesData!$A$2:$A$4955,$A1411,ObservedSpeciesData!$D$2:$D$4955,$D1411)),AVERAGEIFS(ObservedSpeciesData!S$2:S$4955,ObservedSpeciesData!$A$2:$A$4955,$A1411,ObservedSpeciesData!$D$2:$D$4955,$D1411),"")</f>
        <v/>
      </c>
      <c r="T1411" s="23" t="str">
        <f>IF(ISNUMBER(AVERAGEIFS(ObservedSpeciesData!T$2:T$4955,ObservedSpeciesData!$A$2:$A$4955,$A1411,ObservedSpeciesData!$D$2:$D$4955,$D1411)),AVERAGEIFS(ObservedSpeciesData!T$2:T$4955,ObservedSpeciesData!$A$2:$A$4955,$A1411,ObservedSpeciesData!$D$2:$D$4955,$D1411),"")</f>
        <v/>
      </c>
      <c r="U1411" s="24" t="str">
        <f>IF(ISNUMBER(AVERAGEIFS(ObservedSpeciesData!U$2:U$4955,ObservedSpeciesData!$A$2:$A$4955,$A1411,ObservedSpeciesData!$C$2:$C$4955,$C1411,ObservedSpeciesData!$D$2:$D$4955,$D1411)),AVERAGEIFS(ObservedSpeciesData!U$2:U$4955,ObservedSpeciesData!$A$2:$A$4955,$A1411,ObservedSpeciesData!$C$2:$C$4955,$C1411,ObservedSpeciesData!$D$2:$D$4955,$D1411),"")</f>
        <v/>
      </c>
      <c r="V1411" s="23" t="str">
        <f>IF(ISNUMBER(AVERAGEIFS(ObservedSpeciesData!V$2:V$4955,ObservedSpeciesData!$A$2:$A$4955,$A1411,ObservedSpeciesData!$D$2:$D$4955,$D1411)),AVERAGEIFS(ObservedSpeciesData!V$2:V$4955,ObservedSpeciesData!$A$2:$A$4955,$A1411,ObservedSpeciesData!$D$2:$D$4955,$D1411),"")</f>
        <v/>
      </c>
      <c r="W1411" s="23" t="str">
        <f>IF(ISNUMBER(AVERAGEIFS(ObservedSpeciesData!W$2:W$4955,ObservedSpeciesData!$A$2:$A$4955,$A1411,ObservedSpeciesData!$D$2:$D$4955,$D1411)),AVERAGEIFS(ObservedSpeciesData!W$2:W$4955,ObservedSpeciesData!$A$2:$A$4955,$A1411,ObservedSpeciesData!$D$2:$D$4955,$D1411),"")</f>
        <v/>
      </c>
      <c r="X1411" s="23" t="str">
        <f>IF(ISNUMBER(AVERAGEIFS(ObservedSpeciesData!X$2:X$4955,ObservedSpeciesData!$A$2:$A$4955,$A1411,ObservedSpeciesData!$D$2:$D$4955,$D1411)),AVERAGEIFS(ObservedSpeciesData!X$2:X$4955,ObservedSpeciesData!$A$2:$A$4955,$A1411,ObservedSpeciesData!$D$2:$D$4955,$D1411),"")</f>
        <v/>
      </c>
      <c r="Y1411" s="23" t="str">
        <f>IF(ISNUMBER(AVERAGEIFS(ObservedSpeciesData!Y$2:Y$4955,ObservedSpeciesData!$A$2:$A$4955,$A1411,ObservedSpeciesData!$D$2:$D$4955,$D1411)),AVERAGEIFS(ObservedSpeciesData!Y$2:Y$4955,ObservedSpeciesData!$A$2:$A$4955,$A1411,ObservedSpeciesData!$D$2:$D$4955,$D1411),"")</f>
        <v/>
      </c>
      <c r="Z1411" s="23" t="str">
        <f>IF(ISNUMBER(AVERAGEIFS(ObservedSpeciesData!Z$2:Z$4955,ObservedSpeciesData!$A$2:$A$4955,$A1411,ObservedSpeciesData!$D$2:$D$4955,$D1411)),AVERAGEIFS(ObservedSpeciesData!Z$2:Z$4955,ObservedSpeciesData!$A$2:$A$4955,$A1411,ObservedSpeciesData!$D$2:$D$4955,$D1411),"")</f>
        <v/>
      </c>
      <c r="AA1411" s="23" t="str">
        <f>IF(ISNUMBER(AVERAGEIFS(ObservedSpeciesData!AA$2:AA$4955,ObservedSpeciesData!$A$2:$A$4955,$A1411,ObservedSpeciesData!$D$2:$D$4955,$D1411)),AVERAGEIFS(ObservedSpeciesData!AA$2:AA$4955,ObservedSpeciesData!$A$2:$A$4955,$A1411,ObservedSpeciesData!$D$2:$D$4955,$D1411),"")</f>
        <v/>
      </c>
      <c r="AB1411" s="24" t="str">
        <f>IF(ISNUMBER(AVERAGEIFS(ObservedSpeciesData!AB$2:AB$4955,ObservedSpeciesData!$A$2:$A$4955,$A1411,ObservedSpeciesData!$D$2:$D$4955,$D1411)),AVERAGEIFS(ObservedSpeciesData!AB$2:AB$4955,ObservedSpeciesData!$A$2:$A$4955,$A1411,ObservedSpeciesData!$D$2:$D$4955,$D1411),"")</f>
        <v/>
      </c>
      <c r="AC1411" s="24" t="str">
        <f>IF(ISNUMBER(AVERAGEIFS(ObservedSpeciesData!AC$2:AC$4955,ObservedSpeciesData!$A$2:$A$4955,$A1411,ObservedSpeciesData!$D$2:$D$4955,$D1411)),AVERAGEIFS(ObservedSpeciesData!AC$2:AC$4955,ObservedSpeciesData!$A$2:$A$4955,$A1411,ObservedSpeciesData!$D$2:$D$4955,$D1411),"")</f>
        <v/>
      </c>
      <c r="AD1411" s="23" t="str">
        <f>IF(ISNUMBER(AVERAGEIFS(ObservedSpeciesData!AD$2:AD$4955,ObservedSpeciesData!$A$2:$A$4955,$A1411,ObservedSpeciesData!$D$2:$D$4955,$D1411)),AVERAGEIFS(ObservedSpeciesData!AD$2:AD$4955,ObservedSpeciesData!$A$2:$A$4955,$A1411,ObservedSpeciesData!$D$2:$D$4955,$D1411),"")</f>
        <v/>
      </c>
      <c r="AE1411" s="24" t="str">
        <f>IF(ISNUMBER(AVERAGEIFS(ObservedSpeciesData!AE$2:AE$4955,ObservedSpeciesData!$A$2:$A$4955,$A1411,ObservedSpeciesData!$D$2:$D$4955,$D1411)),AVERAGEIFS(ObservedSpeciesData!AE$2:AE$4955,ObservedSpeciesData!$A$2:$A$4955,$A1411,ObservedSpeciesData!$D$2:$D$4955,$D1411),"")</f>
        <v/>
      </c>
      <c r="AF1411" s="23"/>
      <c r="AG1411" s="24"/>
      <c r="AH1411" s="23" t="str">
        <f>IF(ISNUMBER(AVERAGEIFS(ObservedSpeciesData!AH$2:AH$4955,ObservedSpeciesData!$A$2:$A$4955,$A1411,ObservedSpeciesData!$D$2:$D$4955,$D1411)),AVERAGEIFS(ObservedSpeciesData!AH$2:AH$4955,ObservedSpeciesData!$A$2:$A$4955,$A1411,ObservedSpeciesData!$D$2:$D$4955,$D1411),"")</f>
        <v/>
      </c>
      <c r="AI1411" s="23" t="str">
        <f>IF(ISNUMBER(AVERAGEIFS(ObservedSpeciesData!AI$2:AI$4955,ObservedSpeciesData!$A$2:$A$4955,$A1411,ObservedSpeciesData!$C$2:$C$4955,$C1411,ObservedSpeciesData!$D$2:$D$4955,$D1411)),AVERAGEIFS(ObservedSpeciesData!AI$2:AI$4955,ObservedSpeciesData!$A$2:$A$4955,$A1411,ObservedSpeciesData!$C$2:$C$4955,$C1411,ObservedSpeciesData!$D$2:$D$4955,$D1411),"")</f>
        <v/>
      </c>
      <c r="AJ1411" s="2">
        <f>COUNTIFS(ObservedSpeciesData!$A$2:$A$828,$A1411,ObservedSpeciesData!$D$2:$D$828,$D1411)</f>
        <v>0</v>
      </c>
      <c r="AK1411" s="2">
        <f t="shared" si="22"/>
        <v>1</v>
      </c>
    </row>
    <row r="1412" spans="1:37" x14ac:dyDescent="0.25">
      <c r="A1412" s="14" t="s">
        <v>86</v>
      </c>
      <c r="B1412" t="s">
        <v>80</v>
      </c>
      <c r="C1412" t="s">
        <v>79</v>
      </c>
      <c r="D1412" s="13">
        <v>42346</v>
      </c>
      <c r="E1412">
        <v>1</v>
      </c>
      <c r="F1412">
        <v>0</v>
      </c>
      <c r="G1412" s="2" t="s">
        <v>87</v>
      </c>
      <c r="H1412" s="2" t="s">
        <v>12</v>
      </c>
      <c r="I1412">
        <v>10</v>
      </c>
      <c r="J1412" s="2" t="s">
        <v>88</v>
      </c>
      <c r="K1412" s="2">
        <f>IF(ISNUMBER(AVERAGEIFS(ObservedSpeciesData!K$2:K$4955,ObservedSpeciesData!$A$2:$A$4955,$A1412,ObservedSpeciesData!$D$2:$D$4955,$D1412)),AVERAGEIFS(ObservedSpeciesData!K$2:K$4955,ObservedSpeciesData!$A$2:$A$4955,$A1412,ObservedSpeciesData!$D$2:$D$4955,$D1412),"")</f>
        <v>0</v>
      </c>
      <c r="L1412" s="26">
        <f>IF(ISNUMBER(AVERAGEIFS(ObservedSpeciesData!L$2:L$4955,ObservedSpeciesData!$A$2:$A$4955,$A1412,ObservedSpeciesData!$D$2:$D$4955,$D1412)),AVERAGEIFS(ObservedSpeciesData!L$2:L$4955,ObservedSpeciesData!$A$2:$A$4955,$A1412,ObservedSpeciesData!$D$2:$D$4955,$D1412),"")</f>
        <v>2870.6666666666665</v>
      </c>
      <c r="M1412" s="23">
        <f>IF(ISNUMBER(AVERAGEIFS(ObservedSpeciesData!M$2:M$4955,ObservedSpeciesData!$A$2:$A$4955,$A1412,ObservedSpeciesData!$D$2:$D$4955,$D1412)),AVERAGEIFS(ObservedSpeciesData!M$2:M$4955,ObservedSpeciesData!$A$2:$A$4955,$A1412,ObservedSpeciesData!$D$2:$D$4955,$D1412),"")</f>
        <v>287.06666666666666</v>
      </c>
      <c r="N1412" s="23" t="str">
        <f>IF(ISNUMBER(AVERAGEIFS(ObservedSpeciesData!N$2:N$4955,ObservedSpeciesData!$A$2:$A$4955,$A1412,ObservedSpeciesData!$D$2:$D$4955,$D1412)),AVERAGEIFS(ObservedSpeciesData!N$2:N$4955,ObservedSpeciesData!$A$2:$A$4955,$A1412,ObservedSpeciesData!$D$2:$D$4955,$D1412),"")</f>
        <v/>
      </c>
      <c r="O1412" s="23" t="str">
        <f>IF(ISNUMBER(AVERAGEIFS(ObservedSpeciesData!O$2:O$4955,ObservedSpeciesData!$A$2:$A$4955,$A1412,ObservedSpeciesData!$D$2:$D$4955,$D1412)),AVERAGEIFS(ObservedSpeciesData!O$2:O$4955,ObservedSpeciesData!$A$2:$A$4955,$A1412,ObservedSpeciesData!$D$2:$D$4955,$D1412),"")</f>
        <v/>
      </c>
      <c r="P1412" s="23" t="str">
        <f>IF(ISNUMBER(AVERAGEIFS(ObservedSpeciesData!P$2:P$4955,ObservedSpeciesData!$A$2:$A$4955,$A1412,ObservedSpeciesData!$C$2:$C$4955,$C1412,ObservedSpeciesData!$D$2:$D$4955,$D1412)),AVERAGEIFS(ObservedSpeciesData!P$2:P$4955,ObservedSpeciesData!$A$2:$A$4955,$A1412,ObservedSpeciesData!$C$2:$C$4955,$C1412,ObservedSpeciesData!$D$2:$D$4955,$D1412),"")</f>
        <v/>
      </c>
      <c r="Q1412" s="23"/>
      <c r="R1412" s="25" t="str">
        <f>IF(ISNUMBER(AVERAGEIFS(ObservedSpeciesData!R$2:R$4955,ObservedSpeciesData!$A$2:$A$4955,$A1412,ObservedSpeciesData!$D$2:$D$4955,$D1412)),AVERAGEIFS(ObservedSpeciesData!R$2:R$4955,ObservedSpeciesData!$A$2:$A$4955,$A1412,ObservedSpeciesData!$D$2:$D$4955,$D1412),"")</f>
        <v/>
      </c>
      <c r="S1412" s="25" t="str">
        <f>IF(ISNUMBER(AVERAGEIFS(ObservedSpeciesData!S$2:S$4955,ObservedSpeciesData!$A$2:$A$4955,$A1412,ObservedSpeciesData!$D$2:$D$4955,$D1412)),AVERAGEIFS(ObservedSpeciesData!S$2:S$4955,ObservedSpeciesData!$A$2:$A$4955,$A1412,ObservedSpeciesData!$D$2:$D$4955,$D1412),"")</f>
        <v/>
      </c>
      <c r="T1412" s="23" t="str">
        <f>IF(ISNUMBER(AVERAGEIFS(ObservedSpeciesData!T$2:T$4955,ObservedSpeciesData!$A$2:$A$4955,$A1412,ObservedSpeciesData!$D$2:$D$4955,$D1412)),AVERAGEIFS(ObservedSpeciesData!T$2:T$4955,ObservedSpeciesData!$A$2:$A$4955,$A1412,ObservedSpeciesData!$D$2:$D$4955,$D1412),"")</f>
        <v/>
      </c>
      <c r="U1412" s="24" t="str">
        <f>IF(ISNUMBER(AVERAGEIFS(ObservedSpeciesData!U$2:U$4955,ObservedSpeciesData!$A$2:$A$4955,$A1412,ObservedSpeciesData!$C$2:$C$4955,$C1412,ObservedSpeciesData!$D$2:$D$4955,$D1412)),AVERAGEIFS(ObservedSpeciesData!U$2:U$4955,ObservedSpeciesData!$A$2:$A$4955,$A1412,ObservedSpeciesData!$C$2:$C$4955,$C1412,ObservedSpeciesData!$D$2:$D$4955,$D1412),"")</f>
        <v/>
      </c>
      <c r="V1412" s="23" t="str">
        <f>IF(ISNUMBER(AVERAGEIFS(ObservedSpeciesData!V$2:V$4955,ObservedSpeciesData!$A$2:$A$4955,$A1412,ObservedSpeciesData!$D$2:$D$4955,$D1412)),AVERAGEIFS(ObservedSpeciesData!V$2:V$4955,ObservedSpeciesData!$A$2:$A$4955,$A1412,ObservedSpeciesData!$D$2:$D$4955,$D1412),"")</f>
        <v/>
      </c>
      <c r="W1412" s="23" t="str">
        <f>IF(ISNUMBER(AVERAGEIFS(ObservedSpeciesData!W$2:W$4955,ObservedSpeciesData!$A$2:$A$4955,$A1412,ObservedSpeciesData!$D$2:$D$4955,$D1412)),AVERAGEIFS(ObservedSpeciesData!W$2:W$4955,ObservedSpeciesData!$A$2:$A$4955,$A1412,ObservedSpeciesData!$D$2:$D$4955,$D1412),"")</f>
        <v/>
      </c>
      <c r="X1412" s="23" t="str">
        <f>IF(ISNUMBER(AVERAGEIFS(ObservedSpeciesData!X$2:X$4955,ObservedSpeciesData!$A$2:$A$4955,$A1412,ObservedSpeciesData!$D$2:$D$4955,$D1412)),AVERAGEIFS(ObservedSpeciesData!X$2:X$4955,ObservedSpeciesData!$A$2:$A$4955,$A1412,ObservedSpeciesData!$D$2:$D$4955,$D1412),"")</f>
        <v/>
      </c>
      <c r="Y1412" s="23" t="str">
        <f>IF(ISNUMBER(AVERAGEIFS(ObservedSpeciesData!Y$2:Y$4955,ObservedSpeciesData!$A$2:$A$4955,$A1412,ObservedSpeciesData!$D$2:$D$4955,$D1412)),AVERAGEIFS(ObservedSpeciesData!Y$2:Y$4955,ObservedSpeciesData!$A$2:$A$4955,$A1412,ObservedSpeciesData!$D$2:$D$4955,$D1412),"")</f>
        <v/>
      </c>
      <c r="Z1412" s="23" t="str">
        <f>IF(ISNUMBER(AVERAGEIFS(ObservedSpeciesData!Z$2:Z$4955,ObservedSpeciesData!$A$2:$A$4955,$A1412,ObservedSpeciesData!$D$2:$D$4955,$D1412)),AVERAGEIFS(ObservedSpeciesData!Z$2:Z$4955,ObservedSpeciesData!$A$2:$A$4955,$A1412,ObservedSpeciesData!$D$2:$D$4955,$D1412),"")</f>
        <v/>
      </c>
      <c r="AA1412" s="23" t="str">
        <f>IF(ISNUMBER(AVERAGEIFS(ObservedSpeciesData!AA$2:AA$4955,ObservedSpeciesData!$A$2:$A$4955,$A1412,ObservedSpeciesData!$D$2:$D$4955,$D1412)),AVERAGEIFS(ObservedSpeciesData!AA$2:AA$4955,ObservedSpeciesData!$A$2:$A$4955,$A1412,ObservedSpeciesData!$D$2:$D$4955,$D1412),"")</f>
        <v/>
      </c>
      <c r="AB1412" s="24" t="str">
        <f>IF(ISNUMBER(AVERAGEIFS(ObservedSpeciesData!AB$2:AB$4955,ObservedSpeciesData!$A$2:$A$4955,$A1412,ObservedSpeciesData!$D$2:$D$4955,$D1412)),AVERAGEIFS(ObservedSpeciesData!AB$2:AB$4955,ObservedSpeciesData!$A$2:$A$4955,$A1412,ObservedSpeciesData!$D$2:$D$4955,$D1412),"")</f>
        <v/>
      </c>
      <c r="AC1412" s="24" t="str">
        <f>IF(ISNUMBER(AVERAGEIFS(ObservedSpeciesData!AC$2:AC$4955,ObservedSpeciesData!$A$2:$A$4955,$A1412,ObservedSpeciesData!$D$2:$D$4955,$D1412)),AVERAGEIFS(ObservedSpeciesData!AC$2:AC$4955,ObservedSpeciesData!$A$2:$A$4955,$A1412,ObservedSpeciesData!$D$2:$D$4955,$D1412),"")</f>
        <v/>
      </c>
      <c r="AD1412" s="23" t="str">
        <f>IF(ISNUMBER(AVERAGEIFS(ObservedSpeciesData!AD$2:AD$4955,ObservedSpeciesData!$A$2:$A$4955,$A1412,ObservedSpeciesData!$D$2:$D$4955,$D1412)),AVERAGEIFS(ObservedSpeciesData!AD$2:AD$4955,ObservedSpeciesData!$A$2:$A$4955,$A1412,ObservedSpeciesData!$D$2:$D$4955,$D1412),"")</f>
        <v/>
      </c>
      <c r="AE1412" s="24" t="str">
        <f>IF(ISNUMBER(AVERAGEIFS(ObservedSpeciesData!AE$2:AE$4955,ObservedSpeciesData!$A$2:$A$4955,$A1412,ObservedSpeciesData!$D$2:$D$4955,$D1412)),AVERAGEIFS(ObservedSpeciesData!AE$2:AE$4955,ObservedSpeciesData!$A$2:$A$4955,$A1412,ObservedSpeciesData!$D$2:$D$4955,$D1412),"")</f>
        <v/>
      </c>
      <c r="AF1412" s="23"/>
      <c r="AG1412" s="24"/>
      <c r="AH1412" s="23" t="str">
        <f>IF(ISNUMBER(AVERAGEIFS(ObservedSpeciesData!AH$2:AH$4955,ObservedSpeciesData!$A$2:$A$4955,$A1412,ObservedSpeciesData!$D$2:$D$4955,$D1412)),AVERAGEIFS(ObservedSpeciesData!AH$2:AH$4955,ObservedSpeciesData!$A$2:$A$4955,$A1412,ObservedSpeciesData!$D$2:$D$4955,$D1412),"")</f>
        <v/>
      </c>
      <c r="AI1412" s="23" t="str">
        <f>IF(ISNUMBER(AVERAGEIFS(ObservedSpeciesData!AI$2:AI$4955,ObservedSpeciesData!$A$2:$A$4955,$A1412,ObservedSpeciesData!$C$2:$C$4955,$C1412,ObservedSpeciesData!$D$2:$D$4955,$D1412)),AVERAGEIFS(ObservedSpeciesData!AI$2:AI$4955,ObservedSpeciesData!$A$2:$A$4955,$A1412,ObservedSpeciesData!$C$2:$C$4955,$C1412,ObservedSpeciesData!$D$2:$D$4955,$D1412),"")</f>
        <v/>
      </c>
      <c r="AJ1412" s="2">
        <f>COUNTIFS(ObservedSpeciesData!$A$2:$A$828,$A1412,ObservedSpeciesData!$D$2:$D$828,$D1412)</f>
        <v>0</v>
      </c>
      <c r="AK1412" s="2">
        <f t="shared" si="22"/>
        <v>1</v>
      </c>
    </row>
    <row r="1413" spans="1:37" x14ac:dyDescent="0.25">
      <c r="A1413" s="14" t="s">
        <v>85</v>
      </c>
      <c r="B1413" t="s">
        <v>80</v>
      </c>
      <c r="C1413" t="s">
        <v>79</v>
      </c>
      <c r="D1413" s="13">
        <v>42346</v>
      </c>
      <c r="E1413">
        <v>1</v>
      </c>
      <c r="F1413">
        <v>50</v>
      </c>
      <c r="G1413" s="2" t="s">
        <v>87</v>
      </c>
      <c r="H1413" s="2" t="s">
        <v>12</v>
      </c>
      <c r="I1413">
        <v>10</v>
      </c>
      <c r="J1413" s="2" t="s">
        <v>88</v>
      </c>
      <c r="K1413" s="2">
        <f>IF(ISNUMBER(AVERAGEIFS(ObservedSpeciesData!K$2:K$4955,ObservedSpeciesData!$A$2:$A$4955,$A1413,ObservedSpeciesData!$D$2:$D$4955,$D1413)),AVERAGEIFS(ObservedSpeciesData!K$2:K$4955,ObservedSpeciesData!$A$2:$A$4955,$A1413,ObservedSpeciesData!$D$2:$D$4955,$D1413),"")</f>
        <v>45</v>
      </c>
      <c r="L1413" s="26">
        <f>IF(ISNUMBER(AVERAGEIFS(ObservedSpeciesData!L$2:L$4955,ObservedSpeciesData!$A$2:$A$4955,$A1413,ObservedSpeciesData!$D$2:$D$4955,$D1413)),AVERAGEIFS(ObservedSpeciesData!L$2:L$4955,ObservedSpeciesData!$A$2:$A$4955,$A1413,ObservedSpeciesData!$D$2:$D$4955,$D1413),"")</f>
        <v>3048</v>
      </c>
      <c r="M1413" s="23">
        <f>IF(ISNUMBER(AVERAGEIFS(ObservedSpeciesData!M$2:M$4955,ObservedSpeciesData!$A$2:$A$4955,$A1413,ObservedSpeciesData!$D$2:$D$4955,$D1413)),AVERAGEIFS(ObservedSpeciesData!M$2:M$4955,ObservedSpeciesData!$A$2:$A$4955,$A1413,ObservedSpeciesData!$D$2:$D$4955,$D1413),"")</f>
        <v>304.8</v>
      </c>
      <c r="N1413" s="23" t="str">
        <f>IF(ISNUMBER(AVERAGEIFS(ObservedSpeciesData!N$2:N$4955,ObservedSpeciesData!$A$2:$A$4955,$A1413,ObservedSpeciesData!$D$2:$D$4955,$D1413)),AVERAGEIFS(ObservedSpeciesData!N$2:N$4955,ObservedSpeciesData!$A$2:$A$4955,$A1413,ObservedSpeciesData!$D$2:$D$4955,$D1413),"")</f>
        <v/>
      </c>
      <c r="O1413" s="23" t="str">
        <f>IF(ISNUMBER(AVERAGEIFS(ObservedSpeciesData!O$2:O$4955,ObservedSpeciesData!$A$2:$A$4955,$A1413,ObservedSpeciesData!$D$2:$D$4955,$D1413)),AVERAGEIFS(ObservedSpeciesData!O$2:O$4955,ObservedSpeciesData!$A$2:$A$4955,$A1413,ObservedSpeciesData!$D$2:$D$4955,$D1413),"")</f>
        <v/>
      </c>
      <c r="P1413" s="23" t="str">
        <f>IF(ISNUMBER(AVERAGEIFS(ObservedSpeciesData!P$2:P$4955,ObservedSpeciesData!$A$2:$A$4955,$A1413,ObservedSpeciesData!$C$2:$C$4955,$C1413,ObservedSpeciesData!$D$2:$D$4955,$D1413)),AVERAGEIFS(ObservedSpeciesData!P$2:P$4955,ObservedSpeciesData!$A$2:$A$4955,$A1413,ObservedSpeciesData!$C$2:$C$4955,$C1413,ObservedSpeciesData!$D$2:$D$4955,$D1413),"")</f>
        <v/>
      </c>
      <c r="Q1413" s="23"/>
      <c r="R1413" s="25" t="str">
        <f>IF(ISNUMBER(AVERAGEIFS(ObservedSpeciesData!R$2:R$4955,ObservedSpeciesData!$A$2:$A$4955,$A1413,ObservedSpeciesData!$D$2:$D$4955,$D1413)),AVERAGEIFS(ObservedSpeciesData!R$2:R$4955,ObservedSpeciesData!$A$2:$A$4955,$A1413,ObservedSpeciesData!$D$2:$D$4955,$D1413),"")</f>
        <v/>
      </c>
      <c r="S1413" s="25" t="str">
        <f>IF(ISNUMBER(AVERAGEIFS(ObservedSpeciesData!S$2:S$4955,ObservedSpeciesData!$A$2:$A$4955,$A1413,ObservedSpeciesData!$D$2:$D$4955,$D1413)),AVERAGEIFS(ObservedSpeciesData!S$2:S$4955,ObservedSpeciesData!$A$2:$A$4955,$A1413,ObservedSpeciesData!$D$2:$D$4955,$D1413),"")</f>
        <v/>
      </c>
      <c r="T1413" s="23" t="str">
        <f>IF(ISNUMBER(AVERAGEIFS(ObservedSpeciesData!T$2:T$4955,ObservedSpeciesData!$A$2:$A$4955,$A1413,ObservedSpeciesData!$D$2:$D$4955,$D1413)),AVERAGEIFS(ObservedSpeciesData!T$2:T$4955,ObservedSpeciesData!$A$2:$A$4955,$A1413,ObservedSpeciesData!$D$2:$D$4955,$D1413),"")</f>
        <v/>
      </c>
      <c r="U1413" s="24" t="str">
        <f>IF(ISNUMBER(AVERAGEIFS(ObservedSpeciesData!U$2:U$4955,ObservedSpeciesData!$A$2:$A$4955,$A1413,ObservedSpeciesData!$C$2:$C$4955,$C1413,ObservedSpeciesData!$D$2:$D$4955,$D1413)),AVERAGEIFS(ObservedSpeciesData!U$2:U$4955,ObservedSpeciesData!$A$2:$A$4955,$A1413,ObservedSpeciesData!$C$2:$C$4955,$C1413,ObservedSpeciesData!$D$2:$D$4955,$D1413),"")</f>
        <v/>
      </c>
      <c r="V1413" s="23" t="str">
        <f>IF(ISNUMBER(AVERAGEIFS(ObservedSpeciesData!V$2:V$4955,ObservedSpeciesData!$A$2:$A$4955,$A1413,ObservedSpeciesData!$D$2:$D$4955,$D1413)),AVERAGEIFS(ObservedSpeciesData!V$2:V$4955,ObservedSpeciesData!$A$2:$A$4955,$A1413,ObservedSpeciesData!$D$2:$D$4955,$D1413),"")</f>
        <v/>
      </c>
      <c r="W1413" s="23" t="str">
        <f>IF(ISNUMBER(AVERAGEIFS(ObservedSpeciesData!W$2:W$4955,ObservedSpeciesData!$A$2:$A$4955,$A1413,ObservedSpeciesData!$D$2:$D$4955,$D1413)),AVERAGEIFS(ObservedSpeciesData!W$2:W$4955,ObservedSpeciesData!$A$2:$A$4955,$A1413,ObservedSpeciesData!$D$2:$D$4955,$D1413),"")</f>
        <v/>
      </c>
      <c r="X1413" s="23" t="str">
        <f>IF(ISNUMBER(AVERAGEIFS(ObservedSpeciesData!X$2:X$4955,ObservedSpeciesData!$A$2:$A$4955,$A1413,ObservedSpeciesData!$D$2:$D$4955,$D1413)),AVERAGEIFS(ObservedSpeciesData!X$2:X$4955,ObservedSpeciesData!$A$2:$A$4955,$A1413,ObservedSpeciesData!$D$2:$D$4955,$D1413),"")</f>
        <v/>
      </c>
      <c r="Y1413" s="23" t="str">
        <f>IF(ISNUMBER(AVERAGEIFS(ObservedSpeciesData!Y$2:Y$4955,ObservedSpeciesData!$A$2:$A$4955,$A1413,ObservedSpeciesData!$D$2:$D$4955,$D1413)),AVERAGEIFS(ObservedSpeciesData!Y$2:Y$4955,ObservedSpeciesData!$A$2:$A$4955,$A1413,ObservedSpeciesData!$D$2:$D$4955,$D1413),"")</f>
        <v/>
      </c>
      <c r="Z1413" s="23" t="str">
        <f>IF(ISNUMBER(AVERAGEIFS(ObservedSpeciesData!Z$2:Z$4955,ObservedSpeciesData!$A$2:$A$4955,$A1413,ObservedSpeciesData!$D$2:$D$4955,$D1413)),AVERAGEIFS(ObservedSpeciesData!Z$2:Z$4955,ObservedSpeciesData!$A$2:$A$4955,$A1413,ObservedSpeciesData!$D$2:$D$4955,$D1413),"")</f>
        <v/>
      </c>
      <c r="AA1413" s="23" t="str">
        <f>IF(ISNUMBER(AVERAGEIFS(ObservedSpeciesData!AA$2:AA$4955,ObservedSpeciesData!$A$2:$A$4955,$A1413,ObservedSpeciesData!$D$2:$D$4955,$D1413)),AVERAGEIFS(ObservedSpeciesData!AA$2:AA$4955,ObservedSpeciesData!$A$2:$A$4955,$A1413,ObservedSpeciesData!$D$2:$D$4955,$D1413),"")</f>
        <v/>
      </c>
      <c r="AB1413" s="24" t="str">
        <f>IF(ISNUMBER(AVERAGEIFS(ObservedSpeciesData!AB$2:AB$4955,ObservedSpeciesData!$A$2:$A$4955,$A1413,ObservedSpeciesData!$D$2:$D$4955,$D1413)),AVERAGEIFS(ObservedSpeciesData!AB$2:AB$4955,ObservedSpeciesData!$A$2:$A$4955,$A1413,ObservedSpeciesData!$D$2:$D$4955,$D1413),"")</f>
        <v/>
      </c>
      <c r="AC1413" s="24" t="str">
        <f>IF(ISNUMBER(AVERAGEIFS(ObservedSpeciesData!AC$2:AC$4955,ObservedSpeciesData!$A$2:$A$4955,$A1413,ObservedSpeciesData!$D$2:$D$4955,$D1413)),AVERAGEIFS(ObservedSpeciesData!AC$2:AC$4955,ObservedSpeciesData!$A$2:$A$4955,$A1413,ObservedSpeciesData!$D$2:$D$4955,$D1413),"")</f>
        <v/>
      </c>
      <c r="AD1413" s="23" t="str">
        <f>IF(ISNUMBER(AVERAGEIFS(ObservedSpeciesData!AD$2:AD$4955,ObservedSpeciesData!$A$2:$A$4955,$A1413,ObservedSpeciesData!$D$2:$D$4955,$D1413)),AVERAGEIFS(ObservedSpeciesData!AD$2:AD$4955,ObservedSpeciesData!$A$2:$A$4955,$A1413,ObservedSpeciesData!$D$2:$D$4955,$D1413),"")</f>
        <v/>
      </c>
      <c r="AE1413" s="24" t="str">
        <f>IF(ISNUMBER(AVERAGEIFS(ObservedSpeciesData!AE$2:AE$4955,ObservedSpeciesData!$A$2:$A$4955,$A1413,ObservedSpeciesData!$D$2:$D$4955,$D1413)),AVERAGEIFS(ObservedSpeciesData!AE$2:AE$4955,ObservedSpeciesData!$A$2:$A$4955,$A1413,ObservedSpeciesData!$D$2:$D$4955,$D1413),"")</f>
        <v/>
      </c>
      <c r="AF1413" s="23"/>
      <c r="AG1413" s="24"/>
      <c r="AH1413" s="23" t="str">
        <f>IF(ISNUMBER(AVERAGEIFS(ObservedSpeciesData!AH$2:AH$4955,ObservedSpeciesData!$A$2:$A$4955,$A1413,ObservedSpeciesData!$D$2:$D$4955,$D1413)),AVERAGEIFS(ObservedSpeciesData!AH$2:AH$4955,ObservedSpeciesData!$A$2:$A$4955,$A1413,ObservedSpeciesData!$D$2:$D$4955,$D1413),"")</f>
        <v/>
      </c>
      <c r="AI1413" s="23" t="str">
        <f>IF(ISNUMBER(AVERAGEIFS(ObservedSpeciesData!AI$2:AI$4955,ObservedSpeciesData!$A$2:$A$4955,$A1413,ObservedSpeciesData!$C$2:$C$4955,$C1413,ObservedSpeciesData!$D$2:$D$4955,$D1413)),AVERAGEIFS(ObservedSpeciesData!AI$2:AI$4955,ObservedSpeciesData!$A$2:$A$4955,$A1413,ObservedSpeciesData!$C$2:$C$4955,$C1413,ObservedSpeciesData!$D$2:$D$4955,$D1413),"")</f>
        <v/>
      </c>
      <c r="AJ1413" s="2">
        <f>COUNTIFS(ObservedSpeciesData!$A$2:$A$828,$A1413,ObservedSpeciesData!$D$2:$D$828,$D1413)</f>
        <v>0</v>
      </c>
      <c r="AK1413" s="2">
        <f t="shared" si="22"/>
        <v>1</v>
      </c>
    </row>
    <row r="1414" spans="1:37" x14ac:dyDescent="0.25">
      <c r="A1414" s="14" t="s">
        <v>84</v>
      </c>
      <c r="B1414" t="s">
        <v>80</v>
      </c>
      <c r="C1414" t="s">
        <v>79</v>
      </c>
      <c r="D1414" s="13">
        <v>42346</v>
      </c>
      <c r="E1414">
        <v>1</v>
      </c>
      <c r="F1414">
        <v>100</v>
      </c>
      <c r="G1414" s="2" t="s">
        <v>87</v>
      </c>
      <c r="H1414" s="2" t="s">
        <v>12</v>
      </c>
      <c r="I1414">
        <v>10</v>
      </c>
      <c r="J1414" s="2" t="s">
        <v>88</v>
      </c>
      <c r="K1414" s="2">
        <f>IF(ISNUMBER(AVERAGEIFS(ObservedSpeciesData!K$2:K$4955,ObservedSpeciesData!$A$2:$A$4955,$A1414,ObservedSpeciesData!$D$2:$D$4955,$D1414)),AVERAGEIFS(ObservedSpeciesData!K$2:K$4955,ObservedSpeciesData!$A$2:$A$4955,$A1414,ObservedSpeciesData!$D$2:$D$4955,$D1414),"")</f>
        <v>90</v>
      </c>
      <c r="L1414" s="26">
        <f>IF(ISNUMBER(AVERAGEIFS(ObservedSpeciesData!L$2:L$4955,ObservedSpeciesData!$A$2:$A$4955,$A1414,ObservedSpeciesData!$D$2:$D$4955,$D1414)),AVERAGEIFS(ObservedSpeciesData!L$2:L$4955,ObservedSpeciesData!$A$2:$A$4955,$A1414,ObservedSpeciesData!$D$2:$D$4955,$D1414),"")</f>
        <v>3104</v>
      </c>
      <c r="M1414" s="23">
        <f>IF(ISNUMBER(AVERAGEIFS(ObservedSpeciesData!M$2:M$4955,ObservedSpeciesData!$A$2:$A$4955,$A1414,ObservedSpeciesData!$D$2:$D$4955,$D1414)),AVERAGEIFS(ObservedSpeciesData!M$2:M$4955,ObservedSpeciesData!$A$2:$A$4955,$A1414,ObservedSpeciesData!$D$2:$D$4955,$D1414),"")</f>
        <v>310.40000000000003</v>
      </c>
      <c r="N1414" s="23" t="str">
        <f>IF(ISNUMBER(AVERAGEIFS(ObservedSpeciesData!N$2:N$4955,ObservedSpeciesData!$A$2:$A$4955,$A1414,ObservedSpeciesData!$D$2:$D$4955,$D1414)),AVERAGEIFS(ObservedSpeciesData!N$2:N$4955,ObservedSpeciesData!$A$2:$A$4955,$A1414,ObservedSpeciesData!$D$2:$D$4955,$D1414),"")</f>
        <v/>
      </c>
      <c r="O1414" s="23" t="str">
        <f>IF(ISNUMBER(AVERAGEIFS(ObservedSpeciesData!O$2:O$4955,ObservedSpeciesData!$A$2:$A$4955,$A1414,ObservedSpeciesData!$D$2:$D$4955,$D1414)),AVERAGEIFS(ObservedSpeciesData!O$2:O$4955,ObservedSpeciesData!$A$2:$A$4955,$A1414,ObservedSpeciesData!$D$2:$D$4955,$D1414),"")</f>
        <v/>
      </c>
      <c r="P1414" s="23" t="str">
        <f>IF(ISNUMBER(AVERAGEIFS(ObservedSpeciesData!P$2:P$4955,ObservedSpeciesData!$A$2:$A$4955,$A1414,ObservedSpeciesData!$C$2:$C$4955,$C1414,ObservedSpeciesData!$D$2:$D$4955,$D1414)),AVERAGEIFS(ObservedSpeciesData!P$2:P$4955,ObservedSpeciesData!$A$2:$A$4955,$A1414,ObservedSpeciesData!$C$2:$C$4955,$C1414,ObservedSpeciesData!$D$2:$D$4955,$D1414),"")</f>
        <v/>
      </c>
      <c r="Q1414" s="23"/>
      <c r="R1414" s="25" t="str">
        <f>IF(ISNUMBER(AVERAGEIFS(ObservedSpeciesData!R$2:R$4955,ObservedSpeciesData!$A$2:$A$4955,$A1414,ObservedSpeciesData!$D$2:$D$4955,$D1414)),AVERAGEIFS(ObservedSpeciesData!R$2:R$4955,ObservedSpeciesData!$A$2:$A$4955,$A1414,ObservedSpeciesData!$D$2:$D$4955,$D1414),"")</f>
        <v/>
      </c>
      <c r="S1414" s="25" t="str">
        <f>IF(ISNUMBER(AVERAGEIFS(ObservedSpeciesData!S$2:S$4955,ObservedSpeciesData!$A$2:$A$4955,$A1414,ObservedSpeciesData!$D$2:$D$4955,$D1414)),AVERAGEIFS(ObservedSpeciesData!S$2:S$4955,ObservedSpeciesData!$A$2:$A$4955,$A1414,ObservedSpeciesData!$D$2:$D$4955,$D1414),"")</f>
        <v/>
      </c>
      <c r="T1414" s="23" t="str">
        <f>IF(ISNUMBER(AVERAGEIFS(ObservedSpeciesData!T$2:T$4955,ObservedSpeciesData!$A$2:$A$4955,$A1414,ObservedSpeciesData!$D$2:$D$4955,$D1414)),AVERAGEIFS(ObservedSpeciesData!T$2:T$4955,ObservedSpeciesData!$A$2:$A$4955,$A1414,ObservedSpeciesData!$D$2:$D$4955,$D1414),"")</f>
        <v/>
      </c>
      <c r="U1414" s="24" t="str">
        <f>IF(ISNUMBER(AVERAGEIFS(ObservedSpeciesData!U$2:U$4955,ObservedSpeciesData!$A$2:$A$4955,$A1414,ObservedSpeciesData!$C$2:$C$4955,$C1414,ObservedSpeciesData!$D$2:$D$4955,$D1414)),AVERAGEIFS(ObservedSpeciesData!U$2:U$4955,ObservedSpeciesData!$A$2:$A$4955,$A1414,ObservedSpeciesData!$C$2:$C$4955,$C1414,ObservedSpeciesData!$D$2:$D$4955,$D1414),"")</f>
        <v/>
      </c>
      <c r="V1414" s="23" t="str">
        <f>IF(ISNUMBER(AVERAGEIFS(ObservedSpeciesData!V$2:V$4955,ObservedSpeciesData!$A$2:$A$4955,$A1414,ObservedSpeciesData!$D$2:$D$4955,$D1414)),AVERAGEIFS(ObservedSpeciesData!V$2:V$4955,ObservedSpeciesData!$A$2:$A$4955,$A1414,ObservedSpeciesData!$D$2:$D$4955,$D1414),"")</f>
        <v/>
      </c>
      <c r="W1414" s="23" t="str">
        <f>IF(ISNUMBER(AVERAGEIFS(ObservedSpeciesData!W$2:W$4955,ObservedSpeciesData!$A$2:$A$4955,$A1414,ObservedSpeciesData!$D$2:$D$4955,$D1414)),AVERAGEIFS(ObservedSpeciesData!W$2:W$4955,ObservedSpeciesData!$A$2:$A$4955,$A1414,ObservedSpeciesData!$D$2:$D$4955,$D1414),"")</f>
        <v/>
      </c>
      <c r="X1414" s="23" t="str">
        <f>IF(ISNUMBER(AVERAGEIFS(ObservedSpeciesData!X$2:X$4955,ObservedSpeciesData!$A$2:$A$4955,$A1414,ObservedSpeciesData!$D$2:$D$4955,$D1414)),AVERAGEIFS(ObservedSpeciesData!X$2:X$4955,ObservedSpeciesData!$A$2:$A$4955,$A1414,ObservedSpeciesData!$D$2:$D$4955,$D1414),"")</f>
        <v/>
      </c>
      <c r="Y1414" s="23" t="str">
        <f>IF(ISNUMBER(AVERAGEIFS(ObservedSpeciesData!Y$2:Y$4955,ObservedSpeciesData!$A$2:$A$4955,$A1414,ObservedSpeciesData!$D$2:$D$4955,$D1414)),AVERAGEIFS(ObservedSpeciesData!Y$2:Y$4955,ObservedSpeciesData!$A$2:$A$4955,$A1414,ObservedSpeciesData!$D$2:$D$4955,$D1414),"")</f>
        <v/>
      </c>
      <c r="Z1414" s="23" t="str">
        <f>IF(ISNUMBER(AVERAGEIFS(ObservedSpeciesData!Z$2:Z$4955,ObservedSpeciesData!$A$2:$A$4955,$A1414,ObservedSpeciesData!$D$2:$D$4955,$D1414)),AVERAGEIFS(ObservedSpeciesData!Z$2:Z$4955,ObservedSpeciesData!$A$2:$A$4955,$A1414,ObservedSpeciesData!$D$2:$D$4955,$D1414),"")</f>
        <v/>
      </c>
      <c r="AA1414" s="23" t="str">
        <f>IF(ISNUMBER(AVERAGEIFS(ObservedSpeciesData!AA$2:AA$4955,ObservedSpeciesData!$A$2:$A$4955,$A1414,ObservedSpeciesData!$D$2:$D$4955,$D1414)),AVERAGEIFS(ObservedSpeciesData!AA$2:AA$4955,ObservedSpeciesData!$A$2:$A$4955,$A1414,ObservedSpeciesData!$D$2:$D$4955,$D1414),"")</f>
        <v/>
      </c>
      <c r="AB1414" s="24" t="str">
        <f>IF(ISNUMBER(AVERAGEIFS(ObservedSpeciesData!AB$2:AB$4955,ObservedSpeciesData!$A$2:$A$4955,$A1414,ObservedSpeciesData!$D$2:$D$4955,$D1414)),AVERAGEIFS(ObservedSpeciesData!AB$2:AB$4955,ObservedSpeciesData!$A$2:$A$4955,$A1414,ObservedSpeciesData!$D$2:$D$4955,$D1414),"")</f>
        <v/>
      </c>
      <c r="AC1414" s="24" t="str">
        <f>IF(ISNUMBER(AVERAGEIFS(ObservedSpeciesData!AC$2:AC$4955,ObservedSpeciesData!$A$2:$A$4955,$A1414,ObservedSpeciesData!$D$2:$D$4955,$D1414)),AVERAGEIFS(ObservedSpeciesData!AC$2:AC$4955,ObservedSpeciesData!$A$2:$A$4955,$A1414,ObservedSpeciesData!$D$2:$D$4955,$D1414),"")</f>
        <v/>
      </c>
      <c r="AD1414" s="23" t="str">
        <f>IF(ISNUMBER(AVERAGEIFS(ObservedSpeciesData!AD$2:AD$4955,ObservedSpeciesData!$A$2:$A$4955,$A1414,ObservedSpeciesData!$D$2:$D$4955,$D1414)),AVERAGEIFS(ObservedSpeciesData!AD$2:AD$4955,ObservedSpeciesData!$A$2:$A$4955,$A1414,ObservedSpeciesData!$D$2:$D$4955,$D1414),"")</f>
        <v/>
      </c>
      <c r="AE1414" s="24" t="str">
        <f>IF(ISNUMBER(AVERAGEIFS(ObservedSpeciesData!AE$2:AE$4955,ObservedSpeciesData!$A$2:$A$4955,$A1414,ObservedSpeciesData!$D$2:$D$4955,$D1414)),AVERAGEIFS(ObservedSpeciesData!AE$2:AE$4955,ObservedSpeciesData!$A$2:$A$4955,$A1414,ObservedSpeciesData!$D$2:$D$4955,$D1414),"")</f>
        <v/>
      </c>
      <c r="AF1414" s="23"/>
      <c r="AG1414" s="24"/>
      <c r="AH1414" s="23" t="str">
        <f>IF(ISNUMBER(AVERAGEIFS(ObservedSpeciesData!AH$2:AH$4955,ObservedSpeciesData!$A$2:$A$4955,$A1414,ObservedSpeciesData!$D$2:$D$4955,$D1414)),AVERAGEIFS(ObservedSpeciesData!AH$2:AH$4955,ObservedSpeciesData!$A$2:$A$4955,$A1414,ObservedSpeciesData!$D$2:$D$4955,$D1414),"")</f>
        <v/>
      </c>
      <c r="AI1414" s="23" t="str">
        <f>IF(ISNUMBER(AVERAGEIFS(ObservedSpeciesData!AI$2:AI$4955,ObservedSpeciesData!$A$2:$A$4955,$A1414,ObservedSpeciesData!$C$2:$C$4955,$C1414,ObservedSpeciesData!$D$2:$D$4955,$D1414)),AVERAGEIFS(ObservedSpeciesData!AI$2:AI$4955,ObservedSpeciesData!$A$2:$A$4955,$A1414,ObservedSpeciesData!$C$2:$C$4955,$C1414,ObservedSpeciesData!$D$2:$D$4955,$D1414),"")</f>
        <v/>
      </c>
      <c r="AJ1414" s="2">
        <f>COUNTIFS(ObservedSpeciesData!$A$2:$A$828,$A1414,ObservedSpeciesData!$D$2:$D$828,$D1414)</f>
        <v>0</v>
      </c>
      <c r="AK1414" s="2">
        <f t="shared" si="22"/>
        <v>1</v>
      </c>
    </row>
    <row r="1415" spans="1:37" x14ac:dyDescent="0.25">
      <c r="A1415" s="14" t="s">
        <v>83</v>
      </c>
      <c r="B1415" t="s">
        <v>80</v>
      </c>
      <c r="C1415" t="s">
        <v>79</v>
      </c>
      <c r="D1415" s="13">
        <v>42346</v>
      </c>
      <c r="E1415">
        <v>1</v>
      </c>
      <c r="F1415">
        <v>200</v>
      </c>
      <c r="G1415" s="2" t="s">
        <v>87</v>
      </c>
      <c r="H1415" s="2" t="s">
        <v>12</v>
      </c>
      <c r="I1415">
        <v>10</v>
      </c>
      <c r="J1415" s="2" t="s">
        <v>88</v>
      </c>
      <c r="K1415" s="2">
        <f>IF(ISNUMBER(AVERAGEIFS(ObservedSpeciesData!K$2:K$4955,ObservedSpeciesData!$A$2:$A$4955,$A1415,ObservedSpeciesData!$D$2:$D$4955,$D1415)),AVERAGEIFS(ObservedSpeciesData!K$2:K$4955,ObservedSpeciesData!$A$2:$A$4955,$A1415,ObservedSpeciesData!$D$2:$D$4955,$D1415),"")</f>
        <v>180</v>
      </c>
      <c r="L1415" s="26">
        <f>IF(ISNUMBER(AVERAGEIFS(ObservedSpeciesData!L$2:L$4955,ObservedSpeciesData!$A$2:$A$4955,$A1415,ObservedSpeciesData!$D$2:$D$4955,$D1415)),AVERAGEIFS(ObservedSpeciesData!L$2:L$4955,ObservedSpeciesData!$A$2:$A$4955,$A1415,ObservedSpeciesData!$D$2:$D$4955,$D1415),"")</f>
        <v>3262.6666666666665</v>
      </c>
      <c r="M1415" s="23">
        <f>IF(ISNUMBER(AVERAGEIFS(ObservedSpeciesData!M$2:M$4955,ObservedSpeciesData!$A$2:$A$4955,$A1415,ObservedSpeciesData!$D$2:$D$4955,$D1415)),AVERAGEIFS(ObservedSpeciesData!M$2:M$4955,ObservedSpeciesData!$A$2:$A$4955,$A1415,ObservedSpeciesData!$D$2:$D$4955,$D1415),"")</f>
        <v>326.26666666666671</v>
      </c>
      <c r="N1415" s="23" t="str">
        <f>IF(ISNUMBER(AVERAGEIFS(ObservedSpeciesData!N$2:N$4955,ObservedSpeciesData!$A$2:$A$4955,$A1415,ObservedSpeciesData!$D$2:$D$4955,$D1415)),AVERAGEIFS(ObservedSpeciesData!N$2:N$4955,ObservedSpeciesData!$A$2:$A$4955,$A1415,ObservedSpeciesData!$D$2:$D$4955,$D1415),"")</f>
        <v/>
      </c>
      <c r="O1415" s="23" t="str">
        <f>IF(ISNUMBER(AVERAGEIFS(ObservedSpeciesData!O$2:O$4955,ObservedSpeciesData!$A$2:$A$4955,$A1415,ObservedSpeciesData!$D$2:$D$4955,$D1415)),AVERAGEIFS(ObservedSpeciesData!O$2:O$4955,ObservedSpeciesData!$A$2:$A$4955,$A1415,ObservedSpeciesData!$D$2:$D$4955,$D1415),"")</f>
        <v/>
      </c>
      <c r="P1415" s="23" t="str">
        <f>IF(ISNUMBER(AVERAGEIFS(ObservedSpeciesData!P$2:P$4955,ObservedSpeciesData!$A$2:$A$4955,$A1415,ObservedSpeciesData!$C$2:$C$4955,$C1415,ObservedSpeciesData!$D$2:$D$4955,$D1415)),AVERAGEIFS(ObservedSpeciesData!P$2:P$4955,ObservedSpeciesData!$A$2:$A$4955,$A1415,ObservedSpeciesData!$C$2:$C$4955,$C1415,ObservedSpeciesData!$D$2:$D$4955,$D1415),"")</f>
        <v/>
      </c>
      <c r="Q1415" s="23"/>
      <c r="R1415" s="25" t="str">
        <f>IF(ISNUMBER(AVERAGEIFS(ObservedSpeciesData!R$2:R$4955,ObservedSpeciesData!$A$2:$A$4955,$A1415,ObservedSpeciesData!$D$2:$D$4955,$D1415)),AVERAGEIFS(ObservedSpeciesData!R$2:R$4955,ObservedSpeciesData!$A$2:$A$4955,$A1415,ObservedSpeciesData!$D$2:$D$4955,$D1415),"")</f>
        <v/>
      </c>
      <c r="S1415" s="25" t="str">
        <f>IF(ISNUMBER(AVERAGEIFS(ObservedSpeciesData!S$2:S$4955,ObservedSpeciesData!$A$2:$A$4955,$A1415,ObservedSpeciesData!$D$2:$D$4955,$D1415)),AVERAGEIFS(ObservedSpeciesData!S$2:S$4955,ObservedSpeciesData!$A$2:$A$4955,$A1415,ObservedSpeciesData!$D$2:$D$4955,$D1415),"")</f>
        <v/>
      </c>
      <c r="T1415" s="23" t="str">
        <f>IF(ISNUMBER(AVERAGEIFS(ObservedSpeciesData!T$2:T$4955,ObservedSpeciesData!$A$2:$A$4955,$A1415,ObservedSpeciesData!$D$2:$D$4955,$D1415)),AVERAGEIFS(ObservedSpeciesData!T$2:T$4955,ObservedSpeciesData!$A$2:$A$4955,$A1415,ObservedSpeciesData!$D$2:$D$4955,$D1415),"")</f>
        <v/>
      </c>
      <c r="U1415" s="24" t="str">
        <f>IF(ISNUMBER(AVERAGEIFS(ObservedSpeciesData!U$2:U$4955,ObservedSpeciesData!$A$2:$A$4955,$A1415,ObservedSpeciesData!$C$2:$C$4955,$C1415,ObservedSpeciesData!$D$2:$D$4955,$D1415)),AVERAGEIFS(ObservedSpeciesData!U$2:U$4955,ObservedSpeciesData!$A$2:$A$4955,$A1415,ObservedSpeciesData!$C$2:$C$4955,$C1415,ObservedSpeciesData!$D$2:$D$4955,$D1415),"")</f>
        <v/>
      </c>
      <c r="V1415" s="23" t="str">
        <f>IF(ISNUMBER(AVERAGEIFS(ObservedSpeciesData!V$2:V$4955,ObservedSpeciesData!$A$2:$A$4955,$A1415,ObservedSpeciesData!$D$2:$D$4955,$D1415)),AVERAGEIFS(ObservedSpeciesData!V$2:V$4955,ObservedSpeciesData!$A$2:$A$4955,$A1415,ObservedSpeciesData!$D$2:$D$4955,$D1415),"")</f>
        <v/>
      </c>
      <c r="W1415" s="23" t="str">
        <f>IF(ISNUMBER(AVERAGEIFS(ObservedSpeciesData!W$2:W$4955,ObservedSpeciesData!$A$2:$A$4955,$A1415,ObservedSpeciesData!$D$2:$D$4955,$D1415)),AVERAGEIFS(ObservedSpeciesData!W$2:W$4955,ObservedSpeciesData!$A$2:$A$4955,$A1415,ObservedSpeciesData!$D$2:$D$4955,$D1415),"")</f>
        <v/>
      </c>
      <c r="X1415" s="23" t="str">
        <f>IF(ISNUMBER(AVERAGEIFS(ObservedSpeciesData!X$2:X$4955,ObservedSpeciesData!$A$2:$A$4955,$A1415,ObservedSpeciesData!$D$2:$D$4955,$D1415)),AVERAGEIFS(ObservedSpeciesData!X$2:X$4955,ObservedSpeciesData!$A$2:$A$4955,$A1415,ObservedSpeciesData!$D$2:$D$4955,$D1415),"")</f>
        <v/>
      </c>
      <c r="Y1415" s="23" t="str">
        <f>IF(ISNUMBER(AVERAGEIFS(ObservedSpeciesData!Y$2:Y$4955,ObservedSpeciesData!$A$2:$A$4955,$A1415,ObservedSpeciesData!$D$2:$D$4955,$D1415)),AVERAGEIFS(ObservedSpeciesData!Y$2:Y$4955,ObservedSpeciesData!$A$2:$A$4955,$A1415,ObservedSpeciesData!$D$2:$D$4955,$D1415),"")</f>
        <v/>
      </c>
      <c r="Z1415" s="23" t="str">
        <f>IF(ISNUMBER(AVERAGEIFS(ObservedSpeciesData!Z$2:Z$4955,ObservedSpeciesData!$A$2:$A$4955,$A1415,ObservedSpeciesData!$D$2:$D$4955,$D1415)),AVERAGEIFS(ObservedSpeciesData!Z$2:Z$4955,ObservedSpeciesData!$A$2:$A$4955,$A1415,ObservedSpeciesData!$D$2:$D$4955,$D1415),"")</f>
        <v/>
      </c>
      <c r="AA1415" s="23" t="str">
        <f>IF(ISNUMBER(AVERAGEIFS(ObservedSpeciesData!AA$2:AA$4955,ObservedSpeciesData!$A$2:$A$4955,$A1415,ObservedSpeciesData!$D$2:$D$4955,$D1415)),AVERAGEIFS(ObservedSpeciesData!AA$2:AA$4955,ObservedSpeciesData!$A$2:$A$4955,$A1415,ObservedSpeciesData!$D$2:$D$4955,$D1415),"")</f>
        <v/>
      </c>
      <c r="AB1415" s="24" t="str">
        <f>IF(ISNUMBER(AVERAGEIFS(ObservedSpeciesData!AB$2:AB$4955,ObservedSpeciesData!$A$2:$A$4955,$A1415,ObservedSpeciesData!$D$2:$D$4955,$D1415)),AVERAGEIFS(ObservedSpeciesData!AB$2:AB$4955,ObservedSpeciesData!$A$2:$A$4955,$A1415,ObservedSpeciesData!$D$2:$D$4955,$D1415),"")</f>
        <v/>
      </c>
      <c r="AC1415" s="24" t="str">
        <f>IF(ISNUMBER(AVERAGEIFS(ObservedSpeciesData!AC$2:AC$4955,ObservedSpeciesData!$A$2:$A$4955,$A1415,ObservedSpeciesData!$D$2:$D$4955,$D1415)),AVERAGEIFS(ObservedSpeciesData!AC$2:AC$4955,ObservedSpeciesData!$A$2:$A$4955,$A1415,ObservedSpeciesData!$D$2:$D$4955,$D1415),"")</f>
        <v/>
      </c>
      <c r="AD1415" s="23" t="str">
        <f>IF(ISNUMBER(AVERAGEIFS(ObservedSpeciesData!AD$2:AD$4955,ObservedSpeciesData!$A$2:$A$4955,$A1415,ObservedSpeciesData!$D$2:$D$4955,$D1415)),AVERAGEIFS(ObservedSpeciesData!AD$2:AD$4955,ObservedSpeciesData!$A$2:$A$4955,$A1415,ObservedSpeciesData!$D$2:$D$4955,$D1415),"")</f>
        <v/>
      </c>
      <c r="AE1415" s="24" t="str">
        <f>IF(ISNUMBER(AVERAGEIFS(ObservedSpeciesData!AE$2:AE$4955,ObservedSpeciesData!$A$2:$A$4955,$A1415,ObservedSpeciesData!$D$2:$D$4955,$D1415)),AVERAGEIFS(ObservedSpeciesData!AE$2:AE$4955,ObservedSpeciesData!$A$2:$A$4955,$A1415,ObservedSpeciesData!$D$2:$D$4955,$D1415),"")</f>
        <v/>
      </c>
      <c r="AF1415" s="23"/>
      <c r="AG1415" s="24"/>
      <c r="AH1415" s="23" t="str">
        <f>IF(ISNUMBER(AVERAGEIFS(ObservedSpeciesData!AH$2:AH$4955,ObservedSpeciesData!$A$2:$A$4955,$A1415,ObservedSpeciesData!$D$2:$D$4955,$D1415)),AVERAGEIFS(ObservedSpeciesData!AH$2:AH$4955,ObservedSpeciesData!$A$2:$A$4955,$A1415,ObservedSpeciesData!$D$2:$D$4955,$D1415),"")</f>
        <v/>
      </c>
      <c r="AI1415" s="23" t="str">
        <f>IF(ISNUMBER(AVERAGEIFS(ObservedSpeciesData!AI$2:AI$4955,ObservedSpeciesData!$A$2:$A$4955,$A1415,ObservedSpeciesData!$C$2:$C$4955,$C1415,ObservedSpeciesData!$D$2:$D$4955,$D1415)),AVERAGEIFS(ObservedSpeciesData!AI$2:AI$4955,ObservedSpeciesData!$A$2:$A$4955,$A1415,ObservedSpeciesData!$C$2:$C$4955,$C1415,ObservedSpeciesData!$D$2:$D$4955,$D1415),"")</f>
        <v/>
      </c>
      <c r="AJ1415" s="2">
        <f>COUNTIFS(ObservedSpeciesData!$A$2:$A$828,$A1415,ObservedSpeciesData!$D$2:$D$828,$D1415)</f>
        <v>0</v>
      </c>
      <c r="AK1415" s="2">
        <f t="shared" si="22"/>
        <v>1</v>
      </c>
    </row>
    <row r="1416" spans="1:37" x14ac:dyDescent="0.25">
      <c r="A1416" s="14" t="s">
        <v>82</v>
      </c>
      <c r="B1416" t="s">
        <v>80</v>
      </c>
      <c r="C1416" t="s">
        <v>79</v>
      </c>
      <c r="D1416" s="13">
        <v>42346</v>
      </c>
      <c r="E1416">
        <v>1</v>
      </c>
      <c r="F1416">
        <v>350</v>
      </c>
      <c r="G1416" s="2" t="s">
        <v>87</v>
      </c>
      <c r="H1416" s="2" t="s">
        <v>12</v>
      </c>
      <c r="I1416">
        <v>10</v>
      </c>
      <c r="J1416" s="2" t="s">
        <v>88</v>
      </c>
      <c r="K1416" s="2">
        <f>IF(ISNUMBER(AVERAGEIFS(ObservedSpeciesData!K$2:K$4955,ObservedSpeciesData!$A$2:$A$4955,$A1416,ObservedSpeciesData!$D$2:$D$4955,$D1416)),AVERAGEIFS(ObservedSpeciesData!K$2:K$4955,ObservedSpeciesData!$A$2:$A$4955,$A1416,ObservedSpeciesData!$D$2:$D$4955,$D1416),"")</f>
        <v>315</v>
      </c>
      <c r="L1416" s="26">
        <f>IF(ISNUMBER(AVERAGEIFS(ObservedSpeciesData!L$2:L$4955,ObservedSpeciesData!$A$2:$A$4955,$A1416,ObservedSpeciesData!$D$2:$D$4955,$D1416)),AVERAGEIFS(ObservedSpeciesData!L$2:L$4955,ObservedSpeciesData!$A$2:$A$4955,$A1416,ObservedSpeciesData!$D$2:$D$4955,$D1416),"")</f>
        <v>3580</v>
      </c>
      <c r="M1416" s="23">
        <f>IF(ISNUMBER(AVERAGEIFS(ObservedSpeciesData!M$2:M$4955,ObservedSpeciesData!$A$2:$A$4955,$A1416,ObservedSpeciesData!$D$2:$D$4955,$D1416)),AVERAGEIFS(ObservedSpeciesData!M$2:M$4955,ObservedSpeciesData!$A$2:$A$4955,$A1416,ObservedSpeciesData!$D$2:$D$4955,$D1416),"")</f>
        <v>358</v>
      </c>
      <c r="N1416" s="23" t="str">
        <f>IF(ISNUMBER(AVERAGEIFS(ObservedSpeciesData!N$2:N$4955,ObservedSpeciesData!$A$2:$A$4955,$A1416,ObservedSpeciesData!$D$2:$D$4955,$D1416)),AVERAGEIFS(ObservedSpeciesData!N$2:N$4955,ObservedSpeciesData!$A$2:$A$4955,$A1416,ObservedSpeciesData!$D$2:$D$4955,$D1416),"")</f>
        <v/>
      </c>
      <c r="O1416" s="23" t="str">
        <f>IF(ISNUMBER(AVERAGEIFS(ObservedSpeciesData!O$2:O$4955,ObservedSpeciesData!$A$2:$A$4955,$A1416,ObservedSpeciesData!$D$2:$D$4955,$D1416)),AVERAGEIFS(ObservedSpeciesData!O$2:O$4955,ObservedSpeciesData!$A$2:$A$4955,$A1416,ObservedSpeciesData!$D$2:$D$4955,$D1416),"")</f>
        <v/>
      </c>
      <c r="P1416" s="23" t="str">
        <f>IF(ISNUMBER(AVERAGEIFS(ObservedSpeciesData!P$2:P$4955,ObservedSpeciesData!$A$2:$A$4955,$A1416,ObservedSpeciesData!$C$2:$C$4955,$C1416,ObservedSpeciesData!$D$2:$D$4955,$D1416)),AVERAGEIFS(ObservedSpeciesData!P$2:P$4955,ObservedSpeciesData!$A$2:$A$4955,$A1416,ObservedSpeciesData!$C$2:$C$4955,$C1416,ObservedSpeciesData!$D$2:$D$4955,$D1416),"")</f>
        <v/>
      </c>
      <c r="Q1416" s="23"/>
      <c r="R1416" s="25" t="str">
        <f>IF(ISNUMBER(AVERAGEIFS(ObservedSpeciesData!R$2:R$4955,ObservedSpeciesData!$A$2:$A$4955,$A1416,ObservedSpeciesData!$D$2:$D$4955,$D1416)),AVERAGEIFS(ObservedSpeciesData!R$2:R$4955,ObservedSpeciesData!$A$2:$A$4955,$A1416,ObservedSpeciesData!$D$2:$D$4955,$D1416),"")</f>
        <v/>
      </c>
      <c r="S1416" s="25" t="str">
        <f>IF(ISNUMBER(AVERAGEIFS(ObservedSpeciesData!S$2:S$4955,ObservedSpeciesData!$A$2:$A$4955,$A1416,ObservedSpeciesData!$D$2:$D$4955,$D1416)),AVERAGEIFS(ObservedSpeciesData!S$2:S$4955,ObservedSpeciesData!$A$2:$A$4955,$A1416,ObservedSpeciesData!$D$2:$D$4955,$D1416),"")</f>
        <v/>
      </c>
      <c r="T1416" s="23" t="str">
        <f>IF(ISNUMBER(AVERAGEIFS(ObservedSpeciesData!T$2:T$4955,ObservedSpeciesData!$A$2:$A$4955,$A1416,ObservedSpeciesData!$D$2:$D$4955,$D1416)),AVERAGEIFS(ObservedSpeciesData!T$2:T$4955,ObservedSpeciesData!$A$2:$A$4955,$A1416,ObservedSpeciesData!$D$2:$D$4955,$D1416),"")</f>
        <v/>
      </c>
      <c r="U1416" s="24" t="str">
        <f>IF(ISNUMBER(AVERAGEIFS(ObservedSpeciesData!U$2:U$4955,ObservedSpeciesData!$A$2:$A$4955,$A1416,ObservedSpeciesData!$C$2:$C$4955,$C1416,ObservedSpeciesData!$D$2:$D$4955,$D1416)),AVERAGEIFS(ObservedSpeciesData!U$2:U$4955,ObservedSpeciesData!$A$2:$A$4955,$A1416,ObservedSpeciesData!$C$2:$C$4955,$C1416,ObservedSpeciesData!$D$2:$D$4955,$D1416),"")</f>
        <v/>
      </c>
      <c r="V1416" s="23" t="str">
        <f>IF(ISNUMBER(AVERAGEIFS(ObservedSpeciesData!V$2:V$4955,ObservedSpeciesData!$A$2:$A$4955,$A1416,ObservedSpeciesData!$D$2:$D$4955,$D1416)),AVERAGEIFS(ObservedSpeciesData!V$2:V$4955,ObservedSpeciesData!$A$2:$A$4955,$A1416,ObservedSpeciesData!$D$2:$D$4955,$D1416),"")</f>
        <v/>
      </c>
      <c r="W1416" s="23" t="str">
        <f>IF(ISNUMBER(AVERAGEIFS(ObservedSpeciesData!W$2:W$4955,ObservedSpeciesData!$A$2:$A$4955,$A1416,ObservedSpeciesData!$D$2:$D$4955,$D1416)),AVERAGEIFS(ObservedSpeciesData!W$2:W$4955,ObservedSpeciesData!$A$2:$A$4955,$A1416,ObservedSpeciesData!$D$2:$D$4955,$D1416),"")</f>
        <v/>
      </c>
      <c r="X1416" s="23" t="str">
        <f>IF(ISNUMBER(AVERAGEIFS(ObservedSpeciesData!X$2:X$4955,ObservedSpeciesData!$A$2:$A$4955,$A1416,ObservedSpeciesData!$D$2:$D$4955,$D1416)),AVERAGEIFS(ObservedSpeciesData!X$2:X$4955,ObservedSpeciesData!$A$2:$A$4955,$A1416,ObservedSpeciesData!$D$2:$D$4955,$D1416),"")</f>
        <v/>
      </c>
      <c r="Y1416" s="23" t="str">
        <f>IF(ISNUMBER(AVERAGEIFS(ObservedSpeciesData!Y$2:Y$4955,ObservedSpeciesData!$A$2:$A$4955,$A1416,ObservedSpeciesData!$D$2:$D$4955,$D1416)),AVERAGEIFS(ObservedSpeciesData!Y$2:Y$4955,ObservedSpeciesData!$A$2:$A$4955,$A1416,ObservedSpeciesData!$D$2:$D$4955,$D1416),"")</f>
        <v/>
      </c>
      <c r="Z1416" s="23" t="str">
        <f>IF(ISNUMBER(AVERAGEIFS(ObservedSpeciesData!Z$2:Z$4955,ObservedSpeciesData!$A$2:$A$4955,$A1416,ObservedSpeciesData!$D$2:$D$4955,$D1416)),AVERAGEIFS(ObservedSpeciesData!Z$2:Z$4955,ObservedSpeciesData!$A$2:$A$4955,$A1416,ObservedSpeciesData!$D$2:$D$4955,$D1416),"")</f>
        <v/>
      </c>
      <c r="AA1416" s="23" t="str">
        <f>IF(ISNUMBER(AVERAGEIFS(ObservedSpeciesData!AA$2:AA$4955,ObservedSpeciesData!$A$2:$A$4955,$A1416,ObservedSpeciesData!$D$2:$D$4955,$D1416)),AVERAGEIFS(ObservedSpeciesData!AA$2:AA$4955,ObservedSpeciesData!$A$2:$A$4955,$A1416,ObservedSpeciesData!$D$2:$D$4955,$D1416),"")</f>
        <v/>
      </c>
      <c r="AB1416" s="24" t="str">
        <f>IF(ISNUMBER(AVERAGEIFS(ObservedSpeciesData!AB$2:AB$4955,ObservedSpeciesData!$A$2:$A$4955,$A1416,ObservedSpeciesData!$D$2:$D$4955,$D1416)),AVERAGEIFS(ObservedSpeciesData!AB$2:AB$4955,ObservedSpeciesData!$A$2:$A$4955,$A1416,ObservedSpeciesData!$D$2:$D$4955,$D1416),"")</f>
        <v/>
      </c>
      <c r="AC1416" s="24" t="str">
        <f>IF(ISNUMBER(AVERAGEIFS(ObservedSpeciesData!AC$2:AC$4955,ObservedSpeciesData!$A$2:$A$4955,$A1416,ObservedSpeciesData!$D$2:$D$4955,$D1416)),AVERAGEIFS(ObservedSpeciesData!AC$2:AC$4955,ObservedSpeciesData!$A$2:$A$4955,$A1416,ObservedSpeciesData!$D$2:$D$4955,$D1416),"")</f>
        <v/>
      </c>
      <c r="AD1416" s="23" t="str">
        <f>IF(ISNUMBER(AVERAGEIFS(ObservedSpeciesData!AD$2:AD$4955,ObservedSpeciesData!$A$2:$A$4955,$A1416,ObservedSpeciesData!$D$2:$D$4955,$D1416)),AVERAGEIFS(ObservedSpeciesData!AD$2:AD$4955,ObservedSpeciesData!$A$2:$A$4955,$A1416,ObservedSpeciesData!$D$2:$D$4955,$D1416),"")</f>
        <v/>
      </c>
      <c r="AE1416" s="24" t="str">
        <f>IF(ISNUMBER(AVERAGEIFS(ObservedSpeciesData!AE$2:AE$4955,ObservedSpeciesData!$A$2:$A$4955,$A1416,ObservedSpeciesData!$D$2:$D$4955,$D1416)),AVERAGEIFS(ObservedSpeciesData!AE$2:AE$4955,ObservedSpeciesData!$A$2:$A$4955,$A1416,ObservedSpeciesData!$D$2:$D$4955,$D1416),"")</f>
        <v/>
      </c>
      <c r="AF1416" s="23"/>
      <c r="AG1416" s="24"/>
      <c r="AH1416" s="23" t="str">
        <f>IF(ISNUMBER(AVERAGEIFS(ObservedSpeciesData!AH$2:AH$4955,ObservedSpeciesData!$A$2:$A$4955,$A1416,ObservedSpeciesData!$D$2:$D$4955,$D1416)),AVERAGEIFS(ObservedSpeciesData!AH$2:AH$4955,ObservedSpeciesData!$A$2:$A$4955,$A1416,ObservedSpeciesData!$D$2:$D$4955,$D1416),"")</f>
        <v/>
      </c>
      <c r="AI1416" s="23" t="str">
        <f>IF(ISNUMBER(AVERAGEIFS(ObservedSpeciesData!AI$2:AI$4955,ObservedSpeciesData!$A$2:$A$4955,$A1416,ObservedSpeciesData!$C$2:$C$4955,$C1416,ObservedSpeciesData!$D$2:$D$4955,$D1416)),AVERAGEIFS(ObservedSpeciesData!AI$2:AI$4955,ObservedSpeciesData!$A$2:$A$4955,$A1416,ObservedSpeciesData!$C$2:$C$4955,$C1416,ObservedSpeciesData!$D$2:$D$4955,$D1416),"")</f>
        <v/>
      </c>
      <c r="AJ1416" s="2">
        <f>COUNTIFS(ObservedSpeciesData!$A$2:$A$828,$A1416,ObservedSpeciesData!$D$2:$D$828,$D1416)</f>
        <v>0</v>
      </c>
      <c r="AK1416" s="2">
        <f t="shared" si="22"/>
        <v>1</v>
      </c>
    </row>
    <row r="1417" spans="1:37" x14ac:dyDescent="0.25">
      <c r="A1417" s="14" t="s">
        <v>81</v>
      </c>
      <c r="B1417" t="s">
        <v>80</v>
      </c>
      <c r="C1417" t="s">
        <v>79</v>
      </c>
      <c r="D1417" s="13">
        <v>42346</v>
      </c>
      <c r="E1417">
        <v>1</v>
      </c>
      <c r="F1417">
        <v>500</v>
      </c>
      <c r="G1417" s="2" t="s">
        <v>87</v>
      </c>
      <c r="H1417" s="2" t="s">
        <v>12</v>
      </c>
      <c r="I1417">
        <v>10</v>
      </c>
      <c r="J1417" s="2" t="s">
        <v>88</v>
      </c>
      <c r="K1417" s="2">
        <f>IF(ISNUMBER(AVERAGEIFS(ObservedSpeciesData!K$2:K$4955,ObservedSpeciesData!$A$2:$A$4955,$A1417,ObservedSpeciesData!$D$2:$D$4955,$D1417)),AVERAGEIFS(ObservedSpeciesData!K$2:K$4955,ObservedSpeciesData!$A$2:$A$4955,$A1417,ObservedSpeciesData!$D$2:$D$4955,$D1417),"")</f>
        <v>450</v>
      </c>
      <c r="L1417" s="26">
        <f>IF(ISNUMBER(AVERAGEIFS(ObservedSpeciesData!L$2:L$4955,ObservedSpeciesData!$A$2:$A$4955,$A1417,ObservedSpeciesData!$D$2:$D$4955,$D1417)),AVERAGEIFS(ObservedSpeciesData!L$2:L$4955,ObservedSpeciesData!$A$2:$A$4955,$A1417,ObservedSpeciesData!$D$2:$D$4955,$D1417),"")</f>
        <v>3612.6666666666665</v>
      </c>
      <c r="M1417" s="23">
        <f>IF(ISNUMBER(AVERAGEIFS(ObservedSpeciesData!M$2:M$4955,ObservedSpeciesData!$A$2:$A$4955,$A1417,ObservedSpeciesData!$D$2:$D$4955,$D1417)),AVERAGEIFS(ObservedSpeciesData!M$2:M$4955,ObservedSpeciesData!$A$2:$A$4955,$A1417,ObservedSpeciesData!$D$2:$D$4955,$D1417),"")</f>
        <v>361.26666666666671</v>
      </c>
      <c r="N1417" s="23" t="str">
        <f>IF(ISNUMBER(AVERAGEIFS(ObservedSpeciesData!N$2:N$4955,ObservedSpeciesData!$A$2:$A$4955,$A1417,ObservedSpeciesData!$D$2:$D$4955,$D1417)),AVERAGEIFS(ObservedSpeciesData!N$2:N$4955,ObservedSpeciesData!$A$2:$A$4955,$A1417,ObservedSpeciesData!$D$2:$D$4955,$D1417),"")</f>
        <v/>
      </c>
      <c r="O1417" s="23" t="str">
        <f>IF(ISNUMBER(AVERAGEIFS(ObservedSpeciesData!O$2:O$4955,ObservedSpeciesData!$A$2:$A$4955,$A1417,ObservedSpeciesData!$D$2:$D$4955,$D1417)),AVERAGEIFS(ObservedSpeciesData!O$2:O$4955,ObservedSpeciesData!$A$2:$A$4955,$A1417,ObservedSpeciesData!$D$2:$D$4955,$D1417),"")</f>
        <v/>
      </c>
      <c r="P1417" s="23" t="str">
        <f>IF(ISNUMBER(AVERAGEIFS(ObservedSpeciesData!P$2:P$4955,ObservedSpeciesData!$A$2:$A$4955,$A1417,ObservedSpeciesData!$C$2:$C$4955,$C1417,ObservedSpeciesData!$D$2:$D$4955,$D1417)),AVERAGEIFS(ObservedSpeciesData!P$2:P$4955,ObservedSpeciesData!$A$2:$A$4955,$A1417,ObservedSpeciesData!$C$2:$C$4955,$C1417,ObservedSpeciesData!$D$2:$D$4955,$D1417),"")</f>
        <v/>
      </c>
      <c r="Q1417" s="23"/>
      <c r="R1417" s="25" t="str">
        <f>IF(ISNUMBER(AVERAGEIFS(ObservedSpeciesData!R$2:R$4955,ObservedSpeciesData!$A$2:$A$4955,$A1417,ObservedSpeciesData!$D$2:$D$4955,$D1417)),AVERAGEIFS(ObservedSpeciesData!R$2:R$4955,ObservedSpeciesData!$A$2:$A$4955,$A1417,ObservedSpeciesData!$D$2:$D$4955,$D1417),"")</f>
        <v/>
      </c>
      <c r="S1417" s="25" t="str">
        <f>IF(ISNUMBER(AVERAGEIFS(ObservedSpeciesData!S$2:S$4955,ObservedSpeciesData!$A$2:$A$4955,$A1417,ObservedSpeciesData!$D$2:$D$4955,$D1417)),AVERAGEIFS(ObservedSpeciesData!S$2:S$4955,ObservedSpeciesData!$A$2:$A$4955,$A1417,ObservedSpeciesData!$D$2:$D$4955,$D1417),"")</f>
        <v/>
      </c>
      <c r="T1417" s="23" t="str">
        <f>IF(ISNUMBER(AVERAGEIFS(ObservedSpeciesData!T$2:T$4955,ObservedSpeciesData!$A$2:$A$4955,$A1417,ObservedSpeciesData!$D$2:$D$4955,$D1417)),AVERAGEIFS(ObservedSpeciesData!T$2:T$4955,ObservedSpeciesData!$A$2:$A$4955,$A1417,ObservedSpeciesData!$D$2:$D$4955,$D1417),"")</f>
        <v/>
      </c>
      <c r="U1417" s="24" t="str">
        <f>IF(ISNUMBER(AVERAGEIFS(ObservedSpeciesData!U$2:U$4955,ObservedSpeciesData!$A$2:$A$4955,$A1417,ObservedSpeciesData!$C$2:$C$4955,$C1417,ObservedSpeciesData!$D$2:$D$4955,$D1417)),AVERAGEIFS(ObservedSpeciesData!U$2:U$4955,ObservedSpeciesData!$A$2:$A$4955,$A1417,ObservedSpeciesData!$C$2:$C$4955,$C1417,ObservedSpeciesData!$D$2:$D$4955,$D1417),"")</f>
        <v/>
      </c>
      <c r="V1417" s="23" t="str">
        <f>IF(ISNUMBER(AVERAGEIFS(ObservedSpeciesData!V$2:V$4955,ObservedSpeciesData!$A$2:$A$4955,$A1417,ObservedSpeciesData!$D$2:$D$4955,$D1417)),AVERAGEIFS(ObservedSpeciesData!V$2:V$4955,ObservedSpeciesData!$A$2:$A$4955,$A1417,ObservedSpeciesData!$D$2:$D$4955,$D1417),"")</f>
        <v/>
      </c>
      <c r="W1417" s="23" t="str">
        <f>IF(ISNUMBER(AVERAGEIFS(ObservedSpeciesData!W$2:W$4955,ObservedSpeciesData!$A$2:$A$4955,$A1417,ObservedSpeciesData!$D$2:$D$4955,$D1417)),AVERAGEIFS(ObservedSpeciesData!W$2:W$4955,ObservedSpeciesData!$A$2:$A$4955,$A1417,ObservedSpeciesData!$D$2:$D$4955,$D1417),"")</f>
        <v/>
      </c>
      <c r="X1417" s="23" t="str">
        <f>IF(ISNUMBER(AVERAGEIFS(ObservedSpeciesData!X$2:X$4955,ObservedSpeciesData!$A$2:$A$4955,$A1417,ObservedSpeciesData!$D$2:$D$4955,$D1417)),AVERAGEIFS(ObservedSpeciesData!X$2:X$4955,ObservedSpeciesData!$A$2:$A$4955,$A1417,ObservedSpeciesData!$D$2:$D$4955,$D1417),"")</f>
        <v/>
      </c>
      <c r="Y1417" s="23" t="str">
        <f>IF(ISNUMBER(AVERAGEIFS(ObservedSpeciesData!Y$2:Y$4955,ObservedSpeciesData!$A$2:$A$4955,$A1417,ObservedSpeciesData!$D$2:$D$4955,$D1417)),AVERAGEIFS(ObservedSpeciesData!Y$2:Y$4955,ObservedSpeciesData!$A$2:$A$4955,$A1417,ObservedSpeciesData!$D$2:$D$4955,$D1417),"")</f>
        <v/>
      </c>
      <c r="Z1417" s="23" t="str">
        <f>IF(ISNUMBER(AVERAGEIFS(ObservedSpeciesData!Z$2:Z$4955,ObservedSpeciesData!$A$2:$A$4955,$A1417,ObservedSpeciesData!$D$2:$D$4955,$D1417)),AVERAGEIFS(ObservedSpeciesData!Z$2:Z$4955,ObservedSpeciesData!$A$2:$A$4955,$A1417,ObservedSpeciesData!$D$2:$D$4955,$D1417),"")</f>
        <v/>
      </c>
      <c r="AA1417" s="23" t="str">
        <f>IF(ISNUMBER(AVERAGEIFS(ObservedSpeciesData!AA$2:AA$4955,ObservedSpeciesData!$A$2:$A$4955,$A1417,ObservedSpeciesData!$D$2:$D$4955,$D1417)),AVERAGEIFS(ObservedSpeciesData!AA$2:AA$4955,ObservedSpeciesData!$A$2:$A$4955,$A1417,ObservedSpeciesData!$D$2:$D$4955,$D1417),"")</f>
        <v/>
      </c>
      <c r="AB1417" s="24" t="str">
        <f>IF(ISNUMBER(AVERAGEIFS(ObservedSpeciesData!AB$2:AB$4955,ObservedSpeciesData!$A$2:$A$4955,$A1417,ObservedSpeciesData!$D$2:$D$4955,$D1417)),AVERAGEIFS(ObservedSpeciesData!AB$2:AB$4955,ObservedSpeciesData!$A$2:$A$4955,$A1417,ObservedSpeciesData!$D$2:$D$4955,$D1417),"")</f>
        <v/>
      </c>
      <c r="AC1417" s="24" t="str">
        <f>IF(ISNUMBER(AVERAGEIFS(ObservedSpeciesData!AC$2:AC$4955,ObservedSpeciesData!$A$2:$A$4955,$A1417,ObservedSpeciesData!$D$2:$D$4955,$D1417)),AVERAGEIFS(ObservedSpeciesData!AC$2:AC$4955,ObservedSpeciesData!$A$2:$A$4955,$A1417,ObservedSpeciesData!$D$2:$D$4955,$D1417),"")</f>
        <v/>
      </c>
      <c r="AD1417" s="23" t="str">
        <f>IF(ISNUMBER(AVERAGEIFS(ObservedSpeciesData!AD$2:AD$4955,ObservedSpeciesData!$A$2:$A$4955,$A1417,ObservedSpeciesData!$D$2:$D$4955,$D1417)),AVERAGEIFS(ObservedSpeciesData!AD$2:AD$4955,ObservedSpeciesData!$A$2:$A$4955,$A1417,ObservedSpeciesData!$D$2:$D$4955,$D1417),"")</f>
        <v/>
      </c>
      <c r="AE1417" s="24" t="str">
        <f>IF(ISNUMBER(AVERAGEIFS(ObservedSpeciesData!AE$2:AE$4955,ObservedSpeciesData!$A$2:$A$4955,$A1417,ObservedSpeciesData!$D$2:$D$4955,$D1417)),AVERAGEIFS(ObservedSpeciesData!AE$2:AE$4955,ObservedSpeciesData!$A$2:$A$4955,$A1417,ObservedSpeciesData!$D$2:$D$4955,$D1417),"")</f>
        <v/>
      </c>
      <c r="AF1417" s="23"/>
      <c r="AG1417" s="24"/>
      <c r="AH1417" s="23" t="str">
        <f>IF(ISNUMBER(AVERAGEIFS(ObservedSpeciesData!AH$2:AH$4955,ObservedSpeciesData!$A$2:$A$4955,$A1417,ObservedSpeciesData!$D$2:$D$4955,$D1417)),AVERAGEIFS(ObservedSpeciesData!AH$2:AH$4955,ObservedSpeciesData!$A$2:$A$4955,$A1417,ObservedSpeciesData!$D$2:$D$4955,$D1417),"")</f>
        <v/>
      </c>
      <c r="AI1417" s="23" t="str">
        <f>IF(ISNUMBER(AVERAGEIFS(ObservedSpeciesData!AI$2:AI$4955,ObservedSpeciesData!$A$2:$A$4955,$A1417,ObservedSpeciesData!$C$2:$C$4955,$C1417,ObservedSpeciesData!$D$2:$D$4955,$D1417)),AVERAGEIFS(ObservedSpeciesData!AI$2:AI$4955,ObservedSpeciesData!$A$2:$A$4955,$A1417,ObservedSpeciesData!$C$2:$C$4955,$C1417,ObservedSpeciesData!$D$2:$D$4955,$D1417),"")</f>
        <v/>
      </c>
      <c r="AJ1417" s="2">
        <f>COUNTIFS(ObservedSpeciesData!$A$2:$A$828,$A1417,ObservedSpeciesData!$D$2:$D$828,$D1417)</f>
        <v>0</v>
      </c>
      <c r="AK1417" s="2">
        <f t="shared" si="22"/>
        <v>1</v>
      </c>
    </row>
    <row r="1418" spans="1:37" x14ac:dyDescent="0.25">
      <c r="A1418" s="14" t="s">
        <v>86</v>
      </c>
      <c r="B1418" t="s">
        <v>80</v>
      </c>
      <c r="C1418" t="s">
        <v>79</v>
      </c>
      <c r="D1418" s="13">
        <v>42353</v>
      </c>
      <c r="E1418">
        <v>1</v>
      </c>
      <c r="F1418">
        <v>0</v>
      </c>
      <c r="G1418" s="2" t="s">
        <v>87</v>
      </c>
      <c r="H1418" s="2" t="s">
        <v>12</v>
      </c>
      <c r="I1418">
        <v>10</v>
      </c>
      <c r="J1418" s="2" t="s">
        <v>88</v>
      </c>
      <c r="K1418" s="2">
        <f>IF(ISNUMBER(AVERAGEIFS(ObservedSpeciesData!K$2:K$4955,ObservedSpeciesData!$A$2:$A$4955,$A1418,ObservedSpeciesData!$D$2:$D$4955,$D1418)),AVERAGEIFS(ObservedSpeciesData!K$2:K$4955,ObservedSpeciesData!$A$2:$A$4955,$A1418,ObservedSpeciesData!$D$2:$D$4955,$D1418),"")</f>
        <v>0</v>
      </c>
      <c r="L1418" s="26">
        <f>IF(ISNUMBER(AVERAGEIFS(ObservedSpeciesData!L$2:L$4955,ObservedSpeciesData!$A$2:$A$4955,$A1418,ObservedSpeciesData!$D$2:$D$4955,$D1418)),AVERAGEIFS(ObservedSpeciesData!L$2:L$4955,ObservedSpeciesData!$A$2:$A$4955,$A1418,ObservedSpeciesData!$D$2:$D$4955,$D1418),"")</f>
        <v>3589.3333333333335</v>
      </c>
      <c r="M1418" s="23">
        <f>IF(ISNUMBER(AVERAGEIFS(ObservedSpeciesData!M$2:M$4955,ObservedSpeciesData!$A$2:$A$4955,$A1418,ObservedSpeciesData!$D$2:$D$4955,$D1418)),AVERAGEIFS(ObservedSpeciesData!M$2:M$4955,ObservedSpeciesData!$A$2:$A$4955,$A1418,ObservedSpeciesData!$D$2:$D$4955,$D1418),"")</f>
        <v>358.93333333333339</v>
      </c>
      <c r="N1418" s="23" t="str">
        <f>IF(ISNUMBER(AVERAGEIFS(ObservedSpeciesData!N$2:N$4955,ObservedSpeciesData!$A$2:$A$4955,$A1418,ObservedSpeciesData!$D$2:$D$4955,$D1418)),AVERAGEIFS(ObservedSpeciesData!N$2:N$4955,ObservedSpeciesData!$A$2:$A$4955,$A1418,ObservedSpeciesData!$D$2:$D$4955,$D1418),"")</f>
        <v/>
      </c>
      <c r="O1418" s="23" t="str">
        <f>IF(ISNUMBER(AVERAGEIFS(ObservedSpeciesData!O$2:O$4955,ObservedSpeciesData!$A$2:$A$4955,$A1418,ObservedSpeciesData!$D$2:$D$4955,$D1418)),AVERAGEIFS(ObservedSpeciesData!O$2:O$4955,ObservedSpeciesData!$A$2:$A$4955,$A1418,ObservedSpeciesData!$D$2:$D$4955,$D1418),"")</f>
        <v/>
      </c>
      <c r="P1418" s="23" t="str">
        <f>IF(ISNUMBER(AVERAGEIFS(ObservedSpeciesData!P$2:P$4955,ObservedSpeciesData!$A$2:$A$4955,$A1418,ObservedSpeciesData!$C$2:$C$4955,$C1418,ObservedSpeciesData!$D$2:$D$4955,$D1418)),AVERAGEIFS(ObservedSpeciesData!P$2:P$4955,ObservedSpeciesData!$A$2:$A$4955,$A1418,ObservedSpeciesData!$C$2:$C$4955,$C1418,ObservedSpeciesData!$D$2:$D$4955,$D1418),"")</f>
        <v/>
      </c>
      <c r="Q1418" s="23"/>
      <c r="R1418" s="25" t="str">
        <f>IF(ISNUMBER(AVERAGEIFS(ObservedSpeciesData!R$2:R$4955,ObservedSpeciesData!$A$2:$A$4955,$A1418,ObservedSpeciesData!$D$2:$D$4955,$D1418)),AVERAGEIFS(ObservedSpeciesData!R$2:R$4955,ObservedSpeciesData!$A$2:$A$4955,$A1418,ObservedSpeciesData!$D$2:$D$4955,$D1418),"")</f>
        <v/>
      </c>
      <c r="S1418" s="25" t="str">
        <f>IF(ISNUMBER(AVERAGEIFS(ObservedSpeciesData!S$2:S$4955,ObservedSpeciesData!$A$2:$A$4955,$A1418,ObservedSpeciesData!$D$2:$D$4955,$D1418)),AVERAGEIFS(ObservedSpeciesData!S$2:S$4955,ObservedSpeciesData!$A$2:$A$4955,$A1418,ObservedSpeciesData!$D$2:$D$4955,$D1418),"")</f>
        <v/>
      </c>
      <c r="T1418" s="23" t="str">
        <f>IF(ISNUMBER(AVERAGEIFS(ObservedSpeciesData!T$2:T$4955,ObservedSpeciesData!$A$2:$A$4955,$A1418,ObservedSpeciesData!$D$2:$D$4955,$D1418)),AVERAGEIFS(ObservedSpeciesData!T$2:T$4955,ObservedSpeciesData!$A$2:$A$4955,$A1418,ObservedSpeciesData!$D$2:$D$4955,$D1418),"")</f>
        <v/>
      </c>
      <c r="U1418" s="24" t="str">
        <f>IF(ISNUMBER(AVERAGEIFS(ObservedSpeciesData!U$2:U$4955,ObservedSpeciesData!$A$2:$A$4955,$A1418,ObservedSpeciesData!$C$2:$C$4955,$C1418,ObservedSpeciesData!$D$2:$D$4955,$D1418)),AVERAGEIFS(ObservedSpeciesData!U$2:U$4955,ObservedSpeciesData!$A$2:$A$4955,$A1418,ObservedSpeciesData!$C$2:$C$4955,$C1418,ObservedSpeciesData!$D$2:$D$4955,$D1418),"")</f>
        <v/>
      </c>
      <c r="V1418" s="23" t="str">
        <f>IF(ISNUMBER(AVERAGEIFS(ObservedSpeciesData!V$2:V$4955,ObservedSpeciesData!$A$2:$A$4955,$A1418,ObservedSpeciesData!$D$2:$D$4955,$D1418)),AVERAGEIFS(ObservedSpeciesData!V$2:V$4955,ObservedSpeciesData!$A$2:$A$4955,$A1418,ObservedSpeciesData!$D$2:$D$4955,$D1418),"")</f>
        <v/>
      </c>
      <c r="W1418" s="23" t="str">
        <f>IF(ISNUMBER(AVERAGEIFS(ObservedSpeciesData!W$2:W$4955,ObservedSpeciesData!$A$2:$A$4955,$A1418,ObservedSpeciesData!$D$2:$D$4955,$D1418)),AVERAGEIFS(ObservedSpeciesData!W$2:W$4955,ObservedSpeciesData!$A$2:$A$4955,$A1418,ObservedSpeciesData!$D$2:$D$4955,$D1418),"")</f>
        <v/>
      </c>
      <c r="X1418" s="23" t="str">
        <f>IF(ISNUMBER(AVERAGEIFS(ObservedSpeciesData!X$2:X$4955,ObservedSpeciesData!$A$2:$A$4955,$A1418,ObservedSpeciesData!$D$2:$D$4955,$D1418)),AVERAGEIFS(ObservedSpeciesData!X$2:X$4955,ObservedSpeciesData!$A$2:$A$4955,$A1418,ObservedSpeciesData!$D$2:$D$4955,$D1418),"")</f>
        <v/>
      </c>
      <c r="Y1418" s="23" t="str">
        <f>IF(ISNUMBER(AVERAGEIFS(ObservedSpeciesData!Y$2:Y$4955,ObservedSpeciesData!$A$2:$A$4955,$A1418,ObservedSpeciesData!$D$2:$D$4955,$D1418)),AVERAGEIFS(ObservedSpeciesData!Y$2:Y$4955,ObservedSpeciesData!$A$2:$A$4955,$A1418,ObservedSpeciesData!$D$2:$D$4955,$D1418),"")</f>
        <v/>
      </c>
      <c r="Z1418" s="23" t="str">
        <f>IF(ISNUMBER(AVERAGEIFS(ObservedSpeciesData!Z$2:Z$4955,ObservedSpeciesData!$A$2:$A$4955,$A1418,ObservedSpeciesData!$D$2:$D$4955,$D1418)),AVERAGEIFS(ObservedSpeciesData!Z$2:Z$4955,ObservedSpeciesData!$A$2:$A$4955,$A1418,ObservedSpeciesData!$D$2:$D$4955,$D1418),"")</f>
        <v/>
      </c>
      <c r="AA1418" s="23" t="str">
        <f>IF(ISNUMBER(AVERAGEIFS(ObservedSpeciesData!AA$2:AA$4955,ObservedSpeciesData!$A$2:$A$4955,$A1418,ObservedSpeciesData!$D$2:$D$4955,$D1418)),AVERAGEIFS(ObservedSpeciesData!AA$2:AA$4955,ObservedSpeciesData!$A$2:$A$4955,$A1418,ObservedSpeciesData!$D$2:$D$4955,$D1418),"")</f>
        <v/>
      </c>
      <c r="AB1418" s="24" t="str">
        <f>IF(ISNUMBER(AVERAGEIFS(ObservedSpeciesData!AB$2:AB$4955,ObservedSpeciesData!$A$2:$A$4955,$A1418,ObservedSpeciesData!$D$2:$D$4955,$D1418)),AVERAGEIFS(ObservedSpeciesData!AB$2:AB$4955,ObservedSpeciesData!$A$2:$A$4955,$A1418,ObservedSpeciesData!$D$2:$D$4955,$D1418),"")</f>
        <v/>
      </c>
      <c r="AC1418" s="24" t="str">
        <f>IF(ISNUMBER(AVERAGEIFS(ObservedSpeciesData!AC$2:AC$4955,ObservedSpeciesData!$A$2:$A$4955,$A1418,ObservedSpeciesData!$D$2:$D$4955,$D1418)),AVERAGEIFS(ObservedSpeciesData!AC$2:AC$4955,ObservedSpeciesData!$A$2:$A$4955,$A1418,ObservedSpeciesData!$D$2:$D$4955,$D1418),"")</f>
        <v/>
      </c>
      <c r="AD1418" s="23" t="str">
        <f>IF(ISNUMBER(AVERAGEIFS(ObservedSpeciesData!AD$2:AD$4955,ObservedSpeciesData!$A$2:$A$4955,$A1418,ObservedSpeciesData!$D$2:$D$4955,$D1418)),AVERAGEIFS(ObservedSpeciesData!AD$2:AD$4955,ObservedSpeciesData!$A$2:$A$4955,$A1418,ObservedSpeciesData!$D$2:$D$4955,$D1418),"")</f>
        <v/>
      </c>
      <c r="AE1418" s="24" t="str">
        <f>IF(ISNUMBER(AVERAGEIFS(ObservedSpeciesData!AE$2:AE$4955,ObservedSpeciesData!$A$2:$A$4955,$A1418,ObservedSpeciesData!$D$2:$D$4955,$D1418)),AVERAGEIFS(ObservedSpeciesData!AE$2:AE$4955,ObservedSpeciesData!$A$2:$A$4955,$A1418,ObservedSpeciesData!$D$2:$D$4955,$D1418),"")</f>
        <v/>
      </c>
      <c r="AF1418" s="23"/>
      <c r="AG1418" s="24"/>
      <c r="AH1418" s="23" t="str">
        <f>IF(ISNUMBER(AVERAGEIFS(ObservedSpeciesData!AH$2:AH$4955,ObservedSpeciesData!$A$2:$A$4955,$A1418,ObservedSpeciesData!$D$2:$D$4955,$D1418)),AVERAGEIFS(ObservedSpeciesData!AH$2:AH$4955,ObservedSpeciesData!$A$2:$A$4955,$A1418,ObservedSpeciesData!$D$2:$D$4955,$D1418),"")</f>
        <v/>
      </c>
      <c r="AI1418" s="23" t="str">
        <f>IF(ISNUMBER(AVERAGEIFS(ObservedSpeciesData!AI$2:AI$4955,ObservedSpeciesData!$A$2:$A$4955,$A1418,ObservedSpeciesData!$C$2:$C$4955,$C1418,ObservedSpeciesData!$D$2:$D$4955,$D1418)),AVERAGEIFS(ObservedSpeciesData!AI$2:AI$4955,ObservedSpeciesData!$A$2:$A$4955,$A1418,ObservedSpeciesData!$C$2:$C$4955,$C1418,ObservedSpeciesData!$D$2:$D$4955,$D1418),"")</f>
        <v/>
      </c>
      <c r="AJ1418" s="2">
        <f>COUNTIFS(ObservedSpeciesData!$A$2:$A$828,$A1418,ObservedSpeciesData!$D$2:$D$828,$D1418)</f>
        <v>0</v>
      </c>
      <c r="AK1418" s="2">
        <f t="shared" si="22"/>
        <v>1</v>
      </c>
    </row>
    <row r="1419" spans="1:37" x14ac:dyDescent="0.25">
      <c r="A1419" s="14" t="s">
        <v>85</v>
      </c>
      <c r="B1419" t="s">
        <v>80</v>
      </c>
      <c r="C1419" t="s">
        <v>79</v>
      </c>
      <c r="D1419" s="13">
        <v>42353</v>
      </c>
      <c r="E1419">
        <v>1</v>
      </c>
      <c r="F1419">
        <v>50</v>
      </c>
      <c r="G1419" s="2" t="s">
        <v>87</v>
      </c>
      <c r="H1419" s="2" t="s">
        <v>12</v>
      </c>
      <c r="I1419">
        <v>10</v>
      </c>
      <c r="J1419" s="2" t="s">
        <v>88</v>
      </c>
      <c r="K1419" s="2">
        <f>IF(ISNUMBER(AVERAGEIFS(ObservedSpeciesData!K$2:K$4955,ObservedSpeciesData!$A$2:$A$4955,$A1419,ObservedSpeciesData!$D$2:$D$4955,$D1419)),AVERAGEIFS(ObservedSpeciesData!K$2:K$4955,ObservedSpeciesData!$A$2:$A$4955,$A1419,ObservedSpeciesData!$D$2:$D$4955,$D1419),"")</f>
        <v>45</v>
      </c>
      <c r="L1419" s="26">
        <f>IF(ISNUMBER(AVERAGEIFS(ObservedSpeciesData!L$2:L$4955,ObservedSpeciesData!$A$2:$A$4955,$A1419,ObservedSpeciesData!$D$2:$D$4955,$D1419)),AVERAGEIFS(ObservedSpeciesData!L$2:L$4955,ObservedSpeciesData!$A$2:$A$4955,$A1419,ObservedSpeciesData!$D$2:$D$4955,$D1419),"")</f>
        <v>3608</v>
      </c>
      <c r="M1419" s="23">
        <f>IF(ISNUMBER(AVERAGEIFS(ObservedSpeciesData!M$2:M$4955,ObservedSpeciesData!$A$2:$A$4955,$A1419,ObservedSpeciesData!$D$2:$D$4955,$D1419)),AVERAGEIFS(ObservedSpeciesData!M$2:M$4955,ObservedSpeciesData!$A$2:$A$4955,$A1419,ObservedSpeciesData!$D$2:$D$4955,$D1419),"")</f>
        <v>360.8</v>
      </c>
      <c r="N1419" s="23" t="str">
        <f>IF(ISNUMBER(AVERAGEIFS(ObservedSpeciesData!N$2:N$4955,ObservedSpeciesData!$A$2:$A$4955,$A1419,ObservedSpeciesData!$D$2:$D$4955,$D1419)),AVERAGEIFS(ObservedSpeciesData!N$2:N$4955,ObservedSpeciesData!$A$2:$A$4955,$A1419,ObservedSpeciesData!$D$2:$D$4955,$D1419),"")</f>
        <v/>
      </c>
      <c r="O1419" s="23" t="str">
        <f>IF(ISNUMBER(AVERAGEIFS(ObservedSpeciesData!O$2:O$4955,ObservedSpeciesData!$A$2:$A$4955,$A1419,ObservedSpeciesData!$D$2:$D$4955,$D1419)),AVERAGEIFS(ObservedSpeciesData!O$2:O$4955,ObservedSpeciesData!$A$2:$A$4955,$A1419,ObservedSpeciesData!$D$2:$D$4955,$D1419),"")</f>
        <v/>
      </c>
      <c r="P1419" s="23" t="str">
        <f>IF(ISNUMBER(AVERAGEIFS(ObservedSpeciesData!P$2:P$4955,ObservedSpeciesData!$A$2:$A$4955,$A1419,ObservedSpeciesData!$C$2:$C$4955,$C1419,ObservedSpeciesData!$D$2:$D$4955,$D1419)),AVERAGEIFS(ObservedSpeciesData!P$2:P$4955,ObservedSpeciesData!$A$2:$A$4955,$A1419,ObservedSpeciesData!$C$2:$C$4955,$C1419,ObservedSpeciesData!$D$2:$D$4955,$D1419),"")</f>
        <v/>
      </c>
      <c r="Q1419" s="23"/>
      <c r="R1419" s="25" t="str">
        <f>IF(ISNUMBER(AVERAGEIFS(ObservedSpeciesData!R$2:R$4955,ObservedSpeciesData!$A$2:$A$4955,$A1419,ObservedSpeciesData!$D$2:$D$4955,$D1419)),AVERAGEIFS(ObservedSpeciesData!R$2:R$4955,ObservedSpeciesData!$A$2:$A$4955,$A1419,ObservedSpeciesData!$D$2:$D$4955,$D1419),"")</f>
        <v/>
      </c>
      <c r="S1419" s="25" t="str">
        <f>IF(ISNUMBER(AVERAGEIFS(ObservedSpeciesData!S$2:S$4955,ObservedSpeciesData!$A$2:$A$4955,$A1419,ObservedSpeciesData!$D$2:$D$4955,$D1419)),AVERAGEIFS(ObservedSpeciesData!S$2:S$4955,ObservedSpeciesData!$A$2:$A$4955,$A1419,ObservedSpeciesData!$D$2:$D$4955,$D1419),"")</f>
        <v/>
      </c>
      <c r="T1419" s="23" t="str">
        <f>IF(ISNUMBER(AVERAGEIFS(ObservedSpeciesData!T$2:T$4955,ObservedSpeciesData!$A$2:$A$4955,$A1419,ObservedSpeciesData!$D$2:$D$4955,$D1419)),AVERAGEIFS(ObservedSpeciesData!T$2:T$4955,ObservedSpeciesData!$A$2:$A$4955,$A1419,ObservedSpeciesData!$D$2:$D$4955,$D1419),"")</f>
        <v/>
      </c>
      <c r="U1419" s="24" t="str">
        <f>IF(ISNUMBER(AVERAGEIFS(ObservedSpeciesData!U$2:U$4955,ObservedSpeciesData!$A$2:$A$4955,$A1419,ObservedSpeciesData!$C$2:$C$4955,$C1419,ObservedSpeciesData!$D$2:$D$4955,$D1419)),AVERAGEIFS(ObservedSpeciesData!U$2:U$4955,ObservedSpeciesData!$A$2:$A$4955,$A1419,ObservedSpeciesData!$C$2:$C$4955,$C1419,ObservedSpeciesData!$D$2:$D$4955,$D1419),"")</f>
        <v/>
      </c>
      <c r="V1419" s="23" t="str">
        <f>IF(ISNUMBER(AVERAGEIFS(ObservedSpeciesData!V$2:V$4955,ObservedSpeciesData!$A$2:$A$4955,$A1419,ObservedSpeciesData!$D$2:$D$4955,$D1419)),AVERAGEIFS(ObservedSpeciesData!V$2:V$4955,ObservedSpeciesData!$A$2:$A$4955,$A1419,ObservedSpeciesData!$D$2:$D$4955,$D1419),"")</f>
        <v/>
      </c>
      <c r="W1419" s="23" t="str">
        <f>IF(ISNUMBER(AVERAGEIFS(ObservedSpeciesData!W$2:W$4955,ObservedSpeciesData!$A$2:$A$4955,$A1419,ObservedSpeciesData!$D$2:$D$4955,$D1419)),AVERAGEIFS(ObservedSpeciesData!W$2:W$4955,ObservedSpeciesData!$A$2:$A$4955,$A1419,ObservedSpeciesData!$D$2:$D$4955,$D1419),"")</f>
        <v/>
      </c>
      <c r="X1419" s="23" t="str">
        <f>IF(ISNUMBER(AVERAGEIFS(ObservedSpeciesData!X$2:X$4955,ObservedSpeciesData!$A$2:$A$4955,$A1419,ObservedSpeciesData!$D$2:$D$4955,$D1419)),AVERAGEIFS(ObservedSpeciesData!X$2:X$4955,ObservedSpeciesData!$A$2:$A$4955,$A1419,ObservedSpeciesData!$D$2:$D$4955,$D1419),"")</f>
        <v/>
      </c>
      <c r="Y1419" s="23" t="str">
        <f>IF(ISNUMBER(AVERAGEIFS(ObservedSpeciesData!Y$2:Y$4955,ObservedSpeciesData!$A$2:$A$4955,$A1419,ObservedSpeciesData!$D$2:$D$4955,$D1419)),AVERAGEIFS(ObservedSpeciesData!Y$2:Y$4955,ObservedSpeciesData!$A$2:$A$4955,$A1419,ObservedSpeciesData!$D$2:$D$4955,$D1419),"")</f>
        <v/>
      </c>
      <c r="Z1419" s="23" t="str">
        <f>IF(ISNUMBER(AVERAGEIFS(ObservedSpeciesData!Z$2:Z$4955,ObservedSpeciesData!$A$2:$A$4955,$A1419,ObservedSpeciesData!$D$2:$D$4955,$D1419)),AVERAGEIFS(ObservedSpeciesData!Z$2:Z$4955,ObservedSpeciesData!$A$2:$A$4955,$A1419,ObservedSpeciesData!$D$2:$D$4955,$D1419),"")</f>
        <v/>
      </c>
      <c r="AA1419" s="23" t="str">
        <f>IF(ISNUMBER(AVERAGEIFS(ObservedSpeciesData!AA$2:AA$4955,ObservedSpeciesData!$A$2:$A$4955,$A1419,ObservedSpeciesData!$D$2:$D$4955,$D1419)),AVERAGEIFS(ObservedSpeciesData!AA$2:AA$4955,ObservedSpeciesData!$A$2:$A$4955,$A1419,ObservedSpeciesData!$D$2:$D$4955,$D1419),"")</f>
        <v/>
      </c>
      <c r="AB1419" s="24" t="str">
        <f>IF(ISNUMBER(AVERAGEIFS(ObservedSpeciesData!AB$2:AB$4955,ObservedSpeciesData!$A$2:$A$4955,$A1419,ObservedSpeciesData!$D$2:$D$4955,$D1419)),AVERAGEIFS(ObservedSpeciesData!AB$2:AB$4955,ObservedSpeciesData!$A$2:$A$4955,$A1419,ObservedSpeciesData!$D$2:$D$4955,$D1419),"")</f>
        <v/>
      </c>
      <c r="AC1419" s="24" t="str">
        <f>IF(ISNUMBER(AVERAGEIFS(ObservedSpeciesData!AC$2:AC$4955,ObservedSpeciesData!$A$2:$A$4955,$A1419,ObservedSpeciesData!$D$2:$D$4955,$D1419)),AVERAGEIFS(ObservedSpeciesData!AC$2:AC$4955,ObservedSpeciesData!$A$2:$A$4955,$A1419,ObservedSpeciesData!$D$2:$D$4955,$D1419),"")</f>
        <v/>
      </c>
      <c r="AD1419" s="23" t="str">
        <f>IF(ISNUMBER(AVERAGEIFS(ObservedSpeciesData!AD$2:AD$4955,ObservedSpeciesData!$A$2:$A$4955,$A1419,ObservedSpeciesData!$D$2:$D$4955,$D1419)),AVERAGEIFS(ObservedSpeciesData!AD$2:AD$4955,ObservedSpeciesData!$A$2:$A$4955,$A1419,ObservedSpeciesData!$D$2:$D$4955,$D1419),"")</f>
        <v/>
      </c>
      <c r="AE1419" s="24" t="str">
        <f>IF(ISNUMBER(AVERAGEIFS(ObservedSpeciesData!AE$2:AE$4955,ObservedSpeciesData!$A$2:$A$4955,$A1419,ObservedSpeciesData!$D$2:$D$4955,$D1419)),AVERAGEIFS(ObservedSpeciesData!AE$2:AE$4955,ObservedSpeciesData!$A$2:$A$4955,$A1419,ObservedSpeciesData!$D$2:$D$4955,$D1419),"")</f>
        <v/>
      </c>
      <c r="AF1419" s="23"/>
      <c r="AG1419" s="24"/>
      <c r="AH1419" s="23" t="str">
        <f>IF(ISNUMBER(AVERAGEIFS(ObservedSpeciesData!AH$2:AH$4955,ObservedSpeciesData!$A$2:$A$4955,$A1419,ObservedSpeciesData!$D$2:$D$4955,$D1419)),AVERAGEIFS(ObservedSpeciesData!AH$2:AH$4955,ObservedSpeciesData!$A$2:$A$4955,$A1419,ObservedSpeciesData!$D$2:$D$4955,$D1419),"")</f>
        <v/>
      </c>
      <c r="AI1419" s="23" t="str">
        <f>IF(ISNUMBER(AVERAGEIFS(ObservedSpeciesData!AI$2:AI$4955,ObservedSpeciesData!$A$2:$A$4955,$A1419,ObservedSpeciesData!$C$2:$C$4955,$C1419,ObservedSpeciesData!$D$2:$D$4955,$D1419)),AVERAGEIFS(ObservedSpeciesData!AI$2:AI$4955,ObservedSpeciesData!$A$2:$A$4955,$A1419,ObservedSpeciesData!$C$2:$C$4955,$C1419,ObservedSpeciesData!$D$2:$D$4955,$D1419),"")</f>
        <v/>
      </c>
      <c r="AJ1419" s="2">
        <f>COUNTIFS(ObservedSpeciesData!$A$2:$A$828,$A1419,ObservedSpeciesData!$D$2:$D$828,$D1419)</f>
        <v>0</v>
      </c>
      <c r="AK1419" s="2">
        <f t="shared" si="22"/>
        <v>1</v>
      </c>
    </row>
    <row r="1420" spans="1:37" x14ac:dyDescent="0.25">
      <c r="A1420" s="14" t="s">
        <v>84</v>
      </c>
      <c r="B1420" t="s">
        <v>80</v>
      </c>
      <c r="C1420" t="s">
        <v>79</v>
      </c>
      <c r="D1420" s="13">
        <v>42353</v>
      </c>
      <c r="E1420">
        <v>1</v>
      </c>
      <c r="F1420">
        <v>100</v>
      </c>
      <c r="G1420" s="2" t="s">
        <v>87</v>
      </c>
      <c r="H1420" s="2" t="s">
        <v>12</v>
      </c>
      <c r="I1420">
        <v>10</v>
      </c>
      <c r="J1420" s="2" t="s">
        <v>88</v>
      </c>
      <c r="K1420" s="2">
        <f>IF(ISNUMBER(AVERAGEIFS(ObservedSpeciesData!K$2:K$4955,ObservedSpeciesData!$A$2:$A$4955,$A1420,ObservedSpeciesData!$D$2:$D$4955,$D1420)),AVERAGEIFS(ObservedSpeciesData!K$2:K$4955,ObservedSpeciesData!$A$2:$A$4955,$A1420,ObservedSpeciesData!$D$2:$D$4955,$D1420),"")</f>
        <v>90</v>
      </c>
      <c r="L1420" s="26">
        <f>IF(ISNUMBER(AVERAGEIFS(ObservedSpeciesData!L$2:L$4955,ObservedSpeciesData!$A$2:$A$4955,$A1420,ObservedSpeciesData!$D$2:$D$4955,$D1420)),AVERAGEIFS(ObservedSpeciesData!L$2:L$4955,ObservedSpeciesData!$A$2:$A$4955,$A1420,ObservedSpeciesData!$D$2:$D$4955,$D1420),"")</f>
        <v>3804</v>
      </c>
      <c r="M1420" s="23">
        <f>IF(ISNUMBER(AVERAGEIFS(ObservedSpeciesData!M$2:M$4955,ObservedSpeciesData!$A$2:$A$4955,$A1420,ObservedSpeciesData!$D$2:$D$4955,$D1420)),AVERAGEIFS(ObservedSpeciesData!M$2:M$4955,ObservedSpeciesData!$A$2:$A$4955,$A1420,ObservedSpeciesData!$D$2:$D$4955,$D1420),"")</f>
        <v>380.40000000000003</v>
      </c>
      <c r="N1420" s="23" t="str">
        <f>IF(ISNUMBER(AVERAGEIFS(ObservedSpeciesData!N$2:N$4955,ObservedSpeciesData!$A$2:$A$4955,$A1420,ObservedSpeciesData!$D$2:$D$4955,$D1420)),AVERAGEIFS(ObservedSpeciesData!N$2:N$4955,ObservedSpeciesData!$A$2:$A$4955,$A1420,ObservedSpeciesData!$D$2:$D$4955,$D1420),"")</f>
        <v/>
      </c>
      <c r="O1420" s="23" t="str">
        <f>IF(ISNUMBER(AVERAGEIFS(ObservedSpeciesData!O$2:O$4955,ObservedSpeciesData!$A$2:$A$4955,$A1420,ObservedSpeciesData!$D$2:$D$4955,$D1420)),AVERAGEIFS(ObservedSpeciesData!O$2:O$4955,ObservedSpeciesData!$A$2:$A$4955,$A1420,ObservedSpeciesData!$D$2:$D$4955,$D1420),"")</f>
        <v/>
      </c>
      <c r="P1420" s="23" t="str">
        <f>IF(ISNUMBER(AVERAGEIFS(ObservedSpeciesData!P$2:P$4955,ObservedSpeciesData!$A$2:$A$4955,$A1420,ObservedSpeciesData!$C$2:$C$4955,$C1420,ObservedSpeciesData!$D$2:$D$4955,$D1420)),AVERAGEIFS(ObservedSpeciesData!P$2:P$4955,ObservedSpeciesData!$A$2:$A$4955,$A1420,ObservedSpeciesData!$C$2:$C$4955,$C1420,ObservedSpeciesData!$D$2:$D$4955,$D1420),"")</f>
        <v/>
      </c>
      <c r="Q1420" s="23"/>
      <c r="R1420" s="25" t="str">
        <f>IF(ISNUMBER(AVERAGEIFS(ObservedSpeciesData!R$2:R$4955,ObservedSpeciesData!$A$2:$A$4955,$A1420,ObservedSpeciesData!$D$2:$D$4955,$D1420)),AVERAGEIFS(ObservedSpeciesData!R$2:R$4955,ObservedSpeciesData!$A$2:$A$4955,$A1420,ObservedSpeciesData!$D$2:$D$4955,$D1420),"")</f>
        <v/>
      </c>
      <c r="S1420" s="25" t="str">
        <f>IF(ISNUMBER(AVERAGEIFS(ObservedSpeciesData!S$2:S$4955,ObservedSpeciesData!$A$2:$A$4955,$A1420,ObservedSpeciesData!$D$2:$D$4955,$D1420)),AVERAGEIFS(ObservedSpeciesData!S$2:S$4955,ObservedSpeciesData!$A$2:$A$4955,$A1420,ObservedSpeciesData!$D$2:$D$4955,$D1420),"")</f>
        <v/>
      </c>
      <c r="T1420" s="23" t="str">
        <f>IF(ISNUMBER(AVERAGEIFS(ObservedSpeciesData!T$2:T$4955,ObservedSpeciesData!$A$2:$A$4955,$A1420,ObservedSpeciesData!$D$2:$D$4955,$D1420)),AVERAGEIFS(ObservedSpeciesData!T$2:T$4955,ObservedSpeciesData!$A$2:$A$4955,$A1420,ObservedSpeciesData!$D$2:$D$4955,$D1420),"")</f>
        <v/>
      </c>
      <c r="U1420" s="24" t="str">
        <f>IF(ISNUMBER(AVERAGEIFS(ObservedSpeciesData!U$2:U$4955,ObservedSpeciesData!$A$2:$A$4955,$A1420,ObservedSpeciesData!$C$2:$C$4955,$C1420,ObservedSpeciesData!$D$2:$D$4955,$D1420)),AVERAGEIFS(ObservedSpeciesData!U$2:U$4955,ObservedSpeciesData!$A$2:$A$4955,$A1420,ObservedSpeciesData!$C$2:$C$4955,$C1420,ObservedSpeciesData!$D$2:$D$4955,$D1420),"")</f>
        <v/>
      </c>
      <c r="V1420" s="23" t="str">
        <f>IF(ISNUMBER(AVERAGEIFS(ObservedSpeciesData!V$2:V$4955,ObservedSpeciesData!$A$2:$A$4955,$A1420,ObservedSpeciesData!$D$2:$D$4955,$D1420)),AVERAGEIFS(ObservedSpeciesData!V$2:V$4955,ObservedSpeciesData!$A$2:$A$4955,$A1420,ObservedSpeciesData!$D$2:$D$4955,$D1420),"")</f>
        <v/>
      </c>
      <c r="W1420" s="23" t="str">
        <f>IF(ISNUMBER(AVERAGEIFS(ObservedSpeciesData!W$2:W$4955,ObservedSpeciesData!$A$2:$A$4955,$A1420,ObservedSpeciesData!$D$2:$D$4955,$D1420)),AVERAGEIFS(ObservedSpeciesData!W$2:W$4955,ObservedSpeciesData!$A$2:$A$4955,$A1420,ObservedSpeciesData!$D$2:$D$4955,$D1420),"")</f>
        <v/>
      </c>
      <c r="X1420" s="23" t="str">
        <f>IF(ISNUMBER(AVERAGEIFS(ObservedSpeciesData!X$2:X$4955,ObservedSpeciesData!$A$2:$A$4955,$A1420,ObservedSpeciesData!$D$2:$D$4955,$D1420)),AVERAGEIFS(ObservedSpeciesData!X$2:X$4955,ObservedSpeciesData!$A$2:$A$4955,$A1420,ObservedSpeciesData!$D$2:$D$4955,$D1420),"")</f>
        <v/>
      </c>
      <c r="Y1420" s="23" t="str">
        <f>IF(ISNUMBER(AVERAGEIFS(ObservedSpeciesData!Y$2:Y$4955,ObservedSpeciesData!$A$2:$A$4955,$A1420,ObservedSpeciesData!$D$2:$D$4955,$D1420)),AVERAGEIFS(ObservedSpeciesData!Y$2:Y$4955,ObservedSpeciesData!$A$2:$A$4955,$A1420,ObservedSpeciesData!$D$2:$D$4955,$D1420),"")</f>
        <v/>
      </c>
      <c r="Z1420" s="23" t="str">
        <f>IF(ISNUMBER(AVERAGEIFS(ObservedSpeciesData!Z$2:Z$4955,ObservedSpeciesData!$A$2:$A$4955,$A1420,ObservedSpeciesData!$D$2:$D$4955,$D1420)),AVERAGEIFS(ObservedSpeciesData!Z$2:Z$4955,ObservedSpeciesData!$A$2:$A$4955,$A1420,ObservedSpeciesData!$D$2:$D$4955,$D1420),"")</f>
        <v/>
      </c>
      <c r="AA1420" s="23" t="str">
        <f>IF(ISNUMBER(AVERAGEIFS(ObservedSpeciesData!AA$2:AA$4955,ObservedSpeciesData!$A$2:$A$4955,$A1420,ObservedSpeciesData!$D$2:$D$4955,$D1420)),AVERAGEIFS(ObservedSpeciesData!AA$2:AA$4955,ObservedSpeciesData!$A$2:$A$4955,$A1420,ObservedSpeciesData!$D$2:$D$4955,$D1420),"")</f>
        <v/>
      </c>
      <c r="AB1420" s="24" t="str">
        <f>IF(ISNUMBER(AVERAGEIFS(ObservedSpeciesData!AB$2:AB$4955,ObservedSpeciesData!$A$2:$A$4955,$A1420,ObservedSpeciesData!$D$2:$D$4955,$D1420)),AVERAGEIFS(ObservedSpeciesData!AB$2:AB$4955,ObservedSpeciesData!$A$2:$A$4955,$A1420,ObservedSpeciesData!$D$2:$D$4955,$D1420),"")</f>
        <v/>
      </c>
      <c r="AC1420" s="24" t="str">
        <f>IF(ISNUMBER(AVERAGEIFS(ObservedSpeciesData!AC$2:AC$4955,ObservedSpeciesData!$A$2:$A$4955,$A1420,ObservedSpeciesData!$D$2:$D$4955,$D1420)),AVERAGEIFS(ObservedSpeciesData!AC$2:AC$4955,ObservedSpeciesData!$A$2:$A$4955,$A1420,ObservedSpeciesData!$D$2:$D$4955,$D1420),"")</f>
        <v/>
      </c>
      <c r="AD1420" s="23" t="str">
        <f>IF(ISNUMBER(AVERAGEIFS(ObservedSpeciesData!AD$2:AD$4955,ObservedSpeciesData!$A$2:$A$4955,$A1420,ObservedSpeciesData!$D$2:$D$4955,$D1420)),AVERAGEIFS(ObservedSpeciesData!AD$2:AD$4955,ObservedSpeciesData!$A$2:$A$4955,$A1420,ObservedSpeciesData!$D$2:$D$4955,$D1420),"")</f>
        <v/>
      </c>
      <c r="AE1420" s="24" t="str">
        <f>IF(ISNUMBER(AVERAGEIFS(ObservedSpeciesData!AE$2:AE$4955,ObservedSpeciesData!$A$2:$A$4955,$A1420,ObservedSpeciesData!$D$2:$D$4955,$D1420)),AVERAGEIFS(ObservedSpeciesData!AE$2:AE$4955,ObservedSpeciesData!$A$2:$A$4955,$A1420,ObservedSpeciesData!$D$2:$D$4955,$D1420),"")</f>
        <v/>
      </c>
      <c r="AF1420" s="23"/>
      <c r="AG1420" s="24"/>
      <c r="AH1420" s="23" t="str">
        <f>IF(ISNUMBER(AVERAGEIFS(ObservedSpeciesData!AH$2:AH$4955,ObservedSpeciesData!$A$2:$A$4955,$A1420,ObservedSpeciesData!$D$2:$D$4955,$D1420)),AVERAGEIFS(ObservedSpeciesData!AH$2:AH$4955,ObservedSpeciesData!$A$2:$A$4955,$A1420,ObservedSpeciesData!$D$2:$D$4955,$D1420),"")</f>
        <v/>
      </c>
      <c r="AI1420" s="23" t="str">
        <f>IF(ISNUMBER(AVERAGEIFS(ObservedSpeciesData!AI$2:AI$4955,ObservedSpeciesData!$A$2:$A$4955,$A1420,ObservedSpeciesData!$C$2:$C$4955,$C1420,ObservedSpeciesData!$D$2:$D$4955,$D1420)),AVERAGEIFS(ObservedSpeciesData!AI$2:AI$4955,ObservedSpeciesData!$A$2:$A$4955,$A1420,ObservedSpeciesData!$C$2:$C$4955,$C1420,ObservedSpeciesData!$D$2:$D$4955,$D1420),"")</f>
        <v/>
      </c>
      <c r="AJ1420" s="2">
        <f>COUNTIFS(ObservedSpeciesData!$A$2:$A$828,$A1420,ObservedSpeciesData!$D$2:$D$828,$D1420)</f>
        <v>0</v>
      </c>
      <c r="AK1420" s="2">
        <f t="shared" si="22"/>
        <v>1</v>
      </c>
    </row>
    <row r="1421" spans="1:37" x14ac:dyDescent="0.25">
      <c r="A1421" s="14" t="s">
        <v>83</v>
      </c>
      <c r="B1421" t="s">
        <v>80</v>
      </c>
      <c r="C1421" t="s">
        <v>79</v>
      </c>
      <c r="D1421" s="13">
        <v>42353</v>
      </c>
      <c r="E1421">
        <v>1</v>
      </c>
      <c r="F1421">
        <v>200</v>
      </c>
      <c r="G1421" s="2" t="s">
        <v>87</v>
      </c>
      <c r="H1421" s="2" t="s">
        <v>12</v>
      </c>
      <c r="I1421">
        <v>10</v>
      </c>
      <c r="J1421" s="2" t="s">
        <v>88</v>
      </c>
      <c r="K1421" s="2">
        <f>IF(ISNUMBER(AVERAGEIFS(ObservedSpeciesData!K$2:K$4955,ObservedSpeciesData!$A$2:$A$4955,$A1421,ObservedSpeciesData!$D$2:$D$4955,$D1421)),AVERAGEIFS(ObservedSpeciesData!K$2:K$4955,ObservedSpeciesData!$A$2:$A$4955,$A1421,ObservedSpeciesData!$D$2:$D$4955,$D1421),"")</f>
        <v>180</v>
      </c>
      <c r="L1421" s="26">
        <f>IF(ISNUMBER(AVERAGEIFS(ObservedSpeciesData!L$2:L$4955,ObservedSpeciesData!$A$2:$A$4955,$A1421,ObservedSpeciesData!$D$2:$D$4955,$D1421)),AVERAGEIFS(ObservedSpeciesData!L$2:L$4955,ObservedSpeciesData!$A$2:$A$4955,$A1421,ObservedSpeciesData!$D$2:$D$4955,$D1421),"")</f>
        <v>3533.3333333333335</v>
      </c>
      <c r="M1421" s="23">
        <f>IF(ISNUMBER(AVERAGEIFS(ObservedSpeciesData!M$2:M$4955,ObservedSpeciesData!$A$2:$A$4955,$A1421,ObservedSpeciesData!$D$2:$D$4955,$D1421)),AVERAGEIFS(ObservedSpeciesData!M$2:M$4955,ObservedSpeciesData!$A$2:$A$4955,$A1421,ObservedSpeciesData!$D$2:$D$4955,$D1421),"")</f>
        <v>353.33333333333331</v>
      </c>
      <c r="N1421" s="23" t="str">
        <f>IF(ISNUMBER(AVERAGEIFS(ObservedSpeciesData!N$2:N$4955,ObservedSpeciesData!$A$2:$A$4955,$A1421,ObservedSpeciesData!$D$2:$D$4955,$D1421)),AVERAGEIFS(ObservedSpeciesData!N$2:N$4955,ObservedSpeciesData!$A$2:$A$4955,$A1421,ObservedSpeciesData!$D$2:$D$4955,$D1421),"")</f>
        <v/>
      </c>
      <c r="O1421" s="23" t="str">
        <f>IF(ISNUMBER(AVERAGEIFS(ObservedSpeciesData!O$2:O$4955,ObservedSpeciesData!$A$2:$A$4955,$A1421,ObservedSpeciesData!$D$2:$D$4955,$D1421)),AVERAGEIFS(ObservedSpeciesData!O$2:O$4955,ObservedSpeciesData!$A$2:$A$4955,$A1421,ObservedSpeciesData!$D$2:$D$4955,$D1421),"")</f>
        <v/>
      </c>
      <c r="P1421" s="23" t="str">
        <f>IF(ISNUMBER(AVERAGEIFS(ObservedSpeciesData!P$2:P$4955,ObservedSpeciesData!$A$2:$A$4955,$A1421,ObservedSpeciesData!$C$2:$C$4955,$C1421,ObservedSpeciesData!$D$2:$D$4955,$D1421)),AVERAGEIFS(ObservedSpeciesData!P$2:P$4955,ObservedSpeciesData!$A$2:$A$4955,$A1421,ObservedSpeciesData!$C$2:$C$4955,$C1421,ObservedSpeciesData!$D$2:$D$4955,$D1421),"")</f>
        <v/>
      </c>
      <c r="Q1421" s="23"/>
      <c r="R1421" s="25" t="str">
        <f>IF(ISNUMBER(AVERAGEIFS(ObservedSpeciesData!R$2:R$4955,ObservedSpeciesData!$A$2:$A$4955,$A1421,ObservedSpeciesData!$D$2:$D$4955,$D1421)),AVERAGEIFS(ObservedSpeciesData!R$2:R$4955,ObservedSpeciesData!$A$2:$A$4955,$A1421,ObservedSpeciesData!$D$2:$D$4955,$D1421),"")</f>
        <v/>
      </c>
      <c r="S1421" s="25" t="str">
        <f>IF(ISNUMBER(AVERAGEIFS(ObservedSpeciesData!S$2:S$4955,ObservedSpeciesData!$A$2:$A$4955,$A1421,ObservedSpeciesData!$D$2:$D$4955,$D1421)),AVERAGEIFS(ObservedSpeciesData!S$2:S$4955,ObservedSpeciesData!$A$2:$A$4955,$A1421,ObservedSpeciesData!$D$2:$D$4955,$D1421),"")</f>
        <v/>
      </c>
      <c r="T1421" s="23" t="str">
        <f>IF(ISNUMBER(AVERAGEIFS(ObservedSpeciesData!T$2:T$4955,ObservedSpeciesData!$A$2:$A$4955,$A1421,ObservedSpeciesData!$D$2:$D$4955,$D1421)),AVERAGEIFS(ObservedSpeciesData!T$2:T$4955,ObservedSpeciesData!$A$2:$A$4955,$A1421,ObservedSpeciesData!$D$2:$D$4955,$D1421),"")</f>
        <v/>
      </c>
      <c r="U1421" s="24" t="str">
        <f>IF(ISNUMBER(AVERAGEIFS(ObservedSpeciesData!U$2:U$4955,ObservedSpeciesData!$A$2:$A$4955,$A1421,ObservedSpeciesData!$C$2:$C$4955,$C1421,ObservedSpeciesData!$D$2:$D$4955,$D1421)),AVERAGEIFS(ObservedSpeciesData!U$2:U$4955,ObservedSpeciesData!$A$2:$A$4955,$A1421,ObservedSpeciesData!$C$2:$C$4955,$C1421,ObservedSpeciesData!$D$2:$D$4955,$D1421),"")</f>
        <v/>
      </c>
      <c r="V1421" s="23" t="str">
        <f>IF(ISNUMBER(AVERAGEIFS(ObservedSpeciesData!V$2:V$4955,ObservedSpeciesData!$A$2:$A$4955,$A1421,ObservedSpeciesData!$D$2:$D$4955,$D1421)),AVERAGEIFS(ObservedSpeciesData!V$2:V$4955,ObservedSpeciesData!$A$2:$A$4955,$A1421,ObservedSpeciesData!$D$2:$D$4955,$D1421),"")</f>
        <v/>
      </c>
      <c r="W1421" s="23" t="str">
        <f>IF(ISNUMBER(AVERAGEIFS(ObservedSpeciesData!W$2:W$4955,ObservedSpeciesData!$A$2:$A$4955,$A1421,ObservedSpeciesData!$D$2:$D$4955,$D1421)),AVERAGEIFS(ObservedSpeciesData!W$2:W$4955,ObservedSpeciesData!$A$2:$A$4955,$A1421,ObservedSpeciesData!$D$2:$D$4955,$D1421),"")</f>
        <v/>
      </c>
      <c r="X1421" s="23" t="str">
        <f>IF(ISNUMBER(AVERAGEIFS(ObservedSpeciesData!X$2:X$4955,ObservedSpeciesData!$A$2:$A$4955,$A1421,ObservedSpeciesData!$D$2:$D$4955,$D1421)),AVERAGEIFS(ObservedSpeciesData!X$2:X$4955,ObservedSpeciesData!$A$2:$A$4955,$A1421,ObservedSpeciesData!$D$2:$D$4955,$D1421),"")</f>
        <v/>
      </c>
      <c r="Y1421" s="23" t="str">
        <f>IF(ISNUMBER(AVERAGEIFS(ObservedSpeciesData!Y$2:Y$4955,ObservedSpeciesData!$A$2:$A$4955,$A1421,ObservedSpeciesData!$D$2:$D$4955,$D1421)),AVERAGEIFS(ObservedSpeciesData!Y$2:Y$4955,ObservedSpeciesData!$A$2:$A$4955,$A1421,ObservedSpeciesData!$D$2:$D$4955,$D1421),"")</f>
        <v/>
      </c>
      <c r="Z1421" s="23" t="str">
        <f>IF(ISNUMBER(AVERAGEIFS(ObservedSpeciesData!Z$2:Z$4955,ObservedSpeciesData!$A$2:$A$4955,$A1421,ObservedSpeciesData!$D$2:$D$4955,$D1421)),AVERAGEIFS(ObservedSpeciesData!Z$2:Z$4955,ObservedSpeciesData!$A$2:$A$4955,$A1421,ObservedSpeciesData!$D$2:$D$4955,$D1421),"")</f>
        <v/>
      </c>
      <c r="AA1421" s="23" t="str">
        <f>IF(ISNUMBER(AVERAGEIFS(ObservedSpeciesData!AA$2:AA$4955,ObservedSpeciesData!$A$2:$A$4955,$A1421,ObservedSpeciesData!$D$2:$D$4955,$D1421)),AVERAGEIFS(ObservedSpeciesData!AA$2:AA$4955,ObservedSpeciesData!$A$2:$A$4955,$A1421,ObservedSpeciesData!$D$2:$D$4955,$D1421),"")</f>
        <v/>
      </c>
      <c r="AB1421" s="24" t="str">
        <f>IF(ISNUMBER(AVERAGEIFS(ObservedSpeciesData!AB$2:AB$4955,ObservedSpeciesData!$A$2:$A$4955,$A1421,ObservedSpeciesData!$D$2:$D$4955,$D1421)),AVERAGEIFS(ObservedSpeciesData!AB$2:AB$4955,ObservedSpeciesData!$A$2:$A$4955,$A1421,ObservedSpeciesData!$D$2:$D$4955,$D1421),"")</f>
        <v/>
      </c>
      <c r="AC1421" s="24" t="str">
        <f>IF(ISNUMBER(AVERAGEIFS(ObservedSpeciesData!AC$2:AC$4955,ObservedSpeciesData!$A$2:$A$4955,$A1421,ObservedSpeciesData!$D$2:$D$4955,$D1421)),AVERAGEIFS(ObservedSpeciesData!AC$2:AC$4955,ObservedSpeciesData!$A$2:$A$4955,$A1421,ObservedSpeciesData!$D$2:$D$4955,$D1421),"")</f>
        <v/>
      </c>
      <c r="AD1421" s="23" t="str">
        <f>IF(ISNUMBER(AVERAGEIFS(ObservedSpeciesData!AD$2:AD$4955,ObservedSpeciesData!$A$2:$A$4955,$A1421,ObservedSpeciesData!$D$2:$D$4955,$D1421)),AVERAGEIFS(ObservedSpeciesData!AD$2:AD$4955,ObservedSpeciesData!$A$2:$A$4955,$A1421,ObservedSpeciesData!$D$2:$D$4955,$D1421),"")</f>
        <v/>
      </c>
      <c r="AE1421" s="24" t="str">
        <f>IF(ISNUMBER(AVERAGEIFS(ObservedSpeciesData!AE$2:AE$4955,ObservedSpeciesData!$A$2:$A$4955,$A1421,ObservedSpeciesData!$D$2:$D$4955,$D1421)),AVERAGEIFS(ObservedSpeciesData!AE$2:AE$4955,ObservedSpeciesData!$A$2:$A$4955,$A1421,ObservedSpeciesData!$D$2:$D$4955,$D1421),"")</f>
        <v/>
      </c>
      <c r="AF1421" s="23"/>
      <c r="AG1421" s="24"/>
      <c r="AH1421" s="23" t="str">
        <f>IF(ISNUMBER(AVERAGEIFS(ObservedSpeciesData!AH$2:AH$4955,ObservedSpeciesData!$A$2:$A$4955,$A1421,ObservedSpeciesData!$D$2:$D$4955,$D1421)),AVERAGEIFS(ObservedSpeciesData!AH$2:AH$4955,ObservedSpeciesData!$A$2:$A$4955,$A1421,ObservedSpeciesData!$D$2:$D$4955,$D1421),"")</f>
        <v/>
      </c>
      <c r="AI1421" s="23" t="str">
        <f>IF(ISNUMBER(AVERAGEIFS(ObservedSpeciesData!AI$2:AI$4955,ObservedSpeciesData!$A$2:$A$4955,$A1421,ObservedSpeciesData!$C$2:$C$4955,$C1421,ObservedSpeciesData!$D$2:$D$4955,$D1421)),AVERAGEIFS(ObservedSpeciesData!AI$2:AI$4955,ObservedSpeciesData!$A$2:$A$4955,$A1421,ObservedSpeciesData!$C$2:$C$4955,$C1421,ObservedSpeciesData!$D$2:$D$4955,$D1421),"")</f>
        <v/>
      </c>
      <c r="AJ1421" s="2">
        <f>COUNTIFS(ObservedSpeciesData!$A$2:$A$828,$A1421,ObservedSpeciesData!$D$2:$D$828,$D1421)</f>
        <v>0</v>
      </c>
      <c r="AK1421" s="2">
        <f t="shared" si="22"/>
        <v>1</v>
      </c>
    </row>
    <row r="1422" spans="1:37" x14ac:dyDescent="0.25">
      <c r="A1422" s="14" t="s">
        <v>82</v>
      </c>
      <c r="B1422" t="s">
        <v>80</v>
      </c>
      <c r="C1422" t="s">
        <v>79</v>
      </c>
      <c r="D1422" s="13">
        <v>42353</v>
      </c>
      <c r="E1422">
        <v>1</v>
      </c>
      <c r="F1422">
        <v>350</v>
      </c>
      <c r="G1422" s="2" t="s">
        <v>87</v>
      </c>
      <c r="H1422" s="2" t="s">
        <v>12</v>
      </c>
      <c r="I1422">
        <v>10</v>
      </c>
      <c r="J1422" s="2" t="s">
        <v>88</v>
      </c>
      <c r="K1422" s="2">
        <f>IF(ISNUMBER(AVERAGEIFS(ObservedSpeciesData!K$2:K$4955,ObservedSpeciesData!$A$2:$A$4955,$A1422,ObservedSpeciesData!$D$2:$D$4955,$D1422)),AVERAGEIFS(ObservedSpeciesData!K$2:K$4955,ObservedSpeciesData!$A$2:$A$4955,$A1422,ObservedSpeciesData!$D$2:$D$4955,$D1422),"")</f>
        <v>315</v>
      </c>
      <c r="L1422" s="26">
        <f>IF(ISNUMBER(AVERAGEIFS(ObservedSpeciesData!L$2:L$4955,ObservedSpeciesData!$A$2:$A$4955,$A1422,ObservedSpeciesData!$D$2:$D$4955,$D1422)),AVERAGEIFS(ObservedSpeciesData!L$2:L$4955,ObservedSpeciesData!$A$2:$A$4955,$A1422,ObservedSpeciesData!$D$2:$D$4955,$D1422),"")</f>
        <v>4214.666666666667</v>
      </c>
      <c r="M1422" s="23">
        <f>IF(ISNUMBER(AVERAGEIFS(ObservedSpeciesData!M$2:M$4955,ObservedSpeciesData!$A$2:$A$4955,$A1422,ObservedSpeciesData!$D$2:$D$4955,$D1422)),AVERAGEIFS(ObservedSpeciesData!M$2:M$4955,ObservedSpeciesData!$A$2:$A$4955,$A1422,ObservedSpeciesData!$D$2:$D$4955,$D1422),"")</f>
        <v>421.4666666666667</v>
      </c>
      <c r="N1422" s="23" t="str">
        <f>IF(ISNUMBER(AVERAGEIFS(ObservedSpeciesData!N$2:N$4955,ObservedSpeciesData!$A$2:$A$4955,$A1422,ObservedSpeciesData!$D$2:$D$4955,$D1422)),AVERAGEIFS(ObservedSpeciesData!N$2:N$4955,ObservedSpeciesData!$A$2:$A$4955,$A1422,ObservedSpeciesData!$D$2:$D$4955,$D1422),"")</f>
        <v/>
      </c>
      <c r="O1422" s="23" t="str">
        <f>IF(ISNUMBER(AVERAGEIFS(ObservedSpeciesData!O$2:O$4955,ObservedSpeciesData!$A$2:$A$4955,$A1422,ObservedSpeciesData!$D$2:$D$4955,$D1422)),AVERAGEIFS(ObservedSpeciesData!O$2:O$4955,ObservedSpeciesData!$A$2:$A$4955,$A1422,ObservedSpeciesData!$D$2:$D$4955,$D1422),"")</f>
        <v/>
      </c>
      <c r="P1422" s="23" t="str">
        <f>IF(ISNUMBER(AVERAGEIFS(ObservedSpeciesData!P$2:P$4955,ObservedSpeciesData!$A$2:$A$4955,$A1422,ObservedSpeciesData!$C$2:$C$4955,$C1422,ObservedSpeciesData!$D$2:$D$4955,$D1422)),AVERAGEIFS(ObservedSpeciesData!P$2:P$4955,ObservedSpeciesData!$A$2:$A$4955,$A1422,ObservedSpeciesData!$C$2:$C$4955,$C1422,ObservedSpeciesData!$D$2:$D$4955,$D1422),"")</f>
        <v/>
      </c>
      <c r="Q1422" s="23"/>
      <c r="R1422" s="25" t="str">
        <f>IF(ISNUMBER(AVERAGEIFS(ObservedSpeciesData!R$2:R$4955,ObservedSpeciesData!$A$2:$A$4955,$A1422,ObservedSpeciesData!$D$2:$D$4955,$D1422)),AVERAGEIFS(ObservedSpeciesData!R$2:R$4955,ObservedSpeciesData!$A$2:$A$4955,$A1422,ObservedSpeciesData!$D$2:$D$4955,$D1422),"")</f>
        <v/>
      </c>
      <c r="S1422" s="25" t="str">
        <f>IF(ISNUMBER(AVERAGEIFS(ObservedSpeciesData!S$2:S$4955,ObservedSpeciesData!$A$2:$A$4955,$A1422,ObservedSpeciesData!$D$2:$D$4955,$D1422)),AVERAGEIFS(ObservedSpeciesData!S$2:S$4955,ObservedSpeciesData!$A$2:$A$4955,$A1422,ObservedSpeciesData!$D$2:$D$4955,$D1422),"")</f>
        <v/>
      </c>
      <c r="T1422" s="23" t="str">
        <f>IF(ISNUMBER(AVERAGEIFS(ObservedSpeciesData!T$2:T$4955,ObservedSpeciesData!$A$2:$A$4955,$A1422,ObservedSpeciesData!$D$2:$D$4955,$D1422)),AVERAGEIFS(ObservedSpeciesData!T$2:T$4955,ObservedSpeciesData!$A$2:$A$4955,$A1422,ObservedSpeciesData!$D$2:$D$4955,$D1422),"")</f>
        <v/>
      </c>
      <c r="U1422" s="24" t="str">
        <f>IF(ISNUMBER(AVERAGEIFS(ObservedSpeciesData!U$2:U$4955,ObservedSpeciesData!$A$2:$A$4955,$A1422,ObservedSpeciesData!$C$2:$C$4955,$C1422,ObservedSpeciesData!$D$2:$D$4955,$D1422)),AVERAGEIFS(ObservedSpeciesData!U$2:U$4955,ObservedSpeciesData!$A$2:$A$4955,$A1422,ObservedSpeciesData!$C$2:$C$4955,$C1422,ObservedSpeciesData!$D$2:$D$4955,$D1422),"")</f>
        <v/>
      </c>
      <c r="V1422" s="23" t="str">
        <f>IF(ISNUMBER(AVERAGEIFS(ObservedSpeciesData!V$2:V$4955,ObservedSpeciesData!$A$2:$A$4955,$A1422,ObservedSpeciesData!$D$2:$D$4955,$D1422)),AVERAGEIFS(ObservedSpeciesData!V$2:V$4955,ObservedSpeciesData!$A$2:$A$4955,$A1422,ObservedSpeciesData!$D$2:$D$4955,$D1422),"")</f>
        <v/>
      </c>
      <c r="W1422" s="23" t="str">
        <f>IF(ISNUMBER(AVERAGEIFS(ObservedSpeciesData!W$2:W$4955,ObservedSpeciesData!$A$2:$A$4955,$A1422,ObservedSpeciesData!$D$2:$D$4955,$D1422)),AVERAGEIFS(ObservedSpeciesData!W$2:W$4955,ObservedSpeciesData!$A$2:$A$4955,$A1422,ObservedSpeciesData!$D$2:$D$4955,$D1422),"")</f>
        <v/>
      </c>
      <c r="X1422" s="23" t="str">
        <f>IF(ISNUMBER(AVERAGEIFS(ObservedSpeciesData!X$2:X$4955,ObservedSpeciesData!$A$2:$A$4955,$A1422,ObservedSpeciesData!$D$2:$D$4955,$D1422)),AVERAGEIFS(ObservedSpeciesData!X$2:X$4955,ObservedSpeciesData!$A$2:$A$4955,$A1422,ObservedSpeciesData!$D$2:$D$4955,$D1422),"")</f>
        <v/>
      </c>
      <c r="Y1422" s="23" t="str">
        <f>IF(ISNUMBER(AVERAGEIFS(ObservedSpeciesData!Y$2:Y$4955,ObservedSpeciesData!$A$2:$A$4955,$A1422,ObservedSpeciesData!$D$2:$D$4955,$D1422)),AVERAGEIFS(ObservedSpeciesData!Y$2:Y$4955,ObservedSpeciesData!$A$2:$A$4955,$A1422,ObservedSpeciesData!$D$2:$D$4955,$D1422),"")</f>
        <v/>
      </c>
      <c r="Z1422" s="23" t="str">
        <f>IF(ISNUMBER(AVERAGEIFS(ObservedSpeciesData!Z$2:Z$4955,ObservedSpeciesData!$A$2:$A$4955,$A1422,ObservedSpeciesData!$D$2:$D$4955,$D1422)),AVERAGEIFS(ObservedSpeciesData!Z$2:Z$4955,ObservedSpeciesData!$A$2:$A$4955,$A1422,ObservedSpeciesData!$D$2:$D$4955,$D1422),"")</f>
        <v/>
      </c>
      <c r="AA1422" s="23" t="str">
        <f>IF(ISNUMBER(AVERAGEIFS(ObservedSpeciesData!AA$2:AA$4955,ObservedSpeciesData!$A$2:$A$4955,$A1422,ObservedSpeciesData!$D$2:$D$4955,$D1422)),AVERAGEIFS(ObservedSpeciesData!AA$2:AA$4955,ObservedSpeciesData!$A$2:$A$4955,$A1422,ObservedSpeciesData!$D$2:$D$4955,$D1422),"")</f>
        <v/>
      </c>
      <c r="AB1422" s="24" t="str">
        <f>IF(ISNUMBER(AVERAGEIFS(ObservedSpeciesData!AB$2:AB$4955,ObservedSpeciesData!$A$2:$A$4955,$A1422,ObservedSpeciesData!$D$2:$D$4955,$D1422)),AVERAGEIFS(ObservedSpeciesData!AB$2:AB$4955,ObservedSpeciesData!$A$2:$A$4955,$A1422,ObservedSpeciesData!$D$2:$D$4955,$D1422),"")</f>
        <v/>
      </c>
      <c r="AC1422" s="24" t="str">
        <f>IF(ISNUMBER(AVERAGEIFS(ObservedSpeciesData!AC$2:AC$4955,ObservedSpeciesData!$A$2:$A$4955,$A1422,ObservedSpeciesData!$D$2:$D$4955,$D1422)),AVERAGEIFS(ObservedSpeciesData!AC$2:AC$4955,ObservedSpeciesData!$A$2:$A$4955,$A1422,ObservedSpeciesData!$D$2:$D$4955,$D1422),"")</f>
        <v/>
      </c>
      <c r="AD1422" s="23" t="str">
        <f>IF(ISNUMBER(AVERAGEIFS(ObservedSpeciesData!AD$2:AD$4955,ObservedSpeciesData!$A$2:$A$4955,$A1422,ObservedSpeciesData!$D$2:$D$4955,$D1422)),AVERAGEIFS(ObservedSpeciesData!AD$2:AD$4955,ObservedSpeciesData!$A$2:$A$4955,$A1422,ObservedSpeciesData!$D$2:$D$4955,$D1422),"")</f>
        <v/>
      </c>
      <c r="AE1422" s="24" t="str">
        <f>IF(ISNUMBER(AVERAGEIFS(ObservedSpeciesData!AE$2:AE$4955,ObservedSpeciesData!$A$2:$A$4955,$A1422,ObservedSpeciesData!$D$2:$D$4955,$D1422)),AVERAGEIFS(ObservedSpeciesData!AE$2:AE$4955,ObservedSpeciesData!$A$2:$A$4955,$A1422,ObservedSpeciesData!$D$2:$D$4955,$D1422),"")</f>
        <v/>
      </c>
      <c r="AF1422" s="23"/>
      <c r="AG1422" s="24"/>
      <c r="AH1422" s="23" t="str">
        <f>IF(ISNUMBER(AVERAGEIFS(ObservedSpeciesData!AH$2:AH$4955,ObservedSpeciesData!$A$2:$A$4955,$A1422,ObservedSpeciesData!$D$2:$D$4955,$D1422)),AVERAGEIFS(ObservedSpeciesData!AH$2:AH$4955,ObservedSpeciesData!$A$2:$A$4955,$A1422,ObservedSpeciesData!$D$2:$D$4955,$D1422),"")</f>
        <v/>
      </c>
      <c r="AI1422" s="23" t="str">
        <f>IF(ISNUMBER(AVERAGEIFS(ObservedSpeciesData!AI$2:AI$4955,ObservedSpeciesData!$A$2:$A$4955,$A1422,ObservedSpeciesData!$C$2:$C$4955,$C1422,ObservedSpeciesData!$D$2:$D$4955,$D1422)),AVERAGEIFS(ObservedSpeciesData!AI$2:AI$4955,ObservedSpeciesData!$A$2:$A$4955,$A1422,ObservedSpeciesData!$C$2:$C$4955,$C1422,ObservedSpeciesData!$D$2:$D$4955,$D1422),"")</f>
        <v/>
      </c>
      <c r="AJ1422" s="2">
        <f>COUNTIFS(ObservedSpeciesData!$A$2:$A$828,$A1422,ObservedSpeciesData!$D$2:$D$828,$D1422)</f>
        <v>0</v>
      </c>
      <c r="AK1422" s="2">
        <f t="shared" si="22"/>
        <v>1</v>
      </c>
    </row>
    <row r="1423" spans="1:37" x14ac:dyDescent="0.25">
      <c r="A1423" s="14" t="s">
        <v>81</v>
      </c>
      <c r="B1423" t="s">
        <v>80</v>
      </c>
      <c r="C1423" t="s">
        <v>79</v>
      </c>
      <c r="D1423" s="13">
        <v>42353</v>
      </c>
      <c r="E1423">
        <v>1</v>
      </c>
      <c r="F1423">
        <v>500</v>
      </c>
      <c r="G1423" s="2" t="s">
        <v>87</v>
      </c>
      <c r="H1423" s="2" t="s">
        <v>12</v>
      </c>
      <c r="I1423">
        <v>10</v>
      </c>
      <c r="J1423" s="2" t="s">
        <v>88</v>
      </c>
      <c r="K1423" s="2">
        <f>IF(ISNUMBER(AVERAGEIFS(ObservedSpeciesData!K$2:K$4955,ObservedSpeciesData!$A$2:$A$4955,$A1423,ObservedSpeciesData!$D$2:$D$4955,$D1423)),AVERAGEIFS(ObservedSpeciesData!K$2:K$4955,ObservedSpeciesData!$A$2:$A$4955,$A1423,ObservedSpeciesData!$D$2:$D$4955,$D1423),"")</f>
        <v>450</v>
      </c>
      <c r="L1423" s="26">
        <f>IF(ISNUMBER(AVERAGEIFS(ObservedSpeciesData!L$2:L$4955,ObservedSpeciesData!$A$2:$A$4955,$A1423,ObservedSpeciesData!$D$2:$D$4955,$D1423)),AVERAGEIFS(ObservedSpeciesData!L$2:L$4955,ObservedSpeciesData!$A$2:$A$4955,$A1423,ObservedSpeciesData!$D$2:$D$4955,$D1423),"")</f>
        <v>4597.333333333333</v>
      </c>
      <c r="M1423" s="23">
        <f>IF(ISNUMBER(AVERAGEIFS(ObservedSpeciesData!M$2:M$4955,ObservedSpeciesData!$A$2:$A$4955,$A1423,ObservedSpeciesData!$D$2:$D$4955,$D1423)),AVERAGEIFS(ObservedSpeciesData!M$2:M$4955,ObservedSpeciesData!$A$2:$A$4955,$A1423,ObservedSpeciesData!$D$2:$D$4955,$D1423),"")</f>
        <v>459.73333333333335</v>
      </c>
      <c r="N1423" s="23" t="str">
        <f>IF(ISNUMBER(AVERAGEIFS(ObservedSpeciesData!N$2:N$4955,ObservedSpeciesData!$A$2:$A$4955,$A1423,ObservedSpeciesData!$D$2:$D$4955,$D1423)),AVERAGEIFS(ObservedSpeciesData!N$2:N$4955,ObservedSpeciesData!$A$2:$A$4955,$A1423,ObservedSpeciesData!$D$2:$D$4955,$D1423),"")</f>
        <v/>
      </c>
      <c r="O1423" s="23" t="str">
        <f>IF(ISNUMBER(AVERAGEIFS(ObservedSpeciesData!O$2:O$4955,ObservedSpeciesData!$A$2:$A$4955,$A1423,ObservedSpeciesData!$D$2:$D$4955,$D1423)),AVERAGEIFS(ObservedSpeciesData!O$2:O$4955,ObservedSpeciesData!$A$2:$A$4955,$A1423,ObservedSpeciesData!$D$2:$D$4955,$D1423),"")</f>
        <v/>
      </c>
      <c r="P1423" s="23" t="str">
        <f>IF(ISNUMBER(AVERAGEIFS(ObservedSpeciesData!P$2:P$4955,ObservedSpeciesData!$A$2:$A$4955,$A1423,ObservedSpeciesData!$C$2:$C$4955,$C1423,ObservedSpeciesData!$D$2:$D$4955,$D1423)),AVERAGEIFS(ObservedSpeciesData!P$2:P$4955,ObservedSpeciesData!$A$2:$A$4955,$A1423,ObservedSpeciesData!$C$2:$C$4955,$C1423,ObservedSpeciesData!$D$2:$D$4955,$D1423),"")</f>
        <v/>
      </c>
      <c r="Q1423" s="23"/>
      <c r="R1423" s="25" t="str">
        <f>IF(ISNUMBER(AVERAGEIFS(ObservedSpeciesData!R$2:R$4955,ObservedSpeciesData!$A$2:$A$4955,$A1423,ObservedSpeciesData!$D$2:$D$4955,$D1423)),AVERAGEIFS(ObservedSpeciesData!R$2:R$4955,ObservedSpeciesData!$A$2:$A$4955,$A1423,ObservedSpeciesData!$D$2:$D$4955,$D1423),"")</f>
        <v/>
      </c>
      <c r="S1423" s="25" t="str">
        <f>IF(ISNUMBER(AVERAGEIFS(ObservedSpeciesData!S$2:S$4955,ObservedSpeciesData!$A$2:$A$4955,$A1423,ObservedSpeciesData!$D$2:$D$4955,$D1423)),AVERAGEIFS(ObservedSpeciesData!S$2:S$4955,ObservedSpeciesData!$A$2:$A$4955,$A1423,ObservedSpeciesData!$D$2:$D$4955,$D1423),"")</f>
        <v/>
      </c>
      <c r="T1423" s="23" t="str">
        <f>IF(ISNUMBER(AVERAGEIFS(ObservedSpeciesData!T$2:T$4955,ObservedSpeciesData!$A$2:$A$4955,$A1423,ObservedSpeciesData!$D$2:$D$4955,$D1423)),AVERAGEIFS(ObservedSpeciesData!T$2:T$4955,ObservedSpeciesData!$A$2:$A$4955,$A1423,ObservedSpeciesData!$D$2:$D$4955,$D1423),"")</f>
        <v/>
      </c>
      <c r="U1423" s="24" t="str">
        <f>IF(ISNUMBER(AVERAGEIFS(ObservedSpeciesData!U$2:U$4955,ObservedSpeciesData!$A$2:$A$4955,$A1423,ObservedSpeciesData!$C$2:$C$4955,$C1423,ObservedSpeciesData!$D$2:$D$4955,$D1423)),AVERAGEIFS(ObservedSpeciesData!U$2:U$4955,ObservedSpeciesData!$A$2:$A$4955,$A1423,ObservedSpeciesData!$C$2:$C$4955,$C1423,ObservedSpeciesData!$D$2:$D$4955,$D1423),"")</f>
        <v/>
      </c>
      <c r="V1423" s="23" t="str">
        <f>IF(ISNUMBER(AVERAGEIFS(ObservedSpeciesData!V$2:V$4955,ObservedSpeciesData!$A$2:$A$4955,$A1423,ObservedSpeciesData!$D$2:$D$4955,$D1423)),AVERAGEIFS(ObservedSpeciesData!V$2:V$4955,ObservedSpeciesData!$A$2:$A$4955,$A1423,ObservedSpeciesData!$D$2:$D$4955,$D1423),"")</f>
        <v/>
      </c>
      <c r="W1423" s="23" t="str">
        <f>IF(ISNUMBER(AVERAGEIFS(ObservedSpeciesData!W$2:W$4955,ObservedSpeciesData!$A$2:$A$4955,$A1423,ObservedSpeciesData!$D$2:$D$4955,$D1423)),AVERAGEIFS(ObservedSpeciesData!W$2:W$4955,ObservedSpeciesData!$A$2:$A$4955,$A1423,ObservedSpeciesData!$D$2:$D$4955,$D1423),"")</f>
        <v/>
      </c>
      <c r="X1423" s="23" t="str">
        <f>IF(ISNUMBER(AVERAGEIFS(ObservedSpeciesData!X$2:X$4955,ObservedSpeciesData!$A$2:$A$4955,$A1423,ObservedSpeciesData!$D$2:$D$4955,$D1423)),AVERAGEIFS(ObservedSpeciesData!X$2:X$4955,ObservedSpeciesData!$A$2:$A$4955,$A1423,ObservedSpeciesData!$D$2:$D$4955,$D1423),"")</f>
        <v/>
      </c>
      <c r="Y1423" s="23" t="str">
        <f>IF(ISNUMBER(AVERAGEIFS(ObservedSpeciesData!Y$2:Y$4955,ObservedSpeciesData!$A$2:$A$4955,$A1423,ObservedSpeciesData!$D$2:$D$4955,$D1423)),AVERAGEIFS(ObservedSpeciesData!Y$2:Y$4955,ObservedSpeciesData!$A$2:$A$4955,$A1423,ObservedSpeciesData!$D$2:$D$4955,$D1423),"")</f>
        <v/>
      </c>
      <c r="Z1423" s="23" t="str">
        <f>IF(ISNUMBER(AVERAGEIFS(ObservedSpeciesData!Z$2:Z$4955,ObservedSpeciesData!$A$2:$A$4955,$A1423,ObservedSpeciesData!$D$2:$D$4955,$D1423)),AVERAGEIFS(ObservedSpeciesData!Z$2:Z$4955,ObservedSpeciesData!$A$2:$A$4955,$A1423,ObservedSpeciesData!$D$2:$D$4955,$D1423),"")</f>
        <v/>
      </c>
      <c r="AA1423" s="23" t="str">
        <f>IF(ISNUMBER(AVERAGEIFS(ObservedSpeciesData!AA$2:AA$4955,ObservedSpeciesData!$A$2:$A$4955,$A1423,ObservedSpeciesData!$D$2:$D$4955,$D1423)),AVERAGEIFS(ObservedSpeciesData!AA$2:AA$4955,ObservedSpeciesData!$A$2:$A$4955,$A1423,ObservedSpeciesData!$D$2:$D$4955,$D1423),"")</f>
        <v/>
      </c>
      <c r="AB1423" s="24" t="str">
        <f>IF(ISNUMBER(AVERAGEIFS(ObservedSpeciesData!AB$2:AB$4955,ObservedSpeciesData!$A$2:$A$4955,$A1423,ObservedSpeciesData!$D$2:$D$4955,$D1423)),AVERAGEIFS(ObservedSpeciesData!AB$2:AB$4955,ObservedSpeciesData!$A$2:$A$4955,$A1423,ObservedSpeciesData!$D$2:$D$4955,$D1423),"")</f>
        <v/>
      </c>
      <c r="AC1423" s="24" t="str">
        <f>IF(ISNUMBER(AVERAGEIFS(ObservedSpeciesData!AC$2:AC$4955,ObservedSpeciesData!$A$2:$A$4955,$A1423,ObservedSpeciesData!$D$2:$D$4955,$D1423)),AVERAGEIFS(ObservedSpeciesData!AC$2:AC$4955,ObservedSpeciesData!$A$2:$A$4955,$A1423,ObservedSpeciesData!$D$2:$D$4955,$D1423),"")</f>
        <v/>
      </c>
      <c r="AD1423" s="23" t="str">
        <f>IF(ISNUMBER(AVERAGEIFS(ObservedSpeciesData!AD$2:AD$4955,ObservedSpeciesData!$A$2:$A$4955,$A1423,ObservedSpeciesData!$D$2:$D$4955,$D1423)),AVERAGEIFS(ObservedSpeciesData!AD$2:AD$4955,ObservedSpeciesData!$A$2:$A$4955,$A1423,ObservedSpeciesData!$D$2:$D$4955,$D1423),"")</f>
        <v/>
      </c>
      <c r="AE1423" s="24" t="str">
        <f>IF(ISNUMBER(AVERAGEIFS(ObservedSpeciesData!AE$2:AE$4955,ObservedSpeciesData!$A$2:$A$4955,$A1423,ObservedSpeciesData!$D$2:$D$4955,$D1423)),AVERAGEIFS(ObservedSpeciesData!AE$2:AE$4955,ObservedSpeciesData!$A$2:$A$4955,$A1423,ObservedSpeciesData!$D$2:$D$4955,$D1423),"")</f>
        <v/>
      </c>
      <c r="AF1423" s="23"/>
      <c r="AG1423" s="24"/>
      <c r="AH1423" s="23" t="str">
        <f>IF(ISNUMBER(AVERAGEIFS(ObservedSpeciesData!AH$2:AH$4955,ObservedSpeciesData!$A$2:$A$4955,$A1423,ObservedSpeciesData!$D$2:$D$4955,$D1423)),AVERAGEIFS(ObservedSpeciesData!AH$2:AH$4955,ObservedSpeciesData!$A$2:$A$4955,$A1423,ObservedSpeciesData!$D$2:$D$4955,$D1423),"")</f>
        <v/>
      </c>
      <c r="AI1423" s="23" t="str">
        <f>IF(ISNUMBER(AVERAGEIFS(ObservedSpeciesData!AI$2:AI$4955,ObservedSpeciesData!$A$2:$A$4955,$A1423,ObservedSpeciesData!$C$2:$C$4955,$C1423,ObservedSpeciesData!$D$2:$D$4955,$D1423)),AVERAGEIFS(ObservedSpeciesData!AI$2:AI$4955,ObservedSpeciesData!$A$2:$A$4955,$A1423,ObservedSpeciesData!$C$2:$C$4955,$C1423,ObservedSpeciesData!$D$2:$D$4955,$D1423),"")</f>
        <v/>
      </c>
      <c r="AJ1423" s="2">
        <f>COUNTIFS(ObservedSpeciesData!$A$2:$A$828,$A1423,ObservedSpeciesData!$D$2:$D$828,$D1423)</f>
        <v>0</v>
      </c>
      <c r="AK1423" s="2">
        <f t="shared" si="22"/>
        <v>1</v>
      </c>
    </row>
    <row r="1424" spans="1:37" x14ac:dyDescent="0.25">
      <c r="A1424" s="14" t="s">
        <v>86</v>
      </c>
      <c r="B1424" t="s">
        <v>80</v>
      </c>
      <c r="C1424" t="s">
        <v>79</v>
      </c>
      <c r="D1424" s="13">
        <v>42354</v>
      </c>
      <c r="E1424">
        <v>1</v>
      </c>
      <c r="F1424">
        <v>0</v>
      </c>
      <c r="G1424" s="2" t="s">
        <v>87</v>
      </c>
      <c r="H1424" s="2" t="s">
        <v>12</v>
      </c>
      <c r="I1424">
        <v>10</v>
      </c>
      <c r="J1424" s="2" t="s">
        <v>77</v>
      </c>
      <c r="K1424" s="2">
        <f>IF(ISNUMBER(AVERAGEIFS(ObservedSpeciesData!K$2:K$4955,ObservedSpeciesData!$A$2:$A$4955,$A1424,ObservedSpeciesData!$D$2:$D$4955,$D1424)),AVERAGEIFS(ObservedSpeciesData!K$2:K$4955,ObservedSpeciesData!$A$2:$A$4955,$A1424,ObservedSpeciesData!$D$2:$D$4955,$D1424),"")</f>
        <v>0</v>
      </c>
      <c r="L1424" s="26" t="str">
        <f>IF(ISNUMBER(AVERAGEIFS(ObservedSpeciesData!L$2:L$4955,ObservedSpeciesData!$A$2:$A$4955,$A1424,ObservedSpeciesData!$D$2:$D$4955,$D1424)),AVERAGEIFS(ObservedSpeciesData!L$2:L$4955,ObservedSpeciesData!$A$2:$A$4955,$A1424,ObservedSpeciesData!$D$2:$D$4955,$D1424),"")</f>
        <v/>
      </c>
      <c r="M1424" s="23" t="str">
        <f>IF(ISNUMBER(AVERAGEIFS(ObservedSpeciesData!M$2:M$4955,ObservedSpeciesData!$A$2:$A$4955,$A1424,ObservedSpeciesData!$D$2:$D$4955,$D1424)),AVERAGEIFS(ObservedSpeciesData!M$2:M$4955,ObservedSpeciesData!$A$2:$A$4955,$A1424,ObservedSpeciesData!$D$2:$D$4955,$D1424),"")</f>
        <v/>
      </c>
      <c r="N1424" s="23">
        <f>IF(ISNUMBER(AVERAGEIFS(ObservedSpeciesData!N$2:N$4955,ObservedSpeciesData!$A$2:$A$4955,$A1424,ObservedSpeciesData!$D$2:$D$4955,$D1424)),AVERAGEIFS(ObservedSpeciesData!N$2:N$4955,ObservedSpeciesData!$A$2:$A$4955,$A1424,ObservedSpeciesData!$D$2:$D$4955,$D1424),"")</f>
        <v>1357.4089533333333</v>
      </c>
      <c r="O1424" s="23">
        <f>IF(ISNUMBER(AVERAGEIFS(ObservedSpeciesData!O$2:O$4955,ObservedSpeciesData!$A$2:$A$4955,$A1424,ObservedSpeciesData!$D$2:$D$4955,$D1424)),AVERAGEIFS(ObservedSpeciesData!O$2:O$4955,ObservedSpeciesData!$A$2:$A$4955,$A1424,ObservedSpeciesData!$D$2:$D$4955,$D1424),"")</f>
        <v>135.74089533333333</v>
      </c>
      <c r="P1424" s="23">
        <f>IF(ISNUMBER(AVERAGEIFS(ObservedSpeciesData!P$2:P$4955,ObservedSpeciesData!$A$2:$A$4955,$A1424,ObservedSpeciesData!$C$2:$C$4955,$C1424,ObservedSpeciesData!$D$2:$D$4955,$D1424)),AVERAGEIFS(ObservedSpeciesData!P$2:P$4955,ObservedSpeciesData!$A$2:$A$4955,$A1424,ObservedSpeciesData!$C$2:$C$4955,$C1424,ObservedSpeciesData!$D$2:$D$4955,$D1424),"")</f>
        <v>316.51127091804176</v>
      </c>
      <c r="Q1424" s="23"/>
      <c r="R1424" s="25" t="str">
        <f>IF(ISNUMBER(AVERAGEIFS(ObservedSpeciesData!R$2:R$4955,ObservedSpeciesData!$A$2:$A$4955,$A1424,ObservedSpeciesData!$D$2:$D$4955,$D1424)),AVERAGEIFS(ObservedSpeciesData!R$2:R$4955,ObservedSpeciesData!$A$2:$A$4955,$A1424,ObservedSpeciesData!$D$2:$D$4955,$D1424),"")</f>
        <v/>
      </c>
      <c r="S1424" s="25" t="str">
        <f>IF(ISNUMBER(AVERAGEIFS(ObservedSpeciesData!S$2:S$4955,ObservedSpeciesData!$A$2:$A$4955,$A1424,ObservedSpeciesData!$D$2:$D$4955,$D1424)),AVERAGEIFS(ObservedSpeciesData!S$2:S$4955,ObservedSpeciesData!$A$2:$A$4955,$A1424,ObservedSpeciesData!$D$2:$D$4955,$D1424),"")</f>
        <v/>
      </c>
      <c r="T1424" s="23" t="str">
        <f>IF(ISNUMBER(AVERAGEIFS(ObservedSpeciesData!T$2:T$4955,ObservedSpeciesData!$A$2:$A$4955,$A1424,ObservedSpeciesData!$D$2:$D$4955,$D1424)),AVERAGEIFS(ObservedSpeciesData!T$2:T$4955,ObservedSpeciesData!$A$2:$A$4955,$A1424,ObservedSpeciesData!$D$2:$D$4955,$D1424),"")</f>
        <v/>
      </c>
      <c r="U1424" s="24" t="str">
        <f>IF(ISNUMBER(AVERAGEIFS(ObservedSpeciesData!U$2:U$4955,ObservedSpeciesData!$A$2:$A$4955,$A1424,ObservedSpeciesData!$C$2:$C$4955,$C1424,ObservedSpeciesData!$D$2:$D$4955,$D1424)),AVERAGEIFS(ObservedSpeciesData!U$2:U$4955,ObservedSpeciesData!$A$2:$A$4955,$A1424,ObservedSpeciesData!$C$2:$C$4955,$C1424,ObservedSpeciesData!$D$2:$D$4955,$D1424),"")</f>
        <v/>
      </c>
      <c r="V1424" s="23" t="str">
        <f>IF(ISNUMBER(AVERAGEIFS(ObservedSpeciesData!V$2:V$4955,ObservedSpeciesData!$A$2:$A$4955,$A1424,ObservedSpeciesData!$D$2:$D$4955,$D1424)),AVERAGEIFS(ObservedSpeciesData!V$2:V$4955,ObservedSpeciesData!$A$2:$A$4955,$A1424,ObservedSpeciesData!$D$2:$D$4955,$D1424),"")</f>
        <v/>
      </c>
      <c r="W1424" s="23" t="str">
        <f>IF(ISNUMBER(AVERAGEIFS(ObservedSpeciesData!W$2:W$4955,ObservedSpeciesData!$A$2:$A$4955,$A1424,ObservedSpeciesData!$D$2:$D$4955,$D1424)),AVERAGEIFS(ObservedSpeciesData!W$2:W$4955,ObservedSpeciesData!$A$2:$A$4955,$A1424,ObservedSpeciesData!$D$2:$D$4955,$D1424),"")</f>
        <v/>
      </c>
      <c r="X1424" s="23" t="str">
        <f>IF(ISNUMBER(AVERAGEIFS(ObservedSpeciesData!X$2:X$4955,ObservedSpeciesData!$A$2:$A$4955,$A1424,ObservedSpeciesData!$D$2:$D$4955,$D1424)),AVERAGEIFS(ObservedSpeciesData!X$2:X$4955,ObservedSpeciesData!$A$2:$A$4955,$A1424,ObservedSpeciesData!$D$2:$D$4955,$D1424),"")</f>
        <v/>
      </c>
      <c r="Y1424" s="23" t="str">
        <f>IF(ISNUMBER(AVERAGEIFS(ObservedSpeciesData!Y$2:Y$4955,ObservedSpeciesData!$A$2:$A$4955,$A1424,ObservedSpeciesData!$D$2:$D$4955,$D1424)),AVERAGEIFS(ObservedSpeciesData!Y$2:Y$4955,ObservedSpeciesData!$A$2:$A$4955,$A1424,ObservedSpeciesData!$D$2:$D$4955,$D1424),"")</f>
        <v/>
      </c>
      <c r="Z1424" s="23" t="str">
        <f>IF(ISNUMBER(AVERAGEIFS(ObservedSpeciesData!Z$2:Z$4955,ObservedSpeciesData!$A$2:$A$4955,$A1424,ObservedSpeciesData!$D$2:$D$4955,$D1424)),AVERAGEIFS(ObservedSpeciesData!Z$2:Z$4955,ObservedSpeciesData!$A$2:$A$4955,$A1424,ObservedSpeciesData!$D$2:$D$4955,$D1424),"")</f>
        <v/>
      </c>
      <c r="AA1424" s="23" t="str">
        <f>IF(ISNUMBER(AVERAGEIFS(ObservedSpeciesData!AA$2:AA$4955,ObservedSpeciesData!$A$2:$A$4955,$A1424,ObservedSpeciesData!$D$2:$D$4955,$D1424)),AVERAGEIFS(ObservedSpeciesData!AA$2:AA$4955,ObservedSpeciesData!$A$2:$A$4955,$A1424,ObservedSpeciesData!$D$2:$D$4955,$D1424),"")</f>
        <v/>
      </c>
      <c r="AB1424" s="24" t="str">
        <f>IF(ISNUMBER(AVERAGEIFS(ObservedSpeciesData!AB$2:AB$4955,ObservedSpeciesData!$A$2:$A$4955,$A1424,ObservedSpeciesData!$D$2:$D$4955,$D1424)),AVERAGEIFS(ObservedSpeciesData!AB$2:AB$4955,ObservedSpeciesData!$A$2:$A$4955,$A1424,ObservedSpeciesData!$D$2:$D$4955,$D1424),"")</f>
        <v/>
      </c>
      <c r="AC1424" s="24" t="str">
        <f>IF(ISNUMBER(AVERAGEIFS(ObservedSpeciesData!AC$2:AC$4955,ObservedSpeciesData!$A$2:$A$4955,$A1424,ObservedSpeciesData!$D$2:$D$4955,$D1424)),AVERAGEIFS(ObservedSpeciesData!AC$2:AC$4955,ObservedSpeciesData!$A$2:$A$4955,$A1424,ObservedSpeciesData!$D$2:$D$4955,$D1424),"")</f>
        <v/>
      </c>
      <c r="AD1424" s="23" t="str">
        <f>IF(ISNUMBER(AVERAGEIFS(ObservedSpeciesData!AD$2:AD$4955,ObservedSpeciesData!$A$2:$A$4955,$A1424,ObservedSpeciesData!$D$2:$D$4955,$D1424)),AVERAGEIFS(ObservedSpeciesData!AD$2:AD$4955,ObservedSpeciesData!$A$2:$A$4955,$A1424,ObservedSpeciesData!$D$2:$D$4955,$D1424),"")</f>
        <v/>
      </c>
      <c r="AE1424" s="24" t="str">
        <f>IF(ISNUMBER(AVERAGEIFS(ObservedSpeciesData!AE$2:AE$4955,ObservedSpeciesData!$A$2:$A$4955,$A1424,ObservedSpeciesData!$D$2:$D$4955,$D1424)),AVERAGEIFS(ObservedSpeciesData!AE$2:AE$4955,ObservedSpeciesData!$A$2:$A$4955,$A1424,ObservedSpeciesData!$D$2:$D$4955,$D1424),"")</f>
        <v/>
      </c>
      <c r="AF1424" s="23"/>
      <c r="AG1424" s="24"/>
      <c r="AH1424" s="23" t="str">
        <f>IF(ISNUMBER(AVERAGEIFS(ObservedSpeciesData!AH$2:AH$4955,ObservedSpeciesData!$A$2:$A$4955,$A1424,ObservedSpeciesData!$D$2:$D$4955,$D1424)),AVERAGEIFS(ObservedSpeciesData!AH$2:AH$4955,ObservedSpeciesData!$A$2:$A$4955,$A1424,ObservedSpeciesData!$D$2:$D$4955,$D1424),"")</f>
        <v/>
      </c>
      <c r="AI1424" s="23" t="str">
        <f>IF(ISNUMBER(AVERAGEIFS(ObservedSpeciesData!AI$2:AI$4955,ObservedSpeciesData!$A$2:$A$4955,$A1424,ObservedSpeciesData!$C$2:$C$4955,$C1424,ObservedSpeciesData!$D$2:$D$4955,$D1424)),AVERAGEIFS(ObservedSpeciesData!AI$2:AI$4955,ObservedSpeciesData!$A$2:$A$4955,$A1424,ObservedSpeciesData!$C$2:$C$4955,$C1424,ObservedSpeciesData!$D$2:$D$4955,$D1424),"")</f>
        <v/>
      </c>
      <c r="AJ1424" s="2">
        <f>COUNTIFS(ObservedSpeciesData!$A$2:$A$828,$A1424,ObservedSpeciesData!$D$2:$D$828,$D1424)</f>
        <v>0</v>
      </c>
      <c r="AK1424" s="2">
        <f t="shared" si="22"/>
        <v>3</v>
      </c>
    </row>
    <row r="1425" spans="1:37" x14ac:dyDescent="0.25">
      <c r="A1425" s="14" t="s">
        <v>85</v>
      </c>
      <c r="B1425" t="s">
        <v>80</v>
      </c>
      <c r="C1425" t="s">
        <v>79</v>
      </c>
      <c r="D1425" s="13">
        <v>42354</v>
      </c>
      <c r="E1425">
        <v>1</v>
      </c>
      <c r="F1425">
        <v>50</v>
      </c>
      <c r="G1425" s="2" t="s">
        <v>87</v>
      </c>
      <c r="H1425" s="2" t="s">
        <v>12</v>
      </c>
      <c r="I1425">
        <v>10</v>
      </c>
      <c r="J1425" s="2" t="s">
        <v>77</v>
      </c>
      <c r="K1425" s="2">
        <f>IF(ISNUMBER(AVERAGEIFS(ObservedSpeciesData!K$2:K$4955,ObservedSpeciesData!$A$2:$A$4955,$A1425,ObservedSpeciesData!$D$2:$D$4955,$D1425)),AVERAGEIFS(ObservedSpeciesData!K$2:K$4955,ObservedSpeciesData!$A$2:$A$4955,$A1425,ObservedSpeciesData!$D$2:$D$4955,$D1425),"")</f>
        <v>45</v>
      </c>
      <c r="L1425" s="26" t="str">
        <f>IF(ISNUMBER(AVERAGEIFS(ObservedSpeciesData!L$2:L$4955,ObservedSpeciesData!$A$2:$A$4955,$A1425,ObservedSpeciesData!$D$2:$D$4955,$D1425)),AVERAGEIFS(ObservedSpeciesData!L$2:L$4955,ObservedSpeciesData!$A$2:$A$4955,$A1425,ObservedSpeciesData!$D$2:$D$4955,$D1425),"")</f>
        <v/>
      </c>
      <c r="M1425" s="23" t="str">
        <f>IF(ISNUMBER(AVERAGEIFS(ObservedSpeciesData!M$2:M$4955,ObservedSpeciesData!$A$2:$A$4955,$A1425,ObservedSpeciesData!$D$2:$D$4955,$D1425)),AVERAGEIFS(ObservedSpeciesData!M$2:M$4955,ObservedSpeciesData!$A$2:$A$4955,$A1425,ObservedSpeciesData!$D$2:$D$4955,$D1425),"")</f>
        <v/>
      </c>
      <c r="N1425" s="23">
        <f>IF(ISNUMBER(AVERAGEIFS(ObservedSpeciesData!N$2:N$4955,ObservedSpeciesData!$A$2:$A$4955,$A1425,ObservedSpeciesData!$D$2:$D$4955,$D1425)),AVERAGEIFS(ObservedSpeciesData!N$2:N$4955,ObservedSpeciesData!$A$2:$A$4955,$A1425,ObservedSpeciesData!$D$2:$D$4955,$D1425),"")</f>
        <v>1030.8919520000002</v>
      </c>
      <c r="O1425" s="23">
        <f>IF(ISNUMBER(AVERAGEIFS(ObservedSpeciesData!O$2:O$4955,ObservedSpeciesData!$A$2:$A$4955,$A1425,ObservedSpeciesData!$D$2:$D$4955,$D1425)),AVERAGEIFS(ObservedSpeciesData!O$2:O$4955,ObservedSpeciesData!$A$2:$A$4955,$A1425,ObservedSpeciesData!$D$2:$D$4955,$D1425),"")</f>
        <v>103.08919520000002</v>
      </c>
      <c r="P1425" s="23">
        <f>IF(ISNUMBER(AVERAGEIFS(ObservedSpeciesData!P$2:P$4955,ObservedSpeciesData!$A$2:$A$4955,$A1425,ObservedSpeciesData!$C$2:$C$4955,$C1425,ObservedSpeciesData!$D$2:$D$4955,$D1425)),AVERAGEIFS(ObservedSpeciesData!P$2:P$4955,ObservedSpeciesData!$A$2:$A$4955,$A1425,ObservedSpeciesData!$C$2:$C$4955,$C1425,ObservedSpeciesData!$D$2:$D$4955,$D1425),"")</f>
        <v>277.74752976053333</v>
      </c>
      <c r="Q1425" s="23"/>
      <c r="R1425" s="25" t="str">
        <f>IF(ISNUMBER(AVERAGEIFS(ObservedSpeciesData!R$2:R$4955,ObservedSpeciesData!$A$2:$A$4955,$A1425,ObservedSpeciesData!$D$2:$D$4955,$D1425)),AVERAGEIFS(ObservedSpeciesData!R$2:R$4955,ObservedSpeciesData!$A$2:$A$4955,$A1425,ObservedSpeciesData!$D$2:$D$4955,$D1425),"")</f>
        <v/>
      </c>
      <c r="S1425" s="25" t="str">
        <f>IF(ISNUMBER(AVERAGEIFS(ObservedSpeciesData!S$2:S$4955,ObservedSpeciesData!$A$2:$A$4955,$A1425,ObservedSpeciesData!$D$2:$D$4955,$D1425)),AVERAGEIFS(ObservedSpeciesData!S$2:S$4955,ObservedSpeciesData!$A$2:$A$4955,$A1425,ObservedSpeciesData!$D$2:$D$4955,$D1425),"")</f>
        <v/>
      </c>
      <c r="T1425" s="23" t="str">
        <f>IF(ISNUMBER(AVERAGEIFS(ObservedSpeciesData!T$2:T$4955,ObservedSpeciesData!$A$2:$A$4955,$A1425,ObservedSpeciesData!$D$2:$D$4955,$D1425)),AVERAGEIFS(ObservedSpeciesData!T$2:T$4955,ObservedSpeciesData!$A$2:$A$4955,$A1425,ObservedSpeciesData!$D$2:$D$4955,$D1425),"")</f>
        <v/>
      </c>
      <c r="U1425" s="24" t="str">
        <f>IF(ISNUMBER(AVERAGEIFS(ObservedSpeciesData!U$2:U$4955,ObservedSpeciesData!$A$2:$A$4955,$A1425,ObservedSpeciesData!$C$2:$C$4955,$C1425,ObservedSpeciesData!$D$2:$D$4955,$D1425)),AVERAGEIFS(ObservedSpeciesData!U$2:U$4955,ObservedSpeciesData!$A$2:$A$4955,$A1425,ObservedSpeciesData!$C$2:$C$4955,$C1425,ObservedSpeciesData!$D$2:$D$4955,$D1425),"")</f>
        <v/>
      </c>
      <c r="V1425" s="23" t="str">
        <f>IF(ISNUMBER(AVERAGEIFS(ObservedSpeciesData!V$2:V$4955,ObservedSpeciesData!$A$2:$A$4955,$A1425,ObservedSpeciesData!$D$2:$D$4955,$D1425)),AVERAGEIFS(ObservedSpeciesData!V$2:V$4955,ObservedSpeciesData!$A$2:$A$4955,$A1425,ObservedSpeciesData!$D$2:$D$4955,$D1425),"")</f>
        <v/>
      </c>
      <c r="W1425" s="23" t="str">
        <f>IF(ISNUMBER(AVERAGEIFS(ObservedSpeciesData!W$2:W$4955,ObservedSpeciesData!$A$2:$A$4955,$A1425,ObservedSpeciesData!$D$2:$D$4955,$D1425)),AVERAGEIFS(ObservedSpeciesData!W$2:W$4955,ObservedSpeciesData!$A$2:$A$4955,$A1425,ObservedSpeciesData!$D$2:$D$4955,$D1425),"")</f>
        <v/>
      </c>
      <c r="X1425" s="23" t="str">
        <f>IF(ISNUMBER(AVERAGEIFS(ObservedSpeciesData!X$2:X$4955,ObservedSpeciesData!$A$2:$A$4955,$A1425,ObservedSpeciesData!$D$2:$D$4955,$D1425)),AVERAGEIFS(ObservedSpeciesData!X$2:X$4955,ObservedSpeciesData!$A$2:$A$4955,$A1425,ObservedSpeciesData!$D$2:$D$4955,$D1425),"")</f>
        <v/>
      </c>
      <c r="Y1425" s="23" t="str">
        <f>IF(ISNUMBER(AVERAGEIFS(ObservedSpeciesData!Y$2:Y$4955,ObservedSpeciesData!$A$2:$A$4955,$A1425,ObservedSpeciesData!$D$2:$D$4955,$D1425)),AVERAGEIFS(ObservedSpeciesData!Y$2:Y$4955,ObservedSpeciesData!$A$2:$A$4955,$A1425,ObservedSpeciesData!$D$2:$D$4955,$D1425),"")</f>
        <v/>
      </c>
      <c r="Z1425" s="23" t="str">
        <f>IF(ISNUMBER(AVERAGEIFS(ObservedSpeciesData!Z$2:Z$4955,ObservedSpeciesData!$A$2:$A$4955,$A1425,ObservedSpeciesData!$D$2:$D$4955,$D1425)),AVERAGEIFS(ObservedSpeciesData!Z$2:Z$4955,ObservedSpeciesData!$A$2:$A$4955,$A1425,ObservedSpeciesData!$D$2:$D$4955,$D1425),"")</f>
        <v/>
      </c>
      <c r="AA1425" s="23" t="str">
        <f>IF(ISNUMBER(AVERAGEIFS(ObservedSpeciesData!AA$2:AA$4955,ObservedSpeciesData!$A$2:$A$4955,$A1425,ObservedSpeciesData!$D$2:$D$4955,$D1425)),AVERAGEIFS(ObservedSpeciesData!AA$2:AA$4955,ObservedSpeciesData!$A$2:$A$4955,$A1425,ObservedSpeciesData!$D$2:$D$4955,$D1425),"")</f>
        <v/>
      </c>
      <c r="AB1425" s="24" t="str">
        <f>IF(ISNUMBER(AVERAGEIFS(ObservedSpeciesData!AB$2:AB$4955,ObservedSpeciesData!$A$2:$A$4955,$A1425,ObservedSpeciesData!$D$2:$D$4955,$D1425)),AVERAGEIFS(ObservedSpeciesData!AB$2:AB$4955,ObservedSpeciesData!$A$2:$A$4955,$A1425,ObservedSpeciesData!$D$2:$D$4955,$D1425),"")</f>
        <v/>
      </c>
      <c r="AC1425" s="24" t="str">
        <f>IF(ISNUMBER(AVERAGEIFS(ObservedSpeciesData!AC$2:AC$4955,ObservedSpeciesData!$A$2:$A$4955,$A1425,ObservedSpeciesData!$D$2:$D$4955,$D1425)),AVERAGEIFS(ObservedSpeciesData!AC$2:AC$4955,ObservedSpeciesData!$A$2:$A$4955,$A1425,ObservedSpeciesData!$D$2:$D$4955,$D1425),"")</f>
        <v/>
      </c>
      <c r="AD1425" s="23" t="str">
        <f>IF(ISNUMBER(AVERAGEIFS(ObservedSpeciesData!AD$2:AD$4955,ObservedSpeciesData!$A$2:$A$4955,$A1425,ObservedSpeciesData!$D$2:$D$4955,$D1425)),AVERAGEIFS(ObservedSpeciesData!AD$2:AD$4955,ObservedSpeciesData!$A$2:$A$4955,$A1425,ObservedSpeciesData!$D$2:$D$4955,$D1425),"")</f>
        <v/>
      </c>
      <c r="AE1425" s="24" t="str">
        <f>IF(ISNUMBER(AVERAGEIFS(ObservedSpeciesData!AE$2:AE$4955,ObservedSpeciesData!$A$2:$A$4955,$A1425,ObservedSpeciesData!$D$2:$D$4955,$D1425)),AVERAGEIFS(ObservedSpeciesData!AE$2:AE$4955,ObservedSpeciesData!$A$2:$A$4955,$A1425,ObservedSpeciesData!$D$2:$D$4955,$D1425),"")</f>
        <v/>
      </c>
      <c r="AF1425" s="23"/>
      <c r="AG1425" s="24"/>
      <c r="AH1425" s="23" t="str">
        <f>IF(ISNUMBER(AVERAGEIFS(ObservedSpeciesData!AH$2:AH$4955,ObservedSpeciesData!$A$2:$A$4955,$A1425,ObservedSpeciesData!$D$2:$D$4955,$D1425)),AVERAGEIFS(ObservedSpeciesData!AH$2:AH$4955,ObservedSpeciesData!$A$2:$A$4955,$A1425,ObservedSpeciesData!$D$2:$D$4955,$D1425),"")</f>
        <v/>
      </c>
      <c r="AI1425" s="23" t="str">
        <f>IF(ISNUMBER(AVERAGEIFS(ObservedSpeciesData!AI$2:AI$4955,ObservedSpeciesData!$A$2:$A$4955,$A1425,ObservedSpeciesData!$C$2:$C$4955,$C1425,ObservedSpeciesData!$D$2:$D$4955,$D1425)),AVERAGEIFS(ObservedSpeciesData!AI$2:AI$4955,ObservedSpeciesData!$A$2:$A$4955,$A1425,ObservedSpeciesData!$C$2:$C$4955,$C1425,ObservedSpeciesData!$D$2:$D$4955,$D1425),"")</f>
        <v/>
      </c>
      <c r="AJ1425" s="2">
        <f>COUNTIFS(ObservedSpeciesData!$A$2:$A$828,$A1425,ObservedSpeciesData!$D$2:$D$828,$D1425)</f>
        <v>0</v>
      </c>
      <c r="AK1425" s="2">
        <f t="shared" si="22"/>
        <v>3</v>
      </c>
    </row>
    <row r="1426" spans="1:37" x14ac:dyDescent="0.25">
      <c r="A1426" s="14" t="s">
        <v>84</v>
      </c>
      <c r="B1426" t="s">
        <v>80</v>
      </c>
      <c r="C1426" t="s">
        <v>79</v>
      </c>
      <c r="D1426" s="13">
        <v>42354</v>
      </c>
      <c r="E1426">
        <v>1</v>
      </c>
      <c r="F1426">
        <v>100</v>
      </c>
      <c r="G1426" s="2" t="s">
        <v>87</v>
      </c>
      <c r="H1426" s="2" t="s">
        <v>12</v>
      </c>
      <c r="I1426">
        <v>10</v>
      </c>
      <c r="J1426" s="2" t="s">
        <v>77</v>
      </c>
      <c r="K1426" s="2">
        <f>IF(ISNUMBER(AVERAGEIFS(ObservedSpeciesData!K$2:K$4955,ObservedSpeciesData!$A$2:$A$4955,$A1426,ObservedSpeciesData!$D$2:$D$4955,$D1426)),AVERAGEIFS(ObservedSpeciesData!K$2:K$4955,ObservedSpeciesData!$A$2:$A$4955,$A1426,ObservedSpeciesData!$D$2:$D$4955,$D1426),"")</f>
        <v>90</v>
      </c>
      <c r="L1426" s="26" t="str">
        <f>IF(ISNUMBER(AVERAGEIFS(ObservedSpeciesData!L$2:L$4955,ObservedSpeciesData!$A$2:$A$4955,$A1426,ObservedSpeciesData!$D$2:$D$4955,$D1426)),AVERAGEIFS(ObservedSpeciesData!L$2:L$4955,ObservedSpeciesData!$A$2:$A$4955,$A1426,ObservedSpeciesData!$D$2:$D$4955,$D1426),"")</f>
        <v/>
      </c>
      <c r="M1426" s="23" t="str">
        <f>IF(ISNUMBER(AVERAGEIFS(ObservedSpeciesData!M$2:M$4955,ObservedSpeciesData!$A$2:$A$4955,$A1426,ObservedSpeciesData!$D$2:$D$4955,$D1426)),AVERAGEIFS(ObservedSpeciesData!M$2:M$4955,ObservedSpeciesData!$A$2:$A$4955,$A1426,ObservedSpeciesData!$D$2:$D$4955,$D1426),"")</f>
        <v/>
      </c>
      <c r="N1426" s="23">
        <f>IF(ISNUMBER(AVERAGEIFS(ObservedSpeciesData!N$2:N$4955,ObservedSpeciesData!$A$2:$A$4955,$A1426,ObservedSpeciesData!$D$2:$D$4955,$D1426)),AVERAGEIFS(ObservedSpeciesData!N$2:N$4955,ObservedSpeciesData!$A$2:$A$4955,$A1426,ObservedSpeciesData!$D$2:$D$4955,$D1426),"")</f>
        <v>1367.6405502222224</v>
      </c>
      <c r="O1426" s="23">
        <f>IF(ISNUMBER(AVERAGEIFS(ObservedSpeciesData!O$2:O$4955,ObservedSpeciesData!$A$2:$A$4955,$A1426,ObservedSpeciesData!$D$2:$D$4955,$D1426)),AVERAGEIFS(ObservedSpeciesData!O$2:O$4955,ObservedSpeciesData!$A$2:$A$4955,$A1426,ObservedSpeciesData!$D$2:$D$4955,$D1426),"")</f>
        <v>136.76405502222224</v>
      </c>
      <c r="P1426" s="23">
        <f>IF(ISNUMBER(AVERAGEIFS(ObservedSpeciesData!P$2:P$4955,ObservedSpeciesData!$A$2:$A$4955,$A1426,ObservedSpeciesData!$C$2:$C$4955,$C1426,ObservedSpeciesData!$D$2:$D$4955,$D1426)),AVERAGEIFS(ObservedSpeciesData!P$2:P$4955,ObservedSpeciesData!$A$2:$A$4955,$A1426,ObservedSpeciesData!$C$2:$C$4955,$C1426,ObservedSpeciesData!$D$2:$D$4955,$D1426),"")</f>
        <v>442.46787282124797</v>
      </c>
      <c r="Q1426" s="23"/>
      <c r="R1426" s="25" t="str">
        <f>IF(ISNUMBER(AVERAGEIFS(ObservedSpeciesData!R$2:R$4955,ObservedSpeciesData!$A$2:$A$4955,$A1426,ObservedSpeciesData!$D$2:$D$4955,$D1426)),AVERAGEIFS(ObservedSpeciesData!R$2:R$4955,ObservedSpeciesData!$A$2:$A$4955,$A1426,ObservedSpeciesData!$D$2:$D$4955,$D1426),"")</f>
        <v/>
      </c>
      <c r="S1426" s="25" t="str">
        <f>IF(ISNUMBER(AVERAGEIFS(ObservedSpeciesData!S$2:S$4955,ObservedSpeciesData!$A$2:$A$4955,$A1426,ObservedSpeciesData!$D$2:$D$4955,$D1426)),AVERAGEIFS(ObservedSpeciesData!S$2:S$4955,ObservedSpeciesData!$A$2:$A$4955,$A1426,ObservedSpeciesData!$D$2:$D$4955,$D1426),"")</f>
        <v/>
      </c>
      <c r="T1426" s="23" t="str">
        <f>IF(ISNUMBER(AVERAGEIFS(ObservedSpeciesData!T$2:T$4955,ObservedSpeciesData!$A$2:$A$4955,$A1426,ObservedSpeciesData!$D$2:$D$4955,$D1426)),AVERAGEIFS(ObservedSpeciesData!T$2:T$4955,ObservedSpeciesData!$A$2:$A$4955,$A1426,ObservedSpeciesData!$D$2:$D$4955,$D1426),"")</f>
        <v/>
      </c>
      <c r="U1426" s="24" t="str">
        <f>IF(ISNUMBER(AVERAGEIFS(ObservedSpeciesData!U$2:U$4955,ObservedSpeciesData!$A$2:$A$4955,$A1426,ObservedSpeciesData!$C$2:$C$4955,$C1426,ObservedSpeciesData!$D$2:$D$4955,$D1426)),AVERAGEIFS(ObservedSpeciesData!U$2:U$4955,ObservedSpeciesData!$A$2:$A$4955,$A1426,ObservedSpeciesData!$C$2:$C$4955,$C1426,ObservedSpeciesData!$D$2:$D$4955,$D1426),"")</f>
        <v/>
      </c>
      <c r="V1426" s="23" t="str">
        <f>IF(ISNUMBER(AVERAGEIFS(ObservedSpeciesData!V$2:V$4955,ObservedSpeciesData!$A$2:$A$4955,$A1426,ObservedSpeciesData!$D$2:$D$4955,$D1426)),AVERAGEIFS(ObservedSpeciesData!V$2:V$4955,ObservedSpeciesData!$A$2:$A$4955,$A1426,ObservedSpeciesData!$D$2:$D$4955,$D1426),"")</f>
        <v/>
      </c>
      <c r="W1426" s="23" t="str">
        <f>IF(ISNUMBER(AVERAGEIFS(ObservedSpeciesData!W$2:W$4955,ObservedSpeciesData!$A$2:$A$4955,$A1426,ObservedSpeciesData!$D$2:$D$4955,$D1426)),AVERAGEIFS(ObservedSpeciesData!W$2:W$4955,ObservedSpeciesData!$A$2:$A$4955,$A1426,ObservedSpeciesData!$D$2:$D$4955,$D1426),"")</f>
        <v/>
      </c>
      <c r="X1426" s="23" t="str">
        <f>IF(ISNUMBER(AVERAGEIFS(ObservedSpeciesData!X$2:X$4955,ObservedSpeciesData!$A$2:$A$4955,$A1426,ObservedSpeciesData!$D$2:$D$4955,$D1426)),AVERAGEIFS(ObservedSpeciesData!X$2:X$4955,ObservedSpeciesData!$A$2:$A$4955,$A1426,ObservedSpeciesData!$D$2:$D$4955,$D1426),"")</f>
        <v/>
      </c>
      <c r="Y1426" s="23" t="str">
        <f>IF(ISNUMBER(AVERAGEIFS(ObservedSpeciesData!Y$2:Y$4955,ObservedSpeciesData!$A$2:$A$4955,$A1426,ObservedSpeciesData!$D$2:$D$4955,$D1426)),AVERAGEIFS(ObservedSpeciesData!Y$2:Y$4955,ObservedSpeciesData!$A$2:$A$4955,$A1426,ObservedSpeciesData!$D$2:$D$4955,$D1426),"")</f>
        <v/>
      </c>
      <c r="Z1426" s="23" t="str">
        <f>IF(ISNUMBER(AVERAGEIFS(ObservedSpeciesData!Z$2:Z$4955,ObservedSpeciesData!$A$2:$A$4955,$A1426,ObservedSpeciesData!$D$2:$D$4955,$D1426)),AVERAGEIFS(ObservedSpeciesData!Z$2:Z$4955,ObservedSpeciesData!$A$2:$A$4955,$A1426,ObservedSpeciesData!$D$2:$D$4955,$D1426),"")</f>
        <v/>
      </c>
      <c r="AA1426" s="23" t="str">
        <f>IF(ISNUMBER(AVERAGEIFS(ObservedSpeciesData!AA$2:AA$4955,ObservedSpeciesData!$A$2:$A$4955,$A1426,ObservedSpeciesData!$D$2:$D$4955,$D1426)),AVERAGEIFS(ObservedSpeciesData!AA$2:AA$4955,ObservedSpeciesData!$A$2:$A$4955,$A1426,ObservedSpeciesData!$D$2:$D$4955,$D1426),"")</f>
        <v/>
      </c>
      <c r="AB1426" s="24" t="str">
        <f>IF(ISNUMBER(AVERAGEIFS(ObservedSpeciesData!AB$2:AB$4955,ObservedSpeciesData!$A$2:$A$4955,$A1426,ObservedSpeciesData!$D$2:$D$4955,$D1426)),AVERAGEIFS(ObservedSpeciesData!AB$2:AB$4955,ObservedSpeciesData!$A$2:$A$4955,$A1426,ObservedSpeciesData!$D$2:$D$4955,$D1426),"")</f>
        <v/>
      </c>
      <c r="AC1426" s="24" t="str">
        <f>IF(ISNUMBER(AVERAGEIFS(ObservedSpeciesData!AC$2:AC$4955,ObservedSpeciesData!$A$2:$A$4955,$A1426,ObservedSpeciesData!$D$2:$D$4955,$D1426)),AVERAGEIFS(ObservedSpeciesData!AC$2:AC$4955,ObservedSpeciesData!$A$2:$A$4955,$A1426,ObservedSpeciesData!$D$2:$D$4955,$D1426),"")</f>
        <v/>
      </c>
      <c r="AD1426" s="23" t="str">
        <f>IF(ISNUMBER(AVERAGEIFS(ObservedSpeciesData!AD$2:AD$4955,ObservedSpeciesData!$A$2:$A$4955,$A1426,ObservedSpeciesData!$D$2:$D$4955,$D1426)),AVERAGEIFS(ObservedSpeciesData!AD$2:AD$4955,ObservedSpeciesData!$A$2:$A$4955,$A1426,ObservedSpeciesData!$D$2:$D$4955,$D1426),"")</f>
        <v/>
      </c>
      <c r="AE1426" s="24" t="str">
        <f>IF(ISNUMBER(AVERAGEIFS(ObservedSpeciesData!AE$2:AE$4955,ObservedSpeciesData!$A$2:$A$4955,$A1426,ObservedSpeciesData!$D$2:$D$4955,$D1426)),AVERAGEIFS(ObservedSpeciesData!AE$2:AE$4955,ObservedSpeciesData!$A$2:$A$4955,$A1426,ObservedSpeciesData!$D$2:$D$4955,$D1426),"")</f>
        <v/>
      </c>
      <c r="AF1426" s="23"/>
      <c r="AG1426" s="24"/>
      <c r="AH1426" s="23" t="str">
        <f>IF(ISNUMBER(AVERAGEIFS(ObservedSpeciesData!AH$2:AH$4955,ObservedSpeciesData!$A$2:$A$4955,$A1426,ObservedSpeciesData!$D$2:$D$4955,$D1426)),AVERAGEIFS(ObservedSpeciesData!AH$2:AH$4955,ObservedSpeciesData!$A$2:$A$4955,$A1426,ObservedSpeciesData!$D$2:$D$4955,$D1426),"")</f>
        <v/>
      </c>
      <c r="AI1426" s="23" t="str">
        <f>IF(ISNUMBER(AVERAGEIFS(ObservedSpeciesData!AI$2:AI$4955,ObservedSpeciesData!$A$2:$A$4955,$A1426,ObservedSpeciesData!$C$2:$C$4955,$C1426,ObservedSpeciesData!$D$2:$D$4955,$D1426)),AVERAGEIFS(ObservedSpeciesData!AI$2:AI$4955,ObservedSpeciesData!$A$2:$A$4955,$A1426,ObservedSpeciesData!$C$2:$C$4955,$C1426,ObservedSpeciesData!$D$2:$D$4955,$D1426),"")</f>
        <v/>
      </c>
      <c r="AJ1426" s="2">
        <f>COUNTIFS(ObservedSpeciesData!$A$2:$A$828,$A1426,ObservedSpeciesData!$D$2:$D$828,$D1426)</f>
        <v>0</v>
      </c>
      <c r="AK1426" s="2">
        <f t="shared" si="22"/>
        <v>3</v>
      </c>
    </row>
    <row r="1427" spans="1:37" x14ac:dyDescent="0.25">
      <c r="A1427" s="14" t="s">
        <v>83</v>
      </c>
      <c r="B1427" t="s">
        <v>80</v>
      </c>
      <c r="C1427" t="s">
        <v>79</v>
      </c>
      <c r="D1427" s="13">
        <v>42354</v>
      </c>
      <c r="E1427">
        <v>1</v>
      </c>
      <c r="F1427">
        <v>200</v>
      </c>
      <c r="G1427" s="2" t="s">
        <v>87</v>
      </c>
      <c r="H1427" s="2" t="s">
        <v>12</v>
      </c>
      <c r="I1427">
        <v>10</v>
      </c>
      <c r="J1427" s="2" t="s">
        <v>77</v>
      </c>
      <c r="K1427" s="2">
        <f>IF(ISNUMBER(AVERAGEIFS(ObservedSpeciesData!K$2:K$4955,ObservedSpeciesData!$A$2:$A$4955,$A1427,ObservedSpeciesData!$D$2:$D$4955,$D1427)),AVERAGEIFS(ObservedSpeciesData!K$2:K$4955,ObservedSpeciesData!$A$2:$A$4955,$A1427,ObservedSpeciesData!$D$2:$D$4955,$D1427),"")</f>
        <v>180</v>
      </c>
      <c r="L1427" s="26" t="str">
        <f>IF(ISNUMBER(AVERAGEIFS(ObservedSpeciesData!L$2:L$4955,ObservedSpeciesData!$A$2:$A$4955,$A1427,ObservedSpeciesData!$D$2:$D$4955,$D1427)),AVERAGEIFS(ObservedSpeciesData!L$2:L$4955,ObservedSpeciesData!$A$2:$A$4955,$A1427,ObservedSpeciesData!$D$2:$D$4955,$D1427),"")</f>
        <v/>
      </c>
      <c r="M1427" s="23" t="str">
        <f>IF(ISNUMBER(AVERAGEIFS(ObservedSpeciesData!M$2:M$4955,ObservedSpeciesData!$A$2:$A$4955,$A1427,ObservedSpeciesData!$D$2:$D$4955,$D1427)),AVERAGEIFS(ObservedSpeciesData!M$2:M$4955,ObservedSpeciesData!$A$2:$A$4955,$A1427,ObservedSpeciesData!$D$2:$D$4955,$D1427),"")</f>
        <v/>
      </c>
      <c r="N1427" s="23">
        <f>IF(ISNUMBER(AVERAGEIFS(ObservedSpeciesData!N$2:N$4955,ObservedSpeciesData!$A$2:$A$4955,$A1427,ObservedSpeciesData!$D$2:$D$4955,$D1427)),AVERAGEIFS(ObservedSpeciesData!N$2:N$4955,ObservedSpeciesData!$A$2:$A$4955,$A1427,ObservedSpeciesData!$D$2:$D$4955,$D1427),"")</f>
        <v>1153.4502951111112</v>
      </c>
      <c r="O1427" s="23">
        <f>IF(ISNUMBER(AVERAGEIFS(ObservedSpeciesData!O$2:O$4955,ObservedSpeciesData!$A$2:$A$4955,$A1427,ObservedSpeciesData!$D$2:$D$4955,$D1427)),AVERAGEIFS(ObservedSpeciesData!O$2:O$4955,ObservedSpeciesData!$A$2:$A$4955,$A1427,ObservedSpeciesData!$D$2:$D$4955,$D1427),"")</f>
        <v>115.34502951111112</v>
      </c>
      <c r="P1427" s="23">
        <f>IF(ISNUMBER(AVERAGEIFS(ObservedSpeciesData!P$2:P$4955,ObservedSpeciesData!$A$2:$A$4955,$A1427,ObservedSpeciesData!$C$2:$C$4955,$C1427,ObservedSpeciesData!$D$2:$D$4955,$D1427)),AVERAGEIFS(ObservedSpeciesData!P$2:P$4955,ObservedSpeciesData!$A$2:$A$4955,$A1427,ObservedSpeciesData!$C$2:$C$4955,$C1427,ObservedSpeciesData!$D$2:$D$4955,$D1427),"")</f>
        <v>534.72043826666663</v>
      </c>
      <c r="Q1427" s="23"/>
      <c r="R1427" s="25" t="str">
        <f>IF(ISNUMBER(AVERAGEIFS(ObservedSpeciesData!R$2:R$4955,ObservedSpeciesData!$A$2:$A$4955,$A1427,ObservedSpeciesData!$D$2:$D$4955,$D1427)),AVERAGEIFS(ObservedSpeciesData!R$2:R$4955,ObservedSpeciesData!$A$2:$A$4955,$A1427,ObservedSpeciesData!$D$2:$D$4955,$D1427),"")</f>
        <v/>
      </c>
      <c r="S1427" s="25" t="str">
        <f>IF(ISNUMBER(AVERAGEIFS(ObservedSpeciesData!S$2:S$4955,ObservedSpeciesData!$A$2:$A$4955,$A1427,ObservedSpeciesData!$D$2:$D$4955,$D1427)),AVERAGEIFS(ObservedSpeciesData!S$2:S$4955,ObservedSpeciesData!$A$2:$A$4955,$A1427,ObservedSpeciesData!$D$2:$D$4955,$D1427),"")</f>
        <v/>
      </c>
      <c r="T1427" s="23" t="str">
        <f>IF(ISNUMBER(AVERAGEIFS(ObservedSpeciesData!T$2:T$4955,ObservedSpeciesData!$A$2:$A$4955,$A1427,ObservedSpeciesData!$D$2:$D$4955,$D1427)),AVERAGEIFS(ObservedSpeciesData!T$2:T$4955,ObservedSpeciesData!$A$2:$A$4955,$A1427,ObservedSpeciesData!$D$2:$D$4955,$D1427),"")</f>
        <v/>
      </c>
      <c r="U1427" s="24" t="str">
        <f>IF(ISNUMBER(AVERAGEIFS(ObservedSpeciesData!U$2:U$4955,ObservedSpeciesData!$A$2:$A$4955,$A1427,ObservedSpeciesData!$C$2:$C$4955,$C1427,ObservedSpeciesData!$D$2:$D$4955,$D1427)),AVERAGEIFS(ObservedSpeciesData!U$2:U$4955,ObservedSpeciesData!$A$2:$A$4955,$A1427,ObservedSpeciesData!$C$2:$C$4955,$C1427,ObservedSpeciesData!$D$2:$D$4955,$D1427),"")</f>
        <v/>
      </c>
      <c r="V1427" s="23" t="str">
        <f>IF(ISNUMBER(AVERAGEIFS(ObservedSpeciesData!V$2:V$4955,ObservedSpeciesData!$A$2:$A$4955,$A1427,ObservedSpeciesData!$D$2:$D$4955,$D1427)),AVERAGEIFS(ObservedSpeciesData!V$2:V$4955,ObservedSpeciesData!$A$2:$A$4955,$A1427,ObservedSpeciesData!$D$2:$D$4955,$D1427),"")</f>
        <v/>
      </c>
      <c r="W1427" s="23" t="str">
        <f>IF(ISNUMBER(AVERAGEIFS(ObservedSpeciesData!W$2:W$4955,ObservedSpeciesData!$A$2:$A$4955,$A1427,ObservedSpeciesData!$D$2:$D$4955,$D1427)),AVERAGEIFS(ObservedSpeciesData!W$2:W$4955,ObservedSpeciesData!$A$2:$A$4955,$A1427,ObservedSpeciesData!$D$2:$D$4955,$D1427),"")</f>
        <v/>
      </c>
      <c r="X1427" s="23" t="str">
        <f>IF(ISNUMBER(AVERAGEIFS(ObservedSpeciesData!X$2:X$4955,ObservedSpeciesData!$A$2:$A$4955,$A1427,ObservedSpeciesData!$D$2:$D$4955,$D1427)),AVERAGEIFS(ObservedSpeciesData!X$2:X$4955,ObservedSpeciesData!$A$2:$A$4955,$A1427,ObservedSpeciesData!$D$2:$D$4955,$D1427),"")</f>
        <v/>
      </c>
      <c r="Y1427" s="23" t="str">
        <f>IF(ISNUMBER(AVERAGEIFS(ObservedSpeciesData!Y$2:Y$4955,ObservedSpeciesData!$A$2:$A$4955,$A1427,ObservedSpeciesData!$D$2:$D$4955,$D1427)),AVERAGEIFS(ObservedSpeciesData!Y$2:Y$4955,ObservedSpeciesData!$A$2:$A$4955,$A1427,ObservedSpeciesData!$D$2:$D$4955,$D1427),"")</f>
        <v/>
      </c>
      <c r="Z1427" s="23" t="str">
        <f>IF(ISNUMBER(AVERAGEIFS(ObservedSpeciesData!Z$2:Z$4955,ObservedSpeciesData!$A$2:$A$4955,$A1427,ObservedSpeciesData!$D$2:$D$4955,$D1427)),AVERAGEIFS(ObservedSpeciesData!Z$2:Z$4955,ObservedSpeciesData!$A$2:$A$4955,$A1427,ObservedSpeciesData!$D$2:$D$4955,$D1427),"")</f>
        <v/>
      </c>
      <c r="AA1427" s="23" t="str">
        <f>IF(ISNUMBER(AVERAGEIFS(ObservedSpeciesData!AA$2:AA$4955,ObservedSpeciesData!$A$2:$A$4955,$A1427,ObservedSpeciesData!$D$2:$D$4955,$D1427)),AVERAGEIFS(ObservedSpeciesData!AA$2:AA$4955,ObservedSpeciesData!$A$2:$A$4955,$A1427,ObservedSpeciesData!$D$2:$D$4955,$D1427),"")</f>
        <v/>
      </c>
      <c r="AB1427" s="24" t="str">
        <f>IF(ISNUMBER(AVERAGEIFS(ObservedSpeciesData!AB$2:AB$4955,ObservedSpeciesData!$A$2:$A$4955,$A1427,ObservedSpeciesData!$D$2:$D$4955,$D1427)),AVERAGEIFS(ObservedSpeciesData!AB$2:AB$4955,ObservedSpeciesData!$A$2:$A$4955,$A1427,ObservedSpeciesData!$D$2:$D$4955,$D1427),"")</f>
        <v/>
      </c>
      <c r="AC1427" s="24" t="str">
        <f>IF(ISNUMBER(AVERAGEIFS(ObservedSpeciesData!AC$2:AC$4955,ObservedSpeciesData!$A$2:$A$4955,$A1427,ObservedSpeciesData!$D$2:$D$4955,$D1427)),AVERAGEIFS(ObservedSpeciesData!AC$2:AC$4955,ObservedSpeciesData!$A$2:$A$4955,$A1427,ObservedSpeciesData!$D$2:$D$4955,$D1427),"")</f>
        <v/>
      </c>
      <c r="AD1427" s="23" t="str">
        <f>IF(ISNUMBER(AVERAGEIFS(ObservedSpeciesData!AD$2:AD$4955,ObservedSpeciesData!$A$2:$A$4955,$A1427,ObservedSpeciesData!$D$2:$D$4955,$D1427)),AVERAGEIFS(ObservedSpeciesData!AD$2:AD$4955,ObservedSpeciesData!$A$2:$A$4955,$A1427,ObservedSpeciesData!$D$2:$D$4955,$D1427),"")</f>
        <v/>
      </c>
      <c r="AE1427" s="24" t="str">
        <f>IF(ISNUMBER(AVERAGEIFS(ObservedSpeciesData!AE$2:AE$4955,ObservedSpeciesData!$A$2:$A$4955,$A1427,ObservedSpeciesData!$D$2:$D$4955,$D1427)),AVERAGEIFS(ObservedSpeciesData!AE$2:AE$4955,ObservedSpeciesData!$A$2:$A$4955,$A1427,ObservedSpeciesData!$D$2:$D$4955,$D1427),"")</f>
        <v/>
      </c>
      <c r="AF1427" s="23"/>
      <c r="AG1427" s="24"/>
      <c r="AH1427" s="23" t="str">
        <f>IF(ISNUMBER(AVERAGEIFS(ObservedSpeciesData!AH$2:AH$4955,ObservedSpeciesData!$A$2:$A$4955,$A1427,ObservedSpeciesData!$D$2:$D$4955,$D1427)),AVERAGEIFS(ObservedSpeciesData!AH$2:AH$4955,ObservedSpeciesData!$A$2:$A$4955,$A1427,ObservedSpeciesData!$D$2:$D$4955,$D1427),"")</f>
        <v/>
      </c>
      <c r="AI1427" s="23" t="str">
        <f>IF(ISNUMBER(AVERAGEIFS(ObservedSpeciesData!AI$2:AI$4955,ObservedSpeciesData!$A$2:$A$4955,$A1427,ObservedSpeciesData!$C$2:$C$4955,$C1427,ObservedSpeciesData!$D$2:$D$4955,$D1427)),AVERAGEIFS(ObservedSpeciesData!AI$2:AI$4955,ObservedSpeciesData!$A$2:$A$4955,$A1427,ObservedSpeciesData!$C$2:$C$4955,$C1427,ObservedSpeciesData!$D$2:$D$4955,$D1427),"")</f>
        <v/>
      </c>
      <c r="AJ1427" s="2">
        <f>COUNTIFS(ObservedSpeciesData!$A$2:$A$828,$A1427,ObservedSpeciesData!$D$2:$D$828,$D1427)</f>
        <v>0</v>
      </c>
      <c r="AK1427" s="2">
        <f t="shared" si="22"/>
        <v>3</v>
      </c>
    </row>
    <row r="1428" spans="1:37" x14ac:dyDescent="0.25">
      <c r="A1428" s="14" t="s">
        <v>82</v>
      </c>
      <c r="B1428" t="s">
        <v>80</v>
      </c>
      <c r="C1428" t="s">
        <v>79</v>
      </c>
      <c r="D1428" s="13">
        <v>42354</v>
      </c>
      <c r="E1428">
        <v>1</v>
      </c>
      <c r="F1428">
        <v>350</v>
      </c>
      <c r="G1428" s="2" t="s">
        <v>87</v>
      </c>
      <c r="H1428" s="2" t="s">
        <v>12</v>
      </c>
      <c r="I1428">
        <v>10</v>
      </c>
      <c r="J1428" s="2" t="s">
        <v>77</v>
      </c>
      <c r="K1428" s="2">
        <f>IF(ISNUMBER(AVERAGEIFS(ObservedSpeciesData!K$2:K$4955,ObservedSpeciesData!$A$2:$A$4955,$A1428,ObservedSpeciesData!$D$2:$D$4955,$D1428)),AVERAGEIFS(ObservedSpeciesData!K$2:K$4955,ObservedSpeciesData!$A$2:$A$4955,$A1428,ObservedSpeciesData!$D$2:$D$4955,$D1428),"")</f>
        <v>315</v>
      </c>
      <c r="L1428" s="26" t="str">
        <f>IF(ISNUMBER(AVERAGEIFS(ObservedSpeciesData!L$2:L$4955,ObservedSpeciesData!$A$2:$A$4955,$A1428,ObservedSpeciesData!$D$2:$D$4955,$D1428)),AVERAGEIFS(ObservedSpeciesData!L$2:L$4955,ObservedSpeciesData!$A$2:$A$4955,$A1428,ObservedSpeciesData!$D$2:$D$4955,$D1428),"")</f>
        <v/>
      </c>
      <c r="M1428" s="23" t="str">
        <f>IF(ISNUMBER(AVERAGEIFS(ObservedSpeciesData!M$2:M$4955,ObservedSpeciesData!$A$2:$A$4955,$A1428,ObservedSpeciesData!$D$2:$D$4955,$D1428)),AVERAGEIFS(ObservedSpeciesData!M$2:M$4955,ObservedSpeciesData!$A$2:$A$4955,$A1428,ObservedSpeciesData!$D$2:$D$4955,$D1428),"")</f>
        <v/>
      </c>
      <c r="N1428" s="23">
        <f>IF(ISNUMBER(AVERAGEIFS(ObservedSpeciesData!N$2:N$4955,ObservedSpeciesData!$A$2:$A$4955,$A1428,ObservedSpeciesData!$D$2:$D$4955,$D1428)),AVERAGEIFS(ObservedSpeciesData!N$2:N$4955,ObservedSpeciesData!$A$2:$A$4955,$A1428,ObservedSpeciesData!$D$2:$D$4955,$D1428),"")</f>
        <v>2368.8575488888887</v>
      </c>
      <c r="O1428" s="23">
        <f>IF(ISNUMBER(AVERAGEIFS(ObservedSpeciesData!O$2:O$4955,ObservedSpeciesData!$A$2:$A$4955,$A1428,ObservedSpeciesData!$D$2:$D$4955,$D1428)),AVERAGEIFS(ObservedSpeciesData!O$2:O$4955,ObservedSpeciesData!$A$2:$A$4955,$A1428,ObservedSpeciesData!$D$2:$D$4955,$D1428),"")</f>
        <v>236.88575488888887</v>
      </c>
      <c r="P1428" s="23">
        <f>IF(ISNUMBER(AVERAGEIFS(ObservedSpeciesData!P$2:P$4955,ObservedSpeciesData!$A$2:$A$4955,$A1428,ObservedSpeciesData!$C$2:$C$4955,$C1428,ObservedSpeciesData!$D$2:$D$4955,$D1428)),AVERAGEIFS(ObservedSpeciesData!P$2:P$4955,ObservedSpeciesData!$A$2:$A$4955,$A1428,ObservedSpeciesData!$C$2:$C$4955,$C1428,ObservedSpeciesData!$D$2:$D$4955,$D1428),"")</f>
        <v>988.15938519999997</v>
      </c>
      <c r="Q1428" s="23"/>
      <c r="R1428" s="25" t="str">
        <f>IF(ISNUMBER(AVERAGEIFS(ObservedSpeciesData!R$2:R$4955,ObservedSpeciesData!$A$2:$A$4955,$A1428,ObservedSpeciesData!$D$2:$D$4955,$D1428)),AVERAGEIFS(ObservedSpeciesData!R$2:R$4955,ObservedSpeciesData!$A$2:$A$4955,$A1428,ObservedSpeciesData!$D$2:$D$4955,$D1428),"")</f>
        <v/>
      </c>
      <c r="S1428" s="25" t="str">
        <f>IF(ISNUMBER(AVERAGEIFS(ObservedSpeciesData!S$2:S$4955,ObservedSpeciesData!$A$2:$A$4955,$A1428,ObservedSpeciesData!$D$2:$D$4955,$D1428)),AVERAGEIFS(ObservedSpeciesData!S$2:S$4955,ObservedSpeciesData!$A$2:$A$4955,$A1428,ObservedSpeciesData!$D$2:$D$4955,$D1428),"")</f>
        <v/>
      </c>
      <c r="T1428" s="23" t="str">
        <f>IF(ISNUMBER(AVERAGEIFS(ObservedSpeciesData!T$2:T$4955,ObservedSpeciesData!$A$2:$A$4955,$A1428,ObservedSpeciesData!$D$2:$D$4955,$D1428)),AVERAGEIFS(ObservedSpeciesData!T$2:T$4955,ObservedSpeciesData!$A$2:$A$4955,$A1428,ObservedSpeciesData!$D$2:$D$4955,$D1428),"")</f>
        <v/>
      </c>
      <c r="U1428" s="24" t="str">
        <f>IF(ISNUMBER(AVERAGEIFS(ObservedSpeciesData!U$2:U$4955,ObservedSpeciesData!$A$2:$A$4955,$A1428,ObservedSpeciesData!$C$2:$C$4955,$C1428,ObservedSpeciesData!$D$2:$D$4955,$D1428)),AVERAGEIFS(ObservedSpeciesData!U$2:U$4955,ObservedSpeciesData!$A$2:$A$4955,$A1428,ObservedSpeciesData!$C$2:$C$4955,$C1428,ObservedSpeciesData!$D$2:$D$4955,$D1428),"")</f>
        <v/>
      </c>
      <c r="V1428" s="23" t="str">
        <f>IF(ISNUMBER(AVERAGEIFS(ObservedSpeciesData!V$2:V$4955,ObservedSpeciesData!$A$2:$A$4955,$A1428,ObservedSpeciesData!$D$2:$D$4955,$D1428)),AVERAGEIFS(ObservedSpeciesData!V$2:V$4955,ObservedSpeciesData!$A$2:$A$4955,$A1428,ObservedSpeciesData!$D$2:$D$4955,$D1428),"")</f>
        <v/>
      </c>
      <c r="W1428" s="23" t="str">
        <f>IF(ISNUMBER(AVERAGEIFS(ObservedSpeciesData!W$2:W$4955,ObservedSpeciesData!$A$2:$A$4955,$A1428,ObservedSpeciesData!$D$2:$D$4955,$D1428)),AVERAGEIFS(ObservedSpeciesData!W$2:W$4955,ObservedSpeciesData!$A$2:$A$4955,$A1428,ObservedSpeciesData!$D$2:$D$4955,$D1428),"")</f>
        <v/>
      </c>
      <c r="X1428" s="23" t="str">
        <f>IF(ISNUMBER(AVERAGEIFS(ObservedSpeciesData!X$2:X$4955,ObservedSpeciesData!$A$2:$A$4955,$A1428,ObservedSpeciesData!$D$2:$D$4955,$D1428)),AVERAGEIFS(ObservedSpeciesData!X$2:X$4955,ObservedSpeciesData!$A$2:$A$4955,$A1428,ObservedSpeciesData!$D$2:$D$4955,$D1428),"")</f>
        <v/>
      </c>
      <c r="Y1428" s="23" t="str">
        <f>IF(ISNUMBER(AVERAGEIFS(ObservedSpeciesData!Y$2:Y$4955,ObservedSpeciesData!$A$2:$A$4955,$A1428,ObservedSpeciesData!$D$2:$D$4955,$D1428)),AVERAGEIFS(ObservedSpeciesData!Y$2:Y$4955,ObservedSpeciesData!$A$2:$A$4955,$A1428,ObservedSpeciesData!$D$2:$D$4955,$D1428),"")</f>
        <v/>
      </c>
      <c r="Z1428" s="23" t="str">
        <f>IF(ISNUMBER(AVERAGEIFS(ObservedSpeciesData!Z$2:Z$4955,ObservedSpeciesData!$A$2:$A$4955,$A1428,ObservedSpeciesData!$D$2:$D$4955,$D1428)),AVERAGEIFS(ObservedSpeciesData!Z$2:Z$4955,ObservedSpeciesData!$A$2:$A$4955,$A1428,ObservedSpeciesData!$D$2:$D$4955,$D1428),"")</f>
        <v/>
      </c>
      <c r="AA1428" s="23" t="str">
        <f>IF(ISNUMBER(AVERAGEIFS(ObservedSpeciesData!AA$2:AA$4955,ObservedSpeciesData!$A$2:$A$4955,$A1428,ObservedSpeciesData!$D$2:$D$4955,$D1428)),AVERAGEIFS(ObservedSpeciesData!AA$2:AA$4955,ObservedSpeciesData!$A$2:$A$4955,$A1428,ObservedSpeciesData!$D$2:$D$4955,$D1428),"")</f>
        <v/>
      </c>
      <c r="AB1428" s="24" t="str">
        <f>IF(ISNUMBER(AVERAGEIFS(ObservedSpeciesData!AB$2:AB$4955,ObservedSpeciesData!$A$2:$A$4955,$A1428,ObservedSpeciesData!$D$2:$D$4955,$D1428)),AVERAGEIFS(ObservedSpeciesData!AB$2:AB$4955,ObservedSpeciesData!$A$2:$A$4955,$A1428,ObservedSpeciesData!$D$2:$D$4955,$D1428),"")</f>
        <v/>
      </c>
      <c r="AC1428" s="24" t="str">
        <f>IF(ISNUMBER(AVERAGEIFS(ObservedSpeciesData!AC$2:AC$4955,ObservedSpeciesData!$A$2:$A$4955,$A1428,ObservedSpeciesData!$D$2:$D$4955,$D1428)),AVERAGEIFS(ObservedSpeciesData!AC$2:AC$4955,ObservedSpeciesData!$A$2:$A$4955,$A1428,ObservedSpeciesData!$D$2:$D$4955,$D1428),"")</f>
        <v/>
      </c>
      <c r="AD1428" s="23" t="str">
        <f>IF(ISNUMBER(AVERAGEIFS(ObservedSpeciesData!AD$2:AD$4955,ObservedSpeciesData!$A$2:$A$4955,$A1428,ObservedSpeciesData!$D$2:$D$4955,$D1428)),AVERAGEIFS(ObservedSpeciesData!AD$2:AD$4955,ObservedSpeciesData!$A$2:$A$4955,$A1428,ObservedSpeciesData!$D$2:$D$4955,$D1428),"")</f>
        <v/>
      </c>
      <c r="AE1428" s="24" t="str">
        <f>IF(ISNUMBER(AVERAGEIFS(ObservedSpeciesData!AE$2:AE$4955,ObservedSpeciesData!$A$2:$A$4955,$A1428,ObservedSpeciesData!$D$2:$D$4955,$D1428)),AVERAGEIFS(ObservedSpeciesData!AE$2:AE$4955,ObservedSpeciesData!$A$2:$A$4955,$A1428,ObservedSpeciesData!$D$2:$D$4955,$D1428),"")</f>
        <v/>
      </c>
      <c r="AF1428" s="23"/>
      <c r="AG1428" s="24"/>
      <c r="AH1428" s="23" t="str">
        <f>IF(ISNUMBER(AVERAGEIFS(ObservedSpeciesData!AH$2:AH$4955,ObservedSpeciesData!$A$2:$A$4955,$A1428,ObservedSpeciesData!$D$2:$D$4955,$D1428)),AVERAGEIFS(ObservedSpeciesData!AH$2:AH$4955,ObservedSpeciesData!$A$2:$A$4955,$A1428,ObservedSpeciesData!$D$2:$D$4955,$D1428),"")</f>
        <v/>
      </c>
      <c r="AI1428" s="23" t="str">
        <f>IF(ISNUMBER(AVERAGEIFS(ObservedSpeciesData!AI$2:AI$4955,ObservedSpeciesData!$A$2:$A$4955,$A1428,ObservedSpeciesData!$C$2:$C$4955,$C1428,ObservedSpeciesData!$D$2:$D$4955,$D1428)),AVERAGEIFS(ObservedSpeciesData!AI$2:AI$4955,ObservedSpeciesData!$A$2:$A$4955,$A1428,ObservedSpeciesData!$C$2:$C$4955,$C1428,ObservedSpeciesData!$D$2:$D$4955,$D1428),"")</f>
        <v/>
      </c>
      <c r="AJ1428" s="2">
        <f>COUNTIFS(ObservedSpeciesData!$A$2:$A$828,$A1428,ObservedSpeciesData!$D$2:$D$828,$D1428)</f>
        <v>0</v>
      </c>
      <c r="AK1428" s="2">
        <f t="shared" si="22"/>
        <v>3</v>
      </c>
    </row>
    <row r="1429" spans="1:37" x14ac:dyDescent="0.25">
      <c r="A1429" s="14" t="s">
        <v>81</v>
      </c>
      <c r="B1429" t="s">
        <v>80</v>
      </c>
      <c r="C1429" t="s">
        <v>79</v>
      </c>
      <c r="D1429" s="13">
        <v>42354</v>
      </c>
      <c r="E1429">
        <v>1</v>
      </c>
      <c r="F1429">
        <v>500</v>
      </c>
      <c r="G1429" s="2" t="s">
        <v>87</v>
      </c>
      <c r="H1429" s="2" t="s">
        <v>12</v>
      </c>
      <c r="I1429">
        <v>10</v>
      </c>
      <c r="J1429" s="2" t="s">
        <v>77</v>
      </c>
      <c r="K1429" s="2">
        <f>IF(ISNUMBER(AVERAGEIFS(ObservedSpeciesData!K$2:K$4955,ObservedSpeciesData!$A$2:$A$4955,$A1429,ObservedSpeciesData!$D$2:$D$4955,$D1429)),AVERAGEIFS(ObservedSpeciesData!K$2:K$4955,ObservedSpeciesData!$A$2:$A$4955,$A1429,ObservedSpeciesData!$D$2:$D$4955,$D1429),"")</f>
        <v>450</v>
      </c>
      <c r="L1429" s="26" t="str">
        <f>IF(ISNUMBER(AVERAGEIFS(ObservedSpeciesData!L$2:L$4955,ObservedSpeciesData!$A$2:$A$4955,$A1429,ObservedSpeciesData!$D$2:$D$4955,$D1429)),AVERAGEIFS(ObservedSpeciesData!L$2:L$4955,ObservedSpeciesData!$A$2:$A$4955,$A1429,ObservedSpeciesData!$D$2:$D$4955,$D1429),"")</f>
        <v/>
      </c>
      <c r="M1429" s="23" t="str">
        <f>IF(ISNUMBER(AVERAGEIFS(ObservedSpeciesData!M$2:M$4955,ObservedSpeciesData!$A$2:$A$4955,$A1429,ObservedSpeciesData!$D$2:$D$4955,$D1429)),AVERAGEIFS(ObservedSpeciesData!M$2:M$4955,ObservedSpeciesData!$A$2:$A$4955,$A1429,ObservedSpeciesData!$D$2:$D$4955,$D1429),"")</f>
        <v/>
      </c>
      <c r="N1429" s="23">
        <f>IF(ISNUMBER(AVERAGEIFS(ObservedSpeciesData!N$2:N$4955,ObservedSpeciesData!$A$2:$A$4955,$A1429,ObservedSpeciesData!$D$2:$D$4955,$D1429)),AVERAGEIFS(ObservedSpeciesData!N$2:N$4955,ObservedSpeciesData!$A$2:$A$4955,$A1429,ObservedSpeciesData!$D$2:$D$4955,$D1429),"")</f>
        <v>2664.1111502222225</v>
      </c>
      <c r="O1429" s="23">
        <f>IF(ISNUMBER(AVERAGEIFS(ObservedSpeciesData!O$2:O$4955,ObservedSpeciesData!$A$2:$A$4955,$A1429,ObservedSpeciesData!$D$2:$D$4955,$D1429)),AVERAGEIFS(ObservedSpeciesData!O$2:O$4955,ObservedSpeciesData!$A$2:$A$4955,$A1429,ObservedSpeciesData!$D$2:$D$4955,$D1429),"")</f>
        <v>266.41111502222219</v>
      </c>
      <c r="P1429" s="23">
        <f>IF(ISNUMBER(AVERAGEIFS(ObservedSpeciesData!P$2:P$4955,ObservedSpeciesData!$A$2:$A$4955,$A1429,ObservedSpeciesData!$C$2:$C$4955,$C1429,ObservedSpeciesData!$D$2:$D$4955,$D1429)),AVERAGEIFS(ObservedSpeciesData!P$2:P$4955,ObservedSpeciesData!$A$2:$A$4955,$A1429,ObservedSpeciesData!$C$2:$C$4955,$C1429,ObservedSpeciesData!$D$2:$D$4955,$D1429),"")</f>
        <v>1078.5470608444446</v>
      </c>
      <c r="Q1429" s="23"/>
      <c r="R1429" s="25" t="str">
        <f>IF(ISNUMBER(AVERAGEIFS(ObservedSpeciesData!R$2:R$4955,ObservedSpeciesData!$A$2:$A$4955,$A1429,ObservedSpeciesData!$D$2:$D$4955,$D1429)),AVERAGEIFS(ObservedSpeciesData!R$2:R$4955,ObservedSpeciesData!$A$2:$A$4955,$A1429,ObservedSpeciesData!$D$2:$D$4955,$D1429),"")</f>
        <v/>
      </c>
      <c r="S1429" s="25" t="str">
        <f>IF(ISNUMBER(AVERAGEIFS(ObservedSpeciesData!S$2:S$4955,ObservedSpeciesData!$A$2:$A$4955,$A1429,ObservedSpeciesData!$D$2:$D$4955,$D1429)),AVERAGEIFS(ObservedSpeciesData!S$2:S$4955,ObservedSpeciesData!$A$2:$A$4955,$A1429,ObservedSpeciesData!$D$2:$D$4955,$D1429),"")</f>
        <v/>
      </c>
      <c r="T1429" s="23" t="str">
        <f>IF(ISNUMBER(AVERAGEIFS(ObservedSpeciesData!T$2:T$4955,ObservedSpeciesData!$A$2:$A$4955,$A1429,ObservedSpeciesData!$D$2:$D$4955,$D1429)),AVERAGEIFS(ObservedSpeciesData!T$2:T$4955,ObservedSpeciesData!$A$2:$A$4955,$A1429,ObservedSpeciesData!$D$2:$D$4955,$D1429),"")</f>
        <v/>
      </c>
      <c r="U1429" s="24" t="str">
        <f>IF(ISNUMBER(AVERAGEIFS(ObservedSpeciesData!U$2:U$4955,ObservedSpeciesData!$A$2:$A$4955,$A1429,ObservedSpeciesData!$C$2:$C$4955,$C1429,ObservedSpeciesData!$D$2:$D$4955,$D1429)),AVERAGEIFS(ObservedSpeciesData!U$2:U$4955,ObservedSpeciesData!$A$2:$A$4955,$A1429,ObservedSpeciesData!$C$2:$C$4955,$C1429,ObservedSpeciesData!$D$2:$D$4955,$D1429),"")</f>
        <v/>
      </c>
      <c r="V1429" s="23" t="str">
        <f>IF(ISNUMBER(AVERAGEIFS(ObservedSpeciesData!V$2:V$4955,ObservedSpeciesData!$A$2:$A$4955,$A1429,ObservedSpeciesData!$D$2:$D$4955,$D1429)),AVERAGEIFS(ObservedSpeciesData!V$2:V$4955,ObservedSpeciesData!$A$2:$A$4955,$A1429,ObservedSpeciesData!$D$2:$D$4955,$D1429),"")</f>
        <v/>
      </c>
      <c r="W1429" s="23" t="str">
        <f>IF(ISNUMBER(AVERAGEIFS(ObservedSpeciesData!W$2:W$4955,ObservedSpeciesData!$A$2:$A$4955,$A1429,ObservedSpeciesData!$D$2:$D$4955,$D1429)),AVERAGEIFS(ObservedSpeciesData!W$2:W$4955,ObservedSpeciesData!$A$2:$A$4955,$A1429,ObservedSpeciesData!$D$2:$D$4955,$D1429),"")</f>
        <v/>
      </c>
      <c r="X1429" s="23" t="str">
        <f>IF(ISNUMBER(AVERAGEIFS(ObservedSpeciesData!X$2:X$4955,ObservedSpeciesData!$A$2:$A$4955,$A1429,ObservedSpeciesData!$D$2:$D$4955,$D1429)),AVERAGEIFS(ObservedSpeciesData!X$2:X$4955,ObservedSpeciesData!$A$2:$A$4955,$A1429,ObservedSpeciesData!$D$2:$D$4955,$D1429),"")</f>
        <v/>
      </c>
      <c r="Y1429" s="23" t="str">
        <f>IF(ISNUMBER(AVERAGEIFS(ObservedSpeciesData!Y$2:Y$4955,ObservedSpeciesData!$A$2:$A$4955,$A1429,ObservedSpeciesData!$D$2:$D$4955,$D1429)),AVERAGEIFS(ObservedSpeciesData!Y$2:Y$4955,ObservedSpeciesData!$A$2:$A$4955,$A1429,ObservedSpeciesData!$D$2:$D$4955,$D1429),"")</f>
        <v/>
      </c>
      <c r="Z1429" s="23" t="str">
        <f>IF(ISNUMBER(AVERAGEIFS(ObservedSpeciesData!Z$2:Z$4955,ObservedSpeciesData!$A$2:$A$4955,$A1429,ObservedSpeciesData!$D$2:$D$4955,$D1429)),AVERAGEIFS(ObservedSpeciesData!Z$2:Z$4955,ObservedSpeciesData!$A$2:$A$4955,$A1429,ObservedSpeciesData!$D$2:$D$4955,$D1429),"")</f>
        <v/>
      </c>
      <c r="AA1429" s="23" t="str">
        <f>IF(ISNUMBER(AVERAGEIFS(ObservedSpeciesData!AA$2:AA$4955,ObservedSpeciesData!$A$2:$A$4955,$A1429,ObservedSpeciesData!$D$2:$D$4955,$D1429)),AVERAGEIFS(ObservedSpeciesData!AA$2:AA$4955,ObservedSpeciesData!$A$2:$A$4955,$A1429,ObservedSpeciesData!$D$2:$D$4955,$D1429),"")</f>
        <v/>
      </c>
      <c r="AB1429" s="24" t="str">
        <f>IF(ISNUMBER(AVERAGEIFS(ObservedSpeciesData!AB$2:AB$4955,ObservedSpeciesData!$A$2:$A$4955,$A1429,ObservedSpeciesData!$D$2:$D$4955,$D1429)),AVERAGEIFS(ObservedSpeciesData!AB$2:AB$4955,ObservedSpeciesData!$A$2:$A$4955,$A1429,ObservedSpeciesData!$D$2:$D$4955,$D1429),"")</f>
        <v/>
      </c>
      <c r="AC1429" s="24" t="str">
        <f>IF(ISNUMBER(AVERAGEIFS(ObservedSpeciesData!AC$2:AC$4955,ObservedSpeciesData!$A$2:$A$4955,$A1429,ObservedSpeciesData!$D$2:$D$4955,$D1429)),AVERAGEIFS(ObservedSpeciesData!AC$2:AC$4955,ObservedSpeciesData!$A$2:$A$4955,$A1429,ObservedSpeciesData!$D$2:$D$4955,$D1429),"")</f>
        <v/>
      </c>
      <c r="AD1429" s="23" t="str">
        <f>IF(ISNUMBER(AVERAGEIFS(ObservedSpeciesData!AD$2:AD$4955,ObservedSpeciesData!$A$2:$A$4955,$A1429,ObservedSpeciesData!$D$2:$D$4955,$D1429)),AVERAGEIFS(ObservedSpeciesData!AD$2:AD$4955,ObservedSpeciesData!$A$2:$A$4955,$A1429,ObservedSpeciesData!$D$2:$D$4955,$D1429),"")</f>
        <v/>
      </c>
      <c r="AE1429" s="24" t="str">
        <f>IF(ISNUMBER(AVERAGEIFS(ObservedSpeciesData!AE$2:AE$4955,ObservedSpeciesData!$A$2:$A$4955,$A1429,ObservedSpeciesData!$D$2:$D$4955,$D1429)),AVERAGEIFS(ObservedSpeciesData!AE$2:AE$4955,ObservedSpeciesData!$A$2:$A$4955,$A1429,ObservedSpeciesData!$D$2:$D$4955,$D1429),"")</f>
        <v/>
      </c>
      <c r="AF1429" s="23"/>
      <c r="AG1429" s="24"/>
      <c r="AH1429" s="23" t="str">
        <f>IF(ISNUMBER(AVERAGEIFS(ObservedSpeciesData!AH$2:AH$4955,ObservedSpeciesData!$A$2:$A$4955,$A1429,ObservedSpeciesData!$D$2:$D$4955,$D1429)),AVERAGEIFS(ObservedSpeciesData!AH$2:AH$4955,ObservedSpeciesData!$A$2:$A$4955,$A1429,ObservedSpeciesData!$D$2:$D$4955,$D1429),"")</f>
        <v/>
      </c>
      <c r="AI1429" s="23" t="str">
        <f>IF(ISNUMBER(AVERAGEIFS(ObservedSpeciesData!AI$2:AI$4955,ObservedSpeciesData!$A$2:$A$4955,$A1429,ObservedSpeciesData!$C$2:$C$4955,$C1429,ObservedSpeciesData!$D$2:$D$4955,$D1429)),AVERAGEIFS(ObservedSpeciesData!AI$2:AI$4955,ObservedSpeciesData!$A$2:$A$4955,$A1429,ObservedSpeciesData!$C$2:$C$4955,$C1429,ObservedSpeciesData!$D$2:$D$4955,$D1429),"")</f>
        <v/>
      </c>
      <c r="AJ1429" s="2">
        <f>COUNTIFS(ObservedSpeciesData!$A$2:$A$828,$A1429,ObservedSpeciesData!$D$2:$D$828,$D1429)</f>
        <v>0</v>
      </c>
      <c r="AK1429" s="2">
        <f t="shared" si="22"/>
        <v>3</v>
      </c>
    </row>
    <row r="1430" spans="1:37" x14ac:dyDescent="0.25">
      <c r="A1430" s="14" t="s">
        <v>86</v>
      </c>
      <c r="B1430" t="s">
        <v>80</v>
      </c>
      <c r="C1430" t="s">
        <v>79</v>
      </c>
      <c r="D1430" s="13">
        <v>42393</v>
      </c>
      <c r="E1430">
        <v>1</v>
      </c>
      <c r="F1430">
        <v>0</v>
      </c>
      <c r="G1430" s="2" t="s">
        <v>87</v>
      </c>
      <c r="H1430" s="2" t="s">
        <v>12</v>
      </c>
      <c r="I1430">
        <v>11</v>
      </c>
      <c r="J1430" s="2" t="s">
        <v>88</v>
      </c>
      <c r="K1430" s="2">
        <f>IF(ISNUMBER(AVERAGEIFS(ObservedSpeciesData!K$2:K$4955,ObservedSpeciesData!$A$2:$A$4955,$A1430,ObservedSpeciesData!$D$2:$D$4955,$D1430)),AVERAGEIFS(ObservedSpeciesData!K$2:K$4955,ObservedSpeciesData!$A$2:$A$4955,$A1430,ObservedSpeciesData!$D$2:$D$4955,$D1430),"")</f>
        <v>0</v>
      </c>
      <c r="L1430" s="26">
        <f>IF(ISNUMBER(AVERAGEIFS(ObservedSpeciesData!L$2:L$4955,ObservedSpeciesData!$A$2:$A$4955,$A1430,ObservedSpeciesData!$D$2:$D$4955,$D1430)),AVERAGEIFS(ObservedSpeciesData!L$2:L$4955,ObservedSpeciesData!$A$2:$A$4955,$A1430,ObservedSpeciesData!$D$2:$D$4955,$D1430),"")</f>
        <v>4099</v>
      </c>
      <c r="M1430" s="23">
        <f>IF(ISNUMBER(AVERAGEIFS(ObservedSpeciesData!M$2:M$4955,ObservedSpeciesData!$A$2:$A$4955,$A1430,ObservedSpeciesData!$D$2:$D$4955,$D1430)),AVERAGEIFS(ObservedSpeciesData!M$2:M$4955,ObservedSpeciesData!$A$2:$A$4955,$A1430,ObservedSpeciesData!$D$2:$D$4955,$D1430),"")</f>
        <v>409.90000000000003</v>
      </c>
      <c r="N1430" s="23" t="str">
        <f>IF(ISNUMBER(AVERAGEIFS(ObservedSpeciesData!N$2:N$4955,ObservedSpeciesData!$A$2:$A$4955,$A1430,ObservedSpeciesData!$D$2:$D$4955,$D1430)),AVERAGEIFS(ObservedSpeciesData!N$2:N$4955,ObservedSpeciesData!$A$2:$A$4955,$A1430,ObservedSpeciesData!$D$2:$D$4955,$D1430),"")</f>
        <v/>
      </c>
      <c r="O1430" s="23" t="str">
        <f>IF(ISNUMBER(AVERAGEIFS(ObservedSpeciesData!O$2:O$4955,ObservedSpeciesData!$A$2:$A$4955,$A1430,ObservedSpeciesData!$D$2:$D$4955,$D1430)),AVERAGEIFS(ObservedSpeciesData!O$2:O$4955,ObservedSpeciesData!$A$2:$A$4955,$A1430,ObservedSpeciesData!$D$2:$D$4955,$D1430),"")</f>
        <v/>
      </c>
      <c r="P1430" s="23" t="str">
        <f>IF(ISNUMBER(AVERAGEIFS(ObservedSpeciesData!P$2:P$4955,ObservedSpeciesData!$A$2:$A$4955,$A1430,ObservedSpeciesData!$C$2:$C$4955,$C1430,ObservedSpeciesData!$D$2:$D$4955,$D1430)),AVERAGEIFS(ObservedSpeciesData!P$2:P$4955,ObservedSpeciesData!$A$2:$A$4955,$A1430,ObservedSpeciesData!$C$2:$C$4955,$C1430,ObservedSpeciesData!$D$2:$D$4955,$D1430),"")</f>
        <v/>
      </c>
      <c r="Q1430" s="23"/>
      <c r="R1430" s="25" t="str">
        <f>IF(ISNUMBER(AVERAGEIFS(ObservedSpeciesData!R$2:R$4955,ObservedSpeciesData!$A$2:$A$4955,$A1430,ObservedSpeciesData!$D$2:$D$4955,$D1430)),AVERAGEIFS(ObservedSpeciesData!R$2:R$4955,ObservedSpeciesData!$A$2:$A$4955,$A1430,ObservedSpeciesData!$D$2:$D$4955,$D1430),"")</f>
        <v/>
      </c>
      <c r="S1430" s="25" t="str">
        <f>IF(ISNUMBER(AVERAGEIFS(ObservedSpeciesData!S$2:S$4955,ObservedSpeciesData!$A$2:$A$4955,$A1430,ObservedSpeciesData!$D$2:$D$4955,$D1430)),AVERAGEIFS(ObservedSpeciesData!S$2:S$4955,ObservedSpeciesData!$A$2:$A$4955,$A1430,ObservedSpeciesData!$D$2:$D$4955,$D1430),"")</f>
        <v/>
      </c>
      <c r="T1430" s="23" t="str">
        <f>IF(ISNUMBER(AVERAGEIFS(ObservedSpeciesData!T$2:T$4955,ObservedSpeciesData!$A$2:$A$4955,$A1430,ObservedSpeciesData!$D$2:$D$4955,$D1430)),AVERAGEIFS(ObservedSpeciesData!T$2:T$4955,ObservedSpeciesData!$A$2:$A$4955,$A1430,ObservedSpeciesData!$D$2:$D$4955,$D1430),"")</f>
        <v/>
      </c>
      <c r="U1430" s="24" t="str">
        <f>IF(ISNUMBER(AVERAGEIFS(ObservedSpeciesData!U$2:U$4955,ObservedSpeciesData!$A$2:$A$4955,$A1430,ObservedSpeciesData!$C$2:$C$4955,$C1430,ObservedSpeciesData!$D$2:$D$4955,$D1430)),AVERAGEIFS(ObservedSpeciesData!U$2:U$4955,ObservedSpeciesData!$A$2:$A$4955,$A1430,ObservedSpeciesData!$C$2:$C$4955,$C1430,ObservedSpeciesData!$D$2:$D$4955,$D1430),"")</f>
        <v/>
      </c>
      <c r="V1430" s="23" t="str">
        <f>IF(ISNUMBER(AVERAGEIFS(ObservedSpeciesData!V$2:V$4955,ObservedSpeciesData!$A$2:$A$4955,$A1430,ObservedSpeciesData!$D$2:$D$4955,$D1430)),AVERAGEIFS(ObservedSpeciesData!V$2:V$4955,ObservedSpeciesData!$A$2:$A$4955,$A1430,ObservedSpeciesData!$D$2:$D$4955,$D1430),"")</f>
        <v/>
      </c>
      <c r="W1430" s="23" t="str">
        <f>IF(ISNUMBER(AVERAGEIFS(ObservedSpeciesData!W$2:W$4955,ObservedSpeciesData!$A$2:$A$4955,$A1430,ObservedSpeciesData!$D$2:$D$4955,$D1430)),AVERAGEIFS(ObservedSpeciesData!W$2:W$4955,ObservedSpeciesData!$A$2:$A$4955,$A1430,ObservedSpeciesData!$D$2:$D$4955,$D1430),"")</f>
        <v/>
      </c>
      <c r="X1430" s="23" t="str">
        <f>IF(ISNUMBER(AVERAGEIFS(ObservedSpeciesData!X$2:X$4955,ObservedSpeciesData!$A$2:$A$4955,$A1430,ObservedSpeciesData!$D$2:$D$4955,$D1430)),AVERAGEIFS(ObservedSpeciesData!X$2:X$4955,ObservedSpeciesData!$A$2:$A$4955,$A1430,ObservedSpeciesData!$D$2:$D$4955,$D1430),"")</f>
        <v/>
      </c>
      <c r="Y1430" s="23" t="str">
        <f>IF(ISNUMBER(AVERAGEIFS(ObservedSpeciesData!Y$2:Y$4955,ObservedSpeciesData!$A$2:$A$4955,$A1430,ObservedSpeciesData!$D$2:$D$4955,$D1430)),AVERAGEIFS(ObservedSpeciesData!Y$2:Y$4955,ObservedSpeciesData!$A$2:$A$4955,$A1430,ObservedSpeciesData!$D$2:$D$4955,$D1430),"")</f>
        <v/>
      </c>
      <c r="Z1430" s="23" t="str">
        <f>IF(ISNUMBER(AVERAGEIFS(ObservedSpeciesData!Z$2:Z$4955,ObservedSpeciesData!$A$2:$A$4955,$A1430,ObservedSpeciesData!$D$2:$D$4955,$D1430)),AVERAGEIFS(ObservedSpeciesData!Z$2:Z$4955,ObservedSpeciesData!$A$2:$A$4955,$A1430,ObservedSpeciesData!$D$2:$D$4955,$D1430),"")</f>
        <v/>
      </c>
      <c r="AA1430" s="23" t="str">
        <f>IF(ISNUMBER(AVERAGEIFS(ObservedSpeciesData!AA$2:AA$4955,ObservedSpeciesData!$A$2:$A$4955,$A1430,ObservedSpeciesData!$D$2:$D$4955,$D1430)),AVERAGEIFS(ObservedSpeciesData!AA$2:AA$4955,ObservedSpeciesData!$A$2:$A$4955,$A1430,ObservedSpeciesData!$D$2:$D$4955,$D1430),"")</f>
        <v/>
      </c>
      <c r="AB1430" s="24" t="str">
        <f>IF(ISNUMBER(AVERAGEIFS(ObservedSpeciesData!AB$2:AB$4955,ObservedSpeciesData!$A$2:$A$4955,$A1430,ObservedSpeciesData!$D$2:$D$4955,$D1430)),AVERAGEIFS(ObservedSpeciesData!AB$2:AB$4955,ObservedSpeciesData!$A$2:$A$4955,$A1430,ObservedSpeciesData!$D$2:$D$4955,$D1430),"")</f>
        <v/>
      </c>
      <c r="AC1430" s="24" t="str">
        <f>IF(ISNUMBER(AVERAGEIFS(ObservedSpeciesData!AC$2:AC$4955,ObservedSpeciesData!$A$2:$A$4955,$A1430,ObservedSpeciesData!$D$2:$D$4955,$D1430)),AVERAGEIFS(ObservedSpeciesData!AC$2:AC$4955,ObservedSpeciesData!$A$2:$A$4955,$A1430,ObservedSpeciesData!$D$2:$D$4955,$D1430),"")</f>
        <v/>
      </c>
      <c r="AD1430" s="23" t="str">
        <f>IF(ISNUMBER(AVERAGEIFS(ObservedSpeciesData!AD$2:AD$4955,ObservedSpeciesData!$A$2:$A$4955,$A1430,ObservedSpeciesData!$D$2:$D$4955,$D1430)),AVERAGEIFS(ObservedSpeciesData!AD$2:AD$4955,ObservedSpeciesData!$A$2:$A$4955,$A1430,ObservedSpeciesData!$D$2:$D$4955,$D1430),"")</f>
        <v/>
      </c>
      <c r="AE1430" s="24" t="str">
        <f>IF(ISNUMBER(AVERAGEIFS(ObservedSpeciesData!AE$2:AE$4955,ObservedSpeciesData!$A$2:$A$4955,$A1430,ObservedSpeciesData!$D$2:$D$4955,$D1430)),AVERAGEIFS(ObservedSpeciesData!AE$2:AE$4955,ObservedSpeciesData!$A$2:$A$4955,$A1430,ObservedSpeciesData!$D$2:$D$4955,$D1430),"")</f>
        <v/>
      </c>
      <c r="AF1430" s="23"/>
      <c r="AG1430" s="24"/>
      <c r="AH1430" s="23" t="str">
        <f>IF(ISNUMBER(AVERAGEIFS(ObservedSpeciesData!AH$2:AH$4955,ObservedSpeciesData!$A$2:$A$4955,$A1430,ObservedSpeciesData!$D$2:$D$4955,$D1430)),AVERAGEIFS(ObservedSpeciesData!AH$2:AH$4955,ObservedSpeciesData!$A$2:$A$4955,$A1430,ObservedSpeciesData!$D$2:$D$4955,$D1430),"")</f>
        <v/>
      </c>
      <c r="AI1430" s="23" t="str">
        <f>IF(ISNUMBER(AVERAGEIFS(ObservedSpeciesData!AI$2:AI$4955,ObservedSpeciesData!$A$2:$A$4955,$A1430,ObservedSpeciesData!$C$2:$C$4955,$C1430,ObservedSpeciesData!$D$2:$D$4955,$D1430)),AVERAGEIFS(ObservedSpeciesData!AI$2:AI$4955,ObservedSpeciesData!$A$2:$A$4955,$A1430,ObservedSpeciesData!$C$2:$C$4955,$C1430,ObservedSpeciesData!$D$2:$D$4955,$D1430),"")</f>
        <v/>
      </c>
      <c r="AJ1430" s="2">
        <f>COUNTIFS(ObservedSpeciesData!$A$2:$A$828,$A1430,ObservedSpeciesData!$D$2:$D$828,$D1430)</f>
        <v>0</v>
      </c>
      <c r="AK1430" s="2">
        <f t="shared" si="22"/>
        <v>1</v>
      </c>
    </row>
    <row r="1431" spans="1:37" x14ac:dyDescent="0.25">
      <c r="A1431" s="14" t="s">
        <v>85</v>
      </c>
      <c r="B1431" t="s">
        <v>80</v>
      </c>
      <c r="C1431" t="s">
        <v>79</v>
      </c>
      <c r="D1431" s="13">
        <v>42393</v>
      </c>
      <c r="E1431">
        <v>1</v>
      </c>
      <c r="F1431">
        <v>50</v>
      </c>
      <c r="G1431" s="2" t="s">
        <v>87</v>
      </c>
      <c r="H1431" s="2" t="s">
        <v>12</v>
      </c>
      <c r="I1431">
        <v>11</v>
      </c>
      <c r="J1431" s="2" t="s">
        <v>88</v>
      </c>
      <c r="K1431" s="2">
        <f>IF(ISNUMBER(AVERAGEIFS(ObservedSpeciesData!K$2:K$4955,ObservedSpeciesData!$A$2:$A$4955,$A1431,ObservedSpeciesData!$D$2:$D$4955,$D1431)),AVERAGEIFS(ObservedSpeciesData!K$2:K$4955,ObservedSpeciesData!$A$2:$A$4955,$A1431,ObservedSpeciesData!$D$2:$D$4955,$D1431),"")</f>
        <v>45</v>
      </c>
      <c r="L1431" s="26">
        <f>IF(ISNUMBER(AVERAGEIFS(ObservedSpeciesData!L$2:L$4955,ObservedSpeciesData!$A$2:$A$4955,$A1431,ObservedSpeciesData!$D$2:$D$4955,$D1431)),AVERAGEIFS(ObservedSpeciesData!L$2:L$4955,ObservedSpeciesData!$A$2:$A$4955,$A1431,ObservedSpeciesData!$D$2:$D$4955,$D1431),"")</f>
        <v>3835</v>
      </c>
      <c r="M1431" s="23">
        <f>IF(ISNUMBER(AVERAGEIFS(ObservedSpeciesData!M$2:M$4955,ObservedSpeciesData!$A$2:$A$4955,$A1431,ObservedSpeciesData!$D$2:$D$4955,$D1431)),AVERAGEIFS(ObservedSpeciesData!M$2:M$4955,ObservedSpeciesData!$A$2:$A$4955,$A1431,ObservedSpeciesData!$D$2:$D$4955,$D1431),"")</f>
        <v>383.5</v>
      </c>
      <c r="N1431" s="23" t="str">
        <f>IF(ISNUMBER(AVERAGEIFS(ObservedSpeciesData!N$2:N$4955,ObservedSpeciesData!$A$2:$A$4955,$A1431,ObservedSpeciesData!$D$2:$D$4955,$D1431)),AVERAGEIFS(ObservedSpeciesData!N$2:N$4955,ObservedSpeciesData!$A$2:$A$4955,$A1431,ObservedSpeciesData!$D$2:$D$4955,$D1431),"")</f>
        <v/>
      </c>
      <c r="O1431" s="23" t="str">
        <f>IF(ISNUMBER(AVERAGEIFS(ObservedSpeciesData!O$2:O$4955,ObservedSpeciesData!$A$2:$A$4955,$A1431,ObservedSpeciesData!$D$2:$D$4955,$D1431)),AVERAGEIFS(ObservedSpeciesData!O$2:O$4955,ObservedSpeciesData!$A$2:$A$4955,$A1431,ObservedSpeciesData!$D$2:$D$4955,$D1431),"")</f>
        <v/>
      </c>
      <c r="P1431" s="23" t="str">
        <f>IF(ISNUMBER(AVERAGEIFS(ObservedSpeciesData!P$2:P$4955,ObservedSpeciesData!$A$2:$A$4955,$A1431,ObservedSpeciesData!$C$2:$C$4955,$C1431,ObservedSpeciesData!$D$2:$D$4955,$D1431)),AVERAGEIFS(ObservedSpeciesData!P$2:P$4955,ObservedSpeciesData!$A$2:$A$4955,$A1431,ObservedSpeciesData!$C$2:$C$4955,$C1431,ObservedSpeciesData!$D$2:$D$4955,$D1431),"")</f>
        <v/>
      </c>
      <c r="Q1431" s="23"/>
      <c r="R1431" s="25" t="str">
        <f>IF(ISNUMBER(AVERAGEIFS(ObservedSpeciesData!R$2:R$4955,ObservedSpeciesData!$A$2:$A$4955,$A1431,ObservedSpeciesData!$D$2:$D$4955,$D1431)),AVERAGEIFS(ObservedSpeciesData!R$2:R$4955,ObservedSpeciesData!$A$2:$A$4955,$A1431,ObservedSpeciesData!$D$2:$D$4955,$D1431),"")</f>
        <v/>
      </c>
      <c r="S1431" s="25" t="str">
        <f>IF(ISNUMBER(AVERAGEIFS(ObservedSpeciesData!S$2:S$4955,ObservedSpeciesData!$A$2:$A$4955,$A1431,ObservedSpeciesData!$D$2:$D$4955,$D1431)),AVERAGEIFS(ObservedSpeciesData!S$2:S$4955,ObservedSpeciesData!$A$2:$A$4955,$A1431,ObservedSpeciesData!$D$2:$D$4955,$D1431),"")</f>
        <v/>
      </c>
      <c r="T1431" s="23" t="str">
        <f>IF(ISNUMBER(AVERAGEIFS(ObservedSpeciesData!T$2:T$4955,ObservedSpeciesData!$A$2:$A$4955,$A1431,ObservedSpeciesData!$D$2:$D$4955,$D1431)),AVERAGEIFS(ObservedSpeciesData!T$2:T$4955,ObservedSpeciesData!$A$2:$A$4955,$A1431,ObservedSpeciesData!$D$2:$D$4955,$D1431),"")</f>
        <v/>
      </c>
      <c r="U1431" s="24" t="str">
        <f>IF(ISNUMBER(AVERAGEIFS(ObservedSpeciesData!U$2:U$4955,ObservedSpeciesData!$A$2:$A$4955,$A1431,ObservedSpeciesData!$C$2:$C$4955,$C1431,ObservedSpeciesData!$D$2:$D$4955,$D1431)),AVERAGEIFS(ObservedSpeciesData!U$2:U$4955,ObservedSpeciesData!$A$2:$A$4955,$A1431,ObservedSpeciesData!$C$2:$C$4955,$C1431,ObservedSpeciesData!$D$2:$D$4955,$D1431),"")</f>
        <v/>
      </c>
      <c r="V1431" s="23" t="str">
        <f>IF(ISNUMBER(AVERAGEIFS(ObservedSpeciesData!V$2:V$4955,ObservedSpeciesData!$A$2:$A$4955,$A1431,ObservedSpeciesData!$D$2:$D$4955,$D1431)),AVERAGEIFS(ObservedSpeciesData!V$2:V$4955,ObservedSpeciesData!$A$2:$A$4955,$A1431,ObservedSpeciesData!$D$2:$D$4955,$D1431),"")</f>
        <v/>
      </c>
      <c r="W1431" s="23" t="str">
        <f>IF(ISNUMBER(AVERAGEIFS(ObservedSpeciesData!W$2:W$4955,ObservedSpeciesData!$A$2:$A$4955,$A1431,ObservedSpeciesData!$D$2:$D$4955,$D1431)),AVERAGEIFS(ObservedSpeciesData!W$2:W$4955,ObservedSpeciesData!$A$2:$A$4955,$A1431,ObservedSpeciesData!$D$2:$D$4955,$D1431),"")</f>
        <v/>
      </c>
      <c r="X1431" s="23" t="str">
        <f>IF(ISNUMBER(AVERAGEIFS(ObservedSpeciesData!X$2:X$4955,ObservedSpeciesData!$A$2:$A$4955,$A1431,ObservedSpeciesData!$D$2:$D$4955,$D1431)),AVERAGEIFS(ObservedSpeciesData!X$2:X$4955,ObservedSpeciesData!$A$2:$A$4955,$A1431,ObservedSpeciesData!$D$2:$D$4955,$D1431),"")</f>
        <v/>
      </c>
      <c r="Y1431" s="23" t="str">
        <f>IF(ISNUMBER(AVERAGEIFS(ObservedSpeciesData!Y$2:Y$4955,ObservedSpeciesData!$A$2:$A$4955,$A1431,ObservedSpeciesData!$D$2:$D$4955,$D1431)),AVERAGEIFS(ObservedSpeciesData!Y$2:Y$4955,ObservedSpeciesData!$A$2:$A$4955,$A1431,ObservedSpeciesData!$D$2:$D$4955,$D1431),"")</f>
        <v/>
      </c>
      <c r="Z1431" s="23" t="str">
        <f>IF(ISNUMBER(AVERAGEIFS(ObservedSpeciesData!Z$2:Z$4955,ObservedSpeciesData!$A$2:$A$4955,$A1431,ObservedSpeciesData!$D$2:$D$4955,$D1431)),AVERAGEIFS(ObservedSpeciesData!Z$2:Z$4955,ObservedSpeciesData!$A$2:$A$4955,$A1431,ObservedSpeciesData!$D$2:$D$4955,$D1431),"")</f>
        <v/>
      </c>
      <c r="AA1431" s="23" t="str">
        <f>IF(ISNUMBER(AVERAGEIFS(ObservedSpeciesData!AA$2:AA$4955,ObservedSpeciesData!$A$2:$A$4955,$A1431,ObservedSpeciesData!$D$2:$D$4955,$D1431)),AVERAGEIFS(ObservedSpeciesData!AA$2:AA$4955,ObservedSpeciesData!$A$2:$A$4955,$A1431,ObservedSpeciesData!$D$2:$D$4955,$D1431),"")</f>
        <v/>
      </c>
      <c r="AB1431" s="24" t="str">
        <f>IF(ISNUMBER(AVERAGEIFS(ObservedSpeciesData!AB$2:AB$4955,ObservedSpeciesData!$A$2:$A$4955,$A1431,ObservedSpeciesData!$D$2:$D$4955,$D1431)),AVERAGEIFS(ObservedSpeciesData!AB$2:AB$4955,ObservedSpeciesData!$A$2:$A$4955,$A1431,ObservedSpeciesData!$D$2:$D$4955,$D1431),"")</f>
        <v/>
      </c>
      <c r="AC1431" s="24" t="str">
        <f>IF(ISNUMBER(AVERAGEIFS(ObservedSpeciesData!AC$2:AC$4955,ObservedSpeciesData!$A$2:$A$4955,$A1431,ObservedSpeciesData!$D$2:$D$4955,$D1431)),AVERAGEIFS(ObservedSpeciesData!AC$2:AC$4955,ObservedSpeciesData!$A$2:$A$4955,$A1431,ObservedSpeciesData!$D$2:$D$4955,$D1431),"")</f>
        <v/>
      </c>
      <c r="AD1431" s="23" t="str">
        <f>IF(ISNUMBER(AVERAGEIFS(ObservedSpeciesData!AD$2:AD$4955,ObservedSpeciesData!$A$2:$A$4955,$A1431,ObservedSpeciesData!$D$2:$D$4955,$D1431)),AVERAGEIFS(ObservedSpeciesData!AD$2:AD$4955,ObservedSpeciesData!$A$2:$A$4955,$A1431,ObservedSpeciesData!$D$2:$D$4955,$D1431),"")</f>
        <v/>
      </c>
      <c r="AE1431" s="24" t="str">
        <f>IF(ISNUMBER(AVERAGEIFS(ObservedSpeciesData!AE$2:AE$4955,ObservedSpeciesData!$A$2:$A$4955,$A1431,ObservedSpeciesData!$D$2:$D$4955,$D1431)),AVERAGEIFS(ObservedSpeciesData!AE$2:AE$4955,ObservedSpeciesData!$A$2:$A$4955,$A1431,ObservedSpeciesData!$D$2:$D$4955,$D1431),"")</f>
        <v/>
      </c>
      <c r="AF1431" s="23"/>
      <c r="AG1431" s="24"/>
      <c r="AH1431" s="23" t="str">
        <f>IF(ISNUMBER(AVERAGEIFS(ObservedSpeciesData!AH$2:AH$4955,ObservedSpeciesData!$A$2:$A$4955,$A1431,ObservedSpeciesData!$D$2:$D$4955,$D1431)),AVERAGEIFS(ObservedSpeciesData!AH$2:AH$4955,ObservedSpeciesData!$A$2:$A$4955,$A1431,ObservedSpeciesData!$D$2:$D$4955,$D1431),"")</f>
        <v/>
      </c>
      <c r="AI1431" s="23" t="str">
        <f>IF(ISNUMBER(AVERAGEIFS(ObservedSpeciesData!AI$2:AI$4955,ObservedSpeciesData!$A$2:$A$4955,$A1431,ObservedSpeciesData!$C$2:$C$4955,$C1431,ObservedSpeciesData!$D$2:$D$4955,$D1431)),AVERAGEIFS(ObservedSpeciesData!AI$2:AI$4955,ObservedSpeciesData!$A$2:$A$4955,$A1431,ObservedSpeciesData!$C$2:$C$4955,$C1431,ObservedSpeciesData!$D$2:$D$4955,$D1431),"")</f>
        <v/>
      </c>
      <c r="AJ1431" s="2">
        <f>COUNTIFS(ObservedSpeciesData!$A$2:$A$828,$A1431,ObservedSpeciesData!$D$2:$D$828,$D1431)</f>
        <v>0</v>
      </c>
      <c r="AK1431" s="2">
        <f t="shared" si="22"/>
        <v>1</v>
      </c>
    </row>
    <row r="1432" spans="1:37" x14ac:dyDescent="0.25">
      <c r="A1432" s="14" t="s">
        <v>84</v>
      </c>
      <c r="B1432" t="s">
        <v>80</v>
      </c>
      <c r="C1432" t="s">
        <v>79</v>
      </c>
      <c r="D1432" s="13">
        <v>42393</v>
      </c>
      <c r="E1432">
        <v>1</v>
      </c>
      <c r="F1432">
        <v>100</v>
      </c>
      <c r="G1432" s="2" t="s">
        <v>87</v>
      </c>
      <c r="H1432" s="2" t="s">
        <v>12</v>
      </c>
      <c r="I1432">
        <v>11</v>
      </c>
      <c r="J1432" s="2" t="s">
        <v>88</v>
      </c>
      <c r="K1432" s="2">
        <f>IF(ISNUMBER(AVERAGEIFS(ObservedSpeciesData!K$2:K$4955,ObservedSpeciesData!$A$2:$A$4955,$A1432,ObservedSpeciesData!$D$2:$D$4955,$D1432)),AVERAGEIFS(ObservedSpeciesData!K$2:K$4955,ObservedSpeciesData!$A$2:$A$4955,$A1432,ObservedSpeciesData!$D$2:$D$4955,$D1432),"")</f>
        <v>90</v>
      </c>
      <c r="L1432" s="26">
        <f>IF(ISNUMBER(AVERAGEIFS(ObservedSpeciesData!L$2:L$4955,ObservedSpeciesData!$A$2:$A$4955,$A1432,ObservedSpeciesData!$D$2:$D$4955,$D1432)),AVERAGEIFS(ObservedSpeciesData!L$2:L$4955,ObservedSpeciesData!$A$2:$A$4955,$A1432,ObservedSpeciesData!$D$2:$D$4955,$D1432),"")</f>
        <v>3791</v>
      </c>
      <c r="M1432" s="23">
        <f>IF(ISNUMBER(AVERAGEIFS(ObservedSpeciesData!M$2:M$4955,ObservedSpeciesData!$A$2:$A$4955,$A1432,ObservedSpeciesData!$D$2:$D$4955,$D1432)),AVERAGEIFS(ObservedSpeciesData!M$2:M$4955,ObservedSpeciesData!$A$2:$A$4955,$A1432,ObservedSpeciesData!$D$2:$D$4955,$D1432),"")</f>
        <v>379.09999999999997</v>
      </c>
      <c r="N1432" s="23" t="str">
        <f>IF(ISNUMBER(AVERAGEIFS(ObservedSpeciesData!N$2:N$4955,ObservedSpeciesData!$A$2:$A$4955,$A1432,ObservedSpeciesData!$D$2:$D$4955,$D1432)),AVERAGEIFS(ObservedSpeciesData!N$2:N$4955,ObservedSpeciesData!$A$2:$A$4955,$A1432,ObservedSpeciesData!$D$2:$D$4955,$D1432),"")</f>
        <v/>
      </c>
      <c r="O1432" s="23" t="str">
        <f>IF(ISNUMBER(AVERAGEIFS(ObservedSpeciesData!O$2:O$4955,ObservedSpeciesData!$A$2:$A$4955,$A1432,ObservedSpeciesData!$D$2:$D$4955,$D1432)),AVERAGEIFS(ObservedSpeciesData!O$2:O$4955,ObservedSpeciesData!$A$2:$A$4955,$A1432,ObservedSpeciesData!$D$2:$D$4955,$D1432),"")</f>
        <v/>
      </c>
      <c r="P1432" s="23" t="str">
        <f>IF(ISNUMBER(AVERAGEIFS(ObservedSpeciesData!P$2:P$4955,ObservedSpeciesData!$A$2:$A$4955,$A1432,ObservedSpeciesData!$C$2:$C$4955,$C1432,ObservedSpeciesData!$D$2:$D$4955,$D1432)),AVERAGEIFS(ObservedSpeciesData!P$2:P$4955,ObservedSpeciesData!$A$2:$A$4955,$A1432,ObservedSpeciesData!$C$2:$C$4955,$C1432,ObservedSpeciesData!$D$2:$D$4955,$D1432),"")</f>
        <v/>
      </c>
      <c r="Q1432" s="23"/>
      <c r="R1432" s="25" t="str">
        <f>IF(ISNUMBER(AVERAGEIFS(ObservedSpeciesData!R$2:R$4955,ObservedSpeciesData!$A$2:$A$4955,$A1432,ObservedSpeciesData!$D$2:$D$4955,$D1432)),AVERAGEIFS(ObservedSpeciesData!R$2:R$4955,ObservedSpeciesData!$A$2:$A$4955,$A1432,ObservedSpeciesData!$D$2:$D$4955,$D1432),"")</f>
        <v/>
      </c>
      <c r="S1432" s="25" t="str">
        <f>IF(ISNUMBER(AVERAGEIFS(ObservedSpeciesData!S$2:S$4955,ObservedSpeciesData!$A$2:$A$4955,$A1432,ObservedSpeciesData!$D$2:$D$4955,$D1432)),AVERAGEIFS(ObservedSpeciesData!S$2:S$4955,ObservedSpeciesData!$A$2:$A$4955,$A1432,ObservedSpeciesData!$D$2:$D$4955,$D1432),"")</f>
        <v/>
      </c>
      <c r="T1432" s="23" t="str">
        <f>IF(ISNUMBER(AVERAGEIFS(ObservedSpeciesData!T$2:T$4955,ObservedSpeciesData!$A$2:$A$4955,$A1432,ObservedSpeciesData!$D$2:$D$4955,$D1432)),AVERAGEIFS(ObservedSpeciesData!T$2:T$4955,ObservedSpeciesData!$A$2:$A$4955,$A1432,ObservedSpeciesData!$D$2:$D$4955,$D1432),"")</f>
        <v/>
      </c>
      <c r="U1432" s="24" t="str">
        <f>IF(ISNUMBER(AVERAGEIFS(ObservedSpeciesData!U$2:U$4955,ObservedSpeciesData!$A$2:$A$4955,$A1432,ObservedSpeciesData!$C$2:$C$4955,$C1432,ObservedSpeciesData!$D$2:$D$4955,$D1432)),AVERAGEIFS(ObservedSpeciesData!U$2:U$4955,ObservedSpeciesData!$A$2:$A$4955,$A1432,ObservedSpeciesData!$C$2:$C$4955,$C1432,ObservedSpeciesData!$D$2:$D$4955,$D1432),"")</f>
        <v/>
      </c>
      <c r="V1432" s="23" t="str">
        <f>IF(ISNUMBER(AVERAGEIFS(ObservedSpeciesData!V$2:V$4955,ObservedSpeciesData!$A$2:$A$4955,$A1432,ObservedSpeciesData!$D$2:$D$4955,$D1432)),AVERAGEIFS(ObservedSpeciesData!V$2:V$4955,ObservedSpeciesData!$A$2:$A$4955,$A1432,ObservedSpeciesData!$D$2:$D$4955,$D1432),"")</f>
        <v/>
      </c>
      <c r="W1432" s="23" t="str">
        <f>IF(ISNUMBER(AVERAGEIFS(ObservedSpeciesData!W$2:W$4955,ObservedSpeciesData!$A$2:$A$4955,$A1432,ObservedSpeciesData!$D$2:$D$4955,$D1432)),AVERAGEIFS(ObservedSpeciesData!W$2:W$4955,ObservedSpeciesData!$A$2:$A$4955,$A1432,ObservedSpeciesData!$D$2:$D$4955,$D1432),"")</f>
        <v/>
      </c>
      <c r="X1432" s="23" t="str">
        <f>IF(ISNUMBER(AVERAGEIFS(ObservedSpeciesData!X$2:X$4955,ObservedSpeciesData!$A$2:$A$4955,$A1432,ObservedSpeciesData!$D$2:$D$4955,$D1432)),AVERAGEIFS(ObservedSpeciesData!X$2:X$4955,ObservedSpeciesData!$A$2:$A$4955,$A1432,ObservedSpeciesData!$D$2:$D$4955,$D1432),"")</f>
        <v/>
      </c>
      <c r="Y1432" s="23" t="str">
        <f>IF(ISNUMBER(AVERAGEIFS(ObservedSpeciesData!Y$2:Y$4955,ObservedSpeciesData!$A$2:$A$4955,$A1432,ObservedSpeciesData!$D$2:$D$4955,$D1432)),AVERAGEIFS(ObservedSpeciesData!Y$2:Y$4955,ObservedSpeciesData!$A$2:$A$4955,$A1432,ObservedSpeciesData!$D$2:$D$4955,$D1432),"")</f>
        <v/>
      </c>
      <c r="Z1432" s="23" t="str">
        <f>IF(ISNUMBER(AVERAGEIFS(ObservedSpeciesData!Z$2:Z$4955,ObservedSpeciesData!$A$2:$A$4955,$A1432,ObservedSpeciesData!$D$2:$D$4955,$D1432)),AVERAGEIFS(ObservedSpeciesData!Z$2:Z$4955,ObservedSpeciesData!$A$2:$A$4955,$A1432,ObservedSpeciesData!$D$2:$D$4955,$D1432),"")</f>
        <v/>
      </c>
      <c r="AA1432" s="23" t="str">
        <f>IF(ISNUMBER(AVERAGEIFS(ObservedSpeciesData!AA$2:AA$4955,ObservedSpeciesData!$A$2:$A$4955,$A1432,ObservedSpeciesData!$D$2:$D$4955,$D1432)),AVERAGEIFS(ObservedSpeciesData!AA$2:AA$4955,ObservedSpeciesData!$A$2:$A$4955,$A1432,ObservedSpeciesData!$D$2:$D$4955,$D1432),"")</f>
        <v/>
      </c>
      <c r="AB1432" s="24" t="str">
        <f>IF(ISNUMBER(AVERAGEIFS(ObservedSpeciesData!AB$2:AB$4955,ObservedSpeciesData!$A$2:$A$4955,$A1432,ObservedSpeciesData!$D$2:$D$4955,$D1432)),AVERAGEIFS(ObservedSpeciesData!AB$2:AB$4955,ObservedSpeciesData!$A$2:$A$4955,$A1432,ObservedSpeciesData!$D$2:$D$4955,$D1432),"")</f>
        <v/>
      </c>
      <c r="AC1432" s="24" t="str">
        <f>IF(ISNUMBER(AVERAGEIFS(ObservedSpeciesData!AC$2:AC$4955,ObservedSpeciesData!$A$2:$A$4955,$A1432,ObservedSpeciesData!$D$2:$D$4955,$D1432)),AVERAGEIFS(ObservedSpeciesData!AC$2:AC$4955,ObservedSpeciesData!$A$2:$A$4955,$A1432,ObservedSpeciesData!$D$2:$D$4955,$D1432),"")</f>
        <v/>
      </c>
      <c r="AD1432" s="23" t="str">
        <f>IF(ISNUMBER(AVERAGEIFS(ObservedSpeciesData!AD$2:AD$4955,ObservedSpeciesData!$A$2:$A$4955,$A1432,ObservedSpeciesData!$D$2:$D$4955,$D1432)),AVERAGEIFS(ObservedSpeciesData!AD$2:AD$4955,ObservedSpeciesData!$A$2:$A$4955,$A1432,ObservedSpeciesData!$D$2:$D$4955,$D1432),"")</f>
        <v/>
      </c>
      <c r="AE1432" s="24" t="str">
        <f>IF(ISNUMBER(AVERAGEIFS(ObservedSpeciesData!AE$2:AE$4955,ObservedSpeciesData!$A$2:$A$4955,$A1432,ObservedSpeciesData!$D$2:$D$4955,$D1432)),AVERAGEIFS(ObservedSpeciesData!AE$2:AE$4955,ObservedSpeciesData!$A$2:$A$4955,$A1432,ObservedSpeciesData!$D$2:$D$4955,$D1432),"")</f>
        <v/>
      </c>
      <c r="AF1432" s="23"/>
      <c r="AG1432" s="24"/>
      <c r="AH1432" s="23" t="str">
        <f>IF(ISNUMBER(AVERAGEIFS(ObservedSpeciesData!AH$2:AH$4955,ObservedSpeciesData!$A$2:$A$4955,$A1432,ObservedSpeciesData!$D$2:$D$4955,$D1432)),AVERAGEIFS(ObservedSpeciesData!AH$2:AH$4955,ObservedSpeciesData!$A$2:$A$4955,$A1432,ObservedSpeciesData!$D$2:$D$4955,$D1432),"")</f>
        <v/>
      </c>
      <c r="AI1432" s="23" t="str">
        <f>IF(ISNUMBER(AVERAGEIFS(ObservedSpeciesData!AI$2:AI$4955,ObservedSpeciesData!$A$2:$A$4955,$A1432,ObservedSpeciesData!$C$2:$C$4955,$C1432,ObservedSpeciesData!$D$2:$D$4955,$D1432)),AVERAGEIFS(ObservedSpeciesData!AI$2:AI$4955,ObservedSpeciesData!$A$2:$A$4955,$A1432,ObservedSpeciesData!$C$2:$C$4955,$C1432,ObservedSpeciesData!$D$2:$D$4955,$D1432),"")</f>
        <v/>
      </c>
      <c r="AJ1432" s="2">
        <f>COUNTIFS(ObservedSpeciesData!$A$2:$A$828,$A1432,ObservedSpeciesData!$D$2:$D$828,$D1432)</f>
        <v>0</v>
      </c>
      <c r="AK1432" s="2">
        <f t="shared" si="22"/>
        <v>1</v>
      </c>
    </row>
    <row r="1433" spans="1:37" x14ac:dyDescent="0.25">
      <c r="A1433" s="14" t="s">
        <v>83</v>
      </c>
      <c r="B1433" t="s">
        <v>80</v>
      </c>
      <c r="C1433" t="s">
        <v>79</v>
      </c>
      <c r="D1433" s="13">
        <v>42393</v>
      </c>
      <c r="E1433">
        <v>1</v>
      </c>
      <c r="F1433">
        <v>200</v>
      </c>
      <c r="G1433" s="2" t="s">
        <v>87</v>
      </c>
      <c r="H1433" s="2" t="s">
        <v>12</v>
      </c>
      <c r="I1433">
        <v>11</v>
      </c>
      <c r="J1433" s="2" t="s">
        <v>88</v>
      </c>
      <c r="K1433" s="2">
        <f>IF(ISNUMBER(AVERAGEIFS(ObservedSpeciesData!K$2:K$4955,ObservedSpeciesData!$A$2:$A$4955,$A1433,ObservedSpeciesData!$D$2:$D$4955,$D1433)),AVERAGEIFS(ObservedSpeciesData!K$2:K$4955,ObservedSpeciesData!$A$2:$A$4955,$A1433,ObservedSpeciesData!$D$2:$D$4955,$D1433),"")</f>
        <v>180</v>
      </c>
      <c r="L1433" s="26">
        <f>IF(ISNUMBER(AVERAGEIFS(ObservedSpeciesData!L$2:L$4955,ObservedSpeciesData!$A$2:$A$4955,$A1433,ObservedSpeciesData!$D$2:$D$4955,$D1433)),AVERAGEIFS(ObservedSpeciesData!L$2:L$4955,ObservedSpeciesData!$A$2:$A$4955,$A1433,ObservedSpeciesData!$D$2:$D$4955,$D1433),"")</f>
        <v>3593</v>
      </c>
      <c r="M1433" s="23">
        <f>IF(ISNUMBER(AVERAGEIFS(ObservedSpeciesData!M$2:M$4955,ObservedSpeciesData!$A$2:$A$4955,$A1433,ObservedSpeciesData!$D$2:$D$4955,$D1433)),AVERAGEIFS(ObservedSpeciesData!M$2:M$4955,ObservedSpeciesData!$A$2:$A$4955,$A1433,ObservedSpeciesData!$D$2:$D$4955,$D1433),"")</f>
        <v>359.29999999999995</v>
      </c>
      <c r="N1433" s="23" t="str">
        <f>IF(ISNUMBER(AVERAGEIFS(ObservedSpeciesData!N$2:N$4955,ObservedSpeciesData!$A$2:$A$4955,$A1433,ObservedSpeciesData!$D$2:$D$4955,$D1433)),AVERAGEIFS(ObservedSpeciesData!N$2:N$4955,ObservedSpeciesData!$A$2:$A$4955,$A1433,ObservedSpeciesData!$D$2:$D$4955,$D1433),"")</f>
        <v/>
      </c>
      <c r="O1433" s="23" t="str">
        <f>IF(ISNUMBER(AVERAGEIFS(ObservedSpeciesData!O$2:O$4955,ObservedSpeciesData!$A$2:$A$4955,$A1433,ObservedSpeciesData!$D$2:$D$4955,$D1433)),AVERAGEIFS(ObservedSpeciesData!O$2:O$4955,ObservedSpeciesData!$A$2:$A$4955,$A1433,ObservedSpeciesData!$D$2:$D$4955,$D1433),"")</f>
        <v/>
      </c>
      <c r="P1433" s="23" t="str">
        <f>IF(ISNUMBER(AVERAGEIFS(ObservedSpeciesData!P$2:P$4955,ObservedSpeciesData!$A$2:$A$4955,$A1433,ObservedSpeciesData!$C$2:$C$4955,$C1433,ObservedSpeciesData!$D$2:$D$4955,$D1433)),AVERAGEIFS(ObservedSpeciesData!P$2:P$4955,ObservedSpeciesData!$A$2:$A$4955,$A1433,ObservedSpeciesData!$C$2:$C$4955,$C1433,ObservedSpeciesData!$D$2:$D$4955,$D1433),"")</f>
        <v/>
      </c>
      <c r="Q1433" s="23"/>
      <c r="R1433" s="25" t="str">
        <f>IF(ISNUMBER(AVERAGEIFS(ObservedSpeciesData!R$2:R$4955,ObservedSpeciesData!$A$2:$A$4955,$A1433,ObservedSpeciesData!$D$2:$D$4955,$D1433)),AVERAGEIFS(ObservedSpeciesData!R$2:R$4955,ObservedSpeciesData!$A$2:$A$4955,$A1433,ObservedSpeciesData!$D$2:$D$4955,$D1433),"")</f>
        <v/>
      </c>
      <c r="S1433" s="25" t="str">
        <f>IF(ISNUMBER(AVERAGEIFS(ObservedSpeciesData!S$2:S$4955,ObservedSpeciesData!$A$2:$A$4955,$A1433,ObservedSpeciesData!$D$2:$D$4955,$D1433)),AVERAGEIFS(ObservedSpeciesData!S$2:S$4955,ObservedSpeciesData!$A$2:$A$4955,$A1433,ObservedSpeciesData!$D$2:$D$4955,$D1433),"")</f>
        <v/>
      </c>
      <c r="T1433" s="23" t="str">
        <f>IF(ISNUMBER(AVERAGEIFS(ObservedSpeciesData!T$2:T$4955,ObservedSpeciesData!$A$2:$A$4955,$A1433,ObservedSpeciesData!$D$2:$D$4955,$D1433)),AVERAGEIFS(ObservedSpeciesData!T$2:T$4955,ObservedSpeciesData!$A$2:$A$4955,$A1433,ObservedSpeciesData!$D$2:$D$4955,$D1433),"")</f>
        <v/>
      </c>
      <c r="U1433" s="24" t="str">
        <f>IF(ISNUMBER(AVERAGEIFS(ObservedSpeciesData!U$2:U$4955,ObservedSpeciesData!$A$2:$A$4955,$A1433,ObservedSpeciesData!$C$2:$C$4955,$C1433,ObservedSpeciesData!$D$2:$D$4955,$D1433)),AVERAGEIFS(ObservedSpeciesData!U$2:U$4955,ObservedSpeciesData!$A$2:$A$4955,$A1433,ObservedSpeciesData!$C$2:$C$4955,$C1433,ObservedSpeciesData!$D$2:$D$4955,$D1433),"")</f>
        <v/>
      </c>
      <c r="V1433" s="23" t="str">
        <f>IF(ISNUMBER(AVERAGEIFS(ObservedSpeciesData!V$2:V$4955,ObservedSpeciesData!$A$2:$A$4955,$A1433,ObservedSpeciesData!$D$2:$D$4955,$D1433)),AVERAGEIFS(ObservedSpeciesData!V$2:V$4955,ObservedSpeciesData!$A$2:$A$4955,$A1433,ObservedSpeciesData!$D$2:$D$4955,$D1433),"")</f>
        <v/>
      </c>
      <c r="W1433" s="23" t="str">
        <f>IF(ISNUMBER(AVERAGEIFS(ObservedSpeciesData!W$2:W$4955,ObservedSpeciesData!$A$2:$A$4955,$A1433,ObservedSpeciesData!$D$2:$D$4955,$D1433)),AVERAGEIFS(ObservedSpeciesData!W$2:W$4955,ObservedSpeciesData!$A$2:$A$4955,$A1433,ObservedSpeciesData!$D$2:$D$4955,$D1433),"")</f>
        <v/>
      </c>
      <c r="X1433" s="23" t="str">
        <f>IF(ISNUMBER(AVERAGEIFS(ObservedSpeciesData!X$2:X$4955,ObservedSpeciesData!$A$2:$A$4955,$A1433,ObservedSpeciesData!$D$2:$D$4955,$D1433)),AVERAGEIFS(ObservedSpeciesData!X$2:X$4955,ObservedSpeciesData!$A$2:$A$4955,$A1433,ObservedSpeciesData!$D$2:$D$4955,$D1433),"")</f>
        <v/>
      </c>
      <c r="Y1433" s="23" t="str">
        <f>IF(ISNUMBER(AVERAGEIFS(ObservedSpeciesData!Y$2:Y$4955,ObservedSpeciesData!$A$2:$A$4955,$A1433,ObservedSpeciesData!$D$2:$D$4955,$D1433)),AVERAGEIFS(ObservedSpeciesData!Y$2:Y$4955,ObservedSpeciesData!$A$2:$A$4955,$A1433,ObservedSpeciesData!$D$2:$D$4955,$D1433),"")</f>
        <v/>
      </c>
      <c r="Z1433" s="23" t="str">
        <f>IF(ISNUMBER(AVERAGEIFS(ObservedSpeciesData!Z$2:Z$4955,ObservedSpeciesData!$A$2:$A$4955,$A1433,ObservedSpeciesData!$D$2:$D$4955,$D1433)),AVERAGEIFS(ObservedSpeciesData!Z$2:Z$4955,ObservedSpeciesData!$A$2:$A$4955,$A1433,ObservedSpeciesData!$D$2:$D$4955,$D1433),"")</f>
        <v/>
      </c>
      <c r="AA1433" s="23" t="str">
        <f>IF(ISNUMBER(AVERAGEIFS(ObservedSpeciesData!AA$2:AA$4955,ObservedSpeciesData!$A$2:$A$4955,$A1433,ObservedSpeciesData!$D$2:$D$4955,$D1433)),AVERAGEIFS(ObservedSpeciesData!AA$2:AA$4955,ObservedSpeciesData!$A$2:$A$4955,$A1433,ObservedSpeciesData!$D$2:$D$4955,$D1433),"")</f>
        <v/>
      </c>
      <c r="AB1433" s="24" t="str">
        <f>IF(ISNUMBER(AVERAGEIFS(ObservedSpeciesData!AB$2:AB$4955,ObservedSpeciesData!$A$2:$A$4955,$A1433,ObservedSpeciesData!$D$2:$D$4955,$D1433)),AVERAGEIFS(ObservedSpeciesData!AB$2:AB$4955,ObservedSpeciesData!$A$2:$A$4955,$A1433,ObservedSpeciesData!$D$2:$D$4955,$D1433),"")</f>
        <v/>
      </c>
      <c r="AC1433" s="24" t="str">
        <f>IF(ISNUMBER(AVERAGEIFS(ObservedSpeciesData!AC$2:AC$4955,ObservedSpeciesData!$A$2:$A$4955,$A1433,ObservedSpeciesData!$D$2:$D$4955,$D1433)),AVERAGEIFS(ObservedSpeciesData!AC$2:AC$4955,ObservedSpeciesData!$A$2:$A$4955,$A1433,ObservedSpeciesData!$D$2:$D$4955,$D1433),"")</f>
        <v/>
      </c>
      <c r="AD1433" s="23" t="str">
        <f>IF(ISNUMBER(AVERAGEIFS(ObservedSpeciesData!AD$2:AD$4955,ObservedSpeciesData!$A$2:$A$4955,$A1433,ObservedSpeciesData!$D$2:$D$4955,$D1433)),AVERAGEIFS(ObservedSpeciesData!AD$2:AD$4955,ObservedSpeciesData!$A$2:$A$4955,$A1433,ObservedSpeciesData!$D$2:$D$4955,$D1433),"")</f>
        <v/>
      </c>
      <c r="AE1433" s="24" t="str">
        <f>IF(ISNUMBER(AVERAGEIFS(ObservedSpeciesData!AE$2:AE$4955,ObservedSpeciesData!$A$2:$A$4955,$A1433,ObservedSpeciesData!$D$2:$D$4955,$D1433)),AVERAGEIFS(ObservedSpeciesData!AE$2:AE$4955,ObservedSpeciesData!$A$2:$A$4955,$A1433,ObservedSpeciesData!$D$2:$D$4955,$D1433),"")</f>
        <v/>
      </c>
      <c r="AF1433" s="23"/>
      <c r="AG1433" s="24"/>
      <c r="AH1433" s="23" t="str">
        <f>IF(ISNUMBER(AVERAGEIFS(ObservedSpeciesData!AH$2:AH$4955,ObservedSpeciesData!$A$2:$A$4955,$A1433,ObservedSpeciesData!$D$2:$D$4955,$D1433)),AVERAGEIFS(ObservedSpeciesData!AH$2:AH$4955,ObservedSpeciesData!$A$2:$A$4955,$A1433,ObservedSpeciesData!$D$2:$D$4955,$D1433),"")</f>
        <v/>
      </c>
      <c r="AI1433" s="23" t="str">
        <f>IF(ISNUMBER(AVERAGEIFS(ObservedSpeciesData!AI$2:AI$4955,ObservedSpeciesData!$A$2:$A$4955,$A1433,ObservedSpeciesData!$C$2:$C$4955,$C1433,ObservedSpeciesData!$D$2:$D$4955,$D1433)),AVERAGEIFS(ObservedSpeciesData!AI$2:AI$4955,ObservedSpeciesData!$A$2:$A$4955,$A1433,ObservedSpeciesData!$C$2:$C$4955,$C1433,ObservedSpeciesData!$D$2:$D$4955,$D1433),"")</f>
        <v/>
      </c>
      <c r="AJ1433" s="2">
        <f>COUNTIFS(ObservedSpeciesData!$A$2:$A$828,$A1433,ObservedSpeciesData!$D$2:$D$828,$D1433)</f>
        <v>0</v>
      </c>
      <c r="AK1433" s="2">
        <f t="shared" si="22"/>
        <v>1</v>
      </c>
    </row>
    <row r="1434" spans="1:37" x14ac:dyDescent="0.25">
      <c r="A1434" s="14" t="s">
        <v>82</v>
      </c>
      <c r="B1434" t="s">
        <v>80</v>
      </c>
      <c r="C1434" t="s">
        <v>79</v>
      </c>
      <c r="D1434" s="13">
        <v>42393</v>
      </c>
      <c r="E1434">
        <v>1</v>
      </c>
      <c r="F1434">
        <v>350</v>
      </c>
      <c r="G1434" s="2" t="s">
        <v>87</v>
      </c>
      <c r="H1434" s="2" t="s">
        <v>12</v>
      </c>
      <c r="I1434">
        <v>11</v>
      </c>
      <c r="J1434" s="2" t="s">
        <v>88</v>
      </c>
      <c r="K1434" s="2">
        <f>IF(ISNUMBER(AVERAGEIFS(ObservedSpeciesData!K$2:K$4955,ObservedSpeciesData!$A$2:$A$4955,$A1434,ObservedSpeciesData!$D$2:$D$4955,$D1434)),AVERAGEIFS(ObservedSpeciesData!K$2:K$4955,ObservedSpeciesData!$A$2:$A$4955,$A1434,ObservedSpeciesData!$D$2:$D$4955,$D1434),"")</f>
        <v>315</v>
      </c>
      <c r="L1434" s="26">
        <f>IF(ISNUMBER(AVERAGEIFS(ObservedSpeciesData!L$2:L$4955,ObservedSpeciesData!$A$2:$A$4955,$A1434,ObservedSpeciesData!$D$2:$D$4955,$D1434)),AVERAGEIFS(ObservedSpeciesData!L$2:L$4955,ObservedSpeciesData!$A$2:$A$4955,$A1434,ObservedSpeciesData!$D$2:$D$4955,$D1434),"")</f>
        <v>3879</v>
      </c>
      <c r="M1434" s="23">
        <f>IF(ISNUMBER(AVERAGEIFS(ObservedSpeciesData!M$2:M$4955,ObservedSpeciesData!$A$2:$A$4955,$A1434,ObservedSpeciesData!$D$2:$D$4955,$D1434)),AVERAGEIFS(ObservedSpeciesData!M$2:M$4955,ObservedSpeciesData!$A$2:$A$4955,$A1434,ObservedSpeciesData!$D$2:$D$4955,$D1434),"")</f>
        <v>387.90000000000003</v>
      </c>
      <c r="N1434" s="23" t="str">
        <f>IF(ISNUMBER(AVERAGEIFS(ObservedSpeciesData!N$2:N$4955,ObservedSpeciesData!$A$2:$A$4955,$A1434,ObservedSpeciesData!$D$2:$D$4955,$D1434)),AVERAGEIFS(ObservedSpeciesData!N$2:N$4955,ObservedSpeciesData!$A$2:$A$4955,$A1434,ObservedSpeciesData!$D$2:$D$4955,$D1434),"")</f>
        <v/>
      </c>
      <c r="O1434" s="23" t="str">
        <f>IF(ISNUMBER(AVERAGEIFS(ObservedSpeciesData!O$2:O$4955,ObservedSpeciesData!$A$2:$A$4955,$A1434,ObservedSpeciesData!$D$2:$D$4955,$D1434)),AVERAGEIFS(ObservedSpeciesData!O$2:O$4955,ObservedSpeciesData!$A$2:$A$4955,$A1434,ObservedSpeciesData!$D$2:$D$4955,$D1434),"")</f>
        <v/>
      </c>
      <c r="P1434" s="23" t="str">
        <f>IF(ISNUMBER(AVERAGEIFS(ObservedSpeciesData!P$2:P$4955,ObservedSpeciesData!$A$2:$A$4955,$A1434,ObservedSpeciesData!$C$2:$C$4955,$C1434,ObservedSpeciesData!$D$2:$D$4955,$D1434)),AVERAGEIFS(ObservedSpeciesData!P$2:P$4955,ObservedSpeciesData!$A$2:$A$4955,$A1434,ObservedSpeciesData!$C$2:$C$4955,$C1434,ObservedSpeciesData!$D$2:$D$4955,$D1434),"")</f>
        <v/>
      </c>
      <c r="Q1434" s="23"/>
      <c r="R1434" s="25" t="str">
        <f>IF(ISNUMBER(AVERAGEIFS(ObservedSpeciesData!R$2:R$4955,ObservedSpeciesData!$A$2:$A$4955,$A1434,ObservedSpeciesData!$D$2:$D$4955,$D1434)),AVERAGEIFS(ObservedSpeciesData!R$2:R$4955,ObservedSpeciesData!$A$2:$A$4955,$A1434,ObservedSpeciesData!$D$2:$D$4955,$D1434),"")</f>
        <v/>
      </c>
      <c r="S1434" s="25" t="str">
        <f>IF(ISNUMBER(AVERAGEIFS(ObservedSpeciesData!S$2:S$4955,ObservedSpeciesData!$A$2:$A$4955,$A1434,ObservedSpeciesData!$D$2:$D$4955,$D1434)),AVERAGEIFS(ObservedSpeciesData!S$2:S$4955,ObservedSpeciesData!$A$2:$A$4955,$A1434,ObservedSpeciesData!$D$2:$D$4955,$D1434),"")</f>
        <v/>
      </c>
      <c r="T1434" s="23" t="str">
        <f>IF(ISNUMBER(AVERAGEIFS(ObservedSpeciesData!T$2:T$4955,ObservedSpeciesData!$A$2:$A$4955,$A1434,ObservedSpeciesData!$D$2:$D$4955,$D1434)),AVERAGEIFS(ObservedSpeciesData!T$2:T$4955,ObservedSpeciesData!$A$2:$A$4955,$A1434,ObservedSpeciesData!$D$2:$D$4955,$D1434),"")</f>
        <v/>
      </c>
      <c r="U1434" s="24" t="str">
        <f>IF(ISNUMBER(AVERAGEIFS(ObservedSpeciesData!U$2:U$4955,ObservedSpeciesData!$A$2:$A$4955,$A1434,ObservedSpeciesData!$C$2:$C$4955,$C1434,ObservedSpeciesData!$D$2:$D$4955,$D1434)),AVERAGEIFS(ObservedSpeciesData!U$2:U$4955,ObservedSpeciesData!$A$2:$A$4955,$A1434,ObservedSpeciesData!$C$2:$C$4955,$C1434,ObservedSpeciesData!$D$2:$D$4955,$D1434),"")</f>
        <v/>
      </c>
      <c r="V1434" s="23" t="str">
        <f>IF(ISNUMBER(AVERAGEIFS(ObservedSpeciesData!V$2:V$4955,ObservedSpeciesData!$A$2:$A$4955,$A1434,ObservedSpeciesData!$D$2:$D$4955,$D1434)),AVERAGEIFS(ObservedSpeciesData!V$2:V$4955,ObservedSpeciesData!$A$2:$A$4955,$A1434,ObservedSpeciesData!$D$2:$D$4955,$D1434),"")</f>
        <v/>
      </c>
      <c r="W1434" s="23" t="str">
        <f>IF(ISNUMBER(AVERAGEIFS(ObservedSpeciesData!W$2:W$4955,ObservedSpeciesData!$A$2:$A$4955,$A1434,ObservedSpeciesData!$D$2:$D$4955,$D1434)),AVERAGEIFS(ObservedSpeciesData!W$2:W$4955,ObservedSpeciesData!$A$2:$A$4955,$A1434,ObservedSpeciesData!$D$2:$D$4955,$D1434),"")</f>
        <v/>
      </c>
      <c r="X1434" s="23" t="str">
        <f>IF(ISNUMBER(AVERAGEIFS(ObservedSpeciesData!X$2:X$4955,ObservedSpeciesData!$A$2:$A$4955,$A1434,ObservedSpeciesData!$D$2:$D$4955,$D1434)),AVERAGEIFS(ObservedSpeciesData!X$2:X$4955,ObservedSpeciesData!$A$2:$A$4955,$A1434,ObservedSpeciesData!$D$2:$D$4955,$D1434),"")</f>
        <v/>
      </c>
      <c r="Y1434" s="23" t="str">
        <f>IF(ISNUMBER(AVERAGEIFS(ObservedSpeciesData!Y$2:Y$4955,ObservedSpeciesData!$A$2:$A$4955,$A1434,ObservedSpeciesData!$D$2:$D$4955,$D1434)),AVERAGEIFS(ObservedSpeciesData!Y$2:Y$4955,ObservedSpeciesData!$A$2:$A$4955,$A1434,ObservedSpeciesData!$D$2:$D$4955,$D1434),"")</f>
        <v/>
      </c>
      <c r="Z1434" s="23" t="str">
        <f>IF(ISNUMBER(AVERAGEIFS(ObservedSpeciesData!Z$2:Z$4955,ObservedSpeciesData!$A$2:$A$4955,$A1434,ObservedSpeciesData!$D$2:$D$4955,$D1434)),AVERAGEIFS(ObservedSpeciesData!Z$2:Z$4955,ObservedSpeciesData!$A$2:$A$4955,$A1434,ObservedSpeciesData!$D$2:$D$4955,$D1434),"")</f>
        <v/>
      </c>
      <c r="AA1434" s="23" t="str">
        <f>IF(ISNUMBER(AVERAGEIFS(ObservedSpeciesData!AA$2:AA$4955,ObservedSpeciesData!$A$2:$A$4955,$A1434,ObservedSpeciesData!$D$2:$D$4955,$D1434)),AVERAGEIFS(ObservedSpeciesData!AA$2:AA$4955,ObservedSpeciesData!$A$2:$A$4955,$A1434,ObservedSpeciesData!$D$2:$D$4955,$D1434),"")</f>
        <v/>
      </c>
      <c r="AB1434" s="24" t="str">
        <f>IF(ISNUMBER(AVERAGEIFS(ObservedSpeciesData!AB$2:AB$4955,ObservedSpeciesData!$A$2:$A$4955,$A1434,ObservedSpeciesData!$D$2:$D$4955,$D1434)),AVERAGEIFS(ObservedSpeciesData!AB$2:AB$4955,ObservedSpeciesData!$A$2:$A$4955,$A1434,ObservedSpeciesData!$D$2:$D$4955,$D1434),"")</f>
        <v/>
      </c>
      <c r="AC1434" s="24" t="str">
        <f>IF(ISNUMBER(AVERAGEIFS(ObservedSpeciesData!AC$2:AC$4955,ObservedSpeciesData!$A$2:$A$4955,$A1434,ObservedSpeciesData!$D$2:$D$4955,$D1434)),AVERAGEIFS(ObservedSpeciesData!AC$2:AC$4955,ObservedSpeciesData!$A$2:$A$4955,$A1434,ObservedSpeciesData!$D$2:$D$4955,$D1434),"")</f>
        <v/>
      </c>
      <c r="AD1434" s="23" t="str">
        <f>IF(ISNUMBER(AVERAGEIFS(ObservedSpeciesData!AD$2:AD$4955,ObservedSpeciesData!$A$2:$A$4955,$A1434,ObservedSpeciesData!$D$2:$D$4955,$D1434)),AVERAGEIFS(ObservedSpeciesData!AD$2:AD$4955,ObservedSpeciesData!$A$2:$A$4955,$A1434,ObservedSpeciesData!$D$2:$D$4955,$D1434),"")</f>
        <v/>
      </c>
      <c r="AE1434" s="24" t="str">
        <f>IF(ISNUMBER(AVERAGEIFS(ObservedSpeciesData!AE$2:AE$4955,ObservedSpeciesData!$A$2:$A$4955,$A1434,ObservedSpeciesData!$D$2:$D$4955,$D1434)),AVERAGEIFS(ObservedSpeciesData!AE$2:AE$4955,ObservedSpeciesData!$A$2:$A$4955,$A1434,ObservedSpeciesData!$D$2:$D$4955,$D1434),"")</f>
        <v/>
      </c>
      <c r="AF1434" s="23"/>
      <c r="AG1434" s="24"/>
      <c r="AH1434" s="23" t="str">
        <f>IF(ISNUMBER(AVERAGEIFS(ObservedSpeciesData!AH$2:AH$4955,ObservedSpeciesData!$A$2:$A$4955,$A1434,ObservedSpeciesData!$D$2:$D$4955,$D1434)),AVERAGEIFS(ObservedSpeciesData!AH$2:AH$4955,ObservedSpeciesData!$A$2:$A$4955,$A1434,ObservedSpeciesData!$D$2:$D$4955,$D1434),"")</f>
        <v/>
      </c>
      <c r="AI1434" s="23" t="str">
        <f>IF(ISNUMBER(AVERAGEIFS(ObservedSpeciesData!AI$2:AI$4955,ObservedSpeciesData!$A$2:$A$4955,$A1434,ObservedSpeciesData!$C$2:$C$4955,$C1434,ObservedSpeciesData!$D$2:$D$4955,$D1434)),AVERAGEIFS(ObservedSpeciesData!AI$2:AI$4955,ObservedSpeciesData!$A$2:$A$4955,$A1434,ObservedSpeciesData!$C$2:$C$4955,$C1434,ObservedSpeciesData!$D$2:$D$4955,$D1434),"")</f>
        <v/>
      </c>
      <c r="AJ1434" s="2">
        <f>COUNTIFS(ObservedSpeciesData!$A$2:$A$828,$A1434,ObservedSpeciesData!$D$2:$D$828,$D1434)</f>
        <v>0</v>
      </c>
      <c r="AK1434" s="2">
        <f t="shared" si="22"/>
        <v>1</v>
      </c>
    </row>
    <row r="1435" spans="1:37" x14ac:dyDescent="0.25">
      <c r="A1435" s="14" t="s">
        <v>81</v>
      </c>
      <c r="B1435" t="s">
        <v>80</v>
      </c>
      <c r="C1435" t="s">
        <v>79</v>
      </c>
      <c r="D1435" s="13">
        <v>42393</v>
      </c>
      <c r="E1435">
        <v>1</v>
      </c>
      <c r="F1435">
        <v>500</v>
      </c>
      <c r="G1435" s="2" t="s">
        <v>87</v>
      </c>
      <c r="H1435" s="2" t="s">
        <v>12</v>
      </c>
      <c r="I1435">
        <v>11</v>
      </c>
      <c r="J1435" s="2" t="s">
        <v>88</v>
      </c>
      <c r="K1435" s="2">
        <f>IF(ISNUMBER(AVERAGEIFS(ObservedSpeciesData!K$2:K$4955,ObservedSpeciesData!$A$2:$A$4955,$A1435,ObservedSpeciesData!$D$2:$D$4955,$D1435)),AVERAGEIFS(ObservedSpeciesData!K$2:K$4955,ObservedSpeciesData!$A$2:$A$4955,$A1435,ObservedSpeciesData!$D$2:$D$4955,$D1435),"")</f>
        <v>450</v>
      </c>
      <c r="L1435" s="26">
        <f>IF(ISNUMBER(AVERAGEIFS(ObservedSpeciesData!L$2:L$4955,ObservedSpeciesData!$A$2:$A$4955,$A1435,ObservedSpeciesData!$D$2:$D$4955,$D1435)),AVERAGEIFS(ObservedSpeciesData!L$2:L$4955,ObservedSpeciesData!$A$2:$A$4955,$A1435,ObservedSpeciesData!$D$2:$D$4955,$D1435),"")</f>
        <v>3934</v>
      </c>
      <c r="M1435" s="23">
        <f>IF(ISNUMBER(AVERAGEIFS(ObservedSpeciesData!M$2:M$4955,ObservedSpeciesData!$A$2:$A$4955,$A1435,ObservedSpeciesData!$D$2:$D$4955,$D1435)),AVERAGEIFS(ObservedSpeciesData!M$2:M$4955,ObservedSpeciesData!$A$2:$A$4955,$A1435,ObservedSpeciesData!$D$2:$D$4955,$D1435),"")</f>
        <v>393.40000000000003</v>
      </c>
      <c r="N1435" s="23" t="str">
        <f>IF(ISNUMBER(AVERAGEIFS(ObservedSpeciesData!N$2:N$4955,ObservedSpeciesData!$A$2:$A$4955,$A1435,ObservedSpeciesData!$D$2:$D$4955,$D1435)),AVERAGEIFS(ObservedSpeciesData!N$2:N$4955,ObservedSpeciesData!$A$2:$A$4955,$A1435,ObservedSpeciesData!$D$2:$D$4955,$D1435),"")</f>
        <v/>
      </c>
      <c r="O1435" s="23" t="str">
        <f>IF(ISNUMBER(AVERAGEIFS(ObservedSpeciesData!O$2:O$4955,ObservedSpeciesData!$A$2:$A$4955,$A1435,ObservedSpeciesData!$D$2:$D$4955,$D1435)),AVERAGEIFS(ObservedSpeciesData!O$2:O$4955,ObservedSpeciesData!$A$2:$A$4955,$A1435,ObservedSpeciesData!$D$2:$D$4955,$D1435),"")</f>
        <v/>
      </c>
      <c r="P1435" s="23" t="str">
        <f>IF(ISNUMBER(AVERAGEIFS(ObservedSpeciesData!P$2:P$4955,ObservedSpeciesData!$A$2:$A$4955,$A1435,ObservedSpeciesData!$C$2:$C$4955,$C1435,ObservedSpeciesData!$D$2:$D$4955,$D1435)),AVERAGEIFS(ObservedSpeciesData!P$2:P$4955,ObservedSpeciesData!$A$2:$A$4955,$A1435,ObservedSpeciesData!$C$2:$C$4955,$C1435,ObservedSpeciesData!$D$2:$D$4955,$D1435),"")</f>
        <v/>
      </c>
      <c r="Q1435" s="23"/>
      <c r="R1435" s="25" t="str">
        <f>IF(ISNUMBER(AVERAGEIFS(ObservedSpeciesData!R$2:R$4955,ObservedSpeciesData!$A$2:$A$4955,$A1435,ObservedSpeciesData!$D$2:$D$4955,$D1435)),AVERAGEIFS(ObservedSpeciesData!R$2:R$4955,ObservedSpeciesData!$A$2:$A$4955,$A1435,ObservedSpeciesData!$D$2:$D$4955,$D1435),"")</f>
        <v/>
      </c>
      <c r="S1435" s="25" t="str">
        <f>IF(ISNUMBER(AVERAGEIFS(ObservedSpeciesData!S$2:S$4955,ObservedSpeciesData!$A$2:$A$4955,$A1435,ObservedSpeciesData!$D$2:$D$4955,$D1435)),AVERAGEIFS(ObservedSpeciesData!S$2:S$4955,ObservedSpeciesData!$A$2:$A$4955,$A1435,ObservedSpeciesData!$D$2:$D$4955,$D1435),"")</f>
        <v/>
      </c>
      <c r="T1435" s="23" t="str">
        <f>IF(ISNUMBER(AVERAGEIFS(ObservedSpeciesData!T$2:T$4955,ObservedSpeciesData!$A$2:$A$4955,$A1435,ObservedSpeciesData!$D$2:$D$4955,$D1435)),AVERAGEIFS(ObservedSpeciesData!T$2:T$4955,ObservedSpeciesData!$A$2:$A$4955,$A1435,ObservedSpeciesData!$D$2:$D$4955,$D1435),"")</f>
        <v/>
      </c>
      <c r="U1435" s="24" t="str">
        <f>IF(ISNUMBER(AVERAGEIFS(ObservedSpeciesData!U$2:U$4955,ObservedSpeciesData!$A$2:$A$4955,$A1435,ObservedSpeciesData!$C$2:$C$4955,$C1435,ObservedSpeciesData!$D$2:$D$4955,$D1435)),AVERAGEIFS(ObservedSpeciesData!U$2:U$4955,ObservedSpeciesData!$A$2:$A$4955,$A1435,ObservedSpeciesData!$C$2:$C$4955,$C1435,ObservedSpeciesData!$D$2:$D$4955,$D1435),"")</f>
        <v/>
      </c>
      <c r="V1435" s="23" t="str">
        <f>IF(ISNUMBER(AVERAGEIFS(ObservedSpeciesData!V$2:V$4955,ObservedSpeciesData!$A$2:$A$4955,$A1435,ObservedSpeciesData!$D$2:$D$4955,$D1435)),AVERAGEIFS(ObservedSpeciesData!V$2:V$4955,ObservedSpeciesData!$A$2:$A$4955,$A1435,ObservedSpeciesData!$D$2:$D$4955,$D1435),"")</f>
        <v/>
      </c>
      <c r="W1435" s="23" t="str">
        <f>IF(ISNUMBER(AVERAGEIFS(ObservedSpeciesData!W$2:W$4955,ObservedSpeciesData!$A$2:$A$4955,$A1435,ObservedSpeciesData!$D$2:$D$4955,$D1435)),AVERAGEIFS(ObservedSpeciesData!W$2:W$4955,ObservedSpeciesData!$A$2:$A$4955,$A1435,ObservedSpeciesData!$D$2:$D$4955,$D1435),"")</f>
        <v/>
      </c>
      <c r="X1435" s="23" t="str">
        <f>IF(ISNUMBER(AVERAGEIFS(ObservedSpeciesData!X$2:X$4955,ObservedSpeciesData!$A$2:$A$4955,$A1435,ObservedSpeciesData!$D$2:$D$4955,$D1435)),AVERAGEIFS(ObservedSpeciesData!X$2:X$4955,ObservedSpeciesData!$A$2:$A$4955,$A1435,ObservedSpeciesData!$D$2:$D$4955,$D1435),"")</f>
        <v/>
      </c>
      <c r="Y1435" s="23" t="str">
        <f>IF(ISNUMBER(AVERAGEIFS(ObservedSpeciesData!Y$2:Y$4955,ObservedSpeciesData!$A$2:$A$4955,$A1435,ObservedSpeciesData!$D$2:$D$4955,$D1435)),AVERAGEIFS(ObservedSpeciesData!Y$2:Y$4955,ObservedSpeciesData!$A$2:$A$4955,$A1435,ObservedSpeciesData!$D$2:$D$4955,$D1435),"")</f>
        <v/>
      </c>
      <c r="Z1435" s="23" t="str">
        <f>IF(ISNUMBER(AVERAGEIFS(ObservedSpeciesData!Z$2:Z$4955,ObservedSpeciesData!$A$2:$A$4955,$A1435,ObservedSpeciesData!$D$2:$D$4955,$D1435)),AVERAGEIFS(ObservedSpeciesData!Z$2:Z$4955,ObservedSpeciesData!$A$2:$A$4955,$A1435,ObservedSpeciesData!$D$2:$D$4955,$D1435),"")</f>
        <v/>
      </c>
      <c r="AA1435" s="23" t="str">
        <f>IF(ISNUMBER(AVERAGEIFS(ObservedSpeciesData!AA$2:AA$4955,ObservedSpeciesData!$A$2:$A$4955,$A1435,ObservedSpeciesData!$D$2:$D$4955,$D1435)),AVERAGEIFS(ObservedSpeciesData!AA$2:AA$4955,ObservedSpeciesData!$A$2:$A$4955,$A1435,ObservedSpeciesData!$D$2:$D$4955,$D1435),"")</f>
        <v/>
      </c>
      <c r="AB1435" s="24" t="str">
        <f>IF(ISNUMBER(AVERAGEIFS(ObservedSpeciesData!AB$2:AB$4955,ObservedSpeciesData!$A$2:$A$4955,$A1435,ObservedSpeciesData!$D$2:$D$4955,$D1435)),AVERAGEIFS(ObservedSpeciesData!AB$2:AB$4955,ObservedSpeciesData!$A$2:$A$4955,$A1435,ObservedSpeciesData!$D$2:$D$4955,$D1435),"")</f>
        <v/>
      </c>
      <c r="AC1435" s="24" t="str">
        <f>IF(ISNUMBER(AVERAGEIFS(ObservedSpeciesData!AC$2:AC$4955,ObservedSpeciesData!$A$2:$A$4955,$A1435,ObservedSpeciesData!$D$2:$D$4955,$D1435)),AVERAGEIFS(ObservedSpeciesData!AC$2:AC$4955,ObservedSpeciesData!$A$2:$A$4955,$A1435,ObservedSpeciesData!$D$2:$D$4955,$D1435),"")</f>
        <v/>
      </c>
      <c r="AD1435" s="23" t="str">
        <f>IF(ISNUMBER(AVERAGEIFS(ObservedSpeciesData!AD$2:AD$4955,ObservedSpeciesData!$A$2:$A$4955,$A1435,ObservedSpeciesData!$D$2:$D$4955,$D1435)),AVERAGEIFS(ObservedSpeciesData!AD$2:AD$4955,ObservedSpeciesData!$A$2:$A$4955,$A1435,ObservedSpeciesData!$D$2:$D$4955,$D1435),"")</f>
        <v/>
      </c>
      <c r="AE1435" s="24" t="str">
        <f>IF(ISNUMBER(AVERAGEIFS(ObservedSpeciesData!AE$2:AE$4955,ObservedSpeciesData!$A$2:$A$4955,$A1435,ObservedSpeciesData!$D$2:$D$4955,$D1435)),AVERAGEIFS(ObservedSpeciesData!AE$2:AE$4955,ObservedSpeciesData!$A$2:$A$4955,$A1435,ObservedSpeciesData!$D$2:$D$4955,$D1435),"")</f>
        <v/>
      </c>
      <c r="AF1435" s="23"/>
      <c r="AG1435" s="24"/>
      <c r="AH1435" s="23" t="str">
        <f>IF(ISNUMBER(AVERAGEIFS(ObservedSpeciesData!AH$2:AH$4955,ObservedSpeciesData!$A$2:$A$4955,$A1435,ObservedSpeciesData!$D$2:$D$4955,$D1435)),AVERAGEIFS(ObservedSpeciesData!AH$2:AH$4955,ObservedSpeciesData!$A$2:$A$4955,$A1435,ObservedSpeciesData!$D$2:$D$4955,$D1435),"")</f>
        <v/>
      </c>
      <c r="AI1435" s="23" t="str">
        <f>IF(ISNUMBER(AVERAGEIFS(ObservedSpeciesData!AI$2:AI$4955,ObservedSpeciesData!$A$2:$A$4955,$A1435,ObservedSpeciesData!$C$2:$C$4955,$C1435,ObservedSpeciesData!$D$2:$D$4955,$D1435)),AVERAGEIFS(ObservedSpeciesData!AI$2:AI$4955,ObservedSpeciesData!$A$2:$A$4955,$A1435,ObservedSpeciesData!$C$2:$C$4955,$C1435,ObservedSpeciesData!$D$2:$D$4955,$D1435),"")</f>
        <v/>
      </c>
      <c r="AJ1435" s="2">
        <f>COUNTIFS(ObservedSpeciesData!$A$2:$A$828,$A1435,ObservedSpeciesData!$D$2:$D$828,$D1435)</f>
        <v>0</v>
      </c>
      <c r="AK1435" s="2">
        <f t="shared" si="22"/>
        <v>1</v>
      </c>
    </row>
    <row r="1436" spans="1:37" x14ac:dyDescent="0.25">
      <c r="A1436" s="14" t="s">
        <v>86</v>
      </c>
      <c r="B1436" t="s">
        <v>80</v>
      </c>
      <c r="C1436" t="s">
        <v>79</v>
      </c>
      <c r="D1436" s="13">
        <v>42394</v>
      </c>
      <c r="E1436">
        <v>1</v>
      </c>
      <c r="F1436">
        <v>0</v>
      </c>
      <c r="G1436" s="2" t="s">
        <v>87</v>
      </c>
      <c r="H1436" s="2" t="s">
        <v>12</v>
      </c>
      <c r="I1436">
        <v>11</v>
      </c>
      <c r="J1436" s="2" t="s">
        <v>77</v>
      </c>
      <c r="K1436" s="2">
        <f>IF(ISNUMBER(AVERAGEIFS(ObservedSpeciesData!K$2:K$4955,ObservedSpeciesData!$A$2:$A$4955,$A1436,ObservedSpeciesData!$D$2:$D$4955,$D1436)),AVERAGEIFS(ObservedSpeciesData!K$2:K$4955,ObservedSpeciesData!$A$2:$A$4955,$A1436,ObservedSpeciesData!$D$2:$D$4955,$D1436),"")</f>
        <v>0</v>
      </c>
      <c r="L1436" s="26" t="str">
        <f>IF(ISNUMBER(AVERAGEIFS(ObservedSpeciesData!L$2:L$4955,ObservedSpeciesData!$A$2:$A$4955,$A1436,ObservedSpeciesData!$D$2:$D$4955,$D1436)),AVERAGEIFS(ObservedSpeciesData!L$2:L$4955,ObservedSpeciesData!$A$2:$A$4955,$A1436,ObservedSpeciesData!$D$2:$D$4955,$D1436),"")</f>
        <v/>
      </c>
      <c r="M1436" s="23" t="str">
        <f>IF(ISNUMBER(AVERAGEIFS(ObservedSpeciesData!M$2:M$4955,ObservedSpeciesData!$A$2:$A$4955,$A1436,ObservedSpeciesData!$D$2:$D$4955,$D1436)),AVERAGEIFS(ObservedSpeciesData!M$2:M$4955,ObservedSpeciesData!$A$2:$A$4955,$A1436,ObservedSpeciesData!$D$2:$D$4955,$D1436),"")</f>
        <v/>
      </c>
      <c r="N1436" s="23">
        <f>IF(ISNUMBER(AVERAGEIFS(ObservedSpeciesData!N$2:N$4955,ObservedSpeciesData!$A$2:$A$4955,$A1436,ObservedSpeciesData!$D$2:$D$4955,$D1436)),AVERAGEIFS(ObservedSpeciesData!N$2:N$4955,ObservedSpeciesData!$A$2:$A$4955,$A1436,ObservedSpeciesData!$D$2:$D$4955,$D1436),"")</f>
        <v>1210.6946262222225</v>
      </c>
      <c r="O1436" s="23">
        <f>IF(ISNUMBER(AVERAGEIFS(ObservedSpeciesData!O$2:O$4955,ObservedSpeciesData!$A$2:$A$4955,$A1436,ObservedSpeciesData!$D$2:$D$4955,$D1436)),AVERAGEIFS(ObservedSpeciesData!O$2:O$4955,ObservedSpeciesData!$A$2:$A$4955,$A1436,ObservedSpeciesData!$D$2:$D$4955,$D1436),"")</f>
        <v>121.06946262222225</v>
      </c>
      <c r="P1436" s="23">
        <f>IF(ISNUMBER(AVERAGEIFS(ObservedSpeciesData!P$2:P$4955,ObservedSpeciesData!$A$2:$A$4955,$A1436,ObservedSpeciesData!$C$2:$C$4955,$C1436,ObservedSpeciesData!$D$2:$D$4955,$D1436)),AVERAGEIFS(ObservedSpeciesData!P$2:P$4955,ObservedSpeciesData!$A$2:$A$4955,$A1436,ObservedSpeciesData!$C$2:$C$4955,$C1436,ObservedSpeciesData!$D$2:$D$4955,$D1436),"")</f>
        <v>437.58073354026402</v>
      </c>
      <c r="Q1436" s="23"/>
      <c r="R1436" s="25">
        <f>IF(ISNUMBER(AVERAGEIFS(ObservedSpeciesData!R$2:R$4955,ObservedSpeciesData!$A$2:$A$4955,$A1436,ObservedSpeciesData!$D$2:$D$4955,$D1436)),AVERAGEIFS(ObservedSpeciesData!R$2:R$4955,ObservedSpeciesData!$A$2:$A$4955,$A1436,ObservedSpeciesData!$D$2:$D$4955,$D1436),"")</f>
        <v>33.485508024865013</v>
      </c>
      <c r="S1436" s="25">
        <f>IF(ISNUMBER(AVERAGEIFS(ObservedSpeciesData!S$2:S$4955,ObservedSpeciesData!$A$2:$A$4955,$A1436,ObservedSpeciesData!$D$2:$D$4955,$D1436)),AVERAGEIFS(ObservedSpeciesData!S$2:S$4955,ObservedSpeciesData!$A$2:$A$4955,$A1436,ObservedSpeciesData!$D$2:$D$4955,$D1436),"")</f>
        <v>37.124246079124127</v>
      </c>
      <c r="T1436" s="23">
        <f>IF(ISNUMBER(AVERAGEIFS(ObservedSpeciesData!T$2:T$4955,ObservedSpeciesData!$A$2:$A$4955,$A1436,ObservedSpeciesData!$D$2:$D$4955,$D1436)),AVERAGEIFS(ObservedSpeciesData!T$2:T$4955,ObservedSpeciesData!$A$2:$A$4955,$A1436,ObservedSpeciesData!$D$2:$D$4955,$D1436),"")</f>
        <v>2.778618351345624</v>
      </c>
      <c r="U1436" s="24">
        <f>IF(ISNUMBER(AVERAGEIFS(ObservedSpeciesData!U$2:U$4955,ObservedSpeciesData!$A$2:$A$4955,$A1436,ObservedSpeciesData!$C$2:$C$4955,$C1436,ObservedSpeciesData!$D$2:$D$4955,$D1436)),AVERAGEIFS(ObservedSpeciesData!U$2:U$4955,ObservedSpeciesData!$A$2:$A$4955,$A1436,ObservedSpeciesData!$C$2:$C$4955,$C1436,ObservedSpeciesData!$D$2:$D$4955,$D1436),"")</f>
        <v>0.33485508024865007</v>
      </c>
      <c r="V1436" s="23" t="str">
        <f>IF(ISNUMBER(AVERAGEIFS(ObservedSpeciesData!V$2:V$4955,ObservedSpeciesData!$A$2:$A$4955,$A1436,ObservedSpeciesData!$D$2:$D$4955,$D1436)),AVERAGEIFS(ObservedSpeciesData!V$2:V$4955,ObservedSpeciesData!$A$2:$A$4955,$A1436,ObservedSpeciesData!$D$2:$D$4955,$D1436),"")</f>
        <v/>
      </c>
      <c r="W1436" s="23" t="str">
        <f>IF(ISNUMBER(AVERAGEIFS(ObservedSpeciesData!W$2:W$4955,ObservedSpeciesData!$A$2:$A$4955,$A1436,ObservedSpeciesData!$D$2:$D$4955,$D1436)),AVERAGEIFS(ObservedSpeciesData!W$2:W$4955,ObservedSpeciesData!$A$2:$A$4955,$A1436,ObservedSpeciesData!$D$2:$D$4955,$D1436),"")</f>
        <v/>
      </c>
      <c r="X1436" s="23" t="str">
        <f>IF(ISNUMBER(AVERAGEIFS(ObservedSpeciesData!X$2:X$4955,ObservedSpeciesData!$A$2:$A$4955,$A1436,ObservedSpeciesData!$D$2:$D$4955,$D1436)),AVERAGEIFS(ObservedSpeciesData!X$2:X$4955,ObservedSpeciesData!$A$2:$A$4955,$A1436,ObservedSpeciesData!$D$2:$D$4955,$D1436),"")</f>
        <v/>
      </c>
      <c r="Y1436" s="23" t="str">
        <f>IF(ISNUMBER(AVERAGEIFS(ObservedSpeciesData!Y$2:Y$4955,ObservedSpeciesData!$A$2:$A$4955,$A1436,ObservedSpeciesData!$D$2:$D$4955,$D1436)),AVERAGEIFS(ObservedSpeciesData!Y$2:Y$4955,ObservedSpeciesData!$A$2:$A$4955,$A1436,ObservedSpeciesData!$D$2:$D$4955,$D1436),"")</f>
        <v/>
      </c>
      <c r="Z1436" s="23" t="str">
        <f>IF(ISNUMBER(AVERAGEIFS(ObservedSpeciesData!Z$2:Z$4955,ObservedSpeciesData!$A$2:$A$4955,$A1436,ObservedSpeciesData!$D$2:$D$4955,$D1436)),AVERAGEIFS(ObservedSpeciesData!Z$2:Z$4955,ObservedSpeciesData!$A$2:$A$4955,$A1436,ObservedSpeciesData!$D$2:$D$4955,$D1436),"")</f>
        <v/>
      </c>
      <c r="AA1436" s="23" t="str">
        <f>IF(ISNUMBER(AVERAGEIFS(ObservedSpeciesData!AA$2:AA$4955,ObservedSpeciesData!$A$2:$A$4955,$A1436,ObservedSpeciesData!$D$2:$D$4955,$D1436)),AVERAGEIFS(ObservedSpeciesData!AA$2:AA$4955,ObservedSpeciesData!$A$2:$A$4955,$A1436,ObservedSpeciesData!$D$2:$D$4955,$D1436),"")</f>
        <v/>
      </c>
      <c r="AB1436" s="24" t="str">
        <f>IF(ISNUMBER(AVERAGEIFS(ObservedSpeciesData!AB$2:AB$4955,ObservedSpeciesData!$A$2:$A$4955,$A1436,ObservedSpeciesData!$D$2:$D$4955,$D1436)),AVERAGEIFS(ObservedSpeciesData!AB$2:AB$4955,ObservedSpeciesData!$A$2:$A$4955,$A1436,ObservedSpeciesData!$D$2:$D$4955,$D1436),"")</f>
        <v/>
      </c>
      <c r="AC1436" s="24" t="str">
        <f>IF(ISNUMBER(AVERAGEIFS(ObservedSpeciesData!AC$2:AC$4955,ObservedSpeciesData!$A$2:$A$4955,$A1436,ObservedSpeciesData!$D$2:$D$4955,$D1436)),AVERAGEIFS(ObservedSpeciesData!AC$2:AC$4955,ObservedSpeciesData!$A$2:$A$4955,$A1436,ObservedSpeciesData!$D$2:$D$4955,$D1436),"")</f>
        <v/>
      </c>
      <c r="AD1436" s="23" t="str">
        <f>IF(ISNUMBER(AVERAGEIFS(ObservedSpeciesData!AD$2:AD$4955,ObservedSpeciesData!$A$2:$A$4955,$A1436,ObservedSpeciesData!$D$2:$D$4955,$D1436)),AVERAGEIFS(ObservedSpeciesData!AD$2:AD$4955,ObservedSpeciesData!$A$2:$A$4955,$A1436,ObservedSpeciesData!$D$2:$D$4955,$D1436),"")</f>
        <v/>
      </c>
      <c r="AE1436" s="24" t="str">
        <f>IF(ISNUMBER(AVERAGEIFS(ObservedSpeciesData!AE$2:AE$4955,ObservedSpeciesData!$A$2:$A$4955,$A1436,ObservedSpeciesData!$D$2:$D$4955,$D1436)),AVERAGEIFS(ObservedSpeciesData!AE$2:AE$4955,ObservedSpeciesData!$A$2:$A$4955,$A1436,ObservedSpeciesData!$D$2:$D$4955,$D1436),"")</f>
        <v/>
      </c>
      <c r="AF1436" s="23"/>
      <c r="AG1436" s="24"/>
      <c r="AH1436" s="23" t="str">
        <f>IF(ISNUMBER(AVERAGEIFS(ObservedSpeciesData!AH$2:AH$4955,ObservedSpeciesData!$A$2:$A$4955,$A1436,ObservedSpeciesData!$D$2:$D$4955,$D1436)),AVERAGEIFS(ObservedSpeciesData!AH$2:AH$4955,ObservedSpeciesData!$A$2:$A$4955,$A1436,ObservedSpeciesData!$D$2:$D$4955,$D1436),"")</f>
        <v/>
      </c>
      <c r="AI1436" s="23" t="str">
        <f>IF(ISNUMBER(AVERAGEIFS(ObservedSpeciesData!AI$2:AI$4955,ObservedSpeciesData!$A$2:$A$4955,$A1436,ObservedSpeciesData!$C$2:$C$4955,$C1436,ObservedSpeciesData!$D$2:$D$4955,$D1436)),AVERAGEIFS(ObservedSpeciesData!AI$2:AI$4955,ObservedSpeciesData!$A$2:$A$4955,$A1436,ObservedSpeciesData!$C$2:$C$4955,$C1436,ObservedSpeciesData!$D$2:$D$4955,$D1436),"")</f>
        <v/>
      </c>
      <c r="AJ1436" s="2">
        <f>COUNTIFS(ObservedSpeciesData!$A$2:$A$828,$A1436,ObservedSpeciesData!$D$2:$D$828,$D1436)</f>
        <v>0</v>
      </c>
      <c r="AK1436" s="2">
        <f t="shared" si="22"/>
        <v>7</v>
      </c>
    </row>
    <row r="1437" spans="1:37" x14ac:dyDescent="0.25">
      <c r="A1437" s="14" t="s">
        <v>85</v>
      </c>
      <c r="B1437" t="s">
        <v>80</v>
      </c>
      <c r="C1437" t="s">
        <v>79</v>
      </c>
      <c r="D1437" s="13">
        <v>42394</v>
      </c>
      <c r="E1437">
        <v>1</v>
      </c>
      <c r="F1437">
        <v>50</v>
      </c>
      <c r="G1437" s="2" t="s">
        <v>87</v>
      </c>
      <c r="H1437" s="2" t="s">
        <v>12</v>
      </c>
      <c r="I1437">
        <v>11</v>
      </c>
      <c r="J1437" s="2" t="s">
        <v>77</v>
      </c>
      <c r="K1437" s="2">
        <f>IF(ISNUMBER(AVERAGEIFS(ObservedSpeciesData!K$2:K$4955,ObservedSpeciesData!$A$2:$A$4955,$A1437,ObservedSpeciesData!$D$2:$D$4955,$D1437)),AVERAGEIFS(ObservedSpeciesData!K$2:K$4955,ObservedSpeciesData!$A$2:$A$4955,$A1437,ObservedSpeciesData!$D$2:$D$4955,$D1437),"")</f>
        <v>45</v>
      </c>
      <c r="L1437" s="26" t="str">
        <f>IF(ISNUMBER(AVERAGEIFS(ObservedSpeciesData!L$2:L$4955,ObservedSpeciesData!$A$2:$A$4955,$A1437,ObservedSpeciesData!$D$2:$D$4955,$D1437)),AVERAGEIFS(ObservedSpeciesData!L$2:L$4955,ObservedSpeciesData!$A$2:$A$4955,$A1437,ObservedSpeciesData!$D$2:$D$4955,$D1437),"")</f>
        <v/>
      </c>
      <c r="M1437" s="23" t="str">
        <f>IF(ISNUMBER(AVERAGEIFS(ObservedSpeciesData!M$2:M$4955,ObservedSpeciesData!$A$2:$A$4955,$A1437,ObservedSpeciesData!$D$2:$D$4955,$D1437)),AVERAGEIFS(ObservedSpeciesData!M$2:M$4955,ObservedSpeciesData!$A$2:$A$4955,$A1437,ObservedSpeciesData!$D$2:$D$4955,$D1437),"")</f>
        <v/>
      </c>
      <c r="N1437" s="23">
        <f>IF(ISNUMBER(AVERAGEIFS(ObservedSpeciesData!N$2:N$4955,ObservedSpeciesData!$A$2:$A$4955,$A1437,ObservedSpeciesData!$D$2:$D$4955,$D1437)),AVERAGEIFS(ObservedSpeciesData!N$2:N$4955,ObservedSpeciesData!$A$2:$A$4955,$A1437,ObservedSpeciesData!$D$2:$D$4955,$D1437),"")</f>
        <v>1283.5387942222224</v>
      </c>
      <c r="O1437" s="23">
        <f>IF(ISNUMBER(AVERAGEIFS(ObservedSpeciesData!O$2:O$4955,ObservedSpeciesData!$A$2:$A$4955,$A1437,ObservedSpeciesData!$D$2:$D$4955,$D1437)),AVERAGEIFS(ObservedSpeciesData!O$2:O$4955,ObservedSpeciesData!$A$2:$A$4955,$A1437,ObservedSpeciesData!$D$2:$D$4955,$D1437),"")</f>
        <v>128.35387942222224</v>
      </c>
      <c r="P1437" s="23">
        <f>IF(ISNUMBER(AVERAGEIFS(ObservedSpeciesData!P$2:P$4955,ObservedSpeciesData!$A$2:$A$4955,$A1437,ObservedSpeciesData!$C$2:$C$4955,$C1437,ObservedSpeciesData!$D$2:$D$4955,$D1437)),AVERAGEIFS(ObservedSpeciesData!P$2:P$4955,ObservedSpeciesData!$A$2:$A$4955,$A1437,ObservedSpeciesData!$C$2:$C$4955,$C1437,ObservedSpeciesData!$D$2:$D$4955,$D1437),"")</f>
        <v>406.10140918275556</v>
      </c>
      <c r="Q1437" s="23"/>
      <c r="R1437" s="25">
        <f>IF(ISNUMBER(AVERAGEIFS(ObservedSpeciesData!R$2:R$4955,ObservedSpeciesData!$A$2:$A$4955,$A1437,ObservedSpeciesData!$D$2:$D$4955,$D1437)),AVERAGEIFS(ObservedSpeciesData!R$2:R$4955,ObservedSpeciesData!$A$2:$A$4955,$A1437,ObservedSpeciesData!$D$2:$D$4955,$D1437),"")</f>
        <v>9.8599675006184153</v>
      </c>
      <c r="S1437" s="25">
        <f>IF(ISNUMBER(AVERAGEIFS(ObservedSpeciesData!S$2:S$4955,ObservedSpeciesData!$A$2:$A$4955,$A1437,ObservedSpeciesData!$D$2:$D$4955,$D1437)),AVERAGEIFS(ObservedSpeciesData!S$2:S$4955,ObservedSpeciesData!$A$2:$A$4955,$A1437,ObservedSpeciesData!$D$2:$D$4955,$D1437),"")</f>
        <v>60.667448331043964</v>
      </c>
      <c r="T1437" s="23">
        <f>IF(ISNUMBER(AVERAGEIFS(ObservedSpeciesData!T$2:T$4955,ObservedSpeciesData!$A$2:$A$4955,$A1437,ObservedSpeciesData!$D$2:$D$4955,$D1437)),AVERAGEIFS(ObservedSpeciesData!T$2:T$4955,ObservedSpeciesData!$A$2:$A$4955,$A1437,ObservedSpeciesData!$D$2:$D$4955,$D1437),"")</f>
        <v>2.4668278175458269</v>
      </c>
      <c r="U1437" s="24">
        <f>IF(ISNUMBER(AVERAGEIFS(ObservedSpeciesData!U$2:U$4955,ObservedSpeciesData!$A$2:$A$4955,$A1437,ObservedSpeciesData!$C$2:$C$4955,$C1437,ObservedSpeciesData!$D$2:$D$4955,$D1437)),AVERAGEIFS(ObservedSpeciesData!U$2:U$4955,ObservedSpeciesData!$A$2:$A$4955,$A1437,ObservedSpeciesData!$C$2:$C$4955,$C1437,ObservedSpeciesData!$D$2:$D$4955,$D1437),"")</f>
        <v>9.8599675006184162E-2</v>
      </c>
      <c r="V1437" s="23" t="str">
        <f>IF(ISNUMBER(AVERAGEIFS(ObservedSpeciesData!V$2:V$4955,ObservedSpeciesData!$A$2:$A$4955,$A1437,ObservedSpeciesData!$D$2:$D$4955,$D1437)),AVERAGEIFS(ObservedSpeciesData!V$2:V$4955,ObservedSpeciesData!$A$2:$A$4955,$A1437,ObservedSpeciesData!$D$2:$D$4955,$D1437),"")</f>
        <v/>
      </c>
      <c r="W1437" s="23" t="str">
        <f>IF(ISNUMBER(AVERAGEIFS(ObservedSpeciesData!W$2:W$4955,ObservedSpeciesData!$A$2:$A$4955,$A1437,ObservedSpeciesData!$D$2:$D$4955,$D1437)),AVERAGEIFS(ObservedSpeciesData!W$2:W$4955,ObservedSpeciesData!$A$2:$A$4955,$A1437,ObservedSpeciesData!$D$2:$D$4955,$D1437),"")</f>
        <v/>
      </c>
      <c r="X1437" s="23" t="str">
        <f>IF(ISNUMBER(AVERAGEIFS(ObservedSpeciesData!X$2:X$4955,ObservedSpeciesData!$A$2:$A$4955,$A1437,ObservedSpeciesData!$D$2:$D$4955,$D1437)),AVERAGEIFS(ObservedSpeciesData!X$2:X$4955,ObservedSpeciesData!$A$2:$A$4955,$A1437,ObservedSpeciesData!$D$2:$D$4955,$D1437),"")</f>
        <v/>
      </c>
      <c r="Y1437" s="23" t="str">
        <f>IF(ISNUMBER(AVERAGEIFS(ObservedSpeciesData!Y$2:Y$4955,ObservedSpeciesData!$A$2:$A$4955,$A1437,ObservedSpeciesData!$D$2:$D$4955,$D1437)),AVERAGEIFS(ObservedSpeciesData!Y$2:Y$4955,ObservedSpeciesData!$A$2:$A$4955,$A1437,ObservedSpeciesData!$D$2:$D$4955,$D1437),"")</f>
        <v/>
      </c>
      <c r="Z1437" s="23" t="str">
        <f>IF(ISNUMBER(AVERAGEIFS(ObservedSpeciesData!Z$2:Z$4955,ObservedSpeciesData!$A$2:$A$4955,$A1437,ObservedSpeciesData!$D$2:$D$4955,$D1437)),AVERAGEIFS(ObservedSpeciesData!Z$2:Z$4955,ObservedSpeciesData!$A$2:$A$4955,$A1437,ObservedSpeciesData!$D$2:$D$4955,$D1437),"")</f>
        <v/>
      </c>
      <c r="AA1437" s="23" t="str">
        <f>IF(ISNUMBER(AVERAGEIFS(ObservedSpeciesData!AA$2:AA$4955,ObservedSpeciesData!$A$2:$A$4955,$A1437,ObservedSpeciesData!$D$2:$D$4955,$D1437)),AVERAGEIFS(ObservedSpeciesData!AA$2:AA$4955,ObservedSpeciesData!$A$2:$A$4955,$A1437,ObservedSpeciesData!$D$2:$D$4955,$D1437),"")</f>
        <v/>
      </c>
      <c r="AB1437" s="24" t="str">
        <f>IF(ISNUMBER(AVERAGEIFS(ObservedSpeciesData!AB$2:AB$4955,ObservedSpeciesData!$A$2:$A$4955,$A1437,ObservedSpeciesData!$D$2:$D$4955,$D1437)),AVERAGEIFS(ObservedSpeciesData!AB$2:AB$4955,ObservedSpeciesData!$A$2:$A$4955,$A1437,ObservedSpeciesData!$D$2:$D$4955,$D1437),"")</f>
        <v/>
      </c>
      <c r="AC1437" s="24" t="str">
        <f>IF(ISNUMBER(AVERAGEIFS(ObservedSpeciesData!AC$2:AC$4955,ObservedSpeciesData!$A$2:$A$4955,$A1437,ObservedSpeciesData!$D$2:$D$4955,$D1437)),AVERAGEIFS(ObservedSpeciesData!AC$2:AC$4955,ObservedSpeciesData!$A$2:$A$4955,$A1437,ObservedSpeciesData!$D$2:$D$4955,$D1437),"")</f>
        <v/>
      </c>
      <c r="AD1437" s="23" t="str">
        <f>IF(ISNUMBER(AVERAGEIFS(ObservedSpeciesData!AD$2:AD$4955,ObservedSpeciesData!$A$2:$A$4955,$A1437,ObservedSpeciesData!$D$2:$D$4955,$D1437)),AVERAGEIFS(ObservedSpeciesData!AD$2:AD$4955,ObservedSpeciesData!$A$2:$A$4955,$A1437,ObservedSpeciesData!$D$2:$D$4955,$D1437),"")</f>
        <v/>
      </c>
      <c r="AE1437" s="24" t="str">
        <f>IF(ISNUMBER(AVERAGEIFS(ObservedSpeciesData!AE$2:AE$4955,ObservedSpeciesData!$A$2:$A$4955,$A1437,ObservedSpeciesData!$D$2:$D$4955,$D1437)),AVERAGEIFS(ObservedSpeciesData!AE$2:AE$4955,ObservedSpeciesData!$A$2:$A$4955,$A1437,ObservedSpeciesData!$D$2:$D$4955,$D1437),"")</f>
        <v/>
      </c>
      <c r="AF1437" s="23"/>
      <c r="AG1437" s="24"/>
      <c r="AH1437" s="23" t="str">
        <f>IF(ISNUMBER(AVERAGEIFS(ObservedSpeciesData!AH$2:AH$4955,ObservedSpeciesData!$A$2:$A$4955,$A1437,ObservedSpeciesData!$D$2:$D$4955,$D1437)),AVERAGEIFS(ObservedSpeciesData!AH$2:AH$4955,ObservedSpeciesData!$A$2:$A$4955,$A1437,ObservedSpeciesData!$D$2:$D$4955,$D1437),"")</f>
        <v/>
      </c>
      <c r="AI1437" s="23" t="str">
        <f>IF(ISNUMBER(AVERAGEIFS(ObservedSpeciesData!AI$2:AI$4955,ObservedSpeciesData!$A$2:$A$4955,$A1437,ObservedSpeciesData!$C$2:$C$4955,$C1437,ObservedSpeciesData!$D$2:$D$4955,$D1437)),AVERAGEIFS(ObservedSpeciesData!AI$2:AI$4955,ObservedSpeciesData!$A$2:$A$4955,$A1437,ObservedSpeciesData!$C$2:$C$4955,$C1437,ObservedSpeciesData!$D$2:$D$4955,$D1437),"")</f>
        <v/>
      </c>
      <c r="AJ1437" s="2">
        <f>COUNTIFS(ObservedSpeciesData!$A$2:$A$828,$A1437,ObservedSpeciesData!$D$2:$D$828,$D1437)</f>
        <v>0</v>
      </c>
      <c r="AK1437" s="2">
        <f t="shared" si="22"/>
        <v>7</v>
      </c>
    </row>
    <row r="1438" spans="1:37" x14ac:dyDescent="0.25">
      <c r="A1438" s="14" t="s">
        <v>84</v>
      </c>
      <c r="B1438" t="s">
        <v>80</v>
      </c>
      <c r="C1438" t="s">
        <v>79</v>
      </c>
      <c r="D1438" s="13">
        <v>42394</v>
      </c>
      <c r="E1438">
        <v>1</v>
      </c>
      <c r="F1438">
        <v>100</v>
      </c>
      <c r="G1438" s="2" t="s">
        <v>87</v>
      </c>
      <c r="H1438" s="2" t="s">
        <v>12</v>
      </c>
      <c r="I1438">
        <v>11</v>
      </c>
      <c r="J1438" s="2" t="s">
        <v>77</v>
      </c>
      <c r="K1438" s="2">
        <f>IF(ISNUMBER(AVERAGEIFS(ObservedSpeciesData!K$2:K$4955,ObservedSpeciesData!$A$2:$A$4955,$A1438,ObservedSpeciesData!$D$2:$D$4955,$D1438)),AVERAGEIFS(ObservedSpeciesData!K$2:K$4955,ObservedSpeciesData!$A$2:$A$4955,$A1438,ObservedSpeciesData!$D$2:$D$4955,$D1438),"")</f>
        <v>90</v>
      </c>
      <c r="L1438" s="26" t="str">
        <f>IF(ISNUMBER(AVERAGEIFS(ObservedSpeciesData!L$2:L$4955,ObservedSpeciesData!$A$2:$A$4955,$A1438,ObservedSpeciesData!$D$2:$D$4955,$D1438)),AVERAGEIFS(ObservedSpeciesData!L$2:L$4955,ObservedSpeciesData!$A$2:$A$4955,$A1438,ObservedSpeciesData!$D$2:$D$4955,$D1438),"")</f>
        <v/>
      </c>
      <c r="M1438" s="23" t="str">
        <f>IF(ISNUMBER(AVERAGEIFS(ObservedSpeciesData!M$2:M$4955,ObservedSpeciesData!$A$2:$A$4955,$A1438,ObservedSpeciesData!$D$2:$D$4955,$D1438)),AVERAGEIFS(ObservedSpeciesData!M$2:M$4955,ObservedSpeciesData!$A$2:$A$4955,$A1438,ObservedSpeciesData!$D$2:$D$4955,$D1438),"")</f>
        <v/>
      </c>
      <c r="N1438" s="23">
        <f>IF(ISNUMBER(AVERAGEIFS(ObservedSpeciesData!N$2:N$4955,ObservedSpeciesData!$A$2:$A$4955,$A1438,ObservedSpeciesData!$D$2:$D$4955,$D1438)),AVERAGEIFS(ObservedSpeciesData!N$2:N$4955,ObservedSpeciesData!$A$2:$A$4955,$A1438,ObservedSpeciesData!$D$2:$D$4955,$D1438),"")</f>
        <v>1567.249184</v>
      </c>
      <c r="O1438" s="23">
        <f>IF(ISNUMBER(AVERAGEIFS(ObservedSpeciesData!O$2:O$4955,ObservedSpeciesData!$A$2:$A$4955,$A1438,ObservedSpeciesData!$D$2:$D$4955,$D1438)),AVERAGEIFS(ObservedSpeciesData!O$2:O$4955,ObservedSpeciesData!$A$2:$A$4955,$A1438,ObservedSpeciesData!$D$2:$D$4955,$D1438),"")</f>
        <v>156.72491839999998</v>
      </c>
      <c r="P1438" s="23">
        <f>IF(ISNUMBER(AVERAGEIFS(ObservedSpeciesData!P$2:P$4955,ObservedSpeciesData!$A$2:$A$4955,$A1438,ObservedSpeciesData!$C$2:$C$4955,$C1438,ObservedSpeciesData!$D$2:$D$4955,$D1438)),AVERAGEIFS(ObservedSpeciesData!P$2:P$4955,ObservedSpeciesData!$A$2:$A$4955,$A1438,ObservedSpeciesData!$C$2:$C$4955,$C1438,ObservedSpeciesData!$D$2:$D$4955,$D1438),"")</f>
        <v>599.19279122124806</v>
      </c>
      <c r="Q1438" s="23"/>
      <c r="R1438" s="25">
        <f>IF(ISNUMBER(AVERAGEIFS(ObservedSpeciesData!R$2:R$4955,ObservedSpeciesData!$A$2:$A$4955,$A1438,ObservedSpeciesData!$D$2:$D$4955,$D1438)),AVERAGEIFS(ObservedSpeciesData!R$2:R$4955,ObservedSpeciesData!$A$2:$A$4955,$A1438,ObservedSpeciesData!$D$2:$D$4955,$D1438),"")</f>
        <v>15.179653446160584</v>
      </c>
      <c r="S1438" s="25">
        <f>IF(ISNUMBER(AVERAGEIFS(ObservedSpeciesData!S$2:S$4955,ObservedSpeciesData!$A$2:$A$4955,$A1438,ObservedSpeciesData!$D$2:$D$4955,$D1438)),AVERAGEIFS(ObservedSpeciesData!S$2:S$4955,ObservedSpeciesData!$A$2:$A$4955,$A1438,ObservedSpeciesData!$D$2:$D$4955,$D1438),"")</f>
        <v>40.124246209105088</v>
      </c>
      <c r="T1438" s="23">
        <f>IF(ISNUMBER(AVERAGEIFS(ObservedSpeciesData!T$2:T$4955,ObservedSpeciesData!$A$2:$A$4955,$A1438,ObservedSpeciesData!$D$2:$D$4955,$D1438)),AVERAGEIFS(ObservedSpeciesData!T$2:T$4955,ObservedSpeciesData!$A$2:$A$4955,$A1438,ObservedSpeciesData!$D$2:$D$4955,$D1438),"")</f>
        <v>3.6063403716821978</v>
      </c>
      <c r="U1438" s="24">
        <f>IF(ISNUMBER(AVERAGEIFS(ObservedSpeciesData!U$2:U$4955,ObservedSpeciesData!$A$2:$A$4955,$A1438,ObservedSpeciesData!$C$2:$C$4955,$C1438,ObservedSpeciesData!$D$2:$D$4955,$D1438)),AVERAGEIFS(ObservedSpeciesData!U$2:U$4955,ObservedSpeciesData!$A$2:$A$4955,$A1438,ObservedSpeciesData!$C$2:$C$4955,$C1438,ObservedSpeciesData!$D$2:$D$4955,$D1438),"")</f>
        <v>0.15179653446160585</v>
      </c>
      <c r="V1438" s="23" t="str">
        <f>IF(ISNUMBER(AVERAGEIFS(ObservedSpeciesData!V$2:V$4955,ObservedSpeciesData!$A$2:$A$4955,$A1438,ObservedSpeciesData!$D$2:$D$4955,$D1438)),AVERAGEIFS(ObservedSpeciesData!V$2:V$4955,ObservedSpeciesData!$A$2:$A$4955,$A1438,ObservedSpeciesData!$D$2:$D$4955,$D1438),"")</f>
        <v/>
      </c>
      <c r="W1438" s="23" t="str">
        <f>IF(ISNUMBER(AVERAGEIFS(ObservedSpeciesData!W$2:W$4955,ObservedSpeciesData!$A$2:$A$4955,$A1438,ObservedSpeciesData!$D$2:$D$4955,$D1438)),AVERAGEIFS(ObservedSpeciesData!W$2:W$4955,ObservedSpeciesData!$A$2:$A$4955,$A1438,ObservedSpeciesData!$D$2:$D$4955,$D1438),"")</f>
        <v/>
      </c>
      <c r="X1438" s="23" t="str">
        <f>IF(ISNUMBER(AVERAGEIFS(ObservedSpeciesData!X$2:X$4955,ObservedSpeciesData!$A$2:$A$4955,$A1438,ObservedSpeciesData!$D$2:$D$4955,$D1438)),AVERAGEIFS(ObservedSpeciesData!X$2:X$4955,ObservedSpeciesData!$A$2:$A$4955,$A1438,ObservedSpeciesData!$D$2:$D$4955,$D1438),"")</f>
        <v/>
      </c>
      <c r="Y1438" s="23" t="str">
        <f>IF(ISNUMBER(AVERAGEIFS(ObservedSpeciesData!Y$2:Y$4955,ObservedSpeciesData!$A$2:$A$4955,$A1438,ObservedSpeciesData!$D$2:$D$4955,$D1438)),AVERAGEIFS(ObservedSpeciesData!Y$2:Y$4955,ObservedSpeciesData!$A$2:$A$4955,$A1438,ObservedSpeciesData!$D$2:$D$4955,$D1438),"")</f>
        <v/>
      </c>
      <c r="Z1438" s="23" t="str">
        <f>IF(ISNUMBER(AVERAGEIFS(ObservedSpeciesData!Z$2:Z$4955,ObservedSpeciesData!$A$2:$A$4955,$A1438,ObservedSpeciesData!$D$2:$D$4955,$D1438)),AVERAGEIFS(ObservedSpeciesData!Z$2:Z$4955,ObservedSpeciesData!$A$2:$A$4955,$A1438,ObservedSpeciesData!$D$2:$D$4955,$D1438),"")</f>
        <v/>
      </c>
      <c r="AA1438" s="23" t="str">
        <f>IF(ISNUMBER(AVERAGEIFS(ObservedSpeciesData!AA$2:AA$4955,ObservedSpeciesData!$A$2:$A$4955,$A1438,ObservedSpeciesData!$D$2:$D$4955,$D1438)),AVERAGEIFS(ObservedSpeciesData!AA$2:AA$4955,ObservedSpeciesData!$A$2:$A$4955,$A1438,ObservedSpeciesData!$D$2:$D$4955,$D1438),"")</f>
        <v/>
      </c>
      <c r="AB1438" s="24" t="str">
        <f>IF(ISNUMBER(AVERAGEIFS(ObservedSpeciesData!AB$2:AB$4955,ObservedSpeciesData!$A$2:$A$4955,$A1438,ObservedSpeciesData!$D$2:$D$4955,$D1438)),AVERAGEIFS(ObservedSpeciesData!AB$2:AB$4955,ObservedSpeciesData!$A$2:$A$4955,$A1438,ObservedSpeciesData!$D$2:$D$4955,$D1438),"")</f>
        <v/>
      </c>
      <c r="AC1438" s="24" t="str">
        <f>IF(ISNUMBER(AVERAGEIFS(ObservedSpeciesData!AC$2:AC$4955,ObservedSpeciesData!$A$2:$A$4955,$A1438,ObservedSpeciesData!$D$2:$D$4955,$D1438)),AVERAGEIFS(ObservedSpeciesData!AC$2:AC$4955,ObservedSpeciesData!$A$2:$A$4955,$A1438,ObservedSpeciesData!$D$2:$D$4955,$D1438),"")</f>
        <v/>
      </c>
      <c r="AD1438" s="23" t="str">
        <f>IF(ISNUMBER(AVERAGEIFS(ObservedSpeciesData!AD$2:AD$4955,ObservedSpeciesData!$A$2:$A$4955,$A1438,ObservedSpeciesData!$D$2:$D$4955,$D1438)),AVERAGEIFS(ObservedSpeciesData!AD$2:AD$4955,ObservedSpeciesData!$A$2:$A$4955,$A1438,ObservedSpeciesData!$D$2:$D$4955,$D1438),"")</f>
        <v/>
      </c>
      <c r="AE1438" s="24" t="str">
        <f>IF(ISNUMBER(AVERAGEIFS(ObservedSpeciesData!AE$2:AE$4955,ObservedSpeciesData!$A$2:$A$4955,$A1438,ObservedSpeciesData!$D$2:$D$4955,$D1438)),AVERAGEIFS(ObservedSpeciesData!AE$2:AE$4955,ObservedSpeciesData!$A$2:$A$4955,$A1438,ObservedSpeciesData!$D$2:$D$4955,$D1438),"")</f>
        <v/>
      </c>
      <c r="AF1438" s="23"/>
      <c r="AG1438" s="24"/>
      <c r="AH1438" s="23" t="str">
        <f>IF(ISNUMBER(AVERAGEIFS(ObservedSpeciesData!AH$2:AH$4955,ObservedSpeciesData!$A$2:$A$4955,$A1438,ObservedSpeciesData!$D$2:$D$4955,$D1438)),AVERAGEIFS(ObservedSpeciesData!AH$2:AH$4955,ObservedSpeciesData!$A$2:$A$4955,$A1438,ObservedSpeciesData!$D$2:$D$4955,$D1438),"")</f>
        <v/>
      </c>
      <c r="AI1438" s="23" t="str">
        <f>IF(ISNUMBER(AVERAGEIFS(ObservedSpeciesData!AI$2:AI$4955,ObservedSpeciesData!$A$2:$A$4955,$A1438,ObservedSpeciesData!$C$2:$C$4955,$C1438,ObservedSpeciesData!$D$2:$D$4955,$D1438)),AVERAGEIFS(ObservedSpeciesData!AI$2:AI$4955,ObservedSpeciesData!$A$2:$A$4955,$A1438,ObservedSpeciesData!$C$2:$C$4955,$C1438,ObservedSpeciesData!$D$2:$D$4955,$D1438),"")</f>
        <v/>
      </c>
      <c r="AJ1438" s="2">
        <f>COUNTIFS(ObservedSpeciesData!$A$2:$A$828,$A1438,ObservedSpeciesData!$D$2:$D$828,$D1438)</f>
        <v>0</v>
      </c>
      <c r="AK1438" s="2">
        <f t="shared" si="22"/>
        <v>7</v>
      </c>
    </row>
    <row r="1439" spans="1:37" x14ac:dyDescent="0.25">
      <c r="A1439" s="14" t="s">
        <v>83</v>
      </c>
      <c r="B1439" t="s">
        <v>80</v>
      </c>
      <c r="C1439" t="s">
        <v>79</v>
      </c>
      <c r="D1439" s="13">
        <v>42394</v>
      </c>
      <c r="E1439">
        <v>1</v>
      </c>
      <c r="F1439">
        <v>200</v>
      </c>
      <c r="G1439" s="2" t="s">
        <v>87</v>
      </c>
      <c r="H1439" s="2" t="s">
        <v>12</v>
      </c>
      <c r="I1439">
        <v>11</v>
      </c>
      <c r="J1439" s="2" t="s">
        <v>77</v>
      </c>
      <c r="K1439" s="2">
        <f>IF(ISNUMBER(AVERAGEIFS(ObservedSpeciesData!K$2:K$4955,ObservedSpeciesData!$A$2:$A$4955,$A1439,ObservedSpeciesData!$D$2:$D$4955,$D1439)),AVERAGEIFS(ObservedSpeciesData!K$2:K$4955,ObservedSpeciesData!$A$2:$A$4955,$A1439,ObservedSpeciesData!$D$2:$D$4955,$D1439),"")</f>
        <v>180</v>
      </c>
      <c r="L1439" s="26" t="str">
        <f>IF(ISNUMBER(AVERAGEIFS(ObservedSpeciesData!L$2:L$4955,ObservedSpeciesData!$A$2:$A$4955,$A1439,ObservedSpeciesData!$D$2:$D$4955,$D1439)),AVERAGEIFS(ObservedSpeciesData!L$2:L$4955,ObservedSpeciesData!$A$2:$A$4955,$A1439,ObservedSpeciesData!$D$2:$D$4955,$D1439),"")</f>
        <v/>
      </c>
      <c r="M1439" s="23" t="str">
        <f>IF(ISNUMBER(AVERAGEIFS(ObservedSpeciesData!M$2:M$4955,ObservedSpeciesData!$A$2:$A$4955,$A1439,ObservedSpeciesData!$D$2:$D$4955,$D1439)),AVERAGEIFS(ObservedSpeciesData!M$2:M$4955,ObservedSpeciesData!$A$2:$A$4955,$A1439,ObservedSpeciesData!$D$2:$D$4955,$D1439),"")</f>
        <v/>
      </c>
      <c r="N1439" s="23">
        <f>IF(ISNUMBER(AVERAGEIFS(ObservedSpeciesData!N$2:N$4955,ObservedSpeciesData!$A$2:$A$4955,$A1439,ObservedSpeciesData!$D$2:$D$4955,$D1439)),AVERAGEIFS(ObservedSpeciesData!N$2:N$4955,ObservedSpeciesData!$A$2:$A$4955,$A1439,ObservedSpeciesData!$D$2:$D$4955,$D1439),"")</f>
        <v>1094.4217022222222</v>
      </c>
      <c r="O1439" s="23">
        <f>IF(ISNUMBER(AVERAGEIFS(ObservedSpeciesData!O$2:O$4955,ObservedSpeciesData!$A$2:$A$4955,$A1439,ObservedSpeciesData!$D$2:$D$4955,$D1439)),AVERAGEIFS(ObservedSpeciesData!O$2:O$4955,ObservedSpeciesData!$A$2:$A$4955,$A1439,ObservedSpeciesData!$D$2:$D$4955,$D1439),"")</f>
        <v>109.44217022222222</v>
      </c>
      <c r="P1439" s="23">
        <f>IF(ISNUMBER(AVERAGEIFS(ObservedSpeciesData!P$2:P$4955,ObservedSpeciesData!$A$2:$A$4955,$A1439,ObservedSpeciesData!$C$2:$C$4955,$C1439,ObservedSpeciesData!$D$2:$D$4955,$D1439)),AVERAGEIFS(ObservedSpeciesData!P$2:P$4955,ObservedSpeciesData!$A$2:$A$4955,$A1439,ObservedSpeciesData!$C$2:$C$4955,$C1439,ObservedSpeciesData!$D$2:$D$4955,$D1439),"")</f>
        <v>644.16260848888885</v>
      </c>
      <c r="Q1439" s="23"/>
      <c r="R1439" s="25">
        <f>IF(ISNUMBER(AVERAGEIFS(ObservedSpeciesData!R$2:R$4955,ObservedSpeciesData!$A$2:$A$4955,$A1439,ObservedSpeciesData!$D$2:$D$4955,$D1439)),AVERAGEIFS(ObservedSpeciesData!R$2:R$4955,ObservedSpeciesData!$A$2:$A$4955,$A1439,ObservedSpeciesData!$D$2:$D$4955,$D1439),"")</f>
        <v>6.1603778403707778</v>
      </c>
      <c r="S1439" s="25">
        <f>IF(ISNUMBER(AVERAGEIFS(ObservedSpeciesData!S$2:S$4955,ObservedSpeciesData!$A$2:$A$4955,$A1439,ObservedSpeciesData!$D$2:$D$4955,$D1439)),AVERAGEIFS(ObservedSpeciesData!S$2:S$4955,ObservedSpeciesData!$A$2:$A$4955,$A1439,ObservedSpeciesData!$D$2:$D$4955,$D1439),"")</f>
        <v>44.999243796826626</v>
      </c>
      <c r="T1439" s="23">
        <f>IF(ISNUMBER(AVERAGEIFS(ObservedSpeciesData!T$2:T$4955,ObservedSpeciesData!$A$2:$A$4955,$A1439,ObservedSpeciesData!$D$2:$D$4955,$D1439)),AVERAGEIFS(ObservedSpeciesData!T$2:T$4955,ObservedSpeciesData!$A$2:$A$4955,$A1439,ObservedSpeciesData!$D$2:$D$4955,$D1439),"")</f>
        <v>4.7458073710869755</v>
      </c>
      <c r="U1439" s="24">
        <f>IF(ISNUMBER(AVERAGEIFS(ObservedSpeciesData!U$2:U$4955,ObservedSpeciesData!$A$2:$A$4955,$A1439,ObservedSpeciesData!$C$2:$C$4955,$C1439,ObservedSpeciesData!$D$2:$D$4955,$D1439)),AVERAGEIFS(ObservedSpeciesData!U$2:U$4955,ObservedSpeciesData!$A$2:$A$4955,$A1439,ObservedSpeciesData!$C$2:$C$4955,$C1439,ObservedSpeciesData!$D$2:$D$4955,$D1439),"")</f>
        <v>6.1603778403707767E-2</v>
      </c>
      <c r="V1439" s="23" t="str">
        <f>IF(ISNUMBER(AVERAGEIFS(ObservedSpeciesData!V$2:V$4955,ObservedSpeciesData!$A$2:$A$4955,$A1439,ObservedSpeciesData!$D$2:$D$4955,$D1439)),AVERAGEIFS(ObservedSpeciesData!V$2:V$4955,ObservedSpeciesData!$A$2:$A$4955,$A1439,ObservedSpeciesData!$D$2:$D$4955,$D1439),"")</f>
        <v/>
      </c>
      <c r="W1439" s="23" t="str">
        <f>IF(ISNUMBER(AVERAGEIFS(ObservedSpeciesData!W$2:W$4955,ObservedSpeciesData!$A$2:$A$4955,$A1439,ObservedSpeciesData!$D$2:$D$4955,$D1439)),AVERAGEIFS(ObservedSpeciesData!W$2:W$4955,ObservedSpeciesData!$A$2:$A$4955,$A1439,ObservedSpeciesData!$D$2:$D$4955,$D1439),"")</f>
        <v/>
      </c>
      <c r="X1439" s="23" t="str">
        <f>IF(ISNUMBER(AVERAGEIFS(ObservedSpeciesData!X$2:X$4955,ObservedSpeciesData!$A$2:$A$4955,$A1439,ObservedSpeciesData!$D$2:$D$4955,$D1439)),AVERAGEIFS(ObservedSpeciesData!X$2:X$4955,ObservedSpeciesData!$A$2:$A$4955,$A1439,ObservedSpeciesData!$D$2:$D$4955,$D1439),"")</f>
        <v/>
      </c>
      <c r="Y1439" s="23" t="str">
        <f>IF(ISNUMBER(AVERAGEIFS(ObservedSpeciesData!Y$2:Y$4955,ObservedSpeciesData!$A$2:$A$4955,$A1439,ObservedSpeciesData!$D$2:$D$4955,$D1439)),AVERAGEIFS(ObservedSpeciesData!Y$2:Y$4955,ObservedSpeciesData!$A$2:$A$4955,$A1439,ObservedSpeciesData!$D$2:$D$4955,$D1439),"")</f>
        <v/>
      </c>
      <c r="Z1439" s="23" t="str">
        <f>IF(ISNUMBER(AVERAGEIFS(ObservedSpeciesData!Z$2:Z$4955,ObservedSpeciesData!$A$2:$A$4955,$A1439,ObservedSpeciesData!$D$2:$D$4955,$D1439)),AVERAGEIFS(ObservedSpeciesData!Z$2:Z$4955,ObservedSpeciesData!$A$2:$A$4955,$A1439,ObservedSpeciesData!$D$2:$D$4955,$D1439),"")</f>
        <v/>
      </c>
      <c r="AA1439" s="23" t="str">
        <f>IF(ISNUMBER(AVERAGEIFS(ObservedSpeciesData!AA$2:AA$4955,ObservedSpeciesData!$A$2:$A$4955,$A1439,ObservedSpeciesData!$D$2:$D$4955,$D1439)),AVERAGEIFS(ObservedSpeciesData!AA$2:AA$4955,ObservedSpeciesData!$A$2:$A$4955,$A1439,ObservedSpeciesData!$D$2:$D$4955,$D1439),"")</f>
        <v/>
      </c>
      <c r="AB1439" s="24" t="str">
        <f>IF(ISNUMBER(AVERAGEIFS(ObservedSpeciesData!AB$2:AB$4955,ObservedSpeciesData!$A$2:$A$4955,$A1439,ObservedSpeciesData!$D$2:$D$4955,$D1439)),AVERAGEIFS(ObservedSpeciesData!AB$2:AB$4955,ObservedSpeciesData!$A$2:$A$4955,$A1439,ObservedSpeciesData!$D$2:$D$4955,$D1439),"")</f>
        <v/>
      </c>
      <c r="AC1439" s="24" t="str">
        <f>IF(ISNUMBER(AVERAGEIFS(ObservedSpeciesData!AC$2:AC$4955,ObservedSpeciesData!$A$2:$A$4955,$A1439,ObservedSpeciesData!$D$2:$D$4955,$D1439)),AVERAGEIFS(ObservedSpeciesData!AC$2:AC$4955,ObservedSpeciesData!$A$2:$A$4955,$A1439,ObservedSpeciesData!$D$2:$D$4955,$D1439),"")</f>
        <v/>
      </c>
      <c r="AD1439" s="23" t="str">
        <f>IF(ISNUMBER(AVERAGEIFS(ObservedSpeciesData!AD$2:AD$4955,ObservedSpeciesData!$A$2:$A$4955,$A1439,ObservedSpeciesData!$D$2:$D$4955,$D1439)),AVERAGEIFS(ObservedSpeciesData!AD$2:AD$4955,ObservedSpeciesData!$A$2:$A$4955,$A1439,ObservedSpeciesData!$D$2:$D$4955,$D1439),"")</f>
        <v/>
      </c>
      <c r="AE1439" s="24" t="str">
        <f>IF(ISNUMBER(AVERAGEIFS(ObservedSpeciesData!AE$2:AE$4955,ObservedSpeciesData!$A$2:$A$4955,$A1439,ObservedSpeciesData!$D$2:$D$4955,$D1439)),AVERAGEIFS(ObservedSpeciesData!AE$2:AE$4955,ObservedSpeciesData!$A$2:$A$4955,$A1439,ObservedSpeciesData!$D$2:$D$4955,$D1439),"")</f>
        <v/>
      </c>
      <c r="AF1439" s="23"/>
      <c r="AG1439" s="24"/>
      <c r="AH1439" s="23" t="str">
        <f>IF(ISNUMBER(AVERAGEIFS(ObservedSpeciesData!AH$2:AH$4955,ObservedSpeciesData!$A$2:$A$4955,$A1439,ObservedSpeciesData!$D$2:$D$4955,$D1439)),AVERAGEIFS(ObservedSpeciesData!AH$2:AH$4955,ObservedSpeciesData!$A$2:$A$4955,$A1439,ObservedSpeciesData!$D$2:$D$4955,$D1439),"")</f>
        <v/>
      </c>
      <c r="AI1439" s="23" t="str">
        <f>IF(ISNUMBER(AVERAGEIFS(ObservedSpeciesData!AI$2:AI$4955,ObservedSpeciesData!$A$2:$A$4955,$A1439,ObservedSpeciesData!$C$2:$C$4955,$C1439,ObservedSpeciesData!$D$2:$D$4955,$D1439)),AVERAGEIFS(ObservedSpeciesData!AI$2:AI$4955,ObservedSpeciesData!$A$2:$A$4955,$A1439,ObservedSpeciesData!$C$2:$C$4955,$C1439,ObservedSpeciesData!$D$2:$D$4955,$D1439),"")</f>
        <v/>
      </c>
      <c r="AJ1439" s="2">
        <f>COUNTIFS(ObservedSpeciesData!$A$2:$A$828,$A1439,ObservedSpeciesData!$D$2:$D$828,$D1439)</f>
        <v>0</v>
      </c>
      <c r="AK1439" s="2">
        <f t="shared" si="22"/>
        <v>7</v>
      </c>
    </row>
    <row r="1440" spans="1:37" x14ac:dyDescent="0.25">
      <c r="A1440" s="14" t="s">
        <v>82</v>
      </c>
      <c r="B1440" t="s">
        <v>80</v>
      </c>
      <c r="C1440" t="s">
        <v>79</v>
      </c>
      <c r="D1440" s="13">
        <v>42394</v>
      </c>
      <c r="E1440">
        <v>1</v>
      </c>
      <c r="F1440">
        <v>350</v>
      </c>
      <c r="G1440" s="2" t="s">
        <v>87</v>
      </c>
      <c r="H1440" s="2" t="s">
        <v>12</v>
      </c>
      <c r="I1440">
        <v>11</v>
      </c>
      <c r="J1440" s="2" t="s">
        <v>77</v>
      </c>
      <c r="K1440" s="2">
        <f>IF(ISNUMBER(AVERAGEIFS(ObservedSpeciesData!K$2:K$4955,ObservedSpeciesData!$A$2:$A$4955,$A1440,ObservedSpeciesData!$D$2:$D$4955,$D1440)),AVERAGEIFS(ObservedSpeciesData!K$2:K$4955,ObservedSpeciesData!$A$2:$A$4955,$A1440,ObservedSpeciesData!$D$2:$D$4955,$D1440),"")</f>
        <v>315</v>
      </c>
      <c r="L1440" s="26" t="str">
        <f>IF(ISNUMBER(AVERAGEIFS(ObservedSpeciesData!L$2:L$4955,ObservedSpeciesData!$A$2:$A$4955,$A1440,ObservedSpeciesData!$D$2:$D$4955,$D1440)),AVERAGEIFS(ObservedSpeciesData!L$2:L$4955,ObservedSpeciesData!$A$2:$A$4955,$A1440,ObservedSpeciesData!$D$2:$D$4955,$D1440),"")</f>
        <v/>
      </c>
      <c r="M1440" s="23" t="str">
        <f>IF(ISNUMBER(AVERAGEIFS(ObservedSpeciesData!M$2:M$4955,ObservedSpeciesData!$A$2:$A$4955,$A1440,ObservedSpeciesData!$D$2:$D$4955,$D1440)),AVERAGEIFS(ObservedSpeciesData!M$2:M$4955,ObservedSpeciesData!$A$2:$A$4955,$A1440,ObservedSpeciesData!$D$2:$D$4955,$D1440),"")</f>
        <v/>
      </c>
      <c r="N1440" s="23">
        <f>IF(ISNUMBER(AVERAGEIFS(ObservedSpeciesData!N$2:N$4955,ObservedSpeciesData!$A$2:$A$4955,$A1440,ObservedSpeciesData!$D$2:$D$4955,$D1440)),AVERAGEIFS(ObservedSpeciesData!N$2:N$4955,ObservedSpeciesData!$A$2:$A$4955,$A1440,ObservedSpeciesData!$D$2:$D$4955,$D1440),"")</f>
        <v>1602.1301359999998</v>
      </c>
      <c r="O1440" s="23">
        <f>IF(ISNUMBER(AVERAGEIFS(ObservedSpeciesData!O$2:O$4955,ObservedSpeciesData!$A$2:$A$4955,$A1440,ObservedSpeciesData!$D$2:$D$4955,$D1440)),AVERAGEIFS(ObservedSpeciesData!O$2:O$4955,ObservedSpeciesData!$A$2:$A$4955,$A1440,ObservedSpeciesData!$D$2:$D$4955,$D1440),"")</f>
        <v>160.21301359999998</v>
      </c>
      <c r="P1440" s="23">
        <f>IF(ISNUMBER(AVERAGEIFS(ObservedSpeciesData!P$2:P$4955,ObservedSpeciesData!$A$2:$A$4955,$A1440,ObservedSpeciesData!$C$2:$C$4955,$C1440,ObservedSpeciesData!$D$2:$D$4955,$D1440)),AVERAGEIFS(ObservedSpeciesData!P$2:P$4955,ObservedSpeciesData!$A$2:$A$4955,$A1440,ObservedSpeciesData!$C$2:$C$4955,$C1440,ObservedSpeciesData!$D$2:$D$4955,$D1440),"")</f>
        <v>1148.3723987999999</v>
      </c>
      <c r="Q1440" s="23"/>
      <c r="R1440" s="25">
        <f>IF(ISNUMBER(AVERAGEIFS(ObservedSpeciesData!R$2:R$4955,ObservedSpeciesData!$A$2:$A$4955,$A1440,ObservedSpeciesData!$D$2:$D$4955,$D1440)),AVERAGEIFS(ObservedSpeciesData!R$2:R$4955,ObservedSpeciesData!$A$2:$A$4955,$A1440,ObservedSpeciesData!$D$2:$D$4955,$D1440),"")</f>
        <v>6.0695062117359067</v>
      </c>
      <c r="S1440" s="25">
        <f>IF(ISNUMBER(AVERAGEIFS(ObservedSpeciesData!S$2:S$4955,ObservedSpeciesData!$A$2:$A$4955,$A1440,ObservedSpeciesData!$D$2:$D$4955,$D1440)),AVERAGEIFS(ObservedSpeciesData!S$2:S$4955,ObservedSpeciesData!$A$2:$A$4955,$A1440,ObservedSpeciesData!$D$2:$D$4955,$D1440),"")</f>
        <v>33.492805176969625</v>
      </c>
      <c r="T1440" s="23">
        <f>IF(ISNUMBER(AVERAGEIFS(ObservedSpeciesData!T$2:T$4955,ObservedSpeciesData!$A$2:$A$4955,$A1440,ObservedSpeciesData!$D$2:$D$4955,$D1440)),AVERAGEIFS(ObservedSpeciesData!T$2:T$4955,ObservedSpeciesData!$A$2:$A$4955,$A1440,ObservedSpeciesData!$D$2:$D$4955,$D1440),"")</f>
        <v>3.3343559589039291</v>
      </c>
      <c r="U1440" s="24">
        <f>IF(ISNUMBER(AVERAGEIFS(ObservedSpeciesData!U$2:U$4955,ObservedSpeciesData!$A$2:$A$4955,$A1440,ObservedSpeciesData!$C$2:$C$4955,$C1440,ObservedSpeciesData!$D$2:$D$4955,$D1440)),AVERAGEIFS(ObservedSpeciesData!U$2:U$4955,ObservedSpeciesData!$A$2:$A$4955,$A1440,ObservedSpeciesData!$C$2:$C$4955,$C1440,ObservedSpeciesData!$D$2:$D$4955,$D1440),"")</f>
        <v>6.0695062117359068E-2</v>
      </c>
      <c r="V1440" s="23" t="str">
        <f>IF(ISNUMBER(AVERAGEIFS(ObservedSpeciesData!V$2:V$4955,ObservedSpeciesData!$A$2:$A$4955,$A1440,ObservedSpeciesData!$D$2:$D$4955,$D1440)),AVERAGEIFS(ObservedSpeciesData!V$2:V$4955,ObservedSpeciesData!$A$2:$A$4955,$A1440,ObservedSpeciesData!$D$2:$D$4955,$D1440),"")</f>
        <v/>
      </c>
      <c r="W1440" s="23" t="str">
        <f>IF(ISNUMBER(AVERAGEIFS(ObservedSpeciesData!W$2:W$4955,ObservedSpeciesData!$A$2:$A$4955,$A1440,ObservedSpeciesData!$D$2:$D$4955,$D1440)),AVERAGEIFS(ObservedSpeciesData!W$2:W$4955,ObservedSpeciesData!$A$2:$A$4955,$A1440,ObservedSpeciesData!$D$2:$D$4955,$D1440),"")</f>
        <v/>
      </c>
      <c r="X1440" s="23" t="str">
        <f>IF(ISNUMBER(AVERAGEIFS(ObservedSpeciesData!X$2:X$4955,ObservedSpeciesData!$A$2:$A$4955,$A1440,ObservedSpeciesData!$D$2:$D$4955,$D1440)),AVERAGEIFS(ObservedSpeciesData!X$2:X$4955,ObservedSpeciesData!$A$2:$A$4955,$A1440,ObservedSpeciesData!$D$2:$D$4955,$D1440),"")</f>
        <v/>
      </c>
      <c r="Y1440" s="23" t="str">
        <f>IF(ISNUMBER(AVERAGEIFS(ObservedSpeciesData!Y$2:Y$4955,ObservedSpeciesData!$A$2:$A$4955,$A1440,ObservedSpeciesData!$D$2:$D$4955,$D1440)),AVERAGEIFS(ObservedSpeciesData!Y$2:Y$4955,ObservedSpeciesData!$A$2:$A$4955,$A1440,ObservedSpeciesData!$D$2:$D$4955,$D1440),"")</f>
        <v/>
      </c>
      <c r="Z1440" s="23" t="str">
        <f>IF(ISNUMBER(AVERAGEIFS(ObservedSpeciesData!Z$2:Z$4955,ObservedSpeciesData!$A$2:$A$4955,$A1440,ObservedSpeciesData!$D$2:$D$4955,$D1440)),AVERAGEIFS(ObservedSpeciesData!Z$2:Z$4955,ObservedSpeciesData!$A$2:$A$4955,$A1440,ObservedSpeciesData!$D$2:$D$4955,$D1440),"")</f>
        <v/>
      </c>
      <c r="AA1440" s="23" t="str">
        <f>IF(ISNUMBER(AVERAGEIFS(ObservedSpeciesData!AA$2:AA$4955,ObservedSpeciesData!$A$2:$A$4955,$A1440,ObservedSpeciesData!$D$2:$D$4955,$D1440)),AVERAGEIFS(ObservedSpeciesData!AA$2:AA$4955,ObservedSpeciesData!$A$2:$A$4955,$A1440,ObservedSpeciesData!$D$2:$D$4955,$D1440),"")</f>
        <v/>
      </c>
      <c r="AB1440" s="24" t="str">
        <f>IF(ISNUMBER(AVERAGEIFS(ObservedSpeciesData!AB$2:AB$4955,ObservedSpeciesData!$A$2:$A$4955,$A1440,ObservedSpeciesData!$D$2:$D$4955,$D1440)),AVERAGEIFS(ObservedSpeciesData!AB$2:AB$4955,ObservedSpeciesData!$A$2:$A$4955,$A1440,ObservedSpeciesData!$D$2:$D$4955,$D1440),"")</f>
        <v/>
      </c>
      <c r="AC1440" s="24" t="str">
        <f>IF(ISNUMBER(AVERAGEIFS(ObservedSpeciesData!AC$2:AC$4955,ObservedSpeciesData!$A$2:$A$4955,$A1440,ObservedSpeciesData!$D$2:$D$4955,$D1440)),AVERAGEIFS(ObservedSpeciesData!AC$2:AC$4955,ObservedSpeciesData!$A$2:$A$4955,$A1440,ObservedSpeciesData!$D$2:$D$4955,$D1440),"")</f>
        <v/>
      </c>
      <c r="AD1440" s="23" t="str">
        <f>IF(ISNUMBER(AVERAGEIFS(ObservedSpeciesData!AD$2:AD$4955,ObservedSpeciesData!$A$2:$A$4955,$A1440,ObservedSpeciesData!$D$2:$D$4955,$D1440)),AVERAGEIFS(ObservedSpeciesData!AD$2:AD$4955,ObservedSpeciesData!$A$2:$A$4955,$A1440,ObservedSpeciesData!$D$2:$D$4955,$D1440),"")</f>
        <v/>
      </c>
      <c r="AE1440" s="24" t="str">
        <f>IF(ISNUMBER(AVERAGEIFS(ObservedSpeciesData!AE$2:AE$4955,ObservedSpeciesData!$A$2:$A$4955,$A1440,ObservedSpeciesData!$D$2:$D$4955,$D1440)),AVERAGEIFS(ObservedSpeciesData!AE$2:AE$4955,ObservedSpeciesData!$A$2:$A$4955,$A1440,ObservedSpeciesData!$D$2:$D$4955,$D1440),"")</f>
        <v/>
      </c>
      <c r="AF1440" s="23"/>
      <c r="AG1440" s="24"/>
      <c r="AH1440" s="23" t="str">
        <f>IF(ISNUMBER(AVERAGEIFS(ObservedSpeciesData!AH$2:AH$4955,ObservedSpeciesData!$A$2:$A$4955,$A1440,ObservedSpeciesData!$D$2:$D$4955,$D1440)),AVERAGEIFS(ObservedSpeciesData!AH$2:AH$4955,ObservedSpeciesData!$A$2:$A$4955,$A1440,ObservedSpeciesData!$D$2:$D$4955,$D1440),"")</f>
        <v/>
      </c>
      <c r="AI1440" s="23" t="str">
        <f>IF(ISNUMBER(AVERAGEIFS(ObservedSpeciesData!AI$2:AI$4955,ObservedSpeciesData!$A$2:$A$4955,$A1440,ObservedSpeciesData!$C$2:$C$4955,$C1440,ObservedSpeciesData!$D$2:$D$4955,$D1440)),AVERAGEIFS(ObservedSpeciesData!AI$2:AI$4955,ObservedSpeciesData!$A$2:$A$4955,$A1440,ObservedSpeciesData!$C$2:$C$4955,$C1440,ObservedSpeciesData!$D$2:$D$4955,$D1440),"")</f>
        <v/>
      </c>
      <c r="AJ1440" s="2">
        <f>COUNTIFS(ObservedSpeciesData!$A$2:$A$828,$A1440,ObservedSpeciesData!$D$2:$D$828,$D1440)</f>
        <v>0</v>
      </c>
      <c r="AK1440" s="2">
        <f t="shared" si="22"/>
        <v>7</v>
      </c>
    </row>
    <row r="1441" spans="1:37" x14ac:dyDescent="0.25">
      <c r="A1441" s="14" t="s">
        <v>81</v>
      </c>
      <c r="B1441" t="s">
        <v>80</v>
      </c>
      <c r="C1441" t="s">
        <v>79</v>
      </c>
      <c r="D1441" s="13">
        <v>42394</v>
      </c>
      <c r="E1441">
        <v>1</v>
      </c>
      <c r="F1441">
        <v>500</v>
      </c>
      <c r="G1441" s="2" t="s">
        <v>87</v>
      </c>
      <c r="H1441" s="2" t="s">
        <v>12</v>
      </c>
      <c r="I1441">
        <v>11</v>
      </c>
      <c r="J1441" s="2" t="s">
        <v>77</v>
      </c>
      <c r="K1441" s="2">
        <f>IF(ISNUMBER(AVERAGEIFS(ObservedSpeciesData!K$2:K$4955,ObservedSpeciesData!$A$2:$A$4955,$A1441,ObservedSpeciesData!$D$2:$D$4955,$D1441)),AVERAGEIFS(ObservedSpeciesData!K$2:K$4955,ObservedSpeciesData!$A$2:$A$4955,$A1441,ObservedSpeciesData!$D$2:$D$4955,$D1441),"")</f>
        <v>450</v>
      </c>
      <c r="L1441" s="26" t="str">
        <f>IF(ISNUMBER(AVERAGEIFS(ObservedSpeciesData!L$2:L$4955,ObservedSpeciesData!$A$2:$A$4955,$A1441,ObservedSpeciesData!$D$2:$D$4955,$D1441)),AVERAGEIFS(ObservedSpeciesData!L$2:L$4955,ObservedSpeciesData!$A$2:$A$4955,$A1441,ObservedSpeciesData!$D$2:$D$4955,$D1441),"")</f>
        <v/>
      </c>
      <c r="M1441" s="23" t="str">
        <f>IF(ISNUMBER(AVERAGEIFS(ObservedSpeciesData!M$2:M$4955,ObservedSpeciesData!$A$2:$A$4955,$A1441,ObservedSpeciesData!$D$2:$D$4955,$D1441)),AVERAGEIFS(ObservedSpeciesData!M$2:M$4955,ObservedSpeciesData!$A$2:$A$4955,$A1441,ObservedSpeciesData!$D$2:$D$4955,$D1441),"")</f>
        <v/>
      </c>
      <c r="N1441" s="23">
        <f>IF(ISNUMBER(AVERAGEIFS(ObservedSpeciesData!N$2:N$4955,ObservedSpeciesData!$A$2:$A$4955,$A1441,ObservedSpeciesData!$D$2:$D$4955,$D1441)),AVERAGEIFS(ObservedSpeciesData!N$2:N$4955,ObservedSpeciesData!$A$2:$A$4955,$A1441,ObservedSpeciesData!$D$2:$D$4955,$D1441),"")</f>
        <v>1533.8459102222221</v>
      </c>
      <c r="O1441" s="23">
        <f>IF(ISNUMBER(AVERAGEIFS(ObservedSpeciesData!O$2:O$4955,ObservedSpeciesData!$A$2:$A$4955,$A1441,ObservedSpeciesData!$D$2:$D$4955,$D1441)),AVERAGEIFS(ObservedSpeciesData!O$2:O$4955,ObservedSpeciesData!$A$2:$A$4955,$A1441,ObservedSpeciesData!$D$2:$D$4955,$D1441),"")</f>
        <v>153.38459102222222</v>
      </c>
      <c r="P1441" s="23">
        <f>IF(ISNUMBER(AVERAGEIFS(ObservedSpeciesData!P$2:P$4955,ObservedSpeciesData!$A$2:$A$4955,$A1441,ObservedSpeciesData!$C$2:$C$4955,$C1441,ObservedSpeciesData!$D$2:$D$4955,$D1441)),AVERAGEIFS(ObservedSpeciesData!P$2:P$4955,ObservedSpeciesData!$A$2:$A$4955,$A1441,ObservedSpeciesData!$C$2:$C$4955,$C1441,ObservedSpeciesData!$D$2:$D$4955,$D1441),"")</f>
        <v>1231.9316518666667</v>
      </c>
      <c r="Q1441" s="23"/>
      <c r="R1441" s="25">
        <f>IF(ISNUMBER(AVERAGEIFS(ObservedSpeciesData!R$2:R$4955,ObservedSpeciesData!$A$2:$A$4955,$A1441,ObservedSpeciesData!$D$2:$D$4955,$D1441)),AVERAGEIFS(ObservedSpeciesData!R$2:R$4955,ObservedSpeciesData!$A$2:$A$4955,$A1441,ObservedSpeciesData!$D$2:$D$4955,$D1441),"")</f>
        <v>6.0268043225316932</v>
      </c>
      <c r="S1441" s="25">
        <f>IF(ISNUMBER(AVERAGEIFS(ObservedSpeciesData!S$2:S$4955,ObservedSpeciesData!$A$2:$A$4955,$A1441,ObservedSpeciesData!$D$2:$D$4955,$D1441)),AVERAGEIFS(ObservedSpeciesData!S$2:S$4955,ObservedSpeciesData!$A$2:$A$4955,$A1441,ObservedSpeciesData!$D$2:$D$4955,$D1441),"")</f>
        <v>25.890079368396119</v>
      </c>
      <c r="T1441" s="23">
        <f>IF(ISNUMBER(AVERAGEIFS(ObservedSpeciesData!T$2:T$4955,ObservedSpeciesData!$A$2:$A$4955,$A1441,ObservedSpeciesData!$D$2:$D$4955,$D1441)),AVERAGEIFS(ObservedSpeciesData!T$2:T$4955,ObservedSpeciesData!$A$2:$A$4955,$A1441,ObservedSpeciesData!$D$2:$D$4955,$D1441),"")</f>
        <v>3.9954517918677794</v>
      </c>
      <c r="U1441" s="24">
        <f>IF(ISNUMBER(AVERAGEIFS(ObservedSpeciesData!U$2:U$4955,ObservedSpeciesData!$A$2:$A$4955,$A1441,ObservedSpeciesData!$C$2:$C$4955,$C1441,ObservedSpeciesData!$D$2:$D$4955,$D1441)),AVERAGEIFS(ObservedSpeciesData!U$2:U$4955,ObservedSpeciesData!$A$2:$A$4955,$A1441,ObservedSpeciesData!$C$2:$C$4955,$C1441,ObservedSpeciesData!$D$2:$D$4955,$D1441),"")</f>
        <v>6.0268043225316932E-2</v>
      </c>
      <c r="V1441" s="23" t="str">
        <f>IF(ISNUMBER(AVERAGEIFS(ObservedSpeciesData!V$2:V$4955,ObservedSpeciesData!$A$2:$A$4955,$A1441,ObservedSpeciesData!$D$2:$D$4955,$D1441)),AVERAGEIFS(ObservedSpeciesData!V$2:V$4955,ObservedSpeciesData!$A$2:$A$4955,$A1441,ObservedSpeciesData!$D$2:$D$4955,$D1441),"")</f>
        <v/>
      </c>
      <c r="W1441" s="23" t="str">
        <f>IF(ISNUMBER(AVERAGEIFS(ObservedSpeciesData!W$2:W$4955,ObservedSpeciesData!$A$2:$A$4955,$A1441,ObservedSpeciesData!$D$2:$D$4955,$D1441)),AVERAGEIFS(ObservedSpeciesData!W$2:W$4955,ObservedSpeciesData!$A$2:$A$4955,$A1441,ObservedSpeciesData!$D$2:$D$4955,$D1441),"")</f>
        <v/>
      </c>
      <c r="X1441" s="23" t="str">
        <f>IF(ISNUMBER(AVERAGEIFS(ObservedSpeciesData!X$2:X$4955,ObservedSpeciesData!$A$2:$A$4955,$A1441,ObservedSpeciesData!$D$2:$D$4955,$D1441)),AVERAGEIFS(ObservedSpeciesData!X$2:X$4955,ObservedSpeciesData!$A$2:$A$4955,$A1441,ObservedSpeciesData!$D$2:$D$4955,$D1441),"")</f>
        <v/>
      </c>
      <c r="Y1441" s="23" t="str">
        <f>IF(ISNUMBER(AVERAGEIFS(ObservedSpeciesData!Y$2:Y$4955,ObservedSpeciesData!$A$2:$A$4955,$A1441,ObservedSpeciesData!$D$2:$D$4955,$D1441)),AVERAGEIFS(ObservedSpeciesData!Y$2:Y$4955,ObservedSpeciesData!$A$2:$A$4955,$A1441,ObservedSpeciesData!$D$2:$D$4955,$D1441),"")</f>
        <v/>
      </c>
      <c r="Z1441" s="23" t="str">
        <f>IF(ISNUMBER(AVERAGEIFS(ObservedSpeciesData!Z$2:Z$4955,ObservedSpeciesData!$A$2:$A$4955,$A1441,ObservedSpeciesData!$D$2:$D$4955,$D1441)),AVERAGEIFS(ObservedSpeciesData!Z$2:Z$4955,ObservedSpeciesData!$A$2:$A$4955,$A1441,ObservedSpeciesData!$D$2:$D$4955,$D1441),"")</f>
        <v/>
      </c>
      <c r="AA1441" s="23" t="str">
        <f>IF(ISNUMBER(AVERAGEIFS(ObservedSpeciesData!AA$2:AA$4955,ObservedSpeciesData!$A$2:$A$4955,$A1441,ObservedSpeciesData!$D$2:$D$4955,$D1441)),AVERAGEIFS(ObservedSpeciesData!AA$2:AA$4955,ObservedSpeciesData!$A$2:$A$4955,$A1441,ObservedSpeciesData!$D$2:$D$4955,$D1441),"")</f>
        <v/>
      </c>
      <c r="AB1441" s="24" t="str">
        <f>IF(ISNUMBER(AVERAGEIFS(ObservedSpeciesData!AB$2:AB$4955,ObservedSpeciesData!$A$2:$A$4955,$A1441,ObservedSpeciesData!$D$2:$D$4955,$D1441)),AVERAGEIFS(ObservedSpeciesData!AB$2:AB$4955,ObservedSpeciesData!$A$2:$A$4955,$A1441,ObservedSpeciesData!$D$2:$D$4955,$D1441),"")</f>
        <v/>
      </c>
      <c r="AC1441" s="24" t="str">
        <f>IF(ISNUMBER(AVERAGEIFS(ObservedSpeciesData!AC$2:AC$4955,ObservedSpeciesData!$A$2:$A$4955,$A1441,ObservedSpeciesData!$D$2:$D$4955,$D1441)),AVERAGEIFS(ObservedSpeciesData!AC$2:AC$4955,ObservedSpeciesData!$A$2:$A$4955,$A1441,ObservedSpeciesData!$D$2:$D$4955,$D1441),"")</f>
        <v/>
      </c>
      <c r="AD1441" s="23" t="str">
        <f>IF(ISNUMBER(AVERAGEIFS(ObservedSpeciesData!AD$2:AD$4955,ObservedSpeciesData!$A$2:$A$4955,$A1441,ObservedSpeciesData!$D$2:$D$4955,$D1441)),AVERAGEIFS(ObservedSpeciesData!AD$2:AD$4955,ObservedSpeciesData!$A$2:$A$4955,$A1441,ObservedSpeciesData!$D$2:$D$4955,$D1441),"")</f>
        <v/>
      </c>
      <c r="AE1441" s="24" t="str">
        <f>IF(ISNUMBER(AVERAGEIFS(ObservedSpeciesData!AE$2:AE$4955,ObservedSpeciesData!$A$2:$A$4955,$A1441,ObservedSpeciesData!$D$2:$D$4955,$D1441)),AVERAGEIFS(ObservedSpeciesData!AE$2:AE$4955,ObservedSpeciesData!$A$2:$A$4955,$A1441,ObservedSpeciesData!$D$2:$D$4955,$D1441),"")</f>
        <v/>
      </c>
      <c r="AF1441" s="23"/>
      <c r="AG1441" s="24"/>
      <c r="AH1441" s="23" t="str">
        <f>IF(ISNUMBER(AVERAGEIFS(ObservedSpeciesData!AH$2:AH$4955,ObservedSpeciesData!$A$2:$A$4955,$A1441,ObservedSpeciesData!$D$2:$D$4955,$D1441)),AVERAGEIFS(ObservedSpeciesData!AH$2:AH$4955,ObservedSpeciesData!$A$2:$A$4955,$A1441,ObservedSpeciesData!$D$2:$D$4955,$D1441),"")</f>
        <v/>
      </c>
      <c r="AI1441" s="23" t="str">
        <f>IF(ISNUMBER(AVERAGEIFS(ObservedSpeciesData!AI$2:AI$4955,ObservedSpeciesData!$A$2:$A$4955,$A1441,ObservedSpeciesData!$C$2:$C$4955,$C1441,ObservedSpeciesData!$D$2:$D$4955,$D1441)),AVERAGEIFS(ObservedSpeciesData!AI$2:AI$4955,ObservedSpeciesData!$A$2:$A$4955,$A1441,ObservedSpeciesData!$C$2:$C$4955,$C1441,ObservedSpeciesData!$D$2:$D$4955,$D1441),"")</f>
        <v/>
      </c>
      <c r="AJ1441" s="2">
        <f>COUNTIFS(ObservedSpeciesData!$A$2:$A$828,$A1441,ObservedSpeciesData!$D$2:$D$828,$D1441)</f>
        <v>0</v>
      </c>
      <c r="AK1441" s="2">
        <f t="shared" si="22"/>
        <v>7</v>
      </c>
    </row>
    <row r="1442" spans="1:37" x14ac:dyDescent="0.25">
      <c r="A1442" s="14" t="s">
        <v>86</v>
      </c>
      <c r="B1442" t="s">
        <v>80</v>
      </c>
      <c r="C1442" t="s">
        <v>79</v>
      </c>
      <c r="D1442" s="13">
        <v>42403</v>
      </c>
      <c r="E1442">
        <v>1</v>
      </c>
      <c r="F1442">
        <v>0</v>
      </c>
      <c r="G1442" s="2" t="s">
        <v>87</v>
      </c>
      <c r="H1442" s="2" t="s">
        <v>12</v>
      </c>
      <c r="I1442">
        <v>12</v>
      </c>
      <c r="J1442" s="2" t="s">
        <v>88</v>
      </c>
      <c r="K1442" s="2">
        <f>IF(ISNUMBER(AVERAGEIFS(ObservedSpeciesData!K$2:K$4955,ObservedSpeciesData!$A$2:$A$4955,$A1442,ObservedSpeciesData!$D$2:$D$4955,$D1442)),AVERAGEIFS(ObservedSpeciesData!K$2:K$4955,ObservedSpeciesData!$A$2:$A$4955,$A1442,ObservedSpeciesData!$D$2:$D$4955,$D1442),"")</f>
        <v>0</v>
      </c>
      <c r="L1442" s="26">
        <f>IF(ISNUMBER(AVERAGEIFS(ObservedSpeciesData!L$2:L$4955,ObservedSpeciesData!$A$2:$A$4955,$A1442,ObservedSpeciesData!$D$2:$D$4955,$D1442)),AVERAGEIFS(ObservedSpeciesData!L$2:L$4955,ObservedSpeciesData!$A$2:$A$4955,$A1442,ObservedSpeciesData!$D$2:$D$4955,$D1442),"")</f>
        <v>2544.3333333333335</v>
      </c>
      <c r="M1442" s="23">
        <f>IF(ISNUMBER(AVERAGEIFS(ObservedSpeciesData!M$2:M$4955,ObservedSpeciesData!$A$2:$A$4955,$A1442,ObservedSpeciesData!$D$2:$D$4955,$D1442)),AVERAGEIFS(ObservedSpeciesData!M$2:M$4955,ObservedSpeciesData!$A$2:$A$4955,$A1442,ObservedSpeciesData!$D$2:$D$4955,$D1442),"")</f>
        <v>254.43333333333331</v>
      </c>
      <c r="N1442" s="23" t="str">
        <f>IF(ISNUMBER(AVERAGEIFS(ObservedSpeciesData!N$2:N$4955,ObservedSpeciesData!$A$2:$A$4955,$A1442,ObservedSpeciesData!$D$2:$D$4955,$D1442)),AVERAGEIFS(ObservedSpeciesData!N$2:N$4955,ObservedSpeciesData!$A$2:$A$4955,$A1442,ObservedSpeciesData!$D$2:$D$4955,$D1442),"")</f>
        <v/>
      </c>
      <c r="O1442" s="23" t="str">
        <f>IF(ISNUMBER(AVERAGEIFS(ObservedSpeciesData!O$2:O$4955,ObservedSpeciesData!$A$2:$A$4955,$A1442,ObservedSpeciesData!$D$2:$D$4955,$D1442)),AVERAGEIFS(ObservedSpeciesData!O$2:O$4955,ObservedSpeciesData!$A$2:$A$4955,$A1442,ObservedSpeciesData!$D$2:$D$4955,$D1442),"")</f>
        <v/>
      </c>
      <c r="P1442" s="23" t="str">
        <f>IF(ISNUMBER(AVERAGEIFS(ObservedSpeciesData!P$2:P$4955,ObservedSpeciesData!$A$2:$A$4955,$A1442,ObservedSpeciesData!$C$2:$C$4955,$C1442,ObservedSpeciesData!$D$2:$D$4955,$D1442)),AVERAGEIFS(ObservedSpeciesData!P$2:P$4955,ObservedSpeciesData!$A$2:$A$4955,$A1442,ObservedSpeciesData!$C$2:$C$4955,$C1442,ObservedSpeciesData!$D$2:$D$4955,$D1442),"")</f>
        <v/>
      </c>
      <c r="Q1442" s="23"/>
      <c r="R1442" s="25" t="str">
        <f>IF(ISNUMBER(AVERAGEIFS(ObservedSpeciesData!R$2:R$4955,ObservedSpeciesData!$A$2:$A$4955,$A1442,ObservedSpeciesData!$D$2:$D$4955,$D1442)),AVERAGEIFS(ObservedSpeciesData!R$2:R$4955,ObservedSpeciesData!$A$2:$A$4955,$A1442,ObservedSpeciesData!$D$2:$D$4955,$D1442),"")</f>
        <v/>
      </c>
      <c r="S1442" s="25" t="str">
        <f>IF(ISNUMBER(AVERAGEIFS(ObservedSpeciesData!S$2:S$4955,ObservedSpeciesData!$A$2:$A$4955,$A1442,ObservedSpeciesData!$D$2:$D$4955,$D1442)),AVERAGEIFS(ObservedSpeciesData!S$2:S$4955,ObservedSpeciesData!$A$2:$A$4955,$A1442,ObservedSpeciesData!$D$2:$D$4955,$D1442),"")</f>
        <v/>
      </c>
      <c r="T1442" s="23" t="str">
        <f>IF(ISNUMBER(AVERAGEIFS(ObservedSpeciesData!T$2:T$4955,ObservedSpeciesData!$A$2:$A$4955,$A1442,ObservedSpeciesData!$D$2:$D$4955,$D1442)),AVERAGEIFS(ObservedSpeciesData!T$2:T$4955,ObservedSpeciesData!$A$2:$A$4955,$A1442,ObservedSpeciesData!$D$2:$D$4955,$D1442),"")</f>
        <v/>
      </c>
      <c r="U1442" s="24" t="str">
        <f>IF(ISNUMBER(AVERAGEIFS(ObservedSpeciesData!U$2:U$4955,ObservedSpeciesData!$A$2:$A$4955,$A1442,ObservedSpeciesData!$C$2:$C$4955,$C1442,ObservedSpeciesData!$D$2:$D$4955,$D1442)),AVERAGEIFS(ObservedSpeciesData!U$2:U$4955,ObservedSpeciesData!$A$2:$A$4955,$A1442,ObservedSpeciesData!$C$2:$C$4955,$C1442,ObservedSpeciesData!$D$2:$D$4955,$D1442),"")</f>
        <v/>
      </c>
      <c r="V1442" s="23" t="str">
        <f>IF(ISNUMBER(AVERAGEIFS(ObservedSpeciesData!V$2:V$4955,ObservedSpeciesData!$A$2:$A$4955,$A1442,ObservedSpeciesData!$D$2:$D$4955,$D1442)),AVERAGEIFS(ObservedSpeciesData!V$2:V$4955,ObservedSpeciesData!$A$2:$A$4955,$A1442,ObservedSpeciesData!$D$2:$D$4955,$D1442),"")</f>
        <v/>
      </c>
      <c r="W1442" s="23" t="str">
        <f>IF(ISNUMBER(AVERAGEIFS(ObservedSpeciesData!W$2:W$4955,ObservedSpeciesData!$A$2:$A$4955,$A1442,ObservedSpeciesData!$D$2:$D$4955,$D1442)),AVERAGEIFS(ObservedSpeciesData!W$2:W$4955,ObservedSpeciesData!$A$2:$A$4955,$A1442,ObservedSpeciesData!$D$2:$D$4955,$D1442),"")</f>
        <v/>
      </c>
      <c r="X1442" s="23" t="str">
        <f>IF(ISNUMBER(AVERAGEIFS(ObservedSpeciesData!X$2:X$4955,ObservedSpeciesData!$A$2:$A$4955,$A1442,ObservedSpeciesData!$D$2:$D$4955,$D1442)),AVERAGEIFS(ObservedSpeciesData!X$2:X$4955,ObservedSpeciesData!$A$2:$A$4955,$A1442,ObservedSpeciesData!$D$2:$D$4955,$D1442),"")</f>
        <v/>
      </c>
      <c r="Y1442" s="23" t="str">
        <f>IF(ISNUMBER(AVERAGEIFS(ObservedSpeciesData!Y$2:Y$4955,ObservedSpeciesData!$A$2:$A$4955,$A1442,ObservedSpeciesData!$D$2:$D$4955,$D1442)),AVERAGEIFS(ObservedSpeciesData!Y$2:Y$4955,ObservedSpeciesData!$A$2:$A$4955,$A1442,ObservedSpeciesData!$D$2:$D$4955,$D1442),"")</f>
        <v/>
      </c>
      <c r="Z1442" s="23" t="str">
        <f>IF(ISNUMBER(AVERAGEIFS(ObservedSpeciesData!Z$2:Z$4955,ObservedSpeciesData!$A$2:$A$4955,$A1442,ObservedSpeciesData!$D$2:$D$4955,$D1442)),AVERAGEIFS(ObservedSpeciesData!Z$2:Z$4955,ObservedSpeciesData!$A$2:$A$4955,$A1442,ObservedSpeciesData!$D$2:$D$4955,$D1442),"")</f>
        <v/>
      </c>
      <c r="AA1442" s="23" t="str">
        <f>IF(ISNUMBER(AVERAGEIFS(ObservedSpeciesData!AA$2:AA$4955,ObservedSpeciesData!$A$2:$A$4955,$A1442,ObservedSpeciesData!$D$2:$D$4955,$D1442)),AVERAGEIFS(ObservedSpeciesData!AA$2:AA$4955,ObservedSpeciesData!$A$2:$A$4955,$A1442,ObservedSpeciesData!$D$2:$D$4955,$D1442),"")</f>
        <v/>
      </c>
      <c r="AB1442" s="24" t="str">
        <f>IF(ISNUMBER(AVERAGEIFS(ObservedSpeciesData!AB$2:AB$4955,ObservedSpeciesData!$A$2:$A$4955,$A1442,ObservedSpeciesData!$D$2:$D$4955,$D1442)),AVERAGEIFS(ObservedSpeciesData!AB$2:AB$4955,ObservedSpeciesData!$A$2:$A$4955,$A1442,ObservedSpeciesData!$D$2:$D$4955,$D1442),"")</f>
        <v/>
      </c>
      <c r="AC1442" s="24" t="str">
        <f>IF(ISNUMBER(AVERAGEIFS(ObservedSpeciesData!AC$2:AC$4955,ObservedSpeciesData!$A$2:$A$4955,$A1442,ObservedSpeciesData!$D$2:$D$4955,$D1442)),AVERAGEIFS(ObservedSpeciesData!AC$2:AC$4955,ObservedSpeciesData!$A$2:$A$4955,$A1442,ObservedSpeciesData!$D$2:$D$4955,$D1442),"")</f>
        <v/>
      </c>
      <c r="AD1442" s="23" t="str">
        <f>IF(ISNUMBER(AVERAGEIFS(ObservedSpeciesData!AD$2:AD$4955,ObservedSpeciesData!$A$2:$A$4955,$A1442,ObservedSpeciesData!$D$2:$D$4955,$D1442)),AVERAGEIFS(ObservedSpeciesData!AD$2:AD$4955,ObservedSpeciesData!$A$2:$A$4955,$A1442,ObservedSpeciesData!$D$2:$D$4955,$D1442),"")</f>
        <v/>
      </c>
      <c r="AE1442" s="24" t="str">
        <f>IF(ISNUMBER(AVERAGEIFS(ObservedSpeciesData!AE$2:AE$4955,ObservedSpeciesData!$A$2:$A$4955,$A1442,ObservedSpeciesData!$D$2:$D$4955,$D1442)),AVERAGEIFS(ObservedSpeciesData!AE$2:AE$4955,ObservedSpeciesData!$A$2:$A$4955,$A1442,ObservedSpeciesData!$D$2:$D$4955,$D1442),"")</f>
        <v/>
      </c>
      <c r="AF1442" s="23"/>
      <c r="AG1442" s="24"/>
      <c r="AH1442" s="23" t="str">
        <f>IF(ISNUMBER(AVERAGEIFS(ObservedSpeciesData!AH$2:AH$4955,ObservedSpeciesData!$A$2:$A$4955,$A1442,ObservedSpeciesData!$D$2:$D$4955,$D1442)),AVERAGEIFS(ObservedSpeciesData!AH$2:AH$4955,ObservedSpeciesData!$A$2:$A$4955,$A1442,ObservedSpeciesData!$D$2:$D$4955,$D1442),"")</f>
        <v/>
      </c>
      <c r="AI1442" s="23" t="str">
        <f>IF(ISNUMBER(AVERAGEIFS(ObservedSpeciesData!AI$2:AI$4955,ObservedSpeciesData!$A$2:$A$4955,$A1442,ObservedSpeciesData!$C$2:$C$4955,$C1442,ObservedSpeciesData!$D$2:$D$4955,$D1442)),AVERAGEIFS(ObservedSpeciesData!AI$2:AI$4955,ObservedSpeciesData!$A$2:$A$4955,$A1442,ObservedSpeciesData!$C$2:$C$4955,$C1442,ObservedSpeciesData!$D$2:$D$4955,$D1442),"")</f>
        <v/>
      </c>
      <c r="AJ1442" s="2">
        <f>COUNTIFS(ObservedSpeciesData!$A$2:$A$828,$A1442,ObservedSpeciesData!$D$2:$D$828,$D1442)</f>
        <v>0</v>
      </c>
      <c r="AK1442" s="2">
        <f t="shared" si="22"/>
        <v>1</v>
      </c>
    </row>
    <row r="1443" spans="1:37" x14ac:dyDescent="0.25">
      <c r="A1443" s="14" t="s">
        <v>85</v>
      </c>
      <c r="B1443" t="s">
        <v>80</v>
      </c>
      <c r="C1443" t="s">
        <v>79</v>
      </c>
      <c r="D1443" s="13">
        <v>42403</v>
      </c>
      <c r="E1443">
        <v>1</v>
      </c>
      <c r="F1443">
        <v>50</v>
      </c>
      <c r="G1443" s="2" t="s">
        <v>87</v>
      </c>
      <c r="H1443" s="2" t="s">
        <v>12</v>
      </c>
      <c r="I1443">
        <v>12</v>
      </c>
      <c r="J1443" s="2" t="s">
        <v>88</v>
      </c>
      <c r="K1443" s="2">
        <f>IF(ISNUMBER(AVERAGEIFS(ObservedSpeciesData!K$2:K$4955,ObservedSpeciesData!$A$2:$A$4955,$A1443,ObservedSpeciesData!$D$2:$D$4955,$D1443)),AVERAGEIFS(ObservedSpeciesData!K$2:K$4955,ObservedSpeciesData!$A$2:$A$4955,$A1443,ObservedSpeciesData!$D$2:$D$4955,$D1443),"")</f>
        <v>45</v>
      </c>
      <c r="L1443" s="26">
        <f>IF(ISNUMBER(AVERAGEIFS(ObservedSpeciesData!L$2:L$4955,ObservedSpeciesData!$A$2:$A$4955,$A1443,ObservedSpeciesData!$D$2:$D$4955,$D1443)),AVERAGEIFS(ObservedSpeciesData!L$2:L$4955,ObservedSpeciesData!$A$2:$A$4955,$A1443,ObservedSpeciesData!$D$2:$D$4955,$D1443),"")</f>
        <v>2889.6666666666665</v>
      </c>
      <c r="M1443" s="23">
        <f>IF(ISNUMBER(AVERAGEIFS(ObservedSpeciesData!M$2:M$4955,ObservedSpeciesData!$A$2:$A$4955,$A1443,ObservedSpeciesData!$D$2:$D$4955,$D1443)),AVERAGEIFS(ObservedSpeciesData!M$2:M$4955,ObservedSpeciesData!$A$2:$A$4955,$A1443,ObservedSpeciesData!$D$2:$D$4955,$D1443),"")</f>
        <v>288.9666666666667</v>
      </c>
      <c r="N1443" s="23" t="str">
        <f>IF(ISNUMBER(AVERAGEIFS(ObservedSpeciesData!N$2:N$4955,ObservedSpeciesData!$A$2:$A$4955,$A1443,ObservedSpeciesData!$D$2:$D$4955,$D1443)),AVERAGEIFS(ObservedSpeciesData!N$2:N$4955,ObservedSpeciesData!$A$2:$A$4955,$A1443,ObservedSpeciesData!$D$2:$D$4955,$D1443),"")</f>
        <v/>
      </c>
      <c r="O1443" s="23" t="str">
        <f>IF(ISNUMBER(AVERAGEIFS(ObservedSpeciesData!O$2:O$4955,ObservedSpeciesData!$A$2:$A$4955,$A1443,ObservedSpeciesData!$D$2:$D$4955,$D1443)),AVERAGEIFS(ObservedSpeciesData!O$2:O$4955,ObservedSpeciesData!$A$2:$A$4955,$A1443,ObservedSpeciesData!$D$2:$D$4955,$D1443),"")</f>
        <v/>
      </c>
      <c r="P1443" s="23" t="str">
        <f>IF(ISNUMBER(AVERAGEIFS(ObservedSpeciesData!P$2:P$4955,ObservedSpeciesData!$A$2:$A$4955,$A1443,ObservedSpeciesData!$C$2:$C$4955,$C1443,ObservedSpeciesData!$D$2:$D$4955,$D1443)),AVERAGEIFS(ObservedSpeciesData!P$2:P$4955,ObservedSpeciesData!$A$2:$A$4955,$A1443,ObservedSpeciesData!$C$2:$C$4955,$C1443,ObservedSpeciesData!$D$2:$D$4955,$D1443),"")</f>
        <v/>
      </c>
      <c r="Q1443" s="23"/>
      <c r="R1443" s="25" t="str">
        <f>IF(ISNUMBER(AVERAGEIFS(ObservedSpeciesData!R$2:R$4955,ObservedSpeciesData!$A$2:$A$4955,$A1443,ObservedSpeciesData!$D$2:$D$4955,$D1443)),AVERAGEIFS(ObservedSpeciesData!R$2:R$4955,ObservedSpeciesData!$A$2:$A$4955,$A1443,ObservedSpeciesData!$D$2:$D$4955,$D1443),"")</f>
        <v/>
      </c>
      <c r="S1443" s="25" t="str">
        <f>IF(ISNUMBER(AVERAGEIFS(ObservedSpeciesData!S$2:S$4955,ObservedSpeciesData!$A$2:$A$4955,$A1443,ObservedSpeciesData!$D$2:$D$4955,$D1443)),AVERAGEIFS(ObservedSpeciesData!S$2:S$4955,ObservedSpeciesData!$A$2:$A$4955,$A1443,ObservedSpeciesData!$D$2:$D$4955,$D1443),"")</f>
        <v/>
      </c>
      <c r="T1443" s="23" t="str">
        <f>IF(ISNUMBER(AVERAGEIFS(ObservedSpeciesData!T$2:T$4955,ObservedSpeciesData!$A$2:$A$4955,$A1443,ObservedSpeciesData!$D$2:$D$4955,$D1443)),AVERAGEIFS(ObservedSpeciesData!T$2:T$4955,ObservedSpeciesData!$A$2:$A$4955,$A1443,ObservedSpeciesData!$D$2:$D$4955,$D1443),"")</f>
        <v/>
      </c>
      <c r="U1443" s="24" t="str">
        <f>IF(ISNUMBER(AVERAGEIFS(ObservedSpeciesData!U$2:U$4955,ObservedSpeciesData!$A$2:$A$4955,$A1443,ObservedSpeciesData!$C$2:$C$4955,$C1443,ObservedSpeciesData!$D$2:$D$4955,$D1443)),AVERAGEIFS(ObservedSpeciesData!U$2:U$4955,ObservedSpeciesData!$A$2:$A$4955,$A1443,ObservedSpeciesData!$C$2:$C$4955,$C1443,ObservedSpeciesData!$D$2:$D$4955,$D1443),"")</f>
        <v/>
      </c>
      <c r="V1443" s="23" t="str">
        <f>IF(ISNUMBER(AVERAGEIFS(ObservedSpeciesData!V$2:V$4955,ObservedSpeciesData!$A$2:$A$4955,$A1443,ObservedSpeciesData!$D$2:$D$4955,$D1443)),AVERAGEIFS(ObservedSpeciesData!V$2:V$4955,ObservedSpeciesData!$A$2:$A$4955,$A1443,ObservedSpeciesData!$D$2:$D$4955,$D1443),"")</f>
        <v/>
      </c>
      <c r="W1443" s="23" t="str">
        <f>IF(ISNUMBER(AVERAGEIFS(ObservedSpeciesData!W$2:W$4955,ObservedSpeciesData!$A$2:$A$4955,$A1443,ObservedSpeciesData!$D$2:$D$4955,$D1443)),AVERAGEIFS(ObservedSpeciesData!W$2:W$4955,ObservedSpeciesData!$A$2:$A$4955,$A1443,ObservedSpeciesData!$D$2:$D$4955,$D1443),"")</f>
        <v/>
      </c>
      <c r="X1443" s="23" t="str">
        <f>IF(ISNUMBER(AVERAGEIFS(ObservedSpeciesData!X$2:X$4955,ObservedSpeciesData!$A$2:$A$4955,$A1443,ObservedSpeciesData!$D$2:$D$4955,$D1443)),AVERAGEIFS(ObservedSpeciesData!X$2:X$4955,ObservedSpeciesData!$A$2:$A$4955,$A1443,ObservedSpeciesData!$D$2:$D$4955,$D1443),"")</f>
        <v/>
      </c>
      <c r="Y1443" s="23" t="str">
        <f>IF(ISNUMBER(AVERAGEIFS(ObservedSpeciesData!Y$2:Y$4955,ObservedSpeciesData!$A$2:$A$4955,$A1443,ObservedSpeciesData!$D$2:$D$4955,$D1443)),AVERAGEIFS(ObservedSpeciesData!Y$2:Y$4955,ObservedSpeciesData!$A$2:$A$4955,$A1443,ObservedSpeciesData!$D$2:$D$4955,$D1443),"")</f>
        <v/>
      </c>
      <c r="Z1443" s="23" t="str">
        <f>IF(ISNUMBER(AVERAGEIFS(ObservedSpeciesData!Z$2:Z$4955,ObservedSpeciesData!$A$2:$A$4955,$A1443,ObservedSpeciesData!$D$2:$D$4955,$D1443)),AVERAGEIFS(ObservedSpeciesData!Z$2:Z$4955,ObservedSpeciesData!$A$2:$A$4955,$A1443,ObservedSpeciesData!$D$2:$D$4955,$D1443),"")</f>
        <v/>
      </c>
      <c r="AA1443" s="23" t="str">
        <f>IF(ISNUMBER(AVERAGEIFS(ObservedSpeciesData!AA$2:AA$4955,ObservedSpeciesData!$A$2:$A$4955,$A1443,ObservedSpeciesData!$D$2:$D$4955,$D1443)),AVERAGEIFS(ObservedSpeciesData!AA$2:AA$4955,ObservedSpeciesData!$A$2:$A$4955,$A1443,ObservedSpeciesData!$D$2:$D$4955,$D1443),"")</f>
        <v/>
      </c>
      <c r="AB1443" s="24" t="str">
        <f>IF(ISNUMBER(AVERAGEIFS(ObservedSpeciesData!AB$2:AB$4955,ObservedSpeciesData!$A$2:$A$4955,$A1443,ObservedSpeciesData!$D$2:$D$4955,$D1443)),AVERAGEIFS(ObservedSpeciesData!AB$2:AB$4955,ObservedSpeciesData!$A$2:$A$4955,$A1443,ObservedSpeciesData!$D$2:$D$4955,$D1443),"")</f>
        <v/>
      </c>
      <c r="AC1443" s="24" t="str">
        <f>IF(ISNUMBER(AVERAGEIFS(ObservedSpeciesData!AC$2:AC$4955,ObservedSpeciesData!$A$2:$A$4955,$A1443,ObservedSpeciesData!$D$2:$D$4955,$D1443)),AVERAGEIFS(ObservedSpeciesData!AC$2:AC$4955,ObservedSpeciesData!$A$2:$A$4955,$A1443,ObservedSpeciesData!$D$2:$D$4955,$D1443),"")</f>
        <v/>
      </c>
      <c r="AD1443" s="23" t="str">
        <f>IF(ISNUMBER(AVERAGEIFS(ObservedSpeciesData!AD$2:AD$4955,ObservedSpeciesData!$A$2:$A$4955,$A1443,ObservedSpeciesData!$D$2:$D$4955,$D1443)),AVERAGEIFS(ObservedSpeciesData!AD$2:AD$4955,ObservedSpeciesData!$A$2:$A$4955,$A1443,ObservedSpeciesData!$D$2:$D$4955,$D1443),"")</f>
        <v/>
      </c>
      <c r="AE1443" s="24" t="str">
        <f>IF(ISNUMBER(AVERAGEIFS(ObservedSpeciesData!AE$2:AE$4955,ObservedSpeciesData!$A$2:$A$4955,$A1443,ObservedSpeciesData!$D$2:$D$4955,$D1443)),AVERAGEIFS(ObservedSpeciesData!AE$2:AE$4955,ObservedSpeciesData!$A$2:$A$4955,$A1443,ObservedSpeciesData!$D$2:$D$4955,$D1443),"")</f>
        <v/>
      </c>
      <c r="AF1443" s="23"/>
      <c r="AG1443" s="24"/>
      <c r="AH1443" s="23" t="str">
        <f>IF(ISNUMBER(AVERAGEIFS(ObservedSpeciesData!AH$2:AH$4955,ObservedSpeciesData!$A$2:$A$4955,$A1443,ObservedSpeciesData!$D$2:$D$4955,$D1443)),AVERAGEIFS(ObservedSpeciesData!AH$2:AH$4955,ObservedSpeciesData!$A$2:$A$4955,$A1443,ObservedSpeciesData!$D$2:$D$4955,$D1443),"")</f>
        <v/>
      </c>
      <c r="AI1443" s="23" t="str">
        <f>IF(ISNUMBER(AVERAGEIFS(ObservedSpeciesData!AI$2:AI$4955,ObservedSpeciesData!$A$2:$A$4955,$A1443,ObservedSpeciesData!$C$2:$C$4955,$C1443,ObservedSpeciesData!$D$2:$D$4955,$D1443)),AVERAGEIFS(ObservedSpeciesData!AI$2:AI$4955,ObservedSpeciesData!$A$2:$A$4955,$A1443,ObservedSpeciesData!$C$2:$C$4955,$C1443,ObservedSpeciesData!$D$2:$D$4955,$D1443),"")</f>
        <v/>
      </c>
      <c r="AJ1443" s="2">
        <f>COUNTIFS(ObservedSpeciesData!$A$2:$A$828,$A1443,ObservedSpeciesData!$D$2:$D$828,$D1443)</f>
        <v>0</v>
      </c>
      <c r="AK1443" s="2">
        <f t="shared" si="22"/>
        <v>1</v>
      </c>
    </row>
    <row r="1444" spans="1:37" x14ac:dyDescent="0.25">
      <c r="A1444" s="14" t="s">
        <v>84</v>
      </c>
      <c r="B1444" t="s">
        <v>80</v>
      </c>
      <c r="C1444" t="s">
        <v>79</v>
      </c>
      <c r="D1444" s="13">
        <v>42403</v>
      </c>
      <c r="E1444">
        <v>1</v>
      </c>
      <c r="F1444">
        <v>100</v>
      </c>
      <c r="G1444" s="2" t="s">
        <v>87</v>
      </c>
      <c r="H1444" s="2" t="s">
        <v>12</v>
      </c>
      <c r="I1444">
        <v>12</v>
      </c>
      <c r="J1444" s="2" t="s">
        <v>88</v>
      </c>
      <c r="K1444" s="2">
        <f>IF(ISNUMBER(AVERAGEIFS(ObservedSpeciesData!K$2:K$4955,ObservedSpeciesData!$A$2:$A$4955,$A1444,ObservedSpeciesData!$D$2:$D$4955,$D1444)),AVERAGEIFS(ObservedSpeciesData!K$2:K$4955,ObservedSpeciesData!$A$2:$A$4955,$A1444,ObservedSpeciesData!$D$2:$D$4955,$D1444),"")</f>
        <v>90</v>
      </c>
      <c r="L1444" s="26">
        <f>IF(ISNUMBER(AVERAGEIFS(ObservedSpeciesData!L$2:L$4955,ObservedSpeciesData!$A$2:$A$4955,$A1444,ObservedSpeciesData!$D$2:$D$4955,$D1444)),AVERAGEIFS(ObservedSpeciesData!L$2:L$4955,ObservedSpeciesData!$A$2:$A$4955,$A1444,ObservedSpeciesData!$D$2:$D$4955,$D1444),"")</f>
        <v>2963.6666666666665</v>
      </c>
      <c r="M1444" s="23">
        <f>IF(ISNUMBER(AVERAGEIFS(ObservedSpeciesData!M$2:M$4955,ObservedSpeciesData!$A$2:$A$4955,$A1444,ObservedSpeciesData!$D$2:$D$4955,$D1444)),AVERAGEIFS(ObservedSpeciesData!M$2:M$4955,ObservedSpeciesData!$A$2:$A$4955,$A1444,ObservedSpeciesData!$D$2:$D$4955,$D1444),"")</f>
        <v>296.36666666666667</v>
      </c>
      <c r="N1444" s="23" t="str">
        <f>IF(ISNUMBER(AVERAGEIFS(ObservedSpeciesData!N$2:N$4955,ObservedSpeciesData!$A$2:$A$4955,$A1444,ObservedSpeciesData!$D$2:$D$4955,$D1444)),AVERAGEIFS(ObservedSpeciesData!N$2:N$4955,ObservedSpeciesData!$A$2:$A$4955,$A1444,ObservedSpeciesData!$D$2:$D$4955,$D1444),"")</f>
        <v/>
      </c>
      <c r="O1444" s="23" t="str">
        <f>IF(ISNUMBER(AVERAGEIFS(ObservedSpeciesData!O$2:O$4955,ObservedSpeciesData!$A$2:$A$4955,$A1444,ObservedSpeciesData!$D$2:$D$4955,$D1444)),AVERAGEIFS(ObservedSpeciesData!O$2:O$4955,ObservedSpeciesData!$A$2:$A$4955,$A1444,ObservedSpeciesData!$D$2:$D$4955,$D1444),"")</f>
        <v/>
      </c>
      <c r="P1444" s="23" t="str">
        <f>IF(ISNUMBER(AVERAGEIFS(ObservedSpeciesData!P$2:P$4955,ObservedSpeciesData!$A$2:$A$4955,$A1444,ObservedSpeciesData!$C$2:$C$4955,$C1444,ObservedSpeciesData!$D$2:$D$4955,$D1444)),AVERAGEIFS(ObservedSpeciesData!P$2:P$4955,ObservedSpeciesData!$A$2:$A$4955,$A1444,ObservedSpeciesData!$C$2:$C$4955,$C1444,ObservedSpeciesData!$D$2:$D$4955,$D1444),"")</f>
        <v/>
      </c>
      <c r="Q1444" s="23"/>
      <c r="R1444" s="25" t="str">
        <f>IF(ISNUMBER(AVERAGEIFS(ObservedSpeciesData!R$2:R$4955,ObservedSpeciesData!$A$2:$A$4955,$A1444,ObservedSpeciesData!$D$2:$D$4955,$D1444)),AVERAGEIFS(ObservedSpeciesData!R$2:R$4955,ObservedSpeciesData!$A$2:$A$4955,$A1444,ObservedSpeciesData!$D$2:$D$4955,$D1444),"")</f>
        <v/>
      </c>
      <c r="S1444" s="25" t="str">
        <f>IF(ISNUMBER(AVERAGEIFS(ObservedSpeciesData!S$2:S$4955,ObservedSpeciesData!$A$2:$A$4955,$A1444,ObservedSpeciesData!$D$2:$D$4955,$D1444)),AVERAGEIFS(ObservedSpeciesData!S$2:S$4955,ObservedSpeciesData!$A$2:$A$4955,$A1444,ObservedSpeciesData!$D$2:$D$4955,$D1444),"")</f>
        <v/>
      </c>
      <c r="T1444" s="23" t="str">
        <f>IF(ISNUMBER(AVERAGEIFS(ObservedSpeciesData!T$2:T$4955,ObservedSpeciesData!$A$2:$A$4955,$A1444,ObservedSpeciesData!$D$2:$D$4955,$D1444)),AVERAGEIFS(ObservedSpeciesData!T$2:T$4955,ObservedSpeciesData!$A$2:$A$4955,$A1444,ObservedSpeciesData!$D$2:$D$4955,$D1444),"")</f>
        <v/>
      </c>
      <c r="U1444" s="24" t="str">
        <f>IF(ISNUMBER(AVERAGEIFS(ObservedSpeciesData!U$2:U$4955,ObservedSpeciesData!$A$2:$A$4955,$A1444,ObservedSpeciesData!$C$2:$C$4955,$C1444,ObservedSpeciesData!$D$2:$D$4955,$D1444)),AVERAGEIFS(ObservedSpeciesData!U$2:U$4955,ObservedSpeciesData!$A$2:$A$4955,$A1444,ObservedSpeciesData!$C$2:$C$4955,$C1444,ObservedSpeciesData!$D$2:$D$4955,$D1444),"")</f>
        <v/>
      </c>
      <c r="V1444" s="23" t="str">
        <f>IF(ISNUMBER(AVERAGEIFS(ObservedSpeciesData!V$2:V$4955,ObservedSpeciesData!$A$2:$A$4955,$A1444,ObservedSpeciesData!$D$2:$D$4955,$D1444)),AVERAGEIFS(ObservedSpeciesData!V$2:V$4955,ObservedSpeciesData!$A$2:$A$4955,$A1444,ObservedSpeciesData!$D$2:$D$4955,$D1444),"")</f>
        <v/>
      </c>
      <c r="W1444" s="23" t="str">
        <f>IF(ISNUMBER(AVERAGEIFS(ObservedSpeciesData!W$2:W$4955,ObservedSpeciesData!$A$2:$A$4955,$A1444,ObservedSpeciesData!$D$2:$D$4955,$D1444)),AVERAGEIFS(ObservedSpeciesData!W$2:W$4955,ObservedSpeciesData!$A$2:$A$4955,$A1444,ObservedSpeciesData!$D$2:$D$4955,$D1444),"")</f>
        <v/>
      </c>
      <c r="X1444" s="23" t="str">
        <f>IF(ISNUMBER(AVERAGEIFS(ObservedSpeciesData!X$2:X$4955,ObservedSpeciesData!$A$2:$A$4955,$A1444,ObservedSpeciesData!$D$2:$D$4955,$D1444)),AVERAGEIFS(ObservedSpeciesData!X$2:X$4955,ObservedSpeciesData!$A$2:$A$4955,$A1444,ObservedSpeciesData!$D$2:$D$4955,$D1444),"")</f>
        <v/>
      </c>
      <c r="Y1444" s="23" t="str">
        <f>IF(ISNUMBER(AVERAGEIFS(ObservedSpeciesData!Y$2:Y$4955,ObservedSpeciesData!$A$2:$A$4955,$A1444,ObservedSpeciesData!$D$2:$D$4955,$D1444)),AVERAGEIFS(ObservedSpeciesData!Y$2:Y$4955,ObservedSpeciesData!$A$2:$A$4955,$A1444,ObservedSpeciesData!$D$2:$D$4955,$D1444),"")</f>
        <v/>
      </c>
      <c r="Z1444" s="23" t="str">
        <f>IF(ISNUMBER(AVERAGEIFS(ObservedSpeciesData!Z$2:Z$4955,ObservedSpeciesData!$A$2:$A$4955,$A1444,ObservedSpeciesData!$D$2:$D$4955,$D1444)),AVERAGEIFS(ObservedSpeciesData!Z$2:Z$4955,ObservedSpeciesData!$A$2:$A$4955,$A1444,ObservedSpeciesData!$D$2:$D$4955,$D1444),"")</f>
        <v/>
      </c>
      <c r="AA1444" s="23" t="str">
        <f>IF(ISNUMBER(AVERAGEIFS(ObservedSpeciesData!AA$2:AA$4955,ObservedSpeciesData!$A$2:$A$4955,$A1444,ObservedSpeciesData!$D$2:$D$4955,$D1444)),AVERAGEIFS(ObservedSpeciesData!AA$2:AA$4955,ObservedSpeciesData!$A$2:$A$4955,$A1444,ObservedSpeciesData!$D$2:$D$4955,$D1444),"")</f>
        <v/>
      </c>
      <c r="AB1444" s="24" t="str">
        <f>IF(ISNUMBER(AVERAGEIFS(ObservedSpeciesData!AB$2:AB$4955,ObservedSpeciesData!$A$2:$A$4955,$A1444,ObservedSpeciesData!$D$2:$D$4955,$D1444)),AVERAGEIFS(ObservedSpeciesData!AB$2:AB$4955,ObservedSpeciesData!$A$2:$A$4955,$A1444,ObservedSpeciesData!$D$2:$D$4955,$D1444),"")</f>
        <v/>
      </c>
      <c r="AC1444" s="24" t="str">
        <f>IF(ISNUMBER(AVERAGEIFS(ObservedSpeciesData!AC$2:AC$4955,ObservedSpeciesData!$A$2:$A$4955,$A1444,ObservedSpeciesData!$D$2:$D$4955,$D1444)),AVERAGEIFS(ObservedSpeciesData!AC$2:AC$4955,ObservedSpeciesData!$A$2:$A$4955,$A1444,ObservedSpeciesData!$D$2:$D$4955,$D1444),"")</f>
        <v/>
      </c>
      <c r="AD1444" s="23" t="str">
        <f>IF(ISNUMBER(AVERAGEIFS(ObservedSpeciesData!AD$2:AD$4955,ObservedSpeciesData!$A$2:$A$4955,$A1444,ObservedSpeciesData!$D$2:$D$4955,$D1444)),AVERAGEIFS(ObservedSpeciesData!AD$2:AD$4955,ObservedSpeciesData!$A$2:$A$4955,$A1444,ObservedSpeciesData!$D$2:$D$4955,$D1444),"")</f>
        <v/>
      </c>
      <c r="AE1444" s="24" t="str">
        <f>IF(ISNUMBER(AVERAGEIFS(ObservedSpeciesData!AE$2:AE$4955,ObservedSpeciesData!$A$2:$A$4955,$A1444,ObservedSpeciesData!$D$2:$D$4955,$D1444)),AVERAGEIFS(ObservedSpeciesData!AE$2:AE$4955,ObservedSpeciesData!$A$2:$A$4955,$A1444,ObservedSpeciesData!$D$2:$D$4955,$D1444),"")</f>
        <v/>
      </c>
      <c r="AF1444" s="23"/>
      <c r="AG1444" s="24"/>
      <c r="AH1444" s="23" t="str">
        <f>IF(ISNUMBER(AVERAGEIFS(ObservedSpeciesData!AH$2:AH$4955,ObservedSpeciesData!$A$2:$A$4955,$A1444,ObservedSpeciesData!$D$2:$D$4955,$D1444)),AVERAGEIFS(ObservedSpeciesData!AH$2:AH$4955,ObservedSpeciesData!$A$2:$A$4955,$A1444,ObservedSpeciesData!$D$2:$D$4955,$D1444),"")</f>
        <v/>
      </c>
      <c r="AI1444" s="23" t="str">
        <f>IF(ISNUMBER(AVERAGEIFS(ObservedSpeciesData!AI$2:AI$4955,ObservedSpeciesData!$A$2:$A$4955,$A1444,ObservedSpeciesData!$C$2:$C$4955,$C1444,ObservedSpeciesData!$D$2:$D$4955,$D1444)),AVERAGEIFS(ObservedSpeciesData!AI$2:AI$4955,ObservedSpeciesData!$A$2:$A$4955,$A1444,ObservedSpeciesData!$C$2:$C$4955,$C1444,ObservedSpeciesData!$D$2:$D$4955,$D1444),"")</f>
        <v/>
      </c>
      <c r="AJ1444" s="2">
        <f>COUNTIFS(ObservedSpeciesData!$A$2:$A$828,$A1444,ObservedSpeciesData!$D$2:$D$828,$D1444)</f>
        <v>0</v>
      </c>
      <c r="AK1444" s="2">
        <f t="shared" si="22"/>
        <v>1</v>
      </c>
    </row>
    <row r="1445" spans="1:37" x14ac:dyDescent="0.25">
      <c r="A1445" s="14" t="s">
        <v>83</v>
      </c>
      <c r="B1445" t="s">
        <v>80</v>
      </c>
      <c r="C1445" t="s">
        <v>79</v>
      </c>
      <c r="D1445" s="13">
        <v>42403</v>
      </c>
      <c r="E1445">
        <v>1</v>
      </c>
      <c r="F1445">
        <v>200</v>
      </c>
      <c r="G1445" s="2" t="s">
        <v>87</v>
      </c>
      <c r="H1445" s="2" t="s">
        <v>12</v>
      </c>
      <c r="I1445">
        <v>12</v>
      </c>
      <c r="J1445" s="2" t="s">
        <v>88</v>
      </c>
      <c r="K1445" s="2">
        <f>IF(ISNUMBER(AVERAGEIFS(ObservedSpeciesData!K$2:K$4955,ObservedSpeciesData!$A$2:$A$4955,$A1445,ObservedSpeciesData!$D$2:$D$4955,$D1445)),AVERAGEIFS(ObservedSpeciesData!K$2:K$4955,ObservedSpeciesData!$A$2:$A$4955,$A1445,ObservedSpeciesData!$D$2:$D$4955,$D1445),"")</f>
        <v>180</v>
      </c>
      <c r="L1445" s="26">
        <f>IF(ISNUMBER(AVERAGEIFS(ObservedSpeciesData!L$2:L$4955,ObservedSpeciesData!$A$2:$A$4955,$A1445,ObservedSpeciesData!$D$2:$D$4955,$D1445)),AVERAGEIFS(ObservedSpeciesData!L$2:L$4955,ObservedSpeciesData!$A$2:$A$4955,$A1445,ObservedSpeciesData!$D$2:$D$4955,$D1445),"")</f>
        <v>3050</v>
      </c>
      <c r="M1445" s="23">
        <f>IF(ISNUMBER(AVERAGEIFS(ObservedSpeciesData!M$2:M$4955,ObservedSpeciesData!$A$2:$A$4955,$A1445,ObservedSpeciesData!$D$2:$D$4955,$D1445)),AVERAGEIFS(ObservedSpeciesData!M$2:M$4955,ObservedSpeciesData!$A$2:$A$4955,$A1445,ObservedSpeciesData!$D$2:$D$4955,$D1445),"")</f>
        <v>305</v>
      </c>
      <c r="N1445" s="23" t="str">
        <f>IF(ISNUMBER(AVERAGEIFS(ObservedSpeciesData!N$2:N$4955,ObservedSpeciesData!$A$2:$A$4955,$A1445,ObservedSpeciesData!$D$2:$D$4955,$D1445)),AVERAGEIFS(ObservedSpeciesData!N$2:N$4955,ObservedSpeciesData!$A$2:$A$4955,$A1445,ObservedSpeciesData!$D$2:$D$4955,$D1445),"")</f>
        <v/>
      </c>
      <c r="O1445" s="23" t="str">
        <f>IF(ISNUMBER(AVERAGEIFS(ObservedSpeciesData!O$2:O$4955,ObservedSpeciesData!$A$2:$A$4955,$A1445,ObservedSpeciesData!$D$2:$D$4955,$D1445)),AVERAGEIFS(ObservedSpeciesData!O$2:O$4955,ObservedSpeciesData!$A$2:$A$4955,$A1445,ObservedSpeciesData!$D$2:$D$4955,$D1445),"")</f>
        <v/>
      </c>
      <c r="P1445" s="23" t="str">
        <f>IF(ISNUMBER(AVERAGEIFS(ObservedSpeciesData!P$2:P$4955,ObservedSpeciesData!$A$2:$A$4955,$A1445,ObservedSpeciesData!$C$2:$C$4955,$C1445,ObservedSpeciesData!$D$2:$D$4955,$D1445)),AVERAGEIFS(ObservedSpeciesData!P$2:P$4955,ObservedSpeciesData!$A$2:$A$4955,$A1445,ObservedSpeciesData!$C$2:$C$4955,$C1445,ObservedSpeciesData!$D$2:$D$4955,$D1445),"")</f>
        <v/>
      </c>
      <c r="Q1445" s="23"/>
      <c r="R1445" s="25" t="str">
        <f>IF(ISNUMBER(AVERAGEIFS(ObservedSpeciesData!R$2:R$4955,ObservedSpeciesData!$A$2:$A$4955,$A1445,ObservedSpeciesData!$D$2:$D$4955,$D1445)),AVERAGEIFS(ObservedSpeciesData!R$2:R$4955,ObservedSpeciesData!$A$2:$A$4955,$A1445,ObservedSpeciesData!$D$2:$D$4955,$D1445),"")</f>
        <v/>
      </c>
      <c r="S1445" s="25" t="str">
        <f>IF(ISNUMBER(AVERAGEIFS(ObservedSpeciesData!S$2:S$4955,ObservedSpeciesData!$A$2:$A$4955,$A1445,ObservedSpeciesData!$D$2:$D$4955,$D1445)),AVERAGEIFS(ObservedSpeciesData!S$2:S$4955,ObservedSpeciesData!$A$2:$A$4955,$A1445,ObservedSpeciesData!$D$2:$D$4955,$D1445),"")</f>
        <v/>
      </c>
      <c r="T1445" s="23" t="str">
        <f>IF(ISNUMBER(AVERAGEIFS(ObservedSpeciesData!T$2:T$4955,ObservedSpeciesData!$A$2:$A$4955,$A1445,ObservedSpeciesData!$D$2:$D$4955,$D1445)),AVERAGEIFS(ObservedSpeciesData!T$2:T$4955,ObservedSpeciesData!$A$2:$A$4955,$A1445,ObservedSpeciesData!$D$2:$D$4955,$D1445),"")</f>
        <v/>
      </c>
      <c r="U1445" s="24" t="str">
        <f>IF(ISNUMBER(AVERAGEIFS(ObservedSpeciesData!U$2:U$4955,ObservedSpeciesData!$A$2:$A$4955,$A1445,ObservedSpeciesData!$C$2:$C$4955,$C1445,ObservedSpeciesData!$D$2:$D$4955,$D1445)),AVERAGEIFS(ObservedSpeciesData!U$2:U$4955,ObservedSpeciesData!$A$2:$A$4955,$A1445,ObservedSpeciesData!$C$2:$C$4955,$C1445,ObservedSpeciesData!$D$2:$D$4955,$D1445),"")</f>
        <v/>
      </c>
      <c r="V1445" s="23" t="str">
        <f>IF(ISNUMBER(AVERAGEIFS(ObservedSpeciesData!V$2:V$4955,ObservedSpeciesData!$A$2:$A$4955,$A1445,ObservedSpeciesData!$D$2:$D$4955,$D1445)),AVERAGEIFS(ObservedSpeciesData!V$2:V$4955,ObservedSpeciesData!$A$2:$A$4955,$A1445,ObservedSpeciesData!$D$2:$D$4955,$D1445),"")</f>
        <v/>
      </c>
      <c r="W1445" s="23" t="str">
        <f>IF(ISNUMBER(AVERAGEIFS(ObservedSpeciesData!W$2:W$4955,ObservedSpeciesData!$A$2:$A$4955,$A1445,ObservedSpeciesData!$D$2:$D$4955,$D1445)),AVERAGEIFS(ObservedSpeciesData!W$2:W$4955,ObservedSpeciesData!$A$2:$A$4955,$A1445,ObservedSpeciesData!$D$2:$D$4955,$D1445),"")</f>
        <v/>
      </c>
      <c r="X1445" s="23" t="str">
        <f>IF(ISNUMBER(AVERAGEIFS(ObservedSpeciesData!X$2:X$4955,ObservedSpeciesData!$A$2:$A$4955,$A1445,ObservedSpeciesData!$D$2:$D$4955,$D1445)),AVERAGEIFS(ObservedSpeciesData!X$2:X$4955,ObservedSpeciesData!$A$2:$A$4955,$A1445,ObservedSpeciesData!$D$2:$D$4955,$D1445),"")</f>
        <v/>
      </c>
      <c r="Y1445" s="23" t="str">
        <f>IF(ISNUMBER(AVERAGEIFS(ObservedSpeciesData!Y$2:Y$4955,ObservedSpeciesData!$A$2:$A$4955,$A1445,ObservedSpeciesData!$D$2:$D$4955,$D1445)),AVERAGEIFS(ObservedSpeciesData!Y$2:Y$4955,ObservedSpeciesData!$A$2:$A$4955,$A1445,ObservedSpeciesData!$D$2:$D$4955,$D1445),"")</f>
        <v/>
      </c>
      <c r="Z1445" s="23" t="str">
        <f>IF(ISNUMBER(AVERAGEIFS(ObservedSpeciesData!Z$2:Z$4955,ObservedSpeciesData!$A$2:$A$4955,$A1445,ObservedSpeciesData!$D$2:$D$4955,$D1445)),AVERAGEIFS(ObservedSpeciesData!Z$2:Z$4955,ObservedSpeciesData!$A$2:$A$4955,$A1445,ObservedSpeciesData!$D$2:$D$4955,$D1445),"")</f>
        <v/>
      </c>
      <c r="AA1445" s="23" t="str">
        <f>IF(ISNUMBER(AVERAGEIFS(ObservedSpeciesData!AA$2:AA$4955,ObservedSpeciesData!$A$2:$A$4955,$A1445,ObservedSpeciesData!$D$2:$D$4955,$D1445)),AVERAGEIFS(ObservedSpeciesData!AA$2:AA$4955,ObservedSpeciesData!$A$2:$A$4955,$A1445,ObservedSpeciesData!$D$2:$D$4955,$D1445),"")</f>
        <v/>
      </c>
      <c r="AB1445" s="24" t="str">
        <f>IF(ISNUMBER(AVERAGEIFS(ObservedSpeciesData!AB$2:AB$4955,ObservedSpeciesData!$A$2:$A$4955,$A1445,ObservedSpeciesData!$D$2:$D$4955,$D1445)),AVERAGEIFS(ObservedSpeciesData!AB$2:AB$4955,ObservedSpeciesData!$A$2:$A$4955,$A1445,ObservedSpeciesData!$D$2:$D$4955,$D1445),"")</f>
        <v/>
      </c>
      <c r="AC1445" s="24" t="str">
        <f>IF(ISNUMBER(AVERAGEIFS(ObservedSpeciesData!AC$2:AC$4955,ObservedSpeciesData!$A$2:$A$4955,$A1445,ObservedSpeciesData!$D$2:$D$4955,$D1445)),AVERAGEIFS(ObservedSpeciesData!AC$2:AC$4955,ObservedSpeciesData!$A$2:$A$4955,$A1445,ObservedSpeciesData!$D$2:$D$4955,$D1445),"")</f>
        <v/>
      </c>
      <c r="AD1445" s="23" t="str">
        <f>IF(ISNUMBER(AVERAGEIFS(ObservedSpeciesData!AD$2:AD$4955,ObservedSpeciesData!$A$2:$A$4955,$A1445,ObservedSpeciesData!$D$2:$D$4955,$D1445)),AVERAGEIFS(ObservedSpeciesData!AD$2:AD$4955,ObservedSpeciesData!$A$2:$A$4955,$A1445,ObservedSpeciesData!$D$2:$D$4955,$D1445),"")</f>
        <v/>
      </c>
      <c r="AE1445" s="24" t="str">
        <f>IF(ISNUMBER(AVERAGEIFS(ObservedSpeciesData!AE$2:AE$4955,ObservedSpeciesData!$A$2:$A$4955,$A1445,ObservedSpeciesData!$D$2:$D$4955,$D1445)),AVERAGEIFS(ObservedSpeciesData!AE$2:AE$4955,ObservedSpeciesData!$A$2:$A$4955,$A1445,ObservedSpeciesData!$D$2:$D$4955,$D1445),"")</f>
        <v/>
      </c>
      <c r="AF1445" s="23"/>
      <c r="AG1445" s="24"/>
      <c r="AH1445" s="23" t="str">
        <f>IF(ISNUMBER(AVERAGEIFS(ObservedSpeciesData!AH$2:AH$4955,ObservedSpeciesData!$A$2:$A$4955,$A1445,ObservedSpeciesData!$D$2:$D$4955,$D1445)),AVERAGEIFS(ObservedSpeciesData!AH$2:AH$4955,ObservedSpeciesData!$A$2:$A$4955,$A1445,ObservedSpeciesData!$D$2:$D$4955,$D1445),"")</f>
        <v/>
      </c>
      <c r="AI1445" s="23" t="str">
        <f>IF(ISNUMBER(AVERAGEIFS(ObservedSpeciesData!AI$2:AI$4955,ObservedSpeciesData!$A$2:$A$4955,$A1445,ObservedSpeciesData!$C$2:$C$4955,$C1445,ObservedSpeciesData!$D$2:$D$4955,$D1445)),AVERAGEIFS(ObservedSpeciesData!AI$2:AI$4955,ObservedSpeciesData!$A$2:$A$4955,$A1445,ObservedSpeciesData!$C$2:$C$4955,$C1445,ObservedSpeciesData!$D$2:$D$4955,$D1445),"")</f>
        <v/>
      </c>
      <c r="AJ1445" s="2">
        <f>COUNTIFS(ObservedSpeciesData!$A$2:$A$828,$A1445,ObservedSpeciesData!$D$2:$D$828,$D1445)</f>
        <v>0</v>
      </c>
      <c r="AK1445" s="2">
        <f t="shared" si="22"/>
        <v>1</v>
      </c>
    </row>
    <row r="1446" spans="1:37" x14ac:dyDescent="0.25">
      <c r="A1446" s="14" t="s">
        <v>82</v>
      </c>
      <c r="B1446" t="s">
        <v>80</v>
      </c>
      <c r="C1446" t="s">
        <v>79</v>
      </c>
      <c r="D1446" s="13">
        <v>42403</v>
      </c>
      <c r="E1446">
        <v>1</v>
      </c>
      <c r="F1446">
        <v>350</v>
      </c>
      <c r="G1446" s="2" t="s">
        <v>87</v>
      </c>
      <c r="H1446" s="2" t="s">
        <v>12</v>
      </c>
      <c r="I1446">
        <v>12</v>
      </c>
      <c r="J1446" s="2" t="s">
        <v>88</v>
      </c>
      <c r="K1446" s="2">
        <f>IF(ISNUMBER(AVERAGEIFS(ObservedSpeciesData!K$2:K$4955,ObservedSpeciesData!$A$2:$A$4955,$A1446,ObservedSpeciesData!$D$2:$D$4955,$D1446)),AVERAGEIFS(ObservedSpeciesData!K$2:K$4955,ObservedSpeciesData!$A$2:$A$4955,$A1446,ObservedSpeciesData!$D$2:$D$4955,$D1446),"")</f>
        <v>315</v>
      </c>
      <c r="L1446" s="26">
        <f>IF(ISNUMBER(AVERAGEIFS(ObservedSpeciesData!L$2:L$4955,ObservedSpeciesData!$A$2:$A$4955,$A1446,ObservedSpeciesData!$D$2:$D$4955,$D1446)),AVERAGEIFS(ObservedSpeciesData!L$2:L$4955,ObservedSpeciesData!$A$2:$A$4955,$A1446,ObservedSpeciesData!$D$2:$D$4955,$D1446),"")</f>
        <v>2939</v>
      </c>
      <c r="M1446" s="23">
        <f>IF(ISNUMBER(AVERAGEIFS(ObservedSpeciesData!M$2:M$4955,ObservedSpeciesData!$A$2:$A$4955,$A1446,ObservedSpeciesData!$D$2:$D$4955,$D1446)),AVERAGEIFS(ObservedSpeciesData!M$2:M$4955,ObservedSpeciesData!$A$2:$A$4955,$A1446,ObservedSpeciesData!$D$2:$D$4955,$D1446),"")</f>
        <v>293.90000000000003</v>
      </c>
      <c r="N1446" s="23" t="str">
        <f>IF(ISNUMBER(AVERAGEIFS(ObservedSpeciesData!N$2:N$4955,ObservedSpeciesData!$A$2:$A$4955,$A1446,ObservedSpeciesData!$D$2:$D$4955,$D1446)),AVERAGEIFS(ObservedSpeciesData!N$2:N$4955,ObservedSpeciesData!$A$2:$A$4955,$A1446,ObservedSpeciesData!$D$2:$D$4955,$D1446),"")</f>
        <v/>
      </c>
      <c r="O1446" s="23" t="str">
        <f>IF(ISNUMBER(AVERAGEIFS(ObservedSpeciesData!O$2:O$4955,ObservedSpeciesData!$A$2:$A$4955,$A1446,ObservedSpeciesData!$D$2:$D$4955,$D1446)),AVERAGEIFS(ObservedSpeciesData!O$2:O$4955,ObservedSpeciesData!$A$2:$A$4955,$A1446,ObservedSpeciesData!$D$2:$D$4955,$D1446),"")</f>
        <v/>
      </c>
      <c r="P1446" s="23" t="str">
        <f>IF(ISNUMBER(AVERAGEIFS(ObservedSpeciesData!P$2:P$4955,ObservedSpeciesData!$A$2:$A$4955,$A1446,ObservedSpeciesData!$C$2:$C$4955,$C1446,ObservedSpeciesData!$D$2:$D$4955,$D1446)),AVERAGEIFS(ObservedSpeciesData!P$2:P$4955,ObservedSpeciesData!$A$2:$A$4955,$A1446,ObservedSpeciesData!$C$2:$C$4955,$C1446,ObservedSpeciesData!$D$2:$D$4955,$D1446),"")</f>
        <v/>
      </c>
      <c r="Q1446" s="23"/>
      <c r="R1446" s="25" t="str">
        <f>IF(ISNUMBER(AVERAGEIFS(ObservedSpeciesData!R$2:R$4955,ObservedSpeciesData!$A$2:$A$4955,$A1446,ObservedSpeciesData!$D$2:$D$4955,$D1446)),AVERAGEIFS(ObservedSpeciesData!R$2:R$4955,ObservedSpeciesData!$A$2:$A$4955,$A1446,ObservedSpeciesData!$D$2:$D$4955,$D1446),"")</f>
        <v/>
      </c>
      <c r="S1446" s="25" t="str">
        <f>IF(ISNUMBER(AVERAGEIFS(ObservedSpeciesData!S$2:S$4955,ObservedSpeciesData!$A$2:$A$4955,$A1446,ObservedSpeciesData!$D$2:$D$4955,$D1446)),AVERAGEIFS(ObservedSpeciesData!S$2:S$4955,ObservedSpeciesData!$A$2:$A$4955,$A1446,ObservedSpeciesData!$D$2:$D$4955,$D1446),"")</f>
        <v/>
      </c>
      <c r="T1446" s="23" t="str">
        <f>IF(ISNUMBER(AVERAGEIFS(ObservedSpeciesData!T$2:T$4955,ObservedSpeciesData!$A$2:$A$4955,$A1446,ObservedSpeciesData!$D$2:$D$4955,$D1446)),AVERAGEIFS(ObservedSpeciesData!T$2:T$4955,ObservedSpeciesData!$A$2:$A$4955,$A1446,ObservedSpeciesData!$D$2:$D$4955,$D1446),"")</f>
        <v/>
      </c>
      <c r="U1446" s="24" t="str">
        <f>IF(ISNUMBER(AVERAGEIFS(ObservedSpeciesData!U$2:U$4955,ObservedSpeciesData!$A$2:$A$4955,$A1446,ObservedSpeciesData!$C$2:$C$4955,$C1446,ObservedSpeciesData!$D$2:$D$4955,$D1446)),AVERAGEIFS(ObservedSpeciesData!U$2:U$4955,ObservedSpeciesData!$A$2:$A$4955,$A1446,ObservedSpeciesData!$C$2:$C$4955,$C1446,ObservedSpeciesData!$D$2:$D$4955,$D1446),"")</f>
        <v/>
      </c>
      <c r="V1446" s="23" t="str">
        <f>IF(ISNUMBER(AVERAGEIFS(ObservedSpeciesData!V$2:V$4955,ObservedSpeciesData!$A$2:$A$4955,$A1446,ObservedSpeciesData!$D$2:$D$4955,$D1446)),AVERAGEIFS(ObservedSpeciesData!V$2:V$4955,ObservedSpeciesData!$A$2:$A$4955,$A1446,ObservedSpeciesData!$D$2:$D$4955,$D1446),"")</f>
        <v/>
      </c>
      <c r="W1446" s="23" t="str">
        <f>IF(ISNUMBER(AVERAGEIFS(ObservedSpeciesData!W$2:W$4955,ObservedSpeciesData!$A$2:$A$4955,$A1446,ObservedSpeciesData!$D$2:$D$4955,$D1446)),AVERAGEIFS(ObservedSpeciesData!W$2:W$4955,ObservedSpeciesData!$A$2:$A$4955,$A1446,ObservedSpeciesData!$D$2:$D$4955,$D1446),"")</f>
        <v/>
      </c>
      <c r="X1446" s="23" t="str">
        <f>IF(ISNUMBER(AVERAGEIFS(ObservedSpeciesData!X$2:X$4955,ObservedSpeciesData!$A$2:$A$4955,$A1446,ObservedSpeciesData!$D$2:$D$4955,$D1446)),AVERAGEIFS(ObservedSpeciesData!X$2:X$4955,ObservedSpeciesData!$A$2:$A$4955,$A1446,ObservedSpeciesData!$D$2:$D$4955,$D1446),"")</f>
        <v/>
      </c>
      <c r="Y1446" s="23" t="str">
        <f>IF(ISNUMBER(AVERAGEIFS(ObservedSpeciesData!Y$2:Y$4955,ObservedSpeciesData!$A$2:$A$4955,$A1446,ObservedSpeciesData!$D$2:$D$4955,$D1446)),AVERAGEIFS(ObservedSpeciesData!Y$2:Y$4955,ObservedSpeciesData!$A$2:$A$4955,$A1446,ObservedSpeciesData!$D$2:$D$4955,$D1446),"")</f>
        <v/>
      </c>
      <c r="Z1446" s="23" t="str">
        <f>IF(ISNUMBER(AVERAGEIFS(ObservedSpeciesData!Z$2:Z$4955,ObservedSpeciesData!$A$2:$A$4955,$A1446,ObservedSpeciesData!$D$2:$D$4955,$D1446)),AVERAGEIFS(ObservedSpeciesData!Z$2:Z$4955,ObservedSpeciesData!$A$2:$A$4955,$A1446,ObservedSpeciesData!$D$2:$D$4955,$D1446),"")</f>
        <v/>
      </c>
      <c r="AA1446" s="23" t="str">
        <f>IF(ISNUMBER(AVERAGEIFS(ObservedSpeciesData!AA$2:AA$4955,ObservedSpeciesData!$A$2:$A$4955,$A1446,ObservedSpeciesData!$D$2:$D$4955,$D1446)),AVERAGEIFS(ObservedSpeciesData!AA$2:AA$4955,ObservedSpeciesData!$A$2:$A$4955,$A1446,ObservedSpeciesData!$D$2:$D$4955,$D1446),"")</f>
        <v/>
      </c>
      <c r="AB1446" s="24" t="str">
        <f>IF(ISNUMBER(AVERAGEIFS(ObservedSpeciesData!AB$2:AB$4955,ObservedSpeciesData!$A$2:$A$4955,$A1446,ObservedSpeciesData!$D$2:$D$4955,$D1446)),AVERAGEIFS(ObservedSpeciesData!AB$2:AB$4955,ObservedSpeciesData!$A$2:$A$4955,$A1446,ObservedSpeciesData!$D$2:$D$4955,$D1446),"")</f>
        <v/>
      </c>
      <c r="AC1446" s="24" t="str">
        <f>IF(ISNUMBER(AVERAGEIFS(ObservedSpeciesData!AC$2:AC$4955,ObservedSpeciesData!$A$2:$A$4955,$A1446,ObservedSpeciesData!$D$2:$D$4955,$D1446)),AVERAGEIFS(ObservedSpeciesData!AC$2:AC$4955,ObservedSpeciesData!$A$2:$A$4955,$A1446,ObservedSpeciesData!$D$2:$D$4955,$D1446),"")</f>
        <v/>
      </c>
      <c r="AD1446" s="23" t="str">
        <f>IF(ISNUMBER(AVERAGEIFS(ObservedSpeciesData!AD$2:AD$4955,ObservedSpeciesData!$A$2:$A$4955,$A1446,ObservedSpeciesData!$D$2:$D$4955,$D1446)),AVERAGEIFS(ObservedSpeciesData!AD$2:AD$4955,ObservedSpeciesData!$A$2:$A$4955,$A1446,ObservedSpeciesData!$D$2:$D$4955,$D1446),"")</f>
        <v/>
      </c>
      <c r="AE1446" s="24" t="str">
        <f>IF(ISNUMBER(AVERAGEIFS(ObservedSpeciesData!AE$2:AE$4955,ObservedSpeciesData!$A$2:$A$4955,$A1446,ObservedSpeciesData!$D$2:$D$4955,$D1446)),AVERAGEIFS(ObservedSpeciesData!AE$2:AE$4955,ObservedSpeciesData!$A$2:$A$4955,$A1446,ObservedSpeciesData!$D$2:$D$4955,$D1446),"")</f>
        <v/>
      </c>
      <c r="AF1446" s="23"/>
      <c r="AG1446" s="24"/>
      <c r="AH1446" s="23" t="str">
        <f>IF(ISNUMBER(AVERAGEIFS(ObservedSpeciesData!AH$2:AH$4955,ObservedSpeciesData!$A$2:$A$4955,$A1446,ObservedSpeciesData!$D$2:$D$4955,$D1446)),AVERAGEIFS(ObservedSpeciesData!AH$2:AH$4955,ObservedSpeciesData!$A$2:$A$4955,$A1446,ObservedSpeciesData!$D$2:$D$4955,$D1446),"")</f>
        <v/>
      </c>
      <c r="AI1446" s="23" t="str">
        <f>IF(ISNUMBER(AVERAGEIFS(ObservedSpeciesData!AI$2:AI$4955,ObservedSpeciesData!$A$2:$A$4955,$A1446,ObservedSpeciesData!$C$2:$C$4955,$C1446,ObservedSpeciesData!$D$2:$D$4955,$D1446)),AVERAGEIFS(ObservedSpeciesData!AI$2:AI$4955,ObservedSpeciesData!$A$2:$A$4955,$A1446,ObservedSpeciesData!$C$2:$C$4955,$C1446,ObservedSpeciesData!$D$2:$D$4955,$D1446),"")</f>
        <v/>
      </c>
      <c r="AJ1446" s="2">
        <f>COUNTIFS(ObservedSpeciesData!$A$2:$A$828,$A1446,ObservedSpeciesData!$D$2:$D$828,$D1446)</f>
        <v>0</v>
      </c>
      <c r="AK1446" s="2">
        <f t="shared" si="22"/>
        <v>1</v>
      </c>
    </row>
    <row r="1447" spans="1:37" x14ac:dyDescent="0.25">
      <c r="A1447" s="14" t="s">
        <v>81</v>
      </c>
      <c r="B1447" t="s">
        <v>80</v>
      </c>
      <c r="C1447" t="s">
        <v>79</v>
      </c>
      <c r="D1447" s="13">
        <v>42403</v>
      </c>
      <c r="E1447">
        <v>1</v>
      </c>
      <c r="F1447">
        <v>500</v>
      </c>
      <c r="G1447" s="2" t="s">
        <v>87</v>
      </c>
      <c r="H1447" s="2" t="s">
        <v>12</v>
      </c>
      <c r="I1447">
        <v>12</v>
      </c>
      <c r="J1447" s="2" t="s">
        <v>88</v>
      </c>
      <c r="K1447" s="2">
        <f>IF(ISNUMBER(AVERAGEIFS(ObservedSpeciesData!K$2:K$4955,ObservedSpeciesData!$A$2:$A$4955,$A1447,ObservedSpeciesData!$D$2:$D$4955,$D1447)),AVERAGEIFS(ObservedSpeciesData!K$2:K$4955,ObservedSpeciesData!$A$2:$A$4955,$A1447,ObservedSpeciesData!$D$2:$D$4955,$D1447),"")</f>
        <v>450</v>
      </c>
      <c r="L1447" s="26">
        <f>IF(ISNUMBER(AVERAGEIFS(ObservedSpeciesData!L$2:L$4955,ObservedSpeciesData!$A$2:$A$4955,$A1447,ObservedSpeciesData!$D$2:$D$4955,$D1447)),AVERAGEIFS(ObservedSpeciesData!L$2:L$4955,ObservedSpeciesData!$A$2:$A$4955,$A1447,ObservedSpeciesData!$D$2:$D$4955,$D1447),"")</f>
        <v>2889.6666666666665</v>
      </c>
      <c r="M1447" s="23">
        <f>IF(ISNUMBER(AVERAGEIFS(ObservedSpeciesData!M$2:M$4955,ObservedSpeciesData!$A$2:$A$4955,$A1447,ObservedSpeciesData!$D$2:$D$4955,$D1447)),AVERAGEIFS(ObservedSpeciesData!M$2:M$4955,ObservedSpeciesData!$A$2:$A$4955,$A1447,ObservedSpeciesData!$D$2:$D$4955,$D1447),"")</f>
        <v>288.96666666666664</v>
      </c>
      <c r="N1447" s="23" t="str">
        <f>IF(ISNUMBER(AVERAGEIFS(ObservedSpeciesData!N$2:N$4955,ObservedSpeciesData!$A$2:$A$4955,$A1447,ObservedSpeciesData!$D$2:$D$4955,$D1447)),AVERAGEIFS(ObservedSpeciesData!N$2:N$4955,ObservedSpeciesData!$A$2:$A$4955,$A1447,ObservedSpeciesData!$D$2:$D$4955,$D1447),"")</f>
        <v/>
      </c>
      <c r="O1447" s="23" t="str">
        <f>IF(ISNUMBER(AVERAGEIFS(ObservedSpeciesData!O$2:O$4955,ObservedSpeciesData!$A$2:$A$4955,$A1447,ObservedSpeciesData!$D$2:$D$4955,$D1447)),AVERAGEIFS(ObservedSpeciesData!O$2:O$4955,ObservedSpeciesData!$A$2:$A$4955,$A1447,ObservedSpeciesData!$D$2:$D$4955,$D1447),"")</f>
        <v/>
      </c>
      <c r="P1447" s="23" t="str">
        <f>IF(ISNUMBER(AVERAGEIFS(ObservedSpeciesData!P$2:P$4955,ObservedSpeciesData!$A$2:$A$4955,$A1447,ObservedSpeciesData!$C$2:$C$4955,$C1447,ObservedSpeciesData!$D$2:$D$4955,$D1447)),AVERAGEIFS(ObservedSpeciesData!P$2:P$4955,ObservedSpeciesData!$A$2:$A$4955,$A1447,ObservedSpeciesData!$C$2:$C$4955,$C1447,ObservedSpeciesData!$D$2:$D$4955,$D1447),"")</f>
        <v/>
      </c>
      <c r="Q1447" s="23"/>
      <c r="R1447" s="25" t="str">
        <f>IF(ISNUMBER(AVERAGEIFS(ObservedSpeciesData!R$2:R$4955,ObservedSpeciesData!$A$2:$A$4955,$A1447,ObservedSpeciesData!$D$2:$D$4955,$D1447)),AVERAGEIFS(ObservedSpeciesData!R$2:R$4955,ObservedSpeciesData!$A$2:$A$4955,$A1447,ObservedSpeciesData!$D$2:$D$4955,$D1447),"")</f>
        <v/>
      </c>
      <c r="S1447" s="25" t="str">
        <f>IF(ISNUMBER(AVERAGEIFS(ObservedSpeciesData!S$2:S$4955,ObservedSpeciesData!$A$2:$A$4955,$A1447,ObservedSpeciesData!$D$2:$D$4955,$D1447)),AVERAGEIFS(ObservedSpeciesData!S$2:S$4955,ObservedSpeciesData!$A$2:$A$4955,$A1447,ObservedSpeciesData!$D$2:$D$4955,$D1447),"")</f>
        <v/>
      </c>
      <c r="T1447" s="23" t="str">
        <f>IF(ISNUMBER(AVERAGEIFS(ObservedSpeciesData!T$2:T$4955,ObservedSpeciesData!$A$2:$A$4955,$A1447,ObservedSpeciesData!$D$2:$D$4955,$D1447)),AVERAGEIFS(ObservedSpeciesData!T$2:T$4955,ObservedSpeciesData!$A$2:$A$4955,$A1447,ObservedSpeciesData!$D$2:$D$4955,$D1447),"")</f>
        <v/>
      </c>
      <c r="U1447" s="24" t="str">
        <f>IF(ISNUMBER(AVERAGEIFS(ObservedSpeciesData!U$2:U$4955,ObservedSpeciesData!$A$2:$A$4955,$A1447,ObservedSpeciesData!$C$2:$C$4955,$C1447,ObservedSpeciesData!$D$2:$D$4955,$D1447)),AVERAGEIFS(ObservedSpeciesData!U$2:U$4955,ObservedSpeciesData!$A$2:$A$4955,$A1447,ObservedSpeciesData!$C$2:$C$4955,$C1447,ObservedSpeciesData!$D$2:$D$4955,$D1447),"")</f>
        <v/>
      </c>
      <c r="V1447" s="23" t="str">
        <f>IF(ISNUMBER(AVERAGEIFS(ObservedSpeciesData!V$2:V$4955,ObservedSpeciesData!$A$2:$A$4955,$A1447,ObservedSpeciesData!$D$2:$D$4955,$D1447)),AVERAGEIFS(ObservedSpeciesData!V$2:V$4955,ObservedSpeciesData!$A$2:$A$4955,$A1447,ObservedSpeciesData!$D$2:$D$4955,$D1447),"")</f>
        <v/>
      </c>
      <c r="W1447" s="23" t="str">
        <f>IF(ISNUMBER(AVERAGEIFS(ObservedSpeciesData!W$2:W$4955,ObservedSpeciesData!$A$2:$A$4955,$A1447,ObservedSpeciesData!$D$2:$D$4955,$D1447)),AVERAGEIFS(ObservedSpeciesData!W$2:W$4955,ObservedSpeciesData!$A$2:$A$4955,$A1447,ObservedSpeciesData!$D$2:$D$4955,$D1447),"")</f>
        <v/>
      </c>
      <c r="X1447" s="23" t="str">
        <f>IF(ISNUMBER(AVERAGEIFS(ObservedSpeciesData!X$2:X$4955,ObservedSpeciesData!$A$2:$A$4955,$A1447,ObservedSpeciesData!$D$2:$D$4955,$D1447)),AVERAGEIFS(ObservedSpeciesData!X$2:X$4955,ObservedSpeciesData!$A$2:$A$4955,$A1447,ObservedSpeciesData!$D$2:$D$4955,$D1447),"")</f>
        <v/>
      </c>
      <c r="Y1447" s="23" t="str">
        <f>IF(ISNUMBER(AVERAGEIFS(ObservedSpeciesData!Y$2:Y$4955,ObservedSpeciesData!$A$2:$A$4955,$A1447,ObservedSpeciesData!$D$2:$D$4955,$D1447)),AVERAGEIFS(ObservedSpeciesData!Y$2:Y$4955,ObservedSpeciesData!$A$2:$A$4955,$A1447,ObservedSpeciesData!$D$2:$D$4955,$D1447),"")</f>
        <v/>
      </c>
      <c r="Z1447" s="23" t="str">
        <f>IF(ISNUMBER(AVERAGEIFS(ObservedSpeciesData!Z$2:Z$4955,ObservedSpeciesData!$A$2:$A$4955,$A1447,ObservedSpeciesData!$D$2:$D$4955,$D1447)),AVERAGEIFS(ObservedSpeciesData!Z$2:Z$4955,ObservedSpeciesData!$A$2:$A$4955,$A1447,ObservedSpeciesData!$D$2:$D$4955,$D1447),"")</f>
        <v/>
      </c>
      <c r="AA1447" s="23" t="str">
        <f>IF(ISNUMBER(AVERAGEIFS(ObservedSpeciesData!AA$2:AA$4955,ObservedSpeciesData!$A$2:$A$4955,$A1447,ObservedSpeciesData!$D$2:$D$4955,$D1447)),AVERAGEIFS(ObservedSpeciesData!AA$2:AA$4955,ObservedSpeciesData!$A$2:$A$4955,$A1447,ObservedSpeciesData!$D$2:$D$4955,$D1447),"")</f>
        <v/>
      </c>
      <c r="AB1447" s="24" t="str">
        <f>IF(ISNUMBER(AVERAGEIFS(ObservedSpeciesData!AB$2:AB$4955,ObservedSpeciesData!$A$2:$A$4955,$A1447,ObservedSpeciesData!$D$2:$D$4955,$D1447)),AVERAGEIFS(ObservedSpeciesData!AB$2:AB$4955,ObservedSpeciesData!$A$2:$A$4955,$A1447,ObservedSpeciesData!$D$2:$D$4955,$D1447),"")</f>
        <v/>
      </c>
      <c r="AC1447" s="24" t="str">
        <f>IF(ISNUMBER(AVERAGEIFS(ObservedSpeciesData!AC$2:AC$4955,ObservedSpeciesData!$A$2:$A$4955,$A1447,ObservedSpeciesData!$D$2:$D$4955,$D1447)),AVERAGEIFS(ObservedSpeciesData!AC$2:AC$4955,ObservedSpeciesData!$A$2:$A$4955,$A1447,ObservedSpeciesData!$D$2:$D$4955,$D1447),"")</f>
        <v/>
      </c>
      <c r="AD1447" s="23" t="str">
        <f>IF(ISNUMBER(AVERAGEIFS(ObservedSpeciesData!AD$2:AD$4955,ObservedSpeciesData!$A$2:$A$4955,$A1447,ObservedSpeciesData!$D$2:$D$4955,$D1447)),AVERAGEIFS(ObservedSpeciesData!AD$2:AD$4955,ObservedSpeciesData!$A$2:$A$4955,$A1447,ObservedSpeciesData!$D$2:$D$4955,$D1447),"")</f>
        <v/>
      </c>
      <c r="AE1447" s="24" t="str">
        <f>IF(ISNUMBER(AVERAGEIFS(ObservedSpeciesData!AE$2:AE$4955,ObservedSpeciesData!$A$2:$A$4955,$A1447,ObservedSpeciesData!$D$2:$D$4955,$D1447)),AVERAGEIFS(ObservedSpeciesData!AE$2:AE$4955,ObservedSpeciesData!$A$2:$A$4955,$A1447,ObservedSpeciesData!$D$2:$D$4955,$D1447),"")</f>
        <v/>
      </c>
      <c r="AF1447" s="23"/>
      <c r="AG1447" s="24"/>
      <c r="AH1447" s="23" t="str">
        <f>IF(ISNUMBER(AVERAGEIFS(ObservedSpeciesData!AH$2:AH$4955,ObservedSpeciesData!$A$2:$A$4955,$A1447,ObservedSpeciesData!$D$2:$D$4955,$D1447)),AVERAGEIFS(ObservedSpeciesData!AH$2:AH$4955,ObservedSpeciesData!$A$2:$A$4955,$A1447,ObservedSpeciesData!$D$2:$D$4955,$D1447),"")</f>
        <v/>
      </c>
      <c r="AI1447" s="23" t="str">
        <f>IF(ISNUMBER(AVERAGEIFS(ObservedSpeciesData!AI$2:AI$4955,ObservedSpeciesData!$A$2:$A$4955,$A1447,ObservedSpeciesData!$C$2:$C$4955,$C1447,ObservedSpeciesData!$D$2:$D$4955,$D1447)),AVERAGEIFS(ObservedSpeciesData!AI$2:AI$4955,ObservedSpeciesData!$A$2:$A$4955,$A1447,ObservedSpeciesData!$C$2:$C$4955,$C1447,ObservedSpeciesData!$D$2:$D$4955,$D1447),"")</f>
        <v/>
      </c>
      <c r="AJ1447" s="2">
        <f>COUNTIFS(ObservedSpeciesData!$A$2:$A$828,$A1447,ObservedSpeciesData!$D$2:$D$828,$D1447)</f>
        <v>0</v>
      </c>
      <c r="AK1447" s="2">
        <f t="shared" si="22"/>
        <v>1</v>
      </c>
    </row>
    <row r="1448" spans="1:37" x14ac:dyDescent="0.25">
      <c r="A1448" s="14" t="s">
        <v>86</v>
      </c>
      <c r="B1448" t="s">
        <v>80</v>
      </c>
      <c r="C1448" t="s">
        <v>79</v>
      </c>
      <c r="D1448" s="13">
        <v>42410</v>
      </c>
      <c r="E1448">
        <v>1</v>
      </c>
      <c r="F1448">
        <v>0</v>
      </c>
      <c r="G1448" s="2" t="s">
        <v>87</v>
      </c>
      <c r="H1448" s="2" t="s">
        <v>12</v>
      </c>
      <c r="I1448">
        <v>12</v>
      </c>
      <c r="J1448" s="2" t="s">
        <v>88</v>
      </c>
      <c r="K1448" s="2">
        <f>IF(ISNUMBER(AVERAGEIFS(ObservedSpeciesData!K$2:K$4955,ObservedSpeciesData!$A$2:$A$4955,$A1448,ObservedSpeciesData!$D$2:$D$4955,$D1448)),AVERAGEIFS(ObservedSpeciesData!K$2:K$4955,ObservedSpeciesData!$A$2:$A$4955,$A1448,ObservedSpeciesData!$D$2:$D$4955,$D1448),"")</f>
        <v>0</v>
      </c>
      <c r="L1448" s="26">
        <f>IF(ISNUMBER(AVERAGEIFS(ObservedSpeciesData!L$2:L$4955,ObservedSpeciesData!$A$2:$A$4955,$A1448,ObservedSpeciesData!$D$2:$D$4955,$D1448)),AVERAGEIFS(ObservedSpeciesData!L$2:L$4955,ObservedSpeciesData!$A$2:$A$4955,$A1448,ObservedSpeciesData!$D$2:$D$4955,$D1448),"")</f>
        <v>2667.6666666666665</v>
      </c>
      <c r="M1448" s="23">
        <f>IF(ISNUMBER(AVERAGEIFS(ObservedSpeciesData!M$2:M$4955,ObservedSpeciesData!$A$2:$A$4955,$A1448,ObservedSpeciesData!$D$2:$D$4955,$D1448)),AVERAGEIFS(ObservedSpeciesData!M$2:M$4955,ObservedSpeciesData!$A$2:$A$4955,$A1448,ObservedSpeciesData!$D$2:$D$4955,$D1448),"")</f>
        <v>266.76666666666665</v>
      </c>
      <c r="N1448" s="23" t="str">
        <f>IF(ISNUMBER(AVERAGEIFS(ObservedSpeciesData!N$2:N$4955,ObservedSpeciesData!$A$2:$A$4955,$A1448,ObservedSpeciesData!$D$2:$D$4955,$D1448)),AVERAGEIFS(ObservedSpeciesData!N$2:N$4955,ObservedSpeciesData!$A$2:$A$4955,$A1448,ObservedSpeciesData!$D$2:$D$4955,$D1448),"")</f>
        <v/>
      </c>
      <c r="O1448" s="23" t="str">
        <f>IF(ISNUMBER(AVERAGEIFS(ObservedSpeciesData!O$2:O$4955,ObservedSpeciesData!$A$2:$A$4955,$A1448,ObservedSpeciesData!$D$2:$D$4955,$D1448)),AVERAGEIFS(ObservedSpeciesData!O$2:O$4955,ObservedSpeciesData!$A$2:$A$4955,$A1448,ObservedSpeciesData!$D$2:$D$4955,$D1448),"")</f>
        <v/>
      </c>
      <c r="P1448" s="23" t="str">
        <f>IF(ISNUMBER(AVERAGEIFS(ObservedSpeciesData!P$2:P$4955,ObservedSpeciesData!$A$2:$A$4955,$A1448,ObservedSpeciesData!$C$2:$C$4955,$C1448,ObservedSpeciesData!$D$2:$D$4955,$D1448)),AVERAGEIFS(ObservedSpeciesData!P$2:P$4955,ObservedSpeciesData!$A$2:$A$4955,$A1448,ObservedSpeciesData!$C$2:$C$4955,$C1448,ObservedSpeciesData!$D$2:$D$4955,$D1448),"")</f>
        <v/>
      </c>
      <c r="Q1448" s="23"/>
      <c r="R1448" s="25" t="str">
        <f>IF(ISNUMBER(AVERAGEIFS(ObservedSpeciesData!R$2:R$4955,ObservedSpeciesData!$A$2:$A$4955,$A1448,ObservedSpeciesData!$D$2:$D$4955,$D1448)),AVERAGEIFS(ObservedSpeciesData!R$2:R$4955,ObservedSpeciesData!$A$2:$A$4955,$A1448,ObservedSpeciesData!$D$2:$D$4955,$D1448),"")</f>
        <v/>
      </c>
      <c r="S1448" s="25" t="str">
        <f>IF(ISNUMBER(AVERAGEIFS(ObservedSpeciesData!S$2:S$4955,ObservedSpeciesData!$A$2:$A$4955,$A1448,ObservedSpeciesData!$D$2:$D$4955,$D1448)),AVERAGEIFS(ObservedSpeciesData!S$2:S$4955,ObservedSpeciesData!$A$2:$A$4955,$A1448,ObservedSpeciesData!$D$2:$D$4955,$D1448),"")</f>
        <v/>
      </c>
      <c r="T1448" s="23" t="str">
        <f>IF(ISNUMBER(AVERAGEIFS(ObservedSpeciesData!T$2:T$4955,ObservedSpeciesData!$A$2:$A$4955,$A1448,ObservedSpeciesData!$D$2:$D$4955,$D1448)),AVERAGEIFS(ObservedSpeciesData!T$2:T$4955,ObservedSpeciesData!$A$2:$A$4955,$A1448,ObservedSpeciesData!$D$2:$D$4955,$D1448),"")</f>
        <v/>
      </c>
      <c r="U1448" s="24" t="str">
        <f>IF(ISNUMBER(AVERAGEIFS(ObservedSpeciesData!U$2:U$4955,ObservedSpeciesData!$A$2:$A$4955,$A1448,ObservedSpeciesData!$C$2:$C$4955,$C1448,ObservedSpeciesData!$D$2:$D$4955,$D1448)),AVERAGEIFS(ObservedSpeciesData!U$2:U$4955,ObservedSpeciesData!$A$2:$A$4955,$A1448,ObservedSpeciesData!$C$2:$C$4955,$C1448,ObservedSpeciesData!$D$2:$D$4955,$D1448),"")</f>
        <v/>
      </c>
      <c r="V1448" s="23" t="str">
        <f>IF(ISNUMBER(AVERAGEIFS(ObservedSpeciesData!V$2:V$4955,ObservedSpeciesData!$A$2:$A$4955,$A1448,ObservedSpeciesData!$D$2:$D$4955,$D1448)),AVERAGEIFS(ObservedSpeciesData!V$2:V$4955,ObservedSpeciesData!$A$2:$A$4955,$A1448,ObservedSpeciesData!$D$2:$D$4955,$D1448),"")</f>
        <v/>
      </c>
      <c r="W1448" s="23" t="str">
        <f>IF(ISNUMBER(AVERAGEIFS(ObservedSpeciesData!W$2:W$4955,ObservedSpeciesData!$A$2:$A$4955,$A1448,ObservedSpeciesData!$D$2:$D$4955,$D1448)),AVERAGEIFS(ObservedSpeciesData!W$2:W$4955,ObservedSpeciesData!$A$2:$A$4955,$A1448,ObservedSpeciesData!$D$2:$D$4955,$D1448),"")</f>
        <v/>
      </c>
      <c r="X1448" s="23" t="str">
        <f>IF(ISNUMBER(AVERAGEIFS(ObservedSpeciesData!X$2:X$4955,ObservedSpeciesData!$A$2:$A$4955,$A1448,ObservedSpeciesData!$D$2:$D$4955,$D1448)),AVERAGEIFS(ObservedSpeciesData!X$2:X$4955,ObservedSpeciesData!$A$2:$A$4955,$A1448,ObservedSpeciesData!$D$2:$D$4955,$D1448),"")</f>
        <v/>
      </c>
      <c r="Y1448" s="23" t="str">
        <f>IF(ISNUMBER(AVERAGEIFS(ObservedSpeciesData!Y$2:Y$4955,ObservedSpeciesData!$A$2:$A$4955,$A1448,ObservedSpeciesData!$D$2:$D$4955,$D1448)),AVERAGEIFS(ObservedSpeciesData!Y$2:Y$4955,ObservedSpeciesData!$A$2:$A$4955,$A1448,ObservedSpeciesData!$D$2:$D$4955,$D1448),"")</f>
        <v/>
      </c>
      <c r="Z1448" s="23" t="str">
        <f>IF(ISNUMBER(AVERAGEIFS(ObservedSpeciesData!Z$2:Z$4955,ObservedSpeciesData!$A$2:$A$4955,$A1448,ObservedSpeciesData!$D$2:$D$4955,$D1448)),AVERAGEIFS(ObservedSpeciesData!Z$2:Z$4955,ObservedSpeciesData!$A$2:$A$4955,$A1448,ObservedSpeciesData!$D$2:$D$4955,$D1448),"")</f>
        <v/>
      </c>
      <c r="AA1448" s="23" t="str">
        <f>IF(ISNUMBER(AVERAGEIFS(ObservedSpeciesData!AA$2:AA$4955,ObservedSpeciesData!$A$2:$A$4955,$A1448,ObservedSpeciesData!$D$2:$D$4955,$D1448)),AVERAGEIFS(ObservedSpeciesData!AA$2:AA$4955,ObservedSpeciesData!$A$2:$A$4955,$A1448,ObservedSpeciesData!$D$2:$D$4955,$D1448),"")</f>
        <v/>
      </c>
      <c r="AB1448" s="24" t="str">
        <f>IF(ISNUMBER(AVERAGEIFS(ObservedSpeciesData!AB$2:AB$4955,ObservedSpeciesData!$A$2:$A$4955,$A1448,ObservedSpeciesData!$D$2:$D$4955,$D1448)),AVERAGEIFS(ObservedSpeciesData!AB$2:AB$4955,ObservedSpeciesData!$A$2:$A$4955,$A1448,ObservedSpeciesData!$D$2:$D$4955,$D1448),"")</f>
        <v/>
      </c>
      <c r="AC1448" s="24" t="str">
        <f>IF(ISNUMBER(AVERAGEIFS(ObservedSpeciesData!AC$2:AC$4955,ObservedSpeciesData!$A$2:$A$4955,$A1448,ObservedSpeciesData!$D$2:$D$4955,$D1448)),AVERAGEIFS(ObservedSpeciesData!AC$2:AC$4955,ObservedSpeciesData!$A$2:$A$4955,$A1448,ObservedSpeciesData!$D$2:$D$4955,$D1448),"")</f>
        <v/>
      </c>
      <c r="AD1448" s="23" t="str">
        <f>IF(ISNUMBER(AVERAGEIFS(ObservedSpeciesData!AD$2:AD$4955,ObservedSpeciesData!$A$2:$A$4955,$A1448,ObservedSpeciesData!$D$2:$D$4955,$D1448)),AVERAGEIFS(ObservedSpeciesData!AD$2:AD$4955,ObservedSpeciesData!$A$2:$A$4955,$A1448,ObservedSpeciesData!$D$2:$D$4955,$D1448),"")</f>
        <v/>
      </c>
      <c r="AE1448" s="24" t="str">
        <f>IF(ISNUMBER(AVERAGEIFS(ObservedSpeciesData!AE$2:AE$4955,ObservedSpeciesData!$A$2:$A$4955,$A1448,ObservedSpeciesData!$D$2:$D$4955,$D1448)),AVERAGEIFS(ObservedSpeciesData!AE$2:AE$4955,ObservedSpeciesData!$A$2:$A$4955,$A1448,ObservedSpeciesData!$D$2:$D$4955,$D1448),"")</f>
        <v/>
      </c>
      <c r="AF1448" s="23"/>
      <c r="AG1448" s="24"/>
      <c r="AH1448" s="23" t="str">
        <f>IF(ISNUMBER(AVERAGEIFS(ObservedSpeciesData!AH$2:AH$4955,ObservedSpeciesData!$A$2:$A$4955,$A1448,ObservedSpeciesData!$D$2:$D$4955,$D1448)),AVERAGEIFS(ObservedSpeciesData!AH$2:AH$4955,ObservedSpeciesData!$A$2:$A$4955,$A1448,ObservedSpeciesData!$D$2:$D$4955,$D1448),"")</f>
        <v/>
      </c>
      <c r="AI1448" s="23" t="str">
        <f>IF(ISNUMBER(AVERAGEIFS(ObservedSpeciesData!AI$2:AI$4955,ObservedSpeciesData!$A$2:$A$4955,$A1448,ObservedSpeciesData!$C$2:$C$4955,$C1448,ObservedSpeciesData!$D$2:$D$4955,$D1448)),AVERAGEIFS(ObservedSpeciesData!AI$2:AI$4955,ObservedSpeciesData!$A$2:$A$4955,$A1448,ObservedSpeciesData!$C$2:$C$4955,$C1448,ObservedSpeciesData!$D$2:$D$4955,$D1448),"")</f>
        <v/>
      </c>
      <c r="AJ1448" s="2">
        <f>COUNTIFS(ObservedSpeciesData!$A$2:$A$828,$A1448,ObservedSpeciesData!$D$2:$D$828,$D1448)</f>
        <v>0</v>
      </c>
      <c r="AK1448" s="2">
        <f t="shared" si="22"/>
        <v>1</v>
      </c>
    </row>
    <row r="1449" spans="1:37" x14ac:dyDescent="0.25">
      <c r="A1449" s="14" t="s">
        <v>85</v>
      </c>
      <c r="B1449" t="s">
        <v>80</v>
      </c>
      <c r="C1449" t="s">
        <v>79</v>
      </c>
      <c r="D1449" s="13">
        <v>42410</v>
      </c>
      <c r="E1449">
        <v>1</v>
      </c>
      <c r="F1449">
        <v>50</v>
      </c>
      <c r="G1449" s="2" t="s">
        <v>87</v>
      </c>
      <c r="H1449" s="2" t="s">
        <v>12</v>
      </c>
      <c r="I1449">
        <v>12</v>
      </c>
      <c r="J1449" s="2" t="s">
        <v>88</v>
      </c>
      <c r="K1449" s="2">
        <f>IF(ISNUMBER(AVERAGEIFS(ObservedSpeciesData!K$2:K$4955,ObservedSpeciesData!$A$2:$A$4955,$A1449,ObservedSpeciesData!$D$2:$D$4955,$D1449)),AVERAGEIFS(ObservedSpeciesData!K$2:K$4955,ObservedSpeciesData!$A$2:$A$4955,$A1449,ObservedSpeciesData!$D$2:$D$4955,$D1449),"")</f>
        <v>45</v>
      </c>
      <c r="L1449" s="26">
        <f>IF(ISNUMBER(AVERAGEIFS(ObservedSpeciesData!L$2:L$4955,ObservedSpeciesData!$A$2:$A$4955,$A1449,ObservedSpeciesData!$D$2:$D$4955,$D1449)),AVERAGEIFS(ObservedSpeciesData!L$2:L$4955,ObservedSpeciesData!$A$2:$A$4955,$A1449,ObservedSpeciesData!$D$2:$D$4955,$D1449),"")</f>
        <v>2581.3333333333335</v>
      </c>
      <c r="M1449" s="23">
        <f>IF(ISNUMBER(AVERAGEIFS(ObservedSpeciesData!M$2:M$4955,ObservedSpeciesData!$A$2:$A$4955,$A1449,ObservedSpeciesData!$D$2:$D$4955,$D1449)),AVERAGEIFS(ObservedSpeciesData!M$2:M$4955,ObservedSpeciesData!$A$2:$A$4955,$A1449,ObservedSpeciesData!$D$2:$D$4955,$D1449),"")</f>
        <v>258.13333333333333</v>
      </c>
      <c r="N1449" s="23" t="str">
        <f>IF(ISNUMBER(AVERAGEIFS(ObservedSpeciesData!N$2:N$4955,ObservedSpeciesData!$A$2:$A$4955,$A1449,ObservedSpeciesData!$D$2:$D$4955,$D1449)),AVERAGEIFS(ObservedSpeciesData!N$2:N$4955,ObservedSpeciesData!$A$2:$A$4955,$A1449,ObservedSpeciesData!$D$2:$D$4955,$D1449),"")</f>
        <v/>
      </c>
      <c r="O1449" s="23" t="str">
        <f>IF(ISNUMBER(AVERAGEIFS(ObservedSpeciesData!O$2:O$4955,ObservedSpeciesData!$A$2:$A$4955,$A1449,ObservedSpeciesData!$D$2:$D$4955,$D1449)),AVERAGEIFS(ObservedSpeciesData!O$2:O$4955,ObservedSpeciesData!$A$2:$A$4955,$A1449,ObservedSpeciesData!$D$2:$D$4955,$D1449),"")</f>
        <v/>
      </c>
      <c r="P1449" s="23" t="str">
        <f>IF(ISNUMBER(AVERAGEIFS(ObservedSpeciesData!P$2:P$4955,ObservedSpeciesData!$A$2:$A$4955,$A1449,ObservedSpeciesData!$C$2:$C$4955,$C1449,ObservedSpeciesData!$D$2:$D$4955,$D1449)),AVERAGEIFS(ObservedSpeciesData!P$2:P$4955,ObservedSpeciesData!$A$2:$A$4955,$A1449,ObservedSpeciesData!$C$2:$C$4955,$C1449,ObservedSpeciesData!$D$2:$D$4955,$D1449),"")</f>
        <v/>
      </c>
      <c r="Q1449" s="23"/>
      <c r="R1449" s="25" t="str">
        <f>IF(ISNUMBER(AVERAGEIFS(ObservedSpeciesData!R$2:R$4955,ObservedSpeciesData!$A$2:$A$4955,$A1449,ObservedSpeciesData!$D$2:$D$4955,$D1449)),AVERAGEIFS(ObservedSpeciesData!R$2:R$4955,ObservedSpeciesData!$A$2:$A$4955,$A1449,ObservedSpeciesData!$D$2:$D$4955,$D1449),"")</f>
        <v/>
      </c>
      <c r="S1449" s="25" t="str">
        <f>IF(ISNUMBER(AVERAGEIFS(ObservedSpeciesData!S$2:S$4955,ObservedSpeciesData!$A$2:$A$4955,$A1449,ObservedSpeciesData!$D$2:$D$4955,$D1449)),AVERAGEIFS(ObservedSpeciesData!S$2:S$4955,ObservedSpeciesData!$A$2:$A$4955,$A1449,ObservedSpeciesData!$D$2:$D$4955,$D1449),"")</f>
        <v/>
      </c>
      <c r="T1449" s="23" t="str">
        <f>IF(ISNUMBER(AVERAGEIFS(ObservedSpeciesData!T$2:T$4955,ObservedSpeciesData!$A$2:$A$4955,$A1449,ObservedSpeciesData!$D$2:$D$4955,$D1449)),AVERAGEIFS(ObservedSpeciesData!T$2:T$4955,ObservedSpeciesData!$A$2:$A$4955,$A1449,ObservedSpeciesData!$D$2:$D$4955,$D1449),"")</f>
        <v/>
      </c>
      <c r="U1449" s="24" t="str">
        <f>IF(ISNUMBER(AVERAGEIFS(ObservedSpeciesData!U$2:U$4955,ObservedSpeciesData!$A$2:$A$4955,$A1449,ObservedSpeciesData!$C$2:$C$4955,$C1449,ObservedSpeciesData!$D$2:$D$4955,$D1449)),AVERAGEIFS(ObservedSpeciesData!U$2:U$4955,ObservedSpeciesData!$A$2:$A$4955,$A1449,ObservedSpeciesData!$C$2:$C$4955,$C1449,ObservedSpeciesData!$D$2:$D$4955,$D1449),"")</f>
        <v/>
      </c>
      <c r="V1449" s="23" t="str">
        <f>IF(ISNUMBER(AVERAGEIFS(ObservedSpeciesData!V$2:V$4955,ObservedSpeciesData!$A$2:$A$4955,$A1449,ObservedSpeciesData!$D$2:$D$4955,$D1449)),AVERAGEIFS(ObservedSpeciesData!V$2:V$4955,ObservedSpeciesData!$A$2:$A$4955,$A1449,ObservedSpeciesData!$D$2:$D$4955,$D1449),"")</f>
        <v/>
      </c>
      <c r="W1449" s="23" t="str">
        <f>IF(ISNUMBER(AVERAGEIFS(ObservedSpeciesData!W$2:W$4955,ObservedSpeciesData!$A$2:$A$4955,$A1449,ObservedSpeciesData!$D$2:$D$4955,$D1449)),AVERAGEIFS(ObservedSpeciesData!W$2:W$4955,ObservedSpeciesData!$A$2:$A$4955,$A1449,ObservedSpeciesData!$D$2:$D$4955,$D1449),"")</f>
        <v/>
      </c>
      <c r="X1449" s="23" t="str">
        <f>IF(ISNUMBER(AVERAGEIFS(ObservedSpeciesData!X$2:X$4955,ObservedSpeciesData!$A$2:$A$4955,$A1449,ObservedSpeciesData!$D$2:$D$4955,$D1449)),AVERAGEIFS(ObservedSpeciesData!X$2:X$4955,ObservedSpeciesData!$A$2:$A$4955,$A1449,ObservedSpeciesData!$D$2:$D$4955,$D1449),"")</f>
        <v/>
      </c>
      <c r="Y1449" s="23" t="str">
        <f>IF(ISNUMBER(AVERAGEIFS(ObservedSpeciesData!Y$2:Y$4955,ObservedSpeciesData!$A$2:$A$4955,$A1449,ObservedSpeciesData!$D$2:$D$4955,$D1449)),AVERAGEIFS(ObservedSpeciesData!Y$2:Y$4955,ObservedSpeciesData!$A$2:$A$4955,$A1449,ObservedSpeciesData!$D$2:$D$4955,$D1449),"")</f>
        <v/>
      </c>
      <c r="Z1449" s="23" t="str">
        <f>IF(ISNUMBER(AVERAGEIFS(ObservedSpeciesData!Z$2:Z$4955,ObservedSpeciesData!$A$2:$A$4955,$A1449,ObservedSpeciesData!$D$2:$D$4955,$D1449)),AVERAGEIFS(ObservedSpeciesData!Z$2:Z$4955,ObservedSpeciesData!$A$2:$A$4955,$A1449,ObservedSpeciesData!$D$2:$D$4955,$D1449),"")</f>
        <v/>
      </c>
      <c r="AA1449" s="23" t="str">
        <f>IF(ISNUMBER(AVERAGEIFS(ObservedSpeciesData!AA$2:AA$4955,ObservedSpeciesData!$A$2:$A$4955,$A1449,ObservedSpeciesData!$D$2:$D$4955,$D1449)),AVERAGEIFS(ObservedSpeciesData!AA$2:AA$4955,ObservedSpeciesData!$A$2:$A$4955,$A1449,ObservedSpeciesData!$D$2:$D$4955,$D1449),"")</f>
        <v/>
      </c>
      <c r="AB1449" s="24" t="str">
        <f>IF(ISNUMBER(AVERAGEIFS(ObservedSpeciesData!AB$2:AB$4955,ObservedSpeciesData!$A$2:$A$4955,$A1449,ObservedSpeciesData!$D$2:$D$4955,$D1449)),AVERAGEIFS(ObservedSpeciesData!AB$2:AB$4955,ObservedSpeciesData!$A$2:$A$4955,$A1449,ObservedSpeciesData!$D$2:$D$4955,$D1449),"")</f>
        <v/>
      </c>
      <c r="AC1449" s="24" t="str">
        <f>IF(ISNUMBER(AVERAGEIFS(ObservedSpeciesData!AC$2:AC$4955,ObservedSpeciesData!$A$2:$A$4955,$A1449,ObservedSpeciesData!$D$2:$D$4955,$D1449)),AVERAGEIFS(ObservedSpeciesData!AC$2:AC$4955,ObservedSpeciesData!$A$2:$A$4955,$A1449,ObservedSpeciesData!$D$2:$D$4955,$D1449),"")</f>
        <v/>
      </c>
      <c r="AD1449" s="23" t="str">
        <f>IF(ISNUMBER(AVERAGEIFS(ObservedSpeciesData!AD$2:AD$4955,ObservedSpeciesData!$A$2:$A$4955,$A1449,ObservedSpeciesData!$D$2:$D$4955,$D1449)),AVERAGEIFS(ObservedSpeciesData!AD$2:AD$4955,ObservedSpeciesData!$A$2:$A$4955,$A1449,ObservedSpeciesData!$D$2:$D$4955,$D1449),"")</f>
        <v/>
      </c>
      <c r="AE1449" s="24" t="str">
        <f>IF(ISNUMBER(AVERAGEIFS(ObservedSpeciesData!AE$2:AE$4955,ObservedSpeciesData!$A$2:$A$4955,$A1449,ObservedSpeciesData!$D$2:$D$4955,$D1449)),AVERAGEIFS(ObservedSpeciesData!AE$2:AE$4955,ObservedSpeciesData!$A$2:$A$4955,$A1449,ObservedSpeciesData!$D$2:$D$4955,$D1449),"")</f>
        <v/>
      </c>
      <c r="AF1449" s="23"/>
      <c r="AG1449" s="24"/>
      <c r="AH1449" s="23" t="str">
        <f>IF(ISNUMBER(AVERAGEIFS(ObservedSpeciesData!AH$2:AH$4955,ObservedSpeciesData!$A$2:$A$4955,$A1449,ObservedSpeciesData!$D$2:$D$4955,$D1449)),AVERAGEIFS(ObservedSpeciesData!AH$2:AH$4955,ObservedSpeciesData!$A$2:$A$4955,$A1449,ObservedSpeciesData!$D$2:$D$4955,$D1449),"")</f>
        <v/>
      </c>
      <c r="AI1449" s="23" t="str">
        <f>IF(ISNUMBER(AVERAGEIFS(ObservedSpeciesData!AI$2:AI$4955,ObservedSpeciesData!$A$2:$A$4955,$A1449,ObservedSpeciesData!$C$2:$C$4955,$C1449,ObservedSpeciesData!$D$2:$D$4955,$D1449)),AVERAGEIFS(ObservedSpeciesData!AI$2:AI$4955,ObservedSpeciesData!$A$2:$A$4955,$A1449,ObservedSpeciesData!$C$2:$C$4955,$C1449,ObservedSpeciesData!$D$2:$D$4955,$D1449),"")</f>
        <v/>
      </c>
      <c r="AJ1449" s="2">
        <f>COUNTIFS(ObservedSpeciesData!$A$2:$A$828,$A1449,ObservedSpeciesData!$D$2:$D$828,$D1449)</f>
        <v>0</v>
      </c>
      <c r="AK1449" s="2">
        <f t="shared" si="22"/>
        <v>1</v>
      </c>
    </row>
    <row r="1450" spans="1:37" x14ac:dyDescent="0.25">
      <c r="A1450" s="14" t="s">
        <v>84</v>
      </c>
      <c r="B1450" t="s">
        <v>80</v>
      </c>
      <c r="C1450" t="s">
        <v>79</v>
      </c>
      <c r="D1450" s="13">
        <v>42410</v>
      </c>
      <c r="E1450">
        <v>1</v>
      </c>
      <c r="F1450">
        <v>100</v>
      </c>
      <c r="G1450" s="2" t="s">
        <v>87</v>
      </c>
      <c r="H1450" s="2" t="s">
        <v>12</v>
      </c>
      <c r="I1450">
        <v>12</v>
      </c>
      <c r="J1450" s="2" t="s">
        <v>88</v>
      </c>
      <c r="K1450" s="2">
        <f>IF(ISNUMBER(AVERAGEIFS(ObservedSpeciesData!K$2:K$4955,ObservedSpeciesData!$A$2:$A$4955,$A1450,ObservedSpeciesData!$D$2:$D$4955,$D1450)),AVERAGEIFS(ObservedSpeciesData!K$2:K$4955,ObservedSpeciesData!$A$2:$A$4955,$A1450,ObservedSpeciesData!$D$2:$D$4955,$D1450),"")</f>
        <v>90</v>
      </c>
      <c r="L1450" s="26">
        <f>IF(ISNUMBER(AVERAGEIFS(ObservedSpeciesData!L$2:L$4955,ObservedSpeciesData!$A$2:$A$4955,$A1450,ObservedSpeciesData!$D$2:$D$4955,$D1450)),AVERAGEIFS(ObservedSpeciesData!L$2:L$4955,ObservedSpeciesData!$A$2:$A$4955,$A1450,ObservedSpeciesData!$D$2:$D$4955,$D1450),"")</f>
        <v>2828</v>
      </c>
      <c r="M1450" s="23">
        <f>IF(ISNUMBER(AVERAGEIFS(ObservedSpeciesData!M$2:M$4955,ObservedSpeciesData!$A$2:$A$4955,$A1450,ObservedSpeciesData!$D$2:$D$4955,$D1450)),AVERAGEIFS(ObservedSpeciesData!M$2:M$4955,ObservedSpeciesData!$A$2:$A$4955,$A1450,ObservedSpeciesData!$D$2:$D$4955,$D1450),"")</f>
        <v>282.8</v>
      </c>
      <c r="N1450" s="23" t="str">
        <f>IF(ISNUMBER(AVERAGEIFS(ObservedSpeciesData!N$2:N$4955,ObservedSpeciesData!$A$2:$A$4955,$A1450,ObservedSpeciesData!$D$2:$D$4955,$D1450)),AVERAGEIFS(ObservedSpeciesData!N$2:N$4955,ObservedSpeciesData!$A$2:$A$4955,$A1450,ObservedSpeciesData!$D$2:$D$4955,$D1450),"")</f>
        <v/>
      </c>
      <c r="O1450" s="23" t="str">
        <f>IF(ISNUMBER(AVERAGEIFS(ObservedSpeciesData!O$2:O$4955,ObservedSpeciesData!$A$2:$A$4955,$A1450,ObservedSpeciesData!$D$2:$D$4955,$D1450)),AVERAGEIFS(ObservedSpeciesData!O$2:O$4955,ObservedSpeciesData!$A$2:$A$4955,$A1450,ObservedSpeciesData!$D$2:$D$4955,$D1450),"")</f>
        <v/>
      </c>
      <c r="P1450" s="23" t="str">
        <f>IF(ISNUMBER(AVERAGEIFS(ObservedSpeciesData!P$2:P$4955,ObservedSpeciesData!$A$2:$A$4955,$A1450,ObservedSpeciesData!$C$2:$C$4955,$C1450,ObservedSpeciesData!$D$2:$D$4955,$D1450)),AVERAGEIFS(ObservedSpeciesData!P$2:P$4955,ObservedSpeciesData!$A$2:$A$4955,$A1450,ObservedSpeciesData!$C$2:$C$4955,$C1450,ObservedSpeciesData!$D$2:$D$4955,$D1450),"")</f>
        <v/>
      </c>
      <c r="Q1450" s="23"/>
      <c r="R1450" s="25" t="str">
        <f>IF(ISNUMBER(AVERAGEIFS(ObservedSpeciesData!R$2:R$4955,ObservedSpeciesData!$A$2:$A$4955,$A1450,ObservedSpeciesData!$D$2:$D$4955,$D1450)),AVERAGEIFS(ObservedSpeciesData!R$2:R$4955,ObservedSpeciesData!$A$2:$A$4955,$A1450,ObservedSpeciesData!$D$2:$D$4955,$D1450),"")</f>
        <v/>
      </c>
      <c r="S1450" s="25" t="str">
        <f>IF(ISNUMBER(AVERAGEIFS(ObservedSpeciesData!S$2:S$4955,ObservedSpeciesData!$A$2:$A$4955,$A1450,ObservedSpeciesData!$D$2:$D$4955,$D1450)),AVERAGEIFS(ObservedSpeciesData!S$2:S$4955,ObservedSpeciesData!$A$2:$A$4955,$A1450,ObservedSpeciesData!$D$2:$D$4955,$D1450),"")</f>
        <v/>
      </c>
      <c r="T1450" s="23" t="str">
        <f>IF(ISNUMBER(AVERAGEIFS(ObservedSpeciesData!T$2:T$4955,ObservedSpeciesData!$A$2:$A$4955,$A1450,ObservedSpeciesData!$D$2:$D$4955,$D1450)),AVERAGEIFS(ObservedSpeciesData!T$2:T$4955,ObservedSpeciesData!$A$2:$A$4955,$A1450,ObservedSpeciesData!$D$2:$D$4955,$D1450),"")</f>
        <v/>
      </c>
      <c r="U1450" s="24" t="str">
        <f>IF(ISNUMBER(AVERAGEIFS(ObservedSpeciesData!U$2:U$4955,ObservedSpeciesData!$A$2:$A$4955,$A1450,ObservedSpeciesData!$C$2:$C$4955,$C1450,ObservedSpeciesData!$D$2:$D$4955,$D1450)),AVERAGEIFS(ObservedSpeciesData!U$2:U$4955,ObservedSpeciesData!$A$2:$A$4955,$A1450,ObservedSpeciesData!$C$2:$C$4955,$C1450,ObservedSpeciesData!$D$2:$D$4955,$D1450),"")</f>
        <v/>
      </c>
      <c r="V1450" s="23" t="str">
        <f>IF(ISNUMBER(AVERAGEIFS(ObservedSpeciesData!V$2:V$4955,ObservedSpeciesData!$A$2:$A$4955,$A1450,ObservedSpeciesData!$D$2:$D$4955,$D1450)),AVERAGEIFS(ObservedSpeciesData!V$2:V$4955,ObservedSpeciesData!$A$2:$A$4955,$A1450,ObservedSpeciesData!$D$2:$D$4955,$D1450),"")</f>
        <v/>
      </c>
      <c r="W1450" s="23" t="str">
        <f>IF(ISNUMBER(AVERAGEIFS(ObservedSpeciesData!W$2:W$4955,ObservedSpeciesData!$A$2:$A$4955,$A1450,ObservedSpeciesData!$D$2:$D$4955,$D1450)),AVERAGEIFS(ObservedSpeciesData!W$2:W$4955,ObservedSpeciesData!$A$2:$A$4955,$A1450,ObservedSpeciesData!$D$2:$D$4955,$D1450),"")</f>
        <v/>
      </c>
      <c r="X1450" s="23" t="str">
        <f>IF(ISNUMBER(AVERAGEIFS(ObservedSpeciesData!X$2:X$4955,ObservedSpeciesData!$A$2:$A$4955,$A1450,ObservedSpeciesData!$D$2:$D$4955,$D1450)),AVERAGEIFS(ObservedSpeciesData!X$2:X$4955,ObservedSpeciesData!$A$2:$A$4955,$A1450,ObservedSpeciesData!$D$2:$D$4955,$D1450),"")</f>
        <v/>
      </c>
      <c r="Y1450" s="23" t="str">
        <f>IF(ISNUMBER(AVERAGEIFS(ObservedSpeciesData!Y$2:Y$4955,ObservedSpeciesData!$A$2:$A$4955,$A1450,ObservedSpeciesData!$D$2:$D$4955,$D1450)),AVERAGEIFS(ObservedSpeciesData!Y$2:Y$4955,ObservedSpeciesData!$A$2:$A$4955,$A1450,ObservedSpeciesData!$D$2:$D$4955,$D1450),"")</f>
        <v/>
      </c>
      <c r="Z1450" s="23" t="str">
        <f>IF(ISNUMBER(AVERAGEIFS(ObservedSpeciesData!Z$2:Z$4955,ObservedSpeciesData!$A$2:$A$4955,$A1450,ObservedSpeciesData!$D$2:$D$4955,$D1450)),AVERAGEIFS(ObservedSpeciesData!Z$2:Z$4955,ObservedSpeciesData!$A$2:$A$4955,$A1450,ObservedSpeciesData!$D$2:$D$4955,$D1450),"")</f>
        <v/>
      </c>
      <c r="AA1450" s="23" t="str">
        <f>IF(ISNUMBER(AVERAGEIFS(ObservedSpeciesData!AA$2:AA$4955,ObservedSpeciesData!$A$2:$A$4955,$A1450,ObservedSpeciesData!$D$2:$D$4955,$D1450)),AVERAGEIFS(ObservedSpeciesData!AA$2:AA$4955,ObservedSpeciesData!$A$2:$A$4955,$A1450,ObservedSpeciesData!$D$2:$D$4955,$D1450),"")</f>
        <v/>
      </c>
      <c r="AB1450" s="24" t="str">
        <f>IF(ISNUMBER(AVERAGEIFS(ObservedSpeciesData!AB$2:AB$4955,ObservedSpeciesData!$A$2:$A$4955,$A1450,ObservedSpeciesData!$D$2:$D$4955,$D1450)),AVERAGEIFS(ObservedSpeciesData!AB$2:AB$4955,ObservedSpeciesData!$A$2:$A$4955,$A1450,ObservedSpeciesData!$D$2:$D$4955,$D1450),"")</f>
        <v/>
      </c>
      <c r="AC1450" s="24" t="str">
        <f>IF(ISNUMBER(AVERAGEIFS(ObservedSpeciesData!AC$2:AC$4955,ObservedSpeciesData!$A$2:$A$4955,$A1450,ObservedSpeciesData!$D$2:$D$4955,$D1450)),AVERAGEIFS(ObservedSpeciesData!AC$2:AC$4955,ObservedSpeciesData!$A$2:$A$4955,$A1450,ObservedSpeciesData!$D$2:$D$4955,$D1450),"")</f>
        <v/>
      </c>
      <c r="AD1450" s="23" t="str">
        <f>IF(ISNUMBER(AVERAGEIFS(ObservedSpeciesData!AD$2:AD$4955,ObservedSpeciesData!$A$2:$A$4955,$A1450,ObservedSpeciesData!$D$2:$D$4955,$D1450)),AVERAGEIFS(ObservedSpeciesData!AD$2:AD$4955,ObservedSpeciesData!$A$2:$A$4955,$A1450,ObservedSpeciesData!$D$2:$D$4955,$D1450),"")</f>
        <v/>
      </c>
      <c r="AE1450" s="24" t="str">
        <f>IF(ISNUMBER(AVERAGEIFS(ObservedSpeciesData!AE$2:AE$4955,ObservedSpeciesData!$A$2:$A$4955,$A1450,ObservedSpeciesData!$D$2:$D$4955,$D1450)),AVERAGEIFS(ObservedSpeciesData!AE$2:AE$4955,ObservedSpeciesData!$A$2:$A$4955,$A1450,ObservedSpeciesData!$D$2:$D$4955,$D1450),"")</f>
        <v/>
      </c>
      <c r="AF1450" s="23"/>
      <c r="AG1450" s="24"/>
      <c r="AH1450" s="23" t="str">
        <f>IF(ISNUMBER(AVERAGEIFS(ObservedSpeciesData!AH$2:AH$4955,ObservedSpeciesData!$A$2:$A$4955,$A1450,ObservedSpeciesData!$D$2:$D$4955,$D1450)),AVERAGEIFS(ObservedSpeciesData!AH$2:AH$4955,ObservedSpeciesData!$A$2:$A$4955,$A1450,ObservedSpeciesData!$D$2:$D$4955,$D1450),"")</f>
        <v/>
      </c>
      <c r="AI1450" s="23" t="str">
        <f>IF(ISNUMBER(AVERAGEIFS(ObservedSpeciesData!AI$2:AI$4955,ObservedSpeciesData!$A$2:$A$4955,$A1450,ObservedSpeciesData!$C$2:$C$4955,$C1450,ObservedSpeciesData!$D$2:$D$4955,$D1450)),AVERAGEIFS(ObservedSpeciesData!AI$2:AI$4955,ObservedSpeciesData!$A$2:$A$4955,$A1450,ObservedSpeciesData!$C$2:$C$4955,$C1450,ObservedSpeciesData!$D$2:$D$4955,$D1450),"")</f>
        <v/>
      </c>
      <c r="AJ1450" s="2">
        <f>COUNTIFS(ObservedSpeciesData!$A$2:$A$828,$A1450,ObservedSpeciesData!$D$2:$D$828,$D1450)</f>
        <v>0</v>
      </c>
      <c r="AK1450" s="2">
        <f t="shared" si="22"/>
        <v>1</v>
      </c>
    </row>
    <row r="1451" spans="1:37" x14ac:dyDescent="0.25">
      <c r="A1451" s="14" t="s">
        <v>83</v>
      </c>
      <c r="B1451" t="s">
        <v>80</v>
      </c>
      <c r="C1451" t="s">
        <v>79</v>
      </c>
      <c r="D1451" s="13">
        <v>42410</v>
      </c>
      <c r="E1451">
        <v>1</v>
      </c>
      <c r="F1451">
        <v>200</v>
      </c>
      <c r="G1451" s="2" t="s">
        <v>87</v>
      </c>
      <c r="H1451" s="2" t="s">
        <v>12</v>
      </c>
      <c r="I1451">
        <v>12</v>
      </c>
      <c r="J1451" s="2" t="s">
        <v>88</v>
      </c>
      <c r="K1451" s="2">
        <f>IF(ISNUMBER(AVERAGEIFS(ObservedSpeciesData!K$2:K$4955,ObservedSpeciesData!$A$2:$A$4955,$A1451,ObservedSpeciesData!$D$2:$D$4955,$D1451)),AVERAGEIFS(ObservedSpeciesData!K$2:K$4955,ObservedSpeciesData!$A$2:$A$4955,$A1451,ObservedSpeciesData!$D$2:$D$4955,$D1451),"")</f>
        <v>180</v>
      </c>
      <c r="L1451" s="26">
        <f>IF(ISNUMBER(AVERAGEIFS(ObservedSpeciesData!L$2:L$4955,ObservedSpeciesData!$A$2:$A$4955,$A1451,ObservedSpeciesData!$D$2:$D$4955,$D1451)),AVERAGEIFS(ObservedSpeciesData!L$2:L$4955,ObservedSpeciesData!$A$2:$A$4955,$A1451,ObservedSpeciesData!$D$2:$D$4955,$D1451),"")</f>
        <v>2729.3333333333335</v>
      </c>
      <c r="M1451" s="23">
        <f>IF(ISNUMBER(AVERAGEIFS(ObservedSpeciesData!M$2:M$4955,ObservedSpeciesData!$A$2:$A$4955,$A1451,ObservedSpeciesData!$D$2:$D$4955,$D1451)),AVERAGEIFS(ObservedSpeciesData!M$2:M$4955,ObservedSpeciesData!$A$2:$A$4955,$A1451,ObservedSpeciesData!$D$2:$D$4955,$D1451),"")</f>
        <v>272.93333333333334</v>
      </c>
      <c r="N1451" s="23" t="str">
        <f>IF(ISNUMBER(AVERAGEIFS(ObservedSpeciesData!N$2:N$4955,ObservedSpeciesData!$A$2:$A$4955,$A1451,ObservedSpeciesData!$D$2:$D$4955,$D1451)),AVERAGEIFS(ObservedSpeciesData!N$2:N$4955,ObservedSpeciesData!$A$2:$A$4955,$A1451,ObservedSpeciesData!$D$2:$D$4955,$D1451),"")</f>
        <v/>
      </c>
      <c r="O1451" s="23" t="str">
        <f>IF(ISNUMBER(AVERAGEIFS(ObservedSpeciesData!O$2:O$4955,ObservedSpeciesData!$A$2:$A$4955,$A1451,ObservedSpeciesData!$D$2:$D$4955,$D1451)),AVERAGEIFS(ObservedSpeciesData!O$2:O$4955,ObservedSpeciesData!$A$2:$A$4955,$A1451,ObservedSpeciesData!$D$2:$D$4955,$D1451),"")</f>
        <v/>
      </c>
      <c r="P1451" s="23" t="str">
        <f>IF(ISNUMBER(AVERAGEIFS(ObservedSpeciesData!P$2:P$4955,ObservedSpeciesData!$A$2:$A$4955,$A1451,ObservedSpeciesData!$C$2:$C$4955,$C1451,ObservedSpeciesData!$D$2:$D$4955,$D1451)),AVERAGEIFS(ObservedSpeciesData!P$2:P$4955,ObservedSpeciesData!$A$2:$A$4955,$A1451,ObservedSpeciesData!$C$2:$C$4955,$C1451,ObservedSpeciesData!$D$2:$D$4955,$D1451),"")</f>
        <v/>
      </c>
      <c r="Q1451" s="23"/>
      <c r="R1451" s="25" t="str">
        <f>IF(ISNUMBER(AVERAGEIFS(ObservedSpeciesData!R$2:R$4955,ObservedSpeciesData!$A$2:$A$4955,$A1451,ObservedSpeciesData!$D$2:$D$4955,$D1451)),AVERAGEIFS(ObservedSpeciesData!R$2:R$4955,ObservedSpeciesData!$A$2:$A$4955,$A1451,ObservedSpeciesData!$D$2:$D$4955,$D1451),"")</f>
        <v/>
      </c>
      <c r="S1451" s="25" t="str">
        <f>IF(ISNUMBER(AVERAGEIFS(ObservedSpeciesData!S$2:S$4955,ObservedSpeciesData!$A$2:$A$4955,$A1451,ObservedSpeciesData!$D$2:$D$4955,$D1451)),AVERAGEIFS(ObservedSpeciesData!S$2:S$4955,ObservedSpeciesData!$A$2:$A$4955,$A1451,ObservedSpeciesData!$D$2:$D$4955,$D1451),"")</f>
        <v/>
      </c>
      <c r="T1451" s="23" t="str">
        <f>IF(ISNUMBER(AVERAGEIFS(ObservedSpeciesData!T$2:T$4955,ObservedSpeciesData!$A$2:$A$4955,$A1451,ObservedSpeciesData!$D$2:$D$4955,$D1451)),AVERAGEIFS(ObservedSpeciesData!T$2:T$4955,ObservedSpeciesData!$A$2:$A$4955,$A1451,ObservedSpeciesData!$D$2:$D$4955,$D1451),"")</f>
        <v/>
      </c>
      <c r="U1451" s="24" t="str">
        <f>IF(ISNUMBER(AVERAGEIFS(ObservedSpeciesData!U$2:U$4955,ObservedSpeciesData!$A$2:$A$4955,$A1451,ObservedSpeciesData!$C$2:$C$4955,$C1451,ObservedSpeciesData!$D$2:$D$4955,$D1451)),AVERAGEIFS(ObservedSpeciesData!U$2:U$4955,ObservedSpeciesData!$A$2:$A$4955,$A1451,ObservedSpeciesData!$C$2:$C$4955,$C1451,ObservedSpeciesData!$D$2:$D$4955,$D1451),"")</f>
        <v/>
      </c>
      <c r="V1451" s="23" t="str">
        <f>IF(ISNUMBER(AVERAGEIFS(ObservedSpeciesData!V$2:V$4955,ObservedSpeciesData!$A$2:$A$4955,$A1451,ObservedSpeciesData!$D$2:$D$4955,$D1451)),AVERAGEIFS(ObservedSpeciesData!V$2:V$4955,ObservedSpeciesData!$A$2:$A$4955,$A1451,ObservedSpeciesData!$D$2:$D$4955,$D1451),"")</f>
        <v/>
      </c>
      <c r="W1451" s="23" t="str">
        <f>IF(ISNUMBER(AVERAGEIFS(ObservedSpeciesData!W$2:W$4955,ObservedSpeciesData!$A$2:$A$4955,$A1451,ObservedSpeciesData!$D$2:$D$4955,$D1451)),AVERAGEIFS(ObservedSpeciesData!W$2:W$4955,ObservedSpeciesData!$A$2:$A$4955,$A1451,ObservedSpeciesData!$D$2:$D$4955,$D1451),"")</f>
        <v/>
      </c>
      <c r="X1451" s="23" t="str">
        <f>IF(ISNUMBER(AVERAGEIFS(ObservedSpeciesData!X$2:X$4955,ObservedSpeciesData!$A$2:$A$4955,$A1451,ObservedSpeciesData!$D$2:$D$4955,$D1451)),AVERAGEIFS(ObservedSpeciesData!X$2:X$4955,ObservedSpeciesData!$A$2:$A$4955,$A1451,ObservedSpeciesData!$D$2:$D$4955,$D1451),"")</f>
        <v/>
      </c>
      <c r="Y1451" s="23" t="str">
        <f>IF(ISNUMBER(AVERAGEIFS(ObservedSpeciesData!Y$2:Y$4955,ObservedSpeciesData!$A$2:$A$4955,$A1451,ObservedSpeciesData!$D$2:$D$4955,$D1451)),AVERAGEIFS(ObservedSpeciesData!Y$2:Y$4955,ObservedSpeciesData!$A$2:$A$4955,$A1451,ObservedSpeciesData!$D$2:$D$4955,$D1451),"")</f>
        <v/>
      </c>
      <c r="Z1451" s="23" t="str">
        <f>IF(ISNUMBER(AVERAGEIFS(ObservedSpeciesData!Z$2:Z$4955,ObservedSpeciesData!$A$2:$A$4955,$A1451,ObservedSpeciesData!$D$2:$D$4955,$D1451)),AVERAGEIFS(ObservedSpeciesData!Z$2:Z$4955,ObservedSpeciesData!$A$2:$A$4955,$A1451,ObservedSpeciesData!$D$2:$D$4955,$D1451),"")</f>
        <v/>
      </c>
      <c r="AA1451" s="23" t="str">
        <f>IF(ISNUMBER(AVERAGEIFS(ObservedSpeciesData!AA$2:AA$4955,ObservedSpeciesData!$A$2:$A$4955,$A1451,ObservedSpeciesData!$D$2:$D$4955,$D1451)),AVERAGEIFS(ObservedSpeciesData!AA$2:AA$4955,ObservedSpeciesData!$A$2:$A$4955,$A1451,ObservedSpeciesData!$D$2:$D$4955,$D1451),"")</f>
        <v/>
      </c>
      <c r="AB1451" s="24" t="str">
        <f>IF(ISNUMBER(AVERAGEIFS(ObservedSpeciesData!AB$2:AB$4955,ObservedSpeciesData!$A$2:$A$4955,$A1451,ObservedSpeciesData!$D$2:$D$4955,$D1451)),AVERAGEIFS(ObservedSpeciesData!AB$2:AB$4955,ObservedSpeciesData!$A$2:$A$4955,$A1451,ObservedSpeciesData!$D$2:$D$4955,$D1451),"")</f>
        <v/>
      </c>
      <c r="AC1451" s="24" t="str">
        <f>IF(ISNUMBER(AVERAGEIFS(ObservedSpeciesData!AC$2:AC$4955,ObservedSpeciesData!$A$2:$A$4955,$A1451,ObservedSpeciesData!$D$2:$D$4955,$D1451)),AVERAGEIFS(ObservedSpeciesData!AC$2:AC$4955,ObservedSpeciesData!$A$2:$A$4955,$A1451,ObservedSpeciesData!$D$2:$D$4955,$D1451),"")</f>
        <v/>
      </c>
      <c r="AD1451" s="23" t="str">
        <f>IF(ISNUMBER(AVERAGEIFS(ObservedSpeciesData!AD$2:AD$4955,ObservedSpeciesData!$A$2:$A$4955,$A1451,ObservedSpeciesData!$D$2:$D$4955,$D1451)),AVERAGEIFS(ObservedSpeciesData!AD$2:AD$4955,ObservedSpeciesData!$A$2:$A$4955,$A1451,ObservedSpeciesData!$D$2:$D$4955,$D1451),"")</f>
        <v/>
      </c>
      <c r="AE1451" s="24" t="str">
        <f>IF(ISNUMBER(AVERAGEIFS(ObservedSpeciesData!AE$2:AE$4955,ObservedSpeciesData!$A$2:$A$4955,$A1451,ObservedSpeciesData!$D$2:$D$4955,$D1451)),AVERAGEIFS(ObservedSpeciesData!AE$2:AE$4955,ObservedSpeciesData!$A$2:$A$4955,$A1451,ObservedSpeciesData!$D$2:$D$4955,$D1451),"")</f>
        <v/>
      </c>
      <c r="AF1451" s="23"/>
      <c r="AG1451" s="24"/>
      <c r="AH1451" s="23" t="str">
        <f>IF(ISNUMBER(AVERAGEIFS(ObservedSpeciesData!AH$2:AH$4955,ObservedSpeciesData!$A$2:$A$4955,$A1451,ObservedSpeciesData!$D$2:$D$4955,$D1451)),AVERAGEIFS(ObservedSpeciesData!AH$2:AH$4955,ObservedSpeciesData!$A$2:$A$4955,$A1451,ObservedSpeciesData!$D$2:$D$4955,$D1451),"")</f>
        <v/>
      </c>
      <c r="AI1451" s="23" t="str">
        <f>IF(ISNUMBER(AVERAGEIFS(ObservedSpeciesData!AI$2:AI$4955,ObservedSpeciesData!$A$2:$A$4955,$A1451,ObservedSpeciesData!$C$2:$C$4955,$C1451,ObservedSpeciesData!$D$2:$D$4955,$D1451)),AVERAGEIFS(ObservedSpeciesData!AI$2:AI$4955,ObservedSpeciesData!$A$2:$A$4955,$A1451,ObservedSpeciesData!$C$2:$C$4955,$C1451,ObservedSpeciesData!$D$2:$D$4955,$D1451),"")</f>
        <v/>
      </c>
      <c r="AJ1451" s="2">
        <f>COUNTIFS(ObservedSpeciesData!$A$2:$A$828,$A1451,ObservedSpeciesData!$D$2:$D$828,$D1451)</f>
        <v>0</v>
      </c>
      <c r="AK1451" s="2">
        <f t="shared" si="22"/>
        <v>1</v>
      </c>
    </row>
    <row r="1452" spans="1:37" x14ac:dyDescent="0.25">
      <c r="A1452" s="14" t="s">
        <v>82</v>
      </c>
      <c r="B1452" t="s">
        <v>80</v>
      </c>
      <c r="C1452" t="s">
        <v>79</v>
      </c>
      <c r="D1452" s="13">
        <v>42410</v>
      </c>
      <c r="E1452">
        <v>1</v>
      </c>
      <c r="F1452">
        <v>350</v>
      </c>
      <c r="G1452" s="2" t="s">
        <v>87</v>
      </c>
      <c r="H1452" s="2" t="s">
        <v>12</v>
      </c>
      <c r="I1452">
        <v>12</v>
      </c>
      <c r="J1452" s="2" t="s">
        <v>88</v>
      </c>
      <c r="K1452" s="2">
        <f>IF(ISNUMBER(AVERAGEIFS(ObservedSpeciesData!K$2:K$4955,ObservedSpeciesData!$A$2:$A$4955,$A1452,ObservedSpeciesData!$D$2:$D$4955,$D1452)),AVERAGEIFS(ObservedSpeciesData!K$2:K$4955,ObservedSpeciesData!$A$2:$A$4955,$A1452,ObservedSpeciesData!$D$2:$D$4955,$D1452),"")</f>
        <v>315</v>
      </c>
      <c r="L1452" s="26">
        <f>IF(ISNUMBER(AVERAGEIFS(ObservedSpeciesData!L$2:L$4955,ObservedSpeciesData!$A$2:$A$4955,$A1452,ObservedSpeciesData!$D$2:$D$4955,$D1452)),AVERAGEIFS(ObservedSpeciesData!L$2:L$4955,ObservedSpeciesData!$A$2:$A$4955,$A1452,ObservedSpeciesData!$D$2:$D$4955,$D1452),"")</f>
        <v>2902</v>
      </c>
      <c r="M1452" s="23">
        <f>IF(ISNUMBER(AVERAGEIFS(ObservedSpeciesData!M$2:M$4955,ObservedSpeciesData!$A$2:$A$4955,$A1452,ObservedSpeciesData!$D$2:$D$4955,$D1452)),AVERAGEIFS(ObservedSpeciesData!M$2:M$4955,ObservedSpeciesData!$A$2:$A$4955,$A1452,ObservedSpeciesData!$D$2:$D$4955,$D1452),"")</f>
        <v>290.2</v>
      </c>
      <c r="N1452" s="23" t="str">
        <f>IF(ISNUMBER(AVERAGEIFS(ObservedSpeciesData!N$2:N$4955,ObservedSpeciesData!$A$2:$A$4955,$A1452,ObservedSpeciesData!$D$2:$D$4955,$D1452)),AVERAGEIFS(ObservedSpeciesData!N$2:N$4955,ObservedSpeciesData!$A$2:$A$4955,$A1452,ObservedSpeciesData!$D$2:$D$4955,$D1452),"")</f>
        <v/>
      </c>
      <c r="O1452" s="23" t="str">
        <f>IF(ISNUMBER(AVERAGEIFS(ObservedSpeciesData!O$2:O$4955,ObservedSpeciesData!$A$2:$A$4955,$A1452,ObservedSpeciesData!$D$2:$D$4955,$D1452)),AVERAGEIFS(ObservedSpeciesData!O$2:O$4955,ObservedSpeciesData!$A$2:$A$4955,$A1452,ObservedSpeciesData!$D$2:$D$4955,$D1452),"")</f>
        <v/>
      </c>
      <c r="P1452" s="23" t="str">
        <f>IF(ISNUMBER(AVERAGEIFS(ObservedSpeciesData!P$2:P$4955,ObservedSpeciesData!$A$2:$A$4955,$A1452,ObservedSpeciesData!$C$2:$C$4955,$C1452,ObservedSpeciesData!$D$2:$D$4955,$D1452)),AVERAGEIFS(ObservedSpeciesData!P$2:P$4955,ObservedSpeciesData!$A$2:$A$4955,$A1452,ObservedSpeciesData!$C$2:$C$4955,$C1452,ObservedSpeciesData!$D$2:$D$4955,$D1452),"")</f>
        <v/>
      </c>
      <c r="Q1452" s="23"/>
      <c r="R1452" s="25" t="str">
        <f>IF(ISNUMBER(AVERAGEIFS(ObservedSpeciesData!R$2:R$4955,ObservedSpeciesData!$A$2:$A$4955,$A1452,ObservedSpeciesData!$D$2:$D$4955,$D1452)),AVERAGEIFS(ObservedSpeciesData!R$2:R$4955,ObservedSpeciesData!$A$2:$A$4955,$A1452,ObservedSpeciesData!$D$2:$D$4955,$D1452),"")</f>
        <v/>
      </c>
      <c r="S1452" s="25" t="str">
        <f>IF(ISNUMBER(AVERAGEIFS(ObservedSpeciesData!S$2:S$4955,ObservedSpeciesData!$A$2:$A$4955,$A1452,ObservedSpeciesData!$D$2:$D$4955,$D1452)),AVERAGEIFS(ObservedSpeciesData!S$2:S$4955,ObservedSpeciesData!$A$2:$A$4955,$A1452,ObservedSpeciesData!$D$2:$D$4955,$D1452),"")</f>
        <v/>
      </c>
      <c r="T1452" s="23" t="str">
        <f>IF(ISNUMBER(AVERAGEIFS(ObservedSpeciesData!T$2:T$4955,ObservedSpeciesData!$A$2:$A$4955,$A1452,ObservedSpeciesData!$D$2:$D$4955,$D1452)),AVERAGEIFS(ObservedSpeciesData!T$2:T$4955,ObservedSpeciesData!$A$2:$A$4955,$A1452,ObservedSpeciesData!$D$2:$D$4955,$D1452),"")</f>
        <v/>
      </c>
      <c r="U1452" s="24" t="str">
        <f>IF(ISNUMBER(AVERAGEIFS(ObservedSpeciesData!U$2:U$4955,ObservedSpeciesData!$A$2:$A$4955,$A1452,ObservedSpeciesData!$C$2:$C$4955,$C1452,ObservedSpeciesData!$D$2:$D$4955,$D1452)),AVERAGEIFS(ObservedSpeciesData!U$2:U$4955,ObservedSpeciesData!$A$2:$A$4955,$A1452,ObservedSpeciesData!$C$2:$C$4955,$C1452,ObservedSpeciesData!$D$2:$D$4955,$D1452),"")</f>
        <v/>
      </c>
      <c r="V1452" s="23" t="str">
        <f>IF(ISNUMBER(AVERAGEIFS(ObservedSpeciesData!V$2:V$4955,ObservedSpeciesData!$A$2:$A$4955,$A1452,ObservedSpeciesData!$D$2:$D$4955,$D1452)),AVERAGEIFS(ObservedSpeciesData!V$2:V$4955,ObservedSpeciesData!$A$2:$A$4955,$A1452,ObservedSpeciesData!$D$2:$D$4955,$D1452),"")</f>
        <v/>
      </c>
      <c r="W1452" s="23" t="str">
        <f>IF(ISNUMBER(AVERAGEIFS(ObservedSpeciesData!W$2:W$4955,ObservedSpeciesData!$A$2:$A$4955,$A1452,ObservedSpeciesData!$D$2:$D$4955,$D1452)),AVERAGEIFS(ObservedSpeciesData!W$2:W$4955,ObservedSpeciesData!$A$2:$A$4955,$A1452,ObservedSpeciesData!$D$2:$D$4955,$D1452),"")</f>
        <v/>
      </c>
      <c r="X1452" s="23" t="str">
        <f>IF(ISNUMBER(AVERAGEIFS(ObservedSpeciesData!X$2:X$4955,ObservedSpeciesData!$A$2:$A$4955,$A1452,ObservedSpeciesData!$D$2:$D$4955,$D1452)),AVERAGEIFS(ObservedSpeciesData!X$2:X$4955,ObservedSpeciesData!$A$2:$A$4955,$A1452,ObservedSpeciesData!$D$2:$D$4955,$D1452),"")</f>
        <v/>
      </c>
      <c r="Y1452" s="23" t="str">
        <f>IF(ISNUMBER(AVERAGEIFS(ObservedSpeciesData!Y$2:Y$4955,ObservedSpeciesData!$A$2:$A$4955,$A1452,ObservedSpeciesData!$D$2:$D$4955,$D1452)),AVERAGEIFS(ObservedSpeciesData!Y$2:Y$4955,ObservedSpeciesData!$A$2:$A$4955,$A1452,ObservedSpeciesData!$D$2:$D$4955,$D1452),"")</f>
        <v/>
      </c>
      <c r="Z1452" s="23" t="str">
        <f>IF(ISNUMBER(AVERAGEIFS(ObservedSpeciesData!Z$2:Z$4955,ObservedSpeciesData!$A$2:$A$4955,$A1452,ObservedSpeciesData!$D$2:$D$4955,$D1452)),AVERAGEIFS(ObservedSpeciesData!Z$2:Z$4955,ObservedSpeciesData!$A$2:$A$4955,$A1452,ObservedSpeciesData!$D$2:$D$4955,$D1452),"")</f>
        <v/>
      </c>
      <c r="AA1452" s="23" t="str">
        <f>IF(ISNUMBER(AVERAGEIFS(ObservedSpeciesData!AA$2:AA$4955,ObservedSpeciesData!$A$2:$A$4955,$A1452,ObservedSpeciesData!$D$2:$D$4955,$D1452)),AVERAGEIFS(ObservedSpeciesData!AA$2:AA$4955,ObservedSpeciesData!$A$2:$A$4955,$A1452,ObservedSpeciesData!$D$2:$D$4955,$D1452),"")</f>
        <v/>
      </c>
      <c r="AB1452" s="24" t="str">
        <f>IF(ISNUMBER(AVERAGEIFS(ObservedSpeciesData!AB$2:AB$4955,ObservedSpeciesData!$A$2:$A$4955,$A1452,ObservedSpeciesData!$D$2:$D$4955,$D1452)),AVERAGEIFS(ObservedSpeciesData!AB$2:AB$4955,ObservedSpeciesData!$A$2:$A$4955,$A1452,ObservedSpeciesData!$D$2:$D$4955,$D1452),"")</f>
        <v/>
      </c>
      <c r="AC1452" s="24" t="str">
        <f>IF(ISNUMBER(AVERAGEIFS(ObservedSpeciesData!AC$2:AC$4955,ObservedSpeciesData!$A$2:$A$4955,$A1452,ObservedSpeciesData!$D$2:$D$4955,$D1452)),AVERAGEIFS(ObservedSpeciesData!AC$2:AC$4955,ObservedSpeciesData!$A$2:$A$4955,$A1452,ObservedSpeciesData!$D$2:$D$4955,$D1452),"")</f>
        <v/>
      </c>
      <c r="AD1452" s="23" t="str">
        <f>IF(ISNUMBER(AVERAGEIFS(ObservedSpeciesData!AD$2:AD$4955,ObservedSpeciesData!$A$2:$A$4955,$A1452,ObservedSpeciesData!$D$2:$D$4955,$D1452)),AVERAGEIFS(ObservedSpeciesData!AD$2:AD$4955,ObservedSpeciesData!$A$2:$A$4955,$A1452,ObservedSpeciesData!$D$2:$D$4955,$D1452),"")</f>
        <v/>
      </c>
      <c r="AE1452" s="24" t="str">
        <f>IF(ISNUMBER(AVERAGEIFS(ObservedSpeciesData!AE$2:AE$4955,ObservedSpeciesData!$A$2:$A$4955,$A1452,ObservedSpeciesData!$D$2:$D$4955,$D1452)),AVERAGEIFS(ObservedSpeciesData!AE$2:AE$4955,ObservedSpeciesData!$A$2:$A$4955,$A1452,ObservedSpeciesData!$D$2:$D$4955,$D1452),"")</f>
        <v/>
      </c>
      <c r="AF1452" s="23"/>
      <c r="AG1452" s="24"/>
      <c r="AH1452" s="23" t="str">
        <f>IF(ISNUMBER(AVERAGEIFS(ObservedSpeciesData!AH$2:AH$4955,ObservedSpeciesData!$A$2:$A$4955,$A1452,ObservedSpeciesData!$D$2:$D$4955,$D1452)),AVERAGEIFS(ObservedSpeciesData!AH$2:AH$4955,ObservedSpeciesData!$A$2:$A$4955,$A1452,ObservedSpeciesData!$D$2:$D$4955,$D1452),"")</f>
        <v/>
      </c>
      <c r="AI1452" s="23" t="str">
        <f>IF(ISNUMBER(AVERAGEIFS(ObservedSpeciesData!AI$2:AI$4955,ObservedSpeciesData!$A$2:$A$4955,$A1452,ObservedSpeciesData!$C$2:$C$4955,$C1452,ObservedSpeciesData!$D$2:$D$4955,$D1452)),AVERAGEIFS(ObservedSpeciesData!AI$2:AI$4955,ObservedSpeciesData!$A$2:$A$4955,$A1452,ObservedSpeciesData!$C$2:$C$4955,$C1452,ObservedSpeciesData!$D$2:$D$4955,$D1452),"")</f>
        <v/>
      </c>
      <c r="AJ1452" s="2">
        <f>COUNTIFS(ObservedSpeciesData!$A$2:$A$828,$A1452,ObservedSpeciesData!$D$2:$D$828,$D1452)</f>
        <v>0</v>
      </c>
      <c r="AK1452" s="2">
        <f t="shared" si="22"/>
        <v>1</v>
      </c>
    </row>
    <row r="1453" spans="1:37" x14ac:dyDescent="0.25">
      <c r="A1453" s="14" t="s">
        <v>81</v>
      </c>
      <c r="B1453" t="s">
        <v>80</v>
      </c>
      <c r="C1453" t="s">
        <v>79</v>
      </c>
      <c r="D1453" s="13">
        <v>42410</v>
      </c>
      <c r="E1453">
        <v>1</v>
      </c>
      <c r="F1453">
        <v>500</v>
      </c>
      <c r="G1453" s="2" t="s">
        <v>87</v>
      </c>
      <c r="H1453" s="2" t="s">
        <v>12</v>
      </c>
      <c r="I1453">
        <v>12</v>
      </c>
      <c r="J1453" s="2" t="s">
        <v>88</v>
      </c>
      <c r="K1453" s="2">
        <f>IF(ISNUMBER(AVERAGEIFS(ObservedSpeciesData!K$2:K$4955,ObservedSpeciesData!$A$2:$A$4955,$A1453,ObservedSpeciesData!$D$2:$D$4955,$D1453)),AVERAGEIFS(ObservedSpeciesData!K$2:K$4955,ObservedSpeciesData!$A$2:$A$4955,$A1453,ObservedSpeciesData!$D$2:$D$4955,$D1453),"")</f>
        <v>450</v>
      </c>
      <c r="L1453" s="26">
        <f>IF(ISNUMBER(AVERAGEIFS(ObservedSpeciesData!L$2:L$4955,ObservedSpeciesData!$A$2:$A$4955,$A1453,ObservedSpeciesData!$D$2:$D$4955,$D1453)),AVERAGEIFS(ObservedSpeciesData!L$2:L$4955,ObservedSpeciesData!$A$2:$A$4955,$A1453,ObservedSpeciesData!$D$2:$D$4955,$D1453),"")</f>
        <v>2865</v>
      </c>
      <c r="M1453" s="23">
        <f>IF(ISNUMBER(AVERAGEIFS(ObservedSpeciesData!M$2:M$4955,ObservedSpeciesData!$A$2:$A$4955,$A1453,ObservedSpeciesData!$D$2:$D$4955,$D1453)),AVERAGEIFS(ObservedSpeciesData!M$2:M$4955,ObservedSpeciesData!$A$2:$A$4955,$A1453,ObservedSpeciesData!$D$2:$D$4955,$D1453),"")</f>
        <v>286.5</v>
      </c>
      <c r="N1453" s="23" t="str">
        <f>IF(ISNUMBER(AVERAGEIFS(ObservedSpeciesData!N$2:N$4955,ObservedSpeciesData!$A$2:$A$4955,$A1453,ObservedSpeciesData!$D$2:$D$4955,$D1453)),AVERAGEIFS(ObservedSpeciesData!N$2:N$4955,ObservedSpeciesData!$A$2:$A$4955,$A1453,ObservedSpeciesData!$D$2:$D$4955,$D1453),"")</f>
        <v/>
      </c>
      <c r="O1453" s="23" t="str">
        <f>IF(ISNUMBER(AVERAGEIFS(ObservedSpeciesData!O$2:O$4955,ObservedSpeciesData!$A$2:$A$4955,$A1453,ObservedSpeciesData!$D$2:$D$4955,$D1453)),AVERAGEIFS(ObservedSpeciesData!O$2:O$4955,ObservedSpeciesData!$A$2:$A$4955,$A1453,ObservedSpeciesData!$D$2:$D$4955,$D1453),"")</f>
        <v/>
      </c>
      <c r="P1453" s="23" t="str">
        <f>IF(ISNUMBER(AVERAGEIFS(ObservedSpeciesData!P$2:P$4955,ObservedSpeciesData!$A$2:$A$4955,$A1453,ObservedSpeciesData!$C$2:$C$4955,$C1453,ObservedSpeciesData!$D$2:$D$4955,$D1453)),AVERAGEIFS(ObservedSpeciesData!P$2:P$4955,ObservedSpeciesData!$A$2:$A$4955,$A1453,ObservedSpeciesData!$C$2:$C$4955,$C1453,ObservedSpeciesData!$D$2:$D$4955,$D1453),"")</f>
        <v/>
      </c>
      <c r="Q1453" s="23"/>
      <c r="R1453" s="25" t="str">
        <f>IF(ISNUMBER(AVERAGEIFS(ObservedSpeciesData!R$2:R$4955,ObservedSpeciesData!$A$2:$A$4955,$A1453,ObservedSpeciesData!$D$2:$D$4955,$D1453)),AVERAGEIFS(ObservedSpeciesData!R$2:R$4955,ObservedSpeciesData!$A$2:$A$4955,$A1453,ObservedSpeciesData!$D$2:$D$4955,$D1453),"")</f>
        <v/>
      </c>
      <c r="S1453" s="25" t="str">
        <f>IF(ISNUMBER(AVERAGEIFS(ObservedSpeciesData!S$2:S$4955,ObservedSpeciesData!$A$2:$A$4955,$A1453,ObservedSpeciesData!$D$2:$D$4955,$D1453)),AVERAGEIFS(ObservedSpeciesData!S$2:S$4955,ObservedSpeciesData!$A$2:$A$4955,$A1453,ObservedSpeciesData!$D$2:$D$4955,$D1453),"")</f>
        <v/>
      </c>
      <c r="T1453" s="23" t="str">
        <f>IF(ISNUMBER(AVERAGEIFS(ObservedSpeciesData!T$2:T$4955,ObservedSpeciesData!$A$2:$A$4955,$A1453,ObservedSpeciesData!$D$2:$D$4955,$D1453)),AVERAGEIFS(ObservedSpeciesData!T$2:T$4955,ObservedSpeciesData!$A$2:$A$4955,$A1453,ObservedSpeciesData!$D$2:$D$4955,$D1453),"")</f>
        <v/>
      </c>
      <c r="U1453" s="24" t="str">
        <f>IF(ISNUMBER(AVERAGEIFS(ObservedSpeciesData!U$2:U$4955,ObservedSpeciesData!$A$2:$A$4955,$A1453,ObservedSpeciesData!$C$2:$C$4955,$C1453,ObservedSpeciesData!$D$2:$D$4955,$D1453)),AVERAGEIFS(ObservedSpeciesData!U$2:U$4955,ObservedSpeciesData!$A$2:$A$4955,$A1453,ObservedSpeciesData!$C$2:$C$4955,$C1453,ObservedSpeciesData!$D$2:$D$4955,$D1453),"")</f>
        <v/>
      </c>
      <c r="V1453" s="23" t="str">
        <f>IF(ISNUMBER(AVERAGEIFS(ObservedSpeciesData!V$2:V$4955,ObservedSpeciesData!$A$2:$A$4955,$A1453,ObservedSpeciesData!$D$2:$D$4955,$D1453)),AVERAGEIFS(ObservedSpeciesData!V$2:V$4955,ObservedSpeciesData!$A$2:$A$4955,$A1453,ObservedSpeciesData!$D$2:$D$4955,$D1453),"")</f>
        <v/>
      </c>
      <c r="W1453" s="23" t="str">
        <f>IF(ISNUMBER(AVERAGEIFS(ObservedSpeciesData!W$2:W$4955,ObservedSpeciesData!$A$2:$A$4955,$A1453,ObservedSpeciesData!$D$2:$D$4955,$D1453)),AVERAGEIFS(ObservedSpeciesData!W$2:W$4955,ObservedSpeciesData!$A$2:$A$4955,$A1453,ObservedSpeciesData!$D$2:$D$4955,$D1453),"")</f>
        <v/>
      </c>
      <c r="X1453" s="23" t="str">
        <f>IF(ISNUMBER(AVERAGEIFS(ObservedSpeciesData!X$2:X$4955,ObservedSpeciesData!$A$2:$A$4955,$A1453,ObservedSpeciesData!$D$2:$D$4955,$D1453)),AVERAGEIFS(ObservedSpeciesData!X$2:X$4955,ObservedSpeciesData!$A$2:$A$4955,$A1453,ObservedSpeciesData!$D$2:$D$4955,$D1453),"")</f>
        <v/>
      </c>
      <c r="Y1453" s="23" t="str">
        <f>IF(ISNUMBER(AVERAGEIFS(ObservedSpeciesData!Y$2:Y$4955,ObservedSpeciesData!$A$2:$A$4955,$A1453,ObservedSpeciesData!$D$2:$D$4955,$D1453)),AVERAGEIFS(ObservedSpeciesData!Y$2:Y$4955,ObservedSpeciesData!$A$2:$A$4955,$A1453,ObservedSpeciesData!$D$2:$D$4955,$D1453),"")</f>
        <v/>
      </c>
      <c r="Z1453" s="23" t="str">
        <f>IF(ISNUMBER(AVERAGEIFS(ObservedSpeciesData!Z$2:Z$4955,ObservedSpeciesData!$A$2:$A$4955,$A1453,ObservedSpeciesData!$D$2:$D$4955,$D1453)),AVERAGEIFS(ObservedSpeciesData!Z$2:Z$4955,ObservedSpeciesData!$A$2:$A$4955,$A1453,ObservedSpeciesData!$D$2:$D$4955,$D1453),"")</f>
        <v/>
      </c>
      <c r="AA1453" s="23" t="str">
        <f>IF(ISNUMBER(AVERAGEIFS(ObservedSpeciesData!AA$2:AA$4955,ObservedSpeciesData!$A$2:$A$4955,$A1453,ObservedSpeciesData!$D$2:$D$4955,$D1453)),AVERAGEIFS(ObservedSpeciesData!AA$2:AA$4955,ObservedSpeciesData!$A$2:$A$4955,$A1453,ObservedSpeciesData!$D$2:$D$4955,$D1453),"")</f>
        <v/>
      </c>
      <c r="AB1453" s="24" t="str">
        <f>IF(ISNUMBER(AVERAGEIFS(ObservedSpeciesData!AB$2:AB$4955,ObservedSpeciesData!$A$2:$A$4955,$A1453,ObservedSpeciesData!$D$2:$D$4955,$D1453)),AVERAGEIFS(ObservedSpeciesData!AB$2:AB$4955,ObservedSpeciesData!$A$2:$A$4955,$A1453,ObservedSpeciesData!$D$2:$D$4955,$D1453),"")</f>
        <v/>
      </c>
      <c r="AC1453" s="24" t="str">
        <f>IF(ISNUMBER(AVERAGEIFS(ObservedSpeciesData!AC$2:AC$4955,ObservedSpeciesData!$A$2:$A$4955,$A1453,ObservedSpeciesData!$D$2:$D$4955,$D1453)),AVERAGEIFS(ObservedSpeciesData!AC$2:AC$4955,ObservedSpeciesData!$A$2:$A$4955,$A1453,ObservedSpeciesData!$D$2:$D$4955,$D1453),"")</f>
        <v/>
      </c>
      <c r="AD1453" s="23" t="str">
        <f>IF(ISNUMBER(AVERAGEIFS(ObservedSpeciesData!AD$2:AD$4955,ObservedSpeciesData!$A$2:$A$4955,$A1453,ObservedSpeciesData!$D$2:$D$4955,$D1453)),AVERAGEIFS(ObservedSpeciesData!AD$2:AD$4955,ObservedSpeciesData!$A$2:$A$4955,$A1453,ObservedSpeciesData!$D$2:$D$4955,$D1453),"")</f>
        <v/>
      </c>
      <c r="AE1453" s="24" t="str">
        <f>IF(ISNUMBER(AVERAGEIFS(ObservedSpeciesData!AE$2:AE$4955,ObservedSpeciesData!$A$2:$A$4955,$A1453,ObservedSpeciesData!$D$2:$D$4955,$D1453)),AVERAGEIFS(ObservedSpeciesData!AE$2:AE$4955,ObservedSpeciesData!$A$2:$A$4955,$A1453,ObservedSpeciesData!$D$2:$D$4955,$D1453),"")</f>
        <v/>
      </c>
      <c r="AF1453" s="23"/>
      <c r="AG1453" s="24"/>
      <c r="AH1453" s="23" t="str">
        <f>IF(ISNUMBER(AVERAGEIFS(ObservedSpeciesData!AH$2:AH$4955,ObservedSpeciesData!$A$2:$A$4955,$A1453,ObservedSpeciesData!$D$2:$D$4955,$D1453)),AVERAGEIFS(ObservedSpeciesData!AH$2:AH$4955,ObservedSpeciesData!$A$2:$A$4955,$A1453,ObservedSpeciesData!$D$2:$D$4955,$D1453),"")</f>
        <v/>
      </c>
      <c r="AI1453" s="23" t="str">
        <f>IF(ISNUMBER(AVERAGEIFS(ObservedSpeciesData!AI$2:AI$4955,ObservedSpeciesData!$A$2:$A$4955,$A1453,ObservedSpeciesData!$C$2:$C$4955,$C1453,ObservedSpeciesData!$D$2:$D$4955,$D1453)),AVERAGEIFS(ObservedSpeciesData!AI$2:AI$4955,ObservedSpeciesData!$A$2:$A$4955,$A1453,ObservedSpeciesData!$C$2:$C$4955,$C1453,ObservedSpeciesData!$D$2:$D$4955,$D1453),"")</f>
        <v/>
      </c>
      <c r="AJ1453" s="2">
        <f>COUNTIFS(ObservedSpeciesData!$A$2:$A$828,$A1453,ObservedSpeciesData!$D$2:$D$828,$D1453)</f>
        <v>0</v>
      </c>
      <c r="AK1453" s="2">
        <f t="shared" si="22"/>
        <v>1</v>
      </c>
    </row>
    <row r="1454" spans="1:37" x14ac:dyDescent="0.25">
      <c r="A1454" s="14" t="s">
        <v>86</v>
      </c>
      <c r="B1454" t="s">
        <v>80</v>
      </c>
      <c r="C1454" t="s">
        <v>79</v>
      </c>
      <c r="D1454" s="13">
        <v>42418</v>
      </c>
      <c r="E1454">
        <v>1</v>
      </c>
      <c r="F1454">
        <v>0</v>
      </c>
      <c r="G1454" s="2" t="s">
        <v>87</v>
      </c>
      <c r="H1454" s="2" t="s">
        <v>12</v>
      </c>
      <c r="I1454">
        <v>12</v>
      </c>
      <c r="J1454" s="2" t="s">
        <v>88</v>
      </c>
      <c r="K1454" s="2">
        <f>IF(ISNUMBER(AVERAGEIFS(ObservedSpeciesData!K$2:K$4955,ObservedSpeciesData!$A$2:$A$4955,$A1454,ObservedSpeciesData!$D$2:$D$4955,$D1454)),AVERAGEIFS(ObservedSpeciesData!K$2:K$4955,ObservedSpeciesData!$A$2:$A$4955,$A1454,ObservedSpeciesData!$D$2:$D$4955,$D1454),"")</f>
        <v>0</v>
      </c>
      <c r="L1454" s="26">
        <f>IF(ISNUMBER(AVERAGEIFS(ObservedSpeciesData!L$2:L$4955,ObservedSpeciesData!$A$2:$A$4955,$A1454,ObservedSpeciesData!$D$2:$D$4955,$D1454)),AVERAGEIFS(ObservedSpeciesData!L$2:L$4955,ObservedSpeciesData!$A$2:$A$4955,$A1454,ObservedSpeciesData!$D$2:$D$4955,$D1454),"")</f>
        <v>2655.3333333333335</v>
      </c>
      <c r="M1454" s="23">
        <f>IF(ISNUMBER(AVERAGEIFS(ObservedSpeciesData!M$2:M$4955,ObservedSpeciesData!$A$2:$A$4955,$A1454,ObservedSpeciesData!$D$2:$D$4955,$D1454)),AVERAGEIFS(ObservedSpeciesData!M$2:M$4955,ObservedSpeciesData!$A$2:$A$4955,$A1454,ObservedSpeciesData!$D$2:$D$4955,$D1454),"")</f>
        <v>265.53333333333336</v>
      </c>
      <c r="N1454" s="23" t="str">
        <f>IF(ISNUMBER(AVERAGEIFS(ObservedSpeciesData!N$2:N$4955,ObservedSpeciesData!$A$2:$A$4955,$A1454,ObservedSpeciesData!$D$2:$D$4955,$D1454)),AVERAGEIFS(ObservedSpeciesData!N$2:N$4955,ObservedSpeciesData!$A$2:$A$4955,$A1454,ObservedSpeciesData!$D$2:$D$4955,$D1454),"")</f>
        <v/>
      </c>
      <c r="O1454" s="23" t="str">
        <f>IF(ISNUMBER(AVERAGEIFS(ObservedSpeciesData!O$2:O$4955,ObservedSpeciesData!$A$2:$A$4955,$A1454,ObservedSpeciesData!$D$2:$D$4955,$D1454)),AVERAGEIFS(ObservedSpeciesData!O$2:O$4955,ObservedSpeciesData!$A$2:$A$4955,$A1454,ObservedSpeciesData!$D$2:$D$4955,$D1454),"")</f>
        <v/>
      </c>
      <c r="P1454" s="23" t="str">
        <f>IF(ISNUMBER(AVERAGEIFS(ObservedSpeciesData!P$2:P$4955,ObservedSpeciesData!$A$2:$A$4955,$A1454,ObservedSpeciesData!$C$2:$C$4955,$C1454,ObservedSpeciesData!$D$2:$D$4955,$D1454)),AVERAGEIFS(ObservedSpeciesData!P$2:P$4955,ObservedSpeciesData!$A$2:$A$4955,$A1454,ObservedSpeciesData!$C$2:$C$4955,$C1454,ObservedSpeciesData!$D$2:$D$4955,$D1454),"")</f>
        <v/>
      </c>
      <c r="Q1454" s="23"/>
      <c r="R1454" s="25" t="str">
        <f>IF(ISNUMBER(AVERAGEIFS(ObservedSpeciesData!R$2:R$4955,ObservedSpeciesData!$A$2:$A$4955,$A1454,ObservedSpeciesData!$D$2:$D$4955,$D1454)),AVERAGEIFS(ObservedSpeciesData!R$2:R$4955,ObservedSpeciesData!$A$2:$A$4955,$A1454,ObservedSpeciesData!$D$2:$D$4955,$D1454),"")</f>
        <v/>
      </c>
      <c r="S1454" s="25" t="str">
        <f>IF(ISNUMBER(AVERAGEIFS(ObservedSpeciesData!S$2:S$4955,ObservedSpeciesData!$A$2:$A$4955,$A1454,ObservedSpeciesData!$D$2:$D$4955,$D1454)),AVERAGEIFS(ObservedSpeciesData!S$2:S$4955,ObservedSpeciesData!$A$2:$A$4955,$A1454,ObservedSpeciesData!$D$2:$D$4955,$D1454),"")</f>
        <v/>
      </c>
      <c r="T1454" s="23" t="str">
        <f>IF(ISNUMBER(AVERAGEIFS(ObservedSpeciesData!T$2:T$4955,ObservedSpeciesData!$A$2:$A$4955,$A1454,ObservedSpeciesData!$D$2:$D$4955,$D1454)),AVERAGEIFS(ObservedSpeciesData!T$2:T$4955,ObservedSpeciesData!$A$2:$A$4955,$A1454,ObservedSpeciesData!$D$2:$D$4955,$D1454),"")</f>
        <v/>
      </c>
      <c r="U1454" s="24" t="str">
        <f>IF(ISNUMBER(AVERAGEIFS(ObservedSpeciesData!U$2:U$4955,ObservedSpeciesData!$A$2:$A$4955,$A1454,ObservedSpeciesData!$C$2:$C$4955,$C1454,ObservedSpeciesData!$D$2:$D$4955,$D1454)),AVERAGEIFS(ObservedSpeciesData!U$2:U$4955,ObservedSpeciesData!$A$2:$A$4955,$A1454,ObservedSpeciesData!$C$2:$C$4955,$C1454,ObservedSpeciesData!$D$2:$D$4955,$D1454),"")</f>
        <v/>
      </c>
      <c r="V1454" s="23" t="str">
        <f>IF(ISNUMBER(AVERAGEIFS(ObservedSpeciesData!V$2:V$4955,ObservedSpeciesData!$A$2:$A$4955,$A1454,ObservedSpeciesData!$D$2:$D$4955,$D1454)),AVERAGEIFS(ObservedSpeciesData!V$2:V$4955,ObservedSpeciesData!$A$2:$A$4955,$A1454,ObservedSpeciesData!$D$2:$D$4955,$D1454),"")</f>
        <v/>
      </c>
      <c r="W1454" s="23" t="str">
        <f>IF(ISNUMBER(AVERAGEIFS(ObservedSpeciesData!W$2:W$4955,ObservedSpeciesData!$A$2:$A$4955,$A1454,ObservedSpeciesData!$D$2:$D$4955,$D1454)),AVERAGEIFS(ObservedSpeciesData!W$2:W$4955,ObservedSpeciesData!$A$2:$A$4955,$A1454,ObservedSpeciesData!$D$2:$D$4955,$D1454),"")</f>
        <v/>
      </c>
      <c r="X1454" s="23" t="str">
        <f>IF(ISNUMBER(AVERAGEIFS(ObservedSpeciesData!X$2:X$4955,ObservedSpeciesData!$A$2:$A$4955,$A1454,ObservedSpeciesData!$D$2:$D$4955,$D1454)),AVERAGEIFS(ObservedSpeciesData!X$2:X$4955,ObservedSpeciesData!$A$2:$A$4955,$A1454,ObservedSpeciesData!$D$2:$D$4955,$D1454),"")</f>
        <v/>
      </c>
      <c r="Y1454" s="23" t="str">
        <f>IF(ISNUMBER(AVERAGEIFS(ObservedSpeciesData!Y$2:Y$4955,ObservedSpeciesData!$A$2:$A$4955,$A1454,ObservedSpeciesData!$D$2:$D$4955,$D1454)),AVERAGEIFS(ObservedSpeciesData!Y$2:Y$4955,ObservedSpeciesData!$A$2:$A$4955,$A1454,ObservedSpeciesData!$D$2:$D$4955,$D1454),"")</f>
        <v/>
      </c>
      <c r="Z1454" s="23" t="str">
        <f>IF(ISNUMBER(AVERAGEIFS(ObservedSpeciesData!Z$2:Z$4955,ObservedSpeciesData!$A$2:$A$4955,$A1454,ObservedSpeciesData!$D$2:$D$4955,$D1454)),AVERAGEIFS(ObservedSpeciesData!Z$2:Z$4955,ObservedSpeciesData!$A$2:$A$4955,$A1454,ObservedSpeciesData!$D$2:$D$4955,$D1454),"")</f>
        <v/>
      </c>
      <c r="AA1454" s="23" t="str">
        <f>IF(ISNUMBER(AVERAGEIFS(ObservedSpeciesData!AA$2:AA$4955,ObservedSpeciesData!$A$2:$A$4955,$A1454,ObservedSpeciesData!$D$2:$D$4955,$D1454)),AVERAGEIFS(ObservedSpeciesData!AA$2:AA$4955,ObservedSpeciesData!$A$2:$A$4955,$A1454,ObservedSpeciesData!$D$2:$D$4955,$D1454),"")</f>
        <v/>
      </c>
      <c r="AB1454" s="24" t="str">
        <f>IF(ISNUMBER(AVERAGEIFS(ObservedSpeciesData!AB$2:AB$4955,ObservedSpeciesData!$A$2:$A$4955,$A1454,ObservedSpeciesData!$D$2:$D$4955,$D1454)),AVERAGEIFS(ObservedSpeciesData!AB$2:AB$4955,ObservedSpeciesData!$A$2:$A$4955,$A1454,ObservedSpeciesData!$D$2:$D$4955,$D1454),"")</f>
        <v/>
      </c>
      <c r="AC1454" s="24" t="str">
        <f>IF(ISNUMBER(AVERAGEIFS(ObservedSpeciesData!AC$2:AC$4955,ObservedSpeciesData!$A$2:$A$4955,$A1454,ObservedSpeciesData!$D$2:$D$4955,$D1454)),AVERAGEIFS(ObservedSpeciesData!AC$2:AC$4955,ObservedSpeciesData!$A$2:$A$4955,$A1454,ObservedSpeciesData!$D$2:$D$4955,$D1454),"")</f>
        <v/>
      </c>
      <c r="AD1454" s="23" t="str">
        <f>IF(ISNUMBER(AVERAGEIFS(ObservedSpeciesData!AD$2:AD$4955,ObservedSpeciesData!$A$2:$A$4955,$A1454,ObservedSpeciesData!$D$2:$D$4955,$D1454)),AVERAGEIFS(ObservedSpeciesData!AD$2:AD$4955,ObservedSpeciesData!$A$2:$A$4955,$A1454,ObservedSpeciesData!$D$2:$D$4955,$D1454),"")</f>
        <v/>
      </c>
      <c r="AE1454" s="24" t="str">
        <f>IF(ISNUMBER(AVERAGEIFS(ObservedSpeciesData!AE$2:AE$4955,ObservedSpeciesData!$A$2:$A$4955,$A1454,ObservedSpeciesData!$D$2:$D$4955,$D1454)),AVERAGEIFS(ObservedSpeciesData!AE$2:AE$4955,ObservedSpeciesData!$A$2:$A$4955,$A1454,ObservedSpeciesData!$D$2:$D$4955,$D1454),"")</f>
        <v/>
      </c>
      <c r="AF1454" s="23"/>
      <c r="AG1454" s="24"/>
      <c r="AH1454" s="23" t="str">
        <f>IF(ISNUMBER(AVERAGEIFS(ObservedSpeciesData!AH$2:AH$4955,ObservedSpeciesData!$A$2:$A$4955,$A1454,ObservedSpeciesData!$D$2:$D$4955,$D1454)),AVERAGEIFS(ObservedSpeciesData!AH$2:AH$4955,ObservedSpeciesData!$A$2:$A$4955,$A1454,ObservedSpeciesData!$D$2:$D$4955,$D1454),"")</f>
        <v/>
      </c>
      <c r="AI1454" s="23" t="str">
        <f>IF(ISNUMBER(AVERAGEIFS(ObservedSpeciesData!AI$2:AI$4955,ObservedSpeciesData!$A$2:$A$4955,$A1454,ObservedSpeciesData!$C$2:$C$4955,$C1454,ObservedSpeciesData!$D$2:$D$4955,$D1454)),AVERAGEIFS(ObservedSpeciesData!AI$2:AI$4955,ObservedSpeciesData!$A$2:$A$4955,$A1454,ObservedSpeciesData!$C$2:$C$4955,$C1454,ObservedSpeciesData!$D$2:$D$4955,$D1454),"")</f>
        <v/>
      </c>
      <c r="AJ1454" s="2">
        <f>COUNTIFS(ObservedSpeciesData!$A$2:$A$828,$A1454,ObservedSpeciesData!$D$2:$D$828,$D1454)</f>
        <v>0</v>
      </c>
      <c r="AK1454" s="2">
        <f t="shared" si="22"/>
        <v>1</v>
      </c>
    </row>
    <row r="1455" spans="1:37" x14ac:dyDescent="0.25">
      <c r="A1455" s="14" t="s">
        <v>85</v>
      </c>
      <c r="B1455" t="s">
        <v>80</v>
      </c>
      <c r="C1455" t="s">
        <v>79</v>
      </c>
      <c r="D1455" s="13">
        <v>42418</v>
      </c>
      <c r="E1455">
        <v>1</v>
      </c>
      <c r="F1455">
        <v>50</v>
      </c>
      <c r="G1455" s="2" t="s">
        <v>87</v>
      </c>
      <c r="H1455" s="2" t="s">
        <v>12</v>
      </c>
      <c r="I1455">
        <v>12</v>
      </c>
      <c r="J1455" s="2" t="s">
        <v>88</v>
      </c>
      <c r="K1455" s="2">
        <f>IF(ISNUMBER(AVERAGEIFS(ObservedSpeciesData!K$2:K$4955,ObservedSpeciesData!$A$2:$A$4955,$A1455,ObservedSpeciesData!$D$2:$D$4955,$D1455)),AVERAGEIFS(ObservedSpeciesData!K$2:K$4955,ObservedSpeciesData!$A$2:$A$4955,$A1455,ObservedSpeciesData!$D$2:$D$4955,$D1455),"")</f>
        <v>45</v>
      </c>
      <c r="L1455" s="26">
        <f>IF(ISNUMBER(AVERAGEIFS(ObservedSpeciesData!L$2:L$4955,ObservedSpeciesData!$A$2:$A$4955,$A1455,ObservedSpeciesData!$D$2:$D$4955,$D1455)),AVERAGEIFS(ObservedSpeciesData!L$2:L$4955,ObservedSpeciesData!$A$2:$A$4955,$A1455,ObservedSpeciesData!$D$2:$D$4955,$D1455),"")</f>
        <v>2803.3333333333335</v>
      </c>
      <c r="M1455" s="23">
        <f>IF(ISNUMBER(AVERAGEIFS(ObservedSpeciesData!M$2:M$4955,ObservedSpeciesData!$A$2:$A$4955,$A1455,ObservedSpeciesData!$D$2:$D$4955,$D1455)),AVERAGEIFS(ObservedSpeciesData!M$2:M$4955,ObservedSpeciesData!$A$2:$A$4955,$A1455,ObservedSpeciesData!$D$2:$D$4955,$D1455),"")</f>
        <v>280.33333333333331</v>
      </c>
      <c r="N1455" s="23" t="str">
        <f>IF(ISNUMBER(AVERAGEIFS(ObservedSpeciesData!N$2:N$4955,ObservedSpeciesData!$A$2:$A$4955,$A1455,ObservedSpeciesData!$D$2:$D$4955,$D1455)),AVERAGEIFS(ObservedSpeciesData!N$2:N$4955,ObservedSpeciesData!$A$2:$A$4955,$A1455,ObservedSpeciesData!$D$2:$D$4955,$D1455),"")</f>
        <v/>
      </c>
      <c r="O1455" s="23" t="str">
        <f>IF(ISNUMBER(AVERAGEIFS(ObservedSpeciesData!O$2:O$4955,ObservedSpeciesData!$A$2:$A$4955,$A1455,ObservedSpeciesData!$D$2:$D$4955,$D1455)),AVERAGEIFS(ObservedSpeciesData!O$2:O$4955,ObservedSpeciesData!$A$2:$A$4955,$A1455,ObservedSpeciesData!$D$2:$D$4955,$D1455),"")</f>
        <v/>
      </c>
      <c r="P1455" s="23" t="str">
        <f>IF(ISNUMBER(AVERAGEIFS(ObservedSpeciesData!P$2:P$4955,ObservedSpeciesData!$A$2:$A$4955,$A1455,ObservedSpeciesData!$C$2:$C$4955,$C1455,ObservedSpeciesData!$D$2:$D$4955,$D1455)),AVERAGEIFS(ObservedSpeciesData!P$2:P$4955,ObservedSpeciesData!$A$2:$A$4955,$A1455,ObservedSpeciesData!$C$2:$C$4955,$C1455,ObservedSpeciesData!$D$2:$D$4955,$D1455),"")</f>
        <v/>
      </c>
      <c r="Q1455" s="23"/>
      <c r="R1455" s="25" t="str">
        <f>IF(ISNUMBER(AVERAGEIFS(ObservedSpeciesData!R$2:R$4955,ObservedSpeciesData!$A$2:$A$4955,$A1455,ObservedSpeciesData!$D$2:$D$4955,$D1455)),AVERAGEIFS(ObservedSpeciesData!R$2:R$4955,ObservedSpeciesData!$A$2:$A$4955,$A1455,ObservedSpeciesData!$D$2:$D$4955,$D1455),"")</f>
        <v/>
      </c>
      <c r="S1455" s="25" t="str">
        <f>IF(ISNUMBER(AVERAGEIFS(ObservedSpeciesData!S$2:S$4955,ObservedSpeciesData!$A$2:$A$4955,$A1455,ObservedSpeciesData!$D$2:$D$4955,$D1455)),AVERAGEIFS(ObservedSpeciesData!S$2:S$4955,ObservedSpeciesData!$A$2:$A$4955,$A1455,ObservedSpeciesData!$D$2:$D$4955,$D1455),"")</f>
        <v/>
      </c>
      <c r="T1455" s="23" t="str">
        <f>IF(ISNUMBER(AVERAGEIFS(ObservedSpeciesData!T$2:T$4955,ObservedSpeciesData!$A$2:$A$4955,$A1455,ObservedSpeciesData!$D$2:$D$4955,$D1455)),AVERAGEIFS(ObservedSpeciesData!T$2:T$4955,ObservedSpeciesData!$A$2:$A$4955,$A1455,ObservedSpeciesData!$D$2:$D$4955,$D1455),"")</f>
        <v/>
      </c>
      <c r="U1455" s="24" t="str">
        <f>IF(ISNUMBER(AVERAGEIFS(ObservedSpeciesData!U$2:U$4955,ObservedSpeciesData!$A$2:$A$4955,$A1455,ObservedSpeciesData!$C$2:$C$4955,$C1455,ObservedSpeciesData!$D$2:$D$4955,$D1455)),AVERAGEIFS(ObservedSpeciesData!U$2:U$4955,ObservedSpeciesData!$A$2:$A$4955,$A1455,ObservedSpeciesData!$C$2:$C$4955,$C1455,ObservedSpeciesData!$D$2:$D$4955,$D1455),"")</f>
        <v/>
      </c>
      <c r="V1455" s="23" t="str">
        <f>IF(ISNUMBER(AVERAGEIFS(ObservedSpeciesData!V$2:V$4955,ObservedSpeciesData!$A$2:$A$4955,$A1455,ObservedSpeciesData!$D$2:$D$4955,$D1455)),AVERAGEIFS(ObservedSpeciesData!V$2:V$4955,ObservedSpeciesData!$A$2:$A$4955,$A1455,ObservedSpeciesData!$D$2:$D$4955,$D1455),"")</f>
        <v/>
      </c>
      <c r="W1455" s="23" t="str">
        <f>IF(ISNUMBER(AVERAGEIFS(ObservedSpeciesData!W$2:W$4955,ObservedSpeciesData!$A$2:$A$4955,$A1455,ObservedSpeciesData!$D$2:$D$4955,$D1455)),AVERAGEIFS(ObservedSpeciesData!W$2:W$4955,ObservedSpeciesData!$A$2:$A$4955,$A1455,ObservedSpeciesData!$D$2:$D$4955,$D1455),"")</f>
        <v/>
      </c>
      <c r="X1455" s="23" t="str">
        <f>IF(ISNUMBER(AVERAGEIFS(ObservedSpeciesData!X$2:X$4955,ObservedSpeciesData!$A$2:$A$4955,$A1455,ObservedSpeciesData!$D$2:$D$4955,$D1455)),AVERAGEIFS(ObservedSpeciesData!X$2:X$4955,ObservedSpeciesData!$A$2:$A$4955,$A1455,ObservedSpeciesData!$D$2:$D$4955,$D1455),"")</f>
        <v/>
      </c>
      <c r="Y1455" s="23" t="str">
        <f>IF(ISNUMBER(AVERAGEIFS(ObservedSpeciesData!Y$2:Y$4955,ObservedSpeciesData!$A$2:$A$4955,$A1455,ObservedSpeciesData!$D$2:$D$4955,$D1455)),AVERAGEIFS(ObservedSpeciesData!Y$2:Y$4955,ObservedSpeciesData!$A$2:$A$4955,$A1455,ObservedSpeciesData!$D$2:$D$4955,$D1455),"")</f>
        <v/>
      </c>
      <c r="Z1455" s="23" t="str">
        <f>IF(ISNUMBER(AVERAGEIFS(ObservedSpeciesData!Z$2:Z$4955,ObservedSpeciesData!$A$2:$A$4955,$A1455,ObservedSpeciesData!$D$2:$D$4955,$D1455)),AVERAGEIFS(ObservedSpeciesData!Z$2:Z$4955,ObservedSpeciesData!$A$2:$A$4955,$A1455,ObservedSpeciesData!$D$2:$D$4955,$D1455),"")</f>
        <v/>
      </c>
      <c r="AA1455" s="23" t="str">
        <f>IF(ISNUMBER(AVERAGEIFS(ObservedSpeciesData!AA$2:AA$4955,ObservedSpeciesData!$A$2:$A$4955,$A1455,ObservedSpeciesData!$D$2:$D$4955,$D1455)),AVERAGEIFS(ObservedSpeciesData!AA$2:AA$4955,ObservedSpeciesData!$A$2:$A$4955,$A1455,ObservedSpeciesData!$D$2:$D$4955,$D1455),"")</f>
        <v/>
      </c>
      <c r="AB1455" s="24" t="str">
        <f>IF(ISNUMBER(AVERAGEIFS(ObservedSpeciesData!AB$2:AB$4955,ObservedSpeciesData!$A$2:$A$4955,$A1455,ObservedSpeciesData!$D$2:$D$4955,$D1455)),AVERAGEIFS(ObservedSpeciesData!AB$2:AB$4955,ObservedSpeciesData!$A$2:$A$4955,$A1455,ObservedSpeciesData!$D$2:$D$4955,$D1455),"")</f>
        <v/>
      </c>
      <c r="AC1455" s="24" t="str">
        <f>IF(ISNUMBER(AVERAGEIFS(ObservedSpeciesData!AC$2:AC$4955,ObservedSpeciesData!$A$2:$A$4955,$A1455,ObservedSpeciesData!$D$2:$D$4955,$D1455)),AVERAGEIFS(ObservedSpeciesData!AC$2:AC$4955,ObservedSpeciesData!$A$2:$A$4955,$A1455,ObservedSpeciesData!$D$2:$D$4955,$D1455),"")</f>
        <v/>
      </c>
      <c r="AD1455" s="23" t="str">
        <f>IF(ISNUMBER(AVERAGEIFS(ObservedSpeciesData!AD$2:AD$4955,ObservedSpeciesData!$A$2:$A$4955,$A1455,ObservedSpeciesData!$D$2:$D$4955,$D1455)),AVERAGEIFS(ObservedSpeciesData!AD$2:AD$4955,ObservedSpeciesData!$A$2:$A$4955,$A1455,ObservedSpeciesData!$D$2:$D$4955,$D1455),"")</f>
        <v/>
      </c>
      <c r="AE1455" s="24" t="str">
        <f>IF(ISNUMBER(AVERAGEIFS(ObservedSpeciesData!AE$2:AE$4955,ObservedSpeciesData!$A$2:$A$4955,$A1455,ObservedSpeciesData!$D$2:$D$4955,$D1455)),AVERAGEIFS(ObservedSpeciesData!AE$2:AE$4955,ObservedSpeciesData!$A$2:$A$4955,$A1455,ObservedSpeciesData!$D$2:$D$4955,$D1455),"")</f>
        <v/>
      </c>
      <c r="AF1455" s="23"/>
      <c r="AG1455" s="24"/>
      <c r="AH1455" s="23" t="str">
        <f>IF(ISNUMBER(AVERAGEIFS(ObservedSpeciesData!AH$2:AH$4955,ObservedSpeciesData!$A$2:$A$4955,$A1455,ObservedSpeciesData!$D$2:$D$4955,$D1455)),AVERAGEIFS(ObservedSpeciesData!AH$2:AH$4955,ObservedSpeciesData!$A$2:$A$4955,$A1455,ObservedSpeciesData!$D$2:$D$4955,$D1455),"")</f>
        <v/>
      </c>
      <c r="AI1455" s="23" t="str">
        <f>IF(ISNUMBER(AVERAGEIFS(ObservedSpeciesData!AI$2:AI$4955,ObservedSpeciesData!$A$2:$A$4955,$A1455,ObservedSpeciesData!$C$2:$C$4955,$C1455,ObservedSpeciesData!$D$2:$D$4955,$D1455)),AVERAGEIFS(ObservedSpeciesData!AI$2:AI$4955,ObservedSpeciesData!$A$2:$A$4955,$A1455,ObservedSpeciesData!$C$2:$C$4955,$C1455,ObservedSpeciesData!$D$2:$D$4955,$D1455),"")</f>
        <v/>
      </c>
      <c r="AJ1455" s="2">
        <f>COUNTIFS(ObservedSpeciesData!$A$2:$A$828,$A1455,ObservedSpeciesData!$D$2:$D$828,$D1455)</f>
        <v>0</v>
      </c>
      <c r="AK1455" s="2">
        <f t="shared" si="22"/>
        <v>1</v>
      </c>
    </row>
    <row r="1456" spans="1:37" x14ac:dyDescent="0.25">
      <c r="A1456" s="14" t="s">
        <v>84</v>
      </c>
      <c r="B1456" t="s">
        <v>80</v>
      </c>
      <c r="C1456" t="s">
        <v>79</v>
      </c>
      <c r="D1456" s="13">
        <v>42418</v>
      </c>
      <c r="E1456">
        <v>1</v>
      </c>
      <c r="F1456">
        <v>100</v>
      </c>
      <c r="G1456" s="2" t="s">
        <v>87</v>
      </c>
      <c r="H1456" s="2" t="s">
        <v>12</v>
      </c>
      <c r="I1456">
        <v>12</v>
      </c>
      <c r="J1456" s="2" t="s">
        <v>88</v>
      </c>
      <c r="K1456" s="2">
        <f>IF(ISNUMBER(AVERAGEIFS(ObservedSpeciesData!K$2:K$4955,ObservedSpeciesData!$A$2:$A$4955,$A1456,ObservedSpeciesData!$D$2:$D$4955,$D1456)),AVERAGEIFS(ObservedSpeciesData!K$2:K$4955,ObservedSpeciesData!$A$2:$A$4955,$A1456,ObservedSpeciesData!$D$2:$D$4955,$D1456),"")</f>
        <v>90</v>
      </c>
      <c r="L1456" s="26">
        <f>IF(ISNUMBER(AVERAGEIFS(ObservedSpeciesData!L$2:L$4955,ObservedSpeciesData!$A$2:$A$4955,$A1456,ObservedSpeciesData!$D$2:$D$4955,$D1456)),AVERAGEIFS(ObservedSpeciesData!L$2:L$4955,ObservedSpeciesData!$A$2:$A$4955,$A1456,ObservedSpeciesData!$D$2:$D$4955,$D1456),"")</f>
        <v>2865</v>
      </c>
      <c r="M1456" s="23">
        <f>IF(ISNUMBER(AVERAGEIFS(ObservedSpeciesData!M$2:M$4955,ObservedSpeciesData!$A$2:$A$4955,$A1456,ObservedSpeciesData!$D$2:$D$4955,$D1456)),AVERAGEIFS(ObservedSpeciesData!M$2:M$4955,ObservedSpeciesData!$A$2:$A$4955,$A1456,ObservedSpeciesData!$D$2:$D$4955,$D1456),"")</f>
        <v>286.5</v>
      </c>
      <c r="N1456" s="23" t="str">
        <f>IF(ISNUMBER(AVERAGEIFS(ObservedSpeciesData!N$2:N$4955,ObservedSpeciesData!$A$2:$A$4955,$A1456,ObservedSpeciesData!$D$2:$D$4955,$D1456)),AVERAGEIFS(ObservedSpeciesData!N$2:N$4955,ObservedSpeciesData!$A$2:$A$4955,$A1456,ObservedSpeciesData!$D$2:$D$4955,$D1456),"")</f>
        <v/>
      </c>
      <c r="O1456" s="23" t="str">
        <f>IF(ISNUMBER(AVERAGEIFS(ObservedSpeciesData!O$2:O$4955,ObservedSpeciesData!$A$2:$A$4955,$A1456,ObservedSpeciesData!$D$2:$D$4955,$D1456)),AVERAGEIFS(ObservedSpeciesData!O$2:O$4955,ObservedSpeciesData!$A$2:$A$4955,$A1456,ObservedSpeciesData!$D$2:$D$4955,$D1456),"")</f>
        <v/>
      </c>
      <c r="P1456" s="23" t="str">
        <f>IF(ISNUMBER(AVERAGEIFS(ObservedSpeciesData!P$2:P$4955,ObservedSpeciesData!$A$2:$A$4955,$A1456,ObservedSpeciesData!$C$2:$C$4955,$C1456,ObservedSpeciesData!$D$2:$D$4955,$D1456)),AVERAGEIFS(ObservedSpeciesData!P$2:P$4955,ObservedSpeciesData!$A$2:$A$4955,$A1456,ObservedSpeciesData!$C$2:$C$4955,$C1456,ObservedSpeciesData!$D$2:$D$4955,$D1456),"")</f>
        <v/>
      </c>
      <c r="Q1456" s="23"/>
      <c r="R1456" s="25" t="str">
        <f>IF(ISNUMBER(AVERAGEIFS(ObservedSpeciesData!R$2:R$4955,ObservedSpeciesData!$A$2:$A$4955,$A1456,ObservedSpeciesData!$D$2:$D$4955,$D1456)),AVERAGEIFS(ObservedSpeciesData!R$2:R$4955,ObservedSpeciesData!$A$2:$A$4955,$A1456,ObservedSpeciesData!$D$2:$D$4955,$D1456),"")</f>
        <v/>
      </c>
      <c r="S1456" s="25" t="str">
        <f>IF(ISNUMBER(AVERAGEIFS(ObservedSpeciesData!S$2:S$4955,ObservedSpeciesData!$A$2:$A$4955,$A1456,ObservedSpeciesData!$D$2:$D$4955,$D1456)),AVERAGEIFS(ObservedSpeciesData!S$2:S$4955,ObservedSpeciesData!$A$2:$A$4955,$A1456,ObservedSpeciesData!$D$2:$D$4955,$D1456),"")</f>
        <v/>
      </c>
      <c r="T1456" s="23" t="str">
        <f>IF(ISNUMBER(AVERAGEIFS(ObservedSpeciesData!T$2:T$4955,ObservedSpeciesData!$A$2:$A$4955,$A1456,ObservedSpeciesData!$D$2:$D$4955,$D1456)),AVERAGEIFS(ObservedSpeciesData!T$2:T$4955,ObservedSpeciesData!$A$2:$A$4955,$A1456,ObservedSpeciesData!$D$2:$D$4955,$D1456),"")</f>
        <v/>
      </c>
      <c r="U1456" s="24" t="str">
        <f>IF(ISNUMBER(AVERAGEIFS(ObservedSpeciesData!U$2:U$4955,ObservedSpeciesData!$A$2:$A$4955,$A1456,ObservedSpeciesData!$C$2:$C$4955,$C1456,ObservedSpeciesData!$D$2:$D$4955,$D1456)),AVERAGEIFS(ObservedSpeciesData!U$2:U$4955,ObservedSpeciesData!$A$2:$A$4955,$A1456,ObservedSpeciesData!$C$2:$C$4955,$C1456,ObservedSpeciesData!$D$2:$D$4955,$D1456),"")</f>
        <v/>
      </c>
      <c r="V1456" s="23" t="str">
        <f>IF(ISNUMBER(AVERAGEIFS(ObservedSpeciesData!V$2:V$4955,ObservedSpeciesData!$A$2:$A$4955,$A1456,ObservedSpeciesData!$D$2:$D$4955,$D1456)),AVERAGEIFS(ObservedSpeciesData!V$2:V$4955,ObservedSpeciesData!$A$2:$A$4955,$A1456,ObservedSpeciesData!$D$2:$D$4955,$D1456),"")</f>
        <v/>
      </c>
      <c r="W1456" s="23" t="str">
        <f>IF(ISNUMBER(AVERAGEIFS(ObservedSpeciesData!W$2:W$4955,ObservedSpeciesData!$A$2:$A$4955,$A1456,ObservedSpeciesData!$D$2:$D$4955,$D1456)),AVERAGEIFS(ObservedSpeciesData!W$2:W$4955,ObservedSpeciesData!$A$2:$A$4955,$A1456,ObservedSpeciesData!$D$2:$D$4955,$D1456),"")</f>
        <v/>
      </c>
      <c r="X1456" s="23" t="str">
        <f>IF(ISNUMBER(AVERAGEIFS(ObservedSpeciesData!X$2:X$4955,ObservedSpeciesData!$A$2:$A$4955,$A1456,ObservedSpeciesData!$D$2:$D$4955,$D1456)),AVERAGEIFS(ObservedSpeciesData!X$2:X$4955,ObservedSpeciesData!$A$2:$A$4955,$A1456,ObservedSpeciesData!$D$2:$D$4955,$D1456),"")</f>
        <v/>
      </c>
      <c r="Y1456" s="23" t="str">
        <f>IF(ISNUMBER(AVERAGEIFS(ObservedSpeciesData!Y$2:Y$4955,ObservedSpeciesData!$A$2:$A$4955,$A1456,ObservedSpeciesData!$D$2:$D$4955,$D1456)),AVERAGEIFS(ObservedSpeciesData!Y$2:Y$4955,ObservedSpeciesData!$A$2:$A$4955,$A1456,ObservedSpeciesData!$D$2:$D$4955,$D1456),"")</f>
        <v/>
      </c>
      <c r="Z1456" s="23" t="str">
        <f>IF(ISNUMBER(AVERAGEIFS(ObservedSpeciesData!Z$2:Z$4955,ObservedSpeciesData!$A$2:$A$4955,$A1456,ObservedSpeciesData!$D$2:$D$4955,$D1456)),AVERAGEIFS(ObservedSpeciesData!Z$2:Z$4955,ObservedSpeciesData!$A$2:$A$4955,$A1456,ObservedSpeciesData!$D$2:$D$4955,$D1456),"")</f>
        <v/>
      </c>
      <c r="AA1456" s="23" t="str">
        <f>IF(ISNUMBER(AVERAGEIFS(ObservedSpeciesData!AA$2:AA$4955,ObservedSpeciesData!$A$2:$A$4955,$A1456,ObservedSpeciesData!$D$2:$D$4955,$D1456)),AVERAGEIFS(ObservedSpeciesData!AA$2:AA$4955,ObservedSpeciesData!$A$2:$A$4955,$A1456,ObservedSpeciesData!$D$2:$D$4955,$D1456),"")</f>
        <v/>
      </c>
      <c r="AB1456" s="24" t="str">
        <f>IF(ISNUMBER(AVERAGEIFS(ObservedSpeciesData!AB$2:AB$4955,ObservedSpeciesData!$A$2:$A$4955,$A1456,ObservedSpeciesData!$D$2:$D$4955,$D1456)),AVERAGEIFS(ObservedSpeciesData!AB$2:AB$4955,ObservedSpeciesData!$A$2:$A$4955,$A1456,ObservedSpeciesData!$D$2:$D$4955,$D1456),"")</f>
        <v/>
      </c>
      <c r="AC1456" s="24" t="str">
        <f>IF(ISNUMBER(AVERAGEIFS(ObservedSpeciesData!AC$2:AC$4955,ObservedSpeciesData!$A$2:$A$4955,$A1456,ObservedSpeciesData!$D$2:$D$4955,$D1456)),AVERAGEIFS(ObservedSpeciesData!AC$2:AC$4955,ObservedSpeciesData!$A$2:$A$4955,$A1456,ObservedSpeciesData!$D$2:$D$4955,$D1456),"")</f>
        <v/>
      </c>
      <c r="AD1456" s="23" t="str">
        <f>IF(ISNUMBER(AVERAGEIFS(ObservedSpeciesData!AD$2:AD$4955,ObservedSpeciesData!$A$2:$A$4955,$A1456,ObservedSpeciesData!$D$2:$D$4955,$D1456)),AVERAGEIFS(ObservedSpeciesData!AD$2:AD$4955,ObservedSpeciesData!$A$2:$A$4955,$A1456,ObservedSpeciesData!$D$2:$D$4955,$D1456),"")</f>
        <v/>
      </c>
      <c r="AE1456" s="24" t="str">
        <f>IF(ISNUMBER(AVERAGEIFS(ObservedSpeciesData!AE$2:AE$4955,ObservedSpeciesData!$A$2:$A$4955,$A1456,ObservedSpeciesData!$D$2:$D$4955,$D1456)),AVERAGEIFS(ObservedSpeciesData!AE$2:AE$4955,ObservedSpeciesData!$A$2:$A$4955,$A1456,ObservedSpeciesData!$D$2:$D$4955,$D1456),"")</f>
        <v/>
      </c>
      <c r="AF1456" s="23"/>
      <c r="AG1456" s="24"/>
      <c r="AH1456" s="23" t="str">
        <f>IF(ISNUMBER(AVERAGEIFS(ObservedSpeciesData!AH$2:AH$4955,ObservedSpeciesData!$A$2:$A$4955,$A1456,ObservedSpeciesData!$D$2:$D$4955,$D1456)),AVERAGEIFS(ObservedSpeciesData!AH$2:AH$4955,ObservedSpeciesData!$A$2:$A$4955,$A1456,ObservedSpeciesData!$D$2:$D$4955,$D1456),"")</f>
        <v/>
      </c>
      <c r="AI1456" s="23" t="str">
        <f>IF(ISNUMBER(AVERAGEIFS(ObservedSpeciesData!AI$2:AI$4955,ObservedSpeciesData!$A$2:$A$4955,$A1456,ObservedSpeciesData!$C$2:$C$4955,$C1456,ObservedSpeciesData!$D$2:$D$4955,$D1456)),AVERAGEIFS(ObservedSpeciesData!AI$2:AI$4955,ObservedSpeciesData!$A$2:$A$4955,$A1456,ObservedSpeciesData!$C$2:$C$4955,$C1456,ObservedSpeciesData!$D$2:$D$4955,$D1456),"")</f>
        <v/>
      </c>
      <c r="AJ1456" s="2">
        <f>COUNTIFS(ObservedSpeciesData!$A$2:$A$828,$A1456,ObservedSpeciesData!$D$2:$D$828,$D1456)</f>
        <v>0</v>
      </c>
      <c r="AK1456" s="2">
        <f t="shared" si="22"/>
        <v>1</v>
      </c>
    </row>
    <row r="1457" spans="1:37" x14ac:dyDescent="0.25">
      <c r="A1457" s="14" t="s">
        <v>83</v>
      </c>
      <c r="B1457" t="s">
        <v>80</v>
      </c>
      <c r="C1457" t="s">
        <v>79</v>
      </c>
      <c r="D1457" s="13">
        <v>42418</v>
      </c>
      <c r="E1457">
        <v>1</v>
      </c>
      <c r="F1457">
        <v>200</v>
      </c>
      <c r="G1457" s="2" t="s">
        <v>87</v>
      </c>
      <c r="H1457" s="2" t="s">
        <v>12</v>
      </c>
      <c r="I1457">
        <v>12</v>
      </c>
      <c r="J1457" s="2" t="s">
        <v>88</v>
      </c>
      <c r="K1457" s="2">
        <f>IF(ISNUMBER(AVERAGEIFS(ObservedSpeciesData!K$2:K$4955,ObservedSpeciesData!$A$2:$A$4955,$A1457,ObservedSpeciesData!$D$2:$D$4955,$D1457)),AVERAGEIFS(ObservedSpeciesData!K$2:K$4955,ObservedSpeciesData!$A$2:$A$4955,$A1457,ObservedSpeciesData!$D$2:$D$4955,$D1457),"")</f>
        <v>180</v>
      </c>
      <c r="L1457" s="26">
        <f>IF(ISNUMBER(AVERAGEIFS(ObservedSpeciesData!L$2:L$4955,ObservedSpeciesData!$A$2:$A$4955,$A1457,ObservedSpeciesData!$D$2:$D$4955,$D1457)),AVERAGEIFS(ObservedSpeciesData!L$2:L$4955,ObservedSpeciesData!$A$2:$A$4955,$A1457,ObservedSpeciesData!$D$2:$D$4955,$D1457),"")</f>
        <v>2828</v>
      </c>
      <c r="M1457" s="23">
        <f>IF(ISNUMBER(AVERAGEIFS(ObservedSpeciesData!M$2:M$4955,ObservedSpeciesData!$A$2:$A$4955,$A1457,ObservedSpeciesData!$D$2:$D$4955,$D1457)),AVERAGEIFS(ObservedSpeciesData!M$2:M$4955,ObservedSpeciesData!$A$2:$A$4955,$A1457,ObservedSpeciesData!$D$2:$D$4955,$D1457),"")</f>
        <v>282.8</v>
      </c>
      <c r="N1457" s="23" t="str">
        <f>IF(ISNUMBER(AVERAGEIFS(ObservedSpeciesData!N$2:N$4955,ObservedSpeciesData!$A$2:$A$4955,$A1457,ObservedSpeciesData!$D$2:$D$4955,$D1457)),AVERAGEIFS(ObservedSpeciesData!N$2:N$4955,ObservedSpeciesData!$A$2:$A$4955,$A1457,ObservedSpeciesData!$D$2:$D$4955,$D1457),"")</f>
        <v/>
      </c>
      <c r="O1457" s="23" t="str">
        <f>IF(ISNUMBER(AVERAGEIFS(ObservedSpeciesData!O$2:O$4955,ObservedSpeciesData!$A$2:$A$4955,$A1457,ObservedSpeciesData!$D$2:$D$4955,$D1457)),AVERAGEIFS(ObservedSpeciesData!O$2:O$4955,ObservedSpeciesData!$A$2:$A$4955,$A1457,ObservedSpeciesData!$D$2:$D$4955,$D1457),"")</f>
        <v/>
      </c>
      <c r="P1457" s="23" t="str">
        <f>IF(ISNUMBER(AVERAGEIFS(ObservedSpeciesData!P$2:P$4955,ObservedSpeciesData!$A$2:$A$4955,$A1457,ObservedSpeciesData!$C$2:$C$4955,$C1457,ObservedSpeciesData!$D$2:$D$4955,$D1457)),AVERAGEIFS(ObservedSpeciesData!P$2:P$4955,ObservedSpeciesData!$A$2:$A$4955,$A1457,ObservedSpeciesData!$C$2:$C$4955,$C1457,ObservedSpeciesData!$D$2:$D$4955,$D1457),"")</f>
        <v/>
      </c>
      <c r="Q1457" s="23"/>
      <c r="R1457" s="25" t="str">
        <f>IF(ISNUMBER(AVERAGEIFS(ObservedSpeciesData!R$2:R$4955,ObservedSpeciesData!$A$2:$A$4955,$A1457,ObservedSpeciesData!$D$2:$D$4955,$D1457)),AVERAGEIFS(ObservedSpeciesData!R$2:R$4955,ObservedSpeciesData!$A$2:$A$4955,$A1457,ObservedSpeciesData!$D$2:$D$4955,$D1457),"")</f>
        <v/>
      </c>
      <c r="S1457" s="25" t="str">
        <f>IF(ISNUMBER(AVERAGEIFS(ObservedSpeciesData!S$2:S$4955,ObservedSpeciesData!$A$2:$A$4955,$A1457,ObservedSpeciesData!$D$2:$D$4955,$D1457)),AVERAGEIFS(ObservedSpeciesData!S$2:S$4955,ObservedSpeciesData!$A$2:$A$4955,$A1457,ObservedSpeciesData!$D$2:$D$4955,$D1457),"")</f>
        <v/>
      </c>
      <c r="T1457" s="23" t="str">
        <f>IF(ISNUMBER(AVERAGEIFS(ObservedSpeciesData!T$2:T$4955,ObservedSpeciesData!$A$2:$A$4955,$A1457,ObservedSpeciesData!$D$2:$D$4955,$D1457)),AVERAGEIFS(ObservedSpeciesData!T$2:T$4955,ObservedSpeciesData!$A$2:$A$4955,$A1457,ObservedSpeciesData!$D$2:$D$4955,$D1457),"")</f>
        <v/>
      </c>
      <c r="U1457" s="24" t="str">
        <f>IF(ISNUMBER(AVERAGEIFS(ObservedSpeciesData!U$2:U$4955,ObservedSpeciesData!$A$2:$A$4955,$A1457,ObservedSpeciesData!$C$2:$C$4955,$C1457,ObservedSpeciesData!$D$2:$D$4955,$D1457)),AVERAGEIFS(ObservedSpeciesData!U$2:U$4955,ObservedSpeciesData!$A$2:$A$4955,$A1457,ObservedSpeciesData!$C$2:$C$4955,$C1457,ObservedSpeciesData!$D$2:$D$4955,$D1457),"")</f>
        <v/>
      </c>
      <c r="V1457" s="23" t="str">
        <f>IF(ISNUMBER(AVERAGEIFS(ObservedSpeciesData!V$2:V$4955,ObservedSpeciesData!$A$2:$A$4955,$A1457,ObservedSpeciesData!$D$2:$D$4955,$D1457)),AVERAGEIFS(ObservedSpeciesData!V$2:V$4955,ObservedSpeciesData!$A$2:$A$4955,$A1457,ObservedSpeciesData!$D$2:$D$4955,$D1457),"")</f>
        <v/>
      </c>
      <c r="W1457" s="23" t="str">
        <f>IF(ISNUMBER(AVERAGEIFS(ObservedSpeciesData!W$2:W$4955,ObservedSpeciesData!$A$2:$A$4955,$A1457,ObservedSpeciesData!$D$2:$D$4955,$D1457)),AVERAGEIFS(ObservedSpeciesData!W$2:W$4955,ObservedSpeciesData!$A$2:$A$4955,$A1457,ObservedSpeciesData!$D$2:$D$4955,$D1457),"")</f>
        <v/>
      </c>
      <c r="X1457" s="23" t="str">
        <f>IF(ISNUMBER(AVERAGEIFS(ObservedSpeciesData!X$2:X$4955,ObservedSpeciesData!$A$2:$A$4955,$A1457,ObservedSpeciesData!$D$2:$D$4955,$D1457)),AVERAGEIFS(ObservedSpeciesData!X$2:X$4955,ObservedSpeciesData!$A$2:$A$4955,$A1457,ObservedSpeciesData!$D$2:$D$4955,$D1457),"")</f>
        <v/>
      </c>
      <c r="Y1457" s="23" t="str">
        <f>IF(ISNUMBER(AVERAGEIFS(ObservedSpeciesData!Y$2:Y$4955,ObservedSpeciesData!$A$2:$A$4955,$A1457,ObservedSpeciesData!$D$2:$D$4955,$D1457)),AVERAGEIFS(ObservedSpeciesData!Y$2:Y$4955,ObservedSpeciesData!$A$2:$A$4955,$A1457,ObservedSpeciesData!$D$2:$D$4955,$D1457),"")</f>
        <v/>
      </c>
      <c r="Z1457" s="23" t="str">
        <f>IF(ISNUMBER(AVERAGEIFS(ObservedSpeciesData!Z$2:Z$4955,ObservedSpeciesData!$A$2:$A$4955,$A1457,ObservedSpeciesData!$D$2:$D$4955,$D1457)),AVERAGEIFS(ObservedSpeciesData!Z$2:Z$4955,ObservedSpeciesData!$A$2:$A$4955,$A1457,ObservedSpeciesData!$D$2:$D$4955,$D1457),"")</f>
        <v/>
      </c>
      <c r="AA1457" s="23" t="str">
        <f>IF(ISNUMBER(AVERAGEIFS(ObservedSpeciesData!AA$2:AA$4955,ObservedSpeciesData!$A$2:$A$4955,$A1457,ObservedSpeciesData!$D$2:$D$4955,$D1457)),AVERAGEIFS(ObservedSpeciesData!AA$2:AA$4955,ObservedSpeciesData!$A$2:$A$4955,$A1457,ObservedSpeciesData!$D$2:$D$4955,$D1457),"")</f>
        <v/>
      </c>
      <c r="AB1457" s="24" t="str">
        <f>IF(ISNUMBER(AVERAGEIFS(ObservedSpeciesData!AB$2:AB$4955,ObservedSpeciesData!$A$2:$A$4955,$A1457,ObservedSpeciesData!$D$2:$D$4955,$D1457)),AVERAGEIFS(ObservedSpeciesData!AB$2:AB$4955,ObservedSpeciesData!$A$2:$A$4955,$A1457,ObservedSpeciesData!$D$2:$D$4955,$D1457),"")</f>
        <v/>
      </c>
      <c r="AC1457" s="24" t="str">
        <f>IF(ISNUMBER(AVERAGEIFS(ObservedSpeciesData!AC$2:AC$4955,ObservedSpeciesData!$A$2:$A$4955,$A1457,ObservedSpeciesData!$D$2:$D$4955,$D1457)),AVERAGEIFS(ObservedSpeciesData!AC$2:AC$4955,ObservedSpeciesData!$A$2:$A$4955,$A1457,ObservedSpeciesData!$D$2:$D$4955,$D1457),"")</f>
        <v/>
      </c>
      <c r="AD1457" s="23" t="str">
        <f>IF(ISNUMBER(AVERAGEIFS(ObservedSpeciesData!AD$2:AD$4955,ObservedSpeciesData!$A$2:$A$4955,$A1457,ObservedSpeciesData!$D$2:$D$4955,$D1457)),AVERAGEIFS(ObservedSpeciesData!AD$2:AD$4955,ObservedSpeciesData!$A$2:$A$4955,$A1457,ObservedSpeciesData!$D$2:$D$4955,$D1457),"")</f>
        <v/>
      </c>
      <c r="AE1457" s="24" t="str">
        <f>IF(ISNUMBER(AVERAGEIFS(ObservedSpeciesData!AE$2:AE$4955,ObservedSpeciesData!$A$2:$A$4955,$A1457,ObservedSpeciesData!$D$2:$D$4955,$D1457)),AVERAGEIFS(ObservedSpeciesData!AE$2:AE$4955,ObservedSpeciesData!$A$2:$A$4955,$A1457,ObservedSpeciesData!$D$2:$D$4955,$D1457),"")</f>
        <v/>
      </c>
      <c r="AF1457" s="23"/>
      <c r="AG1457" s="24"/>
      <c r="AH1457" s="23" t="str">
        <f>IF(ISNUMBER(AVERAGEIFS(ObservedSpeciesData!AH$2:AH$4955,ObservedSpeciesData!$A$2:$A$4955,$A1457,ObservedSpeciesData!$D$2:$D$4955,$D1457)),AVERAGEIFS(ObservedSpeciesData!AH$2:AH$4955,ObservedSpeciesData!$A$2:$A$4955,$A1457,ObservedSpeciesData!$D$2:$D$4955,$D1457),"")</f>
        <v/>
      </c>
      <c r="AI1457" s="23" t="str">
        <f>IF(ISNUMBER(AVERAGEIFS(ObservedSpeciesData!AI$2:AI$4955,ObservedSpeciesData!$A$2:$A$4955,$A1457,ObservedSpeciesData!$C$2:$C$4955,$C1457,ObservedSpeciesData!$D$2:$D$4955,$D1457)),AVERAGEIFS(ObservedSpeciesData!AI$2:AI$4955,ObservedSpeciesData!$A$2:$A$4955,$A1457,ObservedSpeciesData!$C$2:$C$4955,$C1457,ObservedSpeciesData!$D$2:$D$4955,$D1457),"")</f>
        <v/>
      </c>
      <c r="AJ1457" s="2">
        <f>COUNTIFS(ObservedSpeciesData!$A$2:$A$828,$A1457,ObservedSpeciesData!$D$2:$D$828,$D1457)</f>
        <v>0</v>
      </c>
      <c r="AK1457" s="2">
        <f t="shared" si="22"/>
        <v>1</v>
      </c>
    </row>
    <row r="1458" spans="1:37" x14ac:dyDescent="0.25">
      <c r="A1458" s="14" t="s">
        <v>82</v>
      </c>
      <c r="B1458" t="s">
        <v>80</v>
      </c>
      <c r="C1458" t="s">
        <v>79</v>
      </c>
      <c r="D1458" s="13">
        <v>42418</v>
      </c>
      <c r="E1458">
        <v>1</v>
      </c>
      <c r="F1458">
        <v>350</v>
      </c>
      <c r="G1458" s="2" t="s">
        <v>87</v>
      </c>
      <c r="H1458" s="2" t="s">
        <v>12</v>
      </c>
      <c r="I1458">
        <v>12</v>
      </c>
      <c r="J1458" s="2" t="s">
        <v>88</v>
      </c>
      <c r="K1458" s="2">
        <f>IF(ISNUMBER(AVERAGEIFS(ObservedSpeciesData!K$2:K$4955,ObservedSpeciesData!$A$2:$A$4955,$A1458,ObservedSpeciesData!$D$2:$D$4955,$D1458)),AVERAGEIFS(ObservedSpeciesData!K$2:K$4955,ObservedSpeciesData!$A$2:$A$4955,$A1458,ObservedSpeciesData!$D$2:$D$4955,$D1458),"")</f>
        <v>315</v>
      </c>
      <c r="L1458" s="26">
        <f>IF(ISNUMBER(AVERAGEIFS(ObservedSpeciesData!L$2:L$4955,ObservedSpeciesData!$A$2:$A$4955,$A1458,ObservedSpeciesData!$D$2:$D$4955,$D1458)),AVERAGEIFS(ObservedSpeciesData!L$2:L$4955,ObservedSpeciesData!$A$2:$A$4955,$A1458,ObservedSpeciesData!$D$2:$D$4955,$D1458),"")</f>
        <v>2815.6666666666665</v>
      </c>
      <c r="M1458" s="23">
        <f>IF(ISNUMBER(AVERAGEIFS(ObservedSpeciesData!M$2:M$4955,ObservedSpeciesData!$A$2:$A$4955,$A1458,ObservedSpeciesData!$D$2:$D$4955,$D1458)),AVERAGEIFS(ObservedSpeciesData!M$2:M$4955,ObservedSpeciesData!$A$2:$A$4955,$A1458,ObservedSpeciesData!$D$2:$D$4955,$D1458),"")</f>
        <v>281.56666666666666</v>
      </c>
      <c r="N1458" s="23" t="str">
        <f>IF(ISNUMBER(AVERAGEIFS(ObservedSpeciesData!N$2:N$4955,ObservedSpeciesData!$A$2:$A$4955,$A1458,ObservedSpeciesData!$D$2:$D$4955,$D1458)),AVERAGEIFS(ObservedSpeciesData!N$2:N$4955,ObservedSpeciesData!$A$2:$A$4955,$A1458,ObservedSpeciesData!$D$2:$D$4955,$D1458),"")</f>
        <v/>
      </c>
      <c r="O1458" s="23" t="str">
        <f>IF(ISNUMBER(AVERAGEIFS(ObservedSpeciesData!O$2:O$4955,ObservedSpeciesData!$A$2:$A$4955,$A1458,ObservedSpeciesData!$D$2:$D$4955,$D1458)),AVERAGEIFS(ObservedSpeciesData!O$2:O$4955,ObservedSpeciesData!$A$2:$A$4955,$A1458,ObservedSpeciesData!$D$2:$D$4955,$D1458),"")</f>
        <v/>
      </c>
      <c r="P1458" s="23" t="str">
        <f>IF(ISNUMBER(AVERAGEIFS(ObservedSpeciesData!P$2:P$4955,ObservedSpeciesData!$A$2:$A$4955,$A1458,ObservedSpeciesData!$C$2:$C$4955,$C1458,ObservedSpeciesData!$D$2:$D$4955,$D1458)),AVERAGEIFS(ObservedSpeciesData!P$2:P$4955,ObservedSpeciesData!$A$2:$A$4955,$A1458,ObservedSpeciesData!$C$2:$C$4955,$C1458,ObservedSpeciesData!$D$2:$D$4955,$D1458),"")</f>
        <v/>
      </c>
      <c r="Q1458" s="23"/>
      <c r="R1458" s="25" t="str">
        <f>IF(ISNUMBER(AVERAGEIFS(ObservedSpeciesData!R$2:R$4955,ObservedSpeciesData!$A$2:$A$4955,$A1458,ObservedSpeciesData!$D$2:$D$4955,$D1458)),AVERAGEIFS(ObservedSpeciesData!R$2:R$4955,ObservedSpeciesData!$A$2:$A$4955,$A1458,ObservedSpeciesData!$D$2:$D$4955,$D1458),"")</f>
        <v/>
      </c>
      <c r="S1458" s="25" t="str">
        <f>IF(ISNUMBER(AVERAGEIFS(ObservedSpeciesData!S$2:S$4955,ObservedSpeciesData!$A$2:$A$4955,$A1458,ObservedSpeciesData!$D$2:$D$4955,$D1458)),AVERAGEIFS(ObservedSpeciesData!S$2:S$4955,ObservedSpeciesData!$A$2:$A$4955,$A1458,ObservedSpeciesData!$D$2:$D$4955,$D1458),"")</f>
        <v/>
      </c>
      <c r="T1458" s="23" t="str">
        <f>IF(ISNUMBER(AVERAGEIFS(ObservedSpeciesData!T$2:T$4955,ObservedSpeciesData!$A$2:$A$4955,$A1458,ObservedSpeciesData!$D$2:$D$4955,$D1458)),AVERAGEIFS(ObservedSpeciesData!T$2:T$4955,ObservedSpeciesData!$A$2:$A$4955,$A1458,ObservedSpeciesData!$D$2:$D$4955,$D1458),"")</f>
        <v/>
      </c>
      <c r="U1458" s="24" t="str">
        <f>IF(ISNUMBER(AVERAGEIFS(ObservedSpeciesData!U$2:U$4955,ObservedSpeciesData!$A$2:$A$4955,$A1458,ObservedSpeciesData!$C$2:$C$4955,$C1458,ObservedSpeciesData!$D$2:$D$4955,$D1458)),AVERAGEIFS(ObservedSpeciesData!U$2:U$4955,ObservedSpeciesData!$A$2:$A$4955,$A1458,ObservedSpeciesData!$C$2:$C$4955,$C1458,ObservedSpeciesData!$D$2:$D$4955,$D1458),"")</f>
        <v/>
      </c>
      <c r="V1458" s="23" t="str">
        <f>IF(ISNUMBER(AVERAGEIFS(ObservedSpeciesData!V$2:V$4955,ObservedSpeciesData!$A$2:$A$4955,$A1458,ObservedSpeciesData!$D$2:$D$4955,$D1458)),AVERAGEIFS(ObservedSpeciesData!V$2:V$4955,ObservedSpeciesData!$A$2:$A$4955,$A1458,ObservedSpeciesData!$D$2:$D$4955,$D1458),"")</f>
        <v/>
      </c>
      <c r="W1458" s="23" t="str">
        <f>IF(ISNUMBER(AVERAGEIFS(ObservedSpeciesData!W$2:W$4955,ObservedSpeciesData!$A$2:$A$4955,$A1458,ObservedSpeciesData!$D$2:$D$4955,$D1458)),AVERAGEIFS(ObservedSpeciesData!W$2:W$4955,ObservedSpeciesData!$A$2:$A$4955,$A1458,ObservedSpeciesData!$D$2:$D$4955,$D1458),"")</f>
        <v/>
      </c>
      <c r="X1458" s="23" t="str">
        <f>IF(ISNUMBER(AVERAGEIFS(ObservedSpeciesData!X$2:X$4955,ObservedSpeciesData!$A$2:$A$4955,$A1458,ObservedSpeciesData!$D$2:$D$4955,$D1458)),AVERAGEIFS(ObservedSpeciesData!X$2:X$4955,ObservedSpeciesData!$A$2:$A$4955,$A1458,ObservedSpeciesData!$D$2:$D$4955,$D1458),"")</f>
        <v/>
      </c>
      <c r="Y1458" s="23" t="str">
        <f>IF(ISNUMBER(AVERAGEIFS(ObservedSpeciesData!Y$2:Y$4955,ObservedSpeciesData!$A$2:$A$4955,$A1458,ObservedSpeciesData!$D$2:$D$4955,$D1458)),AVERAGEIFS(ObservedSpeciesData!Y$2:Y$4955,ObservedSpeciesData!$A$2:$A$4955,$A1458,ObservedSpeciesData!$D$2:$D$4955,$D1458),"")</f>
        <v/>
      </c>
      <c r="Z1458" s="23" t="str">
        <f>IF(ISNUMBER(AVERAGEIFS(ObservedSpeciesData!Z$2:Z$4955,ObservedSpeciesData!$A$2:$A$4955,$A1458,ObservedSpeciesData!$D$2:$D$4955,$D1458)),AVERAGEIFS(ObservedSpeciesData!Z$2:Z$4955,ObservedSpeciesData!$A$2:$A$4955,$A1458,ObservedSpeciesData!$D$2:$D$4955,$D1458),"")</f>
        <v/>
      </c>
      <c r="AA1458" s="23" t="str">
        <f>IF(ISNUMBER(AVERAGEIFS(ObservedSpeciesData!AA$2:AA$4955,ObservedSpeciesData!$A$2:$A$4955,$A1458,ObservedSpeciesData!$D$2:$D$4955,$D1458)),AVERAGEIFS(ObservedSpeciesData!AA$2:AA$4955,ObservedSpeciesData!$A$2:$A$4955,$A1458,ObservedSpeciesData!$D$2:$D$4955,$D1458),"")</f>
        <v/>
      </c>
      <c r="AB1458" s="24" t="str">
        <f>IF(ISNUMBER(AVERAGEIFS(ObservedSpeciesData!AB$2:AB$4955,ObservedSpeciesData!$A$2:$A$4955,$A1458,ObservedSpeciesData!$D$2:$D$4955,$D1458)),AVERAGEIFS(ObservedSpeciesData!AB$2:AB$4955,ObservedSpeciesData!$A$2:$A$4955,$A1458,ObservedSpeciesData!$D$2:$D$4955,$D1458),"")</f>
        <v/>
      </c>
      <c r="AC1458" s="24" t="str">
        <f>IF(ISNUMBER(AVERAGEIFS(ObservedSpeciesData!AC$2:AC$4955,ObservedSpeciesData!$A$2:$A$4955,$A1458,ObservedSpeciesData!$D$2:$D$4955,$D1458)),AVERAGEIFS(ObservedSpeciesData!AC$2:AC$4955,ObservedSpeciesData!$A$2:$A$4955,$A1458,ObservedSpeciesData!$D$2:$D$4955,$D1458),"")</f>
        <v/>
      </c>
      <c r="AD1458" s="23" t="str">
        <f>IF(ISNUMBER(AVERAGEIFS(ObservedSpeciesData!AD$2:AD$4955,ObservedSpeciesData!$A$2:$A$4955,$A1458,ObservedSpeciesData!$D$2:$D$4955,$D1458)),AVERAGEIFS(ObservedSpeciesData!AD$2:AD$4955,ObservedSpeciesData!$A$2:$A$4955,$A1458,ObservedSpeciesData!$D$2:$D$4955,$D1458),"")</f>
        <v/>
      </c>
      <c r="AE1458" s="24" t="str">
        <f>IF(ISNUMBER(AVERAGEIFS(ObservedSpeciesData!AE$2:AE$4955,ObservedSpeciesData!$A$2:$A$4955,$A1458,ObservedSpeciesData!$D$2:$D$4955,$D1458)),AVERAGEIFS(ObservedSpeciesData!AE$2:AE$4955,ObservedSpeciesData!$A$2:$A$4955,$A1458,ObservedSpeciesData!$D$2:$D$4955,$D1458),"")</f>
        <v/>
      </c>
      <c r="AF1458" s="23"/>
      <c r="AG1458" s="24"/>
      <c r="AH1458" s="23" t="str">
        <f>IF(ISNUMBER(AVERAGEIFS(ObservedSpeciesData!AH$2:AH$4955,ObservedSpeciesData!$A$2:$A$4955,$A1458,ObservedSpeciesData!$D$2:$D$4955,$D1458)),AVERAGEIFS(ObservedSpeciesData!AH$2:AH$4955,ObservedSpeciesData!$A$2:$A$4955,$A1458,ObservedSpeciesData!$D$2:$D$4955,$D1458),"")</f>
        <v/>
      </c>
      <c r="AI1458" s="23" t="str">
        <f>IF(ISNUMBER(AVERAGEIFS(ObservedSpeciesData!AI$2:AI$4955,ObservedSpeciesData!$A$2:$A$4955,$A1458,ObservedSpeciesData!$C$2:$C$4955,$C1458,ObservedSpeciesData!$D$2:$D$4955,$D1458)),AVERAGEIFS(ObservedSpeciesData!AI$2:AI$4955,ObservedSpeciesData!$A$2:$A$4955,$A1458,ObservedSpeciesData!$C$2:$C$4955,$C1458,ObservedSpeciesData!$D$2:$D$4955,$D1458),"")</f>
        <v/>
      </c>
      <c r="AJ1458" s="2">
        <f>COUNTIFS(ObservedSpeciesData!$A$2:$A$828,$A1458,ObservedSpeciesData!$D$2:$D$828,$D1458)</f>
        <v>0</v>
      </c>
      <c r="AK1458" s="2">
        <f t="shared" si="22"/>
        <v>1</v>
      </c>
    </row>
    <row r="1459" spans="1:37" x14ac:dyDescent="0.25">
      <c r="A1459" s="14" t="s">
        <v>81</v>
      </c>
      <c r="B1459" t="s">
        <v>80</v>
      </c>
      <c r="C1459" t="s">
        <v>79</v>
      </c>
      <c r="D1459" s="13">
        <v>42418</v>
      </c>
      <c r="E1459">
        <v>1</v>
      </c>
      <c r="F1459">
        <v>500</v>
      </c>
      <c r="G1459" s="2" t="s">
        <v>87</v>
      </c>
      <c r="H1459" s="2" t="s">
        <v>12</v>
      </c>
      <c r="I1459">
        <v>12</v>
      </c>
      <c r="J1459" s="2" t="s">
        <v>88</v>
      </c>
      <c r="K1459" s="2">
        <f>IF(ISNUMBER(AVERAGEIFS(ObservedSpeciesData!K$2:K$4955,ObservedSpeciesData!$A$2:$A$4955,$A1459,ObservedSpeciesData!$D$2:$D$4955,$D1459)),AVERAGEIFS(ObservedSpeciesData!K$2:K$4955,ObservedSpeciesData!$A$2:$A$4955,$A1459,ObservedSpeciesData!$D$2:$D$4955,$D1459),"")</f>
        <v>450</v>
      </c>
      <c r="L1459" s="26">
        <f>IF(ISNUMBER(AVERAGEIFS(ObservedSpeciesData!L$2:L$4955,ObservedSpeciesData!$A$2:$A$4955,$A1459,ObservedSpeciesData!$D$2:$D$4955,$D1459)),AVERAGEIFS(ObservedSpeciesData!L$2:L$4955,ObservedSpeciesData!$A$2:$A$4955,$A1459,ObservedSpeciesData!$D$2:$D$4955,$D1459),"")</f>
        <v>2852.6666666666665</v>
      </c>
      <c r="M1459" s="23">
        <f>IF(ISNUMBER(AVERAGEIFS(ObservedSpeciesData!M$2:M$4955,ObservedSpeciesData!$A$2:$A$4955,$A1459,ObservedSpeciesData!$D$2:$D$4955,$D1459)),AVERAGEIFS(ObservedSpeciesData!M$2:M$4955,ObservedSpeciesData!$A$2:$A$4955,$A1459,ObservedSpeciesData!$D$2:$D$4955,$D1459),"")</f>
        <v>285.26666666666665</v>
      </c>
      <c r="N1459" s="23" t="str">
        <f>IF(ISNUMBER(AVERAGEIFS(ObservedSpeciesData!N$2:N$4955,ObservedSpeciesData!$A$2:$A$4955,$A1459,ObservedSpeciesData!$D$2:$D$4955,$D1459)),AVERAGEIFS(ObservedSpeciesData!N$2:N$4955,ObservedSpeciesData!$A$2:$A$4955,$A1459,ObservedSpeciesData!$D$2:$D$4955,$D1459),"")</f>
        <v/>
      </c>
      <c r="O1459" s="23" t="str">
        <f>IF(ISNUMBER(AVERAGEIFS(ObservedSpeciesData!O$2:O$4955,ObservedSpeciesData!$A$2:$A$4955,$A1459,ObservedSpeciesData!$D$2:$D$4955,$D1459)),AVERAGEIFS(ObservedSpeciesData!O$2:O$4955,ObservedSpeciesData!$A$2:$A$4955,$A1459,ObservedSpeciesData!$D$2:$D$4955,$D1459),"")</f>
        <v/>
      </c>
      <c r="P1459" s="23" t="str">
        <f>IF(ISNUMBER(AVERAGEIFS(ObservedSpeciesData!P$2:P$4955,ObservedSpeciesData!$A$2:$A$4955,$A1459,ObservedSpeciesData!$C$2:$C$4955,$C1459,ObservedSpeciesData!$D$2:$D$4955,$D1459)),AVERAGEIFS(ObservedSpeciesData!P$2:P$4955,ObservedSpeciesData!$A$2:$A$4955,$A1459,ObservedSpeciesData!$C$2:$C$4955,$C1459,ObservedSpeciesData!$D$2:$D$4955,$D1459),"")</f>
        <v/>
      </c>
      <c r="Q1459" s="23"/>
      <c r="R1459" s="25" t="str">
        <f>IF(ISNUMBER(AVERAGEIFS(ObservedSpeciesData!R$2:R$4955,ObservedSpeciesData!$A$2:$A$4955,$A1459,ObservedSpeciesData!$D$2:$D$4955,$D1459)),AVERAGEIFS(ObservedSpeciesData!R$2:R$4955,ObservedSpeciesData!$A$2:$A$4955,$A1459,ObservedSpeciesData!$D$2:$D$4955,$D1459),"")</f>
        <v/>
      </c>
      <c r="S1459" s="25" t="str">
        <f>IF(ISNUMBER(AVERAGEIFS(ObservedSpeciesData!S$2:S$4955,ObservedSpeciesData!$A$2:$A$4955,$A1459,ObservedSpeciesData!$D$2:$D$4955,$D1459)),AVERAGEIFS(ObservedSpeciesData!S$2:S$4955,ObservedSpeciesData!$A$2:$A$4955,$A1459,ObservedSpeciesData!$D$2:$D$4955,$D1459),"")</f>
        <v/>
      </c>
      <c r="T1459" s="23" t="str">
        <f>IF(ISNUMBER(AVERAGEIFS(ObservedSpeciesData!T$2:T$4955,ObservedSpeciesData!$A$2:$A$4955,$A1459,ObservedSpeciesData!$D$2:$D$4955,$D1459)),AVERAGEIFS(ObservedSpeciesData!T$2:T$4955,ObservedSpeciesData!$A$2:$A$4955,$A1459,ObservedSpeciesData!$D$2:$D$4955,$D1459),"")</f>
        <v/>
      </c>
      <c r="U1459" s="24" t="str">
        <f>IF(ISNUMBER(AVERAGEIFS(ObservedSpeciesData!U$2:U$4955,ObservedSpeciesData!$A$2:$A$4955,$A1459,ObservedSpeciesData!$C$2:$C$4955,$C1459,ObservedSpeciesData!$D$2:$D$4955,$D1459)),AVERAGEIFS(ObservedSpeciesData!U$2:U$4955,ObservedSpeciesData!$A$2:$A$4955,$A1459,ObservedSpeciesData!$C$2:$C$4955,$C1459,ObservedSpeciesData!$D$2:$D$4955,$D1459),"")</f>
        <v/>
      </c>
      <c r="V1459" s="23" t="str">
        <f>IF(ISNUMBER(AVERAGEIFS(ObservedSpeciesData!V$2:V$4955,ObservedSpeciesData!$A$2:$A$4955,$A1459,ObservedSpeciesData!$D$2:$D$4955,$D1459)),AVERAGEIFS(ObservedSpeciesData!V$2:V$4955,ObservedSpeciesData!$A$2:$A$4955,$A1459,ObservedSpeciesData!$D$2:$D$4955,$D1459),"")</f>
        <v/>
      </c>
      <c r="W1459" s="23" t="str">
        <f>IF(ISNUMBER(AVERAGEIFS(ObservedSpeciesData!W$2:W$4955,ObservedSpeciesData!$A$2:$A$4955,$A1459,ObservedSpeciesData!$D$2:$D$4955,$D1459)),AVERAGEIFS(ObservedSpeciesData!W$2:W$4955,ObservedSpeciesData!$A$2:$A$4955,$A1459,ObservedSpeciesData!$D$2:$D$4955,$D1459),"")</f>
        <v/>
      </c>
      <c r="X1459" s="23" t="str">
        <f>IF(ISNUMBER(AVERAGEIFS(ObservedSpeciesData!X$2:X$4955,ObservedSpeciesData!$A$2:$A$4955,$A1459,ObservedSpeciesData!$D$2:$D$4955,$D1459)),AVERAGEIFS(ObservedSpeciesData!X$2:X$4955,ObservedSpeciesData!$A$2:$A$4955,$A1459,ObservedSpeciesData!$D$2:$D$4955,$D1459),"")</f>
        <v/>
      </c>
      <c r="Y1459" s="23" t="str">
        <f>IF(ISNUMBER(AVERAGEIFS(ObservedSpeciesData!Y$2:Y$4955,ObservedSpeciesData!$A$2:$A$4955,$A1459,ObservedSpeciesData!$D$2:$D$4955,$D1459)),AVERAGEIFS(ObservedSpeciesData!Y$2:Y$4955,ObservedSpeciesData!$A$2:$A$4955,$A1459,ObservedSpeciesData!$D$2:$D$4955,$D1459),"")</f>
        <v/>
      </c>
      <c r="Z1459" s="23" t="str">
        <f>IF(ISNUMBER(AVERAGEIFS(ObservedSpeciesData!Z$2:Z$4955,ObservedSpeciesData!$A$2:$A$4955,$A1459,ObservedSpeciesData!$D$2:$D$4955,$D1459)),AVERAGEIFS(ObservedSpeciesData!Z$2:Z$4955,ObservedSpeciesData!$A$2:$A$4955,$A1459,ObservedSpeciesData!$D$2:$D$4955,$D1459),"")</f>
        <v/>
      </c>
      <c r="AA1459" s="23" t="str">
        <f>IF(ISNUMBER(AVERAGEIFS(ObservedSpeciesData!AA$2:AA$4955,ObservedSpeciesData!$A$2:$A$4955,$A1459,ObservedSpeciesData!$D$2:$D$4955,$D1459)),AVERAGEIFS(ObservedSpeciesData!AA$2:AA$4955,ObservedSpeciesData!$A$2:$A$4955,$A1459,ObservedSpeciesData!$D$2:$D$4955,$D1459),"")</f>
        <v/>
      </c>
      <c r="AB1459" s="24" t="str">
        <f>IF(ISNUMBER(AVERAGEIFS(ObservedSpeciesData!AB$2:AB$4955,ObservedSpeciesData!$A$2:$A$4955,$A1459,ObservedSpeciesData!$D$2:$D$4955,$D1459)),AVERAGEIFS(ObservedSpeciesData!AB$2:AB$4955,ObservedSpeciesData!$A$2:$A$4955,$A1459,ObservedSpeciesData!$D$2:$D$4955,$D1459),"")</f>
        <v/>
      </c>
      <c r="AC1459" s="24" t="str">
        <f>IF(ISNUMBER(AVERAGEIFS(ObservedSpeciesData!AC$2:AC$4955,ObservedSpeciesData!$A$2:$A$4955,$A1459,ObservedSpeciesData!$D$2:$D$4955,$D1459)),AVERAGEIFS(ObservedSpeciesData!AC$2:AC$4955,ObservedSpeciesData!$A$2:$A$4955,$A1459,ObservedSpeciesData!$D$2:$D$4955,$D1459),"")</f>
        <v/>
      </c>
      <c r="AD1459" s="23" t="str">
        <f>IF(ISNUMBER(AVERAGEIFS(ObservedSpeciesData!AD$2:AD$4955,ObservedSpeciesData!$A$2:$A$4955,$A1459,ObservedSpeciesData!$D$2:$D$4955,$D1459)),AVERAGEIFS(ObservedSpeciesData!AD$2:AD$4955,ObservedSpeciesData!$A$2:$A$4955,$A1459,ObservedSpeciesData!$D$2:$D$4955,$D1459),"")</f>
        <v/>
      </c>
      <c r="AE1459" s="24" t="str">
        <f>IF(ISNUMBER(AVERAGEIFS(ObservedSpeciesData!AE$2:AE$4955,ObservedSpeciesData!$A$2:$A$4955,$A1459,ObservedSpeciesData!$D$2:$D$4955,$D1459)),AVERAGEIFS(ObservedSpeciesData!AE$2:AE$4955,ObservedSpeciesData!$A$2:$A$4955,$A1459,ObservedSpeciesData!$D$2:$D$4955,$D1459),"")</f>
        <v/>
      </c>
      <c r="AF1459" s="23"/>
      <c r="AG1459" s="24"/>
      <c r="AH1459" s="23" t="str">
        <f>IF(ISNUMBER(AVERAGEIFS(ObservedSpeciesData!AH$2:AH$4955,ObservedSpeciesData!$A$2:$A$4955,$A1459,ObservedSpeciesData!$D$2:$D$4955,$D1459)),AVERAGEIFS(ObservedSpeciesData!AH$2:AH$4955,ObservedSpeciesData!$A$2:$A$4955,$A1459,ObservedSpeciesData!$D$2:$D$4955,$D1459),"")</f>
        <v/>
      </c>
      <c r="AI1459" s="23" t="str">
        <f>IF(ISNUMBER(AVERAGEIFS(ObservedSpeciesData!AI$2:AI$4955,ObservedSpeciesData!$A$2:$A$4955,$A1459,ObservedSpeciesData!$C$2:$C$4955,$C1459,ObservedSpeciesData!$D$2:$D$4955,$D1459)),AVERAGEIFS(ObservedSpeciesData!AI$2:AI$4955,ObservedSpeciesData!$A$2:$A$4955,$A1459,ObservedSpeciesData!$C$2:$C$4955,$C1459,ObservedSpeciesData!$D$2:$D$4955,$D1459),"")</f>
        <v/>
      </c>
      <c r="AJ1459" s="2">
        <f>COUNTIFS(ObservedSpeciesData!$A$2:$A$828,$A1459,ObservedSpeciesData!$D$2:$D$828,$D1459)</f>
        <v>0</v>
      </c>
      <c r="AK1459" s="2">
        <f t="shared" si="22"/>
        <v>1</v>
      </c>
    </row>
    <row r="1460" spans="1:37" x14ac:dyDescent="0.25">
      <c r="A1460" s="14" t="s">
        <v>86</v>
      </c>
      <c r="B1460" t="s">
        <v>80</v>
      </c>
      <c r="C1460" t="s">
        <v>79</v>
      </c>
      <c r="D1460" s="13">
        <v>42436</v>
      </c>
      <c r="E1460">
        <v>1</v>
      </c>
      <c r="F1460">
        <v>0</v>
      </c>
      <c r="G1460" s="2" t="s">
        <v>87</v>
      </c>
      <c r="H1460" s="2" t="s">
        <v>13</v>
      </c>
      <c r="I1460">
        <v>12</v>
      </c>
      <c r="J1460" s="2" t="s">
        <v>88</v>
      </c>
      <c r="K1460" s="2">
        <f>IF(ISNUMBER(AVERAGEIFS(ObservedSpeciesData!K$2:K$4955,ObservedSpeciesData!$A$2:$A$4955,$A1460,ObservedSpeciesData!$D$2:$D$4955,$D1460)),AVERAGEIFS(ObservedSpeciesData!K$2:K$4955,ObservedSpeciesData!$A$2:$A$4955,$A1460,ObservedSpeciesData!$D$2:$D$4955,$D1460),"")</f>
        <v>0</v>
      </c>
      <c r="L1460" s="26">
        <f>IF(ISNUMBER(AVERAGEIFS(ObservedSpeciesData!L$2:L$4955,ObservedSpeciesData!$A$2:$A$4955,$A1460,ObservedSpeciesData!$D$2:$D$4955,$D1460)),AVERAGEIFS(ObservedSpeciesData!L$2:L$4955,ObservedSpeciesData!$A$2:$A$4955,$A1460,ObservedSpeciesData!$D$2:$D$4955,$D1460),"")</f>
        <v>3457.3333333333335</v>
      </c>
      <c r="M1460" s="23">
        <f>IF(ISNUMBER(AVERAGEIFS(ObservedSpeciesData!M$2:M$4955,ObservedSpeciesData!$A$2:$A$4955,$A1460,ObservedSpeciesData!$D$2:$D$4955,$D1460)),AVERAGEIFS(ObservedSpeciesData!M$2:M$4955,ObservedSpeciesData!$A$2:$A$4955,$A1460,ObservedSpeciesData!$D$2:$D$4955,$D1460),"")</f>
        <v>345.73333333333335</v>
      </c>
      <c r="N1460" s="23" t="str">
        <f>IF(ISNUMBER(AVERAGEIFS(ObservedSpeciesData!N$2:N$4955,ObservedSpeciesData!$A$2:$A$4955,$A1460,ObservedSpeciesData!$D$2:$D$4955,$D1460)),AVERAGEIFS(ObservedSpeciesData!N$2:N$4955,ObservedSpeciesData!$A$2:$A$4955,$A1460,ObservedSpeciesData!$D$2:$D$4955,$D1460),"")</f>
        <v/>
      </c>
      <c r="O1460" s="23" t="str">
        <f>IF(ISNUMBER(AVERAGEIFS(ObservedSpeciesData!O$2:O$4955,ObservedSpeciesData!$A$2:$A$4955,$A1460,ObservedSpeciesData!$D$2:$D$4955,$D1460)),AVERAGEIFS(ObservedSpeciesData!O$2:O$4955,ObservedSpeciesData!$A$2:$A$4955,$A1460,ObservedSpeciesData!$D$2:$D$4955,$D1460),"")</f>
        <v/>
      </c>
      <c r="P1460" s="23" t="str">
        <f>IF(ISNUMBER(AVERAGEIFS(ObservedSpeciesData!P$2:P$4955,ObservedSpeciesData!$A$2:$A$4955,$A1460,ObservedSpeciesData!$C$2:$C$4955,$C1460,ObservedSpeciesData!$D$2:$D$4955,$D1460)),AVERAGEIFS(ObservedSpeciesData!P$2:P$4955,ObservedSpeciesData!$A$2:$A$4955,$A1460,ObservedSpeciesData!$C$2:$C$4955,$C1460,ObservedSpeciesData!$D$2:$D$4955,$D1460),"")</f>
        <v/>
      </c>
      <c r="Q1460" s="23"/>
      <c r="R1460" s="25" t="str">
        <f>IF(ISNUMBER(AVERAGEIFS(ObservedSpeciesData!R$2:R$4955,ObservedSpeciesData!$A$2:$A$4955,$A1460,ObservedSpeciesData!$D$2:$D$4955,$D1460)),AVERAGEIFS(ObservedSpeciesData!R$2:R$4955,ObservedSpeciesData!$A$2:$A$4955,$A1460,ObservedSpeciesData!$D$2:$D$4955,$D1460),"")</f>
        <v/>
      </c>
      <c r="S1460" s="25" t="str">
        <f>IF(ISNUMBER(AVERAGEIFS(ObservedSpeciesData!S$2:S$4955,ObservedSpeciesData!$A$2:$A$4955,$A1460,ObservedSpeciesData!$D$2:$D$4955,$D1460)),AVERAGEIFS(ObservedSpeciesData!S$2:S$4955,ObservedSpeciesData!$A$2:$A$4955,$A1460,ObservedSpeciesData!$D$2:$D$4955,$D1460),"")</f>
        <v/>
      </c>
      <c r="T1460" s="23" t="str">
        <f>IF(ISNUMBER(AVERAGEIFS(ObservedSpeciesData!T$2:T$4955,ObservedSpeciesData!$A$2:$A$4955,$A1460,ObservedSpeciesData!$D$2:$D$4955,$D1460)),AVERAGEIFS(ObservedSpeciesData!T$2:T$4955,ObservedSpeciesData!$A$2:$A$4955,$A1460,ObservedSpeciesData!$D$2:$D$4955,$D1460),"")</f>
        <v/>
      </c>
      <c r="U1460" s="24" t="str">
        <f>IF(ISNUMBER(AVERAGEIFS(ObservedSpeciesData!U$2:U$4955,ObservedSpeciesData!$A$2:$A$4955,$A1460,ObservedSpeciesData!$C$2:$C$4955,$C1460,ObservedSpeciesData!$D$2:$D$4955,$D1460)),AVERAGEIFS(ObservedSpeciesData!U$2:U$4955,ObservedSpeciesData!$A$2:$A$4955,$A1460,ObservedSpeciesData!$C$2:$C$4955,$C1460,ObservedSpeciesData!$D$2:$D$4955,$D1460),"")</f>
        <v/>
      </c>
      <c r="V1460" s="23" t="str">
        <f>IF(ISNUMBER(AVERAGEIFS(ObservedSpeciesData!V$2:V$4955,ObservedSpeciesData!$A$2:$A$4955,$A1460,ObservedSpeciesData!$D$2:$D$4955,$D1460)),AVERAGEIFS(ObservedSpeciesData!V$2:V$4955,ObservedSpeciesData!$A$2:$A$4955,$A1460,ObservedSpeciesData!$D$2:$D$4955,$D1460),"")</f>
        <v/>
      </c>
      <c r="W1460" s="23" t="str">
        <f>IF(ISNUMBER(AVERAGEIFS(ObservedSpeciesData!W$2:W$4955,ObservedSpeciesData!$A$2:$A$4955,$A1460,ObservedSpeciesData!$D$2:$D$4955,$D1460)),AVERAGEIFS(ObservedSpeciesData!W$2:W$4955,ObservedSpeciesData!$A$2:$A$4955,$A1460,ObservedSpeciesData!$D$2:$D$4955,$D1460),"")</f>
        <v/>
      </c>
      <c r="X1460" s="23" t="str">
        <f>IF(ISNUMBER(AVERAGEIFS(ObservedSpeciesData!X$2:X$4955,ObservedSpeciesData!$A$2:$A$4955,$A1460,ObservedSpeciesData!$D$2:$D$4955,$D1460)),AVERAGEIFS(ObservedSpeciesData!X$2:X$4955,ObservedSpeciesData!$A$2:$A$4955,$A1460,ObservedSpeciesData!$D$2:$D$4955,$D1460),"")</f>
        <v/>
      </c>
      <c r="Y1460" s="23" t="str">
        <f>IF(ISNUMBER(AVERAGEIFS(ObservedSpeciesData!Y$2:Y$4955,ObservedSpeciesData!$A$2:$A$4955,$A1460,ObservedSpeciesData!$D$2:$D$4955,$D1460)),AVERAGEIFS(ObservedSpeciesData!Y$2:Y$4955,ObservedSpeciesData!$A$2:$A$4955,$A1460,ObservedSpeciesData!$D$2:$D$4955,$D1460),"")</f>
        <v/>
      </c>
      <c r="Z1460" s="23" t="str">
        <f>IF(ISNUMBER(AVERAGEIFS(ObservedSpeciesData!Z$2:Z$4955,ObservedSpeciesData!$A$2:$A$4955,$A1460,ObservedSpeciesData!$D$2:$D$4955,$D1460)),AVERAGEIFS(ObservedSpeciesData!Z$2:Z$4955,ObservedSpeciesData!$A$2:$A$4955,$A1460,ObservedSpeciesData!$D$2:$D$4955,$D1460),"")</f>
        <v/>
      </c>
      <c r="AA1460" s="23" t="str">
        <f>IF(ISNUMBER(AVERAGEIFS(ObservedSpeciesData!AA$2:AA$4955,ObservedSpeciesData!$A$2:$A$4955,$A1460,ObservedSpeciesData!$D$2:$D$4955,$D1460)),AVERAGEIFS(ObservedSpeciesData!AA$2:AA$4955,ObservedSpeciesData!$A$2:$A$4955,$A1460,ObservedSpeciesData!$D$2:$D$4955,$D1460),"")</f>
        <v/>
      </c>
      <c r="AB1460" s="24" t="str">
        <f>IF(ISNUMBER(AVERAGEIFS(ObservedSpeciesData!AB$2:AB$4955,ObservedSpeciesData!$A$2:$A$4955,$A1460,ObservedSpeciesData!$D$2:$D$4955,$D1460)),AVERAGEIFS(ObservedSpeciesData!AB$2:AB$4955,ObservedSpeciesData!$A$2:$A$4955,$A1460,ObservedSpeciesData!$D$2:$D$4955,$D1460),"")</f>
        <v/>
      </c>
      <c r="AC1460" s="24" t="str">
        <f>IF(ISNUMBER(AVERAGEIFS(ObservedSpeciesData!AC$2:AC$4955,ObservedSpeciesData!$A$2:$A$4955,$A1460,ObservedSpeciesData!$D$2:$D$4955,$D1460)),AVERAGEIFS(ObservedSpeciesData!AC$2:AC$4955,ObservedSpeciesData!$A$2:$A$4955,$A1460,ObservedSpeciesData!$D$2:$D$4955,$D1460),"")</f>
        <v/>
      </c>
      <c r="AD1460" s="23" t="str">
        <f>IF(ISNUMBER(AVERAGEIFS(ObservedSpeciesData!AD$2:AD$4955,ObservedSpeciesData!$A$2:$A$4955,$A1460,ObservedSpeciesData!$D$2:$D$4955,$D1460)),AVERAGEIFS(ObservedSpeciesData!AD$2:AD$4955,ObservedSpeciesData!$A$2:$A$4955,$A1460,ObservedSpeciesData!$D$2:$D$4955,$D1460),"")</f>
        <v/>
      </c>
      <c r="AE1460" s="24" t="str">
        <f>IF(ISNUMBER(AVERAGEIFS(ObservedSpeciesData!AE$2:AE$4955,ObservedSpeciesData!$A$2:$A$4955,$A1460,ObservedSpeciesData!$D$2:$D$4955,$D1460)),AVERAGEIFS(ObservedSpeciesData!AE$2:AE$4955,ObservedSpeciesData!$A$2:$A$4955,$A1460,ObservedSpeciesData!$D$2:$D$4955,$D1460),"")</f>
        <v/>
      </c>
      <c r="AF1460" s="23"/>
      <c r="AG1460" s="24"/>
      <c r="AH1460" s="23" t="str">
        <f>IF(ISNUMBER(AVERAGEIFS(ObservedSpeciesData!AH$2:AH$4955,ObservedSpeciesData!$A$2:$A$4955,$A1460,ObservedSpeciesData!$D$2:$D$4955,$D1460)),AVERAGEIFS(ObservedSpeciesData!AH$2:AH$4955,ObservedSpeciesData!$A$2:$A$4955,$A1460,ObservedSpeciesData!$D$2:$D$4955,$D1460),"")</f>
        <v/>
      </c>
      <c r="AI1460" s="23" t="str">
        <f>IF(ISNUMBER(AVERAGEIFS(ObservedSpeciesData!AI$2:AI$4955,ObservedSpeciesData!$A$2:$A$4955,$A1460,ObservedSpeciesData!$C$2:$C$4955,$C1460,ObservedSpeciesData!$D$2:$D$4955,$D1460)),AVERAGEIFS(ObservedSpeciesData!AI$2:AI$4955,ObservedSpeciesData!$A$2:$A$4955,$A1460,ObservedSpeciesData!$C$2:$C$4955,$C1460,ObservedSpeciesData!$D$2:$D$4955,$D1460),"")</f>
        <v/>
      </c>
      <c r="AJ1460" s="2">
        <f>COUNTIFS(ObservedSpeciesData!$A$2:$A$828,$A1460,ObservedSpeciesData!$D$2:$D$828,$D1460)</f>
        <v>0</v>
      </c>
      <c r="AK1460" s="2">
        <f t="shared" si="22"/>
        <v>1</v>
      </c>
    </row>
    <row r="1461" spans="1:37" x14ac:dyDescent="0.25">
      <c r="A1461" s="14" t="s">
        <v>85</v>
      </c>
      <c r="B1461" t="s">
        <v>80</v>
      </c>
      <c r="C1461" t="s">
        <v>79</v>
      </c>
      <c r="D1461" s="13">
        <v>42436</v>
      </c>
      <c r="E1461">
        <v>1</v>
      </c>
      <c r="F1461">
        <v>50</v>
      </c>
      <c r="G1461" s="2" t="s">
        <v>87</v>
      </c>
      <c r="H1461" s="2" t="s">
        <v>13</v>
      </c>
      <c r="I1461">
        <v>12</v>
      </c>
      <c r="J1461" s="2" t="s">
        <v>88</v>
      </c>
      <c r="K1461" s="2">
        <f>IF(ISNUMBER(AVERAGEIFS(ObservedSpeciesData!K$2:K$4955,ObservedSpeciesData!$A$2:$A$4955,$A1461,ObservedSpeciesData!$D$2:$D$4955,$D1461)),AVERAGEIFS(ObservedSpeciesData!K$2:K$4955,ObservedSpeciesData!$A$2:$A$4955,$A1461,ObservedSpeciesData!$D$2:$D$4955,$D1461),"")</f>
        <v>45</v>
      </c>
      <c r="L1461" s="26">
        <f>IF(ISNUMBER(AVERAGEIFS(ObservedSpeciesData!L$2:L$4955,ObservedSpeciesData!$A$2:$A$4955,$A1461,ObservedSpeciesData!$D$2:$D$4955,$D1461)),AVERAGEIFS(ObservedSpeciesData!L$2:L$4955,ObservedSpeciesData!$A$2:$A$4955,$A1461,ObservedSpeciesData!$D$2:$D$4955,$D1461),"")</f>
        <v>3548</v>
      </c>
      <c r="M1461" s="23">
        <f>IF(ISNUMBER(AVERAGEIFS(ObservedSpeciesData!M$2:M$4955,ObservedSpeciesData!$A$2:$A$4955,$A1461,ObservedSpeciesData!$D$2:$D$4955,$D1461)),AVERAGEIFS(ObservedSpeciesData!M$2:M$4955,ObservedSpeciesData!$A$2:$A$4955,$A1461,ObservedSpeciesData!$D$2:$D$4955,$D1461),"")</f>
        <v>354.8</v>
      </c>
      <c r="N1461" s="23" t="str">
        <f>IF(ISNUMBER(AVERAGEIFS(ObservedSpeciesData!N$2:N$4955,ObservedSpeciesData!$A$2:$A$4955,$A1461,ObservedSpeciesData!$D$2:$D$4955,$D1461)),AVERAGEIFS(ObservedSpeciesData!N$2:N$4955,ObservedSpeciesData!$A$2:$A$4955,$A1461,ObservedSpeciesData!$D$2:$D$4955,$D1461),"")</f>
        <v/>
      </c>
      <c r="O1461" s="23" t="str">
        <f>IF(ISNUMBER(AVERAGEIFS(ObservedSpeciesData!O$2:O$4955,ObservedSpeciesData!$A$2:$A$4955,$A1461,ObservedSpeciesData!$D$2:$D$4955,$D1461)),AVERAGEIFS(ObservedSpeciesData!O$2:O$4955,ObservedSpeciesData!$A$2:$A$4955,$A1461,ObservedSpeciesData!$D$2:$D$4955,$D1461),"")</f>
        <v/>
      </c>
      <c r="P1461" s="23" t="str">
        <f>IF(ISNUMBER(AVERAGEIFS(ObservedSpeciesData!P$2:P$4955,ObservedSpeciesData!$A$2:$A$4955,$A1461,ObservedSpeciesData!$C$2:$C$4955,$C1461,ObservedSpeciesData!$D$2:$D$4955,$D1461)),AVERAGEIFS(ObservedSpeciesData!P$2:P$4955,ObservedSpeciesData!$A$2:$A$4955,$A1461,ObservedSpeciesData!$C$2:$C$4955,$C1461,ObservedSpeciesData!$D$2:$D$4955,$D1461),"")</f>
        <v/>
      </c>
      <c r="Q1461" s="23"/>
      <c r="R1461" s="25" t="str">
        <f>IF(ISNUMBER(AVERAGEIFS(ObservedSpeciesData!R$2:R$4955,ObservedSpeciesData!$A$2:$A$4955,$A1461,ObservedSpeciesData!$D$2:$D$4955,$D1461)),AVERAGEIFS(ObservedSpeciesData!R$2:R$4955,ObservedSpeciesData!$A$2:$A$4955,$A1461,ObservedSpeciesData!$D$2:$D$4955,$D1461),"")</f>
        <v/>
      </c>
      <c r="S1461" s="25" t="str">
        <f>IF(ISNUMBER(AVERAGEIFS(ObservedSpeciesData!S$2:S$4955,ObservedSpeciesData!$A$2:$A$4955,$A1461,ObservedSpeciesData!$D$2:$D$4955,$D1461)),AVERAGEIFS(ObservedSpeciesData!S$2:S$4955,ObservedSpeciesData!$A$2:$A$4955,$A1461,ObservedSpeciesData!$D$2:$D$4955,$D1461),"")</f>
        <v/>
      </c>
      <c r="T1461" s="23" t="str">
        <f>IF(ISNUMBER(AVERAGEIFS(ObservedSpeciesData!T$2:T$4955,ObservedSpeciesData!$A$2:$A$4955,$A1461,ObservedSpeciesData!$D$2:$D$4955,$D1461)),AVERAGEIFS(ObservedSpeciesData!T$2:T$4955,ObservedSpeciesData!$A$2:$A$4955,$A1461,ObservedSpeciesData!$D$2:$D$4955,$D1461),"")</f>
        <v/>
      </c>
      <c r="U1461" s="24" t="str">
        <f>IF(ISNUMBER(AVERAGEIFS(ObservedSpeciesData!U$2:U$4955,ObservedSpeciesData!$A$2:$A$4955,$A1461,ObservedSpeciesData!$C$2:$C$4955,$C1461,ObservedSpeciesData!$D$2:$D$4955,$D1461)),AVERAGEIFS(ObservedSpeciesData!U$2:U$4955,ObservedSpeciesData!$A$2:$A$4955,$A1461,ObservedSpeciesData!$C$2:$C$4955,$C1461,ObservedSpeciesData!$D$2:$D$4955,$D1461),"")</f>
        <v/>
      </c>
      <c r="V1461" s="23" t="str">
        <f>IF(ISNUMBER(AVERAGEIFS(ObservedSpeciesData!V$2:V$4955,ObservedSpeciesData!$A$2:$A$4955,$A1461,ObservedSpeciesData!$D$2:$D$4955,$D1461)),AVERAGEIFS(ObservedSpeciesData!V$2:V$4955,ObservedSpeciesData!$A$2:$A$4955,$A1461,ObservedSpeciesData!$D$2:$D$4955,$D1461),"")</f>
        <v/>
      </c>
      <c r="W1461" s="23" t="str">
        <f>IF(ISNUMBER(AVERAGEIFS(ObservedSpeciesData!W$2:W$4955,ObservedSpeciesData!$A$2:$A$4955,$A1461,ObservedSpeciesData!$D$2:$D$4955,$D1461)),AVERAGEIFS(ObservedSpeciesData!W$2:W$4955,ObservedSpeciesData!$A$2:$A$4955,$A1461,ObservedSpeciesData!$D$2:$D$4955,$D1461),"")</f>
        <v/>
      </c>
      <c r="X1461" s="23" t="str">
        <f>IF(ISNUMBER(AVERAGEIFS(ObservedSpeciesData!X$2:X$4955,ObservedSpeciesData!$A$2:$A$4955,$A1461,ObservedSpeciesData!$D$2:$D$4955,$D1461)),AVERAGEIFS(ObservedSpeciesData!X$2:X$4955,ObservedSpeciesData!$A$2:$A$4955,$A1461,ObservedSpeciesData!$D$2:$D$4955,$D1461),"")</f>
        <v/>
      </c>
      <c r="Y1461" s="23" t="str">
        <f>IF(ISNUMBER(AVERAGEIFS(ObservedSpeciesData!Y$2:Y$4955,ObservedSpeciesData!$A$2:$A$4955,$A1461,ObservedSpeciesData!$D$2:$D$4955,$D1461)),AVERAGEIFS(ObservedSpeciesData!Y$2:Y$4955,ObservedSpeciesData!$A$2:$A$4955,$A1461,ObservedSpeciesData!$D$2:$D$4955,$D1461),"")</f>
        <v/>
      </c>
      <c r="Z1461" s="23" t="str">
        <f>IF(ISNUMBER(AVERAGEIFS(ObservedSpeciesData!Z$2:Z$4955,ObservedSpeciesData!$A$2:$A$4955,$A1461,ObservedSpeciesData!$D$2:$D$4955,$D1461)),AVERAGEIFS(ObservedSpeciesData!Z$2:Z$4955,ObservedSpeciesData!$A$2:$A$4955,$A1461,ObservedSpeciesData!$D$2:$D$4955,$D1461),"")</f>
        <v/>
      </c>
      <c r="AA1461" s="23" t="str">
        <f>IF(ISNUMBER(AVERAGEIFS(ObservedSpeciesData!AA$2:AA$4955,ObservedSpeciesData!$A$2:$A$4955,$A1461,ObservedSpeciesData!$D$2:$D$4955,$D1461)),AVERAGEIFS(ObservedSpeciesData!AA$2:AA$4955,ObservedSpeciesData!$A$2:$A$4955,$A1461,ObservedSpeciesData!$D$2:$D$4955,$D1461),"")</f>
        <v/>
      </c>
      <c r="AB1461" s="24" t="str">
        <f>IF(ISNUMBER(AVERAGEIFS(ObservedSpeciesData!AB$2:AB$4955,ObservedSpeciesData!$A$2:$A$4955,$A1461,ObservedSpeciesData!$D$2:$D$4955,$D1461)),AVERAGEIFS(ObservedSpeciesData!AB$2:AB$4955,ObservedSpeciesData!$A$2:$A$4955,$A1461,ObservedSpeciesData!$D$2:$D$4955,$D1461),"")</f>
        <v/>
      </c>
      <c r="AC1461" s="24" t="str">
        <f>IF(ISNUMBER(AVERAGEIFS(ObservedSpeciesData!AC$2:AC$4955,ObservedSpeciesData!$A$2:$A$4955,$A1461,ObservedSpeciesData!$D$2:$D$4955,$D1461)),AVERAGEIFS(ObservedSpeciesData!AC$2:AC$4955,ObservedSpeciesData!$A$2:$A$4955,$A1461,ObservedSpeciesData!$D$2:$D$4955,$D1461),"")</f>
        <v/>
      </c>
      <c r="AD1461" s="23" t="str">
        <f>IF(ISNUMBER(AVERAGEIFS(ObservedSpeciesData!AD$2:AD$4955,ObservedSpeciesData!$A$2:$A$4955,$A1461,ObservedSpeciesData!$D$2:$D$4955,$D1461)),AVERAGEIFS(ObservedSpeciesData!AD$2:AD$4955,ObservedSpeciesData!$A$2:$A$4955,$A1461,ObservedSpeciesData!$D$2:$D$4955,$D1461),"")</f>
        <v/>
      </c>
      <c r="AE1461" s="24" t="str">
        <f>IF(ISNUMBER(AVERAGEIFS(ObservedSpeciesData!AE$2:AE$4955,ObservedSpeciesData!$A$2:$A$4955,$A1461,ObservedSpeciesData!$D$2:$D$4955,$D1461)),AVERAGEIFS(ObservedSpeciesData!AE$2:AE$4955,ObservedSpeciesData!$A$2:$A$4955,$A1461,ObservedSpeciesData!$D$2:$D$4955,$D1461),"")</f>
        <v/>
      </c>
      <c r="AF1461" s="23"/>
      <c r="AG1461" s="24"/>
      <c r="AH1461" s="23" t="str">
        <f>IF(ISNUMBER(AVERAGEIFS(ObservedSpeciesData!AH$2:AH$4955,ObservedSpeciesData!$A$2:$A$4955,$A1461,ObservedSpeciesData!$D$2:$D$4955,$D1461)),AVERAGEIFS(ObservedSpeciesData!AH$2:AH$4955,ObservedSpeciesData!$A$2:$A$4955,$A1461,ObservedSpeciesData!$D$2:$D$4955,$D1461),"")</f>
        <v/>
      </c>
      <c r="AI1461" s="23" t="str">
        <f>IF(ISNUMBER(AVERAGEIFS(ObservedSpeciesData!AI$2:AI$4955,ObservedSpeciesData!$A$2:$A$4955,$A1461,ObservedSpeciesData!$C$2:$C$4955,$C1461,ObservedSpeciesData!$D$2:$D$4955,$D1461)),AVERAGEIFS(ObservedSpeciesData!AI$2:AI$4955,ObservedSpeciesData!$A$2:$A$4955,$A1461,ObservedSpeciesData!$C$2:$C$4955,$C1461,ObservedSpeciesData!$D$2:$D$4955,$D1461),"")</f>
        <v/>
      </c>
      <c r="AJ1461" s="2">
        <f>COUNTIFS(ObservedSpeciesData!$A$2:$A$828,$A1461,ObservedSpeciesData!$D$2:$D$828,$D1461)</f>
        <v>0</v>
      </c>
      <c r="AK1461" s="2">
        <f t="shared" si="22"/>
        <v>1</v>
      </c>
    </row>
    <row r="1462" spans="1:37" x14ac:dyDescent="0.25">
      <c r="A1462" s="14" t="s">
        <v>84</v>
      </c>
      <c r="B1462" t="s">
        <v>80</v>
      </c>
      <c r="C1462" t="s">
        <v>79</v>
      </c>
      <c r="D1462" s="13">
        <v>42436</v>
      </c>
      <c r="E1462">
        <v>1</v>
      </c>
      <c r="F1462">
        <v>100</v>
      </c>
      <c r="G1462" s="2" t="s">
        <v>87</v>
      </c>
      <c r="H1462" s="2" t="s">
        <v>13</v>
      </c>
      <c r="I1462">
        <v>12</v>
      </c>
      <c r="J1462" s="2" t="s">
        <v>88</v>
      </c>
      <c r="K1462" s="2">
        <f>IF(ISNUMBER(AVERAGEIFS(ObservedSpeciesData!K$2:K$4955,ObservedSpeciesData!$A$2:$A$4955,$A1462,ObservedSpeciesData!$D$2:$D$4955,$D1462)),AVERAGEIFS(ObservedSpeciesData!K$2:K$4955,ObservedSpeciesData!$A$2:$A$4955,$A1462,ObservedSpeciesData!$D$2:$D$4955,$D1462),"")</f>
        <v>90</v>
      </c>
      <c r="L1462" s="26">
        <f>IF(ISNUMBER(AVERAGEIFS(ObservedSpeciesData!L$2:L$4955,ObservedSpeciesData!$A$2:$A$4955,$A1462,ObservedSpeciesData!$D$2:$D$4955,$D1462)),AVERAGEIFS(ObservedSpeciesData!L$2:L$4955,ObservedSpeciesData!$A$2:$A$4955,$A1462,ObservedSpeciesData!$D$2:$D$4955,$D1462),"")</f>
        <v>3604.6666666666665</v>
      </c>
      <c r="M1462" s="23">
        <f>IF(ISNUMBER(AVERAGEIFS(ObservedSpeciesData!M$2:M$4955,ObservedSpeciesData!$A$2:$A$4955,$A1462,ObservedSpeciesData!$D$2:$D$4955,$D1462)),AVERAGEIFS(ObservedSpeciesData!M$2:M$4955,ObservedSpeciesData!$A$2:$A$4955,$A1462,ObservedSpeciesData!$D$2:$D$4955,$D1462),"")</f>
        <v>360.4666666666667</v>
      </c>
      <c r="N1462" s="23" t="str">
        <f>IF(ISNUMBER(AVERAGEIFS(ObservedSpeciesData!N$2:N$4955,ObservedSpeciesData!$A$2:$A$4955,$A1462,ObservedSpeciesData!$D$2:$D$4955,$D1462)),AVERAGEIFS(ObservedSpeciesData!N$2:N$4955,ObservedSpeciesData!$A$2:$A$4955,$A1462,ObservedSpeciesData!$D$2:$D$4955,$D1462),"")</f>
        <v/>
      </c>
      <c r="O1462" s="23" t="str">
        <f>IF(ISNUMBER(AVERAGEIFS(ObservedSpeciesData!O$2:O$4955,ObservedSpeciesData!$A$2:$A$4955,$A1462,ObservedSpeciesData!$D$2:$D$4955,$D1462)),AVERAGEIFS(ObservedSpeciesData!O$2:O$4955,ObservedSpeciesData!$A$2:$A$4955,$A1462,ObservedSpeciesData!$D$2:$D$4955,$D1462),"")</f>
        <v/>
      </c>
      <c r="P1462" s="23" t="str">
        <f>IF(ISNUMBER(AVERAGEIFS(ObservedSpeciesData!P$2:P$4955,ObservedSpeciesData!$A$2:$A$4955,$A1462,ObservedSpeciesData!$C$2:$C$4955,$C1462,ObservedSpeciesData!$D$2:$D$4955,$D1462)),AVERAGEIFS(ObservedSpeciesData!P$2:P$4955,ObservedSpeciesData!$A$2:$A$4955,$A1462,ObservedSpeciesData!$C$2:$C$4955,$C1462,ObservedSpeciesData!$D$2:$D$4955,$D1462),"")</f>
        <v/>
      </c>
      <c r="Q1462" s="23"/>
      <c r="R1462" s="25" t="str">
        <f>IF(ISNUMBER(AVERAGEIFS(ObservedSpeciesData!R$2:R$4955,ObservedSpeciesData!$A$2:$A$4955,$A1462,ObservedSpeciesData!$D$2:$D$4955,$D1462)),AVERAGEIFS(ObservedSpeciesData!R$2:R$4955,ObservedSpeciesData!$A$2:$A$4955,$A1462,ObservedSpeciesData!$D$2:$D$4955,$D1462),"")</f>
        <v/>
      </c>
      <c r="S1462" s="25" t="str">
        <f>IF(ISNUMBER(AVERAGEIFS(ObservedSpeciesData!S$2:S$4955,ObservedSpeciesData!$A$2:$A$4955,$A1462,ObservedSpeciesData!$D$2:$D$4955,$D1462)),AVERAGEIFS(ObservedSpeciesData!S$2:S$4955,ObservedSpeciesData!$A$2:$A$4955,$A1462,ObservedSpeciesData!$D$2:$D$4955,$D1462),"")</f>
        <v/>
      </c>
      <c r="T1462" s="23" t="str">
        <f>IF(ISNUMBER(AVERAGEIFS(ObservedSpeciesData!T$2:T$4955,ObservedSpeciesData!$A$2:$A$4955,$A1462,ObservedSpeciesData!$D$2:$D$4955,$D1462)),AVERAGEIFS(ObservedSpeciesData!T$2:T$4955,ObservedSpeciesData!$A$2:$A$4955,$A1462,ObservedSpeciesData!$D$2:$D$4955,$D1462),"")</f>
        <v/>
      </c>
      <c r="U1462" s="24" t="str">
        <f>IF(ISNUMBER(AVERAGEIFS(ObservedSpeciesData!U$2:U$4955,ObservedSpeciesData!$A$2:$A$4955,$A1462,ObservedSpeciesData!$C$2:$C$4955,$C1462,ObservedSpeciesData!$D$2:$D$4955,$D1462)),AVERAGEIFS(ObservedSpeciesData!U$2:U$4955,ObservedSpeciesData!$A$2:$A$4955,$A1462,ObservedSpeciesData!$C$2:$C$4955,$C1462,ObservedSpeciesData!$D$2:$D$4955,$D1462),"")</f>
        <v/>
      </c>
      <c r="V1462" s="23" t="str">
        <f>IF(ISNUMBER(AVERAGEIFS(ObservedSpeciesData!V$2:V$4955,ObservedSpeciesData!$A$2:$A$4955,$A1462,ObservedSpeciesData!$D$2:$D$4955,$D1462)),AVERAGEIFS(ObservedSpeciesData!V$2:V$4955,ObservedSpeciesData!$A$2:$A$4955,$A1462,ObservedSpeciesData!$D$2:$D$4955,$D1462),"")</f>
        <v/>
      </c>
      <c r="W1462" s="23" t="str">
        <f>IF(ISNUMBER(AVERAGEIFS(ObservedSpeciesData!W$2:W$4955,ObservedSpeciesData!$A$2:$A$4955,$A1462,ObservedSpeciesData!$D$2:$D$4955,$D1462)),AVERAGEIFS(ObservedSpeciesData!W$2:W$4955,ObservedSpeciesData!$A$2:$A$4955,$A1462,ObservedSpeciesData!$D$2:$D$4955,$D1462),"")</f>
        <v/>
      </c>
      <c r="X1462" s="23" t="str">
        <f>IF(ISNUMBER(AVERAGEIFS(ObservedSpeciesData!X$2:X$4955,ObservedSpeciesData!$A$2:$A$4955,$A1462,ObservedSpeciesData!$D$2:$D$4955,$D1462)),AVERAGEIFS(ObservedSpeciesData!X$2:X$4955,ObservedSpeciesData!$A$2:$A$4955,$A1462,ObservedSpeciesData!$D$2:$D$4955,$D1462),"")</f>
        <v/>
      </c>
      <c r="Y1462" s="23" t="str">
        <f>IF(ISNUMBER(AVERAGEIFS(ObservedSpeciesData!Y$2:Y$4955,ObservedSpeciesData!$A$2:$A$4955,$A1462,ObservedSpeciesData!$D$2:$D$4955,$D1462)),AVERAGEIFS(ObservedSpeciesData!Y$2:Y$4955,ObservedSpeciesData!$A$2:$A$4955,$A1462,ObservedSpeciesData!$D$2:$D$4955,$D1462),"")</f>
        <v/>
      </c>
      <c r="Z1462" s="23" t="str">
        <f>IF(ISNUMBER(AVERAGEIFS(ObservedSpeciesData!Z$2:Z$4955,ObservedSpeciesData!$A$2:$A$4955,$A1462,ObservedSpeciesData!$D$2:$D$4955,$D1462)),AVERAGEIFS(ObservedSpeciesData!Z$2:Z$4955,ObservedSpeciesData!$A$2:$A$4955,$A1462,ObservedSpeciesData!$D$2:$D$4955,$D1462),"")</f>
        <v/>
      </c>
      <c r="AA1462" s="23" t="str">
        <f>IF(ISNUMBER(AVERAGEIFS(ObservedSpeciesData!AA$2:AA$4955,ObservedSpeciesData!$A$2:$A$4955,$A1462,ObservedSpeciesData!$D$2:$D$4955,$D1462)),AVERAGEIFS(ObservedSpeciesData!AA$2:AA$4955,ObservedSpeciesData!$A$2:$A$4955,$A1462,ObservedSpeciesData!$D$2:$D$4955,$D1462),"")</f>
        <v/>
      </c>
      <c r="AB1462" s="24" t="str">
        <f>IF(ISNUMBER(AVERAGEIFS(ObservedSpeciesData!AB$2:AB$4955,ObservedSpeciesData!$A$2:$A$4955,$A1462,ObservedSpeciesData!$D$2:$D$4955,$D1462)),AVERAGEIFS(ObservedSpeciesData!AB$2:AB$4955,ObservedSpeciesData!$A$2:$A$4955,$A1462,ObservedSpeciesData!$D$2:$D$4955,$D1462),"")</f>
        <v/>
      </c>
      <c r="AC1462" s="24" t="str">
        <f>IF(ISNUMBER(AVERAGEIFS(ObservedSpeciesData!AC$2:AC$4955,ObservedSpeciesData!$A$2:$A$4955,$A1462,ObservedSpeciesData!$D$2:$D$4955,$D1462)),AVERAGEIFS(ObservedSpeciesData!AC$2:AC$4955,ObservedSpeciesData!$A$2:$A$4955,$A1462,ObservedSpeciesData!$D$2:$D$4955,$D1462),"")</f>
        <v/>
      </c>
      <c r="AD1462" s="23" t="str">
        <f>IF(ISNUMBER(AVERAGEIFS(ObservedSpeciesData!AD$2:AD$4955,ObservedSpeciesData!$A$2:$A$4955,$A1462,ObservedSpeciesData!$D$2:$D$4955,$D1462)),AVERAGEIFS(ObservedSpeciesData!AD$2:AD$4955,ObservedSpeciesData!$A$2:$A$4955,$A1462,ObservedSpeciesData!$D$2:$D$4955,$D1462),"")</f>
        <v/>
      </c>
      <c r="AE1462" s="24" t="str">
        <f>IF(ISNUMBER(AVERAGEIFS(ObservedSpeciesData!AE$2:AE$4955,ObservedSpeciesData!$A$2:$A$4955,$A1462,ObservedSpeciesData!$D$2:$D$4955,$D1462)),AVERAGEIFS(ObservedSpeciesData!AE$2:AE$4955,ObservedSpeciesData!$A$2:$A$4955,$A1462,ObservedSpeciesData!$D$2:$D$4955,$D1462),"")</f>
        <v/>
      </c>
      <c r="AF1462" s="23"/>
      <c r="AG1462" s="24"/>
      <c r="AH1462" s="23" t="str">
        <f>IF(ISNUMBER(AVERAGEIFS(ObservedSpeciesData!AH$2:AH$4955,ObservedSpeciesData!$A$2:$A$4955,$A1462,ObservedSpeciesData!$D$2:$D$4955,$D1462)),AVERAGEIFS(ObservedSpeciesData!AH$2:AH$4955,ObservedSpeciesData!$A$2:$A$4955,$A1462,ObservedSpeciesData!$D$2:$D$4955,$D1462),"")</f>
        <v/>
      </c>
      <c r="AI1462" s="23" t="str">
        <f>IF(ISNUMBER(AVERAGEIFS(ObservedSpeciesData!AI$2:AI$4955,ObservedSpeciesData!$A$2:$A$4955,$A1462,ObservedSpeciesData!$C$2:$C$4955,$C1462,ObservedSpeciesData!$D$2:$D$4955,$D1462)),AVERAGEIFS(ObservedSpeciesData!AI$2:AI$4955,ObservedSpeciesData!$A$2:$A$4955,$A1462,ObservedSpeciesData!$C$2:$C$4955,$C1462,ObservedSpeciesData!$D$2:$D$4955,$D1462),"")</f>
        <v/>
      </c>
      <c r="AJ1462" s="2">
        <f>COUNTIFS(ObservedSpeciesData!$A$2:$A$828,$A1462,ObservedSpeciesData!$D$2:$D$828,$D1462)</f>
        <v>0</v>
      </c>
      <c r="AK1462" s="2">
        <f t="shared" si="22"/>
        <v>1</v>
      </c>
    </row>
    <row r="1463" spans="1:37" x14ac:dyDescent="0.25">
      <c r="A1463" s="14" t="s">
        <v>83</v>
      </c>
      <c r="B1463" t="s">
        <v>80</v>
      </c>
      <c r="C1463" t="s">
        <v>79</v>
      </c>
      <c r="D1463" s="13">
        <v>42436</v>
      </c>
      <c r="E1463">
        <v>1</v>
      </c>
      <c r="F1463">
        <v>200</v>
      </c>
      <c r="G1463" s="2" t="s">
        <v>87</v>
      </c>
      <c r="H1463" s="2" t="s">
        <v>13</v>
      </c>
      <c r="I1463">
        <v>12</v>
      </c>
      <c r="J1463" s="2" t="s">
        <v>88</v>
      </c>
      <c r="K1463" s="2">
        <f>IF(ISNUMBER(AVERAGEIFS(ObservedSpeciesData!K$2:K$4955,ObservedSpeciesData!$A$2:$A$4955,$A1463,ObservedSpeciesData!$D$2:$D$4955,$D1463)),AVERAGEIFS(ObservedSpeciesData!K$2:K$4955,ObservedSpeciesData!$A$2:$A$4955,$A1463,ObservedSpeciesData!$D$2:$D$4955,$D1463),"")</f>
        <v>180</v>
      </c>
      <c r="L1463" s="26">
        <f>IF(ISNUMBER(AVERAGEIFS(ObservedSpeciesData!L$2:L$4955,ObservedSpeciesData!$A$2:$A$4955,$A1463,ObservedSpeciesData!$D$2:$D$4955,$D1463)),AVERAGEIFS(ObservedSpeciesData!L$2:L$4955,ObservedSpeciesData!$A$2:$A$4955,$A1463,ObservedSpeciesData!$D$2:$D$4955,$D1463),"")</f>
        <v>3627.3333333333335</v>
      </c>
      <c r="M1463" s="23">
        <f>IF(ISNUMBER(AVERAGEIFS(ObservedSpeciesData!M$2:M$4955,ObservedSpeciesData!$A$2:$A$4955,$A1463,ObservedSpeciesData!$D$2:$D$4955,$D1463)),AVERAGEIFS(ObservedSpeciesData!M$2:M$4955,ObservedSpeciesData!$A$2:$A$4955,$A1463,ObservedSpeciesData!$D$2:$D$4955,$D1463),"")</f>
        <v>362.73333333333335</v>
      </c>
      <c r="N1463" s="23" t="str">
        <f>IF(ISNUMBER(AVERAGEIFS(ObservedSpeciesData!N$2:N$4955,ObservedSpeciesData!$A$2:$A$4955,$A1463,ObservedSpeciesData!$D$2:$D$4955,$D1463)),AVERAGEIFS(ObservedSpeciesData!N$2:N$4955,ObservedSpeciesData!$A$2:$A$4955,$A1463,ObservedSpeciesData!$D$2:$D$4955,$D1463),"")</f>
        <v/>
      </c>
      <c r="O1463" s="23" t="str">
        <f>IF(ISNUMBER(AVERAGEIFS(ObservedSpeciesData!O$2:O$4955,ObservedSpeciesData!$A$2:$A$4955,$A1463,ObservedSpeciesData!$D$2:$D$4955,$D1463)),AVERAGEIFS(ObservedSpeciesData!O$2:O$4955,ObservedSpeciesData!$A$2:$A$4955,$A1463,ObservedSpeciesData!$D$2:$D$4955,$D1463),"")</f>
        <v/>
      </c>
      <c r="P1463" s="23" t="str">
        <f>IF(ISNUMBER(AVERAGEIFS(ObservedSpeciesData!P$2:P$4955,ObservedSpeciesData!$A$2:$A$4955,$A1463,ObservedSpeciesData!$C$2:$C$4955,$C1463,ObservedSpeciesData!$D$2:$D$4955,$D1463)),AVERAGEIFS(ObservedSpeciesData!P$2:P$4955,ObservedSpeciesData!$A$2:$A$4955,$A1463,ObservedSpeciesData!$C$2:$C$4955,$C1463,ObservedSpeciesData!$D$2:$D$4955,$D1463),"")</f>
        <v/>
      </c>
      <c r="Q1463" s="23"/>
      <c r="R1463" s="25" t="str">
        <f>IF(ISNUMBER(AVERAGEIFS(ObservedSpeciesData!R$2:R$4955,ObservedSpeciesData!$A$2:$A$4955,$A1463,ObservedSpeciesData!$D$2:$D$4955,$D1463)),AVERAGEIFS(ObservedSpeciesData!R$2:R$4955,ObservedSpeciesData!$A$2:$A$4955,$A1463,ObservedSpeciesData!$D$2:$D$4955,$D1463),"")</f>
        <v/>
      </c>
      <c r="S1463" s="25" t="str">
        <f>IF(ISNUMBER(AVERAGEIFS(ObservedSpeciesData!S$2:S$4955,ObservedSpeciesData!$A$2:$A$4955,$A1463,ObservedSpeciesData!$D$2:$D$4955,$D1463)),AVERAGEIFS(ObservedSpeciesData!S$2:S$4955,ObservedSpeciesData!$A$2:$A$4955,$A1463,ObservedSpeciesData!$D$2:$D$4955,$D1463),"")</f>
        <v/>
      </c>
      <c r="T1463" s="23" t="str">
        <f>IF(ISNUMBER(AVERAGEIFS(ObservedSpeciesData!T$2:T$4955,ObservedSpeciesData!$A$2:$A$4955,$A1463,ObservedSpeciesData!$D$2:$D$4955,$D1463)),AVERAGEIFS(ObservedSpeciesData!T$2:T$4955,ObservedSpeciesData!$A$2:$A$4955,$A1463,ObservedSpeciesData!$D$2:$D$4955,$D1463),"")</f>
        <v/>
      </c>
      <c r="U1463" s="24" t="str">
        <f>IF(ISNUMBER(AVERAGEIFS(ObservedSpeciesData!U$2:U$4955,ObservedSpeciesData!$A$2:$A$4955,$A1463,ObservedSpeciesData!$C$2:$C$4955,$C1463,ObservedSpeciesData!$D$2:$D$4955,$D1463)),AVERAGEIFS(ObservedSpeciesData!U$2:U$4955,ObservedSpeciesData!$A$2:$A$4955,$A1463,ObservedSpeciesData!$C$2:$C$4955,$C1463,ObservedSpeciesData!$D$2:$D$4955,$D1463),"")</f>
        <v/>
      </c>
      <c r="V1463" s="23" t="str">
        <f>IF(ISNUMBER(AVERAGEIFS(ObservedSpeciesData!V$2:V$4955,ObservedSpeciesData!$A$2:$A$4955,$A1463,ObservedSpeciesData!$D$2:$D$4955,$D1463)),AVERAGEIFS(ObservedSpeciesData!V$2:V$4955,ObservedSpeciesData!$A$2:$A$4955,$A1463,ObservedSpeciesData!$D$2:$D$4955,$D1463),"")</f>
        <v/>
      </c>
      <c r="W1463" s="23" t="str">
        <f>IF(ISNUMBER(AVERAGEIFS(ObservedSpeciesData!W$2:W$4955,ObservedSpeciesData!$A$2:$A$4955,$A1463,ObservedSpeciesData!$D$2:$D$4955,$D1463)),AVERAGEIFS(ObservedSpeciesData!W$2:W$4955,ObservedSpeciesData!$A$2:$A$4955,$A1463,ObservedSpeciesData!$D$2:$D$4955,$D1463),"")</f>
        <v/>
      </c>
      <c r="X1463" s="23" t="str">
        <f>IF(ISNUMBER(AVERAGEIFS(ObservedSpeciesData!X$2:X$4955,ObservedSpeciesData!$A$2:$A$4955,$A1463,ObservedSpeciesData!$D$2:$D$4955,$D1463)),AVERAGEIFS(ObservedSpeciesData!X$2:X$4955,ObservedSpeciesData!$A$2:$A$4955,$A1463,ObservedSpeciesData!$D$2:$D$4955,$D1463),"")</f>
        <v/>
      </c>
      <c r="Y1463" s="23" t="str">
        <f>IF(ISNUMBER(AVERAGEIFS(ObservedSpeciesData!Y$2:Y$4955,ObservedSpeciesData!$A$2:$A$4955,$A1463,ObservedSpeciesData!$D$2:$D$4955,$D1463)),AVERAGEIFS(ObservedSpeciesData!Y$2:Y$4955,ObservedSpeciesData!$A$2:$A$4955,$A1463,ObservedSpeciesData!$D$2:$D$4955,$D1463),"")</f>
        <v/>
      </c>
      <c r="Z1463" s="23" t="str">
        <f>IF(ISNUMBER(AVERAGEIFS(ObservedSpeciesData!Z$2:Z$4955,ObservedSpeciesData!$A$2:$A$4955,$A1463,ObservedSpeciesData!$D$2:$D$4955,$D1463)),AVERAGEIFS(ObservedSpeciesData!Z$2:Z$4955,ObservedSpeciesData!$A$2:$A$4955,$A1463,ObservedSpeciesData!$D$2:$D$4955,$D1463),"")</f>
        <v/>
      </c>
      <c r="AA1463" s="23" t="str">
        <f>IF(ISNUMBER(AVERAGEIFS(ObservedSpeciesData!AA$2:AA$4955,ObservedSpeciesData!$A$2:$A$4955,$A1463,ObservedSpeciesData!$D$2:$D$4955,$D1463)),AVERAGEIFS(ObservedSpeciesData!AA$2:AA$4955,ObservedSpeciesData!$A$2:$A$4955,$A1463,ObservedSpeciesData!$D$2:$D$4955,$D1463),"")</f>
        <v/>
      </c>
      <c r="AB1463" s="24" t="str">
        <f>IF(ISNUMBER(AVERAGEIFS(ObservedSpeciesData!AB$2:AB$4955,ObservedSpeciesData!$A$2:$A$4955,$A1463,ObservedSpeciesData!$D$2:$D$4955,$D1463)),AVERAGEIFS(ObservedSpeciesData!AB$2:AB$4955,ObservedSpeciesData!$A$2:$A$4955,$A1463,ObservedSpeciesData!$D$2:$D$4955,$D1463),"")</f>
        <v/>
      </c>
      <c r="AC1463" s="24" t="str">
        <f>IF(ISNUMBER(AVERAGEIFS(ObservedSpeciesData!AC$2:AC$4955,ObservedSpeciesData!$A$2:$A$4955,$A1463,ObservedSpeciesData!$D$2:$D$4955,$D1463)),AVERAGEIFS(ObservedSpeciesData!AC$2:AC$4955,ObservedSpeciesData!$A$2:$A$4955,$A1463,ObservedSpeciesData!$D$2:$D$4955,$D1463),"")</f>
        <v/>
      </c>
      <c r="AD1463" s="23" t="str">
        <f>IF(ISNUMBER(AVERAGEIFS(ObservedSpeciesData!AD$2:AD$4955,ObservedSpeciesData!$A$2:$A$4955,$A1463,ObservedSpeciesData!$D$2:$D$4955,$D1463)),AVERAGEIFS(ObservedSpeciesData!AD$2:AD$4955,ObservedSpeciesData!$A$2:$A$4955,$A1463,ObservedSpeciesData!$D$2:$D$4955,$D1463),"")</f>
        <v/>
      </c>
      <c r="AE1463" s="24" t="str">
        <f>IF(ISNUMBER(AVERAGEIFS(ObservedSpeciesData!AE$2:AE$4955,ObservedSpeciesData!$A$2:$A$4955,$A1463,ObservedSpeciesData!$D$2:$D$4955,$D1463)),AVERAGEIFS(ObservedSpeciesData!AE$2:AE$4955,ObservedSpeciesData!$A$2:$A$4955,$A1463,ObservedSpeciesData!$D$2:$D$4955,$D1463),"")</f>
        <v/>
      </c>
      <c r="AF1463" s="23"/>
      <c r="AG1463" s="24"/>
      <c r="AH1463" s="23" t="str">
        <f>IF(ISNUMBER(AVERAGEIFS(ObservedSpeciesData!AH$2:AH$4955,ObservedSpeciesData!$A$2:$A$4955,$A1463,ObservedSpeciesData!$D$2:$D$4955,$D1463)),AVERAGEIFS(ObservedSpeciesData!AH$2:AH$4955,ObservedSpeciesData!$A$2:$A$4955,$A1463,ObservedSpeciesData!$D$2:$D$4955,$D1463),"")</f>
        <v/>
      </c>
      <c r="AI1463" s="23" t="str">
        <f>IF(ISNUMBER(AVERAGEIFS(ObservedSpeciesData!AI$2:AI$4955,ObservedSpeciesData!$A$2:$A$4955,$A1463,ObservedSpeciesData!$C$2:$C$4955,$C1463,ObservedSpeciesData!$D$2:$D$4955,$D1463)),AVERAGEIFS(ObservedSpeciesData!AI$2:AI$4955,ObservedSpeciesData!$A$2:$A$4955,$A1463,ObservedSpeciesData!$C$2:$C$4955,$C1463,ObservedSpeciesData!$D$2:$D$4955,$D1463),"")</f>
        <v/>
      </c>
      <c r="AJ1463" s="2">
        <f>COUNTIFS(ObservedSpeciesData!$A$2:$A$828,$A1463,ObservedSpeciesData!$D$2:$D$828,$D1463)</f>
        <v>0</v>
      </c>
      <c r="AK1463" s="2">
        <f t="shared" si="22"/>
        <v>1</v>
      </c>
    </row>
    <row r="1464" spans="1:37" x14ac:dyDescent="0.25">
      <c r="A1464" s="14" t="s">
        <v>82</v>
      </c>
      <c r="B1464" t="s">
        <v>80</v>
      </c>
      <c r="C1464" t="s">
        <v>79</v>
      </c>
      <c r="D1464" s="13">
        <v>42436</v>
      </c>
      <c r="E1464">
        <v>1</v>
      </c>
      <c r="F1464">
        <v>350</v>
      </c>
      <c r="G1464" s="2" t="s">
        <v>87</v>
      </c>
      <c r="H1464" s="2" t="s">
        <v>13</v>
      </c>
      <c r="I1464">
        <v>12</v>
      </c>
      <c r="J1464" s="2" t="s">
        <v>88</v>
      </c>
      <c r="K1464" s="2">
        <f>IF(ISNUMBER(AVERAGEIFS(ObservedSpeciesData!K$2:K$4955,ObservedSpeciesData!$A$2:$A$4955,$A1464,ObservedSpeciesData!$D$2:$D$4955,$D1464)),AVERAGEIFS(ObservedSpeciesData!K$2:K$4955,ObservedSpeciesData!$A$2:$A$4955,$A1464,ObservedSpeciesData!$D$2:$D$4955,$D1464),"")</f>
        <v>315</v>
      </c>
      <c r="L1464" s="26">
        <f>IF(ISNUMBER(AVERAGEIFS(ObservedSpeciesData!L$2:L$4955,ObservedSpeciesData!$A$2:$A$4955,$A1464,ObservedSpeciesData!$D$2:$D$4955,$D1464)),AVERAGEIFS(ObservedSpeciesData!L$2:L$4955,ObservedSpeciesData!$A$2:$A$4955,$A1464,ObservedSpeciesData!$D$2:$D$4955,$D1464),"")</f>
        <v>3808.6666666666665</v>
      </c>
      <c r="M1464" s="23">
        <f>IF(ISNUMBER(AVERAGEIFS(ObservedSpeciesData!M$2:M$4955,ObservedSpeciesData!$A$2:$A$4955,$A1464,ObservedSpeciesData!$D$2:$D$4955,$D1464)),AVERAGEIFS(ObservedSpeciesData!M$2:M$4955,ObservedSpeciesData!$A$2:$A$4955,$A1464,ObservedSpeciesData!$D$2:$D$4955,$D1464),"")</f>
        <v>380.86666666666662</v>
      </c>
      <c r="N1464" s="23" t="str">
        <f>IF(ISNUMBER(AVERAGEIFS(ObservedSpeciesData!N$2:N$4955,ObservedSpeciesData!$A$2:$A$4955,$A1464,ObservedSpeciesData!$D$2:$D$4955,$D1464)),AVERAGEIFS(ObservedSpeciesData!N$2:N$4955,ObservedSpeciesData!$A$2:$A$4955,$A1464,ObservedSpeciesData!$D$2:$D$4955,$D1464),"")</f>
        <v/>
      </c>
      <c r="O1464" s="23" t="str">
        <f>IF(ISNUMBER(AVERAGEIFS(ObservedSpeciesData!O$2:O$4955,ObservedSpeciesData!$A$2:$A$4955,$A1464,ObservedSpeciesData!$D$2:$D$4955,$D1464)),AVERAGEIFS(ObservedSpeciesData!O$2:O$4955,ObservedSpeciesData!$A$2:$A$4955,$A1464,ObservedSpeciesData!$D$2:$D$4955,$D1464),"")</f>
        <v/>
      </c>
      <c r="P1464" s="23" t="str">
        <f>IF(ISNUMBER(AVERAGEIFS(ObservedSpeciesData!P$2:P$4955,ObservedSpeciesData!$A$2:$A$4955,$A1464,ObservedSpeciesData!$C$2:$C$4955,$C1464,ObservedSpeciesData!$D$2:$D$4955,$D1464)),AVERAGEIFS(ObservedSpeciesData!P$2:P$4955,ObservedSpeciesData!$A$2:$A$4955,$A1464,ObservedSpeciesData!$C$2:$C$4955,$C1464,ObservedSpeciesData!$D$2:$D$4955,$D1464),"")</f>
        <v/>
      </c>
      <c r="Q1464" s="23"/>
      <c r="R1464" s="25" t="str">
        <f>IF(ISNUMBER(AVERAGEIFS(ObservedSpeciesData!R$2:R$4955,ObservedSpeciesData!$A$2:$A$4955,$A1464,ObservedSpeciesData!$D$2:$D$4955,$D1464)),AVERAGEIFS(ObservedSpeciesData!R$2:R$4955,ObservedSpeciesData!$A$2:$A$4955,$A1464,ObservedSpeciesData!$D$2:$D$4955,$D1464),"")</f>
        <v/>
      </c>
      <c r="S1464" s="25" t="str">
        <f>IF(ISNUMBER(AVERAGEIFS(ObservedSpeciesData!S$2:S$4955,ObservedSpeciesData!$A$2:$A$4955,$A1464,ObservedSpeciesData!$D$2:$D$4955,$D1464)),AVERAGEIFS(ObservedSpeciesData!S$2:S$4955,ObservedSpeciesData!$A$2:$A$4955,$A1464,ObservedSpeciesData!$D$2:$D$4955,$D1464),"")</f>
        <v/>
      </c>
      <c r="T1464" s="23" t="str">
        <f>IF(ISNUMBER(AVERAGEIFS(ObservedSpeciesData!T$2:T$4955,ObservedSpeciesData!$A$2:$A$4955,$A1464,ObservedSpeciesData!$D$2:$D$4955,$D1464)),AVERAGEIFS(ObservedSpeciesData!T$2:T$4955,ObservedSpeciesData!$A$2:$A$4955,$A1464,ObservedSpeciesData!$D$2:$D$4955,$D1464),"")</f>
        <v/>
      </c>
      <c r="U1464" s="24" t="str">
        <f>IF(ISNUMBER(AVERAGEIFS(ObservedSpeciesData!U$2:U$4955,ObservedSpeciesData!$A$2:$A$4955,$A1464,ObservedSpeciesData!$C$2:$C$4955,$C1464,ObservedSpeciesData!$D$2:$D$4955,$D1464)),AVERAGEIFS(ObservedSpeciesData!U$2:U$4955,ObservedSpeciesData!$A$2:$A$4955,$A1464,ObservedSpeciesData!$C$2:$C$4955,$C1464,ObservedSpeciesData!$D$2:$D$4955,$D1464),"")</f>
        <v/>
      </c>
      <c r="V1464" s="23" t="str">
        <f>IF(ISNUMBER(AVERAGEIFS(ObservedSpeciesData!V$2:V$4955,ObservedSpeciesData!$A$2:$A$4955,$A1464,ObservedSpeciesData!$D$2:$D$4955,$D1464)),AVERAGEIFS(ObservedSpeciesData!V$2:V$4955,ObservedSpeciesData!$A$2:$A$4955,$A1464,ObservedSpeciesData!$D$2:$D$4955,$D1464),"")</f>
        <v/>
      </c>
      <c r="W1464" s="23" t="str">
        <f>IF(ISNUMBER(AVERAGEIFS(ObservedSpeciesData!W$2:W$4955,ObservedSpeciesData!$A$2:$A$4955,$A1464,ObservedSpeciesData!$D$2:$D$4955,$D1464)),AVERAGEIFS(ObservedSpeciesData!W$2:W$4955,ObservedSpeciesData!$A$2:$A$4955,$A1464,ObservedSpeciesData!$D$2:$D$4955,$D1464),"")</f>
        <v/>
      </c>
      <c r="X1464" s="23" t="str">
        <f>IF(ISNUMBER(AVERAGEIFS(ObservedSpeciesData!X$2:X$4955,ObservedSpeciesData!$A$2:$A$4955,$A1464,ObservedSpeciesData!$D$2:$D$4955,$D1464)),AVERAGEIFS(ObservedSpeciesData!X$2:X$4955,ObservedSpeciesData!$A$2:$A$4955,$A1464,ObservedSpeciesData!$D$2:$D$4955,$D1464),"")</f>
        <v/>
      </c>
      <c r="Y1464" s="23" t="str">
        <f>IF(ISNUMBER(AVERAGEIFS(ObservedSpeciesData!Y$2:Y$4955,ObservedSpeciesData!$A$2:$A$4955,$A1464,ObservedSpeciesData!$D$2:$D$4955,$D1464)),AVERAGEIFS(ObservedSpeciesData!Y$2:Y$4955,ObservedSpeciesData!$A$2:$A$4955,$A1464,ObservedSpeciesData!$D$2:$D$4955,$D1464),"")</f>
        <v/>
      </c>
      <c r="Z1464" s="23" t="str">
        <f>IF(ISNUMBER(AVERAGEIFS(ObservedSpeciesData!Z$2:Z$4955,ObservedSpeciesData!$A$2:$A$4955,$A1464,ObservedSpeciesData!$D$2:$D$4955,$D1464)),AVERAGEIFS(ObservedSpeciesData!Z$2:Z$4955,ObservedSpeciesData!$A$2:$A$4955,$A1464,ObservedSpeciesData!$D$2:$D$4955,$D1464),"")</f>
        <v/>
      </c>
      <c r="AA1464" s="23" t="str">
        <f>IF(ISNUMBER(AVERAGEIFS(ObservedSpeciesData!AA$2:AA$4955,ObservedSpeciesData!$A$2:$A$4955,$A1464,ObservedSpeciesData!$D$2:$D$4955,$D1464)),AVERAGEIFS(ObservedSpeciesData!AA$2:AA$4955,ObservedSpeciesData!$A$2:$A$4955,$A1464,ObservedSpeciesData!$D$2:$D$4955,$D1464),"")</f>
        <v/>
      </c>
      <c r="AB1464" s="24" t="str">
        <f>IF(ISNUMBER(AVERAGEIFS(ObservedSpeciesData!AB$2:AB$4955,ObservedSpeciesData!$A$2:$A$4955,$A1464,ObservedSpeciesData!$D$2:$D$4955,$D1464)),AVERAGEIFS(ObservedSpeciesData!AB$2:AB$4955,ObservedSpeciesData!$A$2:$A$4955,$A1464,ObservedSpeciesData!$D$2:$D$4955,$D1464),"")</f>
        <v/>
      </c>
      <c r="AC1464" s="24" t="str">
        <f>IF(ISNUMBER(AVERAGEIFS(ObservedSpeciesData!AC$2:AC$4955,ObservedSpeciesData!$A$2:$A$4955,$A1464,ObservedSpeciesData!$D$2:$D$4955,$D1464)),AVERAGEIFS(ObservedSpeciesData!AC$2:AC$4955,ObservedSpeciesData!$A$2:$A$4955,$A1464,ObservedSpeciesData!$D$2:$D$4955,$D1464),"")</f>
        <v/>
      </c>
      <c r="AD1464" s="23" t="str">
        <f>IF(ISNUMBER(AVERAGEIFS(ObservedSpeciesData!AD$2:AD$4955,ObservedSpeciesData!$A$2:$A$4955,$A1464,ObservedSpeciesData!$D$2:$D$4955,$D1464)),AVERAGEIFS(ObservedSpeciesData!AD$2:AD$4955,ObservedSpeciesData!$A$2:$A$4955,$A1464,ObservedSpeciesData!$D$2:$D$4955,$D1464),"")</f>
        <v/>
      </c>
      <c r="AE1464" s="24" t="str">
        <f>IF(ISNUMBER(AVERAGEIFS(ObservedSpeciesData!AE$2:AE$4955,ObservedSpeciesData!$A$2:$A$4955,$A1464,ObservedSpeciesData!$D$2:$D$4955,$D1464)),AVERAGEIFS(ObservedSpeciesData!AE$2:AE$4955,ObservedSpeciesData!$A$2:$A$4955,$A1464,ObservedSpeciesData!$D$2:$D$4955,$D1464),"")</f>
        <v/>
      </c>
      <c r="AF1464" s="23"/>
      <c r="AG1464" s="24"/>
      <c r="AH1464" s="23" t="str">
        <f>IF(ISNUMBER(AVERAGEIFS(ObservedSpeciesData!AH$2:AH$4955,ObservedSpeciesData!$A$2:$A$4955,$A1464,ObservedSpeciesData!$D$2:$D$4955,$D1464)),AVERAGEIFS(ObservedSpeciesData!AH$2:AH$4955,ObservedSpeciesData!$A$2:$A$4955,$A1464,ObservedSpeciesData!$D$2:$D$4955,$D1464),"")</f>
        <v/>
      </c>
      <c r="AI1464" s="23" t="str">
        <f>IF(ISNUMBER(AVERAGEIFS(ObservedSpeciesData!AI$2:AI$4955,ObservedSpeciesData!$A$2:$A$4955,$A1464,ObservedSpeciesData!$C$2:$C$4955,$C1464,ObservedSpeciesData!$D$2:$D$4955,$D1464)),AVERAGEIFS(ObservedSpeciesData!AI$2:AI$4955,ObservedSpeciesData!$A$2:$A$4955,$A1464,ObservedSpeciesData!$C$2:$C$4955,$C1464,ObservedSpeciesData!$D$2:$D$4955,$D1464),"")</f>
        <v/>
      </c>
      <c r="AJ1464" s="2">
        <f>COUNTIFS(ObservedSpeciesData!$A$2:$A$828,$A1464,ObservedSpeciesData!$D$2:$D$828,$D1464)</f>
        <v>0</v>
      </c>
      <c r="AK1464" s="2">
        <f t="shared" si="22"/>
        <v>1</v>
      </c>
    </row>
    <row r="1465" spans="1:37" x14ac:dyDescent="0.25">
      <c r="A1465" s="14" t="s">
        <v>81</v>
      </c>
      <c r="B1465" t="s">
        <v>80</v>
      </c>
      <c r="C1465" t="s">
        <v>79</v>
      </c>
      <c r="D1465" s="13">
        <v>42436</v>
      </c>
      <c r="E1465">
        <v>1</v>
      </c>
      <c r="F1465">
        <v>500</v>
      </c>
      <c r="G1465" s="2" t="s">
        <v>87</v>
      </c>
      <c r="H1465" s="2" t="s">
        <v>13</v>
      </c>
      <c r="I1465">
        <v>12</v>
      </c>
      <c r="J1465" s="2" t="s">
        <v>88</v>
      </c>
      <c r="K1465" s="2">
        <f>IF(ISNUMBER(AVERAGEIFS(ObservedSpeciesData!K$2:K$4955,ObservedSpeciesData!$A$2:$A$4955,$A1465,ObservedSpeciesData!$D$2:$D$4955,$D1465)),AVERAGEIFS(ObservedSpeciesData!K$2:K$4955,ObservedSpeciesData!$A$2:$A$4955,$A1465,ObservedSpeciesData!$D$2:$D$4955,$D1465),"")</f>
        <v>450</v>
      </c>
      <c r="L1465" s="26">
        <f>IF(ISNUMBER(AVERAGEIFS(ObservedSpeciesData!L$2:L$4955,ObservedSpeciesData!$A$2:$A$4955,$A1465,ObservedSpeciesData!$D$2:$D$4955,$D1465)),AVERAGEIFS(ObservedSpeciesData!L$2:L$4955,ObservedSpeciesData!$A$2:$A$4955,$A1465,ObservedSpeciesData!$D$2:$D$4955,$D1465),"")</f>
        <v>4114.666666666667</v>
      </c>
      <c r="M1465" s="23">
        <f>IF(ISNUMBER(AVERAGEIFS(ObservedSpeciesData!M$2:M$4955,ObservedSpeciesData!$A$2:$A$4955,$A1465,ObservedSpeciesData!$D$2:$D$4955,$D1465)),AVERAGEIFS(ObservedSpeciesData!M$2:M$4955,ObservedSpeciesData!$A$2:$A$4955,$A1465,ObservedSpeciesData!$D$2:$D$4955,$D1465),"")</f>
        <v>411.4666666666667</v>
      </c>
      <c r="N1465" s="23" t="str">
        <f>IF(ISNUMBER(AVERAGEIFS(ObservedSpeciesData!N$2:N$4955,ObservedSpeciesData!$A$2:$A$4955,$A1465,ObservedSpeciesData!$D$2:$D$4955,$D1465)),AVERAGEIFS(ObservedSpeciesData!N$2:N$4955,ObservedSpeciesData!$A$2:$A$4955,$A1465,ObservedSpeciesData!$D$2:$D$4955,$D1465),"")</f>
        <v/>
      </c>
      <c r="O1465" s="23" t="str">
        <f>IF(ISNUMBER(AVERAGEIFS(ObservedSpeciesData!O$2:O$4955,ObservedSpeciesData!$A$2:$A$4955,$A1465,ObservedSpeciesData!$D$2:$D$4955,$D1465)),AVERAGEIFS(ObservedSpeciesData!O$2:O$4955,ObservedSpeciesData!$A$2:$A$4955,$A1465,ObservedSpeciesData!$D$2:$D$4955,$D1465),"")</f>
        <v/>
      </c>
      <c r="P1465" s="23" t="str">
        <f>IF(ISNUMBER(AVERAGEIFS(ObservedSpeciesData!P$2:P$4955,ObservedSpeciesData!$A$2:$A$4955,$A1465,ObservedSpeciesData!$C$2:$C$4955,$C1465,ObservedSpeciesData!$D$2:$D$4955,$D1465)),AVERAGEIFS(ObservedSpeciesData!P$2:P$4955,ObservedSpeciesData!$A$2:$A$4955,$A1465,ObservedSpeciesData!$C$2:$C$4955,$C1465,ObservedSpeciesData!$D$2:$D$4955,$D1465),"")</f>
        <v/>
      </c>
      <c r="Q1465" s="23"/>
      <c r="R1465" s="25" t="str">
        <f>IF(ISNUMBER(AVERAGEIFS(ObservedSpeciesData!R$2:R$4955,ObservedSpeciesData!$A$2:$A$4955,$A1465,ObservedSpeciesData!$D$2:$D$4955,$D1465)),AVERAGEIFS(ObservedSpeciesData!R$2:R$4955,ObservedSpeciesData!$A$2:$A$4955,$A1465,ObservedSpeciesData!$D$2:$D$4955,$D1465),"")</f>
        <v/>
      </c>
      <c r="S1465" s="25" t="str">
        <f>IF(ISNUMBER(AVERAGEIFS(ObservedSpeciesData!S$2:S$4955,ObservedSpeciesData!$A$2:$A$4955,$A1465,ObservedSpeciesData!$D$2:$D$4955,$D1465)),AVERAGEIFS(ObservedSpeciesData!S$2:S$4955,ObservedSpeciesData!$A$2:$A$4955,$A1465,ObservedSpeciesData!$D$2:$D$4955,$D1465),"")</f>
        <v/>
      </c>
      <c r="T1465" s="23" t="str">
        <f>IF(ISNUMBER(AVERAGEIFS(ObservedSpeciesData!T$2:T$4955,ObservedSpeciesData!$A$2:$A$4955,$A1465,ObservedSpeciesData!$D$2:$D$4955,$D1465)),AVERAGEIFS(ObservedSpeciesData!T$2:T$4955,ObservedSpeciesData!$A$2:$A$4955,$A1465,ObservedSpeciesData!$D$2:$D$4955,$D1465),"")</f>
        <v/>
      </c>
      <c r="U1465" s="24" t="str">
        <f>IF(ISNUMBER(AVERAGEIFS(ObservedSpeciesData!U$2:U$4955,ObservedSpeciesData!$A$2:$A$4955,$A1465,ObservedSpeciesData!$C$2:$C$4955,$C1465,ObservedSpeciesData!$D$2:$D$4955,$D1465)),AVERAGEIFS(ObservedSpeciesData!U$2:U$4955,ObservedSpeciesData!$A$2:$A$4955,$A1465,ObservedSpeciesData!$C$2:$C$4955,$C1465,ObservedSpeciesData!$D$2:$D$4955,$D1465),"")</f>
        <v/>
      </c>
      <c r="V1465" s="23" t="str">
        <f>IF(ISNUMBER(AVERAGEIFS(ObservedSpeciesData!V$2:V$4955,ObservedSpeciesData!$A$2:$A$4955,$A1465,ObservedSpeciesData!$D$2:$D$4955,$D1465)),AVERAGEIFS(ObservedSpeciesData!V$2:V$4955,ObservedSpeciesData!$A$2:$A$4955,$A1465,ObservedSpeciesData!$D$2:$D$4955,$D1465),"")</f>
        <v/>
      </c>
      <c r="W1465" s="23" t="str">
        <f>IF(ISNUMBER(AVERAGEIFS(ObservedSpeciesData!W$2:W$4955,ObservedSpeciesData!$A$2:$A$4955,$A1465,ObservedSpeciesData!$D$2:$D$4955,$D1465)),AVERAGEIFS(ObservedSpeciesData!W$2:W$4955,ObservedSpeciesData!$A$2:$A$4955,$A1465,ObservedSpeciesData!$D$2:$D$4955,$D1465),"")</f>
        <v/>
      </c>
      <c r="X1465" s="23" t="str">
        <f>IF(ISNUMBER(AVERAGEIFS(ObservedSpeciesData!X$2:X$4955,ObservedSpeciesData!$A$2:$A$4955,$A1465,ObservedSpeciesData!$D$2:$D$4955,$D1465)),AVERAGEIFS(ObservedSpeciesData!X$2:X$4955,ObservedSpeciesData!$A$2:$A$4955,$A1465,ObservedSpeciesData!$D$2:$D$4955,$D1465),"")</f>
        <v/>
      </c>
      <c r="Y1465" s="23" t="str">
        <f>IF(ISNUMBER(AVERAGEIFS(ObservedSpeciesData!Y$2:Y$4955,ObservedSpeciesData!$A$2:$A$4955,$A1465,ObservedSpeciesData!$D$2:$D$4955,$D1465)),AVERAGEIFS(ObservedSpeciesData!Y$2:Y$4955,ObservedSpeciesData!$A$2:$A$4955,$A1465,ObservedSpeciesData!$D$2:$D$4955,$D1465),"")</f>
        <v/>
      </c>
      <c r="Z1465" s="23" t="str">
        <f>IF(ISNUMBER(AVERAGEIFS(ObservedSpeciesData!Z$2:Z$4955,ObservedSpeciesData!$A$2:$A$4955,$A1465,ObservedSpeciesData!$D$2:$D$4955,$D1465)),AVERAGEIFS(ObservedSpeciesData!Z$2:Z$4955,ObservedSpeciesData!$A$2:$A$4955,$A1465,ObservedSpeciesData!$D$2:$D$4955,$D1465),"")</f>
        <v/>
      </c>
      <c r="AA1465" s="23" t="str">
        <f>IF(ISNUMBER(AVERAGEIFS(ObservedSpeciesData!AA$2:AA$4955,ObservedSpeciesData!$A$2:$A$4955,$A1465,ObservedSpeciesData!$D$2:$D$4955,$D1465)),AVERAGEIFS(ObservedSpeciesData!AA$2:AA$4955,ObservedSpeciesData!$A$2:$A$4955,$A1465,ObservedSpeciesData!$D$2:$D$4955,$D1465),"")</f>
        <v/>
      </c>
      <c r="AB1465" s="24" t="str">
        <f>IF(ISNUMBER(AVERAGEIFS(ObservedSpeciesData!AB$2:AB$4955,ObservedSpeciesData!$A$2:$A$4955,$A1465,ObservedSpeciesData!$D$2:$D$4955,$D1465)),AVERAGEIFS(ObservedSpeciesData!AB$2:AB$4955,ObservedSpeciesData!$A$2:$A$4955,$A1465,ObservedSpeciesData!$D$2:$D$4955,$D1465),"")</f>
        <v/>
      </c>
      <c r="AC1465" s="24" t="str">
        <f>IF(ISNUMBER(AVERAGEIFS(ObservedSpeciesData!AC$2:AC$4955,ObservedSpeciesData!$A$2:$A$4955,$A1465,ObservedSpeciesData!$D$2:$D$4955,$D1465)),AVERAGEIFS(ObservedSpeciesData!AC$2:AC$4955,ObservedSpeciesData!$A$2:$A$4955,$A1465,ObservedSpeciesData!$D$2:$D$4955,$D1465),"")</f>
        <v/>
      </c>
      <c r="AD1465" s="23" t="str">
        <f>IF(ISNUMBER(AVERAGEIFS(ObservedSpeciesData!AD$2:AD$4955,ObservedSpeciesData!$A$2:$A$4955,$A1465,ObservedSpeciesData!$D$2:$D$4955,$D1465)),AVERAGEIFS(ObservedSpeciesData!AD$2:AD$4955,ObservedSpeciesData!$A$2:$A$4955,$A1465,ObservedSpeciesData!$D$2:$D$4955,$D1465),"")</f>
        <v/>
      </c>
      <c r="AE1465" s="24" t="str">
        <f>IF(ISNUMBER(AVERAGEIFS(ObservedSpeciesData!AE$2:AE$4955,ObservedSpeciesData!$A$2:$A$4955,$A1465,ObservedSpeciesData!$D$2:$D$4955,$D1465)),AVERAGEIFS(ObservedSpeciesData!AE$2:AE$4955,ObservedSpeciesData!$A$2:$A$4955,$A1465,ObservedSpeciesData!$D$2:$D$4955,$D1465),"")</f>
        <v/>
      </c>
      <c r="AF1465" s="23"/>
      <c r="AG1465" s="24"/>
      <c r="AH1465" s="23" t="str">
        <f>IF(ISNUMBER(AVERAGEIFS(ObservedSpeciesData!AH$2:AH$4955,ObservedSpeciesData!$A$2:$A$4955,$A1465,ObservedSpeciesData!$D$2:$D$4955,$D1465)),AVERAGEIFS(ObservedSpeciesData!AH$2:AH$4955,ObservedSpeciesData!$A$2:$A$4955,$A1465,ObservedSpeciesData!$D$2:$D$4955,$D1465),"")</f>
        <v/>
      </c>
      <c r="AI1465" s="23" t="str">
        <f>IF(ISNUMBER(AVERAGEIFS(ObservedSpeciesData!AI$2:AI$4955,ObservedSpeciesData!$A$2:$A$4955,$A1465,ObservedSpeciesData!$C$2:$C$4955,$C1465,ObservedSpeciesData!$D$2:$D$4955,$D1465)),AVERAGEIFS(ObservedSpeciesData!AI$2:AI$4955,ObservedSpeciesData!$A$2:$A$4955,$A1465,ObservedSpeciesData!$C$2:$C$4955,$C1465,ObservedSpeciesData!$D$2:$D$4955,$D1465),"")</f>
        <v/>
      </c>
      <c r="AJ1465" s="2">
        <f>COUNTIFS(ObservedSpeciesData!$A$2:$A$828,$A1465,ObservedSpeciesData!$D$2:$D$828,$D1465)</f>
        <v>0</v>
      </c>
      <c r="AK1465" s="2">
        <f t="shared" si="22"/>
        <v>1</v>
      </c>
    </row>
    <row r="1466" spans="1:37" x14ac:dyDescent="0.25">
      <c r="A1466" s="14" t="s">
        <v>86</v>
      </c>
      <c r="B1466" t="s">
        <v>80</v>
      </c>
      <c r="C1466" t="s">
        <v>79</v>
      </c>
      <c r="D1466" s="13">
        <v>42437</v>
      </c>
      <c r="E1466">
        <v>1</v>
      </c>
      <c r="F1466">
        <v>0</v>
      </c>
      <c r="G1466" s="2" t="s">
        <v>87</v>
      </c>
      <c r="H1466" s="2" t="s">
        <v>13</v>
      </c>
      <c r="I1466">
        <v>12</v>
      </c>
      <c r="J1466" s="2" t="s">
        <v>77</v>
      </c>
      <c r="K1466" s="2">
        <f>IF(ISNUMBER(AVERAGEIFS(ObservedSpeciesData!K$2:K$4955,ObservedSpeciesData!$A$2:$A$4955,$A1466,ObservedSpeciesData!$D$2:$D$4955,$D1466)),AVERAGEIFS(ObservedSpeciesData!K$2:K$4955,ObservedSpeciesData!$A$2:$A$4955,$A1466,ObservedSpeciesData!$D$2:$D$4955,$D1466),"")</f>
        <v>0</v>
      </c>
      <c r="L1466" s="26" t="str">
        <f>IF(ISNUMBER(AVERAGEIFS(ObservedSpeciesData!L$2:L$4955,ObservedSpeciesData!$A$2:$A$4955,$A1466,ObservedSpeciesData!$D$2:$D$4955,$D1466)),AVERAGEIFS(ObservedSpeciesData!L$2:L$4955,ObservedSpeciesData!$A$2:$A$4955,$A1466,ObservedSpeciesData!$D$2:$D$4955,$D1466),"")</f>
        <v/>
      </c>
      <c r="M1466" s="23" t="str">
        <f>IF(ISNUMBER(AVERAGEIFS(ObservedSpeciesData!M$2:M$4955,ObservedSpeciesData!$A$2:$A$4955,$A1466,ObservedSpeciesData!$D$2:$D$4955,$D1466)),AVERAGEIFS(ObservedSpeciesData!M$2:M$4955,ObservedSpeciesData!$A$2:$A$4955,$A1466,ObservedSpeciesData!$D$2:$D$4955,$D1466),"")</f>
        <v/>
      </c>
      <c r="N1466" s="23">
        <f>IF(ISNUMBER(AVERAGEIFS(ObservedSpeciesData!N$2:N$4955,ObservedSpeciesData!$A$2:$A$4955,$A1466,ObservedSpeciesData!$D$2:$D$4955,$D1466)),AVERAGEIFS(ObservedSpeciesData!N$2:N$4955,ObservedSpeciesData!$A$2:$A$4955,$A1466,ObservedSpeciesData!$D$2:$D$4955,$D1466),"")</f>
        <v>1167.8495822222224</v>
      </c>
      <c r="O1466" s="23">
        <f>IF(ISNUMBER(AVERAGEIFS(ObservedSpeciesData!O$2:O$4955,ObservedSpeciesData!$A$2:$A$4955,$A1466,ObservedSpeciesData!$D$2:$D$4955,$D1466)),AVERAGEIFS(ObservedSpeciesData!O$2:O$4955,ObservedSpeciesData!$A$2:$A$4955,$A1466,ObservedSpeciesData!$D$2:$D$4955,$D1466),"")</f>
        <v>116.78495822222222</v>
      </c>
      <c r="P1466" s="23">
        <f>IF(ISNUMBER(AVERAGEIFS(ObservedSpeciesData!P$2:P$4955,ObservedSpeciesData!$A$2:$A$4955,$A1466,ObservedSpeciesData!$C$2:$C$4955,$C1466,ObservedSpeciesData!$D$2:$D$4955,$D1466)),AVERAGEIFS(ObservedSpeciesData!P$2:P$4955,ObservedSpeciesData!$A$2:$A$4955,$A1466,ObservedSpeciesData!$C$2:$C$4955,$C1466,ObservedSpeciesData!$D$2:$D$4955,$D1466),"")</f>
        <v>554.36569176248622</v>
      </c>
      <c r="Q1466" s="23"/>
      <c r="R1466" s="25" t="str">
        <f>IF(ISNUMBER(AVERAGEIFS(ObservedSpeciesData!R$2:R$4955,ObservedSpeciesData!$A$2:$A$4955,$A1466,ObservedSpeciesData!$D$2:$D$4955,$D1466)),AVERAGEIFS(ObservedSpeciesData!R$2:R$4955,ObservedSpeciesData!$A$2:$A$4955,$A1466,ObservedSpeciesData!$D$2:$D$4955,$D1466),"")</f>
        <v/>
      </c>
      <c r="S1466" s="25" t="str">
        <f>IF(ISNUMBER(AVERAGEIFS(ObservedSpeciesData!S$2:S$4955,ObservedSpeciesData!$A$2:$A$4955,$A1466,ObservedSpeciesData!$D$2:$D$4955,$D1466)),AVERAGEIFS(ObservedSpeciesData!S$2:S$4955,ObservedSpeciesData!$A$2:$A$4955,$A1466,ObservedSpeciesData!$D$2:$D$4955,$D1466),"")</f>
        <v/>
      </c>
      <c r="T1466" s="23" t="str">
        <f>IF(ISNUMBER(AVERAGEIFS(ObservedSpeciesData!T$2:T$4955,ObservedSpeciesData!$A$2:$A$4955,$A1466,ObservedSpeciesData!$D$2:$D$4955,$D1466)),AVERAGEIFS(ObservedSpeciesData!T$2:T$4955,ObservedSpeciesData!$A$2:$A$4955,$A1466,ObservedSpeciesData!$D$2:$D$4955,$D1466),"")</f>
        <v/>
      </c>
      <c r="U1466" s="24" t="str">
        <f>IF(ISNUMBER(AVERAGEIFS(ObservedSpeciesData!U$2:U$4955,ObservedSpeciesData!$A$2:$A$4955,$A1466,ObservedSpeciesData!$C$2:$C$4955,$C1466,ObservedSpeciesData!$D$2:$D$4955,$D1466)),AVERAGEIFS(ObservedSpeciesData!U$2:U$4955,ObservedSpeciesData!$A$2:$A$4955,$A1466,ObservedSpeciesData!$C$2:$C$4955,$C1466,ObservedSpeciesData!$D$2:$D$4955,$D1466),"")</f>
        <v/>
      </c>
      <c r="V1466" s="23" t="str">
        <f>IF(ISNUMBER(AVERAGEIFS(ObservedSpeciesData!V$2:V$4955,ObservedSpeciesData!$A$2:$A$4955,$A1466,ObservedSpeciesData!$D$2:$D$4955,$D1466)),AVERAGEIFS(ObservedSpeciesData!V$2:V$4955,ObservedSpeciesData!$A$2:$A$4955,$A1466,ObservedSpeciesData!$D$2:$D$4955,$D1466),"")</f>
        <v/>
      </c>
      <c r="W1466" s="23" t="str">
        <f>IF(ISNUMBER(AVERAGEIFS(ObservedSpeciesData!W$2:W$4955,ObservedSpeciesData!$A$2:$A$4955,$A1466,ObservedSpeciesData!$D$2:$D$4955,$D1466)),AVERAGEIFS(ObservedSpeciesData!W$2:W$4955,ObservedSpeciesData!$A$2:$A$4955,$A1466,ObservedSpeciesData!$D$2:$D$4955,$D1466),"")</f>
        <v/>
      </c>
      <c r="X1466" s="23" t="str">
        <f>IF(ISNUMBER(AVERAGEIFS(ObservedSpeciesData!X$2:X$4955,ObservedSpeciesData!$A$2:$A$4955,$A1466,ObservedSpeciesData!$D$2:$D$4955,$D1466)),AVERAGEIFS(ObservedSpeciesData!X$2:X$4955,ObservedSpeciesData!$A$2:$A$4955,$A1466,ObservedSpeciesData!$D$2:$D$4955,$D1466),"")</f>
        <v/>
      </c>
      <c r="Y1466" s="23" t="str">
        <f>IF(ISNUMBER(AVERAGEIFS(ObservedSpeciesData!Y$2:Y$4955,ObservedSpeciesData!$A$2:$A$4955,$A1466,ObservedSpeciesData!$D$2:$D$4955,$D1466)),AVERAGEIFS(ObservedSpeciesData!Y$2:Y$4955,ObservedSpeciesData!$A$2:$A$4955,$A1466,ObservedSpeciesData!$D$2:$D$4955,$D1466),"")</f>
        <v/>
      </c>
      <c r="Z1466" s="23" t="str">
        <f>IF(ISNUMBER(AVERAGEIFS(ObservedSpeciesData!Z$2:Z$4955,ObservedSpeciesData!$A$2:$A$4955,$A1466,ObservedSpeciesData!$D$2:$D$4955,$D1466)),AVERAGEIFS(ObservedSpeciesData!Z$2:Z$4955,ObservedSpeciesData!$A$2:$A$4955,$A1466,ObservedSpeciesData!$D$2:$D$4955,$D1466),"")</f>
        <v/>
      </c>
      <c r="AA1466" s="23" t="str">
        <f>IF(ISNUMBER(AVERAGEIFS(ObservedSpeciesData!AA$2:AA$4955,ObservedSpeciesData!$A$2:$A$4955,$A1466,ObservedSpeciesData!$D$2:$D$4955,$D1466)),AVERAGEIFS(ObservedSpeciesData!AA$2:AA$4955,ObservedSpeciesData!$A$2:$A$4955,$A1466,ObservedSpeciesData!$D$2:$D$4955,$D1466),"")</f>
        <v/>
      </c>
      <c r="AB1466" s="24" t="str">
        <f>IF(ISNUMBER(AVERAGEIFS(ObservedSpeciesData!AB$2:AB$4955,ObservedSpeciesData!$A$2:$A$4955,$A1466,ObservedSpeciesData!$D$2:$D$4955,$D1466)),AVERAGEIFS(ObservedSpeciesData!AB$2:AB$4955,ObservedSpeciesData!$A$2:$A$4955,$A1466,ObservedSpeciesData!$D$2:$D$4955,$D1466),"")</f>
        <v/>
      </c>
      <c r="AC1466" s="24" t="str">
        <f>IF(ISNUMBER(AVERAGEIFS(ObservedSpeciesData!AC$2:AC$4955,ObservedSpeciesData!$A$2:$A$4955,$A1466,ObservedSpeciesData!$D$2:$D$4955,$D1466)),AVERAGEIFS(ObservedSpeciesData!AC$2:AC$4955,ObservedSpeciesData!$A$2:$A$4955,$A1466,ObservedSpeciesData!$D$2:$D$4955,$D1466),"")</f>
        <v/>
      </c>
      <c r="AD1466" s="23" t="str">
        <f>IF(ISNUMBER(AVERAGEIFS(ObservedSpeciesData!AD$2:AD$4955,ObservedSpeciesData!$A$2:$A$4955,$A1466,ObservedSpeciesData!$D$2:$D$4955,$D1466)),AVERAGEIFS(ObservedSpeciesData!AD$2:AD$4955,ObservedSpeciesData!$A$2:$A$4955,$A1466,ObservedSpeciesData!$D$2:$D$4955,$D1466),"")</f>
        <v/>
      </c>
      <c r="AE1466" s="24" t="str">
        <f>IF(ISNUMBER(AVERAGEIFS(ObservedSpeciesData!AE$2:AE$4955,ObservedSpeciesData!$A$2:$A$4955,$A1466,ObservedSpeciesData!$D$2:$D$4955,$D1466)),AVERAGEIFS(ObservedSpeciesData!AE$2:AE$4955,ObservedSpeciesData!$A$2:$A$4955,$A1466,ObservedSpeciesData!$D$2:$D$4955,$D1466),"")</f>
        <v/>
      </c>
      <c r="AF1466" s="23"/>
      <c r="AG1466" s="24"/>
      <c r="AH1466" s="23" t="str">
        <f>IF(ISNUMBER(AVERAGEIFS(ObservedSpeciesData!AH$2:AH$4955,ObservedSpeciesData!$A$2:$A$4955,$A1466,ObservedSpeciesData!$D$2:$D$4955,$D1466)),AVERAGEIFS(ObservedSpeciesData!AH$2:AH$4955,ObservedSpeciesData!$A$2:$A$4955,$A1466,ObservedSpeciesData!$D$2:$D$4955,$D1466),"")</f>
        <v/>
      </c>
      <c r="AI1466" s="23" t="str">
        <f>IF(ISNUMBER(AVERAGEIFS(ObservedSpeciesData!AI$2:AI$4955,ObservedSpeciesData!$A$2:$A$4955,$A1466,ObservedSpeciesData!$C$2:$C$4955,$C1466,ObservedSpeciesData!$D$2:$D$4955,$D1466)),AVERAGEIFS(ObservedSpeciesData!AI$2:AI$4955,ObservedSpeciesData!$A$2:$A$4955,$A1466,ObservedSpeciesData!$C$2:$C$4955,$C1466,ObservedSpeciesData!$D$2:$D$4955,$D1466),"")</f>
        <v/>
      </c>
      <c r="AJ1466" s="2">
        <f>COUNTIFS(ObservedSpeciesData!$A$2:$A$828,$A1466,ObservedSpeciesData!$D$2:$D$828,$D1466)</f>
        <v>0</v>
      </c>
      <c r="AK1466" s="2">
        <f t="shared" si="22"/>
        <v>3</v>
      </c>
    </row>
    <row r="1467" spans="1:37" x14ac:dyDescent="0.25">
      <c r="A1467" s="14" t="s">
        <v>85</v>
      </c>
      <c r="B1467" t="s">
        <v>80</v>
      </c>
      <c r="C1467" t="s">
        <v>79</v>
      </c>
      <c r="D1467" s="13">
        <v>42437</v>
      </c>
      <c r="E1467">
        <v>1</v>
      </c>
      <c r="F1467">
        <v>50</v>
      </c>
      <c r="G1467" s="2" t="s">
        <v>87</v>
      </c>
      <c r="H1467" s="2" t="s">
        <v>13</v>
      </c>
      <c r="I1467">
        <v>12</v>
      </c>
      <c r="J1467" s="2" t="s">
        <v>77</v>
      </c>
      <c r="K1467" s="2">
        <f>IF(ISNUMBER(AVERAGEIFS(ObservedSpeciesData!K$2:K$4955,ObservedSpeciesData!$A$2:$A$4955,$A1467,ObservedSpeciesData!$D$2:$D$4955,$D1467)),AVERAGEIFS(ObservedSpeciesData!K$2:K$4955,ObservedSpeciesData!$A$2:$A$4955,$A1467,ObservedSpeciesData!$D$2:$D$4955,$D1467),"")</f>
        <v>45</v>
      </c>
      <c r="L1467" s="26" t="str">
        <f>IF(ISNUMBER(AVERAGEIFS(ObservedSpeciesData!L$2:L$4955,ObservedSpeciesData!$A$2:$A$4955,$A1467,ObservedSpeciesData!$D$2:$D$4955,$D1467)),AVERAGEIFS(ObservedSpeciesData!L$2:L$4955,ObservedSpeciesData!$A$2:$A$4955,$A1467,ObservedSpeciesData!$D$2:$D$4955,$D1467),"")</f>
        <v/>
      </c>
      <c r="M1467" s="23" t="str">
        <f>IF(ISNUMBER(AVERAGEIFS(ObservedSpeciesData!M$2:M$4955,ObservedSpeciesData!$A$2:$A$4955,$A1467,ObservedSpeciesData!$D$2:$D$4955,$D1467)),AVERAGEIFS(ObservedSpeciesData!M$2:M$4955,ObservedSpeciesData!$A$2:$A$4955,$A1467,ObservedSpeciesData!$D$2:$D$4955,$D1467),"")</f>
        <v/>
      </c>
      <c r="N1467" s="23">
        <f>IF(ISNUMBER(AVERAGEIFS(ObservedSpeciesData!N$2:N$4955,ObservedSpeciesData!$A$2:$A$4955,$A1467,ObservedSpeciesData!$D$2:$D$4955,$D1467)),AVERAGEIFS(ObservedSpeciesData!N$2:N$4955,ObservedSpeciesData!$A$2:$A$4955,$A1467,ObservedSpeciesData!$D$2:$D$4955,$D1467),"")</f>
        <v>997.58597733333329</v>
      </c>
      <c r="O1467" s="23">
        <f>IF(ISNUMBER(AVERAGEIFS(ObservedSpeciesData!O$2:O$4955,ObservedSpeciesData!$A$2:$A$4955,$A1467,ObservedSpeciesData!$D$2:$D$4955,$D1467)),AVERAGEIFS(ObservedSpeciesData!O$2:O$4955,ObservedSpeciesData!$A$2:$A$4955,$A1467,ObservedSpeciesData!$D$2:$D$4955,$D1467),"")</f>
        <v>99.758597733333332</v>
      </c>
      <c r="P1467" s="23">
        <f>IF(ISNUMBER(AVERAGEIFS(ObservedSpeciesData!P$2:P$4955,ObservedSpeciesData!$A$2:$A$4955,$A1467,ObservedSpeciesData!$C$2:$C$4955,$C1467,ObservedSpeciesData!$D$2:$D$4955,$D1467)),AVERAGEIFS(ObservedSpeciesData!P$2:P$4955,ObservedSpeciesData!$A$2:$A$4955,$A1467,ObservedSpeciesData!$C$2:$C$4955,$C1467,ObservedSpeciesData!$D$2:$D$4955,$D1467),"")</f>
        <v>505.86000691608893</v>
      </c>
      <c r="Q1467" s="23"/>
      <c r="R1467" s="25" t="str">
        <f>IF(ISNUMBER(AVERAGEIFS(ObservedSpeciesData!R$2:R$4955,ObservedSpeciesData!$A$2:$A$4955,$A1467,ObservedSpeciesData!$D$2:$D$4955,$D1467)),AVERAGEIFS(ObservedSpeciesData!R$2:R$4955,ObservedSpeciesData!$A$2:$A$4955,$A1467,ObservedSpeciesData!$D$2:$D$4955,$D1467),"")</f>
        <v/>
      </c>
      <c r="S1467" s="25" t="str">
        <f>IF(ISNUMBER(AVERAGEIFS(ObservedSpeciesData!S$2:S$4955,ObservedSpeciesData!$A$2:$A$4955,$A1467,ObservedSpeciesData!$D$2:$D$4955,$D1467)),AVERAGEIFS(ObservedSpeciesData!S$2:S$4955,ObservedSpeciesData!$A$2:$A$4955,$A1467,ObservedSpeciesData!$D$2:$D$4955,$D1467),"")</f>
        <v/>
      </c>
      <c r="T1467" s="23" t="str">
        <f>IF(ISNUMBER(AVERAGEIFS(ObservedSpeciesData!T$2:T$4955,ObservedSpeciesData!$A$2:$A$4955,$A1467,ObservedSpeciesData!$D$2:$D$4955,$D1467)),AVERAGEIFS(ObservedSpeciesData!T$2:T$4955,ObservedSpeciesData!$A$2:$A$4955,$A1467,ObservedSpeciesData!$D$2:$D$4955,$D1467),"")</f>
        <v/>
      </c>
      <c r="U1467" s="24" t="str">
        <f>IF(ISNUMBER(AVERAGEIFS(ObservedSpeciesData!U$2:U$4955,ObservedSpeciesData!$A$2:$A$4955,$A1467,ObservedSpeciesData!$C$2:$C$4955,$C1467,ObservedSpeciesData!$D$2:$D$4955,$D1467)),AVERAGEIFS(ObservedSpeciesData!U$2:U$4955,ObservedSpeciesData!$A$2:$A$4955,$A1467,ObservedSpeciesData!$C$2:$C$4955,$C1467,ObservedSpeciesData!$D$2:$D$4955,$D1467),"")</f>
        <v/>
      </c>
      <c r="V1467" s="23" t="str">
        <f>IF(ISNUMBER(AVERAGEIFS(ObservedSpeciesData!V$2:V$4955,ObservedSpeciesData!$A$2:$A$4955,$A1467,ObservedSpeciesData!$D$2:$D$4955,$D1467)),AVERAGEIFS(ObservedSpeciesData!V$2:V$4955,ObservedSpeciesData!$A$2:$A$4955,$A1467,ObservedSpeciesData!$D$2:$D$4955,$D1467),"")</f>
        <v/>
      </c>
      <c r="W1467" s="23" t="str">
        <f>IF(ISNUMBER(AVERAGEIFS(ObservedSpeciesData!W$2:W$4955,ObservedSpeciesData!$A$2:$A$4955,$A1467,ObservedSpeciesData!$D$2:$D$4955,$D1467)),AVERAGEIFS(ObservedSpeciesData!W$2:W$4955,ObservedSpeciesData!$A$2:$A$4955,$A1467,ObservedSpeciesData!$D$2:$D$4955,$D1467),"")</f>
        <v/>
      </c>
      <c r="X1467" s="23" t="str">
        <f>IF(ISNUMBER(AVERAGEIFS(ObservedSpeciesData!X$2:X$4955,ObservedSpeciesData!$A$2:$A$4955,$A1467,ObservedSpeciesData!$D$2:$D$4955,$D1467)),AVERAGEIFS(ObservedSpeciesData!X$2:X$4955,ObservedSpeciesData!$A$2:$A$4955,$A1467,ObservedSpeciesData!$D$2:$D$4955,$D1467),"")</f>
        <v/>
      </c>
      <c r="Y1467" s="23" t="str">
        <f>IF(ISNUMBER(AVERAGEIFS(ObservedSpeciesData!Y$2:Y$4955,ObservedSpeciesData!$A$2:$A$4955,$A1467,ObservedSpeciesData!$D$2:$D$4955,$D1467)),AVERAGEIFS(ObservedSpeciesData!Y$2:Y$4955,ObservedSpeciesData!$A$2:$A$4955,$A1467,ObservedSpeciesData!$D$2:$D$4955,$D1467),"")</f>
        <v/>
      </c>
      <c r="Z1467" s="23" t="str">
        <f>IF(ISNUMBER(AVERAGEIFS(ObservedSpeciesData!Z$2:Z$4955,ObservedSpeciesData!$A$2:$A$4955,$A1467,ObservedSpeciesData!$D$2:$D$4955,$D1467)),AVERAGEIFS(ObservedSpeciesData!Z$2:Z$4955,ObservedSpeciesData!$A$2:$A$4955,$A1467,ObservedSpeciesData!$D$2:$D$4955,$D1467),"")</f>
        <v/>
      </c>
      <c r="AA1467" s="23" t="str">
        <f>IF(ISNUMBER(AVERAGEIFS(ObservedSpeciesData!AA$2:AA$4955,ObservedSpeciesData!$A$2:$A$4955,$A1467,ObservedSpeciesData!$D$2:$D$4955,$D1467)),AVERAGEIFS(ObservedSpeciesData!AA$2:AA$4955,ObservedSpeciesData!$A$2:$A$4955,$A1467,ObservedSpeciesData!$D$2:$D$4955,$D1467),"")</f>
        <v/>
      </c>
      <c r="AB1467" s="24" t="str">
        <f>IF(ISNUMBER(AVERAGEIFS(ObservedSpeciesData!AB$2:AB$4955,ObservedSpeciesData!$A$2:$A$4955,$A1467,ObservedSpeciesData!$D$2:$D$4955,$D1467)),AVERAGEIFS(ObservedSpeciesData!AB$2:AB$4955,ObservedSpeciesData!$A$2:$A$4955,$A1467,ObservedSpeciesData!$D$2:$D$4955,$D1467),"")</f>
        <v/>
      </c>
      <c r="AC1467" s="24" t="str">
        <f>IF(ISNUMBER(AVERAGEIFS(ObservedSpeciesData!AC$2:AC$4955,ObservedSpeciesData!$A$2:$A$4955,$A1467,ObservedSpeciesData!$D$2:$D$4955,$D1467)),AVERAGEIFS(ObservedSpeciesData!AC$2:AC$4955,ObservedSpeciesData!$A$2:$A$4955,$A1467,ObservedSpeciesData!$D$2:$D$4955,$D1467),"")</f>
        <v/>
      </c>
      <c r="AD1467" s="23" t="str">
        <f>IF(ISNUMBER(AVERAGEIFS(ObservedSpeciesData!AD$2:AD$4955,ObservedSpeciesData!$A$2:$A$4955,$A1467,ObservedSpeciesData!$D$2:$D$4955,$D1467)),AVERAGEIFS(ObservedSpeciesData!AD$2:AD$4955,ObservedSpeciesData!$A$2:$A$4955,$A1467,ObservedSpeciesData!$D$2:$D$4955,$D1467),"")</f>
        <v/>
      </c>
      <c r="AE1467" s="24" t="str">
        <f>IF(ISNUMBER(AVERAGEIFS(ObservedSpeciesData!AE$2:AE$4955,ObservedSpeciesData!$A$2:$A$4955,$A1467,ObservedSpeciesData!$D$2:$D$4955,$D1467)),AVERAGEIFS(ObservedSpeciesData!AE$2:AE$4955,ObservedSpeciesData!$A$2:$A$4955,$A1467,ObservedSpeciesData!$D$2:$D$4955,$D1467),"")</f>
        <v/>
      </c>
      <c r="AF1467" s="23"/>
      <c r="AG1467" s="24"/>
      <c r="AH1467" s="23" t="str">
        <f>IF(ISNUMBER(AVERAGEIFS(ObservedSpeciesData!AH$2:AH$4955,ObservedSpeciesData!$A$2:$A$4955,$A1467,ObservedSpeciesData!$D$2:$D$4955,$D1467)),AVERAGEIFS(ObservedSpeciesData!AH$2:AH$4955,ObservedSpeciesData!$A$2:$A$4955,$A1467,ObservedSpeciesData!$D$2:$D$4955,$D1467),"")</f>
        <v/>
      </c>
      <c r="AI1467" s="23" t="str">
        <f>IF(ISNUMBER(AVERAGEIFS(ObservedSpeciesData!AI$2:AI$4955,ObservedSpeciesData!$A$2:$A$4955,$A1467,ObservedSpeciesData!$C$2:$C$4955,$C1467,ObservedSpeciesData!$D$2:$D$4955,$D1467)),AVERAGEIFS(ObservedSpeciesData!AI$2:AI$4955,ObservedSpeciesData!$A$2:$A$4955,$A1467,ObservedSpeciesData!$C$2:$C$4955,$C1467,ObservedSpeciesData!$D$2:$D$4955,$D1467),"")</f>
        <v/>
      </c>
      <c r="AJ1467" s="2">
        <f>COUNTIFS(ObservedSpeciesData!$A$2:$A$828,$A1467,ObservedSpeciesData!$D$2:$D$828,$D1467)</f>
        <v>0</v>
      </c>
      <c r="AK1467" s="2">
        <f t="shared" si="22"/>
        <v>3</v>
      </c>
    </row>
    <row r="1468" spans="1:37" x14ac:dyDescent="0.25">
      <c r="A1468" s="14" t="s">
        <v>84</v>
      </c>
      <c r="B1468" t="s">
        <v>80</v>
      </c>
      <c r="C1468" t="s">
        <v>79</v>
      </c>
      <c r="D1468" s="13">
        <v>42437</v>
      </c>
      <c r="E1468">
        <v>1</v>
      </c>
      <c r="F1468">
        <v>100</v>
      </c>
      <c r="G1468" s="2" t="s">
        <v>87</v>
      </c>
      <c r="H1468" s="2" t="s">
        <v>13</v>
      </c>
      <c r="I1468">
        <v>12</v>
      </c>
      <c r="J1468" s="2" t="s">
        <v>77</v>
      </c>
      <c r="K1468" s="2">
        <f>IF(ISNUMBER(AVERAGEIFS(ObservedSpeciesData!K$2:K$4955,ObservedSpeciesData!$A$2:$A$4955,$A1468,ObservedSpeciesData!$D$2:$D$4955,$D1468)),AVERAGEIFS(ObservedSpeciesData!K$2:K$4955,ObservedSpeciesData!$A$2:$A$4955,$A1468,ObservedSpeciesData!$D$2:$D$4955,$D1468),"")</f>
        <v>90</v>
      </c>
      <c r="L1468" s="26" t="str">
        <f>IF(ISNUMBER(AVERAGEIFS(ObservedSpeciesData!L$2:L$4955,ObservedSpeciesData!$A$2:$A$4955,$A1468,ObservedSpeciesData!$D$2:$D$4955,$D1468)),AVERAGEIFS(ObservedSpeciesData!L$2:L$4955,ObservedSpeciesData!$A$2:$A$4955,$A1468,ObservedSpeciesData!$D$2:$D$4955,$D1468),"")</f>
        <v/>
      </c>
      <c r="M1468" s="23" t="str">
        <f>IF(ISNUMBER(AVERAGEIFS(ObservedSpeciesData!M$2:M$4955,ObservedSpeciesData!$A$2:$A$4955,$A1468,ObservedSpeciesData!$D$2:$D$4955,$D1468)),AVERAGEIFS(ObservedSpeciesData!M$2:M$4955,ObservedSpeciesData!$A$2:$A$4955,$A1468,ObservedSpeciesData!$D$2:$D$4955,$D1468),"")</f>
        <v/>
      </c>
      <c r="N1468" s="23">
        <f>IF(ISNUMBER(AVERAGEIFS(ObservedSpeciesData!N$2:N$4955,ObservedSpeciesData!$A$2:$A$4955,$A1468,ObservedSpeciesData!$D$2:$D$4955,$D1468)),AVERAGEIFS(ObservedSpeciesData!N$2:N$4955,ObservedSpeciesData!$A$2:$A$4955,$A1468,ObservedSpeciesData!$D$2:$D$4955,$D1468),"")</f>
        <v>1367.7991719999998</v>
      </c>
      <c r="O1468" s="23">
        <f>IF(ISNUMBER(AVERAGEIFS(ObservedSpeciesData!O$2:O$4955,ObservedSpeciesData!$A$2:$A$4955,$A1468,ObservedSpeciesData!$D$2:$D$4955,$D1468)),AVERAGEIFS(ObservedSpeciesData!O$2:O$4955,ObservedSpeciesData!$A$2:$A$4955,$A1468,ObservedSpeciesData!$D$2:$D$4955,$D1468),"")</f>
        <v>136.77991719999997</v>
      </c>
      <c r="P1468" s="23">
        <f>IF(ISNUMBER(AVERAGEIFS(ObservedSpeciesData!P$2:P$4955,ObservedSpeciesData!$A$2:$A$4955,$A1468,ObservedSpeciesData!$C$2:$C$4955,$C1468,ObservedSpeciesData!$D$2:$D$4955,$D1468)),AVERAGEIFS(ObservedSpeciesData!P$2:P$4955,ObservedSpeciesData!$A$2:$A$4955,$A1468,ObservedSpeciesData!$C$2:$C$4955,$C1468,ObservedSpeciesData!$D$2:$D$4955,$D1468),"")</f>
        <v>735.97270842124783</v>
      </c>
      <c r="Q1468" s="23"/>
      <c r="R1468" s="25" t="str">
        <f>IF(ISNUMBER(AVERAGEIFS(ObservedSpeciesData!R$2:R$4955,ObservedSpeciesData!$A$2:$A$4955,$A1468,ObservedSpeciesData!$D$2:$D$4955,$D1468)),AVERAGEIFS(ObservedSpeciesData!R$2:R$4955,ObservedSpeciesData!$A$2:$A$4955,$A1468,ObservedSpeciesData!$D$2:$D$4955,$D1468),"")</f>
        <v/>
      </c>
      <c r="S1468" s="25" t="str">
        <f>IF(ISNUMBER(AVERAGEIFS(ObservedSpeciesData!S$2:S$4955,ObservedSpeciesData!$A$2:$A$4955,$A1468,ObservedSpeciesData!$D$2:$D$4955,$D1468)),AVERAGEIFS(ObservedSpeciesData!S$2:S$4955,ObservedSpeciesData!$A$2:$A$4955,$A1468,ObservedSpeciesData!$D$2:$D$4955,$D1468),"")</f>
        <v/>
      </c>
      <c r="T1468" s="23" t="str">
        <f>IF(ISNUMBER(AVERAGEIFS(ObservedSpeciesData!T$2:T$4955,ObservedSpeciesData!$A$2:$A$4955,$A1468,ObservedSpeciesData!$D$2:$D$4955,$D1468)),AVERAGEIFS(ObservedSpeciesData!T$2:T$4955,ObservedSpeciesData!$A$2:$A$4955,$A1468,ObservedSpeciesData!$D$2:$D$4955,$D1468),"")</f>
        <v/>
      </c>
      <c r="U1468" s="24" t="str">
        <f>IF(ISNUMBER(AVERAGEIFS(ObservedSpeciesData!U$2:U$4955,ObservedSpeciesData!$A$2:$A$4955,$A1468,ObservedSpeciesData!$C$2:$C$4955,$C1468,ObservedSpeciesData!$D$2:$D$4955,$D1468)),AVERAGEIFS(ObservedSpeciesData!U$2:U$4955,ObservedSpeciesData!$A$2:$A$4955,$A1468,ObservedSpeciesData!$C$2:$C$4955,$C1468,ObservedSpeciesData!$D$2:$D$4955,$D1468),"")</f>
        <v/>
      </c>
      <c r="V1468" s="23" t="str">
        <f>IF(ISNUMBER(AVERAGEIFS(ObservedSpeciesData!V$2:V$4955,ObservedSpeciesData!$A$2:$A$4955,$A1468,ObservedSpeciesData!$D$2:$D$4955,$D1468)),AVERAGEIFS(ObservedSpeciesData!V$2:V$4955,ObservedSpeciesData!$A$2:$A$4955,$A1468,ObservedSpeciesData!$D$2:$D$4955,$D1468),"")</f>
        <v/>
      </c>
      <c r="W1468" s="23" t="str">
        <f>IF(ISNUMBER(AVERAGEIFS(ObservedSpeciesData!W$2:W$4955,ObservedSpeciesData!$A$2:$A$4955,$A1468,ObservedSpeciesData!$D$2:$D$4955,$D1468)),AVERAGEIFS(ObservedSpeciesData!W$2:W$4955,ObservedSpeciesData!$A$2:$A$4955,$A1468,ObservedSpeciesData!$D$2:$D$4955,$D1468),"")</f>
        <v/>
      </c>
      <c r="X1468" s="23" t="str">
        <f>IF(ISNUMBER(AVERAGEIFS(ObservedSpeciesData!X$2:X$4955,ObservedSpeciesData!$A$2:$A$4955,$A1468,ObservedSpeciesData!$D$2:$D$4955,$D1468)),AVERAGEIFS(ObservedSpeciesData!X$2:X$4955,ObservedSpeciesData!$A$2:$A$4955,$A1468,ObservedSpeciesData!$D$2:$D$4955,$D1468),"")</f>
        <v/>
      </c>
      <c r="Y1468" s="23" t="str">
        <f>IF(ISNUMBER(AVERAGEIFS(ObservedSpeciesData!Y$2:Y$4955,ObservedSpeciesData!$A$2:$A$4955,$A1468,ObservedSpeciesData!$D$2:$D$4955,$D1468)),AVERAGEIFS(ObservedSpeciesData!Y$2:Y$4955,ObservedSpeciesData!$A$2:$A$4955,$A1468,ObservedSpeciesData!$D$2:$D$4955,$D1468),"")</f>
        <v/>
      </c>
      <c r="Z1468" s="23" t="str">
        <f>IF(ISNUMBER(AVERAGEIFS(ObservedSpeciesData!Z$2:Z$4955,ObservedSpeciesData!$A$2:$A$4955,$A1468,ObservedSpeciesData!$D$2:$D$4955,$D1468)),AVERAGEIFS(ObservedSpeciesData!Z$2:Z$4955,ObservedSpeciesData!$A$2:$A$4955,$A1468,ObservedSpeciesData!$D$2:$D$4955,$D1468),"")</f>
        <v/>
      </c>
      <c r="AA1468" s="23" t="str">
        <f>IF(ISNUMBER(AVERAGEIFS(ObservedSpeciesData!AA$2:AA$4955,ObservedSpeciesData!$A$2:$A$4955,$A1468,ObservedSpeciesData!$D$2:$D$4955,$D1468)),AVERAGEIFS(ObservedSpeciesData!AA$2:AA$4955,ObservedSpeciesData!$A$2:$A$4955,$A1468,ObservedSpeciesData!$D$2:$D$4955,$D1468),"")</f>
        <v/>
      </c>
      <c r="AB1468" s="24" t="str">
        <f>IF(ISNUMBER(AVERAGEIFS(ObservedSpeciesData!AB$2:AB$4955,ObservedSpeciesData!$A$2:$A$4955,$A1468,ObservedSpeciesData!$D$2:$D$4955,$D1468)),AVERAGEIFS(ObservedSpeciesData!AB$2:AB$4955,ObservedSpeciesData!$A$2:$A$4955,$A1468,ObservedSpeciesData!$D$2:$D$4955,$D1468),"")</f>
        <v/>
      </c>
      <c r="AC1468" s="24" t="str">
        <f>IF(ISNUMBER(AVERAGEIFS(ObservedSpeciesData!AC$2:AC$4955,ObservedSpeciesData!$A$2:$A$4955,$A1468,ObservedSpeciesData!$D$2:$D$4955,$D1468)),AVERAGEIFS(ObservedSpeciesData!AC$2:AC$4955,ObservedSpeciesData!$A$2:$A$4955,$A1468,ObservedSpeciesData!$D$2:$D$4955,$D1468),"")</f>
        <v/>
      </c>
      <c r="AD1468" s="23" t="str">
        <f>IF(ISNUMBER(AVERAGEIFS(ObservedSpeciesData!AD$2:AD$4955,ObservedSpeciesData!$A$2:$A$4955,$A1468,ObservedSpeciesData!$D$2:$D$4955,$D1468)),AVERAGEIFS(ObservedSpeciesData!AD$2:AD$4955,ObservedSpeciesData!$A$2:$A$4955,$A1468,ObservedSpeciesData!$D$2:$D$4955,$D1468),"")</f>
        <v/>
      </c>
      <c r="AE1468" s="24" t="str">
        <f>IF(ISNUMBER(AVERAGEIFS(ObservedSpeciesData!AE$2:AE$4955,ObservedSpeciesData!$A$2:$A$4955,$A1468,ObservedSpeciesData!$D$2:$D$4955,$D1468)),AVERAGEIFS(ObservedSpeciesData!AE$2:AE$4955,ObservedSpeciesData!$A$2:$A$4955,$A1468,ObservedSpeciesData!$D$2:$D$4955,$D1468),"")</f>
        <v/>
      </c>
      <c r="AF1468" s="23"/>
      <c r="AG1468" s="24"/>
      <c r="AH1468" s="23" t="str">
        <f>IF(ISNUMBER(AVERAGEIFS(ObservedSpeciesData!AH$2:AH$4955,ObservedSpeciesData!$A$2:$A$4955,$A1468,ObservedSpeciesData!$D$2:$D$4955,$D1468)),AVERAGEIFS(ObservedSpeciesData!AH$2:AH$4955,ObservedSpeciesData!$A$2:$A$4955,$A1468,ObservedSpeciesData!$D$2:$D$4955,$D1468),"")</f>
        <v/>
      </c>
      <c r="AI1468" s="23" t="str">
        <f>IF(ISNUMBER(AVERAGEIFS(ObservedSpeciesData!AI$2:AI$4955,ObservedSpeciesData!$A$2:$A$4955,$A1468,ObservedSpeciesData!$C$2:$C$4955,$C1468,ObservedSpeciesData!$D$2:$D$4955,$D1468)),AVERAGEIFS(ObservedSpeciesData!AI$2:AI$4955,ObservedSpeciesData!$A$2:$A$4955,$A1468,ObservedSpeciesData!$C$2:$C$4955,$C1468,ObservedSpeciesData!$D$2:$D$4955,$D1468),"")</f>
        <v/>
      </c>
      <c r="AJ1468" s="2">
        <f>COUNTIFS(ObservedSpeciesData!$A$2:$A$828,$A1468,ObservedSpeciesData!$D$2:$D$828,$D1468)</f>
        <v>0</v>
      </c>
      <c r="AK1468" s="2">
        <f t="shared" si="22"/>
        <v>3</v>
      </c>
    </row>
    <row r="1469" spans="1:37" x14ac:dyDescent="0.25">
      <c r="A1469" s="14" t="s">
        <v>83</v>
      </c>
      <c r="B1469" t="s">
        <v>80</v>
      </c>
      <c r="C1469" t="s">
        <v>79</v>
      </c>
      <c r="D1469" s="13">
        <v>42437</v>
      </c>
      <c r="E1469">
        <v>1</v>
      </c>
      <c r="F1469">
        <v>200</v>
      </c>
      <c r="G1469" s="2" t="s">
        <v>87</v>
      </c>
      <c r="H1469" s="2" t="s">
        <v>13</v>
      </c>
      <c r="I1469">
        <v>12</v>
      </c>
      <c r="J1469" s="2" t="s">
        <v>77</v>
      </c>
      <c r="K1469" s="2">
        <f>IF(ISNUMBER(AVERAGEIFS(ObservedSpeciesData!K$2:K$4955,ObservedSpeciesData!$A$2:$A$4955,$A1469,ObservedSpeciesData!$D$2:$D$4955,$D1469)),AVERAGEIFS(ObservedSpeciesData!K$2:K$4955,ObservedSpeciesData!$A$2:$A$4955,$A1469,ObservedSpeciesData!$D$2:$D$4955,$D1469),"")</f>
        <v>180</v>
      </c>
      <c r="L1469" s="26" t="str">
        <f>IF(ISNUMBER(AVERAGEIFS(ObservedSpeciesData!L$2:L$4955,ObservedSpeciesData!$A$2:$A$4955,$A1469,ObservedSpeciesData!$D$2:$D$4955,$D1469)),AVERAGEIFS(ObservedSpeciesData!L$2:L$4955,ObservedSpeciesData!$A$2:$A$4955,$A1469,ObservedSpeciesData!$D$2:$D$4955,$D1469),"")</f>
        <v/>
      </c>
      <c r="M1469" s="23" t="str">
        <f>IF(ISNUMBER(AVERAGEIFS(ObservedSpeciesData!M$2:M$4955,ObservedSpeciesData!$A$2:$A$4955,$A1469,ObservedSpeciesData!$D$2:$D$4955,$D1469)),AVERAGEIFS(ObservedSpeciesData!M$2:M$4955,ObservedSpeciesData!$A$2:$A$4955,$A1469,ObservedSpeciesData!$D$2:$D$4955,$D1469),"")</f>
        <v/>
      </c>
      <c r="N1469" s="23">
        <f>IF(ISNUMBER(AVERAGEIFS(ObservedSpeciesData!N$2:N$4955,ObservedSpeciesData!$A$2:$A$4955,$A1469,ObservedSpeciesData!$D$2:$D$4955,$D1469)),AVERAGEIFS(ObservedSpeciesData!N$2:N$4955,ObservedSpeciesData!$A$2:$A$4955,$A1469,ObservedSpeciesData!$D$2:$D$4955,$D1469),"")</f>
        <v>1426.747086666667</v>
      </c>
      <c r="O1469" s="23">
        <f>IF(ISNUMBER(AVERAGEIFS(ObservedSpeciesData!O$2:O$4955,ObservedSpeciesData!$A$2:$A$4955,$A1469,ObservedSpeciesData!$D$2:$D$4955,$D1469)),AVERAGEIFS(ObservedSpeciesData!O$2:O$4955,ObservedSpeciesData!$A$2:$A$4955,$A1469,ObservedSpeciesData!$D$2:$D$4955,$D1469),"")</f>
        <v>142.67470866666667</v>
      </c>
      <c r="P1469" s="23">
        <f>IF(ISNUMBER(AVERAGEIFS(ObservedSpeciesData!P$2:P$4955,ObservedSpeciesData!$A$2:$A$4955,$A1469,ObservedSpeciesData!$C$2:$C$4955,$C1469,ObservedSpeciesData!$D$2:$D$4955,$D1469)),AVERAGEIFS(ObservedSpeciesData!P$2:P$4955,ObservedSpeciesData!$A$2:$A$4955,$A1469,ObservedSpeciesData!$C$2:$C$4955,$C1469,ObservedSpeciesData!$D$2:$D$4955,$D1469),"")</f>
        <v>786.83731715555552</v>
      </c>
      <c r="Q1469" s="23"/>
      <c r="R1469" s="25" t="str">
        <f>IF(ISNUMBER(AVERAGEIFS(ObservedSpeciesData!R$2:R$4955,ObservedSpeciesData!$A$2:$A$4955,$A1469,ObservedSpeciesData!$D$2:$D$4955,$D1469)),AVERAGEIFS(ObservedSpeciesData!R$2:R$4955,ObservedSpeciesData!$A$2:$A$4955,$A1469,ObservedSpeciesData!$D$2:$D$4955,$D1469),"")</f>
        <v/>
      </c>
      <c r="S1469" s="25" t="str">
        <f>IF(ISNUMBER(AVERAGEIFS(ObservedSpeciesData!S$2:S$4955,ObservedSpeciesData!$A$2:$A$4955,$A1469,ObservedSpeciesData!$D$2:$D$4955,$D1469)),AVERAGEIFS(ObservedSpeciesData!S$2:S$4955,ObservedSpeciesData!$A$2:$A$4955,$A1469,ObservedSpeciesData!$D$2:$D$4955,$D1469),"")</f>
        <v/>
      </c>
      <c r="T1469" s="23" t="str">
        <f>IF(ISNUMBER(AVERAGEIFS(ObservedSpeciesData!T$2:T$4955,ObservedSpeciesData!$A$2:$A$4955,$A1469,ObservedSpeciesData!$D$2:$D$4955,$D1469)),AVERAGEIFS(ObservedSpeciesData!T$2:T$4955,ObservedSpeciesData!$A$2:$A$4955,$A1469,ObservedSpeciesData!$D$2:$D$4955,$D1469),"")</f>
        <v/>
      </c>
      <c r="U1469" s="24" t="str">
        <f>IF(ISNUMBER(AVERAGEIFS(ObservedSpeciesData!U$2:U$4955,ObservedSpeciesData!$A$2:$A$4955,$A1469,ObservedSpeciesData!$C$2:$C$4955,$C1469,ObservedSpeciesData!$D$2:$D$4955,$D1469)),AVERAGEIFS(ObservedSpeciesData!U$2:U$4955,ObservedSpeciesData!$A$2:$A$4955,$A1469,ObservedSpeciesData!$C$2:$C$4955,$C1469,ObservedSpeciesData!$D$2:$D$4955,$D1469),"")</f>
        <v/>
      </c>
      <c r="V1469" s="23" t="str">
        <f>IF(ISNUMBER(AVERAGEIFS(ObservedSpeciesData!V$2:V$4955,ObservedSpeciesData!$A$2:$A$4955,$A1469,ObservedSpeciesData!$D$2:$D$4955,$D1469)),AVERAGEIFS(ObservedSpeciesData!V$2:V$4955,ObservedSpeciesData!$A$2:$A$4955,$A1469,ObservedSpeciesData!$D$2:$D$4955,$D1469),"")</f>
        <v/>
      </c>
      <c r="W1469" s="23" t="str">
        <f>IF(ISNUMBER(AVERAGEIFS(ObservedSpeciesData!W$2:W$4955,ObservedSpeciesData!$A$2:$A$4955,$A1469,ObservedSpeciesData!$D$2:$D$4955,$D1469)),AVERAGEIFS(ObservedSpeciesData!W$2:W$4955,ObservedSpeciesData!$A$2:$A$4955,$A1469,ObservedSpeciesData!$D$2:$D$4955,$D1469),"")</f>
        <v/>
      </c>
      <c r="X1469" s="23" t="str">
        <f>IF(ISNUMBER(AVERAGEIFS(ObservedSpeciesData!X$2:X$4955,ObservedSpeciesData!$A$2:$A$4955,$A1469,ObservedSpeciesData!$D$2:$D$4955,$D1469)),AVERAGEIFS(ObservedSpeciesData!X$2:X$4955,ObservedSpeciesData!$A$2:$A$4955,$A1469,ObservedSpeciesData!$D$2:$D$4955,$D1469),"")</f>
        <v/>
      </c>
      <c r="Y1469" s="23" t="str">
        <f>IF(ISNUMBER(AVERAGEIFS(ObservedSpeciesData!Y$2:Y$4955,ObservedSpeciesData!$A$2:$A$4955,$A1469,ObservedSpeciesData!$D$2:$D$4955,$D1469)),AVERAGEIFS(ObservedSpeciesData!Y$2:Y$4955,ObservedSpeciesData!$A$2:$A$4955,$A1469,ObservedSpeciesData!$D$2:$D$4955,$D1469),"")</f>
        <v/>
      </c>
      <c r="Z1469" s="23" t="str">
        <f>IF(ISNUMBER(AVERAGEIFS(ObservedSpeciesData!Z$2:Z$4955,ObservedSpeciesData!$A$2:$A$4955,$A1469,ObservedSpeciesData!$D$2:$D$4955,$D1469)),AVERAGEIFS(ObservedSpeciesData!Z$2:Z$4955,ObservedSpeciesData!$A$2:$A$4955,$A1469,ObservedSpeciesData!$D$2:$D$4955,$D1469),"")</f>
        <v/>
      </c>
      <c r="AA1469" s="23" t="str">
        <f>IF(ISNUMBER(AVERAGEIFS(ObservedSpeciesData!AA$2:AA$4955,ObservedSpeciesData!$A$2:$A$4955,$A1469,ObservedSpeciesData!$D$2:$D$4955,$D1469)),AVERAGEIFS(ObservedSpeciesData!AA$2:AA$4955,ObservedSpeciesData!$A$2:$A$4955,$A1469,ObservedSpeciesData!$D$2:$D$4955,$D1469),"")</f>
        <v/>
      </c>
      <c r="AB1469" s="24" t="str">
        <f>IF(ISNUMBER(AVERAGEIFS(ObservedSpeciesData!AB$2:AB$4955,ObservedSpeciesData!$A$2:$A$4955,$A1469,ObservedSpeciesData!$D$2:$D$4955,$D1469)),AVERAGEIFS(ObservedSpeciesData!AB$2:AB$4955,ObservedSpeciesData!$A$2:$A$4955,$A1469,ObservedSpeciesData!$D$2:$D$4955,$D1469),"")</f>
        <v/>
      </c>
      <c r="AC1469" s="24" t="str">
        <f>IF(ISNUMBER(AVERAGEIFS(ObservedSpeciesData!AC$2:AC$4955,ObservedSpeciesData!$A$2:$A$4955,$A1469,ObservedSpeciesData!$D$2:$D$4955,$D1469)),AVERAGEIFS(ObservedSpeciesData!AC$2:AC$4955,ObservedSpeciesData!$A$2:$A$4955,$A1469,ObservedSpeciesData!$D$2:$D$4955,$D1469),"")</f>
        <v/>
      </c>
      <c r="AD1469" s="23" t="str">
        <f>IF(ISNUMBER(AVERAGEIFS(ObservedSpeciesData!AD$2:AD$4955,ObservedSpeciesData!$A$2:$A$4955,$A1469,ObservedSpeciesData!$D$2:$D$4955,$D1469)),AVERAGEIFS(ObservedSpeciesData!AD$2:AD$4955,ObservedSpeciesData!$A$2:$A$4955,$A1469,ObservedSpeciesData!$D$2:$D$4955,$D1469),"")</f>
        <v/>
      </c>
      <c r="AE1469" s="24" t="str">
        <f>IF(ISNUMBER(AVERAGEIFS(ObservedSpeciesData!AE$2:AE$4955,ObservedSpeciesData!$A$2:$A$4955,$A1469,ObservedSpeciesData!$D$2:$D$4955,$D1469)),AVERAGEIFS(ObservedSpeciesData!AE$2:AE$4955,ObservedSpeciesData!$A$2:$A$4955,$A1469,ObservedSpeciesData!$D$2:$D$4955,$D1469),"")</f>
        <v/>
      </c>
      <c r="AF1469" s="23"/>
      <c r="AG1469" s="24"/>
      <c r="AH1469" s="23" t="str">
        <f>IF(ISNUMBER(AVERAGEIFS(ObservedSpeciesData!AH$2:AH$4955,ObservedSpeciesData!$A$2:$A$4955,$A1469,ObservedSpeciesData!$D$2:$D$4955,$D1469)),AVERAGEIFS(ObservedSpeciesData!AH$2:AH$4955,ObservedSpeciesData!$A$2:$A$4955,$A1469,ObservedSpeciesData!$D$2:$D$4955,$D1469),"")</f>
        <v/>
      </c>
      <c r="AI1469" s="23" t="str">
        <f>IF(ISNUMBER(AVERAGEIFS(ObservedSpeciesData!AI$2:AI$4955,ObservedSpeciesData!$A$2:$A$4955,$A1469,ObservedSpeciesData!$C$2:$C$4955,$C1469,ObservedSpeciesData!$D$2:$D$4955,$D1469)),AVERAGEIFS(ObservedSpeciesData!AI$2:AI$4955,ObservedSpeciesData!$A$2:$A$4955,$A1469,ObservedSpeciesData!$C$2:$C$4955,$C1469,ObservedSpeciesData!$D$2:$D$4955,$D1469),"")</f>
        <v/>
      </c>
      <c r="AJ1469" s="2">
        <f>COUNTIFS(ObservedSpeciesData!$A$2:$A$828,$A1469,ObservedSpeciesData!$D$2:$D$828,$D1469)</f>
        <v>0</v>
      </c>
      <c r="AK1469" s="2">
        <f t="shared" si="22"/>
        <v>3</v>
      </c>
    </row>
    <row r="1470" spans="1:37" x14ac:dyDescent="0.25">
      <c r="A1470" s="14" t="s">
        <v>82</v>
      </c>
      <c r="B1470" t="s">
        <v>80</v>
      </c>
      <c r="C1470" t="s">
        <v>79</v>
      </c>
      <c r="D1470" s="13">
        <v>42437</v>
      </c>
      <c r="E1470">
        <v>1</v>
      </c>
      <c r="F1470">
        <v>350</v>
      </c>
      <c r="G1470" s="2" t="s">
        <v>87</v>
      </c>
      <c r="H1470" s="2" t="s">
        <v>13</v>
      </c>
      <c r="I1470">
        <v>12</v>
      </c>
      <c r="J1470" s="2" t="s">
        <v>77</v>
      </c>
      <c r="K1470" s="2">
        <f>IF(ISNUMBER(AVERAGEIFS(ObservedSpeciesData!K$2:K$4955,ObservedSpeciesData!$A$2:$A$4955,$A1470,ObservedSpeciesData!$D$2:$D$4955,$D1470)),AVERAGEIFS(ObservedSpeciesData!K$2:K$4955,ObservedSpeciesData!$A$2:$A$4955,$A1470,ObservedSpeciesData!$D$2:$D$4955,$D1470),"")</f>
        <v>315</v>
      </c>
      <c r="L1470" s="26" t="str">
        <f>IF(ISNUMBER(AVERAGEIFS(ObservedSpeciesData!L$2:L$4955,ObservedSpeciesData!$A$2:$A$4955,$A1470,ObservedSpeciesData!$D$2:$D$4955,$D1470)),AVERAGEIFS(ObservedSpeciesData!L$2:L$4955,ObservedSpeciesData!$A$2:$A$4955,$A1470,ObservedSpeciesData!$D$2:$D$4955,$D1470),"")</f>
        <v/>
      </c>
      <c r="M1470" s="23" t="str">
        <f>IF(ISNUMBER(AVERAGEIFS(ObservedSpeciesData!M$2:M$4955,ObservedSpeciesData!$A$2:$A$4955,$A1470,ObservedSpeciesData!$D$2:$D$4955,$D1470)),AVERAGEIFS(ObservedSpeciesData!M$2:M$4955,ObservedSpeciesData!$A$2:$A$4955,$A1470,ObservedSpeciesData!$D$2:$D$4955,$D1470),"")</f>
        <v/>
      </c>
      <c r="N1470" s="23">
        <f>IF(ISNUMBER(AVERAGEIFS(ObservedSpeciesData!N$2:N$4955,ObservedSpeciesData!$A$2:$A$4955,$A1470,ObservedSpeciesData!$D$2:$D$4955,$D1470)),AVERAGEIFS(ObservedSpeciesData!N$2:N$4955,ObservedSpeciesData!$A$2:$A$4955,$A1470,ObservedSpeciesData!$D$2:$D$4955,$D1470),"")</f>
        <v>1943.2727853333329</v>
      </c>
      <c r="O1470" s="23">
        <f>IF(ISNUMBER(AVERAGEIFS(ObservedSpeciesData!O$2:O$4955,ObservedSpeciesData!$A$2:$A$4955,$A1470,ObservedSpeciesData!$D$2:$D$4955,$D1470)),AVERAGEIFS(ObservedSpeciesData!O$2:O$4955,ObservedSpeciesData!$A$2:$A$4955,$A1470,ObservedSpeciesData!$D$2:$D$4955,$D1470),"")</f>
        <v>194.32727853333327</v>
      </c>
      <c r="P1470" s="23">
        <f>IF(ISNUMBER(AVERAGEIFS(ObservedSpeciesData!P$2:P$4955,ObservedSpeciesData!$A$2:$A$4955,$A1470,ObservedSpeciesData!$C$2:$C$4955,$C1470,ObservedSpeciesData!$D$2:$D$4955,$D1470)),AVERAGEIFS(ObservedSpeciesData!P$2:P$4955,ObservedSpeciesData!$A$2:$A$4955,$A1470,ObservedSpeciesData!$C$2:$C$4955,$C1470,ObservedSpeciesData!$D$2:$D$4955,$D1470),"")</f>
        <v>1342.6996773333331</v>
      </c>
      <c r="Q1470" s="23"/>
      <c r="R1470" s="25" t="str">
        <f>IF(ISNUMBER(AVERAGEIFS(ObservedSpeciesData!R$2:R$4955,ObservedSpeciesData!$A$2:$A$4955,$A1470,ObservedSpeciesData!$D$2:$D$4955,$D1470)),AVERAGEIFS(ObservedSpeciesData!R$2:R$4955,ObservedSpeciesData!$A$2:$A$4955,$A1470,ObservedSpeciesData!$D$2:$D$4955,$D1470),"")</f>
        <v/>
      </c>
      <c r="S1470" s="25" t="str">
        <f>IF(ISNUMBER(AVERAGEIFS(ObservedSpeciesData!S$2:S$4955,ObservedSpeciesData!$A$2:$A$4955,$A1470,ObservedSpeciesData!$D$2:$D$4955,$D1470)),AVERAGEIFS(ObservedSpeciesData!S$2:S$4955,ObservedSpeciesData!$A$2:$A$4955,$A1470,ObservedSpeciesData!$D$2:$D$4955,$D1470),"")</f>
        <v/>
      </c>
      <c r="T1470" s="23" t="str">
        <f>IF(ISNUMBER(AVERAGEIFS(ObservedSpeciesData!T$2:T$4955,ObservedSpeciesData!$A$2:$A$4955,$A1470,ObservedSpeciesData!$D$2:$D$4955,$D1470)),AVERAGEIFS(ObservedSpeciesData!T$2:T$4955,ObservedSpeciesData!$A$2:$A$4955,$A1470,ObservedSpeciesData!$D$2:$D$4955,$D1470),"")</f>
        <v/>
      </c>
      <c r="U1470" s="24" t="str">
        <f>IF(ISNUMBER(AVERAGEIFS(ObservedSpeciesData!U$2:U$4955,ObservedSpeciesData!$A$2:$A$4955,$A1470,ObservedSpeciesData!$C$2:$C$4955,$C1470,ObservedSpeciesData!$D$2:$D$4955,$D1470)),AVERAGEIFS(ObservedSpeciesData!U$2:U$4955,ObservedSpeciesData!$A$2:$A$4955,$A1470,ObservedSpeciesData!$C$2:$C$4955,$C1470,ObservedSpeciesData!$D$2:$D$4955,$D1470),"")</f>
        <v/>
      </c>
      <c r="V1470" s="23" t="str">
        <f>IF(ISNUMBER(AVERAGEIFS(ObservedSpeciesData!V$2:V$4955,ObservedSpeciesData!$A$2:$A$4955,$A1470,ObservedSpeciesData!$D$2:$D$4955,$D1470)),AVERAGEIFS(ObservedSpeciesData!V$2:V$4955,ObservedSpeciesData!$A$2:$A$4955,$A1470,ObservedSpeciesData!$D$2:$D$4955,$D1470),"")</f>
        <v/>
      </c>
      <c r="W1470" s="23" t="str">
        <f>IF(ISNUMBER(AVERAGEIFS(ObservedSpeciesData!W$2:W$4955,ObservedSpeciesData!$A$2:$A$4955,$A1470,ObservedSpeciesData!$D$2:$D$4955,$D1470)),AVERAGEIFS(ObservedSpeciesData!W$2:W$4955,ObservedSpeciesData!$A$2:$A$4955,$A1470,ObservedSpeciesData!$D$2:$D$4955,$D1470),"")</f>
        <v/>
      </c>
      <c r="X1470" s="23" t="str">
        <f>IF(ISNUMBER(AVERAGEIFS(ObservedSpeciesData!X$2:X$4955,ObservedSpeciesData!$A$2:$A$4955,$A1470,ObservedSpeciesData!$D$2:$D$4955,$D1470)),AVERAGEIFS(ObservedSpeciesData!X$2:X$4955,ObservedSpeciesData!$A$2:$A$4955,$A1470,ObservedSpeciesData!$D$2:$D$4955,$D1470),"")</f>
        <v/>
      </c>
      <c r="Y1470" s="23" t="str">
        <f>IF(ISNUMBER(AVERAGEIFS(ObservedSpeciesData!Y$2:Y$4955,ObservedSpeciesData!$A$2:$A$4955,$A1470,ObservedSpeciesData!$D$2:$D$4955,$D1470)),AVERAGEIFS(ObservedSpeciesData!Y$2:Y$4955,ObservedSpeciesData!$A$2:$A$4955,$A1470,ObservedSpeciesData!$D$2:$D$4955,$D1470),"")</f>
        <v/>
      </c>
      <c r="Z1470" s="23" t="str">
        <f>IF(ISNUMBER(AVERAGEIFS(ObservedSpeciesData!Z$2:Z$4955,ObservedSpeciesData!$A$2:$A$4955,$A1470,ObservedSpeciesData!$D$2:$D$4955,$D1470)),AVERAGEIFS(ObservedSpeciesData!Z$2:Z$4955,ObservedSpeciesData!$A$2:$A$4955,$A1470,ObservedSpeciesData!$D$2:$D$4955,$D1470),"")</f>
        <v/>
      </c>
      <c r="AA1470" s="23" t="str">
        <f>IF(ISNUMBER(AVERAGEIFS(ObservedSpeciesData!AA$2:AA$4955,ObservedSpeciesData!$A$2:$A$4955,$A1470,ObservedSpeciesData!$D$2:$D$4955,$D1470)),AVERAGEIFS(ObservedSpeciesData!AA$2:AA$4955,ObservedSpeciesData!$A$2:$A$4955,$A1470,ObservedSpeciesData!$D$2:$D$4955,$D1470),"")</f>
        <v/>
      </c>
      <c r="AB1470" s="24" t="str">
        <f>IF(ISNUMBER(AVERAGEIFS(ObservedSpeciesData!AB$2:AB$4955,ObservedSpeciesData!$A$2:$A$4955,$A1470,ObservedSpeciesData!$D$2:$D$4955,$D1470)),AVERAGEIFS(ObservedSpeciesData!AB$2:AB$4955,ObservedSpeciesData!$A$2:$A$4955,$A1470,ObservedSpeciesData!$D$2:$D$4955,$D1470),"")</f>
        <v/>
      </c>
      <c r="AC1470" s="24" t="str">
        <f>IF(ISNUMBER(AVERAGEIFS(ObservedSpeciesData!AC$2:AC$4955,ObservedSpeciesData!$A$2:$A$4955,$A1470,ObservedSpeciesData!$D$2:$D$4955,$D1470)),AVERAGEIFS(ObservedSpeciesData!AC$2:AC$4955,ObservedSpeciesData!$A$2:$A$4955,$A1470,ObservedSpeciesData!$D$2:$D$4955,$D1470),"")</f>
        <v/>
      </c>
      <c r="AD1470" s="23" t="str">
        <f>IF(ISNUMBER(AVERAGEIFS(ObservedSpeciesData!AD$2:AD$4955,ObservedSpeciesData!$A$2:$A$4955,$A1470,ObservedSpeciesData!$D$2:$D$4955,$D1470)),AVERAGEIFS(ObservedSpeciesData!AD$2:AD$4955,ObservedSpeciesData!$A$2:$A$4955,$A1470,ObservedSpeciesData!$D$2:$D$4955,$D1470),"")</f>
        <v/>
      </c>
      <c r="AE1470" s="24" t="str">
        <f>IF(ISNUMBER(AVERAGEIFS(ObservedSpeciesData!AE$2:AE$4955,ObservedSpeciesData!$A$2:$A$4955,$A1470,ObservedSpeciesData!$D$2:$D$4955,$D1470)),AVERAGEIFS(ObservedSpeciesData!AE$2:AE$4955,ObservedSpeciesData!$A$2:$A$4955,$A1470,ObservedSpeciesData!$D$2:$D$4955,$D1470),"")</f>
        <v/>
      </c>
      <c r="AF1470" s="23"/>
      <c r="AG1470" s="24"/>
      <c r="AH1470" s="23" t="str">
        <f>IF(ISNUMBER(AVERAGEIFS(ObservedSpeciesData!AH$2:AH$4955,ObservedSpeciesData!$A$2:$A$4955,$A1470,ObservedSpeciesData!$D$2:$D$4955,$D1470)),AVERAGEIFS(ObservedSpeciesData!AH$2:AH$4955,ObservedSpeciesData!$A$2:$A$4955,$A1470,ObservedSpeciesData!$D$2:$D$4955,$D1470),"")</f>
        <v/>
      </c>
      <c r="AI1470" s="23" t="str">
        <f>IF(ISNUMBER(AVERAGEIFS(ObservedSpeciesData!AI$2:AI$4955,ObservedSpeciesData!$A$2:$A$4955,$A1470,ObservedSpeciesData!$C$2:$C$4955,$C1470,ObservedSpeciesData!$D$2:$D$4955,$D1470)),AVERAGEIFS(ObservedSpeciesData!AI$2:AI$4955,ObservedSpeciesData!$A$2:$A$4955,$A1470,ObservedSpeciesData!$C$2:$C$4955,$C1470,ObservedSpeciesData!$D$2:$D$4955,$D1470),"")</f>
        <v/>
      </c>
      <c r="AJ1470" s="2">
        <f>COUNTIFS(ObservedSpeciesData!$A$2:$A$828,$A1470,ObservedSpeciesData!$D$2:$D$828,$D1470)</f>
        <v>0</v>
      </c>
      <c r="AK1470" s="2">
        <f t="shared" si="22"/>
        <v>3</v>
      </c>
    </row>
    <row r="1471" spans="1:37" x14ac:dyDescent="0.25">
      <c r="A1471" s="14" t="s">
        <v>81</v>
      </c>
      <c r="B1471" t="s">
        <v>80</v>
      </c>
      <c r="C1471" t="s">
        <v>79</v>
      </c>
      <c r="D1471" s="13">
        <v>42437</v>
      </c>
      <c r="E1471">
        <v>1</v>
      </c>
      <c r="F1471">
        <v>500</v>
      </c>
      <c r="G1471" s="2" t="s">
        <v>87</v>
      </c>
      <c r="H1471" s="2" t="s">
        <v>13</v>
      </c>
      <c r="I1471">
        <v>12</v>
      </c>
      <c r="J1471" s="2" t="s">
        <v>77</v>
      </c>
      <c r="K1471" s="2">
        <f>IF(ISNUMBER(AVERAGEIFS(ObservedSpeciesData!K$2:K$4955,ObservedSpeciesData!$A$2:$A$4955,$A1471,ObservedSpeciesData!$D$2:$D$4955,$D1471)),AVERAGEIFS(ObservedSpeciesData!K$2:K$4955,ObservedSpeciesData!$A$2:$A$4955,$A1471,ObservedSpeciesData!$D$2:$D$4955,$D1471),"")</f>
        <v>450</v>
      </c>
      <c r="L1471" s="26" t="str">
        <f>IF(ISNUMBER(AVERAGEIFS(ObservedSpeciesData!L$2:L$4955,ObservedSpeciesData!$A$2:$A$4955,$A1471,ObservedSpeciesData!$D$2:$D$4955,$D1471)),AVERAGEIFS(ObservedSpeciesData!L$2:L$4955,ObservedSpeciesData!$A$2:$A$4955,$A1471,ObservedSpeciesData!$D$2:$D$4955,$D1471),"")</f>
        <v/>
      </c>
      <c r="M1471" s="23" t="str">
        <f>IF(ISNUMBER(AVERAGEIFS(ObservedSpeciesData!M$2:M$4955,ObservedSpeciesData!$A$2:$A$4955,$A1471,ObservedSpeciesData!$D$2:$D$4955,$D1471)),AVERAGEIFS(ObservedSpeciesData!M$2:M$4955,ObservedSpeciesData!$A$2:$A$4955,$A1471,ObservedSpeciesData!$D$2:$D$4955,$D1471),"")</f>
        <v/>
      </c>
      <c r="N1471" s="23">
        <f>IF(ISNUMBER(AVERAGEIFS(ObservedSpeciesData!N$2:N$4955,ObservedSpeciesData!$A$2:$A$4955,$A1471,ObservedSpeciesData!$D$2:$D$4955,$D1471)),AVERAGEIFS(ObservedSpeciesData!N$2:N$4955,ObservedSpeciesData!$A$2:$A$4955,$A1471,ObservedSpeciesData!$D$2:$D$4955,$D1471),"")</f>
        <v>1729.8500137777776</v>
      </c>
      <c r="O1471" s="23">
        <f>IF(ISNUMBER(AVERAGEIFS(ObservedSpeciesData!O$2:O$4955,ObservedSpeciesData!$A$2:$A$4955,$A1471,ObservedSpeciesData!$D$2:$D$4955,$D1471)),AVERAGEIFS(ObservedSpeciesData!O$2:O$4955,ObservedSpeciesData!$A$2:$A$4955,$A1471,ObservedSpeciesData!$D$2:$D$4955,$D1471),"")</f>
        <v>172.98500137777773</v>
      </c>
      <c r="P1471" s="23">
        <f>IF(ISNUMBER(AVERAGEIFS(ObservedSpeciesData!P$2:P$4955,ObservedSpeciesData!$A$2:$A$4955,$A1471,ObservedSpeciesData!$C$2:$C$4955,$C1471,ObservedSpeciesData!$D$2:$D$4955,$D1471)),AVERAGEIFS(ObservedSpeciesData!P$2:P$4955,ObservedSpeciesData!$A$2:$A$4955,$A1471,ObservedSpeciesData!$C$2:$C$4955,$C1471,ObservedSpeciesData!$D$2:$D$4955,$D1471),"")</f>
        <v>1404.9166532444444</v>
      </c>
      <c r="Q1471" s="23"/>
      <c r="R1471" s="25" t="str">
        <f>IF(ISNUMBER(AVERAGEIFS(ObservedSpeciesData!R$2:R$4955,ObservedSpeciesData!$A$2:$A$4955,$A1471,ObservedSpeciesData!$D$2:$D$4955,$D1471)),AVERAGEIFS(ObservedSpeciesData!R$2:R$4955,ObservedSpeciesData!$A$2:$A$4955,$A1471,ObservedSpeciesData!$D$2:$D$4955,$D1471),"")</f>
        <v/>
      </c>
      <c r="S1471" s="25" t="str">
        <f>IF(ISNUMBER(AVERAGEIFS(ObservedSpeciesData!S$2:S$4955,ObservedSpeciesData!$A$2:$A$4955,$A1471,ObservedSpeciesData!$D$2:$D$4955,$D1471)),AVERAGEIFS(ObservedSpeciesData!S$2:S$4955,ObservedSpeciesData!$A$2:$A$4955,$A1471,ObservedSpeciesData!$D$2:$D$4955,$D1471),"")</f>
        <v/>
      </c>
      <c r="T1471" s="23" t="str">
        <f>IF(ISNUMBER(AVERAGEIFS(ObservedSpeciesData!T$2:T$4955,ObservedSpeciesData!$A$2:$A$4955,$A1471,ObservedSpeciesData!$D$2:$D$4955,$D1471)),AVERAGEIFS(ObservedSpeciesData!T$2:T$4955,ObservedSpeciesData!$A$2:$A$4955,$A1471,ObservedSpeciesData!$D$2:$D$4955,$D1471),"")</f>
        <v/>
      </c>
      <c r="U1471" s="24" t="str">
        <f>IF(ISNUMBER(AVERAGEIFS(ObservedSpeciesData!U$2:U$4955,ObservedSpeciesData!$A$2:$A$4955,$A1471,ObservedSpeciesData!$C$2:$C$4955,$C1471,ObservedSpeciesData!$D$2:$D$4955,$D1471)),AVERAGEIFS(ObservedSpeciesData!U$2:U$4955,ObservedSpeciesData!$A$2:$A$4955,$A1471,ObservedSpeciesData!$C$2:$C$4955,$C1471,ObservedSpeciesData!$D$2:$D$4955,$D1471),"")</f>
        <v/>
      </c>
      <c r="V1471" s="23" t="str">
        <f>IF(ISNUMBER(AVERAGEIFS(ObservedSpeciesData!V$2:V$4955,ObservedSpeciesData!$A$2:$A$4955,$A1471,ObservedSpeciesData!$D$2:$D$4955,$D1471)),AVERAGEIFS(ObservedSpeciesData!V$2:V$4955,ObservedSpeciesData!$A$2:$A$4955,$A1471,ObservedSpeciesData!$D$2:$D$4955,$D1471),"")</f>
        <v/>
      </c>
      <c r="W1471" s="23" t="str">
        <f>IF(ISNUMBER(AVERAGEIFS(ObservedSpeciesData!W$2:W$4955,ObservedSpeciesData!$A$2:$A$4955,$A1471,ObservedSpeciesData!$D$2:$D$4955,$D1471)),AVERAGEIFS(ObservedSpeciesData!W$2:W$4955,ObservedSpeciesData!$A$2:$A$4955,$A1471,ObservedSpeciesData!$D$2:$D$4955,$D1471),"")</f>
        <v/>
      </c>
      <c r="X1471" s="23" t="str">
        <f>IF(ISNUMBER(AVERAGEIFS(ObservedSpeciesData!X$2:X$4955,ObservedSpeciesData!$A$2:$A$4955,$A1471,ObservedSpeciesData!$D$2:$D$4955,$D1471)),AVERAGEIFS(ObservedSpeciesData!X$2:X$4955,ObservedSpeciesData!$A$2:$A$4955,$A1471,ObservedSpeciesData!$D$2:$D$4955,$D1471),"")</f>
        <v/>
      </c>
      <c r="Y1471" s="23" t="str">
        <f>IF(ISNUMBER(AVERAGEIFS(ObservedSpeciesData!Y$2:Y$4955,ObservedSpeciesData!$A$2:$A$4955,$A1471,ObservedSpeciesData!$D$2:$D$4955,$D1471)),AVERAGEIFS(ObservedSpeciesData!Y$2:Y$4955,ObservedSpeciesData!$A$2:$A$4955,$A1471,ObservedSpeciesData!$D$2:$D$4955,$D1471),"")</f>
        <v/>
      </c>
      <c r="Z1471" s="23" t="str">
        <f>IF(ISNUMBER(AVERAGEIFS(ObservedSpeciesData!Z$2:Z$4955,ObservedSpeciesData!$A$2:$A$4955,$A1471,ObservedSpeciesData!$D$2:$D$4955,$D1471)),AVERAGEIFS(ObservedSpeciesData!Z$2:Z$4955,ObservedSpeciesData!$A$2:$A$4955,$A1471,ObservedSpeciesData!$D$2:$D$4955,$D1471),"")</f>
        <v/>
      </c>
      <c r="AA1471" s="23" t="str">
        <f>IF(ISNUMBER(AVERAGEIFS(ObservedSpeciesData!AA$2:AA$4955,ObservedSpeciesData!$A$2:$A$4955,$A1471,ObservedSpeciesData!$D$2:$D$4955,$D1471)),AVERAGEIFS(ObservedSpeciesData!AA$2:AA$4955,ObservedSpeciesData!$A$2:$A$4955,$A1471,ObservedSpeciesData!$D$2:$D$4955,$D1471),"")</f>
        <v/>
      </c>
      <c r="AB1471" s="24" t="str">
        <f>IF(ISNUMBER(AVERAGEIFS(ObservedSpeciesData!AB$2:AB$4955,ObservedSpeciesData!$A$2:$A$4955,$A1471,ObservedSpeciesData!$D$2:$D$4955,$D1471)),AVERAGEIFS(ObservedSpeciesData!AB$2:AB$4955,ObservedSpeciesData!$A$2:$A$4955,$A1471,ObservedSpeciesData!$D$2:$D$4955,$D1471),"")</f>
        <v/>
      </c>
      <c r="AC1471" s="24" t="str">
        <f>IF(ISNUMBER(AVERAGEIFS(ObservedSpeciesData!AC$2:AC$4955,ObservedSpeciesData!$A$2:$A$4955,$A1471,ObservedSpeciesData!$D$2:$D$4955,$D1471)),AVERAGEIFS(ObservedSpeciesData!AC$2:AC$4955,ObservedSpeciesData!$A$2:$A$4955,$A1471,ObservedSpeciesData!$D$2:$D$4955,$D1471),"")</f>
        <v/>
      </c>
      <c r="AD1471" s="23" t="str">
        <f>IF(ISNUMBER(AVERAGEIFS(ObservedSpeciesData!AD$2:AD$4955,ObservedSpeciesData!$A$2:$A$4955,$A1471,ObservedSpeciesData!$D$2:$D$4955,$D1471)),AVERAGEIFS(ObservedSpeciesData!AD$2:AD$4955,ObservedSpeciesData!$A$2:$A$4955,$A1471,ObservedSpeciesData!$D$2:$D$4955,$D1471),"")</f>
        <v/>
      </c>
      <c r="AE1471" s="24" t="str">
        <f>IF(ISNUMBER(AVERAGEIFS(ObservedSpeciesData!AE$2:AE$4955,ObservedSpeciesData!$A$2:$A$4955,$A1471,ObservedSpeciesData!$D$2:$D$4955,$D1471)),AVERAGEIFS(ObservedSpeciesData!AE$2:AE$4955,ObservedSpeciesData!$A$2:$A$4955,$A1471,ObservedSpeciesData!$D$2:$D$4955,$D1471),"")</f>
        <v/>
      </c>
      <c r="AF1471" s="23"/>
      <c r="AG1471" s="24"/>
      <c r="AH1471" s="23" t="str">
        <f>IF(ISNUMBER(AVERAGEIFS(ObservedSpeciesData!AH$2:AH$4955,ObservedSpeciesData!$A$2:$A$4955,$A1471,ObservedSpeciesData!$D$2:$D$4955,$D1471)),AVERAGEIFS(ObservedSpeciesData!AH$2:AH$4955,ObservedSpeciesData!$A$2:$A$4955,$A1471,ObservedSpeciesData!$D$2:$D$4955,$D1471),"")</f>
        <v/>
      </c>
      <c r="AI1471" s="23" t="str">
        <f>IF(ISNUMBER(AVERAGEIFS(ObservedSpeciesData!AI$2:AI$4955,ObservedSpeciesData!$A$2:$A$4955,$A1471,ObservedSpeciesData!$C$2:$C$4955,$C1471,ObservedSpeciesData!$D$2:$D$4955,$D1471)),AVERAGEIFS(ObservedSpeciesData!AI$2:AI$4955,ObservedSpeciesData!$A$2:$A$4955,$A1471,ObservedSpeciesData!$C$2:$C$4955,$C1471,ObservedSpeciesData!$D$2:$D$4955,$D1471),"")</f>
        <v/>
      </c>
      <c r="AJ1471" s="2">
        <f>COUNTIFS(ObservedSpeciesData!$A$2:$A$828,$A1471,ObservedSpeciesData!$D$2:$D$828,$D1471)</f>
        <v>0</v>
      </c>
      <c r="AK1471" s="2">
        <f t="shared" si="22"/>
        <v>3</v>
      </c>
    </row>
    <row r="1472" spans="1:37" x14ac:dyDescent="0.25">
      <c r="A1472" s="14" t="s">
        <v>86</v>
      </c>
      <c r="B1472" t="s">
        <v>80</v>
      </c>
      <c r="C1472" t="s">
        <v>79</v>
      </c>
      <c r="D1472" s="13">
        <v>42446</v>
      </c>
      <c r="E1472">
        <v>1</v>
      </c>
      <c r="F1472">
        <v>0</v>
      </c>
      <c r="G1472" s="2" t="s">
        <v>87</v>
      </c>
      <c r="H1472" s="2" t="s">
        <v>13</v>
      </c>
      <c r="I1472">
        <v>13</v>
      </c>
      <c r="J1472" s="2" t="s">
        <v>88</v>
      </c>
      <c r="K1472" s="2">
        <f>IF(ISNUMBER(AVERAGEIFS(ObservedSpeciesData!K$2:K$4955,ObservedSpeciesData!$A$2:$A$4955,$A1472,ObservedSpeciesData!$D$2:$D$4955,$D1472)),AVERAGEIFS(ObservedSpeciesData!K$2:K$4955,ObservedSpeciesData!$A$2:$A$4955,$A1472,ObservedSpeciesData!$D$2:$D$4955,$D1472),"")</f>
        <v>0</v>
      </c>
      <c r="L1472" s="26">
        <f>IF(ISNUMBER(AVERAGEIFS(ObservedSpeciesData!L$2:L$4955,ObservedSpeciesData!$A$2:$A$4955,$A1472,ObservedSpeciesData!$D$2:$D$4955,$D1472)),AVERAGEIFS(ObservedSpeciesData!L$2:L$4955,ObservedSpeciesData!$A$2:$A$4955,$A1472,ObservedSpeciesData!$D$2:$D$4955,$D1472),"")</f>
        <v>2358</v>
      </c>
      <c r="M1472" s="23">
        <f>IF(ISNUMBER(AVERAGEIFS(ObservedSpeciesData!M$2:M$4955,ObservedSpeciesData!$A$2:$A$4955,$A1472,ObservedSpeciesData!$D$2:$D$4955,$D1472)),AVERAGEIFS(ObservedSpeciesData!M$2:M$4955,ObservedSpeciesData!$A$2:$A$4955,$A1472,ObservedSpeciesData!$D$2:$D$4955,$D1472),"")</f>
        <v>235.79999999999998</v>
      </c>
      <c r="N1472" s="23" t="str">
        <f>IF(ISNUMBER(AVERAGEIFS(ObservedSpeciesData!N$2:N$4955,ObservedSpeciesData!$A$2:$A$4955,$A1472,ObservedSpeciesData!$D$2:$D$4955,$D1472)),AVERAGEIFS(ObservedSpeciesData!N$2:N$4955,ObservedSpeciesData!$A$2:$A$4955,$A1472,ObservedSpeciesData!$D$2:$D$4955,$D1472),"")</f>
        <v/>
      </c>
      <c r="O1472" s="23" t="str">
        <f>IF(ISNUMBER(AVERAGEIFS(ObservedSpeciesData!O$2:O$4955,ObservedSpeciesData!$A$2:$A$4955,$A1472,ObservedSpeciesData!$D$2:$D$4955,$D1472)),AVERAGEIFS(ObservedSpeciesData!O$2:O$4955,ObservedSpeciesData!$A$2:$A$4955,$A1472,ObservedSpeciesData!$D$2:$D$4955,$D1472),"")</f>
        <v/>
      </c>
      <c r="P1472" s="23" t="str">
        <f>IF(ISNUMBER(AVERAGEIFS(ObservedSpeciesData!P$2:P$4955,ObservedSpeciesData!$A$2:$A$4955,$A1472,ObservedSpeciesData!$C$2:$C$4955,$C1472,ObservedSpeciesData!$D$2:$D$4955,$D1472)),AVERAGEIFS(ObservedSpeciesData!P$2:P$4955,ObservedSpeciesData!$A$2:$A$4955,$A1472,ObservedSpeciesData!$C$2:$C$4955,$C1472,ObservedSpeciesData!$D$2:$D$4955,$D1472),"")</f>
        <v/>
      </c>
      <c r="Q1472" s="23"/>
      <c r="R1472" s="25" t="str">
        <f>IF(ISNUMBER(AVERAGEIFS(ObservedSpeciesData!R$2:R$4955,ObservedSpeciesData!$A$2:$A$4955,$A1472,ObservedSpeciesData!$D$2:$D$4955,$D1472)),AVERAGEIFS(ObservedSpeciesData!R$2:R$4955,ObservedSpeciesData!$A$2:$A$4955,$A1472,ObservedSpeciesData!$D$2:$D$4955,$D1472),"")</f>
        <v/>
      </c>
      <c r="S1472" s="25" t="str">
        <f>IF(ISNUMBER(AVERAGEIFS(ObservedSpeciesData!S$2:S$4955,ObservedSpeciesData!$A$2:$A$4955,$A1472,ObservedSpeciesData!$D$2:$D$4955,$D1472)),AVERAGEIFS(ObservedSpeciesData!S$2:S$4955,ObservedSpeciesData!$A$2:$A$4955,$A1472,ObservedSpeciesData!$D$2:$D$4955,$D1472),"")</f>
        <v/>
      </c>
      <c r="T1472" s="23" t="str">
        <f>IF(ISNUMBER(AVERAGEIFS(ObservedSpeciesData!T$2:T$4955,ObservedSpeciesData!$A$2:$A$4955,$A1472,ObservedSpeciesData!$D$2:$D$4955,$D1472)),AVERAGEIFS(ObservedSpeciesData!T$2:T$4955,ObservedSpeciesData!$A$2:$A$4955,$A1472,ObservedSpeciesData!$D$2:$D$4955,$D1472),"")</f>
        <v/>
      </c>
      <c r="U1472" s="24" t="str">
        <f>IF(ISNUMBER(AVERAGEIFS(ObservedSpeciesData!U$2:U$4955,ObservedSpeciesData!$A$2:$A$4955,$A1472,ObservedSpeciesData!$C$2:$C$4955,$C1472,ObservedSpeciesData!$D$2:$D$4955,$D1472)),AVERAGEIFS(ObservedSpeciesData!U$2:U$4955,ObservedSpeciesData!$A$2:$A$4955,$A1472,ObservedSpeciesData!$C$2:$C$4955,$C1472,ObservedSpeciesData!$D$2:$D$4955,$D1472),"")</f>
        <v/>
      </c>
      <c r="V1472" s="23" t="str">
        <f>IF(ISNUMBER(AVERAGEIFS(ObservedSpeciesData!V$2:V$4955,ObservedSpeciesData!$A$2:$A$4955,$A1472,ObservedSpeciesData!$D$2:$D$4955,$D1472)),AVERAGEIFS(ObservedSpeciesData!V$2:V$4955,ObservedSpeciesData!$A$2:$A$4955,$A1472,ObservedSpeciesData!$D$2:$D$4955,$D1472),"")</f>
        <v/>
      </c>
      <c r="W1472" s="23" t="str">
        <f>IF(ISNUMBER(AVERAGEIFS(ObservedSpeciesData!W$2:W$4955,ObservedSpeciesData!$A$2:$A$4955,$A1472,ObservedSpeciesData!$D$2:$D$4955,$D1472)),AVERAGEIFS(ObservedSpeciesData!W$2:W$4955,ObservedSpeciesData!$A$2:$A$4955,$A1472,ObservedSpeciesData!$D$2:$D$4955,$D1472),"")</f>
        <v/>
      </c>
      <c r="X1472" s="23" t="str">
        <f>IF(ISNUMBER(AVERAGEIFS(ObservedSpeciesData!X$2:X$4955,ObservedSpeciesData!$A$2:$A$4955,$A1472,ObservedSpeciesData!$D$2:$D$4955,$D1472)),AVERAGEIFS(ObservedSpeciesData!X$2:X$4955,ObservedSpeciesData!$A$2:$A$4955,$A1472,ObservedSpeciesData!$D$2:$D$4955,$D1472),"")</f>
        <v/>
      </c>
      <c r="Y1472" s="23" t="str">
        <f>IF(ISNUMBER(AVERAGEIFS(ObservedSpeciesData!Y$2:Y$4955,ObservedSpeciesData!$A$2:$A$4955,$A1472,ObservedSpeciesData!$D$2:$D$4955,$D1472)),AVERAGEIFS(ObservedSpeciesData!Y$2:Y$4955,ObservedSpeciesData!$A$2:$A$4955,$A1472,ObservedSpeciesData!$D$2:$D$4955,$D1472),"")</f>
        <v/>
      </c>
      <c r="Z1472" s="23" t="str">
        <f>IF(ISNUMBER(AVERAGEIFS(ObservedSpeciesData!Z$2:Z$4955,ObservedSpeciesData!$A$2:$A$4955,$A1472,ObservedSpeciesData!$D$2:$D$4955,$D1472)),AVERAGEIFS(ObservedSpeciesData!Z$2:Z$4955,ObservedSpeciesData!$A$2:$A$4955,$A1472,ObservedSpeciesData!$D$2:$D$4955,$D1472),"")</f>
        <v/>
      </c>
      <c r="AA1472" s="23" t="str">
        <f>IF(ISNUMBER(AVERAGEIFS(ObservedSpeciesData!AA$2:AA$4955,ObservedSpeciesData!$A$2:$A$4955,$A1472,ObservedSpeciesData!$D$2:$D$4955,$D1472)),AVERAGEIFS(ObservedSpeciesData!AA$2:AA$4955,ObservedSpeciesData!$A$2:$A$4955,$A1472,ObservedSpeciesData!$D$2:$D$4955,$D1472),"")</f>
        <v/>
      </c>
      <c r="AB1472" s="24" t="str">
        <f>IF(ISNUMBER(AVERAGEIFS(ObservedSpeciesData!AB$2:AB$4955,ObservedSpeciesData!$A$2:$A$4955,$A1472,ObservedSpeciesData!$D$2:$D$4955,$D1472)),AVERAGEIFS(ObservedSpeciesData!AB$2:AB$4955,ObservedSpeciesData!$A$2:$A$4955,$A1472,ObservedSpeciesData!$D$2:$D$4955,$D1472),"")</f>
        <v/>
      </c>
      <c r="AC1472" s="24" t="str">
        <f>IF(ISNUMBER(AVERAGEIFS(ObservedSpeciesData!AC$2:AC$4955,ObservedSpeciesData!$A$2:$A$4955,$A1472,ObservedSpeciesData!$D$2:$D$4955,$D1472)),AVERAGEIFS(ObservedSpeciesData!AC$2:AC$4955,ObservedSpeciesData!$A$2:$A$4955,$A1472,ObservedSpeciesData!$D$2:$D$4955,$D1472),"")</f>
        <v/>
      </c>
      <c r="AD1472" s="23" t="str">
        <f>IF(ISNUMBER(AVERAGEIFS(ObservedSpeciesData!AD$2:AD$4955,ObservedSpeciesData!$A$2:$A$4955,$A1472,ObservedSpeciesData!$D$2:$D$4955,$D1472)),AVERAGEIFS(ObservedSpeciesData!AD$2:AD$4955,ObservedSpeciesData!$A$2:$A$4955,$A1472,ObservedSpeciesData!$D$2:$D$4955,$D1472),"")</f>
        <v/>
      </c>
      <c r="AE1472" s="24" t="str">
        <f>IF(ISNUMBER(AVERAGEIFS(ObservedSpeciesData!AE$2:AE$4955,ObservedSpeciesData!$A$2:$A$4955,$A1472,ObservedSpeciesData!$D$2:$D$4955,$D1472)),AVERAGEIFS(ObservedSpeciesData!AE$2:AE$4955,ObservedSpeciesData!$A$2:$A$4955,$A1472,ObservedSpeciesData!$D$2:$D$4955,$D1472),"")</f>
        <v/>
      </c>
      <c r="AF1472" s="23"/>
      <c r="AG1472" s="24"/>
      <c r="AH1472" s="23" t="str">
        <f>IF(ISNUMBER(AVERAGEIFS(ObservedSpeciesData!AH$2:AH$4955,ObservedSpeciesData!$A$2:$A$4955,$A1472,ObservedSpeciesData!$D$2:$D$4955,$D1472)),AVERAGEIFS(ObservedSpeciesData!AH$2:AH$4955,ObservedSpeciesData!$A$2:$A$4955,$A1472,ObservedSpeciesData!$D$2:$D$4955,$D1472),"")</f>
        <v/>
      </c>
      <c r="AI1472" s="23" t="str">
        <f>IF(ISNUMBER(AVERAGEIFS(ObservedSpeciesData!AI$2:AI$4955,ObservedSpeciesData!$A$2:$A$4955,$A1472,ObservedSpeciesData!$C$2:$C$4955,$C1472,ObservedSpeciesData!$D$2:$D$4955,$D1472)),AVERAGEIFS(ObservedSpeciesData!AI$2:AI$4955,ObservedSpeciesData!$A$2:$A$4955,$A1472,ObservedSpeciesData!$C$2:$C$4955,$C1472,ObservedSpeciesData!$D$2:$D$4955,$D1472),"")</f>
        <v/>
      </c>
      <c r="AJ1472" s="2">
        <f>COUNTIFS(ObservedSpeciesData!$A$2:$A$828,$A1472,ObservedSpeciesData!$D$2:$D$828,$D1472)</f>
        <v>0</v>
      </c>
      <c r="AK1472" s="2">
        <f t="shared" si="22"/>
        <v>1</v>
      </c>
    </row>
    <row r="1473" spans="1:37" x14ac:dyDescent="0.25">
      <c r="A1473" s="14" t="s">
        <v>85</v>
      </c>
      <c r="B1473" t="s">
        <v>80</v>
      </c>
      <c r="C1473" t="s">
        <v>79</v>
      </c>
      <c r="D1473" s="13">
        <v>42446</v>
      </c>
      <c r="E1473">
        <v>1</v>
      </c>
      <c r="F1473">
        <v>50</v>
      </c>
      <c r="G1473" s="2" t="s">
        <v>87</v>
      </c>
      <c r="H1473" s="2" t="s">
        <v>13</v>
      </c>
      <c r="I1473">
        <v>13</v>
      </c>
      <c r="J1473" s="2" t="s">
        <v>88</v>
      </c>
      <c r="K1473" s="2">
        <f>IF(ISNUMBER(AVERAGEIFS(ObservedSpeciesData!K$2:K$4955,ObservedSpeciesData!$A$2:$A$4955,$A1473,ObservedSpeciesData!$D$2:$D$4955,$D1473)),AVERAGEIFS(ObservedSpeciesData!K$2:K$4955,ObservedSpeciesData!$A$2:$A$4955,$A1473,ObservedSpeciesData!$D$2:$D$4955,$D1473),"")</f>
        <v>45</v>
      </c>
      <c r="L1473" s="26">
        <f>IF(ISNUMBER(AVERAGEIFS(ObservedSpeciesData!L$2:L$4955,ObservedSpeciesData!$A$2:$A$4955,$A1473,ObservedSpeciesData!$D$2:$D$4955,$D1473)),AVERAGEIFS(ObservedSpeciesData!L$2:L$4955,ObservedSpeciesData!$A$2:$A$4955,$A1473,ObservedSpeciesData!$D$2:$D$4955,$D1473),"")</f>
        <v>2448.6666666666665</v>
      </c>
      <c r="M1473" s="23">
        <f>IF(ISNUMBER(AVERAGEIFS(ObservedSpeciesData!M$2:M$4955,ObservedSpeciesData!$A$2:$A$4955,$A1473,ObservedSpeciesData!$D$2:$D$4955,$D1473)),AVERAGEIFS(ObservedSpeciesData!M$2:M$4955,ObservedSpeciesData!$A$2:$A$4955,$A1473,ObservedSpeciesData!$D$2:$D$4955,$D1473),"")</f>
        <v>244.86666666666667</v>
      </c>
      <c r="N1473" s="23" t="str">
        <f>IF(ISNUMBER(AVERAGEIFS(ObservedSpeciesData!N$2:N$4955,ObservedSpeciesData!$A$2:$A$4955,$A1473,ObservedSpeciesData!$D$2:$D$4955,$D1473)),AVERAGEIFS(ObservedSpeciesData!N$2:N$4955,ObservedSpeciesData!$A$2:$A$4955,$A1473,ObservedSpeciesData!$D$2:$D$4955,$D1473),"")</f>
        <v/>
      </c>
      <c r="O1473" s="23" t="str">
        <f>IF(ISNUMBER(AVERAGEIFS(ObservedSpeciesData!O$2:O$4955,ObservedSpeciesData!$A$2:$A$4955,$A1473,ObservedSpeciesData!$D$2:$D$4955,$D1473)),AVERAGEIFS(ObservedSpeciesData!O$2:O$4955,ObservedSpeciesData!$A$2:$A$4955,$A1473,ObservedSpeciesData!$D$2:$D$4955,$D1473),"")</f>
        <v/>
      </c>
      <c r="P1473" s="23" t="str">
        <f>IF(ISNUMBER(AVERAGEIFS(ObservedSpeciesData!P$2:P$4955,ObservedSpeciesData!$A$2:$A$4955,$A1473,ObservedSpeciesData!$C$2:$C$4955,$C1473,ObservedSpeciesData!$D$2:$D$4955,$D1473)),AVERAGEIFS(ObservedSpeciesData!P$2:P$4955,ObservedSpeciesData!$A$2:$A$4955,$A1473,ObservedSpeciesData!$C$2:$C$4955,$C1473,ObservedSpeciesData!$D$2:$D$4955,$D1473),"")</f>
        <v/>
      </c>
      <c r="Q1473" s="23"/>
      <c r="R1473" s="25" t="str">
        <f>IF(ISNUMBER(AVERAGEIFS(ObservedSpeciesData!R$2:R$4955,ObservedSpeciesData!$A$2:$A$4955,$A1473,ObservedSpeciesData!$D$2:$D$4955,$D1473)),AVERAGEIFS(ObservedSpeciesData!R$2:R$4955,ObservedSpeciesData!$A$2:$A$4955,$A1473,ObservedSpeciesData!$D$2:$D$4955,$D1473),"")</f>
        <v/>
      </c>
      <c r="S1473" s="25" t="str">
        <f>IF(ISNUMBER(AVERAGEIFS(ObservedSpeciesData!S$2:S$4955,ObservedSpeciesData!$A$2:$A$4955,$A1473,ObservedSpeciesData!$D$2:$D$4955,$D1473)),AVERAGEIFS(ObservedSpeciesData!S$2:S$4955,ObservedSpeciesData!$A$2:$A$4955,$A1473,ObservedSpeciesData!$D$2:$D$4955,$D1473),"")</f>
        <v/>
      </c>
      <c r="T1473" s="23" t="str">
        <f>IF(ISNUMBER(AVERAGEIFS(ObservedSpeciesData!T$2:T$4955,ObservedSpeciesData!$A$2:$A$4955,$A1473,ObservedSpeciesData!$D$2:$D$4955,$D1473)),AVERAGEIFS(ObservedSpeciesData!T$2:T$4955,ObservedSpeciesData!$A$2:$A$4955,$A1473,ObservedSpeciesData!$D$2:$D$4955,$D1473),"")</f>
        <v/>
      </c>
      <c r="U1473" s="24" t="str">
        <f>IF(ISNUMBER(AVERAGEIFS(ObservedSpeciesData!U$2:U$4955,ObservedSpeciesData!$A$2:$A$4955,$A1473,ObservedSpeciesData!$C$2:$C$4955,$C1473,ObservedSpeciesData!$D$2:$D$4955,$D1473)),AVERAGEIFS(ObservedSpeciesData!U$2:U$4955,ObservedSpeciesData!$A$2:$A$4955,$A1473,ObservedSpeciesData!$C$2:$C$4955,$C1473,ObservedSpeciesData!$D$2:$D$4955,$D1473),"")</f>
        <v/>
      </c>
      <c r="V1473" s="23" t="str">
        <f>IF(ISNUMBER(AVERAGEIFS(ObservedSpeciesData!V$2:V$4955,ObservedSpeciesData!$A$2:$A$4955,$A1473,ObservedSpeciesData!$D$2:$D$4955,$D1473)),AVERAGEIFS(ObservedSpeciesData!V$2:V$4955,ObservedSpeciesData!$A$2:$A$4955,$A1473,ObservedSpeciesData!$D$2:$D$4955,$D1473),"")</f>
        <v/>
      </c>
      <c r="W1473" s="23" t="str">
        <f>IF(ISNUMBER(AVERAGEIFS(ObservedSpeciesData!W$2:W$4955,ObservedSpeciesData!$A$2:$A$4955,$A1473,ObservedSpeciesData!$D$2:$D$4955,$D1473)),AVERAGEIFS(ObservedSpeciesData!W$2:W$4955,ObservedSpeciesData!$A$2:$A$4955,$A1473,ObservedSpeciesData!$D$2:$D$4955,$D1473),"")</f>
        <v/>
      </c>
      <c r="X1473" s="23" t="str">
        <f>IF(ISNUMBER(AVERAGEIFS(ObservedSpeciesData!X$2:X$4955,ObservedSpeciesData!$A$2:$A$4955,$A1473,ObservedSpeciesData!$D$2:$D$4955,$D1473)),AVERAGEIFS(ObservedSpeciesData!X$2:X$4955,ObservedSpeciesData!$A$2:$A$4955,$A1473,ObservedSpeciesData!$D$2:$D$4955,$D1473),"")</f>
        <v/>
      </c>
      <c r="Y1473" s="23" t="str">
        <f>IF(ISNUMBER(AVERAGEIFS(ObservedSpeciesData!Y$2:Y$4955,ObservedSpeciesData!$A$2:$A$4955,$A1473,ObservedSpeciesData!$D$2:$D$4955,$D1473)),AVERAGEIFS(ObservedSpeciesData!Y$2:Y$4955,ObservedSpeciesData!$A$2:$A$4955,$A1473,ObservedSpeciesData!$D$2:$D$4955,$D1473),"")</f>
        <v/>
      </c>
      <c r="Z1473" s="23" t="str">
        <f>IF(ISNUMBER(AVERAGEIFS(ObservedSpeciesData!Z$2:Z$4955,ObservedSpeciesData!$A$2:$A$4955,$A1473,ObservedSpeciesData!$D$2:$D$4955,$D1473)),AVERAGEIFS(ObservedSpeciesData!Z$2:Z$4955,ObservedSpeciesData!$A$2:$A$4955,$A1473,ObservedSpeciesData!$D$2:$D$4955,$D1473),"")</f>
        <v/>
      </c>
      <c r="AA1473" s="23" t="str">
        <f>IF(ISNUMBER(AVERAGEIFS(ObservedSpeciesData!AA$2:AA$4955,ObservedSpeciesData!$A$2:$A$4955,$A1473,ObservedSpeciesData!$D$2:$D$4955,$D1473)),AVERAGEIFS(ObservedSpeciesData!AA$2:AA$4955,ObservedSpeciesData!$A$2:$A$4955,$A1473,ObservedSpeciesData!$D$2:$D$4955,$D1473),"")</f>
        <v/>
      </c>
      <c r="AB1473" s="24" t="str">
        <f>IF(ISNUMBER(AVERAGEIFS(ObservedSpeciesData!AB$2:AB$4955,ObservedSpeciesData!$A$2:$A$4955,$A1473,ObservedSpeciesData!$D$2:$D$4955,$D1473)),AVERAGEIFS(ObservedSpeciesData!AB$2:AB$4955,ObservedSpeciesData!$A$2:$A$4955,$A1473,ObservedSpeciesData!$D$2:$D$4955,$D1473),"")</f>
        <v/>
      </c>
      <c r="AC1473" s="24" t="str">
        <f>IF(ISNUMBER(AVERAGEIFS(ObservedSpeciesData!AC$2:AC$4955,ObservedSpeciesData!$A$2:$A$4955,$A1473,ObservedSpeciesData!$D$2:$D$4955,$D1473)),AVERAGEIFS(ObservedSpeciesData!AC$2:AC$4955,ObservedSpeciesData!$A$2:$A$4955,$A1473,ObservedSpeciesData!$D$2:$D$4955,$D1473),"")</f>
        <v/>
      </c>
      <c r="AD1473" s="23" t="str">
        <f>IF(ISNUMBER(AVERAGEIFS(ObservedSpeciesData!AD$2:AD$4955,ObservedSpeciesData!$A$2:$A$4955,$A1473,ObservedSpeciesData!$D$2:$D$4955,$D1473)),AVERAGEIFS(ObservedSpeciesData!AD$2:AD$4955,ObservedSpeciesData!$A$2:$A$4955,$A1473,ObservedSpeciesData!$D$2:$D$4955,$D1473),"")</f>
        <v/>
      </c>
      <c r="AE1473" s="24" t="str">
        <f>IF(ISNUMBER(AVERAGEIFS(ObservedSpeciesData!AE$2:AE$4955,ObservedSpeciesData!$A$2:$A$4955,$A1473,ObservedSpeciesData!$D$2:$D$4955,$D1473)),AVERAGEIFS(ObservedSpeciesData!AE$2:AE$4955,ObservedSpeciesData!$A$2:$A$4955,$A1473,ObservedSpeciesData!$D$2:$D$4955,$D1473),"")</f>
        <v/>
      </c>
      <c r="AF1473" s="23"/>
      <c r="AG1473" s="24"/>
      <c r="AH1473" s="23" t="str">
        <f>IF(ISNUMBER(AVERAGEIFS(ObservedSpeciesData!AH$2:AH$4955,ObservedSpeciesData!$A$2:$A$4955,$A1473,ObservedSpeciesData!$D$2:$D$4955,$D1473)),AVERAGEIFS(ObservedSpeciesData!AH$2:AH$4955,ObservedSpeciesData!$A$2:$A$4955,$A1473,ObservedSpeciesData!$D$2:$D$4955,$D1473),"")</f>
        <v/>
      </c>
      <c r="AI1473" s="23" t="str">
        <f>IF(ISNUMBER(AVERAGEIFS(ObservedSpeciesData!AI$2:AI$4955,ObservedSpeciesData!$A$2:$A$4955,$A1473,ObservedSpeciesData!$C$2:$C$4955,$C1473,ObservedSpeciesData!$D$2:$D$4955,$D1473)),AVERAGEIFS(ObservedSpeciesData!AI$2:AI$4955,ObservedSpeciesData!$A$2:$A$4955,$A1473,ObservedSpeciesData!$C$2:$C$4955,$C1473,ObservedSpeciesData!$D$2:$D$4955,$D1473),"")</f>
        <v/>
      </c>
      <c r="AJ1473" s="2">
        <f>COUNTIFS(ObservedSpeciesData!$A$2:$A$828,$A1473,ObservedSpeciesData!$D$2:$D$828,$D1473)</f>
        <v>0</v>
      </c>
      <c r="AK1473" s="2">
        <f t="shared" si="22"/>
        <v>1</v>
      </c>
    </row>
    <row r="1474" spans="1:37" x14ac:dyDescent="0.25">
      <c r="A1474" s="14" t="s">
        <v>84</v>
      </c>
      <c r="B1474" t="s">
        <v>80</v>
      </c>
      <c r="C1474" t="s">
        <v>79</v>
      </c>
      <c r="D1474" s="13">
        <v>42446</v>
      </c>
      <c r="E1474">
        <v>1</v>
      </c>
      <c r="F1474">
        <v>100</v>
      </c>
      <c r="G1474" s="2" t="s">
        <v>87</v>
      </c>
      <c r="H1474" s="2" t="s">
        <v>13</v>
      </c>
      <c r="I1474">
        <v>13</v>
      </c>
      <c r="J1474" s="2" t="s">
        <v>88</v>
      </c>
      <c r="K1474" s="2">
        <f>IF(ISNUMBER(AVERAGEIFS(ObservedSpeciesData!K$2:K$4955,ObservedSpeciesData!$A$2:$A$4955,$A1474,ObservedSpeciesData!$D$2:$D$4955,$D1474)),AVERAGEIFS(ObservedSpeciesData!K$2:K$4955,ObservedSpeciesData!$A$2:$A$4955,$A1474,ObservedSpeciesData!$D$2:$D$4955,$D1474),"")</f>
        <v>90</v>
      </c>
      <c r="L1474" s="26">
        <f>IF(ISNUMBER(AVERAGEIFS(ObservedSpeciesData!L$2:L$4955,ObservedSpeciesData!$A$2:$A$4955,$A1474,ObservedSpeciesData!$D$2:$D$4955,$D1474)),AVERAGEIFS(ObservedSpeciesData!L$2:L$4955,ObservedSpeciesData!$A$2:$A$4955,$A1474,ObservedSpeciesData!$D$2:$D$4955,$D1474),"")</f>
        <v>2482.6666666666665</v>
      </c>
      <c r="M1474" s="23">
        <f>IF(ISNUMBER(AVERAGEIFS(ObservedSpeciesData!M$2:M$4955,ObservedSpeciesData!$A$2:$A$4955,$A1474,ObservedSpeciesData!$D$2:$D$4955,$D1474)),AVERAGEIFS(ObservedSpeciesData!M$2:M$4955,ObservedSpeciesData!$A$2:$A$4955,$A1474,ObservedSpeciesData!$D$2:$D$4955,$D1474),"")</f>
        <v>248.26666666666665</v>
      </c>
      <c r="N1474" s="23" t="str">
        <f>IF(ISNUMBER(AVERAGEIFS(ObservedSpeciesData!N$2:N$4955,ObservedSpeciesData!$A$2:$A$4955,$A1474,ObservedSpeciesData!$D$2:$D$4955,$D1474)),AVERAGEIFS(ObservedSpeciesData!N$2:N$4955,ObservedSpeciesData!$A$2:$A$4955,$A1474,ObservedSpeciesData!$D$2:$D$4955,$D1474),"")</f>
        <v/>
      </c>
      <c r="O1474" s="23" t="str">
        <f>IF(ISNUMBER(AVERAGEIFS(ObservedSpeciesData!O$2:O$4955,ObservedSpeciesData!$A$2:$A$4955,$A1474,ObservedSpeciesData!$D$2:$D$4955,$D1474)),AVERAGEIFS(ObservedSpeciesData!O$2:O$4955,ObservedSpeciesData!$A$2:$A$4955,$A1474,ObservedSpeciesData!$D$2:$D$4955,$D1474),"")</f>
        <v/>
      </c>
      <c r="P1474" s="23" t="str">
        <f>IF(ISNUMBER(AVERAGEIFS(ObservedSpeciesData!P$2:P$4955,ObservedSpeciesData!$A$2:$A$4955,$A1474,ObservedSpeciesData!$C$2:$C$4955,$C1474,ObservedSpeciesData!$D$2:$D$4955,$D1474)),AVERAGEIFS(ObservedSpeciesData!P$2:P$4955,ObservedSpeciesData!$A$2:$A$4955,$A1474,ObservedSpeciesData!$C$2:$C$4955,$C1474,ObservedSpeciesData!$D$2:$D$4955,$D1474),"")</f>
        <v/>
      </c>
      <c r="Q1474" s="23"/>
      <c r="R1474" s="25" t="str">
        <f>IF(ISNUMBER(AVERAGEIFS(ObservedSpeciesData!R$2:R$4955,ObservedSpeciesData!$A$2:$A$4955,$A1474,ObservedSpeciesData!$D$2:$D$4955,$D1474)),AVERAGEIFS(ObservedSpeciesData!R$2:R$4955,ObservedSpeciesData!$A$2:$A$4955,$A1474,ObservedSpeciesData!$D$2:$D$4955,$D1474),"")</f>
        <v/>
      </c>
      <c r="S1474" s="25" t="str">
        <f>IF(ISNUMBER(AVERAGEIFS(ObservedSpeciesData!S$2:S$4955,ObservedSpeciesData!$A$2:$A$4955,$A1474,ObservedSpeciesData!$D$2:$D$4955,$D1474)),AVERAGEIFS(ObservedSpeciesData!S$2:S$4955,ObservedSpeciesData!$A$2:$A$4955,$A1474,ObservedSpeciesData!$D$2:$D$4955,$D1474),"")</f>
        <v/>
      </c>
      <c r="T1474" s="23" t="str">
        <f>IF(ISNUMBER(AVERAGEIFS(ObservedSpeciesData!T$2:T$4955,ObservedSpeciesData!$A$2:$A$4955,$A1474,ObservedSpeciesData!$D$2:$D$4955,$D1474)),AVERAGEIFS(ObservedSpeciesData!T$2:T$4955,ObservedSpeciesData!$A$2:$A$4955,$A1474,ObservedSpeciesData!$D$2:$D$4955,$D1474),"")</f>
        <v/>
      </c>
      <c r="U1474" s="24" t="str">
        <f>IF(ISNUMBER(AVERAGEIFS(ObservedSpeciesData!U$2:U$4955,ObservedSpeciesData!$A$2:$A$4955,$A1474,ObservedSpeciesData!$C$2:$C$4955,$C1474,ObservedSpeciesData!$D$2:$D$4955,$D1474)),AVERAGEIFS(ObservedSpeciesData!U$2:U$4955,ObservedSpeciesData!$A$2:$A$4955,$A1474,ObservedSpeciesData!$C$2:$C$4955,$C1474,ObservedSpeciesData!$D$2:$D$4955,$D1474),"")</f>
        <v/>
      </c>
      <c r="V1474" s="23" t="str">
        <f>IF(ISNUMBER(AVERAGEIFS(ObservedSpeciesData!V$2:V$4955,ObservedSpeciesData!$A$2:$A$4955,$A1474,ObservedSpeciesData!$D$2:$D$4955,$D1474)),AVERAGEIFS(ObservedSpeciesData!V$2:V$4955,ObservedSpeciesData!$A$2:$A$4955,$A1474,ObservedSpeciesData!$D$2:$D$4955,$D1474),"")</f>
        <v/>
      </c>
      <c r="W1474" s="23" t="str">
        <f>IF(ISNUMBER(AVERAGEIFS(ObservedSpeciesData!W$2:W$4955,ObservedSpeciesData!$A$2:$A$4955,$A1474,ObservedSpeciesData!$D$2:$D$4955,$D1474)),AVERAGEIFS(ObservedSpeciesData!W$2:W$4955,ObservedSpeciesData!$A$2:$A$4955,$A1474,ObservedSpeciesData!$D$2:$D$4955,$D1474),"")</f>
        <v/>
      </c>
      <c r="X1474" s="23" t="str">
        <f>IF(ISNUMBER(AVERAGEIFS(ObservedSpeciesData!X$2:X$4955,ObservedSpeciesData!$A$2:$A$4955,$A1474,ObservedSpeciesData!$D$2:$D$4955,$D1474)),AVERAGEIFS(ObservedSpeciesData!X$2:X$4955,ObservedSpeciesData!$A$2:$A$4955,$A1474,ObservedSpeciesData!$D$2:$D$4955,$D1474),"")</f>
        <v/>
      </c>
      <c r="Y1474" s="23" t="str">
        <f>IF(ISNUMBER(AVERAGEIFS(ObservedSpeciesData!Y$2:Y$4955,ObservedSpeciesData!$A$2:$A$4955,$A1474,ObservedSpeciesData!$D$2:$D$4955,$D1474)),AVERAGEIFS(ObservedSpeciesData!Y$2:Y$4955,ObservedSpeciesData!$A$2:$A$4955,$A1474,ObservedSpeciesData!$D$2:$D$4955,$D1474),"")</f>
        <v/>
      </c>
      <c r="Z1474" s="23" t="str">
        <f>IF(ISNUMBER(AVERAGEIFS(ObservedSpeciesData!Z$2:Z$4955,ObservedSpeciesData!$A$2:$A$4955,$A1474,ObservedSpeciesData!$D$2:$D$4955,$D1474)),AVERAGEIFS(ObservedSpeciesData!Z$2:Z$4955,ObservedSpeciesData!$A$2:$A$4955,$A1474,ObservedSpeciesData!$D$2:$D$4955,$D1474),"")</f>
        <v/>
      </c>
      <c r="AA1474" s="23" t="str">
        <f>IF(ISNUMBER(AVERAGEIFS(ObservedSpeciesData!AA$2:AA$4955,ObservedSpeciesData!$A$2:$A$4955,$A1474,ObservedSpeciesData!$D$2:$D$4955,$D1474)),AVERAGEIFS(ObservedSpeciesData!AA$2:AA$4955,ObservedSpeciesData!$A$2:$A$4955,$A1474,ObservedSpeciesData!$D$2:$D$4955,$D1474),"")</f>
        <v/>
      </c>
      <c r="AB1474" s="24" t="str">
        <f>IF(ISNUMBER(AVERAGEIFS(ObservedSpeciesData!AB$2:AB$4955,ObservedSpeciesData!$A$2:$A$4955,$A1474,ObservedSpeciesData!$D$2:$D$4955,$D1474)),AVERAGEIFS(ObservedSpeciesData!AB$2:AB$4955,ObservedSpeciesData!$A$2:$A$4955,$A1474,ObservedSpeciesData!$D$2:$D$4955,$D1474),"")</f>
        <v/>
      </c>
      <c r="AC1474" s="24" t="str">
        <f>IF(ISNUMBER(AVERAGEIFS(ObservedSpeciesData!AC$2:AC$4955,ObservedSpeciesData!$A$2:$A$4955,$A1474,ObservedSpeciesData!$D$2:$D$4955,$D1474)),AVERAGEIFS(ObservedSpeciesData!AC$2:AC$4955,ObservedSpeciesData!$A$2:$A$4955,$A1474,ObservedSpeciesData!$D$2:$D$4955,$D1474),"")</f>
        <v/>
      </c>
      <c r="AD1474" s="23" t="str">
        <f>IF(ISNUMBER(AVERAGEIFS(ObservedSpeciesData!AD$2:AD$4955,ObservedSpeciesData!$A$2:$A$4955,$A1474,ObservedSpeciesData!$D$2:$D$4955,$D1474)),AVERAGEIFS(ObservedSpeciesData!AD$2:AD$4955,ObservedSpeciesData!$A$2:$A$4955,$A1474,ObservedSpeciesData!$D$2:$D$4955,$D1474),"")</f>
        <v/>
      </c>
      <c r="AE1474" s="24" t="str">
        <f>IF(ISNUMBER(AVERAGEIFS(ObservedSpeciesData!AE$2:AE$4955,ObservedSpeciesData!$A$2:$A$4955,$A1474,ObservedSpeciesData!$D$2:$D$4955,$D1474)),AVERAGEIFS(ObservedSpeciesData!AE$2:AE$4955,ObservedSpeciesData!$A$2:$A$4955,$A1474,ObservedSpeciesData!$D$2:$D$4955,$D1474),"")</f>
        <v/>
      </c>
      <c r="AF1474" s="23"/>
      <c r="AG1474" s="24"/>
      <c r="AH1474" s="23" t="str">
        <f>IF(ISNUMBER(AVERAGEIFS(ObservedSpeciesData!AH$2:AH$4955,ObservedSpeciesData!$A$2:$A$4955,$A1474,ObservedSpeciesData!$D$2:$D$4955,$D1474)),AVERAGEIFS(ObservedSpeciesData!AH$2:AH$4955,ObservedSpeciesData!$A$2:$A$4955,$A1474,ObservedSpeciesData!$D$2:$D$4955,$D1474),"")</f>
        <v/>
      </c>
      <c r="AI1474" s="23" t="str">
        <f>IF(ISNUMBER(AVERAGEIFS(ObservedSpeciesData!AI$2:AI$4955,ObservedSpeciesData!$A$2:$A$4955,$A1474,ObservedSpeciesData!$C$2:$C$4955,$C1474,ObservedSpeciesData!$D$2:$D$4955,$D1474)),AVERAGEIFS(ObservedSpeciesData!AI$2:AI$4955,ObservedSpeciesData!$A$2:$A$4955,$A1474,ObservedSpeciesData!$C$2:$C$4955,$C1474,ObservedSpeciesData!$D$2:$D$4955,$D1474),"")</f>
        <v/>
      </c>
      <c r="AJ1474" s="2">
        <f>COUNTIFS(ObservedSpeciesData!$A$2:$A$828,$A1474,ObservedSpeciesData!$D$2:$D$828,$D1474)</f>
        <v>0</v>
      </c>
      <c r="AK1474" s="2">
        <f t="shared" ref="AK1474:AK1525" si="23">COUNT(M1474:AI1474)</f>
        <v>1</v>
      </c>
    </row>
    <row r="1475" spans="1:37" x14ac:dyDescent="0.25">
      <c r="A1475" s="14" t="s">
        <v>83</v>
      </c>
      <c r="B1475" t="s">
        <v>80</v>
      </c>
      <c r="C1475" t="s">
        <v>79</v>
      </c>
      <c r="D1475" s="13">
        <v>42446</v>
      </c>
      <c r="E1475">
        <v>1</v>
      </c>
      <c r="F1475">
        <v>200</v>
      </c>
      <c r="G1475" s="2" t="s">
        <v>87</v>
      </c>
      <c r="H1475" s="2" t="s">
        <v>13</v>
      </c>
      <c r="I1475">
        <v>13</v>
      </c>
      <c r="J1475" s="2" t="s">
        <v>88</v>
      </c>
      <c r="K1475" s="2">
        <f>IF(ISNUMBER(AVERAGEIFS(ObservedSpeciesData!K$2:K$4955,ObservedSpeciesData!$A$2:$A$4955,$A1475,ObservedSpeciesData!$D$2:$D$4955,$D1475)),AVERAGEIFS(ObservedSpeciesData!K$2:K$4955,ObservedSpeciesData!$A$2:$A$4955,$A1475,ObservedSpeciesData!$D$2:$D$4955,$D1475),"")</f>
        <v>180</v>
      </c>
      <c r="L1475" s="26">
        <f>IF(ISNUMBER(AVERAGEIFS(ObservedSpeciesData!L$2:L$4955,ObservedSpeciesData!$A$2:$A$4955,$A1475,ObservedSpeciesData!$D$2:$D$4955,$D1475)),AVERAGEIFS(ObservedSpeciesData!L$2:L$4955,ObservedSpeciesData!$A$2:$A$4955,$A1475,ObservedSpeciesData!$D$2:$D$4955,$D1475),"")</f>
        <v>2505.3333333333335</v>
      </c>
      <c r="M1475" s="23">
        <f>IF(ISNUMBER(AVERAGEIFS(ObservedSpeciesData!M$2:M$4955,ObservedSpeciesData!$A$2:$A$4955,$A1475,ObservedSpeciesData!$D$2:$D$4955,$D1475)),AVERAGEIFS(ObservedSpeciesData!M$2:M$4955,ObservedSpeciesData!$A$2:$A$4955,$A1475,ObservedSpeciesData!$D$2:$D$4955,$D1475),"")</f>
        <v>250.5333333333333</v>
      </c>
      <c r="N1475" s="23" t="str">
        <f>IF(ISNUMBER(AVERAGEIFS(ObservedSpeciesData!N$2:N$4955,ObservedSpeciesData!$A$2:$A$4955,$A1475,ObservedSpeciesData!$D$2:$D$4955,$D1475)),AVERAGEIFS(ObservedSpeciesData!N$2:N$4955,ObservedSpeciesData!$A$2:$A$4955,$A1475,ObservedSpeciesData!$D$2:$D$4955,$D1475),"")</f>
        <v/>
      </c>
      <c r="O1475" s="23" t="str">
        <f>IF(ISNUMBER(AVERAGEIFS(ObservedSpeciesData!O$2:O$4955,ObservedSpeciesData!$A$2:$A$4955,$A1475,ObservedSpeciesData!$D$2:$D$4955,$D1475)),AVERAGEIFS(ObservedSpeciesData!O$2:O$4955,ObservedSpeciesData!$A$2:$A$4955,$A1475,ObservedSpeciesData!$D$2:$D$4955,$D1475),"")</f>
        <v/>
      </c>
      <c r="P1475" s="23" t="str">
        <f>IF(ISNUMBER(AVERAGEIFS(ObservedSpeciesData!P$2:P$4955,ObservedSpeciesData!$A$2:$A$4955,$A1475,ObservedSpeciesData!$C$2:$C$4955,$C1475,ObservedSpeciesData!$D$2:$D$4955,$D1475)),AVERAGEIFS(ObservedSpeciesData!P$2:P$4955,ObservedSpeciesData!$A$2:$A$4955,$A1475,ObservedSpeciesData!$C$2:$C$4955,$C1475,ObservedSpeciesData!$D$2:$D$4955,$D1475),"")</f>
        <v/>
      </c>
      <c r="Q1475" s="23"/>
      <c r="R1475" s="25" t="str">
        <f>IF(ISNUMBER(AVERAGEIFS(ObservedSpeciesData!R$2:R$4955,ObservedSpeciesData!$A$2:$A$4955,$A1475,ObservedSpeciesData!$D$2:$D$4955,$D1475)),AVERAGEIFS(ObservedSpeciesData!R$2:R$4955,ObservedSpeciesData!$A$2:$A$4955,$A1475,ObservedSpeciesData!$D$2:$D$4955,$D1475),"")</f>
        <v/>
      </c>
      <c r="S1475" s="25" t="str">
        <f>IF(ISNUMBER(AVERAGEIFS(ObservedSpeciesData!S$2:S$4955,ObservedSpeciesData!$A$2:$A$4955,$A1475,ObservedSpeciesData!$D$2:$D$4955,$D1475)),AVERAGEIFS(ObservedSpeciesData!S$2:S$4955,ObservedSpeciesData!$A$2:$A$4955,$A1475,ObservedSpeciesData!$D$2:$D$4955,$D1475),"")</f>
        <v/>
      </c>
      <c r="T1475" s="23" t="str">
        <f>IF(ISNUMBER(AVERAGEIFS(ObservedSpeciesData!T$2:T$4955,ObservedSpeciesData!$A$2:$A$4955,$A1475,ObservedSpeciesData!$D$2:$D$4955,$D1475)),AVERAGEIFS(ObservedSpeciesData!T$2:T$4955,ObservedSpeciesData!$A$2:$A$4955,$A1475,ObservedSpeciesData!$D$2:$D$4955,$D1475),"")</f>
        <v/>
      </c>
      <c r="U1475" s="24" t="str">
        <f>IF(ISNUMBER(AVERAGEIFS(ObservedSpeciesData!U$2:U$4955,ObservedSpeciesData!$A$2:$A$4955,$A1475,ObservedSpeciesData!$C$2:$C$4955,$C1475,ObservedSpeciesData!$D$2:$D$4955,$D1475)),AVERAGEIFS(ObservedSpeciesData!U$2:U$4955,ObservedSpeciesData!$A$2:$A$4955,$A1475,ObservedSpeciesData!$C$2:$C$4955,$C1475,ObservedSpeciesData!$D$2:$D$4955,$D1475),"")</f>
        <v/>
      </c>
      <c r="V1475" s="23" t="str">
        <f>IF(ISNUMBER(AVERAGEIFS(ObservedSpeciesData!V$2:V$4955,ObservedSpeciesData!$A$2:$A$4955,$A1475,ObservedSpeciesData!$D$2:$D$4955,$D1475)),AVERAGEIFS(ObservedSpeciesData!V$2:V$4955,ObservedSpeciesData!$A$2:$A$4955,$A1475,ObservedSpeciesData!$D$2:$D$4955,$D1475),"")</f>
        <v/>
      </c>
      <c r="W1475" s="23" t="str">
        <f>IF(ISNUMBER(AVERAGEIFS(ObservedSpeciesData!W$2:W$4955,ObservedSpeciesData!$A$2:$A$4955,$A1475,ObservedSpeciesData!$D$2:$D$4955,$D1475)),AVERAGEIFS(ObservedSpeciesData!W$2:W$4955,ObservedSpeciesData!$A$2:$A$4955,$A1475,ObservedSpeciesData!$D$2:$D$4955,$D1475),"")</f>
        <v/>
      </c>
      <c r="X1475" s="23" t="str">
        <f>IF(ISNUMBER(AVERAGEIFS(ObservedSpeciesData!X$2:X$4955,ObservedSpeciesData!$A$2:$A$4955,$A1475,ObservedSpeciesData!$D$2:$D$4955,$D1475)),AVERAGEIFS(ObservedSpeciesData!X$2:X$4955,ObservedSpeciesData!$A$2:$A$4955,$A1475,ObservedSpeciesData!$D$2:$D$4955,$D1475),"")</f>
        <v/>
      </c>
      <c r="Y1475" s="23" t="str">
        <f>IF(ISNUMBER(AVERAGEIFS(ObservedSpeciesData!Y$2:Y$4955,ObservedSpeciesData!$A$2:$A$4955,$A1475,ObservedSpeciesData!$D$2:$D$4955,$D1475)),AVERAGEIFS(ObservedSpeciesData!Y$2:Y$4955,ObservedSpeciesData!$A$2:$A$4955,$A1475,ObservedSpeciesData!$D$2:$D$4955,$D1475),"")</f>
        <v/>
      </c>
      <c r="Z1475" s="23" t="str">
        <f>IF(ISNUMBER(AVERAGEIFS(ObservedSpeciesData!Z$2:Z$4955,ObservedSpeciesData!$A$2:$A$4955,$A1475,ObservedSpeciesData!$D$2:$D$4955,$D1475)),AVERAGEIFS(ObservedSpeciesData!Z$2:Z$4955,ObservedSpeciesData!$A$2:$A$4955,$A1475,ObservedSpeciesData!$D$2:$D$4955,$D1475),"")</f>
        <v/>
      </c>
      <c r="AA1475" s="23" t="str">
        <f>IF(ISNUMBER(AVERAGEIFS(ObservedSpeciesData!AA$2:AA$4955,ObservedSpeciesData!$A$2:$A$4955,$A1475,ObservedSpeciesData!$D$2:$D$4955,$D1475)),AVERAGEIFS(ObservedSpeciesData!AA$2:AA$4955,ObservedSpeciesData!$A$2:$A$4955,$A1475,ObservedSpeciesData!$D$2:$D$4955,$D1475),"")</f>
        <v/>
      </c>
      <c r="AB1475" s="24" t="str">
        <f>IF(ISNUMBER(AVERAGEIFS(ObservedSpeciesData!AB$2:AB$4955,ObservedSpeciesData!$A$2:$A$4955,$A1475,ObservedSpeciesData!$D$2:$D$4955,$D1475)),AVERAGEIFS(ObservedSpeciesData!AB$2:AB$4955,ObservedSpeciesData!$A$2:$A$4955,$A1475,ObservedSpeciesData!$D$2:$D$4955,$D1475),"")</f>
        <v/>
      </c>
      <c r="AC1475" s="24" t="str">
        <f>IF(ISNUMBER(AVERAGEIFS(ObservedSpeciesData!AC$2:AC$4955,ObservedSpeciesData!$A$2:$A$4955,$A1475,ObservedSpeciesData!$D$2:$D$4955,$D1475)),AVERAGEIFS(ObservedSpeciesData!AC$2:AC$4955,ObservedSpeciesData!$A$2:$A$4955,$A1475,ObservedSpeciesData!$D$2:$D$4955,$D1475),"")</f>
        <v/>
      </c>
      <c r="AD1475" s="23" t="str">
        <f>IF(ISNUMBER(AVERAGEIFS(ObservedSpeciesData!AD$2:AD$4955,ObservedSpeciesData!$A$2:$A$4955,$A1475,ObservedSpeciesData!$D$2:$D$4955,$D1475)),AVERAGEIFS(ObservedSpeciesData!AD$2:AD$4955,ObservedSpeciesData!$A$2:$A$4955,$A1475,ObservedSpeciesData!$D$2:$D$4955,$D1475),"")</f>
        <v/>
      </c>
      <c r="AE1475" s="24" t="str">
        <f>IF(ISNUMBER(AVERAGEIFS(ObservedSpeciesData!AE$2:AE$4955,ObservedSpeciesData!$A$2:$A$4955,$A1475,ObservedSpeciesData!$D$2:$D$4955,$D1475)),AVERAGEIFS(ObservedSpeciesData!AE$2:AE$4955,ObservedSpeciesData!$A$2:$A$4955,$A1475,ObservedSpeciesData!$D$2:$D$4955,$D1475),"")</f>
        <v/>
      </c>
      <c r="AF1475" s="23"/>
      <c r="AG1475" s="24"/>
      <c r="AH1475" s="23" t="str">
        <f>IF(ISNUMBER(AVERAGEIFS(ObservedSpeciesData!AH$2:AH$4955,ObservedSpeciesData!$A$2:$A$4955,$A1475,ObservedSpeciesData!$D$2:$D$4955,$D1475)),AVERAGEIFS(ObservedSpeciesData!AH$2:AH$4955,ObservedSpeciesData!$A$2:$A$4955,$A1475,ObservedSpeciesData!$D$2:$D$4955,$D1475),"")</f>
        <v/>
      </c>
      <c r="AI1475" s="23" t="str">
        <f>IF(ISNUMBER(AVERAGEIFS(ObservedSpeciesData!AI$2:AI$4955,ObservedSpeciesData!$A$2:$A$4955,$A1475,ObservedSpeciesData!$C$2:$C$4955,$C1475,ObservedSpeciesData!$D$2:$D$4955,$D1475)),AVERAGEIFS(ObservedSpeciesData!AI$2:AI$4955,ObservedSpeciesData!$A$2:$A$4955,$A1475,ObservedSpeciesData!$C$2:$C$4955,$C1475,ObservedSpeciesData!$D$2:$D$4955,$D1475),"")</f>
        <v/>
      </c>
      <c r="AJ1475" s="2">
        <f>COUNTIFS(ObservedSpeciesData!$A$2:$A$828,$A1475,ObservedSpeciesData!$D$2:$D$828,$D1475)</f>
        <v>0</v>
      </c>
      <c r="AK1475" s="2">
        <f t="shared" si="23"/>
        <v>1</v>
      </c>
    </row>
    <row r="1476" spans="1:37" x14ac:dyDescent="0.25">
      <c r="A1476" s="14" t="s">
        <v>82</v>
      </c>
      <c r="B1476" t="s">
        <v>80</v>
      </c>
      <c r="C1476" t="s">
        <v>79</v>
      </c>
      <c r="D1476" s="13">
        <v>42446</v>
      </c>
      <c r="E1476">
        <v>1</v>
      </c>
      <c r="F1476">
        <v>350</v>
      </c>
      <c r="G1476" s="2" t="s">
        <v>87</v>
      </c>
      <c r="H1476" s="2" t="s">
        <v>13</v>
      </c>
      <c r="I1476">
        <v>13</v>
      </c>
      <c r="J1476" s="2" t="s">
        <v>88</v>
      </c>
      <c r="K1476" s="2">
        <f>IF(ISNUMBER(AVERAGEIFS(ObservedSpeciesData!K$2:K$4955,ObservedSpeciesData!$A$2:$A$4955,$A1476,ObservedSpeciesData!$D$2:$D$4955,$D1476)),AVERAGEIFS(ObservedSpeciesData!K$2:K$4955,ObservedSpeciesData!$A$2:$A$4955,$A1476,ObservedSpeciesData!$D$2:$D$4955,$D1476),"")</f>
        <v>315</v>
      </c>
      <c r="L1476" s="26">
        <f>IF(ISNUMBER(AVERAGEIFS(ObservedSpeciesData!L$2:L$4955,ObservedSpeciesData!$A$2:$A$4955,$A1476,ObservedSpeciesData!$D$2:$D$4955,$D1476)),AVERAGEIFS(ObservedSpeciesData!L$2:L$4955,ObservedSpeciesData!$A$2:$A$4955,$A1476,ObservedSpeciesData!$D$2:$D$4955,$D1476),"")</f>
        <v>2437.3333333333335</v>
      </c>
      <c r="M1476" s="23">
        <f>IF(ISNUMBER(AVERAGEIFS(ObservedSpeciesData!M$2:M$4955,ObservedSpeciesData!$A$2:$A$4955,$A1476,ObservedSpeciesData!$D$2:$D$4955,$D1476)),AVERAGEIFS(ObservedSpeciesData!M$2:M$4955,ObservedSpeciesData!$A$2:$A$4955,$A1476,ObservedSpeciesData!$D$2:$D$4955,$D1476),"")</f>
        <v>243.73333333333335</v>
      </c>
      <c r="N1476" s="23" t="str">
        <f>IF(ISNUMBER(AVERAGEIFS(ObservedSpeciesData!N$2:N$4955,ObservedSpeciesData!$A$2:$A$4955,$A1476,ObservedSpeciesData!$D$2:$D$4955,$D1476)),AVERAGEIFS(ObservedSpeciesData!N$2:N$4955,ObservedSpeciesData!$A$2:$A$4955,$A1476,ObservedSpeciesData!$D$2:$D$4955,$D1476),"")</f>
        <v/>
      </c>
      <c r="O1476" s="23" t="str">
        <f>IF(ISNUMBER(AVERAGEIFS(ObservedSpeciesData!O$2:O$4955,ObservedSpeciesData!$A$2:$A$4955,$A1476,ObservedSpeciesData!$D$2:$D$4955,$D1476)),AVERAGEIFS(ObservedSpeciesData!O$2:O$4955,ObservedSpeciesData!$A$2:$A$4955,$A1476,ObservedSpeciesData!$D$2:$D$4955,$D1476),"")</f>
        <v/>
      </c>
      <c r="P1476" s="23" t="str">
        <f>IF(ISNUMBER(AVERAGEIFS(ObservedSpeciesData!P$2:P$4955,ObservedSpeciesData!$A$2:$A$4955,$A1476,ObservedSpeciesData!$C$2:$C$4955,$C1476,ObservedSpeciesData!$D$2:$D$4955,$D1476)),AVERAGEIFS(ObservedSpeciesData!P$2:P$4955,ObservedSpeciesData!$A$2:$A$4955,$A1476,ObservedSpeciesData!$C$2:$C$4955,$C1476,ObservedSpeciesData!$D$2:$D$4955,$D1476),"")</f>
        <v/>
      </c>
      <c r="Q1476" s="23"/>
      <c r="R1476" s="25" t="str">
        <f>IF(ISNUMBER(AVERAGEIFS(ObservedSpeciesData!R$2:R$4955,ObservedSpeciesData!$A$2:$A$4955,$A1476,ObservedSpeciesData!$D$2:$D$4955,$D1476)),AVERAGEIFS(ObservedSpeciesData!R$2:R$4955,ObservedSpeciesData!$A$2:$A$4955,$A1476,ObservedSpeciesData!$D$2:$D$4955,$D1476),"")</f>
        <v/>
      </c>
      <c r="S1476" s="25" t="str">
        <f>IF(ISNUMBER(AVERAGEIFS(ObservedSpeciesData!S$2:S$4955,ObservedSpeciesData!$A$2:$A$4955,$A1476,ObservedSpeciesData!$D$2:$D$4955,$D1476)),AVERAGEIFS(ObservedSpeciesData!S$2:S$4955,ObservedSpeciesData!$A$2:$A$4955,$A1476,ObservedSpeciesData!$D$2:$D$4955,$D1476),"")</f>
        <v/>
      </c>
      <c r="T1476" s="23" t="str">
        <f>IF(ISNUMBER(AVERAGEIFS(ObservedSpeciesData!T$2:T$4955,ObservedSpeciesData!$A$2:$A$4955,$A1476,ObservedSpeciesData!$D$2:$D$4955,$D1476)),AVERAGEIFS(ObservedSpeciesData!T$2:T$4955,ObservedSpeciesData!$A$2:$A$4955,$A1476,ObservedSpeciesData!$D$2:$D$4955,$D1476),"")</f>
        <v/>
      </c>
      <c r="U1476" s="24" t="str">
        <f>IF(ISNUMBER(AVERAGEIFS(ObservedSpeciesData!U$2:U$4955,ObservedSpeciesData!$A$2:$A$4955,$A1476,ObservedSpeciesData!$C$2:$C$4955,$C1476,ObservedSpeciesData!$D$2:$D$4955,$D1476)),AVERAGEIFS(ObservedSpeciesData!U$2:U$4955,ObservedSpeciesData!$A$2:$A$4955,$A1476,ObservedSpeciesData!$C$2:$C$4955,$C1476,ObservedSpeciesData!$D$2:$D$4955,$D1476),"")</f>
        <v/>
      </c>
      <c r="V1476" s="23" t="str">
        <f>IF(ISNUMBER(AVERAGEIFS(ObservedSpeciesData!V$2:V$4955,ObservedSpeciesData!$A$2:$A$4955,$A1476,ObservedSpeciesData!$D$2:$D$4955,$D1476)),AVERAGEIFS(ObservedSpeciesData!V$2:V$4955,ObservedSpeciesData!$A$2:$A$4955,$A1476,ObservedSpeciesData!$D$2:$D$4955,$D1476),"")</f>
        <v/>
      </c>
      <c r="W1476" s="23" t="str">
        <f>IF(ISNUMBER(AVERAGEIFS(ObservedSpeciesData!W$2:W$4955,ObservedSpeciesData!$A$2:$A$4955,$A1476,ObservedSpeciesData!$D$2:$D$4955,$D1476)),AVERAGEIFS(ObservedSpeciesData!W$2:W$4955,ObservedSpeciesData!$A$2:$A$4955,$A1476,ObservedSpeciesData!$D$2:$D$4955,$D1476),"")</f>
        <v/>
      </c>
      <c r="X1476" s="23" t="str">
        <f>IF(ISNUMBER(AVERAGEIFS(ObservedSpeciesData!X$2:X$4955,ObservedSpeciesData!$A$2:$A$4955,$A1476,ObservedSpeciesData!$D$2:$D$4955,$D1476)),AVERAGEIFS(ObservedSpeciesData!X$2:X$4955,ObservedSpeciesData!$A$2:$A$4955,$A1476,ObservedSpeciesData!$D$2:$D$4955,$D1476),"")</f>
        <v/>
      </c>
      <c r="Y1476" s="23" t="str">
        <f>IF(ISNUMBER(AVERAGEIFS(ObservedSpeciesData!Y$2:Y$4955,ObservedSpeciesData!$A$2:$A$4955,$A1476,ObservedSpeciesData!$D$2:$D$4955,$D1476)),AVERAGEIFS(ObservedSpeciesData!Y$2:Y$4955,ObservedSpeciesData!$A$2:$A$4955,$A1476,ObservedSpeciesData!$D$2:$D$4955,$D1476),"")</f>
        <v/>
      </c>
      <c r="Z1476" s="23" t="str">
        <f>IF(ISNUMBER(AVERAGEIFS(ObservedSpeciesData!Z$2:Z$4955,ObservedSpeciesData!$A$2:$A$4955,$A1476,ObservedSpeciesData!$D$2:$D$4955,$D1476)),AVERAGEIFS(ObservedSpeciesData!Z$2:Z$4955,ObservedSpeciesData!$A$2:$A$4955,$A1476,ObservedSpeciesData!$D$2:$D$4955,$D1476),"")</f>
        <v/>
      </c>
      <c r="AA1476" s="23" t="str">
        <f>IF(ISNUMBER(AVERAGEIFS(ObservedSpeciesData!AA$2:AA$4955,ObservedSpeciesData!$A$2:$A$4955,$A1476,ObservedSpeciesData!$D$2:$D$4955,$D1476)),AVERAGEIFS(ObservedSpeciesData!AA$2:AA$4955,ObservedSpeciesData!$A$2:$A$4955,$A1476,ObservedSpeciesData!$D$2:$D$4955,$D1476),"")</f>
        <v/>
      </c>
      <c r="AB1476" s="24" t="str">
        <f>IF(ISNUMBER(AVERAGEIFS(ObservedSpeciesData!AB$2:AB$4955,ObservedSpeciesData!$A$2:$A$4955,$A1476,ObservedSpeciesData!$D$2:$D$4955,$D1476)),AVERAGEIFS(ObservedSpeciesData!AB$2:AB$4955,ObservedSpeciesData!$A$2:$A$4955,$A1476,ObservedSpeciesData!$D$2:$D$4955,$D1476),"")</f>
        <v/>
      </c>
      <c r="AC1476" s="24" t="str">
        <f>IF(ISNUMBER(AVERAGEIFS(ObservedSpeciesData!AC$2:AC$4955,ObservedSpeciesData!$A$2:$A$4955,$A1476,ObservedSpeciesData!$D$2:$D$4955,$D1476)),AVERAGEIFS(ObservedSpeciesData!AC$2:AC$4955,ObservedSpeciesData!$A$2:$A$4955,$A1476,ObservedSpeciesData!$D$2:$D$4955,$D1476),"")</f>
        <v/>
      </c>
      <c r="AD1476" s="23" t="str">
        <f>IF(ISNUMBER(AVERAGEIFS(ObservedSpeciesData!AD$2:AD$4955,ObservedSpeciesData!$A$2:$A$4955,$A1476,ObservedSpeciesData!$D$2:$D$4955,$D1476)),AVERAGEIFS(ObservedSpeciesData!AD$2:AD$4955,ObservedSpeciesData!$A$2:$A$4955,$A1476,ObservedSpeciesData!$D$2:$D$4955,$D1476),"")</f>
        <v/>
      </c>
      <c r="AE1476" s="24" t="str">
        <f>IF(ISNUMBER(AVERAGEIFS(ObservedSpeciesData!AE$2:AE$4955,ObservedSpeciesData!$A$2:$A$4955,$A1476,ObservedSpeciesData!$D$2:$D$4955,$D1476)),AVERAGEIFS(ObservedSpeciesData!AE$2:AE$4955,ObservedSpeciesData!$A$2:$A$4955,$A1476,ObservedSpeciesData!$D$2:$D$4955,$D1476),"")</f>
        <v/>
      </c>
      <c r="AF1476" s="23"/>
      <c r="AG1476" s="24"/>
      <c r="AH1476" s="23" t="str">
        <f>IF(ISNUMBER(AVERAGEIFS(ObservedSpeciesData!AH$2:AH$4955,ObservedSpeciesData!$A$2:$A$4955,$A1476,ObservedSpeciesData!$D$2:$D$4955,$D1476)),AVERAGEIFS(ObservedSpeciesData!AH$2:AH$4955,ObservedSpeciesData!$A$2:$A$4955,$A1476,ObservedSpeciesData!$D$2:$D$4955,$D1476),"")</f>
        <v/>
      </c>
      <c r="AI1476" s="23" t="str">
        <f>IF(ISNUMBER(AVERAGEIFS(ObservedSpeciesData!AI$2:AI$4955,ObservedSpeciesData!$A$2:$A$4955,$A1476,ObservedSpeciesData!$C$2:$C$4955,$C1476,ObservedSpeciesData!$D$2:$D$4955,$D1476)),AVERAGEIFS(ObservedSpeciesData!AI$2:AI$4955,ObservedSpeciesData!$A$2:$A$4955,$A1476,ObservedSpeciesData!$C$2:$C$4955,$C1476,ObservedSpeciesData!$D$2:$D$4955,$D1476),"")</f>
        <v/>
      </c>
      <c r="AJ1476" s="2">
        <f>COUNTIFS(ObservedSpeciesData!$A$2:$A$828,$A1476,ObservedSpeciesData!$D$2:$D$828,$D1476)</f>
        <v>0</v>
      </c>
      <c r="AK1476" s="2">
        <f t="shared" si="23"/>
        <v>1</v>
      </c>
    </row>
    <row r="1477" spans="1:37" x14ac:dyDescent="0.25">
      <c r="A1477" s="14" t="s">
        <v>81</v>
      </c>
      <c r="B1477" t="s">
        <v>80</v>
      </c>
      <c r="C1477" t="s">
        <v>79</v>
      </c>
      <c r="D1477" s="13">
        <v>42446</v>
      </c>
      <c r="E1477">
        <v>1</v>
      </c>
      <c r="F1477">
        <v>500</v>
      </c>
      <c r="G1477" s="2" t="s">
        <v>87</v>
      </c>
      <c r="H1477" s="2" t="s">
        <v>13</v>
      </c>
      <c r="I1477">
        <v>13</v>
      </c>
      <c r="J1477" s="2" t="s">
        <v>88</v>
      </c>
      <c r="K1477" s="2">
        <f>IF(ISNUMBER(AVERAGEIFS(ObservedSpeciesData!K$2:K$4955,ObservedSpeciesData!$A$2:$A$4955,$A1477,ObservedSpeciesData!$D$2:$D$4955,$D1477)),AVERAGEIFS(ObservedSpeciesData!K$2:K$4955,ObservedSpeciesData!$A$2:$A$4955,$A1477,ObservedSpeciesData!$D$2:$D$4955,$D1477),"")</f>
        <v>450</v>
      </c>
      <c r="L1477" s="26">
        <f>IF(ISNUMBER(AVERAGEIFS(ObservedSpeciesData!L$2:L$4955,ObservedSpeciesData!$A$2:$A$4955,$A1477,ObservedSpeciesData!$D$2:$D$4955,$D1477)),AVERAGEIFS(ObservedSpeciesData!L$2:L$4955,ObservedSpeciesData!$A$2:$A$4955,$A1477,ObservedSpeciesData!$D$2:$D$4955,$D1477),"")</f>
        <v>2482.6666666666665</v>
      </c>
      <c r="M1477" s="23">
        <f>IF(ISNUMBER(AVERAGEIFS(ObservedSpeciesData!M$2:M$4955,ObservedSpeciesData!$A$2:$A$4955,$A1477,ObservedSpeciesData!$D$2:$D$4955,$D1477)),AVERAGEIFS(ObservedSpeciesData!M$2:M$4955,ObservedSpeciesData!$A$2:$A$4955,$A1477,ObservedSpeciesData!$D$2:$D$4955,$D1477),"")</f>
        <v>248.26666666666665</v>
      </c>
      <c r="N1477" s="23" t="str">
        <f>IF(ISNUMBER(AVERAGEIFS(ObservedSpeciesData!N$2:N$4955,ObservedSpeciesData!$A$2:$A$4955,$A1477,ObservedSpeciesData!$D$2:$D$4955,$D1477)),AVERAGEIFS(ObservedSpeciesData!N$2:N$4955,ObservedSpeciesData!$A$2:$A$4955,$A1477,ObservedSpeciesData!$D$2:$D$4955,$D1477),"")</f>
        <v/>
      </c>
      <c r="O1477" s="23" t="str">
        <f>IF(ISNUMBER(AVERAGEIFS(ObservedSpeciesData!O$2:O$4955,ObservedSpeciesData!$A$2:$A$4955,$A1477,ObservedSpeciesData!$D$2:$D$4955,$D1477)),AVERAGEIFS(ObservedSpeciesData!O$2:O$4955,ObservedSpeciesData!$A$2:$A$4955,$A1477,ObservedSpeciesData!$D$2:$D$4955,$D1477),"")</f>
        <v/>
      </c>
      <c r="P1477" s="23" t="str">
        <f>IF(ISNUMBER(AVERAGEIFS(ObservedSpeciesData!P$2:P$4955,ObservedSpeciesData!$A$2:$A$4955,$A1477,ObservedSpeciesData!$C$2:$C$4955,$C1477,ObservedSpeciesData!$D$2:$D$4955,$D1477)),AVERAGEIFS(ObservedSpeciesData!P$2:P$4955,ObservedSpeciesData!$A$2:$A$4955,$A1477,ObservedSpeciesData!$C$2:$C$4955,$C1477,ObservedSpeciesData!$D$2:$D$4955,$D1477),"")</f>
        <v/>
      </c>
      <c r="Q1477" s="23"/>
      <c r="R1477" s="25" t="str">
        <f>IF(ISNUMBER(AVERAGEIFS(ObservedSpeciesData!R$2:R$4955,ObservedSpeciesData!$A$2:$A$4955,$A1477,ObservedSpeciesData!$D$2:$D$4955,$D1477)),AVERAGEIFS(ObservedSpeciesData!R$2:R$4955,ObservedSpeciesData!$A$2:$A$4955,$A1477,ObservedSpeciesData!$D$2:$D$4955,$D1477),"")</f>
        <v/>
      </c>
      <c r="S1477" s="25" t="str">
        <f>IF(ISNUMBER(AVERAGEIFS(ObservedSpeciesData!S$2:S$4955,ObservedSpeciesData!$A$2:$A$4955,$A1477,ObservedSpeciesData!$D$2:$D$4955,$D1477)),AVERAGEIFS(ObservedSpeciesData!S$2:S$4955,ObservedSpeciesData!$A$2:$A$4955,$A1477,ObservedSpeciesData!$D$2:$D$4955,$D1477),"")</f>
        <v/>
      </c>
      <c r="T1477" s="23" t="str">
        <f>IF(ISNUMBER(AVERAGEIFS(ObservedSpeciesData!T$2:T$4955,ObservedSpeciesData!$A$2:$A$4955,$A1477,ObservedSpeciesData!$D$2:$D$4955,$D1477)),AVERAGEIFS(ObservedSpeciesData!T$2:T$4955,ObservedSpeciesData!$A$2:$A$4955,$A1477,ObservedSpeciesData!$D$2:$D$4955,$D1477),"")</f>
        <v/>
      </c>
      <c r="U1477" s="24" t="str">
        <f>IF(ISNUMBER(AVERAGEIFS(ObservedSpeciesData!U$2:U$4955,ObservedSpeciesData!$A$2:$A$4955,$A1477,ObservedSpeciesData!$C$2:$C$4955,$C1477,ObservedSpeciesData!$D$2:$D$4955,$D1477)),AVERAGEIFS(ObservedSpeciesData!U$2:U$4955,ObservedSpeciesData!$A$2:$A$4955,$A1477,ObservedSpeciesData!$C$2:$C$4955,$C1477,ObservedSpeciesData!$D$2:$D$4955,$D1477),"")</f>
        <v/>
      </c>
      <c r="V1477" s="23" t="str">
        <f>IF(ISNUMBER(AVERAGEIFS(ObservedSpeciesData!V$2:V$4955,ObservedSpeciesData!$A$2:$A$4955,$A1477,ObservedSpeciesData!$D$2:$D$4955,$D1477)),AVERAGEIFS(ObservedSpeciesData!V$2:V$4955,ObservedSpeciesData!$A$2:$A$4955,$A1477,ObservedSpeciesData!$D$2:$D$4955,$D1477),"")</f>
        <v/>
      </c>
      <c r="W1477" s="23" t="str">
        <f>IF(ISNUMBER(AVERAGEIFS(ObservedSpeciesData!W$2:W$4955,ObservedSpeciesData!$A$2:$A$4955,$A1477,ObservedSpeciesData!$D$2:$D$4955,$D1477)),AVERAGEIFS(ObservedSpeciesData!W$2:W$4955,ObservedSpeciesData!$A$2:$A$4955,$A1477,ObservedSpeciesData!$D$2:$D$4955,$D1477),"")</f>
        <v/>
      </c>
      <c r="X1477" s="23" t="str">
        <f>IF(ISNUMBER(AVERAGEIFS(ObservedSpeciesData!X$2:X$4955,ObservedSpeciesData!$A$2:$A$4955,$A1477,ObservedSpeciesData!$D$2:$D$4955,$D1477)),AVERAGEIFS(ObservedSpeciesData!X$2:X$4955,ObservedSpeciesData!$A$2:$A$4955,$A1477,ObservedSpeciesData!$D$2:$D$4955,$D1477),"")</f>
        <v/>
      </c>
      <c r="Y1477" s="23" t="str">
        <f>IF(ISNUMBER(AVERAGEIFS(ObservedSpeciesData!Y$2:Y$4955,ObservedSpeciesData!$A$2:$A$4955,$A1477,ObservedSpeciesData!$D$2:$D$4955,$D1477)),AVERAGEIFS(ObservedSpeciesData!Y$2:Y$4955,ObservedSpeciesData!$A$2:$A$4955,$A1477,ObservedSpeciesData!$D$2:$D$4955,$D1477),"")</f>
        <v/>
      </c>
      <c r="Z1477" s="23" t="str">
        <f>IF(ISNUMBER(AVERAGEIFS(ObservedSpeciesData!Z$2:Z$4955,ObservedSpeciesData!$A$2:$A$4955,$A1477,ObservedSpeciesData!$D$2:$D$4955,$D1477)),AVERAGEIFS(ObservedSpeciesData!Z$2:Z$4955,ObservedSpeciesData!$A$2:$A$4955,$A1477,ObservedSpeciesData!$D$2:$D$4955,$D1477),"")</f>
        <v/>
      </c>
      <c r="AA1477" s="23" t="str">
        <f>IF(ISNUMBER(AVERAGEIFS(ObservedSpeciesData!AA$2:AA$4955,ObservedSpeciesData!$A$2:$A$4955,$A1477,ObservedSpeciesData!$D$2:$D$4955,$D1477)),AVERAGEIFS(ObservedSpeciesData!AA$2:AA$4955,ObservedSpeciesData!$A$2:$A$4955,$A1477,ObservedSpeciesData!$D$2:$D$4955,$D1477),"")</f>
        <v/>
      </c>
      <c r="AB1477" s="24" t="str">
        <f>IF(ISNUMBER(AVERAGEIFS(ObservedSpeciesData!AB$2:AB$4955,ObservedSpeciesData!$A$2:$A$4955,$A1477,ObservedSpeciesData!$D$2:$D$4955,$D1477)),AVERAGEIFS(ObservedSpeciesData!AB$2:AB$4955,ObservedSpeciesData!$A$2:$A$4955,$A1477,ObservedSpeciesData!$D$2:$D$4955,$D1477),"")</f>
        <v/>
      </c>
      <c r="AC1477" s="24" t="str">
        <f>IF(ISNUMBER(AVERAGEIFS(ObservedSpeciesData!AC$2:AC$4955,ObservedSpeciesData!$A$2:$A$4955,$A1477,ObservedSpeciesData!$D$2:$D$4955,$D1477)),AVERAGEIFS(ObservedSpeciesData!AC$2:AC$4955,ObservedSpeciesData!$A$2:$A$4955,$A1477,ObservedSpeciesData!$D$2:$D$4955,$D1477),"")</f>
        <v/>
      </c>
      <c r="AD1477" s="23" t="str">
        <f>IF(ISNUMBER(AVERAGEIFS(ObservedSpeciesData!AD$2:AD$4955,ObservedSpeciesData!$A$2:$A$4955,$A1477,ObservedSpeciesData!$D$2:$D$4955,$D1477)),AVERAGEIFS(ObservedSpeciesData!AD$2:AD$4955,ObservedSpeciesData!$A$2:$A$4955,$A1477,ObservedSpeciesData!$D$2:$D$4955,$D1477),"")</f>
        <v/>
      </c>
      <c r="AE1477" s="24" t="str">
        <f>IF(ISNUMBER(AVERAGEIFS(ObservedSpeciesData!AE$2:AE$4955,ObservedSpeciesData!$A$2:$A$4955,$A1477,ObservedSpeciesData!$D$2:$D$4955,$D1477)),AVERAGEIFS(ObservedSpeciesData!AE$2:AE$4955,ObservedSpeciesData!$A$2:$A$4955,$A1477,ObservedSpeciesData!$D$2:$D$4955,$D1477),"")</f>
        <v/>
      </c>
      <c r="AF1477" s="23"/>
      <c r="AG1477" s="24"/>
      <c r="AH1477" s="23" t="str">
        <f>IF(ISNUMBER(AVERAGEIFS(ObservedSpeciesData!AH$2:AH$4955,ObservedSpeciesData!$A$2:$A$4955,$A1477,ObservedSpeciesData!$D$2:$D$4955,$D1477)),AVERAGEIFS(ObservedSpeciesData!AH$2:AH$4955,ObservedSpeciesData!$A$2:$A$4955,$A1477,ObservedSpeciesData!$D$2:$D$4955,$D1477),"")</f>
        <v/>
      </c>
      <c r="AI1477" s="23" t="str">
        <f>IF(ISNUMBER(AVERAGEIFS(ObservedSpeciesData!AI$2:AI$4955,ObservedSpeciesData!$A$2:$A$4955,$A1477,ObservedSpeciesData!$C$2:$C$4955,$C1477,ObservedSpeciesData!$D$2:$D$4955,$D1477)),AVERAGEIFS(ObservedSpeciesData!AI$2:AI$4955,ObservedSpeciesData!$A$2:$A$4955,$A1477,ObservedSpeciesData!$C$2:$C$4955,$C1477,ObservedSpeciesData!$D$2:$D$4955,$D1477),"")</f>
        <v/>
      </c>
      <c r="AJ1477" s="2">
        <f>COUNTIFS(ObservedSpeciesData!$A$2:$A$828,$A1477,ObservedSpeciesData!$D$2:$D$828,$D1477)</f>
        <v>0</v>
      </c>
      <c r="AK1477" s="2">
        <f t="shared" si="23"/>
        <v>1</v>
      </c>
    </row>
    <row r="1478" spans="1:37" x14ac:dyDescent="0.25">
      <c r="A1478" s="14" t="s">
        <v>86</v>
      </c>
      <c r="B1478" t="s">
        <v>80</v>
      </c>
      <c r="C1478" t="s">
        <v>79</v>
      </c>
      <c r="D1478" s="13">
        <v>42458</v>
      </c>
      <c r="E1478">
        <v>1</v>
      </c>
      <c r="F1478">
        <v>0</v>
      </c>
      <c r="G1478" s="2" t="s">
        <v>87</v>
      </c>
      <c r="H1478" s="2" t="s">
        <v>13</v>
      </c>
      <c r="I1478">
        <v>13</v>
      </c>
      <c r="J1478" s="2" t="s">
        <v>88</v>
      </c>
      <c r="K1478" s="2">
        <f>IF(ISNUMBER(AVERAGEIFS(ObservedSpeciesData!K$2:K$4955,ObservedSpeciesData!$A$2:$A$4955,$A1478,ObservedSpeciesData!$D$2:$D$4955,$D1478)),AVERAGEIFS(ObservedSpeciesData!K$2:K$4955,ObservedSpeciesData!$A$2:$A$4955,$A1478,ObservedSpeciesData!$D$2:$D$4955,$D1478),"")</f>
        <v>0</v>
      </c>
      <c r="L1478" s="26">
        <f>IF(ISNUMBER(AVERAGEIFS(ObservedSpeciesData!L$2:L$4955,ObservedSpeciesData!$A$2:$A$4955,$A1478,ObservedSpeciesData!$D$2:$D$4955,$D1478)),AVERAGEIFS(ObservedSpeciesData!L$2:L$4955,ObservedSpeciesData!$A$2:$A$4955,$A1478,ObservedSpeciesData!$D$2:$D$4955,$D1478),"")</f>
        <v>2392</v>
      </c>
      <c r="M1478" s="23">
        <f>IF(ISNUMBER(AVERAGEIFS(ObservedSpeciesData!M$2:M$4955,ObservedSpeciesData!$A$2:$A$4955,$A1478,ObservedSpeciesData!$D$2:$D$4955,$D1478)),AVERAGEIFS(ObservedSpeciesData!M$2:M$4955,ObservedSpeciesData!$A$2:$A$4955,$A1478,ObservedSpeciesData!$D$2:$D$4955,$D1478),"")</f>
        <v>239.19999999999996</v>
      </c>
      <c r="N1478" s="23" t="str">
        <f>IF(ISNUMBER(AVERAGEIFS(ObservedSpeciesData!N$2:N$4955,ObservedSpeciesData!$A$2:$A$4955,$A1478,ObservedSpeciesData!$D$2:$D$4955,$D1478)),AVERAGEIFS(ObservedSpeciesData!N$2:N$4955,ObservedSpeciesData!$A$2:$A$4955,$A1478,ObservedSpeciesData!$D$2:$D$4955,$D1478),"")</f>
        <v/>
      </c>
      <c r="O1478" s="23" t="str">
        <f>IF(ISNUMBER(AVERAGEIFS(ObservedSpeciesData!O$2:O$4955,ObservedSpeciesData!$A$2:$A$4955,$A1478,ObservedSpeciesData!$D$2:$D$4955,$D1478)),AVERAGEIFS(ObservedSpeciesData!O$2:O$4955,ObservedSpeciesData!$A$2:$A$4955,$A1478,ObservedSpeciesData!$D$2:$D$4955,$D1478),"")</f>
        <v/>
      </c>
      <c r="P1478" s="23" t="str">
        <f>IF(ISNUMBER(AVERAGEIFS(ObservedSpeciesData!P$2:P$4955,ObservedSpeciesData!$A$2:$A$4955,$A1478,ObservedSpeciesData!$C$2:$C$4955,$C1478,ObservedSpeciesData!$D$2:$D$4955,$D1478)),AVERAGEIFS(ObservedSpeciesData!P$2:P$4955,ObservedSpeciesData!$A$2:$A$4955,$A1478,ObservedSpeciesData!$C$2:$C$4955,$C1478,ObservedSpeciesData!$D$2:$D$4955,$D1478),"")</f>
        <v/>
      </c>
      <c r="Q1478" s="23"/>
      <c r="R1478" s="25" t="str">
        <f>IF(ISNUMBER(AVERAGEIFS(ObservedSpeciesData!R$2:R$4955,ObservedSpeciesData!$A$2:$A$4955,$A1478,ObservedSpeciesData!$D$2:$D$4955,$D1478)),AVERAGEIFS(ObservedSpeciesData!R$2:R$4955,ObservedSpeciesData!$A$2:$A$4955,$A1478,ObservedSpeciesData!$D$2:$D$4955,$D1478),"")</f>
        <v/>
      </c>
      <c r="S1478" s="25" t="str">
        <f>IF(ISNUMBER(AVERAGEIFS(ObservedSpeciesData!S$2:S$4955,ObservedSpeciesData!$A$2:$A$4955,$A1478,ObservedSpeciesData!$D$2:$D$4955,$D1478)),AVERAGEIFS(ObservedSpeciesData!S$2:S$4955,ObservedSpeciesData!$A$2:$A$4955,$A1478,ObservedSpeciesData!$D$2:$D$4955,$D1478),"")</f>
        <v/>
      </c>
      <c r="T1478" s="23" t="str">
        <f>IF(ISNUMBER(AVERAGEIFS(ObservedSpeciesData!T$2:T$4955,ObservedSpeciesData!$A$2:$A$4955,$A1478,ObservedSpeciesData!$D$2:$D$4955,$D1478)),AVERAGEIFS(ObservedSpeciesData!T$2:T$4955,ObservedSpeciesData!$A$2:$A$4955,$A1478,ObservedSpeciesData!$D$2:$D$4955,$D1478),"")</f>
        <v/>
      </c>
      <c r="U1478" s="24" t="str">
        <f>IF(ISNUMBER(AVERAGEIFS(ObservedSpeciesData!U$2:U$4955,ObservedSpeciesData!$A$2:$A$4955,$A1478,ObservedSpeciesData!$C$2:$C$4955,$C1478,ObservedSpeciesData!$D$2:$D$4955,$D1478)),AVERAGEIFS(ObservedSpeciesData!U$2:U$4955,ObservedSpeciesData!$A$2:$A$4955,$A1478,ObservedSpeciesData!$C$2:$C$4955,$C1478,ObservedSpeciesData!$D$2:$D$4955,$D1478),"")</f>
        <v/>
      </c>
      <c r="V1478" s="23" t="str">
        <f>IF(ISNUMBER(AVERAGEIFS(ObservedSpeciesData!V$2:V$4955,ObservedSpeciesData!$A$2:$A$4955,$A1478,ObservedSpeciesData!$D$2:$D$4955,$D1478)),AVERAGEIFS(ObservedSpeciesData!V$2:V$4955,ObservedSpeciesData!$A$2:$A$4955,$A1478,ObservedSpeciesData!$D$2:$D$4955,$D1478),"")</f>
        <v/>
      </c>
      <c r="W1478" s="23" t="str">
        <f>IF(ISNUMBER(AVERAGEIFS(ObservedSpeciesData!W$2:W$4955,ObservedSpeciesData!$A$2:$A$4955,$A1478,ObservedSpeciesData!$D$2:$D$4955,$D1478)),AVERAGEIFS(ObservedSpeciesData!W$2:W$4955,ObservedSpeciesData!$A$2:$A$4955,$A1478,ObservedSpeciesData!$D$2:$D$4955,$D1478),"")</f>
        <v/>
      </c>
      <c r="X1478" s="23" t="str">
        <f>IF(ISNUMBER(AVERAGEIFS(ObservedSpeciesData!X$2:X$4955,ObservedSpeciesData!$A$2:$A$4955,$A1478,ObservedSpeciesData!$D$2:$D$4955,$D1478)),AVERAGEIFS(ObservedSpeciesData!X$2:X$4955,ObservedSpeciesData!$A$2:$A$4955,$A1478,ObservedSpeciesData!$D$2:$D$4955,$D1478),"")</f>
        <v/>
      </c>
      <c r="Y1478" s="23" t="str">
        <f>IF(ISNUMBER(AVERAGEIFS(ObservedSpeciesData!Y$2:Y$4955,ObservedSpeciesData!$A$2:$A$4955,$A1478,ObservedSpeciesData!$D$2:$D$4955,$D1478)),AVERAGEIFS(ObservedSpeciesData!Y$2:Y$4955,ObservedSpeciesData!$A$2:$A$4955,$A1478,ObservedSpeciesData!$D$2:$D$4955,$D1478),"")</f>
        <v/>
      </c>
      <c r="Z1478" s="23" t="str">
        <f>IF(ISNUMBER(AVERAGEIFS(ObservedSpeciesData!Z$2:Z$4955,ObservedSpeciesData!$A$2:$A$4955,$A1478,ObservedSpeciesData!$D$2:$D$4955,$D1478)),AVERAGEIFS(ObservedSpeciesData!Z$2:Z$4955,ObservedSpeciesData!$A$2:$A$4955,$A1478,ObservedSpeciesData!$D$2:$D$4955,$D1478),"")</f>
        <v/>
      </c>
      <c r="AA1478" s="23" t="str">
        <f>IF(ISNUMBER(AVERAGEIFS(ObservedSpeciesData!AA$2:AA$4955,ObservedSpeciesData!$A$2:$A$4955,$A1478,ObservedSpeciesData!$D$2:$D$4955,$D1478)),AVERAGEIFS(ObservedSpeciesData!AA$2:AA$4955,ObservedSpeciesData!$A$2:$A$4955,$A1478,ObservedSpeciesData!$D$2:$D$4955,$D1478),"")</f>
        <v/>
      </c>
      <c r="AB1478" s="24" t="str">
        <f>IF(ISNUMBER(AVERAGEIFS(ObservedSpeciesData!AB$2:AB$4955,ObservedSpeciesData!$A$2:$A$4955,$A1478,ObservedSpeciesData!$D$2:$D$4955,$D1478)),AVERAGEIFS(ObservedSpeciesData!AB$2:AB$4955,ObservedSpeciesData!$A$2:$A$4955,$A1478,ObservedSpeciesData!$D$2:$D$4955,$D1478),"")</f>
        <v/>
      </c>
      <c r="AC1478" s="24" t="str">
        <f>IF(ISNUMBER(AVERAGEIFS(ObservedSpeciesData!AC$2:AC$4955,ObservedSpeciesData!$A$2:$A$4955,$A1478,ObservedSpeciesData!$D$2:$D$4955,$D1478)),AVERAGEIFS(ObservedSpeciesData!AC$2:AC$4955,ObservedSpeciesData!$A$2:$A$4955,$A1478,ObservedSpeciesData!$D$2:$D$4955,$D1478),"")</f>
        <v/>
      </c>
      <c r="AD1478" s="23" t="str">
        <f>IF(ISNUMBER(AVERAGEIFS(ObservedSpeciesData!AD$2:AD$4955,ObservedSpeciesData!$A$2:$A$4955,$A1478,ObservedSpeciesData!$D$2:$D$4955,$D1478)),AVERAGEIFS(ObservedSpeciesData!AD$2:AD$4955,ObservedSpeciesData!$A$2:$A$4955,$A1478,ObservedSpeciesData!$D$2:$D$4955,$D1478),"")</f>
        <v/>
      </c>
      <c r="AE1478" s="24" t="str">
        <f>IF(ISNUMBER(AVERAGEIFS(ObservedSpeciesData!AE$2:AE$4955,ObservedSpeciesData!$A$2:$A$4955,$A1478,ObservedSpeciesData!$D$2:$D$4955,$D1478)),AVERAGEIFS(ObservedSpeciesData!AE$2:AE$4955,ObservedSpeciesData!$A$2:$A$4955,$A1478,ObservedSpeciesData!$D$2:$D$4955,$D1478),"")</f>
        <v/>
      </c>
      <c r="AF1478" s="23"/>
      <c r="AG1478" s="24"/>
      <c r="AH1478" s="23" t="str">
        <f>IF(ISNUMBER(AVERAGEIFS(ObservedSpeciesData!AH$2:AH$4955,ObservedSpeciesData!$A$2:$A$4955,$A1478,ObservedSpeciesData!$D$2:$D$4955,$D1478)),AVERAGEIFS(ObservedSpeciesData!AH$2:AH$4955,ObservedSpeciesData!$A$2:$A$4955,$A1478,ObservedSpeciesData!$D$2:$D$4955,$D1478),"")</f>
        <v/>
      </c>
      <c r="AI1478" s="23" t="str">
        <f>IF(ISNUMBER(AVERAGEIFS(ObservedSpeciesData!AI$2:AI$4955,ObservedSpeciesData!$A$2:$A$4955,$A1478,ObservedSpeciesData!$C$2:$C$4955,$C1478,ObservedSpeciesData!$D$2:$D$4955,$D1478)),AVERAGEIFS(ObservedSpeciesData!AI$2:AI$4955,ObservedSpeciesData!$A$2:$A$4955,$A1478,ObservedSpeciesData!$C$2:$C$4955,$C1478,ObservedSpeciesData!$D$2:$D$4955,$D1478),"")</f>
        <v/>
      </c>
      <c r="AJ1478" s="2">
        <f>COUNTIFS(ObservedSpeciesData!$A$2:$A$828,$A1478,ObservedSpeciesData!$D$2:$D$828,$D1478)</f>
        <v>0</v>
      </c>
      <c r="AK1478" s="2">
        <f t="shared" si="23"/>
        <v>1</v>
      </c>
    </row>
    <row r="1479" spans="1:37" x14ac:dyDescent="0.25">
      <c r="A1479" s="14" t="s">
        <v>85</v>
      </c>
      <c r="B1479" t="s">
        <v>80</v>
      </c>
      <c r="C1479" t="s">
        <v>79</v>
      </c>
      <c r="D1479" s="13">
        <v>42458</v>
      </c>
      <c r="E1479">
        <v>1</v>
      </c>
      <c r="F1479">
        <v>50</v>
      </c>
      <c r="G1479" s="2" t="s">
        <v>87</v>
      </c>
      <c r="H1479" s="2" t="s">
        <v>13</v>
      </c>
      <c r="I1479">
        <v>13</v>
      </c>
      <c r="J1479" s="2" t="s">
        <v>88</v>
      </c>
      <c r="K1479" s="2">
        <f>IF(ISNUMBER(AVERAGEIFS(ObservedSpeciesData!K$2:K$4955,ObservedSpeciesData!$A$2:$A$4955,$A1479,ObservedSpeciesData!$D$2:$D$4955,$D1479)),AVERAGEIFS(ObservedSpeciesData!K$2:K$4955,ObservedSpeciesData!$A$2:$A$4955,$A1479,ObservedSpeciesData!$D$2:$D$4955,$D1479),"")</f>
        <v>45</v>
      </c>
      <c r="L1479" s="26">
        <f>IF(ISNUMBER(AVERAGEIFS(ObservedSpeciesData!L$2:L$4955,ObservedSpeciesData!$A$2:$A$4955,$A1479,ObservedSpeciesData!$D$2:$D$4955,$D1479)),AVERAGEIFS(ObservedSpeciesData!L$2:L$4955,ObservedSpeciesData!$A$2:$A$4955,$A1479,ObservedSpeciesData!$D$2:$D$4955,$D1479),"")</f>
        <v>2414.6666666666665</v>
      </c>
      <c r="M1479" s="23">
        <f>IF(ISNUMBER(AVERAGEIFS(ObservedSpeciesData!M$2:M$4955,ObservedSpeciesData!$A$2:$A$4955,$A1479,ObservedSpeciesData!$D$2:$D$4955,$D1479)),AVERAGEIFS(ObservedSpeciesData!M$2:M$4955,ObservedSpeciesData!$A$2:$A$4955,$A1479,ObservedSpeciesData!$D$2:$D$4955,$D1479),"")</f>
        <v>241.4666666666667</v>
      </c>
      <c r="N1479" s="23" t="str">
        <f>IF(ISNUMBER(AVERAGEIFS(ObservedSpeciesData!N$2:N$4955,ObservedSpeciesData!$A$2:$A$4955,$A1479,ObservedSpeciesData!$D$2:$D$4955,$D1479)),AVERAGEIFS(ObservedSpeciesData!N$2:N$4955,ObservedSpeciesData!$A$2:$A$4955,$A1479,ObservedSpeciesData!$D$2:$D$4955,$D1479),"")</f>
        <v/>
      </c>
      <c r="O1479" s="23" t="str">
        <f>IF(ISNUMBER(AVERAGEIFS(ObservedSpeciesData!O$2:O$4955,ObservedSpeciesData!$A$2:$A$4955,$A1479,ObservedSpeciesData!$D$2:$D$4955,$D1479)),AVERAGEIFS(ObservedSpeciesData!O$2:O$4955,ObservedSpeciesData!$A$2:$A$4955,$A1479,ObservedSpeciesData!$D$2:$D$4955,$D1479),"")</f>
        <v/>
      </c>
      <c r="P1479" s="23" t="str">
        <f>IF(ISNUMBER(AVERAGEIFS(ObservedSpeciesData!P$2:P$4955,ObservedSpeciesData!$A$2:$A$4955,$A1479,ObservedSpeciesData!$C$2:$C$4955,$C1479,ObservedSpeciesData!$D$2:$D$4955,$D1479)),AVERAGEIFS(ObservedSpeciesData!P$2:P$4955,ObservedSpeciesData!$A$2:$A$4955,$A1479,ObservedSpeciesData!$C$2:$C$4955,$C1479,ObservedSpeciesData!$D$2:$D$4955,$D1479),"")</f>
        <v/>
      </c>
      <c r="Q1479" s="23"/>
      <c r="R1479" s="25" t="str">
        <f>IF(ISNUMBER(AVERAGEIFS(ObservedSpeciesData!R$2:R$4955,ObservedSpeciesData!$A$2:$A$4955,$A1479,ObservedSpeciesData!$D$2:$D$4955,$D1479)),AVERAGEIFS(ObservedSpeciesData!R$2:R$4955,ObservedSpeciesData!$A$2:$A$4955,$A1479,ObservedSpeciesData!$D$2:$D$4955,$D1479),"")</f>
        <v/>
      </c>
      <c r="S1479" s="25" t="str">
        <f>IF(ISNUMBER(AVERAGEIFS(ObservedSpeciesData!S$2:S$4955,ObservedSpeciesData!$A$2:$A$4955,$A1479,ObservedSpeciesData!$D$2:$D$4955,$D1479)),AVERAGEIFS(ObservedSpeciesData!S$2:S$4955,ObservedSpeciesData!$A$2:$A$4955,$A1479,ObservedSpeciesData!$D$2:$D$4955,$D1479),"")</f>
        <v/>
      </c>
      <c r="T1479" s="23" t="str">
        <f>IF(ISNUMBER(AVERAGEIFS(ObservedSpeciesData!T$2:T$4955,ObservedSpeciesData!$A$2:$A$4955,$A1479,ObservedSpeciesData!$D$2:$D$4955,$D1479)),AVERAGEIFS(ObservedSpeciesData!T$2:T$4955,ObservedSpeciesData!$A$2:$A$4955,$A1479,ObservedSpeciesData!$D$2:$D$4955,$D1479),"")</f>
        <v/>
      </c>
      <c r="U1479" s="24" t="str">
        <f>IF(ISNUMBER(AVERAGEIFS(ObservedSpeciesData!U$2:U$4955,ObservedSpeciesData!$A$2:$A$4955,$A1479,ObservedSpeciesData!$C$2:$C$4955,$C1479,ObservedSpeciesData!$D$2:$D$4955,$D1479)),AVERAGEIFS(ObservedSpeciesData!U$2:U$4955,ObservedSpeciesData!$A$2:$A$4955,$A1479,ObservedSpeciesData!$C$2:$C$4955,$C1479,ObservedSpeciesData!$D$2:$D$4955,$D1479),"")</f>
        <v/>
      </c>
      <c r="V1479" s="23" t="str">
        <f>IF(ISNUMBER(AVERAGEIFS(ObservedSpeciesData!V$2:V$4955,ObservedSpeciesData!$A$2:$A$4955,$A1479,ObservedSpeciesData!$D$2:$D$4955,$D1479)),AVERAGEIFS(ObservedSpeciesData!V$2:V$4955,ObservedSpeciesData!$A$2:$A$4955,$A1479,ObservedSpeciesData!$D$2:$D$4955,$D1479),"")</f>
        <v/>
      </c>
      <c r="W1479" s="23" t="str">
        <f>IF(ISNUMBER(AVERAGEIFS(ObservedSpeciesData!W$2:W$4955,ObservedSpeciesData!$A$2:$A$4955,$A1479,ObservedSpeciesData!$D$2:$D$4955,$D1479)),AVERAGEIFS(ObservedSpeciesData!W$2:W$4955,ObservedSpeciesData!$A$2:$A$4955,$A1479,ObservedSpeciesData!$D$2:$D$4955,$D1479),"")</f>
        <v/>
      </c>
      <c r="X1479" s="23" t="str">
        <f>IF(ISNUMBER(AVERAGEIFS(ObservedSpeciesData!X$2:X$4955,ObservedSpeciesData!$A$2:$A$4955,$A1479,ObservedSpeciesData!$D$2:$D$4955,$D1479)),AVERAGEIFS(ObservedSpeciesData!X$2:X$4955,ObservedSpeciesData!$A$2:$A$4955,$A1479,ObservedSpeciesData!$D$2:$D$4955,$D1479),"")</f>
        <v/>
      </c>
      <c r="Y1479" s="23" t="str">
        <f>IF(ISNUMBER(AVERAGEIFS(ObservedSpeciesData!Y$2:Y$4955,ObservedSpeciesData!$A$2:$A$4955,$A1479,ObservedSpeciesData!$D$2:$D$4955,$D1479)),AVERAGEIFS(ObservedSpeciesData!Y$2:Y$4955,ObservedSpeciesData!$A$2:$A$4955,$A1479,ObservedSpeciesData!$D$2:$D$4955,$D1479),"")</f>
        <v/>
      </c>
      <c r="Z1479" s="23" t="str">
        <f>IF(ISNUMBER(AVERAGEIFS(ObservedSpeciesData!Z$2:Z$4955,ObservedSpeciesData!$A$2:$A$4955,$A1479,ObservedSpeciesData!$D$2:$D$4955,$D1479)),AVERAGEIFS(ObservedSpeciesData!Z$2:Z$4955,ObservedSpeciesData!$A$2:$A$4955,$A1479,ObservedSpeciesData!$D$2:$D$4955,$D1479),"")</f>
        <v/>
      </c>
      <c r="AA1479" s="23" t="str">
        <f>IF(ISNUMBER(AVERAGEIFS(ObservedSpeciesData!AA$2:AA$4955,ObservedSpeciesData!$A$2:$A$4955,$A1479,ObservedSpeciesData!$D$2:$D$4955,$D1479)),AVERAGEIFS(ObservedSpeciesData!AA$2:AA$4955,ObservedSpeciesData!$A$2:$A$4955,$A1479,ObservedSpeciesData!$D$2:$D$4955,$D1479),"")</f>
        <v/>
      </c>
      <c r="AB1479" s="24" t="str">
        <f>IF(ISNUMBER(AVERAGEIFS(ObservedSpeciesData!AB$2:AB$4955,ObservedSpeciesData!$A$2:$A$4955,$A1479,ObservedSpeciesData!$D$2:$D$4955,$D1479)),AVERAGEIFS(ObservedSpeciesData!AB$2:AB$4955,ObservedSpeciesData!$A$2:$A$4955,$A1479,ObservedSpeciesData!$D$2:$D$4955,$D1479),"")</f>
        <v/>
      </c>
      <c r="AC1479" s="24" t="str">
        <f>IF(ISNUMBER(AVERAGEIFS(ObservedSpeciesData!AC$2:AC$4955,ObservedSpeciesData!$A$2:$A$4955,$A1479,ObservedSpeciesData!$D$2:$D$4955,$D1479)),AVERAGEIFS(ObservedSpeciesData!AC$2:AC$4955,ObservedSpeciesData!$A$2:$A$4955,$A1479,ObservedSpeciesData!$D$2:$D$4955,$D1479),"")</f>
        <v/>
      </c>
      <c r="AD1479" s="23" t="str">
        <f>IF(ISNUMBER(AVERAGEIFS(ObservedSpeciesData!AD$2:AD$4955,ObservedSpeciesData!$A$2:$A$4955,$A1479,ObservedSpeciesData!$D$2:$D$4955,$D1479)),AVERAGEIFS(ObservedSpeciesData!AD$2:AD$4955,ObservedSpeciesData!$A$2:$A$4955,$A1479,ObservedSpeciesData!$D$2:$D$4955,$D1479),"")</f>
        <v/>
      </c>
      <c r="AE1479" s="24" t="str">
        <f>IF(ISNUMBER(AVERAGEIFS(ObservedSpeciesData!AE$2:AE$4955,ObservedSpeciesData!$A$2:$A$4955,$A1479,ObservedSpeciesData!$D$2:$D$4955,$D1479)),AVERAGEIFS(ObservedSpeciesData!AE$2:AE$4955,ObservedSpeciesData!$A$2:$A$4955,$A1479,ObservedSpeciesData!$D$2:$D$4955,$D1479),"")</f>
        <v/>
      </c>
      <c r="AF1479" s="23"/>
      <c r="AG1479" s="24"/>
      <c r="AH1479" s="23" t="str">
        <f>IF(ISNUMBER(AVERAGEIFS(ObservedSpeciesData!AH$2:AH$4955,ObservedSpeciesData!$A$2:$A$4955,$A1479,ObservedSpeciesData!$D$2:$D$4955,$D1479)),AVERAGEIFS(ObservedSpeciesData!AH$2:AH$4955,ObservedSpeciesData!$A$2:$A$4955,$A1479,ObservedSpeciesData!$D$2:$D$4955,$D1479),"")</f>
        <v/>
      </c>
      <c r="AI1479" s="23" t="str">
        <f>IF(ISNUMBER(AVERAGEIFS(ObservedSpeciesData!AI$2:AI$4955,ObservedSpeciesData!$A$2:$A$4955,$A1479,ObservedSpeciesData!$C$2:$C$4955,$C1479,ObservedSpeciesData!$D$2:$D$4955,$D1479)),AVERAGEIFS(ObservedSpeciesData!AI$2:AI$4955,ObservedSpeciesData!$A$2:$A$4955,$A1479,ObservedSpeciesData!$C$2:$C$4955,$C1479,ObservedSpeciesData!$D$2:$D$4955,$D1479),"")</f>
        <v/>
      </c>
      <c r="AJ1479" s="2">
        <f>COUNTIFS(ObservedSpeciesData!$A$2:$A$828,$A1479,ObservedSpeciesData!$D$2:$D$828,$D1479)</f>
        <v>0</v>
      </c>
      <c r="AK1479" s="2">
        <f t="shared" si="23"/>
        <v>1</v>
      </c>
    </row>
    <row r="1480" spans="1:37" x14ac:dyDescent="0.25">
      <c r="A1480" s="14" t="s">
        <v>84</v>
      </c>
      <c r="B1480" t="s">
        <v>80</v>
      </c>
      <c r="C1480" t="s">
        <v>79</v>
      </c>
      <c r="D1480" s="13">
        <v>42458</v>
      </c>
      <c r="E1480">
        <v>1</v>
      </c>
      <c r="F1480">
        <v>100</v>
      </c>
      <c r="G1480" s="2" t="s">
        <v>87</v>
      </c>
      <c r="H1480" s="2" t="s">
        <v>13</v>
      </c>
      <c r="I1480">
        <v>13</v>
      </c>
      <c r="J1480" s="2" t="s">
        <v>88</v>
      </c>
      <c r="K1480" s="2">
        <f>IF(ISNUMBER(AVERAGEIFS(ObservedSpeciesData!K$2:K$4955,ObservedSpeciesData!$A$2:$A$4955,$A1480,ObservedSpeciesData!$D$2:$D$4955,$D1480)),AVERAGEIFS(ObservedSpeciesData!K$2:K$4955,ObservedSpeciesData!$A$2:$A$4955,$A1480,ObservedSpeciesData!$D$2:$D$4955,$D1480),"")</f>
        <v>90</v>
      </c>
      <c r="L1480" s="26">
        <f>IF(ISNUMBER(AVERAGEIFS(ObservedSpeciesData!L$2:L$4955,ObservedSpeciesData!$A$2:$A$4955,$A1480,ObservedSpeciesData!$D$2:$D$4955,$D1480)),AVERAGEIFS(ObservedSpeciesData!L$2:L$4955,ObservedSpeciesData!$A$2:$A$4955,$A1480,ObservedSpeciesData!$D$2:$D$4955,$D1480),"")</f>
        <v>2573.3333333333335</v>
      </c>
      <c r="M1480" s="23">
        <f>IF(ISNUMBER(AVERAGEIFS(ObservedSpeciesData!M$2:M$4955,ObservedSpeciesData!$A$2:$A$4955,$A1480,ObservedSpeciesData!$D$2:$D$4955,$D1480)),AVERAGEIFS(ObservedSpeciesData!M$2:M$4955,ObservedSpeciesData!$A$2:$A$4955,$A1480,ObservedSpeciesData!$D$2:$D$4955,$D1480),"")</f>
        <v>257.33333333333331</v>
      </c>
      <c r="N1480" s="23" t="str">
        <f>IF(ISNUMBER(AVERAGEIFS(ObservedSpeciesData!N$2:N$4955,ObservedSpeciesData!$A$2:$A$4955,$A1480,ObservedSpeciesData!$D$2:$D$4955,$D1480)),AVERAGEIFS(ObservedSpeciesData!N$2:N$4955,ObservedSpeciesData!$A$2:$A$4955,$A1480,ObservedSpeciesData!$D$2:$D$4955,$D1480),"")</f>
        <v/>
      </c>
      <c r="O1480" s="23" t="str">
        <f>IF(ISNUMBER(AVERAGEIFS(ObservedSpeciesData!O$2:O$4955,ObservedSpeciesData!$A$2:$A$4955,$A1480,ObservedSpeciesData!$D$2:$D$4955,$D1480)),AVERAGEIFS(ObservedSpeciesData!O$2:O$4955,ObservedSpeciesData!$A$2:$A$4955,$A1480,ObservedSpeciesData!$D$2:$D$4955,$D1480),"")</f>
        <v/>
      </c>
      <c r="P1480" s="23" t="str">
        <f>IF(ISNUMBER(AVERAGEIFS(ObservedSpeciesData!P$2:P$4955,ObservedSpeciesData!$A$2:$A$4955,$A1480,ObservedSpeciesData!$C$2:$C$4955,$C1480,ObservedSpeciesData!$D$2:$D$4955,$D1480)),AVERAGEIFS(ObservedSpeciesData!P$2:P$4955,ObservedSpeciesData!$A$2:$A$4955,$A1480,ObservedSpeciesData!$C$2:$C$4955,$C1480,ObservedSpeciesData!$D$2:$D$4955,$D1480),"")</f>
        <v/>
      </c>
      <c r="Q1480" s="23"/>
      <c r="R1480" s="25" t="str">
        <f>IF(ISNUMBER(AVERAGEIFS(ObservedSpeciesData!R$2:R$4955,ObservedSpeciesData!$A$2:$A$4955,$A1480,ObservedSpeciesData!$D$2:$D$4955,$D1480)),AVERAGEIFS(ObservedSpeciesData!R$2:R$4955,ObservedSpeciesData!$A$2:$A$4955,$A1480,ObservedSpeciesData!$D$2:$D$4955,$D1480),"")</f>
        <v/>
      </c>
      <c r="S1480" s="25" t="str">
        <f>IF(ISNUMBER(AVERAGEIFS(ObservedSpeciesData!S$2:S$4955,ObservedSpeciesData!$A$2:$A$4955,$A1480,ObservedSpeciesData!$D$2:$D$4955,$D1480)),AVERAGEIFS(ObservedSpeciesData!S$2:S$4955,ObservedSpeciesData!$A$2:$A$4955,$A1480,ObservedSpeciesData!$D$2:$D$4955,$D1480),"")</f>
        <v/>
      </c>
      <c r="T1480" s="23" t="str">
        <f>IF(ISNUMBER(AVERAGEIFS(ObservedSpeciesData!T$2:T$4955,ObservedSpeciesData!$A$2:$A$4955,$A1480,ObservedSpeciesData!$D$2:$D$4955,$D1480)),AVERAGEIFS(ObservedSpeciesData!T$2:T$4955,ObservedSpeciesData!$A$2:$A$4955,$A1480,ObservedSpeciesData!$D$2:$D$4955,$D1480),"")</f>
        <v/>
      </c>
      <c r="U1480" s="24" t="str">
        <f>IF(ISNUMBER(AVERAGEIFS(ObservedSpeciesData!U$2:U$4955,ObservedSpeciesData!$A$2:$A$4955,$A1480,ObservedSpeciesData!$C$2:$C$4955,$C1480,ObservedSpeciesData!$D$2:$D$4955,$D1480)),AVERAGEIFS(ObservedSpeciesData!U$2:U$4955,ObservedSpeciesData!$A$2:$A$4955,$A1480,ObservedSpeciesData!$C$2:$C$4955,$C1480,ObservedSpeciesData!$D$2:$D$4955,$D1480),"")</f>
        <v/>
      </c>
      <c r="V1480" s="23" t="str">
        <f>IF(ISNUMBER(AVERAGEIFS(ObservedSpeciesData!V$2:V$4955,ObservedSpeciesData!$A$2:$A$4955,$A1480,ObservedSpeciesData!$D$2:$D$4955,$D1480)),AVERAGEIFS(ObservedSpeciesData!V$2:V$4955,ObservedSpeciesData!$A$2:$A$4955,$A1480,ObservedSpeciesData!$D$2:$D$4955,$D1480),"")</f>
        <v/>
      </c>
      <c r="W1480" s="23" t="str">
        <f>IF(ISNUMBER(AVERAGEIFS(ObservedSpeciesData!W$2:W$4955,ObservedSpeciesData!$A$2:$A$4955,$A1480,ObservedSpeciesData!$D$2:$D$4955,$D1480)),AVERAGEIFS(ObservedSpeciesData!W$2:W$4955,ObservedSpeciesData!$A$2:$A$4955,$A1480,ObservedSpeciesData!$D$2:$D$4955,$D1480),"")</f>
        <v/>
      </c>
      <c r="X1480" s="23" t="str">
        <f>IF(ISNUMBER(AVERAGEIFS(ObservedSpeciesData!X$2:X$4955,ObservedSpeciesData!$A$2:$A$4955,$A1480,ObservedSpeciesData!$D$2:$D$4955,$D1480)),AVERAGEIFS(ObservedSpeciesData!X$2:X$4955,ObservedSpeciesData!$A$2:$A$4955,$A1480,ObservedSpeciesData!$D$2:$D$4955,$D1480),"")</f>
        <v/>
      </c>
      <c r="Y1480" s="23" t="str">
        <f>IF(ISNUMBER(AVERAGEIFS(ObservedSpeciesData!Y$2:Y$4955,ObservedSpeciesData!$A$2:$A$4955,$A1480,ObservedSpeciesData!$D$2:$D$4955,$D1480)),AVERAGEIFS(ObservedSpeciesData!Y$2:Y$4955,ObservedSpeciesData!$A$2:$A$4955,$A1480,ObservedSpeciesData!$D$2:$D$4955,$D1480),"")</f>
        <v/>
      </c>
      <c r="Z1480" s="23" t="str">
        <f>IF(ISNUMBER(AVERAGEIFS(ObservedSpeciesData!Z$2:Z$4955,ObservedSpeciesData!$A$2:$A$4955,$A1480,ObservedSpeciesData!$D$2:$D$4955,$D1480)),AVERAGEIFS(ObservedSpeciesData!Z$2:Z$4955,ObservedSpeciesData!$A$2:$A$4955,$A1480,ObservedSpeciesData!$D$2:$D$4955,$D1480),"")</f>
        <v/>
      </c>
      <c r="AA1480" s="23" t="str">
        <f>IF(ISNUMBER(AVERAGEIFS(ObservedSpeciesData!AA$2:AA$4955,ObservedSpeciesData!$A$2:$A$4955,$A1480,ObservedSpeciesData!$D$2:$D$4955,$D1480)),AVERAGEIFS(ObservedSpeciesData!AA$2:AA$4955,ObservedSpeciesData!$A$2:$A$4955,$A1480,ObservedSpeciesData!$D$2:$D$4955,$D1480),"")</f>
        <v/>
      </c>
      <c r="AB1480" s="24" t="str">
        <f>IF(ISNUMBER(AVERAGEIFS(ObservedSpeciesData!AB$2:AB$4955,ObservedSpeciesData!$A$2:$A$4955,$A1480,ObservedSpeciesData!$D$2:$D$4955,$D1480)),AVERAGEIFS(ObservedSpeciesData!AB$2:AB$4955,ObservedSpeciesData!$A$2:$A$4955,$A1480,ObservedSpeciesData!$D$2:$D$4955,$D1480),"")</f>
        <v/>
      </c>
      <c r="AC1480" s="24" t="str">
        <f>IF(ISNUMBER(AVERAGEIFS(ObservedSpeciesData!AC$2:AC$4955,ObservedSpeciesData!$A$2:$A$4955,$A1480,ObservedSpeciesData!$D$2:$D$4955,$D1480)),AVERAGEIFS(ObservedSpeciesData!AC$2:AC$4955,ObservedSpeciesData!$A$2:$A$4955,$A1480,ObservedSpeciesData!$D$2:$D$4955,$D1480),"")</f>
        <v/>
      </c>
      <c r="AD1480" s="23" t="str">
        <f>IF(ISNUMBER(AVERAGEIFS(ObservedSpeciesData!AD$2:AD$4955,ObservedSpeciesData!$A$2:$A$4955,$A1480,ObservedSpeciesData!$D$2:$D$4955,$D1480)),AVERAGEIFS(ObservedSpeciesData!AD$2:AD$4955,ObservedSpeciesData!$A$2:$A$4955,$A1480,ObservedSpeciesData!$D$2:$D$4955,$D1480),"")</f>
        <v/>
      </c>
      <c r="AE1480" s="24" t="str">
        <f>IF(ISNUMBER(AVERAGEIFS(ObservedSpeciesData!AE$2:AE$4955,ObservedSpeciesData!$A$2:$A$4955,$A1480,ObservedSpeciesData!$D$2:$D$4955,$D1480)),AVERAGEIFS(ObservedSpeciesData!AE$2:AE$4955,ObservedSpeciesData!$A$2:$A$4955,$A1480,ObservedSpeciesData!$D$2:$D$4955,$D1480),"")</f>
        <v/>
      </c>
      <c r="AF1480" s="23"/>
      <c r="AG1480" s="24"/>
      <c r="AH1480" s="23" t="str">
        <f>IF(ISNUMBER(AVERAGEIFS(ObservedSpeciesData!AH$2:AH$4955,ObservedSpeciesData!$A$2:$A$4955,$A1480,ObservedSpeciesData!$D$2:$D$4955,$D1480)),AVERAGEIFS(ObservedSpeciesData!AH$2:AH$4955,ObservedSpeciesData!$A$2:$A$4955,$A1480,ObservedSpeciesData!$D$2:$D$4955,$D1480),"")</f>
        <v/>
      </c>
      <c r="AI1480" s="23" t="str">
        <f>IF(ISNUMBER(AVERAGEIFS(ObservedSpeciesData!AI$2:AI$4955,ObservedSpeciesData!$A$2:$A$4955,$A1480,ObservedSpeciesData!$C$2:$C$4955,$C1480,ObservedSpeciesData!$D$2:$D$4955,$D1480)),AVERAGEIFS(ObservedSpeciesData!AI$2:AI$4955,ObservedSpeciesData!$A$2:$A$4955,$A1480,ObservedSpeciesData!$C$2:$C$4955,$C1480,ObservedSpeciesData!$D$2:$D$4955,$D1480),"")</f>
        <v/>
      </c>
      <c r="AJ1480" s="2">
        <f>COUNTIFS(ObservedSpeciesData!$A$2:$A$828,$A1480,ObservedSpeciesData!$D$2:$D$828,$D1480)</f>
        <v>0</v>
      </c>
      <c r="AK1480" s="2">
        <f t="shared" si="23"/>
        <v>1</v>
      </c>
    </row>
    <row r="1481" spans="1:37" x14ac:dyDescent="0.25">
      <c r="A1481" s="14" t="s">
        <v>83</v>
      </c>
      <c r="B1481" t="s">
        <v>80</v>
      </c>
      <c r="C1481" t="s">
        <v>79</v>
      </c>
      <c r="D1481" s="13">
        <v>42458</v>
      </c>
      <c r="E1481">
        <v>1</v>
      </c>
      <c r="F1481">
        <v>200</v>
      </c>
      <c r="G1481" s="2" t="s">
        <v>87</v>
      </c>
      <c r="H1481" s="2" t="s">
        <v>13</v>
      </c>
      <c r="I1481">
        <v>13</v>
      </c>
      <c r="J1481" s="2" t="s">
        <v>88</v>
      </c>
      <c r="K1481" s="2">
        <f>IF(ISNUMBER(AVERAGEIFS(ObservedSpeciesData!K$2:K$4955,ObservedSpeciesData!$A$2:$A$4955,$A1481,ObservedSpeciesData!$D$2:$D$4955,$D1481)),AVERAGEIFS(ObservedSpeciesData!K$2:K$4955,ObservedSpeciesData!$A$2:$A$4955,$A1481,ObservedSpeciesData!$D$2:$D$4955,$D1481),"")</f>
        <v>180</v>
      </c>
      <c r="L1481" s="26">
        <f>IF(ISNUMBER(AVERAGEIFS(ObservedSpeciesData!L$2:L$4955,ObservedSpeciesData!$A$2:$A$4955,$A1481,ObservedSpeciesData!$D$2:$D$4955,$D1481)),AVERAGEIFS(ObservedSpeciesData!L$2:L$4955,ObservedSpeciesData!$A$2:$A$4955,$A1481,ObservedSpeciesData!$D$2:$D$4955,$D1481),"")</f>
        <v>2460</v>
      </c>
      <c r="M1481" s="23">
        <f>IF(ISNUMBER(AVERAGEIFS(ObservedSpeciesData!M$2:M$4955,ObservedSpeciesData!$A$2:$A$4955,$A1481,ObservedSpeciesData!$D$2:$D$4955,$D1481)),AVERAGEIFS(ObservedSpeciesData!M$2:M$4955,ObservedSpeciesData!$A$2:$A$4955,$A1481,ObservedSpeciesData!$D$2:$D$4955,$D1481),"")</f>
        <v>246</v>
      </c>
      <c r="N1481" s="23" t="str">
        <f>IF(ISNUMBER(AVERAGEIFS(ObservedSpeciesData!N$2:N$4955,ObservedSpeciesData!$A$2:$A$4955,$A1481,ObservedSpeciesData!$D$2:$D$4955,$D1481)),AVERAGEIFS(ObservedSpeciesData!N$2:N$4955,ObservedSpeciesData!$A$2:$A$4955,$A1481,ObservedSpeciesData!$D$2:$D$4955,$D1481),"")</f>
        <v/>
      </c>
      <c r="O1481" s="23" t="str">
        <f>IF(ISNUMBER(AVERAGEIFS(ObservedSpeciesData!O$2:O$4955,ObservedSpeciesData!$A$2:$A$4955,$A1481,ObservedSpeciesData!$D$2:$D$4955,$D1481)),AVERAGEIFS(ObservedSpeciesData!O$2:O$4955,ObservedSpeciesData!$A$2:$A$4955,$A1481,ObservedSpeciesData!$D$2:$D$4955,$D1481),"")</f>
        <v/>
      </c>
      <c r="P1481" s="23" t="str">
        <f>IF(ISNUMBER(AVERAGEIFS(ObservedSpeciesData!P$2:P$4955,ObservedSpeciesData!$A$2:$A$4955,$A1481,ObservedSpeciesData!$C$2:$C$4955,$C1481,ObservedSpeciesData!$D$2:$D$4955,$D1481)),AVERAGEIFS(ObservedSpeciesData!P$2:P$4955,ObservedSpeciesData!$A$2:$A$4955,$A1481,ObservedSpeciesData!$C$2:$C$4955,$C1481,ObservedSpeciesData!$D$2:$D$4955,$D1481),"")</f>
        <v/>
      </c>
      <c r="Q1481" s="23"/>
      <c r="R1481" s="25" t="str">
        <f>IF(ISNUMBER(AVERAGEIFS(ObservedSpeciesData!R$2:R$4955,ObservedSpeciesData!$A$2:$A$4955,$A1481,ObservedSpeciesData!$D$2:$D$4955,$D1481)),AVERAGEIFS(ObservedSpeciesData!R$2:R$4955,ObservedSpeciesData!$A$2:$A$4955,$A1481,ObservedSpeciesData!$D$2:$D$4955,$D1481),"")</f>
        <v/>
      </c>
      <c r="S1481" s="25" t="str">
        <f>IF(ISNUMBER(AVERAGEIFS(ObservedSpeciesData!S$2:S$4955,ObservedSpeciesData!$A$2:$A$4955,$A1481,ObservedSpeciesData!$D$2:$D$4955,$D1481)),AVERAGEIFS(ObservedSpeciesData!S$2:S$4955,ObservedSpeciesData!$A$2:$A$4955,$A1481,ObservedSpeciesData!$D$2:$D$4955,$D1481),"")</f>
        <v/>
      </c>
      <c r="T1481" s="23" t="str">
        <f>IF(ISNUMBER(AVERAGEIFS(ObservedSpeciesData!T$2:T$4955,ObservedSpeciesData!$A$2:$A$4955,$A1481,ObservedSpeciesData!$D$2:$D$4955,$D1481)),AVERAGEIFS(ObservedSpeciesData!T$2:T$4955,ObservedSpeciesData!$A$2:$A$4955,$A1481,ObservedSpeciesData!$D$2:$D$4955,$D1481),"")</f>
        <v/>
      </c>
      <c r="U1481" s="24" t="str">
        <f>IF(ISNUMBER(AVERAGEIFS(ObservedSpeciesData!U$2:U$4955,ObservedSpeciesData!$A$2:$A$4955,$A1481,ObservedSpeciesData!$C$2:$C$4955,$C1481,ObservedSpeciesData!$D$2:$D$4955,$D1481)),AVERAGEIFS(ObservedSpeciesData!U$2:U$4955,ObservedSpeciesData!$A$2:$A$4955,$A1481,ObservedSpeciesData!$C$2:$C$4955,$C1481,ObservedSpeciesData!$D$2:$D$4955,$D1481),"")</f>
        <v/>
      </c>
      <c r="V1481" s="23" t="str">
        <f>IF(ISNUMBER(AVERAGEIFS(ObservedSpeciesData!V$2:V$4955,ObservedSpeciesData!$A$2:$A$4955,$A1481,ObservedSpeciesData!$D$2:$D$4955,$D1481)),AVERAGEIFS(ObservedSpeciesData!V$2:V$4955,ObservedSpeciesData!$A$2:$A$4955,$A1481,ObservedSpeciesData!$D$2:$D$4955,$D1481),"")</f>
        <v/>
      </c>
      <c r="W1481" s="23" t="str">
        <f>IF(ISNUMBER(AVERAGEIFS(ObservedSpeciesData!W$2:W$4955,ObservedSpeciesData!$A$2:$A$4955,$A1481,ObservedSpeciesData!$D$2:$D$4955,$D1481)),AVERAGEIFS(ObservedSpeciesData!W$2:W$4955,ObservedSpeciesData!$A$2:$A$4955,$A1481,ObservedSpeciesData!$D$2:$D$4955,$D1481),"")</f>
        <v/>
      </c>
      <c r="X1481" s="23" t="str">
        <f>IF(ISNUMBER(AVERAGEIFS(ObservedSpeciesData!X$2:X$4955,ObservedSpeciesData!$A$2:$A$4955,$A1481,ObservedSpeciesData!$D$2:$D$4955,$D1481)),AVERAGEIFS(ObservedSpeciesData!X$2:X$4955,ObservedSpeciesData!$A$2:$A$4955,$A1481,ObservedSpeciesData!$D$2:$D$4955,$D1481),"")</f>
        <v/>
      </c>
      <c r="Y1481" s="23" t="str">
        <f>IF(ISNUMBER(AVERAGEIFS(ObservedSpeciesData!Y$2:Y$4955,ObservedSpeciesData!$A$2:$A$4955,$A1481,ObservedSpeciesData!$D$2:$D$4955,$D1481)),AVERAGEIFS(ObservedSpeciesData!Y$2:Y$4955,ObservedSpeciesData!$A$2:$A$4955,$A1481,ObservedSpeciesData!$D$2:$D$4955,$D1481),"")</f>
        <v/>
      </c>
      <c r="Z1481" s="23" t="str">
        <f>IF(ISNUMBER(AVERAGEIFS(ObservedSpeciesData!Z$2:Z$4955,ObservedSpeciesData!$A$2:$A$4955,$A1481,ObservedSpeciesData!$D$2:$D$4955,$D1481)),AVERAGEIFS(ObservedSpeciesData!Z$2:Z$4955,ObservedSpeciesData!$A$2:$A$4955,$A1481,ObservedSpeciesData!$D$2:$D$4955,$D1481),"")</f>
        <v/>
      </c>
      <c r="AA1481" s="23" t="str">
        <f>IF(ISNUMBER(AVERAGEIFS(ObservedSpeciesData!AA$2:AA$4955,ObservedSpeciesData!$A$2:$A$4955,$A1481,ObservedSpeciesData!$D$2:$D$4955,$D1481)),AVERAGEIFS(ObservedSpeciesData!AA$2:AA$4955,ObservedSpeciesData!$A$2:$A$4955,$A1481,ObservedSpeciesData!$D$2:$D$4955,$D1481),"")</f>
        <v/>
      </c>
      <c r="AB1481" s="24" t="str">
        <f>IF(ISNUMBER(AVERAGEIFS(ObservedSpeciesData!AB$2:AB$4955,ObservedSpeciesData!$A$2:$A$4955,$A1481,ObservedSpeciesData!$D$2:$D$4955,$D1481)),AVERAGEIFS(ObservedSpeciesData!AB$2:AB$4955,ObservedSpeciesData!$A$2:$A$4955,$A1481,ObservedSpeciesData!$D$2:$D$4955,$D1481),"")</f>
        <v/>
      </c>
      <c r="AC1481" s="24" t="str">
        <f>IF(ISNUMBER(AVERAGEIFS(ObservedSpeciesData!AC$2:AC$4955,ObservedSpeciesData!$A$2:$A$4955,$A1481,ObservedSpeciesData!$D$2:$D$4955,$D1481)),AVERAGEIFS(ObservedSpeciesData!AC$2:AC$4955,ObservedSpeciesData!$A$2:$A$4955,$A1481,ObservedSpeciesData!$D$2:$D$4955,$D1481),"")</f>
        <v/>
      </c>
      <c r="AD1481" s="23" t="str">
        <f>IF(ISNUMBER(AVERAGEIFS(ObservedSpeciesData!AD$2:AD$4955,ObservedSpeciesData!$A$2:$A$4955,$A1481,ObservedSpeciesData!$D$2:$D$4955,$D1481)),AVERAGEIFS(ObservedSpeciesData!AD$2:AD$4955,ObservedSpeciesData!$A$2:$A$4955,$A1481,ObservedSpeciesData!$D$2:$D$4955,$D1481),"")</f>
        <v/>
      </c>
      <c r="AE1481" s="24" t="str">
        <f>IF(ISNUMBER(AVERAGEIFS(ObservedSpeciesData!AE$2:AE$4955,ObservedSpeciesData!$A$2:$A$4955,$A1481,ObservedSpeciesData!$D$2:$D$4955,$D1481)),AVERAGEIFS(ObservedSpeciesData!AE$2:AE$4955,ObservedSpeciesData!$A$2:$A$4955,$A1481,ObservedSpeciesData!$D$2:$D$4955,$D1481),"")</f>
        <v/>
      </c>
      <c r="AF1481" s="23"/>
      <c r="AG1481" s="24"/>
      <c r="AH1481" s="23" t="str">
        <f>IF(ISNUMBER(AVERAGEIFS(ObservedSpeciesData!AH$2:AH$4955,ObservedSpeciesData!$A$2:$A$4955,$A1481,ObservedSpeciesData!$D$2:$D$4955,$D1481)),AVERAGEIFS(ObservedSpeciesData!AH$2:AH$4955,ObservedSpeciesData!$A$2:$A$4955,$A1481,ObservedSpeciesData!$D$2:$D$4955,$D1481),"")</f>
        <v/>
      </c>
      <c r="AI1481" s="23" t="str">
        <f>IF(ISNUMBER(AVERAGEIFS(ObservedSpeciesData!AI$2:AI$4955,ObservedSpeciesData!$A$2:$A$4955,$A1481,ObservedSpeciesData!$C$2:$C$4955,$C1481,ObservedSpeciesData!$D$2:$D$4955,$D1481)),AVERAGEIFS(ObservedSpeciesData!AI$2:AI$4955,ObservedSpeciesData!$A$2:$A$4955,$A1481,ObservedSpeciesData!$C$2:$C$4955,$C1481,ObservedSpeciesData!$D$2:$D$4955,$D1481),"")</f>
        <v/>
      </c>
      <c r="AJ1481" s="2">
        <f>COUNTIFS(ObservedSpeciesData!$A$2:$A$828,$A1481,ObservedSpeciesData!$D$2:$D$828,$D1481)</f>
        <v>0</v>
      </c>
      <c r="AK1481" s="2">
        <f t="shared" si="23"/>
        <v>1</v>
      </c>
    </row>
    <row r="1482" spans="1:37" x14ac:dyDescent="0.25">
      <c r="A1482" s="14" t="s">
        <v>82</v>
      </c>
      <c r="B1482" t="s">
        <v>80</v>
      </c>
      <c r="C1482" t="s">
        <v>79</v>
      </c>
      <c r="D1482" s="13">
        <v>42458</v>
      </c>
      <c r="E1482">
        <v>1</v>
      </c>
      <c r="F1482">
        <v>350</v>
      </c>
      <c r="G1482" s="2" t="s">
        <v>87</v>
      </c>
      <c r="H1482" s="2" t="s">
        <v>13</v>
      </c>
      <c r="I1482">
        <v>13</v>
      </c>
      <c r="J1482" s="2" t="s">
        <v>88</v>
      </c>
      <c r="K1482" s="2">
        <f>IF(ISNUMBER(AVERAGEIFS(ObservedSpeciesData!K$2:K$4955,ObservedSpeciesData!$A$2:$A$4955,$A1482,ObservedSpeciesData!$D$2:$D$4955,$D1482)),AVERAGEIFS(ObservedSpeciesData!K$2:K$4955,ObservedSpeciesData!$A$2:$A$4955,$A1482,ObservedSpeciesData!$D$2:$D$4955,$D1482),"")</f>
        <v>315</v>
      </c>
      <c r="L1482" s="26">
        <f>IF(ISNUMBER(AVERAGEIFS(ObservedSpeciesData!L$2:L$4955,ObservedSpeciesData!$A$2:$A$4955,$A1482,ObservedSpeciesData!$D$2:$D$4955,$D1482)),AVERAGEIFS(ObservedSpeciesData!L$2:L$4955,ObservedSpeciesData!$A$2:$A$4955,$A1482,ObservedSpeciesData!$D$2:$D$4955,$D1482),"")</f>
        <v>2482.6666666666665</v>
      </c>
      <c r="M1482" s="23">
        <f>IF(ISNUMBER(AVERAGEIFS(ObservedSpeciesData!M$2:M$4955,ObservedSpeciesData!$A$2:$A$4955,$A1482,ObservedSpeciesData!$D$2:$D$4955,$D1482)),AVERAGEIFS(ObservedSpeciesData!M$2:M$4955,ObservedSpeciesData!$A$2:$A$4955,$A1482,ObservedSpeciesData!$D$2:$D$4955,$D1482),"")</f>
        <v>248.26666666666665</v>
      </c>
      <c r="N1482" s="23" t="str">
        <f>IF(ISNUMBER(AVERAGEIFS(ObservedSpeciesData!N$2:N$4955,ObservedSpeciesData!$A$2:$A$4955,$A1482,ObservedSpeciesData!$D$2:$D$4955,$D1482)),AVERAGEIFS(ObservedSpeciesData!N$2:N$4955,ObservedSpeciesData!$A$2:$A$4955,$A1482,ObservedSpeciesData!$D$2:$D$4955,$D1482),"")</f>
        <v/>
      </c>
      <c r="O1482" s="23" t="str">
        <f>IF(ISNUMBER(AVERAGEIFS(ObservedSpeciesData!O$2:O$4955,ObservedSpeciesData!$A$2:$A$4955,$A1482,ObservedSpeciesData!$D$2:$D$4955,$D1482)),AVERAGEIFS(ObservedSpeciesData!O$2:O$4955,ObservedSpeciesData!$A$2:$A$4955,$A1482,ObservedSpeciesData!$D$2:$D$4955,$D1482),"")</f>
        <v/>
      </c>
      <c r="P1482" s="23" t="str">
        <f>IF(ISNUMBER(AVERAGEIFS(ObservedSpeciesData!P$2:P$4955,ObservedSpeciesData!$A$2:$A$4955,$A1482,ObservedSpeciesData!$C$2:$C$4955,$C1482,ObservedSpeciesData!$D$2:$D$4955,$D1482)),AVERAGEIFS(ObservedSpeciesData!P$2:P$4955,ObservedSpeciesData!$A$2:$A$4955,$A1482,ObservedSpeciesData!$C$2:$C$4955,$C1482,ObservedSpeciesData!$D$2:$D$4955,$D1482),"")</f>
        <v/>
      </c>
      <c r="Q1482" s="23"/>
      <c r="R1482" s="25" t="str">
        <f>IF(ISNUMBER(AVERAGEIFS(ObservedSpeciesData!R$2:R$4955,ObservedSpeciesData!$A$2:$A$4955,$A1482,ObservedSpeciesData!$D$2:$D$4955,$D1482)),AVERAGEIFS(ObservedSpeciesData!R$2:R$4955,ObservedSpeciesData!$A$2:$A$4955,$A1482,ObservedSpeciesData!$D$2:$D$4955,$D1482),"")</f>
        <v/>
      </c>
      <c r="S1482" s="25" t="str">
        <f>IF(ISNUMBER(AVERAGEIFS(ObservedSpeciesData!S$2:S$4955,ObservedSpeciesData!$A$2:$A$4955,$A1482,ObservedSpeciesData!$D$2:$D$4955,$D1482)),AVERAGEIFS(ObservedSpeciesData!S$2:S$4955,ObservedSpeciesData!$A$2:$A$4955,$A1482,ObservedSpeciesData!$D$2:$D$4955,$D1482),"")</f>
        <v/>
      </c>
      <c r="T1482" s="23" t="str">
        <f>IF(ISNUMBER(AVERAGEIFS(ObservedSpeciesData!T$2:T$4955,ObservedSpeciesData!$A$2:$A$4955,$A1482,ObservedSpeciesData!$D$2:$D$4955,$D1482)),AVERAGEIFS(ObservedSpeciesData!T$2:T$4955,ObservedSpeciesData!$A$2:$A$4955,$A1482,ObservedSpeciesData!$D$2:$D$4955,$D1482),"")</f>
        <v/>
      </c>
      <c r="U1482" s="24" t="str">
        <f>IF(ISNUMBER(AVERAGEIFS(ObservedSpeciesData!U$2:U$4955,ObservedSpeciesData!$A$2:$A$4955,$A1482,ObservedSpeciesData!$C$2:$C$4955,$C1482,ObservedSpeciesData!$D$2:$D$4955,$D1482)),AVERAGEIFS(ObservedSpeciesData!U$2:U$4955,ObservedSpeciesData!$A$2:$A$4955,$A1482,ObservedSpeciesData!$C$2:$C$4955,$C1482,ObservedSpeciesData!$D$2:$D$4955,$D1482),"")</f>
        <v/>
      </c>
      <c r="V1482" s="23" t="str">
        <f>IF(ISNUMBER(AVERAGEIFS(ObservedSpeciesData!V$2:V$4955,ObservedSpeciesData!$A$2:$A$4955,$A1482,ObservedSpeciesData!$D$2:$D$4955,$D1482)),AVERAGEIFS(ObservedSpeciesData!V$2:V$4955,ObservedSpeciesData!$A$2:$A$4955,$A1482,ObservedSpeciesData!$D$2:$D$4955,$D1482),"")</f>
        <v/>
      </c>
      <c r="W1482" s="23" t="str">
        <f>IF(ISNUMBER(AVERAGEIFS(ObservedSpeciesData!W$2:W$4955,ObservedSpeciesData!$A$2:$A$4955,$A1482,ObservedSpeciesData!$D$2:$D$4955,$D1482)),AVERAGEIFS(ObservedSpeciesData!W$2:W$4955,ObservedSpeciesData!$A$2:$A$4955,$A1482,ObservedSpeciesData!$D$2:$D$4955,$D1482),"")</f>
        <v/>
      </c>
      <c r="X1482" s="23" t="str">
        <f>IF(ISNUMBER(AVERAGEIFS(ObservedSpeciesData!X$2:X$4955,ObservedSpeciesData!$A$2:$A$4955,$A1482,ObservedSpeciesData!$D$2:$D$4955,$D1482)),AVERAGEIFS(ObservedSpeciesData!X$2:X$4955,ObservedSpeciesData!$A$2:$A$4955,$A1482,ObservedSpeciesData!$D$2:$D$4955,$D1482),"")</f>
        <v/>
      </c>
      <c r="Y1482" s="23" t="str">
        <f>IF(ISNUMBER(AVERAGEIFS(ObservedSpeciesData!Y$2:Y$4955,ObservedSpeciesData!$A$2:$A$4955,$A1482,ObservedSpeciesData!$D$2:$D$4955,$D1482)),AVERAGEIFS(ObservedSpeciesData!Y$2:Y$4955,ObservedSpeciesData!$A$2:$A$4955,$A1482,ObservedSpeciesData!$D$2:$D$4955,$D1482),"")</f>
        <v/>
      </c>
      <c r="Z1482" s="23" t="str">
        <f>IF(ISNUMBER(AVERAGEIFS(ObservedSpeciesData!Z$2:Z$4955,ObservedSpeciesData!$A$2:$A$4955,$A1482,ObservedSpeciesData!$D$2:$D$4955,$D1482)),AVERAGEIFS(ObservedSpeciesData!Z$2:Z$4955,ObservedSpeciesData!$A$2:$A$4955,$A1482,ObservedSpeciesData!$D$2:$D$4955,$D1482),"")</f>
        <v/>
      </c>
      <c r="AA1482" s="23" t="str">
        <f>IF(ISNUMBER(AVERAGEIFS(ObservedSpeciesData!AA$2:AA$4955,ObservedSpeciesData!$A$2:$A$4955,$A1482,ObservedSpeciesData!$D$2:$D$4955,$D1482)),AVERAGEIFS(ObservedSpeciesData!AA$2:AA$4955,ObservedSpeciesData!$A$2:$A$4955,$A1482,ObservedSpeciesData!$D$2:$D$4955,$D1482),"")</f>
        <v/>
      </c>
      <c r="AB1482" s="24" t="str">
        <f>IF(ISNUMBER(AVERAGEIFS(ObservedSpeciesData!AB$2:AB$4955,ObservedSpeciesData!$A$2:$A$4955,$A1482,ObservedSpeciesData!$D$2:$D$4955,$D1482)),AVERAGEIFS(ObservedSpeciesData!AB$2:AB$4955,ObservedSpeciesData!$A$2:$A$4955,$A1482,ObservedSpeciesData!$D$2:$D$4955,$D1482),"")</f>
        <v/>
      </c>
      <c r="AC1482" s="24" t="str">
        <f>IF(ISNUMBER(AVERAGEIFS(ObservedSpeciesData!AC$2:AC$4955,ObservedSpeciesData!$A$2:$A$4955,$A1482,ObservedSpeciesData!$D$2:$D$4955,$D1482)),AVERAGEIFS(ObservedSpeciesData!AC$2:AC$4955,ObservedSpeciesData!$A$2:$A$4955,$A1482,ObservedSpeciesData!$D$2:$D$4955,$D1482),"")</f>
        <v/>
      </c>
      <c r="AD1482" s="23" t="str">
        <f>IF(ISNUMBER(AVERAGEIFS(ObservedSpeciesData!AD$2:AD$4955,ObservedSpeciesData!$A$2:$A$4955,$A1482,ObservedSpeciesData!$D$2:$D$4955,$D1482)),AVERAGEIFS(ObservedSpeciesData!AD$2:AD$4955,ObservedSpeciesData!$A$2:$A$4955,$A1482,ObservedSpeciesData!$D$2:$D$4955,$D1482),"")</f>
        <v/>
      </c>
      <c r="AE1482" s="24" t="str">
        <f>IF(ISNUMBER(AVERAGEIFS(ObservedSpeciesData!AE$2:AE$4955,ObservedSpeciesData!$A$2:$A$4955,$A1482,ObservedSpeciesData!$D$2:$D$4955,$D1482)),AVERAGEIFS(ObservedSpeciesData!AE$2:AE$4955,ObservedSpeciesData!$A$2:$A$4955,$A1482,ObservedSpeciesData!$D$2:$D$4955,$D1482),"")</f>
        <v/>
      </c>
      <c r="AF1482" s="23"/>
      <c r="AG1482" s="24"/>
      <c r="AH1482" s="23" t="str">
        <f>IF(ISNUMBER(AVERAGEIFS(ObservedSpeciesData!AH$2:AH$4955,ObservedSpeciesData!$A$2:$A$4955,$A1482,ObservedSpeciesData!$D$2:$D$4955,$D1482)),AVERAGEIFS(ObservedSpeciesData!AH$2:AH$4955,ObservedSpeciesData!$A$2:$A$4955,$A1482,ObservedSpeciesData!$D$2:$D$4955,$D1482),"")</f>
        <v/>
      </c>
      <c r="AI1482" s="23" t="str">
        <f>IF(ISNUMBER(AVERAGEIFS(ObservedSpeciesData!AI$2:AI$4955,ObservedSpeciesData!$A$2:$A$4955,$A1482,ObservedSpeciesData!$C$2:$C$4955,$C1482,ObservedSpeciesData!$D$2:$D$4955,$D1482)),AVERAGEIFS(ObservedSpeciesData!AI$2:AI$4955,ObservedSpeciesData!$A$2:$A$4955,$A1482,ObservedSpeciesData!$C$2:$C$4955,$C1482,ObservedSpeciesData!$D$2:$D$4955,$D1482),"")</f>
        <v/>
      </c>
      <c r="AJ1482" s="2">
        <f>COUNTIFS(ObservedSpeciesData!$A$2:$A$828,$A1482,ObservedSpeciesData!$D$2:$D$828,$D1482)</f>
        <v>0</v>
      </c>
      <c r="AK1482" s="2">
        <f t="shared" si="23"/>
        <v>1</v>
      </c>
    </row>
    <row r="1483" spans="1:37" x14ac:dyDescent="0.25">
      <c r="A1483" s="14" t="s">
        <v>81</v>
      </c>
      <c r="B1483" t="s">
        <v>80</v>
      </c>
      <c r="C1483" t="s">
        <v>79</v>
      </c>
      <c r="D1483" s="13">
        <v>42458</v>
      </c>
      <c r="E1483">
        <v>1</v>
      </c>
      <c r="F1483">
        <v>500</v>
      </c>
      <c r="G1483" s="2" t="s">
        <v>87</v>
      </c>
      <c r="H1483" s="2" t="s">
        <v>13</v>
      </c>
      <c r="I1483">
        <v>13</v>
      </c>
      <c r="J1483" s="2" t="s">
        <v>88</v>
      </c>
      <c r="K1483" s="2">
        <f>IF(ISNUMBER(AVERAGEIFS(ObservedSpeciesData!K$2:K$4955,ObservedSpeciesData!$A$2:$A$4955,$A1483,ObservedSpeciesData!$D$2:$D$4955,$D1483)),AVERAGEIFS(ObservedSpeciesData!K$2:K$4955,ObservedSpeciesData!$A$2:$A$4955,$A1483,ObservedSpeciesData!$D$2:$D$4955,$D1483),"")</f>
        <v>450</v>
      </c>
      <c r="L1483" s="26">
        <f>IF(ISNUMBER(AVERAGEIFS(ObservedSpeciesData!L$2:L$4955,ObservedSpeciesData!$A$2:$A$4955,$A1483,ObservedSpeciesData!$D$2:$D$4955,$D1483)),AVERAGEIFS(ObservedSpeciesData!L$2:L$4955,ObservedSpeciesData!$A$2:$A$4955,$A1483,ObservedSpeciesData!$D$2:$D$4955,$D1483),"")</f>
        <v>2403.3333333333335</v>
      </c>
      <c r="M1483" s="23">
        <f>IF(ISNUMBER(AVERAGEIFS(ObservedSpeciesData!M$2:M$4955,ObservedSpeciesData!$A$2:$A$4955,$A1483,ObservedSpeciesData!$D$2:$D$4955,$D1483)),AVERAGEIFS(ObservedSpeciesData!M$2:M$4955,ObservedSpeciesData!$A$2:$A$4955,$A1483,ObservedSpeciesData!$D$2:$D$4955,$D1483),"")</f>
        <v>240.33333333333334</v>
      </c>
      <c r="N1483" s="23" t="str">
        <f>IF(ISNUMBER(AVERAGEIFS(ObservedSpeciesData!N$2:N$4955,ObservedSpeciesData!$A$2:$A$4955,$A1483,ObservedSpeciesData!$D$2:$D$4955,$D1483)),AVERAGEIFS(ObservedSpeciesData!N$2:N$4955,ObservedSpeciesData!$A$2:$A$4955,$A1483,ObservedSpeciesData!$D$2:$D$4955,$D1483),"")</f>
        <v/>
      </c>
      <c r="O1483" s="23" t="str">
        <f>IF(ISNUMBER(AVERAGEIFS(ObservedSpeciesData!O$2:O$4955,ObservedSpeciesData!$A$2:$A$4955,$A1483,ObservedSpeciesData!$D$2:$D$4955,$D1483)),AVERAGEIFS(ObservedSpeciesData!O$2:O$4955,ObservedSpeciesData!$A$2:$A$4955,$A1483,ObservedSpeciesData!$D$2:$D$4955,$D1483),"")</f>
        <v/>
      </c>
      <c r="P1483" s="23" t="str">
        <f>IF(ISNUMBER(AVERAGEIFS(ObservedSpeciesData!P$2:P$4955,ObservedSpeciesData!$A$2:$A$4955,$A1483,ObservedSpeciesData!$C$2:$C$4955,$C1483,ObservedSpeciesData!$D$2:$D$4955,$D1483)),AVERAGEIFS(ObservedSpeciesData!P$2:P$4955,ObservedSpeciesData!$A$2:$A$4955,$A1483,ObservedSpeciesData!$C$2:$C$4955,$C1483,ObservedSpeciesData!$D$2:$D$4955,$D1483),"")</f>
        <v/>
      </c>
      <c r="Q1483" s="23"/>
      <c r="R1483" s="25" t="str">
        <f>IF(ISNUMBER(AVERAGEIFS(ObservedSpeciesData!R$2:R$4955,ObservedSpeciesData!$A$2:$A$4955,$A1483,ObservedSpeciesData!$D$2:$D$4955,$D1483)),AVERAGEIFS(ObservedSpeciesData!R$2:R$4955,ObservedSpeciesData!$A$2:$A$4955,$A1483,ObservedSpeciesData!$D$2:$D$4955,$D1483),"")</f>
        <v/>
      </c>
      <c r="S1483" s="25" t="str">
        <f>IF(ISNUMBER(AVERAGEIFS(ObservedSpeciesData!S$2:S$4955,ObservedSpeciesData!$A$2:$A$4955,$A1483,ObservedSpeciesData!$D$2:$D$4955,$D1483)),AVERAGEIFS(ObservedSpeciesData!S$2:S$4955,ObservedSpeciesData!$A$2:$A$4955,$A1483,ObservedSpeciesData!$D$2:$D$4955,$D1483),"")</f>
        <v/>
      </c>
      <c r="T1483" s="23" t="str">
        <f>IF(ISNUMBER(AVERAGEIFS(ObservedSpeciesData!T$2:T$4955,ObservedSpeciesData!$A$2:$A$4955,$A1483,ObservedSpeciesData!$D$2:$D$4955,$D1483)),AVERAGEIFS(ObservedSpeciesData!T$2:T$4955,ObservedSpeciesData!$A$2:$A$4955,$A1483,ObservedSpeciesData!$D$2:$D$4955,$D1483),"")</f>
        <v/>
      </c>
      <c r="U1483" s="24" t="str">
        <f>IF(ISNUMBER(AVERAGEIFS(ObservedSpeciesData!U$2:U$4955,ObservedSpeciesData!$A$2:$A$4955,$A1483,ObservedSpeciesData!$C$2:$C$4955,$C1483,ObservedSpeciesData!$D$2:$D$4955,$D1483)),AVERAGEIFS(ObservedSpeciesData!U$2:U$4955,ObservedSpeciesData!$A$2:$A$4955,$A1483,ObservedSpeciesData!$C$2:$C$4955,$C1483,ObservedSpeciesData!$D$2:$D$4955,$D1483),"")</f>
        <v/>
      </c>
      <c r="V1483" s="23" t="str">
        <f>IF(ISNUMBER(AVERAGEIFS(ObservedSpeciesData!V$2:V$4955,ObservedSpeciesData!$A$2:$A$4955,$A1483,ObservedSpeciesData!$D$2:$D$4955,$D1483)),AVERAGEIFS(ObservedSpeciesData!V$2:V$4955,ObservedSpeciesData!$A$2:$A$4955,$A1483,ObservedSpeciesData!$D$2:$D$4955,$D1483),"")</f>
        <v/>
      </c>
      <c r="W1483" s="23" t="str">
        <f>IF(ISNUMBER(AVERAGEIFS(ObservedSpeciesData!W$2:W$4955,ObservedSpeciesData!$A$2:$A$4955,$A1483,ObservedSpeciesData!$D$2:$D$4955,$D1483)),AVERAGEIFS(ObservedSpeciesData!W$2:W$4955,ObservedSpeciesData!$A$2:$A$4955,$A1483,ObservedSpeciesData!$D$2:$D$4955,$D1483),"")</f>
        <v/>
      </c>
      <c r="X1483" s="23" t="str">
        <f>IF(ISNUMBER(AVERAGEIFS(ObservedSpeciesData!X$2:X$4955,ObservedSpeciesData!$A$2:$A$4955,$A1483,ObservedSpeciesData!$D$2:$D$4955,$D1483)),AVERAGEIFS(ObservedSpeciesData!X$2:X$4955,ObservedSpeciesData!$A$2:$A$4955,$A1483,ObservedSpeciesData!$D$2:$D$4955,$D1483),"")</f>
        <v/>
      </c>
      <c r="Y1483" s="23" t="str">
        <f>IF(ISNUMBER(AVERAGEIFS(ObservedSpeciesData!Y$2:Y$4955,ObservedSpeciesData!$A$2:$A$4955,$A1483,ObservedSpeciesData!$D$2:$D$4955,$D1483)),AVERAGEIFS(ObservedSpeciesData!Y$2:Y$4955,ObservedSpeciesData!$A$2:$A$4955,$A1483,ObservedSpeciesData!$D$2:$D$4955,$D1483),"")</f>
        <v/>
      </c>
      <c r="Z1483" s="23" t="str">
        <f>IF(ISNUMBER(AVERAGEIFS(ObservedSpeciesData!Z$2:Z$4955,ObservedSpeciesData!$A$2:$A$4955,$A1483,ObservedSpeciesData!$D$2:$D$4955,$D1483)),AVERAGEIFS(ObservedSpeciesData!Z$2:Z$4955,ObservedSpeciesData!$A$2:$A$4955,$A1483,ObservedSpeciesData!$D$2:$D$4955,$D1483),"")</f>
        <v/>
      </c>
      <c r="AA1483" s="23" t="str">
        <f>IF(ISNUMBER(AVERAGEIFS(ObservedSpeciesData!AA$2:AA$4955,ObservedSpeciesData!$A$2:$A$4955,$A1483,ObservedSpeciesData!$D$2:$D$4955,$D1483)),AVERAGEIFS(ObservedSpeciesData!AA$2:AA$4955,ObservedSpeciesData!$A$2:$A$4955,$A1483,ObservedSpeciesData!$D$2:$D$4955,$D1483),"")</f>
        <v/>
      </c>
      <c r="AB1483" s="24" t="str">
        <f>IF(ISNUMBER(AVERAGEIFS(ObservedSpeciesData!AB$2:AB$4955,ObservedSpeciesData!$A$2:$A$4955,$A1483,ObservedSpeciesData!$D$2:$D$4955,$D1483)),AVERAGEIFS(ObservedSpeciesData!AB$2:AB$4955,ObservedSpeciesData!$A$2:$A$4955,$A1483,ObservedSpeciesData!$D$2:$D$4955,$D1483),"")</f>
        <v/>
      </c>
      <c r="AC1483" s="24" t="str">
        <f>IF(ISNUMBER(AVERAGEIFS(ObservedSpeciesData!AC$2:AC$4955,ObservedSpeciesData!$A$2:$A$4955,$A1483,ObservedSpeciesData!$D$2:$D$4955,$D1483)),AVERAGEIFS(ObservedSpeciesData!AC$2:AC$4955,ObservedSpeciesData!$A$2:$A$4955,$A1483,ObservedSpeciesData!$D$2:$D$4955,$D1483),"")</f>
        <v/>
      </c>
      <c r="AD1483" s="23" t="str">
        <f>IF(ISNUMBER(AVERAGEIFS(ObservedSpeciesData!AD$2:AD$4955,ObservedSpeciesData!$A$2:$A$4955,$A1483,ObservedSpeciesData!$D$2:$D$4955,$D1483)),AVERAGEIFS(ObservedSpeciesData!AD$2:AD$4955,ObservedSpeciesData!$A$2:$A$4955,$A1483,ObservedSpeciesData!$D$2:$D$4955,$D1483),"")</f>
        <v/>
      </c>
      <c r="AE1483" s="24" t="str">
        <f>IF(ISNUMBER(AVERAGEIFS(ObservedSpeciesData!AE$2:AE$4955,ObservedSpeciesData!$A$2:$A$4955,$A1483,ObservedSpeciesData!$D$2:$D$4955,$D1483)),AVERAGEIFS(ObservedSpeciesData!AE$2:AE$4955,ObservedSpeciesData!$A$2:$A$4955,$A1483,ObservedSpeciesData!$D$2:$D$4955,$D1483),"")</f>
        <v/>
      </c>
      <c r="AF1483" s="23"/>
      <c r="AG1483" s="24"/>
      <c r="AH1483" s="23" t="str">
        <f>IF(ISNUMBER(AVERAGEIFS(ObservedSpeciesData!AH$2:AH$4955,ObservedSpeciesData!$A$2:$A$4955,$A1483,ObservedSpeciesData!$D$2:$D$4955,$D1483)),AVERAGEIFS(ObservedSpeciesData!AH$2:AH$4955,ObservedSpeciesData!$A$2:$A$4955,$A1483,ObservedSpeciesData!$D$2:$D$4955,$D1483),"")</f>
        <v/>
      </c>
      <c r="AI1483" s="23" t="str">
        <f>IF(ISNUMBER(AVERAGEIFS(ObservedSpeciesData!AI$2:AI$4955,ObservedSpeciesData!$A$2:$A$4955,$A1483,ObservedSpeciesData!$C$2:$C$4955,$C1483,ObservedSpeciesData!$D$2:$D$4955,$D1483)),AVERAGEIFS(ObservedSpeciesData!AI$2:AI$4955,ObservedSpeciesData!$A$2:$A$4955,$A1483,ObservedSpeciesData!$C$2:$C$4955,$C1483,ObservedSpeciesData!$D$2:$D$4955,$D1483),"")</f>
        <v/>
      </c>
      <c r="AJ1483" s="2">
        <f>COUNTIFS(ObservedSpeciesData!$A$2:$A$828,$A1483,ObservedSpeciesData!$D$2:$D$828,$D1483)</f>
        <v>0</v>
      </c>
      <c r="AK1483" s="2">
        <f t="shared" si="23"/>
        <v>1</v>
      </c>
    </row>
    <row r="1484" spans="1:37" x14ac:dyDescent="0.25">
      <c r="A1484" s="14" t="s">
        <v>86</v>
      </c>
      <c r="B1484" t="s">
        <v>80</v>
      </c>
      <c r="C1484" t="s">
        <v>79</v>
      </c>
      <c r="D1484" s="13">
        <v>42464</v>
      </c>
      <c r="E1484">
        <v>1</v>
      </c>
      <c r="F1484">
        <v>0</v>
      </c>
      <c r="G1484" s="2" t="s">
        <v>87</v>
      </c>
      <c r="H1484" s="2" t="s">
        <v>13</v>
      </c>
      <c r="I1484">
        <v>13</v>
      </c>
      <c r="J1484" s="2" t="s">
        <v>88</v>
      </c>
      <c r="K1484" s="2">
        <f>IF(ISNUMBER(AVERAGEIFS(ObservedSpeciesData!K$2:K$4955,ObservedSpeciesData!$A$2:$A$4955,$A1484,ObservedSpeciesData!$D$2:$D$4955,$D1484)),AVERAGEIFS(ObservedSpeciesData!K$2:K$4955,ObservedSpeciesData!$A$2:$A$4955,$A1484,ObservedSpeciesData!$D$2:$D$4955,$D1484),"")</f>
        <v>0</v>
      </c>
      <c r="L1484" s="26">
        <f>IF(ISNUMBER(AVERAGEIFS(ObservedSpeciesData!L$2:L$4955,ObservedSpeciesData!$A$2:$A$4955,$A1484,ObservedSpeciesData!$D$2:$D$4955,$D1484)),AVERAGEIFS(ObservedSpeciesData!L$2:L$4955,ObservedSpeciesData!$A$2:$A$4955,$A1484,ObservedSpeciesData!$D$2:$D$4955,$D1484),"")</f>
        <v>2009</v>
      </c>
      <c r="M1484" s="23">
        <f>IF(ISNUMBER(AVERAGEIFS(ObservedSpeciesData!M$2:M$4955,ObservedSpeciesData!$A$2:$A$4955,$A1484,ObservedSpeciesData!$D$2:$D$4955,$D1484)),AVERAGEIFS(ObservedSpeciesData!M$2:M$4955,ObservedSpeciesData!$A$2:$A$4955,$A1484,ObservedSpeciesData!$D$2:$D$4955,$D1484),"")</f>
        <v>200.9</v>
      </c>
      <c r="N1484" s="23" t="str">
        <f>IF(ISNUMBER(AVERAGEIFS(ObservedSpeciesData!N$2:N$4955,ObservedSpeciesData!$A$2:$A$4955,$A1484,ObservedSpeciesData!$D$2:$D$4955,$D1484)),AVERAGEIFS(ObservedSpeciesData!N$2:N$4955,ObservedSpeciesData!$A$2:$A$4955,$A1484,ObservedSpeciesData!$D$2:$D$4955,$D1484),"")</f>
        <v/>
      </c>
      <c r="O1484" s="23" t="str">
        <f>IF(ISNUMBER(AVERAGEIFS(ObservedSpeciesData!O$2:O$4955,ObservedSpeciesData!$A$2:$A$4955,$A1484,ObservedSpeciesData!$D$2:$D$4955,$D1484)),AVERAGEIFS(ObservedSpeciesData!O$2:O$4955,ObservedSpeciesData!$A$2:$A$4955,$A1484,ObservedSpeciesData!$D$2:$D$4955,$D1484),"")</f>
        <v/>
      </c>
      <c r="P1484" s="23" t="str">
        <f>IF(ISNUMBER(AVERAGEIFS(ObservedSpeciesData!P$2:P$4955,ObservedSpeciesData!$A$2:$A$4955,$A1484,ObservedSpeciesData!$C$2:$C$4955,$C1484,ObservedSpeciesData!$D$2:$D$4955,$D1484)),AVERAGEIFS(ObservedSpeciesData!P$2:P$4955,ObservedSpeciesData!$A$2:$A$4955,$A1484,ObservedSpeciesData!$C$2:$C$4955,$C1484,ObservedSpeciesData!$D$2:$D$4955,$D1484),"")</f>
        <v/>
      </c>
      <c r="Q1484" s="23"/>
      <c r="R1484" s="25" t="str">
        <f>IF(ISNUMBER(AVERAGEIFS(ObservedSpeciesData!R$2:R$4955,ObservedSpeciesData!$A$2:$A$4955,$A1484,ObservedSpeciesData!$D$2:$D$4955,$D1484)),AVERAGEIFS(ObservedSpeciesData!R$2:R$4955,ObservedSpeciesData!$A$2:$A$4955,$A1484,ObservedSpeciesData!$D$2:$D$4955,$D1484),"")</f>
        <v/>
      </c>
      <c r="S1484" s="25" t="str">
        <f>IF(ISNUMBER(AVERAGEIFS(ObservedSpeciesData!S$2:S$4955,ObservedSpeciesData!$A$2:$A$4955,$A1484,ObservedSpeciesData!$D$2:$D$4955,$D1484)),AVERAGEIFS(ObservedSpeciesData!S$2:S$4955,ObservedSpeciesData!$A$2:$A$4955,$A1484,ObservedSpeciesData!$D$2:$D$4955,$D1484),"")</f>
        <v/>
      </c>
      <c r="T1484" s="23" t="str">
        <f>IF(ISNUMBER(AVERAGEIFS(ObservedSpeciesData!T$2:T$4955,ObservedSpeciesData!$A$2:$A$4955,$A1484,ObservedSpeciesData!$D$2:$D$4955,$D1484)),AVERAGEIFS(ObservedSpeciesData!T$2:T$4955,ObservedSpeciesData!$A$2:$A$4955,$A1484,ObservedSpeciesData!$D$2:$D$4955,$D1484),"")</f>
        <v/>
      </c>
      <c r="U1484" s="24" t="str">
        <f>IF(ISNUMBER(AVERAGEIFS(ObservedSpeciesData!U$2:U$4955,ObservedSpeciesData!$A$2:$A$4955,$A1484,ObservedSpeciesData!$C$2:$C$4955,$C1484,ObservedSpeciesData!$D$2:$D$4955,$D1484)),AVERAGEIFS(ObservedSpeciesData!U$2:U$4955,ObservedSpeciesData!$A$2:$A$4955,$A1484,ObservedSpeciesData!$C$2:$C$4955,$C1484,ObservedSpeciesData!$D$2:$D$4955,$D1484),"")</f>
        <v/>
      </c>
      <c r="V1484" s="23" t="str">
        <f>IF(ISNUMBER(AVERAGEIFS(ObservedSpeciesData!V$2:V$4955,ObservedSpeciesData!$A$2:$A$4955,$A1484,ObservedSpeciesData!$D$2:$D$4955,$D1484)),AVERAGEIFS(ObservedSpeciesData!V$2:V$4955,ObservedSpeciesData!$A$2:$A$4955,$A1484,ObservedSpeciesData!$D$2:$D$4955,$D1484),"")</f>
        <v/>
      </c>
      <c r="W1484" s="23" t="str">
        <f>IF(ISNUMBER(AVERAGEIFS(ObservedSpeciesData!W$2:W$4955,ObservedSpeciesData!$A$2:$A$4955,$A1484,ObservedSpeciesData!$D$2:$D$4955,$D1484)),AVERAGEIFS(ObservedSpeciesData!W$2:W$4955,ObservedSpeciesData!$A$2:$A$4955,$A1484,ObservedSpeciesData!$D$2:$D$4955,$D1484),"")</f>
        <v/>
      </c>
      <c r="X1484" s="23" t="str">
        <f>IF(ISNUMBER(AVERAGEIFS(ObservedSpeciesData!X$2:X$4955,ObservedSpeciesData!$A$2:$A$4955,$A1484,ObservedSpeciesData!$D$2:$D$4955,$D1484)),AVERAGEIFS(ObservedSpeciesData!X$2:X$4955,ObservedSpeciesData!$A$2:$A$4955,$A1484,ObservedSpeciesData!$D$2:$D$4955,$D1484),"")</f>
        <v/>
      </c>
      <c r="Y1484" s="23" t="str">
        <f>IF(ISNUMBER(AVERAGEIFS(ObservedSpeciesData!Y$2:Y$4955,ObservedSpeciesData!$A$2:$A$4955,$A1484,ObservedSpeciesData!$D$2:$D$4955,$D1484)),AVERAGEIFS(ObservedSpeciesData!Y$2:Y$4955,ObservedSpeciesData!$A$2:$A$4955,$A1484,ObservedSpeciesData!$D$2:$D$4955,$D1484),"")</f>
        <v/>
      </c>
      <c r="Z1484" s="23" t="str">
        <f>IF(ISNUMBER(AVERAGEIFS(ObservedSpeciesData!Z$2:Z$4955,ObservedSpeciesData!$A$2:$A$4955,$A1484,ObservedSpeciesData!$D$2:$D$4955,$D1484)),AVERAGEIFS(ObservedSpeciesData!Z$2:Z$4955,ObservedSpeciesData!$A$2:$A$4955,$A1484,ObservedSpeciesData!$D$2:$D$4955,$D1484),"")</f>
        <v/>
      </c>
      <c r="AA1484" s="23" t="str">
        <f>IF(ISNUMBER(AVERAGEIFS(ObservedSpeciesData!AA$2:AA$4955,ObservedSpeciesData!$A$2:$A$4955,$A1484,ObservedSpeciesData!$D$2:$D$4955,$D1484)),AVERAGEIFS(ObservedSpeciesData!AA$2:AA$4955,ObservedSpeciesData!$A$2:$A$4955,$A1484,ObservedSpeciesData!$D$2:$D$4955,$D1484),"")</f>
        <v/>
      </c>
      <c r="AB1484" s="24" t="str">
        <f>IF(ISNUMBER(AVERAGEIFS(ObservedSpeciesData!AB$2:AB$4955,ObservedSpeciesData!$A$2:$A$4955,$A1484,ObservedSpeciesData!$D$2:$D$4955,$D1484)),AVERAGEIFS(ObservedSpeciesData!AB$2:AB$4955,ObservedSpeciesData!$A$2:$A$4955,$A1484,ObservedSpeciesData!$D$2:$D$4955,$D1484),"")</f>
        <v/>
      </c>
      <c r="AC1484" s="24" t="str">
        <f>IF(ISNUMBER(AVERAGEIFS(ObservedSpeciesData!AC$2:AC$4955,ObservedSpeciesData!$A$2:$A$4955,$A1484,ObservedSpeciesData!$D$2:$D$4955,$D1484)),AVERAGEIFS(ObservedSpeciesData!AC$2:AC$4955,ObservedSpeciesData!$A$2:$A$4955,$A1484,ObservedSpeciesData!$D$2:$D$4955,$D1484),"")</f>
        <v/>
      </c>
      <c r="AD1484" s="23" t="str">
        <f>IF(ISNUMBER(AVERAGEIFS(ObservedSpeciesData!AD$2:AD$4955,ObservedSpeciesData!$A$2:$A$4955,$A1484,ObservedSpeciesData!$D$2:$D$4955,$D1484)),AVERAGEIFS(ObservedSpeciesData!AD$2:AD$4955,ObservedSpeciesData!$A$2:$A$4955,$A1484,ObservedSpeciesData!$D$2:$D$4955,$D1484),"")</f>
        <v/>
      </c>
      <c r="AE1484" s="24" t="str">
        <f>IF(ISNUMBER(AVERAGEIFS(ObservedSpeciesData!AE$2:AE$4955,ObservedSpeciesData!$A$2:$A$4955,$A1484,ObservedSpeciesData!$D$2:$D$4955,$D1484)),AVERAGEIFS(ObservedSpeciesData!AE$2:AE$4955,ObservedSpeciesData!$A$2:$A$4955,$A1484,ObservedSpeciesData!$D$2:$D$4955,$D1484),"")</f>
        <v/>
      </c>
      <c r="AF1484" s="23"/>
      <c r="AG1484" s="24"/>
      <c r="AH1484" s="23" t="str">
        <f>IF(ISNUMBER(AVERAGEIFS(ObservedSpeciesData!AH$2:AH$4955,ObservedSpeciesData!$A$2:$A$4955,$A1484,ObservedSpeciesData!$D$2:$D$4955,$D1484)),AVERAGEIFS(ObservedSpeciesData!AH$2:AH$4955,ObservedSpeciesData!$A$2:$A$4955,$A1484,ObservedSpeciesData!$D$2:$D$4955,$D1484),"")</f>
        <v/>
      </c>
      <c r="AI1484" s="23" t="str">
        <f>IF(ISNUMBER(AVERAGEIFS(ObservedSpeciesData!AI$2:AI$4955,ObservedSpeciesData!$A$2:$A$4955,$A1484,ObservedSpeciesData!$C$2:$C$4955,$C1484,ObservedSpeciesData!$D$2:$D$4955,$D1484)),AVERAGEIFS(ObservedSpeciesData!AI$2:AI$4955,ObservedSpeciesData!$A$2:$A$4955,$A1484,ObservedSpeciesData!$C$2:$C$4955,$C1484,ObservedSpeciesData!$D$2:$D$4955,$D1484),"")</f>
        <v/>
      </c>
      <c r="AJ1484" s="2">
        <f>COUNTIFS(ObservedSpeciesData!$A$2:$A$828,$A1484,ObservedSpeciesData!$D$2:$D$828,$D1484)</f>
        <v>0</v>
      </c>
      <c r="AK1484" s="2">
        <f t="shared" si="23"/>
        <v>1</v>
      </c>
    </row>
    <row r="1485" spans="1:37" x14ac:dyDescent="0.25">
      <c r="A1485" s="14" t="s">
        <v>85</v>
      </c>
      <c r="B1485" t="s">
        <v>80</v>
      </c>
      <c r="C1485" t="s">
        <v>79</v>
      </c>
      <c r="D1485" s="13">
        <v>42464</v>
      </c>
      <c r="E1485">
        <v>1</v>
      </c>
      <c r="F1485">
        <v>50</v>
      </c>
      <c r="G1485" s="2" t="s">
        <v>87</v>
      </c>
      <c r="H1485" s="2" t="s">
        <v>13</v>
      </c>
      <c r="I1485">
        <v>13</v>
      </c>
      <c r="J1485" s="2" t="s">
        <v>88</v>
      </c>
      <c r="K1485" s="2">
        <f>IF(ISNUMBER(AVERAGEIFS(ObservedSpeciesData!K$2:K$4955,ObservedSpeciesData!$A$2:$A$4955,$A1485,ObservedSpeciesData!$D$2:$D$4955,$D1485)),AVERAGEIFS(ObservedSpeciesData!K$2:K$4955,ObservedSpeciesData!$A$2:$A$4955,$A1485,ObservedSpeciesData!$D$2:$D$4955,$D1485),"")</f>
        <v>45</v>
      </c>
      <c r="L1485" s="26">
        <f>IF(ISNUMBER(AVERAGEIFS(ObservedSpeciesData!L$2:L$4955,ObservedSpeciesData!$A$2:$A$4955,$A1485,ObservedSpeciesData!$D$2:$D$4955,$D1485)),AVERAGEIFS(ObservedSpeciesData!L$2:L$4955,ObservedSpeciesData!$A$2:$A$4955,$A1485,ObservedSpeciesData!$D$2:$D$4955,$D1485),"")</f>
        <v>2215.6666666666665</v>
      </c>
      <c r="M1485" s="23">
        <f>IF(ISNUMBER(AVERAGEIFS(ObservedSpeciesData!M$2:M$4955,ObservedSpeciesData!$A$2:$A$4955,$A1485,ObservedSpeciesData!$D$2:$D$4955,$D1485)),AVERAGEIFS(ObservedSpeciesData!M$2:M$4955,ObservedSpeciesData!$A$2:$A$4955,$A1485,ObservedSpeciesData!$D$2:$D$4955,$D1485),"")</f>
        <v>221.56666666666663</v>
      </c>
      <c r="N1485" s="23" t="str">
        <f>IF(ISNUMBER(AVERAGEIFS(ObservedSpeciesData!N$2:N$4955,ObservedSpeciesData!$A$2:$A$4955,$A1485,ObservedSpeciesData!$D$2:$D$4955,$D1485)),AVERAGEIFS(ObservedSpeciesData!N$2:N$4955,ObservedSpeciesData!$A$2:$A$4955,$A1485,ObservedSpeciesData!$D$2:$D$4955,$D1485),"")</f>
        <v/>
      </c>
      <c r="O1485" s="23" t="str">
        <f>IF(ISNUMBER(AVERAGEIFS(ObservedSpeciesData!O$2:O$4955,ObservedSpeciesData!$A$2:$A$4955,$A1485,ObservedSpeciesData!$D$2:$D$4955,$D1485)),AVERAGEIFS(ObservedSpeciesData!O$2:O$4955,ObservedSpeciesData!$A$2:$A$4955,$A1485,ObservedSpeciesData!$D$2:$D$4955,$D1485),"")</f>
        <v/>
      </c>
      <c r="P1485" s="23" t="str">
        <f>IF(ISNUMBER(AVERAGEIFS(ObservedSpeciesData!P$2:P$4955,ObservedSpeciesData!$A$2:$A$4955,$A1485,ObservedSpeciesData!$C$2:$C$4955,$C1485,ObservedSpeciesData!$D$2:$D$4955,$D1485)),AVERAGEIFS(ObservedSpeciesData!P$2:P$4955,ObservedSpeciesData!$A$2:$A$4955,$A1485,ObservedSpeciesData!$C$2:$C$4955,$C1485,ObservedSpeciesData!$D$2:$D$4955,$D1485),"")</f>
        <v/>
      </c>
      <c r="Q1485" s="23"/>
      <c r="R1485" s="25" t="str">
        <f>IF(ISNUMBER(AVERAGEIFS(ObservedSpeciesData!R$2:R$4955,ObservedSpeciesData!$A$2:$A$4955,$A1485,ObservedSpeciesData!$D$2:$D$4955,$D1485)),AVERAGEIFS(ObservedSpeciesData!R$2:R$4955,ObservedSpeciesData!$A$2:$A$4955,$A1485,ObservedSpeciesData!$D$2:$D$4955,$D1485),"")</f>
        <v/>
      </c>
      <c r="S1485" s="25" t="str">
        <f>IF(ISNUMBER(AVERAGEIFS(ObservedSpeciesData!S$2:S$4955,ObservedSpeciesData!$A$2:$A$4955,$A1485,ObservedSpeciesData!$D$2:$D$4955,$D1485)),AVERAGEIFS(ObservedSpeciesData!S$2:S$4955,ObservedSpeciesData!$A$2:$A$4955,$A1485,ObservedSpeciesData!$D$2:$D$4955,$D1485),"")</f>
        <v/>
      </c>
      <c r="T1485" s="23" t="str">
        <f>IF(ISNUMBER(AVERAGEIFS(ObservedSpeciesData!T$2:T$4955,ObservedSpeciesData!$A$2:$A$4955,$A1485,ObservedSpeciesData!$D$2:$D$4955,$D1485)),AVERAGEIFS(ObservedSpeciesData!T$2:T$4955,ObservedSpeciesData!$A$2:$A$4955,$A1485,ObservedSpeciesData!$D$2:$D$4955,$D1485),"")</f>
        <v/>
      </c>
      <c r="U1485" s="24" t="str">
        <f>IF(ISNUMBER(AVERAGEIFS(ObservedSpeciesData!U$2:U$4955,ObservedSpeciesData!$A$2:$A$4955,$A1485,ObservedSpeciesData!$C$2:$C$4955,$C1485,ObservedSpeciesData!$D$2:$D$4955,$D1485)),AVERAGEIFS(ObservedSpeciesData!U$2:U$4955,ObservedSpeciesData!$A$2:$A$4955,$A1485,ObservedSpeciesData!$C$2:$C$4955,$C1485,ObservedSpeciesData!$D$2:$D$4955,$D1485),"")</f>
        <v/>
      </c>
      <c r="V1485" s="23" t="str">
        <f>IF(ISNUMBER(AVERAGEIFS(ObservedSpeciesData!V$2:V$4955,ObservedSpeciesData!$A$2:$A$4955,$A1485,ObservedSpeciesData!$D$2:$D$4955,$D1485)),AVERAGEIFS(ObservedSpeciesData!V$2:V$4955,ObservedSpeciesData!$A$2:$A$4955,$A1485,ObservedSpeciesData!$D$2:$D$4955,$D1485),"")</f>
        <v/>
      </c>
      <c r="W1485" s="23" t="str">
        <f>IF(ISNUMBER(AVERAGEIFS(ObservedSpeciesData!W$2:W$4955,ObservedSpeciesData!$A$2:$A$4955,$A1485,ObservedSpeciesData!$D$2:$D$4955,$D1485)),AVERAGEIFS(ObservedSpeciesData!W$2:W$4955,ObservedSpeciesData!$A$2:$A$4955,$A1485,ObservedSpeciesData!$D$2:$D$4955,$D1485),"")</f>
        <v/>
      </c>
      <c r="X1485" s="23" t="str">
        <f>IF(ISNUMBER(AVERAGEIFS(ObservedSpeciesData!X$2:X$4955,ObservedSpeciesData!$A$2:$A$4955,$A1485,ObservedSpeciesData!$D$2:$D$4955,$D1485)),AVERAGEIFS(ObservedSpeciesData!X$2:X$4955,ObservedSpeciesData!$A$2:$A$4955,$A1485,ObservedSpeciesData!$D$2:$D$4955,$D1485),"")</f>
        <v/>
      </c>
      <c r="Y1485" s="23" t="str">
        <f>IF(ISNUMBER(AVERAGEIFS(ObservedSpeciesData!Y$2:Y$4955,ObservedSpeciesData!$A$2:$A$4955,$A1485,ObservedSpeciesData!$D$2:$D$4955,$D1485)),AVERAGEIFS(ObservedSpeciesData!Y$2:Y$4955,ObservedSpeciesData!$A$2:$A$4955,$A1485,ObservedSpeciesData!$D$2:$D$4955,$D1485),"")</f>
        <v/>
      </c>
      <c r="Z1485" s="23" t="str">
        <f>IF(ISNUMBER(AVERAGEIFS(ObservedSpeciesData!Z$2:Z$4955,ObservedSpeciesData!$A$2:$A$4955,$A1485,ObservedSpeciesData!$D$2:$D$4955,$D1485)),AVERAGEIFS(ObservedSpeciesData!Z$2:Z$4955,ObservedSpeciesData!$A$2:$A$4955,$A1485,ObservedSpeciesData!$D$2:$D$4955,$D1485),"")</f>
        <v/>
      </c>
      <c r="AA1485" s="23" t="str">
        <f>IF(ISNUMBER(AVERAGEIFS(ObservedSpeciesData!AA$2:AA$4955,ObservedSpeciesData!$A$2:$A$4955,$A1485,ObservedSpeciesData!$D$2:$D$4955,$D1485)),AVERAGEIFS(ObservedSpeciesData!AA$2:AA$4955,ObservedSpeciesData!$A$2:$A$4955,$A1485,ObservedSpeciesData!$D$2:$D$4955,$D1485),"")</f>
        <v/>
      </c>
      <c r="AB1485" s="24" t="str">
        <f>IF(ISNUMBER(AVERAGEIFS(ObservedSpeciesData!AB$2:AB$4955,ObservedSpeciesData!$A$2:$A$4955,$A1485,ObservedSpeciesData!$D$2:$D$4955,$D1485)),AVERAGEIFS(ObservedSpeciesData!AB$2:AB$4955,ObservedSpeciesData!$A$2:$A$4955,$A1485,ObservedSpeciesData!$D$2:$D$4955,$D1485),"")</f>
        <v/>
      </c>
      <c r="AC1485" s="24" t="str">
        <f>IF(ISNUMBER(AVERAGEIFS(ObservedSpeciesData!AC$2:AC$4955,ObservedSpeciesData!$A$2:$A$4955,$A1485,ObservedSpeciesData!$D$2:$D$4955,$D1485)),AVERAGEIFS(ObservedSpeciesData!AC$2:AC$4955,ObservedSpeciesData!$A$2:$A$4955,$A1485,ObservedSpeciesData!$D$2:$D$4955,$D1485),"")</f>
        <v/>
      </c>
      <c r="AD1485" s="23" t="str">
        <f>IF(ISNUMBER(AVERAGEIFS(ObservedSpeciesData!AD$2:AD$4955,ObservedSpeciesData!$A$2:$A$4955,$A1485,ObservedSpeciesData!$D$2:$D$4955,$D1485)),AVERAGEIFS(ObservedSpeciesData!AD$2:AD$4955,ObservedSpeciesData!$A$2:$A$4955,$A1485,ObservedSpeciesData!$D$2:$D$4955,$D1485),"")</f>
        <v/>
      </c>
      <c r="AE1485" s="24" t="str">
        <f>IF(ISNUMBER(AVERAGEIFS(ObservedSpeciesData!AE$2:AE$4955,ObservedSpeciesData!$A$2:$A$4955,$A1485,ObservedSpeciesData!$D$2:$D$4955,$D1485)),AVERAGEIFS(ObservedSpeciesData!AE$2:AE$4955,ObservedSpeciesData!$A$2:$A$4955,$A1485,ObservedSpeciesData!$D$2:$D$4955,$D1485),"")</f>
        <v/>
      </c>
      <c r="AF1485" s="23"/>
      <c r="AG1485" s="24"/>
      <c r="AH1485" s="23" t="str">
        <f>IF(ISNUMBER(AVERAGEIFS(ObservedSpeciesData!AH$2:AH$4955,ObservedSpeciesData!$A$2:$A$4955,$A1485,ObservedSpeciesData!$D$2:$D$4955,$D1485)),AVERAGEIFS(ObservedSpeciesData!AH$2:AH$4955,ObservedSpeciesData!$A$2:$A$4955,$A1485,ObservedSpeciesData!$D$2:$D$4955,$D1485),"")</f>
        <v/>
      </c>
      <c r="AI1485" s="23" t="str">
        <f>IF(ISNUMBER(AVERAGEIFS(ObservedSpeciesData!AI$2:AI$4955,ObservedSpeciesData!$A$2:$A$4955,$A1485,ObservedSpeciesData!$C$2:$C$4955,$C1485,ObservedSpeciesData!$D$2:$D$4955,$D1485)),AVERAGEIFS(ObservedSpeciesData!AI$2:AI$4955,ObservedSpeciesData!$A$2:$A$4955,$A1485,ObservedSpeciesData!$C$2:$C$4955,$C1485,ObservedSpeciesData!$D$2:$D$4955,$D1485),"")</f>
        <v/>
      </c>
      <c r="AJ1485" s="2">
        <f>COUNTIFS(ObservedSpeciesData!$A$2:$A$828,$A1485,ObservedSpeciesData!$D$2:$D$828,$D1485)</f>
        <v>0</v>
      </c>
      <c r="AK1485" s="2">
        <f t="shared" si="23"/>
        <v>1</v>
      </c>
    </row>
    <row r="1486" spans="1:37" x14ac:dyDescent="0.25">
      <c r="A1486" s="14" t="s">
        <v>84</v>
      </c>
      <c r="B1486" t="s">
        <v>80</v>
      </c>
      <c r="C1486" t="s">
        <v>79</v>
      </c>
      <c r="D1486" s="13">
        <v>42464</v>
      </c>
      <c r="E1486">
        <v>1</v>
      </c>
      <c r="F1486">
        <v>100</v>
      </c>
      <c r="G1486" s="2" t="s">
        <v>87</v>
      </c>
      <c r="H1486" s="2" t="s">
        <v>13</v>
      </c>
      <c r="I1486">
        <v>13</v>
      </c>
      <c r="J1486" s="2" t="s">
        <v>88</v>
      </c>
      <c r="K1486" s="2">
        <f>IF(ISNUMBER(AVERAGEIFS(ObservedSpeciesData!K$2:K$4955,ObservedSpeciesData!$A$2:$A$4955,$A1486,ObservedSpeciesData!$D$2:$D$4955,$D1486)),AVERAGEIFS(ObservedSpeciesData!K$2:K$4955,ObservedSpeciesData!$A$2:$A$4955,$A1486,ObservedSpeciesData!$D$2:$D$4955,$D1486),"")</f>
        <v>90</v>
      </c>
      <c r="L1486" s="26">
        <f>IF(ISNUMBER(AVERAGEIFS(ObservedSpeciesData!L$2:L$4955,ObservedSpeciesData!$A$2:$A$4955,$A1486,ObservedSpeciesData!$D$2:$D$4955,$D1486)),AVERAGEIFS(ObservedSpeciesData!L$2:L$4955,ObservedSpeciesData!$A$2:$A$4955,$A1486,ObservedSpeciesData!$D$2:$D$4955,$D1486),"")</f>
        <v>2174.3333333333335</v>
      </c>
      <c r="M1486" s="23">
        <f>IF(ISNUMBER(AVERAGEIFS(ObservedSpeciesData!M$2:M$4955,ObservedSpeciesData!$A$2:$A$4955,$A1486,ObservedSpeciesData!$D$2:$D$4955,$D1486)),AVERAGEIFS(ObservedSpeciesData!M$2:M$4955,ObservedSpeciesData!$A$2:$A$4955,$A1486,ObservedSpeciesData!$D$2:$D$4955,$D1486),"")</f>
        <v>217.43333333333331</v>
      </c>
      <c r="N1486" s="23" t="str">
        <f>IF(ISNUMBER(AVERAGEIFS(ObservedSpeciesData!N$2:N$4955,ObservedSpeciesData!$A$2:$A$4955,$A1486,ObservedSpeciesData!$D$2:$D$4955,$D1486)),AVERAGEIFS(ObservedSpeciesData!N$2:N$4955,ObservedSpeciesData!$A$2:$A$4955,$A1486,ObservedSpeciesData!$D$2:$D$4955,$D1486),"")</f>
        <v/>
      </c>
      <c r="O1486" s="23" t="str">
        <f>IF(ISNUMBER(AVERAGEIFS(ObservedSpeciesData!O$2:O$4955,ObservedSpeciesData!$A$2:$A$4955,$A1486,ObservedSpeciesData!$D$2:$D$4955,$D1486)),AVERAGEIFS(ObservedSpeciesData!O$2:O$4955,ObservedSpeciesData!$A$2:$A$4955,$A1486,ObservedSpeciesData!$D$2:$D$4955,$D1486),"")</f>
        <v/>
      </c>
      <c r="P1486" s="23" t="str">
        <f>IF(ISNUMBER(AVERAGEIFS(ObservedSpeciesData!P$2:P$4955,ObservedSpeciesData!$A$2:$A$4955,$A1486,ObservedSpeciesData!$C$2:$C$4955,$C1486,ObservedSpeciesData!$D$2:$D$4955,$D1486)),AVERAGEIFS(ObservedSpeciesData!P$2:P$4955,ObservedSpeciesData!$A$2:$A$4955,$A1486,ObservedSpeciesData!$C$2:$C$4955,$C1486,ObservedSpeciesData!$D$2:$D$4955,$D1486),"")</f>
        <v/>
      </c>
      <c r="Q1486" s="23"/>
      <c r="R1486" s="25" t="str">
        <f>IF(ISNUMBER(AVERAGEIFS(ObservedSpeciesData!R$2:R$4955,ObservedSpeciesData!$A$2:$A$4955,$A1486,ObservedSpeciesData!$D$2:$D$4955,$D1486)),AVERAGEIFS(ObservedSpeciesData!R$2:R$4955,ObservedSpeciesData!$A$2:$A$4955,$A1486,ObservedSpeciesData!$D$2:$D$4955,$D1486),"")</f>
        <v/>
      </c>
      <c r="S1486" s="25" t="str">
        <f>IF(ISNUMBER(AVERAGEIFS(ObservedSpeciesData!S$2:S$4955,ObservedSpeciesData!$A$2:$A$4955,$A1486,ObservedSpeciesData!$D$2:$D$4955,$D1486)),AVERAGEIFS(ObservedSpeciesData!S$2:S$4955,ObservedSpeciesData!$A$2:$A$4955,$A1486,ObservedSpeciesData!$D$2:$D$4955,$D1486),"")</f>
        <v/>
      </c>
      <c r="T1486" s="23" t="str">
        <f>IF(ISNUMBER(AVERAGEIFS(ObservedSpeciesData!T$2:T$4955,ObservedSpeciesData!$A$2:$A$4955,$A1486,ObservedSpeciesData!$D$2:$D$4955,$D1486)),AVERAGEIFS(ObservedSpeciesData!T$2:T$4955,ObservedSpeciesData!$A$2:$A$4955,$A1486,ObservedSpeciesData!$D$2:$D$4955,$D1486),"")</f>
        <v/>
      </c>
      <c r="U1486" s="24" t="str">
        <f>IF(ISNUMBER(AVERAGEIFS(ObservedSpeciesData!U$2:U$4955,ObservedSpeciesData!$A$2:$A$4955,$A1486,ObservedSpeciesData!$C$2:$C$4955,$C1486,ObservedSpeciesData!$D$2:$D$4955,$D1486)),AVERAGEIFS(ObservedSpeciesData!U$2:U$4955,ObservedSpeciesData!$A$2:$A$4955,$A1486,ObservedSpeciesData!$C$2:$C$4955,$C1486,ObservedSpeciesData!$D$2:$D$4955,$D1486),"")</f>
        <v/>
      </c>
      <c r="V1486" s="23" t="str">
        <f>IF(ISNUMBER(AVERAGEIFS(ObservedSpeciesData!V$2:V$4955,ObservedSpeciesData!$A$2:$A$4955,$A1486,ObservedSpeciesData!$D$2:$D$4955,$D1486)),AVERAGEIFS(ObservedSpeciesData!V$2:V$4955,ObservedSpeciesData!$A$2:$A$4955,$A1486,ObservedSpeciesData!$D$2:$D$4955,$D1486),"")</f>
        <v/>
      </c>
      <c r="W1486" s="23" t="str">
        <f>IF(ISNUMBER(AVERAGEIFS(ObservedSpeciesData!W$2:W$4955,ObservedSpeciesData!$A$2:$A$4955,$A1486,ObservedSpeciesData!$D$2:$D$4955,$D1486)),AVERAGEIFS(ObservedSpeciesData!W$2:W$4955,ObservedSpeciesData!$A$2:$A$4955,$A1486,ObservedSpeciesData!$D$2:$D$4955,$D1486),"")</f>
        <v/>
      </c>
      <c r="X1486" s="23" t="str">
        <f>IF(ISNUMBER(AVERAGEIFS(ObservedSpeciesData!X$2:X$4955,ObservedSpeciesData!$A$2:$A$4955,$A1486,ObservedSpeciesData!$D$2:$D$4955,$D1486)),AVERAGEIFS(ObservedSpeciesData!X$2:X$4955,ObservedSpeciesData!$A$2:$A$4955,$A1486,ObservedSpeciesData!$D$2:$D$4955,$D1486),"")</f>
        <v/>
      </c>
      <c r="Y1486" s="23" t="str">
        <f>IF(ISNUMBER(AVERAGEIFS(ObservedSpeciesData!Y$2:Y$4955,ObservedSpeciesData!$A$2:$A$4955,$A1486,ObservedSpeciesData!$D$2:$D$4955,$D1486)),AVERAGEIFS(ObservedSpeciesData!Y$2:Y$4955,ObservedSpeciesData!$A$2:$A$4955,$A1486,ObservedSpeciesData!$D$2:$D$4955,$D1486),"")</f>
        <v/>
      </c>
      <c r="Z1486" s="23" t="str">
        <f>IF(ISNUMBER(AVERAGEIFS(ObservedSpeciesData!Z$2:Z$4955,ObservedSpeciesData!$A$2:$A$4955,$A1486,ObservedSpeciesData!$D$2:$D$4955,$D1486)),AVERAGEIFS(ObservedSpeciesData!Z$2:Z$4955,ObservedSpeciesData!$A$2:$A$4955,$A1486,ObservedSpeciesData!$D$2:$D$4955,$D1486),"")</f>
        <v/>
      </c>
      <c r="AA1486" s="23" t="str">
        <f>IF(ISNUMBER(AVERAGEIFS(ObservedSpeciesData!AA$2:AA$4955,ObservedSpeciesData!$A$2:$A$4955,$A1486,ObservedSpeciesData!$D$2:$D$4955,$D1486)),AVERAGEIFS(ObservedSpeciesData!AA$2:AA$4955,ObservedSpeciesData!$A$2:$A$4955,$A1486,ObservedSpeciesData!$D$2:$D$4955,$D1486),"")</f>
        <v/>
      </c>
      <c r="AB1486" s="24" t="str">
        <f>IF(ISNUMBER(AVERAGEIFS(ObservedSpeciesData!AB$2:AB$4955,ObservedSpeciesData!$A$2:$A$4955,$A1486,ObservedSpeciesData!$D$2:$D$4955,$D1486)),AVERAGEIFS(ObservedSpeciesData!AB$2:AB$4955,ObservedSpeciesData!$A$2:$A$4955,$A1486,ObservedSpeciesData!$D$2:$D$4955,$D1486),"")</f>
        <v/>
      </c>
      <c r="AC1486" s="24" t="str">
        <f>IF(ISNUMBER(AVERAGEIFS(ObservedSpeciesData!AC$2:AC$4955,ObservedSpeciesData!$A$2:$A$4955,$A1486,ObservedSpeciesData!$D$2:$D$4955,$D1486)),AVERAGEIFS(ObservedSpeciesData!AC$2:AC$4955,ObservedSpeciesData!$A$2:$A$4955,$A1486,ObservedSpeciesData!$D$2:$D$4955,$D1486),"")</f>
        <v/>
      </c>
      <c r="AD1486" s="23" t="str">
        <f>IF(ISNUMBER(AVERAGEIFS(ObservedSpeciesData!AD$2:AD$4955,ObservedSpeciesData!$A$2:$A$4955,$A1486,ObservedSpeciesData!$D$2:$D$4955,$D1486)),AVERAGEIFS(ObservedSpeciesData!AD$2:AD$4955,ObservedSpeciesData!$A$2:$A$4955,$A1486,ObservedSpeciesData!$D$2:$D$4955,$D1486),"")</f>
        <v/>
      </c>
      <c r="AE1486" s="24" t="str">
        <f>IF(ISNUMBER(AVERAGEIFS(ObservedSpeciesData!AE$2:AE$4955,ObservedSpeciesData!$A$2:$A$4955,$A1486,ObservedSpeciesData!$D$2:$D$4955,$D1486)),AVERAGEIFS(ObservedSpeciesData!AE$2:AE$4955,ObservedSpeciesData!$A$2:$A$4955,$A1486,ObservedSpeciesData!$D$2:$D$4955,$D1486),"")</f>
        <v/>
      </c>
      <c r="AF1486" s="23"/>
      <c r="AG1486" s="24"/>
      <c r="AH1486" s="23" t="str">
        <f>IF(ISNUMBER(AVERAGEIFS(ObservedSpeciesData!AH$2:AH$4955,ObservedSpeciesData!$A$2:$A$4955,$A1486,ObservedSpeciesData!$D$2:$D$4955,$D1486)),AVERAGEIFS(ObservedSpeciesData!AH$2:AH$4955,ObservedSpeciesData!$A$2:$A$4955,$A1486,ObservedSpeciesData!$D$2:$D$4955,$D1486),"")</f>
        <v/>
      </c>
      <c r="AI1486" s="23" t="str">
        <f>IF(ISNUMBER(AVERAGEIFS(ObservedSpeciesData!AI$2:AI$4955,ObservedSpeciesData!$A$2:$A$4955,$A1486,ObservedSpeciesData!$C$2:$C$4955,$C1486,ObservedSpeciesData!$D$2:$D$4955,$D1486)),AVERAGEIFS(ObservedSpeciesData!AI$2:AI$4955,ObservedSpeciesData!$A$2:$A$4955,$A1486,ObservedSpeciesData!$C$2:$C$4955,$C1486,ObservedSpeciesData!$D$2:$D$4955,$D1486),"")</f>
        <v/>
      </c>
      <c r="AJ1486" s="2">
        <f>COUNTIFS(ObservedSpeciesData!$A$2:$A$828,$A1486,ObservedSpeciesData!$D$2:$D$828,$D1486)</f>
        <v>0</v>
      </c>
      <c r="AK1486" s="2">
        <f t="shared" si="23"/>
        <v>1</v>
      </c>
    </row>
    <row r="1487" spans="1:37" x14ac:dyDescent="0.25">
      <c r="A1487" s="14" t="s">
        <v>83</v>
      </c>
      <c r="B1487" t="s">
        <v>80</v>
      </c>
      <c r="C1487" t="s">
        <v>79</v>
      </c>
      <c r="D1487" s="13">
        <v>42464</v>
      </c>
      <c r="E1487">
        <v>1</v>
      </c>
      <c r="F1487">
        <v>200</v>
      </c>
      <c r="G1487" s="2" t="s">
        <v>87</v>
      </c>
      <c r="H1487" s="2" t="s">
        <v>13</v>
      </c>
      <c r="I1487">
        <v>13</v>
      </c>
      <c r="J1487" s="2" t="s">
        <v>88</v>
      </c>
      <c r="K1487" s="2">
        <f>IF(ISNUMBER(AVERAGEIFS(ObservedSpeciesData!K$2:K$4955,ObservedSpeciesData!$A$2:$A$4955,$A1487,ObservedSpeciesData!$D$2:$D$4955,$D1487)),AVERAGEIFS(ObservedSpeciesData!K$2:K$4955,ObservedSpeciesData!$A$2:$A$4955,$A1487,ObservedSpeciesData!$D$2:$D$4955,$D1487),"")</f>
        <v>180</v>
      </c>
      <c r="L1487" s="26">
        <f>IF(ISNUMBER(AVERAGEIFS(ObservedSpeciesData!L$2:L$4955,ObservedSpeciesData!$A$2:$A$4955,$A1487,ObservedSpeciesData!$D$2:$D$4955,$D1487)),AVERAGEIFS(ObservedSpeciesData!L$2:L$4955,ObservedSpeciesData!$A$2:$A$4955,$A1487,ObservedSpeciesData!$D$2:$D$4955,$D1487),"")</f>
        <v>2195</v>
      </c>
      <c r="M1487" s="23">
        <f>IF(ISNUMBER(AVERAGEIFS(ObservedSpeciesData!M$2:M$4955,ObservedSpeciesData!$A$2:$A$4955,$A1487,ObservedSpeciesData!$D$2:$D$4955,$D1487)),AVERAGEIFS(ObservedSpeciesData!M$2:M$4955,ObservedSpeciesData!$A$2:$A$4955,$A1487,ObservedSpeciesData!$D$2:$D$4955,$D1487),"")</f>
        <v>219.5</v>
      </c>
      <c r="N1487" s="23" t="str">
        <f>IF(ISNUMBER(AVERAGEIFS(ObservedSpeciesData!N$2:N$4955,ObservedSpeciesData!$A$2:$A$4955,$A1487,ObservedSpeciesData!$D$2:$D$4955,$D1487)),AVERAGEIFS(ObservedSpeciesData!N$2:N$4955,ObservedSpeciesData!$A$2:$A$4955,$A1487,ObservedSpeciesData!$D$2:$D$4955,$D1487),"")</f>
        <v/>
      </c>
      <c r="O1487" s="23" t="str">
        <f>IF(ISNUMBER(AVERAGEIFS(ObservedSpeciesData!O$2:O$4955,ObservedSpeciesData!$A$2:$A$4955,$A1487,ObservedSpeciesData!$D$2:$D$4955,$D1487)),AVERAGEIFS(ObservedSpeciesData!O$2:O$4955,ObservedSpeciesData!$A$2:$A$4955,$A1487,ObservedSpeciesData!$D$2:$D$4955,$D1487),"")</f>
        <v/>
      </c>
      <c r="P1487" s="23" t="str">
        <f>IF(ISNUMBER(AVERAGEIFS(ObservedSpeciesData!P$2:P$4955,ObservedSpeciesData!$A$2:$A$4955,$A1487,ObservedSpeciesData!$C$2:$C$4955,$C1487,ObservedSpeciesData!$D$2:$D$4955,$D1487)),AVERAGEIFS(ObservedSpeciesData!P$2:P$4955,ObservedSpeciesData!$A$2:$A$4955,$A1487,ObservedSpeciesData!$C$2:$C$4955,$C1487,ObservedSpeciesData!$D$2:$D$4955,$D1487),"")</f>
        <v/>
      </c>
      <c r="Q1487" s="23"/>
      <c r="R1487" s="25" t="str">
        <f>IF(ISNUMBER(AVERAGEIFS(ObservedSpeciesData!R$2:R$4955,ObservedSpeciesData!$A$2:$A$4955,$A1487,ObservedSpeciesData!$D$2:$D$4955,$D1487)),AVERAGEIFS(ObservedSpeciesData!R$2:R$4955,ObservedSpeciesData!$A$2:$A$4955,$A1487,ObservedSpeciesData!$D$2:$D$4955,$D1487),"")</f>
        <v/>
      </c>
      <c r="S1487" s="25" t="str">
        <f>IF(ISNUMBER(AVERAGEIFS(ObservedSpeciesData!S$2:S$4955,ObservedSpeciesData!$A$2:$A$4955,$A1487,ObservedSpeciesData!$D$2:$D$4955,$D1487)),AVERAGEIFS(ObservedSpeciesData!S$2:S$4955,ObservedSpeciesData!$A$2:$A$4955,$A1487,ObservedSpeciesData!$D$2:$D$4955,$D1487),"")</f>
        <v/>
      </c>
      <c r="T1487" s="23" t="str">
        <f>IF(ISNUMBER(AVERAGEIFS(ObservedSpeciesData!T$2:T$4955,ObservedSpeciesData!$A$2:$A$4955,$A1487,ObservedSpeciesData!$D$2:$D$4955,$D1487)),AVERAGEIFS(ObservedSpeciesData!T$2:T$4955,ObservedSpeciesData!$A$2:$A$4955,$A1487,ObservedSpeciesData!$D$2:$D$4955,$D1487),"")</f>
        <v/>
      </c>
      <c r="U1487" s="24" t="str">
        <f>IF(ISNUMBER(AVERAGEIFS(ObservedSpeciesData!U$2:U$4955,ObservedSpeciesData!$A$2:$A$4955,$A1487,ObservedSpeciesData!$C$2:$C$4955,$C1487,ObservedSpeciesData!$D$2:$D$4955,$D1487)),AVERAGEIFS(ObservedSpeciesData!U$2:U$4955,ObservedSpeciesData!$A$2:$A$4955,$A1487,ObservedSpeciesData!$C$2:$C$4955,$C1487,ObservedSpeciesData!$D$2:$D$4955,$D1487),"")</f>
        <v/>
      </c>
      <c r="V1487" s="23" t="str">
        <f>IF(ISNUMBER(AVERAGEIFS(ObservedSpeciesData!V$2:V$4955,ObservedSpeciesData!$A$2:$A$4955,$A1487,ObservedSpeciesData!$D$2:$D$4955,$D1487)),AVERAGEIFS(ObservedSpeciesData!V$2:V$4955,ObservedSpeciesData!$A$2:$A$4955,$A1487,ObservedSpeciesData!$D$2:$D$4955,$D1487),"")</f>
        <v/>
      </c>
      <c r="W1487" s="23" t="str">
        <f>IF(ISNUMBER(AVERAGEIFS(ObservedSpeciesData!W$2:W$4955,ObservedSpeciesData!$A$2:$A$4955,$A1487,ObservedSpeciesData!$D$2:$D$4955,$D1487)),AVERAGEIFS(ObservedSpeciesData!W$2:W$4955,ObservedSpeciesData!$A$2:$A$4955,$A1487,ObservedSpeciesData!$D$2:$D$4955,$D1487),"")</f>
        <v/>
      </c>
      <c r="X1487" s="23" t="str">
        <f>IF(ISNUMBER(AVERAGEIFS(ObservedSpeciesData!X$2:X$4955,ObservedSpeciesData!$A$2:$A$4955,$A1487,ObservedSpeciesData!$D$2:$D$4955,$D1487)),AVERAGEIFS(ObservedSpeciesData!X$2:X$4955,ObservedSpeciesData!$A$2:$A$4955,$A1487,ObservedSpeciesData!$D$2:$D$4955,$D1487),"")</f>
        <v/>
      </c>
      <c r="Y1487" s="23" t="str">
        <f>IF(ISNUMBER(AVERAGEIFS(ObservedSpeciesData!Y$2:Y$4955,ObservedSpeciesData!$A$2:$A$4955,$A1487,ObservedSpeciesData!$D$2:$D$4955,$D1487)),AVERAGEIFS(ObservedSpeciesData!Y$2:Y$4955,ObservedSpeciesData!$A$2:$A$4955,$A1487,ObservedSpeciesData!$D$2:$D$4955,$D1487),"")</f>
        <v/>
      </c>
      <c r="Z1487" s="23" t="str">
        <f>IF(ISNUMBER(AVERAGEIFS(ObservedSpeciesData!Z$2:Z$4955,ObservedSpeciesData!$A$2:$A$4955,$A1487,ObservedSpeciesData!$D$2:$D$4955,$D1487)),AVERAGEIFS(ObservedSpeciesData!Z$2:Z$4955,ObservedSpeciesData!$A$2:$A$4955,$A1487,ObservedSpeciesData!$D$2:$D$4955,$D1487),"")</f>
        <v/>
      </c>
      <c r="AA1487" s="23" t="str">
        <f>IF(ISNUMBER(AVERAGEIFS(ObservedSpeciesData!AA$2:AA$4955,ObservedSpeciesData!$A$2:$A$4955,$A1487,ObservedSpeciesData!$D$2:$D$4955,$D1487)),AVERAGEIFS(ObservedSpeciesData!AA$2:AA$4955,ObservedSpeciesData!$A$2:$A$4955,$A1487,ObservedSpeciesData!$D$2:$D$4955,$D1487),"")</f>
        <v/>
      </c>
      <c r="AB1487" s="24" t="str">
        <f>IF(ISNUMBER(AVERAGEIFS(ObservedSpeciesData!AB$2:AB$4955,ObservedSpeciesData!$A$2:$A$4955,$A1487,ObservedSpeciesData!$D$2:$D$4955,$D1487)),AVERAGEIFS(ObservedSpeciesData!AB$2:AB$4955,ObservedSpeciesData!$A$2:$A$4955,$A1487,ObservedSpeciesData!$D$2:$D$4955,$D1487),"")</f>
        <v/>
      </c>
      <c r="AC1487" s="24" t="str">
        <f>IF(ISNUMBER(AVERAGEIFS(ObservedSpeciesData!AC$2:AC$4955,ObservedSpeciesData!$A$2:$A$4955,$A1487,ObservedSpeciesData!$D$2:$D$4955,$D1487)),AVERAGEIFS(ObservedSpeciesData!AC$2:AC$4955,ObservedSpeciesData!$A$2:$A$4955,$A1487,ObservedSpeciesData!$D$2:$D$4955,$D1487),"")</f>
        <v/>
      </c>
      <c r="AD1487" s="23" t="str">
        <f>IF(ISNUMBER(AVERAGEIFS(ObservedSpeciesData!AD$2:AD$4955,ObservedSpeciesData!$A$2:$A$4955,$A1487,ObservedSpeciesData!$D$2:$D$4955,$D1487)),AVERAGEIFS(ObservedSpeciesData!AD$2:AD$4955,ObservedSpeciesData!$A$2:$A$4955,$A1487,ObservedSpeciesData!$D$2:$D$4955,$D1487),"")</f>
        <v/>
      </c>
      <c r="AE1487" s="24" t="str">
        <f>IF(ISNUMBER(AVERAGEIFS(ObservedSpeciesData!AE$2:AE$4955,ObservedSpeciesData!$A$2:$A$4955,$A1487,ObservedSpeciesData!$D$2:$D$4955,$D1487)),AVERAGEIFS(ObservedSpeciesData!AE$2:AE$4955,ObservedSpeciesData!$A$2:$A$4955,$A1487,ObservedSpeciesData!$D$2:$D$4955,$D1487),"")</f>
        <v/>
      </c>
      <c r="AF1487" s="23"/>
      <c r="AG1487" s="24"/>
      <c r="AH1487" s="23" t="str">
        <f>IF(ISNUMBER(AVERAGEIFS(ObservedSpeciesData!AH$2:AH$4955,ObservedSpeciesData!$A$2:$A$4955,$A1487,ObservedSpeciesData!$D$2:$D$4955,$D1487)),AVERAGEIFS(ObservedSpeciesData!AH$2:AH$4955,ObservedSpeciesData!$A$2:$A$4955,$A1487,ObservedSpeciesData!$D$2:$D$4955,$D1487),"")</f>
        <v/>
      </c>
      <c r="AI1487" s="23" t="str">
        <f>IF(ISNUMBER(AVERAGEIFS(ObservedSpeciesData!AI$2:AI$4955,ObservedSpeciesData!$A$2:$A$4955,$A1487,ObservedSpeciesData!$C$2:$C$4955,$C1487,ObservedSpeciesData!$D$2:$D$4955,$D1487)),AVERAGEIFS(ObservedSpeciesData!AI$2:AI$4955,ObservedSpeciesData!$A$2:$A$4955,$A1487,ObservedSpeciesData!$C$2:$C$4955,$C1487,ObservedSpeciesData!$D$2:$D$4955,$D1487),"")</f>
        <v/>
      </c>
      <c r="AJ1487" s="2">
        <f>COUNTIFS(ObservedSpeciesData!$A$2:$A$828,$A1487,ObservedSpeciesData!$D$2:$D$828,$D1487)</f>
        <v>0</v>
      </c>
      <c r="AK1487" s="2">
        <f t="shared" si="23"/>
        <v>1</v>
      </c>
    </row>
    <row r="1488" spans="1:37" x14ac:dyDescent="0.25">
      <c r="A1488" s="14" t="s">
        <v>82</v>
      </c>
      <c r="B1488" t="s">
        <v>80</v>
      </c>
      <c r="C1488" t="s">
        <v>79</v>
      </c>
      <c r="D1488" s="13">
        <v>42464</v>
      </c>
      <c r="E1488">
        <v>1</v>
      </c>
      <c r="F1488">
        <v>350</v>
      </c>
      <c r="G1488" s="2" t="s">
        <v>87</v>
      </c>
      <c r="H1488" s="2" t="s">
        <v>13</v>
      </c>
      <c r="I1488">
        <v>13</v>
      </c>
      <c r="J1488" s="2" t="s">
        <v>88</v>
      </c>
      <c r="K1488" s="2">
        <f>IF(ISNUMBER(AVERAGEIFS(ObservedSpeciesData!K$2:K$4955,ObservedSpeciesData!$A$2:$A$4955,$A1488,ObservedSpeciesData!$D$2:$D$4955,$D1488)),AVERAGEIFS(ObservedSpeciesData!K$2:K$4955,ObservedSpeciesData!$A$2:$A$4955,$A1488,ObservedSpeciesData!$D$2:$D$4955,$D1488),"")</f>
        <v>315</v>
      </c>
      <c r="L1488" s="26">
        <f>IF(ISNUMBER(AVERAGEIFS(ObservedSpeciesData!L$2:L$4955,ObservedSpeciesData!$A$2:$A$4955,$A1488,ObservedSpeciesData!$D$2:$D$4955,$D1488)),AVERAGEIFS(ObservedSpeciesData!L$2:L$4955,ObservedSpeciesData!$A$2:$A$4955,$A1488,ObservedSpeciesData!$D$2:$D$4955,$D1488),"")</f>
        <v>2133</v>
      </c>
      <c r="M1488" s="23">
        <f>IF(ISNUMBER(AVERAGEIFS(ObservedSpeciesData!M$2:M$4955,ObservedSpeciesData!$A$2:$A$4955,$A1488,ObservedSpeciesData!$D$2:$D$4955,$D1488)),AVERAGEIFS(ObservedSpeciesData!M$2:M$4955,ObservedSpeciesData!$A$2:$A$4955,$A1488,ObservedSpeciesData!$D$2:$D$4955,$D1488),"")</f>
        <v>213.30000000000004</v>
      </c>
      <c r="N1488" s="23" t="str">
        <f>IF(ISNUMBER(AVERAGEIFS(ObservedSpeciesData!N$2:N$4955,ObservedSpeciesData!$A$2:$A$4955,$A1488,ObservedSpeciesData!$D$2:$D$4955,$D1488)),AVERAGEIFS(ObservedSpeciesData!N$2:N$4955,ObservedSpeciesData!$A$2:$A$4955,$A1488,ObservedSpeciesData!$D$2:$D$4955,$D1488),"")</f>
        <v/>
      </c>
      <c r="O1488" s="23" t="str">
        <f>IF(ISNUMBER(AVERAGEIFS(ObservedSpeciesData!O$2:O$4955,ObservedSpeciesData!$A$2:$A$4955,$A1488,ObservedSpeciesData!$D$2:$D$4955,$D1488)),AVERAGEIFS(ObservedSpeciesData!O$2:O$4955,ObservedSpeciesData!$A$2:$A$4955,$A1488,ObservedSpeciesData!$D$2:$D$4955,$D1488),"")</f>
        <v/>
      </c>
      <c r="P1488" s="23" t="str">
        <f>IF(ISNUMBER(AVERAGEIFS(ObservedSpeciesData!P$2:P$4955,ObservedSpeciesData!$A$2:$A$4955,$A1488,ObservedSpeciesData!$C$2:$C$4955,$C1488,ObservedSpeciesData!$D$2:$D$4955,$D1488)),AVERAGEIFS(ObservedSpeciesData!P$2:P$4955,ObservedSpeciesData!$A$2:$A$4955,$A1488,ObservedSpeciesData!$C$2:$C$4955,$C1488,ObservedSpeciesData!$D$2:$D$4955,$D1488),"")</f>
        <v/>
      </c>
      <c r="Q1488" s="23"/>
      <c r="R1488" s="25" t="str">
        <f>IF(ISNUMBER(AVERAGEIFS(ObservedSpeciesData!R$2:R$4955,ObservedSpeciesData!$A$2:$A$4955,$A1488,ObservedSpeciesData!$D$2:$D$4955,$D1488)),AVERAGEIFS(ObservedSpeciesData!R$2:R$4955,ObservedSpeciesData!$A$2:$A$4955,$A1488,ObservedSpeciesData!$D$2:$D$4955,$D1488),"")</f>
        <v/>
      </c>
      <c r="S1488" s="25" t="str">
        <f>IF(ISNUMBER(AVERAGEIFS(ObservedSpeciesData!S$2:S$4955,ObservedSpeciesData!$A$2:$A$4955,$A1488,ObservedSpeciesData!$D$2:$D$4955,$D1488)),AVERAGEIFS(ObservedSpeciesData!S$2:S$4955,ObservedSpeciesData!$A$2:$A$4955,$A1488,ObservedSpeciesData!$D$2:$D$4955,$D1488),"")</f>
        <v/>
      </c>
      <c r="T1488" s="23" t="str">
        <f>IF(ISNUMBER(AVERAGEIFS(ObservedSpeciesData!T$2:T$4955,ObservedSpeciesData!$A$2:$A$4955,$A1488,ObservedSpeciesData!$D$2:$D$4955,$D1488)),AVERAGEIFS(ObservedSpeciesData!T$2:T$4955,ObservedSpeciesData!$A$2:$A$4955,$A1488,ObservedSpeciesData!$D$2:$D$4955,$D1488),"")</f>
        <v/>
      </c>
      <c r="U1488" s="24" t="str">
        <f>IF(ISNUMBER(AVERAGEIFS(ObservedSpeciesData!U$2:U$4955,ObservedSpeciesData!$A$2:$A$4955,$A1488,ObservedSpeciesData!$C$2:$C$4955,$C1488,ObservedSpeciesData!$D$2:$D$4955,$D1488)),AVERAGEIFS(ObservedSpeciesData!U$2:U$4955,ObservedSpeciesData!$A$2:$A$4955,$A1488,ObservedSpeciesData!$C$2:$C$4955,$C1488,ObservedSpeciesData!$D$2:$D$4955,$D1488),"")</f>
        <v/>
      </c>
      <c r="V1488" s="23" t="str">
        <f>IF(ISNUMBER(AVERAGEIFS(ObservedSpeciesData!V$2:V$4955,ObservedSpeciesData!$A$2:$A$4955,$A1488,ObservedSpeciesData!$D$2:$D$4955,$D1488)),AVERAGEIFS(ObservedSpeciesData!V$2:V$4955,ObservedSpeciesData!$A$2:$A$4955,$A1488,ObservedSpeciesData!$D$2:$D$4955,$D1488),"")</f>
        <v/>
      </c>
      <c r="W1488" s="23" t="str">
        <f>IF(ISNUMBER(AVERAGEIFS(ObservedSpeciesData!W$2:W$4955,ObservedSpeciesData!$A$2:$A$4955,$A1488,ObservedSpeciesData!$D$2:$D$4955,$D1488)),AVERAGEIFS(ObservedSpeciesData!W$2:W$4955,ObservedSpeciesData!$A$2:$A$4955,$A1488,ObservedSpeciesData!$D$2:$D$4955,$D1488),"")</f>
        <v/>
      </c>
      <c r="X1488" s="23" t="str">
        <f>IF(ISNUMBER(AVERAGEIFS(ObservedSpeciesData!X$2:X$4955,ObservedSpeciesData!$A$2:$A$4955,$A1488,ObservedSpeciesData!$D$2:$D$4955,$D1488)),AVERAGEIFS(ObservedSpeciesData!X$2:X$4955,ObservedSpeciesData!$A$2:$A$4955,$A1488,ObservedSpeciesData!$D$2:$D$4955,$D1488),"")</f>
        <v/>
      </c>
      <c r="Y1488" s="23" t="str">
        <f>IF(ISNUMBER(AVERAGEIFS(ObservedSpeciesData!Y$2:Y$4955,ObservedSpeciesData!$A$2:$A$4955,$A1488,ObservedSpeciesData!$D$2:$D$4955,$D1488)),AVERAGEIFS(ObservedSpeciesData!Y$2:Y$4955,ObservedSpeciesData!$A$2:$A$4955,$A1488,ObservedSpeciesData!$D$2:$D$4955,$D1488),"")</f>
        <v/>
      </c>
      <c r="Z1488" s="23" t="str">
        <f>IF(ISNUMBER(AVERAGEIFS(ObservedSpeciesData!Z$2:Z$4955,ObservedSpeciesData!$A$2:$A$4955,$A1488,ObservedSpeciesData!$D$2:$D$4955,$D1488)),AVERAGEIFS(ObservedSpeciesData!Z$2:Z$4955,ObservedSpeciesData!$A$2:$A$4955,$A1488,ObservedSpeciesData!$D$2:$D$4955,$D1488),"")</f>
        <v/>
      </c>
      <c r="AA1488" s="23" t="str">
        <f>IF(ISNUMBER(AVERAGEIFS(ObservedSpeciesData!AA$2:AA$4955,ObservedSpeciesData!$A$2:$A$4955,$A1488,ObservedSpeciesData!$D$2:$D$4955,$D1488)),AVERAGEIFS(ObservedSpeciesData!AA$2:AA$4955,ObservedSpeciesData!$A$2:$A$4955,$A1488,ObservedSpeciesData!$D$2:$D$4955,$D1488),"")</f>
        <v/>
      </c>
      <c r="AB1488" s="24" t="str">
        <f>IF(ISNUMBER(AVERAGEIFS(ObservedSpeciesData!AB$2:AB$4955,ObservedSpeciesData!$A$2:$A$4955,$A1488,ObservedSpeciesData!$D$2:$D$4955,$D1488)),AVERAGEIFS(ObservedSpeciesData!AB$2:AB$4955,ObservedSpeciesData!$A$2:$A$4955,$A1488,ObservedSpeciesData!$D$2:$D$4955,$D1488),"")</f>
        <v/>
      </c>
      <c r="AC1488" s="24" t="str">
        <f>IF(ISNUMBER(AVERAGEIFS(ObservedSpeciesData!AC$2:AC$4955,ObservedSpeciesData!$A$2:$A$4955,$A1488,ObservedSpeciesData!$D$2:$D$4955,$D1488)),AVERAGEIFS(ObservedSpeciesData!AC$2:AC$4955,ObservedSpeciesData!$A$2:$A$4955,$A1488,ObservedSpeciesData!$D$2:$D$4955,$D1488),"")</f>
        <v/>
      </c>
      <c r="AD1488" s="23" t="str">
        <f>IF(ISNUMBER(AVERAGEIFS(ObservedSpeciesData!AD$2:AD$4955,ObservedSpeciesData!$A$2:$A$4955,$A1488,ObservedSpeciesData!$D$2:$D$4955,$D1488)),AVERAGEIFS(ObservedSpeciesData!AD$2:AD$4955,ObservedSpeciesData!$A$2:$A$4955,$A1488,ObservedSpeciesData!$D$2:$D$4955,$D1488),"")</f>
        <v/>
      </c>
      <c r="AE1488" s="24" t="str">
        <f>IF(ISNUMBER(AVERAGEIFS(ObservedSpeciesData!AE$2:AE$4955,ObservedSpeciesData!$A$2:$A$4955,$A1488,ObservedSpeciesData!$D$2:$D$4955,$D1488)),AVERAGEIFS(ObservedSpeciesData!AE$2:AE$4955,ObservedSpeciesData!$A$2:$A$4955,$A1488,ObservedSpeciesData!$D$2:$D$4955,$D1488),"")</f>
        <v/>
      </c>
      <c r="AF1488" s="23"/>
      <c r="AG1488" s="24"/>
      <c r="AH1488" s="23" t="str">
        <f>IF(ISNUMBER(AVERAGEIFS(ObservedSpeciesData!AH$2:AH$4955,ObservedSpeciesData!$A$2:$A$4955,$A1488,ObservedSpeciesData!$D$2:$D$4955,$D1488)),AVERAGEIFS(ObservedSpeciesData!AH$2:AH$4955,ObservedSpeciesData!$A$2:$A$4955,$A1488,ObservedSpeciesData!$D$2:$D$4955,$D1488),"")</f>
        <v/>
      </c>
      <c r="AI1488" s="23" t="str">
        <f>IF(ISNUMBER(AVERAGEIFS(ObservedSpeciesData!AI$2:AI$4955,ObservedSpeciesData!$A$2:$A$4955,$A1488,ObservedSpeciesData!$C$2:$C$4955,$C1488,ObservedSpeciesData!$D$2:$D$4955,$D1488)),AVERAGEIFS(ObservedSpeciesData!AI$2:AI$4955,ObservedSpeciesData!$A$2:$A$4955,$A1488,ObservedSpeciesData!$C$2:$C$4955,$C1488,ObservedSpeciesData!$D$2:$D$4955,$D1488),"")</f>
        <v/>
      </c>
      <c r="AJ1488" s="2">
        <f>COUNTIFS(ObservedSpeciesData!$A$2:$A$828,$A1488,ObservedSpeciesData!$D$2:$D$828,$D1488)</f>
        <v>0</v>
      </c>
      <c r="AK1488" s="2">
        <f t="shared" si="23"/>
        <v>1</v>
      </c>
    </row>
    <row r="1489" spans="1:37" x14ac:dyDescent="0.25">
      <c r="A1489" s="14" t="s">
        <v>81</v>
      </c>
      <c r="B1489" t="s">
        <v>80</v>
      </c>
      <c r="C1489" t="s">
        <v>79</v>
      </c>
      <c r="D1489" s="13">
        <v>42464</v>
      </c>
      <c r="E1489">
        <v>1</v>
      </c>
      <c r="F1489">
        <v>500</v>
      </c>
      <c r="G1489" s="2" t="s">
        <v>87</v>
      </c>
      <c r="H1489" s="2" t="s">
        <v>13</v>
      </c>
      <c r="I1489">
        <v>13</v>
      </c>
      <c r="J1489" s="2" t="s">
        <v>88</v>
      </c>
      <c r="K1489" s="2">
        <f>IF(ISNUMBER(AVERAGEIFS(ObservedSpeciesData!K$2:K$4955,ObservedSpeciesData!$A$2:$A$4955,$A1489,ObservedSpeciesData!$D$2:$D$4955,$D1489)),AVERAGEIFS(ObservedSpeciesData!K$2:K$4955,ObservedSpeciesData!$A$2:$A$4955,$A1489,ObservedSpeciesData!$D$2:$D$4955,$D1489),"")</f>
        <v>450</v>
      </c>
      <c r="L1489" s="26">
        <f>IF(ISNUMBER(AVERAGEIFS(ObservedSpeciesData!L$2:L$4955,ObservedSpeciesData!$A$2:$A$4955,$A1489,ObservedSpeciesData!$D$2:$D$4955,$D1489)),AVERAGEIFS(ObservedSpeciesData!L$2:L$4955,ObservedSpeciesData!$A$2:$A$4955,$A1489,ObservedSpeciesData!$D$2:$D$4955,$D1489),"")</f>
        <v>2091.6666666666665</v>
      </c>
      <c r="M1489" s="23">
        <f>IF(ISNUMBER(AVERAGEIFS(ObservedSpeciesData!M$2:M$4955,ObservedSpeciesData!$A$2:$A$4955,$A1489,ObservedSpeciesData!$D$2:$D$4955,$D1489)),AVERAGEIFS(ObservedSpeciesData!M$2:M$4955,ObservedSpeciesData!$A$2:$A$4955,$A1489,ObservedSpeciesData!$D$2:$D$4955,$D1489),"")</f>
        <v>209.16666666666666</v>
      </c>
      <c r="N1489" s="23" t="str">
        <f>IF(ISNUMBER(AVERAGEIFS(ObservedSpeciesData!N$2:N$4955,ObservedSpeciesData!$A$2:$A$4955,$A1489,ObservedSpeciesData!$D$2:$D$4955,$D1489)),AVERAGEIFS(ObservedSpeciesData!N$2:N$4955,ObservedSpeciesData!$A$2:$A$4955,$A1489,ObservedSpeciesData!$D$2:$D$4955,$D1489),"")</f>
        <v/>
      </c>
      <c r="O1489" s="23" t="str">
        <f>IF(ISNUMBER(AVERAGEIFS(ObservedSpeciesData!O$2:O$4955,ObservedSpeciesData!$A$2:$A$4955,$A1489,ObservedSpeciesData!$D$2:$D$4955,$D1489)),AVERAGEIFS(ObservedSpeciesData!O$2:O$4955,ObservedSpeciesData!$A$2:$A$4955,$A1489,ObservedSpeciesData!$D$2:$D$4955,$D1489),"")</f>
        <v/>
      </c>
      <c r="P1489" s="23" t="str">
        <f>IF(ISNUMBER(AVERAGEIFS(ObservedSpeciesData!P$2:P$4955,ObservedSpeciesData!$A$2:$A$4955,$A1489,ObservedSpeciesData!$C$2:$C$4955,$C1489,ObservedSpeciesData!$D$2:$D$4955,$D1489)),AVERAGEIFS(ObservedSpeciesData!P$2:P$4955,ObservedSpeciesData!$A$2:$A$4955,$A1489,ObservedSpeciesData!$C$2:$C$4955,$C1489,ObservedSpeciesData!$D$2:$D$4955,$D1489),"")</f>
        <v/>
      </c>
      <c r="Q1489" s="23"/>
      <c r="R1489" s="25" t="str">
        <f>IF(ISNUMBER(AVERAGEIFS(ObservedSpeciesData!R$2:R$4955,ObservedSpeciesData!$A$2:$A$4955,$A1489,ObservedSpeciesData!$D$2:$D$4955,$D1489)),AVERAGEIFS(ObservedSpeciesData!R$2:R$4955,ObservedSpeciesData!$A$2:$A$4955,$A1489,ObservedSpeciesData!$D$2:$D$4955,$D1489),"")</f>
        <v/>
      </c>
      <c r="S1489" s="25" t="str">
        <f>IF(ISNUMBER(AVERAGEIFS(ObservedSpeciesData!S$2:S$4955,ObservedSpeciesData!$A$2:$A$4955,$A1489,ObservedSpeciesData!$D$2:$D$4955,$D1489)),AVERAGEIFS(ObservedSpeciesData!S$2:S$4955,ObservedSpeciesData!$A$2:$A$4955,$A1489,ObservedSpeciesData!$D$2:$D$4955,$D1489),"")</f>
        <v/>
      </c>
      <c r="T1489" s="23" t="str">
        <f>IF(ISNUMBER(AVERAGEIFS(ObservedSpeciesData!T$2:T$4955,ObservedSpeciesData!$A$2:$A$4955,$A1489,ObservedSpeciesData!$D$2:$D$4955,$D1489)),AVERAGEIFS(ObservedSpeciesData!T$2:T$4955,ObservedSpeciesData!$A$2:$A$4955,$A1489,ObservedSpeciesData!$D$2:$D$4955,$D1489),"")</f>
        <v/>
      </c>
      <c r="U1489" s="24" t="str">
        <f>IF(ISNUMBER(AVERAGEIFS(ObservedSpeciesData!U$2:U$4955,ObservedSpeciesData!$A$2:$A$4955,$A1489,ObservedSpeciesData!$C$2:$C$4955,$C1489,ObservedSpeciesData!$D$2:$D$4955,$D1489)),AVERAGEIFS(ObservedSpeciesData!U$2:U$4955,ObservedSpeciesData!$A$2:$A$4955,$A1489,ObservedSpeciesData!$C$2:$C$4955,$C1489,ObservedSpeciesData!$D$2:$D$4955,$D1489),"")</f>
        <v/>
      </c>
      <c r="V1489" s="23" t="str">
        <f>IF(ISNUMBER(AVERAGEIFS(ObservedSpeciesData!V$2:V$4955,ObservedSpeciesData!$A$2:$A$4955,$A1489,ObservedSpeciesData!$D$2:$D$4955,$D1489)),AVERAGEIFS(ObservedSpeciesData!V$2:V$4955,ObservedSpeciesData!$A$2:$A$4955,$A1489,ObservedSpeciesData!$D$2:$D$4955,$D1489),"")</f>
        <v/>
      </c>
      <c r="W1489" s="23" t="str">
        <f>IF(ISNUMBER(AVERAGEIFS(ObservedSpeciesData!W$2:W$4955,ObservedSpeciesData!$A$2:$A$4955,$A1489,ObservedSpeciesData!$D$2:$D$4955,$D1489)),AVERAGEIFS(ObservedSpeciesData!W$2:W$4955,ObservedSpeciesData!$A$2:$A$4955,$A1489,ObservedSpeciesData!$D$2:$D$4955,$D1489),"")</f>
        <v/>
      </c>
      <c r="X1489" s="23" t="str">
        <f>IF(ISNUMBER(AVERAGEIFS(ObservedSpeciesData!X$2:X$4955,ObservedSpeciesData!$A$2:$A$4955,$A1489,ObservedSpeciesData!$D$2:$D$4955,$D1489)),AVERAGEIFS(ObservedSpeciesData!X$2:X$4955,ObservedSpeciesData!$A$2:$A$4955,$A1489,ObservedSpeciesData!$D$2:$D$4955,$D1489),"")</f>
        <v/>
      </c>
      <c r="Y1489" s="23" t="str">
        <f>IF(ISNUMBER(AVERAGEIFS(ObservedSpeciesData!Y$2:Y$4955,ObservedSpeciesData!$A$2:$A$4955,$A1489,ObservedSpeciesData!$D$2:$D$4955,$D1489)),AVERAGEIFS(ObservedSpeciesData!Y$2:Y$4955,ObservedSpeciesData!$A$2:$A$4955,$A1489,ObservedSpeciesData!$D$2:$D$4955,$D1489),"")</f>
        <v/>
      </c>
      <c r="Z1489" s="23" t="str">
        <f>IF(ISNUMBER(AVERAGEIFS(ObservedSpeciesData!Z$2:Z$4955,ObservedSpeciesData!$A$2:$A$4955,$A1489,ObservedSpeciesData!$D$2:$D$4955,$D1489)),AVERAGEIFS(ObservedSpeciesData!Z$2:Z$4955,ObservedSpeciesData!$A$2:$A$4955,$A1489,ObservedSpeciesData!$D$2:$D$4955,$D1489),"")</f>
        <v/>
      </c>
      <c r="AA1489" s="23" t="str">
        <f>IF(ISNUMBER(AVERAGEIFS(ObservedSpeciesData!AA$2:AA$4955,ObservedSpeciesData!$A$2:$A$4955,$A1489,ObservedSpeciesData!$D$2:$D$4955,$D1489)),AVERAGEIFS(ObservedSpeciesData!AA$2:AA$4955,ObservedSpeciesData!$A$2:$A$4955,$A1489,ObservedSpeciesData!$D$2:$D$4955,$D1489),"")</f>
        <v/>
      </c>
      <c r="AB1489" s="24" t="str">
        <f>IF(ISNUMBER(AVERAGEIFS(ObservedSpeciesData!AB$2:AB$4955,ObservedSpeciesData!$A$2:$A$4955,$A1489,ObservedSpeciesData!$D$2:$D$4955,$D1489)),AVERAGEIFS(ObservedSpeciesData!AB$2:AB$4955,ObservedSpeciesData!$A$2:$A$4955,$A1489,ObservedSpeciesData!$D$2:$D$4955,$D1489),"")</f>
        <v/>
      </c>
      <c r="AC1489" s="24" t="str">
        <f>IF(ISNUMBER(AVERAGEIFS(ObservedSpeciesData!AC$2:AC$4955,ObservedSpeciesData!$A$2:$A$4955,$A1489,ObservedSpeciesData!$D$2:$D$4955,$D1489)),AVERAGEIFS(ObservedSpeciesData!AC$2:AC$4955,ObservedSpeciesData!$A$2:$A$4955,$A1489,ObservedSpeciesData!$D$2:$D$4955,$D1489),"")</f>
        <v/>
      </c>
      <c r="AD1489" s="23" t="str">
        <f>IF(ISNUMBER(AVERAGEIFS(ObservedSpeciesData!AD$2:AD$4955,ObservedSpeciesData!$A$2:$A$4955,$A1489,ObservedSpeciesData!$D$2:$D$4955,$D1489)),AVERAGEIFS(ObservedSpeciesData!AD$2:AD$4955,ObservedSpeciesData!$A$2:$A$4955,$A1489,ObservedSpeciesData!$D$2:$D$4955,$D1489),"")</f>
        <v/>
      </c>
      <c r="AE1489" s="24" t="str">
        <f>IF(ISNUMBER(AVERAGEIFS(ObservedSpeciesData!AE$2:AE$4955,ObservedSpeciesData!$A$2:$A$4955,$A1489,ObservedSpeciesData!$D$2:$D$4955,$D1489)),AVERAGEIFS(ObservedSpeciesData!AE$2:AE$4955,ObservedSpeciesData!$A$2:$A$4955,$A1489,ObservedSpeciesData!$D$2:$D$4955,$D1489),"")</f>
        <v/>
      </c>
      <c r="AF1489" s="23"/>
      <c r="AG1489" s="24"/>
      <c r="AH1489" s="23" t="str">
        <f>IF(ISNUMBER(AVERAGEIFS(ObservedSpeciesData!AH$2:AH$4955,ObservedSpeciesData!$A$2:$A$4955,$A1489,ObservedSpeciesData!$D$2:$D$4955,$D1489)),AVERAGEIFS(ObservedSpeciesData!AH$2:AH$4955,ObservedSpeciesData!$A$2:$A$4955,$A1489,ObservedSpeciesData!$D$2:$D$4955,$D1489),"")</f>
        <v/>
      </c>
      <c r="AI1489" s="23" t="str">
        <f>IF(ISNUMBER(AVERAGEIFS(ObservedSpeciesData!AI$2:AI$4955,ObservedSpeciesData!$A$2:$A$4955,$A1489,ObservedSpeciesData!$C$2:$C$4955,$C1489,ObservedSpeciesData!$D$2:$D$4955,$D1489)),AVERAGEIFS(ObservedSpeciesData!AI$2:AI$4955,ObservedSpeciesData!$A$2:$A$4955,$A1489,ObservedSpeciesData!$C$2:$C$4955,$C1489,ObservedSpeciesData!$D$2:$D$4955,$D1489),"")</f>
        <v/>
      </c>
      <c r="AJ1489" s="2">
        <f>COUNTIFS(ObservedSpeciesData!$A$2:$A$828,$A1489,ObservedSpeciesData!$D$2:$D$828,$D1489)</f>
        <v>0</v>
      </c>
      <c r="AK1489" s="2">
        <f t="shared" si="23"/>
        <v>1</v>
      </c>
    </row>
    <row r="1490" spans="1:37" x14ac:dyDescent="0.25">
      <c r="A1490" s="14" t="s">
        <v>86</v>
      </c>
      <c r="B1490" t="s">
        <v>80</v>
      </c>
      <c r="C1490" t="s">
        <v>79</v>
      </c>
      <c r="D1490" s="13">
        <v>42478</v>
      </c>
      <c r="E1490">
        <v>1</v>
      </c>
      <c r="F1490">
        <v>0</v>
      </c>
      <c r="G1490" s="2" t="s">
        <v>87</v>
      </c>
      <c r="H1490" s="2" t="s">
        <v>13</v>
      </c>
      <c r="I1490">
        <v>13</v>
      </c>
      <c r="J1490" s="2" t="s">
        <v>88</v>
      </c>
      <c r="K1490" s="2">
        <f>IF(ISNUMBER(AVERAGEIFS(ObservedSpeciesData!K$2:K$4955,ObservedSpeciesData!$A$2:$A$4955,$A1490,ObservedSpeciesData!$D$2:$D$4955,$D1490)),AVERAGEIFS(ObservedSpeciesData!K$2:K$4955,ObservedSpeciesData!$A$2:$A$4955,$A1490,ObservedSpeciesData!$D$2:$D$4955,$D1490),"")</f>
        <v>0</v>
      </c>
      <c r="L1490" s="26">
        <f>IF(ISNUMBER(AVERAGEIFS(ObservedSpeciesData!L$2:L$4955,ObservedSpeciesData!$A$2:$A$4955,$A1490,ObservedSpeciesData!$D$2:$D$4955,$D1490)),AVERAGEIFS(ObservedSpeciesData!L$2:L$4955,ObservedSpeciesData!$A$2:$A$4955,$A1490,ObservedSpeciesData!$D$2:$D$4955,$D1490),"")</f>
        <v>1978</v>
      </c>
      <c r="M1490" s="23">
        <f>IF(ISNUMBER(AVERAGEIFS(ObservedSpeciesData!M$2:M$4955,ObservedSpeciesData!$A$2:$A$4955,$A1490,ObservedSpeciesData!$D$2:$D$4955,$D1490)),AVERAGEIFS(ObservedSpeciesData!M$2:M$4955,ObservedSpeciesData!$A$2:$A$4955,$A1490,ObservedSpeciesData!$D$2:$D$4955,$D1490),"")</f>
        <v>197.79999999999998</v>
      </c>
      <c r="N1490" s="23" t="str">
        <f>IF(ISNUMBER(AVERAGEIFS(ObservedSpeciesData!N$2:N$4955,ObservedSpeciesData!$A$2:$A$4955,$A1490,ObservedSpeciesData!$D$2:$D$4955,$D1490)),AVERAGEIFS(ObservedSpeciesData!N$2:N$4955,ObservedSpeciesData!$A$2:$A$4955,$A1490,ObservedSpeciesData!$D$2:$D$4955,$D1490),"")</f>
        <v/>
      </c>
      <c r="O1490" s="23" t="str">
        <f>IF(ISNUMBER(AVERAGEIFS(ObservedSpeciesData!O$2:O$4955,ObservedSpeciesData!$A$2:$A$4955,$A1490,ObservedSpeciesData!$D$2:$D$4955,$D1490)),AVERAGEIFS(ObservedSpeciesData!O$2:O$4955,ObservedSpeciesData!$A$2:$A$4955,$A1490,ObservedSpeciesData!$D$2:$D$4955,$D1490),"")</f>
        <v/>
      </c>
      <c r="P1490" s="23" t="str">
        <f>IF(ISNUMBER(AVERAGEIFS(ObservedSpeciesData!P$2:P$4955,ObservedSpeciesData!$A$2:$A$4955,$A1490,ObservedSpeciesData!$C$2:$C$4955,$C1490,ObservedSpeciesData!$D$2:$D$4955,$D1490)),AVERAGEIFS(ObservedSpeciesData!P$2:P$4955,ObservedSpeciesData!$A$2:$A$4955,$A1490,ObservedSpeciesData!$C$2:$C$4955,$C1490,ObservedSpeciesData!$D$2:$D$4955,$D1490),"")</f>
        <v/>
      </c>
      <c r="Q1490" s="23"/>
      <c r="R1490" s="25" t="str">
        <f>IF(ISNUMBER(AVERAGEIFS(ObservedSpeciesData!R$2:R$4955,ObservedSpeciesData!$A$2:$A$4955,$A1490,ObservedSpeciesData!$D$2:$D$4955,$D1490)),AVERAGEIFS(ObservedSpeciesData!R$2:R$4955,ObservedSpeciesData!$A$2:$A$4955,$A1490,ObservedSpeciesData!$D$2:$D$4955,$D1490),"")</f>
        <v/>
      </c>
      <c r="S1490" s="25" t="str">
        <f>IF(ISNUMBER(AVERAGEIFS(ObservedSpeciesData!S$2:S$4955,ObservedSpeciesData!$A$2:$A$4955,$A1490,ObservedSpeciesData!$D$2:$D$4955,$D1490)),AVERAGEIFS(ObservedSpeciesData!S$2:S$4955,ObservedSpeciesData!$A$2:$A$4955,$A1490,ObservedSpeciesData!$D$2:$D$4955,$D1490),"")</f>
        <v/>
      </c>
      <c r="T1490" s="23" t="str">
        <f>IF(ISNUMBER(AVERAGEIFS(ObservedSpeciesData!T$2:T$4955,ObservedSpeciesData!$A$2:$A$4955,$A1490,ObservedSpeciesData!$D$2:$D$4955,$D1490)),AVERAGEIFS(ObservedSpeciesData!T$2:T$4955,ObservedSpeciesData!$A$2:$A$4955,$A1490,ObservedSpeciesData!$D$2:$D$4955,$D1490),"")</f>
        <v/>
      </c>
      <c r="U1490" s="24" t="str">
        <f>IF(ISNUMBER(AVERAGEIFS(ObservedSpeciesData!U$2:U$4955,ObservedSpeciesData!$A$2:$A$4955,$A1490,ObservedSpeciesData!$C$2:$C$4955,$C1490,ObservedSpeciesData!$D$2:$D$4955,$D1490)),AVERAGEIFS(ObservedSpeciesData!U$2:U$4955,ObservedSpeciesData!$A$2:$A$4955,$A1490,ObservedSpeciesData!$C$2:$C$4955,$C1490,ObservedSpeciesData!$D$2:$D$4955,$D1490),"")</f>
        <v/>
      </c>
      <c r="V1490" s="23" t="str">
        <f>IF(ISNUMBER(AVERAGEIFS(ObservedSpeciesData!V$2:V$4955,ObservedSpeciesData!$A$2:$A$4955,$A1490,ObservedSpeciesData!$D$2:$D$4955,$D1490)),AVERAGEIFS(ObservedSpeciesData!V$2:V$4955,ObservedSpeciesData!$A$2:$A$4955,$A1490,ObservedSpeciesData!$D$2:$D$4955,$D1490),"")</f>
        <v/>
      </c>
      <c r="W1490" s="23" t="str">
        <f>IF(ISNUMBER(AVERAGEIFS(ObservedSpeciesData!W$2:W$4955,ObservedSpeciesData!$A$2:$A$4955,$A1490,ObservedSpeciesData!$D$2:$D$4955,$D1490)),AVERAGEIFS(ObservedSpeciesData!W$2:W$4955,ObservedSpeciesData!$A$2:$A$4955,$A1490,ObservedSpeciesData!$D$2:$D$4955,$D1490),"")</f>
        <v/>
      </c>
      <c r="X1490" s="23" t="str">
        <f>IF(ISNUMBER(AVERAGEIFS(ObservedSpeciesData!X$2:X$4955,ObservedSpeciesData!$A$2:$A$4955,$A1490,ObservedSpeciesData!$D$2:$D$4955,$D1490)),AVERAGEIFS(ObservedSpeciesData!X$2:X$4955,ObservedSpeciesData!$A$2:$A$4955,$A1490,ObservedSpeciesData!$D$2:$D$4955,$D1490),"")</f>
        <v/>
      </c>
      <c r="Y1490" s="23" t="str">
        <f>IF(ISNUMBER(AVERAGEIFS(ObservedSpeciesData!Y$2:Y$4955,ObservedSpeciesData!$A$2:$A$4955,$A1490,ObservedSpeciesData!$D$2:$D$4955,$D1490)),AVERAGEIFS(ObservedSpeciesData!Y$2:Y$4955,ObservedSpeciesData!$A$2:$A$4955,$A1490,ObservedSpeciesData!$D$2:$D$4955,$D1490),"")</f>
        <v/>
      </c>
      <c r="Z1490" s="23" t="str">
        <f>IF(ISNUMBER(AVERAGEIFS(ObservedSpeciesData!Z$2:Z$4955,ObservedSpeciesData!$A$2:$A$4955,$A1490,ObservedSpeciesData!$D$2:$D$4955,$D1490)),AVERAGEIFS(ObservedSpeciesData!Z$2:Z$4955,ObservedSpeciesData!$A$2:$A$4955,$A1490,ObservedSpeciesData!$D$2:$D$4955,$D1490),"")</f>
        <v/>
      </c>
      <c r="AA1490" s="23" t="str">
        <f>IF(ISNUMBER(AVERAGEIFS(ObservedSpeciesData!AA$2:AA$4955,ObservedSpeciesData!$A$2:$A$4955,$A1490,ObservedSpeciesData!$D$2:$D$4955,$D1490)),AVERAGEIFS(ObservedSpeciesData!AA$2:AA$4955,ObservedSpeciesData!$A$2:$A$4955,$A1490,ObservedSpeciesData!$D$2:$D$4955,$D1490),"")</f>
        <v/>
      </c>
      <c r="AB1490" s="24" t="str">
        <f>IF(ISNUMBER(AVERAGEIFS(ObservedSpeciesData!AB$2:AB$4955,ObservedSpeciesData!$A$2:$A$4955,$A1490,ObservedSpeciesData!$D$2:$D$4955,$D1490)),AVERAGEIFS(ObservedSpeciesData!AB$2:AB$4955,ObservedSpeciesData!$A$2:$A$4955,$A1490,ObservedSpeciesData!$D$2:$D$4955,$D1490),"")</f>
        <v/>
      </c>
      <c r="AC1490" s="24" t="str">
        <f>IF(ISNUMBER(AVERAGEIFS(ObservedSpeciesData!AC$2:AC$4955,ObservedSpeciesData!$A$2:$A$4955,$A1490,ObservedSpeciesData!$D$2:$D$4955,$D1490)),AVERAGEIFS(ObservedSpeciesData!AC$2:AC$4955,ObservedSpeciesData!$A$2:$A$4955,$A1490,ObservedSpeciesData!$D$2:$D$4955,$D1490),"")</f>
        <v/>
      </c>
      <c r="AD1490" s="23" t="str">
        <f>IF(ISNUMBER(AVERAGEIFS(ObservedSpeciesData!AD$2:AD$4955,ObservedSpeciesData!$A$2:$A$4955,$A1490,ObservedSpeciesData!$D$2:$D$4955,$D1490)),AVERAGEIFS(ObservedSpeciesData!AD$2:AD$4955,ObservedSpeciesData!$A$2:$A$4955,$A1490,ObservedSpeciesData!$D$2:$D$4955,$D1490),"")</f>
        <v/>
      </c>
      <c r="AE1490" s="24" t="str">
        <f>IF(ISNUMBER(AVERAGEIFS(ObservedSpeciesData!AE$2:AE$4955,ObservedSpeciesData!$A$2:$A$4955,$A1490,ObservedSpeciesData!$D$2:$D$4955,$D1490)),AVERAGEIFS(ObservedSpeciesData!AE$2:AE$4955,ObservedSpeciesData!$A$2:$A$4955,$A1490,ObservedSpeciesData!$D$2:$D$4955,$D1490),"")</f>
        <v/>
      </c>
      <c r="AF1490" s="23"/>
      <c r="AG1490" s="24"/>
      <c r="AH1490" s="23" t="str">
        <f>IF(ISNUMBER(AVERAGEIFS(ObservedSpeciesData!AH$2:AH$4955,ObservedSpeciesData!$A$2:$A$4955,$A1490,ObservedSpeciesData!$D$2:$D$4955,$D1490)),AVERAGEIFS(ObservedSpeciesData!AH$2:AH$4955,ObservedSpeciesData!$A$2:$A$4955,$A1490,ObservedSpeciesData!$D$2:$D$4955,$D1490),"")</f>
        <v/>
      </c>
      <c r="AI1490" s="23" t="str">
        <f>IF(ISNUMBER(AVERAGEIFS(ObservedSpeciesData!AI$2:AI$4955,ObservedSpeciesData!$A$2:$A$4955,$A1490,ObservedSpeciesData!$C$2:$C$4955,$C1490,ObservedSpeciesData!$D$2:$D$4955,$D1490)),AVERAGEIFS(ObservedSpeciesData!AI$2:AI$4955,ObservedSpeciesData!$A$2:$A$4955,$A1490,ObservedSpeciesData!$C$2:$C$4955,$C1490,ObservedSpeciesData!$D$2:$D$4955,$D1490),"")</f>
        <v/>
      </c>
      <c r="AJ1490" s="2">
        <f>COUNTIFS(ObservedSpeciesData!$A$2:$A$828,$A1490,ObservedSpeciesData!$D$2:$D$828,$D1490)</f>
        <v>0</v>
      </c>
      <c r="AK1490" s="2">
        <f t="shared" si="23"/>
        <v>1</v>
      </c>
    </row>
    <row r="1491" spans="1:37" x14ac:dyDescent="0.25">
      <c r="A1491" s="14" t="s">
        <v>85</v>
      </c>
      <c r="B1491" t="s">
        <v>80</v>
      </c>
      <c r="C1491" t="s">
        <v>79</v>
      </c>
      <c r="D1491" s="13">
        <v>42478</v>
      </c>
      <c r="E1491">
        <v>1</v>
      </c>
      <c r="F1491">
        <v>50</v>
      </c>
      <c r="G1491" s="2" t="s">
        <v>87</v>
      </c>
      <c r="H1491" s="2" t="s">
        <v>13</v>
      </c>
      <c r="I1491">
        <v>13</v>
      </c>
      <c r="J1491" s="2" t="s">
        <v>88</v>
      </c>
      <c r="K1491" s="2">
        <f>IF(ISNUMBER(AVERAGEIFS(ObservedSpeciesData!K$2:K$4955,ObservedSpeciesData!$A$2:$A$4955,$A1491,ObservedSpeciesData!$D$2:$D$4955,$D1491)),AVERAGEIFS(ObservedSpeciesData!K$2:K$4955,ObservedSpeciesData!$A$2:$A$4955,$A1491,ObservedSpeciesData!$D$2:$D$4955,$D1491),"")</f>
        <v>45</v>
      </c>
      <c r="L1491" s="26">
        <f>IF(ISNUMBER(AVERAGEIFS(ObservedSpeciesData!L$2:L$4955,ObservedSpeciesData!$A$2:$A$4955,$A1491,ObservedSpeciesData!$D$2:$D$4955,$D1491)),AVERAGEIFS(ObservedSpeciesData!L$2:L$4955,ObservedSpeciesData!$A$2:$A$4955,$A1491,ObservedSpeciesData!$D$2:$D$4955,$D1491),"")</f>
        <v>2081.3333333333335</v>
      </c>
      <c r="M1491" s="23">
        <f>IF(ISNUMBER(AVERAGEIFS(ObservedSpeciesData!M$2:M$4955,ObservedSpeciesData!$A$2:$A$4955,$A1491,ObservedSpeciesData!$D$2:$D$4955,$D1491)),AVERAGEIFS(ObservedSpeciesData!M$2:M$4955,ObservedSpeciesData!$A$2:$A$4955,$A1491,ObservedSpeciesData!$D$2:$D$4955,$D1491),"")</f>
        <v>208.13333333333335</v>
      </c>
      <c r="N1491" s="23" t="str">
        <f>IF(ISNUMBER(AVERAGEIFS(ObservedSpeciesData!N$2:N$4955,ObservedSpeciesData!$A$2:$A$4955,$A1491,ObservedSpeciesData!$D$2:$D$4955,$D1491)),AVERAGEIFS(ObservedSpeciesData!N$2:N$4955,ObservedSpeciesData!$A$2:$A$4955,$A1491,ObservedSpeciesData!$D$2:$D$4955,$D1491),"")</f>
        <v/>
      </c>
      <c r="O1491" s="23" t="str">
        <f>IF(ISNUMBER(AVERAGEIFS(ObservedSpeciesData!O$2:O$4955,ObservedSpeciesData!$A$2:$A$4955,$A1491,ObservedSpeciesData!$D$2:$D$4955,$D1491)),AVERAGEIFS(ObservedSpeciesData!O$2:O$4955,ObservedSpeciesData!$A$2:$A$4955,$A1491,ObservedSpeciesData!$D$2:$D$4955,$D1491),"")</f>
        <v/>
      </c>
      <c r="P1491" s="23" t="str">
        <f>IF(ISNUMBER(AVERAGEIFS(ObservedSpeciesData!P$2:P$4955,ObservedSpeciesData!$A$2:$A$4955,$A1491,ObservedSpeciesData!$C$2:$C$4955,$C1491,ObservedSpeciesData!$D$2:$D$4955,$D1491)),AVERAGEIFS(ObservedSpeciesData!P$2:P$4955,ObservedSpeciesData!$A$2:$A$4955,$A1491,ObservedSpeciesData!$C$2:$C$4955,$C1491,ObservedSpeciesData!$D$2:$D$4955,$D1491),"")</f>
        <v/>
      </c>
      <c r="Q1491" s="23"/>
      <c r="R1491" s="25" t="str">
        <f>IF(ISNUMBER(AVERAGEIFS(ObservedSpeciesData!R$2:R$4955,ObservedSpeciesData!$A$2:$A$4955,$A1491,ObservedSpeciesData!$D$2:$D$4955,$D1491)),AVERAGEIFS(ObservedSpeciesData!R$2:R$4955,ObservedSpeciesData!$A$2:$A$4955,$A1491,ObservedSpeciesData!$D$2:$D$4955,$D1491),"")</f>
        <v/>
      </c>
      <c r="S1491" s="25" t="str">
        <f>IF(ISNUMBER(AVERAGEIFS(ObservedSpeciesData!S$2:S$4955,ObservedSpeciesData!$A$2:$A$4955,$A1491,ObservedSpeciesData!$D$2:$D$4955,$D1491)),AVERAGEIFS(ObservedSpeciesData!S$2:S$4955,ObservedSpeciesData!$A$2:$A$4955,$A1491,ObservedSpeciesData!$D$2:$D$4955,$D1491),"")</f>
        <v/>
      </c>
      <c r="T1491" s="23" t="str">
        <f>IF(ISNUMBER(AVERAGEIFS(ObservedSpeciesData!T$2:T$4955,ObservedSpeciesData!$A$2:$A$4955,$A1491,ObservedSpeciesData!$D$2:$D$4955,$D1491)),AVERAGEIFS(ObservedSpeciesData!T$2:T$4955,ObservedSpeciesData!$A$2:$A$4955,$A1491,ObservedSpeciesData!$D$2:$D$4955,$D1491),"")</f>
        <v/>
      </c>
      <c r="U1491" s="24" t="str">
        <f>IF(ISNUMBER(AVERAGEIFS(ObservedSpeciesData!U$2:U$4955,ObservedSpeciesData!$A$2:$A$4955,$A1491,ObservedSpeciesData!$C$2:$C$4955,$C1491,ObservedSpeciesData!$D$2:$D$4955,$D1491)),AVERAGEIFS(ObservedSpeciesData!U$2:U$4955,ObservedSpeciesData!$A$2:$A$4955,$A1491,ObservedSpeciesData!$C$2:$C$4955,$C1491,ObservedSpeciesData!$D$2:$D$4955,$D1491),"")</f>
        <v/>
      </c>
      <c r="V1491" s="23" t="str">
        <f>IF(ISNUMBER(AVERAGEIFS(ObservedSpeciesData!V$2:V$4955,ObservedSpeciesData!$A$2:$A$4955,$A1491,ObservedSpeciesData!$D$2:$D$4955,$D1491)),AVERAGEIFS(ObservedSpeciesData!V$2:V$4955,ObservedSpeciesData!$A$2:$A$4955,$A1491,ObservedSpeciesData!$D$2:$D$4955,$D1491),"")</f>
        <v/>
      </c>
      <c r="W1491" s="23" t="str">
        <f>IF(ISNUMBER(AVERAGEIFS(ObservedSpeciesData!W$2:W$4955,ObservedSpeciesData!$A$2:$A$4955,$A1491,ObservedSpeciesData!$D$2:$D$4955,$D1491)),AVERAGEIFS(ObservedSpeciesData!W$2:W$4955,ObservedSpeciesData!$A$2:$A$4955,$A1491,ObservedSpeciesData!$D$2:$D$4955,$D1491),"")</f>
        <v/>
      </c>
      <c r="X1491" s="23" t="str">
        <f>IF(ISNUMBER(AVERAGEIFS(ObservedSpeciesData!X$2:X$4955,ObservedSpeciesData!$A$2:$A$4955,$A1491,ObservedSpeciesData!$D$2:$D$4955,$D1491)),AVERAGEIFS(ObservedSpeciesData!X$2:X$4955,ObservedSpeciesData!$A$2:$A$4955,$A1491,ObservedSpeciesData!$D$2:$D$4955,$D1491),"")</f>
        <v/>
      </c>
      <c r="Y1491" s="23" t="str">
        <f>IF(ISNUMBER(AVERAGEIFS(ObservedSpeciesData!Y$2:Y$4955,ObservedSpeciesData!$A$2:$A$4955,$A1491,ObservedSpeciesData!$D$2:$D$4955,$D1491)),AVERAGEIFS(ObservedSpeciesData!Y$2:Y$4955,ObservedSpeciesData!$A$2:$A$4955,$A1491,ObservedSpeciesData!$D$2:$D$4955,$D1491),"")</f>
        <v/>
      </c>
      <c r="Z1491" s="23" t="str">
        <f>IF(ISNUMBER(AVERAGEIFS(ObservedSpeciesData!Z$2:Z$4955,ObservedSpeciesData!$A$2:$A$4955,$A1491,ObservedSpeciesData!$D$2:$D$4955,$D1491)),AVERAGEIFS(ObservedSpeciesData!Z$2:Z$4955,ObservedSpeciesData!$A$2:$A$4955,$A1491,ObservedSpeciesData!$D$2:$D$4955,$D1491),"")</f>
        <v/>
      </c>
      <c r="AA1491" s="23" t="str">
        <f>IF(ISNUMBER(AVERAGEIFS(ObservedSpeciesData!AA$2:AA$4955,ObservedSpeciesData!$A$2:$A$4955,$A1491,ObservedSpeciesData!$D$2:$D$4955,$D1491)),AVERAGEIFS(ObservedSpeciesData!AA$2:AA$4955,ObservedSpeciesData!$A$2:$A$4955,$A1491,ObservedSpeciesData!$D$2:$D$4955,$D1491),"")</f>
        <v/>
      </c>
      <c r="AB1491" s="24" t="str">
        <f>IF(ISNUMBER(AVERAGEIFS(ObservedSpeciesData!AB$2:AB$4955,ObservedSpeciesData!$A$2:$A$4955,$A1491,ObservedSpeciesData!$D$2:$D$4955,$D1491)),AVERAGEIFS(ObservedSpeciesData!AB$2:AB$4955,ObservedSpeciesData!$A$2:$A$4955,$A1491,ObservedSpeciesData!$D$2:$D$4955,$D1491),"")</f>
        <v/>
      </c>
      <c r="AC1491" s="24" t="str">
        <f>IF(ISNUMBER(AVERAGEIFS(ObservedSpeciesData!AC$2:AC$4955,ObservedSpeciesData!$A$2:$A$4955,$A1491,ObservedSpeciesData!$D$2:$D$4955,$D1491)),AVERAGEIFS(ObservedSpeciesData!AC$2:AC$4955,ObservedSpeciesData!$A$2:$A$4955,$A1491,ObservedSpeciesData!$D$2:$D$4955,$D1491),"")</f>
        <v/>
      </c>
      <c r="AD1491" s="23" t="str">
        <f>IF(ISNUMBER(AVERAGEIFS(ObservedSpeciesData!AD$2:AD$4955,ObservedSpeciesData!$A$2:$A$4955,$A1491,ObservedSpeciesData!$D$2:$D$4955,$D1491)),AVERAGEIFS(ObservedSpeciesData!AD$2:AD$4955,ObservedSpeciesData!$A$2:$A$4955,$A1491,ObservedSpeciesData!$D$2:$D$4955,$D1491),"")</f>
        <v/>
      </c>
      <c r="AE1491" s="24" t="str">
        <f>IF(ISNUMBER(AVERAGEIFS(ObservedSpeciesData!AE$2:AE$4955,ObservedSpeciesData!$A$2:$A$4955,$A1491,ObservedSpeciesData!$D$2:$D$4955,$D1491)),AVERAGEIFS(ObservedSpeciesData!AE$2:AE$4955,ObservedSpeciesData!$A$2:$A$4955,$A1491,ObservedSpeciesData!$D$2:$D$4955,$D1491),"")</f>
        <v/>
      </c>
      <c r="AF1491" s="23"/>
      <c r="AG1491" s="24"/>
      <c r="AH1491" s="23" t="str">
        <f>IF(ISNUMBER(AVERAGEIFS(ObservedSpeciesData!AH$2:AH$4955,ObservedSpeciesData!$A$2:$A$4955,$A1491,ObservedSpeciesData!$D$2:$D$4955,$D1491)),AVERAGEIFS(ObservedSpeciesData!AH$2:AH$4955,ObservedSpeciesData!$A$2:$A$4955,$A1491,ObservedSpeciesData!$D$2:$D$4955,$D1491),"")</f>
        <v/>
      </c>
      <c r="AI1491" s="23" t="str">
        <f>IF(ISNUMBER(AVERAGEIFS(ObservedSpeciesData!AI$2:AI$4955,ObservedSpeciesData!$A$2:$A$4955,$A1491,ObservedSpeciesData!$C$2:$C$4955,$C1491,ObservedSpeciesData!$D$2:$D$4955,$D1491)),AVERAGEIFS(ObservedSpeciesData!AI$2:AI$4955,ObservedSpeciesData!$A$2:$A$4955,$A1491,ObservedSpeciesData!$C$2:$C$4955,$C1491,ObservedSpeciesData!$D$2:$D$4955,$D1491),"")</f>
        <v/>
      </c>
      <c r="AJ1491" s="2">
        <f>COUNTIFS(ObservedSpeciesData!$A$2:$A$828,$A1491,ObservedSpeciesData!$D$2:$D$828,$D1491)</f>
        <v>0</v>
      </c>
      <c r="AK1491" s="2">
        <f t="shared" si="23"/>
        <v>1</v>
      </c>
    </row>
    <row r="1492" spans="1:37" x14ac:dyDescent="0.25">
      <c r="A1492" s="14" t="s">
        <v>84</v>
      </c>
      <c r="B1492" t="s">
        <v>80</v>
      </c>
      <c r="C1492" t="s">
        <v>79</v>
      </c>
      <c r="D1492" s="13">
        <v>42478</v>
      </c>
      <c r="E1492">
        <v>1</v>
      </c>
      <c r="F1492">
        <v>100</v>
      </c>
      <c r="G1492" s="2" t="s">
        <v>87</v>
      </c>
      <c r="H1492" s="2" t="s">
        <v>13</v>
      </c>
      <c r="I1492">
        <v>13</v>
      </c>
      <c r="J1492" s="2" t="s">
        <v>88</v>
      </c>
      <c r="K1492" s="2">
        <f>IF(ISNUMBER(AVERAGEIFS(ObservedSpeciesData!K$2:K$4955,ObservedSpeciesData!$A$2:$A$4955,$A1492,ObservedSpeciesData!$D$2:$D$4955,$D1492)),AVERAGEIFS(ObservedSpeciesData!K$2:K$4955,ObservedSpeciesData!$A$2:$A$4955,$A1492,ObservedSpeciesData!$D$2:$D$4955,$D1492),"")</f>
        <v>90</v>
      </c>
      <c r="L1492" s="26">
        <f>IF(ISNUMBER(AVERAGEIFS(ObservedSpeciesData!L$2:L$4955,ObservedSpeciesData!$A$2:$A$4955,$A1492,ObservedSpeciesData!$D$2:$D$4955,$D1492)),AVERAGEIFS(ObservedSpeciesData!L$2:L$4955,ObservedSpeciesData!$A$2:$A$4955,$A1492,ObservedSpeciesData!$D$2:$D$4955,$D1492),"")</f>
        <v>2102</v>
      </c>
      <c r="M1492" s="23">
        <f>IF(ISNUMBER(AVERAGEIFS(ObservedSpeciesData!M$2:M$4955,ObservedSpeciesData!$A$2:$A$4955,$A1492,ObservedSpeciesData!$D$2:$D$4955,$D1492)),AVERAGEIFS(ObservedSpeciesData!M$2:M$4955,ObservedSpeciesData!$A$2:$A$4955,$A1492,ObservedSpeciesData!$D$2:$D$4955,$D1492),"")</f>
        <v>210.20000000000002</v>
      </c>
      <c r="N1492" s="23" t="str">
        <f>IF(ISNUMBER(AVERAGEIFS(ObservedSpeciesData!N$2:N$4955,ObservedSpeciesData!$A$2:$A$4955,$A1492,ObservedSpeciesData!$D$2:$D$4955,$D1492)),AVERAGEIFS(ObservedSpeciesData!N$2:N$4955,ObservedSpeciesData!$A$2:$A$4955,$A1492,ObservedSpeciesData!$D$2:$D$4955,$D1492),"")</f>
        <v/>
      </c>
      <c r="O1492" s="23" t="str">
        <f>IF(ISNUMBER(AVERAGEIFS(ObservedSpeciesData!O$2:O$4955,ObservedSpeciesData!$A$2:$A$4955,$A1492,ObservedSpeciesData!$D$2:$D$4955,$D1492)),AVERAGEIFS(ObservedSpeciesData!O$2:O$4955,ObservedSpeciesData!$A$2:$A$4955,$A1492,ObservedSpeciesData!$D$2:$D$4955,$D1492),"")</f>
        <v/>
      </c>
      <c r="P1492" s="23" t="str">
        <f>IF(ISNUMBER(AVERAGEIFS(ObservedSpeciesData!P$2:P$4955,ObservedSpeciesData!$A$2:$A$4955,$A1492,ObservedSpeciesData!$C$2:$C$4955,$C1492,ObservedSpeciesData!$D$2:$D$4955,$D1492)),AVERAGEIFS(ObservedSpeciesData!P$2:P$4955,ObservedSpeciesData!$A$2:$A$4955,$A1492,ObservedSpeciesData!$C$2:$C$4955,$C1492,ObservedSpeciesData!$D$2:$D$4955,$D1492),"")</f>
        <v/>
      </c>
      <c r="Q1492" s="23"/>
      <c r="R1492" s="25" t="str">
        <f>IF(ISNUMBER(AVERAGEIFS(ObservedSpeciesData!R$2:R$4955,ObservedSpeciesData!$A$2:$A$4955,$A1492,ObservedSpeciesData!$D$2:$D$4955,$D1492)),AVERAGEIFS(ObservedSpeciesData!R$2:R$4955,ObservedSpeciesData!$A$2:$A$4955,$A1492,ObservedSpeciesData!$D$2:$D$4955,$D1492),"")</f>
        <v/>
      </c>
      <c r="S1492" s="25" t="str">
        <f>IF(ISNUMBER(AVERAGEIFS(ObservedSpeciesData!S$2:S$4955,ObservedSpeciesData!$A$2:$A$4955,$A1492,ObservedSpeciesData!$D$2:$D$4955,$D1492)),AVERAGEIFS(ObservedSpeciesData!S$2:S$4955,ObservedSpeciesData!$A$2:$A$4955,$A1492,ObservedSpeciesData!$D$2:$D$4955,$D1492),"")</f>
        <v/>
      </c>
      <c r="T1492" s="23" t="str">
        <f>IF(ISNUMBER(AVERAGEIFS(ObservedSpeciesData!T$2:T$4955,ObservedSpeciesData!$A$2:$A$4955,$A1492,ObservedSpeciesData!$D$2:$D$4955,$D1492)),AVERAGEIFS(ObservedSpeciesData!T$2:T$4955,ObservedSpeciesData!$A$2:$A$4955,$A1492,ObservedSpeciesData!$D$2:$D$4955,$D1492),"")</f>
        <v/>
      </c>
      <c r="U1492" s="24" t="str">
        <f>IF(ISNUMBER(AVERAGEIFS(ObservedSpeciesData!U$2:U$4955,ObservedSpeciesData!$A$2:$A$4955,$A1492,ObservedSpeciesData!$C$2:$C$4955,$C1492,ObservedSpeciesData!$D$2:$D$4955,$D1492)),AVERAGEIFS(ObservedSpeciesData!U$2:U$4955,ObservedSpeciesData!$A$2:$A$4955,$A1492,ObservedSpeciesData!$C$2:$C$4955,$C1492,ObservedSpeciesData!$D$2:$D$4955,$D1492),"")</f>
        <v/>
      </c>
      <c r="V1492" s="23" t="str">
        <f>IF(ISNUMBER(AVERAGEIFS(ObservedSpeciesData!V$2:V$4955,ObservedSpeciesData!$A$2:$A$4955,$A1492,ObservedSpeciesData!$D$2:$D$4955,$D1492)),AVERAGEIFS(ObservedSpeciesData!V$2:V$4955,ObservedSpeciesData!$A$2:$A$4955,$A1492,ObservedSpeciesData!$D$2:$D$4955,$D1492),"")</f>
        <v/>
      </c>
      <c r="W1492" s="23" t="str">
        <f>IF(ISNUMBER(AVERAGEIFS(ObservedSpeciesData!W$2:W$4955,ObservedSpeciesData!$A$2:$A$4955,$A1492,ObservedSpeciesData!$D$2:$D$4955,$D1492)),AVERAGEIFS(ObservedSpeciesData!W$2:W$4955,ObservedSpeciesData!$A$2:$A$4955,$A1492,ObservedSpeciesData!$D$2:$D$4955,$D1492),"")</f>
        <v/>
      </c>
      <c r="X1492" s="23" t="str">
        <f>IF(ISNUMBER(AVERAGEIFS(ObservedSpeciesData!X$2:X$4955,ObservedSpeciesData!$A$2:$A$4955,$A1492,ObservedSpeciesData!$D$2:$D$4955,$D1492)),AVERAGEIFS(ObservedSpeciesData!X$2:X$4955,ObservedSpeciesData!$A$2:$A$4955,$A1492,ObservedSpeciesData!$D$2:$D$4955,$D1492),"")</f>
        <v/>
      </c>
      <c r="Y1492" s="23" t="str">
        <f>IF(ISNUMBER(AVERAGEIFS(ObservedSpeciesData!Y$2:Y$4955,ObservedSpeciesData!$A$2:$A$4955,$A1492,ObservedSpeciesData!$D$2:$D$4955,$D1492)),AVERAGEIFS(ObservedSpeciesData!Y$2:Y$4955,ObservedSpeciesData!$A$2:$A$4955,$A1492,ObservedSpeciesData!$D$2:$D$4955,$D1492),"")</f>
        <v/>
      </c>
      <c r="Z1492" s="23" t="str">
        <f>IF(ISNUMBER(AVERAGEIFS(ObservedSpeciesData!Z$2:Z$4955,ObservedSpeciesData!$A$2:$A$4955,$A1492,ObservedSpeciesData!$D$2:$D$4955,$D1492)),AVERAGEIFS(ObservedSpeciesData!Z$2:Z$4955,ObservedSpeciesData!$A$2:$A$4955,$A1492,ObservedSpeciesData!$D$2:$D$4955,$D1492),"")</f>
        <v/>
      </c>
      <c r="AA1492" s="23" t="str">
        <f>IF(ISNUMBER(AVERAGEIFS(ObservedSpeciesData!AA$2:AA$4955,ObservedSpeciesData!$A$2:$A$4955,$A1492,ObservedSpeciesData!$D$2:$D$4955,$D1492)),AVERAGEIFS(ObservedSpeciesData!AA$2:AA$4955,ObservedSpeciesData!$A$2:$A$4955,$A1492,ObservedSpeciesData!$D$2:$D$4955,$D1492),"")</f>
        <v/>
      </c>
      <c r="AB1492" s="24" t="str">
        <f>IF(ISNUMBER(AVERAGEIFS(ObservedSpeciesData!AB$2:AB$4955,ObservedSpeciesData!$A$2:$A$4955,$A1492,ObservedSpeciesData!$D$2:$D$4955,$D1492)),AVERAGEIFS(ObservedSpeciesData!AB$2:AB$4955,ObservedSpeciesData!$A$2:$A$4955,$A1492,ObservedSpeciesData!$D$2:$D$4955,$D1492),"")</f>
        <v/>
      </c>
      <c r="AC1492" s="24" t="str">
        <f>IF(ISNUMBER(AVERAGEIFS(ObservedSpeciesData!AC$2:AC$4955,ObservedSpeciesData!$A$2:$A$4955,$A1492,ObservedSpeciesData!$D$2:$D$4955,$D1492)),AVERAGEIFS(ObservedSpeciesData!AC$2:AC$4955,ObservedSpeciesData!$A$2:$A$4955,$A1492,ObservedSpeciesData!$D$2:$D$4955,$D1492),"")</f>
        <v/>
      </c>
      <c r="AD1492" s="23" t="str">
        <f>IF(ISNUMBER(AVERAGEIFS(ObservedSpeciesData!AD$2:AD$4955,ObservedSpeciesData!$A$2:$A$4955,$A1492,ObservedSpeciesData!$D$2:$D$4955,$D1492)),AVERAGEIFS(ObservedSpeciesData!AD$2:AD$4955,ObservedSpeciesData!$A$2:$A$4955,$A1492,ObservedSpeciesData!$D$2:$D$4955,$D1492),"")</f>
        <v/>
      </c>
      <c r="AE1492" s="24" t="str">
        <f>IF(ISNUMBER(AVERAGEIFS(ObservedSpeciesData!AE$2:AE$4955,ObservedSpeciesData!$A$2:$A$4955,$A1492,ObservedSpeciesData!$D$2:$D$4955,$D1492)),AVERAGEIFS(ObservedSpeciesData!AE$2:AE$4955,ObservedSpeciesData!$A$2:$A$4955,$A1492,ObservedSpeciesData!$D$2:$D$4955,$D1492),"")</f>
        <v/>
      </c>
      <c r="AF1492" s="23"/>
      <c r="AG1492" s="24"/>
      <c r="AH1492" s="23" t="str">
        <f>IF(ISNUMBER(AVERAGEIFS(ObservedSpeciesData!AH$2:AH$4955,ObservedSpeciesData!$A$2:$A$4955,$A1492,ObservedSpeciesData!$D$2:$D$4955,$D1492)),AVERAGEIFS(ObservedSpeciesData!AH$2:AH$4955,ObservedSpeciesData!$A$2:$A$4955,$A1492,ObservedSpeciesData!$D$2:$D$4955,$D1492),"")</f>
        <v/>
      </c>
      <c r="AI1492" s="23" t="str">
        <f>IF(ISNUMBER(AVERAGEIFS(ObservedSpeciesData!AI$2:AI$4955,ObservedSpeciesData!$A$2:$A$4955,$A1492,ObservedSpeciesData!$C$2:$C$4955,$C1492,ObservedSpeciesData!$D$2:$D$4955,$D1492)),AVERAGEIFS(ObservedSpeciesData!AI$2:AI$4955,ObservedSpeciesData!$A$2:$A$4955,$A1492,ObservedSpeciesData!$C$2:$C$4955,$C1492,ObservedSpeciesData!$D$2:$D$4955,$D1492),"")</f>
        <v/>
      </c>
      <c r="AJ1492" s="2">
        <f>COUNTIFS(ObservedSpeciesData!$A$2:$A$828,$A1492,ObservedSpeciesData!$D$2:$D$828,$D1492)</f>
        <v>0</v>
      </c>
      <c r="AK1492" s="2">
        <f t="shared" si="23"/>
        <v>1</v>
      </c>
    </row>
    <row r="1493" spans="1:37" x14ac:dyDescent="0.25">
      <c r="A1493" s="14" t="s">
        <v>83</v>
      </c>
      <c r="B1493" t="s">
        <v>80</v>
      </c>
      <c r="C1493" t="s">
        <v>79</v>
      </c>
      <c r="D1493" s="13">
        <v>42478</v>
      </c>
      <c r="E1493">
        <v>1</v>
      </c>
      <c r="F1493">
        <v>200</v>
      </c>
      <c r="G1493" s="2" t="s">
        <v>87</v>
      </c>
      <c r="H1493" s="2" t="s">
        <v>13</v>
      </c>
      <c r="I1493">
        <v>13</v>
      </c>
      <c r="J1493" s="2" t="s">
        <v>88</v>
      </c>
      <c r="K1493" s="2">
        <f>IF(ISNUMBER(AVERAGEIFS(ObservedSpeciesData!K$2:K$4955,ObservedSpeciesData!$A$2:$A$4955,$A1493,ObservedSpeciesData!$D$2:$D$4955,$D1493)),AVERAGEIFS(ObservedSpeciesData!K$2:K$4955,ObservedSpeciesData!$A$2:$A$4955,$A1493,ObservedSpeciesData!$D$2:$D$4955,$D1493),"")</f>
        <v>180</v>
      </c>
      <c r="L1493" s="26">
        <f>IF(ISNUMBER(AVERAGEIFS(ObservedSpeciesData!L$2:L$4955,ObservedSpeciesData!$A$2:$A$4955,$A1493,ObservedSpeciesData!$D$2:$D$4955,$D1493)),AVERAGEIFS(ObservedSpeciesData!L$2:L$4955,ObservedSpeciesData!$A$2:$A$4955,$A1493,ObservedSpeciesData!$D$2:$D$4955,$D1493),"")</f>
        <v>2143.3333333333335</v>
      </c>
      <c r="M1493" s="23">
        <f>IF(ISNUMBER(AVERAGEIFS(ObservedSpeciesData!M$2:M$4955,ObservedSpeciesData!$A$2:$A$4955,$A1493,ObservedSpeciesData!$D$2:$D$4955,$D1493)),AVERAGEIFS(ObservedSpeciesData!M$2:M$4955,ObservedSpeciesData!$A$2:$A$4955,$A1493,ObservedSpeciesData!$D$2:$D$4955,$D1493),"")</f>
        <v>214.33333333333334</v>
      </c>
      <c r="N1493" s="23" t="str">
        <f>IF(ISNUMBER(AVERAGEIFS(ObservedSpeciesData!N$2:N$4955,ObservedSpeciesData!$A$2:$A$4955,$A1493,ObservedSpeciesData!$D$2:$D$4955,$D1493)),AVERAGEIFS(ObservedSpeciesData!N$2:N$4955,ObservedSpeciesData!$A$2:$A$4955,$A1493,ObservedSpeciesData!$D$2:$D$4955,$D1493),"")</f>
        <v/>
      </c>
      <c r="O1493" s="23" t="str">
        <f>IF(ISNUMBER(AVERAGEIFS(ObservedSpeciesData!O$2:O$4955,ObservedSpeciesData!$A$2:$A$4955,$A1493,ObservedSpeciesData!$D$2:$D$4955,$D1493)),AVERAGEIFS(ObservedSpeciesData!O$2:O$4955,ObservedSpeciesData!$A$2:$A$4955,$A1493,ObservedSpeciesData!$D$2:$D$4955,$D1493),"")</f>
        <v/>
      </c>
      <c r="P1493" s="23" t="str">
        <f>IF(ISNUMBER(AVERAGEIFS(ObservedSpeciesData!P$2:P$4955,ObservedSpeciesData!$A$2:$A$4955,$A1493,ObservedSpeciesData!$C$2:$C$4955,$C1493,ObservedSpeciesData!$D$2:$D$4955,$D1493)),AVERAGEIFS(ObservedSpeciesData!P$2:P$4955,ObservedSpeciesData!$A$2:$A$4955,$A1493,ObservedSpeciesData!$C$2:$C$4955,$C1493,ObservedSpeciesData!$D$2:$D$4955,$D1493),"")</f>
        <v/>
      </c>
      <c r="Q1493" s="23"/>
      <c r="R1493" s="25" t="str">
        <f>IF(ISNUMBER(AVERAGEIFS(ObservedSpeciesData!R$2:R$4955,ObservedSpeciesData!$A$2:$A$4955,$A1493,ObservedSpeciesData!$D$2:$D$4955,$D1493)),AVERAGEIFS(ObservedSpeciesData!R$2:R$4955,ObservedSpeciesData!$A$2:$A$4955,$A1493,ObservedSpeciesData!$D$2:$D$4955,$D1493),"")</f>
        <v/>
      </c>
      <c r="S1493" s="25" t="str">
        <f>IF(ISNUMBER(AVERAGEIFS(ObservedSpeciesData!S$2:S$4955,ObservedSpeciesData!$A$2:$A$4955,$A1493,ObservedSpeciesData!$D$2:$D$4955,$D1493)),AVERAGEIFS(ObservedSpeciesData!S$2:S$4955,ObservedSpeciesData!$A$2:$A$4955,$A1493,ObservedSpeciesData!$D$2:$D$4955,$D1493),"")</f>
        <v/>
      </c>
      <c r="T1493" s="23" t="str">
        <f>IF(ISNUMBER(AVERAGEIFS(ObservedSpeciesData!T$2:T$4955,ObservedSpeciesData!$A$2:$A$4955,$A1493,ObservedSpeciesData!$D$2:$D$4955,$D1493)),AVERAGEIFS(ObservedSpeciesData!T$2:T$4955,ObservedSpeciesData!$A$2:$A$4955,$A1493,ObservedSpeciesData!$D$2:$D$4955,$D1493),"")</f>
        <v/>
      </c>
      <c r="U1493" s="24" t="str">
        <f>IF(ISNUMBER(AVERAGEIFS(ObservedSpeciesData!U$2:U$4955,ObservedSpeciesData!$A$2:$A$4955,$A1493,ObservedSpeciesData!$C$2:$C$4955,$C1493,ObservedSpeciesData!$D$2:$D$4955,$D1493)),AVERAGEIFS(ObservedSpeciesData!U$2:U$4955,ObservedSpeciesData!$A$2:$A$4955,$A1493,ObservedSpeciesData!$C$2:$C$4955,$C1493,ObservedSpeciesData!$D$2:$D$4955,$D1493),"")</f>
        <v/>
      </c>
      <c r="V1493" s="23" t="str">
        <f>IF(ISNUMBER(AVERAGEIFS(ObservedSpeciesData!V$2:V$4955,ObservedSpeciesData!$A$2:$A$4955,$A1493,ObservedSpeciesData!$D$2:$D$4955,$D1493)),AVERAGEIFS(ObservedSpeciesData!V$2:V$4955,ObservedSpeciesData!$A$2:$A$4955,$A1493,ObservedSpeciesData!$D$2:$D$4955,$D1493),"")</f>
        <v/>
      </c>
      <c r="W1493" s="23" t="str">
        <f>IF(ISNUMBER(AVERAGEIFS(ObservedSpeciesData!W$2:W$4955,ObservedSpeciesData!$A$2:$A$4955,$A1493,ObservedSpeciesData!$D$2:$D$4955,$D1493)),AVERAGEIFS(ObservedSpeciesData!W$2:W$4955,ObservedSpeciesData!$A$2:$A$4955,$A1493,ObservedSpeciesData!$D$2:$D$4955,$D1493),"")</f>
        <v/>
      </c>
      <c r="X1493" s="23" t="str">
        <f>IF(ISNUMBER(AVERAGEIFS(ObservedSpeciesData!X$2:X$4955,ObservedSpeciesData!$A$2:$A$4955,$A1493,ObservedSpeciesData!$D$2:$D$4955,$D1493)),AVERAGEIFS(ObservedSpeciesData!X$2:X$4955,ObservedSpeciesData!$A$2:$A$4955,$A1493,ObservedSpeciesData!$D$2:$D$4955,$D1493),"")</f>
        <v/>
      </c>
      <c r="Y1493" s="23" t="str">
        <f>IF(ISNUMBER(AVERAGEIFS(ObservedSpeciesData!Y$2:Y$4955,ObservedSpeciesData!$A$2:$A$4955,$A1493,ObservedSpeciesData!$D$2:$D$4955,$D1493)),AVERAGEIFS(ObservedSpeciesData!Y$2:Y$4955,ObservedSpeciesData!$A$2:$A$4955,$A1493,ObservedSpeciesData!$D$2:$D$4955,$D1493),"")</f>
        <v/>
      </c>
      <c r="Z1493" s="23" t="str">
        <f>IF(ISNUMBER(AVERAGEIFS(ObservedSpeciesData!Z$2:Z$4955,ObservedSpeciesData!$A$2:$A$4955,$A1493,ObservedSpeciesData!$D$2:$D$4955,$D1493)),AVERAGEIFS(ObservedSpeciesData!Z$2:Z$4955,ObservedSpeciesData!$A$2:$A$4955,$A1493,ObservedSpeciesData!$D$2:$D$4955,$D1493),"")</f>
        <v/>
      </c>
      <c r="AA1493" s="23" t="str">
        <f>IF(ISNUMBER(AVERAGEIFS(ObservedSpeciesData!AA$2:AA$4955,ObservedSpeciesData!$A$2:$A$4955,$A1493,ObservedSpeciesData!$D$2:$D$4955,$D1493)),AVERAGEIFS(ObservedSpeciesData!AA$2:AA$4955,ObservedSpeciesData!$A$2:$A$4955,$A1493,ObservedSpeciesData!$D$2:$D$4955,$D1493),"")</f>
        <v/>
      </c>
      <c r="AB1493" s="24" t="str">
        <f>IF(ISNUMBER(AVERAGEIFS(ObservedSpeciesData!AB$2:AB$4955,ObservedSpeciesData!$A$2:$A$4955,$A1493,ObservedSpeciesData!$D$2:$D$4955,$D1493)),AVERAGEIFS(ObservedSpeciesData!AB$2:AB$4955,ObservedSpeciesData!$A$2:$A$4955,$A1493,ObservedSpeciesData!$D$2:$D$4955,$D1493),"")</f>
        <v/>
      </c>
      <c r="AC1493" s="24" t="str">
        <f>IF(ISNUMBER(AVERAGEIFS(ObservedSpeciesData!AC$2:AC$4955,ObservedSpeciesData!$A$2:$A$4955,$A1493,ObservedSpeciesData!$D$2:$D$4955,$D1493)),AVERAGEIFS(ObservedSpeciesData!AC$2:AC$4955,ObservedSpeciesData!$A$2:$A$4955,$A1493,ObservedSpeciesData!$D$2:$D$4955,$D1493),"")</f>
        <v/>
      </c>
      <c r="AD1493" s="23" t="str">
        <f>IF(ISNUMBER(AVERAGEIFS(ObservedSpeciesData!AD$2:AD$4955,ObservedSpeciesData!$A$2:$A$4955,$A1493,ObservedSpeciesData!$D$2:$D$4955,$D1493)),AVERAGEIFS(ObservedSpeciesData!AD$2:AD$4955,ObservedSpeciesData!$A$2:$A$4955,$A1493,ObservedSpeciesData!$D$2:$D$4955,$D1493),"")</f>
        <v/>
      </c>
      <c r="AE1493" s="24" t="str">
        <f>IF(ISNUMBER(AVERAGEIFS(ObservedSpeciesData!AE$2:AE$4955,ObservedSpeciesData!$A$2:$A$4955,$A1493,ObservedSpeciesData!$D$2:$D$4955,$D1493)),AVERAGEIFS(ObservedSpeciesData!AE$2:AE$4955,ObservedSpeciesData!$A$2:$A$4955,$A1493,ObservedSpeciesData!$D$2:$D$4955,$D1493),"")</f>
        <v/>
      </c>
      <c r="AF1493" s="23"/>
      <c r="AG1493" s="24"/>
      <c r="AH1493" s="23" t="str">
        <f>IF(ISNUMBER(AVERAGEIFS(ObservedSpeciesData!AH$2:AH$4955,ObservedSpeciesData!$A$2:$A$4955,$A1493,ObservedSpeciesData!$D$2:$D$4955,$D1493)),AVERAGEIFS(ObservedSpeciesData!AH$2:AH$4955,ObservedSpeciesData!$A$2:$A$4955,$A1493,ObservedSpeciesData!$D$2:$D$4955,$D1493),"")</f>
        <v/>
      </c>
      <c r="AI1493" s="23" t="str">
        <f>IF(ISNUMBER(AVERAGEIFS(ObservedSpeciesData!AI$2:AI$4955,ObservedSpeciesData!$A$2:$A$4955,$A1493,ObservedSpeciesData!$C$2:$C$4955,$C1493,ObservedSpeciesData!$D$2:$D$4955,$D1493)),AVERAGEIFS(ObservedSpeciesData!AI$2:AI$4955,ObservedSpeciesData!$A$2:$A$4955,$A1493,ObservedSpeciesData!$C$2:$C$4955,$C1493,ObservedSpeciesData!$D$2:$D$4955,$D1493),"")</f>
        <v/>
      </c>
      <c r="AJ1493" s="2">
        <f>COUNTIFS(ObservedSpeciesData!$A$2:$A$828,$A1493,ObservedSpeciesData!$D$2:$D$828,$D1493)</f>
        <v>0</v>
      </c>
      <c r="AK1493" s="2">
        <f t="shared" si="23"/>
        <v>1</v>
      </c>
    </row>
    <row r="1494" spans="1:37" x14ac:dyDescent="0.25">
      <c r="A1494" s="14" t="s">
        <v>82</v>
      </c>
      <c r="B1494" t="s">
        <v>80</v>
      </c>
      <c r="C1494" t="s">
        <v>79</v>
      </c>
      <c r="D1494" s="13">
        <v>42478</v>
      </c>
      <c r="E1494">
        <v>1</v>
      </c>
      <c r="F1494">
        <v>350</v>
      </c>
      <c r="G1494" s="2" t="s">
        <v>87</v>
      </c>
      <c r="H1494" s="2" t="s">
        <v>13</v>
      </c>
      <c r="I1494">
        <v>13</v>
      </c>
      <c r="J1494" s="2" t="s">
        <v>88</v>
      </c>
      <c r="K1494" s="2">
        <f>IF(ISNUMBER(AVERAGEIFS(ObservedSpeciesData!K$2:K$4955,ObservedSpeciesData!$A$2:$A$4955,$A1494,ObservedSpeciesData!$D$2:$D$4955,$D1494)),AVERAGEIFS(ObservedSpeciesData!K$2:K$4955,ObservedSpeciesData!$A$2:$A$4955,$A1494,ObservedSpeciesData!$D$2:$D$4955,$D1494),"")</f>
        <v>315</v>
      </c>
      <c r="L1494" s="26">
        <f>IF(ISNUMBER(AVERAGEIFS(ObservedSpeciesData!L$2:L$4955,ObservedSpeciesData!$A$2:$A$4955,$A1494,ObservedSpeciesData!$D$2:$D$4955,$D1494)),AVERAGEIFS(ObservedSpeciesData!L$2:L$4955,ObservedSpeciesData!$A$2:$A$4955,$A1494,ObservedSpeciesData!$D$2:$D$4955,$D1494),"")</f>
        <v>2267.3333333333335</v>
      </c>
      <c r="M1494" s="23">
        <f>IF(ISNUMBER(AVERAGEIFS(ObservedSpeciesData!M$2:M$4955,ObservedSpeciesData!$A$2:$A$4955,$A1494,ObservedSpeciesData!$D$2:$D$4955,$D1494)),AVERAGEIFS(ObservedSpeciesData!M$2:M$4955,ObservedSpeciesData!$A$2:$A$4955,$A1494,ObservedSpeciesData!$D$2:$D$4955,$D1494),"")</f>
        <v>226.73333333333335</v>
      </c>
      <c r="N1494" s="23" t="str">
        <f>IF(ISNUMBER(AVERAGEIFS(ObservedSpeciesData!N$2:N$4955,ObservedSpeciesData!$A$2:$A$4955,$A1494,ObservedSpeciesData!$D$2:$D$4955,$D1494)),AVERAGEIFS(ObservedSpeciesData!N$2:N$4955,ObservedSpeciesData!$A$2:$A$4955,$A1494,ObservedSpeciesData!$D$2:$D$4955,$D1494),"")</f>
        <v/>
      </c>
      <c r="O1494" s="23" t="str">
        <f>IF(ISNUMBER(AVERAGEIFS(ObservedSpeciesData!O$2:O$4955,ObservedSpeciesData!$A$2:$A$4955,$A1494,ObservedSpeciesData!$D$2:$D$4955,$D1494)),AVERAGEIFS(ObservedSpeciesData!O$2:O$4955,ObservedSpeciesData!$A$2:$A$4955,$A1494,ObservedSpeciesData!$D$2:$D$4955,$D1494),"")</f>
        <v/>
      </c>
      <c r="P1494" s="23" t="str">
        <f>IF(ISNUMBER(AVERAGEIFS(ObservedSpeciesData!P$2:P$4955,ObservedSpeciesData!$A$2:$A$4955,$A1494,ObservedSpeciesData!$C$2:$C$4955,$C1494,ObservedSpeciesData!$D$2:$D$4955,$D1494)),AVERAGEIFS(ObservedSpeciesData!P$2:P$4955,ObservedSpeciesData!$A$2:$A$4955,$A1494,ObservedSpeciesData!$C$2:$C$4955,$C1494,ObservedSpeciesData!$D$2:$D$4955,$D1494),"")</f>
        <v/>
      </c>
      <c r="Q1494" s="23"/>
      <c r="R1494" s="25" t="str">
        <f>IF(ISNUMBER(AVERAGEIFS(ObservedSpeciesData!R$2:R$4955,ObservedSpeciesData!$A$2:$A$4955,$A1494,ObservedSpeciesData!$D$2:$D$4955,$D1494)),AVERAGEIFS(ObservedSpeciesData!R$2:R$4955,ObservedSpeciesData!$A$2:$A$4955,$A1494,ObservedSpeciesData!$D$2:$D$4955,$D1494),"")</f>
        <v/>
      </c>
      <c r="S1494" s="25" t="str">
        <f>IF(ISNUMBER(AVERAGEIFS(ObservedSpeciesData!S$2:S$4955,ObservedSpeciesData!$A$2:$A$4955,$A1494,ObservedSpeciesData!$D$2:$D$4955,$D1494)),AVERAGEIFS(ObservedSpeciesData!S$2:S$4955,ObservedSpeciesData!$A$2:$A$4955,$A1494,ObservedSpeciesData!$D$2:$D$4955,$D1494),"")</f>
        <v/>
      </c>
      <c r="T1494" s="23" t="str">
        <f>IF(ISNUMBER(AVERAGEIFS(ObservedSpeciesData!T$2:T$4955,ObservedSpeciesData!$A$2:$A$4955,$A1494,ObservedSpeciesData!$D$2:$D$4955,$D1494)),AVERAGEIFS(ObservedSpeciesData!T$2:T$4955,ObservedSpeciesData!$A$2:$A$4955,$A1494,ObservedSpeciesData!$D$2:$D$4955,$D1494),"")</f>
        <v/>
      </c>
      <c r="U1494" s="24" t="str">
        <f>IF(ISNUMBER(AVERAGEIFS(ObservedSpeciesData!U$2:U$4955,ObservedSpeciesData!$A$2:$A$4955,$A1494,ObservedSpeciesData!$C$2:$C$4955,$C1494,ObservedSpeciesData!$D$2:$D$4955,$D1494)),AVERAGEIFS(ObservedSpeciesData!U$2:U$4955,ObservedSpeciesData!$A$2:$A$4955,$A1494,ObservedSpeciesData!$C$2:$C$4955,$C1494,ObservedSpeciesData!$D$2:$D$4955,$D1494),"")</f>
        <v/>
      </c>
      <c r="V1494" s="23" t="str">
        <f>IF(ISNUMBER(AVERAGEIFS(ObservedSpeciesData!V$2:V$4955,ObservedSpeciesData!$A$2:$A$4955,$A1494,ObservedSpeciesData!$D$2:$D$4955,$D1494)),AVERAGEIFS(ObservedSpeciesData!V$2:V$4955,ObservedSpeciesData!$A$2:$A$4955,$A1494,ObservedSpeciesData!$D$2:$D$4955,$D1494),"")</f>
        <v/>
      </c>
      <c r="W1494" s="23" t="str">
        <f>IF(ISNUMBER(AVERAGEIFS(ObservedSpeciesData!W$2:W$4955,ObservedSpeciesData!$A$2:$A$4955,$A1494,ObservedSpeciesData!$D$2:$D$4955,$D1494)),AVERAGEIFS(ObservedSpeciesData!W$2:W$4955,ObservedSpeciesData!$A$2:$A$4955,$A1494,ObservedSpeciesData!$D$2:$D$4955,$D1494),"")</f>
        <v/>
      </c>
      <c r="X1494" s="23" t="str">
        <f>IF(ISNUMBER(AVERAGEIFS(ObservedSpeciesData!X$2:X$4955,ObservedSpeciesData!$A$2:$A$4955,$A1494,ObservedSpeciesData!$D$2:$D$4955,$D1494)),AVERAGEIFS(ObservedSpeciesData!X$2:X$4955,ObservedSpeciesData!$A$2:$A$4955,$A1494,ObservedSpeciesData!$D$2:$D$4955,$D1494),"")</f>
        <v/>
      </c>
      <c r="Y1494" s="23" t="str">
        <f>IF(ISNUMBER(AVERAGEIFS(ObservedSpeciesData!Y$2:Y$4955,ObservedSpeciesData!$A$2:$A$4955,$A1494,ObservedSpeciesData!$D$2:$D$4955,$D1494)),AVERAGEIFS(ObservedSpeciesData!Y$2:Y$4955,ObservedSpeciesData!$A$2:$A$4955,$A1494,ObservedSpeciesData!$D$2:$D$4955,$D1494),"")</f>
        <v/>
      </c>
      <c r="Z1494" s="23" t="str">
        <f>IF(ISNUMBER(AVERAGEIFS(ObservedSpeciesData!Z$2:Z$4955,ObservedSpeciesData!$A$2:$A$4955,$A1494,ObservedSpeciesData!$D$2:$D$4955,$D1494)),AVERAGEIFS(ObservedSpeciesData!Z$2:Z$4955,ObservedSpeciesData!$A$2:$A$4955,$A1494,ObservedSpeciesData!$D$2:$D$4955,$D1494),"")</f>
        <v/>
      </c>
      <c r="AA1494" s="23" t="str">
        <f>IF(ISNUMBER(AVERAGEIFS(ObservedSpeciesData!AA$2:AA$4955,ObservedSpeciesData!$A$2:$A$4955,$A1494,ObservedSpeciesData!$D$2:$D$4955,$D1494)),AVERAGEIFS(ObservedSpeciesData!AA$2:AA$4955,ObservedSpeciesData!$A$2:$A$4955,$A1494,ObservedSpeciesData!$D$2:$D$4955,$D1494),"")</f>
        <v/>
      </c>
      <c r="AB1494" s="24" t="str">
        <f>IF(ISNUMBER(AVERAGEIFS(ObservedSpeciesData!AB$2:AB$4955,ObservedSpeciesData!$A$2:$A$4955,$A1494,ObservedSpeciesData!$D$2:$D$4955,$D1494)),AVERAGEIFS(ObservedSpeciesData!AB$2:AB$4955,ObservedSpeciesData!$A$2:$A$4955,$A1494,ObservedSpeciesData!$D$2:$D$4955,$D1494),"")</f>
        <v/>
      </c>
      <c r="AC1494" s="24" t="str">
        <f>IF(ISNUMBER(AVERAGEIFS(ObservedSpeciesData!AC$2:AC$4955,ObservedSpeciesData!$A$2:$A$4955,$A1494,ObservedSpeciesData!$D$2:$D$4955,$D1494)),AVERAGEIFS(ObservedSpeciesData!AC$2:AC$4955,ObservedSpeciesData!$A$2:$A$4955,$A1494,ObservedSpeciesData!$D$2:$D$4955,$D1494),"")</f>
        <v/>
      </c>
      <c r="AD1494" s="23" t="str">
        <f>IF(ISNUMBER(AVERAGEIFS(ObservedSpeciesData!AD$2:AD$4955,ObservedSpeciesData!$A$2:$A$4955,$A1494,ObservedSpeciesData!$D$2:$D$4955,$D1494)),AVERAGEIFS(ObservedSpeciesData!AD$2:AD$4955,ObservedSpeciesData!$A$2:$A$4955,$A1494,ObservedSpeciesData!$D$2:$D$4955,$D1494),"")</f>
        <v/>
      </c>
      <c r="AE1494" s="24" t="str">
        <f>IF(ISNUMBER(AVERAGEIFS(ObservedSpeciesData!AE$2:AE$4955,ObservedSpeciesData!$A$2:$A$4955,$A1494,ObservedSpeciesData!$D$2:$D$4955,$D1494)),AVERAGEIFS(ObservedSpeciesData!AE$2:AE$4955,ObservedSpeciesData!$A$2:$A$4955,$A1494,ObservedSpeciesData!$D$2:$D$4955,$D1494),"")</f>
        <v/>
      </c>
      <c r="AF1494" s="23"/>
      <c r="AG1494" s="24"/>
      <c r="AH1494" s="23" t="str">
        <f>IF(ISNUMBER(AVERAGEIFS(ObservedSpeciesData!AH$2:AH$4955,ObservedSpeciesData!$A$2:$A$4955,$A1494,ObservedSpeciesData!$D$2:$D$4955,$D1494)),AVERAGEIFS(ObservedSpeciesData!AH$2:AH$4955,ObservedSpeciesData!$A$2:$A$4955,$A1494,ObservedSpeciesData!$D$2:$D$4955,$D1494),"")</f>
        <v/>
      </c>
      <c r="AI1494" s="23" t="str">
        <f>IF(ISNUMBER(AVERAGEIFS(ObservedSpeciesData!AI$2:AI$4955,ObservedSpeciesData!$A$2:$A$4955,$A1494,ObservedSpeciesData!$C$2:$C$4955,$C1494,ObservedSpeciesData!$D$2:$D$4955,$D1494)),AVERAGEIFS(ObservedSpeciesData!AI$2:AI$4955,ObservedSpeciesData!$A$2:$A$4955,$A1494,ObservedSpeciesData!$C$2:$C$4955,$C1494,ObservedSpeciesData!$D$2:$D$4955,$D1494),"")</f>
        <v/>
      </c>
      <c r="AJ1494" s="2">
        <f>COUNTIFS(ObservedSpeciesData!$A$2:$A$828,$A1494,ObservedSpeciesData!$D$2:$D$828,$D1494)</f>
        <v>0</v>
      </c>
      <c r="AK1494" s="2">
        <f t="shared" si="23"/>
        <v>1</v>
      </c>
    </row>
    <row r="1495" spans="1:37" x14ac:dyDescent="0.25">
      <c r="A1495" s="14" t="s">
        <v>81</v>
      </c>
      <c r="B1495" t="s">
        <v>80</v>
      </c>
      <c r="C1495" t="s">
        <v>79</v>
      </c>
      <c r="D1495" s="13">
        <v>42478</v>
      </c>
      <c r="E1495">
        <v>1</v>
      </c>
      <c r="F1495">
        <v>500</v>
      </c>
      <c r="G1495" s="2" t="s">
        <v>87</v>
      </c>
      <c r="H1495" s="2" t="s">
        <v>13</v>
      </c>
      <c r="I1495">
        <v>13</v>
      </c>
      <c r="J1495" s="2" t="s">
        <v>88</v>
      </c>
      <c r="K1495" s="2">
        <f>IF(ISNUMBER(AVERAGEIFS(ObservedSpeciesData!K$2:K$4955,ObservedSpeciesData!$A$2:$A$4955,$A1495,ObservedSpeciesData!$D$2:$D$4955,$D1495)),AVERAGEIFS(ObservedSpeciesData!K$2:K$4955,ObservedSpeciesData!$A$2:$A$4955,$A1495,ObservedSpeciesData!$D$2:$D$4955,$D1495),"")</f>
        <v>450</v>
      </c>
      <c r="L1495" s="26">
        <f>IF(ISNUMBER(AVERAGEIFS(ObservedSpeciesData!L$2:L$4955,ObservedSpeciesData!$A$2:$A$4955,$A1495,ObservedSpeciesData!$D$2:$D$4955,$D1495)),AVERAGEIFS(ObservedSpeciesData!L$2:L$4955,ObservedSpeciesData!$A$2:$A$4955,$A1495,ObservedSpeciesData!$D$2:$D$4955,$D1495),"")</f>
        <v>2236.3333333333335</v>
      </c>
      <c r="M1495" s="23">
        <f>IF(ISNUMBER(AVERAGEIFS(ObservedSpeciesData!M$2:M$4955,ObservedSpeciesData!$A$2:$A$4955,$A1495,ObservedSpeciesData!$D$2:$D$4955,$D1495)),AVERAGEIFS(ObservedSpeciesData!M$2:M$4955,ObservedSpeciesData!$A$2:$A$4955,$A1495,ObservedSpeciesData!$D$2:$D$4955,$D1495),"")</f>
        <v>223.63333333333333</v>
      </c>
      <c r="N1495" s="23" t="str">
        <f>IF(ISNUMBER(AVERAGEIFS(ObservedSpeciesData!N$2:N$4955,ObservedSpeciesData!$A$2:$A$4955,$A1495,ObservedSpeciesData!$D$2:$D$4955,$D1495)),AVERAGEIFS(ObservedSpeciesData!N$2:N$4955,ObservedSpeciesData!$A$2:$A$4955,$A1495,ObservedSpeciesData!$D$2:$D$4955,$D1495),"")</f>
        <v/>
      </c>
      <c r="O1495" s="23" t="str">
        <f>IF(ISNUMBER(AVERAGEIFS(ObservedSpeciesData!O$2:O$4955,ObservedSpeciesData!$A$2:$A$4955,$A1495,ObservedSpeciesData!$D$2:$D$4955,$D1495)),AVERAGEIFS(ObservedSpeciesData!O$2:O$4955,ObservedSpeciesData!$A$2:$A$4955,$A1495,ObservedSpeciesData!$D$2:$D$4955,$D1495),"")</f>
        <v/>
      </c>
      <c r="P1495" s="23" t="str">
        <f>IF(ISNUMBER(AVERAGEIFS(ObservedSpeciesData!P$2:P$4955,ObservedSpeciesData!$A$2:$A$4955,$A1495,ObservedSpeciesData!$C$2:$C$4955,$C1495,ObservedSpeciesData!$D$2:$D$4955,$D1495)),AVERAGEIFS(ObservedSpeciesData!P$2:P$4955,ObservedSpeciesData!$A$2:$A$4955,$A1495,ObservedSpeciesData!$C$2:$C$4955,$C1495,ObservedSpeciesData!$D$2:$D$4955,$D1495),"")</f>
        <v/>
      </c>
      <c r="Q1495" s="23"/>
      <c r="R1495" s="25" t="str">
        <f>IF(ISNUMBER(AVERAGEIFS(ObservedSpeciesData!R$2:R$4955,ObservedSpeciesData!$A$2:$A$4955,$A1495,ObservedSpeciesData!$D$2:$D$4955,$D1495)),AVERAGEIFS(ObservedSpeciesData!R$2:R$4955,ObservedSpeciesData!$A$2:$A$4955,$A1495,ObservedSpeciesData!$D$2:$D$4955,$D1495),"")</f>
        <v/>
      </c>
      <c r="S1495" s="25" t="str">
        <f>IF(ISNUMBER(AVERAGEIFS(ObservedSpeciesData!S$2:S$4955,ObservedSpeciesData!$A$2:$A$4955,$A1495,ObservedSpeciesData!$D$2:$D$4955,$D1495)),AVERAGEIFS(ObservedSpeciesData!S$2:S$4955,ObservedSpeciesData!$A$2:$A$4955,$A1495,ObservedSpeciesData!$D$2:$D$4955,$D1495),"")</f>
        <v/>
      </c>
      <c r="T1495" s="23" t="str">
        <f>IF(ISNUMBER(AVERAGEIFS(ObservedSpeciesData!T$2:T$4955,ObservedSpeciesData!$A$2:$A$4955,$A1495,ObservedSpeciesData!$D$2:$D$4955,$D1495)),AVERAGEIFS(ObservedSpeciesData!T$2:T$4955,ObservedSpeciesData!$A$2:$A$4955,$A1495,ObservedSpeciesData!$D$2:$D$4955,$D1495),"")</f>
        <v/>
      </c>
      <c r="U1495" s="24" t="str">
        <f>IF(ISNUMBER(AVERAGEIFS(ObservedSpeciesData!U$2:U$4955,ObservedSpeciesData!$A$2:$A$4955,$A1495,ObservedSpeciesData!$C$2:$C$4955,$C1495,ObservedSpeciesData!$D$2:$D$4955,$D1495)),AVERAGEIFS(ObservedSpeciesData!U$2:U$4955,ObservedSpeciesData!$A$2:$A$4955,$A1495,ObservedSpeciesData!$C$2:$C$4955,$C1495,ObservedSpeciesData!$D$2:$D$4955,$D1495),"")</f>
        <v/>
      </c>
      <c r="V1495" s="23" t="str">
        <f>IF(ISNUMBER(AVERAGEIFS(ObservedSpeciesData!V$2:V$4955,ObservedSpeciesData!$A$2:$A$4955,$A1495,ObservedSpeciesData!$D$2:$D$4955,$D1495)),AVERAGEIFS(ObservedSpeciesData!V$2:V$4955,ObservedSpeciesData!$A$2:$A$4955,$A1495,ObservedSpeciesData!$D$2:$D$4955,$D1495),"")</f>
        <v/>
      </c>
      <c r="W1495" s="23" t="str">
        <f>IF(ISNUMBER(AVERAGEIFS(ObservedSpeciesData!W$2:W$4955,ObservedSpeciesData!$A$2:$A$4955,$A1495,ObservedSpeciesData!$D$2:$D$4955,$D1495)),AVERAGEIFS(ObservedSpeciesData!W$2:W$4955,ObservedSpeciesData!$A$2:$A$4955,$A1495,ObservedSpeciesData!$D$2:$D$4955,$D1495),"")</f>
        <v/>
      </c>
      <c r="X1495" s="23" t="str">
        <f>IF(ISNUMBER(AVERAGEIFS(ObservedSpeciesData!X$2:X$4955,ObservedSpeciesData!$A$2:$A$4955,$A1495,ObservedSpeciesData!$D$2:$D$4955,$D1495)),AVERAGEIFS(ObservedSpeciesData!X$2:X$4955,ObservedSpeciesData!$A$2:$A$4955,$A1495,ObservedSpeciesData!$D$2:$D$4955,$D1495),"")</f>
        <v/>
      </c>
      <c r="Y1495" s="23" t="str">
        <f>IF(ISNUMBER(AVERAGEIFS(ObservedSpeciesData!Y$2:Y$4955,ObservedSpeciesData!$A$2:$A$4955,$A1495,ObservedSpeciesData!$D$2:$D$4955,$D1495)),AVERAGEIFS(ObservedSpeciesData!Y$2:Y$4955,ObservedSpeciesData!$A$2:$A$4955,$A1495,ObservedSpeciesData!$D$2:$D$4955,$D1495),"")</f>
        <v/>
      </c>
      <c r="Z1495" s="23" t="str">
        <f>IF(ISNUMBER(AVERAGEIFS(ObservedSpeciesData!Z$2:Z$4955,ObservedSpeciesData!$A$2:$A$4955,$A1495,ObservedSpeciesData!$D$2:$D$4955,$D1495)),AVERAGEIFS(ObservedSpeciesData!Z$2:Z$4955,ObservedSpeciesData!$A$2:$A$4955,$A1495,ObservedSpeciesData!$D$2:$D$4955,$D1495),"")</f>
        <v/>
      </c>
      <c r="AA1495" s="23" t="str">
        <f>IF(ISNUMBER(AVERAGEIFS(ObservedSpeciesData!AA$2:AA$4955,ObservedSpeciesData!$A$2:$A$4955,$A1495,ObservedSpeciesData!$D$2:$D$4955,$D1495)),AVERAGEIFS(ObservedSpeciesData!AA$2:AA$4955,ObservedSpeciesData!$A$2:$A$4955,$A1495,ObservedSpeciesData!$D$2:$D$4955,$D1495),"")</f>
        <v/>
      </c>
      <c r="AB1495" s="24" t="str">
        <f>IF(ISNUMBER(AVERAGEIFS(ObservedSpeciesData!AB$2:AB$4955,ObservedSpeciesData!$A$2:$A$4955,$A1495,ObservedSpeciesData!$D$2:$D$4955,$D1495)),AVERAGEIFS(ObservedSpeciesData!AB$2:AB$4955,ObservedSpeciesData!$A$2:$A$4955,$A1495,ObservedSpeciesData!$D$2:$D$4955,$D1495),"")</f>
        <v/>
      </c>
      <c r="AC1495" s="24" t="str">
        <f>IF(ISNUMBER(AVERAGEIFS(ObservedSpeciesData!AC$2:AC$4955,ObservedSpeciesData!$A$2:$A$4955,$A1495,ObservedSpeciesData!$D$2:$D$4955,$D1495)),AVERAGEIFS(ObservedSpeciesData!AC$2:AC$4955,ObservedSpeciesData!$A$2:$A$4955,$A1495,ObservedSpeciesData!$D$2:$D$4955,$D1495),"")</f>
        <v/>
      </c>
      <c r="AD1495" s="23" t="str">
        <f>IF(ISNUMBER(AVERAGEIFS(ObservedSpeciesData!AD$2:AD$4955,ObservedSpeciesData!$A$2:$A$4955,$A1495,ObservedSpeciesData!$D$2:$D$4955,$D1495)),AVERAGEIFS(ObservedSpeciesData!AD$2:AD$4955,ObservedSpeciesData!$A$2:$A$4955,$A1495,ObservedSpeciesData!$D$2:$D$4955,$D1495),"")</f>
        <v/>
      </c>
      <c r="AE1495" s="24" t="str">
        <f>IF(ISNUMBER(AVERAGEIFS(ObservedSpeciesData!AE$2:AE$4955,ObservedSpeciesData!$A$2:$A$4955,$A1495,ObservedSpeciesData!$D$2:$D$4955,$D1495)),AVERAGEIFS(ObservedSpeciesData!AE$2:AE$4955,ObservedSpeciesData!$A$2:$A$4955,$A1495,ObservedSpeciesData!$D$2:$D$4955,$D1495),"")</f>
        <v/>
      </c>
      <c r="AF1495" s="23"/>
      <c r="AG1495" s="24"/>
      <c r="AH1495" s="23" t="str">
        <f>IF(ISNUMBER(AVERAGEIFS(ObservedSpeciesData!AH$2:AH$4955,ObservedSpeciesData!$A$2:$A$4955,$A1495,ObservedSpeciesData!$D$2:$D$4955,$D1495)),AVERAGEIFS(ObservedSpeciesData!AH$2:AH$4955,ObservedSpeciesData!$A$2:$A$4955,$A1495,ObservedSpeciesData!$D$2:$D$4955,$D1495),"")</f>
        <v/>
      </c>
      <c r="AI1495" s="23" t="str">
        <f>IF(ISNUMBER(AVERAGEIFS(ObservedSpeciesData!AI$2:AI$4955,ObservedSpeciesData!$A$2:$A$4955,$A1495,ObservedSpeciesData!$C$2:$C$4955,$C1495,ObservedSpeciesData!$D$2:$D$4955,$D1495)),AVERAGEIFS(ObservedSpeciesData!AI$2:AI$4955,ObservedSpeciesData!$A$2:$A$4955,$A1495,ObservedSpeciesData!$C$2:$C$4955,$C1495,ObservedSpeciesData!$D$2:$D$4955,$D1495),"")</f>
        <v/>
      </c>
      <c r="AJ1495" s="2">
        <f>COUNTIFS(ObservedSpeciesData!$A$2:$A$828,$A1495,ObservedSpeciesData!$D$2:$D$828,$D1495)</f>
        <v>0</v>
      </c>
      <c r="AK1495" s="2">
        <f t="shared" si="23"/>
        <v>1</v>
      </c>
    </row>
    <row r="1496" spans="1:37" x14ac:dyDescent="0.25">
      <c r="A1496" s="14" t="s">
        <v>86</v>
      </c>
      <c r="B1496" t="s">
        <v>80</v>
      </c>
      <c r="C1496" t="s">
        <v>79</v>
      </c>
      <c r="D1496" s="13">
        <v>42479</v>
      </c>
      <c r="E1496">
        <v>1</v>
      </c>
      <c r="F1496">
        <v>0</v>
      </c>
      <c r="G1496" s="2" t="s">
        <v>87</v>
      </c>
      <c r="H1496" s="2" t="s">
        <v>13</v>
      </c>
      <c r="I1496">
        <v>13</v>
      </c>
      <c r="J1496" s="2" t="s">
        <v>77</v>
      </c>
      <c r="K1496" s="2">
        <f>IF(ISNUMBER(AVERAGEIFS(ObservedSpeciesData!K$2:K$4955,ObservedSpeciesData!$A$2:$A$4955,$A1496,ObservedSpeciesData!$D$2:$D$4955,$D1496)),AVERAGEIFS(ObservedSpeciesData!K$2:K$4955,ObservedSpeciesData!$A$2:$A$4955,$A1496,ObservedSpeciesData!$D$2:$D$4955,$D1496),"")</f>
        <v>0</v>
      </c>
      <c r="L1496" s="26" t="str">
        <f>IF(ISNUMBER(AVERAGEIFS(ObservedSpeciesData!L$2:L$4955,ObservedSpeciesData!$A$2:$A$4955,$A1496,ObservedSpeciesData!$D$2:$D$4955,$D1496)),AVERAGEIFS(ObservedSpeciesData!L$2:L$4955,ObservedSpeciesData!$A$2:$A$4955,$A1496,ObservedSpeciesData!$D$2:$D$4955,$D1496),"")</f>
        <v/>
      </c>
      <c r="M1496" s="23" t="str">
        <f>IF(ISNUMBER(AVERAGEIFS(ObservedSpeciesData!M$2:M$4955,ObservedSpeciesData!$A$2:$A$4955,$A1496,ObservedSpeciesData!$D$2:$D$4955,$D1496)),AVERAGEIFS(ObservedSpeciesData!M$2:M$4955,ObservedSpeciesData!$A$2:$A$4955,$A1496,ObservedSpeciesData!$D$2:$D$4955,$D1496),"")</f>
        <v/>
      </c>
      <c r="N1496" s="23">
        <f>IF(ISNUMBER(AVERAGEIFS(ObservedSpeciesData!N$2:N$4955,ObservedSpeciesData!$A$2:$A$4955,$A1496,ObservedSpeciesData!$D$2:$D$4955,$D1496)),AVERAGEIFS(ObservedSpeciesData!N$2:N$4955,ObservedSpeciesData!$A$2:$A$4955,$A1496,ObservedSpeciesData!$D$2:$D$4955,$D1496),"")</f>
        <v>282.77360701333333</v>
      </c>
      <c r="O1496" s="23">
        <f>IF(ISNUMBER(AVERAGEIFS(ObservedSpeciesData!O$2:O$4955,ObservedSpeciesData!$A$2:$A$4955,$A1496,ObservedSpeciesData!$D$2:$D$4955,$D1496)),AVERAGEIFS(ObservedSpeciesData!O$2:O$4955,ObservedSpeciesData!$A$2:$A$4955,$A1496,ObservedSpeciesData!$D$2:$D$4955,$D1496),"")</f>
        <v>28.277360701333333</v>
      </c>
      <c r="P1496" s="23">
        <f>IF(ISNUMBER(AVERAGEIFS(ObservedSpeciesData!P$2:P$4955,ObservedSpeciesData!$A$2:$A$4955,$A1496,ObservedSpeciesData!$C$2:$C$4955,$C1496,ObservedSpeciesData!$D$2:$D$4955,$D1496)),AVERAGEIFS(ObservedSpeciesData!P$2:P$4955,ObservedSpeciesData!$A$2:$A$4955,$A1496,ObservedSpeciesData!$C$2:$C$4955,$C1496,ObservedSpeciesData!$D$2:$D$4955,$D1496),"")</f>
        <v>582.64305246381957</v>
      </c>
      <c r="Q1496" s="23"/>
      <c r="R1496" s="25">
        <f>IF(ISNUMBER(AVERAGEIFS(ObservedSpeciesData!R$2:R$4955,ObservedSpeciesData!$A$2:$A$4955,$A1496,ObservedSpeciesData!$D$2:$D$4955,$D1496)),AVERAGEIFS(ObservedSpeciesData!R$2:R$4955,ObservedSpeciesData!$A$2:$A$4955,$A1496,ObservedSpeciesData!$D$2:$D$4955,$D1496),"")</f>
        <v>22.340845456738766</v>
      </c>
      <c r="S1496" s="25">
        <f>IF(ISNUMBER(AVERAGEIFS(ObservedSpeciesData!S$2:S$4955,ObservedSpeciesData!$A$2:$A$4955,$A1496,ObservedSpeciesData!$D$2:$D$4955,$D1496)),AVERAGEIFS(ObservedSpeciesData!S$2:S$4955,ObservedSpeciesData!$A$2:$A$4955,$A1496,ObservedSpeciesData!$D$2:$D$4955,$D1496),"")</f>
        <v>39.564813077951563</v>
      </c>
      <c r="T1496" s="23">
        <f>IF(ISNUMBER(AVERAGEIFS(ObservedSpeciesData!T$2:T$4955,ObservedSpeciesData!$A$2:$A$4955,$A1496,ObservedSpeciesData!$D$2:$D$4955,$D1496)),AVERAGEIFS(ObservedSpeciesData!T$2:T$4955,ObservedSpeciesData!$A$2:$A$4955,$A1496,ObservedSpeciesData!$D$2:$D$4955,$D1496),"")</f>
        <v>4.9748284168922288</v>
      </c>
      <c r="U1496" s="24">
        <f>IF(ISNUMBER(AVERAGEIFS(ObservedSpeciesData!U$2:U$4955,ObservedSpeciesData!$A$2:$A$4955,$A1496,ObservedSpeciesData!$C$2:$C$4955,$C1496,ObservedSpeciesData!$D$2:$D$4955,$D1496)),AVERAGEIFS(ObservedSpeciesData!U$2:U$4955,ObservedSpeciesData!$A$2:$A$4955,$A1496,ObservedSpeciesData!$C$2:$C$4955,$C1496,ObservedSpeciesData!$D$2:$D$4955,$D1496),"")</f>
        <v>0.2234084545673877</v>
      </c>
      <c r="V1496" s="23" t="str">
        <f>IF(ISNUMBER(AVERAGEIFS(ObservedSpeciesData!V$2:V$4955,ObservedSpeciesData!$A$2:$A$4955,$A1496,ObservedSpeciesData!$D$2:$D$4955,$D1496)),AVERAGEIFS(ObservedSpeciesData!V$2:V$4955,ObservedSpeciesData!$A$2:$A$4955,$A1496,ObservedSpeciesData!$D$2:$D$4955,$D1496),"")</f>
        <v/>
      </c>
      <c r="W1496" s="23" t="str">
        <f>IF(ISNUMBER(AVERAGEIFS(ObservedSpeciesData!W$2:W$4955,ObservedSpeciesData!$A$2:$A$4955,$A1496,ObservedSpeciesData!$D$2:$D$4955,$D1496)),AVERAGEIFS(ObservedSpeciesData!W$2:W$4955,ObservedSpeciesData!$A$2:$A$4955,$A1496,ObservedSpeciesData!$D$2:$D$4955,$D1496),"")</f>
        <v/>
      </c>
      <c r="X1496" s="23" t="str">
        <f>IF(ISNUMBER(AVERAGEIFS(ObservedSpeciesData!X$2:X$4955,ObservedSpeciesData!$A$2:$A$4955,$A1496,ObservedSpeciesData!$D$2:$D$4955,$D1496)),AVERAGEIFS(ObservedSpeciesData!X$2:X$4955,ObservedSpeciesData!$A$2:$A$4955,$A1496,ObservedSpeciesData!$D$2:$D$4955,$D1496),"")</f>
        <v/>
      </c>
      <c r="Y1496" s="23" t="str">
        <f>IF(ISNUMBER(AVERAGEIFS(ObservedSpeciesData!Y$2:Y$4955,ObservedSpeciesData!$A$2:$A$4955,$A1496,ObservedSpeciesData!$D$2:$D$4955,$D1496)),AVERAGEIFS(ObservedSpeciesData!Y$2:Y$4955,ObservedSpeciesData!$A$2:$A$4955,$A1496,ObservedSpeciesData!$D$2:$D$4955,$D1496),"")</f>
        <v/>
      </c>
      <c r="Z1496" s="23" t="str">
        <f>IF(ISNUMBER(AVERAGEIFS(ObservedSpeciesData!Z$2:Z$4955,ObservedSpeciesData!$A$2:$A$4955,$A1496,ObservedSpeciesData!$D$2:$D$4955,$D1496)),AVERAGEIFS(ObservedSpeciesData!Z$2:Z$4955,ObservedSpeciesData!$A$2:$A$4955,$A1496,ObservedSpeciesData!$D$2:$D$4955,$D1496),"")</f>
        <v/>
      </c>
      <c r="AA1496" s="23" t="str">
        <f>IF(ISNUMBER(AVERAGEIFS(ObservedSpeciesData!AA$2:AA$4955,ObservedSpeciesData!$A$2:$A$4955,$A1496,ObservedSpeciesData!$D$2:$D$4955,$D1496)),AVERAGEIFS(ObservedSpeciesData!AA$2:AA$4955,ObservedSpeciesData!$A$2:$A$4955,$A1496,ObservedSpeciesData!$D$2:$D$4955,$D1496),"")</f>
        <v/>
      </c>
      <c r="AB1496" s="24" t="str">
        <f>IF(ISNUMBER(AVERAGEIFS(ObservedSpeciesData!AB$2:AB$4955,ObservedSpeciesData!$A$2:$A$4955,$A1496,ObservedSpeciesData!$D$2:$D$4955,$D1496)),AVERAGEIFS(ObservedSpeciesData!AB$2:AB$4955,ObservedSpeciesData!$A$2:$A$4955,$A1496,ObservedSpeciesData!$D$2:$D$4955,$D1496),"")</f>
        <v/>
      </c>
      <c r="AC1496" s="24" t="str">
        <f>IF(ISNUMBER(AVERAGEIFS(ObservedSpeciesData!AC$2:AC$4955,ObservedSpeciesData!$A$2:$A$4955,$A1496,ObservedSpeciesData!$D$2:$D$4955,$D1496)),AVERAGEIFS(ObservedSpeciesData!AC$2:AC$4955,ObservedSpeciesData!$A$2:$A$4955,$A1496,ObservedSpeciesData!$D$2:$D$4955,$D1496),"")</f>
        <v/>
      </c>
      <c r="AD1496" s="23" t="str">
        <f>IF(ISNUMBER(AVERAGEIFS(ObservedSpeciesData!AD$2:AD$4955,ObservedSpeciesData!$A$2:$A$4955,$A1496,ObservedSpeciesData!$D$2:$D$4955,$D1496)),AVERAGEIFS(ObservedSpeciesData!AD$2:AD$4955,ObservedSpeciesData!$A$2:$A$4955,$A1496,ObservedSpeciesData!$D$2:$D$4955,$D1496),"")</f>
        <v/>
      </c>
      <c r="AE1496" s="24" t="str">
        <f>IF(ISNUMBER(AVERAGEIFS(ObservedSpeciesData!AE$2:AE$4955,ObservedSpeciesData!$A$2:$A$4955,$A1496,ObservedSpeciesData!$D$2:$D$4955,$D1496)),AVERAGEIFS(ObservedSpeciesData!AE$2:AE$4955,ObservedSpeciesData!$A$2:$A$4955,$A1496,ObservedSpeciesData!$D$2:$D$4955,$D1496),"")</f>
        <v/>
      </c>
      <c r="AF1496" s="23"/>
      <c r="AG1496" s="24"/>
      <c r="AH1496" s="23" t="str">
        <f>IF(ISNUMBER(AVERAGEIFS(ObservedSpeciesData!AH$2:AH$4955,ObservedSpeciesData!$A$2:$A$4955,$A1496,ObservedSpeciesData!$D$2:$D$4955,$D1496)),AVERAGEIFS(ObservedSpeciesData!AH$2:AH$4955,ObservedSpeciesData!$A$2:$A$4955,$A1496,ObservedSpeciesData!$D$2:$D$4955,$D1496),"")</f>
        <v/>
      </c>
      <c r="AI1496" s="23" t="str">
        <f>IF(ISNUMBER(AVERAGEIFS(ObservedSpeciesData!AI$2:AI$4955,ObservedSpeciesData!$A$2:$A$4955,$A1496,ObservedSpeciesData!$C$2:$C$4955,$C1496,ObservedSpeciesData!$D$2:$D$4955,$D1496)),AVERAGEIFS(ObservedSpeciesData!AI$2:AI$4955,ObservedSpeciesData!$A$2:$A$4955,$A1496,ObservedSpeciesData!$C$2:$C$4955,$C1496,ObservedSpeciesData!$D$2:$D$4955,$D1496),"")</f>
        <v/>
      </c>
      <c r="AJ1496" s="2">
        <f>COUNTIFS(ObservedSpeciesData!$A$2:$A$828,$A1496,ObservedSpeciesData!$D$2:$D$828,$D1496)</f>
        <v>0</v>
      </c>
      <c r="AK1496" s="2">
        <f t="shared" si="23"/>
        <v>7</v>
      </c>
    </row>
    <row r="1497" spans="1:37" x14ac:dyDescent="0.25">
      <c r="A1497" s="14" t="s">
        <v>85</v>
      </c>
      <c r="B1497" t="s">
        <v>80</v>
      </c>
      <c r="C1497" t="s">
        <v>79</v>
      </c>
      <c r="D1497" s="13">
        <v>42479</v>
      </c>
      <c r="E1497">
        <v>1</v>
      </c>
      <c r="F1497">
        <v>50</v>
      </c>
      <c r="G1497" s="2" t="s">
        <v>87</v>
      </c>
      <c r="H1497" s="2" t="s">
        <v>13</v>
      </c>
      <c r="I1497">
        <v>13</v>
      </c>
      <c r="J1497" s="2" t="s">
        <v>77</v>
      </c>
      <c r="K1497" s="2">
        <f>IF(ISNUMBER(AVERAGEIFS(ObservedSpeciesData!K$2:K$4955,ObservedSpeciesData!$A$2:$A$4955,$A1497,ObservedSpeciesData!$D$2:$D$4955,$D1497)),AVERAGEIFS(ObservedSpeciesData!K$2:K$4955,ObservedSpeciesData!$A$2:$A$4955,$A1497,ObservedSpeciesData!$D$2:$D$4955,$D1497),"")</f>
        <v>45</v>
      </c>
      <c r="L1497" s="26" t="str">
        <f>IF(ISNUMBER(AVERAGEIFS(ObservedSpeciesData!L$2:L$4955,ObservedSpeciesData!$A$2:$A$4955,$A1497,ObservedSpeciesData!$D$2:$D$4955,$D1497)),AVERAGEIFS(ObservedSpeciesData!L$2:L$4955,ObservedSpeciesData!$A$2:$A$4955,$A1497,ObservedSpeciesData!$D$2:$D$4955,$D1497),"")</f>
        <v/>
      </c>
      <c r="M1497" s="23" t="str">
        <f>IF(ISNUMBER(AVERAGEIFS(ObservedSpeciesData!M$2:M$4955,ObservedSpeciesData!$A$2:$A$4955,$A1497,ObservedSpeciesData!$D$2:$D$4955,$D1497)),AVERAGEIFS(ObservedSpeciesData!M$2:M$4955,ObservedSpeciesData!$A$2:$A$4955,$A1497,ObservedSpeciesData!$D$2:$D$4955,$D1497),"")</f>
        <v/>
      </c>
      <c r="N1497" s="23">
        <f>IF(ISNUMBER(AVERAGEIFS(ObservedSpeciesData!N$2:N$4955,ObservedSpeciesData!$A$2:$A$4955,$A1497,ObservedSpeciesData!$D$2:$D$4955,$D1497)),AVERAGEIFS(ObservedSpeciesData!N$2:N$4955,ObservedSpeciesData!$A$2:$A$4955,$A1497,ObservedSpeciesData!$D$2:$D$4955,$D1497),"")</f>
        <v>277.95576966666664</v>
      </c>
      <c r="O1497" s="23">
        <f>IF(ISNUMBER(AVERAGEIFS(ObservedSpeciesData!O$2:O$4955,ObservedSpeciesData!$A$2:$A$4955,$A1497,ObservedSpeciesData!$D$2:$D$4955,$D1497)),AVERAGEIFS(ObservedSpeciesData!O$2:O$4955,ObservedSpeciesData!$A$2:$A$4955,$A1497,ObservedSpeciesData!$D$2:$D$4955,$D1497),"")</f>
        <v>27.795576966666662</v>
      </c>
      <c r="P1497" s="23">
        <f>IF(ISNUMBER(AVERAGEIFS(ObservedSpeciesData!P$2:P$4955,ObservedSpeciesData!$A$2:$A$4955,$A1497,ObservedSpeciesData!$C$2:$C$4955,$C1497,ObservedSpeciesData!$D$2:$D$4955,$D1497)),AVERAGEIFS(ObservedSpeciesData!P$2:P$4955,ObservedSpeciesData!$A$2:$A$4955,$A1497,ObservedSpeciesData!$C$2:$C$4955,$C1497,ObservedSpeciesData!$D$2:$D$4955,$D1497),"")</f>
        <v>533.65558388275565</v>
      </c>
      <c r="Q1497" s="23"/>
      <c r="R1497" s="25">
        <f>IF(ISNUMBER(AVERAGEIFS(ObservedSpeciesData!R$2:R$4955,ObservedSpeciesData!$A$2:$A$4955,$A1497,ObservedSpeciesData!$D$2:$D$4955,$D1497)),AVERAGEIFS(ObservedSpeciesData!R$2:R$4955,ObservedSpeciesData!$A$2:$A$4955,$A1497,ObservedSpeciesData!$D$2:$D$4955,$D1497),"")</f>
        <v>19.039850194640689</v>
      </c>
      <c r="S1497" s="25">
        <f>IF(ISNUMBER(AVERAGEIFS(ObservedSpeciesData!S$2:S$4955,ObservedSpeciesData!$A$2:$A$4955,$A1497,ObservedSpeciesData!$D$2:$D$4955,$D1497)),AVERAGEIFS(ObservedSpeciesData!S$2:S$4955,ObservedSpeciesData!$A$2:$A$4955,$A1497,ObservedSpeciesData!$D$2:$D$4955,$D1497),"")</f>
        <v>37.618833469015058</v>
      </c>
      <c r="T1497" s="23">
        <f>IF(ISNUMBER(AVERAGEIFS(ObservedSpeciesData!T$2:T$4955,ObservedSpeciesData!$A$2:$A$4955,$A1497,ObservedSpeciesData!$D$2:$D$4955,$D1497)),AVERAGEIFS(ObservedSpeciesData!T$2:T$4955,ObservedSpeciesData!$A$2:$A$4955,$A1497,ObservedSpeciesData!$D$2:$D$4955,$D1497),"")</f>
        <v>7.2276694938868742</v>
      </c>
      <c r="U1497" s="24">
        <f>IF(ISNUMBER(AVERAGEIFS(ObservedSpeciesData!U$2:U$4955,ObservedSpeciesData!$A$2:$A$4955,$A1497,ObservedSpeciesData!$C$2:$C$4955,$C1497,ObservedSpeciesData!$D$2:$D$4955,$D1497)),AVERAGEIFS(ObservedSpeciesData!U$2:U$4955,ObservedSpeciesData!$A$2:$A$4955,$A1497,ObservedSpeciesData!$C$2:$C$4955,$C1497,ObservedSpeciesData!$D$2:$D$4955,$D1497),"")</f>
        <v>0.19039850194640692</v>
      </c>
      <c r="V1497" s="23" t="str">
        <f>IF(ISNUMBER(AVERAGEIFS(ObservedSpeciesData!V$2:V$4955,ObservedSpeciesData!$A$2:$A$4955,$A1497,ObservedSpeciesData!$D$2:$D$4955,$D1497)),AVERAGEIFS(ObservedSpeciesData!V$2:V$4955,ObservedSpeciesData!$A$2:$A$4955,$A1497,ObservedSpeciesData!$D$2:$D$4955,$D1497),"")</f>
        <v/>
      </c>
      <c r="W1497" s="23" t="str">
        <f>IF(ISNUMBER(AVERAGEIFS(ObservedSpeciesData!W$2:W$4955,ObservedSpeciesData!$A$2:$A$4955,$A1497,ObservedSpeciesData!$D$2:$D$4955,$D1497)),AVERAGEIFS(ObservedSpeciesData!W$2:W$4955,ObservedSpeciesData!$A$2:$A$4955,$A1497,ObservedSpeciesData!$D$2:$D$4955,$D1497),"")</f>
        <v/>
      </c>
      <c r="X1497" s="23" t="str">
        <f>IF(ISNUMBER(AVERAGEIFS(ObservedSpeciesData!X$2:X$4955,ObservedSpeciesData!$A$2:$A$4955,$A1497,ObservedSpeciesData!$D$2:$D$4955,$D1497)),AVERAGEIFS(ObservedSpeciesData!X$2:X$4955,ObservedSpeciesData!$A$2:$A$4955,$A1497,ObservedSpeciesData!$D$2:$D$4955,$D1497),"")</f>
        <v/>
      </c>
      <c r="Y1497" s="23" t="str">
        <f>IF(ISNUMBER(AVERAGEIFS(ObservedSpeciesData!Y$2:Y$4955,ObservedSpeciesData!$A$2:$A$4955,$A1497,ObservedSpeciesData!$D$2:$D$4955,$D1497)),AVERAGEIFS(ObservedSpeciesData!Y$2:Y$4955,ObservedSpeciesData!$A$2:$A$4955,$A1497,ObservedSpeciesData!$D$2:$D$4955,$D1497),"")</f>
        <v/>
      </c>
      <c r="Z1497" s="23" t="str">
        <f>IF(ISNUMBER(AVERAGEIFS(ObservedSpeciesData!Z$2:Z$4955,ObservedSpeciesData!$A$2:$A$4955,$A1497,ObservedSpeciesData!$D$2:$D$4955,$D1497)),AVERAGEIFS(ObservedSpeciesData!Z$2:Z$4955,ObservedSpeciesData!$A$2:$A$4955,$A1497,ObservedSpeciesData!$D$2:$D$4955,$D1497),"")</f>
        <v/>
      </c>
      <c r="AA1497" s="23" t="str">
        <f>IF(ISNUMBER(AVERAGEIFS(ObservedSpeciesData!AA$2:AA$4955,ObservedSpeciesData!$A$2:$A$4955,$A1497,ObservedSpeciesData!$D$2:$D$4955,$D1497)),AVERAGEIFS(ObservedSpeciesData!AA$2:AA$4955,ObservedSpeciesData!$A$2:$A$4955,$A1497,ObservedSpeciesData!$D$2:$D$4955,$D1497),"")</f>
        <v/>
      </c>
      <c r="AB1497" s="24" t="str">
        <f>IF(ISNUMBER(AVERAGEIFS(ObservedSpeciesData!AB$2:AB$4955,ObservedSpeciesData!$A$2:$A$4955,$A1497,ObservedSpeciesData!$D$2:$D$4955,$D1497)),AVERAGEIFS(ObservedSpeciesData!AB$2:AB$4955,ObservedSpeciesData!$A$2:$A$4955,$A1497,ObservedSpeciesData!$D$2:$D$4955,$D1497),"")</f>
        <v/>
      </c>
      <c r="AC1497" s="24" t="str">
        <f>IF(ISNUMBER(AVERAGEIFS(ObservedSpeciesData!AC$2:AC$4955,ObservedSpeciesData!$A$2:$A$4955,$A1497,ObservedSpeciesData!$D$2:$D$4955,$D1497)),AVERAGEIFS(ObservedSpeciesData!AC$2:AC$4955,ObservedSpeciesData!$A$2:$A$4955,$A1497,ObservedSpeciesData!$D$2:$D$4955,$D1497),"")</f>
        <v/>
      </c>
      <c r="AD1497" s="23" t="str">
        <f>IF(ISNUMBER(AVERAGEIFS(ObservedSpeciesData!AD$2:AD$4955,ObservedSpeciesData!$A$2:$A$4955,$A1497,ObservedSpeciesData!$D$2:$D$4955,$D1497)),AVERAGEIFS(ObservedSpeciesData!AD$2:AD$4955,ObservedSpeciesData!$A$2:$A$4955,$A1497,ObservedSpeciesData!$D$2:$D$4955,$D1497),"")</f>
        <v/>
      </c>
      <c r="AE1497" s="24" t="str">
        <f>IF(ISNUMBER(AVERAGEIFS(ObservedSpeciesData!AE$2:AE$4955,ObservedSpeciesData!$A$2:$A$4955,$A1497,ObservedSpeciesData!$D$2:$D$4955,$D1497)),AVERAGEIFS(ObservedSpeciesData!AE$2:AE$4955,ObservedSpeciesData!$A$2:$A$4955,$A1497,ObservedSpeciesData!$D$2:$D$4955,$D1497),"")</f>
        <v/>
      </c>
      <c r="AF1497" s="23"/>
      <c r="AG1497" s="24"/>
      <c r="AH1497" s="23" t="str">
        <f>IF(ISNUMBER(AVERAGEIFS(ObservedSpeciesData!AH$2:AH$4955,ObservedSpeciesData!$A$2:$A$4955,$A1497,ObservedSpeciesData!$D$2:$D$4955,$D1497)),AVERAGEIFS(ObservedSpeciesData!AH$2:AH$4955,ObservedSpeciesData!$A$2:$A$4955,$A1497,ObservedSpeciesData!$D$2:$D$4955,$D1497),"")</f>
        <v/>
      </c>
      <c r="AI1497" s="23" t="str">
        <f>IF(ISNUMBER(AVERAGEIFS(ObservedSpeciesData!AI$2:AI$4955,ObservedSpeciesData!$A$2:$A$4955,$A1497,ObservedSpeciesData!$C$2:$C$4955,$C1497,ObservedSpeciesData!$D$2:$D$4955,$D1497)),AVERAGEIFS(ObservedSpeciesData!AI$2:AI$4955,ObservedSpeciesData!$A$2:$A$4955,$A1497,ObservedSpeciesData!$C$2:$C$4955,$C1497,ObservedSpeciesData!$D$2:$D$4955,$D1497),"")</f>
        <v/>
      </c>
      <c r="AJ1497" s="2">
        <f>COUNTIFS(ObservedSpeciesData!$A$2:$A$828,$A1497,ObservedSpeciesData!$D$2:$D$828,$D1497)</f>
        <v>0</v>
      </c>
      <c r="AK1497" s="2">
        <f t="shared" si="23"/>
        <v>7</v>
      </c>
    </row>
    <row r="1498" spans="1:37" x14ac:dyDescent="0.25">
      <c r="A1498" s="14" t="s">
        <v>84</v>
      </c>
      <c r="B1498" t="s">
        <v>80</v>
      </c>
      <c r="C1498" t="s">
        <v>79</v>
      </c>
      <c r="D1498" s="13">
        <v>42479</v>
      </c>
      <c r="E1498">
        <v>1</v>
      </c>
      <c r="F1498">
        <v>100</v>
      </c>
      <c r="G1498" s="2" t="s">
        <v>87</v>
      </c>
      <c r="H1498" s="2" t="s">
        <v>13</v>
      </c>
      <c r="I1498">
        <v>13</v>
      </c>
      <c r="J1498" s="2" t="s">
        <v>77</v>
      </c>
      <c r="K1498" s="2">
        <f>IF(ISNUMBER(AVERAGEIFS(ObservedSpeciesData!K$2:K$4955,ObservedSpeciesData!$A$2:$A$4955,$A1498,ObservedSpeciesData!$D$2:$D$4955,$D1498)),AVERAGEIFS(ObservedSpeciesData!K$2:K$4955,ObservedSpeciesData!$A$2:$A$4955,$A1498,ObservedSpeciesData!$D$2:$D$4955,$D1498),"")</f>
        <v>90</v>
      </c>
      <c r="L1498" s="26" t="str">
        <f>IF(ISNUMBER(AVERAGEIFS(ObservedSpeciesData!L$2:L$4955,ObservedSpeciesData!$A$2:$A$4955,$A1498,ObservedSpeciesData!$D$2:$D$4955,$D1498)),AVERAGEIFS(ObservedSpeciesData!L$2:L$4955,ObservedSpeciesData!$A$2:$A$4955,$A1498,ObservedSpeciesData!$D$2:$D$4955,$D1498),"")</f>
        <v/>
      </c>
      <c r="M1498" s="23" t="str">
        <f>IF(ISNUMBER(AVERAGEIFS(ObservedSpeciesData!M$2:M$4955,ObservedSpeciesData!$A$2:$A$4955,$A1498,ObservedSpeciesData!$D$2:$D$4955,$D1498)),AVERAGEIFS(ObservedSpeciesData!M$2:M$4955,ObservedSpeciesData!$A$2:$A$4955,$A1498,ObservedSpeciesData!$D$2:$D$4955,$D1498),"")</f>
        <v/>
      </c>
      <c r="N1498" s="23">
        <f>IF(ISNUMBER(AVERAGEIFS(ObservedSpeciesData!N$2:N$4955,ObservedSpeciesData!$A$2:$A$4955,$A1498,ObservedSpeciesData!$D$2:$D$4955,$D1498)),AVERAGEIFS(ObservedSpeciesData!N$2:N$4955,ObservedSpeciesData!$A$2:$A$4955,$A1498,ObservedSpeciesData!$D$2:$D$4955,$D1498),"")</f>
        <v>299.98656482222219</v>
      </c>
      <c r="O1498" s="23">
        <f>IF(ISNUMBER(AVERAGEIFS(ObservedSpeciesData!O$2:O$4955,ObservedSpeciesData!$A$2:$A$4955,$A1498,ObservedSpeciesData!$D$2:$D$4955,$D1498)),AVERAGEIFS(ObservedSpeciesData!O$2:O$4955,ObservedSpeciesData!$A$2:$A$4955,$A1498,ObservedSpeciesData!$D$2:$D$4955,$D1498),"")</f>
        <v>29.99865648222222</v>
      </c>
      <c r="P1498" s="23">
        <f>IF(ISNUMBER(AVERAGEIFS(ObservedSpeciesData!P$2:P$4955,ObservedSpeciesData!$A$2:$A$4955,$A1498,ObservedSpeciesData!$C$2:$C$4955,$C1498,ObservedSpeciesData!$D$2:$D$4955,$D1498)),AVERAGEIFS(ObservedSpeciesData!P$2:P$4955,ObservedSpeciesData!$A$2:$A$4955,$A1498,ObservedSpeciesData!$C$2:$C$4955,$C1498,ObservedSpeciesData!$D$2:$D$4955,$D1498),"")</f>
        <v>765.9713649034702</v>
      </c>
      <c r="Q1498" s="23"/>
      <c r="R1498" s="25">
        <f>IF(ISNUMBER(AVERAGEIFS(ObservedSpeciesData!R$2:R$4955,ObservedSpeciesData!$A$2:$A$4955,$A1498,ObservedSpeciesData!$D$2:$D$4955,$D1498)),AVERAGEIFS(ObservedSpeciesData!R$2:R$4955,ObservedSpeciesData!$A$2:$A$4955,$A1498,ObservedSpeciesData!$D$2:$D$4955,$D1498),"")</f>
        <v>9.1755939181852657</v>
      </c>
      <c r="S1498" s="25">
        <f>IF(ISNUMBER(AVERAGEIFS(ObservedSpeciesData!S$2:S$4955,ObservedSpeciesData!$A$2:$A$4955,$A1498,ObservedSpeciesData!$D$2:$D$4955,$D1498)),AVERAGEIFS(ObservedSpeciesData!S$2:S$4955,ObservedSpeciesData!$A$2:$A$4955,$A1498,ObservedSpeciesData!$D$2:$D$4955,$D1498),"")</f>
        <v>42.125620125399145</v>
      </c>
      <c r="T1498" s="23">
        <f>IF(ISNUMBER(AVERAGEIFS(ObservedSpeciesData!T$2:T$4955,ObservedSpeciesData!$A$2:$A$4955,$A1498,ObservedSpeciesData!$D$2:$D$4955,$D1498)),AVERAGEIFS(ObservedSpeciesData!T$2:T$4955,ObservedSpeciesData!$A$2:$A$4955,$A1498,ObservedSpeciesData!$D$2:$D$4955,$D1498),"")</f>
        <v>7.2697532631012969</v>
      </c>
      <c r="U1498" s="24">
        <f>IF(ISNUMBER(AVERAGEIFS(ObservedSpeciesData!U$2:U$4955,ObservedSpeciesData!$A$2:$A$4955,$A1498,ObservedSpeciesData!$C$2:$C$4955,$C1498,ObservedSpeciesData!$D$2:$D$4955,$D1498)),AVERAGEIFS(ObservedSpeciesData!U$2:U$4955,ObservedSpeciesData!$A$2:$A$4955,$A1498,ObservedSpeciesData!$C$2:$C$4955,$C1498,ObservedSpeciesData!$D$2:$D$4955,$D1498),"")</f>
        <v>9.1755939181852667E-2</v>
      </c>
      <c r="V1498" s="23" t="str">
        <f>IF(ISNUMBER(AVERAGEIFS(ObservedSpeciesData!V$2:V$4955,ObservedSpeciesData!$A$2:$A$4955,$A1498,ObservedSpeciesData!$D$2:$D$4955,$D1498)),AVERAGEIFS(ObservedSpeciesData!V$2:V$4955,ObservedSpeciesData!$A$2:$A$4955,$A1498,ObservedSpeciesData!$D$2:$D$4955,$D1498),"")</f>
        <v/>
      </c>
      <c r="W1498" s="23" t="str">
        <f>IF(ISNUMBER(AVERAGEIFS(ObservedSpeciesData!W$2:W$4955,ObservedSpeciesData!$A$2:$A$4955,$A1498,ObservedSpeciesData!$D$2:$D$4955,$D1498)),AVERAGEIFS(ObservedSpeciesData!W$2:W$4955,ObservedSpeciesData!$A$2:$A$4955,$A1498,ObservedSpeciesData!$D$2:$D$4955,$D1498),"")</f>
        <v/>
      </c>
      <c r="X1498" s="23" t="str">
        <f>IF(ISNUMBER(AVERAGEIFS(ObservedSpeciesData!X$2:X$4955,ObservedSpeciesData!$A$2:$A$4955,$A1498,ObservedSpeciesData!$D$2:$D$4955,$D1498)),AVERAGEIFS(ObservedSpeciesData!X$2:X$4955,ObservedSpeciesData!$A$2:$A$4955,$A1498,ObservedSpeciesData!$D$2:$D$4955,$D1498),"")</f>
        <v/>
      </c>
      <c r="Y1498" s="23" t="str">
        <f>IF(ISNUMBER(AVERAGEIFS(ObservedSpeciesData!Y$2:Y$4955,ObservedSpeciesData!$A$2:$A$4955,$A1498,ObservedSpeciesData!$D$2:$D$4955,$D1498)),AVERAGEIFS(ObservedSpeciesData!Y$2:Y$4955,ObservedSpeciesData!$A$2:$A$4955,$A1498,ObservedSpeciesData!$D$2:$D$4955,$D1498),"")</f>
        <v/>
      </c>
      <c r="Z1498" s="23" t="str">
        <f>IF(ISNUMBER(AVERAGEIFS(ObservedSpeciesData!Z$2:Z$4955,ObservedSpeciesData!$A$2:$A$4955,$A1498,ObservedSpeciesData!$D$2:$D$4955,$D1498)),AVERAGEIFS(ObservedSpeciesData!Z$2:Z$4955,ObservedSpeciesData!$A$2:$A$4955,$A1498,ObservedSpeciesData!$D$2:$D$4955,$D1498),"")</f>
        <v/>
      </c>
      <c r="AA1498" s="23" t="str">
        <f>IF(ISNUMBER(AVERAGEIFS(ObservedSpeciesData!AA$2:AA$4955,ObservedSpeciesData!$A$2:$A$4955,$A1498,ObservedSpeciesData!$D$2:$D$4955,$D1498)),AVERAGEIFS(ObservedSpeciesData!AA$2:AA$4955,ObservedSpeciesData!$A$2:$A$4955,$A1498,ObservedSpeciesData!$D$2:$D$4955,$D1498),"")</f>
        <v/>
      </c>
      <c r="AB1498" s="24" t="str">
        <f>IF(ISNUMBER(AVERAGEIFS(ObservedSpeciesData!AB$2:AB$4955,ObservedSpeciesData!$A$2:$A$4955,$A1498,ObservedSpeciesData!$D$2:$D$4955,$D1498)),AVERAGEIFS(ObservedSpeciesData!AB$2:AB$4955,ObservedSpeciesData!$A$2:$A$4955,$A1498,ObservedSpeciesData!$D$2:$D$4955,$D1498),"")</f>
        <v/>
      </c>
      <c r="AC1498" s="24" t="str">
        <f>IF(ISNUMBER(AVERAGEIFS(ObservedSpeciesData!AC$2:AC$4955,ObservedSpeciesData!$A$2:$A$4955,$A1498,ObservedSpeciesData!$D$2:$D$4955,$D1498)),AVERAGEIFS(ObservedSpeciesData!AC$2:AC$4955,ObservedSpeciesData!$A$2:$A$4955,$A1498,ObservedSpeciesData!$D$2:$D$4955,$D1498),"")</f>
        <v/>
      </c>
      <c r="AD1498" s="23" t="str">
        <f>IF(ISNUMBER(AVERAGEIFS(ObservedSpeciesData!AD$2:AD$4955,ObservedSpeciesData!$A$2:$A$4955,$A1498,ObservedSpeciesData!$D$2:$D$4955,$D1498)),AVERAGEIFS(ObservedSpeciesData!AD$2:AD$4955,ObservedSpeciesData!$A$2:$A$4955,$A1498,ObservedSpeciesData!$D$2:$D$4955,$D1498),"")</f>
        <v/>
      </c>
      <c r="AE1498" s="24" t="str">
        <f>IF(ISNUMBER(AVERAGEIFS(ObservedSpeciesData!AE$2:AE$4955,ObservedSpeciesData!$A$2:$A$4955,$A1498,ObservedSpeciesData!$D$2:$D$4955,$D1498)),AVERAGEIFS(ObservedSpeciesData!AE$2:AE$4955,ObservedSpeciesData!$A$2:$A$4955,$A1498,ObservedSpeciesData!$D$2:$D$4955,$D1498),"")</f>
        <v/>
      </c>
      <c r="AF1498" s="23"/>
      <c r="AG1498" s="24"/>
      <c r="AH1498" s="23" t="str">
        <f>IF(ISNUMBER(AVERAGEIFS(ObservedSpeciesData!AH$2:AH$4955,ObservedSpeciesData!$A$2:$A$4955,$A1498,ObservedSpeciesData!$D$2:$D$4955,$D1498)),AVERAGEIFS(ObservedSpeciesData!AH$2:AH$4955,ObservedSpeciesData!$A$2:$A$4955,$A1498,ObservedSpeciesData!$D$2:$D$4955,$D1498),"")</f>
        <v/>
      </c>
      <c r="AI1498" s="23" t="str">
        <f>IF(ISNUMBER(AVERAGEIFS(ObservedSpeciesData!AI$2:AI$4955,ObservedSpeciesData!$A$2:$A$4955,$A1498,ObservedSpeciesData!$C$2:$C$4955,$C1498,ObservedSpeciesData!$D$2:$D$4955,$D1498)),AVERAGEIFS(ObservedSpeciesData!AI$2:AI$4955,ObservedSpeciesData!$A$2:$A$4955,$A1498,ObservedSpeciesData!$C$2:$C$4955,$C1498,ObservedSpeciesData!$D$2:$D$4955,$D1498),"")</f>
        <v/>
      </c>
      <c r="AJ1498" s="2">
        <f>COUNTIFS(ObservedSpeciesData!$A$2:$A$828,$A1498,ObservedSpeciesData!$D$2:$D$828,$D1498)</f>
        <v>0</v>
      </c>
      <c r="AK1498" s="2">
        <f t="shared" si="23"/>
        <v>7</v>
      </c>
    </row>
    <row r="1499" spans="1:37" x14ac:dyDescent="0.25">
      <c r="A1499" s="14" t="s">
        <v>83</v>
      </c>
      <c r="B1499" t="s">
        <v>80</v>
      </c>
      <c r="C1499" t="s">
        <v>79</v>
      </c>
      <c r="D1499" s="13">
        <v>42479</v>
      </c>
      <c r="E1499">
        <v>1</v>
      </c>
      <c r="F1499">
        <v>200</v>
      </c>
      <c r="G1499" s="2" t="s">
        <v>87</v>
      </c>
      <c r="H1499" s="2" t="s">
        <v>13</v>
      </c>
      <c r="I1499">
        <v>13</v>
      </c>
      <c r="J1499" s="2" t="s">
        <v>77</v>
      </c>
      <c r="K1499" s="2">
        <f>IF(ISNUMBER(AVERAGEIFS(ObservedSpeciesData!K$2:K$4955,ObservedSpeciesData!$A$2:$A$4955,$A1499,ObservedSpeciesData!$D$2:$D$4955,$D1499)),AVERAGEIFS(ObservedSpeciesData!K$2:K$4955,ObservedSpeciesData!$A$2:$A$4955,$A1499,ObservedSpeciesData!$D$2:$D$4955,$D1499),"")</f>
        <v>180</v>
      </c>
      <c r="L1499" s="26" t="str">
        <f>IF(ISNUMBER(AVERAGEIFS(ObservedSpeciesData!L$2:L$4955,ObservedSpeciesData!$A$2:$A$4955,$A1499,ObservedSpeciesData!$D$2:$D$4955,$D1499)),AVERAGEIFS(ObservedSpeciesData!L$2:L$4955,ObservedSpeciesData!$A$2:$A$4955,$A1499,ObservedSpeciesData!$D$2:$D$4955,$D1499),"")</f>
        <v/>
      </c>
      <c r="M1499" s="23" t="str">
        <f>IF(ISNUMBER(AVERAGEIFS(ObservedSpeciesData!M$2:M$4955,ObservedSpeciesData!$A$2:$A$4955,$A1499,ObservedSpeciesData!$D$2:$D$4955,$D1499)),AVERAGEIFS(ObservedSpeciesData!M$2:M$4955,ObservedSpeciesData!$A$2:$A$4955,$A1499,ObservedSpeciesData!$D$2:$D$4955,$D1499),"")</f>
        <v/>
      </c>
      <c r="N1499" s="23">
        <f>IF(ISNUMBER(AVERAGEIFS(ObservedSpeciesData!N$2:N$4955,ObservedSpeciesData!$A$2:$A$4955,$A1499,ObservedSpeciesData!$D$2:$D$4955,$D1499)),AVERAGEIFS(ObservedSpeciesData!N$2:N$4955,ObservedSpeciesData!$A$2:$A$4955,$A1499,ObservedSpeciesData!$D$2:$D$4955,$D1499),"")</f>
        <v>344.07810803555566</v>
      </c>
      <c r="O1499" s="23">
        <f>IF(ISNUMBER(AVERAGEIFS(ObservedSpeciesData!O$2:O$4955,ObservedSpeciesData!$A$2:$A$4955,$A1499,ObservedSpeciesData!$D$2:$D$4955,$D1499)),AVERAGEIFS(ObservedSpeciesData!O$2:O$4955,ObservedSpeciesData!$A$2:$A$4955,$A1499,ObservedSpeciesData!$D$2:$D$4955,$D1499),"")</f>
        <v>34.407810803555556</v>
      </c>
      <c r="P1499" s="23">
        <f>IF(ISNUMBER(AVERAGEIFS(ObservedSpeciesData!P$2:P$4955,ObservedSpeciesData!$A$2:$A$4955,$A1499,ObservedSpeciesData!$C$2:$C$4955,$C1499,ObservedSpeciesData!$D$2:$D$4955,$D1499)),AVERAGEIFS(ObservedSpeciesData!P$2:P$4955,ObservedSpeciesData!$A$2:$A$4955,$A1499,ObservedSpeciesData!$C$2:$C$4955,$C1499,ObservedSpeciesData!$D$2:$D$4955,$D1499),"")</f>
        <v>821.24512795911107</v>
      </c>
      <c r="Q1499" s="23"/>
      <c r="R1499" s="25">
        <f>IF(ISNUMBER(AVERAGEIFS(ObservedSpeciesData!R$2:R$4955,ObservedSpeciesData!$A$2:$A$4955,$A1499,ObservedSpeciesData!$D$2:$D$4955,$D1499)),AVERAGEIFS(ObservedSpeciesData!R$2:R$4955,ObservedSpeciesData!$A$2:$A$4955,$A1499,ObservedSpeciesData!$D$2:$D$4955,$D1499),"")</f>
        <v>1.5021437922645411</v>
      </c>
      <c r="S1499" s="25">
        <f>IF(ISNUMBER(AVERAGEIFS(ObservedSpeciesData!S$2:S$4955,ObservedSpeciesData!$A$2:$A$4955,$A1499,ObservedSpeciesData!$D$2:$D$4955,$D1499)),AVERAGEIFS(ObservedSpeciesData!S$2:S$4955,ObservedSpeciesData!$A$2:$A$4955,$A1499,ObservedSpeciesData!$D$2:$D$4955,$D1499),"")</f>
        <v>36.979623322399469</v>
      </c>
      <c r="T1499" s="23">
        <f>IF(ISNUMBER(AVERAGEIFS(ObservedSpeciesData!T$2:T$4955,ObservedSpeciesData!$A$2:$A$4955,$A1499,ObservedSpeciesData!$D$2:$D$4955,$D1499)),AVERAGEIFS(ObservedSpeciesData!T$2:T$4955,ObservedSpeciesData!$A$2:$A$4955,$A1499,ObservedSpeciesData!$D$2:$D$4955,$D1499),"")</f>
        <v>5.5619040161881905</v>
      </c>
      <c r="U1499" s="24">
        <f>IF(ISNUMBER(AVERAGEIFS(ObservedSpeciesData!U$2:U$4955,ObservedSpeciesData!$A$2:$A$4955,$A1499,ObservedSpeciesData!$C$2:$C$4955,$C1499,ObservedSpeciesData!$D$2:$D$4955,$D1499)),AVERAGEIFS(ObservedSpeciesData!U$2:U$4955,ObservedSpeciesData!$A$2:$A$4955,$A1499,ObservedSpeciesData!$C$2:$C$4955,$C1499,ObservedSpeciesData!$D$2:$D$4955,$D1499),"")</f>
        <v>1.502143792264541E-2</v>
      </c>
      <c r="V1499" s="23" t="str">
        <f>IF(ISNUMBER(AVERAGEIFS(ObservedSpeciesData!V$2:V$4955,ObservedSpeciesData!$A$2:$A$4955,$A1499,ObservedSpeciesData!$D$2:$D$4955,$D1499)),AVERAGEIFS(ObservedSpeciesData!V$2:V$4955,ObservedSpeciesData!$A$2:$A$4955,$A1499,ObservedSpeciesData!$D$2:$D$4955,$D1499),"")</f>
        <v/>
      </c>
      <c r="W1499" s="23" t="str">
        <f>IF(ISNUMBER(AVERAGEIFS(ObservedSpeciesData!W$2:W$4955,ObservedSpeciesData!$A$2:$A$4955,$A1499,ObservedSpeciesData!$D$2:$D$4955,$D1499)),AVERAGEIFS(ObservedSpeciesData!W$2:W$4955,ObservedSpeciesData!$A$2:$A$4955,$A1499,ObservedSpeciesData!$D$2:$D$4955,$D1499),"")</f>
        <v/>
      </c>
      <c r="X1499" s="23" t="str">
        <f>IF(ISNUMBER(AVERAGEIFS(ObservedSpeciesData!X$2:X$4955,ObservedSpeciesData!$A$2:$A$4955,$A1499,ObservedSpeciesData!$D$2:$D$4955,$D1499)),AVERAGEIFS(ObservedSpeciesData!X$2:X$4955,ObservedSpeciesData!$A$2:$A$4955,$A1499,ObservedSpeciesData!$D$2:$D$4955,$D1499),"")</f>
        <v/>
      </c>
      <c r="Y1499" s="23" t="str">
        <f>IF(ISNUMBER(AVERAGEIFS(ObservedSpeciesData!Y$2:Y$4955,ObservedSpeciesData!$A$2:$A$4955,$A1499,ObservedSpeciesData!$D$2:$D$4955,$D1499)),AVERAGEIFS(ObservedSpeciesData!Y$2:Y$4955,ObservedSpeciesData!$A$2:$A$4955,$A1499,ObservedSpeciesData!$D$2:$D$4955,$D1499),"")</f>
        <v/>
      </c>
      <c r="Z1499" s="23" t="str">
        <f>IF(ISNUMBER(AVERAGEIFS(ObservedSpeciesData!Z$2:Z$4955,ObservedSpeciesData!$A$2:$A$4955,$A1499,ObservedSpeciesData!$D$2:$D$4955,$D1499)),AVERAGEIFS(ObservedSpeciesData!Z$2:Z$4955,ObservedSpeciesData!$A$2:$A$4955,$A1499,ObservedSpeciesData!$D$2:$D$4955,$D1499),"")</f>
        <v/>
      </c>
      <c r="AA1499" s="23" t="str">
        <f>IF(ISNUMBER(AVERAGEIFS(ObservedSpeciesData!AA$2:AA$4955,ObservedSpeciesData!$A$2:$A$4955,$A1499,ObservedSpeciesData!$D$2:$D$4955,$D1499)),AVERAGEIFS(ObservedSpeciesData!AA$2:AA$4955,ObservedSpeciesData!$A$2:$A$4955,$A1499,ObservedSpeciesData!$D$2:$D$4955,$D1499),"")</f>
        <v/>
      </c>
      <c r="AB1499" s="24" t="str">
        <f>IF(ISNUMBER(AVERAGEIFS(ObservedSpeciesData!AB$2:AB$4955,ObservedSpeciesData!$A$2:$A$4955,$A1499,ObservedSpeciesData!$D$2:$D$4955,$D1499)),AVERAGEIFS(ObservedSpeciesData!AB$2:AB$4955,ObservedSpeciesData!$A$2:$A$4955,$A1499,ObservedSpeciesData!$D$2:$D$4955,$D1499),"")</f>
        <v/>
      </c>
      <c r="AC1499" s="24" t="str">
        <f>IF(ISNUMBER(AVERAGEIFS(ObservedSpeciesData!AC$2:AC$4955,ObservedSpeciesData!$A$2:$A$4955,$A1499,ObservedSpeciesData!$D$2:$D$4955,$D1499)),AVERAGEIFS(ObservedSpeciesData!AC$2:AC$4955,ObservedSpeciesData!$A$2:$A$4955,$A1499,ObservedSpeciesData!$D$2:$D$4955,$D1499),"")</f>
        <v/>
      </c>
      <c r="AD1499" s="23" t="str">
        <f>IF(ISNUMBER(AVERAGEIFS(ObservedSpeciesData!AD$2:AD$4955,ObservedSpeciesData!$A$2:$A$4955,$A1499,ObservedSpeciesData!$D$2:$D$4955,$D1499)),AVERAGEIFS(ObservedSpeciesData!AD$2:AD$4955,ObservedSpeciesData!$A$2:$A$4955,$A1499,ObservedSpeciesData!$D$2:$D$4955,$D1499),"")</f>
        <v/>
      </c>
      <c r="AE1499" s="24" t="str">
        <f>IF(ISNUMBER(AVERAGEIFS(ObservedSpeciesData!AE$2:AE$4955,ObservedSpeciesData!$A$2:$A$4955,$A1499,ObservedSpeciesData!$D$2:$D$4955,$D1499)),AVERAGEIFS(ObservedSpeciesData!AE$2:AE$4955,ObservedSpeciesData!$A$2:$A$4955,$A1499,ObservedSpeciesData!$D$2:$D$4955,$D1499),"")</f>
        <v/>
      </c>
      <c r="AF1499" s="23"/>
      <c r="AG1499" s="24"/>
      <c r="AH1499" s="23" t="str">
        <f>IF(ISNUMBER(AVERAGEIFS(ObservedSpeciesData!AH$2:AH$4955,ObservedSpeciesData!$A$2:$A$4955,$A1499,ObservedSpeciesData!$D$2:$D$4955,$D1499)),AVERAGEIFS(ObservedSpeciesData!AH$2:AH$4955,ObservedSpeciesData!$A$2:$A$4955,$A1499,ObservedSpeciesData!$D$2:$D$4955,$D1499),"")</f>
        <v/>
      </c>
      <c r="AI1499" s="23" t="str">
        <f>IF(ISNUMBER(AVERAGEIFS(ObservedSpeciesData!AI$2:AI$4955,ObservedSpeciesData!$A$2:$A$4955,$A1499,ObservedSpeciesData!$C$2:$C$4955,$C1499,ObservedSpeciesData!$D$2:$D$4955,$D1499)),AVERAGEIFS(ObservedSpeciesData!AI$2:AI$4955,ObservedSpeciesData!$A$2:$A$4955,$A1499,ObservedSpeciesData!$C$2:$C$4955,$C1499,ObservedSpeciesData!$D$2:$D$4955,$D1499),"")</f>
        <v/>
      </c>
      <c r="AJ1499" s="2">
        <f>COUNTIFS(ObservedSpeciesData!$A$2:$A$828,$A1499,ObservedSpeciesData!$D$2:$D$828,$D1499)</f>
        <v>0</v>
      </c>
      <c r="AK1499" s="2">
        <f t="shared" si="23"/>
        <v>7</v>
      </c>
    </row>
    <row r="1500" spans="1:37" x14ac:dyDescent="0.25">
      <c r="A1500" s="14" t="s">
        <v>82</v>
      </c>
      <c r="B1500" t="s">
        <v>80</v>
      </c>
      <c r="C1500" t="s">
        <v>79</v>
      </c>
      <c r="D1500" s="13">
        <v>42479</v>
      </c>
      <c r="E1500">
        <v>1</v>
      </c>
      <c r="F1500">
        <v>350</v>
      </c>
      <c r="G1500" s="2" t="s">
        <v>87</v>
      </c>
      <c r="H1500" s="2" t="s">
        <v>13</v>
      </c>
      <c r="I1500">
        <v>13</v>
      </c>
      <c r="J1500" s="2" t="s">
        <v>77</v>
      </c>
      <c r="K1500" s="2">
        <f>IF(ISNUMBER(AVERAGEIFS(ObservedSpeciesData!K$2:K$4955,ObservedSpeciesData!$A$2:$A$4955,$A1500,ObservedSpeciesData!$D$2:$D$4955,$D1500)),AVERAGEIFS(ObservedSpeciesData!K$2:K$4955,ObservedSpeciesData!$A$2:$A$4955,$A1500,ObservedSpeciesData!$D$2:$D$4955,$D1500),"")</f>
        <v>315</v>
      </c>
      <c r="L1500" s="26" t="str">
        <f>IF(ISNUMBER(AVERAGEIFS(ObservedSpeciesData!L$2:L$4955,ObservedSpeciesData!$A$2:$A$4955,$A1500,ObservedSpeciesData!$D$2:$D$4955,$D1500)),AVERAGEIFS(ObservedSpeciesData!L$2:L$4955,ObservedSpeciesData!$A$2:$A$4955,$A1500,ObservedSpeciesData!$D$2:$D$4955,$D1500),"")</f>
        <v/>
      </c>
      <c r="M1500" s="23" t="str">
        <f>IF(ISNUMBER(AVERAGEIFS(ObservedSpeciesData!M$2:M$4955,ObservedSpeciesData!$A$2:$A$4955,$A1500,ObservedSpeciesData!$D$2:$D$4955,$D1500)),AVERAGEIFS(ObservedSpeciesData!M$2:M$4955,ObservedSpeciesData!$A$2:$A$4955,$A1500,ObservedSpeciesData!$D$2:$D$4955,$D1500),"")</f>
        <v/>
      </c>
      <c r="N1500" s="23">
        <f>IF(ISNUMBER(AVERAGEIFS(ObservedSpeciesData!N$2:N$4955,ObservedSpeciesData!$A$2:$A$4955,$A1500,ObservedSpeciesData!$D$2:$D$4955,$D1500)),AVERAGEIFS(ObservedSpeciesData!N$2:N$4955,ObservedSpeciesData!$A$2:$A$4955,$A1500,ObservedSpeciesData!$D$2:$D$4955,$D1500),"")</f>
        <v>456.54663641777779</v>
      </c>
      <c r="O1500" s="23">
        <f>IF(ISNUMBER(AVERAGEIFS(ObservedSpeciesData!O$2:O$4955,ObservedSpeciesData!$A$2:$A$4955,$A1500,ObservedSpeciesData!$D$2:$D$4955,$D1500)),AVERAGEIFS(ObservedSpeciesData!O$2:O$4955,ObservedSpeciesData!$A$2:$A$4955,$A1500,ObservedSpeciesData!$D$2:$D$4955,$D1500),"")</f>
        <v>45.65466364177778</v>
      </c>
      <c r="P1500" s="23">
        <f>IF(ISNUMBER(AVERAGEIFS(ObservedSpeciesData!P$2:P$4955,ObservedSpeciesData!$A$2:$A$4955,$A1500,ObservedSpeciesData!$C$2:$C$4955,$C1500,ObservedSpeciesData!$D$2:$D$4955,$D1500)),AVERAGEIFS(ObservedSpeciesData!P$2:P$4955,ObservedSpeciesData!$A$2:$A$4955,$A1500,ObservedSpeciesData!$C$2:$C$4955,$C1500,ObservedSpeciesData!$D$2:$D$4955,$D1500),"")</f>
        <v>1388.354340975111</v>
      </c>
      <c r="Q1500" s="23"/>
      <c r="R1500" s="25">
        <f>IF(ISNUMBER(AVERAGEIFS(ObservedSpeciesData!R$2:R$4955,ObservedSpeciesData!$A$2:$A$4955,$A1500,ObservedSpeciesData!$D$2:$D$4955,$D1500)),AVERAGEIFS(ObservedSpeciesData!R$2:R$4955,ObservedSpeciesData!$A$2:$A$4955,$A1500,ObservedSpeciesData!$D$2:$D$4955,$D1500),"")</f>
        <v>4.0330150576918058</v>
      </c>
      <c r="S1500" s="25">
        <f>IF(ISNUMBER(AVERAGEIFS(ObservedSpeciesData!S$2:S$4955,ObservedSpeciesData!$A$2:$A$4955,$A1500,ObservedSpeciesData!$D$2:$D$4955,$D1500)),AVERAGEIFS(ObservedSpeciesData!S$2:S$4955,ObservedSpeciesData!$A$2:$A$4955,$A1500,ObservedSpeciesData!$D$2:$D$4955,$D1500),"")</f>
        <v>29.686095671577743</v>
      </c>
      <c r="T1500" s="23">
        <f>IF(ISNUMBER(AVERAGEIFS(ObservedSpeciesData!T$2:T$4955,ObservedSpeciesData!$A$2:$A$4955,$A1500,ObservedSpeciesData!$D$2:$D$4955,$D1500)),AVERAGEIFS(ObservedSpeciesData!T$2:T$4955,ObservedSpeciesData!$A$2:$A$4955,$A1500,ObservedSpeciesData!$D$2:$D$4955,$D1500),"")</f>
        <v>3.2845661932663148</v>
      </c>
      <c r="U1500" s="24">
        <f>IF(ISNUMBER(AVERAGEIFS(ObservedSpeciesData!U$2:U$4955,ObservedSpeciesData!$A$2:$A$4955,$A1500,ObservedSpeciesData!$C$2:$C$4955,$C1500,ObservedSpeciesData!$D$2:$D$4955,$D1500)),AVERAGEIFS(ObservedSpeciesData!U$2:U$4955,ObservedSpeciesData!$A$2:$A$4955,$A1500,ObservedSpeciesData!$C$2:$C$4955,$C1500,ObservedSpeciesData!$D$2:$D$4955,$D1500),"")</f>
        <v>4.0330150576918057E-2</v>
      </c>
      <c r="V1500" s="23" t="str">
        <f>IF(ISNUMBER(AVERAGEIFS(ObservedSpeciesData!V$2:V$4955,ObservedSpeciesData!$A$2:$A$4955,$A1500,ObservedSpeciesData!$D$2:$D$4955,$D1500)),AVERAGEIFS(ObservedSpeciesData!V$2:V$4955,ObservedSpeciesData!$A$2:$A$4955,$A1500,ObservedSpeciesData!$D$2:$D$4955,$D1500),"")</f>
        <v/>
      </c>
      <c r="W1500" s="23" t="str">
        <f>IF(ISNUMBER(AVERAGEIFS(ObservedSpeciesData!W$2:W$4955,ObservedSpeciesData!$A$2:$A$4955,$A1500,ObservedSpeciesData!$D$2:$D$4955,$D1500)),AVERAGEIFS(ObservedSpeciesData!W$2:W$4955,ObservedSpeciesData!$A$2:$A$4955,$A1500,ObservedSpeciesData!$D$2:$D$4955,$D1500),"")</f>
        <v/>
      </c>
      <c r="X1500" s="23" t="str">
        <f>IF(ISNUMBER(AVERAGEIFS(ObservedSpeciesData!X$2:X$4955,ObservedSpeciesData!$A$2:$A$4955,$A1500,ObservedSpeciesData!$D$2:$D$4955,$D1500)),AVERAGEIFS(ObservedSpeciesData!X$2:X$4955,ObservedSpeciesData!$A$2:$A$4955,$A1500,ObservedSpeciesData!$D$2:$D$4955,$D1500),"")</f>
        <v/>
      </c>
      <c r="Y1500" s="23" t="str">
        <f>IF(ISNUMBER(AVERAGEIFS(ObservedSpeciesData!Y$2:Y$4955,ObservedSpeciesData!$A$2:$A$4955,$A1500,ObservedSpeciesData!$D$2:$D$4955,$D1500)),AVERAGEIFS(ObservedSpeciesData!Y$2:Y$4955,ObservedSpeciesData!$A$2:$A$4955,$A1500,ObservedSpeciesData!$D$2:$D$4955,$D1500),"")</f>
        <v/>
      </c>
      <c r="Z1500" s="23" t="str">
        <f>IF(ISNUMBER(AVERAGEIFS(ObservedSpeciesData!Z$2:Z$4955,ObservedSpeciesData!$A$2:$A$4955,$A1500,ObservedSpeciesData!$D$2:$D$4955,$D1500)),AVERAGEIFS(ObservedSpeciesData!Z$2:Z$4955,ObservedSpeciesData!$A$2:$A$4955,$A1500,ObservedSpeciesData!$D$2:$D$4955,$D1500),"")</f>
        <v/>
      </c>
      <c r="AA1500" s="23" t="str">
        <f>IF(ISNUMBER(AVERAGEIFS(ObservedSpeciesData!AA$2:AA$4955,ObservedSpeciesData!$A$2:$A$4955,$A1500,ObservedSpeciesData!$D$2:$D$4955,$D1500)),AVERAGEIFS(ObservedSpeciesData!AA$2:AA$4955,ObservedSpeciesData!$A$2:$A$4955,$A1500,ObservedSpeciesData!$D$2:$D$4955,$D1500),"")</f>
        <v/>
      </c>
      <c r="AB1500" s="24" t="str">
        <f>IF(ISNUMBER(AVERAGEIFS(ObservedSpeciesData!AB$2:AB$4955,ObservedSpeciesData!$A$2:$A$4955,$A1500,ObservedSpeciesData!$D$2:$D$4955,$D1500)),AVERAGEIFS(ObservedSpeciesData!AB$2:AB$4955,ObservedSpeciesData!$A$2:$A$4955,$A1500,ObservedSpeciesData!$D$2:$D$4955,$D1500),"")</f>
        <v/>
      </c>
      <c r="AC1500" s="24" t="str">
        <f>IF(ISNUMBER(AVERAGEIFS(ObservedSpeciesData!AC$2:AC$4955,ObservedSpeciesData!$A$2:$A$4955,$A1500,ObservedSpeciesData!$D$2:$D$4955,$D1500)),AVERAGEIFS(ObservedSpeciesData!AC$2:AC$4955,ObservedSpeciesData!$A$2:$A$4955,$A1500,ObservedSpeciesData!$D$2:$D$4955,$D1500),"")</f>
        <v/>
      </c>
      <c r="AD1500" s="23" t="str">
        <f>IF(ISNUMBER(AVERAGEIFS(ObservedSpeciesData!AD$2:AD$4955,ObservedSpeciesData!$A$2:$A$4955,$A1500,ObservedSpeciesData!$D$2:$D$4955,$D1500)),AVERAGEIFS(ObservedSpeciesData!AD$2:AD$4955,ObservedSpeciesData!$A$2:$A$4955,$A1500,ObservedSpeciesData!$D$2:$D$4955,$D1500),"")</f>
        <v/>
      </c>
      <c r="AE1500" s="24" t="str">
        <f>IF(ISNUMBER(AVERAGEIFS(ObservedSpeciesData!AE$2:AE$4955,ObservedSpeciesData!$A$2:$A$4955,$A1500,ObservedSpeciesData!$D$2:$D$4955,$D1500)),AVERAGEIFS(ObservedSpeciesData!AE$2:AE$4955,ObservedSpeciesData!$A$2:$A$4955,$A1500,ObservedSpeciesData!$D$2:$D$4955,$D1500),"")</f>
        <v/>
      </c>
      <c r="AF1500" s="23"/>
      <c r="AG1500" s="24"/>
      <c r="AH1500" s="23" t="str">
        <f>IF(ISNUMBER(AVERAGEIFS(ObservedSpeciesData!AH$2:AH$4955,ObservedSpeciesData!$A$2:$A$4955,$A1500,ObservedSpeciesData!$D$2:$D$4955,$D1500)),AVERAGEIFS(ObservedSpeciesData!AH$2:AH$4955,ObservedSpeciesData!$A$2:$A$4955,$A1500,ObservedSpeciesData!$D$2:$D$4955,$D1500),"")</f>
        <v/>
      </c>
      <c r="AI1500" s="23" t="str">
        <f>IF(ISNUMBER(AVERAGEIFS(ObservedSpeciesData!AI$2:AI$4955,ObservedSpeciesData!$A$2:$A$4955,$A1500,ObservedSpeciesData!$C$2:$C$4955,$C1500,ObservedSpeciesData!$D$2:$D$4955,$D1500)),AVERAGEIFS(ObservedSpeciesData!AI$2:AI$4955,ObservedSpeciesData!$A$2:$A$4955,$A1500,ObservedSpeciesData!$C$2:$C$4955,$C1500,ObservedSpeciesData!$D$2:$D$4955,$D1500),"")</f>
        <v/>
      </c>
      <c r="AJ1500" s="2">
        <f>COUNTIFS(ObservedSpeciesData!$A$2:$A$828,$A1500,ObservedSpeciesData!$D$2:$D$828,$D1500)</f>
        <v>0</v>
      </c>
      <c r="AK1500" s="2">
        <f t="shared" si="23"/>
        <v>7</v>
      </c>
    </row>
    <row r="1501" spans="1:37" x14ac:dyDescent="0.25">
      <c r="A1501" s="14" t="s">
        <v>81</v>
      </c>
      <c r="B1501" t="s">
        <v>80</v>
      </c>
      <c r="C1501" t="s">
        <v>79</v>
      </c>
      <c r="D1501" s="13">
        <v>42479</v>
      </c>
      <c r="E1501">
        <v>1</v>
      </c>
      <c r="F1501">
        <v>500</v>
      </c>
      <c r="G1501" s="2" t="s">
        <v>87</v>
      </c>
      <c r="H1501" s="2" t="s">
        <v>13</v>
      </c>
      <c r="I1501">
        <v>13</v>
      </c>
      <c r="J1501" s="2" t="s">
        <v>77</v>
      </c>
      <c r="K1501" s="2">
        <f>IF(ISNUMBER(AVERAGEIFS(ObservedSpeciesData!K$2:K$4955,ObservedSpeciesData!$A$2:$A$4955,$A1501,ObservedSpeciesData!$D$2:$D$4955,$D1501)),AVERAGEIFS(ObservedSpeciesData!K$2:K$4955,ObservedSpeciesData!$A$2:$A$4955,$A1501,ObservedSpeciesData!$D$2:$D$4955,$D1501),"")</f>
        <v>450</v>
      </c>
      <c r="L1501" s="26" t="str">
        <f>IF(ISNUMBER(AVERAGEIFS(ObservedSpeciesData!L$2:L$4955,ObservedSpeciesData!$A$2:$A$4955,$A1501,ObservedSpeciesData!$D$2:$D$4955,$D1501)),AVERAGEIFS(ObservedSpeciesData!L$2:L$4955,ObservedSpeciesData!$A$2:$A$4955,$A1501,ObservedSpeciesData!$D$2:$D$4955,$D1501),"")</f>
        <v/>
      </c>
      <c r="M1501" s="23" t="str">
        <f>IF(ISNUMBER(AVERAGEIFS(ObservedSpeciesData!M$2:M$4955,ObservedSpeciesData!$A$2:$A$4955,$A1501,ObservedSpeciesData!$D$2:$D$4955,$D1501)),AVERAGEIFS(ObservedSpeciesData!M$2:M$4955,ObservedSpeciesData!$A$2:$A$4955,$A1501,ObservedSpeciesData!$D$2:$D$4955,$D1501),"")</f>
        <v/>
      </c>
      <c r="N1501" s="23">
        <f>IF(ISNUMBER(AVERAGEIFS(ObservedSpeciesData!N$2:N$4955,ObservedSpeciesData!$A$2:$A$4955,$A1501,ObservedSpeciesData!$D$2:$D$4955,$D1501)),AVERAGEIFS(ObservedSpeciesData!N$2:N$4955,ObservedSpeciesData!$A$2:$A$4955,$A1501,ObservedSpeciesData!$D$2:$D$4955,$D1501),"")</f>
        <v>527.4753346133333</v>
      </c>
      <c r="O1501" s="23">
        <f>IF(ISNUMBER(AVERAGEIFS(ObservedSpeciesData!O$2:O$4955,ObservedSpeciesData!$A$2:$A$4955,$A1501,ObservedSpeciesData!$D$2:$D$4955,$D1501)),AVERAGEIFS(ObservedSpeciesData!O$2:O$4955,ObservedSpeciesData!$A$2:$A$4955,$A1501,ObservedSpeciesData!$D$2:$D$4955,$D1501),"")</f>
        <v>52.747533461333319</v>
      </c>
      <c r="P1501" s="23">
        <f>IF(ISNUMBER(AVERAGEIFS(ObservedSpeciesData!P$2:P$4955,ObservedSpeciesData!$A$2:$A$4955,$A1501,ObservedSpeciesData!$C$2:$C$4955,$C1501,ObservedSpeciesData!$D$2:$D$4955,$D1501)),AVERAGEIFS(ObservedSpeciesData!P$2:P$4955,ObservedSpeciesData!$A$2:$A$4955,$A1501,ObservedSpeciesData!$C$2:$C$4955,$C1501,ObservedSpeciesData!$D$2:$D$4955,$D1501),"")</f>
        <v>1457.6641867057776</v>
      </c>
      <c r="Q1501" s="23"/>
      <c r="R1501" s="25">
        <f>IF(ISNUMBER(AVERAGEIFS(ObservedSpeciesData!R$2:R$4955,ObservedSpeciesData!$A$2:$A$4955,$A1501,ObservedSpeciesData!$D$2:$D$4955,$D1501)),AVERAGEIFS(ObservedSpeciesData!R$2:R$4955,ObservedSpeciesData!$A$2:$A$4955,$A1501,ObservedSpeciesData!$D$2:$D$4955,$D1501),"")</f>
        <v>5.2531825502986385</v>
      </c>
      <c r="S1501" s="25">
        <f>IF(ISNUMBER(AVERAGEIFS(ObservedSpeciesData!S$2:S$4955,ObservedSpeciesData!$A$2:$A$4955,$A1501,ObservedSpeciesData!$D$2:$D$4955,$D1501)),AVERAGEIFS(ObservedSpeciesData!S$2:S$4955,ObservedSpeciesData!$A$2:$A$4955,$A1501,ObservedSpeciesData!$D$2:$D$4955,$D1501),"")</f>
        <v>19.526575981852144</v>
      </c>
      <c r="T1501" s="23">
        <f>IF(ISNUMBER(AVERAGEIFS(ObservedSpeciesData!T$2:T$4955,ObservedSpeciesData!$A$2:$A$4955,$A1501,ObservedSpeciesData!$D$2:$D$4955,$D1501)),AVERAGEIFS(ObservedSpeciesData!T$2:T$4955,ObservedSpeciesData!$A$2:$A$4955,$A1501,ObservedSpeciesData!$D$2:$D$4955,$D1501),"")</f>
        <v>4.4469999279793937</v>
      </c>
      <c r="U1501" s="24">
        <f>IF(ISNUMBER(AVERAGEIFS(ObservedSpeciesData!U$2:U$4955,ObservedSpeciesData!$A$2:$A$4955,$A1501,ObservedSpeciesData!$C$2:$C$4955,$C1501,ObservedSpeciesData!$D$2:$D$4955,$D1501)),AVERAGEIFS(ObservedSpeciesData!U$2:U$4955,ObservedSpeciesData!$A$2:$A$4955,$A1501,ObservedSpeciesData!$C$2:$C$4955,$C1501,ObservedSpeciesData!$D$2:$D$4955,$D1501),"")</f>
        <v>5.2531825502986386E-2</v>
      </c>
      <c r="V1501" s="23" t="str">
        <f>IF(ISNUMBER(AVERAGEIFS(ObservedSpeciesData!V$2:V$4955,ObservedSpeciesData!$A$2:$A$4955,$A1501,ObservedSpeciesData!$D$2:$D$4955,$D1501)),AVERAGEIFS(ObservedSpeciesData!V$2:V$4955,ObservedSpeciesData!$A$2:$A$4955,$A1501,ObservedSpeciesData!$D$2:$D$4955,$D1501),"")</f>
        <v/>
      </c>
      <c r="W1501" s="23" t="str">
        <f>IF(ISNUMBER(AVERAGEIFS(ObservedSpeciesData!W$2:W$4955,ObservedSpeciesData!$A$2:$A$4955,$A1501,ObservedSpeciesData!$D$2:$D$4955,$D1501)),AVERAGEIFS(ObservedSpeciesData!W$2:W$4955,ObservedSpeciesData!$A$2:$A$4955,$A1501,ObservedSpeciesData!$D$2:$D$4955,$D1501),"")</f>
        <v/>
      </c>
      <c r="X1501" s="23" t="str">
        <f>IF(ISNUMBER(AVERAGEIFS(ObservedSpeciesData!X$2:X$4955,ObservedSpeciesData!$A$2:$A$4955,$A1501,ObservedSpeciesData!$D$2:$D$4955,$D1501)),AVERAGEIFS(ObservedSpeciesData!X$2:X$4955,ObservedSpeciesData!$A$2:$A$4955,$A1501,ObservedSpeciesData!$D$2:$D$4955,$D1501),"")</f>
        <v/>
      </c>
      <c r="Y1501" s="23" t="str">
        <f>IF(ISNUMBER(AVERAGEIFS(ObservedSpeciesData!Y$2:Y$4955,ObservedSpeciesData!$A$2:$A$4955,$A1501,ObservedSpeciesData!$D$2:$D$4955,$D1501)),AVERAGEIFS(ObservedSpeciesData!Y$2:Y$4955,ObservedSpeciesData!$A$2:$A$4955,$A1501,ObservedSpeciesData!$D$2:$D$4955,$D1501),"")</f>
        <v/>
      </c>
      <c r="Z1501" s="23" t="str">
        <f>IF(ISNUMBER(AVERAGEIFS(ObservedSpeciesData!Z$2:Z$4955,ObservedSpeciesData!$A$2:$A$4955,$A1501,ObservedSpeciesData!$D$2:$D$4955,$D1501)),AVERAGEIFS(ObservedSpeciesData!Z$2:Z$4955,ObservedSpeciesData!$A$2:$A$4955,$A1501,ObservedSpeciesData!$D$2:$D$4955,$D1501),"")</f>
        <v/>
      </c>
      <c r="AA1501" s="23" t="str">
        <f>IF(ISNUMBER(AVERAGEIFS(ObservedSpeciesData!AA$2:AA$4955,ObservedSpeciesData!$A$2:$A$4955,$A1501,ObservedSpeciesData!$D$2:$D$4955,$D1501)),AVERAGEIFS(ObservedSpeciesData!AA$2:AA$4955,ObservedSpeciesData!$A$2:$A$4955,$A1501,ObservedSpeciesData!$D$2:$D$4955,$D1501),"")</f>
        <v/>
      </c>
      <c r="AB1501" s="24" t="str">
        <f>IF(ISNUMBER(AVERAGEIFS(ObservedSpeciesData!AB$2:AB$4955,ObservedSpeciesData!$A$2:$A$4955,$A1501,ObservedSpeciesData!$D$2:$D$4955,$D1501)),AVERAGEIFS(ObservedSpeciesData!AB$2:AB$4955,ObservedSpeciesData!$A$2:$A$4955,$A1501,ObservedSpeciesData!$D$2:$D$4955,$D1501),"")</f>
        <v/>
      </c>
      <c r="AC1501" s="24" t="str">
        <f>IF(ISNUMBER(AVERAGEIFS(ObservedSpeciesData!AC$2:AC$4955,ObservedSpeciesData!$A$2:$A$4955,$A1501,ObservedSpeciesData!$D$2:$D$4955,$D1501)),AVERAGEIFS(ObservedSpeciesData!AC$2:AC$4955,ObservedSpeciesData!$A$2:$A$4955,$A1501,ObservedSpeciesData!$D$2:$D$4955,$D1501),"")</f>
        <v/>
      </c>
      <c r="AD1501" s="23" t="str">
        <f>IF(ISNUMBER(AVERAGEIFS(ObservedSpeciesData!AD$2:AD$4955,ObservedSpeciesData!$A$2:$A$4955,$A1501,ObservedSpeciesData!$D$2:$D$4955,$D1501)),AVERAGEIFS(ObservedSpeciesData!AD$2:AD$4955,ObservedSpeciesData!$A$2:$A$4955,$A1501,ObservedSpeciesData!$D$2:$D$4955,$D1501),"")</f>
        <v/>
      </c>
      <c r="AE1501" s="24" t="str">
        <f>IF(ISNUMBER(AVERAGEIFS(ObservedSpeciesData!AE$2:AE$4955,ObservedSpeciesData!$A$2:$A$4955,$A1501,ObservedSpeciesData!$D$2:$D$4955,$D1501)),AVERAGEIFS(ObservedSpeciesData!AE$2:AE$4955,ObservedSpeciesData!$A$2:$A$4955,$A1501,ObservedSpeciesData!$D$2:$D$4955,$D1501),"")</f>
        <v/>
      </c>
      <c r="AF1501" s="23"/>
      <c r="AG1501" s="24"/>
      <c r="AH1501" s="23" t="str">
        <f>IF(ISNUMBER(AVERAGEIFS(ObservedSpeciesData!AH$2:AH$4955,ObservedSpeciesData!$A$2:$A$4955,$A1501,ObservedSpeciesData!$D$2:$D$4955,$D1501)),AVERAGEIFS(ObservedSpeciesData!AH$2:AH$4955,ObservedSpeciesData!$A$2:$A$4955,$A1501,ObservedSpeciesData!$D$2:$D$4955,$D1501),"")</f>
        <v/>
      </c>
      <c r="AI1501" s="23" t="str">
        <f>IF(ISNUMBER(AVERAGEIFS(ObservedSpeciesData!AI$2:AI$4955,ObservedSpeciesData!$A$2:$A$4955,$A1501,ObservedSpeciesData!$C$2:$C$4955,$C1501,ObservedSpeciesData!$D$2:$D$4955,$D1501)),AVERAGEIFS(ObservedSpeciesData!AI$2:AI$4955,ObservedSpeciesData!$A$2:$A$4955,$A1501,ObservedSpeciesData!$C$2:$C$4955,$C1501,ObservedSpeciesData!$D$2:$D$4955,$D1501),"")</f>
        <v/>
      </c>
      <c r="AJ1501" s="2">
        <f>COUNTIFS(ObservedSpeciesData!$A$2:$A$828,$A1501,ObservedSpeciesData!$D$2:$D$828,$D1501)</f>
        <v>0</v>
      </c>
      <c r="AK1501" s="2">
        <f t="shared" si="23"/>
        <v>7</v>
      </c>
    </row>
    <row r="1502" spans="1:37" x14ac:dyDescent="0.25">
      <c r="A1502" s="14" t="s">
        <v>86</v>
      </c>
      <c r="B1502" t="s">
        <v>80</v>
      </c>
      <c r="C1502" t="s">
        <v>79</v>
      </c>
      <c r="D1502" s="13">
        <v>42496</v>
      </c>
      <c r="E1502">
        <v>1</v>
      </c>
      <c r="F1502">
        <v>0</v>
      </c>
      <c r="G1502" s="2" t="s">
        <v>87</v>
      </c>
      <c r="H1502" s="2" t="s">
        <v>13</v>
      </c>
      <c r="I1502">
        <v>14</v>
      </c>
      <c r="J1502" s="2" t="s">
        <v>88</v>
      </c>
      <c r="K1502" s="2">
        <f>IF(ISNUMBER(AVERAGEIFS(ObservedSpeciesData!K$2:K$4955,ObservedSpeciesData!$A$2:$A$4955,$A1502,ObservedSpeciesData!$D$2:$D$4955,$D1502)),AVERAGEIFS(ObservedSpeciesData!K$2:K$4955,ObservedSpeciesData!$A$2:$A$4955,$A1502,ObservedSpeciesData!$D$2:$D$4955,$D1502),"")</f>
        <v>0</v>
      </c>
      <c r="L1502" s="26">
        <f>IF(ISNUMBER(AVERAGEIFS(ObservedSpeciesData!L$2:L$4955,ObservedSpeciesData!$A$2:$A$4955,$A1502,ObservedSpeciesData!$D$2:$D$4955,$D1502)),AVERAGEIFS(ObservedSpeciesData!L$2:L$4955,ObservedSpeciesData!$A$2:$A$4955,$A1502,ObservedSpeciesData!$D$2:$D$4955,$D1502),"")</f>
        <v>1498.6666666666667</v>
      </c>
      <c r="M1502" s="23">
        <f>IF(ISNUMBER(AVERAGEIFS(ObservedSpeciesData!M$2:M$4955,ObservedSpeciesData!$A$2:$A$4955,$A1502,ObservedSpeciesData!$D$2:$D$4955,$D1502)),AVERAGEIFS(ObservedSpeciesData!M$2:M$4955,ObservedSpeciesData!$A$2:$A$4955,$A1502,ObservedSpeciesData!$D$2:$D$4955,$D1502),"")</f>
        <v>149.86666666666667</v>
      </c>
      <c r="N1502" s="23" t="str">
        <f>IF(ISNUMBER(AVERAGEIFS(ObservedSpeciesData!N$2:N$4955,ObservedSpeciesData!$A$2:$A$4955,$A1502,ObservedSpeciesData!$D$2:$D$4955,$D1502)),AVERAGEIFS(ObservedSpeciesData!N$2:N$4955,ObservedSpeciesData!$A$2:$A$4955,$A1502,ObservedSpeciesData!$D$2:$D$4955,$D1502),"")</f>
        <v/>
      </c>
      <c r="O1502" s="23" t="str">
        <f>IF(ISNUMBER(AVERAGEIFS(ObservedSpeciesData!O$2:O$4955,ObservedSpeciesData!$A$2:$A$4955,$A1502,ObservedSpeciesData!$D$2:$D$4955,$D1502)),AVERAGEIFS(ObservedSpeciesData!O$2:O$4955,ObservedSpeciesData!$A$2:$A$4955,$A1502,ObservedSpeciesData!$D$2:$D$4955,$D1502),"")</f>
        <v/>
      </c>
      <c r="P1502" s="23" t="str">
        <f>IF(ISNUMBER(AVERAGEIFS(ObservedSpeciesData!P$2:P$4955,ObservedSpeciesData!$A$2:$A$4955,$A1502,ObservedSpeciesData!$C$2:$C$4955,$C1502,ObservedSpeciesData!$D$2:$D$4955,$D1502)),AVERAGEIFS(ObservedSpeciesData!P$2:P$4955,ObservedSpeciesData!$A$2:$A$4955,$A1502,ObservedSpeciesData!$C$2:$C$4955,$C1502,ObservedSpeciesData!$D$2:$D$4955,$D1502),"")</f>
        <v/>
      </c>
      <c r="Q1502" s="23"/>
      <c r="R1502" s="25" t="str">
        <f>IF(ISNUMBER(AVERAGEIFS(ObservedSpeciesData!R$2:R$4955,ObservedSpeciesData!$A$2:$A$4955,$A1502,ObservedSpeciesData!$D$2:$D$4955,$D1502)),AVERAGEIFS(ObservedSpeciesData!R$2:R$4955,ObservedSpeciesData!$A$2:$A$4955,$A1502,ObservedSpeciesData!$D$2:$D$4955,$D1502),"")</f>
        <v/>
      </c>
      <c r="S1502" s="25" t="str">
        <f>IF(ISNUMBER(AVERAGEIFS(ObservedSpeciesData!S$2:S$4955,ObservedSpeciesData!$A$2:$A$4955,$A1502,ObservedSpeciesData!$D$2:$D$4955,$D1502)),AVERAGEIFS(ObservedSpeciesData!S$2:S$4955,ObservedSpeciesData!$A$2:$A$4955,$A1502,ObservedSpeciesData!$D$2:$D$4955,$D1502),"")</f>
        <v/>
      </c>
      <c r="T1502" s="23" t="str">
        <f>IF(ISNUMBER(AVERAGEIFS(ObservedSpeciesData!T$2:T$4955,ObservedSpeciesData!$A$2:$A$4955,$A1502,ObservedSpeciesData!$D$2:$D$4955,$D1502)),AVERAGEIFS(ObservedSpeciesData!T$2:T$4955,ObservedSpeciesData!$A$2:$A$4955,$A1502,ObservedSpeciesData!$D$2:$D$4955,$D1502),"")</f>
        <v/>
      </c>
      <c r="U1502" s="24" t="str">
        <f>IF(ISNUMBER(AVERAGEIFS(ObservedSpeciesData!U$2:U$4955,ObservedSpeciesData!$A$2:$A$4955,$A1502,ObservedSpeciesData!$C$2:$C$4955,$C1502,ObservedSpeciesData!$D$2:$D$4955,$D1502)),AVERAGEIFS(ObservedSpeciesData!U$2:U$4955,ObservedSpeciesData!$A$2:$A$4955,$A1502,ObservedSpeciesData!$C$2:$C$4955,$C1502,ObservedSpeciesData!$D$2:$D$4955,$D1502),"")</f>
        <v/>
      </c>
      <c r="V1502" s="23" t="str">
        <f>IF(ISNUMBER(AVERAGEIFS(ObservedSpeciesData!V$2:V$4955,ObservedSpeciesData!$A$2:$A$4955,$A1502,ObservedSpeciesData!$D$2:$D$4955,$D1502)),AVERAGEIFS(ObservedSpeciesData!V$2:V$4955,ObservedSpeciesData!$A$2:$A$4955,$A1502,ObservedSpeciesData!$D$2:$D$4955,$D1502),"")</f>
        <v/>
      </c>
      <c r="W1502" s="23" t="str">
        <f>IF(ISNUMBER(AVERAGEIFS(ObservedSpeciesData!W$2:W$4955,ObservedSpeciesData!$A$2:$A$4955,$A1502,ObservedSpeciesData!$D$2:$D$4955,$D1502)),AVERAGEIFS(ObservedSpeciesData!W$2:W$4955,ObservedSpeciesData!$A$2:$A$4955,$A1502,ObservedSpeciesData!$D$2:$D$4955,$D1502),"")</f>
        <v/>
      </c>
      <c r="X1502" s="23" t="str">
        <f>IF(ISNUMBER(AVERAGEIFS(ObservedSpeciesData!X$2:X$4955,ObservedSpeciesData!$A$2:$A$4955,$A1502,ObservedSpeciesData!$D$2:$D$4955,$D1502)),AVERAGEIFS(ObservedSpeciesData!X$2:X$4955,ObservedSpeciesData!$A$2:$A$4955,$A1502,ObservedSpeciesData!$D$2:$D$4955,$D1502),"")</f>
        <v/>
      </c>
      <c r="Y1502" s="23" t="str">
        <f>IF(ISNUMBER(AVERAGEIFS(ObservedSpeciesData!Y$2:Y$4955,ObservedSpeciesData!$A$2:$A$4955,$A1502,ObservedSpeciesData!$D$2:$D$4955,$D1502)),AVERAGEIFS(ObservedSpeciesData!Y$2:Y$4955,ObservedSpeciesData!$A$2:$A$4955,$A1502,ObservedSpeciesData!$D$2:$D$4955,$D1502),"")</f>
        <v/>
      </c>
      <c r="Z1502" s="23" t="str">
        <f>IF(ISNUMBER(AVERAGEIFS(ObservedSpeciesData!Z$2:Z$4955,ObservedSpeciesData!$A$2:$A$4955,$A1502,ObservedSpeciesData!$D$2:$D$4955,$D1502)),AVERAGEIFS(ObservedSpeciesData!Z$2:Z$4955,ObservedSpeciesData!$A$2:$A$4955,$A1502,ObservedSpeciesData!$D$2:$D$4955,$D1502),"")</f>
        <v/>
      </c>
      <c r="AA1502" s="23" t="str">
        <f>IF(ISNUMBER(AVERAGEIFS(ObservedSpeciesData!AA$2:AA$4955,ObservedSpeciesData!$A$2:$A$4955,$A1502,ObservedSpeciesData!$D$2:$D$4955,$D1502)),AVERAGEIFS(ObservedSpeciesData!AA$2:AA$4955,ObservedSpeciesData!$A$2:$A$4955,$A1502,ObservedSpeciesData!$D$2:$D$4955,$D1502),"")</f>
        <v/>
      </c>
      <c r="AB1502" s="24" t="str">
        <f>IF(ISNUMBER(AVERAGEIFS(ObservedSpeciesData!AB$2:AB$4955,ObservedSpeciesData!$A$2:$A$4955,$A1502,ObservedSpeciesData!$D$2:$D$4955,$D1502)),AVERAGEIFS(ObservedSpeciesData!AB$2:AB$4955,ObservedSpeciesData!$A$2:$A$4955,$A1502,ObservedSpeciesData!$D$2:$D$4955,$D1502),"")</f>
        <v/>
      </c>
      <c r="AC1502" s="24" t="str">
        <f>IF(ISNUMBER(AVERAGEIFS(ObservedSpeciesData!AC$2:AC$4955,ObservedSpeciesData!$A$2:$A$4955,$A1502,ObservedSpeciesData!$D$2:$D$4955,$D1502)),AVERAGEIFS(ObservedSpeciesData!AC$2:AC$4955,ObservedSpeciesData!$A$2:$A$4955,$A1502,ObservedSpeciesData!$D$2:$D$4955,$D1502),"")</f>
        <v/>
      </c>
      <c r="AD1502" s="23" t="str">
        <f>IF(ISNUMBER(AVERAGEIFS(ObservedSpeciesData!AD$2:AD$4955,ObservedSpeciesData!$A$2:$A$4955,$A1502,ObservedSpeciesData!$D$2:$D$4955,$D1502)),AVERAGEIFS(ObservedSpeciesData!AD$2:AD$4955,ObservedSpeciesData!$A$2:$A$4955,$A1502,ObservedSpeciesData!$D$2:$D$4955,$D1502),"")</f>
        <v/>
      </c>
      <c r="AE1502" s="24" t="str">
        <f>IF(ISNUMBER(AVERAGEIFS(ObservedSpeciesData!AE$2:AE$4955,ObservedSpeciesData!$A$2:$A$4955,$A1502,ObservedSpeciesData!$D$2:$D$4955,$D1502)),AVERAGEIFS(ObservedSpeciesData!AE$2:AE$4955,ObservedSpeciesData!$A$2:$A$4955,$A1502,ObservedSpeciesData!$D$2:$D$4955,$D1502),"")</f>
        <v/>
      </c>
      <c r="AF1502" s="23"/>
      <c r="AG1502" s="24"/>
      <c r="AH1502" s="23" t="str">
        <f>IF(ISNUMBER(AVERAGEIFS(ObservedSpeciesData!AH$2:AH$4955,ObservedSpeciesData!$A$2:$A$4955,$A1502,ObservedSpeciesData!$D$2:$D$4955,$D1502)),AVERAGEIFS(ObservedSpeciesData!AH$2:AH$4955,ObservedSpeciesData!$A$2:$A$4955,$A1502,ObservedSpeciesData!$D$2:$D$4955,$D1502),"")</f>
        <v/>
      </c>
      <c r="AI1502" s="23" t="str">
        <f>IF(ISNUMBER(AVERAGEIFS(ObservedSpeciesData!AI$2:AI$4955,ObservedSpeciesData!$A$2:$A$4955,$A1502,ObservedSpeciesData!$C$2:$C$4955,$C1502,ObservedSpeciesData!$D$2:$D$4955,$D1502)),AVERAGEIFS(ObservedSpeciesData!AI$2:AI$4955,ObservedSpeciesData!$A$2:$A$4955,$A1502,ObservedSpeciesData!$C$2:$C$4955,$C1502,ObservedSpeciesData!$D$2:$D$4955,$D1502),"")</f>
        <v/>
      </c>
      <c r="AJ1502" s="2">
        <f>COUNTIFS(ObservedSpeciesData!$A$2:$A$828,$A1502,ObservedSpeciesData!$D$2:$D$828,$D1502)</f>
        <v>0</v>
      </c>
      <c r="AK1502" s="2">
        <f t="shared" si="23"/>
        <v>1</v>
      </c>
    </row>
    <row r="1503" spans="1:37" x14ac:dyDescent="0.25">
      <c r="A1503" s="14" t="s">
        <v>85</v>
      </c>
      <c r="B1503" t="s">
        <v>80</v>
      </c>
      <c r="C1503" t="s">
        <v>79</v>
      </c>
      <c r="D1503" s="13">
        <v>42496</v>
      </c>
      <c r="E1503">
        <v>1</v>
      </c>
      <c r="F1503">
        <v>50</v>
      </c>
      <c r="G1503" s="2" t="s">
        <v>87</v>
      </c>
      <c r="H1503" s="2" t="s">
        <v>13</v>
      </c>
      <c r="I1503">
        <v>14</v>
      </c>
      <c r="J1503" s="2" t="s">
        <v>88</v>
      </c>
      <c r="K1503" s="2">
        <f>IF(ISNUMBER(AVERAGEIFS(ObservedSpeciesData!K$2:K$4955,ObservedSpeciesData!$A$2:$A$4955,$A1503,ObservedSpeciesData!$D$2:$D$4955,$D1503)),AVERAGEIFS(ObservedSpeciesData!K$2:K$4955,ObservedSpeciesData!$A$2:$A$4955,$A1503,ObservedSpeciesData!$D$2:$D$4955,$D1503),"")</f>
        <v>45</v>
      </c>
      <c r="L1503" s="26">
        <f>IF(ISNUMBER(AVERAGEIFS(ObservedSpeciesData!L$2:L$4955,ObservedSpeciesData!$A$2:$A$4955,$A1503,ObservedSpeciesData!$D$2:$D$4955,$D1503)),AVERAGEIFS(ObservedSpeciesData!L$2:L$4955,ObservedSpeciesData!$A$2:$A$4955,$A1503,ObservedSpeciesData!$D$2:$D$4955,$D1503),"")</f>
        <v>1610.6666666666667</v>
      </c>
      <c r="M1503" s="23">
        <f>IF(ISNUMBER(AVERAGEIFS(ObservedSpeciesData!M$2:M$4955,ObservedSpeciesData!$A$2:$A$4955,$A1503,ObservedSpeciesData!$D$2:$D$4955,$D1503)),AVERAGEIFS(ObservedSpeciesData!M$2:M$4955,ObservedSpeciesData!$A$2:$A$4955,$A1503,ObservedSpeciesData!$D$2:$D$4955,$D1503),"")</f>
        <v>161.06666666666669</v>
      </c>
      <c r="N1503" s="23" t="str">
        <f>IF(ISNUMBER(AVERAGEIFS(ObservedSpeciesData!N$2:N$4955,ObservedSpeciesData!$A$2:$A$4955,$A1503,ObservedSpeciesData!$D$2:$D$4955,$D1503)),AVERAGEIFS(ObservedSpeciesData!N$2:N$4955,ObservedSpeciesData!$A$2:$A$4955,$A1503,ObservedSpeciesData!$D$2:$D$4955,$D1503),"")</f>
        <v/>
      </c>
      <c r="O1503" s="23" t="str">
        <f>IF(ISNUMBER(AVERAGEIFS(ObservedSpeciesData!O$2:O$4955,ObservedSpeciesData!$A$2:$A$4955,$A1503,ObservedSpeciesData!$D$2:$D$4955,$D1503)),AVERAGEIFS(ObservedSpeciesData!O$2:O$4955,ObservedSpeciesData!$A$2:$A$4955,$A1503,ObservedSpeciesData!$D$2:$D$4955,$D1503),"")</f>
        <v/>
      </c>
      <c r="P1503" s="23" t="str">
        <f>IF(ISNUMBER(AVERAGEIFS(ObservedSpeciesData!P$2:P$4955,ObservedSpeciesData!$A$2:$A$4955,$A1503,ObservedSpeciesData!$C$2:$C$4955,$C1503,ObservedSpeciesData!$D$2:$D$4955,$D1503)),AVERAGEIFS(ObservedSpeciesData!P$2:P$4955,ObservedSpeciesData!$A$2:$A$4955,$A1503,ObservedSpeciesData!$C$2:$C$4955,$C1503,ObservedSpeciesData!$D$2:$D$4955,$D1503),"")</f>
        <v/>
      </c>
      <c r="Q1503" s="23"/>
      <c r="R1503" s="25" t="str">
        <f>IF(ISNUMBER(AVERAGEIFS(ObservedSpeciesData!R$2:R$4955,ObservedSpeciesData!$A$2:$A$4955,$A1503,ObservedSpeciesData!$D$2:$D$4955,$D1503)),AVERAGEIFS(ObservedSpeciesData!R$2:R$4955,ObservedSpeciesData!$A$2:$A$4955,$A1503,ObservedSpeciesData!$D$2:$D$4955,$D1503),"")</f>
        <v/>
      </c>
      <c r="S1503" s="25" t="str">
        <f>IF(ISNUMBER(AVERAGEIFS(ObservedSpeciesData!S$2:S$4955,ObservedSpeciesData!$A$2:$A$4955,$A1503,ObservedSpeciesData!$D$2:$D$4955,$D1503)),AVERAGEIFS(ObservedSpeciesData!S$2:S$4955,ObservedSpeciesData!$A$2:$A$4955,$A1503,ObservedSpeciesData!$D$2:$D$4955,$D1503),"")</f>
        <v/>
      </c>
      <c r="T1503" s="23" t="str">
        <f>IF(ISNUMBER(AVERAGEIFS(ObservedSpeciesData!T$2:T$4955,ObservedSpeciesData!$A$2:$A$4955,$A1503,ObservedSpeciesData!$D$2:$D$4955,$D1503)),AVERAGEIFS(ObservedSpeciesData!T$2:T$4955,ObservedSpeciesData!$A$2:$A$4955,$A1503,ObservedSpeciesData!$D$2:$D$4955,$D1503),"")</f>
        <v/>
      </c>
      <c r="U1503" s="24" t="str">
        <f>IF(ISNUMBER(AVERAGEIFS(ObservedSpeciesData!U$2:U$4955,ObservedSpeciesData!$A$2:$A$4955,$A1503,ObservedSpeciesData!$C$2:$C$4955,$C1503,ObservedSpeciesData!$D$2:$D$4955,$D1503)),AVERAGEIFS(ObservedSpeciesData!U$2:U$4955,ObservedSpeciesData!$A$2:$A$4955,$A1503,ObservedSpeciesData!$C$2:$C$4955,$C1503,ObservedSpeciesData!$D$2:$D$4955,$D1503),"")</f>
        <v/>
      </c>
      <c r="V1503" s="23" t="str">
        <f>IF(ISNUMBER(AVERAGEIFS(ObservedSpeciesData!V$2:V$4955,ObservedSpeciesData!$A$2:$A$4955,$A1503,ObservedSpeciesData!$D$2:$D$4955,$D1503)),AVERAGEIFS(ObservedSpeciesData!V$2:V$4955,ObservedSpeciesData!$A$2:$A$4955,$A1503,ObservedSpeciesData!$D$2:$D$4955,$D1503),"")</f>
        <v/>
      </c>
      <c r="W1503" s="23" t="str">
        <f>IF(ISNUMBER(AVERAGEIFS(ObservedSpeciesData!W$2:W$4955,ObservedSpeciesData!$A$2:$A$4955,$A1503,ObservedSpeciesData!$D$2:$D$4955,$D1503)),AVERAGEIFS(ObservedSpeciesData!W$2:W$4955,ObservedSpeciesData!$A$2:$A$4955,$A1503,ObservedSpeciesData!$D$2:$D$4955,$D1503),"")</f>
        <v/>
      </c>
      <c r="X1503" s="23" t="str">
        <f>IF(ISNUMBER(AVERAGEIFS(ObservedSpeciesData!X$2:X$4955,ObservedSpeciesData!$A$2:$A$4955,$A1503,ObservedSpeciesData!$D$2:$D$4955,$D1503)),AVERAGEIFS(ObservedSpeciesData!X$2:X$4955,ObservedSpeciesData!$A$2:$A$4955,$A1503,ObservedSpeciesData!$D$2:$D$4955,$D1503),"")</f>
        <v/>
      </c>
      <c r="Y1503" s="23" t="str">
        <f>IF(ISNUMBER(AVERAGEIFS(ObservedSpeciesData!Y$2:Y$4955,ObservedSpeciesData!$A$2:$A$4955,$A1503,ObservedSpeciesData!$D$2:$D$4955,$D1503)),AVERAGEIFS(ObservedSpeciesData!Y$2:Y$4955,ObservedSpeciesData!$A$2:$A$4955,$A1503,ObservedSpeciesData!$D$2:$D$4955,$D1503),"")</f>
        <v/>
      </c>
      <c r="Z1503" s="23" t="str">
        <f>IF(ISNUMBER(AVERAGEIFS(ObservedSpeciesData!Z$2:Z$4955,ObservedSpeciesData!$A$2:$A$4955,$A1503,ObservedSpeciesData!$D$2:$D$4955,$D1503)),AVERAGEIFS(ObservedSpeciesData!Z$2:Z$4955,ObservedSpeciesData!$A$2:$A$4955,$A1503,ObservedSpeciesData!$D$2:$D$4955,$D1503),"")</f>
        <v/>
      </c>
      <c r="AA1503" s="23" t="str">
        <f>IF(ISNUMBER(AVERAGEIFS(ObservedSpeciesData!AA$2:AA$4955,ObservedSpeciesData!$A$2:$A$4955,$A1503,ObservedSpeciesData!$D$2:$D$4955,$D1503)),AVERAGEIFS(ObservedSpeciesData!AA$2:AA$4955,ObservedSpeciesData!$A$2:$A$4955,$A1503,ObservedSpeciesData!$D$2:$D$4955,$D1503),"")</f>
        <v/>
      </c>
      <c r="AB1503" s="24" t="str">
        <f>IF(ISNUMBER(AVERAGEIFS(ObservedSpeciesData!AB$2:AB$4955,ObservedSpeciesData!$A$2:$A$4955,$A1503,ObservedSpeciesData!$D$2:$D$4955,$D1503)),AVERAGEIFS(ObservedSpeciesData!AB$2:AB$4955,ObservedSpeciesData!$A$2:$A$4955,$A1503,ObservedSpeciesData!$D$2:$D$4955,$D1503),"")</f>
        <v/>
      </c>
      <c r="AC1503" s="24" t="str">
        <f>IF(ISNUMBER(AVERAGEIFS(ObservedSpeciesData!AC$2:AC$4955,ObservedSpeciesData!$A$2:$A$4955,$A1503,ObservedSpeciesData!$D$2:$D$4955,$D1503)),AVERAGEIFS(ObservedSpeciesData!AC$2:AC$4955,ObservedSpeciesData!$A$2:$A$4955,$A1503,ObservedSpeciesData!$D$2:$D$4955,$D1503),"")</f>
        <v/>
      </c>
      <c r="AD1503" s="23" t="str">
        <f>IF(ISNUMBER(AVERAGEIFS(ObservedSpeciesData!AD$2:AD$4955,ObservedSpeciesData!$A$2:$A$4955,$A1503,ObservedSpeciesData!$D$2:$D$4955,$D1503)),AVERAGEIFS(ObservedSpeciesData!AD$2:AD$4955,ObservedSpeciesData!$A$2:$A$4955,$A1503,ObservedSpeciesData!$D$2:$D$4955,$D1503),"")</f>
        <v/>
      </c>
      <c r="AE1503" s="24" t="str">
        <f>IF(ISNUMBER(AVERAGEIFS(ObservedSpeciesData!AE$2:AE$4955,ObservedSpeciesData!$A$2:$A$4955,$A1503,ObservedSpeciesData!$D$2:$D$4955,$D1503)),AVERAGEIFS(ObservedSpeciesData!AE$2:AE$4955,ObservedSpeciesData!$A$2:$A$4955,$A1503,ObservedSpeciesData!$D$2:$D$4955,$D1503),"")</f>
        <v/>
      </c>
      <c r="AF1503" s="23"/>
      <c r="AG1503" s="24"/>
      <c r="AH1503" s="23" t="str">
        <f>IF(ISNUMBER(AVERAGEIFS(ObservedSpeciesData!AH$2:AH$4955,ObservedSpeciesData!$A$2:$A$4955,$A1503,ObservedSpeciesData!$D$2:$D$4955,$D1503)),AVERAGEIFS(ObservedSpeciesData!AH$2:AH$4955,ObservedSpeciesData!$A$2:$A$4955,$A1503,ObservedSpeciesData!$D$2:$D$4955,$D1503),"")</f>
        <v/>
      </c>
      <c r="AI1503" s="23" t="str">
        <f>IF(ISNUMBER(AVERAGEIFS(ObservedSpeciesData!AI$2:AI$4955,ObservedSpeciesData!$A$2:$A$4955,$A1503,ObservedSpeciesData!$C$2:$C$4955,$C1503,ObservedSpeciesData!$D$2:$D$4955,$D1503)),AVERAGEIFS(ObservedSpeciesData!AI$2:AI$4955,ObservedSpeciesData!$A$2:$A$4955,$A1503,ObservedSpeciesData!$C$2:$C$4955,$C1503,ObservedSpeciesData!$D$2:$D$4955,$D1503),"")</f>
        <v/>
      </c>
      <c r="AJ1503" s="2">
        <f>COUNTIFS(ObservedSpeciesData!$A$2:$A$828,$A1503,ObservedSpeciesData!$D$2:$D$828,$D1503)</f>
        <v>0</v>
      </c>
      <c r="AK1503" s="2">
        <f t="shared" si="23"/>
        <v>1</v>
      </c>
    </row>
    <row r="1504" spans="1:37" x14ac:dyDescent="0.25">
      <c r="A1504" s="14" t="s">
        <v>84</v>
      </c>
      <c r="B1504" t="s">
        <v>80</v>
      </c>
      <c r="C1504" t="s">
        <v>79</v>
      </c>
      <c r="D1504" s="13">
        <v>42496</v>
      </c>
      <c r="E1504">
        <v>1</v>
      </c>
      <c r="F1504">
        <v>100</v>
      </c>
      <c r="G1504" s="2" t="s">
        <v>87</v>
      </c>
      <c r="H1504" s="2" t="s">
        <v>13</v>
      </c>
      <c r="I1504">
        <v>14</v>
      </c>
      <c r="J1504" s="2" t="s">
        <v>88</v>
      </c>
      <c r="K1504" s="2">
        <f>IF(ISNUMBER(AVERAGEIFS(ObservedSpeciesData!K$2:K$4955,ObservedSpeciesData!$A$2:$A$4955,$A1504,ObservedSpeciesData!$D$2:$D$4955,$D1504)),AVERAGEIFS(ObservedSpeciesData!K$2:K$4955,ObservedSpeciesData!$A$2:$A$4955,$A1504,ObservedSpeciesData!$D$2:$D$4955,$D1504),"")</f>
        <v>90</v>
      </c>
      <c r="L1504" s="26">
        <f>IF(ISNUMBER(AVERAGEIFS(ObservedSpeciesData!L$2:L$4955,ObservedSpeciesData!$A$2:$A$4955,$A1504,ObservedSpeciesData!$D$2:$D$4955,$D1504)),AVERAGEIFS(ObservedSpeciesData!L$2:L$4955,ObservedSpeciesData!$A$2:$A$4955,$A1504,ObservedSpeciesData!$D$2:$D$4955,$D1504),"")</f>
        <v>1629.3333333333333</v>
      </c>
      <c r="M1504" s="23">
        <f>IF(ISNUMBER(AVERAGEIFS(ObservedSpeciesData!M$2:M$4955,ObservedSpeciesData!$A$2:$A$4955,$A1504,ObservedSpeciesData!$D$2:$D$4955,$D1504)),AVERAGEIFS(ObservedSpeciesData!M$2:M$4955,ObservedSpeciesData!$A$2:$A$4955,$A1504,ObservedSpeciesData!$D$2:$D$4955,$D1504),"")</f>
        <v>162.93333333333334</v>
      </c>
      <c r="N1504" s="23" t="str">
        <f>IF(ISNUMBER(AVERAGEIFS(ObservedSpeciesData!N$2:N$4955,ObservedSpeciesData!$A$2:$A$4955,$A1504,ObservedSpeciesData!$D$2:$D$4955,$D1504)),AVERAGEIFS(ObservedSpeciesData!N$2:N$4955,ObservedSpeciesData!$A$2:$A$4955,$A1504,ObservedSpeciesData!$D$2:$D$4955,$D1504),"")</f>
        <v/>
      </c>
      <c r="O1504" s="23" t="str">
        <f>IF(ISNUMBER(AVERAGEIFS(ObservedSpeciesData!O$2:O$4955,ObservedSpeciesData!$A$2:$A$4955,$A1504,ObservedSpeciesData!$D$2:$D$4955,$D1504)),AVERAGEIFS(ObservedSpeciesData!O$2:O$4955,ObservedSpeciesData!$A$2:$A$4955,$A1504,ObservedSpeciesData!$D$2:$D$4955,$D1504),"")</f>
        <v/>
      </c>
      <c r="P1504" s="23" t="str">
        <f>IF(ISNUMBER(AVERAGEIFS(ObservedSpeciesData!P$2:P$4955,ObservedSpeciesData!$A$2:$A$4955,$A1504,ObservedSpeciesData!$C$2:$C$4955,$C1504,ObservedSpeciesData!$D$2:$D$4955,$D1504)),AVERAGEIFS(ObservedSpeciesData!P$2:P$4955,ObservedSpeciesData!$A$2:$A$4955,$A1504,ObservedSpeciesData!$C$2:$C$4955,$C1504,ObservedSpeciesData!$D$2:$D$4955,$D1504),"")</f>
        <v/>
      </c>
      <c r="Q1504" s="23"/>
      <c r="R1504" s="25" t="str">
        <f>IF(ISNUMBER(AVERAGEIFS(ObservedSpeciesData!R$2:R$4955,ObservedSpeciesData!$A$2:$A$4955,$A1504,ObservedSpeciesData!$D$2:$D$4955,$D1504)),AVERAGEIFS(ObservedSpeciesData!R$2:R$4955,ObservedSpeciesData!$A$2:$A$4955,$A1504,ObservedSpeciesData!$D$2:$D$4955,$D1504),"")</f>
        <v/>
      </c>
      <c r="S1504" s="25" t="str">
        <f>IF(ISNUMBER(AVERAGEIFS(ObservedSpeciesData!S$2:S$4955,ObservedSpeciesData!$A$2:$A$4955,$A1504,ObservedSpeciesData!$D$2:$D$4955,$D1504)),AVERAGEIFS(ObservedSpeciesData!S$2:S$4955,ObservedSpeciesData!$A$2:$A$4955,$A1504,ObservedSpeciesData!$D$2:$D$4955,$D1504),"")</f>
        <v/>
      </c>
      <c r="T1504" s="23" t="str">
        <f>IF(ISNUMBER(AVERAGEIFS(ObservedSpeciesData!T$2:T$4955,ObservedSpeciesData!$A$2:$A$4955,$A1504,ObservedSpeciesData!$D$2:$D$4955,$D1504)),AVERAGEIFS(ObservedSpeciesData!T$2:T$4955,ObservedSpeciesData!$A$2:$A$4955,$A1504,ObservedSpeciesData!$D$2:$D$4955,$D1504),"")</f>
        <v/>
      </c>
      <c r="U1504" s="24" t="str">
        <f>IF(ISNUMBER(AVERAGEIFS(ObservedSpeciesData!U$2:U$4955,ObservedSpeciesData!$A$2:$A$4955,$A1504,ObservedSpeciesData!$C$2:$C$4955,$C1504,ObservedSpeciesData!$D$2:$D$4955,$D1504)),AVERAGEIFS(ObservedSpeciesData!U$2:U$4955,ObservedSpeciesData!$A$2:$A$4955,$A1504,ObservedSpeciesData!$C$2:$C$4955,$C1504,ObservedSpeciesData!$D$2:$D$4955,$D1504),"")</f>
        <v/>
      </c>
      <c r="V1504" s="23" t="str">
        <f>IF(ISNUMBER(AVERAGEIFS(ObservedSpeciesData!V$2:V$4955,ObservedSpeciesData!$A$2:$A$4955,$A1504,ObservedSpeciesData!$D$2:$D$4955,$D1504)),AVERAGEIFS(ObservedSpeciesData!V$2:V$4955,ObservedSpeciesData!$A$2:$A$4955,$A1504,ObservedSpeciesData!$D$2:$D$4955,$D1504),"")</f>
        <v/>
      </c>
      <c r="W1504" s="23" t="str">
        <f>IF(ISNUMBER(AVERAGEIFS(ObservedSpeciesData!W$2:W$4955,ObservedSpeciesData!$A$2:$A$4955,$A1504,ObservedSpeciesData!$D$2:$D$4955,$D1504)),AVERAGEIFS(ObservedSpeciesData!W$2:W$4955,ObservedSpeciesData!$A$2:$A$4955,$A1504,ObservedSpeciesData!$D$2:$D$4955,$D1504),"")</f>
        <v/>
      </c>
      <c r="X1504" s="23" t="str">
        <f>IF(ISNUMBER(AVERAGEIFS(ObservedSpeciesData!X$2:X$4955,ObservedSpeciesData!$A$2:$A$4955,$A1504,ObservedSpeciesData!$D$2:$D$4955,$D1504)),AVERAGEIFS(ObservedSpeciesData!X$2:X$4955,ObservedSpeciesData!$A$2:$A$4955,$A1504,ObservedSpeciesData!$D$2:$D$4955,$D1504),"")</f>
        <v/>
      </c>
      <c r="Y1504" s="23" t="str">
        <f>IF(ISNUMBER(AVERAGEIFS(ObservedSpeciesData!Y$2:Y$4955,ObservedSpeciesData!$A$2:$A$4955,$A1504,ObservedSpeciesData!$D$2:$D$4955,$D1504)),AVERAGEIFS(ObservedSpeciesData!Y$2:Y$4955,ObservedSpeciesData!$A$2:$A$4955,$A1504,ObservedSpeciesData!$D$2:$D$4955,$D1504),"")</f>
        <v/>
      </c>
      <c r="Z1504" s="23" t="str">
        <f>IF(ISNUMBER(AVERAGEIFS(ObservedSpeciesData!Z$2:Z$4955,ObservedSpeciesData!$A$2:$A$4955,$A1504,ObservedSpeciesData!$D$2:$D$4955,$D1504)),AVERAGEIFS(ObservedSpeciesData!Z$2:Z$4955,ObservedSpeciesData!$A$2:$A$4955,$A1504,ObservedSpeciesData!$D$2:$D$4955,$D1504),"")</f>
        <v/>
      </c>
      <c r="AA1504" s="23" t="str">
        <f>IF(ISNUMBER(AVERAGEIFS(ObservedSpeciesData!AA$2:AA$4955,ObservedSpeciesData!$A$2:$A$4955,$A1504,ObservedSpeciesData!$D$2:$D$4955,$D1504)),AVERAGEIFS(ObservedSpeciesData!AA$2:AA$4955,ObservedSpeciesData!$A$2:$A$4955,$A1504,ObservedSpeciesData!$D$2:$D$4955,$D1504),"")</f>
        <v/>
      </c>
      <c r="AB1504" s="24" t="str">
        <f>IF(ISNUMBER(AVERAGEIFS(ObservedSpeciesData!AB$2:AB$4955,ObservedSpeciesData!$A$2:$A$4955,$A1504,ObservedSpeciesData!$D$2:$D$4955,$D1504)),AVERAGEIFS(ObservedSpeciesData!AB$2:AB$4955,ObservedSpeciesData!$A$2:$A$4955,$A1504,ObservedSpeciesData!$D$2:$D$4955,$D1504),"")</f>
        <v/>
      </c>
      <c r="AC1504" s="24" t="str">
        <f>IF(ISNUMBER(AVERAGEIFS(ObservedSpeciesData!AC$2:AC$4955,ObservedSpeciesData!$A$2:$A$4955,$A1504,ObservedSpeciesData!$D$2:$D$4955,$D1504)),AVERAGEIFS(ObservedSpeciesData!AC$2:AC$4955,ObservedSpeciesData!$A$2:$A$4955,$A1504,ObservedSpeciesData!$D$2:$D$4955,$D1504),"")</f>
        <v/>
      </c>
      <c r="AD1504" s="23" t="str">
        <f>IF(ISNUMBER(AVERAGEIFS(ObservedSpeciesData!AD$2:AD$4955,ObservedSpeciesData!$A$2:$A$4955,$A1504,ObservedSpeciesData!$D$2:$D$4955,$D1504)),AVERAGEIFS(ObservedSpeciesData!AD$2:AD$4955,ObservedSpeciesData!$A$2:$A$4955,$A1504,ObservedSpeciesData!$D$2:$D$4955,$D1504),"")</f>
        <v/>
      </c>
      <c r="AE1504" s="24" t="str">
        <f>IF(ISNUMBER(AVERAGEIFS(ObservedSpeciesData!AE$2:AE$4955,ObservedSpeciesData!$A$2:$A$4955,$A1504,ObservedSpeciesData!$D$2:$D$4955,$D1504)),AVERAGEIFS(ObservedSpeciesData!AE$2:AE$4955,ObservedSpeciesData!$A$2:$A$4955,$A1504,ObservedSpeciesData!$D$2:$D$4955,$D1504),"")</f>
        <v/>
      </c>
      <c r="AF1504" s="23"/>
      <c r="AG1504" s="24"/>
      <c r="AH1504" s="23" t="str">
        <f>IF(ISNUMBER(AVERAGEIFS(ObservedSpeciesData!AH$2:AH$4955,ObservedSpeciesData!$A$2:$A$4955,$A1504,ObservedSpeciesData!$D$2:$D$4955,$D1504)),AVERAGEIFS(ObservedSpeciesData!AH$2:AH$4955,ObservedSpeciesData!$A$2:$A$4955,$A1504,ObservedSpeciesData!$D$2:$D$4955,$D1504),"")</f>
        <v/>
      </c>
      <c r="AI1504" s="23" t="str">
        <f>IF(ISNUMBER(AVERAGEIFS(ObservedSpeciesData!AI$2:AI$4955,ObservedSpeciesData!$A$2:$A$4955,$A1504,ObservedSpeciesData!$C$2:$C$4955,$C1504,ObservedSpeciesData!$D$2:$D$4955,$D1504)),AVERAGEIFS(ObservedSpeciesData!AI$2:AI$4955,ObservedSpeciesData!$A$2:$A$4955,$A1504,ObservedSpeciesData!$C$2:$C$4955,$C1504,ObservedSpeciesData!$D$2:$D$4955,$D1504),"")</f>
        <v/>
      </c>
      <c r="AJ1504" s="2">
        <f>COUNTIFS(ObservedSpeciesData!$A$2:$A$828,$A1504,ObservedSpeciesData!$D$2:$D$828,$D1504)</f>
        <v>0</v>
      </c>
      <c r="AK1504" s="2">
        <f t="shared" si="23"/>
        <v>1</v>
      </c>
    </row>
    <row r="1505" spans="1:37" x14ac:dyDescent="0.25">
      <c r="A1505" s="14" t="s">
        <v>83</v>
      </c>
      <c r="B1505" t="s">
        <v>80</v>
      </c>
      <c r="C1505" t="s">
        <v>79</v>
      </c>
      <c r="D1505" s="13">
        <v>42496</v>
      </c>
      <c r="E1505">
        <v>1</v>
      </c>
      <c r="F1505">
        <v>200</v>
      </c>
      <c r="G1505" s="2" t="s">
        <v>87</v>
      </c>
      <c r="H1505" s="2" t="s">
        <v>13</v>
      </c>
      <c r="I1505">
        <v>14</v>
      </c>
      <c r="J1505" s="2" t="s">
        <v>88</v>
      </c>
      <c r="K1505" s="2">
        <f>IF(ISNUMBER(AVERAGEIFS(ObservedSpeciesData!K$2:K$4955,ObservedSpeciesData!$A$2:$A$4955,$A1505,ObservedSpeciesData!$D$2:$D$4955,$D1505)),AVERAGEIFS(ObservedSpeciesData!K$2:K$4955,ObservedSpeciesData!$A$2:$A$4955,$A1505,ObservedSpeciesData!$D$2:$D$4955,$D1505),"")</f>
        <v>180</v>
      </c>
      <c r="L1505" s="26">
        <f>IF(ISNUMBER(AVERAGEIFS(ObservedSpeciesData!L$2:L$4955,ObservedSpeciesData!$A$2:$A$4955,$A1505,ObservedSpeciesData!$D$2:$D$4955,$D1505)),AVERAGEIFS(ObservedSpeciesData!L$2:L$4955,ObservedSpeciesData!$A$2:$A$4955,$A1505,ObservedSpeciesData!$D$2:$D$4955,$D1505),"")</f>
        <v>1592</v>
      </c>
      <c r="M1505" s="23">
        <f>IF(ISNUMBER(AVERAGEIFS(ObservedSpeciesData!M$2:M$4955,ObservedSpeciesData!$A$2:$A$4955,$A1505,ObservedSpeciesData!$D$2:$D$4955,$D1505)),AVERAGEIFS(ObservedSpeciesData!M$2:M$4955,ObservedSpeciesData!$A$2:$A$4955,$A1505,ObservedSpeciesData!$D$2:$D$4955,$D1505),"")</f>
        <v>159.19999999999999</v>
      </c>
      <c r="N1505" s="23" t="str">
        <f>IF(ISNUMBER(AVERAGEIFS(ObservedSpeciesData!N$2:N$4955,ObservedSpeciesData!$A$2:$A$4955,$A1505,ObservedSpeciesData!$D$2:$D$4955,$D1505)),AVERAGEIFS(ObservedSpeciesData!N$2:N$4955,ObservedSpeciesData!$A$2:$A$4955,$A1505,ObservedSpeciesData!$D$2:$D$4955,$D1505),"")</f>
        <v/>
      </c>
      <c r="O1505" s="23" t="str">
        <f>IF(ISNUMBER(AVERAGEIFS(ObservedSpeciesData!O$2:O$4955,ObservedSpeciesData!$A$2:$A$4955,$A1505,ObservedSpeciesData!$D$2:$D$4955,$D1505)),AVERAGEIFS(ObservedSpeciesData!O$2:O$4955,ObservedSpeciesData!$A$2:$A$4955,$A1505,ObservedSpeciesData!$D$2:$D$4955,$D1505),"")</f>
        <v/>
      </c>
      <c r="P1505" s="23" t="str">
        <f>IF(ISNUMBER(AVERAGEIFS(ObservedSpeciesData!P$2:P$4955,ObservedSpeciesData!$A$2:$A$4955,$A1505,ObservedSpeciesData!$C$2:$C$4955,$C1505,ObservedSpeciesData!$D$2:$D$4955,$D1505)),AVERAGEIFS(ObservedSpeciesData!P$2:P$4955,ObservedSpeciesData!$A$2:$A$4955,$A1505,ObservedSpeciesData!$C$2:$C$4955,$C1505,ObservedSpeciesData!$D$2:$D$4955,$D1505),"")</f>
        <v/>
      </c>
      <c r="Q1505" s="23"/>
      <c r="R1505" s="25" t="str">
        <f>IF(ISNUMBER(AVERAGEIFS(ObservedSpeciesData!R$2:R$4955,ObservedSpeciesData!$A$2:$A$4955,$A1505,ObservedSpeciesData!$D$2:$D$4955,$D1505)),AVERAGEIFS(ObservedSpeciesData!R$2:R$4955,ObservedSpeciesData!$A$2:$A$4955,$A1505,ObservedSpeciesData!$D$2:$D$4955,$D1505),"")</f>
        <v/>
      </c>
      <c r="S1505" s="25" t="str">
        <f>IF(ISNUMBER(AVERAGEIFS(ObservedSpeciesData!S$2:S$4955,ObservedSpeciesData!$A$2:$A$4955,$A1505,ObservedSpeciesData!$D$2:$D$4955,$D1505)),AVERAGEIFS(ObservedSpeciesData!S$2:S$4955,ObservedSpeciesData!$A$2:$A$4955,$A1505,ObservedSpeciesData!$D$2:$D$4955,$D1505),"")</f>
        <v/>
      </c>
      <c r="T1505" s="23" t="str">
        <f>IF(ISNUMBER(AVERAGEIFS(ObservedSpeciesData!T$2:T$4955,ObservedSpeciesData!$A$2:$A$4955,$A1505,ObservedSpeciesData!$D$2:$D$4955,$D1505)),AVERAGEIFS(ObservedSpeciesData!T$2:T$4955,ObservedSpeciesData!$A$2:$A$4955,$A1505,ObservedSpeciesData!$D$2:$D$4955,$D1505),"")</f>
        <v/>
      </c>
      <c r="U1505" s="24" t="str">
        <f>IF(ISNUMBER(AVERAGEIFS(ObservedSpeciesData!U$2:U$4955,ObservedSpeciesData!$A$2:$A$4955,$A1505,ObservedSpeciesData!$C$2:$C$4955,$C1505,ObservedSpeciesData!$D$2:$D$4955,$D1505)),AVERAGEIFS(ObservedSpeciesData!U$2:U$4955,ObservedSpeciesData!$A$2:$A$4955,$A1505,ObservedSpeciesData!$C$2:$C$4955,$C1505,ObservedSpeciesData!$D$2:$D$4955,$D1505),"")</f>
        <v/>
      </c>
      <c r="V1505" s="23" t="str">
        <f>IF(ISNUMBER(AVERAGEIFS(ObservedSpeciesData!V$2:V$4955,ObservedSpeciesData!$A$2:$A$4955,$A1505,ObservedSpeciesData!$D$2:$D$4955,$D1505)),AVERAGEIFS(ObservedSpeciesData!V$2:V$4955,ObservedSpeciesData!$A$2:$A$4955,$A1505,ObservedSpeciesData!$D$2:$D$4955,$D1505),"")</f>
        <v/>
      </c>
      <c r="W1505" s="23" t="str">
        <f>IF(ISNUMBER(AVERAGEIFS(ObservedSpeciesData!W$2:W$4955,ObservedSpeciesData!$A$2:$A$4955,$A1505,ObservedSpeciesData!$D$2:$D$4955,$D1505)),AVERAGEIFS(ObservedSpeciesData!W$2:W$4955,ObservedSpeciesData!$A$2:$A$4955,$A1505,ObservedSpeciesData!$D$2:$D$4955,$D1505),"")</f>
        <v/>
      </c>
      <c r="X1505" s="23" t="str">
        <f>IF(ISNUMBER(AVERAGEIFS(ObservedSpeciesData!X$2:X$4955,ObservedSpeciesData!$A$2:$A$4955,$A1505,ObservedSpeciesData!$D$2:$D$4955,$D1505)),AVERAGEIFS(ObservedSpeciesData!X$2:X$4955,ObservedSpeciesData!$A$2:$A$4955,$A1505,ObservedSpeciesData!$D$2:$D$4955,$D1505),"")</f>
        <v/>
      </c>
      <c r="Y1505" s="23" t="str">
        <f>IF(ISNUMBER(AVERAGEIFS(ObservedSpeciesData!Y$2:Y$4955,ObservedSpeciesData!$A$2:$A$4955,$A1505,ObservedSpeciesData!$D$2:$D$4955,$D1505)),AVERAGEIFS(ObservedSpeciesData!Y$2:Y$4955,ObservedSpeciesData!$A$2:$A$4955,$A1505,ObservedSpeciesData!$D$2:$D$4955,$D1505),"")</f>
        <v/>
      </c>
      <c r="Z1505" s="23" t="str">
        <f>IF(ISNUMBER(AVERAGEIFS(ObservedSpeciesData!Z$2:Z$4955,ObservedSpeciesData!$A$2:$A$4955,$A1505,ObservedSpeciesData!$D$2:$D$4955,$D1505)),AVERAGEIFS(ObservedSpeciesData!Z$2:Z$4955,ObservedSpeciesData!$A$2:$A$4955,$A1505,ObservedSpeciesData!$D$2:$D$4955,$D1505),"")</f>
        <v/>
      </c>
      <c r="AA1505" s="23" t="str">
        <f>IF(ISNUMBER(AVERAGEIFS(ObservedSpeciesData!AA$2:AA$4955,ObservedSpeciesData!$A$2:$A$4955,$A1505,ObservedSpeciesData!$D$2:$D$4955,$D1505)),AVERAGEIFS(ObservedSpeciesData!AA$2:AA$4955,ObservedSpeciesData!$A$2:$A$4955,$A1505,ObservedSpeciesData!$D$2:$D$4955,$D1505),"")</f>
        <v/>
      </c>
      <c r="AB1505" s="24" t="str">
        <f>IF(ISNUMBER(AVERAGEIFS(ObservedSpeciesData!AB$2:AB$4955,ObservedSpeciesData!$A$2:$A$4955,$A1505,ObservedSpeciesData!$D$2:$D$4955,$D1505)),AVERAGEIFS(ObservedSpeciesData!AB$2:AB$4955,ObservedSpeciesData!$A$2:$A$4955,$A1505,ObservedSpeciesData!$D$2:$D$4955,$D1505),"")</f>
        <v/>
      </c>
      <c r="AC1505" s="24" t="str">
        <f>IF(ISNUMBER(AVERAGEIFS(ObservedSpeciesData!AC$2:AC$4955,ObservedSpeciesData!$A$2:$A$4955,$A1505,ObservedSpeciesData!$D$2:$D$4955,$D1505)),AVERAGEIFS(ObservedSpeciesData!AC$2:AC$4955,ObservedSpeciesData!$A$2:$A$4955,$A1505,ObservedSpeciesData!$D$2:$D$4955,$D1505),"")</f>
        <v/>
      </c>
      <c r="AD1505" s="23" t="str">
        <f>IF(ISNUMBER(AVERAGEIFS(ObservedSpeciesData!AD$2:AD$4955,ObservedSpeciesData!$A$2:$A$4955,$A1505,ObservedSpeciesData!$D$2:$D$4955,$D1505)),AVERAGEIFS(ObservedSpeciesData!AD$2:AD$4955,ObservedSpeciesData!$A$2:$A$4955,$A1505,ObservedSpeciesData!$D$2:$D$4955,$D1505),"")</f>
        <v/>
      </c>
      <c r="AE1505" s="24" t="str">
        <f>IF(ISNUMBER(AVERAGEIFS(ObservedSpeciesData!AE$2:AE$4955,ObservedSpeciesData!$A$2:$A$4955,$A1505,ObservedSpeciesData!$D$2:$D$4955,$D1505)),AVERAGEIFS(ObservedSpeciesData!AE$2:AE$4955,ObservedSpeciesData!$A$2:$A$4955,$A1505,ObservedSpeciesData!$D$2:$D$4955,$D1505),"")</f>
        <v/>
      </c>
      <c r="AF1505" s="23"/>
      <c r="AG1505" s="24"/>
      <c r="AH1505" s="23" t="str">
        <f>IF(ISNUMBER(AVERAGEIFS(ObservedSpeciesData!AH$2:AH$4955,ObservedSpeciesData!$A$2:$A$4955,$A1505,ObservedSpeciesData!$D$2:$D$4955,$D1505)),AVERAGEIFS(ObservedSpeciesData!AH$2:AH$4955,ObservedSpeciesData!$A$2:$A$4955,$A1505,ObservedSpeciesData!$D$2:$D$4955,$D1505),"")</f>
        <v/>
      </c>
      <c r="AI1505" s="23" t="str">
        <f>IF(ISNUMBER(AVERAGEIFS(ObservedSpeciesData!AI$2:AI$4955,ObservedSpeciesData!$A$2:$A$4955,$A1505,ObservedSpeciesData!$C$2:$C$4955,$C1505,ObservedSpeciesData!$D$2:$D$4955,$D1505)),AVERAGEIFS(ObservedSpeciesData!AI$2:AI$4955,ObservedSpeciesData!$A$2:$A$4955,$A1505,ObservedSpeciesData!$C$2:$C$4955,$C1505,ObservedSpeciesData!$D$2:$D$4955,$D1505),"")</f>
        <v/>
      </c>
      <c r="AJ1505" s="2">
        <f>COUNTIFS(ObservedSpeciesData!$A$2:$A$828,$A1505,ObservedSpeciesData!$D$2:$D$828,$D1505)</f>
        <v>0</v>
      </c>
      <c r="AK1505" s="2">
        <f t="shared" si="23"/>
        <v>1</v>
      </c>
    </row>
    <row r="1506" spans="1:37" x14ac:dyDescent="0.25">
      <c r="A1506" s="14" t="s">
        <v>82</v>
      </c>
      <c r="B1506" t="s">
        <v>80</v>
      </c>
      <c r="C1506" t="s">
        <v>79</v>
      </c>
      <c r="D1506" s="13">
        <v>42496</v>
      </c>
      <c r="E1506">
        <v>1</v>
      </c>
      <c r="F1506">
        <v>350</v>
      </c>
      <c r="G1506" s="2" t="s">
        <v>87</v>
      </c>
      <c r="H1506" s="2" t="s">
        <v>13</v>
      </c>
      <c r="I1506">
        <v>14</v>
      </c>
      <c r="J1506" s="2" t="s">
        <v>88</v>
      </c>
      <c r="K1506" s="2">
        <f>IF(ISNUMBER(AVERAGEIFS(ObservedSpeciesData!K$2:K$4955,ObservedSpeciesData!$A$2:$A$4955,$A1506,ObservedSpeciesData!$D$2:$D$4955,$D1506)),AVERAGEIFS(ObservedSpeciesData!K$2:K$4955,ObservedSpeciesData!$A$2:$A$4955,$A1506,ObservedSpeciesData!$D$2:$D$4955,$D1506),"")</f>
        <v>315</v>
      </c>
      <c r="L1506" s="26">
        <f>IF(ISNUMBER(AVERAGEIFS(ObservedSpeciesData!L$2:L$4955,ObservedSpeciesData!$A$2:$A$4955,$A1506,ObservedSpeciesData!$D$2:$D$4955,$D1506)),AVERAGEIFS(ObservedSpeciesData!L$2:L$4955,ObservedSpeciesData!$A$2:$A$4955,$A1506,ObservedSpeciesData!$D$2:$D$4955,$D1506),"")</f>
        <v>1629.3333333333333</v>
      </c>
      <c r="M1506" s="23">
        <f>IF(ISNUMBER(AVERAGEIFS(ObservedSpeciesData!M$2:M$4955,ObservedSpeciesData!$A$2:$A$4955,$A1506,ObservedSpeciesData!$D$2:$D$4955,$D1506)),AVERAGEIFS(ObservedSpeciesData!M$2:M$4955,ObservedSpeciesData!$A$2:$A$4955,$A1506,ObservedSpeciesData!$D$2:$D$4955,$D1506),"")</f>
        <v>162.93333333333331</v>
      </c>
      <c r="N1506" s="23" t="str">
        <f>IF(ISNUMBER(AVERAGEIFS(ObservedSpeciesData!N$2:N$4955,ObservedSpeciesData!$A$2:$A$4955,$A1506,ObservedSpeciesData!$D$2:$D$4955,$D1506)),AVERAGEIFS(ObservedSpeciesData!N$2:N$4955,ObservedSpeciesData!$A$2:$A$4955,$A1506,ObservedSpeciesData!$D$2:$D$4955,$D1506),"")</f>
        <v/>
      </c>
      <c r="O1506" s="23" t="str">
        <f>IF(ISNUMBER(AVERAGEIFS(ObservedSpeciesData!O$2:O$4955,ObservedSpeciesData!$A$2:$A$4955,$A1506,ObservedSpeciesData!$D$2:$D$4955,$D1506)),AVERAGEIFS(ObservedSpeciesData!O$2:O$4955,ObservedSpeciesData!$A$2:$A$4955,$A1506,ObservedSpeciesData!$D$2:$D$4955,$D1506),"")</f>
        <v/>
      </c>
      <c r="P1506" s="23" t="str">
        <f>IF(ISNUMBER(AVERAGEIFS(ObservedSpeciesData!P$2:P$4955,ObservedSpeciesData!$A$2:$A$4955,$A1506,ObservedSpeciesData!$C$2:$C$4955,$C1506,ObservedSpeciesData!$D$2:$D$4955,$D1506)),AVERAGEIFS(ObservedSpeciesData!P$2:P$4955,ObservedSpeciesData!$A$2:$A$4955,$A1506,ObservedSpeciesData!$C$2:$C$4955,$C1506,ObservedSpeciesData!$D$2:$D$4955,$D1506),"")</f>
        <v/>
      </c>
      <c r="Q1506" s="23"/>
      <c r="R1506" s="25" t="str">
        <f>IF(ISNUMBER(AVERAGEIFS(ObservedSpeciesData!R$2:R$4955,ObservedSpeciesData!$A$2:$A$4955,$A1506,ObservedSpeciesData!$D$2:$D$4955,$D1506)),AVERAGEIFS(ObservedSpeciesData!R$2:R$4955,ObservedSpeciesData!$A$2:$A$4955,$A1506,ObservedSpeciesData!$D$2:$D$4955,$D1506),"")</f>
        <v/>
      </c>
      <c r="S1506" s="25" t="str">
        <f>IF(ISNUMBER(AVERAGEIFS(ObservedSpeciesData!S$2:S$4955,ObservedSpeciesData!$A$2:$A$4955,$A1506,ObservedSpeciesData!$D$2:$D$4955,$D1506)),AVERAGEIFS(ObservedSpeciesData!S$2:S$4955,ObservedSpeciesData!$A$2:$A$4955,$A1506,ObservedSpeciesData!$D$2:$D$4955,$D1506),"")</f>
        <v/>
      </c>
      <c r="T1506" s="23" t="str">
        <f>IF(ISNUMBER(AVERAGEIFS(ObservedSpeciesData!T$2:T$4955,ObservedSpeciesData!$A$2:$A$4955,$A1506,ObservedSpeciesData!$D$2:$D$4955,$D1506)),AVERAGEIFS(ObservedSpeciesData!T$2:T$4955,ObservedSpeciesData!$A$2:$A$4955,$A1506,ObservedSpeciesData!$D$2:$D$4955,$D1506),"")</f>
        <v/>
      </c>
      <c r="U1506" s="24" t="str">
        <f>IF(ISNUMBER(AVERAGEIFS(ObservedSpeciesData!U$2:U$4955,ObservedSpeciesData!$A$2:$A$4955,$A1506,ObservedSpeciesData!$C$2:$C$4955,$C1506,ObservedSpeciesData!$D$2:$D$4955,$D1506)),AVERAGEIFS(ObservedSpeciesData!U$2:U$4955,ObservedSpeciesData!$A$2:$A$4955,$A1506,ObservedSpeciesData!$C$2:$C$4955,$C1506,ObservedSpeciesData!$D$2:$D$4955,$D1506),"")</f>
        <v/>
      </c>
      <c r="V1506" s="23" t="str">
        <f>IF(ISNUMBER(AVERAGEIFS(ObservedSpeciesData!V$2:V$4955,ObservedSpeciesData!$A$2:$A$4955,$A1506,ObservedSpeciesData!$D$2:$D$4955,$D1506)),AVERAGEIFS(ObservedSpeciesData!V$2:V$4955,ObservedSpeciesData!$A$2:$A$4955,$A1506,ObservedSpeciesData!$D$2:$D$4955,$D1506),"")</f>
        <v/>
      </c>
      <c r="W1506" s="23" t="str">
        <f>IF(ISNUMBER(AVERAGEIFS(ObservedSpeciesData!W$2:W$4955,ObservedSpeciesData!$A$2:$A$4955,$A1506,ObservedSpeciesData!$D$2:$D$4955,$D1506)),AVERAGEIFS(ObservedSpeciesData!W$2:W$4955,ObservedSpeciesData!$A$2:$A$4955,$A1506,ObservedSpeciesData!$D$2:$D$4955,$D1506),"")</f>
        <v/>
      </c>
      <c r="X1506" s="23" t="str">
        <f>IF(ISNUMBER(AVERAGEIFS(ObservedSpeciesData!X$2:X$4955,ObservedSpeciesData!$A$2:$A$4955,$A1506,ObservedSpeciesData!$D$2:$D$4955,$D1506)),AVERAGEIFS(ObservedSpeciesData!X$2:X$4955,ObservedSpeciesData!$A$2:$A$4955,$A1506,ObservedSpeciesData!$D$2:$D$4955,$D1506),"")</f>
        <v/>
      </c>
      <c r="Y1506" s="23" t="str">
        <f>IF(ISNUMBER(AVERAGEIFS(ObservedSpeciesData!Y$2:Y$4955,ObservedSpeciesData!$A$2:$A$4955,$A1506,ObservedSpeciesData!$D$2:$D$4955,$D1506)),AVERAGEIFS(ObservedSpeciesData!Y$2:Y$4955,ObservedSpeciesData!$A$2:$A$4955,$A1506,ObservedSpeciesData!$D$2:$D$4955,$D1506),"")</f>
        <v/>
      </c>
      <c r="Z1506" s="23" t="str">
        <f>IF(ISNUMBER(AVERAGEIFS(ObservedSpeciesData!Z$2:Z$4955,ObservedSpeciesData!$A$2:$A$4955,$A1506,ObservedSpeciesData!$D$2:$D$4955,$D1506)),AVERAGEIFS(ObservedSpeciesData!Z$2:Z$4955,ObservedSpeciesData!$A$2:$A$4955,$A1506,ObservedSpeciesData!$D$2:$D$4955,$D1506),"")</f>
        <v/>
      </c>
      <c r="AA1506" s="23" t="str">
        <f>IF(ISNUMBER(AVERAGEIFS(ObservedSpeciesData!AA$2:AA$4955,ObservedSpeciesData!$A$2:$A$4955,$A1506,ObservedSpeciesData!$D$2:$D$4955,$D1506)),AVERAGEIFS(ObservedSpeciesData!AA$2:AA$4955,ObservedSpeciesData!$A$2:$A$4955,$A1506,ObservedSpeciesData!$D$2:$D$4955,$D1506),"")</f>
        <v/>
      </c>
      <c r="AB1506" s="24" t="str">
        <f>IF(ISNUMBER(AVERAGEIFS(ObservedSpeciesData!AB$2:AB$4955,ObservedSpeciesData!$A$2:$A$4955,$A1506,ObservedSpeciesData!$D$2:$D$4955,$D1506)),AVERAGEIFS(ObservedSpeciesData!AB$2:AB$4955,ObservedSpeciesData!$A$2:$A$4955,$A1506,ObservedSpeciesData!$D$2:$D$4955,$D1506),"")</f>
        <v/>
      </c>
      <c r="AC1506" s="24" t="str">
        <f>IF(ISNUMBER(AVERAGEIFS(ObservedSpeciesData!AC$2:AC$4955,ObservedSpeciesData!$A$2:$A$4955,$A1506,ObservedSpeciesData!$D$2:$D$4955,$D1506)),AVERAGEIFS(ObservedSpeciesData!AC$2:AC$4955,ObservedSpeciesData!$A$2:$A$4955,$A1506,ObservedSpeciesData!$D$2:$D$4955,$D1506),"")</f>
        <v/>
      </c>
      <c r="AD1506" s="23" t="str">
        <f>IF(ISNUMBER(AVERAGEIFS(ObservedSpeciesData!AD$2:AD$4955,ObservedSpeciesData!$A$2:$A$4955,$A1506,ObservedSpeciesData!$D$2:$D$4955,$D1506)),AVERAGEIFS(ObservedSpeciesData!AD$2:AD$4955,ObservedSpeciesData!$A$2:$A$4955,$A1506,ObservedSpeciesData!$D$2:$D$4955,$D1506),"")</f>
        <v/>
      </c>
      <c r="AE1506" s="24" t="str">
        <f>IF(ISNUMBER(AVERAGEIFS(ObservedSpeciesData!AE$2:AE$4955,ObservedSpeciesData!$A$2:$A$4955,$A1506,ObservedSpeciesData!$D$2:$D$4955,$D1506)),AVERAGEIFS(ObservedSpeciesData!AE$2:AE$4955,ObservedSpeciesData!$A$2:$A$4955,$A1506,ObservedSpeciesData!$D$2:$D$4955,$D1506),"")</f>
        <v/>
      </c>
      <c r="AF1506" s="23"/>
      <c r="AG1506" s="24"/>
      <c r="AH1506" s="23" t="str">
        <f>IF(ISNUMBER(AVERAGEIFS(ObservedSpeciesData!AH$2:AH$4955,ObservedSpeciesData!$A$2:$A$4955,$A1506,ObservedSpeciesData!$D$2:$D$4955,$D1506)),AVERAGEIFS(ObservedSpeciesData!AH$2:AH$4955,ObservedSpeciesData!$A$2:$A$4955,$A1506,ObservedSpeciesData!$D$2:$D$4955,$D1506),"")</f>
        <v/>
      </c>
      <c r="AI1506" s="23" t="str">
        <f>IF(ISNUMBER(AVERAGEIFS(ObservedSpeciesData!AI$2:AI$4955,ObservedSpeciesData!$A$2:$A$4955,$A1506,ObservedSpeciesData!$C$2:$C$4955,$C1506,ObservedSpeciesData!$D$2:$D$4955,$D1506)),AVERAGEIFS(ObservedSpeciesData!AI$2:AI$4955,ObservedSpeciesData!$A$2:$A$4955,$A1506,ObservedSpeciesData!$C$2:$C$4955,$C1506,ObservedSpeciesData!$D$2:$D$4955,$D1506),"")</f>
        <v/>
      </c>
      <c r="AJ1506" s="2">
        <f>COUNTIFS(ObservedSpeciesData!$A$2:$A$828,$A1506,ObservedSpeciesData!$D$2:$D$828,$D1506)</f>
        <v>0</v>
      </c>
      <c r="AK1506" s="2">
        <f t="shared" si="23"/>
        <v>1</v>
      </c>
    </row>
    <row r="1507" spans="1:37" x14ac:dyDescent="0.25">
      <c r="A1507" s="14" t="s">
        <v>81</v>
      </c>
      <c r="B1507" t="s">
        <v>80</v>
      </c>
      <c r="C1507" t="s">
        <v>79</v>
      </c>
      <c r="D1507" s="13">
        <v>42496</v>
      </c>
      <c r="E1507">
        <v>1</v>
      </c>
      <c r="F1507">
        <v>500</v>
      </c>
      <c r="G1507" s="2" t="s">
        <v>87</v>
      </c>
      <c r="H1507" s="2" t="s">
        <v>13</v>
      </c>
      <c r="I1507">
        <v>14</v>
      </c>
      <c r="J1507" s="2" t="s">
        <v>88</v>
      </c>
      <c r="K1507" s="2">
        <f>IF(ISNUMBER(AVERAGEIFS(ObservedSpeciesData!K$2:K$4955,ObservedSpeciesData!$A$2:$A$4955,$A1507,ObservedSpeciesData!$D$2:$D$4955,$D1507)),AVERAGEIFS(ObservedSpeciesData!K$2:K$4955,ObservedSpeciesData!$A$2:$A$4955,$A1507,ObservedSpeciesData!$D$2:$D$4955,$D1507),"")</f>
        <v>450</v>
      </c>
      <c r="L1507" s="26">
        <f>IF(ISNUMBER(AVERAGEIFS(ObservedSpeciesData!L$2:L$4955,ObservedSpeciesData!$A$2:$A$4955,$A1507,ObservedSpeciesData!$D$2:$D$4955,$D1507)),AVERAGEIFS(ObservedSpeciesData!L$2:L$4955,ObservedSpeciesData!$A$2:$A$4955,$A1507,ObservedSpeciesData!$D$2:$D$4955,$D1507),"")</f>
        <v>1526.6666666666667</v>
      </c>
      <c r="M1507" s="23">
        <f>IF(ISNUMBER(AVERAGEIFS(ObservedSpeciesData!M$2:M$4955,ObservedSpeciesData!$A$2:$A$4955,$A1507,ObservedSpeciesData!$D$2:$D$4955,$D1507)),AVERAGEIFS(ObservedSpeciesData!M$2:M$4955,ObservedSpeciesData!$A$2:$A$4955,$A1507,ObservedSpeciesData!$D$2:$D$4955,$D1507),"")</f>
        <v>152.66666666666666</v>
      </c>
      <c r="N1507" s="23" t="str">
        <f>IF(ISNUMBER(AVERAGEIFS(ObservedSpeciesData!N$2:N$4955,ObservedSpeciesData!$A$2:$A$4955,$A1507,ObservedSpeciesData!$D$2:$D$4955,$D1507)),AVERAGEIFS(ObservedSpeciesData!N$2:N$4955,ObservedSpeciesData!$A$2:$A$4955,$A1507,ObservedSpeciesData!$D$2:$D$4955,$D1507),"")</f>
        <v/>
      </c>
      <c r="O1507" s="23" t="str">
        <f>IF(ISNUMBER(AVERAGEIFS(ObservedSpeciesData!O$2:O$4955,ObservedSpeciesData!$A$2:$A$4955,$A1507,ObservedSpeciesData!$D$2:$D$4955,$D1507)),AVERAGEIFS(ObservedSpeciesData!O$2:O$4955,ObservedSpeciesData!$A$2:$A$4955,$A1507,ObservedSpeciesData!$D$2:$D$4955,$D1507),"")</f>
        <v/>
      </c>
      <c r="P1507" s="23" t="str">
        <f>IF(ISNUMBER(AVERAGEIFS(ObservedSpeciesData!P$2:P$4955,ObservedSpeciesData!$A$2:$A$4955,$A1507,ObservedSpeciesData!$C$2:$C$4955,$C1507,ObservedSpeciesData!$D$2:$D$4955,$D1507)),AVERAGEIFS(ObservedSpeciesData!P$2:P$4955,ObservedSpeciesData!$A$2:$A$4955,$A1507,ObservedSpeciesData!$C$2:$C$4955,$C1507,ObservedSpeciesData!$D$2:$D$4955,$D1507),"")</f>
        <v/>
      </c>
      <c r="Q1507" s="23"/>
      <c r="R1507" s="25" t="str">
        <f>IF(ISNUMBER(AVERAGEIFS(ObservedSpeciesData!R$2:R$4955,ObservedSpeciesData!$A$2:$A$4955,$A1507,ObservedSpeciesData!$D$2:$D$4955,$D1507)),AVERAGEIFS(ObservedSpeciesData!R$2:R$4955,ObservedSpeciesData!$A$2:$A$4955,$A1507,ObservedSpeciesData!$D$2:$D$4955,$D1507),"")</f>
        <v/>
      </c>
      <c r="S1507" s="25" t="str">
        <f>IF(ISNUMBER(AVERAGEIFS(ObservedSpeciesData!S$2:S$4955,ObservedSpeciesData!$A$2:$A$4955,$A1507,ObservedSpeciesData!$D$2:$D$4955,$D1507)),AVERAGEIFS(ObservedSpeciesData!S$2:S$4955,ObservedSpeciesData!$A$2:$A$4955,$A1507,ObservedSpeciesData!$D$2:$D$4955,$D1507),"")</f>
        <v/>
      </c>
      <c r="T1507" s="23" t="str">
        <f>IF(ISNUMBER(AVERAGEIFS(ObservedSpeciesData!T$2:T$4955,ObservedSpeciesData!$A$2:$A$4955,$A1507,ObservedSpeciesData!$D$2:$D$4955,$D1507)),AVERAGEIFS(ObservedSpeciesData!T$2:T$4955,ObservedSpeciesData!$A$2:$A$4955,$A1507,ObservedSpeciesData!$D$2:$D$4955,$D1507),"")</f>
        <v/>
      </c>
      <c r="U1507" s="24" t="str">
        <f>IF(ISNUMBER(AVERAGEIFS(ObservedSpeciesData!U$2:U$4955,ObservedSpeciesData!$A$2:$A$4955,$A1507,ObservedSpeciesData!$C$2:$C$4955,$C1507,ObservedSpeciesData!$D$2:$D$4955,$D1507)),AVERAGEIFS(ObservedSpeciesData!U$2:U$4955,ObservedSpeciesData!$A$2:$A$4955,$A1507,ObservedSpeciesData!$C$2:$C$4955,$C1507,ObservedSpeciesData!$D$2:$D$4955,$D1507),"")</f>
        <v/>
      </c>
      <c r="V1507" s="23" t="str">
        <f>IF(ISNUMBER(AVERAGEIFS(ObservedSpeciesData!V$2:V$4955,ObservedSpeciesData!$A$2:$A$4955,$A1507,ObservedSpeciesData!$D$2:$D$4955,$D1507)),AVERAGEIFS(ObservedSpeciesData!V$2:V$4955,ObservedSpeciesData!$A$2:$A$4955,$A1507,ObservedSpeciesData!$D$2:$D$4955,$D1507),"")</f>
        <v/>
      </c>
      <c r="W1507" s="23" t="str">
        <f>IF(ISNUMBER(AVERAGEIFS(ObservedSpeciesData!W$2:W$4955,ObservedSpeciesData!$A$2:$A$4955,$A1507,ObservedSpeciesData!$D$2:$D$4955,$D1507)),AVERAGEIFS(ObservedSpeciesData!W$2:W$4955,ObservedSpeciesData!$A$2:$A$4955,$A1507,ObservedSpeciesData!$D$2:$D$4955,$D1507),"")</f>
        <v/>
      </c>
      <c r="X1507" s="23" t="str">
        <f>IF(ISNUMBER(AVERAGEIFS(ObservedSpeciesData!X$2:X$4955,ObservedSpeciesData!$A$2:$A$4955,$A1507,ObservedSpeciesData!$D$2:$D$4955,$D1507)),AVERAGEIFS(ObservedSpeciesData!X$2:X$4955,ObservedSpeciesData!$A$2:$A$4955,$A1507,ObservedSpeciesData!$D$2:$D$4955,$D1507),"")</f>
        <v/>
      </c>
      <c r="Y1507" s="23" t="str">
        <f>IF(ISNUMBER(AVERAGEIFS(ObservedSpeciesData!Y$2:Y$4955,ObservedSpeciesData!$A$2:$A$4955,$A1507,ObservedSpeciesData!$D$2:$D$4955,$D1507)),AVERAGEIFS(ObservedSpeciesData!Y$2:Y$4955,ObservedSpeciesData!$A$2:$A$4955,$A1507,ObservedSpeciesData!$D$2:$D$4955,$D1507),"")</f>
        <v/>
      </c>
      <c r="Z1507" s="23" t="str">
        <f>IF(ISNUMBER(AVERAGEIFS(ObservedSpeciesData!Z$2:Z$4955,ObservedSpeciesData!$A$2:$A$4955,$A1507,ObservedSpeciesData!$D$2:$D$4955,$D1507)),AVERAGEIFS(ObservedSpeciesData!Z$2:Z$4955,ObservedSpeciesData!$A$2:$A$4955,$A1507,ObservedSpeciesData!$D$2:$D$4955,$D1507),"")</f>
        <v/>
      </c>
      <c r="AA1507" s="23" t="str">
        <f>IF(ISNUMBER(AVERAGEIFS(ObservedSpeciesData!AA$2:AA$4955,ObservedSpeciesData!$A$2:$A$4955,$A1507,ObservedSpeciesData!$D$2:$D$4955,$D1507)),AVERAGEIFS(ObservedSpeciesData!AA$2:AA$4955,ObservedSpeciesData!$A$2:$A$4955,$A1507,ObservedSpeciesData!$D$2:$D$4955,$D1507),"")</f>
        <v/>
      </c>
      <c r="AB1507" s="24" t="str">
        <f>IF(ISNUMBER(AVERAGEIFS(ObservedSpeciesData!AB$2:AB$4955,ObservedSpeciesData!$A$2:$A$4955,$A1507,ObservedSpeciesData!$D$2:$D$4955,$D1507)),AVERAGEIFS(ObservedSpeciesData!AB$2:AB$4955,ObservedSpeciesData!$A$2:$A$4955,$A1507,ObservedSpeciesData!$D$2:$D$4955,$D1507),"")</f>
        <v/>
      </c>
      <c r="AC1507" s="24" t="str">
        <f>IF(ISNUMBER(AVERAGEIFS(ObservedSpeciesData!AC$2:AC$4955,ObservedSpeciesData!$A$2:$A$4955,$A1507,ObservedSpeciesData!$D$2:$D$4955,$D1507)),AVERAGEIFS(ObservedSpeciesData!AC$2:AC$4955,ObservedSpeciesData!$A$2:$A$4955,$A1507,ObservedSpeciesData!$D$2:$D$4955,$D1507),"")</f>
        <v/>
      </c>
      <c r="AD1507" s="23" t="str">
        <f>IF(ISNUMBER(AVERAGEIFS(ObservedSpeciesData!AD$2:AD$4955,ObservedSpeciesData!$A$2:$A$4955,$A1507,ObservedSpeciesData!$D$2:$D$4955,$D1507)),AVERAGEIFS(ObservedSpeciesData!AD$2:AD$4955,ObservedSpeciesData!$A$2:$A$4955,$A1507,ObservedSpeciesData!$D$2:$D$4955,$D1507),"")</f>
        <v/>
      </c>
      <c r="AE1507" s="24" t="str">
        <f>IF(ISNUMBER(AVERAGEIFS(ObservedSpeciesData!AE$2:AE$4955,ObservedSpeciesData!$A$2:$A$4955,$A1507,ObservedSpeciesData!$D$2:$D$4955,$D1507)),AVERAGEIFS(ObservedSpeciesData!AE$2:AE$4955,ObservedSpeciesData!$A$2:$A$4955,$A1507,ObservedSpeciesData!$D$2:$D$4955,$D1507),"")</f>
        <v/>
      </c>
      <c r="AF1507" s="23"/>
      <c r="AG1507" s="24"/>
      <c r="AH1507" s="23" t="str">
        <f>IF(ISNUMBER(AVERAGEIFS(ObservedSpeciesData!AH$2:AH$4955,ObservedSpeciesData!$A$2:$A$4955,$A1507,ObservedSpeciesData!$D$2:$D$4955,$D1507)),AVERAGEIFS(ObservedSpeciesData!AH$2:AH$4955,ObservedSpeciesData!$A$2:$A$4955,$A1507,ObservedSpeciesData!$D$2:$D$4955,$D1507),"")</f>
        <v/>
      </c>
      <c r="AI1507" s="23" t="str">
        <f>IF(ISNUMBER(AVERAGEIFS(ObservedSpeciesData!AI$2:AI$4955,ObservedSpeciesData!$A$2:$A$4955,$A1507,ObservedSpeciesData!$C$2:$C$4955,$C1507,ObservedSpeciesData!$D$2:$D$4955,$D1507)),AVERAGEIFS(ObservedSpeciesData!AI$2:AI$4955,ObservedSpeciesData!$A$2:$A$4955,$A1507,ObservedSpeciesData!$C$2:$C$4955,$C1507,ObservedSpeciesData!$D$2:$D$4955,$D1507),"")</f>
        <v/>
      </c>
      <c r="AJ1507" s="2">
        <f>COUNTIFS(ObservedSpeciesData!$A$2:$A$828,$A1507,ObservedSpeciesData!$D$2:$D$828,$D1507)</f>
        <v>0</v>
      </c>
      <c r="AK1507" s="2">
        <f t="shared" si="23"/>
        <v>1</v>
      </c>
    </row>
    <row r="1508" spans="1:37" x14ac:dyDescent="0.25">
      <c r="A1508" s="14" t="s">
        <v>86</v>
      </c>
      <c r="B1508" t="s">
        <v>80</v>
      </c>
      <c r="C1508" t="s">
        <v>79</v>
      </c>
      <c r="D1508" s="13">
        <v>42510</v>
      </c>
      <c r="E1508">
        <v>1</v>
      </c>
      <c r="F1508">
        <v>0</v>
      </c>
      <c r="G1508" s="2" t="s">
        <v>87</v>
      </c>
      <c r="H1508" s="2" t="s">
        <v>13</v>
      </c>
      <c r="I1508">
        <v>14</v>
      </c>
      <c r="J1508" s="2" t="s">
        <v>88</v>
      </c>
      <c r="K1508" s="2">
        <f>IF(ISNUMBER(AVERAGEIFS(ObservedSpeciesData!K$2:K$4955,ObservedSpeciesData!$A$2:$A$4955,$A1508,ObservedSpeciesData!$D$2:$D$4955,$D1508)),AVERAGEIFS(ObservedSpeciesData!K$2:K$4955,ObservedSpeciesData!$A$2:$A$4955,$A1508,ObservedSpeciesData!$D$2:$D$4955,$D1508),"")</f>
        <v>0</v>
      </c>
      <c r="L1508" s="26">
        <f>IF(ISNUMBER(AVERAGEIFS(ObservedSpeciesData!L$2:L$4955,ObservedSpeciesData!$A$2:$A$4955,$A1508,ObservedSpeciesData!$D$2:$D$4955,$D1508)),AVERAGEIFS(ObservedSpeciesData!L$2:L$4955,ObservedSpeciesData!$A$2:$A$4955,$A1508,ObservedSpeciesData!$D$2:$D$4955,$D1508),"")</f>
        <v>1610.6666666666667</v>
      </c>
      <c r="M1508" s="23">
        <f>IF(ISNUMBER(AVERAGEIFS(ObservedSpeciesData!M$2:M$4955,ObservedSpeciesData!$A$2:$A$4955,$A1508,ObservedSpeciesData!$D$2:$D$4955,$D1508)),AVERAGEIFS(ObservedSpeciesData!M$2:M$4955,ObservedSpeciesData!$A$2:$A$4955,$A1508,ObservedSpeciesData!$D$2:$D$4955,$D1508),"")</f>
        <v>161.06666666666666</v>
      </c>
      <c r="N1508" s="23" t="str">
        <f>IF(ISNUMBER(AVERAGEIFS(ObservedSpeciesData!N$2:N$4955,ObservedSpeciesData!$A$2:$A$4955,$A1508,ObservedSpeciesData!$D$2:$D$4955,$D1508)),AVERAGEIFS(ObservedSpeciesData!N$2:N$4955,ObservedSpeciesData!$A$2:$A$4955,$A1508,ObservedSpeciesData!$D$2:$D$4955,$D1508),"")</f>
        <v/>
      </c>
      <c r="O1508" s="23" t="str">
        <f>IF(ISNUMBER(AVERAGEIFS(ObservedSpeciesData!O$2:O$4955,ObservedSpeciesData!$A$2:$A$4955,$A1508,ObservedSpeciesData!$D$2:$D$4955,$D1508)),AVERAGEIFS(ObservedSpeciesData!O$2:O$4955,ObservedSpeciesData!$A$2:$A$4955,$A1508,ObservedSpeciesData!$D$2:$D$4955,$D1508),"")</f>
        <v/>
      </c>
      <c r="P1508" s="23" t="str">
        <f>IF(ISNUMBER(AVERAGEIFS(ObservedSpeciesData!P$2:P$4955,ObservedSpeciesData!$A$2:$A$4955,$A1508,ObservedSpeciesData!$C$2:$C$4955,$C1508,ObservedSpeciesData!$D$2:$D$4955,$D1508)),AVERAGEIFS(ObservedSpeciesData!P$2:P$4955,ObservedSpeciesData!$A$2:$A$4955,$A1508,ObservedSpeciesData!$C$2:$C$4955,$C1508,ObservedSpeciesData!$D$2:$D$4955,$D1508),"")</f>
        <v/>
      </c>
      <c r="Q1508" s="23"/>
      <c r="R1508" s="25" t="str">
        <f>IF(ISNUMBER(AVERAGEIFS(ObservedSpeciesData!R$2:R$4955,ObservedSpeciesData!$A$2:$A$4955,$A1508,ObservedSpeciesData!$D$2:$D$4955,$D1508)),AVERAGEIFS(ObservedSpeciesData!R$2:R$4955,ObservedSpeciesData!$A$2:$A$4955,$A1508,ObservedSpeciesData!$D$2:$D$4955,$D1508),"")</f>
        <v/>
      </c>
      <c r="S1508" s="25" t="str">
        <f>IF(ISNUMBER(AVERAGEIFS(ObservedSpeciesData!S$2:S$4955,ObservedSpeciesData!$A$2:$A$4955,$A1508,ObservedSpeciesData!$D$2:$D$4955,$D1508)),AVERAGEIFS(ObservedSpeciesData!S$2:S$4955,ObservedSpeciesData!$A$2:$A$4955,$A1508,ObservedSpeciesData!$D$2:$D$4955,$D1508),"")</f>
        <v/>
      </c>
      <c r="T1508" s="23" t="str">
        <f>IF(ISNUMBER(AVERAGEIFS(ObservedSpeciesData!T$2:T$4955,ObservedSpeciesData!$A$2:$A$4955,$A1508,ObservedSpeciesData!$D$2:$D$4955,$D1508)),AVERAGEIFS(ObservedSpeciesData!T$2:T$4955,ObservedSpeciesData!$A$2:$A$4955,$A1508,ObservedSpeciesData!$D$2:$D$4955,$D1508),"")</f>
        <v/>
      </c>
      <c r="U1508" s="24" t="str">
        <f>IF(ISNUMBER(AVERAGEIFS(ObservedSpeciesData!U$2:U$4955,ObservedSpeciesData!$A$2:$A$4955,$A1508,ObservedSpeciesData!$C$2:$C$4955,$C1508,ObservedSpeciesData!$D$2:$D$4955,$D1508)),AVERAGEIFS(ObservedSpeciesData!U$2:U$4955,ObservedSpeciesData!$A$2:$A$4955,$A1508,ObservedSpeciesData!$C$2:$C$4955,$C1508,ObservedSpeciesData!$D$2:$D$4955,$D1508),"")</f>
        <v/>
      </c>
      <c r="V1508" s="23" t="str">
        <f>IF(ISNUMBER(AVERAGEIFS(ObservedSpeciesData!V$2:V$4955,ObservedSpeciesData!$A$2:$A$4955,$A1508,ObservedSpeciesData!$D$2:$D$4955,$D1508)),AVERAGEIFS(ObservedSpeciesData!V$2:V$4955,ObservedSpeciesData!$A$2:$A$4955,$A1508,ObservedSpeciesData!$D$2:$D$4955,$D1508),"")</f>
        <v/>
      </c>
      <c r="W1508" s="23" t="str">
        <f>IF(ISNUMBER(AVERAGEIFS(ObservedSpeciesData!W$2:W$4955,ObservedSpeciesData!$A$2:$A$4955,$A1508,ObservedSpeciesData!$D$2:$D$4955,$D1508)),AVERAGEIFS(ObservedSpeciesData!W$2:W$4955,ObservedSpeciesData!$A$2:$A$4955,$A1508,ObservedSpeciesData!$D$2:$D$4955,$D1508),"")</f>
        <v/>
      </c>
      <c r="X1508" s="23" t="str">
        <f>IF(ISNUMBER(AVERAGEIFS(ObservedSpeciesData!X$2:X$4955,ObservedSpeciesData!$A$2:$A$4955,$A1508,ObservedSpeciesData!$D$2:$D$4955,$D1508)),AVERAGEIFS(ObservedSpeciesData!X$2:X$4955,ObservedSpeciesData!$A$2:$A$4955,$A1508,ObservedSpeciesData!$D$2:$D$4955,$D1508),"")</f>
        <v/>
      </c>
      <c r="Y1508" s="23" t="str">
        <f>IF(ISNUMBER(AVERAGEIFS(ObservedSpeciesData!Y$2:Y$4955,ObservedSpeciesData!$A$2:$A$4955,$A1508,ObservedSpeciesData!$D$2:$D$4955,$D1508)),AVERAGEIFS(ObservedSpeciesData!Y$2:Y$4955,ObservedSpeciesData!$A$2:$A$4955,$A1508,ObservedSpeciesData!$D$2:$D$4955,$D1508),"")</f>
        <v/>
      </c>
      <c r="Z1508" s="23" t="str">
        <f>IF(ISNUMBER(AVERAGEIFS(ObservedSpeciesData!Z$2:Z$4955,ObservedSpeciesData!$A$2:$A$4955,$A1508,ObservedSpeciesData!$D$2:$D$4955,$D1508)),AVERAGEIFS(ObservedSpeciesData!Z$2:Z$4955,ObservedSpeciesData!$A$2:$A$4955,$A1508,ObservedSpeciesData!$D$2:$D$4955,$D1508),"")</f>
        <v/>
      </c>
      <c r="AA1508" s="23" t="str">
        <f>IF(ISNUMBER(AVERAGEIFS(ObservedSpeciesData!AA$2:AA$4955,ObservedSpeciesData!$A$2:$A$4955,$A1508,ObservedSpeciesData!$D$2:$D$4955,$D1508)),AVERAGEIFS(ObservedSpeciesData!AA$2:AA$4955,ObservedSpeciesData!$A$2:$A$4955,$A1508,ObservedSpeciesData!$D$2:$D$4955,$D1508),"")</f>
        <v/>
      </c>
      <c r="AB1508" s="24" t="str">
        <f>IF(ISNUMBER(AVERAGEIFS(ObservedSpeciesData!AB$2:AB$4955,ObservedSpeciesData!$A$2:$A$4955,$A1508,ObservedSpeciesData!$D$2:$D$4955,$D1508)),AVERAGEIFS(ObservedSpeciesData!AB$2:AB$4955,ObservedSpeciesData!$A$2:$A$4955,$A1508,ObservedSpeciesData!$D$2:$D$4955,$D1508),"")</f>
        <v/>
      </c>
      <c r="AC1508" s="24" t="str">
        <f>IF(ISNUMBER(AVERAGEIFS(ObservedSpeciesData!AC$2:AC$4955,ObservedSpeciesData!$A$2:$A$4955,$A1508,ObservedSpeciesData!$D$2:$D$4955,$D1508)),AVERAGEIFS(ObservedSpeciesData!AC$2:AC$4955,ObservedSpeciesData!$A$2:$A$4955,$A1508,ObservedSpeciesData!$D$2:$D$4955,$D1508),"")</f>
        <v/>
      </c>
      <c r="AD1508" s="23" t="str">
        <f>IF(ISNUMBER(AVERAGEIFS(ObservedSpeciesData!AD$2:AD$4955,ObservedSpeciesData!$A$2:$A$4955,$A1508,ObservedSpeciesData!$D$2:$D$4955,$D1508)),AVERAGEIFS(ObservedSpeciesData!AD$2:AD$4955,ObservedSpeciesData!$A$2:$A$4955,$A1508,ObservedSpeciesData!$D$2:$D$4955,$D1508),"")</f>
        <v/>
      </c>
      <c r="AE1508" s="24" t="str">
        <f>IF(ISNUMBER(AVERAGEIFS(ObservedSpeciesData!AE$2:AE$4955,ObservedSpeciesData!$A$2:$A$4955,$A1508,ObservedSpeciesData!$D$2:$D$4955,$D1508)),AVERAGEIFS(ObservedSpeciesData!AE$2:AE$4955,ObservedSpeciesData!$A$2:$A$4955,$A1508,ObservedSpeciesData!$D$2:$D$4955,$D1508),"")</f>
        <v/>
      </c>
      <c r="AF1508" s="23"/>
      <c r="AG1508" s="24"/>
      <c r="AH1508" s="23" t="str">
        <f>IF(ISNUMBER(AVERAGEIFS(ObservedSpeciesData!AH$2:AH$4955,ObservedSpeciesData!$A$2:$A$4955,$A1508,ObservedSpeciesData!$D$2:$D$4955,$D1508)),AVERAGEIFS(ObservedSpeciesData!AH$2:AH$4955,ObservedSpeciesData!$A$2:$A$4955,$A1508,ObservedSpeciesData!$D$2:$D$4955,$D1508),"")</f>
        <v/>
      </c>
      <c r="AI1508" s="23" t="str">
        <f>IF(ISNUMBER(AVERAGEIFS(ObservedSpeciesData!AI$2:AI$4955,ObservedSpeciesData!$A$2:$A$4955,$A1508,ObservedSpeciesData!$C$2:$C$4955,$C1508,ObservedSpeciesData!$D$2:$D$4955,$D1508)),AVERAGEIFS(ObservedSpeciesData!AI$2:AI$4955,ObservedSpeciesData!$A$2:$A$4955,$A1508,ObservedSpeciesData!$C$2:$C$4955,$C1508,ObservedSpeciesData!$D$2:$D$4955,$D1508),"")</f>
        <v/>
      </c>
      <c r="AJ1508" s="2">
        <f>COUNTIFS(ObservedSpeciesData!$A$2:$A$828,$A1508,ObservedSpeciesData!$D$2:$D$828,$D1508)</f>
        <v>0</v>
      </c>
      <c r="AK1508" s="2">
        <f t="shared" si="23"/>
        <v>1</v>
      </c>
    </row>
    <row r="1509" spans="1:37" x14ac:dyDescent="0.25">
      <c r="A1509" s="14" t="s">
        <v>85</v>
      </c>
      <c r="B1509" t="s">
        <v>80</v>
      </c>
      <c r="C1509" t="s">
        <v>79</v>
      </c>
      <c r="D1509" s="13">
        <v>42510</v>
      </c>
      <c r="E1509">
        <v>1</v>
      </c>
      <c r="F1509">
        <v>50</v>
      </c>
      <c r="G1509" s="2" t="s">
        <v>87</v>
      </c>
      <c r="H1509" s="2" t="s">
        <v>13</v>
      </c>
      <c r="I1509">
        <v>14</v>
      </c>
      <c r="J1509" s="2" t="s">
        <v>88</v>
      </c>
      <c r="K1509" s="2">
        <f>IF(ISNUMBER(AVERAGEIFS(ObservedSpeciesData!K$2:K$4955,ObservedSpeciesData!$A$2:$A$4955,$A1509,ObservedSpeciesData!$D$2:$D$4955,$D1509)),AVERAGEIFS(ObservedSpeciesData!K$2:K$4955,ObservedSpeciesData!$A$2:$A$4955,$A1509,ObservedSpeciesData!$D$2:$D$4955,$D1509),"")</f>
        <v>45</v>
      </c>
      <c r="L1509" s="26">
        <f>IF(ISNUMBER(AVERAGEIFS(ObservedSpeciesData!L$2:L$4955,ObservedSpeciesData!$A$2:$A$4955,$A1509,ObservedSpeciesData!$D$2:$D$4955,$D1509)),AVERAGEIFS(ObservedSpeciesData!L$2:L$4955,ObservedSpeciesData!$A$2:$A$4955,$A1509,ObservedSpeciesData!$D$2:$D$4955,$D1509),"")</f>
        <v>1676</v>
      </c>
      <c r="M1509" s="23">
        <f>IF(ISNUMBER(AVERAGEIFS(ObservedSpeciesData!M$2:M$4955,ObservedSpeciesData!$A$2:$A$4955,$A1509,ObservedSpeciesData!$D$2:$D$4955,$D1509)),AVERAGEIFS(ObservedSpeciesData!M$2:M$4955,ObservedSpeciesData!$A$2:$A$4955,$A1509,ObservedSpeciesData!$D$2:$D$4955,$D1509),"")</f>
        <v>167.6</v>
      </c>
      <c r="N1509" s="23" t="str">
        <f>IF(ISNUMBER(AVERAGEIFS(ObservedSpeciesData!N$2:N$4955,ObservedSpeciesData!$A$2:$A$4955,$A1509,ObservedSpeciesData!$D$2:$D$4955,$D1509)),AVERAGEIFS(ObservedSpeciesData!N$2:N$4955,ObservedSpeciesData!$A$2:$A$4955,$A1509,ObservedSpeciesData!$D$2:$D$4955,$D1509),"")</f>
        <v/>
      </c>
      <c r="O1509" s="23" t="str">
        <f>IF(ISNUMBER(AVERAGEIFS(ObservedSpeciesData!O$2:O$4955,ObservedSpeciesData!$A$2:$A$4955,$A1509,ObservedSpeciesData!$D$2:$D$4955,$D1509)),AVERAGEIFS(ObservedSpeciesData!O$2:O$4955,ObservedSpeciesData!$A$2:$A$4955,$A1509,ObservedSpeciesData!$D$2:$D$4955,$D1509),"")</f>
        <v/>
      </c>
      <c r="P1509" s="23" t="str">
        <f>IF(ISNUMBER(AVERAGEIFS(ObservedSpeciesData!P$2:P$4955,ObservedSpeciesData!$A$2:$A$4955,$A1509,ObservedSpeciesData!$C$2:$C$4955,$C1509,ObservedSpeciesData!$D$2:$D$4955,$D1509)),AVERAGEIFS(ObservedSpeciesData!P$2:P$4955,ObservedSpeciesData!$A$2:$A$4955,$A1509,ObservedSpeciesData!$C$2:$C$4955,$C1509,ObservedSpeciesData!$D$2:$D$4955,$D1509),"")</f>
        <v/>
      </c>
      <c r="Q1509" s="23"/>
      <c r="R1509" s="25" t="str">
        <f>IF(ISNUMBER(AVERAGEIFS(ObservedSpeciesData!R$2:R$4955,ObservedSpeciesData!$A$2:$A$4955,$A1509,ObservedSpeciesData!$D$2:$D$4955,$D1509)),AVERAGEIFS(ObservedSpeciesData!R$2:R$4955,ObservedSpeciesData!$A$2:$A$4955,$A1509,ObservedSpeciesData!$D$2:$D$4955,$D1509),"")</f>
        <v/>
      </c>
      <c r="S1509" s="25" t="str">
        <f>IF(ISNUMBER(AVERAGEIFS(ObservedSpeciesData!S$2:S$4955,ObservedSpeciesData!$A$2:$A$4955,$A1509,ObservedSpeciesData!$D$2:$D$4955,$D1509)),AVERAGEIFS(ObservedSpeciesData!S$2:S$4955,ObservedSpeciesData!$A$2:$A$4955,$A1509,ObservedSpeciesData!$D$2:$D$4955,$D1509),"")</f>
        <v/>
      </c>
      <c r="T1509" s="23" t="str">
        <f>IF(ISNUMBER(AVERAGEIFS(ObservedSpeciesData!T$2:T$4955,ObservedSpeciesData!$A$2:$A$4955,$A1509,ObservedSpeciesData!$D$2:$D$4955,$D1509)),AVERAGEIFS(ObservedSpeciesData!T$2:T$4955,ObservedSpeciesData!$A$2:$A$4955,$A1509,ObservedSpeciesData!$D$2:$D$4955,$D1509),"")</f>
        <v/>
      </c>
      <c r="U1509" s="24" t="str">
        <f>IF(ISNUMBER(AVERAGEIFS(ObservedSpeciesData!U$2:U$4955,ObservedSpeciesData!$A$2:$A$4955,$A1509,ObservedSpeciesData!$C$2:$C$4955,$C1509,ObservedSpeciesData!$D$2:$D$4955,$D1509)),AVERAGEIFS(ObservedSpeciesData!U$2:U$4955,ObservedSpeciesData!$A$2:$A$4955,$A1509,ObservedSpeciesData!$C$2:$C$4955,$C1509,ObservedSpeciesData!$D$2:$D$4955,$D1509),"")</f>
        <v/>
      </c>
      <c r="V1509" s="23" t="str">
        <f>IF(ISNUMBER(AVERAGEIFS(ObservedSpeciesData!V$2:V$4955,ObservedSpeciesData!$A$2:$A$4955,$A1509,ObservedSpeciesData!$D$2:$D$4955,$D1509)),AVERAGEIFS(ObservedSpeciesData!V$2:V$4955,ObservedSpeciesData!$A$2:$A$4955,$A1509,ObservedSpeciesData!$D$2:$D$4955,$D1509),"")</f>
        <v/>
      </c>
      <c r="W1509" s="23" t="str">
        <f>IF(ISNUMBER(AVERAGEIFS(ObservedSpeciesData!W$2:W$4955,ObservedSpeciesData!$A$2:$A$4955,$A1509,ObservedSpeciesData!$D$2:$D$4955,$D1509)),AVERAGEIFS(ObservedSpeciesData!W$2:W$4955,ObservedSpeciesData!$A$2:$A$4955,$A1509,ObservedSpeciesData!$D$2:$D$4955,$D1509),"")</f>
        <v/>
      </c>
      <c r="X1509" s="23" t="str">
        <f>IF(ISNUMBER(AVERAGEIFS(ObservedSpeciesData!X$2:X$4955,ObservedSpeciesData!$A$2:$A$4955,$A1509,ObservedSpeciesData!$D$2:$D$4955,$D1509)),AVERAGEIFS(ObservedSpeciesData!X$2:X$4955,ObservedSpeciesData!$A$2:$A$4955,$A1509,ObservedSpeciesData!$D$2:$D$4955,$D1509),"")</f>
        <v/>
      </c>
      <c r="Y1509" s="23" t="str">
        <f>IF(ISNUMBER(AVERAGEIFS(ObservedSpeciesData!Y$2:Y$4955,ObservedSpeciesData!$A$2:$A$4955,$A1509,ObservedSpeciesData!$D$2:$D$4955,$D1509)),AVERAGEIFS(ObservedSpeciesData!Y$2:Y$4955,ObservedSpeciesData!$A$2:$A$4955,$A1509,ObservedSpeciesData!$D$2:$D$4955,$D1509),"")</f>
        <v/>
      </c>
      <c r="Z1509" s="23" t="str">
        <f>IF(ISNUMBER(AVERAGEIFS(ObservedSpeciesData!Z$2:Z$4955,ObservedSpeciesData!$A$2:$A$4955,$A1509,ObservedSpeciesData!$D$2:$D$4955,$D1509)),AVERAGEIFS(ObservedSpeciesData!Z$2:Z$4955,ObservedSpeciesData!$A$2:$A$4955,$A1509,ObservedSpeciesData!$D$2:$D$4955,$D1509),"")</f>
        <v/>
      </c>
      <c r="AA1509" s="23" t="str">
        <f>IF(ISNUMBER(AVERAGEIFS(ObservedSpeciesData!AA$2:AA$4955,ObservedSpeciesData!$A$2:$A$4955,$A1509,ObservedSpeciesData!$D$2:$D$4955,$D1509)),AVERAGEIFS(ObservedSpeciesData!AA$2:AA$4955,ObservedSpeciesData!$A$2:$A$4955,$A1509,ObservedSpeciesData!$D$2:$D$4955,$D1509),"")</f>
        <v/>
      </c>
      <c r="AB1509" s="24" t="str">
        <f>IF(ISNUMBER(AVERAGEIFS(ObservedSpeciesData!AB$2:AB$4955,ObservedSpeciesData!$A$2:$A$4955,$A1509,ObservedSpeciesData!$D$2:$D$4955,$D1509)),AVERAGEIFS(ObservedSpeciesData!AB$2:AB$4955,ObservedSpeciesData!$A$2:$A$4955,$A1509,ObservedSpeciesData!$D$2:$D$4955,$D1509),"")</f>
        <v/>
      </c>
      <c r="AC1509" s="24" t="str">
        <f>IF(ISNUMBER(AVERAGEIFS(ObservedSpeciesData!AC$2:AC$4955,ObservedSpeciesData!$A$2:$A$4955,$A1509,ObservedSpeciesData!$D$2:$D$4955,$D1509)),AVERAGEIFS(ObservedSpeciesData!AC$2:AC$4955,ObservedSpeciesData!$A$2:$A$4955,$A1509,ObservedSpeciesData!$D$2:$D$4955,$D1509),"")</f>
        <v/>
      </c>
      <c r="AD1509" s="23" t="str">
        <f>IF(ISNUMBER(AVERAGEIFS(ObservedSpeciesData!AD$2:AD$4955,ObservedSpeciesData!$A$2:$A$4955,$A1509,ObservedSpeciesData!$D$2:$D$4955,$D1509)),AVERAGEIFS(ObservedSpeciesData!AD$2:AD$4955,ObservedSpeciesData!$A$2:$A$4955,$A1509,ObservedSpeciesData!$D$2:$D$4955,$D1509),"")</f>
        <v/>
      </c>
      <c r="AE1509" s="24" t="str">
        <f>IF(ISNUMBER(AVERAGEIFS(ObservedSpeciesData!AE$2:AE$4955,ObservedSpeciesData!$A$2:$A$4955,$A1509,ObservedSpeciesData!$D$2:$D$4955,$D1509)),AVERAGEIFS(ObservedSpeciesData!AE$2:AE$4955,ObservedSpeciesData!$A$2:$A$4955,$A1509,ObservedSpeciesData!$D$2:$D$4955,$D1509),"")</f>
        <v/>
      </c>
      <c r="AF1509" s="23"/>
      <c r="AG1509" s="24"/>
      <c r="AH1509" s="23" t="str">
        <f>IF(ISNUMBER(AVERAGEIFS(ObservedSpeciesData!AH$2:AH$4955,ObservedSpeciesData!$A$2:$A$4955,$A1509,ObservedSpeciesData!$D$2:$D$4955,$D1509)),AVERAGEIFS(ObservedSpeciesData!AH$2:AH$4955,ObservedSpeciesData!$A$2:$A$4955,$A1509,ObservedSpeciesData!$D$2:$D$4955,$D1509),"")</f>
        <v/>
      </c>
      <c r="AI1509" s="23" t="str">
        <f>IF(ISNUMBER(AVERAGEIFS(ObservedSpeciesData!AI$2:AI$4955,ObservedSpeciesData!$A$2:$A$4955,$A1509,ObservedSpeciesData!$C$2:$C$4955,$C1509,ObservedSpeciesData!$D$2:$D$4955,$D1509)),AVERAGEIFS(ObservedSpeciesData!AI$2:AI$4955,ObservedSpeciesData!$A$2:$A$4955,$A1509,ObservedSpeciesData!$C$2:$C$4955,$C1509,ObservedSpeciesData!$D$2:$D$4955,$D1509),"")</f>
        <v/>
      </c>
      <c r="AJ1509" s="2">
        <f>COUNTIFS(ObservedSpeciesData!$A$2:$A$828,$A1509,ObservedSpeciesData!$D$2:$D$828,$D1509)</f>
        <v>0</v>
      </c>
      <c r="AK1509" s="2">
        <f t="shared" si="23"/>
        <v>1</v>
      </c>
    </row>
    <row r="1510" spans="1:37" x14ac:dyDescent="0.25">
      <c r="A1510" s="14" t="s">
        <v>84</v>
      </c>
      <c r="B1510" t="s">
        <v>80</v>
      </c>
      <c r="C1510" t="s">
        <v>79</v>
      </c>
      <c r="D1510" s="13">
        <v>42510</v>
      </c>
      <c r="E1510">
        <v>1</v>
      </c>
      <c r="F1510">
        <v>100</v>
      </c>
      <c r="G1510" s="2" t="s">
        <v>87</v>
      </c>
      <c r="H1510" s="2" t="s">
        <v>13</v>
      </c>
      <c r="I1510">
        <v>14</v>
      </c>
      <c r="J1510" s="2" t="s">
        <v>88</v>
      </c>
      <c r="K1510" s="2">
        <f>IF(ISNUMBER(AVERAGEIFS(ObservedSpeciesData!K$2:K$4955,ObservedSpeciesData!$A$2:$A$4955,$A1510,ObservedSpeciesData!$D$2:$D$4955,$D1510)),AVERAGEIFS(ObservedSpeciesData!K$2:K$4955,ObservedSpeciesData!$A$2:$A$4955,$A1510,ObservedSpeciesData!$D$2:$D$4955,$D1510),"")</f>
        <v>90</v>
      </c>
      <c r="L1510" s="26">
        <f>IF(ISNUMBER(AVERAGEIFS(ObservedSpeciesData!L$2:L$4955,ObservedSpeciesData!$A$2:$A$4955,$A1510,ObservedSpeciesData!$D$2:$D$4955,$D1510)),AVERAGEIFS(ObservedSpeciesData!L$2:L$4955,ObservedSpeciesData!$A$2:$A$4955,$A1510,ObservedSpeciesData!$D$2:$D$4955,$D1510),"")</f>
        <v>1760</v>
      </c>
      <c r="M1510" s="23">
        <f>IF(ISNUMBER(AVERAGEIFS(ObservedSpeciesData!M$2:M$4955,ObservedSpeciesData!$A$2:$A$4955,$A1510,ObservedSpeciesData!$D$2:$D$4955,$D1510)),AVERAGEIFS(ObservedSpeciesData!M$2:M$4955,ObservedSpeciesData!$A$2:$A$4955,$A1510,ObservedSpeciesData!$D$2:$D$4955,$D1510),"")</f>
        <v>176</v>
      </c>
      <c r="N1510" s="23" t="str">
        <f>IF(ISNUMBER(AVERAGEIFS(ObservedSpeciesData!N$2:N$4955,ObservedSpeciesData!$A$2:$A$4955,$A1510,ObservedSpeciesData!$D$2:$D$4955,$D1510)),AVERAGEIFS(ObservedSpeciesData!N$2:N$4955,ObservedSpeciesData!$A$2:$A$4955,$A1510,ObservedSpeciesData!$D$2:$D$4955,$D1510),"")</f>
        <v/>
      </c>
      <c r="O1510" s="23" t="str">
        <f>IF(ISNUMBER(AVERAGEIFS(ObservedSpeciesData!O$2:O$4955,ObservedSpeciesData!$A$2:$A$4955,$A1510,ObservedSpeciesData!$D$2:$D$4955,$D1510)),AVERAGEIFS(ObservedSpeciesData!O$2:O$4955,ObservedSpeciesData!$A$2:$A$4955,$A1510,ObservedSpeciesData!$D$2:$D$4955,$D1510),"")</f>
        <v/>
      </c>
      <c r="P1510" s="23" t="str">
        <f>IF(ISNUMBER(AVERAGEIFS(ObservedSpeciesData!P$2:P$4955,ObservedSpeciesData!$A$2:$A$4955,$A1510,ObservedSpeciesData!$C$2:$C$4955,$C1510,ObservedSpeciesData!$D$2:$D$4955,$D1510)),AVERAGEIFS(ObservedSpeciesData!P$2:P$4955,ObservedSpeciesData!$A$2:$A$4955,$A1510,ObservedSpeciesData!$C$2:$C$4955,$C1510,ObservedSpeciesData!$D$2:$D$4955,$D1510),"")</f>
        <v/>
      </c>
      <c r="Q1510" s="23"/>
      <c r="R1510" s="25" t="str">
        <f>IF(ISNUMBER(AVERAGEIFS(ObservedSpeciesData!R$2:R$4955,ObservedSpeciesData!$A$2:$A$4955,$A1510,ObservedSpeciesData!$D$2:$D$4955,$D1510)),AVERAGEIFS(ObservedSpeciesData!R$2:R$4955,ObservedSpeciesData!$A$2:$A$4955,$A1510,ObservedSpeciesData!$D$2:$D$4955,$D1510),"")</f>
        <v/>
      </c>
      <c r="S1510" s="25" t="str">
        <f>IF(ISNUMBER(AVERAGEIFS(ObservedSpeciesData!S$2:S$4955,ObservedSpeciesData!$A$2:$A$4955,$A1510,ObservedSpeciesData!$D$2:$D$4955,$D1510)),AVERAGEIFS(ObservedSpeciesData!S$2:S$4955,ObservedSpeciesData!$A$2:$A$4955,$A1510,ObservedSpeciesData!$D$2:$D$4955,$D1510),"")</f>
        <v/>
      </c>
      <c r="T1510" s="23" t="str">
        <f>IF(ISNUMBER(AVERAGEIFS(ObservedSpeciesData!T$2:T$4955,ObservedSpeciesData!$A$2:$A$4955,$A1510,ObservedSpeciesData!$D$2:$D$4955,$D1510)),AVERAGEIFS(ObservedSpeciesData!T$2:T$4955,ObservedSpeciesData!$A$2:$A$4955,$A1510,ObservedSpeciesData!$D$2:$D$4955,$D1510),"")</f>
        <v/>
      </c>
      <c r="U1510" s="24" t="str">
        <f>IF(ISNUMBER(AVERAGEIFS(ObservedSpeciesData!U$2:U$4955,ObservedSpeciesData!$A$2:$A$4955,$A1510,ObservedSpeciesData!$C$2:$C$4955,$C1510,ObservedSpeciesData!$D$2:$D$4955,$D1510)),AVERAGEIFS(ObservedSpeciesData!U$2:U$4955,ObservedSpeciesData!$A$2:$A$4955,$A1510,ObservedSpeciesData!$C$2:$C$4955,$C1510,ObservedSpeciesData!$D$2:$D$4955,$D1510),"")</f>
        <v/>
      </c>
      <c r="V1510" s="23" t="str">
        <f>IF(ISNUMBER(AVERAGEIFS(ObservedSpeciesData!V$2:V$4955,ObservedSpeciesData!$A$2:$A$4955,$A1510,ObservedSpeciesData!$D$2:$D$4955,$D1510)),AVERAGEIFS(ObservedSpeciesData!V$2:V$4955,ObservedSpeciesData!$A$2:$A$4955,$A1510,ObservedSpeciesData!$D$2:$D$4955,$D1510),"")</f>
        <v/>
      </c>
      <c r="W1510" s="23" t="str">
        <f>IF(ISNUMBER(AVERAGEIFS(ObservedSpeciesData!W$2:W$4955,ObservedSpeciesData!$A$2:$A$4955,$A1510,ObservedSpeciesData!$D$2:$D$4955,$D1510)),AVERAGEIFS(ObservedSpeciesData!W$2:W$4955,ObservedSpeciesData!$A$2:$A$4955,$A1510,ObservedSpeciesData!$D$2:$D$4955,$D1510),"")</f>
        <v/>
      </c>
      <c r="X1510" s="23" t="str">
        <f>IF(ISNUMBER(AVERAGEIFS(ObservedSpeciesData!X$2:X$4955,ObservedSpeciesData!$A$2:$A$4955,$A1510,ObservedSpeciesData!$D$2:$D$4955,$D1510)),AVERAGEIFS(ObservedSpeciesData!X$2:X$4955,ObservedSpeciesData!$A$2:$A$4955,$A1510,ObservedSpeciesData!$D$2:$D$4955,$D1510),"")</f>
        <v/>
      </c>
      <c r="Y1510" s="23" t="str">
        <f>IF(ISNUMBER(AVERAGEIFS(ObservedSpeciesData!Y$2:Y$4955,ObservedSpeciesData!$A$2:$A$4955,$A1510,ObservedSpeciesData!$D$2:$D$4955,$D1510)),AVERAGEIFS(ObservedSpeciesData!Y$2:Y$4955,ObservedSpeciesData!$A$2:$A$4955,$A1510,ObservedSpeciesData!$D$2:$D$4955,$D1510),"")</f>
        <v/>
      </c>
      <c r="Z1510" s="23" t="str">
        <f>IF(ISNUMBER(AVERAGEIFS(ObservedSpeciesData!Z$2:Z$4955,ObservedSpeciesData!$A$2:$A$4955,$A1510,ObservedSpeciesData!$D$2:$D$4955,$D1510)),AVERAGEIFS(ObservedSpeciesData!Z$2:Z$4955,ObservedSpeciesData!$A$2:$A$4955,$A1510,ObservedSpeciesData!$D$2:$D$4955,$D1510),"")</f>
        <v/>
      </c>
      <c r="AA1510" s="23" t="str">
        <f>IF(ISNUMBER(AVERAGEIFS(ObservedSpeciesData!AA$2:AA$4955,ObservedSpeciesData!$A$2:$A$4955,$A1510,ObservedSpeciesData!$D$2:$D$4955,$D1510)),AVERAGEIFS(ObservedSpeciesData!AA$2:AA$4955,ObservedSpeciesData!$A$2:$A$4955,$A1510,ObservedSpeciesData!$D$2:$D$4955,$D1510),"")</f>
        <v/>
      </c>
      <c r="AB1510" s="24" t="str">
        <f>IF(ISNUMBER(AVERAGEIFS(ObservedSpeciesData!AB$2:AB$4955,ObservedSpeciesData!$A$2:$A$4955,$A1510,ObservedSpeciesData!$D$2:$D$4955,$D1510)),AVERAGEIFS(ObservedSpeciesData!AB$2:AB$4955,ObservedSpeciesData!$A$2:$A$4955,$A1510,ObservedSpeciesData!$D$2:$D$4955,$D1510),"")</f>
        <v/>
      </c>
      <c r="AC1510" s="24" t="str">
        <f>IF(ISNUMBER(AVERAGEIFS(ObservedSpeciesData!AC$2:AC$4955,ObservedSpeciesData!$A$2:$A$4955,$A1510,ObservedSpeciesData!$D$2:$D$4955,$D1510)),AVERAGEIFS(ObservedSpeciesData!AC$2:AC$4955,ObservedSpeciesData!$A$2:$A$4955,$A1510,ObservedSpeciesData!$D$2:$D$4955,$D1510),"")</f>
        <v/>
      </c>
      <c r="AD1510" s="23" t="str">
        <f>IF(ISNUMBER(AVERAGEIFS(ObservedSpeciesData!AD$2:AD$4955,ObservedSpeciesData!$A$2:$A$4955,$A1510,ObservedSpeciesData!$D$2:$D$4955,$D1510)),AVERAGEIFS(ObservedSpeciesData!AD$2:AD$4955,ObservedSpeciesData!$A$2:$A$4955,$A1510,ObservedSpeciesData!$D$2:$D$4955,$D1510),"")</f>
        <v/>
      </c>
      <c r="AE1510" s="24" t="str">
        <f>IF(ISNUMBER(AVERAGEIFS(ObservedSpeciesData!AE$2:AE$4955,ObservedSpeciesData!$A$2:$A$4955,$A1510,ObservedSpeciesData!$D$2:$D$4955,$D1510)),AVERAGEIFS(ObservedSpeciesData!AE$2:AE$4955,ObservedSpeciesData!$A$2:$A$4955,$A1510,ObservedSpeciesData!$D$2:$D$4955,$D1510),"")</f>
        <v/>
      </c>
      <c r="AF1510" s="23"/>
      <c r="AG1510" s="24"/>
      <c r="AH1510" s="23" t="str">
        <f>IF(ISNUMBER(AVERAGEIFS(ObservedSpeciesData!AH$2:AH$4955,ObservedSpeciesData!$A$2:$A$4955,$A1510,ObservedSpeciesData!$D$2:$D$4955,$D1510)),AVERAGEIFS(ObservedSpeciesData!AH$2:AH$4955,ObservedSpeciesData!$A$2:$A$4955,$A1510,ObservedSpeciesData!$D$2:$D$4955,$D1510),"")</f>
        <v/>
      </c>
      <c r="AI1510" s="23" t="str">
        <f>IF(ISNUMBER(AVERAGEIFS(ObservedSpeciesData!AI$2:AI$4955,ObservedSpeciesData!$A$2:$A$4955,$A1510,ObservedSpeciesData!$C$2:$C$4955,$C1510,ObservedSpeciesData!$D$2:$D$4955,$D1510)),AVERAGEIFS(ObservedSpeciesData!AI$2:AI$4955,ObservedSpeciesData!$A$2:$A$4955,$A1510,ObservedSpeciesData!$C$2:$C$4955,$C1510,ObservedSpeciesData!$D$2:$D$4955,$D1510),"")</f>
        <v/>
      </c>
      <c r="AJ1510" s="2">
        <f>COUNTIFS(ObservedSpeciesData!$A$2:$A$828,$A1510,ObservedSpeciesData!$D$2:$D$828,$D1510)</f>
        <v>0</v>
      </c>
      <c r="AK1510" s="2">
        <f t="shared" si="23"/>
        <v>1</v>
      </c>
    </row>
    <row r="1511" spans="1:37" x14ac:dyDescent="0.25">
      <c r="A1511" s="14" t="s">
        <v>83</v>
      </c>
      <c r="B1511" t="s">
        <v>80</v>
      </c>
      <c r="C1511" t="s">
        <v>79</v>
      </c>
      <c r="D1511" s="13">
        <v>42510</v>
      </c>
      <c r="E1511">
        <v>1</v>
      </c>
      <c r="F1511">
        <v>200</v>
      </c>
      <c r="G1511" s="2" t="s">
        <v>87</v>
      </c>
      <c r="H1511" s="2" t="s">
        <v>13</v>
      </c>
      <c r="I1511">
        <v>14</v>
      </c>
      <c r="J1511" s="2" t="s">
        <v>88</v>
      </c>
      <c r="K1511" s="2">
        <f>IF(ISNUMBER(AVERAGEIFS(ObservedSpeciesData!K$2:K$4955,ObservedSpeciesData!$A$2:$A$4955,$A1511,ObservedSpeciesData!$D$2:$D$4955,$D1511)),AVERAGEIFS(ObservedSpeciesData!K$2:K$4955,ObservedSpeciesData!$A$2:$A$4955,$A1511,ObservedSpeciesData!$D$2:$D$4955,$D1511),"")</f>
        <v>180</v>
      </c>
      <c r="L1511" s="26">
        <f>IF(ISNUMBER(AVERAGEIFS(ObservedSpeciesData!L$2:L$4955,ObservedSpeciesData!$A$2:$A$4955,$A1511,ObservedSpeciesData!$D$2:$D$4955,$D1511)),AVERAGEIFS(ObservedSpeciesData!L$2:L$4955,ObservedSpeciesData!$A$2:$A$4955,$A1511,ObservedSpeciesData!$D$2:$D$4955,$D1511),"")</f>
        <v>1797.3333333333333</v>
      </c>
      <c r="M1511" s="23">
        <f>IF(ISNUMBER(AVERAGEIFS(ObservedSpeciesData!M$2:M$4955,ObservedSpeciesData!$A$2:$A$4955,$A1511,ObservedSpeciesData!$D$2:$D$4955,$D1511)),AVERAGEIFS(ObservedSpeciesData!M$2:M$4955,ObservedSpeciesData!$A$2:$A$4955,$A1511,ObservedSpeciesData!$D$2:$D$4955,$D1511),"")</f>
        <v>179.73333333333332</v>
      </c>
      <c r="N1511" s="23" t="str">
        <f>IF(ISNUMBER(AVERAGEIFS(ObservedSpeciesData!N$2:N$4955,ObservedSpeciesData!$A$2:$A$4955,$A1511,ObservedSpeciesData!$D$2:$D$4955,$D1511)),AVERAGEIFS(ObservedSpeciesData!N$2:N$4955,ObservedSpeciesData!$A$2:$A$4955,$A1511,ObservedSpeciesData!$D$2:$D$4955,$D1511),"")</f>
        <v/>
      </c>
      <c r="O1511" s="23" t="str">
        <f>IF(ISNUMBER(AVERAGEIFS(ObservedSpeciesData!O$2:O$4955,ObservedSpeciesData!$A$2:$A$4955,$A1511,ObservedSpeciesData!$D$2:$D$4955,$D1511)),AVERAGEIFS(ObservedSpeciesData!O$2:O$4955,ObservedSpeciesData!$A$2:$A$4955,$A1511,ObservedSpeciesData!$D$2:$D$4955,$D1511),"")</f>
        <v/>
      </c>
      <c r="P1511" s="23" t="str">
        <f>IF(ISNUMBER(AVERAGEIFS(ObservedSpeciesData!P$2:P$4955,ObservedSpeciesData!$A$2:$A$4955,$A1511,ObservedSpeciesData!$C$2:$C$4955,$C1511,ObservedSpeciesData!$D$2:$D$4955,$D1511)),AVERAGEIFS(ObservedSpeciesData!P$2:P$4955,ObservedSpeciesData!$A$2:$A$4955,$A1511,ObservedSpeciesData!$C$2:$C$4955,$C1511,ObservedSpeciesData!$D$2:$D$4955,$D1511),"")</f>
        <v/>
      </c>
      <c r="Q1511" s="23"/>
      <c r="R1511" s="25" t="str">
        <f>IF(ISNUMBER(AVERAGEIFS(ObservedSpeciesData!R$2:R$4955,ObservedSpeciesData!$A$2:$A$4955,$A1511,ObservedSpeciesData!$D$2:$D$4955,$D1511)),AVERAGEIFS(ObservedSpeciesData!R$2:R$4955,ObservedSpeciesData!$A$2:$A$4955,$A1511,ObservedSpeciesData!$D$2:$D$4955,$D1511),"")</f>
        <v/>
      </c>
      <c r="S1511" s="25" t="str">
        <f>IF(ISNUMBER(AVERAGEIFS(ObservedSpeciesData!S$2:S$4955,ObservedSpeciesData!$A$2:$A$4955,$A1511,ObservedSpeciesData!$D$2:$D$4955,$D1511)),AVERAGEIFS(ObservedSpeciesData!S$2:S$4955,ObservedSpeciesData!$A$2:$A$4955,$A1511,ObservedSpeciesData!$D$2:$D$4955,$D1511),"")</f>
        <v/>
      </c>
      <c r="T1511" s="23" t="str">
        <f>IF(ISNUMBER(AVERAGEIFS(ObservedSpeciesData!T$2:T$4955,ObservedSpeciesData!$A$2:$A$4955,$A1511,ObservedSpeciesData!$D$2:$D$4955,$D1511)),AVERAGEIFS(ObservedSpeciesData!T$2:T$4955,ObservedSpeciesData!$A$2:$A$4955,$A1511,ObservedSpeciesData!$D$2:$D$4955,$D1511),"")</f>
        <v/>
      </c>
      <c r="U1511" s="24" t="str">
        <f>IF(ISNUMBER(AVERAGEIFS(ObservedSpeciesData!U$2:U$4955,ObservedSpeciesData!$A$2:$A$4955,$A1511,ObservedSpeciesData!$C$2:$C$4955,$C1511,ObservedSpeciesData!$D$2:$D$4955,$D1511)),AVERAGEIFS(ObservedSpeciesData!U$2:U$4955,ObservedSpeciesData!$A$2:$A$4955,$A1511,ObservedSpeciesData!$C$2:$C$4955,$C1511,ObservedSpeciesData!$D$2:$D$4955,$D1511),"")</f>
        <v/>
      </c>
      <c r="V1511" s="23" t="str">
        <f>IF(ISNUMBER(AVERAGEIFS(ObservedSpeciesData!V$2:V$4955,ObservedSpeciesData!$A$2:$A$4955,$A1511,ObservedSpeciesData!$D$2:$D$4955,$D1511)),AVERAGEIFS(ObservedSpeciesData!V$2:V$4955,ObservedSpeciesData!$A$2:$A$4955,$A1511,ObservedSpeciesData!$D$2:$D$4955,$D1511),"")</f>
        <v/>
      </c>
      <c r="W1511" s="23" t="str">
        <f>IF(ISNUMBER(AVERAGEIFS(ObservedSpeciesData!W$2:W$4955,ObservedSpeciesData!$A$2:$A$4955,$A1511,ObservedSpeciesData!$D$2:$D$4955,$D1511)),AVERAGEIFS(ObservedSpeciesData!W$2:W$4955,ObservedSpeciesData!$A$2:$A$4955,$A1511,ObservedSpeciesData!$D$2:$D$4955,$D1511),"")</f>
        <v/>
      </c>
      <c r="X1511" s="23" t="str">
        <f>IF(ISNUMBER(AVERAGEIFS(ObservedSpeciesData!X$2:X$4955,ObservedSpeciesData!$A$2:$A$4955,$A1511,ObservedSpeciesData!$D$2:$D$4955,$D1511)),AVERAGEIFS(ObservedSpeciesData!X$2:X$4955,ObservedSpeciesData!$A$2:$A$4955,$A1511,ObservedSpeciesData!$D$2:$D$4955,$D1511),"")</f>
        <v/>
      </c>
      <c r="Y1511" s="23" t="str">
        <f>IF(ISNUMBER(AVERAGEIFS(ObservedSpeciesData!Y$2:Y$4955,ObservedSpeciesData!$A$2:$A$4955,$A1511,ObservedSpeciesData!$D$2:$D$4955,$D1511)),AVERAGEIFS(ObservedSpeciesData!Y$2:Y$4955,ObservedSpeciesData!$A$2:$A$4955,$A1511,ObservedSpeciesData!$D$2:$D$4955,$D1511),"")</f>
        <v/>
      </c>
      <c r="Z1511" s="23" t="str">
        <f>IF(ISNUMBER(AVERAGEIFS(ObservedSpeciesData!Z$2:Z$4955,ObservedSpeciesData!$A$2:$A$4955,$A1511,ObservedSpeciesData!$D$2:$D$4955,$D1511)),AVERAGEIFS(ObservedSpeciesData!Z$2:Z$4955,ObservedSpeciesData!$A$2:$A$4955,$A1511,ObservedSpeciesData!$D$2:$D$4955,$D1511),"")</f>
        <v/>
      </c>
      <c r="AA1511" s="23" t="str">
        <f>IF(ISNUMBER(AVERAGEIFS(ObservedSpeciesData!AA$2:AA$4955,ObservedSpeciesData!$A$2:$A$4955,$A1511,ObservedSpeciesData!$D$2:$D$4955,$D1511)),AVERAGEIFS(ObservedSpeciesData!AA$2:AA$4955,ObservedSpeciesData!$A$2:$A$4955,$A1511,ObservedSpeciesData!$D$2:$D$4955,$D1511),"")</f>
        <v/>
      </c>
      <c r="AB1511" s="24" t="str">
        <f>IF(ISNUMBER(AVERAGEIFS(ObservedSpeciesData!AB$2:AB$4955,ObservedSpeciesData!$A$2:$A$4955,$A1511,ObservedSpeciesData!$D$2:$D$4955,$D1511)),AVERAGEIFS(ObservedSpeciesData!AB$2:AB$4955,ObservedSpeciesData!$A$2:$A$4955,$A1511,ObservedSpeciesData!$D$2:$D$4955,$D1511),"")</f>
        <v/>
      </c>
      <c r="AC1511" s="24" t="str">
        <f>IF(ISNUMBER(AVERAGEIFS(ObservedSpeciesData!AC$2:AC$4955,ObservedSpeciesData!$A$2:$A$4955,$A1511,ObservedSpeciesData!$D$2:$D$4955,$D1511)),AVERAGEIFS(ObservedSpeciesData!AC$2:AC$4955,ObservedSpeciesData!$A$2:$A$4955,$A1511,ObservedSpeciesData!$D$2:$D$4955,$D1511),"")</f>
        <v/>
      </c>
      <c r="AD1511" s="23" t="str">
        <f>IF(ISNUMBER(AVERAGEIFS(ObservedSpeciesData!AD$2:AD$4955,ObservedSpeciesData!$A$2:$A$4955,$A1511,ObservedSpeciesData!$D$2:$D$4955,$D1511)),AVERAGEIFS(ObservedSpeciesData!AD$2:AD$4955,ObservedSpeciesData!$A$2:$A$4955,$A1511,ObservedSpeciesData!$D$2:$D$4955,$D1511),"")</f>
        <v/>
      </c>
      <c r="AE1511" s="24" t="str">
        <f>IF(ISNUMBER(AVERAGEIFS(ObservedSpeciesData!AE$2:AE$4955,ObservedSpeciesData!$A$2:$A$4955,$A1511,ObservedSpeciesData!$D$2:$D$4955,$D1511)),AVERAGEIFS(ObservedSpeciesData!AE$2:AE$4955,ObservedSpeciesData!$A$2:$A$4955,$A1511,ObservedSpeciesData!$D$2:$D$4955,$D1511),"")</f>
        <v/>
      </c>
      <c r="AF1511" s="23"/>
      <c r="AG1511" s="24"/>
      <c r="AH1511" s="23" t="str">
        <f>IF(ISNUMBER(AVERAGEIFS(ObservedSpeciesData!AH$2:AH$4955,ObservedSpeciesData!$A$2:$A$4955,$A1511,ObservedSpeciesData!$D$2:$D$4955,$D1511)),AVERAGEIFS(ObservedSpeciesData!AH$2:AH$4955,ObservedSpeciesData!$A$2:$A$4955,$A1511,ObservedSpeciesData!$D$2:$D$4955,$D1511),"")</f>
        <v/>
      </c>
      <c r="AI1511" s="23" t="str">
        <f>IF(ISNUMBER(AVERAGEIFS(ObservedSpeciesData!AI$2:AI$4955,ObservedSpeciesData!$A$2:$A$4955,$A1511,ObservedSpeciesData!$C$2:$C$4955,$C1511,ObservedSpeciesData!$D$2:$D$4955,$D1511)),AVERAGEIFS(ObservedSpeciesData!AI$2:AI$4955,ObservedSpeciesData!$A$2:$A$4955,$A1511,ObservedSpeciesData!$C$2:$C$4955,$C1511,ObservedSpeciesData!$D$2:$D$4955,$D1511),"")</f>
        <v/>
      </c>
      <c r="AJ1511" s="2">
        <f>COUNTIFS(ObservedSpeciesData!$A$2:$A$828,$A1511,ObservedSpeciesData!$D$2:$D$828,$D1511)</f>
        <v>0</v>
      </c>
      <c r="AK1511" s="2">
        <f t="shared" si="23"/>
        <v>1</v>
      </c>
    </row>
    <row r="1512" spans="1:37" x14ac:dyDescent="0.25">
      <c r="A1512" s="14" t="s">
        <v>82</v>
      </c>
      <c r="B1512" t="s">
        <v>80</v>
      </c>
      <c r="C1512" t="s">
        <v>79</v>
      </c>
      <c r="D1512" s="13">
        <v>42510</v>
      </c>
      <c r="E1512">
        <v>1</v>
      </c>
      <c r="F1512">
        <v>350</v>
      </c>
      <c r="G1512" s="2" t="s">
        <v>87</v>
      </c>
      <c r="H1512" s="2" t="s">
        <v>13</v>
      </c>
      <c r="I1512">
        <v>14</v>
      </c>
      <c r="J1512" s="2" t="s">
        <v>88</v>
      </c>
      <c r="K1512" s="2">
        <f>IF(ISNUMBER(AVERAGEIFS(ObservedSpeciesData!K$2:K$4955,ObservedSpeciesData!$A$2:$A$4955,$A1512,ObservedSpeciesData!$D$2:$D$4955,$D1512)),AVERAGEIFS(ObservedSpeciesData!K$2:K$4955,ObservedSpeciesData!$A$2:$A$4955,$A1512,ObservedSpeciesData!$D$2:$D$4955,$D1512),"")</f>
        <v>315</v>
      </c>
      <c r="L1512" s="26">
        <f>IF(ISNUMBER(AVERAGEIFS(ObservedSpeciesData!L$2:L$4955,ObservedSpeciesData!$A$2:$A$4955,$A1512,ObservedSpeciesData!$D$2:$D$4955,$D1512)),AVERAGEIFS(ObservedSpeciesData!L$2:L$4955,ObservedSpeciesData!$A$2:$A$4955,$A1512,ObservedSpeciesData!$D$2:$D$4955,$D1512),"")</f>
        <v>1825.3333333333333</v>
      </c>
      <c r="M1512" s="23">
        <f>IF(ISNUMBER(AVERAGEIFS(ObservedSpeciesData!M$2:M$4955,ObservedSpeciesData!$A$2:$A$4955,$A1512,ObservedSpeciesData!$D$2:$D$4955,$D1512)),AVERAGEIFS(ObservedSpeciesData!M$2:M$4955,ObservedSpeciesData!$A$2:$A$4955,$A1512,ObservedSpeciesData!$D$2:$D$4955,$D1512),"")</f>
        <v>182.5333333333333</v>
      </c>
      <c r="N1512" s="23" t="str">
        <f>IF(ISNUMBER(AVERAGEIFS(ObservedSpeciesData!N$2:N$4955,ObservedSpeciesData!$A$2:$A$4955,$A1512,ObservedSpeciesData!$D$2:$D$4955,$D1512)),AVERAGEIFS(ObservedSpeciesData!N$2:N$4955,ObservedSpeciesData!$A$2:$A$4955,$A1512,ObservedSpeciesData!$D$2:$D$4955,$D1512),"")</f>
        <v/>
      </c>
      <c r="O1512" s="23" t="str">
        <f>IF(ISNUMBER(AVERAGEIFS(ObservedSpeciesData!O$2:O$4955,ObservedSpeciesData!$A$2:$A$4955,$A1512,ObservedSpeciesData!$D$2:$D$4955,$D1512)),AVERAGEIFS(ObservedSpeciesData!O$2:O$4955,ObservedSpeciesData!$A$2:$A$4955,$A1512,ObservedSpeciesData!$D$2:$D$4955,$D1512),"")</f>
        <v/>
      </c>
      <c r="P1512" s="23" t="str">
        <f>IF(ISNUMBER(AVERAGEIFS(ObservedSpeciesData!P$2:P$4955,ObservedSpeciesData!$A$2:$A$4955,$A1512,ObservedSpeciesData!$C$2:$C$4955,$C1512,ObservedSpeciesData!$D$2:$D$4955,$D1512)),AVERAGEIFS(ObservedSpeciesData!P$2:P$4955,ObservedSpeciesData!$A$2:$A$4955,$A1512,ObservedSpeciesData!$C$2:$C$4955,$C1512,ObservedSpeciesData!$D$2:$D$4955,$D1512),"")</f>
        <v/>
      </c>
      <c r="Q1512" s="23"/>
      <c r="R1512" s="25" t="str">
        <f>IF(ISNUMBER(AVERAGEIFS(ObservedSpeciesData!R$2:R$4955,ObservedSpeciesData!$A$2:$A$4955,$A1512,ObservedSpeciesData!$D$2:$D$4955,$D1512)),AVERAGEIFS(ObservedSpeciesData!R$2:R$4955,ObservedSpeciesData!$A$2:$A$4955,$A1512,ObservedSpeciesData!$D$2:$D$4955,$D1512),"")</f>
        <v/>
      </c>
      <c r="S1512" s="25" t="str">
        <f>IF(ISNUMBER(AVERAGEIFS(ObservedSpeciesData!S$2:S$4955,ObservedSpeciesData!$A$2:$A$4955,$A1512,ObservedSpeciesData!$D$2:$D$4955,$D1512)),AVERAGEIFS(ObservedSpeciesData!S$2:S$4955,ObservedSpeciesData!$A$2:$A$4955,$A1512,ObservedSpeciesData!$D$2:$D$4955,$D1512),"")</f>
        <v/>
      </c>
      <c r="T1512" s="23" t="str">
        <f>IF(ISNUMBER(AVERAGEIFS(ObservedSpeciesData!T$2:T$4955,ObservedSpeciesData!$A$2:$A$4955,$A1512,ObservedSpeciesData!$D$2:$D$4955,$D1512)),AVERAGEIFS(ObservedSpeciesData!T$2:T$4955,ObservedSpeciesData!$A$2:$A$4955,$A1512,ObservedSpeciesData!$D$2:$D$4955,$D1512),"")</f>
        <v/>
      </c>
      <c r="U1512" s="24" t="str">
        <f>IF(ISNUMBER(AVERAGEIFS(ObservedSpeciesData!U$2:U$4955,ObservedSpeciesData!$A$2:$A$4955,$A1512,ObservedSpeciesData!$C$2:$C$4955,$C1512,ObservedSpeciesData!$D$2:$D$4955,$D1512)),AVERAGEIFS(ObservedSpeciesData!U$2:U$4955,ObservedSpeciesData!$A$2:$A$4955,$A1512,ObservedSpeciesData!$C$2:$C$4955,$C1512,ObservedSpeciesData!$D$2:$D$4955,$D1512),"")</f>
        <v/>
      </c>
      <c r="V1512" s="23" t="str">
        <f>IF(ISNUMBER(AVERAGEIFS(ObservedSpeciesData!V$2:V$4955,ObservedSpeciesData!$A$2:$A$4955,$A1512,ObservedSpeciesData!$D$2:$D$4955,$D1512)),AVERAGEIFS(ObservedSpeciesData!V$2:V$4955,ObservedSpeciesData!$A$2:$A$4955,$A1512,ObservedSpeciesData!$D$2:$D$4955,$D1512),"")</f>
        <v/>
      </c>
      <c r="W1512" s="23" t="str">
        <f>IF(ISNUMBER(AVERAGEIFS(ObservedSpeciesData!W$2:W$4955,ObservedSpeciesData!$A$2:$A$4955,$A1512,ObservedSpeciesData!$D$2:$D$4955,$D1512)),AVERAGEIFS(ObservedSpeciesData!W$2:W$4955,ObservedSpeciesData!$A$2:$A$4955,$A1512,ObservedSpeciesData!$D$2:$D$4955,$D1512),"")</f>
        <v/>
      </c>
      <c r="X1512" s="23" t="str">
        <f>IF(ISNUMBER(AVERAGEIFS(ObservedSpeciesData!X$2:X$4955,ObservedSpeciesData!$A$2:$A$4955,$A1512,ObservedSpeciesData!$D$2:$D$4955,$D1512)),AVERAGEIFS(ObservedSpeciesData!X$2:X$4955,ObservedSpeciesData!$A$2:$A$4955,$A1512,ObservedSpeciesData!$D$2:$D$4955,$D1512),"")</f>
        <v/>
      </c>
      <c r="Y1512" s="23" t="str">
        <f>IF(ISNUMBER(AVERAGEIFS(ObservedSpeciesData!Y$2:Y$4955,ObservedSpeciesData!$A$2:$A$4955,$A1512,ObservedSpeciesData!$D$2:$D$4955,$D1512)),AVERAGEIFS(ObservedSpeciesData!Y$2:Y$4955,ObservedSpeciesData!$A$2:$A$4955,$A1512,ObservedSpeciesData!$D$2:$D$4955,$D1512),"")</f>
        <v/>
      </c>
      <c r="Z1512" s="23" t="str">
        <f>IF(ISNUMBER(AVERAGEIFS(ObservedSpeciesData!Z$2:Z$4955,ObservedSpeciesData!$A$2:$A$4955,$A1512,ObservedSpeciesData!$D$2:$D$4955,$D1512)),AVERAGEIFS(ObservedSpeciesData!Z$2:Z$4955,ObservedSpeciesData!$A$2:$A$4955,$A1512,ObservedSpeciesData!$D$2:$D$4955,$D1512),"")</f>
        <v/>
      </c>
      <c r="AA1512" s="23" t="str">
        <f>IF(ISNUMBER(AVERAGEIFS(ObservedSpeciesData!AA$2:AA$4955,ObservedSpeciesData!$A$2:$A$4955,$A1512,ObservedSpeciesData!$D$2:$D$4955,$D1512)),AVERAGEIFS(ObservedSpeciesData!AA$2:AA$4955,ObservedSpeciesData!$A$2:$A$4955,$A1512,ObservedSpeciesData!$D$2:$D$4955,$D1512),"")</f>
        <v/>
      </c>
      <c r="AB1512" s="24" t="str">
        <f>IF(ISNUMBER(AVERAGEIFS(ObservedSpeciesData!AB$2:AB$4955,ObservedSpeciesData!$A$2:$A$4955,$A1512,ObservedSpeciesData!$D$2:$D$4955,$D1512)),AVERAGEIFS(ObservedSpeciesData!AB$2:AB$4955,ObservedSpeciesData!$A$2:$A$4955,$A1512,ObservedSpeciesData!$D$2:$D$4955,$D1512),"")</f>
        <v/>
      </c>
      <c r="AC1512" s="24" t="str">
        <f>IF(ISNUMBER(AVERAGEIFS(ObservedSpeciesData!AC$2:AC$4955,ObservedSpeciesData!$A$2:$A$4955,$A1512,ObservedSpeciesData!$D$2:$D$4955,$D1512)),AVERAGEIFS(ObservedSpeciesData!AC$2:AC$4955,ObservedSpeciesData!$A$2:$A$4955,$A1512,ObservedSpeciesData!$D$2:$D$4955,$D1512),"")</f>
        <v/>
      </c>
      <c r="AD1512" s="23" t="str">
        <f>IF(ISNUMBER(AVERAGEIFS(ObservedSpeciesData!AD$2:AD$4955,ObservedSpeciesData!$A$2:$A$4955,$A1512,ObservedSpeciesData!$D$2:$D$4955,$D1512)),AVERAGEIFS(ObservedSpeciesData!AD$2:AD$4955,ObservedSpeciesData!$A$2:$A$4955,$A1512,ObservedSpeciesData!$D$2:$D$4955,$D1512),"")</f>
        <v/>
      </c>
      <c r="AE1512" s="24" t="str">
        <f>IF(ISNUMBER(AVERAGEIFS(ObservedSpeciesData!AE$2:AE$4955,ObservedSpeciesData!$A$2:$A$4955,$A1512,ObservedSpeciesData!$D$2:$D$4955,$D1512)),AVERAGEIFS(ObservedSpeciesData!AE$2:AE$4955,ObservedSpeciesData!$A$2:$A$4955,$A1512,ObservedSpeciesData!$D$2:$D$4955,$D1512),"")</f>
        <v/>
      </c>
      <c r="AF1512" s="23"/>
      <c r="AG1512" s="24"/>
      <c r="AH1512" s="23" t="str">
        <f>IF(ISNUMBER(AVERAGEIFS(ObservedSpeciesData!AH$2:AH$4955,ObservedSpeciesData!$A$2:$A$4955,$A1512,ObservedSpeciesData!$D$2:$D$4955,$D1512)),AVERAGEIFS(ObservedSpeciesData!AH$2:AH$4955,ObservedSpeciesData!$A$2:$A$4955,$A1512,ObservedSpeciesData!$D$2:$D$4955,$D1512),"")</f>
        <v/>
      </c>
      <c r="AI1512" s="23" t="str">
        <f>IF(ISNUMBER(AVERAGEIFS(ObservedSpeciesData!AI$2:AI$4955,ObservedSpeciesData!$A$2:$A$4955,$A1512,ObservedSpeciesData!$C$2:$C$4955,$C1512,ObservedSpeciesData!$D$2:$D$4955,$D1512)),AVERAGEIFS(ObservedSpeciesData!AI$2:AI$4955,ObservedSpeciesData!$A$2:$A$4955,$A1512,ObservedSpeciesData!$C$2:$C$4955,$C1512,ObservedSpeciesData!$D$2:$D$4955,$D1512),"")</f>
        <v/>
      </c>
      <c r="AJ1512" s="2">
        <f>COUNTIFS(ObservedSpeciesData!$A$2:$A$828,$A1512,ObservedSpeciesData!$D$2:$D$828,$D1512)</f>
        <v>0</v>
      </c>
      <c r="AK1512" s="2">
        <f t="shared" si="23"/>
        <v>1</v>
      </c>
    </row>
    <row r="1513" spans="1:37" x14ac:dyDescent="0.25">
      <c r="A1513" s="14" t="s">
        <v>81</v>
      </c>
      <c r="B1513" t="s">
        <v>80</v>
      </c>
      <c r="C1513" t="s">
        <v>79</v>
      </c>
      <c r="D1513" s="13">
        <v>42510</v>
      </c>
      <c r="E1513">
        <v>1</v>
      </c>
      <c r="F1513">
        <v>500</v>
      </c>
      <c r="G1513" s="2" t="s">
        <v>87</v>
      </c>
      <c r="H1513" s="2" t="s">
        <v>13</v>
      </c>
      <c r="I1513">
        <v>14</v>
      </c>
      <c r="J1513" s="2" t="s">
        <v>88</v>
      </c>
      <c r="K1513" s="2">
        <f>IF(ISNUMBER(AVERAGEIFS(ObservedSpeciesData!K$2:K$4955,ObservedSpeciesData!$A$2:$A$4955,$A1513,ObservedSpeciesData!$D$2:$D$4955,$D1513)),AVERAGEIFS(ObservedSpeciesData!K$2:K$4955,ObservedSpeciesData!$A$2:$A$4955,$A1513,ObservedSpeciesData!$D$2:$D$4955,$D1513),"")</f>
        <v>450</v>
      </c>
      <c r="L1513" s="26">
        <f>IF(ISNUMBER(AVERAGEIFS(ObservedSpeciesData!L$2:L$4955,ObservedSpeciesData!$A$2:$A$4955,$A1513,ObservedSpeciesData!$D$2:$D$4955,$D1513)),AVERAGEIFS(ObservedSpeciesData!L$2:L$4955,ObservedSpeciesData!$A$2:$A$4955,$A1513,ObservedSpeciesData!$D$2:$D$4955,$D1513),"")</f>
        <v>1741.3333333333333</v>
      </c>
      <c r="M1513" s="23">
        <f>IF(ISNUMBER(AVERAGEIFS(ObservedSpeciesData!M$2:M$4955,ObservedSpeciesData!$A$2:$A$4955,$A1513,ObservedSpeciesData!$D$2:$D$4955,$D1513)),AVERAGEIFS(ObservedSpeciesData!M$2:M$4955,ObservedSpeciesData!$A$2:$A$4955,$A1513,ObservedSpeciesData!$D$2:$D$4955,$D1513),"")</f>
        <v>174.13333333333335</v>
      </c>
      <c r="N1513" s="23" t="str">
        <f>IF(ISNUMBER(AVERAGEIFS(ObservedSpeciesData!N$2:N$4955,ObservedSpeciesData!$A$2:$A$4955,$A1513,ObservedSpeciesData!$D$2:$D$4955,$D1513)),AVERAGEIFS(ObservedSpeciesData!N$2:N$4955,ObservedSpeciesData!$A$2:$A$4955,$A1513,ObservedSpeciesData!$D$2:$D$4955,$D1513),"")</f>
        <v/>
      </c>
      <c r="O1513" s="23" t="str">
        <f>IF(ISNUMBER(AVERAGEIFS(ObservedSpeciesData!O$2:O$4955,ObservedSpeciesData!$A$2:$A$4955,$A1513,ObservedSpeciesData!$D$2:$D$4955,$D1513)),AVERAGEIFS(ObservedSpeciesData!O$2:O$4955,ObservedSpeciesData!$A$2:$A$4955,$A1513,ObservedSpeciesData!$D$2:$D$4955,$D1513),"")</f>
        <v/>
      </c>
      <c r="P1513" s="23" t="str">
        <f>IF(ISNUMBER(AVERAGEIFS(ObservedSpeciesData!P$2:P$4955,ObservedSpeciesData!$A$2:$A$4955,$A1513,ObservedSpeciesData!$C$2:$C$4955,$C1513,ObservedSpeciesData!$D$2:$D$4955,$D1513)),AVERAGEIFS(ObservedSpeciesData!P$2:P$4955,ObservedSpeciesData!$A$2:$A$4955,$A1513,ObservedSpeciesData!$C$2:$C$4955,$C1513,ObservedSpeciesData!$D$2:$D$4955,$D1513),"")</f>
        <v/>
      </c>
      <c r="Q1513" s="23"/>
      <c r="R1513" s="25" t="str">
        <f>IF(ISNUMBER(AVERAGEIFS(ObservedSpeciesData!R$2:R$4955,ObservedSpeciesData!$A$2:$A$4955,$A1513,ObservedSpeciesData!$D$2:$D$4955,$D1513)),AVERAGEIFS(ObservedSpeciesData!R$2:R$4955,ObservedSpeciesData!$A$2:$A$4955,$A1513,ObservedSpeciesData!$D$2:$D$4955,$D1513),"")</f>
        <v/>
      </c>
      <c r="S1513" s="25" t="str">
        <f>IF(ISNUMBER(AVERAGEIFS(ObservedSpeciesData!S$2:S$4955,ObservedSpeciesData!$A$2:$A$4955,$A1513,ObservedSpeciesData!$D$2:$D$4955,$D1513)),AVERAGEIFS(ObservedSpeciesData!S$2:S$4955,ObservedSpeciesData!$A$2:$A$4955,$A1513,ObservedSpeciesData!$D$2:$D$4955,$D1513),"")</f>
        <v/>
      </c>
      <c r="T1513" s="23" t="str">
        <f>IF(ISNUMBER(AVERAGEIFS(ObservedSpeciesData!T$2:T$4955,ObservedSpeciesData!$A$2:$A$4955,$A1513,ObservedSpeciesData!$D$2:$D$4955,$D1513)),AVERAGEIFS(ObservedSpeciesData!T$2:T$4955,ObservedSpeciesData!$A$2:$A$4955,$A1513,ObservedSpeciesData!$D$2:$D$4955,$D1513),"")</f>
        <v/>
      </c>
      <c r="U1513" s="24" t="str">
        <f>IF(ISNUMBER(AVERAGEIFS(ObservedSpeciesData!U$2:U$4955,ObservedSpeciesData!$A$2:$A$4955,$A1513,ObservedSpeciesData!$C$2:$C$4955,$C1513,ObservedSpeciesData!$D$2:$D$4955,$D1513)),AVERAGEIFS(ObservedSpeciesData!U$2:U$4955,ObservedSpeciesData!$A$2:$A$4955,$A1513,ObservedSpeciesData!$C$2:$C$4955,$C1513,ObservedSpeciesData!$D$2:$D$4955,$D1513),"")</f>
        <v/>
      </c>
      <c r="V1513" s="23" t="str">
        <f>IF(ISNUMBER(AVERAGEIFS(ObservedSpeciesData!V$2:V$4955,ObservedSpeciesData!$A$2:$A$4955,$A1513,ObservedSpeciesData!$D$2:$D$4955,$D1513)),AVERAGEIFS(ObservedSpeciesData!V$2:V$4955,ObservedSpeciesData!$A$2:$A$4955,$A1513,ObservedSpeciesData!$D$2:$D$4955,$D1513),"")</f>
        <v/>
      </c>
      <c r="W1513" s="23" t="str">
        <f>IF(ISNUMBER(AVERAGEIFS(ObservedSpeciesData!W$2:W$4955,ObservedSpeciesData!$A$2:$A$4955,$A1513,ObservedSpeciesData!$D$2:$D$4955,$D1513)),AVERAGEIFS(ObservedSpeciesData!W$2:W$4955,ObservedSpeciesData!$A$2:$A$4955,$A1513,ObservedSpeciesData!$D$2:$D$4955,$D1513),"")</f>
        <v/>
      </c>
      <c r="X1513" s="23" t="str">
        <f>IF(ISNUMBER(AVERAGEIFS(ObservedSpeciesData!X$2:X$4955,ObservedSpeciesData!$A$2:$A$4955,$A1513,ObservedSpeciesData!$D$2:$D$4955,$D1513)),AVERAGEIFS(ObservedSpeciesData!X$2:X$4955,ObservedSpeciesData!$A$2:$A$4955,$A1513,ObservedSpeciesData!$D$2:$D$4955,$D1513),"")</f>
        <v/>
      </c>
      <c r="Y1513" s="23" t="str">
        <f>IF(ISNUMBER(AVERAGEIFS(ObservedSpeciesData!Y$2:Y$4955,ObservedSpeciesData!$A$2:$A$4955,$A1513,ObservedSpeciesData!$D$2:$D$4955,$D1513)),AVERAGEIFS(ObservedSpeciesData!Y$2:Y$4955,ObservedSpeciesData!$A$2:$A$4955,$A1513,ObservedSpeciesData!$D$2:$D$4955,$D1513),"")</f>
        <v/>
      </c>
      <c r="Z1513" s="23" t="str">
        <f>IF(ISNUMBER(AVERAGEIFS(ObservedSpeciesData!Z$2:Z$4955,ObservedSpeciesData!$A$2:$A$4955,$A1513,ObservedSpeciesData!$D$2:$D$4955,$D1513)),AVERAGEIFS(ObservedSpeciesData!Z$2:Z$4955,ObservedSpeciesData!$A$2:$A$4955,$A1513,ObservedSpeciesData!$D$2:$D$4955,$D1513),"")</f>
        <v/>
      </c>
      <c r="AA1513" s="23" t="str">
        <f>IF(ISNUMBER(AVERAGEIFS(ObservedSpeciesData!AA$2:AA$4955,ObservedSpeciesData!$A$2:$A$4955,$A1513,ObservedSpeciesData!$D$2:$D$4955,$D1513)),AVERAGEIFS(ObservedSpeciesData!AA$2:AA$4955,ObservedSpeciesData!$A$2:$A$4955,$A1513,ObservedSpeciesData!$D$2:$D$4955,$D1513),"")</f>
        <v/>
      </c>
      <c r="AB1513" s="24" t="str">
        <f>IF(ISNUMBER(AVERAGEIFS(ObservedSpeciesData!AB$2:AB$4955,ObservedSpeciesData!$A$2:$A$4955,$A1513,ObservedSpeciesData!$D$2:$D$4955,$D1513)),AVERAGEIFS(ObservedSpeciesData!AB$2:AB$4955,ObservedSpeciesData!$A$2:$A$4955,$A1513,ObservedSpeciesData!$D$2:$D$4955,$D1513),"")</f>
        <v/>
      </c>
      <c r="AC1513" s="24" t="str">
        <f>IF(ISNUMBER(AVERAGEIFS(ObservedSpeciesData!AC$2:AC$4955,ObservedSpeciesData!$A$2:$A$4955,$A1513,ObservedSpeciesData!$D$2:$D$4955,$D1513)),AVERAGEIFS(ObservedSpeciesData!AC$2:AC$4955,ObservedSpeciesData!$A$2:$A$4955,$A1513,ObservedSpeciesData!$D$2:$D$4955,$D1513),"")</f>
        <v/>
      </c>
      <c r="AD1513" s="23" t="str">
        <f>IF(ISNUMBER(AVERAGEIFS(ObservedSpeciesData!AD$2:AD$4955,ObservedSpeciesData!$A$2:$A$4955,$A1513,ObservedSpeciesData!$D$2:$D$4955,$D1513)),AVERAGEIFS(ObservedSpeciesData!AD$2:AD$4955,ObservedSpeciesData!$A$2:$A$4955,$A1513,ObservedSpeciesData!$D$2:$D$4955,$D1513),"")</f>
        <v/>
      </c>
      <c r="AE1513" s="24" t="str">
        <f>IF(ISNUMBER(AVERAGEIFS(ObservedSpeciesData!AE$2:AE$4955,ObservedSpeciesData!$A$2:$A$4955,$A1513,ObservedSpeciesData!$D$2:$D$4955,$D1513)),AVERAGEIFS(ObservedSpeciesData!AE$2:AE$4955,ObservedSpeciesData!$A$2:$A$4955,$A1513,ObservedSpeciesData!$D$2:$D$4955,$D1513),"")</f>
        <v/>
      </c>
      <c r="AF1513" s="23"/>
      <c r="AG1513" s="24"/>
      <c r="AH1513" s="23" t="str">
        <f>IF(ISNUMBER(AVERAGEIFS(ObservedSpeciesData!AH$2:AH$4955,ObservedSpeciesData!$A$2:$A$4955,$A1513,ObservedSpeciesData!$D$2:$D$4955,$D1513)),AVERAGEIFS(ObservedSpeciesData!AH$2:AH$4955,ObservedSpeciesData!$A$2:$A$4955,$A1513,ObservedSpeciesData!$D$2:$D$4955,$D1513),"")</f>
        <v/>
      </c>
      <c r="AI1513" s="23" t="str">
        <f>IF(ISNUMBER(AVERAGEIFS(ObservedSpeciesData!AI$2:AI$4955,ObservedSpeciesData!$A$2:$A$4955,$A1513,ObservedSpeciesData!$C$2:$C$4955,$C1513,ObservedSpeciesData!$D$2:$D$4955,$D1513)),AVERAGEIFS(ObservedSpeciesData!AI$2:AI$4955,ObservedSpeciesData!$A$2:$A$4955,$A1513,ObservedSpeciesData!$C$2:$C$4955,$C1513,ObservedSpeciesData!$D$2:$D$4955,$D1513),"")</f>
        <v/>
      </c>
      <c r="AJ1513" s="2">
        <f>COUNTIFS(ObservedSpeciesData!$A$2:$A$828,$A1513,ObservedSpeciesData!$D$2:$D$828,$D1513)</f>
        <v>0</v>
      </c>
      <c r="AK1513" s="2">
        <f t="shared" si="23"/>
        <v>1</v>
      </c>
    </row>
    <row r="1514" spans="1:37" x14ac:dyDescent="0.25">
      <c r="A1514" s="14" t="s">
        <v>86</v>
      </c>
      <c r="B1514" t="s">
        <v>80</v>
      </c>
      <c r="C1514" t="s">
        <v>79</v>
      </c>
      <c r="D1514" s="13">
        <v>42534</v>
      </c>
      <c r="E1514">
        <v>1</v>
      </c>
      <c r="F1514">
        <v>0</v>
      </c>
      <c r="G1514" s="2" t="s">
        <v>87</v>
      </c>
      <c r="H1514" s="2" t="s">
        <v>10</v>
      </c>
      <c r="I1514">
        <v>14</v>
      </c>
      <c r="J1514" s="2" t="s">
        <v>77</v>
      </c>
      <c r="K1514" s="2">
        <f>IF(ISNUMBER(AVERAGEIFS(ObservedSpeciesData!K$2:K$4955,ObservedSpeciesData!$A$2:$A$4955,$A1514,ObservedSpeciesData!$D$2:$D$4955,$D1514)),AVERAGEIFS(ObservedSpeciesData!K$2:K$4955,ObservedSpeciesData!$A$2:$A$4955,$A1514,ObservedSpeciesData!$D$2:$D$4955,$D1514),"")</f>
        <v>0</v>
      </c>
      <c r="L1514" s="26" t="str">
        <f>IF(ISNUMBER(AVERAGEIFS(ObservedSpeciesData!L$2:L$4955,ObservedSpeciesData!$A$2:$A$4955,$A1514,ObservedSpeciesData!$D$2:$D$4955,$D1514)),AVERAGEIFS(ObservedSpeciesData!L$2:L$4955,ObservedSpeciesData!$A$2:$A$4955,$A1514,ObservedSpeciesData!$D$2:$D$4955,$D1514),"")</f>
        <v/>
      </c>
      <c r="M1514" s="23" t="str">
        <f>IF(ISNUMBER(AVERAGEIFS(ObservedSpeciesData!M$2:M$4955,ObservedSpeciesData!$A$2:$A$4955,$A1514,ObservedSpeciesData!$D$2:$D$4955,$D1514)),AVERAGEIFS(ObservedSpeciesData!M$2:M$4955,ObservedSpeciesData!$A$2:$A$4955,$A1514,ObservedSpeciesData!$D$2:$D$4955,$D1514),"")</f>
        <v/>
      </c>
      <c r="N1514" s="23">
        <f>IF(ISNUMBER(AVERAGEIFS(ObservedSpeciesData!N$2:N$4955,ObservedSpeciesData!$A$2:$A$4955,$A1514,ObservedSpeciesData!$D$2:$D$4955,$D1514)),AVERAGEIFS(ObservedSpeciesData!N$2:N$4955,ObservedSpeciesData!$A$2:$A$4955,$A1514,ObservedSpeciesData!$D$2:$D$4955,$D1514),"")</f>
        <v>245.81323580444442</v>
      </c>
      <c r="O1514" s="23">
        <f>IF(ISNUMBER(AVERAGEIFS(ObservedSpeciesData!O$2:O$4955,ObservedSpeciesData!$A$2:$A$4955,$A1514,ObservedSpeciesData!$D$2:$D$4955,$D1514)),AVERAGEIFS(ObservedSpeciesData!O$2:O$4955,ObservedSpeciesData!$A$2:$A$4955,$A1514,ObservedSpeciesData!$D$2:$D$4955,$D1514),"")</f>
        <v>24.581323580444444</v>
      </c>
      <c r="P1514" s="23">
        <f>IF(ISNUMBER(AVERAGEIFS(ObservedSpeciesData!P$2:P$4955,ObservedSpeciesData!$A$2:$A$4955,$A1514,ObservedSpeciesData!$C$2:$C$4955,$C1514,ObservedSpeciesData!$D$2:$D$4955,$D1514)),AVERAGEIFS(ObservedSpeciesData!P$2:P$4955,ObservedSpeciesData!$A$2:$A$4955,$A1514,ObservedSpeciesData!$C$2:$C$4955,$C1514,ObservedSpeciesData!$D$2:$D$4955,$D1514),"")</f>
        <v>607.22437604426398</v>
      </c>
      <c r="Q1514" s="23"/>
      <c r="R1514" s="25" t="str">
        <f>IF(ISNUMBER(AVERAGEIFS(ObservedSpeciesData!R$2:R$4955,ObservedSpeciesData!$A$2:$A$4955,$A1514,ObservedSpeciesData!$D$2:$D$4955,$D1514)),AVERAGEIFS(ObservedSpeciesData!R$2:R$4955,ObservedSpeciesData!$A$2:$A$4955,$A1514,ObservedSpeciesData!$D$2:$D$4955,$D1514),"")</f>
        <v/>
      </c>
      <c r="S1514" s="25" t="str">
        <f>IF(ISNUMBER(AVERAGEIFS(ObservedSpeciesData!S$2:S$4955,ObservedSpeciesData!$A$2:$A$4955,$A1514,ObservedSpeciesData!$D$2:$D$4955,$D1514)),AVERAGEIFS(ObservedSpeciesData!S$2:S$4955,ObservedSpeciesData!$A$2:$A$4955,$A1514,ObservedSpeciesData!$D$2:$D$4955,$D1514),"")</f>
        <v/>
      </c>
      <c r="T1514" s="23" t="str">
        <f>IF(ISNUMBER(AVERAGEIFS(ObservedSpeciesData!T$2:T$4955,ObservedSpeciesData!$A$2:$A$4955,$A1514,ObservedSpeciesData!$D$2:$D$4955,$D1514)),AVERAGEIFS(ObservedSpeciesData!T$2:T$4955,ObservedSpeciesData!$A$2:$A$4955,$A1514,ObservedSpeciesData!$D$2:$D$4955,$D1514),"")</f>
        <v/>
      </c>
      <c r="U1514" s="24" t="str">
        <f>IF(ISNUMBER(AVERAGEIFS(ObservedSpeciesData!U$2:U$4955,ObservedSpeciesData!$A$2:$A$4955,$A1514,ObservedSpeciesData!$C$2:$C$4955,$C1514,ObservedSpeciesData!$D$2:$D$4955,$D1514)),AVERAGEIFS(ObservedSpeciesData!U$2:U$4955,ObservedSpeciesData!$A$2:$A$4955,$A1514,ObservedSpeciesData!$C$2:$C$4955,$C1514,ObservedSpeciesData!$D$2:$D$4955,$D1514),"")</f>
        <v/>
      </c>
      <c r="V1514" s="23" t="str">
        <f>IF(ISNUMBER(AVERAGEIFS(ObservedSpeciesData!V$2:V$4955,ObservedSpeciesData!$A$2:$A$4955,$A1514,ObservedSpeciesData!$D$2:$D$4955,$D1514)),AVERAGEIFS(ObservedSpeciesData!V$2:V$4955,ObservedSpeciesData!$A$2:$A$4955,$A1514,ObservedSpeciesData!$D$2:$D$4955,$D1514),"")</f>
        <v/>
      </c>
      <c r="W1514" s="23" t="str">
        <f>IF(ISNUMBER(AVERAGEIFS(ObservedSpeciesData!W$2:W$4955,ObservedSpeciesData!$A$2:$A$4955,$A1514,ObservedSpeciesData!$D$2:$D$4955,$D1514)),AVERAGEIFS(ObservedSpeciesData!W$2:W$4955,ObservedSpeciesData!$A$2:$A$4955,$A1514,ObservedSpeciesData!$D$2:$D$4955,$D1514),"")</f>
        <v/>
      </c>
      <c r="X1514" s="23" t="str">
        <f>IF(ISNUMBER(AVERAGEIFS(ObservedSpeciesData!X$2:X$4955,ObservedSpeciesData!$A$2:$A$4955,$A1514,ObservedSpeciesData!$D$2:$D$4955,$D1514)),AVERAGEIFS(ObservedSpeciesData!X$2:X$4955,ObservedSpeciesData!$A$2:$A$4955,$A1514,ObservedSpeciesData!$D$2:$D$4955,$D1514),"")</f>
        <v/>
      </c>
      <c r="Y1514" s="23" t="str">
        <f>IF(ISNUMBER(AVERAGEIFS(ObservedSpeciesData!Y$2:Y$4955,ObservedSpeciesData!$A$2:$A$4955,$A1514,ObservedSpeciesData!$D$2:$D$4955,$D1514)),AVERAGEIFS(ObservedSpeciesData!Y$2:Y$4955,ObservedSpeciesData!$A$2:$A$4955,$A1514,ObservedSpeciesData!$D$2:$D$4955,$D1514),"")</f>
        <v/>
      </c>
      <c r="Z1514" s="23" t="str">
        <f>IF(ISNUMBER(AVERAGEIFS(ObservedSpeciesData!Z$2:Z$4955,ObservedSpeciesData!$A$2:$A$4955,$A1514,ObservedSpeciesData!$D$2:$D$4955,$D1514)),AVERAGEIFS(ObservedSpeciesData!Z$2:Z$4955,ObservedSpeciesData!$A$2:$A$4955,$A1514,ObservedSpeciesData!$D$2:$D$4955,$D1514),"")</f>
        <v/>
      </c>
      <c r="AA1514" s="23" t="str">
        <f>IF(ISNUMBER(AVERAGEIFS(ObservedSpeciesData!AA$2:AA$4955,ObservedSpeciesData!$A$2:$A$4955,$A1514,ObservedSpeciesData!$D$2:$D$4955,$D1514)),AVERAGEIFS(ObservedSpeciesData!AA$2:AA$4955,ObservedSpeciesData!$A$2:$A$4955,$A1514,ObservedSpeciesData!$D$2:$D$4955,$D1514),"")</f>
        <v/>
      </c>
      <c r="AB1514" s="24" t="str">
        <f>IF(ISNUMBER(AVERAGEIFS(ObservedSpeciesData!AB$2:AB$4955,ObservedSpeciesData!$A$2:$A$4955,$A1514,ObservedSpeciesData!$D$2:$D$4955,$D1514)),AVERAGEIFS(ObservedSpeciesData!AB$2:AB$4955,ObservedSpeciesData!$A$2:$A$4955,$A1514,ObservedSpeciesData!$D$2:$D$4955,$D1514),"")</f>
        <v/>
      </c>
      <c r="AC1514" s="24" t="str">
        <f>IF(ISNUMBER(AVERAGEIFS(ObservedSpeciesData!AC$2:AC$4955,ObservedSpeciesData!$A$2:$A$4955,$A1514,ObservedSpeciesData!$D$2:$D$4955,$D1514)),AVERAGEIFS(ObservedSpeciesData!AC$2:AC$4955,ObservedSpeciesData!$A$2:$A$4955,$A1514,ObservedSpeciesData!$D$2:$D$4955,$D1514),"")</f>
        <v/>
      </c>
      <c r="AD1514" s="23" t="str">
        <f>IF(ISNUMBER(AVERAGEIFS(ObservedSpeciesData!AD$2:AD$4955,ObservedSpeciesData!$A$2:$A$4955,$A1514,ObservedSpeciesData!$D$2:$D$4955,$D1514)),AVERAGEIFS(ObservedSpeciesData!AD$2:AD$4955,ObservedSpeciesData!$A$2:$A$4955,$A1514,ObservedSpeciesData!$D$2:$D$4955,$D1514),"")</f>
        <v/>
      </c>
      <c r="AE1514" s="24" t="str">
        <f>IF(ISNUMBER(AVERAGEIFS(ObservedSpeciesData!AE$2:AE$4955,ObservedSpeciesData!$A$2:$A$4955,$A1514,ObservedSpeciesData!$D$2:$D$4955,$D1514)),AVERAGEIFS(ObservedSpeciesData!AE$2:AE$4955,ObservedSpeciesData!$A$2:$A$4955,$A1514,ObservedSpeciesData!$D$2:$D$4955,$D1514),"")</f>
        <v/>
      </c>
      <c r="AF1514" s="23"/>
      <c r="AG1514" s="24"/>
      <c r="AH1514" s="23" t="str">
        <f>IF(ISNUMBER(AVERAGEIFS(ObservedSpeciesData!AH$2:AH$4955,ObservedSpeciesData!$A$2:$A$4955,$A1514,ObservedSpeciesData!$D$2:$D$4955,$D1514)),AVERAGEIFS(ObservedSpeciesData!AH$2:AH$4955,ObservedSpeciesData!$A$2:$A$4955,$A1514,ObservedSpeciesData!$D$2:$D$4955,$D1514),"")</f>
        <v/>
      </c>
      <c r="AI1514" s="23" t="str">
        <f>IF(ISNUMBER(AVERAGEIFS(ObservedSpeciesData!AI$2:AI$4955,ObservedSpeciesData!$A$2:$A$4955,$A1514,ObservedSpeciesData!$C$2:$C$4955,$C1514,ObservedSpeciesData!$D$2:$D$4955,$D1514)),AVERAGEIFS(ObservedSpeciesData!AI$2:AI$4955,ObservedSpeciesData!$A$2:$A$4955,$A1514,ObservedSpeciesData!$C$2:$C$4955,$C1514,ObservedSpeciesData!$D$2:$D$4955,$D1514),"")</f>
        <v/>
      </c>
      <c r="AJ1514" s="2">
        <f>COUNTIFS(ObservedSpeciesData!$A$2:$A$828,$A1514,ObservedSpeciesData!$D$2:$D$828,$D1514)</f>
        <v>0</v>
      </c>
      <c r="AK1514" s="2">
        <f t="shared" si="23"/>
        <v>3</v>
      </c>
    </row>
    <row r="1515" spans="1:37" x14ac:dyDescent="0.25">
      <c r="A1515" s="14" t="s">
        <v>85</v>
      </c>
      <c r="B1515" t="s">
        <v>80</v>
      </c>
      <c r="C1515" t="s">
        <v>79</v>
      </c>
      <c r="D1515" s="13">
        <v>42534</v>
      </c>
      <c r="E1515">
        <v>1</v>
      </c>
      <c r="F1515">
        <v>50</v>
      </c>
      <c r="G1515" s="2" t="s">
        <v>87</v>
      </c>
      <c r="H1515" s="2" t="s">
        <v>10</v>
      </c>
      <c r="I1515">
        <v>14</v>
      </c>
      <c r="J1515" s="2" t="s">
        <v>77</v>
      </c>
      <c r="K1515" s="2">
        <f>IF(ISNUMBER(AVERAGEIFS(ObservedSpeciesData!K$2:K$4955,ObservedSpeciesData!$A$2:$A$4955,$A1515,ObservedSpeciesData!$D$2:$D$4955,$D1515)),AVERAGEIFS(ObservedSpeciesData!K$2:K$4955,ObservedSpeciesData!$A$2:$A$4955,$A1515,ObservedSpeciesData!$D$2:$D$4955,$D1515),"")</f>
        <v>45</v>
      </c>
      <c r="L1515" s="26" t="str">
        <f>IF(ISNUMBER(AVERAGEIFS(ObservedSpeciesData!L$2:L$4955,ObservedSpeciesData!$A$2:$A$4955,$A1515,ObservedSpeciesData!$D$2:$D$4955,$D1515)),AVERAGEIFS(ObservedSpeciesData!L$2:L$4955,ObservedSpeciesData!$A$2:$A$4955,$A1515,ObservedSpeciesData!$D$2:$D$4955,$D1515),"")</f>
        <v/>
      </c>
      <c r="M1515" s="23" t="str">
        <f>IF(ISNUMBER(AVERAGEIFS(ObservedSpeciesData!M$2:M$4955,ObservedSpeciesData!$A$2:$A$4955,$A1515,ObservedSpeciesData!$D$2:$D$4955,$D1515)),AVERAGEIFS(ObservedSpeciesData!M$2:M$4955,ObservedSpeciesData!$A$2:$A$4955,$A1515,ObservedSpeciesData!$D$2:$D$4955,$D1515),"")</f>
        <v/>
      </c>
      <c r="N1515" s="23">
        <f>IF(ISNUMBER(AVERAGEIFS(ObservedSpeciesData!N$2:N$4955,ObservedSpeciesData!$A$2:$A$4955,$A1515,ObservedSpeciesData!$D$2:$D$4955,$D1515)),AVERAGEIFS(ObservedSpeciesData!N$2:N$4955,ObservedSpeciesData!$A$2:$A$4955,$A1515,ObservedSpeciesData!$D$2:$D$4955,$D1515),"")</f>
        <v>306.08370177777778</v>
      </c>
      <c r="O1515" s="23">
        <f>IF(ISNUMBER(AVERAGEIFS(ObservedSpeciesData!O$2:O$4955,ObservedSpeciesData!$A$2:$A$4955,$A1515,ObservedSpeciesData!$D$2:$D$4955,$D1515)),AVERAGEIFS(ObservedSpeciesData!O$2:O$4955,ObservedSpeciesData!$A$2:$A$4955,$A1515,ObservedSpeciesData!$D$2:$D$4955,$D1515),"")</f>
        <v>30.608370177777775</v>
      </c>
      <c r="P1515" s="23">
        <f>IF(ISNUMBER(AVERAGEIFS(ObservedSpeciesData!P$2:P$4955,ObservedSpeciesData!$A$2:$A$4955,$A1515,ObservedSpeciesData!$C$2:$C$4955,$C1515,ObservedSpeciesData!$D$2:$D$4955,$D1515)),AVERAGEIFS(ObservedSpeciesData!P$2:P$4955,ObservedSpeciesData!$A$2:$A$4955,$A1515,ObservedSpeciesData!$C$2:$C$4955,$C1515,ObservedSpeciesData!$D$2:$D$4955,$D1515),"")</f>
        <v>564.26395406053337</v>
      </c>
      <c r="Q1515" s="23"/>
      <c r="R1515" s="25" t="str">
        <f>IF(ISNUMBER(AVERAGEIFS(ObservedSpeciesData!R$2:R$4955,ObservedSpeciesData!$A$2:$A$4955,$A1515,ObservedSpeciesData!$D$2:$D$4955,$D1515)),AVERAGEIFS(ObservedSpeciesData!R$2:R$4955,ObservedSpeciesData!$A$2:$A$4955,$A1515,ObservedSpeciesData!$D$2:$D$4955,$D1515),"")</f>
        <v/>
      </c>
      <c r="S1515" s="25" t="str">
        <f>IF(ISNUMBER(AVERAGEIFS(ObservedSpeciesData!S$2:S$4955,ObservedSpeciesData!$A$2:$A$4955,$A1515,ObservedSpeciesData!$D$2:$D$4955,$D1515)),AVERAGEIFS(ObservedSpeciesData!S$2:S$4955,ObservedSpeciesData!$A$2:$A$4955,$A1515,ObservedSpeciesData!$D$2:$D$4955,$D1515),"")</f>
        <v/>
      </c>
      <c r="T1515" s="23" t="str">
        <f>IF(ISNUMBER(AVERAGEIFS(ObservedSpeciesData!T$2:T$4955,ObservedSpeciesData!$A$2:$A$4955,$A1515,ObservedSpeciesData!$D$2:$D$4955,$D1515)),AVERAGEIFS(ObservedSpeciesData!T$2:T$4955,ObservedSpeciesData!$A$2:$A$4955,$A1515,ObservedSpeciesData!$D$2:$D$4955,$D1515),"")</f>
        <v/>
      </c>
      <c r="U1515" s="24" t="str">
        <f>IF(ISNUMBER(AVERAGEIFS(ObservedSpeciesData!U$2:U$4955,ObservedSpeciesData!$A$2:$A$4955,$A1515,ObservedSpeciesData!$C$2:$C$4955,$C1515,ObservedSpeciesData!$D$2:$D$4955,$D1515)),AVERAGEIFS(ObservedSpeciesData!U$2:U$4955,ObservedSpeciesData!$A$2:$A$4955,$A1515,ObservedSpeciesData!$C$2:$C$4955,$C1515,ObservedSpeciesData!$D$2:$D$4955,$D1515),"")</f>
        <v/>
      </c>
      <c r="V1515" s="23" t="str">
        <f>IF(ISNUMBER(AVERAGEIFS(ObservedSpeciesData!V$2:V$4955,ObservedSpeciesData!$A$2:$A$4955,$A1515,ObservedSpeciesData!$D$2:$D$4955,$D1515)),AVERAGEIFS(ObservedSpeciesData!V$2:V$4955,ObservedSpeciesData!$A$2:$A$4955,$A1515,ObservedSpeciesData!$D$2:$D$4955,$D1515),"")</f>
        <v/>
      </c>
      <c r="W1515" s="23" t="str">
        <f>IF(ISNUMBER(AVERAGEIFS(ObservedSpeciesData!W$2:W$4955,ObservedSpeciesData!$A$2:$A$4955,$A1515,ObservedSpeciesData!$D$2:$D$4955,$D1515)),AVERAGEIFS(ObservedSpeciesData!W$2:W$4955,ObservedSpeciesData!$A$2:$A$4955,$A1515,ObservedSpeciesData!$D$2:$D$4955,$D1515),"")</f>
        <v/>
      </c>
      <c r="X1515" s="23" t="str">
        <f>IF(ISNUMBER(AVERAGEIFS(ObservedSpeciesData!X$2:X$4955,ObservedSpeciesData!$A$2:$A$4955,$A1515,ObservedSpeciesData!$D$2:$D$4955,$D1515)),AVERAGEIFS(ObservedSpeciesData!X$2:X$4955,ObservedSpeciesData!$A$2:$A$4955,$A1515,ObservedSpeciesData!$D$2:$D$4955,$D1515),"")</f>
        <v/>
      </c>
      <c r="Y1515" s="23" t="str">
        <f>IF(ISNUMBER(AVERAGEIFS(ObservedSpeciesData!Y$2:Y$4955,ObservedSpeciesData!$A$2:$A$4955,$A1515,ObservedSpeciesData!$D$2:$D$4955,$D1515)),AVERAGEIFS(ObservedSpeciesData!Y$2:Y$4955,ObservedSpeciesData!$A$2:$A$4955,$A1515,ObservedSpeciesData!$D$2:$D$4955,$D1515),"")</f>
        <v/>
      </c>
      <c r="Z1515" s="23" t="str">
        <f>IF(ISNUMBER(AVERAGEIFS(ObservedSpeciesData!Z$2:Z$4955,ObservedSpeciesData!$A$2:$A$4955,$A1515,ObservedSpeciesData!$D$2:$D$4955,$D1515)),AVERAGEIFS(ObservedSpeciesData!Z$2:Z$4955,ObservedSpeciesData!$A$2:$A$4955,$A1515,ObservedSpeciesData!$D$2:$D$4955,$D1515),"")</f>
        <v/>
      </c>
      <c r="AA1515" s="23" t="str">
        <f>IF(ISNUMBER(AVERAGEIFS(ObservedSpeciesData!AA$2:AA$4955,ObservedSpeciesData!$A$2:$A$4955,$A1515,ObservedSpeciesData!$D$2:$D$4955,$D1515)),AVERAGEIFS(ObservedSpeciesData!AA$2:AA$4955,ObservedSpeciesData!$A$2:$A$4955,$A1515,ObservedSpeciesData!$D$2:$D$4955,$D1515),"")</f>
        <v/>
      </c>
      <c r="AB1515" s="24" t="str">
        <f>IF(ISNUMBER(AVERAGEIFS(ObservedSpeciesData!AB$2:AB$4955,ObservedSpeciesData!$A$2:$A$4955,$A1515,ObservedSpeciesData!$D$2:$D$4955,$D1515)),AVERAGEIFS(ObservedSpeciesData!AB$2:AB$4955,ObservedSpeciesData!$A$2:$A$4955,$A1515,ObservedSpeciesData!$D$2:$D$4955,$D1515),"")</f>
        <v/>
      </c>
      <c r="AC1515" s="24" t="str">
        <f>IF(ISNUMBER(AVERAGEIFS(ObservedSpeciesData!AC$2:AC$4955,ObservedSpeciesData!$A$2:$A$4955,$A1515,ObservedSpeciesData!$D$2:$D$4955,$D1515)),AVERAGEIFS(ObservedSpeciesData!AC$2:AC$4955,ObservedSpeciesData!$A$2:$A$4955,$A1515,ObservedSpeciesData!$D$2:$D$4955,$D1515),"")</f>
        <v/>
      </c>
      <c r="AD1515" s="23" t="str">
        <f>IF(ISNUMBER(AVERAGEIFS(ObservedSpeciesData!AD$2:AD$4955,ObservedSpeciesData!$A$2:$A$4955,$A1515,ObservedSpeciesData!$D$2:$D$4955,$D1515)),AVERAGEIFS(ObservedSpeciesData!AD$2:AD$4955,ObservedSpeciesData!$A$2:$A$4955,$A1515,ObservedSpeciesData!$D$2:$D$4955,$D1515),"")</f>
        <v/>
      </c>
      <c r="AE1515" s="24" t="str">
        <f>IF(ISNUMBER(AVERAGEIFS(ObservedSpeciesData!AE$2:AE$4955,ObservedSpeciesData!$A$2:$A$4955,$A1515,ObservedSpeciesData!$D$2:$D$4955,$D1515)),AVERAGEIFS(ObservedSpeciesData!AE$2:AE$4955,ObservedSpeciesData!$A$2:$A$4955,$A1515,ObservedSpeciesData!$D$2:$D$4955,$D1515),"")</f>
        <v/>
      </c>
      <c r="AF1515" s="23"/>
      <c r="AG1515" s="24"/>
      <c r="AH1515" s="23" t="str">
        <f>IF(ISNUMBER(AVERAGEIFS(ObservedSpeciesData!AH$2:AH$4955,ObservedSpeciesData!$A$2:$A$4955,$A1515,ObservedSpeciesData!$D$2:$D$4955,$D1515)),AVERAGEIFS(ObservedSpeciesData!AH$2:AH$4955,ObservedSpeciesData!$A$2:$A$4955,$A1515,ObservedSpeciesData!$D$2:$D$4955,$D1515),"")</f>
        <v/>
      </c>
      <c r="AI1515" s="23" t="str">
        <f>IF(ISNUMBER(AVERAGEIFS(ObservedSpeciesData!AI$2:AI$4955,ObservedSpeciesData!$A$2:$A$4955,$A1515,ObservedSpeciesData!$C$2:$C$4955,$C1515,ObservedSpeciesData!$D$2:$D$4955,$D1515)),AVERAGEIFS(ObservedSpeciesData!AI$2:AI$4955,ObservedSpeciesData!$A$2:$A$4955,$A1515,ObservedSpeciesData!$C$2:$C$4955,$C1515,ObservedSpeciesData!$D$2:$D$4955,$D1515),"")</f>
        <v/>
      </c>
      <c r="AJ1515" s="2">
        <f>COUNTIFS(ObservedSpeciesData!$A$2:$A$828,$A1515,ObservedSpeciesData!$D$2:$D$828,$D1515)</f>
        <v>0</v>
      </c>
      <c r="AK1515" s="2">
        <f t="shared" si="23"/>
        <v>3</v>
      </c>
    </row>
    <row r="1516" spans="1:37" x14ac:dyDescent="0.25">
      <c r="A1516" s="14" t="s">
        <v>84</v>
      </c>
      <c r="B1516" t="s">
        <v>80</v>
      </c>
      <c r="C1516" t="s">
        <v>79</v>
      </c>
      <c r="D1516" s="13">
        <v>42534</v>
      </c>
      <c r="E1516">
        <v>1</v>
      </c>
      <c r="F1516">
        <v>100</v>
      </c>
      <c r="G1516" s="2" t="s">
        <v>87</v>
      </c>
      <c r="H1516" s="2" t="s">
        <v>10</v>
      </c>
      <c r="I1516">
        <v>14</v>
      </c>
      <c r="J1516" s="2" t="s">
        <v>77</v>
      </c>
      <c r="K1516" s="2">
        <f>IF(ISNUMBER(AVERAGEIFS(ObservedSpeciesData!K$2:K$4955,ObservedSpeciesData!$A$2:$A$4955,$A1516,ObservedSpeciesData!$D$2:$D$4955,$D1516)),AVERAGEIFS(ObservedSpeciesData!K$2:K$4955,ObservedSpeciesData!$A$2:$A$4955,$A1516,ObservedSpeciesData!$D$2:$D$4955,$D1516),"")</f>
        <v>90</v>
      </c>
      <c r="L1516" s="26" t="str">
        <f>IF(ISNUMBER(AVERAGEIFS(ObservedSpeciesData!L$2:L$4955,ObservedSpeciesData!$A$2:$A$4955,$A1516,ObservedSpeciesData!$D$2:$D$4955,$D1516)),AVERAGEIFS(ObservedSpeciesData!L$2:L$4955,ObservedSpeciesData!$A$2:$A$4955,$A1516,ObservedSpeciesData!$D$2:$D$4955,$D1516),"")</f>
        <v/>
      </c>
      <c r="M1516" s="23" t="str">
        <f>IF(ISNUMBER(AVERAGEIFS(ObservedSpeciesData!M$2:M$4955,ObservedSpeciesData!$A$2:$A$4955,$A1516,ObservedSpeciesData!$D$2:$D$4955,$D1516)),AVERAGEIFS(ObservedSpeciesData!M$2:M$4955,ObservedSpeciesData!$A$2:$A$4955,$A1516,ObservedSpeciesData!$D$2:$D$4955,$D1516),"")</f>
        <v/>
      </c>
      <c r="N1516" s="23">
        <f>IF(ISNUMBER(AVERAGEIFS(ObservedSpeciesData!N$2:N$4955,ObservedSpeciesData!$A$2:$A$4955,$A1516,ObservedSpeciesData!$D$2:$D$4955,$D1516)),AVERAGEIFS(ObservedSpeciesData!N$2:N$4955,ObservedSpeciesData!$A$2:$A$4955,$A1516,ObservedSpeciesData!$D$2:$D$4955,$D1516),"")</f>
        <v>400.12456874666668</v>
      </c>
      <c r="O1516" s="23">
        <f>IF(ISNUMBER(AVERAGEIFS(ObservedSpeciesData!O$2:O$4955,ObservedSpeciesData!$A$2:$A$4955,$A1516,ObservedSpeciesData!$D$2:$D$4955,$D1516)),AVERAGEIFS(ObservedSpeciesData!O$2:O$4955,ObservedSpeciesData!$A$2:$A$4955,$A1516,ObservedSpeciesData!$D$2:$D$4955,$D1516),"")</f>
        <v>40.012456874666675</v>
      </c>
      <c r="P1516" s="23">
        <f>IF(ISNUMBER(AVERAGEIFS(ObservedSpeciesData!P$2:P$4955,ObservedSpeciesData!$A$2:$A$4955,$A1516,ObservedSpeciesData!$C$2:$C$4955,$C1516,ObservedSpeciesData!$D$2:$D$4955,$D1516)),AVERAGEIFS(ObservedSpeciesData!P$2:P$4955,ObservedSpeciesData!$A$2:$A$4955,$A1516,ObservedSpeciesData!$C$2:$C$4955,$C1516,ObservedSpeciesData!$D$2:$D$4955,$D1516),"")</f>
        <v>805.98382177813676</v>
      </c>
      <c r="Q1516" s="23"/>
      <c r="R1516" s="25" t="str">
        <f>IF(ISNUMBER(AVERAGEIFS(ObservedSpeciesData!R$2:R$4955,ObservedSpeciesData!$A$2:$A$4955,$A1516,ObservedSpeciesData!$D$2:$D$4955,$D1516)),AVERAGEIFS(ObservedSpeciesData!R$2:R$4955,ObservedSpeciesData!$A$2:$A$4955,$A1516,ObservedSpeciesData!$D$2:$D$4955,$D1516),"")</f>
        <v/>
      </c>
      <c r="S1516" s="25" t="str">
        <f>IF(ISNUMBER(AVERAGEIFS(ObservedSpeciesData!S$2:S$4955,ObservedSpeciesData!$A$2:$A$4955,$A1516,ObservedSpeciesData!$D$2:$D$4955,$D1516)),AVERAGEIFS(ObservedSpeciesData!S$2:S$4955,ObservedSpeciesData!$A$2:$A$4955,$A1516,ObservedSpeciesData!$D$2:$D$4955,$D1516),"")</f>
        <v/>
      </c>
      <c r="T1516" s="23" t="str">
        <f>IF(ISNUMBER(AVERAGEIFS(ObservedSpeciesData!T$2:T$4955,ObservedSpeciesData!$A$2:$A$4955,$A1516,ObservedSpeciesData!$D$2:$D$4955,$D1516)),AVERAGEIFS(ObservedSpeciesData!T$2:T$4955,ObservedSpeciesData!$A$2:$A$4955,$A1516,ObservedSpeciesData!$D$2:$D$4955,$D1516),"")</f>
        <v/>
      </c>
      <c r="U1516" s="24" t="str">
        <f>IF(ISNUMBER(AVERAGEIFS(ObservedSpeciesData!U$2:U$4955,ObservedSpeciesData!$A$2:$A$4955,$A1516,ObservedSpeciesData!$C$2:$C$4955,$C1516,ObservedSpeciesData!$D$2:$D$4955,$D1516)),AVERAGEIFS(ObservedSpeciesData!U$2:U$4955,ObservedSpeciesData!$A$2:$A$4955,$A1516,ObservedSpeciesData!$C$2:$C$4955,$C1516,ObservedSpeciesData!$D$2:$D$4955,$D1516),"")</f>
        <v/>
      </c>
      <c r="V1516" s="23" t="str">
        <f>IF(ISNUMBER(AVERAGEIFS(ObservedSpeciesData!V$2:V$4955,ObservedSpeciesData!$A$2:$A$4955,$A1516,ObservedSpeciesData!$D$2:$D$4955,$D1516)),AVERAGEIFS(ObservedSpeciesData!V$2:V$4955,ObservedSpeciesData!$A$2:$A$4955,$A1516,ObservedSpeciesData!$D$2:$D$4955,$D1516),"")</f>
        <v/>
      </c>
      <c r="W1516" s="23" t="str">
        <f>IF(ISNUMBER(AVERAGEIFS(ObservedSpeciesData!W$2:W$4955,ObservedSpeciesData!$A$2:$A$4955,$A1516,ObservedSpeciesData!$D$2:$D$4955,$D1516)),AVERAGEIFS(ObservedSpeciesData!W$2:W$4955,ObservedSpeciesData!$A$2:$A$4955,$A1516,ObservedSpeciesData!$D$2:$D$4955,$D1516),"")</f>
        <v/>
      </c>
      <c r="X1516" s="23" t="str">
        <f>IF(ISNUMBER(AVERAGEIFS(ObservedSpeciesData!X$2:X$4955,ObservedSpeciesData!$A$2:$A$4955,$A1516,ObservedSpeciesData!$D$2:$D$4955,$D1516)),AVERAGEIFS(ObservedSpeciesData!X$2:X$4955,ObservedSpeciesData!$A$2:$A$4955,$A1516,ObservedSpeciesData!$D$2:$D$4955,$D1516),"")</f>
        <v/>
      </c>
      <c r="Y1516" s="23" t="str">
        <f>IF(ISNUMBER(AVERAGEIFS(ObservedSpeciesData!Y$2:Y$4955,ObservedSpeciesData!$A$2:$A$4955,$A1516,ObservedSpeciesData!$D$2:$D$4955,$D1516)),AVERAGEIFS(ObservedSpeciesData!Y$2:Y$4955,ObservedSpeciesData!$A$2:$A$4955,$A1516,ObservedSpeciesData!$D$2:$D$4955,$D1516),"")</f>
        <v/>
      </c>
      <c r="Z1516" s="23" t="str">
        <f>IF(ISNUMBER(AVERAGEIFS(ObservedSpeciesData!Z$2:Z$4955,ObservedSpeciesData!$A$2:$A$4955,$A1516,ObservedSpeciesData!$D$2:$D$4955,$D1516)),AVERAGEIFS(ObservedSpeciesData!Z$2:Z$4955,ObservedSpeciesData!$A$2:$A$4955,$A1516,ObservedSpeciesData!$D$2:$D$4955,$D1516),"")</f>
        <v/>
      </c>
      <c r="AA1516" s="23" t="str">
        <f>IF(ISNUMBER(AVERAGEIFS(ObservedSpeciesData!AA$2:AA$4955,ObservedSpeciesData!$A$2:$A$4955,$A1516,ObservedSpeciesData!$D$2:$D$4955,$D1516)),AVERAGEIFS(ObservedSpeciesData!AA$2:AA$4955,ObservedSpeciesData!$A$2:$A$4955,$A1516,ObservedSpeciesData!$D$2:$D$4955,$D1516),"")</f>
        <v/>
      </c>
      <c r="AB1516" s="24" t="str">
        <f>IF(ISNUMBER(AVERAGEIFS(ObservedSpeciesData!AB$2:AB$4955,ObservedSpeciesData!$A$2:$A$4955,$A1516,ObservedSpeciesData!$D$2:$D$4955,$D1516)),AVERAGEIFS(ObservedSpeciesData!AB$2:AB$4955,ObservedSpeciesData!$A$2:$A$4955,$A1516,ObservedSpeciesData!$D$2:$D$4955,$D1516),"")</f>
        <v/>
      </c>
      <c r="AC1516" s="24" t="str">
        <f>IF(ISNUMBER(AVERAGEIFS(ObservedSpeciesData!AC$2:AC$4955,ObservedSpeciesData!$A$2:$A$4955,$A1516,ObservedSpeciesData!$D$2:$D$4955,$D1516)),AVERAGEIFS(ObservedSpeciesData!AC$2:AC$4955,ObservedSpeciesData!$A$2:$A$4955,$A1516,ObservedSpeciesData!$D$2:$D$4955,$D1516),"")</f>
        <v/>
      </c>
      <c r="AD1516" s="23" t="str">
        <f>IF(ISNUMBER(AVERAGEIFS(ObservedSpeciesData!AD$2:AD$4955,ObservedSpeciesData!$A$2:$A$4955,$A1516,ObservedSpeciesData!$D$2:$D$4955,$D1516)),AVERAGEIFS(ObservedSpeciesData!AD$2:AD$4955,ObservedSpeciesData!$A$2:$A$4955,$A1516,ObservedSpeciesData!$D$2:$D$4955,$D1516),"")</f>
        <v/>
      </c>
      <c r="AE1516" s="24" t="str">
        <f>IF(ISNUMBER(AVERAGEIFS(ObservedSpeciesData!AE$2:AE$4955,ObservedSpeciesData!$A$2:$A$4955,$A1516,ObservedSpeciesData!$D$2:$D$4955,$D1516)),AVERAGEIFS(ObservedSpeciesData!AE$2:AE$4955,ObservedSpeciesData!$A$2:$A$4955,$A1516,ObservedSpeciesData!$D$2:$D$4955,$D1516),"")</f>
        <v/>
      </c>
      <c r="AF1516" s="23"/>
      <c r="AG1516" s="24"/>
      <c r="AH1516" s="23" t="str">
        <f>IF(ISNUMBER(AVERAGEIFS(ObservedSpeciesData!AH$2:AH$4955,ObservedSpeciesData!$A$2:$A$4955,$A1516,ObservedSpeciesData!$D$2:$D$4955,$D1516)),AVERAGEIFS(ObservedSpeciesData!AH$2:AH$4955,ObservedSpeciesData!$A$2:$A$4955,$A1516,ObservedSpeciesData!$D$2:$D$4955,$D1516),"")</f>
        <v/>
      </c>
      <c r="AI1516" s="23" t="str">
        <f>IF(ISNUMBER(AVERAGEIFS(ObservedSpeciesData!AI$2:AI$4955,ObservedSpeciesData!$A$2:$A$4955,$A1516,ObservedSpeciesData!$C$2:$C$4955,$C1516,ObservedSpeciesData!$D$2:$D$4955,$D1516)),AVERAGEIFS(ObservedSpeciesData!AI$2:AI$4955,ObservedSpeciesData!$A$2:$A$4955,$A1516,ObservedSpeciesData!$C$2:$C$4955,$C1516,ObservedSpeciesData!$D$2:$D$4955,$D1516),"")</f>
        <v/>
      </c>
      <c r="AJ1516" s="2">
        <f>COUNTIFS(ObservedSpeciesData!$A$2:$A$828,$A1516,ObservedSpeciesData!$D$2:$D$828,$D1516)</f>
        <v>0</v>
      </c>
      <c r="AK1516" s="2">
        <f t="shared" si="23"/>
        <v>3</v>
      </c>
    </row>
    <row r="1517" spans="1:37" x14ac:dyDescent="0.25">
      <c r="A1517" s="14" t="s">
        <v>83</v>
      </c>
      <c r="B1517" t="s">
        <v>80</v>
      </c>
      <c r="C1517" t="s">
        <v>79</v>
      </c>
      <c r="D1517" s="13">
        <v>42534</v>
      </c>
      <c r="E1517">
        <v>1</v>
      </c>
      <c r="F1517">
        <v>200</v>
      </c>
      <c r="G1517" s="2" t="s">
        <v>87</v>
      </c>
      <c r="H1517" s="2" t="s">
        <v>10</v>
      </c>
      <c r="I1517">
        <v>14</v>
      </c>
      <c r="J1517" s="2" t="s">
        <v>77</v>
      </c>
      <c r="K1517" s="2">
        <f>IF(ISNUMBER(AVERAGEIFS(ObservedSpeciesData!K$2:K$4955,ObservedSpeciesData!$A$2:$A$4955,$A1517,ObservedSpeciesData!$D$2:$D$4955,$D1517)),AVERAGEIFS(ObservedSpeciesData!K$2:K$4955,ObservedSpeciesData!$A$2:$A$4955,$A1517,ObservedSpeciesData!$D$2:$D$4955,$D1517),"")</f>
        <v>180</v>
      </c>
      <c r="L1517" s="26" t="str">
        <f>IF(ISNUMBER(AVERAGEIFS(ObservedSpeciesData!L$2:L$4955,ObservedSpeciesData!$A$2:$A$4955,$A1517,ObservedSpeciesData!$D$2:$D$4955,$D1517)),AVERAGEIFS(ObservedSpeciesData!L$2:L$4955,ObservedSpeciesData!$A$2:$A$4955,$A1517,ObservedSpeciesData!$D$2:$D$4955,$D1517),"")</f>
        <v/>
      </c>
      <c r="M1517" s="23" t="str">
        <f>IF(ISNUMBER(AVERAGEIFS(ObservedSpeciesData!M$2:M$4955,ObservedSpeciesData!$A$2:$A$4955,$A1517,ObservedSpeciesData!$D$2:$D$4955,$D1517)),AVERAGEIFS(ObservedSpeciesData!M$2:M$4955,ObservedSpeciesData!$A$2:$A$4955,$A1517,ObservedSpeciesData!$D$2:$D$4955,$D1517),"")</f>
        <v/>
      </c>
      <c r="N1517" s="23">
        <f>IF(ISNUMBER(AVERAGEIFS(ObservedSpeciesData!N$2:N$4955,ObservedSpeciesData!$A$2:$A$4955,$A1517,ObservedSpeciesData!$D$2:$D$4955,$D1517)),AVERAGEIFS(ObservedSpeciesData!N$2:N$4955,ObservedSpeciesData!$A$2:$A$4955,$A1517,ObservedSpeciesData!$D$2:$D$4955,$D1517),"")</f>
        <v>528.87864715555554</v>
      </c>
      <c r="O1517" s="23">
        <f>IF(ISNUMBER(AVERAGEIFS(ObservedSpeciesData!O$2:O$4955,ObservedSpeciesData!$A$2:$A$4955,$A1517,ObservedSpeciesData!$D$2:$D$4955,$D1517)),AVERAGEIFS(ObservedSpeciesData!O$2:O$4955,ObservedSpeciesData!$A$2:$A$4955,$A1517,ObservedSpeciesData!$D$2:$D$4955,$D1517),"")</f>
        <v>52.887864715555565</v>
      </c>
      <c r="P1517" s="23">
        <f>IF(ISNUMBER(AVERAGEIFS(ObservedSpeciesData!P$2:P$4955,ObservedSpeciesData!$A$2:$A$4955,$A1517,ObservedSpeciesData!$C$2:$C$4955,$C1517,ObservedSpeciesData!$D$2:$D$4955,$D1517)),AVERAGEIFS(ObservedSpeciesData!P$2:P$4955,ObservedSpeciesData!$A$2:$A$4955,$A1517,ObservedSpeciesData!$C$2:$C$4955,$C1517,ObservedSpeciesData!$D$2:$D$4955,$D1517),"")</f>
        <v>874.13299267466664</v>
      </c>
      <c r="Q1517" s="23"/>
      <c r="R1517" s="25" t="str">
        <f>IF(ISNUMBER(AVERAGEIFS(ObservedSpeciesData!R$2:R$4955,ObservedSpeciesData!$A$2:$A$4955,$A1517,ObservedSpeciesData!$D$2:$D$4955,$D1517)),AVERAGEIFS(ObservedSpeciesData!R$2:R$4955,ObservedSpeciesData!$A$2:$A$4955,$A1517,ObservedSpeciesData!$D$2:$D$4955,$D1517),"")</f>
        <v/>
      </c>
      <c r="S1517" s="25" t="str">
        <f>IF(ISNUMBER(AVERAGEIFS(ObservedSpeciesData!S$2:S$4955,ObservedSpeciesData!$A$2:$A$4955,$A1517,ObservedSpeciesData!$D$2:$D$4955,$D1517)),AVERAGEIFS(ObservedSpeciesData!S$2:S$4955,ObservedSpeciesData!$A$2:$A$4955,$A1517,ObservedSpeciesData!$D$2:$D$4955,$D1517),"")</f>
        <v/>
      </c>
      <c r="T1517" s="23" t="str">
        <f>IF(ISNUMBER(AVERAGEIFS(ObservedSpeciesData!T$2:T$4955,ObservedSpeciesData!$A$2:$A$4955,$A1517,ObservedSpeciesData!$D$2:$D$4955,$D1517)),AVERAGEIFS(ObservedSpeciesData!T$2:T$4955,ObservedSpeciesData!$A$2:$A$4955,$A1517,ObservedSpeciesData!$D$2:$D$4955,$D1517),"")</f>
        <v/>
      </c>
      <c r="U1517" s="24" t="str">
        <f>IF(ISNUMBER(AVERAGEIFS(ObservedSpeciesData!U$2:U$4955,ObservedSpeciesData!$A$2:$A$4955,$A1517,ObservedSpeciesData!$C$2:$C$4955,$C1517,ObservedSpeciesData!$D$2:$D$4955,$D1517)),AVERAGEIFS(ObservedSpeciesData!U$2:U$4955,ObservedSpeciesData!$A$2:$A$4955,$A1517,ObservedSpeciesData!$C$2:$C$4955,$C1517,ObservedSpeciesData!$D$2:$D$4955,$D1517),"")</f>
        <v/>
      </c>
      <c r="V1517" s="23" t="str">
        <f>IF(ISNUMBER(AVERAGEIFS(ObservedSpeciesData!V$2:V$4955,ObservedSpeciesData!$A$2:$A$4955,$A1517,ObservedSpeciesData!$D$2:$D$4955,$D1517)),AVERAGEIFS(ObservedSpeciesData!V$2:V$4955,ObservedSpeciesData!$A$2:$A$4955,$A1517,ObservedSpeciesData!$D$2:$D$4955,$D1517),"")</f>
        <v/>
      </c>
      <c r="W1517" s="23" t="str">
        <f>IF(ISNUMBER(AVERAGEIFS(ObservedSpeciesData!W$2:W$4955,ObservedSpeciesData!$A$2:$A$4955,$A1517,ObservedSpeciesData!$D$2:$D$4955,$D1517)),AVERAGEIFS(ObservedSpeciesData!W$2:W$4955,ObservedSpeciesData!$A$2:$A$4955,$A1517,ObservedSpeciesData!$D$2:$D$4955,$D1517),"")</f>
        <v/>
      </c>
      <c r="X1517" s="23" t="str">
        <f>IF(ISNUMBER(AVERAGEIFS(ObservedSpeciesData!X$2:X$4955,ObservedSpeciesData!$A$2:$A$4955,$A1517,ObservedSpeciesData!$D$2:$D$4955,$D1517)),AVERAGEIFS(ObservedSpeciesData!X$2:X$4955,ObservedSpeciesData!$A$2:$A$4955,$A1517,ObservedSpeciesData!$D$2:$D$4955,$D1517),"")</f>
        <v/>
      </c>
      <c r="Y1517" s="23" t="str">
        <f>IF(ISNUMBER(AVERAGEIFS(ObservedSpeciesData!Y$2:Y$4955,ObservedSpeciesData!$A$2:$A$4955,$A1517,ObservedSpeciesData!$D$2:$D$4955,$D1517)),AVERAGEIFS(ObservedSpeciesData!Y$2:Y$4955,ObservedSpeciesData!$A$2:$A$4955,$A1517,ObservedSpeciesData!$D$2:$D$4955,$D1517),"")</f>
        <v/>
      </c>
      <c r="Z1517" s="23" t="str">
        <f>IF(ISNUMBER(AVERAGEIFS(ObservedSpeciesData!Z$2:Z$4955,ObservedSpeciesData!$A$2:$A$4955,$A1517,ObservedSpeciesData!$D$2:$D$4955,$D1517)),AVERAGEIFS(ObservedSpeciesData!Z$2:Z$4955,ObservedSpeciesData!$A$2:$A$4955,$A1517,ObservedSpeciesData!$D$2:$D$4955,$D1517),"")</f>
        <v/>
      </c>
      <c r="AA1517" s="23" t="str">
        <f>IF(ISNUMBER(AVERAGEIFS(ObservedSpeciesData!AA$2:AA$4955,ObservedSpeciesData!$A$2:$A$4955,$A1517,ObservedSpeciesData!$D$2:$D$4955,$D1517)),AVERAGEIFS(ObservedSpeciesData!AA$2:AA$4955,ObservedSpeciesData!$A$2:$A$4955,$A1517,ObservedSpeciesData!$D$2:$D$4955,$D1517),"")</f>
        <v/>
      </c>
      <c r="AB1517" s="24" t="str">
        <f>IF(ISNUMBER(AVERAGEIFS(ObservedSpeciesData!AB$2:AB$4955,ObservedSpeciesData!$A$2:$A$4955,$A1517,ObservedSpeciesData!$D$2:$D$4955,$D1517)),AVERAGEIFS(ObservedSpeciesData!AB$2:AB$4955,ObservedSpeciesData!$A$2:$A$4955,$A1517,ObservedSpeciesData!$D$2:$D$4955,$D1517),"")</f>
        <v/>
      </c>
      <c r="AC1517" s="24" t="str">
        <f>IF(ISNUMBER(AVERAGEIFS(ObservedSpeciesData!AC$2:AC$4955,ObservedSpeciesData!$A$2:$A$4955,$A1517,ObservedSpeciesData!$D$2:$D$4955,$D1517)),AVERAGEIFS(ObservedSpeciesData!AC$2:AC$4955,ObservedSpeciesData!$A$2:$A$4955,$A1517,ObservedSpeciesData!$D$2:$D$4955,$D1517),"")</f>
        <v/>
      </c>
      <c r="AD1517" s="23" t="str">
        <f>IF(ISNUMBER(AVERAGEIFS(ObservedSpeciesData!AD$2:AD$4955,ObservedSpeciesData!$A$2:$A$4955,$A1517,ObservedSpeciesData!$D$2:$D$4955,$D1517)),AVERAGEIFS(ObservedSpeciesData!AD$2:AD$4955,ObservedSpeciesData!$A$2:$A$4955,$A1517,ObservedSpeciesData!$D$2:$D$4955,$D1517),"")</f>
        <v/>
      </c>
      <c r="AE1517" s="24" t="str">
        <f>IF(ISNUMBER(AVERAGEIFS(ObservedSpeciesData!AE$2:AE$4955,ObservedSpeciesData!$A$2:$A$4955,$A1517,ObservedSpeciesData!$D$2:$D$4955,$D1517)),AVERAGEIFS(ObservedSpeciesData!AE$2:AE$4955,ObservedSpeciesData!$A$2:$A$4955,$A1517,ObservedSpeciesData!$D$2:$D$4955,$D1517),"")</f>
        <v/>
      </c>
      <c r="AF1517" s="23"/>
      <c r="AG1517" s="24"/>
      <c r="AH1517" s="23" t="str">
        <f>IF(ISNUMBER(AVERAGEIFS(ObservedSpeciesData!AH$2:AH$4955,ObservedSpeciesData!$A$2:$A$4955,$A1517,ObservedSpeciesData!$D$2:$D$4955,$D1517)),AVERAGEIFS(ObservedSpeciesData!AH$2:AH$4955,ObservedSpeciesData!$A$2:$A$4955,$A1517,ObservedSpeciesData!$D$2:$D$4955,$D1517),"")</f>
        <v/>
      </c>
      <c r="AI1517" s="23" t="str">
        <f>IF(ISNUMBER(AVERAGEIFS(ObservedSpeciesData!AI$2:AI$4955,ObservedSpeciesData!$A$2:$A$4955,$A1517,ObservedSpeciesData!$C$2:$C$4955,$C1517,ObservedSpeciesData!$D$2:$D$4955,$D1517)),AVERAGEIFS(ObservedSpeciesData!AI$2:AI$4955,ObservedSpeciesData!$A$2:$A$4955,$A1517,ObservedSpeciesData!$C$2:$C$4955,$C1517,ObservedSpeciesData!$D$2:$D$4955,$D1517),"")</f>
        <v/>
      </c>
      <c r="AJ1517" s="2">
        <f>COUNTIFS(ObservedSpeciesData!$A$2:$A$828,$A1517,ObservedSpeciesData!$D$2:$D$828,$D1517)</f>
        <v>0</v>
      </c>
      <c r="AK1517" s="2">
        <f t="shared" si="23"/>
        <v>3</v>
      </c>
    </row>
    <row r="1518" spans="1:37" x14ac:dyDescent="0.25">
      <c r="A1518" s="14" t="s">
        <v>82</v>
      </c>
      <c r="B1518" t="s">
        <v>80</v>
      </c>
      <c r="C1518" t="s">
        <v>79</v>
      </c>
      <c r="D1518" s="13">
        <v>42534</v>
      </c>
      <c r="E1518">
        <v>1</v>
      </c>
      <c r="F1518">
        <v>350</v>
      </c>
      <c r="G1518" s="2" t="s">
        <v>87</v>
      </c>
      <c r="H1518" s="2" t="s">
        <v>10</v>
      </c>
      <c r="I1518">
        <v>14</v>
      </c>
      <c r="J1518" s="2" t="s">
        <v>77</v>
      </c>
      <c r="K1518" s="2">
        <f>IF(ISNUMBER(AVERAGEIFS(ObservedSpeciesData!K$2:K$4955,ObservedSpeciesData!$A$2:$A$4955,$A1518,ObservedSpeciesData!$D$2:$D$4955,$D1518)),AVERAGEIFS(ObservedSpeciesData!K$2:K$4955,ObservedSpeciesData!$A$2:$A$4955,$A1518,ObservedSpeciesData!$D$2:$D$4955,$D1518),"")</f>
        <v>315</v>
      </c>
      <c r="L1518" s="26" t="str">
        <f>IF(ISNUMBER(AVERAGEIFS(ObservedSpeciesData!L$2:L$4955,ObservedSpeciesData!$A$2:$A$4955,$A1518,ObservedSpeciesData!$D$2:$D$4955,$D1518)),AVERAGEIFS(ObservedSpeciesData!L$2:L$4955,ObservedSpeciesData!$A$2:$A$4955,$A1518,ObservedSpeciesData!$D$2:$D$4955,$D1518),"")</f>
        <v/>
      </c>
      <c r="M1518" s="23" t="str">
        <f>IF(ISNUMBER(AVERAGEIFS(ObservedSpeciesData!M$2:M$4955,ObservedSpeciesData!$A$2:$A$4955,$A1518,ObservedSpeciesData!$D$2:$D$4955,$D1518)),AVERAGEIFS(ObservedSpeciesData!M$2:M$4955,ObservedSpeciesData!$A$2:$A$4955,$A1518,ObservedSpeciesData!$D$2:$D$4955,$D1518),"")</f>
        <v/>
      </c>
      <c r="N1518" s="23">
        <f>IF(ISNUMBER(AVERAGEIFS(ObservedSpeciesData!N$2:N$4955,ObservedSpeciesData!$A$2:$A$4955,$A1518,ObservedSpeciesData!$D$2:$D$4955,$D1518)),AVERAGEIFS(ObservedSpeciesData!N$2:N$4955,ObservedSpeciesData!$A$2:$A$4955,$A1518,ObservedSpeciesData!$D$2:$D$4955,$D1518),"")</f>
        <v>1158.5557493333333</v>
      </c>
      <c r="O1518" s="23">
        <f>IF(ISNUMBER(AVERAGEIFS(ObservedSpeciesData!O$2:O$4955,ObservedSpeciesData!$A$2:$A$4955,$A1518,ObservedSpeciesData!$D$2:$D$4955,$D1518)),AVERAGEIFS(ObservedSpeciesData!O$2:O$4955,ObservedSpeciesData!$A$2:$A$4955,$A1518,ObservedSpeciesData!$D$2:$D$4955,$D1518),"")</f>
        <v>115.85557493333334</v>
      </c>
      <c r="P1518" s="23">
        <f>IF(ISNUMBER(AVERAGEIFS(ObservedSpeciesData!P$2:P$4955,ObservedSpeciesData!$A$2:$A$4955,$A1518,ObservedSpeciesData!$C$2:$C$4955,$C1518,ObservedSpeciesData!$D$2:$D$4955,$D1518)),AVERAGEIFS(ObservedSpeciesData!P$2:P$4955,ObservedSpeciesData!$A$2:$A$4955,$A1518,ObservedSpeciesData!$C$2:$C$4955,$C1518,ObservedSpeciesData!$D$2:$D$4955,$D1518),"")</f>
        <v>1504.2099159084444</v>
      </c>
      <c r="Q1518" s="23"/>
      <c r="R1518" s="25" t="str">
        <f>IF(ISNUMBER(AVERAGEIFS(ObservedSpeciesData!R$2:R$4955,ObservedSpeciesData!$A$2:$A$4955,$A1518,ObservedSpeciesData!$D$2:$D$4955,$D1518)),AVERAGEIFS(ObservedSpeciesData!R$2:R$4955,ObservedSpeciesData!$A$2:$A$4955,$A1518,ObservedSpeciesData!$D$2:$D$4955,$D1518),"")</f>
        <v/>
      </c>
      <c r="S1518" s="25" t="str">
        <f>IF(ISNUMBER(AVERAGEIFS(ObservedSpeciesData!S$2:S$4955,ObservedSpeciesData!$A$2:$A$4955,$A1518,ObservedSpeciesData!$D$2:$D$4955,$D1518)),AVERAGEIFS(ObservedSpeciesData!S$2:S$4955,ObservedSpeciesData!$A$2:$A$4955,$A1518,ObservedSpeciesData!$D$2:$D$4955,$D1518),"")</f>
        <v/>
      </c>
      <c r="T1518" s="23" t="str">
        <f>IF(ISNUMBER(AVERAGEIFS(ObservedSpeciesData!T$2:T$4955,ObservedSpeciesData!$A$2:$A$4955,$A1518,ObservedSpeciesData!$D$2:$D$4955,$D1518)),AVERAGEIFS(ObservedSpeciesData!T$2:T$4955,ObservedSpeciesData!$A$2:$A$4955,$A1518,ObservedSpeciesData!$D$2:$D$4955,$D1518),"")</f>
        <v/>
      </c>
      <c r="U1518" s="24" t="str">
        <f>IF(ISNUMBER(AVERAGEIFS(ObservedSpeciesData!U$2:U$4955,ObservedSpeciesData!$A$2:$A$4955,$A1518,ObservedSpeciesData!$C$2:$C$4955,$C1518,ObservedSpeciesData!$D$2:$D$4955,$D1518)),AVERAGEIFS(ObservedSpeciesData!U$2:U$4955,ObservedSpeciesData!$A$2:$A$4955,$A1518,ObservedSpeciesData!$C$2:$C$4955,$C1518,ObservedSpeciesData!$D$2:$D$4955,$D1518),"")</f>
        <v/>
      </c>
      <c r="V1518" s="23" t="str">
        <f>IF(ISNUMBER(AVERAGEIFS(ObservedSpeciesData!V$2:V$4955,ObservedSpeciesData!$A$2:$A$4955,$A1518,ObservedSpeciesData!$D$2:$D$4955,$D1518)),AVERAGEIFS(ObservedSpeciesData!V$2:V$4955,ObservedSpeciesData!$A$2:$A$4955,$A1518,ObservedSpeciesData!$D$2:$D$4955,$D1518),"")</f>
        <v/>
      </c>
      <c r="W1518" s="23" t="str">
        <f>IF(ISNUMBER(AVERAGEIFS(ObservedSpeciesData!W$2:W$4955,ObservedSpeciesData!$A$2:$A$4955,$A1518,ObservedSpeciesData!$D$2:$D$4955,$D1518)),AVERAGEIFS(ObservedSpeciesData!W$2:W$4955,ObservedSpeciesData!$A$2:$A$4955,$A1518,ObservedSpeciesData!$D$2:$D$4955,$D1518),"")</f>
        <v/>
      </c>
      <c r="X1518" s="23" t="str">
        <f>IF(ISNUMBER(AVERAGEIFS(ObservedSpeciesData!X$2:X$4955,ObservedSpeciesData!$A$2:$A$4955,$A1518,ObservedSpeciesData!$D$2:$D$4955,$D1518)),AVERAGEIFS(ObservedSpeciesData!X$2:X$4955,ObservedSpeciesData!$A$2:$A$4955,$A1518,ObservedSpeciesData!$D$2:$D$4955,$D1518),"")</f>
        <v/>
      </c>
      <c r="Y1518" s="23" t="str">
        <f>IF(ISNUMBER(AVERAGEIFS(ObservedSpeciesData!Y$2:Y$4955,ObservedSpeciesData!$A$2:$A$4955,$A1518,ObservedSpeciesData!$D$2:$D$4955,$D1518)),AVERAGEIFS(ObservedSpeciesData!Y$2:Y$4955,ObservedSpeciesData!$A$2:$A$4955,$A1518,ObservedSpeciesData!$D$2:$D$4955,$D1518),"")</f>
        <v/>
      </c>
      <c r="Z1518" s="23" t="str">
        <f>IF(ISNUMBER(AVERAGEIFS(ObservedSpeciesData!Z$2:Z$4955,ObservedSpeciesData!$A$2:$A$4955,$A1518,ObservedSpeciesData!$D$2:$D$4955,$D1518)),AVERAGEIFS(ObservedSpeciesData!Z$2:Z$4955,ObservedSpeciesData!$A$2:$A$4955,$A1518,ObservedSpeciesData!$D$2:$D$4955,$D1518),"")</f>
        <v/>
      </c>
      <c r="AA1518" s="23" t="str">
        <f>IF(ISNUMBER(AVERAGEIFS(ObservedSpeciesData!AA$2:AA$4955,ObservedSpeciesData!$A$2:$A$4955,$A1518,ObservedSpeciesData!$D$2:$D$4955,$D1518)),AVERAGEIFS(ObservedSpeciesData!AA$2:AA$4955,ObservedSpeciesData!$A$2:$A$4955,$A1518,ObservedSpeciesData!$D$2:$D$4955,$D1518),"")</f>
        <v/>
      </c>
      <c r="AB1518" s="24" t="str">
        <f>IF(ISNUMBER(AVERAGEIFS(ObservedSpeciesData!AB$2:AB$4955,ObservedSpeciesData!$A$2:$A$4955,$A1518,ObservedSpeciesData!$D$2:$D$4955,$D1518)),AVERAGEIFS(ObservedSpeciesData!AB$2:AB$4955,ObservedSpeciesData!$A$2:$A$4955,$A1518,ObservedSpeciesData!$D$2:$D$4955,$D1518),"")</f>
        <v/>
      </c>
      <c r="AC1518" s="24" t="str">
        <f>IF(ISNUMBER(AVERAGEIFS(ObservedSpeciesData!AC$2:AC$4955,ObservedSpeciesData!$A$2:$A$4955,$A1518,ObservedSpeciesData!$D$2:$D$4955,$D1518)),AVERAGEIFS(ObservedSpeciesData!AC$2:AC$4955,ObservedSpeciesData!$A$2:$A$4955,$A1518,ObservedSpeciesData!$D$2:$D$4955,$D1518),"")</f>
        <v/>
      </c>
      <c r="AD1518" s="23" t="str">
        <f>IF(ISNUMBER(AVERAGEIFS(ObservedSpeciesData!AD$2:AD$4955,ObservedSpeciesData!$A$2:$A$4955,$A1518,ObservedSpeciesData!$D$2:$D$4955,$D1518)),AVERAGEIFS(ObservedSpeciesData!AD$2:AD$4955,ObservedSpeciesData!$A$2:$A$4955,$A1518,ObservedSpeciesData!$D$2:$D$4955,$D1518),"")</f>
        <v/>
      </c>
      <c r="AE1518" s="24" t="str">
        <f>IF(ISNUMBER(AVERAGEIFS(ObservedSpeciesData!AE$2:AE$4955,ObservedSpeciesData!$A$2:$A$4955,$A1518,ObservedSpeciesData!$D$2:$D$4955,$D1518)),AVERAGEIFS(ObservedSpeciesData!AE$2:AE$4955,ObservedSpeciesData!$A$2:$A$4955,$A1518,ObservedSpeciesData!$D$2:$D$4955,$D1518),"")</f>
        <v/>
      </c>
      <c r="AF1518" s="23"/>
      <c r="AG1518" s="24"/>
      <c r="AH1518" s="23" t="str">
        <f>IF(ISNUMBER(AVERAGEIFS(ObservedSpeciesData!AH$2:AH$4955,ObservedSpeciesData!$A$2:$A$4955,$A1518,ObservedSpeciesData!$D$2:$D$4955,$D1518)),AVERAGEIFS(ObservedSpeciesData!AH$2:AH$4955,ObservedSpeciesData!$A$2:$A$4955,$A1518,ObservedSpeciesData!$D$2:$D$4955,$D1518),"")</f>
        <v/>
      </c>
      <c r="AI1518" s="23" t="str">
        <f>IF(ISNUMBER(AVERAGEIFS(ObservedSpeciesData!AI$2:AI$4955,ObservedSpeciesData!$A$2:$A$4955,$A1518,ObservedSpeciesData!$C$2:$C$4955,$C1518,ObservedSpeciesData!$D$2:$D$4955,$D1518)),AVERAGEIFS(ObservedSpeciesData!AI$2:AI$4955,ObservedSpeciesData!$A$2:$A$4955,$A1518,ObservedSpeciesData!$C$2:$C$4955,$C1518,ObservedSpeciesData!$D$2:$D$4955,$D1518),"")</f>
        <v/>
      </c>
      <c r="AJ1518" s="2">
        <f>COUNTIFS(ObservedSpeciesData!$A$2:$A$828,$A1518,ObservedSpeciesData!$D$2:$D$828,$D1518)</f>
        <v>0</v>
      </c>
      <c r="AK1518" s="2">
        <f t="shared" si="23"/>
        <v>3</v>
      </c>
    </row>
    <row r="1519" spans="1:37" x14ac:dyDescent="0.25">
      <c r="A1519" s="14" t="s">
        <v>81</v>
      </c>
      <c r="B1519" t="s">
        <v>80</v>
      </c>
      <c r="C1519" t="s">
        <v>79</v>
      </c>
      <c r="D1519" s="13">
        <v>42534</v>
      </c>
      <c r="E1519">
        <v>1</v>
      </c>
      <c r="F1519">
        <v>500</v>
      </c>
      <c r="G1519" s="2" t="s">
        <v>87</v>
      </c>
      <c r="H1519" s="2" t="s">
        <v>10</v>
      </c>
      <c r="I1519">
        <v>14</v>
      </c>
      <c r="J1519" s="2" t="s">
        <v>77</v>
      </c>
      <c r="K1519" s="2">
        <f>IF(ISNUMBER(AVERAGEIFS(ObservedSpeciesData!K$2:K$4955,ObservedSpeciesData!$A$2:$A$4955,$A1519,ObservedSpeciesData!$D$2:$D$4955,$D1519)),AVERAGEIFS(ObservedSpeciesData!K$2:K$4955,ObservedSpeciesData!$A$2:$A$4955,$A1519,ObservedSpeciesData!$D$2:$D$4955,$D1519),"")</f>
        <v>450</v>
      </c>
      <c r="L1519" s="26" t="str">
        <f>IF(ISNUMBER(AVERAGEIFS(ObservedSpeciesData!L$2:L$4955,ObservedSpeciesData!$A$2:$A$4955,$A1519,ObservedSpeciesData!$D$2:$D$4955,$D1519)),AVERAGEIFS(ObservedSpeciesData!L$2:L$4955,ObservedSpeciesData!$A$2:$A$4955,$A1519,ObservedSpeciesData!$D$2:$D$4955,$D1519),"")</f>
        <v/>
      </c>
      <c r="M1519" s="23" t="str">
        <f>IF(ISNUMBER(AVERAGEIFS(ObservedSpeciesData!M$2:M$4955,ObservedSpeciesData!$A$2:$A$4955,$A1519,ObservedSpeciesData!$D$2:$D$4955,$D1519)),AVERAGEIFS(ObservedSpeciesData!M$2:M$4955,ObservedSpeciesData!$A$2:$A$4955,$A1519,ObservedSpeciesData!$D$2:$D$4955,$D1519),"")</f>
        <v/>
      </c>
      <c r="N1519" s="23">
        <f>IF(ISNUMBER(AVERAGEIFS(ObservedSpeciesData!N$2:N$4955,ObservedSpeciesData!$A$2:$A$4955,$A1519,ObservedSpeciesData!$D$2:$D$4955,$D1519)),AVERAGEIFS(ObservedSpeciesData!N$2:N$4955,ObservedSpeciesData!$A$2:$A$4955,$A1519,ObservedSpeciesData!$D$2:$D$4955,$D1519),"")</f>
        <v>1243.848076</v>
      </c>
      <c r="O1519" s="23">
        <f>IF(ISNUMBER(AVERAGEIFS(ObservedSpeciesData!O$2:O$4955,ObservedSpeciesData!$A$2:$A$4955,$A1519,ObservedSpeciesData!$D$2:$D$4955,$D1519)),AVERAGEIFS(ObservedSpeciesData!O$2:O$4955,ObservedSpeciesData!$A$2:$A$4955,$A1519,ObservedSpeciesData!$D$2:$D$4955,$D1519),"")</f>
        <v>124.3848076</v>
      </c>
      <c r="P1519" s="23">
        <f>IF(ISNUMBER(AVERAGEIFS(ObservedSpeciesData!P$2:P$4955,ObservedSpeciesData!$A$2:$A$4955,$A1519,ObservedSpeciesData!$C$2:$C$4955,$C1519,ObservedSpeciesData!$D$2:$D$4955,$D1519)),AVERAGEIFS(ObservedSpeciesData!P$2:P$4955,ObservedSpeciesData!$A$2:$A$4955,$A1519,ObservedSpeciesData!$C$2:$C$4955,$C1519,ObservedSpeciesData!$D$2:$D$4955,$D1519),"")</f>
        <v>1582.0489943057776</v>
      </c>
      <c r="Q1519" s="23"/>
      <c r="R1519" s="25" t="str">
        <f>IF(ISNUMBER(AVERAGEIFS(ObservedSpeciesData!R$2:R$4955,ObservedSpeciesData!$A$2:$A$4955,$A1519,ObservedSpeciesData!$D$2:$D$4955,$D1519)),AVERAGEIFS(ObservedSpeciesData!R$2:R$4955,ObservedSpeciesData!$A$2:$A$4955,$A1519,ObservedSpeciesData!$D$2:$D$4955,$D1519),"")</f>
        <v/>
      </c>
      <c r="S1519" s="25" t="str">
        <f>IF(ISNUMBER(AVERAGEIFS(ObservedSpeciesData!S$2:S$4955,ObservedSpeciesData!$A$2:$A$4955,$A1519,ObservedSpeciesData!$D$2:$D$4955,$D1519)),AVERAGEIFS(ObservedSpeciesData!S$2:S$4955,ObservedSpeciesData!$A$2:$A$4955,$A1519,ObservedSpeciesData!$D$2:$D$4955,$D1519),"")</f>
        <v/>
      </c>
      <c r="T1519" s="23" t="str">
        <f>IF(ISNUMBER(AVERAGEIFS(ObservedSpeciesData!T$2:T$4955,ObservedSpeciesData!$A$2:$A$4955,$A1519,ObservedSpeciesData!$D$2:$D$4955,$D1519)),AVERAGEIFS(ObservedSpeciesData!T$2:T$4955,ObservedSpeciesData!$A$2:$A$4955,$A1519,ObservedSpeciesData!$D$2:$D$4955,$D1519),"")</f>
        <v/>
      </c>
      <c r="U1519" s="24" t="str">
        <f>IF(ISNUMBER(AVERAGEIFS(ObservedSpeciesData!U$2:U$4955,ObservedSpeciesData!$A$2:$A$4955,$A1519,ObservedSpeciesData!$C$2:$C$4955,$C1519,ObservedSpeciesData!$D$2:$D$4955,$D1519)),AVERAGEIFS(ObservedSpeciesData!U$2:U$4955,ObservedSpeciesData!$A$2:$A$4955,$A1519,ObservedSpeciesData!$C$2:$C$4955,$C1519,ObservedSpeciesData!$D$2:$D$4955,$D1519),"")</f>
        <v/>
      </c>
      <c r="V1519" s="23" t="str">
        <f>IF(ISNUMBER(AVERAGEIFS(ObservedSpeciesData!V$2:V$4955,ObservedSpeciesData!$A$2:$A$4955,$A1519,ObservedSpeciesData!$D$2:$D$4955,$D1519)),AVERAGEIFS(ObservedSpeciesData!V$2:V$4955,ObservedSpeciesData!$A$2:$A$4955,$A1519,ObservedSpeciesData!$D$2:$D$4955,$D1519),"")</f>
        <v/>
      </c>
      <c r="W1519" s="23" t="str">
        <f>IF(ISNUMBER(AVERAGEIFS(ObservedSpeciesData!W$2:W$4955,ObservedSpeciesData!$A$2:$A$4955,$A1519,ObservedSpeciesData!$D$2:$D$4955,$D1519)),AVERAGEIFS(ObservedSpeciesData!W$2:W$4955,ObservedSpeciesData!$A$2:$A$4955,$A1519,ObservedSpeciesData!$D$2:$D$4955,$D1519),"")</f>
        <v/>
      </c>
      <c r="X1519" s="23" t="str">
        <f>IF(ISNUMBER(AVERAGEIFS(ObservedSpeciesData!X$2:X$4955,ObservedSpeciesData!$A$2:$A$4955,$A1519,ObservedSpeciesData!$D$2:$D$4955,$D1519)),AVERAGEIFS(ObservedSpeciesData!X$2:X$4955,ObservedSpeciesData!$A$2:$A$4955,$A1519,ObservedSpeciesData!$D$2:$D$4955,$D1519),"")</f>
        <v/>
      </c>
      <c r="Y1519" s="23" t="str">
        <f>IF(ISNUMBER(AVERAGEIFS(ObservedSpeciesData!Y$2:Y$4955,ObservedSpeciesData!$A$2:$A$4955,$A1519,ObservedSpeciesData!$D$2:$D$4955,$D1519)),AVERAGEIFS(ObservedSpeciesData!Y$2:Y$4955,ObservedSpeciesData!$A$2:$A$4955,$A1519,ObservedSpeciesData!$D$2:$D$4955,$D1519),"")</f>
        <v/>
      </c>
      <c r="Z1519" s="23" t="str">
        <f>IF(ISNUMBER(AVERAGEIFS(ObservedSpeciesData!Z$2:Z$4955,ObservedSpeciesData!$A$2:$A$4955,$A1519,ObservedSpeciesData!$D$2:$D$4955,$D1519)),AVERAGEIFS(ObservedSpeciesData!Z$2:Z$4955,ObservedSpeciesData!$A$2:$A$4955,$A1519,ObservedSpeciesData!$D$2:$D$4955,$D1519),"")</f>
        <v/>
      </c>
      <c r="AA1519" s="23" t="str">
        <f>IF(ISNUMBER(AVERAGEIFS(ObservedSpeciesData!AA$2:AA$4955,ObservedSpeciesData!$A$2:$A$4955,$A1519,ObservedSpeciesData!$D$2:$D$4955,$D1519)),AVERAGEIFS(ObservedSpeciesData!AA$2:AA$4955,ObservedSpeciesData!$A$2:$A$4955,$A1519,ObservedSpeciesData!$D$2:$D$4955,$D1519),"")</f>
        <v/>
      </c>
      <c r="AB1519" s="24" t="str">
        <f>IF(ISNUMBER(AVERAGEIFS(ObservedSpeciesData!AB$2:AB$4955,ObservedSpeciesData!$A$2:$A$4955,$A1519,ObservedSpeciesData!$D$2:$D$4955,$D1519)),AVERAGEIFS(ObservedSpeciesData!AB$2:AB$4955,ObservedSpeciesData!$A$2:$A$4955,$A1519,ObservedSpeciesData!$D$2:$D$4955,$D1519),"")</f>
        <v/>
      </c>
      <c r="AC1519" s="24" t="str">
        <f>IF(ISNUMBER(AVERAGEIFS(ObservedSpeciesData!AC$2:AC$4955,ObservedSpeciesData!$A$2:$A$4955,$A1519,ObservedSpeciesData!$D$2:$D$4955,$D1519)),AVERAGEIFS(ObservedSpeciesData!AC$2:AC$4955,ObservedSpeciesData!$A$2:$A$4955,$A1519,ObservedSpeciesData!$D$2:$D$4955,$D1519),"")</f>
        <v/>
      </c>
      <c r="AD1519" s="23" t="str">
        <f>IF(ISNUMBER(AVERAGEIFS(ObservedSpeciesData!AD$2:AD$4955,ObservedSpeciesData!$A$2:$A$4955,$A1519,ObservedSpeciesData!$D$2:$D$4955,$D1519)),AVERAGEIFS(ObservedSpeciesData!AD$2:AD$4955,ObservedSpeciesData!$A$2:$A$4955,$A1519,ObservedSpeciesData!$D$2:$D$4955,$D1519),"")</f>
        <v/>
      </c>
      <c r="AE1519" s="24" t="str">
        <f>IF(ISNUMBER(AVERAGEIFS(ObservedSpeciesData!AE$2:AE$4955,ObservedSpeciesData!$A$2:$A$4955,$A1519,ObservedSpeciesData!$D$2:$D$4955,$D1519)),AVERAGEIFS(ObservedSpeciesData!AE$2:AE$4955,ObservedSpeciesData!$A$2:$A$4955,$A1519,ObservedSpeciesData!$D$2:$D$4955,$D1519),"")</f>
        <v/>
      </c>
      <c r="AF1519" s="23"/>
      <c r="AG1519" s="24"/>
      <c r="AH1519" s="23" t="str">
        <f>IF(ISNUMBER(AVERAGEIFS(ObservedSpeciesData!AH$2:AH$4955,ObservedSpeciesData!$A$2:$A$4955,$A1519,ObservedSpeciesData!$D$2:$D$4955,$D1519)),AVERAGEIFS(ObservedSpeciesData!AH$2:AH$4955,ObservedSpeciesData!$A$2:$A$4955,$A1519,ObservedSpeciesData!$D$2:$D$4955,$D1519),"")</f>
        <v/>
      </c>
      <c r="AI1519" s="23" t="str">
        <f>IF(ISNUMBER(AVERAGEIFS(ObservedSpeciesData!AI$2:AI$4955,ObservedSpeciesData!$A$2:$A$4955,$A1519,ObservedSpeciesData!$C$2:$C$4955,$C1519,ObservedSpeciesData!$D$2:$D$4955,$D1519)),AVERAGEIFS(ObservedSpeciesData!AI$2:AI$4955,ObservedSpeciesData!$A$2:$A$4955,$A1519,ObservedSpeciesData!$C$2:$C$4955,$C1519,ObservedSpeciesData!$D$2:$D$4955,$D1519),"")</f>
        <v/>
      </c>
      <c r="AJ1519" s="2">
        <f>COUNTIFS(ObservedSpeciesData!$A$2:$A$828,$A1519,ObservedSpeciesData!$D$2:$D$828,$D1519)</f>
        <v>0</v>
      </c>
      <c r="AK1519" s="2">
        <f t="shared" si="23"/>
        <v>3</v>
      </c>
    </row>
    <row r="1520" spans="1:37" x14ac:dyDescent="0.25">
      <c r="A1520" s="14" t="s">
        <v>86</v>
      </c>
      <c r="B1520" t="s">
        <v>80</v>
      </c>
      <c r="C1520" t="s">
        <v>79</v>
      </c>
      <c r="D1520" s="13">
        <v>42605</v>
      </c>
      <c r="E1520">
        <v>1</v>
      </c>
      <c r="F1520">
        <v>0</v>
      </c>
      <c r="G1520" s="2" t="s">
        <v>78</v>
      </c>
      <c r="H1520" s="2" t="s">
        <v>10</v>
      </c>
      <c r="I1520">
        <v>15</v>
      </c>
      <c r="J1520" s="2" t="s">
        <v>77</v>
      </c>
      <c r="K1520" s="2">
        <f>IF(ISNUMBER(AVERAGEIFS(ObservedSpeciesData!K$2:K$4955,ObservedSpeciesData!$A$2:$A$4955,$A1520,ObservedSpeciesData!$D$2:$D$4955,$D1520)),AVERAGEIFS(ObservedSpeciesData!K$2:K$4955,ObservedSpeciesData!$A$2:$A$4955,$A1520,ObservedSpeciesData!$D$2:$D$4955,$D1520),"")</f>
        <v>0</v>
      </c>
      <c r="L1520" s="26" t="str">
        <f>IF(ISNUMBER(AVERAGEIFS(ObservedSpeciesData!L$2:L$4955,ObservedSpeciesData!$A$2:$A$4955,$A1520,ObservedSpeciesData!$D$2:$D$4955,$D1520)),AVERAGEIFS(ObservedSpeciesData!L$2:L$4955,ObservedSpeciesData!$A$2:$A$4955,$A1520,ObservedSpeciesData!$D$2:$D$4955,$D1520),"")</f>
        <v/>
      </c>
      <c r="M1520" s="23" t="str">
        <f>IF(ISNUMBER(AVERAGEIFS(ObservedSpeciesData!M$2:M$4955,ObservedSpeciesData!$A$2:$A$4955,$A1520,ObservedSpeciesData!$D$2:$D$4955,$D1520)),AVERAGEIFS(ObservedSpeciesData!M$2:M$4955,ObservedSpeciesData!$A$2:$A$4955,$A1520,ObservedSpeciesData!$D$2:$D$4955,$D1520),"")</f>
        <v/>
      </c>
      <c r="N1520" s="23">
        <f>IF(ISNUMBER(AVERAGEIFS(ObservedSpeciesData!N$2:N$4955,ObservedSpeciesData!$A$2:$A$4955,$A1520,ObservedSpeciesData!$D$2:$D$4955,$D1520)),AVERAGEIFS(ObservedSpeciesData!N$2:N$4955,ObservedSpeciesData!$A$2:$A$4955,$A1520,ObservedSpeciesData!$D$2:$D$4955,$D1520),"")</f>
        <v>281.47185598666664</v>
      </c>
      <c r="O1520" s="23">
        <f>IF(ISNUMBER(AVERAGEIFS(ObservedSpeciesData!O$2:O$4955,ObservedSpeciesData!$A$2:$A$4955,$A1520,ObservedSpeciesData!$D$2:$D$4955,$D1520)),AVERAGEIFS(ObservedSpeciesData!O$2:O$4955,ObservedSpeciesData!$A$2:$A$4955,$A1520,ObservedSpeciesData!$D$2:$D$4955,$D1520),"")</f>
        <v>28.147185598666667</v>
      </c>
      <c r="P1520" s="23">
        <f>IF(ISNUMBER(AVERAGEIFS(ObservedSpeciesData!P$2:P$4955,ObservedSpeciesData!$A$2:$A$4955,$A1520,ObservedSpeciesData!$C$2:$C$4955,$C1520,ObservedSpeciesData!$D$2:$D$4955,$D1520)),AVERAGEIFS(ObservedSpeciesData!P$2:P$4955,ObservedSpeciesData!$A$2:$A$4955,$A1520,ObservedSpeciesData!$C$2:$C$4955,$C1520,ObservedSpeciesData!$D$2:$D$4955,$D1520),"")</f>
        <v>28.147185598666667</v>
      </c>
      <c r="Q1520" s="23"/>
      <c r="R1520" s="25">
        <f>IF(ISNUMBER(AVERAGEIFS(ObservedSpeciesData!R$2:R$4955,ObservedSpeciesData!$A$2:$A$4955,$A1520,ObservedSpeciesData!$D$2:$D$4955,$D1520)),AVERAGEIFS(ObservedSpeciesData!R$2:R$4955,ObservedSpeciesData!$A$2:$A$4955,$A1520,ObservedSpeciesData!$D$2:$D$4955,$D1520),"")</f>
        <v>43.14726467971326</v>
      </c>
      <c r="S1520" s="25">
        <f>IF(ISNUMBER(AVERAGEIFS(ObservedSpeciesData!S$2:S$4955,ObservedSpeciesData!$A$2:$A$4955,$A1520,ObservedSpeciesData!$D$2:$D$4955,$D1520)),AVERAGEIFS(ObservedSpeciesData!S$2:S$4955,ObservedSpeciesData!$A$2:$A$4955,$A1520,ObservedSpeciesData!$D$2:$D$4955,$D1520),"")</f>
        <v>0.79623255258213843</v>
      </c>
      <c r="T1520" s="23">
        <f>IF(ISNUMBER(AVERAGEIFS(ObservedSpeciesData!T$2:T$4955,ObservedSpeciesData!$A$2:$A$4955,$A1520,ObservedSpeciesData!$D$2:$D$4955,$D1520)),AVERAGEIFS(ObservedSpeciesData!T$2:T$4955,ObservedSpeciesData!$A$2:$A$4955,$A1520,ObservedSpeciesData!$D$2:$D$4955,$D1520),"")</f>
        <v>1.5241078713348397</v>
      </c>
      <c r="U1520" s="24">
        <f>IF(ISNUMBER(AVERAGEIFS(ObservedSpeciesData!U$2:U$4955,ObservedSpeciesData!$A$2:$A$4955,$A1520,ObservedSpeciesData!$C$2:$C$4955,$C1520,ObservedSpeciesData!$D$2:$D$4955,$D1520)),AVERAGEIFS(ObservedSpeciesData!U$2:U$4955,ObservedSpeciesData!$A$2:$A$4955,$A1520,ObservedSpeciesData!$C$2:$C$4955,$C1520,ObservedSpeciesData!$D$2:$D$4955,$D1520),"")</f>
        <v>0.4314726467971326</v>
      </c>
      <c r="V1520" s="23" t="str">
        <f>IF(ISNUMBER(AVERAGEIFS(ObservedSpeciesData!V$2:V$4955,ObservedSpeciesData!$A$2:$A$4955,$A1520,ObservedSpeciesData!$D$2:$D$4955,$D1520)),AVERAGEIFS(ObservedSpeciesData!V$2:V$4955,ObservedSpeciesData!$A$2:$A$4955,$A1520,ObservedSpeciesData!$D$2:$D$4955,$D1520),"")</f>
        <v/>
      </c>
      <c r="W1520" s="23" t="str">
        <f>IF(ISNUMBER(AVERAGEIFS(ObservedSpeciesData!W$2:W$4955,ObservedSpeciesData!$A$2:$A$4955,$A1520,ObservedSpeciesData!$D$2:$D$4955,$D1520)),AVERAGEIFS(ObservedSpeciesData!W$2:W$4955,ObservedSpeciesData!$A$2:$A$4955,$A1520,ObservedSpeciesData!$D$2:$D$4955,$D1520),"")</f>
        <v/>
      </c>
      <c r="X1520" s="23" t="str">
        <f>IF(ISNUMBER(AVERAGEIFS(ObservedSpeciesData!X$2:X$4955,ObservedSpeciesData!$A$2:$A$4955,$A1520,ObservedSpeciesData!$D$2:$D$4955,$D1520)),AVERAGEIFS(ObservedSpeciesData!X$2:X$4955,ObservedSpeciesData!$A$2:$A$4955,$A1520,ObservedSpeciesData!$D$2:$D$4955,$D1520),"")</f>
        <v/>
      </c>
      <c r="Y1520" s="23" t="str">
        <f>IF(ISNUMBER(AVERAGEIFS(ObservedSpeciesData!Y$2:Y$4955,ObservedSpeciesData!$A$2:$A$4955,$A1520,ObservedSpeciesData!$D$2:$D$4955,$D1520)),AVERAGEIFS(ObservedSpeciesData!Y$2:Y$4955,ObservedSpeciesData!$A$2:$A$4955,$A1520,ObservedSpeciesData!$D$2:$D$4955,$D1520),"")</f>
        <v/>
      </c>
      <c r="Z1520" s="23" t="str">
        <f>IF(ISNUMBER(AVERAGEIFS(ObservedSpeciesData!Z$2:Z$4955,ObservedSpeciesData!$A$2:$A$4955,$A1520,ObservedSpeciesData!$D$2:$D$4955,$D1520)),AVERAGEIFS(ObservedSpeciesData!Z$2:Z$4955,ObservedSpeciesData!$A$2:$A$4955,$A1520,ObservedSpeciesData!$D$2:$D$4955,$D1520),"")</f>
        <v/>
      </c>
      <c r="AA1520" s="23" t="str">
        <f>IF(ISNUMBER(AVERAGEIFS(ObservedSpeciesData!AA$2:AA$4955,ObservedSpeciesData!$A$2:$A$4955,$A1520,ObservedSpeciesData!$D$2:$D$4955,$D1520)),AVERAGEIFS(ObservedSpeciesData!AA$2:AA$4955,ObservedSpeciesData!$A$2:$A$4955,$A1520,ObservedSpeciesData!$D$2:$D$4955,$D1520),"")</f>
        <v/>
      </c>
      <c r="AB1520" s="24" t="str">
        <f>IF(ISNUMBER(AVERAGEIFS(ObservedSpeciesData!AB$2:AB$4955,ObservedSpeciesData!$A$2:$A$4955,$A1520,ObservedSpeciesData!$D$2:$D$4955,$D1520)),AVERAGEIFS(ObservedSpeciesData!AB$2:AB$4955,ObservedSpeciesData!$A$2:$A$4955,$A1520,ObservedSpeciesData!$D$2:$D$4955,$D1520),"")</f>
        <v/>
      </c>
      <c r="AC1520" s="24" t="str">
        <f>IF(ISNUMBER(AVERAGEIFS(ObservedSpeciesData!AC$2:AC$4955,ObservedSpeciesData!$A$2:$A$4955,$A1520,ObservedSpeciesData!$D$2:$D$4955,$D1520)),AVERAGEIFS(ObservedSpeciesData!AC$2:AC$4955,ObservedSpeciesData!$A$2:$A$4955,$A1520,ObservedSpeciesData!$D$2:$D$4955,$D1520),"")</f>
        <v/>
      </c>
      <c r="AD1520" s="23" t="str">
        <f>IF(ISNUMBER(AVERAGEIFS(ObservedSpeciesData!AD$2:AD$4955,ObservedSpeciesData!$A$2:$A$4955,$A1520,ObservedSpeciesData!$D$2:$D$4955,$D1520)),AVERAGEIFS(ObservedSpeciesData!AD$2:AD$4955,ObservedSpeciesData!$A$2:$A$4955,$A1520,ObservedSpeciesData!$D$2:$D$4955,$D1520),"")</f>
        <v/>
      </c>
      <c r="AE1520" s="24" t="str">
        <f>IF(ISNUMBER(AVERAGEIFS(ObservedSpeciesData!AE$2:AE$4955,ObservedSpeciesData!$A$2:$A$4955,$A1520,ObservedSpeciesData!$D$2:$D$4955,$D1520)),AVERAGEIFS(ObservedSpeciesData!AE$2:AE$4955,ObservedSpeciesData!$A$2:$A$4955,$A1520,ObservedSpeciesData!$D$2:$D$4955,$D1520),"")</f>
        <v/>
      </c>
      <c r="AF1520" s="23"/>
      <c r="AG1520" s="24"/>
      <c r="AH1520" s="23" t="str">
        <f>IF(ISNUMBER(AVERAGEIFS(ObservedSpeciesData!AH$2:AH$4955,ObservedSpeciesData!$A$2:$A$4955,$A1520,ObservedSpeciesData!$D$2:$D$4955,$D1520)),AVERAGEIFS(ObservedSpeciesData!AH$2:AH$4955,ObservedSpeciesData!$A$2:$A$4955,$A1520,ObservedSpeciesData!$D$2:$D$4955,$D1520),"")</f>
        <v/>
      </c>
      <c r="AI1520" s="23" t="str">
        <f>IF(ISNUMBER(AVERAGEIFS(ObservedSpeciesData!AI$2:AI$4955,ObservedSpeciesData!$A$2:$A$4955,$A1520,ObservedSpeciesData!$C$2:$C$4955,$C1520,ObservedSpeciesData!$D$2:$D$4955,$D1520)),AVERAGEIFS(ObservedSpeciesData!AI$2:AI$4955,ObservedSpeciesData!$A$2:$A$4955,$A1520,ObservedSpeciesData!$C$2:$C$4955,$C1520,ObservedSpeciesData!$D$2:$D$4955,$D1520),"")</f>
        <v/>
      </c>
      <c r="AJ1520" s="2">
        <f>COUNTIFS(ObservedSpeciesData!$A$2:$A$828,$A1520,ObservedSpeciesData!$D$2:$D$828,$D1520)</f>
        <v>0</v>
      </c>
      <c r="AK1520" s="2">
        <f t="shared" si="23"/>
        <v>7</v>
      </c>
    </row>
    <row r="1521" spans="1:37" x14ac:dyDescent="0.25">
      <c r="A1521" s="14" t="s">
        <v>85</v>
      </c>
      <c r="B1521" t="s">
        <v>80</v>
      </c>
      <c r="C1521" t="s">
        <v>79</v>
      </c>
      <c r="D1521" s="13">
        <v>42605</v>
      </c>
      <c r="E1521">
        <v>1</v>
      </c>
      <c r="F1521">
        <v>50</v>
      </c>
      <c r="G1521" s="2" t="s">
        <v>78</v>
      </c>
      <c r="H1521" s="2" t="s">
        <v>10</v>
      </c>
      <c r="I1521">
        <v>15</v>
      </c>
      <c r="J1521" s="2" t="s">
        <v>77</v>
      </c>
      <c r="K1521" s="2">
        <f>IF(ISNUMBER(AVERAGEIFS(ObservedSpeciesData!K$2:K$4955,ObservedSpeciesData!$A$2:$A$4955,$A1521,ObservedSpeciesData!$D$2:$D$4955,$D1521)),AVERAGEIFS(ObservedSpeciesData!K$2:K$4955,ObservedSpeciesData!$A$2:$A$4955,$A1521,ObservedSpeciesData!$D$2:$D$4955,$D1521),"")</f>
        <v>45</v>
      </c>
      <c r="L1521" s="26" t="str">
        <f>IF(ISNUMBER(AVERAGEIFS(ObservedSpeciesData!L$2:L$4955,ObservedSpeciesData!$A$2:$A$4955,$A1521,ObservedSpeciesData!$D$2:$D$4955,$D1521)),AVERAGEIFS(ObservedSpeciesData!L$2:L$4955,ObservedSpeciesData!$A$2:$A$4955,$A1521,ObservedSpeciesData!$D$2:$D$4955,$D1521),"")</f>
        <v/>
      </c>
      <c r="M1521" s="23" t="str">
        <f>IF(ISNUMBER(AVERAGEIFS(ObservedSpeciesData!M$2:M$4955,ObservedSpeciesData!$A$2:$A$4955,$A1521,ObservedSpeciesData!$D$2:$D$4955,$D1521)),AVERAGEIFS(ObservedSpeciesData!M$2:M$4955,ObservedSpeciesData!$A$2:$A$4955,$A1521,ObservedSpeciesData!$D$2:$D$4955,$D1521),"")</f>
        <v/>
      </c>
      <c r="N1521" s="23">
        <f>IF(ISNUMBER(AVERAGEIFS(ObservedSpeciesData!N$2:N$4955,ObservedSpeciesData!$A$2:$A$4955,$A1521,ObservedSpeciesData!$D$2:$D$4955,$D1521)),AVERAGEIFS(ObservedSpeciesData!N$2:N$4955,ObservedSpeciesData!$A$2:$A$4955,$A1521,ObservedSpeciesData!$D$2:$D$4955,$D1521),"")</f>
        <v>361.81124648888886</v>
      </c>
      <c r="O1521" s="23">
        <f>IF(ISNUMBER(AVERAGEIFS(ObservedSpeciesData!O$2:O$4955,ObservedSpeciesData!$A$2:$A$4955,$A1521,ObservedSpeciesData!$D$2:$D$4955,$D1521)),AVERAGEIFS(ObservedSpeciesData!O$2:O$4955,ObservedSpeciesData!$A$2:$A$4955,$A1521,ObservedSpeciesData!$D$2:$D$4955,$D1521),"")</f>
        <v>36.18112464888889</v>
      </c>
      <c r="P1521" s="23">
        <f>IF(ISNUMBER(AVERAGEIFS(ObservedSpeciesData!P$2:P$4955,ObservedSpeciesData!$A$2:$A$4955,$A1521,ObservedSpeciesData!$C$2:$C$4955,$C1521,ObservedSpeciesData!$D$2:$D$4955,$D1521)),AVERAGEIFS(ObservedSpeciesData!P$2:P$4955,ObservedSpeciesData!$A$2:$A$4955,$A1521,ObservedSpeciesData!$C$2:$C$4955,$C1521,ObservedSpeciesData!$D$2:$D$4955,$D1521),"")</f>
        <v>36.18112464888889</v>
      </c>
      <c r="Q1521" s="23"/>
      <c r="R1521" s="25">
        <f>IF(ISNUMBER(AVERAGEIFS(ObservedSpeciesData!R$2:R$4955,ObservedSpeciesData!$A$2:$A$4955,$A1521,ObservedSpeciesData!$D$2:$D$4955,$D1521)),AVERAGEIFS(ObservedSpeciesData!R$2:R$4955,ObservedSpeciesData!$A$2:$A$4955,$A1521,ObservedSpeciesData!$D$2:$D$4955,$D1521),"")</f>
        <v>26.092366117162356</v>
      </c>
      <c r="S1521" s="25">
        <f>IF(ISNUMBER(AVERAGEIFS(ObservedSpeciesData!S$2:S$4955,ObservedSpeciesData!$A$2:$A$4955,$A1521,ObservedSpeciesData!$D$2:$D$4955,$D1521)),AVERAGEIFS(ObservedSpeciesData!S$2:S$4955,ObservedSpeciesData!$A$2:$A$4955,$A1521,ObservedSpeciesData!$D$2:$D$4955,$D1521),"")</f>
        <v>0.72945378307829767</v>
      </c>
      <c r="T1521" s="23">
        <f>IF(ISNUMBER(AVERAGEIFS(ObservedSpeciesData!T$2:T$4955,ObservedSpeciesData!$A$2:$A$4955,$A1521,ObservedSpeciesData!$D$2:$D$4955,$D1521)),AVERAGEIFS(ObservedSpeciesData!T$2:T$4955,ObservedSpeciesData!$A$2:$A$4955,$A1521,ObservedSpeciesData!$D$2:$D$4955,$D1521),"")</f>
        <v>4.3310091308865166</v>
      </c>
      <c r="U1521" s="24">
        <f>IF(ISNUMBER(AVERAGEIFS(ObservedSpeciesData!U$2:U$4955,ObservedSpeciesData!$A$2:$A$4955,$A1521,ObservedSpeciesData!$C$2:$C$4955,$C1521,ObservedSpeciesData!$D$2:$D$4955,$D1521)),AVERAGEIFS(ObservedSpeciesData!U$2:U$4955,ObservedSpeciesData!$A$2:$A$4955,$A1521,ObservedSpeciesData!$C$2:$C$4955,$C1521,ObservedSpeciesData!$D$2:$D$4955,$D1521),"")</f>
        <v>0.26092366117162352</v>
      </c>
      <c r="V1521" s="23" t="str">
        <f>IF(ISNUMBER(AVERAGEIFS(ObservedSpeciesData!V$2:V$4955,ObservedSpeciesData!$A$2:$A$4955,$A1521,ObservedSpeciesData!$D$2:$D$4955,$D1521)),AVERAGEIFS(ObservedSpeciesData!V$2:V$4955,ObservedSpeciesData!$A$2:$A$4955,$A1521,ObservedSpeciesData!$D$2:$D$4955,$D1521),"")</f>
        <v/>
      </c>
      <c r="W1521" s="23" t="str">
        <f>IF(ISNUMBER(AVERAGEIFS(ObservedSpeciesData!W$2:W$4955,ObservedSpeciesData!$A$2:$A$4955,$A1521,ObservedSpeciesData!$D$2:$D$4955,$D1521)),AVERAGEIFS(ObservedSpeciesData!W$2:W$4955,ObservedSpeciesData!$A$2:$A$4955,$A1521,ObservedSpeciesData!$D$2:$D$4955,$D1521),"")</f>
        <v/>
      </c>
      <c r="X1521" s="23" t="str">
        <f>IF(ISNUMBER(AVERAGEIFS(ObservedSpeciesData!X$2:X$4955,ObservedSpeciesData!$A$2:$A$4955,$A1521,ObservedSpeciesData!$D$2:$D$4955,$D1521)),AVERAGEIFS(ObservedSpeciesData!X$2:X$4955,ObservedSpeciesData!$A$2:$A$4955,$A1521,ObservedSpeciesData!$D$2:$D$4955,$D1521),"")</f>
        <v/>
      </c>
      <c r="Y1521" s="23" t="str">
        <f>IF(ISNUMBER(AVERAGEIFS(ObservedSpeciesData!Y$2:Y$4955,ObservedSpeciesData!$A$2:$A$4955,$A1521,ObservedSpeciesData!$D$2:$D$4955,$D1521)),AVERAGEIFS(ObservedSpeciesData!Y$2:Y$4955,ObservedSpeciesData!$A$2:$A$4955,$A1521,ObservedSpeciesData!$D$2:$D$4955,$D1521),"")</f>
        <v/>
      </c>
      <c r="Z1521" s="23" t="str">
        <f>IF(ISNUMBER(AVERAGEIFS(ObservedSpeciesData!Z$2:Z$4955,ObservedSpeciesData!$A$2:$A$4955,$A1521,ObservedSpeciesData!$D$2:$D$4955,$D1521)),AVERAGEIFS(ObservedSpeciesData!Z$2:Z$4955,ObservedSpeciesData!$A$2:$A$4955,$A1521,ObservedSpeciesData!$D$2:$D$4955,$D1521),"")</f>
        <v/>
      </c>
      <c r="AA1521" s="23" t="str">
        <f>IF(ISNUMBER(AVERAGEIFS(ObservedSpeciesData!AA$2:AA$4955,ObservedSpeciesData!$A$2:$A$4955,$A1521,ObservedSpeciesData!$D$2:$D$4955,$D1521)),AVERAGEIFS(ObservedSpeciesData!AA$2:AA$4955,ObservedSpeciesData!$A$2:$A$4955,$A1521,ObservedSpeciesData!$D$2:$D$4955,$D1521),"")</f>
        <v/>
      </c>
      <c r="AB1521" s="24" t="str">
        <f>IF(ISNUMBER(AVERAGEIFS(ObservedSpeciesData!AB$2:AB$4955,ObservedSpeciesData!$A$2:$A$4955,$A1521,ObservedSpeciesData!$D$2:$D$4955,$D1521)),AVERAGEIFS(ObservedSpeciesData!AB$2:AB$4955,ObservedSpeciesData!$A$2:$A$4955,$A1521,ObservedSpeciesData!$D$2:$D$4955,$D1521),"")</f>
        <v/>
      </c>
      <c r="AC1521" s="24" t="str">
        <f>IF(ISNUMBER(AVERAGEIFS(ObservedSpeciesData!AC$2:AC$4955,ObservedSpeciesData!$A$2:$A$4955,$A1521,ObservedSpeciesData!$D$2:$D$4955,$D1521)),AVERAGEIFS(ObservedSpeciesData!AC$2:AC$4955,ObservedSpeciesData!$A$2:$A$4955,$A1521,ObservedSpeciesData!$D$2:$D$4955,$D1521),"")</f>
        <v/>
      </c>
      <c r="AD1521" s="23" t="str">
        <f>IF(ISNUMBER(AVERAGEIFS(ObservedSpeciesData!AD$2:AD$4955,ObservedSpeciesData!$A$2:$A$4955,$A1521,ObservedSpeciesData!$D$2:$D$4955,$D1521)),AVERAGEIFS(ObservedSpeciesData!AD$2:AD$4955,ObservedSpeciesData!$A$2:$A$4955,$A1521,ObservedSpeciesData!$D$2:$D$4955,$D1521),"")</f>
        <v/>
      </c>
      <c r="AE1521" s="24" t="str">
        <f>IF(ISNUMBER(AVERAGEIFS(ObservedSpeciesData!AE$2:AE$4955,ObservedSpeciesData!$A$2:$A$4955,$A1521,ObservedSpeciesData!$D$2:$D$4955,$D1521)),AVERAGEIFS(ObservedSpeciesData!AE$2:AE$4955,ObservedSpeciesData!$A$2:$A$4955,$A1521,ObservedSpeciesData!$D$2:$D$4955,$D1521),"")</f>
        <v/>
      </c>
      <c r="AF1521" s="23"/>
      <c r="AG1521" s="24"/>
      <c r="AH1521" s="23" t="str">
        <f>IF(ISNUMBER(AVERAGEIFS(ObservedSpeciesData!AH$2:AH$4955,ObservedSpeciesData!$A$2:$A$4955,$A1521,ObservedSpeciesData!$D$2:$D$4955,$D1521)),AVERAGEIFS(ObservedSpeciesData!AH$2:AH$4955,ObservedSpeciesData!$A$2:$A$4955,$A1521,ObservedSpeciesData!$D$2:$D$4955,$D1521),"")</f>
        <v/>
      </c>
      <c r="AI1521" s="23" t="str">
        <f>IF(ISNUMBER(AVERAGEIFS(ObservedSpeciesData!AI$2:AI$4955,ObservedSpeciesData!$A$2:$A$4955,$A1521,ObservedSpeciesData!$C$2:$C$4955,$C1521,ObservedSpeciesData!$D$2:$D$4955,$D1521)),AVERAGEIFS(ObservedSpeciesData!AI$2:AI$4955,ObservedSpeciesData!$A$2:$A$4955,$A1521,ObservedSpeciesData!$C$2:$C$4955,$C1521,ObservedSpeciesData!$D$2:$D$4955,$D1521),"")</f>
        <v/>
      </c>
      <c r="AJ1521" s="2">
        <f>COUNTIFS(ObservedSpeciesData!$A$2:$A$828,$A1521,ObservedSpeciesData!$D$2:$D$828,$D1521)</f>
        <v>0</v>
      </c>
      <c r="AK1521" s="2">
        <f t="shared" si="23"/>
        <v>7</v>
      </c>
    </row>
    <row r="1522" spans="1:37" x14ac:dyDescent="0.25">
      <c r="A1522" s="14" t="s">
        <v>84</v>
      </c>
      <c r="B1522" t="s">
        <v>80</v>
      </c>
      <c r="C1522" t="s">
        <v>79</v>
      </c>
      <c r="D1522" s="13">
        <v>42605</v>
      </c>
      <c r="E1522">
        <v>1</v>
      </c>
      <c r="F1522">
        <v>100</v>
      </c>
      <c r="G1522" s="2" t="s">
        <v>78</v>
      </c>
      <c r="H1522" s="2" t="s">
        <v>10</v>
      </c>
      <c r="I1522">
        <v>15</v>
      </c>
      <c r="J1522" s="2" t="s">
        <v>77</v>
      </c>
      <c r="K1522" s="2">
        <f>IF(ISNUMBER(AVERAGEIFS(ObservedSpeciesData!K$2:K$4955,ObservedSpeciesData!$A$2:$A$4955,$A1522,ObservedSpeciesData!$D$2:$D$4955,$D1522)),AVERAGEIFS(ObservedSpeciesData!K$2:K$4955,ObservedSpeciesData!$A$2:$A$4955,$A1522,ObservedSpeciesData!$D$2:$D$4955,$D1522),"")</f>
        <v>90</v>
      </c>
      <c r="L1522" s="26" t="str">
        <f>IF(ISNUMBER(AVERAGEIFS(ObservedSpeciesData!L$2:L$4955,ObservedSpeciesData!$A$2:$A$4955,$A1522,ObservedSpeciesData!$D$2:$D$4955,$D1522)),AVERAGEIFS(ObservedSpeciesData!L$2:L$4955,ObservedSpeciesData!$A$2:$A$4955,$A1522,ObservedSpeciesData!$D$2:$D$4955,$D1522),"")</f>
        <v/>
      </c>
      <c r="M1522" s="23" t="str">
        <f>IF(ISNUMBER(AVERAGEIFS(ObservedSpeciesData!M$2:M$4955,ObservedSpeciesData!$A$2:$A$4955,$A1522,ObservedSpeciesData!$D$2:$D$4955,$D1522)),AVERAGEIFS(ObservedSpeciesData!M$2:M$4955,ObservedSpeciesData!$A$2:$A$4955,$A1522,ObservedSpeciesData!$D$2:$D$4955,$D1522),"")</f>
        <v/>
      </c>
      <c r="N1522" s="23">
        <f>IF(ISNUMBER(AVERAGEIFS(ObservedSpeciesData!N$2:N$4955,ObservedSpeciesData!$A$2:$A$4955,$A1522,ObservedSpeciesData!$D$2:$D$4955,$D1522)),AVERAGEIFS(ObservedSpeciesData!N$2:N$4955,ObservedSpeciesData!$A$2:$A$4955,$A1522,ObservedSpeciesData!$D$2:$D$4955,$D1522),"")</f>
        <v>455.41044992000002</v>
      </c>
      <c r="O1522" s="23">
        <f>IF(ISNUMBER(AVERAGEIFS(ObservedSpeciesData!O$2:O$4955,ObservedSpeciesData!$A$2:$A$4955,$A1522,ObservedSpeciesData!$D$2:$D$4955,$D1522)),AVERAGEIFS(ObservedSpeciesData!O$2:O$4955,ObservedSpeciesData!$A$2:$A$4955,$A1522,ObservedSpeciesData!$D$2:$D$4955,$D1522),"")</f>
        <v>45.541044992000003</v>
      </c>
      <c r="P1522" s="23">
        <f>IF(ISNUMBER(AVERAGEIFS(ObservedSpeciesData!P$2:P$4955,ObservedSpeciesData!$A$2:$A$4955,$A1522,ObservedSpeciesData!$C$2:$C$4955,$C1522,ObservedSpeciesData!$D$2:$D$4955,$D1522)),AVERAGEIFS(ObservedSpeciesData!P$2:P$4955,ObservedSpeciesData!$A$2:$A$4955,$A1522,ObservedSpeciesData!$C$2:$C$4955,$C1522,ObservedSpeciesData!$D$2:$D$4955,$D1522),"")</f>
        <v>45.541044992000003</v>
      </c>
      <c r="Q1522" s="23"/>
      <c r="R1522" s="25">
        <f>IF(ISNUMBER(AVERAGEIFS(ObservedSpeciesData!R$2:R$4955,ObservedSpeciesData!$A$2:$A$4955,$A1522,ObservedSpeciesData!$D$2:$D$4955,$D1522)),AVERAGEIFS(ObservedSpeciesData!R$2:R$4955,ObservedSpeciesData!$A$2:$A$4955,$A1522,ObservedSpeciesData!$D$2:$D$4955,$D1522),"")</f>
        <v>16.726281655444708</v>
      </c>
      <c r="S1522" s="25">
        <f>IF(ISNUMBER(AVERAGEIFS(ObservedSpeciesData!S$2:S$4955,ObservedSpeciesData!$A$2:$A$4955,$A1522,ObservedSpeciesData!$D$2:$D$4955,$D1522)),AVERAGEIFS(ObservedSpeciesData!S$2:S$4955,ObservedSpeciesData!$A$2:$A$4955,$A1522,ObservedSpeciesData!$D$2:$D$4955,$D1522),"")</f>
        <v>0.59533133747222589</v>
      </c>
      <c r="T1522" s="23">
        <f>IF(ISNUMBER(AVERAGEIFS(ObservedSpeciesData!T$2:T$4955,ObservedSpeciesData!$A$2:$A$4955,$A1522,ObservedSpeciesData!$D$2:$D$4955,$D1522)),AVERAGEIFS(ObservedSpeciesData!T$2:T$4955,ObservedSpeciesData!$A$2:$A$4955,$A1522,ObservedSpeciesData!$D$2:$D$4955,$D1522),"")</f>
        <v>3.9372306327483577</v>
      </c>
      <c r="U1522" s="24">
        <f>IF(ISNUMBER(AVERAGEIFS(ObservedSpeciesData!U$2:U$4955,ObservedSpeciesData!$A$2:$A$4955,$A1522,ObservedSpeciesData!$C$2:$C$4955,$C1522,ObservedSpeciesData!$D$2:$D$4955,$D1522)),AVERAGEIFS(ObservedSpeciesData!U$2:U$4955,ObservedSpeciesData!$A$2:$A$4955,$A1522,ObservedSpeciesData!$C$2:$C$4955,$C1522,ObservedSpeciesData!$D$2:$D$4955,$D1522),"")</f>
        <v>0.16726281655444708</v>
      </c>
      <c r="V1522" s="23" t="str">
        <f>IF(ISNUMBER(AVERAGEIFS(ObservedSpeciesData!V$2:V$4955,ObservedSpeciesData!$A$2:$A$4955,$A1522,ObservedSpeciesData!$D$2:$D$4955,$D1522)),AVERAGEIFS(ObservedSpeciesData!V$2:V$4955,ObservedSpeciesData!$A$2:$A$4955,$A1522,ObservedSpeciesData!$D$2:$D$4955,$D1522),"")</f>
        <v/>
      </c>
      <c r="W1522" s="23" t="str">
        <f>IF(ISNUMBER(AVERAGEIFS(ObservedSpeciesData!W$2:W$4955,ObservedSpeciesData!$A$2:$A$4955,$A1522,ObservedSpeciesData!$D$2:$D$4955,$D1522)),AVERAGEIFS(ObservedSpeciesData!W$2:W$4955,ObservedSpeciesData!$A$2:$A$4955,$A1522,ObservedSpeciesData!$D$2:$D$4955,$D1522),"")</f>
        <v/>
      </c>
      <c r="X1522" s="23" t="str">
        <f>IF(ISNUMBER(AVERAGEIFS(ObservedSpeciesData!X$2:X$4955,ObservedSpeciesData!$A$2:$A$4955,$A1522,ObservedSpeciesData!$D$2:$D$4955,$D1522)),AVERAGEIFS(ObservedSpeciesData!X$2:X$4955,ObservedSpeciesData!$A$2:$A$4955,$A1522,ObservedSpeciesData!$D$2:$D$4955,$D1522),"")</f>
        <v/>
      </c>
      <c r="Y1522" s="23" t="str">
        <f>IF(ISNUMBER(AVERAGEIFS(ObservedSpeciesData!Y$2:Y$4955,ObservedSpeciesData!$A$2:$A$4955,$A1522,ObservedSpeciesData!$D$2:$D$4955,$D1522)),AVERAGEIFS(ObservedSpeciesData!Y$2:Y$4955,ObservedSpeciesData!$A$2:$A$4955,$A1522,ObservedSpeciesData!$D$2:$D$4955,$D1522),"")</f>
        <v/>
      </c>
      <c r="Z1522" s="23" t="str">
        <f>IF(ISNUMBER(AVERAGEIFS(ObservedSpeciesData!Z$2:Z$4955,ObservedSpeciesData!$A$2:$A$4955,$A1522,ObservedSpeciesData!$D$2:$D$4955,$D1522)),AVERAGEIFS(ObservedSpeciesData!Z$2:Z$4955,ObservedSpeciesData!$A$2:$A$4955,$A1522,ObservedSpeciesData!$D$2:$D$4955,$D1522),"")</f>
        <v/>
      </c>
      <c r="AA1522" s="23" t="str">
        <f>IF(ISNUMBER(AVERAGEIFS(ObservedSpeciesData!AA$2:AA$4955,ObservedSpeciesData!$A$2:$A$4955,$A1522,ObservedSpeciesData!$D$2:$D$4955,$D1522)),AVERAGEIFS(ObservedSpeciesData!AA$2:AA$4955,ObservedSpeciesData!$A$2:$A$4955,$A1522,ObservedSpeciesData!$D$2:$D$4955,$D1522),"")</f>
        <v/>
      </c>
      <c r="AB1522" s="24" t="str">
        <f>IF(ISNUMBER(AVERAGEIFS(ObservedSpeciesData!AB$2:AB$4955,ObservedSpeciesData!$A$2:$A$4955,$A1522,ObservedSpeciesData!$D$2:$D$4955,$D1522)),AVERAGEIFS(ObservedSpeciesData!AB$2:AB$4955,ObservedSpeciesData!$A$2:$A$4955,$A1522,ObservedSpeciesData!$D$2:$D$4955,$D1522),"")</f>
        <v/>
      </c>
      <c r="AC1522" s="24" t="str">
        <f>IF(ISNUMBER(AVERAGEIFS(ObservedSpeciesData!AC$2:AC$4955,ObservedSpeciesData!$A$2:$A$4955,$A1522,ObservedSpeciesData!$D$2:$D$4955,$D1522)),AVERAGEIFS(ObservedSpeciesData!AC$2:AC$4955,ObservedSpeciesData!$A$2:$A$4955,$A1522,ObservedSpeciesData!$D$2:$D$4955,$D1522),"")</f>
        <v/>
      </c>
      <c r="AD1522" s="23" t="str">
        <f>IF(ISNUMBER(AVERAGEIFS(ObservedSpeciesData!AD$2:AD$4955,ObservedSpeciesData!$A$2:$A$4955,$A1522,ObservedSpeciesData!$D$2:$D$4955,$D1522)),AVERAGEIFS(ObservedSpeciesData!AD$2:AD$4955,ObservedSpeciesData!$A$2:$A$4955,$A1522,ObservedSpeciesData!$D$2:$D$4955,$D1522),"")</f>
        <v/>
      </c>
      <c r="AE1522" s="24" t="str">
        <f>IF(ISNUMBER(AVERAGEIFS(ObservedSpeciesData!AE$2:AE$4955,ObservedSpeciesData!$A$2:$A$4955,$A1522,ObservedSpeciesData!$D$2:$D$4955,$D1522)),AVERAGEIFS(ObservedSpeciesData!AE$2:AE$4955,ObservedSpeciesData!$A$2:$A$4955,$A1522,ObservedSpeciesData!$D$2:$D$4955,$D1522),"")</f>
        <v/>
      </c>
      <c r="AF1522" s="23"/>
      <c r="AG1522" s="24"/>
      <c r="AH1522" s="23" t="str">
        <f>IF(ISNUMBER(AVERAGEIFS(ObservedSpeciesData!AH$2:AH$4955,ObservedSpeciesData!$A$2:$A$4955,$A1522,ObservedSpeciesData!$D$2:$D$4955,$D1522)),AVERAGEIFS(ObservedSpeciesData!AH$2:AH$4955,ObservedSpeciesData!$A$2:$A$4955,$A1522,ObservedSpeciesData!$D$2:$D$4955,$D1522),"")</f>
        <v/>
      </c>
      <c r="AI1522" s="23" t="str">
        <f>IF(ISNUMBER(AVERAGEIFS(ObservedSpeciesData!AI$2:AI$4955,ObservedSpeciesData!$A$2:$A$4955,$A1522,ObservedSpeciesData!$C$2:$C$4955,$C1522,ObservedSpeciesData!$D$2:$D$4955,$D1522)),AVERAGEIFS(ObservedSpeciesData!AI$2:AI$4955,ObservedSpeciesData!$A$2:$A$4955,$A1522,ObservedSpeciesData!$C$2:$C$4955,$C1522,ObservedSpeciesData!$D$2:$D$4955,$D1522),"")</f>
        <v/>
      </c>
      <c r="AJ1522" s="2">
        <f>COUNTIFS(ObservedSpeciesData!$A$2:$A$828,$A1522,ObservedSpeciesData!$D$2:$D$828,$D1522)</f>
        <v>0</v>
      </c>
      <c r="AK1522" s="2">
        <f t="shared" si="23"/>
        <v>7</v>
      </c>
    </row>
    <row r="1523" spans="1:37" x14ac:dyDescent="0.25">
      <c r="A1523" s="14" t="s">
        <v>83</v>
      </c>
      <c r="B1523" t="s">
        <v>80</v>
      </c>
      <c r="C1523" t="s">
        <v>79</v>
      </c>
      <c r="D1523" s="13">
        <v>42605</v>
      </c>
      <c r="E1523">
        <v>1</v>
      </c>
      <c r="F1523">
        <v>200</v>
      </c>
      <c r="G1523" s="2" t="s">
        <v>78</v>
      </c>
      <c r="H1523" s="2" t="s">
        <v>10</v>
      </c>
      <c r="I1523">
        <v>15</v>
      </c>
      <c r="J1523" s="2" t="s">
        <v>77</v>
      </c>
      <c r="K1523" s="2">
        <f>IF(ISNUMBER(AVERAGEIFS(ObservedSpeciesData!K$2:K$4955,ObservedSpeciesData!$A$2:$A$4955,$A1523,ObservedSpeciesData!$D$2:$D$4955,$D1523)),AVERAGEIFS(ObservedSpeciesData!K$2:K$4955,ObservedSpeciesData!$A$2:$A$4955,$A1523,ObservedSpeciesData!$D$2:$D$4955,$D1523),"")</f>
        <v>180</v>
      </c>
      <c r="L1523" s="26" t="str">
        <f>IF(ISNUMBER(AVERAGEIFS(ObservedSpeciesData!L$2:L$4955,ObservedSpeciesData!$A$2:$A$4955,$A1523,ObservedSpeciesData!$D$2:$D$4955,$D1523)),AVERAGEIFS(ObservedSpeciesData!L$2:L$4955,ObservedSpeciesData!$A$2:$A$4955,$A1523,ObservedSpeciesData!$D$2:$D$4955,$D1523),"")</f>
        <v/>
      </c>
      <c r="M1523" s="23" t="str">
        <f>IF(ISNUMBER(AVERAGEIFS(ObservedSpeciesData!M$2:M$4955,ObservedSpeciesData!$A$2:$A$4955,$A1523,ObservedSpeciesData!$D$2:$D$4955,$D1523)),AVERAGEIFS(ObservedSpeciesData!M$2:M$4955,ObservedSpeciesData!$A$2:$A$4955,$A1523,ObservedSpeciesData!$D$2:$D$4955,$D1523),"")</f>
        <v/>
      </c>
      <c r="N1523" s="23">
        <f>IF(ISNUMBER(AVERAGEIFS(ObservedSpeciesData!N$2:N$4955,ObservedSpeciesData!$A$2:$A$4955,$A1523,ObservedSpeciesData!$D$2:$D$4955,$D1523)),AVERAGEIFS(ObservedSpeciesData!N$2:N$4955,ObservedSpeciesData!$A$2:$A$4955,$A1523,ObservedSpeciesData!$D$2:$D$4955,$D1523),"")</f>
        <v>842.48437652888879</v>
      </c>
      <c r="O1523" s="23">
        <f>IF(ISNUMBER(AVERAGEIFS(ObservedSpeciesData!O$2:O$4955,ObservedSpeciesData!$A$2:$A$4955,$A1523,ObservedSpeciesData!$D$2:$D$4955,$D1523)),AVERAGEIFS(ObservedSpeciesData!O$2:O$4955,ObservedSpeciesData!$A$2:$A$4955,$A1523,ObservedSpeciesData!$D$2:$D$4955,$D1523),"")</f>
        <v>84.248437652888896</v>
      </c>
      <c r="P1523" s="23">
        <f>IF(ISNUMBER(AVERAGEIFS(ObservedSpeciesData!P$2:P$4955,ObservedSpeciesData!$A$2:$A$4955,$A1523,ObservedSpeciesData!$C$2:$C$4955,$C1523,ObservedSpeciesData!$D$2:$D$4955,$D1523)),AVERAGEIFS(ObservedSpeciesData!P$2:P$4955,ObservedSpeciesData!$A$2:$A$4955,$A1523,ObservedSpeciesData!$C$2:$C$4955,$C1523,ObservedSpeciesData!$D$2:$D$4955,$D1523),"")</f>
        <v>84.248437652888896</v>
      </c>
      <c r="Q1523" s="23"/>
      <c r="R1523" s="25">
        <f>IF(ISNUMBER(AVERAGEIFS(ObservedSpeciesData!R$2:R$4955,ObservedSpeciesData!$A$2:$A$4955,$A1523,ObservedSpeciesData!$D$2:$D$4955,$D1523)),AVERAGEIFS(ObservedSpeciesData!R$2:R$4955,ObservedSpeciesData!$A$2:$A$4955,$A1523,ObservedSpeciesData!$D$2:$D$4955,$D1523),"")</f>
        <v>6.9938470599254465</v>
      </c>
      <c r="S1523" s="25">
        <f>IF(ISNUMBER(AVERAGEIFS(ObservedSpeciesData!S$2:S$4955,ObservedSpeciesData!$A$2:$A$4955,$A1523,ObservedSpeciesData!$D$2:$D$4955,$D1523)),AVERAGEIFS(ObservedSpeciesData!S$2:S$4955,ObservedSpeciesData!$A$2:$A$4955,$A1523,ObservedSpeciesData!$D$2:$D$4955,$D1523),"")</f>
        <v>0.18513843305562572</v>
      </c>
      <c r="T1523" s="23">
        <f>IF(ISNUMBER(AVERAGEIFS(ObservedSpeciesData!T$2:T$4955,ObservedSpeciesData!$A$2:$A$4955,$A1523,ObservedSpeciesData!$D$2:$D$4955,$D1523)),AVERAGEIFS(ObservedSpeciesData!T$2:T$4955,ObservedSpeciesData!$A$2:$A$4955,$A1523,ObservedSpeciesData!$D$2:$D$4955,$D1523),"")</f>
        <v>6.1992368605327508</v>
      </c>
      <c r="U1523" s="24">
        <f>IF(ISNUMBER(AVERAGEIFS(ObservedSpeciesData!U$2:U$4955,ObservedSpeciesData!$A$2:$A$4955,$A1523,ObservedSpeciesData!$C$2:$C$4955,$C1523,ObservedSpeciesData!$D$2:$D$4955,$D1523)),AVERAGEIFS(ObservedSpeciesData!U$2:U$4955,ObservedSpeciesData!$A$2:$A$4955,$A1523,ObservedSpeciesData!$C$2:$C$4955,$C1523,ObservedSpeciesData!$D$2:$D$4955,$D1523),"")</f>
        <v>6.9938470599254468E-2</v>
      </c>
      <c r="V1523" s="23" t="str">
        <f>IF(ISNUMBER(AVERAGEIFS(ObservedSpeciesData!V$2:V$4955,ObservedSpeciesData!$A$2:$A$4955,$A1523,ObservedSpeciesData!$D$2:$D$4955,$D1523)),AVERAGEIFS(ObservedSpeciesData!V$2:V$4955,ObservedSpeciesData!$A$2:$A$4955,$A1523,ObservedSpeciesData!$D$2:$D$4955,$D1523),"")</f>
        <v/>
      </c>
      <c r="W1523" s="23" t="str">
        <f>IF(ISNUMBER(AVERAGEIFS(ObservedSpeciesData!W$2:W$4955,ObservedSpeciesData!$A$2:$A$4955,$A1523,ObservedSpeciesData!$D$2:$D$4955,$D1523)),AVERAGEIFS(ObservedSpeciesData!W$2:W$4955,ObservedSpeciesData!$A$2:$A$4955,$A1523,ObservedSpeciesData!$D$2:$D$4955,$D1523),"")</f>
        <v/>
      </c>
      <c r="X1523" s="23" t="str">
        <f>IF(ISNUMBER(AVERAGEIFS(ObservedSpeciesData!X$2:X$4955,ObservedSpeciesData!$A$2:$A$4955,$A1523,ObservedSpeciesData!$D$2:$D$4955,$D1523)),AVERAGEIFS(ObservedSpeciesData!X$2:X$4955,ObservedSpeciesData!$A$2:$A$4955,$A1523,ObservedSpeciesData!$D$2:$D$4955,$D1523),"")</f>
        <v/>
      </c>
      <c r="Y1523" s="23" t="str">
        <f>IF(ISNUMBER(AVERAGEIFS(ObservedSpeciesData!Y$2:Y$4955,ObservedSpeciesData!$A$2:$A$4955,$A1523,ObservedSpeciesData!$D$2:$D$4955,$D1523)),AVERAGEIFS(ObservedSpeciesData!Y$2:Y$4955,ObservedSpeciesData!$A$2:$A$4955,$A1523,ObservedSpeciesData!$D$2:$D$4955,$D1523),"")</f>
        <v/>
      </c>
      <c r="Z1523" s="23" t="str">
        <f>IF(ISNUMBER(AVERAGEIFS(ObservedSpeciesData!Z$2:Z$4955,ObservedSpeciesData!$A$2:$A$4955,$A1523,ObservedSpeciesData!$D$2:$D$4955,$D1523)),AVERAGEIFS(ObservedSpeciesData!Z$2:Z$4955,ObservedSpeciesData!$A$2:$A$4955,$A1523,ObservedSpeciesData!$D$2:$D$4955,$D1523),"")</f>
        <v/>
      </c>
      <c r="AA1523" s="23" t="str">
        <f>IF(ISNUMBER(AVERAGEIFS(ObservedSpeciesData!AA$2:AA$4955,ObservedSpeciesData!$A$2:$A$4955,$A1523,ObservedSpeciesData!$D$2:$D$4955,$D1523)),AVERAGEIFS(ObservedSpeciesData!AA$2:AA$4955,ObservedSpeciesData!$A$2:$A$4955,$A1523,ObservedSpeciesData!$D$2:$D$4955,$D1523),"")</f>
        <v/>
      </c>
      <c r="AB1523" s="24" t="str">
        <f>IF(ISNUMBER(AVERAGEIFS(ObservedSpeciesData!AB$2:AB$4955,ObservedSpeciesData!$A$2:$A$4955,$A1523,ObservedSpeciesData!$D$2:$D$4955,$D1523)),AVERAGEIFS(ObservedSpeciesData!AB$2:AB$4955,ObservedSpeciesData!$A$2:$A$4955,$A1523,ObservedSpeciesData!$D$2:$D$4955,$D1523),"")</f>
        <v/>
      </c>
      <c r="AC1523" s="24" t="str">
        <f>IF(ISNUMBER(AVERAGEIFS(ObservedSpeciesData!AC$2:AC$4955,ObservedSpeciesData!$A$2:$A$4955,$A1523,ObservedSpeciesData!$D$2:$D$4955,$D1523)),AVERAGEIFS(ObservedSpeciesData!AC$2:AC$4955,ObservedSpeciesData!$A$2:$A$4955,$A1523,ObservedSpeciesData!$D$2:$D$4955,$D1523),"")</f>
        <v/>
      </c>
      <c r="AD1523" s="23" t="str">
        <f>IF(ISNUMBER(AVERAGEIFS(ObservedSpeciesData!AD$2:AD$4955,ObservedSpeciesData!$A$2:$A$4955,$A1523,ObservedSpeciesData!$D$2:$D$4955,$D1523)),AVERAGEIFS(ObservedSpeciesData!AD$2:AD$4955,ObservedSpeciesData!$A$2:$A$4955,$A1523,ObservedSpeciesData!$D$2:$D$4955,$D1523),"")</f>
        <v/>
      </c>
      <c r="AE1523" s="24" t="str">
        <f>IF(ISNUMBER(AVERAGEIFS(ObservedSpeciesData!AE$2:AE$4955,ObservedSpeciesData!$A$2:$A$4955,$A1523,ObservedSpeciesData!$D$2:$D$4955,$D1523)),AVERAGEIFS(ObservedSpeciesData!AE$2:AE$4955,ObservedSpeciesData!$A$2:$A$4955,$A1523,ObservedSpeciesData!$D$2:$D$4955,$D1523),"")</f>
        <v/>
      </c>
      <c r="AF1523" s="23"/>
      <c r="AG1523" s="24"/>
      <c r="AH1523" s="23" t="str">
        <f>IF(ISNUMBER(AVERAGEIFS(ObservedSpeciesData!AH$2:AH$4955,ObservedSpeciesData!$A$2:$A$4955,$A1523,ObservedSpeciesData!$D$2:$D$4955,$D1523)),AVERAGEIFS(ObservedSpeciesData!AH$2:AH$4955,ObservedSpeciesData!$A$2:$A$4955,$A1523,ObservedSpeciesData!$D$2:$D$4955,$D1523),"")</f>
        <v/>
      </c>
      <c r="AI1523" s="23" t="str">
        <f>IF(ISNUMBER(AVERAGEIFS(ObservedSpeciesData!AI$2:AI$4955,ObservedSpeciesData!$A$2:$A$4955,$A1523,ObservedSpeciesData!$C$2:$C$4955,$C1523,ObservedSpeciesData!$D$2:$D$4955,$D1523)),AVERAGEIFS(ObservedSpeciesData!AI$2:AI$4955,ObservedSpeciesData!$A$2:$A$4955,$A1523,ObservedSpeciesData!$C$2:$C$4955,$C1523,ObservedSpeciesData!$D$2:$D$4955,$D1523),"")</f>
        <v/>
      </c>
      <c r="AJ1523" s="2">
        <f>COUNTIFS(ObservedSpeciesData!$A$2:$A$828,$A1523,ObservedSpeciesData!$D$2:$D$828,$D1523)</f>
        <v>0</v>
      </c>
      <c r="AK1523" s="2">
        <f t="shared" si="23"/>
        <v>7</v>
      </c>
    </row>
    <row r="1524" spans="1:37" x14ac:dyDescent="0.25">
      <c r="A1524" s="14" t="s">
        <v>82</v>
      </c>
      <c r="B1524" t="s">
        <v>80</v>
      </c>
      <c r="C1524" t="s">
        <v>79</v>
      </c>
      <c r="D1524" s="13">
        <v>42605</v>
      </c>
      <c r="E1524">
        <v>1</v>
      </c>
      <c r="F1524">
        <v>350</v>
      </c>
      <c r="G1524" s="2" t="s">
        <v>78</v>
      </c>
      <c r="H1524" s="2" t="s">
        <v>10</v>
      </c>
      <c r="I1524">
        <v>15</v>
      </c>
      <c r="J1524" s="2" t="s">
        <v>77</v>
      </c>
      <c r="K1524" s="2">
        <f>IF(ISNUMBER(AVERAGEIFS(ObservedSpeciesData!K$2:K$4955,ObservedSpeciesData!$A$2:$A$4955,$A1524,ObservedSpeciesData!$D$2:$D$4955,$D1524)),AVERAGEIFS(ObservedSpeciesData!K$2:K$4955,ObservedSpeciesData!$A$2:$A$4955,$A1524,ObservedSpeciesData!$D$2:$D$4955,$D1524),"")</f>
        <v>315</v>
      </c>
      <c r="L1524" s="26" t="str">
        <f>IF(ISNUMBER(AVERAGEIFS(ObservedSpeciesData!L$2:L$4955,ObservedSpeciesData!$A$2:$A$4955,$A1524,ObservedSpeciesData!$D$2:$D$4955,$D1524)),AVERAGEIFS(ObservedSpeciesData!L$2:L$4955,ObservedSpeciesData!$A$2:$A$4955,$A1524,ObservedSpeciesData!$D$2:$D$4955,$D1524),"")</f>
        <v/>
      </c>
      <c r="M1524" s="23" t="str">
        <f>IF(ISNUMBER(AVERAGEIFS(ObservedSpeciesData!M$2:M$4955,ObservedSpeciesData!$A$2:$A$4955,$A1524,ObservedSpeciesData!$D$2:$D$4955,$D1524)),AVERAGEIFS(ObservedSpeciesData!M$2:M$4955,ObservedSpeciesData!$A$2:$A$4955,$A1524,ObservedSpeciesData!$D$2:$D$4955,$D1524),"")</f>
        <v/>
      </c>
      <c r="N1524" s="23">
        <f>IF(ISNUMBER(AVERAGEIFS(ObservedSpeciesData!N$2:N$4955,ObservedSpeciesData!$A$2:$A$4955,$A1524,ObservedSpeciesData!$D$2:$D$4955,$D1524)),AVERAGEIFS(ObservedSpeciesData!N$2:N$4955,ObservedSpeciesData!$A$2:$A$4955,$A1524,ObservedSpeciesData!$D$2:$D$4955,$D1524),"")</f>
        <v>1778.6597031111112</v>
      </c>
      <c r="O1524" s="23">
        <f>IF(ISNUMBER(AVERAGEIFS(ObservedSpeciesData!O$2:O$4955,ObservedSpeciesData!$A$2:$A$4955,$A1524,ObservedSpeciesData!$D$2:$D$4955,$D1524)),AVERAGEIFS(ObservedSpeciesData!O$2:O$4955,ObservedSpeciesData!$A$2:$A$4955,$A1524,ObservedSpeciesData!$D$2:$D$4955,$D1524),"")</f>
        <v>177.86597031111114</v>
      </c>
      <c r="P1524" s="23">
        <f>IF(ISNUMBER(AVERAGEIFS(ObservedSpeciesData!P$2:P$4955,ObservedSpeciesData!$A$2:$A$4955,$A1524,ObservedSpeciesData!$C$2:$C$4955,$C1524,ObservedSpeciesData!$D$2:$D$4955,$D1524)),AVERAGEIFS(ObservedSpeciesData!P$2:P$4955,ObservedSpeciesData!$A$2:$A$4955,$A1524,ObservedSpeciesData!$C$2:$C$4955,$C1524,ObservedSpeciesData!$D$2:$D$4955,$D1524),"")</f>
        <v>177.86597031111114</v>
      </c>
      <c r="Q1524" s="23"/>
      <c r="R1524" s="25">
        <f>IF(ISNUMBER(AVERAGEIFS(ObservedSpeciesData!R$2:R$4955,ObservedSpeciesData!$A$2:$A$4955,$A1524,ObservedSpeciesData!$D$2:$D$4955,$D1524)),AVERAGEIFS(ObservedSpeciesData!R$2:R$4955,ObservedSpeciesData!$A$2:$A$4955,$A1524,ObservedSpeciesData!$D$2:$D$4955,$D1524),"")</f>
        <v>1.1683754134252606</v>
      </c>
      <c r="S1524" s="25">
        <f>IF(ISNUMBER(AVERAGEIFS(ObservedSpeciesData!S$2:S$4955,ObservedSpeciesData!$A$2:$A$4955,$A1524,ObservedSpeciesData!$D$2:$D$4955,$D1524)),AVERAGEIFS(ObservedSpeciesData!S$2:S$4955,ObservedSpeciesData!$A$2:$A$4955,$A1524,ObservedSpeciesData!$D$2:$D$4955,$D1524),"")</f>
        <v>7.2968683151123805</v>
      </c>
      <c r="T1524" s="23">
        <f>IF(ISNUMBER(AVERAGEIFS(ObservedSpeciesData!T$2:T$4955,ObservedSpeciesData!$A$2:$A$4955,$A1524,ObservedSpeciesData!$D$2:$D$4955,$D1524)),AVERAGEIFS(ObservedSpeciesData!T$2:T$4955,ObservedSpeciesData!$A$2:$A$4955,$A1524,ObservedSpeciesData!$D$2:$D$4955,$D1524),"")</f>
        <v>4.5565453963293292</v>
      </c>
      <c r="U1524" s="24">
        <f>IF(ISNUMBER(AVERAGEIFS(ObservedSpeciesData!U$2:U$4955,ObservedSpeciesData!$A$2:$A$4955,$A1524,ObservedSpeciesData!$C$2:$C$4955,$C1524,ObservedSpeciesData!$D$2:$D$4955,$D1524)),AVERAGEIFS(ObservedSpeciesData!U$2:U$4955,ObservedSpeciesData!$A$2:$A$4955,$A1524,ObservedSpeciesData!$C$2:$C$4955,$C1524,ObservedSpeciesData!$D$2:$D$4955,$D1524),"")</f>
        <v>1.1683754134252607E-2</v>
      </c>
      <c r="V1524" s="23" t="str">
        <f>IF(ISNUMBER(AVERAGEIFS(ObservedSpeciesData!V$2:V$4955,ObservedSpeciesData!$A$2:$A$4955,$A1524,ObservedSpeciesData!$D$2:$D$4955,$D1524)),AVERAGEIFS(ObservedSpeciesData!V$2:V$4955,ObservedSpeciesData!$A$2:$A$4955,$A1524,ObservedSpeciesData!$D$2:$D$4955,$D1524),"")</f>
        <v/>
      </c>
      <c r="W1524" s="23" t="str">
        <f>IF(ISNUMBER(AVERAGEIFS(ObservedSpeciesData!W$2:W$4955,ObservedSpeciesData!$A$2:$A$4955,$A1524,ObservedSpeciesData!$D$2:$D$4955,$D1524)),AVERAGEIFS(ObservedSpeciesData!W$2:W$4955,ObservedSpeciesData!$A$2:$A$4955,$A1524,ObservedSpeciesData!$D$2:$D$4955,$D1524),"")</f>
        <v/>
      </c>
      <c r="X1524" s="23" t="str">
        <f>IF(ISNUMBER(AVERAGEIFS(ObservedSpeciesData!X$2:X$4955,ObservedSpeciesData!$A$2:$A$4955,$A1524,ObservedSpeciesData!$D$2:$D$4955,$D1524)),AVERAGEIFS(ObservedSpeciesData!X$2:X$4955,ObservedSpeciesData!$A$2:$A$4955,$A1524,ObservedSpeciesData!$D$2:$D$4955,$D1524),"")</f>
        <v/>
      </c>
      <c r="Y1524" s="23" t="str">
        <f>IF(ISNUMBER(AVERAGEIFS(ObservedSpeciesData!Y$2:Y$4955,ObservedSpeciesData!$A$2:$A$4955,$A1524,ObservedSpeciesData!$D$2:$D$4955,$D1524)),AVERAGEIFS(ObservedSpeciesData!Y$2:Y$4955,ObservedSpeciesData!$A$2:$A$4955,$A1524,ObservedSpeciesData!$D$2:$D$4955,$D1524),"")</f>
        <v/>
      </c>
      <c r="Z1524" s="23" t="str">
        <f>IF(ISNUMBER(AVERAGEIFS(ObservedSpeciesData!Z$2:Z$4955,ObservedSpeciesData!$A$2:$A$4955,$A1524,ObservedSpeciesData!$D$2:$D$4955,$D1524)),AVERAGEIFS(ObservedSpeciesData!Z$2:Z$4955,ObservedSpeciesData!$A$2:$A$4955,$A1524,ObservedSpeciesData!$D$2:$D$4955,$D1524),"")</f>
        <v/>
      </c>
      <c r="AA1524" s="23" t="str">
        <f>IF(ISNUMBER(AVERAGEIFS(ObservedSpeciesData!AA$2:AA$4955,ObservedSpeciesData!$A$2:$A$4955,$A1524,ObservedSpeciesData!$D$2:$D$4955,$D1524)),AVERAGEIFS(ObservedSpeciesData!AA$2:AA$4955,ObservedSpeciesData!$A$2:$A$4955,$A1524,ObservedSpeciesData!$D$2:$D$4955,$D1524),"")</f>
        <v/>
      </c>
      <c r="AB1524" s="24" t="str">
        <f>IF(ISNUMBER(AVERAGEIFS(ObservedSpeciesData!AB$2:AB$4955,ObservedSpeciesData!$A$2:$A$4955,$A1524,ObservedSpeciesData!$D$2:$D$4955,$D1524)),AVERAGEIFS(ObservedSpeciesData!AB$2:AB$4955,ObservedSpeciesData!$A$2:$A$4955,$A1524,ObservedSpeciesData!$D$2:$D$4955,$D1524),"")</f>
        <v/>
      </c>
      <c r="AC1524" s="24" t="str">
        <f>IF(ISNUMBER(AVERAGEIFS(ObservedSpeciesData!AC$2:AC$4955,ObservedSpeciesData!$A$2:$A$4955,$A1524,ObservedSpeciesData!$D$2:$D$4955,$D1524)),AVERAGEIFS(ObservedSpeciesData!AC$2:AC$4955,ObservedSpeciesData!$A$2:$A$4955,$A1524,ObservedSpeciesData!$D$2:$D$4955,$D1524),"")</f>
        <v/>
      </c>
      <c r="AD1524" s="23" t="str">
        <f>IF(ISNUMBER(AVERAGEIFS(ObservedSpeciesData!AD$2:AD$4955,ObservedSpeciesData!$A$2:$A$4955,$A1524,ObservedSpeciesData!$D$2:$D$4955,$D1524)),AVERAGEIFS(ObservedSpeciesData!AD$2:AD$4955,ObservedSpeciesData!$A$2:$A$4955,$A1524,ObservedSpeciesData!$D$2:$D$4955,$D1524),"")</f>
        <v/>
      </c>
      <c r="AE1524" s="24" t="str">
        <f>IF(ISNUMBER(AVERAGEIFS(ObservedSpeciesData!AE$2:AE$4955,ObservedSpeciesData!$A$2:$A$4955,$A1524,ObservedSpeciesData!$D$2:$D$4955,$D1524)),AVERAGEIFS(ObservedSpeciesData!AE$2:AE$4955,ObservedSpeciesData!$A$2:$A$4955,$A1524,ObservedSpeciesData!$D$2:$D$4955,$D1524),"")</f>
        <v/>
      </c>
      <c r="AF1524" s="23"/>
      <c r="AG1524" s="24"/>
      <c r="AH1524" s="23" t="str">
        <f>IF(ISNUMBER(AVERAGEIFS(ObservedSpeciesData!AH$2:AH$4955,ObservedSpeciesData!$A$2:$A$4955,$A1524,ObservedSpeciesData!$D$2:$D$4955,$D1524)),AVERAGEIFS(ObservedSpeciesData!AH$2:AH$4955,ObservedSpeciesData!$A$2:$A$4955,$A1524,ObservedSpeciesData!$D$2:$D$4955,$D1524),"")</f>
        <v/>
      </c>
      <c r="AI1524" s="23" t="str">
        <f>IF(ISNUMBER(AVERAGEIFS(ObservedSpeciesData!AI$2:AI$4955,ObservedSpeciesData!$A$2:$A$4955,$A1524,ObservedSpeciesData!$C$2:$C$4955,$C1524,ObservedSpeciesData!$D$2:$D$4955,$D1524)),AVERAGEIFS(ObservedSpeciesData!AI$2:AI$4955,ObservedSpeciesData!$A$2:$A$4955,$A1524,ObservedSpeciesData!$C$2:$C$4955,$C1524,ObservedSpeciesData!$D$2:$D$4955,$D1524),"")</f>
        <v/>
      </c>
      <c r="AJ1524" s="2">
        <f>COUNTIFS(ObservedSpeciesData!$A$2:$A$828,$A1524,ObservedSpeciesData!$D$2:$D$828,$D1524)</f>
        <v>0</v>
      </c>
      <c r="AK1524" s="2">
        <f t="shared" si="23"/>
        <v>7</v>
      </c>
    </row>
    <row r="1525" spans="1:37" x14ac:dyDescent="0.25">
      <c r="A1525" s="14" t="s">
        <v>81</v>
      </c>
      <c r="B1525" t="s">
        <v>80</v>
      </c>
      <c r="C1525" t="s">
        <v>79</v>
      </c>
      <c r="D1525" s="13">
        <v>42605</v>
      </c>
      <c r="E1525">
        <v>1</v>
      </c>
      <c r="F1525">
        <v>500</v>
      </c>
      <c r="G1525" s="2" t="s">
        <v>78</v>
      </c>
      <c r="H1525" s="2" t="s">
        <v>10</v>
      </c>
      <c r="I1525">
        <v>15</v>
      </c>
      <c r="J1525" s="2" t="s">
        <v>77</v>
      </c>
      <c r="K1525" s="2">
        <f>IF(ISNUMBER(AVERAGEIFS(ObservedSpeciesData!K$2:K$4955,ObservedSpeciesData!$A$2:$A$4955,$A1525,ObservedSpeciesData!$D$2:$D$4955,$D1525)),AVERAGEIFS(ObservedSpeciesData!K$2:K$4955,ObservedSpeciesData!$A$2:$A$4955,$A1525,ObservedSpeciesData!$D$2:$D$4955,$D1525),"")</f>
        <v>450</v>
      </c>
      <c r="L1525" s="26" t="str">
        <f>IF(ISNUMBER(AVERAGEIFS(ObservedSpeciesData!L$2:L$4955,ObservedSpeciesData!$A$2:$A$4955,$A1525,ObservedSpeciesData!$D$2:$D$4955,$D1525)),AVERAGEIFS(ObservedSpeciesData!L$2:L$4955,ObservedSpeciesData!$A$2:$A$4955,$A1525,ObservedSpeciesData!$D$2:$D$4955,$D1525),"")</f>
        <v/>
      </c>
      <c r="M1525" s="23" t="str">
        <f>IF(ISNUMBER(AVERAGEIFS(ObservedSpeciesData!M$2:M$4955,ObservedSpeciesData!$A$2:$A$4955,$A1525,ObservedSpeciesData!$D$2:$D$4955,$D1525)),AVERAGEIFS(ObservedSpeciesData!M$2:M$4955,ObservedSpeciesData!$A$2:$A$4955,$A1525,ObservedSpeciesData!$D$2:$D$4955,$D1525),"")</f>
        <v/>
      </c>
      <c r="N1525" s="23">
        <f>IF(ISNUMBER(AVERAGEIFS(ObservedSpeciesData!N$2:N$4955,ObservedSpeciesData!$A$2:$A$4955,$A1525,ObservedSpeciesData!$D$2:$D$4955,$D1525)),AVERAGEIFS(ObservedSpeciesData!N$2:N$4955,ObservedSpeciesData!$A$2:$A$4955,$A1525,ObservedSpeciesData!$D$2:$D$4955,$D1525),"")</f>
        <v>1820.3624417777776</v>
      </c>
      <c r="O1525" s="23">
        <f>IF(ISNUMBER(AVERAGEIFS(ObservedSpeciesData!O$2:O$4955,ObservedSpeciesData!$A$2:$A$4955,$A1525,ObservedSpeciesData!$D$2:$D$4955,$D1525)),AVERAGEIFS(ObservedSpeciesData!O$2:O$4955,ObservedSpeciesData!$A$2:$A$4955,$A1525,ObservedSpeciesData!$D$2:$D$4955,$D1525),"")</f>
        <v>182.03624417777777</v>
      </c>
      <c r="P1525" s="23">
        <f>IF(ISNUMBER(AVERAGEIFS(ObservedSpeciesData!P$2:P$4955,ObservedSpeciesData!$A$2:$A$4955,$A1525,ObservedSpeciesData!$C$2:$C$4955,$C1525,ObservedSpeciesData!$D$2:$D$4955,$D1525)),AVERAGEIFS(ObservedSpeciesData!P$2:P$4955,ObservedSpeciesData!$A$2:$A$4955,$A1525,ObservedSpeciesData!$C$2:$C$4955,$C1525,ObservedSpeciesData!$D$2:$D$4955,$D1525),"")</f>
        <v>182.03624417777777</v>
      </c>
      <c r="Q1525" s="23"/>
      <c r="R1525" s="25">
        <f>IF(ISNUMBER(AVERAGEIFS(ObservedSpeciesData!R$2:R$4955,ObservedSpeciesData!$A$2:$A$4955,$A1525,ObservedSpeciesData!$D$2:$D$4955,$D1525)),AVERAGEIFS(ObservedSpeciesData!R$2:R$4955,ObservedSpeciesData!$A$2:$A$4955,$A1525,ObservedSpeciesData!$D$2:$D$4955,$D1525),"")</f>
        <v>3.0789745753291791</v>
      </c>
      <c r="S1525" s="25">
        <f>IF(ISNUMBER(AVERAGEIFS(ObservedSpeciesData!S$2:S$4955,ObservedSpeciesData!$A$2:$A$4955,$A1525,ObservedSpeciesData!$D$2:$D$4955,$D1525)),AVERAGEIFS(ObservedSpeciesData!S$2:S$4955,ObservedSpeciesData!$A$2:$A$4955,$A1525,ObservedSpeciesData!$D$2:$D$4955,$D1525),"")</f>
        <v>0.99897907704706557</v>
      </c>
      <c r="T1525" s="23">
        <f>IF(ISNUMBER(AVERAGEIFS(ObservedSpeciesData!T$2:T$4955,ObservedSpeciesData!$A$2:$A$4955,$A1525,ObservedSpeciesData!$D$2:$D$4955,$D1525)),AVERAGEIFS(ObservedSpeciesData!T$2:T$4955,ObservedSpeciesData!$A$2:$A$4955,$A1525,ObservedSpeciesData!$D$2:$D$4955,$D1525),"")</f>
        <v>3.7809379205969642</v>
      </c>
      <c r="U1525" s="24">
        <f>IF(ISNUMBER(AVERAGEIFS(ObservedSpeciesData!U$2:U$4955,ObservedSpeciesData!$A$2:$A$4955,$A1525,ObservedSpeciesData!$C$2:$C$4955,$C1525,ObservedSpeciesData!$D$2:$D$4955,$D1525)),AVERAGEIFS(ObservedSpeciesData!U$2:U$4955,ObservedSpeciesData!$A$2:$A$4955,$A1525,ObservedSpeciesData!$C$2:$C$4955,$C1525,ObservedSpeciesData!$D$2:$D$4955,$D1525),"")</f>
        <v>3.0789745753291794E-2</v>
      </c>
      <c r="V1525" s="23" t="str">
        <f>IF(ISNUMBER(AVERAGEIFS(ObservedSpeciesData!V$2:V$4955,ObservedSpeciesData!$A$2:$A$4955,$A1525,ObservedSpeciesData!$D$2:$D$4955,$D1525)),AVERAGEIFS(ObservedSpeciesData!V$2:V$4955,ObservedSpeciesData!$A$2:$A$4955,$A1525,ObservedSpeciesData!$D$2:$D$4955,$D1525),"")</f>
        <v/>
      </c>
      <c r="W1525" s="23" t="str">
        <f>IF(ISNUMBER(AVERAGEIFS(ObservedSpeciesData!W$2:W$4955,ObservedSpeciesData!$A$2:$A$4955,$A1525,ObservedSpeciesData!$D$2:$D$4955,$D1525)),AVERAGEIFS(ObservedSpeciesData!W$2:W$4955,ObservedSpeciesData!$A$2:$A$4955,$A1525,ObservedSpeciesData!$D$2:$D$4955,$D1525),"")</f>
        <v/>
      </c>
      <c r="X1525" s="23" t="str">
        <f>IF(ISNUMBER(AVERAGEIFS(ObservedSpeciesData!X$2:X$4955,ObservedSpeciesData!$A$2:$A$4955,$A1525,ObservedSpeciesData!$D$2:$D$4955,$D1525)),AVERAGEIFS(ObservedSpeciesData!X$2:X$4955,ObservedSpeciesData!$A$2:$A$4955,$A1525,ObservedSpeciesData!$D$2:$D$4955,$D1525),"")</f>
        <v/>
      </c>
      <c r="Y1525" s="23" t="str">
        <f>IF(ISNUMBER(AVERAGEIFS(ObservedSpeciesData!Y$2:Y$4955,ObservedSpeciesData!$A$2:$A$4955,$A1525,ObservedSpeciesData!$D$2:$D$4955,$D1525)),AVERAGEIFS(ObservedSpeciesData!Y$2:Y$4955,ObservedSpeciesData!$A$2:$A$4955,$A1525,ObservedSpeciesData!$D$2:$D$4955,$D1525),"")</f>
        <v/>
      </c>
      <c r="Z1525" s="23" t="str">
        <f>IF(ISNUMBER(AVERAGEIFS(ObservedSpeciesData!Z$2:Z$4955,ObservedSpeciesData!$A$2:$A$4955,$A1525,ObservedSpeciesData!$D$2:$D$4955,$D1525)),AVERAGEIFS(ObservedSpeciesData!Z$2:Z$4955,ObservedSpeciesData!$A$2:$A$4955,$A1525,ObservedSpeciesData!$D$2:$D$4955,$D1525),"")</f>
        <v/>
      </c>
      <c r="AA1525" s="23" t="str">
        <f>IF(ISNUMBER(AVERAGEIFS(ObservedSpeciesData!AA$2:AA$4955,ObservedSpeciesData!$A$2:$A$4955,$A1525,ObservedSpeciesData!$D$2:$D$4955,$D1525)),AVERAGEIFS(ObservedSpeciesData!AA$2:AA$4955,ObservedSpeciesData!$A$2:$A$4955,$A1525,ObservedSpeciesData!$D$2:$D$4955,$D1525),"")</f>
        <v/>
      </c>
      <c r="AB1525" s="24" t="str">
        <f>IF(ISNUMBER(AVERAGEIFS(ObservedSpeciesData!AB$2:AB$4955,ObservedSpeciesData!$A$2:$A$4955,$A1525,ObservedSpeciesData!$D$2:$D$4955,$D1525)),AVERAGEIFS(ObservedSpeciesData!AB$2:AB$4955,ObservedSpeciesData!$A$2:$A$4955,$A1525,ObservedSpeciesData!$D$2:$D$4955,$D1525),"")</f>
        <v/>
      </c>
      <c r="AC1525" s="24" t="str">
        <f>IF(ISNUMBER(AVERAGEIFS(ObservedSpeciesData!AC$2:AC$4955,ObservedSpeciesData!$A$2:$A$4955,$A1525,ObservedSpeciesData!$D$2:$D$4955,$D1525)),AVERAGEIFS(ObservedSpeciesData!AC$2:AC$4955,ObservedSpeciesData!$A$2:$A$4955,$A1525,ObservedSpeciesData!$D$2:$D$4955,$D1525),"")</f>
        <v/>
      </c>
      <c r="AD1525" s="23" t="str">
        <f>IF(ISNUMBER(AVERAGEIFS(ObservedSpeciesData!AD$2:AD$4955,ObservedSpeciesData!$A$2:$A$4955,$A1525,ObservedSpeciesData!$D$2:$D$4955,$D1525)),AVERAGEIFS(ObservedSpeciesData!AD$2:AD$4955,ObservedSpeciesData!$A$2:$A$4955,$A1525,ObservedSpeciesData!$D$2:$D$4955,$D1525),"")</f>
        <v/>
      </c>
      <c r="AE1525" s="24" t="str">
        <f>IF(ISNUMBER(AVERAGEIFS(ObservedSpeciesData!AE$2:AE$4955,ObservedSpeciesData!$A$2:$A$4955,$A1525,ObservedSpeciesData!$D$2:$D$4955,$D1525)),AVERAGEIFS(ObservedSpeciesData!AE$2:AE$4955,ObservedSpeciesData!$A$2:$A$4955,$A1525,ObservedSpeciesData!$D$2:$D$4955,$D1525),"")</f>
        <v/>
      </c>
      <c r="AF1525" s="23"/>
      <c r="AG1525" s="24"/>
      <c r="AH1525" s="23" t="str">
        <f>IF(ISNUMBER(AVERAGEIFS(ObservedSpeciesData!AH$2:AH$4955,ObservedSpeciesData!$A$2:$A$4955,$A1525,ObservedSpeciesData!$D$2:$D$4955,$D1525)),AVERAGEIFS(ObservedSpeciesData!AH$2:AH$4955,ObservedSpeciesData!$A$2:$A$4955,$A1525,ObservedSpeciesData!$D$2:$D$4955,$D1525),"")</f>
        <v/>
      </c>
      <c r="AI1525" s="23" t="str">
        <f>IF(ISNUMBER(AVERAGEIFS(ObservedSpeciesData!AI$2:AI$4955,ObservedSpeciesData!$A$2:$A$4955,$A1525,ObservedSpeciesData!$C$2:$C$4955,$C1525,ObservedSpeciesData!$D$2:$D$4955,$D1525)),AVERAGEIFS(ObservedSpeciesData!AI$2:AI$4955,ObservedSpeciesData!$A$2:$A$4955,$A1525,ObservedSpeciesData!$C$2:$C$4955,$C1525,ObservedSpeciesData!$D$2:$D$4955,$D1525),"")</f>
        <v/>
      </c>
      <c r="AJ1525" s="2">
        <f>COUNTIFS(ObservedSpeciesData!$A$2:$A$828,$A1525,ObservedSpeciesData!$D$2:$D$828,$D1525)</f>
        <v>0</v>
      </c>
      <c r="AK1525" s="2">
        <f t="shared" si="23"/>
        <v>7</v>
      </c>
    </row>
  </sheetData>
  <dataValidations count="1">
    <dataValidation type="decimal" allowBlank="1" showInputMessage="1" showErrorMessage="1" sqref="AE1" xr:uid="{00000000-0002-0000-0300-000000000000}">
      <formula1>0.08</formula1>
      <formula2>0.3</formula2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98"/>
  <sheetViews>
    <sheetView workbookViewId="0">
      <pane ySplit="1" topLeftCell="A291" activePane="bottomLeft" state="frozen"/>
      <selection pane="bottomLeft" activeCell="A312" sqref="A312"/>
    </sheetView>
  </sheetViews>
  <sheetFormatPr defaultRowHeight="15" x14ac:dyDescent="0.25"/>
  <cols>
    <col min="1" max="1" width="42.140625" customWidth="1"/>
    <col min="2" max="2" width="21" customWidth="1"/>
    <col min="3" max="3" width="10.7109375" bestFit="1" customWidth="1"/>
    <col min="4" max="4" width="19.140625" bestFit="1" customWidth="1"/>
    <col min="5" max="5" width="20.140625" bestFit="1" customWidth="1"/>
  </cols>
  <sheetData>
    <row r="1" spans="1:5" x14ac:dyDescent="0.25">
      <c r="A1" t="s">
        <v>1</v>
      </c>
      <c r="B1" t="s">
        <v>59</v>
      </c>
      <c r="C1" t="s">
        <v>0</v>
      </c>
      <c r="D1" t="s">
        <v>2</v>
      </c>
      <c r="E1" t="s">
        <v>18</v>
      </c>
    </row>
    <row r="2" spans="1:5" x14ac:dyDescent="0.25">
      <c r="A2" t="s">
        <v>22</v>
      </c>
      <c r="B2" t="s">
        <v>193</v>
      </c>
      <c r="C2" s="1">
        <v>27911</v>
      </c>
      <c r="D2">
        <v>11380</v>
      </c>
    </row>
    <row r="3" spans="1:5" x14ac:dyDescent="0.25">
      <c r="A3" t="s">
        <v>22</v>
      </c>
      <c r="B3" t="s">
        <v>193</v>
      </c>
      <c r="C3" s="1">
        <v>28276</v>
      </c>
      <c r="D3">
        <v>8880</v>
      </c>
    </row>
    <row r="4" spans="1:5" x14ac:dyDescent="0.25">
      <c r="A4" t="s">
        <v>22</v>
      </c>
      <c r="B4" t="s">
        <v>193</v>
      </c>
      <c r="C4" s="1">
        <v>28641</v>
      </c>
      <c r="D4">
        <v>11880</v>
      </c>
    </row>
    <row r="5" spans="1:5" x14ac:dyDescent="0.25">
      <c r="A5" t="s">
        <v>22</v>
      </c>
      <c r="B5" t="s">
        <v>193</v>
      </c>
      <c r="C5" s="1">
        <v>29006</v>
      </c>
      <c r="D5">
        <v>12180</v>
      </c>
    </row>
    <row r="6" spans="1:5" x14ac:dyDescent="0.25">
      <c r="A6" t="s">
        <v>22</v>
      </c>
      <c r="B6" t="s">
        <v>193</v>
      </c>
      <c r="C6" s="1">
        <v>29372</v>
      </c>
      <c r="D6">
        <v>10700</v>
      </c>
    </row>
    <row r="7" spans="1:5" x14ac:dyDescent="0.25">
      <c r="A7" t="s">
        <v>22</v>
      </c>
      <c r="B7" t="s">
        <v>193</v>
      </c>
      <c r="C7" s="1">
        <v>29737</v>
      </c>
      <c r="D7">
        <v>10110</v>
      </c>
    </row>
    <row r="8" spans="1:5" x14ac:dyDescent="0.25">
      <c r="A8" t="s">
        <v>23</v>
      </c>
      <c r="B8" t="s">
        <v>159</v>
      </c>
      <c r="C8" s="1">
        <v>29737</v>
      </c>
      <c r="D8">
        <v>9260</v>
      </c>
    </row>
    <row r="9" spans="1:5" x14ac:dyDescent="0.25">
      <c r="A9" t="s">
        <v>23</v>
      </c>
      <c r="B9" t="s">
        <v>159</v>
      </c>
      <c r="C9" s="1">
        <v>30102</v>
      </c>
      <c r="D9">
        <v>8710</v>
      </c>
    </row>
    <row r="10" spans="1:5" x14ac:dyDescent="0.25">
      <c r="A10" t="s">
        <v>23</v>
      </c>
      <c r="B10" t="s">
        <v>159</v>
      </c>
      <c r="C10" s="1">
        <v>30467</v>
      </c>
      <c r="D10">
        <v>8110</v>
      </c>
    </row>
    <row r="11" spans="1:5" x14ac:dyDescent="0.25">
      <c r="A11" t="s">
        <v>23</v>
      </c>
      <c r="B11" t="s">
        <v>159</v>
      </c>
      <c r="C11" s="1">
        <v>30833</v>
      </c>
      <c r="D11">
        <v>7420</v>
      </c>
    </row>
    <row r="12" spans="1:5" x14ac:dyDescent="0.25">
      <c r="A12" t="s">
        <v>23</v>
      </c>
      <c r="B12" t="s">
        <v>159</v>
      </c>
      <c r="C12" s="1">
        <v>31198</v>
      </c>
      <c r="D12">
        <v>7530</v>
      </c>
    </row>
    <row r="13" spans="1:5" x14ac:dyDescent="0.25">
      <c r="A13" t="s">
        <v>23</v>
      </c>
      <c r="B13" t="s">
        <v>159</v>
      </c>
      <c r="C13" s="1">
        <v>31563</v>
      </c>
      <c r="D13">
        <v>6780</v>
      </c>
    </row>
    <row r="14" spans="1:5" x14ac:dyDescent="0.25">
      <c r="A14" t="s">
        <v>23</v>
      </c>
      <c r="B14" t="s">
        <v>159</v>
      </c>
      <c r="C14" s="1">
        <v>31928</v>
      </c>
      <c r="D14">
        <v>5820</v>
      </c>
    </row>
    <row r="15" spans="1:5" x14ac:dyDescent="0.25">
      <c r="A15" t="s">
        <v>23</v>
      </c>
      <c r="B15" t="s">
        <v>159</v>
      </c>
      <c r="C15" s="1">
        <v>32294</v>
      </c>
      <c r="D15">
        <v>10240</v>
      </c>
    </row>
    <row r="16" spans="1:5" x14ac:dyDescent="0.25">
      <c r="A16" t="s">
        <v>23</v>
      </c>
      <c r="B16" t="s">
        <v>159</v>
      </c>
      <c r="C16" s="1">
        <v>32659</v>
      </c>
      <c r="D16">
        <v>7240</v>
      </c>
    </row>
    <row r="17" spans="1:4" x14ac:dyDescent="0.25">
      <c r="A17" t="s">
        <v>23</v>
      </c>
      <c r="B17" t="s">
        <v>159</v>
      </c>
      <c r="C17" s="1">
        <v>33024</v>
      </c>
      <c r="D17">
        <v>9120</v>
      </c>
    </row>
    <row r="18" spans="1:4" x14ac:dyDescent="0.25">
      <c r="A18" t="s">
        <v>23</v>
      </c>
      <c r="B18" t="s">
        <v>159</v>
      </c>
      <c r="C18" s="1">
        <v>33389</v>
      </c>
      <c r="D18">
        <v>11260</v>
      </c>
    </row>
    <row r="19" spans="1:4" x14ac:dyDescent="0.25">
      <c r="A19" t="s">
        <v>24</v>
      </c>
      <c r="B19" t="s">
        <v>160</v>
      </c>
      <c r="C19" s="1">
        <v>29006</v>
      </c>
      <c r="D19">
        <v>10930</v>
      </c>
    </row>
    <row r="20" spans="1:4" x14ac:dyDescent="0.25">
      <c r="A20" t="s">
        <v>24</v>
      </c>
      <c r="B20" t="s">
        <v>160</v>
      </c>
      <c r="C20" s="1">
        <v>29372</v>
      </c>
      <c r="D20">
        <v>8560</v>
      </c>
    </row>
    <row r="21" spans="1:4" x14ac:dyDescent="0.25">
      <c r="A21" t="s">
        <v>24</v>
      </c>
      <c r="B21" t="s">
        <v>160</v>
      </c>
      <c r="C21" s="1">
        <v>29737</v>
      </c>
      <c r="D21">
        <v>11660</v>
      </c>
    </row>
    <row r="22" spans="1:4" x14ac:dyDescent="0.25">
      <c r="A22" t="s">
        <v>24</v>
      </c>
      <c r="B22" t="s">
        <v>160</v>
      </c>
      <c r="C22" s="1">
        <v>30102</v>
      </c>
      <c r="D22">
        <v>9480</v>
      </c>
    </row>
    <row r="23" spans="1:4" x14ac:dyDescent="0.25">
      <c r="A23" t="s">
        <v>24</v>
      </c>
      <c r="B23" t="s">
        <v>160</v>
      </c>
      <c r="C23" s="1">
        <v>30467</v>
      </c>
      <c r="D23">
        <v>9690</v>
      </c>
    </row>
    <row r="24" spans="1:4" x14ac:dyDescent="0.25">
      <c r="A24" t="s">
        <v>24</v>
      </c>
      <c r="B24" t="s">
        <v>160</v>
      </c>
      <c r="C24" s="1">
        <v>30833</v>
      </c>
      <c r="D24">
        <v>6350</v>
      </c>
    </row>
    <row r="25" spans="1:4" x14ac:dyDescent="0.25">
      <c r="A25" t="s">
        <v>24</v>
      </c>
      <c r="B25" t="s">
        <v>160</v>
      </c>
      <c r="C25" s="1">
        <v>31198</v>
      </c>
      <c r="D25">
        <v>8100</v>
      </c>
    </row>
    <row r="26" spans="1:4" x14ac:dyDescent="0.25">
      <c r="A26" t="s">
        <v>24</v>
      </c>
      <c r="B26" t="s">
        <v>160</v>
      </c>
      <c r="C26" s="1">
        <v>31563</v>
      </c>
      <c r="D26">
        <v>5740</v>
      </c>
    </row>
    <row r="27" spans="1:4" x14ac:dyDescent="0.25">
      <c r="A27" t="s">
        <v>24</v>
      </c>
      <c r="B27" t="s">
        <v>160</v>
      </c>
      <c r="C27" s="1">
        <v>31928</v>
      </c>
      <c r="D27">
        <v>4310</v>
      </c>
    </row>
    <row r="28" spans="1:4" x14ac:dyDescent="0.25">
      <c r="A28" t="s">
        <v>24</v>
      </c>
      <c r="B28" t="s">
        <v>160</v>
      </c>
      <c r="C28" s="1">
        <v>32294</v>
      </c>
      <c r="D28">
        <v>9220</v>
      </c>
    </row>
    <row r="29" spans="1:4" x14ac:dyDescent="0.25">
      <c r="A29" t="s">
        <v>24</v>
      </c>
      <c r="B29" t="s">
        <v>160</v>
      </c>
      <c r="C29" s="1">
        <v>32659</v>
      </c>
      <c r="D29">
        <v>9910</v>
      </c>
    </row>
    <row r="30" spans="1:4" x14ac:dyDescent="0.25">
      <c r="A30" t="s">
        <v>24</v>
      </c>
      <c r="B30" t="s">
        <v>160</v>
      </c>
      <c r="C30" s="1">
        <v>33024</v>
      </c>
      <c r="D30">
        <v>10900</v>
      </c>
    </row>
    <row r="31" spans="1:4" x14ac:dyDescent="0.25">
      <c r="A31" t="s">
        <v>25</v>
      </c>
      <c r="B31" t="s">
        <v>194</v>
      </c>
      <c r="C31" s="1">
        <v>29372</v>
      </c>
      <c r="D31">
        <v>19178</v>
      </c>
    </row>
    <row r="32" spans="1:4" x14ac:dyDescent="0.25">
      <c r="A32" t="s">
        <v>25</v>
      </c>
      <c r="B32" t="s">
        <v>194</v>
      </c>
      <c r="C32" s="1">
        <v>29737</v>
      </c>
      <c r="D32">
        <v>17337</v>
      </c>
    </row>
    <row r="33" spans="1:5" x14ac:dyDescent="0.25">
      <c r="A33" t="s">
        <v>25</v>
      </c>
      <c r="B33" t="s">
        <v>194</v>
      </c>
      <c r="C33" s="1">
        <v>30102</v>
      </c>
      <c r="D33">
        <v>14802</v>
      </c>
    </row>
    <row r="34" spans="1:5" x14ac:dyDescent="0.25">
      <c r="A34" t="s">
        <v>25</v>
      </c>
      <c r="B34" t="s">
        <v>194</v>
      </c>
      <c r="C34" s="1">
        <v>30467</v>
      </c>
      <c r="D34">
        <v>15182</v>
      </c>
    </row>
    <row r="35" spans="1:5" x14ac:dyDescent="0.25">
      <c r="A35" t="s">
        <v>25</v>
      </c>
      <c r="B35" t="s">
        <v>194</v>
      </c>
      <c r="C35" s="1">
        <v>30833</v>
      </c>
      <c r="D35">
        <v>10406</v>
      </c>
    </row>
    <row r="36" spans="1:5" x14ac:dyDescent="0.25">
      <c r="A36" t="s">
        <v>25</v>
      </c>
      <c r="B36" t="s">
        <v>194</v>
      </c>
      <c r="C36" s="1">
        <v>31198</v>
      </c>
      <c r="D36">
        <v>13535</v>
      </c>
    </row>
    <row r="37" spans="1:5" x14ac:dyDescent="0.25">
      <c r="A37" t="s">
        <v>26</v>
      </c>
      <c r="B37" t="s">
        <v>195</v>
      </c>
      <c r="C37" s="1">
        <v>27180</v>
      </c>
      <c r="D37">
        <v>10660</v>
      </c>
    </row>
    <row r="38" spans="1:5" x14ac:dyDescent="0.25">
      <c r="A38" t="s">
        <v>26</v>
      </c>
      <c r="B38" t="s">
        <v>195</v>
      </c>
      <c r="C38" s="1">
        <v>27545</v>
      </c>
      <c r="D38">
        <v>11090</v>
      </c>
    </row>
    <row r="39" spans="1:5" x14ac:dyDescent="0.25">
      <c r="A39" t="s">
        <v>26</v>
      </c>
      <c r="B39" t="s">
        <v>195</v>
      </c>
      <c r="C39" s="1">
        <v>27911</v>
      </c>
      <c r="D39">
        <v>12370</v>
      </c>
    </row>
    <row r="40" spans="1:5" x14ac:dyDescent="0.25">
      <c r="A40" t="s">
        <v>26</v>
      </c>
      <c r="B40" t="s">
        <v>195</v>
      </c>
      <c r="C40" s="1">
        <v>28276</v>
      </c>
      <c r="D40">
        <v>11350</v>
      </c>
    </row>
    <row r="41" spans="1:5" x14ac:dyDescent="0.25">
      <c r="A41" t="s">
        <v>26</v>
      </c>
      <c r="B41" t="s">
        <v>195</v>
      </c>
      <c r="C41" s="1">
        <v>28641</v>
      </c>
      <c r="D41">
        <v>11780</v>
      </c>
    </row>
    <row r="42" spans="1:5" x14ac:dyDescent="0.25">
      <c r="A42" t="s">
        <v>26</v>
      </c>
      <c r="B42" t="s">
        <v>195</v>
      </c>
      <c r="C42" s="1">
        <v>29006</v>
      </c>
      <c r="D42">
        <v>11750</v>
      </c>
    </row>
    <row r="43" spans="1:5" x14ac:dyDescent="0.25">
      <c r="A43" t="s">
        <v>58</v>
      </c>
      <c r="B43" t="s">
        <v>163</v>
      </c>
      <c r="C43" s="1">
        <v>28641</v>
      </c>
      <c r="D43">
        <v>10100</v>
      </c>
      <c r="E43" s="1"/>
    </row>
    <row r="44" spans="1:5" x14ac:dyDescent="0.25">
      <c r="A44" t="s">
        <v>58</v>
      </c>
      <c r="B44" t="s">
        <v>163</v>
      </c>
      <c r="C44" s="1">
        <v>29006</v>
      </c>
      <c r="D44">
        <v>9430</v>
      </c>
      <c r="E44" s="1"/>
    </row>
    <row r="45" spans="1:5" x14ac:dyDescent="0.25">
      <c r="A45" t="s">
        <v>58</v>
      </c>
      <c r="B45" t="s">
        <v>163</v>
      </c>
      <c r="C45" s="1">
        <v>29372</v>
      </c>
      <c r="D45">
        <v>9700</v>
      </c>
      <c r="E45" s="1"/>
    </row>
    <row r="46" spans="1:5" x14ac:dyDescent="0.25">
      <c r="A46" t="s">
        <v>58</v>
      </c>
      <c r="B46" t="s">
        <v>163</v>
      </c>
      <c r="C46" s="1">
        <v>29737</v>
      </c>
      <c r="D46">
        <v>9550</v>
      </c>
      <c r="E46" s="1"/>
    </row>
    <row r="47" spans="1:5" x14ac:dyDescent="0.25">
      <c r="A47" t="s">
        <v>58</v>
      </c>
      <c r="B47" t="s">
        <v>163</v>
      </c>
      <c r="C47" s="1">
        <v>30102</v>
      </c>
      <c r="D47">
        <v>9090</v>
      </c>
      <c r="E47" s="1"/>
    </row>
    <row r="48" spans="1:5" x14ac:dyDescent="0.25">
      <c r="A48" t="s">
        <v>58</v>
      </c>
      <c r="B48" t="s">
        <v>163</v>
      </c>
      <c r="C48" s="1">
        <v>30467</v>
      </c>
      <c r="D48">
        <v>9240</v>
      </c>
      <c r="E48" s="1"/>
    </row>
    <row r="49" spans="1:5" x14ac:dyDescent="0.25">
      <c r="A49" t="s">
        <v>58</v>
      </c>
      <c r="B49" t="s">
        <v>163</v>
      </c>
      <c r="C49" s="1">
        <v>30833</v>
      </c>
      <c r="D49">
        <v>9050</v>
      </c>
      <c r="E49" s="1"/>
    </row>
    <row r="50" spans="1:5" x14ac:dyDescent="0.25">
      <c r="A50" t="s">
        <v>58</v>
      </c>
      <c r="B50" t="s">
        <v>163</v>
      </c>
      <c r="C50" s="1">
        <v>31198</v>
      </c>
      <c r="D50">
        <v>11100</v>
      </c>
      <c r="E50" s="1"/>
    </row>
    <row r="51" spans="1:5" x14ac:dyDescent="0.25">
      <c r="A51" t="s">
        <v>58</v>
      </c>
      <c r="B51" t="s">
        <v>163</v>
      </c>
      <c r="C51" s="1">
        <v>31563</v>
      </c>
      <c r="D51">
        <v>11980</v>
      </c>
      <c r="E51" s="1"/>
    </row>
    <row r="52" spans="1:5" x14ac:dyDescent="0.25">
      <c r="A52" t="s">
        <v>58</v>
      </c>
      <c r="B52" t="s">
        <v>163</v>
      </c>
      <c r="C52" s="1">
        <v>31928</v>
      </c>
      <c r="D52">
        <v>9880</v>
      </c>
      <c r="E52" s="1"/>
    </row>
    <row r="53" spans="1:5" x14ac:dyDescent="0.25">
      <c r="A53" t="s">
        <v>58</v>
      </c>
      <c r="B53" t="s">
        <v>163</v>
      </c>
      <c r="C53" s="1">
        <v>32294</v>
      </c>
      <c r="D53">
        <v>10880</v>
      </c>
      <c r="E53" s="1"/>
    </row>
    <row r="54" spans="1:5" x14ac:dyDescent="0.25">
      <c r="A54" t="s">
        <v>58</v>
      </c>
      <c r="B54" t="s">
        <v>163</v>
      </c>
      <c r="C54" s="1">
        <v>32659</v>
      </c>
      <c r="D54">
        <v>10000</v>
      </c>
      <c r="E54" s="1"/>
    </row>
    <row r="55" spans="1:5" x14ac:dyDescent="0.25">
      <c r="A55" t="s">
        <v>58</v>
      </c>
      <c r="B55" t="s">
        <v>163</v>
      </c>
      <c r="C55" s="1">
        <v>33024</v>
      </c>
      <c r="D55">
        <v>12020</v>
      </c>
      <c r="E55" s="1"/>
    </row>
    <row r="56" spans="1:5" x14ac:dyDescent="0.25">
      <c r="A56" t="s">
        <v>27</v>
      </c>
      <c r="B56" t="s">
        <v>164</v>
      </c>
      <c r="C56" s="1">
        <v>29372</v>
      </c>
      <c r="D56">
        <v>12260</v>
      </c>
    </row>
    <row r="57" spans="1:5" x14ac:dyDescent="0.25">
      <c r="A57" t="s">
        <v>27</v>
      </c>
      <c r="B57" t="s">
        <v>164</v>
      </c>
      <c r="C57" s="1">
        <v>29737</v>
      </c>
      <c r="D57">
        <v>14900</v>
      </c>
    </row>
    <row r="58" spans="1:5" x14ac:dyDescent="0.25">
      <c r="A58" t="s">
        <v>27</v>
      </c>
      <c r="B58" t="s">
        <v>164</v>
      </c>
      <c r="C58" s="1">
        <v>30102</v>
      </c>
      <c r="D58">
        <v>17800</v>
      </c>
    </row>
    <row r="59" spans="1:5" x14ac:dyDescent="0.25">
      <c r="A59" t="s">
        <v>27</v>
      </c>
      <c r="B59" t="s">
        <v>164</v>
      </c>
      <c r="C59" s="1">
        <v>30467</v>
      </c>
      <c r="D59">
        <v>21410</v>
      </c>
    </row>
    <row r="60" spans="1:5" x14ac:dyDescent="0.25">
      <c r="A60" t="s">
        <v>27</v>
      </c>
      <c r="B60" t="s">
        <v>164</v>
      </c>
      <c r="C60" s="1">
        <v>30833</v>
      </c>
      <c r="D60">
        <v>20300</v>
      </c>
    </row>
    <row r="61" spans="1:5" x14ac:dyDescent="0.25">
      <c r="A61" t="s">
        <v>27</v>
      </c>
      <c r="B61" t="s">
        <v>164</v>
      </c>
      <c r="C61" s="1">
        <v>31198</v>
      </c>
      <c r="D61">
        <v>19260</v>
      </c>
    </row>
    <row r="62" spans="1:5" x14ac:dyDescent="0.25">
      <c r="A62" t="s">
        <v>27</v>
      </c>
      <c r="B62" t="s">
        <v>164</v>
      </c>
      <c r="C62" s="1">
        <v>31563</v>
      </c>
      <c r="D62">
        <v>20650</v>
      </c>
    </row>
    <row r="63" spans="1:5" x14ac:dyDescent="0.25">
      <c r="A63" t="s">
        <v>27</v>
      </c>
      <c r="B63" t="s">
        <v>164</v>
      </c>
      <c r="C63" s="1">
        <v>31928</v>
      </c>
      <c r="D63">
        <v>16900</v>
      </c>
    </row>
    <row r="64" spans="1:5" x14ac:dyDescent="0.25">
      <c r="A64" t="s">
        <v>27</v>
      </c>
      <c r="B64" t="s">
        <v>164</v>
      </c>
      <c r="C64" s="1">
        <v>32294</v>
      </c>
      <c r="D64">
        <v>21460</v>
      </c>
    </row>
    <row r="65" spans="1:4" x14ac:dyDescent="0.25">
      <c r="A65" t="s">
        <v>27</v>
      </c>
      <c r="B65" t="s">
        <v>164</v>
      </c>
      <c r="C65" s="1">
        <v>32659</v>
      </c>
      <c r="D65">
        <v>16260</v>
      </c>
    </row>
    <row r="66" spans="1:4" x14ac:dyDescent="0.25">
      <c r="A66" t="s">
        <v>27</v>
      </c>
      <c r="B66" t="s">
        <v>164</v>
      </c>
      <c r="C66" s="1">
        <v>33024</v>
      </c>
      <c r="D66">
        <v>10940</v>
      </c>
    </row>
    <row r="67" spans="1:4" x14ac:dyDescent="0.25">
      <c r="A67" t="s">
        <v>27</v>
      </c>
      <c r="B67" t="s">
        <v>164</v>
      </c>
      <c r="C67" s="1">
        <v>33389</v>
      </c>
      <c r="D67">
        <v>13810</v>
      </c>
    </row>
    <row r="68" spans="1:4" x14ac:dyDescent="0.25">
      <c r="A68" t="s">
        <v>28</v>
      </c>
      <c r="B68" t="s">
        <v>165</v>
      </c>
      <c r="C68" s="1">
        <v>28276</v>
      </c>
      <c r="D68">
        <v>16840</v>
      </c>
    </row>
    <row r="69" spans="1:4" x14ac:dyDescent="0.25">
      <c r="A69" t="s">
        <v>28</v>
      </c>
      <c r="B69" t="s">
        <v>165</v>
      </c>
      <c r="C69" s="1">
        <v>28641</v>
      </c>
      <c r="D69">
        <v>17290</v>
      </c>
    </row>
    <row r="70" spans="1:4" x14ac:dyDescent="0.25">
      <c r="A70" t="s">
        <v>28</v>
      </c>
      <c r="B70" t="s">
        <v>165</v>
      </c>
      <c r="C70" s="1">
        <v>29006</v>
      </c>
      <c r="D70">
        <v>15630</v>
      </c>
    </row>
    <row r="71" spans="1:4" x14ac:dyDescent="0.25">
      <c r="A71" t="s">
        <v>28</v>
      </c>
      <c r="B71" t="s">
        <v>165</v>
      </c>
      <c r="C71" s="1">
        <v>29372</v>
      </c>
      <c r="D71">
        <v>15320</v>
      </c>
    </row>
    <row r="72" spans="1:4" x14ac:dyDescent="0.25">
      <c r="A72" t="s">
        <v>28</v>
      </c>
      <c r="B72" t="s">
        <v>165</v>
      </c>
      <c r="C72" s="1">
        <v>29737</v>
      </c>
      <c r="D72">
        <v>10170</v>
      </c>
    </row>
    <row r="73" spans="1:4" x14ac:dyDescent="0.25">
      <c r="A73" t="s">
        <v>28</v>
      </c>
      <c r="B73" t="s">
        <v>165</v>
      </c>
      <c r="C73" s="1">
        <v>30102</v>
      </c>
      <c r="D73">
        <v>12440</v>
      </c>
    </row>
    <row r="74" spans="1:4" x14ac:dyDescent="0.25">
      <c r="A74" t="s">
        <v>29</v>
      </c>
      <c r="B74" t="s">
        <v>166</v>
      </c>
      <c r="C74" s="1">
        <v>29737</v>
      </c>
      <c r="D74">
        <v>9080</v>
      </c>
    </row>
    <row r="75" spans="1:4" x14ac:dyDescent="0.25">
      <c r="A75" t="s">
        <v>29</v>
      </c>
      <c r="B75" t="s">
        <v>166</v>
      </c>
      <c r="C75" s="1">
        <v>30102</v>
      </c>
      <c r="D75">
        <v>11150</v>
      </c>
    </row>
    <row r="76" spans="1:4" x14ac:dyDescent="0.25">
      <c r="A76" t="s">
        <v>29</v>
      </c>
      <c r="B76" t="s">
        <v>166</v>
      </c>
      <c r="C76" s="1">
        <v>30467</v>
      </c>
      <c r="D76">
        <v>8870</v>
      </c>
    </row>
    <row r="77" spans="1:4" x14ac:dyDescent="0.25">
      <c r="A77" t="s">
        <v>29</v>
      </c>
      <c r="B77" t="s">
        <v>166</v>
      </c>
      <c r="C77" s="1">
        <v>30833</v>
      </c>
      <c r="D77">
        <v>14730</v>
      </c>
    </row>
    <row r="78" spans="1:4" x14ac:dyDescent="0.25">
      <c r="A78" t="s">
        <v>29</v>
      </c>
      <c r="B78" t="s">
        <v>166</v>
      </c>
      <c r="C78" s="1">
        <v>31198</v>
      </c>
      <c r="D78">
        <v>12850</v>
      </c>
    </row>
    <row r="79" spans="1:4" x14ac:dyDescent="0.25">
      <c r="A79" t="s">
        <v>29</v>
      </c>
      <c r="B79" t="s">
        <v>166</v>
      </c>
      <c r="C79" s="1">
        <v>31563</v>
      </c>
      <c r="D79">
        <v>9850</v>
      </c>
    </row>
    <row r="80" spans="1:4" x14ac:dyDescent="0.25">
      <c r="A80" t="s">
        <v>29</v>
      </c>
      <c r="B80" t="s">
        <v>166</v>
      </c>
      <c r="C80" s="1">
        <v>31928</v>
      </c>
      <c r="D80">
        <v>14590</v>
      </c>
    </row>
    <row r="81" spans="1:4" x14ac:dyDescent="0.25">
      <c r="A81" t="s">
        <v>29</v>
      </c>
      <c r="B81" t="s">
        <v>166</v>
      </c>
      <c r="C81" s="1">
        <v>32294</v>
      </c>
      <c r="D81">
        <v>11940</v>
      </c>
    </row>
    <row r="82" spans="1:4" x14ac:dyDescent="0.25">
      <c r="A82" t="s">
        <v>29</v>
      </c>
      <c r="B82" t="s">
        <v>166</v>
      </c>
      <c r="C82" s="1">
        <v>32659</v>
      </c>
      <c r="D82">
        <v>11710</v>
      </c>
    </row>
    <row r="83" spans="1:4" x14ac:dyDescent="0.25">
      <c r="A83" t="s">
        <v>29</v>
      </c>
      <c r="B83" t="s">
        <v>166</v>
      </c>
      <c r="C83" s="1">
        <v>33024</v>
      </c>
      <c r="D83">
        <v>16000</v>
      </c>
    </row>
    <row r="84" spans="1:4" x14ac:dyDescent="0.25">
      <c r="A84" t="s">
        <v>29</v>
      </c>
      <c r="B84" t="s">
        <v>166</v>
      </c>
      <c r="C84" s="1">
        <v>33389</v>
      </c>
      <c r="D84">
        <v>11380</v>
      </c>
    </row>
    <row r="85" spans="1:4" x14ac:dyDescent="0.25">
      <c r="A85" t="s">
        <v>30</v>
      </c>
      <c r="B85" t="s">
        <v>167</v>
      </c>
      <c r="C85" s="1">
        <v>30102</v>
      </c>
      <c r="D85">
        <v>4420</v>
      </c>
    </row>
    <row r="86" spans="1:4" x14ac:dyDescent="0.25">
      <c r="A86" t="s">
        <v>30</v>
      </c>
      <c r="B86" t="s">
        <v>167</v>
      </c>
      <c r="C86" s="1">
        <v>30467</v>
      </c>
      <c r="D86">
        <v>3980</v>
      </c>
    </row>
    <row r="87" spans="1:4" x14ac:dyDescent="0.25">
      <c r="A87" t="s">
        <v>30</v>
      </c>
      <c r="B87" t="s">
        <v>167</v>
      </c>
      <c r="C87" s="1">
        <v>30833</v>
      </c>
      <c r="D87">
        <v>1890</v>
      </c>
    </row>
    <row r="88" spans="1:4" x14ac:dyDescent="0.25">
      <c r="A88" t="s">
        <v>30</v>
      </c>
      <c r="B88" t="s">
        <v>167</v>
      </c>
      <c r="C88" s="1">
        <v>31198</v>
      </c>
      <c r="D88">
        <v>3980</v>
      </c>
    </row>
    <row r="89" spans="1:4" x14ac:dyDescent="0.25">
      <c r="A89" t="s">
        <v>30</v>
      </c>
      <c r="B89" t="s">
        <v>167</v>
      </c>
      <c r="C89" s="1">
        <v>31563</v>
      </c>
      <c r="D89">
        <v>2680</v>
      </c>
    </row>
    <row r="90" spans="1:4" x14ac:dyDescent="0.25">
      <c r="A90" t="s">
        <v>30</v>
      </c>
      <c r="B90" t="s">
        <v>167</v>
      </c>
      <c r="C90" s="1">
        <v>31928</v>
      </c>
      <c r="D90">
        <v>850</v>
      </c>
    </row>
    <row r="91" spans="1:4" x14ac:dyDescent="0.25">
      <c r="A91" t="s">
        <v>30</v>
      </c>
      <c r="B91" t="s">
        <v>167</v>
      </c>
      <c r="C91" s="1">
        <v>32294</v>
      </c>
      <c r="D91">
        <v>770</v>
      </c>
    </row>
    <row r="92" spans="1:4" x14ac:dyDescent="0.25">
      <c r="A92" t="s">
        <v>30</v>
      </c>
      <c r="B92" t="s">
        <v>167</v>
      </c>
      <c r="C92" s="1">
        <v>32659</v>
      </c>
      <c r="D92">
        <v>3070</v>
      </c>
    </row>
    <row r="93" spans="1:4" x14ac:dyDescent="0.25">
      <c r="A93" t="s">
        <v>30</v>
      </c>
      <c r="B93" t="s">
        <v>167</v>
      </c>
      <c r="C93" s="1">
        <v>33024</v>
      </c>
      <c r="D93">
        <v>4570</v>
      </c>
    </row>
    <row r="94" spans="1:4" x14ac:dyDescent="0.25">
      <c r="A94" t="s">
        <v>30</v>
      </c>
      <c r="B94" t="s">
        <v>167</v>
      </c>
      <c r="C94" s="1">
        <v>33389</v>
      </c>
      <c r="D94">
        <v>1830</v>
      </c>
    </row>
    <row r="95" spans="1:4" x14ac:dyDescent="0.25">
      <c r="A95" t="s">
        <v>31</v>
      </c>
      <c r="B95" t="s">
        <v>168</v>
      </c>
      <c r="C95" s="1">
        <v>29006</v>
      </c>
      <c r="D95">
        <v>9970</v>
      </c>
    </row>
    <row r="96" spans="1:4" x14ac:dyDescent="0.25">
      <c r="A96" t="s">
        <v>31</v>
      </c>
      <c r="B96" t="s">
        <v>168</v>
      </c>
      <c r="C96" s="1">
        <v>29372</v>
      </c>
      <c r="D96">
        <v>11660</v>
      </c>
    </row>
    <row r="97" spans="1:4" x14ac:dyDescent="0.25">
      <c r="A97" t="s">
        <v>31</v>
      </c>
      <c r="B97" t="s">
        <v>168</v>
      </c>
      <c r="C97" s="1">
        <v>29737</v>
      </c>
      <c r="D97">
        <v>10330</v>
      </c>
    </row>
    <row r="98" spans="1:4" x14ac:dyDescent="0.25">
      <c r="A98" t="s">
        <v>31</v>
      </c>
      <c r="B98" t="s">
        <v>168</v>
      </c>
      <c r="C98" s="1">
        <v>30102</v>
      </c>
      <c r="D98">
        <v>11140</v>
      </c>
    </row>
    <row r="99" spans="1:4" x14ac:dyDescent="0.25">
      <c r="A99" t="s">
        <v>31</v>
      </c>
      <c r="B99" t="s">
        <v>168</v>
      </c>
      <c r="C99" s="1">
        <v>30467</v>
      </c>
      <c r="D99">
        <v>11510</v>
      </c>
    </row>
    <row r="100" spans="1:4" x14ac:dyDescent="0.25">
      <c r="A100" t="s">
        <v>32</v>
      </c>
      <c r="B100" t="s">
        <v>169</v>
      </c>
      <c r="C100" s="1">
        <v>29006</v>
      </c>
      <c r="D100">
        <v>11420</v>
      </c>
    </row>
    <row r="101" spans="1:4" x14ac:dyDescent="0.25">
      <c r="A101" t="s">
        <v>32</v>
      </c>
      <c r="B101" t="s">
        <v>169</v>
      </c>
      <c r="C101" s="1">
        <v>29372</v>
      </c>
      <c r="D101">
        <v>13280</v>
      </c>
    </row>
    <row r="102" spans="1:4" x14ac:dyDescent="0.25">
      <c r="A102" t="s">
        <v>32</v>
      </c>
      <c r="B102" t="s">
        <v>169</v>
      </c>
      <c r="C102" s="1">
        <v>29737</v>
      </c>
      <c r="D102">
        <v>12580</v>
      </c>
    </row>
    <row r="103" spans="1:4" x14ac:dyDescent="0.25">
      <c r="A103" t="s">
        <v>32</v>
      </c>
      <c r="B103" t="s">
        <v>169</v>
      </c>
      <c r="C103" s="1">
        <v>30102</v>
      </c>
      <c r="D103">
        <v>12460</v>
      </c>
    </row>
    <row r="104" spans="1:4" x14ac:dyDescent="0.25">
      <c r="A104" t="s">
        <v>32</v>
      </c>
      <c r="B104" t="s">
        <v>169</v>
      </c>
      <c r="C104" s="1">
        <v>30467</v>
      </c>
      <c r="D104">
        <v>8080</v>
      </c>
    </row>
    <row r="105" spans="1:4" x14ac:dyDescent="0.25">
      <c r="A105" t="s">
        <v>33</v>
      </c>
      <c r="B105" t="s">
        <v>170</v>
      </c>
      <c r="C105" s="1">
        <v>27911</v>
      </c>
      <c r="D105">
        <v>10980</v>
      </c>
    </row>
    <row r="106" spans="1:4" x14ac:dyDescent="0.25">
      <c r="A106" t="s">
        <v>33</v>
      </c>
      <c r="B106" t="s">
        <v>170</v>
      </c>
      <c r="C106" s="1">
        <v>28276</v>
      </c>
      <c r="D106">
        <v>13780</v>
      </c>
    </row>
    <row r="107" spans="1:4" x14ac:dyDescent="0.25">
      <c r="A107" t="s">
        <v>33</v>
      </c>
      <c r="B107" t="s">
        <v>170</v>
      </c>
      <c r="C107" s="1">
        <v>28641</v>
      </c>
      <c r="D107">
        <v>13390</v>
      </c>
    </row>
    <row r="108" spans="1:4" x14ac:dyDescent="0.25">
      <c r="A108" t="s">
        <v>33</v>
      </c>
      <c r="B108" t="s">
        <v>170</v>
      </c>
      <c r="C108" s="1">
        <v>29006</v>
      </c>
      <c r="D108">
        <v>13790</v>
      </c>
    </row>
    <row r="109" spans="1:4" x14ac:dyDescent="0.25">
      <c r="A109" t="s">
        <v>33</v>
      </c>
      <c r="B109" t="s">
        <v>170</v>
      </c>
      <c r="C109" s="1">
        <v>29372</v>
      </c>
      <c r="D109">
        <v>12730</v>
      </c>
    </row>
    <row r="110" spans="1:4" x14ac:dyDescent="0.25">
      <c r="A110" t="s">
        <v>33</v>
      </c>
      <c r="B110" t="s">
        <v>170</v>
      </c>
      <c r="C110" s="1">
        <v>29737</v>
      </c>
      <c r="D110">
        <v>15860</v>
      </c>
    </row>
    <row r="111" spans="1:4" x14ac:dyDescent="0.25">
      <c r="A111" t="s">
        <v>33</v>
      </c>
      <c r="B111" t="s">
        <v>170</v>
      </c>
      <c r="C111" s="1">
        <v>30102</v>
      </c>
      <c r="D111">
        <v>16300</v>
      </c>
    </row>
    <row r="112" spans="1:4" x14ac:dyDescent="0.25">
      <c r="A112" t="s">
        <v>33</v>
      </c>
      <c r="B112" t="s">
        <v>170</v>
      </c>
      <c r="C112" s="1">
        <v>30467</v>
      </c>
      <c r="D112">
        <v>12670</v>
      </c>
    </row>
    <row r="113" spans="1:4" x14ac:dyDescent="0.25">
      <c r="A113" t="s">
        <v>33</v>
      </c>
      <c r="B113" t="s">
        <v>170</v>
      </c>
      <c r="C113" s="1">
        <v>30833</v>
      </c>
      <c r="D113">
        <v>14500</v>
      </c>
    </row>
    <row r="114" spans="1:4" x14ac:dyDescent="0.25">
      <c r="A114" t="s">
        <v>33</v>
      </c>
      <c r="B114" t="s">
        <v>170</v>
      </c>
      <c r="C114" s="1">
        <v>31198</v>
      </c>
      <c r="D114">
        <v>15330</v>
      </c>
    </row>
    <row r="115" spans="1:4" x14ac:dyDescent="0.25">
      <c r="A115" t="s">
        <v>33</v>
      </c>
      <c r="B115" t="s">
        <v>170</v>
      </c>
      <c r="C115" s="1">
        <v>31563</v>
      </c>
      <c r="D115">
        <v>13420</v>
      </c>
    </row>
    <row r="116" spans="1:4" x14ac:dyDescent="0.25">
      <c r="A116" t="s">
        <v>33</v>
      </c>
      <c r="B116" t="s">
        <v>170</v>
      </c>
      <c r="C116" s="1">
        <v>31928</v>
      </c>
      <c r="D116">
        <v>11410</v>
      </c>
    </row>
    <row r="117" spans="1:4" x14ac:dyDescent="0.25">
      <c r="A117" t="s">
        <v>33</v>
      </c>
      <c r="B117" t="s">
        <v>170</v>
      </c>
      <c r="C117" s="1">
        <v>32294</v>
      </c>
      <c r="D117">
        <v>9650</v>
      </c>
    </row>
    <row r="118" spans="1:4" x14ac:dyDescent="0.25">
      <c r="A118" t="s">
        <v>33</v>
      </c>
      <c r="B118" t="s">
        <v>170</v>
      </c>
      <c r="C118" s="1">
        <v>32659</v>
      </c>
      <c r="D118">
        <v>16100</v>
      </c>
    </row>
    <row r="119" spans="1:4" x14ac:dyDescent="0.25">
      <c r="A119" t="s">
        <v>33</v>
      </c>
      <c r="B119" t="s">
        <v>170</v>
      </c>
      <c r="C119" s="1">
        <v>33024</v>
      </c>
      <c r="D119">
        <v>13530</v>
      </c>
    </row>
    <row r="120" spans="1:4" x14ac:dyDescent="0.25">
      <c r="A120" t="s">
        <v>33</v>
      </c>
      <c r="B120" t="s">
        <v>170</v>
      </c>
      <c r="C120" s="1">
        <v>33389</v>
      </c>
      <c r="D120">
        <v>11320</v>
      </c>
    </row>
    <row r="121" spans="1:4" x14ac:dyDescent="0.25">
      <c r="A121" t="s">
        <v>33</v>
      </c>
      <c r="B121" t="s">
        <v>170</v>
      </c>
      <c r="C121" s="1">
        <v>33755</v>
      </c>
      <c r="D121">
        <v>9610</v>
      </c>
    </row>
    <row r="122" spans="1:4" x14ac:dyDescent="0.25">
      <c r="A122" t="s">
        <v>33</v>
      </c>
      <c r="B122" t="s">
        <v>170</v>
      </c>
      <c r="C122" s="1">
        <v>34120</v>
      </c>
      <c r="D122">
        <v>9190</v>
      </c>
    </row>
    <row r="123" spans="1:4" x14ac:dyDescent="0.25">
      <c r="A123" t="s">
        <v>33</v>
      </c>
      <c r="B123" t="s">
        <v>170</v>
      </c>
      <c r="C123" s="1">
        <v>34485</v>
      </c>
      <c r="D123">
        <v>8800</v>
      </c>
    </row>
    <row r="124" spans="1:4" x14ac:dyDescent="0.25">
      <c r="A124" t="s">
        <v>33</v>
      </c>
      <c r="B124" t="s">
        <v>170</v>
      </c>
      <c r="C124" s="1">
        <v>34850</v>
      </c>
      <c r="D124">
        <v>7240</v>
      </c>
    </row>
    <row r="125" spans="1:4" x14ac:dyDescent="0.25">
      <c r="A125" t="s">
        <v>33</v>
      </c>
      <c r="B125" t="s">
        <v>170</v>
      </c>
      <c r="C125" s="1">
        <v>35216</v>
      </c>
      <c r="D125">
        <v>9660</v>
      </c>
    </row>
    <row r="126" spans="1:4" x14ac:dyDescent="0.25">
      <c r="A126" t="s">
        <v>33</v>
      </c>
      <c r="B126" t="s">
        <v>170</v>
      </c>
      <c r="C126" s="1">
        <v>35581</v>
      </c>
      <c r="D126">
        <v>9800</v>
      </c>
    </row>
    <row r="127" spans="1:4" x14ac:dyDescent="0.25">
      <c r="A127" t="s">
        <v>33</v>
      </c>
      <c r="B127" t="s">
        <v>170</v>
      </c>
      <c r="C127" s="1">
        <v>35946</v>
      </c>
      <c r="D127">
        <v>8340</v>
      </c>
    </row>
    <row r="128" spans="1:4" x14ac:dyDescent="0.25">
      <c r="A128" t="s">
        <v>33</v>
      </c>
      <c r="B128" t="s">
        <v>170</v>
      </c>
      <c r="C128" s="1">
        <v>36311</v>
      </c>
      <c r="D128">
        <v>8210</v>
      </c>
    </row>
    <row r="129" spans="1:4" x14ac:dyDescent="0.25">
      <c r="A129" t="s">
        <v>33</v>
      </c>
      <c r="B129" t="s">
        <v>170</v>
      </c>
      <c r="C129" s="1">
        <v>36677</v>
      </c>
      <c r="D129">
        <v>10940</v>
      </c>
    </row>
    <row r="130" spans="1:4" x14ac:dyDescent="0.25">
      <c r="A130" t="s">
        <v>33</v>
      </c>
      <c r="B130" t="s">
        <v>170</v>
      </c>
      <c r="C130" s="1">
        <v>37042</v>
      </c>
      <c r="D130">
        <v>11800</v>
      </c>
    </row>
    <row r="131" spans="1:4" x14ac:dyDescent="0.25">
      <c r="A131" t="s">
        <v>33</v>
      </c>
      <c r="B131" t="s">
        <v>170</v>
      </c>
      <c r="C131" s="1">
        <v>37407</v>
      </c>
      <c r="D131">
        <v>8280</v>
      </c>
    </row>
    <row r="132" spans="1:4" x14ac:dyDescent="0.25">
      <c r="A132" t="s">
        <v>34</v>
      </c>
      <c r="B132" t="s">
        <v>171</v>
      </c>
      <c r="C132" s="1">
        <v>27545</v>
      </c>
      <c r="D132">
        <v>4320</v>
      </c>
    </row>
    <row r="133" spans="1:4" x14ac:dyDescent="0.25">
      <c r="A133" t="s">
        <v>34</v>
      </c>
      <c r="B133" t="s">
        <v>171</v>
      </c>
      <c r="C133" s="1">
        <v>27911</v>
      </c>
      <c r="D133">
        <v>4700</v>
      </c>
    </row>
    <row r="134" spans="1:4" x14ac:dyDescent="0.25">
      <c r="A134" t="s">
        <v>34</v>
      </c>
      <c r="B134" t="s">
        <v>171</v>
      </c>
      <c r="C134" s="1">
        <v>28276</v>
      </c>
      <c r="D134">
        <v>7040</v>
      </c>
    </row>
    <row r="135" spans="1:4" x14ac:dyDescent="0.25">
      <c r="A135" t="s">
        <v>34</v>
      </c>
      <c r="B135" t="s">
        <v>171</v>
      </c>
      <c r="C135" s="1">
        <v>28641</v>
      </c>
      <c r="D135">
        <v>6700</v>
      </c>
    </row>
    <row r="136" spans="1:4" x14ac:dyDescent="0.25">
      <c r="A136" t="s">
        <v>34</v>
      </c>
      <c r="B136" t="s">
        <v>171</v>
      </c>
      <c r="C136" s="1">
        <v>29006</v>
      </c>
      <c r="D136">
        <v>7900</v>
      </c>
    </row>
    <row r="137" spans="1:4" x14ac:dyDescent="0.25">
      <c r="A137" t="s">
        <v>34</v>
      </c>
      <c r="B137" t="s">
        <v>171</v>
      </c>
      <c r="C137" s="1">
        <v>29372</v>
      </c>
      <c r="D137">
        <v>5090</v>
      </c>
    </row>
    <row r="138" spans="1:4" x14ac:dyDescent="0.25">
      <c r="A138" t="s">
        <v>34</v>
      </c>
      <c r="B138" t="s">
        <v>171</v>
      </c>
      <c r="C138" s="1">
        <v>29737</v>
      </c>
      <c r="D138">
        <v>4460</v>
      </c>
    </row>
    <row r="139" spans="1:4" x14ac:dyDescent="0.25">
      <c r="A139" t="s">
        <v>35</v>
      </c>
      <c r="B139" t="s">
        <v>172</v>
      </c>
      <c r="C139" s="1">
        <v>27545</v>
      </c>
      <c r="D139">
        <v>11050</v>
      </c>
    </row>
    <row r="140" spans="1:4" x14ac:dyDescent="0.25">
      <c r="A140" t="s">
        <v>35</v>
      </c>
      <c r="B140" t="s">
        <v>172</v>
      </c>
      <c r="C140" s="1">
        <v>27911</v>
      </c>
      <c r="D140">
        <v>8430</v>
      </c>
    </row>
    <row r="141" spans="1:4" x14ac:dyDescent="0.25">
      <c r="A141" t="s">
        <v>35</v>
      </c>
      <c r="B141" t="s">
        <v>172</v>
      </c>
      <c r="C141" s="1">
        <v>28276</v>
      </c>
      <c r="D141">
        <v>10550</v>
      </c>
    </row>
    <row r="142" spans="1:4" x14ac:dyDescent="0.25">
      <c r="A142" t="s">
        <v>35</v>
      </c>
      <c r="B142" t="s">
        <v>172</v>
      </c>
      <c r="C142" s="1">
        <v>28641</v>
      </c>
      <c r="D142">
        <v>9370</v>
      </c>
    </row>
    <row r="143" spans="1:4" x14ac:dyDescent="0.25">
      <c r="A143" t="s">
        <v>35</v>
      </c>
      <c r="B143" t="s">
        <v>172</v>
      </c>
      <c r="C143" s="1">
        <v>29006</v>
      </c>
      <c r="D143">
        <v>7940</v>
      </c>
    </row>
    <row r="144" spans="1:4" x14ac:dyDescent="0.25">
      <c r="A144" t="s">
        <v>35</v>
      </c>
      <c r="B144" t="s">
        <v>172</v>
      </c>
      <c r="C144" s="1">
        <v>29372</v>
      </c>
      <c r="D144">
        <v>8780</v>
      </c>
    </row>
    <row r="145" spans="1:4" x14ac:dyDescent="0.25">
      <c r="A145" t="s">
        <v>35</v>
      </c>
      <c r="B145" t="s">
        <v>172</v>
      </c>
      <c r="C145" s="1">
        <v>29737</v>
      </c>
      <c r="D145">
        <v>6970</v>
      </c>
    </row>
    <row r="146" spans="1:4" x14ac:dyDescent="0.25">
      <c r="A146" t="s">
        <v>36</v>
      </c>
      <c r="B146" t="s">
        <v>173</v>
      </c>
      <c r="C146" s="1">
        <v>29006</v>
      </c>
      <c r="D146">
        <v>8970</v>
      </c>
    </row>
    <row r="147" spans="1:4" x14ac:dyDescent="0.25">
      <c r="A147" t="s">
        <v>36</v>
      </c>
      <c r="B147" t="s">
        <v>173</v>
      </c>
      <c r="C147" s="1">
        <v>29372</v>
      </c>
      <c r="D147">
        <v>9020</v>
      </c>
    </row>
    <row r="148" spans="1:4" x14ac:dyDescent="0.25">
      <c r="A148" t="s">
        <v>36</v>
      </c>
      <c r="B148" t="s">
        <v>173</v>
      </c>
      <c r="C148" s="1">
        <v>29737</v>
      </c>
      <c r="D148">
        <v>10760</v>
      </c>
    </row>
    <row r="149" spans="1:4" x14ac:dyDescent="0.25">
      <c r="A149" t="s">
        <v>36</v>
      </c>
      <c r="B149" t="s">
        <v>173</v>
      </c>
      <c r="C149" s="1">
        <v>30102</v>
      </c>
      <c r="D149">
        <v>14970</v>
      </c>
    </row>
    <row r="150" spans="1:4" x14ac:dyDescent="0.25">
      <c r="A150" t="s">
        <v>36</v>
      </c>
      <c r="B150" t="s">
        <v>173</v>
      </c>
      <c r="C150" s="1">
        <v>30467</v>
      </c>
      <c r="D150">
        <v>10700</v>
      </c>
    </row>
    <row r="151" spans="1:4" x14ac:dyDescent="0.25">
      <c r="A151" t="s">
        <v>37</v>
      </c>
      <c r="B151" t="s">
        <v>174</v>
      </c>
      <c r="C151" s="1">
        <v>27180</v>
      </c>
      <c r="D151">
        <v>5910</v>
      </c>
    </row>
    <row r="152" spans="1:4" x14ac:dyDescent="0.25">
      <c r="A152" t="s">
        <v>37</v>
      </c>
      <c r="B152" t="s">
        <v>174</v>
      </c>
      <c r="C152" s="1">
        <v>27545</v>
      </c>
      <c r="D152">
        <v>5540</v>
      </c>
    </row>
    <row r="153" spans="1:4" x14ac:dyDescent="0.25">
      <c r="A153" t="s">
        <v>37</v>
      </c>
      <c r="B153" t="s">
        <v>174</v>
      </c>
      <c r="C153" s="1">
        <v>27911</v>
      </c>
      <c r="D153">
        <v>4970</v>
      </c>
    </row>
    <row r="154" spans="1:4" x14ac:dyDescent="0.25">
      <c r="A154" t="s">
        <v>37</v>
      </c>
      <c r="B154" t="s">
        <v>174</v>
      </c>
      <c r="C154" s="1">
        <v>28276</v>
      </c>
      <c r="D154">
        <v>7530</v>
      </c>
    </row>
    <row r="155" spans="1:4" x14ac:dyDescent="0.25">
      <c r="A155" t="s">
        <v>37</v>
      </c>
      <c r="B155" t="s">
        <v>174</v>
      </c>
      <c r="C155" s="1">
        <v>29006</v>
      </c>
      <c r="D155">
        <v>7800</v>
      </c>
    </row>
    <row r="156" spans="1:4" x14ac:dyDescent="0.25">
      <c r="A156" t="s">
        <v>37</v>
      </c>
      <c r="B156" t="s">
        <v>174</v>
      </c>
      <c r="C156" s="1">
        <v>29372</v>
      </c>
      <c r="D156">
        <v>7670</v>
      </c>
    </row>
    <row r="157" spans="1:4" x14ac:dyDescent="0.25">
      <c r="A157" t="s">
        <v>37</v>
      </c>
      <c r="B157" t="s">
        <v>174</v>
      </c>
      <c r="C157" s="1">
        <v>29737</v>
      </c>
      <c r="D157">
        <v>7740</v>
      </c>
    </row>
    <row r="158" spans="1:4" x14ac:dyDescent="0.25">
      <c r="A158" t="s">
        <v>39</v>
      </c>
      <c r="B158" t="s">
        <v>176</v>
      </c>
      <c r="C158" s="1">
        <v>27180</v>
      </c>
      <c r="D158">
        <v>9200</v>
      </c>
    </row>
    <row r="159" spans="1:4" x14ac:dyDescent="0.25">
      <c r="A159" t="s">
        <v>39</v>
      </c>
      <c r="B159" t="s">
        <v>176</v>
      </c>
      <c r="C159" s="1">
        <v>27545</v>
      </c>
      <c r="D159">
        <v>10890</v>
      </c>
    </row>
    <row r="160" spans="1:4" x14ac:dyDescent="0.25">
      <c r="A160" t="s">
        <v>39</v>
      </c>
      <c r="B160" t="s">
        <v>176</v>
      </c>
      <c r="C160" s="1">
        <v>27911</v>
      </c>
      <c r="D160">
        <v>14120</v>
      </c>
    </row>
    <row r="161" spans="1:4" x14ac:dyDescent="0.25">
      <c r="A161" t="s">
        <v>39</v>
      </c>
      <c r="B161" t="s">
        <v>176</v>
      </c>
      <c r="C161" s="1">
        <v>28276</v>
      </c>
      <c r="D161">
        <v>14720</v>
      </c>
    </row>
    <row r="162" spans="1:4" x14ac:dyDescent="0.25">
      <c r="A162" t="s">
        <v>39</v>
      </c>
      <c r="B162" t="s">
        <v>176</v>
      </c>
      <c r="C162" s="1">
        <v>28641</v>
      </c>
      <c r="D162">
        <v>9830</v>
      </c>
    </row>
    <row r="163" spans="1:4" x14ac:dyDescent="0.25">
      <c r="A163" t="s">
        <v>39</v>
      </c>
      <c r="B163" t="s">
        <v>176</v>
      </c>
      <c r="C163" s="1">
        <v>29006</v>
      </c>
      <c r="D163">
        <v>10310</v>
      </c>
    </row>
    <row r="164" spans="1:4" x14ac:dyDescent="0.25">
      <c r="A164" t="s">
        <v>39</v>
      </c>
      <c r="B164" t="s">
        <v>176</v>
      </c>
      <c r="C164" s="1">
        <v>29372</v>
      </c>
      <c r="D164">
        <v>11700</v>
      </c>
    </row>
    <row r="165" spans="1:4" x14ac:dyDescent="0.25">
      <c r="A165" t="s">
        <v>39</v>
      </c>
      <c r="B165" t="s">
        <v>176</v>
      </c>
      <c r="C165" s="1">
        <v>29737</v>
      </c>
      <c r="D165">
        <v>10730</v>
      </c>
    </row>
    <row r="166" spans="1:4" x14ac:dyDescent="0.25">
      <c r="A166" t="s">
        <v>39</v>
      </c>
      <c r="B166" t="s">
        <v>176</v>
      </c>
      <c r="C166" s="1">
        <v>30102</v>
      </c>
      <c r="D166">
        <v>14350</v>
      </c>
    </row>
    <row r="167" spans="1:4" x14ac:dyDescent="0.25">
      <c r="A167" t="s">
        <v>39</v>
      </c>
      <c r="B167" t="s">
        <v>176</v>
      </c>
      <c r="C167" s="1">
        <v>30467</v>
      </c>
      <c r="D167">
        <v>8430</v>
      </c>
    </row>
    <row r="168" spans="1:4" x14ac:dyDescent="0.25">
      <c r="A168" t="s">
        <v>39</v>
      </c>
      <c r="B168" t="s">
        <v>176</v>
      </c>
      <c r="C168" s="1">
        <v>30833</v>
      </c>
      <c r="D168">
        <v>10070</v>
      </c>
    </row>
    <row r="169" spans="1:4" x14ac:dyDescent="0.25">
      <c r="A169" t="s">
        <v>39</v>
      </c>
      <c r="B169" t="s">
        <v>176</v>
      </c>
      <c r="C169" s="1">
        <v>31198</v>
      </c>
      <c r="D169">
        <v>12150</v>
      </c>
    </row>
    <row r="170" spans="1:4" x14ac:dyDescent="0.25">
      <c r="A170" t="s">
        <v>40</v>
      </c>
      <c r="B170" t="s">
        <v>177</v>
      </c>
      <c r="C170" s="1">
        <v>31563</v>
      </c>
      <c r="D170">
        <v>9820</v>
      </c>
    </row>
    <row r="171" spans="1:4" x14ac:dyDescent="0.25">
      <c r="A171" t="s">
        <v>40</v>
      </c>
      <c r="B171" t="s">
        <v>177</v>
      </c>
      <c r="C171" s="1">
        <v>31928</v>
      </c>
      <c r="D171">
        <v>9860</v>
      </c>
    </row>
    <row r="172" spans="1:4" x14ac:dyDescent="0.25">
      <c r="A172" t="s">
        <v>40</v>
      </c>
      <c r="B172" t="s">
        <v>177</v>
      </c>
      <c r="C172" s="1">
        <v>32294</v>
      </c>
      <c r="D172">
        <v>12340</v>
      </c>
    </row>
    <row r="173" spans="1:4" x14ac:dyDescent="0.25">
      <c r="A173" t="s">
        <v>40</v>
      </c>
      <c r="B173" t="s">
        <v>177</v>
      </c>
      <c r="C173" s="1">
        <v>32659</v>
      </c>
      <c r="D173">
        <v>11540</v>
      </c>
    </row>
    <row r="174" spans="1:4" x14ac:dyDescent="0.25">
      <c r="A174" t="s">
        <v>40</v>
      </c>
      <c r="B174" t="s">
        <v>177</v>
      </c>
      <c r="C174" s="1">
        <v>33024</v>
      </c>
      <c r="D174">
        <v>8790</v>
      </c>
    </row>
    <row r="175" spans="1:4" x14ac:dyDescent="0.25">
      <c r="A175" t="s">
        <v>40</v>
      </c>
      <c r="B175" t="s">
        <v>177</v>
      </c>
      <c r="C175" s="1">
        <v>33389</v>
      </c>
      <c r="D175">
        <v>10110</v>
      </c>
    </row>
    <row r="176" spans="1:4" x14ac:dyDescent="0.25">
      <c r="A176" t="s">
        <v>40</v>
      </c>
      <c r="B176" t="s">
        <v>177</v>
      </c>
      <c r="C176" s="1">
        <v>33755</v>
      </c>
      <c r="D176">
        <v>8550</v>
      </c>
    </row>
    <row r="177" spans="1:4" x14ac:dyDescent="0.25">
      <c r="A177" t="s">
        <v>40</v>
      </c>
      <c r="B177" t="s">
        <v>177</v>
      </c>
      <c r="C177" s="1">
        <v>34120</v>
      </c>
      <c r="D177">
        <v>11000</v>
      </c>
    </row>
    <row r="178" spans="1:4" x14ac:dyDescent="0.25">
      <c r="A178" t="s">
        <v>40</v>
      </c>
      <c r="B178" t="s">
        <v>177</v>
      </c>
      <c r="C178" s="1">
        <v>34485</v>
      </c>
      <c r="D178">
        <v>11780</v>
      </c>
    </row>
    <row r="179" spans="1:4" x14ac:dyDescent="0.25">
      <c r="A179" t="s">
        <v>40</v>
      </c>
      <c r="B179" t="s">
        <v>177</v>
      </c>
      <c r="C179" s="1">
        <v>34850</v>
      </c>
      <c r="D179">
        <v>15550</v>
      </c>
    </row>
    <row r="180" spans="1:4" x14ac:dyDescent="0.25">
      <c r="A180" t="s">
        <v>40</v>
      </c>
      <c r="B180" t="s">
        <v>177</v>
      </c>
      <c r="C180" s="1">
        <v>35216</v>
      </c>
      <c r="D180">
        <v>10070</v>
      </c>
    </row>
    <row r="181" spans="1:4" x14ac:dyDescent="0.25">
      <c r="A181" t="s">
        <v>41</v>
      </c>
      <c r="B181" t="s">
        <v>178</v>
      </c>
      <c r="C181" s="1">
        <v>29372</v>
      </c>
      <c r="D181">
        <v>12320</v>
      </c>
    </row>
    <row r="182" spans="1:4" x14ac:dyDescent="0.25">
      <c r="A182" t="s">
        <v>41</v>
      </c>
      <c r="B182" t="s">
        <v>178</v>
      </c>
      <c r="C182" s="1">
        <v>29737</v>
      </c>
      <c r="D182">
        <v>10000</v>
      </c>
    </row>
    <row r="183" spans="1:4" x14ac:dyDescent="0.25">
      <c r="A183" t="s">
        <v>41</v>
      </c>
      <c r="B183" t="s">
        <v>178</v>
      </c>
      <c r="C183" s="1">
        <v>30102</v>
      </c>
      <c r="D183">
        <v>9950</v>
      </c>
    </row>
    <row r="184" spans="1:4" x14ac:dyDescent="0.25">
      <c r="A184" t="s">
        <v>41</v>
      </c>
      <c r="B184" t="s">
        <v>178</v>
      </c>
      <c r="C184" s="1">
        <v>30467</v>
      </c>
      <c r="D184">
        <v>9790</v>
      </c>
    </row>
    <row r="185" spans="1:4" x14ac:dyDescent="0.25">
      <c r="A185" t="s">
        <v>41</v>
      </c>
      <c r="B185" t="s">
        <v>178</v>
      </c>
      <c r="C185" s="1">
        <v>30833</v>
      </c>
      <c r="D185">
        <v>11300</v>
      </c>
    </row>
    <row r="186" spans="1:4" x14ac:dyDescent="0.25">
      <c r="A186" t="s">
        <v>41</v>
      </c>
      <c r="B186" t="s">
        <v>178</v>
      </c>
      <c r="C186" s="1">
        <v>31198</v>
      </c>
      <c r="D186">
        <v>8950</v>
      </c>
    </row>
    <row r="187" spans="1:4" x14ac:dyDescent="0.25">
      <c r="A187" t="s">
        <v>41</v>
      </c>
      <c r="B187" t="s">
        <v>178</v>
      </c>
      <c r="C187" s="1">
        <v>31563</v>
      </c>
      <c r="D187">
        <v>10770</v>
      </c>
    </row>
    <row r="188" spans="1:4" x14ac:dyDescent="0.25">
      <c r="A188" t="s">
        <v>41</v>
      </c>
      <c r="B188" t="s">
        <v>178</v>
      </c>
      <c r="C188" s="1">
        <v>31928</v>
      </c>
      <c r="D188">
        <v>7520</v>
      </c>
    </row>
    <row r="189" spans="1:4" x14ac:dyDescent="0.25">
      <c r="A189" t="s">
        <v>41</v>
      </c>
      <c r="B189" t="s">
        <v>178</v>
      </c>
      <c r="C189" s="1">
        <v>32294</v>
      </c>
      <c r="D189">
        <v>12760</v>
      </c>
    </row>
    <row r="190" spans="1:4" x14ac:dyDescent="0.25">
      <c r="A190" t="s">
        <v>41</v>
      </c>
      <c r="B190" t="s">
        <v>178</v>
      </c>
      <c r="C190" s="1">
        <v>32659</v>
      </c>
      <c r="D190">
        <v>9050</v>
      </c>
    </row>
    <row r="191" spans="1:4" x14ac:dyDescent="0.25">
      <c r="A191" t="s">
        <v>41</v>
      </c>
      <c r="B191" t="s">
        <v>178</v>
      </c>
      <c r="C191" s="1">
        <v>33024</v>
      </c>
      <c r="D191">
        <v>11930</v>
      </c>
    </row>
    <row r="192" spans="1:4" x14ac:dyDescent="0.25">
      <c r="A192" t="s">
        <v>42</v>
      </c>
      <c r="B192" t="s">
        <v>179</v>
      </c>
      <c r="C192" s="1">
        <v>30102</v>
      </c>
      <c r="D192">
        <v>6880</v>
      </c>
    </row>
    <row r="193" spans="1:4" x14ac:dyDescent="0.25">
      <c r="A193" t="s">
        <v>42</v>
      </c>
      <c r="B193" t="s">
        <v>179</v>
      </c>
      <c r="C193" s="1">
        <v>30467</v>
      </c>
      <c r="D193">
        <v>9770</v>
      </c>
    </row>
    <row r="194" spans="1:4" x14ac:dyDescent="0.25">
      <c r="A194" t="s">
        <v>42</v>
      </c>
      <c r="B194" t="s">
        <v>179</v>
      </c>
      <c r="C194" s="1">
        <v>30833</v>
      </c>
      <c r="D194">
        <v>8960</v>
      </c>
    </row>
    <row r="195" spans="1:4" x14ac:dyDescent="0.25">
      <c r="A195" t="s">
        <v>42</v>
      </c>
      <c r="B195" t="s">
        <v>179</v>
      </c>
      <c r="C195" s="1">
        <v>31198</v>
      </c>
      <c r="D195">
        <v>10680</v>
      </c>
    </row>
    <row r="196" spans="1:4" x14ac:dyDescent="0.25">
      <c r="A196" t="s">
        <v>42</v>
      </c>
      <c r="B196" t="s">
        <v>179</v>
      </c>
      <c r="C196" s="1">
        <v>31563</v>
      </c>
      <c r="D196">
        <v>7940</v>
      </c>
    </row>
    <row r="197" spans="1:4" x14ac:dyDescent="0.25">
      <c r="A197" t="s">
        <v>42</v>
      </c>
      <c r="B197" t="s">
        <v>179</v>
      </c>
      <c r="C197" s="1">
        <v>31928</v>
      </c>
      <c r="D197">
        <v>11170</v>
      </c>
    </row>
    <row r="198" spans="1:4" x14ac:dyDescent="0.25">
      <c r="A198" t="s">
        <v>42</v>
      </c>
      <c r="B198" t="s">
        <v>179</v>
      </c>
      <c r="C198" s="1">
        <v>32294</v>
      </c>
      <c r="D198">
        <v>13500</v>
      </c>
    </row>
    <row r="199" spans="1:4" x14ac:dyDescent="0.25">
      <c r="A199" t="s">
        <v>42</v>
      </c>
      <c r="B199" t="s">
        <v>179</v>
      </c>
      <c r="C199" s="1">
        <v>32659</v>
      </c>
      <c r="D199">
        <v>3240</v>
      </c>
    </row>
    <row r="200" spans="1:4" x14ac:dyDescent="0.25">
      <c r="A200" t="s">
        <v>42</v>
      </c>
      <c r="B200" t="s">
        <v>179</v>
      </c>
      <c r="C200" s="1">
        <v>33024</v>
      </c>
      <c r="D200">
        <v>9370</v>
      </c>
    </row>
    <row r="201" spans="1:4" x14ac:dyDescent="0.25">
      <c r="A201" t="s">
        <v>42</v>
      </c>
      <c r="B201" t="s">
        <v>179</v>
      </c>
      <c r="C201" s="1">
        <v>33389</v>
      </c>
      <c r="D201">
        <v>9550</v>
      </c>
    </row>
    <row r="202" spans="1:4" x14ac:dyDescent="0.25">
      <c r="A202" t="s">
        <v>42</v>
      </c>
      <c r="B202" t="s">
        <v>179</v>
      </c>
      <c r="C202" s="1">
        <v>33755</v>
      </c>
      <c r="D202">
        <v>8060</v>
      </c>
    </row>
    <row r="203" spans="1:4" x14ac:dyDescent="0.25">
      <c r="A203" t="s">
        <v>42</v>
      </c>
      <c r="B203" t="s">
        <v>179</v>
      </c>
      <c r="C203" s="1">
        <v>34120</v>
      </c>
      <c r="D203">
        <v>6920</v>
      </c>
    </row>
    <row r="204" spans="1:4" x14ac:dyDescent="0.25">
      <c r="A204" t="s">
        <v>42</v>
      </c>
      <c r="B204" t="s">
        <v>179</v>
      </c>
      <c r="C204" s="1">
        <v>34485</v>
      </c>
      <c r="D204">
        <v>9070</v>
      </c>
    </row>
    <row r="205" spans="1:4" x14ac:dyDescent="0.25">
      <c r="A205" t="s">
        <v>42</v>
      </c>
      <c r="B205" t="s">
        <v>179</v>
      </c>
      <c r="C205" s="1">
        <v>34850</v>
      </c>
      <c r="D205">
        <v>8060</v>
      </c>
    </row>
    <row r="206" spans="1:4" x14ac:dyDescent="0.25">
      <c r="A206" t="s">
        <v>42</v>
      </c>
      <c r="B206" t="s">
        <v>179</v>
      </c>
      <c r="C206" s="1">
        <v>35216</v>
      </c>
      <c r="D206">
        <v>8990</v>
      </c>
    </row>
    <row r="207" spans="1:4" x14ac:dyDescent="0.25">
      <c r="A207" t="s">
        <v>42</v>
      </c>
      <c r="B207" t="s">
        <v>179</v>
      </c>
      <c r="C207" s="1">
        <v>35581</v>
      </c>
      <c r="D207">
        <v>5980</v>
      </c>
    </row>
    <row r="208" spans="1:4" x14ac:dyDescent="0.25">
      <c r="A208" t="s">
        <v>42</v>
      </c>
      <c r="B208" t="s">
        <v>179</v>
      </c>
      <c r="C208" s="1">
        <v>35946</v>
      </c>
      <c r="D208">
        <v>9170</v>
      </c>
    </row>
    <row r="209" spans="1:4" x14ac:dyDescent="0.25">
      <c r="A209" t="s">
        <v>42</v>
      </c>
      <c r="B209" t="s">
        <v>179</v>
      </c>
      <c r="C209" s="1">
        <v>36311</v>
      </c>
      <c r="D209">
        <v>10830</v>
      </c>
    </row>
    <row r="210" spans="1:4" x14ac:dyDescent="0.25">
      <c r="A210" t="s">
        <v>42</v>
      </c>
      <c r="B210" t="s">
        <v>179</v>
      </c>
      <c r="C210" s="1">
        <v>36677</v>
      </c>
      <c r="D210">
        <v>10810</v>
      </c>
    </row>
    <row r="211" spans="1:4" x14ac:dyDescent="0.25">
      <c r="A211" t="s">
        <v>43</v>
      </c>
      <c r="B211" t="s">
        <v>180</v>
      </c>
      <c r="C211" s="1">
        <v>27545</v>
      </c>
      <c r="D211">
        <v>9470</v>
      </c>
    </row>
    <row r="212" spans="1:4" x14ac:dyDescent="0.25">
      <c r="A212" t="s">
        <v>43</v>
      </c>
      <c r="B212" t="s">
        <v>180</v>
      </c>
      <c r="C212" s="1">
        <v>27911</v>
      </c>
      <c r="D212">
        <v>15630</v>
      </c>
    </row>
    <row r="213" spans="1:4" x14ac:dyDescent="0.25">
      <c r="A213" t="s">
        <v>43</v>
      </c>
      <c r="B213" t="s">
        <v>180</v>
      </c>
      <c r="C213" s="1">
        <v>28276</v>
      </c>
      <c r="D213">
        <v>14190</v>
      </c>
    </row>
    <row r="214" spans="1:4" x14ac:dyDescent="0.25">
      <c r="A214" t="s">
        <v>43</v>
      </c>
      <c r="B214" t="s">
        <v>180</v>
      </c>
      <c r="C214" s="1">
        <v>28641</v>
      </c>
      <c r="D214">
        <v>12900</v>
      </c>
    </row>
    <row r="215" spans="1:4" x14ac:dyDescent="0.25">
      <c r="A215" t="s">
        <v>43</v>
      </c>
      <c r="B215" t="s">
        <v>180</v>
      </c>
      <c r="C215" s="1">
        <v>29006</v>
      </c>
      <c r="D215">
        <v>17110</v>
      </c>
    </row>
    <row r="216" spans="1:4" x14ac:dyDescent="0.25">
      <c r="A216" t="s">
        <v>43</v>
      </c>
      <c r="B216" t="s">
        <v>180</v>
      </c>
      <c r="C216" s="1">
        <v>29372</v>
      </c>
      <c r="D216">
        <v>9870</v>
      </c>
    </row>
    <row r="217" spans="1:4" x14ac:dyDescent="0.25">
      <c r="A217" t="s">
        <v>43</v>
      </c>
      <c r="B217" t="s">
        <v>180</v>
      </c>
      <c r="C217" s="1">
        <v>29737</v>
      </c>
      <c r="D217">
        <v>12080</v>
      </c>
    </row>
    <row r="218" spans="1:4" x14ac:dyDescent="0.25">
      <c r="A218" t="s">
        <v>43</v>
      </c>
      <c r="B218" t="s">
        <v>180</v>
      </c>
      <c r="C218" s="1">
        <v>30102</v>
      </c>
      <c r="D218">
        <v>11390</v>
      </c>
    </row>
    <row r="219" spans="1:4" x14ac:dyDescent="0.25">
      <c r="A219" t="s">
        <v>43</v>
      </c>
      <c r="B219" t="s">
        <v>180</v>
      </c>
      <c r="C219" s="1">
        <v>30467</v>
      </c>
      <c r="D219">
        <v>12260</v>
      </c>
    </row>
    <row r="220" spans="1:4" x14ac:dyDescent="0.25">
      <c r="A220" t="s">
        <v>44</v>
      </c>
      <c r="B220" t="s">
        <v>181</v>
      </c>
      <c r="C220" s="1">
        <v>27911</v>
      </c>
      <c r="D220">
        <v>12640</v>
      </c>
    </row>
    <row r="221" spans="1:4" x14ac:dyDescent="0.25">
      <c r="A221" t="s">
        <v>44</v>
      </c>
      <c r="B221" t="s">
        <v>181</v>
      </c>
      <c r="C221" s="1">
        <v>28276</v>
      </c>
      <c r="D221">
        <v>9070</v>
      </c>
    </row>
    <row r="222" spans="1:4" x14ac:dyDescent="0.25">
      <c r="A222" t="s">
        <v>44</v>
      </c>
      <c r="B222" t="s">
        <v>181</v>
      </c>
      <c r="C222" s="1">
        <v>28641</v>
      </c>
      <c r="D222">
        <v>10630</v>
      </c>
    </row>
    <row r="223" spans="1:4" x14ac:dyDescent="0.25">
      <c r="A223" t="s">
        <v>44</v>
      </c>
      <c r="B223" t="s">
        <v>181</v>
      </c>
      <c r="C223" s="1">
        <v>29006</v>
      </c>
      <c r="D223">
        <v>8230</v>
      </c>
    </row>
    <row r="224" spans="1:4" x14ac:dyDescent="0.25">
      <c r="A224" t="s">
        <v>44</v>
      </c>
      <c r="B224" t="s">
        <v>181</v>
      </c>
      <c r="C224" s="1">
        <v>29372</v>
      </c>
      <c r="D224">
        <v>11850</v>
      </c>
    </row>
    <row r="225" spans="1:5" x14ac:dyDescent="0.25">
      <c r="A225" t="s">
        <v>44</v>
      </c>
      <c r="B225" t="s">
        <v>181</v>
      </c>
      <c r="C225" s="1">
        <v>30102</v>
      </c>
      <c r="D225">
        <v>4330</v>
      </c>
    </row>
    <row r="226" spans="1:5" x14ac:dyDescent="0.25">
      <c r="A226" t="s">
        <v>44</v>
      </c>
      <c r="B226" t="s">
        <v>181</v>
      </c>
      <c r="C226" s="1">
        <v>30467</v>
      </c>
      <c r="D226">
        <v>2420</v>
      </c>
    </row>
    <row r="227" spans="1:5" x14ac:dyDescent="0.25">
      <c r="A227" t="s">
        <v>44</v>
      </c>
      <c r="B227" t="s">
        <v>181</v>
      </c>
      <c r="C227" s="1">
        <v>30833</v>
      </c>
      <c r="D227">
        <v>7010</v>
      </c>
    </row>
    <row r="228" spans="1:5" x14ac:dyDescent="0.25">
      <c r="A228" t="s">
        <v>44</v>
      </c>
      <c r="B228" t="s">
        <v>181</v>
      </c>
      <c r="C228" s="1">
        <v>31198</v>
      </c>
      <c r="D228">
        <v>10220</v>
      </c>
    </row>
    <row r="229" spans="1:5" x14ac:dyDescent="0.25">
      <c r="A229" t="s">
        <v>44</v>
      </c>
      <c r="B229" t="s">
        <v>181</v>
      </c>
      <c r="C229" s="1">
        <v>31563</v>
      </c>
      <c r="D229">
        <v>11830</v>
      </c>
    </row>
    <row r="230" spans="1:5" x14ac:dyDescent="0.25">
      <c r="A230" t="s">
        <v>45</v>
      </c>
      <c r="B230" t="s">
        <v>182</v>
      </c>
      <c r="C230" s="1">
        <v>29737</v>
      </c>
      <c r="D230">
        <v>1880</v>
      </c>
    </row>
    <row r="231" spans="1:5" x14ac:dyDescent="0.25">
      <c r="A231" t="s">
        <v>45</v>
      </c>
      <c r="B231" t="s">
        <v>182</v>
      </c>
      <c r="C231" s="1">
        <v>30102</v>
      </c>
      <c r="D231">
        <v>2910</v>
      </c>
    </row>
    <row r="232" spans="1:5" x14ac:dyDescent="0.25">
      <c r="A232" t="s">
        <v>45</v>
      </c>
      <c r="B232" t="s">
        <v>182</v>
      </c>
      <c r="C232" s="1">
        <v>30467</v>
      </c>
      <c r="D232">
        <v>1730</v>
      </c>
      <c r="E232">
        <v>0.04</v>
      </c>
    </row>
    <row r="233" spans="1:5" x14ac:dyDescent="0.25">
      <c r="A233" t="s">
        <v>45</v>
      </c>
      <c r="B233" t="s">
        <v>182</v>
      </c>
      <c r="C233" s="1">
        <v>30833</v>
      </c>
      <c r="D233">
        <v>3150</v>
      </c>
      <c r="E233">
        <v>0.32</v>
      </c>
    </row>
    <row r="234" spans="1:5" x14ac:dyDescent="0.25">
      <c r="A234" t="s">
        <v>45</v>
      </c>
      <c r="B234" t="s">
        <v>182</v>
      </c>
      <c r="C234" s="1">
        <v>31198</v>
      </c>
      <c r="D234">
        <v>1520</v>
      </c>
      <c r="E234">
        <v>0.36</v>
      </c>
    </row>
    <row r="235" spans="1:5" x14ac:dyDescent="0.25">
      <c r="A235" t="s">
        <v>45</v>
      </c>
      <c r="B235" t="s">
        <v>182</v>
      </c>
      <c r="C235" s="1">
        <v>31563</v>
      </c>
      <c r="D235">
        <v>2760</v>
      </c>
      <c r="E235">
        <v>0.28000000000000003</v>
      </c>
    </row>
    <row r="236" spans="1:5" x14ac:dyDescent="0.25">
      <c r="A236" t="s">
        <v>45</v>
      </c>
      <c r="B236" t="s">
        <v>182</v>
      </c>
      <c r="C236" s="1">
        <v>31928</v>
      </c>
      <c r="D236">
        <v>3830</v>
      </c>
      <c r="E236">
        <v>0.43</v>
      </c>
    </row>
    <row r="237" spans="1:5" x14ac:dyDescent="0.25">
      <c r="A237" t="s">
        <v>46</v>
      </c>
      <c r="B237" t="s">
        <v>183</v>
      </c>
      <c r="C237" s="1">
        <v>27545</v>
      </c>
      <c r="D237">
        <v>830</v>
      </c>
    </row>
    <row r="238" spans="1:5" x14ac:dyDescent="0.25">
      <c r="A238" t="s">
        <v>46</v>
      </c>
      <c r="B238" t="s">
        <v>183</v>
      </c>
      <c r="C238" s="1">
        <v>27911</v>
      </c>
      <c r="D238">
        <v>9010</v>
      </c>
    </row>
    <row r="239" spans="1:5" x14ac:dyDescent="0.25">
      <c r="A239" t="s">
        <v>46</v>
      </c>
      <c r="B239" t="s">
        <v>183</v>
      </c>
      <c r="C239" s="1">
        <v>28276</v>
      </c>
      <c r="D239">
        <v>11000</v>
      </c>
    </row>
    <row r="240" spans="1:5" x14ac:dyDescent="0.25">
      <c r="A240" t="s">
        <v>46</v>
      </c>
      <c r="B240" t="s">
        <v>183</v>
      </c>
      <c r="C240" s="1">
        <v>28641</v>
      </c>
      <c r="D240">
        <v>7960</v>
      </c>
    </row>
    <row r="241" spans="1:4" x14ac:dyDescent="0.25">
      <c r="A241" t="s">
        <v>46</v>
      </c>
      <c r="B241" t="s">
        <v>183</v>
      </c>
      <c r="C241" s="1">
        <v>29006</v>
      </c>
      <c r="D241">
        <v>6180</v>
      </c>
    </row>
    <row r="242" spans="1:4" x14ac:dyDescent="0.25">
      <c r="A242" t="s">
        <v>46</v>
      </c>
      <c r="B242" t="s">
        <v>183</v>
      </c>
      <c r="C242" s="1">
        <v>29372</v>
      </c>
      <c r="D242">
        <v>5610</v>
      </c>
    </row>
    <row r="243" spans="1:4" x14ac:dyDescent="0.25">
      <c r="A243" t="s">
        <v>47</v>
      </c>
      <c r="B243" t="s">
        <v>184</v>
      </c>
      <c r="C243" s="1">
        <v>27545</v>
      </c>
      <c r="D243">
        <v>8570</v>
      </c>
    </row>
    <row r="244" spans="1:4" x14ac:dyDescent="0.25">
      <c r="A244" t="s">
        <v>47</v>
      </c>
      <c r="B244" t="s">
        <v>184</v>
      </c>
      <c r="C244" s="1">
        <v>27911</v>
      </c>
      <c r="D244">
        <v>7730</v>
      </c>
    </row>
    <row r="245" spans="1:4" x14ac:dyDescent="0.25">
      <c r="A245" t="s">
        <v>47</v>
      </c>
      <c r="B245" t="s">
        <v>184</v>
      </c>
      <c r="C245" s="1">
        <v>28276</v>
      </c>
      <c r="D245">
        <v>8570</v>
      </c>
    </row>
    <row r="246" spans="1:4" x14ac:dyDescent="0.25">
      <c r="A246" t="s">
        <v>47</v>
      </c>
      <c r="B246" t="s">
        <v>184</v>
      </c>
      <c r="C246" s="1">
        <v>28641</v>
      </c>
      <c r="D246">
        <v>10650</v>
      </c>
    </row>
    <row r="247" spans="1:4" x14ac:dyDescent="0.25">
      <c r="A247" t="s">
        <v>47</v>
      </c>
      <c r="B247" t="s">
        <v>184</v>
      </c>
      <c r="C247" s="1">
        <v>29006</v>
      </c>
      <c r="D247">
        <v>11620</v>
      </c>
    </row>
    <row r="248" spans="1:4" x14ac:dyDescent="0.25">
      <c r="A248" t="s">
        <v>47</v>
      </c>
      <c r="B248" t="s">
        <v>184</v>
      </c>
      <c r="C248" s="1">
        <v>29372</v>
      </c>
      <c r="D248">
        <v>9100</v>
      </c>
    </row>
    <row r="249" spans="1:4" x14ac:dyDescent="0.25">
      <c r="A249" t="s">
        <v>49</v>
      </c>
      <c r="B249" t="s">
        <v>186</v>
      </c>
      <c r="C249" s="1">
        <v>27180</v>
      </c>
      <c r="D249">
        <v>9860</v>
      </c>
    </row>
    <row r="250" spans="1:4" x14ac:dyDescent="0.25">
      <c r="A250" t="s">
        <v>49</v>
      </c>
      <c r="B250" t="s">
        <v>186</v>
      </c>
      <c r="C250" s="1">
        <v>27545</v>
      </c>
      <c r="D250">
        <v>10030</v>
      </c>
    </row>
    <row r="251" spans="1:4" x14ac:dyDescent="0.25">
      <c r="A251" t="s">
        <v>49</v>
      </c>
      <c r="B251" t="s">
        <v>186</v>
      </c>
      <c r="C251" s="1">
        <v>27911</v>
      </c>
      <c r="D251">
        <v>11140</v>
      </c>
    </row>
    <row r="252" spans="1:4" x14ac:dyDescent="0.25">
      <c r="A252" t="s">
        <v>49</v>
      </c>
      <c r="B252" t="s">
        <v>186</v>
      </c>
      <c r="C252" s="1">
        <v>28276</v>
      </c>
      <c r="D252">
        <v>9370</v>
      </c>
    </row>
    <row r="253" spans="1:4" x14ac:dyDescent="0.25">
      <c r="A253" t="s">
        <v>49</v>
      </c>
      <c r="B253" t="s">
        <v>186</v>
      </c>
      <c r="C253" s="1">
        <v>28641</v>
      </c>
      <c r="D253">
        <v>7670</v>
      </c>
    </row>
    <row r="254" spans="1:4" x14ac:dyDescent="0.25">
      <c r="A254" t="s">
        <v>49</v>
      </c>
      <c r="B254" t="s">
        <v>186</v>
      </c>
      <c r="C254" s="1">
        <v>29006</v>
      </c>
      <c r="D254">
        <v>9550</v>
      </c>
    </row>
    <row r="255" spans="1:4" x14ac:dyDescent="0.25">
      <c r="A255" t="s">
        <v>49</v>
      </c>
      <c r="B255" t="s">
        <v>186</v>
      </c>
      <c r="C255" s="1">
        <v>29372</v>
      </c>
      <c r="D255">
        <v>11300</v>
      </c>
    </row>
    <row r="256" spans="1:4" x14ac:dyDescent="0.25">
      <c r="A256" t="s">
        <v>49</v>
      </c>
      <c r="B256" t="s">
        <v>186</v>
      </c>
      <c r="C256" s="1">
        <v>29737</v>
      </c>
      <c r="D256">
        <v>10570</v>
      </c>
    </row>
    <row r="257" spans="1:4" x14ac:dyDescent="0.25">
      <c r="A257" t="s">
        <v>50</v>
      </c>
      <c r="B257" t="s">
        <v>187</v>
      </c>
      <c r="C257" s="1">
        <v>27545</v>
      </c>
      <c r="D257">
        <v>12920</v>
      </c>
    </row>
    <row r="258" spans="1:4" x14ac:dyDescent="0.25">
      <c r="A258" t="s">
        <v>50</v>
      </c>
      <c r="B258" t="s">
        <v>187</v>
      </c>
      <c r="C258" s="1">
        <v>27911</v>
      </c>
      <c r="D258">
        <v>12990</v>
      </c>
    </row>
    <row r="259" spans="1:4" x14ac:dyDescent="0.25">
      <c r="A259" t="s">
        <v>50</v>
      </c>
      <c r="B259" t="s">
        <v>187</v>
      </c>
      <c r="C259" s="1">
        <v>28276</v>
      </c>
      <c r="D259">
        <v>12460</v>
      </c>
    </row>
    <row r="260" spans="1:4" x14ac:dyDescent="0.25">
      <c r="A260" t="s">
        <v>50</v>
      </c>
      <c r="B260" t="s">
        <v>187</v>
      </c>
      <c r="C260" s="1">
        <v>28641</v>
      </c>
      <c r="D260">
        <v>13340</v>
      </c>
    </row>
    <row r="261" spans="1:4" x14ac:dyDescent="0.25">
      <c r="A261" t="s">
        <v>50</v>
      </c>
      <c r="B261" t="s">
        <v>187</v>
      </c>
      <c r="C261" s="1">
        <v>29006</v>
      </c>
      <c r="D261">
        <v>9890</v>
      </c>
    </row>
    <row r="262" spans="1:4" x14ac:dyDescent="0.25">
      <c r="A262" t="s">
        <v>50</v>
      </c>
      <c r="B262" t="s">
        <v>187</v>
      </c>
      <c r="C262" s="1">
        <v>29372</v>
      </c>
      <c r="D262">
        <v>11440</v>
      </c>
    </row>
    <row r="263" spans="1:4" x14ac:dyDescent="0.25">
      <c r="A263" t="s">
        <v>50</v>
      </c>
      <c r="B263" t="s">
        <v>187</v>
      </c>
      <c r="C263" s="1">
        <v>29737</v>
      </c>
      <c r="D263">
        <v>11020</v>
      </c>
    </row>
    <row r="264" spans="1:4" x14ac:dyDescent="0.25">
      <c r="A264" t="s">
        <v>50</v>
      </c>
      <c r="B264" t="s">
        <v>187</v>
      </c>
      <c r="C264" s="1">
        <v>30102</v>
      </c>
      <c r="D264">
        <v>8390</v>
      </c>
    </row>
    <row r="265" spans="1:4" x14ac:dyDescent="0.25">
      <c r="A265" t="s">
        <v>51</v>
      </c>
      <c r="B265" t="s">
        <v>188</v>
      </c>
      <c r="C265" s="1">
        <v>29006</v>
      </c>
      <c r="D265">
        <v>10364</v>
      </c>
    </row>
    <row r="266" spans="1:4" x14ac:dyDescent="0.25">
      <c r="A266" t="s">
        <v>51</v>
      </c>
      <c r="B266" t="s">
        <v>188</v>
      </c>
      <c r="C266" s="1">
        <v>29372</v>
      </c>
      <c r="D266">
        <v>7901</v>
      </c>
    </row>
    <row r="267" spans="1:4" x14ac:dyDescent="0.25">
      <c r="A267" t="s">
        <v>51</v>
      </c>
      <c r="B267" t="s">
        <v>188</v>
      </c>
      <c r="C267" s="1">
        <v>29737</v>
      </c>
      <c r="D267">
        <v>7355</v>
      </c>
    </row>
    <row r="268" spans="1:4" x14ac:dyDescent="0.25">
      <c r="A268" t="s">
        <v>51</v>
      </c>
      <c r="B268" t="s">
        <v>188</v>
      </c>
      <c r="C268" s="1">
        <v>30102</v>
      </c>
      <c r="D268">
        <v>5412</v>
      </c>
    </row>
    <row r="269" spans="1:4" x14ac:dyDescent="0.25">
      <c r="A269" t="s">
        <v>51</v>
      </c>
      <c r="B269" t="s">
        <v>188</v>
      </c>
      <c r="C269" s="1">
        <v>30467</v>
      </c>
      <c r="D269">
        <v>4189</v>
      </c>
    </row>
    <row r="270" spans="1:4" x14ac:dyDescent="0.25">
      <c r="A270" t="s">
        <v>51</v>
      </c>
      <c r="B270" t="s">
        <v>188</v>
      </c>
      <c r="C270" s="1">
        <v>30833</v>
      </c>
      <c r="D270">
        <v>6897</v>
      </c>
    </row>
    <row r="271" spans="1:4" x14ac:dyDescent="0.25">
      <c r="A271" t="s">
        <v>51</v>
      </c>
      <c r="B271" t="s">
        <v>188</v>
      </c>
      <c r="C271" s="1">
        <v>31198</v>
      </c>
      <c r="D271">
        <v>1938</v>
      </c>
    </row>
    <row r="272" spans="1:4" x14ac:dyDescent="0.25">
      <c r="A272" t="s">
        <v>51</v>
      </c>
      <c r="B272" t="s">
        <v>188</v>
      </c>
      <c r="C272" s="1">
        <v>31563</v>
      </c>
      <c r="D272">
        <v>5134</v>
      </c>
    </row>
    <row r="273" spans="1:4" x14ac:dyDescent="0.25">
      <c r="A273" t="s">
        <v>51</v>
      </c>
      <c r="B273" t="s">
        <v>188</v>
      </c>
      <c r="C273" s="1">
        <v>31928</v>
      </c>
      <c r="D273">
        <v>9912</v>
      </c>
    </row>
    <row r="274" spans="1:4" x14ac:dyDescent="0.25">
      <c r="A274" t="s">
        <v>51</v>
      </c>
      <c r="B274" t="s">
        <v>188</v>
      </c>
      <c r="C274" s="1">
        <v>32294</v>
      </c>
      <c r="D274">
        <v>11242</v>
      </c>
    </row>
    <row r="275" spans="1:4" x14ac:dyDescent="0.25">
      <c r="A275" t="s">
        <v>51</v>
      </c>
      <c r="B275" t="s">
        <v>188</v>
      </c>
      <c r="C275" s="1">
        <v>32659</v>
      </c>
      <c r="D275">
        <v>2076</v>
      </c>
    </row>
    <row r="276" spans="1:4" x14ac:dyDescent="0.25">
      <c r="A276" t="s">
        <v>52</v>
      </c>
      <c r="B276" t="s">
        <v>189</v>
      </c>
      <c r="C276" s="1">
        <v>29006</v>
      </c>
      <c r="D276">
        <v>13264</v>
      </c>
    </row>
    <row r="277" spans="1:4" x14ac:dyDescent="0.25">
      <c r="A277" t="s">
        <v>52</v>
      </c>
      <c r="B277" t="s">
        <v>189</v>
      </c>
      <c r="C277" s="1">
        <v>29372</v>
      </c>
      <c r="D277">
        <v>12737</v>
      </c>
    </row>
    <row r="278" spans="1:4" x14ac:dyDescent="0.25">
      <c r="A278" t="s">
        <v>52</v>
      </c>
      <c r="B278" t="s">
        <v>189</v>
      </c>
      <c r="C278" s="1">
        <v>29737</v>
      </c>
      <c r="D278">
        <v>8838</v>
      </c>
    </row>
    <row r="279" spans="1:4" x14ac:dyDescent="0.25">
      <c r="A279" t="s">
        <v>52</v>
      </c>
      <c r="B279" t="s">
        <v>189</v>
      </c>
      <c r="C279" s="1">
        <v>30102</v>
      </c>
      <c r="D279">
        <v>7245</v>
      </c>
    </row>
    <row r="280" spans="1:4" x14ac:dyDescent="0.25">
      <c r="A280" t="s">
        <v>52</v>
      </c>
      <c r="B280" t="s">
        <v>189</v>
      </c>
      <c r="C280" s="1">
        <v>30467</v>
      </c>
      <c r="D280">
        <v>2546</v>
      </c>
    </row>
    <row r="281" spans="1:4" x14ac:dyDescent="0.25">
      <c r="A281" t="s">
        <v>52</v>
      </c>
      <c r="B281" t="s">
        <v>189</v>
      </c>
      <c r="C281" s="1">
        <v>30833</v>
      </c>
      <c r="D281">
        <v>8313</v>
      </c>
    </row>
    <row r="282" spans="1:4" x14ac:dyDescent="0.25">
      <c r="A282" t="s">
        <v>57</v>
      </c>
      <c r="B282" t="s">
        <v>190</v>
      </c>
      <c r="C282" s="1">
        <v>28641</v>
      </c>
      <c r="D282">
        <v>6420</v>
      </c>
    </row>
    <row r="283" spans="1:4" x14ac:dyDescent="0.25">
      <c r="A283" t="s">
        <v>57</v>
      </c>
      <c r="B283" t="s">
        <v>190</v>
      </c>
      <c r="C283" s="1">
        <v>29006</v>
      </c>
      <c r="D283">
        <v>4250</v>
      </c>
    </row>
    <row r="284" spans="1:4" x14ac:dyDescent="0.25">
      <c r="A284" t="s">
        <v>57</v>
      </c>
      <c r="B284" t="s">
        <v>190</v>
      </c>
      <c r="C284" s="1">
        <v>29372</v>
      </c>
      <c r="D284">
        <v>4480</v>
      </c>
    </row>
    <row r="285" spans="1:4" x14ac:dyDescent="0.25">
      <c r="A285" t="s">
        <v>57</v>
      </c>
      <c r="B285" t="s">
        <v>190</v>
      </c>
      <c r="C285" s="1">
        <v>29737</v>
      </c>
      <c r="D285">
        <v>7100</v>
      </c>
    </row>
    <row r="286" spans="1:4" x14ac:dyDescent="0.25">
      <c r="A286" t="s">
        <v>57</v>
      </c>
      <c r="B286" t="s">
        <v>190</v>
      </c>
      <c r="C286" s="1">
        <v>30102</v>
      </c>
      <c r="D286">
        <v>5050</v>
      </c>
    </row>
    <row r="287" spans="1:4" x14ac:dyDescent="0.25">
      <c r="A287" t="s">
        <v>57</v>
      </c>
      <c r="B287" t="s">
        <v>190</v>
      </c>
      <c r="C287" s="1">
        <v>30467</v>
      </c>
      <c r="D287">
        <v>5800</v>
      </c>
    </row>
    <row r="288" spans="1:4" x14ac:dyDescent="0.25">
      <c r="A288" t="s">
        <v>57</v>
      </c>
      <c r="B288" t="s">
        <v>190</v>
      </c>
      <c r="C288" s="1">
        <v>30833</v>
      </c>
      <c r="D288">
        <v>4270</v>
      </c>
    </row>
    <row r="289" spans="1:4" x14ac:dyDescent="0.25">
      <c r="A289" t="s">
        <v>57</v>
      </c>
      <c r="B289" t="s">
        <v>190</v>
      </c>
      <c r="C289" s="1">
        <v>31198</v>
      </c>
      <c r="D289">
        <v>6180</v>
      </c>
    </row>
    <row r="290" spans="1:4" x14ac:dyDescent="0.25">
      <c r="A290" t="s">
        <v>57</v>
      </c>
      <c r="B290" t="s">
        <v>190</v>
      </c>
      <c r="C290" s="1">
        <v>31563</v>
      </c>
      <c r="D290">
        <v>6900</v>
      </c>
    </row>
    <row r="291" spans="1:4" x14ac:dyDescent="0.25">
      <c r="A291" t="s">
        <v>57</v>
      </c>
      <c r="B291" t="s">
        <v>190</v>
      </c>
      <c r="C291" s="1">
        <v>31928</v>
      </c>
      <c r="D291">
        <v>6510</v>
      </c>
    </row>
    <row r="292" spans="1:4" x14ac:dyDescent="0.25">
      <c r="A292" t="s">
        <v>57</v>
      </c>
      <c r="B292" t="s">
        <v>190</v>
      </c>
      <c r="C292" s="1">
        <v>32294</v>
      </c>
      <c r="D292">
        <v>7750</v>
      </c>
    </row>
    <row r="293" spans="1:4" x14ac:dyDescent="0.25">
      <c r="A293" t="s">
        <v>57</v>
      </c>
      <c r="B293" t="s">
        <v>190</v>
      </c>
      <c r="C293" s="1">
        <v>32659</v>
      </c>
      <c r="D293">
        <v>5560</v>
      </c>
    </row>
    <row r="294" spans="1:4" x14ac:dyDescent="0.25">
      <c r="A294" t="s">
        <v>57</v>
      </c>
      <c r="B294" t="s">
        <v>190</v>
      </c>
      <c r="C294" s="1">
        <v>33024</v>
      </c>
      <c r="D294">
        <v>6000</v>
      </c>
    </row>
    <row r="295" spans="1:4" x14ac:dyDescent="0.25">
      <c r="A295" t="s">
        <v>53</v>
      </c>
      <c r="B295" t="s">
        <v>191</v>
      </c>
      <c r="C295" s="1">
        <v>27545</v>
      </c>
      <c r="D295">
        <v>5090</v>
      </c>
    </row>
    <row r="296" spans="1:4" x14ac:dyDescent="0.25">
      <c r="A296" t="s">
        <v>53</v>
      </c>
      <c r="B296" t="s">
        <v>191</v>
      </c>
      <c r="C296" s="1">
        <v>27911</v>
      </c>
      <c r="D296">
        <v>8120</v>
      </c>
    </row>
    <row r="297" spans="1:4" x14ac:dyDescent="0.25">
      <c r="A297" t="s">
        <v>53</v>
      </c>
      <c r="B297" t="s">
        <v>191</v>
      </c>
      <c r="C297" s="1">
        <v>28276</v>
      </c>
      <c r="D297">
        <v>10050</v>
      </c>
    </row>
    <row r="298" spans="1:4" x14ac:dyDescent="0.25">
      <c r="A298" t="s">
        <v>53</v>
      </c>
      <c r="B298" t="s">
        <v>191</v>
      </c>
      <c r="C298" s="1">
        <v>28641</v>
      </c>
      <c r="D298">
        <v>9480</v>
      </c>
    </row>
    <row r="299" spans="1:4" x14ac:dyDescent="0.25">
      <c r="A299" t="s">
        <v>53</v>
      </c>
      <c r="B299" t="s">
        <v>191</v>
      </c>
      <c r="C299" s="1">
        <v>29006</v>
      </c>
      <c r="D299">
        <v>11600</v>
      </c>
    </row>
    <row r="300" spans="1:4" x14ac:dyDescent="0.25">
      <c r="A300" t="s">
        <v>53</v>
      </c>
      <c r="B300" t="s">
        <v>191</v>
      </c>
      <c r="C300" s="1">
        <v>29372</v>
      </c>
      <c r="D300">
        <v>11150</v>
      </c>
    </row>
    <row r="301" spans="1:4" x14ac:dyDescent="0.25">
      <c r="A301" t="s">
        <v>53</v>
      </c>
      <c r="B301" t="s">
        <v>191</v>
      </c>
      <c r="C301" s="1">
        <v>29737</v>
      </c>
      <c r="D301">
        <v>8280</v>
      </c>
    </row>
    <row r="302" spans="1:4" x14ac:dyDescent="0.25">
      <c r="A302" t="s">
        <v>53</v>
      </c>
      <c r="B302" t="s">
        <v>191</v>
      </c>
      <c r="C302" s="1">
        <v>30102</v>
      </c>
      <c r="D302">
        <v>10790</v>
      </c>
    </row>
    <row r="303" spans="1:4" x14ac:dyDescent="0.25">
      <c r="A303" t="s">
        <v>53</v>
      </c>
      <c r="B303" t="s">
        <v>191</v>
      </c>
      <c r="C303" s="1">
        <v>30467</v>
      </c>
      <c r="D303">
        <v>8530</v>
      </c>
    </row>
    <row r="304" spans="1:4" x14ac:dyDescent="0.25">
      <c r="A304" t="s">
        <v>53</v>
      </c>
      <c r="B304" t="s">
        <v>191</v>
      </c>
      <c r="C304" s="1">
        <v>30833</v>
      </c>
      <c r="D304">
        <v>10390</v>
      </c>
    </row>
    <row r="305" spans="1:4" x14ac:dyDescent="0.25">
      <c r="A305" t="s">
        <v>53</v>
      </c>
      <c r="B305" t="s">
        <v>191</v>
      </c>
      <c r="C305" s="1">
        <v>31198</v>
      </c>
      <c r="D305">
        <v>15310</v>
      </c>
    </row>
    <row r="306" spans="1:4" x14ac:dyDescent="0.25">
      <c r="A306" t="s">
        <v>53</v>
      </c>
      <c r="B306" t="s">
        <v>191</v>
      </c>
      <c r="C306" s="1">
        <v>31563</v>
      </c>
      <c r="D306">
        <v>13560</v>
      </c>
    </row>
    <row r="307" spans="1:4" x14ac:dyDescent="0.25">
      <c r="A307" t="s">
        <v>53</v>
      </c>
      <c r="B307" t="s">
        <v>191</v>
      </c>
      <c r="C307" s="1">
        <v>31928</v>
      </c>
      <c r="D307">
        <v>15580</v>
      </c>
    </row>
    <row r="308" spans="1:4" x14ac:dyDescent="0.25">
      <c r="A308" t="s">
        <v>53</v>
      </c>
      <c r="B308" t="s">
        <v>191</v>
      </c>
      <c r="C308" s="1">
        <v>32294</v>
      </c>
      <c r="D308">
        <v>7830</v>
      </c>
    </row>
    <row r="309" spans="1:4" x14ac:dyDescent="0.25">
      <c r="A309" t="s">
        <v>53</v>
      </c>
      <c r="B309" t="s">
        <v>191</v>
      </c>
      <c r="C309" s="1">
        <v>32659</v>
      </c>
      <c r="D309">
        <v>10700</v>
      </c>
    </row>
    <row r="310" spans="1:4" x14ac:dyDescent="0.25">
      <c r="A310" t="s">
        <v>53</v>
      </c>
      <c r="B310" t="s">
        <v>191</v>
      </c>
      <c r="C310" s="1">
        <v>33024</v>
      </c>
      <c r="D310">
        <v>7080</v>
      </c>
    </row>
    <row r="311" spans="1:4" x14ac:dyDescent="0.25">
      <c r="A311" t="s">
        <v>175</v>
      </c>
      <c r="B311" t="s">
        <v>175</v>
      </c>
      <c r="C311" s="1">
        <v>30102</v>
      </c>
      <c r="D311">
        <v>5960</v>
      </c>
    </row>
    <row r="312" spans="1:4" x14ac:dyDescent="0.25">
      <c r="A312" t="s">
        <v>175</v>
      </c>
      <c r="B312" t="s">
        <v>175</v>
      </c>
      <c r="C312" s="1">
        <v>30833</v>
      </c>
      <c r="D312">
        <v>6000</v>
      </c>
    </row>
    <row r="313" spans="1:4" x14ac:dyDescent="0.25">
      <c r="A313" t="s">
        <v>175</v>
      </c>
      <c r="B313" t="s">
        <v>175</v>
      </c>
      <c r="C313" s="1">
        <v>31198</v>
      </c>
      <c r="D313">
        <v>5480</v>
      </c>
    </row>
    <row r="314" spans="1:4" x14ac:dyDescent="0.25">
      <c r="A314" t="s">
        <v>175</v>
      </c>
      <c r="B314" t="s">
        <v>175</v>
      </c>
      <c r="C314" s="1">
        <v>31563</v>
      </c>
      <c r="D314">
        <v>6570</v>
      </c>
    </row>
    <row r="315" spans="1:4" x14ac:dyDescent="0.25">
      <c r="A315" t="s">
        <v>175</v>
      </c>
      <c r="B315" t="s">
        <v>175</v>
      </c>
      <c r="C315" s="1">
        <v>31928</v>
      </c>
      <c r="D315">
        <v>7680</v>
      </c>
    </row>
    <row r="316" spans="1:4" x14ac:dyDescent="0.25">
      <c r="A316" t="s">
        <v>175</v>
      </c>
      <c r="B316" t="s">
        <v>175</v>
      </c>
      <c r="C316" s="1">
        <v>32294</v>
      </c>
      <c r="D316">
        <v>5960</v>
      </c>
    </row>
    <row r="317" spans="1:4" x14ac:dyDescent="0.25">
      <c r="A317" t="s">
        <v>4</v>
      </c>
      <c r="B317" t="s">
        <v>4</v>
      </c>
      <c r="C317" s="1">
        <v>30467</v>
      </c>
      <c r="D317">
        <v>17311.099999999999</v>
      </c>
    </row>
    <row r="318" spans="1:4" x14ac:dyDescent="0.25">
      <c r="A318" t="s">
        <v>4</v>
      </c>
      <c r="B318" t="s">
        <v>4</v>
      </c>
      <c r="C318" s="1">
        <v>30833</v>
      </c>
      <c r="D318">
        <v>16268.9</v>
      </c>
    </row>
    <row r="319" spans="1:4" x14ac:dyDescent="0.25">
      <c r="A319" t="s">
        <v>4</v>
      </c>
      <c r="B319" t="s">
        <v>4</v>
      </c>
      <c r="C319" s="1">
        <v>31198</v>
      </c>
      <c r="D319">
        <v>16919.3</v>
      </c>
    </row>
    <row r="320" spans="1:4" x14ac:dyDescent="0.25">
      <c r="A320" t="s">
        <v>4</v>
      </c>
      <c r="B320" t="s">
        <v>4</v>
      </c>
      <c r="C320" s="1">
        <v>31563</v>
      </c>
      <c r="D320">
        <v>16303.700000000003</v>
      </c>
    </row>
    <row r="321" spans="1:4" x14ac:dyDescent="0.25">
      <c r="A321" t="s">
        <v>4</v>
      </c>
      <c r="B321" t="s">
        <v>4</v>
      </c>
      <c r="C321" s="1">
        <v>31928</v>
      </c>
      <c r="D321">
        <v>15489.6</v>
      </c>
    </row>
    <row r="322" spans="1:4" x14ac:dyDescent="0.25">
      <c r="A322" t="s">
        <v>4</v>
      </c>
      <c r="B322" t="s">
        <v>4</v>
      </c>
      <c r="C322" s="1">
        <v>32294</v>
      </c>
      <c r="D322">
        <v>13133.500000000002</v>
      </c>
    </row>
    <row r="323" spans="1:4" x14ac:dyDescent="0.25">
      <c r="A323" t="s">
        <v>4</v>
      </c>
      <c r="B323" t="s">
        <v>4</v>
      </c>
      <c r="C323" s="1">
        <v>32659</v>
      </c>
      <c r="D323">
        <v>14722.8</v>
      </c>
    </row>
    <row r="324" spans="1:4" x14ac:dyDescent="0.25">
      <c r="A324" t="s">
        <v>4</v>
      </c>
      <c r="B324" t="s">
        <v>4</v>
      </c>
      <c r="C324" s="1">
        <v>33024</v>
      </c>
      <c r="D324">
        <v>15370.099999999999</v>
      </c>
    </row>
    <row r="325" spans="1:4" x14ac:dyDescent="0.25">
      <c r="A325" t="s">
        <v>4</v>
      </c>
      <c r="B325" t="s">
        <v>4</v>
      </c>
      <c r="C325" s="1">
        <v>33389</v>
      </c>
      <c r="D325">
        <v>15929.2</v>
      </c>
    </row>
    <row r="326" spans="1:4" x14ac:dyDescent="0.25">
      <c r="A326" t="s">
        <v>4</v>
      </c>
      <c r="B326" t="s">
        <v>4</v>
      </c>
      <c r="C326" s="1">
        <v>33755</v>
      </c>
      <c r="D326">
        <v>13242.100000000002</v>
      </c>
    </row>
    <row r="327" spans="1:4" x14ac:dyDescent="0.25">
      <c r="A327" t="s">
        <v>5</v>
      </c>
      <c r="B327" t="s">
        <v>5</v>
      </c>
      <c r="C327" s="1">
        <v>24623</v>
      </c>
      <c r="D327">
        <v>6680.7</v>
      </c>
    </row>
    <row r="328" spans="1:4" x14ac:dyDescent="0.25">
      <c r="A328" t="s">
        <v>5</v>
      </c>
      <c r="B328" t="s">
        <v>5</v>
      </c>
      <c r="C328" s="1">
        <v>24989</v>
      </c>
      <c r="D328">
        <v>8466.2000000000007</v>
      </c>
    </row>
    <row r="329" spans="1:4" x14ac:dyDescent="0.25">
      <c r="A329" t="s">
        <v>5</v>
      </c>
      <c r="B329" t="s">
        <v>5</v>
      </c>
      <c r="C329" s="1">
        <v>25354</v>
      </c>
      <c r="D329">
        <v>5558.3</v>
      </c>
    </row>
    <row r="330" spans="1:4" x14ac:dyDescent="0.25">
      <c r="A330" t="s">
        <v>5</v>
      </c>
      <c r="B330" t="s">
        <v>5</v>
      </c>
      <c r="C330" s="1">
        <v>25719</v>
      </c>
      <c r="D330">
        <v>6202.2000000000007</v>
      </c>
    </row>
    <row r="331" spans="1:4" x14ac:dyDescent="0.25">
      <c r="A331" t="s">
        <v>5</v>
      </c>
      <c r="B331" t="s">
        <v>5</v>
      </c>
      <c r="C331" s="1">
        <v>26084</v>
      </c>
      <c r="D331">
        <v>6657.3</v>
      </c>
    </row>
    <row r="332" spans="1:4" x14ac:dyDescent="0.25">
      <c r="A332" t="s">
        <v>5</v>
      </c>
      <c r="B332" t="s">
        <v>5</v>
      </c>
      <c r="C332" s="1">
        <v>26450</v>
      </c>
      <c r="D332">
        <v>4577.5</v>
      </c>
    </row>
    <row r="333" spans="1:4" x14ac:dyDescent="0.25">
      <c r="A333" t="s">
        <v>5</v>
      </c>
      <c r="B333" t="s">
        <v>5</v>
      </c>
      <c r="C333" s="1">
        <v>26815</v>
      </c>
      <c r="D333">
        <v>4270.8</v>
      </c>
    </row>
    <row r="334" spans="1:4" x14ac:dyDescent="0.25">
      <c r="A334" t="s">
        <v>5</v>
      </c>
      <c r="B334" t="s">
        <v>5</v>
      </c>
      <c r="C334" s="1">
        <v>27180</v>
      </c>
      <c r="D334">
        <v>6255</v>
      </c>
    </row>
    <row r="335" spans="1:4" x14ac:dyDescent="0.25">
      <c r="A335" t="s">
        <v>5</v>
      </c>
      <c r="B335" t="s">
        <v>5</v>
      </c>
      <c r="C335" s="1">
        <v>27545</v>
      </c>
      <c r="D335">
        <v>9561</v>
      </c>
    </row>
    <row r="336" spans="1:4" x14ac:dyDescent="0.25">
      <c r="A336" t="s">
        <v>5</v>
      </c>
      <c r="B336" t="s">
        <v>5</v>
      </c>
      <c r="C336" s="1">
        <v>27911</v>
      </c>
      <c r="D336">
        <v>6305.2</v>
      </c>
    </row>
    <row r="337" spans="1:4" x14ac:dyDescent="0.25">
      <c r="A337" t="s">
        <v>5</v>
      </c>
      <c r="B337" t="s">
        <v>5</v>
      </c>
      <c r="C337" s="1">
        <v>28276</v>
      </c>
      <c r="D337">
        <v>8066.5999999999995</v>
      </c>
    </row>
    <row r="338" spans="1:4" x14ac:dyDescent="0.25">
      <c r="A338" t="s">
        <v>5</v>
      </c>
      <c r="B338" t="s">
        <v>5</v>
      </c>
      <c r="C338" s="1">
        <v>28641</v>
      </c>
      <c r="D338">
        <v>4563.4000000000005</v>
      </c>
    </row>
    <row r="339" spans="1:4" x14ac:dyDescent="0.25">
      <c r="A339" t="s">
        <v>5</v>
      </c>
      <c r="B339" t="s">
        <v>5</v>
      </c>
      <c r="C339" s="1">
        <v>29006</v>
      </c>
      <c r="D339">
        <v>7890.0999999999995</v>
      </c>
    </row>
    <row r="340" spans="1:4" x14ac:dyDescent="0.25">
      <c r="A340" t="s">
        <v>5</v>
      </c>
      <c r="B340" t="s">
        <v>5</v>
      </c>
      <c r="C340" s="1">
        <v>29372</v>
      </c>
      <c r="D340">
        <v>10976.699999999999</v>
      </c>
    </row>
    <row r="341" spans="1:4" x14ac:dyDescent="0.25">
      <c r="A341" t="s">
        <v>5</v>
      </c>
      <c r="B341" t="s">
        <v>5</v>
      </c>
      <c r="C341" s="1">
        <v>29737</v>
      </c>
      <c r="D341">
        <v>4556.3</v>
      </c>
    </row>
    <row r="342" spans="1:4" x14ac:dyDescent="0.25">
      <c r="A342" t="s">
        <v>5</v>
      </c>
      <c r="B342" t="s">
        <v>5</v>
      </c>
      <c r="C342" s="1">
        <v>30102</v>
      </c>
      <c r="D342">
        <v>5045.7000000000007</v>
      </c>
    </row>
    <row r="343" spans="1:4" x14ac:dyDescent="0.25">
      <c r="A343" t="s">
        <v>5</v>
      </c>
      <c r="B343" t="s">
        <v>5</v>
      </c>
      <c r="C343" s="1">
        <v>30833</v>
      </c>
      <c r="D343">
        <v>8452.5</v>
      </c>
    </row>
    <row r="344" spans="1:4" x14ac:dyDescent="0.25">
      <c r="A344" t="s">
        <v>5</v>
      </c>
      <c r="B344" t="s">
        <v>5</v>
      </c>
      <c r="C344" s="1">
        <v>31198</v>
      </c>
      <c r="D344">
        <v>5858.3999999999987</v>
      </c>
    </row>
    <row r="345" spans="1:4" x14ac:dyDescent="0.25">
      <c r="A345" t="s">
        <v>5</v>
      </c>
      <c r="B345" t="s">
        <v>5</v>
      </c>
      <c r="C345" s="1">
        <v>31563</v>
      </c>
      <c r="D345">
        <v>11235.000000000002</v>
      </c>
    </row>
    <row r="346" spans="1:4" x14ac:dyDescent="0.25">
      <c r="A346" t="s">
        <v>5</v>
      </c>
      <c r="B346" t="s">
        <v>5</v>
      </c>
      <c r="C346" s="1">
        <v>31928</v>
      </c>
      <c r="D346">
        <v>7832.0000000000009</v>
      </c>
    </row>
    <row r="347" spans="1:4" x14ac:dyDescent="0.25">
      <c r="A347" t="s">
        <v>5</v>
      </c>
      <c r="B347" t="s">
        <v>5</v>
      </c>
      <c r="C347" s="1">
        <v>32294</v>
      </c>
      <c r="D347">
        <v>8440.8000000000011</v>
      </c>
    </row>
    <row r="348" spans="1:4" x14ac:dyDescent="0.25">
      <c r="A348" t="s">
        <v>5</v>
      </c>
      <c r="B348" t="s">
        <v>5</v>
      </c>
      <c r="C348" s="1">
        <v>32659</v>
      </c>
      <c r="D348">
        <v>2982.8999999999996</v>
      </c>
    </row>
    <row r="349" spans="1:4" x14ac:dyDescent="0.25">
      <c r="A349" t="s">
        <v>5</v>
      </c>
      <c r="B349" t="s">
        <v>5</v>
      </c>
      <c r="C349" s="1">
        <v>33024</v>
      </c>
      <c r="D349">
        <v>7376.4000000000005</v>
      </c>
    </row>
    <row r="350" spans="1:4" x14ac:dyDescent="0.25">
      <c r="A350" t="s">
        <v>5</v>
      </c>
      <c r="B350" t="s">
        <v>5</v>
      </c>
      <c r="C350" s="1">
        <v>33389</v>
      </c>
      <c r="D350">
        <v>7316.7999999999993</v>
      </c>
    </row>
    <row r="351" spans="1:4" x14ac:dyDescent="0.25">
      <c r="A351" t="s">
        <v>5</v>
      </c>
      <c r="B351" t="s">
        <v>5</v>
      </c>
      <c r="C351" s="1">
        <v>33755</v>
      </c>
      <c r="D351">
        <v>5159.0999999999995</v>
      </c>
    </row>
    <row r="352" spans="1:4" x14ac:dyDescent="0.25">
      <c r="A352" t="s">
        <v>5</v>
      </c>
      <c r="B352" t="s">
        <v>5</v>
      </c>
      <c r="C352" s="1">
        <v>34120</v>
      </c>
      <c r="D352">
        <v>7698.5999999999995</v>
      </c>
    </row>
    <row r="353" spans="1:4" x14ac:dyDescent="0.25">
      <c r="A353" t="s">
        <v>5</v>
      </c>
      <c r="B353" t="s">
        <v>5</v>
      </c>
      <c r="C353" s="1">
        <v>34485</v>
      </c>
      <c r="D353">
        <v>9168</v>
      </c>
    </row>
    <row r="354" spans="1:4" x14ac:dyDescent="0.25">
      <c r="A354" t="s">
        <v>5</v>
      </c>
      <c r="B354" t="s">
        <v>5</v>
      </c>
      <c r="C354" s="1">
        <v>34850</v>
      </c>
      <c r="D354">
        <v>8897.3999999999978</v>
      </c>
    </row>
    <row r="355" spans="1:4" x14ac:dyDescent="0.25">
      <c r="A355" t="s">
        <v>5</v>
      </c>
      <c r="B355" t="s">
        <v>5</v>
      </c>
      <c r="C355" s="1">
        <v>35216</v>
      </c>
      <c r="D355">
        <v>11169.699999999999</v>
      </c>
    </row>
    <row r="356" spans="1:4" x14ac:dyDescent="0.25">
      <c r="A356" t="s">
        <v>5</v>
      </c>
      <c r="B356" t="s">
        <v>5</v>
      </c>
      <c r="C356" s="1">
        <v>35581</v>
      </c>
      <c r="D356">
        <v>8218.1</v>
      </c>
    </row>
    <row r="357" spans="1:4" x14ac:dyDescent="0.25">
      <c r="A357" t="s">
        <v>5</v>
      </c>
      <c r="B357" t="s">
        <v>5</v>
      </c>
      <c r="C357" s="1">
        <v>35946</v>
      </c>
      <c r="D357">
        <v>5492.5000000000009</v>
      </c>
    </row>
    <row r="358" spans="1:4" x14ac:dyDescent="0.25">
      <c r="A358" t="s">
        <v>5</v>
      </c>
      <c r="B358" t="s">
        <v>5</v>
      </c>
      <c r="C358" s="1">
        <v>36311</v>
      </c>
      <c r="D358">
        <v>8209.5</v>
      </c>
    </row>
    <row r="359" spans="1:4" x14ac:dyDescent="0.25">
      <c r="A359" t="s">
        <v>5</v>
      </c>
      <c r="B359" t="s">
        <v>5</v>
      </c>
      <c r="C359" s="1">
        <v>36677</v>
      </c>
      <c r="D359">
        <v>7891.4</v>
      </c>
    </row>
    <row r="360" spans="1:4" x14ac:dyDescent="0.25">
      <c r="A360" t="s">
        <v>5</v>
      </c>
      <c r="B360" t="s">
        <v>5</v>
      </c>
      <c r="C360" s="1">
        <v>37042</v>
      </c>
      <c r="D360">
        <v>6071.1000000000013</v>
      </c>
    </row>
    <row r="361" spans="1:4" x14ac:dyDescent="0.25">
      <c r="A361" t="s">
        <v>5</v>
      </c>
      <c r="B361" t="s">
        <v>5</v>
      </c>
      <c r="C361" s="1">
        <v>37407</v>
      </c>
      <c r="D361">
        <v>8964.4999999999982</v>
      </c>
    </row>
    <row r="362" spans="1:4" x14ac:dyDescent="0.25">
      <c r="A362" t="s">
        <v>5</v>
      </c>
      <c r="B362" t="s">
        <v>5</v>
      </c>
      <c r="C362" s="1">
        <v>37772</v>
      </c>
      <c r="D362">
        <v>6945.1</v>
      </c>
    </row>
    <row r="363" spans="1:4" x14ac:dyDescent="0.25">
      <c r="A363" t="s">
        <v>6</v>
      </c>
      <c r="B363" t="s">
        <v>6</v>
      </c>
      <c r="C363" s="1">
        <v>24623</v>
      </c>
      <c r="D363">
        <v>11188</v>
      </c>
    </row>
    <row r="364" spans="1:4" x14ac:dyDescent="0.25">
      <c r="A364" t="s">
        <v>6</v>
      </c>
      <c r="B364" t="s">
        <v>6</v>
      </c>
      <c r="C364" s="1">
        <v>24989</v>
      </c>
      <c r="D364">
        <v>12509.9</v>
      </c>
    </row>
    <row r="365" spans="1:4" x14ac:dyDescent="0.25">
      <c r="A365" t="s">
        <v>6</v>
      </c>
      <c r="B365" t="s">
        <v>6</v>
      </c>
      <c r="C365" s="1">
        <v>25354</v>
      </c>
      <c r="D365">
        <v>12143.7</v>
      </c>
    </row>
    <row r="366" spans="1:4" x14ac:dyDescent="0.25">
      <c r="A366" t="s">
        <v>6</v>
      </c>
      <c r="B366" t="s">
        <v>6</v>
      </c>
      <c r="C366" s="1">
        <v>25719</v>
      </c>
      <c r="D366">
        <v>13004.300000000001</v>
      </c>
    </row>
    <row r="367" spans="1:4" x14ac:dyDescent="0.25">
      <c r="A367" t="s">
        <v>6</v>
      </c>
      <c r="B367" t="s">
        <v>6</v>
      </c>
      <c r="C367" s="1">
        <v>26084</v>
      </c>
      <c r="D367">
        <v>13235.7</v>
      </c>
    </row>
    <row r="368" spans="1:4" x14ac:dyDescent="0.25">
      <c r="A368" t="s">
        <v>6</v>
      </c>
      <c r="B368" t="s">
        <v>6</v>
      </c>
      <c r="C368" s="1">
        <v>26450</v>
      </c>
      <c r="D368">
        <v>12779.7</v>
      </c>
    </row>
    <row r="369" spans="1:4" x14ac:dyDescent="0.25">
      <c r="A369" t="s">
        <v>6</v>
      </c>
      <c r="B369" t="s">
        <v>6</v>
      </c>
      <c r="C369" s="1">
        <v>26815</v>
      </c>
      <c r="D369">
        <v>11286.300000000001</v>
      </c>
    </row>
    <row r="370" spans="1:4" x14ac:dyDescent="0.25">
      <c r="A370" t="s">
        <v>6</v>
      </c>
      <c r="B370" t="s">
        <v>6</v>
      </c>
      <c r="C370" s="1">
        <v>27180</v>
      </c>
      <c r="D370">
        <v>12724.6</v>
      </c>
    </row>
    <row r="371" spans="1:4" x14ac:dyDescent="0.25">
      <c r="A371" t="s">
        <v>6</v>
      </c>
      <c r="B371" t="s">
        <v>6</v>
      </c>
      <c r="C371" s="1">
        <v>27545</v>
      </c>
      <c r="D371">
        <v>11043.300000000003</v>
      </c>
    </row>
    <row r="372" spans="1:4" x14ac:dyDescent="0.25">
      <c r="A372" t="s">
        <v>6</v>
      </c>
      <c r="B372" t="s">
        <v>6</v>
      </c>
      <c r="C372" s="1">
        <v>27911</v>
      </c>
      <c r="D372">
        <v>8473.9000000000015</v>
      </c>
    </row>
    <row r="373" spans="1:4" x14ac:dyDescent="0.25">
      <c r="A373" t="s">
        <v>6</v>
      </c>
      <c r="B373" t="s">
        <v>6</v>
      </c>
      <c r="C373" s="1">
        <v>28276</v>
      </c>
      <c r="D373">
        <v>9008.1999999999989</v>
      </c>
    </row>
    <row r="374" spans="1:4" x14ac:dyDescent="0.25">
      <c r="A374" t="s">
        <v>6</v>
      </c>
      <c r="B374" t="s">
        <v>6</v>
      </c>
      <c r="C374" s="1">
        <v>28641</v>
      </c>
      <c r="D374">
        <v>11349.899999999998</v>
      </c>
    </row>
    <row r="375" spans="1:4" x14ac:dyDescent="0.25">
      <c r="A375" t="s">
        <v>6</v>
      </c>
      <c r="B375" t="s">
        <v>6</v>
      </c>
      <c r="C375" s="1">
        <v>29006</v>
      </c>
      <c r="D375">
        <v>12173.1</v>
      </c>
    </row>
    <row r="376" spans="1:4" x14ac:dyDescent="0.25">
      <c r="A376" t="s">
        <v>6</v>
      </c>
      <c r="B376" t="s">
        <v>6</v>
      </c>
      <c r="C376" s="1">
        <v>29372</v>
      </c>
      <c r="D376">
        <v>13491.8</v>
      </c>
    </row>
    <row r="377" spans="1:4" x14ac:dyDescent="0.25">
      <c r="A377" t="s">
        <v>6</v>
      </c>
      <c r="B377" t="s">
        <v>6</v>
      </c>
      <c r="C377" s="1">
        <v>29737</v>
      </c>
      <c r="D377">
        <v>8765.6999999999989</v>
      </c>
    </row>
    <row r="378" spans="1:4" x14ac:dyDescent="0.25">
      <c r="A378" t="s">
        <v>6</v>
      </c>
      <c r="B378" t="s">
        <v>6</v>
      </c>
      <c r="C378" s="1">
        <v>30102</v>
      </c>
      <c r="D378">
        <v>11183</v>
      </c>
    </row>
    <row r="379" spans="1:4" x14ac:dyDescent="0.25">
      <c r="A379" t="s">
        <v>6</v>
      </c>
      <c r="B379" t="s">
        <v>6</v>
      </c>
      <c r="C379" s="1">
        <v>30833</v>
      </c>
      <c r="D379">
        <v>11420</v>
      </c>
    </row>
    <row r="380" spans="1:4" x14ac:dyDescent="0.25">
      <c r="A380" t="s">
        <v>6</v>
      </c>
      <c r="B380" t="s">
        <v>6</v>
      </c>
      <c r="C380" s="1">
        <v>31198</v>
      </c>
      <c r="D380">
        <v>12955.000000000002</v>
      </c>
    </row>
    <row r="381" spans="1:4" x14ac:dyDescent="0.25">
      <c r="A381" t="s">
        <v>6</v>
      </c>
      <c r="B381" t="s">
        <v>6</v>
      </c>
      <c r="C381" s="1">
        <v>31563</v>
      </c>
      <c r="D381">
        <v>15044.000000000002</v>
      </c>
    </row>
    <row r="382" spans="1:4" x14ac:dyDescent="0.25">
      <c r="A382" t="s">
        <v>6</v>
      </c>
      <c r="B382" t="s">
        <v>6</v>
      </c>
      <c r="C382" s="1">
        <v>31928</v>
      </c>
      <c r="D382">
        <v>12018.199999999999</v>
      </c>
    </row>
    <row r="383" spans="1:4" x14ac:dyDescent="0.25">
      <c r="A383" t="s">
        <v>6</v>
      </c>
      <c r="B383" t="s">
        <v>6</v>
      </c>
      <c r="C383" s="1">
        <v>32294</v>
      </c>
      <c r="D383">
        <v>11982.699999999999</v>
      </c>
    </row>
    <row r="384" spans="1:4" x14ac:dyDescent="0.25">
      <c r="A384" t="s">
        <v>6</v>
      </c>
      <c r="B384" t="s">
        <v>6</v>
      </c>
      <c r="C384" s="1">
        <v>32659</v>
      </c>
      <c r="D384">
        <v>11326.4</v>
      </c>
    </row>
    <row r="385" spans="1:4" x14ac:dyDescent="0.25">
      <c r="A385" t="s">
        <v>6</v>
      </c>
      <c r="B385" t="s">
        <v>6</v>
      </c>
      <c r="C385" s="1">
        <v>33024</v>
      </c>
      <c r="D385">
        <v>13461.6</v>
      </c>
    </row>
    <row r="386" spans="1:4" x14ac:dyDescent="0.25">
      <c r="A386" t="s">
        <v>6</v>
      </c>
      <c r="B386" t="s">
        <v>6</v>
      </c>
      <c r="C386" s="1">
        <v>33389</v>
      </c>
      <c r="D386">
        <v>14415.9</v>
      </c>
    </row>
    <row r="387" spans="1:4" x14ac:dyDescent="0.25">
      <c r="A387" t="s">
        <v>6</v>
      </c>
      <c r="B387" t="s">
        <v>6</v>
      </c>
      <c r="C387" s="1">
        <v>33755</v>
      </c>
      <c r="D387">
        <v>11453</v>
      </c>
    </row>
    <row r="388" spans="1:4" x14ac:dyDescent="0.25">
      <c r="A388" t="s">
        <v>6</v>
      </c>
      <c r="B388" t="s">
        <v>6</v>
      </c>
      <c r="C388" s="1">
        <v>34120</v>
      </c>
      <c r="D388">
        <v>12294.2</v>
      </c>
    </row>
    <row r="389" spans="1:4" x14ac:dyDescent="0.25">
      <c r="A389" t="s">
        <v>6</v>
      </c>
      <c r="B389" t="s">
        <v>6</v>
      </c>
      <c r="C389" s="1">
        <v>34485</v>
      </c>
      <c r="D389">
        <v>12840.599999999999</v>
      </c>
    </row>
    <row r="390" spans="1:4" x14ac:dyDescent="0.25">
      <c r="A390" t="s">
        <v>6</v>
      </c>
      <c r="B390" t="s">
        <v>6</v>
      </c>
      <c r="C390" s="1">
        <v>34850</v>
      </c>
      <c r="D390">
        <v>15048.1</v>
      </c>
    </row>
    <row r="391" spans="1:4" x14ac:dyDescent="0.25">
      <c r="A391" t="s">
        <v>6</v>
      </c>
      <c r="B391" t="s">
        <v>6</v>
      </c>
      <c r="C391" s="1">
        <v>35216</v>
      </c>
      <c r="D391">
        <v>15195.999999999998</v>
      </c>
    </row>
    <row r="392" spans="1:4" x14ac:dyDescent="0.25">
      <c r="A392" t="s">
        <v>6</v>
      </c>
      <c r="B392" t="s">
        <v>6</v>
      </c>
      <c r="C392" s="1">
        <v>35581</v>
      </c>
      <c r="D392">
        <v>11587.4</v>
      </c>
    </row>
    <row r="393" spans="1:4" x14ac:dyDescent="0.25">
      <c r="A393" t="s">
        <v>6</v>
      </c>
      <c r="B393" t="s">
        <v>6</v>
      </c>
      <c r="C393" s="1">
        <v>35946</v>
      </c>
      <c r="D393">
        <v>11101.800000000001</v>
      </c>
    </row>
    <row r="394" spans="1:4" x14ac:dyDescent="0.25">
      <c r="A394" t="s">
        <v>6</v>
      </c>
      <c r="B394" t="s">
        <v>6</v>
      </c>
      <c r="C394" s="1">
        <v>36311</v>
      </c>
      <c r="D394">
        <v>15560.4</v>
      </c>
    </row>
    <row r="395" spans="1:4" x14ac:dyDescent="0.25">
      <c r="A395" t="s">
        <v>6</v>
      </c>
      <c r="B395" t="s">
        <v>6</v>
      </c>
      <c r="C395" s="1">
        <v>36677</v>
      </c>
      <c r="D395">
        <v>12861.4</v>
      </c>
    </row>
    <row r="396" spans="1:4" x14ac:dyDescent="0.25">
      <c r="A396" t="s">
        <v>6</v>
      </c>
      <c r="B396" t="s">
        <v>6</v>
      </c>
      <c r="C396" s="1">
        <v>37042</v>
      </c>
      <c r="D396">
        <v>11683.8</v>
      </c>
    </row>
    <row r="397" spans="1:4" x14ac:dyDescent="0.25">
      <c r="A397" t="s">
        <v>6</v>
      </c>
      <c r="B397" t="s">
        <v>6</v>
      </c>
      <c r="C397" s="1">
        <v>37407</v>
      </c>
      <c r="D397">
        <v>11915.9</v>
      </c>
    </row>
    <row r="398" spans="1:4" x14ac:dyDescent="0.25">
      <c r="A398" t="s">
        <v>6</v>
      </c>
      <c r="B398" t="s">
        <v>6</v>
      </c>
      <c r="C398" s="1">
        <v>37772</v>
      </c>
      <c r="D398">
        <v>11039.099999999999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051"/>
  <sheetViews>
    <sheetView workbookViewId="0">
      <pane ySplit="1" topLeftCell="A8331" activePane="bottomLeft" state="frozen"/>
      <selection pane="bottomLeft" activeCell="A8331" sqref="A8331"/>
    </sheetView>
  </sheetViews>
  <sheetFormatPr defaultColWidth="9.140625" defaultRowHeight="15" x14ac:dyDescent="0.25"/>
  <cols>
    <col min="1" max="1" width="37.5703125" customWidth="1"/>
    <col min="2" max="2" width="25.28515625" customWidth="1"/>
    <col min="3" max="3" width="10.7109375" bestFit="1" customWidth="1"/>
    <col min="4" max="5" width="18.85546875" bestFit="1" customWidth="1"/>
    <col min="6" max="6" width="19.5703125" customWidth="1"/>
  </cols>
  <sheetData>
    <row r="1" spans="1:7" x14ac:dyDescent="0.25">
      <c r="A1" t="s">
        <v>1</v>
      </c>
      <c r="B1" t="s">
        <v>59</v>
      </c>
      <c r="C1" t="s">
        <v>0</v>
      </c>
      <c r="D1" t="s">
        <v>14</v>
      </c>
      <c r="E1" t="s">
        <v>3</v>
      </c>
      <c r="F1" t="s">
        <v>18</v>
      </c>
    </row>
    <row r="2" spans="1:7" x14ac:dyDescent="0.25">
      <c r="A2" t="s">
        <v>196</v>
      </c>
      <c r="B2" t="s">
        <v>158</v>
      </c>
      <c r="C2" s="1">
        <v>27559</v>
      </c>
      <c r="D2">
        <v>0</v>
      </c>
    </row>
    <row r="3" spans="1:7" x14ac:dyDescent="0.25">
      <c r="A3" t="s">
        <v>196</v>
      </c>
      <c r="B3" t="s">
        <v>158</v>
      </c>
      <c r="C3" s="1">
        <v>27573</v>
      </c>
      <c r="D3">
        <v>0</v>
      </c>
      <c r="G3" t="s">
        <v>192</v>
      </c>
    </row>
    <row r="4" spans="1:7" x14ac:dyDescent="0.25">
      <c r="A4" t="s">
        <v>196</v>
      </c>
      <c r="B4" t="s">
        <v>158</v>
      </c>
      <c r="C4" s="1">
        <v>27587</v>
      </c>
      <c r="D4">
        <v>0</v>
      </c>
    </row>
    <row r="5" spans="1:7" x14ac:dyDescent="0.25">
      <c r="A5" t="s">
        <v>196</v>
      </c>
      <c r="B5" t="s">
        <v>158</v>
      </c>
      <c r="C5" s="1">
        <v>27601</v>
      </c>
      <c r="D5">
        <v>0</v>
      </c>
    </row>
    <row r="6" spans="1:7" x14ac:dyDescent="0.25">
      <c r="A6" t="s">
        <v>196</v>
      </c>
      <c r="B6" t="s">
        <v>158</v>
      </c>
      <c r="C6" s="1">
        <v>27615</v>
      </c>
      <c r="D6">
        <v>0</v>
      </c>
    </row>
    <row r="7" spans="1:7" x14ac:dyDescent="0.25">
      <c r="A7" t="s">
        <v>196</v>
      </c>
      <c r="B7" t="s">
        <v>158</v>
      </c>
      <c r="C7" s="1">
        <v>27629</v>
      </c>
      <c r="D7">
        <v>0</v>
      </c>
    </row>
    <row r="8" spans="1:7" x14ac:dyDescent="0.25">
      <c r="A8" t="s">
        <v>196</v>
      </c>
      <c r="B8" t="s">
        <v>158</v>
      </c>
      <c r="C8" s="1">
        <v>27643</v>
      </c>
      <c r="D8">
        <v>0</v>
      </c>
    </row>
    <row r="9" spans="1:7" x14ac:dyDescent="0.25">
      <c r="A9" t="s">
        <v>196</v>
      </c>
      <c r="B9" t="s">
        <v>158</v>
      </c>
      <c r="C9" s="1">
        <v>27657</v>
      </c>
      <c r="D9">
        <v>12.6</v>
      </c>
    </row>
    <row r="10" spans="1:7" x14ac:dyDescent="0.25">
      <c r="A10" t="s">
        <v>196</v>
      </c>
      <c r="B10" t="s">
        <v>158</v>
      </c>
      <c r="C10" s="1">
        <v>27671</v>
      </c>
      <c r="D10">
        <v>26.2</v>
      </c>
    </row>
    <row r="11" spans="1:7" x14ac:dyDescent="0.25">
      <c r="A11" t="s">
        <v>196</v>
      </c>
      <c r="B11" t="s">
        <v>158</v>
      </c>
      <c r="C11" s="1">
        <v>27685</v>
      </c>
      <c r="D11">
        <v>36.200000000000003</v>
      </c>
    </row>
    <row r="12" spans="1:7" x14ac:dyDescent="0.25">
      <c r="A12" t="s">
        <v>196</v>
      </c>
      <c r="B12" t="s">
        <v>158</v>
      </c>
      <c r="C12" s="1">
        <v>27699</v>
      </c>
      <c r="D12">
        <v>60.5</v>
      </c>
    </row>
    <row r="13" spans="1:7" x14ac:dyDescent="0.25">
      <c r="A13" t="s">
        <v>196</v>
      </c>
      <c r="B13" t="s">
        <v>158</v>
      </c>
      <c r="C13" s="1">
        <v>27713</v>
      </c>
      <c r="D13">
        <v>92.4</v>
      </c>
    </row>
    <row r="14" spans="1:7" x14ac:dyDescent="0.25">
      <c r="A14" t="s">
        <v>196</v>
      </c>
      <c r="B14" t="s">
        <v>158</v>
      </c>
      <c r="C14" s="1">
        <v>27728</v>
      </c>
      <c r="D14">
        <v>39</v>
      </c>
    </row>
    <row r="15" spans="1:7" x14ac:dyDescent="0.25">
      <c r="A15" t="s">
        <v>196</v>
      </c>
      <c r="B15" t="s">
        <v>158</v>
      </c>
      <c r="C15" s="1">
        <v>27742</v>
      </c>
      <c r="D15">
        <v>48.5</v>
      </c>
    </row>
    <row r="16" spans="1:7" x14ac:dyDescent="0.25">
      <c r="A16" t="s">
        <v>196</v>
      </c>
      <c r="B16" t="s">
        <v>158</v>
      </c>
      <c r="C16" s="1">
        <v>27756</v>
      </c>
      <c r="D16">
        <v>66.599999999999994</v>
      </c>
    </row>
    <row r="17" spans="1:4" x14ac:dyDescent="0.25">
      <c r="A17" t="s">
        <v>196</v>
      </c>
      <c r="B17" t="s">
        <v>158</v>
      </c>
      <c r="C17" s="1">
        <v>27770</v>
      </c>
      <c r="D17">
        <v>65.2</v>
      </c>
    </row>
    <row r="18" spans="1:4" x14ac:dyDescent="0.25">
      <c r="A18" t="s">
        <v>196</v>
      </c>
      <c r="B18" t="s">
        <v>158</v>
      </c>
      <c r="C18" s="1">
        <v>27784</v>
      </c>
      <c r="D18">
        <v>47.2</v>
      </c>
    </row>
    <row r="19" spans="1:4" x14ac:dyDescent="0.25">
      <c r="A19" t="s">
        <v>196</v>
      </c>
      <c r="B19" t="s">
        <v>158</v>
      </c>
      <c r="C19" s="1">
        <v>27798</v>
      </c>
      <c r="D19">
        <v>42.8</v>
      </c>
    </row>
    <row r="20" spans="1:4" x14ac:dyDescent="0.25">
      <c r="A20" t="s">
        <v>196</v>
      </c>
      <c r="B20" t="s">
        <v>158</v>
      </c>
      <c r="C20" s="1">
        <v>27812</v>
      </c>
      <c r="D20">
        <v>64.900000000000006</v>
      </c>
    </row>
    <row r="21" spans="1:4" x14ac:dyDescent="0.25">
      <c r="A21" t="s">
        <v>196</v>
      </c>
      <c r="B21" t="s">
        <v>158</v>
      </c>
      <c r="C21" s="1">
        <v>27827</v>
      </c>
      <c r="D21">
        <v>42.8</v>
      </c>
    </row>
    <row r="22" spans="1:4" x14ac:dyDescent="0.25">
      <c r="A22" t="s">
        <v>196</v>
      </c>
      <c r="B22" t="s">
        <v>158</v>
      </c>
      <c r="C22" s="1">
        <v>27841</v>
      </c>
      <c r="D22">
        <v>45.4</v>
      </c>
    </row>
    <row r="23" spans="1:4" x14ac:dyDescent="0.25">
      <c r="A23" t="s">
        <v>196</v>
      </c>
      <c r="B23" t="s">
        <v>158</v>
      </c>
      <c r="C23" s="1">
        <v>27855</v>
      </c>
      <c r="D23">
        <v>35.9</v>
      </c>
    </row>
    <row r="24" spans="1:4" x14ac:dyDescent="0.25">
      <c r="A24" t="s">
        <v>196</v>
      </c>
      <c r="B24" t="s">
        <v>158</v>
      </c>
      <c r="C24" s="1">
        <v>27869</v>
      </c>
      <c r="D24">
        <v>22.1</v>
      </c>
    </row>
    <row r="25" spans="1:4" x14ac:dyDescent="0.25">
      <c r="A25" t="s">
        <v>196</v>
      </c>
      <c r="B25" t="s">
        <v>158</v>
      </c>
      <c r="C25" s="1">
        <v>27883</v>
      </c>
      <c r="D25">
        <v>16.7</v>
      </c>
    </row>
    <row r="26" spans="1:4" x14ac:dyDescent="0.25">
      <c r="A26" t="s">
        <v>196</v>
      </c>
      <c r="B26" t="s">
        <v>158</v>
      </c>
      <c r="C26" s="1">
        <v>27897</v>
      </c>
      <c r="D26">
        <v>7</v>
      </c>
    </row>
    <row r="27" spans="1:4" x14ac:dyDescent="0.25">
      <c r="A27" t="s">
        <v>196</v>
      </c>
      <c r="B27" t="s">
        <v>158</v>
      </c>
      <c r="C27" s="1">
        <v>27911</v>
      </c>
      <c r="D27">
        <v>0</v>
      </c>
    </row>
    <row r="28" spans="1:4" x14ac:dyDescent="0.25">
      <c r="A28" t="s">
        <v>196</v>
      </c>
      <c r="B28" t="s">
        <v>158</v>
      </c>
      <c r="C28" s="1">
        <v>27925</v>
      </c>
      <c r="D28">
        <v>0</v>
      </c>
    </row>
    <row r="29" spans="1:4" x14ac:dyDescent="0.25">
      <c r="A29" t="s">
        <v>196</v>
      </c>
      <c r="B29" t="s">
        <v>158</v>
      </c>
      <c r="C29" s="1">
        <v>27939</v>
      </c>
      <c r="D29">
        <v>0</v>
      </c>
    </row>
    <row r="30" spans="1:4" x14ac:dyDescent="0.25">
      <c r="A30" t="s">
        <v>196</v>
      </c>
      <c r="B30" t="s">
        <v>158</v>
      </c>
      <c r="C30" s="1">
        <v>27953</v>
      </c>
      <c r="D30">
        <v>0</v>
      </c>
    </row>
    <row r="31" spans="1:4" x14ac:dyDescent="0.25">
      <c r="A31" t="s">
        <v>196</v>
      </c>
      <c r="B31" t="s">
        <v>158</v>
      </c>
      <c r="C31" s="1">
        <v>27967</v>
      </c>
      <c r="D31">
        <v>0</v>
      </c>
    </row>
    <row r="32" spans="1:4" x14ac:dyDescent="0.25">
      <c r="A32" t="s">
        <v>196</v>
      </c>
      <c r="B32" t="s">
        <v>158</v>
      </c>
      <c r="C32" s="1">
        <v>27981</v>
      </c>
      <c r="D32">
        <v>0</v>
      </c>
    </row>
    <row r="33" spans="1:4" x14ac:dyDescent="0.25">
      <c r="A33" t="s">
        <v>196</v>
      </c>
      <c r="B33" t="s">
        <v>158</v>
      </c>
      <c r="C33" s="1">
        <v>27995</v>
      </c>
      <c r="D33">
        <v>0</v>
      </c>
    </row>
    <row r="34" spans="1:4" x14ac:dyDescent="0.25">
      <c r="A34" t="s">
        <v>196</v>
      </c>
      <c r="B34" t="s">
        <v>158</v>
      </c>
      <c r="C34" s="1">
        <v>28009</v>
      </c>
      <c r="D34">
        <v>0</v>
      </c>
    </row>
    <row r="35" spans="1:4" x14ac:dyDescent="0.25">
      <c r="A35" t="s">
        <v>196</v>
      </c>
      <c r="B35" t="s">
        <v>158</v>
      </c>
      <c r="C35" s="1">
        <v>28023</v>
      </c>
      <c r="D35">
        <v>12.6</v>
      </c>
    </row>
    <row r="36" spans="1:4" x14ac:dyDescent="0.25">
      <c r="A36" t="s">
        <v>196</v>
      </c>
      <c r="B36" t="s">
        <v>158</v>
      </c>
      <c r="C36" s="1">
        <v>28037</v>
      </c>
      <c r="D36">
        <v>26.2</v>
      </c>
    </row>
    <row r="37" spans="1:4" x14ac:dyDescent="0.25">
      <c r="A37" t="s">
        <v>196</v>
      </c>
      <c r="B37" t="s">
        <v>158</v>
      </c>
      <c r="C37" s="1">
        <v>28051</v>
      </c>
      <c r="D37">
        <v>36.200000000000003</v>
      </c>
    </row>
    <row r="38" spans="1:4" x14ac:dyDescent="0.25">
      <c r="A38" t="s">
        <v>196</v>
      </c>
      <c r="B38" t="s">
        <v>158</v>
      </c>
      <c r="C38" s="1">
        <v>28065</v>
      </c>
      <c r="D38">
        <v>60.5</v>
      </c>
    </row>
    <row r="39" spans="1:4" x14ac:dyDescent="0.25">
      <c r="A39" t="s">
        <v>196</v>
      </c>
      <c r="B39" t="s">
        <v>158</v>
      </c>
      <c r="C39" s="1">
        <v>28079</v>
      </c>
      <c r="D39">
        <v>92.4</v>
      </c>
    </row>
    <row r="40" spans="1:4" x14ac:dyDescent="0.25">
      <c r="A40" t="s">
        <v>196</v>
      </c>
      <c r="B40" t="s">
        <v>158</v>
      </c>
      <c r="C40" s="1">
        <v>28094</v>
      </c>
      <c r="D40">
        <v>39</v>
      </c>
    </row>
    <row r="41" spans="1:4" x14ac:dyDescent="0.25">
      <c r="A41" t="s">
        <v>196</v>
      </c>
      <c r="B41" t="s">
        <v>158</v>
      </c>
      <c r="C41" s="1">
        <v>28108</v>
      </c>
      <c r="D41">
        <v>48.5</v>
      </c>
    </row>
    <row r="42" spans="1:4" x14ac:dyDescent="0.25">
      <c r="A42" t="s">
        <v>196</v>
      </c>
      <c r="B42" t="s">
        <v>158</v>
      </c>
      <c r="C42" s="1">
        <v>28122</v>
      </c>
      <c r="D42">
        <v>66.599999999999994</v>
      </c>
    </row>
    <row r="43" spans="1:4" x14ac:dyDescent="0.25">
      <c r="A43" t="s">
        <v>196</v>
      </c>
      <c r="B43" t="s">
        <v>158</v>
      </c>
      <c r="C43" s="1">
        <v>28136</v>
      </c>
      <c r="D43">
        <v>65.2</v>
      </c>
    </row>
    <row r="44" spans="1:4" x14ac:dyDescent="0.25">
      <c r="A44" t="s">
        <v>196</v>
      </c>
      <c r="B44" t="s">
        <v>158</v>
      </c>
      <c r="C44" s="1">
        <v>28150</v>
      </c>
      <c r="D44">
        <v>47.2</v>
      </c>
    </row>
    <row r="45" spans="1:4" x14ac:dyDescent="0.25">
      <c r="A45" t="s">
        <v>196</v>
      </c>
      <c r="B45" t="s">
        <v>158</v>
      </c>
      <c r="C45" s="1">
        <v>28164</v>
      </c>
      <c r="D45">
        <v>42.8</v>
      </c>
    </row>
    <row r="46" spans="1:4" x14ac:dyDescent="0.25">
      <c r="A46" t="s">
        <v>196</v>
      </c>
      <c r="B46" t="s">
        <v>158</v>
      </c>
      <c r="C46" s="1">
        <v>28178</v>
      </c>
      <c r="D46">
        <v>64.900000000000006</v>
      </c>
    </row>
    <row r="47" spans="1:4" x14ac:dyDescent="0.25">
      <c r="A47" t="s">
        <v>196</v>
      </c>
      <c r="B47" t="s">
        <v>158</v>
      </c>
      <c r="C47" s="1">
        <v>28192</v>
      </c>
      <c r="D47">
        <v>42.8</v>
      </c>
    </row>
    <row r="48" spans="1:4" x14ac:dyDescent="0.25">
      <c r="A48" t="s">
        <v>196</v>
      </c>
      <c r="B48" t="s">
        <v>158</v>
      </c>
      <c r="C48" s="1">
        <v>28206</v>
      </c>
      <c r="D48">
        <v>45.4</v>
      </c>
    </row>
    <row r="49" spans="1:4" x14ac:dyDescent="0.25">
      <c r="A49" t="s">
        <v>196</v>
      </c>
      <c r="B49" t="s">
        <v>158</v>
      </c>
      <c r="C49" s="1">
        <v>28220</v>
      </c>
      <c r="D49">
        <v>35.9</v>
      </c>
    </row>
    <row r="50" spans="1:4" x14ac:dyDescent="0.25">
      <c r="A50" t="s">
        <v>196</v>
      </c>
      <c r="B50" t="s">
        <v>158</v>
      </c>
      <c r="C50" s="1">
        <v>28234</v>
      </c>
      <c r="D50">
        <v>22.1</v>
      </c>
    </row>
    <row r="51" spans="1:4" x14ac:dyDescent="0.25">
      <c r="A51" t="s">
        <v>196</v>
      </c>
      <c r="B51" t="s">
        <v>158</v>
      </c>
      <c r="C51" s="1">
        <v>28248</v>
      </c>
      <c r="D51">
        <v>16.7</v>
      </c>
    </row>
    <row r="52" spans="1:4" x14ac:dyDescent="0.25">
      <c r="A52" t="s">
        <v>196</v>
      </c>
      <c r="B52" t="s">
        <v>158</v>
      </c>
      <c r="C52" s="1">
        <v>28262</v>
      </c>
      <c r="D52">
        <v>7</v>
      </c>
    </row>
    <row r="53" spans="1:4" x14ac:dyDescent="0.25">
      <c r="A53" t="s">
        <v>196</v>
      </c>
      <c r="B53" t="s">
        <v>158</v>
      </c>
      <c r="C53" s="1">
        <v>28276</v>
      </c>
      <c r="D53">
        <v>0</v>
      </c>
    </row>
    <row r="54" spans="1:4" x14ac:dyDescent="0.25">
      <c r="A54" t="s">
        <v>196</v>
      </c>
      <c r="B54" t="s">
        <v>158</v>
      </c>
      <c r="C54" s="1">
        <v>28290</v>
      </c>
      <c r="D54">
        <v>0</v>
      </c>
    </row>
    <row r="55" spans="1:4" x14ac:dyDescent="0.25">
      <c r="A55" t="s">
        <v>196</v>
      </c>
      <c r="B55" t="s">
        <v>158</v>
      </c>
      <c r="C55" s="1">
        <v>28304</v>
      </c>
      <c r="D55">
        <v>0</v>
      </c>
    </row>
    <row r="56" spans="1:4" x14ac:dyDescent="0.25">
      <c r="A56" t="s">
        <v>196</v>
      </c>
      <c r="B56" t="s">
        <v>158</v>
      </c>
      <c r="C56" s="1">
        <v>28318</v>
      </c>
      <c r="D56">
        <v>0</v>
      </c>
    </row>
    <row r="57" spans="1:4" x14ac:dyDescent="0.25">
      <c r="A57" t="s">
        <v>196</v>
      </c>
      <c r="B57" t="s">
        <v>158</v>
      </c>
      <c r="C57" s="1">
        <v>28332</v>
      </c>
      <c r="D57">
        <v>0</v>
      </c>
    </row>
    <row r="58" spans="1:4" x14ac:dyDescent="0.25">
      <c r="A58" t="s">
        <v>196</v>
      </c>
      <c r="B58" t="s">
        <v>158</v>
      </c>
      <c r="C58" s="1">
        <v>28346</v>
      </c>
      <c r="D58">
        <v>0</v>
      </c>
    </row>
    <row r="59" spans="1:4" x14ac:dyDescent="0.25">
      <c r="A59" t="s">
        <v>196</v>
      </c>
      <c r="B59" t="s">
        <v>158</v>
      </c>
      <c r="C59" s="1">
        <v>28360</v>
      </c>
      <c r="D59">
        <v>0</v>
      </c>
    </row>
    <row r="60" spans="1:4" x14ac:dyDescent="0.25">
      <c r="A60" t="s">
        <v>196</v>
      </c>
      <c r="B60" t="s">
        <v>158</v>
      </c>
      <c r="C60" s="1">
        <v>28374</v>
      </c>
      <c r="D60">
        <v>0</v>
      </c>
    </row>
    <row r="61" spans="1:4" x14ac:dyDescent="0.25">
      <c r="A61" t="s">
        <v>196</v>
      </c>
      <c r="B61" t="s">
        <v>158</v>
      </c>
      <c r="C61" s="1">
        <v>28388</v>
      </c>
      <c r="D61">
        <v>12.6</v>
      </c>
    </row>
    <row r="62" spans="1:4" x14ac:dyDescent="0.25">
      <c r="A62" t="s">
        <v>196</v>
      </c>
      <c r="B62" t="s">
        <v>158</v>
      </c>
      <c r="C62" s="1">
        <v>28402</v>
      </c>
      <c r="D62">
        <v>26.2</v>
      </c>
    </row>
    <row r="63" spans="1:4" x14ac:dyDescent="0.25">
      <c r="A63" t="s">
        <v>196</v>
      </c>
      <c r="B63" t="s">
        <v>158</v>
      </c>
      <c r="C63" s="1">
        <v>28416</v>
      </c>
      <c r="D63">
        <v>36.200000000000003</v>
      </c>
    </row>
    <row r="64" spans="1:4" x14ac:dyDescent="0.25">
      <c r="A64" t="s">
        <v>196</v>
      </c>
      <c r="B64" t="s">
        <v>158</v>
      </c>
      <c r="C64" s="1">
        <v>28430</v>
      </c>
      <c r="D64">
        <v>60.5</v>
      </c>
    </row>
    <row r="65" spans="1:4" x14ac:dyDescent="0.25">
      <c r="A65" t="s">
        <v>196</v>
      </c>
      <c r="B65" t="s">
        <v>158</v>
      </c>
      <c r="C65" s="1">
        <v>28444</v>
      </c>
      <c r="D65">
        <v>92.4</v>
      </c>
    </row>
    <row r="66" spans="1:4" x14ac:dyDescent="0.25">
      <c r="A66" t="s">
        <v>196</v>
      </c>
      <c r="B66" t="s">
        <v>158</v>
      </c>
      <c r="C66" s="1">
        <v>28459</v>
      </c>
      <c r="D66">
        <v>39</v>
      </c>
    </row>
    <row r="67" spans="1:4" x14ac:dyDescent="0.25">
      <c r="A67" t="s">
        <v>196</v>
      </c>
      <c r="B67" t="s">
        <v>158</v>
      </c>
      <c r="C67" s="1">
        <v>28473</v>
      </c>
      <c r="D67">
        <v>48.5</v>
      </c>
    </row>
    <row r="68" spans="1:4" x14ac:dyDescent="0.25">
      <c r="A68" t="s">
        <v>196</v>
      </c>
      <c r="B68" t="s">
        <v>158</v>
      </c>
      <c r="C68" s="1">
        <v>28487</v>
      </c>
      <c r="D68">
        <v>66.599999999999994</v>
      </c>
    </row>
    <row r="69" spans="1:4" x14ac:dyDescent="0.25">
      <c r="A69" t="s">
        <v>196</v>
      </c>
      <c r="B69" t="s">
        <v>158</v>
      </c>
      <c r="C69" s="1">
        <v>28501</v>
      </c>
      <c r="D69">
        <v>65.2</v>
      </c>
    </row>
    <row r="70" spans="1:4" x14ac:dyDescent="0.25">
      <c r="A70" t="s">
        <v>196</v>
      </c>
      <c r="B70" t="s">
        <v>158</v>
      </c>
      <c r="C70" s="1">
        <v>28515</v>
      </c>
      <c r="D70">
        <v>47.2</v>
      </c>
    </row>
    <row r="71" spans="1:4" x14ac:dyDescent="0.25">
      <c r="A71" t="s">
        <v>196</v>
      </c>
      <c r="B71" t="s">
        <v>158</v>
      </c>
      <c r="C71" s="1">
        <v>28529</v>
      </c>
      <c r="D71">
        <v>42.8</v>
      </c>
    </row>
    <row r="72" spans="1:4" x14ac:dyDescent="0.25">
      <c r="A72" t="s">
        <v>196</v>
      </c>
      <c r="B72" t="s">
        <v>158</v>
      </c>
      <c r="C72" s="1">
        <v>28543</v>
      </c>
      <c r="D72">
        <v>64.900000000000006</v>
      </c>
    </row>
    <row r="73" spans="1:4" x14ac:dyDescent="0.25">
      <c r="A73" t="s">
        <v>196</v>
      </c>
      <c r="B73" t="s">
        <v>158</v>
      </c>
      <c r="C73" s="1">
        <v>28557</v>
      </c>
      <c r="D73">
        <v>42.8</v>
      </c>
    </row>
    <row r="74" spans="1:4" x14ac:dyDescent="0.25">
      <c r="A74" t="s">
        <v>196</v>
      </c>
      <c r="B74" t="s">
        <v>158</v>
      </c>
      <c r="C74" s="1">
        <v>28571</v>
      </c>
      <c r="D74">
        <v>45.4</v>
      </c>
    </row>
    <row r="75" spans="1:4" x14ac:dyDescent="0.25">
      <c r="A75" t="s">
        <v>196</v>
      </c>
      <c r="B75" t="s">
        <v>158</v>
      </c>
      <c r="C75" s="1">
        <v>28585</v>
      </c>
      <c r="D75">
        <v>35.9</v>
      </c>
    </row>
    <row r="76" spans="1:4" x14ac:dyDescent="0.25">
      <c r="A76" t="s">
        <v>196</v>
      </c>
      <c r="B76" t="s">
        <v>158</v>
      </c>
      <c r="C76" s="1">
        <v>28599</v>
      </c>
      <c r="D76">
        <v>22.1</v>
      </c>
    </row>
    <row r="77" spans="1:4" x14ac:dyDescent="0.25">
      <c r="A77" t="s">
        <v>196</v>
      </c>
      <c r="B77" t="s">
        <v>158</v>
      </c>
      <c r="C77" s="1">
        <v>28613</v>
      </c>
      <c r="D77">
        <v>16.7</v>
      </c>
    </row>
    <row r="78" spans="1:4" x14ac:dyDescent="0.25">
      <c r="A78" t="s">
        <v>196</v>
      </c>
      <c r="B78" t="s">
        <v>158</v>
      </c>
      <c r="C78" s="1">
        <v>28627</v>
      </c>
      <c r="D78">
        <v>7</v>
      </c>
    </row>
    <row r="79" spans="1:4" x14ac:dyDescent="0.25">
      <c r="A79" t="s">
        <v>196</v>
      </c>
      <c r="B79" t="s">
        <v>158</v>
      </c>
      <c r="C79" s="1">
        <v>28641</v>
      </c>
      <c r="D79">
        <v>0</v>
      </c>
    </row>
    <row r="80" spans="1:4" x14ac:dyDescent="0.25">
      <c r="A80" t="s">
        <v>196</v>
      </c>
      <c r="B80" t="s">
        <v>158</v>
      </c>
      <c r="C80" s="1">
        <v>28655</v>
      </c>
      <c r="D80">
        <v>0</v>
      </c>
    </row>
    <row r="81" spans="1:4" x14ac:dyDescent="0.25">
      <c r="A81" t="s">
        <v>196</v>
      </c>
      <c r="B81" t="s">
        <v>158</v>
      </c>
      <c r="C81" s="1">
        <v>28669</v>
      </c>
      <c r="D81">
        <v>0</v>
      </c>
    </row>
    <row r="82" spans="1:4" x14ac:dyDescent="0.25">
      <c r="A82" t="s">
        <v>196</v>
      </c>
      <c r="B82" t="s">
        <v>158</v>
      </c>
      <c r="C82" s="1">
        <v>28683</v>
      </c>
      <c r="D82">
        <v>0</v>
      </c>
    </row>
    <row r="83" spans="1:4" x14ac:dyDescent="0.25">
      <c r="A83" t="s">
        <v>196</v>
      </c>
      <c r="B83" t="s">
        <v>158</v>
      </c>
      <c r="C83" s="1">
        <v>28697</v>
      </c>
      <c r="D83">
        <v>0</v>
      </c>
    </row>
    <row r="84" spans="1:4" x14ac:dyDescent="0.25">
      <c r="A84" t="s">
        <v>196</v>
      </c>
      <c r="B84" t="s">
        <v>158</v>
      </c>
      <c r="C84" s="1">
        <v>28711</v>
      </c>
      <c r="D84">
        <v>0</v>
      </c>
    </row>
    <row r="85" spans="1:4" x14ac:dyDescent="0.25">
      <c r="A85" t="s">
        <v>196</v>
      </c>
      <c r="B85" t="s">
        <v>158</v>
      </c>
      <c r="C85" s="1">
        <v>28725</v>
      </c>
      <c r="D85">
        <v>0</v>
      </c>
    </row>
    <row r="86" spans="1:4" x14ac:dyDescent="0.25">
      <c r="A86" t="s">
        <v>196</v>
      </c>
      <c r="B86" t="s">
        <v>158</v>
      </c>
      <c r="C86" s="1">
        <v>28739</v>
      </c>
      <c r="D86">
        <v>0</v>
      </c>
    </row>
    <row r="87" spans="1:4" x14ac:dyDescent="0.25">
      <c r="A87" t="s">
        <v>196</v>
      </c>
      <c r="B87" t="s">
        <v>158</v>
      </c>
      <c r="C87" s="1">
        <v>28753</v>
      </c>
      <c r="D87">
        <v>12.6</v>
      </c>
    </row>
    <row r="88" spans="1:4" x14ac:dyDescent="0.25">
      <c r="A88" t="s">
        <v>196</v>
      </c>
      <c r="B88" t="s">
        <v>158</v>
      </c>
      <c r="C88" s="1">
        <v>28767</v>
      </c>
      <c r="D88">
        <v>26.2</v>
      </c>
    </row>
    <row r="89" spans="1:4" x14ac:dyDescent="0.25">
      <c r="A89" t="s">
        <v>196</v>
      </c>
      <c r="B89" t="s">
        <v>158</v>
      </c>
      <c r="C89" s="1">
        <v>28781</v>
      </c>
      <c r="D89">
        <v>36.200000000000003</v>
      </c>
    </row>
    <row r="90" spans="1:4" x14ac:dyDescent="0.25">
      <c r="A90" t="s">
        <v>196</v>
      </c>
      <c r="B90" t="s">
        <v>158</v>
      </c>
      <c r="C90" s="1">
        <v>28795</v>
      </c>
      <c r="D90">
        <v>60.5</v>
      </c>
    </row>
    <row r="91" spans="1:4" x14ac:dyDescent="0.25">
      <c r="A91" t="s">
        <v>196</v>
      </c>
      <c r="B91" t="s">
        <v>158</v>
      </c>
      <c r="C91" s="1">
        <v>28809</v>
      </c>
      <c r="D91">
        <v>92.4</v>
      </c>
    </row>
    <row r="92" spans="1:4" x14ac:dyDescent="0.25">
      <c r="A92" t="s">
        <v>196</v>
      </c>
      <c r="B92" t="s">
        <v>158</v>
      </c>
      <c r="C92" s="1">
        <v>28824</v>
      </c>
      <c r="D92">
        <v>39</v>
      </c>
    </row>
    <row r="93" spans="1:4" x14ac:dyDescent="0.25">
      <c r="A93" t="s">
        <v>196</v>
      </c>
      <c r="B93" t="s">
        <v>158</v>
      </c>
      <c r="C93" s="1">
        <v>28838</v>
      </c>
      <c r="D93">
        <v>48.5</v>
      </c>
    </row>
    <row r="94" spans="1:4" x14ac:dyDescent="0.25">
      <c r="A94" t="s">
        <v>196</v>
      </c>
      <c r="B94" t="s">
        <v>158</v>
      </c>
      <c r="C94" s="1">
        <v>28852</v>
      </c>
      <c r="D94">
        <v>66.599999999999994</v>
      </c>
    </row>
    <row r="95" spans="1:4" x14ac:dyDescent="0.25">
      <c r="A95" t="s">
        <v>196</v>
      </c>
      <c r="B95" t="s">
        <v>158</v>
      </c>
      <c r="C95" s="1">
        <v>28866</v>
      </c>
      <c r="D95">
        <v>65.2</v>
      </c>
    </row>
    <row r="96" spans="1:4" x14ac:dyDescent="0.25">
      <c r="A96" t="s">
        <v>196</v>
      </c>
      <c r="B96" t="s">
        <v>158</v>
      </c>
      <c r="C96" s="1">
        <v>28880</v>
      </c>
      <c r="D96">
        <v>47.2</v>
      </c>
    </row>
    <row r="97" spans="1:4" x14ac:dyDescent="0.25">
      <c r="A97" t="s">
        <v>196</v>
      </c>
      <c r="B97" t="s">
        <v>158</v>
      </c>
      <c r="C97" s="1">
        <v>28894</v>
      </c>
      <c r="D97">
        <v>42.8</v>
      </c>
    </row>
    <row r="98" spans="1:4" x14ac:dyDescent="0.25">
      <c r="A98" t="s">
        <v>196</v>
      </c>
      <c r="B98" t="s">
        <v>158</v>
      </c>
      <c r="C98" s="1">
        <v>28908</v>
      </c>
      <c r="D98">
        <v>64.900000000000006</v>
      </c>
    </row>
    <row r="99" spans="1:4" x14ac:dyDescent="0.25">
      <c r="A99" t="s">
        <v>196</v>
      </c>
      <c r="B99" t="s">
        <v>158</v>
      </c>
      <c r="C99" s="1">
        <v>28922</v>
      </c>
      <c r="D99">
        <v>42.8</v>
      </c>
    </row>
    <row r="100" spans="1:4" x14ac:dyDescent="0.25">
      <c r="A100" t="s">
        <v>196</v>
      </c>
      <c r="B100" t="s">
        <v>158</v>
      </c>
      <c r="C100" s="1">
        <v>28936</v>
      </c>
      <c r="D100">
        <v>45.4</v>
      </c>
    </row>
    <row r="101" spans="1:4" x14ac:dyDescent="0.25">
      <c r="A101" t="s">
        <v>196</v>
      </c>
      <c r="B101" t="s">
        <v>158</v>
      </c>
      <c r="C101" s="1">
        <v>28950</v>
      </c>
      <c r="D101">
        <v>35.9</v>
      </c>
    </row>
    <row r="102" spans="1:4" x14ac:dyDescent="0.25">
      <c r="A102" t="s">
        <v>196</v>
      </c>
      <c r="B102" t="s">
        <v>158</v>
      </c>
      <c r="C102" s="1">
        <v>28964</v>
      </c>
      <c r="D102">
        <v>22.1</v>
      </c>
    </row>
    <row r="103" spans="1:4" x14ac:dyDescent="0.25">
      <c r="A103" t="s">
        <v>196</v>
      </c>
      <c r="B103" t="s">
        <v>158</v>
      </c>
      <c r="C103" s="1">
        <v>28978</v>
      </c>
      <c r="D103">
        <v>16.7</v>
      </c>
    </row>
    <row r="104" spans="1:4" x14ac:dyDescent="0.25">
      <c r="A104" t="s">
        <v>196</v>
      </c>
      <c r="B104" t="s">
        <v>158</v>
      </c>
      <c r="C104" s="1">
        <v>28992</v>
      </c>
      <c r="D104">
        <v>7</v>
      </c>
    </row>
    <row r="105" spans="1:4" x14ac:dyDescent="0.25">
      <c r="A105" t="s">
        <v>196</v>
      </c>
      <c r="B105" t="s">
        <v>158</v>
      </c>
      <c r="C105" s="1">
        <v>29006</v>
      </c>
      <c r="D105">
        <v>0</v>
      </c>
    </row>
    <row r="106" spans="1:4" x14ac:dyDescent="0.25">
      <c r="A106" t="s">
        <v>196</v>
      </c>
      <c r="B106" t="s">
        <v>158</v>
      </c>
      <c r="C106" s="1">
        <v>29020</v>
      </c>
      <c r="D106">
        <v>0</v>
      </c>
    </row>
    <row r="107" spans="1:4" x14ac:dyDescent="0.25">
      <c r="A107" t="s">
        <v>196</v>
      </c>
      <c r="B107" t="s">
        <v>158</v>
      </c>
      <c r="C107" s="1">
        <v>29034</v>
      </c>
      <c r="D107">
        <v>0</v>
      </c>
    </row>
    <row r="108" spans="1:4" x14ac:dyDescent="0.25">
      <c r="A108" t="s">
        <v>196</v>
      </c>
      <c r="B108" t="s">
        <v>158</v>
      </c>
      <c r="C108" s="1">
        <v>29048</v>
      </c>
      <c r="D108">
        <v>0</v>
      </c>
    </row>
    <row r="109" spans="1:4" x14ac:dyDescent="0.25">
      <c r="A109" t="s">
        <v>196</v>
      </c>
      <c r="B109" t="s">
        <v>158</v>
      </c>
      <c r="C109" s="1">
        <v>29062</v>
      </c>
      <c r="D109">
        <v>0</v>
      </c>
    </row>
    <row r="110" spans="1:4" x14ac:dyDescent="0.25">
      <c r="A110" t="s">
        <v>196</v>
      </c>
      <c r="B110" t="s">
        <v>158</v>
      </c>
      <c r="C110" s="1">
        <v>29076</v>
      </c>
      <c r="D110">
        <v>0</v>
      </c>
    </row>
    <row r="111" spans="1:4" x14ac:dyDescent="0.25">
      <c r="A111" t="s">
        <v>196</v>
      </c>
      <c r="B111" t="s">
        <v>158</v>
      </c>
      <c r="C111" s="1">
        <v>29090</v>
      </c>
      <c r="D111">
        <v>0</v>
      </c>
    </row>
    <row r="112" spans="1:4" x14ac:dyDescent="0.25">
      <c r="A112" t="s">
        <v>196</v>
      </c>
      <c r="B112" t="s">
        <v>158</v>
      </c>
      <c r="C112" s="1">
        <v>29104</v>
      </c>
      <c r="D112">
        <v>0</v>
      </c>
    </row>
    <row r="113" spans="1:4" x14ac:dyDescent="0.25">
      <c r="A113" t="s">
        <v>196</v>
      </c>
      <c r="B113" t="s">
        <v>158</v>
      </c>
      <c r="C113" s="1">
        <v>29118</v>
      </c>
      <c r="D113">
        <v>12.6</v>
      </c>
    </row>
    <row r="114" spans="1:4" x14ac:dyDescent="0.25">
      <c r="A114" t="s">
        <v>196</v>
      </c>
      <c r="B114" t="s">
        <v>158</v>
      </c>
      <c r="C114" s="1">
        <v>29132</v>
      </c>
      <c r="D114">
        <v>26.2</v>
      </c>
    </row>
    <row r="115" spans="1:4" x14ac:dyDescent="0.25">
      <c r="A115" t="s">
        <v>196</v>
      </c>
      <c r="B115" t="s">
        <v>158</v>
      </c>
      <c r="C115" s="1">
        <v>29146</v>
      </c>
      <c r="D115">
        <v>36.200000000000003</v>
      </c>
    </row>
    <row r="116" spans="1:4" x14ac:dyDescent="0.25">
      <c r="A116" t="s">
        <v>196</v>
      </c>
      <c r="B116" t="s">
        <v>158</v>
      </c>
      <c r="C116" s="1">
        <v>29160</v>
      </c>
      <c r="D116">
        <v>60.5</v>
      </c>
    </row>
    <row r="117" spans="1:4" x14ac:dyDescent="0.25">
      <c r="A117" t="s">
        <v>196</v>
      </c>
      <c r="B117" t="s">
        <v>158</v>
      </c>
      <c r="C117" s="1">
        <v>29174</v>
      </c>
      <c r="D117">
        <v>92.4</v>
      </c>
    </row>
    <row r="118" spans="1:4" x14ac:dyDescent="0.25">
      <c r="A118" t="s">
        <v>196</v>
      </c>
      <c r="B118" t="s">
        <v>158</v>
      </c>
      <c r="C118" s="1">
        <v>29189</v>
      </c>
      <c r="D118">
        <v>39</v>
      </c>
    </row>
    <row r="119" spans="1:4" x14ac:dyDescent="0.25">
      <c r="A119" t="s">
        <v>196</v>
      </c>
      <c r="B119" t="s">
        <v>158</v>
      </c>
      <c r="C119" s="1">
        <v>29203</v>
      </c>
      <c r="D119">
        <v>48.5</v>
      </c>
    </row>
    <row r="120" spans="1:4" x14ac:dyDescent="0.25">
      <c r="A120" t="s">
        <v>196</v>
      </c>
      <c r="B120" t="s">
        <v>158</v>
      </c>
      <c r="C120" s="1">
        <v>29217</v>
      </c>
      <c r="D120">
        <v>66.599999999999994</v>
      </c>
    </row>
    <row r="121" spans="1:4" x14ac:dyDescent="0.25">
      <c r="A121" t="s">
        <v>196</v>
      </c>
      <c r="B121" t="s">
        <v>158</v>
      </c>
      <c r="C121" s="1">
        <v>29231</v>
      </c>
      <c r="D121">
        <v>65.2</v>
      </c>
    </row>
    <row r="122" spans="1:4" x14ac:dyDescent="0.25">
      <c r="A122" t="s">
        <v>196</v>
      </c>
      <c r="B122" t="s">
        <v>158</v>
      </c>
      <c r="C122" s="1">
        <v>29245</v>
      </c>
      <c r="D122">
        <v>47.2</v>
      </c>
    </row>
    <row r="123" spans="1:4" x14ac:dyDescent="0.25">
      <c r="A123" t="s">
        <v>196</v>
      </c>
      <c r="B123" t="s">
        <v>158</v>
      </c>
      <c r="C123" s="1">
        <v>29259</v>
      </c>
      <c r="D123">
        <v>42.8</v>
      </c>
    </row>
    <row r="124" spans="1:4" x14ac:dyDescent="0.25">
      <c r="A124" t="s">
        <v>196</v>
      </c>
      <c r="B124" t="s">
        <v>158</v>
      </c>
      <c r="C124" s="1">
        <v>29273</v>
      </c>
      <c r="D124">
        <v>64.900000000000006</v>
      </c>
    </row>
    <row r="125" spans="1:4" x14ac:dyDescent="0.25">
      <c r="A125" t="s">
        <v>196</v>
      </c>
      <c r="B125" t="s">
        <v>158</v>
      </c>
      <c r="C125" s="1">
        <v>29288</v>
      </c>
      <c r="D125">
        <v>42.8</v>
      </c>
    </row>
    <row r="126" spans="1:4" x14ac:dyDescent="0.25">
      <c r="A126" t="s">
        <v>196</v>
      </c>
      <c r="B126" t="s">
        <v>158</v>
      </c>
      <c r="C126" s="1">
        <v>29302</v>
      </c>
      <c r="D126">
        <v>45.4</v>
      </c>
    </row>
    <row r="127" spans="1:4" x14ac:dyDescent="0.25">
      <c r="A127" t="s">
        <v>196</v>
      </c>
      <c r="B127" t="s">
        <v>158</v>
      </c>
      <c r="C127" s="1">
        <v>29316</v>
      </c>
      <c r="D127">
        <v>35.9</v>
      </c>
    </row>
    <row r="128" spans="1:4" x14ac:dyDescent="0.25">
      <c r="A128" t="s">
        <v>196</v>
      </c>
      <c r="B128" t="s">
        <v>158</v>
      </c>
      <c r="C128" s="1">
        <v>29330</v>
      </c>
      <c r="D128">
        <v>22.1</v>
      </c>
    </row>
    <row r="129" spans="1:4" x14ac:dyDescent="0.25">
      <c r="A129" t="s">
        <v>196</v>
      </c>
      <c r="B129" t="s">
        <v>158</v>
      </c>
      <c r="C129" s="1">
        <v>29344</v>
      </c>
      <c r="D129">
        <v>16.7</v>
      </c>
    </row>
    <row r="130" spans="1:4" x14ac:dyDescent="0.25">
      <c r="A130" t="s">
        <v>196</v>
      </c>
      <c r="B130" t="s">
        <v>158</v>
      </c>
      <c r="C130" s="1">
        <v>29358</v>
      </c>
      <c r="D130">
        <v>7</v>
      </c>
    </row>
    <row r="131" spans="1:4" x14ac:dyDescent="0.25">
      <c r="A131" t="s">
        <v>196</v>
      </c>
      <c r="B131" t="s">
        <v>158</v>
      </c>
      <c r="C131" s="1">
        <v>29372</v>
      </c>
      <c r="D131">
        <v>0</v>
      </c>
    </row>
    <row r="132" spans="1:4" x14ac:dyDescent="0.25">
      <c r="A132" t="s">
        <v>196</v>
      </c>
      <c r="B132" t="s">
        <v>158</v>
      </c>
      <c r="C132" s="1">
        <v>29386</v>
      </c>
      <c r="D132">
        <v>0</v>
      </c>
    </row>
    <row r="133" spans="1:4" x14ac:dyDescent="0.25">
      <c r="A133" t="s">
        <v>196</v>
      </c>
      <c r="B133" t="s">
        <v>158</v>
      </c>
      <c r="C133" s="1">
        <v>29400</v>
      </c>
      <c r="D133">
        <v>0</v>
      </c>
    </row>
    <row r="134" spans="1:4" x14ac:dyDescent="0.25">
      <c r="A134" t="s">
        <v>196</v>
      </c>
      <c r="B134" t="s">
        <v>158</v>
      </c>
      <c r="C134" s="1">
        <v>29414</v>
      </c>
      <c r="D134">
        <v>0</v>
      </c>
    </row>
    <row r="135" spans="1:4" x14ac:dyDescent="0.25">
      <c r="A135" t="s">
        <v>196</v>
      </c>
      <c r="B135" t="s">
        <v>158</v>
      </c>
      <c r="C135" s="1">
        <v>29428</v>
      </c>
      <c r="D135">
        <v>0</v>
      </c>
    </row>
    <row r="136" spans="1:4" x14ac:dyDescent="0.25">
      <c r="A136" t="s">
        <v>196</v>
      </c>
      <c r="B136" t="s">
        <v>158</v>
      </c>
      <c r="C136" s="1">
        <v>29442</v>
      </c>
      <c r="D136">
        <v>0</v>
      </c>
    </row>
    <row r="137" spans="1:4" x14ac:dyDescent="0.25">
      <c r="A137" t="s">
        <v>196</v>
      </c>
      <c r="B137" t="s">
        <v>158</v>
      </c>
      <c r="C137" s="1">
        <v>29456</v>
      </c>
      <c r="D137">
        <v>0</v>
      </c>
    </row>
    <row r="138" spans="1:4" x14ac:dyDescent="0.25">
      <c r="A138" t="s">
        <v>196</v>
      </c>
      <c r="B138" t="s">
        <v>158</v>
      </c>
      <c r="C138" s="1">
        <v>29470</v>
      </c>
      <c r="D138">
        <v>0</v>
      </c>
    </row>
    <row r="139" spans="1:4" x14ac:dyDescent="0.25">
      <c r="A139" t="s">
        <v>196</v>
      </c>
      <c r="B139" t="s">
        <v>158</v>
      </c>
      <c r="C139" s="1">
        <v>29484</v>
      </c>
      <c r="D139">
        <v>12.6</v>
      </c>
    </row>
    <row r="140" spans="1:4" x14ac:dyDescent="0.25">
      <c r="A140" t="s">
        <v>196</v>
      </c>
      <c r="B140" t="s">
        <v>158</v>
      </c>
      <c r="C140" s="1">
        <v>29498</v>
      </c>
      <c r="D140">
        <v>26.2</v>
      </c>
    </row>
    <row r="141" spans="1:4" x14ac:dyDescent="0.25">
      <c r="A141" t="s">
        <v>196</v>
      </c>
      <c r="B141" t="s">
        <v>158</v>
      </c>
      <c r="C141" s="1">
        <v>29512</v>
      </c>
      <c r="D141">
        <v>36.200000000000003</v>
      </c>
    </row>
    <row r="142" spans="1:4" x14ac:dyDescent="0.25">
      <c r="A142" t="s">
        <v>196</v>
      </c>
      <c r="B142" t="s">
        <v>158</v>
      </c>
      <c r="C142" s="1">
        <v>29526</v>
      </c>
      <c r="D142">
        <v>60.5</v>
      </c>
    </row>
    <row r="143" spans="1:4" x14ac:dyDescent="0.25">
      <c r="A143" t="s">
        <v>196</v>
      </c>
      <c r="B143" t="s">
        <v>158</v>
      </c>
      <c r="C143" s="1">
        <v>29540</v>
      </c>
      <c r="D143">
        <v>92.4</v>
      </c>
    </row>
    <row r="144" spans="1:4" x14ac:dyDescent="0.25">
      <c r="A144" t="s">
        <v>196</v>
      </c>
      <c r="B144" t="s">
        <v>158</v>
      </c>
      <c r="C144" s="1">
        <v>29555</v>
      </c>
      <c r="D144">
        <v>39</v>
      </c>
    </row>
    <row r="145" spans="1:4" x14ac:dyDescent="0.25">
      <c r="A145" t="s">
        <v>196</v>
      </c>
      <c r="B145" t="s">
        <v>158</v>
      </c>
      <c r="C145" s="1">
        <v>29569</v>
      </c>
      <c r="D145">
        <v>48.5</v>
      </c>
    </row>
    <row r="146" spans="1:4" x14ac:dyDescent="0.25">
      <c r="A146" t="s">
        <v>196</v>
      </c>
      <c r="B146" t="s">
        <v>158</v>
      </c>
      <c r="C146" s="1">
        <v>29583</v>
      </c>
      <c r="D146">
        <v>66.599999999999994</v>
      </c>
    </row>
    <row r="147" spans="1:4" x14ac:dyDescent="0.25">
      <c r="A147" t="s">
        <v>196</v>
      </c>
      <c r="B147" t="s">
        <v>158</v>
      </c>
      <c r="C147" s="1">
        <v>29597</v>
      </c>
      <c r="D147">
        <v>65.2</v>
      </c>
    </row>
    <row r="148" spans="1:4" x14ac:dyDescent="0.25">
      <c r="A148" t="s">
        <v>196</v>
      </c>
      <c r="B148" t="s">
        <v>158</v>
      </c>
      <c r="C148" s="1">
        <v>29611</v>
      </c>
      <c r="D148">
        <v>47.2</v>
      </c>
    </row>
    <row r="149" spans="1:4" x14ac:dyDescent="0.25">
      <c r="A149" t="s">
        <v>196</v>
      </c>
      <c r="B149" t="s">
        <v>158</v>
      </c>
      <c r="C149" s="1">
        <v>29625</v>
      </c>
      <c r="D149">
        <v>42.8</v>
      </c>
    </row>
    <row r="150" spans="1:4" x14ac:dyDescent="0.25">
      <c r="A150" t="s">
        <v>196</v>
      </c>
      <c r="B150" t="s">
        <v>158</v>
      </c>
      <c r="C150" s="1">
        <v>29639</v>
      </c>
      <c r="D150">
        <v>64.900000000000006</v>
      </c>
    </row>
    <row r="151" spans="1:4" x14ac:dyDescent="0.25">
      <c r="A151" t="s">
        <v>196</v>
      </c>
      <c r="B151" t="s">
        <v>158</v>
      </c>
      <c r="C151" s="1">
        <v>29653</v>
      </c>
      <c r="D151">
        <v>42.8</v>
      </c>
    </row>
    <row r="152" spans="1:4" x14ac:dyDescent="0.25">
      <c r="A152" t="s">
        <v>196</v>
      </c>
      <c r="B152" t="s">
        <v>158</v>
      </c>
      <c r="C152" s="1">
        <v>29667</v>
      </c>
      <c r="D152">
        <v>45.4</v>
      </c>
    </row>
    <row r="153" spans="1:4" x14ac:dyDescent="0.25">
      <c r="A153" t="s">
        <v>196</v>
      </c>
      <c r="B153" t="s">
        <v>158</v>
      </c>
      <c r="C153" s="1">
        <v>29681</v>
      </c>
      <c r="D153">
        <v>35.9</v>
      </c>
    </row>
    <row r="154" spans="1:4" x14ac:dyDescent="0.25">
      <c r="A154" t="s">
        <v>196</v>
      </c>
      <c r="B154" t="s">
        <v>158</v>
      </c>
      <c r="C154" s="1">
        <v>29695</v>
      </c>
      <c r="D154">
        <v>22.1</v>
      </c>
    </row>
    <row r="155" spans="1:4" x14ac:dyDescent="0.25">
      <c r="A155" t="s">
        <v>196</v>
      </c>
      <c r="B155" t="s">
        <v>158</v>
      </c>
      <c r="C155" s="1">
        <v>29709</v>
      </c>
      <c r="D155">
        <v>16.7</v>
      </c>
    </row>
    <row r="156" spans="1:4" x14ac:dyDescent="0.25">
      <c r="A156" t="s">
        <v>196</v>
      </c>
      <c r="B156" t="s">
        <v>158</v>
      </c>
      <c r="C156" s="1">
        <v>29723</v>
      </c>
      <c r="D156">
        <v>7</v>
      </c>
    </row>
    <row r="157" spans="1:4" x14ac:dyDescent="0.25">
      <c r="A157" t="s">
        <v>196</v>
      </c>
      <c r="B157" t="s">
        <v>158</v>
      </c>
      <c r="C157" s="1">
        <v>29737</v>
      </c>
      <c r="D157">
        <v>0</v>
      </c>
    </row>
    <row r="158" spans="1:4" x14ac:dyDescent="0.25">
      <c r="A158" t="s">
        <v>197</v>
      </c>
      <c r="B158" t="s">
        <v>159</v>
      </c>
      <c r="C158" s="1">
        <v>29386</v>
      </c>
      <c r="D158">
        <v>0</v>
      </c>
    </row>
    <row r="159" spans="1:4" x14ac:dyDescent="0.25">
      <c r="A159" t="s">
        <v>197</v>
      </c>
      <c r="B159" t="s">
        <v>159</v>
      </c>
      <c r="C159" s="1">
        <v>29400</v>
      </c>
      <c r="D159">
        <v>0</v>
      </c>
    </row>
    <row r="160" spans="1:4" x14ac:dyDescent="0.25">
      <c r="A160" t="s">
        <v>197</v>
      </c>
      <c r="B160" t="s">
        <v>159</v>
      </c>
      <c r="C160" s="1">
        <v>29414</v>
      </c>
      <c r="D160">
        <v>0</v>
      </c>
    </row>
    <row r="161" spans="1:4" x14ac:dyDescent="0.25">
      <c r="A161" t="s">
        <v>197</v>
      </c>
      <c r="B161" t="s">
        <v>159</v>
      </c>
      <c r="C161" s="1">
        <v>29428</v>
      </c>
      <c r="D161">
        <v>0</v>
      </c>
    </row>
    <row r="162" spans="1:4" x14ac:dyDescent="0.25">
      <c r="A162" t="s">
        <v>197</v>
      </c>
      <c r="B162" t="s">
        <v>159</v>
      </c>
      <c r="C162" s="1">
        <v>29442</v>
      </c>
      <c r="D162">
        <v>0</v>
      </c>
    </row>
    <row r="163" spans="1:4" x14ac:dyDescent="0.25">
      <c r="A163" t="s">
        <v>197</v>
      </c>
      <c r="B163" t="s">
        <v>159</v>
      </c>
      <c r="C163" s="1">
        <v>29456</v>
      </c>
      <c r="D163">
        <v>0</v>
      </c>
    </row>
    <row r="164" spans="1:4" x14ac:dyDescent="0.25">
      <c r="A164" t="s">
        <v>197</v>
      </c>
      <c r="B164" t="s">
        <v>159</v>
      </c>
      <c r="C164" s="1">
        <v>29470</v>
      </c>
      <c r="D164">
        <v>6.4</v>
      </c>
    </row>
    <row r="165" spans="1:4" x14ac:dyDescent="0.25">
      <c r="A165" t="s">
        <v>197</v>
      </c>
      <c r="B165" t="s">
        <v>159</v>
      </c>
      <c r="C165" s="1">
        <v>29484</v>
      </c>
      <c r="D165">
        <v>25.2</v>
      </c>
    </row>
    <row r="166" spans="1:4" x14ac:dyDescent="0.25">
      <c r="A166" t="s">
        <v>197</v>
      </c>
      <c r="B166" t="s">
        <v>159</v>
      </c>
      <c r="C166" s="1">
        <v>29498</v>
      </c>
      <c r="D166">
        <v>33</v>
      </c>
    </row>
    <row r="167" spans="1:4" x14ac:dyDescent="0.25">
      <c r="A167" t="s">
        <v>197</v>
      </c>
      <c r="B167" t="s">
        <v>159</v>
      </c>
      <c r="C167" s="1">
        <v>29512</v>
      </c>
      <c r="D167">
        <v>44.8</v>
      </c>
    </row>
    <row r="168" spans="1:4" x14ac:dyDescent="0.25">
      <c r="A168" t="s">
        <v>197</v>
      </c>
      <c r="B168" t="s">
        <v>159</v>
      </c>
      <c r="C168" s="1">
        <v>29526</v>
      </c>
      <c r="D168">
        <v>44.1</v>
      </c>
    </row>
    <row r="169" spans="1:4" x14ac:dyDescent="0.25">
      <c r="A169" t="s">
        <v>197</v>
      </c>
      <c r="B169" t="s">
        <v>159</v>
      </c>
      <c r="C169" s="1">
        <v>29540</v>
      </c>
      <c r="D169">
        <v>45.5</v>
      </c>
    </row>
    <row r="170" spans="1:4" x14ac:dyDescent="0.25">
      <c r="A170" t="s">
        <v>197</v>
      </c>
      <c r="B170" t="s">
        <v>159</v>
      </c>
      <c r="C170" s="1">
        <v>29555</v>
      </c>
      <c r="D170">
        <v>55.5</v>
      </c>
    </row>
    <row r="171" spans="1:4" x14ac:dyDescent="0.25">
      <c r="A171" t="s">
        <v>197</v>
      </c>
      <c r="B171" t="s">
        <v>159</v>
      </c>
      <c r="C171" s="1">
        <v>29569</v>
      </c>
      <c r="D171">
        <v>60.7</v>
      </c>
    </row>
    <row r="172" spans="1:4" x14ac:dyDescent="0.25">
      <c r="A172" t="s">
        <v>197</v>
      </c>
      <c r="B172" t="s">
        <v>159</v>
      </c>
      <c r="C172" s="1">
        <v>29583</v>
      </c>
      <c r="D172">
        <v>44.1</v>
      </c>
    </row>
    <row r="173" spans="1:4" x14ac:dyDescent="0.25">
      <c r="A173" t="s">
        <v>197</v>
      </c>
      <c r="B173" t="s">
        <v>159</v>
      </c>
      <c r="C173" s="1">
        <v>29597</v>
      </c>
      <c r="D173">
        <v>44.6</v>
      </c>
    </row>
    <row r="174" spans="1:4" x14ac:dyDescent="0.25">
      <c r="A174" t="s">
        <v>197</v>
      </c>
      <c r="B174" t="s">
        <v>159</v>
      </c>
      <c r="C174" s="1">
        <v>29611</v>
      </c>
      <c r="D174">
        <v>38.5</v>
      </c>
    </row>
    <row r="175" spans="1:4" x14ac:dyDescent="0.25">
      <c r="A175" t="s">
        <v>197</v>
      </c>
      <c r="B175" t="s">
        <v>159</v>
      </c>
      <c r="C175" s="1">
        <v>29625</v>
      </c>
      <c r="D175">
        <v>32.200000000000003</v>
      </c>
    </row>
    <row r="176" spans="1:4" x14ac:dyDescent="0.25">
      <c r="A176" t="s">
        <v>197</v>
      </c>
      <c r="B176" t="s">
        <v>159</v>
      </c>
      <c r="C176" s="1">
        <v>29639</v>
      </c>
      <c r="D176">
        <v>37.5</v>
      </c>
    </row>
    <row r="177" spans="1:4" x14ac:dyDescent="0.25">
      <c r="A177" t="s">
        <v>197</v>
      </c>
      <c r="B177" t="s">
        <v>159</v>
      </c>
      <c r="C177" s="1">
        <v>29653</v>
      </c>
      <c r="D177">
        <v>28.2</v>
      </c>
    </row>
    <row r="178" spans="1:4" x14ac:dyDescent="0.25">
      <c r="A178" t="s">
        <v>197</v>
      </c>
      <c r="B178" t="s">
        <v>159</v>
      </c>
      <c r="C178" s="1">
        <v>29667</v>
      </c>
      <c r="D178">
        <v>24.8</v>
      </c>
    </row>
    <row r="179" spans="1:4" x14ac:dyDescent="0.25">
      <c r="A179" t="s">
        <v>197</v>
      </c>
      <c r="B179" t="s">
        <v>159</v>
      </c>
      <c r="C179" s="1">
        <v>29681</v>
      </c>
      <c r="D179">
        <v>15.3</v>
      </c>
    </row>
    <row r="180" spans="1:4" x14ac:dyDescent="0.25">
      <c r="A180" t="s">
        <v>197</v>
      </c>
      <c r="B180" t="s">
        <v>159</v>
      </c>
      <c r="C180" s="1">
        <v>29695</v>
      </c>
      <c r="D180">
        <v>11.1</v>
      </c>
    </row>
    <row r="181" spans="1:4" x14ac:dyDescent="0.25">
      <c r="A181" t="s">
        <v>197</v>
      </c>
      <c r="B181" t="s">
        <v>159</v>
      </c>
      <c r="C181" s="1">
        <v>29709</v>
      </c>
      <c r="D181">
        <v>7.9</v>
      </c>
    </row>
    <row r="182" spans="1:4" x14ac:dyDescent="0.25">
      <c r="A182" t="s">
        <v>197</v>
      </c>
      <c r="B182" t="s">
        <v>159</v>
      </c>
      <c r="C182" s="1">
        <v>29723</v>
      </c>
      <c r="D182">
        <v>1.2</v>
      </c>
    </row>
    <row r="183" spans="1:4" x14ac:dyDescent="0.25">
      <c r="A183" t="s">
        <v>197</v>
      </c>
      <c r="B183" t="s">
        <v>159</v>
      </c>
      <c r="C183" s="1">
        <v>29737</v>
      </c>
      <c r="D183">
        <v>0</v>
      </c>
    </row>
    <row r="184" spans="1:4" x14ac:dyDescent="0.25">
      <c r="A184" t="s">
        <v>197</v>
      </c>
      <c r="B184" t="s">
        <v>159</v>
      </c>
      <c r="C184" s="1">
        <v>29751</v>
      </c>
      <c r="D184">
        <v>0</v>
      </c>
    </row>
    <row r="185" spans="1:4" x14ac:dyDescent="0.25">
      <c r="A185" t="s">
        <v>197</v>
      </c>
      <c r="B185" t="s">
        <v>159</v>
      </c>
      <c r="C185" s="1">
        <v>29765</v>
      </c>
      <c r="D185">
        <v>0</v>
      </c>
    </row>
    <row r="186" spans="1:4" x14ac:dyDescent="0.25">
      <c r="A186" t="s">
        <v>197</v>
      </c>
      <c r="B186" t="s">
        <v>159</v>
      </c>
      <c r="C186" s="1">
        <v>29779</v>
      </c>
      <c r="D186">
        <v>0</v>
      </c>
    </row>
    <row r="187" spans="1:4" x14ac:dyDescent="0.25">
      <c r="A187" t="s">
        <v>197</v>
      </c>
      <c r="B187" t="s">
        <v>159</v>
      </c>
      <c r="C187" s="1">
        <v>29793</v>
      </c>
      <c r="D187">
        <v>0</v>
      </c>
    </row>
    <row r="188" spans="1:4" x14ac:dyDescent="0.25">
      <c r="A188" t="s">
        <v>197</v>
      </c>
      <c r="B188" t="s">
        <v>159</v>
      </c>
      <c r="C188" s="1">
        <v>29807</v>
      </c>
      <c r="D188">
        <v>0</v>
      </c>
    </row>
    <row r="189" spans="1:4" x14ac:dyDescent="0.25">
      <c r="A189" t="s">
        <v>197</v>
      </c>
      <c r="B189" t="s">
        <v>159</v>
      </c>
      <c r="C189" s="1">
        <v>29821</v>
      </c>
      <c r="D189">
        <v>0</v>
      </c>
    </row>
    <row r="190" spans="1:4" x14ac:dyDescent="0.25">
      <c r="A190" t="s">
        <v>197</v>
      </c>
      <c r="B190" t="s">
        <v>159</v>
      </c>
      <c r="C190" s="1">
        <v>29835</v>
      </c>
      <c r="D190">
        <v>6.4</v>
      </c>
    </row>
    <row r="191" spans="1:4" x14ac:dyDescent="0.25">
      <c r="A191" t="s">
        <v>197</v>
      </c>
      <c r="B191" t="s">
        <v>159</v>
      </c>
      <c r="C191" s="1">
        <v>29849</v>
      </c>
      <c r="D191">
        <v>25.2</v>
      </c>
    </row>
    <row r="192" spans="1:4" x14ac:dyDescent="0.25">
      <c r="A192" t="s">
        <v>197</v>
      </c>
      <c r="B192" t="s">
        <v>159</v>
      </c>
      <c r="C192" s="1">
        <v>29863</v>
      </c>
      <c r="D192">
        <v>33</v>
      </c>
    </row>
    <row r="193" spans="1:4" x14ac:dyDescent="0.25">
      <c r="A193" t="s">
        <v>197</v>
      </c>
      <c r="B193" t="s">
        <v>159</v>
      </c>
      <c r="C193" s="1">
        <v>29877</v>
      </c>
      <c r="D193">
        <v>44.8</v>
      </c>
    </row>
    <row r="194" spans="1:4" x14ac:dyDescent="0.25">
      <c r="A194" t="s">
        <v>197</v>
      </c>
      <c r="B194" t="s">
        <v>159</v>
      </c>
      <c r="C194" s="1">
        <v>29891</v>
      </c>
      <c r="D194">
        <v>44.1</v>
      </c>
    </row>
    <row r="195" spans="1:4" x14ac:dyDescent="0.25">
      <c r="A195" t="s">
        <v>197</v>
      </c>
      <c r="B195" t="s">
        <v>159</v>
      </c>
      <c r="C195" s="1">
        <v>29905</v>
      </c>
      <c r="D195">
        <v>45.5</v>
      </c>
    </row>
    <row r="196" spans="1:4" x14ac:dyDescent="0.25">
      <c r="A196" t="s">
        <v>197</v>
      </c>
      <c r="B196" t="s">
        <v>159</v>
      </c>
      <c r="C196" s="1">
        <v>29920</v>
      </c>
      <c r="D196">
        <v>55.5</v>
      </c>
    </row>
    <row r="197" spans="1:4" x14ac:dyDescent="0.25">
      <c r="A197" t="s">
        <v>197</v>
      </c>
      <c r="B197" t="s">
        <v>159</v>
      </c>
      <c r="C197" s="1">
        <v>29934</v>
      </c>
      <c r="D197">
        <v>60.7</v>
      </c>
    </row>
    <row r="198" spans="1:4" x14ac:dyDescent="0.25">
      <c r="A198" t="s">
        <v>197</v>
      </c>
      <c r="B198" t="s">
        <v>159</v>
      </c>
      <c r="C198" s="1">
        <v>29948</v>
      </c>
      <c r="D198">
        <v>44.1</v>
      </c>
    </row>
    <row r="199" spans="1:4" x14ac:dyDescent="0.25">
      <c r="A199" t="s">
        <v>197</v>
      </c>
      <c r="B199" t="s">
        <v>159</v>
      </c>
      <c r="C199" s="1">
        <v>29962</v>
      </c>
      <c r="D199">
        <v>44.6</v>
      </c>
    </row>
    <row r="200" spans="1:4" x14ac:dyDescent="0.25">
      <c r="A200" t="s">
        <v>197</v>
      </c>
      <c r="B200" t="s">
        <v>159</v>
      </c>
      <c r="C200" s="1">
        <v>29976</v>
      </c>
      <c r="D200">
        <v>38.5</v>
      </c>
    </row>
    <row r="201" spans="1:4" x14ac:dyDescent="0.25">
      <c r="A201" t="s">
        <v>197</v>
      </c>
      <c r="B201" t="s">
        <v>159</v>
      </c>
      <c r="C201" s="1">
        <v>29990</v>
      </c>
      <c r="D201">
        <v>32.200000000000003</v>
      </c>
    </row>
    <row r="202" spans="1:4" x14ac:dyDescent="0.25">
      <c r="A202" t="s">
        <v>197</v>
      </c>
      <c r="B202" t="s">
        <v>159</v>
      </c>
      <c r="C202" s="1">
        <v>30004</v>
      </c>
      <c r="D202">
        <v>37.5</v>
      </c>
    </row>
    <row r="203" spans="1:4" x14ac:dyDescent="0.25">
      <c r="A203" t="s">
        <v>197</v>
      </c>
      <c r="B203" t="s">
        <v>159</v>
      </c>
      <c r="C203" s="1">
        <v>30018</v>
      </c>
      <c r="D203">
        <v>28.2</v>
      </c>
    </row>
    <row r="204" spans="1:4" x14ac:dyDescent="0.25">
      <c r="A204" t="s">
        <v>197</v>
      </c>
      <c r="B204" t="s">
        <v>159</v>
      </c>
      <c r="C204" s="1">
        <v>30032</v>
      </c>
      <c r="D204">
        <v>24.8</v>
      </c>
    </row>
    <row r="205" spans="1:4" x14ac:dyDescent="0.25">
      <c r="A205" t="s">
        <v>197</v>
      </c>
      <c r="B205" t="s">
        <v>159</v>
      </c>
      <c r="C205" s="1">
        <v>30046</v>
      </c>
      <c r="D205">
        <v>15.3</v>
      </c>
    </row>
    <row r="206" spans="1:4" x14ac:dyDescent="0.25">
      <c r="A206" t="s">
        <v>197</v>
      </c>
      <c r="B206" t="s">
        <v>159</v>
      </c>
      <c r="C206" s="1">
        <v>30060</v>
      </c>
      <c r="D206">
        <v>11.1</v>
      </c>
    </row>
    <row r="207" spans="1:4" x14ac:dyDescent="0.25">
      <c r="A207" t="s">
        <v>197</v>
      </c>
      <c r="B207" t="s">
        <v>159</v>
      </c>
      <c r="C207" s="1">
        <v>30074</v>
      </c>
      <c r="D207">
        <v>7.9</v>
      </c>
    </row>
    <row r="208" spans="1:4" x14ac:dyDescent="0.25">
      <c r="A208" t="s">
        <v>197</v>
      </c>
      <c r="B208" t="s">
        <v>159</v>
      </c>
      <c r="C208" s="1">
        <v>30088</v>
      </c>
      <c r="D208">
        <v>1.2</v>
      </c>
    </row>
    <row r="209" spans="1:4" x14ac:dyDescent="0.25">
      <c r="A209" t="s">
        <v>197</v>
      </c>
      <c r="B209" t="s">
        <v>159</v>
      </c>
      <c r="C209" s="1">
        <v>30102</v>
      </c>
      <c r="D209">
        <v>0</v>
      </c>
    </row>
    <row r="210" spans="1:4" x14ac:dyDescent="0.25">
      <c r="A210" t="s">
        <v>197</v>
      </c>
      <c r="B210" t="s">
        <v>159</v>
      </c>
      <c r="C210" s="1">
        <v>30116</v>
      </c>
      <c r="D210">
        <v>0</v>
      </c>
    </row>
    <row r="211" spans="1:4" x14ac:dyDescent="0.25">
      <c r="A211" t="s">
        <v>197</v>
      </c>
      <c r="B211" t="s">
        <v>159</v>
      </c>
      <c r="C211" s="1">
        <v>30130</v>
      </c>
      <c r="D211">
        <v>0</v>
      </c>
    </row>
    <row r="212" spans="1:4" x14ac:dyDescent="0.25">
      <c r="A212" t="s">
        <v>197</v>
      </c>
      <c r="B212" t="s">
        <v>159</v>
      </c>
      <c r="C212" s="1">
        <v>30144</v>
      </c>
      <c r="D212">
        <v>0</v>
      </c>
    </row>
    <row r="213" spans="1:4" x14ac:dyDescent="0.25">
      <c r="A213" t="s">
        <v>197</v>
      </c>
      <c r="B213" t="s">
        <v>159</v>
      </c>
      <c r="C213" s="1">
        <v>30158</v>
      </c>
      <c r="D213">
        <v>0</v>
      </c>
    </row>
    <row r="214" spans="1:4" x14ac:dyDescent="0.25">
      <c r="A214" t="s">
        <v>197</v>
      </c>
      <c r="B214" t="s">
        <v>159</v>
      </c>
      <c r="C214" s="1">
        <v>30172</v>
      </c>
      <c r="D214">
        <v>0</v>
      </c>
    </row>
    <row r="215" spans="1:4" x14ac:dyDescent="0.25">
      <c r="A215" t="s">
        <v>197</v>
      </c>
      <c r="B215" t="s">
        <v>159</v>
      </c>
      <c r="C215" s="1">
        <v>30186</v>
      </c>
      <c r="D215">
        <v>0</v>
      </c>
    </row>
    <row r="216" spans="1:4" x14ac:dyDescent="0.25">
      <c r="A216" t="s">
        <v>197</v>
      </c>
      <c r="B216" t="s">
        <v>159</v>
      </c>
      <c r="C216" s="1">
        <v>30200</v>
      </c>
      <c r="D216">
        <v>6.4</v>
      </c>
    </row>
    <row r="217" spans="1:4" x14ac:dyDescent="0.25">
      <c r="A217" t="s">
        <v>197</v>
      </c>
      <c r="B217" t="s">
        <v>159</v>
      </c>
      <c r="C217" s="1">
        <v>30214</v>
      </c>
      <c r="D217">
        <v>25.2</v>
      </c>
    </row>
    <row r="218" spans="1:4" x14ac:dyDescent="0.25">
      <c r="A218" t="s">
        <v>197</v>
      </c>
      <c r="B218" t="s">
        <v>159</v>
      </c>
      <c r="C218" s="1">
        <v>30228</v>
      </c>
      <c r="D218">
        <v>33</v>
      </c>
    </row>
    <row r="219" spans="1:4" x14ac:dyDescent="0.25">
      <c r="A219" t="s">
        <v>197</v>
      </c>
      <c r="B219" t="s">
        <v>159</v>
      </c>
      <c r="C219" s="1">
        <v>30242</v>
      </c>
      <c r="D219">
        <v>44.8</v>
      </c>
    </row>
    <row r="220" spans="1:4" x14ac:dyDescent="0.25">
      <c r="A220" t="s">
        <v>197</v>
      </c>
      <c r="B220" t="s">
        <v>159</v>
      </c>
      <c r="C220" s="1">
        <v>30256</v>
      </c>
      <c r="D220">
        <v>44.1</v>
      </c>
    </row>
    <row r="221" spans="1:4" x14ac:dyDescent="0.25">
      <c r="A221" t="s">
        <v>197</v>
      </c>
      <c r="B221" t="s">
        <v>159</v>
      </c>
      <c r="C221" s="1">
        <v>30270</v>
      </c>
      <c r="D221">
        <v>45.5</v>
      </c>
    </row>
    <row r="222" spans="1:4" x14ac:dyDescent="0.25">
      <c r="A222" t="s">
        <v>197</v>
      </c>
      <c r="B222" t="s">
        <v>159</v>
      </c>
      <c r="C222" s="1">
        <v>30285</v>
      </c>
      <c r="D222">
        <v>55.5</v>
      </c>
    </row>
    <row r="223" spans="1:4" x14ac:dyDescent="0.25">
      <c r="A223" t="s">
        <v>197</v>
      </c>
      <c r="B223" t="s">
        <v>159</v>
      </c>
      <c r="C223" s="1">
        <v>30299</v>
      </c>
      <c r="D223">
        <v>60.7</v>
      </c>
    </row>
    <row r="224" spans="1:4" x14ac:dyDescent="0.25">
      <c r="A224" t="s">
        <v>197</v>
      </c>
      <c r="B224" t="s">
        <v>159</v>
      </c>
      <c r="C224" s="1">
        <v>30313</v>
      </c>
      <c r="D224">
        <v>44.1</v>
      </c>
    </row>
    <row r="225" spans="1:4" x14ac:dyDescent="0.25">
      <c r="A225" t="s">
        <v>197</v>
      </c>
      <c r="B225" t="s">
        <v>159</v>
      </c>
      <c r="C225" s="1">
        <v>30327</v>
      </c>
      <c r="D225">
        <v>44.6</v>
      </c>
    </row>
    <row r="226" spans="1:4" x14ac:dyDescent="0.25">
      <c r="A226" t="s">
        <v>197</v>
      </c>
      <c r="B226" t="s">
        <v>159</v>
      </c>
      <c r="C226" s="1">
        <v>30341</v>
      </c>
      <c r="D226">
        <v>38.5</v>
      </c>
    </row>
    <row r="227" spans="1:4" x14ac:dyDescent="0.25">
      <c r="A227" t="s">
        <v>197</v>
      </c>
      <c r="B227" t="s">
        <v>159</v>
      </c>
      <c r="C227" s="1">
        <v>30355</v>
      </c>
      <c r="D227">
        <v>32.200000000000003</v>
      </c>
    </row>
    <row r="228" spans="1:4" x14ac:dyDescent="0.25">
      <c r="A228" t="s">
        <v>197</v>
      </c>
      <c r="B228" t="s">
        <v>159</v>
      </c>
      <c r="C228" s="1">
        <v>30369</v>
      </c>
      <c r="D228">
        <v>37.5</v>
      </c>
    </row>
    <row r="229" spans="1:4" x14ac:dyDescent="0.25">
      <c r="A229" t="s">
        <v>197</v>
      </c>
      <c r="B229" t="s">
        <v>159</v>
      </c>
      <c r="C229" s="1">
        <v>30383</v>
      </c>
      <c r="D229">
        <v>28.2</v>
      </c>
    </row>
    <row r="230" spans="1:4" x14ac:dyDescent="0.25">
      <c r="A230" t="s">
        <v>197</v>
      </c>
      <c r="B230" t="s">
        <v>159</v>
      </c>
      <c r="C230" s="1">
        <v>30397</v>
      </c>
      <c r="D230">
        <v>24.8</v>
      </c>
    </row>
    <row r="231" spans="1:4" x14ac:dyDescent="0.25">
      <c r="A231" t="s">
        <v>197</v>
      </c>
      <c r="B231" t="s">
        <v>159</v>
      </c>
      <c r="C231" s="1">
        <v>30411</v>
      </c>
      <c r="D231">
        <v>15.3</v>
      </c>
    </row>
    <row r="232" spans="1:4" x14ac:dyDescent="0.25">
      <c r="A232" t="s">
        <v>197</v>
      </c>
      <c r="B232" t="s">
        <v>159</v>
      </c>
      <c r="C232" s="1">
        <v>30425</v>
      </c>
      <c r="D232">
        <v>11.1</v>
      </c>
    </row>
    <row r="233" spans="1:4" x14ac:dyDescent="0.25">
      <c r="A233" t="s">
        <v>197</v>
      </c>
      <c r="B233" t="s">
        <v>159</v>
      </c>
      <c r="C233" s="1">
        <v>30439</v>
      </c>
      <c r="D233">
        <v>7.9</v>
      </c>
    </row>
    <row r="234" spans="1:4" x14ac:dyDescent="0.25">
      <c r="A234" t="s">
        <v>197</v>
      </c>
      <c r="B234" t="s">
        <v>159</v>
      </c>
      <c r="C234" s="1">
        <v>30453</v>
      </c>
      <c r="D234">
        <v>1.2</v>
      </c>
    </row>
    <row r="235" spans="1:4" x14ac:dyDescent="0.25">
      <c r="A235" t="s">
        <v>197</v>
      </c>
      <c r="B235" t="s">
        <v>159</v>
      </c>
      <c r="C235" s="1">
        <v>30467</v>
      </c>
      <c r="D235">
        <v>0</v>
      </c>
    </row>
    <row r="236" spans="1:4" x14ac:dyDescent="0.25">
      <c r="A236" t="s">
        <v>197</v>
      </c>
      <c r="B236" t="s">
        <v>159</v>
      </c>
      <c r="C236" s="1">
        <v>30481</v>
      </c>
      <c r="D236">
        <v>0</v>
      </c>
    </row>
    <row r="237" spans="1:4" x14ac:dyDescent="0.25">
      <c r="A237" t="s">
        <v>197</v>
      </c>
      <c r="B237" t="s">
        <v>159</v>
      </c>
      <c r="C237" s="1">
        <v>30495</v>
      </c>
      <c r="D237">
        <v>0</v>
      </c>
    </row>
    <row r="238" spans="1:4" x14ac:dyDescent="0.25">
      <c r="A238" t="s">
        <v>197</v>
      </c>
      <c r="B238" t="s">
        <v>159</v>
      </c>
      <c r="C238" s="1">
        <v>30509</v>
      </c>
      <c r="D238">
        <v>0</v>
      </c>
    </row>
    <row r="239" spans="1:4" x14ac:dyDescent="0.25">
      <c r="A239" t="s">
        <v>197</v>
      </c>
      <c r="B239" t="s">
        <v>159</v>
      </c>
      <c r="C239" s="1">
        <v>30523</v>
      </c>
      <c r="D239">
        <v>0</v>
      </c>
    </row>
    <row r="240" spans="1:4" x14ac:dyDescent="0.25">
      <c r="A240" t="s">
        <v>197</v>
      </c>
      <c r="B240" t="s">
        <v>159</v>
      </c>
      <c r="C240" s="1">
        <v>30537</v>
      </c>
      <c r="D240">
        <v>0</v>
      </c>
    </row>
    <row r="241" spans="1:4" x14ac:dyDescent="0.25">
      <c r="A241" t="s">
        <v>197</v>
      </c>
      <c r="B241" t="s">
        <v>159</v>
      </c>
      <c r="C241" s="1">
        <v>30551</v>
      </c>
      <c r="D241">
        <v>0</v>
      </c>
    </row>
    <row r="242" spans="1:4" x14ac:dyDescent="0.25">
      <c r="A242" t="s">
        <v>197</v>
      </c>
      <c r="B242" t="s">
        <v>159</v>
      </c>
      <c r="C242" s="1">
        <v>30565</v>
      </c>
      <c r="D242">
        <v>6.4</v>
      </c>
    </row>
    <row r="243" spans="1:4" x14ac:dyDescent="0.25">
      <c r="A243" t="s">
        <v>197</v>
      </c>
      <c r="B243" t="s">
        <v>159</v>
      </c>
      <c r="C243" s="1">
        <v>30579</v>
      </c>
      <c r="D243">
        <v>25.2</v>
      </c>
    </row>
    <row r="244" spans="1:4" x14ac:dyDescent="0.25">
      <c r="A244" t="s">
        <v>197</v>
      </c>
      <c r="B244" t="s">
        <v>159</v>
      </c>
      <c r="C244" s="1">
        <v>30593</v>
      </c>
      <c r="D244">
        <v>33</v>
      </c>
    </row>
    <row r="245" spans="1:4" x14ac:dyDescent="0.25">
      <c r="A245" t="s">
        <v>197</v>
      </c>
      <c r="B245" t="s">
        <v>159</v>
      </c>
      <c r="C245" s="1">
        <v>30607</v>
      </c>
      <c r="D245">
        <v>44.8</v>
      </c>
    </row>
    <row r="246" spans="1:4" x14ac:dyDescent="0.25">
      <c r="A246" t="s">
        <v>197</v>
      </c>
      <c r="B246" t="s">
        <v>159</v>
      </c>
      <c r="C246" s="1">
        <v>30621</v>
      </c>
      <c r="D246">
        <v>44.1</v>
      </c>
    </row>
    <row r="247" spans="1:4" x14ac:dyDescent="0.25">
      <c r="A247" t="s">
        <v>197</v>
      </c>
      <c r="B247" t="s">
        <v>159</v>
      </c>
      <c r="C247" s="1">
        <v>30635</v>
      </c>
      <c r="D247">
        <v>45.5</v>
      </c>
    </row>
    <row r="248" spans="1:4" x14ac:dyDescent="0.25">
      <c r="A248" t="s">
        <v>197</v>
      </c>
      <c r="B248" t="s">
        <v>159</v>
      </c>
      <c r="C248" s="1">
        <v>30650</v>
      </c>
      <c r="D248">
        <v>55.5</v>
      </c>
    </row>
    <row r="249" spans="1:4" x14ac:dyDescent="0.25">
      <c r="A249" t="s">
        <v>197</v>
      </c>
      <c r="B249" t="s">
        <v>159</v>
      </c>
      <c r="C249" s="1">
        <v>30664</v>
      </c>
      <c r="D249">
        <v>60.7</v>
      </c>
    </row>
    <row r="250" spans="1:4" x14ac:dyDescent="0.25">
      <c r="A250" t="s">
        <v>197</v>
      </c>
      <c r="B250" t="s">
        <v>159</v>
      </c>
      <c r="C250" s="1">
        <v>30678</v>
      </c>
      <c r="D250">
        <v>44.1</v>
      </c>
    </row>
    <row r="251" spans="1:4" x14ac:dyDescent="0.25">
      <c r="A251" t="s">
        <v>197</v>
      </c>
      <c r="B251" t="s">
        <v>159</v>
      </c>
      <c r="C251" s="1">
        <v>30692</v>
      </c>
      <c r="D251">
        <v>44.6</v>
      </c>
    </row>
    <row r="252" spans="1:4" x14ac:dyDescent="0.25">
      <c r="A252" t="s">
        <v>197</v>
      </c>
      <c r="B252" t="s">
        <v>159</v>
      </c>
      <c r="C252" s="1">
        <v>30706</v>
      </c>
      <c r="D252">
        <v>38.5</v>
      </c>
    </row>
    <row r="253" spans="1:4" x14ac:dyDescent="0.25">
      <c r="A253" t="s">
        <v>197</v>
      </c>
      <c r="B253" t="s">
        <v>159</v>
      </c>
      <c r="C253" s="1">
        <v>30720</v>
      </c>
      <c r="D253">
        <v>32.200000000000003</v>
      </c>
    </row>
    <row r="254" spans="1:4" x14ac:dyDescent="0.25">
      <c r="A254" t="s">
        <v>197</v>
      </c>
      <c r="B254" t="s">
        <v>159</v>
      </c>
      <c r="C254" s="1">
        <v>30734</v>
      </c>
      <c r="D254">
        <v>37.5</v>
      </c>
    </row>
    <row r="255" spans="1:4" x14ac:dyDescent="0.25">
      <c r="A255" t="s">
        <v>197</v>
      </c>
      <c r="B255" t="s">
        <v>159</v>
      </c>
      <c r="C255" s="1">
        <v>30749</v>
      </c>
      <c r="D255">
        <v>28.2</v>
      </c>
    </row>
    <row r="256" spans="1:4" x14ac:dyDescent="0.25">
      <c r="A256" t="s">
        <v>197</v>
      </c>
      <c r="B256" t="s">
        <v>159</v>
      </c>
      <c r="C256" s="1">
        <v>30763</v>
      </c>
      <c r="D256">
        <v>24.8</v>
      </c>
    </row>
    <row r="257" spans="1:4" x14ac:dyDescent="0.25">
      <c r="A257" t="s">
        <v>197</v>
      </c>
      <c r="B257" t="s">
        <v>159</v>
      </c>
      <c r="C257" s="1">
        <v>30777</v>
      </c>
      <c r="D257">
        <v>15.3</v>
      </c>
    </row>
    <row r="258" spans="1:4" x14ac:dyDescent="0.25">
      <c r="A258" t="s">
        <v>197</v>
      </c>
      <c r="B258" t="s">
        <v>159</v>
      </c>
      <c r="C258" s="1">
        <v>30791</v>
      </c>
      <c r="D258">
        <v>11.1</v>
      </c>
    </row>
    <row r="259" spans="1:4" x14ac:dyDescent="0.25">
      <c r="A259" t="s">
        <v>197</v>
      </c>
      <c r="B259" t="s">
        <v>159</v>
      </c>
      <c r="C259" s="1">
        <v>30805</v>
      </c>
      <c r="D259">
        <v>7.9</v>
      </c>
    </row>
    <row r="260" spans="1:4" x14ac:dyDescent="0.25">
      <c r="A260" t="s">
        <v>197</v>
      </c>
      <c r="B260" t="s">
        <v>159</v>
      </c>
      <c r="C260" s="1">
        <v>30819</v>
      </c>
      <c r="D260">
        <v>1.2</v>
      </c>
    </row>
    <row r="261" spans="1:4" x14ac:dyDescent="0.25">
      <c r="A261" t="s">
        <v>197</v>
      </c>
      <c r="B261" t="s">
        <v>159</v>
      </c>
      <c r="C261" s="1">
        <v>30833</v>
      </c>
      <c r="D261">
        <v>0</v>
      </c>
    </row>
    <row r="262" spans="1:4" x14ac:dyDescent="0.25">
      <c r="A262" t="s">
        <v>197</v>
      </c>
      <c r="B262" t="s">
        <v>159</v>
      </c>
      <c r="C262" s="1">
        <v>30847</v>
      </c>
      <c r="D262">
        <v>0</v>
      </c>
    </row>
    <row r="263" spans="1:4" x14ac:dyDescent="0.25">
      <c r="A263" t="s">
        <v>197</v>
      </c>
      <c r="B263" t="s">
        <v>159</v>
      </c>
      <c r="C263" s="1">
        <v>30861</v>
      </c>
      <c r="D263">
        <v>0</v>
      </c>
    </row>
    <row r="264" spans="1:4" x14ac:dyDescent="0.25">
      <c r="A264" t="s">
        <v>197</v>
      </c>
      <c r="B264" t="s">
        <v>159</v>
      </c>
      <c r="C264" s="1">
        <v>30875</v>
      </c>
      <c r="D264">
        <v>0</v>
      </c>
    </row>
    <row r="265" spans="1:4" x14ac:dyDescent="0.25">
      <c r="A265" t="s">
        <v>197</v>
      </c>
      <c r="B265" t="s">
        <v>159</v>
      </c>
      <c r="C265" s="1">
        <v>30889</v>
      </c>
      <c r="D265">
        <v>0</v>
      </c>
    </row>
    <row r="266" spans="1:4" x14ac:dyDescent="0.25">
      <c r="A266" t="s">
        <v>197</v>
      </c>
      <c r="B266" t="s">
        <v>159</v>
      </c>
      <c r="C266" s="1">
        <v>30903</v>
      </c>
      <c r="D266">
        <v>0</v>
      </c>
    </row>
    <row r="267" spans="1:4" x14ac:dyDescent="0.25">
      <c r="A267" t="s">
        <v>197</v>
      </c>
      <c r="B267" t="s">
        <v>159</v>
      </c>
      <c r="C267" s="1">
        <v>30917</v>
      </c>
      <c r="D267">
        <v>0</v>
      </c>
    </row>
    <row r="268" spans="1:4" x14ac:dyDescent="0.25">
      <c r="A268" t="s">
        <v>197</v>
      </c>
      <c r="B268" t="s">
        <v>159</v>
      </c>
      <c r="C268" s="1">
        <v>30931</v>
      </c>
      <c r="D268">
        <v>6.4</v>
      </c>
    </row>
    <row r="269" spans="1:4" x14ac:dyDescent="0.25">
      <c r="A269" t="s">
        <v>197</v>
      </c>
      <c r="B269" t="s">
        <v>159</v>
      </c>
      <c r="C269" s="1">
        <v>30945</v>
      </c>
      <c r="D269">
        <v>25.2</v>
      </c>
    </row>
    <row r="270" spans="1:4" x14ac:dyDescent="0.25">
      <c r="A270" t="s">
        <v>197</v>
      </c>
      <c r="B270" t="s">
        <v>159</v>
      </c>
      <c r="C270" s="1">
        <v>30959</v>
      </c>
      <c r="D270">
        <v>33</v>
      </c>
    </row>
    <row r="271" spans="1:4" x14ac:dyDescent="0.25">
      <c r="A271" t="s">
        <v>197</v>
      </c>
      <c r="B271" t="s">
        <v>159</v>
      </c>
      <c r="C271" s="1">
        <v>30973</v>
      </c>
      <c r="D271">
        <v>44.8</v>
      </c>
    </row>
    <row r="272" spans="1:4" x14ac:dyDescent="0.25">
      <c r="A272" t="s">
        <v>197</v>
      </c>
      <c r="B272" t="s">
        <v>159</v>
      </c>
      <c r="C272" s="1">
        <v>30987</v>
      </c>
      <c r="D272">
        <v>44.1</v>
      </c>
    </row>
    <row r="273" spans="1:4" x14ac:dyDescent="0.25">
      <c r="A273" t="s">
        <v>197</v>
      </c>
      <c r="B273" t="s">
        <v>159</v>
      </c>
      <c r="C273" s="1">
        <v>31001</v>
      </c>
      <c r="D273">
        <v>45.5</v>
      </c>
    </row>
    <row r="274" spans="1:4" x14ac:dyDescent="0.25">
      <c r="A274" t="s">
        <v>197</v>
      </c>
      <c r="B274" t="s">
        <v>159</v>
      </c>
      <c r="C274" s="1">
        <v>31016</v>
      </c>
      <c r="D274">
        <v>55.5</v>
      </c>
    </row>
    <row r="275" spans="1:4" x14ac:dyDescent="0.25">
      <c r="A275" t="s">
        <v>197</v>
      </c>
      <c r="B275" t="s">
        <v>159</v>
      </c>
      <c r="C275" s="1">
        <v>31030</v>
      </c>
      <c r="D275">
        <v>60.7</v>
      </c>
    </row>
    <row r="276" spans="1:4" x14ac:dyDescent="0.25">
      <c r="A276" t="s">
        <v>197</v>
      </c>
      <c r="B276" t="s">
        <v>159</v>
      </c>
      <c r="C276" s="1">
        <v>31044</v>
      </c>
      <c r="D276">
        <v>44.1</v>
      </c>
    </row>
    <row r="277" spans="1:4" x14ac:dyDescent="0.25">
      <c r="A277" t="s">
        <v>197</v>
      </c>
      <c r="B277" t="s">
        <v>159</v>
      </c>
      <c r="C277" s="1">
        <v>31058</v>
      </c>
      <c r="D277">
        <v>44.6</v>
      </c>
    </row>
    <row r="278" spans="1:4" x14ac:dyDescent="0.25">
      <c r="A278" t="s">
        <v>197</v>
      </c>
      <c r="B278" t="s">
        <v>159</v>
      </c>
      <c r="C278" s="1">
        <v>31072</v>
      </c>
      <c r="D278">
        <v>38.5</v>
      </c>
    </row>
    <row r="279" spans="1:4" x14ac:dyDescent="0.25">
      <c r="A279" t="s">
        <v>197</v>
      </c>
      <c r="B279" t="s">
        <v>159</v>
      </c>
      <c r="C279" s="1">
        <v>31086</v>
      </c>
      <c r="D279">
        <v>32.200000000000003</v>
      </c>
    </row>
    <row r="280" spans="1:4" x14ac:dyDescent="0.25">
      <c r="A280" t="s">
        <v>197</v>
      </c>
      <c r="B280" t="s">
        <v>159</v>
      </c>
      <c r="C280" s="1">
        <v>31100</v>
      </c>
      <c r="D280">
        <v>37.5</v>
      </c>
    </row>
    <row r="281" spans="1:4" x14ac:dyDescent="0.25">
      <c r="A281" t="s">
        <v>197</v>
      </c>
      <c r="B281" t="s">
        <v>159</v>
      </c>
      <c r="C281" s="1">
        <v>31114</v>
      </c>
      <c r="D281">
        <v>28.2</v>
      </c>
    </row>
    <row r="282" spans="1:4" x14ac:dyDescent="0.25">
      <c r="A282" t="s">
        <v>197</v>
      </c>
      <c r="B282" t="s">
        <v>159</v>
      </c>
      <c r="C282" s="1">
        <v>31128</v>
      </c>
      <c r="D282">
        <v>24.8</v>
      </c>
    </row>
    <row r="283" spans="1:4" x14ac:dyDescent="0.25">
      <c r="A283" t="s">
        <v>197</v>
      </c>
      <c r="B283" t="s">
        <v>159</v>
      </c>
      <c r="C283" s="1">
        <v>31142</v>
      </c>
      <c r="D283">
        <v>15.3</v>
      </c>
    </row>
    <row r="284" spans="1:4" x14ac:dyDescent="0.25">
      <c r="A284" t="s">
        <v>197</v>
      </c>
      <c r="B284" t="s">
        <v>159</v>
      </c>
      <c r="C284" s="1">
        <v>31156</v>
      </c>
      <c r="D284">
        <v>11.1</v>
      </c>
    </row>
    <row r="285" spans="1:4" x14ac:dyDescent="0.25">
      <c r="A285" t="s">
        <v>197</v>
      </c>
      <c r="B285" t="s">
        <v>159</v>
      </c>
      <c r="C285" s="1">
        <v>31170</v>
      </c>
      <c r="D285">
        <v>7.9</v>
      </c>
    </row>
    <row r="286" spans="1:4" x14ac:dyDescent="0.25">
      <c r="A286" t="s">
        <v>197</v>
      </c>
      <c r="B286" t="s">
        <v>159</v>
      </c>
      <c r="C286" s="1">
        <v>31184</v>
      </c>
      <c r="D286">
        <v>1.2</v>
      </c>
    </row>
    <row r="287" spans="1:4" x14ac:dyDescent="0.25">
      <c r="A287" t="s">
        <v>197</v>
      </c>
      <c r="B287" t="s">
        <v>159</v>
      </c>
      <c r="C287" s="1">
        <v>31198</v>
      </c>
      <c r="D287">
        <v>0</v>
      </c>
    </row>
    <row r="288" spans="1:4" x14ac:dyDescent="0.25">
      <c r="A288" t="s">
        <v>197</v>
      </c>
      <c r="B288" t="s">
        <v>159</v>
      </c>
      <c r="C288" s="1">
        <v>31212</v>
      </c>
      <c r="D288">
        <v>0</v>
      </c>
    </row>
    <row r="289" spans="1:4" x14ac:dyDescent="0.25">
      <c r="A289" t="s">
        <v>197</v>
      </c>
      <c r="B289" t="s">
        <v>159</v>
      </c>
      <c r="C289" s="1">
        <v>31226</v>
      </c>
      <c r="D289">
        <v>0</v>
      </c>
    </row>
    <row r="290" spans="1:4" x14ac:dyDescent="0.25">
      <c r="A290" t="s">
        <v>197</v>
      </c>
      <c r="B290" t="s">
        <v>159</v>
      </c>
      <c r="C290" s="1">
        <v>31240</v>
      </c>
      <c r="D290">
        <v>0</v>
      </c>
    </row>
    <row r="291" spans="1:4" x14ac:dyDescent="0.25">
      <c r="A291" t="s">
        <v>197</v>
      </c>
      <c r="B291" t="s">
        <v>159</v>
      </c>
      <c r="C291" s="1">
        <v>31254</v>
      </c>
      <c r="D291">
        <v>0</v>
      </c>
    </row>
    <row r="292" spans="1:4" x14ac:dyDescent="0.25">
      <c r="A292" t="s">
        <v>197</v>
      </c>
      <c r="B292" t="s">
        <v>159</v>
      </c>
      <c r="C292" s="1">
        <v>31268</v>
      </c>
      <c r="D292">
        <v>0</v>
      </c>
    </row>
    <row r="293" spans="1:4" x14ac:dyDescent="0.25">
      <c r="A293" t="s">
        <v>197</v>
      </c>
      <c r="B293" t="s">
        <v>159</v>
      </c>
      <c r="C293" s="1">
        <v>31282</v>
      </c>
      <c r="D293">
        <v>0</v>
      </c>
    </row>
    <row r="294" spans="1:4" x14ac:dyDescent="0.25">
      <c r="A294" t="s">
        <v>197</v>
      </c>
      <c r="B294" t="s">
        <v>159</v>
      </c>
      <c r="C294" s="1">
        <v>31296</v>
      </c>
      <c r="D294">
        <v>6.4</v>
      </c>
    </row>
    <row r="295" spans="1:4" x14ac:dyDescent="0.25">
      <c r="A295" t="s">
        <v>197</v>
      </c>
      <c r="B295" t="s">
        <v>159</v>
      </c>
      <c r="C295" s="1">
        <v>31310</v>
      </c>
      <c r="D295">
        <v>25.2</v>
      </c>
    </row>
    <row r="296" spans="1:4" x14ac:dyDescent="0.25">
      <c r="A296" t="s">
        <v>197</v>
      </c>
      <c r="B296" t="s">
        <v>159</v>
      </c>
      <c r="C296" s="1">
        <v>31324</v>
      </c>
      <c r="D296">
        <v>33</v>
      </c>
    </row>
    <row r="297" spans="1:4" x14ac:dyDescent="0.25">
      <c r="A297" t="s">
        <v>197</v>
      </c>
      <c r="B297" t="s">
        <v>159</v>
      </c>
      <c r="C297" s="1">
        <v>31338</v>
      </c>
      <c r="D297">
        <v>44.8</v>
      </c>
    </row>
    <row r="298" spans="1:4" x14ac:dyDescent="0.25">
      <c r="A298" t="s">
        <v>197</v>
      </c>
      <c r="B298" t="s">
        <v>159</v>
      </c>
      <c r="C298" s="1">
        <v>31352</v>
      </c>
      <c r="D298">
        <v>44.1</v>
      </c>
    </row>
    <row r="299" spans="1:4" x14ac:dyDescent="0.25">
      <c r="A299" t="s">
        <v>197</v>
      </c>
      <c r="B299" t="s">
        <v>159</v>
      </c>
      <c r="C299" s="1">
        <v>31366</v>
      </c>
      <c r="D299">
        <v>45.5</v>
      </c>
    </row>
    <row r="300" spans="1:4" x14ac:dyDescent="0.25">
      <c r="A300" t="s">
        <v>197</v>
      </c>
      <c r="B300" t="s">
        <v>159</v>
      </c>
      <c r="C300" s="1">
        <v>31381</v>
      </c>
      <c r="D300">
        <v>55.5</v>
      </c>
    </row>
    <row r="301" spans="1:4" x14ac:dyDescent="0.25">
      <c r="A301" t="s">
        <v>197</v>
      </c>
      <c r="B301" t="s">
        <v>159</v>
      </c>
      <c r="C301" s="1">
        <v>31395</v>
      </c>
      <c r="D301">
        <v>60.7</v>
      </c>
    </row>
    <row r="302" spans="1:4" x14ac:dyDescent="0.25">
      <c r="A302" t="s">
        <v>197</v>
      </c>
      <c r="B302" t="s">
        <v>159</v>
      </c>
      <c r="C302" s="1">
        <v>31409</v>
      </c>
      <c r="D302">
        <v>44.1</v>
      </c>
    </row>
    <row r="303" spans="1:4" x14ac:dyDescent="0.25">
      <c r="A303" t="s">
        <v>197</v>
      </c>
      <c r="B303" t="s">
        <v>159</v>
      </c>
      <c r="C303" s="1">
        <v>31423</v>
      </c>
      <c r="D303">
        <v>44.6</v>
      </c>
    </row>
    <row r="304" spans="1:4" x14ac:dyDescent="0.25">
      <c r="A304" t="s">
        <v>197</v>
      </c>
      <c r="B304" t="s">
        <v>159</v>
      </c>
      <c r="C304" s="1">
        <v>31437</v>
      </c>
      <c r="D304">
        <v>38.5</v>
      </c>
    </row>
    <row r="305" spans="1:4" x14ac:dyDescent="0.25">
      <c r="A305" t="s">
        <v>197</v>
      </c>
      <c r="B305" t="s">
        <v>159</v>
      </c>
      <c r="C305" s="1">
        <v>31451</v>
      </c>
      <c r="D305">
        <v>32.200000000000003</v>
      </c>
    </row>
    <row r="306" spans="1:4" x14ac:dyDescent="0.25">
      <c r="A306" t="s">
        <v>197</v>
      </c>
      <c r="B306" t="s">
        <v>159</v>
      </c>
      <c r="C306" s="1">
        <v>31465</v>
      </c>
      <c r="D306">
        <v>37.5</v>
      </c>
    </row>
    <row r="307" spans="1:4" x14ac:dyDescent="0.25">
      <c r="A307" t="s">
        <v>197</v>
      </c>
      <c r="B307" t="s">
        <v>159</v>
      </c>
      <c r="C307" s="1">
        <v>31479</v>
      </c>
      <c r="D307">
        <v>28.2</v>
      </c>
    </row>
    <row r="308" spans="1:4" x14ac:dyDescent="0.25">
      <c r="A308" t="s">
        <v>197</v>
      </c>
      <c r="B308" t="s">
        <v>159</v>
      </c>
      <c r="C308" s="1">
        <v>31493</v>
      </c>
      <c r="D308">
        <v>24.8</v>
      </c>
    </row>
    <row r="309" spans="1:4" x14ac:dyDescent="0.25">
      <c r="A309" t="s">
        <v>197</v>
      </c>
      <c r="B309" t="s">
        <v>159</v>
      </c>
      <c r="C309" s="1">
        <v>31507</v>
      </c>
      <c r="D309">
        <v>15.3</v>
      </c>
    </row>
    <row r="310" spans="1:4" x14ac:dyDescent="0.25">
      <c r="A310" t="s">
        <v>197</v>
      </c>
      <c r="B310" t="s">
        <v>159</v>
      </c>
      <c r="C310" s="1">
        <v>31521</v>
      </c>
      <c r="D310">
        <v>11.1</v>
      </c>
    </row>
    <row r="311" spans="1:4" x14ac:dyDescent="0.25">
      <c r="A311" t="s">
        <v>197</v>
      </c>
      <c r="B311" t="s">
        <v>159</v>
      </c>
      <c r="C311" s="1">
        <v>31535</v>
      </c>
      <c r="D311">
        <v>7.9</v>
      </c>
    </row>
    <row r="312" spans="1:4" x14ac:dyDescent="0.25">
      <c r="A312" t="s">
        <v>197</v>
      </c>
      <c r="B312" t="s">
        <v>159</v>
      </c>
      <c r="C312" s="1">
        <v>31549</v>
      </c>
      <c r="D312">
        <v>1.2</v>
      </c>
    </row>
    <row r="313" spans="1:4" x14ac:dyDescent="0.25">
      <c r="A313" t="s">
        <v>197</v>
      </c>
      <c r="B313" t="s">
        <v>159</v>
      </c>
      <c r="C313" s="1">
        <v>31563</v>
      </c>
      <c r="D313">
        <v>0</v>
      </c>
    </row>
    <row r="314" spans="1:4" x14ac:dyDescent="0.25">
      <c r="A314" t="s">
        <v>197</v>
      </c>
      <c r="B314" t="s">
        <v>159</v>
      </c>
      <c r="C314" s="1">
        <v>31577</v>
      </c>
      <c r="D314">
        <v>0</v>
      </c>
    </row>
    <row r="315" spans="1:4" x14ac:dyDescent="0.25">
      <c r="A315" t="s">
        <v>197</v>
      </c>
      <c r="B315" t="s">
        <v>159</v>
      </c>
      <c r="C315" s="1">
        <v>31591</v>
      </c>
      <c r="D315">
        <v>0</v>
      </c>
    </row>
    <row r="316" spans="1:4" x14ac:dyDescent="0.25">
      <c r="A316" t="s">
        <v>197</v>
      </c>
      <c r="B316" t="s">
        <v>159</v>
      </c>
      <c r="C316" s="1">
        <v>31605</v>
      </c>
      <c r="D316">
        <v>0</v>
      </c>
    </row>
    <row r="317" spans="1:4" x14ac:dyDescent="0.25">
      <c r="A317" t="s">
        <v>197</v>
      </c>
      <c r="B317" t="s">
        <v>159</v>
      </c>
      <c r="C317" s="1">
        <v>31619</v>
      </c>
      <c r="D317">
        <v>0</v>
      </c>
    </row>
    <row r="318" spans="1:4" x14ac:dyDescent="0.25">
      <c r="A318" t="s">
        <v>197</v>
      </c>
      <c r="B318" t="s">
        <v>159</v>
      </c>
      <c r="C318" s="1">
        <v>31633</v>
      </c>
      <c r="D318">
        <v>0</v>
      </c>
    </row>
    <row r="319" spans="1:4" x14ac:dyDescent="0.25">
      <c r="A319" t="s">
        <v>197</v>
      </c>
      <c r="B319" t="s">
        <v>159</v>
      </c>
      <c r="C319" s="1">
        <v>31647</v>
      </c>
      <c r="D319">
        <v>0</v>
      </c>
    </row>
    <row r="320" spans="1:4" x14ac:dyDescent="0.25">
      <c r="A320" t="s">
        <v>197</v>
      </c>
      <c r="B320" t="s">
        <v>159</v>
      </c>
      <c r="C320" s="1">
        <v>31661</v>
      </c>
      <c r="D320">
        <v>6.4</v>
      </c>
    </row>
    <row r="321" spans="1:4" x14ac:dyDescent="0.25">
      <c r="A321" t="s">
        <v>197</v>
      </c>
      <c r="B321" t="s">
        <v>159</v>
      </c>
      <c r="C321" s="1">
        <v>31675</v>
      </c>
      <c r="D321">
        <v>25.2</v>
      </c>
    </row>
    <row r="322" spans="1:4" x14ac:dyDescent="0.25">
      <c r="A322" t="s">
        <v>197</v>
      </c>
      <c r="B322" t="s">
        <v>159</v>
      </c>
      <c r="C322" s="1">
        <v>31689</v>
      </c>
      <c r="D322">
        <v>33</v>
      </c>
    </row>
    <row r="323" spans="1:4" x14ac:dyDescent="0.25">
      <c r="A323" t="s">
        <v>197</v>
      </c>
      <c r="B323" t="s">
        <v>159</v>
      </c>
      <c r="C323" s="1">
        <v>31703</v>
      </c>
      <c r="D323">
        <v>44.8</v>
      </c>
    </row>
    <row r="324" spans="1:4" x14ac:dyDescent="0.25">
      <c r="A324" t="s">
        <v>197</v>
      </c>
      <c r="B324" t="s">
        <v>159</v>
      </c>
      <c r="C324" s="1">
        <v>31717</v>
      </c>
      <c r="D324">
        <v>44.1</v>
      </c>
    </row>
    <row r="325" spans="1:4" x14ac:dyDescent="0.25">
      <c r="A325" t="s">
        <v>197</v>
      </c>
      <c r="B325" t="s">
        <v>159</v>
      </c>
      <c r="C325" s="1">
        <v>31731</v>
      </c>
      <c r="D325">
        <v>45.5</v>
      </c>
    </row>
    <row r="326" spans="1:4" x14ac:dyDescent="0.25">
      <c r="A326" t="s">
        <v>197</v>
      </c>
      <c r="B326" t="s">
        <v>159</v>
      </c>
      <c r="C326" s="1">
        <v>31746</v>
      </c>
      <c r="D326">
        <v>55.5</v>
      </c>
    </row>
    <row r="327" spans="1:4" x14ac:dyDescent="0.25">
      <c r="A327" t="s">
        <v>197</v>
      </c>
      <c r="B327" t="s">
        <v>159</v>
      </c>
      <c r="C327" s="1">
        <v>31760</v>
      </c>
      <c r="D327">
        <v>60.7</v>
      </c>
    </row>
    <row r="328" spans="1:4" x14ac:dyDescent="0.25">
      <c r="A328" t="s">
        <v>197</v>
      </c>
      <c r="B328" t="s">
        <v>159</v>
      </c>
      <c r="C328" s="1">
        <v>31774</v>
      </c>
      <c r="D328">
        <v>44.1</v>
      </c>
    </row>
    <row r="329" spans="1:4" x14ac:dyDescent="0.25">
      <c r="A329" t="s">
        <v>197</v>
      </c>
      <c r="B329" t="s">
        <v>159</v>
      </c>
      <c r="C329" s="1">
        <v>31788</v>
      </c>
      <c r="D329">
        <v>44.6</v>
      </c>
    </row>
    <row r="330" spans="1:4" x14ac:dyDescent="0.25">
      <c r="A330" t="s">
        <v>197</v>
      </c>
      <c r="B330" t="s">
        <v>159</v>
      </c>
      <c r="C330" s="1">
        <v>31802</v>
      </c>
      <c r="D330">
        <v>38.5</v>
      </c>
    </row>
    <row r="331" spans="1:4" x14ac:dyDescent="0.25">
      <c r="A331" t="s">
        <v>197</v>
      </c>
      <c r="B331" t="s">
        <v>159</v>
      </c>
      <c r="C331" s="1">
        <v>31816</v>
      </c>
      <c r="D331">
        <v>32.200000000000003</v>
      </c>
    </row>
    <row r="332" spans="1:4" x14ac:dyDescent="0.25">
      <c r="A332" t="s">
        <v>197</v>
      </c>
      <c r="B332" t="s">
        <v>159</v>
      </c>
      <c r="C332" s="1">
        <v>31830</v>
      </c>
      <c r="D332">
        <v>37.5</v>
      </c>
    </row>
    <row r="333" spans="1:4" x14ac:dyDescent="0.25">
      <c r="A333" t="s">
        <v>197</v>
      </c>
      <c r="B333" t="s">
        <v>159</v>
      </c>
      <c r="C333" s="1">
        <v>31844</v>
      </c>
      <c r="D333">
        <v>28.2</v>
      </c>
    </row>
    <row r="334" spans="1:4" x14ac:dyDescent="0.25">
      <c r="A334" t="s">
        <v>197</v>
      </c>
      <c r="B334" t="s">
        <v>159</v>
      </c>
      <c r="C334" s="1">
        <v>31858</v>
      </c>
      <c r="D334">
        <v>24.8</v>
      </c>
    </row>
    <row r="335" spans="1:4" x14ac:dyDescent="0.25">
      <c r="A335" t="s">
        <v>197</v>
      </c>
      <c r="B335" t="s">
        <v>159</v>
      </c>
      <c r="C335" s="1">
        <v>31872</v>
      </c>
      <c r="D335">
        <v>15.3</v>
      </c>
    </row>
    <row r="336" spans="1:4" x14ac:dyDescent="0.25">
      <c r="A336" t="s">
        <v>197</v>
      </c>
      <c r="B336" t="s">
        <v>159</v>
      </c>
      <c r="C336" s="1">
        <v>31886</v>
      </c>
      <c r="D336">
        <v>11.1</v>
      </c>
    </row>
    <row r="337" spans="1:4" x14ac:dyDescent="0.25">
      <c r="A337" t="s">
        <v>197</v>
      </c>
      <c r="B337" t="s">
        <v>159</v>
      </c>
      <c r="C337" s="1">
        <v>31900</v>
      </c>
      <c r="D337">
        <v>7.9</v>
      </c>
    </row>
    <row r="338" spans="1:4" x14ac:dyDescent="0.25">
      <c r="A338" t="s">
        <v>197</v>
      </c>
      <c r="B338" t="s">
        <v>159</v>
      </c>
      <c r="C338" s="1">
        <v>31914</v>
      </c>
      <c r="D338">
        <v>1.2</v>
      </c>
    </row>
    <row r="339" spans="1:4" x14ac:dyDescent="0.25">
      <c r="A339" t="s">
        <v>197</v>
      </c>
      <c r="B339" t="s">
        <v>159</v>
      </c>
      <c r="C339" s="1">
        <v>31928</v>
      </c>
      <c r="D339">
        <v>0</v>
      </c>
    </row>
    <row r="340" spans="1:4" x14ac:dyDescent="0.25">
      <c r="A340" t="s">
        <v>197</v>
      </c>
      <c r="B340" t="s">
        <v>159</v>
      </c>
      <c r="C340" s="1">
        <v>31942</v>
      </c>
      <c r="D340">
        <v>0</v>
      </c>
    </row>
    <row r="341" spans="1:4" x14ac:dyDescent="0.25">
      <c r="A341" t="s">
        <v>197</v>
      </c>
      <c r="B341" t="s">
        <v>159</v>
      </c>
      <c r="C341" s="1">
        <v>31956</v>
      </c>
      <c r="D341">
        <v>0</v>
      </c>
    </row>
    <row r="342" spans="1:4" x14ac:dyDescent="0.25">
      <c r="A342" t="s">
        <v>197</v>
      </c>
      <c r="B342" t="s">
        <v>159</v>
      </c>
      <c r="C342" s="1">
        <v>31970</v>
      </c>
      <c r="D342">
        <v>0</v>
      </c>
    </row>
    <row r="343" spans="1:4" x14ac:dyDescent="0.25">
      <c r="A343" t="s">
        <v>197</v>
      </c>
      <c r="B343" t="s">
        <v>159</v>
      </c>
      <c r="C343" s="1">
        <v>31984</v>
      </c>
      <c r="D343">
        <v>0</v>
      </c>
    </row>
    <row r="344" spans="1:4" x14ac:dyDescent="0.25">
      <c r="A344" t="s">
        <v>197</v>
      </c>
      <c r="B344" t="s">
        <v>159</v>
      </c>
      <c r="C344" s="1">
        <v>31998</v>
      </c>
      <c r="D344">
        <v>0</v>
      </c>
    </row>
    <row r="345" spans="1:4" x14ac:dyDescent="0.25">
      <c r="A345" t="s">
        <v>197</v>
      </c>
      <c r="B345" t="s">
        <v>159</v>
      </c>
      <c r="C345" s="1">
        <v>32012</v>
      </c>
      <c r="D345">
        <v>0</v>
      </c>
    </row>
    <row r="346" spans="1:4" x14ac:dyDescent="0.25">
      <c r="A346" t="s">
        <v>197</v>
      </c>
      <c r="B346" t="s">
        <v>159</v>
      </c>
      <c r="C346" s="1">
        <v>32026</v>
      </c>
      <c r="D346">
        <v>6.4</v>
      </c>
    </row>
    <row r="347" spans="1:4" x14ac:dyDescent="0.25">
      <c r="A347" t="s">
        <v>197</v>
      </c>
      <c r="B347" t="s">
        <v>159</v>
      </c>
      <c r="C347" s="1">
        <v>32040</v>
      </c>
      <c r="D347">
        <v>25.2</v>
      </c>
    </row>
    <row r="348" spans="1:4" x14ac:dyDescent="0.25">
      <c r="A348" t="s">
        <v>197</v>
      </c>
      <c r="B348" t="s">
        <v>159</v>
      </c>
      <c r="C348" s="1">
        <v>32054</v>
      </c>
      <c r="D348">
        <v>33</v>
      </c>
    </row>
    <row r="349" spans="1:4" x14ac:dyDescent="0.25">
      <c r="A349" t="s">
        <v>197</v>
      </c>
      <c r="B349" t="s">
        <v>159</v>
      </c>
      <c r="C349" s="1">
        <v>32068</v>
      </c>
      <c r="D349">
        <v>44.8</v>
      </c>
    </row>
    <row r="350" spans="1:4" x14ac:dyDescent="0.25">
      <c r="A350" t="s">
        <v>197</v>
      </c>
      <c r="B350" t="s">
        <v>159</v>
      </c>
      <c r="C350" s="1">
        <v>32082</v>
      </c>
      <c r="D350">
        <v>44.1</v>
      </c>
    </row>
    <row r="351" spans="1:4" x14ac:dyDescent="0.25">
      <c r="A351" t="s">
        <v>197</v>
      </c>
      <c r="B351" t="s">
        <v>159</v>
      </c>
      <c r="C351" s="1">
        <v>32096</v>
      </c>
      <c r="D351">
        <v>45.5</v>
      </c>
    </row>
    <row r="352" spans="1:4" x14ac:dyDescent="0.25">
      <c r="A352" t="s">
        <v>197</v>
      </c>
      <c r="B352" t="s">
        <v>159</v>
      </c>
      <c r="C352" s="1">
        <v>32111</v>
      </c>
      <c r="D352">
        <v>55.5</v>
      </c>
    </row>
    <row r="353" spans="1:4" x14ac:dyDescent="0.25">
      <c r="A353" t="s">
        <v>197</v>
      </c>
      <c r="B353" t="s">
        <v>159</v>
      </c>
      <c r="C353" s="1">
        <v>32125</v>
      </c>
      <c r="D353">
        <v>60.7</v>
      </c>
    </row>
    <row r="354" spans="1:4" x14ac:dyDescent="0.25">
      <c r="A354" t="s">
        <v>197</v>
      </c>
      <c r="B354" t="s">
        <v>159</v>
      </c>
      <c r="C354" s="1">
        <v>32139</v>
      </c>
      <c r="D354">
        <v>44.1</v>
      </c>
    </row>
    <row r="355" spans="1:4" x14ac:dyDescent="0.25">
      <c r="A355" t="s">
        <v>197</v>
      </c>
      <c r="B355" t="s">
        <v>159</v>
      </c>
      <c r="C355" s="1">
        <v>32153</v>
      </c>
      <c r="D355">
        <v>44.6</v>
      </c>
    </row>
    <row r="356" spans="1:4" x14ac:dyDescent="0.25">
      <c r="A356" t="s">
        <v>197</v>
      </c>
      <c r="B356" t="s">
        <v>159</v>
      </c>
      <c r="C356" s="1">
        <v>32167</v>
      </c>
      <c r="D356">
        <v>38.5</v>
      </c>
    </row>
    <row r="357" spans="1:4" x14ac:dyDescent="0.25">
      <c r="A357" t="s">
        <v>197</v>
      </c>
      <c r="B357" t="s">
        <v>159</v>
      </c>
      <c r="C357" s="1">
        <v>32181</v>
      </c>
      <c r="D357">
        <v>32.200000000000003</v>
      </c>
    </row>
    <row r="358" spans="1:4" x14ac:dyDescent="0.25">
      <c r="A358" t="s">
        <v>197</v>
      </c>
      <c r="B358" t="s">
        <v>159</v>
      </c>
      <c r="C358" s="1">
        <v>32195</v>
      </c>
      <c r="D358">
        <v>37.5</v>
      </c>
    </row>
    <row r="359" spans="1:4" x14ac:dyDescent="0.25">
      <c r="A359" t="s">
        <v>197</v>
      </c>
      <c r="B359" t="s">
        <v>159</v>
      </c>
      <c r="C359" s="1">
        <v>32210</v>
      </c>
      <c r="D359">
        <v>28.2</v>
      </c>
    </row>
    <row r="360" spans="1:4" x14ac:dyDescent="0.25">
      <c r="A360" t="s">
        <v>197</v>
      </c>
      <c r="B360" t="s">
        <v>159</v>
      </c>
      <c r="C360" s="1">
        <v>32224</v>
      </c>
      <c r="D360">
        <v>24.8</v>
      </c>
    </row>
    <row r="361" spans="1:4" x14ac:dyDescent="0.25">
      <c r="A361" t="s">
        <v>197</v>
      </c>
      <c r="B361" t="s">
        <v>159</v>
      </c>
      <c r="C361" s="1">
        <v>32238</v>
      </c>
      <c r="D361">
        <v>15.3</v>
      </c>
    </row>
    <row r="362" spans="1:4" x14ac:dyDescent="0.25">
      <c r="A362" t="s">
        <v>197</v>
      </c>
      <c r="B362" t="s">
        <v>159</v>
      </c>
      <c r="C362" s="1">
        <v>32252</v>
      </c>
      <c r="D362">
        <v>11.1</v>
      </c>
    </row>
    <row r="363" spans="1:4" x14ac:dyDescent="0.25">
      <c r="A363" t="s">
        <v>197</v>
      </c>
      <c r="B363" t="s">
        <v>159</v>
      </c>
      <c r="C363" s="1">
        <v>32266</v>
      </c>
      <c r="D363">
        <v>7.9</v>
      </c>
    </row>
    <row r="364" spans="1:4" x14ac:dyDescent="0.25">
      <c r="A364" t="s">
        <v>197</v>
      </c>
      <c r="B364" t="s">
        <v>159</v>
      </c>
      <c r="C364" s="1">
        <v>32280</v>
      </c>
      <c r="D364">
        <v>1.2</v>
      </c>
    </row>
    <row r="365" spans="1:4" x14ac:dyDescent="0.25">
      <c r="A365" t="s">
        <v>197</v>
      </c>
      <c r="B365" t="s">
        <v>159</v>
      </c>
      <c r="C365" s="1">
        <v>32294</v>
      </c>
      <c r="D365">
        <v>0</v>
      </c>
    </row>
    <row r="366" spans="1:4" x14ac:dyDescent="0.25">
      <c r="A366" t="s">
        <v>197</v>
      </c>
      <c r="B366" t="s">
        <v>159</v>
      </c>
      <c r="C366" s="1">
        <v>32308</v>
      </c>
      <c r="D366">
        <v>0</v>
      </c>
    </row>
    <row r="367" spans="1:4" x14ac:dyDescent="0.25">
      <c r="A367" t="s">
        <v>197</v>
      </c>
      <c r="B367" t="s">
        <v>159</v>
      </c>
      <c r="C367" s="1">
        <v>32322</v>
      </c>
      <c r="D367">
        <v>0</v>
      </c>
    </row>
    <row r="368" spans="1:4" x14ac:dyDescent="0.25">
      <c r="A368" t="s">
        <v>197</v>
      </c>
      <c r="B368" t="s">
        <v>159</v>
      </c>
      <c r="C368" s="1">
        <v>32336</v>
      </c>
      <c r="D368">
        <v>0</v>
      </c>
    </row>
    <row r="369" spans="1:4" x14ac:dyDescent="0.25">
      <c r="A369" t="s">
        <v>197</v>
      </c>
      <c r="B369" t="s">
        <v>159</v>
      </c>
      <c r="C369" s="1">
        <v>32350</v>
      </c>
      <c r="D369">
        <v>0</v>
      </c>
    </row>
    <row r="370" spans="1:4" x14ac:dyDescent="0.25">
      <c r="A370" t="s">
        <v>197</v>
      </c>
      <c r="B370" t="s">
        <v>159</v>
      </c>
      <c r="C370" s="1">
        <v>32364</v>
      </c>
      <c r="D370">
        <v>0</v>
      </c>
    </row>
    <row r="371" spans="1:4" x14ac:dyDescent="0.25">
      <c r="A371" t="s">
        <v>197</v>
      </c>
      <c r="B371" t="s">
        <v>159</v>
      </c>
      <c r="C371" s="1">
        <v>32378</v>
      </c>
      <c r="D371">
        <v>0</v>
      </c>
    </row>
    <row r="372" spans="1:4" x14ac:dyDescent="0.25">
      <c r="A372" t="s">
        <v>197</v>
      </c>
      <c r="B372" t="s">
        <v>159</v>
      </c>
      <c r="C372" s="1">
        <v>32392</v>
      </c>
      <c r="D372">
        <v>6.4</v>
      </c>
    </row>
    <row r="373" spans="1:4" x14ac:dyDescent="0.25">
      <c r="A373" t="s">
        <v>197</v>
      </c>
      <c r="B373" t="s">
        <v>159</v>
      </c>
      <c r="C373" s="1">
        <v>32406</v>
      </c>
      <c r="D373">
        <v>25.2</v>
      </c>
    </row>
    <row r="374" spans="1:4" x14ac:dyDescent="0.25">
      <c r="A374" t="s">
        <v>197</v>
      </c>
      <c r="B374" t="s">
        <v>159</v>
      </c>
      <c r="C374" s="1">
        <v>32420</v>
      </c>
      <c r="D374">
        <v>33</v>
      </c>
    </row>
    <row r="375" spans="1:4" x14ac:dyDescent="0.25">
      <c r="A375" t="s">
        <v>197</v>
      </c>
      <c r="B375" t="s">
        <v>159</v>
      </c>
      <c r="C375" s="1">
        <v>32434</v>
      </c>
      <c r="D375">
        <v>44.8</v>
      </c>
    </row>
    <row r="376" spans="1:4" x14ac:dyDescent="0.25">
      <c r="A376" t="s">
        <v>197</v>
      </c>
      <c r="B376" t="s">
        <v>159</v>
      </c>
      <c r="C376" s="1">
        <v>32448</v>
      </c>
      <c r="D376">
        <v>44.1</v>
      </c>
    </row>
    <row r="377" spans="1:4" x14ac:dyDescent="0.25">
      <c r="A377" t="s">
        <v>197</v>
      </c>
      <c r="B377" t="s">
        <v>159</v>
      </c>
      <c r="C377" s="1">
        <v>32462</v>
      </c>
      <c r="D377">
        <v>45.5</v>
      </c>
    </row>
    <row r="378" spans="1:4" x14ac:dyDescent="0.25">
      <c r="A378" t="s">
        <v>197</v>
      </c>
      <c r="B378" t="s">
        <v>159</v>
      </c>
      <c r="C378" s="1">
        <v>32477</v>
      </c>
      <c r="D378">
        <v>55.5</v>
      </c>
    </row>
    <row r="379" spans="1:4" x14ac:dyDescent="0.25">
      <c r="A379" t="s">
        <v>197</v>
      </c>
      <c r="B379" t="s">
        <v>159</v>
      </c>
      <c r="C379" s="1">
        <v>32491</v>
      </c>
      <c r="D379">
        <v>60.7</v>
      </c>
    </row>
    <row r="380" spans="1:4" x14ac:dyDescent="0.25">
      <c r="A380" t="s">
        <v>197</v>
      </c>
      <c r="B380" t="s">
        <v>159</v>
      </c>
      <c r="C380" s="1">
        <v>32505</v>
      </c>
      <c r="D380">
        <v>44.1</v>
      </c>
    </row>
    <row r="381" spans="1:4" x14ac:dyDescent="0.25">
      <c r="A381" t="s">
        <v>197</v>
      </c>
      <c r="B381" t="s">
        <v>159</v>
      </c>
      <c r="C381" s="1">
        <v>32519</v>
      </c>
      <c r="D381">
        <v>44.6</v>
      </c>
    </row>
    <row r="382" spans="1:4" x14ac:dyDescent="0.25">
      <c r="A382" t="s">
        <v>197</v>
      </c>
      <c r="B382" t="s">
        <v>159</v>
      </c>
      <c r="C382" s="1">
        <v>32533</v>
      </c>
      <c r="D382">
        <v>38.5</v>
      </c>
    </row>
    <row r="383" spans="1:4" x14ac:dyDescent="0.25">
      <c r="A383" t="s">
        <v>197</v>
      </c>
      <c r="B383" t="s">
        <v>159</v>
      </c>
      <c r="C383" s="1">
        <v>32547</v>
      </c>
      <c r="D383">
        <v>32.200000000000003</v>
      </c>
    </row>
    <row r="384" spans="1:4" x14ac:dyDescent="0.25">
      <c r="A384" t="s">
        <v>197</v>
      </c>
      <c r="B384" t="s">
        <v>159</v>
      </c>
      <c r="C384" s="1">
        <v>32561</v>
      </c>
      <c r="D384">
        <v>37.5</v>
      </c>
    </row>
    <row r="385" spans="1:4" x14ac:dyDescent="0.25">
      <c r="A385" t="s">
        <v>197</v>
      </c>
      <c r="B385" t="s">
        <v>159</v>
      </c>
      <c r="C385" s="1">
        <v>32575</v>
      </c>
      <c r="D385">
        <v>28.2</v>
      </c>
    </row>
    <row r="386" spans="1:4" x14ac:dyDescent="0.25">
      <c r="A386" t="s">
        <v>197</v>
      </c>
      <c r="B386" t="s">
        <v>159</v>
      </c>
      <c r="C386" s="1">
        <v>32589</v>
      </c>
      <c r="D386">
        <v>24.8</v>
      </c>
    </row>
    <row r="387" spans="1:4" x14ac:dyDescent="0.25">
      <c r="A387" t="s">
        <v>197</v>
      </c>
      <c r="B387" t="s">
        <v>159</v>
      </c>
      <c r="C387" s="1">
        <v>32603</v>
      </c>
      <c r="D387">
        <v>15.3</v>
      </c>
    </row>
    <row r="388" spans="1:4" x14ac:dyDescent="0.25">
      <c r="A388" t="s">
        <v>197</v>
      </c>
      <c r="B388" t="s">
        <v>159</v>
      </c>
      <c r="C388" s="1">
        <v>32617</v>
      </c>
      <c r="D388">
        <v>11.1</v>
      </c>
    </row>
    <row r="389" spans="1:4" x14ac:dyDescent="0.25">
      <c r="A389" t="s">
        <v>197</v>
      </c>
      <c r="B389" t="s">
        <v>159</v>
      </c>
      <c r="C389" s="1">
        <v>32631</v>
      </c>
      <c r="D389">
        <v>7.9</v>
      </c>
    </row>
    <row r="390" spans="1:4" x14ac:dyDescent="0.25">
      <c r="A390" t="s">
        <v>197</v>
      </c>
      <c r="B390" t="s">
        <v>159</v>
      </c>
      <c r="C390" s="1">
        <v>32645</v>
      </c>
      <c r="D390">
        <v>1.2</v>
      </c>
    </row>
    <row r="391" spans="1:4" x14ac:dyDescent="0.25">
      <c r="A391" t="s">
        <v>197</v>
      </c>
      <c r="B391" t="s">
        <v>159</v>
      </c>
      <c r="C391" s="1">
        <v>32659</v>
      </c>
      <c r="D391">
        <v>0</v>
      </c>
    </row>
    <row r="392" spans="1:4" x14ac:dyDescent="0.25">
      <c r="A392" t="s">
        <v>197</v>
      </c>
      <c r="B392" t="s">
        <v>159</v>
      </c>
      <c r="C392" s="1">
        <v>32673</v>
      </c>
      <c r="D392">
        <v>0</v>
      </c>
    </row>
    <row r="393" spans="1:4" x14ac:dyDescent="0.25">
      <c r="A393" t="s">
        <v>197</v>
      </c>
      <c r="B393" t="s">
        <v>159</v>
      </c>
      <c r="C393" s="1">
        <v>32687</v>
      </c>
      <c r="D393">
        <v>0</v>
      </c>
    </row>
    <row r="394" spans="1:4" x14ac:dyDescent="0.25">
      <c r="A394" t="s">
        <v>197</v>
      </c>
      <c r="B394" t="s">
        <v>159</v>
      </c>
      <c r="C394" s="1">
        <v>32701</v>
      </c>
      <c r="D394">
        <v>0</v>
      </c>
    </row>
    <row r="395" spans="1:4" x14ac:dyDescent="0.25">
      <c r="A395" t="s">
        <v>197</v>
      </c>
      <c r="B395" t="s">
        <v>159</v>
      </c>
      <c r="C395" s="1">
        <v>32715</v>
      </c>
      <c r="D395">
        <v>0</v>
      </c>
    </row>
    <row r="396" spans="1:4" x14ac:dyDescent="0.25">
      <c r="A396" t="s">
        <v>197</v>
      </c>
      <c r="B396" t="s">
        <v>159</v>
      </c>
      <c r="C396" s="1">
        <v>32729</v>
      </c>
      <c r="D396">
        <v>0</v>
      </c>
    </row>
    <row r="397" spans="1:4" x14ac:dyDescent="0.25">
      <c r="A397" t="s">
        <v>197</v>
      </c>
      <c r="B397" t="s">
        <v>159</v>
      </c>
      <c r="C397" s="1">
        <v>32743</v>
      </c>
      <c r="D397">
        <v>0</v>
      </c>
    </row>
    <row r="398" spans="1:4" x14ac:dyDescent="0.25">
      <c r="A398" t="s">
        <v>197</v>
      </c>
      <c r="B398" t="s">
        <v>159</v>
      </c>
      <c r="C398" s="1">
        <v>32757</v>
      </c>
      <c r="D398">
        <v>6.4</v>
      </c>
    </row>
    <row r="399" spans="1:4" x14ac:dyDescent="0.25">
      <c r="A399" t="s">
        <v>197</v>
      </c>
      <c r="B399" t="s">
        <v>159</v>
      </c>
      <c r="C399" s="1">
        <v>32771</v>
      </c>
      <c r="D399">
        <v>25.2</v>
      </c>
    </row>
    <row r="400" spans="1:4" x14ac:dyDescent="0.25">
      <c r="A400" t="s">
        <v>197</v>
      </c>
      <c r="B400" t="s">
        <v>159</v>
      </c>
      <c r="C400" s="1">
        <v>32785</v>
      </c>
      <c r="D400">
        <v>33</v>
      </c>
    </row>
    <row r="401" spans="1:4" x14ac:dyDescent="0.25">
      <c r="A401" t="s">
        <v>197</v>
      </c>
      <c r="B401" t="s">
        <v>159</v>
      </c>
      <c r="C401" s="1">
        <v>32799</v>
      </c>
      <c r="D401">
        <v>44.8</v>
      </c>
    </row>
    <row r="402" spans="1:4" x14ac:dyDescent="0.25">
      <c r="A402" t="s">
        <v>197</v>
      </c>
      <c r="B402" t="s">
        <v>159</v>
      </c>
      <c r="C402" s="1">
        <v>32813</v>
      </c>
      <c r="D402">
        <v>44.1</v>
      </c>
    </row>
    <row r="403" spans="1:4" x14ac:dyDescent="0.25">
      <c r="A403" t="s">
        <v>197</v>
      </c>
      <c r="B403" t="s">
        <v>159</v>
      </c>
      <c r="C403" s="1">
        <v>32827</v>
      </c>
      <c r="D403">
        <v>45.5</v>
      </c>
    </row>
    <row r="404" spans="1:4" x14ac:dyDescent="0.25">
      <c r="A404" t="s">
        <v>197</v>
      </c>
      <c r="B404" t="s">
        <v>159</v>
      </c>
      <c r="C404" s="1">
        <v>32842</v>
      </c>
      <c r="D404">
        <v>55.5</v>
      </c>
    </row>
    <row r="405" spans="1:4" x14ac:dyDescent="0.25">
      <c r="A405" t="s">
        <v>197</v>
      </c>
      <c r="B405" t="s">
        <v>159</v>
      </c>
      <c r="C405" s="1">
        <v>32856</v>
      </c>
      <c r="D405">
        <v>60.7</v>
      </c>
    </row>
    <row r="406" spans="1:4" x14ac:dyDescent="0.25">
      <c r="A406" t="s">
        <v>197</v>
      </c>
      <c r="B406" t="s">
        <v>159</v>
      </c>
      <c r="C406" s="1">
        <v>32870</v>
      </c>
      <c r="D406">
        <v>44.1</v>
      </c>
    </row>
    <row r="407" spans="1:4" x14ac:dyDescent="0.25">
      <c r="A407" t="s">
        <v>197</v>
      </c>
      <c r="B407" t="s">
        <v>159</v>
      </c>
      <c r="C407" s="1">
        <v>32884</v>
      </c>
      <c r="D407">
        <v>44.6</v>
      </c>
    </row>
    <row r="408" spans="1:4" x14ac:dyDescent="0.25">
      <c r="A408" t="s">
        <v>197</v>
      </c>
      <c r="B408" t="s">
        <v>159</v>
      </c>
      <c r="C408" s="1">
        <v>32898</v>
      </c>
      <c r="D408">
        <v>38.5</v>
      </c>
    </row>
    <row r="409" spans="1:4" x14ac:dyDescent="0.25">
      <c r="A409" t="s">
        <v>197</v>
      </c>
      <c r="B409" t="s">
        <v>159</v>
      </c>
      <c r="C409" s="1">
        <v>32912</v>
      </c>
      <c r="D409">
        <v>32.200000000000003</v>
      </c>
    </row>
    <row r="410" spans="1:4" x14ac:dyDescent="0.25">
      <c r="A410" t="s">
        <v>197</v>
      </c>
      <c r="B410" t="s">
        <v>159</v>
      </c>
      <c r="C410" s="1">
        <v>32926</v>
      </c>
      <c r="D410">
        <v>37.5</v>
      </c>
    </row>
    <row r="411" spans="1:4" x14ac:dyDescent="0.25">
      <c r="A411" t="s">
        <v>197</v>
      </c>
      <c r="B411" t="s">
        <v>159</v>
      </c>
      <c r="C411" s="1">
        <v>32940</v>
      </c>
      <c r="D411">
        <v>28.2</v>
      </c>
    </row>
    <row r="412" spans="1:4" x14ac:dyDescent="0.25">
      <c r="A412" t="s">
        <v>197</v>
      </c>
      <c r="B412" t="s">
        <v>159</v>
      </c>
      <c r="C412" s="1">
        <v>32954</v>
      </c>
      <c r="D412">
        <v>24.8</v>
      </c>
    </row>
    <row r="413" spans="1:4" x14ac:dyDescent="0.25">
      <c r="A413" t="s">
        <v>197</v>
      </c>
      <c r="B413" t="s">
        <v>159</v>
      </c>
      <c r="C413" s="1">
        <v>32968</v>
      </c>
      <c r="D413">
        <v>15.3</v>
      </c>
    </row>
    <row r="414" spans="1:4" x14ac:dyDescent="0.25">
      <c r="A414" t="s">
        <v>197</v>
      </c>
      <c r="B414" t="s">
        <v>159</v>
      </c>
      <c r="C414" s="1">
        <v>32982</v>
      </c>
      <c r="D414">
        <v>11.1</v>
      </c>
    </row>
    <row r="415" spans="1:4" x14ac:dyDescent="0.25">
      <c r="A415" t="s">
        <v>197</v>
      </c>
      <c r="B415" t="s">
        <v>159</v>
      </c>
      <c r="C415" s="1">
        <v>32996</v>
      </c>
      <c r="D415">
        <v>7.9</v>
      </c>
    </row>
    <row r="416" spans="1:4" x14ac:dyDescent="0.25">
      <c r="A416" t="s">
        <v>197</v>
      </c>
      <c r="B416" t="s">
        <v>159</v>
      </c>
      <c r="C416" s="1">
        <v>33010</v>
      </c>
      <c r="D416">
        <v>1.2</v>
      </c>
    </row>
    <row r="417" spans="1:4" x14ac:dyDescent="0.25">
      <c r="A417" t="s">
        <v>197</v>
      </c>
      <c r="B417" t="s">
        <v>159</v>
      </c>
      <c r="C417" s="1">
        <v>33024</v>
      </c>
      <c r="D417">
        <v>0</v>
      </c>
    </row>
    <row r="418" spans="1:4" x14ac:dyDescent="0.25">
      <c r="A418" t="s">
        <v>197</v>
      </c>
      <c r="B418" t="s">
        <v>159</v>
      </c>
      <c r="C418" s="1">
        <v>33038</v>
      </c>
      <c r="D418">
        <v>0</v>
      </c>
    </row>
    <row r="419" spans="1:4" x14ac:dyDescent="0.25">
      <c r="A419" t="s">
        <v>197</v>
      </c>
      <c r="B419" t="s">
        <v>159</v>
      </c>
      <c r="C419" s="1">
        <v>33052</v>
      </c>
      <c r="D419">
        <v>0</v>
      </c>
    </row>
    <row r="420" spans="1:4" x14ac:dyDescent="0.25">
      <c r="A420" t="s">
        <v>197</v>
      </c>
      <c r="B420" t="s">
        <v>159</v>
      </c>
      <c r="C420" s="1">
        <v>33066</v>
      </c>
      <c r="D420">
        <v>0</v>
      </c>
    </row>
    <row r="421" spans="1:4" x14ac:dyDescent="0.25">
      <c r="A421" t="s">
        <v>197</v>
      </c>
      <c r="B421" t="s">
        <v>159</v>
      </c>
      <c r="C421" s="1">
        <v>33080</v>
      </c>
      <c r="D421">
        <v>0</v>
      </c>
    </row>
    <row r="422" spans="1:4" x14ac:dyDescent="0.25">
      <c r="A422" t="s">
        <v>197</v>
      </c>
      <c r="B422" t="s">
        <v>159</v>
      </c>
      <c r="C422" s="1">
        <v>33094</v>
      </c>
      <c r="D422">
        <v>0</v>
      </c>
    </row>
    <row r="423" spans="1:4" x14ac:dyDescent="0.25">
      <c r="A423" t="s">
        <v>197</v>
      </c>
      <c r="B423" t="s">
        <v>159</v>
      </c>
      <c r="C423" s="1">
        <v>33108</v>
      </c>
      <c r="D423">
        <v>0</v>
      </c>
    </row>
    <row r="424" spans="1:4" x14ac:dyDescent="0.25">
      <c r="A424" t="s">
        <v>197</v>
      </c>
      <c r="B424" t="s">
        <v>159</v>
      </c>
      <c r="C424" s="1">
        <v>33122</v>
      </c>
      <c r="D424">
        <v>6.4</v>
      </c>
    </row>
    <row r="425" spans="1:4" x14ac:dyDescent="0.25">
      <c r="A425" t="s">
        <v>197</v>
      </c>
      <c r="B425" t="s">
        <v>159</v>
      </c>
      <c r="C425" s="1">
        <v>33136</v>
      </c>
      <c r="D425">
        <v>25.2</v>
      </c>
    </row>
    <row r="426" spans="1:4" x14ac:dyDescent="0.25">
      <c r="A426" t="s">
        <v>197</v>
      </c>
      <c r="B426" t="s">
        <v>159</v>
      </c>
      <c r="C426" s="1">
        <v>33150</v>
      </c>
      <c r="D426">
        <v>33</v>
      </c>
    </row>
    <row r="427" spans="1:4" x14ac:dyDescent="0.25">
      <c r="A427" t="s">
        <v>197</v>
      </c>
      <c r="B427" t="s">
        <v>159</v>
      </c>
      <c r="C427" s="1">
        <v>33164</v>
      </c>
      <c r="D427">
        <v>44.8</v>
      </c>
    </row>
    <row r="428" spans="1:4" x14ac:dyDescent="0.25">
      <c r="A428" t="s">
        <v>197</v>
      </c>
      <c r="B428" t="s">
        <v>159</v>
      </c>
      <c r="C428" s="1">
        <v>33178</v>
      </c>
      <c r="D428">
        <v>44.1</v>
      </c>
    </row>
    <row r="429" spans="1:4" x14ac:dyDescent="0.25">
      <c r="A429" t="s">
        <v>197</v>
      </c>
      <c r="B429" t="s">
        <v>159</v>
      </c>
      <c r="C429" s="1">
        <v>33192</v>
      </c>
      <c r="D429">
        <v>45.5</v>
      </c>
    </row>
    <row r="430" spans="1:4" x14ac:dyDescent="0.25">
      <c r="A430" t="s">
        <v>197</v>
      </c>
      <c r="B430" t="s">
        <v>159</v>
      </c>
      <c r="C430" s="1">
        <v>33207</v>
      </c>
      <c r="D430">
        <v>55.5</v>
      </c>
    </row>
    <row r="431" spans="1:4" x14ac:dyDescent="0.25">
      <c r="A431" t="s">
        <v>197</v>
      </c>
      <c r="B431" t="s">
        <v>159</v>
      </c>
      <c r="C431" s="1">
        <v>33221</v>
      </c>
      <c r="D431">
        <v>60.7</v>
      </c>
    </row>
    <row r="432" spans="1:4" x14ac:dyDescent="0.25">
      <c r="A432" t="s">
        <v>197</v>
      </c>
      <c r="B432" t="s">
        <v>159</v>
      </c>
      <c r="C432" s="1">
        <v>33235</v>
      </c>
      <c r="D432">
        <v>44.1</v>
      </c>
    </row>
    <row r="433" spans="1:4" x14ac:dyDescent="0.25">
      <c r="A433" t="s">
        <v>197</v>
      </c>
      <c r="B433" t="s">
        <v>159</v>
      </c>
      <c r="C433" s="1">
        <v>33249</v>
      </c>
      <c r="D433">
        <v>44.6</v>
      </c>
    </row>
    <row r="434" spans="1:4" x14ac:dyDescent="0.25">
      <c r="A434" t="s">
        <v>197</v>
      </c>
      <c r="B434" t="s">
        <v>159</v>
      </c>
      <c r="C434" s="1">
        <v>33263</v>
      </c>
      <c r="D434">
        <v>38.5</v>
      </c>
    </row>
    <row r="435" spans="1:4" x14ac:dyDescent="0.25">
      <c r="A435" t="s">
        <v>197</v>
      </c>
      <c r="B435" t="s">
        <v>159</v>
      </c>
      <c r="C435" s="1">
        <v>33277</v>
      </c>
      <c r="D435">
        <v>32.200000000000003</v>
      </c>
    </row>
    <row r="436" spans="1:4" x14ac:dyDescent="0.25">
      <c r="A436" t="s">
        <v>197</v>
      </c>
      <c r="B436" t="s">
        <v>159</v>
      </c>
      <c r="C436" s="1">
        <v>33291</v>
      </c>
      <c r="D436">
        <v>37.5</v>
      </c>
    </row>
    <row r="437" spans="1:4" x14ac:dyDescent="0.25">
      <c r="A437" t="s">
        <v>197</v>
      </c>
      <c r="B437" t="s">
        <v>159</v>
      </c>
      <c r="C437" s="1">
        <v>33305</v>
      </c>
      <c r="D437">
        <v>28.2</v>
      </c>
    </row>
    <row r="438" spans="1:4" x14ac:dyDescent="0.25">
      <c r="A438" t="s">
        <v>197</v>
      </c>
      <c r="B438" t="s">
        <v>159</v>
      </c>
      <c r="C438" s="1">
        <v>33319</v>
      </c>
      <c r="D438">
        <v>24.8</v>
      </c>
    </row>
    <row r="439" spans="1:4" x14ac:dyDescent="0.25">
      <c r="A439" t="s">
        <v>197</v>
      </c>
      <c r="B439" t="s">
        <v>159</v>
      </c>
      <c r="C439" s="1">
        <v>33333</v>
      </c>
      <c r="D439">
        <v>15.3</v>
      </c>
    </row>
    <row r="440" spans="1:4" x14ac:dyDescent="0.25">
      <c r="A440" t="s">
        <v>197</v>
      </c>
      <c r="B440" t="s">
        <v>159</v>
      </c>
      <c r="C440" s="1">
        <v>33347</v>
      </c>
      <c r="D440">
        <v>11.1</v>
      </c>
    </row>
    <row r="441" spans="1:4" x14ac:dyDescent="0.25">
      <c r="A441" t="s">
        <v>197</v>
      </c>
      <c r="B441" t="s">
        <v>159</v>
      </c>
      <c r="C441" s="1">
        <v>33361</v>
      </c>
      <c r="D441">
        <v>7.9</v>
      </c>
    </row>
    <row r="442" spans="1:4" x14ac:dyDescent="0.25">
      <c r="A442" t="s">
        <v>197</v>
      </c>
      <c r="B442" t="s">
        <v>159</v>
      </c>
      <c r="C442" s="1">
        <v>33375</v>
      </c>
      <c r="D442">
        <v>1.2</v>
      </c>
    </row>
    <row r="443" spans="1:4" x14ac:dyDescent="0.25">
      <c r="A443" t="s">
        <v>197</v>
      </c>
      <c r="B443" t="s">
        <v>159</v>
      </c>
      <c r="C443" s="1">
        <v>33389</v>
      </c>
      <c r="D443">
        <v>0</v>
      </c>
    </row>
    <row r="444" spans="1:4" x14ac:dyDescent="0.25">
      <c r="A444" t="s">
        <v>198</v>
      </c>
      <c r="B444" t="s">
        <v>160</v>
      </c>
      <c r="C444" s="1">
        <v>28655</v>
      </c>
      <c r="D444">
        <v>0</v>
      </c>
    </row>
    <row r="445" spans="1:4" x14ac:dyDescent="0.25">
      <c r="A445" t="s">
        <v>198</v>
      </c>
      <c r="B445" t="s">
        <v>160</v>
      </c>
      <c r="C445" s="1">
        <v>28669</v>
      </c>
      <c r="D445">
        <v>0</v>
      </c>
    </row>
    <row r="446" spans="1:4" x14ac:dyDescent="0.25">
      <c r="A446" t="s">
        <v>198</v>
      </c>
      <c r="B446" t="s">
        <v>160</v>
      </c>
      <c r="C446" s="1">
        <v>28683</v>
      </c>
      <c r="D446">
        <v>0</v>
      </c>
    </row>
    <row r="447" spans="1:4" x14ac:dyDescent="0.25">
      <c r="A447" t="s">
        <v>198</v>
      </c>
      <c r="B447" t="s">
        <v>160</v>
      </c>
      <c r="C447" s="1">
        <v>28697</v>
      </c>
      <c r="D447">
        <v>0</v>
      </c>
    </row>
    <row r="448" spans="1:4" x14ac:dyDescent="0.25">
      <c r="A448" t="s">
        <v>198</v>
      </c>
      <c r="B448" t="s">
        <v>160</v>
      </c>
      <c r="C448" s="1">
        <v>28711</v>
      </c>
      <c r="D448">
        <v>0</v>
      </c>
    </row>
    <row r="449" spans="1:4" x14ac:dyDescent="0.25">
      <c r="A449" t="s">
        <v>198</v>
      </c>
      <c r="B449" t="s">
        <v>160</v>
      </c>
      <c r="C449" s="1">
        <v>28725</v>
      </c>
      <c r="D449">
        <v>0</v>
      </c>
    </row>
    <row r="450" spans="1:4" x14ac:dyDescent="0.25">
      <c r="A450" t="s">
        <v>198</v>
      </c>
      <c r="B450" t="s">
        <v>160</v>
      </c>
      <c r="C450" s="1">
        <v>28739</v>
      </c>
      <c r="D450">
        <v>6.4</v>
      </c>
    </row>
    <row r="451" spans="1:4" x14ac:dyDescent="0.25">
      <c r="A451" t="s">
        <v>198</v>
      </c>
      <c r="B451" t="s">
        <v>160</v>
      </c>
      <c r="C451" s="1">
        <v>28753</v>
      </c>
      <c r="D451">
        <v>25.2</v>
      </c>
    </row>
    <row r="452" spans="1:4" x14ac:dyDescent="0.25">
      <c r="A452" t="s">
        <v>198</v>
      </c>
      <c r="B452" t="s">
        <v>160</v>
      </c>
      <c r="C452" s="1">
        <v>28767</v>
      </c>
      <c r="D452">
        <v>33</v>
      </c>
    </row>
    <row r="453" spans="1:4" x14ac:dyDescent="0.25">
      <c r="A453" t="s">
        <v>198</v>
      </c>
      <c r="B453" t="s">
        <v>160</v>
      </c>
      <c r="C453" s="1">
        <v>28781</v>
      </c>
      <c r="D453">
        <v>44.8</v>
      </c>
    </row>
    <row r="454" spans="1:4" x14ac:dyDescent="0.25">
      <c r="A454" t="s">
        <v>198</v>
      </c>
      <c r="B454" t="s">
        <v>160</v>
      </c>
      <c r="C454" s="1">
        <v>28795</v>
      </c>
      <c r="D454">
        <v>44.1</v>
      </c>
    </row>
    <row r="455" spans="1:4" x14ac:dyDescent="0.25">
      <c r="A455" t="s">
        <v>198</v>
      </c>
      <c r="B455" t="s">
        <v>160</v>
      </c>
      <c r="C455" s="1">
        <v>28809</v>
      </c>
      <c r="D455">
        <v>45.5</v>
      </c>
    </row>
    <row r="456" spans="1:4" x14ac:dyDescent="0.25">
      <c r="A456" t="s">
        <v>198</v>
      </c>
      <c r="B456" t="s">
        <v>160</v>
      </c>
      <c r="C456" s="1">
        <v>28824</v>
      </c>
      <c r="D456">
        <v>55.5</v>
      </c>
    </row>
    <row r="457" spans="1:4" x14ac:dyDescent="0.25">
      <c r="A457" t="s">
        <v>198</v>
      </c>
      <c r="B457" t="s">
        <v>160</v>
      </c>
      <c r="C457" s="1">
        <v>28838</v>
      </c>
      <c r="D457">
        <v>60.7</v>
      </c>
    </row>
    <row r="458" spans="1:4" x14ac:dyDescent="0.25">
      <c r="A458" t="s">
        <v>198</v>
      </c>
      <c r="B458" t="s">
        <v>160</v>
      </c>
      <c r="C458" s="1">
        <v>28852</v>
      </c>
      <c r="D458">
        <v>44.1</v>
      </c>
    </row>
    <row r="459" spans="1:4" x14ac:dyDescent="0.25">
      <c r="A459" t="s">
        <v>198</v>
      </c>
      <c r="B459" t="s">
        <v>160</v>
      </c>
      <c r="C459" s="1">
        <v>28866</v>
      </c>
      <c r="D459">
        <v>44.6</v>
      </c>
    </row>
    <row r="460" spans="1:4" x14ac:dyDescent="0.25">
      <c r="A460" t="s">
        <v>198</v>
      </c>
      <c r="B460" t="s">
        <v>160</v>
      </c>
      <c r="C460" s="1">
        <v>28880</v>
      </c>
      <c r="D460">
        <v>38.5</v>
      </c>
    </row>
    <row r="461" spans="1:4" x14ac:dyDescent="0.25">
      <c r="A461" t="s">
        <v>198</v>
      </c>
      <c r="B461" t="s">
        <v>160</v>
      </c>
      <c r="C461" s="1">
        <v>28894</v>
      </c>
      <c r="D461">
        <v>32.200000000000003</v>
      </c>
    </row>
    <row r="462" spans="1:4" x14ac:dyDescent="0.25">
      <c r="A462" t="s">
        <v>198</v>
      </c>
      <c r="B462" t="s">
        <v>160</v>
      </c>
      <c r="C462" s="1">
        <v>28908</v>
      </c>
      <c r="D462">
        <v>37.5</v>
      </c>
    </row>
    <row r="463" spans="1:4" x14ac:dyDescent="0.25">
      <c r="A463" t="s">
        <v>198</v>
      </c>
      <c r="B463" t="s">
        <v>160</v>
      </c>
      <c r="C463" s="1">
        <v>28922</v>
      </c>
      <c r="D463">
        <v>28.2</v>
      </c>
    </row>
    <row r="464" spans="1:4" x14ac:dyDescent="0.25">
      <c r="A464" t="s">
        <v>198</v>
      </c>
      <c r="B464" t="s">
        <v>160</v>
      </c>
      <c r="C464" s="1">
        <v>28936</v>
      </c>
      <c r="D464">
        <v>24.8</v>
      </c>
    </row>
    <row r="465" spans="1:4" x14ac:dyDescent="0.25">
      <c r="A465" t="s">
        <v>198</v>
      </c>
      <c r="B465" t="s">
        <v>160</v>
      </c>
      <c r="C465" s="1">
        <v>28950</v>
      </c>
      <c r="D465">
        <v>15.3</v>
      </c>
    </row>
    <row r="466" spans="1:4" x14ac:dyDescent="0.25">
      <c r="A466" t="s">
        <v>198</v>
      </c>
      <c r="B466" t="s">
        <v>160</v>
      </c>
      <c r="C466" s="1">
        <v>28964</v>
      </c>
      <c r="D466">
        <v>11.1</v>
      </c>
    </row>
    <row r="467" spans="1:4" x14ac:dyDescent="0.25">
      <c r="A467" t="s">
        <v>198</v>
      </c>
      <c r="B467" t="s">
        <v>160</v>
      </c>
      <c r="C467" s="1">
        <v>28978</v>
      </c>
      <c r="D467">
        <v>7.9</v>
      </c>
    </row>
    <row r="468" spans="1:4" x14ac:dyDescent="0.25">
      <c r="A468" t="s">
        <v>198</v>
      </c>
      <c r="B468" t="s">
        <v>160</v>
      </c>
      <c r="C468" s="1">
        <v>28992</v>
      </c>
      <c r="D468">
        <v>1.2</v>
      </c>
    </row>
    <row r="469" spans="1:4" x14ac:dyDescent="0.25">
      <c r="A469" t="s">
        <v>198</v>
      </c>
      <c r="B469" t="s">
        <v>160</v>
      </c>
      <c r="C469" s="1">
        <v>29006</v>
      </c>
      <c r="D469">
        <v>0</v>
      </c>
    </row>
    <row r="470" spans="1:4" x14ac:dyDescent="0.25">
      <c r="A470" t="s">
        <v>198</v>
      </c>
      <c r="B470" t="s">
        <v>160</v>
      </c>
      <c r="C470" s="1">
        <v>29020</v>
      </c>
      <c r="D470">
        <v>0</v>
      </c>
    </row>
    <row r="471" spans="1:4" x14ac:dyDescent="0.25">
      <c r="A471" t="s">
        <v>198</v>
      </c>
      <c r="B471" t="s">
        <v>160</v>
      </c>
      <c r="C471" s="1">
        <v>29034</v>
      </c>
      <c r="D471">
        <v>0</v>
      </c>
    </row>
    <row r="472" spans="1:4" x14ac:dyDescent="0.25">
      <c r="A472" t="s">
        <v>198</v>
      </c>
      <c r="B472" t="s">
        <v>160</v>
      </c>
      <c r="C472" s="1">
        <v>29048</v>
      </c>
      <c r="D472">
        <v>0</v>
      </c>
    </row>
    <row r="473" spans="1:4" x14ac:dyDescent="0.25">
      <c r="A473" t="s">
        <v>198</v>
      </c>
      <c r="B473" t="s">
        <v>160</v>
      </c>
      <c r="C473" s="1">
        <v>29062</v>
      </c>
      <c r="D473">
        <v>0</v>
      </c>
    </row>
    <row r="474" spans="1:4" x14ac:dyDescent="0.25">
      <c r="A474" t="s">
        <v>198</v>
      </c>
      <c r="B474" t="s">
        <v>160</v>
      </c>
      <c r="C474" s="1">
        <v>29076</v>
      </c>
      <c r="D474">
        <v>0</v>
      </c>
    </row>
    <row r="475" spans="1:4" x14ac:dyDescent="0.25">
      <c r="A475" t="s">
        <v>198</v>
      </c>
      <c r="B475" t="s">
        <v>160</v>
      </c>
      <c r="C475" s="1">
        <v>29090</v>
      </c>
      <c r="D475">
        <v>0</v>
      </c>
    </row>
    <row r="476" spans="1:4" x14ac:dyDescent="0.25">
      <c r="A476" t="s">
        <v>198</v>
      </c>
      <c r="B476" t="s">
        <v>160</v>
      </c>
      <c r="C476" s="1">
        <v>29104</v>
      </c>
      <c r="D476">
        <v>6.4</v>
      </c>
    </row>
    <row r="477" spans="1:4" x14ac:dyDescent="0.25">
      <c r="A477" t="s">
        <v>198</v>
      </c>
      <c r="B477" t="s">
        <v>160</v>
      </c>
      <c r="C477" s="1">
        <v>29118</v>
      </c>
      <c r="D477">
        <v>25.2</v>
      </c>
    </row>
    <row r="478" spans="1:4" x14ac:dyDescent="0.25">
      <c r="A478" t="s">
        <v>198</v>
      </c>
      <c r="B478" t="s">
        <v>160</v>
      </c>
      <c r="C478" s="1">
        <v>29132</v>
      </c>
      <c r="D478">
        <v>33</v>
      </c>
    </row>
    <row r="479" spans="1:4" x14ac:dyDescent="0.25">
      <c r="A479" t="s">
        <v>198</v>
      </c>
      <c r="B479" t="s">
        <v>160</v>
      </c>
      <c r="C479" s="1">
        <v>29146</v>
      </c>
      <c r="D479">
        <v>44.8</v>
      </c>
    </row>
    <row r="480" spans="1:4" x14ac:dyDescent="0.25">
      <c r="A480" t="s">
        <v>198</v>
      </c>
      <c r="B480" t="s">
        <v>160</v>
      </c>
      <c r="C480" s="1">
        <v>29160</v>
      </c>
      <c r="D480">
        <v>44.1</v>
      </c>
    </row>
    <row r="481" spans="1:4" x14ac:dyDescent="0.25">
      <c r="A481" t="s">
        <v>198</v>
      </c>
      <c r="B481" t="s">
        <v>160</v>
      </c>
      <c r="C481" s="1">
        <v>29174</v>
      </c>
      <c r="D481">
        <v>45.5</v>
      </c>
    </row>
    <row r="482" spans="1:4" x14ac:dyDescent="0.25">
      <c r="A482" t="s">
        <v>198</v>
      </c>
      <c r="B482" t="s">
        <v>160</v>
      </c>
      <c r="C482" s="1">
        <v>29189</v>
      </c>
      <c r="D482">
        <v>55.5</v>
      </c>
    </row>
    <row r="483" spans="1:4" x14ac:dyDescent="0.25">
      <c r="A483" t="s">
        <v>198</v>
      </c>
      <c r="B483" t="s">
        <v>160</v>
      </c>
      <c r="C483" s="1">
        <v>29203</v>
      </c>
      <c r="D483">
        <v>60.7</v>
      </c>
    </row>
    <row r="484" spans="1:4" x14ac:dyDescent="0.25">
      <c r="A484" t="s">
        <v>198</v>
      </c>
      <c r="B484" t="s">
        <v>160</v>
      </c>
      <c r="C484" s="1">
        <v>29217</v>
      </c>
      <c r="D484">
        <v>44.1</v>
      </c>
    </row>
    <row r="485" spans="1:4" x14ac:dyDescent="0.25">
      <c r="A485" t="s">
        <v>198</v>
      </c>
      <c r="B485" t="s">
        <v>160</v>
      </c>
      <c r="C485" s="1">
        <v>29231</v>
      </c>
      <c r="D485">
        <v>44.6</v>
      </c>
    </row>
    <row r="486" spans="1:4" x14ac:dyDescent="0.25">
      <c r="A486" t="s">
        <v>198</v>
      </c>
      <c r="B486" t="s">
        <v>160</v>
      </c>
      <c r="C486" s="1">
        <v>29245</v>
      </c>
      <c r="D486">
        <v>38.5</v>
      </c>
    </row>
    <row r="487" spans="1:4" x14ac:dyDescent="0.25">
      <c r="A487" t="s">
        <v>198</v>
      </c>
      <c r="B487" t="s">
        <v>160</v>
      </c>
      <c r="C487" s="1">
        <v>29259</v>
      </c>
      <c r="D487">
        <v>32.200000000000003</v>
      </c>
    </row>
    <row r="488" spans="1:4" x14ac:dyDescent="0.25">
      <c r="A488" t="s">
        <v>198</v>
      </c>
      <c r="B488" t="s">
        <v>160</v>
      </c>
      <c r="C488" s="1">
        <v>29273</v>
      </c>
      <c r="D488">
        <v>37.5</v>
      </c>
    </row>
    <row r="489" spans="1:4" x14ac:dyDescent="0.25">
      <c r="A489" t="s">
        <v>198</v>
      </c>
      <c r="B489" t="s">
        <v>160</v>
      </c>
      <c r="C489" s="1">
        <v>29288</v>
      </c>
      <c r="D489">
        <v>28.2</v>
      </c>
    </row>
    <row r="490" spans="1:4" x14ac:dyDescent="0.25">
      <c r="A490" t="s">
        <v>198</v>
      </c>
      <c r="B490" t="s">
        <v>160</v>
      </c>
      <c r="C490" s="1">
        <v>29302</v>
      </c>
      <c r="D490">
        <v>24.8</v>
      </c>
    </row>
    <row r="491" spans="1:4" x14ac:dyDescent="0.25">
      <c r="A491" t="s">
        <v>198</v>
      </c>
      <c r="B491" t="s">
        <v>160</v>
      </c>
      <c r="C491" s="1">
        <v>29316</v>
      </c>
      <c r="D491">
        <v>15.3</v>
      </c>
    </row>
    <row r="492" spans="1:4" x14ac:dyDescent="0.25">
      <c r="A492" t="s">
        <v>198</v>
      </c>
      <c r="B492" t="s">
        <v>160</v>
      </c>
      <c r="C492" s="1">
        <v>29330</v>
      </c>
      <c r="D492">
        <v>11.1</v>
      </c>
    </row>
    <row r="493" spans="1:4" x14ac:dyDescent="0.25">
      <c r="A493" t="s">
        <v>198</v>
      </c>
      <c r="B493" t="s">
        <v>160</v>
      </c>
      <c r="C493" s="1">
        <v>29344</v>
      </c>
      <c r="D493">
        <v>7.9</v>
      </c>
    </row>
    <row r="494" spans="1:4" x14ac:dyDescent="0.25">
      <c r="A494" t="s">
        <v>198</v>
      </c>
      <c r="B494" t="s">
        <v>160</v>
      </c>
      <c r="C494" s="1">
        <v>29358</v>
      </c>
      <c r="D494">
        <v>1.2</v>
      </c>
    </row>
    <row r="495" spans="1:4" x14ac:dyDescent="0.25">
      <c r="A495" t="s">
        <v>198</v>
      </c>
      <c r="B495" t="s">
        <v>160</v>
      </c>
      <c r="C495" s="1">
        <v>29372</v>
      </c>
      <c r="D495">
        <v>0</v>
      </c>
    </row>
    <row r="496" spans="1:4" x14ac:dyDescent="0.25">
      <c r="A496" t="s">
        <v>198</v>
      </c>
      <c r="B496" t="s">
        <v>160</v>
      </c>
      <c r="C496" s="1">
        <v>29386</v>
      </c>
      <c r="D496">
        <v>0</v>
      </c>
    </row>
    <row r="497" spans="1:4" x14ac:dyDescent="0.25">
      <c r="A497" t="s">
        <v>198</v>
      </c>
      <c r="B497" t="s">
        <v>160</v>
      </c>
      <c r="C497" s="1">
        <v>29400</v>
      </c>
      <c r="D497">
        <v>0</v>
      </c>
    </row>
    <row r="498" spans="1:4" x14ac:dyDescent="0.25">
      <c r="A498" t="s">
        <v>198</v>
      </c>
      <c r="B498" t="s">
        <v>160</v>
      </c>
      <c r="C498" s="1">
        <v>29414</v>
      </c>
      <c r="D498">
        <v>0</v>
      </c>
    </row>
    <row r="499" spans="1:4" x14ac:dyDescent="0.25">
      <c r="A499" t="s">
        <v>198</v>
      </c>
      <c r="B499" t="s">
        <v>160</v>
      </c>
      <c r="C499" s="1">
        <v>29428</v>
      </c>
      <c r="D499">
        <v>0</v>
      </c>
    </row>
    <row r="500" spans="1:4" x14ac:dyDescent="0.25">
      <c r="A500" t="s">
        <v>198</v>
      </c>
      <c r="B500" t="s">
        <v>160</v>
      </c>
      <c r="C500" s="1">
        <v>29442</v>
      </c>
      <c r="D500">
        <v>0</v>
      </c>
    </row>
    <row r="501" spans="1:4" x14ac:dyDescent="0.25">
      <c r="A501" t="s">
        <v>198</v>
      </c>
      <c r="B501" t="s">
        <v>160</v>
      </c>
      <c r="C501" s="1">
        <v>29456</v>
      </c>
      <c r="D501">
        <v>0</v>
      </c>
    </row>
    <row r="502" spans="1:4" x14ac:dyDescent="0.25">
      <c r="A502" t="s">
        <v>198</v>
      </c>
      <c r="B502" t="s">
        <v>160</v>
      </c>
      <c r="C502" s="1">
        <v>29470</v>
      </c>
      <c r="D502">
        <v>6.4</v>
      </c>
    </row>
    <row r="503" spans="1:4" x14ac:dyDescent="0.25">
      <c r="A503" t="s">
        <v>198</v>
      </c>
      <c r="B503" t="s">
        <v>160</v>
      </c>
      <c r="C503" s="1">
        <v>29484</v>
      </c>
      <c r="D503">
        <v>25.2</v>
      </c>
    </row>
    <row r="504" spans="1:4" x14ac:dyDescent="0.25">
      <c r="A504" t="s">
        <v>198</v>
      </c>
      <c r="B504" t="s">
        <v>160</v>
      </c>
      <c r="C504" s="1">
        <v>29498</v>
      </c>
      <c r="D504">
        <v>33</v>
      </c>
    </row>
    <row r="505" spans="1:4" x14ac:dyDescent="0.25">
      <c r="A505" t="s">
        <v>198</v>
      </c>
      <c r="B505" t="s">
        <v>160</v>
      </c>
      <c r="C505" s="1">
        <v>29512</v>
      </c>
      <c r="D505">
        <v>44.8</v>
      </c>
    </row>
    <row r="506" spans="1:4" x14ac:dyDescent="0.25">
      <c r="A506" t="s">
        <v>198</v>
      </c>
      <c r="B506" t="s">
        <v>160</v>
      </c>
      <c r="C506" s="1">
        <v>29526</v>
      </c>
      <c r="D506">
        <v>44.1</v>
      </c>
    </row>
    <row r="507" spans="1:4" x14ac:dyDescent="0.25">
      <c r="A507" t="s">
        <v>198</v>
      </c>
      <c r="B507" t="s">
        <v>160</v>
      </c>
      <c r="C507" s="1">
        <v>29540</v>
      </c>
      <c r="D507">
        <v>45.5</v>
      </c>
    </row>
    <row r="508" spans="1:4" x14ac:dyDescent="0.25">
      <c r="A508" t="s">
        <v>198</v>
      </c>
      <c r="B508" t="s">
        <v>160</v>
      </c>
      <c r="C508" s="1">
        <v>29555</v>
      </c>
      <c r="D508">
        <v>55.5</v>
      </c>
    </row>
    <row r="509" spans="1:4" x14ac:dyDescent="0.25">
      <c r="A509" t="s">
        <v>198</v>
      </c>
      <c r="B509" t="s">
        <v>160</v>
      </c>
      <c r="C509" s="1">
        <v>29569</v>
      </c>
      <c r="D509">
        <v>60.7</v>
      </c>
    </row>
    <row r="510" spans="1:4" x14ac:dyDescent="0.25">
      <c r="A510" t="s">
        <v>198</v>
      </c>
      <c r="B510" t="s">
        <v>160</v>
      </c>
      <c r="C510" s="1">
        <v>29583</v>
      </c>
      <c r="D510">
        <v>44.1</v>
      </c>
    </row>
    <row r="511" spans="1:4" x14ac:dyDescent="0.25">
      <c r="A511" t="s">
        <v>198</v>
      </c>
      <c r="B511" t="s">
        <v>160</v>
      </c>
      <c r="C511" s="1">
        <v>29597</v>
      </c>
      <c r="D511">
        <v>44.6</v>
      </c>
    </row>
    <row r="512" spans="1:4" x14ac:dyDescent="0.25">
      <c r="A512" t="s">
        <v>198</v>
      </c>
      <c r="B512" t="s">
        <v>160</v>
      </c>
      <c r="C512" s="1">
        <v>29611</v>
      </c>
      <c r="D512">
        <v>38.5</v>
      </c>
    </row>
    <row r="513" spans="1:4" x14ac:dyDescent="0.25">
      <c r="A513" t="s">
        <v>198</v>
      </c>
      <c r="B513" t="s">
        <v>160</v>
      </c>
      <c r="C513" s="1">
        <v>29625</v>
      </c>
      <c r="D513">
        <v>32.200000000000003</v>
      </c>
    </row>
    <row r="514" spans="1:4" x14ac:dyDescent="0.25">
      <c r="A514" t="s">
        <v>198</v>
      </c>
      <c r="B514" t="s">
        <v>160</v>
      </c>
      <c r="C514" s="1">
        <v>29639</v>
      </c>
      <c r="D514">
        <v>37.5</v>
      </c>
    </row>
    <row r="515" spans="1:4" x14ac:dyDescent="0.25">
      <c r="A515" t="s">
        <v>198</v>
      </c>
      <c r="B515" t="s">
        <v>160</v>
      </c>
      <c r="C515" s="1">
        <v>29653</v>
      </c>
      <c r="D515">
        <v>28.2</v>
      </c>
    </row>
    <row r="516" spans="1:4" x14ac:dyDescent="0.25">
      <c r="A516" t="s">
        <v>198</v>
      </c>
      <c r="B516" t="s">
        <v>160</v>
      </c>
      <c r="C516" s="1">
        <v>29667</v>
      </c>
      <c r="D516">
        <v>24.8</v>
      </c>
    </row>
    <row r="517" spans="1:4" x14ac:dyDescent="0.25">
      <c r="A517" t="s">
        <v>198</v>
      </c>
      <c r="B517" t="s">
        <v>160</v>
      </c>
      <c r="C517" s="1">
        <v>29681</v>
      </c>
      <c r="D517">
        <v>15.3</v>
      </c>
    </row>
    <row r="518" spans="1:4" x14ac:dyDescent="0.25">
      <c r="A518" t="s">
        <v>198</v>
      </c>
      <c r="B518" t="s">
        <v>160</v>
      </c>
      <c r="C518" s="1">
        <v>29695</v>
      </c>
      <c r="D518">
        <v>11.1</v>
      </c>
    </row>
    <row r="519" spans="1:4" x14ac:dyDescent="0.25">
      <c r="A519" t="s">
        <v>198</v>
      </c>
      <c r="B519" t="s">
        <v>160</v>
      </c>
      <c r="C519" s="1">
        <v>29709</v>
      </c>
      <c r="D519">
        <v>7.9</v>
      </c>
    </row>
    <row r="520" spans="1:4" x14ac:dyDescent="0.25">
      <c r="A520" t="s">
        <v>198</v>
      </c>
      <c r="B520" t="s">
        <v>160</v>
      </c>
      <c r="C520" s="1">
        <v>29723</v>
      </c>
      <c r="D520">
        <v>1.2</v>
      </c>
    </row>
    <row r="521" spans="1:4" x14ac:dyDescent="0.25">
      <c r="A521" t="s">
        <v>198</v>
      </c>
      <c r="B521" t="s">
        <v>160</v>
      </c>
      <c r="C521" s="1">
        <v>29737</v>
      </c>
      <c r="D521">
        <v>0</v>
      </c>
    </row>
    <row r="522" spans="1:4" x14ac:dyDescent="0.25">
      <c r="A522" t="s">
        <v>198</v>
      </c>
      <c r="B522" t="s">
        <v>160</v>
      </c>
      <c r="C522" s="1">
        <v>29751</v>
      </c>
      <c r="D522">
        <v>0</v>
      </c>
    </row>
    <row r="523" spans="1:4" x14ac:dyDescent="0.25">
      <c r="A523" t="s">
        <v>198</v>
      </c>
      <c r="B523" t="s">
        <v>160</v>
      </c>
      <c r="C523" s="1">
        <v>29765</v>
      </c>
      <c r="D523">
        <v>0</v>
      </c>
    </row>
    <row r="524" spans="1:4" x14ac:dyDescent="0.25">
      <c r="A524" t="s">
        <v>198</v>
      </c>
      <c r="B524" t="s">
        <v>160</v>
      </c>
      <c r="C524" s="1">
        <v>29779</v>
      </c>
      <c r="D524">
        <v>0</v>
      </c>
    </row>
    <row r="525" spans="1:4" x14ac:dyDescent="0.25">
      <c r="A525" t="s">
        <v>198</v>
      </c>
      <c r="B525" t="s">
        <v>160</v>
      </c>
      <c r="C525" s="1">
        <v>29793</v>
      </c>
      <c r="D525">
        <v>0</v>
      </c>
    </row>
    <row r="526" spans="1:4" x14ac:dyDescent="0.25">
      <c r="A526" t="s">
        <v>198</v>
      </c>
      <c r="B526" t="s">
        <v>160</v>
      </c>
      <c r="C526" s="1">
        <v>29807</v>
      </c>
      <c r="D526">
        <v>0</v>
      </c>
    </row>
    <row r="527" spans="1:4" x14ac:dyDescent="0.25">
      <c r="A527" t="s">
        <v>198</v>
      </c>
      <c r="B527" t="s">
        <v>160</v>
      </c>
      <c r="C527" s="1">
        <v>29821</v>
      </c>
      <c r="D527">
        <v>0</v>
      </c>
    </row>
    <row r="528" spans="1:4" x14ac:dyDescent="0.25">
      <c r="A528" t="s">
        <v>198</v>
      </c>
      <c r="B528" t="s">
        <v>160</v>
      </c>
      <c r="C528" s="1">
        <v>29835</v>
      </c>
      <c r="D528">
        <v>6.4</v>
      </c>
    </row>
    <row r="529" spans="1:4" x14ac:dyDescent="0.25">
      <c r="A529" t="s">
        <v>198</v>
      </c>
      <c r="B529" t="s">
        <v>160</v>
      </c>
      <c r="C529" s="1">
        <v>29849</v>
      </c>
      <c r="D529">
        <v>25.2</v>
      </c>
    </row>
    <row r="530" spans="1:4" x14ac:dyDescent="0.25">
      <c r="A530" t="s">
        <v>198</v>
      </c>
      <c r="B530" t="s">
        <v>160</v>
      </c>
      <c r="C530" s="1">
        <v>29863</v>
      </c>
      <c r="D530">
        <v>33</v>
      </c>
    </row>
    <row r="531" spans="1:4" x14ac:dyDescent="0.25">
      <c r="A531" t="s">
        <v>198</v>
      </c>
      <c r="B531" t="s">
        <v>160</v>
      </c>
      <c r="C531" s="1">
        <v>29877</v>
      </c>
      <c r="D531">
        <v>44.8</v>
      </c>
    </row>
    <row r="532" spans="1:4" x14ac:dyDescent="0.25">
      <c r="A532" t="s">
        <v>198</v>
      </c>
      <c r="B532" t="s">
        <v>160</v>
      </c>
      <c r="C532" s="1">
        <v>29891</v>
      </c>
      <c r="D532">
        <v>44.1</v>
      </c>
    </row>
    <row r="533" spans="1:4" x14ac:dyDescent="0.25">
      <c r="A533" t="s">
        <v>198</v>
      </c>
      <c r="B533" t="s">
        <v>160</v>
      </c>
      <c r="C533" s="1">
        <v>29905</v>
      </c>
      <c r="D533">
        <v>45.5</v>
      </c>
    </row>
    <row r="534" spans="1:4" x14ac:dyDescent="0.25">
      <c r="A534" t="s">
        <v>198</v>
      </c>
      <c r="B534" t="s">
        <v>160</v>
      </c>
      <c r="C534" s="1">
        <v>29920</v>
      </c>
      <c r="D534">
        <v>55.5</v>
      </c>
    </row>
    <row r="535" spans="1:4" x14ac:dyDescent="0.25">
      <c r="A535" t="s">
        <v>198</v>
      </c>
      <c r="B535" t="s">
        <v>160</v>
      </c>
      <c r="C535" s="1">
        <v>29934</v>
      </c>
      <c r="D535">
        <v>60.7</v>
      </c>
    </row>
    <row r="536" spans="1:4" x14ac:dyDescent="0.25">
      <c r="A536" t="s">
        <v>198</v>
      </c>
      <c r="B536" t="s">
        <v>160</v>
      </c>
      <c r="C536" s="1">
        <v>29948</v>
      </c>
      <c r="D536">
        <v>44.1</v>
      </c>
    </row>
    <row r="537" spans="1:4" x14ac:dyDescent="0.25">
      <c r="A537" t="s">
        <v>198</v>
      </c>
      <c r="B537" t="s">
        <v>160</v>
      </c>
      <c r="C537" s="1">
        <v>29962</v>
      </c>
      <c r="D537">
        <v>44.6</v>
      </c>
    </row>
    <row r="538" spans="1:4" x14ac:dyDescent="0.25">
      <c r="A538" t="s">
        <v>198</v>
      </c>
      <c r="B538" t="s">
        <v>160</v>
      </c>
      <c r="C538" s="1">
        <v>29976</v>
      </c>
      <c r="D538">
        <v>38.5</v>
      </c>
    </row>
    <row r="539" spans="1:4" x14ac:dyDescent="0.25">
      <c r="A539" t="s">
        <v>198</v>
      </c>
      <c r="B539" t="s">
        <v>160</v>
      </c>
      <c r="C539" s="1">
        <v>29990</v>
      </c>
      <c r="D539">
        <v>32.200000000000003</v>
      </c>
    </row>
    <row r="540" spans="1:4" x14ac:dyDescent="0.25">
      <c r="A540" t="s">
        <v>198</v>
      </c>
      <c r="B540" t="s">
        <v>160</v>
      </c>
      <c r="C540" s="1">
        <v>30004</v>
      </c>
      <c r="D540">
        <v>37.5</v>
      </c>
    </row>
    <row r="541" spans="1:4" x14ac:dyDescent="0.25">
      <c r="A541" t="s">
        <v>198</v>
      </c>
      <c r="B541" t="s">
        <v>160</v>
      </c>
      <c r="C541" s="1">
        <v>30018</v>
      </c>
      <c r="D541">
        <v>28.2</v>
      </c>
    </row>
    <row r="542" spans="1:4" x14ac:dyDescent="0.25">
      <c r="A542" t="s">
        <v>198</v>
      </c>
      <c r="B542" t="s">
        <v>160</v>
      </c>
      <c r="C542" s="1">
        <v>30032</v>
      </c>
      <c r="D542">
        <v>24.8</v>
      </c>
    </row>
    <row r="543" spans="1:4" x14ac:dyDescent="0.25">
      <c r="A543" t="s">
        <v>198</v>
      </c>
      <c r="B543" t="s">
        <v>160</v>
      </c>
      <c r="C543" s="1">
        <v>30046</v>
      </c>
      <c r="D543">
        <v>15.3</v>
      </c>
    </row>
    <row r="544" spans="1:4" x14ac:dyDescent="0.25">
      <c r="A544" t="s">
        <v>198</v>
      </c>
      <c r="B544" t="s">
        <v>160</v>
      </c>
      <c r="C544" s="1">
        <v>30060</v>
      </c>
      <c r="D544">
        <v>11.1</v>
      </c>
    </row>
    <row r="545" spans="1:4" x14ac:dyDescent="0.25">
      <c r="A545" t="s">
        <v>198</v>
      </c>
      <c r="B545" t="s">
        <v>160</v>
      </c>
      <c r="C545" s="1">
        <v>30074</v>
      </c>
      <c r="D545">
        <v>7.9</v>
      </c>
    </row>
    <row r="546" spans="1:4" x14ac:dyDescent="0.25">
      <c r="A546" t="s">
        <v>198</v>
      </c>
      <c r="B546" t="s">
        <v>160</v>
      </c>
      <c r="C546" s="1">
        <v>30088</v>
      </c>
      <c r="D546">
        <v>1.2</v>
      </c>
    </row>
    <row r="547" spans="1:4" x14ac:dyDescent="0.25">
      <c r="A547" t="s">
        <v>198</v>
      </c>
      <c r="B547" t="s">
        <v>160</v>
      </c>
      <c r="C547" s="1">
        <v>30102</v>
      </c>
      <c r="D547">
        <v>0</v>
      </c>
    </row>
    <row r="548" spans="1:4" x14ac:dyDescent="0.25">
      <c r="A548" t="s">
        <v>198</v>
      </c>
      <c r="B548" t="s">
        <v>160</v>
      </c>
      <c r="C548" s="1">
        <v>30116</v>
      </c>
      <c r="D548">
        <v>0</v>
      </c>
    </row>
    <row r="549" spans="1:4" x14ac:dyDescent="0.25">
      <c r="A549" t="s">
        <v>198</v>
      </c>
      <c r="B549" t="s">
        <v>160</v>
      </c>
      <c r="C549" s="1">
        <v>30130</v>
      </c>
      <c r="D549">
        <v>0</v>
      </c>
    </row>
    <row r="550" spans="1:4" x14ac:dyDescent="0.25">
      <c r="A550" t="s">
        <v>198</v>
      </c>
      <c r="B550" t="s">
        <v>160</v>
      </c>
      <c r="C550" s="1">
        <v>30144</v>
      </c>
      <c r="D550">
        <v>0</v>
      </c>
    </row>
    <row r="551" spans="1:4" x14ac:dyDescent="0.25">
      <c r="A551" t="s">
        <v>198</v>
      </c>
      <c r="B551" t="s">
        <v>160</v>
      </c>
      <c r="C551" s="1">
        <v>30158</v>
      </c>
      <c r="D551">
        <v>0</v>
      </c>
    </row>
    <row r="552" spans="1:4" x14ac:dyDescent="0.25">
      <c r="A552" t="s">
        <v>198</v>
      </c>
      <c r="B552" t="s">
        <v>160</v>
      </c>
      <c r="C552" s="1">
        <v>30172</v>
      </c>
      <c r="D552">
        <v>0</v>
      </c>
    </row>
    <row r="553" spans="1:4" x14ac:dyDescent="0.25">
      <c r="A553" t="s">
        <v>198</v>
      </c>
      <c r="B553" t="s">
        <v>160</v>
      </c>
      <c r="C553" s="1">
        <v>30186</v>
      </c>
      <c r="D553">
        <v>0</v>
      </c>
    </row>
    <row r="554" spans="1:4" x14ac:dyDescent="0.25">
      <c r="A554" t="s">
        <v>198</v>
      </c>
      <c r="B554" t="s">
        <v>160</v>
      </c>
      <c r="C554" s="1">
        <v>30200</v>
      </c>
      <c r="D554">
        <v>6.4</v>
      </c>
    </row>
    <row r="555" spans="1:4" x14ac:dyDescent="0.25">
      <c r="A555" t="s">
        <v>198</v>
      </c>
      <c r="B555" t="s">
        <v>160</v>
      </c>
      <c r="C555" s="1">
        <v>30214</v>
      </c>
      <c r="D555">
        <v>25.2</v>
      </c>
    </row>
    <row r="556" spans="1:4" x14ac:dyDescent="0.25">
      <c r="A556" t="s">
        <v>198</v>
      </c>
      <c r="B556" t="s">
        <v>160</v>
      </c>
      <c r="C556" s="1">
        <v>30228</v>
      </c>
      <c r="D556">
        <v>33</v>
      </c>
    </row>
    <row r="557" spans="1:4" x14ac:dyDescent="0.25">
      <c r="A557" t="s">
        <v>198</v>
      </c>
      <c r="B557" t="s">
        <v>160</v>
      </c>
      <c r="C557" s="1">
        <v>30242</v>
      </c>
      <c r="D557">
        <v>44.8</v>
      </c>
    </row>
    <row r="558" spans="1:4" x14ac:dyDescent="0.25">
      <c r="A558" t="s">
        <v>198</v>
      </c>
      <c r="B558" t="s">
        <v>160</v>
      </c>
      <c r="C558" s="1">
        <v>30256</v>
      </c>
      <c r="D558">
        <v>44.1</v>
      </c>
    </row>
    <row r="559" spans="1:4" x14ac:dyDescent="0.25">
      <c r="A559" t="s">
        <v>198</v>
      </c>
      <c r="B559" t="s">
        <v>160</v>
      </c>
      <c r="C559" s="1">
        <v>30270</v>
      </c>
      <c r="D559">
        <v>45.5</v>
      </c>
    </row>
    <row r="560" spans="1:4" x14ac:dyDescent="0.25">
      <c r="A560" t="s">
        <v>198</v>
      </c>
      <c r="B560" t="s">
        <v>160</v>
      </c>
      <c r="C560" s="1">
        <v>30285</v>
      </c>
      <c r="D560">
        <v>55.5</v>
      </c>
    </row>
    <row r="561" spans="1:4" x14ac:dyDescent="0.25">
      <c r="A561" t="s">
        <v>198</v>
      </c>
      <c r="B561" t="s">
        <v>160</v>
      </c>
      <c r="C561" s="1">
        <v>30299</v>
      </c>
      <c r="D561">
        <v>60.7</v>
      </c>
    </row>
    <row r="562" spans="1:4" x14ac:dyDescent="0.25">
      <c r="A562" t="s">
        <v>198</v>
      </c>
      <c r="B562" t="s">
        <v>160</v>
      </c>
      <c r="C562" s="1">
        <v>30313</v>
      </c>
      <c r="D562">
        <v>44.1</v>
      </c>
    </row>
    <row r="563" spans="1:4" x14ac:dyDescent="0.25">
      <c r="A563" t="s">
        <v>198</v>
      </c>
      <c r="B563" t="s">
        <v>160</v>
      </c>
      <c r="C563" s="1">
        <v>30327</v>
      </c>
      <c r="D563">
        <v>44.6</v>
      </c>
    </row>
    <row r="564" spans="1:4" x14ac:dyDescent="0.25">
      <c r="A564" t="s">
        <v>198</v>
      </c>
      <c r="B564" t="s">
        <v>160</v>
      </c>
      <c r="C564" s="1">
        <v>30341</v>
      </c>
      <c r="D564">
        <v>38.5</v>
      </c>
    </row>
    <row r="565" spans="1:4" x14ac:dyDescent="0.25">
      <c r="A565" t="s">
        <v>198</v>
      </c>
      <c r="B565" t="s">
        <v>160</v>
      </c>
      <c r="C565" s="1">
        <v>30355</v>
      </c>
      <c r="D565">
        <v>32.200000000000003</v>
      </c>
    </row>
    <row r="566" spans="1:4" x14ac:dyDescent="0.25">
      <c r="A566" t="s">
        <v>198</v>
      </c>
      <c r="B566" t="s">
        <v>160</v>
      </c>
      <c r="C566" s="1">
        <v>30369</v>
      </c>
      <c r="D566">
        <v>37.5</v>
      </c>
    </row>
    <row r="567" spans="1:4" x14ac:dyDescent="0.25">
      <c r="A567" t="s">
        <v>198</v>
      </c>
      <c r="B567" t="s">
        <v>160</v>
      </c>
      <c r="C567" s="1">
        <v>30383</v>
      </c>
      <c r="D567">
        <v>28.2</v>
      </c>
    </row>
    <row r="568" spans="1:4" x14ac:dyDescent="0.25">
      <c r="A568" t="s">
        <v>198</v>
      </c>
      <c r="B568" t="s">
        <v>160</v>
      </c>
      <c r="C568" s="1">
        <v>30397</v>
      </c>
      <c r="D568">
        <v>24.8</v>
      </c>
    </row>
    <row r="569" spans="1:4" x14ac:dyDescent="0.25">
      <c r="A569" t="s">
        <v>198</v>
      </c>
      <c r="B569" t="s">
        <v>160</v>
      </c>
      <c r="C569" s="1">
        <v>30411</v>
      </c>
      <c r="D569">
        <v>15.3</v>
      </c>
    </row>
    <row r="570" spans="1:4" x14ac:dyDescent="0.25">
      <c r="A570" t="s">
        <v>198</v>
      </c>
      <c r="B570" t="s">
        <v>160</v>
      </c>
      <c r="C570" s="1">
        <v>30425</v>
      </c>
      <c r="D570">
        <v>11.1</v>
      </c>
    </row>
    <row r="571" spans="1:4" x14ac:dyDescent="0.25">
      <c r="A571" t="s">
        <v>198</v>
      </c>
      <c r="B571" t="s">
        <v>160</v>
      </c>
      <c r="C571" s="1">
        <v>30439</v>
      </c>
      <c r="D571">
        <v>7.9</v>
      </c>
    </row>
    <row r="572" spans="1:4" x14ac:dyDescent="0.25">
      <c r="A572" t="s">
        <v>198</v>
      </c>
      <c r="B572" t="s">
        <v>160</v>
      </c>
      <c r="C572" s="1">
        <v>30453</v>
      </c>
      <c r="D572">
        <v>1.2</v>
      </c>
    </row>
    <row r="573" spans="1:4" x14ac:dyDescent="0.25">
      <c r="A573" t="s">
        <v>198</v>
      </c>
      <c r="B573" t="s">
        <v>160</v>
      </c>
      <c r="C573" s="1">
        <v>30467</v>
      </c>
      <c r="D573">
        <v>0</v>
      </c>
    </row>
    <row r="574" spans="1:4" x14ac:dyDescent="0.25">
      <c r="A574" t="s">
        <v>198</v>
      </c>
      <c r="B574" t="s">
        <v>160</v>
      </c>
      <c r="C574" s="1">
        <v>30481</v>
      </c>
      <c r="D574">
        <v>0</v>
      </c>
    </row>
    <row r="575" spans="1:4" x14ac:dyDescent="0.25">
      <c r="A575" t="s">
        <v>198</v>
      </c>
      <c r="B575" t="s">
        <v>160</v>
      </c>
      <c r="C575" s="1">
        <v>30495</v>
      </c>
      <c r="D575">
        <v>0</v>
      </c>
    </row>
    <row r="576" spans="1:4" x14ac:dyDescent="0.25">
      <c r="A576" t="s">
        <v>198</v>
      </c>
      <c r="B576" t="s">
        <v>160</v>
      </c>
      <c r="C576" s="1">
        <v>30509</v>
      </c>
      <c r="D576">
        <v>0</v>
      </c>
    </row>
    <row r="577" spans="1:4" x14ac:dyDescent="0.25">
      <c r="A577" t="s">
        <v>198</v>
      </c>
      <c r="B577" t="s">
        <v>160</v>
      </c>
      <c r="C577" s="1">
        <v>30523</v>
      </c>
      <c r="D577">
        <v>0</v>
      </c>
    </row>
    <row r="578" spans="1:4" x14ac:dyDescent="0.25">
      <c r="A578" t="s">
        <v>198</v>
      </c>
      <c r="B578" t="s">
        <v>160</v>
      </c>
      <c r="C578" s="1">
        <v>30537</v>
      </c>
      <c r="D578">
        <v>0</v>
      </c>
    </row>
    <row r="579" spans="1:4" x14ac:dyDescent="0.25">
      <c r="A579" t="s">
        <v>198</v>
      </c>
      <c r="B579" t="s">
        <v>160</v>
      </c>
      <c r="C579" s="1">
        <v>30551</v>
      </c>
      <c r="D579">
        <v>0</v>
      </c>
    </row>
    <row r="580" spans="1:4" x14ac:dyDescent="0.25">
      <c r="A580" t="s">
        <v>198</v>
      </c>
      <c r="B580" t="s">
        <v>160</v>
      </c>
      <c r="C580" s="1">
        <v>30565</v>
      </c>
      <c r="D580">
        <v>6.4</v>
      </c>
    </row>
    <row r="581" spans="1:4" x14ac:dyDescent="0.25">
      <c r="A581" t="s">
        <v>198</v>
      </c>
      <c r="B581" t="s">
        <v>160</v>
      </c>
      <c r="C581" s="1">
        <v>30579</v>
      </c>
      <c r="D581">
        <v>25.2</v>
      </c>
    </row>
    <row r="582" spans="1:4" x14ac:dyDescent="0.25">
      <c r="A582" t="s">
        <v>198</v>
      </c>
      <c r="B582" t="s">
        <v>160</v>
      </c>
      <c r="C582" s="1">
        <v>30593</v>
      </c>
      <c r="D582">
        <v>33</v>
      </c>
    </row>
    <row r="583" spans="1:4" x14ac:dyDescent="0.25">
      <c r="A583" t="s">
        <v>198</v>
      </c>
      <c r="B583" t="s">
        <v>160</v>
      </c>
      <c r="C583" s="1">
        <v>30607</v>
      </c>
      <c r="D583">
        <v>44.8</v>
      </c>
    </row>
    <row r="584" spans="1:4" x14ac:dyDescent="0.25">
      <c r="A584" t="s">
        <v>198</v>
      </c>
      <c r="B584" t="s">
        <v>160</v>
      </c>
      <c r="C584" s="1">
        <v>30621</v>
      </c>
      <c r="D584">
        <v>44.1</v>
      </c>
    </row>
    <row r="585" spans="1:4" x14ac:dyDescent="0.25">
      <c r="A585" t="s">
        <v>198</v>
      </c>
      <c r="B585" t="s">
        <v>160</v>
      </c>
      <c r="C585" s="1">
        <v>30635</v>
      </c>
      <c r="D585">
        <v>45.5</v>
      </c>
    </row>
    <row r="586" spans="1:4" x14ac:dyDescent="0.25">
      <c r="A586" t="s">
        <v>198</v>
      </c>
      <c r="B586" t="s">
        <v>160</v>
      </c>
      <c r="C586" s="1">
        <v>30650</v>
      </c>
      <c r="D586">
        <v>55.5</v>
      </c>
    </row>
    <row r="587" spans="1:4" x14ac:dyDescent="0.25">
      <c r="A587" t="s">
        <v>198</v>
      </c>
      <c r="B587" t="s">
        <v>160</v>
      </c>
      <c r="C587" s="1">
        <v>30664</v>
      </c>
      <c r="D587">
        <v>60.7</v>
      </c>
    </row>
    <row r="588" spans="1:4" x14ac:dyDescent="0.25">
      <c r="A588" t="s">
        <v>198</v>
      </c>
      <c r="B588" t="s">
        <v>160</v>
      </c>
      <c r="C588" s="1">
        <v>30678</v>
      </c>
      <c r="D588">
        <v>44.1</v>
      </c>
    </row>
    <row r="589" spans="1:4" x14ac:dyDescent="0.25">
      <c r="A589" t="s">
        <v>198</v>
      </c>
      <c r="B589" t="s">
        <v>160</v>
      </c>
      <c r="C589" s="1">
        <v>30692</v>
      </c>
      <c r="D589">
        <v>44.6</v>
      </c>
    </row>
    <row r="590" spans="1:4" x14ac:dyDescent="0.25">
      <c r="A590" t="s">
        <v>198</v>
      </c>
      <c r="B590" t="s">
        <v>160</v>
      </c>
      <c r="C590" s="1">
        <v>30706</v>
      </c>
      <c r="D590">
        <v>38.5</v>
      </c>
    </row>
    <row r="591" spans="1:4" x14ac:dyDescent="0.25">
      <c r="A591" t="s">
        <v>198</v>
      </c>
      <c r="B591" t="s">
        <v>160</v>
      </c>
      <c r="C591" s="1">
        <v>30720</v>
      </c>
      <c r="D591">
        <v>32.200000000000003</v>
      </c>
    </row>
    <row r="592" spans="1:4" x14ac:dyDescent="0.25">
      <c r="A592" t="s">
        <v>198</v>
      </c>
      <c r="B592" t="s">
        <v>160</v>
      </c>
      <c r="C592" s="1">
        <v>30734</v>
      </c>
      <c r="D592">
        <v>37.5</v>
      </c>
    </row>
    <row r="593" spans="1:4" x14ac:dyDescent="0.25">
      <c r="A593" t="s">
        <v>198</v>
      </c>
      <c r="B593" t="s">
        <v>160</v>
      </c>
      <c r="C593" s="1">
        <v>30749</v>
      </c>
      <c r="D593">
        <v>28.2</v>
      </c>
    </row>
    <row r="594" spans="1:4" x14ac:dyDescent="0.25">
      <c r="A594" t="s">
        <v>198</v>
      </c>
      <c r="B594" t="s">
        <v>160</v>
      </c>
      <c r="C594" s="1">
        <v>30763</v>
      </c>
      <c r="D594">
        <v>24.8</v>
      </c>
    </row>
    <row r="595" spans="1:4" x14ac:dyDescent="0.25">
      <c r="A595" t="s">
        <v>198</v>
      </c>
      <c r="B595" t="s">
        <v>160</v>
      </c>
      <c r="C595" s="1">
        <v>30777</v>
      </c>
      <c r="D595">
        <v>15.3</v>
      </c>
    </row>
    <row r="596" spans="1:4" x14ac:dyDescent="0.25">
      <c r="A596" t="s">
        <v>198</v>
      </c>
      <c r="B596" t="s">
        <v>160</v>
      </c>
      <c r="C596" s="1">
        <v>30791</v>
      </c>
      <c r="D596">
        <v>11.1</v>
      </c>
    </row>
    <row r="597" spans="1:4" x14ac:dyDescent="0.25">
      <c r="A597" t="s">
        <v>198</v>
      </c>
      <c r="B597" t="s">
        <v>160</v>
      </c>
      <c r="C597" s="1">
        <v>30805</v>
      </c>
      <c r="D597">
        <v>7.9</v>
      </c>
    </row>
    <row r="598" spans="1:4" x14ac:dyDescent="0.25">
      <c r="A598" t="s">
        <v>198</v>
      </c>
      <c r="B598" t="s">
        <v>160</v>
      </c>
      <c r="C598" s="1">
        <v>30819</v>
      </c>
      <c r="D598">
        <v>1.2</v>
      </c>
    </row>
    <row r="599" spans="1:4" x14ac:dyDescent="0.25">
      <c r="A599" t="s">
        <v>198</v>
      </c>
      <c r="B599" t="s">
        <v>160</v>
      </c>
      <c r="C599" s="1">
        <v>30833</v>
      </c>
      <c r="D599">
        <v>0</v>
      </c>
    </row>
    <row r="600" spans="1:4" x14ac:dyDescent="0.25">
      <c r="A600" t="s">
        <v>198</v>
      </c>
      <c r="B600" t="s">
        <v>160</v>
      </c>
      <c r="C600" s="1">
        <v>30847</v>
      </c>
      <c r="D600">
        <v>0</v>
      </c>
    </row>
    <row r="601" spans="1:4" x14ac:dyDescent="0.25">
      <c r="A601" t="s">
        <v>198</v>
      </c>
      <c r="B601" t="s">
        <v>160</v>
      </c>
      <c r="C601" s="1">
        <v>30861</v>
      </c>
      <c r="D601">
        <v>0</v>
      </c>
    </row>
    <row r="602" spans="1:4" x14ac:dyDescent="0.25">
      <c r="A602" t="s">
        <v>198</v>
      </c>
      <c r="B602" t="s">
        <v>160</v>
      </c>
      <c r="C602" s="1">
        <v>30875</v>
      </c>
      <c r="D602">
        <v>0</v>
      </c>
    </row>
    <row r="603" spans="1:4" x14ac:dyDescent="0.25">
      <c r="A603" t="s">
        <v>198</v>
      </c>
      <c r="B603" t="s">
        <v>160</v>
      </c>
      <c r="C603" s="1">
        <v>30889</v>
      </c>
      <c r="D603">
        <v>0</v>
      </c>
    </row>
    <row r="604" spans="1:4" x14ac:dyDescent="0.25">
      <c r="A604" t="s">
        <v>198</v>
      </c>
      <c r="B604" t="s">
        <v>160</v>
      </c>
      <c r="C604" s="1">
        <v>30903</v>
      </c>
      <c r="D604">
        <v>0</v>
      </c>
    </row>
    <row r="605" spans="1:4" x14ac:dyDescent="0.25">
      <c r="A605" t="s">
        <v>198</v>
      </c>
      <c r="B605" t="s">
        <v>160</v>
      </c>
      <c r="C605" s="1">
        <v>30917</v>
      </c>
      <c r="D605">
        <v>0</v>
      </c>
    </row>
    <row r="606" spans="1:4" x14ac:dyDescent="0.25">
      <c r="A606" t="s">
        <v>198</v>
      </c>
      <c r="B606" t="s">
        <v>160</v>
      </c>
      <c r="C606" s="1">
        <v>30931</v>
      </c>
      <c r="D606">
        <v>6.4</v>
      </c>
    </row>
    <row r="607" spans="1:4" x14ac:dyDescent="0.25">
      <c r="A607" t="s">
        <v>198</v>
      </c>
      <c r="B607" t="s">
        <v>160</v>
      </c>
      <c r="C607" s="1">
        <v>30945</v>
      </c>
      <c r="D607">
        <v>25.2</v>
      </c>
    </row>
    <row r="608" spans="1:4" x14ac:dyDescent="0.25">
      <c r="A608" t="s">
        <v>198</v>
      </c>
      <c r="B608" t="s">
        <v>160</v>
      </c>
      <c r="C608" s="1">
        <v>30959</v>
      </c>
      <c r="D608">
        <v>33</v>
      </c>
    </row>
    <row r="609" spans="1:4" x14ac:dyDescent="0.25">
      <c r="A609" t="s">
        <v>198</v>
      </c>
      <c r="B609" t="s">
        <v>160</v>
      </c>
      <c r="C609" s="1">
        <v>30973</v>
      </c>
      <c r="D609">
        <v>44.8</v>
      </c>
    </row>
    <row r="610" spans="1:4" x14ac:dyDescent="0.25">
      <c r="A610" t="s">
        <v>198</v>
      </c>
      <c r="B610" t="s">
        <v>160</v>
      </c>
      <c r="C610" s="1">
        <v>30987</v>
      </c>
      <c r="D610">
        <v>44.1</v>
      </c>
    </row>
    <row r="611" spans="1:4" x14ac:dyDescent="0.25">
      <c r="A611" t="s">
        <v>198</v>
      </c>
      <c r="B611" t="s">
        <v>160</v>
      </c>
      <c r="C611" s="1">
        <v>31001</v>
      </c>
      <c r="D611">
        <v>45.5</v>
      </c>
    </row>
    <row r="612" spans="1:4" x14ac:dyDescent="0.25">
      <c r="A612" t="s">
        <v>198</v>
      </c>
      <c r="B612" t="s">
        <v>160</v>
      </c>
      <c r="C612" s="1">
        <v>31016</v>
      </c>
      <c r="D612">
        <v>55.5</v>
      </c>
    </row>
    <row r="613" spans="1:4" x14ac:dyDescent="0.25">
      <c r="A613" t="s">
        <v>198</v>
      </c>
      <c r="B613" t="s">
        <v>160</v>
      </c>
      <c r="C613" s="1">
        <v>31030</v>
      </c>
      <c r="D613">
        <v>60.7</v>
      </c>
    </row>
    <row r="614" spans="1:4" x14ac:dyDescent="0.25">
      <c r="A614" t="s">
        <v>198</v>
      </c>
      <c r="B614" t="s">
        <v>160</v>
      </c>
      <c r="C614" s="1">
        <v>31044</v>
      </c>
      <c r="D614">
        <v>44.1</v>
      </c>
    </row>
    <row r="615" spans="1:4" x14ac:dyDescent="0.25">
      <c r="A615" t="s">
        <v>198</v>
      </c>
      <c r="B615" t="s">
        <v>160</v>
      </c>
      <c r="C615" s="1">
        <v>31058</v>
      </c>
      <c r="D615">
        <v>44.6</v>
      </c>
    </row>
    <row r="616" spans="1:4" x14ac:dyDescent="0.25">
      <c r="A616" t="s">
        <v>198</v>
      </c>
      <c r="B616" t="s">
        <v>160</v>
      </c>
      <c r="C616" s="1">
        <v>31072</v>
      </c>
      <c r="D616">
        <v>38.5</v>
      </c>
    </row>
    <row r="617" spans="1:4" x14ac:dyDescent="0.25">
      <c r="A617" t="s">
        <v>198</v>
      </c>
      <c r="B617" t="s">
        <v>160</v>
      </c>
      <c r="C617" s="1">
        <v>31086</v>
      </c>
      <c r="D617">
        <v>32.200000000000003</v>
      </c>
    </row>
    <row r="618" spans="1:4" x14ac:dyDescent="0.25">
      <c r="A618" t="s">
        <v>198</v>
      </c>
      <c r="B618" t="s">
        <v>160</v>
      </c>
      <c r="C618" s="1">
        <v>31100</v>
      </c>
      <c r="D618">
        <v>37.5</v>
      </c>
    </row>
    <row r="619" spans="1:4" x14ac:dyDescent="0.25">
      <c r="A619" t="s">
        <v>198</v>
      </c>
      <c r="B619" t="s">
        <v>160</v>
      </c>
      <c r="C619" s="1">
        <v>31114</v>
      </c>
      <c r="D619">
        <v>28.2</v>
      </c>
    </row>
    <row r="620" spans="1:4" x14ac:dyDescent="0.25">
      <c r="A620" t="s">
        <v>198</v>
      </c>
      <c r="B620" t="s">
        <v>160</v>
      </c>
      <c r="C620" s="1">
        <v>31128</v>
      </c>
      <c r="D620">
        <v>24.8</v>
      </c>
    </row>
    <row r="621" spans="1:4" x14ac:dyDescent="0.25">
      <c r="A621" t="s">
        <v>198</v>
      </c>
      <c r="B621" t="s">
        <v>160</v>
      </c>
      <c r="C621" s="1">
        <v>31142</v>
      </c>
      <c r="D621">
        <v>15.3</v>
      </c>
    </row>
    <row r="622" spans="1:4" x14ac:dyDescent="0.25">
      <c r="A622" t="s">
        <v>198</v>
      </c>
      <c r="B622" t="s">
        <v>160</v>
      </c>
      <c r="C622" s="1">
        <v>31156</v>
      </c>
      <c r="D622">
        <v>11.1</v>
      </c>
    </row>
    <row r="623" spans="1:4" x14ac:dyDescent="0.25">
      <c r="A623" t="s">
        <v>198</v>
      </c>
      <c r="B623" t="s">
        <v>160</v>
      </c>
      <c r="C623" s="1">
        <v>31170</v>
      </c>
      <c r="D623">
        <v>7.9</v>
      </c>
    </row>
    <row r="624" spans="1:4" x14ac:dyDescent="0.25">
      <c r="A624" t="s">
        <v>198</v>
      </c>
      <c r="B624" t="s">
        <v>160</v>
      </c>
      <c r="C624" s="1">
        <v>31184</v>
      </c>
      <c r="D624">
        <v>1.2</v>
      </c>
    </row>
    <row r="625" spans="1:4" x14ac:dyDescent="0.25">
      <c r="A625" t="s">
        <v>198</v>
      </c>
      <c r="B625" t="s">
        <v>160</v>
      </c>
      <c r="C625" s="1">
        <v>31198</v>
      </c>
      <c r="D625">
        <v>0</v>
      </c>
    </row>
    <row r="626" spans="1:4" x14ac:dyDescent="0.25">
      <c r="A626" t="s">
        <v>198</v>
      </c>
      <c r="B626" t="s">
        <v>160</v>
      </c>
      <c r="C626" s="1">
        <v>31212</v>
      </c>
      <c r="D626">
        <v>0</v>
      </c>
    </row>
    <row r="627" spans="1:4" x14ac:dyDescent="0.25">
      <c r="A627" t="s">
        <v>198</v>
      </c>
      <c r="B627" t="s">
        <v>160</v>
      </c>
      <c r="C627" s="1">
        <v>31226</v>
      </c>
      <c r="D627">
        <v>0</v>
      </c>
    </row>
    <row r="628" spans="1:4" x14ac:dyDescent="0.25">
      <c r="A628" t="s">
        <v>198</v>
      </c>
      <c r="B628" t="s">
        <v>160</v>
      </c>
      <c r="C628" s="1">
        <v>31240</v>
      </c>
      <c r="D628">
        <v>0</v>
      </c>
    </row>
    <row r="629" spans="1:4" x14ac:dyDescent="0.25">
      <c r="A629" t="s">
        <v>198</v>
      </c>
      <c r="B629" t="s">
        <v>160</v>
      </c>
      <c r="C629" s="1">
        <v>31254</v>
      </c>
      <c r="D629">
        <v>0</v>
      </c>
    </row>
    <row r="630" spans="1:4" x14ac:dyDescent="0.25">
      <c r="A630" t="s">
        <v>198</v>
      </c>
      <c r="B630" t="s">
        <v>160</v>
      </c>
      <c r="C630" s="1">
        <v>31268</v>
      </c>
      <c r="D630">
        <v>0</v>
      </c>
    </row>
    <row r="631" spans="1:4" x14ac:dyDescent="0.25">
      <c r="A631" t="s">
        <v>198</v>
      </c>
      <c r="B631" t="s">
        <v>160</v>
      </c>
      <c r="C631" s="1">
        <v>31282</v>
      </c>
      <c r="D631">
        <v>0</v>
      </c>
    </row>
    <row r="632" spans="1:4" x14ac:dyDescent="0.25">
      <c r="A632" t="s">
        <v>198</v>
      </c>
      <c r="B632" t="s">
        <v>160</v>
      </c>
      <c r="C632" s="1">
        <v>31296</v>
      </c>
      <c r="D632">
        <v>6.4</v>
      </c>
    </row>
    <row r="633" spans="1:4" x14ac:dyDescent="0.25">
      <c r="A633" t="s">
        <v>198</v>
      </c>
      <c r="B633" t="s">
        <v>160</v>
      </c>
      <c r="C633" s="1">
        <v>31310</v>
      </c>
      <c r="D633">
        <v>25.2</v>
      </c>
    </row>
    <row r="634" spans="1:4" x14ac:dyDescent="0.25">
      <c r="A634" t="s">
        <v>198</v>
      </c>
      <c r="B634" t="s">
        <v>160</v>
      </c>
      <c r="C634" s="1">
        <v>31324</v>
      </c>
      <c r="D634">
        <v>33</v>
      </c>
    </row>
    <row r="635" spans="1:4" x14ac:dyDescent="0.25">
      <c r="A635" t="s">
        <v>198</v>
      </c>
      <c r="B635" t="s">
        <v>160</v>
      </c>
      <c r="C635" s="1">
        <v>31338</v>
      </c>
      <c r="D635">
        <v>44.8</v>
      </c>
    </row>
    <row r="636" spans="1:4" x14ac:dyDescent="0.25">
      <c r="A636" t="s">
        <v>198</v>
      </c>
      <c r="B636" t="s">
        <v>160</v>
      </c>
      <c r="C636" s="1">
        <v>31352</v>
      </c>
      <c r="D636">
        <v>44.1</v>
      </c>
    </row>
    <row r="637" spans="1:4" x14ac:dyDescent="0.25">
      <c r="A637" t="s">
        <v>198</v>
      </c>
      <c r="B637" t="s">
        <v>160</v>
      </c>
      <c r="C637" s="1">
        <v>31366</v>
      </c>
      <c r="D637">
        <v>45.5</v>
      </c>
    </row>
    <row r="638" spans="1:4" x14ac:dyDescent="0.25">
      <c r="A638" t="s">
        <v>198</v>
      </c>
      <c r="B638" t="s">
        <v>160</v>
      </c>
      <c r="C638" s="1">
        <v>31381</v>
      </c>
      <c r="D638">
        <v>55.5</v>
      </c>
    </row>
    <row r="639" spans="1:4" x14ac:dyDescent="0.25">
      <c r="A639" t="s">
        <v>198</v>
      </c>
      <c r="B639" t="s">
        <v>160</v>
      </c>
      <c r="C639" s="1">
        <v>31395</v>
      </c>
      <c r="D639">
        <v>60.7</v>
      </c>
    </row>
    <row r="640" spans="1:4" x14ac:dyDescent="0.25">
      <c r="A640" t="s">
        <v>198</v>
      </c>
      <c r="B640" t="s">
        <v>160</v>
      </c>
      <c r="C640" s="1">
        <v>31409</v>
      </c>
      <c r="D640">
        <v>44.1</v>
      </c>
    </row>
    <row r="641" spans="1:4" x14ac:dyDescent="0.25">
      <c r="A641" t="s">
        <v>198</v>
      </c>
      <c r="B641" t="s">
        <v>160</v>
      </c>
      <c r="C641" s="1">
        <v>31423</v>
      </c>
      <c r="D641">
        <v>44.6</v>
      </c>
    </row>
    <row r="642" spans="1:4" x14ac:dyDescent="0.25">
      <c r="A642" t="s">
        <v>198</v>
      </c>
      <c r="B642" t="s">
        <v>160</v>
      </c>
      <c r="C642" s="1">
        <v>31437</v>
      </c>
      <c r="D642">
        <v>38.5</v>
      </c>
    </row>
    <row r="643" spans="1:4" x14ac:dyDescent="0.25">
      <c r="A643" t="s">
        <v>198</v>
      </c>
      <c r="B643" t="s">
        <v>160</v>
      </c>
      <c r="C643" s="1">
        <v>31451</v>
      </c>
      <c r="D643">
        <v>32.200000000000003</v>
      </c>
    </row>
    <row r="644" spans="1:4" x14ac:dyDescent="0.25">
      <c r="A644" t="s">
        <v>198</v>
      </c>
      <c r="B644" t="s">
        <v>160</v>
      </c>
      <c r="C644" s="1">
        <v>31465</v>
      </c>
      <c r="D644">
        <v>37.5</v>
      </c>
    </row>
    <row r="645" spans="1:4" x14ac:dyDescent="0.25">
      <c r="A645" t="s">
        <v>198</v>
      </c>
      <c r="B645" t="s">
        <v>160</v>
      </c>
      <c r="C645" s="1">
        <v>31479</v>
      </c>
      <c r="D645">
        <v>28.2</v>
      </c>
    </row>
    <row r="646" spans="1:4" x14ac:dyDescent="0.25">
      <c r="A646" t="s">
        <v>198</v>
      </c>
      <c r="B646" t="s">
        <v>160</v>
      </c>
      <c r="C646" s="1">
        <v>31493</v>
      </c>
      <c r="D646">
        <v>24.8</v>
      </c>
    </row>
    <row r="647" spans="1:4" x14ac:dyDescent="0.25">
      <c r="A647" t="s">
        <v>198</v>
      </c>
      <c r="B647" t="s">
        <v>160</v>
      </c>
      <c r="C647" s="1">
        <v>31507</v>
      </c>
      <c r="D647">
        <v>15.3</v>
      </c>
    </row>
    <row r="648" spans="1:4" x14ac:dyDescent="0.25">
      <c r="A648" t="s">
        <v>198</v>
      </c>
      <c r="B648" t="s">
        <v>160</v>
      </c>
      <c r="C648" s="1">
        <v>31521</v>
      </c>
      <c r="D648">
        <v>11.1</v>
      </c>
    </row>
    <row r="649" spans="1:4" x14ac:dyDescent="0.25">
      <c r="A649" t="s">
        <v>198</v>
      </c>
      <c r="B649" t="s">
        <v>160</v>
      </c>
      <c r="C649" s="1">
        <v>31535</v>
      </c>
      <c r="D649">
        <v>7.9</v>
      </c>
    </row>
    <row r="650" spans="1:4" x14ac:dyDescent="0.25">
      <c r="A650" t="s">
        <v>198</v>
      </c>
      <c r="B650" t="s">
        <v>160</v>
      </c>
      <c r="C650" s="1">
        <v>31549</v>
      </c>
      <c r="D650">
        <v>1.2</v>
      </c>
    </row>
    <row r="651" spans="1:4" x14ac:dyDescent="0.25">
      <c r="A651" t="s">
        <v>198</v>
      </c>
      <c r="B651" t="s">
        <v>160</v>
      </c>
      <c r="C651" s="1">
        <v>31563</v>
      </c>
      <c r="D651">
        <v>0</v>
      </c>
    </row>
    <row r="652" spans="1:4" x14ac:dyDescent="0.25">
      <c r="A652" t="s">
        <v>198</v>
      </c>
      <c r="B652" t="s">
        <v>160</v>
      </c>
      <c r="C652" s="1">
        <v>31577</v>
      </c>
      <c r="D652">
        <v>0</v>
      </c>
    </row>
    <row r="653" spans="1:4" x14ac:dyDescent="0.25">
      <c r="A653" t="s">
        <v>198</v>
      </c>
      <c r="B653" t="s">
        <v>160</v>
      </c>
      <c r="C653" s="1">
        <v>31591</v>
      </c>
      <c r="D653">
        <v>0</v>
      </c>
    </row>
    <row r="654" spans="1:4" x14ac:dyDescent="0.25">
      <c r="A654" t="s">
        <v>198</v>
      </c>
      <c r="B654" t="s">
        <v>160</v>
      </c>
      <c r="C654" s="1">
        <v>31605</v>
      </c>
      <c r="D654">
        <v>0</v>
      </c>
    </row>
    <row r="655" spans="1:4" x14ac:dyDescent="0.25">
      <c r="A655" t="s">
        <v>198</v>
      </c>
      <c r="B655" t="s">
        <v>160</v>
      </c>
      <c r="C655" s="1">
        <v>31619</v>
      </c>
      <c r="D655">
        <v>0</v>
      </c>
    </row>
    <row r="656" spans="1:4" x14ac:dyDescent="0.25">
      <c r="A656" t="s">
        <v>198</v>
      </c>
      <c r="B656" t="s">
        <v>160</v>
      </c>
      <c r="C656" s="1">
        <v>31633</v>
      </c>
      <c r="D656">
        <v>0</v>
      </c>
    </row>
    <row r="657" spans="1:4" x14ac:dyDescent="0.25">
      <c r="A657" t="s">
        <v>198</v>
      </c>
      <c r="B657" t="s">
        <v>160</v>
      </c>
      <c r="C657" s="1">
        <v>31647</v>
      </c>
      <c r="D657">
        <v>0</v>
      </c>
    </row>
    <row r="658" spans="1:4" x14ac:dyDescent="0.25">
      <c r="A658" t="s">
        <v>198</v>
      </c>
      <c r="B658" t="s">
        <v>160</v>
      </c>
      <c r="C658" s="1">
        <v>31661</v>
      </c>
      <c r="D658">
        <v>6.4</v>
      </c>
    </row>
    <row r="659" spans="1:4" x14ac:dyDescent="0.25">
      <c r="A659" t="s">
        <v>198</v>
      </c>
      <c r="B659" t="s">
        <v>160</v>
      </c>
      <c r="C659" s="1">
        <v>31675</v>
      </c>
      <c r="D659">
        <v>25.2</v>
      </c>
    </row>
    <row r="660" spans="1:4" x14ac:dyDescent="0.25">
      <c r="A660" t="s">
        <v>198</v>
      </c>
      <c r="B660" t="s">
        <v>160</v>
      </c>
      <c r="C660" s="1">
        <v>31689</v>
      </c>
      <c r="D660">
        <v>33</v>
      </c>
    </row>
    <row r="661" spans="1:4" x14ac:dyDescent="0.25">
      <c r="A661" t="s">
        <v>198</v>
      </c>
      <c r="B661" t="s">
        <v>160</v>
      </c>
      <c r="C661" s="1">
        <v>31703</v>
      </c>
      <c r="D661">
        <v>44.8</v>
      </c>
    </row>
    <row r="662" spans="1:4" x14ac:dyDescent="0.25">
      <c r="A662" t="s">
        <v>198</v>
      </c>
      <c r="B662" t="s">
        <v>160</v>
      </c>
      <c r="C662" s="1">
        <v>31717</v>
      </c>
      <c r="D662">
        <v>44.1</v>
      </c>
    </row>
    <row r="663" spans="1:4" x14ac:dyDescent="0.25">
      <c r="A663" t="s">
        <v>198</v>
      </c>
      <c r="B663" t="s">
        <v>160</v>
      </c>
      <c r="C663" s="1">
        <v>31731</v>
      </c>
      <c r="D663">
        <v>45.5</v>
      </c>
    </row>
    <row r="664" spans="1:4" x14ac:dyDescent="0.25">
      <c r="A664" t="s">
        <v>198</v>
      </c>
      <c r="B664" t="s">
        <v>160</v>
      </c>
      <c r="C664" s="1">
        <v>31746</v>
      </c>
      <c r="D664">
        <v>55.5</v>
      </c>
    </row>
    <row r="665" spans="1:4" x14ac:dyDescent="0.25">
      <c r="A665" t="s">
        <v>198</v>
      </c>
      <c r="B665" t="s">
        <v>160</v>
      </c>
      <c r="C665" s="1">
        <v>31760</v>
      </c>
      <c r="D665">
        <v>60.7</v>
      </c>
    </row>
    <row r="666" spans="1:4" x14ac:dyDescent="0.25">
      <c r="A666" t="s">
        <v>198</v>
      </c>
      <c r="B666" t="s">
        <v>160</v>
      </c>
      <c r="C666" s="1">
        <v>31774</v>
      </c>
      <c r="D666">
        <v>44.1</v>
      </c>
    </row>
    <row r="667" spans="1:4" x14ac:dyDescent="0.25">
      <c r="A667" t="s">
        <v>198</v>
      </c>
      <c r="B667" t="s">
        <v>160</v>
      </c>
      <c r="C667" s="1">
        <v>31788</v>
      </c>
      <c r="D667">
        <v>44.6</v>
      </c>
    </row>
    <row r="668" spans="1:4" x14ac:dyDescent="0.25">
      <c r="A668" t="s">
        <v>198</v>
      </c>
      <c r="B668" t="s">
        <v>160</v>
      </c>
      <c r="C668" s="1">
        <v>31802</v>
      </c>
      <c r="D668">
        <v>38.5</v>
      </c>
    </row>
    <row r="669" spans="1:4" x14ac:dyDescent="0.25">
      <c r="A669" t="s">
        <v>198</v>
      </c>
      <c r="B669" t="s">
        <v>160</v>
      </c>
      <c r="C669" s="1">
        <v>31816</v>
      </c>
      <c r="D669">
        <v>32.200000000000003</v>
      </c>
    </row>
    <row r="670" spans="1:4" x14ac:dyDescent="0.25">
      <c r="A670" t="s">
        <v>198</v>
      </c>
      <c r="B670" t="s">
        <v>160</v>
      </c>
      <c r="C670" s="1">
        <v>31830</v>
      </c>
      <c r="D670">
        <v>37.5</v>
      </c>
    </row>
    <row r="671" spans="1:4" x14ac:dyDescent="0.25">
      <c r="A671" t="s">
        <v>198</v>
      </c>
      <c r="B671" t="s">
        <v>160</v>
      </c>
      <c r="C671" s="1">
        <v>31844</v>
      </c>
      <c r="D671">
        <v>28.2</v>
      </c>
    </row>
    <row r="672" spans="1:4" x14ac:dyDescent="0.25">
      <c r="A672" t="s">
        <v>198</v>
      </c>
      <c r="B672" t="s">
        <v>160</v>
      </c>
      <c r="C672" s="1">
        <v>31858</v>
      </c>
      <c r="D672">
        <v>24.8</v>
      </c>
    </row>
    <row r="673" spans="1:4" x14ac:dyDescent="0.25">
      <c r="A673" t="s">
        <v>198</v>
      </c>
      <c r="B673" t="s">
        <v>160</v>
      </c>
      <c r="C673" s="1">
        <v>31872</v>
      </c>
      <c r="D673">
        <v>15.3</v>
      </c>
    </row>
    <row r="674" spans="1:4" x14ac:dyDescent="0.25">
      <c r="A674" t="s">
        <v>198</v>
      </c>
      <c r="B674" t="s">
        <v>160</v>
      </c>
      <c r="C674" s="1">
        <v>31886</v>
      </c>
      <c r="D674">
        <v>11.1</v>
      </c>
    </row>
    <row r="675" spans="1:4" x14ac:dyDescent="0.25">
      <c r="A675" t="s">
        <v>198</v>
      </c>
      <c r="B675" t="s">
        <v>160</v>
      </c>
      <c r="C675" s="1">
        <v>31900</v>
      </c>
      <c r="D675">
        <v>7.9</v>
      </c>
    </row>
    <row r="676" spans="1:4" x14ac:dyDescent="0.25">
      <c r="A676" t="s">
        <v>198</v>
      </c>
      <c r="B676" t="s">
        <v>160</v>
      </c>
      <c r="C676" s="1">
        <v>31914</v>
      </c>
      <c r="D676">
        <v>1.2</v>
      </c>
    </row>
    <row r="677" spans="1:4" x14ac:dyDescent="0.25">
      <c r="A677" t="s">
        <v>198</v>
      </c>
      <c r="B677" t="s">
        <v>160</v>
      </c>
      <c r="C677" s="1">
        <v>31928</v>
      </c>
      <c r="D677">
        <v>0</v>
      </c>
    </row>
    <row r="678" spans="1:4" x14ac:dyDescent="0.25">
      <c r="A678" t="s">
        <v>198</v>
      </c>
      <c r="B678" t="s">
        <v>160</v>
      </c>
      <c r="C678" s="1">
        <v>31942</v>
      </c>
      <c r="D678">
        <v>0</v>
      </c>
    </row>
    <row r="679" spans="1:4" x14ac:dyDescent="0.25">
      <c r="A679" t="s">
        <v>198</v>
      </c>
      <c r="B679" t="s">
        <v>160</v>
      </c>
      <c r="C679" s="1">
        <v>31956</v>
      </c>
      <c r="D679">
        <v>0</v>
      </c>
    </row>
    <row r="680" spans="1:4" x14ac:dyDescent="0.25">
      <c r="A680" t="s">
        <v>198</v>
      </c>
      <c r="B680" t="s">
        <v>160</v>
      </c>
      <c r="C680" s="1">
        <v>31970</v>
      </c>
      <c r="D680">
        <v>0</v>
      </c>
    </row>
    <row r="681" spans="1:4" x14ac:dyDescent="0.25">
      <c r="A681" t="s">
        <v>198</v>
      </c>
      <c r="B681" t="s">
        <v>160</v>
      </c>
      <c r="C681" s="1">
        <v>31984</v>
      </c>
      <c r="D681">
        <v>0</v>
      </c>
    </row>
    <row r="682" spans="1:4" x14ac:dyDescent="0.25">
      <c r="A682" t="s">
        <v>198</v>
      </c>
      <c r="B682" t="s">
        <v>160</v>
      </c>
      <c r="C682" s="1">
        <v>31998</v>
      </c>
      <c r="D682">
        <v>0</v>
      </c>
    </row>
    <row r="683" spans="1:4" x14ac:dyDescent="0.25">
      <c r="A683" t="s">
        <v>198</v>
      </c>
      <c r="B683" t="s">
        <v>160</v>
      </c>
      <c r="C683" s="1">
        <v>32012</v>
      </c>
      <c r="D683">
        <v>0</v>
      </c>
    </row>
    <row r="684" spans="1:4" x14ac:dyDescent="0.25">
      <c r="A684" t="s">
        <v>198</v>
      </c>
      <c r="B684" t="s">
        <v>160</v>
      </c>
      <c r="C684" s="1">
        <v>32026</v>
      </c>
      <c r="D684">
        <v>6.4</v>
      </c>
    </row>
    <row r="685" spans="1:4" x14ac:dyDescent="0.25">
      <c r="A685" t="s">
        <v>198</v>
      </c>
      <c r="B685" t="s">
        <v>160</v>
      </c>
      <c r="C685" s="1">
        <v>32040</v>
      </c>
      <c r="D685">
        <v>25.2</v>
      </c>
    </row>
    <row r="686" spans="1:4" x14ac:dyDescent="0.25">
      <c r="A686" t="s">
        <v>198</v>
      </c>
      <c r="B686" t="s">
        <v>160</v>
      </c>
      <c r="C686" s="1">
        <v>32054</v>
      </c>
      <c r="D686">
        <v>33</v>
      </c>
    </row>
    <row r="687" spans="1:4" x14ac:dyDescent="0.25">
      <c r="A687" t="s">
        <v>198</v>
      </c>
      <c r="B687" t="s">
        <v>160</v>
      </c>
      <c r="C687" s="1">
        <v>32068</v>
      </c>
      <c r="D687">
        <v>44.8</v>
      </c>
    </row>
    <row r="688" spans="1:4" x14ac:dyDescent="0.25">
      <c r="A688" t="s">
        <v>198</v>
      </c>
      <c r="B688" t="s">
        <v>160</v>
      </c>
      <c r="C688" s="1">
        <v>32082</v>
      </c>
      <c r="D688">
        <v>44.1</v>
      </c>
    </row>
    <row r="689" spans="1:4" x14ac:dyDescent="0.25">
      <c r="A689" t="s">
        <v>198</v>
      </c>
      <c r="B689" t="s">
        <v>160</v>
      </c>
      <c r="C689" s="1">
        <v>32096</v>
      </c>
      <c r="D689">
        <v>45.5</v>
      </c>
    </row>
    <row r="690" spans="1:4" x14ac:dyDescent="0.25">
      <c r="A690" t="s">
        <v>198</v>
      </c>
      <c r="B690" t="s">
        <v>160</v>
      </c>
      <c r="C690" s="1">
        <v>32111</v>
      </c>
      <c r="D690">
        <v>55.5</v>
      </c>
    </row>
    <row r="691" spans="1:4" x14ac:dyDescent="0.25">
      <c r="A691" t="s">
        <v>198</v>
      </c>
      <c r="B691" t="s">
        <v>160</v>
      </c>
      <c r="C691" s="1">
        <v>32125</v>
      </c>
      <c r="D691">
        <v>60.7</v>
      </c>
    </row>
    <row r="692" spans="1:4" x14ac:dyDescent="0.25">
      <c r="A692" t="s">
        <v>198</v>
      </c>
      <c r="B692" t="s">
        <v>160</v>
      </c>
      <c r="C692" s="1">
        <v>32139</v>
      </c>
      <c r="D692">
        <v>44.1</v>
      </c>
    </row>
    <row r="693" spans="1:4" x14ac:dyDescent="0.25">
      <c r="A693" t="s">
        <v>198</v>
      </c>
      <c r="B693" t="s">
        <v>160</v>
      </c>
      <c r="C693" s="1">
        <v>32153</v>
      </c>
      <c r="D693">
        <v>44.6</v>
      </c>
    </row>
    <row r="694" spans="1:4" x14ac:dyDescent="0.25">
      <c r="A694" t="s">
        <v>198</v>
      </c>
      <c r="B694" t="s">
        <v>160</v>
      </c>
      <c r="C694" s="1">
        <v>32167</v>
      </c>
      <c r="D694">
        <v>38.5</v>
      </c>
    </row>
    <row r="695" spans="1:4" x14ac:dyDescent="0.25">
      <c r="A695" t="s">
        <v>198</v>
      </c>
      <c r="B695" t="s">
        <v>160</v>
      </c>
      <c r="C695" s="1">
        <v>32181</v>
      </c>
      <c r="D695">
        <v>32.200000000000003</v>
      </c>
    </row>
    <row r="696" spans="1:4" x14ac:dyDescent="0.25">
      <c r="A696" t="s">
        <v>198</v>
      </c>
      <c r="B696" t="s">
        <v>160</v>
      </c>
      <c r="C696" s="1">
        <v>32195</v>
      </c>
      <c r="D696">
        <v>37.5</v>
      </c>
    </row>
    <row r="697" spans="1:4" x14ac:dyDescent="0.25">
      <c r="A697" t="s">
        <v>198</v>
      </c>
      <c r="B697" t="s">
        <v>160</v>
      </c>
      <c r="C697" s="1">
        <v>32210</v>
      </c>
      <c r="D697">
        <v>28.2</v>
      </c>
    </row>
    <row r="698" spans="1:4" x14ac:dyDescent="0.25">
      <c r="A698" t="s">
        <v>198</v>
      </c>
      <c r="B698" t="s">
        <v>160</v>
      </c>
      <c r="C698" s="1">
        <v>32224</v>
      </c>
      <c r="D698">
        <v>24.8</v>
      </c>
    </row>
    <row r="699" spans="1:4" x14ac:dyDescent="0.25">
      <c r="A699" t="s">
        <v>198</v>
      </c>
      <c r="B699" t="s">
        <v>160</v>
      </c>
      <c r="C699" s="1">
        <v>32238</v>
      </c>
      <c r="D699">
        <v>15.3</v>
      </c>
    </row>
    <row r="700" spans="1:4" x14ac:dyDescent="0.25">
      <c r="A700" t="s">
        <v>198</v>
      </c>
      <c r="B700" t="s">
        <v>160</v>
      </c>
      <c r="C700" s="1">
        <v>32252</v>
      </c>
      <c r="D700">
        <v>11.1</v>
      </c>
    </row>
    <row r="701" spans="1:4" x14ac:dyDescent="0.25">
      <c r="A701" t="s">
        <v>198</v>
      </c>
      <c r="B701" t="s">
        <v>160</v>
      </c>
      <c r="C701" s="1">
        <v>32266</v>
      </c>
      <c r="D701">
        <v>7.9</v>
      </c>
    </row>
    <row r="702" spans="1:4" x14ac:dyDescent="0.25">
      <c r="A702" t="s">
        <v>198</v>
      </c>
      <c r="B702" t="s">
        <v>160</v>
      </c>
      <c r="C702" s="1">
        <v>32280</v>
      </c>
      <c r="D702">
        <v>1.2</v>
      </c>
    </row>
    <row r="703" spans="1:4" x14ac:dyDescent="0.25">
      <c r="A703" t="s">
        <v>198</v>
      </c>
      <c r="B703" t="s">
        <v>160</v>
      </c>
      <c r="C703" s="1">
        <v>32294</v>
      </c>
      <c r="D703">
        <v>0</v>
      </c>
    </row>
    <row r="704" spans="1:4" x14ac:dyDescent="0.25">
      <c r="A704" t="s">
        <v>198</v>
      </c>
      <c r="B704" t="s">
        <v>160</v>
      </c>
      <c r="C704" s="1">
        <v>32308</v>
      </c>
      <c r="D704">
        <v>0</v>
      </c>
    </row>
    <row r="705" spans="1:4" x14ac:dyDescent="0.25">
      <c r="A705" t="s">
        <v>198</v>
      </c>
      <c r="B705" t="s">
        <v>160</v>
      </c>
      <c r="C705" s="1">
        <v>32322</v>
      </c>
      <c r="D705">
        <v>0</v>
      </c>
    </row>
    <row r="706" spans="1:4" x14ac:dyDescent="0.25">
      <c r="A706" t="s">
        <v>198</v>
      </c>
      <c r="B706" t="s">
        <v>160</v>
      </c>
      <c r="C706" s="1">
        <v>32336</v>
      </c>
      <c r="D706">
        <v>0</v>
      </c>
    </row>
    <row r="707" spans="1:4" x14ac:dyDescent="0.25">
      <c r="A707" t="s">
        <v>198</v>
      </c>
      <c r="B707" t="s">
        <v>160</v>
      </c>
      <c r="C707" s="1">
        <v>32350</v>
      </c>
      <c r="D707">
        <v>0</v>
      </c>
    </row>
    <row r="708" spans="1:4" x14ac:dyDescent="0.25">
      <c r="A708" t="s">
        <v>198</v>
      </c>
      <c r="B708" t="s">
        <v>160</v>
      </c>
      <c r="C708" s="1">
        <v>32364</v>
      </c>
      <c r="D708">
        <v>0</v>
      </c>
    </row>
    <row r="709" spans="1:4" x14ac:dyDescent="0.25">
      <c r="A709" t="s">
        <v>198</v>
      </c>
      <c r="B709" t="s">
        <v>160</v>
      </c>
      <c r="C709" s="1">
        <v>32378</v>
      </c>
      <c r="D709">
        <v>0</v>
      </c>
    </row>
    <row r="710" spans="1:4" x14ac:dyDescent="0.25">
      <c r="A710" t="s">
        <v>198</v>
      </c>
      <c r="B710" t="s">
        <v>160</v>
      </c>
      <c r="C710" s="1">
        <v>32392</v>
      </c>
      <c r="D710">
        <v>6.4</v>
      </c>
    </row>
    <row r="711" spans="1:4" x14ac:dyDescent="0.25">
      <c r="A711" t="s">
        <v>198</v>
      </c>
      <c r="B711" t="s">
        <v>160</v>
      </c>
      <c r="C711" s="1">
        <v>32406</v>
      </c>
      <c r="D711">
        <v>25.2</v>
      </c>
    </row>
    <row r="712" spans="1:4" x14ac:dyDescent="0.25">
      <c r="A712" t="s">
        <v>198</v>
      </c>
      <c r="B712" t="s">
        <v>160</v>
      </c>
      <c r="C712" s="1">
        <v>32420</v>
      </c>
      <c r="D712">
        <v>33</v>
      </c>
    </row>
    <row r="713" spans="1:4" x14ac:dyDescent="0.25">
      <c r="A713" t="s">
        <v>198</v>
      </c>
      <c r="B713" t="s">
        <v>160</v>
      </c>
      <c r="C713" s="1">
        <v>32434</v>
      </c>
      <c r="D713">
        <v>44.8</v>
      </c>
    </row>
    <row r="714" spans="1:4" x14ac:dyDescent="0.25">
      <c r="A714" t="s">
        <v>198</v>
      </c>
      <c r="B714" t="s">
        <v>160</v>
      </c>
      <c r="C714" s="1">
        <v>32448</v>
      </c>
      <c r="D714">
        <v>44.1</v>
      </c>
    </row>
    <row r="715" spans="1:4" x14ac:dyDescent="0.25">
      <c r="A715" t="s">
        <v>198</v>
      </c>
      <c r="B715" t="s">
        <v>160</v>
      </c>
      <c r="C715" s="1">
        <v>32462</v>
      </c>
      <c r="D715">
        <v>45.5</v>
      </c>
    </row>
    <row r="716" spans="1:4" x14ac:dyDescent="0.25">
      <c r="A716" t="s">
        <v>198</v>
      </c>
      <c r="B716" t="s">
        <v>160</v>
      </c>
      <c r="C716" s="1">
        <v>32477</v>
      </c>
      <c r="D716">
        <v>55.5</v>
      </c>
    </row>
    <row r="717" spans="1:4" x14ac:dyDescent="0.25">
      <c r="A717" t="s">
        <v>198</v>
      </c>
      <c r="B717" t="s">
        <v>160</v>
      </c>
      <c r="C717" s="1">
        <v>32491</v>
      </c>
      <c r="D717">
        <v>60.7</v>
      </c>
    </row>
    <row r="718" spans="1:4" x14ac:dyDescent="0.25">
      <c r="A718" t="s">
        <v>198</v>
      </c>
      <c r="B718" t="s">
        <v>160</v>
      </c>
      <c r="C718" s="1">
        <v>32505</v>
      </c>
      <c r="D718">
        <v>44.1</v>
      </c>
    </row>
    <row r="719" spans="1:4" x14ac:dyDescent="0.25">
      <c r="A719" t="s">
        <v>198</v>
      </c>
      <c r="B719" t="s">
        <v>160</v>
      </c>
      <c r="C719" s="1">
        <v>32519</v>
      </c>
      <c r="D719">
        <v>44.6</v>
      </c>
    </row>
    <row r="720" spans="1:4" x14ac:dyDescent="0.25">
      <c r="A720" t="s">
        <v>198</v>
      </c>
      <c r="B720" t="s">
        <v>160</v>
      </c>
      <c r="C720" s="1">
        <v>32533</v>
      </c>
      <c r="D720">
        <v>38.5</v>
      </c>
    </row>
    <row r="721" spans="1:4" x14ac:dyDescent="0.25">
      <c r="A721" t="s">
        <v>198</v>
      </c>
      <c r="B721" t="s">
        <v>160</v>
      </c>
      <c r="C721" s="1">
        <v>32547</v>
      </c>
      <c r="D721">
        <v>32.200000000000003</v>
      </c>
    </row>
    <row r="722" spans="1:4" x14ac:dyDescent="0.25">
      <c r="A722" t="s">
        <v>198</v>
      </c>
      <c r="B722" t="s">
        <v>160</v>
      </c>
      <c r="C722" s="1">
        <v>32561</v>
      </c>
      <c r="D722">
        <v>37.5</v>
      </c>
    </row>
    <row r="723" spans="1:4" x14ac:dyDescent="0.25">
      <c r="A723" t="s">
        <v>198</v>
      </c>
      <c r="B723" t="s">
        <v>160</v>
      </c>
      <c r="C723" s="1">
        <v>32575</v>
      </c>
      <c r="D723">
        <v>28.2</v>
      </c>
    </row>
    <row r="724" spans="1:4" x14ac:dyDescent="0.25">
      <c r="A724" t="s">
        <v>198</v>
      </c>
      <c r="B724" t="s">
        <v>160</v>
      </c>
      <c r="C724" s="1">
        <v>32589</v>
      </c>
      <c r="D724">
        <v>24.8</v>
      </c>
    </row>
    <row r="725" spans="1:4" x14ac:dyDescent="0.25">
      <c r="A725" t="s">
        <v>198</v>
      </c>
      <c r="B725" t="s">
        <v>160</v>
      </c>
      <c r="C725" s="1">
        <v>32603</v>
      </c>
      <c r="D725">
        <v>15.3</v>
      </c>
    </row>
    <row r="726" spans="1:4" x14ac:dyDescent="0.25">
      <c r="A726" t="s">
        <v>198</v>
      </c>
      <c r="B726" t="s">
        <v>160</v>
      </c>
      <c r="C726" s="1">
        <v>32617</v>
      </c>
      <c r="D726">
        <v>11.1</v>
      </c>
    </row>
    <row r="727" spans="1:4" x14ac:dyDescent="0.25">
      <c r="A727" t="s">
        <v>198</v>
      </c>
      <c r="B727" t="s">
        <v>160</v>
      </c>
      <c r="C727" s="1">
        <v>32631</v>
      </c>
      <c r="D727">
        <v>7.9</v>
      </c>
    </row>
    <row r="728" spans="1:4" x14ac:dyDescent="0.25">
      <c r="A728" t="s">
        <v>198</v>
      </c>
      <c r="B728" t="s">
        <v>160</v>
      </c>
      <c r="C728" s="1">
        <v>32645</v>
      </c>
      <c r="D728">
        <v>1.2</v>
      </c>
    </row>
    <row r="729" spans="1:4" x14ac:dyDescent="0.25">
      <c r="A729" t="s">
        <v>198</v>
      </c>
      <c r="B729" t="s">
        <v>160</v>
      </c>
      <c r="C729" s="1">
        <v>32659</v>
      </c>
      <c r="D729">
        <v>0</v>
      </c>
    </row>
    <row r="730" spans="1:4" x14ac:dyDescent="0.25">
      <c r="A730" t="s">
        <v>198</v>
      </c>
      <c r="B730" t="s">
        <v>160</v>
      </c>
      <c r="C730" s="1">
        <v>32673</v>
      </c>
      <c r="D730">
        <v>0</v>
      </c>
    </row>
    <row r="731" spans="1:4" x14ac:dyDescent="0.25">
      <c r="A731" t="s">
        <v>198</v>
      </c>
      <c r="B731" t="s">
        <v>160</v>
      </c>
      <c r="C731" s="1">
        <v>32687</v>
      </c>
      <c r="D731">
        <v>0</v>
      </c>
    </row>
    <row r="732" spans="1:4" x14ac:dyDescent="0.25">
      <c r="A732" t="s">
        <v>198</v>
      </c>
      <c r="B732" t="s">
        <v>160</v>
      </c>
      <c r="C732" s="1">
        <v>32701</v>
      </c>
      <c r="D732">
        <v>0</v>
      </c>
    </row>
    <row r="733" spans="1:4" x14ac:dyDescent="0.25">
      <c r="A733" t="s">
        <v>198</v>
      </c>
      <c r="B733" t="s">
        <v>160</v>
      </c>
      <c r="C733" s="1">
        <v>32715</v>
      </c>
      <c r="D733">
        <v>0</v>
      </c>
    </row>
    <row r="734" spans="1:4" x14ac:dyDescent="0.25">
      <c r="A734" t="s">
        <v>198</v>
      </c>
      <c r="B734" t="s">
        <v>160</v>
      </c>
      <c r="C734" s="1">
        <v>32729</v>
      </c>
      <c r="D734">
        <v>0</v>
      </c>
    </row>
    <row r="735" spans="1:4" x14ac:dyDescent="0.25">
      <c r="A735" t="s">
        <v>198</v>
      </c>
      <c r="B735" t="s">
        <v>160</v>
      </c>
      <c r="C735" s="1">
        <v>32743</v>
      </c>
      <c r="D735">
        <v>0</v>
      </c>
    </row>
    <row r="736" spans="1:4" x14ac:dyDescent="0.25">
      <c r="A736" t="s">
        <v>198</v>
      </c>
      <c r="B736" t="s">
        <v>160</v>
      </c>
      <c r="C736" s="1">
        <v>32757</v>
      </c>
      <c r="D736">
        <v>6.4</v>
      </c>
    </row>
    <row r="737" spans="1:4" x14ac:dyDescent="0.25">
      <c r="A737" t="s">
        <v>198</v>
      </c>
      <c r="B737" t="s">
        <v>160</v>
      </c>
      <c r="C737" s="1">
        <v>32771</v>
      </c>
      <c r="D737">
        <v>25.2</v>
      </c>
    </row>
    <row r="738" spans="1:4" x14ac:dyDescent="0.25">
      <c r="A738" t="s">
        <v>198</v>
      </c>
      <c r="B738" t="s">
        <v>160</v>
      </c>
      <c r="C738" s="1">
        <v>32785</v>
      </c>
      <c r="D738">
        <v>33</v>
      </c>
    </row>
    <row r="739" spans="1:4" x14ac:dyDescent="0.25">
      <c r="A739" t="s">
        <v>198</v>
      </c>
      <c r="B739" t="s">
        <v>160</v>
      </c>
      <c r="C739" s="1">
        <v>32799</v>
      </c>
      <c r="D739">
        <v>44.8</v>
      </c>
    </row>
    <row r="740" spans="1:4" x14ac:dyDescent="0.25">
      <c r="A740" t="s">
        <v>198</v>
      </c>
      <c r="B740" t="s">
        <v>160</v>
      </c>
      <c r="C740" s="1">
        <v>32813</v>
      </c>
      <c r="D740">
        <v>44.1</v>
      </c>
    </row>
    <row r="741" spans="1:4" x14ac:dyDescent="0.25">
      <c r="A741" t="s">
        <v>198</v>
      </c>
      <c r="B741" t="s">
        <v>160</v>
      </c>
      <c r="C741" s="1">
        <v>32827</v>
      </c>
      <c r="D741">
        <v>45.5</v>
      </c>
    </row>
    <row r="742" spans="1:4" x14ac:dyDescent="0.25">
      <c r="A742" t="s">
        <v>198</v>
      </c>
      <c r="B742" t="s">
        <v>160</v>
      </c>
      <c r="C742" s="1">
        <v>32842</v>
      </c>
      <c r="D742">
        <v>55.5</v>
      </c>
    </row>
    <row r="743" spans="1:4" x14ac:dyDescent="0.25">
      <c r="A743" t="s">
        <v>198</v>
      </c>
      <c r="B743" t="s">
        <v>160</v>
      </c>
      <c r="C743" s="1">
        <v>32856</v>
      </c>
      <c r="D743">
        <v>60.7</v>
      </c>
    </row>
    <row r="744" spans="1:4" x14ac:dyDescent="0.25">
      <c r="A744" t="s">
        <v>198</v>
      </c>
      <c r="B744" t="s">
        <v>160</v>
      </c>
      <c r="C744" s="1">
        <v>32870</v>
      </c>
      <c r="D744">
        <v>44.1</v>
      </c>
    </row>
    <row r="745" spans="1:4" x14ac:dyDescent="0.25">
      <c r="A745" t="s">
        <v>198</v>
      </c>
      <c r="B745" t="s">
        <v>160</v>
      </c>
      <c r="C745" s="1">
        <v>32884</v>
      </c>
      <c r="D745">
        <v>44.6</v>
      </c>
    </row>
    <row r="746" spans="1:4" x14ac:dyDescent="0.25">
      <c r="A746" t="s">
        <v>198</v>
      </c>
      <c r="B746" t="s">
        <v>160</v>
      </c>
      <c r="C746" s="1">
        <v>32898</v>
      </c>
      <c r="D746">
        <v>38.5</v>
      </c>
    </row>
    <row r="747" spans="1:4" x14ac:dyDescent="0.25">
      <c r="A747" t="s">
        <v>198</v>
      </c>
      <c r="B747" t="s">
        <v>160</v>
      </c>
      <c r="C747" s="1">
        <v>32912</v>
      </c>
      <c r="D747">
        <v>32.200000000000003</v>
      </c>
    </row>
    <row r="748" spans="1:4" x14ac:dyDescent="0.25">
      <c r="A748" t="s">
        <v>198</v>
      </c>
      <c r="B748" t="s">
        <v>160</v>
      </c>
      <c r="C748" s="1">
        <v>32926</v>
      </c>
      <c r="D748">
        <v>37.5</v>
      </c>
    </row>
    <row r="749" spans="1:4" x14ac:dyDescent="0.25">
      <c r="A749" t="s">
        <v>198</v>
      </c>
      <c r="B749" t="s">
        <v>160</v>
      </c>
      <c r="C749" s="1">
        <v>32940</v>
      </c>
      <c r="D749">
        <v>28.2</v>
      </c>
    </row>
    <row r="750" spans="1:4" x14ac:dyDescent="0.25">
      <c r="A750" t="s">
        <v>198</v>
      </c>
      <c r="B750" t="s">
        <v>160</v>
      </c>
      <c r="C750" s="1">
        <v>32954</v>
      </c>
      <c r="D750">
        <v>24.8</v>
      </c>
    </row>
    <row r="751" spans="1:4" x14ac:dyDescent="0.25">
      <c r="A751" t="s">
        <v>198</v>
      </c>
      <c r="B751" t="s">
        <v>160</v>
      </c>
      <c r="C751" s="1">
        <v>32968</v>
      </c>
      <c r="D751">
        <v>15.3</v>
      </c>
    </row>
    <row r="752" spans="1:4" x14ac:dyDescent="0.25">
      <c r="A752" t="s">
        <v>198</v>
      </c>
      <c r="B752" t="s">
        <v>160</v>
      </c>
      <c r="C752" s="1">
        <v>32982</v>
      </c>
      <c r="D752">
        <v>11.1</v>
      </c>
    </row>
    <row r="753" spans="1:4" x14ac:dyDescent="0.25">
      <c r="A753" t="s">
        <v>198</v>
      </c>
      <c r="B753" t="s">
        <v>160</v>
      </c>
      <c r="C753" s="1">
        <v>32996</v>
      </c>
      <c r="D753">
        <v>7.9</v>
      </c>
    </row>
    <row r="754" spans="1:4" x14ac:dyDescent="0.25">
      <c r="A754" t="s">
        <v>198</v>
      </c>
      <c r="B754" t="s">
        <v>160</v>
      </c>
      <c r="C754" s="1">
        <v>33010</v>
      </c>
      <c r="D754">
        <v>1.2</v>
      </c>
    </row>
    <row r="755" spans="1:4" x14ac:dyDescent="0.25">
      <c r="A755" t="s">
        <v>198</v>
      </c>
      <c r="B755" t="s">
        <v>160</v>
      </c>
      <c r="C755" s="1">
        <v>33024</v>
      </c>
      <c r="D755">
        <v>0</v>
      </c>
    </row>
    <row r="756" spans="1:4" x14ac:dyDescent="0.25">
      <c r="A756" t="s">
        <v>198</v>
      </c>
      <c r="B756" t="s">
        <v>160</v>
      </c>
      <c r="C756" s="1">
        <v>33038</v>
      </c>
      <c r="D756">
        <v>0</v>
      </c>
    </row>
    <row r="757" spans="1:4" x14ac:dyDescent="0.25">
      <c r="A757" t="s">
        <v>198</v>
      </c>
      <c r="B757" t="s">
        <v>160</v>
      </c>
      <c r="C757" s="1">
        <v>33052</v>
      </c>
      <c r="D757">
        <v>0</v>
      </c>
    </row>
    <row r="758" spans="1:4" x14ac:dyDescent="0.25">
      <c r="A758" t="s">
        <v>198</v>
      </c>
      <c r="B758" t="s">
        <v>160</v>
      </c>
      <c r="C758" s="1">
        <v>33066</v>
      </c>
      <c r="D758">
        <v>0</v>
      </c>
    </row>
    <row r="759" spans="1:4" x14ac:dyDescent="0.25">
      <c r="A759" t="s">
        <v>198</v>
      </c>
      <c r="B759" t="s">
        <v>160</v>
      </c>
      <c r="C759" s="1">
        <v>33080</v>
      </c>
      <c r="D759">
        <v>0</v>
      </c>
    </row>
    <row r="760" spans="1:4" x14ac:dyDescent="0.25">
      <c r="A760" t="s">
        <v>198</v>
      </c>
      <c r="B760" t="s">
        <v>160</v>
      </c>
      <c r="C760" s="1">
        <v>33094</v>
      </c>
      <c r="D760">
        <v>0</v>
      </c>
    </row>
    <row r="761" spans="1:4" x14ac:dyDescent="0.25">
      <c r="A761" t="s">
        <v>198</v>
      </c>
      <c r="B761" t="s">
        <v>160</v>
      </c>
      <c r="C761" s="1">
        <v>33108</v>
      </c>
      <c r="D761">
        <v>0</v>
      </c>
    </row>
    <row r="762" spans="1:4" x14ac:dyDescent="0.25">
      <c r="A762" t="s">
        <v>198</v>
      </c>
      <c r="B762" t="s">
        <v>160</v>
      </c>
      <c r="C762" s="1">
        <v>33122</v>
      </c>
      <c r="D762">
        <v>6.4</v>
      </c>
    </row>
    <row r="763" spans="1:4" x14ac:dyDescent="0.25">
      <c r="A763" t="s">
        <v>198</v>
      </c>
      <c r="B763" t="s">
        <v>160</v>
      </c>
      <c r="C763" s="1">
        <v>33136</v>
      </c>
      <c r="D763">
        <v>25.2</v>
      </c>
    </row>
    <row r="764" spans="1:4" x14ac:dyDescent="0.25">
      <c r="A764" t="s">
        <v>198</v>
      </c>
      <c r="B764" t="s">
        <v>160</v>
      </c>
      <c r="C764" s="1">
        <v>33150</v>
      </c>
      <c r="D764">
        <v>33</v>
      </c>
    </row>
    <row r="765" spans="1:4" x14ac:dyDescent="0.25">
      <c r="A765" t="s">
        <v>198</v>
      </c>
      <c r="B765" t="s">
        <v>160</v>
      </c>
      <c r="C765" s="1">
        <v>33164</v>
      </c>
      <c r="D765">
        <v>44.8</v>
      </c>
    </row>
    <row r="766" spans="1:4" x14ac:dyDescent="0.25">
      <c r="A766" t="s">
        <v>198</v>
      </c>
      <c r="B766" t="s">
        <v>160</v>
      </c>
      <c r="C766" s="1">
        <v>33178</v>
      </c>
      <c r="D766">
        <v>44.1</v>
      </c>
    </row>
    <row r="767" spans="1:4" x14ac:dyDescent="0.25">
      <c r="A767" t="s">
        <v>198</v>
      </c>
      <c r="B767" t="s">
        <v>160</v>
      </c>
      <c r="C767" s="1">
        <v>33192</v>
      </c>
      <c r="D767">
        <v>45.5</v>
      </c>
    </row>
    <row r="768" spans="1:4" x14ac:dyDescent="0.25">
      <c r="A768" t="s">
        <v>198</v>
      </c>
      <c r="B768" t="s">
        <v>160</v>
      </c>
      <c r="C768" s="1">
        <v>33207</v>
      </c>
      <c r="D768">
        <v>55.5</v>
      </c>
    </row>
    <row r="769" spans="1:4" x14ac:dyDescent="0.25">
      <c r="A769" t="s">
        <v>198</v>
      </c>
      <c r="B769" t="s">
        <v>160</v>
      </c>
      <c r="C769" s="1">
        <v>33221</v>
      </c>
      <c r="D769">
        <v>60.7</v>
      </c>
    </row>
    <row r="770" spans="1:4" x14ac:dyDescent="0.25">
      <c r="A770" t="s">
        <v>198</v>
      </c>
      <c r="B770" t="s">
        <v>160</v>
      </c>
      <c r="C770" s="1">
        <v>33235</v>
      </c>
      <c r="D770">
        <v>44.1</v>
      </c>
    </row>
    <row r="771" spans="1:4" x14ac:dyDescent="0.25">
      <c r="A771" t="s">
        <v>198</v>
      </c>
      <c r="B771" t="s">
        <v>160</v>
      </c>
      <c r="C771" s="1">
        <v>33249</v>
      </c>
      <c r="D771">
        <v>44.6</v>
      </c>
    </row>
    <row r="772" spans="1:4" x14ac:dyDescent="0.25">
      <c r="A772" t="s">
        <v>198</v>
      </c>
      <c r="B772" t="s">
        <v>160</v>
      </c>
      <c r="C772" s="1">
        <v>33263</v>
      </c>
      <c r="D772">
        <v>38.5</v>
      </c>
    </row>
    <row r="773" spans="1:4" x14ac:dyDescent="0.25">
      <c r="A773" t="s">
        <v>198</v>
      </c>
      <c r="B773" t="s">
        <v>160</v>
      </c>
      <c r="C773" s="1">
        <v>33277</v>
      </c>
      <c r="D773">
        <v>32.200000000000003</v>
      </c>
    </row>
    <row r="774" spans="1:4" x14ac:dyDescent="0.25">
      <c r="A774" t="s">
        <v>198</v>
      </c>
      <c r="B774" t="s">
        <v>160</v>
      </c>
      <c r="C774" s="1">
        <v>33291</v>
      </c>
      <c r="D774">
        <v>37.5</v>
      </c>
    </row>
    <row r="775" spans="1:4" x14ac:dyDescent="0.25">
      <c r="A775" t="s">
        <v>198</v>
      </c>
      <c r="B775" t="s">
        <v>160</v>
      </c>
      <c r="C775" s="1">
        <v>33305</v>
      </c>
      <c r="D775">
        <v>28.2</v>
      </c>
    </row>
    <row r="776" spans="1:4" x14ac:dyDescent="0.25">
      <c r="A776" t="s">
        <v>198</v>
      </c>
      <c r="B776" t="s">
        <v>160</v>
      </c>
      <c r="C776" s="1">
        <v>33319</v>
      </c>
      <c r="D776">
        <v>24.8</v>
      </c>
    </row>
    <row r="777" spans="1:4" x14ac:dyDescent="0.25">
      <c r="A777" t="s">
        <v>198</v>
      </c>
      <c r="B777" t="s">
        <v>160</v>
      </c>
      <c r="C777" s="1">
        <v>33333</v>
      </c>
      <c r="D777">
        <v>15.3</v>
      </c>
    </row>
    <row r="778" spans="1:4" x14ac:dyDescent="0.25">
      <c r="A778" t="s">
        <v>198</v>
      </c>
      <c r="B778" t="s">
        <v>160</v>
      </c>
      <c r="C778" s="1">
        <v>33347</v>
      </c>
      <c r="D778">
        <v>11.1</v>
      </c>
    </row>
    <row r="779" spans="1:4" x14ac:dyDescent="0.25">
      <c r="A779" t="s">
        <v>198</v>
      </c>
      <c r="B779" t="s">
        <v>160</v>
      </c>
      <c r="C779" s="1">
        <v>33361</v>
      </c>
      <c r="D779">
        <v>7.9</v>
      </c>
    </row>
    <row r="780" spans="1:4" x14ac:dyDescent="0.25">
      <c r="A780" t="s">
        <v>198</v>
      </c>
      <c r="B780" t="s">
        <v>160</v>
      </c>
      <c r="C780" s="1">
        <v>33375</v>
      </c>
      <c r="D780">
        <v>1.2</v>
      </c>
    </row>
    <row r="781" spans="1:4" x14ac:dyDescent="0.25">
      <c r="A781" t="s">
        <v>198</v>
      </c>
      <c r="B781" t="s">
        <v>160</v>
      </c>
      <c r="C781" s="1">
        <v>33389</v>
      </c>
      <c r="D781">
        <v>0</v>
      </c>
    </row>
    <row r="782" spans="1:4" x14ac:dyDescent="0.25">
      <c r="A782" t="s">
        <v>199</v>
      </c>
      <c r="B782" t="s">
        <v>161</v>
      </c>
      <c r="C782" s="1">
        <v>28655</v>
      </c>
      <c r="D782">
        <v>6.2</v>
      </c>
    </row>
    <row r="783" spans="1:4" x14ac:dyDescent="0.25">
      <c r="A783" t="s">
        <v>199</v>
      </c>
      <c r="B783" t="s">
        <v>161</v>
      </c>
      <c r="C783" s="1">
        <v>28669</v>
      </c>
      <c r="D783">
        <v>2</v>
      </c>
    </row>
    <row r="784" spans="1:4" x14ac:dyDescent="0.25">
      <c r="A784" t="s">
        <v>199</v>
      </c>
      <c r="B784" t="s">
        <v>161</v>
      </c>
      <c r="C784" s="1">
        <v>28683</v>
      </c>
      <c r="D784">
        <v>4.4000000000000004</v>
      </c>
    </row>
    <row r="785" spans="1:4" x14ac:dyDescent="0.25">
      <c r="A785" t="s">
        <v>199</v>
      </c>
      <c r="B785" t="s">
        <v>161</v>
      </c>
      <c r="C785" s="1">
        <v>28697</v>
      </c>
      <c r="D785">
        <v>2.6</v>
      </c>
    </row>
    <row r="786" spans="1:4" x14ac:dyDescent="0.25">
      <c r="A786" t="s">
        <v>199</v>
      </c>
      <c r="B786" t="s">
        <v>161</v>
      </c>
      <c r="C786" s="1">
        <v>28711</v>
      </c>
      <c r="D786">
        <v>7.2</v>
      </c>
    </row>
    <row r="787" spans="1:4" x14ac:dyDescent="0.25">
      <c r="A787" t="s">
        <v>199</v>
      </c>
      <c r="B787" t="s">
        <v>161</v>
      </c>
      <c r="C787" s="1">
        <v>28725</v>
      </c>
      <c r="D787">
        <v>16.100000000000001</v>
      </c>
    </row>
    <row r="788" spans="1:4" x14ac:dyDescent="0.25">
      <c r="A788" t="s">
        <v>199</v>
      </c>
      <c r="B788" t="s">
        <v>161</v>
      </c>
      <c r="C788" s="1">
        <v>28739</v>
      </c>
      <c r="D788">
        <v>20.5</v>
      </c>
    </row>
    <row r="789" spans="1:4" x14ac:dyDescent="0.25">
      <c r="A789" t="s">
        <v>199</v>
      </c>
      <c r="B789" t="s">
        <v>161</v>
      </c>
      <c r="C789" s="1">
        <v>28753</v>
      </c>
      <c r="D789">
        <v>32.5</v>
      </c>
    </row>
    <row r="790" spans="1:4" x14ac:dyDescent="0.25">
      <c r="A790" t="s">
        <v>199</v>
      </c>
      <c r="B790" t="s">
        <v>161</v>
      </c>
      <c r="C790" s="1">
        <v>28767</v>
      </c>
      <c r="D790">
        <v>58.7</v>
      </c>
    </row>
    <row r="791" spans="1:4" x14ac:dyDescent="0.25">
      <c r="A791" t="s">
        <v>199</v>
      </c>
      <c r="B791" t="s">
        <v>161</v>
      </c>
      <c r="C791" s="1">
        <v>28781</v>
      </c>
      <c r="D791">
        <v>68.2</v>
      </c>
    </row>
    <row r="792" spans="1:4" x14ac:dyDescent="0.25">
      <c r="A792" t="s">
        <v>199</v>
      </c>
      <c r="B792" t="s">
        <v>161</v>
      </c>
      <c r="C792" s="1">
        <v>28795</v>
      </c>
      <c r="D792">
        <v>75.5</v>
      </c>
    </row>
    <row r="793" spans="1:4" x14ac:dyDescent="0.25">
      <c r="A793" t="s">
        <v>199</v>
      </c>
      <c r="B793" t="s">
        <v>161</v>
      </c>
      <c r="C793" s="1">
        <v>28809</v>
      </c>
      <c r="D793">
        <v>73.3</v>
      </c>
    </row>
    <row r="794" spans="1:4" x14ac:dyDescent="0.25">
      <c r="A794" t="s">
        <v>199</v>
      </c>
      <c r="B794" t="s">
        <v>161</v>
      </c>
      <c r="C794" s="1">
        <v>28824</v>
      </c>
      <c r="D794">
        <v>55.6</v>
      </c>
    </row>
    <row r="795" spans="1:4" x14ac:dyDescent="0.25">
      <c r="A795" t="s">
        <v>199</v>
      </c>
      <c r="B795" t="s">
        <v>161</v>
      </c>
      <c r="C795" s="1">
        <v>28838</v>
      </c>
      <c r="D795">
        <v>62.9</v>
      </c>
    </row>
    <row r="796" spans="1:4" x14ac:dyDescent="0.25">
      <c r="A796" t="s">
        <v>199</v>
      </c>
      <c r="B796" t="s">
        <v>161</v>
      </c>
      <c r="C796" s="1">
        <v>28852</v>
      </c>
      <c r="D796">
        <v>66.400000000000006</v>
      </c>
    </row>
    <row r="797" spans="1:4" x14ac:dyDescent="0.25">
      <c r="A797" t="s">
        <v>199</v>
      </c>
      <c r="B797" t="s">
        <v>161</v>
      </c>
      <c r="C797" s="1">
        <v>28866</v>
      </c>
      <c r="D797">
        <v>61</v>
      </c>
    </row>
    <row r="798" spans="1:4" x14ac:dyDescent="0.25">
      <c r="A798" t="s">
        <v>199</v>
      </c>
      <c r="B798" t="s">
        <v>161</v>
      </c>
      <c r="C798" s="1">
        <v>28880</v>
      </c>
      <c r="D798">
        <v>62.3</v>
      </c>
    </row>
    <row r="799" spans="1:4" x14ac:dyDescent="0.25">
      <c r="A799" t="s">
        <v>199</v>
      </c>
      <c r="B799" t="s">
        <v>161</v>
      </c>
      <c r="C799" s="1">
        <v>28894</v>
      </c>
      <c r="D799">
        <v>56.3</v>
      </c>
    </row>
    <row r="800" spans="1:4" x14ac:dyDescent="0.25">
      <c r="A800" t="s">
        <v>199</v>
      </c>
      <c r="B800" t="s">
        <v>161</v>
      </c>
      <c r="C800" s="1">
        <v>28908</v>
      </c>
      <c r="D800">
        <v>51.9</v>
      </c>
    </row>
    <row r="801" spans="1:4" x14ac:dyDescent="0.25">
      <c r="A801" t="s">
        <v>199</v>
      </c>
      <c r="B801" t="s">
        <v>161</v>
      </c>
      <c r="C801" s="1">
        <v>28922</v>
      </c>
      <c r="D801">
        <v>52.6</v>
      </c>
    </row>
    <row r="802" spans="1:4" x14ac:dyDescent="0.25">
      <c r="A802" t="s">
        <v>199</v>
      </c>
      <c r="B802" t="s">
        <v>161</v>
      </c>
      <c r="C802" s="1">
        <v>28936</v>
      </c>
      <c r="D802">
        <v>46</v>
      </c>
    </row>
    <row r="803" spans="1:4" x14ac:dyDescent="0.25">
      <c r="A803" t="s">
        <v>199</v>
      </c>
      <c r="B803" t="s">
        <v>161</v>
      </c>
      <c r="C803" s="1">
        <v>28950</v>
      </c>
      <c r="D803">
        <v>46.7</v>
      </c>
    </row>
    <row r="804" spans="1:4" x14ac:dyDescent="0.25">
      <c r="A804" t="s">
        <v>199</v>
      </c>
      <c r="B804" t="s">
        <v>161</v>
      </c>
      <c r="C804" s="1">
        <v>28964</v>
      </c>
      <c r="D804">
        <v>31.4</v>
      </c>
    </row>
    <row r="805" spans="1:4" x14ac:dyDescent="0.25">
      <c r="A805" t="s">
        <v>199</v>
      </c>
      <c r="B805" t="s">
        <v>161</v>
      </c>
      <c r="C805" s="1">
        <v>28978</v>
      </c>
      <c r="D805">
        <v>24.4</v>
      </c>
    </row>
    <row r="806" spans="1:4" x14ac:dyDescent="0.25">
      <c r="A806" t="s">
        <v>199</v>
      </c>
      <c r="B806" t="s">
        <v>161</v>
      </c>
      <c r="C806" s="1">
        <v>28992</v>
      </c>
      <c r="D806">
        <v>17.2</v>
      </c>
    </row>
    <row r="807" spans="1:4" x14ac:dyDescent="0.25">
      <c r="A807" t="s">
        <v>199</v>
      </c>
      <c r="B807" t="s">
        <v>161</v>
      </c>
      <c r="C807" s="1">
        <v>29006</v>
      </c>
      <c r="D807">
        <v>13.1</v>
      </c>
    </row>
    <row r="808" spans="1:4" x14ac:dyDescent="0.25">
      <c r="A808" t="s">
        <v>199</v>
      </c>
      <c r="B808" t="s">
        <v>161</v>
      </c>
      <c r="C808" s="1">
        <v>29020</v>
      </c>
      <c r="D808">
        <v>6.2</v>
      </c>
    </row>
    <row r="809" spans="1:4" x14ac:dyDescent="0.25">
      <c r="A809" t="s">
        <v>199</v>
      </c>
      <c r="B809" t="s">
        <v>161</v>
      </c>
      <c r="C809" s="1">
        <v>29034</v>
      </c>
      <c r="D809">
        <v>2</v>
      </c>
    </row>
    <row r="810" spans="1:4" x14ac:dyDescent="0.25">
      <c r="A810" t="s">
        <v>199</v>
      </c>
      <c r="B810" t="s">
        <v>161</v>
      </c>
      <c r="C810" s="1">
        <v>29048</v>
      </c>
      <c r="D810">
        <v>4.4000000000000004</v>
      </c>
    </row>
    <row r="811" spans="1:4" x14ac:dyDescent="0.25">
      <c r="A811" t="s">
        <v>199</v>
      </c>
      <c r="B811" t="s">
        <v>161</v>
      </c>
      <c r="C811" s="1">
        <v>29062</v>
      </c>
      <c r="D811">
        <v>2.6</v>
      </c>
    </row>
    <row r="812" spans="1:4" x14ac:dyDescent="0.25">
      <c r="A812" t="s">
        <v>199</v>
      </c>
      <c r="B812" t="s">
        <v>161</v>
      </c>
      <c r="C812" s="1">
        <v>29076</v>
      </c>
      <c r="D812">
        <v>7.2</v>
      </c>
    </row>
    <row r="813" spans="1:4" x14ac:dyDescent="0.25">
      <c r="A813" t="s">
        <v>199</v>
      </c>
      <c r="B813" t="s">
        <v>161</v>
      </c>
      <c r="C813" s="1">
        <v>29090</v>
      </c>
      <c r="D813">
        <v>16.100000000000001</v>
      </c>
    </row>
    <row r="814" spans="1:4" x14ac:dyDescent="0.25">
      <c r="A814" t="s">
        <v>199</v>
      </c>
      <c r="B814" t="s">
        <v>161</v>
      </c>
      <c r="C814" s="1">
        <v>29104</v>
      </c>
      <c r="D814">
        <v>20.5</v>
      </c>
    </row>
    <row r="815" spans="1:4" x14ac:dyDescent="0.25">
      <c r="A815" t="s">
        <v>199</v>
      </c>
      <c r="B815" t="s">
        <v>161</v>
      </c>
      <c r="C815" s="1">
        <v>29118</v>
      </c>
      <c r="D815">
        <v>32.5</v>
      </c>
    </row>
    <row r="816" spans="1:4" x14ac:dyDescent="0.25">
      <c r="A816" t="s">
        <v>199</v>
      </c>
      <c r="B816" t="s">
        <v>161</v>
      </c>
      <c r="C816" s="1">
        <v>29132</v>
      </c>
      <c r="D816">
        <v>58.7</v>
      </c>
    </row>
    <row r="817" spans="1:4" x14ac:dyDescent="0.25">
      <c r="A817" t="s">
        <v>199</v>
      </c>
      <c r="B817" t="s">
        <v>161</v>
      </c>
      <c r="C817" s="1">
        <v>29146</v>
      </c>
      <c r="D817">
        <v>68.2</v>
      </c>
    </row>
    <row r="818" spans="1:4" x14ac:dyDescent="0.25">
      <c r="A818" t="s">
        <v>199</v>
      </c>
      <c r="B818" t="s">
        <v>161</v>
      </c>
      <c r="C818" s="1">
        <v>29160</v>
      </c>
      <c r="D818">
        <v>75.5</v>
      </c>
    </row>
    <row r="819" spans="1:4" x14ac:dyDescent="0.25">
      <c r="A819" t="s">
        <v>199</v>
      </c>
      <c r="B819" t="s">
        <v>161</v>
      </c>
      <c r="C819" s="1">
        <v>29174</v>
      </c>
      <c r="D819">
        <v>73.3</v>
      </c>
    </row>
    <row r="820" spans="1:4" x14ac:dyDescent="0.25">
      <c r="A820" t="s">
        <v>199</v>
      </c>
      <c r="B820" t="s">
        <v>161</v>
      </c>
      <c r="C820" s="1">
        <v>29189</v>
      </c>
      <c r="D820">
        <v>55.6</v>
      </c>
    </row>
    <row r="821" spans="1:4" x14ac:dyDescent="0.25">
      <c r="A821" t="s">
        <v>199</v>
      </c>
      <c r="B821" t="s">
        <v>161</v>
      </c>
      <c r="C821" s="1">
        <v>29203</v>
      </c>
      <c r="D821">
        <v>62.9</v>
      </c>
    </row>
    <row r="822" spans="1:4" x14ac:dyDescent="0.25">
      <c r="A822" t="s">
        <v>199</v>
      </c>
      <c r="B822" t="s">
        <v>161</v>
      </c>
      <c r="C822" s="1">
        <v>29217</v>
      </c>
      <c r="D822">
        <v>66.400000000000006</v>
      </c>
    </row>
    <row r="823" spans="1:4" x14ac:dyDescent="0.25">
      <c r="A823" t="s">
        <v>199</v>
      </c>
      <c r="B823" t="s">
        <v>161</v>
      </c>
      <c r="C823" s="1">
        <v>29231</v>
      </c>
      <c r="D823">
        <v>61</v>
      </c>
    </row>
    <row r="824" spans="1:4" x14ac:dyDescent="0.25">
      <c r="A824" t="s">
        <v>199</v>
      </c>
      <c r="B824" t="s">
        <v>161</v>
      </c>
      <c r="C824" s="1">
        <v>29245</v>
      </c>
      <c r="D824">
        <v>62.3</v>
      </c>
    </row>
    <row r="825" spans="1:4" x14ac:dyDescent="0.25">
      <c r="A825" t="s">
        <v>199</v>
      </c>
      <c r="B825" t="s">
        <v>161</v>
      </c>
      <c r="C825" s="1">
        <v>29259</v>
      </c>
      <c r="D825">
        <v>56.3</v>
      </c>
    </row>
    <row r="826" spans="1:4" x14ac:dyDescent="0.25">
      <c r="A826" t="s">
        <v>199</v>
      </c>
      <c r="B826" t="s">
        <v>161</v>
      </c>
      <c r="C826" s="1">
        <v>29273</v>
      </c>
      <c r="D826">
        <v>51.9</v>
      </c>
    </row>
    <row r="827" spans="1:4" x14ac:dyDescent="0.25">
      <c r="A827" t="s">
        <v>199</v>
      </c>
      <c r="B827" t="s">
        <v>161</v>
      </c>
      <c r="C827" s="1">
        <v>29288</v>
      </c>
      <c r="D827">
        <v>52.6</v>
      </c>
    </row>
    <row r="828" spans="1:4" x14ac:dyDescent="0.25">
      <c r="A828" t="s">
        <v>199</v>
      </c>
      <c r="B828" t="s">
        <v>161</v>
      </c>
      <c r="C828" s="1">
        <v>29302</v>
      </c>
      <c r="D828">
        <v>46</v>
      </c>
    </row>
    <row r="829" spans="1:4" x14ac:dyDescent="0.25">
      <c r="A829" t="s">
        <v>199</v>
      </c>
      <c r="B829" t="s">
        <v>161</v>
      </c>
      <c r="C829" s="1">
        <v>29316</v>
      </c>
      <c r="D829">
        <v>46.7</v>
      </c>
    </row>
    <row r="830" spans="1:4" x14ac:dyDescent="0.25">
      <c r="A830" t="s">
        <v>199</v>
      </c>
      <c r="B830" t="s">
        <v>161</v>
      </c>
      <c r="C830" s="1">
        <v>29330</v>
      </c>
      <c r="D830">
        <v>31.4</v>
      </c>
    </row>
    <row r="831" spans="1:4" x14ac:dyDescent="0.25">
      <c r="A831" t="s">
        <v>199</v>
      </c>
      <c r="B831" t="s">
        <v>161</v>
      </c>
      <c r="C831" s="1">
        <v>29344</v>
      </c>
      <c r="D831">
        <v>24.4</v>
      </c>
    </row>
    <row r="832" spans="1:4" x14ac:dyDescent="0.25">
      <c r="A832" t="s">
        <v>199</v>
      </c>
      <c r="B832" t="s">
        <v>161</v>
      </c>
      <c r="C832" s="1">
        <v>29358</v>
      </c>
      <c r="D832">
        <v>17.2</v>
      </c>
    </row>
    <row r="833" spans="1:4" x14ac:dyDescent="0.25">
      <c r="A833" t="s">
        <v>199</v>
      </c>
      <c r="B833" t="s">
        <v>161</v>
      </c>
      <c r="C833" s="1">
        <v>29372</v>
      </c>
      <c r="D833">
        <v>13.1</v>
      </c>
    </row>
    <row r="834" spans="1:4" x14ac:dyDescent="0.25">
      <c r="A834" t="s">
        <v>199</v>
      </c>
      <c r="B834" t="s">
        <v>161</v>
      </c>
      <c r="C834" s="1">
        <v>29386</v>
      </c>
      <c r="D834">
        <v>6.2</v>
      </c>
    </row>
    <row r="835" spans="1:4" x14ac:dyDescent="0.25">
      <c r="A835" t="s">
        <v>199</v>
      </c>
      <c r="B835" t="s">
        <v>161</v>
      </c>
      <c r="C835" s="1">
        <v>29400</v>
      </c>
      <c r="D835">
        <v>2</v>
      </c>
    </row>
    <row r="836" spans="1:4" x14ac:dyDescent="0.25">
      <c r="A836" t="s">
        <v>199</v>
      </c>
      <c r="B836" t="s">
        <v>161</v>
      </c>
      <c r="C836" s="1">
        <v>29414</v>
      </c>
      <c r="D836">
        <v>4.4000000000000004</v>
      </c>
    </row>
    <row r="837" spans="1:4" x14ac:dyDescent="0.25">
      <c r="A837" t="s">
        <v>199</v>
      </c>
      <c r="B837" t="s">
        <v>161</v>
      </c>
      <c r="C837" s="1">
        <v>29428</v>
      </c>
      <c r="D837">
        <v>2.6</v>
      </c>
    </row>
    <row r="838" spans="1:4" x14ac:dyDescent="0.25">
      <c r="A838" t="s">
        <v>199</v>
      </c>
      <c r="B838" t="s">
        <v>161</v>
      </c>
      <c r="C838" s="1">
        <v>29442</v>
      </c>
      <c r="D838">
        <v>7.2</v>
      </c>
    </row>
    <row r="839" spans="1:4" x14ac:dyDescent="0.25">
      <c r="A839" t="s">
        <v>199</v>
      </c>
      <c r="B839" t="s">
        <v>161</v>
      </c>
      <c r="C839" s="1">
        <v>29456</v>
      </c>
      <c r="D839">
        <v>16.100000000000001</v>
      </c>
    </row>
    <row r="840" spans="1:4" x14ac:dyDescent="0.25">
      <c r="A840" t="s">
        <v>199</v>
      </c>
      <c r="B840" t="s">
        <v>161</v>
      </c>
      <c r="C840" s="1">
        <v>29470</v>
      </c>
      <c r="D840">
        <v>20.5</v>
      </c>
    </row>
    <row r="841" spans="1:4" x14ac:dyDescent="0.25">
      <c r="A841" t="s">
        <v>199</v>
      </c>
      <c r="B841" t="s">
        <v>161</v>
      </c>
      <c r="C841" s="1">
        <v>29484</v>
      </c>
      <c r="D841">
        <v>32.5</v>
      </c>
    </row>
    <row r="842" spans="1:4" x14ac:dyDescent="0.25">
      <c r="A842" t="s">
        <v>199</v>
      </c>
      <c r="B842" t="s">
        <v>161</v>
      </c>
      <c r="C842" s="1">
        <v>29498</v>
      </c>
      <c r="D842">
        <v>58.7</v>
      </c>
    </row>
    <row r="843" spans="1:4" x14ac:dyDescent="0.25">
      <c r="A843" t="s">
        <v>199</v>
      </c>
      <c r="B843" t="s">
        <v>161</v>
      </c>
      <c r="C843" s="1">
        <v>29512</v>
      </c>
      <c r="D843">
        <v>68.2</v>
      </c>
    </row>
    <row r="844" spans="1:4" x14ac:dyDescent="0.25">
      <c r="A844" t="s">
        <v>199</v>
      </c>
      <c r="B844" t="s">
        <v>161</v>
      </c>
      <c r="C844" s="1">
        <v>29526</v>
      </c>
      <c r="D844">
        <v>75.5</v>
      </c>
    </row>
    <row r="845" spans="1:4" x14ac:dyDescent="0.25">
      <c r="A845" t="s">
        <v>199</v>
      </c>
      <c r="B845" t="s">
        <v>161</v>
      </c>
      <c r="C845" s="1">
        <v>29540</v>
      </c>
      <c r="D845">
        <v>73.3</v>
      </c>
    </row>
    <row r="846" spans="1:4" x14ac:dyDescent="0.25">
      <c r="A846" t="s">
        <v>199</v>
      </c>
      <c r="B846" t="s">
        <v>161</v>
      </c>
      <c r="C846" s="1">
        <v>29555</v>
      </c>
      <c r="D846">
        <v>55.6</v>
      </c>
    </row>
    <row r="847" spans="1:4" x14ac:dyDescent="0.25">
      <c r="A847" t="s">
        <v>199</v>
      </c>
      <c r="B847" t="s">
        <v>161</v>
      </c>
      <c r="C847" s="1">
        <v>29569</v>
      </c>
      <c r="D847">
        <v>62.9</v>
      </c>
    </row>
    <row r="848" spans="1:4" x14ac:dyDescent="0.25">
      <c r="A848" t="s">
        <v>199</v>
      </c>
      <c r="B848" t="s">
        <v>161</v>
      </c>
      <c r="C848" s="1">
        <v>29583</v>
      </c>
      <c r="D848">
        <v>66.400000000000006</v>
      </c>
    </row>
    <row r="849" spans="1:4" x14ac:dyDescent="0.25">
      <c r="A849" t="s">
        <v>199</v>
      </c>
      <c r="B849" t="s">
        <v>161</v>
      </c>
      <c r="C849" s="1">
        <v>29597</v>
      </c>
      <c r="D849">
        <v>61</v>
      </c>
    </row>
    <row r="850" spans="1:4" x14ac:dyDescent="0.25">
      <c r="A850" t="s">
        <v>199</v>
      </c>
      <c r="B850" t="s">
        <v>161</v>
      </c>
      <c r="C850" s="1">
        <v>29611</v>
      </c>
      <c r="D850">
        <v>62.3</v>
      </c>
    </row>
    <row r="851" spans="1:4" x14ac:dyDescent="0.25">
      <c r="A851" t="s">
        <v>199</v>
      </c>
      <c r="B851" t="s">
        <v>161</v>
      </c>
      <c r="C851" s="1">
        <v>29625</v>
      </c>
      <c r="D851">
        <v>56.3</v>
      </c>
    </row>
    <row r="852" spans="1:4" x14ac:dyDescent="0.25">
      <c r="A852" t="s">
        <v>199</v>
      </c>
      <c r="B852" t="s">
        <v>161</v>
      </c>
      <c r="C852" s="1">
        <v>29639</v>
      </c>
      <c r="D852">
        <v>51.9</v>
      </c>
    </row>
    <row r="853" spans="1:4" x14ac:dyDescent="0.25">
      <c r="A853" t="s">
        <v>199</v>
      </c>
      <c r="B853" t="s">
        <v>161</v>
      </c>
      <c r="C853" s="1">
        <v>29653</v>
      </c>
      <c r="D853">
        <v>52.6</v>
      </c>
    </row>
    <row r="854" spans="1:4" x14ac:dyDescent="0.25">
      <c r="A854" t="s">
        <v>199</v>
      </c>
      <c r="B854" t="s">
        <v>161</v>
      </c>
      <c r="C854" s="1">
        <v>29667</v>
      </c>
      <c r="D854">
        <v>46</v>
      </c>
    </row>
    <row r="855" spans="1:4" x14ac:dyDescent="0.25">
      <c r="A855" t="s">
        <v>199</v>
      </c>
      <c r="B855" t="s">
        <v>161</v>
      </c>
      <c r="C855" s="1">
        <v>29681</v>
      </c>
      <c r="D855">
        <v>46.7</v>
      </c>
    </row>
    <row r="856" spans="1:4" x14ac:dyDescent="0.25">
      <c r="A856" t="s">
        <v>199</v>
      </c>
      <c r="B856" t="s">
        <v>161</v>
      </c>
      <c r="C856" s="1">
        <v>29695</v>
      </c>
      <c r="D856">
        <v>31.4</v>
      </c>
    </row>
    <row r="857" spans="1:4" x14ac:dyDescent="0.25">
      <c r="A857" t="s">
        <v>199</v>
      </c>
      <c r="B857" t="s">
        <v>161</v>
      </c>
      <c r="C857" s="1">
        <v>29709</v>
      </c>
      <c r="D857">
        <v>24.4</v>
      </c>
    </row>
    <row r="858" spans="1:4" x14ac:dyDescent="0.25">
      <c r="A858" t="s">
        <v>199</v>
      </c>
      <c r="B858" t="s">
        <v>161</v>
      </c>
      <c r="C858" s="1">
        <v>29723</v>
      </c>
      <c r="D858">
        <v>17.2</v>
      </c>
    </row>
    <row r="859" spans="1:4" x14ac:dyDescent="0.25">
      <c r="A859" t="s">
        <v>199</v>
      </c>
      <c r="B859" t="s">
        <v>161</v>
      </c>
      <c r="C859" s="1">
        <v>29737</v>
      </c>
      <c r="D859">
        <v>13.1</v>
      </c>
    </row>
    <row r="860" spans="1:4" x14ac:dyDescent="0.25">
      <c r="A860" t="s">
        <v>199</v>
      </c>
      <c r="B860" t="s">
        <v>161</v>
      </c>
      <c r="C860" s="1">
        <v>29751</v>
      </c>
      <c r="D860">
        <v>6.2</v>
      </c>
    </row>
    <row r="861" spans="1:4" x14ac:dyDescent="0.25">
      <c r="A861" t="s">
        <v>199</v>
      </c>
      <c r="B861" t="s">
        <v>161</v>
      </c>
      <c r="C861" s="1">
        <v>29765</v>
      </c>
      <c r="D861">
        <v>2</v>
      </c>
    </row>
    <row r="862" spans="1:4" x14ac:dyDescent="0.25">
      <c r="A862" t="s">
        <v>199</v>
      </c>
      <c r="B862" t="s">
        <v>161</v>
      </c>
      <c r="C862" s="1">
        <v>29779</v>
      </c>
      <c r="D862">
        <v>4.4000000000000004</v>
      </c>
    </row>
    <row r="863" spans="1:4" x14ac:dyDescent="0.25">
      <c r="A863" t="s">
        <v>199</v>
      </c>
      <c r="B863" t="s">
        <v>161</v>
      </c>
      <c r="C863" s="1">
        <v>29793</v>
      </c>
      <c r="D863">
        <v>2.6</v>
      </c>
    </row>
    <row r="864" spans="1:4" x14ac:dyDescent="0.25">
      <c r="A864" t="s">
        <v>199</v>
      </c>
      <c r="B864" t="s">
        <v>161</v>
      </c>
      <c r="C864" s="1">
        <v>29807</v>
      </c>
      <c r="D864">
        <v>7.2</v>
      </c>
    </row>
    <row r="865" spans="1:4" x14ac:dyDescent="0.25">
      <c r="A865" t="s">
        <v>199</v>
      </c>
      <c r="B865" t="s">
        <v>161</v>
      </c>
      <c r="C865" s="1">
        <v>29821</v>
      </c>
      <c r="D865">
        <v>16.100000000000001</v>
      </c>
    </row>
    <row r="866" spans="1:4" x14ac:dyDescent="0.25">
      <c r="A866" t="s">
        <v>199</v>
      </c>
      <c r="B866" t="s">
        <v>161</v>
      </c>
      <c r="C866" s="1">
        <v>29835</v>
      </c>
      <c r="D866">
        <v>20.5</v>
      </c>
    </row>
    <row r="867" spans="1:4" x14ac:dyDescent="0.25">
      <c r="A867" t="s">
        <v>199</v>
      </c>
      <c r="B867" t="s">
        <v>161</v>
      </c>
      <c r="C867" s="1">
        <v>29849</v>
      </c>
      <c r="D867">
        <v>32.5</v>
      </c>
    </row>
    <row r="868" spans="1:4" x14ac:dyDescent="0.25">
      <c r="A868" t="s">
        <v>199</v>
      </c>
      <c r="B868" t="s">
        <v>161</v>
      </c>
      <c r="C868" s="1">
        <v>29863</v>
      </c>
      <c r="D868">
        <v>58.7</v>
      </c>
    </row>
    <row r="869" spans="1:4" x14ac:dyDescent="0.25">
      <c r="A869" t="s">
        <v>199</v>
      </c>
      <c r="B869" t="s">
        <v>161</v>
      </c>
      <c r="C869" s="1">
        <v>29877</v>
      </c>
      <c r="D869">
        <v>68.2</v>
      </c>
    </row>
    <row r="870" spans="1:4" x14ac:dyDescent="0.25">
      <c r="A870" t="s">
        <v>199</v>
      </c>
      <c r="B870" t="s">
        <v>161</v>
      </c>
      <c r="C870" s="1">
        <v>29891</v>
      </c>
      <c r="D870">
        <v>75.5</v>
      </c>
    </row>
    <row r="871" spans="1:4" x14ac:dyDescent="0.25">
      <c r="A871" t="s">
        <v>199</v>
      </c>
      <c r="B871" t="s">
        <v>161</v>
      </c>
      <c r="C871" s="1">
        <v>29905</v>
      </c>
      <c r="D871">
        <v>73.3</v>
      </c>
    </row>
    <row r="872" spans="1:4" x14ac:dyDescent="0.25">
      <c r="A872" t="s">
        <v>199</v>
      </c>
      <c r="B872" t="s">
        <v>161</v>
      </c>
      <c r="C872" s="1">
        <v>29920</v>
      </c>
      <c r="D872">
        <v>55.6</v>
      </c>
    </row>
    <row r="873" spans="1:4" x14ac:dyDescent="0.25">
      <c r="A873" t="s">
        <v>199</v>
      </c>
      <c r="B873" t="s">
        <v>161</v>
      </c>
      <c r="C873" s="1">
        <v>29934</v>
      </c>
      <c r="D873">
        <v>62.9</v>
      </c>
    </row>
    <row r="874" spans="1:4" x14ac:dyDescent="0.25">
      <c r="A874" t="s">
        <v>199</v>
      </c>
      <c r="B874" t="s">
        <v>161</v>
      </c>
      <c r="C874" s="1">
        <v>29948</v>
      </c>
      <c r="D874">
        <v>66.400000000000006</v>
      </c>
    </row>
    <row r="875" spans="1:4" x14ac:dyDescent="0.25">
      <c r="A875" t="s">
        <v>199</v>
      </c>
      <c r="B875" t="s">
        <v>161</v>
      </c>
      <c r="C875" s="1">
        <v>29962</v>
      </c>
      <c r="D875">
        <v>61</v>
      </c>
    </row>
    <row r="876" spans="1:4" x14ac:dyDescent="0.25">
      <c r="A876" t="s">
        <v>199</v>
      </c>
      <c r="B876" t="s">
        <v>161</v>
      </c>
      <c r="C876" s="1">
        <v>29976</v>
      </c>
      <c r="D876">
        <v>62.3</v>
      </c>
    </row>
    <row r="877" spans="1:4" x14ac:dyDescent="0.25">
      <c r="A877" t="s">
        <v>199</v>
      </c>
      <c r="B877" t="s">
        <v>161</v>
      </c>
      <c r="C877" s="1">
        <v>29990</v>
      </c>
      <c r="D877">
        <v>56.3</v>
      </c>
    </row>
    <row r="878" spans="1:4" x14ac:dyDescent="0.25">
      <c r="A878" t="s">
        <v>199</v>
      </c>
      <c r="B878" t="s">
        <v>161</v>
      </c>
      <c r="C878" s="1">
        <v>30004</v>
      </c>
      <c r="D878">
        <v>51.9</v>
      </c>
    </row>
    <row r="879" spans="1:4" x14ac:dyDescent="0.25">
      <c r="A879" t="s">
        <v>199</v>
      </c>
      <c r="B879" t="s">
        <v>161</v>
      </c>
      <c r="C879" s="1">
        <v>30018</v>
      </c>
      <c r="D879">
        <v>52.6</v>
      </c>
    </row>
    <row r="880" spans="1:4" x14ac:dyDescent="0.25">
      <c r="A880" t="s">
        <v>199</v>
      </c>
      <c r="B880" t="s">
        <v>161</v>
      </c>
      <c r="C880" s="1">
        <v>30032</v>
      </c>
      <c r="D880">
        <v>46</v>
      </c>
    </row>
    <row r="881" spans="1:4" x14ac:dyDescent="0.25">
      <c r="A881" t="s">
        <v>199</v>
      </c>
      <c r="B881" t="s">
        <v>161</v>
      </c>
      <c r="C881" s="1">
        <v>30046</v>
      </c>
      <c r="D881">
        <v>46.7</v>
      </c>
    </row>
    <row r="882" spans="1:4" x14ac:dyDescent="0.25">
      <c r="A882" t="s">
        <v>199</v>
      </c>
      <c r="B882" t="s">
        <v>161</v>
      </c>
      <c r="C882" s="1">
        <v>30060</v>
      </c>
      <c r="D882">
        <v>31.4</v>
      </c>
    </row>
    <row r="883" spans="1:4" x14ac:dyDescent="0.25">
      <c r="A883" t="s">
        <v>199</v>
      </c>
      <c r="B883" t="s">
        <v>161</v>
      </c>
      <c r="C883" s="1">
        <v>30074</v>
      </c>
      <c r="D883">
        <v>24.4</v>
      </c>
    </row>
    <row r="884" spans="1:4" x14ac:dyDescent="0.25">
      <c r="A884" t="s">
        <v>199</v>
      </c>
      <c r="B884" t="s">
        <v>161</v>
      </c>
      <c r="C884" s="1">
        <v>30088</v>
      </c>
      <c r="D884">
        <v>17.2</v>
      </c>
    </row>
    <row r="885" spans="1:4" x14ac:dyDescent="0.25">
      <c r="A885" t="s">
        <v>199</v>
      </c>
      <c r="B885" t="s">
        <v>161</v>
      </c>
      <c r="C885" s="1">
        <v>30102</v>
      </c>
      <c r="D885">
        <v>13.1</v>
      </c>
    </row>
    <row r="886" spans="1:4" x14ac:dyDescent="0.25">
      <c r="A886" t="s">
        <v>199</v>
      </c>
      <c r="B886" t="s">
        <v>161</v>
      </c>
      <c r="C886" s="1">
        <v>30116</v>
      </c>
      <c r="D886">
        <v>6.2</v>
      </c>
    </row>
    <row r="887" spans="1:4" x14ac:dyDescent="0.25">
      <c r="A887" t="s">
        <v>199</v>
      </c>
      <c r="B887" t="s">
        <v>161</v>
      </c>
      <c r="C887" s="1">
        <v>30130</v>
      </c>
      <c r="D887">
        <v>2</v>
      </c>
    </row>
    <row r="888" spans="1:4" x14ac:dyDescent="0.25">
      <c r="A888" t="s">
        <v>199</v>
      </c>
      <c r="B888" t="s">
        <v>161</v>
      </c>
      <c r="C888" s="1">
        <v>30144</v>
      </c>
      <c r="D888">
        <v>4.4000000000000004</v>
      </c>
    </row>
    <row r="889" spans="1:4" x14ac:dyDescent="0.25">
      <c r="A889" t="s">
        <v>199</v>
      </c>
      <c r="B889" t="s">
        <v>161</v>
      </c>
      <c r="C889" s="1">
        <v>30158</v>
      </c>
      <c r="D889">
        <v>2.6</v>
      </c>
    </row>
    <row r="890" spans="1:4" x14ac:dyDescent="0.25">
      <c r="A890" t="s">
        <v>199</v>
      </c>
      <c r="B890" t="s">
        <v>161</v>
      </c>
      <c r="C890" s="1">
        <v>30172</v>
      </c>
      <c r="D890">
        <v>7.2</v>
      </c>
    </row>
    <row r="891" spans="1:4" x14ac:dyDescent="0.25">
      <c r="A891" t="s">
        <v>199</v>
      </c>
      <c r="B891" t="s">
        <v>161</v>
      </c>
      <c r="C891" s="1">
        <v>30186</v>
      </c>
      <c r="D891">
        <v>16.100000000000001</v>
      </c>
    </row>
    <row r="892" spans="1:4" x14ac:dyDescent="0.25">
      <c r="A892" t="s">
        <v>199</v>
      </c>
      <c r="B892" t="s">
        <v>161</v>
      </c>
      <c r="C892" s="1">
        <v>30200</v>
      </c>
      <c r="D892">
        <v>20.5</v>
      </c>
    </row>
    <row r="893" spans="1:4" x14ac:dyDescent="0.25">
      <c r="A893" t="s">
        <v>199</v>
      </c>
      <c r="B893" t="s">
        <v>161</v>
      </c>
      <c r="C893" s="1">
        <v>30214</v>
      </c>
      <c r="D893">
        <v>32.5</v>
      </c>
    </row>
    <row r="894" spans="1:4" x14ac:dyDescent="0.25">
      <c r="A894" t="s">
        <v>199</v>
      </c>
      <c r="B894" t="s">
        <v>161</v>
      </c>
      <c r="C894" s="1">
        <v>30228</v>
      </c>
      <c r="D894">
        <v>58.7</v>
      </c>
    </row>
    <row r="895" spans="1:4" x14ac:dyDescent="0.25">
      <c r="A895" t="s">
        <v>199</v>
      </c>
      <c r="B895" t="s">
        <v>161</v>
      </c>
      <c r="C895" s="1">
        <v>30242</v>
      </c>
      <c r="D895">
        <v>68.2</v>
      </c>
    </row>
    <row r="896" spans="1:4" x14ac:dyDescent="0.25">
      <c r="A896" t="s">
        <v>199</v>
      </c>
      <c r="B896" t="s">
        <v>161</v>
      </c>
      <c r="C896" s="1">
        <v>30256</v>
      </c>
      <c r="D896">
        <v>75.5</v>
      </c>
    </row>
    <row r="897" spans="1:4" x14ac:dyDescent="0.25">
      <c r="A897" t="s">
        <v>199</v>
      </c>
      <c r="B897" t="s">
        <v>161</v>
      </c>
      <c r="C897" s="1">
        <v>30270</v>
      </c>
      <c r="D897">
        <v>73.3</v>
      </c>
    </row>
    <row r="898" spans="1:4" x14ac:dyDescent="0.25">
      <c r="A898" t="s">
        <v>199</v>
      </c>
      <c r="B898" t="s">
        <v>161</v>
      </c>
      <c r="C898" s="1">
        <v>30285</v>
      </c>
      <c r="D898">
        <v>55.6</v>
      </c>
    </row>
    <row r="899" spans="1:4" x14ac:dyDescent="0.25">
      <c r="A899" t="s">
        <v>199</v>
      </c>
      <c r="B899" t="s">
        <v>161</v>
      </c>
      <c r="C899" s="1">
        <v>30299</v>
      </c>
      <c r="D899">
        <v>62.9</v>
      </c>
    </row>
    <row r="900" spans="1:4" x14ac:dyDescent="0.25">
      <c r="A900" t="s">
        <v>199</v>
      </c>
      <c r="B900" t="s">
        <v>161</v>
      </c>
      <c r="C900" s="1">
        <v>30313</v>
      </c>
      <c r="D900">
        <v>66.400000000000006</v>
      </c>
    </row>
    <row r="901" spans="1:4" x14ac:dyDescent="0.25">
      <c r="A901" t="s">
        <v>199</v>
      </c>
      <c r="B901" t="s">
        <v>161</v>
      </c>
      <c r="C901" s="1">
        <v>30327</v>
      </c>
      <c r="D901">
        <v>61</v>
      </c>
    </row>
    <row r="902" spans="1:4" x14ac:dyDescent="0.25">
      <c r="A902" t="s">
        <v>199</v>
      </c>
      <c r="B902" t="s">
        <v>161</v>
      </c>
      <c r="C902" s="1">
        <v>30341</v>
      </c>
      <c r="D902">
        <v>62.3</v>
      </c>
    </row>
    <row r="903" spans="1:4" x14ac:dyDescent="0.25">
      <c r="A903" t="s">
        <v>199</v>
      </c>
      <c r="B903" t="s">
        <v>161</v>
      </c>
      <c r="C903" s="1">
        <v>30355</v>
      </c>
      <c r="D903">
        <v>56.3</v>
      </c>
    </row>
    <row r="904" spans="1:4" x14ac:dyDescent="0.25">
      <c r="A904" t="s">
        <v>199</v>
      </c>
      <c r="B904" t="s">
        <v>161</v>
      </c>
      <c r="C904" s="1">
        <v>30369</v>
      </c>
      <c r="D904">
        <v>51.9</v>
      </c>
    </row>
    <row r="905" spans="1:4" x14ac:dyDescent="0.25">
      <c r="A905" t="s">
        <v>199</v>
      </c>
      <c r="B905" t="s">
        <v>161</v>
      </c>
      <c r="C905" s="1">
        <v>30383</v>
      </c>
      <c r="D905">
        <v>52.6</v>
      </c>
    </row>
    <row r="906" spans="1:4" x14ac:dyDescent="0.25">
      <c r="A906" t="s">
        <v>199</v>
      </c>
      <c r="B906" t="s">
        <v>161</v>
      </c>
      <c r="C906" s="1">
        <v>30397</v>
      </c>
      <c r="D906">
        <v>46</v>
      </c>
    </row>
    <row r="907" spans="1:4" x14ac:dyDescent="0.25">
      <c r="A907" t="s">
        <v>199</v>
      </c>
      <c r="B907" t="s">
        <v>161</v>
      </c>
      <c r="C907" s="1">
        <v>30411</v>
      </c>
      <c r="D907">
        <v>46.7</v>
      </c>
    </row>
    <row r="908" spans="1:4" x14ac:dyDescent="0.25">
      <c r="A908" t="s">
        <v>199</v>
      </c>
      <c r="B908" t="s">
        <v>161</v>
      </c>
      <c r="C908" s="1">
        <v>30425</v>
      </c>
      <c r="D908">
        <v>31.4</v>
      </c>
    </row>
    <row r="909" spans="1:4" x14ac:dyDescent="0.25">
      <c r="A909" t="s">
        <v>199</v>
      </c>
      <c r="B909" t="s">
        <v>161</v>
      </c>
      <c r="C909" s="1">
        <v>30439</v>
      </c>
      <c r="D909">
        <v>24.4</v>
      </c>
    </row>
    <row r="910" spans="1:4" x14ac:dyDescent="0.25">
      <c r="A910" t="s">
        <v>199</v>
      </c>
      <c r="B910" t="s">
        <v>161</v>
      </c>
      <c r="C910" s="1">
        <v>30453</v>
      </c>
      <c r="D910">
        <v>17.2</v>
      </c>
    </row>
    <row r="911" spans="1:4" x14ac:dyDescent="0.25">
      <c r="A911" t="s">
        <v>199</v>
      </c>
      <c r="B911" t="s">
        <v>161</v>
      </c>
      <c r="C911" s="1">
        <v>30467</v>
      </c>
      <c r="D911">
        <v>13.1</v>
      </c>
    </row>
    <row r="912" spans="1:4" x14ac:dyDescent="0.25">
      <c r="A912" t="s">
        <v>199</v>
      </c>
      <c r="B912" t="s">
        <v>161</v>
      </c>
      <c r="C912" s="1">
        <v>30481</v>
      </c>
      <c r="D912">
        <v>6.2</v>
      </c>
    </row>
    <row r="913" spans="1:4" x14ac:dyDescent="0.25">
      <c r="A913" t="s">
        <v>199</v>
      </c>
      <c r="B913" t="s">
        <v>161</v>
      </c>
      <c r="C913" s="1">
        <v>30495</v>
      </c>
      <c r="D913">
        <v>2</v>
      </c>
    </row>
    <row r="914" spans="1:4" x14ac:dyDescent="0.25">
      <c r="A914" t="s">
        <v>199</v>
      </c>
      <c r="B914" t="s">
        <v>161</v>
      </c>
      <c r="C914" s="1">
        <v>30509</v>
      </c>
      <c r="D914">
        <v>4.4000000000000004</v>
      </c>
    </row>
    <row r="915" spans="1:4" x14ac:dyDescent="0.25">
      <c r="A915" t="s">
        <v>199</v>
      </c>
      <c r="B915" t="s">
        <v>161</v>
      </c>
      <c r="C915" s="1">
        <v>30523</v>
      </c>
      <c r="D915">
        <v>2.6</v>
      </c>
    </row>
    <row r="916" spans="1:4" x14ac:dyDescent="0.25">
      <c r="A916" t="s">
        <v>199</v>
      </c>
      <c r="B916" t="s">
        <v>161</v>
      </c>
      <c r="C916" s="1">
        <v>30537</v>
      </c>
      <c r="D916">
        <v>7.2</v>
      </c>
    </row>
    <row r="917" spans="1:4" x14ac:dyDescent="0.25">
      <c r="A917" t="s">
        <v>199</v>
      </c>
      <c r="B917" t="s">
        <v>161</v>
      </c>
      <c r="C917" s="1">
        <v>30551</v>
      </c>
      <c r="D917">
        <v>16.100000000000001</v>
      </c>
    </row>
    <row r="918" spans="1:4" x14ac:dyDescent="0.25">
      <c r="A918" t="s">
        <v>199</v>
      </c>
      <c r="B918" t="s">
        <v>161</v>
      </c>
      <c r="C918" s="1">
        <v>30565</v>
      </c>
      <c r="D918">
        <v>20.5</v>
      </c>
    </row>
    <row r="919" spans="1:4" x14ac:dyDescent="0.25">
      <c r="A919" t="s">
        <v>199</v>
      </c>
      <c r="B919" t="s">
        <v>161</v>
      </c>
      <c r="C919" s="1">
        <v>30579</v>
      </c>
      <c r="D919">
        <v>32.5</v>
      </c>
    </row>
    <row r="920" spans="1:4" x14ac:dyDescent="0.25">
      <c r="A920" t="s">
        <v>199</v>
      </c>
      <c r="B920" t="s">
        <v>161</v>
      </c>
      <c r="C920" s="1">
        <v>30593</v>
      </c>
      <c r="D920">
        <v>58.7</v>
      </c>
    </row>
    <row r="921" spans="1:4" x14ac:dyDescent="0.25">
      <c r="A921" t="s">
        <v>199</v>
      </c>
      <c r="B921" t="s">
        <v>161</v>
      </c>
      <c r="C921" s="1">
        <v>30607</v>
      </c>
      <c r="D921">
        <v>68.2</v>
      </c>
    </row>
    <row r="922" spans="1:4" x14ac:dyDescent="0.25">
      <c r="A922" t="s">
        <v>199</v>
      </c>
      <c r="B922" t="s">
        <v>161</v>
      </c>
      <c r="C922" s="1">
        <v>30621</v>
      </c>
      <c r="D922">
        <v>75.5</v>
      </c>
    </row>
    <row r="923" spans="1:4" x14ac:dyDescent="0.25">
      <c r="A923" t="s">
        <v>199</v>
      </c>
      <c r="B923" t="s">
        <v>161</v>
      </c>
      <c r="C923" s="1">
        <v>30635</v>
      </c>
      <c r="D923">
        <v>73.3</v>
      </c>
    </row>
    <row r="924" spans="1:4" x14ac:dyDescent="0.25">
      <c r="A924" t="s">
        <v>199</v>
      </c>
      <c r="B924" t="s">
        <v>161</v>
      </c>
      <c r="C924" s="1">
        <v>30650</v>
      </c>
      <c r="D924">
        <v>55.6</v>
      </c>
    </row>
    <row r="925" spans="1:4" x14ac:dyDescent="0.25">
      <c r="A925" t="s">
        <v>199</v>
      </c>
      <c r="B925" t="s">
        <v>161</v>
      </c>
      <c r="C925" s="1">
        <v>30664</v>
      </c>
      <c r="D925">
        <v>62.9</v>
      </c>
    </row>
    <row r="926" spans="1:4" x14ac:dyDescent="0.25">
      <c r="A926" t="s">
        <v>199</v>
      </c>
      <c r="B926" t="s">
        <v>161</v>
      </c>
      <c r="C926" s="1">
        <v>30678</v>
      </c>
      <c r="D926">
        <v>66.400000000000006</v>
      </c>
    </row>
    <row r="927" spans="1:4" x14ac:dyDescent="0.25">
      <c r="A927" t="s">
        <v>199</v>
      </c>
      <c r="B927" t="s">
        <v>161</v>
      </c>
      <c r="C927" s="1">
        <v>30692</v>
      </c>
      <c r="D927">
        <v>61</v>
      </c>
    </row>
    <row r="928" spans="1:4" x14ac:dyDescent="0.25">
      <c r="A928" t="s">
        <v>199</v>
      </c>
      <c r="B928" t="s">
        <v>161</v>
      </c>
      <c r="C928" s="1">
        <v>30706</v>
      </c>
      <c r="D928">
        <v>62.3</v>
      </c>
    </row>
    <row r="929" spans="1:4" x14ac:dyDescent="0.25">
      <c r="A929" t="s">
        <v>199</v>
      </c>
      <c r="B929" t="s">
        <v>161</v>
      </c>
      <c r="C929" s="1">
        <v>30720</v>
      </c>
      <c r="D929">
        <v>56.3</v>
      </c>
    </row>
    <row r="930" spans="1:4" x14ac:dyDescent="0.25">
      <c r="A930" t="s">
        <v>199</v>
      </c>
      <c r="B930" t="s">
        <v>161</v>
      </c>
      <c r="C930" s="1">
        <v>30734</v>
      </c>
      <c r="D930">
        <v>51.9</v>
      </c>
    </row>
    <row r="931" spans="1:4" x14ac:dyDescent="0.25">
      <c r="A931" t="s">
        <v>199</v>
      </c>
      <c r="B931" t="s">
        <v>161</v>
      </c>
      <c r="C931" s="1">
        <v>30749</v>
      </c>
      <c r="D931">
        <v>52.6</v>
      </c>
    </row>
    <row r="932" spans="1:4" x14ac:dyDescent="0.25">
      <c r="A932" t="s">
        <v>199</v>
      </c>
      <c r="B932" t="s">
        <v>161</v>
      </c>
      <c r="C932" s="1">
        <v>30763</v>
      </c>
      <c r="D932">
        <v>46</v>
      </c>
    </row>
    <row r="933" spans="1:4" x14ac:dyDescent="0.25">
      <c r="A933" t="s">
        <v>199</v>
      </c>
      <c r="B933" t="s">
        <v>161</v>
      </c>
      <c r="C933" s="1">
        <v>30777</v>
      </c>
      <c r="D933">
        <v>46.7</v>
      </c>
    </row>
    <row r="934" spans="1:4" x14ac:dyDescent="0.25">
      <c r="A934" t="s">
        <v>199</v>
      </c>
      <c r="B934" t="s">
        <v>161</v>
      </c>
      <c r="C934" s="1">
        <v>30791</v>
      </c>
      <c r="D934">
        <v>31.4</v>
      </c>
    </row>
    <row r="935" spans="1:4" x14ac:dyDescent="0.25">
      <c r="A935" t="s">
        <v>199</v>
      </c>
      <c r="B935" t="s">
        <v>161</v>
      </c>
      <c r="C935" s="1">
        <v>30805</v>
      </c>
      <c r="D935">
        <v>24.4</v>
      </c>
    </row>
    <row r="936" spans="1:4" x14ac:dyDescent="0.25">
      <c r="A936" t="s">
        <v>199</v>
      </c>
      <c r="B936" t="s">
        <v>161</v>
      </c>
      <c r="C936" s="1">
        <v>30819</v>
      </c>
      <c r="D936">
        <v>17.2</v>
      </c>
    </row>
    <row r="937" spans="1:4" x14ac:dyDescent="0.25">
      <c r="A937" t="s">
        <v>199</v>
      </c>
      <c r="B937" t="s">
        <v>161</v>
      </c>
      <c r="C937" s="1">
        <v>30833</v>
      </c>
      <c r="D937">
        <v>13.1</v>
      </c>
    </row>
    <row r="938" spans="1:4" x14ac:dyDescent="0.25">
      <c r="A938" t="s">
        <v>199</v>
      </c>
      <c r="B938" t="s">
        <v>161</v>
      </c>
      <c r="C938" s="1">
        <v>30847</v>
      </c>
      <c r="D938">
        <v>6.2</v>
      </c>
    </row>
    <row r="939" spans="1:4" x14ac:dyDescent="0.25">
      <c r="A939" t="s">
        <v>199</v>
      </c>
      <c r="B939" t="s">
        <v>161</v>
      </c>
      <c r="C939" s="1">
        <v>30861</v>
      </c>
      <c r="D939">
        <v>2</v>
      </c>
    </row>
    <row r="940" spans="1:4" x14ac:dyDescent="0.25">
      <c r="A940" t="s">
        <v>199</v>
      </c>
      <c r="B940" t="s">
        <v>161</v>
      </c>
      <c r="C940" s="1">
        <v>30875</v>
      </c>
      <c r="D940">
        <v>4.4000000000000004</v>
      </c>
    </row>
    <row r="941" spans="1:4" x14ac:dyDescent="0.25">
      <c r="A941" t="s">
        <v>199</v>
      </c>
      <c r="B941" t="s">
        <v>161</v>
      </c>
      <c r="C941" s="1">
        <v>30889</v>
      </c>
      <c r="D941">
        <v>2.6</v>
      </c>
    </row>
    <row r="942" spans="1:4" x14ac:dyDescent="0.25">
      <c r="A942" t="s">
        <v>199</v>
      </c>
      <c r="B942" t="s">
        <v>161</v>
      </c>
      <c r="C942" s="1">
        <v>30903</v>
      </c>
      <c r="D942">
        <v>7.2</v>
      </c>
    </row>
    <row r="943" spans="1:4" x14ac:dyDescent="0.25">
      <c r="A943" t="s">
        <v>199</v>
      </c>
      <c r="B943" t="s">
        <v>161</v>
      </c>
      <c r="C943" s="1">
        <v>30917</v>
      </c>
      <c r="D943">
        <v>16.100000000000001</v>
      </c>
    </row>
    <row r="944" spans="1:4" x14ac:dyDescent="0.25">
      <c r="A944" t="s">
        <v>199</v>
      </c>
      <c r="B944" t="s">
        <v>161</v>
      </c>
      <c r="C944" s="1">
        <v>30931</v>
      </c>
      <c r="D944">
        <v>20.5</v>
      </c>
    </row>
    <row r="945" spans="1:4" x14ac:dyDescent="0.25">
      <c r="A945" t="s">
        <v>199</v>
      </c>
      <c r="B945" t="s">
        <v>161</v>
      </c>
      <c r="C945" s="1">
        <v>30945</v>
      </c>
      <c r="D945">
        <v>32.5</v>
      </c>
    </row>
    <row r="946" spans="1:4" x14ac:dyDescent="0.25">
      <c r="A946" t="s">
        <v>199</v>
      </c>
      <c r="B946" t="s">
        <v>161</v>
      </c>
      <c r="C946" s="1">
        <v>30959</v>
      </c>
      <c r="D946">
        <v>58.7</v>
      </c>
    </row>
    <row r="947" spans="1:4" x14ac:dyDescent="0.25">
      <c r="A947" t="s">
        <v>199</v>
      </c>
      <c r="B947" t="s">
        <v>161</v>
      </c>
      <c r="C947" s="1">
        <v>30973</v>
      </c>
      <c r="D947">
        <v>68.2</v>
      </c>
    </row>
    <row r="948" spans="1:4" x14ac:dyDescent="0.25">
      <c r="A948" t="s">
        <v>199</v>
      </c>
      <c r="B948" t="s">
        <v>161</v>
      </c>
      <c r="C948" s="1">
        <v>30987</v>
      </c>
      <c r="D948">
        <v>75.5</v>
      </c>
    </row>
    <row r="949" spans="1:4" x14ac:dyDescent="0.25">
      <c r="A949" t="s">
        <v>199</v>
      </c>
      <c r="B949" t="s">
        <v>161</v>
      </c>
      <c r="C949" s="1">
        <v>31001</v>
      </c>
      <c r="D949">
        <v>73.3</v>
      </c>
    </row>
    <row r="950" spans="1:4" x14ac:dyDescent="0.25">
      <c r="A950" t="s">
        <v>199</v>
      </c>
      <c r="B950" t="s">
        <v>161</v>
      </c>
      <c r="C950" s="1">
        <v>31016</v>
      </c>
      <c r="D950">
        <v>55.6</v>
      </c>
    </row>
    <row r="951" spans="1:4" x14ac:dyDescent="0.25">
      <c r="A951" t="s">
        <v>199</v>
      </c>
      <c r="B951" t="s">
        <v>161</v>
      </c>
      <c r="C951" s="1">
        <v>31030</v>
      </c>
      <c r="D951">
        <v>62.9</v>
      </c>
    </row>
    <row r="952" spans="1:4" x14ac:dyDescent="0.25">
      <c r="A952" t="s">
        <v>199</v>
      </c>
      <c r="B952" t="s">
        <v>161</v>
      </c>
      <c r="C952" s="1">
        <v>31044</v>
      </c>
      <c r="D952">
        <v>66.400000000000006</v>
      </c>
    </row>
    <row r="953" spans="1:4" x14ac:dyDescent="0.25">
      <c r="A953" t="s">
        <v>199</v>
      </c>
      <c r="B953" t="s">
        <v>161</v>
      </c>
      <c r="C953" s="1">
        <v>31058</v>
      </c>
      <c r="D953">
        <v>61</v>
      </c>
    </row>
    <row r="954" spans="1:4" x14ac:dyDescent="0.25">
      <c r="A954" t="s">
        <v>199</v>
      </c>
      <c r="B954" t="s">
        <v>161</v>
      </c>
      <c r="C954" s="1">
        <v>31072</v>
      </c>
      <c r="D954">
        <v>62.3</v>
      </c>
    </row>
    <row r="955" spans="1:4" x14ac:dyDescent="0.25">
      <c r="A955" t="s">
        <v>199</v>
      </c>
      <c r="B955" t="s">
        <v>161</v>
      </c>
      <c r="C955" s="1">
        <v>31086</v>
      </c>
      <c r="D955">
        <v>56.3</v>
      </c>
    </row>
    <row r="956" spans="1:4" x14ac:dyDescent="0.25">
      <c r="A956" t="s">
        <v>199</v>
      </c>
      <c r="B956" t="s">
        <v>161</v>
      </c>
      <c r="C956" s="1">
        <v>31100</v>
      </c>
      <c r="D956">
        <v>51.9</v>
      </c>
    </row>
    <row r="957" spans="1:4" x14ac:dyDescent="0.25">
      <c r="A957" t="s">
        <v>199</v>
      </c>
      <c r="B957" t="s">
        <v>161</v>
      </c>
      <c r="C957" s="1">
        <v>31114</v>
      </c>
      <c r="D957">
        <v>52.6</v>
      </c>
    </row>
    <row r="958" spans="1:4" x14ac:dyDescent="0.25">
      <c r="A958" t="s">
        <v>199</v>
      </c>
      <c r="B958" t="s">
        <v>161</v>
      </c>
      <c r="C958" s="1">
        <v>31128</v>
      </c>
      <c r="D958">
        <v>46</v>
      </c>
    </row>
    <row r="959" spans="1:4" x14ac:dyDescent="0.25">
      <c r="A959" t="s">
        <v>199</v>
      </c>
      <c r="B959" t="s">
        <v>161</v>
      </c>
      <c r="C959" s="1">
        <v>31142</v>
      </c>
      <c r="D959">
        <v>46.7</v>
      </c>
    </row>
    <row r="960" spans="1:4" x14ac:dyDescent="0.25">
      <c r="A960" t="s">
        <v>199</v>
      </c>
      <c r="B960" t="s">
        <v>161</v>
      </c>
      <c r="C960" s="1">
        <v>31156</v>
      </c>
      <c r="D960">
        <v>31.4</v>
      </c>
    </row>
    <row r="961" spans="1:4" x14ac:dyDescent="0.25">
      <c r="A961" t="s">
        <v>199</v>
      </c>
      <c r="B961" t="s">
        <v>161</v>
      </c>
      <c r="C961" s="1">
        <v>31170</v>
      </c>
      <c r="D961">
        <v>24.4</v>
      </c>
    </row>
    <row r="962" spans="1:4" x14ac:dyDescent="0.25">
      <c r="A962" t="s">
        <v>199</v>
      </c>
      <c r="B962" t="s">
        <v>161</v>
      </c>
      <c r="C962" s="1">
        <v>31184</v>
      </c>
      <c r="D962">
        <v>17.2</v>
      </c>
    </row>
    <row r="963" spans="1:4" x14ac:dyDescent="0.25">
      <c r="A963" t="s">
        <v>199</v>
      </c>
      <c r="B963" t="s">
        <v>161</v>
      </c>
      <c r="C963" s="1">
        <v>31198</v>
      </c>
      <c r="D963">
        <v>13.1</v>
      </c>
    </row>
    <row r="964" spans="1:4" x14ac:dyDescent="0.25">
      <c r="A964" t="s">
        <v>200</v>
      </c>
      <c r="B964" t="s">
        <v>162</v>
      </c>
      <c r="C964" s="1">
        <v>26829</v>
      </c>
      <c r="D964">
        <v>5.3</v>
      </c>
    </row>
    <row r="965" spans="1:4" x14ac:dyDescent="0.25">
      <c r="A965" t="s">
        <v>200</v>
      </c>
      <c r="B965" t="s">
        <v>162</v>
      </c>
      <c r="C965" s="1">
        <v>26843</v>
      </c>
      <c r="D965">
        <v>5.3</v>
      </c>
    </row>
    <row r="966" spans="1:4" x14ac:dyDescent="0.25">
      <c r="A966" t="s">
        <v>200</v>
      </c>
      <c r="B966" t="s">
        <v>162</v>
      </c>
      <c r="C966" s="1">
        <v>26857</v>
      </c>
      <c r="D966">
        <v>4.9000000000000004</v>
      </c>
    </row>
    <row r="967" spans="1:4" x14ac:dyDescent="0.25">
      <c r="A967" t="s">
        <v>200</v>
      </c>
      <c r="B967" t="s">
        <v>162</v>
      </c>
      <c r="C967" s="1">
        <v>26871</v>
      </c>
      <c r="D967">
        <v>4.9000000000000004</v>
      </c>
    </row>
    <row r="968" spans="1:4" x14ac:dyDescent="0.25">
      <c r="A968" t="s">
        <v>200</v>
      </c>
      <c r="B968" t="s">
        <v>162</v>
      </c>
      <c r="C968" s="1">
        <v>26885</v>
      </c>
      <c r="D968">
        <v>4.9000000000000004</v>
      </c>
    </row>
    <row r="969" spans="1:4" x14ac:dyDescent="0.25">
      <c r="A969" t="s">
        <v>200</v>
      </c>
      <c r="B969" t="s">
        <v>162</v>
      </c>
      <c r="C969" s="1">
        <v>26899</v>
      </c>
      <c r="D969">
        <v>4.8</v>
      </c>
    </row>
    <row r="970" spans="1:4" x14ac:dyDescent="0.25">
      <c r="A970" t="s">
        <v>200</v>
      </c>
      <c r="B970" t="s">
        <v>162</v>
      </c>
      <c r="C970" s="1">
        <v>26913</v>
      </c>
      <c r="D970">
        <v>5.6</v>
      </c>
    </row>
    <row r="971" spans="1:4" x14ac:dyDescent="0.25">
      <c r="A971" t="s">
        <v>200</v>
      </c>
      <c r="B971" t="s">
        <v>162</v>
      </c>
      <c r="C971" s="1">
        <v>26927</v>
      </c>
      <c r="D971">
        <v>19.600000000000001</v>
      </c>
    </row>
    <row r="972" spans="1:4" x14ac:dyDescent="0.25">
      <c r="A972" t="s">
        <v>200</v>
      </c>
      <c r="B972" t="s">
        <v>162</v>
      </c>
      <c r="C972" s="1">
        <v>26941</v>
      </c>
      <c r="D972">
        <v>30</v>
      </c>
    </row>
    <row r="973" spans="1:4" x14ac:dyDescent="0.25">
      <c r="A973" t="s">
        <v>200</v>
      </c>
      <c r="B973" t="s">
        <v>162</v>
      </c>
      <c r="C973" s="1">
        <v>26955</v>
      </c>
      <c r="D973">
        <v>48.4</v>
      </c>
    </row>
    <row r="974" spans="1:4" x14ac:dyDescent="0.25">
      <c r="A974" t="s">
        <v>200</v>
      </c>
      <c r="B974" t="s">
        <v>162</v>
      </c>
      <c r="C974" s="1">
        <v>26969</v>
      </c>
      <c r="D974">
        <v>54.7</v>
      </c>
    </row>
    <row r="975" spans="1:4" x14ac:dyDescent="0.25">
      <c r="A975" t="s">
        <v>200</v>
      </c>
      <c r="B975" t="s">
        <v>162</v>
      </c>
      <c r="C975" s="1">
        <v>26983</v>
      </c>
      <c r="D975">
        <v>62.6</v>
      </c>
    </row>
    <row r="976" spans="1:4" x14ac:dyDescent="0.25">
      <c r="A976" t="s">
        <v>200</v>
      </c>
      <c r="B976" t="s">
        <v>162</v>
      </c>
      <c r="C976" s="1">
        <v>26998</v>
      </c>
      <c r="D976">
        <v>67.3</v>
      </c>
    </row>
    <row r="977" spans="1:4" x14ac:dyDescent="0.25">
      <c r="A977" t="s">
        <v>200</v>
      </c>
      <c r="B977" t="s">
        <v>162</v>
      </c>
      <c r="C977" s="1">
        <v>27012</v>
      </c>
      <c r="D977">
        <v>64.400000000000006</v>
      </c>
    </row>
    <row r="978" spans="1:4" x14ac:dyDescent="0.25">
      <c r="A978" t="s">
        <v>200</v>
      </c>
      <c r="B978" t="s">
        <v>162</v>
      </c>
      <c r="C978" s="1">
        <v>27026</v>
      </c>
      <c r="D978">
        <v>61.3</v>
      </c>
    </row>
    <row r="979" spans="1:4" x14ac:dyDescent="0.25">
      <c r="A979" t="s">
        <v>200</v>
      </c>
      <c r="B979" t="s">
        <v>162</v>
      </c>
      <c r="C979" s="1">
        <v>27040</v>
      </c>
      <c r="D979">
        <v>57.6</v>
      </c>
    </row>
    <row r="980" spans="1:4" x14ac:dyDescent="0.25">
      <c r="A980" t="s">
        <v>200</v>
      </c>
      <c r="B980" t="s">
        <v>162</v>
      </c>
      <c r="C980" s="1">
        <v>27054</v>
      </c>
      <c r="D980">
        <v>50.8</v>
      </c>
    </row>
    <row r="981" spans="1:4" x14ac:dyDescent="0.25">
      <c r="A981" t="s">
        <v>200</v>
      </c>
      <c r="B981" t="s">
        <v>162</v>
      </c>
      <c r="C981" s="1">
        <v>27068</v>
      </c>
      <c r="D981">
        <v>49.3</v>
      </c>
    </row>
    <row r="982" spans="1:4" x14ac:dyDescent="0.25">
      <c r="A982" t="s">
        <v>200</v>
      </c>
      <c r="B982" t="s">
        <v>162</v>
      </c>
      <c r="C982" s="1">
        <v>27082</v>
      </c>
      <c r="D982">
        <v>47.4</v>
      </c>
    </row>
    <row r="983" spans="1:4" x14ac:dyDescent="0.25">
      <c r="A983" t="s">
        <v>200</v>
      </c>
      <c r="B983" t="s">
        <v>162</v>
      </c>
      <c r="C983" s="1">
        <v>27096</v>
      </c>
      <c r="D983">
        <v>38</v>
      </c>
    </row>
    <row r="984" spans="1:4" x14ac:dyDescent="0.25">
      <c r="A984" t="s">
        <v>200</v>
      </c>
      <c r="B984" t="s">
        <v>162</v>
      </c>
      <c r="C984" s="1">
        <v>27110</v>
      </c>
      <c r="D984">
        <v>32.200000000000003</v>
      </c>
    </row>
    <row r="985" spans="1:4" x14ac:dyDescent="0.25">
      <c r="A985" t="s">
        <v>200</v>
      </c>
      <c r="B985" t="s">
        <v>162</v>
      </c>
      <c r="C985" s="1">
        <v>27124</v>
      </c>
      <c r="D985">
        <v>34.200000000000003</v>
      </c>
    </row>
    <row r="986" spans="1:4" x14ac:dyDescent="0.25">
      <c r="A986" t="s">
        <v>200</v>
      </c>
      <c r="B986" t="s">
        <v>162</v>
      </c>
      <c r="C986" s="1">
        <v>27138</v>
      </c>
      <c r="D986">
        <v>26.1</v>
      </c>
    </row>
    <row r="987" spans="1:4" x14ac:dyDescent="0.25">
      <c r="A987" t="s">
        <v>200</v>
      </c>
      <c r="B987" t="s">
        <v>162</v>
      </c>
      <c r="C987" s="1">
        <v>27152</v>
      </c>
      <c r="D987">
        <v>17</v>
      </c>
    </row>
    <row r="988" spans="1:4" x14ac:dyDescent="0.25">
      <c r="A988" t="s">
        <v>200</v>
      </c>
      <c r="B988" t="s">
        <v>162</v>
      </c>
      <c r="C988" s="1">
        <v>27166</v>
      </c>
      <c r="D988">
        <v>9.8000000000000007</v>
      </c>
    </row>
    <row r="989" spans="1:4" x14ac:dyDescent="0.25">
      <c r="A989" t="s">
        <v>200</v>
      </c>
      <c r="B989" t="s">
        <v>162</v>
      </c>
      <c r="C989" s="1">
        <v>27180</v>
      </c>
      <c r="D989">
        <v>6.9</v>
      </c>
    </row>
    <row r="990" spans="1:4" x14ac:dyDescent="0.25">
      <c r="A990" t="s">
        <v>200</v>
      </c>
      <c r="B990" t="s">
        <v>162</v>
      </c>
      <c r="C990" s="1">
        <v>27194</v>
      </c>
      <c r="D990">
        <v>5.3</v>
      </c>
    </row>
    <row r="991" spans="1:4" x14ac:dyDescent="0.25">
      <c r="A991" t="s">
        <v>200</v>
      </c>
      <c r="B991" t="s">
        <v>162</v>
      </c>
      <c r="C991" s="1">
        <v>27208</v>
      </c>
      <c r="D991">
        <v>5.3</v>
      </c>
    </row>
    <row r="992" spans="1:4" x14ac:dyDescent="0.25">
      <c r="A992" t="s">
        <v>200</v>
      </c>
      <c r="B992" t="s">
        <v>162</v>
      </c>
      <c r="C992" s="1">
        <v>27222</v>
      </c>
      <c r="D992">
        <v>4.9000000000000004</v>
      </c>
    </row>
    <row r="993" spans="1:4" x14ac:dyDescent="0.25">
      <c r="A993" t="s">
        <v>200</v>
      </c>
      <c r="B993" t="s">
        <v>162</v>
      </c>
      <c r="C993" s="1">
        <v>27236</v>
      </c>
      <c r="D993">
        <v>4.9000000000000004</v>
      </c>
    </row>
    <row r="994" spans="1:4" x14ac:dyDescent="0.25">
      <c r="A994" t="s">
        <v>200</v>
      </c>
      <c r="B994" t="s">
        <v>162</v>
      </c>
      <c r="C994" s="1">
        <v>27250</v>
      </c>
      <c r="D994">
        <v>4.9000000000000004</v>
      </c>
    </row>
    <row r="995" spans="1:4" x14ac:dyDescent="0.25">
      <c r="A995" t="s">
        <v>200</v>
      </c>
      <c r="B995" t="s">
        <v>162</v>
      </c>
      <c r="C995" s="1">
        <v>27264</v>
      </c>
      <c r="D995">
        <v>4.8</v>
      </c>
    </row>
    <row r="996" spans="1:4" x14ac:dyDescent="0.25">
      <c r="A996" t="s">
        <v>200</v>
      </c>
      <c r="B996" t="s">
        <v>162</v>
      </c>
      <c r="C996" s="1">
        <v>27278</v>
      </c>
      <c r="D996">
        <v>5.6</v>
      </c>
    </row>
    <row r="997" spans="1:4" x14ac:dyDescent="0.25">
      <c r="A997" t="s">
        <v>200</v>
      </c>
      <c r="B997" t="s">
        <v>162</v>
      </c>
      <c r="C997" s="1">
        <v>27292</v>
      </c>
      <c r="D997">
        <v>19.600000000000001</v>
      </c>
    </row>
    <row r="998" spans="1:4" x14ac:dyDescent="0.25">
      <c r="A998" t="s">
        <v>200</v>
      </c>
      <c r="B998" t="s">
        <v>162</v>
      </c>
      <c r="C998" s="1">
        <v>27306</v>
      </c>
      <c r="D998">
        <v>30</v>
      </c>
    </row>
    <row r="999" spans="1:4" x14ac:dyDescent="0.25">
      <c r="A999" t="s">
        <v>200</v>
      </c>
      <c r="B999" t="s">
        <v>162</v>
      </c>
      <c r="C999" s="1">
        <v>27320</v>
      </c>
      <c r="D999">
        <v>48.4</v>
      </c>
    </row>
    <row r="1000" spans="1:4" x14ac:dyDescent="0.25">
      <c r="A1000" t="s">
        <v>200</v>
      </c>
      <c r="B1000" t="s">
        <v>162</v>
      </c>
      <c r="C1000" s="1">
        <v>27334</v>
      </c>
      <c r="D1000">
        <v>54.7</v>
      </c>
    </row>
    <row r="1001" spans="1:4" x14ac:dyDescent="0.25">
      <c r="A1001" t="s">
        <v>200</v>
      </c>
      <c r="B1001" t="s">
        <v>162</v>
      </c>
      <c r="C1001" s="1">
        <v>27348</v>
      </c>
      <c r="D1001">
        <v>62.6</v>
      </c>
    </row>
    <row r="1002" spans="1:4" x14ac:dyDescent="0.25">
      <c r="A1002" t="s">
        <v>200</v>
      </c>
      <c r="B1002" t="s">
        <v>162</v>
      </c>
      <c r="C1002" s="1">
        <v>27363</v>
      </c>
      <c r="D1002">
        <v>67.3</v>
      </c>
    </row>
    <row r="1003" spans="1:4" x14ac:dyDescent="0.25">
      <c r="A1003" t="s">
        <v>200</v>
      </c>
      <c r="B1003" t="s">
        <v>162</v>
      </c>
      <c r="C1003" s="1">
        <v>27377</v>
      </c>
      <c r="D1003">
        <v>64.400000000000006</v>
      </c>
    </row>
    <row r="1004" spans="1:4" x14ac:dyDescent="0.25">
      <c r="A1004" t="s">
        <v>200</v>
      </c>
      <c r="B1004" t="s">
        <v>162</v>
      </c>
      <c r="C1004" s="1">
        <v>27391</v>
      </c>
      <c r="D1004">
        <v>61.3</v>
      </c>
    </row>
    <row r="1005" spans="1:4" x14ac:dyDescent="0.25">
      <c r="A1005" t="s">
        <v>200</v>
      </c>
      <c r="B1005" t="s">
        <v>162</v>
      </c>
      <c r="C1005" s="1">
        <v>27405</v>
      </c>
      <c r="D1005">
        <v>57.6</v>
      </c>
    </row>
    <row r="1006" spans="1:4" x14ac:dyDescent="0.25">
      <c r="A1006" t="s">
        <v>200</v>
      </c>
      <c r="B1006" t="s">
        <v>162</v>
      </c>
      <c r="C1006" s="1">
        <v>27419</v>
      </c>
      <c r="D1006">
        <v>50.8</v>
      </c>
    </row>
    <row r="1007" spans="1:4" x14ac:dyDescent="0.25">
      <c r="A1007" t="s">
        <v>200</v>
      </c>
      <c r="B1007" t="s">
        <v>162</v>
      </c>
      <c r="C1007" s="1">
        <v>27433</v>
      </c>
      <c r="D1007">
        <v>49.3</v>
      </c>
    </row>
    <row r="1008" spans="1:4" x14ac:dyDescent="0.25">
      <c r="A1008" t="s">
        <v>200</v>
      </c>
      <c r="B1008" t="s">
        <v>162</v>
      </c>
      <c r="C1008" s="1">
        <v>27447</v>
      </c>
      <c r="D1008">
        <v>47.4</v>
      </c>
    </row>
    <row r="1009" spans="1:4" x14ac:dyDescent="0.25">
      <c r="A1009" t="s">
        <v>200</v>
      </c>
      <c r="B1009" t="s">
        <v>162</v>
      </c>
      <c r="C1009" s="1">
        <v>27461</v>
      </c>
      <c r="D1009">
        <v>38</v>
      </c>
    </row>
    <row r="1010" spans="1:4" x14ac:dyDescent="0.25">
      <c r="A1010" t="s">
        <v>200</v>
      </c>
      <c r="B1010" t="s">
        <v>162</v>
      </c>
      <c r="C1010" s="1">
        <v>27475</v>
      </c>
      <c r="D1010">
        <v>32.200000000000003</v>
      </c>
    </row>
    <row r="1011" spans="1:4" x14ac:dyDescent="0.25">
      <c r="A1011" t="s">
        <v>200</v>
      </c>
      <c r="B1011" t="s">
        <v>162</v>
      </c>
      <c r="C1011" s="1">
        <v>27489</v>
      </c>
      <c r="D1011">
        <v>34.200000000000003</v>
      </c>
    </row>
    <row r="1012" spans="1:4" x14ac:dyDescent="0.25">
      <c r="A1012" t="s">
        <v>200</v>
      </c>
      <c r="B1012" t="s">
        <v>162</v>
      </c>
      <c r="C1012" s="1">
        <v>27503</v>
      </c>
      <c r="D1012">
        <v>26.1</v>
      </c>
    </row>
    <row r="1013" spans="1:4" x14ac:dyDescent="0.25">
      <c r="A1013" t="s">
        <v>200</v>
      </c>
      <c r="B1013" t="s">
        <v>162</v>
      </c>
      <c r="C1013" s="1">
        <v>27517</v>
      </c>
      <c r="D1013">
        <v>17</v>
      </c>
    </row>
    <row r="1014" spans="1:4" x14ac:dyDescent="0.25">
      <c r="A1014" t="s">
        <v>200</v>
      </c>
      <c r="B1014" t="s">
        <v>162</v>
      </c>
      <c r="C1014" s="1">
        <v>27531</v>
      </c>
      <c r="D1014">
        <v>9.8000000000000007</v>
      </c>
    </row>
    <row r="1015" spans="1:4" x14ac:dyDescent="0.25">
      <c r="A1015" t="s">
        <v>200</v>
      </c>
      <c r="B1015" t="s">
        <v>162</v>
      </c>
      <c r="C1015" s="1">
        <v>27545</v>
      </c>
      <c r="D1015">
        <v>6.9</v>
      </c>
    </row>
    <row r="1016" spans="1:4" x14ac:dyDescent="0.25">
      <c r="A1016" t="s">
        <v>200</v>
      </c>
      <c r="B1016" t="s">
        <v>162</v>
      </c>
      <c r="C1016" s="1">
        <v>27559</v>
      </c>
      <c r="D1016">
        <v>5.3</v>
      </c>
    </row>
    <row r="1017" spans="1:4" x14ac:dyDescent="0.25">
      <c r="A1017" t="s">
        <v>200</v>
      </c>
      <c r="B1017" t="s">
        <v>162</v>
      </c>
      <c r="C1017" s="1">
        <v>27573</v>
      </c>
      <c r="D1017">
        <v>5.3</v>
      </c>
    </row>
    <row r="1018" spans="1:4" x14ac:dyDescent="0.25">
      <c r="A1018" t="s">
        <v>200</v>
      </c>
      <c r="B1018" t="s">
        <v>162</v>
      </c>
      <c r="C1018" s="1">
        <v>27587</v>
      </c>
      <c r="D1018">
        <v>4.9000000000000004</v>
      </c>
    </row>
    <row r="1019" spans="1:4" x14ac:dyDescent="0.25">
      <c r="A1019" t="s">
        <v>200</v>
      </c>
      <c r="B1019" t="s">
        <v>162</v>
      </c>
      <c r="C1019" s="1">
        <v>27601</v>
      </c>
      <c r="D1019">
        <v>4.9000000000000004</v>
      </c>
    </row>
    <row r="1020" spans="1:4" x14ac:dyDescent="0.25">
      <c r="A1020" t="s">
        <v>200</v>
      </c>
      <c r="B1020" t="s">
        <v>162</v>
      </c>
      <c r="C1020" s="1">
        <v>27615</v>
      </c>
      <c r="D1020">
        <v>4.9000000000000004</v>
      </c>
    </row>
    <row r="1021" spans="1:4" x14ac:dyDescent="0.25">
      <c r="A1021" t="s">
        <v>200</v>
      </c>
      <c r="B1021" t="s">
        <v>162</v>
      </c>
      <c r="C1021" s="1">
        <v>27629</v>
      </c>
      <c r="D1021">
        <v>4.8</v>
      </c>
    </row>
    <row r="1022" spans="1:4" x14ac:dyDescent="0.25">
      <c r="A1022" t="s">
        <v>200</v>
      </c>
      <c r="B1022" t="s">
        <v>162</v>
      </c>
      <c r="C1022" s="1">
        <v>27643</v>
      </c>
      <c r="D1022">
        <v>5.6</v>
      </c>
    </row>
    <row r="1023" spans="1:4" x14ac:dyDescent="0.25">
      <c r="A1023" t="s">
        <v>200</v>
      </c>
      <c r="B1023" t="s">
        <v>162</v>
      </c>
      <c r="C1023" s="1">
        <v>27657</v>
      </c>
      <c r="D1023">
        <v>19.600000000000001</v>
      </c>
    </row>
    <row r="1024" spans="1:4" x14ac:dyDescent="0.25">
      <c r="A1024" t="s">
        <v>200</v>
      </c>
      <c r="B1024" t="s">
        <v>162</v>
      </c>
      <c r="C1024" s="1">
        <v>27671</v>
      </c>
      <c r="D1024">
        <v>30</v>
      </c>
    </row>
    <row r="1025" spans="1:4" x14ac:dyDescent="0.25">
      <c r="A1025" t="s">
        <v>200</v>
      </c>
      <c r="B1025" t="s">
        <v>162</v>
      </c>
      <c r="C1025" s="1">
        <v>27685</v>
      </c>
      <c r="D1025">
        <v>48.4</v>
      </c>
    </row>
    <row r="1026" spans="1:4" x14ac:dyDescent="0.25">
      <c r="A1026" t="s">
        <v>200</v>
      </c>
      <c r="B1026" t="s">
        <v>162</v>
      </c>
      <c r="C1026" s="1">
        <v>27699</v>
      </c>
      <c r="D1026">
        <v>54.7</v>
      </c>
    </row>
    <row r="1027" spans="1:4" x14ac:dyDescent="0.25">
      <c r="A1027" t="s">
        <v>200</v>
      </c>
      <c r="B1027" t="s">
        <v>162</v>
      </c>
      <c r="C1027" s="1">
        <v>27713</v>
      </c>
      <c r="D1027">
        <v>62.6</v>
      </c>
    </row>
    <row r="1028" spans="1:4" x14ac:dyDescent="0.25">
      <c r="A1028" t="s">
        <v>200</v>
      </c>
      <c r="B1028" t="s">
        <v>162</v>
      </c>
      <c r="C1028" s="1">
        <v>27728</v>
      </c>
      <c r="D1028">
        <v>67.3</v>
      </c>
    </row>
    <row r="1029" spans="1:4" x14ac:dyDescent="0.25">
      <c r="A1029" t="s">
        <v>200</v>
      </c>
      <c r="B1029" t="s">
        <v>162</v>
      </c>
      <c r="C1029" s="1">
        <v>27742</v>
      </c>
      <c r="D1029">
        <v>64.400000000000006</v>
      </c>
    </row>
    <row r="1030" spans="1:4" x14ac:dyDescent="0.25">
      <c r="A1030" t="s">
        <v>200</v>
      </c>
      <c r="B1030" t="s">
        <v>162</v>
      </c>
      <c r="C1030" s="1">
        <v>27756</v>
      </c>
      <c r="D1030">
        <v>61.3</v>
      </c>
    </row>
    <row r="1031" spans="1:4" x14ac:dyDescent="0.25">
      <c r="A1031" t="s">
        <v>200</v>
      </c>
      <c r="B1031" t="s">
        <v>162</v>
      </c>
      <c r="C1031" s="1">
        <v>27770</v>
      </c>
      <c r="D1031">
        <v>57.6</v>
      </c>
    </row>
    <row r="1032" spans="1:4" x14ac:dyDescent="0.25">
      <c r="A1032" t="s">
        <v>200</v>
      </c>
      <c r="B1032" t="s">
        <v>162</v>
      </c>
      <c r="C1032" s="1">
        <v>27784</v>
      </c>
      <c r="D1032">
        <v>50.8</v>
      </c>
    </row>
    <row r="1033" spans="1:4" x14ac:dyDescent="0.25">
      <c r="A1033" t="s">
        <v>200</v>
      </c>
      <c r="B1033" t="s">
        <v>162</v>
      </c>
      <c r="C1033" s="1">
        <v>27798</v>
      </c>
      <c r="D1033">
        <v>49.3</v>
      </c>
    </row>
    <row r="1034" spans="1:4" x14ac:dyDescent="0.25">
      <c r="A1034" t="s">
        <v>200</v>
      </c>
      <c r="B1034" t="s">
        <v>162</v>
      </c>
      <c r="C1034" s="1">
        <v>27812</v>
      </c>
      <c r="D1034">
        <v>47.4</v>
      </c>
    </row>
    <row r="1035" spans="1:4" x14ac:dyDescent="0.25">
      <c r="A1035" t="s">
        <v>200</v>
      </c>
      <c r="B1035" t="s">
        <v>162</v>
      </c>
      <c r="C1035" s="1">
        <v>27827</v>
      </c>
      <c r="D1035">
        <v>38</v>
      </c>
    </row>
    <row r="1036" spans="1:4" x14ac:dyDescent="0.25">
      <c r="A1036" t="s">
        <v>200</v>
      </c>
      <c r="B1036" t="s">
        <v>162</v>
      </c>
      <c r="C1036" s="1">
        <v>27841</v>
      </c>
      <c r="D1036">
        <v>32.200000000000003</v>
      </c>
    </row>
    <row r="1037" spans="1:4" x14ac:dyDescent="0.25">
      <c r="A1037" t="s">
        <v>200</v>
      </c>
      <c r="B1037" t="s">
        <v>162</v>
      </c>
      <c r="C1037" s="1">
        <v>27855</v>
      </c>
      <c r="D1037">
        <v>34.200000000000003</v>
      </c>
    </row>
    <row r="1038" spans="1:4" x14ac:dyDescent="0.25">
      <c r="A1038" t="s">
        <v>200</v>
      </c>
      <c r="B1038" t="s">
        <v>162</v>
      </c>
      <c r="C1038" s="1">
        <v>27869</v>
      </c>
      <c r="D1038">
        <v>26.1</v>
      </c>
    </row>
    <row r="1039" spans="1:4" x14ac:dyDescent="0.25">
      <c r="A1039" t="s">
        <v>200</v>
      </c>
      <c r="B1039" t="s">
        <v>162</v>
      </c>
      <c r="C1039" s="1">
        <v>27883</v>
      </c>
      <c r="D1039">
        <v>17</v>
      </c>
    </row>
    <row r="1040" spans="1:4" x14ac:dyDescent="0.25">
      <c r="A1040" t="s">
        <v>200</v>
      </c>
      <c r="B1040" t="s">
        <v>162</v>
      </c>
      <c r="C1040" s="1">
        <v>27897</v>
      </c>
      <c r="D1040">
        <v>9.8000000000000007</v>
      </c>
    </row>
    <row r="1041" spans="1:4" x14ac:dyDescent="0.25">
      <c r="A1041" t="s">
        <v>200</v>
      </c>
      <c r="B1041" t="s">
        <v>162</v>
      </c>
      <c r="C1041" s="1">
        <v>27911</v>
      </c>
      <c r="D1041">
        <v>6.9</v>
      </c>
    </row>
    <row r="1042" spans="1:4" x14ac:dyDescent="0.25">
      <c r="A1042" t="s">
        <v>200</v>
      </c>
      <c r="B1042" t="s">
        <v>162</v>
      </c>
      <c r="C1042" s="1">
        <v>27925</v>
      </c>
      <c r="D1042">
        <v>5.3</v>
      </c>
    </row>
    <row r="1043" spans="1:4" x14ac:dyDescent="0.25">
      <c r="A1043" t="s">
        <v>200</v>
      </c>
      <c r="B1043" t="s">
        <v>162</v>
      </c>
      <c r="C1043" s="1">
        <v>27939</v>
      </c>
      <c r="D1043">
        <v>5.3</v>
      </c>
    </row>
    <row r="1044" spans="1:4" x14ac:dyDescent="0.25">
      <c r="A1044" t="s">
        <v>200</v>
      </c>
      <c r="B1044" t="s">
        <v>162</v>
      </c>
      <c r="C1044" s="1">
        <v>27953</v>
      </c>
      <c r="D1044">
        <v>4.9000000000000004</v>
      </c>
    </row>
    <row r="1045" spans="1:4" x14ac:dyDescent="0.25">
      <c r="A1045" t="s">
        <v>200</v>
      </c>
      <c r="B1045" t="s">
        <v>162</v>
      </c>
      <c r="C1045" s="1">
        <v>27967</v>
      </c>
      <c r="D1045">
        <v>4.9000000000000004</v>
      </c>
    </row>
    <row r="1046" spans="1:4" x14ac:dyDescent="0.25">
      <c r="A1046" t="s">
        <v>200</v>
      </c>
      <c r="B1046" t="s">
        <v>162</v>
      </c>
      <c r="C1046" s="1">
        <v>27981</v>
      </c>
      <c r="D1046">
        <v>4.9000000000000004</v>
      </c>
    </row>
    <row r="1047" spans="1:4" x14ac:dyDescent="0.25">
      <c r="A1047" t="s">
        <v>200</v>
      </c>
      <c r="B1047" t="s">
        <v>162</v>
      </c>
      <c r="C1047" s="1">
        <v>27995</v>
      </c>
      <c r="D1047">
        <v>4.8</v>
      </c>
    </row>
    <row r="1048" spans="1:4" x14ac:dyDescent="0.25">
      <c r="A1048" t="s">
        <v>200</v>
      </c>
      <c r="B1048" t="s">
        <v>162</v>
      </c>
      <c r="C1048" s="1">
        <v>28009</v>
      </c>
      <c r="D1048">
        <v>5.6</v>
      </c>
    </row>
    <row r="1049" spans="1:4" x14ac:dyDescent="0.25">
      <c r="A1049" t="s">
        <v>200</v>
      </c>
      <c r="B1049" t="s">
        <v>162</v>
      </c>
      <c r="C1049" s="1">
        <v>28023</v>
      </c>
      <c r="D1049">
        <v>19.600000000000001</v>
      </c>
    </row>
    <row r="1050" spans="1:4" x14ac:dyDescent="0.25">
      <c r="A1050" t="s">
        <v>200</v>
      </c>
      <c r="B1050" t="s">
        <v>162</v>
      </c>
      <c r="C1050" s="1">
        <v>28037</v>
      </c>
      <c r="D1050">
        <v>30</v>
      </c>
    </row>
    <row r="1051" spans="1:4" x14ac:dyDescent="0.25">
      <c r="A1051" t="s">
        <v>200</v>
      </c>
      <c r="B1051" t="s">
        <v>162</v>
      </c>
      <c r="C1051" s="1">
        <v>28051</v>
      </c>
      <c r="D1051">
        <v>48.4</v>
      </c>
    </row>
    <row r="1052" spans="1:4" x14ac:dyDescent="0.25">
      <c r="A1052" t="s">
        <v>200</v>
      </c>
      <c r="B1052" t="s">
        <v>162</v>
      </c>
      <c r="C1052" s="1">
        <v>28065</v>
      </c>
      <c r="D1052">
        <v>54.7</v>
      </c>
    </row>
    <row r="1053" spans="1:4" x14ac:dyDescent="0.25">
      <c r="A1053" t="s">
        <v>200</v>
      </c>
      <c r="B1053" t="s">
        <v>162</v>
      </c>
      <c r="C1053" s="1">
        <v>28079</v>
      </c>
      <c r="D1053">
        <v>62.6</v>
      </c>
    </row>
    <row r="1054" spans="1:4" x14ac:dyDescent="0.25">
      <c r="A1054" t="s">
        <v>200</v>
      </c>
      <c r="B1054" t="s">
        <v>162</v>
      </c>
      <c r="C1054" s="1">
        <v>28094</v>
      </c>
      <c r="D1054">
        <v>67.3</v>
      </c>
    </row>
    <row r="1055" spans="1:4" x14ac:dyDescent="0.25">
      <c r="A1055" t="s">
        <v>200</v>
      </c>
      <c r="B1055" t="s">
        <v>162</v>
      </c>
      <c r="C1055" s="1">
        <v>28108</v>
      </c>
      <c r="D1055">
        <v>64.400000000000006</v>
      </c>
    </row>
    <row r="1056" spans="1:4" x14ac:dyDescent="0.25">
      <c r="A1056" t="s">
        <v>200</v>
      </c>
      <c r="B1056" t="s">
        <v>162</v>
      </c>
      <c r="C1056" s="1">
        <v>28122</v>
      </c>
      <c r="D1056">
        <v>61.3</v>
      </c>
    </row>
    <row r="1057" spans="1:4" x14ac:dyDescent="0.25">
      <c r="A1057" t="s">
        <v>200</v>
      </c>
      <c r="B1057" t="s">
        <v>162</v>
      </c>
      <c r="C1057" s="1">
        <v>28136</v>
      </c>
      <c r="D1057">
        <v>57.6</v>
      </c>
    </row>
    <row r="1058" spans="1:4" x14ac:dyDescent="0.25">
      <c r="A1058" t="s">
        <v>200</v>
      </c>
      <c r="B1058" t="s">
        <v>162</v>
      </c>
      <c r="C1058" s="1">
        <v>28150</v>
      </c>
      <c r="D1058">
        <v>50.8</v>
      </c>
    </row>
    <row r="1059" spans="1:4" x14ac:dyDescent="0.25">
      <c r="A1059" t="s">
        <v>200</v>
      </c>
      <c r="B1059" t="s">
        <v>162</v>
      </c>
      <c r="C1059" s="1">
        <v>28164</v>
      </c>
      <c r="D1059">
        <v>49.3</v>
      </c>
    </row>
    <row r="1060" spans="1:4" x14ac:dyDescent="0.25">
      <c r="A1060" t="s">
        <v>200</v>
      </c>
      <c r="B1060" t="s">
        <v>162</v>
      </c>
      <c r="C1060" s="1">
        <v>28178</v>
      </c>
      <c r="D1060">
        <v>47.4</v>
      </c>
    </row>
    <row r="1061" spans="1:4" x14ac:dyDescent="0.25">
      <c r="A1061" t="s">
        <v>200</v>
      </c>
      <c r="B1061" t="s">
        <v>162</v>
      </c>
      <c r="C1061" s="1">
        <v>28192</v>
      </c>
      <c r="D1061">
        <v>38</v>
      </c>
    </row>
    <row r="1062" spans="1:4" x14ac:dyDescent="0.25">
      <c r="A1062" t="s">
        <v>200</v>
      </c>
      <c r="B1062" t="s">
        <v>162</v>
      </c>
      <c r="C1062" s="1">
        <v>28206</v>
      </c>
      <c r="D1062">
        <v>32.200000000000003</v>
      </c>
    </row>
    <row r="1063" spans="1:4" x14ac:dyDescent="0.25">
      <c r="A1063" t="s">
        <v>200</v>
      </c>
      <c r="B1063" t="s">
        <v>162</v>
      </c>
      <c r="C1063" s="1">
        <v>28220</v>
      </c>
      <c r="D1063">
        <v>34.200000000000003</v>
      </c>
    </row>
    <row r="1064" spans="1:4" x14ac:dyDescent="0.25">
      <c r="A1064" t="s">
        <v>200</v>
      </c>
      <c r="B1064" t="s">
        <v>162</v>
      </c>
      <c r="C1064" s="1">
        <v>28234</v>
      </c>
      <c r="D1064">
        <v>26.1</v>
      </c>
    </row>
    <row r="1065" spans="1:4" x14ac:dyDescent="0.25">
      <c r="A1065" t="s">
        <v>200</v>
      </c>
      <c r="B1065" t="s">
        <v>162</v>
      </c>
      <c r="C1065" s="1">
        <v>28248</v>
      </c>
      <c r="D1065">
        <v>17</v>
      </c>
    </row>
    <row r="1066" spans="1:4" x14ac:dyDescent="0.25">
      <c r="A1066" t="s">
        <v>200</v>
      </c>
      <c r="B1066" t="s">
        <v>162</v>
      </c>
      <c r="C1066" s="1">
        <v>28262</v>
      </c>
      <c r="D1066">
        <v>9.8000000000000007</v>
      </c>
    </row>
    <row r="1067" spans="1:4" x14ac:dyDescent="0.25">
      <c r="A1067" t="s">
        <v>200</v>
      </c>
      <c r="B1067" t="s">
        <v>162</v>
      </c>
      <c r="C1067" s="1">
        <v>28276</v>
      </c>
      <c r="D1067">
        <v>6.9</v>
      </c>
    </row>
    <row r="1068" spans="1:4" x14ac:dyDescent="0.25">
      <c r="A1068" t="s">
        <v>200</v>
      </c>
      <c r="B1068" t="s">
        <v>162</v>
      </c>
      <c r="C1068" s="1">
        <v>28290</v>
      </c>
      <c r="D1068">
        <v>5.3</v>
      </c>
    </row>
    <row r="1069" spans="1:4" x14ac:dyDescent="0.25">
      <c r="A1069" t="s">
        <v>200</v>
      </c>
      <c r="B1069" t="s">
        <v>162</v>
      </c>
      <c r="C1069" s="1">
        <v>28304</v>
      </c>
      <c r="D1069">
        <v>5.3</v>
      </c>
    </row>
    <row r="1070" spans="1:4" x14ac:dyDescent="0.25">
      <c r="A1070" t="s">
        <v>200</v>
      </c>
      <c r="B1070" t="s">
        <v>162</v>
      </c>
      <c r="C1070" s="1">
        <v>28318</v>
      </c>
      <c r="D1070">
        <v>4.9000000000000004</v>
      </c>
    </row>
    <row r="1071" spans="1:4" x14ac:dyDescent="0.25">
      <c r="A1071" t="s">
        <v>200</v>
      </c>
      <c r="B1071" t="s">
        <v>162</v>
      </c>
      <c r="C1071" s="1">
        <v>28332</v>
      </c>
      <c r="D1071">
        <v>4.9000000000000004</v>
      </c>
    </row>
    <row r="1072" spans="1:4" x14ac:dyDescent="0.25">
      <c r="A1072" t="s">
        <v>200</v>
      </c>
      <c r="B1072" t="s">
        <v>162</v>
      </c>
      <c r="C1072" s="1">
        <v>28346</v>
      </c>
      <c r="D1072">
        <v>4.9000000000000004</v>
      </c>
    </row>
    <row r="1073" spans="1:4" x14ac:dyDescent="0.25">
      <c r="A1073" t="s">
        <v>200</v>
      </c>
      <c r="B1073" t="s">
        <v>162</v>
      </c>
      <c r="C1073" s="1">
        <v>28360</v>
      </c>
      <c r="D1073">
        <v>4.8</v>
      </c>
    </row>
    <row r="1074" spans="1:4" x14ac:dyDescent="0.25">
      <c r="A1074" t="s">
        <v>200</v>
      </c>
      <c r="B1074" t="s">
        <v>162</v>
      </c>
      <c r="C1074" s="1">
        <v>28374</v>
      </c>
      <c r="D1074">
        <v>5.6</v>
      </c>
    </row>
    <row r="1075" spans="1:4" x14ac:dyDescent="0.25">
      <c r="A1075" t="s">
        <v>200</v>
      </c>
      <c r="B1075" t="s">
        <v>162</v>
      </c>
      <c r="C1075" s="1">
        <v>28388</v>
      </c>
      <c r="D1075">
        <v>19.600000000000001</v>
      </c>
    </row>
    <row r="1076" spans="1:4" x14ac:dyDescent="0.25">
      <c r="A1076" t="s">
        <v>200</v>
      </c>
      <c r="B1076" t="s">
        <v>162</v>
      </c>
      <c r="C1076" s="1">
        <v>28402</v>
      </c>
      <c r="D1076">
        <v>30</v>
      </c>
    </row>
    <row r="1077" spans="1:4" x14ac:dyDescent="0.25">
      <c r="A1077" t="s">
        <v>200</v>
      </c>
      <c r="B1077" t="s">
        <v>162</v>
      </c>
      <c r="C1077" s="1">
        <v>28416</v>
      </c>
      <c r="D1077">
        <v>48.4</v>
      </c>
    </row>
    <row r="1078" spans="1:4" x14ac:dyDescent="0.25">
      <c r="A1078" t="s">
        <v>200</v>
      </c>
      <c r="B1078" t="s">
        <v>162</v>
      </c>
      <c r="C1078" s="1">
        <v>28430</v>
      </c>
      <c r="D1078">
        <v>54.7</v>
      </c>
    </row>
    <row r="1079" spans="1:4" x14ac:dyDescent="0.25">
      <c r="A1079" t="s">
        <v>200</v>
      </c>
      <c r="B1079" t="s">
        <v>162</v>
      </c>
      <c r="C1079" s="1">
        <v>28444</v>
      </c>
      <c r="D1079">
        <v>62.6</v>
      </c>
    </row>
    <row r="1080" spans="1:4" x14ac:dyDescent="0.25">
      <c r="A1080" t="s">
        <v>200</v>
      </c>
      <c r="B1080" t="s">
        <v>162</v>
      </c>
      <c r="C1080" s="1">
        <v>28459</v>
      </c>
      <c r="D1080">
        <v>67.3</v>
      </c>
    </row>
    <row r="1081" spans="1:4" x14ac:dyDescent="0.25">
      <c r="A1081" t="s">
        <v>200</v>
      </c>
      <c r="B1081" t="s">
        <v>162</v>
      </c>
      <c r="C1081" s="1">
        <v>28473</v>
      </c>
      <c r="D1081">
        <v>64.400000000000006</v>
      </c>
    </row>
    <row r="1082" spans="1:4" x14ac:dyDescent="0.25">
      <c r="A1082" t="s">
        <v>200</v>
      </c>
      <c r="B1082" t="s">
        <v>162</v>
      </c>
      <c r="C1082" s="1">
        <v>28487</v>
      </c>
      <c r="D1082">
        <v>61.3</v>
      </c>
    </row>
    <row r="1083" spans="1:4" x14ac:dyDescent="0.25">
      <c r="A1083" t="s">
        <v>200</v>
      </c>
      <c r="B1083" t="s">
        <v>162</v>
      </c>
      <c r="C1083" s="1">
        <v>28501</v>
      </c>
      <c r="D1083">
        <v>57.6</v>
      </c>
    </row>
    <row r="1084" spans="1:4" x14ac:dyDescent="0.25">
      <c r="A1084" t="s">
        <v>200</v>
      </c>
      <c r="B1084" t="s">
        <v>162</v>
      </c>
      <c r="C1084" s="1">
        <v>28515</v>
      </c>
      <c r="D1084">
        <v>50.8</v>
      </c>
    </row>
    <row r="1085" spans="1:4" x14ac:dyDescent="0.25">
      <c r="A1085" t="s">
        <v>200</v>
      </c>
      <c r="B1085" t="s">
        <v>162</v>
      </c>
      <c r="C1085" s="1">
        <v>28529</v>
      </c>
      <c r="D1085">
        <v>49.3</v>
      </c>
    </row>
    <row r="1086" spans="1:4" x14ac:dyDescent="0.25">
      <c r="A1086" t="s">
        <v>200</v>
      </c>
      <c r="B1086" t="s">
        <v>162</v>
      </c>
      <c r="C1086" s="1">
        <v>28543</v>
      </c>
      <c r="D1086">
        <v>47.4</v>
      </c>
    </row>
    <row r="1087" spans="1:4" x14ac:dyDescent="0.25">
      <c r="A1087" t="s">
        <v>200</v>
      </c>
      <c r="B1087" t="s">
        <v>162</v>
      </c>
      <c r="C1087" s="1">
        <v>28557</v>
      </c>
      <c r="D1087">
        <v>38</v>
      </c>
    </row>
    <row r="1088" spans="1:4" x14ac:dyDescent="0.25">
      <c r="A1088" t="s">
        <v>200</v>
      </c>
      <c r="B1088" t="s">
        <v>162</v>
      </c>
      <c r="C1088" s="1">
        <v>28571</v>
      </c>
      <c r="D1088">
        <v>32.200000000000003</v>
      </c>
    </row>
    <row r="1089" spans="1:4" x14ac:dyDescent="0.25">
      <c r="A1089" t="s">
        <v>200</v>
      </c>
      <c r="B1089" t="s">
        <v>162</v>
      </c>
      <c r="C1089" s="1">
        <v>28585</v>
      </c>
      <c r="D1089">
        <v>34.200000000000003</v>
      </c>
    </row>
    <row r="1090" spans="1:4" x14ac:dyDescent="0.25">
      <c r="A1090" t="s">
        <v>200</v>
      </c>
      <c r="B1090" t="s">
        <v>162</v>
      </c>
      <c r="C1090" s="1">
        <v>28599</v>
      </c>
      <c r="D1090">
        <v>26.1</v>
      </c>
    </row>
    <row r="1091" spans="1:4" x14ac:dyDescent="0.25">
      <c r="A1091" t="s">
        <v>200</v>
      </c>
      <c r="B1091" t="s">
        <v>162</v>
      </c>
      <c r="C1091" s="1">
        <v>28613</v>
      </c>
      <c r="D1091">
        <v>17</v>
      </c>
    </row>
    <row r="1092" spans="1:4" x14ac:dyDescent="0.25">
      <c r="A1092" t="s">
        <v>200</v>
      </c>
      <c r="B1092" t="s">
        <v>162</v>
      </c>
      <c r="C1092" s="1">
        <v>28627</v>
      </c>
      <c r="D1092">
        <v>9.8000000000000007</v>
      </c>
    </row>
    <row r="1093" spans="1:4" x14ac:dyDescent="0.25">
      <c r="A1093" t="s">
        <v>200</v>
      </c>
      <c r="B1093" t="s">
        <v>162</v>
      </c>
      <c r="C1093" s="1">
        <v>28641</v>
      </c>
      <c r="D1093">
        <v>6.9</v>
      </c>
    </row>
    <row r="1094" spans="1:4" x14ac:dyDescent="0.25">
      <c r="A1094" t="s">
        <v>200</v>
      </c>
      <c r="B1094" t="s">
        <v>162</v>
      </c>
      <c r="C1094" s="1">
        <v>28655</v>
      </c>
      <c r="D1094">
        <v>5.3</v>
      </c>
    </row>
    <row r="1095" spans="1:4" x14ac:dyDescent="0.25">
      <c r="A1095" t="s">
        <v>200</v>
      </c>
      <c r="B1095" t="s">
        <v>162</v>
      </c>
      <c r="C1095" s="1">
        <v>28669</v>
      </c>
      <c r="D1095">
        <v>5.3</v>
      </c>
    </row>
    <row r="1096" spans="1:4" x14ac:dyDescent="0.25">
      <c r="A1096" t="s">
        <v>200</v>
      </c>
      <c r="B1096" t="s">
        <v>162</v>
      </c>
      <c r="C1096" s="1">
        <v>28683</v>
      </c>
      <c r="D1096">
        <v>4.9000000000000004</v>
      </c>
    </row>
    <row r="1097" spans="1:4" x14ac:dyDescent="0.25">
      <c r="A1097" t="s">
        <v>200</v>
      </c>
      <c r="B1097" t="s">
        <v>162</v>
      </c>
      <c r="C1097" s="1">
        <v>28697</v>
      </c>
      <c r="D1097">
        <v>4.9000000000000004</v>
      </c>
    </row>
    <row r="1098" spans="1:4" x14ac:dyDescent="0.25">
      <c r="A1098" t="s">
        <v>200</v>
      </c>
      <c r="B1098" t="s">
        <v>162</v>
      </c>
      <c r="C1098" s="1">
        <v>28711</v>
      </c>
      <c r="D1098">
        <v>4.9000000000000004</v>
      </c>
    </row>
    <row r="1099" spans="1:4" x14ac:dyDescent="0.25">
      <c r="A1099" t="s">
        <v>200</v>
      </c>
      <c r="B1099" t="s">
        <v>162</v>
      </c>
      <c r="C1099" s="1">
        <v>28725</v>
      </c>
      <c r="D1099">
        <v>4.8</v>
      </c>
    </row>
    <row r="1100" spans="1:4" x14ac:dyDescent="0.25">
      <c r="A1100" t="s">
        <v>200</v>
      </c>
      <c r="B1100" t="s">
        <v>162</v>
      </c>
      <c r="C1100" s="1">
        <v>28739</v>
      </c>
      <c r="D1100">
        <v>5.6</v>
      </c>
    </row>
    <row r="1101" spans="1:4" x14ac:dyDescent="0.25">
      <c r="A1101" t="s">
        <v>200</v>
      </c>
      <c r="B1101" t="s">
        <v>162</v>
      </c>
      <c r="C1101" s="1">
        <v>28753</v>
      </c>
      <c r="D1101">
        <v>19.600000000000001</v>
      </c>
    </row>
    <row r="1102" spans="1:4" x14ac:dyDescent="0.25">
      <c r="A1102" t="s">
        <v>200</v>
      </c>
      <c r="B1102" t="s">
        <v>162</v>
      </c>
      <c r="C1102" s="1">
        <v>28767</v>
      </c>
      <c r="D1102">
        <v>30</v>
      </c>
    </row>
    <row r="1103" spans="1:4" x14ac:dyDescent="0.25">
      <c r="A1103" t="s">
        <v>200</v>
      </c>
      <c r="B1103" t="s">
        <v>162</v>
      </c>
      <c r="C1103" s="1">
        <v>28781</v>
      </c>
      <c r="D1103">
        <v>48.4</v>
      </c>
    </row>
    <row r="1104" spans="1:4" x14ac:dyDescent="0.25">
      <c r="A1104" t="s">
        <v>200</v>
      </c>
      <c r="B1104" t="s">
        <v>162</v>
      </c>
      <c r="C1104" s="1">
        <v>28795</v>
      </c>
      <c r="D1104">
        <v>54.7</v>
      </c>
    </row>
    <row r="1105" spans="1:6" x14ac:dyDescent="0.25">
      <c r="A1105" t="s">
        <v>200</v>
      </c>
      <c r="B1105" t="s">
        <v>162</v>
      </c>
      <c r="C1105" s="1">
        <v>28809</v>
      </c>
      <c r="D1105">
        <v>62.6</v>
      </c>
    </row>
    <row r="1106" spans="1:6" x14ac:dyDescent="0.25">
      <c r="A1106" t="s">
        <v>200</v>
      </c>
      <c r="B1106" t="s">
        <v>162</v>
      </c>
      <c r="C1106" s="1">
        <v>28824</v>
      </c>
      <c r="D1106">
        <v>67.3</v>
      </c>
    </row>
    <row r="1107" spans="1:6" x14ac:dyDescent="0.25">
      <c r="A1107" t="s">
        <v>200</v>
      </c>
      <c r="B1107" t="s">
        <v>162</v>
      </c>
      <c r="C1107" s="1">
        <v>28838</v>
      </c>
      <c r="D1107">
        <v>64.400000000000006</v>
      </c>
    </row>
    <row r="1108" spans="1:6" x14ac:dyDescent="0.25">
      <c r="A1108" t="s">
        <v>200</v>
      </c>
      <c r="B1108" t="s">
        <v>162</v>
      </c>
      <c r="C1108" s="1">
        <v>28852</v>
      </c>
      <c r="D1108">
        <v>61.3</v>
      </c>
    </row>
    <row r="1109" spans="1:6" x14ac:dyDescent="0.25">
      <c r="A1109" t="s">
        <v>200</v>
      </c>
      <c r="B1109" t="s">
        <v>162</v>
      </c>
      <c r="C1109" s="1">
        <v>28866</v>
      </c>
      <c r="D1109">
        <v>57.6</v>
      </c>
    </row>
    <row r="1110" spans="1:6" x14ac:dyDescent="0.25">
      <c r="A1110" t="s">
        <v>200</v>
      </c>
      <c r="B1110" t="s">
        <v>162</v>
      </c>
      <c r="C1110" s="1">
        <v>28880</v>
      </c>
      <c r="D1110">
        <v>50.8</v>
      </c>
    </row>
    <row r="1111" spans="1:6" x14ac:dyDescent="0.25">
      <c r="A1111" t="s">
        <v>200</v>
      </c>
      <c r="B1111" t="s">
        <v>162</v>
      </c>
      <c r="C1111" s="1">
        <v>28894</v>
      </c>
      <c r="D1111">
        <v>49.3</v>
      </c>
    </row>
    <row r="1112" spans="1:6" x14ac:dyDescent="0.25">
      <c r="A1112" t="s">
        <v>200</v>
      </c>
      <c r="B1112" t="s">
        <v>162</v>
      </c>
      <c r="C1112" s="1">
        <v>28908</v>
      </c>
      <c r="D1112">
        <v>47.4</v>
      </c>
    </row>
    <row r="1113" spans="1:6" x14ac:dyDescent="0.25">
      <c r="A1113" t="s">
        <v>200</v>
      </c>
      <c r="B1113" t="s">
        <v>162</v>
      </c>
      <c r="C1113" s="1">
        <v>28922</v>
      </c>
      <c r="D1113">
        <v>38</v>
      </c>
    </row>
    <row r="1114" spans="1:6" x14ac:dyDescent="0.25">
      <c r="A1114" t="s">
        <v>200</v>
      </c>
      <c r="B1114" t="s">
        <v>162</v>
      </c>
      <c r="C1114" s="1">
        <v>28936</v>
      </c>
      <c r="D1114">
        <v>32.200000000000003</v>
      </c>
    </row>
    <row r="1115" spans="1:6" x14ac:dyDescent="0.25">
      <c r="A1115" t="s">
        <v>200</v>
      </c>
      <c r="B1115" t="s">
        <v>162</v>
      </c>
      <c r="C1115" s="1">
        <v>28950</v>
      </c>
      <c r="D1115">
        <v>34.200000000000003</v>
      </c>
    </row>
    <row r="1116" spans="1:6" x14ac:dyDescent="0.25">
      <c r="A1116" t="s">
        <v>200</v>
      </c>
      <c r="B1116" t="s">
        <v>162</v>
      </c>
      <c r="C1116" s="1">
        <v>28964</v>
      </c>
      <c r="D1116">
        <v>26.1</v>
      </c>
    </row>
    <row r="1117" spans="1:6" x14ac:dyDescent="0.25">
      <c r="A1117" t="s">
        <v>200</v>
      </c>
      <c r="B1117" t="s">
        <v>162</v>
      </c>
      <c r="C1117" s="1">
        <v>28978</v>
      </c>
      <c r="D1117">
        <v>17</v>
      </c>
    </row>
    <row r="1118" spans="1:6" x14ac:dyDescent="0.25">
      <c r="A1118" t="s">
        <v>200</v>
      </c>
      <c r="B1118" t="s">
        <v>162</v>
      </c>
      <c r="C1118" s="1">
        <v>28992</v>
      </c>
      <c r="D1118">
        <v>9.8000000000000007</v>
      </c>
    </row>
    <row r="1119" spans="1:6" x14ac:dyDescent="0.25">
      <c r="A1119" t="s">
        <v>200</v>
      </c>
      <c r="B1119" t="s">
        <v>162</v>
      </c>
      <c r="C1119" s="1">
        <v>29006</v>
      </c>
      <c r="D1119">
        <v>6.9</v>
      </c>
    </row>
    <row r="1120" spans="1:6" x14ac:dyDescent="0.25">
      <c r="A1120" t="s">
        <v>201</v>
      </c>
      <c r="B1120" t="s">
        <v>163</v>
      </c>
      <c r="C1120" s="1">
        <v>28290</v>
      </c>
      <c r="D1120">
        <v>4.8</v>
      </c>
      <c r="F1120">
        <v>4.1700000000000001E-2</v>
      </c>
    </row>
    <row r="1121" spans="1:6" x14ac:dyDescent="0.25">
      <c r="A1121" t="s">
        <v>201</v>
      </c>
      <c r="B1121" t="s">
        <v>163</v>
      </c>
      <c r="C1121" s="1">
        <v>28304</v>
      </c>
      <c r="D1121">
        <v>5</v>
      </c>
      <c r="F1121">
        <v>0.06</v>
      </c>
    </row>
    <row r="1122" spans="1:6" x14ac:dyDescent="0.25">
      <c r="A1122" t="s">
        <v>201</v>
      </c>
      <c r="B1122" t="s">
        <v>163</v>
      </c>
      <c r="C1122" s="1">
        <v>28318</v>
      </c>
      <c r="D1122">
        <v>4.9000000000000004</v>
      </c>
      <c r="F1122">
        <v>0.1225</v>
      </c>
    </row>
    <row r="1123" spans="1:6" x14ac:dyDescent="0.25">
      <c r="A1123" t="s">
        <v>201</v>
      </c>
      <c r="B1123" t="s">
        <v>163</v>
      </c>
      <c r="C1123" s="1">
        <v>28332</v>
      </c>
      <c r="D1123">
        <v>5.4</v>
      </c>
      <c r="F1123">
        <v>0.1482</v>
      </c>
    </row>
    <row r="1124" spans="1:6" x14ac:dyDescent="0.25">
      <c r="A1124" t="s">
        <v>201</v>
      </c>
      <c r="B1124" t="s">
        <v>163</v>
      </c>
      <c r="C1124" s="1">
        <v>28346</v>
      </c>
      <c r="D1124">
        <v>6.9</v>
      </c>
      <c r="F1124">
        <v>0.21740000000000001</v>
      </c>
    </row>
    <row r="1125" spans="1:6" x14ac:dyDescent="0.25">
      <c r="A1125" t="s">
        <v>201</v>
      </c>
      <c r="B1125" t="s">
        <v>163</v>
      </c>
      <c r="C1125" s="1">
        <v>28360</v>
      </c>
      <c r="D1125">
        <v>8.8000000000000007</v>
      </c>
      <c r="F1125">
        <v>0.125</v>
      </c>
    </row>
    <row r="1126" spans="1:6" x14ac:dyDescent="0.25">
      <c r="A1126" t="s">
        <v>201</v>
      </c>
      <c r="B1126" t="s">
        <v>163</v>
      </c>
      <c r="C1126" s="1">
        <v>28374</v>
      </c>
      <c r="D1126">
        <v>17.5</v>
      </c>
      <c r="F1126">
        <v>0.2</v>
      </c>
    </row>
    <row r="1127" spans="1:6" x14ac:dyDescent="0.25">
      <c r="A1127" t="s">
        <v>201</v>
      </c>
      <c r="B1127" t="s">
        <v>163</v>
      </c>
      <c r="C1127" s="1">
        <v>28388</v>
      </c>
      <c r="D1127">
        <v>30</v>
      </c>
      <c r="F1127">
        <v>0.18</v>
      </c>
    </row>
    <row r="1128" spans="1:6" x14ac:dyDescent="0.25">
      <c r="A1128" t="s">
        <v>201</v>
      </c>
      <c r="B1128" t="s">
        <v>163</v>
      </c>
      <c r="C1128" s="1">
        <v>28402</v>
      </c>
      <c r="D1128">
        <v>39.700000000000003</v>
      </c>
      <c r="F1128">
        <v>0.18890000000000001</v>
      </c>
    </row>
    <row r="1129" spans="1:6" x14ac:dyDescent="0.25">
      <c r="A1129" t="s">
        <v>201</v>
      </c>
      <c r="B1129" t="s">
        <v>163</v>
      </c>
      <c r="C1129" s="1">
        <v>28416</v>
      </c>
      <c r="D1129">
        <v>41.6</v>
      </c>
      <c r="F1129">
        <v>0.19470000000000001</v>
      </c>
    </row>
    <row r="1130" spans="1:6" x14ac:dyDescent="0.25">
      <c r="A1130" t="s">
        <v>201</v>
      </c>
      <c r="B1130" t="s">
        <v>163</v>
      </c>
      <c r="C1130" s="1">
        <v>28430</v>
      </c>
      <c r="D1130">
        <v>38.9</v>
      </c>
      <c r="F1130">
        <v>0.21340000000000001</v>
      </c>
    </row>
    <row r="1131" spans="1:6" x14ac:dyDescent="0.25">
      <c r="A1131" t="s">
        <v>201</v>
      </c>
      <c r="B1131" t="s">
        <v>163</v>
      </c>
      <c r="C1131" s="1">
        <v>28444</v>
      </c>
      <c r="D1131">
        <v>43.3</v>
      </c>
      <c r="F1131">
        <v>0.254</v>
      </c>
    </row>
    <row r="1132" spans="1:6" x14ac:dyDescent="0.25">
      <c r="A1132" t="s">
        <v>201</v>
      </c>
      <c r="B1132" t="s">
        <v>163</v>
      </c>
      <c r="C1132" s="1">
        <v>28459</v>
      </c>
      <c r="D1132">
        <v>39.299999999999997</v>
      </c>
      <c r="F1132">
        <v>0.28499999999999998</v>
      </c>
    </row>
    <row r="1133" spans="1:6" x14ac:dyDescent="0.25">
      <c r="A1133" t="s">
        <v>201</v>
      </c>
      <c r="B1133" t="s">
        <v>163</v>
      </c>
      <c r="C1133" s="1">
        <v>28473</v>
      </c>
      <c r="D1133">
        <v>45.9</v>
      </c>
      <c r="F1133">
        <v>0.30719999999999997</v>
      </c>
    </row>
    <row r="1134" spans="1:6" x14ac:dyDescent="0.25">
      <c r="A1134" t="s">
        <v>201</v>
      </c>
      <c r="B1134" t="s">
        <v>163</v>
      </c>
      <c r="C1134" s="1">
        <v>28487</v>
      </c>
      <c r="D1134">
        <v>49.3</v>
      </c>
      <c r="F1134">
        <v>0.35089999999999999</v>
      </c>
    </row>
    <row r="1135" spans="1:6" x14ac:dyDescent="0.25">
      <c r="A1135" t="s">
        <v>201</v>
      </c>
      <c r="B1135" t="s">
        <v>163</v>
      </c>
      <c r="C1135" s="1">
        <v>28501</v>
      </c>
      <c r="D1135">
        <v>49.6</v>
      </c>
      <c r="F1135">
        <v>0.371</v>
      </c>
    </row>
    <row r="1136" spans="1:6" x14ac:dyDescent="0.25">
      <c r="A1136" t="s">
        <v>201</v>
      </c>
      <c r="B1136" t="s">
        <v>163</v>
      </c>
      <c r="C1136" s="1">
        <v>28515</v>
      </c>
      <c r="D1136">
        <v>48.1</v>
      </c>
      <c r="F1136">
        <v>0.37419999999999998</v>
      </c>
    </row>
    <row r="1137" spans="1:6" x14ac:dyDescent="0.25">
      <c r="A1137" t="s">
        <v>201</v>
      </c>
      <c r="B1137" t="s">
        <v>163</v>
      </c>
      <c r="C1137" s="1">
        <v>28529</v>
      </c>
      <c r="D1137">
        <v>45</v>
      </c>
      <c r="F1137">
        <v>0.36670000000000003</v>
      </c>
    </row>
    <row r="1138" spans="1:6" x14ac:dyDescent="0.25">
      <c r="A1138" t="s">
        <v>201</v>
      </c>
      <c r="B1138" t="s">
        <v>163</v>
      </c>
      <c r="C1138" s="1">
        <v>28543</v>
      </c>
      <c r="D1138">
        <v>43.8</v>
      </c>
      <c r="F1138">
        <v>0.3493</v>
      </c>
    </row>
    <row r="1139" spans="1:6" x14ac:dyDescent="0.25">
      <c r="A1139" t="s">
        <v>201</v>
      </c>
      <c r="B1139" t="s">
        <v>163</v>
      </c>
      <c r="C1139" s="1">
        <v>28557</v>
      </c>
      <c r="D1139">
        <v>41.5</v>
      </c>
      <c r="F1139">
        <v>0.2843</v>
      </c>
    </row>
    <row r="1140" spans="1:6" x14ac:dyDescent="0.25">
      <c r="A1140" t="s">
        <v>201</v>
      </c>
      <c r="B1140" t="s">
        <v>163</v>
      </c>
      <c r="C1140" s="1">
        <v>28571</v>
      </c>
      <c r="D1140">
        <v>28.7</v>
      </c>
      <c r="F1140">
        <v>0.22650000000000001</v>
      </c>
    </row>
    <row r="1141" spans="1:6" x14ac:dyDescent="0.25">
      <c r="A1141" t="s">
        <v>201</v>
      </c>
      <c r="B1141" t="s">
        <v>163</v>
      </c>
      <c r="C1141" s="1">
        <v>28585</v>
      </c>
      <c r="D1141">
        <v>26.1</v>
      </c>
      <c r="F1141">
        <v>0.19159999999999999</v>
      </c>
    </row>
    <row r="1142" spans="1:6" x14ac:dyDescent="0.25">
      <c r="A1142" t="s">
        <v>201</v>
      </c>
      <c r="B1142" t="s">
        <v>163</v>
      </c>
      <c r="C1142" s="1">
        <v>28599</v>
      </c>
      <c r="D1142">
        <v>21.3</v>
      </c>
      <c r="F1142">
        <v>0.13150000000000001</v>
      </c>
    </row>
    <row r="1143" spans="1:6" x14ac:dyDescent="0.25">
      <c r="A1143" t="s">
        <v>201</v>
      </c>
      <c r="B1143" t="s">
        <v>163</v>
      </c>
      <c r="C1143" s="1">
        <v>28613</v>
      </c>
      <c r="D1143">
        <v>14.5</v>
      </c>
      <c r="F1143">
        <v>8.2799999999999999E-2</v>
      </c>
    </row>
    <row r="1144" spans="1:6" x14ac:dyDescent="0.25">
      <c r="A1144" t="s">
        <v>201</v>
      </c>
      <c r="B1144" t="s">
        <v>163</v>
      </c>
      <c r="C1144" s="1">
        <v>28627</v>
      </c>
      <c r="D1144">
        <v>9.6999999999999993</v>
      </c>
      <c r="F1144">
        <v>8.2500000000000004E-2</v>
      </c>
    </row>
    <row r="1145" spans="1:6" x14ac:dyDescent="0.25">
      <c r="A1145" t="s">
        <v>201</v>
      </c>
      <c r="B1145" t="s">
        <v>163</v>
      </c>
      <c r="C1145" s="1">
        <v>28641</v>
      </c>
      <c r="D1145">
        <v>7.9</v>
      </c>
      <c r="F1145">
        <v>7.5999999999999998E-2</v>
      </c>
    </row>
    <row r="1146" spans="1:6" x14ac:dyDescent="0.25">
      <c r="A1146" t="s">
        <v>201</v>
      </c>
      <c r="B1146" t="s">
        <v>163</v>
      </c>
      <c r="C1146" s="1">
        <v>28655</v>
      </c>
      <c r="D1146">
        <v>4.8</v>
      </c>
      <c r="F1146">
        <v>4.1700000000000001E-2</v>
      </c>
    </row>
    <row r="1147" spans="1:6" x14ac:dyDescent="0.25">
      <c r="A1147" t="s">
        <v>201</v>
      </c>
      <c r="B1147" t="s">
        <v>163</v>
      </c>
      <c r="C1147" s="1">
        <v>28669</v>
      </c>
      <c r="D1147">
        <v>5</v>
      </c>
      <c r="F1147">
        <v>0.06</v>
      </c>
    </row>
    <row r="1148" spans="1:6" x14ac:dyDescent="0.25">
      <c r="A1148" t="s">
        <v>201</v>
      </c>
      <c r="B1148" t="s">
        <v>163</v>
      </c>
      <c r="C1148" s="1">
        <v>28683</v>
      </c>
      <c r="D1148">
        <v>4.9000000000000004</v>
      </c>
      <c r="F1148">
        <v>0.1225</v>
      </c>
    </row>
    <row r="1149" spans="1:6" x14ac:dyDescent="0.25">
      <c r="A1149" t="s">
        <v>201</v>
      </c>
      <c r="B1149" t="s">
        <v>163</v>
      </c>
      <c r="C1149" s="1">
        <v>28697</v>
      </c>
      <c r="D1149">
        <v>5.4</v>
      </c>
      <c r="F1149">
        <v>0.1482</v>
      </c>
    </row>
    <row r="1150" spans="1:6" x14ac:dyDescent="0.25">
      <c r="A1150" t="s">
        <v>201</v>
      </c>
      <c r="B1150" t="s">
        <v>163</v>
      </c>
      <c r="C1150" s="1">
        <v>28711</v>
      </c>
      <c r="D1150">
        <v>6.9</v>
      </c>
      <c r="F1150">
        <v>0.21740000000000001</v>
      </c>
    </row>
    <row r="1151" spans="1:6" x14ac:dyDescent="0.25">
      <c r="A1151" t="s">
        <v>201</v>
      </c>
      <c r="B1151" t="s">
        <v>163</v>
      </c>
      <c r="C1151" s="1">
        <v>28725</v>
      </c>
      <c r="D1151">
        <v>8.8000000000000007</v>
      </c>
      <c r="F1151">
        <v>0.125</v>
      </c>
    </row>
    <row r="1152" spans="1:6" x14ac:dyDescent="0.25">
      <c r="A1152" t="s">
        <v>201</v>
      </c>
      <c r="B1152" t="s">
        <v>163</v>
      </c>
      <c r="C1152" s="1">
        <v>28739</v>
      </c>
      <c r="D1152">
        <v>17.5</v>
      </c>
      <c r="F1152">
        <v>0.2</v>
      </c>
    </row>
    <row r="1153" spans="1:6" x14ac:dyDescent="0.25">
      <c r="A1153" t="s">
        <v>201</v>
      </c>
      <c r="B1153" t="s">
        <v>163</v>
      </c>
      <c r="C1153" s="1">
        <v>28753</v>
      </c>
      <c r="D1153">
        <v>30</v>
      </c>
      <c r="F1153">
        <v>0.18</v>
      </c>
    </row>
    <row r="1154" spans="1:6" x14ac:dyDescent="0.25">
      <c r="A1154" t="s">
        <v>201</v>
      </c>
      <c r="B1154" t="s">
        <v>163</v>
      </c>
      <c r="C1154" s="1">
        <v>28767</v>
      </c>
      <c r="D1154">
        <v>39.700000000000003</v>
      </c>
      <c r="F1154">
        <v>0.18890000000000001</v>
      </c>
    </row>
    <row r="1155" spans="1:6" x14ac:dyDescent="0.25">
      <c r="A1155" t="s">
        <v>201</v>
      </c>
      <c r="B1155" t="s">
        <v>163</v>
      </c>
      <c r="C1155" s="1">
        <v>28781</v>
      </c>
      <c r="D1155">
        <v>41.6</v>
      </c>
      <c r="F1155">
        <v>0.19470000000000001</v>
      </c>
    </row>
    <row r="1156" spans="1:6" x14ac:dyDescent="0.25">
      <c r="A1156" t="s">
        <v>201</v>
      </c>
      <c r="B1156" t="s">
        <v>163</v>
      </c>
      <c r="C1156" s="1">
        <v>28795</v>
      </c>
      <c r="D1156">
        <v>38.9</v>
      </c>
      <c r="F1156">
        <v>0.21340000000000001</v>
      </c>
    </row>
    <row r="1157" spans="1:6" x14ac:dyDescent="0.25">
      <c r="A1157" t="s">
        <v>201</v>
      </c>
      <c r="B1157" t="s">
        <v>163</v>
      </c>
      <c r="C1157" s="1">
        <v>28809</v>
      </c>
      <c r="D1157">
        <v>43.3</v>
      </c>
      <c r="F1157">
        <v>0.254</v>
      </c>
    </row>
    <row r="1158" spans="1:6" x14ac:dyDescent="0.25">
      <c r="A1158" t="s">
        <v>201</v>
      </c>
      <c r="B1158" t="s">
        <v>163</v>
      </c>
      <c r="C1158" s="1">
        <v>28824</v>
      </c>
      <c r="D1158">
        <v>39.299999999999997</v>
      </c>
      <c r="F1158">
        <v>0.28499999999999998</v>
      </c>
    </row>
    <row r="1159" spans="1:6" x14ac:dyDescent="0.25">
      <c r="A1159" t="s">
        <v>201</v>
      </c>
      <c r="B1159" t="s">
        <v>163</v>
      </c>
      <c r="C1159" s="1">
        <v>28838</v>
      </c>
      <c r="D1159">
        <v>45.9</v>
      </c>
      <c r="F1159">
        <v>0.30719999999999997</v>
      </c>
    </row>
    <row r="1160" spans="1:6" x14ac:dyDescent="0.25">
      <c r="A1160" t="s">
        <v>201</v>
      </c>
      <c r="B1160" t="s">
        <v>163</v>
      </c>
      <c r="C1160" s="1">
        <v>28852</v>
      </c>
      <c r="D1160">
        <v>49.3</v>
      </c>
      <c r="F1160">
        <v>0.35089999999999999</v>
      </c>
    </row>
    <row r="1161" spans="1:6" x14ac:dyDescent="0.25">
      <c r="A1161" t="s">
        <v>201</v>
      </c>
      <c r="B1161" t="s">
        <v>163</v>
      </c>
      <c r="C1161" s="1">
        <v>28866</v>
      </c>
      <c r="D1161">
        <v>49.6</v>
      </c>
      <c r="F1161">
        <v>0.371</v>
      </c>
    </row>
    <row r="1162" spans="1:6" x14ac:dyDescent="0.25">
      <c r="A1162" t="s">
        <v>201</v>
      </c>
      <c r="B1162" t="s">
        <v>163</v>
      </c>
      <c r="C1162" s="1">
        <v>28880</v>
      </c>
      <c r="D1162">
        <v>48.1</v>
      </c>
      <c r="F1162">
        <v>0.37419999999999998</v>
      </c>
    </row>
    <row r="1163" spans="1:6" x14ac:dyDescent="0.25">
      <c r="A1163" t="s">
        <v>201</v>
      </c>
      <c r="B1163" t="s">
        <v>163</v>
      </c>
      <c r="C1163" s="1">
        <v>28894</v>
      </c>
      <c r="D1163">
        <v>45</v>
      </c>
      <c r="F1163">
        <v>0.36670000000000003</v>
      </c>
    </row>
    <row r="1164" spans="1:6" x14ac:dyDescent="0.25">
      <c r="A1164" t="s">
        <v>201</v>
      </c>
      <c r="B1164" t="s">
        <v>163</v>
      </c>
      <c r="C1164" s="1">
        <v>28908</v>
      </c>
      <c r="D1164">
        <v>43.8</v>
      </c>
      <c r="F1164">
        <v>0.3493</v>
      </c>
    </row>
    <row r="1165" spans="1:6" x14ac:dyDescent="0.25">
      <c r="A1165" t="s">
        <v>201</v>
      </c>
      <c r="B1165" t="s">
        <v>163</v>
      </c>
      <c r="C1165" s="1">
        <v>28922</v>
      </c>
      <c r="D1165">
        <v>41.5</v>
      </c>
      <c r="F1165">
        <v>0.2843</v>
      </c>
    </row>
    <row r="1166" spans="1:6" x14ac:dyDescent="0.25">
      <c r="A1166" t="s">
        <v>201</v>
      </c>
      <c r="B1166" t="s">
        <v>163</v>
      </c>
      <c r="C1166" s="1">
        <v>28936</v>
      </c>
      <c r="D1166">
        <v>28.7</v>
      </c>
      <c r="F1166">
        <v>0.22650000000000001</v>
      </c>
    </row>
    <row r="1167" spans="1:6" x14ac:dyDescent="0.25">
      <c r="A1167" t="s">
        <v>201</v>
      </c>
      <c r="B1167" t="s">
        <v>163</v>
      </c>
      <c r="C1167" s="1">
        <v>28950</v>
      </c>
      <c r="D1167">
        <v>26.1</v>
      </c>
      <c r="F1167">
        <v>0.19159999999999999</v>
      </c>
    </row>
    <row r="1168" spans="1:6" x14ac:dyDescent="0.25">
      <c r="A1168" t="s">
        <v>201</v>
      </c>
      <c r="B1168" t="s">
        <v>163</v>
      </c>
      <c r="C1168" s="1">
        <v>28964</v>
      </c>
      <c r="D1168">
        <v>21.3</v>
      </c>
      <c r="F1168">
        <v>0.13150000000000001</v>
      </c>
    </row>
    <row r="1169" spans="1:6" x14ac:dyDescent="0.25">
      <c r="A1169" t="s">
        <v>201</v>
      </c>
      <c r="B1169" t="s">
        <v>163</v>
      </c>
      <c r="C1169" s="1">
        <v>28978</v>
      </c>
      <c r="D1169">
        <v>14.5</v>
      </c>
      <c r="F1169">
        <v>8.2799999999999999E-2</v>
      </c>
    </row>
    <row r="1170" spans="1:6" x14ac:dyDescent="0.25">
      <c r="A1170" t="s">
        <v>201</v>
      </c>
      <c r="B1170" t="s">
        <v>163</v>
      </c>
      <c r="C1170" s="1">
        <v>28992</v>
      </c>
      <c r="D1170">
        <v>9.6999999999999993</v>
      </c>
      <c r="F1170">
        <v>8.2500000000000004E-2</v>
      </c>
    </row>
    <row r="1171" spans="1:6" x14ac:dyDescent="0.25">
      <c r="A1171" t="s">
        <v>201</v>
      </c>
      <c r="B1171" t="s">
        <v>163</v>
      </c>
      <c r="C1171" s="1">
        <v>29006</v>
      </c>
      <c r="D1171">
        <v>7.9</v>
      </c>
      <c r="F1171">
        <v>7.5999999999999998E-2</v>
      </c>
    </row>
    <row r="1172" spans="1:6" x14ac:dyDescent="0.25">
      <c r="A1172" t="s">
        <v>201</v>
      </c>
      <c r="B1172" t="s">
        <v>163</v>
      </c>
      <c r="C1172" s="1">
        <v>29020</v>
      </c>
      <c r="D1172">
        <v>4.8</v>
      </c>
      <c r="F1172">
        <v>4.1700000000000001E-2</v>
      </c>
    </row>
    <row r="1173" spans="1:6" x14ac:dyDescent="0.25">
      <c r="A1173" t="s">
        <v>201</v>
      </c>
      <c r="B1173" t="s">
        <v>163</v>
      </c>
      <c r="C1173" s="1">
        <v>29034</v>
      </c>
      <c r="D1173">
        <v>5</v>
      </c>
      <c r="F1173">
        <v>0.06</v>
      </c>
    </row>
    <row r="1174" spans="1:6" x14ac:dyDescent="0.25">
      <c r="A1174" t="s">
        <v>201</v>
      </c>
      <c r="B1174" t="s">
        <v>163</v>
      </c>
      <c r="C1174" s="1">
        <v>29048</v>
      </c>
      <c r="D1174">
        <v>4.9000000000000004</v>
      </c>
      <c r="F1174">
        <v>0.1225</v>
      </c>
    </row>
    <row r="1175" spans="1:6" x14ac:dyDescent="0.25">
      <c r="A1175" t="s">
        <v>201</v>
      </c>
      <c r="B1175" t="s">
        <v>163</v>
      </c>
      <c r="C1175" s="1">
        <v>29062</v>
      </c>
      <c r="D1175">
        <v>5.4</v>
      </c>
      <c r="F1175">
        <v>0.1482</v>
      </c>
    </row>
    <row r="1176" spans="1:6" x14ac:dyDescent="0.25">
      <c r="A1176" t="s">
        <v>201</v>
      </c>
      <c r="B1176" t="s">
        <v>163</v>
      </c>
      <c r="C1176" s="1">
        <v>29076</v>
      </c>
      <c r="D1176">
        <v>6.9</v>
      </c>
      <c r="F1176">
        <v>0.21740000000000001</v>
      </c>
    </row>
    <row r="1177" spans="1:6" x14ac:dyDescent="0.25">
      <c r="A1177" t="s">
        <v>201</v>
      </c>
      <c r="B1177" t="s">
        <v>163</v>
      </c>
      <c r="C1177" s="1">
        <v>29090</v>
      </c>
      <c r="D1177">
        <v>8.8000000000000007</v>
      </c>
      <c r="F1177">
        <v>0.125</v>
      </c>
    </row>
    <row r="1178" spans="1:6" x14ac:dyDescent="0.25">
      <c r="A1178" t="s">
        <v>201</v>
      </c>
      <c r="B1178" t="s">
        <v>163</v>
      </c>
      <c r="C1178" s="1">
        <v>29104</v>
      </c>
      <c r="D1178">
        <v>17.5</v>
      </c>
      <c r="F1178">
        <v>0.2</v>
      </c>
    </row>
    <row r="1179" spans="1:6" x14ac:dyDescent="0.25">
      <c r="A1179" t="s">
        <v>201</v>
      </c>
      <c r="B1179" t="s">
        <v>163</v>
      </c>
      <c r="C1179" s="1">
        <v>29118</v>
      </c>
      <c r="D1179">
        <v>30</v>
      </c>
      <c r="F1179">
        <v>0.18</v>
      </c>
    </row>
    <row r="1180" spans="1:6" x14ac:dyDescent="0.25">
      <c r="A1180" t="s">
        <v>201</v>
      </c>
      <c r="B1180" t="s">
        <v>163</v>
      </c>
      <c r="C1180" s="1">
        <v>29132</v>
      </c>
      <c r="D1180">
        <v>39.700000000000003</v>
      </c>
      <c r="F1180">
        <v>0.18890000000000001</v>
      </c>
    </row>
    <row r="1181" spans="1:6" x14ac:dyDescent="0.25">
      <c r="A1181" t="s">
        <v>201</v>
      </c>
      <c r="B1181" t="s">
        <v>163</v>
      </c>
      <c r="C1181" s="1">
        <v>29146</v>
      </c>
      <c r="D1181">
        <v>41.6</v>
      </c>
      <c r="F1181">
        <v>0.19470000000000001</v>
      </c>
    </row>
    <row r="1182" spans="1:6" x14ac:dyDescent="0.25">
      <c r="A1182" t="s">
        <v>201</v>
      </c>
      <c r="B1182" t="s">
        <v>163</v>
      </c>
      <c r="C1182" s="1">
        <v>29160</v>
      </c>
      <c r="D1182">
        <v>38.9</v>
      </c>
      <c r="F1182">
        <v>0.21340000000000001</v>
      </c>
    </row>
    <row r="1183" spans="1:6" x14ac:dyDescent="0.25">
      <c r="A1183" t="s">
        <v>201</v>
      </c>
      <c r="B1183" t="s">
        <v>163</v>
      </c>
      <c r="C1183" s="1">
        <v>29174</v>
      </c>
      <c r="D1183">
        <v>43.3</v>
      </c>
      <c r="F1183">
        <v>0.254</v>
      </c>
    </row>
    <row r="1184" spans="1:6" x14ac:dyDescent="0.25">
      <c r="A1184" t="s">
        <v>201</v>
      </c>
      <c r="B1184" t="s">
        <v>163</v>
      </c>
      <c r="C1184" s="1">
        <v>29189</v>
      </c>
      <c r="D1184">
        <v>39.299999999999997</v>
      </c>
      <c r="F1184">
        <v>0.28499999999999998</v>
      </c>
    </row>
    <row r="1185" spans="1:6" x14ac:dyDescent="0.25">
      <c r="A1185" t="s">
        <v>201</v>
      </c>
      <c r="B1185" t="s">
        <v>163</v>
      </c>
      <c r="C1185" s="1">
        <v>29203</v>
      </c>
      <c r="D1185">
        <v>45.9</v>
      </c>
      <c r="F1185">
        <v>0.30719999999999997</v>
      </c>
    </row>
    <row r="1186" spans="1:6" x14ac:dyDescent="0.25">
      <c r="A1186" t="s">
        <v>201</v>
      </c>
      <c r="B1186" t="s">
        <v>163</v>
      </c>
      <c r="C1186" s="1">
        <v>29217</v>
      </c>
      <c r="D1186">
        <v>49.3</v>
      </c>
      <c r="F1186">
        <v>0.35089999999999999</v>
      </c>
    </row>
    <row r="1187" spans="1:6" x14ac:dyDescent="0.25">
      <c r="A1187" t="s">
        <v>201</v>
      </c>
      <c r="B1187" t="s">
        <v>163</v>
      </c>
      <c r="C1187" s="1">
        <v>29231</v>
      </c>
      <c r="D1187">
        <v>49.6</v>
      </c>
      <c r="F1187">
        <v>0.371</v>
      </c>
    </row>
    <row r="1188" spans="1:6" x14ac:dyDescent="0.25">
      <c r="A1188" t="s">
        <v>201</v>
      </c>
      <c r="B1188" t="s">
        <v>163</v>
      </c>
      <c r="C1188" s="1">
        <v>29245</v>
      </c>
      <c r="D1188">
        <v>48.1</v>
      </c>
      <c r="F1188">
        <v>0.37419999999999998</v>
      </c>
    </row>
    <row r="1189" spans="1:6" x14ac:dyDescent="0.25">
      <c r="A1189" t="s">
        <v>201</v>
      </c>
      <c r="B1189" t="s">
        <v>163</v>
      </c>
      <c r="C1189" s="1">
        <v>29259</v>
      </c>
      <c r="D1189">
        <v>45</v>
      </c>
      <c r="F1189">
        <v>0.36670000000000003</v>
      </c>
    </row>
    <row r="1190" spans="1:6" x14ac:dyDescent="0.25">
      <c r="A1190" t="s">
        <v>201</v>
      </c>
      <c r="B1190" t="s">
        <v>163</v>
      </c>
      <c r="C1190" s="1">
        <v>29273</v>
      </c>
      <c r="D1190">
        <v>43.8</v>
      </c>
      <c r="F1190">
        <v>0.3493</v>
      </c>
    </row>
    <row r="1191" spans="1:6" x14ac:dyDescent="0.25">
      <c r="A1191" t="s">
        <v>201</v>
      </c>
      <c r="B1191" t="s">
        <v>163</v>
      </c>
      <c r="C1191" s="1">
        <v>29288</v>
      </c>
      <c r="D1191">
        <v>41.5</v>
      </c>
      <c r="F1191">
        <v>0.2843</v>
      </c>
    </row>
    <row r="1192" spans="1:6" x14ac:dyDescent="0.25">
      <c r="A1192" t="s">
        <v>201</v>
      </c>
      <c r="B1192" t="s">
        <v>163</v>
      </c>
      <c r="C1192" s="1">
        <v>29302</v>
      </c>
      <c r="D1192">
        <v>28.7</v>
      </c>
      <c r="F1192">
        <v>0.22650000000000001</v>
      </c>
    </row>
    <row r="1193" spans="1:6" x14ac:dyDescent="0.25">
      <c r="A1193" t="s">
        <v>201</v>
      </c>
      <c r="B1193" t="s">
        <v>163</v>
      </c>
      <c r="C1193" s="1">
        <v>29316</v>
      </c>
      <c r="D1193">
        <v>26.1</v>
      </c>
      <c r="F1193">
        <v>0.19159999999999999</v>
      </c>
    </row>
    <row r="1194" spans="1:6" x14ac:dyDescent="0.25">
      <c r="A1194" t="s">
        <v>201</v>
      </c>
      <c r="B1194" t="s">
        <v>163</v>
      </c>
      <c r="C1194" s="1">
        <v>29330</v>
      </c>
      <c r="D1194">
        <v>21.3</v>
      </c>
      <c r="F1194">
        <v>0.13150000000000001</v>
      </c>
    </row>
    <row r="1195" spans="1:6" x14ac:dyDescent="0.25">
      <c r="A1195" t="s">
        <v>201</v>
      </c>
      <c r="B1195" t="s">
        <v>163</v>
      </c>
      <c r="C1195" s="1">
        <v>29344</v>
      </c>
      <c r="D1195">
        <v>14.5</v>
      </c>
      <c r="F1195">
        <v>8.2799999999999999E-2</v>
      </c>
    </row>
    <row r="1196" spans="1:6" x14ac:dyDescent="0.25">
      <c r="A1196" t="s">
        <v>201</v>
      </c>
      <c r="B1196" t="s">
        <v>163</v>
      </c>
      <c r="C1196" s="1">
        <v>29358</v>
      </c>
      <c r="D1196">
        <v>9.6999999999999993</v>
      </c>
      <c r="F1196">
        <v>8.2500000000000004E-2</v>
      </c>
    </row>
    <row r="1197" spans="1:6" x14ac:dyDescent="0.25">
      <c r="A1197" t="s">
        <v>201</v>
      </c>
      <c r="B1197" t="s">
        <v>163</v>
      </c>
      <c r="C1197" s="1">
        <v>29372</v>
      </c>
      <c r="D1197">
        <v>7.9</v>
      </c>
      <c r="F1197">
        <v>7.5999999999999998E-2</v>
      </c>
    </row>
    <row r="1198" spans="1:6" x14ac:dyDescent="0.25">
      <c r="A1198" t="s">
        <v>201</v>
      </c>
      <c r="B1198" t="s">
        <v>163</v>
      </c>
      <c r="C1198" s="1">
        <v>29386</v>
      </c>
      <c r="D1198">
        <v>4.8</v>
      </c>
      <c r="F1198">
        <v>4.1700000000000001E-2</v>
      </c>
    </row>
    <row r="1199" spans="1:6" x14ac:dyDescent="0.25">
      <c r="A1199" t="s">
        <v>201</v>
      </c>
      <c r="B1199" t="s">
        <v>163</v>
      </c>
      <c r="C1199" s="1">
        <v>29400</v>
      </c>
      <c r="D1199">
        <v>5</v>
      </c>
      <c r="F1199">
        <v>0.06</v>
      </c>
    </row>
    <row r="1200" spans="1:6" x14ac:dyDescent="0.25">
      <c r="A1200" t="s">
        <v>201</v>
      </c>
      <c r="B1200" t="s">
        <v>163</v>
      </c>
      <c r="C1200" s="1">
        <v>29414</v>
      </c>
      <c r="D1200">
        <v>4.9000000000000004</v>
      </c>
      <c r="F1200">
        <v>0.1225</v>
      </c>
    </row>
    <row r="1201" spans="1:6" x14ac:dyDescent="0.25">
      <c r="A1201" t="s">
        <v>201</v>
      </c>
      <c r="B1201" t="s">
        <v>163</v>
      </c>
      <c r="C1201" s="1">
        <v>29428</v>
      </c>
      <c r="D1201">
        <v>5.4</v>
      </c>
      <c r="F1201">
        <v>0.1482</v>
      </c>
    </row>
    <row r="1202" spans="1:6" x14ac:dyDescent="0.25">
      <c r="A1202" t="s">
        <v>201</v>
      </c>
      <c r="B1202" t="s">
        <v>163</v>
      </c>
      <c r="C1202" s="1">
        <v>29442</v>
      </c>
      <c r="D1202">
        <v>6.9</v>
      </c>
      <c r="F1202">
        <v>0.21740000000000001</v>
      </c>
    </row>
    <row r="1203" spans="1:6" x14ac:dyDescent="0.25">
      <c r="A1203" t="s">
        <v>201</v>
      </c>
      <c r="B1203" t="s">
        <v>163</v>
      </c>
      <c r="C1203" s="1">
        <v>29456</v>
      </c>
      <c r="D1203">
        <v>8.8000000000000007</v>
      </c>
      <c r="F1203">
        <v>0.125</v>
      </c>
    </row>
    <row r="1204" spans="1:6" x14ac:dyDescent="0.25">
      <c r="A1204" t="s">
        <v>201</v>
      </c>
      <c r="B1204" t="s">
        <v>163</v>
      </c>
      <c r="C1204" s="1">
        <v>29470</v>
      </c>
      <c r="D1204">
        <v>17.5</v>
      </c>
      <c r="F1204">
        <v>0.2</v>
      </c>
    </row>
    <row r="1205" spans="1:6" x14ac:dyDescent="0.25">
      <c r="A1205" t="s">
        <v>201</v>
      </c>
      <c r="B1205" t="s">
        <v>163</v>
      </c>
      <c r="C1205" s="1">
        <v>29484</v>
      </c>
      <c r="D1205">
        <v>30</v>
      </c>
      <c r="F1205">
        <v>0.18</v>
      </c>
    </row>
    <row r="1206" spans="1:6" x14ac:dyDescent="0.25">
      <c r="A1206" t="s">
        <v>201</v>
      </c>
      <c r="B1206" t="s">
        <v>163</v>
      </c>
      <c r="C1206" s="1">
        <v>29498</v>
      </c>
      <c r="D1206">
        <v>39.700000000000003</v>
      </c>
      <c r="F1206">
        <v>0.18890000000000001</v>
      </c>
    </row>
    <row r="1207" spans="1:6" x14ac:dyDescent="0.25">
      <c r="A1207" t="s">
        <v>201</v>
      </c>
      <c r="B1207" t="s">
        <v>163</v>
      </c>
      <c r="C1207" s="1">
        <v>29512</v>
      </c>
      <c r="D1207">
        <v>41.6</v>
      </c>
      <c r="F1207">
        <v>0.19470000000000001</v>
      </c>
    </row>
    <row r="1208" spans="1:6" x14ac:dyDescent="0.25">
      <c r="A1208" t="s">
        <v>201</v>
      </c>
      <c r="B1208" t="s">
        <v>163</v>
      </c>
      <c r="C1208" s="1">
        <v>29526</v>
      </c>
      <c r="D1208">
        <v>38.9</v>
      </c>
      <c r="F1208">
        <v>0.21340000000000001</v>
      </c>
    </row>
    <row r="1209" spans="1:6" x14ac:dyDescent="0.25">
      <c r="A1209" t="s">
        <v>201</v>
      </c>
      <c r="B1209" t="s">
        <v>163</v>
      </c>
      <c r="C1209" s="1">
        <v>29540</v>
      </c>
      <c r="D1209">
        <v>43.3</v>
      </c>
      <c r="F1209">
        <v>0.254</v>
      </c>
    </row>
    <row r="1210" spans="1:6" x14ac:dyDescent="0.25">
      <c r="A1210" t="s">
        <v>201</v>
      </c>
      <c r="B1210" t="s">
        <v>163</v>
      </c>
      <c r="C1210" s="1">
        <v>29555</v>
      </c>
      <c r="D1210">
        <v>39.299999999999997</v>
      </c>
      <c r="F1210">
        <v>0.28499999999999998</v>
      </c>
    </row>
    <row r="1211" spans="1:6" x14ac:dyDescent="0.25">
      <c r="A1211" t="s">
        <v>201</v>
      </c>
      <c r="B1211" t="s">
        <v>163</v>
      </c>
      <c r="C1211" s="1">
        <v>29569</v>
      </c>
      <c r="D1211">
        <v>45.9</v>
      </c>
      <c r="F1211">
        <v>0.30719999999999997</v>
      </c>
    </row>
    <row r="1212" spans="1:6" x14ac:dyDescent="0.25">
      <c r="A1212" t="s">
        <v>201</v>
      </c>
      <c r="B1212" t="s">
        <v>163</v>
      </c>
      <c r="C1212" s="1">
        <v>29583</v>
      </c>
      <c r="D1212">
        <v>49.3</v>
      </c>
      <c r="F1212">
        <v>0.35089999999999999</v>
      </c>
    </row>
    <row r="1213" spans="1:6" x14ac:dyDescent="0.25">
      <c r="A1213" t="s">
        <v>201</v>
      </c>
      <c r="B1213" t="s">
        <v>163</v>
      </c>
      <c r="C1213" s="1">
        <v>29597</v>
      </c>
      <c r="D1213">
        <v>49.6</v>
      </c>
      <c r="F1213">
        <v>0.371</v>
      </c>
    </row>
    <row r="1214" spans="1:6" x14ac:dyDescent="0.25">
      <c r="A1214" t="s">
        <v>201</v>
      </c>
      <c r="B1214" t="s">
        <v>163</v>
      </c>
      <c r="C1214" s="1">
        <v>29611</v>
      </c>
      <c r="D1214">
        <v>48.1</v>
      </c>
      <c r="F1214">
        <v>0.37419999999999998</v>
      </c>
    </row>
    <row r="1215" spans="1:6" x14ac:dyDescent="0.25">
      <c r="A1215" t="s">
        <v>201</v>
      </c>
      <c r="B1215" t="s">
        <v>163</v>
      </c>
      <c r="C1215" s="1">
        <v>29625</v>
      </c>
      <c r="D1215">
        <v>45</v>
      </c>
      <c r="F1215">
        <v>0.36670000000000003</v>
      </c>
    </row>
    <row r="1216" spans="1:6" x14ac:dyDescent="0.25">
      <c r="A1216" t="s">
        <v>201</v>
      </c>
      <c r="B1216" t="s">
        <v>163</v>
      </c>
      <c r="C1216" s="1">
        <v>29639</v>
      </c>
      <c r="D1216">
        <v>43.8</v>
      </c>
      <c r="F1216">
        <v>0.3493</v>
      </c>
    </row>
    <row r="1217" spans="1:6" x14ac:dyDescent="0.25">
      <c r="A1217" t="s">
        <v>201</v>
      </c>
      <c r="B1217" t="s">
        <v>163</v>
      </c>
      <c r="C1217" s="1">
        <v>29653</v>
      </c>
      <c r="D1217">
        <v>41.5</v>
      </c>
      <c r="F1217">
        <v>0.2843</v>
      </c>
    </row>
    <row r="1218" spans="1:6" x14ac:dyDescent="0.25">
      <c r="A1218" t="s">
        <v>201</v>
      </c>
      <c r="B1218" t="s">
        <v>163</v>
      </c>
      <c r="C1218" s="1">
        <v>29667</v>
      </c>
      <c r="D1218">
        <v>28.7</v>
      </c>
      <c r="F1218">
        <v>0.22650000000000001</v>
      </c>
    </row>
    <row r="1219" spans="1:6" x14ac:dyDescent="0.25">
      <c r="A1219" t="s">
        <v>201</v>
      </c>
      <c r="B1219" t="s">
        <v>163</v>
      </c>
      <c r="C1219" s="1">
        <v>29681</v>
      </c>
      <c r="D1219">
        <v>26.1</v>
      </c>
      <c r="F1219">
        <v>0.19159999999999999</v>
      </c>
    </row>
    <row r="1220" spans="1:6" x14ac:dyDescent="0.25">
      <c r="A1220" t="s">
        <v>201</v>
      </c>
      <c r="B1220" t="s">
        <v>163</v>
      </c>
      <c r="C1220" s="1">
        <v>29695</v>
      </c>
      <c r="D1220">
        <v>21.3</v>
      </c>
      <c r="F1220">
        <v>0.13150000000000001</v>
      </c>
    </row>
    <row r="1221" spans="1:6" x14ac:dyDescent="0.25">
      <c r="A1221" t="s">
        <v>201</v>
      </c>
      <c r="B1221" t="s">
        <v>163</v>
      </c>
      <c r="C1221" s="1">
        <v>29709</v>
      </c>
      <c r="D1221">
        <v>14.5</v>
      </c>
      <c r="F1221">
        <v>8.2799999999999999E-2</v>
      </c>
    </row>
    <row r="1222" spans="1:6" x14ac:dyDescent="0.25">
      <c r="A1222" t="s">
        <v>201</v>
      </c>
      <c r="B1222" t="s">
        <v>163</v>
      </c>
      <c r="C1222" s="1">
        <v>29723</v>
      </c>
      <c r="D1222">
        <v>9.6999999999999993</v>
      </c>
      <c r="F1222">
        <v>8.2500000000000004E-2</v>
      </c>
    </row>
    <row r="1223" spans="1:6" x14ac:dyDescent="0.25">
      <c r="A1223" t="s">
        <v>201</v>
      </c>
      <c r="B1223" t="s">
        <v>163</v>
      </c>
      <c r="C1223" s="1">
        <v>29737</v>
      </c>
      <c r="D1223">
        <v>7.9</v>
      </c>
      <c r="F1223">
        <v>7.5999999999999998E-2</v>
      </c>
    </row>
    <row r="1224" spans="1:6" x14ac:dyDescent="0.25">
      <c r="A1224" t="s">
        <v>201</v>
      </c>
      <c r="B1224" t="s">
        <v>163</v>
      </c>
      <c r="C1224" s="1">
        <v>29751</v>
      </c>
      <c r="D1224">
        <v>4.8</v>
      </c>
      <c r="F1224">
        <v>4.1700000000000001E-2</v>
      </c>
    </row>
    <row r="1225" spans="1:6" x14ac:dyDescent="0.25">
      <c r="A1225" t="s">
        <v>201</v>
      </c>
      <c r="B1225" t="s">
        <v>163</v>
      </c>
      <c r="C1225" s="1">
        <v>29765</v>
      </c>
      <c r="D1225">
        <v>5</v>
      </c>
      <c r="F1225">
        <v>0.06</v>
      </c>
    </row>
    <row r="1226" spans="1:6" x14ac:dyDescent="0.25">
      <c r="A1226" t="s">
        <v>201</v>
      </c>
      <c r="B1226" t="s">
        <v>163</v>
      </c>
      <c r="C1226" s="1">
        <v>29779</v>
      </c>
      <c r="D1226">
        <v>4.9000000000000004</v>
      </c>
      <c r="F1226">
        <v>0.1225</v>
      </c>
    </row>
    <row r="1227" spans="1:6" x14ac:dyDescent="0.25">
      <c r="A1227" t="s">
        <v>201</v>
      </c>
      <c r="B1227" t="s">
        <v>163</v>
      </c>
      <c r="C1227" s="1">
        <v>29793</v>
      </c>
      <c r="D1227">
        <v>5.4</v>
      </c>
      <c r="F1227">
        <v>0.1482</v>
      </c>
    </row>
    <row r="1228" spans="1:6" x14ac:dyDescent="0.25">
      <c r="A1228" t="s">
        <v>201</v>
      </c>
      <c r="B1228" t="s">
        <v>163</v>
      </c>
      <c r="C1228" s="1">
        <v>29807</v>
      </c>
      <c r="D1228">
        <v>6.9</v>
      </c>
      <c r="F1228">
        <v>0.21740000000000001</v>
      </c>
    </row>
    <row r="1229" spans="1:6" x14ac:dyDescent="0.25">
      <c r="A1229" t="s">
        <v>201</v>
      </c>
      <c r="B1229" t="s">
        <v>163</v>
      </c>
      <c r="C1229" s="1">
        <v>29821</v>
      </c>
      <c r="D1229">
        <v>8.8000000000000007</v>
      </c>
      <c r="F1229">
        <v>0.125</v>
      </c>
    </row>
    <row r="1230" spans="1:6" x14ac:dyDescent="0.25">
      <c r="A1230" t="s">
        <v>201</v>
      </c>
      <c r="B1230" t="s">
        <v>163</v>
      </c>
      <c r="C1230" s="1">
        <v>29835</v>
      </c>
      <c r="D1230">
        <v>17.5</v>
      </c>
      <c r="F1230">
        <v>0.2</v>
      </c>
    </row>
    <row r="1231" spans="1:6" x14ac:dyDescent="0.25">
      <c r="A1231" t="s">
        <v>201</v>
      </c>
      <c r="B1231" t="s">
        <v>163</v>
      </c>
      <c r="C1231" s="1">
        <v>29849</v>
      </c>
      <c r="D1231">
        <v>30</v>
      </c>
      <c r="F1231">
        <v>0.18</v>
      </c>
    </row>
    <row r="1232" spans="1:6" x14ac:dyDescent="0.25">
      <c r="A1232" t="s">
        <v>201</v>
      </c>
      <c r="B1232" t="s">
        <v>163</v>
      </c>
      <c r="C1232" s="1">
        <v>29863</v>
      </c>
      <c r="D1232">
        <v>39.700000000000003</v>
      </c>
      <c r="F1232">
        <v>0.18890000000000001</v>
      </c>
    </row>
    <row r="1233" spans="1:6" x14ac:dyDescent="0.25">
      <c r="A1233" t="s">
        <v>201</v>
      </c>
      <c r="B1233" t="s">
        <v>163</v>
      </c>
      <c r="C1233" s="1">
        <v>29877</v>
      </c>
      <c r="D1233">
        <v>41.6</v>
      </c>
      <c r="F1233">
        <v>0.19470000000000001</v>
      </c>
    </row>
    <row r="1234" spans="1:6" x14ac:dyDescent="0.25">
      <c r="A1234" t="s">
        <v>201</v>
      </c>
      <c r="B1234" t="s">
        <v>163</v>
      </c>
      <c r="C1234" s="1">
        <v>29891</v>
      </c>
      <c r="D1234">
        <v>38.9</v>
      </c>
      <c r="F1234">
        <v>0.21340000000000001</v>
      </c>
    </row>
    <row r="1235" spans="1:6" x14ac:dyDescent="0.25">
      <c r="A1235" t="s">
        <v>201</v>
      </c>
      <c r="B1235" t="s">
        <v>163</v>
      </c>
      <c r="C1235" s="1">
        <v>29905</v>
      </c>
      <c r="D1235">
        <v>43.3</v>
      </c>
      <c r="F1235">
        <v>0.254</v>
      </c>
    </row>
    <row r="1236" spans="1:6" x14ac:dyDescent="0.25">
      <c r="A1236" t="s">
        <v>201</v>
      </c>
      <c r="B1236" t="s">
        <v>163</v>
      </c>
      <c r="C1236" s="1">
        <v>29920</v>
      </c>
      <c r="D1236">
        <v>39.299999999999997</v>
      </c>
      <c r="F1236">
        <v>0.28499999999999998</v>
      </c>
    </row>
    <row r="1237" spans="1:6" x14ac:dyDescent="0.25">
      <c r="A1237" t="s">
        <v>201</v>
      </c>
      <c r="B1237" t="s">
        <v>163</v>
      </c>
      <c r="C1237" s="1">
        <v>29934</v>
      </c>
      <c r="D1237">
        <v>45.9</v>
      </c>
      <c r="F1237">
        <v>0.30719999999999997</v>
      </c>
    </row>
    <row r="1238" spans="1:6" x14ac:dyDescent="0.25">
      <c r="A1238" t="s">
        <v>201</v>
      </c>
      <c r="B1238" t="s">
        <v>163</v>
      </c>
      <c r="C1238" s="1">
        <v>29948</v>
      </c>
      <c r="D1238">
        <v>49.3</v>
      </c>
      <c r="F1238">
        <v>0.35089999999999999</v>
      </c>
    </row>
    <row r="1239" spans="1:6" x14ac:dyDescent="0.25">
      <c r="A1239" t="s">
        <v>201</v>
      </c>
      <c r="B1239" t="s">
        <v>163</v>
      </c>
      <c r="C1239" s="1">
        <v>29962</v>
      </c>
      <c r="D1239">
        <v>49.6</v>
      </c>
      <c r="F1239">
        <v>0.371</v>
      </c>
    </row>
    <row r="1240" spans="1:6" x14ac:dyDescent="0.25">
      <c r="A1240" t="s">
        <v>201</v>
      </c>
      <c r="B1240" t="s">
        <v>163</v>
      </c>
      <c r="C1240" s="1">
        <v>29976</v>
      </c>
      <c r="D1240">
        <v>48.1</v>
      </c>
      <c r="F1240">
        <v>0.37419999999999998</v>
      </c>
    </row>
    <row r="1241" spans="1:6" x14ac:dyDescent="0.25">
      <c r="A1241" t="s">
        <v>201</v>
      </c>
      <c r="B1241" t="s">
        <v>163</v>
      </c>
      <c r="C1241" s="1">
        <v>29990</v>
      </c>
      <c r="D1241">
        <v>45</v>
      </c>
      <c r="F1241">
        <v>0.36670000000000003</v>
      </c>
    </row>
    <row r="1242" spans="1:6" x14ac:dyDescent="0.25">
      <c r="A1242" t="s">
        <v>201</v>
      </c>
      <c r="B1242" t="s">
        <v>163</v>
      </c>
      <c r="C1242" s="1">
        <v>30004</v>
      </c>
      <c r="D1242">
        <v>43.8</v>
      </c>
      <c r="F1242">
        <v>0.3493</v>
      </c>
    </row>
    <row r="1243" spans="1:6" x14ac:dyDescent="0.25">
      <c r="A1243" t="s">
        <v>201</v>
      </c>
      <c r="B1243" t="s">
        <v>163</v>
      </c>
      <c r="C1243" s="1">
        <v>30018</v>
      </c>
      <c r="D1243">
        <v>41.5</v>
      </c>
      <c r="F1243">
        <v>0.2843</v>
      </c>
    </row>
    <row r="1244" spans="1:6" x14ac:dyDescent="0.25">
      <c r="A1244" t="s">
        <v>201</v>
      </c>
      <c r="B1244" t="s">
        <v>163</v>
      </c>
      <c r="C1244" s="1">
        <v>30032</v>
      </c>
      <c r="D1244">
        <v>28.7</v>
      </c>
      <c r="F1244">
        <v>0.22650000000000001</v>
      </c>
    </row>
    <row r="1245" spans="1:6" x14ac:dyDescent="0.25">
      <c r="A1245" t="s">
        <v>201</v>
      </c>
      <c r="B1245" t="s">
        <v>163</v>
      </c>
      <c r="C1245" s="1">
        <v>30046</v>
      </c>
      <c r="D1245">
        <v>26.1</v>
      </c>
      <c r="F1245">
        <v>0.19159999999999999</v>
      </c>
    </row>
    <row r="1246" spans="1:6" x14ac:dyDescent="0.25">
      <c r="A1246" t="s">
        <v>201</v>
      </c>
      <c r="B1246" t="s">
        <v>163</v>
      </c>
      <c r="C1246" s="1">
        <v>30060</v>
      </c>
      <c r="D1246">
        <v>21.3</v>
      </c>
      <c r="F1246">
        <v>0.13150000000000001</v>
      </c>
    </row>
    <row r="1247" spans="1:6" x14ac:dyDescent="0.25">
      <c r="A1247" t="s">
        <v>201</v>
      </c>
      <c r="B1247" t="s">
        <v>163</v>
      </c>
      <c r="C1247" s="1">
        <v>30074</v>
      </c>
      <c r="D1247">
        <v>14.5</v>
      </c>
      <c r="F1247">
        <v>8.2799999999999999E-2</v>
      </c>
    </row>
    <row r="1248" spans="1:6" x14ac:dyDescent="0.25">
      <c r="A1248" t="s">
        <v>201</v>
      </c>
      <c r="B1248" t="s">
        <v>163</v>
      </c>
      <c r="C1248" s="1">
        <v>30088</v>
      </c>
      <c r="D1248">
        <v>9.6999999999999993</v>
      </c>
      <c r="F1248">
        <v>8.2500000000000004E-2</v>
      </c>
    </row>
    <row r="1249" spans="1:6" x14ac:dyDescent="0.25">
      <c r="A1249" t="s">
        <v>201</v>
      </c>
      <c r="B1249" t="s">
        <v>163</v>
      </c>
      <c r="C1249" s="1">
        <v>30102</v>
      </c>
      <c r="D1249">
        <v>7.9</v>
      </c>
      <c r="F1249">
        <v>7.5999999999999998E-2</v>
      </c>
    </row>
    <row r="1250" spans="1:6" x14ac:dyDescent="0.25">
      <c r="A1250" t="s">
        <v>201</v>
      </c>
      <c r="B1250" t="s">
        <v>163</v>
      </c>
      <c r="C1250" s="1">
        <v>30116</v>
      </c>
      <c r="D1250">
        <v>4.8</v>
      </c>
      <c r="F1250">
        <v>4.1700000000000001E-2</v>
      </c>
    </row>
    <row r="1251" spans="1:6" x14ac:dyDescent="0.25">
      <c r="A1251" t="s">
        <v>201</v>
      </c>
      <c r="B1251" t="s">
        <v>163</v>
      </c>
      <c r="C1251" s="1">
        <v>30130</v>
      </c>
      <c r="D1251">
        <v>5</v>
      </c>
      <c r="F1251">
        <v>0.06</v>
      </c>
    </row>
    <row r="1252" spans="1:6" x14ac:dyDescent="0.25">
      <c r="A1252" t="s">
        <v>201</v>
      </c>
      <c r="B1252" t="s">
        <v>163</v>
      </c>
      <c r="C1252" s="1">
        <v>30144</v>
      </c>
      <c r="D1252">
        <v>4.9000000000000004</v>
      </c>
      <c r="F1252">
        <v>0.1225</v>
      </c>
    </row>
    <row r="1253" spans="1:6" x14ac:dyDescent="0.25">
      <c r="A1253" t="s">
        <v>201</v>
      </c>
      <c r="B1253" t="s">
        <v>163</v>
      </c>
      <c r="C1253" s="1">
        <v>30158</v>
      </c>
      <c r="D1253">
        <v>5.4</v>
      </c>
      <c r="F1253">
        <v>0.1482</v>
      </c>
    </row>
    <row r="1254" spans="1:6" x14ac:dyDescent="0.25">
      <c r="A1254" t="s">
        <v>201</v>
      </c>
      <c r="B1254" t="s">
        <v>163</v>
      </c>
      <c r="C1254" s="1">
        <v>30172</v>
      </c>
      <c r="D1254">
        <v>6.9</v>
      </c>
      <c r="F1254">
        <v>0.21740000000000001</v>
      </c>
    </row>
    <row r="1255" spans="1:6" x14ac:dyDescent="0.25">
      <c r="A1255" t="s">
        <v>201</v>
      </c>
      <c r="B1255" t="s">
        <v>163</v>
      </c>
      <c r="C1255" s="1">
        <v>30186</v>
      </c>
      <c r="D1255">
        <v>8.8000000000000007</v>
      </c>
      <c r="F1255">
        <v>0.125</v>
      </c>
    </row>
    <row r="1256" spans="1:6" x14ac:dyDescent="0.25">
      <c r="A1256" t="s">
        <v>201</v>
      </c>
      <c r="B1256" t="s">
        <v>163</v>
      </c>
      <c r="C1256" s="1">
        <v>30200</v>
      </c>
      <c r="D1256">
        <v>17.5</v>
      </c>
      <c r="F1256">
        <v>0.2</v>
      </c>
    </row>
    <row r="1257" spans="1:6" x14ac:dyDescent="0.25">
      <c r="A1257" t="s">
        <v>201</v>
      </c>
      <c r="B1257" t="s">
        <v>163</v>
      </c>
      <c r="C1257" s="1">
        <v>30214</v>
      </c>
      <c r="D1257">
        <v>30</v>
      </c>
      <c r="F1257">
        <v>0.18</v>
      </c>
    </row>
    <row r="1258" spans="1:6" x14ac:dyDescent="0.25">
      <c r="A1258" t="s">
        <v>201</v>
      </c>
      <c r="B1258" t="s">
        <v>163</v>
      </c>
      <c r="C1258" s="1">
        <v>30228</v>
      </c>
      <c r="D1258">
        <v>39.700000000000003</v>
      </c>
      <c r="F1258">
        <v>0.18890000000000001</v>
      </c>
    </row>
    <row r="1259" spans="1:6" x14ac:dyDescent="0.25">
      <c r="A1259" t="s">
        <v>201</v>
      </c>
      <c r="B1259" t="s">
        <v>163</v>
      </c>
      <c r="C1259" s="1">
        <v>30242</v>
      </c>
      <c r="D1259">
        <v>41.6</v>
      </c>
      <c r="F1259">
        <v>0.19470000000000001</v>
      </c>
    </row>
    <row r="1260" spans="1:6" x14ac:dyDescent="0.25">
      <c r="A1260" t="s">
        <v>201</v>
      </c>
      <c r="B1260" t="s">
        <v>163</v>
      </c>
      <c r="C1260" s="1">
        <v>30256</v>
      </c>
      <c r="D1260">
        <v>38.9</v>
      </c>
      <c r="F1260">
        <v>0.21340000000000001</v>
      </c>
    </row>
    <row r="1261" spans="1:6" x14ac:dyDescent="0.25">
      <c r="A1261" t="s">
        <v>201</v>
      </c>
      <c r="B1261" t="s">
        <v>163</v>
      </c>
      <c r="C1261" s="1">
        <v>30270</v>
      </c>
      <c r="D1261">
        <v>43.3</v>
      </c>
      <c r="F1261">
        <v>0.254</v>
      </c>
    </row>
    <row r="1262" spans="1:6" x14ac:dyDescent="0.25">
      <c r="A1262" t="s">
        <v>201</v>
      </c>
      <c r="B1262" t="s">
        <v>163</v>
      </c>
      <c r="C1262" s="1">
        <v>30285</v>
      </c>
      <c r="D1262">
        <v>39.299999999999997</v>
      </c>
      <c r="F1262">
        <v>0.28499999999999998</v>
      </c>
    </row>
    <row r="1263" spans="1:6" x14ac:dyDescent="0.25">
      <c r="A1263" t="s">
        <v>201</v>
      </c>
      <c r="B1263" t="s">
        <v>163</v>
      </c>
      <c r="C1263" s="1">
        <v>30299</v>
      </c>
      <c r="D1263">
        <v>45.9</v>
      </c>
      <c r="F1263">
        <v>0.30719999999999997</v>
      </c>
    </row>
    <row r="1264" spans="1:6" x14ac:dyDescent="0.25">
      <c r="A1264" t="s">
        <v>201</v>
      </c>
      <c r="B1264" t="s">
        <v>163</v>
      </c>
      <c r="C1264" s="1">
        <v>30313</v>
      </c>
      <c r="D1264">
        <v>49.3</v>
      </c>
      <c r="F1264">
        <v>0.35089999999999999</v>
      </c>
    </row>
    <row r="1265" spans="1:6" x14ac:dyDescent="0.25">
      <c r="A1265" t="s">
        <v>201</v>
      </c>
      <c r="B1265" t="s">
        <v>163</v>
      </c>
      <c r="C1265" s="1">
        <v>30327</v>
      </c>
      <c r="D1265">
        <v>49.6</v>
      </c>
      <c r="F1265">
        <v>0.371</v>
      </c>
    </row>
    <row r="1266" spans="1:6" x14ac:dyDescent="0.25">
      <c r="A1266" t="s">
        <v>201</v>
      </c>
      <c r="B1266" t="s">
        <v>163</v>
      </c>
      <c r="C1266" s="1">
        <v>30341</v>
      </c>
      <c r="D1266">
        <v>48.1</v>
      </c>
      <c r="F1266">
        <v>0.37419999999999998</v>
      </c>
    </row>
    <row r="1267" spans="1:6" x14ac:dyDescent="0.25">
      <c r="A1267" t="s">
        <v>201</v>
      </c>
      <c r="B1267" t="s">
        <v>163</v>
      </c>
      <c r="C1267" s="1">
        <v>30355</v>
      </c>
      <c r="D1267">
        <v>45</v>
      </c>
      <c r="F1267">
        <v>0.36670000000000003</v>
      </c>
    </row>
    <row r="1268" spans="1:6" x14ac:dyDescent="0.25">
      <c r="A1268" t="s">
        <v>201</v>
      </c>
      <c r="B1268" t="s">
        <v>163</v>
      </c>
      <c r="C1268" s="1">
        <v>30369</v>
      </c>
      <c r="D1268">
        <v>43.8</v>
      </c>
      <c r="F1268">
        <v>0.3493</v>
      </c>
    </row>
    <row r="1269" spans="1:6" x14ac:dyDescent="0.25">
      <c r="A1269" t="s">
        <v>201</v>
      </c>
      <c r="B1269" t="s">
        <v>163</v>
      </c>
      <c r="C1269" s="1">
        <v>30383</v>
      </c>
      <c r="D1269">
        <v>41.5</v>
      </c>
      <c r="F1269">
        <v>0.2843</v>
      </c>
    </row>
    <row r="1270" spans="1:6" x14ac:dyDescent="0.25">
      <c r="A1270" t="s">
        <v>201</v>
      </c>
      <c r="B1270" t="s">
        <v>163</v>
      </c>
      <c r="C1270" s="1">
        <v>30397</v>
      </c>
      <c r="D1270">
        <v>28.7</v>
      </c>
      <c r="F1270">
        <v>0.22650000000000001</v>
      </c>
    </row>
    <row r="1271" spans="1:6" x14ac:dyDescent="0.25">
      <c r="A1271" t="s">
        <v>201</v>
      </c>
      <c r="B1271" t="s">
        <v>163</v>
      </c>
      <c r="C1271" s="1">
        <v>30411</v>
      </c>
      <c r="D1271">
        <v>26.1</v>
      </c>
      <c r="F1271">
        <v>0.19159999999999999</v>
      </c>
    </row>
    <row r="1272" spans="1:6" x14ac:dyDescent="0.25">
      <c r="A1272" t="s">
        <v>201</v>
      </c>
      <c r="B1272" t="s">
        <v>163</v>
      </c>
      <c r="C1272" s="1">
        <v>30425</v>
      </c>
      <c r="D1272">
        <v>21.3</v>
      </c>
      <c r="F1272">
        <v>0.13150000000000001</v>
      </c>
    </row>
    <row r="1273" spans="1:6" x14ac:dyDescent="0.25">
      <c r="A1273" t="s">
        <v>201</v>
      </c>
      <c r="B1273" t="s">
        <v>163</v>
      </c>
      <c r="C1273" s="1">
        <v>30439</v>
      </c>
      <c r="D1273">
        <v>14.5</v>
      </c>
      <c r="F1273">
        <v>8.2799999999999999E-2</v>
      </c>
    </row>
    <row r="1274" spans="1:6" x14ac:dyDescent="0.25">
      <c r="A1274" t="s">
        <v>201</v>
      </c>
      <c r="B1274" t="s">
        <v>163</v>
      </c>
      <c r="C1274" s="1">
        <v>30453</v>
      </c>
      <c r="D1274">
        <v>9.6999999999999993</v>
      </c>
      <c r="F1274">
        <v>8.2500000000000004E-2</v>
      </c>
    </row>
    <row r="1275" spans="1:6" x14ac:dyDescent="0.25">
      <c r="A1275" t="s">
        <v>201</v>
      </c>
      <c r="B1275" t="s">
        <v>163</v>
      </c>
      <c r="C1275" s="1">
        <v>30467</v>
      </c>
      <c r="D1275">
        <v>7.9</v>
      </c>
      <c r="F1275">
        <v>7.5999999999999998E-2</v>
      </c>
    </row>
    <row r="1276" spans="1:6" x14ac:dyDescent="0.25">
      <c r="A1276" t="s">
        <v>201</v>
      </c>
      <c r="B1276" t="s">
        <v>163</v>
      </c>
      <c r="C1276" s="1">
        <v>30481</v>
      </c>
      <c r="D1276">
        <v>4.8</v>
      </c>
      <c r="F1276">
        <v>4.1700000000000001E-2</v>
      </c>
    </row>
    <row r="1277" spans="1:6" x14ac:dyDescent="0.25">
      <c r="A1277" t="s">
        <v>201</v>
      </c>
      <c r="B1277" t="s">
        <v>163</v>
      </c>
      <c r="C1277" s="1">
        <v>30495</v>
      </c>
      <c r="D1277">
        <v>5</v>
      </c>
      <c r="F1277">
        <v>0.06</v>
      </c>
    </row>
    <row r="1278" spans="1:6" x14ac:dyDescent="0.25">
      <c r="A1278" t="s">
        <v>201</v>
      </c>
      <c r="B1278" t="s">
        <v>163</v>
      </c>
      <c r="C1278" s="1">
        <v>30509</v>
      </c>
      <c r="D1278">
        <v>4.9000000000000004</v>
      </c>
      <c r="F1278">
        <v>0.1225</v>
      </c>
    </row>
    <row r="1279" spans="1:6" x14ac:dyDescent="0.25">
      <c r="A1279" t="s">
        <v>201</v>
      </c>
      <c r="B1279" t="s">
        <v>163</v>
      </c>
      <c r="C1279" s="1">
        <v>30523</v>
      </c>
      <c r="D1279">
        <v>5.4</v>
      </c>
      <c r="F1279">
        <v>0.1482</v>
      </c>
    </row>
    <row r="1280" spans="1:6" x14ac:dyDescent="0.25">
      <c r="A1280" t="s">
        <v>201</v>
      </c>
      <c r="B1280" t="s">
        <v>163</v>
      </c>
      <c r="C1280" s="1">
        <v>30537</v>
      </c>
      <c r="D1280">
        <v>6.9</v>
      </c>
      <c r="F1280">
        <v>0.21740000000000001</v>
      </c>
    </row>
    <row r="1281" spans="1:6" x14ac:dyDescent="0.25">
      <c r="A1281" t="s">
        <v>201</v>
      </c>
      <c r="B1281" t="s">
        <v>163</v>
      </c>
      <c r="C1281" s="1">
        <v>30551</v>
      </c>
      <c r="D1281">
        <v>8.8000000000000007</v>
      </c>
      <c r="F1281">
        <v>0.125</v>
      </c>
    </row>
    <row r="1282" spans="1:6" x14ac:dyDescent="0.25">
      <c r="A1282" t="s">
        <v>201</v>
      </c>
      <c r="B1282" t="s">
        <v>163</v>
      </c>
      <c r="C1282" s="1">
        <v>30565</v>
      </c>
      <c r="D1282">
        <v>17.5</v>
      </c>
      <c r="F1282">
        <v>0.2</v>
      </c>
    </row>
    <row r="1283" spans="1:6" x14ac:dyDescent="0.25">
      <c r="A1283" t="s">
        <v>201</v>
      </c>
      <c r="B1283" t="s">
        <v>163</v>
      </c>
      <c r="C1283" s="1">
        <v>30579</v>
      </c>
      <c r="D1283">
        <v>30</v>
      </c>
      <c r="F1283">
        <v>0.18</v>
      </c>
    </row>
    <row r="1284" spans="1:6" x14ac:dyDescent="0.25">
      <c r="A1284" t="s">
        <v>201</v>
      </c>
      <c r="B1284" t="s">
        <v>163</v>
      </c>
      <c r="C1284" s="1">
        <v>30593</v>
      </c>
      <c r="D1284">
        <v>39.700000000000003</v>
      </c>
      <c r="F1284">
        <v>0.18890000000000001</v>
      </c>
    </row>
    <row r="1285" spans="1:6" x14ac:dyDescent="0.25">
      <c r="A1285" t="s">
        <v>201</v>
      </c>
      <c r="B1285" t="s">
        <v>163</v>
      </c>
      <c r="C1285" s="1">
        <v>30607</v>
      </c>
      <c r="D1285">
        <v>41.6</v>
      </c>
      <c r="F1285">
        <v>0.19470000000000001</v>
      </c>
    </row>
    <row r="1286" spans="1:6" x14ac:dyDescent="0.25">
      <c r="A1286" t="s">
        <v>201</v>
      </c>
      <c r="B1286" t="s">
        <v>163</v>
      </c>
      <c r="C1286" s="1">
        <v>30621</v>
      </c>
      <c r="D1286">
        <v>38.9</v>
      </c>
      <c r="F1286">
        <v>0.21340000000000001</v>
      </c>
    </row>
    <row r="1287" spans="1:6" x14ac:dyDescent="0.25">
      <c r="A1287" t="s">
        <v>201</v>
      </c>
      <c r="B1287" t="s">
        <v>163</v>
      </c>
      <c r="C1287" s="1">
        <v>30635</v>
      </c>
      <c r="D1287">
        <v>43.3</v>
      </c>
      <c r="F1287">
        <v>0.254</v>
      </c>
    </row>
    <row r="1288" spans="1:6" x14ac:dyDescent="0.25">
      <c r="A1288" t="s">
        <v>201</v>
      </c>
      <c r="B1288" t="s">
        <v>163</v>
      </c>
      <c r="C1288" s="1">
        <v>30650</v>
      </c>
      <c r="D1288">
        <v>39.299999999999997</v>
      </c>
      <c r="F1288">
        <v>0.28499999999999998</v>
      </c>
    </row>
    <row r="1289" spans="1:6" x14ac:dyDescent="0.25">
      <c r="A1289" t="s">
        <v>201</v>
      </c>
      <c r="B1289" t="s">
        <v>163</v>
      </c>
      <c r="C1289" s="1">
        <v>30664</v>
      </c>
      <c r="D1289">
        <v>45.9</v>
      </c>
      <c r="F1289">
        <v>0.30719999999999997</v>
      </c>
    </row>
    <row r="1290" spans="1:6" x14ac:dyDescent="0.25">
      <c r="A1290" t="s">
        <v>201</v>
      </c>
      <c r="B1290" t="s">
        <v>163</v>
      </c>
      <c r="C1290" s="1">
        <v>30678</v>
      </c>
      <c r="D1290">
        <v>49.3</v>
      </c>
      <c r="F1290">
        <v>0.35089999999999999</v>
      </c>
    </row>
    <row r="1291" spans="1:6" x14ac:dyDescent="0.25">
      <c r="A1291" t="s">
        <v>201</v>
      </c>
      <c r="B1291" t="s">
        <v>163</v>
      </c>
      <c r="C1291" s="1">
        <v>30692</v>
      </c>
      <c r="D1291">
        <v>49.6</v>
      </c>
      <c r="F1291">
        <v>0.371</v>
      </c>
    </row>
    <row r="1292" spans="1:6" x14ac:dyDescent="0.25">
      <c r="A1292" t="s">
        <v>201</v>
      </c>
      <c r="B1292" t="s">
        <v>163</v>
      </c>
      <c r="C1292" s="1">
        <v>30706</v>
      </c>
      <c r="D1292">
        <v>48.1</v>
      </c>
      <c r="F1292">
        <v>0.37419999999999998</v>
      </c>
    </row>
    <row r="1293" spans="1:6" x14ac:dyDescent="0.25">
      <c r="A1293" t="s">
        <v>201</v>
      </c>
      <c r="B1293" t="s">
        <v>163</v>
      </c>
      <c r="C1293" s="1">
        <v>30720</v>
      </c>
      <c r="D1293">
        <v>45</v>
      </c>
      <c r="F1293">
        <v>0.36670000000000003</v>
      </c>
    </row>
    <row r="1294" spans="1:6" x14ac:dyDescent="0.25">
      <c r="A1294" t="s">
        <v>201</v>
      </c>
      <c r="B1294" t="s">
        <v>163</v>
      </c>
      <c r="C1294" s="1">
        <v>30734</v>
      </c>
      <c r="D1294">
        <v>43.8</v>
      </c>
      <c r="F1294">
        <v>0.3493</v>
      </c>
    </row>
    <row r="1295" spans="1:6" x14ac:dyDescent="0.25">
      <c r="A1295" t="s">
        <v>201</v>
      </c>
      <c r="B1295" t="s">
        <v>163</v>
      </c>
      <c r="C1295" s="1">
        <v>30749</v>
      </c>
      <c r="D1295">
        <v>41.5</v>
      </c>
      <c r="F1295">
        <v>0.2843</v>
      </c>
    </row>
    <row r="1296" spans="1:6" x14ac:dyDescent="0.25">
      <c r="A1296" t="s">
        <v>201</v>
      </c>
      <c r="B1296" t="s">
        <v>163</v>
      </c>
      <c r="C1296" s="1">
        <v>30763</v>
      </c>
      <c r="D1296">
        <v>28.7</v>
      </c>
      <c r="F1296">
        <v>0.22650000000000001</v>
      </c>
    </row>
    <row r="1297" spans="1:6" x14ac:dyDescent="0.25">
      <c r="A1297" t="s">
        <v>201</v>
      </c>
      <c r="B1297" t="s">
        <v>163</v>
      </c>
      <c r="C1297" s="1">
        <v>30777</v>
      </c>
      <c r="D1297">
        <v>26.1</v>
      </c>
      <c r="F1297">
        <v>0.19159999999999999</v>
      </c>
    </row>
    <row r="1298" spans="1:6" x14ac:dyDescent="0.25">
      <c r="A1298" t="s">
        <v>201</v>
      </c>
      <c r="B1298" t="s">
        <v>163</v>
      </c>
      <c r="C1298" s="1">
        <v>30791</v>
      </c>
      <c r="D1298">
        <v>21.3</v>
      </c>
      <c r="F1298">
        <v>0.13150000000000001</v>
      </c>
    </row>
    <row r="1299" spans="1:6" x14ac:dyDescent="0.25">
      <c r="A1299" t="s">
        <v>201</v>
      </c>
      <c r="B1299" t="s">
        <v>163</v>
      </c>
      <c r="C1299" s="1">
        <v>30805</v>
      </c>
      <c r="D1299">
        <v>14.5</v>
      </c>
      <c r="F1299">
        <v>8.2799999999999999E-2</v>
      </c>
    </row>
    <row r="1300" spans="1:6" x14ac:dyDescent="0.25">
      <c r="A1300" t="s">
        <v>201</v>
      </c>
      <c r="B1300" t="s">
        <v>163</v>
      </c>
      <c r="C1300" s="1">
        <v>30819</v>
      </c>
      <c r="D1300">
        <v>9.6999999999999993</v>
      </c>
      <c r="F1300">
        <v>8.2500000000000004E-2</v>
      </c>
    </row>
    <row r="1301" spans="1:6" x14ac:dyDescent="0.25">
      <c r="A1301" t="s">
        <v>201</v>
      </c>
      <c r="B1301" t="s">
        <v>163</v>
      </c>
      <c r="C1301" s="1">
        <v>30833</v>
      </c>
      <c r="D1301">
        <v>7.9</v>
      </c>
      <c r="F1301">
        <v>7.5999999999999998E-2</v>
      </c>
    </row>
    <row r="1302" spans="1:6" x14ac:dyDescent="0.25">
      <c r="A1302" t="s">
        <v>201</v>
      </c>
      <c r="B1302" t="s">
        <v>163</v>
      </c>
      <c r="C1302" s="1">
        <v>30847</v>
      </c>
      <c r="D1302">
        <v>4.8</v>
      </c>
      <c r="F1302">
        <v>4.1700000000000001E-2</v>
      </c>
    </row>
    <row r="1303" spans="1:6" x14ac:dyDescent="0.25">
      <c r="A1303" t="s">
        <v>201</v>
      </c>
      <c r="B1303" t="s">
        <v>163</v>
      </c>
      <c r="C1303" s="1">
        <v>30861</v>
      </c>
      <c r="D1303">
        <v>5</v>
      </c>
      <c r="F1303">
        <v>0.06</v>
      </c>
    </row>
    <row r="1304" spans="1:6" x14ac:dyDescent="0.25">
      <c r="A1304" t="s">
        <v>201</v>
      </c>
      <c r="B1304" t="s">
        <v>163</v>
      </c>
      <c r="C1304" s="1">
        <v>30875</v>
      </c>
      <c r="D1304">
        <v>4.9000000000000004</v>
      </c>
      <c r="F1304">
        <v>0.1225</v>
      </c>
    </row>
    <row r="1305" spans="1:6" x14ac:dyDescent="0.25">
      <c r="A1305" t="s">
        <v>201</v>
      </c>
      <c r="B1305" t="s">
        <v>163</v>
      </c>
      <c r="C1305" s="1">
        <v>30889</v>
      </c>
      <c r="D1305">
        <v>5.4</v>
      </c>
      <c r="F1305">
        <v>0.1482</v>
      </c>
    </row>
    <row r="1306" spans="1:6" x14ac:dyDescent="0.25">
      <c r="A1306" t="s">
        <v>201</v>
      </c>
      <c r="B1306" t="s">
        <v>163</v>
      </c>
      <c r="C1306" s="1">
        <v>30903</v>
      </c>
      <c r="D1306">
        <v>6.9</v>
      </c>
      <c r="F1306">
        <v>0.21740000000000001</v>
      </c>
    </row>
    <row r="1307" spans="1:6" x14ac:dyDescent="0.25">
      <c r="A1307" t="s">
        <v>201</v>
      </c>
      <c r="B1307" t="s">
        <v>163</v>
      </c>
      <c r="C1307" s="1">
        <v>30917</v>
      </c>
      <c r="D1307">
        <v>8.8000000000000007</v>
      </c>
      <c r="F1307">
        <v>0.125</v>
      </c>
    </row>
    <row r="1308" spans="1:6" x14ac:dyDescent="0.25">
      <c r="A1308" t="s">
        <v>201</v>
      </c>
      <c r="B1308" t="s">
        <v>163</v>
      </c>
      <c r="C1308" s="1">
        <v>30931</v>
      </c>
      <c r="D1308">
        <v>17.5</v>
      </c>
      <c r="F1308">
        <v>0.2</v>
      </c>
    </row>
    <row r="1309" spans="1:6" x14ac:dyDescent="0.25">
      <c r="A1309" t="s">
        <v>201</v>
      </c>
      <c r="B1309" t="s">
        <v>163</v>
      </c>
      <c r="C1309" s="1">
        <v>30945</v>
      </c>
      <c r="D1309">
        <v>30</v>
      </c>
      <c r="F1309">
        <v>0.18</v>
      </c>
    </row>
    <row r="1310" spans="1:6" x14ac:dyDescent="0.25">
      <c r="A1310" t="s">
        <v>201</v>
      </c>
      <c r="B1310" t="s">
        <v>163</v>
      </c>
      <c r="C1310" s="1">
        <v>30959</v>
      </c>
      <c r="D1310">
        <v>39.700000000000003</v>
      </c>
      <c r="F1310">
        <v>0.18890000000000001</v>
      </c>
    </row>
    <row r="1311" spans="1:6" x14ac:dyDescent="0.25">
      <c r="A1311" t="s">
        <v>201</v>
      </c>
      <c r="B1311" t="s">
        <v>163</v>
      </c>
      <c r="C1311" s="1">
        <v>30973</v>
      </c>
      <c r="D1311">
        <v>41.6</v>
      </c>
      <c r="F1311">
        <v>0.19470000000000001</v>
      </c>
    </row>
    <row r="1312" spans="1:6" x14ac:dyDescent="0.25">
      <c r="A1312" t="s">
        <v>201</v>
      </c>
      <c r="B1312" t="s">
        <v>163</v>
      </c>
      <c r="C1312" s="1">
        <v>30987</v>
      </c>
      <c r="D1312">
        <v>38.9</v>
      </c>
      <c r="F1312">
        <v>0.21340000000000001</v>
      </c>
    </row>
    <row r="1313" spans="1:6" x14ac:dyDescent="0.25">
      <c r="A1313" t="s">
        <v>201</v>
      </c>
      <c r="B1313" t="s">
        <v>163</v>
      </c>
      <c r="C1313" s="1">
        <v>31001</v>
      </c>
      <c r="D1313">
        <v>43.3</v>
      </c>
      <c r="F1313">
        <v>0.254</v>
      </c>
    </row>
    <row r="1314" spans="1:6" x14ac:dyDescent="0.25">
      <c r="A1314" t="s">
        <v>201</v>
      </c>
      <c r="B1314" t="s">
        <v>163</v>
      </c>
      <c r="C1314" s="1">
        <v>31016</v>
      </c>
      <c r="D1314">
        <v>39.299999999999997</v>
      </c>
      <c r="F1314">
        <v>0.28499999999999998</v>
      </c>
    </row>
    <row r="1315" spans="1:6" x14ac:dyDescent="0.25">
      <c r="A1315" t="s">
        <v>201</v>
      </c>
      <c r="B1315" t="s">
        <v>163</v>
      </c>
      <c r="C1315" s="1">
        <v>31030</v>
      </c>
      <c r="D1315">
        <v>45.9</v>
      </c>
      <c r="F1315">
        <v>0.30719999999999997</v>
      </c>
    </row>
    <row r="1316" spans="1:6" x14ac:dyDescent="0.25">
      <c r="A1316" t="s">
        <v>201</v>
      </c>
      <c r="B1316" t="s">
        <v>163</v>
      </c>
      <c r="C1316" s="1">
        <v>31044</v>
      </c>
      <c r="D1316">
        <v>49.3</v>
      </c>
      <c r="F1316">
        <v>0.35089999999999999</v>
      </c>
    </row>
    <row r="1317" spans="1:6" x14ac:dyDescent="0.25">
      <c r="A1317" t="s">
        <v>201</v>
      </c>
      <c r="B1317" t="s">
        <v>163</v>
      </c>
      <c r="C1317" s="1">
        <v>31058</v>
      </c>
      <c r="D1317">
        <v>49.6</v>
      </c>
      <c r="F1317">
        <v>0.371</v>
      </c>
    </row>
    <row r="1318" spans="1:6" x14ac:dyDescent="0.25">
      <c r="A1318" t="s">
        <v>201</v>
      </c>
      <c r="B1318" t="s">
        <v>163</v>
      </c>
      <c r="C1318" s="1">
        <v>31072</v>
      </c>
      <c r="D1318">
        <v>48.1</v>
      </c>
      <c r="F1318">
        <v>0.37419999999999998</v>
      </c>
    </row>
    <row r="1319" spans="1:6" x14ac:dyDescent="0.25">
      <c r="A1319" t="s">
        <v>201</v>
      </c>
      <c r="B1319" t="s">
        <v>163</v>
      </c>
      <c r="C1319" s="1">
        <v>31086</v>
      </c>
      <c r="D1319">
        <v>45</v>
      </c>
      <c r="F1319">
        <v>0.36670000000000003</v>
      </c>
    </row>
    <row r="1320" spans="1:6" x14ac:dyDescent="0.25">
      <c r="A1320" t="s">
        <v>201</v>
      </c>
      <c r="B1320" t="s">
        <v>163</v>
      </c>
      <c r="C1320" s="1">
        <v>31100</v>
      </c>
      <c r="D1320">
        <v>43.8</v>
      </c>
      <c r="F1320">
        <v>0.3493</v>
      </c>
    </row>
    <row r="1321" spans="1:6" x14ac:dyDescent="0.25">
      <c r="A1321" t="s">
        <v>201</v>
      </c>
      <c r="B1321" t="s">
        <v>163</v>
      </c>
      <c r="C1321" s="1">
        <v>31114</v>
      </c>
      <c r="D1321">
        <v>41.5</v>
      </c>
      <c r="F1321">
        <v>0.2843</v>
      </c>
    </row>
    <row r="1322" spans="1:6" x14ac:dyDescent="0.25">
      <c r="A1322" t="s">
        <v>201</v>
      </c>
      <c r="B1322" t="s">
        <v>163</v>
      </c>
      <c r="C1322" s="1">
        <v>31128</v>
      </c>
      <c r="D1322">
        <v>28.7</v>
      </c>
      <c r="F1322">
        <v>0.22650000000000001</v>
      </c>
    </row>
    <row r="1323" spans="1:6" x14ac:dyDescent="0.25">
      <c r="A1323" t="s">
        <v>201</v>
      </c>
      <c r="B1323" t="s">
        <v>163</v>
      </c>
      <c r="C1323" s="1">
        <v>31142</v>
      </c>
      <c r="D1323">
        <v>26.1</v>
      </c>
      <c r="F1323">
        <v>0.19159999999999999</v>
      </c>
    </row>
    <row r="1324" spans="1:6" x14ac:dyDescent="0.25">
      <c r="A1324" t="s">
        <v>201</v>
      </c>
      <c r="B1324" t="s">
        <v>163</v>
      </c>
      <c r="C1324" s="1">
        <v>31156</v>
      </c>
      <c r="D1324">
        <v>21.3</v>
      </c>
      <c r="F1324">
        <v>0.13150000000000001</v>
      </c>
    </row>
    <row r="1325" spans="1:6" x14ac:dyDescent="0.25">
      <c r="A1325" t="s">
        <v>201</v>
      </c>
      <c r="B1325" t="s">
        <v>163</v>
      </c>
      <c r="C1325" s="1">
        <v>31170</v>
      </c>
      <c r="D1325">
        <v>14.5</v>
      </c>
      <c r="F1325">
        <v>8.2799999999999999E-2</v>
      </c>
    </row>
    <row r="1326" spans="1:6" x14ac:dyDescent="0.25">
      <c r="A1326" t="s">
        <v>201</v>
      </c>
      <c r="B1326" t="s">
        <v>163</v>
      </c>
      <c r="C1326" s="1">
        <v>31184</v>
      </c>
      <c r="D1326">
        <v>9.6999999999999993</v>
      </c>
      <c r="F1326">
        <v>8.2500000000000004E-2</v>
      </c>
    </row>
    <row r="1327" spans="1:6" x14ac:dyDescent="0.25">
      <c r="A1327" t="s">
        <v>201</v>
      </c>
      <c r="B1327" t="s">
        <v>163</v>
      </c>
      <c r="C1327" s="1">
        <v>31198</v>
      </c>
      <c r="D1327">
        <v>7.9</v>
      </c>
      <c r="F1327">
        <v>7.5999999999999998E-2</v>
      </c>
    </row>
    <row r="1328" spans="1:6" x14ac:dyDescent="0.25">
      <c r="A1328" t="s">
        <v>201</v>
      </c>
      <c r="B1328" t="s">
        <v>163</v>
      </c>
      <c r="C1328" s="1">
        <v>31212</v>
      </c>
      <c r="D1328">
        <v>4.8</v>
      </c>
      <c r="F1328">
        <v>4.1700000000000001E-2</v>
      </c>
    </row>
    <row r="1329" spans="1:6" x14ac:dyDescent="0.25">
      <c r="A1329" t="s">
        <v>201</v>
      </c>
      <c r="B1329" t="s">
        <v>163</v>
      </c>
      <c r="C1329" s="1">
        <v>31226</v>
      </c>
      <c r="D1329">
        <v>5</v>
      </c>
      <c r="F1329">
        <v>0.06</v>
      </c>
    </row>
    <row r="1330" spans="1:6" x14ac:dyDescent="0.25">
      <c r="A1330" t="s">
        <v>201</v>
      </c>
      <c r="B1330" t="s">
        <v>163</v>
      </c>
      <c r="C1330" s="1">
        <v>31240</v>
      </c>
      <c r="D1330">
        <v>4.9000000000000004</v>
      </c>
      <c r="F1330">
        <v>0.1225</v>
      </c>
    </row>
    <row r="1331" spans="1:6" x14ac:dyDescent="0.25">
      <c r="A1331" t="s">
        <v>201</v>
      </c>
      <c r="B1331" t="s">
        <v>163</v>
      </c>
      <c r="C1331" s="1">
        <v>31254</v>
      </c>
      <c r="D1331">
        <v>5.4</v>
      </c>
      <c r="F1331">
        <v>0.1482</v>
      </c>
    </row>
    <row r="1332" spans="1:6" x14ac:dyDescent="0.25">
      <c r="A1332" t="s">
        <v>201</v>
      </c>
      <c r="B1332" t="s">
        <v>163</v>
      </c>
      <c r="C1332" s="1">
        <v>31268</v>
      </c>
      <c r="D1332">
        <v>6.9</v>
      </c>
      <c r="F1332">
        <v>0.21740000000000001</v>
      </c>
    </row>
    <row r="1333" spans="1:6" x14ac:dyDescent="0.25">
      <c r="A1333" t="s">
        <v>201</v>
      </c>
      <c r="B1333" t="s">
        <v>163</v>
      </c>
      <c r="C1333" s="1">
        <v>31282</v>
      </c>
      <c r="D1333">
        <v>8.8000000000000007</v>
      </c>
      <c r="F1333">
        <v>0.125</v>
      </c>
    </row>
    <row r="1334" spans="1:6" x14ac:dyDescent="0.25">
      <c r="A1334" t="s">
        <v>201</v>
      </c>
      <c r="B1334" t="s">
        <v>163</v>
      </c>
      <c r="C1334" s="1">
        <v>31296</v>
      </c>
      <c r="D1334">
        <v>17.5</v>
      </c>
      <c r="F1334">
        <v>0.2</v>
      </c>
    </row>
    <row r="1335" spans="1:6" x14ac:dyDescent="0.25">
      <c r="A1335" t="s">
        <v>201</v>
      </c>
      <c r="B1335" t="s">
        <v>163</v>
      </c>
      <c r="C1335" s="1">
        <v>31310</v>
      </c>
      <c r="D1335">
        <v>30</v>
      </c>
      <c r="F1335">
        <v>0.18</v>
      </c>
    </row>
    <row r="1336" spans="1:6" x14ac:dyDescent="0.25">
      <c r="A1336" t="s">
        <v>201</v>
      </c>
      <c r="B1336" t="s">
        <v>163</v>
      </c>
      <c r="C1336" s="1">
        <v>31324</v>
      </c>
      <c r="D1336">
        <v>39.700000000000003</v>
      </c>
      <c r="F1336">
        <v>0.18890000000000001</v>
      </c>
    </row>
    <row r="1337" spans="1:6" x14ac:dyDescent="0.25">
      <c r="A1337" t="s">
        <v>201</v>
      </c>
      <c r="B1337" t="s">
        <v>163</v>
      </c>
      <c r="C1337" s="1">
        <v>31338</v>
      </c>
      <c r="D1337">
        <v>41.6</v>
      </c>
      <c r="F1337">
        <v>0.19470000000000001</v>
      </c>
    </row>
    <row r="1338" spans="1:6" x14ac:dyDescent="0.25">
      <c r="A1338" t="s">
        <v>201</v>
      </c>
      <c r="B1338" t="s">
        <v>163</v>
      </c>
      <c r="C1338" s="1">
        <v>31352</v>
      </c>
      <c r="D1338">
        <v>38.9</v>
      </c>
      <c r="F1338">
        <v>0.21340000000000001</v>
      </c>
    </row>
    <row r="1339" spans="1:6" x14ac:dyDescent="0.25">
      <c r="A1339" t="s">
        <v>201</v>
      </c>
      <c r="B1339" t="s">
        <v>163</v>
      </c>
      <c r="C1339" s="1">
        <v>31366</v>
      </c>
      <c r="D1339">
        <v>43.3</v>
      </c>
      <c r="F1339">
        <v>0.254</v>
      </c>
    </row>
    <row r="1340" spans="1:6" x14ac:dyDescent="0.25">
      <c r="A1340" t="s">
        <v>201</v>
      </c>
      <c r="B1340" t="s">
        <v>163</v>
      </c>
      <c r="C1340" s="1">
        <v>31381</v>
      </c>
      <c r="D1340">
        <v>39.299999999999997</v>
      </c>
      <c r="F1340">
        <v>0.28499999999999998</v>
      </c>
    </row>
    <row r="1341" spans="1:6" x14ac:dyDescent="0.25">
      <c r="A1341" t="s">
        <v>201</v>
      </c>
      <c r="B1341" t="s">
        <v>163</v>
      </c>
      <c r="C1341" s="1">
        <v>31395</v>
      </c>
      <c r="D1341">
        <v>45.9</v>
      </c>
      <c r="F1341">
        <v>0.30719999999999997</v>
      </c>
    </row>
    <row r="1342" spans="1:6" x14ac:dyDescent="0.25">
      <c r="A1342" t="s">
        <v>201</v>
      </c>
      <c r="B1342" t="s">
        <v>163</v>
      </c>
      <c r="C1342" s="1">
        <v>31409</v>
      </c>
      <c r="D1342">
        <v>49.3</v>
      </c>
      <c r="F1342">
        <v>0.35089999999999999</v>
      </c>
    </row>
    <row r="1343" spans="1:6" x14ac:dyDescent="0.25">
      <c r="A1343" t="s">
        <v>201</v>
      </c>
      <c r="B1343" t="s">
        <v>163</v>
      </c>
      <c r="C1343" s="1">
        <v>31423</v>
      </c>
      <c r="D1343">
        <v>49.6</v>
      </c>
      <c r="F1343">
        <v>0.371</v>
      </c>
    </row>
    <row r="1344" spans="1:6" x14ac:dyDescent="0.25">
      <c r="A1344" t="s">
        <v>201</v>
      </c>
      <c r="B1344" t="s">
        <v>163</v>
      </c>
      <c r="C1344" s="1">
        <v>31437</v>
      </c>
      <c r="D1344">
        <v>48.1</v>
      </c>
      <c r="F1344">
        <v>0.37419999999999998</v>
      </c>
    </row>
    <row r="1345" spans="1:6" x14ac:dyDescent="0.25">
      <c r="A1345" t="s">
        <v>201</v>
      </c>
      <c r="B1345" t="s">
        <v>163</v>
      </c>
      <c r="C1345" s="1">
        <v>31451</v>
      </c>
      <c r="D1345">
        <v>45</v>
      </c>
      <c r="F1345">
        <v>0.36670000000000003</v>
      </c>
    </row>
    <row r="1346" spans="1:6" x14ac:dyDescent="0.25">
      <c r="A1346" t="s">
        <v>201</v>
      </c>
      <c r="B1346" t="s">
        <v>163</v>
      </c>
      <c r="C1346" s="1">
        <v>31465</v>
      </c>
      <c r="D1346">
        <v>43.8</v>
      </c>
      <c r="F1346">
        <v>0.3493</v>
      </c>
    </row>
    <row r="1347" spans="1:6" x14ac:dyDescent="0.25">
      <c r="A1347" t="s">
        <v>201</v>
      </c>
      <c r="B1347" t="s">
        <v>163</v>
      </c>
      <c r="C1347" s="1">
        <v>31479</v>
      </c>
      <c r="D1347">
        <v>41.5</v>
      </c>
      <c r="F1347">
        <v>0.2843</v>
      </c>
    </row>
    <row r="1348" spans="1:6" x14ac:dyDescent="0.25">
      <c r="A1348" t="s">
        <v>201</v>
      </c>
      <c r="B1348" t="s">
        <v>163</v>
      </c>
      <c r="C1348" s="1">
        <v>31493</v>
      </c>
      <c r="D1348">
        <v>28.7</v>
      </c>
      <c r="F1348">
        <v>0.22650000000000001</v>
      </c>
    </row>
    <row r="1349" spans="1:6" x14ac:dyDescent="0.25">
      <c r="A1349" t="s">
        <v>201</v>
      </c>
      <c r="B1349" t="s">
        <v>163</v>
      </c>
      <c r="C1349" s="1">
        <v>31507</v>
      </c>
      <c r="D1349">
        <v>26.1</v>
      </c>
      <c r="F1349">
        <v>0.19159999999999999</v>
      </c>
    </row>
    <row r="1350" spans="1:6" x14ac:dyDescent="0.25">
      <c r="A1350" t="s">
        <v>201</v>
      </c>
      <c r="B1350" t="s">
        <v>163</v>
      </c>
      <c r="C1350" s="1">
        <v>31521</v>
      </c>
      <c r="D1350">
        <v>21.3</v>
      </c>
      <c r="F1350">
        <v>0.13150000000000001</v>
      </c>
    </row>
    <row r="1351" spans="1:6" x14ac:dyDescent="0.25">
      <c r="A1351" t="s">
        <v>201</v>
      </c>
      <c r="B1351" t="s">
        <v>163</v>
      </c>
      <c r="C1351" s="1">
        <v>31535</v>
      </c>
      <c r="D1351">
        <v>14.5</v>
      </c>
      <c r="F1351">
        <v>8.2799999999999999E-2</v>
      </c>
    </row>
    <row r="1352" spans="1:6" x14ac:dyDescent="0.25">
      <c r="A1352" t="s">
        <v>201</v>
      </c>
      <c r="B1352" t="s">
        <v>163</v>
      </c>
      <c r="C1352" s="1">
        <v>31549</v>
      </c>
      <c r="D1352">
        <v>9.6999999999999993</v>
      </c>
      <c r="F1352">
        <v>8.2500000000000004E-2</v>
      </c>
    </row>
    <row r="1353" spans="1:6" x14ac:dyDescent="0.25">
      <c r="A1353" t="s">
        <v>201</v>
      </c>
      <c r="B1353" t="s">
        <v>163</v>
      </c>
      <c r="C1353" s="1">
        <v>31563</v>
      </c>
      <c r="D1353">
        <v>7.9</v>
      </c>
      <c r="F1353">
        <v>7.5999999999999998E-2</v>
      </c>
    </row>
    <row r="1354" spans="1:6" x14ac:dyDescent="0.25">
      <c r="A1354" t="s">
        <v>201</v>
      </c>
      <c r="B1354" t="s">
        <v>163</v>
      </c>
      <c r="C1354" s="1">
        <v>31577</v>
      </c>
      <c r="D1354">
        <v>4.8</v>
      </c>
      <c r="F1354">
        <v>4.1700000000000001E-2</v>
      </c>
    </row>
    <row r="1355" spans="1:6" x14ac:dyDescent="0.25">
      <c r="A1355" t="s">
        <v>201</v>
      </c>
      <c r="B1355" t="s">
        <v>163</v>
      </c>
      <c r="C1355" s="1">
        <v>31591</v>
      </c>
      <c r="D1355">
        <v>5</v>
      </c>
      <c r="F1355">
        <v>0.06</v>
      </c>
    </row>
    <row r="1356" spans="1:6" x14ac:dyDescent="0.25">
      <c r="A1356" t="s">
        <v>201</v>
      </c>
      <c r="B1356" t="s">
        <v>163</v>
      </c>
      <c r="C1356" s="1">
        <v>31605</v>
      </c>
      <c r="D1356">
        <v>4.9000000000000004</v>
      </c>
      <c r="F1356">
        <v>0.1225</v>
      </c>
    </row>
    <row r="1357" spans="1:6" x14ac:dyDescent="0.25">
      <c r="A1357" t="s">
        <v>201</v>
      </c>
      <c r="B1357" t="s">
        <v>163</v>
      </c>
      <c r="C1357" s="1">
        <v>31619</v>
      </c>
      <c r="D1357">
        <v>5.4</v>
      </c>
      <c r="F1357">
        <v>0.1482</v>
      </c>
    </row>
    <row r="1358" spans="1:6" x14ac:dyDescent="0.25">
      <c r="A1358" t="s">
        <v>201</v>
      </c>
      <c r="B1358" t="s">
        <v>163</v>
      </c>
      <c r="C1358" s="1">
        <v>31633</v>
      </c>
      <c r="D1358">
        <v>6.9</v>
      </c>
      <c r="F1358">
        <v>0.21740000000000001</v>
      </c>
    </row>
    <row r="1359" spans="1:6" x14ac:dyDescent="0.25">
      <c r="A1359" t="s">
        <v>201</v>
      </c>
      <c r="B1359" t="s">
        <v>163</v>
      </c>
      <c r="C1359" s="1">
        <v>31647</v>
      </c>
      <c r="D1359">
        <v>8.8000000000000007</v>
      </c>
      <c r="F1359">
        <v>0.125</v>
      </c>
    </row>
    <row r="1360" spans="1:6" x14ac:dyDescent="0.25">
      <c r="A1360" t="s">
        <v>201</v>
      </c>
      <c r="B1360" t="s">
        <v>163</v>
      </c>
      <c r="C1360" s="1">
        <v>31661</v>
      </c>
      <c r="D1360">
        <v>17.5</v>
      </c>
      <c r="F1360">
        <v>0.2</v>
      </c>
    </row>
    <row r="1361" spans="1:6" x14ac:dyDescent="0.25">
      <c r="A1361" t="s">
        <v>201</v>
      </c>
      <c r="B1361" t="s">
        <v>163</v>
      </c>
      <c r="C1361" s="1">
        <v>31675</v>
      </c>
      <c r="D1361">
        <v>30</v>
      </c>
      <c r="F1361">
        <v>0.18</v>
      </c>
    </row>
    <row r="1362" spans="1:6" x14ac:dyDescent="0.25">
      <c r="A1362" t="s">
        <v>201</v>
      </c>
      <c r="B1362" t="s">
        <v>163</v>
      </c>
      <c r="C1362" s="1">
        <v>31689</v>
      </c>
      <c r="D1362">
        <v>39.700000000000003</v>
      </c>
      <c r="F1362">
        <v>0.18890000000000001</v>
      </c>
    </row>
    <row r="1363" spans="1:6" x14ac:dyDescent="0.25">
      <c r="A1363" t="s">
        <v>201</v>
      </c>
      <c r="B1363" t="s">
        <v>163</v>
      </c>
      <c r="C1363" s="1">
        <v>31703</v>
      </c>
      <c r="D1363">
        <v>41.6</v>
      </c>
      <c r="F1363">
        <v>0.19470000000000001</v>
      </c>
    </row>
    <row r="1364" spans="1:6" x14ac:dyDescent="0.25">
      <c r="A1364" t="s">
        <v>201</v>
      </c>
      <c r="B1364" t="s">
        <v>163</v>
      </c>
      <c r="C1364" s="1">
        <v>31717</v>
      </c>
      <c r="D1364">
        <v>38.9</v>
      </c>
      <c r="F1364">
        <v>0.21340000000000001</v>
      </c>
    </row>
    <row r="1365" spans="1:6" x14ac:dyDescent="0.25">
      <c r="A1365" t="s">
        <v>201</v>
      </c>
      <c r="B1365" t="s">
        <v>163</v>
      </c>
      <c r="C1365" s="1">
        <v>31731</v>
      </c>
      <c r="D1365">
        <v>43.3</v>
      </c>
      <c r="F1365">
        <v>0.254</v>
      </c>
    </row>
    <row r="1366" spans="1:6" x14ac:dyDescent="0.25">
      <c r="A1366" t="s">
        <v>201</v>
      </c>
      <c r="B1366" t="s">
        <v>163</v>
      </c>
      <c r="C1366" s="1">
        <v>31746</v>
      </c>
      <c r="D1366">
        <v>39.299999999999997</v>
      </c>
      <c r="F1366">
        <v>0.28499999999999998</v>
      </c>
    </row>
    <row r="1367" spans="1:6" x14ac:dyDescent="0.25">
      <c r="A1367" t="s">
        <v>201</v>
      </c>
      <c r="B1367" t="s">
        <v>163</v>
      </c>
      <c r="C1367" s="1">
        <v>31760</v>
      </c>
      <c r="D1367">
        <v>45.9</v>
      </c>
      <c r="F1367">
        <v>0.30719999999999997</v>
      </c>
    </row>
    <row r="1368" spans="1:6" x14ac:dyDescent="0.25">
      <c r="A1368" t="s">
        <v>201</v>
      </c>
      <c r="B1368" t="s">
        <v>163</v>
      </c>
      <c r="C1368" s="1">
        <v>31774</v>
      </c>
      <c r="D1368">
        <v>49.3</v>
      </c>
      <c r="F1368">
        <v>0.35089999999999999</v>
      </c>
    </row>
    <row r="1369" spans="1:6" x14ac:dyDescent="0.25">
      <c r="A1369" t="s">
        <v>201</v>
      </c>
      <c r="B1369" t="s">
        <v>163</v>
      </c>
      <c r="C1369" s="1">
        <v>31788</v>
      </c>
      <c r="D1369">
        <v>49.6</v>
      </c>
      <c r="F1369">
        <v>0.371</v>
      </c>
    </row>
    <row r="1370" spans="1:6" x14ac:dyDescent="0.25">
      <c r="A1370" t="s">
        <v>201</v>
      </c>
      <c r="B1370" t="s">
        <v>163</v>
      </c>
      <c r="C1370" s="1">
        <v>31802</v>
      </c>
      <c r="D1370">
        <v>48.1</v>
      </c>
      <c r="F1370">
        <v>0.37419999999999998</v>
      </c>
    </row>
    <row r="1371" spans="1:6" x14ac:dyDescent="0.25">
      <c r="A1371" t="s">
        <v>201</v>
      </c>
      <c r="B1371" t="s">
        <v>163</v>
      </c>
      <c r="C1371" s="1">
        <v>31816</v>
      </c>
      <c r="D1371">
        <v>45</v>
      </c>
      <c r="F1371">
        <v>0.36670000000000003</v>
      </c>
    </row>
    <row r="1372" spans="1:6" x14ac:dyDescent="0.25">
      <c r="A1372" t="s">
        <v>201</v>
      </c>
      <c r="B1372" t="s">
        <v>163</v>
      </c>
      <c r="C1372" s="1">
        <v>31830</v>
      </c>
      <c r="D1372">
        <v>43.8</v>
      </c>
      <c r="F1372">
        <v>0.3493</v>
      </c>
    </row>
    <row r="1373" spans="1:6" x14ac:dyDescent="0.25">
      <c r="A1373" t="s">
        <v>201</v>
      </c>
      <c r="B1373" t="s">
        <v>163</v>
      </c>
      <c r="C1373" s="1">
        <v>31844</v>
      </c>
      <c r="D1373">
        <v>41.5</v>
      </c>
      <c r="F1373">
        <v>0.2843</v>
      </c>
    </row>
    <row r="1374" spans="1:6" x14ac:dyDescent="0.25">
      <c r="A1374" t="s">
        <v>201</v>
      </c>
      <c r="B1374" t="s">
        <v>163</v>
      </c>
      <c r="C1374" s="1">
        <v>31858</v>
      </c>
      <c r="D1374">
        <v>28.7</v>
      </c>
      <c r="F1374">
        <v>0.22650000000000001</v>
      </c>
    </row>
    <row r="1375" spans="1:6" x14ac:dyDescent="0.25">
      <c r="A1375" t="s">
        <v>201</v>
      </c>
      <c r="B1375" t="s">
        <v>163</v>
      </c>
      <c r="C1375" s="1">
        <v>31872</v>
      </c>
      <c r="D1375">
        <v>26.1</v>
      </c>
      <c r="F1375">
        <v>0.19159999999999999</v>
      </c>
    </row>
    <row r="1376" spans="1:6" x14ac:dyDescent="0.25">
      <c r="A1376" t="s">
        <v>201</v>
      </c>
      <c r="B1376" t="s">
        <v>163</v>
      </c>
      <c r="C1376" s="1">
        <v>31886</v>
      </c>
      <c r="D1376">
        <v>21.3</v>
      </c>
      <c r="F1376">
        <v>0.13150000000000001</v>
      </c>
    </row>
    <row r="1377" spans="1:6" x14ac:dyDescent="0.25">
      <c r="A1377" t="s">
        <v>201</v>
      </c>
      <c r="B1377" t="s">
        <v>163</v>
      </c>
      <c r="C1377" s="1">
        <v>31900</v>
      </c>
      <c r="D1377">
        <v>14.5</v>
      </c>
      <c r="F1377">
        <v>8.2799999999999999E-2</v>
      </c>
    </row>
    <row r="1378" spans="1:6" x14ac:dyDescent="0.25">
      <c r="A1378" t="s">
        <v>201</v>
      </c>
      <c r="B1378" t="s">
        <v>163</v>
      </c>
      <c r="C1378" s="1">
        <v>31914</v>
      </c>
      <c r="D1378">
        <v>9.6999999999999993</v>
      </c>
      <c r="F1378">
        <v>8.2500000000000004E-2</v>
      </c>
    </row>
    <row r="1379" spans="1:6" x14ac:dyDescent="0.25">
      <c r="A1379" t="s">
        <v>201</v>
      </c>
      <c r="B1379" t="s">
        <v>163</v>
      </c>
      <c r="C1379" s="1">
        <v>31928</v>
      </c>
      <c r="D1379">
        <v>7.9</v>
      </c>
      <c r="F1379">
        <v>7.5999999999999998E-2</v>
      </c>
    </row>
    <row r="1380" spans="1:6" x14ac:dyDescent="0.25">
      <c r="A1380" t="s">
        <v>201</v>
      </c>
      <c r="B1380" t="s">
        <v>163</v>
      </c>
      <c r="C1380" s="1">
        <v>31942</v>
      </c>
      <c r="D1380">
        <v>4.8</v>
      </c>
      <c r="F1380">
        <v>4.1700000000000001E-2</v>
      </c>
    </row>
    <row r="1381" spans="1:6" x14ac:dyDescent="0.25">
      <c r="A1381" t="s">
        <v>201</v>
      </c>
      <c r="B1381" t="s">
        <v>163</v>
      </c>
      <c r="C1381" s="1">
        <v>31956</v>
      </c>
      <c r="D1381">
        <v>5</v>
      </c>
      <c r="F1381">
        <v>0.06</v>
      </c>
    </row>
    <row r="1382" spans="1:6" x14ac:dyDescent="0.25">
      <c r="A1382" t="s">
        <v>201</v>
      </c>
      <c r="B1382" t="s">
        <v>163</v>
      </c>
      <c r="C1382" s="1">
        <v>31970</v>
      </c>
      <c r="D1382">
        <v>4.9000000000000004</v>
      </c>
      <c r="F1382">
        <v>0.1225</v>
      </c>
    </row>
    <row r="1383" spans="1:6" x14ac:dyDescent="0.25">
      <c r="A1383" t="s">
        <v>201</v>
      </c>
      <c r="B1383" t="s">
        <v>163</v>
      </c>
      <c r="C1383" s="1">
        <v>31984</v>
      </c>
      <c r="D1383">
        <v>5.4</v>
      </c>
      <c r="F1383">
        <v>0.1482</v>
      </c>
    </row>
    <row r="1384" spans="1:6" x14ac:dyDescent="0.25">
      <c r="A1384" t="s">
        <v>201</v>
      </c>
      <c r="B1384" t="s">
        <v>163</v>
      </c>
      <c r="C1384" s="1">
        <v>31998</v>
      </c>
      <c r="D1384">
        <v>6.9</v>
      </c>
      <c r="F1384">
        <v>0.21740000000000001</v>
      </c>
    </row>
    <row r="1385" spans="1:6" x14ac:dyDescent="0.25">
      <c r="A1385" t="s">
        <v>201</v>
      </c>
      <c r="B1385" t="s">
        <v>163</v>
      </c>
      <c r="C1385" s="1">
        <v>32012</v>
      </c>
      <c r="D1385">
        <v>8.8000000000000007</v>
      </c>
      <c r="F1385">
        <v>0.125</v>
      </c>
    </row>
    <row r="1386" spans="1:6" x14ac:dyDescent="0.25">
      <c r="A1386" t="s">
        <v>201</v>
      </c>
      <c r="B1386" t="s">
        <v>163</v>
      </c>
      <c r="C1386" s="1">
        <v>32026</v>
      </c>
      <c r="D1386">
        <v>17.5</v>
      </c>
      <c r="F1386">
        <v>0.2</v>
      </c>
    </row>
    <row r="1387" spans="1:6" x14ac:dyDescent="0.25">
      <c r="A1387" t="s">
        <v>201</v>
      </c>
      <c r="B1387" t="s">
        <v>163</v>
      </c>
      <c r="C1387" s="1">
        <v>32040</v>
      </c>
      <c r="D1387">
        <v>30</v>
      </c>
      <c r="F1387">
        <v>0.18</v>
      </c>
    </row>
    <row r="1388" spans="1:6" x14ac:dyDescent="0.25">
      <c r="A1388" t="s">
        <v>201</v>
      </c>
      <c r="B1388" t="s">
        <v>163</v>
      </c>
      <c r="C1388" s="1">
        <v>32054</v>
      </c>
      <c r="D1388">
        <v>39.700000000000003</v>
      </c>
      <c r="F1388">
        <v>0.18890000000000001</v>
      </c>
    </row>
    <row r="1389" spans="1:6" x14ac:dyDescent="0.25">
      <c r="A1389" t="s">
        <v>201</v>
      </c>
      <c r="B1389" t="s">
        <v>163</v>
      </c>
      <c r="C1389" s="1">
        <v>32068</v>
      </c>
      <c r="D1389">
        <v>41.6</v>
      </c>
      <c r="F1389">
        <v>0.19470000000000001</v>
      </c>
    </row>
    <row r="1390" spans="1:6" x14ac:dyDescent="0.25">
      <c r="A1390" t="s">
        <v>201</v>
      </c>
      <c r="B1390" t="s">
        <v>163</v>
      </c>
      <c r="C1390" s="1">
        <v>32082</v>
      </c>
      <c r="D1390">
        <v>38.9</v>
      </c>
      <c r="F1390">
        <v>0.21340000000000001</v>
      </c>
    </row>
    <row r="1391" spans="1:6" x14ac:dyDescent="0.25">
      <c r="A1391" t="s">
        <v>201</v>
      </c>
      <c r="B1391" t="s">
        <v>163</v>
      </c>
      <c r="C1391" s="1">
        <v>32096</v>
      </c>
      <c r="D1391">
        <v>43.3</v>
      </c>
      <c r="F1391">
        <v>0.254</v>
      </c>
    </row>
    <row r="1392" spans="1:6" x14ac:dyDescent="0.25">
      <c r="A1392" t="s">
        <v>201</v>
      </c>
      <c r="B1392" t="s">
        <v>163</v>
      </c>
      <c r="C1392" s="1">
        <v>32111</v>
      </c>
      <c r="D1392">
        <v>39.299999999999997</v>
      </c>
      <c r="F1392">
        <v>0.28499999999999998</v>
      </c>
    </row>
    <row r="1393" spans="1:6" x14ac:dyDescent="0.25">
      <c r="A1393" t="s">
        <v>201</v>
      </c>
      <c r="B1393" t="s">
        <v>163</v>
      </c>
      <c r="C1393" s="1">
        <v>32125</v>
      </c>
      <c r="D1393">
        <v>45.9</v>
      </c>
      <c r="F1393">
        <v>0.30719999999999997</v>
      </c>
    </row>
    <row r="1394" spans="1:6" x14ac:dyDescent="0.25">
      <c r="A1394" t="s">
        <v>201</v>
      </c>
      <c r="B1394" t="s">
        <v>163</v>
      </c>
      <c r="C1394" s="1">
        <v>32139</v>
      </c>
      <c r="D1394">
        <v>49.3</v>
      </c>
      <c r="F1394">
        <v>0.35089999999999999</v>
      </c>
    </row>
    <row r="1395" spans="1:6" x14ac:dyDescent="0.25">
      <c r="A1395" t="s">
        <v>201</v>
      </c>
      <c r="B1395" t="s">
        <v>163</v>
      </c>
      <c r="C1395" s="1">
        <v>32153</v>
      </c>
      <c r="D1395">
        <v>49.6</v>
      </c>
      <c r="F1395">
        <v>0.371</v>
      </c>
    </row>
    <row r="1396" spans="1:6" x14ac:dyDescent="0.25">
      <c r="A1396" t="s">
        <v>201</v>
      </c>
      <c r="B1396" t="s">
        <v>163</v>
      </c>
      <c r="C1396" s="1">
        <v>32167</v>
      </c>
      <c r="D1396">
        <v>48.1</v>
      </c>
      <c r="F1396">
        <v>0.37419999999999998</v>
      </c>
    </row>
    <row r="1397" spans="1:6" x14ac:dyDescent="0.25">
      <c r="A1397" t="s">
        <v>201</v>
      </c>
      <c r="B1397" t="s">
        <v>163</v>
      </c>
      <c r="C1397" s="1">
        <v>32181</v>
      </c>
      <c r="D1397">
        <v>45</v>
      </c>
      <c r="F1397">
        <v>0.36670000000000003</v>
      </c>
    </row>
    <row r="1398" spans="1:6" x14ac:dyDescent="0.25">
      <c r="A1398" t="s">
        <v>201</v>
      </c>
      <c r="B1398" t="s">
        <v>163</v>
      </c>
      <c r="C1398" s="1">
        <v>32195</v>
      </c>
      <c r="D1398">
        <v>43.8</v>
      </c>
      <c r="F1398">
        <v>0.3493</v>
      </c>
    </row>
    <row r="1399" spans="1:6" x14ac:dyDescent="0.25">
      <c r="A1399" t="s">
        <v>201</v>
      </c>
      <c r="B1399" t="s">
        <v>163</v>
      </c>
      <c r="C1399" s="1">
        <v>32210</v>
      </c>
      <c r="D1399">
        <v>41.5</v>
      </c>
      <c r="F1399">
        <v>0.2843</v>
      </c>
    </row>
    <row r="1400" spans="1:6" x14ac:dyDescent="0.25">
      <c r="A1400" t="s">
        <v>201</v>
      </c>
      <c r="B1400" t="s">
        <v>163</v>
      </c>
      <c r="C1400" s="1">
        <v>32224</v>
      </c>
      <c r="D1400">
        <v>28.7</v>
      </c>
      <c r="F1400">
        <v>0.22650000000000001</v>
      </c>
    </row>
    <row r="1401" spans="1:6" x14ac:dyDescent="0.25">
      <c r="A1401" t="s">
        <v>201</v>
      </c>
      <c r="B1401" t="s">
        <v>163</v>
      </c>
      <c r="C1401" s="1">
        <v>32238</v>
      </c>
      <c r="D1401">
        <v>26.1</v>
      </c>
      <c r="F1401">
        <v>0.19159999999999999</v>
      </c>
    </row>
    <row r="1402" spans="1:6" x14ac:dyDescent="0.25">
      <c r="A1402" t="s">
        <v>201</v>
      </c>
      <c r="B1402" t="s">
        <v>163</v>
      </c>
      <c r="C1402" s="1">
        <v>32252</v>
      </c>
      <c r="D1402">
        <v>21.3</v>
      </c>
      <c r="F1402">
        <v>0.13150000000000001</v>
      </c>
    </row>
    <row r="1403" spans="1:6" x14ac:dyDescent="0.25">
      <c r="A1403" t="s">
        <v>201</v>
      </c>
      <c r="B1403" t="s">
        <v>163</v>
      </c>
      <c r="C1403" s="1">
        <v>32266</v>
      </c>
      <c r="D1403">
        <v>14.5</v>
      </c>
      <c r="F1403">
        <v>8.2799999999999999E-2</v>
      </c>
    </row>
    <row r="1404" spans="1:6" x14ac:dyDescent="0.25">
      <c r="A1404" t="s">
        <v>201</v>
      </c>
      <c r="B1404" t="s">
        <v>163</v>
      </c>
      <c r="C1404" s="1">
        <v>32280</v>
      </c>
      <c r="D1404">
        <v>9.6999999999999993</v>
      </c>
      <c r="F1404">
        <v>8.2500000000000004E-2</v>
      </c>
    </row>
    <row r="1405" spans="1:6" x14ac:dyDescent="0.25">
      <c r="A1405" t="s">
        <v>201</v>
      </c>
      <c r="B1405" t="s">
        <v>163</v>
      </c>
      <c r="C1405" s="1">
        <v>32294</v>
      </c>
      <c r="D1405">
        <v>7.9</v>
      </c>
      <c r="F1405">
        <v>7.5999999999999998E-2</v>
      </c>
    </row>
    <row r="1406" spans="1:6" x14ac:dyDescent="0.25">
      <c r="A1406" t="s">
        <v>201</v>
      </c>
      <c r="B1406" t="s">
        <v>163</v>
      </c>
      <c r="C1406" s="1">
        <v>32308</v>
      </c>
      <c r="D1406">
        <v>4.8</v>
      </c>
      <c r="F1406">
        <v>4.1700000000000001E-2</v>
      </c>
    </row>
    <row r="1407" spans="1:6" x14ac:dyDescent="0.25">
      <c r="A1407" t="s">
        <v>201</v>
      </c>
      <c r="B1407" t="s">
        <v>163</v>
      </c>
      <c r="C1407" s="1">
        <v>32322</v>
      </c>
      <c r="D1407">
        <v>5</v>
      </c>
      <c r="F1407">
        <v>0.06</v>
      </c>
    </row>
    <row r="1408" spans="1:6" x14ac:dyDescent="0.25">
      <c r="A1408" t="s">
        <v>201</v>
      </c>
      <c r="B1408" t="s">
        <v>163</v>
      </c>
      <c r="C1408" s="1">
        <v>32336</v>
      </c>
      <c r="D1408">
        <v>4.9000000000000004</v>
      </c>
      <c r="F1408">
        <v>0.1225</v>
      </c>
    </row>
    <row r="1409" spans="1:6" x14ac:dyDescent="0.25">
      <c r="A1409" t="s">
        <v>201</v>
      </c>
      <c r="B1409" t="s">
        <v>163</v>
      </c>
      <c r="C1409" s="1">
        <v>32350</v>
      </c>
      <c r="D1409">
        <v>5.4</v>
      </c>
      <c r="F1409">
        <v>0.1482</v>
      </c>
    </row>
    <row r="1410" spans="1:6" x14ac:dyDescent="0.25">
      <c r="A1410" t="s">
        <v>201</v>
      </c>
      <c r="B1410" t="s">
        <v>163</v>
      </c>
      <c r="C1410" s="1">
        <v>32364</v>
      </c>
      <c r="D1410">
        <v>6.9</v>
      </c>
      <c r="F1410">
        <v>0.21740000000000001</v>
      </c>
    </row>
    <row r="1411" spans="1:6" x14ac:dyDescent="0.25">
      <c r="A1411" t="s">
        <v>201</v>
      </c>
      <c r="B1411" t="s">
        <v>163</v>
      </c>
      <c r="C1411" s="1">
        <v>32378</v>
      </c>
      <c r="D1411">
        <v>8.8000000000000007</v>
      </c>
      <c r="F1411">
        <v>0.125</v>
      </c>
    </row>
    <row r="1412" spans="1:6" x14ac:dyDescent="0.25">
      <c r="A1412" t="s">
        <v>201</v>
      </c>
      <c r="B1412" t="s">
        <v>163</v>
      </c>
      <c r="C1412" s="1">
        <v>32392</v>
      </c>
      <c r="D1412">
        <v>17.5</v>
      </c>
      <c r="F1412">
        <v>0.2</v>
      </c>
    </row>
    <row r="1413" spans="1:6" x14ac:dyDescent="0.25">
      <c r="A1413" t="s">
        <v>201</v>
      </c>
      <c r="B1413" t="s">
        <v>163</v>
      </c>
      <c r="C1413" s="1">
        <v>32406</v>
      </c>
      <c r="D1413">
        <v>30</v>
      </c>
      <c r="F1413">
        <v>0.18</v>
      </c>
    </row>
    <row r="1414" spans="1:6" x14ac:dyDescent="0.25">
      <c r="A1414" t="s">
        <v>201</v>
      </c>
      <c r="B1414" t="s">
        <v>163</v>
      </c>
      <c r="C1414" s="1">
        <v>32420</v>
      </c>
      <c r="D1414">
        <v>39.700000000000003</v>
      </c>
      <c r="F1414">
        <v>0.18890000000000001</v>
      </c>
    </row>
    <row r="1415" spans="1:6" x14ac:dyDescent="0.25">
      <c r="A1415" t="s">
        <v>201</v>
      </c>
      <c r="B1415" t="s">
        <v>163</v>
      </c>
      <c r="C1415" s="1">
        <v>32434</v>
      </c>
      <c r="D1415">
        <v>41.6</v>
      </c>
      <c r="F1415">
        <v>0.19470000000000001</v>
      </c>
    </row>
    <row r="1416" spans="1:6" x14ac:dyDescent="0.25">
      <c r="A1416" t="s">
        <v>201</v>
      </c>
      <c r="B1416" t="s">
        <v>163</v>
      </c>
      <c r="C1416" s="1">
        <v>32448</v>
      </c>
      <c r="D1416">
        <v>38.9</v>
      </c>
      <c r="F1416">
        <v>0.21340000000000001</v>
      </c>
    </row>
    <row r="1417" spans="1:6" x14ac:dyDescent="0.25">
      <c r="A1417" t="s">
        <v>201</v>
      </c>
      <c r="B1417" t="s">
        <v>163</v>
      </c>
      <c r="C1417" s="1">
        <v>32462</v>
      </c>
      <c r="D1417">
        <v>43.3</v>
      </c>
      <c r="F1417">
        <v>0.254</v>
      </c>
    </row>
    <row r="1418" spans="1:6" x14ac:dyDescent="0.25">
      <c r="A1418" t="s">
        <v>201</v>
      </c>
      <c r="B1418" t="s">
        <v>163</v>
      </c>
      <c r="C1418" s="1">
        <v>32477</v>
      </c>
      <c r="D1418">
        <v>39.299999999999997</v>
      </c>
      <c r="F1418">
        <v>0.28499999999999998</v>
      </c>
    </row>
    <row r="1419" spans="1:6" x14ac:dyDescent="0.25">
      <c r="A1419" t="s">
        <v>201</v>
      </c>
      <c r="B1419" t="s">
        <v>163</v>
      </c>
      <c r="C1419" s="1">
        <v>32491</v>
      </c>
      <c r="D1419">
        <v>45.9</v>
      </c>
      <c r="F1419">
        <v>0.30719999999999997</v>
      </c>
    </row>
    <row r="1420" spans="1:6" x14ac:dyDescent="0.25">
      <c r="A1420" t="s">
        <v>201</v>
      </c>
      <c r="B1420" t="s">
        <v>163</v>
      </c>
      <c r="C1420" s="1">
        <v>32505</v>
      </c>
      <c r="D1420">
        <v>49.3</v>
      </c>
      <c r="F1420">
        <v>0.35089999999999999</v>
      </c>
    </row>
    <row r="1421" spans="1:6" x14ac:dyDescent="0.25">
      <c r="A1421" t="s">
        <v>201</v>
      </c>
      <c r="B1421" t="s">
        <v>163</v>
      </c>
      <c r="C1421" s="1">
        <v>32519</v>
      </c>
      <c r="D1421">
        <v>49.6</v>
      </c>
      <c r="F1421">
        <v>0.371</v>
      </c>
    </row>
    <row r="1422" spans="1:6" x14ac:dyDescent="0.25">
      <c r="A1422" t="s">
        <v>201</v>
      </c>
      <c r="B1422" t="s">
        <v>163</v>
      </c>
      <c r="C1422" s="1">
        <v>32533</v>
      </c>
      <c r="D1422">
        <v>48.1</v>
      </c>
      <c r="F1422">
        <v>0.37419999999999998</v>
      </c>
    </row>
    <row r="1423" spans="1:6" x14ac:dyDescent="0.25">
      <c r="A1423" t="s">
        <v>201</v>
      </c>
      <c r="B1423" t="s">
        <v>163</v>
      </c>
      <c r="C1423" s="1">
        <v>32547</v>
      </c>
      <c r="D1423">
        <v>45</v>
      </c>
      <c r="F1423">
        <v>0.36670000000000003</v>
      </c>
    </row>
    <row r="1424" spans="1:6" x14ac:dyDescent="0.25">
      <c r="A1424" t="s">
        <v>201</v>
      </c>
      <c r="B1424" t="s">
        <v>163</v>
      </c>
      <c r="C1424" s="1">
        <v>32561</v>
      </c>
      <c r="D1424">
        <v>43.8</v>
      </c>
      <c r="F1424">
        <v>0.3493</v>
      </c>
    </row>
    <row r="1425" spans="1:6" x14ac:dyDescent="0.25">
      <c r="A1425" t="s">
        <v>201</v>
      </c>
      <c r="B1425" t="s">
        <v>163</v>
      </c>
      <c r="C1425" s="1">
        <v>32575</v>
      </c>
      <c r="D1425">
        <v>41.5</v>
      </c>
      <c r="F1425">
        <v>0.2843</v>
      </c>
    </row>
    <row r="1426" spans="1:6" x14ac:dyDescent="0.25">
      <c r="A1426" t="s">
        <v>201</v>
      </c>
      <c r="B1426" t="s">
        <v>163</v>
      </c>
      <c r="C1426" s="1">
        <v>32589</v>
      </c>
      <c r="D1426">
        <v>28.7</v>
      </c>
      <c r="F1426">
        <v>0.22650000000000001</v>
      </c>
    </row>
    <row r="1427" spans="1:6" x14ac:dyDescent="0.25">
      <c r="A1427" t="s">
        <v>201</v>
      </c>
      <c r="B1427" t="s">
        <v>163</v>
      </c>
      <c r="C1427" s="1">
        <v>32603</v>
      </c>
      <c r="D1427">
        <v>26.1</v>
      </c>
      <c r="F1427">
        <v>0.19159999999999999</v>
      </c>
    </row>
    <row r="1428" spans="1:6" x14ac:dyDescent="0.25">
      <c r="A1428" t="s">
        <v>201</v>
      </c>
      <c r="B1428" t="s">
        <v>163</v>
      </c>
      <c r="C1428" s="1">
        <v>32617</v>
      </c>
      <c r="D1428">
        <v>21.3</v>
      </c>
      <c r="F1428">
        <v>0.13150000000000001</v>
      </c>
    </row>
    <row r="1429" spans="1:6" x14ac:dyDescent="0.25">
      <c r="A1429" t="s">
        <v>201</v>
      </c>
      <c r="B1429" t="s">
        <v>163</v>
      </c>
      <c r="C1429" s="1">
        <v>32631</v>
      </c>
      <c r="D1429">
        <v>14.5</v>
      </c>
      <c r="F1429">
        <v>8.2799999999999999E-2</v>
      </c>
    </row>
    <row r="1430" spans="1:6" x14ac:dyDescent="0.25">
      <c r="A1430" t="s">
        <v>201</v>
      </c>
      <c r="B1430" t="s">
        <v>163</v>
      </c>
      <c r="C1430" s="1">
        <v>32645</v>
      </c>
      <c r="D1430">
        <v>9.6999999999999993</v>
      </c>
      <c r="F1430">
        <v>8.2500000000000004E-2</v>
      </c>
    </row>
    <row r="1431" spans="1:6" x14ac:dyDescent="0.25">
      <c r="A1431" t="s">
        <v>201</v>
      </c>
      <c r="B1431" t="s">
        <v>163</v>
      </c>
      <c r="C1431" s="1">
        <v>32659</v>
      </c>
      <c r="D1431">
        <v>7.9</v>
      </c>
      <c r="F1431">
        <v>7.5999999999999998E-2</v>
      </c>
    </row>
    <row r="1432" spans="1:6" x14ac:dyDescent="0.25">
      <c r="A1432" t="s">
        <v>201</v>
      </c>
      <c r="B1432" t="s">
        <v>163</v>
      </c>
      <c r="C1432" s="1">
        <v>32673</v>
      </c>
      <c r="D1432">
        <v>4.8</v>
      </c>
      <c r="F1432">
        <v>4.1700000000000001E-2</v>
      </c>
    </row>
    <row r="1433" spans="1:6" x14ac:dyDescent="0.25">
      <c r="A1433" t="s">
        <v>201</v>
      </c>
      <c r="B1433" t="s">
        <v>163</v>
      </c>
      <c r="C1433" s="1">
        <v>32687</v>
      </c>
      <c r="D1433">
        <v>5</v>
      </c>
      <c r="F1433">
        <v>0.06</v>
      </c>
    </row>
    <row r="1434" spans="1:6" x14ac:dyDescent="0.25">
      <c r="A1434" t="s">
        <v>201</v>
      </c>
      <c r="B1434" t="s">
        <v>163</v>
      </c>
      <c r="C1434" s="1">
        <v>32701</v>
      </c>
      <c r="D1434">
        <v>4.9000000000000004</v>
      </c>
      <c r="F1434">
        <v>0.1225</v>
      </c>
    </row>
    <row r="1435" spans="1:6" x14ac:dyDescent="0.25">
      <c r="A1435" t="s">
        <v>201</v>
      </c>
      <c r="B1435" t="s">
        <v>163</v>
      </c>
      <c r="C1435" s="1">
        <v>32715</v>
      </c>
      <c r="D1435">
        <v>5.4</v>
      </c>
      <c r="F1435">
        <v>0.1482</v>
      </c>
    </row>
    <row r="1436" spans="1:6" x14ac:dyDescent="0.25">
      <c r="A1436" t="s">
        <v>201</v>
      </c>
      <c r="B1436" t="s">
        <v>163</v>
      </c>
      <c r="C1436" s="1">
        <v>32729</v>
      </c>
      <c r="D1436">
        <v>6.9</v>
      </c>
      <c r="F1436">
        <v>0.21740000000000001</v>
      </c>
    </row>
    <row r="1437" spans="1:6" x14ac:dyDescent="0.25">
      <c r="A1437" t="s">
        <v>201</v>
      </c>
      <c r="B1437" t="s">
        <v>163</v>
      </c>
      <c r="C1437" s="1">
        <v>32743</v>
      </c>
      <c r="D1437">
        <v>8.8000000000000007</v>
      </c>
      <c r="F1437">
        <v>0.125</v>
      </c>
    </row>
    <row r="1438" spans="1:6" x14ac:dyDescent="0.25">
      <c r="A1438" t="s">
        <v>201</v>
      </c>
      <c r="B1438" t="s">
        <v>163</v>
      </c>
      <c r="C1438" s="1">
        <v>32757</v>
      </c>
      <c r="D1438">
        <v>17.5</v>
      </c>
      <c r="F1438">
        <v>0.2</v>
      </c>
    </row>
    <row r="1439" spans="1:6" x14ac:dyDescent="0.25">
      <c r="A1439" t="s">
        <v>201</v>
      </c>
      <c r="B1439" t="s">
        <v>163</v>
      </c>
      <c r="C1439" s="1">
        <v>32771</v>
      </c>
      <c r="D1439">
        <v>30</v>
      </c>
      <c r="F1439">
        <v>0.18</v>
      </c>
    </row>
    <row r="1440" spans="1:6" x14ac:dyDescent="0.25">
      <c r="A1440" t="s">
        <v>201</v>
      </c>
      <c r="B1440" t="s">
        <v>163</v>
      </c>
      <c r="C1440" s="1">
        <v>32785</v>
      </c>
      <c r="D1440">
        <v>39.700000000000003</v>
      </c>
      <c r="F1440">
        <v>0.18890000000000001</v>
      </c>
    </row>
    <row r="1441" spans="1:6" x14ac:dyDescent="0.25">
      <c r="A1441" t="s">
        <v>201</v>
      </c>
      <c r="B1441" t="s">
        <v>163</v>
      </c>
      <c r="C1441" s="1">
        <v>32799</v>
      </c>
      <c r="D1441">
        <v>41.6</v>
      </c>
      <c r="F1441">
        <v>0.19470000000000001</v>
      </c>
    </row>
    <row r="1442" spans="1:6" x14ac:dyDescent="0.25">
      <c r="A1442" t="s">
        <v>201</v>
      </c>
      <c r="B1442" t="s">
        <v>163</v>
      </c>
      <c r="C1442" s="1">
        <v>32813</v>
      </c>
      <c r="D1442">
        <v>38.9</v>
      </c>
      <c r="F1442">
        <v>0.21340000000000001</v>
      </c>
    </row>
    <row r="1443" spans="1:6" x14ac:dyDescent="0.25">
      <c r="A1443" t="s">
        <v>201</v>
      </c>
      <c r="B1443" t="s">
        <v>163</v>
      </c>
      <c r="C1443" s="1">
        <v>32827</v>
      </c>
      <c r="D1443">
        <v>43.3</v>
      </c>
      <c r="F1443">
        <v>0.254</v>
      </c>
    </row>
    <row r="1444" spans="1:6" x14ac:dyDescent="0.25">
      <c r="A1444" t="s">
        <v>201</v>
      </c>
      <c r="B1444" t="s">
        <v>163</v>
      </c>
      <c r="C1444" s="1">
        <v>32842</v>
      </c>
      <c r="D1444">
        <v>39.299999999999997</v>
      </c>
      <c r="F1444">
        <v>0.28499999999999998</v>
      </c>
    </row>
    <row r="1445" spans="1:6" x14ac:dyDescent="0.25">
      <c r="A1445" t="s">
        <v>201</v>
      </c>
      <c r="B1445" t="s">
        <v>163</v>
      </c>
      <c r="C1445" s="1">
        <v>32856</v>
      </c>
      <c r="D1445">
        <v>45.9</v>
      </c>
      <c r="F1445">
        <v>0.30719999999999997</v>
      </c>
    </row>
    <row r="1446" spans="1:6" x14ac:dyDescent="0.25">
      <c r="A1446" t="s">
        <v>201</v>
      </c>
      <c r="B1446" t="s">
        <v>163</v>
      </c>
      <c r="C1446" s="1">
        <v>32870</v>
      </c>
      <c r="D1446">
        <v>49.3</v>
      </c>
      <c r="F1446">
        <v>0.35089999999999999</v>
      </c>
    </row>
    <row r="1447" spans="1:6" x14ac:dyDescent="0.25">
      <c r="A1447" t="s">
        <v>201</v>
      </c>
      <c r="B1447" t="s">
        <v>163</v>
      </c>
      <c r="C1447" s="1">
        <v>32884</v>
      </c>
      <c r="D1447">
        <v>49.6</v>
      </c>
      <c r="F1447">
        <v>0.371</v>
      </c>
    </row>
    <row r="1448" spans="1:6" x14ac:dyDescent="0.25">
      <c r="A1448" t="s">
        <v>201</v>
      </c>
      <c r="B1448" t="s">
        <v>163</v>
      </c>
      <c r="C1448" s="1">
        <v>32898</v>
      </c>
      <c r="D1448">
        <v>48.1</v>
      </c>
      <c r="F1448">
        <v>0.37419999999999998</v>
      </c>
    </row>
    <row r="1449" spans="1:6" x14ac:dyDescent="0.25">
      <c r="A1449" t="s">
        <v>201</v>
      </c>
      <c r="B1449" t="s">
        <v>163</v>
      </c>
      <c r="C1449" s="1">
        <v>32912</v>
      </c>
      <c r="D1449">
        <v>45</v>
      </c>
      <c r="F1449">
        <v>0.36670000000000003</v>
      </c>
    </row>
    <row r="1450" spans="1:6" x14ac:dyDescent="0.25">
      <c r="A1450" t="s">
        <v>201</v>
      </c>
      <c r="B1450" t="s">
        <v>163</v>
      </c>
      <c r="C1450" s="1">
        <v>32926</v>
      </c>
      <c r="D1450">
        <v>43.8</v>
      </c>
      <c r="F1450">
        <v>0.3493</v>
      </c>
    </row>
    <row r="1451" spans="1:6" x14ac:dyDescent="0.25">
      <c r="A1451" t="s">
        <v>201</v>
      </c>
      <c r="B1451" t="s">
        <v>163</v>
      </c>
      <c r="C1451" s="1">
        <v>32940</v>
      </c>
      <c r="D1451">
        <v>41.5</v>
      </c>
      <c r="F1451">
        <v>0.2843</v>
      </c>
    </row>
    <row r="1452" spans="1:6" x14ac:dyDescent="0.25">
      <c r="A1452" t="s">
        <v>201</v>
      </c>
      <c r="B1452" t="s">
        <v>163</v>
      </c>
      <c r="C1452" s="1">
        <v>32954</v>
      </c>
      <c r="D1452">
        <v>28.7</v>
      </c>
      <c r="F1452">
        <v>0.22650000000000001</v>
      </c>
    </row>
    <row r="1453" spans="1:6" x14ac:dyDescent="0.25">
      <c r="A1453" t="s">
        <v>201</v>
      </c>
      <c r="B1453" t="s">
        <v>163</v>
      </c>
      <c r="C1453" s="1">
        <v>32968</v>
      </c>
      <c r="D1453">
        <v>26.1</v>
      </c>
      <c r="F1453">
        <v>0.19159999999999999</v>
      </c>
    </row>
    <row r="1454" spans="1:6" x14ac:dyDescent="0.25">
      <c r="A1454" t="s">
        <v>201</v>
      </c>
      <c r="B1454" t="s">
        <v>163</v>
      </c>
      <c r="C1454" s="1">
        <v>32982</v>
      </c>
      <c r="D1454">
        <v>21.3</v>
      </c>
      <c r="F1454">
        <v>0.13150000000000001</v>
      </c>
    </row>
    <row r="1455" spans="1:6" x14ac:dyDescent="0.25">
      <c r="A1455" t="s">
        <v>201</v>
      </c>
      <c r="B1455" t="s">
        <v>163</v>
      </c>
      <c r="C1455" s="1">
        <v>32996</v>
      </c>
      <c r="D1455">
        <v>14.5</v>
      </c>
      <c r="F1455">
        <v>8.2799999999999999E-2</v>
      </c>
    </row>
    <row r="1456" spans="1:6" x14ac:dyDescent="0.25">
      <c r="A1456" t="s">
        <v>201</v>
      </c>
      <c r="B1456" t="s">
        <v>163</v>
      </c>
      <c r="C1456" s="1">
        <v>33010</v>
      </c>
      <c r="D1456">
        <v>9.6999999999999993</v>
      </c>
      <c r="F1456">
        <v>8.2500000000000004E-2</v>
      </c>
    </row>
    <row r="1457" spans="1:6" x14ac:dyDescent="0.25">
      <c r="A1457" t="s">
        <v>201</v>
      </c>
      <c r="B1457" t="s">
        <v>163</v>
      </c>
      <c r="C1457" s="1">
        <v>33024</v>
      </c>
      <c r="D1457">
        <v>7.9</v>
      </c>
      <c r="F1457">
        <v>7.5999999999999998E-2</v>
      </c>
    </row>
    <row r="1458" spans="1:6" x14ac:dyDescent="0.25">
      <c r="A1458" t="s">
        <v>202</v>
      </c>
      <c r="B1458" t="s">
        <v>164</v>
      </c>
      <c r="C1458" s="1">
        <v>29020</v>
      </c>
      <c r="D1458">
        <v>26.5</v>
      </c>
      <c r="F1458">
        <v>0.1208</v>
      </c>
    </row>
    <row r="1459" spans="1:6" x14ac:dyDescent="0.25">
      <c r="A1459" t="s">
        <v>202</v>
      </c>
      <c r="B1459" t="s">
        <v>164</v>
      </c>
      <c r="C1459" s="1">
        <v>29034</v>
      </c>
      <c r="D1459">
        <v>22.7</v>
      </c>
      <c r="F1459">
        <v>0.1278</v>
      </c>
    </row>
    <row r="1460" spans="1:6" x14ac:dyDescent="0.25">
      <c r="A1460" t="s">
        <v>202</v>
      </c>
      <c r="B1460" t="s">
        <v>164</v>
      </c>
      <c r="C1460" s="1">
        <v>29048</v>
      </c>
      <c r="D1460">
        <v>24.1</v>
      </c>
      <c r="F1460">
        <v>0.1079</v>
      </c>
    </row>
    <row r="1461" spans="1:6" x14ac:dyDescent="0.25">
      <c r="A1461" t="s">
        <v>202</v>
      </c>
      <c r="B1461" t="s">
        <v>164</v>
      </c>
      <c r="C1461" s="1">
        <v>29062</v>
      </c>
      <c r="D1461">
        <v>24.4</v>
      </c>
      <c r="F1461">
        <v>0.10249999999999999</v>
      </c>
    </row>
    <row r="1462" spans="1:6" x14ac:dyDescent="0.25">
      <c r="A1462" t="s">
        <v>202</v>
      </c>
      <c r="B1462" t="s">
        <v>164</v>
      </c>
      <c r="C1462" s="1">
        <v>29076</v>
      </c>
      <c r="D1462">
        <v>28</v>
      </c>
      <c r="F1462">
        <v>0.1071</v>
      </c>
    </row>
    <row r="1463" spans="1:6" x14ac:dyDescent="0.25">
      <c r="A1463" t="s">
        <v>202</v>
      </c>
      <c r="B1463" t="s">
        <v>164</v>
      </c>
      <c r="C1463" s="1">
        <v>29090</v>
      </c>
      <c r="D1463">
        <v>32.799999999999997</v>
      </c>
      <c r="F1463">
        <v>0.122</v>
      </c>
    </row>
    <row r="1464" spans="1:6" x14ac:dyDescent="0.25">
      <c r="A1464" t="s">
        <v>202</v>
      </c>
      <c r="B1464" t="s">
        <v>164</v>
      </c>
      <c r="C1464" s="1">
        <v>29104</v>
      </c>
      <c r="D1464">
        <v>39.1</v>
      </c>
      <c r="F1464">
        <v>0.1356</v>
      </c>
    </row>
    <row r="1465" spans="1:6" x14ac:dyDescent="0.25">
      <c r="A1465" t="s">
        <v>202</v>
      </c>
      <c r="B1465" t="s">
        <v>164</v>
      </c>
      <c r="C1465" s="1">
        <v>29118</v>
      </c>
      <c r="D1465">
        <v>52.2</v>
      </c>
      <c r="F1465">
        <v>0.1245</v>
      </c>
    </row>
    <row r="1466" spans="1:6" x14ac:dyDescent="0.25">
      <c r="A1466" t="s">
        <v>202</v>
      </c>
      <c r="B1466" t="s">
        <v>164</v>
      </c>
      <c r="C1466" s="1">
        <v>29132</v>
      </c>
      <c r="D1466">
        <v>53.8</v>
      </c>
      <c r="F1466">
        <v>0.10780000000000001</v>
      </c>
    </row>
    <row r="1467" spans="1:6" x14ac:dyDescent="0.25">
      <c r="A1467" t="s">
        <v>202</v>
      </c>
      <c r="B1467" t="s">
        <v>164</v>
      </c>
      <c r="C1467" s="1">
        <v>29146</v>
      </c>
      <c r="D1467">
        <v>57.7</v>
      </c>
      <c r="F1467">
        <v>0.13170000000000001</v>
      </c>
    </row>
    <row r="1468" spans="1:6" x14ac:dyDescent="0.25">
      <c r="A1468" t="s">
        <v>202</v>
      </c>
      <c r="B1468" t="s">
        <v>164</v>
      </c>
      <c r="C1468" s="1">
        <v>29160</v>
      </c>
      <c r="D1468">
        <v>60.5</v>
      </c>
      <c r="F1468">
        <v>0.1091</v>
      </c>
    </row>
    <row r="1469" spans="1:6" x14ac:dyDescent="0.25">
      <c r="A1469" t="s">
        <v>202</v>
      </c>
      <c r="B1469" t="s">
        <v>164</v>
      </c>
      <c r="C1469" s="1">
        <v>29174</v>
      </c>
      <c r="D1469">
        <v>63.2</v>
      </c>
      <c r="F1469">
        <v>0.20100000000000001</v>
      </c>
    </row>
    <row r="1470" spans="1:6" x14ac:dyDescent="0.25">
      <c r="A1470" t="s">
        <v>202</v>
      </c>
      <c r="B1470" t="s">
        <v>164</v>
      </c>
      <c r="C1470" s="1">
        <v>29189</v>
      </c>
      <c r="D1470">
        <v>63.5</v>
      </c>
      <c r="F1470">
        <v>0.13070000000000001</v>
      </c>
    </row>
    <row r="1471" spans="1:6" x14ac:dyDescent="0.25">
      <c r="A1471" t="s">
        <v>202</v>
      </c>
      <c r="B1471" t="s">
        <v>164</v>
      </c>
      <c r="C1471" s="1">
        <v>29203</v>
      </c>
      <c r="D1471">
        <v>72.400000000000006</v>
      </c>
      <c r="F1471">
        <v>0.16300000000000001</v>
      </c>
    </row>
    <row r="1472" spans="1:6" x14ac:dyDescent="0.25">
      <c r="A1472" t="s">
        <v>202</v>
      </c>
      <c r="B1472" t="s">
        <v>164</v>
      </c>
      <c r="C1472" s="1">
        <v>29217</v>
      </c>
      <c r="D1472">
        <v>77.2</v>
      </c>
      <c r="F1472">
        <v>0.16450000000000001</v>
      </c>
    </row>
    <row r="1473" spans="1:6" x14ac:dyDescent="0.25">
      <c r="A1473" t="s">
        <v>202</v>
      </c>
      <c r="B1473" t="s">
        <v>164</v>
      </c>
      <c r="C1473" s="1">
        <v>29231</v>
      </c>
      <c r="D1473">
        <v>63.4</v>
      </c>
      <c r="F1473">
        <v>0.14829999999999999</v>
      </c>
    </row>
    <row r="1474" spans="1:6" x14ac:dyDescent="0.25">
      <c r="A1474" t="s">
        <v>202</v>
      </c>
      <c r="B1474" t="s">
        <v>164</v>
      </c>
      <c r="C1474" s="1">
        <v>29245</v>
      </c>
      <c r="D1474">
        <v>55.4</v>
      </c>
      <c r="F1474">
        <v>0.13</v>
      </c>
    </row>
    <row r="1475" spans="1:6" x14ac:dyDescent="0.25">
      <c r="A1475" t="s">
        <v>202</v>
      </c>
      <c r="B1475" t="s">
        <v>164</v>
      </c>
      <c r="C1475" s="1">
        <v>29259</v>
      </c>
      <c r="D1475">
        <v>62.6</v>
      </c>
      <c r="F1475">
        <v>8.6300000000000002E-2</v>
      </c>
    </row>
    <row r="1476" spans="1:6" x14ac:dyDescent="0.25">
      <c r="A1476" t="s">
        <v>202</v>
      </c>
      <c r="B1476" t="s">
        <v>164</v>
      </c>
      <c r="C1476" s="1">
        <v>29273</v>
      </c>
      <c r="D1476">
        <v>60.6</v>
      </c>
      <c r="F1476">
        <v>9.2399999999999996E-2</v>
      </c>
    </row>
    <row r="1477" spans="1:6" x14ac:dyDescent="0.25">
      <c r="A1477" t="s">
        <v>202</v>
      </c>
      <c r="B1477" t="s">
        <v>164</v>
      </c>
      <c r="C1477" s="1">
        <v>29288</v>
      </c>
      <c r="D1477">
        <v>52.9</v>
      </c>
      <c r="F1477">
        <v>6.9900000000000004E-2</v>
      </c>
    </row>
    <row r="1478" spans="1:6" x14ac:dyDescent="0.25">
      <c r="A1478" t="s">
        <v>202</v>
      </c>
      <c r="B1478" t="s">
        <v>164</v>
      </c>
      <c r="C1478" s="1">
        <v>29302</v>
      </c>
      <c r="D1478">
        <v>46.6</v>
      </c>
      <c r="F1478">
        <v>0.13950000000000001</v>
      </c>
    </row>
    <row r="1479" spans="1:6" x14ac:dyDescent="0.25">
      <c r="A1479" t="s">
        <v>202</v>
      </c>
      <c r="B1479" t="s">
        <v>164</v>
      </c>
      <c r="C1479" s="1">
        <v>29316</v>
      </c>
      <c r="D1479">
        <v>46.7</v>
      </c>
      <c r="F1479">
        <v>0.1135</v>
      </c>
    </row>
    <row r="1480" spans="1:6" x14ac:dyDescent="0.25">
      <c r="A1480" t="s">
        <v>202</v>
      </c>
      <c r="B1480" t="s">
        <v>164</v>
      </c>
      <c r="C1480" s="1">
        <v>29330</v>
      </c>
      <c r="D1480">
        <v>41.9</v>
      </c>
      <c r="F1480">
        <v>9.3100000000000002E-2</v>
      </c>
    </row>
    <row r="1481" spans="1:6" x14ac:dyDescent="0.25">
      <c r="A1481" t="s">
        <v>202</v>
      </c>
      <c r="B1481" t="s">
        <v>164</v>
      </c>
      <c r="C1481" s="1">
        <v>29344</v>
      </c>
      <c r="D1481">
        <v>37</v>
      </c>
      <c r="F1481">
        <v>0.13239999999999999</v>
      </c>
    </row>
    <row r="1482" spans="1:6" x14ac:dyDescent="0.25">
      <c r="A1482" t="s">
        <v>202</v>
      </c>
      <c r="B1482" t="s">
        <v>164</v>
      </c>
      <c r="C1482" s="1">
        <v>29358</v>
      </c>
      <c r="D1482">
        <v>32.5</v>
      </c>
      <c r="F1482">
        <v>0.1231</v>
      </c>
    </row>
    <row r="1483" spans="1:6" x14ac:dyDescent="0.25">
      <c r="A1483" t="s">
        <v>202</v>
      </c>
      <c r="B1483" t="s">
        <v>164</v>
      </c>
      <c r="C1483" s="1">
        <v>29372</v>
      </c>
      <c r="D1483">
        <v>31.2</v>
      </c>
      <c r="F1483">
        <v>0.12180000000000001</v>
      </c>
    </row>
    <row r="1484" spans="1:6" x14ac:dyDescent="0.25">
      <c r="A1484" t="s">
        <v>202</v>
      </c>
      <c r="B1484" t="s">
        <v>164</v>
      </c>
      <c r="C1484" s="1">
        <v>29386</v>
      </c>
      <c r="D1484">
        <v>26.5</v>
      </c>
      <c r="F1484">
        <v>0.1208</v>
      </c>
    </row>
    <row r="1485" spans="1:6" x14ac:dyDescent="0.25">
      <c r="A1485" t="s">
        <v>202</v>
      </c>
      <c r="B1485" t="s">
        <v>164</v>
      </c>
      <c r="C1485" s="1">
        <v>29400</v>
      </c>
      <c r="D1485">
        <v>22.7</v>
      </c>
      <c r="F1485">
        <v>0.1278</v>
      </c>
    </row>
    <row r="1486" spans="1:6" x14ac:dyDescent="0.25">
      <c r="A1486" t="s">
        <v>202</v>
      </c>
      <c r="B1486" t="s">
        <v>164</v>
      </c>
      <c r="C1486" s="1">
        <v>29414</v>
      </c>
      <c r="D1486">
        <v>24.1</v>
      </c>
      <c r="F1486">
        <v>0.1079</v>
      </c>
    </row>
    <row r="1487" spans="1:6" x14ac:dyDescent="0.25">
      <c r="A1487" t="s">
        <v>202</v>
      </c>
      <c r="B1487" t="s">
        <v>164</v>
      </c>
      <c r="C1487" s="1">
        <v>29428</v>
      </c>
      <c r="D1487">
        <v>24.4</v>
      </c>
      <c r="F1487">
        <v>0.10249999999999999</v>
      </c>
    </row>
    <row r="1488" spans="1:6" x14ac:dyDescent="0.25">
      <c r="A1488" t="s">
        <v>202</v>
      </c>
      <c r="B1488" t="s">
        <v>164</v>
      </c>
      <c r="C1488" s="1">
        <v>29442</v>
      </c>
      <c r="D1488">
        <v>28</v>
      </c>
      <c r="F1488">
        <v>0.1071</v>
      </c>
    </row>
    <row r="1489" spans="1:6" x14ac:dyDescent="0.25">
      <c r="A1489" t="s">
        <v>202</v>
      </c>
      <c r="B1489" t="s">
        <v>164</v>
      </c>
      <c r="C1489" s="1">
        <v>29456</v>
      </c>
      <c r="D1489">
        <v>32.799999999999997</v>
      </c>
      <c r="F1489">
        <v>0.122</v>
      </c>
    </row>
    <row r="1490" spans="1:6" x14ac:dyDescent="0.25">
      <c r="A1490" t="s">
        <v>202</v>
      </c>
      <c r="B1490" t="s">
        <v>164</v>
      </c>
      <c r="C1490" s="1">
        <v>29470</v>
      </c>
      <c r="D1490">
        <v>39.1</v>
      </c>
      <c r="F1490">
        <v>0.1356</v>
      </c>
    </row>
    <row r="1491" spans="1:6" x14ac:dyDescent="0.25">
      <c r="A1491" t="s">
        <v>202</v>
      </c>
      <c r="B1491" t="s">
        <v>164</v>
      </c>
      <c r="C1491" s="1">
        <v>29484</v>
      </c>
      <c r="D1491">
        <v>52.2</v>
      </c>
      <c r="F1491">
        <v>0.1245</v>
      </c>
    </row>
    <row r="1492" spans="1:6" x14ac:dyDescent="0.25">
      <c r="A1492" t="s">
        <v>202</v>
      </c>
      <c r="B1492" t="s">
        <v>164</v>
      </c>
      <c r="C1492" s="1">
        <v>29498</v>
      </c>
      <c r="D1492">
        <v>53.8</v>
      </c>
      <c r="F1492">
        <v>0.10780000000000001</v>
      </c>
    </row>
    <row r="1493" spans="1:6" x14ac:dyDescent="0.25">
      <c r="A1493" t="s">
        <v>202</v>
      </c>
      <c r="B1493" t="s">
        <v>164</v>
      </c>
      <c r="C1493" s="1">
        <v>29512</v>
      </c>
      <c r="D1493">
        <v>57.7</v>
      </c>
      <c r="F1493">
        <v>0.13170000000000001</v>
      </c>
    </row>
    <row r="1494" spans="1:6" x14ac:dyDescent="0.25">
      <c r="A1494" t="s">
        <v>202</v>
      </c>
      <c r="B1494" t="s">
        <v>164</v>
      </c>
      <c r="C1494" s="1">
        <v>29526</v>
      </c>
      <c r="D1494">
        <v>60.5</v>
      </c>
      <c r="F1494">
        <v>0.1091</v>
      </c>
    </row>
    <row r="1495" spans="1:6" x14ac:dyDescent="0.25">
      <c r="A1495" t="s">
        <v>202</v>
      </c>
      <c r="B1495" t="s">
        <v>164</v>
      </c>
      <c r="C1495" s="1">
        <v>29540</v>
      </c>
      <c r="D1495">
        <v>63.2</v>
      </c>
      <c r="F1495">
        <v>0.20100000000000001</v>
      </c>
    </row>
    <row r="1496" spans="1:6" x14ac:dyDescent="0.25">
      <c r="A1496" t="s">
        <v>202</v>
      </c>
      <c r="B1496" t="s">
        <v>164</v>
      </c>
      <c r="C1496" s="1">
        <v>29555</v>
      </c>
      <c r="D1496">
        <v>63.5</v>
      </c>
      <c r="F1496">
        <v>0.13070000000000001</v>
      </c>
    </row>
    <row r="1497" spans="1:6" x14ac:dyDescent="0.25">
      <c r="A1497" t="s">
        <v>202</v>
      </c>
      <c r="B1497" t="s">
        <v>164</v>
      </c>
      <c r="C1497" s="1">
        <v>29569</v>
      </c>
      <c r="D1497">
        <v>72.400000000000006</v>
      </c>
      <c r="F1497">
        <v>0.16300000000000001</v>
      </c>
    </row>
    <row r="1498" spans="1:6" x14ac:dyDescent="0.25">
      <c r="A1498" t="s">
        <v>202</v>
      </c>
      <c r="B1498" t="s">
        <v>164</v>
      </c>
      <c r="C1498" s="1">
        <v>29583</v>
      </c>
      <c r="D1498">
        <v>77.2</v>
      </c>
      <c r="F1498">
        <v>0.16450000000000001</v>
      </c>
    </row>
    <row r="1499" spans="1:6" x14ac:dyDescent="0.25">
      <c r="A1499" t="s">
        <v>202</v>
      </c>
      <c r="B1499" t="s">
        <v>164</v>
      </c>
      <c r="C1499" s="1">
        <v>29597</v>
      </c>
      <c r="D1499">
        <v>63.4</v>
      </c>
      <c r="F1499">
        <v>0.14829999999999999</v>
      </c>
    </row>
    <row r="1500" spans="1:6" x14ac:dyDescent="0.25">
      <c r="A1500" t="s">
        <v>202</v>
      </c>
      <c r="B1500" t="s">
        <v>164</v>
      </c>
      <c r="C1500" s="1">
        <v>29611</v>
      </c>
      <c r="D1500">
        <v>55.4</v>
      </c>
      <c r="F1500">
        <v>0.13</v>
      </c>
    </row>
    <row r="1501" spans="1:6" x14ac:dyDescent="0.25">
      <c r="A1501" t="s">
        <v>202</v>
      </c>
      <c r="B1501" t="s">
        <v>164</v>
      </c>
      <c r="C1501" s="1">
        <v>29625</v>
      </c>
      <c r="D1501">
        <v>62.6</v>
      </c>
      <c r="F1501">
        <v>8.6300000000000002E-2</v>
      </c>
    </row>
    <row r="1502" spans="1:6" x14ac:dyDescent="0.25">
      <c r="A1502" t="s">
        <v>202</v>
      </c>
      <c r="B1502" t="s">
        <v>164</v>
      </c>
      <c r="C1502" s="1">
        <v>29639</v>
      </c>
      <c r="D1502">
        <v>60.6</v>
      </c>
      <c r="F1502">
        <v>9.2399999999999996E-2</v>
      </c>
    </row>
    <row r="1503" spans="1:6" x14ac:dyDescent="0.25">
      <c r="A1503" t="s">
        <v>202</v>
      </c>
      <c r="B1503" t="s">
        <v>164</v>
      </c>
      <c r="C1503" s="1">
        <v>29653</v>
      </c>
      <c r="D1503">
        <v>52.9</v>
      </c>
      <c r="F1503">
        <v>6.9900000000000004E-2</v>
      </c>
    </row>
    <row r="1504" spans="1:6" x14ac:dyDescent="0.25">
      <c r="A1504" t="s">
        <v>202</v>
      </c>
      <c r="B1504" t="s">
        <v>164</v>
      </c>
      <c r="C1504" s="1">
        <v>29667</v>
      </c>
      <c r="D1504">
        <v>46.6</v>
      </c>
      <c r="F1504">
        <v>0.13950000000000001</v>
      </c>
    </row>
    <row r="1505" spans="1:6" x14ac:dyDescent="0.25">
      <c r="A1505" t="s">
        <v>202</v>
      </c>
      <c r="B1505" t="s">
        <v>164</v>
      </c>
      <c r="C1505" s="1">
        <v>29681</v>
      </c>
      <c r="D1505">
        <v>46.7</v>
      </c>
      <c r="F1505">
        <v>0.1135</v>
      </c>
    </row>
    <row r="1506" spans="1:6" x14ac:dyDescent="0.25">
      <c r="A1506" t="s">
        <v>202</v>
      </c>
      <c r="B1506" t="s">
        <v>164</v>
      </c>
      <c r="C1506" s="1">
        <v>29695</v>
      </c>
      <c r="D1506">
        <v>41.9</v>
      </c>
      <c r="F1506">
        <v>9.3100000000000002E-2</v>
      </c>
    </row>
    <row r="1507" spans="1:6" x14ac:dyDescent="0.25">
      <c r="A1507" t="s">
        <v>202</v>
      </c>
      <c r="B1507" t="s">
        <v>164</v>
      </c>
      <c r="C1507" s="1">
        <v>29709</v>
      </c>
      <c r="D1507">
        <v>37</v>
      </c>
      <c r="F1507">
        <v>0.13239999999999999</v>
      </c>
    </row>
    <row r="1508" spans="1:6" x14ac:dyDescent="0.25">
      <c r="A1508" t="s">
        <v>202</v>
      </c>
      <c r="B1508" t="s">
        <v>164</v>
      </c>
      <c r="C1508" s="1">
        <v>29723</v>
      </c>
      <c r="D1508">
        <v>32.5</v>
      </c>
      <c r="F1508">
        <v>0.1231</v>
      </c>
    </row>
    <row r="1509" spans="1:6" x14ac:dyDescent="0.25">
      <c r="A1509" t="s">
        <v>202</v>
      </c>
      <c r="B1509" t="s">
        <v>164</v>
      </c>
      <c r="C1509" s="1">
        <v>29737</v>
      </c>
      <c r="D1509">
        <v>31.2</v>
      </c>
      <c r="F1509">
        <v>0.12180000000000001</v>
      </c>
    </row>
    <row r="1510" spans="1:6" x14ac:dyDescent="0.25">
      <c r="A1510" t="s">
        <v>202</v>
      </c>
      <c r="B1510" t="s">
        <v>164</v>
      </c>
      <c r="C1510" s="1">
        <v>29751</v>
      </c>
      <c r="D1510">
        <v>26.5</v>
      </c>
      <c r="F1510">
        <v>0.1208</v>
      </c>
    </row>
    <row r="1511" spans="1:6" x14ac:dyDescent="0.25">
      <c r="A1511" t="s">
        <v>202</v>
      </c>
      <c r="B1511" t="s">
        <v>164</v>
      </c>
      <c r="C1511" s="1">
        <v>29765</v>
      </c>
      <c r="D1511">
        <v>22.7</v>
      </c>
      <c r="F1511">
        <v>0.1278</v>
      </c>
    </row>
    <row r="1512" spans="1:6" x14ac:dyDescent="0.25">
      <c r="A1512" t="s">
        <v>202</v>
      </c>
      <c r="B1512" t="s">
        <v>164</v>
      </c>
      <c r="C1512" s="1">
        <v>29779</v>
      </c>
      <c r="D1512">
        <v>24.1</v>
      </c>
      <c r="F1512">
        <v>0.1079</v>
      </c>
    </row>
    <row r="1513" spans="1:6" x14ac:dyDescent="0.25">
      <c r="A1513" t="s">
        <v>202</v>
      </c>
      <c r="B1513" t="s">
        <v>164</v>
      </c>
      <c r="C1513" s="1">
        <v>29793</v>
      </c>
      <c r="D1513">
        <v>24.4</v>
      </c>
      <c r="F1513">
        <v>0.10249999999999999</v>
      </c>
    </row>
    <row r="1514" spans="1:6" x14ac:dyDescent="0.25">
      <c r="A1514" t="s">
        <v>202</v>
      </c>
      <c r="B1514" t="s">
        <v>164</v>
      </c>
      <c r="C1514" s="1">
        <v>29807</v>
      </c>
      <c r="D1514">
        <v>28</v>
      </c>
      <c r="F1514">
        <v>0.1071</v>
      </c>
    </row>
    <row r="1515" spans="1:6" x14ac:dyDescent="0.25">
      <c r="A1515" t="s">
        <v>202</v>
      </c>
      <c r="B1515" t="s">
        <v>164</v>
      </c>
      <c r="C1515" s="1">
        <v>29821</v>
      </c>
      <c r="D1515">
        <v>32.799999999999997</v>
      </c>
      <c r="F1515">
        <v>0.122</v>
      </c>
    </row>
    <row r="1516" spans="1:6" x14ac:dyDescent="0.25">
      <c r="A1516" t="s">
        <v>202</v>
      </c>
      <c r="B1516" t="s">
        <v>164</v>
      </c>
      <c r="C1516" s="1">
        <v>29835</v>
      </c>
      <c r="D1516">
        <v>39.1</v>
      </c>
      <c r="F1516">
        <v>0.1356</v>
      </c>
    </row>
    <row r="1517" spans="1:6" x14ac:dyDescent="0.25">
      <c r="A1517" t="s">
        <v>202</v>
      </c>
      <c r="B1517" t="s">
        <v>164</v>
      </c>
      <c r="C1517" s="1">
        <v>29849</v>
      </c>
      <c r="D1517">
        <v>52.2</v>
      </c>
      <c r="F1517">
        <v>0.1245</v>
      </c>
    </row>
    <row r="1518" spans="1:6" x14ac:dyDescent="0.25">
      <c r="A1518" t="s">
        <v>202</v>
      </c>
      <c r="B1518" t="s">
        <v>164</v>
      </c>
      <c r="C1518" s="1">
        <v>29863</v>
      </c>
      <c r="D1518">
        <v>53.8</v>
      </c>
      <c r="F1518">
        <v>0.10780000000000001</v>
      </c>
    </row>
    <row r="1519" spans="1:6" x14ac:dyDescent="0.25">
      <c r="A1519" t="s">
        <v>202</v>
      </c>
      <c r="B1519" t="s">
        <v>164</v>
      </c>
      <c r="C1519" s="1">
        <v>29877</v>
      </c>
      <c r="D1519">
        <v>57.7</v>
      </c>
      <c r="F1519">
        <v>0.13170000000000001</v>
      </c>
    </row>
    <row r="1520" spans="1:6" x14ac:dyDescent="0.25">
      <c r="A1520" t="s">
        <v>202</v>
      </c>
      <c r="B1520" t="s">
        <v>164</v>
      </c>
      <c r="C1520" s="1">
        <v>29891</v>
      </c>
      <c r="D1520">
        <v>60.5</v>
      </c>
      <c r="F1520">
        <v>0.1091</v>
      </c>
    </row>
    <row r="1521" spans="1:6" x14ac:dyDescent="0.25">
      <c r="A1521" t="s">
        <v>202</v>
      </c>
      <c r="B1521" t="s">
        <v>164</v>
      </c>
      <c r="C1521" s="1">
        <v>29905</v>
      </c>
      <c r="D1521">
        <v>63.2</v>
      </c>
      <c r="F1521">
        <v>0.20100000000000001</v>
      </c>
    </row>
    <row r="1522" spans="1:6" x14ac:dyDescent="0.25">
      <c r="A1522" t="s">
        <v>202</v>
      </c>
      <c r="B1522" t="s">
        <v>164</v>
      </c>
      <c r="C1522" s="1">
        <v>29920</v>
      </c>
      <c r="D1522">
        <v>63.5</v>
      </c>
      <c r="F1522">
        <v>0.13070000000000001</v>
      </c>
    </row>
    <row r="1523" spans="1:6" x14ac:dyDescent="0.25">
      <c r="A1523" t="s">
        <v>202</v>
      </c>
      <c r="B1523" t="s">
        <v>164</v>
      </c>
      <c r="C1523" s="1">
        <v>29934</v>
      </c>
      <c r="D1523">
        <v>72.400000000000006</v>
      </c>
      <c r="F1523">
        <v>0.16300000000000001</v>
      </c>
    </row>
    <row r="1524" spans="1:6" x14ac:dyDescent="0.25">
      <c r="A1524" t="s">
        <v>202</v>
      </c>
      <c r="B1524" t="s">
        <v>164</v>
      </c>
      <c r="C1524" s="1">
        <v>29948</v>
      </c>
      <c r="D1524">
        <v>77.2</v>
      </c>
      <c r="F1524">
        <v>0.16450000000000001</v>
      </c>
    </row>
    <row r="1525" spans="1:6" x14ac:dyDescent="0.25">
      <c r="A1525" t="s">
        <v>202</v>
      </c>
      <c r="B1525" t="s">
        <v>164</v>
      </c>
      <c r="C1525" s="1">
        <v>29962</v>
      </c>
      <c r="D1525">
        <v>63.4</v>
      </c>
      <c r="F1525">
        <v>0.14829999999999999</v>
      </c>
    </row>
    <row r="1526" spans="1:6" x14ac:dyDescent="0.25">
      <c r="A1526" t="s">
        <v>202</v>
      </c>
      <c r="B1526" t="s">
        <v>164</v>
      </c>
      <c r="C1526" s="1">
        <v>29976</v>
      </c>
      <c r="D1526">
        <v>55.4</v>
      </c>
      <c r="F1526">
        <v>0.13</v>
      </c>
    </row>
    <row r="1527" spans="1:6" x14ac:dyDescent="0.25">
      <c r="A1527" t="s">
        <v>202</v>
      </c>
      <c r="B1527" t="s">
        <v>164</v>
      </c>
      <c r="C1527" s="1">
        <v>29990</v>
      </c>
      <c r="D1527">
        <v>62.6</v>
      </c>
      <c r="F1527">
        <v>8.6300000000000002E-2</v>
      </c>
    </row>
    <row r="1528" spans="1:6" x14ac:dyDescent="0.25">
      <c r="A1528" t="s">
        <v>202</v>
      </c>
      <c r="B1528" t="s">
        <v>164</v>
      </c>
      <c r="C1528" s="1">
        <v>30004</v>
      </c>
      <c r="D1528">
        <v>60.6</v>
      </c>
      <c r="F1528">
        <v>9.2399999999999996E-2</v>
      </c>
    </row>
    <row r="1529" spans="1:6" x14ac:dyDescent="0.25">
      <c r="A1529" t="s">
        <v>202</v>
      </c>
      <c r="B1529" t="s">
        <v>164</v>
      </c>
      <c r="C1529" s="1">
        <v>30018</v>
      </c>
      <c r="D1529">
        <v>52.9</v>
      </c>
      <c r="F1529">
        <v>6.9900000000000004E-2</v>
      </c>
    </row>
    <row r="1530" spans="1:6" x14ac:dyDescent="0.25">
      <c r="A1530" t="s">
        <v>202</v>
      </c>
      <c r="B1530" t="s">
        <v>164</v>
      </c>
      <c r="C1530" s="1">
        <v>30032</v>
      </c>
      <c r="D1530">
        <v>46.6</v>
      </c>
      <c r="F1530">
        <v>0.13950000000000001</v>
      </c>
    </row>
    <row r="1531" spans="1:6" x14ac:dyDescent="0.25">
      <c r="A1531" t="s">
        <v>202</v>
      </c>
      <c r="B1531" t="s">
        <v>164</v>
      </c>
      <c r="C1531" s="1">
        <v>30046</v>
      </c>
      <c r="D1531">
        <v>46.7</v>
      </c>
      <c r="F1531">
        <v>0.1135</v>
      </c>
    </row>
    <row r="1532" spans="1:6" x14ac:dyDescent="0.25">
      <c r="A1532" t="s">
        <v>202</v>
      </c>
      <c r="B1532" t="s">
        <v>164</v>
      </c>
      <c r="C1532" s="1">
        <v>30060</v>
      </c>
      <c r="D1532">
        <v>41.9</v>
      </c>
      <c r="F1532">
        <v>9.3100000000000002E-2</v>
      </c>
    </row>
    <row r="1533" spans="1:6" x14ac:dyDescent="0.25">
      <c r="A1533" t="s">
        <v>202</v>
      </c>
      <c r="B1533" t="s">
        <v>164</v>
      </c>
      <c r="C1533" s="1">
        <v>30074</v>
      </c>
      <c r="D1533">
        <v>37</v>
      </c>
      <c r="F1533">
        <v>0.13239999999999999</v>
      </c>
    </row>
    <row r="1534" spans="1:6" x14ac:dyDescent="0.25">
      <c r="A1534" t="s">
        <v>202</v>
      </c>
      <c r="B1534" t="s">
        <v>164</v>
      </c>
      <c r="C1534" s="1">
        <v>30088</v>
      </c>
      <c r="D1534">
        <v>32.5</v>
      </c>
      <c r="F1534">
        <v>0.1231</v>
      </c>
    </row>
    <row r="1535" spans="1:6" x14ac:dyDescent="0.25">
      <c r="A1535" t="s">
        <v>202</v>
      </c>
      <c r="B1535" t="s">
        <v>164</v>
      </c>
      <c r="C1535" s="1">
        <v>30102</v>
      </c>
      <c r="D1535">
        <v>31.2</v>
      </c>
      <c r="F1535">
        <v>0.12180000000000001</v>
      </c>
    </row>
    <row r="1536" spans="1:6" x14ac:dyDescent="0.25">
      <c r="A1536" t="s">
        <v>202</v>
      </c>
      <c r="B1536" t="s">
        <v>164</v>
      </c>
      <c r="C1536" s="1">
        <v>30116</v>
      </c>
      <c r="D1536">
        <v>26.5</v>
      </c>
      <c r="F1536">
        <v>0.1208</v>
      </c>
    </row>
    <row r="1537" spans="1:6" x14ac:dyDescent="0.25">
      <c r="A1537" t="s">
        <v>202</v>
      </c>
      <c r="B1537" t="s">
        <v>164</v>
      </c>
      <c r="C1537" s="1">
        <v>30130</v>
      </c>
      <c r="D1537">
        <v>22.7</v>
      </c>
      <c r="F1537">
        <v>0.1278</v>
      </c>
    </row>
    <row r="1538" spans="1:6" x14ac:dyDescent="0.25">
      <c r="A1538" t="s">
        <v>202</v>
      </c>
      <c r="B1538" t="s">
        <v>164</v>
      </c>
      <c r="C1538" s="1">
        <v>30144</v>
      </c>
      <c r="D1538">
        <v>24.1</v>
      </c>
      <c r="F1538">
        <v>0.1079</v>
      </c>
    </row>
    <row r="1539" spans="1:6" x14ac:dyDescent="0.25">
      <c r="A1539" t="s">
        <v>202</v>
      </c>
      <c r="B1539" t="s">
        <v>164</v>
      </c>
      <c r="C1539" s="1">
        <v>30158</v>
      </c>
      <c r="D1539">
        <v>24.4</v>
      </c>
      <c r="F1539">
        <v>0.10249999999999999</v>
      </c>
    </row>
    <row r="1540" spans="1:6" x14ac:dyDescent="0.25">
      <c r="A1540" t="s">
        <v>202</v>
      </c>
      <c r="B1540" t="s">
        <v>164</v>
      </c>
      <c r="C1540" s="1">
        <v>30172</v>
      </c>
      <c r="D1540">
        <v>28</v>
      </c>
      <c r="F1540">
        <v>0.1071</v>
      </c>
    </row>
    <row r="1541" spans="1:6" x14ac:dyDescent="0.25">
      <c r="A1541" t="s">
        <v>202</v>
      </c>
      <c r="B1541" t="s">
        <v>164</v>
      </c>
      <c r="C1541" s="1">
        <v>30186</v>
      </c>
      <c r="D1541">
        <v>32.799999999999997</v>
      </c>
      <c r="F1541">
        <v>0.122</v>
      </c>
    </row>
    <row r="1542" spans="1:6" x14ac:dyDescent="0.25">
      <c r="A1542" t="s">
        <v>202</v>
      </c>
      <c r="B1542" t="s">
        <v>164</v>
      </c>
      <c r="C1542" s="1">
        <v>30200</v>
      </c>
      <c r="D1542">
        <v>39.1</v>
      </c>
      <c r="F1542">
        <v>0.1356</v>
      </c>
    </row>
    <row r="1543" spans="1:6" x14ac:dyDescent="0.25">
      <c r="A1543" t="s">
        <v>202</v>
      </c>
      <c r="B1543" t="s">
        <v>164</v>
      </c>
      <c r="C1543" s="1">
        <v>30214</v>
      </c>
      <c r="D1543">
        <v>52.2</v>
      </c>
      <c r="F1543">
        <v>0.1245</v>
      </c>
    </row>
    <row r="1544" spans="1:6" x14ac:dyDescent="0.25">
      <c r="A1544" t="s">
        <v>202</v>
      </c>
      <c r="B1544" t="s">
        <v>164</v>
      </c>
      <c r="C1544" s="1">
        <v>30228</v>
      </c>
      <c r="D1544">
        <v>53.8</v>
      </c>
      <c r="F1544">
        <v>0.10780000000000001</v>
      </c>
    </row>
    <row r="1545" spans="1:6" x14ac:dyDescent="0.25">
      <c r="A1545" t="s">
        <v>202</v>
      </c>
      <c r="B1545" t="s">
        <v>164</v>
      </c>
      <c r="C1545" s="1">
        <v>30242</v>
      </c>
      <c r="D1545">
        <v>57.7</v>
      </c>
      <c r="F1545">
        <v>0.13170000000000001</v>
      </c>
    </row>
    <row r="1546" spans="1:6" x14ac:dyDescent="0.25">
      <c r="A1546" t="s">
        <v>202</v>
      </c>
      <c r="B1546" t="s">
        <v>164</v>
      </c>
      <c r="C1546" s="1">
        <v>30256</v>
      </c>
      <c r="D1546">
        <v>60.5</v>
      </c>
      <c r="F1546">
        <v>0.1091</v>
      </c>
    </row>
    <row r="1547" spans="1:6" x14ac:dyDescent="0.25">
      <c r="A1547" t="s">
        <v>202</v>
      </c>
      <c r="B1547" t="s">
        <v>164</v>
      </c>
      <c r="C1547" s="1">
        <v>30270</v>
      </c>
      <c r="D1547">
        <v>63.2</v>
      </c>
      <c r="F1547">
        <v>0.20100000000000001</v>
      </c>
    </row>
    <row r="1548" spans="1:6" x14ac:dyDescent="0.25">
      <c r="A1548" t="s">
        <v>202</v>
      </c>
      <c r="B1548" t="s">
        <v>164</v>
      </c>
      <c r="C1548" s="1">
        <v>30285</v>
      </c>
      <c r="D1548">
        <v>63.5</v>
      </c>
      <c r="F1548">
        <v>0.13070000000000001</v>
      </c>
    </row>
    <row r="1549" spans="1:6" x14ac:dyDescent="0.25">
      <c r="A1549" t="s">
        <v>202</v>
      </c>
      <c r="B1549" t="s">
        <v>164</v>
      </c>
      <c r="C1549" s="1">
        <v>30299</v>
      </c>
      <c r="D1549">
        <v>72.400000000000006</v>
      </c>
      <c r="F1549">
        <v>0.16300000000000001</v>
      </c>
    </row>
    <row r="1550" spans="1:6" x14ac:dyDescent="0.25">
      <c r="A1550" t="s">
        <v>202</v>
      </c>
      <c r="B1550" t="s">
        <v>164</v>
      </c>
      <c r="C1550" s="1">
        <v>30313</v>
      </c>
      <c r="D1550">
        <v>77.2</v>
      </c>
      <c r="F1550">
        <v>0.16450000000000001</v>
      </c>
    </row>
    <row r="1551" spans="1:6" x14ac:dyDescent="0.25">
      <c r="A1551" t="s">
        <v>202</v>
      </c>
      <c r="B1551" t="s">
        <v>164</v>
      </c>
      <c r="C1551" s="1">
        <v>30327</v>
      </c>
      <c r="D1551">
        <v>63.4</v>
      </c>
      <c r="F1551">
        <v>0.14829999999999999</v>
      </c>
    </row>
    <row r="1552" spans="1:6" x14ac:dyDescent="0.25">
      <c r="A1552" t="s">
        <v>202</v>
      </c>
      <c r="B1552" t="s">
        <v>164</v>
      </c>
      <c r="C1552" s="1">
        <v>30341</v>
      </c>
      <c r="D1552">
        <v>55.4</v>
      </c>
      <c r="F1552">
        <v>0.13</v>
      </c>
    </row>
    <row r="1553" spans="1:6" x14ac:dyDescent="0.25">
      <c r="A1553" t="s">
        <v>202</v>
      </c>
      <c r="B1553" t="s">
        <v>164</v>
      </c>
      <c r="C1553" s="1">
        <v>30355</v>
      </c>
      <c r="D1553">
        <v>62.6</v>
      </c>
      <c r="F1553">
        <v>8.6300000000000002E-2</v>
      </c>
    </row>
    <row r="1554" spans="1:6" x14ac:dyDescent="0.25">
      <c r="A1554" t="s">
        <v>202</v>
      </c>
      <c r="B1554" t="s">
        <v>164</v>
      </c>
      <c r="C1554" s="1">
        <v>30369</v>
      </c>
      <c r="D1554">
        <v>60.6</v>
      </c>
      <c r="F1554">
        <v>9.2399999999999996E-2</v>
      </c>
    </row>
    <row r="1555" spans="1:6" x14ac:dyDescent="0.25">
      <c r="A1555" t="s">
        <v>202</v>
      </c>
      <c r="B1555" t="s">
        <v>164</v>
      </c>
      <c r="C1555" s="1">
        <v>30383</v>
      </c>
      <c r="D1555">
        <v>52.9</v>
      </c>
      <c r="F1555">
        <v>6.9900000000000004E-2</v>
      </c>
    </row>
    <row r="1556" spans="1:6" x14ac:dyDescent="0.25">
      <c r="A1556" t="s">
        <v>202</v>
      </c>
      <c r="B1556" t="s">
        <v>164</v>
      </c>
      <c r="C1556" s="1">
        <v>30397</v>
      </c>
      <c r="D1556">
        <v>46.6</v>
      </c>
      <c r="F1556">
        <v>0.13950000000000001</v>
      </c>
    </row>
    <row r="1557" spans="1:6" x14ac:dyDescent="0.25">
      <c r="A1557" t="s">
        <v>202</v>
      </c>
      <c r="B1557" t="s">
        <v>164</v>
      </c>
      <c r="C1557" s="1">
        <v>30411</v>
      </c>
      <c r="D1557">
        <v>46.7</v>
      </c>
      <c r="F1557">
        <v>0.1135</v>
      </c>
    </row>
    <row r="1558" spans="1:6" x14ac:dyDescent="0.25">
      <c r="A1558" t="s">
        <v>202</v>
      </c>
      <c r="B1558" t="s">
        <v>164</v>
      </c>
      <c r="C1558" s="1">
        <v>30425</v>
      </c>
      <c r="D1558">
        <v>41.9</v>
      </c>
      <c r="F1558">
        <v>9.3100000000000002E-2</v>
      </c>
    </row>
    <row r="1559" spans="1:6" x14ac:dyDescent="0.25">
      <c r="A1559" t="s">
        <v>202</v>
      </c>
      <c r="B1559" t="s">
        <v>164</v>
      </c>
      <c r="C1559" s="1">
        <v>30439</v>
      </c>
      <c r="D1559">
        <v>37</v>
      </c>
      <c r="F1559">
        <v>0.13239999999999999</v>
      </c>
    </row>
    <row r="1560" spans="1:6" x14ac:dyDescent="0.25">
      <c r="A1560" t="s">
        <v>202</v>
      </c>
      <c r="B1560" t="s">
        <v>164</v>
      </c>
      <c r="C1560" s="1">
        <v>30453</v>
      </c>
      <c r="D1560">
        <v>32.5</v>
      </c>
      <c r="F1560">
        <v>0.1231</v>
      </c>
    </row>
    <row r="1561" spans="1:6" x14ac:dyDescent="0.25">
      <c r="A1561" t="s">
        <v>202</v>
      </c>
      <c r="B1561" t="s">
        <v>164</v>
      </c>
      <c r="C1561" s="1">
        <v>30467</v>
      </c>
      <c r="D1561">
        <v>31.2</v>
      </c>
      <c r="F1561">
        <v>0.12180000000000001</v>
      </c>
    </row>
    <row r="1562" spans="1:6" x14ac:dyDescent="0.25">
      <c r="A1562" t="s">
        <v>202</v>
      </c>
      <c r="B1562" t="s">
        <v>164</v>
      </c>
      <c r="C1562" s="1">
        <v>30481</v>
      </c>
      <c r="D1562">
        <v>26.5</v>
      </c>
      <c r="F1562">
        <v>0.1208</v>
      </c>
    </row>
    <row r="1563" spans="1:6" x14ac:dyDescent="0.25">
      <c r="A1563" t="s">
        <v>202</v>
      </c>
      <c r="B1563" t="s">
        <v>164</v>
      </c>
      <c r="C1563" s="1">
        <v>30495</v>
      </c>
      <c r="D1563">
        <v>22.7</v>
      </c>
      <c r="F1563">
        <v>0.1278</v>
      </c>
    </row>
    <row r="1564" spans="1:6" x14ac:dyDescent="0.25">
      <c r="A1564" t="s">
        <v>202</v>
      </c>
      <c r="B1564" t="s">
        <v>164</v>
      </c>
      <c r="C1564" s="1">
        <v>30509</v>
      </c>
      <c r="D1564">
        <v>24.1</v>
      </c>
      <c r="F1564">
        <v>0.1079</v>
      </c>
    </row>
    <row r="1565" spans="1:6" x14ac:dyDescent="0.25">
      <c r="A1565" t="s">
        <v>202</v>
      </c>
      <c r="B1565" t="s">
        <v>164</v>
      </c>
      <c r="C1565" s="1">
        <v>30523</v>
      </c>
      <c r="D1565">
        <v>24.4</v>
      </c>
      <c r="F1565">
        <v>0.10249999999999999</v>
      </c>
    </row>
    <row r="1566" spans="1:6" x14ac:dyDescent="0.25">
      <c r="A1566" t="s">
        <v>202</v>
      </c>
      <c r="B1566" t="s">
        <v>164</v>
      </c>
      <c r="C1566" s="1">
        <v>30537</v>
      </c>
      <c r="D1566">
        <v>28</v>
      </c>
      <c r="F1566">
        <v>0.1071</v>
      </c>
    </row>
    <row r="1567" spans="1:6" x14ac:dyDescent="0.25">
      <c r="A1567" t="s">
        <v>202</v>
      </c>
      <c r="B1567" t="s">
        <v>164</v>
      </c>
      <c r="C1567" s="1">
        <v>30551</v>
      </c>
      <c r="D1567">
        <v>32.799999999999997</v>
      </c>
      <c r="F1567">
        <v>0.122</v>
      </c>
    </row>
    <row r="1568" spans="1:6" x14ac:dyDescent="0.25">
      <c r="A1568" t="s">
        <v>202</v>
      </c>
      <c r="B1568" t="s">
        <v>164</v>
      </c>
      <c r="C1568" s="1">
        <v>30565</v>
      </c>
      <c r="D1568">
        <v>39.1</v>
      </c>
      <c r="F1568">
        <v>0.1356</v>
      </c>
    </row>
    <row r="1569" spans="1:6" x14ac:dyDescent="0.25">
      <c r="A1569" t="s">
        <v>202</v>
      </c>
      <c r="B1569" t="s">
        <v>164</v>
      </c>
      <c r="C1569" s="1">
        <v>30579</v>
      </c>
      <c r="D1569">
        <v>52.2</v>
      </c>
      <c r="F1569">
        <v>0.1245</v>
      </c>
    </row>
    <row r="1570" spans="1:6" x14ac:dyDescent="0.25">
      <c r="A1570" t="s">
        <v>202</v>
      </c>
      <c r="B1570" t="s">
        <v>164</v>
      </c>
      <c r="C1570" s="1">
        <v>30593</v>
      </c>
      <c r="D1570">
        <v>53.8</v>
      </c>
      <c r="F1570">
        <v>0.10780000000000001</v>
      </c>
    </row>
    <row r="1571" spans="1:6" x14ac:dyDescent="0.25">
      <c r="A1571" t="s">
        <v>202</v>
      </c>
      <c r="B1571" t="s">
        <v>164</v>
      </c>
      <c r="C1571" s="1">
        <v>30607</v>
      </c>
      <c r="D1571">
        <v>57.7</v>
      </c>
      <c r="F1571">
        <v>0.13170000000000001</v>
      </c>
    </row>
    <row r="1572" spans="1:6" x14ac:dyDescent="0.25">
      <c r="A1572" t="s">
        <v>202</v>
      </c>
      <c r="B1572" t="s">
        <v>164</v>
      </c>
      <c r="C1572" s="1">
        <v>30621</v>
      </c>
      <c r="D1572">
        <v>60.5</v>
      </c>
      <c r="F1572">
        <v>0.1091</v>
      </c>
    </row>
    <row r="1573" spans="1:6" x14ac:dyDescent="0.25">
      <c r="A1573" t="s">
        <v>202</v>
      </c>
      <c r="B1573" t="s">
        <v>164</v>
      </c>
      <c r="C1573" s="1">
        <v>30635</v>
      </c>
      <c r="D1573">
        <v>63.2</v>
      </c>
      <c r="F1573">
        <v>0.20100000000000001</v>
      </c>
    </row>
    <row r="1574" spans="1:6" x14ac:dyDescent="0.25">
      <c r="A1574" t="s">
        <v>202</v>
      </c>
      <c r="B1574" t="s">
        <v>164</v>
      </c>
      <c r="C1574" s="1">
        <v>30650</v>
      </c>
      <c r="D1574">
        <v>63.5</v>
      </c>
      <c r="F1574">
        <v>0.13070000000000001</v>
      </c>
    </row>
    <row r="1575" spans="1:6" x14ac:dyDescent="0.25">
      <c r="A1575" t="s">
        <v>202</v>
      </c>
      <c r="B1575" t="s">
        <v>164</v>
      </c>
      <c r="C1575" s="1">
        <v>30664</v>
      </c>
      <c r="D1575">
        <v>72.400000000000006</v>
      </c>
      <c r="F1575">
        <v>0.16300000000000001</v>
      </c>
    </row>
    <row r="1576" spans="1:6" x14ac:dyDescent="0.25">
      <c r="A1576" t="s">
        <v>202</v>
      </c>
      <c r="B1576" t="s">
        <v>164</v>
      </c>
      <c r="C1576" s="1">
        <v>30678</v>
      </c>
      <c r="D1576">
        <v>77.2</v>
      </c>
      <c r="F1576">
        <v>0.16450000000000001</v>
      </c>
    </row>
    <row r="1577" spans="1:6" x14ac:dyDescent="0.25">
      <c r="A1577" t="s">
        <v>202</v>
      </c>
      <c r="B1577" t="s">
        <v>164</v>
      </c>
      <c r="C1577" s="1">
        <v>30692</v>
      </c>
      <c r="D1577">
        <v>63.4</v>
      </c>
      <c r="F1577">
        <v>0.14829999999999999</v>
      </c>
    </row>
    <row r="1578" spans="1:6" x14ac:dyDescent="0.25">
      <c r="A1578" t="s">
        <v>202</v>
      </c>
      <c r="B1578" t="s">
        <v>164</v>
      </c>
      <c r="C1578" s="1">
        <v>30706</v>
      </c>
      <c r="D1578">
        <v>55.4</v>
      </c>
      <c r="F1578">
        <v>0.13</v>
      </c>
    </row>
    <row r="1579" spans="1:6" x14ac:dyDescent="0.25">
      <c r="A1579" t="s">
        <v>202</v>
      </c>
      <c r="B1579" t="s">
        <v>164</v>
      </c>
      <c r="C1579" s="1">
        <v>30720</v>
      </c>
      <c r="D1579">
        <v>62.6</v>
      </c>
      <c r="F1579">
        <v>8.6300000000000002E-2</v>
      </c>
    </row>
    <row r="1580" spans="1:6" x14ac:dyDescent="0.25">
      <c r="A1580" t="s">
        <v>202</v>
      </c>
      <c r="B1580" t="s">
        <v>164</v>
      </c>
      <c r="C1580" s="1">
        <v>30734</v>
      </c>
      <c r="D1580">
        <v>60.6</v>
      </c>
      <c r="F1580">
        <v>9.2399999999999996E-2</v>
      </c>
    </row>
    <row r="1581" spans="1:6" x14ac:dyDescent="0.25">
      <c r="A1581" t="s">
        <v>202</v>
      </c>
      <c r="B1581" t="s">
        <v>164</v>
      </c>
      <c r="C1581" s="1">
        <v>30749</v>
      </c>
      <c r="D1581">
        <v>52.9</v>
      </c>
      <c r="F1581">
        <v>6.9900000000000004E-2</v>
      </c>
    </row>
    <row r="1582" spans="1:6" x14ac:dyDescent="0.25">
      <c r="A1582" t="s">
        <v>202</v>
      </c>
      <c r="B1582" t="s">
        <v>164</v>
      </c>
      <c r="C1582" s="1">
        <v>30763</v>
      </c>
      <c r="D1582">
        <v>46.6</v>
      </c>
      <c r="F1582">
        <v>0.13950000000000001</v>
      </c>
    </row>
    <row r="1583" spans="1:6" x14ac:dyDescent="0.25">
      <c r="A1583" t="s">
        <v>202</v>
      </c>
      <c r="B1583" t="s">
        <v>164</v>
      </c>
      <c r="C1583" s="1">
        <v>30777</v>
      </c>
      <c r="D1583">
        <v>46.7</v>
      </c>
      <c r="F1583">
        <v>0.1135</v>
      </c>
    </row>
    <row r="1584" spans="1:6" x14ac:dyDescent="0.25">
      <c r="A1584" t="s">
        <v>202</v>
      </c>
      <c r="B1584" t="s">
        <v>164</v>
      </c>
      <c r="C1584" s="1">
        <v>30791</v>
      </c>
      <c r="D1584">
        <v>41.9</v>
      </c>
      <c r="F1584">
        <v>9.3100000000000002E-2</v>
      </c>
    </row>
    <row r="1585" spans="1:6" x14ac:dyDescent="0.25">
      <c r="A1585" t="s">
        <v>202</v>
      </c>
      <c r="B1585" t="s">
        <v>164</v>
      </c>
      <c r="C1585" s="1">
        <v>30805</v>
      </c>
      <c r="D1585">
        <v>37</v>
      </c>
      <c r="F1585">
        <v>0.13239999999999999</v>
      </c>
    </row>
    <row r="1586" spans="1:6" x14ac:dyDescent="0.25">
      <c r="A1586" t="s">
        <v>202</v>
      </c>
      <c r="B1586" t="s">
        <v>164</v>
      </c>
      <c r="C1586" s="1">
        <v>30819</v>
      </c>
      <c r="D1586">
        <v>32.5</v>
      </c>
      <c r="F1586">
        <v>0.1231</v>
      </c>
    </row>
    <row r="1587" spans="1:6" x14ac:dyDescent="0.25">
      <c r="A1587" t="s">
        <v>202</v>
      </c>
      <c r="B1587" t="s">
        <v>164</v>
      </c>
      <c r="C1587" s="1">
        <v>30833</v>
      </c>
      <c r="D1587">
        <v>31.2</v>
      </c>
      <c r="F1587">
        <v>0.12180000000000001</v>
      </c>
    </row>
    <row r="1588" spans="1:6" x14ac:dyDescent="0.25">
      <c r="A1588" t="s">
        <v>202</v>
      </c>
      <c r="B1588" t="s">
        <v>164</v>
      </c>
      <c r="C1588" s="1">
        <v>30847</v>
      </c>
      <c r="D1588">
        <v>26.5</v>
      </c>
      <c r="F1588">
        <v>0.1208</v>
      </c>
    </row>
    <row r="1589" spans="1:6" x14ac:dyDescent="0.25">
      <c r="A1589" t="s">
        <v>202</v>
      </c>
      <c r="B1589" t="s">
        <v>164</v>
      </c>
      <c r="C1589" s="1">
        <v>30861</v>
      </c>
      <c r="D1589">
        <v>22.7</v>
      </c>
      <c r="F1589">
        <v>0.1278</v>
      </c>
    </row>
    <row r="1590" spans="1:6" x14ac:dyDescent="0.25">
      <c r="A1590" t="s">
        <v>202</v>
      </c>
      <c r="B1590" t="s">
        <v>164</v>
      </c>
      <c r="C1590" s="1">
        <v>30875</v>
      </c>
      <c r="D1590">
        <v>24.1</v>
      </c>
      <c r="F1590">
        <v>0.1079</v>
      </c>
    </row>
    <row r="1591" spans="1:6" x14ac:dyDescent="0.25">
      <c r="A1591" t="s">
        <v>202</v>
      </c>
      <c r="B1591" t="s">
        <v>164</v>
      </c>
      <c r="C1591" s="1">
        <v>30889</v>
      </c>
      <c r="D1591">
        <v>24.4</v>
      </c>
      <c r="F1591">
        <v>0.10249999999999999</v>
      </c>
    </row>
    <row r="1592" spans="1:6" x14ac:dyDescent="0.25">
      <c r="A1592" t="s">
        <v>202</v>
      </c>
      <c r="B1592" t="s">
        <v>164</v>
      </c>
      <c r="C1592" s="1">
        <v>30903</v>
      </c>
      <c r="D1592">
        <v>28</v>
      </c>
      <c r="F1592">
        <v>0.1071</v>
      </c>
    </row>
    <row r="1593" spans="1:6" x14ac:dyDescent="0.25">
      <c r="A1593" t="s">
        <v>202</v>
      </c>
      <c r="B1593" t="s">
        <v>164</v>
      </c>
      <c r="C1593" s="1">
        <v>30917</v>
      </c>
      <c r="D1593">
        <v>32.799999999999997</v>
      </c>
      <c r="F1593">
        <v>0.122</v>
      </c>
    </row>
    <row r="1594" spans="1:6" x14ac:dyDescent="0.25">
      <c r="A1594" t="s">
        <v>202</v>
      </c>
      <c r="B1594" t="s">
        <v>164</v>
      </c>
      <c r="C1594" s="1">
        <v>30931</v>
      </c>
      <c r="D1594">
        <v>39.1</v>
      </c>
      <c r="F1594">
        <v>0.1356</v>
      </c>
    </row>
    <row r="1595" spans="1:6" x14ac:dyDescent="0.25">
      <c r="A1595" t="s">
        <v>202</v>
      </c>
      <c r="B1595" t="s">
        <v>164</v>
      </c>
      <c r="C1595" s="1">
        <v>30945</v>
      </c>
      <c r="D1595">
        <v>52.2</v>
      </c>
      <c r="F1595">
        <v>0.1245</v>
      </c>
    </row>
    <row r="1596" spans="1:6" x14ac:dyDescent="0.25">
      <c r="A1596" t="s">
        <v>202</v>
      </c>
      <c r="B1596" t="s">
        <v>164</v>
      </c>
      <c r="C1596" s="1">
        <v>30959</v>
      </c>
      <c r="D1596">
        <v>53.8</v>
      </c>
      <c r="F1596">
        <v>0.10780000000000001</v>
      </c>
    </row>
    <row r="1597" spans="1:6" x14ac:dyDescent="0.25">
      <c r="A1597" t="s">
        <v>202</v>
      </c>
      <c r="B1597" t="s">
        <v>164</v>
      </c>
      <c r="C1597" s="1">
        <v>30973</v>
      </c>
      <c r="D1597">
        <v>57.7</v>
      </c>
      <c r="F1597">
        <v>0.13170000000000001</v>
      </c>
    </row>
    <row r="1598" spans="1:6" x14ac:dyDescent="0.25">
      <c r="A1598" t="s">
        <v>202</v>
      </c>
      <c r="B1598" t="s">
        <v>164</v>
      </c>
      <c r="C1598" s="1">
        <v>30987</v>
      </c>
      <c r="D1598">
        <v>60.5</v>
      </c>
      <c r="F1598">
        <v>0.1091</v>
      </c>
    </row>
    <row r="1599" spans="1:6" x14ac:dyDescent="0.25">
      <c r="A1599" t="s">
        <v>202</v>
      </c>
      <c r="B1599" t="s">
        <v>164</v>
      </c>
      <c r="C1599" s="1">
        <v>31001</v>
      </c>
      <c r="D1599">
        <v>63.2</v>
      </c>
      <c r="F1599">
        <v>0.20100000000000001</v>
      </c>
    </row>
    <row r="1600" spans="1:6" x14ac:dyDescent="0.25">
      <c r="A1600" t="s">
        <v>202</v>
      </c>
      <c r="B1600" t="s">
        <v>164</v>
      </c>
      <c r="C1600" s="1">
        <v>31016</v>
      </c>
      <c r="D1600">
        <v>63.5</v>
      </c>
      <c r="F1600">
        <v>0.13070000000000001</v>
      </c>
    </row>
    <row r="1601" spans="1:6" x14ac:dyDescent="0.25">
      <c r="A1601" t="s">
        <v>202</v>
      </c>
      <c r="B1601" t="s">
        <v>164</v>
      </c>
      <c r="C1601" s="1">
        <v>31030</v>
      </c>
      <c r="D1601">
        <v>72.400000000000006</v>
      </c>
      <c r="F1601">
        <v>0.16300000000000001</v>
      </c>
    </row>
    <row r="1602" spans="1:6" x14ac:dyDescent="0.25">
      <c r="A1602" t="s">
        <v>202</v>
      </c>
      <c r="B1602" t="s">
        <v>164</v>
      </c>
      <c r="C1602" s="1">
        <v>31044</v>
      </c>
      <c r="D1602">
        <v>77.2</v>
      </c>
      <c r="F1602">
        <v>0.16450000000000001</v>
      </c>
    </row>
    <row r="1603" spans="1:6" x14ac:dyDescent="0.25">
      <c r="A1603" t="s">
        <v>202</v>
      </c>
      <c r="B1603" t="s">
        <v>164</v>
      </c>
      <c r="C1603" s="1">
        <v>31058</v>
      </c>
      <c r="D1603">
        <v>63.4</v>
      </c>
      <c r="F1603">
        <v>0.14829999999999999</v>
      </c>
    </row>
    <row r="1604" spans="1:6" x14ac:dyDescent="0.25">
      <c r="A1604" t="s">
        <v>202</v>
      </c>
      <c r="B1604" t="s">
        <v>164</v>
      </c>
      <c r="C1604" s="1">
        <v>31072</v>
      </c>
      <c r="D1604">
        <v>55.4</v>
      </c>
      <c r="F1604">
        <v>0.13</v>
      </c>
    </row>
    <row r="1605" spans="1:6" x14ac:dyDescent="0.25">
      <c r="A1605" t="s">
        <v>202</v>
      </c>
      <c r="B1605" t="s">
        <v>164</v>
      </c>
      <c r="C1605" s="1">
        <v>31086</v>
      </c>
      <c r="D1605">
        <v>62.6</v>
      </c>
      <c r="F1605">
        <v>8.6300000000000002E-2</v>
      </c>
    </row>
    <row r="1606" spans="1:6" x14ac:dyDescent="0.25">
      <c r="A1606" t="s">
        <v>202</v>
      </c>
      <c r="B1606" t="s">
        <v>164</v>
      </c>
      <c r="C1606" s="1">
        <v>31100</v>
      </c>
      <c r="D1606">
        <v>60.6</v>
      </c>
      <c r="F1606">
        <v>9.2399999999999996E-2</v>
      </c>
    </row>
    <row r="1607" spans="1:6" x14ac:dyDescent="0.25">
      <c r="A1607" t="s">
        <v>202</v>
      </c>
      <c r="B1607" t="s">
        <v>164</v>
      </c>
      <c r="C1607" s="1">
        <v>31114</v>
      </c>
      <c r="D1607">
        <v>52.9</v>
      </c>
      <c r="F1607">
        <v>6.9900000000000004E-2</v>
      </c>
    </row>
    <row r="1608" spans="1:6" x14ac:dyDescent="0.25">
      <c r="A1608" t="s">
        <v>202</v>
      </c>
      <c r="B1608" t="s">
        <v>164</v>
      </c>
      <c r="C1608" s="1">
        <v>31128</v>
      </c>
      <c r="D1608">
        <v>46.6</v>
      </c>
      <c r="F1608">
        <v>0.13950000000000001</v>
      </c>
    </row>
    <row r="1609" spans="1:6" x14ac:dyDescent="0.25">
      <c r="A1609" t="s">
        <v>202</v>
      </c>
      <c r="B1609" t="s">
        <v>164</v>
      </c>
      <c r="C1609" s="1">
        <v>31142</v>
      </c>
      <c r="D1609">
        <v>46.7</v>
      </c>
      <c r="F1609">
        <v>0.1135</v>
      </c>
    </row>
    <row r="1610" spans="1:6" x14ac:dyDescent="0.25">
      <c r="A1610" t="s">
        <v>202</v>
      </c>
      <c r="B1610" t="s">
        <v>164</v>
      </c>
      <c r="C1610" s="1">
        <v>31156</v>
      </c>
      <c r="D1610">
        <v>41.9</v>
      </c>
      <c r="F1610">
        <v>9.3100000000000002E-2</v>
      </c>
    </row>
    <row r="1611" spans="1:6" x14ac:dyDescent="0.25">
      <c r="A1611" t="s">
        <v>202</v>
      </c>
      <c r="B1611" t="s">
        <v>164</v>
      </c>
      <c r="C1611" s="1">
        <v>31170</v>
      </c>
      <c r="D1611">
        <v>37</v>
      </c>
      <c r="F1611">
        <v>0.13239999999999999</v>
      </c>
    </row>
    <row r="1612" spans="1:6" x14ac:dyDescent="0.25">
      <c r="A1612" t="s">
        <v>202</v>
      </c>
      <c r="B1612" t="s">
        <v>164</v>
      </c>
      <c r="C1612" s="1">
        <v>31184</v>
      </c>
      <c r="D1612">
        <v>32.5</v>
      </c>
      <c r="F1612">
        <v>0.1231</v>
      </c>
    </row>
    <row r="1613" spans="1:6" x14ac:dyDescent="0.25">
      <c r="A1613" t="s">
        <v>202</v>
      </c>
      <c r="B1613" t="s">
        <v>164</v>
      </c>
      <c r="C1613" s="1">
        <v>31198</v>
      </c>
      <c r="D1613">
        <v>31.2</v>
      </c>
      <c r="F1613">
        <v>0.12180000000000001</v>
      </c>
    </row>
    <row r="1614" spans="1:6" x14ac:dyDescent="0.25">
      <c r="A1614" t="s">
        <v>202</v>
      </c>
      <c r="B1614" t="s">
        <v>164</v>
      </c>
      <c r="C1614" s="1">
        <v>31212</v>
      </c>
      <c r="D1614">
        <v>26.5</v>
      </c>
      <c r="F1614">
        <v>0.1208</v>
      </c>
    </row>
    <row r="1615" spans="1:6" x14ac:dyDescent="0.25">
      <c r="A1615" t="s">
        <v>202</v>
      </c>
      <c r="B1615" t="s">
        <v>164</v>
      </c>
      <c r="C1615" s="1">
        <v>31226</v>
      </c>
      <c r="D1615">
        <v>22.7</v>
      </c>
      <c r="F1615">
        <v>0.1278</v>
      </c>
    </row>
    <row r="1616" spans="1:6" x14ac:dyDescent="0.25">
      <c r="A1616" t="s">
        <v>202</v>
      </c>
      <c r="B1616" t="s">
        <v>164</v>
      </c>
      <c r="C1616" s="1">
        <v>31240</v>
      </c>
      <c r="D1616">
        <v>24.1</v>
      </c>
      <c r="F1616">
        <v>0.1079</v>
      </c>
    </row>
    <row r="1617" spans="1:6" x14ac:dyDescent="0.25">
      <c r="A1617" t="s">
        <v>202</v>
      </c>
      <c r="B1617" t="s">
        <v>164</v>
      </c>
      <c r="C1617" s="1">
        <v>31254</v>
      </c>
      <c r="D1617">
        <v>24.4</v>
      </c>
      <c r="F1617">
        <v>0.10249999999999999</v>
      </c>
    </row>
    <row r="1618" spans="1:6" x14ac:dyDescent="0.25">
      <c r="A1618" t="s">
        <v>202</v>
      </c>
      <c r="B1618" t="s">
        <v>164</v>
      </c>
      <c r="C1618" s="1">
        <v>31268</v>
      </c>
      <c r="D1618">
        <v>28</v>
      </c>
      <c r="F1618">
        <v>0.1071</v>
      </c>
    </row>
    <row r="1619" spans="1:6" x14ac:dyDescent="0.25">
      <c r="A1619" t="s">
        <v>202</v>
      </c>
      <c r="B1619" t="s">
        <v>164</v>
      </c>
      <c r="C1619" s="1">
        <v>31282</v>
      </c>
      <c r="D1619">
        <v>32.799999999999997</v>
      </c>
      <c r="F1619">
        <v>0.122</v>
      </c>
    </row>
    <row r="1620" spans="1:6" x14ac:dyDescent="0.25">
      <c r="A1620" t="s">
        <v>202</v>
      </c>
      <c r="B1620" t="s">
        <v>164</v>
      </c>
      <c r="C1620" s="1">
        <v>31296</v>
      </c>
      <c r="D1620">
        <v>39.1</v>
      </c>
      <c r="F1620">
        <v>0.1356</v>
      </c>
    </row>
    <row r="1621" spans="1:6" x14ac:dyDescent="0.25">
      <c r="A1621" t="s">
        <v>202</v>
      </c>
      <c r="B1621" t="s">
        <v>164</v>
      </c>
      <c r="C1621" s="1">
        <v>31310</v>
      </c>
      <c r="D1621">
        <v>52.2</v>
      </c>
      <c r="F1621">
        <v>0.1245</v>
      </c>
    </row>
    <row r="1622" spans="1:6" x14ac:dyDescent="0.25">
      <c r="A1622" t="s">
        <v>202</v>
      </c>
      <c r="B1622" t="s">
        <v>164</v>
      </c>
      <c r="C1622" s="1">
        <v>31324</v>
      </c>
      <c r="D1622">
        <v>53.8</v>
      </c>
      <c r="F1622">
        <v>0.10780000000000001</v>
      </c>
    </row>
    <row r="1623" spans="1:6" x14ac:dyDescent="0.25">
      <c r="A1623" t="s">
        <v>202</v>
      </c>
      <c r="B1623" t="s">
        <v>164</v>
      </c>
      <c r="C1623" s="1">
        <v>31338</v>
      </c>
      <c r="D1623">
        <v>57.7</v>
      </c>
      <c r="F1623">
        <v>0.13170000000000001</v>
      </c>
    </row>
    <row r="1624" spans="1:6" x14ac:dyDescent="0.25">
      <c r="A1624" t="s">
        <v>202</v>
      </c>
      <c r="B1624" t="s">
        <v>164</v>
      </c>
      <c r="C1624" s="1">
        <v>31352</v>
      </c>
      <c r="D1624">
        <v>60.5</v>
      </c>
      <c r="F1624">
        <v>0.1091</v>
      </c>
    </row>
    <row r="1625" spans="1:6" x14ac:dyDescent="0.25">
      <c r="A1625" t="s">
        <v>202</v>
      </c>
      <c r="B1625" t="s">
        <v>164</v>
      </c>
      <c r="C1625" s="1">
        <v>31366</v>
      </c>
      <c r="D1625">
        <v>63.2</v>
      </c>
      <c r="F1625">
        <v>0.20100000000000001</v>
      </c>
    </row>
    <row r="1626" spans="1:6" x14ac:dyDescent="0.25">
      <c r="A1626" t="s">
        <v>202</v>
      </c>
      <c r="B1626" t="s">
        <v>164</v>
      </c>
      <c r="C1626" s="1">
        <v>31381</v>
      </c>
      <c r="D1626">
        <v>63.5</v>
      </c>
      <c r="F1626">
        <v>0.13070000000000001</v>
      </c>
    </row>
    <row r="1627" spans="1:6" x14ac:dyDescent="0.25">
      <c r="A1627" t="s">
        <v>202</v>
      </c>
      <c r="B1627" t="s">
        <v>164</v>
      </c>
      <c r="C1627" s="1">
        <v>31395</v>
      </c>
      <c r="D1627">
        <v>72.400000000000006</v>
      </c>
      <c r="F1627">
        <v>0.16300000000000001</v>
      </c>
    </row>
    <row r="1628" spans="1:6" x14ac:dyDescent="0.25">
      <c r="A1628" t="s">
        <v>202</v>
      </c>
      <c r="B1628" t="s">
        <v>164</v>
      </c>
      <c r="C1628" s="1">
        <v>31409</v>
      </c>
      <c r="D1628">
        <v>77.2</v>
      </c>
      <c r="F1628">
        <v>0.16450000000000001</v>
      </c>
    </row>
    <row r="1629" spans="1:6" x14ac:dyDescent="0.25">
      <c r="A1629" t="s">
        <v>202</v>
      </c>
      <c r="B1629" t="s">
        <v>164</v>
      </c>
      <c r="C1629" s="1">
        <v>31423</v>
      </c>
      <c r="D1629">
        <v>63.4</v>
      </c>
      <c r="F1629">
        <v>0.14829999999999999</v>
      </c>
    </row>
    <row r="1630" spans="1:6" x14ac:dyDescent="0.25">
      <c r="A1630" t="s">
        <v>202</v>
      </c>
      <c r="B1630" t="s">
        <v>164</v>
      </c>
      <c r="C1630" s="1">
        <v>31437</v>
      </c>
      <c r="D1630">
        <v>55.4</v>
      </c>
      <c r="F1630">
        <v>0.13</v>
      </c>
    </row>
    <row r="1631" spans="1:6" x14ac:dyDescent="0.25">
      <c r="A1631" t="s">
        <v>202</v>
      </c>
      <c r="B1631" t="s">
        <v>164</v>
      </c>
      <c r="C1631" s="1">
        <v>31451</v>
      </c>
      <c r="D1631">
        <v>62.6</v>
      </c>
      <c r="F1631">
        <v>8.6300000000000002E-2</v>
      </c>
    </row>
    <row r="1632" spans="1:6" x14ac:dyDescent="0.25">
      <c r="A1632" t="s">
        <v>202</v>
      </c>
      <c r="B1632" t="s">
        <v>164</v>
      </c>
      <c r="C1632" s="1">
        <v>31465</v>
      </c>
      <c r="D1632">
        <v>60.6</v>
      </c>
      <c r="F1632">
        <v>9.2399999999999996E-2</v>
      </c>
    </row>
    <row r="1633" spans="1:6" x14ac:dyDescent="0.25">
      <c r="A1633" t="s">
        <v>202</v>
      </c>
      <c r="B1633" t="s">
        <v>164</v>
      </c>
      <c r="C1633" s="1">
        <v>31479</v>
      </c>
      <c r="D1633">
        <v>52.9</v>
      </c>
      <c r="F1633">
        <v>6.9900000000000004E-2</v>
      </c>
    </row>
    <row r="1634" spans="1:6" x14ac:dyDescent="0.25">
      <c r="A1634" t="s">
        <v>202</v>
      </c>
      <c r="B1634" t="s">
        <v>164</v>
      </c>
      <c r="C1634" s="1">
        <v>31493</v>
      </c>
      <c r="D1634">
        <v>46.6</v>
      </c>
      <c r="F1634">
        <v>0.13950000000000001</v>
      </c>
    </row>
    <row r="1635" spans="1:6" x14ac:dyDescent="0.25">
      <c r="A1635" t="s">
        <v>202</v>
      </c>
      <c r="B1635" t="s">
        <v>164</v>
      </c>
      <c r="C1635" s="1">
        <v>31507</v>
      </c>
      <c r="D1635">
        <v>46.7</v>
      </c>
      <c r="F1635">
        <v>0.1135</v>
      </c>
    </row>
    <row r="1636" spans="1:6" x14ac:dyDescent="0.25">
      <c r="A1636" t="s">
        <v>202</v>
      </c>
      <c r="B1636" t="s">
        <v>164</v>
      </c>
      <c r="C1636" s="1">
        <v>31521</v>
      </c>
      <c r="D1636">
        <v>41.9</v>
      </c>
      <c r="F1636">
        <v>9.3100000000000002E-2</v>
      </c>
    </row>
    <row r="1637" spans="1:6" x14ac:dyDescent="0.25">
      <c r="A1637" t="s">
        <v>202</v>
      </c>
      <c r="B1637" t="s">
        <v>164</v>
      </c>
      <c r="C1637" s="1">
        <v>31535</v>
      </c>
      <c r="D1637">
        <v>37</v>
      </c>
      <c r="F1637">
        <v>0.13239999999999999</v>
      </c>
    </row>
    <row r="1638" spans="1:6" x14ac:dyDescent="0.25">
      <c r="A1638" t="s">
        <v>202</v>
      </c>
      <c r="B1638" t="s">
        <v>164</v>
      </c>
      <c r="C1638" s="1">
        <v>31549</v>
      </c>
      <c r="D1638">
        <v>32.5</v>
      </c>
      <c r="F1638">
        <v>0.1231</v>
      </c>
    </row>
    <row r="1639" spans="1:6" x14ac:dyDescent="0.25">
      <c r="A1639" t="s">
        <v>202</v>
      </c>
      <c r="B1639" t="s">
        <v>164</v>
      </c>
      <c r="C1639" s="1">
        <v>31563</v>
      </c>
      <c r="D1639">
        <v>31.2</v>
      </c>
      <c r="F1639">
        <v>0.12180000000000001</v>
      </c>
    </row>
    <row r="1640" spans="1:6" x14ac:dyDescent="0.25">
      <c r="A1640" t="s">
        <v>202</v>
      </c>
      <c r="B1640" t="s">
        <v>164</v>
      </c>
      <c r="C1640" s="1">
        <v>31577</v>
      </c>
      <c r="D1640">
        <v>26.5</v>
      </c>
      <c r="F1640">
        <v>0.1208</v>
      </c>
    </row>
    <row r="1641" spans="1:6" x14ac:dyDescent="0.25">
      <c r="A1641" t="s">
        <v>202</v>
      </c>
      <c r="B1641" t="s">
        <v>164</v>
      </c>
      <c r="C1641" s="1">
        <v>31591</v>
      </c>
      <c r="D1641">
        <v>22.7</v>
      </c>
      <c r="F1641">
        <v>0.1278</v>
      </c>
    </row>
    <row r="1642" spans="1:6" x14ac:dyDescent="0.25">
      <c r="A1642" t="s">
        <v>202</v>
      </c>
      <c r="B1642" t="s">
        <v>164</v>
      </c>
      <c r="C1642" s="1">
        <v>31605</v>
      </c>
      <c r="D1642">
        <v>24.1</v>
      </c>
      <c r="F1642">
        <v>0.1079</v>
      </c>
    </row>
    <row r="1643" spans="1:6" x14ac:dyDescent="0.25">
      <c r="A1643" t="s">
        <v>202</v>
      </c>
      <c r="B1643" t="s">
        <v>164</v>
      </c>
      <c r="C1643" s="1">
        <v>31619</v>
      </c>
      <c r="D1643">
        <v>24.4</v>
      </c>
      <c r="F1643">
        <v>0.10249999999999999</v>
      </c>
    </row>
    <row r="1644" spans="1:6" x14ac:dyDescent="0.25">
      <c r="A1644" t="s">
        <v>202</v>
      </c>
      <c r="B1644" t="s">
        <v>164</v>
      </c>
      <c r="C1644" s="1">
        <v>31633</v>
      </c>
      <c r="D1644">
        <v>28</v>
      </c>
      <c r="F1644">
        <v>0.1071</v>
      </c>
    </row>
    <row r="1645" spans="1:6" x14ac:dyDescent="0.25">
      <c r="A1645" t="s">
        <v>202</v>
      </c>
      <c r="B1645" t="s">
        <v>164</v>
      </c>
      <c r="C1645" s="1">
        <v>31647</v>
      </c>
      <c r="D1645">
        <v>32.799999999999997</v>
      </c>
      <c r="F1645">
        <v>0.122</v>
      </c>
    </row>
    <row r="1646" spans="1:6" x14ac:dyDescent="0.25">
      <c r="A1646" t="s">
        <v>202</v>
      </c>
      <c r="B1646" t="s">
        <v>164</v>
      </c>
      <c r="C1646" s="1">
        <v>31661</v>
      </c>
      <c r="D1646">
        <v>39.1</v>
      </c>
      <c r="F1646">
        <v>0.1356</v>
      </c>
    </row>
    <row r="1647" spans="1:6" x14ac:dyDescent="0.25">
      <c r="A1647" t="s">
        <v>202</v>
      </c>
      <c r="B1647" t="s">
        <v>164</v>
      </c>
      <c r="C1647" s="1">
        <v>31675</v>
      </c>
      <c r="D1647">
        <v>52.2</v>
      </c>
      <c r="F1647">
        <v>0.1245</v>
      </c>
    </row>
    <row r="1648" spans="1:6" x14ac:dyDescent="0.25">
      <c r="A1648" t="s">
        <v>202</v>
      </c>
      <c r="B1648" t="s">
        <v>164</v>
      </c>
      <c r="C1648" s="1">
        <v>31689</v>
      </c>
      <c r="D1648">
        <v>53.8</v>
      </c>
      <c r="F1648">
        <v>0.10780000000000001</v>
      </c>
    </row>
    <row r="1649" spans="1:6" x14ac:dyDescent="0.25">
      <c r="A1649" t="s">
        <v>202</v>
      </c>
      <c r="B1649" t="s">
        <v>164</v>
      </c>
      <c r="C1649" s="1">
        <v>31703</v>
      </c>
      <c r="D1649">
        <v>57.7</v>
      </c>
      <c r="F1649">
        <v>0.13170000000000001</v>
      </c>
    </row>
    <row r="1650" spans="1:6" x14ac:dyDescent="0.25">
      <c r="A1650" t="s">
        <v>202</v>
      </c>
      <c r="B1650" t="s">
        <v>164</v>
      </c>
      <c r="C1650" s="1">
        <v>31717</v>
      </c>
      <c r="D1650">
        <v>60.5</v>
      </c>
      <c r="F1650">
        <v>0.1091</v>
      </c>
    </row>
    <row r="1651" spans="1:6" x14ac:dyDescent="0.25">
      <c r="A1651" t="s">
        <v>202</v>
      </c>
      <c r="B1651" t="s">
        <v>164</v>
      </c>
      <c r="C1651" s="1">
        <v>31731</v>
      </c>
      <c r="D1651">
        <v>63.2</v>
      </c>
      <c r="F1651">
        <v>0.20100000000000001</v>
      </c>
    </row>
    <row r="1652" spans="1:6" x14ac:dyDescent="0.25">
      <c r="A1652" t="s">
        <v>202</v>
      </c>
      <c r="B1652" t="s">
        <v>164</v>
      </c>
      <c r="C1652" s="1">
        <v>31746</v>
      </c>
      <c r="D1652">
        <v>63.5</v>
      </c>
      <c r="F1652">
        <v>0.13070000000000001</v>
      </c>
    </row>
    <row r="1653" spans="1:6" x14ac:dyDescent="0.25">
      <c r="A1653" t="s">
        <v>202</v>
      </c>
      <c r="B1653" t="s">
        <v>164</v>
      </c>
      <c r="C1653" s="1">
        <v>31760</v>
      </c>
      <c r="D1653">
        <v>72.400000000000006</v>
      </c>
      <c r="F1653">
        <v>0.16300000000000001</v>
      </c>
    </row>
    <row r="1654" spans="1:6" x14ac:dyDescent="0.25">
      <c r="A1654" t="s">
        <v>202</v>
      </c>
      <c r="B1654" t="s">
        <v>164</v>
      </c>
      <c r="C1654" s="1">
        <v>31774</v>
      </c>
      <c r="D1654">
        <v>77.2</v>
      </c>
      <c r="F1654">
        <v>0.16450000000000001</v>
      </c>
    </row>
    <row r="1655" spans="1:6" x14ac:dyDescent="0.25">
      <c r="A1655" t="s">
        <v>202</v>
      </c>
      <c r="B1655" t="s">
        <v>164</v>
      </c>
      <c r="C1655" s="1">
        <v>31788</v>
      </c>
      <c r="D1655">
        <v>63.4</v>
      </c>
      <c r="F1655">
        <v>0.14829999999999999</v>
      </c>
    </row>
    <row r="1656" spans="1:6" x14ac:dyDescent="0.25">
      <c r="A1656" t="s">
        <v>202</v>
      </c>
      <c r="B1656" t="s">
        <v>164</v>
      </c>
      <c r="C1656" s="1">
        <v>31802</v>
      </c>
      <c r="D1656">
        <v>55.4</v>
      </c>
      <c r="F1656">
        <v>0.13</v>
      </c>
    </row>
    <row r="1657" spans="1:6" x14ac:dyDescent="0.25">
      <c r="A1657" t="s">
        <v>202</v>
      </c>
      <c r="B1657" t="s">
        <v>164</v>
      </c>
      <c r="C1657" s="1">
        <v>31816</v>
      </c>
      <c r="D1657">
        <v>62.6</v>
      </c>
      <c r="F1657">
        <v>8.6300000000000002E-2</v>
      </c>
    </row>
    <row r="1658" spans="1:6" x14ac:dyDescent="0.25">
      <c r="A1658" t="s">
        <v>202</v>
      </c>
      <c r="B1658" t="s">
        <v>164</v>
      </c>
      <c r="C1658" s="1">
        <v>31830</v>
      </c>
      <c r="D1658">
        <v>60.6</v>
      </c>
      <c r="F1658">
        <v>9.2399999999999996E-2</v>
      </c>
    </row>
    <row r="1659" spans="1:6" x14ac:dyDescent="0.25">
      <c r="A1659" t="s">
        <v>202</v>
      </c>
      <c r="B1659" t="s">
        <v>164</v>
      </c>
      <c r="C1659" s="1">
        <v>31844</v>
      </c>
      <c r="D1659">
        <v>52.9</v>
      </c>
      <c r="F1659">
        <v>6.9900000000000004E-2</v>
      </c>
    </row>
    <row r="1660" spans="1:6" x14ac:dyDescent="0.25">
      <c r="A1660" t="s">
        <v>202</v>
      </c>
      <c r="B1660" t="s">
        <v>164</v>
      </c>
      <c r="C1660" s="1">
        <v>31858</v>
      </c>
      <c r="D1660">
        <v>46.6</v>
      </c>
      <c r="F1660">
        <v>0.13950000000000001</v>
      </c>
    </row>
    <row r="1661" spans="1:6" x14ac:dyDescent="0.25">
      <c r="A1661" t="s">
        <v>202</v>
      </c>
      <c r="B1661" t="s">
        <v>164</v>
      </c>
      <c r="C1661" s="1">
        <v>31872</v>
      </c>
      <c r="D1661">
        <v>46.7</v>
      </c>
      <c r="F1661">
        <v>0.1135</v>
      </c>
    </row>
    <row r="1662" spans="1:6" x14ac:dyDescent="0.25">
      <c r="A1662" t="s">
        <v>202</v>
      </c>
      <c r="B1662" t="s">
        <v>164</v>
      </c>
      <c r="C1662" s="1">
        <v>31886</v>
      </c>
      <c r="D1662">
        <v>41.9</v>
      </c>
      <c r="F1662">
        <v>9.3100000000000002E-2</v>
      </c>
    </row>
    <row r="1663" spans="1:6" x14ac:dyDescent="0.25">
      <c r="A1663" t="s">
        <v>202</v>
      </c>
      <c r="B1663" t="s">
        <v>164</v>
      </c>
      <c r="C1663" s="1">
        <v>31900</v>
      </c>
      <c r="D1663">
        <v>37</v>
      </c>
      <c r="F1663">
        <v>0.13239999999999999</v>
      </c>
    </row>
    <row r="1664" spans="1:6" x14ac:dyDescent="0.25">
      <c r="A1664" t="s">
        <v>202</v>
      </c>
      <c r="B1664" t="s">
        <v>164</v>
      </c>
      <c r="C1664" s="1">
        <v>31914</v>
      </c>
      <c r="D1664">
        <v>32.5</v>
      </c>
      <c r="F1664">
        <v>0.1231</v>
      </c>
    </row>
    <row r="1665" spans="1:6" x14ac:dyDescent="0.25">
      <c r="A1665" t="s">
        <v>202</v>
      </c>
      <c r="B1665" t="s">
        <v>164</v>
      </c>
      <c r="C1665" s="1">
        <v>31928</v>
      </c>
      <c r="D1665">
        <v>31.2</v>
      </c>
      <c r="F1665">
        <v>0.12180000000000001</v>
      </c>
    </row>
    <row r="1666" spans="1:6" x14ac:dyDescent="0.25">
      <c r="A1666" t="s">
        <v>202</v>
      </c>
      <c r="B1666" t="s">
        <v>164</v>
      </c>
      <c r="C1666" s="1">
        <v>31942</v>
      </c>
      <c r="D1666">
        <v>26.5</v>
      </c>
      <c r="F1666">
        <v>0.1208</v>
      </c>
    </row>
    <row r="1667" spans="1:6" x14ac:dyDescent="0.25">
      <c r="A1667" t="s">
        <v>202</v>
      </c>
      <c r="B1667" t="s">
        <v>164</v>
      </c>
      <c r="C1667" s="1">
        <v>31956</v>
      </c>
      <c r="D1667">
        <v>22.7</v>
      </c>
      <c r="F1667">
        <v>0.1278</v>
      </c>
    </row>
    <row r="1668" spans="1:6" x14ac:dyDescent="0.25">
      <c r="A1668" t="s">
        <v>202</v>
      </c>
      <c r="B1668" t="s">
        <v>164</v>
      </c>
      <c r="C1668" s="1">
        <v>31970</v>
      </c>
      <c r="D1668">
        <v>24.1</v>
      </c>
      <c r="F1668">
        <v>0.1079</v>
      </c>
    </row>
    <row r="1669" spans="1:6" x14ac:dyDescent="0.25">
      <c r="A1669" t="s">
        <v>202</v>
      </c>
      <c r="B1669" t="s">
        <v>164</v>
      </c>
      <c r="C1669" s="1">
        <v>31984</v>
      </c>
      <c r="D1669">
        <v>24.4</v>
      </c>
      <c r="F1669">
        <v>0.10249999999999999</v>
      </c>
    </row>
    <row r="1670" spans="1:6" x14ac:dyDescent="0.25">
      <c r="A1670" t="s">
        <v>202</v>
      </c>
      <c r="B1670" t="s">
        <v>164</v>
      </c>
      <c r="C1670" s="1">
        <v>31998</v>
      </c>
      <c r="D1670">
        <v>28</v>
      </c>
      <c r="F1670">
        <v>0.1071</v>
      </c>
    </row>
    <row r="1671" spans="1:6" x14ac:dyDescent="0.25">
      <c r="A1671" t="s">
        <v>202</v>
      </c>
      <c r="B1671" t="s">
        <v>164</v>
      </c>
      <c r="C1671" s="1">
        <v>32012</v>
      </c>
      <c r="D1671">
        <v>32.799999999999997</v>
      </c>
      <c r="F1671">
        <v>0.122</v>
      </c>
    </row>
    <row r="1672" spans="1:6" x14ac:dyDescent="0.25">
      <c r="A1672" t="s">
        <v>202</v>
      </c>
      <c r="B1672" t="s">
        <v>164</v>
      </c>
      <c r="C1672" s="1">
        <v>32026</v>
      </c>
      <c r="D1672">
        <v>39.1</v>
      </c>
      <c r="F1672">
        <v>0.1356</v>
      </c>
    </row>
    <row r="1673" spans="1:6" x14ac:dyDescent="0.25">
      <c r="A1673" t="s">
        <v>202</v>
      </c>
      <c r="B1673" t="s">
        <v>164</v>
      </c>
      <c r="C1673" s="1">
        <v>32040</v>
      </c>
      <c r="D1673">
        <v>52.2</v>
      </c>
      <c r="F1673">
        <v>0.1245</v>
      </c>
    </row>
    <row r="1674" spans="1:6" x14ac:dyDescent="0.25">
      <c r="A1674" t="s">
        <v>202</v>
      </c>
      <c r="B1674" t="s">
        <v>164</v>
      </c>
      <c r="C1674" s="1">
        <v>32054</v>
      </c>
      <c r="D1674">
        <v>53.8</v>
      </c>
      <c r="F1674">
        <v>0.10780000000000001</v>
      </c>
    </row>
    <row r="1675" spans="1:6" x14ac:dyDescent="0.25">
      <c r="A1675" t="s">
        <v>202</v>
      </c>
      <c r="B1675" t="s">
        <v>164</v>
      </c>
      <c r="C1675" s="1">
        <v>32068</v>
      </c>
      <c r="D1675">
        <v>57.7</v>
      </c>
      <c r="F1675">
        <v>0.13170000000000001</v>
      </c>
    </row>
    <row r="1676" spans="1:6" x14ac:dyDescent="0.25">
      <c r="A1676" t="s">
        <v>202</v>
      </c>
      <c r="B1676" t="s">
        <v>164</v>
      </c>
      <c r="C1676" s="1">
        <v>32082</v>
      </c>
      <c r="D1676">
        <v>60.5</v>
      </c>
      <c r="F1676">
        <v>0.1091</v>
      </c>
    </row>
    <row r="1677" spans="1:6" x14ac:dyDescent="0.25">
      <c r="A1677" t="s">
        <v>202</v>
      </c>
      <c r="B1677" t="s">
        <v>164</v>
      </c>
      <c r="C1677" s="1">
        <v>32096</v>
      </c>
      <c r="D1677">
        <v>63.2</v>
      </c>
      <c r="F1677">
        <v>0.20100000000000001</v>
      </c>
    </row>
    <row r="1678" spans="1:6" x14ac:dyDescent="0.25">
      <c r="A1678" t="s">
        <v>202</v>
      </c>
      <c r="B1678" t="s">
        <v>164</v>
      </c>
      <c r="C1678" s="1">
        <v>32111</v>
      </c>
      <c r="D1678">
        <v>63.5</v>
      </c>
      <c r="F1678">
        <v>0.13070000000000001</v>
      </c>
    </row>
    <row r="1679" spans="1:6" x14ac:dyDescent="0.25">
      <c r="A1679" t="s">
        <v>202</v>
      </c>
      <c r="B1679" t="s">
        <v>164</v>
      </c>
      <c r="C1679" s="1">
        <v>32125</v>
      </c>
      <c r="D1679">
        <v>72.400000000000006</v>
      </c>
      <c r="F1679">
        <v>0.16300000000000001</v>
      </c>
    </row>
    <row r="1680" spans="1:6" x14ac:dyDescent="0.25">
      <c r="A1680" t="s">
        <v>202</v>
      </c>
      <c r="B1680" t="s">
        <v>164</v>
      </c>
      <c r="C1680" s="1">
        <v>32139</v>
      </c>
      <c r="D1680">
        <v>77.2</v>
      </c>
      <c r="F1680">
        <v>0.16450000000000001</v>
      </c>
    </row>
    <row r="1681" spans="1:6" x14ac:dyDescent="0.25">
      <c r="A1681" t="s">
        <v>202</v>
      </c>
      <c r="B1681" t="s">
        <v>164</v>
      </c>
      <c r="C1681" s="1">
        <v>32153</v>
      </c>
      <c r="D1681">
        <v>63.4</v>
      </c>
      <c r="F1681">
        <v>0.14829999999999999</v>
      </c>
    </row>
    <row r="1682" spans="1:6" x14ac:dyDescent="0.25">
      <c r="A1682" t="s">
        <v>202</v>
      </c>
      <c r="B1682" t="s">
        <v>164</v>
      </c>
      <c r="C1682" s="1">
        <v>32167</v>
      </c>
      <c r="D1682">
        <v>55.4</v>
      </c>
      <c r="F1682">
        <v>0.13</v>
      </c>
    </row>
    <row r="1683" spans="1:6" x14ac:dyDescent="0.25">
      <c r="A1683" t="s">
        <v>202</v>
      </c>
      <c r="B1683" t="s">
        <v>164</v>
      </c>
      <c r="C1683" s="1">
        <v>32181</v>
      </c>
      <c r="D1683">
        <v>62.6</v>
      </c>
      <c r="F1683">
        <v>8.6300000000000002E-2</v>
      </c>
    </row>
    <row r="1684" spans="1:6" x14ac:dyDescent="0.25">
      <c r="A1684" t="s">
        <v>202</v>
      </c>
      <c r="B1684" t="s">
        <v>164</v>
      </c>
      <c r="C1684" s="1">
        <v>32195</v>
      </c>
      <c r="D1684">
        <v>60.6</v>
      </c>
      <c r="F1684">
        <v>9.2399999999999996E-2</v>
      </c>
    </row>
    <row r="1685" spans="1:6" x14ac:dyDescent="0.25">
      <c r="A1685" t="s">
        <v>202</v>
      </c>
      <c r="B1685" t="s">
        <v>164</v>
      </c>
      <c r="C1685" s="1">
        <v>32210</v>
      </c>
      <c r="D1685">
        <v>52.9</v>
      </c>
      <c r="F1685">
        <v>6.9900000000000004E-2</v>
      </c>
    </row>
    <row r="1686" spans="1:6" x14ac:dyDescent="0.25">
      <c r="A1686" t="s">
        <v>202</v>
      </c>
      <c r="B1686" t="s">
        <v>164</v>
      </c>
      <c r="C1686" s="1">
        <v>32224</v>
      </c>
      <c r="D1686">
        <v>46.6</v>
      </c>
      <c r="F1686">
        <v>0.13950000000000001</v>
      </c>
    </row>
    <row r="1687" spans="1:6" x14ac:dyDescent="0.25">
      <c r="A1687" t="s">
        <v>202</v>
      </c>
      <c r="B1687" t="s">
        <v>164</v>
      </c>
      <c r="C1687" s="1">
        <v>32238</v>
      </c>
      <c r="D1687">
        <v>46.7</v>
      </c>
      <c r="F1687">
        <v>0.1135</v>
      </c>
    </row>
    <row r="1688" spans="1:6" x14ac:dyDescent="0.25">
      <c r="A1688" t="s">
        <v>202</v>
      </c>
      <c r="B1688" t="s">
        <v>164</v>
      </c>
      <c r="C1688" s="1">
        <v>32252</v>
      </c>
      <c r="D1688">
        <v>41.9</v>
      </c>
      <c r="F1688">
        <v>9.3100000000000002E-2</v>
      </c>
    </row>
    <row r="1689" spans="1:6" x14ac:dyDescent="0.25">
      <c r="A1689" t="s">
        <v>202</v>
      </c>
      <c r="B1689" t="s">
        <v>164</v>
      </c>
      <c r="C1689" s="1">
        <v>32266</v>
      </c>
      <c r="D1689">
        <v>37</v>
      </c>
      <c r="F1689">
        <v>0.13239999999999999</v>
      </c>
    </row>
    <row r="1690" spans="1:6" x14ac:dyDescent="0.25">
      <c r="A1690" t="s">
        <v>202</v>
      </c>
      <c r="B1690" t="s">
        <v>164</v>
      </c>
      <c r="C1690" s="1">
        <v>32280</v>
      </c>
      <c r="D1690">
        <v>32.5</v>
      </c>
      <c r="F1690">
        <v>0.1231</v>
      </c>
    </row>
    <row r="1691" spans="1:6" x14ac:dyDescent="0.25">
      <c r="A1691" t="s">
        <v>202</v>
      </c>
      <c r="B1691" t="s">
        <v>164</v>
      </c>
      <c r="C1691" s="1">
        <v>32294</v>
      </c>
      <c r="D1691">
        <v>31.2</v>
      </c>
      <c r="F1691">
        <v>0.12180000000000001</v>
      </c>
    </row>
    <row r="1692" spans="1:6" x14ac:dyDescent="0.25">
      <c r="A1692" t="s">
        <v>202</v>
      </c>
      <c r="B1692" t="s">
        <v>164</v>
      </c>
      <c r="C1692" s="1">
        <v>32308</v>
      </c>
      <c r="D1692">
        <v>26.5</v>
      </c>
      <c r="F1692">
        <v>0.1208</v>
      </c>
    </row>
    <row r="1693" spans="1:6" x14ac:dyDescent="0.25">
      <c r="A1693" t="s">
        <v>202</v>
      </c>
      <c r="B1693" t="s">
        <v>164</v>
      </c>
      <c r="C1693" s="1">
        <v>32322</v>
      </c>
      <c r="D1693">
        <v>22.7</v>
      </c>
      <c r="F1693">
        <v>0.1278</v>
      </c>
    </row>
    <row r="1694" spans="1:6" x14ac:dyDescent="0.25">
      <c r="A1694" t="s">
        <v>202</v>
      </c>
      <c r="B1694" t="s">
        <v>164</v>
      </c>
      <c r="C1694" s="1">
        <v>32336</v>
      </c>
      <c r="D1694">
        <v>24.1</v>
      </c>
      <c r="F1694">
        <v>0.1079</v>
      </c>
    </row>
    <row r="1695" spans="1:6" x14ac:dyDescent="0.25">
      <c r="A1695" t="s">
        <v>202</v>
      </c>
      <c r="B1695" t="s">
        <v>164</v>
      </c>
      <c r="C1695" s="1">
        <v>32350</v>
      </c>
      <c r="D1695">
        <v>24.4</v>
      </c>
      <c r="F1695">
        <v>0.10249999999999999</v>
      </c>
    </row>
    <row r="1696" spans="1:6" x14ac:dyDescent="0.25">
      <c r="A1696" t="s">
        <v>202</v>
      </c>
      <c r="B1696" t="s">
        <v>164</v>
      </c>
      <c r="C1696" s="1">
        <v>32364</v>
      </c>
      <c r="D1696">
        <v>28</v>
      </c>
      <c r="F1696">
        <v>0.1071</v>
      </c>
    </row>
    <row r="1697" spans="1:6" x14ac:dyDescent="0.25">
      <c r="A1697" t="s">
        <v>202</v>
      </c>
      <c r="B1697" t="s">
        <v>164</v>
      </c>
      <c r="C1697" s="1">
        <v>32378</v>
      </c>
      <c r="D1697">
        <v>32.799999999999997</v>
      </c>
      <c r="F1697">
        <v>0.122</v>
      </c>
    </row>
    <row r="1698" spans="1:6" x14ac:dyDescent="0.25">
      <c r="A1698" t="s">
        <v>202</v>
      </c>
      <c r="B1698" t="s">
        <v>164</v>
      </c>
      <c r="C1698" s="1">
        <v>32392</v>
      </c>
      <c r="D1698">
        <v>39.1</v>
      </c>
      <c r="F1698">
        <v>0.1356</v>
      </c>
    </row>
    <row r="1699" spans="1:6" x14ac:dyDescent="0.25">
      <c r="A1699" t="s">
        <v>202</v>
      </c>
      <c r="B1699" t="s">
        <v>164</v>
      </c>
      <c r="C1699" s="1">
        <v>32406</v>
      </c>
      <c r="D1699">
        <v>52.2</v>
      </c>
      <c r="F1699">
        <v>0.1245</v>
      </c>
    </row>
    <row r="1700" spans="1:6" x14ac:dyDescent="0.25">
      <c r="A1700" t="s">
        <v>202</v>
      </c>
      <c r="B1700" t="s">
        <v>164</v>
      </c>
      <c r="C1700" s="1">
        <v>32420</v>
      </c>
      <c r="D1700">
        <v>53.8</v>
      </c>
      <c r="F1700">
        <v>0.10780000000000001</v>
      </c>
    </row>
    <row r="1701" spans="1:6" x14ac:dyDescent="0.25">
      <c r="A1701" t="s">
        <v>202</v>
      </c>
      <c r="B1701" t="s">
        <v>164</v>
      </c>
      <c r="C1701" s="1">
        <v>32434</v>
      </c>
      <c r="D1701">
        <v>57.7</v>
      </c>
      <c r="F1701">
        <v>0.13170000000000001</v>
      </c>
    </row>
    <row r="1702" spans="1:6" x14ac:dyDescent="0.25">
      <c r="A1702" t="s">
        <v>202</v>
      </c>
      <c r="B1702" t="s">
        <v>164</v>
      </c>
      <c r="C1702" s="1">
        <v>32448</v>
      </c>
      <c r="D1702">
        <v>60.5</v>
      </c>
      <c r="F1702">
        <v>0.1091</v>
      </c>
    </row>
    <row r="1703" spans="1:6" x14ac:dyDescent="0.25">
      <c r="A1703" t="s">
        <v>202</v>
      </c>
      <c r="B1703" t="s">
        <v>164</v>
      </c>
      <c r="C1703" s="1">
        <v>32462</v>
      </c>
      <c r="D1703">
        <v>63.2</v>
      </c>
      <c r="F1703">
        <v>0.20100000000000001</v>
      </c>
    </row>
    <row r="1704" spans="1:6" x14ac:dyDescent="0.25">
      <c r="A1704" t="s">
        <v>202</v>
      </c>
      <c r="B1704" t="s">
        <v>164</v>
      </c>
      <c r="C1704" s="1">
        <v>32477</v>
      </c>
      <c r="D1704">
        <v>63.5</v>
      </c>
      <c r="F1704">
        <v>0.13070000000000001</v>
      </c>
    </row>
    <row r="1705" spans="1:6" x14ac:dyDescent="0.25">
      <c r="A1705" t="s">
        <v>202</v>
      </c>
      <c r="B1705" t="s">
        <v>164</v>
      </c>
      <c r="C1705" s="1">
        <v>32491</v>
      </c>
      <c r="D1705">
        <v>72.400000000000006</v>
      </c>
      <c r="F1705">
        <v>0.16300000000000001</v>
      </c>
    </row>
    <row r="1706" spans="1:6" x14ac:dyDescent="0.25">
      <c r="A1706" t="s">
        <v>202</v>
      </c>
      <c r="B1706" t="s">
        <v>164</v>
      </c>
      <c r="C1706" s="1">
        <v>32505</v>
      </c>
      <c r="D1706">
        <v>77.2</v>
      </c>
      <c r="F1706">
        <v>0.16450000000000001</v>
      </c>
    </row>
    <row r="1707" spans="1:6" x14ac:dyDescent="0.25">
      <c r="A1707" t="s">
        <v>202</v>
      </c>
      <c r="B1707" t="s">
        <v>164</v>
      </c>
      <c r="C1707" s="1">
        <v>32519</v>
      </c>
      <c r="D1707">
        <v>63.4</v>
      </c>
      <c r="F1707">
        <v>0.14829999999999999</v>
      </c>
    </row>
    <row r="1708" spans="1:6" x14ac:dyDescent="0.25">
      <c r="A1708" t="s">
        <v>202</v>
      </c>
      <c r="B1708" t="s">
        <v>164</v>
      </c>
      <c r="C1708" s="1">
        <v>32533</v>
      </c>
      <c r="D1708">
        <v>55.4</v>
      </c>
      <c r="F1708">
        <v>0.13</v>
      </c>
    </row>
    <row r="1709" spans="1:6" x14ac:dyDescent="0.25">
      <c r="A1709" t="s">
        <v>202</v>
      </c>
      <c r="B1709" t="s">
        <v>164</v>
      </c>
      <c r="C1709" s="1">
        <v>32547</v>
      </c>
      <c r="D1709">
        <v>62.6</v>
      </c>
      <c r="F1709">
        <v>8.6300000000000002E-2</v>
      </c>
    </row>
    <row r="1710" spans="1:6" x14ac:dyDescent="0.25">
      <c r="A1710" t="s">
        <v>202</v>
      </c>
      <c r="B1710" t="s">
        <v>164</v>
      </c>
      <c r="C1710" s="1">
        <v>32561</v>
      </c>
      <c r="D1710">
        <v>60.6</v>
      </c>
      <c r="F1710">
        <v>9.2399999999999996E-2</v>
      </c>
    </row>
    <row r="1711" spans="1:6" x14ac:dyDescent="0.25">
      <c r="A1711" t="s">
        <v>202</v>
      </c>
      <c r="B1711" t="s">
        <v>164</v>
      </c>
      <c r="C1711" s="1">
        <v>32575</v>
      </c>
      <c r="D1711">
        <v>52.9</v>
      </c>
      <c r="F1711">
        <v>6.9900000000000004E-2</v>
      </c>
    </row>
    <row r="1712" spans="1:6" x14ac:dyDescent="0.25">
      <c r="A1712" t="s">
        <v>202</v>
      </c>
      <c r="B1712" t="s">
        <v>164</v>
      </c>
      <c r="C1712" s="1">
        <v>32589</v>
      </c>
      <c r="D1712">
        <v>46.6</v>
      </c>
      <c r="F1712">
        <v>0.13950000000000001</v>
      </c>
    </row>
    <row r="1713" spans="1:6" x14ac:dyDescent="0.25">
      <c r="A1713" t="s">
        <v>202</v>
      </c>
      <c r="B1713" t="s">
        <v>164</v>
      </c>
      <c r="C1713" s="1">
        <v>32603</v>
      </c>
      <c r="D1713">
        <v>46.7</v>
      </c>
      <c r="F1713">
        <v>0.1135</v>
      </c>
    </row>
    <row r="1714" spans="1:6" x14ac:dyDescent="0.25">
      <c r="A1714" t="s">
        <v>202</v>
      </c>
      <c r="B1714" t="s">
        <v>164</v>
      </c>
      <c r="C1714" s="1">
        <v>32617</v>
      </c>
      <c r="D1714">
        <v>41.9</v>
      </c>
      <c r="F1714">
        <v>9.3100000000000002E-2</v>
      </c>
    </row>
    <row r="1715" spans="1:6" x14ac:dyDescent="0.25">
      <c r="A1715" t="s">
        <v>202</v>
      </c>
      <c r="B1715" t="s">
        <v>164</v>
      </c>
      <c r="C1715" s="1">
        <v>32631</v>
      </c>
      <c r="D1715">
        <v>37</v>
      </c>
      <c r="F1715">
        <v>0.13239999999999999</v>
      </c>
    </row>
    <row r="1716" spans="1:6" x14ac:dyDescent="0.25">
      <c r="A1716" t="s">
        <v>202</v>
      </c>
      <c r="B1716" t="s">
        <v>164</v>
      </c>
      <c r="C1716" s="1">
        <v>32645</v>
      </c>
      <c r="D1716">
        <v>32.5</v>
      </c>
      <c r="F1716">
        <v>0.1231</v>
      </c>
    </row>
    <row r="1717" spans="1:6" x14ac:dyDescent="0.25">
      <c r="A1717" t="s">
        <v>202</v>
      </c>
      <c r="B1717" t="s">
        <v>164</v>
      </c>
      <c r="C1717" s="1">
        <v>32659</v>
      </c>
      <c r="D1717">
        <v>31.2</v>
      </c>
      <c r="F1717">
        <v>0.12180000000000001</v>
      </c>
    </row>
    <row r="1718" spans="1:6" x14ac:dyDescent="0.25">
      <c r="A1718" t="s">
        <v>202</v>
      </c>
      <c r="B1718" t="s">
        <v>164</v>
      </c>
      <c r="C1718" s="1">
        <v>32673</v>
      </c>
      <c r="D1718">
        <v>26.5</v>
      </c>
      <c r="F1718">
        <v>0.1208</v>
      </c>
    </row>
    <row r="1719" spans="1:6" x14ac:dyDescent="0.25">
      <c r="A1719" t="s">
        <v>202</v>
      </c>
      <c r="B1719" t="s">
        <v>164</v>
      </c>
      <c r="C1719" s="1">
        <v>32687</v>
      </c>
      <c r="D1719">
        <v>22.7</v>
      </c>
      <c r="F1719">
        <v>0.1278</v>
      </c>
    </row>
    <row r="1720" spans="1:6" x14ac:dyDescent="0.25">
      <c r="A1720" t="s">
        <v>202</v>
      </c>
      <c r="B1720" t="s">
        <v>164</v>
      </c>
      <c r="C1720" s="1">
        <v>32701</v>
      </c>
      <c r="D1720">
        <v>24.1</v>
      </c>
      <c r="F1720">
        <v>0.1079</v>
      </c>
    </row>
    <row r="1721" spans="1:6" x14ac:dyDescent="0.25">
      <c r="A1721" t="s">
        <v>202</v>
      </c>
      <c r="B1721" t="s">
        <v>164</v>
      </c>
      <c r="C1721" s="1">
        <v>32715</v>
      </c>
      <c r="D1721">
        <v>24.4</v>
      </c>
      <c r="F1721">
        <v>0.10249999999999999</v>
      </c>
    </row>
    <row r="1722" spans="1:6" x14ac:dyDescent="0.25">
      <c r="A1722" t="s">
        <v>202</v>
      </c>
      <c r="B1722" t="s">
        <v>164</v>
      </c>
      <c r="C1722" s="1">
        <v>32729</v>
      </c>
      <c r="D1722">
        <v>28</v>
      </c>
      <c r="F1722">
        <v>0.1071</v>
      </c>
    </row>
    <row r="1723" spans="1:6" x14ac:dyDescent="0.25">
      <c r="A1723" t="s">
        <v>202</v>
      </c>
      <c r="B1723" t="s">
        <v>164</v>
      </c>
      <c r="C1723" s="1">
        <v>32743</v>
      </c>
      <c r="D1723">
        <v>32.799999999999997</v>
      </c>
      <c r="F1723">
        <v>0.122</v>
      </c>
    </row>
    <row r="1724" spans="1:6" x14ac:dyDescent="0.25">
      <c r="A1724" t="s">
        <v>202</v>
      </c>
      <c r="B1724" t="s">
        <v>164</v>
      </c>
      <c r="C1724" s="1">
        <v>32757</v>
      </c>
      <c r="D1724">
        <v>39.1</v>
      </c>
      <c r="F1724">
        <v>0.1356</v>
      </c>
    </row>
    <row r="1725" spans="1:6" x14ac:dyDescent="0.25">
      <c r="A1725" t="s">
        <v>202</v>
      </c>
      <c r="B1725" t="s">
        <v>164</v>
      </c>
      <c r="C1725" s="1">
        <v>32771</v>
      </c>
      <c r="D1725">
        <v>52.2</v>
      </c>
      <c r="F1725">
        <v>0.1245</v>
      </c>
    </row>
    <row r="1726" spans="1:6" x14ac:dyDescent="0.25">
      <c r="A1726" t="s">
        <v>202</v>
      </c>
      <c r="B1726" t="s">
        <v>164</v>
      </c>
      <c r="C1726" s="1">
        <v>32785</v>
      </c>
      <c r="D1726">
        <v>53.8</v>
      </c>
      <c r="F1726">
        <v>0.10780000000000001</v>
      </c>
    </row>
    <row r="1727" spans="1:6" x14ac:dyDescent="0.25">
      <c r="A1727" t="s">
        <v>202</v>
      </c>
      <c r="B1727" t="s">
        <v>164</v>
      </c>
      <c r="C1727" s="1">
        <v>32799</v>
      </c>
      <c r="D1727">
        <v>57.7</v>
      </c>
      <c r="F1727">
        <v>0.13170000000000001</v>
      </c>
    </row>
    <row r="1728" spans="1:6" x14ac:dyDescent="0.25">
      <c r="A1728" t="s">
        <v>202</v>
      </c>
      <c r="B1728" t="s">
        <v>164</v>
      </c>
      <c r="C1728" s="1">
        <v>32813</v>
      </c>
      <c r="D1728">
        <v>60.5</v>
      </c>
      <c r="F1728">
        <v>0.1091</v>
      </c>
    </row>
    <row r="1729" spans="1:6" x14ac:dyDescent="0.25">
      <c r="A1729" t="s">
        <v>202</v>
      </c>
      <c r="B1729" t="s">
        <v>164</v>
      </c>
      <c r="C1729" s="1">
        <v>32827</v>
      </c>
      <c r="D1729">
        <v>63.2</v>
      </c>
      <c r="F1729">
        <v>0.20100000000000001</v>
      </c>
    </row>
    <row r="1730" spans="1:6" x14ac:dyDescent="0.25">
      <c r="A1730" t="s">
        <v>202</v>
      </c>
      <c r="B1730" t="s">
        <v>164</v>
      </c>
      <c r="C1730" s="1">
        <v>32842</v>
      </c>
      <c r="D1730">
        <v>63.5</v>
      </c>
      <c r="F1730">
        <v>0.13070000000000001</v>
      </c>
    </row>
    <row r="1731" spans="1:6" x14ac:dyDescent="0.25">
      <c r="A1731" t="s">
        <v>202</v>
      </c>
      <c r="B1731" t="s">
        <v>164</v>
      </c>
      <c r="C1731" s="1">
        <v>32856</v>
      </c>
      <c r="D1731">
        <v>72.400000000000006</v>
      </c>
      <c r="F1731">
        <v>0.16300000000000001</v>
      </c>
    </row>
    <row r="1732" spans="1:6" x14ac:dyDescent="0.25">
      <c r="A1732" t="s">
        <v>202</v>
      </c>
      <c r="B1732" t="s">
        <v>164</v>
      </c>
      <c r="C1732" s="1">
        <v>32870</v>
      </c>
      <c r="D1732">
        <v>77.2</v>
      </c>
      <c r="F1732">
        <v>0.16450000000000001</v>
      </c>
    </row>
    <row r="1733" spans="1:6" x14ac:dyDescent="0.25">
      <c r="A1733" t="s">
        <v>202</v>
      </c>
      <c r="B1733" t="s">
        <v>164</v>
      </c>
      <c r="C1733" s="1">
        <v>32884</v>
      </c>
      <c r="D1733">
        <v>63.4</v>
      </c>
      <c r="F1733">
        <v>0.14829999999999999</v>
      </c>
    </row>
    <row r="1734" spans="1:6" x14ac:dyDescent="0.25">
      <c r="A1734" t="s">
        <v>202</v>
      </c>
      <c r="B1734" t="s">
        <v>164</v>
      </c>
      <c r="C1734" s="1">
        <v>32898</v>
      </c>
      <c r="D1734">
        <v>55.4</v>
      </c>
      <c r="F1734">
        <v>0.13</v>
      </c>
    </row>
    <row r="1735" spans="1:6" x14ac:dyDescent="0.25">
      <c r="A1735" t="s">
        <v>202</v>
      </c>
      <c r="B1735" t="s">
        <v>164</v>
      </c>
      <c r="C1735" s="1">
        <v>32912</v>
      </c>
      <c r="D1735">
        <v>62.6</v>
      </c>
      <c r="F1735">
        <v>8.6300000000000002E-2</v>
      </c>
    </row>
    <row r="1736" spans="1:6" x14ac:dyDescent="0.25">
      <c r="A1736" t="s">
        <v>202</v>
      </c>
      <c r="B1736" t="s">
        <v>164</v>
      </c>
      <c r="C1736" s="1">
        <v>32926</v>
      </c>
      <c r="D1736">
        <v>60.6</v>
      </c>
      <c r="F1736">
        <v>9.2399999999999996E-2</v>
      </c>
    </row>
    <row r="1737" spans="1:6" x14ac:dyDescent="0.25">
      <c r="A1737" t="s">
        <v>202</v>
      </c>
      <c r="B1737" t="s">
        <v>164</v>
      </c>
      <c r="C1737" s="1">
        <v>32940</v>
      </c>
      <c r="D1737">
        <v>52.9</v>
      </c>
      <c r="F1737">
        <v>6.9900000000000004E-2</v>
      </c>
    </row>
    <row r="1738" spans="1:6" x14ac:dyDescent="0.25">
      <c r="A1738" t="s">
        <v>202</v>
      </c>
      <c r="B1738" t="s">
        <v>164</v>
      </c>
      <c r="C1738" s="1">
        <v>32954</v>
      </c>
      <c r="D1738">
        <v>46.6</v>
      </c>
      <c r="F1738">
        <v>0.13950000000000001</v>
      </c>
    </row>
    <row r="1739" spans="1:6" x14ac:dyDescent="0.25">
      <c r="A1739" t="s">
        <v>202</v>
      </c>
      <c r="B1739" t="s">
        <v>164</v>
      </c>
      <c r="C1739" s="1">
        <v>32968</v>
      </c>
      <c r="D1739">
        <v>46.7</v>
      </c>
      <c r="F1739">
        <v>0.1135</v>
      </c>
    </row>
    <row r="1740" spans="1:6" x14ac:dyDescent="0.25">
      <c r="A1740" t="s">
        <v>202</v>
      </c>
      <c r="B1740" t="s">
        <v>164</v>
      </c>
      <c r="C1740" s="1">
        <v>32982</v>
      </c>
      <c r="D1740">
        <v>41.9</v>
      </c>
      <c r="F1740">
        <v>9.3100000000000002E-2</v>
      </c>
    </row>
    <row r="1741" spans="1:6" x14ac:dyDescent="0.25">
      <c r="A1741" t="s">
        <v>202</v>
      </c>
      <c r="B1741" t="s">
        <v>164</v>
      </c>
      <c r="C1741" s="1">
        <v>32996</v>
      </c>
      <c r="D1741">
        <v>37</v>
      </c>
      <c r="F1741">
        <v>0.13239999999999999</v>
      </c>
    </row>
    <row r="1742" spans="1:6" x14ac:dyDescent="0.25">
      <c r="A1742" t="s">
        <v>202</v>
      </c>
      <c r="B1742" t="s">
        <v>164</v>
      </c>
      <c r="C1742" s="1">
        <v>33010</v>
      </c>
      <c r="D1742">
        <v>32.5</v>
      </c>
      <c r="F1742">
        <v>0.1231</v>
      </c>
    </row>
    <row r="1743" spans="1:6" x14ac:dyDescent="0.25">
      <c r="A1743" t="s">
        <v>202</v>
      </c>
      <c r="B1743" t="s">
        <v>164</v>
      </c>
      <c r="C1743" s="1">
        <v>33024</v>
      </c>
      <c r="D1743">
        <v>31.2</v>
      </c>
      <c r="F1743">
        <v>0.12180000000000001</v>
      </c>
    </row>
    <row r="1744" spans="1:6" x14ac:dyDescent="0.25">
      <c r="A1744" t="s">
        <v>202</v>
      </c>
      <c r="B1744" t="s">
        <v>164</v>
      </c>
      <c r="C1744" s="1">
        <v>33038</v>
      </c>
      <c r="D1744">
        <v>26.5</v>
      </c>
      <c r="F1744">
        <v>0.1208</v>
      </c>
    </row>
    <row r="1745" spans="1:6" x14ac:dyDescent="0.25">
      <c r="A1745" t="s">
        <v>202</v>
      </c>
      <c r="B1745" t="s">
        <v>164</v>
      </c>
      <c r="C1745" s="1">
        <v>33052</v>
      </c>
      <c r="D1745">
        <v>22.7</v>
      </c>
      <c r="F1745">
        <v>0.1278</v>
      </c>
    </row>
    <row r="1746" spans="1:6" x14ac:dyDescent="0.25">
      <c r="A1746" t="s">
        <v>202</v>
      </c>
      <c r="B1746" t="s">
        <v>164</v>
      </c>
      <c r="C1746" s="1">
        <v>33066</v>
      </c>
      <c r="D1746">
        <v>24.1</v>
      </c>
      <c r="F1746">
        <v>0.1079</v>
      </c>
    </row>
    <row r="1747" spans="1:6" x14ac:dyDescent="0.25">
      <c r="A1747" t="s">
        <v>202</v>
      </c>
      <c r="B1747" t="s">
        <v>164</v>
      </c>
      <c r="C1747" s="1">
        <v>33080</v>
      </c>
      <c r="D1747">
        <v>24.4</v>
      </c>
      <c r="F1747">
        <v>0.10249999999999999</v>
      </c>
    </row>
    <row r="1748" spans="1:6" x14ac:dyDescent="0.25">
      <c r="A1748" t="s">
        <v>202</v>
      </c>
      <c r="B1748" t="s">
        <v>164</v>
      </c>
      <c r="C1748" s="1">
        <v>33094</v>
      </c>
      <c r="D1748">
        <v>28</v>
      </c>
      <c r="F1748">
        <v>0.1071</v>
      </c>
    </row>
    <row r="1749" spans="1:6" x14ac:dyDescent="0.25">
      <c r="A1749" t="s">
        <v>202</v>
      </c>
      <c r="B1749" t="s">
        <v>164</v>
      </c>
      <c r="C1749" s="1">
        <v>33108</v>
      </c>
      <c r="D1749">
        <v>32.799999999999997</v>
      </c>
      <c r="F1749">
        <v>0.122</v>
      </c>
    </row>
    <row r="1750" spans="1:6" x14ac:dyDescent="0.25">
      <c r="A1750" t="s">
        <v>202</v>
      </c>
      <c r="B1750" t="s">
        <v>164</v>
      </c>
      <c r="C1750" s="1">
        <v>33122</v>
      </c>
      <c r="D1750">
        <v>39.1</v>
      </c>
      <c r="F1750">
        <v>0.1356</v>
      </c>
    </row>
    <row r="1751" spans="1:6" x14ac:dyDescent="0.25">
      <c r="A1751" t="s">
        <v>202</v>
      </c>
      <c r="B1751" t="s">
        <v>164</v>
      </c>
      <c r="C1751" s="1">
        <v>33136</v>
      </c>
      <c r="D1751">
        <v>52.2</v>
      </c>
      <c r="F1751">
        <v>0.1245</v>
      </c>
    </row>
    <row r="1752" spans="1:6" x14ac:dyDescent="0.25">
      <c r="A1752" t="s">
        <v>202</v>
      </c>
      <c r="B1752" t="s">
        <v>164</v>
      </c>
      <c r="C1752" s="1">
        <v>33150</v>
      </c>
      <c r="D1752">
        <v>53.8</v>
      </c>
      <c r="F1752">
        <v>0.10780000000000001</v>
      </c>
    </row>
    <row r="1753" spans="1:6" x14ac:dyDescent="0.25">
      <c r="A1753" t="s">
        <v>202</v>
      </c>
      <c r="B1753" t="s">
        <v>164</v>
      </c>
      <c r="C1753" s="1">
        <v>33164</v>
      </c>
      <c r="D1753">
        <v>57.7</v>
      </c>
      <c r="F1753">
        <v>0.13170000000000001</v>
      </c>
    </row>
    <row r="1754" spans="1:6" x14ac:dyDescent="0.25">
      <c r="A1754" t="s">
        <v>202</v>
      </c>
      <c r="B1754" t="s">
        <v>164</v>
      </c>
      <c r="C1754" s="1">
        <v>33178</v>
      </c>
      <c r="D1754">
        <v>60.5</v>
      </c>
      <c r="F1754">
        <v>0.1091</v>
      </c>
    </row>
    <row r="1755" spans="1:6" x14ac:dyDescent="0.25">
      <c r="A1755" t="s">
        <v>202</v>
      </c>
      <c r="B1755" t="s">
        <v>164</v>
      </c>
      <c r="C1755" s="1">
        <v>33192</v>
      </c>
      <c r="D1755">
        <v>63.2</v>
      </c>
      <c r="F1755">
        <v>0.20100000000000001</v>
      </c>
    </row>
    <row r="1756" spans="1:6" x14ac:dyDescent="0.25">
      <c r="A1756" t="s">
        <v>202</v>
      </c>
      <c r="B1756" t="s">
        <v>164</v>
      </c>
      <c r="C1756" s="1">
        <v>33207</v>
      </c>
      <c r="D1756">
        <v>63.5</v>
      </c>
      <c r="F1756">
        <v>0.13070000000000001</v>
      </c>
    </row>
    <row r="1757" spans="1:6" x14ac:dyDescent="0.25">
      <c r="A1757" t="s">
        <v>202</v>
      </c>
      <c r="B1757" t="s">
        <v>164</v>
      </c>
      <c r="C1757" s="1">
        <v>33221</v>
      </c>
      <c r="D1757">
        <v>72.400000000000006</v>
      </c>
      <c r="F1757">
        <v>0.16300000000000001</v>
      </c>
    </row>
    <row r="1758" spans="1:6" x14ac:dyDescent="0.25">
      <c r="A1758" t="s">
        <v>202</v>
      </c>
      <c r="B1758" t="s">
        <v>164</v>
      </c>
      <c r="C1758" s="1">
        <v>33235</v>
      </c>
      <c r="D1758">
        <v>77.2</v>
      </c>
      <c r="F1758">
        <v>0.16450000000000001</v>
      </c>
    </row>
    <row r="1759" spans="1:6" x14ac:dyDescent="0.25">
      <c r="A1759" t="s">
        <v>202</v>
      </c>
      <c r="B1759" t="s">
        <v>164</v>
      </c>
      <c r="C1759" s="1">
        <v>33249</v>
      </c>
      <c r="D1759">
        <v>63.4</v>
      </c>
      <c r="F1759">
        <v>0.14829999999999999</v>
      </c>
    </row>
    <row r="1760" spans="1:6" x14ac:dyDescent="0.25">
      <c r="A1760" t="s">
        <v>202</v>
      </c>
      <c r="B1760" t="s">
        <v>164</v>
      </c>
      <c r="C1760" s="1">
        <v>33263</v>
      </c>
      <c r="D1760">
        <v>55.4</v>
      </c>
      <c r="F1760">
        <v>0.13</v>
      </c>
    </row>
    <row r="1761" spans="1:6" x14ac:dyDescent="0.25">
      <c r="A1761" t="s">
        <v>202</v>
      </c>
      <c r="B1761" t="s">
        <v>164</v>
      </c>
      <c r="C1761" s="1">
        <v>33277</v>
      </c>
      <c r="D1761">
        <v>62.6</v>
      </c>
      <c r="F1761">
        <v>8.6300000000000002E-2</v>
      </c>
    </row>
    <row r="1762" spans="1:6" x14ac:dyDescent="0.25">
      <c r="A1762" t="s">
        <v>202</v>
      </c>
      <c r="B1762" t="s">
        <v>164</v>
      </c>
      <c r="C1762" s="1">
        <v>33291</v>
      </c>
      <c r="D1762">
        <v>60.6</v>
      </c>
      <c r="F1762">
        <v>9.2399999999999996E-2</v>
      </c>
    </row>
    <row r="1763" spans="1:6" x14ac:dyDescent="0.25">
      <c r="A1763" t="s">
        <v>202</v>
      </c>
      <c r="B1763" t="s">
        <v>164</v>
      </c>
      <c r="C1763" s="1">
        <v>33305</v>
      </c>
      <c r="D1763">
        <v>52.9</v>
      </c>
      <c r="F1763">
        <v>6.9900000000000004E-2</v>
      </c>
    </row>
    <row r="1764" spans="1:6" x14ac:dyDescent="0.25">
      <c r="A1764" t="s">
        <v>202</v>
      </c>
      <c r="B1764" t="s">
        <v>164</v>
      </c>
      <c r="C1764" s="1">
        <v>33319</v>
      </c>
      <c r="D1764">
        <v>46.6</v>
      </c>
      <c r="F1764">
        <v>0.13950000000000001</v>
      </c>
    </row>
    <row r="1765" spans="1:6" x14ac:dyDescent="0.25">
      <c r="A1765" t="s">
        <v>202</v>
      </c>
      <c r="B1765" t="s">
        <v>164</v>
      </c>
      <c r="C1765" s="1">
        <v>33333</v>
      </c>
      <c r="D1765">
        <v>46.7</v>
      </c>
      <c r="F1765">
        <v>0.1135</v>
      </c>
    </row>
    <row r="1766" spans="1:6" x14ac:dyDescent="0.25">
      <c r="A1766" t="s">
        <v>202</v>
      </c>
      <c r="B1766" t="s">
        <v>164</v>
      </c>
      <c r="C1766" s="1">
        <v>33347</v>
      </c>
      <c r="D1766">
        <v>41.9</v>
      </c>
      <c r="F1766">
        <v>9.3100000000000002E-2</v>
      </c>
    </row>
    <row r="1767" spans="1:6" x14ac:dyDescent="0.25">
      <c r="A1767" t="s">
        <v>202</v>
      </c>
      <c r="B1767" t="s">
        <v>164</v>
      </c>
      <c r="C1767" s="1">
        <v>33361</v>
      </c>
      <c r="D1767">
        <v>37</v>
      </c>
      <c r="F1767">
        <v>0.13239999999999999</v>
      </c>
    </row>
    <row r="1768" spans="1:6" x14ac:dyDescent="0.25">
      <c r="A1768" t="s">
        <v>202</v>
      </c>
      <c r="B1768" t="s">
        <v>164</v>
      </c>
      <c r="C1768" s="1">
        <v>33375</v>
      </c>
      <c r="D1768">
        <v>32.5</v>
      </c>
      <c r="F1768">
        <v>0.1231</v>
      </c>
    </row>
    <row r="1769" spans="1:6" x14ac:dyDescent="0.25">
      <c r="A1769" t="s">
        <v>202</v>
      </c>
      <c r="B1769" t="s">
        <v>164</v>
      </c>
      <c r="C1769" s="1">
        <v>33389</v>
      </c>
      <c r="D1769">
        <v>31.2</v>
      </c>
      <c r="F1769">
        <v>0.12180000000000001</v>
      </c>
    </row>
    <row r="1770" spans="1:6" x14ac:dyDescent="0.25">
      <c r="A1770" t="s">
        <v>203</v>
      </c>
      <c r="B1770" t="s">
        <v>165</v>
      </c>
      <c r="C1770" s="1">
        <v>27925</v>
      </c>
      <c r="D1770">
        <v>6.5</v>
      </c>
      <c r="F1770">
        <v>1.54E-2</v>
      </c>
    </row>
    <row r="1771" spans="1:6" x14ac:dyDescent="0.25">
      <c r="A1771" t="s">
        <v>203</v>
      </c>
      <c r="B1771" t="s">
        <v>165</v>
      </c>
      <c r="C1771" s="1">
        <v>27939</v>
      </c>
      <c r="D1771">
        <v>6.5</v>
      </c>
      <c r="F1771">
        <v>1.54E-2</v>
      </c>
    </row>
    <row r="1772" spans="1:6" x14ac:dyDescent="0.25">
      <c r="A1772" t="s">
        <v>203</v>
      </c>
      <c r="B1772" t="s">
        <v>165</v>
      </c>
      <c r="C1772" s="1">
        <v>27953</v>
      </c>
      <c r="D1772">
        <v>5.5</v>
      </c>
      <c r="F1772">
        <v>1.8200000000000001E-2</v>
      </c>
    </row>
    <row r="1773" spans="1:6" x14ac:dyDescent="0.25">
      <c r="A1773" t="s">
        <v>203</v>
      </c>
      <c r="B1773" t="s">
        <v>165</v>
      </c>
      <c r="C1773" s="1">
        <v>27967</v>
      </c>
      <c r="D1773">
        <v>5.5</v>
      </c>
      <c r="F1773">
        <v>1.8200000000000001E-2</v>
      </c>
    </row>
    <row r="1774" spans="1:6" x14ac:dyDescent="0.25">
      <c r="A1774" t="s">
        <v>203</v>
      </c>
      <c r="B1774" t="s">
        <v>165</v>
      </c>
      <c r="C1774" s="1">
        <v>27981</v>
      </c>
      <c r="D1774">
        <v>8.3000000000000007</v>
      </c>
      <c r="F1774">
        <v>1.21E-2</v>
      </c>
    </row>
    <row r="1775" spans="1:6" x14ac:dyDescent="0.25">
      <c r="A1775" t="s">
        <v>203</v>
      </c>
      <c r="B1775" t="s">
        <v>165</v>
      </c>
      <c r="C1775" s="1">
        <v>27995</v>
      </c>
      <c r="D1775">
        <v>8.3000000000000007</v>
      </c>
      <c r="F1775">
        <v>1.21E-2</v>
      </c>
    </row>
    <row r="1776" spans="1:6" x14ac:dyDescent="0.25">
      <c r="A1776" t="s">
        <v>203</v>
      </c>
      <c r="B1776" t="s">
        <v>165</v>
      </c>
      <c r="C1776" s="1">
        <v>28009</v>
      </c>
      <c r="D1776">
        <v>24.4</v>
      </c>
      <c r="F1776">
        <v>2.87E-2</v>
      </c>
    </row>
    <row r="1777" spans="1:6" x14ac:dyDescent="0.25">
      <c r="A1777" t="s">
        <v>203</v>
      </c>
      <c r="B1777" t="s">
        <v>165</v>
      </c>
      <c r="C1777" s="1">
        <v>28023</v>
      </c>
      <c r="D1777">
        <v>45.2</v>
      </c>
      <c r="F1777">
        <v>8.4099999999999994E-2</v>
      </c>
    </row>
    <row r="1778" spans="1:6" x14ac:dyDescent="0.25">
      <c r="A1778" t="s">
        <v>203</v>
      </c>
      <c r="B1778" t="s">
        <v>165</v>
      </c>
      <c r="C1778" s="1">
        <v>28037</v>
      </c>
      <c r="D1778">
        <v>44.9</v>
      </c>
      <c r="F1778">
        <v>0.127</v>
      </c>
    </row>
    <row r="1779" spans="1:6" x14ac:dyDescent="0.25">
      <c r="A1779" t="s">
        <v>203</v>
      </c>
      <c r="B1779" t="s">
        <v>165</v>
      </c>
      <c r="C1779" s="1">
        <v>28051</v>
      </c>
      <c r="D1779">
        <v>64.599999999999994</v>
      </c>
      <c r="F1779">
        <v>8.9800000000000005E-2</v>
      </c>
    </row>
    <row r="1780" spans="1:6" x14ac:dyDescent="0.25">
      <c r="A1780" t="s">
        <v>203</v>
      </c>
      <c r="B1780" t="s">
        <v>165</v>
      </c>
      <c r="C1780" s="1">
        <v>28065</v>
      </c>
      <c r="D1780">
        <v>71</v>
      </c>
      <c r="F1780">
        <v>9.7199999999999995E-2</v>
      </c>
    </row>
    <row r="1781" spans="1:6" x14ac:dyDescent="0.25">
      <c r="A1781" t="s">
        <v>203</v>
      </c>
      <c r="B1781" t="s">
        <v>165</v>
      </c>
      <c r="C1781" s="1">
        <v>28079</v>
      </c>
      <c r="D1781">
        <v>70.400000000000006</v>
      </c>
      <c r="F1781">
        <v>0.1207</v>
      </c>
    </row>
    <row r="1782" spans="1:6" x14ac:dyDescent="0.25">
      <c r="A1782" t="s">
        <v>203</v>
      </c>
      <c r="B1782" t="s">
        <v>165</v>
      </c>
      <c r="C1782" s="1">
        <v>28094</v>
      </c>
      <c r="D1782">
        <v>71.3</v>
      </c>
      <c r="F1782">
        <v>0.15709999999999999</v>
      </c>
    </row>
    <row r="1783" spans="1:6" x14ac:dyDescent="0.25">
      <c r="A1783" t="s">
        <v>203</v>
      </c>
      <c r="B1783" t="s">
        <v>165</v>
      </c>
      <c r="C1783" s="1">
        <v>28108</v>
      </c>
      <c r="D1783">
        <v>60.7</v>
      </c>
      <c r="F1783">
        <v>0.27350000000000002</v>
      </c>
    </row>
    <row r="1784" spans="1:6" x14ac:dyDescent="0.25">
      <c r="A1784" t="s">
        <v>203</v>
      </c>
      <c r="B1784" t="s">
        <v>165</v>
      </c>
      <c r="C1784" s="1">
        <v>28122</v>
      </c>
      <c r="D1784">
        <v>76.400000000000006</v>
      </c>
      <c r="F1784">
        <v>0.31940000000000002</v>
      </c>
    </row>
    <row r="1785" spans="1:6" x14ac:dyDescent="0.25">
      <c r="A1785" t="s">
        <v>203</v>
      </c>
      <c r="B1785" t="s">
        <v>165</v>
      </c>
      <c r="C1785" s="1">
        <v>28136</v>
      </c>
      <c r="D1785">
        <v>57.9</v>
      </c>
      <c r="F1785">
        <v>0.2591</v>
      </c>
    </row>
    <row r="1786" spans="1:6" x14ac:dyDescent="0.25">
      <c r="A1786" t="s">
        <v>203</v>
      </c>
      <c r="B1786" t="s">
        <v>165</v>
      </c>
      <c r="C1786" s="1">
        <v>28150</v>
      </c>
      <c r="D1786">
        <v>57.9</v>
      </c>
      <c r="F1786">
        <v>0.20039999999999999</v>
      </c>
    </row>
    <row r="1787" spans="1:6" x14ac:dyDescent="0.25">
      <c r="A1787" t="s">
        <v>203</v>
      </c>
      <c r="B1787" t="s">
        <v>165</v>
      </c>
      <c r="C1787" s="1">
        <v>28164</v>
      </c>
      <c r="D1787">
        <v>54.5</v>
      </c>
      <c r="F1787">
        <v>0.20619999999999999</v>
      </c>
    </row>
    <row r="1788" spans="1:6" x14ac:dyDescent="0.25">
      <c r="A1788" t="s">
        <v>203</v>
      </c>
      <c r="B1788" t="s">
        <v>165</v>
      </c>
      <c r="C1788" s="1">
        <v>28178</v>
      </c>
      <c r="D1788">
        <v>63.5</v>
      </c>
      <c r="F1788">
        <v>0.18110000000000001</v>
      </c>
    </row>
    <row r="1789" spans="1:6" x14ac:dyDescent="0.25">
      <c r="A1789" t="s">
        <v>203</v>
      </c>
      <c r="B1789" t="s">
        <v>165</v>
      </c>
      <c r="C1789" s="1">
        <v>28192</v>
      </c>
      <c r="D1789">
        <v>49.3</v>
      </c>
      <c r="F1789">
        <v>0.1643</v>
      </c>
    </row>
    <row r="1790" spans="1:6" x14ac:dyDescent="0.25">
      <c r="A1790" t="s">
        <v>203</v>
      </c>
      <c r="B1790" t="s">
        <v>165</v>
      </c>
      <c r="C1790" s="1">
        <v>28206</v>
      </c>
      <c r="D1790">
        <v>48.9</v>
      </c>
      <c r="F1790">
        <v>0.14319999999999999</v>
      </c>
    </row>
    <row r="1791" spans="1:6" x14ac:dyDescent="0.25">
      <c r="A1791" t="s">
        <v>203</v>
      </c>
      <c r="B1791" t="s">
        <v>165</v>
      </c>
      <c r="C1791" s="1">
        <v>28220</v>
      </c>
      <c r="D1791">
        <v>41.4</v>
      </c>
      <c r="F1791">
        <v>7.7299999999999994E-2</v>
      </c>
    </row>
    <row r="1792" spans="1:6" x14ac:dyDescent="0.25">
      <c r="A1792" t="s">
        <v>203</v>
      </c>
      <c r="B1792" t="s">
        <v>165</v>
      </c>
      <c r="C1792" s="1">
        <v>28234</v>
      </c>
      <c r="D1792">
        <v>20.6</v>
      </c>
      <c r="F1792">
        <v>7.2800000000000004E-2</v>
      </c>
    </row>
    <row r="1793" spans="1:6" x14ac:dyDescent="0.25">
      <c r="A1793" t="s">
        <v>203</v>
      </c>
      <c r="B1793" t="s">
        <v>165</v>
      </c>
      <c r="C1793" s="1">
        <v>28248</v>
      </c>
      <c r="D1793">
        <v>14.3</v>
      </c>
      <c r="F1793">
        <v>6.9900000000000004E-2</v>
      </c>
    </row>
    <row r="1794" spans="1:6" x14ac:dyDescent="0.25">
      <c r="A1794" t="s">
        <v>203</v>
      </c>
      <c r="B1794" t="s">
        <v>165</v>
      </c>
      <c r="C1794" s="1">
        <v>28262</v>
      </c>
      <c r="D1794">
        <v>11.5</v>
      </c>
      <c r="F1794">
        <v>3.4799999999999998E-2</v>
      </c>
    </row>
    <row r="1795" spans="1:6" x14ac:dyDescent="0.25">
      <c r="A1795" t="s">
        <v>203</v>
      </c>
      <c r="B1795" t="s">
        <v>165</v>
      </c>
      <c r="C1795" s="1">
        <v>28276</v>
      </c>
      <c r="D1795">
        <v>6.4</v>
      </c>
      <c r="F1795">
        <v>0</v>
      </c>
    </row>
    <row r="1796" spans="1:6" x14ac:dyDescent="0.25">
      <c r="A1796" t="s">
        <v>203</v>
      </c>
      <c r="B1796" t="s">
        <v>165</v>
      </c>
      <c r="C1796" s="1">
        <v>28290</v>
      </c>
      <c r="D1796">
        <v>6.5</v>
      </c>
      <c r="F1796">
        <v>1.54E-2</v>
      </c>
    </row>
    <row r="1797" spans="1:6" x14ac:dyDescent="0.25">
      <c r="A1797" t="s">
        <v>203</v>
      </c>
      <c r="B1797" t="s">
        <v>165</v>
      </c>
      <c r="C1797" s="1">
        <v>28304</v>
      </c>
      <c r="D1797">
        <v>6.5</v>
      </c>
      <c r="F1797">
        <v>1.54E-2</v>
      </c>
    </row>
    <row r="1798" spans="1:6" x14ac:dyDescent="0.25">
      <c r="A1798" t="s">
        <v>203</v>
      </c>
      <c r="B1798" t="s">
        <v>165</v>
      </c>
      <c r="C1798" s="1">
        <v>28318</v>
      </c>
      <c r="D1798">
        <v>5.5</v>
      </c>
      <c r="F1798">
        <v>1.8200000000000001E-2</v>
      </c>
    </row>
    <row r="1799" spans="1:6" x14ac:dyDescent="0.25">
      <c r="A1799" t="s">
        <v>203</v>
      </c>
      <c r="B1799" t="s">
        <v>165</v>
      </c>
      <c r="C1799" s="1">
        <v>28332</v>
      </c>
      <c r="D1799">
        <v>5.5</v>
      </c>
      <c r="F1799">
        <v>1.8200000000000001E-2</v>
      </c>
    </row>
    <row r="1800" spans="1:6" x14ac:dyDescent="0.25">
      <c r="A1800" t="s">
        <v>203</v>
      </c>
      <c r="B1800" t="s">
        <v>165</v>
      </c>
      <c r="C1800" s="1">
        <v>28346</v>
      </c>
      <c r="D1800">
        <v>8.3000000000000007</v>
      </c>
      <c r="F1800">
        <v>1.21E-2</v>
      </c>
    </row>
    <row r="1801" spans="1:6" x14ac:dyDescent="0.25">
      <c r="A1801" t="s">
        <v>203</v>
      </c>
      <c r="B1801" t="s">
        <v>165</v>
      </c>
      <c r="C1801" s="1">
        <v>28360</v>
      </c>
      <c r="D1801">
        <v>8.3000000000000007</v>
      </c>
      <c r="F1801">
        <v>1.21E-2</v>
      </c>
    </row>
    <row r="1802" spans="1:6" x14ac:dyDescent="0.25">
      <c r="A1802" t="s">
        <v>203</v>
      </c>
      <c r="B1802" t="s">
        <v>165</v>
      </c>
      <c r="C1802" s="1">
        <v>28374</v>
      </c>
      <c r="D1802">
        <v>24.4</v>
      </c>
      <c r="F1802">
        <v>2.87E-2</v>
      </c>
    </row>
    <row r="1803" spans="1:6" x14ac:dyDescent="0.25">
      <c r="A1803" t="s">
        <v>203</v>
      </c>
      <c r="B1803" t="s">
        <v>165</v>
      </c>
      <c r="C1803" s="1">
        <v>28388</v>
      </c>
      <c r="D1803">
        <v>45.2</v>
      </c>
      <c r="F1803">
        <v>8.4099999999999994E-2</v>
      </c>
    </row>
    <row r="1804" spans="1:6" x14ac:dyDescent="0.25">
      <c r="A1804" t="s">
        <v>203</v>
      </c>
      <c r="B1804" t="s">
        <v>165</v>
      </c>
      <c r="C1804" s="1">
        <v>28402</v>
      </c>
      <c r="D1804">
        <v>44.9</v>
      </c>
      <c r="F1804">
        <v>0.127</v>
      </c>
    </row>
    <row r="1805" spans="1:6" x14ac:dyDescent="0.25">
      <c r="A1805" t="s">
        <v>203</v>
      </c>
      <c r="B1805" t="s">
        <v>165</v>
      </c>
      <c r="C1805" s="1">
        <v>28416</v>
      </c>
      <c r="D1805">
        <v>64.599999999999994</v>
      </c>
      <c r="F1805">
        <v>8.9800000000000005E-2</v>
      </c>
    </row>
    <row r="1806" spans="1:6" x14ac:dyDescent="0.25">
      <c r="A1806" t="s">
        <v>203</v>
      </c>
      <c r="B1806" t="s">
        <v>165</v>
      </c>
      <c r="C1806" s="1">
        <v>28430</v>
      </c>
      <c r="D1806">
        <v>71</v>
      </c>
      <c r="F1806">
        <v>9.7199999999999995E-2</v>
      </c>
    </row>
    <row r="1807" spans="1:6" x14ac:dyDescent="0.25">
      <c r="A1807" t="s">
        <v>203</v>
      </c>
      <c r="B1807" t="s">
        <v>165</v>
      </c>
      <c r="C1807" s="1">
        <v>28444</v>
      </c>
      <c r="D1807">
        <v>70.400000000000006</v>
      </c>
      <c r="F1807">
        <v>0.1207</v>
      </c>
    </row>
    <row r="1808" spans="1:6" x14ac:dyDescent="0.25">
      <c r="A1808" t="s">
        <v>203</v>
      </c>
      <c r="B1808" t="s">
        <v>165</v>
      </c>
      <c r="C1808" s="1">
        <v>28459</v>
      </c>
      <c r="D1808">
        <v>71.3</v>
      </c>
      <c r="F1808">
        <v>0.15709999999999999</v>
      </c>
    </row>
    <row r="1809" spans="1:6" x14ac:dyDescent="0.25">
      <c r="A1809" t="s">
        <v>203</v>
      </c>
      <c r="B1809" t="s">
        <v>165</v>
      </c>
      <c r="C1809" s="1">
        <v>28473</v>
      </c>
      <c r="D1809">
        <v>60.7</v>
      </c>
      <c r="F1809">
        <v>0.27350000000000002</v>
      </c>
    </row>
    <row r="1810" spans="1:6" x14ac:dyDescent="0.25">
      <c r="A1810" t="s">
        <v>203</v>
      </c>
      <c r="B1810" t="s">
        <v>165</v>
      </c>
      <c r="C1810" s="1">
        <v>28487</v>
      </c>
      <c r="D1810">
        <v>76.400000000000006</v>
      </c>
      <c r="F1810">
        <v>0.31940000000000002</v>
      </c>
    </row>
    <row r="1811" spans="1:6" x14ac:dyDescent="0.25">
      <c r="A1811" t="s">
        <v>203</v>
      </c>
      <c r="B1811" t="s">
        <v>165</v>
      </c>
      <c r="C1811" s="1">
        <v>28501</v>
      </c>
      <c r="D1811">
        <v>57.9</v>
      </c>
      <c r="F1811">
        <v>0.2591</v>
      </c>
    </row>
    <row r="1812" spans="1:6" x14ac:dyDescent="0.25">
      <c r="A1812" t="s">
        <v>203</v>
      </c>
      <c r="B1812" t="s">
        <v>165</v>
      </c>
      <c r="C1812" s="1">
        <v>28515</v>
      </c>
      <c r="D1812">
        <v>57.9</v>
      </c>
      <c r="F1812">
        <v>0.20039999999999999</v>
      </c>
    </row>
    <row r="1813" spans="1:6" x14ac:dyDescent="0.25">
      <c r="A1813" t="s">
        <v>203</v>
      </c>
      <c r="B1813" t="s">
        <v>165</v>
      </c>
      <c r="C1813" s="1">
        <v>28529</v>
      </c>
      <c r="D1813">
        <v>54.5</v>
      </c>
      <c r="F1813">
        <v>0.20619999999999999</v>
      </c>
    </row>
    <row r="1814" spans="1:6" x14ac:dyDescent="0.25">
      <c r="A1814" t="s">
        <v>203</v>
      </c>
      <c r="B1814" t="s">
        <v>165</v>
      </c>
      <c r="C1814" s="1">
        <v>28543</v>
      </c>
      <c r="D1814">
        <v>63.5</v>
      </c>
      <c r="F1814">
        <v>0.18110000000000001</v>
      </c>
    </row>
    <row r="1815" spans="1:6" x14ac:dyDescent="0.25">
      <c r="A1815" t="s">
        <v>203</v>
      </c>
      <c r="B1815" t="s">
        <v>165</v>
      </c>
      <c r="C1815" s="1">
        <v>28557</v>
      </c>
      <c r="D1815">
        <v>49.3</v>
      </c>
      <c r="F1815">
        <v>0.1643</v>
      </c>
    </row>
    <row r="1816" spans="1:6" x14ac:dyDescent="0.25">
      <c r="A1816" t="s">
        <v>203</v>
      </c>
      <c r="B1816" t="s">
        <v>165</v>
      </c>
      <c r="C1816" s="1">
        <v>28571</v>
      </c>
      <c r="D1816">
        <v>48.9</v>
      </c>
      <c r="F1816">
        <v>0.14319999999999999</v>
      </c>
    </row>
    <row r="1817" spans="1:6" x14ac:dyDescent="0.25">
      <c r="A1817" t="s">
        <v>203</v>
      </c>
      <c r="B1817" t="s">
        <v>165</v>
      </c>
      <c r="C1817" s="1">
        <v>28585</v>
      </c>
      <c r="D1817">
        <v>41.4</v>
      </c>
      <c r="F1817">
        <v>7.7299999999999994E-2</v>
      </c>
    </row>
    <row r="1818" spans="1:6" x14ac:dyDescent="0.25">
      <c r="A1818" t="s">
        <v>203</v>
      </c>
      <c r="B1818" t="s">
        <v>165</v>
      </c>
      <c r="C1818" s="1">
        <v>28599</v>
      </c>
      <c r="D1818">
        <v>20.6</v>
      </c>
      <c r="F1818">
        <v>7.2800000000000004E-2</v>
      </c>
    </row>
    <row r="1819" spans="1:6" x14ac:dyDescent="0.25">
      <c r="A1819" t="s">
        <v>203</v>
      </c>
      <c r="B1819" t="s">
        <v>165</v>
      </c>
      <c r="C1819" s="1">
        <v>28613</v>
      </c>
      <c r="D1819">
        <v>14.3</v>
      </c>
      <c r="F1819">
        <v>6.9900000000000004E-2</v>
      </c>
    </row>
    <row r="1820" spans="1:6" x14ac:dyDescent="0.25">
      <c r="A1820" t="s">
        <v>203</v>
      </c>
      <c r="B1820" t="s">
        <v>165</v>
      </c>
      <c r="C1820" s="1">
        <v>28627</v>
      </c>
      <c r="D1820">
        <v>11.5</v>
      </c>
      <c r="F1820">
        <v>3.4799999999999998E-2</v>
      </c>
    </row>
    <row r="1821" spans="1:6" x14ac:dyDescent="0.25">
      <c r="A1821" t="s">
        <v>203</v>
      </c>
      <c r="B1821" t="s">
        <v>165</v>
      </c>
      <c r="C1821" s="1">
        <v>28641</v>
      </c>
      <c r="D1821">
        <v>6.4</v>
      </c>
      <c r="F1821">
        <v>0</v>
      </c>
    </row>
    <row r="1822" spans="1:6" x14ac:dyDescent="0.25">
      <c r="A1822" t="s">
        <v>203</v>
      </c>
      <c r="B1822" t="s">
        <v>165</v>
      </c>
      <c r="C1822" s="1">
        <v>28655</v>
      </c>
      <c r="D1822">
        <v>6.5</v>
      </c>
      <c r="F1822">
        <v>1.54E-2</v>
      </c>
    </row>
    <row r="1823" spans="1:6" x14ac:dyDescent="0.25">
      <c r="A1823" t="s">
        <v>203</v>
      </c>
      <c r="B1823" t="s">
        <v>165</v>
      </c>
      <c r="C1823" s="1">
        <v>28669</v>
      </c>
      <c r="D1823">
        <v>6.5</v>
      </c>
      <c r="F1823">
        <v>1.54E-2</v>
      </c>
    </row>
    <row r="1824" spans="1:6" x14ac:dyDescent="0.25">
      <c r="A1824" t="s">
        <v>203</v>
      </c>
      <c r="B1824" t="s">
        <v>165</v>
      </c>
      <c r="C1824" s="1">
        <v>28683</v>
      </c>
      <c r="D1824">
        <v>5.5</v>
      </c>
      <c r="F1824">
        <v>1.8200000000000001E-2</v>
      </c>
    </row>
    <row r="1825" spans="1:6" x14ac:dyDescent="0.25">
      <c r="A1825" t="s">
        <v>203</v>
      </c>
      <c r="B1825" t="s">
        <v>165</v>
      </c>
      <c r="C1825" s="1">
        <v>28697</v>
      </c>
      <c r="D1825">
        <v>5.5</v>
      </c>
      <c r="F1825">
        <v>1.8200000000000001E-2</v>
      </c>
    </row>
    <row r="1826" spans="1:6" x14ac:dyDescent="0.25">
      <c r="A1826" t="s">
        <v>203</v>
      </c>
      <c r="B1826" t="s">
        <v>165</v>
      </c>
      <c r="C1826" s="1">
        <v>28711</v>
      </c>
      <c r="D1826">
        <v>8.3000000000000007</v>
      </c>
      <c r="F1826">
        <v>1.21E-2</v>
      </c>
    </row>
    <row r="1827" spans="1:6" x14ac:dyDescent="0.25">
      <c r="A1827" t="s">
        <v>203</v>
      </c>
      <c r="B1827" t="s">
        <v>165</v>
      </c>
      <c r="C1827" s="1">
        <v>28725</v>
      </c>
      <c r="D1827">
        <v>8.3000000000000007</v>
      </c>
      <c r="F1827">
        <v>1.21E-2</v>
      </c>
    </row>
    <row r="1828" spans="1:6" x14ac:dyDescent="0.25">
      <c r="A1828" t="s">
        <v>203</v>
      </c>
      <c r="B1828" t="s">
        <v>165</v>
      </c>
      <c r="C1828" s="1">
        <v>28739</v>
      </c>
      <c r="D1828">
        <v>24.4</v>
      </c>
      <c r="F1828">
        <v>2.87E-2</v>
      </c>
    </row>
    <row r="1829" spans="1:6" x14ac:dyDescent="0.25">
      <c r="A1829" t="s">
        <v>203</v>
      </c>
      <c r="B1829" t="s">
        <v>165</v>
      </c>
      <c r="C1829" s="1">
        <v>28753</v>
      </c>
      <c r="D1829">
        <v>45.2</v>
      </c>
      <c r="F1829">
        <v>8.4099999999999994E-2</v>
      </c>
    </row>
    <row r="1830" spans="1:6" x14ac:dyDescent="0.25">
      <c r="A1830" t="s">
        <v>203</v>
      </c>
      <c r="B1830" t="s">
        <v>165</v>
      </c>
      <c r="C1830" s="1">
        <v>28767</v>
      </c>
      <c r="D1830">
        <v>44.9</v>
      </c>
      <c r="F1830">
        <v>0.127</v>
      </c>
    </row>
    <row r="1831" spans="1:6" x14ac:dyDescent="0.25">
      <c r="A1831" t="s">
        <v>203</v>
      </c>
      <c r="B1831" t="s">
        <v>165</v>
      </c>
      <c r="C1831" s="1">
        <v>28781</v>
      </c>
      <c r="D1831">
        <v>64.599999999999994</v>
      </c>
      <c r="F1831">
        <v>8.9800000000000005E-2</v>
      </c>
    </row>
    <row r="1832" spans="1:6" x14ac:dyDescent="0.25">
      <c r="A1832" t="s">
        <v>203</v>
      </c>
      <c r="B1832" t="s">
        <v>165</v>
      </c>
      <c r="C1832" s="1">
        <v>28795</v>
      </c>
      <c r="D1832">
        <v>71</v>
      </c>
      <c r="F1832">
        <v>9.7199999999999995E-2</v>
      </c>
    </row>
    <row r="1833" spans="1:6" x14ac:dyDescent="0.25">
      <c r="A1833" t="s">
        <v>203</v>
      </c>
      <c r="B1833" t="s">
        <v>165</v>
      </c>
      <c r="C1833" s="1">
        <v>28809</v>
      </c>
      <c r="D1833">
        <v>70.400000000000006</v>
      </c>
      <c r="F1833">
        <v>0.1207</v>
      </c>
    </row>
    <row r="1834" spans="1:6" x14ac:dyDescent="0.25">
      <c r="A1834" t="s">
        <v>203</v>
      </c>
      <c r="B1834" t="s">
        <v>165</v>
      </c>
      <c r="C1834" s="1">
        <v>28824</v>
      </c>
      <c r="D1834">
        <v>71.3</v>
      </c>
      <c r="F1834">
        <v>0.15709999999999999</v>
      </c>
    </row>
    <row r="1835" spans="1:6" x14ac:dyDescent="0.25">
      <c r="A1835" t="s">
        <v>203</v>
      </c>
      <c r="B1835" t="s">
        <v>165</v>
      </c>
      <c r="C1835" s="1">
        <v>28838</v>
      </c>
      <c r="D1835">
        <v>60.7</v>
      </c>
      <c r="F1835">
        <v>0.27350000000000002</v>
      </c>
    </row>
    <row r="1836" spans="1:6" x14ac:dyDescent="0.25">
      <c r="A1836" t="s">
        <v>203</v>
      </c>
      <c r="B1836" t="s">
        <v>165</v>
      </c>
      <c r="C1836" s="1">
        <v>28852</v>
      </c>
      <c r="D1836">
        <v>76.400000000000006</v>
      </c>
      <c r="F1836">
        <v>0.31940000000000002</v>
      </c>
    </row>
    <row r="1837" spans="1:6" x14ac:dyDescent="0.25">
      <c r="A1837" t="s">
        <v>203</v>
      </c>
      <c r="B1837" t="s">
        <v>165</v>
      </c>
      <c r="C1837" s="1">
        <v>28866</v>
      </c>
      <c r="D1837">
        <v>57.9</v>
      </c>
      <c r="F1837">
        <v>0.2591</v>
      </c>
    </row>
    <row r="1838" spans="1:6" x14ac:dyDescent="0.25">
      <c r="A1838" t="s">
        <v>203</v>
      </c>
      <c r="B1838" t="s">
        <v>165</v>
      </c>
      <c r="C1838" s="1">
        <v>28880</v>
      </c>
      <c r="D1838">
        <v>57.9</v>
      </c>
      <c r="F1838">
        <v>0.20039999999999999</v>
      </c>
    </row>
    <row r="1839" spans="1:6" x14ac:dyDescent="0.25">
      <c r="A1839" t="s">
        <v>203</v>
      </c>
      <c r="B1839" t="s">
        <v>165</v>
      </c>
      <c r="C1839" s="1">
        <v>28894</v>
      </c>
      <c r="D1839">
        <v>54.5</v>
      </c>
      <c r="F1839">
        <v>0.20619999999999999</v>
      </c>
    </row>
    <row r="1840" spans="1:6" x14ac:dyDescent="0.25">
      <c r="A1840" t="s">
        <v>203</v>
      </c>
      <c r="B1840" t="s">
        <v>165</v>
      </c>
      <c r="C1840" s="1">
        <v>28908</v>
      </c>
      <c r="D1840">
        <v>63.5</v>
      </c>
      <c r="F1840">
        <v>0.18110000000000001</v>
      </c>
    </row>
    <row r="1841" spans="1:6" x14ac:dyDescent="0.25">
      <c r="A1841" t="s">
        <v>203</v>
      </c>
      <c r="B1841" t="s">
        <v>165</v>
      </c>
      <c r="C1841" s="1">
        <v>28922</v>
      </c>
      <c r="D1841">
        <v>49.3</v>
      </c>
      <c r="F1841">
        <v>0.1643</v>
      </c>
    </row>
    <row r="1842" spans="1:6" x14ac:dyDescent="0.25">
      <c r="A1842" t="s">
        <v>203</v>
      </c>
      <c r="B1842" t="s">
        <v>165</v>
      </c>
      <c r="C1842" s="1">
        <v>28936</v>
      </c>
      <c r="D1842">
        <v>48.9</v>
      </c>
      <c r="F1842">
        <v>0.14319999999999999</v>
      </c>
    </row>
    <row r="1843" spans="1:6" x14ac:dyDescent="0.25">
      <c r="A1843" t="s">
        <v>203</v>
      </c>
      <c r="B1843" t="s">
        <v>165</v>
      </c>
      <c r="C1843" s="1">
        <v>28950</v>
      </c>
      <c r="D1843">
        <v>41.4</v>
      </c>
      <c r="F1843">
        <v>7.7299999999999994E-2</v>
      </c>
    </row>
    <row r="1844" spans="1:6" x14ac:dyDescent="0.25">
      <c r="A1844" t="s">
        <v>203</v>
      </c>
      <c r="B1844" t="s">
        <v>165</v>
      </c>
      <c r="C1844" s="1">
        <v>28964</v>
      </c>
      <c r="D1844">
        <v>20.6</v>
      </c>
      <c r="F1844">
        <v>7.2800000000000004E-2</v>
      </c>
    </row>
    <row r="1845" spans="1:6" x14ac:dyDescent="0.25">
      <c r="A1845" t="s">
        <v>203</v>
      </c>
      <c r="B1845" t="s">
        <v>165</v>
      </c>
      <c r="C1845" s="1">
        <v>28978</v>
      </c>
      <c r="D1845">
        <v>14.3</v>
      </c>
      <c r="F1845">
        <v>6.9900000000000004E-2</v>
      </c>
    </row>
    <row r="1846" spans="1:6" x14ac:dyDescent="0.25">
      <c r="A1846" t="s">
        <v>203</v>
      </c>
      <c r="B1846" t="s">
        <v>165</v>
      </c>
      <c r="C1846" s="1">
        <v>28992</v>
      </c>
      <c r="D1846">
        <v>11.5</v>
      </c>
      <c r="F1846">
        <v>3.4799999999999998E-2</v>
      </c>
    </row>
    <row r="1847" spans="1:6" x14ac:dyDescent="0.25">
      <c r="A1847" t="s">
        <v>203</v>
      </c>
      <c r="B1847" t="s">
        <v>165</v>
      </c>
      <c r="C1847" s="1">
        <v>29006</v>
      </c>
      <c r="D1847">
        <v>6.4</v>
      </c>
      <c r="F1847">
        <v>0</v>
      </c>
    </row>
    <row r="1848" spans="1:6" x14ac:dyDescent="0.25">
      <c r="A1848" t="s">
        <v>203</v>
      </c>
      <c r="B1848" t="s">
        <v>165</v>
      </c>
      <c r="C1848" s="1">
        <v>29020</v>
      </c>
      <c r="D1848">
        <v>6.5</v>
      </c>
      <c r="F1848">
        <v>1.54E-2</v>
      </c>
    </row>
    <row r="1849" spans="1:6" x14ac:dyDescent="0.25">
      <c r="A1849" t="s">
        <v>203</v>
      </c>
      <c r="B1849" t="s">
        <v>165</v>
      </c>
      <c r="C1849" s="1">
        <v>29034</v>
      </c>
      <c r="D1849">
        <v>6.5</v>
      </c>
      <c r="F1849">
        <v>1.54E-2</v>
      </c>
    </row>
    <row r="1850" spans="1:6" x14ac:dyDescent="0.25">
      <c r="A1850" t="s">
        <v>203</v>
      </c>
      <c r="B1850" t="s">
        <v>165</v>
      </c>
      <c r="C1850" s="1">
        <v>29048</v>
      </c>
      <c r="D1850">
        <v>5.5</v>
      </c>
      <c r="F1850">
        <v>1.8200000000000001E-2</v>
      </c>
    </row>
    <row r="1851" spans="1:6" x14ac:dyDescent="0.25">
      <c r="A1851" t="s">
        <v>203</v>
      </c>
      <c r="B1851" t="s">
        <v>165</v>
      </c>
      <c r="C1851" s="1">
        <v>29062</v>
      </c>
      <c r="D1851">
        <v>5.5</v>
      </c>
      <c r="F1851">
        <v>1.8200000000000001E-2</v>
      </c>
    </row>
    <row r="1852" spans="1:6" x14ac:dyDescent="0.25">
      <c r="A1852" t="s">
        <v>203</v>
      </c>
      <c r="B1852" t="s">
        <v>165</v>
      </c>
      <c r="C1852" s="1">
        <v>29076</v>
      </c>
      <c r="D1852">
        <v>8.3000000000000007</v>
      </c>
      <c r="F1852">
        <v>1.21E-2</v>
      </c>
    </row>
    <row r="1853" spans="1:6" x14ac:dyDescent="0.25">
      <c r="A1853" t="s">
        <v>203</v>
      </c>
      <c r="B1853" t="s">
        <v>165</v>
      </c>
      <c r="C1853" s="1">
        <v>29090</v>
      </c>
      <c r="D1853">
        <v>8.3000000000000007</v>
      </c>
      <c r="F1853">
        <v>1.21E-2</v>
      </c>
    </row>
    <row r="1854" spans="1:6" x14ac:dyDescent="0.25">
      <c r="A1854" t="s">
        <v>203</v>
      </c>
      <c r="B1854" t="s">
        <v>165</v>
      </c>
      <c r="C1854" s="1">
        <v>29104</v>
      </c>
      <c r="D1854">
        <v>24.4</v>
      </c>
      <c r="F1854">
        <v>2.87E-2</v>
      </c>
    </row>
    <row r="1855" spans="1:6" x14ac:dyDescent="0.25">
      <c r="A1855" t="s">
        <v>203</v>
      </c>
      <c r="B1855" t="s">
        <v>165</v>
      </c>
      <c r="C1855" s="1">
        <v>29118</v>
      </c>
      <c r="D1855">
        <v>45.2</v>
      </c>
      <c r="F1855">
        <v>8.4099999999999994E-2</v>
      </c>
    </row>
    <row r="1856" spans="1:6" x14ac:dyDescent="0.25">
      <c r="A1856" t="s">
        <v>203</v>
      </c>
      <c r="B1856" t="s">
        <v>165</v>
      </c>
      <c r="C1856" s="1">
        <v>29132</v>
      </c>
      <c r="D1856">
        <v>44.9</v>
      </c>
      <c r="F1856">
        <v>0.127</v>
      </c>
    </row>
    <row r="1857" spans="1:6" x14ac:dyDescent="0.25">
      <c r="A1857" t="s">
        <v>203</v>
      </c>
      <c r="B1857" t="s">
        <v>165</v>
      </c>
      <c r="C1857" s="1">
        <v>29146</v>
      </c>
      <c r="D1857">
        <v>64.599999999999994</v>
      </c>
      <c r="F1857">
        <v>8.9800000000000005E-2</v>
      </c>
    </row>
    <row r="1858" spans="1:6" x14ac:dyDescent="0.25">
      <c r="A1858" t="s">
        <v>203</v>
      </c>
      <c r="B1858" t="s">
        <v>165</v>
      </c>
      <c r="C1858" s="1">
        <v>29160</v>
      </c>
      <c r="D1858">
        <v>71</v>
      </c>
      <c r="F1858">
        <v>9.7199999999999995E-2</v>
      </c>
    </row>
    <row r="1859" spans="1:6" x14ac:dyDescent="0.25">
      <c r="A1859" t="s">
        <v>203</v>
      </c>
      <c r="B1859" t="s">
        <v>165</v>
      </c>
      <c r="C1859" s="1">
        <v>29174</v>
      </c>
      <c r="D1859">
        <v>70.400000000000006</v>
      </c>
      <c r="F1859">
        <v>0.1207</v>
      </c>
    </row>
    <row r="1860" spans="1:6" x14ac:dyDescent="0.25">
      <c r="A1860" t="s">
        <v>203</v>
      </c>
      <c r="B1860" t="s">
        <v>165</v>
      </c>
      <c r="C1860" s="1">
        <v>29189</v>
      </c>
      <c r="D1860">
        <v>71.3</v>
      </c>
      <c r="F1860">
        <v>0.15709999999999999</v>
      </c>
    </row>
    <row r="1861" spans="1:6" x14ac:dyDescent="0.25">
      <c r="A1861" t="s">
        <v>203</v>
      </c>
      <c r="B1861" t="s">
        <v>165</v>
      </c>
      <c r="C1861" s="1">
        <v>29203</v>
      </c>
      <c r="D1861">
        <v>60.7</v>
      </c>
      <c r="F1861">
        <v>0.27350000000000002</v>
      </c>
    </row>
    <row r="1862" spans="1:6" x14ac:dyDescent="0.25">
      <c r="A1862" t="s">
        <v>203</v>
      </c>
      <c r="B1862" t="s">
        <v>165</v>
      </c>
      <c r="C1862" s="1">
        <v>29217</v>
      </c>
      <c r="D1862">
        <v>76.400000000000006</v>
      </c>
      <c r="F1862">
        <v>0.31940000000000002</v>
      </c>
    </row>
    <row r="1863" spans="1:6" x14ac:dyDescent="0.25">
      <c r="A1863" t="s">
        <v>203</v>
      </c>
      <c r="B1863" t="s">
        <v>165</v>
      </c>
      <c r="C1863" s="1">
        <v>29231</v>
      </c>
      <c r="D1863">
        <v>57.9</v>
      </c>
      <c r="F1863">
        <v>0.2591</v>
      </c>
    </row>
    <row r="1864" spans="1:6" x14ac:dyDescent="0.25">
      <c r="A1864" t="s">
        <v>203</v>
      </c>
      <c r="B1864" t="s">
        <v>165</v>
      </c>
      <c r="C1864" s="1">
        <v>29245</v>
      </c>
      <c r="D1864">
        <v>57.9</v>
      </c>
      <c r="F1864">
        <v>0.20039999999999999</v>
      </c>
    </row>
    <row r="1865" spans="1:6" x14ac:dyDescent="0.25">
      <c r="A1865" t="s">
        <v>203</v>
      </c>
      <c r="B1865" t="s">
        <v>165</v>
      </c>
      <c r="C1865" s="1">
        <v>29259</v>
      </c>
      <c r="D1865">
        <v>54.5</v>
      </c>
      <c r="F1865">
        <v>0.20619999999999999</v>
      </c>
    </row>
    <row r="1866" spans="1:6" x14ac:dyDescent="0.25">
      <c r="A1866" t="s">
        <v>203</v>
      </c>
      <c r="B1866" t="s">
        <v>165</v>
      </c>
      <c r="C1866" s="1">
        <v>29273</v>
      </c>
      <c r="D1866">
        <v>63.5</v>
      </c>
      <c r="F1866">
        <v>0.18110000000000001</v>
      </c>
    </row>
    <row r="1867" spans="1:6" x14ac:dyDescent="0.25">
      <c r="A1867" t="s">
        <v>203</v>
      </c>
      <c r="B1867" t="s">
        <v>165</v>
      </c>
      <c r="C1867" s="1">
        <v>29288</v>
      </c>
      <c r="D1867">
        <v>49.3</v>
      </c>
      <c r="F1867">
        <v>0.1643</v>
      </c>
    </row>
    <row r="1868" spans="1:6" x14ac:dyDescent="0.25">
      <c r="A1868" t="s">
        <v>203</v>
      </c>
      <c r="B1868" t="s">
        <v>165</v>
      </c>
      <c r="C1868" s="1">
        <v>29302</v>
      </c>
      <c r="D1868">
        <v>48.9</v>
      </c>
      <c r="F1868">
        <v>0.14319999999999999</v>
      </c>
    </row>
    <row r="1869" spans="1:6" x14ac:dyDescent="0.25">
      <c r="A1869" t="s">
        <v>203</v>
      </c>
      <c r="B1869" t="s">
        <v>165</v>
      </c>
      <c r="C1869" s="1">
        <v>29316</v>
      </c>
      <c r="D1869">
        <v>41.4</v>
      </c>
      <c r="F1869">
        <v>7.7299999999999994E-2</v>
      </c>
    </row>
    <row r="1870" spans="1:6" x14ac:dyDescent="0.25">
      <c r="A1870" t="s">
        <v>203</v>
      </c>
      <c r="B1870" t="s">
        <v>165</v>
      </c>
      <c r="C1870" s="1">
        <v>29330</v>
      </c>
      <c r="D1870">
        <v>20.6</v>
      </c>
      <c r="F1870">
        <v>7.2800000000000004E-2</v>
      </c>
    </row>
    <row r="1871" spans="1:6" x14ac:dyDescent="0.25">
      <c r="A1871" t="s">
        <v>203</v>
      </c>
      <c r="B1871" t="s">
        <v>165</v>
      </c>
      <c r="C1871" s="1">
        <v>29344</v>
      </c>
      <c r="D1871">
        <v>14.3</v>
      </c>
      <c r="F1871">
        <v>6.9900000000000004E-2</v>
      </c>
    </row>
    <row r="1872" spans="1:6" x14ac:dyDescent="0.25">
      <c r="A1872" t="s">
        <v>203</v>
      </c>
      <c r="B1872" t="s">
        <v>165</v>
      </c>
      <c r="C1872" s="1">
        <v>29358</v>
      </c>
      <c r="D1872">
        <v>11.5</v>
      </c>
      <c r="F1872">
        <v>3.4799999999999998E-2</v>
      </c>
    </row>
    <row r="1873" spans="1:6" x14ac:dyDescent="0.25">
      <c r="A1873" t="s">
        <v>203</v>
      </c>
      <c r="B1873" t="s">
        <v>165</v>
      </c>
      <c r="C1873" s="1">
        <v>29372</v>
      </c>
      <c r="D1873">
        <v>6.4</v>
      </c>
      <c r="F1873">
        <v>0</v>
      </c>
    </row>
    <row r="1874" spans="1:6" x14ac:dyDescent="0.25">
      <c r="A1874" t="s">
        <v>203</v>
      </c>
      <c r="B1874" t="s">
        <v>165</v>
      </c>
      <c r="C1874" s="1">
        <v>29386</v>
      </c>
      <c r="D1874">
        <v>6.5</v>
      </c>
      <c r="F1874">
        <v>1.54E-2</v>
      </c>
    </row>
    <row r="1875" spans="1:6" x14ac:dyDescent="0.25">
      <c r="A1875" t="s">
        <v>203</v>
      </c>
      <c r="B1875" t="s">
        <v>165</v>
      </c>
      <c r="C1875" s="1">
        <v>29400</v>
      </c>
      <c r="D1875">
        <v>6.5</v>
      </c>
      <c r="F1875">
        <v>1.54E-2</v>
      </c>
    </row>
    <row r="1876" spans="1:6" x14ac:dyDescent="0.25">
      <c r="A1876" t="s">
        <v>203</v>
      </c>
      <c r="B1876" t="s">
        <v>165</v>
      </c>
      <c r="C1876" s="1">
        <v>29414</v>
      </c>
      <c r="D1876">
        <v>5.5</v>
      </c>
      <c r="F1876">
        <v>1.8200000000000001E-2</v>
      </c>
    </row>
    <row r="1877" spans="1:6" x14ac:dyDescent="0.25">
      <c r="A1877" t="s">
        <v>203</v>
      </c>
      <c r="B1877" t="s">
        <v>165</v>
      </c>
      <c r="C1877" s="1">
        <v>29428</v>
      </c>
      <c r="D1877">
        <v>5.5</v>
      </c>
      <c r="F1877">
        <v>1.8200000000000001E-2</v>
      </c>
    </row>
    <row r="1878" spans="1:6" x14ac:dyDescent="0.25">
      <c r="A1878" t="s">
        <v>203</v>
      </c>
      <c r="B1878" t="s">
        <v>165</v>
      </c>
      <c r="C1878" s="1">
        <v>29442</v>
      </c>
      <c r="D1878">
        <v>8.3000000000000007</v>
      </c>
      <c r="F1878">
        <v>1.21E-2</v>
      </c>
    </row>
    <row r="1879" spans="1:6" x14ac:dyDescent="0.25">
      <c r="A1879" t="s">
        <v>203</v>
      </c>
      <c r="B1879" t="s">
        <v>165</v>
      </c>
      <c r="C1879" s="1">
        <v>29456</v>
      </c>
      <c r="D1879">
        <v>8.3000000000000007</v>
      </c>
      <c r="F1879">
        <v>1.21E-2</v>
      </c>
    </row>
    <row r="1880" spans="1:6" x14ac:dyDescent="0.25">
      <c r="A1880" t="s">
        <v>203</v>
      </c>
      <c r="B1880" t="s">
        <v>165</v>
      </c>
      <c r="C1880" s="1">
        <v>29470</v>
      </c>
      <c r="D1880">
        <v>24.4</v>
      </c>
      <c r="F1880">
        <v>2.87E-2</v>
      </c>
    </row>
    <row r="1881" spans="1:6" x14ac:dyDescent="0.25">
      <c r="A1881" t="s">
        <v>203</v>
      </c>
      <c r="B1881" t="s">
        <v>165</v>
      </c>
      <c r="C1881" s="1">
        <v>29484</v>
      </c>
      <c r="D1881">
        <v>45.2</v>
      </c>
      <c r="F1881">
        <v>8.4099999999999994E-2</v>
      </c>
    </row>
    <row r="1882" spans="1:6" x14ac:dyDescent="0.25">
      <c r="A1882" t="s">
        <v>203</v>
      </c>
      <c r="B1882" t="s">
        <v>165</v>
      </c>
      <c r="C1882" s="1">
        <v>29498</v>
      </c>
      <c r="D1882">
        <v>44.9</v>
      </c>
      <c r="F1882">
        <v>0.127</v>
      </c>
    </row>
    <row r="1883" spans="1:6" x14ac:dyDescent="0.25">
      <c r="A1883" t="s">
        <v>203</v>
      </c>
      <c r="B1883" t="s">
        <v>165</v>
      </c>
      <c r="C1883" s="1">
        <v>29512</v>
      </c>
      <c r="D1883">
        <v>64.599999999999994</v>
      </c>
      <c r="F1883">
        <v>8.9800000000000005E-2</v>
      </c>
    </row>
    <row r="1884" spans="1:6" x14ac:dyDescent="0.25">
      <c r="A1884" t="s">
        <v>203</v>
      </c>
      <c r="B1884" t="s">
        <v>165</v>
      </c>
      <c r="C1884" s="1">
        <v>29526</v>
      </c>
      <c r="D1884">
        <v>71</v>
      </c>
      <c r="F1884">
        <v>9.7199999999999995E-2</v>
      </c>
    </row>
    <row r="1885" spans="1:6" x14ac:dyDescent="0.25">
      <c r="A1885" t="s">
        <v>203</v>
      </c>
      <c r="B1885" t="s">
        <v>165</v>
      </c>
      <c r="C1885" s="1">
        <v>29540</v>
      </c>
      <c r="D1885">
        <v>70.400000000000006</v>
      </c>
      <c r="F1885">
        <v>0.1207</v>
      </c>
    </row>
    <row r="1886" spans="1:6" x14ac:dyDescent="0.25">
      <c r="A1886" t="s">
        <v>203</v>
      </c>
      <c r="B1886" t="s">
        <v>165</v>
      </c>
      <c r="C1886" s="1">
        <v>29555</v>
      </c>
      <c r="D1886">
        <v>71.3</v>
      </c>
      <c r="F1886">
        <v>0.15709999999999999</v>
      </c>
    </row>
    <row r="1887" spans="1:6" x14ac:dyDescent="0.25">
      <c r="A1887" t="s">
        <v>203</v>
      </c>
      <c r="B1887" t="s">
        <v>165</v>
      </c>
      <c r="C1887" s="1">
        <v>29569</v>
      </c>
      <c r="D1887">
        <v>60.7</v>
      </c>
      <c r="F1887">
        <v>0.27350000000000002</v>
      </c>
    </row>
    <row r="1888" spans="1:6" x14ac:dyDescent="0.25">
      <c r="A1888" t="s">
        <v>203</v>
      </c>
      <c r="B1888" t="s">
        <v>165</v>
      </c>
      <c r="C1888" s="1">
        <v>29583</v>
      </c>
      <c r="D1888">
        <v>76.400000000000006</v>
      </c>
      <c r="F1888">
        <v>0.31940000000000002</v>
      </c>
    </row>
    <row r="1889" spans="1:6" x14ac:dyDescent="0.25">
      <c r="A1889" t="s">
        <v>203</v>
      </c>
      <c r="B1889" t="s">
        <v>165</v>
      </c>
      <c r="C1889" s="1">
        <v>29597</v>
      </c>
      <c r="D1889">
        <v>57.9</v>
      </c>
      <c r="F1889">
        <v>0.2591</v>
      </c>
    </row>
    <row r="1890" spans="1:6" x14ac:dyDescent="0.25">
      <c r="A1890" t="s">
        <v>203</v>
      </c>
      <c r="B1890" t="s">
        <v>165</v>
      </c>
      <c r="C1890" s="1">
        <v>29611</v>
      </c>
      <c r="D1890">
        <v>57.9</v>
      </c>
      <c r="F1890">
        <v>0.20039999999999999</v>
      </c>
    </row>
    <row r="1891" spans="1:6" x14ac:dyDescent="0.25">
      <c r="A1891" t="s">
        <v>203</v>
      </c>
      <c r="B1891" t="s">
        <v>165</v>
      </c>
      <c r="C1891" s="1">
        <v>29625</v>
      </c>
      <c r="D1891">
        <v>54.5</v>
      </c>
      <c r="F1891">
        <v>0.20619999999999999</v>
      </c>
    </row>
    <row r="1892" spans="1:6" x14ac:dyDescent="0.25">
      <c r="A1892" t="s">
        <v>203</v>
      </c>
      <c r="B1892" t="s">
        <v>165</v>
      </c>
      <c r="C1892" s="1">
        <v>29639</v>
      </c>
      <c r="D1892">
        <v>63.5</v>
      </c>
      <c r="F1892">
        <v>0.18110000000000001</v>
      </c>
    </row>
    <row r="1893" spans="1:6" x14ac:dyDescent="0.25">
      <c r="A1893" t="s">
        <v>203</v>
      </c>
      <c r="B1893" t="s">
        <v>165</v>
      </c>
      <c r="C1893" s="1">
        <v>29653</v>
      </c>
      <c r="D1893">
        <v>49.3</v>
      </c>
      <c r="F1893">
        <v>0.1643</v>
      </c>
    </row>
    <row r="1894" spans="1:6" x14ac:dyDescent="0.25">
      <c r="A1894" t="s">
        <v>203</v>
      </c>
      <c r="B1894" t="s">
        <v>165</v>
      </c>
      <c r="C1894" s="1">
        <v>29667</v>
      </c>
      <c r="D1894">
        <v>48.9</v>
      </c>
      <c r="F1894">
        <v>0.14319999999999999</v>
      </c>
    </row>
    <row r="1895" spans="1:6" x14ac:dyDescent="0.25">
      <c r="A1895" t="s">
        <v>203</v>
      </c>
      <c r="B1895" t="s">
        <v>165</v>
      </c>
      <c r="C1895" s="1">
        <v>29681</v>
      </c>
      <c r="D1895">
        <v>41.4</v>
      </c>
      <c r="F1895">
        <v>7.7299999999999994E-2</v>
      </c>
    </row>
    <row r="1896" spans="1:6" x14ac:dyDescent="0.25">
      <c r="A1896" t="s">
        <v>203</v>
      </c>
      <c r="B1896" t="s">
        <v>165</v>
      </c>
      <c r="C1896" s="1">
        <v>29695</v>
      </c>
      <c r="D1896">
        <v>20.6</v>
      </c>
      <c r="F1896">
        <v>7.2800000000000004E-2</v>
      </c>
    </row>
    <row r="1897" spans="1:6" x14ac:dyDescent="0.25">
      <c r="A1897" t="s">
        <v>203</v>
      </c>
      <c r="B1897" t="s">
        <v>165</v>
      </c>
      <c r="C1897" s="1">
        <v>29709</v>
      </c>
      <c r="D1897">
        <v>14.3</v>
      </c>
      <c r="F1897">
        <v>6.9900000000000004E-2</v>
      </c>
    </row>
    <row r="1898" spans="1:6" x14ac:dyDescent="0.25">
      <c r="A1898" t="s">
        <v>203</v>
      </c>
      <c r="B1898" t="s">
        <v>165</v>
      </c>
      <c r="C1898" s="1">
        <v>29723</v>
      </c>
      <c r="D1898">
        <v>11.5</v>
      </c>
      <c r="F1898">
        <v>3.4799999999999998E-2</v>
      </c>
    </row>
    <row r="1899" spans="1:6" x14ac:dyDescent="0.25">
      <c r="A1899" t="s">
        <v>203</v>
      </c>
      <c r="B1899" t="s">
        <v>165</v>
      </c>
      <c r="C1899" s="1">
        <v>29737</v>
      </c>
      <c r="D1899">
        <v>6.4</v>
      </c>
      <c r="F1899">
        <v>0</v>
      </c>
    </row>
    <row r="1900" spans="1:6" x14ac:dyDescent="0.25">
      <c r="A1900" t="s">
        <v>203</v>
      </c>
      <c r="B1900" t="s">
        <v>165</v>
      </c>
      <c r="C1900" s="1">
        <v>29751</v>
      </c>
      <c r="D1900">
        <v>6.5</v>
      </c>
      <c r="F1900">
        <v>1.54E-2</v>
      </c>
    </row>
    <row r="1901" spans="1:6" x14ac:dyDescent="0.25">
      <c r="A1901" t="s">
        <v>203</v>
      </c>
      <c r="B1901" t="s">
        <v>165</v>
      </c>
      <c r="C1901" s="1">
        <v>29765</v>
      </c>
      <c r="D1901">
        <v>6.5</v>
      </c>
      <c r="F1901">
        <v>1.54E-2</v>
      </c>
    </row>
    <row r="1902" spans="1:6" x14ac:dyDescent="0.25">
      <c r="A1902" t="s">
        <v>203</v>
      </c>
      <c r="B1902" t="s">
        <v>165</v>
      </c>
      <c r="C1902" s="1">
        <v>29779</v>
      </c>
      <c r="D1902">
        <v>5.5</v>
      </c>
      <c r="F1902">
        <v>1.8200000000000001E-2</v>
      </c>
    </row>
    <row r="1903" spans="1:6" x14ac:dyDescent="0.25">
      <c r="A1903" t="s">
        <v>203</v>
      </c>
      <c r="B1903" t="s">
        <v>165</v>
      </c>
      <c r="C1903" s="1">
        <v>29793</v>
      </c>
      <c r="D1903">
        <v>5.5</v>
      </c>
      <c r="F1903">
        <v>1.8200000000000001E-2</v>
      </c>
    </row>
    <row r="1904" spans="1:6" x14ac:dyDescent="0.25">
      <c r="A1904" t="s">
        <v>203</v>
      </c>
      <c r="B1904" t="s">
        <v>165</v>
      </c>
      <c r="C1904" s="1">
        <v>29807</v>
      </c>
      <c r="D1904">
        <v>8.3000000000000007</v>
      </c>
      <c r="F1904">
        <v>1.21E-2</v>
      </c>
    </row>
    <row r="1905" spans="1:6" x14ac:dyDescent="0.25">
      <c r="A1905" t="s">
        <v>203</v>
      </c>
      <c r="B1905" t="s">
        <v>165</v>
      </c>
      <c r="C1905" s="1">
        <v>29821</v>
      </c>
      <c r="D1905">
        <v>8.3000000000000007</v>
      </c>
      <c r="F1905">
        <v>1.21E-2</v>
      </c>
    </row>
    <row r="1906" spans="1:6" x14ac:dyDescent="0.25">
      <c r="A1906" t="s">
        <v>203</v>
      </c>
      <c r="B1906" t="s">
        <v>165</v>
      </c>
      <c r="C1906" s="1">
        <v>29835</v>
      </c>
      <c r="D1906">
        <v>24.4</v>
      </c>
      <c r="F1906">
        <v>2.87E-2</v>
      </c>
    </row>
    <row r="1907" spans="1:6" x14ac:dyDescent="0.25">
      <c r="A1907" t="s">
        <v>203</v>
      </c>
      <c r="B1907" t="s">
        <v>165</v>
      </c>
      <c r="C1907" s="1">
        <v>29849</v>
      </c>
      <c r="D1907">
        <v>45.2</v>
      </c>
      <c r="F1907">
        <v>8.4099999999999994E-2</v>
      </c>
    </row>
    <row r="1908" spans="1:6" x14ac:dyDescent="0.25">
      <c r="A1908" t="s">
        <v>203</v>
      </c>
      <c r="B1908" t="s">
        <v>165</v>
      </c>
      <c r="C1908" s="1">
        <v>29863</v>
      </c>
      <c r="D1908">
        <v>44.9</v>
      </c>
      <c r="F1908">
        <v>0.127</v>
      </c>
    </row>
    <row r="1909" spans="1:6" x14ac:dyDescent="0.25">
      <c r="A1909" t="s">
        <v>203</v>
      </c>
      <c r="B1909" t="s">
        <v>165</v>
      </c>
      <c r="C1909" s="1">
        <v>29877</v>
      </c>
      <c r="D1909">
        <v>64.599999999999994</v>
      </c>
      <c r="F1909">
        <v>8.9800000000000005E-2</v>
      </c>
    </row>
    <row r="1910" spans="1:6" x14ac:dyDescent="0.25">
      <c r="A1910" t="s">
        <v>203</v>
      </c>
      <c r="B1910" t="s">
        <v>165</v>
      </c>
      <c r="C1910" s="1">
        <v>29891</v>
      </c>
      <c r="D1910">
        <v>71</v>
      </c>
      <c r="F1910">
        <v>9.7199999999999995E-2</v>
      </c>
    </row>
    <row r="1911" spans="1:6" x14ac:dyDescent="0.25">
      <c r="A1911" t="s">
        <v>203</v>
      </c>
      <c r="B1911" t="s">
        <v>165</v>
      </c>
      <c r="C1911" s="1">
        <v>29905</v>
      </c>
      <c r="D1911">
        <v>70.400000000000006</v>
      </c>
      <c r="F1911">
        <v>0.1207</v>
      </c>
    </row>
    <row r="1912" spans="1:6" x14ac:dyDescent="0.25">
      <c r="A1912" t="s">
        <v>203</v>
      </c>
      <c r="B1912" t="s">
        <v>165</v>
      </c>
      <c r="C1912" s="1">
        <v>29920</v>
      </c>
      <c r="D1912">
        <v>71.3</v>
      </c>
      <c r="F1912">
        <v>0.15709999999999999</v>
      </c>
    </row>
    <row r="1913" spans="1:6" x14ac:dyDescent="0.25">
      <c r="A1913" t="s">
        <v>203</v>
      </c>
      <c r="B1913" t="s">
        <v>165</v>
      </c>
      <c r="C1913" s="1">
        <v>29934</v>
      </c>
      <c r="D1913">
        <v>60.7</v>
      </c>
      <c r="F1913">
        <v>0.27350000000000002</v>
      </c>
    </row>
    <row r="1914" spans="1:6" x14ac:dyDescent="0.25">
      <c r="A1914" t="s">
        <v>203</v>
      </c>
      <c r="B1914" t="s">
        <v>165</v>
      </c>
      <c r="C1914" s="1">
        <v>29948</v>
      </c>
      <c r="D1914">
        <v>76.400000000000006</v>
      </c>
      <c r="F1914">
        <v>0.31940000000000002</v>
      </c>
    </row>
    <row r="1915" spans="1:6" x14ac:dyDescent="0.25">
      <c r="A1915" t="s">
        <v>203</v>
      </c>
      <c r="B1915" t="s">
        <v>165</v>
      </c>
      <c r="C1915" s="1">
        <v>29962</v>
      </c>
      <c r="D1915">
        <v>57.9</v>
      </c>
      <c r="F1915">
        <v>0.2591</v>
      </c>
    </row>
    <row r="1916" spans="1:6" x14ac:dyDescent="0.25">
      <c r="A1916" t="s">
        <v>203</v>
      </c>
      <c r="B1916" t="s">
        <v>165</v>
      </c>
      <c r="C1916" s="1">
        <v>29976</v>
      </c>
      <c r="D1916">
        <v>57.9</v>
      </c>
      <c r="F1916">
        <v>0.20039999999999999</v>
      </c>
    </row>
    <row r="1917" spans="1:6" x14ac:dyDescent="0.25">
      <c r="A1917" t="s">
        <v>203</v>
      </c>
      <c r="B1917" t="s">
        <v>165</v>
      </c>
      <c r="C1917" s="1">
        <v>29990</v>
      </c>
      <c r="D1917">
        <v>54.5</v>
      </c>
      <c r="F1917">
        <v>0.20619999999999999</v>
      </c>
    </row>
    <row r="1918" spans="1:6" x14ac:dyDescent="0.25">
      <c r="A1918" t="s">
        <v>203</v>
      </c>
      <c r="B1918" t="s">
        <v>165</v>
      </c>
      <c r="C1918" s="1">
        <v>30004</v>
      </c>
      <c r="D1918">
        <v>63.5</v>
      </c>
      <c r="F1918">
        <v>0.18110000000000001</v>
      </c>
    </row>
    <row r="1919" spans="1:6" x14ac:dyDescent="0.25">
      <c r="A1919" t="s">
        <v>203</v>
      </c>
      <c r="B1919" t="s">
        <v>165</v>
      </c>
      <c r="C1919" s="1">
        <v>30018</v>
      </c>
      <c r="D1919">
        <v>49.3</v>
      </c>
      <c r="F1919">
        <v>0.1643</v>
      </c>
    </row>
    <row r="1920" spans="1:6" x14ac:dyDescent="0.25">
      <c r="A1920" t="s">
        <v>203</v>
      </c>
      <c r="B1920" t="s">
        <v>165</v>
      </c>
      <c r="C1920" s="1">
        <v>30032</v>
      </c>
      <c r="D1920">
        <v>48.9</v>
      </c>
      <c r="F1920">
        <v>0.14319999999999999</v>
      </c>
    </row>
    <row r="1921" spans="1:6" x14ac:dyDescent="0.25">
      <c r="A1921" t="s">
        <v>203</v>
      </c>
      <c r="B1921" t="s">
        <v>165</v>
      </c>
      <c r="C1921" s="1">
        <v>30046</v>
      </c>
      <c r="D1921">
        <v>41.4</v>
      </c>
      <c r="F1921">
        <v>7.7299999999999994E-2</v>
      </c>
    </row>
    <row r="1922" spans="1:6" x14ac:dyDescent="0.25">
      <c r="A1922" t="s">
        <v>203</v>
      </c>
      <c r="B1922" t="s">
        <v>165</v>
      </c>
      <c r="C1922" s="1">
        <v>30060</v>
      </c>
      <c r="D1922">
        <v>20.6</v>
      </c>
      <c r="F1922">
        <v>7.2800000000000004E-2</v>
      </c>
    </row>
    <row r="1923" spans="1:6" x14ac:dyDescent="0.25">
      <c r="A1923" t="s">
        <v>203</v>
      </c>
      <c r="B1923" t="s">
        <v>165</v>
      </c>
      <c r="C1923" s="1">
        <v>30074</v>
      </c>
      <c r="D1923">
        <v>14.3</v>
      </c>
      <c r="F1923">
        <v>6.9900000000000004E-2</v>
      </c>
    </row>
    <row r="1924" spans="1:6" x14ac:dyDescent="0.25">
      <c r="A1924" t="s">
        <v>203</v>
      </c>
      <c r="B1924" t="s">
        <v>165</v>
      </c>
      <c r="C1924" s="1">
        <v>30088</v>
      </c>
      <c r="D1924">
        <v>11.5</v>
      </c>
      <c r="F1924">
        <v>3.4799999999999998E-2</v>
      </c>
    </row>
    <row r="1925" spans="1:6" x14ac:dyDescent="0.25">
      <c r="A1925" t="s">
        <v>203</v>
      </c>
      <c r="B1925" t="s">
        <v>165</v>
      </c>
      <c r="C1925" s="1">
        <v>30102</v>
      </c>
      <c r="D1925">
        <v>6.4</v>
      </c>
      <c r="F1925">
        <v>0</v>
      </c>
    </row>
    <row r="1926" spans="1:6" x14ac:dyDescent="0.25">
      <c r="A1926" t="s">
        <v>204</v>
      </c>
      <c r="B1926" t="s">
        <v>166</v>
      </c>
      <c r="C1926" s="1">
        <v>29386</v>
      </c>
      <c r="D1926">
        <v>8.5</v>
      </c>
      <c r="F1926">
        <v>0.1177</v>
      </c>
    </row>
    <row r="1927" spans="1:6" x14ac:dyDescent="0.25">
      <c r="A1927" t="s">
        <v>204</v>
      </c>
      <c r="B1927" t="s">
        <v>166</v>
      </c>
      <c r="C1927" s="1">
        <v>29400</v>
      </c>
      <c r="D1927">
        <v>8.5</v>
      </c>
      <c r="F1927">
        <v>0.1177</v>
      </c>
    </row>
    <row r="1928" spans="1:6" x14ac:dyDescent="0.25">
      <c r="A1928" t="s">
        <v>204</v>
      </c>
      <c r="B1928" t="s">
        <v>166</v>
      </c>
      <c r="C1928" s="1">
        <v>29414</v>
      </c>
      <c r="D1928">
        <v>9.1999999999999993</v>
      </c>
      <c r="F1928">
        <v>0.1196</v>
      </c>
    </row>
    <row r="1929" spans="1:6" x14ac:dyDescent="0.25">
      <c r="A1929" t="s">
        <v>204</v>
      </c>
      <c r="B1929" t="s">
        <v>166</v>
      </c>
      <c r="C1929" s="1">
        <v>29428</v>
      </c>
      <c r="D1929">
        <v>10</v>
      </c>
      <c r="F1929">
        <v>0.12</v>
      </c>
    </row>
    <row r="1930" spans="1:6" x14ac:dyDescent="0.25">
      <c r="A1930" t="s">
        <v>204</v>
      </c>
      <c r="B1930" t="s">
        <v>166</v>
      </c>
      <c r="C1930" s="1">
        <v>29442</v>
      </c>
      <c r="D1930">
        <v>10</v>
      </c>
      <c r="F1930">
        <v>0.12</v>
      </c>
    </row>
    <row r="1931" spans="1:6" x14ac:dyDescent="0.25">
      <c r="A1931" t="s">
        <v>204</v>
      </c>
      <c r="B1931" t="s">
        <v>166</v>
      </c>
      <c r="C1931" s="1">
        <v>29456</v>
      </c>
      <c r="D1931">
        <v>10</v>
      </c>
      <c r="F1931">
        <v>0.12</v>
      </c>
    </row>
    <row r="1932" spans="1:6" x14ac:dyDescent="0.25">
      <c r="A1932" t="s">
        <v>204</v>
      </c>
      <c r="B1932" t="s">
        <v>166</v>
      </c>
      <c r="C1932" s="1">
        <v>29470</v>
      </c>
      <c r="D1932">
        <v>19.600000000000001</v>
      </c>
      <c r="F1932">
        <v>0.13270000000000001</v>
      </c>
    </row>
    <row r="1933" spans="1:6" x14ac:dyDescent="0.25">
      <c r="A1933" t="s">
        <v>204</v>
      </c>
      <c r="B1933" t="s">
        <v>166</v>
      </c>
      <c r="C1933" s="1">
        <v>29484</v>
      </c>
      <c r="D1933">
        <v>32.5</v>
      </c>
      <c r="F1933">
        <v>0.15390000000000001</v>
      </c>
    </row>
    <row r="1934" spans="1:6" x14ac:dyDescent="0.25">
      <c r="A1934" t="s">
        <v>204</v>
      </c>
      <c r="B1934" t="s">
        <v>166</v>
      </c>
      <c r="C1934" s="1">
        <v>29498</v>
      </c>
      <c r="D1934">
        <v>51.2</v>
      </c>
      <c r="F1934">
        <v>0.25</v>
      </c>
    </row>
    <row r="1935" spans="1:6" x14ac:dyDescent="0.25">
      <c r="A1935" t="s">
        <v>204</v>
      </c>
      <c r="B1935" t="s">
        <v>166</v>
      </c>
      <c r="C1935" s="1">
        <v>29512</v>
      </c>
      <c r="D1935">
        <v>55.1</v>
      </c>
      <c r="F1935">
        <v>0.12520000000000001</v>
      </c>
    </row>
    <row r="1936" spans="1:6" x14ac:dyDescent="0.25">
      <c r="A1936" t="s">
        <v>204</v>
      </c>
      <c r="B1936" t="s">
        <v>166</v>
      </c>
      <c r="C1936" s="1">
        <v>29526</v>
      </c>
      <c r="D1936">
        <v>57.1</v>
      </c>
      <c r="F1936">
        <v>0.1699</v>
      </c>
    </row>
    <row r="1937" spans="1:6" x14ac:dyDescent="0.25">
      <c r="A1937" t="s">
        <v>204</v>
      </c>
      <c r="B1937" t="s">
        <v>166</v>
      </c>
      <c r="C1937" s="1">
        <v>29540</v>
      </c>
      <c r="D1937">
        <v>51.4</v>
      </c>
      <c r="F1937">
        <v>0.214</v>
      </c>
    </row>
    <row r="1938" spans="1:6" x14ac:dyDescent="0.25">
      <c r="A1938" t="s">
        <v>204</v>
      </c>
      <c r="B1938" t="s">
        <v>166</v>
      </c>
      <c r="C1938" s="1">
        <v>29555</v>
      </c>
      <c r="D1938">
        <v>54.9</v>
      </c>
      <c r="F1938">
        <v>0.24590000000000001</v>
      </c>
    </row>
    <row r="1939" spans="1:6" x14ac:dyDescent="0.25">
      <c r="A1939" t="s">
        <v>204</v>
      </c>
      <c r="B1939" t="s">
        <v>166</v>
      </c>
      <c r="C1939" s="1">
        <v>29569</v>
      </c>
      <c r="D1939">
        <v>61.5</v>
      </c>
      <c r="F1939">
        <v>0.2797</v>
      </c>
    </row>
    <row r="1940" spans="1:6" x14ac:dyDescent="0.25">
      <c r="A1940" t="s">
        <v>204</v>
      </c>
      <c r="B1940" t="s">
        <v>166</v>
      </c>
      <c r="C1940" s="1">
        <v>29583</v>
      </c>
      <c r="D1940">
        <v>47.2</v>
      </c>
      <c r="F1940">
        <v>0.27539999999999998</v>
      </c>
    </row>
    <row r="1941" spans="1:6" x14ac:dyDescent="0.25">
      <c r="A1941" t="s">
        <v>204</v>
      </c>
      <c r="B1941" t="s">
        <v>166</v>
      </c>
      <c r="C1941" s="1">
        <v>29597</v>
      </c>
      <c r="D1941">
        <v>53.6</v>
      </c>
      <c r="F1941">
        <v>0.32090000000000002</v>
      </c>
    </row>
    <row r="1942" spans="1:6" x14ac:dyDescent="0.25">
      <c r="A1942" t="s">
        <v>204</v>
      </c>
      <c r="B1942" t="s">
        <v>166</v>
      </c>
      <c r="C1942" s="1">
        <v>29611</v>
      </c>
      <c r="D1942">
        <v>52.8</v>
      </c>
      <c r="F1942">
        <v>0.3599</v>
      </c>
    </row>
    <row r="1943" spans="1:6" x14ac:dyDescent="0.25">
      <c r="A1943" t="s">
        <v>204</v>
      </c>
      <c r="B1943" t="s">
        <v>166</v>
      </c>
      <c r="C1943" s="1">
        <v>29625</v>
      </c>
      <c r="D1943">
        <v>53</v>
      </c>
      <c r="F1943">
        <v>0.30570000000000003</v>
      </c>
    </row>
    <row r="1944" spans="1:6" x14ac:dyDescent="0.25">
      <c r="A1944" t="s">
        <v>204</v>
      </c>
      <c r="B1944" t="s">
        <v>166</v>
      </c>
      <c r="C1944" s="1">
        <v>29639</v>
      </c>
      <c r="D1944">
        <v>50.5</v>
      </c>
      <c r="F1944">
        <v>0.3347</v>
      </c>
    </row>
    <row r="1945" spans="1:6" x14ac:dyDescent="0.25">
      <c r="A1945" t="s">
        <v>204</v>
      </c>
      <c r="B1945" t="s">
        <v>166</v>
      </c>
      <c r="C1945" s="1">
        <v>29653</v>
      </c>
      <c r="D1945">
        <v>43.3</v>
      </c>
      <c r="F1945">
        <v>0.26329999999999998</v>
      </c>
    </row>
    <row r="1946" spans="1:6" x14ac:dyDescent="0.25">
      <c r="A1946" t="s">
        <v>204</v>
      </c>
      <c r="B1946" t="s">
        <v>166</v>
      </c>
      <c r="C1946" s="1">
        <v>29667</v>
      </c>
      <c r="D1946">
        <v>40</v>
      </c>
      <c r="F1946">
        <v>0.23</v>
      </c>
    </row>
    <row r="1947" spans="1:6" x14ac:dyDescent="0.25">
      <c r="A1947" t="s">
        <v>204</v>
      </c>
      <c r="B1947" t="s">
        <v>166</v>
      </c>
      <c r="C1947" s="1">
        <v>29681</v>
      </c>
      <c r="D1947">
        <v>30.7</v>
      </c>
      <c r="F1947">
        <v>0.24429999999999999</v>
      </c>
    </row>
    <row r="1948" spans="1:6" x14ac:dyDescent="0.25">
      <c r="A1948" t="s">
        <v>204</v>
      </c>
      <c r="B1948" t="s">
        <v>166</v>
      </c>
      <c r="C1948" s="1">
        <v>29695</v>
      </c>
      <c r="D1948">
        <v>21.7</v>
      </c>
      <c r="F1948">
        <v>0.2074</v>
      </c>
    </row>
    <row r="1949" spans="1:6" x14ac:dyDescent="0.25">
      <c r="A1949" t="s">
        <v>204</v>
      </c>
      <c r="B1949" t="s">
        <v>166</v>
      </c>
      <c r="C1949" s="1">
        <v>29709</v>
      </c>
      <c r="D1949">
        <v>16.3</v>
      </c>
      <c r="F1949">
        <v>0.1779</v>
      </c>
    </row>
    <row r="1950" spans="1:6" x14ac:dyDescent="0.25">
      <c r="A1950" t="s">
        <v>204</v>
      </c>
      <c r="B1950" t="s">
        <v>166</v>
      </c>
      <c r="C1950" s="1">
        <v>29723</v>
      </c>
      <c r="D1950">
        <v>13.7</v>
      </c>
      <c r="F1950">
        <v>0.13869999999999999</v>
      </c>
    </row>
    <row r="1951" spans="1:6" x14ac:dyDescent="0.25">
      <c r="A1951" t="s">
        <v>204</v>
      </c>
      <c r="B1951" t="s">
        <v>166</v>
      </c>
      <c r="C1951" s="1">
        <v>29737</v>
      </c>
      <c r="D1951">
        <v>9.5</v>
      </c>
      <c r="F1951">
        <v>0.1474</v>
      </c>
    </row>
    <row r="1952" spans="1:6" x14ac:dyDescent="0.25">
      <c r="A1952" t="s">
        <v>204</v>
      </c>
      <c r="B1952" t="s">
        <v>166</v>
      </c>
      <c r="C1952" s="1">
        <v>29751</v>
      </c>
      <c r="D1952">
        <v>8.5</v>
      </c>
      <c r="F1952">
        <v>0.1177</v>
      </c>
    </row>
    <row r="1953" spans="1:6" x14ac:dyDescent="0.25">
      <c r="A1953" t="s">
        <v>204</v>
      </c>
      <c r="B1953" t="s">
        <v>166</v>
      </c>
      <c r="C1953" s="1">
        <v>29765</v>
      </c>
      <c r="D1953">
        <v>8.5</v>
      </c>
      <c r="F1953">
        <v>0.1177</v>
      </c>
    </row>
    <row r="1954" spans="1:6" x14ac:dyDescent="0.25">
      <c r="A1954" t="s">
        <v>204</v>
      </c>
      <c r="B1954" t="s">
        <v>166</v>
      </c>
      <c r="C1954" s="1">
        <v>29779</v>
      </c>
      <c r="D1954">
        <v>9.1999999999999993</v>
      </c>
      <c r="F1954">
        <v>0.1196</v>
      </c>
    </row>
    <row r="1955" spans="1:6" x14ac:dyDescent="0.25">
      <c r="A1955" t="s">
        <v>204</v>
      </c>
      <c r="B1955" t="s">
        <v>166</v>
      </c>
      <c r="C1955" s="1">
        <v>29793</v>
      </c>
      <c r="D1955">
        <v>10</v>
      </c>
      <c r="F1955">
        <v>0.12</v>
      </c>
    </row>
    <row r="1956" spans="1:6" x14ac:dyDescent="0.25">
      <c r="A1956" t="s">
        <v>204</v>
      </c>
      <c r="B1956" t="s">
        <v>166</v>
      </c>
      <c r="C1956" s="1">
        <v>29807</v>
      </c>
      <c r="D1956">
        <v>10</v>
      </c>
      <c r="F1956">
        <v>0.12</v>
      </c>
    </row>
    <row r="1957" spans="1:6" x14ac:dyDescent="0.25">
      <c r="A1957" t="s">
        <v>204</v>
      </c>
      <c r="B1957" t="s">
        <v>166</v>
      </c>
      <c r="C1957" s="1">
        <v>29821</v>
      </c>
      <c r="D1957">
        <v>10</v>
      </c>
      <c r="F1957">
        <v>0.12</v>
      </c>
    </row>
    <row r="1958" spans="1:6" x14ac:dyDescent="0.25">
      <c r="A1958" t="s">
        <v>204</v>
      </c>
      <c r="B1958" t="s">
        <v>166</v>
      </c>
      <c r="C1958" s="1">
        <v>29835</v>
      </c>
      <c r="D1958">
        <v>19.600000000000001</v>
      </c>
      <c r="F1958">
        <v>0.13270000000000001</v>
      </c>
    </row>
    <row r="1959" spans="1:6" x14ac:dyDescent="0.25">
      <c r="A1959" t="s">
        <v>204</v>
      </c>
      <c r="B1959" t="s">
        <v>166</v>
      </c>
      <c r="C1959" s="1">
        <v>29849</v>
      </c>
      <c r="D1959">
        <v>32.5</v>
      </c>
      <c r="F1959">
        <v>0.15390000000000001</v>
      </c>
    </row>
    <row r="1960" spans="1:6" x14ac:dyDescent="0.25">
      <c r="A1960" t="s">
        <v>204</v>
      </c>
      <c r="B1960" t="s">
        <v>166</v>
      </c>
      <c r="C1960" s="1">
        <v>29863</v>
      </c>
      <c r="D1960">
        <v>51.2</v>
      </c>
      <c r="F1960">
        <v>0.25</v>
      </c>
    </row>
    <row r="1961" spans="1:6" x14ac:dyDescent="0.25">
      <c r="A1961" t="s">
        <v>204</v>
      </c>
      <c r="B1961" t="s">
        <v>166</v>
      </c>
      <c r="C1961" s="1">
        <v>29877</v>
      </c>
      <c r="D1961">
        <v>55.1</v>
      </c>
      <c r="F1961">
        <v>0.12520000000000001</v>
      </c>
    </row>
    <row r="1962" spans="1:6" x14ac:dyDescent="0.25">
      <c r="A1962" t="s">
        <v>204</v>
      </c>
      <c r="B1962" t="s">
        <v>166</v>
      </c>
      <c r="C1962" s="1">
        <v>29891</v>
      </c>
      <c r="D1962">
        <v>57.1</v>
      </c>
      <c r="F1962">
        <v>0.1699</v>
      </c>
    </row>
    <row r="1963" spans="1:6" x14ac:dyDescent="0.25">
      <c r="A1963" t="s">
        <v>204</v>
      </c>
      <c r="B1963" t="s">
        <v>166</v>
      </c>
      <c r="C1963" s="1">
        <v>29905</v>
      </c>
      <c r="D1963">
        <v>51.4</v>
      </c>
      <c r="F1963">
        <v>0.214</v>
      </c>
    </row>
    <row r="1964" spans="1:6" x14ac:dyDescent="0.25">
      <c r="A1964" t="s">
        <v>204</v>
      </c>
      <c r="B1964" t="s">
        <v>166</v>
      </c>
      <c r="C1964" s="1">
        <v>29920</v>
      </c>
      <c r="D1964">
        <v>54.9</v>
      </c>
      <c r="F1964">
        <v>0.24590000000000001</v>
      </c>
    </row>
    <row r="1965" spans="1:6" x14ac:dyDescent="0.25">
      <c r="A1965" t="s">
        <v>204</v>
      </c>
      <c r="B1965" t="s">
        <v>166</v>
      </c>
      <c r="C1965" s="1">
        <v>29934</v>
      </c>
      <c r="D1965">
        <v>61.5</v>
      </c>
      <c r="F1965">
        <v>0.2797</v>
      </c>
    </row>
    <row r="1966" spans="1:6" x14ac:dyDescent="0.25">
      <c r="A1966" t="s">
        <v>204</v>
      </c>
      <c r="B1966" t="s">
        <v>166</v>
      </c>
      <c r="C1966" s="1">
        <v>29948</v>
      </c>
      <c r="D1966">
        <v>47.2</v>
      </c>
      <c r="F1966">
        <v>0.27539999999999998</v>
      </c>
    </row>
    <row r="1967" spans="1:6" x14ac:dyDescent="0.25">
      <c r="A1967" t="s">
        <v>204</v>
      </c>
      <c r="B1967" t="s">
        <v>166</v>
      </c>
      <c r="C1967" s="1">
        <v>29962</v>
      </c>
      <c r="D1967">
        <v>53.6</v>
      </c>
      <c r="F1967">
        <v>0.32090000000000002</v>
      </c>
    </row>
    <row r="1968" spans="1:6" x14ac:dyDescent="0.25">
      <c r="A1968" t="s">
        <v>204</v>
      </c>
      <c r="B1968" t="s">
        <v>166</v>
      </c>
      <c r="C1968" s="1">
        <v>29976</v>
      </c>
      <c r="D1968">
        <v>52.8</v>
      </c>
      <c r="F1968">
        <v>0.3599</v>
      </c>
    </row>
    <row r="1969" spans="1:6" x14ac:dyDescent="0.25">
      <c r="A1969" t="s">
        <v>204</v>
      </c>
      <c r="B1969" t="s">
        <v>166</v>
      </c>
      <c r="C1969" s="1">
        <v>29990</v>
      </c>
      <c r="D1969">
        <v>53</v>
      </c>
      <c r="F1969">
        <v>0.30570000000000003</v>
      </c>
    </row>
    <row r="1970" spans="1:6" x14ac:dyDescent="0.25">
      <c r="A1970" t="s">
        <v>204</v>
      </c>
      <c r="B1970" t="s">
        <v>166</v>
      </c>
      <c r="C1970" s="1">
        <v>30004</v>
      </c>
      <c r="D1970">
        <v>50.5</v>
      </c>
      <c r="F1970">
        <v>0.3347</v>
      </c>
    </row>
    <row r="1971" spans="1:6" x14ac:dyDescent="0.25">
      <c r="A1971" t="s">
        <v>204</v>
      </c>
      <c r="B1971" t="s">
        <v>166</v>
      </c>
      <c r="C1971" s="1">
        <v>30018</v>
      </c>
      <c r="D1971">
        <v>43.3</v>
      </c>
      <c r="F1971">
        <v>0.26329999999999998</v>
      </c>
    </row>
    <row r="1972" spans="1:6" x14ac:dyDescent="0.25">
      <c r="A1972" t="s">
        <v>204</v>
      </c>
      <c r="B1972" t="s">
        <v>166</v>
      </c>
      <c r="C1972" s="1">
        <v>30032</v>
      </c>
      <c r="D1972">
        <v>40</v>
      </c>
      <c r="F1972">
        <v>0.23</v>
      </c>
    </row>
    <row r="1973" spans="1:6" x14ac:dyDescent="0.25">
      <c r="A1973" t="s">
        <v>204</v>
      </c>
      <c r="B1973" t="s">
        <v>166</v>
      </c>
      <c r="C1973" s="1">
        <v>30046</v>
      </c>
      <c r="D1973">
        <v>30.7</v>
      </c>
      <c r="F1973">
        <v>0.24429999999999999</v>
      </c>
    </row>
    <row r="1974" spans="1:6" x14ac:dyDescent="0.25">
      <c r="A1974" t="s">
        <v>204</v>
      </c>
      <c r="B1974" t="s">
        <v>166</v>
      </c>
      <c r="C1974" s="1">
        <v>30060</v>
      </c>
      <c r="D1974">
        <v>21.7</v>
      </c>
      <c r="F1974">
        <v>0.2074</v>
      </c>
    </row>
    <row r="1975" spans="1:6" x14ac:dyDescent="0.25">
      <c r="A1975" t="s">
        <v>204</v>
      </c>
      <c r="B1975" t="s">
        <v>166</v>
      </c>
      <c r="C1975" s="1">
        <v>30074</v>
      </c>
      <c r="D1975">
        <v>16.3</v>
      </c>
      <c r="F1975">
        <v>0.1779</v>
      </c>
    </row>
    <row r="1976" spans="1:6" x14ac:dyDescent="0.25">
      <c r="A1976" t="s">
        <v>204</v>
      </c>
      <c r="B1976" t="s">
        <v>166</v>
      </c>
      <c r="C1976" s="1">
        <v>30088</v>
      </c>
      <c r="D1976">
        <v>13.7</v>
      </c>
      <c r="F1976">
        <v>0.13869999999999999</v>
      </c>
    </row>
    <row r="1977" spans="1:6" x14ac:dyDescent="0.25">
      <c r="A1977" t="s">
        <v>204</v>
      </c>
      <c r="B1977" t="s">
        <v>166</v>
      </c>
      <c r="C1977" s="1">
        <v>30102</v>
      </c>
      <c r="D1977">
        <v>9.5</v>
      </c>
      <c r="F1977">
        <v>0.1474</v>
      </c>
    </row>
    <row r="1978" spans="1:6" x14ac:dyDescent="0.25">
      <c r="A1978" t="s">
        <v>204</v>
      </c>
      <c r="B1978" t="s">
        <v>166</v>
      </c>
      <c r="C1978" s="1">
        <v>30116</v>
      </c>
      <c r="D1978">
        <v>8.5</v>
      </c>
      <c r="F1978">
        <v>0.1177</v>
      </c>
    </row>
    <row r="1979" spans="1:6" x14ac:dyDescent="0.25">
      <c r="A1979" t="s">
        <v>204</v>
      </c>
      <c r="B1979" t="s">
        <v>166</v>
      </c>
      <c r="C1979" s="1">
        <v>30130</v>
      </c>
      <c r="D1979">
        <v>8.5</v>
      </c>
      <c r="F1979">
        <v>0.1177</v>
      </c>
    </row>
    <row r="1980" spans="1:6" x14ac:dyDescent="0.25">
      <c r="A1980" t="s">
        <v>204</v>
      </c>
      <c r="B1980" t="s">
        <v>166</v>
      </c>
      <c r="C1980" s="1">
        <v>30144</v>
      </c>
      <c r="D1980">
        <v>9.1999999999999993</v>
      </c>
      <c r="F1980">
        <v>0.1196</v>
      </c>
    </row>
    <row r="1981" spans="1:6" x14ac:dyDescent="0.25">
      <c r="A1981" t="s">
        <v>204</v>
      </c>
      <c r="B1981" t="s">
        <v>166</v>
      </c>
      <c r="C1981" s="1">
        <v>30158</v>
      </c>
      <c r="D1981">
        <v>10</v>
      </c>
      <c r="F1981">
        <v>0.12</v>
      </c>
    </row>
    <row r="1982" spans="1:6" x14ac:dyDescent="0.25">
      <c r="A1982" t="s">
        <v>204</v>
      </c>
      <c r="B1982" t="s">
        <v>166</v>
      </c>
      <c r="C1982" s="1">
        <v>30172</v>
      </c>
      <c r="D1982">
        <v>10</v>
      </c>
      <c r="F1982">
        <v>0.12</v>
      </c>
    </row>
    <row r="1983" spans="1:6" x14ac:dyDescent="0.25">
      <c r="A1983" t="s">
        <v>204</v>
      </c>
      <c r="B1983" t="s">
        <v>166</v>
      </c>
      <c r="C1983" s="1">
        <v>30186</v>
      </c>
      <c r="D1983">
        <v>10</v>
      </c>
      <c r="F1983">
        <v>0.12</v>
      </c>
    </row>
    <row r="1984" spans="1:6" x14ac:dyDescent="0.25">
      <c r="A1984" t="s">
        <v>204</v>
      </c>
      <c r="B1984" t="s">
        <v>166</v>
      </c>
      <c r="C1984" s="1">
        <v>30200</v>
      </c>
      <c r="D1984">
        <v>19.600000000000001</v>
      </c>
      <c r="F1984">
        <v>0.13270000000000001</v>
      </c>
    </row>
    <row r="1985" spans="1:6" x14ac:dyDescent="0.25">
      <c r="A1985" t="s">
        <v>204</v>
      </c>
      <c r="B1985" t="s">
        <v>166</v>
      </c>
      <c r="C1985" s="1">
        <v>30214</v>
      </c>
      <c r="D1985">
        <v>32.5</v>
      </c>
      <c r="F1985">
        <v>0.15390000000000001</v>
      </c>
    </row>
    <row r="1986" spans="1:6" x14ac:dyDescent="0.25">
      <c r="A1986" t="s">
        <v>204</v>
      </c>
      <c r="B1986" t="s">
        <v>166</v>
      </c>
      <c r="C1986" s="1">
        <v>30228</v>
      </c>
      <c r="D1986">
        <v>51.2</v>
      </c>
      <c r="F1986">
        <v>0.25</v>
      </c>
    </row>
    <row r="1987" spans="1:6" x14ac:dyDescent="0.25">
      <c r="A1987" t="s">
        <v>204</v>
      </c>
      <c r="B1987" t="s">
        <v>166</v>
      </c>
      <c r="C1987" s="1">
        <v>30242</v>
      </c>
      <c r="D1987">
        <v>55.1</v>
      </c>
      <c r="F1987">
        <v>0.12520000000000001</v>
      </c>
    </row>
    <row r="1988" spans="1:6" x14ac:dyDescent="0.25">
      <c r="A1988" t="s">
        <v>204</v>
      </c>
      <c r="B1988" t="s">
        <v>166</v>
      </c>
      <c r="C1988" s="1">
        <v>30256</v>
      </c>
      <c r="D1988">
        <v>57.1</v>
      </c>
      <c r="F1988">
        <v>0.1699</v>
      </c>
    </row>
    <row r="1989" spans="1:6" x14ac:dyDescent="0.25">
      <c r="A1989" t="s">
        <v>204</v>
      </c>
      <c r="B1989" t="s">
        <v>166</v>
      </c>
      <c r="C1989" s="1">
        <v>30270</v>
      </c>
      <c r="D1989">
        <v>51.4</v>
      </c>
      <c r="F1989">
        <v>0.214</v>
      </c>
    </row>
    <row r="1990" spans="1:6" x14ac:dyDescent="0.25">
      <c r="A1990" t="s">
        <v>204</v>
      </c>
      <c r="B1990" t="s">
        <v>166</v>
      </c>
      <c r="C1990" s="1">
        <v>30285</v>
      </c>
      <c r="D1990">
        <v>54.9</v>
      </c>
      <c r="F1990">
        <v>0.24590000000000001</v>
      </c>
    </row>
    <row r="1991" spans="1:6" x14ac:dyDescent="0.25">
      <c r="A1991" t="s">
        <v>204</v>
      </c>
      <c r="B1991" t="s">
        <v>166</v>
      </c>
      <c r="C1991" s="1">
        <v>30299</v>
      </c>
      <c r="D1991">
        <v>61.5</v>
      </c>
      <c r="F1991">
        <v>0.2797</v>
      </c>
    </row>
    <row r="1992" spans="1:6" x14ac:dyDescent="0.25">
      <c r="A1992" t="s">
        <v>204</v>
      </c>
      <c r="B1992" t="s">
        <v>166</v>
      </c>
      <c r="C1992" s="1">
        <v>30313</v>
      </c>
      <c r="D1992">
        <v>47.2</v>
      </c>
      <c r="F1992">
        <v>0.27539999999999998</v>
      </c>
    </row>
    <row r="1993" spans="1:6" x14ac:dyDescent="0.25">
      <c r="A1993" t="s">
        <v>204</v>
      </c>
      <c r="B1993" t="s">
        <v>166</v>
      </c>
      <c r="C1993" s="1">
        <v>30327</v>
      </c>
      <c r="D1993">
        <v>53.6</v>
      </c>
      <c r="F1993">
        <v>0.32090000000000002</v>
      </c>
    </row>
    <row r="1994" spans="1:6" x14ac:dyDescent="0.25">
      <c r="A1994" t="s">
        <v>204</v>
      </c>
      <c r="B1994" t="s">
        <v>166</v>
      </c>
      <c r="C1994" s="1">
        <v>30341</v>
      </c>
      <c r="D1994">
        <v>52.8</v>
      </c>
      <c r="F1994">
        <v>0.3599</v>
      </c>
    </row>
    <row r="1995" spans="1:6" x14ac:dyDescent="0.25">
      <c r="A1995" t="s">
        <v>204</v>
      </c>
      <c r="B1995" t="s">
        <v>166</v>
      </c>
      <c r="C1995" s="1">
        <v>30355</v>
      </c>
      <c r="D1995">
        <v>53</v>
      </c>
      <c r="F1995">
        <v>0.30570000000000003</v>
      </c>
    </row>
    <row r="1996" spans="1:6" x14ac:dyDescent="0.25">
      <c r="A1996" t="s">
        <v>204</v>
      </c>
      <c r="B1996" t="s">
        <v>166</v>
      </c>
      <c r="C1996" s="1">
        <v>30369</v>
      </c>
      <c r="D1996">
        <v>50.5</v>
      </c>
      <c r="F1996">
        <v>0.3347</v>
      </c>
    </row>
    <row r="1997" spans="1:6" x14ac:dyDescent="0.25">
      <c r="A1997" t="s">
        <v>204</v>
      </c>
      <c r="B1997" t="s">
        <v>166</v>
      </c>
      <c r="C1997" s="1">
        <v>30383</v>
      </c>
      <c r="D1997">
        <v>43.3</v>
      </c>
      <c r="F1997">
        <v>0.26329999999999998</v>
      </c>
    </row>
    <row r="1998" spans="1:6" x14ac:dyDescent="0.25">
      <c r="A1998" t="s">
        <v>204</v>
      </c>
      <c r="B1998" t="s">
        <v>166</v>
      </c>
      <c r="C1998" s="1">
        <v>30397</v>
      </c>
      <c r="D1998">
        <v>40</v>
      </c>
      <c r="F1998">
        <v>0.23</v>
      </c>
    </row>
    <row r="1999" spans="1:6" x14ac:dyDescent="0.25">
      <c r="A1999" t="s">
        <v>204</v>
      </c>
      <c r="B1999" t="s">
        <v>166</v>
      </c>
      <c r="C1999" s="1">
        <v>30411</v>
      </c>
      <c r="D1999">
        <v>30.7</v>
      </c>
      <c r="F1999">
        <v>0.24429999999999999</v>
      </c>
    </row>
    <row r="2000" spans="1:6" x14ac:dyDescent="0.25">
      <c r="A2000" t="s">
        <v>204</v>
      </c>
      <c r="B2000" t="s">
        <v>166</v>
      </c>
      <c r="C2000" s="1">
        <v>30425</v>
      </c>
      <c r="D2000">
        <v>21.7</v>
      </c>
      <c r="F2000">
        <v>0.2074</v>
      </c>
    </row>
    <row r="2001" spans="1:6" x14ac:dyDescent="0.25">
      <c r="A2001" t="s">
        <v>204</v>
      </c>
      <c r="B2001" t="s">
        <v>166</v>
      </c>
      <c r="C2001" s="1">
        <v>30439</v>
      </c>
      <c r="D2001">
        <v>16.3</v>
      </c>
      <c r="F2001">
        <v>0.1779</v>
      </c>
    </row>
    <row r="2002" spans="1:6" x14ac:dyDescent="0.25">
      <c r="A2002" t="s">
        <v>204</v>
      </c>
      <c r="B2002" t="s">
        <v>166</v>
      </c>
      <c r="C2002" s="1">
        <v>30453</v>
      </c>
      <c r="D2002">
        <v>13.7</v>
      </c>
      <c r="F2002">
        <v>0.13869999999999999</v>
      </c>
    </row>
    <row r="2003" spans="1:6" x14ac:dyDescent="0.25">
      <c r="A2003" t="s">
        <v>204</v>
      </c>
      <c r="B2003" t="s">
        <v>166</v>
      </c>
      <c r="C2003" s="1">
        <v>30467</v>
      </c>
      <c r="D2003">
        <v>9.5</v>
      </c>
      <c r="F2003">
        <v>0.1474</v>
      </c>
    </row>
    <row r="2004" spans="1:6" x14ac:dyDescent="0.25">
      <c r="A2004" t="s">
        <v>204</v>
      </c>
      <c r="B2004" t="s">
        <v>166</v>
      </c>
      <c r="C2004" s="1">
        <v>30481</v>
      </c>
      <c r="D2004">
        <v>8.5</v>
      </c>
      <c r="F2004">
        <v>0.1177</v>
      </c>
    </row>
    <row r="2005" spans="1:6" x14ac:dyDescent="0.25">
      <c r="A2005" t="s">
        <v>204</v>
      </c>
      <c r="B2005" t="s">
        <v>166</v>
      </c>
      <c r="C2005" s="1">
        <v>30495</v>
      </c>
      <c r="D2005">
        <v>8.5</v>
      </c>
      <c r="F2005">
        <v>0.1177</v>
      </c>
    </row>
    <row r="2006" spans="1:6" x14ac:dyDescent="0.25">
      <c r="A2006" t="s">
        <v>204</v>
      </c>
      <c r="B2006" t="s">
        <v>166</v>
      </c>
      <c r="C2006" s="1">
        <v>30509</v>
      </c>
      <c r="D2006">
        <v>9.1999999999999993</v>
      </c>
      <c r="F2006">
        <v>0.1196</v>
      </c>
    </row>
    <row r="2007" spans="1:6" x14ac:dyDescent="0.25">
      <c r="A2007" t="s">
        <v>204</v>
      </c>
      <c r="B2007" t="s">
        <v>166</v>
      </c>
      <c r="C2007" s="1">
        <v>30523</v>
      </c>
      <c r="D2007">
        <v>10</v>
      </c>
      <c r="F2007">
        <v>0.12</v>
      </c>
    </row>
    <row r="2008" spans="1:6" x14ac:dyDescent="0.25">
      <c r="A2008" t="s">
        <v>204</v>
      </c>
      <c r="B2008" t="s">
        <v>166</v>
      </c>
      <c r="C2008" s="1">
        <v>30537</v>
      </c>
      <c r="D2008">
        <v>10</v>
      </c>
      <c r="F2008">
        <v>0.12</v>
      </c>
    </row>
    <row r="2009" spans="1:6" x14ac:dyDescent="0.25">
      <c r="A2009" t="s">
        <v>204</v>
      </c>
      <c r="B2009" t="s">
        <v>166</v>
      </c>
      <c r="C2009" s="1">
        <v>30551</v>
      </c>
      <c r="D2009">
        <v>10</v>
      </c>
      <c r="F2009">
        <v>0.12</v>
      </c>
    </row>
    <row r="2010" spans="1:6" x14ac:dyDescent="0.25">
      <c r="A2010" t="s">
        <v>204</v>
      </c>
      <c r="B2010" t="s">
        <v>166</v>
      </c>
      <c r="C2010" s="1">
        <v>30565</v>
      </c>
      <c r="D2010">
        <v>19.600000000000001</v>
      </c>
      <c r="F2010">
        <v>0.13270000000000001</v>
      </c>
    </row>
    <row r="2011" spans="1:6" x14ac:dyDescent="0.25">
      <c r="A2011" t="s">
        <v>204</v>
      </c>
      <c r="B2011" t="s">
        <v>166</v>
      </c>
      <c r="C2011" s="1">
        <v>30579</v>
      </c>
      <c r="D2011">
        <v>32.5</v>
      </c>
      <c r="F2011">
        <v>0.15390000000000001</v>
      </c>
    </row>
    <row r="2012" spans="1:6" x14ac:dyDescent="0.25">
      <c r="A2012" t="s">
        <v>204</v>
      </c>
      <c r="B2012" t="s">
        <v>166</v>
      </c>
      <c r="C2012" s="1">
        <v>30593</v>
      </c>
      <c r="D2012">
        <v>51.2</v>
      </c>
      <c r="F2012">
        <v>0.25</v>
      </c>
    </row>
    <row r="2013" spans="1:6" x14ac:dyDescent="0.25">
      <c r="A2013" t="s">
        <v>204</v>
      </c>
      <c r="B2013" t="s">
        <v>166</v>
      </c>
      <c r="C2013" s="1">
        <v>30607</v>
      </c>
      <c r="D2013">
        <v>55.1</v>
      </c>
      <c r="F2013">
        <v>0.12520000000000001</v>
      </c>
    </row>
    <row r="2014" spans="1:6" x14ac:dyDescent="0.25">
      <c r="A2014" t="s">
        <v>204</v>
      </c>
      <c r="B2014" t="s">
        <v>166</v>
      </c>
      <c r="C2014" s="1">
        <v>30621</v>
      </c>
      <c r="D2014">
        <v>57.1</v>
      </c>
      <c r="F2014">
        <v>0.1699</v>
      </c>
    </row>
    <row r="2015" spans="1:6" x14ac:dyDescent="0.25">
      <c r="A2015" t="s">
        <v>204</v>
      </c>
      <c r="B2015" t="s">
        <v>166</v>
      </c>
      <c r="C2015" s="1">
        <v>30635</v>
      </c>
      <c r="D2015">
        <v>51.4</v>
      </c>
      <c r="F2015">
        <v>0.214</v>
      </c>
    </row>
    <row r="2016" spans="1:6" x14ac:dyDescent="0.25">
      <c r="A2016" t="s">
        <v>204</v>
      </c>
      <c r="B2016" t="s">
        <v>166</v>
      </c>
      <c r="C2016" s="1">
        <v>30650</v>
      </c>
      <c r="D2016">
        <v>54.9</v>
      </c>
      <c r="F2016">
        <v>0.24590000000000001</v>
      </c>
    </row>
    <row r="2017" spans="1:6" x14ac:dyDescent="0.25">
      <c r="A2017" t="s">
        <v>204</v>
      </c>
      <c r="B2017" t="s">
        <v>166</v>
      </c>
      <c r="C2017" s="1">
        <v>30664</v>
      </c>
      <c r="D2017">
        <v>61.5</v>
      </c>
      <c r="F2017">
        <v>0.2797</v>
      </c>
    </row>
    <row r="2018" spans="1:6" x14ac:dyDescent="0.25">
      <c r="A2018" t="s">
        <v>204</v>
      </c>
      <c r="B2018" t="s">
        <v>166</v>
      </c>
      <c r="C2018" s="1">
        <v>30678</v>
      </c>
      <c r="D2018">
        <v>47.2</v>
      </c>
      <c r="F2018">
        <v>0.27539999999999998</v>
      </c>
    </row>
    <row r="2019" spans="1:6" x14ac:dyDescent="0.25">
      <c r="A2019" t="s">
        <v>204</v>
      </c>
      <c r="B2019" t="s">
        <v>166</v>
      </c>
      <c r="C2019" s="1">
        <v>30692</v>
      </c>
      <c r="D2019">
        <v>53.6</v>
      </c>
      <c r="F2019">
        <v>0.32090000000000002</v>
      </c>
    </row>
    <row r="2020" spans="1:6" x14ac:dyDescent="0.25">
      <c r="A2020" t="s">
        <v>204</v>
      </c>
      <c r="B2020" t="s">
        <v>166</v>
      </c>
      <c r="C2020" s="1">
        <v>30706</v>
      </c>
      <c r="D2020">
        <v>52.8</v>
      </c>
      <c r="F2020">
        <v>0.3599</v>
      </c>
    </row>
    <row r="2021" spans="1:6" x14ac:dyDescent="0.25">
      <c r="A2021" t="s">
        <v>204</v>
      </c>
      <c r="B2021" t="s">
        <v>166</v>
      </c>
      <c r="C2021" s="1">
        <v>30720</v>
      </c>
      <c r="D2021">
        <v>53</v>
      </c>
      <c r="F2021">
        <v>0.30570000000000003</v>
      </c>
    </row>
    <row r="2022" spans="1:6" x14ac:dyDescent="0.25">
      <c r="A2022" t="s">
        <v>204</v>
      </c>
      <c r="B2022" t="s">
        <v>166</v>
      </c>
      <c r="C2022" s="1">
        <v>30734</v>
      </c>
      <c r="D2022">
        <v>50.5</v>
      </c>
      <c r="F2022">
        <v>0.3347</v>
      </c>
    </row>
    <row r="2023" spans="1:6" x14ac:dyDescent="0.25">
      <c r="A2023" t="s">
        <v>204</v>
      </c>
      <c r="B2023" t="s">
        <v>166</v>
      </c>
      <c r="C2023" s="1">
        <v>30749</v>
      </c>
      <c r="D2023">
        <v>43.3</v>
      </c>
      <c r="F2023">
        <v>0.26329999999999998</v>
      </c>
    </row>
    <row r="2024" spans="1:6" x14ac:dyDescent="0.25">
      <c r="A2024" t="s">
        <v>204</v>
      </c>
      <c r="B2024" t="s">
        <v>166</v>
      </c>
      <c r="C2024" s="1">
        <v>30763</v>
      </c>
      <c r="D2024">
        <v>40</v>
      </c>
      <c r="F2024">
        <v>0.23</v>
      </c>
    </row>
    <row r="2025" spans="1:6" x14ac:dyDescent="0.25">
      <c r="A2025" t="s">
        <v>204</v>
      </c>
      <c r="B2025" t="s">
        <v>166</v>
      </c>
      <c r="C2025" s="1">
        <v>30777</v>
      </c>
      <c r="D2025">
        <v>30.7</v>
      </c>
      <c r="F2025">
        <v>0.24429999999999999</v>
      </c>
    </row>
    <row r="2026" spans="1:6" x14ac:dyDescent="0.25">
      <c r="A2026" t="s">
        <v>204</v>
      </c>
      <c r="B2026" t="s">
        <v>166</v>
      </c>
      <c r="C2026" s="1">
        <v>30791</v>
      </c>
      <c r="D2026">
        <v>21.7</v>
      </c>
      <c r="F2026">
        <v>0.2074</v>
      </c>
    </row>
    <row r="2027" spans="1:6" x14ac:dyDescent="0.25">
      <c r="A2027" t="s">
        <v>204</v>
      </c>
      <c r="B2027" t="s">
        <v>166</v>
      </c>
      <c r="C2027" s="1">
        <v>30805</v>
      </c>
      <c r="D2027">
        <v>16.3</v>
      </c>
      <c r="F2027">
        <v>0.1779</v>
      </c>
    </row>
    <row r="2028" spans="1:6" x14ac:dyDescent="0.25">
      <c r="A2028" t="s">
        <v>204</v>
      </c>
      <c r="B2028" t="s">
        <v>166</v>
      </c>
      <c r="C2028" s="1">
        <v>30819</v>
      </c>
      <c r="D2028">
        <v>13.7</v>
      </c>
      <c r="F2028">
        <v>0.13869999999999999</v>
      </c>
    </row>
    <row r="2029" spans="1:6" x14ac:dyDescent="0.25">
      <c r="A2029" t="s">
        <v>204</v>
      </c>
      <c r="B2029" t="s">
        <v>166</v>
      </c>
      <c r="C2029" s="1">
        <v>30833</v>
      </c>
      <c r="D2029">
        <v>9.5</v>
      </c>
      <c r="F2029">
        <v>0.1474</v>
      </c>
    </row>
    <row r="2030" spans="1:6" x14ac:dyDescent="0.25">
      <c r="A2030" t="s">
        <v>204</v>
      </c>
      <c r="B2030" t="s">
        <v>166</v>
      </c>
      <c r="C2030" s="1">
        <v>30847</v>
      </c>
      <c r="D2030">
        <v>8.5</v>
      </c>
      <c r="F2030">
        <v>0.1177</v>
      </c>
    </row>
    <row r="2031" spans="1:6" x14ac:dyDescent="0.25">
      <c r="A2031" t="s">
        <v>204</v>
      </c>
      <c r="B2031" t="s">
        <v>166</v>
      </c>
      <c r="C2031" s="1">
        <v>30861</v>
      </c>
      <c r="D2031">
        <v>8.5</v>
      </c>
      <c r="F2031">
        <v>0.1177</v>
      </c>
    </row>
    <row r="2032" spans="1:6" x14ac:dyDescent="0.25">
      <c r="A2032" t="s">
        <v>204</v>
      </c>
      <c r="B2032" t="s">
        <v>166</v>
      </c>
      <c r="C2032" s="1">
        <v>30875</v>
      </c>
      <c r="D2032">
        <v>9.1999999999999993</v>
      </c>
      <c r="F2032">
        <v>0.1196</v>
      </c>
    </row>
    <row r="2033" spans="1:6" x14ac:dyDescent="0.25">
      <c r="A2033" t="s">
        <v>204</v>
      </c>
      <c r="B2033" t="s">
        <v>166</v>
      </c>
      <c r="C2033" s="1">
        <v>30889</v>
      </c>
      <c r="D2033">
        <v>10</v>
      </c>
      <c r="F2033">
        <v>0.12</v>
      </c>
    </row>
    <row r="2034" spans="1:6" x14ac:dyDescent="0.25">
      <c r="A2034" t="s">
        <v>204</v>
      </c>
      <c r="B2034" t="s">
        <v>166</v>
      </c>
      <c r="C2034" s="1">
        <v>30903</v>
      </c>
      <c r="D2034">
        <v>10</v>
      </c>
      <c r="F2034">
        <v>0.12</v>
      </c>
    </row>
    <row r="2035" spans="1:6" x14ac:dyDescent="0.25">
      <c r="A2035" t="s">
        <v>204</v>
      </c>
      <c r="B2035" t="s">
        <v>166</v>
      </c>
      <c r="C2035" s="1">
        <v>30917</v>
      </c>
      <c r="D2035">
        <v>10</v>
      </c>
      <c r="F2035">
        <v>0.12</v>
      </c>
    </row>
    <row r="2036" spans="1:6" x14ac:dyDescent="0.25">
      <c r="A2036" t="s">
        <v>204</v>
      </c>
      <c r="B2036" t="s">
        <v>166</v>
      </c>
      <c r="C2036" s="1">
        <v>30931</v>
      </c>
      <c r="D2036">
        <v>19.600000000000001</v>
      </c>
      <c r="F2036">
        <v>0.13270000000000001</v>
      </c>
    </row>
    <row r="2037" spans="1:6" x14ac:dyDescent="0.25">
      <c r="A2037" t="s">
        <v>204</v>
      </c>
      <c r="B2037" t="s">
        <v>166</v>
      </c>
      <c r="C2037" s="1">
        <v>30945</v>
      </c>
      <c r="D2037">
        <v>32.5</v>
      </c>
      <c r="F2037">
        <v>0.15390000000000001</v>
      </c>
    </row>
    <row r="2038" spans="1:6" x14ac:dyDescent="0.25">
      <c r="A2038" t="s">
        <v>204</v>
      </c>
      <c r="B2038" t="s">
        <v>166</v>
      </c>
      <c r="C2038" s="1">
        <v>30959</v>
      </c>
      <c r="D2038">
        <v>51.2</v>
      </c>
      <c r="F2038">
        <v>0.25</v>
      </c>
    </row>
    <row r="2039" spans="1:6" x14ac:dyDescent="0.25">
      <c r="A2039" t="s">
        <v>204</v>
      </c>
      <c r="B2039" t="s">
        <v>166</v>
      </c>
      <c r="C2039" s="1">
        <v>30973</v>
      </c>
      <c r="D2039">
        <v>55.1</v>
      </c>
      <c r="F2039">
        <v>0.12520000000000001</v>
      </c>
    </row>
    <row r="2040" spans="1:6" x14ac:dyDescent="0.25">
      <c r="A2040" t="s">
        <v>204</v>
      </c>
      <c r="B2040" t="s">
        <v>166</v>
      </c>
      <c r="C2040" s="1">
        <v>30987</v>
      </c>
      <c r="D2040">
        <v>57.1</v>
      </c>
      <c r="F2040">
        <v>0.1699</v>
      </c>
    </row>
    <row r="2041" spans="1:6" x14ac:dyDescent="0.25">
      <c r="A2041" t="s">
        <v>204</v>
      </c>
      <c r="B2041" t="s">
        <v>166</v>
      </c>
      <c r="C2041" s="1">
        <v>31001</v>
      </c>
      <c r="D2041">
        <v>51.4</v>
      </c>
      <c r="F2041">
        <v>0.214</v>
      </c>
    </row>
    <row r="2042" spans="1:6" x14ac:dyDescent="0.25">
      <c r="A2042" t="s">
        <v>204</v>
      </c>
      <c r="B2042" t="s">
        <v>166</v>
      </c>
      <c r="C2042" s="1">
        <v>31016</v>
      </c>
      <c r="D2042">
        <v>54.9</v>
      </c>
      <c r="F2042">
        <v>0.24590000000000001</v>
      </c>
    </row>
    <row r="2043" spans="1:6" x14ac:dyDescent="0.25">
      <c r="A2043" t="s">
        <v>204</v>
      </c>
      <c r="B2043" t="s">
        <v>166</v>
      </c>
      <c r="C2043" s="1">
        <v>31030</v>
      </c>
      <c r="D2043">
        <v>61.5</v>
      </c>
      <c r="F2043">
        <v>0.2797</v>
      </c>
    </row>
    <row r="2044" spans="1:6" x14ac:dyDescent="0.25">
      <c r="A2044" t="s">
        <v>204</v>
      </c>
      <c r="B2044" t="s">
        <v>166</v>
      </c>
      <c r="C2044" s="1">
        <v>31044</v>
      </c>
      <c r="D2044">
        <v>47.2</v>
      </c>
      <c r="F2044">
        <v>0.27539999999999998</v>
      </c>
    </row>
    <row r="2045" spans="1:6" x14ac:dyDescent="0.25">
      <c r="A2045" t="s">
        <v>204</v>
      </c>
      <c r="B2045" t="s">
        <v>166</v>
      </c>
      <c r="C2045" s="1">
        <v>31058</v>
      </c>
      <c r="D2045">
        <v>53.6</v>
      </c>
      <c r="F2045">
        <v>0.32090000000000002</v>
      </c>
    </row>
    <row r="2046" spans="1:6" x14ac:dyDescent="0.25">
      <c r="A2046" t="s">
        <v>204</v>
      </c>
      <c r="B2046" t="s">
        <v>166</v>
      </c>
      <c r="C2046" s="1">
        <v>31072</v>
      </c>
      <c r="D2046">
        <v>52.8</v>
      </c>
      <c r="F2046">
        <v>0.3599</v>
      </c>
    </row>
    <row r="2047" spans="1:6" x14ac:dyDescent="0.25">
      <c r="A2047" t="s">
        <v>204</v>
      </c>
      <c r="B2047" t="s">
        <v>166</v>
      </c>
      <c r="C2047" s="1">
        <v>31086</v>
      </c>
      <c r="D2047">
        <v>53</v>
      </c>
      <c r="F2047">
        <v>0.30570000000000003</v>
      </c>
    </row>
    <row r="2048" spans="1:6" x14ac:dyDescent="0.25">
      <c r="A2048" t="s">
        <v>204</v>
      </c>
      <c r="B2048" t="s">
        <v>166</v>
      </c>
      <c r="C2048" s="1">
        <v>31100</v>
      </c>
      <c r="D2048">
        <v>50.5</v>
      </c>
      <c r="F2048">
        <v>0.3347</v>
      </c>
    </row>
    <row r="2049" spans="1:6" x14ac:dyDescent="0.25">
      <c r="A2049" t="s">
        <v>204</v>
      </c>
      <c r="B2049" t="s">
        <v>166</v>
      </c>
      <c r="C2049" s="1">
        <v>31114</v>
      </c>
      <c r="D2049">
        <v>43.3</v>
      </c>
      <c r="F2049">
        <v>0.26329999999999998</v>
      </c>
    </row>
    <row r="2050" spans="1:6" x14ac:dyDescent="0.25">
      <c r="A2050" t="s">
        <v>204</v>
      </c>
      <c r="B2050" t="s">
        <v>166</v>
      </c>
      <c r="C2050" s="1">
        <v>31128</v>
      </c>
      <c r="D2050">
        <v>40</v>
      </c>
      <c r="F2050">
        <v>0.23</v>
      </c>
    </row>
    <row r="2051" spans="1:6" x14ac:dyDescent="0.25">
      <c r="A2051" t="s">
        <v>204</v>
      </c>
      <c r="B2051" t="s">
        <v>166</v>
      </c>
      <c r="C2051" s="1">
        <v>31142</v>
      </c>
      <c r="D2051">
        <v>30.7</v>
      </c>
      <c r="F2051">
        <v>0.24429999999999999</v>
      </c>
    </row>
    <row r="2052" spans="1:6" x14ac:dyDescent="0.25">
      <c r="A2052" t="s">
        <v>204</v>
      </c>
      <c r="B2052" t="s">
        <v>166</v>
      </c>
      <c r="C2052" s="1">
        <v>31156</v>
      </c>
      <c r="D2052">
        <v>21.7</v>
      </c>
      <c r="F2052">
        <v>0.2074</v>
      </c>
    </row>
    <row r="2053" spans="1:6" x14ac:dyDescent="0.25">
      <c r="A2053" t="s">
        <v>204</v>
      </c>
      <c r="B2053" t="s">
        <v>166</v>
      </c>
      <c r="C2053" s="1">
        <v>31170</v>
      </c>
      <c r="D2053">
        <v>16.3</v>
      </c>
      <c r="F2053">
        <v>0.1779</v>
      </c>
    </row>
    <row r="2054" spans="1:6" x14ac:dyDescent="0.25">
      <c r="A2054" t="s">
        <v>204</v>
      </c>
      <c r="B2054" t="s">
        <v>166</v>
      </c>
      <c r="C2054" s="1">
        <v>31184</v>
      </c>
      <c r="D2054">
        <v>13.7</v>
      </c>
      <c r="F2054">
        <v>0.13869999999999999</v>
      </c>
    </row>
    <row r="2055" spans="1:6" x14ac:dyDescent="0.25">
      <c r="A2055" t="s">
        <v>204</v>
      </c>
      <c r="B2055" t="s">
        <v>166</v>
      </c>
      <c r="C2055" s="1">
        <v>31198</v>
      </c>
      <c r="D2055">
        <v>9.5</v>
      </c>
      <c r="F2055">
        <v>0.1474</v>
      </c>
    </row>
    <row r="2056" spans="1:6" x14ac:dyDescent="0.25">
      <c r="A2056" t="s">
        <v>204</v>
      </c>
      <c r="B2056" t="s">
        <v>166</v>
      </c>
      <c r="C2056" s="1">
        <v>31212</v>
      </c>
      <c r="D2056">
        <v>8.5</v>
      </c>
      <c r="F2056">
        <v>0.1177</v>
      </c>
    </row>
    <row r="2057" spans="1:6" x14ac:dyDescent="0.25">
      <c r="A2057" t="s">
        <v>204</v>
      </c>
      <c r="B2057" t="s">
        <v>166</v>
      </c>
      <c r="C2057" s="1">
        <v>31226</v>
      </c>
      <c r="D2057">
        <v>8.5</v>
      </c>
      <c r="F2057">
        <v>0.1177</v>
      </c>
    </row>
    <row r="2058" spans="1:6" x14ac:dyDescent="0.25">
      <c r="A2058" t="s">
        <v>204</v>
      </c>
      <c r="B2058" t="s">
        <v>166</v>
      </c>
      <c r="C2058" s="1">
        <v>31240</v>
      </c>
      <c r="D2058">
        <v>9.1999999999999993</v>
      </c>
      <c r="F2058">
        <v>0.1196</v>
      </c>
    </row>
    <row r="2059" spans="1:6" x14ac:dyDescent="0.25">
      <c r="A2059" t="s">
        <v>204</v>
      </c>
      <c r="B2059" t="s">
        <v>166</v>
      </c>
      <c r="C2059" s="1">
        <v>31254</v>
      </c>
      <c r="D2059">
        <v>10</v>
      </c>
      <c r="F2059">
        <v>0.12</v>
      </c>
    </row>
    <row r="2060" spans="1:6" x14ac:dyDescent="0.25">
      <c r="A2060" t="s">
        <v>204</v>
      </c>
      <c r="B2060" t="s">
        <v>166</v>
      </c>
      <c r="C2060" s="1">
        <v>31268</v>
      </c>
      <c r="D2060">
        <v>10</v>
      </c>
      <c r="F2060">
        <v>0.12</v>
      </c>
    </row>
    <row r="2061" spans="1:6" x14ac:dyDescent="0.25">
      <c r="A2061" t="s">
        <v>204</v>
      </c>
      <c r="B2061" t="s">
        <v>166</v>
      </c>
      <c r="C2061" s="1">
        <v>31282</v>
      </c>
      <c r="D2061">
        <v>10</v>
      </c>
      <c r="F2061">
        <v>0.12</v>
      </c>
    </row>
    <row r="2062" spans="1:6" x14ac:dyDescent="0.25">
      <c r="A2062" t="s">
        <v>204</v>
      </c>
      <c r="B2062" t="s">
        <v>166</v>
      </c>
      <c r="C2062" s="1">
        <v>31296</v>
      </c>
      <c r="D2062">
        <v>19.600000000000001</v>
      </c>
      <c r="F2062">
        <v>0.13270000000000001</v>
      </c>
    </row>
    <row r="2063" spans="1:6" x14ac:dyDescent="0.25">
      <c r="A2063" t="s">
        <v>204</v>
      </c>
      <c r="B2063" t="s">
        <v>166</v>
      </c>
      <c r="C2063" s="1">
        <v>31310</v>
      </c>
      <c r="D2063">
        <v>32.5</v>
      </c>
      <c r="F2063">
        <v>0.15390000000000001</v>
      </c>
    </row>
    <row r="2064" spans="1:6" x14ac:dyDescent="0.25">
      <c r="A2064" t="s">
        <v>204</v>
      </c>
      <c r="B2064" t="s">
        <v>166</v>
      </c>
      <c r="C2064" s="1">
        <v>31324</v>
      </c>
      <c r="D2064">
        <v>51.2</v>
      </c>
      <c r="F2064">
        <v>0.25</v>
      </c>
    </row>
    <row r="2065" spans="1:6" x14ac:dyDescent="0.25">
      <c r="A2065" t="s">
        <v>204</v>
      </c>
      <c r="B2065" t="s">
        <v>166</v>
      </c>
      <c r="C2065" s="1">
        <v>31338</v>
      </c>
      <c r="D2065">
        <v>55.1</v>
      </c>
      <c r="F2065">
        <v>0.12520000000000001</v>
      </c>
    </row>
    <row r="2066" spans="1:6" x14ac:dyDescent="0.25">
      <c r="A2066" t="s">
        <v>204</v>
      </c>
      <c r="B2066" t="s">
        <v>166</v>
      </c>
      <c r="C2066" s="1">
        <v>31352</v>
      </c>
      <c r="D2066">
        <v>57.1</v>
      </c>
      <c r="F2066">
        <v>0.1699</v>
      </c>
    </row>
    <row r="2067" spans="1:6" x14ac:dyDescent="0.25">
      <c r="A2067" t="s">
        <v>204</v>
      </c>
      <c r="B2067" t="s">
        <v>166</v>
      </c>
      <c r="C2067" s="1">
        <v>31366</v>
      </c>
      <c r="D2067">
        <v>51.4</v>
      </c>
      <c r="F2067">
        <v>0.214</v>
      </c>
    </row>
    <row r="2068" spans="1:6" x14ac:dyDescent="0.25">
      <c r="A2068" t="s">
        <v>204</v>
      </c>
      <c r="B2068" t="s">
        <v>166</v>
      </c>
      <c r="C2068" s="1">
        <v>31381</v>
      </c>
      <c r="D2068">
        <v>54.9</v>
      </c>
      <c r="F2068">
        <v>0.24590000000000001</v>
      </c>
    </row>
    <row r="2069" spans="1:6" x14ac:dyDescent="0.25">
      <c r="A2069" t="s">
        <v>204</v>
      </c>
      <c r="B2069" t="s">
        <v>166</v>
      </c>
      <c r="C2069" s="1">
        <v>31395</v>
      </c>
      <c r="D2069">
        <v>61.5</v>
      </c>
      <c r="F2069">
        <v>0.2797</v>
      </c>
    </row>
    <row r="2070" spans="1:6" x14ac:dyDescent="0.25">
      <c r="A2070" t="s">
        <v>204</v>
      </c>
      <c r="B2070" t="s">
        <v>166</v>
      </c>
      <c r="C2070" s="1">
        <v>31409</v>
      </c>
      <c r="D2070">
        <v>47.2</v>
      </c>
      <c r="F2070">
        <v>0.27539999999999998</v>
      </c>
    </row>
    <row r="2071" spans="1:6" x14ac:dyDescent="0.25">
      <c r="A2071" t="s">
        <v>204</v>
      </c>
      <c r="B2071" t="s">
        <v>166</v>
      </c>
      <c r="C2071" s="1">
        <v>31423</v>
      </c>
      <c r="D2071">
        <v>53.6</v>
      </c>
      <c r="F2071">
        <v>0.32090000000000002</v>
      </c>
    </row>
    <row r="2072" spans="1:6" x14ac:dyDescent="0.25">
      <c r="A2072" t="s">
        <v>204</v>
      </c>
      <c r="B2072" t="s">
        <v>166</v>
      </c>
      <c r="C2072" s="1">
        <v>31437</v>
      </c>
      <c r="D2072">
        <v>52.8</v>
      </c>
      <c r="F2072">
        <v>0.3599</v>
      </c>
    </row>
    <row r="2073" spans="1:6" x14ac:dyDescent="0.25">
      <c r="A2073" t="s">
        <v>204</v>
      </c>
      <c r="B2073" t="s">
        <v>166</v>
      </c>
      <c r="C2073" s="1">
        <v>31451</v>
      </c>
      <c r="D2073">
        <v>53</v>
      </c>
      <c r="F2073">
        <v>0.30570000000000003</v>
      </c>
    </row>
    <row r="2074" spans="1:6" x14ac:dyDescent="0.25">
      <c r="A2074" t="s">
        <v>204</v>
      </c>
      <c r="B2074" t="s">
        <v>166</v>
      </c>
      <c r="C2074" s="1">
        <v>31465</v>
      </c>
      <c r="D2074">
        <v>50.5</v>
      </c>
      <c r="F2074">
        <v>0.3347</v>
      </c>
    </row>
    <row r="2075" spans="1:6" x14ac:dyDescent="0.25">
      <c r="A2075" t="s">
        <v>204</v>
      </c>
      <c r="B2075" t="s">
        <v>166</v>
      </c>
      <c r="C2075" s="1">
        <v>31479</v>
      </c>
      <c r="D2075">
        <v>43.3</v>
      </c>
      <c r="F2075">
        <v>0.26329999999999998</v>
      </c>
    </row>
    <row r="2076" spans="1:6" x14ac:dyDescent="0.25">
      <c r="A2076" t="s">
        <v>204</v>
      </c>
      <c r="B2076" t="s">
        <v>166</v>
      </c>
      <c r="C2076" s="1">
        <v>31493</v>
      </c>
      <c r="D2076">
        <v>40</v>
      </c>
      <c r="F2076">
        <v>0.23</v>
      </c>
    </row>
    <row r="2077" spans="1:6" x14ac:dyDescent="0.25">
      <c r="A2077" t="s">
        <v>204</v>
      </c>
      <c r="B2077" t="s">
        <v>166</v>
      </c>
      <c r="C2077" s="1">
        <v>31507</v>
      </c>
      <c r="D2077">
        <v>30.7</v>
      </c>
      <c r="F2077">
        <v>0.24429999999999999</v>
      </c>
    </row>
    <row r="2078" spans="1:6" x14ac:dyDescent="0.25">
      <c r="A2078" t="s">
        <v>204</v>
      </c>
      <c r="B2078" t="s">
        <v>166</v>
      </c>
      <c r="C2078" s="1">
        <v>31521</v>
      </c>
      <c r="D2078">
        <v>21.7</v>
      </c>
      <c r="F2078">
        <v>0.2074</v>
      </c>
    </row>
    <row r="2079" spans="1:6" x14ac:dyDescent="0.25">
      <c r="A2079" t="s">
        <v>204</v>
      </c>
      <c r="B2079" t="s">
        <v>166</v>
      </c>
      <c r="C2079" s="1">
        <v>31535</v>
      </c>
      <c r="D2079">
        <v>16.3</v>
      </c>
      <c r="F2079">
        <v>0.1779</v>
      </c>
    </row>
    <row r="2080" spans="1:6" x14ac:dyDescent="0.25">
      <c r="A2080" t="s">
        <v>204</v>
      </c>
      <c r="B2080" t="s">
        <v>166</v>
      </c>
      <c r="C2080" s="1">
        <v>31549</v>
      </c>
      <c r="D2080">
        <v>13.7</v>
      </c>
      <c r="F2080">
        <v>0.13869999999999999</v>
      </c>
    </row>
    <row r="2081" spans="1:6" x14ac:dyDescent="0.25">
      <c r="A2081" t="s">
        <v>204</v>
      </c>
      <c r="B2081" t="s">
        <v>166</v>
      </c>
      <c r="C2081" s="1">
        <v>31563</v>
      </c>
      <c r="D2081">
        <v>9.5</v>
      </c>
      <c r="F2081">
        <v>0.1474</v>
      </c>
    </row>
    <row r="2082" spans="1:6" x14ac:dyDescent="0.25">
      <c r="A2082" t="s">
        <v>204</v>
      </c>
      <c r="B2082" t="s">
        <v>166</v>
      </c>
      <c r="C2082" s="1">
        <v>31577</v>
      </c>
      <c r="D2082">
        <v>8.5</v>
      </c>
      <c r="F2082">
        <v>0.1177</v>
      </c>
    </row>
    <row r="2083" spans="1:6" x14ac:dyDescent="0.25">
      <c r="A2083" t="s">
        <v>204</v>
      </c>
      <c r="B2083" t="s">
        <v>166</v>
      </c>
      <c r="C2083" s="1">
        <v>31591</v>
      </c>
      <c r="D2083">
        <v>8.5</v>
      </c>
      <c r="F2083">
        <v>0.1177</v>
      </c>
    </row>
    <row r="2084" spans="1:6" x14ac:dyDescent="0.25">
      <c r="A2084" t="s">
        <v>204</v>
      </c>
      <c r="B2084" t="s">
        <v>166</v>
      </c>
      <c r="C2084" s="1">
        <v>31605</v>
      </c>
      <c r="D2084">
        <v>9.1999999999999993</v>
      </c>
      <c r="F2084">
        <v>0.1196</v>
      </c>
    </row>
    <row r="2085" spans="1:6" x14ac:dyDescent="0.25">
      <c r="A2085" t="s">
        <v>204</v>
      </c>
      <c r="B2085" t="s">
        <v>166</v>
      </c>
      <c r="C2085" s="1">
        <v>31619</v>
      </c>
      <c r="D2085">
        <v>10</v>
      </c>
      <c r="F2085">
        <v>0.12</v>
      </c>
    </row>
    <row r="2086" spans="1:6" x14ac:dyDescent="0.25">
      <c r="A2086" t="s">
        <v>204</v>
      </c>
      <c r="B2086" t="s">
        <v>166</v>
      </c>
      <c r="C2086" s="1">
        <v>31633</v>
      </c>
      <c r="D2086">
        <v>10</v>
      </c>
      <c r="F2086">
        <v>0.12</v>
      </c>
    </row>
    <row r="2087" spans="1:6" x14ac:dyDescent="0.25">
      <c r="A2087" t="s">
        <v>204</v>
      </c>
      <c r="B2087" t="s">
        <v>166</v>
      </c>
      <c r="C2087" s="1">
        <v>31647</v>
      </c>
      <c r="D2087">
        <v>10</v>
      </c>
      <c r="F2087">
        <v>0.12</v>
      </c>
    </row>
    <row r="2088" spans="1:6" x14ac:dyDescent="0.25">
      <c r="A2088" t="s">
        <v>204</v>
      </c>
      <c r="B2088" t="s">
        <v>166</v>
      </c>
      <c r="C2088" s="1">
        <v>31661</v>
      </c>
      <c r="D2088">
        <v>19.600000000000001</v>
      </c>
      <c r="F2088">
        <v>0.13270000000000001</v>
      </c>
    </row>
    <row r="2089" spans="1:6" x14ac:dyDescent="0.25">
      <c r="A2089" t="s">
        <v>204</v>
      </c>
      <c r="B2089" t="s">
        <v>166</v>
      </c>
      <c r="C2089" s="1">
        <v>31675</v>
      </c>
      <c r="D2089">
        <v>32.5</v>
      </c>
      <c r="F2089">
        <v>0.15390000000000001</v>
      </c>
    </row>
    <row r="2090" spans="1:6" x14ac:dyDescent="0.25">
      <c r="A2090" t="s">
        <v>204</v>
      </c>
      <c r="B2090" t="s">
        <v>166</v>
      </c>
      <c r="C2090" s="1">
        <v>31689</v>
      </c>
      <c r="D2090">
        <v>51.2</v>
      </c>
      <c r="F2090">
        <v>0.25</v>
      </c>
    </row>
    <row r="2091" spans="1:6" x14ac:dyDescent="0.25">
      <c r="A2091" t="s">
        <v>204</v>
      </c>
      <c r="B2091" t="s">
        <v>166</v>
      </c>
      <c r="C2091" s="1">
        <v>31703</v>
      </c>
      <c r="D2091">
        <v>55.1</v>
      </c>
      <c r="F2091">
        <v>0.12520000000000001</v>
      </c>
    </row>
    <row r="2092" spans="1:6" x14ac:dyDescent="0.25">
      <c r="A2092" t="s">
        <v>204</v>
      </c>
      <c r="B2092" t="s">
        <v>166</v>
      </c>
      <c r="C2092" s="1">
        <v>31717</v>
      </c>
      <c r="D2092">
        <v>57.1</v>
      </c>
      <c r="F2092">
        <v>0.1699</v>
      </c>
    </row>
    <row r="2093" spans="1:6" x14ac:dyDescent="0.25">
      <c r="A2093" t="s">
        <v>204</v>
      </c>
      <c r="B2093" t="s">
        <v>166</v>
      </c>
      <c r="C2093" s="1">
        <v>31731</v>
      </c>
      <c r="D2093">
        <v>51.4</v>
      </c>
      <c r="F2093">
        <v>0.214</v>
      </c>
    </row>
    <row r="2094" spans="1:6" x14ac:dyDescent="0.25">
      <c r="A2094" t="s">
        <v>204</v>
      </c>
      <c r="B2094" t="s">
        <v>166</v>
      </c>
      <c r="C2094" s="1">
        <v>31746</v>
      </c>
      <c r="D2094">
        <v>54.9</v>
      </c>
      <c r="F2094">
        <v>0.24590000000000001</v>
      </c>
    </row>
    <row r="2095" spans="1:6" x14ac:dyDescent="0.25">
      <c r="A2095" t="s">
        <v>204</v>
      </c>
      <c r="B2095" t="s">
        <v>166</v>
      </c>
      <c r="C2095" s="1">
        <v>31760</v>
      </c>
      <c r="D2095">
        <v>61.5</v>
      </c>
      <c r="F2095">
        <v>0.2797</v>
      </c>
    </row>
    <row r="2096" spans="1:6" x14ac:dyDescent="0.25">
      <c r="A2096" t="s">
        <v>204</v>
      </c>
      <c r="B2096" t="s">
        <v>166</v>
      </c>
      <c r="C2096" s="1">
        <v>31774</v>
      </c>
      <c r="D2096">
        <v>47.2</v>
      </c>
      <c r="F2096">
        <v>0.27539999999999998</v>
      </c>
    </row>
    <row r="2097" spans="1:6" x14ac:dyDescent="0.25">
      <c r="A2097" t="s">
        <v>204</v>
      </c>
      <c r="B2097" t="s">
        <v>166</v>
      </c>
      <c r="C2097" s="1">
        <v>31788</v>
      </c>
      <c r="D2097">
        <v>53.6</v>
      </c>
      <c r="F2097">
        <v>0.32090000000000002</v>
      </c>
    </row>
    <row r="2098" spans="1:6" x14ac:dyDescent="0.25">
      <c r="A2098" t="s">
        <v>204</v>
      </c>
      <c r="B2098" t="s">
        <v>166</v>
      </c>
      <c r="C2098" s="1">
        <v>31802</v>
      </c>
      <c r="D2098">
        <v>52.8</v>
      </c>
      <c r="F2098">
        <v>0.3599</v>
      </c>
    </row>
    <row r="2099" spans="1:6" x14ac:dyDescent="0.25">
      <c r="A2099" t="s">
        <v>204</v>
      </c>
      <c r="B2099" t="s">
        <v>166</v>
      </c>
      <c r="C2099" s="1">
        <v>31816</v>
      </c>
      <c r="D2099">
        <v>53</v>
      </c>
      <c r="F2099">
        <v>0.30570000000000003</v>
      </c>
    </row>
    <row r="2100" spans="1:6" x14ac:dyDescent="0.25">
      <c r="A2100" t="s">
        <v>204</v>
      </c>
      <c r="B2100" t="s">
        <v>166</v>
      </c>
      <c r="C2100" s="1">
        <v>31830</v>
      </c>
      <c r="D2100">
        <v>50.5</v>
      </c>
      <c r="F2100">
        <v>0.3347</v>
      </c>
    </row>
    <row r="2101" spans="1:6" x14ac:dyDescent="0.25">
      <c r="A2101" t="s">
        <v>204</v>
      </c>
      <c r="B2101" t="s">
        <v>166</v>
      </c>
      <c r="C2101" s="1">
        <v>31844</v>
      </c>
      <c r="D2101">
        <v>43.3</v>
      </c>
      <c r="F2101">
        <v>0.26329999999999998</v>
      </c>
    </row>
    <row r="2102" spans="1:6" x14ac:dyDescent="0.25">
      <c r="A2102" t="s">
        <v>204</v>
      </c>
      <c r="B2102" t="s">
        <v>166</v>
      </c>
      <c r="C2102" s="1">
        <v>31858</v>
      </c>
      <c r="D2102">
        <v>40</v>
      </c>
      <c r="F2102">
        <v>0.23</v>
      </c>
    </row>
    <row r="2103" spans="1:6" x14ac:dyDescent="0.25">
      <c r="A2103" t="s">
        <v>204</v>
      </c>
      <c r="B2103" t="s">
        <v>166</v>
      </c>
      <c r="C2103" s="1">
        <v>31872</v>
      </c>
      <c r="D2103">
        <v>30.7</v>
      </c>
      <c r="F2103">
        <v>0.24429999999999999</v>
      </c>
    </row>
    <row r="2104" spans="1:6" x14ac:dyDescent="0.25">
      <c r="A2104" t="s">
        <v>204</v>
      </c>
      <c r="B2104" t="s">
        <v>166</v>
      </c>
      <c r="C2104" s="1">
        <v>31886</v>
      </c>
      <c r="D2104">
        <v>21.7</v>
      </c>
      <c r="F2104">
        <v>0.2074</v>
      </c>
    </row>
    <row r="2105" spans="1:6" x14ac:dyDescent="0.25">
      <c r="A2105" t="s">
        <v>204</v>
      </c>
      <c r="B2105" t="s">
        <v>166</v>
      </c>
      <c r="C2105" s="1">
        <v>31900</v>
      </c>
      <c r="D2105">
        <v>16.3</v>
      </c>
      <c r="F2105">
        <v>0.1779</v>
      </c>
    </row>
    <row r="2106" spans="1:6" x14ac:dyDescent="0.25">
      <c r="A2106" t="s">
        <v>204</v>
      </c>
      <c r="B2106" t="s">
        <v>166</v>
      </c>
      <c r="C2106" s="1">
        <v>31914</v>
      </c>
      <c r="D2106">
        <v>13.7</v>
      </c>
      <c r="F2106">
        <v>0.13869999999999999</v>
      </c>
    </row>
    <row r="2107" spans="1:6" x14ac:dyDescent="0.25">
      <c r="A2107" t="s">
        <v>204</v>
      </c>
      <c r="B2107" t="s">
        <v>166</v>
      </c>
      <c r="C2107" s="1">
        <v>31928</v>
      </c>
      <c r="D2107">
        <v>9.5</v>
      </c>
      <c r="F2107">
        <v>0.1474</v>
      </c>
    </row>
    <row r="2108" spans="1:6" x14ac:dyDescent="0.25">
      <c r="A2108" t="s">
        <v>204</v>
      </c>
      <c r="B2108" t="s">
        <v>166</v>
      </c>
      <c r="C2108" s="1">
        <v>31942</v>
      </c>
      <c r="D2108">
        <v>8.5</v>
      </c>
      <c r="F2108">
        <v>0.1177</v>
      </c>
    </row>
    <row r="2109" spans="1:6" x14ac:dyDescent="0.25">
      <c r="A2109" t="s">
        <v>204</v>
      </c>
      <c r="B2109" t="s">
        <v>166</v>
      </c>
      <c r="C2109" s="1">
        <v>31956</v>
      </c>
      <c r="D2109">
        <v>8.5</v>
      </c>
      <c r="F2109">
        <v>0.1177</v>
      </c>
    </row>
    <row r="2110" spans="1:6" x14ac:dyDescent="0.25">
      <c r="A2110" t="s">
        <v>204</v>
      </c>
      <c r="B2110" t="s">
        <v>166</v>
      </c>
      <c r="C2110" s="1">
        <v>31970</v>
      </c>
      <c r="D2110">
        <v>9.1999999999999993</v>
      </c>
      <c r="F2110">
        <v>0.1196</v>
      </c>
    </row>
    <row r="2111" spans="1:6" x14ac:dyDescent="0.25">
      <c r="A2111" t="s">
        <v>204</v>
      </c>
      <c r="B2111" t="s">
        <v>166</v>
      </c>
      <c r="C2111" s="1">
        <v>31984</v>
      </c>
      <c r="D2111">
        <v>10</v>
      </c>
      <c r="F2111">
        <v>0.12</v>
      </c>
    </row>
    <row r="2112" spans="1:6" x14ac:dyDescent="0.25">
      <c r="A2112" t="s">
        <v>204</v>
      </c>
      <c r="B2112" t="s">
        <v>166</v>
      </c>
      <c r="C2112" s="1">
        <v>31998</v>
      </c>
      <c r="D2112">
        <v>10</v>
      </c>
      <c r="F2112">
        <v>0.12</v>
      </c>
    </row>
    <row r="2113" spans="1:6" x14ac:dyDescent="0.25">
      <c r="A2113" t="s">
        <v>204</v>
      </c>
      <c r="B2113" t="s">
        <v>166</v>
      </c>
      <c r="C2113" s="1">
        <v>32012</v>
      </c>
      <c r="D2113">
        <v>10</v>
      </c>
      <c r="F2113">
        <v>0.12</v>
      </c>
    </row>
    <row r="2114" spans="1:6" x14ac:dyDescent="0.25">
      <c r="A2114" t="s">
        <v>204</v>
      </c>
      <c r="B2114" t="s">
        <v>166</v>
      </c>
      <c r="C2114" s="1">
        <v>32026</v>
      </c>
      <c r="D2114">
        <v>19.600000000000001</v>
      </c>
      <c r="F2114">
        <v>0.13270000000000001</v>
      </c>
    </row>
    <row r="2115" spans="1:6" x14ac:dyDescent="0.25">
      <c r="A2115" t="s">
        <v>204</v>
      </c>
      <c r="B2115" t="s">
        <v>166</v>
      </c>
      <c r="C2115" s="1">
        <v>32040</v>
      </c>
      <c r="D2115">
        <v>32.5</v>
      </c>
      <c r="F2115">
        <v>0.15390000000000001</v>
      </c>
    </row>
    <row r="2116" spans="1:6" x14ac:dyDescent="0.25">
      <c r="A2116" t="s">
        <v>204</v>
      </c>
      <c r="B2116" t="s">
        <v>166</v>
      </c>
      <c r="C2116" s="1">
        <v>32054</v>
      </c>
      <c r="D2116">
        <v>51.2</v>
      </c>
      <c r="F2116">
        <v>0.25</v>
      </c>
    </row>
    <row r="2117" spans="1:6" x14ac:dyDescent="0.25">
      <c r="A2117" t="s">
        <v>204</v>
      </c>
      <c r="B2117" t="s">
        <v>166</v>
      </c>
      <c r="C2117" s="1">
        <v>32068</v>
      </c>
      <c r="D2117">
        <v>55.1</v>
      </c>
      <c r="F2117">
        <v>0.12520000000000001</v>
      </c>
    </row>
    <row r="2118" spans="1:6" x14ac:dyDescent="0.25">
      <c r="A2118" t="s">
        <v>204</v>
      </c>
      <c r="B2118" t="s">
        <v>166</v>
      </c>
      <c r="C2118" s="1">
        <v>32082</v>
      </c>
      <c r="D2118">
        <v>57.1</v>
      </c>
      <c r="F2118">
        <v>0.1699</v>
      </c>
    </row>
    <row r="2119" spans="1:6" x14ac:dyDescent="0.25">
      <c r="A2119" t="s">
        <v>204</v>
      </c>
      <c r="B2119" t="s">
        <v>166</v>
      </c>
      <c r="C2119" s="1">
        <v>32096</v>
      </c>
      <c r="D2119">
        <v>51.4</v>
      </c>
      <c r="F2119">
        <v>0.214</v>
      </c>
    </row>
    <row r="2120" spans="1:6" x14ac:dyDescent="0.25">
      <c r="A2120" t="s">
        <v>204</v>
      </c>
      <c r="B2120" t="s">
        <v>166</v>
      </c>
      <c r="C2120" s="1">
        <v>32111</v>
      </c>
      <c r="D2120">
        <v>54.9</v>
      </c>
      <c r="F2120">
        <v>0.24590000000000001</v>
      </c>
    </row>
    <row r="2121" spans="1:6" x14ac:dyDescent="0.25">
      <c r="A2121" t="s">
        <v>204</v>
      </c>
      <c r="B2121" t="s">
        <v>166</v>
      </c>
      <c r="C2121" s="1">
        <v>32125</v>
      </c>
      <c r="D2121">
        <v>61.5</v>
      </c>
      <c r="F2121">
        <v>0.2797</v>
      </c>
    </row>
    <row r="2122" spans="1:6" x14ac:dyDescent="0.25">
      <c r="A2122" t="s">
        <v>204</v>
      </c>
      <c r="B2122" t="s">
        <v>166</v>
      </c>
      <c r="C2122" s="1">
        <v>32139</v>
      </c>
      <c r="D2122">
        <v>47.2</v>
      </c>
      <c r="F2122">
        <v>0.27539999999999998</v>
      </c>
    </row>
    <row r="2123" spans="1:6" x14ac:dyDescent="0.25">
      <c r="A2123" t="s">
        <v>204</v>
      </c>
      <c r="B2123" t="s">
        <v>166</v>
      </c>
      <c r="C2123" s="1">
        <v>32153</v>
      </c>
      <c r="D2123">
        <v>53.6</v>
      </c>
      <c r="F2123">
        <v>0.32090000000000002</v>
      </c>
    </row>
    <row r="2124" spans="1:6" x14ac:dyDescent="0.25">
      <c r="A2124" t="s">
        <v>204</v>
      </c>
      <c r="B2124" t="s">
        <v>166</v>
      </c>
      <c r="C2124" s="1">
        <v>32167</v>
      </c>
      <c r="D2124">
        <v>52.8</v>
      </c>
      <c r="F2124">
        <v>0.3599</v>
      </c>
    </row>
    <row r="2125" spans="1:6" x14ac:dyDescent="0.25">
      <c r="A2125" t="s">
        <v>204</v>
      </c>
      <c r="B2125" t="s">
        <v>166</v>
      </c>
      <c r="C2125" s="1">
        <v>32181</v>
      </c>
      <c r="D2125">
        <v>53</v>
      </c>
      <c r="F2125">
        <v>0.30570000000000003</v>
      </c>
    </row>
    <row r="2126" spans="1:6" x14ac:dyDescent="0.25">
      <c r="A2126" t="s">
        <v>204</v>
      </c>
      <c r="B2126" t="s">
        <v>166</v>
      </c>
      <c r="C2126" s="1">
        <v>32195</v>
      </c>
      <c r="D2126">
        <v>50.5</v>
      </c>
      <c r="F2126">
        <v>0.3347</v>
      </c>
    </row>
    <row r="2127" spans="1:6" x14ac:dyDescent="0.25">
      <c r="A2127" t="s">
        <v>204</v>
      </c>
      <c r="B2127" t="s">
        <v>166</v>
      </c>
      <c r="C2127" s="1">
        <v>32210</v>
      </c>
      <c r="D2127">
        <v>43.3</v>
      </c>
      <c r="F2127">
        <v>0.26329999999999998</v>
      </c>
    </row>
    <row r="2128" spans="1:6" x14ac:dyDescent="0.25">
      <c r="A2128" t="s">
        <v>204</v>
      </c>
      <c r="B2128" t="s">
        <v>166</v>
      </c>
      <c r="C2128" s="1">
        <v>32224</v>
      </c>
      <c r="D2128">
        <v>40</v>
      </c>
      <c r="F2128">
        <v>0.23</v>
      </c>
    </row>
    <row r="2129" spans="1:6" x14ac:dyDescent="0.25">
      <c r="A2129" t="s">
        <v>204</v>
      </c>
      <c r="B2129" t="s">
        <v>166</v>
      </c>
      <c r="C2129" s="1">
        <v>32238</v>
      </c>
      <c r="D2129">
        <v>30.7</v>
      </c>
      <c r="F2129">
        <v>0.24429999999999999</v>
      </c>
    </row>
    <row r="2130" spans="1:6" x14ac:dyDescent="0.25">
      <c r="A2130" t="s">
        <v>204</v>
      </c>
      <c r="B2130" t="s">
        <v>166</v>
      </c>
      <c r="C2130" s="1">
        <v>32252</v>
      </c>
      <c r="D2130">
        <v>21.7</v>
      </c>
      <c r="F2130">
        <v>0.2074</v>
      </c>
    </row>
    <row r="2131" spans="1:6" x14ac:dyDescent="0.25">
      <c r="A2131" t="s">
        <v>204</v>
      </c>
      <c r="B2131" t="s">
        <v>166</v>
      </c>
      <c r="C2131" s="1">
        <v>32266</v>
      </c>
      <c r="D2131">
        <v>16.3</v>
      </c>
      <c r="F2131">
        <v>0.1779</v>
      </c>
    </row>
    <row r="2132" spans="1:6" x14ac:dyDescent="0.25">
      <c r="A2132" t="s">
        <v>204</v>
      </c>
      <c r="B2132" t="s">
        <v>166</v>
      </c>
      <c r="C2132" s="1">
        <v>32280</v>
      </c>
      <c r="D2132">
        <v>13.7</v>
      </c>
      <c r="F2132">
        <v>0.13869999999999999</v>
      </c>
    </row>
    <row r="2133" spans="1:6" x14ac:dyDescent="0.25">
      <c r="A2133" t="s">
        <v>204</v>
      </c>
      <c r="B2133" t="s">
        <v>166</v>
      </c>
      <c r="C2133" s="1">
        <v>32294</v>
      </c>
      <c r="D2133">
        <v>9.5</v>
      </c>
      <c r="F2133">
        <v>0.1474</v>
      </c>
    </row>
    <row r="2134" spans="1:6" x14ac:dyDescent="0.25">
      <c r="A2134" t="s">
        <v>204</v>
      </c>
      <c r="B2134" t="s">
        <v>166</v>
      </c>
      <c r="C2134" s="1">
        <v>32308</v>
      </c>
      <c r="D2134">
        <v>8.5</v>
      </c>
      <c r="F2134">
        <v>0.1177</v>
      </c>
    </row>
    <row r="2135" spans="1:6" x14ac:dyDescent="0.25">
      <c r="A2135" t="s">
        <v>204</v>
      </c>
      <c r="B2135" t="s">
        <v>166</v>
      </c>
      <c r="C2135" s="1">
        <v>32322</v>
      </c>
      <c r="D2135">
        <v>8.5</v>
      </c>
      <c r="F2135">
        <v>0.1177</v>
      </c>
    </row>
    <row r="2136" spans="1:6" x14ac:dyDescent="0.25">
      <c r="A2136" t="s">
        <v>204</v>
      </c>
      <c r="B2136" t="s">
        <v>166</v>
      </c>
      <c r="C2136" s="1">
        <v>32336</v>
      </c>
      <c r="D2136">
        <v>9.1999999999999993</v>
      </c>
      <c r="F2136">
        <v>0.1196</v>
      </c>
    </row>
    <row r="2137" spans="1:6" x14ac:dyDescent="0.25">
      <c r="A2137" t="s">
        <v>204</v>
      </c>
      <c r="B2137" t="s">
        <v>166</v>
      </c>
      <c r="C2137" s="1">
        <v>32350</v>
      </c>
      <c r="D2137">
        <v>10</v>
      </c>
      <c r="F2137">
        <v>0.12</v>
      </c>
    </row>
    <row r="2138" spans="1:6" x14ac:dyDescent="0.25">
      <c r="A2138" t="s">
        <v>204</v>
      </c>
      <c r="B2138" t="s">
        <v>166</v>
      </c>
      <c r="C2138" s="1">
        <v>32364</v>
      </c>
      <c r="D2138">
        <v>10</v>
      </c>
      <c r="F2138">
        <v>0.12</v>
      </c>
    </row>
    <row r="2139" spans="1:6" x14ac:dyDescent="0.25">
      <c r="A2139" t="s">
        <v>204</v>
      </c>
      <c r="B2139" t="s">
        <v>166</v>
      </c>
      <c r="C2139" s="1">
        <v>32378</v>
      </c>
      <c r="D2139">
        <v>10</v>
      </c>
      <c r="F2139">
        <v>0.12</v>
      </c>
    </row>
    <row r="2140" spans="1:6" x14ac:dyDescent="0.25">
      <c r="A2140" t="s">
        <v>204</v>
      </c>
      <c r="B2140" t="s">
        <v>166</v>
      </c>
      <c r="C2140" s="1">
        <v>32392</v>
      </c>
      <c r="D2140">
        <v>19.600000000000001</v>
      </c>
      <c r="F2140">
        <v>0.13270000000000001</v>
      </c>
    </row>
    <row r="2141" spans="1:6" x14ac:dyDescent="0.25">
      <c r="A2141" t="s">
        <v>204</v>
      </c>
      <c r="B2141" t="s">
        <v>166</v>
      </c>
      <c r="C2141" s="1">
        <v>32406</v>
      </c>
      <c r="D2141">
        <v>32.5</v>
      </c>
      <c r="F2141">
        <v>0.15390000000000001</v>
      </c>
    </row>
    <row r="2142" spans="1:6" x14ac:dyDescent="0.25">
      <c r="A2142" t="s">
        <v>204</v>
      </c>
      <c r="B2142" t="s">
        <v>166</v>
      </c>
      <c r="C2142" s="1">
        <v>32420</v>
      </c>
      <c r="D2142">
        <v>51.2</v>
      </c>
      <c r="F2142">
        <v>0.25</v>
      </c>
    </row>
    <row r="2143" spans="1:6" x14ac:dyDescent="0.25">
      <c r="A2143" t="s">
        <v>204</v>
      </c>
      <c r="B2143" t="s">
        <v>166</v>
      </c>
      <c r="C2143" s="1">
        <v>32434</v>
      </c>
      <c r="D2143">
        <v>55.1</v>
      </c>
      <c r="F2143">
        <v>0.12520000000000001</v>
      </c>
    </row>
    <row r="2144" spans="1:6" x14ac:dyDescent="0.25">
      <c r="A2144" t="s">
        <v>204</v>
      </c>
      <c r="B2144" t="s">
        <v>166</v>
      </c>
      <c r="C2144" s="1">
        <v>32448</v>
      </c>
      <c r="D2144">
        <v>57.1</v>
      </c>
      <c r="F2144">
        <v>0.1699</v>
      </c>
    </row>
    <row r="2145" spans="1:6" x14ac:dyDescent="0.25">
      <c r="A2145" t="s">
        <v>204</v>
      </c>
      <c r="B2145" t="s">
        <v>166</v>
      </c>
      <c r="C2145" s="1">
        <v>32462</v>
      </c>
      <c r="D2145">
        <v>51.4</v>
      </c>
      <c r="F2145">
        <v>0.214</v>
      </c>
    </row>
    <row r="2146" spans="1:6" x14ac:dyDescent="0.25">
      <c r="A2146" t="s">
        <v>204</v>
      </c>
      <c r="B2146" t="s">
        <v>166</v>
      </c>
      <c r="C2146" s="1">
        <v>32477</v>
      </c>
      <c r="D2146">
        <v>54.9</v>
      </c>
      <c r="F2146">
        <v>0.24590000000000001</v>
      </c>
    </row>
    <row r="2147" spans="1:6" x14ac:dyDescent="0.25">
      <c r="A2147" t="s">
        <v>204</v>
      </c>
      <c r="B2147" t="s">
        <v>166</v>
      </c>
      <c r="C2147" s="1">
        <v>32491</v>
      </c>
      <c r="D2147">
        <v>61.5</v>
      </c>
      <c r="F2147">
        <v>0.2797</v>
      </c>
    </row>
    <row r="2148" spans="1:6" x14ac:dyDescent="0.25">
      <c r="A2148" t="s">
        <v>204</v>
      </c>
      <c r="B2148" t="s">
        <v>166</v>
      </c>
      <c r="C2148" s="1">
        <v>32505</v>
      </c>
      <c r="D2148">
        <v>47.2</v>
      </c>
      <c r="F2148">
        <v>0.27539999999999998</v>
      </c>
    </row>
    <row r="2149" spans="1:6" x14ac:dyDescent="0.25">
      <c r="A2149" t="s">
        <v>204</v>
      </c>
      <c r="B2149" t="s">
        <v>166</v>
      </c>
      <c r="C2149" s="1">
        <v>32519</v>
      </c>
      <c r="D2149">
        <v>53.6</v>
      </c>
      <c r="F2149">
        <v>0.32090000000000002</v>
      </c>
    </row>
    <row r="2150" spans="1:6" x14ac:dyDescent="0.25">
      <c r="A2150" t="s">
        <v>204</v>
      </c>
      <c r="B2150" t="s">
        <v>166</v>
      </c>
      <c r="C2150" s="1">
        <v>32533</v>
      </c>
      <c r="D2150">
        <v>52.8</v>
      </c>
      <c r="F2150">
        <v>0.3599</v>
      </c>
    </row>
    <row r="2151" spans="1:6" x14ac:dyDescent="0.25">
      <c r="A2151" t="s">
        <v>204</v>
      </c>
      <c r="B2151" t="s">
        <v>166</v>
      </c>
      <c r="C2151" s="1">
        <v>32547</v>
      </c>
      <c r="D2151">
        <v>53</v>
      </c>
      <c r="F2151">
        <v>0.30570000000000003</v>
      </c>
    </row>
    <row r="2152" spans="1:6" x14ac:dyDescent="0.25">
      <c r="A2152" t="s">
        <v>204</v>
      </c>
      <c r="B2152" t="s">
        <v>166</v>
      </c>
      <c r="C2152" s="1">
        <v>32561</v>
      </c>
      <c r="D2152">
        <v>50.5</v>
      </c>
      <c r="F2152">
        <v>0.3347</v>
      </c>
    </row>
    <row r="2153" spans="1:6" x14ac:dyDescent="0.25">
      <c r="A2153" t="s">
        <v>204</v>
      </c>
      <c r="B2153" t="s">
        <v>166</v>
      </c>
      <c r="C2153" s="1">
        <v>32575</v>
      </c>
      <c r="D2153">
        <v>43.3</v>
      </c>
      <c r="F2153">
        <v>0.26329999999999998</v>
      </c>
    </row>
    <row r="2154" spans="1:6" x14ac:dyDescent="0.25">
      <c r="A2154" t="s">
        <v>204</v>
      </c>
      <c r="B2154" t="s">
        <v>166</v>
      </c>
      <c r="C2154" s="1">
        <v>32589</v>
      </c>
      <c r="D2154">
        <v>40</v>
      </c>
      <c r="F2154">
        <v>0.23</v>
      </c>
    </row>
    <row r="2155" spans="1:6" x14ac:dyDescent="0.25">
      <c r="A2155" t="s">
        <v>204</v>
      </c>
      <c r="B2155" t="s">
        <v>166</v>
      </c>
      <c r="C2155" s="1">
        <v>32603</v>
      </c>
      <c r="D2155">
        <v>30.7</v>
      </c>
      <c r="F2155">
        <v>0.24429999999999999</v>
      </c>
    </row>
    <row r="2156" spans="1:6" x14ac:dyDescent="0.25">
      <c r="A2156" t="s">
        <v>204</v>
      </c>
      <c r="B2156" t="s">
        <v>166</v>
      </c>
      <c r="C2156" s="1">
        <v>32617</v>
      </c>
      <c r="D2156">
        <v>21.7</v>
      </c>
      <c r="F2156">
        <v>0.2074</v>
      </c>
    </row>
    <row r="2157" spans="1:6" x14ac:dyDescent="0.25">
      <c r="A2157" t="s">
        <v>204</v>
      </c>
      <c r="B2157" t="s">
        <v>166</v>
      </c>
      <c r="C2157" s="1">
        <v>32631</v>
      </c>
      <c r="D2157">
        <v>16.3</v>
      </c>
      <c r="F2157">
        <v>0.1779</v>
      </c>
    </row>
    <row r="2158" spans="1:6" x14ac:dyDescent="0.25">
      <c r="A2158" t="s">
        <v>204</v>
      </c>
      <c r="B2158" t="s">
        <v>166</v>
      </c>
      <c r="C2158" s="1">
        <v>32645</v>
      </c>
      <c r="D2158">
        <v>13.7</v>
      </c>
      <c r="F2158">
        <v>0.13869999999999999</v>
      </c>
    </row>
    <row r="2159" spans="1:6" x14ac:dyDescent="0.25">
      <c r="A2159" t="s">
        <v>204</v>
      </c>
      <c r="B2159" t="s">
        <v>166</v>
      </c>
      <c r="C2159" s="1">
        <v>32659</v>
      </c>
      <c r="D2159">
        <v>9.5</v>
      </c>
      <c r="F2159">
        <v>0.1474</v>
      </c>
    </row>
    <row r="2160" spans="1:6" x14ac:dyDescent="0.25">
      <c r="A2160" t="s">
        <v>204</v>
      </c>
      <c r="B2160" t="s">
        <v>166</v>
      </c>
      <c r="C2160" s="1">
        <v>32673</v>
      </c>
      <c r="D2160">
        <v>8.5</v>
      </c>
      <c r="F2160">
        <v>0.1177</v>
      </c>
    </row>
    <row r="2161" spans="1:6" x14ac:dyDescent="0.25">
      <c r="A2161" t="s">
        <v>204</v>
      </c>
      <c r="B2161" t="s">
        <v>166</v>
      </c>
      <c r="C2161" s="1">
        <v>32687</v>
      </c>
      <c r="D2161">
        <v>8.5</v>
      </c>
      <c r="F2161">
        <v>0.1177</v>
      </c>
    </row>
    <row r="2162" spans="1:6" x14ac:dyDescent="0.25">
      <c r="A2162" t="s">
        <v>204</v>
      </c>
      <c r="B2162" t="s">
        <v>166</v>
      </c>
      <c r="C2162" s="1">
        <v>32701</v>
      </c>
      <c r="D2162">
        <v>9.1999999999999993</v>
      </c>
      <c r="F2162">
        <v>0.1196</v>
      </c>
    </row>
    <row r="2163" spans="1:6" x14ac:dyDescent="0.25">
      <c r="A2163" t="s">
        <v>204</v>
      </c>
      <c r="B2163" t="s">
        <v>166</v>
      </c>
      <c r="C2163" s="1">
        <v>32715</v>
      </c>
      <c r="D2163">
        <v>10</v>
      </c>
      <c r="F2163">
        <v>0.12</v>
      </c>
    </row>
    <row r="2164" spans="1:6" x14ac:dyDescent="0.25">
      <c r="A2164" t="s">
        <v>204</v>
      </c>
      <c r="B2164" t="s">
        <v>166</v>
      </c>
      <c r="C2164" s="1">
        <v>32729</v>
      </c>
      <c r="D2164">
        <v>10</v>
      </c>
      <c r="F2164">
        <v>0.12</v>
      </c>
    </row>
    <row r="2165" spans="1:6" x14ac:dyDescent="0.25">
      <c r="A2165" t="s">
        <v>204</v>
      </c>
      <c r="B2165" t="s">
        <v>166</v>
      </c>
      <c r="C2165" s="1">
        <v>32743</v>
      </c>
      <c r="D2165">
        <v>10</v>
      </c>
      <c r="F2165">
        <v>0.12</v>
      </c>
    </row>
    <row r="2166" spans="1:6" x14ac:dyDescent="0.25">
      <c r="A2166" t="s">
        <v>204</v>
      </c>
      <c r="B2166" t="s">
        <v>166</v>
      </c>
      <c r="C2166" s="1">
        <v>32757</v>
      </c>
      <c r="D2166">
        <v>19.600000000000001</v>
      </c>
      <c r="F2166">
        <v>0.13270000000000001</v>
      </c>
    </row>
    <row r="2167" spans="1:6" x14ac:dyDescent="0.25">
      <c r="A2167" t="s">
        <v>204</v>
      </c>
      <c r="B2167" t="s">
        <v>166</v>
      </c>
      <c r="C2167" s="1">
        <v>32771</v>
      </c>
      <c r="D2167">
        <v>32.5</v>
      </c>
      <c r="F2167">
        <v>0.15390000000000001</v>
      </c>
    </row>
    <row r="2168" spans="1:6" x14ac:dyDescent="0.25">
      <c r="A2168" t="s">
        <v>204</v>
      </c>
      <c r="B2168" t="s">
        <v>166</v>
      </c>
      <c r="C2168" s="1">
        <v>32785</v>
      </c>
      <c r="D2168">
        <v>51.2</v>
      </c>
      <c r="F2168">
        <v>0.25</v>
      </c>
    </row>
    <row r="2169" spans="1:6" x14ac:dyDescent="0.25">
      <c r="A2169" t="s">
        <v>204</v>
      </c>
      <c r="B2169" t="s">
        <v>166</v>
      </c>
      <c r="C2169" s="1">
        <v>32799</v>
      </c>
      <c r="D2169">
        <v>55.1</v>
      </c>
      <c r="F2169">
        <v>0.12520000000000001</v>
      </c>
    </row>
    <row r="2170" spans="1:6" x14ac:dyDescent="0.25">
      <c r="A2170" t="s">
        <v>204</v>
      </c>
      <c r="B2170" t="s">
        <v>166</v>
      </c>
      <c r="C2170" s="1">
        <v>32813</v>
      </c>
      <c r="D2170">
        <v>57.1</v>
      </c>
      <c r="F2170">
        <v>0.1699</v>
      </c>
    </row>
    <row r="2171" spans="1:6" x14ac:dyDescent="0.25">
      <c r="A2171" t="s">
        <v>204</v>
      </c>
      <c r="B2171" t="s">
        <v>166</v>
      </c>
      <c r="C2171" s="1">
        <v>32827</v>
      </c>
      <c r="D2171">
        <v>51.4</v>
      </c>
      <c r="F2171">
        <v>0.214</v>
      </c>
    </row>
    <row r="2172" spans="1:6" x14ac:dyDescent="0.25">
      <c r="A2172" t="s">
        <v>204</v>
      </c>
      <c r="B2172" t="s">
        <v>166</v>
      </c>
      <c r="C2172" s="1">
        <v>32842</v>
      </c>
      <c r="D2172">
        <v>54.9</v>
      </c>
      <c r="F2172">
        <v>0.24590000000000001</v>
      </c>
    </row>
    <row r="2173" spans="1:6" x14ac:dyDescent="0.25">
      <c r="A2173" t="s">
        <v>204</v>
      </c>
      <c r="B2173" t="s">
        <v>166</v>
      </c>
      <c r="C2173" s="1">
        <v>32856</v>
      </c>
      <c r="D2173">
        <v>61.5</v>
      </c>
      <c r="F2173">
        <v>0.2797</v>
      </c>
    </row>
    <row r="2174" spans="1:6" x14ac:dyDescent="0.25">
      <c r="A2174" t="s">
        <v>204</v>
      </c>
      <c r="B2174" t="s">
        <v>166</v>
      </c>
      <c r="C2174" s="1">
        <v>32870</v>
      </c>
      <c r="D2174">
        <v>47.2</v>
      </c>
      <c r="F2174">
        <v>0.27539999999999998</v>
      </c>
    </row>
    <row r="2175" spans="1:6" x14ac:dyDescent="0.25">
      <c r="A2175" t="s">
        <v>204</v>
      </c>
      <c r="B2175" t="s">
        <v>166</v>
      </c>
      <c r="C2175" s="1">
        <v>32884</v>
      </c>
      <c r="D2175">
        <v>53.6</v>
      </c>
      <c r="F2175">
        <v>0.32090000000000002</v>
      </c>
    </row>
    <row r="2176" spans="1:6" x14ac:dyDescent="0.25">
      <c r="A2176" t="s">
        <v>204</v>
      </c>
      <c r="B2176" t="s">
        <v>166</v>
      </c>
      <c r="C2176" s="1">
        <v>32898</v>
      </c>
      <c r="D2176">
        <v>52.8</v>
      </c>
      <c r="F2176">
        <v>0.3599</v>
      </c>
    </row>
    <row r="2177" spans="1:6" x14ac:dyDescent="0.25">
      <c r="A2177" t="s">
        <v>204</v>
      </c>
      <c r="B2177" t="s">
        <v>166</v>
      </c>
      <c r="C2177" s="1">
        <v>32912</v>
      </c>
      <c r="D2177">
        <v>53</v>
      </c>
      <c r="F2177">
        <v>0.30570000000000003</v>
      </c>
    </row>
    <row r="2178" spans="1:6" x14ac:dyDescent="0.25">
      <c r="A2178" t="s">
        <v>204</v>
      </c>
      <c r="B2178" t="s">
        <v>166</v>
      </c>
      <c r="C2178" s="1">
        <v>32926</v>
      </c>
      <c r="D2178">
        <v>50.5</v>
      </c>
      <c r="F2178">
        <v>0.3347</v>
      </c>
    </row>
    <row r="2179" spans="1:6" x14ac:dyDescent="0.25">
      <c r="A2179" t="s">
        <v>204</v>
      </c>
      <c r="B2179" t="s">
        <v>166</v>
      </c>
      <c r="C2179" s="1">
        <v>32940</v>
      </c>
      <c r="D2179">
        <v>43.3</v>
      </c>
      <c r="F2179">
        <v>0.26329999999999998</v>
      </c>
    </row>
    <row r="2180" spans="1:6" x14ac:dyDescent="0.25">
      <c r="A2180" t="s">
        <v>204</v>
      </c>
      <c r="B2180" t="s">
        <v>166</v>
      </c>
      <c r="C2180" s="1">
        <v>32954</v>
      </c>
      <c r="D2180">
        <v>40</v>
      </c>
      <c r="F2180">
        <v>0.23</v>
      </c>
    </row>
    <row r="2181" spans="1:6" x14ac:dyDescent="0.25">
      <c r="A2181" t="s">
        <v>204</v>
      </c>
      <c r="B2181" t="s">
        <v>166</v>
      </c>
      <c r="C2181" s="1">
        <v>32968</v>
      </c>
      <c r="D2181">
        <v>30.7</v>
      </c>
      <c r="F2181">
        <v>0.24429999999999999</v>
      </c>
    </row>
    <row r="2182" spans="1:6" x14ac:dyDescent="0.25">
      <c r="A2182" t="s">
        <v>204</v>
      </c>
      <c r="B2182" t="s">
        <v>166</v>
      </c>
      <c r="C2182" s="1">
        <v>32982</v>
      </c>
      <c r="D2182">
        <v>21.7</v>
      </c>
      <c r="F2182">
        <v>0.2074</v>
      </c>
    </row>
    <row r="2183" spans="1:6" x14ac:dyDescent="0.25">
      <c r="A2183" t="s">
        <v>204</v>
      </c>
      <c r="B2183" t="s">
        <v>166</v>
      </c>
      <c r="C2183" s="1">
        <v>32996</v>
      </c>
      <c r="D2183">
        <v>16.3</v>
      </c>
      <c r="F2183">
        <v>0.1779</v>
      </c>
    </row>
    <row r="2184" spans="1:6" x14ac:dyDescent="0.25">
      <c r="A2184" t="s">
        <v>204</v>
      </c>
      <c r="B2184" t="s">
        <v>166</v>
      </c>
      <c r="C2184" s="1">
        <v>33010</v>
      </c>
      <c r="D2184">
        <v>13.7</v>
      </c>
      <c r="F2184">
        <v>0.13869999999999999</v>
      </c>
    </row>
    <row r="2185" spans="1:6" x14ac:dyDescent="0.25">
      <c r="A2185" t="s">
        <v>204</v>
      </c>
      <c r="B2185" t="s">
        <v>166</v>
      </c>
      <c r="C2185" s="1">
        <v>33024</v>
      </c>
      <c r="D2185">
        <v>9.5</v>
      </c>
      <c r="F2185">
        <v>0.1474</v>
      </c>
    </row>
    <row r="2186" spans="1:6" x14ac:dyDescent="0.25">
      <c r="A2186" t="s">
        <v>204</v>
      </c>
      <c r="B2186" t="s">
        <v>166</v>
      </c>
      <c r="C2186" s="1">
        <v>33038</v>
      </c>
      <c r="D2186">
        <v>8.5</v>
      </c>
      <c r="F2186">
        <v>0.1177</v>
      </c>
    </row>
    <row r="2187" spans="1:6" x14ac:dyDescent="0.25">
      <c r="A2187" t="s">
        <v>204</v>
      </c>
      <c r="B2187" t="s">
        <v>166</v>
      </c>
      <c r="C2187" s="1">
        <v>33052</v>
      </c>
      <c r="D2187">
        <v>8.5</v>
      </c>
      <c r="F2187">
        <v>0.1177</v>
      </c>
    </row>
    <row r="2188" spans="1:6" x14ac:dyDescent="0.25">
      <c r="A2188" t="s">
        <v>204</v>
      </c>
      <c r="B2188" t="s">
        <v>166</v>
      </c>
      <c r="C2188" s="1">
        <v>33066</v>
      </c>
      <c r="D2188">
        <v>9.1999999999999993</v>
      </c>
      <c r="F2188">
        <v>0.1196</v>
      </c>
    </row>
    <row r="2189" spans="1:6" x14ac:dyDescent="0.25">
      <c r="A2189" t="s">
        <v>204</v>
      </c>
      <c r="B2189" t="s">
        <v>166</v>
      </c>
      <c r="C2189" s="1">
        <v>33080</v>
      </c>
      <c r="D2189">
        <v>10</v>
      </c>
      <c r="F2189">
        <v>0.12</v>
      </c>
    </row>
    <row r="2190" spans="1:6" x14ac:dyDescent="0.25">
      <c r="A2190" t="s">
        <v>204</v>
      </c>
      <c r="B2190" t="s">
        <v>166</v>
      </c>
      <c r="C2190" s="1">
        <v>33094</v>
      </c>
      <c r="D2190">
        <v>10</v>
      </c>
      <c r="F2190">
        <v>0.12</v>
      </c>
    </row>
    <row r="2191" spans="1:6" x14ac:dyDescent="0.25">
      <c r="A2191" t="s">
        <v>204</v>
      </c>
      <c r="B2191" t="s">
        <v>166</v>
      </c>
      <c r="C2191" s="1">
        <v>33108</v>
      </c>
      <c r="D2191">
        <v>10</v>
      </c>
      <c r="F2191">
        <v>0.12</v>
      </c>
    </row>
    <row r="2192" spans="1:6" x14ac:dyDescent="0.25">
      <c r="A2192" t="s">
        <v>204</v>
      </c>
      <c r="B2192" t="s">
        <v>166</v>
      </c>
      <c r="C2192" s="1">
        <v>33122</v>
      </c>
      <c r="D2192">
        <v>19.600000000000001</v>
      </c>
      <c r="F2192">
        <v>0.13270000000000001</v>
      </c>
    </row>
    <row r="2193" spans="1:6" x14ac:dyDescent="0.25">
      <c r="A2193" t="s">
        <v>204</v>
      </c>
      <c r="B2193" t="s">
        <v>166</v>
      </c>
      <c r="C2193" s="1">
        <v>33136</v>
      </c>
      <c r="D2193">
        <v>32.5</v>
      </c>
      <c r="F2193">
        <v>0.15390000000000001</v>
      </c>
    </row>
    <row r="2194" spans="1:6" x14ac:dyDescent="0.25">
      <c r="A2194" t="s">
        <v>204</v>
      </c>
      <c r="B2194" t="s">
        <v>166</v>
      </c>
      <c r="C2194" s="1">
        <v>33150</v>
      </c>
      <c r="D2194">
        <v>51.2</v>
      </c>
      <c r="F2194">
        <v>0.25</v>
      </c>
    </row>
    <row r="2195" spans="1:6" x14ac:dyDescent="0.25">
      <c r="A2195" t="s">
        <v>204</v>
      </c>
      <c r="B2195" t="s">
        <v>166</v>
      </c>
      <c r="C2195" s="1">
        <v>33164</v>
      </c>
      <c r="D2195">
        <v>55.1</v>
      </c>
      <c r="F2195">
        <v>0.12520000000000001</v>
      </c>
    </row>
    <row r="2196" spans="1:6" x14ac:dyDescent="0.25">
      <c r="A2196" t="s">
        <v>204</v>
      </c>
      <c r="B2196" t="s">
        <v>166</v>
      </c>
      <c r="C2196" s="1">
        <v>33178</v>
      </c>
      <c r="D2196">
        <v>57.1</v>
      </c>
      <c r="F2196">
        <v>0.1699</v>
      </c>
    </row>
    <row r="2197" spans="1:6" x14ac:dyDescent="0.25">
      <c r="A2197" t="s">
        <v>204</v>
      </c>
      <c r="B2197" t="s">
        <v>166</v>
      </c>
      <c r="C2197" s="1">
        <v>33192</v>
      </c>
      <c r="D2197">
        <v>51.4</v>
      </c>
      <c r="F2197">
        <v>0.214</v>
      </c>
    </row>
    <row r="2198" spans="1:6" x14ac:dyDescent="0.25">
      <c r="A2198" t="s">
        <v>204</v>
      </c>
      <c r="B2198" t="s">
        <v>166</v>
      </c>
      <c r="C2198" s="1">
        <v>33207</v>
      </c>
      <c r="D2198">
        <v>54.9</v>
      </c>
      <c r="F2198">
        <v>0.24590000000000001</v>
      </c>
    </row>
    <row r="2199" spans="1:6" x14ac:dyDescent="0.25">
      <c r="A2199" t="s">
        <v>204</v>
      </c>
      <c r="B2199" t="s">
        <v>166</v>
      </c>
      <c r="C2199" s="1">
        <v>33221</v>
      </c>
      <c r="D2199">
        <v>61.5</v>
      </c>
      <c r="F2199">
        <v>0.2797</v>
      </c>
    </row>
    <row r="2200" spans="1:6" x14ac:dyDescent="0.25">
      <c r="A2200" t="s">
        <v>204</v>
      </c>
      <c r="B2200" t="s">
        <v>166</v>
      </c>
      <c r="C2200" s="1">
        <v>33235</v>
      </c>
      <c r="D2200">
        <v>47.2</v>
      </c>
      <c r="F2200">
        <v>0.27539999999999998</v>
      </c>
    </row>
    <row r="2201" spans="1:6" x14ac:dyDescent="0.25">
      <c r="A2201" t="s">
        <v>204</v>
      </c>
      <c r="B2201" t="s">
        <v>166</v>
      </c>
      <c r="C2201" s="1">
        <v>33249</v>
      </c>
      <c r="D2201">
        <v>53.6</v>
      </c>
      <c r="F2201">
        <v>0.32090000000000002</v>
      </c>
    </row>
    <row r="2202" spans="1:6" x14ac:dyDescent="0.25">
      <c r="A2202" t="s">
        <v>204</v>
      </c>
      <c r="B2202" t="s">
        <v>166</v>
      </c>
      <c r="C2202" s="1">
        <v>33263</v>
      </c>
      <c r="D2202">
        <v>52.8</v>
      </c>
      <c r="F2202">
        <v>0.3599</v>
      </c>
    </row>
    <row r="2203" spans="1:6" x14ac:dyDescent="0.25">
      <c r="A2203" t="s">
        <v>204</v>
      </c>
      <c r="B2203" t="s">
        <v>166</v>
      </c>
      <c r="C2203" s="1">
        <v>33277</v>
      </c>
      <c r="D2203">
        <v>53</v>
      </c>
      <c r="F2203">
        <v>0.30570000000000003</v>
      </c>
    </row>
    <row r="2204" spans="1:6" x14ac:dyDescent="0.25">
      <c r="A2204" t="s">
        <v>204</v>
      </c>
      <c r="B2204" t="s">
        <v>166</v>
      </c>
      <c r="C2204" s="1">
        <v>33291</v>
      </c>
      <c r="D2204">
        <v>50.5</v>
      </c>
      <c r="F2204">
        <v>0.3347</v>
      </c>
    </row>
    <row r="2205" spans="1:6" x14ac:dyDescent="0.25">
      <c r="A2205" t="s">
        <v>204</v>
      </c>
      <c r="B2205" t="s">
        <v>166</v>
      </c>
      <c r="C2205" s="1">
        <v>33305</v>
      </c>
      <c r="D2205">
        <v>43.3</v>
      </c>
      <c r="F2205">
        <v>0.26329999999999998</v>
      </c>
    </row>
    <row r="2206" spans="1:6" x14ac:dyDescent="0.25">
      <c r="A2206" t="s">
        <v>204</v>
      </c>
      <c r="B2206" t="s">
        <v>166</v>
      </c>
      <c r="C2206" s="1">
        <v>33319</v>
      </c>
      <c r="D2206">
        <v>40</v>
      </c>
      <c r="F2206">
        <v>0.23</v>
      </c>
    </row>
    <row r="2207" spans="1:6" x14ac:dyDescent="0.25">
      <c r="A2207" t="s">
        <v>204</v>
      </c>
      <c r="B2207" t="s">
        <v>166</v>
      </c>
      <c r="C2207" s="1">
        <v>33333</v>
      </c>
      <c r="D2207">
        <v>30.7</v>
      </c>
      <c r="F2207">
        <v>0.24429999999999999</v>
      </c>
    </row>
    <row r="2208" spans="1:6" x14ac:dyDescent="0.25">
      <c r="A2208" t="s">
        <v>204</v>
      </c>
      <c r="B2208" t="s">
        <v>166</v>
      </c>
      <c r="C2208" s="1">
        <v>33347</v>
      </c>
      <c r="D2208">
        <v>21.7</v>
      </c>
      <c r="F2208">
        <v>0.2074</v>
      </c>
    </row>
    <row r="2209" spans="1:6" x14ac:dyDescent="0.25">
      <c r="A2209" t="s">
        <v>204</v>
      </c>
      <c r="B2209" t="s">
        <v>166</v>
      </c>
      <c r="C2209" s="1">
        <v>33361</v>
      </c>
      <c r="D2209">
        <v>16.3</v>
      </c>
      <c r="F2209">
        <v>0.1779</v>
      </c>
    </row>
    <row r="2210" spans="1:6" x14ac:dyDescent="0.25">
      <c r="A2210" t="s">
        <v>204</v>
      </c>
      <c r="B2210" t="s">
        <v>166</v>
      </c>
      <c r="C2210" s="1">
        <v>33375</v>
      </c>
      <c r="D2210">
        <v>13.7</v>
      </c>
      <c r="F2210">
        <v>0.13869999999999999</v>
      </c>
    </row>
    <row r="2211" spans="1:6" x14ac:dyDescent="0.25">
      <c r="A2211" t="s">
        <v>204</v>
      </c>
      <c r="B2211" t="s">
        <v>166</v>
      </c>
      <c r="C2211" s="1">
        <v>33389</v>
      </c>
      <c r="D2211">
        <v>9.5</v>
      </c>
      <c r="F2211">
        <v>0.1474</v>
      </c>
    </row>
    <row r="2212" spans="1:6" x14ac:dyDescent="0.25">
      <c r="A2212" t="s">
        <v>205</v>
      </c>
      <c r="B2212" t="s">
        <v>167</v>
      </c>
      <c r="C2212" s="1">
        <v>29751</v>
      </c>
      <c r="D2212">
        <v>0</v>
      </c>
    </row>
    <row r="2213" spans="1:6" x14ac:dyDescent="0.25">
      <c r="A2213" t="s">
        <v>205</v>
      </c>
      <c r="B2213" t="s">
        <v>167</v>
      </c>
      <c r="C2213" s="1">
        <v>29765</v>
      </c>
      <c r="D2213">
        <v>0</v>
      </c>
    </row>
    <row r="2214" spans="1:6" x14ac:dyDescent="0.25">
      <c r="A2214" t="s">
        <v>205</v>
      </c>
      <c r="B2214" t="s">
        <v>167</v>
      </c>
      <c r="C2214" s="1">
        <v>29779</v>
      </c>
      <c r="D2214">
        <v>0</v>
      </c>
    </row>
    <row r="2215" spans="1:6" x14ac:dyDescent="0.25">
      <c r="A2215" t="s">
        <v>205</v>
      </c>
      <c r="B2215" t="s">
        <v>167</v>
      </c>
      <c r="C2215" s="1">
        <v>29793</v>
      </c>
      <c r="D2215">
        <v>0</v>
      </c>
    </row>
    <row r="2216" spans="1:6" x14ac:dyDescent="0.25">
      <c r="A2216" t="s">
        <v>205</v>
      </c>
      <c r="B2216" t="s">
        <v>167</v>
      </c>
      <c r="C2216" s="1">
        <v>29807</v>
      </c>
      <c r="D2216">
        <v>0</v>
      </c>
    </row>
    <row r="2217" spans="1:6" x14ac:dyDescent="0.25">
      <c r="A2217" t="s">
        <v>205</v>
      </c>
      <c r="B2217" t="s">
        <v>167</v>
      </c>
      <c r="C2217" s="1">
        <v>29821</v>
      </c>
      <c r="D2217">
        <v>0</v>
      </c>
    </row>
    <row r="2218" spans="1:6" x14ac:dyDescent="0.25">
      <c r="A2218" t="s">
        <v>205</v>
      </c>
      <c r="B2218" t="s">
        <v>167</v>
      </c>
      <c r="C2218" s="1">
        <v>29835</v>
      </c>
      <c r="D2218">
        <v>0.8</v>
      </c>
    </row>
    <row r="2219" spans="1:6" x14ac:dyDescent="0.25">
      <c r="A2219" t="s">
        <v>205</v>
      </c>
      <c r="B2219" t="s">
        <v>167</v>
      </c>
      <c r="C2219" s="1">
        <v>29849</v>
      </c>
      <c r="D2219">
        <v>12.4</v>
      </c>
    </row>
    <row r="2220" spans="1:6" x14ac:dyDescent="0.25">
      <c r="A2220" t="s">
        <v>205</v>
      </c>
      <c r="B2220" t="s">
        <v>167</v>
      </c>
      <c r="C2220" s="1">
        <v>29863</v>
      </c>
      <c r="D2220">
        <v>17.600000000000001</v>
      </c>
    </row>
    <row r="2221" spans="1:6" x14ac:dyDescent="0.25">
      <c r="A2221" t="s">
        <v>205</v>
      </c>
      <c r="B2221" t="s">
        <v>167</v>
      </c>
      <c r="C2221" s="1">
        <v>29877</v>
      </c>
      <c r="D2221">
        <v>26.8</v>
      </c>
    </row>
    <row r="2222" spans="1:6" x14ac:dyDescent="0.25">
      <c r="A2222" t="s">
        <v>205</v>
      </c>
      <c r="B2222" t="s">
        <v>167</v>
      </c>
      <c r="C2222" s="1">
        <v>29891</v>
      </c>
      <c r="D2222">
        <v>22.2</v>
      </c>
    </row>
    <row r="2223" spans="1:6" x14ac:dyDescent="0.25">
      <c r="A2223" t="s">
        <v>205</v>
      </c>
      <c r="B2223" t="s">
        <v>167</v>
      </c>
      <c r="C2223" s="1">
        <v>29905</v>
      </c>
      <c r="D2223">
        <v>19.7</v>
      </c>
    </row>
    <row r="2224" spans="1:6" x14ac:dyDescent="0.25">
      <c r="A2224" t="s">
        <v>205</v>
      </c>
      <c r="B2224" t="s">
        <v>167</v>
      </c>
      <c r="C2224" s="1">
        <v>29920</v>
      </c>
      <c r="D2224">
        <v>12.9</v>
      </c>
    </row>
    <row r="2225" spans="1:4" x14ac:dyDescent="0.25">
      <c r="A2225" t="s">
        <v>205</v>
      </c>
      <c r="B2225" t="s">
        <v>167</v>
      </c>
      <c r="C2225" s="1">
        <v>29934</v>
      </c>
      <c r="D2225">
        <v>13.6</v>
      </c>
    </row>
    <row r="2226" spans="1:4" x14ac:dyDescent="0.25">
      <c r="A2226" t="s">
        <v>205</v>
      </c>
      <c r="B2226" t="s">
        <v>167</v>
      </c>
      <c r="C2226" s="1">
        <v>29948</v>
      </c>
      <c r="D2226">
        <v>10.6</v>
      </c>
    </row>
    <row r="2227" spans="1:4" x14ac:dyDescent="0.25">
      <c r="A2227" t="s">
        <v>205</v>
      </c>
      <c r="B2227" t="s">
        <v>167</v>
      </c>
      <c r="C2227" s="1">
        <v>29962</v>
      </c>
      <c r="D2227">
        <v>11.3</v>
      </c>
    </row>
    <row r="2228" spans="1:4" x14ac:dyDescent="0.25">
      <c r="A2228" t="s">
        <v>205</v>
      </c>
      <c r="B2228" t="s">
        <v>167</v>
      </c>
      <c r="C2228" s="1">
        <v>29976</v>
      </c>
      <c r="D2228">
        <v>12.7</v>
      </c>
    </row>
    <row r="2229" spans="1:4" x14ac:dyDescent="0.25">
      <c r="A2229" t="s">
        <v>205</v>
      </c>
      <c r="B2229" t="s">
        <v>167</v>
      </c>
      <c r="C2229" s="1">
        <v>29990</v>
      </c>
      <c r="D2229">
        <v>7.8</v>
      </c>
    </row>
    <row r="2230" spans="1:4" x14ac:dyDescent="0.25">
      <c r="A2230" t="s">
        <v>205</v>
      </c>
      <c r="B2230" t="s">
        <v>167</v>
      </c>
      <c r="C2230" s="1">
        <v>30004</v>
      </c>
      <c r="D2230">
        <v>6.2</v>
      </c>
    </row>
    <row r="2231" spans="1:4" x14ac:dyDescent="0.25">
      <c r="A2231" t="s">
        <v>205</v>
      </c>
      <c r="B2231" t="s">
        <v>167</v>
      </c>
      <c r="C2231" s="1">
        <v>30018</v>
      </c>
      <c r="D2231">
        <v>5.4</v>
      </c>
    </row>
    <row r="2232" spans="1:4" x14ac:dyDescent="0.25">
      <c r="A2232" t="s">
        <v>205</v>
      </c>
      <c r="B2232" t="s">
        <v>167</v>
      </c>
      <c r="C2232" s="1">
        <v>30032</v>
      </c>
      <c r="D2232">
        <v>8.8000000000000007</v>
      </c>
    </row>
    <row r="2233" spans="1:4" x14ac:dyDescent="0.25">
      <c r="A2233" t="s">
        <v>205</v>
      </c>
      <c r="B2233" t="s">
        <v>167</v>
      </c>
      <c r="C2233" s="1">
        <v>30046</v>
      </c>
      <c r="D2233">
        <v>6.5</v>
      </c>
    </row>
    <row r="2234" spans="1:4" x14ac:dyDescent="0.25">
      <c r="A2234" t="s">
        <v>205</v>
      </c>
      <c r="B2234" t="s">
        <v>167</v>
      </c>
      <c r="C2234" s="1">
        <v>30060</v>
      </c>
      <c r="D2234">
        <v>5.6</v>
      </c>
    </row>
    <row r="2235" spans="1:4" x14ac:dyDescent="0.25">
      <c r="A2235" t="s">
        <v>205</v>
      </c>
      <c r="B2235" t="s">
        <v>167</v>
      </c>
      <c r="C2235" s="1">
        <v>30074</v>
      </c>
      <c r="D2235">
        <v>4.0999999999999996</v>
      </c>
    </row>
    <row r="2236" spans="1:4" x14ac:dyDescent="0.25">
      <c r="A2236" t="s">
        <v>205</v>
      </c>
      <c r="B2236" t="s">
        <v>167</v>
      </c>
      <c r="C2236" s="1">
        <v>30088</v>
      </c>
      <c r="D2236">
        <v>0.9</v>
      </c>
    </row>
    <row r="2237" spans="1:4" x14ac:dyDescent="0.25">
      <c r="A2237" t="s">
        <v>205</v>
      </c>
      <c r="B2237" t="s">
        <v>167</v>
      </c>
      <c r="C2237" s="1">
        <v>30102</v>
      </c>
      <c r="D2237">
        <v>0</v>
      </c>
    </row>
    <row r="2238" spans="1:4" x14ac:dyDescent="0.25">
      <c r="A2238" t="s">
        <v>205</v>
      </c>
      <c r="B2238" t="s">
        <v>167</v>
      </c>
      <c r="C2238" s="1">
        <v>30116</v>
      </c>
      <c r="D2238">
        <v>0</v>
      </c>
    </row>
    <row r="2239" spans="1:4" x14ac:dyDescent="0.25">
      <c r="A2239" t="s">
        <v>205</v>
      </c>
      <c r="B2239" t="s">
        <v>167</v>
      </c>
      <c r="C2239" s="1">
        <v>30130</v>
      </c>
      <c r="D2239">
        <v>0</v>
      </c>
    </row>
    <row r="2240" spans="1:4" x14ac:dyDescent="0.25">
      <c r="A2240" t="s">
        <v>205</v>
      </c>
      <c r="B2240" t="s">
        <v>167</v>
      </c>
      <c r="C2240" s="1">
        <v>30144</v>
      </c>
      <c r="D2240">
        <v>0</v>
      </c>
    </row>
    <row r="2241" spans="1:4" x14ac:dyDescent="0.25">
      <c r="A2241" t="s">
        <v>205</v>
      </c>
      <c r="B2241" t="s">
        <v>167</v>
      </c>
      <c r="C2241" s="1">
        <v>30158</v>
      </c>
      <c r="D2241">
        <v>0</v>
      </c>
    </row>
    <row r="2242" spans="1:4" x14ac:dyDescent="0.25">
      <c r="A2242" t="s">
        <v>205</v>
      </c>
      <c r="B2242" t="s">
        <v>167</v>
      </c>
      <c r="C2242" s="1">
        <v>30172</v>
      </c>
      <c r="D2242">
        <v>0</v>
      </c>
    </row>
    <row r="2243" spans="1:4" x14ac:dyDescent="0.25">
      <c r="A2243" t="s">
        <v>205</v>
      </c>
      <c r="B2243" t="s">
        <v>167</v>
      </c>
      <c r="C2243" s="1">
        <v>30186</v>
      </c>
      <c r="D2243">
        <v>0</v>
      </c>
    </row>
    <row r="2244" spans="1:4" x14ac:dyDescent="0.25">
      <c r="A2244" t="s">
        <v>205</v>
      </c>
      <c r="B2244" t="s">
        <v>167</v>
      </c>
      <c r="C2244" s="1">
        <v>30200</v>
      </c>
      <c r="D2244">
        <v>0.8</v>
      </c>
    </row>
    <row r="2245" spans="1:4" x14ac:dyDescent="0.25">
      <c r="A2245" t="s">
        <v>205</v>
      </c>
      <c r="B2245" t="s">
        <v>167</v>
      </c>
      <c r="C2245" s="1">
        <v>30214</v>
      </c>
      <c r="D2245">
        <v>12.4</v>
      </c>
    </row>
    <row r="2246" spans="1:4" x14ac:dyDescent="0.25">
      <c r="A2246" t="s">
        <v>205</v>
      </c>
      <c r="B2246" t="s">
        <v>167</v>
      </c>
      <c r="C2246" s="1">
        <v>30228</v>
      </c>
      <c r="D2246">
        <v>17.600000000000001</v>
      </c>
    </row>
    <row r="2247" spans="1:4" x14ac:dyDescent="0.25">
      <c r="A2247" t="s">
        <v>205</v>
      </c>
      <c r="B2247" t="s">
        <v>167</v>
      </c>
      <c r="C2247" s="1">
        <v>30242</v>
      </c>
      <c r="D2247">
        <v>26.8</v>
      </c>
    </row>
    <row r="2248" spans="1:4" x14ac:dyDescent="0.25">
      <c r="A2248" t="s">
        <v>205</v>
      </c>
      <c r="B2248" t="s">
        <v>167</v>
      </c>
      <c r="C2248" s="1">
        <v>30256</v>
      </c>
      <c r="D2248">
        <v>22.2</v>
      </c>
    </row>
    <row r="2249" spans="1:4" x14ac:dyDescent="0.25">
      <c r="A2249" t="s">
        <v>205</v>
      </c>
      <c r="B2249" t="s">
        <v>167</v>
      </c>
      <c r="C2249" s="1">
        <v>30270</v>
      </c>
      <c r="D2249">
        <v>19.7</v>
      </c>
    </row>
    <row r="2250" spans="1:4" x14ac:dyDescent="0.25">
      <c r="A2250" t="s">
        <v>205</v>
      </c>
      <c r="B2250" t="s">
        <v>167</v>
      </c>
      <c r="C2250" s="1">
        <v>30285</v>
      </c>
      <c r="D2250">
        <v>12.9</v>
      </c>
    </row>
    <row r="2251" spans="1:4" x14ac:dyDescent="0.25">
      <c r="A2251" t="s">
        <v>205</v>
      </c>
      <c r="B2251" t="s">
        <v>167</v>
      </c>
      <c r="C2251" s="1">
        <v>30299</v>
      </c>
      <c r="D2251">
        <v>13.6</v>
      </c>
    </row>
    <row r="2252" spans="1:4" x14ac:dyDescent="0.25">
      <c r="A2252" t="s">
        <v>205</v>
      </c>
      <c r="B2252" t="s">
        <v>167</v>
      </c>
      <c r="C2252" s="1">
        <v>30313</v>
      </c>
      <c r="D2252">
        <v>10.6</v>
      </c>
    </row>
    <row r="2253" spans="1:4" x14ac:dyDescent="0.25">
      <c r="A2253" t="s">
        <v>205</v>
      </c>
      <c r="B2253" t="s">
        <v>167</v>
      </c>
      <c r="C2253" s="1">
        <v>30327</v>
      </c>
      <c r="D2253">
        <v>11.3</v>
      </c>
    </row>
    <row r="2254" spans="1:4" x14ac:dyDescent="0.25">
      <c r="A2254" t="s">
        <v>205</v>
      </c>
      <c r="B2254" t="s">
        <v>167</v>
      </c>
      <c r="C2254" s="1">
        <v>30341</v>
      </c>
      <c r="D2254">
        <v>12.7</v>
      </c>
    </row>
    <row r="2255" spans="1:4" x14ac:dyDescent="0.25">
      <c r="A2255" t="s">
        <v>205</v>
      </c>
      <c r="B2255" t="s">
        <v>167</v>
      </c>
      <c r="C2255" s="1">
        <v>30355</v>
      </c>
      <c r="D2255">
        <v>7.8</v>
      </c>
    </row>
    <row r="2256" spans="1:4" x14ac:dyDescent="0.25">
      <c r="A2256" t="s">
        <v>205</v>
      </c>
      <c r="B2256" t="s">
        <v>167</v>
      </c>
      <c r="C2256" s="1">
        <v>30369</v>
      </c>
      <c r="D2256">
        <v>6.2</v>
      </c>
    </row>
    <row r="2257" spans="1:4" x14ac:dyDescent="0.25">
      <c r="A2257" t="s">
        <v>205</v>
      </c>
      <c r="B2257" t="s">
        <v>167</v>
      </c>
      <c r="C2257" s="1">
        <v>30383</v>
      </c>
      <c r="D2257">
        <v>5.4</v>
      </c>
    </row>
    <row r="2258" spans="1:4" x14ac:dyDescent="0.25">
      <c r="A2258" t="s">
        <v>205</v>
      </c>
      <c r="B2258" t="s">
        <v>167</v>
      </c>
      <c r="C2258" s="1">
        <v>30397</v>
      </c>
      <c r="D2258">
        <v>8.8000000000000007</v>
      </c>
    </row>
    <row r="2259" spans="1:4" x14ac:dyDescent="0.25">
      <c r="A2259" t="s">
        <v>205</v>
      </c>
      <c r="B2259" t="s">
        <v>167</v>
      </c>
      <c r="C2259" s="1">
        <v>30411</v>
      </c>
      <c r="D2259">
        <v>6.5</v>
      </c>
    </row>
    <row r="2260" spans="1:4" x14ac:dyDescent="0.25">
      <c r="A2260" t="s">
        <v>205</v>
      </c>
      <c r="B2260" t="s">
        <v>167</v>
      </c>
      <c r="C2260" s="1">
        <v>30425</v>
      </c>
      <c r="D2260">
        <v>5.6</v>
      </c>
    </row>
    <row r="2261" spans="1:4" x14ac:dyDescent="0.25">
      <c r="A2261" t="s">
        <v>205</v>
      </c>
      <c r="B2261" t="s">
        <v>167</v>
      </c>
      <c r="C2261" s="1">
        <v>30439</v>
      </c>
      <c r="D2261">
        <v>4.0999999999999996</v>
      </c>
    </row>
    <row r="2262" spans="1:4" x14ac:dyDescent="0.25">
      <c r="A2262" t="s">
        <v>205</v>
      </c>
      <c r="B2262" t="s">
        <v>167</v>
      </c>
      <c r="C2262" s="1">
        <v>30453</v>
      </c>
      <c r="D2262">
        <v>0.9</v>
      </c>
    </row>
    <row r="2263" spans="1:4" x14ac:dyDescent="0.25">
      <c r="A2263" t="s">
        <v>205</v>
      </c>
      <c r="B2263" t="s">
        <v>167</v>
      </c>
      <c r="C2263" s="1">
        <v>30467</v>
      </c>
      <c r="D2263">
        <v>0</v>
      </c>
    </row>
    <row r="2264" spans="1:4" x14ac:dyDescent="0.25">
      <c r="A2264" t="s">
        <v>205</v>
      </c>
      <c r="B2264" t="s">
        <v>167</v>
      </c>
      <c r="C2264" s="1">
        <v>30481</v>
      </c>
      <c r="D2264">
        <v>0</v>
      </c>
    </row>
    <row r="2265" spans="1:4" x14ac:dyDescent="0.25">
      <c r="A2265" t="s">
        <v>205</v>
      </c>
      <c r="B2265" t="s">
        <v>167</v>
      </c>
      <c r="C2265" s="1">
        <v>30495</v>
      </c>
      <c r="D2265">
        <v>0</v>
      </c>
    </row>
    <row r="2266" spans="1:4" x14ac:dyDescent="0.25">
      <c r="A2266" t="s">
        <v>205</v>
      </c>
      <c r="B2266" t="s">
        <v>167</v>
      </c>
      <c r="C2266" s="1">
        <v>30509</v>
      </c>
      <c r="D2266">
        <v>0</v>
      </c>
    </row>
    <row r="2267" spans="1:4" x14ac:dyDescent="0.25">
      <c r="A2267" t="s">
        <v>205</v>
      </c>
      <c r="B2267" t="s">
        <v>167</v>
      </c>
      <c r="C2267" s="1">
        <v>30523</v>
      </c>
      <c r="D2267">
        <v>0</v>
      </c>
    </row>
    <row r="2268" spans="1:4" x14ac:dyDescent="0.25">
      <c r="A2268" t="s">
        <v>205</v>
      </c>
      <c r="B2268" t="s">
        <v>167</v>
      </c>
      <c r="C2268" s="1">
        <v>30537</v>
      </c>
      <c r="D2268">
        <v>0</v>
      </c>
    </row>
    <row r="2269" spans="1:4" x14ac:dyDescent="0.25">
      <c r="A2269" t="s">
        <v>205</v>
      </c>
      <c r="B2269" t="s">
        <v>167</v>
      </c>
      <c r="C2269" s="1">
        <v>30551</v>
      </c>
      <c r="D2269">
        <v>0</v>
      </c>
    </row>
    <row r="2270" spans="1:4" x14ac:dyDescent="0.25">
      <c r="A2270" t="s">
        <v>205</v>
      </c>
      <c r="B2270" t="s">
        <v>167</v>
      </c>
      <c r="C2270" s="1">
        <v>30565</v>
      </c>
      <c r="D2270">
        <v>0.8</v>
      </c>
    </row>
    <row r="2271" spans="1:4" x14ac:dyDescent="0.25">
      <c r="A2271" t="s">
        <v>205</v>
      </c>
      <c r="B2271" t="s">
        <v>167</v>
      </c>
      <c r="C2271" s="1">
        <v>30579</v>
      </c>
      <c r="D2271">
        <v>12.4</v>
      </c>
    </row>
    <row r="2272" spans="1:4" x14ac:dyDescent="0.25">
      <c r="A2272" t="s">
        <v>205</v>
      </c>
      <c r="B2272" t="s">
        <v>167</v>
      </c>
      <c r="C2272" s="1">
        <v>30593</v>
      </c>
      <c r="D2272">
        <v>17.600000000000001</v>
      </c>
    </row>
    <row r="2273" spans="1:4" x14ac:dyDescent="0.25">
      <c r="A2273" t="s">
        <v>205</v>
      </c>
      <c r="B2273" t="s">
        <v>167</v>
      </c>
      <c r="C2273" s="1">
        <v>30607</v>
      </c>
      <c r="D2273">
        <v>26.8</v>
      </c>
    </row>
    <row r="2274" spans="1:4" x14ac:dyDescent="0.25">
      <c r="A2274" t="s">
        <v>205</v>
      </c>
      <c r="B2274" t="s">
        <v>167</v>
      </c>
      <c r="C2274" s="1">
        <v>30621</v>
      </c>
      <c r="D2274">
        <v>22.2</v>
      </c>
    </row>
    <row r="2275" spans="1:4" x14ac:dyDescent="0.25">
      <c r="A2275" t="s">
        <v>205</v>
      </c>
      <c r="B2275" t="s">
        <v>167</v>
      </c>
      <c r="C2275" s="1">
        <v>30635</v>
      </c>
      <c r="D2275">
        <v>19.7</v>
      </c>
    </row>
    <row r="2276" spans="1:4" x14ac:dyDescent="0.25">
      <c r="A2276" t="s">
        <v>205</v>
      </c>
      <c r="B2276" t="s">
        <v>167</v>
      </c>
      <c r="C2276" s="1">
        <v>30650</v>
      </c>
      <c r="D2276">
        <v>12.9</v>
      </c>
    </row>
    <row r="2277" spans="1:4" x14ac:dyDescent="0.25">
      <c r="A2277" t="s">
        <v>205</v>
      </c>
      <c r="B2277" t="s">
        <v>167</v>
      </c>
      <c r="C2277" s="1">
        <v>30664</v>
      </c>
      <c r="D2277">
        <v>13.6</v>
      </c>
    </row>
    <row r="2278" spans="1:4" x14ac:dyDescent="0.25">
      <c r="A2278" t="s">
        <v>205</v>
      </c>
      <c r="B2278" t="s">
        <v>167</v>
      </c>
      <c r="C2278" s="1">
        <v>30678</v>
      </c>
      <c r="D2278">
        <v>10.6</v>
      </c>
    </row>
    <row r="2279" spans="1:4" x14ac:dyDescent="0.25">
      <c r="A2279" t="s">
        <v>205</v>
      </c>
      <c r="B2279" t="s">
        <v>167</v>
      </c>
      <c r="C2279" s="1">
        <v>30692</v>
      </c>
      <c r="D2279">
        <v>11.3</v>
      </c>
    </row>
    <row r="2280" spans="1:4" x14ac:dyDescent="0.25">
      <c r="A2280" t="s">
        <v>205</v>
      </c>
      <c r="B2280" t="s">
        <v>167</v>
      </c>
      <c r="C2280" s="1">
        <v>30706</v>
      </c>
      <c r="D2280">
        <v>12.7</v>
      </c>
    </row>
    <row r="2281" spans="1:4" x14ac:dyDescent="0.25">
      <c r="A2281" t="s">
        <v>205</v>
      </c>
      <c r="B2281" t="s">
        <v>167</v>
      </c>
      <c r="C2281" s="1">
        <v>30720</v>
      </c>
      <c r="D2281">
        <v>7.8</v>
      </c>
    </row>
    <row r="2282" spans="1:4" x14ac:dyDescent="0.25">
      <c r="A2282" t="s">
        <v>205</v>
      </c>
      <c r="B2282" t="s">
        <v>167</v>
      </c>
      <c r="C2282" s="1">
        <v>30734</v>
      </c>
      <c r="D2282">
        <v>6.2</v>
      </c>
    </row>
    <row r="2283" spans="1:4" x14ac:dyDescent="0.25">
      <c r="A2283" t="s">
        <v>205</v>
      </c>
      <c r="B2283" t="s">
        <v>167</v>
      </c>
      <c r="C2283" s="1">
        <v>30749</v>
      </c>
      <c r="D2283">
        <v>5.4</v>
      </c>
    </row>
    <row r="2284" spans="1:4" x14ac:dyDescent="0.25">
      <c r="A2284" t="s">
        <v>205</v>
      </c>
      <c r="B2284" t="s">
        <v>167</v>
      </c>
      <c r="C2284" s="1">
        <v>30763</v>
      </c>
      <c r="D2284">
        <v>8.8000000000000007</v>
      </c>
    </row>
    <row r="2285" spans="1:4" x14ac:dyDescent="0.25">
      <c r="A2285" t="s">
        <v>205</v>
      </c>
      <c r="B2285" t="s">
        <v>167</v>
      </c>
      <c r="C2285" s="1">
        <v>30777</v>
      </c>
      <c r="D2285">
        <v>6.5</v>
      </c>
    </row>
    <row r="2286" spans="1:4" x14ac:dyDescent="0.25">
      <c r="A2286" t="s">
        <v>205</v>
      </c>
      <c r="B2286" t="s">
        <v>167</v>
      </c>
      <c r="C2286" s="1">
        <v>30791</v>
      </c>
      <c r="D2286">
        <v>5.6</v>
      </c>
    </row>
    <row r="2287" spans="1:4" x14ac:dyDescent="0.25">
      <c r="A2287" t="s">
        <v>205</v>
      </c>
      <c r="B2287" t="s">
        <v>167</v>
      </c>
      <c r="C2287" s="1">
        <v>30805</v>
      </c>
      <c r="D2287">
        <v>4.0999999999999996</v>
      </c>
    </row>
    <row r="2288" spans="1:4" x14ac:dyDescent="0.25">
      <c r="A2288" t="s">
        <v>205</v>
      </c>
      <c r="B2288" t="s">
        <v>167</v>
      </c>
      <c r="C2288" s="1">
        <v>30819</v>
      </c>
      <c r="D2288">
        <v>0.9</v>
      </c>
    </row>
    <row r="2289" spans="1:4" x14ac:dyDescent="0.25">
      <c r="A2289" t="s">
        <v>205</v>
      </c>
      <c r="B2289" t="s">
        <v>167</v>
      </c>
      <c r="C2289" s="1">
        <v>30833</v>
      </c>
      <c r="D2289">
        <v>0</v>
      </c>
    </row>
    <row r="2290" spans="1:4" x14ac:dyDescent="0.25">
      <c r="A2290" t="s">
        <v>205</v>
      </c>
      <c r="B2290" t="s">
        <v>167</v>
      </c>
      <c r="C2290" s="1">
        <v>30847</v>
      </c>
      <c r="D2290">
        <v>0</v>
      </c>
    </row>
    <row r="2291" spans="1:4" x14ac:dyDescent="0.25">
      <c r="A2291" t="s">
        <v>205</v>
      </c>
      <c r="B2291" t="s">
        <v>167</v>
      </c>
      <c r="C2291" s="1">
        <v>30861</v>
      </c>
      <c r="D2291">
        <v>0</v>
      </c>
    </row>
    <row r="2292" spans="1:4" x14ac:dyDescent="0.25">
      <c r="A2292" t="s">
        <v>205</v>
      </c>
      <c r="B2292" t="s">
        <v>167</v>
      </c>
      <c r="C2292" s="1">
        <v>30875</v>
      </c>
      <c r="D2292">
        <v>0</v>
      </c>
    </row>
    <row r="2293" spans="1:4" x14ac:dyDescent="0.25">
      <c r="A2293" t="s">
        <v>205</v>
      </c>
      <c r="B2293" t="s">
        <v>167</v>
      </c>
      <c r="C2293" s="1">
        <v>30889</v>
      </c>
      <c r="D2293">
        <v>0</v>
      </c>
    </row>
    <row r="2294" spans="1:4" x14ac:dyDescent="0.25">
      <c r="A2294" t="s">
        <v>205</v>
      </c>
      <c r="B2294" t="s">
        <v>167</v>
      </c>
      <c r="C2294" s="1">
        <v>30903</v>
      </c>
      <c r="D2294">
        <v>0</v>
      </c>
    </row>
    <row r="2295" spans="1:4" x14ac:dyDescent="0.25">
      <c r="A2295" t="s">
        <v>205</v>
      </c>
      <c r="B2295" t="s">
        <v>167</v>
      </c>
      <c r="C2295" s="1">
        <v>30917</v>
      </c>
      <c r="D2295">
        <v>0</v>
      </c>
    </row>
    <row r="2296" spans="1:4" x14ac:dyDescent="0.25">
      <c r="A2296" t="s">
        <v>205</v>
      </c>
      <c r="B2296" t="s">
        <v>167</v>
      </c>
      <c r="C2296" s="1">
        <v>30931</v>
      </c>
      <c r="D2296">
        <v>0.8</v>
      </c>
    </row>
    <row r="2297" spans="1:4" x14ac:dyDescent="0.25">
      <c r="A2297" t="s">
        <v>205</v>
      </c>
      <c r="B2297" t="s">
        <v>167</v>
      </c>
      <c r="C2297" s="1">
        <v>30945</v>
      </c>
      <c r="D2297">
        <v>12.4</v>
      </c>
    </row>
    <row r="2298" spans="1:4" x14ac:dyDescent="0.25">
      <c r="A2298" t="s">
        <v>205</v>
      </c>
      <c r="B2298" t="s">
        <v>167</v>
      </c>
      <c r="C2298" s="1">
        <v>30959</v>
      </c>
      <c r="D2298">
        <v>17.600000000000001</v>
      </c>
    </row>
    <row r="2299" spans="1:4" x14ac:dyDescent="0.25">
      <c r="A2299" t="s">
        <v>205</v>
      </c>
      <c r="B2299" t="s">
        <v>167</v>
      </c>
      <c r="C2299" s="1">
        <v>30973</v>
      </c>
      <c r="D2299">
        <v>26.8</v>
      </c>
    </row>
    <row r="2300" spans="1:4" x14ac:dyDescent="0.25">
      <c r="A2300" t="s">
        <v>205</v>
      </c>
      <c r="B2300" t="s">
        <v>167</v>
      </c>
      <c r="C2300" s="1">
        <v>30987</v>
      </c>
      <c r="D2300">
        <v>22.2</v>
      </c>
    </row>
    <row r="2301" spans="1:4" x14ac:dyDescent="0.25">
      <c r="A2301" t="s">
        <v>205</v>
      </c>
      <c r="B2301" t="s">
        <v>167</v>
      </c>
      <c r="C2301" s="1">
        <v>31001</v>
      </c>
      <c r="D2301">
        <v>19.7</v>
      </c>
    </row>
    <row r="2302" spans="1:4" x14ac:dyDescent="0.25">
      <c r="A2302" t="s">
        <v>205</v>
      </c>
      <c r="B2302" t="s">
        <v>167</v>
      </c>
      <c r="C2302" s="1">
        <v>31016</v>
      </c>
      <c r="D2302">
        <v>12.9</v>
      </c>
    </row>
    <row r="2303" spans="1:4" x14ac:dyDescent="0.25">
      <c r="A2303" t="s">
        <v>205</v>
      </c>
      <c r="B2303" t="s">
        <v>167</v>
      </c>
      <c r="C2303" s="1">
        <v>31030</v>
      </c>
      <c r="D2303">
        <v>13.6</v>
      </c>
    </row>
    <row r="2304" spans="1:4" x14ac:dyDescent="0.25">
      <c r="A2304" t="s">
        <v>205</v>
      </c>
      <c r="B2304" t="s">
        <v>167</v>
      </c>
      <c r="C2304" s="1">
        <v>31044</v>
      </c>
      <c r="D2304">
        <v>10.6</v>
      </c>
    </row>
    <row r="2305" spans="1:4" x14ac:dyDescent="0.25">
      <c r="A2305" t="s">
        <v>205</v>
      </c>
      <c r="B2305" t="s">
        <v>167</v>
      </c>
      <c r="C2305" s="1">
        <v>31058</v>
      </c>
      <c r="D2305">
        <v>11.3</v>
      </c>
    </row>
    <row r="2306" spans="1:4" x14ac:dyDescent="0.25">
      <c r="A2306" t="s">
        <v>205</v>
      </c>
      <c r="B2306" t="s">
        <v>167</v>
      </c>
      <c r="C2306" s="1">
        <v>31072</v>
      </c>
      <c r="D2306">
        <v>12.7</v>
      </c>
    </row>
    <row r="2307" spans="1:4" x14ac:dyDescent="0.25">
      <c r="A2307" t="s">
        <v>205</v>
      </c>
      <c r="B2307" t="s">
        <v>167</v>
      </c>
      <c r="C2307" s="1">
        <v>31086</v>
      </c>
      <c r="D2307">
        <v>7.8</v>
      </c>
    </row>
    <row r="2308" spans="1:4" x14ac:dyDescent="0.25">
      <c r="A2308" t="s">
        <v>205</v>
      </c>
      <c r="B2308" t="s">
        <v>167</v>
      </c>
      <c r="C2308" s="1">
        <v>31100</v>
      </c>
      <c r="D2308">
        <v>6.2</v>
      </c>
    </row>
    <row r="2309" spans="1:4" x14ac:dyDescent="0.25">
      <c r="A2309" t="s">
        <v>205</v>
      </c>
      <c r="B2309" t="s">
        <v>167</v>
      </c>
      <c r="C2309" s="1">
        <v>31114</v>
      </c>
      <c r="D2309">
        <v>5.4</v>
      </c>
    </row>
    <row r="2310" spans="1:4" x14ac:dyDescent="0.25">
      <c r="A2310" t="s">
        <v>205</v>
      </c>
      <c r="B2310" t="s">
        <v>167</v>
      </c>
      <c r="C2310" s="1">
        <v>31128</v>
      </c>
      <c r="D2310">
        <v>8.8000000000000007</v>
      </c>
    </row>
    <row r="2311" spans="1:4" x14ac:dyDescent="0.25">
      <c r="A2311" t="s">
        <v>205</v>
      </c>
      <c r="B2311" t="s">
        <v>167</v>
      </c>
      <c r="C2311" s="1">
        <v>31142</v>
      </c>
      <c r="D2311">
        <v>6.5</v>
      </c>
    </row>
    <row r="2312" spans="1:4" x14ac:dyDescent="0.25">
      <c r="A2312" t="s">
        <v>205</v>
      </c>
      <c r="B2312" t="s">
        <v>167</v>
      </c>
      <c r="C2312" s="1">
        <v>31156</v>
      </c>
      <c r="D2312">
        <v>5.6</v>
      </c>
    </row>
    <row r="2313" spans="1:4" x14ac:dyDescent="0.25">
      <c r="A2313" t="s">
        <v>205</v>
      </c>
      <c r="B2313" t="s">
        <v>167</v>
      </c>
      <c r="C2313" s="1">
        <v>31170</v>
      </c>
      <c r="D2313">
        <v>4.0999999999999996</v>
      </c>
    </row>
    <row r="2314" spans="1:4" x14ac:dyDescent="0.25">
      <c r="A2314" t="s">
        <v>205</v>
      </c>
      <c r="B2314" t="s">
        <v>167</v>
      </c>
      <c r="C2314" s="1">
        <v>31184</v>
      </c>
      <c r="D2314">
        <v>0.9</v>
      </c>
    </row>
    <row r="2315" spans="1:4" x14ac:dyDescent="0.25">
      <c r="A2315" t="s">
        <v>205</v>
      </c>
      <c r="B2315" t="s">
        <v>167</v>
      </c>
      <c r="C2315" s="1">
        <v>31198</v>
      </c>
      <c r="D2315">
        <v>0</v>
      </c>
    </row>
    <row r="2316" spans="1:4" x14ac:dyDescent="0.25">
      <c r="A2316" t="s">
        <v>205</v>
      </c>
      <c r="B2316" t="s">
        <v>167</v>
      </c>
      <c r="C2316" s="1">
        <v>31212</v>
      </c>
      <c r="D2316">
        <v>0</v>
      </c>
    </row>
    <row r="2317" spans="1:4" x14ac:dyDescent="0.25">
      <c r="A2317" t="s">
        <v>205</v>
      </c>
      <c r="B2317" t="s">
        <v>167</v>
      </c>
      <c r="C2317" s="1">
        <v>31226</v>
      </c>
      <c r="D2317">
        <v>0</v>
      </c>
    </row>
    <row r="2318" spans="1:4" x14ac:dyDescent="0.25">
      <c r="A2318" t="s">
        <v>205</v>
      </c>
      <c r="B2318" t="s">
        <v>167</v>
      </c>
      <c r="C2318" s="1">
        <v>31240</v>
      </c>
      <c r="D2318">
        <v>0</v>
      </c>
    </row>
    <row r="2319" spans="1:4" x14ac:dyDescent="0.25">
      <c r="A2319" t="s">
        <v>205</v>
      </c>
      <c r="B2319" t="s">
        <v>167</v>
      </c>
      <c r="C2319" s="1">
        <v>31254</v>
      </c>
      <c r="D2319">
        <v>0</v>
      </c>
    </row>
    <row r="2320" spans="1:4" x14ac:dyDescent="0.25">
      <c r="A2320" t="s">
        <v>205</v>
      </c>
      <c r="B2320" t="s">
        <v>167</v>
      </c>
      <c r="C2320" s="1">
        <v>31268</v>
      </c>
      <c r="D2320">
        <v>0</v>
      </c>
    </row>
    <row r="2321" spans="1:4" x14ac:dyDescent="0.25">
      <c r="A2321" t="s">
        <v>205</v>
      </c>
      <c r="B2321" t="s">
        <v>167</v>
      </c>
      <c r="C2321" s="1">
        <v>31282</v>
      </c>
      <c r="D2321">
        <v>0</v>
      </c>
    </row>
    <row r="2322" spans="1:4" x14ac:dyDescent="0.25">
      <c r="A2322" t="s">
        <v>205</v>
      </c>
      <c r="B2322" t="s">
        <v>167</v>
      </c>
      <c r="C2322" s="1">
        <v>31296</v>
      </c>
      <c r="D2322">
        <v>0.8</v>
      </c>
    </row>
    <row r="2323" spans="1:4" x14ac:dyDescent="0.25">
      <c r="A2323" t="s">
        <v>205</v>
      </c>
      <c r="B2323" t="s">
        <v>167</v>
      </c>
      <c r="C2323" s="1">
        <v>31310</v>
      </c>
      <c r="D2323">
        <v>12.4</v>
      </c>
    </row>
    <row r="2324" spans="1:4" x14ac:dyDescent="0.25">
      <c r="A2324" t="s">
        <v>205</v>
      </c>
      <c r="B2324" t="s">
        <v>167</v>
      </c>
      <c r="C2324" s="1">
        <v>31324</v>
      </c>
      <c r="D2324">
        <v>17.600000000000001</v>
      </c>
    </row>
    <row r="2325" spans="1:4" x14ac:dyDescent="0.25">
      <c r="A2325" t="s">
        <v>205</v>
      </c>
      <c r="B2325" t="s">
        <v>167</v>
      </c>
      <c r="C2325" s="1">
        <v>31338</v>
      </c>
      <c r="D2325">
        <v>26.8</v>
      </c>
    </row>
    <row r="2326" spans="1:4" x14ac:dyDescent="0.25">
      <c r="A2326" t="s">
        <v>205</v>
      </c>
      <c r="B2326" t="s">
        <v>167</v>
      </c>
      <c r="C2326" s="1">
        <v>31352</v>
      </c>
      <c r="D2326">
        <v>22.2</v>
      </c>
    </row>
    <row r="2327" spans="1:4" x14ac:dyDescent="0.25">
      <c r="A2327" t="s">
        <v>205</v>
      </c>
      <c r="B2327" t="s">
        <v>167</v>
      </c>
      <c r="C2327" s="1">
        <v>31366</v>
      </c>
      <c r="D2327">
        <v>19.7</v>
      </c>
    </row>
    <row r="2328" spans="1:4" x14ac:dyDescent="0.25">
      <c r="A2328" t="s">
        <v>205</v>
      </c>
      <c r="B2328" t="s">
        <v>167</v>
      </c>
      <c r="C2328" s="1">
        <v>31381</v>
      </c>
      <c r="D2328">
        <v>12.9</v>
      </c>
    </row>
    <row r="2329" spans="1:4" x14ac:dyDescent="0.25">
      <c r="A2329" t="s">
        <v>205</v>
      </c>
      <c r="B2329" t="s">
        <v>167</v>
      </c>
      <c r="C2329" s="1">
        <v>31395</v>
      </c>
      <c r="D2329">
        <v>13.6</v>
      </c>
    </row>
    <row r="2330" spans="1:4" x14ac:dyDescent="0.25">
      <c r="A2330" t="s">
        <v>205</v>
      </c>
      <c r="B2330" t="s">
        <v>167</v>
      </c>
      <c r="C2330" s="1">
        <v>31409</v>
      </c>
      <c r="D2330">
        <v>10.6</v>
      </c>
    </row>
    <row r="2331" spans="1:4" x14ac:dyDescent="0.25">
      <c r="A2331" t="s">
        <v>205</v>
      </c>
      <c r="B2331" t="s">
        <v>167</v>
      </c>
      <c r="C2331" s="1">
        <v>31423</v>
      </c>
      <c r="D2331">
        <v>11.3</v>
      </c>
    </row>
    <row r="2332" spans="1:4" x14ac:dyDescent="0.25">
      <c r="A2332" t="s">
        <v>205</v>
      </c>
      <c r="B2332" t="s">
        <v>167</v>
      </c>
      <c r="C2332" s="1">
        <v>31437</v>
      </c>
      <c r="D2332">
        <v>12.7</v>
      </c>
    </row>
    <row r="2333" spans="1:4" x14ac:dyDescent="0.25">
      <c r="A2333" t="s">
        <v>205</v>
      </c>
      <c r="B2333" t="s">
        <v>167</v>
      </c>
      <c r="C2333" s="1">
        <v>31451</v>
      </c>
      <c r="D2333">
        <v>7.8</v>
      </c>
    </row>
    <row r="2334" spans="1:4" x14ac:dyDescent="0.25">
      <c r="A2334" t="s">
        <v>205</v>
      </c>
      <c r="B2334" t="s">
        <v>167</v>
      </c>
      <c r="C2334" s="1">
        <v>31465</v>
      </c>
      <c r="D2334">
        <v>6.2</v>
      </c>
    </row>
    <row r="2335" spans="1:4" x14ac:dyDescent="0.25">
      <c r="A2335" t="s">
        <v>205</v>
      </c>
      <c r="B2335" t="s">
        <v>167</v>
      </c>
      <c r="C2335" s="1">
        <v>31479</v>
      </c>
      <c r="D2335">
        <v>5.4</v>
      </c>
    </row>
    <row r="2336" spans="1:4" x14ac:dyDescent="0.25">
      <c r="A2336" t="s">
        <v>205</v>
      </c>
      <c r="B2336" t="s">
        <v>167</v>
      </c>
      <c r="C2336" s="1">
        <v>31493</v>
      </c>
      <c r="D2336">
        <v>8.8000000000000007</v>
      </c>
    </row>
    <row r="2337" spans="1:4" x14ac:dyDescent="0.25">
      <c r="A2337" t="s">
        <v>205</v>
      </c>
      <c r="B2337" t="s">
        <v>167</v>
      </c>
      <c r="C2337" s="1">
        <v>31507</v>
      </c>
      <c r="D2337">
        <v>6.5</v>
      </c>
    </row>
    <row r="2338" spans="1:4" x14ac:dyDescent="0.25">
      <c r="A2338" t="s">
        <v>205</v>
      </c>
      <c r="B2338" t="s">
        <v>167</v>
      </c>
      <c r="C2338" s="1">
        <v>31521</v>
      </c>
      <c r="D2338">
        <v>5.6</v>
      </c>
    </row>
    <row r="2339" spans="1:4" x14ac:dyDescent="0.25">
      <c r="A2339" t="s">
        <v>205</v>
      </c>
      <c r="B2339" t="s">
        <v>167</v>
      </c>
      <c r="C2339" s="1">
        <v>31535</v>
      </c>
      <c r="D2339">
        <v>4.0999999999999996</v>
      </c>
    </row>
    <row r="2340" spans="1:4" x14ac:dyDescent="0.25">
      <c r="A2340" t="s">
        <v>205</v>
      </c>
      <c r="B2340" t="s">
        <v>167</v>
      </c>
      <c r="C2340" s="1">
        <v>31549</v>
      </c>
      <c r="D2340">
        <v>0.9</v>
      </c>
    </row>
    <row r="2341" spans="1:4" x14ac:dyDescent="0.25">
      <c r="A2341" t="s">
        <v>205</v>
      </c>
      <c r="B2341" t="s">
        <v>167</v>
      </c>
      <c r="C2341" s="1">
        <v>31563</v>
      </c>
      <c r="D2341">
        <v>0</v>
      </c>
    </row>
    <row r="2342" spans="1:4" x14ac:dyDescent="0.25">
      <c r="A2342" t="s">
        <v>205</v>
      </c>
      <c r="B2342" t="s">
        <v>167</v>
      </c>
      <c r="C2342" s="1">
        <v>31577</v>
      </c>
      <c r="D2342">
        <v>0</v>
      </c>
    </row>
    <row r="2343" spans="1:4" x14ac:dyDescent="0.25">
      <c r="A2343" t="s">
        <v>205</v>
      </c>
      <c r="B2343" t="s">
        <v>167</v>
      </c>
      <c r="C2343" s="1">
        <v>31591</v>
      </c>
      <c r="D2343">
        <v>0</v>
      </c>
    </row>
    <row r="2344" spans="1:4" x14ac:dyDescent="0.25">
      <c r="A2344" t="s">
        <v>205</v>
      </c>
      <c r="B2344" t="s">
        <v>167</v>
      </c>
      <c r="C2344" s="1">
        <v>31605</v>
      </c>
      <c r="D2344">
        <v>0</v>
      </c>
    </row>
    <row r="2345" spans="1:4" x14ac:dyDescent="0.25">
      <c r="A2345" t="s">
        <v>205</v>
      </c>
      <c r="B2345" t="s">
        <v>167</v>
      </c>
      <c r="C2345" s="1">
        <v>31619</v>
      </c>
      <c r="D2345">
        <v>0</v>
      </c>
    </row>
    <row r="2346" spans="1:4" x14ac:dyDescent="0.25">
      <c r="A2346" t="s">
        <v>205</v>
      </c>
      <c r="B2346" t="s">
        <v>167</v>
      </c>
      <c r="C2346" s="1">
        <v>31633</v>
      </c>
      <c r="D2346">
        <v>0</v>
      </c>
    </row>
    <row r="2347" spans="1:4" x14ac:dyDescent="0.25">
      <c r="A2347" t="s">
        <v>205</v>
      </c>
      <c r="B2347" t="s">
        <v>167</v>
      </c>
      <c r="C2347" s="1">
        <v>31647</v>
      </c>
      <c r="D2347">
        <v>0</v>
      </c>
    </row>
    <row r="2348" spans="1:4" x14ac:dyDescent="0.25">
      <c r="A2348" t="s">
        <v>205</v>
      </c>
      <c r="B2348" t="s">
        <v>167</v>
      </c>
      <c r="C2348" s="1">
        <v>31661</v>
      </c>
      <c r="D2348">
        <v>0.8</v>
      </c>
    </row>
    <row r="2349" spans="1:4" x14ac:dyDescent="0.25">
      <c r="A2349" t="s">
        <v>205</v>
      </c>
      <c r="B2349" t="s">
        <v>167</v>
      </c>
      <c r="C2349" s="1">
        <v>31675</v>
      </c>
      <c r="D2349">
        <v>12.4</v>
      </c>
    </row>
    <row r="2350" spans="1:4" x14ac:dyDescent="0.25">
      <c r="A2350" t="s">
        <v>205</v>
      </c>
      <c r="B2350" t="s">
        <v>167</v>
      </c>
      <c r="C2350" s="1">
        <v>31689</v>
      </c>
      <c r="D2350">
        <v>17.600000000000001</v>
      </c>
    </row>
    <row r="2351" spans="1:4" x14ac:dyDescent="0.25">
      <c r="A2351" t="s">
        <v>205</v>
      </c>
      <c r="B2351" t="s">
        <v>167</v>
      </c>
      <c r="C2351" s="1">
        <v>31703</v>
      </c>
      <c r="D2351">
        <v>26.8</v>
      </c>
    </row>
    <row r="2352" spans="1:4" x14ac:dyDescent="0.25">
      <c r="A2352" t="s">
        <v>205</v>
      </c>
      <c r="B2352" t="s">
        <v>167</v>
      </c>
      <c r="C2352" s="1">
        <v>31717</v>
      </c>
      <c r="D2352">
        <v>22.2</v>
      </c>
    </row>
    <row r="2353" spans="1:4" x14ac:dyDescent="0.25">
      <c r="A2353" t="s">
        <v>205</v>
      </c>
      <c r="B2353" t="s">
        <v>167</v>
      </c>
      <c r="C2353" s="1">
        <v>31731</v>
      </c>
      <c r="D2353">
        <v>19.7</v>
      </c>
    </row>
    <row r="2354" spans="1:4" x14ac:dyDescent="0.25">
      <c r="A2354" t="s">
        <v>205</v>
      </c>
      <c r="B2354" t="s">
        <v>167</v>
      </c>
      <c r="C2354" s="1">
        <v>31746</v>
      </c>
      <c r="D2354">
        <v>12.9</v>
      </c>
    </row>
    <row r="2355" spans="1:4" x14ac:dyDescent="0.25">
      <c r="A2355" t="s">
        <v>205</v>
      </c>
      <c r="B2355" t="s">
        <v>167</v>
      </c>
      <c r="C2355" s="1">
        <v>31760</v>
      </c>
      <c r="D2355">
        <v>13.6</v>
      </c>
    </row>
    <row r="2356" spans="1:4" x14ac:dyDescent="0.25">
      <c r="A2356" t="s">
        <v>205</v>
      </c>
      <c r="B2356" t="s">
        <v>167</v>
      </c>
      <c r="C2356" s="1">
        <v>31774</v>
      </c>
      <c r="D2356">
        <v>10.6</v>
      </c>
    </row>
    <row r="2357" spans="1:4" x14ac:dyDescent="0.25">
      <c r="A2357" t="s">
        <v>205</v>
      </c>
      <c r="B2357" t="s">
        <v>167</v>
      </c>
      <c r="C2357" s="1">
        <v>31788</v>
      </c>
      <c r="D2357">
        <v>11.3</v>
      </c>
    </row>
    <row r="2358" spans="1:4" x14ac:dyDescent="0.25">
      <c r="A2358" t="s">
        <v>205</v>
      </c>
      <c r="B2358" t="s">
        <v>167</v>
      </c>
      <c r="C2358" s="1">
        <v>31802</v>
      </c>
      <c r="D2358">
        <v>12.7</v>
      </c>
    </row>
    <row r="2359" spans="1:4" x14ac:dyDescent="0.25">
      <c r="A2359" t="s">
        <v>205</v>
      </c>
      <c r="B2359" t="s">
        <v>167</v>
      </c>
      <c r="C2359" s="1">
        <v>31816</v>
      </c>
      <c r="D2359">
        <v>7.8</v>
      </c>
    </row>
    <row r="2360" spans="1:4" x14ac:dyDescent="0.25">
      <c r="A2360" t="s">
        <v>205</v>
      </c>
      <c r="B2360" t="s">
        <v>167</v>
      </c>
      <c r="C2360" s="1">
        <v>31830</v>
      </c>
      <c r="D2360">
        <v>6.2</v>
      </c>
    </row>
    <row r="2361" spans="1:4" x14ac:dyDescent="0.25">
      <c r="A2361" t="s">
        <v>205</v>
      </c>
      <c r="B2361" t="s">
        <v>167</v>
      </c>
      <c r="C2361" s="1">
        <v>31844</v>
      </c>
      <c r="D2361">
        <v>5.4</v>
      </c>
    </row>
    <row r="2362" spans="1:4" x14ac:dyDescent="0.25">
      <c r="A2362" t="s">
        <v>205</v>
      </c>
      <c r="B2362" t="s">
        <v>167</v>
      </c>
      <c r="C2362" s="1">
        <v>31858</v>
      </c>
      <c r="D2362">
        <v>8.8000000000000007</v>
      </c>
    </row>
    <row r="2363" spans="1:4" x14ac:dyDescent="0.25">
      <c r="A2363" t="s">
        <v>205</v>
      </c>
      <c r="B2363" t="s">
        <v>167</v>
      </c>
      <c r="C2363" s="1">
        <v>31872</v>
      </c>
      <c r="D2363">
        <v>6.5</v>
      </c>
    </row>
    <row r="2364" spans="1:4" x14ac:dyDescent="0.25">
      <c r="A2364" t="s">
        <v>205</v>
      </c>
      <c r="B2364" t="s">
        <v>167</v>
      </c>
      <c r="C2364" s="1">
        <v>31886</v>
      </c>
      <c r="D2364">
        <v>5.6</v>
      </c>
    </row>
    <row r="2365" spans="1:4" x14ac:dyDescent="0.25">
      <c r="A2365" t="s">
        <v>205</v>
      </c>
      <c r="B2365" t="s">
        <v>167</v>
      </c>
      <c r="C2365" s="1">
        <v>31900</v>
      </c>
      <c r="D2365">
        <v>4.0999999999999996</v>
      </c>
    </row>
    <row r="2366" spans="1:4" x14ac:dyDescent="0.25">
      <c r="A2366" t="s">
        <v>205</v>
      </c>
      <c r="B2366" t="s">
        <v>167</v>
      </c>
      <c r="C2366" s="1">
        <v>31914</v>
      </c>
      <c r="D2366">
        <v>0.9</v>
      </c>
    </row>
    <row r="2367" spans="1:4" x14ac:dyDescent="0.25">
      <c r="A2367" t="s">
        <v>205</v>
      </c>
      <c r="B2367" t="s">
        <v>167</v>
      </c>
      <c r="C2367" s="1">
        <v>31928</v>
      </c>
      <c r="D2367">
        <v>0</v>
      </c>
    </row>
    <row r="2368" spans="1:4" x14ac:dyDescent="0.25">
      <c r="A2368" t="s">
        <v>205</v>
      </c>
      <c r="B2368" t="s">
        <v>167</v>
      </c>
      <c r="C2368" s="1">
        <v>31942</v>
      </c>
      <c r="D2368">
        <v>0</v>
      </c>
    </row>
    <row r="2369" spans="1:4" x14ac:dyDescent="0.25">
      <c r="A2369" t="s">
        <v>205</v>
      </c>
      <c r="B2369" t="s">
        <v>167</v>
      </c>
      <c r="C2369" s="1">
        <v>31956</v>
      </c>
      <c r="D2369">
        <v>0</v>
      </c>
    </row>
    <row r="2370" spans="1:4" x14ac:dyDescent="0.25">
      <c r="A2370" t="s">
        <v>205</v>
      </c>
      <c r="B2370" t="s">
        <v>167</v>
      </c>
      <c r="C2370" s="1">
        <v>31970</v>
      </c>
      <c r="D2370">
        <v>0</v>
      </c>
    </row>
    <row r="2371" spans="1:4" x14ac:dyDescent="0.25">
      <c r="A2371" t="s">
        <v>205</v>
      </c>
      <c r="B2371" t="s">
        <v>167</v>
      </c>
      <c r="C2371" s="1">
        <v>31984</v>
      </c>
      <c r="D2371">
        <v>0</v>
      </c>
    </row>
    <row r="2372" spans="1:4" x14ac:dyDescent="0.25">
      <c r="A2372" t="s">
        <v>205</v>
      </c>
      <c r="B2372" t="s">
        <v>167</v>
      </c>
      <c r="C2372" s="1">
        <v>31998</v>
      </c>
      <c r="D2372">
        <v>0</v>
      </c>
    </row>
    <row r="2373" spans="1:4" x14ac:dyDescent="0.25">
      <c r="A2373" t="s">
        <v>205</v>
      </c>
      <c r="B2373" t="s">
        <v>167</v>
      </c>
      <c r="C2373" s="1">
        <v>32012</v>
      </c>
      <c r="D2373">
        <v>0</v>
      </c>
    </row>
    <row r="2374" spans="1:4" x14ac:dyDescent="0.25">
      <c r="A2374" t="s">
        <v>205</v>
      </c>
      <c r="B2374" t="s">
        <v>167</v>
      </c>
      <c r="C2374" s="1">
        <v>32026</v>
      </c>
      <c r="D2374">
        <v>0.8</v>
      </c>
    </row>
    <row r="2375" spans="1:4" x14ac:dyDescent="0.25">
      <c r="A2375" t="s">
        <v>205</v>
      </c>
      <c r="B2375" t="s">
        <v>167</v>
      </c>
      <c r="C2375" s="1">
        <v>32040</v>
      </c>
      <c r="D2375">
        <v>12.4</v>
      </c>
    </row>
    <row r="2376" spans="1:4" x14ac:dyDescent="0.25">
      <c r="A2376" t="s">
        <v>205</v>
      </c>
      <c r="B2376" t="s">
        <v>167</v>
      </c>
      <c r="C2376" s="1">
        <v>32054</v>
      </c>
      <c r="D2376">
        <v>17.600000000000001</v>
      </c>
    </row>
    <row r="2377" spans="1:4" x14ac:dyDescent="0.25">
      <c r="A2377" t="s">
        <v>205</v>
      </c>
      <c r="B2377" t="s">
        <v>167</v>
      </c>
      <c r="C2377" s="1">
        <v>32068</v>
      </c>
      <c r="D2377">
        <v>26.8</v>
      </c>
    </row>
    <row r="2378" spans="1:4" x14ac:dyDescent="0.25">
      <c r="A2378" t="s">
        <v>205</v>
      </c>
      <c r="B2378" t="s">
        <v>167</v>
      </c>
      <c r="C2378" s="1">
        <v>32082</v>
      </c>
      <c r="D2378">
        <v>22.2</v>
      </c>
    </row>
    <row r="2379" spans="1:4" x14ac:dyDescent="0.25">
      <c r="A2379" t="s">
        <v>205</v>
      </c>
      <c r="B2379" t="s">
        <v>167</v>
      </c>
      <c r="C2379" s="1">
        <v>32096</v>
      </c>
      <c r="D2379">
        <v>19.7</v>
      </c>
    </row>
    <row r="2380" spans="1:4" x14ac:dyDescent="0.25">
      <c r="A2380" t="s">
        <v>205</v>
      </c>
      <c r="B2380" t="s">
        <v>167</v>
      </c>
      <c r="C2380" s="1">
        <v>32111</v>
      </c>
      <c r="D2380">
        <v>12.9</v>
      </c>
    </row>
    <row r="2381" spans="1:4" x14ac:dyDescent="0.25">
      <c r="A2381" t="s">
        <v>205</v>
      </c>
      <c r="B2381" t="s">
        <v>167</v>
      </c>
      <c r="C2381" s="1">
        <v>32125</v>
      </c>
      <c r="D2381">
        <v>13.6</v>
      </c>
    </row>
    <row r="2382" spans="1:4" x14ac:dyDescent="0.25">
      <c r="A2382" t="s">
        <v>205</v>
      </c>
      <c r="B2382" t="s">
        <v>167</v>
      </c>
      <c r="C2382" s="1">
        <v>32139</v>
      </c>
      <c r="D2382">
        <v>10.6</v>
      </c>
    </row>
    <row r="2383" spans="1:4" x14ac:dyDescent="0.25">
      <c r="A2383" t="s">
        <v>205</v>
      </c>
      <c r="B2383" t="s">
        <v>167</v>
      </c>
      <c r="C2383" s="1">
        <v>32153</v>
      </c>
      <c r="D2383">
        <v>11.3</v>
      </c>
    </row>
    <row r="2384" spans="1:4" x14ac:dyDescent="0.25">
      <c r="A2384" t="s">
        <v>205</v>
      </c>
      <c r="B2384" t="s">
        <v>167</v>
      </c>
      <c r="C2384" s="1">
        <v>32167</v>
      </c>
      <c r="D2384">
        <v>12.7</v>
      </c>
    </row>
    <row r="2385" spans="1:4" x14ac:dyDescent="0.25">
      <c r="A2385" t="s">
        <v>205</v>
      </c>
      <c r="B2385" t="s">
        <v>167</v>
      </c>
      <c r="C2385" s="1">
        <v>32181</v>
      </c>
      <c r="D2385">
        <v>7.8</v>
      </c>
    </row>
    <row r="2386" spans="1:4" x14ac:dyDescent="0.25">
      <c r="A2386" t="s">
        <v>205</v>
      </c>
      <c r="B2386" t="s">
        <v>167</v>
      </c>
      <c r="C2386" s="1">
        <v>32195</v>
      </c>
      <c r="D2386">
        <v>6.2</v>
      </c>
    </row>
    <row r="2387" spans="1:4" x14ac:dyDescent="0.25">
      <c r="A2387" t="s">
        <v>205</v>
      </c>
      <c r="B2387" t="s">
        <v>167</v>
      </c>
      <c r="C2387" s="1">
        <v>32210</v>
      </c>
      <c r="D2387">
        <v>5.4</v>
      </c>
    </row>
    <row r="2388" spans="1:4" x14ac:dyDescent="0.25">
      <c r="A2388" t="s">
        <v>205</v>
      </c>
      <c r="B2388" t="s">
        <v>167</v>
      </c>
      <c r="C2388" s="1">
        <v>32224</v>
      </c>
      <c r="D2388">
        <v>8.8000000000000007</v>
      </c>
    </row>
    <row r="2389" spans="1:4" x14ac:dyDescent="0.25">
      <c r="A2389" t="s">
        <v>205</v>
      </c>
      <c r="B2389" t="s">
        <v>167</v>
      </c>
      <c r="C2389" s="1">
        <v>32238</v>
      </c>
      <c r="D2389">
        <v>6.5</v>
      </c>
    </row>
    <row r="2390" spans="1:4" x14ac:dyDescent="0.25">
      <c r="A2390" t="s">
        <v>205</v>
      </c>
      <c r="B2390" t="s">
        <v>167</v>
      </c>
      <c r="C2390" s="1">
        <v>32252</v>
      </c>
      <c r="D2390">
        <v>5.6</v>
      </c>
    </row>
    <row r="2391" spans="1:4" x14ac:dyDescent="0.25">
      <c r="A2391" t="s">
        <v>205</v>
      </c>
      <c r="B2391" t="s">
        <v>167</v>
      </c>
      <c r="C2391" s="1">
        <v>32266</v>
      </c>
      <c r="D2391">
        <v>4.0999999999999996</v>
      </c>
    </row>
    <row r="2392" spans="1:4" x14ac:dyDescent="0.25">
      <c r="A2392" t="s">
        <v>205</v>
      </c>
      <c r="B2392" t="s">
        <v>167</v>
      </c>
      <c r="C2392" s="1">
        <v>32280</v>
      </c>
      <c r="D2392">
        <v>0.9</v>
      </c>
    </row>
    <row r="2393" spans="1:4" x14ac:dyDescent="0.25">
      <c r="A2393" t="s">
        <v>205</v>
      </c>
      <c r="B2393" t="s">
        <v>167</v>
      </c>
      <c r="C2393" s="1">
        <v>32294</v>
      </c>
      <c r="D2393">
        <v>0</v>
      </c>
    </row>
    <row r="2394" spans="1:4" x14ac:dyDescent="0.25">
      <c r="A2394" t="s">
        <v>205</v>
      </c>
      <c r="B2394" t="s">
        <v>167</v>
      </c>
      <c r="C2394" s="1">
        <v>32308</v>
      </c>
      <c r="D2394">
        <v>0</v>
      </c>
    </row>
    <row r="2395" spans="1:4" x14ac:dyDescent="0.25">
      <c r="A2395" t="s">
        <v>205</v>
      </c>
      <c r="B2395" t="s">
        <v>167</v>
      </c>
      <c r="C2395" s="1">
        <v>32322</v>
      </c>
      <c r="D2395">
        <v>0</v>
      </c>
    </row>
    <row r="2396" spans="1:4" x14ac:dyDescent="0.25">
      <c r="A2396" t="s">
        <v>205</v>
      </c>
      <c r="B2396" t="s">
        <v>167</v>
      </c>
      <c r="C2396" s="1">
        <v>32336</v>
      </c>
      <c r="D2396">
        <v>0</v>
      </c>
    </row>
    <row r="2397" spans="1:4" x14ac:dyDescent="0.25">
      <c r="A2397" t="s">
        <v>205</v>
      </c>
      <c r="B2397" t="s">
        <v>167</v>
      </c>
      <c r="C2397" s="1">
        <v>32350</v>
      </c>
      <c r="D2397">
        <v>0</v>
      </c>
    </row>
    <row r="2398" spans="1:4" x14ac:dyDescent="0.25">
      <c r="A2398" t="s">
        <v>205</v>
      </c>
      <c r="B2398" t="s">
        <v>167</v>
      </c>
      <c r="C2398" s="1">
        <v>32364</v>
      </c>
      <c r="D2398">
        <v>0</v>
      </c>
    </row>
    <row r="2399" spans="1:4" x14ac:dyDescent="0.25">
      <c r="A2399" t="s">
        <v>205</v>
      </c>
      <c r="B2399" t="s">
        <v>167</v>
      </c>
      <c r="C2399" s="1">
        <v>32378</v>
      </c>
      <c r="D2399">
        <v>0</v>
      </c>
    </row>
    <row r="2400" spans="1:4" x14ac:dyDescent="0.25">
      <c r="A2400" t="s">
        <v>205</v>
      </c>
      <c r="B2400" t="s">
        <v>167</v>
      </c>
      <c r="C2400" s="1">
        <v>32392</v>
      </c>
      <c r="D2400">
        <v>0.8</v>
      </c>
    </row>
    <row r="2401" spans="1:4" x14ac:dyDescent="0.25">
      <c r="A2401" t="s">
        <v>205</v>
      </c>
      <c r="B2401" t="s">
        <v>167</v>
      </c>
      <c r="C2401" s="1">
        <v>32406</v>
      </c>
      <c r="D2401">
        <v>12.4</v>
      </c>
    </row>
    <row r="2402" spans="1:4" x14ac:dyDescent="0.25">
      <c r="A2402" t="s">
        <v>205</v>
      </c>
      <c r="B2402" t="s">
        <v>167</v>
      </c>
      <c r="C2402" s="1">
        <v>32420</v>
      </c>
      <c r="D2402">
        <v>17.600000000000001</v>
      </c>
    </row>
    <row r="2403" spans="1:4" x14ac:dyDescent="0.25">
      <c r="A2403" t="s">
        <v>205</v>
      </c>
      <c r="B2403" t="s">
        <v>167</v>
      </c>
      <c r="C2403" s="1">
        <v>32434</v>
      </c>
      <c r="D2403">
        <v>26.8</v>
      </c>
    </row>
    <row r="2404" spans="1:4" x14ac:dyDescent="0.25">
      <c r="A2404" t="s">
        <v>205</v>
      </c>
      <c r="B2404" t="s">
        <v>167</v>
      </c>
      <c r="C2404" s="1">
        <v>32448</v>
      </c>
      <c r="D2404">
        <v>22.2</v>
      </c>
    </row>
    <row r="2405" spans="1:4" x14ac:dyDescent="0.25">
      <c r="A2405" t="s">
        <v>205</v>
      </c>
      <c r="B2405" t="s">
        <v>167</v>
      </c>
      <c r="C2405" s="1">
        <v>32462</v>
      </c>
      <c r="D2405">
        <v>19.7</v>
      </c>
    </row>
    <row r="2406" spans="1:4" x14ac:dyDescent="0.25">
      <c r="A2406" t="s">
        <v>205</v>
      </c>
      <c r="B2406" t="s">
        <v>167</v>
      </c>
      <c r="C2406" s="1">
        <v>32477</v>
      </c>
      <c r="D2406">
        <v>12.9</v>
      </c>
    </row>
    <row r="2407" spans="1:4" x14ac:dyDescent="0.25">
      <c r="A2407" t="s">
        <v>205</v>
      </c>
      <c r="B2407" t="s">
        <v>167</v>
      </c>
      <c r="C2407" s="1">
        <v>32491</v>
      </c>
      <c r="D2407">
        <v>13.6</v>
      </c>
    </row>
    <row r="2408" spans="1:4" x14ac:dyDescent="0.25">
      <c r="A2408" t="s">
        <v>205</v>
      </c>
      <c r="B2408" t="s">
        <v>167</v>
      </c>
      <c r="C2408" s="1">
        <v>32505</v>
      </c>
      <c r="D2408">
        <v>10.6</v>
      </c>
    </row>
    <row r="2409" spans="1:4" x14ac:dyDescent="0.25">
      <c r="A2409" t="s">
        <v>205</v>
      </c>
      <c r="B2409" t="s">
        <v>167</v>
      </c>
      <c r="C2409" s="1">
        <v>32519</v>
      </c>
      <c r="D2409">
        <v>11.3</v>
      </c>
    </row>
    <row r="2410" spans="1:4" x14ac:dyDescent="0.25">
      <c r="A2410" t="s">
        <v>205</v>
      </c>
      <c r="B2410" t="s">
        <v>167</v>
      </c>
      <c r="C2410" s="1">
        <v>32533</v>
      </c>
      <c r="D2410">
        <v>12.7</v>
      </c>
    </row>
    <row r="2411" spans="1:4" x14ac:dyDescent="0.25">
      <c r="A2411" t="s">
        <v>205</v>
      </c>
      <c r="B2411" t="s">
        <v>167</v>
      </c>
      <c r="C2411" s="1">
        <v>32547</v>
      </c>
      <c r="D2411">
        <v>7.8</v>
      </c>
    </row>
    <row r="2412" spans="1:4" x14ac:dyDescent="0.25">
      <c r="A2412" t="s">
        <v>205</v>
      </c>
      <c r="B2412" t="s">
        <v>167</v>
      </c>
      <c r="C2412" s="1">
        <v>32561</v>
      </c>
      <c r="D2412">
        <v>6.2</v>
      </c>
    </row>
    <row r="2413" spans="1:4" x14ac:dyDescent="0.25">
      <c r="A2413" t="s">
        <v>205</v>
      </c>
      <c r="B2413" t="s">
        <v>167</v>
      </c>
      <c r="C2413" s="1">
        <v>32575</v>
      </c>
      <c r="D2413">
        <v>5.4</v>
      </c>
    </row>
    <row r="2414" spans="1:4" x14ac:dyDescent="0.25">
      <c r="A2414" t="s">
        <v>205</v>
      </c>
      <c r="B2414" t="s">
        <v>167</v>
      </c>
      <c r="C2414" s="1">
        <v>32589</v>
      </c>
      <c r="D2414">
        <v>8.8000000000000007</v>
      </c>
    </row>
    <row r="2415" spans="1:4" x14ac:dyDescent="0.25">
      <c r="A2415" t="s">
        <v>205</v>
      </c>
      <c r="B2415" t="s">
        <v>167</v>
      </c>
      <c r="C2415" s="1">
        <v>32603</v>
      </c>
      <c r="D2415">
        <v>6.5</v>
      </c>
    </row>
    <row r="2416" spans="1:4" x14ac:dyDescent="0.25">
      <c r="A2416" t="s">
        <v>205</v>
      </c>
      <c r="B2416" t="s">
        <v>167</v>
      </c>
      <c r="C2416" s="1">
        <v>32617</v>
      </c>
      <c r="D2416">
        <v>5.6</v>
      </c>
    </row>
    <row r="2417" spans="1:4" x14ac:dyDescent="0.25">
      <c r="A2417" t="s">
        <v>205</v>
      </c>
      <c r="B2417" t="s">
        <v>167</v>
      </c>
      <c r="C2417" s="1">
        <v>32631</v>
      </c>
      <c r="D2417">
        <v>4.0999999999999996</v>
      </c>
    </row>
    <row r="2418" spans="1:4" x14ac:dyDescent="0.25">
      <c r="A2418" t="s">
        <v>205</v>
      </c>
      <c r="B2418" t="s">
        <v>167</v>
      </c>
      <c r="C2418" s="1">
        <v>32645</v>
      </c>
      <c r="D2418">
        <v>0.9</v>
      </c>
    </row>
    <row r="2419" spans="1:4" x14ac:dyDescent="0.25">
      <c r="A2419" t="s">
        <v>205</v>
      </c>
      <c r="B2419" t="s">
        <v>167</v>
      </c>
      <c r="C2419" s="1">
        <v>32659</v>
      </c>
      <c r="D2419">
        <v>0</v>
      </c>
    </row>
    <row r="2420" spans="1:4" x14ac:dyDescent="0.25">
      <c r="A2420" t="s">
        <v>205</v>
      </c>
      <c r="B2420" t="s">
        <v>167</v>
      </c>
      <c r="C2420" s="1">
        <v>32673</v>
      </c>
      <c r="D2420">
        <v>0</v>
      </c>
    </row>
    <row r="2421" spans="1:4" x14ac:dyDescent="0.25">
      <c r="A2421" t="s">
        <v>205</v>
      </c>
      <c r="B2421" t="s">
        <v>167</v>
      </c>
      <c r="C2421" s="1">
        <v>32687</v>
      </c>
      <c r="D2421">
        <v>0</v>
      </c>
    </row>
    <row r="2422" spans="1:4" x14ac:dyDescent="0.25">
      <c r="A2422" t="s">
        <v>205</v>
      </c>
      <c r="B2422" t="s">
        <v>167</v>
      </c>
      <c r="C2422" s="1">
        <v>32701</v>
      </c>
      <c r="D2422">
        <v>0</v>
      </c>
    </row>
    <row r="2423" spans="1:4" x14ac:dyDescent="0.25">
      <c r="A2423" t="s">
        <v>205</v>
      </c>
      <c r="B2423" t="s">
        <v>167</v>
      </c>
      <c r="C2423" s="1">
        <v>32715</v>
      </c>
      <c r="D2423">
        <v>0</v>
      </c>
    </row>
    <row r="2424" spans="1:4" x14ac:dyDescent="0.25">
      <c r="A2424" t="s">
        <v>205</v>
      </c>
      <c r="B2424" t="s">
        <v>167</v>
      </c>
      <c r="C2424" s="1">
        <v>32729</v>
      </c>
      <c r="D2424">
        <v>0</v>
      </c>
    </row>
    <row r="2425" spans="1:4" x14ac:dyDescent="0.25">
      <c r="A2425" t="s">
        <v>205</v>
      </c>
      <c r="B2425" t="s">
        <v>167</v>
      </c>
      <c r="C2425" s="1">
        <v>32743</v>
      </c>
      <c r="D2425">
        <v>0</v>
      </c>
    </row>
    <row r="2426" spans="1:4" x14ac:dyDescent="0.25">
      <c r="A2426" t="s">
        <v>205</v>
      </c>
      <c r="B2426" t="s">
        <v>167</v>
      </c>
      <c r="C2426" s="1">
        <v>32757</v>
      </c>
      <c r="D2426">
        <v>0.8</v>
      </c>
    </row>
    <row r="2427" spans="1:4" x14ac:dyDescent="0.25">
      <c r="A2427" t="s">
        <v>205</v>
      </c>
      <c r="B2427" t="s">
        <v>167</v>
      </c>
      <c r="C2427" s="1">
        <v>32771</v>
      </c>
      <c r="D2427">
        <v>12.4</v>
      </c>
    </row>
    <row r="2428" spans="1:4" x14ac:dyDescent="0.25">
      <c r="A2428" t="s">
        <v>205</v>
      </c>
      <c r="B2428" t="s">
        <v>167</v>
      </c>
      <c r="C2428" s="1">
        <v>32785</v>
      </c>
      <c r="D2428">
        <v>17.600000000000001</v>
      </c>
    </row>
    <row r="2429" spans="1:4" x14ac:dyDescent="0.25">
      <c r="A2429" t="s">
        <v>205</v>
      </c>
      <c r="B2429" t="s">
        <v>167</v>
      </c>
      <c r="C2429" s="1">
        <v>32799</v>
      </c>
      <c r="D2429">
        <v>26.8</v>
      </c>
    </row>
    <row r="2430" spans="1:4" x14ac:dyDescent="0.25">
      <c r="A2430" t="s">
        <v>205</v>
      </c>
      <c r="B2430" t="s">
        <v>167</v>
      </c>
      <c r="C2430" s="1">
        <v>32813</v>
      </c>
      <c r="D2430">
        <v>22.2</v>
      </c>
    </row>
    <row r="2431" spans="1:4" x14ac:dyDescent="0.25">
      <c r="A2431" t="s">
        <v>205</v>
      </c>
      <c r="B2431" t="s">
        <v>167</v>
      </c>
      <c r="C2431" s="1">
        <v>32827</v>
      </c>
      <c r="D2431">
        <v>19.7</v>
      </c>
    </row>
    <row r="2432" spans="1:4" x14ac:dyDescent="0.25">
      <c r="A2432" t="s">
        <v>205</v>
      </c>
      <c r="B2432" t="s">
        <v>167</v>
      </c>
      <c r="C2432" s="1">
        <v>32842</v>
      </c>
      <c r="D2432">
        <v>12.9</v>
      </c>
    </row>
    <row r="2433" spans="1:4" x14ac:dyDescent="0.25">
      <c r="A2433" t="s">
        <v>205</v>
      </c>
      <c r="B2433" t="s">
        <v>167</v>
      </c>
      <c r="C2433" s="1">
        <v>32856</v>
      </c>
      <c r="D2433">
        <v>13.6</v>
      </c>
    </row>
    <row r="2434" spans="1:4" x14ac:dyDescent="0.25">
      <c r="A2434" t="s">
        <v>205</v>
      </c>
      <c r="B2434" t="s">
        <v>167</v>
      </c>
      <c r="C2434" s="1">
        <v>32870</v>
      </c>
      <c r="D2434">
        <v>10.6</v>
      </c>
    </row>
    <row r="2435" spans="1:4" x14ac:dyDescent="0.25">
      <c r="A2435" t="s">
        <v>205</v>
      </c>
      <c r="B2435" t="s">
        <v>167</v>
      </c>
      <c r="C2435" s="1">
        <v>32884</v>
      </c>
      <c r="D2435">
        <v>11.3</v>
      </c>
    </row>
    <row r="2436" spans="1:4" x14ac:dyDescent="0.25">
      <c r="A2436" t="s">
        <v>205</v>
      </c>
      <c r="B2436" t="s">
        <v>167</v>
      </c>
      <c r="C2436" s="1">
        <v>32898</v>
      </c>
      <c r="D2436">
        <v>12.7</v>
      </c>
    </row>
    <row r="2437" spans="1:4" x14ac:dyDescent="0.25">
      <c r="A2437" t="s">
        <v>205</v>
      </c>
      <c r="B2437" t="s">
        <v>167</v>
      </c>
      <c r="C2437" s="1">
        <v>32912</v>
      </c>
      <c r="D2437">
        <v>7.8</v>
      </c>
    </row>
    <row r="2438" spans="1:4" x14ac:dyDescent="0.25">
      <c r="A2438" t="s">
        <v>205</v>
      </c>
      <c r="B2438" t="s">
        <v>167</v>
      </c>
      <c r="C2438" s="1">
        <v>32926</v>
      </c>
      <c r="D2438">
        <v>6.2</v>
      </c>
    </row>
    <row r="2439" spans="1:4" x14ac:dyDescent="0.25">
      <c r="A2439" t="s">
        <v>205</v>
      </c>
      <c r="B2439" t="s">
        <v>167</v>
      </c>
      <c r="C2439" s="1">
        <v>32940</v>
      </c>
      <c r="D2439">
        <v>5.4</v>
      </c>
    </row>
    <row r="2440" spans="1:4" x14ac:dyDescent="0.25">
      <c r="A2440" t="s">
        <v>205</v>
      </c>
      <c r="B2440" t="s">
        <v>167</v>
      </c>
      <c r="C2440" s="1">
        <v>32954</v>
      </c>
      <c r="D2440">
        <v>8.8000000000000007</v>
      </c>
    </row>
    <row r="2441" spans="1:4" x14ac:dyDescent="0.25">
      <c r="A2441" t="s">
        <v>205</v>
      </c>
      <c r="B2441" t="s">
        <v>167</v>
      </c>
      <c r="C2441" s="1">
        <v>32968</v>
      </c>
      <c r="D2441">
        <v>6.5</v>
      </c>
    </row>
    <row r="2442" spans="1:4" x14ac:dyDescent="0.25">
      <c r="A2442" t="s">
        <v>205</v>
      </c>
      <c r="B2442" t="s">
        <v>167</v>
      </c>
      <c r="C2442" s="1">
        <v>32982</v>
      </c>
      <c r="D2442">
        <v>5.6</v>
      </c>
    </row>
    <row r="2443" spans="1:4" x14ac:dyDescent="0.25">
      <c r="A2443" t="s">
        <v>205</v>
      </c>
      <c r="B2443" t="s">
        <v>167</v>
      </c>
      <c r="C2443" s="1">
        <v>32996</v>
      </c>
      <c r="D2443">
        <v>4.0999999999999996</v>
      </c>
    </row>
    <row r="2444" spans="1:4" x14ac:dyDescent="0.25">
      <c r="A2444" t="s">
        <v>205</v>
      </c>
      <c r="B2444" t="s">
        <v>167</v>
      </c>
      <c r="C2444" s="1">
        <v>33010</v>
      </c>
      <c r="D2444">
        <v>0.9</v>
      </c>
    </row>
    <row r="2445" spans="1:4" x14ac:dyDescent="0.25">
      <c r="A2445" t="s">
        <v>205</v>
      </c>
      <c r="B2445" t="s">
        <v>167</v>
      </c>
      <c r="C2445" s="1">
        <v>33024</v>
      </c>
      <c r="D2445">
        <v>0</v>
      </c>
    </row>
    <row r="2446" spans="1:4" x14ac:dyDescent="0.25">
      <c r="A2446" t="s">
        <v>205</v>
      </c>
      <c r="B2446" t="s">
        <v>167</v>
      </c>
      <c r="C2446" s="1">
        <v>33038</v>
      </c>
      <c r="D2446">
        <v>0</v>
      </c>
    </row>
    <row r="2447" spans="1:4" x14ac:dyDescent="0.25">
      <c r="A2447" t="s">
        <v>205</v>
      </c>
      <c r="B2447" t="s">
        <v>167</v>
      </c>
      <c r="C2447" s="1">
        <v>33052</v>
      </c>
      <c r="D2447">
        <v>0</v>
      </c>
    </row>
    <row r="2448" spans="1:4" x14ac:dyDescent="0.25">
      <c r="A2448" t="s">
        <v>205</v>
      </c>
      <c r="B2448" t="s">
        <v>167</v>
      </c>
      <c r="C2448" s="1">
        <v>33066</v>
      </c>
      <c r="D2448">
        <v>0</v>
      </c>
    </row>
    <row r="2449" spans="1:4" x14ac:dyDescent="0.25">
      <c r="A2449" t="s">
        <v>205</v>
      </c>
      <c r="B2449" t="s">
        <v>167</v>
      </c>
      <c r="C2449" s="1">
        <v>33080</v>
      </c>
      <c r="D2449">
        <v>0</v>
      </c>
    </row>
    <row r="2450" spans="1:4" x14ac:dyDescent="0.25">
      <c r="A2450" t="s">
        <v>205</v>
      </c>
      <c r="B2450" t="s">
        <v>167</v>
      </c>
      <c r="C2450" s="1">
        <v>33094</v>
      </c>
      <c r="D2450">
        <v>0</v>
      </c>
    </row>
    <row r="2451" spans="1:4" x14ac:dyDescent="0.25">
      <c r="A2451" t="s">
        <v>205</v>
      </c>
      <c r="B2451" t="s">
        <v>167</v>
      </c>
      <c r="C2451" s="1">
        <v>33108</v>
      </c>
      <c r="D2451">
        <v>0</v>
      </c>
    </row>
    <row r="2452" spans="1:4" x14ac:dyDescent="0.25">
      <c r="A2452" t="s">
        <v>205</v>
      </c>
      <c r="B2452" t="s">
        <v>167</v>
      </c>
      <c r="C2452" s="1">
        <v>33122</v>
      </c>
      <c r="D2452">
        <v>0.8</v>
      </c>
    </row>
    <row r="2453" spans="1:4" x14ac:dyDescent="0.25">
      <c r="A2453" t="s">
        <v>205</v>
      </c>
      <c r="B2453" t="s">
        <v>167</v>
      </c>
      <c r="C2453" s="1">
        <v>33136</v>
      </c>
      <c r="D2453">
        <v>12.4</v>
      </c>
    </row>
    <row r="2454" spans="1:4" x14ac:dyDescent="0.25">
      <c r="A2454" t="s">
        <v>205</v>
      </c>
      <c r="B2454" t="s">
        <v>167</v>
      </c>
      <c r="C2454" s="1">
        <v>33150</v>
      </c>
      <c r="D2454">
        <v>17.600000000000001</v>
      </c>
    </row>
    <row r="2455" spans="1:4" x14ac:dyDescent="0.25">
      <c r="A2455" t="s">
        <v>205</v>
      </c>
      <c r="B2455" t="s">
        <v>167</v>
      </c>
      <c r="C2455" s="1">
        <v>33164</v>
      </c>
      <c r="D2455">
        <v>26.8</v>
      </c>
    </row>
    <row r="2456" spans="1:4" x14ac:dyDescent="0.25">
      <c r="A2456" t="s">
        <v>205</v>
      </c>
      <c r="B2456" t="s">
        <v>167</v>
      </c>
      <c r="C2456" s="1">
        <v>33178</v>
      </c>
      <c r="D2456">
        <v>22.2</v>
      </c>
    </row>
    <row r="2457" spans="1:4" x14ac:dyDescent="0.25">
      <c r="A2457" t="s">
        <v>205</v>
      </c>
      <c r="B2457" t="s">
        <v>167</v>
      </c>
      <c r="C2457" s="1">
        <v>33192</v>
      </c>
      <c r="D2457">
        <v>19.7</v>
      </c>
    </row>
    <row r="2458" spans="1:4" x14ac:dyDescent="0.25">
      <c r="A2458" t="s">
        <v>205</v>
      </c>
      <c r="B2458" t="s">
        <v>167</v>
      </c>
      <c r="C2458" s="1">
        <v>33207</v>
      </c>
      <c r="D2458">
        <v>12.9</v>
      </c>
    </row>
    <row r="2459" spans="1:4" x14ac:dyDescent="0.25">
      <c r="A2459" t="s">
        <v>205</v>
      </c>
      <c r="B2459" t="s">
        <v>167</v>
      </c>
      <c r="C2459" s="1">
        <v>33221</v>
      </c>
      <c r="D2459">
        <v>13.6</v>
      </c>
    </row>
    <row r="2460" spans="1:4" x14ac:dyDescent="0.25">
      <c r="A2460" t="s">
        <v>205</v>
      </c>
      <c r="B2460" t="s">
        <v>167</v>
      </c>
      <c r="C2460" s="1">
        <v>33235</v>
      </c>
      <c r="D2460">
        <v>10.6</v>
      </c>
    </row>
    <row r="2461" spans="1:4" x14ac:dyDescent="0.25">
      <c r="A2461" t="s">
        <v>205</v>
      </c>
      <c r="B2461" t="s">
        <v>167</v>
      </c>
      <c r="C2461" s="1">
        <v>33249</v>
      </c>
      <c r="D2461">
        <v>11.3</v>
      </c>
    </row>
    <row r="2462" spans="1:4" x14ac:dyDescent="0.25">
      <c r="A2462" t="s">
        <v>205</v>
      </c>
      <c r="B2462" t="s">
        <v>167</v>
      </c>
      <c r="C2462" s="1">
        <v>33263</v>
      </c>
      <c r="D2462">
        <v>12.7</v>
      </c>
    </row>
    <row r="2463" spans="1:4" x14ac:dyDescent="0.25">
      <c r="A2463" t="s">
        <v>205</v>
      </c>
      <c r="B2463" t="s">
        <v>167</v>
      </c>
      <c r="C2463" s="1">
        <v>33277</v>
      </c>
      <c r="D2463">
        <v>7.8</v>
      </c>
    </row>
    <row r="2464" spans="1:4" x14ac:dyDescent="0.25">
      <c r="A2464" t="s">
        <v>205</v>
      </c>
      <c r="B2464" t="s">
        <v>167</v>
      </c>
      <c r="C2464" s="1">
        <v>33291</v>
      </c>
      <c r="D2464">
        <v>6.2</v>
      </c>
    </row>
    <row r="2465" spans="1:6" x14ac:dyDescent="0.25">
      <c r="A2465" t="s">
        <v>205</v>
      </c>
      <c r="B2465" t="s">
        <v>167</v>
      </c>
      <c r="C2465" s="1">
        <v>33305</v>
      </c>
      <c r="D2465">
        <v>5.4</v>
      </c>
    </row>
    <row r="2466" spans="1:6" x14ac:dyDescent="0.25">
      <c r="A2466" t="s">
        <v>205</v>
      </c>
      <c r="B2466" t="s">
        <v>167</v>
      </c>
      <c r="C2466" s="1">
        <v>33319</v>
      </c>
      <c r="D2466">
        <v>8.8000000000000007</v>
      </c>
    </row>
    <row r="2467" spans="1:6" x14ac:dyDescent="0.25">
      <c r="A2467" t="s">
        <v>205</v>
      </c>
      <c r="B2467" t="s">
        <v>167</v>
      </c>
      <c r="C2467" s="1">
        <v>33333</v>
      </c>
      <c r="D2467">
        <v>6.5</v>
      </c>
    </row>
    <row r="2468" spans="1:6" x14ac:dyDescent="0.25">
      <c r="A2468" t="s">
        <v>205</v>
      </c>
      <c r="B2468" t="s">
        <v>167</v>
      </c>
      <c r="C2468" s="1">
        <v>33347</v>
      </c>
      <c r="D2468">
        <v>5.6</v>
      </c>
    </row>
    <row r="2469" spans="1:6" x14ac:dyDescent="0.25">
      <c r="A2469" t="s">
        <v>205</v>
      </c>
      <c r="B2469" t="s">
        <v>167</v>
      </c>
      <c r="C2469" s="1">
        <v>33361</v>
      </c>
      <c r="D2469">
        <v>4.0999999999999996</v>
      </c>
    </row>
    <row r="2470" spans="1:6" x14ac:dyDescent="0.25">
      <c r="A2470" t="s">
        <v>205</v>
      </c>
      <c r="B2470" t="s">
        <v>167</v>
      </c>
      <c r="C2470" s="1">
        <v>33375</v>
      </c>
      <c r="D2470">
        <v>0.9</v>
      </c>
    </row>
    <row r="2471" spans="1:6" x14ac:dyDescent="0.25">
      <c r="A2471" t="s">
        <v>205</v>
      </c>
      <c r="B2471" t="s">
        <v>167</v>
      </c>
      <c r="C2471" s="1">
        <v>33389</v>
      </c>
      <c r="D2471">
        <v>0</v>
      </c>
    </row>
    <row r="2472" spans="1:6" x14ac:dyDescent="0.25">
      <c r="A2472" t="s">
        <v>206</v>
      </c>
      <c r="B2472" t="s">
        <v>168</v>
      </c>
      <c r="C2472" s="1">
        <v>28655</v>
      </c>
      <c r="D2472">
        <v>11</v>
      </c>
      <c r="F2472">
        <v>0.2</v>
      </c>
    </row>
    <row r="2473" spans="1:6" x14ac:dyDescent="0.25">
      <c r="A2473" t="s">
        <v>206</v>
      </c>
      <c r="B2473" t="s">
        <v>168</v>
      </c>
      <c r="C2473" s="1">
        <v>28669</v>
      </c>
      <c r="D2473">
        <v>10.6</v>
      </c>
      <c r="F2473">
        <v>0.20760000000000001</v>
      </c>
    </row>
    <row r="2474" spans="1:6" x14ac:dyDescent="0.25">
      <c r="A2474" t="s">
        <v>206</v>
      </c>
      <c r="B2474" t="s">
        <v>168</v>
      </c>
      <c r="C2474" s="1">
        <v>28683</v>
      </c>
      <c r="D2474">
        <v>9.8000000000000007</v>
      </c>
      <c r="F2474">
        <v>0.22450000000000001</v>
      </c>
    </row>
    <row r="2475" spans="1:6" x14ac:dyDescent="0.25">
      <c r="A2475" t="s">
        <v>206</v>
      </c>
      <c r="B2475" t="s">
        <v>168</v>
      </c>
      <c r="C2475" s="1">
        <v>28697</v>
      </c>
      <c r="D2475">
        <v>9.6999999999999993</v>
      </c>
      <c r="F2475">
        <v>0.2268</v>
      </c>
    </row>
    <row r="2476" spans="1:6" x14ac:dyDescent="0.25">
      <c r="A2476" t="s">
        <v>206</v>
      </c>
      <c r="B2476" t="s">
        <v>168</v>
      </c>
      <c r="C2476" s="1">
        <v>28711</v>
      </c>
      <c r="D2476">
        <v>10.6</v>
      </c>
      <c r="F2476">
        <v>0.31130000000000002</v>
      </c>
    </row>
    <row r="2477" spans="1:6" x14ac:dyDescent="0.25">
      <c r="A2477" t="s">
        <v>206</v>
      </c>
      <c r="B2477" t="s">
        <v>168</v>
      </c>
      <c r="C2477" s="1">
        <v>28725</v>
      </c>
      <c r="D2477">
        <v>11.3</v>
      </c>
      <c r="F2477">
        <v>0.38940000000000002</v>
      </c>
    </row>
    <row r="2478" spans="1:6" x14ac:dyDescent="0.25">
      <c r="A2478" t="s">
        <v>206</v>
      </c>
      <c r="B2478" t="s">
        <v>168</v>
      </c>
      <c r="C2478" s="1">
        <v>28739</v>
      </c>
      <c r="D2478">
        <v>16.600000000000001</v>
      </c>
      <c r="F2478">
        <v>0.34339999999999998</v>
      </c>
    </row>
    <row r="2479" spans="1:6" x14ac:dyDescent="0.25">
      <c r="A2479" t="s">
        <v>206</v>
      </c>
      <c r="B2479" t="s">
        <v>168</v>
      </c>
      <c r="C2479" s="1">
        <v>28753</v>
      </c>
      <c r="D2479">
        <v>16.8</v>
      </c>
      <c r="F2479">
        <v>0.33329999999999999</v>
      </c>
    </row>
    <row r="2480" spans="1:6" x14ac:dyDescent="0.25">
      <c r="A2480" t="s">
        <v>206</v>
      </c>
      <c r="B2480" t="s">
        <v>168</v>
      </c>
      <c r="C2480" s="1">
        <v>28767</v>
      </c>
      <c r="D2480">
        <v>14.7</v>
      </c>
      <c r="F2480">
        <v>0.46939999999999998</v>
      </c>
    </row>
    <row r="2481" spans="1:6" x14ac:dyDescent="0.25">
      <c r="A2481" t="s">
        <v>206</v>
      </c>
      <c r="B2481" t="s">
        <v>168</v>
      </c>
      <c r="C2481" s="1">
        <v>28781</v>
      </c>
      <c r="D2481">
        <v>40.1</v>
      </c>
      <c r="F2481">
        <v>0.45639999999999997</v>
      </c>
    </row>
    <row r="2482" spans="1:6" x14ac:dyDescent="0.25">
      <c r="A2482" t="s">
        <v>206</v>
      </c>
      <c r="B2482" t="s">
        <v>168</v>
      </c>
      <c r="C2482" s="1">
        <v>28795</v>
      </c>
      <c r="D2482">
        <v>40.1</v>
      </c>
      <c r="F2482">
        <v>0.45639999999999997</v>
      </c>
    </row>
    <row r="2483" spans="1:6" x14ac:dyDescent="0.25">
      <c r="A2483" t="s">
        <v>206</v>
      </c>
      <c r="B2483" t="s">
        <v>168</v>
      </c>
      <c r="C2483" s="1">
        <v>28809</v>
      </c>
      <c r="D2483">
        <v>53.8</v>
      </c>
      <c r="F2483">
        <v>0.46839999999999998</v>
      </c>
    </row>
    <row r="2484" spans="1:6" x14ac:dyDescent="0.25">
      <c r="A2484" t="s">
        <v>206</v>
      </c>
      <c r="B2484" t="s">
        <v>168</v>
      </c>
      <c r="C2484" s="1">
        <v>28824</v>
      </c>
      <c r="D2484">
        <v>58.2</v>
      </c>
      <c r="F2484">
        <v>0.53610000000000002</v>
      </c>
    </row>
    <row r="2485" spans="1:6" x14ac:dyDescent="0.25">
      <c r="A2485" t="s">
        <v>206</v>
      </c>
      <c r="B2485" t="s">
        <v>168</v>
      </c>
      <c r="C2485" s="1">
        <v>28838</v>
      </c>
      <c r="D2485">
        <v>55.5</v>
      </c>
      <c r="F2485">
        <v>0.52610000000000001</v>
      </c>
    </row>
    <row r="2486" spans="1:6" x14ac:dyDescent="0.25">
      <c r="A2486" t="s">
        <v>206</v>
      </c>
      <c r="B2486" t="s">
        <v>168</v>
      </c>
      <c r="C2486" s="1">
        <v>28852</v>
      </c>
      <c r="D2486">
        <v>51.5</v>
      </c>
      <c r="F2486">
        <v>0.56120000000000003</v>
      </c>
    </row>
    <row r="2487" spans="1:6" x14ac:dyDescent="0.25">
      <c r="A2487" t="s">
        <v>206</v>
      </c>
      <c r="B2487" t="s">
        <v>168</v>
      </c>
      <c r="C2487" s="1">
        <v>28866</v>
      </c>
      <c r="D2487">
        <v>57.5</v>
      </c>
      <c r="F2487">
        <v>0.46960000000000002</v>
      </c>
    </row>
    <row r="2488" spans="1:6" x14ac:dyDescent="0.25">
      <c r="A2488" t="s">
        <v>206</v>
      </c>
      <c r="B2488" t="s">
        <v>168</v>
      </c>
      <c r="C2488" s="1">
        <v>28880</v>
      </c>
      <c r="D2488">
        <v>45</v>
      </c>
      <c r="F2488">
        <v>0.4</v>
      </c>
    </row>
    <row r="2489" spans="1:6" x14ac:dyDescent="0.25">
      <c r="A2489" t="s">
        <v>206</v>
      </c>
      <c r="B2489" t="s">
        <v>168</v>
      </c>
      <c r="C2489" s="1">
        <v>28894</v>
      </c>
      <c r="D2489">
        <v>41.4</v>
      </c>
      <c r="F2489">
        <v>0.34720000000000001</v>
      </c>
    </row>
    <row r="2490" spans="1:6" x14ac:dyDescent="0.25">
      <c r="A2490" t="s">
        <v>206</v>
      </c>
      <c r="B2490" t="s">
        <v>168</v>
      </c>
      <c r="C2490" s="1">
        <v>28908</v>
      </c>
      <c r="D2490">
        <v>41.5</v>
      </c>
      <c r="F2490">
        <v>0.2868</v>
      </c>
    </row>
    <row r="2491" spans="1:6" x14ac:dyDescent="0.25">
      <c r="A2491" t="s">
        <v>206</v>
      </c>
      <c r="B2491" t="s">
        <v>168</v>
      </c>
      <c r="C2491" s="1">
        <v>28922</v>
      </c>
      <c r="D2491">
        <v>35</v>
      </c>
      <c r="F2491">
        <v>0.22570000000000001</v>
      </c>
    </row>
    <row r="2492" spans="1:6" x14ac:dyDescent="0.25">
      <c r="A2492" t="s">
        <v>206</v>
      </c>
      <c r="B2492" t="s">
        <v>168</v>
      </c>
      <c r="C2492" s="1">
        <v>28936</v>
      </c>
      <c r="D2492">
        <v>31.6</v>
      </c>
      <c r="F2492">
        <v>0.2215</v>
      </c>
    </row>
    <row r="2493" spans="1:6" x14ac:dyDescent="0.25">
      <c r="A2493" t="s">
        <v>206</v>
      </c>
      <c r="B2493" t="s">
        <v>168</v>
      </c>
      <c r="C2493" s="1">
        <v>28950</v>
      </c>
      <c r="D2493">
        <v>27.5</v>
      </c>
      <c r="F2493">
        <v>0.1673</v>
      </c>
    </row>
    <row r="2494" spans="1:6" x14ac:dyDescent="0.25">
      <c r="A2494" t="s">
        <v>206</v>
      </c>
      <c r="B2494" t="s">
        <v>168</v>
      </c>
      <c r="C2494" s="1">
        <v>28964</v>
      </c>
      <c r="D2494">
        <v>24.9</v>
      </c>
      <c r="F2494">
        <v>0.17269999999999999</v>
      </c>
    </row>
    <row r="2495" spans="1:6" x14ac:dyDescent="0.25">
      <c r="A2495" t="s">
        <v>206</v>
      </c>
      <c r="B2495" t="s">
        <v>168</v>
      </c>
      <c r="C2495" s="1">
        <v>28978</v>
      </c>
      <c r="D2495">
        <v>11.6</v>
      </c>
      <c r="F2495">
        <v>0.1724</v>
      </c>
    </row>
    <row r="2496" spans="1:6" x14ac:dyDescent="0.25">
      <c r="A2496" t="s">
        <v>206</v>
      </c>
      <c r="B2496" t="s">
        <v>168</v>
      </c>
      <c r="C2496" s="1">
        <v>28992</v>
      </c>
      <c r="D2496">
        <v>10.3</v>
      </c>
      <c r="F2496">
        <v>0.1845</v>
      </c>
    </row>
    <row r="2497" spans="1:6" x14ac:dyDescent="0.25">
      <c r="A2497" t="s">
        <v>206</v>
      </c>
      <c r="B2497" t="s">
        <v>168</v>
      </c>
      <c r="C2497" s="1">
        <v>29006</v>
      </c>
      <c r="D2497">
        <v>10.3</v>
      </c>
      <c r="F2497">
        <v>0.1845</v>
      </c>
    </row>
    <row r="2498" spans="1:6" x14ac:dyDescent="0.25">
      <c r="A2498" t="s">
        <v>206</v>
      </c>
      <c r="B2498" t="s">
        <v>168</v>
      </c>
      <c r="C2498" s="1">
        <v>29020</v>
      </c>
      <c r="D2498">
        <v>11</v>
      </c>
      <c r="F2498">
        <v>0.2</v>
      </c>
    </row>
    <row r="2499" spans="1:6" x14ac:dyDescent="0.25">
      <c r="A2499" t="s">
        <v>206</v>
      </c>
      <c r="B2499" t="s">
        <v>168</v>
      </c>
      <c r="C2499" s="1">
        <v>29034</v>
      </c>
      <c r="D2499">
        <v>10.6</v>
      </c>
      <c r="F2499">
        <v>0.20760000000000001</v>
      </c>
    </row>
    <row r="2500" spans="1:6" x14ac:dyDescent="0.25">
      <c r="A2500" t="s">
        <v>206</v>
      </c>
      <c r="B2500" t="s">
        <v>168</v>
      </c>
      <c r="C2500" s="1">
        <v>29048</v>
      </c>
      <c r="D2500">
        <v>9.8000000000000007</v>
      </c>
      <c r="F2500">
        <v>0.22450000000000001</v>
      </c>
    </row>
    <row r="2501" spans="1:6" x14ac:dyDescent="0.25">
      <c r="A2501" t="s">
        <v>206</v>
      </c>
      <c r="B2501" t="s">
        <v>168</v>
      </c>
      <c r="C2501" s="1">
        <v>29062</v>
      </c>
      <c r="D2501">
        <v>9.6999999999999993</v>
      </c>
      <c r="F2501">
        <v>0.2268</v>
      </c>
    </row>
    <row r="2502" spans="1:6" x14ac:dyDescent="0.25">
      <c r="A2502" t="s">
        <v>206</v>
      </c>
      <c r="B2502" t="s">
        <v>168</v>
      </c>
      <c r="C2502" s="1">
        <v>29076</v>
      </c>
      <c r="D2502">
        <v>10.6</v>
      </c>
      <c r="F2502">
        <v>0.31130000000000002</v>
      </c>
    </row>
    <row r="2503" spans="1:6" x14ac:dyDescent="0.25">
      <c r="A2503" t="s">
        <v>206</v>
      </c>
      <c r="B2503" t="s">
        <v>168</v>
      </c>
      <c r="C2503" s="1">
        <v>29090</v>
      </c>
      <c r="D2503">
        <v>11.3</v>
      </c>
      <c r="F2503">
        <v>0.38940000000000002</v>
      </c>
    </row>
    <row r="2504" spans="1:6" x14ac:dyDescent="0.25">
      <c r="A2504" t="s">
        <v>206</v>
      </c>
      <c r="B2504" t="s">
        <v>168</v>
      </c>
      <c r="C2504" s="1">
        <v>29104</v>
      </c>
      <c r="D2504">
        <v>16.600000000000001</v>
      </c>
      <c r="F2504">
        <v>0.34339999999999998</v>
      </c>
    </row>
    <row r="2505" spans="1:6" x14ac:dyDescent="0.25">
      <c r="A2505" t="s">
        <v>206</v>
      </c>
      <c r="B2505" t="s">
        <v>168</v>
      </c>
      <c r="C2505" s="1">
        <v>29118</v>
      </c>
      <c r="D2505">
        <v>16.8</v>
      </c>
      <c r="F2505">
        <v>0.33329999999999999</v>
      </c>
    </row>
    <row r="2506" spans="1:6" x14ac:dyDescent="0.25">
      <c r="A2506" t="s">
        <v>206</v>
      </c>
      <c r="B2506" t="s">
        <v>168</v>
      </c>
      <c r="C2506" s="1">
        <v>29132</v>
      </c>
      <c r="D2506">
        <v>14.7</v>
      </c>
      <c r="F2506">
        <v>0.46939999999999998</v>
      </c>
    </row>
    <row r="2507" spans="1:6" x14ac:dyDescent="0.25">
      <c r="A2507" t="s">
        <v>206</v>
      </c>
      <c r="B2507" t="s">
        <v>168</v>
      </c>
      <c r="C2507" s="1">
        <v>29146</v>
      </c>
      <c r="D2507">
        <v>40.1</v>
      </c>
      <c r="F2507">
        <v>0.45639999999999997</v>
      </c>
    </row>
    <row r="2508" spans="1:6" x14ac:dyDescent="0.25">
      <c r="A2508" t="s">
        <v>206</v>
      </c>
      <c r="B2508" t="s">
        <v>168</v>
      </c>
      <c r="C2508" s="1">
        <v>29160</v>
      </c>
      <c r="D2508">
        <v>40.1</v>
      </c>
      <c r="F2508">
        <v>0.45639999999999997</v>
      </c>
    </row>
    <row r="2509" spans="1:6" x14ac:dyDescent="0.25">
      <c r="A2509" t="s">
        <v>206</v>
      </c>
      <c r="B2509" t="s">
        <v>168</v>
      </c>
      <c r="C2509" s="1">
        <v>29174</v>
      </c>
      <c r="D2509">
        <v>53.8</v>
      </c>
      <c r="F2509">
        <v>0.46839999999999998</v>
      </c>
    </row>
    <row r="2510" spans="1:6" x14ac:dyDescent="0.25">
      <c r="A2510" t="s">
        <v>206</v>
      </c>
      <c r="B2510" t="s">
        <v>168</v>
      </c>
      <c r="C2510" s="1">
        <v>29189</v>
      </c>
      <c r="D2510">
        <v>58.2</v>
      </c>
      <c r="F2510">
        <v>0.53610000000000002</v>
      </c>
    </row>
    <row r="2511" spans="1:6" x14ac:dyDescent="0.25">
      <c r="A2511" t="s">
        <v>206</v>
      </c>
      <c r="B2511" t="s">
        <v>168</v>
      </c>
      <c r="C2511" s="1">
        <v>29203</v>
      </c>
      <c r="D2511">
        <v>55.5</v>
      </c>
      <c r="F2511">
        <v>0.52610000000000001</v>
      </c>
    </row>
    <row r="2512" spans="1:6" x14ac:dyDescent="0.25">
      <c r="A2512" t="s">
        <v>206</v>
      </c>
      <c r="B2512" t="s">
        <v>168</v>
      </c>
      <c r="C2512" s="1">
        <v>29217</v>
      </c>
      <c r="D2512">
        <v>51.5</v>
      </c>
      <c r="F2512">
        <v>0.56120000000000003</v>
      </c>
    </row>
    <row r="2513" spans="1:6" x14ac:dyDescent="0.25">
      <c r="A2513" t="s">
        <v>206</v>
      </c>
      <c r="B2513" t="s">
        <v>168</v>
      </c>
      <c r="C2513" s="1">
        <v>29231</v>
      </c>
      <c r="D2513">
        <v>57.5</v>
      </c>
      <c r="F2513">
        <v>0.46960000000000002</v>
      </c>
    </row>
    <row r="2514" spans="1:6" x14ac:dyDescent="0.25">
      <c r="A2514" t="s">
        <v>206</v>
      </c>
      <c r="B2514" t="s">
        <v>168</v>
      </c>
      <c r="C2514" s="1">
        <v>29245</v>
      </c>
      <c r="D2514">
        <v>45</v>
      </c>
      <c r="F2514">
        <v>0.4</v>
      </c>
    </row>
    <row r="2515" spans="1:6" x14ac:dyDescent="0.25">
      <c r="A2515" t="s">
        <v>206</v>
      </c>
      <c r="B2515" t="s">
        <v>168</v>
      </c>
      <c r="C2515" s="1">
        <v>29259</v>
      </c>
      <c r="D2515">
        <v>41.4</v>
      </c>
      <c r="F2515">
        <v>0.34720000000000001</v>
      </c>
    </row>
    <row r="2516" spans="1:6" x14ac:dyDescent="0.25">
      <c r="A2516" t="s">
        <v>206</v>
      </c>
      <c r="B2516" t="s">
        <v>168</v>
      </c>
      <c r="C2516" s="1">
        <v>29273</v>
      </c>
      <c r="D2516">
        <v>41.5</v>
      </c>
      <c r="F2516">
        <v>0.2868</v>
      </c>
    </row>
    <row r="2517" spans="1:6" x14ac:dyDescent="0.25">
      <c r="A2517" t="s">
        <v>206</v>
      </c>
      <c r="B2517" t="s">
        <v>168</v>
      </c>
      <c r="C2517" s="1">
        <v>29288</v>
      </c>
      <c r="D2517">
        <v>35</v>
      </c>
      <c r="F2517">
        <v>0.22570000000000001</v>
      </c>
    </row>
    <row r="2518" spans="1:6" x14ac:dyDescent="0.25">
      <c r="A2518" t="s">
        <v>206</v>
      </c>
      <c r="B2518" t="s">
        <v>168</v>
      </c>
      <c r="C2518" s="1">
        <v>29302</v>
      </c>
      <c r="D2518">
        <v>31.6</v>
      </c>
      <c r="F2518">
        <v>0.2215</v>
      </c>
    </row>
    <row r="2519" spans="1:6" x14ac:dyDescent="0.25">
      <c r="A2519" t="s">
        <v>206</v>
      </c>
      <c r="B2519" t="s">
        <v>168</v>
      </c>
      <c r="C2519" s="1">
        <v>29316</v>
      </c>
      <c r="D2519">
        <v>27.5</v>
      </c>
      <c r="F2519">
        <v>0.1673</v>
      </c>
    </row>
    <row r="2520" spans="1:6" x14ac:dyDescent="0.25">
      <c r="A2520" t="s">
        <v>206</v>
      </c>
      <c r="B2520" t="s">
        <v>168</v>
      </c>
      <c r="C2520" s="1">
        <v>29330</v>
      </c>
      <c r="D2520">
        <v>24.9</v>
      </c>
      <c r="F2520">
        <v>0.17269999999999999</v>
      </c>
    </row>
    <row r="2521" spans="1:6" x14ac:dyDescent="0.25">
      <c r="A2521" t="s">
        <v>206</v>
      </c>
      <c r="B2521" t="s">
        <v>168</v>
      </c>
      <c r="C2521" s="1">
        <v>29344</v>
      </c>
      <c r="D2521">
        <v>11.6</v>
      </c>
      <c r="F2521">
        <v>0.1724</v>
      </c>
    </row>
    <row r="2522" spans="1:6" x14ac:dyDescent="0.25">
      <c r="A2522" t="s">
        <v>206</v>
      </c>
      <c r="B2522" t="s">
        <v>168</v>
      </c>
      <c r="C2522" s="1">
        <v>29358</v>
      </c>
      <c r="D2522">
        <v>10.3</v>
      </c>
      <c r="F2522">
        <v>0.1845</v>
      </c>
    </row>
    <row r="2523" spans="1:6" x14ac:dyDescent="0.25">
      <c r="A2523" t="s">
        <v>206</v>
      </c>
      <c r="B2523" t="s">
        <v>168</v>
      </c>
      <c r="C2523" s="1">
        <v>29372</v>
      </c>
      <c r="D2523">
        <v>10.3</v>
      </c>
      <c r="F2523">
        <v>0.1845</v>
      </c>
    </row>
    <row r="2524" spans="1:6" x14ac:dyDescent="0.25">
      <c r="A2524" t="s">
        <v>206</v>
      </c>
      <c r="B2524" t="s">
        <v>168</v>
      </c>
      <c r="C2524" s="1">
        <v>29386</v>
      </c>
      <c r="D2524">
        <v>11</v>
      </c>
      <c r="F2524">
        <v>0.2</v>
      </c>
    </row>
    <row r="2525" spans="1:6" x14ac:dyDescent="0.25">
      <c r="A2525" t="s">
        <v>206</v>
      </c>
      <c r="B2525" t="s">
        <v>168</v>
      </c>
      <c r="C2525" s="1">
        <v>29400</v>
      </c>
      <c r="D2525">
        <v>10.6</v>
      </c>
      <c r="F2525">
        <v>0.20760000000000001</v>
      </c>
    </row>
    <row r="2526" spans="1:6" x14ac:dyDescent="0.25">
      <c r="A2526" t="s">
        <v>206</v>
      </c>
      <c r="B2526" t="s">
        <v>168</v>
      </c>
      <c r="C2526" s="1">
        <v>29414</v>
      </c>
      <c r="D2526">
        <v>9.8000000000000007</v>
      </c>
      <c r="F2526">
        <v>0.22450000000000001</v>
      </c>
    </row>
    <row r="2527" spans="1:6" x14ac:dyDescent="0.25">
      <c r="A2527" t="s">
        <v>206</v>
      </c>
      <c r="B2527" t="s">
        <v>168</v>
      </c>
      <c r="C2527" s="1">
        <v>29428</v>
      </c>
      <c r="D2527">
        <v>9.6999999999999993</v>
      </c>
      <c r="F2527">
        <v>0.2268</v>
      </c>
    </row>
    <row r="2528" spans="1:6" x14ac:dyDescent="0.25">
      <c r="A2528" t="s">
        <v>206</v>
      </c>
      <c r="B2528" t="s">
        <v>168</v>
      </c>
      <c r="C2528" s="1">
        <v>29442</v>
      </c>
      <c r="D2528">
        <v>10.6</v>
      </c>
      <c r="F2528">
        <v>0.31130000000000002</v>
      </c>
    </row>
    <row r="2529" spans="1:6" x14ac:dyDescent="0.25">
      <c r="A2529" t="s">
        <v>206</v>
      </c>
      <c r="B2529" t="s">
        <v>168</v>
      </c>
      <c r="C2529" s="1">
        <v>29456</v>
      </c>
      <c r="D2529">
        <v>11.3</v>
      </c>
      <c r="F2529">
        <v>0.38940000000000002</v>
      </c>
    </row>
    <row r="2530" spans="1:6" x14ac:dyDescent="0.25">
      <c r="A2530" t="s">
        <v>206</v>
      </c>
      <c r="B2530" t="s">
        <v>168</v>
      </c>
      <c r="C2530" s="1">
        <v>29470</v>
      </c>
      <c r="D2530">
        <v>16.600000000000001</v>
      </c>
      <c r="F2530">
        <v>0.34339999999999998</v>
      </c>
    </row>
    <row r="2531" spans="1:6" x14ac:dyDescent="0.25">
      <c r="A2531" t="s">
        <v>206</v>
      </c>
      <c r="B2531" t="s">
        <v>168</v>
      </c>
      <c r="C2531" s="1">
        <v>29484</v>
      </c>
      <c r="D2531">
        <v>16.8</v>
      </c>
      <c r="F2531">
        <v>0.33329999999999999</v>
      </c>
    </row>
    <row r="2532" spans="1:6" x14ac:dyDescent="0.25">
      <c r="A2532" t="s">
        <v>206</v>
      </c>
      <c r="B2532" t="s">
        <v>168</v>
      </c>
      <c r="C2532" s="1">
        <v>29498</v>
      </c>
      <c r="D2532">
        <v>14.7</v>
      </c>
      <c r="F2532">
        <v>0.46939999999999998</v>
      </c>
    </row>
    <row r="2533" spans="1:6" x14ac:dyDescent="0.25">
      <c r="A2533" t="s">
        <v>206</v>
      </c>
      <c r="B2533" t="s">
        <v>168</v>
      </c>
      <c r="C2533" s="1">
        <v>29512</v>
      </c>
      <c r="D2533">
        <v>40.1</v>
      </c>
      <c r="F2533">
        <v>0.45639999999999997</v>
      </c>
    </row>
    <row r="2534" spans="1:6" x14ac:dyDescent="0.25">
      <c r="A2534" t="s">
        <v>206</v>
      </c>
      <c r="B2534" t="s">
        <v>168</v>
      </c>
      <c r="C2534" s="1">
        <v>29526</v>
      </c>
      <c r="D2534">
        <v>40.1</v>
      </c>
      <c r="F2534">
        <v>0.45639999999999997</v>
      </c>
    </row>
    <row r="2535" spans="1:6" x14ac:dyDescent="0.25">
      <c r="A2535" t="s">
        <v>206</v>
      </c>
      <c r="B2535" t="s">
        <v>168</v>
      </c>
      <c r="C2535" s="1">
        <v>29540</v>
      </c>
      <c r="D2535">
        <v>53.8</v>
      </c>
      <c r="F2535">
        <v>0.46839999999999998</v>
      </c>
    </row>
    <row r="2536" spans="1:6" x14ac:dyDescent="0.25">
      <c r="A2536" t="s">
        <v>206</v>
      </c>
      <c r="B2536" t="s">
        <v>168</v>
      </c>
      <c r="C2536" s="1">
        <v>29555</v>
      </c>
      <c r="D2536">
        <v>58.2</v>
      </c>
      <c r="F2536">
        <v>0.53610000000000002</v>
      </c>
    </row>
    <row r="2537" spans="1:6" x14ac:dyDescent="0.25">
      <c r="A2537" t="s">
        <v>206</v>
      </c>
      <c r="B2537" t="s">
        <v>168</v>
      </c>
      <c r="C2537" s="1">
        <v>29569</v>
      </c>
      <c r="D2537">
        <v>55.5</v>
      </c>
      <c r="F2537">
        <v>0.52610000000000001</v>
      </c>
    </row>
    <row r="2538" spans="1:6" x14ac:dyDescent="0.25">
      <c r="A2538" t="s">
        <v>206</v>
      </c>
      <c r="B2538" t="s">
        <v>168</v>
      </c>
      <c r="C2538" s="1">
        <v>29583</v>
      </c>
      <c r="D2538">
        <v>51.5</v>
      </c>
      <c r="F2538">
        <v>0.56120000000000003</v>
      </c>
    </row>
    <row r="2539" spans="1:6" x14ac:dyDescent="0.25">
      <c r="A2539" t="s">
        <v>206</v>
      </c>
      <c r="B2539" t="s">
        <v>168</v>
      </c>
      <c r="C2539" s="1">
        <v>29597</v>
      </c>
      <c r="D2539">
        <v>57.5</v>
      </c>
      <c r="F2539">
        <v>0.46960000000000002</v>
      </c>
    </row>
    <row r="2540" spans="1:6" x14ac:dyDescent="0.25">
      <c r="A2540" t="s">
        <v>206</v>
      </c>
      <c r="B2540" t="s">
        <v>168</v>
      </c>
      <c r="C2540" s="1">
        <v>29611</v>
      </c>
      <c r="D2540">
        <v>45</v>
      </c>
      <c r="F2540">
        <v>0.4</v>
      </c>
    </row>
    <row r="2541" spans="1:6" x14ac:dyDescent="0.25">
      <c r="A2541" t="s">
        <v>206</v>
      </c>
      <c r="B2541" t="s">
        <v>168</v>
      </c>
      <c r="C2541" s="1">
        <v>29625</v>
      </c>
      <c r="D2541">
        <v>41.4</v>
      </c>
      <c r="F2541">
        <v>0.34720000000000001</v>
      </c>
    </row>
    <row r="2542" spans="1:6" x14ac:dyDescent="0.25">
      <c r="A2542" t="s">
        <v>206</v>
      </c>
      <c r="B2542" t="s">
        <v>168</v>
      </c>
      <c r="C2542" s="1">
        <v>29639</v>
      </c>
      <c r="D2542">
        <v>41.5</v>
      </c>
      <c r="F2542">
        <v>0.2868</v>
      </c>
    </row>
    <row r="2543" spans="1:6" x14ac:dyDescent="0.25">
      <c r="A2543" t="s">
        <v>206</v>
      </c>
      <c r="B2543" t="s">
        <v>168</v>
      </c>
      <c r="C2543" s="1">
        <v>29653</v>
      </c>
      <c r="D2543">
        <v>35</v>
      </c>
      <c r="F2543">
        <v>0.22570000000000001</v>
      </c>
    </row>
    <row r="2544" spans="1:6" x14ac:dyDescent="0.25">
      <c r="A2544" t="s">
        <v>206</v>
      </c>
      <c r="B2544" t="s">
        <v>168</v>
      </c>
      <c r="C2544" s="1">
        <v>29667</v>
      </c>
      <c r="D2544">
        <v>31.6</v>
      </c>
      <c r="F2544">
        <v>0.2215</v>
      </c>
    </row>
    <row r="2545" spans="1:6" x14ac:dyDescent="0.25">
      <c r="A2545" t="s">
        <v>206</v>
      </c>
      <c r="B2545" t="s">
        <v>168</v>
      </c>
      <c r="C2545" s="1">
        <v>29681</v>
      </c>
      <c r="D2545">
        <v>27.5</v>
      </c>
      <c r="F2545">
        <v>0.1673</v>
      </c>
    </row>
    <row r="2546" spans="1:6" x14ac:dyDescent="0.25">
      <c r="A2546" t="s">
        <v>206</v>
      </c>
      <c r="B2546" t="s">
        <v>168</v>
      </c>
      <c r="C2546" s="1">
        <v>29695</v>
      </c>
      <c r="D2546">
        <v>24.9</v>
      </c>
      <c r="F2546">
        <v>0.17269999999999999</v>
      </c>
    </row>
    <row r="2547" spans="1:6" x14ac:dyDescent="0.25">
      <c r="A2547" t="s">
        <v>206</v>
      </c>
      <c r="B2547" t="s">
        <v>168</v>
      </c>
      <c r="C2547" s="1">
        <v>29709</v>
      </c>
      <c r="D2547">
        <v>11.6</v>
      </c>
      <c r="F2547">
        <v>0.1724</v>
      </c>
    </row>
    <row r="2548" spans="1:6" x14ac:dyDescent="0.25">
      <c r="A2548" t="s">
        <v>206</v>
      </c>
      <c r="B2548" t="s">
        <v>168</v>
      </c>
      <c r="C2548" s="1">
        <v>29723</v>
      </c>
      <c r="D2548">
        <v>10.3</v>
      </c>
      <c r="F2548">
        <v>0.1845</v>
      </c>
    </row>
    <row r="2549" spans="1:6" x14ac:dyDescent="0.25">
      <c r="A2549" t="s">
        <v>206</v>
      </c>
      <c r="B2549" t="s">
        <v>168</v>
      </c>
      <c r="C2549" s="1">
        <v>29737</v>
      </c>
      <c r="D2549">
        <v>10.3</v>
      </c>
      <c r="F2549">
        <v>0.1845</v>
      </c>
    </row>
    <row r="2550" spans="1:6" x14ac:dyDescent="0.25">
      <c r="A2550" t="s">
        <v>206</v>
      </c>
      <c r="B2550" t="s">
        <v>168</v>
      </c>
      <c r="C2550" s="1">
        <v>29751</v>
      </c>
      <c r="D2550">
        <v>11</v>
      </c>
      <c r="F2550">
        <v>0.2</v>
      </c>
    </row>
    <row r="2551" spans="1:6" x14ac:dyDescent="0.25">
      <c r="A2551" t="s">
        <v>206</v>
      </c>
      <c r="B2551" t="s">
        <v>168</v>
      </c>
      <c r="C2551" s="1">
        <v>29765</v>
      </c>
      <c r="D2551">
        <v>10.6</v>
      </c>
      <c r="F2551">
        <v>0.20760000000000001</v>
      </c>
    </row>
    <row r="2552" spans="1:6" x14ac:dyDescent="0.25">
      <c r="A2552" t="s">
        <v>206</v>
      </c>
      <c r="B2552" t="s">
        <v>168</v>
      </c>
      <c r="C2552" s="1">
        <v>29779</v>
      </c>
      <c r="D2552">
        <v>9.8000000000000007</v>
      </c>
      <c r="F2552">
        <v>0.22450000000000001</v>
      </c>
    </row>
    <row r="2553" spans="1:6" x14ac:dyDescent="0.25">
      <c r="A2553" t="s">
        <v>206</v>
      </c>
      <c r="B2553" t="s">
        <v>168</v>
      </c>
      <c r="C2553" s="1">
        <v>29793</v>
      </c>
      <c r="D2553">
        <v>9.6999999999999993</v>
      </c>
      <c r="F2553">
        <v>0.2268</v>
      </c>
    </row>
    <row r="2554" spans="1:6" x14ac:dyDescent="0.25">
      <c r="A2554" t="s">
        <v>206</v>
      </c>
      <c r="B2554" t="s">
        <v>168</v>
      </c>
      <c r="C2554" s="1">
        <v>29807</v>
      </c>
      <c r="D2554">
        <v>10.6</v>
      </c>
      <c r="F2554">
        <v>0.31130000000000002</v>
      </c>
    </row>
    <row r="2555" spans="1:6" x14ac:dyDescent="0.25">
      <c r="A2555" t="s">
        <v>206</v>
      </c>
      <c r="B2555" t="s">
        <v>168</v>
      </c>
      <c r="C2555" s="1">
        <v>29821</v>
      </c>
      <c r="D2555">
        <v>11.3</v>
      </c>
      <c r="F2555">
        <v>0.38940000000000002</v>
      </c>
    </row>
    <row r="2556" spans="1:6" x14ac:dyDescent="0.25">
      <c r="A2556" t="s">
        <v>206</v>
      </c>
      <c r="B2556" t="s">
        <v>168</v>
      </c>
      <c r="C2556" s="1">
        <v>29835</v>
      </c>
      <c r="D2556">
        <v>16.600000000000001</v>
      </c>
      <c r="F2556">
        <v>0.34339999999999998</v>
      </c>
    </row>
    <row r="2557" spans="1:6" x14ac:dyDescent="0.25">
      <c r="A2557" t="s">
        <v>206</v>
      </c>
      <c r="B2557" t="s">
        <v>168</v>
      </c>
      <c r="C2557" s="1">
        <v>29849</v>
      </c>
      <c r="D2557">
        <v>16.8</v>
      </c>
      <c r="F2557">
        <v>0.33329999999999999</v>
      </c>
    </row>
    <row r="2558" spans="1:6" x14ac:dyDescent="0.25">
      <c r="A2558" t="s">
        <v>206</v>
      </c>
      <c r="B2558" t="s">
        <v>168</v>
      </c>
      <c r="C2558" s="1">
        <v>29863</v>
      </c>
      <c r="D2558">
        <v>14.7</v>
      </c>
      <c r="F2558">
        <v>0.46939999999999998</v>
      </c>
    </row>
    <row r="2559" spans="1:6" x14ac:dyDescent="0.25">
      <c r="A2559" t="s">
        <v>206</v>
      </c>
      <c r="B2559" t="s">
        <v>168</v>
      </c>
      <c r="C2559" s="1">
        <v>29877</v>
      </c>
      <c r="D2559">
        <v>40.1</v>
      </c>
      <c r="F2559">
        <v>0.45639999999999997</v>
      </c>
    </row>
    <row r="2560" spans="1:6" x14ac:dyDescent="0.25">
      <c r="A2560" t="s">
        <v>206</v>
      </c>
      <c r="B2560" t="s">
        <v>168</v>
      </c>
      <c r="C2560" s="1">
        <v>29891</v>
      </c>
      <c r="D2560">
        <v>40.1</v>
      </c>
      <c r="F2560">
        <v>0.45639999999999997</v>
      </c>
    </row>
    <row r="2561" spans="1:6" x14ac:dyDescent="0.25">
      <c r="A2561" t="s">
        <v>206</v>
      </c>
      <c r="B2561" t="s">
        <v>168</v>
      </c>
      <c r="C2561" s="1">
        <v>29905</v>
      </c>
      <c r="D2561">
        <v>53.8</v>
      </c>
      <c r="F2561">
        <v>0.46839999999999998</v>
      </c>
    </row>
    <row r="2562" spans="1:6" x14ac:dyDescent="0.25">
      <c r="A2562" t="s">
        <v>206</v>
      </c>
      <c r="B2562" t="s">
        <v>168</v>
      </c>
      <c r="C2562" s="1">
        <v>29920</v>
      </c>
      <c r="D2562">
        <v>58.2</v>
      </c>
      <c r="F2562">
        <v>0.53610000000000002</v>
      </c>
    </row>
    <row r="2563" spans="1:6" x14ac:dyDescent="0.25">
      <c r="A2563" t="s">
        <v>206</v>
      </c>
      <c r="B2563" t="s">
        <v>168</v>
      </c>
      <c r="C2563" s="1">
        <v>29934</v>
      </c>
      <c r="D2563">
        <v>55.5</v>
      </c>
      <c r="F2563">
        <v>0.52610000000000001</v>
      </c>
    </row>
    <row r="2564" spans="1:6" x14ac:dyDescent="0.25">
      <c r="A2564" t="s">
        <v>206</v>
      </c>
      <c r="B2564" t="s">
        <v>168</v>
      </c>
      <c r="C2564" s="1">
        <v>29948</v>
      </c>
      <c r="D2564">
        <v>51.5</v>
      </c>
      <c r="F2564">
        <v>0.56120000000000003</v>
      </c>
    </row>
    <row r="2565" spans="1:6" x14ac:dyDescent="0.25">
      <c r="A2565" t="s">
        <v>206</v>
      </c>
      <c r="B2565" t="s">
        <v>168</v>
      </c>
      <c r="C2565" s="1">
        <v>29962</v>
      </c>
      <c r="D2565">
        <v>57.5</v>
      </c>
      <c r="F2565">
        <v>0.46960000000000002</v>
      </c>
    </row>
    <row r="2566" spans="1:6" x14ac:dyDescent="0.25">
      <c r="A2566" t="s">
        <v>206</v>
      </c>
      <c r="B2566" t="s">
        <v>168</v>
      </c>
      <c r="C2566" s="1">
        <v>29976</v>
      </c>
      <c r="D2566">
        <v>45</v>
      </c>
      <c r="F2566">
        <v>0.4</v>
      </c>
    </row>
    <row r="2567" spans="1:6" x14ac:dyDescent="0.25">
      <c r="A2567" t="s">
        <v>206</v>
      </c>
      <c r="B2567" t="s">
        <v>168</v>
      </c>
      <c r="C2567" s="1">
        <v>29990</v>
      </c>
      <c r="D2567">
        <v>41.4</v>
      </c>
      <c r="F2567">
        <v>0.34720000000000001</v>
      </c>
    </row>
    <row r="2568" spans="1:6" x14ac:dyDescent="0.25">
      <c r="A2568" t="s">
        <v>206</v>
      </c>
      <c r="B2568" t="s">
        <v>168</v>
      </c>
      <c r="C2568" s="1">
        <v>30004</v>
      </c>
      <c r="D2568">
        <v>41.5</v>
      </c>
      <c r="F2568">
        <v>0.2868</v>
      </c>
    </row>
    <row r="2569" spans="1:6" x14ac:dyDescent="0.25">
      <c r="A2569" t="s">
        <v>206</v>
      </c>
      <c r="B2569" t="s">
        <v>168</v>
      </c>
      <c r="C2569" s="1">
        <v>30018</v>
      </c>
      <c r="D2569">
        <v>35</v>
      </c>
      <c r="F2569">
        <v>0.22570000000000001</v>
      </c>
    </row>
    <row r="2570" spans="1:6" x14ac:dyDescent="0.25">
      <c r="A2570" t="s">
        <v>206</v>
      </c>
      <c r="B2570" t="s">
        <v>168</v>
      </c>
      <c r="C2570" s="1">
        <v>30032</v>
      </c>
      <c r="D2570">
        <v>31.6</v>
      </c>
      <c r="F2570">
        <v>0.2215</v>
      </c>
    </row>
    <row r="2571" spans="1:6" x14ac:dyDescent="0.25">
      <c r="A2571" t="s">
        <v>206</v>
      </c>
      <c r="B2571" t="s">
        <v>168</v>
      </c>
      <c r="C2571" s="1">
        <v>30046</v>
      </c>
      <c r="D2571">
        <v>27.5</v>
      </c>
      <c r="F2571">
        <v>0.1673</v>
      </c>
    </row>
    <row r="2572" spans="1:6" x14ac:dyDescent="0.25">
      <c r="A2572" t="s">
        <v>206</v>
      </c>
      <c r="B2572" t="s">
        <v>168</v>
      </c>
      <c r="C2572" s="1">
        <v>30060</v>
      </c>
      <c r="D2572">
        <v>24.9</v>
      </c>
      <c r="F2572">
        <v>0.17269999999999999</v>
      </c>
    </row>
    <row r="2573" spans="1:6" x14ac:dyDescent="0.25">
      <c r="A2573" t="s">
        <v>206</v>
      </c>
      <c r="B2573" t="s">
        <v>168</v>
      </c>
      <c r="C2573" s="1">
        <v>30074</v>
      </c>
      <c r="D2573">
        <v>11.6</v>
      </c>
      <c r="F2573">
        <v>0.1724</v>
      </c>
    </row>
    <row r="2574" spans="1:6" x14ac:dyDescent="0.25">
      <c r="A2574" t="s">
        <v>206</v>
      </c>
      <c r="B2574" t="s">
        <v>168</v>
      </c>
      <c r="C2574" s="1">
        <v>30088</v>
      </c>
      <c r="D2574">
        <v>10.3</v>
      </c>
      <c r="F2574">
        <v>0.1845</v>
      </c>
    </row>
    <row r="2575" spans="1:6" x14ac:dyDescent="0.25">
      <c r="A2575" t="s">
        <v>206</v>
      </c>
      <c r="B2575" t="s">
        <v>168</v>
      </c>
      <c r="C2575" s="1">
        <v>30102</v>
      </c>
      <c r="D2575">
        <v>10.3</v>
      </c>
      <c r="F2575">
        <v>0.1845</v>
      </c>
    </row>
    <row r="2576" spans="1:6" x14ac:dyDescent="0.25">
      <c r="A2576" t="s">
        <v>206</v>
      </c>
      <c r="B2576" t="s">
        <v>168</v>
      </c>
      <c r="C2576" s="1">
        <v>30116</v>
      </c>
      <c r="D2576">
        <v>11</v>
      </c>
      <c r="F2576">
        <v>0.2</v>
      </c>
    </row>
    <row r="2577" spans="1:6" x14ac:dyDescent="0.25">
      <c r="A2577" t="s">
        <v>206</v>
      </c>
      <c r="B2577" t="s">
        <v>168</v>
      </c>
      <c r="C2577" s="1">
        <v>30130</v>
      </c>
      <c r="D2577">
        <v>10.6</v>
      </c>
      <c r="F2577">
        <v>0.20760000000000001</v>
      </c>
    </row>
    <row r="2578" spans="1:6" x14ac:dyDescent="0.25">
      <c r="A2578" t="s">
        <v>206</v>
      </c>
      <c r="B2578" t="s">
        <v>168</v>
      </c>
      <c r="C2578" s="1">
        <v>30144</v>
      </c>
      <c r="D2578">
        <v>9.8000000000000007</v>
      </c>
      <c r="F2578">
        <v>0.22450000000000001</v>
      </c>
    </row>
    <row r="2579" spans="1:6" x14ac:dyDescent="0.25">
      <c r="A2579" t="s">
        <v>206</v>
      </c>
      <c r="B2579" t="s">
        <v>168</v>
      </c>
      <c r="C2579" s="1">
        <v>30158</v>
      </c>
      <c r="D2579">
        <v>9.6999999999999993</v>
      </c>
      <c r="F2579">
        <v>0.2268</v>
      </c>
    </row>
    <row r="2580" spans="1:6" x14ac:dyDescent="0.25">
      <c r="A2580" t="s">
        <v>206</v>
      </c>
      <c r="B2580" t="s">
        <v>168</v>
      </c>
      <c r="C2580" s="1">
        <v>30172</v>
      </c>
      <c r="D2580">
        <v>10.6</v>
      </c>
      <c r="F2580">
        <v>0.31130000000000002</v>
      </c>
    </row>
    <row r="2581" spans="1:6" x14ac:dyDescent="0.25">
      <c r="A2581" t="s">
        <v>206</v>
      </c>
      <c r="B2581" t="s">
        <v>168</v>
      </c>
      <c r="C2581" s="1">
        <v>30186</v>
      </c>
      <c r="D2581">
        <v>11.3</v>
      </c>
      <c r="F2581">
        <v>0.38940000000000002</v>
      </c>
    </row>
    <row r="2582" spans="1:6" x14ac:dyDescent="0.25">
      <c r="A2582" t="s">
        <v>206</v>
      </c>
      <c r="B2582" t="s">
        <v>168</v>
      </c>
      <c r="C2582" s="1">
        <v>30200</v>
      </c>
      <c r="D2582">
        <v>16.600000000000001</v>
      </c>
      <c r="F2582">
        <v>0.34339999999999998</v>
      </c>
    </row>
    <row r="2583" spans="1:6" x14ac:dyDescent="0.25">
      <c r="A2583" t="s">
        <v>206</v>
      </c>
      <c r="B2583" t="s">
        <v>168</v>
      </c>
      <c r="C2583" s="1">
        <v>30214</v>
      </c>
      <c r="D2583">
        <v>16.8</v>
      </c>
      <c r="F2583">
        <v>0.33329999999999999</v>
      </c>
    </row>
    <row r="2584" spans="1:6" x14ac:dyDescent="0.25">
      <c r="A2584" t="s">
        <v>206</v>
      </c>
      <c r="B2584" t="s">
        <v>168</v>
      </c>
      <c r="C2584" s="1">
        <v>30228</v>
      </c>
      <c r="D2584">
        <v>14.7</v>
      </c>
      <c r="F2584">
        <v>0.46939999999999998</v>
      </c>
    </row>
    <row r="2585" spans="1:6" x14ac:dyDescent="0.25">
      <c r="A2585" t="s">
        <v>206</v>
      </c>
      <c r="B2585" t="s">
        <v>168</v>
      </c>
      <c r="C2585" s="1">
        <v>30242</v>
      </c>
      <c r="D2585">
        <v>40.1</v>
      </c>
      <c r="F2585">
        <v>0.45639999999999997</v>
      </c>
    </row>
    <row r="2586" spans="1:6" x14ac:dyDescent="0.25">
      <c r="A2586" t="s">
        <v>206</v>
      </c>
      <c r="B2586" t="s">
        <v>168</v>
      </c>
      <c r="C2586" s="1">
        <v>30256</v>
      </c>
      <c r="D2586">
        <v>40.1</v>
      </c>
      <c r="F2586">
        <v>0.45639999999999997</v>
      </c>
    </row>
    <row r="2587" spans="1:6" x14ac:dyDescent="0.25">
      <c r="A2587" t="s">
        <v>206</v>
      </c>
      <c r="B2587" t="s">
        <v>168</v>
      </c>
      <c r="C2587" s="1">
        <v>30270</v>
      </c>
      <c r="D2587">
        <v>53.8</v>
      </c>
      <c r="F2587">
        <v>0.46839999999999998</v>
      </c>
    </row>
    <row r="2588" spans="1:6" x14ac:dyDescent="0.25">
      <c r="A2588" t="s">
        <v>206</v>
      </c>
      <c r="B2588" t="s">
        <v>168</v>
      </c>
      <c r="C2588" s="1">
        <v>30285</v>
      </c>
      <c r="D2588">
        <v>58.2</v>
      </c>
      <c r="F2588">
        <v>0.53610000000000002</v>
      </c>
    </row>
    <row r="2589" spans="1:6" x14ac:dyDescent="0.25">
      <c r="A2589" t="s">
        <v>206</v>
      </c>
      <c r="B2589" t="s">
        <v>168</v>
      </c>
      <c r="C2589" s="1">
        <v>30299</v>
      </c>
      <c r="D2589">
        <v>55.5</v>
      </c>
      <c r="F2589">
        <v>0.52610000000000001</v>
      </c>
    </row>
    <row r="2590" spans="1:6" x14ac:dyDescent="0.25">
      <c r="A2590" t="s">
        <v>206</v>
      </c>
      <c r="B2590" t="s">
        <v>168</v>
      </c>
      <c r="C2590" s="1">
        <v>30313</v>
      </c>
      <c r="D2590">
        <v>51.5</v>
      </c>
      <c r="F2590">
        <v>0.56120000000000003</v>
      </c>
    </row>
    <row r="2591" spans="1:6" x14ac:dyDescent="0.25">
      <c r="A2591" t="s">
        <v>206</v>
      </c>
      <c r="B2591" t="s">
        <v>168</v>
      </c>
      <c r="C2591" s="1">
        <v>30327</v>
      </c>
      <c r="D2591">
        <v>57.5</v>
      </c>
      <c r="F2591">
        <v>0.46960000000000002</v>
      </c>
    </row>
    <row r="2592" spans="1:6" x14ac:dyDescent="0.25">
      <c r="A2592" t="s">
        <v>206</v>
      </c>
      <c r="B2592" t="s">
        <v>168</v>
      </c>
      <c r="C2592" s="1">
        <v>30341</v>
      </c>
      <c r="D2592">
        <v>45</v>
      </c>
      <c r="F2592">
        <v>0.4</v>
      </c>
    </row>
    <row r="2593" spans="1:6" x14ac:dyDescent="0.25">
      <c r="A2593" t="s">
        <v>206</v>
      </c>
      <c r="B2593" t="s">
        <v>168</v>
      </c>
      <c r="C2593" s="1">
        <v>30355</v>
      </c>
      <c r="D2593">
        <v>41.4</v>
      </c>
      <c r="F2593">
        <v>0.34720000000000001</v>
      </c>
    </row>
    <row r="2594" spans="1:6" x14ac:dyDescent="0.25">
      <c r="A2594" t="s">
        <v>206</v>
      </c>
      <c r="B2594" t="s">
        <v>168</v>
      </c>
      <c r="C2594" s="1">
        <v>30369</v>
      </c>
      <c r="D2594">
        <v>41.5</v>
      </c>
      <c r="F2594">
        <v>0.2868</v>
      </c>
    </row>
    <row r="2595" spans="1:6" x14ac:dyDescent="0.25">
      <c r="A2595" t="s">
        <v>206</v>
      </c>
      <c r="B2595" t="s">
        <v>168</v>
      </c>
      <c r="C2595" s="1">
        <v>30383</v>
      </c>
      <c r="D2595">
        <v>35</v>
      </c>
      <c r="F2595">
        <v>0.22570000000000001</v>
      </c>
    </row>
    <row r="2596" spans="1:6" x14ac:dyDescent="0.25">
      <c r="A2596" t="s">
        <v>206</v>
      </c>
      <c r="B2596" t="s">
        <v>168</v>
      </c>
      <c r="C2596" s="1">
        <v>30397</v>
      </c>
      <c r="D2596">
        <v>31.6</v>
      </c>
      <c r="F2596">
        <v>0.2215</v>
      </c>
    </row>
    <row r="2597" spans="1:6" x14ac:dyDescent="0.25">
      <c r="A2597" t="s">
        <v>206</v>
      </c>
      <c r="B2597" t="s">
        <v>168</v>
      </c>
      <c r="C2597" s="1">
        <v>30411</v>
      </c>
      <c r="D2597">
        <v>27.5</v>
      </c>
      <c r="F2597">
        <v>0.1673</v>
      </c>
    </row>
    <row r="2598" spans="1:6" x14ac:dyDescent="0.25">
      <c r="A2598" t="s">
        <v>206</v>
      </c>
      <c r="B2598" t="s">
        <v>168</v>
      </c>
      <c r="C2598" s="1">
        <v>30425</v>
      </c>
      <c r="D2598">
        <v>24.9</v>
      </c>
      <c r="F2598">
        <v>0.17269999999999999</v>
      </c>
    </row>
    <row r="2599" spans="1:6" x14ac:dyDescent="0.25">
      <c r="A2599" t="s">
        <v>206</v>
      </c>
      <c r="B2599" t="s">
        <v>168</v>
      </c>
      <c r="C2599" s="1">
        <v>30439</v>
      </c>
      <c r="D2599">
        <v>11.6</v>
      </c>
      <c r="F2599">
        <v>0.1724</v>
      </c>
    </row>
    <row r="2600" spans="1:6" x14ac:dyDescent="0.25">
      <c r="A2600" t="s">
        <v>206</v>
      </c>
      <c r="B2600" t="s">
        <v>168</v>
      </c>
      <c r="C2600" s="1">
        <v>30453</v>
      </c>
      <c r="D2600">
        <v>10.3</v>
      </c>
      <c r="F2600">
        <v>0.1845</v>
      </c>
    </row>
    <row r="2601" spans="1:6" x14ac:dyDescent="0.25">
      <c r="A2601" t="s">
        <v>206</v>
      </c>
      <c r="B2601" t="s">
        <v>168</v>
      </c>
      <c r="C2601" s="1">
        <v>30467</v>
      </c>
      <c r="D2601">
        <v>10.3</v>
      </c>
      <c r="F2601">
        <v>0.1845</v>
      </c>
    </row>
    <row r="2602" spans="1:6" x14ac:dyDescent="0.25">
      <c r="A2602" t="s">
        <v>207</v>
      </c>
      <c r="B2602" t="s">
        <v>169</v>
      </c>
      <c r="C2602" s="1">
        <v>28655</v>
      </c>
      <c r="D2602">
        <v>13.4</v>
      </c>
      <c r="F2602">
        <v>5.2200000000000003E-2</v>
      </c>
    </row>
    <row r="2603" spans="1:6" x14ac:dyDescent="0.25">
      <c r="A2603" t="s">
        <v>207</v>
      </c>
      <c r="B2603" t="s">
        <v>169</v>
      </c>
      <c r="C2603" s="1">
        <v>28669</v>
      </c>
      <c r="D2603">
        <v>13.4</v>
      </c>
      <c r="F2603">
        <v>5.2200000000000003E-2</v>
      </c>
    </row>
    <row r="2604" spans="1:6" x14ac:dyDescent="0.25">
      <c r="A2604" t="s">
        <v>207</v>
      </c>
      <c r="B2604" t="s">
        <v>169</v>
      </c>
      <c r="C2604" s="1">
        <v>28683</v>
      </c>
      <c r="D2604">
        <v>16</v>
      </c>
      <c r="F2604">
        <v>6.88E-2</v>
      </c>
    </row>
    <row r="2605" spans="1:6" x14ac:dyDescent="0.25">
      <c r="A2605" t="s">
        <v>207</v>
      </c>
      <c r="B2605" t="s">
        <v>169</v>
      </c>
      <c r="C2605" s="1">
        <v>28697</v>
      </c>
      <c r="D2605">
        <v>17.899999999999999</v>
      </c>
      <c r="F2605">
        <v>6.1499999999999999E-2</v>
      </c>
    </row>
    <row r="2606" spans="1:6" x14ac:dyDescent="0.25">
      <c r="A2606" t="s">
        <v>207</v>
      </c>
      <c r="B2606" t="s">
        <v>169</v>
      </c>
      <c r="C2606" s="1">
        <v>28711</v>
      </c>
      <c r="D2606">
        <v>17.899999999999999</v>
      </c>
      <c r="F2606">
        <v>6.1499999999999999E-2</v>
      </c>
    </row>
    <row r="2607" spans="1:6" x14ac:dyDescent="0.25">
      <c r="A2607" t="s">
        <v>207</v>
      </c>
      <c r="B2607" t="s">
        <v>169</v>
      </c>
      <c r="C2607" s="1">
        <v>28725</v>
      </c>
      <c r="D2607">
        <v>24.9</v>
      </c>
      <c r="F2607">
        <v>7.6300000000000007E-2</v>
      </c>
    </row>
    <row r="2608" spans="1:6" x14ac:dyDescent="0.25">
      <c r="A2608" t="s">
        <v>207</v>
      </c>
      <c r="B2608" t="s">
        <v>169</v>
      </c>
      <c r="C2608" s="1">
        <v>28739</v>
      </c>
      <c r="D2608">
        <v>50</v>
      </c>
      <c r="F2608">
        <v>0.11</v>
      </c>
    </row>
    <row r="2609" spans="1:6" x14ac:dyDescent="0.25">
      <c r="A2609" t="s">
        <v>207</v>
      </c>
      <c r="B2609" t="s">
        <v>169</v>
      </c>
      <c r="C2609" s="1">
        <v>28753</v>
      </c>
      <c r="D2609">
        <v>60.8</v>
      </c>
      <c r="F2609">
        <v>0.13489999999999999</v>
      </c>
    </row>
    <row r="2610" spans="1:6" x14ac:dyDescent="0.25">
      <c r="A2610" t="s">
        <v>207</v>
      </c>
      <c r="B2610" t="s">
        <v>169</v>
      </c>
      <c r="C2610" s="1">
        <v>28767</v>
      </c>
      <c r="D2610">
        <v>59.5</v>
      </c>
      <c r="F2610">
        <v>0.1429</v>
      </c>
    </row>
    <row r="2611" spans="1:6" x14ac:dyDescent="0.25">
      <c r="A2611" t="s">
        <v>207</v>
      </c>
      <c r="B2611" t="s">
        <v>169</v>
      </c>
      <c r="C2611" s="1">
        <v>28781</v>
      </c>
      <c r="D2611">
        <v>51.6</v>
      </c>
      <c r="F2611">
        <v>0.15890000000000001</v>
      </c>
    </row>
    <row r="2612" spans="1:6" x14ac:dyDescent="0.25">
      <c r="A2612" t="s">
        <v>207</v>
      </c>
      <c r="B2612" t="s">
        <v>169</v>
      </c>
      <c r="C2612" s="1">
        <v>28795</v>
      </c>
      <c r="D2612">
        <v>55.5</v>
      </c>
      <c r="F2612">
        <v>0.16400000000000001</v>
      </c>
    </row>
    <row r="2613" spans="1:6" x14ac:dyDescent="0.25">
      <c r="A2613" t="s">
        <v>207</v>
      </c>
      <c r="B2613" t="s">
        <v>169</v>
      </c>
      <c r="C2613" s="1">
        <v>28809</v>
      </c>
      <c r="D2613">
        <v>50.6</v>
      </c>
      <c r="F2613">
        <v>0.20749999999999999</v>
      </c>
    </row>
    <row r="2614" spans="1:6" x14ac:dyDescent="0.25">
      <c r="A2614" t="s">
        <v>207</v>
      </c>
      <c r="B2614" t="s">
        <v>169</v>
      </c>
      <c r="C2614" s="1">
        <v>28824</v>
      </c>
      <c r="D2614">
        <v>57.5</v>
      </c>
      <c r="F2614">
        <v>0.29220000000000002</v>
      </c>
    </row>
    <row r="2615" spans="1:6" x14ac:dyDescent="0.25">
      <c r="A2615" t="s">
        <v>207</v>
      </c>
      <c r="B2615" t="s">
        <v>169</v>
      </c>
      <c r="C2615" s="1">
        <v>28838</v>
      </c>
      <c r="D2615">
        <v>33.5</v>
      </c>
      <c r="F2615">
        <v>0.37609999999999999</v>
      </c>
    </row>
    <row r="2616" spans="1:6" x14ac:dyDescent="0.25">
      <c r="A2616" t="s">
        <v>207</v>
      </c>
      <c r="B2616" t="s">
        <v>169</v>
      </c>
      <c r="C2616" s="1">
        <v>28852</v>
      </c>
      <c r="D2616">
        <v>37</v>
      </c>
      <c r="F2616">
        <v>0.36759999999999998</v>
      </c>
    </row>
    <row r="2617" spans="1:6" x14ac:dyDescent="0.25">
      <c r="A2617" t="s">
        <v>207</v>
      </c>
      <c r="B2617" t="s">
        <v>169</v>
      </c>
      <c r="C2617" s="1">
        <v>28866</v>
      </c>
      <c r="D2617">
        <v>30.3</v>
      </c>
      <c r="F2617">
        <v>0.44890000000000002</v>
      </c>
    </row>
    <row r="2618" spans="1:6" x14ac:dyDescent="0.25">
      <c r="A2618" t="s">
        <v>207</v>
      </c>
      <c r="B2618" t="s">
        <v>169</v>
      </c>
      <c r="C2618" s="1">
        <v>28880</v>
      </c>
      <c r="D2618">
        <v>6.7</v>
      </c>
      <c r="F2618">
        <v>0.37309999999999999</v>
      </c>
    </row>
    <row r="2619" spans="1:6" x14ac:dyDescent="0.25">
      <c r="A2619" t="s">
        <v>207</v>
      </c>
      <c r="B2619" t="s">
        <v>169</v>
      </c>
      <c r="C2619" s="1">
        <v>28894</v>
      </c>
      <c r="D2619">
        <v>6.7</v>
      </c>
      <c r="F2619">
        <v>0.37309999999999999</v>
      </c>
    </row>
    <row r="2620" spans="1:6" x14ac:dyDescent="0.25">
      <c r="A2620" t="s">
        <v>207</v>
      </c>
      <c r="B2620" t="s">
        <v>169</v>
      </c>
      <c r="C2620" s="1">
        <v>28908</v>
      </c>
      <c r="D2620">
        <v>13.4</v>
      </c>
      <c r="F2620">
        <v>0.37309999999999999</v>
      </c>
    </row>
    <row r="2621" spans="1:6" x14ac:dyDescent="0.25">
      <c r="A2621" t="s">
        <v>207</v>
      </c>
      <c r="B2621" t="s">
        <v>169</v>
      </c>
      <c r="C2621" s="1">
        <v>28922</v>
      </c>
      <c r="D2621">
        <v>26.3</v>
      </c>
      <c r="F2621">
        <v>0.2281</v>
      </c>
    </row>
    <row r="2622" spans="1:6" x14ac:dyDescent="0.25">
      <c r="A2622" t="s">
        <v>207</v>
      </c>
      <c r="B2622" t="s">
        <v>169</v>
      </c>
      <c r="C2622" s="1">
        <v>28936</v>
      </c>
      <c r="D2622">
        <v>30.5</v>
      </c>
      <c r="F2622">
        <v>0.14099999999999999</v>
      </c>
    </row>
    <row r="2623" spans="1:6" x14ac:dyDescent="0.25">
      <c r="A2623" t="s">
        <v>207</v>
      </c>
      <c r="B2623" t="s">
        <v>169</v>
      </c>
      <c r="C2623" s="1">
        <v>28950</v>
      </c>
      <c r="D2623">
        <v>41.7</v>
      </c>
      <c r="F2623">
        <v>0.247</v>
      </c>
    </row>
    <row r="2624" spans="1:6" x14ac:dyDescent="0.25">
      <c r="A2624" t="s">
        <v>207</v>
      </c>
      <c r="B2624" t="s">
        <v>169</v>
      </c>
      <c r="C2624" s="1">
        <v>28964</v>
      </c>
      <c r="D2624">
        <v>30.5</v>
      </c>
      <c r="F2624">
        <v>0.26889999999999997</v>
      </c>
    </row>
    <row r="2625" spans="1:6" x14ac:dyDescent="0.25">
      <c r="A2625" t="s">
        <v>207</v>
      </c>
      <c r="B2625" t="s">
        <v>169</v>
      </c>
      <c r="C2625" s="1">
        <v>28978</v>
      </c>
      <c r="D2625">
        <v>21.8</v>
      </c>
      <c r="F2625">
        <v>9.1700000000000004E-2</v>
      </c>
    </row>
    <row r="2626" spans="1:6" x14ac:dyDescent="0.25">
      <c r="A2626" t="s">
        <v>207</v>
      </c>
      <c r="B2626" t="s">
        <v>169</v>
      </c>
      <c r="C2626" s="1">
        <v>28992</v>
      </c>
      <c r="D2626">
        <v>14.6</v>
      </c>
      <c r="F2626">
        <v>8.8999999999999996E-2</v>
      </c>
    </row>
    <row r="2627" spans="1:6" x14ac:dyDescent="0.25">
      <c r="A2627" t="s">
        <v>207</v>
      </c>
      <c r="B2627" t="s">
        <v>169</v>
      </c>
      <c r="C2627" s="1">
        <v>29006</v>
      </c>
      <c r="D2627">
        <v>14.9</v>
      </c>
      <c r="F2627">
        <v>8.7300000000000003E-2</v>
      </c>
    </row>
    <row r="2628" spans="1:6" x14ac:dyDescent="0.25">
      <c r="A2628" t="s">
        <v>207</v>
      </c>
      <c r="B2628" t="s">
        <v>169</v>
      </c>
      <c r="C2628" s="1">
        <v>29020</v>
      </c>
      <c r="D2628">
        <v>13.4</v>
      </c>
      <c r="F2628">
        <v>5.2200000000000003E-2</v>
      </c>
    </row>
    <row r="2629" spans="1:6" x14ac:dyDescent="0.25">
      <c r="A2629" t="s">
        <v>207</v>
      </c>
      <c r="B2629" t="s">
        <v>169</v>
      </c>
      <c r="C2629" s="1">
        <v>29034</v>
      </c>
      <c r="D2629">
        <v>13.4</v>
      </c>
      <c r="F2629">
        <v>5.2200000000000003E-2</v>
      </c>
    </row>
    <row r="2630" spans="1:6" x14ac:dyDescent="0.25">
      <c r="A2630" t="s">
        <v>207</v>
      </c>
      <c r="B2630" t="s">
        <v>169</v>
      </c>
      <c r="C2630" s="1">
        <v>29048</v>
      </c>
      <c r="D2630">
        <v>16</v>
      </c>
      <c r="F2630">
        <v>6.88E-2</v>
      </c>
    </row>
    <row r="2631" spans="1:6" x14ac:dyDescent="0.25">
      <c r="A2631" t="s">
        <v>207</v>
      </c>
      <c r="B2631" t="s">
        <v>169</v>
      </c>
      <c r="C2631" s="1">
        <v>29062</v>
      </c>
      <c r="D2631">
        <v>17.899999999999999</v>
      </c>
      <c r="F2631">
        <v>6.1499999999999999E-2</v>
      </c>
    </row>
    <row r="2632" spans="1:6" x14ac:dyDescent="0.25">
      <c r="A2632" t="s">
        <v>207</v>
      </c>
      <c r="B2632" t="s">
        <v>169</v>
      </c>
      <c r="C2632" s="1">
        <v>29076</v>
      </c>
      <c r="D2632">
        <v>17.899999999999999</v>
      </c>
      <c r="F2632">
        <v>6.1499999999999999E-2</v>
      </c>
    </row>
    <row r="2633" spans="1:6" x14ac:dyDescent="0.25">
      <c r="A2633" t="s">
        <v>207</v>
      </c>
      <c r="B2633" t="s">
        <v>169</v>
      </c>
      <c r="C2633" s="1">
        <v>29090</v>
      </c>
      <c r="D2633">
        <v>24.9</v>
      </c>
      <c r="F2633">
        <v>7.6300000000000007E-2</v>
      </c>
    </row>
    <row r="2634" spans="1:6" x14ac:dyDescent="0.25">
      <c r="A2634" t="s">
        <v>207</v>
      </c>
      <c r="B2634" t="s">
        <v>169</v>
      </c>
      <c r="C2634" s="1">
        <v>29104</v>
      </c>
      <c r="D2634">
        <v>50</v>
      </c>
      <c r="F2634">
        <v>0.11</v>
      </c>
    </row>
    <row r="2635" spans="1:6" x14ac:dyDescent="0.25">
      <c r="A2635" t="s">
        <v>207</v>
      </c>
      <c r="B2635" t="s">
        <v>169</v>
      </c>
      <c r="C2635" s="1">
        <v>29118</v>
      </c>
      <c r="D2635">
        <v>60.8</v>
      </c>
      <c r="F2635">
        <v>0.13489999999999999</v>
      </c>
    </row>
    <row r="2636" spans="1:6" x14ac:dyDescent="0.25">
      <c r="A2636" t="s">
        <v>207</v>
      </c>
      <c r="B2636" t="s">
        <v>169</v>
      </c>
      <c r="C2636" s="1">
        <v>29132</v>
      </c>
      <c r="D2636">
        <v>59.5</v>
      </c>
      <c r="F2636">
        <v>0.1429</v>
      </c>
    </row>
    <row r="2637" spans="1:6" x14ac:dyDescent="0.25">
      <c r="A2637" t="s">
        <v>207</v>
      </c>
      <c r="B2637" t="s">
        <v>169</v>
      </c>
      <c r="C2637" s="1">
        <v>29146</v>
      </c>
      <c r="D2637">
        <v>51.6</v>
      </c>
      <c r="F2637">
        <v>0.15890000000000001</v>
      </c>
    </row>
    <row r="2638" spans="1:6" x14ac:dyDescent="0.25">
      <c r="A2638" t="s">
        <v>207</v>
      </c>
      <c r="B2638" t="s">
        <v>169</v>
      </c>
      <c r="C2638" s="1">
        <v>29160</v>
      </c>
      <c r="D2638">
        <v>55.5</v>
      </c>
      <c r="F2638">
        <v>0.16400000000000001</v>
      </c>
    </row>
    <row r="2639" spans="1:6" x14ac:dyDescent="0.25">
      <c r="A2639" t="s">
        <v>207</v>
      </c>
      <c r="B2639" t="s">
        <v>169</v>
      </c>
      <c r="C2639" s="1">
        <v>29174</v>
      </c>
      <c r="D2639">
        <v>50.6</v>
      </c>
      <c r="F2639">
        <v>0.20749999999999999</v>
      </c>
    </row>
    <row r="2640" spans="1:6" x14ac:dyDescent="0.25">
      <c r="A2640" t="s">
        <v>207</v>
      </c>
      <c r="B2640" t="s">
        <v>169</v>
      </c>
      <c r="C2640" s="1">
        <v>29189</v>
      </c>
      <c r="D2640">
        <v>57.5</v>
      </c>
      <c r="F2640">
        <v>0.29220000000000002</v>
      </c>
    </row>
    <row r="2641" spans="1:6" x14ac:dyDescent="0.25">
      <c r="A2641" t="s">
        <v>207</v>
      </c>
      <c r="B2641" t="s">
        <v>169</v>
      </c>
      <c r="C2641" s="1">
        <v>29203</v>
      </c>
      <c r="D2641">
        <v>33.5</v>
      </c>
      <c r="F2641">
        <v>0.37609999999999999</v>
      </c>
    </row>
    <row r="2642" spans="1:6" x14ac:dyDescent="0.25">
      <c r="A2642" t="s">
        <v>207</v>
      </c>
      <c r="B2642" t="s">
        <v>169</v>
      </c>
      <c r="C2642" s="1">
        <v>29217</v>
      </c>
      <c r="D2642">
        <v>37</v>
      </c>
      <c r="F2642">
        <v>0.36759999999999998</v>
      </c>
    </row>
    <row r="2643" spans="1:6" x14ac:dyDescent="0.25">
      <c r="A2643" t="s">
        <v>207</v>
      </c>
      <c r="B2643" t="s">
        <v>169</v>
      </c>
      <c r="C2643" s="1">
        <v>29231</v>
      </c>
      <c r="D2643">
        <v>30.3</v>
      </c>
      <c r="F2643">
        <v>0.44890000000000002</v>
      </c>
    </row>
    <row r="2644" spans="1:6" x14ac:dyDescent="0.25">
      <c r="A2644" t="s">
        <v>207</v>
      </c>
      <c r="B2644" t="s">
        <v>169</v>
      </c>
      <c r="C2644" s="1">
        <v>29245</v>
      </c>
      <c r="D2644">
        <v>6.7</v>
      </c>
      <c r="F2644">
        <v>0.37309999999999999</v>
      </c>
    </row>
    <row r="2645" spans="1:6" x14ac:dyDescent="0.25">
      <c r="A2645" t="s">
        <v>207</v>
      </c>
      <c r="B2645" t="s">
        <v>169</v>
      </c>
      <c r="C2645" s="1">
        <v>29259</v>
      </c>
      <c r="D2645">
        <v>6.7</v>
      </c>
      <c r="F2645">
        <v>0.37309999999999999</v>
      </c>
    </row>
    <row r="2646" spans="1:6" x14ac:dyDescent="0.25">
      <c r="A2646" t="s">
        <v>207</v>
      </c>
      <c r="B2646" t="s">
        <v>169</v>
      </c>
      <c r="C2646" s="1">
        <v>29273</v>
      </c>
      <c r="D2646">
        <v>13.4</v>
      </c>
      <c r="F2646">
        <v>0.37309999999999999</v>
      </c>
    </row>
    <row r="2647" spans="1:6" x14ac:dyDescent="0.25">
      <c r="A2647" t="s">
        <v>207</v>
      </c>
      <c r="B2647" t="s">
        <v>169</v>
      </c>
      <c r="C2647" s="1">
        <v>29288</v>
      </c>
      <c r="D2647">
        <v>26.3</v>
      </c>
      <c r="F2647">
        <v>0.2281</v>
      </c>
    </row>
    <row r="2648" spans="1:6" x14ac:dyDescent="0.25">
      <c r="A2648" t="s">
        <v>207</v>
      </c>
      <c r="B2648" t="s">
        <v>169</v>
      </c>
      <c r="C2648" s="1">
        <v>29302</v>
      </c>
      <c r="D2648">
        <v>30.5</v>
      </c>
      <c r="F2648">
        <v>0.14099999999999999</v>
      </c>
    </row>
    <row r="2649" spans="1:6" x14ac:dyDescent="0.25">
      <c r="A2649" t="s">
        <v>207</v>
      </c>
      <c r="B2649" t="s">
        <v>169</v>
      </c>
      <c r="C2649" s="1">
        <v>29316</v>
      </c>
      <c r="D2649">
        <v>41.7</v>
      </c>
      <c r="F2649">
        <v>0.247</v>
      </c>
    </row>
    <row r="2650" spans="1:6" x14ac:dyDescent="0.25">
      <c r="A2650" t="s">
        <v>207</v>
      </c>
      <c r="B2650" t="s">
        <v>169</v>
      </c>
      <c r="C2650" s="1">
        <v>29330</v>
      </c>
      <c r="D2650">
        <v>30.5</v>
      </c>
      <c r="F2650">
        <v>0.26889999999999997</v>
      </c>
    </row>
    <row r="2651" spans="1:6" x14ac:dyDescent="0.25">
      <c r="A2651" t="s">
        <v>207</v>
      </c>
      <c r="B2651" t="s">
        <v>169</v>
      </c>
      <c r="C2651" s="1">
        <v>29344</v>
      </c>
      <c r="D2651">
        <v>21.8</v>
      </c>
      <c r="F2651">
        <v>9.1700000000000004E-2</v>
      </c>
    </row>
    <row r="2652" spans="1:6" x14ac:dyDescent="0.25">
      <c r="A2652" t="s">
        <v>207</v>
      </c>
      <c r="B2652" t="s">
        <v>169</v>
      </c>
      <c r="C2652" s="1">
        <v>29358</v>
      </c>
      <c r="D2652">
        <v>14.6</v>
      </c>
      <c r="F2652">
        <v>8.8999999999999996E-2</v>
      </c>
    </row>
    <row r="2653" spans="1:6" x14ac:dyDescent="0.25">
      <c r="A2653" t="s">
        <v>207</v>
      </c>
      <c r="B2653" t="s">
        <v>169</v>
      </c>
      <c r="C2653" s="1">
        <v>29372</v>
      </c>
      <c r="D2653">
        <v>14.9</v>
      </c>
      <c r="F2653">
        <v>8.7300000000000003E-2</v>
      </c>
    </row>
    <row r="2654" spans="1:6" x14ac:dyDescent="0.25">
      <c r="A2654" t="s">
        <v>207</v>
      </c>
      <c r="B2654" t="s">
        <v>169</v>
      </c>
      <c r="C2654" s="1">
        <v>29386</v>
      </c>
      <c r="D2654">
        <v>13.4</v>
      </c>
      <c r="F2654">
        <v>5.2200000000000003E-2</v>
      </c>
    </row>
    <row r="2655" spans="1:6" x14ac:dyDescent="0.25">
      <c r="A2655" t="s">
        <v>207</v>
      </c>
      <c r="B2655" t="s">
        <v>169</v>
      </c>
      <c r="C2655" s="1">
        <v>29400</v>
      </c>
      <c r="D2655">
        <v>13.4</v>
      </c>
      <c r="F2655">
        <v>5.2200000000000003E-2</v>
      </c>
    </row>
    <row r="2656" spans="1:6" x14ac:dyDescent="0.25">
      <c r="A2656" t="s">
        <v>207</v>
      </c>
      <c r="B2656" t="s">
        <v>169</v>
      </c>
      <c r="C2656" s="1">
        <v>29414</v>
      </c>
      <c r="D2656">
        <v>16</v>
      </c>
      <c r="F2656">
        <v>6.88E-2</v>
      </c>
    </row>
    <row r="2657" spans="1:6" x14ac:dyDescent="0.25">
      <c r="A2657" t="s">
        <v>207</v>
      </c>
      <c r="B2657" t="s">
        <v>169</v>
      </c>
      <c r="C2657" s="1">
        <v>29428</v>
      </c>
      <c r="D2657">
        <v>17.899999999999999</v>
      </c>
      <c r="F2657">
        <v>6.1499999999999999E-2</v>
      </c>
    </row>
    <row r="2658" spans="1:6" x14ac:dyDescent="0.25">
      <c r="A2658" t="s">
        <v>207</v>
      </c>
      <c r="B2658" t="s">
        <v>169</v>
      </c>
      <c r="C2658" s="1">
        <v>29442</v>
      </c>
      <c r="D2658">
        <v>17.899999999999999</v>
      </c>
      <c r="F2658">
        <v>6.1499999999999999E-2</v>
      </c>
    </row>
    <row r="2659" spans="1:6" x14ac:dyDescent="0.25">
      <c r="A2659" t="s">
        <v>207</v>
      </c>
      <c r="B2659" t="s">
        <v>169</v>
      </c>
      <c r="C2659" s="1">
        <v>29456</v>
      </c>
      <c r="D2659">
        <v>24.9</v>
      </c>
      <c r="F2659">
        <v>7.6300000000000007E-2</v>
      </c>
    </row>
    <row r="2660" spans="1:6" x14ac:dyDescent="0.25">
      <c r="A2660" t="s">
        <v>207</v>
      </c>
      <c r="B2660" t="s">
        <v>169</v>
      </c>
      <c r="C2660" s="1">
        <v>29470</v>
      </c>
      <c r="D2660">
        <v>50</v>
      </c>
      <c r="F2660">
        <v>0.11</v>
      </c>
    </row>
    <row r="2661" spans="1:6" x14ac:dyDescent="0.25">
      <c r="A2661" t="s">
        <v>207</v>
      </c>
      <c r="B2661" t="s">
        <v>169</v>
      </c>
      <c r="C2661" s="1">
        <v>29484</v>
      </c>
      <c r="D2661">
        <v>60.8</v>
      </c>
      <c r="F2661">
        <v>0.13489999999999999</v>
      </c>
    </row>
    <row r="2662" spans="1:6" x14ac:dyDescent="0.25">
      <c r="A2662" t="s">
        <v>207</v>
      </c>
      <c r="B2662" t="s">
        <v>169</v>
      </c>
      <c r="C2662" s="1">
        <v>29498</v>
      </c>
      <c r="D2662">
        <v>59.5</v>
      </c>
      <c r="F2662">
        <v>0.1429</v>
      </c>
    </row>
    <row r="2663" spans="1:6" x14ac:dyDescent="0.25">
      <c r="A2663" t="s">
        <v>207</v>
      </c>
      <c r="B2663" t="s">
        <v>169</v>
      </c>
      <c r="C2663" s="1">
        <v>29512</v>
      </c>
      <c r="D2663">
        <v>51.6</v>
      </c>
      <c r="F2663">
        <v>0.15890000000000001</v>
      </c>
    </row>
    <row r="2664" spans="1:6" x14ac:dyDescent="0.25">
      <c r="A2664" t="s">
        <v>207</v>
      </c>
      <c r="B2664" t="s">
        <v>169</v>
      </c>
      <c r="C2664" s="1">
        <v>29526</v>
      </c>
      <c r="D2664">
        <v>55.5</v>
      </c>
      <c r="F2664">
        <v>0.16400000000000001</v>
      </c>
    </row>
    <row r="2665" spans="1:6" x14ac:dyDescent="0.25">
      <c r="A2665" t="s">
        <v>207</v>
      </c>
      <c r="B2665" t="s">
        <v>169</v>
      </c>
      <c r="C2665" s="1">
        <v>29540</v>
      </c>
      <c r="D2665">
        <v>50.6</v>
      </c>
      <c r="F2665">
        <v>0.20749999999999999</v>
      </c>
    </row>
    <row r="2666" spans="1:6" x14ac:dyDescent="0.25">
      <c r="A2666" t="s">
        <v>207</v>
      </c>
      <c r="B2666" t="s">
        <v>169</v>
      </c>
      <c r="C2666" s="1">
        <v>29555</v>
      </c>
      <c r="D2666">
        <v>57.5</v>
      </c>
      <c r="F2666">
        <v>0.29220000000000002</v>
      </c>
    </row>
    <row r="2667" spans="1:6" x14ac:dyDescent="0.25">
      <c r="A2667" t="s">
        <v>207</v>
      </c>
      <c r="B2667" t="s">
        <v>169</v>
      </c>
      <c r="C2667" s="1">
        <v>29569</v>
      </c>
      <c r="D2667">
        <v>33.5</v>
      </c>
      <c r="F2667">
        <v>0.37609999999999999</v>
      </c>
    </row>
    <row r="2668" spans="1:6" x14ac:dyDescent="0.25">
      <c r="A2668" t="s">
        <v>207</v>
      </c>
      <c r="B2668" t="s">
        <v>169</v>
      </c>
      <c r="C2668" s="1">
        <v>29583</v>
      </c>
      <c r="D2668">
        <v>37</v>
      </c>
      <c r="F2668">
        <v>0.36759999999999998</v>
      </c>
    </row>
    <row r="2669" spans="1:6" x14ac:dyDescent="0.25">
      <c r="A2669" t="s">
        <v>207</v>
      </c>
      <c r="B2669" t="s">
        <v>169</v>
      </c>
      <c r="C2669" s="1">
        <v>29597</v>
      </c>
      <c r="D2669">
        <v>30.3</v>
      </c>
      <c r="F2669">
        <v>0.44890000000000002</v>
      </c>
    </row>
    <row r="2670" spans="1:6" x14ac:dyDescent="0.25">
      <c r="A2670" t="s">
        <v>207</v>
      </c>
      <c r="B2670" t="s">
        <v>169</v>
      </c>
      <c r="C2670" s="1">
        <v>29611</v>
      </c>
      <c r="D2670">
        <v>6.7</v>
      </c>
      <c r="F2670">
        <v>0.37309999999999999</v>
      </c>
    </row>
    <row r="2671" spans="1:6" x14ac:dyDescent="0.25">
      <c r="A2671" t="s">
        <v>207</v>
      </c>
      <c r="B2671" t="s">
        <v>169</v>
      </c>
      <c r="C2671" s="1">
        <v>29625</v>
      </c>
      <c r="D2671">
        <v>6.7</v>
      </c>
      <c r="F2671">
        <v>0.37309999999999999</v>
      </c>
    </row>
    <row r="2672" spans="1:6" x14ac:dyDescent="0.25">
      <c r="A2672" t="s">
        <v>207</v>
      </c>
      <c r="B2672" t="s">
        <v>169</v>
      </c>
      <c r="C2672" s="1">
        <v>29639</v>
      </c>
      <c r="D2672">
        <v>13.4</v>
      </c>
      <c r="F2672">
        <v>0.37309999999999999</v>
      </c>
    </row>
    <row r="2673" spans="1:6" x14ac:dyDescent="0.25">
      <c r="A2673" t="s">
        <v>207</v>
      </c>
      <c r="B2673" t="s">
        <v>169</v>
      </c>
      <c r="C2673" s="1">
        <v>29653</v>
      </c>
      <c r="D2673">
        <v>26.3</v>
      </c>
      <c r="F2673">
        <v>0.2281</v>
      </c>
    </row>
    <row r="2674" spans="1:6" x14ac:dyDescent="0.25">
      <c r="A2674" t="s">
        <v>207</v>
      </c>
      <c r="B2674" t="s">
        <v>169</v>
      </c>
      <c r="C2674" s="1">
        <v>29667</v>
      </c>
      <c r="D2674">
        <v>30.5</v>
      </c>
      <c r="F2674">
        <v>0.14099999999999999</v>
      </c>
    </row>
    <row r="2675" spans="1:6" x14ac:dyDescent="0.25">
      <c r="A2675" t="s">
        <v>207</v>
      </c>
      <c r="B2675" t="s">
        <v>169</v>
      </c>
      <c r="C2675" s="1">
        <v>29681</v>
      </c>
      <c r="D2675">
        <v>41.7</v>
      </c>
      <c r="F2675">
        <v>0.247</v>
      </c>
    </row>
    <row r="2676" spans="1:6" x14ac:dyDescent="0.25">
      <c r="A2676" t="s">
        <v>207</v>
      </c>
      <c r="B2676" t="s">
        <v>169</v>
      </c>
      <c r="C2676" s="1">
        <v>29695</v>
      </c>
      <c r="D2676">
        <v>30.5</v>
      </c>
      <c r="F2676">
        <v>0.26889999999999997</v>
      </c>
    </row>
    <row r="2677" spans="1:6" x14ac:dyDescent="0.25">
      <c r="A2677" t="s">
        <v>207</v>
      </c>
      <c r="B2677" t="s">
        <v>169</v>
      </c>
      <c r="C2677" s="1">
        <v>29709</v>
      </c>
      <c r="D2677">
        <v>21.8</v>
      </c>
      <c r="F2677">
        <v>9.1700000000000004E-2</v>
      </c>
    </row>
    <row r="2678" spans="1:6" x14ac:dyDescent="0.25">
      <c r="A2678" t="s">
        <v>207</v>
      </c>
      <c r="B2678" t="s">
        <v>169</v>
      </c>
      <c r="C2678" s="1">
        <v>29723</v>
      </c>
      <c r="D2678">
        <v>14.6</v>
      </c>
      <c r="F2678">
        <v>8.8999999999999996E-2</v>
      </c>
    </row>
    <row r="2679" spans="1:6" x14ac:dyDescent="0.25">
      <c r="A2679" t="s">
        <v>207</v>
      </c>
      <c r="B2679" t="s">
        <v>169</v>
      </c>
      <c r="C2679" s="1">
        <v>29737</v>
      </c>
      <c r="D2679">
        <v>14.9</v>
      </c>
      <c r="F2679">
        <v>8.7300000000000003E-2</v>
      </c>
    </row>
    <row r="2680" spans="1:6" x14ac:dyDescent="0.25">
      <c r="A2680" t="s">
        <v>207</v>
      </c>
      <c r="B2680" t="s">
        <v>169</v>
      </c>
      <c r="C2680" s="1">
        <v>29751</v>
      </c>
      <c r="D2680">
        <v>13.4</v>
      </c>
      <c r="F2680">
        <v>5.2200000000000003E-2</v>
      </c>
    </row>
    <row r="2681" spans="1:6" x14ac:dyDescent="0.25">
      <c r="A2681" t="s">
        <v>207</v>
      </c>
      <c r="B2681" t="s">
        <v>169</v>
      </c>
      <c r="C2681" s="1">
        <v>29765</v>
      </c>
      <c r="D2681">
        <v>13.4</v>
      </c>
      <c r="F2681">
        <v>5.2200000000000003E-2</v>
      </c>
    </row>
    <row r="2682" spans="1:6" x14ac:dyDescent="0.25">
      <c r="A2682" t="s">
        <v>207</v>
      </c>
      <c r="B2682" t="s">
        <v>169</v>
      </c>
      <c r="C2682" s="1">
        <v>29779</v>
      </c>
      <c r="D2682">
        <v>16</v>
      </c>
      <c r="F2682">
        <v>6.88E-2</v>
      </c>
    </row>
    <row r="2683" spans="1:6" x14ac:dyDescent="0.25">
      <c r="A2683" t="s">
        <v>207</v>
      </c>
      <c r="B2683" t="s">
        <v>169</v>
      </c>
      <c r="C2683" s="1">
        <v>29793</v>
      </c>
      <c r="D2683">
        <v>17.899999999999999</v>
      </c>
      <c r="F2683">
        <v>6.1499999999999999E-2</v>
      </c>
    </row>
    <row r="2684" spans="1:6" x14ac:dyDescent="0.25">
      <c r="A2684" t="s">
        <v>207</v>
      </c>
      <c r="B2684" t="s">
        <v>169</v>
      </c>
      <c r="C2684" s="1">
        <v>29807</v>
      </c>
      <c r="D2684">
        <v>17.899999999999999</v>
      </c>
      <c r="F2684">
        <v>6.1499999999999999E-2</v>
      </c>
    </row>
    <row r="2685" spans="1:6" x14ac:dyDescent="0.25">
      <c r="A2685" t="s">
        <v>207</v>
      </c>
      <c r="B2685" t="s">
        <v>169</v>
      </c>
      <c r="C2685" s="1">
        <v>29821</v>
      </c>
      <c r="D2685">
        <v>24.9</v>
      </c>
      <c r="F2685">
        <v>7.6300000000000007E-2</v>
      </c>
    </row>
    <row r="2686" spans="1:6" x14ac:dyDescent="0.25">
      <c r="A2686" t="s">
        <v>207</v>
      </c>
      <c r="B2686" t="s">
        <v>169</v>
      </c>
      <c r="C2686" s="1">
        <v>29835</v>
      </c>
      <c r="D2686">
        <v>50</v>
      </c>
      <c r="F2686">
        <v>0.11</v>
      </c>
    </row>
    <row r="2687" spans="1:6" x14ac:dyDescent="0.25">
      <c r="A2687" t="s">
        <v>207</v>
      </c>
      <c r="B2687" t="s">
        <v>169</v>
      </c>
      <c r="C2687" s="1">
        <v>29849</v>
      </c>
      <c r="D2687">
        <v>60.8</v>
      </c>
      <c r="F2687">
        <v>0.13489999999999999</v>
      </c>
    </row>
    <row r="2688" spans="1:6" x14ac:dyDescent="0.25">
      <c r="A2688" t="s">
        <v>207</v>
      </c>
      <c r="B2688" t="s">
        <v>169</v>
      </c>
      <c r="C2688" s="1">
        <v>29863</v>
      </c>
      <c r="D2688">
        <v>59.5</v>
      </c>
      <c r="F2688">
        <v>0.1429</v>
      </c>
    </row>
    <row r="2689" spans="1:6" x14ac:dyDescent="0.25">
      <c r="A2689" t="s">
        <v>207</v>
      </c>
      <c r="B2689" t="s">
        <v>169</v>
      </c>
      <c r="C2689" s="1">
        <v>29877</v>
      </c>
      <c r="D2689">
        <v>51.6</v>
      </c>
      <c r="F2689">
        <v>0.15890000000000001</v>
      </c>
    </row>
    <row r="2690" spans="1:6" x14ac:dyDescent="0.25">
      <c r="A2690" t="s">
        <v>207</v>
      </c>
      <c r="B2690" t="s">
        <v>169</v>
      </c>
      <c r="C2690" s="1">
        <v>29891</v>
      </c>
      <c r="D2690">
        <v>55.5</v>
      </c>
      <c r="F2690">
        <v>0.16400000000000001</v>
      </c>
    </row>
    <row r="2691" spans="1:6" x14ac:dyDescent="0.25">
      <c r="A2691" t="s">
        <v>207</v>
      </c>
      <c r="B2691" t="s">
        <v>169</v>
      </c>
      <c r="C2691" s="1">
        <v>29905</v>
      </c>
      <c r="D2691">
        <v>50.6</v>
      </c>
      <c r="F2691">
        <v>0.20749999999999999</v>
      </c>
    </row>
    <row r="2692" spans="1:6" x14ac:dyDescent="0.25">
      <c r="A2692" t="s">
        <v>207</v>
      </c>
      <c r="B2692" t="s">
        <v>169</v>
      </c>
      <c r="C2692" s="1">
        <v>29920</v>
      </c>
      <c r="D2692">
        <v>57.5</v>
      </c>
      <c r="F2692">
        <v>0.29220000000000002</v>
      </c>
    </row>
    <row r="2693" spans="1:6" x14ac:dyDescent="0.25">
      <c r="A2693" t="s">
        <v>207</v>
      </c>
      <c r="B2693" t="s">
        <v>169</v>
      </c>
      <c r="C2693" s="1">
        <v>29934</v>
      </c>
      <c r="D2693">
        <v>33.5</v>
      </c>
      <c r="F2693">
        <v>0.37609999999999999</v>
      </c>
    </row>
    <row r="2694" spans="1:6" x14ac:dyDescent="0.25">
      <c r="A2694" t="s">
        <v>207</v>
      </c>
      <c r="B2694" t="s">
        <v>169</v>
      </c>
      <c r="C2694" s="1">
        <v>29948</v>
      </c>
      <c r="D2694">
        <v>37</v>
      </c>
      <c r="F2694">
        <v>0.36759999999999998</v>
      </c>
    </row>
    <row r="2695" spans="1:6" x14ac:dyDescent="0.25">
      <c r="A2695" t="s">
        <v>207</v>
      </c>
      <c r="B2695" t="s">
        <v>169</v>
      </c>
      <c r="C2695" s="1">
        <v>29962</v>
      </c>
      <c r="D2695">
        <v>30.3</v>
      </c>
      <c r="F2695">
        <v>0.44890000000000002</v>
      </c>
    </row>
    <row r="2696" spans="1:6" x14ac:dyDescent="0.25">
      <c r="A2696" t="s">
        <v>207</v>
      </c>
      <c r="B2696" t="s">
        <v>169</v>
      </c>
      <c r="C2696" s="1">
        <v>29976</v>
      </c>
      <c r="D2696">
        <v>6.7</v>
      </c>
      <c r="F2696">
        <v>0.37309999999999999</v>
      </c>
    </row>
    <row r="2697" spans="1:6" x14ac:dyDescent="0.25">
      <c r="A2697" t="s">
        <v>207</v>
      </c>
      <c r="B2697" t="s">
        <v>169</v>
      </c>
      <c r="C2697" s="1">
        <v>29990</v>
      </c>
      <c r="D2697">
        <v>6.7</v>
      </c>
      <c r="F2697">
        <v>0.37309999999999999</v>
      </c>
    </row>
    <row r="2698" spans="1:6" x14ac:dyDescent="0.25">
      <c r="A2698" t="s">
        <v>207</v>
      </c>
      <c r="B2698" t="s">
        <v>169</v>
      </c>
      <c r="C2698" s="1">
        <v>30004</v>
      </c>
      <c r="D2698">
        <v>13.4</v>
      </c>
      <c r="F2698">
        <v>0.37309999999999999</v>
      </c>
    </row>
    <row r="2699" spans="1:6" x14ac:dyDescent="0.25">
      <c r="A2699" t="s">
        <v>207</v>
      </c>
      <c r="B2699" t="s">
        <v>169</v>
      </c>
      <c r="C2699" s="1">
        <v>30018</v>
      </c>
      <c r="D2699">
        <v>26.3</v>
      </c>
      <c r="F2699">
        <v>0.2281</v>
      </c>
    </row>
    <row r="2700" spans="1:6" x14ac:dyDescent="0.25">
      <c r="A2700" t="s">
        <v>207</v>
      </c>
      <c r="B2700" t="s">
        <v>169</v>
      </c>
      <c r="C2700" s="1">
        <v>30032</v>
      </c>
      <c r="D2700">
        <v>30.5</v>
      </c>
      <c r="F2700">
        <v>0.14099999999999999</v>
      </c>
    </row>
    <row r="2701" spans="1:6" x14ac:dyDescent="0.25">
      <c r="A2701" t="s">
        <v>207</v>
      </c>
      <c r="B2701" t="s">
        <v>169</v>
      </c>
      <c r="C2701" s="1">
        <v>30046</v>
      </c>
      <c r="D2701">
        <v>41.7</v>
      </c>
      <c r="F2701">
        <v>0.247</v>
      </c>
    </row>
    <row r="2702" spans="1:6" x14ac:dyDescent="0.25">
      <c r="A2702" t="s">
        <v>207</v>
      </c>
      <c r="B2702" t="s">
        <v>169</v>
      </c>
      <c r="C2702" s="1">
        <v>30060</v>
      </c>
      <c r="D2702">
        <v>30.5</v>
      </c>
      <c r="F2702">
        <v>0.26889999999999997</v>
      </c>
    </row>
    <row r="2703" spans="1:6" x14ac:dyDescent="0.25">
      <c r="A2703" t="s">
        <v>207</v>
      </c>
      <c r="B2703" t="s">
        <v>169</v>
      </c>
      <c r="C2703" s="1">
        <v>30074</v>
      </c>
      <c r="D2703">
        <v>21.8</v>
      </c>
      <c r="F2703">
        <v>9.1700000000000004E-2</v>
      </c>
    </row>
    <row r="2704" spans="1:6" x14ac:dyDescent="0.25">
      <c r="A2704" t="s">
        <v>207</v>
      </c>
      <c r="B2704" t="s">
        <v>169</v>
      </c>
      <c r="C2704" s="1">
        <v>30088</v>
      </c>
      <c r="D2704">
        <v>14.6</v>
      </c>
      <c r="F2704">
        <v>8.8999999999999996E-2</v>
      </c>
    </row>
    <row r="2705" spans="1:6" x14ac:dyDescent="0.25">
      <c r="A2705" t="s">
        <v>207</v>
      </c>
      <c r="B2705" t="s">
        <v>169</v>
      </c>
      <c r="C2705" s="1">
        <v>30102</v>
      </c>
      <c r="D2705">
        <v>14.9</v>
      </c>
      <c r="F2705">
        <v>8.7300000000000003E-2</v>
      </c>
    </row>
    <row r="2706" spans="1:6" x14ac:dyDescent="0.25">
      <c r="A2706" t="s">
        <v>207</v>
      </c>
      <c r="B2706" t="s">
        <v>169</v>
      </c>
      <c r="C2706" s="1">
        <v>30116</v>
      </c>
      <c r="D2706">
        <v>13.4</v>
      </c>
      <c r="F2706">
        <v>5.2200000000000003E-2</v>
      </c>
    </row>
    <row r="2707" spans="1:6" x14ac:dyDescent="0.25">
      <c r="A2707" t="s">
        <v>207</v>
      </c>
      <c r="B2707" t="s">
        <v>169</v>
      </c>
      <c r="C2707" s="1">
        <v>30130</v>
      </c>
      <c r="D2707">
        <v>13.4</v>
      </c>
      <c r="F2707">
        <v>5.2200000000000003E-2</v>
      </c>
    </row>
    <row r="2708" spans="1:6" x14ac:dyDescent="0.25">
      <c r="A2708" t="s">
        <v>207</v>
      </c>
      <c r="B2708" t="s">
        <v>169</v>
      </c>
      <c r="C2708" s="1">
        <v>30144</v>
      </c>
      <c r="D2708">
        <v>16</v>
      </c>
      <c r="F2708">
        <v>6.88E-2</v>
      </c>
    </row>
    <row r="2709" spans="1:6" x14ac:dyDescent="0.25">
      <c r="A2709" t="s">
        <v>207</v>
      </c>
      <c r="B2709" t="s">
        <v>169</v>
      </c>
      <c r="C2709" s="1">
        <v>30158</v>
      </c>
      <c r="D2709">
        <v>17.899999999999999</v>
      </c>
      <c r="F2709">
        <v>6.1499999999999999E-2</v>
      </c>
    </row>
    <row r="2710" spans="1:6" x14ac:dyDescent="0.25">
      <c r="A2710" t="s">
        <v>207</v>
      </c>
      <c r="B2710" t="s">
        <v>169</v>
      </c>
      <c r="C2710" s="1">
        <v>30172</v>
      </c>
      <c r="D2710">
        <v>17.899999999999999</v>
      </c>
      <c r="F2710">
        <v>6.1499999999999999E-2</v>
      </c>
    </row>
    <row r="2711" spans="1:6" x14ac:dyDescent="0.25">
      <c r="A2711" t="s">
        <v>207</v>
      </c>
      <c r="B2711" t="s">
        <v>169</v>
      </c>
      <c r="C2711" s="1">
        <v>30186</v>
      </c>
      <c r="D2711">
        <v>24.9</v>
      </c>
      <c r="F2711">
        <v>7.6300000000000007E-2</v>
      </c>
    </row>
    <row r="2712" spans="1:6" x14ac:dyDescent="0.25">
      <c r="A2712" t="s">
        <v>207</v>
      </c>
      <c r="B2712" t="s">
        <v>169</v>
      </c>
      <c r="C2712" s="1">
        <v>30200</v>
      </c>
      <c r="D2712">
        <v>50</v>
      </c>
      <c r="F2712">
        <v>0.11</v>
      </c>
    </row>
    <row r="2713" spans="1:6" x14ac:dyDescent="0.25">
      <c r="A2713" t="s">
        <v>207</v>
      </c>
      <c r="B2713" t="s">
        <v>169</v>
      </c>
      <c r="C2713" s="1">
        <v>30214</v>
      </c>
      <c r="D2713">
        <v>60.8</v>
      </c>
      <c r="F2713">
        <v>0.13489999999999999</v>
      </c>
    </row>
    <row r="2714" spans="1:6" x14ac:dyDescent="0.25">
      <c r="A2714" t="s">
        <v>207</v>
      </c>
      <c r="B2714" t="s">
        <v>169</v>
      </c>
      <c r="C2714" s="1">
        <v>30228</v>
      </c>
      <c r="D2714">
        <v>59.5</v>
      </c>
      <c r="F2714">
        <v>0.1429</v>
      </c>
    </row>
    <row r="2715" spans="1:6" x14ac:dyDescent="0.25">
      <c r="A2715" t="s">
        <v>207</v>
      </c>
      <c r="B2715" t="s">
        <v>169</v>
      </c>
      <c r="C2715" s="1">
        <v>30242</v>
      </c>
      <c r="D2715">
        <v>51.6</v>
      </c>
      <c r="F2715">
        <v>0.15890000000000001</v>
      </c>
    </row>
    <row r="2716" spans="1:6" x14ac:dyDescent="0.25">
      <c r="A2716" t="s">
        <v>207</v>
      </c>
      <c r="B2716" t="s">
        <v>169</v>
      </c>
      <c r="C2716" s="1">
        <v>30256</v>
      </c>
      <c r="D2716">
        <v>55.5</v>
      </c>
      <c r="F2716">
        <v>0.16400000000000001</v>
      </c>
    </row>
    <row r="2717" spans="1:6" x14ac:dyDescent="0.25">
      <c r="A2717" t="s">
        <v>207</v>
      </c>
      <c r="B2717" t="s">
        <v>169</v>
      </c>
      <c r="C2717" s="1">
        <v>30270</v>
      </c>
      <c r="D2717">
        <v>50.6</v>
      </c>
      <c r="F2717">
        <v>0.20749999999999999</v>
      </c>
    </row>
    <row r="2718" spans="1:6" x14ac:dyDescent="0.25">
      <c r="A2718" t="s">
        <v>207</v>
      </c>
      <c r="B2718" t="s">
        <v>169</v>
      </c>
      <c r="C2718" s="1">
        <v>30285</v>
      </c>
      <c r="D2718">
        <v>57.5</v>
      </c>
      <c r="F2718">
        <v>0.29220000000000002</v>
      </c>
    </row>
    <row r="2719" spans="1:6" x14ac:dyDescent="0.25">
      <c r="A2719" t="s">
        <v>207</v>
      </c>
      <c r="B2719" t="s">
        <v>169</v>
      </c>
      <c r="C2719" s="1">
        <v>30299</v>
      </c>
      <c r="D2719">
        <v>33.5</v>
      </c>
      <c r="F2719">
        <v>0.37609999999999999</v>
      </c>
    </row>
    <row r="2720" spans="1:6" x14ac:dyDescent="0.25">
      <c r="A2720" t="s">
        <v>207</v>
      </c>
      <c r="B2720" t="s">
        <v>169</v>
      </c>
      <c r="C2720" s="1">
        <v>30313</v>
      </c>
      <c r="D2720">
        <v>37</v>
      </c>
      <c r="F2720">
        <v>0.36759999999999998</v>
      </c>
    </row>
    <row r="2721" spans="1:6" x14ac:dyDescent="0.25">
      <c r="A2721" t="s">
        <v>207</v>
      </c>
      <c r="B2721" t="s">
        <v>169</v>
      </c>
      <c r="C2721" s="1">
        <v>30327</v>
      </c>
      <c r="D2721">
        <v>30.3</v>
      </c>
      <c r="F2721">
        <v>0.44890000000000002</v>
      </c>
    </row>
    <row r="2722" spans="1:6" x14ac:dyDescent="0.25">
      <c r="A2722" t="s">
        <v>207</v>
      </c>
      <c r="B2722" t="s">
        <v>169</v>
      </c>
      <c r="C2722" s="1">
        <v>30341</v>
      </c>
      <c r="D2722">
        <v>6.7</v>
      </c>
      <c r="F2722">
        <v>0.37309999999999999</v>
      </c>
    </row>
    <row r="2723" spans="1:6" x14ac:dyDescent="0.25">
      <c r="A2723" t="s">
        <v>207</v>
      </c>
      <c r="B2723" t="s">
        <v>169</v>
      </c>
      <c r="C2723" s="1">
        <v>30355</v>
      </c>
      <c r="D2723">
        <v>6.7</v>
      </c>
      <c r="F2723">
        <v>0.37309999999999999</v>
      </c>
    </row>
    <row r="2724" spans="1:6" x14ac:dyDescent="0.25">
      <c r="A2724" t="s">
        <v>207</v>
      </c>
      <c r="B2724" t="s">
        <v>169</v>
      </c>
      <c r="C2724" s="1">
        <v>30369</v>
      </c>
      <c r="D2724">
        <v>13.4</v>
      </c>
      <c r="F2724">
        <v>0.37309999999999999</v>
      </c>
    </row>
    <row r="2725" spans="1:6" x14ac:dyDescent="0.25">
      <c r="A2725" t="s">
        <v>207</v>
      </c>
      <c r="B2725" t="s">
        <v>169</v>
      </c>
      <c r="C2725" s="1">
        <v>30383</v>
      </c>
      <c r="D2725">
        <v>26.3</v>
      </c>
      <c r="F2725">
        <v>0.2281</v>
      </c>
    </row>
    <row r="2726" spans="1:6" x14ac:dyDescent="0.25">
      <c r="A2726" t="s">
        <v>207</v>
      </c>
      <c r="B2726" t="s">
        <v>169</v>
      </c>
      <c r="C2726" s="1">
        <v>30397</v>
      </c>
      <c r="D2726">
        <v>30.5</v>
      </c>
      <c r="F2726">
        <v>0.14099999999999999</v>
      </c>
    </row>
    <row r="2727" spans="1:6" x14ac:dyDescent="0.25">
      <c r="A2727" t="s">
        <v>207</v>
      </c>
      <c r="B2727" t="s">
        <v>169</v>
      </c>
      <c r="C2727" s="1">
        <v>30411</v>
      </c>
      <c r="D2727">
        <v>41.7</v>
      </c>
      <c r="F2727">
        <v>0.247</v>
      </c>
    </row>
    <row r="2728" spans="1:6" x14ac:dyDescent="0.25">
      <c r="A2728" t="s">
        <v>207</v>
      </c>
      <c r="B2728" t="s">
        <v>169</v>
      </c>
      <c r="C2728" s="1">
        <v>30425</v>
      </c>
      <c r="D2728">
        <v>30.5</v>
      </c>
      <c r="F2728">
        <v>0.26889999999999997</v>
      </c>
    </row>
    <row r="2729" spans="1:6" x14ac:dyDescent="0.25">
      <c r="A2729" t="s">
        <v>207</v>
      </c>
      <c r="B2729" t="s">
        <v>169</v>
      </c>
      <c r="C2729" s="1">
        <v>30439</v>
      </c>
      <c r="D2729">
        <v>21.8</v>
      </c>
      <c r="F2729">
        <v>9.1700000000000004E-2</v>
      </c>
    </row>
    <row r="2730" spans="1:6" x14ac:dyDescent="0.25">
      <c r="A2730" t="s">
        <v>207</v>
      </c>
      <c r="B2730" t="s">
        <v>169</v>
      </c>
      <c r="C2730" s="1">
        <v>30453</v>
      </c>
      <c r="D2730">
        <v>14.6</v>
      </c>
      <c r="F2730">
        <v>8.8999999999999996E-2</v>
      </c>
    </row>
    <row r="2731" spans="1:6" x14ac:dyDescent="0.25">
      <c r="A2731" t="s">
        <v>207</v>
      </c>
      <c r="B2731" t="s">
        <v>169</v>
      </c>
      <c r="C2731" s="1">
        <v>30467</v>
      </c>
      <c r="D2731">
        <v>14.9</v>
      </c>
      <c r="F2731">
        <v>8.7300000000000003E-2</v>
      </c>
    </row>
    <row r="2732" spans="1:6" x14ac:dyDescent="0.25">
      <c r="A2732" t="s">
        <v>208</v>
      </c>
      <c r="B2732" t="s">
        <v>170</v>
      </c>
      <c r="C2732" s="1">
        <v>27559</v>
      </c>
      <c r="D2732">
        <v>19.5</v>
      </c>
      <c r="F2732">
        <v>2.5600000000000001E-2</v>
      </c>
    </row>
    <row r="2733" spans="1:6" x14ac:dyDescent="0.25">
      <c r="A2733" t="s">
        <v>208</v>
      </c>
      <c r="B2733" t="s">
        <v>170</v>
      </c>
      <c r="C2733" s="1">
        <v>27573</v>
      </c>
      <c r="D2733">
        <v>16.8</v>
      </c>
      <c r="F2733">
        <v>2.3800000000000002E-2</v>
      </c>
    </row>
    <row r="2734" spans="1:6" x14ac:dyDescent="0.25">
      <c r="A2734" t="s">
        <v>208</v>
      </c>
      <c r="B2734" t="s">
        <v>170</v>
      </c>
      <c r="C2734" s="1">
        <v>27587</v>
      </c>
      <c r="D2734">
        <v>15.4</v>
      </c>
      <c r="F2734">
        <v>2.5999999999999999E-2</v>
      </c>
    </row>
    <row r="2735" spans="1:6" x14ac:dyDescent="0.25">
      <c r="A2735" t="s">
        <v>208</v>
      </c>
      <c r="B2735" t="s">
        <v>170</v>
      </c>
      <c r="C2735" s="1">
        <v>27601</v>
      </c>
      <c r="D2735">
        <v>18.8</v>
      </c>
      <c r="F2735">
        <v>3.7199999999999997E-2</v>
      </c>
    </row>
    <row r="2736" spans="1:6" x14ac:dyDescent="0.25">
      <c r="A2736" t="s">
        <v>208</v>
      </c>
      <c r="B2736" t="s">
        <v>170</v>
      </c>
      <c r="C2736" s="1">
        <v>27615</v>
      </c>
      <c r="D2736">
        <v>26.7</v>
      </c>
      <c r="F2736">
        <v>6.3700000000000007E-2</v>
      </c>
    </row>
    <row r="2737" spans="1:6" x14ac:dyDescent="0.25">
      <c r="A2737" t="s">
        <v>208</v>
      </c>
      <c r="B2737" t="s">
        <v>170</v>
      </c>
      <c r="C2737" s="1">
        <v>27629</v>
      </c>
      <c r="D2737">
        <v>33.5</v>
      </c>
      <c r="F2737">
        <v>5.9700000000000003E-2</v>
      </c>
    </row>
    <row r="2738" spans="1:6" x14ac:dyDescent="0.25">
      <c r="A2738" t="s">
        <v>208</v>
      </c>
      <c r="B2738" t="s">
        <v>170</v>
      </c>
      <c r="C2738" s="1">
        <v>27643</v>
      </c>
      <c r="D2738">
        <v>40.200000000000003</v>
      </c>
      <c r="F2738">
        <v>7.2099999999999997E-2</v>
      </c>
    </row>
    <row r="2739" spans="1:6" x14ac:dyDescent="0.25">
      <c r="A2739" t="s">
        <v>208</v>
      </c>
      <c r="B2739" t="s">
        <v>170</v>
      </c>
      <c r="C2739" s="1">
        <v>27657</v>
      </c>
      <c r="D2739">
        <v>48.5</v>
      </c>
      <c r="F2739">
        <v>9.2799999999999994E-2</v>
      </c>
    </row>
    <row r="2740" spans="1:6" x14ac:dyDescent="0.25">
      <c r="A2740" t="s">
        <v>208</v>
      </c>
      <c r="B2740" t="s">
        <v>170</v>
      </c>
      <c r="C2740" s="1">
        <v>27671</v>
      </c>
      <c r="D2740">
        <v>50.5</v>
      </c>
      <c r="F2740">
        <v>8.3199999999999996E-2</v>
      </c>
    </row>
    <row r="2741" spans="1:6" x14ac:dyDescent="0.25">
      <c r="A2741" t="s">
        <v>208</v>
      </c>
      <c r="B2741" t="s">
        <v>170</v>
      </c>
      <c r="C2741" s="1">
        <v>27685</v>
      </c>
      <c r="D2741">
        <v>50.5</v>
      </c>
      <c r="F2741">
        <v>0.10100000000000001</v>
      </c>
    </row>
    <row r="2742" spans="1:6" x14ac:dyDescent="0.25">
      <c r="A2742" t="s">
        <v>208</v>
      </c>
      <c r="B2742" t="s">
        <v>170</v>
      </c>
      <c r="C2742" s="1">
        <v>27699</v>
      </c>
      <c r="D2742">
        <v>43.1</v>
      </c>
      <c r="F2742">
        <v>0.12529999999999999</v>
      </c>
    </row>
    <row r="2743" spans="1:6" x14ac:dyDescent="0.25">
      <c r="A2743" t="s">
        <v>208</v>
      </c>
      <c r="B2743" t="s">
        <v>170</v>
      </c>
      <c r="C2743" s="1">
        <v>27713</v>
      </c>
      <c r="D2743">
        <v>41.1</v>
      </c>
      <c r="F2743">
        <v>0.1046</v>
      </c>
    </row>
    <row r="2744" spans="1:6" x14ac:dyDescent="0.25">
      <c r="A2744" t="s">
        <v>208</v>
      </c>
      <c r="B2744" t="s">
        <v>170</v>
      </c>
      <c r="C2744" s="1">
        <v>27728</v>
      </c>
      <c r="D2744">
        <v>34.299999999999997</v>
      </c>
      <c r="F2744">
        <v>0.1137</v>
      </c>
    </row>
    <row r="2745" spans="1:6" x14ac:dyDescent="0.25">
      <c r="A2745" t="s">
        <v>208</v>
      </c>
      <c r="B2745" t="s">
        <v>170</v>
      </c>
      <c r="C2745" s="1">
        <v>27742</v>
      </c>
      <c r="D2745">
        <v>41.3</v>
      </c>
      <c r="F2745">
        <v>0.1477</v>
      </c>
    </row>
    <row r="2746" spans="1:6" x14ac:dyDescent="0.25">
      <c r="A2746" t="s">
        <v>208</v>
      </c>
      <c r="B2746" t="s">
        <v>170</v>
      </c>
      <c r="C2746" s="1">
        <v>27756</v>
      </c>
      <c r="D2746">
        <v>36.4</v>
      </c>
      <c r="F2746">
        <v>0.25</v>
      </c>
    </row>
    <row r="2747" spans="1:6" x14ac:dyDescent="0.25">
      <c r="A2747" t="s">
        <v>208</v>
      </c>
      <c r="B2747" t="s">
        <v>170</v>
      </c>
      <c r="C2747" s="1">
        <v>27770</v>
      </c>
      <c r="D2747">
        <v>32</v>
      </c>
      <c r="F2747">
        <v>0.1031</v>
      </c>
    </row>
    <row r="2748" spans="1:6" x14ac:dyDescent="0.25">
      <c r="A2748" t="s">
        <v>208</v>
      </c>
      <c r="B2748" t="s">
        <v>170</v>
      </c>
      <c r="C2748" s="1">
        <v>27784</v>
      </c>
      <c r="D2748">
        <v>25.7</v>
      </c>
      <c r="F2748">
        <v>0.20230000000000001</v>
      </c>
    </row>
    <row r="2749" spans="1:6" x14ac:dyDescent="0.25">
      <c r="A2749" t="s">
        <v>208</v>
      </c>
      <c r="B2749" t="s">
        <v>170</v>
      </c>
      <c r="C2749" s="1">
        <v>27798</v>
      </c>
      <c r="D2749">
        <v>28.5</v>
      </c>
      <c r="F2749">
        <v>0.1333</v>
      </c>
    </row>
    <row r="2750" spans="1:6" x14ac:dyDescent="0.25">
      <c r="A2750" t="s">
        <v>208</v>
      </c>
      <c r="B2750" t="s">
        <v>170</v>
      </c>
      <c r="C2750" s="1">
        <v>27812</v>
      </c>
      <c r="D2750">
        <v>27.5</v>
      </c>
      <c r="F2750">
        <v>0.15640000000000001</v>
      </c>
    </row>
    <row r="2751" spans="1:6" x14ac:dyDescent="0.25">
      <c r="A2751" t="s">
        <v>208</v>
      </c>
      <c r="B2751" t="s">
        <v>170</v>
      </c>
      <c r="C2751" s="1">
        <v>27827</v>
      </c>
      <c r="D2751">
        <v>34.6</v>
      </c>
      <c r="F2751">
        <v>0.1474</v>
      </c>
    </row>
    <row r="2752" spans="1:6" x14ac:dyDescent="0.25">
      <c r="A2752" t="s">
        <v>208</v>
      </c>
      <c r="B2752" t="s">
        <v>170</v>
      </c>
      <c r="C2752" s="1">
        <v>27841</v>
      </c>
      <c r="D2752">
        <v>31.3</v>
      </c>
      <c r="F2752">
        <v>0.1278</v>
      </c>
    </row>
    <row r="2753" spans="1:6" x14ac:dyDescent="0.25">
      <c r="A2753" t="s">
        <v>208</v>
      </c>
      <c r="B2753" t="s">
        <v>170</v>
      </c>
      <c r="C2753" s="1">
        <v>27855</v>
      </c>
      <c r="D2753">
        <v>30.9</v>
      </c>
      <c r="F2753">
        <v>0.11</v>
      </c>
    </row>
    <row r="2754" spans="1:6" x14ac:dyDescent="0.25">
      <c r="A2754" t="s">
        <v>208</v>
      </c>
      <c r="B2754" t="s">
        <v>170</v>
      </c>
      <c r="C2754" s="1">
        <v>27869</v>
      </c>
      <c r="D2754">
        <v>27.6</v>
      </c>
      <c r="F2754">
        <v>0.1196</v>
      </c>
    </row>
    <row r="2755" spans="1:6" x14ac:dyDescent="0.25">
      <c r="A2755" t="s">
        <v>208</v>
      </c>
      <c r="B2755" t="s">
        <v>170</v>
      </c>
      <c r="C2755" s="1">
        <v>27883</v>
      </c>
      <c r="D2755">
        <v>25.9</v>
      </c>
      <c r="F2755">
        <v>0.1197</v>
      </c>
    </row>
    <row r="2756" spans="1:6" x14ac:dyDescent="0.25">
      <c r="A2756" t="s">
        <v>208</v>
      </c>
      <c r="B2756" t="s">
        <v>170</v>
      </c>
      <c r="C2756" s="1">
        <v>27897</v>
      </c>
      <c r="D2756">
        <v>25.6</v>
      </c>
      <c r="F2756">
        <v>5.4699999999999999E-2</v>
      </c>
    </row>
    <row r="2757" spans="1:6" x14ac:dyDescent="0.25">
      <c r="A2757" t="s">
        <v>208</v>
      </c>
      <c r="B2757" t="s">
        <v>170</v>
      </c>
      <c r="C2757" s="1">
        <v>27911</v>
      </c>
      <c r="D2757">
        <v>20.2</v>
      </c>
      <c r="F2757">
        <v>4.4600000000000001E-2</v>
      </c>
    </row>
    <row r="2758" spans="1:6" x14ac:dyDescent="0.25">
      <c r="A2758" t="s">
        <v>208</v>
      </c>
      <c r="B2758" t="s">
        <v>170</v>
      </c>
      <c r="C2758" s="1">
        <v>27925</v>
      </c>
      <c r="D2758">
        <v>19.5</v>
      </c>
      <c r="F2758">
        <v>2.5600000000000001E-2</v>
      </c>
    </row>
    <row r="2759" spans="1:6" x14ac:dyDescent="0.25">
      <c r="A2759" t="s">
        <v>208</v>
      </c>
      <c r="B2759" t="s">
        <v>170</v>
      </c>
      <c r="C2759" s="1">
        <v>27939</v>
      </c>
      <c r="D2759">
        <v>16.8</v>
      </c>
      <c r="F2759">
        <v>2.3800000000000002E-2</v>
      </c>
    </row>
    <row r="2760" spans="1:6" x14ac:dyDescent="0.25">
      <c r="A2760" t="s">
        <v>208</v>
      </c>
      <c r="B2760" t="s">
        <v>170</v>
      </c>
      <c r="C2760" s="1">
        <v>27953</v>
      </c>
      <c r="D2760">
        <v>15.4</v>
      </c>
      <c r="F2760">
        <v>2.5999999999999999E-2</v>
      </c>
    </row>
    <row r="2761" spans="1:6" x14ac:dyDescent="0.25">
      <c r="A2761" t="s">
        <v>208</v>
      </c>
      <c r="B2761" t="s">
        <v>170</v>
      </c>
      <c r="C2761" s="1">
        <v>27967</v>
      </c>
      <c r="D2761">
        <v>18.8</v>
      </c>
      <c r="F2761">
        <v>3.7199999999999997E-2</v>
      </c>
    </row>
    <row r="2762" spans="1:6" x14ac:dyDescent="0.25">
      <c r="A2762" t="s">
        <v>208</v>
      </c>
      <c r="B2762" t="s">
        <v>170</v>
      </c>
      <c r="C2762" s="1">
        <v>27981</v>
      </c>
      <c r="D2762">
        <v>26.7</v>
      </c>
      <c r="F2762">
        <v>6.3700000000000007E-2</v>
      </c>
    </row>
    <row r="2763" spans="1:6" x14ac:dyDescent="0.25">
      <c r="A2763" t="s">
        <v>208</v>
      </c>
      <c r="B2763" t="s">
        <v>170</v>
      </c>
      <c r="C2763" s="1">
        <v>27995</v>
      </c>
      <c r="D2763">
        <v>33.5</v>
      </c>
      <c r="F2763">
        <v>5.9700000000000003E-2</v>
      </c>
    </row>
    <row r="2764" spans="1:6" x14ac:dyDescent="0.25">
      <c r="A2764" t="s">
        <v>208</v>
      </c>
      <c r="B2764" t="s">
        <v>170</v>
      </c>
      <c r="C2764" s="1">
        <v>28009</v>
      </c>
      <c r="D2764">
        <v>40.200000000000003</v>
      </c>
      <c r="F2764">
        <v>7.2099999999999997E-2</v>
      </c>
    </row>
    <row r="2765" spans="1:6" x14ac:dyDescent="0.25">
      <c r="A2765" t="s">
        <v>208</v>
      </c>
      <c r="B2765" t="s">
        <v>170</v>
      </c>
      <c r="C2765" s="1">
        <v>28023</v>
      </c>
      <c r="D2765">
        <v>48.5</v>
      </c>
      <c r="F2765">
        <v>9.2799999999999994E-2</v>
      </c>
    </row>
    <row r="2766" spans="1:6" x14ac:dyDescent="0.25">
      <c r="A2766" t="s">
        <v>208</v>
      </c>
      <c r="B2766" t="s">
        <v>170</v>
      </c>
      <c r="C2766" s="1">
        <v>28037</v>
      </c>
      <c r="D2766">
        <v>50.5</v>
      </c>
      <c r="F2766">
        <v>8.3199999999999996E-2</v>
      </c>
    </row>
    <row r="2767" spans="1:6" x14ac:dyDescent="0.25">
      <c r="A2767" t="s">
        <v>208</v>
      </c>
      <c r="B2767" t="s">
        <v>170</v>
      </c>
      <c r="C2767" s="1">
        <v>28051</v>
      </c>
      <c r="D2767">
        <v>50.5</v>
      </c>
      <c r="F2767">
        <v>0.10100000000000001</v>
      </c>
    </row>
    <row r="2768" spans="1:6" x14ac:dyDescent="0.25">
      <c r="A2768" t="s">
        <v>208</v>
      </c>
      <c r="B2768" t="s">
        <v>170</v>
      </c>
      <c r="C2768" s="1">
        <v>28065</v>
      </c>
      <c r="D2768">
        <v>43.1</v>
      </c>
      <c r="F2768">
        <v>0.12529999999999999</v>
      </c>
    </row>
    <row r="2769" spans="1:6" x14ac:dyDescent="0.25">
      <c r="A2769" t="s">
        <v>208</v>
      </c>
      <c r="B2769" t="s">
        <v>170</v>
      </c>
      <c r="C2769" s="1">
        <v>28079</v>
      </c>
      <c r="D2769">
        <v>41.1</v>
      </c>
      <c r="F2769">
        <v>0.1046</v>
      </c>
    </row>
    <row r="2770" spans="1:6" x14ac:dyDescent="0.25">
      <c r="A2770" t="s">
        <v>208</v>
      </c>
      <c r="B2770" t="s">
        <v>170</v>
      </c>
      <c r="C2770" s="1">
        <v>28094</v>
      </c>
      <c r="D2770">
        <v>34.299999999999997</v>
      </c>
      <c r="F2770">
        <v>0.1137</v>
      </c>
    </row>
    <row r="2771" spans="1:6" x14ac:dyDescent="0.25">
      <c r="A2771" t="s">
        <v>208</v>
      </c>
      <c r="B2771" t="s">
        <v>170</v>
      </c>
      <c r="C2771" s="1">
        <v>28108</v>
      </c>
      <c r="D2771">
        <v>41.3</v>
      </c>
      <c r="F2771">
        <v>0.1477</v>
      </c>
    </row>
    <row r="2772" spans="1:6" x14ac:dyDescent="0.25">
      <c r="A2772" t="s">
        <v>208</v>
      </c>
      <c r="B2772" t="s">
        <v>170</v>
      </c>
      <c r="C2772" s="1">
        <v>28122</v>
      </c>
      <c r="D2772">
        <v>36.4</v>
      </c>
      <c r="F2772">
        <v>0.25</v>
      </c>
    </row>
    <row r="2773" spans="1:6" x14ac:dyDescent="0.25">
      <c r="A2773" t="s">
        <v>208</v>
      </c>
      <c r="B2773" t="s">
        <v>170</v>
      </c>
      <c r="C2773" s="1">
        <v>28136</v>
      </c>
      <c r="D2773">
        <v>32</v>
      </c>
      <c r="F2773">
        <v>0.1031</v>
      </c>
    </row>
    <row r="2774" spans="1:6" x14ac:dyDescent="0.25">
      <c r="A2774" t="s">
        <v>208</v>
      </c>
      <c r="B2774" t="s">
        <v>170</v>
      </c>
      <c r="C2774" s="1">
        <v>28150</v>
      </c>
      <c r="D2774">
        <v>25.7</v>
      </c>
      <c r="F2774">
        <v>0.20230000000000001</v>
      </c>
    </row>
    <row r="2775" spans="1:6" x14ac:dyDescent="0.25">
      <c r="A2775" t="s">
        <v>208</v>
      </c>
      <c r="B2775" t="s">
        <v>170</v>
      </c>
      <c r="C2775" s="1">
        <v>28164</v>
      </c>
      <c r="D2775">
        <v>28.5</v>
      </c>
      <c r="F2775">
        <v>0.1333</v>
      </c>
    </row>
    <row r="2776" spans="1:6" x14ac:dyDescent="0.25">
      <c r="A2776" t="s">
        <v>208</v>
      </c>
      <c r="B2776" t="s">
        <v>170</v>
      </c>
      <c r="C2776" s="1">
        <v>28178</v>
      </c>
      <c r="D2776">
        <v>27.5</v>
      </c>
      <c r="F2776">
        <v>0.15640000000000001</v>
      </c>
    </row>
    <row r="2777" spans="1:6" x14ac:dyDescent="0.25">
      <c r="A2777" t="s">
        <v>208</v>
      </c>
      <c r="B2777" t="s">
        <v>170</v>
      </c>
      <c r="C2777" s="1">
        <v>28192</v>
      </c>
      <c r="D2777">
        <v>34.6</v>
      </c>
      <c r="F2777">
        <v>0.1474</v>
      </c>
    </row>
    <row r="2778" spans="1:6" x14ac:dyDescent="0.25">
      <c r="A2778" t="s">
        <v>208</v>
      </c>
      <c r="B2778" t="s">
        <v>170</v>
      </c>
      <c r="C2778" s="1">
        <v>28206</v>
      </c>
      <c r="D2778">
        <v>31.3</v>
      </c>
      <c r="F2778">
        <v>0.1278</v>
      </c>
    </row>
    <row r="2779" spans="1:6" x14ac:dyDescent="0.25">
      <c r="A2779" t="s">
        <v>208</v>
      </c>
      <c r="B2779" t="s">
        <v>170</v>
      </c>
      <c r="C2779" s="1">
        <v>28220</v>
      </c>
      <c r="D2779">
        <v>30.9</v>
      </c>
      <c r="F2779">
        <v>0.11</v>
      </c>
    </row>
    <row r="2780" spans="1:6" x14ac:dyDescent="0.25">
      <c r="A2780" t="s">
        <v>208</v>
      </c>
      <c r="B2780" t="s">
        <v>170</v>
      </c>
      <c r="C2780" s="1">
        <v>28234</v>
      </c>
      <c r="D2780">
        <v>27.6</v>
      </c>
      <c r="F2780">
        <v>0.1196</v>
      </c>
    </row>
    <row r="2781" spans="1:6" x14ac:dyDescent="0.25">
      <c r="A2781" t="s">
        <v>208</v>
      </c>
      <c r="B2781" t="s">
        <v>170</v>
      </c>
      <c r="C2781" s="1">
        <v>28248</v>
      </c>
      <c r="D2781">
        <v>25.9</v>
      </c>
      <c r="F2781">
        <v>0.1197</v>
      </c>
    </row>
    <row r="2782" spans="1:6" x14ac:dyDescent="0.25">
      <c r="A2782" t="s">
        <v>208</v>
      </c>
      <c r="B2782" t="s">
        <v>170</v>
      </c>
      <c r="C2782" s="1">
        <v>28262</v>
      </c>
      <c r="D2782">
        <v>25.6</v>
      </c>
      <c r="F2782">
        <v>5.4699999999999999E-2</v>
      </c>
    </row>
    <row r="2783" spans="1:6" x14ac:dyDescent="0.25">
      <c r="A2783" t="s">
        <v>208</v>
      </c>
      <c r="B2783" t="s">
        <v>170</v>
      </c>
      <c r="C2783" s="1">
        <v>28276</v>
      </c>
      <c r="D2783">
        <v>20.2</v>
      </c>
      <c r="F2783">
        <v>4.4600000000000001E-2</v>
      </c>
    </row>
    <row r="2784" spans="1:6" x14ac:dyDescent="0.25">
      <c r="A2784" t="s">
        <v>208</v>
      </c>
      <c r="B2784" t="s">
        <v>170</v>
      </c>
      <c r="C2784" s="1">
        <v>28290</v>
      </c>
      <c r="D2784">
        <v>19.5</v>
      </c>
      <c r="F2784">
        <v>2.5600000000000001E-2</v>
      </c>
    </row>
    <row r="2785" spans="1:6" x14ac:dyDescent="0.25">
      <c r="A2785" t="s">
        <v>208</v>
      </c>
      <c r="B2785" t="s">
        <v>170</v>
      </c>
      <c r="C2785" s="1">
        <v>28304</v>
      </c>
      <c r="D2785">
        <v>16.8</v>
      </c>
      <c r="F2785">
        <v>2.3800000000000002E-2</v>
      </c>
    </row>
    <row r="2786" spans="1:6" x14ac:dyDescent="0.25">
      <c r="A2786" t="s">
        <v>208</v>
      </c>
      <c r="B2786" t="s">
        <v>170</v>
      </c>
      <c r="C2786" s="1">
        <v>28318</v>
      </c>
      <c r="D2786">
        <v>15.4</v>
      </c>
      <c r="F2786">
        <v>2.5999999999999999E-2</v>
      </c>
    </row>
    <row r="2787" spans="1:6" x14ac:dyDescent="0.25">
      <c r="A2787" t="s">
        <v>208</v>
      </c>
      <c r="B2787" t="s">
        <v>170</v>
      </c>
      <c r="C2787" s="1">
        <v>28332</v>
      </c>
      <c r="D2787">
        <v>18.8</v>
      </c>
      <c r="F2787">
        <v>3.7199999999999997E-2</v>
      </c>
    </row>
    <row r="2788" spans="1:6" x14ac:dyDescent="0.25">
      <c r="A2788" t="s">
        <v>208</v>
      </c>
      <c r="B2788" t="s">
        <v>170</v>
      </c>
      <c r="C2788" s="1">
        <v>28346</v>
      </c>
      <c r="D2788">
        <v>26.7</v>
      </c>
      <c r="F2788">
        <v>6.3700000000000007E-2</v>
      </c>
    </row>
    <row r="2789" spans="1:6" x14ac:dyDescent="0.25">
      <c r="A2789" t="s">
        <v>208</v>
      </c>
      <c r="B2789" t="s">
        <v>170</v>
      </c>
      <c r="C2789" s="1">
        <v>28360</v>
      </c>
      <c r="D2789">
        <v>33.5</v>
      </c>
      <c r="F2789">
        <v>5.9700000000000003E-2</v>
      </c>
    </row>
    <row r="2790" spans="1:6" x14ac:dyDescent="0.25">
      <c r="A2790" t="s">
        <v>208</v>
      </c>
      <c r="B2790" t="s">
        <v>170</v>
      </c>
      <c r="C2790" s="1">
        <v>28374</v>
      </c>
      <c r="D2790">
        <v>40.200000000000003</v>
      </c>
      <c r="F2790">
        <v>7.2099999999999997E-2</v>
      </c>
    </row>
    <row r="2791" spans="1:6" x14ac:dyDescent="0.25">
      <c r="A2791" t="s">
        <v>208</v>
      </c>
      <c r="B2791" t="s">
        <v>170</v>
      </c>
      <c r="C2791" s="1">
        <v>28388</v>
      </c>
      <c r="D2791">
        <v>48.5</v>
      </c>
      <c r="F2791">
        <v>9.2799999999999994E-2</v>
      </c>
    </row>
    <row r="2792" spans="1:6" x14ac:dyDescent="0.25">
      <c r="A2792" t="s">
        <v>208</v>
      </c>
      <c r="B2792" t="s">
        <v>170</v>
      </c>
      <c r="C2792" s="1">
        <v>28402</v>
      </c>
      <c r="D2792">
        <v>50.5</v>
      </c>
      <c r="F2792">
        <v>8.3199999999999996E-2</v>
      </c>
    </row>
    <row r="2793" spans="1:6" x14ac:dyDescent="0.25">
      <c r="A2793" t="s">
        <v>208</v>
      </c>
      <c r="B2793" t="s">
        <v>170</v>
      </c>
      <c r="C2793" s="1">
        <v>28416</v>
      </c>
      <c r="D2793">
        <v>50.5</v>
      </c>
      <c r="F2793">
        <v>0.10100000000000001</v>
      </c>
    </row>
    <row r="2794" spans="1:6" x14ac:dyDescent="0.25">
      <c r="A2794" t="s">
        <v>208</v>
      </c>
      <c r="B2794" t="s">
        <v>170</v>
      </c>
      <c r="C2794" s="1">
        <v>28430</v>
      </c>
      <c r="D2794">
        <v>43.1</v>
      </c>
      <c r="F2794">
        <v>0.12529999999999999</v>
      </c>
    </row>
    <row r="2795" spans="1:6" x14ac:dyDescent="0.25">
      <c r="A2795" t="s">
        <v>208</v>
      </c>
      <c r="B2795" t="s">
        <v>170</v>
      </c>
      <c r="C2795" s="1">
        <v>28444</v>
      </c>
      <c r="D2795">
        <v>41.1</v>
      </c>
      <c r="F2795">
        <v>0.1046</v>
      </c>
    </row>
    <row r="2796" spans="1:6" x14ac:dyDescent="0.25">
      <c r="A2796" t="s">
        <v>208</v>
      </c>
      <c r="B2796" t="s">
        <v>170</v>
      </c>
      <c r="C2796" s="1">
        <v>28459</v>
      </c>
      <c r="D2796">
        <v>34.299999999999997</v>
      </c>
      <c r="F2796">
        <v>0.1137</v>
      </c>
    </row>
    <row r="2797" spans="1:6" x14ac:dyDescent="0.25">
      <c r="A2797" t="s">
        <v>208</v>
      </c>
      <c r="B2797" t="s">
        <v>170</v>
      </c>
      <c r="C2797" s="1">
        <v>28473</v>
      </c>
      <c r="D2797">
        <v>41.3</v>
      </c>
      <c r="F2797">
        <v>0.1477</v>
      </c>
    </row>
    <row r="2798" spans="1:6" x14ac:dyDescent="0.25">
      <c r="A2798" t="s">
        <v>208</v>
      </c>
      <c r="B2798" t="s">
        <v>170</v>
      </c>
      <c r="C2798" s="1">
        <v>28487</v>
      </c>
      <c r="D2798">
        <v>36.4</v>
      </c>
      <c r="F2798">
        <v>0.25</v>
      </c>
    </row>
    <row r="2799" spans="1:6" x14ac:dyDescent="0.25">
      <c r="A2799" t="s">
        <v>208</v>
      </c>
      <c r="B2799" t="s">
        <v>170</v>
      </c>
      <c r="C2799" s="1">
        <v>28501</v>
      </c>
      <c r="D2799">
        <v>32</v>
      </c>
      <c r="F2799">
        <v>0.1031</v>
      </c>
    </row>
    <row r="2800" spans="1:6" x14ac:dyDescent="0.25">
      <c r="A2800" t="s">
        <v>208</v>
      </c>
      <c r="B2800" t="s">
        <v>170</v>
      </c>
      <c r="C2800" s="1">
        <v>28515</v>
      </c>
      <c r="D2800">
        <v>25.7</v>
      </c>
      <c r="F2800">
        <v>0.20230000000000001</v>
      </c>
    </row>
    <row r="2801" spans="1:6" x14ac:dyDescent="0.25">
      <c r="A2801" t="s">
        <v>208</v>
      </c>
      <c r="B2801" t="s">
        <v>170</v>
      </c>
      <c r="C2801" s="1">
        <v>28529</v>
      </c>
      <c r="D2801">
        <v>28.5</v>
      </c>
      <c r="F2801">
        <v>0.1333</v>
      </c>
    </row>
    <row r="2802" spans="1:6" x14ac:dyDescent="0.25">
      <c r="A2802" t="s">
        <v>208</v>
      </c>
      <c r="B2802" t="s">
        <v>170</v>
      </c>
      <c r="C2802" s="1">
        <v>28543</v>
      </c>
      <c r="D2802">
        <v>27.5</v>
      </c>
      <c r="F2802">
        <v>0.15640000000000001</v>
      </c>
    </row>
    <row r="2803" spans="1:6" x14ac:dyDescent="0.25">
      <c r="A2803" t="s">
        <v>208</v>
      </c>
      <c r="B2803" t="s">
        <v>170</v>
      </c>
      <c r="C2803" s="1">
        <v>28557</v>
      </c>
      <c r="D2803">
        <v>34.6</v>
      </c>
      <c r="F2803">
        <v>0.1474</v>
      </c>
    </row>
    <row r="2804" spans="1:6" x14ac:dyDescent="0.25">
      <c r="A2804" t="s">
        <v>208</v>
      </c>
      <c r="B2804" t="s">
        <v>170</v>
      </c>
      <c r="C2804" s="1">
        <v>28571</v>
      </c>
      <c r="D2804">
        <v>31.3</v>
      </c>
      <c r="F2804">
        <v>0.1278</v>
      </c>
    </row>
    <row r="2805" spans="1:6" x14ac:dyDescent="0.25">
      <c r="A2805" t="s">
        <v>208</v>
      </c>
      <c r="B2805" t="s">
        <v>170</v>
      </c>
      <c r="C2805" s="1">
        <v>28585</v>
      </c>
      <c r="D2805">
        <v>30.9</v>
      </c>
      <c r="F2805">
        <v>0.11</v>
      </c>
    </row>
    <row r="2806" spans="1:6" x14ac:dyDescent="0.25">
      <c r="A2806" t="s">
        <v>208</v>
      </c>
      <c r="B2806" t="s">
        <v>170</v>
      </c>
      <c r="C2806" s="1">
        <v>28599</v>
      </c>
      <c r="D2806">
        <v>27.6</v>
      </c>
      <c r="F2806">
        <v>0.1196</v>
      </c>
    </row>
    <row r="2807" spans="1:6" x14ac:dyDescent="0.25">
      <c r="A2807" t="s">
        <v>208</v>
      </c>
      <c r="B2807" t="s">
        <v>170</v>
      </c>
      <c r="C2807" s="1">
        <v>28613</v>
      </c>
      <c r="D2807">
        <v>25.9</v>
      </c>
      <c r="F2807">
        <v>0.1197</v>
      </c>
    </row>
    <row r="2808" spans="1:6" x14ac:dyDescent="0.25">
      <c r="A2808" t="s">
        <v>208</v>
      </c>
      <c r="B2808" t="s">
        <v>170</v>
      </c>
      <c r="C2808" s="1">
        <v>28627</v>
      </c>
      <c r="D2808">
        <v>25.6</v>
      </c>
      <c r="F2808">
        <v>5.4699999999999999E-2</v>
      </c>
    </row>
    <row r="2809" spans="1:6" x14ac:dyDescent="0.25">
      <c r="A2809" t="s">
        <v>208</v>
      </c>
      <c r="B2809" t="s">
        <v>170</v>
      </c>
      <c r="C2809" s="1">
        <v>28641</v>
      </c>
      <c r="D2809">
        <v>20.2</v>
      </c>
      <c r="F2809">
        <v>4.4600000000000001E-2</v>
      </c>
    </row>
    <row r="2810" spans="1:6" x14ac:dyDescent="0.25">
      <c r="A2810" t="s">
        <v>208</v>
      </c>
      <c r="B2810" t="s">
        <v>170</v>
      </c>
      <c r="C2810" s="1">
        <v>28655</v>
      </c>
      <c r="D2810">
        <v>19.5</v>
      </c>
      <c r="F2810">
        <v>2.5600000000000001E-2</v>
      </c>
    </row>
    <row r="2811" spans="1:6" x14ac:dyDescent="0.25">
      <c r="A2811" t="s">
        <v>208</v>
      </c>
      <c r="B2811" t="s">
        <v>170</v>
      </c>
      <c r="C2811" s="1">
        <v>28669</v>
      </c>
      <c r="D2811">
        <v>16.8</v>
      </c>
      <c r="F2811">
        <v>2.3800000000000002E-2</v>
      </c>
    </row>
    <row r="2812" spans="1:6" x14ac:dyDescent="0.25">
      <c r="A2812" t="s">
        <v>208</v>
      </c>
      <c r="B2812" t="s">
        <v>170</v>
      </c>
      <c r="C2812" s="1">
        <v>28683</v>
      </c>
      <c r="D2812">
        <v>15.4</v>
      </c>
      <c r="F2812">
        <v>2.5999999999999999E-2</v>
      </c>
    </row>
    <row r="2813" spans="1:6" x14ac:dyDescent="0.25">
      <c r="A2813" t="s">
        <v>208</v>
      </c>
      <c r="B2813" t="s">
        <v>170</v>
      </c>
      <c r="C2813" s="1">
        <v>28697</v>
      </c>
      <c r="D2813">
        <v>18.8</v>
      </c>
      <c r="F2813">
        <v>3.7199999999999997E-2</v>
      </c>
    </row>
    <row r="2814" spans="1:6" x14ac:dyDescent="0.25">
      <c r="A2814" t="s">
        <v>208</v>
      </c>
      <c r="B2814" t="s">
        <v>170</v>
      </c>
      <c r="C2814" s="1">
        <v>28711</v>
      </c>
      <c r="D2814">
        <v>26.7</v>
      </c>
      <c r="F2814">
        <v>6.3700000000000007E-2</v>
      </c>
    </row>
    <row r="2815" spans="1:6" x14ac:dyDescent="0.25">
      <c r="A2815" t="s">
        <v>208</v>
      </c>
      <c r="B2815" t="s">
        <v>170</v>
      </c>
      <c r="C2815" s="1">
        <v>28725</v>
      </c>
      <c r="D2815">
        <v>33.5</v>
      </c>
      <c r="F2815">
        <v>5.9700000000000003E-2</v>
      </c>
    </row>
    <row r="2816" spans="1:6" x14ac:dyDescent="0.25">
      <c r="A2816" t="s">
        <v>208</v>
      </c>
      <c r="B2816" t="s">
        <v>170</v>
      </c>
      <c r="C2816" s="1">
        <v>28739</v>
      </c>
      <c r="D2816">
        <v>40.200000000000003</v>
      </c>
      <c r="F2816">
        <v>7.2099999999999997E-2</v>
      </c>
    </row>
    <row r="2817" spans="1:6" x14ac:dyDescent="0.25">
      <c r="A2817" t="s">
        <v>208</v>
      </c>
      <c r="B2817" t="s">
        <v>170</v>
      </c>
      <c r="C2817" s="1">
        <v>28753</v>
      </c>
      <c r="D2817">
        <v>48.5</v>
      </c>
      <c r="F2817">
        <v>9.2799999999999994E-2</v>
      </c>
    </row>
    <row r="2818" spans="1:6" x14ac:dyDescent="0.25">
      <c r="A2818" t="s">
        <v>208</v>
      </c>
      <c r="B2818" t="s">
        <v>170</v>
      </c>
      <c r="C2818" s="1">
        <v>28767</v>
      </c>
      <c r="D2818">
        <v>50.5</v>
      </c>
      <c r="F2818">
        <v>8.3199999999999996E-2</v>
      </c>
    </row>
    <row r="2819" spans="1:6" x14ac:dyDescent="0.25">
      <c r="A2819" t="s">
        <v>208</v>
      </c>
      <c r="B2819" t="s">
        <v>170</v>
      </c>
      <c r="C2819" s="1">
        <v>28781</v>
      </c>
      <c r="D2819">
        <v>50.5</v>
      </c>
      <c r="F2819">
        <v>0.10100000000000001</v>
      </c>
    </row>
    <row r="2820" spans="1:6" x14ac:dyDescent="0.25">
      <c r="A2820" t="s">
        <v>208</v>
      </c>
      <c r="B2820" t="s">
        <v>170</v>
      </c>
      <c r="C2820" s="1">
        <v>28795</v>
      </c>
      <c r="D2820">
        <v>43.1</v>
      </c>
      <c r="F2820">
        <v>0.12529999999999999</v>
      </c>
    </row>
    <row r="2821" spans="1:6" x14ac:dyDescent="0.25">
      <c r="A2821" t="s">
        <v>208</v>
      </c>
      <c r="B2821" t="s">
        <v>170</v>
      </c>
      <c r="C2821" s="1">
        <v>28809</v>
      </c>
      <c r="D2821">
        <v>41.1</v>
      </c>
      <c r="F2821">
        <v>0.1046</v>
      </c>
    </row>
    <row r="2822" spans="1:6" x14ac:dyDescent="0.25">
      <c r="A2822" t="s">
        <v>208</v>
      </c>
      <c r="B2822" t="s">
        <v>170</v>
      </c>
      <c r="C2822" s="1">
        <v>28824</v>
      </c>
      <c r="D2822">
        <v>34.299999999999997</v>
      </c>
      <c r="F2822">
        <v>0.1137</v>
      </c>
    </row>
    <row r="2823" spans="1:6" x14ac:dyDescent="0.25">
      <c r="A2823" t="s">
        <v>208</v>
      </c>
      <c r="B2823" t="s">
        <v>170</v>
      </c>
      <c r="C2823" s="1">
        <v>28838</v>
      </c>
      <c r="D2823">
        <v>41.3</v>
      </c>
      <c r="F2823">
        <v>0.1477</v>
      </c>
    </row>
    <row r="2824" spans="1:6" x14ac:dyDescent="0.25">
      <c r="A2824" t="s">
        <v>208</v>
      </c>
      <c r="B2824" t="s">
        <v>170</v>
      </c>
      <c r="C2824" s="1">
        <v>28852</v>
      </c>
      <c r="D2824">
        <v>36.4</v>
      </c>
      <c r="F2824">
        <v>0.25</v>
      </c>
    </row>
    <row r="2825" spans="1:6" x14ac:dyDescent="0.25">
      <c r="A2825" t="s">
        <v>208</v>
      </c>
      <c r="B2825" t="s">
        <v>170</v>
      </c>
      <c r="C2825" s="1">
        <v>28866</v>
      </c>
      <c r="D2825">
        <v>32</v>
      </c>
      <c r="F2825">
        <v>0.1031</v>
      </c>
    </row>
    <row r="2826" spans="1:6" x14ac:dyDescent="0.25">
      <c r="A2826" t="s">
        <v>208</v>
      </c>
      <c r="B2826" t="s">
        <v>170</v>
      </c>
      <c r="C2826" s="1">
        <v>28880</v>
      </c>
      <c r="D2826">
        <v>25.7</v>
      </c>
      <c r="F2826">
        <v>0.20230000000000001</v>
      </c>
    </row>
    <row r="2827" spans="1:6" x14ac:dyDescent="0.25">
      <c r="A2827" t="s">
        <v>208</v>
      </c>
      <c r="B2827" t="s">
        <v>170</v>
      </c>
      <c r="C2827" s="1">
        <v>28894</v>
      </c>
      <c r="D2827">
        <v>28.5</v>
      </c>
      <c r="F2827">
        <v>0.1333</v>
      </c>
    </row>
    <row r="2828" spans="1:6" x14ac:dyDescent="0.25">
      <c r="A2828" t="s">
        <v>208</v>
      </c>
      <c r="B2828" t="s">
        <v>170</v>
      </c>
      <c r="C2828" s="1">
        <v>28908</v>
      </c>
      <c r="D2828">
        <v>27.5</v>
      </c>
      <c r="F2828">
        <v>0.15640000000000001</v>
      </c>
    </row>
    <row r="2829" spans="1:6" x14ac:dyDescent="0.25">
      <c r="A2829" t="s">
        <v>208</v>
      </c>
      <c r="B2829" t="s">
        <v>170</v>
      </c>
      <c r="C2829" s="1">
        <v>28922</v>
      </c>
      <c r="D2829">
        <v>34.6</v>
      </c>
      <c r="F2829">
        <v>0.1474</v>
      </c>
    </row>
    <row r="2830" spans="1:6" x14ac:dyDescent="0.25">
      <c r="A2830" t="s">
        <v>208</v>
      </c>
      <c r="B2830" t="s">
        <v>170</v>
      </c>
      <c r="C2830" s="1">
        <v>28936</v>
      </c>
      <c r="D2830">
        <v>31.3</v>
      </c>
      <c r="F2830">
        <v>0.1278</v>
      </c>
    </row>
    <row r="2831" spans="1:6" x14ac:dyDescent="0.25">
      <c r="A2831" t="s">
        <v>208</v>
      </c>
      <c r="B2831" t="s">
        <v>170</v>
      </c>
      <c r="C2831" s="1">
        <v>28950</v>
      </c>
      <c r="D2831">
        <v>30.9</v>
      </c>
      <c r="F2831">
        <v>0.11</v>
      </c>
    </row>
    <row r="2832" spans="1:6" x14ac:dyDescent="0.25">
      <c r="A2832" t="s">
        <v>208</v>
      </c>
      <c r="B2832" t="s">
        <v>170</v>
      </c>
      <c r="C2832" s="1">
        <v>28964</v>
      </c>
      <c r="D2832">
        <v>27.6</v>
      </c>
      <c r="F2832">
        <v>0.1196</v>
      </c>
    </row>
    <row r="2833" spans="1:6" x14ac:dyDescent="0.25">
      <c r="A2833" t="s">
        <v>208</v>
      </c>
      <c r="B2833" t="s">
        <v>170</v>
      </c>
      <c r="C2833" s="1">
        <v>28978</v>
      </c>
      <c r="D2833">
        <v>25.9</v>
      </c>
      <c r="F2833">
        <v>0.1197</v>
      </c>
    </row>
    <row r="2834" spans="1:6" x14ac:dyDescent="0.25">
      <c r="A2834" t="s">
        <v>208</v>
      </c>
      <c r="B2834" t="s">
        <v>170</v>
      </c>
      <c r="C2834" s="1">
        <v>28992</v>
      </c>
      <c r="D2834">
        <v>25.6</v>
      </c>
      <c r="F2834">
        <v>5.4699999999999999E-2</v>
      </c>
    </row>
    <row r="2835" spans="1:6" x14ac:dyDescent="0.25">
      <c r="A2835" t="s">
        <v>208</v>
      </c>
      <c r="B2835" t="s">
        <v>170</v>
      </c>
      <c r="C2835" s="1">
        <v>29006</v>
      </c>
      <c r="D2835">
        <v>20.2</v>
      </c>
      <c r="F2835">
        <v>4.4600000000000001E-2</v>
      </c>
    </row>
    <row r="2836" spans="1:6" x14ac:dyDescent="0.25">
      <c r="A2836" t="s">
        <v>208</v>
      </c>
      <c r="B2836" t="s">
        <v>170</v>
      </c>
      <c r="C2836" s="1">
        <v>29020</v>
      </c>
      <c r="D2836">
        <v>19.5</v>
      </c>
      <c r="F2836">
        <v>2.5600000000000001E-2</v>
      </c>
    </row>
    <row r="2837" spans="1:6" x14ac:dyDescent="0.25">
      <c r="A2837" t="s">
        <v>208</v>
      </c>
      <c r="B2837" t="s">
        <v>170</v>
      </c>
      <c r="C2837" s="1">
        <v>29034</v>
      </c>
      <c r="D2837">
        <v>16.8</v>
      </c>
      <c r="F2837">
        <v>2.3800000000000002E-2</v>
      </c>
    </row>
    <row r="2838" spans="1:6" x14ac:dyDescent="0.25">
      <c r="A2838" t="s">
        <v>208</v>
      </c>
      <c r="B2838" t="s">
        <v>170</v>
      </c>
      <c r="C2838" s="1">
        <v>29048</v>
      </c>
      <c r="D2838">
        <v>15.4</v>
      </c>
      <c r="F2838">
        <v>2.5999999999999999E-2</v>
      </c>
    </row>
    <row r="2839" spans="1:6" x14ac:dyDescent="0.25">
      <c r="A2839" t="s">
        <v>208</v>
      </c>
      <c r="B2839" t="s">
        <v>170</v>
      </c>
      <c r="C2839" s="1">
        <v>29062</v>
      </c>
      <c r="D2839">
        <v>18.8</v>
      </c>
      <c r="F2839">
        <v>3.7199999999999997E-2</v>
      </c>
    </row>
    <row r="2840" spans="1:6" x14ac:dyDescent="0.25">
      <c r="A2840" t="s">
        <v>208</v>
      </c>
      <c r="B2840" t="s">
        <v>170</v>
      </c>
      <c r="C2840" s="1">
        <v>29076</v>
      </c>
      <c r="D2840">
        <v>26.7</v>
      </c>
      <c r="F2840">
        <v>6.3700000000000007E-2</v>
      </c>
    </row>
    <row r="2841" spans="1:6" x14ac:dyDescent="0.25">
      <c r="A2841" t="s">
        <v>208</v>
      </c>
      <c r="B2841" t="s">
        <v>170</v>
      </c>
      <c r="C2841" s="1">
        <v>29090</v>
      </c>
      <c r="D2841">
        <v>33.5</v>
      </c>
      <c r="F2841">
        <v>5.9700000000000003E-2</v>
      </c>
    </row>
    <row r="2842" spans="1:6" x14ac:dyDescent="0.25">
      <c r="A2842" t="s">
        <v>208</v>
      </c>
      <c r="B2842" t="s">
        <v>170</v>
      </c>
      <c r="C2842" s="1">
        <v>29104</v>
      </c>
      <c r="D2842">
        <v>40.200000000000003</v>
      </c>
      <c r="F2842">
        <v>7.2099999999999997E-2</v>
      </c>
    </row>
    <row r="2843" spans="1:6" x14ac:dyDescent="0.25">
      <c r="A2843" t="s">
        <v>208</v>
      </c>
      <c r="B2843" t="s">
        <v>170</v>
      </c>
      <c r="C2843" s="1">
        <v>29118</v>
      </c>
      <c r="D2843">
        <v>48.5</v>
      </c>
      <c r="F2843">
        <v>9.2799999999999994E-2</v>
      </c>
    </row>
    <row r="2844" spans="1:6" x14ac:dyDescent="0.25">
      <c r="A2844" t="s">
        <v>208</v>
      </c>
      <c r="B2844" t="s">
        <v>170</v>
      </c>
      <c r="C2844" s="1">
        <v>29132</v>
      </c>
      <c r="D2844">
        <v>50.5</v>
      </c>
      <c r="F2844">
        <v>8.3199999999999996E-2</v>
      </c>
    </row>
    <row r="2845" spans="1:6" x14ac:dyDescent="0.25">
      <c r="A2845" t="s">
        <v>208</v>
      </c>
      <c r="B2845" t="s">
        <v>170</v>
      </c>
      <c r="C2845" s="1">
        <v>29146</v>
      </c>
      <c r="D2845">
        <v>50.5</v>
      </c>
      <c r="F2845">
        <v>0.10100000000000001</v>
      </c>
    </row>
    <row r="2846" spans="1:6" x14ac:dyDescent="0.25">
      <c r="A2846" t="s">
        <v>208</v>
      </c>
      <c r="B2846" t="s">
        <v>170</v>
      </c>
      <c r="C2846" s="1">
        <v>29160</v>
      </c>
      <c r="D2846">
        <v>43.1</v>
      </c>
      <c r="F2846">
        <v>0.12529999999999999</v>
      </c>
    </row>
    <row r="2847" spans="1:6" x14ac:dyDescent="0.25">
      <c r="A2847" t="s">
        <v>208</v>
      </c>
      <c r="B2847" t="s">
        <v>170</v>
      </c>
      <c r="C2847" s="1">
        <v>29174</v>
      </c>
      <c r="D2847">
        <v>41.1</v>
      </c>
      <c r="F2847">
        <v>0.1046</v>
      </c>
    </row>
    <row r="2848" spans="1:6" x14ac:dyDescent="0.25">
      <c r="A2848" t="s">
        <v>208</v>
      </c>
      <c r="B2848" t="s">
        <v>170</v>
      </c>
      <c r="C2848" s="1">
        <v>29189</v>
      </c>
      <c r="D2848">
        <v>34.299999999999997</v>
      </c>
      <c r="F2848">
        <v>0.1137</v>
      </c>
    </row>
    <row r="2849" spans="1:6" x14ac:dyDescent="0.25">
      <c r="A2849" t="s">
        <v>208</v>
      </c>
      <c r="B2849" t="s">
        <v>170</v>
      </c>
      <c r="C2849" s="1">
        <v>29203</v>
      </c>
      <c r="D2849">
        <v>41.3</v>
      </c>
      <c r="F2849">
        <v>0.1477</v>
      </c>
    </row>
    <row r="2850" spans="1:6" x14ac:dyDescent="0.25">
      <c r="A2850" t="s">
        <v>208</v>
      </c>
      <c r="B2850" t="s">
        <v>170</v>
      </c>
      <c r="C2850" s="1">
        <v>29217</v>
      </c>
      <c r="D2850">
        <v>36.4</v>
      </c>
      <c r="F2850">
        <v>0.25</v>
      </c>
    </row>
    <row r="2851" spans="1:6" x14ac:dyDescent="0.25">
      <c r="A2851" t="s">
        <v>208</v>
      </c>
      <c r="B2851" t="s">
        <v>170</v>
      </c>
      <c r="C2851" s="1">
        <v>29231</v>
      </c>
      <c r="D2851">
        <v>32</v>
      </c>
      <c r="F2851">
        <v>0.1031</v>
      </c>
    </row>
    <row r="2852" spans="1:6" x14ac:dyDescent="0.25">
      <c r="A2852" t="s">
        <v>208</v>
      </c>
      <c r="B2852" t="s">
        <v>170</v>
      </c>
      <c r="C2852" s="1">
        <v>29245</v>
      </c>
      <c r="D2852">
        <v>25.7</v>
      </c>
      <c r="F2852">
        <v>0.20230000000000001</v>
      </c>
    </row>
    <row r="2853" spans="1:6" x14ac:dyDescent="0.25">
      <c r="A2853" t="s">
        <v>208</v>
      </c>
      <c r="B2853" t="s">
        <v>170</v>
      </c>
      <c r="C2853" s="1">
        <v>29259</v>
      </c>
      <c r="D2853">
        <v>28.5</v>
      </c>
      <c r="F2853">
        <v>0.1333</v>
      </c>
    </row>
    <row r="2854" spans="1:6" x14ac:dyDescent="0.25">
      <c r="A2854" t="s">
        <v>208</v>
      </c>
      <c r="B2854" t="s">
        <v>170</v>
      </c>
      <c r="C2854" s="1">
        <v>29273</v>
      </c>
      <c r="D2854">
        <v>27.5</v>
      </c>
      <c r="F2854">
        <v>0.15640000000000001</v>
      </c>
    </row>
    <row r="2855" spans="1:6" x14ac:dyDescent="0.25">
      <c r="A2855" t="s">
        <v>208</v>
      </c>
      <c r="B2855" t="s">
        <v>170</v>
      </c>
      <c r="C2855" s="1">
        <v>29288</v>
      </c>
      <c r="D2855">
        <v>34.6</v>
      </c>
      <c r="F2855">
        <v>0.1474</v>
      </c>
    </row>
    <row r="2856" spans="1:6" x14ac:dyDescent="0.25">
      <c r="A2856" t="s">
        <v>208</v>
      </c>
      <c r="B2856" t="s">
        <v>170</v>
      </c>
      <c r="C2856" s="1">
        <v>29302</v>
      </c>
      <c r="D2856">
        <v>31.3</v>
      </c>
      <c r="F2856">
        <v>0.1278</v>
      </c>
    </row>
    <row r="2857" spans="1:6" x14ac:dyDescent="0.25">
      <c r="A2857" t="s">
        <v>208</v>
      </c>
      <c r="B2857" t="s">
        <v>170</v>
      </c>
      <c r="C2857" s="1">
        <v>29316</v>
      </c>
      <c r="D2857">
        <v>30.9</v>
      </c>
      <c r="F2857">
        <v>0.11</v>
      </c>
    </row>
    <row r="2858" spans="1:6" x14ac:dyDescent="0.25">
      <c r="A2858" t="s">
        <v>208</v>
      </c>
      <c r="B2858" t="s">
        <v>170</v>
      </c>
      <c r="C2858" s="1">
        <v>29330</v>
      </c>
      <c r="D2858">
        <v>27.6</v>
      </c>
      <c r="F2858">
        <v>0.1196</v>
      </c>
    </row>
    <row r="2859" spans="1:6" x14ac:dyDescent="0.25">
      <c r="A2859" t="s">
        <v>208</v>
      </c>
      <c r="B2859" t="s">
        <v>170</v>
      </c>
      <c r="C2859" s="1">
        <v>29344</v>
      </c>
      <c r="D2859">
        <v>25.9</v>
      </c>
      <c r="F2859">
        <v>0.1197</v>
      </c>
    </row>
    <row r="2860" spans="1:6" x14ac:dyDescent="0.25">
      <c r="A2860" t="s">
        <v>208</v>
      </c>
      <c r="B2860" t="s">
        <v>170</v>
      </c>
      <c r="C2860" s="1">
        <v>29358</v>
      </c>
      <c r="D2860">
        <v>25.6</v>
      </c>
      <c r="F2860">
        <v>5.4699999999999999E-2</v>
      </c>
    </row>
    <row r="2861" spans="1:6" x14ac:dyDescent="0.25">
      <c r="A2861" t="s">
        <v>208</v>
      </c>
      <c r="B2861" t="s">
        <v>170</v>
      </c>
      <c r="C2861" s="1">
        <v>29372</v>
      </c>
      <c r="D2861">
        <v>20.2</v>
      </c>
      <c r="F2861">
        <v>4.4600000000000001E-2</v>
      </c>
    </row>
    <row r="2862" spans="1:6" x14ac:dyDescent="0.25">
      <c r="A2862" t="s">
        <v>208</v>
      </c>
      <c r="B2862" t="s">
        <v>170</v>
      </c>
      <c r="C2862" s="1">
        <v>29386</v>
      </c>
      <c r="D2862">
        <v>19.5</v>
      </c>
      <c r="F2862">
        <v>2.5600000000000001E-2</v>
      </c>
    </row>
    <row r="2863" spans="1:6" x14ac:dyDescent="0.25">
      <c r="A2863" t="s">
        <v>208</v>
      </c>
      <c r="B2863" t="s">
        <v>170</v>
      </c>
      <c r="C2863" s="1">
        <v>29400</v>
      </c>
      <c r="D2863">
        <v>16.8</v>
      </c>
      <c r="F2863">
        <v>2.3800000000000002E-2</v>
      </c>
    </row>
    <row r="2864" spans="1:6" x14ac:dyDescent="0.25">
      <c r="A2864" t="s">
        <v>208</v>
      </c>
      <c r="B2864" t="s">
        <v>170</v>
      </c>
      <c r="C2864" s="1">
        <v>29414</v>
      </c>
      <c r="D2864">
        <v>15.4</v>
      </c>
      <c r="F2864">
        <v>2.5999999999999999E-2</v>
      </c>
    </row>
    <row r="2865" spans="1:6" x14ac:dyDescent="0.25">
      <c r="A2865" t="s">
        <v>208</v>
      </c>
      <c r="B2865" t="s">
        <v>170</v>
      </c>
      <c r="C2865" s="1">
        <v>29428</v>
      </c>
      <c r="D2865">
        <v>18.8</v>
      </c>
      <c r="F2865">
        <v>3.7199999999999997E-2</v>
      </c>
    </row>
    <row r="2866" spans="1:6" x14ac:dyDescent="0.25">
      <c r="A2866" t="s">
        <v>208</v>
      </c>
      <c r="B2866" t="s">
        <v>170</v>
      </c>
      <c r="C2866" s="1">
        <v>29442</v>
      </c>
      <c r="D2866">
        <v>26.7</v>
      </c>
      <c r="F2866">
        <v>6.3700000000000007E-2</v>
      </c>
    </row>
    <row r="2867" spans="1:6" x14ac:dyDescent="0.25">
      <c r="A2867" t="s">
        <v>208</v>
      </c>
      <c r="B2867" t="s">
        <v>170</v>
      </c>
      <c r="C2867" s="1">
        <v>29456</v>
      </c>
      <c r="D2867">
        <v>33.5</v>
      </c>
      <c r="F2867">
        <v>5.9700000000000003E-2</v>
      </c>
    </row>
    <row r="2868" spans="1:6" x14ac:dyDescent="0.25">
      <c r="A2868" t="s">
        <v>208</v>
      </c>
      <c r="B2868" t="s">
        <v>170</v>
      </c>
      <c r="C2868" s="1">
        <v>29470</v>
      </c>
      <c r="D2868">
        <v>40.200000000000003</v>
      </c>
      <c r="F2868">
        <v>7.2099999999999997E-2</v>
      </c>
    </row>
    <row r="2869" spans="1:6" x14ac:dyDescent="0.25">
      <c r="A2869" t="s">
        <v>208</v>
      </c>
      <c r="B2869" t="s">
        <v>170</v>
      </c>
      <c r="C2869" s="1">
        <v>29484</v>
      </c>
      <c r="D2869">
        <v>48.5</v>
      </c>
      <c r="F2869">
        <v>9.2799999999999994E-2</v>
      </c>
    </row>
    <row r="2870" spans="1:6" x14ac:dyDescent="0.25">
      <c r="A2870" t="s">
        <v>208</v>
      </c>
      <c r="B2870" t="s">
        <v>170</v>
      </c>
      <c r="C2870" s="1">
        <v>29498</v>
      </c>
      <c r="D2870">
        <v>50.5</v>
      </c>
      <c r="F2870">
        <v>8.3199999999999996E-2</v>
      </c>
    </row>
    <row r="2871" spans="1:6" x14ac:dyDescent="0.25">
      <c r="A2871" t="s">
        <v>208</v>
      </c>
      <c r="B2871" t="s">
        <v>170</v>
      </c>
      <c r="C2871" s="1">
        <v>29512</v>
      </c>
      <c r="D2871">
        <v>50.5</v>
      </c>
      <c r="F2871">
        <v>0.10100000000000001</v>
      </c>
    </row>
    <row r="2872" spans="1:6" x14ac:dyDescent="0.25">
      <c r="A2872" t="s">
        <v>208</v>
      </c>
      <c r="B2872" t="s">
        <v>170</v>
      </c>
      <c r="C2872" s="1">
        <v>29526</v>
      </c>
      <c r="D2872">
        <v>43.1</v>
      </c>
      <c r="F2872">
        <v>0.12529999999999999</v>
      </c>
    </row>
    <row r="2873" spans="1:6" x14ac:dyDescent="0.25">
      <c r="A2873" t="s">
        <v>208</v>
      </c>
      <c r="B2873" t="s">
        <v>170</v>
      </c>
      <c r="C2873" s="1">
        <v>29540</v>
      </c>
      <c r="D2873">
        <v>41.1</v>
      </c>
      <c r="F2873">
        <v>0.1046</v>
      </c>
    </row>
    <row r="2874" spans="1:6" x14ac:dyDescent="0.25">
      <c r="A2874" t="s">
        <v>208</v>
      </c>
      <c r="B2874" t="s">
        <v>170</v>
      </c>
      <c r="C2874" s="1">
        <v>29555</v>
      </c>
      <c r="D2874">
        <v>34.299999999999997</v>
      </c>
      <c r="F2874">
        <v>0.1137</v>
      </c>
    </row>
    <row r="2875" spans="1:6" x14ac:dyDescent="0.25">
      <c r="A2875" t="s">
        <v>208</v>
      </c>
      <c r="B2875" t="s">
        <v>170</v>
      </c>
      <c r="C2875" s="1">
        <v>29569</v>
      </c>
      <c r="D2875">
        <v>41.3</v>
      </c>
      <c r="F2875">
        <v>0.1477</v>
      </c>
    </row>
    <row r="2876" spans="1:6" x14ac:dyDescent="0.25">
      <c r="A2876" t="s">
        <v>208</v>
      </c>
      <c r="B2876" t="s">
        <v>170</v>
      </c>
      <c r="C2876" s="1">
        <v>29583</v>
      </c>
      <c r="D2876">
        <v>36.4</v>
      </c>
      <c r="F2876">
        <v>0.25</v>
      </c>
    </row>
    <row r="2877" spans="1:6" x14ac:dyDescent="0.25">
      <c r="A2877" t="s">
        <v>208</v>
      </c>
      <c r="B2877" t="s">
        <v>170</v>
      </c>
      <c r="C2877" s="1">
        <v>29597</v>
      </c>
      <c r="D2877">
        <v>32</v>
      </c>
      <c r="F2877">
        <v>0.1031</v>
      </c>
    </row>
    <row r="2878" spans="1:6" x14ac:dyDescent="0.25">
      <c r="A2878" t="s">
        <v>208</v>
      </c>
      <c r="B2878" t="s">
        <v>170</v>
      </c>
      <c r="C2878" s="1">
        <v>29611</v>
      </c>
      <c r="D2878">
        <v>25.7</v>
      </c>
      <c r="F2878">
        <v>0.20230000000000001</v>
      </c>
    </row>
    <row r="2879" spans="1:6" x14ac:dyDescent="0.25">
      <c r="A2879" t="s">
        <v>208</v>
      </c>
      <c r="B2879" t="s">
        <v>170</v>
      </c>
      <c r="C2879" s="1">
        <v>29625</v>
      </c>
      <c r="D2879">
        <v>28.5</v>
      </c>
      <c r="F2879">
        <v>0.1333</v>
      </c>
    </row>
    <row r="2880" spans="1:6" x14ac:dyDescent="0.25">
      <c r="A2880" t="s">
        <v>208</v>
      </c>
      <c r="B2880" t="s">
        <v>170</v>
      </c>
      <c r="C2880" s="1">
        <v>29639</v>
      </c>
      <c r="D2880">
        <v>27.5</v>
      </c>
      <c r="F2880">
        <v>0.15640000000000001</v>
      </c>
    </row>
    <row r="2881" spans="1:6" x14ac:dyDescent="0.25">
      <c r="A2881" t="s">
        <v>208</v>
      </c>
      <c r="B2881" t="s">
        <v>170</v>
      </c>
      <c r="C2881" s="1">
        <v>29653</v>
      </c>
      <c r="D2881">
        <v>34.6</v>
      </c>
      <c r="F2881">
        <v>0.1474</v>
      </c>
    </row>
    <row r="2882" spans="1:6" x14ac:dyDescent="0.25">
      <c r="A2882" t="s">
        <v>208</v>
      </c>
      <c r="B2882" t="s">
        <v>170</v>
      </c>
      <c r="C2882" s="1">
        <v>29667</v>
      </c>
      <c r="D2882">
        <v>31.3</v>
      </c>
      <c r="F2882">
        <v>0.1278</v>
      </c>
    </row>
    <row r="2883" spans="1:6" x14ac:dyDescent="0.25">
      <c r="A2883" t="s">
        <v>208</v>
      </c>
      <c r="B2883" t="s">
        <v>170</v>
      </c>
      <c r="C2883" s="1">
        <v>29681</v>
      </c>
      <c r="D2883">
        <v>30.9</v>
      </c>
      <c r="F2883">
        <v>0.11</v>
      </c>
    </row>
    <row r="2884" spans="1:6" x14ac:dyDescent="0.25">
      <c r="A2884" t="s">
        <v>208</v>
      </c>
      <c r="B2884" t="s">
        <v>170</v>
      </c>
      <c r="C2884" s="1">
        <v>29695</v>
      </c>
      <c r="D2884">
        <v>27.6</v>
      </c>
      <c r="F2884">
        <v>0.1196</v>
      </c>
    </row>
    <row r="2885" spans="1:6" x14ac:dyDescent="0.25">
      <c r="A2885" t="s">
        <v>208</v>
      </c>
      <c r="B2885" t="s">
        <v>170</v>
      </c>
      <c r="C2885" s="1">
        <v>29709</v>
      </c>
      <c r="D2885">
        <v>25.9</v>
      </c>
      <c r="F2885">
        <v>0.1197</v>
      </c>
    </row>
    <row r="2886" spans="1:6" x14ac:dyDescent="0.25">
      <c r="A2886" t="s">
        <v>208</v>
      </c>
      <c r="B2886" t="s">
        <v>170</v>
      </c>
      <c r="C2886" s="1">
        <v>29723</v>
      </c>
      <c r="D2886">
        <v>25.6</v>
      </c>
      <c r="F2886">
        <v>5.4699999999999999E-2</v>
      </c>
    </row>
    <row r="2887" spans="1:6" x14ac:dyDescent="0.25">
      <c r="A2887" t="s">
        <v>208</v>
      </c>
      <c r="B2887" t="s">
        <v>170</v>
      </c>
      <c r="C2887" s="1">
        <v>29737</v>
      </c>
      <c r="D2887">
        <v>20.2</v>
      </c>
      <c r="F2887">
        <v>4.4600000000000001E-2</v>
      </c>
    </row>
    <row r="2888" spans="1:6" x14ac:dyDescent="0.25">
      <c r="A2888" t="s">
        <v>208</v>
      </c>
      <c r="B2888" t="s">
        <v>170</v>
      </c>
      <c r="C2888" s="1">
        <v>29751</v>
      </c>
      <c r="D2888">
        <v>19.5</v>
      </c>
      <c r="F2888">
        <v>2.5600000000000001E-2</v>
      </c>
    </row>
    <row r="2889" spans="1:6" x14ac:dyDescent="0.25">
      <c r="A2889" t="s">
        <v>208</v>
      </c>
      <c r="B2889" t="s">
        <v>170</v>
      </c>
      <c r="C2889" s="1">
        <v>29765</v>
      </c>
      <c r="D2889">
        <v>16.8</v>
      </c>
      <c r="F2889">
        <v>2.3800000000000002E-2</v>
      </c>
    </row>
    <row r="2890" spans="1:6" x14ac:dyDescent="0.25">
      <c r="A2890" t="s">
        <v>208</v>
      </c>
      <c r="B2890" t="s">
        <v>170</v>
      </c>
      <c r="C2890" s="1">
        <v>29779</v>
      </c>
      <c r="D2890">
        <v>15.4</v>
      </c>
      <c r="F2890">
        <v>2.5999999999999999E-2</v>
      </c>
    </row>
    <row r="2891" spans="1:6" x14ac:dyDescent="0.25">
      <c r="A2891" t="s">
        <v>208</v>
      </c>
      <c r="B2891" t="s">
        <v>170</v>
      </c>
      <c r="C2891" s="1">
        <v>29793</v>
      </c>
      <c r="D2891">
        <v>18.8</v>
      </c>
      <c r="F2891">
        <v>3.7199999999999997E-2</v>
      </c>
    </row>
    <row r="2892" spans="1:6" x14ac:dyDescent="0.25">
      <c r="A2892" t="s">
        <v>208</v>
      </c>
      <c r="B2892" t="s">
        <v>170</v>
      </c>
      <c r="C2892" s="1">
        <v>29807</v>
      </c>
      <c r="D2892">
        <v>26.7</v>
      </c>
      <c r="F2892">
        <v>6.3700000000000007E-2</v>
      </c>
    </row>
    <row r="2893" spans="1:6" x14ac:dyDescent="0.25">
      <c r="A2893" t="s">
        <v>208</v>
      </c>
      <c r="B2893" t="s">
        <v>170</v>
      </c>
      <c r="C2893" s="1">
        <v>29821</v>
      </c>
      <c r="D2893">
        <v>33.5</v>
      </c>
      <c r="F2893">
        <v>5.9700000000000003E-2</v>
      </c>
    </row>
    <row r="2894" spans="1:6" x14ac:dyDescent="0.25">
      <c r="A2894" t="s">
        <v>208</v>
      </c>
      <c r="B2894" t="s">
        <v>170</v>
      </c>
      <c r="C2894" s="1">
        <v>29835</v>
      </c>
      <c r="D2894">
        <v>40.200000000000003</v>
      </c>
      <c r="F2894">
        <v>7.2099999999999997E-2</v>
      </c>
    </row>
    <row r="2895" spans="1:6" x14ac:dyDescent="0.25">
      <c r="A2895" t="s">
        <v>208</v>
      </c>
      <c r="B2895" t="s">
        <v>170</v>
      </c>
      <c r="C2895" s="1">
        <v>29849</v>
      </c>
      <c r="D2895">
        <v>48.5</v>
      </c>
      <c r="F2895">
        <v>9.2799999999999994E-2</v>
      </c>
    </row>
    <row r="2896" spans="1:6" x14ac:dyDescent="0.25">
      <c r="A2896" t="s">
        <v>208</v>
      </c>
      <c r="B2896" t="s">
        <v>170</v>
      </c>
      <c r="C2896" s="1">
        <v>29863</v>
      </c>
      <c r="D2896">
        <v>50.5</v>
      </c>
      <c r="F2896">
        <v>8.3199999999999996E-2</v>
      </c>
    </row>
    <row r="2897" spans="1:6" x14ac:dyDescent="0.25">
      <c r="A2897" t="s">
        <v>208</v>
      </c>
      <c r="B2897" t="s">
        <v>170</v>
      </c>
      <c r="C2897" s="1">
        <v>29877</v>
      </c>
      <c r="D2897">
        <v>50.5</v>
      </c>
      <c r="F2897">
        <v>0.10100000000000001</v>
      </c>
    </row>
    <row r="2898" spans="1:6" x14ac:dyDescent="0.25">
      <c r="A2898" t="s">
        <v>208</v>
      </c>
      <c r="B2898" t="s">
        <v>170</v>
      </c>
      <c r="C2898" s="1">
        <v>29891</v>
      </c>
      <c r="D2898">
        <v>43.1</v>
      </c>
      <c r="F2898">
        <v>0.12529999999999999</v>
      </c>
    </row>
    <row r="2899" spans="1:6" x14ac:dyDescent="0.25">
      <c r="A2899" t="s">
        <v>208</v>
      </c>
      <c r="B2899" t="s">
        <v>170</v>
      </c>
      <c r="C2899" s="1">
        <v>29905</v>
      </c>
      <c r="D2899">
        <v>41.1</v>
      </c>
      <c r="F2899">
        <v>0.1046</v>
      </c>
    </row>
    <row r="2900" spans="1:6" x14ac:dyDescent="0.25">
      <c r="A2900" t="s">
        <v>208</v>
      </c>
      <c r="B2900" t="s">
        <v>170</v>
      </c>
      <c r="C2900" s="1">
        <v>29920</v>
      </c>
      <c r="D2900">
        <v>34.299999999999997</v>
      </c>
      <c r="F2900">
        <v>0.1137</v>
      </c>
    </row>
    <row r="2901" spans="1:6" x14ac:dyDescent="0.25">
      <c r="A2901" t="s">
        <v>208</v>
      </c>
      <c r="B2901" t="s">
        <v>170</v>
      </c>
      <c r="C2901" s="1">
        <v>29934</v>
      </c>
      <c r="D2901">
        <v>41.3</v>
      </c>
      <c r="F2901">
        <v>0.1477</v>
      </c>
    </row>
    <row r="2902" spans="1:6" x14ac:dyDescent="0.25">
      <c r="A2902" t="s">
        <v>208</v>
      </c>
      <c r="B2902" t="s">
        <v>170</v>
      </c>
      <c r="C2902" s="1">
        <v>29948</v>
      </c>
      <c r="D2902">
        <v>36.4</v>
      </c>
      <c r="F2902">
        <v>0.25</v>
      </c>
    </row>
    <row r="2903" spans="1:6" x14ac:dyDescent="0.25">
      <c r="A2903" t="s">
        <v>208</v>
      </c>
      <c r="B2903" t="s">
        <v>170</v>
      </c>
      <c r="C2903" s="1">
        <v>29962</v>
      </c>
      <c r="D2903">
        <v>32</v>
      </c>
      <c r="F2903">
        <v>0.1031</v>
      </c>
    </row>
    <row r="2904" spans="1:6" x14ac:dyDescent="0.25">
      <c r="A2904" t="s">
        <v>208</v>
      </c>
      <c r="B2904" t="s">
        <v>170</v>
      </c>
      <c r="C2904" s="1">
        <v>29976</v>
      </c>
      <c r="D2904">
        <v>25.7</v>
      </c>
      <c r="F2904">
        <v>0.20230000000000001</v>
      </c>
    </row>
    <row r="2905" spans="1:6" x14ac:dyDescent="0.25">
      <c r="A2905" t="s">
        <v>208</v>
      </c>
      <c r="B2905" t="s">
        <v>170</v>
      </c>
      <c r="C2905" s="1">
        <v>29990</v>
      </c>
      <c r="D2905">
        <v>28.5</v>
      </c>
      <c r="F2905">
        <v>0.1333</v>
      </c>
    </row>
    <row r="2906" spans="1:6" x14ac:dyDescent="0.25">
      <c r="A2906" t="s">
        <v>208</v>
      </c>
      <c r="B2906" t="s">
        <v>170</v>
      </c>
      <c r="C2906" s="1">
        <v>30004</v>
      </c>
      <c r="D2906">
        <v>27.5</v>
      </c>
      <c r="F2906">
        <v>0.15640000000000001</v>
      </c>
    </row>
    <row r="2907" spans="1:6" x14ac:dyDescent="0.25">
      <c r="A2907" t="s">
        <v>208</v>
      </c>
      <c r="B2907" t="s">
        <v>170</v>
      </c>
      <c r="C2907" s="1">
        <v>30018</v>
      </c>
      <c r="D2907">
        <v>34.6</v>
      </c>
      <c r="F2907">
        <v>0.1474</v>
      </c>
    </row>
    <row r="2908" spans="1:6" x14ac:dyDescent="0.25">
      <c r="A2908" t="s">
        <v>208</v>
      </c>
      <c r="B2908" t="s">
        <v>170</v>
      </c>
      <c r="C2908" s="1">
        <v>30032</v>
      </c>
      <c r="D2908">
        <v>31.3</v>
      </c>
      <c r="F2908">
        <v>0.1278</v>
      </c>
    </row>
    <row r="2909" spans="1:6" x14ac:dyDescent="0.25">
      <c r="A2909" t="s">
        <v>208</v>
      </c>
      <c r="B2909" t="s">
        <v>170</v>
      </c>
      <c r="C2909" s="1">
        <v>30046</v>
      </c>
      <c r="D2909">
        <v>30.9</v>
      </c>
      <c r="F2909">
        <v>0.11</v>
      </c>
    </row>
    <row r="2910" spans="1:6" x14ac:dyDescent="0.25">
      <c r="A2910" t="s">
        <v>208</v>
      </c>
      <c r="B2910" t="s">
        <v>170</v>
      </c>
      <c r="C2910" s="1">
        <v>30060</v>
      </c>
      <c r="D2910">
        <v>27.6</v>
      </c>
      <c r="F2910">
        <v>0.1196</v>
      </c>
    </row>
    <row r="2911" spans="1:6" x14ac:dyDescent="0.25">
      <c r="A2911" t="s">
        <v>208</v>
      </c>
      <c r="B2911" t="s">
        <v>170</v>
      </c>
      <c r="C2911" s="1">
        <v>30074</v>
      </c>
      <c r="D2911">
        <v>25.9</v>
      </c>
      <c r="F2911">
        <v>0.1197</v>
      </c>
    </row>
    <row r="2912" spans="1:6" x14ac:dyDescent="0.25">
      <c r="A2912" t="s">
        <v>208</v>
      </c>
      <c r="B2912" t="s">
        <v>170</v>
      </c>
      <c r="C2912" s="1">
        <v>30088</v>
      </c>
      <c r="D2912">
        <v>25.6</v>
      </c>
      <c r="F2912">
        <v>5.4699999999999999E-2</v>
      </c>
    </row>
    <row r="2913" spans="1:6" x14ac:dyDescent="0.25">
      <c r="A2913" t="s">
        <v>208</v>
      </c>
      <c r="B2913" t="s">
        <v>170</v>
      </c>
      <c r="C2913" s="1">
        <v>30102</v>
      </c>
      <c r="D2913">
        <v>20.2</v>
      </c>
      <c r="F2913">
        <v>4.4600000000000001E-2</v>
      </c>
    </row>
    <row r="2914" spans="1:6" x14ac:dyDescent="0.25">
      <c r="A2914" t="s">
        <v>208</v>
      </c>
      <c r="B2914" t="s">
        <v>170</v>
      </c>
      <c r="C2914" s="1">
        <v>30116</v>
      </c>
      <c r="D2914">
        <v>19.5</v>
      </c>
      <c r="F2914">
        <v>2.5600000000000001E-2</v>
      </c>
    </row>
    <row r="2915" spans="1:6" x14ac:dyDescent="0.25">
      <c r="A2915" t="s">
        <v>208</v>
      </c>
      <c r="B2915" t="s">
        <v>170</v>
      </c>
      <c r="C2915" s="1">
        <v>30130</v>
      </c>
      <c r="D2915">
        <v>16.8</v>
      </c>
      <c r="F2915">
        <v>2.3800000000000002E-2</v>
      </c>
    </row>
    <row r="2916" spans="1:6" x14ac:dyDescent="0.25">
      <c r="A2916" t="s">
        <v>208</v>
      </c>
      <c r="B2916" t="s">
        <v>170</v>
      </c>
      <c r="C2916" s="1">
        <v>30144</v>
      </c>
      <c r="D2916">
        <v>15.4</v>
      </c>
      <c r="F2916">
        <v>2.5999999999999999E-2</v>
      </c>
    </row>
    <row r="2917" spans="1:6" x14ac:dyDescent="0.25">
      <c r="A2917" t="s">
        <v>208</v>
      </c>
      <c r="B2917" t="s">
        <v>170</v>
      </c>
      <c r="C2917" s="1">
        <v>30158</v>
      </c>
      <c r="D2917">
        <v>18.8</v>
      </c>
      <c r="F2917">
        <v>3.7199999999999997E-2</v>
      </c>
    </row>
    <row r="2918" spans="1:6" x14ac:dyDescent="0.25">
      <c r="A2918" t="s">
        <v>208</v>
      </c>
      <c r="B2918" t="s">
        <v>170</v>
      </c>
      <c r="C2918" s="1">
        <v>30172</v>
      </c>
      <c r="D2918">
        <v>26.7</v>
      </c>
      <c r="F2918">
        <v>6.3700000000000007E-2</v>
      </c>
    </row>
    <row r="2919" spans="1:6" x14ac:dyDescent="0.25">
      <c r="A2919" t="s">
        <v>208</v>
      </c>
      <c r="B2919" t="s">
        <v>170</v>
      </c>
      <c r="C2919" s="1">
        <v>30186</v>
      </c>
      <c r="D2919">
        <v>33.5</v>
      </c>
      <c r="F2919">
        <v>5.9700000000000003E-2</v>
      </c>
    </row>
    <row r="2920" spans="1:6" x14ac:dyDescent="0.25">
      <c r="A2920" t="s">
        <v>208</v>
      </c>
      <c r="B2920" t="s">
        <v>170</v>
      </c>
      <c r="C2920" s="1">
        <v>30200</v>
      </c>
      <c r="D2920">
        <v>40.200000000000003</v>
      </c>
      <c r="F2920">
        <v>7.2099999999999997E-2</v>
      </c>
    </row>
    <row r="2921" spans="1:6" x14ac:dyDescent="0.25">
      <c r="A2921" t="s">
        <v>208</v>
      </c>
      <c r="B2921" t="s">
        <v>170</v>
      </c>
      <c r="C2921" s="1">
        <v>30214</v>
      </c>
      <c r="D2921">
        <v>48.5</v>
      </c>
      <c r="F2921">
        <v>9.2799999999999994E-2</v>
      </c>
    </row>
    <row r="2922" spans="1:6" x14ac:dyDescent="0.25">
      <c r="A2922" t="s">
        <v>208</v>
      </c>
      <c r="B2922" t="s">
        <v>170</v>
      </c>
      <c r="C2922" s="1">
        <v>30228</v>
      </c>
      <c r="D2922">
        <v>50.5</v>
      </c>
      <c r="F2922">
        <v>8.3199999999999996E-2</v>
      </c>
    </row>
    <row r="2923" spans="1:6" x14ac:dyDescent="0.25">
      <c r="A2923" t="s">
        <v>208</v>
      </c>
      <c r="B2923" t="s">
        <v>170</v>
      </c>
      <c r="C2923" s="1">
        <v>30242</v>
      </c>
      <c r="D2923">
        <v>50.5</v>
      </c>
      <c r="F2923">
        <v>0.10100000000000001</v>
      </c>
    </row>
    <row r="2924" spans="1:6" x14ac:dyDescent="0.25">
      <c r="A2924" t="s">
        <v>208</v>
      </c>
      <c r="B2924" t="s">
        <v>170</v>
      </c>
      <c r="C2924" s="1">
        <v>30256</v>
      </c>
      <c r="D2924">
        <v>43.1</v>
      </c>
      <c r="F2924">
        <v>0.12529999999999999</v>
      </c>
    </row>
    <row r="2925" spans="1:6" x14ac:dyDescent="0.25">
      <c r="A2925" t="s">
        <v>208</v>
      </c>
      <c r="B2925" t="s">
        <v>170</v>
      </c>
      <c r="C2925" s="1">
        <v>30270</v>
      </c>
      <c r="D2925">
        <v>41.1</v>
      </c>
      <c r="F2925">
        <v>0.1046</v>
      </c>
    </row>
    <row r="2926" spans="1:6" x14ac:dyDescent="0.25">
      <c r="A2926" t="s">
        <v>208</v>
      </c>
      <c r="B2926" t="s">
        <v>170</v>
      </c>
      <c r="C2926" s="1">
        <v>30285</v>
      </c>
      <c r="D2926">
        <v>34.299999999999997</v>
      </c>
      <c r="F2926">
        <v>0.1137</v>
      </c>
    </row>
    <row r="2927" spans="1:6" x14ac:dyDescent="0.25">
      <c r="A2927" t="s">
        <v>208</v>
      </c>
      <c r="B2927" t="s">
        <v>170</v>
      </c>
      <c r="C2927" s="1">
        <v>30299</v>
      </c>
      <c r="D2927">
        <v>41.3</v>
      </c>
      <c r="F2927">
        <v>0.1477</v>
      </c>
    </row>
    <row r="2928" spans="1:6" x14ac:dyDescent="0.25">
      <c r="A2928" t="s">
        <v>208</v>
      </c>
      <c r="B2928" t="s">
        <v>170</v>
      </c>
      <c r="C2928" s="1">
        <v>30313</v>
      </c>
      <c r="D2928">
        <v>36.4</v>
      </c>
      <c r="F2928">
        <v>0.25</v>
      </c>
    </row>
    <row r="2929" spans="1:6" x14ac:dyDescent="0.25">
      <c r="A2929" t="s">
        <v>208</v>
      </c>
      <c r="B2929" t="s">
        <v>170</v>
      </c>
      <c r="C2929" s="1">
        <v>30327</v>
      </c>
      <c r="D2929">
        <v>32</v>
      </c>
      <c r="F2929">
        <v>0.1031</v>
      </c>
    </row>
    <row r="2930" spans="1:6" x14ac:dyDescent="0.25">
      <c r="A2930" t="s">
        <v>208</v>
      </c>
      <c r="B2930" t="s">
        <v>170</v>
      </c>
      <c r="C2930" s="1">
        <v>30341</v>
      </c>
      <c r="D2930">
        <v>25.7</v>
      </c>
      <c r="F2930">
        <v>0.20230000000000001</v>
      </c>
    </row>
    <row r="2931" spans="1:6" x14ac:dyDescent="0.25">
      <c r="A2931" t="s">
        <v>208</v>
      </c>
      <c r="B2931" t="s">
        <v>170</v>
      </c>
      <c r="C2931" s="1">
        <v>30355</v>
      </c>
      <c r="D2931">
        <v>28.5</v>
      </c>
      <c r="F2931">
        <v>0.1333</v>
      </c>
    </row>
    <row r="2932" spans="1:6" x14ac:dyDescent="0.25">
      <c r="A2932" t="s">
        <v>208</v>
      </c>
      <c r="B2932" t="s">
        <v>170</v>
      </c>
      <c r="C2932" s="1">
        <v>30369</v>
      </c>
      <c r="D2932">
        <v>27.5</v>
      </c>
      <c r="F2932">
        <v>0.15640000000000001</v>
      </c>
    </row>
    <row r="2933" spans="1:6" x14ac:dyDescent="0.25">
      <c r="A2933" t="s">
        <v>208</v>
      </c>
      <c r="B2933" t="s">
        <v>170</v>
      </c>
      <c r="C2933" s="1">
        <v>30383</v>
      </c>
      <c r="D2933">
        <v>34.6</v>
      </c>
      <c r="F2933">
        <v>0.1474</v>
      </c>
    </row>
    <row r="2934" spans="1:6" x14ac:dyDescent="0.25">
      <c r="A2934" t="s">
        <v>208</v>
      </c>
      <c r="B2934" t="s">
        <v>170</v>
      </c>
      <c r="C2934" s="1">
        <v>30397</v>
      </c>
      <c r="D2934">
        <v>31.3</v>
      </c>
      <c r="F2934">
        <v>0.1278</v>
      </c>
    </row>
    <row r="2935" spans="1:6" x14ac:dyDescent="0.25">
      <c r="A2935" t="s">
        <v>208</v>
      </c>
      <c r="B2935" t="s">
        <v>170</v>
      </c>
      <c r="C2935" s="1">
        <v>30411</v>
      </c>
      <c r="D2935">
        <v>30.9</v>
      </c>
      <c r="F2935">
        <v>0.11</v>
      </c>
    </row>
    <row r="2936" spans="1:6" x14ac:dyDescent="0.25">
      <c r="A2936" t="s">
        <v>208</v>
      </c>
      <c r="B2936" t="s">
        <v>170</v>
      </c>
      <c r="C2936" s="1">
        <v>30425</v>
      </c>
      <c r="D2936">
        <v>27.6</v>
      </c>
      <c r="F2936">
        <v>0.1196</v>
      </c>
    </row>
    <row r="2937" spans="1:6" x14ac:dyDescent="0.25">
      <c r="A2937" t="s">
        <v>208</v>
      </c>
      <c r="B2937" t="s">
        <v>170</v>
      </c>
      <c r="C2937" s="1">
        <v>30439</v>
      </c>
      <c r="D2937">
        <v>25.9</v>
      </c>
      <c r="F2937">
        <v>0.1197</v>
      </c>
    </row>
    <row r="2938" spans="1:6" x14ac:dyDescent="0.25">
      <c r="A2938" t="s">
        <v>208</v>
      </c>
      <c r="B2938" t="s">
        <v>170</v>
      </c>
      <c r="C2938" s="1">
        <v>30453</v>
      </c>
      <c r="D2938">
        <v>25.6</v>
      </c>
      <c r="F2938">
        <v>5.4699999999999999E-2</v>
      </c>
    </row>
    <row r="2939" spans="1:6" x14ac:dyDescent="0.25">
      <c r="A2939" t="s">
        <v>208</v>
      </c>
      <c r="B2939" t="s">
        <v>170</v>
      </c>
      <c r="C2939" s="1">
        <v>30467</v>
      </c>
      <c r="D2939">
        <v>20.2</v>
      </c>
      <c r="F2939">
        <v>4.4600000000000001E-2</v>
      </c>
    </row>
    <row r="2940" spans="1:6" x14ac:dyDescent="0.25">
      <c r="A2940" t="s">
        <v>208</v>
      </c>
      <c r="B2940" t="s">
        <v>170</v>
      </c>
      <c r="C2940" s="1">
        <v>30481</v>
      </c>
      <c r="D2940">
        <v>19.5</v>
      </c>
      <c r="F2940">
        <v>2.5600000000000001E-2</v>
      </c>
    </row>
    <row r="2941" spans="1:6" x14ac:dyDescent="0.25">
      <c r="A2941" t="s">
        <v>208</v>
      </c>
      <c r="B2941" t="s">
        <v>170</v>
      </c>
      <c r="C2941" s="1">
        <v>30495</v>
      </c>
      <c r="D2941">
        <v>16.8</v>
      </c>
      <c r="F2941">
        <v>2.3800000000000002E-2</v>
      </c>
    </row>
    <row r="2942" spans="1:6" x14ac:dyDescent="0.25">
      <c r="A2942" t="s">
        <v>208</v>
      </c>
      <c r="B2942" t="s">
        <v>170</v>
      </c>
      <c r="C2942" s="1">
        <v>30509</v>
      </c>
      <c r="D2942">
        <v>15.4</v>
      </c>
      <c r="F2942">
        <v>2.5999999999999999E-2</v>
      </c>
    </row>
    <row r="2943" spans="1:6" x14ac:dyDescent="0.25">
      <c r="A2943" t="s">
        <v>208</v>
      </c>
      <c r="B2943" t="s">
        <v>170</v>
      </c>
      <c r="C2943" s="1">
        <v>30523</v>
      </c>
      <c r="D2943">
        <v>18.8</v>
      </c>
      <c r="F2943">
        <v>3.7199999999999997E-2</v>
      </c>
    </row>
    <row r="2944" spans="1:6" x14ac:dyDescent="0.25">
      <c r="A2944" t="s">
        <v>208</v>
      </c>
      <c r="B2944" t="s">
        <v>170</v>
      </c>
      <c r="C2944" s="1">
        <v>30537</v>
      </c>
      <c r="D2944">
        <v>26.7</v>
      </c>
      <c r="F2944">
        <v>6.3700000000000007E-2</v>
      </c>
    </row>
    <row r="2945" spans="1:6" x14ac:dyDescent="0.25">
      <c r="A2945" t="s">
        <v>208</v>
      </c>
      <c r="B2945" t="s">
        <v>170</v>
      </c>
      <c r="C2945" s="1">
        <v>30551</v>
      </c>
      <c r="D2945">
        <v>33.5</v>
      </c>
      <c r="F2945">
        <v>5.9700000000000003E-2</v>
      </c>
    </row>
    <row r="2946" spans="1:6" x14ac:dyDescent="0.25">
      <c r="A2946" t="s">
        <v>208</v>
      </c>
      <c r="B2946" t="s">
        <v>170</v>
      </c>
      <c r="C2946" s="1">
        <v>30565</v>
      </c>
      <c r="D2946">
        <v>40.200000000000003</v>
      </c>
      <c r="F2946">
        <v>7.2099999999999997E-2</v>
      </c>
    </row>
    <row r="2947" spans="1:6" x14ac:dyDescent="0.25">
      <c r="A2947" t="s">
        <v>208</v>
      </c>
      <c r="B2947" t="s">
        <v>170</v>
      </c>
      <c r="C2947" s="1">
        <v>30579</v>
      </c>
      <c r="D2947">
        <v>48.5</v>
      </c>
      <c r="F2947">
        <v>9.2799999999999994E-2</v>
      </c>
    </row>
    <row r="2948" spans="1:6" x14ac:dyDescent="0.25">
      <c r="A2948" t="s">
        <v>208</v>
      </c>
      <c r="B2948" t="s">
        <v>170</v>
      </c>
      <c r="C2948" s="1">
        <v>30593</v>
      </c>
      <c r="D2948">
        <v>50.5</v>
      </c>
      <c r="F2948">
        <v>8.3199999999999996E-2</v>
      </c>
    </row>
    <row r="2949" spans="1:6" x14ac:dyDescent="0.25">
      <c r="A2949" t="s">
        <v>208</v>
      </c>
      <c r="B2949" t="s">
        <v>170</v>
      </c>
      <c r="C2949" s="1">
        <v>30607</v>
      </c>
      <c r="D2949">
        <v>50.5</v>
      </c>
      <c r="F2949">
        <v>0.10100000000000001</v>
      </c>
    </row>
    <row r="2950" spans="1:6" x14ac:dyDescent="0.25">
      <c r="A2950" t="s">
        <v>208</v>
      </c>
      <c r="B2950" t="s">
        <v>170</v>
      </c>
      <c r="C2950" s="1">
        <v>30621</v>
      </c>
      <c r="D2950">
        <v>43.1</v>
      </c>
      <c r="F2950">
        <v>0.12529999999999999</v>
      </c>
    </row>
    <row r="2951" spans="1:6" x14ac:dyDescent="0.25">
      <c r="A2951" t="s">
        <v>208</v>
      </c>
      <c r="B2951" t="s">
        <v>170</v>
      </c>
      <c r="C2951" s="1">
        <v>30635</v>
      </c>
      <c r="D2951">
        <v>41.1</v>
      </c>
      <c r="F2951">
        <v>0.1046</v>
      </c>
    </row>
    <row r="2952" spans="1:6" x14ac:dyDescent="0.25">
      <c r="A2952" t="s">
        <v>208</v>
      </c>
      <c r="B2952" t="s">
        <v>170</v>
      </c>
      <c r="C2952" s="1">
        <v>30650</v>
      </c>
      <c r="D2952">
        <v>34.299999999999997</v>
      </c>
      <c r="F2952">
        <v>0.1137</v>
      </c>
    </row>
    <row r="2953" spans="1:6" x14ac:dyDescent="0.25">
      <c r="A2953" t="s">
        <v>208</v>
      </c>
      <c r="B2953" t="s">
        <v>170</v>
      </c>
      <c r="C2953" s="1">
        <v>30664</v>
      </c>
      <c r="D2953">
        <v>41.3</v>
      </c>
      <c r="F2953">
        <v>0.1477</v>
      </c>
    </row>
    <row r="2954" spans="1:6" x14ac:dyDescent="0.25">
      <c r="A2954" t="s">
        <v>208</v>
      </c>
      <c r="B2954" t="s">
        <v>170</v>
      </c>
      <c r="C2954" s="1">
        <v>30678</v>
      </c>
      <c r="D2954">
        <v>36.4</v>
      </c>
      <c r="F2954">
        <v>0.25</v>
      </c>
    </row>
    <row r="2955" spans="1:6" x14ac:dyDescent="0.25">
      <c r="A2955" t="s">
        <v>208</v>
      </c>
      <c r="B2955" t="s">
        <v>170</v>
      </c>
      <c r="C2955" s="1">
        <v>30692</v>
      </c>
      <c r="D2955">
        <v>32</v>
      </c>
      <c r="F2955">
        <v>0.1031</v>
      </c>
    </row>
    <row r="2956" spans="1:6" x14ac:dyDescent="0.25">
      <c r="A2956" t="s">
        <v>208</v>
      </c>
      <c r="B2956" t="s">
        <v>170</v>
      </c>
      <c r="C2956" s="1">
        <v>30706</v>
      </c>
      <c r="D2956">
        <v>25.7</v>
      </c>
      <c r="F2956">
        <v>0.20230000000000001</v>
      </c>
    </row>
    <row r="2957" spans="1:6" x14ac:dyDescent="0.25">
      <c r="A2957" t="s">
        <v>208</v>
      </c>
      <c r="B2957" t="s">
        <v>170</v>
      </c>
      <c r="C2957" s="1">
        <v>30720</v>
      </c>
      <c r="D2957">
        <v>28.5</v>
      </c>
      <c r="F2957">
        <v>0.1333</v>
      </c>
    </row>
    <row r="2958" spans="1:6" x14ac:dyDescent="0.25">
      <c r="A2958" t="s">
        <v>208</v>
      </c>
      <c r="B2958" t="s">
        <v>170</v>
      </c>
      <c r="C2958" s="1">
        <v>30734</v>
      </c>
      <c r="D2958">
        <v>27.5</v>
      </c>
      <c r="F2958">
        <v>0.15640000000000001</v>
      </c>
    </row>
    <row r="2959" spans="1:6" x14ac:dyDescent="0.25">
      <c r="A2959" t="s">
        <v>208</v>
      </c>
      <c r="B2959" t="s">
        <v>170</v>
      </c>
      <c r="C2959" s="1">
        <v>30749</v>
      </c>
      <c r="D2959">
        <v>34.6</v>
      </c>
      <c r="F2959">
        <v>0.1474</v>
      </c>
    </row>
    <row r="2960" spans="1:6" x14ac:dyDescent="0.25">
      <c r="A2960" t="s">
        <v>208</v>
      </c>
      <c r="B2960" t="s">
        <v>170</v>
      </c>
      <c r="C2960" s="1">
        <v>30763</v>
      </c>
      <c r="D2960">
        <v>31.3</v>
      </c>
      <c r="F2960">
        <v>0.1278</v>
      </c>
    </row>
    <row r="2961" spans="1:6" x14ac:dyDescent="0.25">
      <c r="A2961" t="s">
        <v>208</v>
      </c>
      <c r="B2961" t="s">
        <v>170</v>
      </c>
      <c r="C2961" s="1">
        <v>30777</v>
      </c>
      <c r="D2961">
        <v>30.9</v>
      </c>
      <c r="F2961">
        <v>0.11</v>
      </c>
    </row>
    <row r="2962" spans="1:6" x14ac:dyDescent="0.25">
      <c r="A2962" t="s">
        <v>208</v>
      </c>
      <c r="B2962" t="s">
        <v>170</v>
      </c>
      <c r="C2962" s="1">
        <v>30791</v>
      </c>
      <c r="D2962">
        <v>27.6</v>
      </c>
      <c r="F2962">
        <v>0.1196</v>
      </c>
    </row>
    <row r="2963" spans="1:6" x14ac:dyDescent="0.25">
      <c r="A2963" t="s">
        <v>208</v>
      </c>
      <c r="B2963" t="s">
        <v>170</v>
      </c>
      <c r="C2963" s="1">
        <v>30805</v>
      </c>
      <c r="D2963">
        <v>25.9</v>
      </c>
      <c r="F2963">
        <v>0.1197</v>
      </c>
    </row>
    <row r="2964" spans="1:6" x14ac:dyDescent="0.25">
      <c r="A2964" t="s">
        <v>208</v>
      </c>
      <c r="B2964" t="s">
        <v>170</v>
      </c>
      <c r="C2964" s="1">
        <v>30819</v>
      </c>
      <c r="D2964">
        <v>25.6</v>
      </c>
      <c r="F2964">
        <v>5.4699999999999999E-2</v>
      </c>
    </row>
    <row r="2965" spans="1:6" x14ac:dyDescent="0.25">
      <c r="A2965" t="s">
        <v>208</v>
      </c>
      <c r="B2965" t="s">
        <v>170</v>
      </c>
      <c r="C2965" s="1">
        <v>30833</v>
      </c>
      <c r="D2965">
        <v>20.2</v>
      </c>
      <c r="F2965">
        <v>4.4600000000000001E-2</v>
      </c>
    </row>
    <row r="2966" spans="1:6" x14ac:dyDescent="0.25">
      <c r="A2966" t="s">
        <v>208</v>
      </c>
      <c r="B2966" t="s">
        <v>170</v>
      </c>
      <c r="C2966" s="1">
        <v>30847</v>
      </c>
      <c r="D2966">
        <v>19.5</v>
      </c>
      <c r="F2966">
        <v>2.5600000000000001E-2</v>
      </c>
    </row>
    <row r="2967" spans="1:6" x14ac:dyDescent="0.25">
      <c r="A2967" t="s">
        <v>208</v>
      </c>
      <c r="B2967" t="s">
        <v>170</v>
      </c>
      <c r="C2967" s="1">
        <v>30861</v>
      </c>
      <c r="D2967">
        <v>16.8</v>
      </c>
      <c r="F2967">
        <v>2.3800000000000002E-2</v>
      </c>
    </row>
    <row r="2968" spans="1:6" x14ac:dyDescent="0.25">
      <c r="A2968" t="s">
        <v>208</v>
      </c>
      <c r="B2968" t="s">
        <v>170</v>
      </c>
      <c r="C2968" s="1">
        <v>30875</v>
      </c>
      <c r="D2968">
        <v>15.4</v>
      </c>
      <c r="F2968">
        <v>2.5999999999999999E-2</v>
      </c>
    </row>
    <row r="2969" spans="1:6" x14ac:dyDescent="0.25">
      <c r="A2969" t="s">
        <v>208</v>
      </c>
      <c r="B2969" t="s">
        <v>170</v>
      </c>
      <c r="C2969" s="1">
        <v>30889</v>
      </c>
      <c r="D2969">
        <v>18.8</v>
      </c>
      <c r="F2969">
        <v>3.7199999999999997E-2</v>
      </c>
    </row>
    <row r="2970" spans="1:6" x14ac:dyDescent="0.25">
      <c r="A2970" t="s">
        <v>208</v>
      </c>
      <c r="B2970" t="s">
        <v>170</v>
      </c>
      <c r="C2970" s="1">
        <v>30903</v>
      </c>
      <c r="D2970">
        <v>26.7</v>
      </c>
      <c r="F2970">
        <v>6.3700000000000007E-2</v>
      </c>
    </row>
    <row r="2971" spans="1:6" x14ac:dyDescent="0.25">
      <c r="A2971" t="s">
        <v>208</v>
      </c>
      <c r="B2971" t="s">
        <v>170</v>
      </c>
      <c r="C2971" s="1">
        <v>30917</v>
      </c>
      <c r="D2971">
        <v>33.5</v>
      </c>
      <c r="F2971">
        <v>5.9700000000000003E-2</v>
      </c>
    </row>
    <row r="2972" spans="1:6" x14ac:dyDescent="0.25">
      <c r="A2972" t="s">
        <v>208</v>
      </c>
      <c r="B2972" t="s">
        <v>170</v>
      </c>
      <c r="C2972" s="1">
        <v>30931</v>
      </c>
      <c r="D2972">
        <v>40.200000000000003</v>
      </c>
      <c r="F2972">
        <v>7.2099999999999997E-2</v>
      </c>
    </row>
    <row r="2973" spans="1:6" x14ac:dyDescent="0.25">
      <c r="A2973" t="s">
        <v>208</v>
      </c>
      <c r="B2973" t="s">
        <v>170</v>
      </c>
      <c r="C2973" s="1">
        <v>30945</v>
      </c>
      <c r="D2973">
        <v>48.5</v>
      </c>
      <c r="F2973">
        <v>9.2799999999999994E-2</v>
      </c>
    </row>
    <row r="2974" spans="1:6" x14ac:dyDescent="0.25">
      <c r="A2974" t="s">
        <v>208</v>
      </c>
      <c r="B2974" t="s">
        <v>170</v>
      </c>
      <c r="C2974" s="1">
        <v>30959</v>
      </c>
      <c r="D2974">
        <v>50.5</v>
      </c>
      <c r="F2974">
        <v>8.3199999999999996E-2</v>
      </c>
    </row>
    <row r="2975" spans="1:6" x14ac:dyDescent="0.25">
      <c r="A2975" t="s">
        <v>208</v>
      </c>
      <c r="B2975" t="s">
        <v>170</v>
      </c>
      <c r="C2975" s="1">
        <v>30973</v>
      </c>
      <c r="D2975">
        <v>50.5</v>
      </c>
      <c r="F2975">
        <v>0.10100000000000001</v>
      </c>
    </row>
    <row r="2976" spans="1:6" x14ac:dyDescent="0.25">
      <c r="A2976" t="s">
        <v>208</v>
      </c>
      <c r="B2976" t="s">
        <v>170</v>
      </c>
      <c r="C2976" s="1">
        <v>30987</v>
      </c>
      <c r="D2976">
        <v>43.1</v>
      </c>
      <c r="F2976">
        <v>0.12529999999999999</v>
      </c>
    </row>
    <row r="2977" spans="1:6" x14ac:dyDescent="0.25">
      <c r="A2977" t="s">
        <v>208</v>
      </c>
      <c r="B2977" t="s">
        <v>170</v>
      </c>
      <c r="C2977" s="1">
        <v>31001</v>
      </c>
      <c r="D2977">
        <v>41.1</v>
      </c>
      <c r="F2977">
        <v>0.1046</v>
      </c>
    </row>
    <row r="2978" spans="1:6" x14ac:dyDescent="0.25">
      <c r="A2978" t="s">
        <v>208</v>
      </c>
      <c r="B2978" t="s">
        <v>170</v>
      </c>
      <c r="C2978" s="1">
        <v>31016</v>
      </c>
      <c r="D2978">
        <v>34.299999999999997</v>
      </c>
      <c r="F2978">
        <v>0.1137</v>
      </c>
    </row>
    <row r="2979" spans="1:6" x14ac:dyDescent="0.25">
      <c r="A2979" t="s">
        <v>208</v>
      </c>
      <c r="B2979" t="s">
        <v>170</v>
      </c>
      <c r="C2979" s="1">
        <v>31030</v>
      </c>
      <c r="D2979">
        <v>41.3</v>
      </c>
      <c r="F2979">
        <v>0.1477</v>
      </c>
    </row>
    <row r="2980" spans="1:6" x14ac:dyDescent="0.25">
      <c r="A2980" t="s">
        <v>208</v>
      </c>
      <c r="B2980" t="s">
        <v>170</v>
      </c>
      <c r="C2980" s="1">
        <v>31044</v>
      </c>
      <c r="D2980">
        <v>36.4</v>
      </c>
      <c r="F2980">
        <v>0.25</v>
      </c>
    </row>
    <row r="2981" spans="1:6" x14ac:dyDescent="0.25">
      <c r="A2981" t="s">
        <v>208</v>
      </c>
      <c r="B2981" t="s">
        <v>170</v>
      </c>
      <c r="C2981" s="1">
        <v>31058</v>
      </c>
      <c r="D2981">
        <v>32</v>
      </c>
      <c r="F2981">
        <v>0.1031</v>
      </c>
    </row>
    <row r="2982" spans="1:6" x14ac:dyDescent="0.25">
      <c r="A2982" t="s">
        <v>208</v>
      </c>
      <c r="B2982" t="s">
        <v>170</v>
      </c>
      <c r="C2982" s="1">
        <v>31072</v>
      </c>
      <c r="D2982">
        <v>25.7</v>
      </c>
      <c r="F2982">
        <v>0.20230000000000001</v>
      </c>
    </row>
    <row r="2983" spans="1:6" x14ac:dyDescent="0.25">
      <c r="A2983" t="s">
        <v>208</v>
      </c>
      <c r="B2983" t="s">
        <v>170</v>
      </c>
      <c r="C2983" s="1">
        <v>31086</v>
      </c>
      <c r="D2983">
        <v>28.5</v>
      </c>
      <c r="F2983">
        <v>0.1333</v>
      </c>
    </row>
    <row r="2984" spans="1:6" x14ac:dyDescent="0.25">
      <c r="A2984" t="s">
        <v>208</v>
      </c>
      <c r="B2984" t="s">
        <v>170</v>
      </c>
      <c r="C2984" s="1">
        <v>31100</v>
      </c>
      <c r="D2984">
        <v>27.5</v>
      </c>
      <c r="F2984">
        <v>0.15640000000000001</v>
      </c>
    </row>
    <row r="2985" spans="1:6" x14ac:dyDescent="0.25">
      <c r="A2985" t="s">
        <v>208</v>
      </c>
      <c r="B2985" t="s">
        <v>170</v>
      </c>
      <c r="C2985" s="1">
        <v>31114</v>
      </c>
      <c r="D2985">
        <v>34.6</v>
      </c>
      <c r="F2985">
        <v>0.1474</v>
      </c>
    </row>
    <row r="2986" spans="1:6" x14ac:dyDescent="0.25">
      <c r="A2986" t="s">
        <v>208</v>
      </c>
      <c r="B2986" t="s">
        <v>170</v>
      </c>
      <c r="C2986" s="1">
        <v>31128</v>
      </c>
      <c r="D2986">
        <v>31.3</v>
      </c>
      <c r="F2986">
        <v>0.1278</v>
      </c>
    </row>
    <row r="2987" spans="1:6" x14ac:dyDescent="0.25">
      <c r="A2987" t="s">
        <v>208</v>
      </c>
      <c r="B2987" t="s">
        <v>170</v>
      </c>
      <c r="C2987" s="1">
        <v>31142</v>
      </c>
      <c r="D2987">
        <v>30.9</v>
      </c>
      <c r="F2987">
        <v>0.11</v>
      </c>
    </row>
    <row r="2988" spans="1:6" x14ac:dyDescent="0.25">
      <c r="A2988" t="s">
        <v>208</v>
      </c>
      <c r="B2988" t="s">
        <v>170</v>
      </c>
      <c r="C2988" s="1">
        <v>31156</v>
      </c>
      <c r="D2988">
        <v>27.6</v>
      </c>
      <c r="F2988">
        <v>0.1196</v>
      </c>
    </row>
    <row r="2989" spans="1:6" x14ac:dyDescent="0.25">
      <c r="A2989" t="s">
        <v>208</v>
      </c>
      <c r="B2989" t="s">
        <v>170</v>
      </c>
      <c r="C2989" s="1">
        <v>31170</v>
      </c>
      <c r="D2989">
        <v>25.9</v>
      </c>
      <c r="F2989">
        <v>0.1197</v>
      </c>
    </row>
    <row r="2990" spans="1:6" x14ac:dyDescent="0.25">
      <c r="A2990" t="s">
        <v>208</v>
      </c>
      <c r="B2990" t="s">
        <v>170</v>
      </c>
      <c r="C2990" s="1">
        <v>31184</v>
      </c>
      <c r="D2990">
        <v>25.6</v>
      </c>
      <c r="F2990">
        <v>5.4699999999999999E-2</v>
      </c>
    </row>
    <row r="2991" spans="1:6" x14ac:dyDescent="0.25">
      <c r="A2991" t="s">
        <v>208</v>
      </c>
      <c r="B2991" t="s">
        <v>170</v>
      </c>
      <c r="C2991" s="1">
        <v>31198</v>
      </c>
      <c r="D2991">
        <v>20.2</v>
      </c>
      <c r="F2991">
        <v>4.4600000000000001E-2</v>
      </c>
    </row>
    <row r="2992" spans="1:6" x14ac:dyDescent="0.25">
      <c r="A2992" t="s">
        <v>208</v>
      </c>
      <c r="B2992" t="s">
        <v>170</v>
      </c>
      <c r="C2992" s="1">
        <v>31212</v>
      </c>
      <c r="D2992">
        <v>19.5</v>
      </c>
      <c r="F2992">
        <v>2.5600000000000001E-2</v>
      </c>
    </row>
    <row r="2993" spans="1:6" x14ac:dyDescent="0.25">
      <c r="A2993" t="s">
        <v>208</v>
      </c>
      <c r="B2993" t="s">
        <v>170</v>
      </c>
      <c r="C2993" s="1">
        <v>31226</v>
      </c>
      <c r="D2993">
        <v>16.8</v>
      </c>
      <c r="F2993">
        <v>2.3800000000000002E-2</v>
      </c>
    </row>
    <row r="2994" spans="1:6" x14ac:dyDescent="0.25">
      <c r="A2994" t="s">
        <v>208</v>
      </c>
      <c r="B2994" t="s">
        <v>170</v>
      </c>
      <c r="C2994" s="1">
        <v>31240</v>
      </c>
      <c r="D2994">
        <v>15.4</v>
      </c>
      <c r="F2994">
        <v>2.5999999999999999E-2</v>
      </c>
    </row>
    <row r="2995" spans="1:6" x14ac:dyDescent="0.25">
      <c r="A2995" t="s">
        <v>208</v>
      </c>
      <c r="B2995" t="s">
        <v>170</v>
      </c>
      <c r="C2995" s="1">
        <v>31254</v>
      </c>
      <c r="D2995">
        <v>18.8</v>
      </c>
      <c r="F2995">
        <v>3.7199999999999997E-2</v>
      </c>
    </row>
    <row r="2996" spans="1:6" x14ac:dyDescent="0.25">
      <c r="A2996" t="s">
        <v>208</v>
      </c>
      <c r="B2996" t="s">
        <v>170</v>
      </c>
      <c r="C2996" s="1">
        <v>31268</v>
      </c>
      <c r="D2996">
        <v>26.7</v>
      </c>
      <c r="F2996">
        <v>6.3700000000000007E-2</v>
      </c>
    </row>
    <row r="2997" spans="1:6" x14ac:dyDescent="0.25">
      <c r="A2997" t="s">
        <v>208</v>
      </c>
      <c r="B2997" t="s">
        <v>170</v>
      </c>
      <c r="C2997" s="1">
        <v>31282</v>
      </c>
      <c r="D2997">
        <v>33.5</v>
      </c>
      <c r="F2997">
        <v>5.9700000000000003E-2</v>
      </c>
    </row>
    <row r="2998" spans="1:6" x14ac:dyDescent="0.25">
      <c r="A2998" t="s">
        <v>208</v>
      </c>
      <c r="B2998" t="s">
        <v>170</v>
      </c>
      <c r="C2998" s="1">
        <v>31296</v>
      </c>
      <c r="D2998">
        <v>40.200000000000003</v>
      </c>
      <c r="F2998">
        <v>7.2099999999999997E-2</v>
      </c>
    </row>
    <row r="2999" spans="1:6" x14ac:dyDescent="0.25">
      <c r="A2999" t="s">
        <v>208</v>
      </c>
      <c r="B2999" t="s">
        <v>170</v>
      </c>
      <c r="C2999" s="1">
        <v>31310</v>
      </c>
      <c r="D2999">
        <v>48.5</v>
      </c>
      <c r="F2999">
        <v>9.2799999999999994E-2</v>
      </c>
    </row>
    <row r="3000" spans="1:6" x14ac:dyDescent="0.25">
      <c r="A3000" t="s">
        <v>208</v>
      </c>
      <c r="B3000" t="s">
        <v>170</v>
      </c>
      <c r="C3000" s="1">
        <v>31324</v>
      </c>
      <c r="D3000">
        <v>50.5</v>
      </c>
      <c r="F3000">
        <v>8.3199999999999996E-2</v>
      </c>
    </row>
    <row r="3001" spans="1:6" x14ac:dyDescent="0.25">
      <c r="A3001" t="s">
        <v>208</v>
      </c>
      <c r="B3001" t="s">
        <v>170</v>
      </c>
      <c r="C3001" s="1">
        <v>31338</v>
      </c>
      <c r="D3001">
        <v>50.5</v>
      </c>
      <c r="F3001">
        <v>0.10100000000000001</v>
      </c>
    </row>
    <row r="3002" spans="1:6" x14ac:dyDescent="0.25">
      <c r="A3002" t="s">
        <v>208</v>
      </c>
      <c r="B3002" t="s">
        <v>170</v>
      </c>
      <c r="C3002" s="1">
        <v>31352</v>
      </c>
      <c r="D3002">
        <v>43.1</v>
      </c>
      <c r="F3002">
        <v>0.12529999999999999</v>
      </c>
    </row>
    <row r="3003" spans="1:6" x14ac:dyDescent="0.25">
      <c r="A3003" t="s">
        <v>208</v>
      </c>
      <c r="B3003" t="s">
        <v>170</v>
      </c>
      <c r="C3003" s="1">
        <v>31366</v>
      </c>
      <c r="D3003">
        <v>41.1</v>
      </c>
      <c r="F3003">
        <v>0.1046</v>
      </c>
    </row>
    <row r="3004" spans="1:6" x14ac:dyDescent="0.25">
      <c r="A3004" t="s">
        <v>208</v>
      </c>
      <c r="B3004" t="s">
        <v>170</v>
      </c>
      <c r="C3004" s="1">
        <v>31381</v>
      </c>
      <c r="D3004">
        <v>34.299999999999997</v>
      </c>
      <c r="F3004">
        <v>0.1137</v>
      </c>
    </row>
    <row r="3005" spans="1:6" x14ac:dyDescent="0.25">
      <c r="A3005" t="s">
        <v>208</v>
      </c>
      <c r="B3005" t="s">
        <v>170</v>
      </c>
      <c r="C3005" s="1">
        <v>31395</v>
      </c>
      <c r="D3005">
        <v>41.3</v>
      </c>
      <c r="F3005">
        <v>0.1477</v>
      </c>
    </row>
    <row r="3006" spans="1:6" x14ac:dyDescent="0.25">
      <c r="A3006" t="s">
        <v>208</v>
      </c>
      <c r="B3006" t="s">
        <v>170</v>
      </c>
      <c r="C3006" s="1">
        <v>31409</v>
      </c>
      <c r="D3006">
        <v>36.4</v>
      </c>
      <c r="F3006">
        <v>0.25</v>
      </c>
    </row>
    <row r="3007" spans="1:6" x14ac:dyDescent="0.25">
      <c r="A3007" t="s">
        <v>208</v>
      </c>
      <c r="B3007" t="s">
        <v>170</v>
      </c>
      <c r="C3007" s="1">
        <v>31423</v>
      </c>
      <c r="D3007">
        <v>32</v>
      </c>
      <c r="F3007">
        <v>0.1031</v>
      </c>
    </row>
    <row r="3008" spans="1:6" x14ac:dyDescent="0.25">
      <c r="A3008" t="s">
        <v>208</v>
      </c>
      <c r="B3008" t="s">
        <v>170</v>
      </c>
      <c r="C3008" s="1">
        <v>31437</v>
      </c>
      <c r="D3008">
        <v>25.7</v>
      </c>
      <c r="F3008">
        <v>0.20230000000000001</v>
      </c>
    </row>
    <row r="3009" spans="1:6" x14ac:dyDescent="0.25">
      <c r="A3009" t="s">
        <v>208</v>
      </c>
      <c r="B3009" t="s">
        <v>170</v>
      </c>
      <c r="C3009" s="1">
        <v>31451</v>
      </c>
      <c r="D3009">
        <v>28.5</v>
      </c>
      <c r="F3009">
        <v>0.1333</v>
      </c>
    </row>
    <row r="3010" spans="1:6" x14ac:dyDescent="0.25">
      <c r="A3010" t="s">
        <v>208</v>
      </c>
      <c r="B3010" t="s">
        <v>170</v>
      </c>
      <c r="C3010" s="1">
        <v>31465</v>
      </c>
      <c r="D3010">
        <v>27.5</v>
      </c>
      <c r="F3010">
        <v>0.15640000000000001</v>
      </c>
    </row>
    <row r="3011" spans="1:6" x14ac:dyDescent="0.25">
      <c r="A3011" t="s">
        <v>208</v>
      </c>
      <c r="B3011" t="s">
        <v>170</v>
      </c>
      <c r="C3011" s="1">
        <v>31479</v>
      </c>
      <c r="D3011">
        <v>34.6</v>
      </c>
      <c r="F3011">
        <v>0.1474</v>
      </c>
    </row>
    <row r="3012" spans="1:6" x14ac:dyDescent="0.25">
      <c r="A3012" t="s">
        <v>208</v>
      </c>
      <c r="B3012" t="s">
        <v>170</v>
      </c>
      <c r="C3012" s="1">
        <v>31493</v>
      </c>
      <c r="D3012">
        <v>31.3</v>
      </c>
      <c r="F3012">
        <v>0.1278</v>
      </c>
    </row>
    <row r="3013" spans="1:6" x14ac:dyDescent="0.25">
      <c r="A3013" t="s">
        <v>208</v>
      </c>
      <c r="B3013" t="s">
        <v>170</v>
      </c>
      <c r="C3013" s="1">
        <v>31507</v>
      </c>
      <c r="D3013">
        <v>30.9</v>
      </c>
      <c r="F3013">
        <v>0.11</v>
      </c>
    </row>
    <row r="3014" spans="1:6" x14ac:dyDescent="0.25">
      <c r="A3014" t="s">
        <v>208</v>
      </c>
      <c r="B3014" t="s">
        <v>170</v>
      </c>
      <c r="C3014" s="1">
        <v>31521</v>
      </c>
      <c r="D3014">
        <v>27.6</v>
      </c>
      <c r="F3014">
        <v>0.1196</v>
      </c>
    </row>
    <row r="3015" spans="1:6" x14ac:dyDescent="0.25">
      <c r="A3015" t="s">
        <v>208</v>
      </c>
      <c r="B3015" t="s">
        <v>170</v>
      </c>
      <c r="C3015" s="1">
        <v>31535</v>
      </c>
      <c r="D3015">
        <v>25.9</v>
      </c>
      <c r="F3015">
        <v>0.1197</v>
      </c>
    </row>
    <row r="3016" spans="1:6" x14ac:dyDescent="0.25">
      <c r="A3016" t="s">
        <v>208</v>
      </c>
      <c r="B3016" t="s">
        <v>170</v>
      </c>
      <c r="C3016" s="1">
        <v>31549</v>
      </c>
      <c r="D3016">
        <v>25.6</v>
      </c>
      <c r="F3016">
        <v>5.4699999999999999E-2</v>
      </c>
    </row>
    <row r="3017" spans="1:6" x14ac:dyDescent="0.25">
      <c r="A3017" t="s">
        <v>208</v>
      </c>
      <c r="B3017" t="s">
        <v>170</v>
      </c>
      <c r="C3017" s="1">
        <v>31563</v>
      </c>
      <c r="D3017">
        <v>20.2</v>
      </c>
      <c r="F3017">
        <v>4.4600000000000001E-2</v>
      </c>
    </row>
    <row r="3018" spans="1:6" x14ac:dyDescent="0.25">
      <c r="A3018" t="s">
        <v>208</v>
      </c>
      <c r="B3018" t="s">
        <v>170</v>
      </c>
      <c r="C3018" s="1">
        <v>31577</v>
      </c>
      <c r="D3018">
        <v>19.5</v>
      </c>
      <c r="F3018">
        <v>2.5600000000000001E-2</v>
      </c>
    </row>
    <row r="3019" spans="1:6" x14ac:dyDescent="0.25">
      <c r="A3019" t="s">
        <v>208</v>
      </c>
      <c r="B3019" t="s">
        <v>170</v>
      </c>
      <c r="C3019" s="1">
        <v>31591</v>
      </c>
      <c r="D3019">
        <v>16.8</v>
      </c>
      <c r="F3019">
        <v>2.3800000000000002E-2</v>
      </c>
    </row>
    <row r="3020" spans="1:6" x14ac:dyDescent="0.25">
      <c r="A3020" t="s">
        <v>208</v>
      </c>
      <c r="B3020" t="s">
        <v>170</v>
      </c>
      <c r="C3020" s="1">
        <v>31605</v>
      </c>
      <c r="D3020">
        <v>15.4</v>
      </c>
      <c r="F3020">
        <v>2.5999999999999999E-2</v>
      </c>
    </row>
    <row r="3021" spans="1:6" x14ac:dyDescent="0.25">
      <c r="A3021" t="s">
        <v>208</v>
      </c>
      <c r="B3021" t="s">
        <v>170</v>
      </c>
      <c r="C3021" s="1">
        <v>31619</v>
      </c>
      <c r="D3021">
        <v>18.8</v>
      </c>
      <c r="F3021">
        <v>3.7199999999999997E-2</v>
      </c>
    </row>
    <row r="3022" spans="1:6" x14ac:dyDescent="0.25">
      <c r="A3022" t="s">
        <v>208</v>
      </c>
      <c r="B3022" t="s">
        <v>170</v>
      </c>
      <c r="C3022" s="1">
        <v>31633</v>
      </c>
      <c r="D3022">
        <v>26.7</v>
      </c>
      <c r="F3022">
        <v>6.3700000000000007E-2</v>
      </c>
    </row>
    <row r="3023" spans="1:6" x14ac:dyDescent="0.25">
      <c r="A3023" t="s">
        <v>208</v>
      </c>
      <c r="B3023" t="s">
        <v>170</v>
      </c>
      <c r="C3023" s="1">
        <v>31647</v>
      </c>
      <c r="D3023">
        <v>33.5</v>
      </c>
      <c r="F3023">
        <v>5.9700000000000003E-2</v>
      </c>
    </row>
    <row r="3024" spans="1:6" x14ac:dyDescent="0.25">
      <c r="A3024" t="s">
        <v>208</v>
      </c>
      <c r="B3024" t="s">
        <v>170</v>
      </c>
      <c r="C3024" s="1">
        <v>31661</v>
      </c>
      <c r="D3024">
        <v>40.200000000000003</v>
      </c>
      <c r="F3024">
        <v>7.2099999999999997E-2</v>
      </c>
    </row>
    <row r="3025" spans="1:6" x14ac:dyDescent="0.25">
      <c r="A3025" t="s">
        <v>208</v>
      </c>
      <c r="B3025" t="s">
        <v>170</v>
      </c>
      <c r="C3025" s="1">
        <v>31675</v>
      </c>
      <c r="D3025">
        <v>48.5</v>
      </c>
      <c r="F3025">
        <v>9.2799999999999994E-2</v>
      </c>
    </row>
    <row r="3026" spans="1:6" x14ac:dyDescent="0.25">
      <c r="A3026" t="s">
        <v>208</v>
      </c>
      <c r="B3026" t="s">
        <v>170</v>
      </c>
      <c r="C3026" s="1">
        <v>31689</v>
      </c>
      <c r="D3026">
        <v>50.5</v>
      </c>
      <c r="F3026">
        <v>8.3199999999999996E-2</v>
      </c>
    </row>
    <row r="3027" spans="1:6" x14ac:dyDescent="0.25">
      <c r="A3027" t="s">
        <v>208</v>
      </c>
      <c r="B3027" t="s">
        <v>170</v>
      </c>
      <c r="C3027" s="1">
        <v>31703</v>
      </c>
      <c r="D3027">
        <v>50.5</v>
      </c>
      <c r="F3027">
        <v>0.10100000000000001</v>
      </c>
    </row>
    <row r="3028" spans="1:6" x14ac:dyDescent="0.25">
      <c r="A3028" t="s">
        <v>208</v>
      </c>
      <c r="B3028" t="s">
        <v>170</v>
      </c>
      <c r="C3028" s="1">
        <v>31717</v>
      </c>
      <c r="D3028">
        <v>43.1</v>
      </c>
      <c r="F3028">
        <v>0.12529999999999999</v>
      </c>
    </row>
    <row r="3029" spans="1:6" x14ac:dyDescent="0.25">
      <c r="A3029" t="s">
        <v>208</v>
      </c>
      <c r="B3029" t="s">
        <v>170</v>
      </c>
      <c r="C3029" s="1">
        <v>31731</v>
      </c>
      <c r="D3029">
        <v>41.1</v>
      </c>
      <c r="F3029">
        <v>0.1046</v>
      </c>
    </row>
    <row r="3030" spans="1:6" x14ac:dyDescent="0.25">
      <c r="A3030" t="s">
        <v>208</v>
      </c>
      <c r="B3030" t="s">
        <v>170</v>
      </c>
      <c r="C3030" s="1">
        <v>31746</v>
      </c>
      <c r="D3030">
        <v>34.299999999999997</v>
      </c>
      <c r="F3030">
        <v>0.1137</v>
      </c>
    </row>
    <row r="3031" spans="1:6" x14ac:dyDescent="0.25">
      <c r="A3031" t="s">
        <v>208</v>
      </c>
      <c r="B3031" t="s">
        <v>170</v>
      </c>
      <c r="C3031" s="1">
        <v>31760</v>
      </c>
      <c r="D3031">
        <v>41.3</v>
      </c>
      <c r="F3031">
        <v>0.1477</v>
      </c>
    </row>
    <row r="3032" spans="1:6" x14ac:dyDescent="0.25">
      <c r="A3032" t="s">
        <v>208</v>
      </c>
      <c r="B3032" t="s">
        <v>170</v>
      </c>
      <c r="C3032" s="1">
        <v>31774</v>
      </c>
      <c r="D3032">
        <v>36.4</v>
      </c>
      <c r="F3032">
        <v>0.25</v>
      </c>
    </row>
    <row r="3033" spans="1:6" x14ac:dyDescent="0.25">
      <c r="A3033" t="s">
        <v>208</v>
      </c>
      <c r="B3033" t="s">
        <v>170</v>
      </c>
      <c r="C3033" s="1">
        <v>31788</v>
      </c>
      <c r="D3033">
        <v>32</v>
      </c>
      <c r="F3033">
        <v>0.1031</v>
      </c>
    </row>
    <row r="3034" spans="1:6" x14ac:dyDescent="0.25">
      <c r="A3034" t="s">
        <v>208</v>
      </c>
      <c r="B3034" t="s">
        <v>170</v>
      </c>
      <c r="C3034" s="1">
        <v>31802</v>
      </c>
      <c r="D3034">
        <v>25.7</v>
      </c>
      <c r="F3034">
        <v>0.20230000000000001</v>
      </c>
    </row>
    <row r="3035" spans="1:6" x14ac:dyDescent="0.25">
      <c r="A3035" t="s">
        <v>208</v>
      </c>
      <c r="B3035" t="s">
        <v>170</v>
      </c>
      <c r="C3035" s="1">
        <v>31816</v>
      </c>
      <c r="D3035">
        <v>28.5</v>
      </c>
      <c r="F3035">
        <v>0.1333</v>
      </c>
    </row>
    <row r="3036" spans="1:6" x14ac:dyDescent="0.25">
      <c r="A3036" t="s">
        <v>208</v>
      </c>
      <c r="B3036" t="s">
        <v>170</v>
      </c>
      <c r="C3036" s="1">
        <v>31830</v>
      </c>
      <c r="D3036">
        <v>27.5</v>
      </c>
      <c r="F3036">
        <v>0.15640000000000001</v>
      </c>
    </row>
    <row r="3037" spans="1:6" x14ac:dyDescent="0.25">
      <c r="A3037" t="s">
        <v>208</v>
      </c>
      <c r="B3037" t="s">
        <v>170</v>
      </c>
      <c r="C3037" s="1">
        <v>31844</v>
      </c>
      <c r="D3037">
        <v>34.6</v>
      </c>
      <c r="F3037">
        <v>0.1474</v>
      </c>
    </row>
    <row r="3038" spans="1:6" x14ac:dyDescent="0.25">
      <c r="A3038" t="s">
        <v>208</v>
      </c>
      <c r="B3038" t="s">
        <v>170</v>
      </c>
      <c r="C3038" s="1">
        <v>31858</v>
      </c>
      <c r="D3038">
        <v>31.3</v>
      </c>
      <c r="F3038">
        <v>0.1278</v>
      </c>
    </row>
    <row r="3039" spans="1:6" x14ac:dyDescent="0.25">
      <c r="A3039" t="s">
        <v>208</v>
      </c>
      <c r="B3039" t="s">
        <v>170</v>
      </c>
      <c r="C3039" s="1">
        <v>31872</v>
      </c>
      <c r="D3039">
        <v>30.9</v>
      </c>
      <c r="F3039">
        <v>0.11</v>
      </c>
    </row>
    <row r="3040" spans="1:6" x14ac:dyDescent="0.25">
      <c r="A3040" t="s">
        <v>208</v>
      </c>
      <c r="B3040" t="s">
        <v>170</v>
      </c>
      <c r="C3040" s="1">
        <v>31886</v>
      </c>
      <c r="D3040">
        <v>27.6</v>
      </c>
      <c r="F3040">
        <v>0.1196</v>
      </c>
    </row>
    <row r="3041" spans="1:6" x14ac:dyDescent="0.25">
      <c r="A3041" t="s">
        <v>208</v>
      </c>
      <c r="B3041" t="s">
        <v>170</v>
      </c>
      <c r="C3041" s="1">
        <v>31900</v>
      </c>
      <c r="D3041">
        <v>25.9</v>
      </c>
      <c r="F3041">
        <v>0.1197</v>
      </c>
    </row>
    <row r="3042" spans="1:6" x14ac:dyDescent="0.25">
      <c r="A3042" t="s">
        <v>208</v>
      </c>
      <c r="B3042" t="s">
        <v>170</v>
      </c>
      <c r="C3042" s="1">
        <v>31914</v>
      </c>
      <c r="D3042">
        <v>25.6</v>
      </c>
      <c r="F3042">
        <v>5.4699999999999999E-2</v>
      </c>
    </row>
    <row r="3043" spans="1:6" x14ac:dyDescent="0.25">
      <c r="A3043" t="s">
        <v>208</v>
      </c>
      <c r="B3043" t="s">
        <v>170</v>
      </c>
      <c r="C3043" s="1">
        <v>31928</v>
      </c>
      <c r="D3043">
        <v>20.2</v>
      </c>
      <c r="F3043">
        <v>4.4600000000000001E-2</v>
      </c>
    </row>
    <row r="3044" spans="1:6" x14ac:dyDescent="0.25">
      <c r="A3044" t="s">
        <v>208</v>
      </c>
      <c r="B3044" t="s">
        <v>170</v>
      </c>
      <c r="C3044" s="1">
        <v>31942</v>
      </c>
      <c r="D3044">
        <v>19.5</v>
      </c>
      <c r="F3044">
        <v>2.5600000000000001E-2</v>
      </c>
    </row>
    <row r="3045" spans="1:6" x14ac:dyDescent="0.25">
      <c r="A3045" t="s">
        <v>208</v>
      </c>
      <c r="B3045" t="s">
        <v>170</v>
      </c>
      <c r="C3045" s="1">
        <v>31956</v>
      </c>
      <c r="D3045">
        <v>16.8</v>
      </c>
      <c r="F3045">
        <v>2.3800000000000002E-2</v>
      </c>
    </row>
    <row r="3046" spans="1:6" x14ac:dyDescent="0.25">
      <c r="A3046" t="s">
        <v>208</v>
      </c>
      <c r="B3046" t="s">
        <v>170</v>
      </c>
      <c r="C3046" s="1">
        <v>31970</v>
      </c>
      <c r="D3046">
        <v>15.4</v>
      </c>
      <c r="F3046">
        <v>2.5999999999999999E-2</v>
      </c>
    </row>
    <row r="3047" spans="1:6" x14ac:dyDescent="0.25">
      <c r="A3047" t="s">
        <v>208</v>
      </c>
      <c r="B3047" t="s">
        <v>170</v>
      </c>
      <c r="C3047" s="1">
        <v>31984</v>
      </c>
      <c r="D3047">
        <v>18.8</v>
      </c>
      <c r="F3047">
        <v>3.7199999999999997E-2</v>
      </c>
    </row>
    <row r="3048" spans="1:6" x14ac:dyDescent="0.25">
      <c r="A3048" t="s">
        <v>208</v>
      </c>
      <c r="B3048" t="s">
        <v>170</v>
      </c>
      <c r="C3048" s="1">
        <v>31998</v>
      </c>
      <c r="D3048">
        <v>26.7</v>
      </c>
      <c r="F3048">
        <v>6.3700000000000007E-2</v>
      </c>
    </row>
    <row r="3049" spans="1:6" x14ac:dyDescent="0.25">
      <c r="A3049" t="s">
        <v>208</v>
      </c>
      <c r="B3049" t="s">
        <v>170</v>
      </c>
      <c r="C3049" s="1">
        <v>32012</v>
      </c>
      <c r="D3049">
        <v>33.5</v>
      </c>
      <c r="F3049">
        <v>5.9700000000000003E-2</v>
      </c>
    </row>
    <row r="3050" spans="1:6" x14ac:dyDescent="0.25">
      <c r="A3050" t="s">
        <v>208</v>
      </c>
      <c r="B3050" t="s">
        <v>170</v>
      </c>
      <c r="C3050" s="1">
        <v>32026</v>
      </c>
      <c r="D3050">
        <v>40.200000000000003</v>
      </c>
      <c r="F3050">
        <v>7.2099999999999997E-2</v>
      </c>
    </row>
    <row r="3051" spans="1:6" x14ac:dyDescent="0.25">
      <c r="A3051" t="s">
        <v>208</v>
      </c>
      <c r="B3051" t="s">
        <v>170</v>
      </c>
      <c r="C3051" s="1">
        <v>32040</v>
      </c>
      <c r="D3051">
        <v>48.5</v>
      </c>
      <c r="F3051">
        <v>9.2799999999999994E-2</v>
      </c>
    </row>
    <row r="3052" spans="1:6" x14ac:dyDescent="0.25">
      <c r="A3052" t="s">
        <v>208</v>
      </c>
      <c r="B3052" t="s">
        <v>170</v>
      </c>
      <c r="C3052" s="1">
        <v>32054</v>
      </c>
      <c r="D3052">
        <v>50.5</v>
      </c>
      <c r="F3052">
        <v>8.3199999999999996E-2</v>
      </c>
    </row>
    <row r="3053" spans="1:6" x14ac:dyDescent="0.25">
      <c r="A3053" t="s">
        <v>208</v>
      </c>
      <c r="B3053" t="s">
        <v>170</v>
      </c>
      <c r="C3053" s="1">
        <v>32068</v>
      </c>
      <c r="D3053">
        <v>50.5</v>
      </c>
      <c r="F3053">
        <v>0.10100000000000001</v>
      </c>
    </row>
    <row r="3054" spans="1:6" x14ac:dyDescent="0.25">
      <c r="A3054" t="s">
        <v>208</v>
      </c>
      <c r="B3054" t="s">
        <v>170</v>
      </c>
      <c r="C3054" s="1">
        <v>32082</v>
      </c>
      <c r="D3054">
        <v>43.1</v>
      </c>
      <c r="F3054">
        <v>0.12529999999999999</v>
      </c>
    </row>
    <row r="3055" spans="1:6" x14ac:dyDescent="0.25">
      <c r="A3055" t="s">
        <v>208</v>
      </c>
      <c r="B3055" t="s">
        <v>170</v>
      </c>
      <c r="C3055" s="1">
        <v>32096</v>
      </c>
      <c r="D3055">
        <v>41.1</v>
      </c>
      <c r="F3055">
        <v>0.1046</v>
      </c>
    </row>
    <row r="3056" spans="1:6" x14ac:dyDescent="0.25">
      <c r="A3056" t="s">
        <v>208</v>
      </c>
      <c r="B3056" t="s">
        <v>170</v>
      </c>
      <c r="C3056" s="1">
        <v>32111</v>
      </c>
      <c r="D3056">
        <v>34.299999999999997</v>
      </c>
      <c r="F3056">
        <v>0.1137</v>
      </c>
    </row>
    <row r="3057" spans="1:6" x14ac:dyDescent="0.25">
      <c r="A3057" t="s">
        <v>208</v>
      </c>
      <c r="B3057" t="s">
        <v>170</v>
      </c>
      <c r="C3057" s="1">
        <v>32125</v>
      </c>
      <c r="D3057">
        <v>41.3</v>
      </c>
      <c r="F3057">
        <v>0.1477</v>
      </c>
    </row>
    <row r="3058" spans="1:6" x14ac:dyDescent="0.25">
      <c r="A3058" t="s">
        <v>208</v>
      </c>
      <c r="B3058" t="s">
        <v>170</v>
      </c>
      <c r="C3058" s="1">
        <v>32139</v>
      </c>
      <c r="D3058">
        <v>36.4</v>
      </c>
      <c r="F3058">
        <v>0.25</v>
      </c>
    </row>
    <row r="3059" spans="1:6" x14ac:dyDescent="0.25">
      <c r="A3059" t="s">
        <v>208</v>
      </c>
      <c r="B3059" t="s">
        <v>170</v>
      </c>
      <c r="C3059" s="1">
        <v>32153</v>
      </c>
      <c r="D3059">
        <v>32</v>
      </c>
      <c r="F3059">
        <v>0.1031</v>
      </c>
    </row>
    <row r="3060" spans="1:6" x14ac:dyDescent="0.25">
      <c r="A3060" t="s">
        <v>208</v>
      </c>
      <c r="B3060" t="s">
        <v>170</v>
      </c>
      <c r="C3060" s="1">
        <v>32167</v>
      </c>
      <c r="D3060">
        <v>25.7</v>
      </c>
      <c r="F3060">
        <v>0.20230000000000001</v>
      </c>
    </row>
    <row r="3061" spans="1:6" x14ac:dyDescent="0.25">
      <c r="A3061" t="s">
        <v>208</v>
      </c>
      <c r="B3061" t="s">
        <v>170</v>
      </c>
      <c r="C3061" s="1">
        <v>32181</v>
      </c>
      <c r="D3061">
        <v>28.5</v>
      </c>
      <c r="F3061">
        <v>0.1333</v>
      </c>
    </row>
    <row r="3062" spans="1:6" x14ac:dyDescent="0.25">
      <c r="A3062" t="s">
        <v>208</v>
      </c>
      <c r="B3062" t="s">
        <v>170</v>
      </c>
      <c r="C3062" s="1">
        <v>32195</v>
      </c>
      <c r="D3062">
        <v>27.5</v>
      </c>
      <c r="F3062">
        <v>0.15640000000000001</v>
      </c>
    </row>
    <row r="3063" spans="1:6" x14ac:dyDescent="0.25">
      <c r="A3063" t="s">
        <v>208</v>
      </c>
      <c r="B3063" t="s">
        <v>170</v>
      </c>
      <c r="C3063" s="1">
        <v>32210</v>
      </c>
      <c r="D3063">
        <v>34.6</v>
      </c>
      <c r="F3063">
        <v>0.1474</v>
      </c>
    </row>
    <row r="3064" spans="1:6" x14ac:dyDescent="0.25">
      <c r="A3064" t="s">
        <v>208</v>
      </c>
      <c r="B3064" t="s">
        <v>170</v>
      </c>
      <c r="C3064" s="1">
        <v>32224</v>
      </c>
      <c r="D3064">
        <v>31.3</v>
      </c>
      <c r="F3064">
        <v>0.1278</v>
      </c>
    </row>
    <row r="3065" spans="1:6" x14ac:dyDescent="0.25">
      <c r="A3065" t="s">
        <v>208</v>
      </c>
      <c r="B3065" t="s">
        <v>170</v>
      </c>
      <c r="C3065" s="1">
        <v>32238</v>
      </c>
      <c r="D3065">
        <v>30.9</v>
      </c>
      <c r="F3065">
        <v>0.11</v>
      </c>
    </row>
    <row r="3066" spans="1:6" x14ac:dyDescent="0.25">
      <c r="A3066" t="s">
        <v>208</v>
      </c>
      <c r="B3066" t="s">
        <v>170</v>
      </c>
      <c r="C3066" s="1">
        <v>32252</v>
      </c>
      <c r="D3066">
        <v>27.6</v>
      </c>
      <c r="F3066">
        <v>0.1196</v>
      </c>
    </row>
    <row r="3067" spans="1:6" x14ac:dyDescent="0.25">
      <c r="A3067" t="s">
        <v>208</v>
      </c>
      <c r="B3067" t="s">
        <v>170</v>
      </c>
      <c r="C3067" s="1">
        <v>32266</v>
      </c>
      <c r="D3067">
        <v>25.9</v>
      </c>
      <c r="F3067">
        <v>0.1197</v>
      </c>
    </row>
    <row r="3068" spans="1:6" x14ac:dyDescent="0.25">
      <c r="A3068" t="s">
        <v>208</v>
      </c>
      <c r="B3068" t="s">
        <v>170</v>
      </c>
      <c r="C3068" s="1">
        <v>32280</v>
      </c>
      <c r="D3068">
        <v>25.6</v>
      </c>
      <c r="F3068">
        <v>5.4699999999999999E-2</v>
      </c>
    </row>
    <row r="3069" spans="1:6" x14ac:dyDescent="0.25">
      <c r="A3069" t="s">
        <v>208</v>
      </c>
      <c r="B3069" t="s">
        <v>170</v>
      </c>
      <c r="C3069" s="1">
        <v>32294</v>
      </c>
      <c r="D3069">
        <v>20.2</v>
      </c>
      <c r="F3069">
        <v>4.4600000000000001E-2</v>
      </c>
    </row>
    <row r="3070" spans="1:6" x14ac:dyDescent="0.25">
      <c r="A3070" t="s">
        <v>208</v>
      </c>
      <c r="B3070" t="s">
        <v>170</v>
      </c>
      <c r="C3070" s="1">
        <v>32308</v>
      </c>
      <c r="D3070">
        <v>19.5</v>
      </c>
      <c r="F3070">
        <v>2.5600000000000001E-2</v>
      </c>
    </row>
    <row r="3071" spans="1:6" x14ac:dyDescent="0.25">
      <c r="A3071" t="s">
        <v>208</v>
      </c>
      <c r="B3071" t="s">
        <v>170</v>
      </c>
      <c r="C3071" s="1">
        <v>32322</v>
      </c>
      <c r="D3071">
        <v>16.8</v>
      </c>
      <c r="F3071">
        <v>2.3800000000000002E-2</v>
      </c>
    </row>
    <row r="3072" spans="1:6" x14ac:dyDescent="0.25">
      <c r="A3072" t="s">
        <v>208</v>
      </c>
      <c r="B3072" t="s">
        <v>170</v>
      </c>
      <c r="C3072" s="1">
        <v>32336</v>
      </c>
      <c r="D3072">
        <v>15.4</v>
      </c>
      <c r="F3072">
        <v>2.5999999999999999E-2</v>
      </c>
    </row>
    <row r="3073" spans="1:6" x14ac:dyDescent="0.25">
      <c r="A3073" t="s">
        <v>208</v>
      </c>
      <c r="B3073" t="s">
        <v>170</v>
      </c>
      <c r="C3073" s="1">
        <v>32350</v>
      </c>
      <c r="D3073">
        <v>18.8</v>
      </c>
      <c r="F3073">
        <v>3.7199999999999997E-2</v>
      </c>
    </row>
    <row r="3074" spans="1:6" x14ac:dyDescent="0.25">
      <c r="A3074" t="s">
        <v>208</v>
      </c>
      <c r="B3074" t="s">
        <v>170</v>
      </c>
      <c r="C3074" s="1">
        <v>32364</v>
      </c>
      <c r="D3074">
        <v>26.7</v>
      </c>
      <c r="F3074">
        <v>6.3700000000000007E-2</v>
      </c>
    </row>
    <row r="3075" spans="1:6" x14ac:dyDescent="0.25">
      <c r="A3075" t="s">
        <v>208</v>
      </c>
      <c r="B3075" t="s">
        <v>170</v>
      </c>
      <c r="C3075" s="1">
        <v>32378</v>
      </c>
      <c r="D3075">
        <v>33.5</v>
      </c>
      <c r="F3075">
        <v>5.9700000000000003E-2</v>
      </c>
    </row>
    <row r="3076" spans="1:6" x14ac:dyDescent="0.25">
      <c r="A3076" t="s">
        <v>208</v>
      </c>
      <c r="B3076" t="s">
        <v>170</v>
      </c>
      <c r="C3076" s="1">
        <v>32392</v>
      </c>
      <c r="D3076">
        <v>40.200000000000003</v>
      </c>
      <c r="F3076">
        <v>7.2099999999999997E-2</v>
      </c>
    </row>
    <row r="3077" spans="1:6" x14ac:dyDescent="0.25">
      <c r="A3077" t="s">
        <v>208</v>
      </c>
      <c r="B3077" t="s">
        <v>170</v>
      </c>
      <c r="C3077" s="1">
        <v>32406</v>
      </c>
      <c r="D3077">
        <v>48.5</v>
      </c>
      <c r="F3077">
        <v>9.2799999999999994E-2</v>
      </c>
    </row>
    <row r="3078" spans="1:6" x14ac:dyDescent="0.25">
      <c r="A3078" t="s">
        <v>208</v>
      </c>
      <c r="B3078" t="s">
        <v>170</v>
      </c>
      <c r="C3078" s="1">
        <v>32420</v>
      </c>
      <c r="D3078">
        <v>50.5</v>
      </c>
      <c r="F3078">
        <v>8.3199999999999996E-2</v>
      </c>
    </row>
    <row r="3079" spans="1:6" x14ac:dyDescent="0.25">
      <c r="A3079" t="s">
        <v>208</v>
      </c>
      <c r="B3079" t="s">
        <v>170</v>
      </c>
      <c r="C3079" s="1">
        <v>32434</v>
      </c>
      <c r="D3079">
        <v>50.5</v>
      </c>
      <c r="F3079">
        <v>0.10100000000000001</v>
      </c>
    </row>
    <row r="3080" spans="1:6" x14ac:dyDescent="0.25">
      <c r="A3080" t="s">
        <v>208</v>
      </c>
      <c r="B3080" t="s">
        <v>170</v>
      </c>
      <c r="C3080" s="1">
        <v>32448</v>
      </c>
      <c r="D3080">
        <v>43.1</v>
      </c>
      <c r="F3080">
        <v>0.12529999999999999</v>
      </c>
    </row>
    <row r="3081" spans="1:6" x14ac:dyDescent="0.25">
      <c r="A3081" t="s">
        <v>208</v>
      </c>
      <c r="B3081" t="s">
        <v>170</v>
      </c>
      <c r="C3081" s="1">
        <v>32462</v>
      </c>
      <c r="D3081">
        <v>41.1</v>
      </c>
      <c r="F3081">
        <v>0.1046</v>
      </c>
    </row>
    <row r="3082" spans="1:6" x14ac:dyDescent="0.25">
      <c r="A3082" t="s">
        <v>208</v>
      </c>
      <c r="B3082" t="s">
        <v>170</v>
      </c>
      <c r="C3082" s="1">
        <v>32477</v>
      </c>
      <c r="D3082">
        <v>34.299999999999997</v>
      </c>
      <c r="F3082">
        <v>0.1137</v>
      </c>
    </row>
    <row r="3083" spans="1:6" x14ac:dyDescent="0.25">
      <c r="A3083" t="s">
        <v>208</v>
      </c>
      <c r="B3083" t="s">
        <v>170</v>
      </c>
      <c r="C3083" s="1">
        <v>32491</v>
      </c>
      <c r="D3083">
        <v>41.3</v>
      </c>
      <c r="F3083">
        <v>0.1477</v>
      </c>
    </row>
    <row r="3084" spans="1:6" x14ac:dyDescent="0.25">
      <c r="A3084" t="s">
        <v>208</v>
      </c>
      <c r="B3084" t="s">
        <v>170</v>
      </c>
      <c r="C3084" s="1">
        <v>32505</v>
      </c>
      <c r="D3084">
        <v>36.4</v>
      </c>
      <c r="F3084">
        <v>0.25</v>
      </c>
    </row>
    <row r="3085" spans="1:6" x14ac:dyDescent="0.25">
      <c r="A3085" t="s">
        <v>208</v>
      </c>
      <c r="B3085" t="s">
        <v>170</v>
      </c>
      <c r="C3085" s="1">
        <v>32519</v>
      </c>
      <c r="D3085">
        <v>32</v>
      </c>
      <c r="F3085">
        <v>0.1031</v>
      </c>
    </row>
    <row r="3086" spans="1:6" x14ac:dyDescent="0.25">
      <c r="A3086" t="s">
        <v>208</v>
      </c>
      <c r="B3086" t="s">
        <v>170</v>
      </c>
      <c r="C3086" s="1">
        <v>32533</v>
      </c>
      <c r="D3086">
        <v>25.7</v>
      </c>
      <c r="F3086">
        <v>0.20230000000000001</v>
      </c>
    </row>
    <row r="3087" spans="1:6" x14ac:dyDescent="0.25">
      <c r="A3087" t="s">
        <v>208</v>
      </c>
      <c r="B3087" t="s">
        <v>170</v>
      </c>
      <c r="C3087" s="1">
        <v>32547</v>
      </c>
      <c r="D3087">
        <v>28.5</v>
      </c>
      <c r="F3087">
        <v>0.1333</v>
      </c>
    </row>
    <row r="3088" spans="1:6" x14ac:dyDescent="0.25">
      <c r="A3088" t="s">
        <v>208</v>
      </c>
      <c r="B3088" t="s">
        <v>170</v>
      </c>
      <c r="C3088" s="1">
        <v>32561</v>
      </c>
      <c r="D3088">
        <v>27.5</v>
      </c>
      <c r="F3088">
        <v>0.15640000000000001</v>
      </c>
    </row>
    <row r="3089" spans="1:6" x14ac:dyDescent="0.25">
      <c r="A3089" t="s">
        <v>208</v>
      </c>
      <c r="B3089" t="s">
        <v>170</v>
      </c>
      <c r="C3089" s="1">
        <v>32575</v>
      </c>
      <c r="D3089">
        <v>34.6</v>
      </c>
      <c r="F3089">
        <v>0.1474</v>
      </c>
    </row>
    <row r="3090" spans="1:6" x14ac:dyDescent="0.25">
      <c r="A3090" t="s">
        <v>208</v>
      </c>
      <c r="B3090" t="s">
        <v>170</v>
      </c>
      <c r="C3090" s="1">
        <v>32589</v>
      </c>
      <c r="D3090">
        <v>31.3</v>
      </c>
      <c r="F3090">
        <v>0.1278</v>
      </c>
    </row>
    <row r="3091" spans="1:6" x14ac:dyDescent="0.25">
      <c r="A3091" t="s">
        <v>208</v>
      </c>
      <c r="B3091" t="s">
        <v>170</v>
      </c>
      <c r="C3091" s="1">
        <v>32603</v>
      </c>
      <c r="D3091">
        <v>30.9</v>
      </c>
      <c r="F3091">
        <v>0.11</v>
      </c>
    </row>
    <row r="3092" spans="1:6" x14ac:dyDescent="0.25">
      <c r="A3092" t="s">
        <v>208</v>
      </c>
      <c r="B3092" t="s">
        <v>170</v>
      </c>
      <c r="C3092" s="1">
        <v>32617</v>
      </c>
      <c r="D3092">
        <v>27.6</v>
      </c>
      <c r="F3092">
        <v>0.1196</v>
      </c>
    </row>
    <row r="3093" spans="1:6" x14ac:dyDescent="0.25">
      <c r="A3093" t="s">
        <v>208</v>
      </c>
      <c r="B3093" t="s">
        <v>170</v>
      </c>
      <c r="C3093" s="1">
        <v>32631</v>
      </c>
      <c r="D3093">
        <v>25.9</v>
      </c>
      <c r="F3093">
        <v>0.1197</v>
      </c>
    </row>
    <row r="3094" spans="1:6" x14ac:dyDescent="0.25">
      <c r="A3094" t="s">
        <v>208</v>
      </c>
      <c r="B3094" t="s">
        <v>170</v>
      </c>
      <c r="C3094" s="1">
        <v>32645</v>
      </c>
      <c r="D3094">
        <v>25.6</v>
      </c>
      <c r="F3094">
        <v>5.4699999999999999E-2</v>
      </c>
    </row>
    <row r="3095" spans="1:6" x14ac:dyDescent="0.25">
      <c r="A3095" t="s">
        <v>208</v>
      </c>
      <c r="B3095" t="s">
        <v>170</v>
      </c>
      <c r="C3095" s="1">
        <v>32659</v>
      </c>
      <c r="D3095">
        <v>20.2</v>
      </c>
      <c r="F3095">
        <v>4.4600000000000001E-2</v>
      </c>
    </row>
    <row r="3096" spans="1:6" x14ac:dyDescent="0.25">
      <c r="A3096" t="s">
        <v>208</v>
      </c>
      <c r="B3096" t="s">
        <v>170</v>
      </c>
      <c r="C3096" s="1">
        <v>32673</v>
      </c>
      <c r="D3096">
        <v>19.5</v>
      </c>
      <c r="F3096">
        <v>2.5600000000000001E-2</v>
      </c>
    </row>
    <row r="3097" spans="1:6" x14ac:dyDescent="0.25">
      <c r="A3097" t="s">
        <v>208</v>
      </c>
      <c r="B3097" t="s">
        <v>170</v>
      </c>
      <c r="C3097" s="1">
        <v>32687</v>
      </c>
      <c r="D3097">
        <v>16.8</v>
      </c>
      <c r="F3097">
        <v>2.3800000000000002E-2</v>
      </c>
    </row>
    <row r="3098" spans="1:6" x14ac:dyDescent="0.25">
      <c r="A3098" t="s">
        <v>208</v>
      </c>
      <c r="B3098" t="s">
        <v>170</v>
      </c>
      <c r="C3098" s="1">
        <v>32701</v>
      </c>
      <c r="D3098">
        <v>15.4</v>
      </c>
      <c r="F3098">
        <v>2.5999999999999999E-2</v>
      </c>
    </row>
    <row r="3099" spans="1:6" x14ac:dyDescent="0.25">
      <c r="A3099" t="s">
        <v>208</v>
      </c>
      <c r="B3099" t="s">
        <v>170</v>
      </c>
      <c r="C3099" s="1">
        <v>32715</v>
      </c>
      <c r="D3099">
        <v>18.8</v>
      </c>
      <c r="F3099">
        <v>3.7199999999999997E-2</v>
      </c>
    </row>
    <row r="3100" spans="1:6" x14ac:dyDescent="0.25">
      <c r="A3100" t="s">
        <v>208</v>
      </c>
      <c r="B3100" t="s">
        <v>170</v>
      </c>
      <c r="C3100" s="1">
        <v>32729</v>
      </c>
      <c r="D3100">
        <v>26.7</v>
      </c>
      <c r="F3100">
        <v>6.3700000000000007E-2</v>
      </c>
    </row>
    <row r="3101" spans="1:6" x14ac:dyDescent="0.25">
      <c r="A3101" t="s">
        <v>208</v>
      </c>
      <c r="B3101" t="s">
        <v>170</v>
      </c>
      <c r="C3101" s="1">
        <v>32743</v>
      </c>
      <c r="D3101">
        <v>33.5</v>
      </c>
      <c r="F3101">
        <v>5.9700000000000003E-2</v>
      </c>
    </row>
    <row r="3102" spans="1:6" x14ac:dyDescent="0.25">
      <c r="A3102" t="s">
        <v>208</v>
      </c>
      <c r="B3102" t="s">
        <v>170</v>
      </c>
      <c r="C3102" s="1">
        <v>32757</v>
      </c>
      <c r="D3102">
        <v>40.200000000000003</v>
      </c>
      <c r="F3102">
        <v>7.2099999999999997E-2</v>
      </c>
    </row>
    <row r="3103" spans="1:6" x14ac:dyDescent="0.25">
      <c r="A3103" t="s">
        <v>208</v>
      </c>
      <c r="B3103" t="s">
        <v>170</v>
      </c>
      <c r="C3103" s="1">
        <v>32771</v>
      </c>
      <c r="D3103">
        <v>48.5</v>
      </c>
      <c r="F3103">
        <v>9.2799999999999994E-2</v>
      </c>
    </row>
    <row r="3104" spans="1:6" x14ac:dyDescent="0.25">
      <c r="A3104" t="s">
        <v>208</v>
      </c>
      <c r="B3104" t="s">
        <v>170</v>
      </c>
      <c r="C3104" s="1">
        <v>32785</v>
      </c>
      <c r="D3104">
        <v>50.5</v>
      </c>
      <c r="F3104">
        <v>8.3199999999999996E-2</v>
      </c>
    </row>
    <row r="3105" spans="1:6" x14ac:dyDescent="0.25">
      <c r="A3105" t="s">
        <v>208</v>
      </c>
      <c r="B3105" t="s">
        <v>170</v>
      </c>
      <c r="C3105" s="1">
        <v>32799</v>
      </c>
      <c r="D3105">
        <v>50.5</v>
      </c>
      <c r="F3105">
        <v>0.10100000000000001</v>
      </c>
    </row>
    <row r="3106" spans="1:6" x14ac:dyDescent="0.25">
      <c r="A3106" t="s">
        <v>208</v>
      </c>
      <c r="B3106" t="s">
        <v>170</v>
      </c>
      <c r="C3106" s="1">
        <v>32813</v>
      </c>
      <c r="D3106">
        <v>43.1</v>
      </c>
      <c r="F3106">
        <v>0.12529999999999999</v>
      </c>
    </row>
    <row r="3107" spans="1:6" x14ac:dyDescent="0.25">
      <c r="A3107" t="s">
        <v>208</v>
      </c>
      <c r="B3107" t="s">
        <v>170</v>
      </c>
      <c r="C3107" s="1">
        <v>32827</v>
      </c>
      <c r="D3107">
        <v>41.1</v>
      </c>
      <c r="F3107">
        <v>0.1046</v>
      </c>
    </row>
    <row r="3108" spans="1:6" x14ac:dyDescent="0.25">
      <c r="A3108" t="s">
        <v>208</v>
      </c>
      <c r="B3108" t="s">
        <v>170</v>
      </c>
      <c r="C3108" s="1">
        <v>32842</v>
      </c>
      <c r="D3108">
        <v>34.299999999999997</v>
      </c>
      <c r="F3108">
        <v>0.1137</v>
      </c>
    </row>
    <row r="3109" spans="1:6" x14ac:dyDescent="0.25">
      <c r="A3109" t="s">
        <v>208</v>
      </c>
      <c r="B3109" t="s">
        <v>170</v>
      </c>
      <c r="C3109" s="1">
        <v>32856</v>
      </c>
      <c r="D3109">
        <v>41.3</v>
      </c>
      <c r="F3109">
        <v>0.1477</v>
      </c>
    </row>
    <row r="3110" spans="1:6" x14ac:dyDescent="0.25">
      <c r="A3110" t="s">
        <v>208</v>
      </c>
      <c r="B3110" t="s">
        <v>170</v>
      </c>
      <c r="C3110" s="1">
        <v>32870</v>
      </c>
      <c r="D3110">
        <v>36.4</v>
      </c>
      <c r="F3110">
        <v>0.25</v>
      </c>
    </row>
    <row r="3111" spans="1:6" x14ac:dyDescent="0.25">
      <c r="A3111" t="s">
        <v>208</v>
      </c>
      <c r="B3111" t="s">
        <v>170</v>
      </c>
      <c r="C3111" s="1">
        <v>32884</v>
      </c>
      <c r="D3111">
        <v>32</v>
      </c>
      <c r="F3111">
        <v>0.1031</v>
      </c>
    </row>
    <row r="3112" spans="1:6" x14ac:dyDescent="0.25">
      <c r="A3112" t="s">
        <v>208</v>
      </c>
      <c r="B3112" t="s">
        <v>170</v>
      </c>
      <c r="C3112" s="1">
        <v>32898</v>
      </c>
      <c r="D3112">
        <v>25.7</v>
      </c>
      <c r="F3112">
        <v>0.20230000000000001</v>
      </c>
    </row>
    <row r="3113" spans="1:6" x14ac:dyDescent="0.25">
      <c r="A3113" t="s">
        <v>208</v>
      </c>
      <c r="B3113" t="s">
        <v>170</v>
      </c>
      <c r="C3113" s="1">
        <v>32912</v>
      </c>
      <c r="D3113">
        <v>28.5</v>
      </c>
      <c r="F3113">
        <v>0.1333</v>
      </c>
    </row>
    <row r="3114" spans="1:6" x14ac:dyDescent="0.25">
      <c r="A3114" t="s">
        <v>208</v>
      </c>
      <c r="B3114" t="s">
        <v>170</v>
      </c>
      <c r="C3114" s="1">
        <v>32926</v>
      </c>
      <c r="D3114">
        <v>27.5</v>
      </c>
      <c r="F3114">
        <v>0.15640000000000001</v>
      </c>
    </row>
    <row r="3115" spans="1:6" x14ac:dyDescent="0.25">
      <c r="A3115" t="s">
        <v>208</v>
      </c>
      <c r="B3115" t="s">
        <v>170</v>
      </c>
      <c r="C3115" s="1">
        <v>32940</v>
      </c>
      <c r="D3115">
        <v>34.6</v>
      </c>
      <c r="F3115">
        <v>0.1474</v>
      </c>
    </row>
    <row r="3116" spans="1:6" x14ac:dyDescent="0.25">
      <c r="A3116" t="s">
        <v>208</v>
      </c>
      <c r="B3116" t="s">
        <v>170</v>
      </c>
      <c r="C3116" s="1">
        <v>32954</v>
      </c>
      <c r="D3116">
        <v>31.3</v>
      </c>
      <c r="F3116">
        <v>0.1278</v>
      </c>
    </row>
    <row r="3117" spans="1:6" x14ac:dyDescent="0.25">
      <c r="A3117" t="s">
        <v>208</v>
      </c>
      <c r="B3117" t="s">
        <v>170</v>
      </c>
      <c r="C3117" s="1">
        <v>32968</v>
      </c>
      <c r="D3117">
        <v>30.9</v>
      </c>
      <c r="F3117">
        <v>0.11</v>
      </c>
    </row>
    <row r="3118" spans="1:6" x14ac:dyDescent="0.25">
      <c r="A3118" t="s">
        <v>208</v>
      </c>
      <c r="B3118" t="s">
        <v>170</v>
      </c>
      <c r="C3118" s="1">
        <v>32982</v>
      </c>
      <c r="D3118">
        <v>27.6</v>
      </c>
      <c r="F3118">
        <v>0.1196</v>
      </c>
    </row>
    <row r="3119" spans="1:6" x14ac:dyDescent="0.25">
      <c r="A3119" t="s">
        <v>208</v>
      </c>
      <c r="B3119" t="s">
        <v>170</v>
      </c>
      <c r="C3119" s="1">
        <v>32996</v>
      </c>
      <c r="D3119">
        <v>25.9</v>
      </c>
      <c r="F3119">
        <v>0.1197</v>
      </c>
    </row>
    <row r="3120" spans="1:6" x14ac:dyDescent="0.25">
      <c r="A3120" t="s">
        <v>208</v>
      </c>
      <c r="B3120" t="s">
        <v>170</v>
      </c>
      <c r="C3120" s="1">
        <v>33010</v>
      </c>
      <c r="D3120">
        <v>25.6</v>
      </c>
      <c r="F3120">
        <v>5.4699999999999999E-2</v>
      </c>
    </row>
    <row r="3121" spans="1:6" x14ac:dyDescent="0.25">
      <c r="A3121" t="s">
        <v>208</v>
      </c>
      <c r="B3121" t="s">
        <v>170</v>
      </c>
      <c r="C3121" s="1">
        <v>33024</v>
      </c>
      <c r="D3121">
        <v>20.2</v>
      </c>
      <c r="F3121">
        <v>4.4600000000000001E-2</v>
      </c>
    </row>
    <row r="3122" spans="1:6" x14ac:dyDescent="0.25">
      <c r="A3122" t="s">
        <v>208</v>
      </c>
      <c r="B3122" t="s">
        <v>170</v>
      </c>
      <c r="C3122" s="1">
        <v>33038</v>
      </c>
      <c r="D3122">
        <v>19.5</v>
      </c>
      <c r="F3122">
        <v>2.5600000000000001E-2</v>
      </c>
    </row>
    <row r="3123" spans="1:6" x14ac:dyDescent="0.25">
      <c r="A3123" t="s">
        <v>208</v>
      </c>
      <c r="B3123" t="s">
        <v>170</v>
      </c>
      <c r="C3123" s="1">
        <v>33052</v>
      </c>
      <c r="D3123">
        <v>16.8</v>
      </c>
      <c r="F3123">
        <v>2.3800000000000002E-2</v>
      </c>
    </row>
    <row r="3124" spans="1:6" x14ac:dyDescent="0.25">
      <c r="A3124" t="s">
        <v>208</v>
      </c>
      <c r="B3124" t="s">
        <v>170</v>
      </c>
      <c r="C3124" s="1">
        <v>33066</v>
      </c>
      <c r="D3124">
        <v>15.4</v>
      </c>
      <c r="F3124">
        <v>2.5999999999999999E-2</v>
      </c>
    </row>
    <row r="3125" spans="1:6" x14ac:dyDescent="0.25">
      <c r="A3125" t="s">
        <v>208</v>
      </c>
      <c r="B3125" t="s">
        <v>170</v>
      </c>
      <c r="C3125" s="1">
        <v>33080</v>
      </c>
      <c r="D3125">
        <v>18.8</v>
      </c>
      <c r="F3125">
        <v>3.7199999999999997E-2</v>
      </c>
    </row>
    <row r="3126" spans="1:6" x14ac:dyDescent="0.25">
      <c r="A3126" t="s">
        <v>208</v>
      </c>
      <c r="B3126" t="s">
        <v>170</v>
      </c>
      <c r="C3126" s="1">
        <v>33094</v>
      </c>
      <c r="D3126">
        <v>26.7</v>
      </c>
      <c r="F3126">
        <v>6.3700000000000007E-2</v>
      </c>
    </row>
    <row r="3127" spans="1:6" x14ac:dyDescent="0.25">
      <c r="A3127" t="s">
        <v>208</v>
      </c>
      <c r="B3127" t="s">
        <v>170</v>
      </c>
      <c r="C3127" s="1">
        <v>33108</v>
      </c>
      <c r="D3127">
        <v>33.5</v>
      </c>
      <c r="F3127">
        <v>5.9700000000000003E-2</v>
      </c>
    </row>
    <row r="3128" spans="1:6" x14ac:dyDescent="0.25">
      <c r="A3128" t="s">
        <v>208</v>
      </c>
      <c r="B3128" t="s">
        <v>170</v>
      </c>
      <c r="C3128" s="1">
        <v>33122</v>
      </c>
      <c r="D3128">
        <v>40.200000000000003</v>
      </c>
      <c r="F3128">
        <v>7.2099999999999997E-2</v>
      </c>
    </row>
    <row r="3129" spans="1:6" x14ac:dyDescent="0.25">
      <c r="A3129" t="s">
        <v>208</v>
      </c>
      <c r="B3129" t="s">
        <v>170</v>
      </c>
      <c r="C3129" s="1">
        <v>33136</v>
      </c>
      <c r="D3129">
        <v>48.5</v>
      </c>
      <c r="F3129">
        <v>9.2799999999999994E-2</v>
      </c>
    </row>
    <row r="3130" spans="1:6" x14ac:dyDescent="0.25">
      <c r="A3130" t="s">
        <v>208</v>
      </c>
      <c r="B3130" t="s">
        <v>170</v>
      </c>
      <c r="C3130" s="1">
        <v>33150</v>
      </c>
      <c r="D3130">
        <v>50.5</v>
      </c>
      <c r="F3130">
        <v>8.3199999999999996E-2</v>
      </c>
    </row>
    <row r="3131" spans="1:6" x14ac:dyDescent="0.25">
      <c r="A3131" t="s">
        <v>208</v>
      </c>
      <c r="B3131" t="s">
        <v>170</v>
      </c>
      <c r="C3131" s="1">
        <v>33164</v>
      </c>
      <c r="D3131">
        <v>50.5</v>
      </c>
      <c r="F3131">
        <v>0.10100000000000001</v>
      </c>
    </row>
    <row r="3132" spans="1:6" x14ac:dyDescent="0.25">
      <c r="A3132" t="s">
        <v>208</v>
      </c>
      <c r="B3132" t="s">
        <v>170</v>
      </c>
      <c r="C3132" s="1">
        <v>33178</v>
      </c>
      <c r="D3132">
        <v>43.1</v>
      </c>
      <c r="F3132">
        <v>0.12529999999999999</v>
      </c>
    </row>
    <row r="3133" spans="1:6" x14ac:dyDescent="0.25">
      <c r="A3133" t="s">
        <v>208</v>
      </c>
      <c r="B3133" t="s">
        <v>170</v>
      </c>
      <c r="C3133" s="1">
        <v>33192</v>
      </c>
      <c r="D3133">
        <v>41.1</v>
      </c>
      <c r="F3133">
        <v>0.1046</v>
      </c>
    </row>
    <row r="3134" spans="1:6" x14ac:dyDescent="0.25">
      <c r="A3134" t="s">
        <v>208</v>
      </c>
      <c r="B3134" t="s">
        <v>170</v>
      </c>
      <c r="C3134" s="1">
        <v>33207</v>
      </c>
      <c r="D3134">
        <v>34.299999999999997</v>
      </c>
      <c r="F3134">
        <v>0.1137</v>
      </c>
    </row>
    <row r="3135" spans="1:6" x14ac:dyDescent="0.25">
      <c r="A3135" t="s">
        <v>208</v>
      </c>
      <c r="B3135" t="s">
        <v>170</v>
      </c>
      <c r="C3135" s="1">
        <v>33221</v>
      </c>
      <c r="D3135">
        <v>41.3</v>
      </c>
      <c r="F3135">
        <v>0.1477</v>
      </c>
    </row>
    <row r="3136" spans="1:6" x14ac:dyDescent="0.25">
      <c r="A3136" t="s">
        <v>208</v>
      </c>
      <c r="B3136" t="s">
        <v>170</v>
      </c>
      <c r="C3136" s="1">
        <v>33235</v>
      </c>
      <c r="D3136">
        <v>36.4</v>
      </c>
      <c r="F3136">
        <v>0.25</v>
      </c>
    </row>
    <row r="3137" spans="1:6" x14ac:dyDescent="0.25">
      <c r="A3137" t="s">
        <v>208</v>
      </c>
      <c r="B3137" t="s">
        <v>170</v>
      </c>
      <c r="C3137" s="1">
        <v>33249</v>
      </c>
      <c r="D3137">
        <v>32</v>
      </c>
      <c r="F3137">
        <v>0.1031</v>
      </c>
    </row>
    <row r="3138" spans="1:6" x14ac:dyDescent="0.25">
      <c r="A3138" t="s">
        <v>208</v>
      </c>
      <c r="B3138" t="s">
        <v>170</v>
      </c>
      <c r="C3138" s="1">
        <v>33263</v>
      </c>
      <c r="D3138">
        <v>25.7</v>
      </c>
      <c r="F3138">
        <v>0.20230000000000001</v>
      </c>
    </row>
    <row r="3139" spans="1:6" x14ac:dyDescent="0.25">
      <c r="A3139" t="s">
        <v>208</v>
      </c>
      <c r="B3139" t="s">
        <v>170</v>
      </c>
      <c r="C3139" s="1">
        <v>33277</v>
      </c>
      <c r="D3139">
        <v>28.5</v>
      </c>
      <c r="F3139">
        <v>0.1333</v>
      </c>
    </row>
    <row r="3140" spans="1:6" x14ac:dyDescent="0.25">
      <c r="A3140" t="s">
        <v>208</v>
      </c>
      <c r="B3140" t="s">
        <v>170</v>
      </c>
      <c r="C3140" s="1">
        <v>33291</v>
      </c>
      <c r="D3140">
        <v>27.5</v>
      </c>
      <c r="F3140">
        <v>0.15640000000000001</v>
      </c>
    </row>
    <row r="3141" spans="1:6" x14ac:dyDescent="0.25">
      <c r="A3141" t="s">
        <v>208</v>
      </c>
      <c r="B3141" t="s">
        <v>170</v>
      </c>
      <c r="C3141" s="1">
        <v>33305</v>
      </c>
      <c r="D3141">
        <v>34.6</v>
      </c>
      <c r="F3141">
        <v>0.1474</v>
      </c>
    </row>
    <row r="3142" spans="1:6" x14ac:dyDescent="0.25">
      <c r="A3142" t="s">
        <v>208</v>
      </c>
      <c r="B3142" t="s">
        <v>170</v>
      </c>
      <c r="C3142" s="1">
        <v>33319</v>
      </c>
      <c r="D3142">
        <v>31.3</v>
      </c>
      <c r="F3142">
        <v>0.1278</v>
      </c>
    </row>
    <row r="3143" spans="1:6" x14ac:dyDescent="0.25">
      <c r="A3143" t="s">
        <v>208</v>
      </c>
      <c r="B3143" t="s">
        <v>170</v>
      </c>
      <c r="C3143" s="1">
        <v>33333</v>
      </c>
      <c r="D3143">
        <v>30.9</v>
      </c>
      <c r="F3143">
        <v>0.11</v>
      </c>
    </row>
    <row r="3144" spans="1:6" x14ac:dyDescent="0.25">
      <c r="A3144" t="s">
        <v>208</v>
      </c>
      <c r="B3144" t="s">
        <v>170</v>
      </c>
      <c r="C3144" s="1">
        <v>33347</v>
      </c>
      <c r="D3144">
        <v>27.6</v>
      </c>
      <c r="F3144">
        <v>0.1196</v>
      </c>
    </row>
    <row r="3145" spans="1:6" x14ac:dyDescent="0.25">
      <c r="A3145" t="s">
        <v>208</v>
      </c>
      <c r="B3145" t="s">
        <v>170</v>
      </c>
      <c r="C3145" s="1">
        <v>33361</v>
      </c>
      <c r="D3145">
        <v>25.9</v>
      </c>
      <c r="F3145">
        <v>0.1197</v>
      </c>
    </row>
    <row r="3146" spans="1:6" x14ac:dyDescent="0.25">
      <c r="A3146" t="s">
        <v>208</v>
      </c>
      <c r="B3146" t="s">
        <v>170</v>
      </c>
      <c r="C3146" s="1">
        <v>33375</v>
      </c>
      <c r="D3146">
        <v>25.6</v>
      </c>
      <c r="F3146">
        <v>5.4699999999999999E-2</v>
      </c>
    </row>
    <row r="3147" spans="1:6" x14ac:dyDescent="0.25">
      <c r="A3147" t="s">
        <v>208</v>
      </c>
      <c r="B3147" t="s">
        <v>170</v>
      </c>
      <c r="C3147" s="1">
        <v>33389</v>
      </c>
      <c r="D3147">
        <v>20.2</v>
      </c>
      <c r="F3147">
        <v>4.4600000000000001E-2</v>
      </c>
    </row>
    <row r="3148" spans="1:6" x14ac:dyDescent="0.25">
      <c r="A3148" t="s">
        <v>208</v>
      </c>
      <c r="B3148" t="s">
        <v>170</v>
      </c>
      <c r="C3148" s="1">
        <v>33403</v>
      </c>
      <c r="D3148">
        <v>19.5</v>
      </c>
      <c r="F3148">
        <v>2.5600000000000001E-2</v>
      </c>
    </row>
    <row r="3149" spans="1:6" x14ac:dyDescent="0.25">
      <c r="A3149" t="s">
        <v>208</v>
      </c>
      <c r="B3149" t="s">
        <v>170</v>
      </c>
      <c r="C3149" s="1">
        <v>33417</v>
      </c>
      <c r="D3149">
        <v>16.8</v>
      </c>
      <c r="F3149">
        <v>2.3800000000000002E-2</v>
      </c>
    </row>
    <row r="3150" spans="1:6" x14ac:dyDescent="0.25">
      <c r="A3150" t="s">
        <v>208</v>
      </c>
      <c r="B3150" t="s">
        <v>170</v>
      </c>
      <c r="C3150" s="1">
        <v>33431</v>
      </c>
      <c r="D3150">
        <v>15.4</v>
      </c>
      <c r="F3150">
        <v>2.5999999999999999E-2</v>
      </c>
    </row>
    <row r="3151" spans="1:6" x14ac:dyDescent="0.25">
      <c r="A3151" t="s">
        <v>208</v>
      </c>
      <c r="B3151" t="s">
        <v>170</v>
      </c>
      <c r="C3151" s="1">
        <v>33445</v>
      </c>
      <c r="D3151">
        <v>18.8</v>
      </c>
      <c r="F3151">
        <v>3.7199999999999997E-2</v>
      </c>
    </row>
    <row r="3152" spans="1:6" x14ac:dyDescent="0.25">
      <c r="A3152" t="s">
        <v>208</v>
      </c>
      <c r="B3152" t="s">
        <v>170</v>
      </c>
      <c r="C3152" s="1">
        <v>33459</v>
      </c>
      <c r="D3152">
        <v>26.7</v>
      </c>
      <c r="F3152">
        <v>6.3700000000000007E-2</v>
      </c>
    </row>
    <row r="3153" spans="1:6" x14ac:dyDescent="0.25">
      <c r="A3153" t="s">
        <v>208</v>
      </c>
      <c r="B3153" t="s">
        <v>170</v>
      </c>
      <c r="C3153" s="1">
        <v>33473</v>
      </c>
      <c r="D3153">
        <v>33.5</v>
      </c>
      <c r="F3153">
        <v>5.9700000000000003E-2</v>
      </c>
    </row>
    <row r="3154" spans="1:6" x14ac:dyDescent="0.25">
      <c r="A3154" t="s">
        <v>208</v>
      </c>
      <c r="B3154" t="s">
        <v>170</v>
      </c>
      <c r="C3154" s="1">
        <v>33487</v>
      </c>
      <c r="D3154">
        <v>40.200000000000003</v>
      </c>
      <c r="F3154">
        <v>7.2099999999999997E-2</v>
      </c>
    </row>
    <row r="3155" spans="1:6" x14ac:dyDescent="0.25">
      <c r="A3155" t="s">
        <v>208</v>
      </c>
      <c r="B3155" t="s">
        <v>170</v>
      </c>
      <c r="C3155" s="1">
        <v>33501</v>
      </c>
      <c r="D3155">
        <v>48.5</v>
      </c>
      <c r="F3155">
        <v>9.2799999999999994E-2</v>
      </c>
    </row>
    <row r="3156" spans="1:6" x14ac:dyDescent="0.25">
      <c r="A3156" t="s">
        <v>208</v>
      </c>
      <c r="B3156" t="s">
        <v>170</v>
      </c>
      <c r="C3156" s="1">
        <v>33515</v>
      </c>
      <c r="D3156">
        <v>50.5</v>
      </c>
      <c r="F3156">
        <v>8.3199999999999996E-2</v>
      </c>
    </row>
    <row r="3157" spans="1:6" x14ac:dyDescent="0.25">
      <c r="A3157" t="s">
        <v>208</v>
      </c>
      <c r="B3157" t="s">
        <v>170</v>
      </c>
      <c r="C3157" s="1">
        <v>33529</v>
      </c>
      <c r="D3157">
        <v>50.5</v>
      </c>
      <c r="F3157">
        <v>0.10100000000000001</v>
      </c>
    </row>
    <row r="3158" spans="1:6" x14ac:dyDescent="0.25">
      <c r="A3158" t="s">
        <v>208</v>
      </c>
      <c r="B3158" t="s">
        <v>170</v>
      </c>
      <c r="C3158" s="1">
        <v>33543</v>
      </c>
      <c r="D3158">
        <v>43.1</v>
      </c>
      <c r="F3158">
        <v>0.12529999999999999</v>
      </c>
    </row>
    <row r="3159" spans="1:6" x14ac:dyDescent="0.25">
      <c r="A3159" t="s">
        <v>208</v>
      </c>
      <c r="B3159" t="s">
        <v>170</v>
      </c>
      <c r="C3159" s="1">
        <v>33557</v>
      </c>
      <c r="D3159">
        <v>41.1</v>
      </c>
      <c r="F3159">
        <v>0.1046</v>
      </c>
    </row>
    <row r="3160" spans="1:6" x14ac:dyDescent="0.25">
      <c r="A3160" t="s">
        <v>208</v>
      </c>
      <c r="B3160" t="s">
        <v>170</v>
      </c>
      <c r="C3160" s="1">
        <v>33572</v>
      </c>
      <c r="D3160">
        <v>34.299999999999997</v>
      </c>
      <c r="F3160">
        <v>0.1137</v>
      </c>
    </row>
    <row r="3161" spans="1:6" x14ac:dyDescent="0.25">
      <c r="A3161" t="s">
        <v>208</v>
      </c>
      <c r="B3161" t="s">
        <v>170</v>
      </c>
      <c r="C3161" s="1">
        <v>33586</v>
      </c>
      <c r="D3161">
        <v>41.3</v>
      </c>
      <c r="F3161">
        <v>0.1477</v>
      </c>
    </row>
    <row r="3162" spans="1:6" x14ac:dyDescent="0.25">
      <c r="A3162" t="s">
        <v>208</v>
      </c>
      <c r="B3162" t="s">
        <v>170</v>
      </c>
      <c r="C3162" s="1">
        <v>33600</v>
      </c>
      <c r="D3162">
        <v>36.4</v>
      </c>
      <c r="F3162">
        <v>0.25</v>
      </c>
    </row>
    <row r="3163" spans="1:6" x14ac:dyDescent="0.25">
      <c r="A3163" t="s">
        <v>208</v>
      </c>
      <c r="B3163" t="s">
        <v>170</v>
      </c>
      <c r="C3163" s="1">
        <v>33614</v>
      </c>
      <c r="D3163">
        <v>32</v>
      </c>
      <c r="F3163">
        <v>0.1031</v>
      </c>
    </row>
    <row r="3164" spans="1:6" x14ac:dyDescent="0.25">
      <c r="A3164" t="s">
        <v>208</v>
      </c>
      <c r="B3164" t="s">
        <v>170</v>
      </c>
      <c r="C3164" s="1">
        <v>33628</v>
      </c>
      <c r="D3164">
        <v>25.7</v>
      </c>
      <c r="F3164">
        <v>0.20230000000000001</v>
      </c>
    </row>
    <row r="3165" spans="1:6" x14ac:dyDescent="0.25">
      <c r="A3165" t="s">
        <v>208</v>
      </c>
      <c r="B3165" t="s">
        <v>170</v>
      </c>
      <c r="C3165" s="1">
        <v>33642</v>
      </c>
      <c r="D3165">
        <v>28.5</v>
      </c>
      <c r="F3165">
        <v>0.1333</v>
      </c>
    </row>
    <row r="3166" spans="1:6" x14ac:dyDescent="0.25">
      <c r="A3166" t="s">
        <v>208</v>
      </c>
      <c r="B3166" t="s">
        <v>170</v>
      </c>
      <c r="C3166" s="1">
        <v>33656</v>
      </c>
      <c r="D3166">
        <v>27.5</v>
      </c>
      <c r="F3166">
        <v>0.15640000000000001</v>
      </c>
    </row>
    <row r="3167" spans="1:6" x14ac:dyDescent="0.25">
      <c r="A3167" t="s">
        <v>208</v>
      </c>
      <c r="B3167" t="s">
        <v>170</v>
      </c>
      <c r="C3167" s="1">
        <v>33671</v>
      </c>
      <c r="D3167">
        <v>34.6</v>
      </c>
      <c r="F3167">
        <v>0.1474</v>
      </c>
    </row>
    <row r="3168" spans="1:6" x14ac:dyDescent="0.25">
      <c r="A3168" t="s">
        <v>208</v>
      </c>
      <c r="B3168" t="s">
        <v>170</v>
      </c>
      <c r="C3168" s="1">
        <v>33685</v>
      </c>
      <c r="D3168">
        <v>31.3</v>
      </c>
      <c r="F3168">
        <v>0.1278</v>
      </c>
    </row>
    <row r="3169" spans="1:6" x14ac:dyDescent="0.25">
      <c r="A3169" t="s">
        <v>208</v>
      </c>
      <c r="B3169" t="s">
        <v>170</v>
      </c>
      <c r="C3169" s="1">
        <v>33699</v>
      </c>
      <c r="D3169">
        <v>30.9</v>
      </c>
      <c r="F3169">
        <v>0.11</v>
      </c>
    </row>
    <row r="3170" spans="1:6" x14ac:dyDescent="0.25">
      <c r="A3170" t="s">
        <v>208</v>
      </c>
      <c r="B3170" t="s">
        <v>170</v>
      </c>
      <c r="C3170" s="1">
        <v>33713</v>
      </c>
      <c r="D3170">
        <v>27.6</v>
      </c>
      <c r="F3170">
        <v>0.1196</v>
      </c>
    </row>
    <row r="3171" spans="1:6" x14ac:dyDescent="0.25">
      <c r="A3171" t="s">
        <v>208</v>
      </c>
      <c r="B3171" t="s">
        <v>170</v>
      </c>
      <c r="C3171" s="1">
        <v>33727</v>
      </c>
      <c r="D3171">
        <v>25.9</v>
      </c>
      <c r="F3171">
        <v>0.1197</v>
      </c>
    </row>
    <row r="3172" spans="1:6" x14ac:dyDescent="0.25">
      <c r="A3172" t="s">
        <v>208</v>
      </c>
      <c r="B3172" t="s">
        <v>170</v>
      </c>
      <c r="C3172" s="1">
        <v>33741</v>
      </c>
      <c r="D3172">
        <v>25.6</v>
      </c>
      <c r="F3172">
        <v>5.4699999999999999E-2</v>
      </c>
    </row>
    <row r="3173" spans="1:6" x14ac:dyDescent="0.25">
      <c r="A3173" t="s">
        <v>208</v>
      </c>
      <c r="B3173" t="s">
        <v>170</v>
      </c>
      <c r="C3173" s="1">
        <v>33755</v>
      </c>
      <c r="D3173">
        <v>20.2</v>
      </c>
      <c r="F3173">
        <v>4.4600000000000001E-2</v>
      </c>
    </row>
    <row r="3174" spans="1:6" x14ac:dyDescent="0.25">
      <c r="A3174" t="s">
        <v>208</v>
      </c>
      <c r="B3174" t="s">
        <v>170</v>
      </c>
      <c r="C3174" s="1">
        <v>33769</v>
      </c>
      <c r="D3174">
        <v>19.5</v>
      </c>
      <c r="F3174">
        <v>2.5600000000000001E-2</v>
      </c>
    </row>
    <row r="3175" spans="1:6" x14ac:dyDescent="0.25">
      <c r="A3175" t="s">
        <v>208</v>
      </c>
      <c r="B3175" t="s">
        <v>170</v>
      </c>
      <c r="C3175" s="1">
        <v>33783</v>
      </c>
      <c r="D3175">
        <v>16.8</v>
      </c>
      <c r="F3175">
        <v>2.3800000000000002E-2</v>
      </c>
    </row>
    <row r="3176" spans="1:6" x14ac:dyDescent="0.25">
      <c r="A3176" t="s">
        <v>208</v>
      </c>
      <c r="B3176" t="s">
        <v>170</v>
      </c>
      <c r="C3176" s="1">
        <v>33797</v>
      </c>
      <c r="D3176">
        <v>15.4</v>
      </c>
      <c r="F3176">
        <v>2.5999999999999999E-2</v>
      </c>
    </row>
    <row r="3177" spans="1:6" x14ac:dyDescent="0.25">
      <c r="A3177" t="s">
        <v>208</v>
      </c>
      <c r="B3177" t="s">
        <v>170</v>
      </c>
      <c r="C3177" s="1">
        <v>33811</v>
      </c>
      <c r="D3177">
        <v>18.8</v>
      </c>
      <c r="F3177">
        <v>3.7199999999999997E-2</v>
      </c>
    </row>
    <row r="3178" spans="1:6" x14ac:dyDescent="0.25">
      <c r="A3178" t="s">
        <v>208</v>
      </c>
      <c r="B3178" t="s">
        <v>170</v>
      </c>
      <c r="C3178" s="1">
        <v>33825</v>
      </c>
      <c r="D3178">
        <v>26.7</v>
      </c>
      <c r="F3178">
        <v>6.3700000000000007E-2</v>
      </c>
    </row>
    <row r="3179" spans="1:6" x14ac:dyDescent="0.25">
      <c r="A3179" t="s">
        <v>208</v>
      </c>
      <c r="B3179" t="s">
        <v>170</v>
      </c>
      <c r="C3179" s="1">
        <v>33839</v>
      </c>
      <c r="D3179">
        <v>33.5</v>
      </c>
      <c r="F3179">
        <v>5.9700000000000003E-2</v>
      </c>
    </row>
    <row r="3180" spans="1:6" x14ac:dyDescent="0.25">
      <c r="A3180" t="s">
        <v>208</v>
      </c>
      <c r="B3180" t="s">
        <v>170</v>
      </c>
      <c r="C3180" s="1">
        <v>33853</v>
      </c>
      <c r="D3180">
        <v>40.200000000000003</v>
      </c>
      <c r="F3180">
        <v>7.2099999999999997E-2</v>
      </c>
    </row>
    <row r="3181" spans="1:6" x14ac:dyDescent="0.25">
      <c r="A3181" t="s">
        <v>208</v>
      </c>
      <c r="B3181" t="s">
        <v>170</v>
      </c>
      <c r="C3181" s="1">
        <v>33867</v>
      </c>
      <c r="D3181">
        <v>48.5</v>
      </c>
      <c r="F3181">
        <v>9.2799999999999994E-2</v>
      </c>
    </row>
    <row r="3182" spans="1:6" x14ac:dyDescent="0.25">
      <c r="A3182" t="s">
        <v>208</v>
      </c>
      <c r="B3182" t="s">
        <v>170</v>
      </c>
      <c r="C3182" s="1">
        <v>33881</v>
      </c>
      <c r="D3182">
        <v>50.5</v>
      </c>
      <c r="F3182">
        <v>8.3199999999999996E-2</v>
      </c>
    </row>
    <row r="3183" spans="1:6" x14ac:dyDescent="0.25">
      <c r="A3183" t="s">
        <v>208</v>
      </c>
      <c r="B3183" t="s">
        <v>170</v>
      </c>
      <c r="C3183" s="1">
        <v>33895</v>
      </c>
      <c r="D3183">
        <v>50.5</v>
      </c>
      <c r="F3183">
        <v>0.10100000000000001</v>
      </c>
    </row>
    <row r="3184" spans="1:6" x14ac:dyDescent="0.25">
      <c r="A3184" t="s">
        <v>208</v>
      </c>
      <c r="B3184" t="s">
        <v>170</v>
      </c>
      <c r="C3184" s="1">
        <v>33909</v>
      </c>
      <c r="D3184">
        <v>43.1</v>
      </c>
      <c r="F3184">
        <v>0.12529999999999999</v>
      </c>
    </row>
    <row r="3185" spans="1:6" x14ac:dyDescent="0.25">
      <c r="A3185" t="s">
        <v>208</v>
      </c>
      <c r="B3185" t="s">
        <v>170</v>
      </c>
      <c r="C3185" s="1">
        <v>33923</v>
      </c>
      <c r="D3185">
        <v>41.1</v>
      </c>
      <c r="F3185">
        <v>0.1046</v>
      </c>
    </row>
    <row r="3186" spans="1:6" x14ac:dyDescent="0.25">
      <c r="A3186" t="s">
        <v>208</v>
      </c>
      <c r="B3186" t="s">
        <v>170</v>
      </c>
      <c r="C3186" s="1">
        <v>33938</v>
      </c>
      <c r="D3186">
        <v>34.299999999999997</v>
      </c>
      <c r="F3186">
        <v>0.1137</v>
      </c>
    </row>
    <row r="3187" spans="1:6" x14ac:dyDescent="0.25">
      <c r="A3187" t="s">
        <v>208</v>
      </c>
      <c r="B3187" t="s">
        <v>170</v>
      </c>
      <c r="C3187" s="1">
        <v>33952</v>
      </c>
      <c r="D3187">
        <v>41.3</v>
      </c>
      <c r="F3187">
        <v>0.1477</v>
      </c>
    </row>
    <row r="3188" spans="1:6" x14ac:dyDescent="0.25">
      <c r="A3188" t="s">
        <v>208</v>
      </c>
      <c r="B3188" t="s">
        <v>170</v>
      </c>
      <c r="C3188" s="1">
        <v>33966</v>
      </c>
      <c r="D3188">
        <v>36.4</v>
      </c>
      <c r="F3188">
        <v>0.25</v>
      </c>
    </row>
    <row r="3189" spans="1:6" x14ac:dyDescent="0.25">
      <c r="A3189" t="s">
        <v>208</v>
      </c>
      <c r="B3189" t="s">
        <v>170</v>
      </c>
      <c r="C3189" s="1">
        <v>33980</v>
      </c>
      <c r="D3189">
        <v>32</v>
      </c>
      <c r="F3189">
        <v>0.1031</v>
      </c>
    </row>
    <row r="3190" spans="1:6" x14ac:dyDescent="0.25">
      <c r="A3190" t="s">
        <v>208</v>
      </c>
      <c r="B3190" t="s">
        <v>170</v>
      </c>
      <c r="C3190" s="1">
        <v>33994</v>
      </c>
      <c r="D3190">
        <v>25.7</v>
      </c>
      <c r="F3190">
        <v>0.20230000000000001</v>
      </c>
    </row>
    <row r="3191" spans="1:6" x14ac:dyDescent="0.25">
      <c r="A3191" t="s">
        <v>208</v>
      </c>
      <c r="B3191" t="s">
        <v>170</v>
      </c>
      <c r="C3191" s="1">
        <v>34008</v>
      </c>
      <c r="D3191">
        <v>28.5</v>
      </c>
      <c r="F3191">
        <v>0.1333</v>
      </c>
    </row>
    <row r="3192" spans="1:6" x14ac:dyDescent="0.25">
      <c r="A3192" t="s">
        <v>208</v>
      </c>
      <c r="B3192" t="s">
        <v>170</v>
      </c>
      <c r="C3192" s="1">
        <v>34022</v>
      </c>
      <c r="D3192">
        <v>27.5</v>
      </c>
      <c r="F3192">
        <v>0.15640000000000001</v>
      </c>
    </row>
    <row r="3193" spans="1:6" x14ac:dyDescent="0.25">
      <c r="A3193" t="s">
        <v>208</v>
      </c>
      <c r="B3193" t="s">
        <v>170</v>
      </c>
      <c r="C3193" s="1">
        <v>34036</v>
      </c>
      <c r="D3193">
        <v>34.6</v>
      </c>
      <c r="F3193">
        <v>0.1474</v>
      </c>
    </row>
    <row r="3194" spans="1:6" x14ac:dyDescent="0.25">
      <c r="A3194" t="s">
        <v>208</v>
      </c>
      <c r="B3194" t="s">
        <v>170</v>
      </c>
      <c r="C3194" s="1">
        <v>34050</v>
      </c>
      <c r="D3194">
        <v>31.3</v>
      </c>
      <c r="F3194">
        <v>0.1278</v>
      </c>
    </row>
    <row r="3195" spans="1:6" x14ac:dyDescent="0.25">
      <c r="A3195" t="s">
        <v>208</v>
      </c>
      <c r="B3195" t="s">
        <v>170</v>
      </c>
      <c r="C3195" s="1">
        <v>34064</v>
      </c>
      <c r="D3195">
        <v>30.9</v>
      </c>
      <c r="F3195">
        <v>0.11</v>
      </c>
    </row>
    <row r="3196" spans="1:6" x14ac:dyDescent="0.25">
      <c r="A3196" t="s">
        <v>208</v>
      </c>
      <c r="B3196" t="s">
        <v>170</v>
      </c>
      <c r="C3196" s="1">
        <v>34078</v>
      </c>
      <c r="D3196">
        <v>27.6</v>
      </c>
      <c r="F3196">
        <v>0.1196</v>
      </c>
    </row>
    <row r="3197" spans="1:6" x14ac:dyDescent="0.25">
      <c r="A3197" t="s">
        <v>208</v>
      </c>
      <c r="B3197" t="s">
        <v>170</v>
      </c>
      <c r="C3197" s="1">
        <v>34092</v>
      </c>
      <c r="D3197">
        <v>25.9</v>
      </c>
      <c r="F3197">
        <v>0.1197</v>
      </c>
    </row>
    <row r="3198" spans="1:6" x14ac:dyDescent="0.25">
      <c r="A3198" t="s">
        <v>208</v>
      </c>
      <c r="B3198" t="s">
        <v>170</v>
      </c>
      <c r="C3198" s="1">
        <v>34106</v>
      </c>
      <c r="D3198">
        <v>25.6</v>
      </c>
      <c r="F3198">
        <v>5.4699999999999999E-2</v>
      </c>
    </row>
    <row r="3199" spans="1:6" x14ac:dyDescent="0.25">
      <c r="A3199" t="s">
        <v>208</v>
      </c>
      <c r="B3199" t="s">
        <v>170</v>
      </c>
      <c r="C3199" s="1">
        <v>34120</v>
      </c>
      <c r="D3199">
        <v>20.2</v>
      </c>
      <c r="F3199">
        <v>4.4600000000000001E-2</v>
      </c>
    </row>
    <row r="3200" spans="1:6" x14ac:dyDescent="0.25">
      <c r="A3200" t="s">
        <v>208</v>
      </c>
      <c r="B3200" t="s">
        <v>170</v>
      </c>
      <c r="C3200" s="1">
        <v>34134</v>
      </c>
      <c r="D3200">
        <v>19.5</v>
      </c>
      <c r="F3200">
        <v>2.5600000000000001E-2</v>
      </c>
    </row>
    <row r="3201" spans="1:6" x14ac:dyDescent="0.25">
      <c r="A3201" t="s">
        <v>208</v>
      </c>
      <c r="B3201" t="s">
        <v>170</v>
      </c>
      <c r="C3201" s="1">
        <v>34148</v>
      </c>
      <c r="D3201">
        <v>16.8</v>
      </c>
      <c r="F3201">
        <v>2.3800000000000002E-2</v>
      </c>
    </row>
    <row r="3202" spans="1:6" x14ac:dyDescent="0.25">
      <c r="A3202" t="s">
        <v>208</v>
      </c>
      <c r="B3202" t="s">
        <v>170</v>
      </c>
      <c r="C3202" s="1">
        <v>34162</v>
      </c>
      <c r="D3202">
        <v>15.4</v>
      </c>
      <c r="F3202">
        <v>2.5999999999999999E-2</v>
      </c>
    </row>
    <row r="3203" spans="1:6" x14ac:dyDescent="0.25">
      <c r="A3203" t="s">
        <v>208</v>
      </c>
      <c r="B3203" t="s">
        <v>170</v>
      </c>
      <c r="C3203" s="1">
        <v>34176</v>
      </c>
      <c r="D3203">
        <v>18.8</v>
      </c>
      <c r="F3203">
        <v>3.7199999999999997E-2</v>
      </c>
    </row>
    <row r="3204" spans="1:6" x14ac:dyDescent="0.25">
      <c r="A3204" t="s">
        <v>208</v>
      </c>
      <c r="B3204" t="s">
        <v>170</v>
      </c>
      <c r="C3204" s="1">
        <v>34190</v>
      </c>
      <c r="D3204">
        <v>26.7</v>
      </c>
      <c r="F3204">
        <v>6.3700000000000007E-2</v>
      </c>
    </row>
    <row r="3205" spans="1:6" x14ac:dyDescent="0.25">
      <c r="A3205" t="s">
        <v>208</v>
      </c>
      <c r="B3205" t="s">
        <v>170</v>
      </c>
      <c r="C3205" s="1">
        <v>34204</v>
      </c>
      <c r="D3205">
        <v>33.5</v>
      </c>
      <c r="F3205">
        <v>5.9700000000000003E-2</v>
      </c>
    </row>
    <row r="3206" spans="1:6" x14ac:dyDescent="0.25">
      <c r="A3206" t="s">
        <v>208</v>
      </c>
      <c r="B3206" t="s">
        <v>170</v>
      </c>
      <c r="C3206" s="1">
        <v>34218</v>
      </c>
      <c r="D3206">
        <v>40.200000000000003</v>
      </c>
      <c r="F3206">
        <v>7.2099999999999997E-2</v>
      </c>
    </row>
    <row r="3207" spans="1:6" x14ac:dyDescent="0.25">
      <c r="A3207" t="s">
        <v>208</v>
      </c>
      <c r="B3207" t="s">
        <v>170</v>
      </c>
      <c r="C3207" s="1">
        <v>34232</v>
      </c>
      <c r="D3207">
        <v>48.5</v>
      </c>
      <c r="F3207">
        <v>9.2799999999999994E-2</v>
      </c>
    </row>
    <row r="3208" spans="1:6" x14ac:dyDescent="0.25">
      <c r="A3208" t="s">
        <v>208</v>
      </c>
      <c r="B3208" t="s">
        <v>170</v>
      </c>
      <c r="C3208" s="1">
        <v>34246</v>
      </c>
      <c r="D3208">
        <v>50.5</v>
      </c>
      <c r="F3208">
        <v>8.3199999999999996E-2</v>
      </c>
    </row>
    <row r="3209" spans="1:6" x14ac:dyDescent="0.25">
      <c r="A3209" t="s">
        <v>208</v>
      </c>
      <c r="B3209" t="s">
        <v>170</v>
      </c>
      <c r="C3209" s="1">
        <v>34260</v>
      </c>
      <c r="D3209">
        <v>50.5</v>
      </c>
      <c r="F3209">
        <v>0.10100000000000001</v>
      </c>
    </row>
    <row r="3210" spans="1:6" x14ac:dyDescent="0.25">
      <c r="A3210" t="s">
        <v>208</v>
      </c>
      <c r="B3210" t="s">
        <v>170</v>
      </c>
      <c r="C3210" s="1">
        <v>34274</v>
      </c>
      <c r="D3210">
        <v>43.1</v>
      </c>
      <c r="F3210">
        <v>0.12529999999999999</v>
      </c>
    </row>
    <row r="3211" spans="1:6" x14ac:dyDescent="0.25">
      <c r="A3211" t="s">
        <v>208</v>
      </c>
      <c r="B3211" t="s">
        <v>170</v>
      </c>
      <c r="C3211" s="1">
        <v>34288</v>
      </c>
      <c r="D3211">
        <v>41.1</v>
      </c>
      <c r="F3211">
        <v>0.1046</v>
      </c>
    </row>
    <row r="3212" spans="1:6" x14ac:dyDescent="0.25">
      <c r="A3212" t="s">
        <v>208</v>
      </c>
      <c r="B3212" t="s">
        <v>170</v>
      </c>
      <c r="C3212" s="1">
        <v>34303</v>
      </c>
      <c r="D3212">
        <v>34.299999999999997</v>
      </c>
      <c r="F3212">
        <v>0.1137</v>
      </c>
    </row>
    <row r="3213" spans="1:6" x14ac:dyDescent="0.25">
      <c r="A3213" t="s">
        <v>208</v>
      </c>
      <c r="B3213" t="s">
        <v>170</v>
      </c>
      <c r="C3213" s="1">
        <v>34317</v>
      </c>
      <c r="D3213">
        <v>41.3</v>
      </c>
      <c r="F3213">
        <v>0.1477</v>
      </c>
    </row>
    <row r="3214" spans="1:6" x14ac:dyDescent="0.25">
      <c r="A3214" t="s">
        <v>208</v>
      </c>
      <c r="B3214" t="s">
        <v>170</v>
      </c>
      <c r="C3214" s="1">
        <v>34331</v>
      </c>
      <c r="D3214">
        <v>36.4</v>
      </c>
      <c r="F3214">
        <v>0.25</v>
      </c>
    </row>
    <row r="3215" spans="1:6" x14ac:dyDescent="0.25">
      <c r="A3215" t="s">
        <v>208</v>
      </c>
      <c r="B3215" t="s">
        <v>170</v>
      </c>
      <c r="C3215" s="1">
        <v>34345</v>
      </c>
      <c r="D3215">
        <v>32</v>
      </c>
      <c r="F3215">
        <v>0.1031</v>
      </c>
    </row>
    <row r="3216" spans="1:6" x14ac:dyDescent="0.25">
      <c r="A3216" t="s">
        <v>208</v>
      </c>
      <c r="B3216" t="s">
        <v>170</v>
      </c>
      <c r="C3216" s="1">
        <v>34359</v>
      </c>
      <c r="D3216">
        <v>25.7</v>
      </c>
      <c r="F3216">
        <v>0.20230000000000001</v>
      </c>
    </row>
    <row r="3217" spans="1:6" x14ac:dyDescent="0.25">
      <c r="A3217" t="s">
        <v>208</v>
      </c>
      <c r="B3217" t="s">
        <v>170</v>
      </c>
      <c r="C3217" s="1">
        <v>34373</v>
      </c>
      <c r="D3217">
        <v>28.5</v>
      </c>
      <c r="F3217">
        <v>0.1333</v>
      </c>
    </row>
    <row r="3218" spans="1:6" x14ac:dyDescent="0.25">
      <c r="A3218" t="s">
        <v>208</v>
      </c>
      <c r="B3218" t="s">
        <v>170</v>
      </c>
      <c r="C3218" s="1">
        <v>34387</v>
      </c>
      <c r="D3218">
        <v>27.5</v>
      </c>
      <c r="F3218">
        <v>0.15640000000000001</v>
      </c>
    </row>
    <row r="3219" spans="1:6" x14ac:dyDescent="0.25">
      <c r="A3219" t="s">
        <v>208</v>
      </c>
      <c r="B3219" t="s">
        <v>170</v>
      </c>
      <c r="C3219" s="1">
        <v>34401</v>
      </c>
      <c r="D3219">
        <v>34.6</v>
      </c>
      <c r="F3219">
        <v>0.1474</v>
      </c>
    </row>
    <row r="3220" spans="1:6" x14ac:dyDescent="0.25">
      <c r="A3220" t="s">
        <v>208</v>
      </c>
      <c r="B3220" t="s">
        <v>170</v>
      </c>
      <c r="C3220" s="1">
        <v>34415</v>
      </c>
      <c r="D3220">
        <v>31.3</v>
      </c>
      <c r="F3220">
        <v>0.1278</v>
      </c>
    </row>
    <row r="3221" spans="1:6" x14ac:dyDescent="0.25">
      <c r="A3221" t="s">
        <v>208</v>
      </c>
      <c r="B3221" t="s">
        <v>170</v>
      </c>
      <c r="C3221" s="1">
        <v>34429</v>
      </c>
      <c r="D3221">
        <v>30.9</v>
      </c>
      <c r="F3221">
        <v>0.11</v>
      </c>
    </row>
    <row r="3222" spans="1:6" x14ac:dyDescent="0.25">
      <c r="A3222" t="s">
        <v>208</v>
      </c>
      <c r="B3222" t="s">
        <v>170</v>
      </c>
      <c r="C3222" s="1">
        <v>34443</v>
      </c>
      <c r="D3222">
        <v>27.6</v>
      </c>
      <c r="F3222">
        <v>0.1196</v>
      </c>
    </row>
    <row r="3223" spans="1:6" x14ac:dyDescent="0.25">
      <c r="A3223" t="s">
        <v>208</v>
      </c>
      <c r="B3223" t="s">
        <v>170</v>
      </c>
      <c r="C3223" s="1">
        <v>34457</v>
      </c>
      <c r="D3223">
        <v>25.9</v>
      </c>
      <c r="F3223">
        <v>0.1197</v>
      </c>
    </row>
    <row r="3224" spans="1:6" x14ac:dyDescent="0.25">
      <c r="A3224" t="s">
        <v>208</v>
      </c>
      <c r="B3224" t="s">
        <v>170</v>
      </c>
      <c r="C3224" s="1">
        <v>34471</v>
      </c>
      <c r="D3224">
        <v>25.6</v>
      </c>
      <c r="F3224">
        <v>5.4699999999999999E-2</v>
      </c>
    </row>
    <row r="3225" spans="1:6" x14ac:dyDescent="0.25">
      <c r="A3225" t="s">
        <v>208</v>
      </c>
      <c r="B3225" t="s">
        <v>170</v>
      </c>
      <c r="C3225" s="1">
        <v>34485</v>
      </c>
      <c r="D3225">
        <v>20.2</v>
      </c>
      <c r="F3225">
        <v>4.4600000000000001E-2</v>
      </c>
    </row>
    <row r="3226" spans="1:6" x14ac:dyDescent="0.25">
      <c r="A3226" t="s">
        <v>208</v>
      </c>
      <c r="B3226" t="s">
        <v>170</v>
      </c>
      <c r="C3226" s="1">
        <v>34499</v>
      </c>
      <c r="D3226">
        <v>19.5</v>
      </c>
      <c r="F3226">
        <v>2.5600000000000001E-2</v>
      </c>
    </row>
    <row r="3227" spans="1:6" x14ac:dyDescent="0.25">
      <c r="A3227" t="s">
        <v>208</v>
      </c>
      <c r="B3227" t="s">
        <v>170</v>
      </c>
      <c r="C3227" s="1">
        <v>34513</v>
      </c>
      <c r="D3227">
        <v>16.8</v>
      </c>
      <c r="F3227">
        <v>2.3800000000000002E-2</v>
      </c>
    </row>
    <row r="3228" spans="1:6" x14ac:dyDescent="0.25">
      <c r="A3228" t="s">
        <v>208</v>
      </c>
      <c r="B3228" t="s">
        <v>170</v>
      </c>
      <c r="C3228" s="1">
        <v>34527</v>
      </c>
      <c r="D3228">
        <v>15.4</v>
      </c>
      <c r="F3228">
        <v>2.5999999999999999E-2</v>
      </c>
    </row>
    <row r="3229" spans="1:6" x14ac:dyDescent="0.25">
      <c r="A3229" t="s">
        <v>208</v>
      </c>
      <c r="B3229" t="s">
        <v>170</v>
      </c>
      <c r="C3229" s="1">
        <v>34541</v>
      </c>
      <c r="D3229">
        <v>18.8</v>
      </c>
      <c r="F3229">
        <v>3.7199999999999997E-2</v>
      </c>
    </row>
    <row r="3230" spans="1:6" x14ac:dyDescent="0.25">
      <c r="A3230" t="s">
        <v>208</v>
      </c>
      <c r="B3230" t="s">
        <v>170</v>
      </c>
      <c r="C3230" s="1">
        <v>34555</v>
      </c>
      <c r="D3230">
        <v>26.7</v>
      </c>
      <c r="F3230">
        <v>6.3700000000000007E-2</v>
      </c>
    </row>
    <row r="3231" spans="1:6" x14ac:dyDescent="0.25">
      <c r="A3231" t="s">
        <v>208</v>
      </c>
      <c r="B3231" t="s">
        <v>170</v>
      </c>
      <c r="C3231" s="1">
        <v>34569</v>
      </c>
      <c r="D3231">
        <v>33.5</v>
      </c>
      <c r="F3231">
        <v>5.9700000000000003E-2</v>
      </c>
    </row>
    <row r="3232" spans="1:6" x14ac:dyDescent="0.25">
      <c r="A3232" t="s">
        <v>208</v>
      </c>
      <c r="B3232" t="s">
        <v>170</v>
      </c>
      <c r="C3232" s="1">
        <v>34583</v>
      </c>
      <c r="D3232">
        <v>40.200000000000003</v>
      </c>
      <c r="F3232">
        <v>7.2099999999999997E-2</v>
      </c>
    </row>
    <row r="3233" spans="1:6" x14ac:dyDescent="0.25">
      <c r="A3233" t="s">
        <v>208</v>
      </c>
      <c r="B3233" t="s">
        <v>170</v>
      </c>
      <c r="C3233" s="1">
        <v>34597</v>
      </c>
      <c r="D3233">
        <v>48.5</v>
      </c>
      <c r="F3233">
        <v>9.2799999999999994E-2</v>
      </c>
    </row>
    <row r="3234" spans="1:6" x14ac:dyDescent="0.25">
      <c r="A3234" t="s">
        <v>208</v>
      </c>
      <c r="B3234" t="s">
        <v>170</v>
      </c>
      <c r="C3234" s="1">
        <v>34611</v>
      </c>
      <c r="D3234">
        <v>50.5</v>
      </c>
      <c r="F3234">
        <v>8.3199999999999996E-2</v>
      </c>
    </row>
    <row r="3235" spans="1:6" x14ac:dyDescent="0.25">
      <c r="A3235" t="s">
        <v>208</v>
      </c>
      <c r="B3235" t="s">
        <v>170</v>
      </c>
      <c r="C3235" s="1">
        <v>34625</v>
      </c>
      <c r="D3235">
        <v>50.5</v>
      </c>
      <c r="F3235">
        <v>0.10100000000000001</v>
      </c>
    </row>
    <row r="3236" spans="1:6" x14ac:dyDescent="0.25">
      <c r="A3236" t="s">
        <v>208</v>
      </c>
      <c r="B3236" t="s">
        <v>170</v>
      </c>
      <c r="C3236" s="1">
        <v>34639</v>
      </c>
      <c r="D3236">
        <v>43.1</v>
      </c>
      <c r="F3236">
        <v>0.12529999999999999</v>
      </c>
    </row>
    <row r="3237" spans="1:6" x14ac:dyDescent="0.25">
      <c r="A3237" t="s">
        <v>208</v>
      </c>
      <c r="B3237" t="s">
        <v>170</v>
      </c>
      <c r="C3237" s="1">
        <v>34653</v>
      </c>
      <c r="D3237">
        <v>41.1</v>
      </c>
      <c r="F3237">
        <v>0.1046</v>
      </c>
    </row>
    <row r="3238" spans="1:6" x14ac:dyDescent="0.25">
      <c r="A3238" t="s">
        <v>208</v>
      </c>
      <c r="B3238" t="s">
        <v>170</v>
      </c>
      <c r="C3238" s="1">
        <v>34668</v>
      </c>
      <c r="D3238">
        <v>34.299999999999997</v>
      </c>
      <c r="F3238">
        <v>0.1137</v>
      </c>
    </row>
    <row r="3239" spans="1:6" x14ac:dyDescent="0.25">
      <c r="A3239" t="s">
        <v>208</v>
      </c>
      <c r="B3239" t="s">
        <v>170</v>
      </c>
      <c r="C3239" s="1">
        <v>34682</v>
      </c>
      <c r="D3239">
        <v>41.3</v>
      </c>
      <c r="F3239">
        <v>0.1477</v>
      </c>
    </row>
    <row r="3240" spans="1:6" x14ac:dyDescent="0.25">
      <c r="A3240" t="s">
        <v>208</v>
      </c>
      <c r="B3240" t="s">
        <v>170</v>
      </c>
      <c r="C3240" s="1">
        <v>34696</v>
      </c>
      <c r="D3240">
        <v>36.4</v>
      </c>
      <c r="F3240">
        <v>0.25</v>
      </c>
    </row>
    <row r="3241" spans="1:6" x14ac:dyDescent="0.25">
      <c r="A3241" t="s">
        <v>208</v>
      </c>
      <c r="B3241" t="s">
        <v>170</v>
      </c>
      <c r="C3241" s="1">
        <v>34710</v>
      </c>
      <c r="D3241">
        <v>32</v>
      </c>
      <c r="F3241">
        <v>0.1031</v>
      </c>
    </row>
    <row r="3242" spans="1:6" x14ac:dyDescent="0.25">
      <c r="A3242" t="s">
        <v>208</v>
      </c>
      <c r="B3242" t="s">
        <v>170</v>
      </c>
      <c r="C3242" s="1">
        <v>34724</v>
      </c>
      <c r="D3242">
        <v>25.7</v>
      </c>
      <c r="F3242">
        <v>0.20230000000000001</v>
      </c>
    </row>
    <row r="3243" spans="1:6" x14ac:dyDescent="0.25">
      <c r="A3243" t="s">
        <v>208</v>
      </c>
      <c r="B3243" t="s">
        <v>170</v>
      </c>
      <c r="C3243" s="1">
        <v>34738</v>
      </c>
      <c r="D3243">
        <v>28.5</v>
      </c>
      <c r="F3243">
        <v>0.1333</v>
      </c>
    </row>
    <row r="3244" spans="1:6" x14ac:dyDescent="0.25">
      <c r="A3244" t="s">
        <v>208</v>
      </c>
      <c r="B3244" t="s">
        <v>170</v>
      </c>
      <c r="C3244" s="1">
        <v>34752</v>
      </c>
      <c r="D3244">
        <v>27.5</v>
      </c>
      <c r="F3244">
        <v>0.15640000000000001</v>
      </c>
    </row>
    <row r="3245" spans="1:6" x14ac:dyDescent="0.25">
      <c r="A3245" t="s">
        <v>208</v>
      </c>
      <c r="B3245" t="s">
        <v>170</v>
      </c>
      <c r="C3245" s="1">
        <v>34766</v>
      </c>
      <c r="D3245">
        <v>34.6</v>
      </c>
      <c r="F3245">
        <v>0.1474</v>
      </c>
    </row>
    <row r="3246" spans="1:6" x14ac:dyDescent="0.25">
      <c r="A3246" t="s">
        <v>208</v>
      </c>
      <c r="B3246" t="s">
        <v>170</v>
      </c>
      <c r="C3246" s="1">
        <v>34780</v>
      </c>
      <c r="D3246">
        <v>31.3</v>
      </c>
      <c r="F3246">
        <v>0.1278</v>
      </c>
    </row>
    <row r="3247" spans="1:6" x14ac:dyDescent="0.25">
      <c r="A3247" t="s">
        <v>208</v>
      </c>
      <c r="B3247" t="s">
        <v>170</v>
      </c>
      <c r="C3247" s="1">
        <v>34794</v>
      </c>
      <c r="D3247">
        <v>30.9</v>
      </c>
      <c r="F3247">
        <v>0.11</v>
      </c>
    </row>
    <row r="3248" spans="1:6" x14ac:dyDescent="0.25">
      <c r="A3248" t="s">
        <v>208</v>
      </c>
      <c r="B3248" t="s">
        <v>170</v>
      </c>
      <c r="C3248" s="1">
        <v>34808</v>
      </c>
      <c r="D3248">
        <v>27.6</v>
      </c>
      <c r="F3248">
        <v>0.1196</v>
      </c>
    </row>
    <row r="3249" spans="1:6" x14ac:dyDescent="0.25">
      <c r="A3249" t="s">
        <v>208</v>
      </c>
      <c r="B3249" t="s">
        <v>170</v>
      </c>
      <c r="C3249" s="1">
        <v>34822</v>
      </c>
      <c r="D3249">
        <v>25.9</v>
      </c>
      <c r="F3249">
        <v>0.1197</v>
      </c>
    </row>
    <row r="3250" spans="1:6" x14ac:dyDescent="0.25">
      <c r="A3250" t="s">
        <v>208</v>
      </c>
      <c r="B3250" t="s">
        <v>170</v>
      </c>
      <c r="C3250" s="1">
        <v>34836</v>
      </c>
      <c r="D3250">
        <v>25.6</v>
      </c>
      <c r="F3250">
        <v>5.4699999999999999E-2</v>
      </c>
    </row>
    <row r="3251" spans="1:6" x14ac:dyDescent="0.25">
      <c r="A3251" t="s">
        <v>208</v>
      </c>
      <c r="B3251" t="s">
        <v>170</v>
      </c>
      <c r="C3251" s="1">
        <v>34850</v>
      </c>
      <c r="D3251">
        <v>20.2</v>
      </c>
      <c r="F3251">
        <v>4.4600000000000001E-2</v>
      </c>
    </row>
    <row r="3252" spans="1:6" x14ac:dyDescent="0.25">
      <c r="A3252" t="s">
        <v>208</v>
      </c>
      <c r="B3252" t="s">
        <v>170</v>
      </c>
      <c r="C3252" s="1">
        <v>34864</v>
      </c>
      <c r="D3252">
        <v>19.5</v>
      </c>
      <c r="F3252">
        <v>2.5600000000000001E-2</v>
      </c>
    </row>
    <row r="3253" spans="1:6" x14ac:dyDescent="0.25">
      <c r="A3253" t="s">
        <v>208</v>
      </c>
      <c r="B3253" t="s">
        <v>170</v>
      </c>
      <c r="C3253" s="1">
        <v>34878</v>
      </c>
      <c r="D3253">
        <v>16.8</v>
      </c>
      <c r="F3253">
        <v>2.3800000000000002E-2</v>
      </c>
    </row>
    <row r="3254" spans="1:6" x14ac:dyDescent="0.25">
      <c r="A3254" t="s">
        <v>208</v>
      </c>
      <c r="B3254" t="s">
        <v>170</v>
      </c>
      <c r="C3254" s="1">
        <v>34892</v>
      </c>
      <c r="D3254">
        <v>15.4</v>
      </c>
      <c r="F3254">
        <v>2.5999999999999999E-2</v>
      </c>
    </row>
    <row r="3255" spans="1:6" x14ac:dyDescent="0.25">
      <c r="A3255" t="s">
        <v>208</v>
      </c>
      <c r="B3255" t="s">
        <v>170</v>
      </c>
      <c r="C3255" s="1">
        <v>34906</v>
      </c>
      <c r="D3255">
        <v>18.8</v>
      </c>
      <c r="F3255">
        <v>3.7199999999999997E-2</v>
      </c>
    </row>
    <row r="3256" spans="1:6" x14ac:dyDescent="0.25">
      <c r="A3256" t="s">
        <v>208</v>
      </c>
      <c r="B3256" t="s">
        <v>170</v>
      </c>
      <c r="C3256" s="1">
        <v>34920</v>
      </c>
      <c r="D3256">
        <v>26.7</v>
      </c>
      <c r="F3256">
        <v>6.3700000000000007E-2</v>
      </c>
    </row>
    <row r="3257" spans="1:6" x14ac:dyDescent="0.25">
      <c r="A3257" t="s">
        <v>208</v>
      </c>
      <c r="B3257" t="s">
        <v>170</v>
      </c>
      <c r="C3257" s="1">
        <v>34934</v>
      </c>
      <c r="D3257">
        <v>33.5</v>
      </c>
      <c r="F3257">
        <v>5.9700000000000003E-2</v>
      </c>
    </row>
    <row r="3258" spans="1:6" x14ac:dyDescent="0.25">
      <c r="A3258" t="s">
        <v>208</v>
      </c>
      <c r="B3258" t="s">
        <v>170</v>
      </c>
      <c r="C3258" s="1">
        <v>34948</v>
      </c>
      <c r="D3258">
        <v>40.200000000000003</v>
      </c>
      <c r="F3258">
        <v>7.2099999999999997E-2</v>
      </c>
    </row>
    <row r="3259" spans="1:6" x14ac:dyDescent="0.25">
      <c r="A3259" t="s">
        <v>208</v>
      </c>
      <c r="B3259" t="s">
        <v>170</v>
      </c>
      <c r="C3259" s="1">
        <v>34962</v>
      </c>
      <c r="D3259">
        <v>48.5</v>
      </c>
      <c r="F3259">
        <v>9.2799999999999994E-2</v>
      </c>
    </row>
    <row r="3260" spans="1:6" x14ac:dyDescent="0.25">
      <c r="A3260" t="s">
        <v>208</v>
      </c>
      <c r="B3260" t="s">
        <v>170</v>
      </c>
      <c r="C3260" s="1">
        <v>34976</v>
      </c>
      <c r="D3260">
        <v>50.5</v>
      </c>
      <c r="F3260">
        <v>8.3199999999999996E-2</v>
      </c>
    </row>
    <row r="3261" spans="1:6" x14ac:dyDescent="0.25">
      <c r="A3261" t="s">
        <v>208</v>
      </c>
      <c r="B3261" t="s">
        <v>170</v>
      </c>
      <c r="C3261" s="1">
        <v>34990</v>
      </c>
      <c r="D3261">
        <v>50.5</v>
      </c>
      <c r="F3261">
        <v>0.10100000000000001</v>
      </c>
    </row>
    <row r="3262" spans="1:6" x14ac:dyDescent="0.25">
      <c r="A3262" t="s">
        <v>208</v>
      </c>
      <c r="B3262" t="s">
        <v>170</v>
      </c>
      <c r="C3262" s="1">
        <v>35004</v>
      </c>
      <c r="D3262">
        <v>43.1</v>
      </c>
      <c r="F3262">
        <v>0.12529999999999999</v>
      </c>
    </row>
    <row r="3263" spans="1:6" x14ac:dyDescent="0.25">
      <c r="A3263" t="s">
        <v>208</v>
      </c>
      <c r="B3263" t="s">
        <v>170</v>
      </c>
      <c r="C3263" s="1">
        <v>35018</v>
      </c>
      <c r="D3263">
        <v>41.1</v>
      </c>
      <c r="F3263">
        <v>0.1046</v>
      </c>
    </row>
    <row r="3264" spans="1:6" x14ac:dyDescent="0.25">
      <c r="A3264" t="s">
        <v>208</v>
      </c>
      <c r="B3264" t="s">
        <v>170</v>
      </c>
      <c r="C3264" s="1">
        <v>35033</v>
      </c>
      <c r="D3264">
        <v>34.299999999999997</v>
      </c>
      <c r="F3264">
        <v>0.1137</v>
      </c>
    </row>
    <row r="3265" spans="1:6" x14ac:dyDescent="0.25">
      <c r="A3265" t="s">
        <v>208</v>
      </c>
      <c r="B3265" t="s">
        <v>170</v>
      </c>
      <c r="C3265" s="1">
        <v>35047</v>
      </c>
      <c r="D3265">
        <v>41.3</v>
      </c>
      <c r="F3265">
        <v>0.1477</v>
      </c>
    </row>
    <row r="3266" spans="1:6" x14ac:dyDescent="0.25">
      <c r="A3266" t="s">
        <v>208</v>
      </c>
      <c r="B3266" t="s">
        <v>170</v>
      </c>
      <c r="C3266" s="1">
        <v>35061</v>
      </c>
      <c r="D3266">
        <v>36.4</v>
      </c>
      <c r="F3266">
        <v>0.25</v>
      </c>
    </row>
    <row r="3267" spans="1:6" x14ac:dyDescent="0.25">
      <c r="A3267" t="s">
        <v>208</v>
      </c>
      <c r="B3267" t="s">
        <v>170</v>
      </c>
      <c r="C3267" s="1">
        <v>35075</v>
      </c>
      <c r="D3267">
        <v>32</v>
      </c>
      <c r="F3267">
        <v>0.1031</v>
      </c>
    </row>
    <row r="3268" spans="1:6" x14ac:dyDescent="0.25">
      <c r="A3268" t="s">
        <v>208</v>
      </c>
      <c r="B3268" t="s">
        <v>170</v>
      </c>
      <c r="C3268" s="1">
        <v>35089</v>
      </c>
      <c r="D3268">
        <v>25.7</v>
      </c>
      <c r="F3268">
        <v>0.20230000000000001</v>
      </c>
    </row>
    <row r="3269" spans="1:6" x14ac:dyDescent="0.25">
      <c r="A3269" t="s">
        <v>208</v>
      </c>
      <c r="B3269" t="s">
        <v>170</v>
      </c>
      <c r="C3269" s="1">
        <v>35103</v>
      </c>
      <c r="D3269">
        <v>28.5</v>
      </c>
      <c r="F3269">
        <v>0.1333</v>
      </c>
    </row>
    <row r="3270" spans="1:6" x14ac:dyDescent="0.25">
      <c r="A3270" t="s">
        <v>208</v>
      </c>
      <c r="B3270" t="s">
        <v>170</v>
      </c>
      <c r="C3270" s="1">
        <v>35117</v>
      </c>
      <c r="D3270">
        <v>27.5</v>
      </c>
      <c r="F3270">
        <v>0.15640000000000001</v>
      </c>
    </row>
    <row r="3271" spans="1:6" x14ac:dyDescent="0.25">
      <c r="A3271" t="s">
        <v>208</v>
      </c>
      <c r="B3271" t="s">
        <v>170</v>
      </c>
      <c r="C3271" s="1">
        <v>35132</v>
      </c>
      <c r="D3271">
        <v>34.6</v>
      </c>
      <c r="F3271">
        <v>0.1474</v>
      </c>
    </row>
    <row r="3272" spans="1:6" x14ac:dyDescent="0.25">
      <c r="A3272" t="s">
        <v>208</v>
      </c>
      <c r="B3272" t="s">
        <v>170</v>
      </c>
      <c r="C3272" s="1">
        <v>35146</v>
      </c>
      <c r="D3272">
        <v>31.3</v>
      </c>
      <c r="F3272">
        <v>0.1278</v>
      </c>
    </row>
    <row r="3273" spans="1:6" x14ac:dyDescent="0.25">
      <c r="A3273" t="s">
        <v>208</v>
      </c>
      <c r="B3273" t="s">
        <v>170</v>
      </c>
      <c r="C3273" s="1">
        <v>35160</v>
      </c>
      <c r="D3273">
        <v>30.9</v>
      </c>
      <c r="F3273">
        <v>0.11</v>
      </c>
    </row>
    <row r="3274" spans="1:6" x14ac:dyDescent="0.25">
      <c r="A3274" t="s">
        <v>208</v>
      </c>
      <c r="B3274" t="s">
        <v>170</v>
      </c>
      <c r="C3274" s="1">
        <v>35174</v>
      </c>
      <c r="D3274">
        <v>27.6</v>
      </c>
      <c r="F3274">
        <v>0.1196</v>
      </c>
    </row>
    <row r="3275" spans="1:6" x14ac:dyDescent="0.25">
      <c r="A3275" t="s">
        <v>208</v>
      </c>
      <c r="B3275" t="s">
        <v>170</v>
      </c>
      <c r="C3275" s="1">
        <v>35188</v>
      </c>
      <c r="D3275">
        <v>25.9</v>
      </c>
      <c r="F3275">
        <v>0.1197</v>
      </c>
    </row>
    <row r="3276" spans="1:6" x14ac:dyDescent="0.25">
      <c r="A3276" t="s">
        <v>208</v>
      </c>
      <c r="B3276" t="s">
        <v>170</v>
      </c>
      <c r="C3276" s="1">
        <v>35202</v>
      </c>
      <c r="D3276">
        <v>25.6</v>
      </c>
      <c r="F3276">
        <v>5.4699999999999999E-2</v>
      </c>
    </row>
    <row r="3277" spans="1:6" x14ac:dyDescent="0.25">
      <c r="A3277" t="s">
        <v>208</v>
      </c>
      <c r="B3277" t="s">
        <v>170</v>
      </c>
      <c r="C3277" s="1">
        <v>35216</v>
      </c>
      <c r="D3277">
        <v>20.2</v>
      </c>
      <c r="F3277">
        <v>4.4600000000000001E-2</v>
      </c>
    </row>
    <row r="3278" spans="1:6" x14ac:dyDescent="0.25">
      <c r="A3278" t="s">
        <v>208</v>
      </c>
      <c r="B3278" t="s">
        <v>170</v>
      </c>
      <c r="C3278" s="1">
        <v>35230</v>
      </c>
      <c r="D3278">
        <v>19.5</v>
      </c>
      <c r="F3278">
        <v>2.5600000000000001E-2</v>
      </c>
    </row>
    <row r="3279" spans="1:6" x14ac:dyDescent="0.25">
      <c r="A3279" t="s">
        <v>208</v>
      </c>
      <c r="B3279" t="s">
        <v>170</v>
      </c>
      <c r="C3279" s="1">
        <v>35244</v>
      </c>
      <c r="D3279">
        <v>16.8</v>
      </c>
      <c r="F3279">
        <v>2.3800000000000002E-2</v>
      </c>
    </row>
    <row r="3280" spans="1:6" x14ac:dyDescent="0.25">
      <c r="A3280" t="s">
        <v>208</v>
      </c>
      <c r="B3280" t="s">
        <v>170</v>
      </c>
      <c r="C3280" s="1">
        <v>35258</v>
      </c>
      <c r="D3280">
        <v>15.4</v>
      </c>
      <c r="F3280">
        <v>2.5999999999999999E-2</v>
      </c>
    </row>
    <row r="3281" spans="1:6" x14ac:dyDescent="0.25">
      <c r="A3281" t="s">
        <v>208</v>
      </c>
      <c r="B3281" t="s">
        <v>170</v>
      </c>
      <c r="C3281" s="1">
        <v>35272</v>
      </c>
      <c r="D3281">
        <v>18.8</v>
      </c>
      <c r="F3281">
        <v>3.7199999999999997E-2</v>
      </c>
    </row>
    <row r="3282" spans="1:6" x14ac:dyDescent="0.25">
      <c r="A3282" t="s">
        <v>208</v>
      </c>
      <c r="B3282" t="s">
        <v>170</v>
      </c>
      <c r="C3282" s="1">
        <v>35286</v>
      </c>
      <c r="D3282">
        <v>26.7</v>
      </c>
      <c r="F3282">
        <v>6.3700000000000007E-2</v>
      </c>
    </row>
    <row r="3283" spans="1:6" x14ac:dyDescent="0.25">
      <c r="A3283" t="s">
        <v>208</v>
      </c>
      <c r="B3283" t="s">
        <v>170</v>
      </c>
      <c r="C3283" s="1">
        <v>35300</v>
      </c>
      <c r="D3283">
        <v>33.5</v>
      </c>
      <c r="F3283">
        <v>5.9700000000000003E-2</v>
      </c>
    </row>
    <row r="3284" spans="1:6" x14ac:dyDescent="0.25">
      <c r="A3284" t="s">
        <v>208</v>
      </c>
      <c r="B3284" t="s">
        <v>170</v>
      </c>
      <c r="C3284" s="1">
        <v>35314</v>
      </c>
      <c r="D3284">
        <v>40.200000000000003</v>
      </c>
      <c r="F3284">
        <v>7.2099999999999997E-2</v>
      </c>
    </row>
    <row r="3285" spans="1:6" x14ac:dyDescent="0.25">
      <c r="A3285" t="s">
        <v>208</v>
      </c>
      <c r="B3285" t="s">
        <v>170</v>
      </c>
      <c r="C3285" s="1">
        <v>35328</v>
      </c>
      <c r="D3285">
        <v>48.5</v>
      </c>
      <c r="F3285">
        <v>9.2799999999999994E-2</v>
      </c>
    </row>
    <row r="3286" spans="1:6" x14ac:dyDescent="0.25">
      <c r="A3286" t="s">
        <v>208</v>
      </c>
      <c r="B3286" t="s">
        <v>170</v>
      </c>
      <c r="C3286" s="1">
        <v>35342</v>
      </c>
      <c r="D3286">
        <v>50.5</v>
      </c>
      <c r="F3286">
        <v>8.3199999999999996E-2</v>
      </c>
    </row>
    <row r="3287" spans="1:6" x14ac:dyDescent="0.25">
      <c r="A3287" t="s">
        <v>208</v>
      </c>
      <c r="B3287" t="s">
        <v>170</v>
      </c>
      <c r="C3287" s="1">
        <v>35356</v>
      </c>
      <c r="D3287">
        <v>50.5</v>
      </c>
      <c r="F3287">
        <v>0.10100000000000001</v>
      </c>
    </row>
    <row r="3288" spans="1:6" x14ac:dyDescent="0.25">
      <c r="A3288" t="s">
        <v>208</v>
      </c>
      <c r="B3288" t="s">
        <v>170</v>
      </c>
      <c r="C3288" s="1">
        <v>35370</v>
      </c>
      <c r="D3288">
        <v>43.1</v>
      </c>
      <c r="F3288">
        <v>0.12529999999999999</v>
      </c>
    </row>
    <row r="3289" spans="1:6" x14ac:dyDescent="0.25">
      <c r="A3289" t="s">
        <v>208</v>
      </c>
      <c r="B3289" t="s">
        <v>170</v>
      </c>
      <c r="C3289" s="1">
        <v>35384</v>
      </c>
      <c r="D3289">
        <v>41.1</v>
      </c>
      <c r="F3289">
        <v>0.1046</v>
      </c>
    </row>
    <row r="3290" spans="1:6" x14ac:dyDescent="0.25">
      <c r="A3290" t="s">
        <v>208</v>
      </c>
      <c r="B3290" t="s">
        <v>170</v>
      </c>
      <c r="C3290" s="1">
        <v>35399</v>
      </c>
      <c r="D3290">
        <v>34.299999999999997</v>
      </c>
      <c r="F3290">
        <v>0.1137</v>
      </c>
    </row>
    <row r="3291" spans="1:6" x14ac:dyDescent="0.25">
      <c r="A3291" t="s">
        <v>208</v>
      </c>
      <c r="B3291" t="s">
        <v>170</v>
      </c>
      <c r="C3291" s="1">
        <v>35413</v>
      </c>
      <c r="D3291">
        <v>41.3</v>
      </c>
      <c r="F3291">
        <v>0.1477</v>
      </c>
    </row>
    <row r="3292" spans="1:6" x14ac:dyDescent="0.25">
      <c r="A3292" t="s">
        <v>208</v>
      </c>
      <c r="B3292" t="s">
        <v>170</v>
      </c>
      <c r="C3292" s="1">
        <v>35427</v>
      </c>
      <c r="D3292">
        <v>36.4</v>
      </c>
      <c r="F3292">
        <v>0.25</v>
      </c>
    </row>
    <row r="3293" spans="1:6" x14ac:dyDescent="0.25">
      <c r="A3293" t="s">
        <v>208</v>
      </c>
      <c r="B3293" t="s">
        <v>170</v>
      </c>
      <c r="C3293" s="1">
        <v>35441</v>
      </c>
      <c r="D3293">
        <v>32</v>
      </c>
      <c r="F3293">
        <v>0.1031</v>
      </c>
    </row>
    <row r="3294" spans="1:6" x14ac:dyDescent="0.25">
      <c r="A3294" t="s">
        <v>208</v>
      </c>
      <c r="B3294" t="s">
        <v>170</v>
      </c>
      <c r="C3294" s="1">
        <v>35455</v>
      </c>
      <c r="D3294">
        <v>25.7</v>
      </c>
      <c r="F3294">
        <v>0.20230000000000001</v>
      </c>
    </row>
    <row r="3295" spans="1:6" x14ac:dyDescent="0.25">
      <c r="A3295" t="s">
        <v>208</v>
      </c>
      <c r="B3295" t="s">
        <v>170</v>
      </c>
      <c r="C3295" s="1">
        <v>35469</v>
      </c>
      <c r="D3295">
        <v>28.5</v>
      </c>
      <c r="F3295">
        <v>0.1333</v>
      </c>
    </row>
    <row r="3296" spans="1:6" x14ac:dyDescent="0.25">
      <c r="A3296" t="s">
        <v>208</v>
      </c>
      <c r="B3296" t="s">
        <v>170</v>
      </c>
      <c r="C3296" s="1">
        <v>35483</v>
      </c>
      <c r="D3296">
        <v>27.5</v>
      </c>
      <c r="F3296">
        <v>0.15640000000000001</v>
      </c>
    </row>
    <row r="3297" spans="1:6" x14ac:dyDescent="0.25">
      <c r="A3297" t="s">
        <v>208</v>
      </c>
      <c r="B3297" t="s">
        <v>170</v>
      </c>
      <c r="C3297" s="1">
        <v>35497</v>
      </c>
      <c r="D3297">
        <v>34.6</v>
      </c>
      <c r="F3297">
        <v>0.1474</v>
      </c>
    </row>
    <row r="3298" spans="1:6" x14ac:dyDescent="0.25">
      <c r="A3298" t="s">
        <v>208</v>
      </c>
      <c r="B3298" t="s">
        <v>170</v>
      </c>
      <c r="C3298" s="1">
        <v>35511</v>
      </c>
      <c r="D3298">
        <v>31.3</v>
      </c>
      <c r="F3298">
        <v>0.1278</v>
      </c>
    </row>
    <row r="3299" spans="1:6" x14ac:dyDescent="0.25">
      <c r="A3299" t="s">
        <v>208</v>
      </c>
      <c r="B3299" t="s">
        <v>170</v>
      </c>
      <c r="C3299" s="1">
        <v>35525</v>
      </c>
      <c r="D3299">
        <v>30.9</v>
      </c>
      <c r="F3299">
        <v>0.11</v>
      </c>
    </row>
    <row r="3300" spans="1:6" x14ac:dyDescent="0.25">
      <c r="A3300" t="s">
        <v>208</v>
      </c>
      <c r="B3300" t="s">
        <v>170</v>
      </c>
      <c r="C3300" s="1">
        <v>35539</v>
      </c>
      <c r="D3300">
        <v>27.6</v>
      </c>
      <c r="F3300">
        <v>0.1196</v>
      </c>
    </row>
    <row r="3301" spans="1:6" x14ac:dyDescent="0.25">
      <c r="A3301" t="s">
        <v>208</v>
      </c>
      <c r="B3301" t="s">
        <v>170</v>
      </c>
      <c r="C3301" s="1">
        <v>35553</v>
      </c>
      <c r="D3301">
        <v>25.9</v>
      </c>
      <c r="F3301">
        <v>0.1197</v>
      </c>
    </row>
    <row r="3302" spans="1:6" x14ac:dyDescent="0.25">
      <c r="A3302" t="s">
        <v>208</v>
      </c>
      <c r="B3302" t="s">
        <v>170</v>
      </c>
      <c r="C3302" s="1">
        <v>35567</v>
      </c>
      <c r="D3302">
        <v>25.6</v>
      </c>
      <c r="F3302">
        <v>5.4699999999999999E-2</v>
      </c>
    </row>
    <row r="3303" spans="1:6" x14ac:dyDescent="0.25">
      <c r="A3303" t="s">
        <v>208</v>
      </c>
      <c r="B3303" t="s">
        <v>170</v>
      </c>
      <c r="C3303" s="1">
        <v>35581</v>
      </c>
      <c r="D3303">
        <v>20.2</v>
      </c>
      <c r="F3303">
        <v>4.4600000000000001E-2</v>
      </c>
    </row>
    <row r="3304" spans="1:6" x14ac:dyDescent="0.25">
      <c r="A3304" t="s">
        <v>208</v>
      </c>
      <c r="B3304" t="s">
        <v>170</v>
      </c>
      <c r="C3304" s="1">
        <v>35595</v>
      </c>
      <c r="D3304">
        <v>19.5</v>
      </c>
      <c r="F3304">
        <v>2.5600000000000001E-2</v>
      </c>
    </row>
    <row r="3305" spans="1:6" x14ac:dyDescent="0.25">
      <c r="A3305" t="s">
        <v>208</v>
      </c>
      <c r="B3305" t="s">
        <v>170</v>
      </c>
      <c r="C3305" s="1">
        <v>35609</v>
      </c>
      <c r="D3305">
        <v>16.8</v>
      </c>
      <c r="F3305">
        <v>2.3800000000000002E-2</v>
      </c>
    </row>
    <row r="3306" spans="1:6" x14ac:dyDescent="0.25">
      <c r="A3306" t="s">
        <v>208</v>
      </c>
      <c r="B3306" t="s">
        <v>170</v>
      </c>
      <c r="C3306" s="1">
        <v>35623</v>
      </c>
      <c r="D3306">
        <v>15.4</v>
      </c>
      <c r="F3306">
        <v>2.5999999999999999E-2</v>
      </c>
    </row>
    <row r="3307" spans="1:6" x14ac:dyDescent="0.25">
      <c r="A3307" t="s">
        <v>208</v>
      </c>
      <c r="B3307" t="s">
        <v>170</v>
      </c>
      <c r="C3307" s="1">
        <v>35637</v>
      </c>
      <c r="D3307">
        <v>18.8</v>
      </c>
      <c r="F3307">
        <v>3.7199999999999997E-2</v>
      </c>
    </row>
    <row r="3308" spans="1:6" x14ac:dyDescent="0.25">
      <c r="A3308" t="s">
        <v>208</v>
      </c>
      <c r="B3308" t="s">
        <v>170</v>
      </c>
      <c r="C3308" s="1">
        <v>35651</v>
      </c>
      <c r="D3308">
        <v>26.7</v>
      </c>
      <c r="F3308">
        <v>6.3700000000000007E-2</v>
      </c>
    </row>
    <row r="3309" spans="1:6" x14ac:dyDescent="0.25">
      <c r="A3309" t="s">
        <v>208</v>
      </c>
      <c r="B3309" t="s">
        <v>170</v>
      </c>
      <c r="C3309" s="1">
        <v>35665</v>
      </c>
      <c r="D3309">
        <v>33.5</v>
      </c>
      <c r="F3309">
        <v>5.9700000000000003E-2</v>
      </c>
    </row>
    <row r="3310" spans="1:6" x14ac:dyDescent="0.25">
      <c r="A3310" t="s">
        <v>208</v>
      </c>
      <c r="B3310" t="s">
        <v>170</v>
      </c>
      <c r="C3310" s="1">
        <v>35679</v>
      </c>
      <c r="D3310">
        <v>40.200000000000003</v>
      </c>
      <c r="F3310">
        <v>7.2099999999999997E-2</v>
      </c>
    </row>
    <row r="3311" spans="1:6" x14ac:dyDescent="0.25">
      <c r="A3311" t="s">
        <v>208</v>
      </c>
      <c r="B3311" t="s">
        <v>170</v>
      </c>
      <c r="C3311" s="1">
        <v>35693</v>
      </c>
      <c r="D3311">
        <v>48.5</v>
      </c>
      <c r="F3311">
        <v>9.2799999999999994E-2</v>
      </c>
    </row>
    <row r="3312" spans="1:6" x14ac:dyDescent="0.25">
      <c r="A3312" t="s">
        <v>208</v>
      </c>
      <c r="B3312" t="s">
        <v>170</v>
      </c>
      <c r="C3312" s="1">
        <v>35707</v>
      </c>
      <c r="D3312">
        <v>50.5</v>
      </c>
      <c r="F3312">
        <v>8.3199999999999996E-2</v>
      </c>
    </row>
    <row r="3313" spans="1:6" x14ac:dyDescent="0.25">
      <c r="A3313" t="s">
        <v>208</v>
      </c>
      <c r="B3313" t="s">
        <v>170</v>
      </c>
      <c r="C3313" s="1">
        <v>35721</v>
      </c>
      <c r="D3313">
        <v>50.5</v>
      </c>
      <c r="F3313">
        <v>0.10100000000000001</v>
      </c>
    </row>
    <row r="3314" spans="1:6" x14ac:dyDescent="0.25">
      <c r="A3314" t="s">
        <v>208</v>
      </c>
      <c r="B3314" t="s">
        <v>170</v>
      </c>
      <c r="C3314" s="1">
        <v>35735</v>
      </c>
      <c r="D3314">
        <v>43.1</v>
      </c>
      <c r="F3314">
        <v>0.12529999999999999</v>
      </c>
    </row>
    <row r="3315" spans="1:6" x14ac:dyDescent="0.25">
      <c r="A3315" t="s">
        <v>208</v>
      </c>
      <c r="B3315" t="s">
        <v>170</v>
      </c>
      <c r="C3315" s="1">
        <v>35749</v>
      </c>
      <c r="D3315">
        <v>41.1</v>
      </c>
      <c r="F3315">
        <v>0.1046</v>
      </c>
    </row>
    <row r="3316" spans="1:6" x14ac:dyDescent="0.25">
      <c r="A3316" t="s">
        <v>208</v>
      </c>
      <c r="B3316" t="s">
        <v>170</v>
      </c>
      <c r="C3316" s="1">
        <v>35764</v>
      </c>
      <c r="D3316">
        <v>34.299999999999997</v>
      </c>
      <c r="F3316">
        <v>0.1137</v>
      </c>
    </row>
    <row r="3317" spans="1:6" x14ac:dyDescent="0.25">
      <c r="A3317" t="s">
        <v>208</v>
      </c>
      <c r="B3317" t="s">
        <v>170</v>
      </c>
      <c r="C3317" s="1">
        <v>35778</v>
      </c>
      <c r="D3317">
        <v>41.3</v>
      </c>
      <c r="F3317">
        <v>0.1477</v>
      </c>
    </row>
    <row r="3318" spans="1:6" x14ac:dyDescent="0.25">
      <c r="A3318" t="s">
        <v>208</v>
      </c>
      <c r="B3318" t="s">
        <v>170</v>
      </c>
      <c r="C3318" s="1">
        <v>35792</v>
      </c>
      <c r="D3318">
        <v>36.4</v>
      </c>
      <c r="F3318">
        <v>0.25</v>
      </c>
    </row>
    <row r="3319" spans="1:6" x14ac:dyDescent="0.25">
      <c r="A3319" t="s">
        <v>208</v>
      </c>
      <c r="B3319" t="s">
        <v>170</v>
      </c>
      <c r="C3319" s="1">
        <v>35806</v>
      </c>
      <c r="D3319">
        <v>32</v>
      </c>
      <c r="F3319">
        <v>0.1031</v>
      </c>
    </row>
    <row r="3320" spans="1:6" x14ac:dyDescent="0.25">
      <c r="A3320" t="s">
        <v>208</v>
      </c>
      <c r="B3320" t="s">
        <v>170</v>
      </c>
      <c r="C3320" s="1">
        <v>35820</v>
      </c>
      <c r="D3320">
        <v>25.7</v>
      </c>
      <c r="F3320">
        <v>0.20230000000000001</v>
      </c>
    </row>
    <row r="3321" spans="1:6" x14ac:dyDescent="0.25">
      <c r="A3321" t="s">
        <v>208</v>
      </c>
      <c r="B3321" t="s">
        <v>170</v>
      </c>
      <c r="C3321" s="1">
        <v>35834</v>
      </c>
      <c r="D3321">
        <v>28.5</v>
      </c>
      <c r="F3321">
        <v>0.1333</v>
      </c>
    </row>
    <row r="3322" spans="1:6" x14ac:dyDescent="0.25">
      <c r="A3322" t="s">
        <v>208</v>
      </c>
      <c r="B3322" t="s">
        <v>170</v>
      </c>
      <c r="C3322" s="1">
        <v>35848</v>
      </c>
      <c r="D3322">
        <v>27.5</v>
      </c>
      <c r="F3322">
        <v>0.15640000000000001</v>
      </c>
    </row>
    <row r="3323" spans="1:6" x14ac:dyDescent="0.25">
      <c r="A3323" t="s">
        <v>208</v>
      </c>
      <c r="B3323" t="s">
        <v>170</v>
      </c>
      <c r="C3323" s="1">
        <v>35862</v>
      </c>
      <c r="D3323">
        <v>34.6</v>
      </c>
      <c r="F3323">
        <v>0.1474</v>
      </c>
    </row>
    <row r="3324" spans="1:6" x14ac:dyDescent="0.25">
      <c r="A3324" t="s">
        <v>208</v>
      </c>
      <c r="B3324" t="s">
        <v>170</v>
      </c>
      <c r="C3324" s="1">
        <v>35876</v>
      </c>
      <c r="D3324">
        <v>31.3</v>
      </c>
      <c r="F3324">
        <v>0.1278</v>
      </c>
    </row>
    <row r="3325" spans="1:6" x14ac:dyDescent="0.25">
      <c r="A3325" t="s">
        <v>208</v>
      </c>
      <c r="B3325" t="s">
        <v>170</v>
      </c>
      <c r="C3325" s="1">
        <v>35890</v>
      </c>
      <c r="D3325">
        <v>30.9</v>
      </c>
      <c r="F3325">
        <v>0.11</v>
      </c>
    </row>
    <row r="3326" spans="1:6" x14ac:dyDescent="0.25">
      <c r="A3326" t="s">
        <v>208</v>
      </c>
      <c r="B3326" t="s">
        <v>170</v>
      </c>
      <c r="C3326" s="1">
        <v>35904</v>
      </c>
      <c r="D3326">
        <v>27.6</v>
      </c>
      <c r="F3326">
        <v>0.1196</v>
      </c>
    </row>
    <row r="3327" spans="1:6" x14ac:dyDescent="0.25">
      <c r="A3327" t="s">
        <v>208</v>
      </c>
      <c r="B3327" t="s">
        <v>170</v>
      </c>
      <c r="C3327" s="1">
        <v>35918</v>
      </c>
      <c r="D3327">
        <v>25.9</v>
      </c>
      <c r="F3327">
        <v>0.1197</v>
      </c>
    </row>
    <row r="3328" spans="1:6" x14ac:dyDescent="0.25">
      <c r="A3328" t="s">
        <v>208</v>
      </c>
      <c r="B3328" t="s">
        <v>170</v>
      </c>
      <c r="C3328" s="1">
        <v>35932</v>
      </c>
      <c r="D3328">
        <v>25.6</v>
      </c>
      <c r="F3328">
        <v>5.4699999999999999E-2</v>
      </c>
    </row>
    <row r="3329" spans="1:6" x14ac:dyDescent="0.25">
      <c r="A3329" t="s">
        <v>208</v>
      </c>
      <c r="B3329" t="s">
        <v>170</v>
      </c>
      <c r="C3329" s="1">
        <v>35946</v>
      </c>
      <c r="D3329">
        <v>20.2</v>
      </c>
      <c r="F3329">
        <v>4.4600000000000001E-2</v>
      </c>
    </row>
    <row r="3330" spans="1:6" x14ac:dyDescent="0.25">
      <c r="A3330" t="s">
        <v>208</v>
      </c>
      <c r="B3330" t="s">
        <v>170</v>
      </c>
      <c r="C3330" s="1">
        <v>35960</v>
      </c>
      <c r="D3330">
        <v>19.5</v>
      </c>
      <c r="F3330">
        <v>2.5600000000000001E-2</v>
      </c>
    </row>
    <row r="3331" spans="1:6" x14ac:dyDescent="0.25">
      <c r="A3331" t="s">
        <v>208</v>
      </c>
      <c r="B3331" t="s">
        <v>170</v>
      </c>
      <c r="C3331" s="1">
        <v>35974</v>
      </c>
      <c r="D3331">
        <v>16.8</v>
      </c>
      <c r="F3331">
        <v>2.3800000000000002E-2</v>
      </c>
    </row>
    <row r="3332" spans="1:6" x14ac:dyDescent="0.25">
      <c r="A3332" t="s">
        <v>208</v>
      </c>
      <c r="B3332" t="s">
        <v>170</v>
      </c>
      <c r="C3332" s="1">
        <v>35988</v>
      </c>
      <c r="D3332">
        <v>15.4</v>
      </c>
      <c r="F3332">
        <v>2.5999999999999999E-2</v>
      </c>
    </row>
    <row r="3333" spans="1:6" x14ac:dyDescent="0.25">
      <c r="A3333" t="s">
        <v>208</v>
      </c>
      <c r="B3333" t="s">
        <v>170</v>
      </c>
      <c r="C3333" s="1">
        <v>36002</v>
      </c>
      <c r="D3333">
        <v>18.8</v>
      </c>
      <c r="F3333">
        <v>3.7199999999999997E-2</v>
      </c>
    </row>
    <row r="3334" spans="1:6" x14ac:dyDescent="0.25">
      <c r="A3334" t="s">
        <v>208</v>
      </c>
      <c r="B3334" t="s">
        <v>170</v>
      </c>
      <c r="C3334" s="1">
        <v>36016</v>
      </c>
      <c r="D3334">
        <v>26.7</v>
      </c>
      <c r="F3334">
        <v>6.3700000000000007E-2</v>
      </c>
    </row>
    <row r="3335" spans="1:6" x14ac:dyDescent="0.25">
      <c r="A3335" t="s">
        <v>208</v>
      </c>
      <c r="B3335" t="s">
        <v>170</v>
      </c>
      <c r="C3335" s="1">
        <v>36030</v>
      </c>
      <c r="D3335">
        <v>33.5</v>
      </c>
      <c r="F3335">
        <v>5.9700000000000003E-2</v>
      </c>
    </row>
    <row r="3336" spans="1:6" x14ac:dyDescent="0.25">
      <c r="A3336" t="s">
        <v>208</v>
      </c>
      <c r="B3336" t="s">
        <v>170</v>
      </c>
      <c r="C3336" s="1">
        <v>36044</v>
      </c>
      <c r="D3336">
        <v>40.200000000000003</v>
      </c>
      <c r="F3336">
        <v>7.2099999999999997E-2</v>
      </c>
    </row>
    <row r="3337" spans="1:6" x14ac:dyDescent="0.25">
      <c r="A3337" t="s">
        <v>208</v>
      </c>
      <c r="B3337" t="s">
        <v>170</v>
      </c>
      <c r="C3337" s="1">
        <v>36058</v>
      </c>
      <c r="D3337">
        <v>48.5</v>
      </c>
      <c r="F3337">
        <v>9.2799999999999994E-2</v>
      </c>
    </row>
    <row r="3338" spans="1:6" x14ac:dyDescent="0.25">
      <c r="A3338" t="s">
        <v>208</v>
      </c>
      <c r="B3338" t="s">
        <v>170</v>
      </c>
      <c r="C3338" s="1">
        <v>36072</v>
      </c>
      <c r="D3338">
        <v>50.5</v>
      </c>
      <c r="F3338">
        <v>8.3199999999999996E-2</v>
      </c>
    </row>
    <row r="3339" spans="1:6" x14ac:dyDescent="0.25">
      <c r="A3339" t="s">
        <v>208</v>
      </c>
      <c r="B3339" t="s">
        <v>170</v>
      </c>
      <c r="C3339" s="1">
        <v>36086</v>
      </c>
      <c r="D3339">
        <v>50.5</v>
      </c>
      <c r="F3339">
        <v>0.10100000000000001</v>
      </c>
    </row>
    <row r="3340" spans="1:6" x14ac:dyDescent="0.25">
      <c r="A3340" t="s">
        <v>208</v>
      </c>
      <c r="B3340" t="s">
        <v>170</v>
      </c>
      <c r="C3340" s="1">
        <v>36100</v>
      </c>
      <c r="D3340">
        <v>43.1</v>
      </c>
      <c r="F3340">
        <v>0.12529999999999999</v>
      </c>
    </row>
    <row r="3341" spans="1:6" x14ac:dyDescent="0.25">
      <c r="A3341" t="s">
        <v>208</v>
      </c>
      <c r="B3341" t="s">
        <v>170</v>
      </c>
      <c r="C3341" s="1">
        <v>36114</v>
      </c>
      <c r="D3341">
        <v>41.1</v>
      </c>
      <c r="F3341">
        <v>0.1046</v>
      </c>
    </row>
    <row r="3342" spans="1:6" x14ac:dyDescent="0.25">
      <c r="A3342" t="s">
        <v>208</v>
      </c>
      <c r="B3342" t="s">
        <v>170</v>
      </c>
      <c r="C3342" s="1">
        <v>36129</v>
      </c>
      <c r="D3342">
        <v>34.299999999999997</v>
      </c>
      <c r="F3342">
        <v>0.1137</v>
      </c>
    </row>
    <row r="3343" spans="1:6" x14ac:dyDescent="0.25">
      <c r="A3343" t="s">
        <v>208</v>
      </c>
      <c r="B3343" t="s">
        <v>170</v>
      </c>
      <c r="C3343" s="1">
        <v>36143</v>
      </c>
      <c r="D3343">
        <v>41.3</v>
      </c>
      <c r="F3343">
        <v>0.1477</v>
      </c>
    </row>
    <row r="3344" spans="1:6" x14ac:dyDescent="0.25">
      <c r="A3344" t="s">
        <v>208</v>
      </c>
      <c r="B3344" t="s">
        <v>170</v>
      </c>
      <c r="C3344" s="1">
        <v>36157</v>
      </c>
      <c r="D3344">
        <v>36.4</v>
      </c>
      <c r="F3344">
        <v>0.25</v>
      </c>
    </row>
    <row r="3345" spans="1:6" x14ac:dyDescent="0.25">
      <c r="A3345" t="s">
        <v>208</v>
      </c>
      <c r="B3345" t="s">
        <v>170</v>
      </c>
      <c r="C3345" s="1">
        <v>36171</v>
      </c>
      <c r="D3345">
        <v>32</v>
      </c>
      <c r="F3345">
        <v>0.1031</v>
      </c>
    </row>
    <row r="3346" spans="1:6" x14ac:dyDescent="0.25">
      <c r="A3346" t="s">
        <v>208</v>
      </c>
      <c r="B3346" t="s">
        <v>170</v>
      </c>
      <c r="C3346" s="1">
        <v>36185</v>
      </c>
      <c r="D3346">
        <v>25.7</v>
      </c>
      <c r="F3346">
        <v>0.20230000000000001</v>
      </c>
    </row>
    <row r="3347" spans="1:6" x14ac:dyDescent="0.25">
      <c r="A3347" t="s">
        <v>208</v>
      </c>
      <c r="B3347" t="s">
        <v>170</v>
      </c>
      <c r="C3347" s="1">
        <v>36199</v>
      </c>
      <c r="D3347">
        <v>28.5</v>
      </c>
      <c r="F3347">
        <v>0.1333</v>
      </c>
    </row>
    <row r="3348" spans="1:6" x14ac:dyDescent="0.25">
      <c r="A3348" t="s">
        <v>208</v>
      </c>
      <c r="B3348" t="s">
        <v>170</v>
      </c>
      <c r="C3348" s="1">
        <v>36213</v>
      </c>
      <c r="D3348">
        <v>27.5</v>
      </c>
      <c r="F3348">
        <v>0.15640000000000001</v>
      </c>
    </row>
    <row r="3349" spans="1:6" x14ac:dyDescent="0.25">
      <c r="A3349" t="s">
        <v>208</v>
      </c>
      <c r="B3349" t="s">
        <v>170</v>
      </c>
      <c r="C3349" s="1">
        <v>36227</v>
      </c>
      <c r="D3349">
        <v>34.6</v>
      </c>
      <c r="F3349">
        <v>0.1474</v>
      </c>
    </row>
    <row r="3350" spans="1:6" x14ac:dyDescent="0.25">
      <c r="A3350" t="s">
        <v>208</v>
      </c>
      <c r="B3350" t="s">
        <v>170</v>
      </c>
      <c r="C3350" s="1">
        <v>36241</v>
      </c>
      <c r="D3350">
        <v>31.3</v>
      </c>
      <c r="F3350">
        <v>0.1278</v>
      </c>
    </row>
    <row r="3351" spans="1:6" x14ac:dyDescent="0.25">
      <c r="A3351" t="s">
        <v>208</v>
      </c>
      <c r="B3351" t="s">
        <v>170</v>
      </c>
      <c r="C3351" s="1">
        <v>36255</v>
      </c>
      <c r="D3351">
        <v>30.9</v>
      </c>
      <c r="F3351">
        <v>0.11</v>
      </c>
    </row>
    <row r="3352" spans="1:6" x14ac:dyDescent="0.25">
      <c r="A3352" t="s">
        <v>208</v>
      </c>
      <c r="B3352" t="s">
        <v>170</v>
      </c>
      <c r="C3352" s="1">
        <v>36269</v>
      </c>
      <c r="D3352">
        <v>27.6</v>
      </c>
      <c r="F3352">
        <v>0.1196</v>
      </c>
    </row>
    <row r="3353" spans="1:6" x14ac:dyDescent="0.25">
      <c r="A3353" t="s">
        <v>208</v>
      </c>
      <c r="B3353" t="s">
        <v>170</v>
      </c>
      <c r="C3353" s="1">
        <v>36283</v>
      </c>
      <c r="D3353">
        <v>25.9</v>
      </c>
      <c r="F3353">
        <v>0.1197</v>
      </c>
    </row>
    <row r="3354" spans="1:6" x14ac:dyDescent="0.25">
      <c r="A3354" t="s">
        <v>208</v>
      </c>
      <c r="B3354" t="s">
        <v>170</v>
      </c>
      <c r="C3354" s="1">
        <v>36297</v>
      </c>
      <c r="D3354">
        <v>25.6</v>
      </c>
      <c r="F3354">
        <v>5.4699999999999999E-2</v>
      </c>
    </row>
    <row r="3355" spans="1:6" x14ac:dyDescent="0.25">
      <c r="A3355" t="s">
        <v>208</v>
      </c>
      <c r="B3355" t="s">
        <v>170</v>
      </c>
      <c r="C3355" s="1">
        <v>36311</v>
      </c>
      <c r="D3355">
        <v>20.2</v>
      </c>
      <c r="F3355">
        <v>4.4600000000000001E-2</v>
      </c>
    </row>
    <row r="3356" spans="1:6" x14ac:dyDescent="0.25">
      <c r="A3356" t="s">
        <v>208</v>
      </c>
      <c r="B3356" t="s">
        <v>170</v>
      </c>
      <c r="C3356" s="1">
        <v>36325</v>
      </c>
      <c r="D3356">
        <v>19.5</v>
      </c>
      <c r="F3356">
        <v>2.5600000000000001E-2</v>
      </c>
    </row>
    <row r="3357" spans="1:6" x14ac:dyDescent="0.25">
      <c r="A3357" t="s">
        <v>208</v>
      </c>
      <c r="B3357" t="s">
        <v>170</v>
      </c>
      <c r="C3357" s="1">
        <v>36339</v>
      </c>
      <c r="D3357">
        <v>16.8</v>
      </c>
      <c r="F3357">
        <v>2.3800000000000002E-2</v>
      </c>
    </row>
    <row r="3358" spans="1:6" x14ac:dyDescent="0.25">
      <c r="A3358" t="s">
        <v>208</v>
      </c>
      <c r="B3358" t="s">
        <v>170</v>
      </c>
      <c r="C3358" s="1">
        <v>36353</v>
      </c>
      <c r="D3358">
        <v>15.4</v>
      </c>
      <c r="F3358">
        <v>2.5999999999999999E-2</v>
      </c>
    </row>
    <row r="3359" spans="1:6" x14ac:dyDescent="0.25">
      <c r="A3359" t="s">
        <v>208</v>
      </c>
      <c r="B3359" t="s">
        <v>170</v>
      </c>
      <c r="C3359" s="1">
        <v>36367</v>
      </c>
      <c r="D3359">
        <v>18.8</v>
      </c>
      <c r="F3359">
        <v>3.7199999999999997E-2</v>
      </c>
    </row>
    <row r="3360" spans="1:6" x14ac:dyDescent="0.25">
      <c r="A3360" t="s">
        <v>208</v>
      </c>
      <c r="B3360" t="s">
        <v>170</v>
      </c>
      <c r="C3360" s="1">
        <v>36381</v>
      </c>
      <c r="D3360">
        <v>26.7</v>
      </c>
      <c r="F3360">
        <v>6.3700000000000007E-2</v>
      </c>
    </row>
    <row r="3361" spans="1:6" x14ac:dyDescent="0.25">
      <c r="A3361" t="s">
        <v>208</v>
      </c>
      <c r="B3361" t="s">
        <v>170</v>
      </c>
      <c r="C3361" s="1">
        <v>36395</v>
      </c>
      <c r="D3361">
        <v>33.5</v>
      </c>
      <c r="F3361">
        <v>5.9700000000000003E-2</v>
      </c>
    </row>
    <row r="3362" spans="1:6" x14ac:dyDescent="0.25">
      <c r="A3362" t="s">
        <v>208</v>
      </c>
      <c r="B3362" t="s">
        <v>170</v>
      </c>
      <c r="C3362" s="1">
        <v>36409</v>
      </c>
      <c r="D3362">
        <v>40.200000000000003</v>
      </c>
      <c r="F3362">
        <v>7.2099999999999997E-2</v>
      </c>
    </row>
    <row r="3363" spans="1:6" x14ac:dyDescent="0.25">
      <c r="A3363" t="s">
        <v>208</v>
      </c>
      <c r="B3363" t="s">
        <v>170</v>
      </c>
      <c r="C3363" s="1">
        <v>36423</v>
      </c>
      <c r="D3363">
        <v>48.5</v>
      </c>
      <c r="F3363">
        <v>9.2799999999999994E-2</v>
      </c>
    </row>
    <row r="3364" spans="1:6" x14ac:dyDescent="0.25">
      <c r="A3364" t="s">
        <v>208</v>
      </c>
      <c r="B3364" t="s">
        <v>170</v>
      </c>
      <c r="C3364" s="1">
        <v>36437</v>
      </c>
      <c r="D3364">
        <v>50.5</v>
      </c>
      <c r="F3364">
        <v>8.3199999999999996E-2</v>
      </c>
    </row>
    <row r="3365" spans="1:6" x14ac:dyDescent="0.25">
      <c r="A3365" t="s">
        <v>208</v>
      </c>
      <c r="B3365" t="s">
        <v>170</v>
      </c>
      <c r="C3365" s="1">
        <v>36451</v>
      </c>
      <c r="D3365">
        <v>50.5</v>
      </c>
      <c r="F3365">
        <v>0.10100000000000001</v>
      </c>
    </row>
    <row r="3366" spans="1:6" x14ac:dyDescent="0.25">
      <c r="A3366" t="s">
        <v>208</v>
      </c>
      <c r="B3366" t="s">
        <v>170</v>
      </c>
      <c r="C3366" s="1">
        <v>36465</v>
      </c>
      <c r="D3366">
        <v>43.1</v>
      </c>
      <c r="F3366">
        <v>0.12529999999999999</v>
      </c>
    </row>
    <row r="3367" spans="1:6" x14ac:dyDescent="0.25">
      <c r="A3367" t="s">
        <v>208</v>
      </c>
      <c r="B3367" t="s">
        <v>170</v>
      </c>
      <c r="C3367" s="1">
        <v>36479</v>
      </c>
      <c r="D3367">
        <v>41.1</v>
      </c>
      <c r="F3367">
        <v>0.1046</v>
      </c>
    </row>
    <row r="3368" spans="1:6" x14ac:dyDescent="0.25">
      <c r="A3368" t="s">
        <v>208</v>
      </c>
      <c r="B3368" t="s">
        <v>170</v>
      </c>
      <c r="C3368" s="1">
        <v>36494</v>
      </c>
      <c r="D3368">
        <v>34.299999999999997</v>
      </c>
      <c r="F3368">
        <v>0.1137</v>
      </c>
    </row>
    <row r="3369" spans="1:6" x14ac:dyDescent="0.25">
      <c r="A3369" t="s">
        <v>208</v>
      </c>
      <c r="B3369" t="s">
        <v>170</v>
      </c>
      <c r="C3369" s="1">
        <v>36508</v>
      </c>
      <c r="D3369">
        <v>41.3</v>
      </c>
      <c r="F3369">
        <v>0.1477</v>
      </c>
    </row>
    <row r="3370" spans="1:6" x14ac:dyDescent="0.25">
      <c r="A3370" t="s">
        <v>208</v>
      </c>
      <c r="B3370" t="s">
        <v>170</v>
      </c>
      <c r="C3370" s="1">
        <v>36522</v>
      </c>
      <c r="D3370">
        <v>36.4</v>
      </c>
      <c r="F3370">
        <v>0.25</v>
      </c>
    </row>
    <row r="3371" spans="1:6" x14ac:dyDescent="0.25">
      <c r="A3371" t="s">
        <v>208</v>
      </c>
      <c r="B3371" t="s">
        <v>170</v>
      </c>
      <c r="C3371" s="1">
        <v>36536</v>
      </c>
      <c r="D3371">
        <v>32</v>
      </c>
      <c r="F3371">
        <v>0.1031</v>
      </c>
    </row>
    <row r="3372" spans="1:6" x14ac:dyDescent="0.25">
      <c r="A3372" t="s">
        <v>208</v>
      </c>
      <c r="B3372" t="s">
        <v>170</v>
      </c>
      <c r="C3372" s="1">
        <v>36550</v>
      </c>
      <c r="D3372">
        <v>25.7</v>
      </c>
      <c r="F3372">
        <v>0.20230000000000001</v>
      </c>
    </row>
    <row r="3373" spans="1:6" x14ac:dyDescent="0.25">
      <c r="A3373" t="s">
        <v>208</v>
      </c>
      <c r="B3373" t="s">
        <v>170</v>
      </c>
      <c r="C3373" s="1">
        <v>36564</v>
      </c>
      <c r="D3373">
        <v>28.5</v>
      </c>
      <c r="F3373">
        <v>0.1333</v>
      </c>
    </row>
    <row r="3374" spans="1:6" x14ac:dyDescent="0.25">
      <c r="A3374" t="s">
        <v>208</v>
      </c>
      <c r="B3374" t="s">
        <v>170</v>
      </c>
      <c r="C3374" s="1">
        <v>36578</v>
      </c>
      <c r="D3374">
        <v>27.5</v>
      </c>
      <c r="F3374">
        <v>0.15640000000000001</v>
      </c>
    </row>
    <row r="3375" spans="1:6" x14ac:dyDescent="0.25">
      <c r="A3375" t="s">
        <v>208</v>
      </c>
      <c r="B3375" t="s">
        <v>170</v>
      </c>
      <c r="C3375" s="1">
        <v>36593</v>
      </c>
      <c r="D3375">
        <v>34.6</v>
      </c>
      <c r="F3375">
        <v>0.1474</v>
      </c>
    </row>
    <row r="3376" spans="1:6" x14ac:dyDescent="0.25">
      <c r="A3376" t="s">
        <v>208</v>
      </c>
      <c r="B3376" t="s">
        <v>170</v>
      </c>
      <c r="C3376" s="1">
        <v>36607</v>
      </c>
      <c r="D3376">
        <v>31.3</v>
      </c>
      <c r="F3376">
        <v>0.1278</v>
      </c>
    </row>
    <row r="3377" spans="1:6" x14ac:dyDescent="0.25">
      <c r="A3377" t="s">
        <v>208</v>
      </c>
      <c r="B3377" t="s">
        <v>170</v>
      </c>
      <c r="C3377" s="1">
        <v>36621</v>
      </c>
      <c r="D3377">
        <v>30.9</v>
      </c>
      <c r="F3377">
        <v>0.11</v>
      </c>
    </row>
    <row r="3378" spans="1:6" x14ac:dyDescent="0.25">
      <c r="A3378" t="s">
        <v>208</v>
      </c>
      <c r="B3378" t="s">
        <v>170</v>
      </c>
      <c r="C3378" s="1">
        <v>36635</v>
      </c>
      <c r="D3378">
        <v>27.6</v>
      </c>
      <c r="F3378">
        <v>0.1196</v>
      </c>
    </row>
    <row r="3379" spans="1:6" x14ac:dyDescent="0.25">
      <c r="A3379" t="s">
        <v>208</v>
      </c>
      <c r="B3379" t="s">
        <v>170</v>
      </c>
      <c r="C3379" s="1">
        <v>36649</v>
      </c>
      <c r="D3379">
        <v>25.9</v>
      </c>
      <c r="F3379">
        <v>0.1197</v>
      </c>
    </row>
    <row r="3380" spans="1:6" x14ac:dyDescent="0.25">
      <c r="A3380" t="s">
        <v>208</v>
      </c>
      <c r="B3380" t="s">
        <v>170</v>
      </c>
      <c r="C3380" s="1">
        <v>36663</v>
      </c>
      <c r="D3380">
        <v>25.6</v>
      </c>
      <c r="F3380">
        <v>5.4699999999999999E-2</v>
      </c>
    </row>
    <row r="3381" spans="1:6" x14ac:dyDescent="0.25">
      <c r="A3381" t="s">
        <v>208</v>
      </c>
      <c r="B3381" t="s">
        <v>170</v>
      </c>
      <c r="C3381" s="1">
        <v>36677</v>
      </c>
      <c r="D3381">
        <v>20.2</v>
      </c>
      <c r="F3381">
        <v>4.4600000000000001E-2</v>
      </c>
    </row>
    <row r="3382" spans="1:6" x14ac:dyDescent="0.25">
      <c r="A3382" t="s">
        <v>208</v>
      </c>
      <c r="B3382" t="s">
        <v>170</v>
      </c>
      <c r="C3382" s="1">
        <v>36691</v>
      </c>
      <c r="D3382">
        <v>19.5</v>
      </c>
      <c r="F3382">
        <v>2.5600000000000001E-2</v>
      </c>
    </row>
    <row r="3383" spans="1:6" x14ac:dyDescent="0.25">
      <c r="A3383" t="s">
        <v>208</v>
      </c>
      <c r="B3383" t="s">
        <v>170</v>
      </c>
      <c r="C3383" s="1">
        <v>36705</v>
      </c>
      <c r="D3383">
        <v>16.8</v>
      </c>
      <c r="F3383">
        <v>2.3800000000000002E-2</v>
      </c>
    </row>
    <row r="3384" spans="1:6" x14ac:dyDescent="0.25">
      <c r="A3384" t="s">
        <v>208</v>
      </c>
      <c r="B3384" t="s">
        <v>170</v>
      </c>
      <c r="C3384" s="1">
        <v>36719</v>
      </c>
      <c r="D3384">
        <v>15.4</v>
      </c>
      <c r="F3384">
        <v>2.5999999999999999E-2</v>
      </c>
    </row>
    <row r="3385" spans="1:6" x14ac:dyDescent="0.25">
      <c r="A3385" t="s">
        <v>208</v>
      </c>
      <c r="B3385" t="s">
        <v>170</v>
      </c>
      <c r="C3385" s="1">
        <v>36733</v>
      </c>
      <c r="D3385">
        <v>18.8</v>
      </c>
      <c r="F3385">
        <v>3.7199999999999997E-2</v>
      </c>
    </row>
    <row r="3386" spans="1:6" x14ac:dyDescent="0.25">
      <c r="A3386" t="s">
        <v>208</v>
      </c>
      <c r="B3386" t="s">
        <v>170</v>
      </c>
      <c r="C3386" s="1">
        <v>36747</v>
      </c>
      <c r="D3386">
        <v>26.7</v>
      </c>
      <c r="F3386">
        <v>6.3700000000000007E-2</v>
      </c>
    </row>
    <row r="3387" spans="1:6" x14ac:dyDescent="0.25">
      <c r="A3387" t="s">
        <v>208</v>
      </c>
      <c r="B3387" t="s">
        <v>170</v>
      </c>
      <c r="C3387" s="1">
        <v>36761</v>
      </c>
      <c r="D3387">
        <v>33.5</v>
      </c>
      <c r="F3387">
        <v>5.9700000000000003E-2</v>
      </c>
    </row>
    <row r="3388" spans="1:6" x14ac:dyDescent="0.25">
      <c r="A3388" t="s">
        <v>208</v>
      </c>
      <c r="B3388" t="s">
        <v>170</v>
      </c>
      <c r="C3388" s="1">
        <v>36775</v>
      </c>
      <c r="D3388">
        <v>40.200000000000003</v>
      </c>
      <c r="F3388">
        <v>7.2099999999999997E-2</v>
      </c>
    </row>
    <row r="3389" spans="1:6" x14ac:dyDescent="0.25">
      <c r="A3389" t="s">
        <v>208</v>
      </c>
      <c r="B3389" t="s">
        <v>170</v>
      </c>
      <c r="C3389" s="1">
        <v>36789</v>
      </c>
      <c r="D3389">
        <v>48.5</v>
      </c>
      <c r="F3389">
        <v>9.2799999999999994E-2</v>
      </c>
    </row>
    <row r="3390" spans="1:6" x14ac:dyDescent="0.25">
      <c r="A3390" t="s">
        <v>208</v>
      </c>
      <c r="B3390" t="s">
        <v>170</v>
      </c>
      <c r="C3390" s="1">
        <v>36803</v>
      </c>
      <c r="D3390">
        <v>50.5</v>
      </c>
      <c r="F3390">
        <v>8.3199999999999996E-2</v>
      </c>
    </row>
    <row r="3391" spans="1:6" x14ac:dyDescent="0.25">
      <c r="A3391" t="s">
        <v>208</v>
      </c>
      <c r="B3391" t="s">
        <v>170</v>
      </c>
      <c r="C3391" s="1">
        <v>36817</v>
      </c>
      <c r="D3391">
        <v>50.5</v>
      </c>
      <c r="F3391">
        <v>0.10100000000000001</v>
      </c>
    </row>
    <row r="3392" spans="1:6" x14ac:dyDescent="0.25">
      <c r="A3392" t="s">
        <v>208</v>
      </c>
      <c r="B3392" t="s">
        <v>170</v>
      </c>
      <c r="C3392" s="1">
        <v>36831</v>
      </c>
      <c r="D3392">
        <v>43.1</v>
      </c>
      <c r="F3392">
        <v>0.12529999999999999</v>
      </c>
    </row>
    <row r="3393" spans="1:6" x14ac:dyDescent="0.25">
      <c r="A3393" t="s">
        <v>208</v>
      </c>
      <c r="B3393" t="s">
        <v>170</v>
      </c>
      <c r="C3393" s="1">
        <v>36845</v>
      </c>
      <c r="D3393">
        <v>41.1</v>
      </c>
      <c r="F3393">
        <v>0.1046</v>
      </c>
    </row>
    <row r="3394" spans="1:6" x14ac:dyDescent="0.25">
      <c r="A3394" t="s">
        <v>208</v>
      </c>
      <c r="B3394" t="s">
        <v>170</v>
      </c>
      <c r="C3394" s="1">
        <v>36860</v>
      </c>
      <c r="D3394">
        <v>34.299999999999997</v>
      </c>
      <c r="F3394">
        <v>0.1137</v>
      </c>
    </row>
    <row r="3395" spans="1:6" x14ac:dyDescent="0.25">
      <c r="A3395" t="s">
        <v>208</v>
      </c>
      <c r="B3395" t="s">
        <v>170</v>
      </c>
      <c r="C3395" s="1">
        <v>36874</v>
      </c>
      <c r="D3395">
        <v>41.3</v>
      </c>
      <c r="F3395">
        <v>0.1477</v>
      </c>
    </row>
    <row r="3396" spans="1:6" x14ac:dyDescent="0.25">
      <c r="A3396" t="s">
        <v>208</v>
      </c>
      <c r="B3396" t="s">
        <v>170</v>
      </c>
      <c r="C3396" s="1">
        <v>36888</v>
      </c>
      <c r="D3396">
        <v>36.4</v>
      </c>
      <c r="F3396">
        <v>0.25</v>
      </c>
    </row>
    <row r="3397" spans="1:6" x14ac:dyDescent="0.25">
      <c r="A3397" t="s">
        <v>208</v>
      </c>
      <c r="B3397" t="s">
        <v>170</v>
      </c>
      <c r="C3397" s="1">
        <v>36902</v>
      </c>
      <c r="D3397">
        <v>32</v>
      </c>
      <c r="F3397">
        <v>0.1031</v>
      </c>
    </row>
    <row r="3398" spans="1:6" x14ac:dyDescent="0.25">
      <c r="A3398" t="s">
        <v>208</v>
      </c>
      <c r="B3398" t="s">
        <v>170</v>
      </c>
      <c r="C3398" s="1">
        <v>36916</v>
      </c>
      <c r="D3398">
        <v>25.7</v>
      </c>
      <c r="F3398">
        <v>0.20230000000000001</v>
      </c>
    </row>
    <row r="3399" spans="1:6" x14ac:dyDescent="0.25">
      <c r="A3399" t="s">
        <v>208</v>
      </c>
      <c r="B3399" t="s">
        <v>170</v>
      </c>
      <c r="C3399" s="1">
        <v>36930</v>
      </c>
      <c r="D3399">
        <v>28.5</v>
      </c>
      <c r="F3399">
        <v>0.1333</v>
      </c>
    </row>
    <row r="3400" spans="1:6" x14ac:dyDescent="0.25">
      <c r="A3400" t="s">
        <v>208</v>
      </c>
      <c r="B3400" t="s">
        <v>170</v>
      </c>
      <c r="C3400" s="1">
        <v>36944</v>
      </c>
      <c r="D3400">
        <v>27.5</v>
      </c>
      <c r="F3400">
        <v>0.15640000000000001</v>
      </c>
    </row>
    <row r="3401" spans="1:6" x14ac:dyDescent="0.25">
      <c r="A3401" t="s">
        <v>208</v>
      </c>
      <c r="B3401" t="s">
        <v>170</v>
      </c>
      <c r="C3401" s="1">
        <v>36958</v>
      </c>
      <c r="D3401">
        <v>34.6</v>
      </c>
      <c r="F3401">
        <v>0.1474</v>
      </c>
    </row>
    <row r="3402" spans="1:6" x14ac:dyDescent="0.25">
      <c r="A3402" t="s">
        <v>208</v>
      </c>
      <c r="B3402" t="s">
        <v>170</v>
      </c>
      <c r="C3402" s="1">
        <v>36972</v>
      </c>
      <c r="D3402">
        <v>31.3</v>
      </c>
      <c r="F3402">
        <v>0.1278</v>
      </c>
    </row>
    <row r="3403" spans="1:6" x14ac:dyDescent="0.25">
      <c r="A3403" t="s">
        <v>208</v>
      </c>
      <c r="B3403" t="s">
        <v>170</v>
      </c>
      <c r="C3403" s="1">
        <v>36986</v>
      </c>
      <c r="D3403">
        <v>30.9</v>
      </c>
      <c r="F3403">
        <v>0.11</v>
      </c>
    </row>
    <row r="3404" spans="1:6" x14ac:dyDescent="0.25">
      <c r="A3404" t="s">
        <v>208</v>
      </c>
      <c r="B3404" t="s">
        <v>170</v>
      </c>
      <c r="C3404" s="1">
        <v>37000</v>
      </c>
      <c r="D3404">
        <v>27.6</v>
      </c>
      <c r="F3404">
        <v>0.1196</v>
      </c>
    </row>
    <row r="3405" spans="1:6" x14ac:dyDescent="0.25">
      <c r="A3405" t="s">
        <v>208</v>
      </c>
      <c r="B3405" t="s">
        <v>170</v>
      </c>
      <c r="C3405" s="1">
        <v>37014</v>
      </c>
      <c r="D3405">
        <v>25.9</v>
      </c>
      <c r="F3405">
        <v>0.1197</v>
      </c>
    </row>
    <row r="3406" spans="1:6" x14ac:dyDescent="0.25">
      <c r="A3406" t="s">
        <v>208</v>
      </c>
      <c r="B3406" t="s">
        <v>170</v>
      </c>
      <c r="C3406" s="1">
        <v>37028</v>
      </c>
      <c r="D3406">
        <v>25.6</v>
      </c>
      <c r="F3406">
        <v>5.4699999999999999E-2</v>
      </c>
    </row>
    <row r="3407" spans="1:6" x14ac:dyDescent="0.25">
      <c r="A3407" t="s">
        <v>208</v>
      </c>
      <c r="B3407" t="s">
        <v>170</v>
      </c>
      <c r="C3407" s="1">
        <v>37042</v>
      </c>
      <c r="D3407">
        <v>20.2</v>
      </c>
      <c r="F3407">
        <v>4.4600000000000001E-2</v>
      </c>
    </row>
    <row r="3408" spans="1:6" x14ac:dyDescent="0.25">
      <c r="A3408" t="s">
        <v>208</v>
      </c>
      <c r="B3408" t="s">
        <v>170</v>
      </c>
      <c r="C3408" s="1">
        <v>37056</v>
      </c>
      <c r="D3408">
        <v>19.5</v>
      </c>
      <c r="F3408">
        <v>2.5600000000000001E-2</v>
      </c>
    </row>
    <row r="3409" spans="1:6" x14ac:dyDescent="0.25">
      <c r="A3409" t="s">
        <v>208</v>
      </c>
      <c r="B3409" t="s">
        <v>170</v>
      </c>
      <c r="C3409" s="1">
        <v>37070</v>
      </c>
      <c r="D3409">
        <v>16.8</v>
      </c>
      <c r="F3409">
        <v>2.3800000000000002E-2</v>
      </c>
    </row>
    <row r="3410" spans="1:6" x14ac:dyDescent="0.25">
      <c r="A3410" t="s">
        <v>208</v>
      </c>
      <c r="B3410" t="s">
        <v>170</v>
      </c>
      <c r="C3410" s="1">
        <v>37084</v>
      </c>
      <c r="D3410">
        <v>15.4</v>
      </c>
      <c r="F3410">
        <v>2.5999999999999999E-2</v>
      </c>
    </row>
    <row r="3411" spans="1:6" x14ac:dyDescent="0.25">
      <c r="A3411" t="s">
        <v>208</v>
      </c>
      <c r="B3411" t="s">
        <v>170</v>
      </c>
      <c r="C3411" s="1">
        <v>37098</v>
      </c>
      <c r="D3411">
        <v>18.8</v>
      </c>
      <c r="F3411">
        <v>3.7199999999999997E-2</v>
      </c>
    </row>
    <row r="3412" spans="1:6" x14ac:dyDescent="0.25">
      <c r="A3412" t="s">
        <v>208</v>
      </c>
      <c r="B3412" t="s">
        <v>170</v>
      </c>
      <c r="C3412" s="1">
        <v>37112</v>
      </c>
      <c r="D3412">
        <v>26.7</v>
      </c>
      <c r="F3412">
        <v>6.3700000000000007E-2</v>
      </c>
    </row>
    <row r="3413" spans="1:6" x14ac:dyDescent="0.25">
      <c r="A3413" t="s">
        <v>208</v>
      </c>
      <c r="B3413" t="s">
        <v>170</v>
      </c>
      <c r="C3413" s="1">
        <v>37126</v>
      </c>
      <c r="D3413">
        <v>33.5</v>
      </c>
      <c r="F3413">
        <v>5.9700000000000003E-2</v>
      </c>
    </row>
    <row r="3414" spans="1:6" x14ac:dyDescent="0.25">
      <c r="A3414" t="s">
        <v>208</v>
      </c>
      <c r="B3414" t="s">
        <v>170</v>
      </c>
      <c r="C3414" s="1">
        <v>37140</v>
      </c>
      <c r="D3414">
        <v>40.200000000000003</v>
      </c>
      <c r="F3414">
        <v>7.2099999999999997E-2</v>
      </c>
    </row>
    <row r="3415" spans="1:6" x14ac:dyDescent="0.25">
      <c r="A3415" t="s">
        <v>208</v>
      </c>
      <c r="B3415" t="s">
        <v>170</v>
      </c>
      <c r="C3415" s="1">
        <v>37154</v>
      </c>
      <c r="D3415">
        <v>48.5</v>
      </c>
      <c r="F3415">
        <v>9.2799999999999994E-2</v>
      </c>
    </row>
    <row r="3416" spans="1:6" x14ac:dyDescent="0.25">
      <c r="A3416" t="s">
        <v>208</v>
      </c>
      <c r="B3416" t="s">
        <v>170</v>
      </c>
      <c r="C3416" s="1">
        <v>37168</v>
      </c>
      <c r="D3416">
        <v>50.5</v>
      </c>
      <c r="F3416">
        <v>8.3199999999999996E-2</v>
      </c>
    </row>
    <row r="3417" spans="1:6" x14ac:dyDescent="0.25">
      <c r="A3417" t="s">
        <v>208</v>
      </c>
      <c r="B3417" t="s">
        <v>170</v>
      </c>
      <c r="C3417" s="1">
        <v>37182</v>
      </c>
      <c r="D3417">
        <v>50.5</v>
      </c>
      <c r="F3417">
        <v>0.10100000000000001</v>
      </c>
    </row>
    <row r="3418" spans="1:6" x14ac:dyDescent="0.25">
      <c r="A3418" t="s">
        <v>208</v>
      </c>
      <c r="B3418" t="s">
        <v>170</v>
      </c>
      <c r="C3418" s="1">
        <v>37196</v>
      </c>
      <c r="D3418">
        <v>43.1</v>
      </c>
      <c r="F3418">
        <v>0.12529999999999999</v>
      </c>
    </row>
    <row r="3419" spans="1:6" x14ac:dyDescent="0.25">
      <c r="A3419" t="s">
        <v>208</v>
      </c>
      <c r="B3419" t="s">
        <v>170</v>
      </c>
      <c r="C3419" s="1">
        <v>37210</v>
      </c>
      <c r="D3419">
        <v>41.1</v>
      </c>
      <c r="F3419">
        <v>0.1046</v>
      </c>
    </row>
    <row r="3420" spans="1:6" x14ac:dyDescent="0.25">
      <c r="A3420" t="s">
        <v>208</v>
      </c>
      <c r="B3420" t="s">
        <v>170</v>
      </c>
      <c r="C3420" s="1">
        <v>37225</v>
      </c>
      <c r="D3420">
        <v>34.299999999999997</v>
      </c>
      <c r="F3420">
        <v>0.1137</v>
      </c>
    </row>
    <row r="3421" spans="1:6" x14ac:dyDescent="0.25">
      <c r="A3421" t="s">
        <v>208</v>
      </c>
      <c r="B3421" t="s">
        <v>170</v>
      </c>
      <c r="C3421" s="1">
        <v>37239</v>
      </c>
      <c r="D3421">
        <v>41.3</v>
      </c>
      <c r="F3421">
        <v>0.1477</v>
      </c>
    </row>
    <row r="3422" spans="1:6" x14ac:dyDescent="0.25">
      <c r="A3422" t="s">
        <v>208</v>
      </c>
      <c r="B3422" t="s">
        <v>170</v>
      </c>
      <c r="C3422" s="1">
        <v>37253</v>
      </c>
      <c r="D3422">
        <v>36.4</v>
      </c>
      <c r="F3422">
        <v>0.25</v>
      </c>
    </row>
    <row r="3423" spans="1:6" x14ac:dyDescent="0.25">
      <c r="A3423" t="s">
        <v>208</v>
      </c>
      <c r="B3423" t="s">
        <v>170</v>
      </c>
      <c r="C3423" s="1">
        <v>37267</v>
      </c>
      <c r="D3423">
        <v>32</v>
      </c>
      <c r="F3423">
        <v>0.1031</v>
      </c>
    </row>
    <row r="3424" spans="1:6" x14ac:dyDescent="0.25">
      <c r="A3424" t="s">
        <v>208</v>
      </c>
      <c r="B3424" t="s">
        <v>170</v>
      </c>
      <c r="C3424" s="1">
        <v>37281</v>
      </c>
      <c r="D3424">
        <v>25.7</v>
      </c>
      <c r="F3424">
        <v>0.20230000000000001</v>
      </c>
    </row>
    <row r="3425" spans="1:6" x14ac:dyDescent="0.25">
      <c r="A3425" t="s">
        <v>208</v>
      </c>
      <c r="B3425" t="s">
        <v>170</v>
      </c>
      <c r="C3425" s="1">
        <v>37295</v>
      </c>
      <c r="D3425">
        <v>28.5</v>
      </c>
      <c r="F3425">
        <v>0.1333</v>
      </c>
    </row>
    <row r="3426" spans="1:6" x14ac:dyDescent="0.25">
      <c r="A3426" t="s">
        <v>208</v>
      </c>
      <c r="B3426" t="s">
        <v>170</v>
      </c>
      <c r="C3426" s="1">
        <v>37309</v>
      </c>
      <c r="D3426">
        <v>27.5</v>
      </c>
      <c r="F3426">
        <v>0.15640000000000001</v>
      </c>
    </row>
    <row r="3427" spans="1:6" x14ac:dyDescent="0.25">
      <c r="A3427" t="s">
        <v>208</v>
      </c>
      <c r="B3427" t="s">
        <v>170</v>
      </c>
      <c r="C3427" s="1">
        <v>37323</v>
      </c>
      <c r="D3427">
        <v>34.6</v>
      </c>
      <c r="F3427">
        <v>0.1474</v>
      </c>
    </row>
    <row r="3428" spans="1:6" x14ac:dyDescent="0.25">
      <c r="A3428" t="s">
        <v>208</v>
      </c>
      <c r="B3428" t="s">
        <v>170</v>
      </c>
      <c r="C3428" s="1">
        <v>37337</v>
      </c>
      <c r="D3428">
        <v>31.3</v>
      </c>
      <c r="F3428">
        <v>0.1278</v>
      </c>
    </row>
    <row r="3429" spans="1:6" x14ac:dyDescent="0.25">
      <c r="A3429" t="s">
        <v>208</v>
      </c>
      <c r="B3429" t="s">
        <v>170</v>
      </c>
      <c r="C3429" s="1">
        <v>37351</v>
      </c>
      <c r="D3429">
        <v>30.9</v>
      </c>
      <c r="F3429">
        <v>0.11</v>
      </c>
    </row>
    <row r="3430" spans="1:6" x14ac:dyDescent="0.25">
      <c r="A3430" t="s">
        <v>208</v>
      </c>
      <c r="B3430" t="s">
        <v>170</v>
      </c>
      <c r="C3430" s="1">
        <v>37365</v>
      </c>
      <c r="D3430">
        <v>27.6</v>
      </c>
      <c r="F3430">
        <v>0.1196</v>
      </c>
    </row>
    <row r="3431" spans="1:6" x14ac:dyDescent="0.25">
      <c r="A3431" t="s">
        <v>208</v>
      </c>
      <c r="B3431" t="s">
        <v>170</v>
      </c>
      <c r="C3431" s="1">
        <v>37379</v>
      </c>
      <c r="D3431">
        <v>25.9</v>
      </c>
      <c r="F3431">
        <v>0.1197</v>
      </c>
    </row>
    <row r="3432" spans="1:6" x14ac:dyDescent="0.25">
      <c r="A3432" t="s">
        <v>208</v>
      </c>
      <c r="B3432" t="s">
        <v>170</v>
      </c>
      <c r="C3432" s="1">
        <v>37393</v>
      </c>
      <c r="D3432">
        <v>25.6</v>
      </c>
      <c r="F3432">
        <v>5.4699999999999999E-2</v>
      </c>
    </row>
    <row r="3433" spans="1:6" x14ac:dyDescent="0.25">
      <c r="A3433" t="s">
        <v>208</v>
      </c>
      <c r="B3433" t="s">
        <v>170</v>
      </c>
      <c r="C3433" s="1">
        <v>37407</v>
      </c>
      <c r="D3433">
        <v>20.2</v>
      </c>
      <c r="F3433">
        <v>4.4600000000000001E-2</v>
      </c>
    </row>
    <row r="3434" spans="1:6" x14ac:dyDescent="0.25">
      <c r="A3434" t="s">
        <v>209</v>
      </c>
      <c r="B3434" t="s">
        <v>171</v>
      </c>
      <c r="C3434" s="1">
        <v>27194</v>
      </c>
      <c r="D3434">
        <v>4.4000000000000004</v>
      </c>
    </row>
    <row r="3435" spans="1:6" x14ac:dyDescent="0.25">
      <c r="A3435" t="s">
        <v>209</v>
      </c>
      <c r="B3435" t="s">
        <v>171</v>
      </c>
      <c r="C3435" s="1">
        <v>27208</v>
      </c>
      <c r="D3435">
        <v>4.7</v>
      </c>
    </row>
    <row r="3436" spans="1:6" x14ac:dyDescent="0.25">
      <c r="A3436" t="s">
        <v>209</v>
      </c>
      <c r="B3436" t="s">
        <v>171</v>
      </c>
      <c r="C3436" s="1">
        <v>27222</v>
      </c>
      <c r="D3436">
        <v>4.7</v>
      </c>
    </row>
    <row r="3437" spans="1:6" x14ac:dyDescent="0.25">
      <c r="A3437" t="s">
        <v>209</v>
      </c>
      <c r="B3437" t="s">
        <v>171</v>
      </c>
      <c r="C3437" s="1">
        <v>27236</v>
      </c>
      <c r="D3437">
        <v>4.7</v>
      </c>
    </row>
    <row r="3438" spans="1:6" x14ac:dyDescent="0.25">
      <c r="A3438" t="s">
        <v>209</v>
      </c>
      <c r="B3438" t="s">
        <v>171</v>
      </c>
      <c r="C3438" s="1">
        <v>27250</v>
      </c>
      <c r="D3438">
        <v>4.7</v>
      </c>
    </row>
    <row r="3439" spans="1:6" x14ac:dyDescent="0.25">
      <c r="A3439" t="s">
        <v>209</v>
      </c>
      <c r="B3439" t="s">
        <v>171</v>
      </c>
      <c r="C3439" s="1">
        <v>27264</v>
      </c>
      <c r="D3439">
        <v>4.7</v>
      </c>
    </row>
    <row r="3440" spans="1:6" x14ac:dyDescent="0.25">
      <c r="A3440" t="s">
        <v>209</v>
      </c>
      <c r="B3440" t="s">
        <v>171</v>
      </c>
      <c r="C3440" s="1">
        <v>27278</v>
      </c>
      <c r="D3440">
        <v>10.4</v>
      </c>
    </row>
    <row r="3441" spans="1:4" x14ac:dyDescent="0.25">
      <c r="A3441" t="s">
        <v>209</v>
      </c>
      <c r="B3441" t="s">
        <v>171</v>
      </c>
      <c r="C3441" s="1">
        <v>27292</v>
      </c>
      <c r="D3441">
        <v>18.399999999999999</v>
      </c>
    </row>
    <row r="3442" spans="1:4" x14ac:dyDescent="0.25">
      <c r="A3442" t="s">
        <v>209</v>
      </c>
      <c r="B3442" t="s">
        <v>171</v>
      </c>
      <c r="C3442" s="1">
        <v>27306</v>
      </c>
      <c r="D3442">
        <v>20.9</v>
      </c>
    </row>
    <row r="3443" spans="1:4" x14ac:dyDescent="0.25">
      <c r="A3443" t="s">
        <v>209</v>
      </c>
      <c r="B3443" t="s">
        <v>171</v>
      </c>
      <c r="C3443" s="1">
        <v>27320</v>
      </c>
      <c r="D3443">
        <v>32.5</v>
      </c>
    </row>
    <row r="3444" spans="1:4" x14ac:dyDescent="0.25">
      <c r="A3444" t="s">
        <v>209</v>
      </c>
      <c r="B3444" t="s">
        <v>171</v>
      </c>
      <c r="C3444" s="1">
        <v>27334</v>
      </c>
      <c r="D3444">
        <v>30.2</v>
      </c>
    </row>
    <row r="3445" spans="1:4" x14ac:dyDescent="0.25">
      <c r="A3445" t="s">
        <v>209</v>
      </c>
      <c r="B3445" t="s">
        <v>171</v>
      </c>
      <c r="C3445" s="1">
        <v>27348</v>
      </c>
      <c r="D3445">
        <v>37.1</v>
      </c>
    </row>
    <row r="3446" spans="1:4" x14ac:dyDescent="0.25">
      <c r="A3446" t="s">
        <v>209</v>
      </c>
      <c r="B3446" t="s">
        <v>171</v>
      </c>
      <c r="C3446" s="1">
        <v>27363</v>
      </c>
      <c r="D3446">
        <v>28.5</v>
      </c>
    </row>
    <row r="3447" spans="1:4" x14ac:dyDescent="0.25">
      <c r="A3447" t="s">
        <v>209</v>
      </c>
      <c r="B3447" t="s">
        <v>171</v>
      </c>
      <c r="C3447" s="1">
        <v>27377</v>
      </c>
      <c r="D3447">
        <v>32.6</v>
      </c>
    </row>
    <row r="3448" spans="1:4" x14ac:dyDescent="0.25">
      <c r="A3448" t="s">
        <v>209</v>
      </c>
      <c r="B3448" t="s">
        <v>171</v>
      </c>
      <c r="C3448" s="1">
        <v>27391</v>
      </c>
      <c r="D3448">
        <v>36.299999999999997</v>
      </c>
    </row>
    <row r="3449" spans="1:4" x14ac:dyDescent="0.25">
      <c r="A3449" t="s">
        <v>209</v>
      </c>
      <c r="B3449" t="s">
        <v>171</v>
      </c>
      <c r="C3449" s="1">
        <v>27405</v>
      </c>
      <c r="D3449">
        <v>23.5</v>
      </c>
    </row>
    <row r="3450" spans="1:4" x14ac:dyDescent="0.25">
      <c r="A3450" t="s">
        <v>209</v>
      </c>
      <c r="B3450" t="s">
        <v>171</v>
      </c>
      <c r="C3450" s="1">
        <v>27419</v>
      </c>
      <c r="D3450">
        <v>16.5</v>
      </c>
    </row>
    <row r="3451" spans="1:4" x14ac:dyDescent="0.25">
      <c r="A3451" t="s">
        <v>209</v>
      </c>
      <c r="B3451" t="s">
        <v>171</v>
      </c>
      <c r="C3451" s="1">
        <v>27433</v>
      </c>
      <c r="D3451">
        <v>14.2</v>
      </c>
    </row>
    <row r="3452" spans="1:4" x14ac:dyDescent="0.25">
      <c r="A3452" t="s">
        <v>209</v>
      </c>
      <c r="B3452" t="s">
        <v>171</v>
      </c>
      <c r="C3452" s="1">
        <v>27447</v>
      </c>
      <c r="D3452">
        <v>13.9</v>
      </c>
    </row>
    <row r="3453" spans="1:4" x14ac:dyDescent="0.25">
      <c r="A3453" t="s">
        <v>209</v>
      </c>
      <c r="B3453" t="s">
        <v>171</v>
      </c>
      <c r="C3453" s="1">
        <v>27461</v>
      </c>
      <c r="D3453">
        <v>12.4</v>
      </c>
    </row>
    <row r="3454" spans="1:4" x14ac:dyDescent="0.25">
      <c r="A3454" t="s">
        <v>209</v>
      </c>
      <c r="B3454" t="s">
        <v>171</v>
      </c>
      <c r="C3454" s="1">
        <v>27475</v>
      </c>
      <c r="D3454">
        <v>15.3</v>
      </c>
    </row>
    <row r="3455" spans="1:4" x14ac:dyDescent="0.25">
      <c r="A3455" t="s">
        <v>209</v>
      </c>
      <c r="B3455" t="s">
        <v>171</v>
      </c>
      <c r="C3455" s="1">
        <v>27489</v>
      </c>
      <c r="D3455">
        <v>2.6</v>
      </c>
    </row>
    <row r="3456" spans="1:4" x14ac:dyDescent="0.25">
      <c r="A3456" t="s">
        <v>209</v>
      </c>
      <c r="B3456" t="s">
        <v>171</v>
      </c>
      <c r="C3456" s="1">
        <v>27503</v>
      </c>
      <c r="D3456">
        <v>8.1</v>
      </c>
    </row>
    <row r="3457" spans="1:4" x14ac:dyDescent="0.25">
      <c r="A3457" t="s">
        <v>209</v>
      </c>
      <c r="B3457" t="s">
        <v>171</v>
      </c>
      <c r="C3457" s="1">
        <v>27517</v>
      </c>
      <c r="D3457">
        <v>13.6</v>
      </c>
    </row>
    <row r="3458" spans="1:4" x14ac:dyDescent="0.25">
      <c r="A3458" t="s">
        <v>209</v>
      </c>
      <c r="B3458" t="s">
        <v>171</v>
      </c>
      <c r="C3458" s="1">
        <v>27531</v>
      </c>
      <c r="D3458">
        <v>9.1</v>
      </c>
    </row>
    <row r="3459" spans="1:4" x14ac:dyDescent="0.25">
      <c r="A3459" t="s">
        <v>209</v>
      </c>
      <c r="B3459" t="s">
        <v>171</v>
      </c>
      <c r="C3459" s="1">
        <v>27559</v>
      </c>
      <c r="D3459">
        <v>4.4000000000000004</v>
      </c>
    </row>
    <row r="3460" spans="1:4" x14ac:dyDescent="0.25">
      <c r="A3460" t="s">
        <v>209</v>
      </c>
      <c r="B3460" t="s">
        <v>171</v>
      </c>
      <c r="C3460" s="1">
        <v>27573</v>
      </c>
      <c r="D3460">
        <v>4.7</v>
      </c>
    </row>
    <row r="3461" spans="1:4" x14ac:dyDescent="0.25">
      <c r="A3461" t="s">
        <v>209</v>
      </c>
      <c r="B3461" t="s">
        <v>171</v>
      </c>
      <c r="C3461" s="1">
        <v>27587</v>
      </c>
      <c r="D3461">
        <v>4.7</v>
      </c>
    </row>
    <row r="3462" spans="1:4" x14ac:dyDescent="0.25">
      <c r="A3462" t="s">
        <v>209</v>
      </c>
      <c r="B3462" t="s">
        <v>171</v>
      </c>
      <c r="C3462" s="1">
        <v>27601</v>
      </c>
      <c r="D3462">
        <v>4.7</v>
      </c>
    </row>
    <row r="3463" spans="1:4" x14ac:dyDescent="0.25">
      <c r="A3463" t="s">
        <v>209</v>
      </c>
      <c r="B3463" t="s">
        <v>171</v>
      </c>
      <c r="C3463" s="1">
        <v>27615</v>
      </c>
      <c r="D3463">
        <v>4.7</v>
      </c>
    </row>
    <row r="3464" spans="1:4" x14ac:dyDescent="0.25">
      <c r="A3464" t="s">
        <v>209</v>
      </c>
      <c r="B3464" t="s">
        <v>171</v>
      </c>
      <c r="C3464" s="1">
        <v>27629</v>
      </c>
      <c r="D3464">
        <v>4.7</v>
      </c>
    </row>
    <row r="3465" spans="1:4" x14ac:dyDescent="0.25">
      <c r="A3465" t="s">
        <v>209</v>
      </c>
      <c r="B3465" t="s">
        <v>171</v>
      </c>
      <c r="C3465" s="1">
        <v>27643</v>
      </c>
      <c r="D3465">
        <v>10.4</v>
      </c>
    </row>
    <row r="3466" spans="1:4" x14ac:dyDescent="0.25">
      <c r="A3466" t="s">
        <v>209</v>
      </c>
      <c r="B3466" t="s">
        <v>171</v>
      </c>
      <c r="C3466" s="1">
        <v>27657</v>
      </c>
      <c r="D3466">
        <v>18.399999999999999</v>
      </c>
    </row>
    <row r="3467" spans="1:4" x14ac:dyDescent="0.25">
      <c r="A3467" t="s">
        <v>209</v>
      </c>
      <c r="B3467" t="s">
        <v>171</v>
      </c>
      <c r="C3467" s="1">
        <v>27671</v>
      </c>
      <c r="D3467">
        <v>20.9</v>
      </c>
    </row>
    <row r="3468" spans="1:4" x14ac:dyDescent="0.25">
      <c r="A3468" t="s">
        <v>209</v>
      </c>
      <c r="B3468" t="s">
        <v>171</v>
      </c>
      <c r="C3468" s="1">
        <v>27685</v>
      </c>
      <c r="D3468">
        <v>32.5</v>
      </c>
    </row>
    <row r="3469" spans="1:4" x14ac:dyDescent="0.25">
      <c r="A3469" t="s">
        <v>209</v>
      </c>
      <c r="B3469" t="s">
        <v>171</v>
      </c>
      <c r="C3469" s="1">
        <v>27699</v>
      </c>
      <c r="D3469">
        <v>30.2</v>
      </c>
    </row>
    <row r="3470" spans="1:4" x14ac:dyDescent="0.25">
      <c r="A3470" t="s">
        <v>209</v>
      </c>
      <c r="B3470" t="s">
        <v>171</v>
      </c>
      <c r="C3470" s="1">
        <v>27713</v>
      </c>
      <c r="D3470">
        <v>37.1</v>
      </c>
    </row>
    <row r="3471" spans="1:4" x14ac:dyDescent="0.25">
      <c r="A3471" t="s">
        <v>209</v>
      </c>
      <c r="B3471" t="s">
        <v>171</v>
      </c>
      <c r="C3471" s="1">
        <v>27728</v>
      </c>
      <c r="D3471">
        <v>28.5</v>
      </c>
    </row>
    <row r="3472" spans="1:4" x14ac:dyDescent="0.25">
      <c r="A3472" t="s">
        <v>209</v>
      </c>
      <c r="B3472" t="s">
        <v>171</v>
      </c>
      <c r="C3472" s="1">
        <v>27742</v>
      </c>
      <c r="D3472">
        <v>32.6</v>
      </c>
    </row>
    <row r="3473" spans="1:4" x14ac:dyDescent="0.25">
      <c r="A3473" t="s">
        <v>209</v>
      </c>
      <c r="B3473" t="s">
        <v>171</v>
      </c>
      <c r="C3473" s="1">
        <v>27756</v>
      </c>
      <c r="D3473">
        <v>36.299999999999997</v>
      </c>
    </row>
    <row r="3474" spans="1:4" x14ac:dyDescent="0.25">
      <c r="A3474" t="s">
        <v>209</v>
      </c>
      <c r="B3474" t="s">
        <v>171</v>
      </c>
      <c r="C3474" s="1">
        <v>27770</v>
      </c>
      <c r="D3474">
        <v>23.5</v>
      </c>
    </row>
    <row r="3475" spans="1:4" x14ac:dyDescent="0.25">
      <c r="A3475" t="s">
        <v>209</v>
      </c>
      <c r="B3475" t="s">
        <v>171</v>
      </c>
      <c r="C3475" s="1">
        <v>27784</v>
      </c>
      <c r="D3475">
        <v>16.5</v>
      </c>
    </row>
    <row r="3476" spans="1:4" x14ac:dyDescent="0.25">
      <c r="A3476" t="s">
        <v>209</v>
      </c>
      <c r="B3476" t="s">
        <v>171</v>
      </c>
      <c r="C3476" s="1">
        <v>27798</v>
      </c>
      <c r="D3476">
        <v>14.2</v>
      </c>
    </row>
    <row r="3477" spans="1:4" x14ac:dyDescent="0.25">
      <c r="A3477" t="s">
        <v>209</v>
      </c>
      <c r="B3477" t="s">
        <v>171</v>
      </c>
      <c r="C3477" s="1">
        <v>27812</v>
      </c>
      <c r="D3477">
        <v>13.9</v>
      </c>
    </row>
    <row r="3478" spans="1:4" x14ac:dyDescent="0.25">
      <c r="A3478" t="s">
        <v>209</v>
      </c>
      <c r="B3478" t="s">
        <v>171</v>
      </c>
      <c r="C3478" s="1">
        <v>27827</v>
      </c>
      <c r="D3478">
        <v>12.4</v>
      </c>
    </row>
    <row r="3479" spans="1:4" x14ac:dyDescent="0.25">
      <c r="A3479" t="s">
        <v>209</v>
      </c>
      <c r="B3479" t="s">
        <v>171</v>
      </c>
      <c r="C3479" s="1">
        <v>27841</v>
      </c>
      <c r="D3479">
        <v>15.3</v>
      </c>
    </row>
    <row r="3480" spans="1:4" x14ac:dyDescent="0.25">
      <c r="A3480" t="s">
        <v>209</v>
      </c>
      <c r="B3480" t="s">
        <v>171</v>
      </c>
      <c r="C3480" s="1">
        <v>27855</v>
      </c>
      <c r="D3480">
        <v>2.6</v>
      </c>
    </row>
    <row r="3481" spans="1:4" x14ac:dyDescent="0.25">
      <c r="A3481" t="s">
        <v>209</v>
      </c>
      <c r="B3481" t="s">
        <v>171</v>
      </c>
      <c r="C3481" s="1">
        <v>27869</v>
      </c>
      <c r="D3481">
        <v>8.1</v>
      </c>
    </row>
    <row r="3482" spans="1:4" x14ac:dyDescent="0.25">
      <c r="A3482" t="s">
        <v>209</v>
      </c>
      <c r="B3482" t="s">
        <v>171</v>
      </c>
      <c r="C3482" s="1">
        <v>27883</v>
      </c>
      <c r="D3482">
        <v>13.6</v>
      </c>
    </row>
    <row r="3483" spans="1:4" x14ac:dyDescent="0.25">
      <c r="A3483" t="s">
        <v>209</v>
      </c>
      <c r="B3483" t="s">
        <v>171</v>
      </c>
      <c r="C3483" s="1">
        <v>27897</v>
      </c>
      <c r="D3483">
        <v>9.1</v>
      </c>
    </row>
    <row r="3484" spans="1:4" x14ac:dyDescent="0.25">
      <c r="A3484" t="s">
        <v>209</v>
      </c>
      <c r="B3484" t="s">
        <v>171</v>
      </c>
      <c r="C3484" s="1">
        <v>27925</v>
      </c>
      <c r="D3484">
        <v>4.4000000000000004</v>
      </c>
    </row>
    <row r="3485" spans="1:4" x14ac:dyDescent="0.25">
      <c r="A3485" t="s">
        <v>209</v>
      </c>
      <c r="B3485" t="s">
        <v>171</v>
      </c>
      <c r="C3485" s="1">
        <v>27939</v>
      </c>
      <c r="D3485">
        <v>4.7</v>
      </c>
    </row>
    <row r="3486" spans="1:4" x14ac:dyDescent="0.25">
      <c r="A3486" t="s">
        <v>209</v>
      </c>
      <c r="B3486" t="s">
        <v>171</v>
      </c>
      <c r="C3486" s="1">
        <v>27953</v>
      </c>
      <c r="D3486">
        <v>4.7</v>
      </c>
    </row>
    <row r="3487" spans="1:4" x14ac:dyDescent="0.25">
      <c r="A3487" t="s">
        <v>209</v>
      </c>
      <c r="B3487" t="s">
        <v>171</v>
      </c>
      <c r="C3487" s="1">
        <v>27967</v>
      </c>
      <c r="D3487">
        <v>4.7</v>
      </c>
    </row>
    <row r="3488" spans="1:4" x14ac:dyDescent="0.25">
      <c r="A3488" t="s">
        <v>209</v>
      </c>
      <c r="B3488" t="s">
        <v>171</v>
      </c>
      <c r="C3488" s="1">
        <v>27981</v>
      </c>
      <c r="D3488">
        <v>4.7</v>
      </c>
    </row>
    <row r="3489" spans="1:4" x14ac:dyDescent="0.25">
      <c r="A3489" t="s">
        <v>209</v>
      </c>
      <c r="B3489" t="s">
        <v>171</v>
      </c>
      <c r="C3489" s="1">
        <v>27995</v>
      </c>
      <c r="D3489">
        <v>4.7</v>
      </c>
    </row>
    <row r="3490" spans="1:4" x14ac:dyDescent="0.25">
      <c r="A3490" t="s">
        <v>209</v>
      </c>
      <c r="B3490" t="s">
        <v>171</v>
      </c>
      <c r="C3490" s="1">
        <v>28009</v>
      </c>
      <c r="D3490">
        <v>10.4</v>
      </c>
    </row>
    <row r="3491" spans="1:4" x14ac:dyDescent="0.25">
      <c r="A3491" t="s">
        <v>209</v>
      </c>
      <c r="B3491" t="s">
        <v>171</v>
      </c>
      <c r="C3491" s="1">
        <v>28023</v>
      </c>
      <c r="D3491">
        <v>18.399999999999999</v>
      </c>
    </row>
    <row r="3492" spans="1:4" x14ac:dyDescent="0.25">
      <c r="A3492" t="s">
        <v>209</v>
      </c>
      <c r="B3492" t="s">
        <v>171</v>
      </c>
      <c r="C3492" s="1">
        <v>28037</v>
      </c>
      <c r="D3492">
        <v>20.9</v>
      </c>
    </row>
    <row r="3493" spans="1:4" x14ac:dyDescent="0.25">
      <c r="A3493" t="s">
        <v>209</v>
      </c>
      <c r="B3493" t="s">
        <v>171</v>
      </c>
      <c r="C3493" s="1">
        <v>28051</v>
      </c>
      <c r="D3493">
        <v>32.5</v>
      </c>
    </row>
    <row r="3494" spans="1:4" x14ac:dyDescent="0.25">
      <c r="A3494" t="s">
        <v>209</v>
      </c>
      <c r="B3494" t="s">
        <v>171</v>
      </c>
      <c r="C3494" s="1">
        <v>28065</v>
      </c>
      <c r="D3494">
        <v>30.2</v>
      </c>
    </row>
    <row r="3495" spans="1:4" x14ac:dyDescent="0.25">
      <c r="A3495" t="s">
        <v>209</v>
      </c>
      <c r="B3495" t="s">
        <v>171</v>
      </c>
      <c r="C3495" s="1">
        <v>28079</v>
      </c>
      <c r="D3495">
        <v>37.1</v>
      </c>
    </row>
    <row r="3496" spans="1:4" x14ac:dyDescent="0.25">
      <c r="A3496" t="s">
        <v>209</v>
      </c>
      <c r="B3496" t="s">
        <v>171</v>
      </c>
      <c r="C3496" s="1">
        <v>28094</v>
      </c>
      <c r="D3496">
        <v>28.5</v>
      </c>
    </row>
    <row r="3497" spans="1:4" x14ac:dyDescent="0.25">
      <c r="A3497" t="s">
        <v>209</v>
      </c>
      <c r="B3497" t="s">
        <v>171</v>
      </c>
      <c r="C3497" s="1">
        <v>28108</v>
      </c>
      <c r="D3497">
        <v>32.6</v>
      </c>
    </row>
    <row r="3498" spans="1:4" x14ac:dyDescent="0.25">
      <c r="A3498" t="s">
        <v>209</v>
      </c>
      <c r="B3498" t="s">
        <v>171</v>
      </c>
      <c r="C3498" s="1">
        <v>28122</v>
      </c>
      <c r="D3498">
        <v>36.299999999999997</v>
      </c>
    </row>
    <row r="3499" spans="1:4" x14ac:dyDescent="0.25">
      <c r="A3499" t="s">
        <v>209</v>
      </c>
      <c r="B3499" t="s">
        <v>171</v>
      </c>
      <c r="C3499" s="1">
        <v>28136</v>
      </c>
      <c r="D3499">
        <v>23.5</v>
      </c>
    </row>
    <row r="3500" spans="1:4" x14ac:dyDescent="0.25">
      <c r="A3500" t="s">
        <v>209</v>
      </c>
      <c r="B3500" t="s">
        <v>171</v>
      </c>
      <c r="C3500" s="1">
        <v>28150</v>
      </c>
      <c r="D3500">
        <v>16.5</v>
      </c>
    </row>
    <row r="3501" spans="1:4" x14ac:dyDescent="0.25">
      <c r="A3501" t="s">
        <v>209</v>
      </c>
      <c r="B3501" t="s">
        <v>171</v>
      </c>
      <c r="C3501" s="1">
        <v>28164</v>
      </c>
      <c r="D3501">
        <v>14.2</v>
      </c>
    </row>
    <row r="3502" spans="1:4" x14ac:dyDescent="0.25">
      <c r="A3502" t="s">
        <v>209</v>
      </c>
      <c r="B3502" t="s">
        <v>171</v>
      </c>
      <c r="C3502" s="1">
        <v>28178</v>
      </c>
      <c r="D3502">
        <v>13.9</v>
      </c>
    </row>
    <row r="3503" spans="1:4" x14ac:dyDescent="0.25">
      <c r="A3503" t="s">
        <v>209</v>
      </c>
      <c r="B3503" t="s">
        <v>171</v>
      </c>
      <c r="C3503" s="1">
        <v>28192</v>
      </c>
      <c r="D3503">
        <v>12.4</v>
      </c>
    </row>
    <row r="3504" spans="1:4" x14ac:dyDescent="0.25">
      <c r="A3504" t="s">
        <v>209</v>
      </c>
      <c r="B3504" t="s">
        <v>171</v>
      </c>
      <c r="C3504" s="1">
        <v>28206</v>
      </c>
      <c r="D3504">
        <v>15.3</v>
      </c>
    </row>
    <row r="3505" spans="1:4" x14ac:dyDescent="0.25">
      <c r="A3505" t="s">
        <v>209</v>
      </c>
      <c r="B3505" t="s">
        <v>171</v>
      </c>
      <c r="C3505" s="1">
        <v>28220</v>
      </c>
      <c r="D3505">
        <v>2.6</v>
      </c>
    </row>
    <row r="3506" spans="1:4" x14ac:dyDescent="0.25">
      <c r="A3506" t="s">
        <v>209</v>
      </c>
      <c r="B3506" t="s">
        <v>171</v>
      </c>
      <c r="C3506" s="1">
        <v>28234</v>
      </c>
      <c r="D3506">
        <v>8.1</v>
      </c>
    </row>
    <row r="3507" spans="1:4" x14ac:dyDescent="0.25">
      <c r="A3507" t="s">
        <v>209</v>
      </c>
      <c r="B3507" t="s">
        <v>171</v>
      </c>
      <c r="C3507" s="1">
        <v>28248</v>
      </c>
      <c r="D3507">
        <v>13.6</v>
      </c>
    </row>
    <row r="3508" spans="1:4" x14ac:dyDescent="0.25">
      <c r="A3508" t="s">
        <v>209</v>
      </c>
      <c r="B3508" t="s">
        <v>171</v>
      </c>
      <c r="C3508" s="1">
        <v>28262</v>
      </c>
      <c r="D3508">
        <v>9.1</v>
      </c>
    </row>
    <row r="3509" spans="1:4" x14ac:dyDescent="0.25">
      <c r="A3509" t="s">
        <v>209</v>
      </c>
      <c r="B3509" t="s">
        <v>171</v>
      </c>
      <c r="C3509" s="1">
        <v>28290</v>
      </c>
      <c r="D3509">
        <v>4.4000000000000004</v>
      </c>
    </row>
    <row r="3510" spans="1:4" x14ac:dyDescent="0.25">
      <c r="A3510" t="s">
        <v>209</v>
      </c>
      <c r="B3510" t="s">
        <v>171</v>
      </c>
      <c r="C3510" s="1">
        <v>28304</v>
      </c>
      <c r="D3510">
        <v>4.7</v>
      </c>
    </row>
    <row r="3511" spans="1:4" x14ac:dyDescent="0.25">
      <c r="A3511" t="s">
        <v>209</v>
      </c>
      <c r="B3511" t="s">
        <v>171</v>
      </c>
      <c r="C3511" s="1">
        <v>28318</v>
      </c>
      <c r="D3511">
        <v>4.7</v>
      </c>
    </row>
    <row r="3512" spans="1:4" x14ac:dyDescent="0.25">
      <c r="A3512" t="s">
        <v>209</v>
      </c>
      <c r="B3512" t="s">
        <v>171</v>
      </c>
      <c r="C3512" s="1">
        <v>28332</v>
      </c>
      <c r="D3512">
        <v>4.7</v>
      </c>
    </row>
    <row r="3513" spans="1:4" x14ac:dyDescent="0.25">
      <c r="A3513" t="s">
        <v>209</v>
      </c>
      <c r="B3513" t="s">
        <v>171</v>
      </c>
      <c r="C3513" s="1">
        <v>28346</v>
      </c>
      <c r="D3513">
        <v>4.7</v>
      </c>
    </row>
    <row r="3514" spans="1:4" x14ac:dyDescent="0.25">
      <c r="A3514" t="s">
        <v>209</v>
      </c>
      <c r="B3514" t="s">
        <v>171</v>
      </c>
      <c r="C3514" s="1">
        <v>28360</v>
      </c>
      <c r="D3514">
        <v>4.7</v>
      </c>
    </row>
    <row r="3515" spans="1:4" x14ac:dyDescent="0.25">
      <c r="A3515" t="s">
        <v>209</v>
      </c>
      <c r="B3515" t="s">
        <v>171</v>
      </c>
      <c r="C3515" s="1">
        <v>28374</v>
      </c>
      <c r="D3515">
        <v>10.4</v>
      </c>
    </row>
    <row r="3516" spans="1:4" x14ac:dyDescent="0.25">
      <c r="A3516" t="s">
        <v>209</v>
      </c>
      <c r="B3516" t="s">
        <v>171</v>
      </c>
      <c r="C3516" s="1">
        <v>28388</v>
      </c>
      <c r="D3516">
        <v>18.399999999999999</v>
      </c>
    </row>
    <row r="3517" spans="1:4" x14ac:dyDescent="0.25">
      <c r="A3517" t="s">
        <v>209</v>
      </c>
      <c r="B3517" t="s">
        <v>171</v>
      </c>
      <c r="C3517" s="1">
        <v>28402</v>
      </c>
      <c r="D3517">
        <v>20.9</v>
      </c>
    </row>
    <row r="3518" spans="1:4" x14ac:dyDescent="0.25">
      <c r="A3518" t="s">
        <v>209</v>
      </c>
      <c r="B3518" t="s">
        <v>171</v>
      </c>
      <c r="C3518" s="1">
        <v>28416</v>
      </c>
      <c r="D3518">
        <v>32.5</v>
      </c>
    </row>
    <row r="3519" spans="1:4" x14ac:dyDescent="0.25">
      <c r="A3519" t="s">
        <v>209</v>
      </c>
      <c r="B3519" t="s">
        <v>171</v>
      </c>
      <c r="C3519" s="1">
        <v>28430</v>
      </c>
      <c r="D3519">
        <v>30.2</v>
      </c>
    </row>
    <row r="3520" spans="1:4" x14ac:dyDescent="0.25">
      <c r="A3520" t="s">
        <v>209</v>
      </c>
      <c r="B3520" t="s">
        <v>171</v>
      </c>
      <c r="C3520" s="1">
        <v>28444</v>
      </c>
      <c r="D3520">
        <v>37.1</v>
      </c>
    </row>
    <row r="3521" spans="1:4" x14ac:dyDescent="0.25">
      <c r="A3521" t="s">
        <v>209</v>
      </c>
      <c r="B3521" t="s">
        <v>171</v>
      </c>
      <c r="C3521" s="1">
        <v>28459</v>
      </c>
      <c r="D3521">
        <v>28.5</v>
      </c>
    </row>
    <row r="3522" spans="1:4" x14ac:dyDescent="0.25">
      <c r="A3522" t="s">
        <v>209</v>
      </c>
      <c r="B3522" t="s">
        <v>171</v>
      </c>
      <c r="C3522" s="1">
        <v>28473</v>
      </c>
      <c r="D3522">
        <v>32.6</v>
      </c>
    </row>
    <row r="3523" spans="1:4" x14ac:dyDescent="0.25">
      <c r="A3523" t="s">
        <v>209</v>
      </c>
      <c r="B3523" t="s">
        <v>171</v>
      </c>
      <c r="C3523" s="1">
        <v>28487</v>
      </c>
      <c r="D3523">
        <v>36.299999999999997</v>
      </c>
    </row>
    <row r="3524" spans="1:4" x14ac:dyDescent="0.25">
      <c r="A3524" t="s">
        <v>209</v>
      </c>
      <c r="B3524" t="s">
        <v>171</v>
      </c>
      <c r="C3524" s="1">
        <v>28501</v>
      </c>
      <c r="D3524">
        <v>23.5</v>
      </c>
    </row>
    <row r="3525" spans="1:4" x14ac:dyDescent="0.25">
      <c r="A3525" t="s">
        <v>209</v>
      </c>
      <c r="B3525" t="s">
        <v>171</v>
      </c>
      <c r="C3525" s="1">
        <v>28515</v>
      </c>
      <c r="D3525">
        <v>16.5</v>
      </c>
    </row>
    <row r="3526" spans="1:4" x14ac:dyDescent="0.25">
      <c r="A3526" t="s">
        <v>209</v>
      </c>
      <c r="B3526" t="s">
        <v>171</v>
      </c>
      <c r="C3526" s="1">
        <v>28529</v>
      </c>
      <c r="D3526">
        <v>14.2</v>
      </c>
    </row>
    <row r="3527" spans="1:4" x14ac:dyDescent="0.25">
      <c r="A3527" t="s">
        <v>209</v>
      </c>
      <c r="B3527" t="s">
        <v>171</v>
      </c>
      <c r="C3527" s="1">
        <v>28543</v>
      </c>
      <c r="D3527">
        <v>13.9</v>
      </c>
    </row>
    <row r="3528" spans="1:4" x14ac:dyDescent="0.25">
      <c r="A3528" t="s">
        <v>209</v>
      </c>
      <c r="B3528" t="s">
        <v>171</v>
      </c>
      <c r="C3528" s="1">
        <v>28557</v>
      </c>
      <c r="D3528">
        <v>12.4</v>
      </c>
    </row>
    <row r="3529" spans="1:4" x14ac:dyDescent="0.25">
      <c r="A3529" t="s">
        <v>209</v>
      </c>
      <c r="B3529" t="s">
        <v>171</v>
      </c>
      <c r="C3529" s="1">
        <v>28571</v>
      </c>
      <c r="D3529">
        <v>15.3</v>
      </c>
    </row>
    <row r="3530" spans="1:4" x14ac:dyDescent="0.25">
      <c r="A3530" t="s">
        <v>209</v>
      </c>
      <c r="B3530" t="s">
        <v>171</v>
      </c>
      <c r="C3530" s="1">
        <v>28585</v>
      </c>
      <c r="D3530">
        <v>2.6</v>
      </c>
    </row>
    <row r="3531" spans="1:4" x14ac:dyDescent="0.25">
      <c r="A3531" t="s">
        <v>209</v>
      </c>
      <c r="B3531" t="s">
        <v>171</v>
      </c>
      <c r="C3531" s="1">
        <v>28599</v>
      </c>
      <c r="D3531">
        <v>8.1</v>
      </c>
    </row>
    <row r="3532" spans="1:4" x14ac:dyDescent="0.25">
      <c r="A3532" t="s">
        <v>209</v>
      </c>
      <c r="B3532" t="s">
        <v>171</v>
      </c>
      <c r="C3532" s="1">
        <v>28613</v>
      </c>
      <c r="D3532">
        <v>13.6</v>
      </c>
    </row>
    <row r="3533" spans="1:4" x14ac:dyDescent="0.25">
      <c r="A3533" t="s">
        <v>209</v>
      </c>
      <c r="B3533" t="s">
        <v>171</v>
      </c>
      <c r="C3533" s="1">
        <v>28627</v>
      </c>
      <c r="D3533">
        <v>9.1</v>
      </c>
    </row>
    <row r="3534" spans="1:4" x14ac:dyDescent="0.25">
      <c r="A3534" t="s">
        <v>209</v>
      </c>
      <c r="B3534" t="s">
        <v>171</v>
      </c>
      <c r="C3534" s="1">
        <v>28655</v>
      </c>
      <c r="D3534">
        <v>4.4000000000000004</v>
      </c>
    </row>
    <row r="3535" spans="1:4" x14ac:dyDescent="0.25">
      <c r="A3535" t="s">
        <v>209</v>
      </c>
      <c r="B3535" t="s">
        <v>171</v>
      </c>
      <c r="C3535" s="1">
        <v>28669</v>
      </c>
      <c r="D3535">
        <v>4.7</v>
      </c>
    </row>
    <row r="3536" spans="1:4" x14ac:dyDescent="0.25">
      <c r="A3536" t="s">
        <v>209</v>
      </c>
      <c r="B3536" t="s">
        <v>171</v>
      </c>
      <c r="C3536" s="1">
        <v>28683</v>
      </c>
      <c r="D3536">
        <v>4.7</v>
      </c>
    </row>
    <row r="3537" spans="1:4" x14ac:dyDescent="0.25">
      <c r="A3537" t="s">
        <v>209</v>
      </c>
      <c r="B3537" t="s">
        <v>171</v>
      </c>
      <c r="C3537" s="1">
        <v>28697</v>
      </c>
      <c r="D3537">
        <v>4.7</v>
      </c>
    </row>
    <row r="3538" spans="1:4" x14ac:dyDescent="0.25">
      <c r="A3538" t="s">
        <v>209</v>
      </c>
      <c r="B3538" t="s">
        <v>171</v>
      </c>
      <c r="C3538" s="1">
        <v>28711</v>
      </c>
      <c r="D3538">
        <v>4.7</v>
      </c>
    </row>
    <row r="3539" spans="1:4" x14ac:dyDescent="0.25">
      <c r="A3539" t="s">
        <v>209</v>
      </c>
      <c r="B3539" t="s">
        <v>171</v>
      </c>
      <c r="C3539" s="1">
        <v>28725</v>
      </c>
      <c r="D3539">
        <v>4.7</v>
      </c>
    </row>
    <row r="3540" spans="1:4" x14ac:dyDescent="0.25">
      <c r="A3540" t="s">
        <v>209</v>
      </c>
      <c r="B3540" t="s">
        <v>171</v>
      </c>
      <c r="C3540" s="1">
        <v>28739</v>
      </c>
      <c r="D3540">
        <v>10.4</v>
      </c>
    </row>
    <row r="3541" spans="1:4" x14ac:dyDescent="0.25">
      <c r="A3541" t="s">
        <v>209</v>
      </c>
      <c r="B3541" t="s">
        <v>171</v>
      </c>
      <c r="C3541" s="1">
        <v>28753</v>
      </c>
      <c r="D3541">
        <v>18.399999999999999</v>
      </c>
    </row>
    <row r="3542" spans="1:4" x14ac:dyDescent="0.25">
      <c r="A3542" t="s">
        <v>209</v>
      </c>
      <c r="B3542" t="s">
        <v>171</v>
      </c>
      <c r="C3542" s="1">
        <v>28767</v>
      </c>
      <c r="D3542">
        <v>20.9</v>
      </c>
    </row>
    <row r="3543" spans="1:4" x14ac:dyDescent="0.25">
      <c r="A3543" t="s">
        <v>209</v>
      </c>
      <c r="B3543" t="s">
        <v>171</v>
      </c>
      <c r="C3543" s="1">
        <v>28781</v>
      </c>
      <c r="D3543">
        <v>32.5</v>
      </c>
    </row>
    <row r="3544" spans="1:4" x14ac:dyDescent="0.25">
      <c r="A3544" t="s">
        <v>209</v>
      </c>
      <c r="B3544" t="s">
        <v>171</v>
      </c>
      <c r="C3544" s="1">
        <v>28795</v>
      </c>
      <c r="D3544">
        <v>30.2</v>
      </c>
    </row>
    <row r="3545" spans="1:4" x14ac:dyDescent="0.25">
      <c r="A3545" t="s">
        <v>209</v>
      </c>
      <c r="B3545" t="s">
        <v>171</v>
      </c>
      <c r="C3545" s="1">
        <v>28809</v>
      </c>
      <c r="D3545">
        <v>37.1</v>
      </c>
    </row>
    <row r="3546" spans="1:4" x14ac:dyDescent="0.25">
      <c r="A3546" t="s">
        <v>209</v>
      </c>
      <c r="B3546" t="s">
        <v>171</v>
      </c>
      <c r="C3546" s="1">
        <v>28824</v>
      </c>
      <c r="D3546">
        <v>28.5</v>
      </c>
    </row>
    <row r="3547" spans="1:4" x14ac:dyDescent="0.25">
      <c r="A3547" t="s">
        <v>209</v>
      </c>
      <c r="B3547" t="s">
        <v>171</v>
      </c>
      <c r="C3547" s="1">
        <v>28838</v>
      </c>
      <c r="D3547">
        <v>32.6</v>
      </c>
    </row>
    <row r="3548" spans="1:4" x14ac:dyDescent="0.25">
      <c r="A3548" t="s">
        <v>209</v>
      </c>
      <c r="B3548" t="s">
        <v>171</v>
      </c>
      <c r="C3548" s="1">
        <v>28852</v>
      </c>
      <c r="D3548">
        <v>36.299999999999997</v>
      </c>
    </row>
    <row r="3549" spans="1:4" x14ac:dyDescent="0.25">
      <c r="A3549" t="s">
        <v>209</v>
      </c>
      <c r="B3549" t="s">
        <v>171</v>
      </c>
      <c r="C3549" s="1">
        <v>28866</v>
      </c>
      <c r="D3549">
        <v>23.5</v>
      </c>
    </row>
    <row r="3550" spans="1:4" x14ac:dyDescent="0.25">
      <c r="A3550" t="s">
        <v>209</v>
      </c>
      <c r="B3550" t="s">
        <v>171</v>
      </c>
      <c r="C3550" s="1">
        <v>28880</v>
      </c>
      <c r="D3550">
        <v>16.5</v>
      </c>
    </row>
    <row r="3551" spans="1:4" x14ac:dyDescent="0.25">
      <c r="A3551" t="s">
        <v>209</v>
      </c>
      <c r="B3551" t="s">
        <v>171</v>
      </c>
      <c r="C3551" s="1">
        <v>28894</v>
      </c>
      <c r="D3551">
        <v>14.2</v>
      </c>
    </row>
    <row r="3552" spans="1:4" x14ac:dyDescent="0.25">
      <c r="A3552" t="s">
        <v>209</v>
      </c>
      <c r="B3552" t="s">
        <v>171</v>
      </c>
      <c r="C3552" s="1">
        <v>28908</v>
      </c>
      <c r="D3552">
        <v>13.9</v>
      </c>
    </row>
    <row r="3553" spans="1:4" x14ac:dyDescent="0.25">
      <c r="A3553" t="s">
        <v>209</v>
      </c>
      <c r="B3553" t="s">
        <v>171</v>
      </c>
      <c r="C3553" s="1">
        <v>28922</v>
      </c>
      <c r="D3553">
        <v>12.4</v>
      </c>
    </row>
    <row r="3554" spans="1:4" x14ac:dyDescent="0.25">
      <c r="A3554" t="s">
        <v>209</v>
      </c>
      <c r="B3554" t="s">
        <v>171</v>
      </c>
      <c r="C3554" s="1">
        <v>28936</v>
      </c>
      <c r="D3554">
        <v>15.3</v>
      </c>
    </row>
    <row r="3555" spans="1:4" x14ac:dyDescent="0.25">
      <c r="A3555" t="s">
        <v>209</v>
      </c>
      <c r="B3555" t="s">
        <v>171</v>
      </c>
      <c r="C3555" s="1">
        <v>28950</v>
      </c>
      <c r="D3555">
        <v>2.6</v>
      </c>
    </row>
    <row r="3556" spans="1:4" x14ac:dyDescent="0.25">
      <c r="A3556" t="s">
        <v>209</v>
      </c>
      <c r="B3556" t="s">
        <v>171</v>
      </c>
      <c r="C3556" s="1">
        <v>28964</v>
      </c>
      <c r="D3556">
        <v>8.1</v>
      </c>
    </row>
    <row r="3557" spans="1:4" x14ac:dyDescent="0.25">
      <c r="A3557" t="s">
        <v>209</v>
      </c>
      <c r="B3557" t="s">
        <v>171</v>
      </c>
      <c r="C3557" s="1">
        <v>28978</v>
      </c>
      <c r="D3557">
        <v>13.6</v>
      </c>
    </row>
    <row r="3558" spans="1:4" x14ac:dyDescent="0.25">
      <c r="A3558" t="s">
        <v>209</v>
      </c>
      <c r="B3558" t="s">
        <v>171</v>
      </c>
      <c r="C3558" s="1">
        <v>28992</v>
      </c>
      <c r="D3558">
        <v>9.1</v>
      </c>
    </row>
    <row r="3559" spans="1:4" x14ac:dyDescent="0.25">
      <c r="A3559" t="s">
        <v>209</v>
      </c>
      <c r="B3559" t="s">
        <v>171</v>
      </c>
      <c r="C3559" s="1">
        <v>29020</v>
      </c>
      <c r="D3559">
        <v>4.4000000000000004</v>
      </c>
    </row>
    <row r="3560" spans="1:4" x14ac:dyDescent="0.25">
      <c r="A3560" t="s">
        <v>209</v>
      </c>
      <c r="B3560" t="s">
        <v>171</v>
      </c>
      <c r="C3560" s="1">
        <v>29034</v>
      </c>
      <c r="D3560">
        <v>4.7</v>
      </c>
    </row>
    <row r="3561" spans="1:4" x14ac:dyDescent="0.25">
      <c r="A3561" t="s">
        <v>209</v>
      </c>
      <c r="B3561" t="s">
        <v>171</v>
      </c>
      <c r="C3561" s="1">
        <v>29048</v>
      </c>
      <c r="D3561">
        <v>4.7</v>
      </c>
    </row>
    <row r="3562" spans="1:4" x14ac:dyDescent="0.25">
      <c r="A3562" t="s">
        <v>209</v>
      </c>
      <c r="B3562" t="s">
        <v>171</v>
      </c>
      <c r="C3562" s="1">
        <v>29062</v>
      </c>
      <c r="D3562">
        <v>4.7</v>
      </c>
    </row>
    <row r="3563" spans="1:4" x14ac:dyDescent="0.25">
      <c r="A3563" t="s">
        <v>209</v>
      </c>
      <c r="B3563" t="s">
        <v>171</v>
      </c>
      <c r="C3563" s="1">
        <v>29076</v>
      </c>
      <c r="D3563">
        <v>4.7</v>
      </c>
    </row>
    <row r="3564" spans="1:4" x14ac:dyDescent="0.25">
      <c r="A3564" t="s">
        <v>209</v>
      </c>
      <c r="B3564" t="s">
        <v>171</v>
      </c>
      <c r="C3564" s="1">
        <v>29090</v>
      </c>
      <c r="D3564">
        <v>4.7</v>
      </c>
    </row>
    <row r="3565" spans="1:4" x14ac:dyDescent="0.25">
      <c r="A3565" t="s">
        <v>209</v>
      </c>
      <c r="B3565" t="s">
        <v>171</v>
      </c>
      <c r="C3565" s="1">
        <v>29104</v>
      </c>
      <c r="D3565">
        <v>10.4</v>
      </c>
    </row>
    <row r="3566" spans="1:4" x14ac:dyDescent="0.25">
      <c r="A3566" t="s">
        <v>209</v>
      </c>
      <c r="B3566" t="s">
        <v>171</v>
      </c>
      <c r="C3566" s="1">
        <v>29118</v>
      </c>
      <c r="D3566">
        <v>18.399999999999999</v>
      </c>
    </row>
    <row r="3567" spans="1:4" x14ac:dyDescent="0.25">
      <c r="A3567" t="s">
        <v>209</v>
      </c>
      <c r="B3567" t="s">
        <v>171</v>
      </c>
      <c r="C3567" s="1">
        <v>29132</v>
      </c>
      <c r="D3567">
        <v>20.9</v>
      </c>
    </row>
    <row r="3568" spans="1:4" x14ac:dyDescent="0.25">
      <c r="A3568" t="s">
        <v>209</v>
      </c>
      <c r="B3568" t="s">
        <v>171</v>
      </c>
      <c r="C3568" s="1">
        <v>29146</v>
      </c>
      <c r="D3568">
        <v>32.5</v>
      </c>
    </row>
    <row r="3569" spans="1:4" x14ac:dyDescent="0.25">
      <c r="A3569" t="s">
        <v>209</v>
      </c>
      <c r="B3569" t="s">
        <v>171</v>
      </c>
      <c r="C3569" s="1">
        <v>29160</v>
      </c>
      <c r="D3569">
        <v>30.2</v>
      </c>
    </row>
    <row r="3570" spans="1:4" x14ac:dyDescent="0.25">
      <c r="A3570" t="s">
        <v>209</v>
      </c>
      <c r="B3570" t="s">
        <v>171</v>
      </c>
      <c r="C3570" s="1">
        <v>29174</v>
      </c>
      <c r="D3570">
        <v>37.1</v>
      </c>
    </row>
    <row r="3571" spans="1:4" x14ac:dyDescent="0.25">
      <c r="A3571" t="s">
        <v>209</v>
      </c>
      <c r="B3571" t="s">
        <v>171</v>
      </c>
      <c r="C3571" s="1">
        <v>29189</v>
      </c>
      <c r="D3571">
        <v>28.5</v>
      </c>
    </row>
    <row r="3572" spans="1:4" x14ac:dyDescent="0.25">
      <c r="A3572" t="s">
        <v>209</v>
      </c>
      <c r="B3572" t="s">
        <v>171</v>
      </c>
      <c r="C3572" s="1">
        <v>29203</v>
      </c>
      <c r="D3572">
        <v>32.6</v>
      </c>
    </row>
    <row r="3573" spans="1:4" x14ac:dyDescent="0.25">
      <c r="A3573" t="s">
        <v>209</v>
      </c>
      <c r="B3573" t="s">
        <v>171</v>
      </c>
      <c r="C3573" s="1">
        <v>29217</v>
      </c>
      <c r="D3573">
        <v>36.299999999999997</v>
      </c>
    </row>
    <row r="3574" spans="1:4" x14ac:dyDescent="0.25">
      <c r="A3574" t="s">
        <v>209</v>
      </c>
      <c r="B3574" t="s">
        <v>171</v>
      </c>
      <c r="C3574" s="1">
        <v>29231</v>
      </c>
      <c r="D3574">
        <v>23.5</v>
      </c>
    </row>
    <row r="3575" spans="1:4" x14ac:dyDescent="0.25">
      <c r="A3575" t="s">
        <v>209</v>
      </c>
      <c r="B3575" t="s">
        <v>171</v>
      </c>
      <c r="C3575" s="1">
        <v>29245</v>
      </c>
      <c r="D3575">
        <v>16.5</v>
      </c>
    </row>
    <row r="3576" spans="1:4" x14ac:dyDescent="0.25">
      <c r="A3576" t="s">
        <v>209</v>
      </c>
      <c r="B3576" t="s">
        <v>171</v>
      </c>
      <c r="C3576" s="1">
        <v>29259</v>
      </c>
      <c r="D3576">
        <v>14.2</v>
      </c>
    </row>
    <row r="3577" spans="1:4" x14ac:dyDescent="0.25">
      <c r="A3577" t="s">
        <v>209</v>
      </c>
      <c r="B3577" t="s">
        <v>171</v>
      </c>
      <c r="C3577" s="1">
        <v>29273</v>
      </c>
      <c r="D3577">
        <v>13.9</v>
      </c>
    </row>
    <row r="3578" spans="1:4" x14ac:dyDescent="0.25">
      <c r="A3578" t="s">
        <v>209</v>
      </c>
      <c r="B3578" t="s">
        <v>171</v>
      </c>
      <c r="C3578" s="1">
        <v>29288</v>
      </c>
      <c r="D3578">
        <v>12.4</v>
      </c>
    </row>
    <row r="3579" spans="1:4" x14ac:dyDescent="0.25">
      <c r="A3579" t="s">
        <v>209</v>
      </c>
      <c r="B3579" t="s">
        <v>171</v>
      </c>
      <c r="C3579" s="1">
        <v>29302</v>
      </c>
      <c r="D3579">
        <v>15.3</v>
      </c>
    </row>
    <row r="3580" spans="1:4" x14ac:dyDescent="0.25">
      <c r="A3580" t="s">
        <v>209</v>
      </c>
      <c r="B3580" t="s">
        <v>171</v>
      </c>
      <c r="C3580" s="1">
        <v>29316</v>
      </c>
      <c r="D3580">
        <v>2.6</v>
      </c>
    </row>
    <row r="3581" spans="1:4" x14ac:dyDescent="0.25">
      <c r="A3581" t="s">
        <v>209</v>
      </c>
      <c r="B3581" t="s">
        <v>171</v>
      </c>
      <c r="C3581" s="1">
        <v>29330</v>
      </c>
      <c r="D3581">
        <v>8.1</v>
      </c>
    </row>
    <row r="3582" spans="1:4" x14ac:dyDescent="0.25">
      <c r="A3582" t="s">
        <v>209</v>
      </c>
      <c r="B3582" t="s">
        <v>171</v>
      </c>
      <c r="C3582" s="1">
        <v>29344</v>
      </c>
      <c r="D3582">
        <v>13.6</v>
      </c>
    </row>
    <row r="3583" spans="1:4" x14ac:dyDescent="0.25">
      <c r="A3583" t="s">
        <v>209</v>
      </c>
      <c r="B3583" t="s">
        <v>171</v>
      </c>
      <c r="C3583" s="1">
        <v>29358</v>
      </c>
      <c r="D3583">
        <v>9.1</v>
      </c>
    </row>
    <row r="3584" spans="1:4" x14ac:dyDescent="0.25">
      <c r="A3584" t="s">
        <v>209</v>
      </c>
      <c r="B3584" t="s">
        <v>171</v>
      </c>
      <c r="C3584" s="1">
        <v>29386</v>
      </c>
      <c r="D3584">
        <v>4.4000000000000004</v>
      </c>
    </row>
    <row r="3585" spans="1:4" x14ac:dyDescent="0.25">
      <c r="A3585" t="s">
        <v>209</v>
      </c>
      <c r="B3585" t="s">
        <v>171</v>
      </c>
      <c r="C3585" s="1">
        <v>29400</v>
      </c>
      <c r="D3585">
        <v>4.7</v>
      </c>
    </row>
    <row r="3586" spans="1:4" x14ac:dyDescent="0.25">
      <c r="A3586" t="s">
        <v>209</v>
      </c>
      <c r="B3586" t="s">
        <v>171</v>
      </c>
      <c r="C3586" s="1">
        <v>29414</v>
      </c>
      <c r="D3586">
        <v>4.7</v>
      </c>
    </row>
    <row r="3587" spans="1:4" x14ac:dyDescent="0.25">
      <c r="A3587" t="s">
        <v>209</v>
      </c>
      <c r="B3587" t="s">
        <v>171</v>
      </c>
      <c r="C3587" s="1">
        <v>29428</v>
      </c>
      <c r="D3587">
        <v>4.7</v>
      </c>
    </row>
    <row r="3588" spans="1:4" x14ac:dyDescent="0.25">
      <c r="A3588" t="s">
        <v>209</v>
      </c>
      <c r="B3588" t="s">
        <v>171</v>
      </c>
      <c r="C3588" s="1">
        <v>29442</v>
      </c>
      <c r="D3588">
        <v>4.7</v>
      </c>
    </row>
    <row r="3589" spans="1:4" x14ac:dyDescent="0.25">
      <c r="A3589" t="s">
        <v>209</v>
      </c>
      <c r="B3589" t="s">
        <v>171</v>
      </c>
      <c r="C3589" s="1">
        <v>29456</v>
      </c>
      <c r="D3589">
        <v>4.7</v>
      </c>
    </row>
    <row r="3590" spans="1:4" x14ac:dyDescent="0.25">
      <c r="A3590" t="s">
        <v>209</v>
      </c>
      <c r="B3590" t="s">
        <v>171</v>
      </c>
      <c r="C3590" s="1">
        <v>29470</v>
      </c>
      <c r="D3590">
        <v>10.4</v>
      </c>
    </row>
    <row r="3591" spans="1:4" x14ac:dyDescent="0.25">
      <c r="A3591" t="s">
        <v>209</v>
      </c>
      <c r="B3591" t="s">
        <v>171</v>
      </c>
      <c r="C3591" s="1">
        <v>29484</v>
      </c>
      <c r="D3591">
        <v>18.399999999999999</v>
      </c>
    </row>
    <row r="3592" spans="1:4" x14ac:dyDescent="0.25">
      <c r="A3592" t="s">
        <v>209</v>
      </c>
      <c r="B3592" t="s">
        <v>171</v>
      </c>
      <c r="C3592" s="1">
        <v>29498</v>
      </c>
      <c r="D3592">
        <v>20.9</v>
      </c>
    </row>
    <row r="3593" spans="1:4" x14ac:dyDescent="0.25">
      <c r="A3593" t="s">
        <v>209</v>
      </c>
      <c r="B3593" t="s">
        <v>171</v>
      </c>
      <c r="C3593" s="1">
        <v>29512</v>
      </c>
      <c r="D3593">
        <v>32.5</v>
      </c>
    </row>
    <row r="3594" spans="1:4" x14ac:dyDescent="0.25">
      <c r="A3594" t="s">
        <v>209</v>
      </c>
      <c r="B3594" t="s">
        <v>171</v>
      </c>
      <c r="C3594" s="1">
        <v>29526</v>
      </c>
      <c r="D3594">
        <v>30.2</v>
      </c>
    </row>
    <row r="3595" spans="1:4" x14ac:dyDescent="0.25">
      <c r="A3595" t="s">
        <v>209</v>
      </c>
      <c r="B3595" t="s">
        <v>171</v>
      </c>
      <c r="C3595" s="1">
        <v>29540</v>
      </c>
      <c r="D3595">
        <v>37.1</v>
      </c>
    </row>
    <row r="3596" spans="1:4" x14ac:dyDescent="0.25">
      <c r="A3596" t="s">
        <v>209</v>
      </c>
      <c r="B3596" t="s">
        <v>171</v>
      </c>
      <c r="C3596" s="1">
        <v>29555</v>
      </c>
      <c r="D3596">
        <v>28.5</v>
      </c>
    </row>
    <row r="3597" spans="1:4" x14ac:dyDescent="0.25">
      <c r="A3597" t="s">
        <v>209</v>
      </c>
      <c r="B3597" t="s">
        <v>171</v>
      </c>
      <c r="C3597" s="1">
        <v>29569</v>
      </c>
      <c r="D3597">
        <v>32.6</v>
      </c>
    </row>
    <row r="3598" spans="1:4" x14ac:dyDescent="0.25">
      <c r="A3598" t="s">
        <v>209</v>
      </c>
      <c r="B3598" t="s">
        <v>171</v>
      </c>
      <c r="C3598" s="1">
        <v>29583</v>
      </c>
      <c r="D3598">
        <v>36.299999999999997</v>
      </c>
    </row>
    <row r="3599" spans="1:4" x14ac:dyDescent="0.25">
      <c r="A3599" t="s">
        <v>209</v>
      </c>
      <c r="B3599" t="s">
        <v>171</v>
      </c>
      <c r="C3599" s="1">
        <v>29597</v>
      </c>
      <c r="D3599">
        <v>23.5</v>
      </c>
    </row>
    <row r="3600" spans="1:4" x14ac:dyDescent="0.25">
      <c r="A3600" t="s">
        <v>209</v>
      </c>
      <c r="B3600" t="s">
        <v>171</v>
      </c>
      <c r="C3600" s="1">
        <v>29611</v>
      </c>
      <c r="D3600">
        <v>16.5</v>
      </c>
    </row>
    <row r="3601" spans="1:4" x14ac:dyDescent="0.25">
      <c r="A3601" t="s">
        <v>209</v>
      </c>
      <c r="B3601" t="s">
        <v>171</v>
      </c>
      <c r="C3601" s="1">
        <v>29625</v>
      </c>
      <c r="D3601">
        <v>14.2</v>
      </c>
    </row>
    <row r="3602" spans="1:4" x14ac:dyDescent="0.25">
      <c r="A3602" t="s">
        <v>209</v>
      </c>
      <c r="B3602" t="s">
        <v>171</v>
      </c>
      <c r="C3602" s="1">
        <v>29639</v>
      </c>
      <c r="D3602">
        <v>13.9</v>
      </c>
    </row>
    <row r="3603" spans="1:4" x14ac:dyDescent="0.25">
      <c r="A3603" t="s">
        <v>209</v>
      </c>
      <c r="B3603" t="s">
        <v>171</v>
      </c>
      <c r="C3603" s="1">
        <v>29653</v>
      </c>
      <c r="D3603">
        <v>12.4</v>
      </c>
    </row>
    <row r="3604" spans="1:4" x14ac:dyDescent="0.25">
      <c r="A3604" t="s">
        <v>209</v>
      </c>
      <c r="B3604" t="s">
        <v>171</v>
      </c>
      <c r="C3604" s="1">
        <v>29667</v>
      </c>
      <c r="D3604">
        <v>15.3</v>
      </c>
    </row>
    <row r="3605" spans="1:4" x14ac:dyDescent="0.25">
      <c r="A3605" t="s">
        <v>209</v>
      </c>
      <c r="B3605" t="s">
        <v>171</v>
      </c>
      <c r="C3605" s="1">
        <v>29681</v>
      </c>
      <c r="D3605">
        <v>2.6</v>
      </c>
    </row>
    <row r="3606" spans="1:4" x14ac:dyDescent="0.25">
      <c r="A3606" t="s">
        <v>209</v>
      </c>
      <c r="B3606" t="s">
        <v>171</v>
      </c>
      <c r="C3606" s="1">
        <v>29695</v>
      </c>
      <c r="D3606">
        <v>8.1</v>
      </c>
    </row>
    <row r="3607" spans="1:4" x14ac:dyDescent="0.25">
      <c r="A3607" t="s">
        <v>209</v>
      </c>
      <c r="B3607" t="s">
        <v>171</v>
      </c>
      <c r="C3607" s="1">
        <v>29709</v>
      </c>
      <c r="D3607">
        <v>13.6</v>
      </c>
    </row>
    <row r="3608" spans="1:4" x14ac:dyDescent="0.25">
      <c r="A3608" t="s">
        <v>209</v>
      </c>
      <c r="B3608" t="s">
        <v>171</v>
      </c>
      <c r="C3608" s="1">
        <v>29723</v>
      </c>
      <c r="D3608">
        <v>9.1</v>
      </c>
    </row>
    <row r="3609" spans="1:4" x14ac:dyDescent="0.25">
      <c r="A3609" t="s">
        <v>210</v>
      </c>
      <c r="B3609" t="s">
        <v>172</v>
      </c>
      <c r="C3609" s="1">
        <v>27194</v>
      </c>
      <c r="D3609">
        <v>7.8</v>
      </c>
    </row>
    <row r="3610" spans="1:4" x14ac:dyDescent="0.25">
      <c r="A3610" t="s">
        <v>210</v>
      </c>
      <c r="B3610" t="s">
        <v>172</v>
      </c>
      <c r="C3610" s="1">
        <v>27208</v>
      </c>
      <c r="D3610">
        <v>6.1</v>
      </c>
    </row>
    <row r="3611" spans="1:4" x14ac:dyDescent="0.25">
      <c r="A3611" t="s">
        <v>210</v>
      </c>
      <c r="B3611" t="s">
        <v>172</v>
      </c>
      <c r="C3611" s="1">
        <v>27222</v>
      </c>
      <c r="D3611">
        <v>6.1</v>
      </c>
    </row>
    <row r="3612" spans="1:4" x14ac:dyDescent="0.25">
      <c r="A3612" t="s">
        <v>210</v>
      </c>
      <c r="B3612" t="s">
        <v>172</v>
      </c>
      <c r="C3612" s="1">
        <v>27236</v>
      </c>
      <c r="D3612">
        <v>6.7</v>
      </c>
    </row>
    <row r="3613" spans="1:4" x14ac:dyDescent="0.25">
      <c r="A3613" t="s">
        <v>210</v>
      </c>
      <c r="B3613" t="s">
        <v>172</v>
      </c>
      <c r="C3613" s="1">
        <v>27250</v>
      </c>
      <c r="D3613">
        <v>9.5</v>
      </c>
    </row>
    <row r="3614" spans="1:4" x14ac:dyDescent="0.25">
      <c r="A3614" t="s">
        <v>210</v>
      </c>
      <c r="B3614" t="s">
        <v>172</v>
      </c>
      <c r="C3614" s="1">
        <v>27264</v>
      </c>
      <c r="D3614">
        <v>9.5</v>
      </c>
    </row>
    <row r="3615" spans="1:4" x14ac:dyDescent="0.25">
      <c r="A3615" t="s">
        <v>210</v>
      </c>
      <c r="B3615" t="s">
        <v>172</v>
      </c>
      <c r="C3615" s="1">
        <v>27278</v>
      </c>
      <c r="D3615">
        <v>13.7</v>
      </c>
    </row>
    <row r="3616" spans="1:4" x14ac:dyDescent="0.25">
      <c r="A3616" t="s">
        <v>210</v>
      </c>
      <c r="B3616" t="s">
        <v>172</v>
      </c>
      <c r="C3616" s="1">
        <v>27292</v>
      </c>
      <c r="D3616">
        <v>29.7</v>
      </c>
    </row>
    <row r="3617" spans="1:4" x14ac:dyDescent="0.25">
      <c r="A3617" t="s">
        <v>210</v>
      </c>
      <c r="B3617" t="s">
        <v>172</v>
      </c>
      <c r="C3617" s="1">
        <v>27306</v>
      </c>
      <c r="D3617">
        <v>36.1</v>
      </c>
    </row>
    <row r="3618" spans="1:4" x14ac:dyDescent="0.25">
      <c r="A3618" t="s">
        <v>210</v>
      </c>
      <c r="B3618" t="s">
        <v>172</v>
      </c>
      <c r="C3618" s="1">
        <v>27320</v>
      </c>
      <c r="D3618">
        <v>49.2</v>
      </c>
    </row>
    <row r="3619" spans="1:4" x14ac:dyDescent="0.25">
      <c r="A3619" t="s">
        <v>210</v>
      </c>
      <c r="B3619" t="s">
        <v>172</v>
      </c>
      <c r="C3619" s="1">
        <v>27334</v>
      </c>
      <c r="D3619">
        <v>39.5</v>
      </c>
    </row>
    <row r="3620" spans="1:4" x14ac:dyDescent="0.25">
      <c r="A3620" t="s">
        <v>210</v>
      </c>
      <c r="B3620" t="s">
        <v>172</v>
      </c>
      <c r="C3620" s="1">
        <v>27348</v>
      </c>
      <c r="D3620">
        <v>36.700000000000003</v>
      </c>
    </row>
    <row r="3621" spans="1:4" x14ac:dyDescent="0.25">
      <c r="A3621" t="s">
        <v>210</v>
      </c>
      <c r="B3621" t="s">
        <v>172</v>
      </c>
      <c r="C3621" s="1">
        <v>27363</v>
      </c>
      <c r="D3621">
        <v>46.2</v>
      </c>
    </row>
    <row r="3622" spans="1:4" x14ac:dyDescent="0.25">
      <c r="A3622" t="s">
        <v>210</v>
      </c>
      <c r="B3622" t="s">
        <v>172</v>
      </c>
      <c r="C3622" s="1">
        <v>27377</v>
      </c>
      <c r="D3622">
        <v>55.9</v>
      </c>
    </row>
    <row r="3623" spans="1:4" x14ac:dyDescent="0.25">
      <c r="A3623" t="s">
        <v>210</v>
      </c>
      <c r="B3623" t="s">
        <v>172</v>
      </c>
      <c r="C3623" s="1">
        <v>27391</v>
      </c>
      <c r="D3623">
        <v>51.2</v>
      </c>
    </row>
    <row r="3624" spans="1:4" x14ac:dyDescent="0.25">
      <c r="A3624" t="s">
        <v>210</v>
      </c>
      <c r="B3624" t="s">
        <v>172</v>
      </c>
      <c r="C3624" s="1">
        <v>27405</v>
      </c>
      <c r="D3624">
        <v>43.8</v>
      </c>
    </row>
    <row r="3625" spans="1:4" x14ac:dyDescent="0.25">
      <c r="A3625" t="s">
        <v>210</v>
      </c>
      <c r="B3625" t="s">
        <v>172</v>
      </c>
      <c r="C3625" s="1">
        <v>27419</v>
      </c>
      <c r="D3625">
        <v>31.5</v>
      </c>
    </row>
    <row r="3626" spans="1:4" x14ac:dyDescent="0.25">
      <c r="A3626" t="s">
        <v>210</v>
      </c>
      <c r="B3626" t="s">
        <v>172</v>
      </c>
      <c r="C3626" s="1">
        <v>27433</v>
      </c>
      <c r="D3626">
        <v>19.100000000000001</v>
      </c>
    </row>
    <row r="3627" spans="1:4" x14ac:dyDescent="0.25">
      <c r="A3627" t="s">
        <v>210</v>
      </c>
      <c r="B3627" t="s">
        <v>172</v>
      </c>
      <c r="C3627" s="1">
        <v>27447</v>
      </c>
      <c r="D3627">
        <v>14.6</v>
      </c>
    </row>
    <row r="3628" spans="1:4" x14ac:dyDescent="0.25">
      <c r="A3628" t="s">
        <v>210</v>
      </c>
      <c r="B3628" t="s">
        <v>172</v>
      </c>
      <c r="C3628" s="1">
        <v>27461</v>
      </c>
      <c r="D3628">
        <v>25.2</v>
      </c>
    </row>
    <row r="3629" spans="1:4" x14ac:dyDescent="0.25">
      <c r="A3629" t="s">
        <v>210</v>
      </c>
      <c r="B3629" t="s">
        <v>172</v>
      </c>
      <c r="C3629" s="1">
        <v>27475</v>
      </c>
      <c r="D3629">
        <v>26.9</v>
      </c>
    </row>
    <row r="3630" spans="1:4" x14ac:dyDescent="0.25">
      <c r="A3630" t="s">
        <v>210</v>
      </c>
      <c r="B3630" t="s">
        <v>172</v>
      </c>
      <c r="C3630" s="1">
        <v>27489</v>
      </c>
      <c r="D3630">
        <v>19</v>
      </c>
    </row>
    <row r="3631" spans="1:4" x14ac:dyDescent="0.25">
      <c r="A3631" t="s">
        <v>210</v>
      </c>
      <c r="B3631" t="s">
        <v>172</v>
      </c>
      <c r="C3631" s="1">
        <v>27503</v>
      </c>
      <c r="D3631">
        <v>18.100000000000001</v>
      </c>
    </row>
    <row r="3632" spans="1:4" x14ac:dyDescent="0.25">
      <c r="A3632" t="s">
        <v>210</v>
      </c>
      <c r="B3632" t="s">
        <v>172</v>
      </c>
      <c r="C3632" s="1">
        <v>27517</v>
      </c>
      <c r="D3632">
        <v>18.100000000000001</v>
      </c>
    </row>
    <row r="3633" spans="1:4" x14ac:dyDescent="0.25">
      <c r="A3633" t="s">
        <v>210</v>
      </c>
      <c r="B3633" t="s">
        <v>172</v>
      </c>
      <c r="C3633" s="1">
        <v>27531</v>
      </c>
      <c r="D3633">
        <v>13.7</v>
      </c>
    </row>
    <row r="3634" spans="1:4" x14ac:dyDescent="0.25">
      <c r="A3634" t="s">
        <v>210</v>
      </c>
      <c r="B3634" t="s">
        <v>172</v>
      </c>
      <c r="C3634" s="1">
        <v>27559</v>
      </c>
      <c r="D3634">
        <v>7.8</v>
      </c>
    </row>
    <row r="3635" spans="1:4" x14ac:dyDescent="0.25">
      <c r="A3635" t="s">
        <v>210</v>
      </c>
      <c r="B3635" t="s">
        <v>172</v>
      </c>
      <c r="C3635" s="1">
        <v>27573</v>
      </c>
      <c r="D3635">
        <v>6.1</v>
      </c>
    </row>
    <row r="3636" spans="1:4" x14ac:dyDescent="0.25">
      <c r="A3636" t="s">
        <v>210</v>
      </c>
      <c r="B3636" t="s">
        <v>172</v>
      </c>
      <c r="C3636" s="1">
        <v>27587</v>
      </c>
      <c r="D3636">
        <v>6.1</v>
      </c>
    </row>
    <row r="3637" spans="1:4" x14ac:dyDescent="0.25">
      <c r="A3637" t="s">
        <v>210</v>
      </c>
      <c r="B3637" t="s">
        <v>172</v>
      </c>
      <c r="C3637" s="1">
        <v>27601</v>
      </c>
      <c r="D3637">
        <v>6.7</v>
      </c>
    </row>
    <row r="3638" spans="1:4" x14ac:dyDescent="0.25">
      <c r="A3638" t="s">
        <v>210</v>
      </c>
      <c r="B3638" t="s">
        <v>172</v>
      </c>
      <c r="C3638" s="1">
        <v>27615</v>
      </c>
      <c r="D3638">
        <v>9.5</v>
      </c>
    </row>
    <row r="3639" spans="1:4" x14ac:dyDescent="0.25">
      <c r="A3639" t="s">
        <v>210</v>
      </c>
      <c r="B3639" t="s">
        <v>172</v>
      </c>
      <c r="C3639" s="1">
        <v>27629</v>
      </c>
      <c r="D3639">
        <v>9.5</v>
      </c>
    </row>
    <row r="3640" spans="1:4" x14ac:dyDescent="0.25">
      <c r="A3640" t="s">
        <v>210</v>
      </c>
      <c r="B3640" t="s">
        <v>172</v>
      </c>
      <c r="C3640" s="1">
        <v>27643</v>
      </c>
      <c r="D3640">
        <v>13.7</v>
      </c>
    </row>
    <row r="3641" spans="1:4" x14ac:dyDescent="0.25">
      <c r="A3641" t="s">
        <v>210</v>
      </c>
      <c r="B3641" t="s">
        <v>172</v>
      </c>
      <c r="C3641" s="1">
        <v>27657</v>
      </c>
      <c r="D3641">
        <v>29.7</v>
      </c>
    </row>
    <row r="3642" spans="1:4" x14ac:dyDescent="0.25">
      <c r="A3642" t="s">
        <v>210</v>
      </c>
      <c r="B3642" t="s">
        <v>172</v>
      </c>
      <c r="C3642" s="1">
        <v>27671</v>
      </c>
      <c r="D3642">
        <v>36.1</v>
      </c>
    </row>
    <row r="3643" spans="1:4" x14ac:dyDescent="0.25">
      <c r="A3643" t="s">
        <v>210</v>
      </c>
      <c r="B3643" t="s">
        <v>172</v>
      </c>
      <c r="C3643" s="1">
        <v>27685</v>
      </c>
      <c r="D3643">
        <v>49.2</v>
      </c>
    </row>
    <row r="3644" spans="1:4" x14ac:dyDescent="0.25">
      <c r="A3644" t="s">
        <v>210</v>
      </c>
      <c r="B3644" t="s">
        <v>172</v>
      </c>
      <c r="C3644" s="1">
        <v>27699</v>
      </c>
      <c r="D3644">
        <v>39.5</v>
      </c>
    </row>
    <row r="3645" spans="1:4" x14ac:dyDescent="0.25">
      <c r="A3645" t="s">
        <v>210</v>
      </c>
      <c r="B3645" t="s">
        <v>172</v>
      </c>
      <c r="C3645" s="1">
        <v>27713</v>
      </c>
      <c r="D3645">
        <v>36.700000000000003</v>
      </c>
    </row>
    <row r="3646" spans="1:4" x14ac:dyDescent="0.25">
      <c r="A3646" t="s">
        <v>210</v>
      </c>
      <c r="B3646" t="s">
        <v>172</v>
      </c>
      <c r="C3646" s="1">
        <v>27728</v>
      </c>
      <c r="D3646">
        <v>46.2</v>
      </c>
    </row>
    <row r="3647" spans="1:4" x14ac:dyDescent="0.25">
      <c r="A3647" t="s">
        <v>210</v>
      </c>
      <c r="B3647" t="s">
        <v>172</v>
      </c>
      <c r="C3647" s="1">
        <v>27742</v>
      </c>
      <c r="D3647">
        <v>55.9</v>
      </c>
    </row>
    <row r="3648" spans="1:4" x14ac:dyDescent="0.25">
      <c r="A3648" t="s">
        <v>210</v>
      </c>
      <c r="B3648" t="s">
        <v>172</v>
      </c>
      <c r="C3648" s="1">
        <v>27756</v>
      </c>
      <c r="D3648">
        <v>51.2</v>
      </c>
    </row>
    <row r="3649" spans="1:4" x14ac:dyDescent="0.25">
      <c r="A3649" t="s">
        <v>210</v>
      </c>
      <c r="B3649" t="s">
        <v>172</v>
      </c>
      <c r="C3649" s="1">
        <v>27770</v>
      </c>
      <c r="D3649">
        <v>43.8</v>
      </c>
    </row>
    <row r="3650" spans="1:4" x14ac:dyDescent="0.25">
      <c r="A3650" t="s">
        <v>210</v>
      </c>
      <c r="B3650" t="s">
        <v>172</v>
      </c>
      <c r="C3650" s="1">
        <v>27784</v>
      </c>
      <c r="D3650">
        <v>31.5</v>
      </c>
    </row>
    <row r="3651" spans="1:4" x14ac:dyDescent="0.25">
      <c r="A3651" t="s">
        <v>210</v>
      </c>
      <c r="B3651" t="s">
        <v>172</v>
      </c>
      <c r="C3651" s="1">
        <v>27798</v>
      </c>
      <c r="D3651">
        <v>19.100000000000001</v>
      </c>
    </row>
    <row r="3652" spans="1:4" x14ac:dyDescent="0.25">
      <c r="A3652" t="s">
        <v>210</v>
      </c>
      <c r="B3652" t="s">
        <v>172</v>
      </c>
      <c r="C3652" s="1">
        <v>27812</v>
      </c>
      <c r="D3652">
        <v>14.6</v>
      </c>
    </row>
    <row r="3653" spans="1:4" x14ac:dyDescent="0.25">
      <c r="A3653" t="s">
        <v>210</v>
      </c>
      <c r="B3653" t="s">
        <v>172</v>
      </c>
      <c r="C3653" s="1">
        <v>27827</v>
      </c>
      <c r="D3653">
        <v>25.2</v>
      </c>
    </row>
    <row r="3654" spans="1:4" x14ac:dyDescent="0.25">
      <c r="A3654" t="s">
        <v>210</v>
      </c>
      <c r="B3654" t="s">
        <v>172</v>
      </c>
      <c r="C3654" s="1">
        <v>27841</v>
      </c>
      <c r="D3654">
        <v>26.9</v>
      </c>
    </row>
    <row r="3655" spans="1:4" x14ac:dyDescent="0.25">
      <c r="A3655" t="s">
        <v>210</v>
      </c>
      <c r="B3655" t="s">
        <v>172</v>
      </c>
      <c r="C3655" s="1">
        <v>27855</v>
      </c>
      <c r="D3655">
        <v>19</v>
      </c>
    </row>
    <row r="3656" spans="1:4" x14ac:dyDescent="0.25">
      <c r="A3656" t="s">
        <v>210</v>
      </c>
      <c r="B3656" t="s">
        <v>172</v>
      </c>
      <c r="C3656" s="1">
        <v>27869</v>
      </c>
      <c r="D3656">
        <v>18.100000000000001</v>
      </c>
    </row>
    <row r="3657" spans="1:4" x14ac:dyDescent="0.25">
      <c r="A3657" t="s">
        <v>210</v>
      </c>
      <c r="B3657" t="s">
        <v>172</v>
      </c>
      <c r="C3657" s="1">
        <v>27883</v>
      </c>
      <c r="D3657">
        <v>18.100000000000001</v>
      </c>
    </row>
    <row r="3658" spans="1:4" x14ac:dyDescent="0.25">
      <c r="A3658" t="s">
        <v>210</v>
      </c>
      <c r="B3658" t="s">
        <v>172</v>
      </c>
      <c r="C3658" s="1">
        <v>27897</v>
      </c>
      <c r="D3658">
        <v>13.7</v>
      </c>
    </row>
    <row r="3659" spans="1:4" x14ac:dyDescent="0.25">
      <c r="A3659" t="s">
        <v>210</v>
      </c>
      <c r="B3659" t="s">
        <v>172</v>
      </c>
      <c r="C3659" s="1">
        <v>27925</v>
      </c>
      <c r="D3659">
        <v>7.8</v>
      </c>
    </row>
    <row r="3660" spans="1:4" x14ac:dyDescent="0.25">
      <c r="A3660" t="s">
        <v>210</v>
      </c>
      <c r="B3660" t="s">
        <v>172</v>
      </c>
      <c r="C3660" s="1">
        <v>27939</v>
      </c>
      <c r="D3660">
        <v>6.1</v>
      </c>
    </row>
    <row r="3661" spans="1:4" x14ac:dyDescent="0.25">
      <c r="A3661" t="s">
        <v>210</v>
      </c>
      <c r="B3661" t="s">
        <v>172</v>
      </c>
      <c r="C3661" s="1">
        <v>27953</v>
      </c>
      <c r="D3661">
        <v>6.1</v>
      </c>
    </row>
    <row r="3662" spans="1:4" x14ac:dyDescent="0.25">
      <c r="A3662" t="s">
        <v>210</v>
      </c>
      <c r="B3662" t="s">
        <v>172</v>
      </c>
      <c r="C3662" s="1">
        <v>27967</v>
      </c>
      <c r="D3662">
        <v>6.7</v>
      </c>
    </row>
    <row r="3663" spans="1:4" x14ac:dyDescent="0.25">
      <c r="A3663" t="s">
        <v>210</v>
      </c>
      <c r="B3663" t="s">
        <v>172</v>
      </c>
      <c r="C3663" s="1">
        <v>27981</v>
      </c>
      <c r="D3663">
        <v>9.5</v>
      </c>
    </row>
    <row r="3664" spans="1:4" x14ac:dyDescent="0.25">
      <c r="A3664" t="s">
        <v>210</v>
      </c>
      <c r="B3664" t="s">
        <v>172</v>
      </c>
      <c r="C3664" s="1">
        <v>27995</v>
      </c>
      <c r="D3664">
        <v>9.5</v>
      </c>
    </row>
    <row r="3665" spans="1:4" x14ac:dyDescent="0.25">
      <c r="A3665" t="s">
        <v>210</v>
      </c>
      <c r="B3665" t="s">
        <v>172</v>
      </c>
      <c r="C3665" s="1">
        <v>28009</v>
      </c>
      <c r="D3665">
        <v>13.7</v>
      </c>
    </row>
    <row r="3666" spans="1:4" x14ac:dyDescent="0.25">
      <c r="A3666" t="s">
        <v>210</v>
      </c>
      <c r="B3666" t="s">
        <v>172</v>
      </c>
      <c r="C3666" s="1">
        <v>28023</v>
      </c>
      <c r="D3666">
        <v>29.7</v>
      </c>
    </row>
    <row r="3667" spans="1:4" x14ac:dyDescent="0.25">
      <c r="A3667" t="s">
        <v>210</v>
      </c>
      <c r="B3667" t="s">
        <v>172</v>
      </c>
      <c r="C3667" s="1">
        <v>28037</v>
      </c>
      <c r="D3667">
        <v>36.1</v>
      </c>
    </row>
    <row r="3668" spans="1:4" x14ac:dyDescent="0.25">
      <c r="A3668" t="s">
        <v>210</v>
      </c>
      <c r="B3668" t="s">
        <v>172</v>
      </c>
      <c r="C3668" s="1">
        <v>28051</v>
      </c>
      <c r="D3668">
        <v>49.2</v>
      </c>
    </row>
    <row r="3669" spans="1:4" x14ac:dyDescent="0.25">
      <c r="A3669" t="s">
        <v>210</v>
      </c>
      <c r="B3669" t="s">
        <v>172</v>
      </c>
      <c r="C3669" s="1">
        <v>28065</v>
      </c>
      <c r="D3669">
        <v>39.5</v>
      </c>
    </row>
    <row r="3670" spans="1:4" x14ac:dyDescent="0.25">
      <c r="A3670" t="s">
        <v>210</v>
      </c>
      <c r="B3670" t="s">
        <v>172</v>
      </c>
      <c r="C3670" s="1">
        <v>28079</v>
      </c>
      <c r="D3670">
        <v>36.700000000000003</v>
      </c>
    </row>
    <row r="3671" spans="1:4" x14ac:dyDescent="0.25">
      <c r="A3671" t="s">
        <v>210</v>
      </c>
      <c r="B3671" t="s">
        <v>172</v>
      </c>
      <c r="C3671" s="1">
        <v>28094</v>
      </c>
      <c r="D3671">
        <v>46.2</v>
      </c>
    </row>
    <row r="3672" spans="1:4" x14ac:dyDescent="0.25">
      <c r="A3672" t="s">
        <v>210</v>
      </c>
      <c r="B3672" t="s">
        <v>172</v>
      </c>
      <c r="C3672" s="1">
        <v>28108</v>
      </c>
      <c r="D3672">
        <v>55.9</v>
      </c>
    </row>
    <row r="3673" spans="1:4" x14ac:dyDescent="0.25">
      <c r="A3673" t="s">
        <v>210</v>
      </c>
      <c r="B3673" t="s">
        <v>172</v>
      </c>
      <c r="C3673" s="1">
        <v>28122</v>
      </c>
      <c r="D3673">
        <v>51.2</v>
      </c>
    </row>
    <row r="3674" spans="1:4" x14ac:dyDescent="0.25">
      <c r="A3674" t="s">
        <v>210</v>
      </c>
      <c r="B3674" t="s">
        <v>172</v>
      </c>
      <c r="C3674" s="1">
        <v>28136</v>
      </c>
      <c r="D3674">
        <v>43.8</v>
      </c>
    </row>
    <row r="3675" spans="1:4" x14ac:dyDescent="0.25">
      <c r="A3675" t="s">
        <v>210</v>
      </c>
      <c r="B3675" t="s">
        <v>172</v>
      </c>
      <c r="C3675" s="1">
        <v>28150</v>
      </c>
      <c r="D3675">
        <v>31.5</v>
      </c>
    </row>
    <row r="3676" spans="1:4" x14ac:dyDescent="0.25">
      <c r="A3676" t="s">
        <v>210</v>
      </c>
      <c r="B3676" t="s">
        <v>172</v>
      </c>
      <c r="C3676" s="1">
        <v>28164</v>
      </c>
      <c r="D3676">
        <v>19.100000000000001</v>
      </c>
    </row>
    <row r="3677" spans="1:4" x14ac:dyDescent="0.25">
      <c r="A3677" t="s">
        <v>210</v>
      </c>
      <c r="B3677" t="s">
        <v>172</v>
      </c>
      <c r="C3677" s="1">
        <v>28178</v>
      </c>
      <c r="D3677">
        <v>14.6</v>
      </c>
    </row>
    <row r="3678" spans="1:4" x14ac:dyDescent="0.25">
      <c r="A3678" t="s">
        <v>210</v>
      </c>
      <c r="B3678" t="s">
        <v>172</v>
      </c>
      <c r="C3678" s="1">
        <v>28192</v>
      </c>
      <c r="D3678">
        <v>25.2</v>
      </c>
    </row>
    <row r="3679" spans="1:4" x14ac:dyDescent="0.25">
      <c r="A3679" t="s">
        <v>210</v>
      </c>
      <c r="B3679" t="s">
        <v>172</v>
      </c>
      <c r="C3679" s="1">
        <v>28206</v>
      </c>
      <c r="D3679">
        <v>26.9</v>
      </c>
    </row>
    <row r="3680" spans="1:4" x14ac:dyDescent="0.25">
      <c r="A3680" t="s">
        <v>210</v>
      </c>
      <c r="B3680" t="s">
        <v>172</v>
      </c>
      <c r="C3680" s="1">
        <v>28220</v>
      </c>
      <c r="D3680">
        <v>19</v>
      </c>
    </row>
    <row r="3681" spans="1:4" x14ac:dyDescent="0.25">
      <c r="A3681" t="s">
        <v>210</v>
      </c>
      <c r="B3681" t="s">
        <v>172</v>
      </c>
      <c r="C3681" s="1">
        <v>28234</v>
      </c>
      <c r="D3681">
        <v>18.100000000000001</v>
      </c>
    </row>
    <row r="3682" spans="1:4" x14ac:dyDescent="0.25">
      <c r="A3682" t="s">
        <v>210</v>
      </c>
      <c r="B3682" t="s">
        <v>172</v>
      </c>
      <c r="C3682" s="1">
        <v>28248</v>
      </c>
      <c r="D3682">
        <v>18.100000000000001</v>
      </c>
    </row>
    <row r="3683" spans="1:4" x14ac:dyDescent="0.25">
      <c r="A3683" t="s">
        <v>210</v>
      </c>
      <c r="B3683" t="s">
        <v>172</v>
      </c>
      <c r="C3683" s="1">
        <v>28262</v>
      </c>
      <c r="D3683">
        <v>13.7</v>
      </c>
    </row>
    <row r="3684" spans="1:4" x14ac:dyDescent="0.25">
      <c r="A3684" t="s">
        <v>210</v>
      </c>
      <c r="B3684" t="s">
        <v>172</v>
      </c>
      <c r="C3684" s="1">
        <v>28290</v>
      </c>
      <c r="D3684">
        <v>7.8</v>
      </c>
    </row>
    <row r="3685" spans="1:4" x14ac:dyDescent="0.25">
      <c r="A3685" t="s">
        <v>210</v>
      </c>
      <c r="B3685" t="s">
        <v>172</v>
      </c>
      <c r="C3685" s="1">
        <v>28304</v>
      </c>
      <c r="D3685">
        <v>6.1</v>
      </c>
    </row>
    <row r="3686" spans="1:4" x14ac:dyDescent="0.25">
      <c r="A3686" t="s">
        <v>210</v>
      </c>
      <c r="B3686" t="s">
        <v>172</v>
      </c>
      <c r="C3686" s="1">
        <v>28318</v>
      </c>
      <c r="D3686">
        <v>6.1</v>
      </c>
    </row>
    <row r="3687" spans="1:4" x14ac:dyDescent="0.25">
      <c r="A3687" t="s">
        <v>210</v>
      </c>
      <c r="B3687" t="s">
        <v>172</v>
      </c>
      <c r="C3687" s="1">
        <v>28332</v>
      </c>
      <c r="D3687">
        <v>6.7</v>
      </c>
    </row>
    <row r="3688" spans="1:4" x14ac:dyDescent="0.25">
      <c r="A3688" t="s">
        <v>210</v>
      </c>
      <c r="B3688" t="s">
        <v>172</v>
      </c>
      <c r="C3688" s="1">
        <v>28346</v>
      </c>
      <c r="D3688">
        <v>9.5</v>
      </c>
    </row>
    <row r="3689" spans="1:4" x14ac:dyDescent="0.25">
      <c r="A3689" t="s">
        <v>210</v>
      </c>
      <c r="B3689" t="s">
        <v>172</v>
      </c>
      <c r="C3689" s="1">
        <v>28360</v>
      </c>
      <c r="D3689">
        <v>9.5</v>
      </c>
    </row>
    <row r="3690" spans="1:4" x14ac:dyDescent="0.25">
      <c r="A3690" t="s">
        <v>210</v>
      </c>
      <c r="B3690" t="s">
        <v>172</v>
      </c>
      <c r="C3690" s="1">
        <v>28374</v>
      </c>
      <c r="D3690">
        <v>13.7</v>
      </c>
    </row>
    <row r="3691" spans="1:4" x14ac:dyDescent="0.25">
      <c r="A3691" t="s">
        <v>210</v>
      </c>
      <c r="B3691" t="s">
        <v>172</v>
      </c>
      <c r="C3691" s="1">
        <v>28388</v>
      </c>
      <c r="D3691">
        <v>29.7</v>
      </c>
    </row>
    <row r="3692" spans="1:4" x14ac:dyDescent="0.25">
      <c r="A3692" t="s">
        <v>210</v>
      </c>
      <c r="B3692" t="s">
        <v>172</v>
      </c>
      <c r="C3692" s="1">
        <v>28402</v>
      </c>
      <c r="D3692">
        <v>36.1</v>
      </c>
    </row>
    <row r="3693" spans="1:4" x14ac:dyDescent="0.25">
      <c r="A3693" t="s">
        <v>210</v>
      </c>
      <c r="B3693" t="s">
        <v>172</v>
      </c>
      <c r="C3693" s="1">
        <v>28416</v>
      </c>
      <c r="D3693">
        <v>49.2</v>
      </c>
    </row>
    <row r="3694" spans="1:4" x14ac:dyDescent="0.25">
      <c r="A3694" t="s">
        <v>210</v>
      </c>
      <c r="B3694" t="s">
        <v>172</v>
      </c>
      <c r="C3694" s="1">
        <v>28430</v>
      </c>
      <c r="D3694">
        <v>39.5</v>
      </c>
    </row>
    <row r="3695" spans="1:4" x14ac:dyDescent="0.25">
      <c r="A3695" t="s">
        <v>210</v>
      </c>
      <c r="B3695" t="s">
        <v>172</v>
      </c>
      <c r="C3695" s="1">
        <v>28444</v>
      </c>
      <c r="D3695">
        <v>36.700000000000003</v>
      </c>
    </row>
    <row r="3696" spans="1:4" x14ac:dyDescent="0.25">
      <c r="A3696" t="s">
        <v>210</v>
      </c>
      <c r="B3696" t="s">
        <v>172</v>
      </c>
      <c r="C3696" s="1">
        <v>28459</v>
      </c>
      <c r="D3696">
        <v>46.2</v>
      </c>
    </row>
    <row r="3697" spans="1:4" x14ac:dyDescent="0.25">
      <c r="A3697" t="s">
        <v>210</v>
      </c>
      <c r="B3697" t="s">
        <v>172</v>
      </c>
      <c r="C3697" s="1">
        <v>28473</v>
      </c>
      <c r="D3697">
        <v>55.9</v>
      </c>
    </row>
    <row r="3698" spans="1:4" x14ac:dyDescent="0.25">
      <c r="A3698" t="s">
        <v>210</v>
      </c>
      <c r="B3698" t="s">
        <v>172</v>
      </c>
      <c r="C3698" s="1">
        <v>28487</v>
      </c>
      <c r="D3698">
        <v>51.2</v>
      </c>
    </row>
    <row r="3699" spans="1:4" x14ac:dyDescent="0.25">
      <c r="A3699" t="s">
        <v>210</v>
      </c>
      <c r="B3699" t="s">
        <v>172</v>
      </c>
      <c r="C3699" s="1">
        <v>28501</v>
      </c>
      <c r="D3699">
        <v>43.8</v>
      </c>
    </row>
    <row r="3700" spans="1:4" x14ac:dyDescent="0.25">
      <c r="A3700" t="s">
        <v>210</v>
      </c>
      <c r="B3700" t="s">
        <v>172</v>
      </c>
      <c r="C3700" s="1">
        <v>28515</v>
      </c>
      <c r="D3700">
        <v>31.5</v>
      </c>
    </row>
    <row r="3701" spans="1:4" x14ac:dyDescent="0.25">
      <c r="A3701" t="s">
        <v>210</v>
      </c>
      <c r="B3701" t="s">
        <v>172</v>
      </c>
      <c r="C3701" s="1">
        <v>28529</v>
      </c>
      <c r="D3701">
        <v>19.100000000000001</v>
      </c>
    </row>
    <row r="3702" spans="1:4" x14ac:dyDescent="0.25">
      <c r="A3702" t="s">
        <v>210</v>
      </c>
      <c r="B3702" t="s">
        <v>172</v>
      </c>
      <c r="C3702" s="1">
        <v>28543</v>
      </c>
      <c r="D3702">
        <v>14.6</v>
      </c>
    </row>
    <row r="3703" spans="1:4" x14ac:dyDescent="0.25">
      <c r="A3703" t="s">
        <v>210</v>
      </c>
      <c r="B3703" t="s">
        <v>172</v>
      </c>
      <c r="C3703" s="1">
        <v>28557</v>
      </c>
      <c r="D3703">
        <v>25.2</v>
      </c>
    </row>
    <row r="3704" spans="1:4" x14ac:dyDescent="0.25">
      <c r="A3704" t="s">
        <v>210</v>
      </c>
      <c r="B3704" t="s">
        <v>172</v>
      </c>
      <c r="C3704" s="1">
        <v>28571</v>
      </c>
      <c r="D3704">
        <v>26.9</v>
      </c>
    </row>
    <row r="3705" spans="1:4" x14ac:dyDescent="0.25">
      <c r="A3705" t="s">
        <v>210</v>
      </c>
      <c r="B3705" t="s">
        <v>172</v>
      </c>
      <c r="C3705" s="1">
        <v>28585</v>
      </c>
      <c r="D3705">
        <v>19</v>
      </c>
    </row>
    <row r="3706" spans="1:4" x14ac:dyDescent="0.25">
      <c r="A3706" t="s">
        <v>210</v>
      </c>
      <c r="B3706" t="s">
        <v>172</v>
      </c>
      <c r="C3706" s="1">
        <v>28599</v>
      </c>
      <c r="D3706">
        <v>18.100000000000001</v>
      </c>
    </row>
    <row r="3707" spans="1:4" x14ac:dyDescent="0.25">
      <c r="A3707" t="s">
        <v>210</v>
      </c>
      <c r="B3707" t="s">
        <v>172</v>
      </c>
      <c r="C3707" s="1">
        <v>28613</v>
      </c>
      <c r="D3707">
        <v>18.100000000000001</v>
      </c>
    </row>
    <row r="3708" spans="1:4" x14ac:dyDescent="0.25">
      <c r="A3708" t="s">
        <v>210</v>
      </c>
      <c r="B3708" t="s">
        <v>172</v>
      </c>
      <c r="C3708" s="1">
        <v>28627</v>
      </c>
      <c r="D3708">
        <v>13.7</v>
      </c>
    </row>
    <row r="3709" spans="1:4" x14ac:dyDescent="0.25">
      <c r="A3709" t="s">
        <v>210</v>
      </c>
      <c r="B3709" t="s">
        <v>172</v>
      </c>
      <c r="C3709" s="1">
        <v>28655</v>
      </c>
      <c r="D3709">
        <v>7.8</v>
      </c>
    </row>
    <row r="3710" spans="1:4" x14ac:dyDescent="0.25">
      <c r="A3710" t="s">
        <v>210</v>
      </c>
      <c r="B3710" t="s">
        <v>172</v>
      </c>
      <c r="C3710" s="1">
        <v>28669</v>
      </c>
      <c r="D3710">
        <v>6.1</v>
      </c>
    </row>
    <row r="3711" spans="1:4" x14ac:dyDescent="0.25">
      <c r="A3711" t="s">
        <v>210</v>
      </c>
      <c r="B3711" t="s">
        <v>172</v>
      </c>
      <c r="C3711" s="1">
        <v>28683</v>
      </c>
      <c r="D3711">
        <v>6.1</v>
      </c>
    </row>
    <row r="3712" spans="1:4" x14ac:dyDescent="0.25">
      <c r="A3712" t="s">
        <v>210</v>
      </c>
      <c r="B3712" t="s">
        <v>172</v>
      </c>
      <c r="C3712" s="1">
        <v>28697</v>
      </c>
      <c r="D3712">
        <v>6.7</v>
      </c>
    </row>
    <row r="3713" spans="1:4" x14ac:dyDescent="0.25">
      <c r="A3713" t="s">
        <v>210</v>
      </c>
      <c r="B3713" t="s">
        <v>172</v>
      </c>
      <c r="C3713" s="1">
        <v>28711</v>
      </c>
      <c r="D3713">
        <v>9.5</v>
      </c>
    </row>
    <row r="3714" spans="1:4" x14ac:dyDescent="0.25">
      <c r="A3714" t="s">
        <v>210</v>
      </c>
      <c r="B3714" t="s">
        <v>172</v>
      </c>
      <c r="C3714" s="1">
        <v>28725</v>
      </c>
      <c r="D3714">
        <v>9.5</v>
      </c>
    </row>
    <row r="3715" spans="1:4" x14ac:dyDescent="0.25">
      <c r="A3715" t="s">
        <v>210</v>
      </c>
      <c r="B3715" t="s">
        <v>172</v>
      </c>
      <c r="C3715" s="1">
        <v>28739</v>
      </c>
      <c r="D3715">
        <v>13.7</v>
      </c>
    </row>
    <row r="3716" spans="1:4" x14ac:dyDescent="0.25">
      <c r="A3716" t="s">
        <v>210</v>
      </c>
      <c r="B3716" t="s">
        <v>172</v>
      </c>
      <c r="C3716" s="1">
        <v>28753</v>
      </c>
      <c r="D3716">
        <v>29.7</v>
      </c>
    </row>
    <row r="3717" spans="1:4" x14ac:dyDescent="0.25">
      <c r="A3717" t="s">
        <v>210</v>
      </c>
      <c r="B3717" t="s">
        <v>172</v>
      </c>
      <c r="C3717" s="1">
        <v>28767</v>
      </c>
      <c r="D3717">
        <v>36.1</v>
      </c>
    </row>
    <row r="3718" spans="1:4" x14ac:dyDescent="0.25">
      <c r="A3718" t="s">
        <v>210</v>
      </c>
      <c r="B3718" t="s">
        <v>172</v>
      </c>
      <c r="C3718" s="1">
        <v>28781</v>
      </c>
      <c r="D3718">
        <v>49.2</v>
      </c>
    </row>
    <row r="3719" spans="1:4" x14ac:dyDescent="0.25">
      <c r="A3719" t="s">
        <v>210</v>
      </c>
      <c r="B3719" t="s">
        <v>172</v>
      </c>
      <c r="C3719" s="1">
        <v>28795</v>
      </c>
      <c r="D3719">
        <v>39.5</v>
      </c>
    </row>
    <row r="3720" spans="1:4" x14ac:dyDescent="0.25">
      <c r="A3720" t="s">
        <v>210</v>
      </c>
      <c r="B3720" t="s">
        <v>172</v>
      </c>
      <c r="C3720" s="1">
        <v>28809</v>
      </c>
      <c r="D3720">
        <v>36.700000000000003</v>
      </c>
    </row>
    <row r="3721" spans="1:4" x14ac:dyDescent="0.25">
      <c r="A3721" t="s">
        <v>210</v>
      </c>
      <c r="B3721" t="s">
        <v>172</v>
      </c>
      <c r="C3721" s="1">
        <v>28824</v>
      </c>
      <c r="D3721">
        <v>46.2</v>
      </c>
    </row>
    <row r="3722" spans="1:4" x14ac:dyDescent="0.25">
      <c r="A3722" t="s">
        <v>210</v>
      </c>
      <c r="B3722" t="s">
        <v>172</v>
      </c>
      <c r="C3722" s="1">
        <v>28838</v>
      </c>
      <c r="D3722">
        <v>55.9</v>
      </c>
    </row>
    <row r="3723" spans="1:4" x14ac:dyDescent="0.25">
      <c r="A3723" t="s">
        <v>210</v>
      </c>
      <c r="B3723" t="s">
        <v>172</v>
      </c>
      <c r="C3723" s="1">
        <v>28852</v>
      </c>
      <c r="D3723">
        <v>51.2</v>
      </c>
    </row>
    <row r="3724" spans="1:4" x14ac:dyDescent="0.25">
      <c r="A3724" t="s">
        <v>210</v>
      </c>
      <c r="B3724" t="s">
        <v>172</v>
      </c>
      <c r="C3724" s="1">
        <v>28866</v>
      </c>
      <c r="D3724">
        <v>43.8</v>
      </c>
    </row>
    <row r="3725" spans="1:4" x14ac:dyDescent="0.25">
      <c r="A3725" t="s">
        <v>210</v>
      </c>
      <c r="B3725" t="s">
        <v>172</v>
      </c>
      <c r="C3725" s="1">
        <v>28880</v>
      </c>
      <c r="D3725">
        <v>31.5</v>
      </c>
    </row>
    <row r="3726" spans="1:4" x14ac:dyDescent="0.25">
      <c r="A3726" t="s">
        <v>210</v>
      </c>
      <c r="B3726" t="s">
        <v>172</v>
      </c>
      <c r="C3726" s="1">
        <v>28894</v>
      </c>
      <c r="D3726">
        <v>19.100000000000001</v>
      </c>
    </row>
    <row r="3727" spans="1:4" x14ac:dyDescent="0.25">
      <c r="A3727" t="s">
        <v>210</v>
      </c>
      <c r="B3727" t="s">
        <v>172</v>
      </c>
      <c r="C3727" s="1">
        <v>28908</v>
      </c>
      <c r="D3727">
        <v>14.6</v>
      </c>
    </row>
    <row r="3728" spans="1:4" x14ac:dyDescent="0.25">
      <c r="A3728" t="s">
        <v>210</v>
      </c>
      <c r="B3728" t="s">
        <v>172</v>
      </c>
      <c r="C3728" s="1">
        <v>28922</v>
      </c>
      <c r="D3728">
        <v>25.2</v>
      </c>
    </row>
    <row r="3729" spans="1:4" x14ac:dyDescent="0.25">
      <c r="A3729" t="s">
        <v>210</v>
      </c>
      <c r="B3729" t="s">
        <v>172</v>
      </c>
      <c r="C3729" s="1">
        <v>28936</v>
      </c>
      <c r="D3729">
        <v>26.9</v>
      </c>
    </row>
    <row r="3730" spans="1:4" x14ac:dyDescent="0.25">
      <c r="A3730" t="s">
        <v>210</v>
      </c>
      <c r="B3730" t="s">
        <v>172</v>
      </c>
      <c r="C3730" s="1">
        <v>28950</v>
      </c>
      <c r="D3730">
        <v>19</v>
      </c>
    </row>
    <row r="3731" spans="1:4" x14ac:dyDescent="0.25">
      <c r="A3731" t="s">
        <v>210</v>
      </c>
      <c r="B3731" t="s">
        <v>172</v>
      </c>
      <c r="C3731" s="1">
        <v>28964</v>
      </c>
      <c r="D3731">
        <v>18.100000000000001</v>
      </c>
    </row>
    <row r="3732" spans="1:4" x14ac:dyDescent="0.25">
      <c r="A3732" t="s">
        <v>210</v>
      </c>
      <c r="B3732" t="s">
        <v>172</v>
      </c>
      <c r="C3732" s="1">
        <v>28978</v>
      </c>
      <c r="D3732">
        <v>18.100000000000001</v>
      </c>
    </row>
    <row r="3733" spans="1:4" x14ac:dyDescent="0.25">
      <c r="A3733" t="s">
        <v>210</v>
      </c>
      <c r="B3733" t="s">
        <v>172</v>
      </c>
      <c r="C3733" s="1">
        <v>28992</v>
      </c>
      <c r="D3733">
        <v>13.7</v>
      </c>
    </row>
    <row r="3734" spans="1:4" x14ac:dyDescent="0.25">
      <c r="A3734" t="s">
        <v>210</v>
      </c>
      <c r="B3734" t="s">
        <v>172</v>
      </c>
      <c r="C3734" s="1">
        <v>29020</v>
      </c>
      <c r="D3734">
        <v>7.8</v>
      </c>
    </row>
    <row r="3735" spans="1:4" x14ac:dyDescent="0.25">
      <c r="A3735" t="s">
        <v>210</v>
      </c>
      <c r="B3735" t="s">
        <v>172</v>
      </c>
      <c r="C3735" s="1">
        <v>29034</v>
      </c>
      <c r="D3735">
        <v>6.1</v>
      </c>
    </row>
    <row r="3736" spans="1:4" x14ac:dyDescent="0.25">
      <c r="A3736" t="s">
        <v>210</v>
      </c>
      <c r="B3736" t="s">
        <v>172</v>
      </c>
      <c r="C3736" s="1">
        <v>29048</v>
      </c>
      <c r="D3736">
        <v>6.1</v>
      </c>
    </row>
    <row r="3737" spans="1:4" x14ac:dyDescent="0.25">
      <c r="A3737" t="s">
        <v>210</v>
      </c>
      <c r="B3737" t="s">
        <v>172</v>
      </c>
      <c r="C3737" s="1">
        <v>29062</v>
      </c>
      <c r="D3737">
        <v>6.7</v>
      </c>
    </row>
    <row r="3738" spans="1:4" x14ac:dyDescent="0.25">
      <c r="A3738" t="s">
        <v>210</v>
      </c>
      <c r="B3738" t="s">
        <v>172</v>
      </c>
      <c r="C3738" s="1">
        <v>29076</v>
      </c>
      <c r="D3738">
        <v>9.5</v>
      </c>
    </row>
    <row r="3739" spans="1:4" x14ac:dyDescent="0.25">
      <c r="A3739" t="s">
        <v>210</v>
      </c>
      <c r="B3739" t="s">
        <v>172</v>
      </c>
      <c r="C3739" s="1">
        <v>29090</v>
      </c>
      <c r="D3739">
        <v>9.5</v>
      </c>
    </row>
    <row r="3740" spans="1:4" x14ac:dyDescent="0.25">
      <c r="A3740" t="s">
        <v>210</v>
      </c>
      <c r="B3740" t="s">
        <v>172</v>
      </c>
      <c r="C3740" s="1">
        <v>29104</v>
      </c>
      <c r="D3740">
        <v>13.7</v>
      </c>
    </row>
    <row r="3741" spans="1:4" x14ac:dyDescent="0.25">
      <c r="A3741" t="s">
        <v>210</v>
      </c>
      <c r="B3741" t="s">
        <v>172</v>
      </c>
      <c r="C3741" s="1">
        <v>29118</v>
      </c>
      <c r="D3741">
        <v>29.7</v>
      </c>
    </row>
    <row r="3742" spans="1:4" x14ac:dyDescent="0.25">
      <c r="A3742" t="s">
        <v>210</v>
      </c>
      <c r="B3742" t="s">
        <v>172</v>
      </c>
      <c r="C3742" s="1">
        <v>29132</v>
      </c>
      <c r="D3742">
        <v>36.1</v>
      </c>
    </row>
    <row r="3743" spans="1:4" x14ac:dyDescent="0.25">
      <c r="A3743" t="s">
        <v>210</v>
      </c>
      <c r="B3743" t="s">
        <v>172</v>
      </c>
      <c r="C3743" s="1">
        <v>29146</v>
      </c>
      <c r="D3743">
        <v>49.2</v>
      </c>
    </row>
    <row r="3744" spans="1:4" x14ac:dyDescent="0.25">
      <c r="A3744" t="s">
        <v>210</v>
      </c>
      <c r="B3744" t="s">
        <v>172</v>
      </c>
      <c r="C3744" s="1">
        <v>29160</v>
      </c>
      <c r="D3744">
        <v>39.5</v>
      </c>
    </row>
    <row r="3745" spans="1:4" x14ac:dyDescent="0.25">
      <c r="A3745" t="s">
        <v>210</v>
      </c>
      <c r="B3745" t="s">
        <v>172</v>
      </c>
      <c r="C3745" s="1">
        <v>29174</v>
      </c>
      <c r="D3745">
        <v>36.700000000000003</v>
      </c>
    </row>
    <row r="3746" spans="1:4" x14ac:dyDescent="0.25">
      <c r="A3746" t="s">
        <v>210</v>
      </c>
      <c r="B3746" t="s">
        <v>172</v>
      </c>
      <c r="C3746" s="1">
        <v>29189</v>
      </c>
      <c r="D3746">
        <v>46.2</v>
      </c>
    </row>
    <row r="3747" spans="1:4" x14ac:dyDescent="0.25">
      <c r="A3747" t="s">
        <v>210</v>
      </c>
      <c r="B3747" t="s">
        <v>172</v>
      </c>
      <c r="C3747" s="1">
        <v>29203</v>
      </c>
      <c r="D3747">
        <v>55.9</v>
      </c>
    </row>
    <row r="3748" spans="1:4" x14ac:dyDescent="0.25">
      <c r="A3748" t="s">
        <v>210</v>
      </c>
      <c r="B3748" t="s">
        <v>172</v>
      </c>
      <c r="C3748" s="1">
        <v>29217</v>
      </c>
      <c r="D3748">
        <v>51.2</v>
      </c>
    </row>
    <row r="3749" spans="1:4" x14ac:dyDescent="0.25">
      <c r="A3749" t="s">
        <v>210</v>
      </c>
      <c r="B3749" t="s">
        <v>172</v>
      </c>
      <c r="C3749" s="1">
        <v>29231</v>
      </c>
      <c r="D3749">
        <v>43.8</v>
      </c>
    </row>
    <row r="3750" spans="1:4" x14ac:dyDescent="0.25">
      <c r="A3750" t="s">
        <v>210</v>
      </c>
      <c r="B3750" t="s">
        <v>172</v>
      </c>
      <c r="C3750" s="1">
        <v>29245</v>
      </c>
      <c r="D3750">
        <v>31.5</v>
      </c>
    </row>
    <row r="3751" spans="1:4" x14ac:dyDescent="0.25">
      <c r="A3751" t="s">
        <v>210</v>
      </c>
      <c r="B3751" t="s">
        <v>172</v>
      </c>
      <c r="C3751" s="1">
        <v>29259</v>
      </c>
      <c r="D3751">
        <v>19.100000000000001</v>
      </c>
    </row>
    <row r="3752" spans="1:4" x14ac:dyDescent="0.25">
      <c r="A3752" t="s">
        <v>210</v>
      </c>
      <c r="B3752" t="s">
        <v>172</v>
      </c>
      <c r="C3752" s="1">
        <v>29273</v>
      </c>
      <c r="D3752">
        <v>14.6</v>
      </c>
    </row>
    <row r="3753" spans="1:4" x14ac:dyDescent="0.25">
      <c r="A3753" t="s">
        <v>210</v>
      </c>
      <c r="B3753" t="s">
        <v>172</v>
      </c>
      <c r="C3753" s="1">
        <v>29288</v>
      </c>
      <c r="D3753">
        <v>25.2</v>
      </c>
    </row>
    <row r="3754" spans="1:4" x14ac:dyDescent="0.25">
      <c r="A3754" t="s">
        <v>210</v>
      </c>
      <c r="B3754" t="s">
        <v>172</v>
      </c>
      <c r="C3754" s="1">
        <v>29302</v>
      </c>
      <c r="D3754">
        <v>26.9</v>
      </c>
    </row>
    <row r="3755" spans="1:4" x14ac:dyDescent="0.25">
      <c r="A3755" t="s">
        <v>210</v>
      </c>
      <c r="B3755" t="s">
        <v>172</v>
      </c>
      <c r="C3755" s="1">
        <v>29316</v>
      </c>
      <c r="D3755">
        <v>19</v>
      </c>
    </row>
    <row r="3756" spans="1:4" x14ac:dyDescent="0.25">
      <c r="A3756" t="s">
        <v>210</v>
      </c>
      <c r="B3756" t="s">
        <v>172</v>
      </c>
      <c r="C3756" s="1">
        <v>29330</v>
      </c>
      <c r="D3756">
        <v>18.100000000000001</v>
      </c>
    </row>
    <row r="3757" spans="1:4" x14ac:dyDescent="0.25">
      <c r="A3757" t="s">
        <v>210</v>
      </c>
      <c r="B3757" t="s">
        <v>172</v>
      </c>
      <c r="C3757" s="1">
        <v>29344</v>
      </c>
      <c r="D3757">
        <v>18.100000000000001</v>
      </c>
    </row>
    <row r="3758" spans="1:4" x14ac:dyDescent="0.25">
      <c r="A3758" t="s">
        <v>210</v>
      </c>
      <c r="B3758" t="s">
        <v>172</v>
      </c>
      <c r="C3758" s="1">
        <v>29358</v>
      </c>
      <c r="D3758">
        <v>13.7</v>
      </c>
    </row>
    <row r="3759" spans="1:4" x14ac:dyDescent="0.25">
      <c r="A3759" t="s">
        <v>210</v>
      </c>
      <c r="B3759" t="s">
        <v>172</v>
      </c>
      <c r="C3759" s="1">
        <v>29386</v>
      </c>
      <c r="D3759">
        <v>7.8</v>
      </c>
    </row>
    <row r="3760" spans="1:4" x14ac:dyDescent="0.25">
      <c r="A3760" t="s">
        <v>210</v>
      </c>
      <c r="B3760" t="s">
        <v>172</v>
      </c>
      <c r="C3760" s="1">
        <v>29400</v>
      </c>
      <c r="D3760">
        <v>6.1</v>
      </c>
    </row>
    <row r="3761" spans="1:4" x14ac:dyDescent="0.25">
      <c r="A3761" t="s">
        <v>210</v>
      </c>
      <c r="B3761" t="s">
        <v>172</v>
      </c>
      <c r="C3761" s="1">
        <v>29414</v>
      </c>
      <c r="D3761">
        <v>6.1</v>
      </c>
    </row>
    <row r="3762" spans="1:4" x14ac:dyDescent="0.25">
      <c r="A3762" t="s">
        <v>210</v>
      </c>
      <c r="B3762" t="s">
        <v>172</v>
      </c>
      <c r="C3762" s="1">
        <v>29428</v>
      </c>
      <c r="D3762">
        <v>6.7</v>
      </c>
    </row>
    <row r="3763" spans="1:4" x14ac:dyDescent="0.25">
      <c r="A3763" t="s">
        <v>210</v>
      </c>
      <c r="B3763" t="s">
        <v>172</v>
      </c>
      <c r="C3763" s="1">
        <v>29442</v>
      </c>
      <c r="D3763">
        <v>9.5</v>
      </c>
    </row>
    <row r="3764" spans="1:4" x14ac:dyDescent="0.25">
      <c r="A3764" t="s">
        <v>210</v>
      </c>
      <c r="B3764" t="s">
        <v>172</v>
      </c>
      <c r="C3764" s="1">
        <v>29456</v>
      </c>
      <c r="D3764">
        <v>9.5</v>
      </c>
    </row>
    <row r="3765" spans="1:4" x14ac:dyDescent="0.25">
      <c r="A3765" t="s">
        <v>210</v>
      </c>
      <c r="B3765" t="s">
        <v>172</v>
      </c>
      <c r="C3765" s="1">
        <v>29470</v>
      </c>
      <c r="D3765">
        <v>13.7</v>
      </c>
    </row>
    <row r="3766" spans="1:4" x14ac:dyDescent="0.25">
      <c r="A3766" t="s">
        <v>210</v>
      </c>
      <c r="B3766" t="s">
        <v>172</v>
      </c>
      <c r="C3766" s="1">
        <v>29484</v>
      </c>
      <c r="D3766">
        <v>29.7</v>
      </c>
    </row>
    <row r="3767" spans="1:4" x14ac:dyDescent="0.25">
      <c r="A3767" t="s">
        <v>210</v>
      </c>
      <c r="B3767" t="s">
        <v>172</v>
      </c>
      <c r="C3767" s="1">
        <v>29498</v>
      </c>
      <c r="D3767">
        <v>36.1</v>
      </c>
    </row>
    <row r="3768" spans="1:4" x14ac:dyDescent="0.25">
      <c r="A3768" t="s">
        <v>210</v>
      </c>
      <c r="B3768" t="s">
        <v>172</v>
      </c>
      <c r="C3768" s="1">
        <v>29512</v>
      </c>
      <c r="D3768">
        <v>49.2</v>
      </c>
    </row>
    <row r="3769" spans="1:4" x14ac:dyDescent="0.25">
      <c r="A3769" t="s">
        <v>210</v>
      </c>
      <c r="B3769" t="s">
        <v>172</v>
      </c>
      <c r="C3769" s="1">
        <v>29526</v>
      </c>
      <c r="D3769">
        <v>39.5</v>
      </c>
    </row>
    <row r="3770" spans="1:4" x14ac:dyDescent="0.25">
      <c r="A3770" t="s">
        <v>210</v>
      </c>
      <c r="B3770" t="s">
        <v>172</v>
      </c>
      <c r="C3770" s="1">
        <v>29540</v>
      </c>
      <c r="D3770">
        <v>36.700000000000003</v>
      </c>
    </row>
    <row r="3771" spans="1:4" x14ac:dyDescent="0.25">
      <c r="A3771" t="s">
        <v>210</v>
      </c>
      <c r="B3771" t="s">
        <v>172</v>
      </c>
      <c r="C3771" s="1">
        <v>29555</v>
      </c>
      <c r="D3771">
        <v>46.2</v>
      </c>
    </row>
    <row r="3772" spans="1:4" x14ac:dyDescent="0.25">
      <c r="A3772" t="s">
        <v>210</v>
      </c>
      <c r="B3772" t="s">
        <v>172</v>
      </c>
      <c r="C3772" s="1">
        <v>29569</v>
      </c>
      <c r="D3772">
        <v>55.9</v>
      </c>
    </row>
    <row r="3773" spans="1:4" x14ac:dyDescent="0.25">
      <c r="A3773" t="s">
        <v>210</v>
      </c>
      <c r="B3773" t="s">
        <v>172</v>
      </c>
      <c r="C3773" s="1">
        <v>29583</v>
      </c>
      <c r="D3773">
        <v>51.2</v>
      </c>
    </row>
    <row r="3774" spans="1:4" x14ac:dyDescent="0.25">
      <c r="A3774" t="s">
        <v>210</v>
      </c>
      <c r="B3774" t="s">
        <v>172</v>
      </c>
      <c r="C3774" s="1">
        <v>29597</v>
      </c>
      <c r="D3774">
        <v>43.8</v>
      </c>
    </row>
    <row r="3775" spans="1:4" x14ac:dyDescent="0.25">
      <c r="A3775" t="s">
        <v>210</v>
      </c>
      <c r="B3775" t="s">
        <v>172</v>
      </c>
      <c r="C3775" s="1">
        <v>29611</v>
      </c>
      <c r="D3775">
        <v>31.5</v>
      </c>
    </row>
    <row r="3776" spans="1:4" x14ac:dyDescent="0.25">
      <c r="A3776" t="s">
        <v>210</v>
      </c>
      <c r="B3776" t="s">
        <v>172</v>
      </c>
      <c r="C3776" s="1">
        <v>29625</v>
      </c>
      <c r="D3776">
        <v>19.100000000000001</v>
      </c>
    </row>
    <row r="3777" spans="1:4" x14ac:dyDescent="0.25">
      <c r="A3777" t="s">
        <v>210</v>
      </c>
      <c r="B3777" t="s">
        <v>172</v>
      </c>
      <c r="C3777" s="1">
        <v>29639</v>
      </c>
      <c r="D3777">
        <v>14.6</v>
      </c>
    </row>
    <row r="3778" spans="1:4" x14ac:dyDescent="0.25">
      <c r="A3778" t="s">
        <v>210</v>
      </c>
      <c r="B3778" t="s">
        <v>172</v>
      </c>
      <c r="C3778" s="1">
        <v>29653</v>
      </c>
      <c r="D3778">
        <v>25.2</v>
      </c>
    </row>
    <row r="3779" spans="1:4" x14ac:dyDescent="0.25">
      <c r="A3779" t="s">
        <v>210</v>
      </c>
      <c r="B3779" t="s">
        <v>172</v>
      </c>
      <c r="C3779" s="1">
        <v>29667</v>
      </c>
      <c r="D3779">
        <v>26.9</v>
      </c>
    </row>
    <row r="3780" spans="1:4" x14ac:dyDescent="0.25">
      <c r="A3780" t="s">
        <v>210</v>
      </c>
      <c r="B3780" t="s">
        <v>172</v>
      </c>
      <c r="C3780" s="1">
        <v>29681</v>
      </c>
      <c r="D3780">
        <v>19</v>
      </c>
    </row>
    <row r="3781" spans="1:4" x14ac:dyDescent="0.25">
      <c r="A3781" t="s">
        <v>210</v>
      </c>
      <c r="B3781" t="s">
        <v>172</v>
      </c>
      <c r="C3781" s="1">
        <v>29695</v>
      </c>
      <c r="D3781">
        <v>18.100000000000001</v>
      </c>
    </row>
    <row r="3782" spans="1:4" x14ac:dyDescent="0.25">
      <c r="A3782" t="s">
        <v>210</v>
      </c>
      <c r="B3782" t="s">
        <v>172</v>
      </c>
      <c r="C3782" s="1">
        <v>29709</v>
      </c>
      <c r="D3782">
        <v>18.100000000000001</v>
      </c>
    </row>
    <row r="3783" spans="1:4" x14ac:dyDescent="0.25">
      <c r="A3783" t="s">
        <v>210</v>
      </c>
      <c r="B3783" t="s">
        <v>172</v>
      </c>
      <c r="C3783" s="1">
        <v>29723</v>
      </c>
      <c r="D3783">
        <v>13.7</v>
      </c>
    </row>
    <row r="3784" spans="1:4" x14ac:dyDescent="0.25">
      <c r="A3784" t="s">
        <v>211</v>
      </c>
      <c r="B3784" t="s">
        <v>173</v>
      </c>
      <c r="C3784" s="1">
        <v>28655</v>
      </c>
      <c r="D3784">
        <v>16.899999999999999</v>
      </c>
    </row>
    <row r="3785" spans="1:4" x14ac:dyDescent="0.25">
      <c r="A3785" t="s">
        <v>211</v>
      </c>
      <c r="B3785" t="s">
        <v>173</v>
      </c>
      <c r="C3785" s="1">
        <v>28669</v>
      </c>
      <c r="D3785">
        <v>15.9</v>
      </c>
    </row>
    <row r="3786" spans="1:4" x14ac:dyDescent="0.25">
      <c r="A3786" t="s">
        <v>211</v>
      </c>
      <c r="B3786" t="s">
        <v>173</v>
      </c>
      <c r="C3786" s="1">
        <v>28683</v>
      </c>
      <c r="D3786">
        <v>15.9</v>
      </c>
    </row>
    <row r="3787" spans="1:4" x14ac:dyDescent="0.25">
      <c r="A3787" t="s">
        <v>211</v>
      </c>
      <c r="B3787" t="s">
        <v>173</v>
      </c>
      <c r="C3787" s="1">
        <v>28697</v>
      </c>
      <c r="D3787">
        <v>15.9</v>
      </c>
    </row>
    <row r="3788" spans="1:4" x14ac:dyDescent="0.25">
      <c r="A3788" t="s">
        <v>211</v>
      </c>
      <c r="B3788" t="s">
        <v>173</v>
      </c>
      <c r="C3788" s="1">
        <v>28711</v>
      </c>
      <c r="D3788">
        <v>17</v>
      </c>
    </row>
    <row r="3789" spans="1:4" x14ac:dyDescent="0.25">
      <c r="A3789" t="s">
        <v>211</v>
      </c>
      <c r="B3789" t="s">
        <v>173</v>
      </c>
      <c r="C3789" s="1">
        <v>28725</v>
      </c>
      <c r="D3789">
        <v>38.299999999999997</v>
      </c>
    </row>
    <row r="3790" spans="1:4" x14ac:dyDescent="0.25">
      <c r="A3790" t="s">
        <v>211</v>
      </c>
      <c r="B3790" t="s">
        <v>173</v>
      </c>
      <c r="C3790" s="1">
        <v>28739</v>
      </c>
      <c r="D3790">
        <v>38.299999999999997</v>
      </c>
    </row>
    <row r="3791" spans="1:4" x14ac:dyDescent="0.25">
      <c r="A3791" t="s">
        <v>211</v>
      </c>
      <c r="B3791" t="s">
        <v>173</v>
      </c>
      <c r="C3791" s="1">
        <v>28753</v>
      </c>
      <c r="D3791">
        <v>59.2</v>
      </c>
    </row>
    <row r="3792" spans="1:4" x14ac:dyDescent="0.25">
      <c r="A3792" t="s">
        <v>211</v>
      </c>
      <c r="B3792" t="s">
        <v>173</v>
      </c>
      <c r="C3792" s="1">
        <v>28767</v>
      </c>
      <c r="D3792">
        <v>63.9</v>
      </c>
    </row>
    <row r="3793" spans="1:4" x14ac:dyDescent="0.25">
      <c r="A3793" t="s">
        <v>211</v>
      </c>
      <c r="B3793" t="s">
        <v>173</v>
      </c>
      <c r="C3793" s="1">
        <v>28781</v>
      </c>
      <c r="D3793">
        <v>70.3</v>
      </c>
    </row>
    <row r="3794" spans="1:4" x14ac:dyDescent="0.25">
      <c r="A3794" t="s">
        <v>211</v>
      </c>
      <c r="B3794" t="s">
        <v>173</v>
      </c>
      <c r="C3794" s="1">
        <v>28795</v>
      </c>
      <c r="D3794">
        <v>73.2</v>
      </c>
    </row>
    <row r="3795" spans="1:4" x14ac:dyDescent="0.25">
      <c r="A3795" t="s">
        <v>211</v>
      </c>
      <c r="B3795" t="s">
        <v>173</v>
      </c>
      <c r="C3795" s="1">
        <v>28809</v>
      </c>
      <c r="D3795">
        <v>66.5</v>
      </c>
    </row>
    <row r="3796" spans="1:4" x14ac:dyDescent="0.25">
      <c r="A3796" t="s">
        <v>211</v>
      </c>
      <c r="B3796" t="s">
        <v>173</v>
      </c>
      <c r="C3796" s="1">
        <v>28824</v>
      </c>
      <c r="D3796">
        <v>34.700000000000003</v>
      </c>
    </row>
    <row r="3797" spans="1:4" x14ac:dyDescent="0.25">
      <c r="A3797" t="s">
        <v>211</v>
      </c>
      <c r="B3797" t="s">
        <v>173</v>
      </c>
      <c r="C3797" s="1">
        <v>28838</v>
      </c>
      <c r="D3797">
        <v>27.5</v>
      </c>
    </row>
    <row r="3798" spans="1:4" x14ac:dyDescent="0.25">
      <c r="A3798" t="s">
        <v>211</v>
      </c>
      <c r="B3798" t="s">
        <v>173</v>
      </c>
      <c r="C3798" s="1">
        <v>28852</v>
      </c>
      <c r="D3798">
        <v>34.4</v>
      </c>
    </row>
    <row r="3799" spans="1:4" x14ac:dyDescent="0.25">
      <c r="A3799" t="s">
        <v>211</v>
      </c>
      <c r="B3799" t="s">
        <v>173</v>
      </c>
      <c r="C3799" s="1">
        <v>28866</v>
      </c>
      <c r="D3799">
        <v>18.2</v>
      </c>
    </row>
    <row r="3800" spans="1:4" x14ac:dyDescent="0.25">
      <c r="A3800" t="s">
        <v>211</v>
      </c>
      <c r="B3800" t="s">
        <v>173</v>
      </c>
      <c r="C3800" s="1">
        <v>28880</v>
      </c>
      <c r="D3800">
        <v>12.8</v>
      </c>
    </row>
    <row r="3801" spans="1:4" x14ac:dyDescent="0.25">
      <c r="A3801" t="s">
        <v>211</v>
      </c>
      <c r="B3801" t="s">
        <v>173</v>
      </c>
      <c r="C3801" s="1">
        <v>28894</v>
      </c>
      <c r="D3801">
        <v>12.9</v>
      </c>
    </row>
    <row r="3802" spans="1:4" x14ac:dyDescent="0.25">
      <c r="A3802" t="s">
        <v>211</v>
      </c>
      <c r="B3802" t="s">
        <v>173</v>
      </c>
      <c r="C3802" s="1">
        <v>28908</v>
      </c>
      <c r="D3802">
        <v>7.6</v>
      </c>
    </row>
    <row r="3803" spans="1:4" x14ac:dyDescent="0.25">
      <c r="A3803" t="s">
        <v>211</v>
      </c>
      <c r="B3803" t="s">
        <v>173</v>
      </c>
      <c r="C3803" s="1">
        <v>28922</v>
      </c>
      <c r="D3803">
        <v>22</v>
      </c>
    </row>
    <row r="3804" spans="1:4" x14ac:dyDescent="0.25">
      <c r="A3804" t="s">
        <v>211</v>
      </c>
      <c r="B3804" t="s">
        <v>173</v>
      </c>
      <c r="C3804" s="1">
        <v>28936</v>
      </c>
      <c r="D3804">
        <v>23.9</v>
      </c>
    </row>
    <row r="3805" spans="1:4" x14ac:dyDescent="0.25">
      <c r="A3805" t="s">
        <v>211</v>
      </c>
      <c r="B3805" t="s">
        <v>173</v>
      </c>
      <c r="C3805" s="1">
        <v>28950</v>
      </c>
      <c r="D3805">
        <v>14.1</v>
      </c>
    </row>
    <row r="3806" spans="1:4" x14ac:dyDescent="0.25">
      <c r="A3806" t="s">
        <v>211</v>
      </c>
      <c r="B3806" t="s">
        <v>173</v>
      </c>
      <c r="C3806" s="1">
        <v>28964</v>
      </c>
      <c r="D3806">
        <v>23.6</v>
      </c>
    </row>
    <row r="3807" spans="1:4" x14ac:dyDescent="0.25">
      <c r="A3807" t="s">
        <v>211</v>
      </c>
      <c r="B3807" t="s">
        <v>173</v>
      </c>
      <c r="C3807" s="1">
        <v>28978</v>
      </c>
      <c r="D3807">
        <v>32.5</v>
      </c>
    </row>
    <row r="3808" spans="1:4" x14ac:dyDescent="0.25">
      <c r="A3808" t="s">
        <v>211</v>
      </c>
      <c r="B3808" t="s">
        <v>173</v>
      </c>
      <c r="C3808" s="1">
        <v>28992</v>
      </c>
      <c r="D3808">
        <v>25.8</v>
      </c>
    </row>
    <row r="3809" spans="1:4" x14ac:dyDescent="0.25">
      <c r="A3809" t="s">
        <v>211</v>
      </c>
      <c r="B3809" t="s">
        <v>173</v>
      </c>
      <c r="C3809" s="1">
        <v>29006</v>
      </c>
      <c r="D3809">
        <v>23.2</v>
      </c>
    </row>
    <row r="3810" spans="1:4" x14ac:dyDescent="0.25">
      <c r="A3810" t="s">
        <v>211</v>
      </c>
      <c r="B3810" t="s">
        <v>173</v>
      </c>
      <c r="C3810" s="1">
        <v>29020</v>
      </c>
      <c r="D3810">
        <v>16.899999999999999</v>
      </c>
    </row>
    <row r="3811" spans="1:4" x14ac:dyDescent="0.25">
      <c r="A3811" t="s">
        <v>211</v>
      </c>
      <c r="B3811" t="s">
        <v>173</v>
      </c>
      <c r="C3811" s="1">
        <v>29034</v>
      </c>
      <c r="D3811">
        <v>15.9</v>
      </c>
    </row>
    <row r="3812" spans="1:4" x14ac:dyDescent="0.25">
      <c r="A3812" t="s">
        <v>211</v>
      </c>
      <c r="B3812" t="s">
        <v>173</v>
      </c>
      <c r="C3812" s="1">
        <v>29048</v>
      </c>
      <c r="D3812">
        <v>15.9</v>
      </c>
    </row>
    <row r="3813" spans="1:4" x14ac:dyDescent="0.25">
      <c r="A3813" t="s">
        <v>211</v>
      </c>
      <c r="B3813" t="s">
        <v>173</v>
      </c>
      <c r="C3813" s="1">
        <v>29062</v>
      </c>
      <c r="D3813">
        <v>15.9</v>
      </c>
    </row>
    <row r="3814" spans="1:4" x14ac:dyDescent="0.25">
      <c r="A3814" t="s">
        <v>211</v>
      </c>
      <c r="B3814" t="s">
        <v>173</v>
      </c>
      <c r="C3814" s="1">
        <v>29076</v>
      </c>
      <c r="D3814">
        <v>17</v>
      </c>
    </row>
    <row r="3815" spans="1:4" x14ac:dyDescent="0.25">
      <c r="A3815" t="s">
        <v>211</v>
      </c>
      <c r="B3815" t="s">
        <v>173</v>
      </c>
      <c r="C3815" s="1">
        <v>29090</v>
      </c>
      <c r="D3815">
        <v>38.299999999999997</v>
      </c>
    </row>
    <row r="3816" spans="1:4" x14ac:dyDescent="0.25">
      <c r="A3816" t="s">
        <v>211</v>
      </c>
      <c r="B3816" t="s">
        <v>173</v>
      </c>
      <c r="C3816" s="1">
        <v>29104</v>
      </c>
      <c r="D3816">
        <v>38.299999999999997</v>
      </c>
    </row>
    <row r="3817" spans="1:4" x14ac:dyDescent="0.25">
      <c r="A3817" t="s">
        <v>211</v>
      </c>
      <c r="B3817" t="s">
        <v>173</v>
      </c>
      <c r="C3817" s="1">
        <v>29118</v>
      </c>
      <c r="D3817">
        <v>59.2</v>
      </c>
    </row>
    <row r="3818" spans="1:4" x14ac:dyDescent="0.25">
      <c r="A3818" t="s">
        <v>211</v>
      </c>
      <c r="B3818" t="s">
        <v>173</v>
      </c>
      <c r="C3818" s="1">
        <v>29132</v>
      </c>
      <c r="D3818">
        <v>63.9</v>
      </c>
    </row>
    <row r="3819" spans="1:4" x14ac:dyDescent="0.25">
      <c r="A3819" t="s">
        <v>211</v>
      </c>
      <c r="B3819" t="s">
        <v>173</v>
      </c>
      <c r="C3819" s="1">
        <v>29146</v>
      </c>
      <c r="D3819">
        <v>70.3</v>
      </c>
    </row>
    <row r="3820" spans="1:4" x14ac:dyDescent="0.25">
      <c r="A3820" t="s">
        <v>211</v>
      </c>
      <c r="B3820" t="s">
        <v>173</v>
      </c>
      <c r="C3820" s="1">
        <v>29160</v>
      </c>
      <c r="D3820">
        <v>73.2</v>
      </c>
    </row>
    <row r="3821" spans="1:4" x14ac:dyDescent="0.25">
      <c r="A3821" t="s">
        <v>211</v>
      </c>
      <c r="B3821" t="s">
        <v>173</v>
      </c>
      <c r="C3821" s="1">
        <v>29174</v>
      </c>
      <c r="D3821">
        <v>66.5</v>
      </c>
    </row>
    <row r="3822" spans="1:4" x14ac:dyDescent="0.25">
      <c r="A3822" t="s">
        <v>211</v>
      </c>
      <c r="B3822" t="s">
        <v>173</v>
      </c>
      <c r="C3822" s="1">
        <v>29189</v>
      </c>
      <c r="D3822">
        <v>34.700000000000003</v>
      </c>
    </row>
    <row r="3823" spans="1:4" x14ac:dyDescent="0.25">
      <c r="A3823" t="s">
        <v>211</v>
      </c>
      <c r="B3823" t="s">
        <v>173</v>
      </c>
      <c r="C3823" s="1">
        <v>29203</v>
      </c>
      <c r="D3823">
        <v>27.5</v>
      </c>
    </row>
    <row r="3824" spans="1:4" x14ac:dyDescent="0.25">
      <c r="A3824" t="s">
        <v>211</v>
      </c>
      <c r="B3824" t="s">
        <v>173</v>
      </c>
      <c r="C3824" s="1">
        <v>29217</v>
      </c>
      <c r="D3824">
        <v>34.4</v>
      </c>
    </row>
    <row r="3825" spans="1:4" x14ac:dyDescent="0.25">
      <c r="A3825" t="s">
        <v>211</v>
      </c>
      <c r="B3825" t="s">
        <v>173</v>
      </c>
      <c r="C3825" s="1">
        <v>29231</v>
      </c>
      <c r="D3825">
        <v>18.2</v>
      </c>
    </row>
    <row r="3826" spans="1:4" x14ac:dyDescent="0.25">
      <c r="A3826" t="s">
        <v>211</v>
      </c>
      <c r="B3826" t="s">
        <v>173</v>
      </c>
      <c r="C3826" s="1">
        <v>29245</v>
      </c>
      <c r="D3826">
        <v>12.8</v>
      </c>
    </row>
    <row r="3827" spans="1:4" x14ac:dyDescent="0.25">
      <c r="A3827" t="s">
        <v>211</v>
      </c>
      <c r="B3827" t="s">
        <v>173</v>
      </c>
      <c r="C3827" s="1">
        <v>29259</v>
      </c>
      <c r="D3827">
        <v>12.9</v>
      </c>
    </row>
    <row r="3828" spans="1:4" x14ac:dyDescent="0.25">
      <c r="A3828" t="s">
        <v>211</v>
      </c>
      <c r="B3828" t="s">
        <v>173</v>
      </c>
      <c r="C3828" s="1">
        <v>29273</v>
      </c>
      <c r="D3828">
        <v>7.6</v>
      </c>
    </row>
    <row r="3829" spans="1:4" x14ac:dyDescent="0.25">
      <c r="A3829" t="s">
        <v>211</v>
      </c>
      <c r="B3829" t="s">
        <v>173</v>
      </c>
      <c r="C3829" s="1">
        <v>29288</v>
      </c>
      <c r="D3829">
        <v>22</v>
      </c>
    </row>
    <row r="3830" spans="1:4" x14ac:dyDescent="0.25">
      <c r="A3830" t="s">
        <v>211</v>
      </c>
      <c r="B3830" t="s">
        <v>173</v>
      </c>
      <c r="C3830" s="1">
        <v>29302</v>
      </c>
      <c r="D3830">
        <v>23.9</v>
      </c>
    </row>
    <row r="3831" spans="1:4" x14ac:dyDescent="0.25">
      <c r="A3831" t="s">
        <v>211</v>
      </c>
      <c r="B3831" t="s">
        <v>173</v>
      </c>
      <c r="C3831" s="1">
        <v>29316</v>
      </c>
      <c r="D3831">
        <v>14.1</v>
      </c>
    </row>
    <row r="3832" spans="1:4" x14ac:dyDescent="0.25">
      <c r="A3832" t="s">
        <v>211</v>
      </c>
      <c r="B3832" t="s">
        <v>173</v>
      </c>
      <c r="C3832" s="1">
        <v>29330</v>
      </c>
      <c r="D3832">
        <v>23.6</v>
      </c>
    </row>
    <row r="3833" spans="1:4" x14ac:dyDescent="0.25">
      <c r="A3833" t="s">
        <v>211</v>
      </c>
      <c r="B3833" t="s">
        <v>173</v>
      </c>
      <c r="C3833" s="1">
        <v>29344</v>
      </c>
      <c r="D3833">
        <v>32.5</v>
      </c>
    </row>
    <row r="3834" spans="1:4" x14ac:dyDescent="0.25">
      <c r="A3834" t="s">
        <v>211</v>
      </c>
      <c r="B3834" t="s">
        <v>173</v>
      </c>
      <c r="C3834" s="1">
        <v>29358</v>
      </c>
      <c r="D3834">
        <v>25.8</v>
      </c>
    </row>
    <row r="3835" spans="1:4" x14ac:dyDescent="0.25">
      <c r="A3835" t="s">
        <v>211</v>
      </c>
      <c r="B3835" t="s">
        <v>173</v>
      </c>
      <c r="C3835" s="1">
        <v>29372</v>
      </c>
      <c r="D3835">
        <v>23.2</v>
      </c>
    </row>
    <row r="3836" spans="1:4" x14ac:dyDescent="0.25">
      <c r="A3836" t="s">
        <v>211</v>
      </c>
      <c r="B3836" t="s">
        <v>173</v>
      </c>
      <c r="C3836" s="1">
        <v>29386</v>
      </c>
      <c r="D3836">
        <v>16.899999999999999</v>
      </c>
    </row>
    <row r="3837" spans="1:4" x14ac:dyDescent="0.25">
      <c r="A3837" t="s">
        <v>211</v>
      </c>
      <c r="B3837" t="s">
        <v>173</v>
      </c>
      <c r="C3837" s="1">
        <v>29400</v>
      </c>
      <c r="D3837">
        <v>15.9</v>
      </c>
    </row>
    <row r="3838" spans="1:4" x14ac:dyDescent="0.25">
      <c r="A3838" t="s">
        <v>211</v>
      </c>
      <c r="B3838" t="s">
        <v>173</v>
      </c>
      <c r="C3838" s="1">
        <v>29414</v>
      </c>
      <c r="D3838">
        <v>15.9</v>
      </c>
    </row>
    <row r="3839" spans="1:4" x14ac:dyDescent="0.25">
      <c r="A3839" t="s">
        <v>211</v>
      </c>
      <c r="B3839" t="s">
        <v>173</v>
      </c>
      <c r="C3839" s="1">
        <v>29428</v>
      </c>
      <c r="D3839">
        <v>15.9</v>
      </c>
    </row>
    <row r="3840" spans="1:4" x14ac:dyDescent="0.25">
      <c r="A3840" t="s">
        <v>211</v>
      </c>
      <c r="B3840" t="s">
        <v>173</v>
      </c>
      <c r="C3840" s="1">
        <v>29442</v>
      </c>
      <c r="D3840">
        <v>17</v>
      </c>
    </row>
    <row r="3841" spans="1:4" x14ac:dyDescent="0.25">
      <c r="A3841" t="s">
        <v>211</v>
      </c>
      <c r="B3841" t="s">
        <v>173</v>
      </c>
      <c r="C3841" s="1">
        <v>29456</v>
      </c>
      <c r="D3841">
        <v>38.299999999999997</v>
      </c>
    </row>
    <row r="3842" spans="1:4" x14ac:dyDescent="0.25">
      <c r="A3842" t="s">
        <v>211</v>
      </c>
      <c r="B3842" t="s">
        <v>173</v>
      </c>
      <c r="C3842" s="1">
        <v>29470</v>
      </c>
      <c r="D3842">
        <v>38.299999999999997</v>
      </c>
    </row>
    <row r="3843" spans="1:4" x14ac:dyDescent="0.25">
      <c r="A3843" t="s">
        <v>211</v>
      </c>
      <c r="B3843" t="s">
        <v>173</v>
      </c>
      <c r="C3843" s="1">
        <v>29484</v>
      </c>
      <c r="D3843">
        <v>59.2</v>
      </c>
    </row>
    <row r="3844" spans="1:4" x14ac:dyDescent="0.25">
      <c r="A3844" t="s">
        <v>211</v>
      </c>
      <c r="B3844" t="s">
        <v>173</v>
      </c>
      <c r="C3844" s="1">
        <v>29498</v>
      </c>
      <c r="D3844">
        <v>63.9</v>
      </c>
    </row>
    <row r="3845" spans="1:4" x14ac:dyDescent="0.25">
      <c r="A3845" t="s">
        <v>211</v>
      </c>
      <c r="B3845" t="s">
        <v>173</v>
      </c>
      <c r="C3845" s="1">
        <v>29512</v>
      </c>
      <c r="D3845">
        <v>70.3</v>
      </c>
    </row>
    <row r="3846" spans="1:4" x14ac:dyDescent="0.25">
      <c r="A3846" t="s">
        <v>211</v>
      </c>
      <c r="B3846" t="s">
        <v>173</v>
      </c>
      <c r="C3846" s="1">
        <v>29526</v>
      </c>
      <c r="D3846">
        <v>73.2</v>
      </c>
    </row>
    <row r="3847" spans="1:4" x14ac:dyDescent="0.25">
      <c r="A3847" t="s">
        <v>211</v>
      </c>
      <c r="B3847" t="s">
        <v>173</v>
      </c>
      <c r="C3847" s="1">
        <v>29540</v>
      </c>
      <c r="D3847">
        <v>66.5</v>
      </c>
    </row>
    <row r="3848" spans="1:4" x14ac:dyDescent="0.25">
      <c r="A3848" t="s">
        <v>211</v>
      </c>
      <c r="B3848" t="s">
        <v>173</v>
      </c>
      <c r="C3848" s="1">
        <v>29555</v>
      </c>
      <c r="D3848">
        <v>34.700000000000003</v>
      </c>
    </row>
    <row r="3849" spans="1:4" x14ac:dyDescent="0.25">
      <c r="A3849" t="s">
        <v>211</v>
      </c>
      <c r="B3849" t="s">
        <v>173</v>
      </c>
      <c r="C3849" s="1">
        <v>29569</v>
      </c>
      <c r="D3849">
        <v>27.5</v>
      </c>
    </row>
    <row r="3850" spans="1:4" x14ac:dyDescent="0.25">
      <c r="A3850" t="s">
        <v>211</v>
      </c>
      <c r="B3850" t="s">
        <v>173</v>
      </c>
      <c r="C3850" s="1">
        <v>29583</v>
      </c>
      <c r="D3850">
        <v>34.4</v>
      </c>
    </row>
    <row r="3851" spans="1:4" x14ac:dyDescent="0.25">
      <c r="A3851" t="s">
        <v>211</v>
      </c>
      <c r="B3851" t="s">
        <v>173</v>
      </c>
      <c r="C3851" s="1">
        <v>29597</v>
      </c>
      <c r="D3851">
        <v>18.2</v>
      </c>
    </row>
    <row r="3852" spans="1:4" x14ac:dyDescent="0.25">
      <c r="A3852" t="s">
        <v>211</v>
      </c>
      <c r="B3852" t="s">
        <v>173</v>
      </c>
      <c r="C3852" s="1">
        <v>29611</v>
      </c>
      <c r="D3852">
        <v>12.8</v>
      </c>
    </row>
    <row r="3853" spans="1:4" x14ac:dyDescent="0.25">
      <c r="A3853" t="s">
        <v>211</v>
      </c>
      <c r="B3853" t="s">
        <v>173</v>
      </c>
      <c r="C3853" s="1">
        <v>29625</v>
      </c>
      <c r="D3853">
        <v>12.9</v>
      </c>
    </row>
    <row r="3854" spans="1:4" x14ac:dyDescent="0.25">
      <c r="A3854" t="s">
        <v>211</v>
      </c>
      <c r="B3854" t="s">
        <v>173</v>
      </c>
      <c r="C3854" s="1">
        <v>29639</v>
      </c>
      <c r="D3854">
        <v>7.6</v>
      </c>
    </row>
    <row r="3855" spans="1:4" x14ac:dyDescent="0.25">
      <c r="A3855" t="s">
        <v>211</v>
      </c>
      <c r="B3855" t="s">
        <v>173</v>
      </c>
      <c r="C3855" s="1">
        <v>29653</v>
      </c>
      <c r="D3855">
        <v>22</v>
      </c>
    </row>
    <row r="3856" spans="1:4" x14ac:dyDescent="0.25">
      <c r="A3856" t="s">
        <v>211</v>
      </c>
      <c r="B3856" t="s">
        <v>173</v>
      </c>
      <c r="C3856" s="1">
        <v>29667</v>
      </c>
      <c r="D3856">
        <v>23.9</v>
      </c>
    </row>
    <row r="3857" spans="1:4" x14ac:dyDescent="0.25">
      <c r="A3857" t="s">
        <v>211</v>
      </c>
      <c r="B3857" t="s">
        <v>173</v>
      </c>
      <c r="C3857" s="1">
        <v>29681</v>
      </c>
      <c r="D3857">
        <v>14.1</v>
      </c>
    </row>
    <row r="3858" spans="1:4" x14ac:dyDescent="0.25">
      <c r="A3858" t="s">
        <v>211</v>
      </c>
      <c r="B3858" t="s">
        <v>173</v>
      </c>
      <c r="C3858" s="1">
        <v>29695</v>
      </c>
      <c r="D3858">
        <v>23.6</v>
      </c>
    </row>
    <row r="3859" spans="1:4" x14ac:dyDescent="0.25">
      <c r="A3859" t="s">
        <v>211</v>
      </c>
      <c r="B3859" t="s">
        <v>173</v>
      </c>
      <c r="C3859" s="1">
        <v>29709</v>
      </c>
      <c r="D3859">
        <v>32.5</v>
      </c>
    </row>
    <row r="3860" spans="1:4" x14ac:dyDescent="0.25">
      <c r="A3860" t="s">
        <v>211</v>
      </c>
      <c r="B3860" t="s">
        <v>173</v>
      </c>
      <c r="C3860" s="1">
        <v>29723</v>
      </c>
      <c r="D3860">
        <v>25.8</v>
      </c>
    </row>
    <row r="3861" spans="1:4" x14ac:dyDescent="0.25">
      <c r="A3861" t="s">
        <v>211</v>
      </c>
      <c r="B3861" t="s">
        <v>173</v>
      </c>
      <c r="C3861" s="1">
        <v>29737</v>
      </c>
      <c r="D3861">
        <v>23.2</v>
      </c>
    </row>
    <row r="3862" spans="1:4" x14ac:dyDescent="0.25">
      <c r="A3862" t="s">
        <v>211</v>
      </c>
      <c r="B3862" t="s">
        <v>173</v>
      </c>
      <c r="C3862" s="1">
        <v>29751</v>
      </c>
      <c r="D3862">
        <v>16.899999999999999</v>
      </c>
    </row>
    <row r="3863" spans="1:4" x14ac:dyDescent="0.25">
      <c r="A3863" t="s">
        <v>211</v>
      </c>
      <c r="B3863" t="s">
        <v>173</v>
      </c>
      <c r="C3863" s="1">
        <v>29765</v>
      </c>
      <c r="D3863">
        <v>15.9</v>
      </c>
    </row>
    <row r="3864" spans="1:4" x14ac:dyDescent="0.25">
      <c r="A3864" t="s">
        <v>211</v>
      </c>
      <c r="B3864" t="s">
        <v>173</v>
      </c>
      <c r="C3864" s="1">
        <v>29779</v>
      </c>
      <c r="D3864">
        <v>15.9</v>
      </c>
    </row>
    <row r="3865" spans="1:4" x14ac:dyDescent="0.25">
      <c r="A3865" t="s">
        <v>211</v>
      </c>
      <c r="B3865" t="s">
        <v>173</v>
      </c>
      <c r="C3865" s="1">
        <v>29793</v>
      </c>
      <c r="D3865">
        <v>15.9</v>
      </c>
    </row>
    <row r="3866" spans="1:4" x14ac:dyDescent="0.25">
      <c r="A3866" t="s">
        <v>211</v>
      </c>
      <c r="B3866" t="s">
        <v>173</v>
      </c>
      <c r="C3866" s="1">
        <v>29807</v>
      </c>
      <c r="D3866">
        <v>17</v>
      </c>
    </row>
    <row r="3867" spans="1:4" x14ac:dyDescent="0.25">
      <c r="A3867" t="s">
        <v>211</v>
      </c>
      <c r="B3867" t="s">
        <v>173</v>
      </c>
      <c r="C3867" s="1">
        <v>29821</v>
      </c>
      <c r="D3867">
        <v>38.299999999999997</v>
      </c>
    </row>
    <row r="3868" spans="1:4" x14ac:dyDescent="0.25">
      <c r="A3868" t="s">
        <v>211</v>
      </c>
      <c r="B3868" t="s">
        <v>173</v>
      </c>
      <c r="C3868" s="1">
        <v>29835</v>
      </c>
      <c r="D3868">
        <v>38.299999999999997</v>
      </c>
    </row>
    <row r="3869" spans="1:4" x14ac:dyDescent="0.25">
      <c r="A3869" t="s">
        <v>211</v>
      </c>
      <c r="B3869" t="s">
        <v>173</v>
      </c>
      <c r="C3869" s="1">
        <v>29849</v>
      </c>
      <c r="D3869">
        <v>59.2</v>
      </c>
    </row>
    <row r="3870" spans="1:4" x14ac:dyDescent="0.25">
      <c r="A3870" t="s">
        <v>211</v>
      </c>
      <c r="B3870" t="s">
        <v>173</v>
      </c>
      <c r="C3870" s="1">
        <v>29863</v>
      </c>
      <c r="D3870">
        <v>63.9</v>
      </c>
    </row>
    <row r="3871" spans="1:4" x14ac:dyDescent="0.25">
      <c r="A3871" t="s">
        <v>211</v>
      </c>
      <c r="B3871" t="s">
        <v>173</v>
      </c>
      <c r="C3871" s="1">
        <v>29877</v>
      </c>
      <c r="D3871">
        <v>70.3</v>
      </c>
    </row>
    <row r="3872" spans="1:4" x14ac:dyDescent="0.25">
      <c r="A3872" t="s">
        <v>211</v>
      </c>
      <c r="B3872" t="s">
        <v>173</v>
      </c>
      <c r="C3872" s="1">
        <v>29891</v>
      </c>
      <c r="D3872">
        <v>73.2</v>
      </c>
    </row>
    <row r="3873" spans="1:4" x14ac:dyDescent="0.25">
      <c r="A3873" t="s">
        <v>211</v>
      </c>
      <c r="B3873" t="s">
        <v>173</v>
      </c>
      <c r="C3873" s="1">
        <v>29905</v>
      </c>
      <c r="D3873">
        <v>66.5</v>
      </c>
    </row>
    <row r="3874" spans="1:4" x14ac:dyDescent="0.25">
      <c r="A3874" t="s">
        <v>211</v>
      </c>
      <c r="B3874" t="s">
        <v>173</v>
      </c>
      <c r="C3874" s="1">
        <v>29920</v>
      </c>
      <c r="D3874">
        <v>34.700000000000003</v>
      </c>
    </row>
    <row r="3875" spans="1:4" x14ac:dyDescent="0.25">
      <c r="A3875" t="s">
        <v>211</v>
      </c>
      <c r="B3875" t="s">
        <v>173</v>
      </c>
      <c r="C3875" s="1">
        <v>29934</v>
      </c>
      <c r="D3875">
        <v>27.5</v>
      </c>
    </row>
    <row r="3876" spans="1:4" x14ac:dyDescent="0.25">
      <c r="A3876" t="s">
        <v>211</v>
      </c>
      <c r="B3876" t="s">
        <v>173</v>
      </c>
      <c r="C3876" s="1">
        <v>29948</v>
      </c>
      <c r="D3876">
        <v>34.4</v>
      </c>
    </row>
    <row r="3877" spans="1:4" x14ac:dyDescent="0.25">
      <c r="A3877" t="s">
        <v>211</v>
      </c>
      <c r="B3877" t="s">
        <v>173</v>
      </c>
      <c r="C3877" s="1">
        <v>29962</v>
      </c>
      <c r="D3877">
        <v>18.2</v>
      </c>
    </row>
    <row r="3878" spans="1:4" x14ac:dyDescent="0.25">
      <c r="A3878" t="s">
        <v>211</v>
      </c>
      <c r="B3878" t="s">
        <v>173</v>
      </c>
      <c r="C3878" s="1">
        <v>29976</v>
      </c>
      <c r="D3878">
        <v>12.8</v>
      </c>
    </row>
    <row r="3879" spans="1:4" x14ac:dyDescent="0.25">
      <c r="A3879" t="s">
        <v>211</v>
      </c>
      <c r="B3879" t="s">
        <v>173</v>
      </c>
      <c r="C3879" s="1">
        <v>29990</v>
      </c>
      <c r="D3879">
        <v>12.9</v>
      </c>
    </row>
    <row r="3880" spans="1:4" x14ac:dyDescent="0.25">
      <c r="A3880" t="s">
        <v>211</v>
      </c>
      <c r="B3880" t="s">
        <v>173</v>
      </c>
      <c r="C3880" s="1">
        <v>30004</v>
      </c>
      <c r="D3880">
        <v>7.6</v>
      </c>
    </row>
    <row r="3881" spans="1:4" x14ac:dyDescent="0.25">
      <c r="A3881" t="s">
        <v>211</v>
      </c>
      <c r="B3881" t="s">
        <v>173</v>
      </c>
      <c r="C3881" s="1">
        <v>30018</v>
      </c>
      <c r="D3881">
        <v>22</v>
      </c>
    </row>
    <row r="3882" spans="1:4" x14ac:dyDescent="0.25">
      <c r="A3882" t="s">
        <v>211</v>
      </c>
      <c r="B3882" t="s">
        <v>173</v>
      </c>
      <c r="C3882" s="1">
        <v>30032</v>
      </c>
      <c r="D3882">
        <v>23.9</v>
      </c>
    </row>
    <row r="3883" spans="1:4" x14ac:dyDescent="0.25">
      <c r="A3883" t="s">
        <v>211</v>
      </c>
      <c r="B3883" t="s">
        <v>173</v>
      </c>
      <c r="C3883" s="1">
        <v>30046</v>
      </c>
      <c r="D3883">
        <v>14.1</v>
      </c>
    </row>
    <row r="3884" spans="1:4" x14ac:dyDescent="0.25">
      <c r="A3884" t="s">
        <v>211</v>
      </c>
      <c r="B3884" t="s">
        <v>173</v>
      </c>
      <c r="C3884" s="1">
        <v>30060</v>
      </c>
      <c r="D3884">
        <v>23.6</v>
      </c>
    </row>
    <row r="3885" spans="1:4" x14ac:dyDescent="0.25">
      <c r="A3885" t="s">
        <v>211</v>
      </c>
      <c r="B3885" t="s">
        <v>173</v>
      </c>
      <c r="C3885" s="1">
        <v>30074</v>
      </c>
      <c r="D3885">
        <v>32.5</v>
      </c>
    </row>
    <row r="3886" spans="1:4" x14ac:dyDescent="0.25">
      <c r="A3886" t="s">
        <v>211</v>
      </c>
      <c r="B3886" t="s">
        <v>173</v>
      </c>
      <c r="C3886" s="1">
        <v>30088</v>
      </c>
      <c r="D3886">
        <v>25.8</v>
      </c>
    </row>
    <row r="3887" spans="1:4" x14ac:dyDescent="0.25">
      <c r="A3887" t="s">
        <v>211</v>
      </c>
      <c r="B3887" t="s">
        <v>173</v>
      </c>
      <c r="C3887" s="1">
        <v>30102</v>
      </c>
      <c r="D3887">
        <v>23.2</v>
      </c>
    </row>
    <row r="3888" spans="1:4" x14ac:dyDescent="0.25">
      <c r="A3888" t="s">
        <v>211</v>
      </c>
      <c r="B3888" t="s">
        <v>173</v>
      </c>
      <c r="C3888" s="1">
        <v>30116</v>
      </c>
      <c r="D3888">
        <v>16.899999999999999</v>
      </c>
    </row>
    <row r="3889" spans="1:4" x14ac:dyDescent="0.25">
      <c r="A3889" t="s">
        <v>211</v>
      </c>
      <c r="B3889" t="s">
        <v>173</v>
      </c>
      <c r="C3889" s="1">
        <v>30130</v>
      </c>
      <c r="D3889">
        <v>15.9</v>
      </c>
    </row>
    <row r="3890" spans="1:4" x14ac:dyDescent="0.25">
      <c r="A3890" t="s">
        <v>211</v>
      </c>
      <c r="B3890" t="s">
        <v>173</v>
      </c>
      <c r="C3890" s="1">
        <v>30144</v>
      </c>
      <c r="D3890">
        <v>15.9</v>
      </c>
    </row>
    <row r="3891" spans="1:4" x14ac:dyDescent="0.25">
      <c r="A3891" t="s">
        <v>211</v>
      </c>
      <c r="B3891" t="s">
        <v>173</v>
      </c>
      <c r="C3891" s="1">
        <v>30158</v>
      </c>
      <c r="D3891">
        <v>15.9</v>
      </c>
    </row>
    <row r="3892" spans="1:4" x14ac:dyDescent="0.25">
      <c r="A3892" t="s">
        <v>211</v>
      </c>
      <c r="B3892" t="s">
        <v>173</v>
      </c>
      <c r="C3892" s="1">
        <v>30172</v>
      </c>
      <c r="D3892">
        <v>17</v>
      </c>
    </row>
    <row r="3893" spans="1:4" x14ac:dyDescent="0.25">
      <c r="A3893" t="s">
        <v>211</v>
      </c>
      <c r="B3893" t="s">
        <v>173</v>
      </c>
      <c r="C3893" s="1">
        <v>30186</v>
      </c>
      <c r="D3893">
        <v>38.299999999999997</v>
      </c>
    </row>
    <row r="3894" spans="1:4" x14ac:dyDescent="0.25">
      <c r="A3894" t="s">
        <v>211</v>
      </c>
      <c r="B3894" t="s">
        <v>173</v>
      </c>
      <c r="C3894" s="1">
        <v>30200</v>
      </c>
      <c r="D3894">
        <v>38.299999999999997</v>
      </c>
    </row>
    <row r="3895" spans="1:4" x14ac:dyDescent="0.25">
      <c r="A3895" t="s">
        <v>211</v>
      </c>
      <c r="B3895" t="s">
        <v>173</v>
      </c>
      <c r="C3895" s="1">
        <v>30214</v>
      </c>
      <c r="D3895">
        <v>59.2</v>
      </c>
    </row>
    <row r="3896" spans="1:4" x14ac:dyDescent="0.25">
      <c r="A3896" t="s">
        <v>211</v>
      </c>
      <c r="B3896" t="s">
        <v>173</v>
      </c>
      <c r="C3896" s="1">
        <v>30228</v>
      </c>
      <c r="D3896">
        <v>63.9</v>
      </c>
    </row>
    <row r="3897" spans="1:4" x14ac:dyDescent="0.25">
      <c r="A3897" t="s">
        <v>211</v>
      </c>
      <c r="B3897" t="s">
        <v>173</v>
      </c>
      <c r="C3897" s="1">
        <v>30242</v>
      </c>
      <c r="D3897">
        <v>70.3</v>
      </c>
    </row>
    <row r="3898" spans="1:4" x14ac:dyDescent="0.25">
      <c r="A3898" t="s">
        <v>211</v>
      </c>
      <c r="B3898" t="s">
        <v>173</v>
      </c>
      <c r="C3898" s="1">
        <v>30256</v>
      </c>
      <c r="D3898">
        <v>73.2</v>
      </c>
    </row>
    <row r="3899" spans="1:4" x14ac:dyDescent="0.25">
      <c r="A3899" t="s">
        <v>211</v>
      </c>
      <c r="B3899" t="s">
        <v>173</v>
      </c>
      <c r="C3899" s="1">
        <v>30270</v>
      </c>
      <c r="D3899">
        <v>66.5</v>
      </c>
    </row>
    <row r="3900" spans="1:4" x14ac:dyDescent="0.25">
      <c r="A3900" t="s">
        <v>211</v>
      </c>
      <c r="B3900" t="s">
        <v>173</v>
      </c>
      <c r="C3900" s="1">
        <v>30285</v>
      </c>
      <c r="D3900">
        <v>34.700000000000003</v>
      </c>
    </row>
    <row r="3901" spans="1:4" x14ac:dyDescent="0.25">
      <c r="A3901" t="s">
        <v>211</v>
      </c>
      <c r="B3901" t="s">
        <v>173</v>
      </c>
      <c r="C3901" s="1">
        <v>30299</v>
      </c>
      <c r="D3901">
        <v>27.5</v>
      </c>
    </row>
    <row r="3902" spans="1:4" x14ac:dyDescent="0.25">
      <c r="A3902" t="s">
        <v>211</v>
      </c>
      <c r="B3902" t="s">
        <v>173</v>
      </c>
      <c r="C3902" s="1">
        <v>30313</v>
      </c>
      <c r="D3902">
        <v>34.4</v>
      </c>
    </row>
    <row r="3903" spans="1:4" x14ac:dyDescent="0.25">
      <c r="A3903" t="s">
        <v>211</v>
      </c>
      <c r="B3903" t="s">
        <v>173</v>
      </c>
      <c r="C3903" s="1">
        <v>30327</v>
      </c>
      <c r="D3903">
        <v>18.2</v>
      </c>
    </row>
    <row r="3904" spans="1:4" x14ac:dyDescent="0.25">
      <c r="A3904" t="s">
        <v>211</v>
      </c>
      <c r="B3904" t="s">
        <v>173</v>
      </c>
      <c r="C3904" s="1">
        <v>30341</v>
      </c>
      <c r="D3904">
        <v>12.8</v>
      </c>
    </row>
    <row r="3905" spans="1:6" x14ac:dyDescent="0.25">
      <c r="A3905" t="s">
        <v>211</v>
      </c>
      <c r="B3905" t="s">
        <v>173</v>
      </c>
      <c r="C3905" s="1">
        <v>30355</v>
      </c>
      <c r="D3905">
        <v>12.9</v>
      </c>
    </row>
    <row r="3906" spans="1:6" x14ac:dyDescent="0.25">
      <c r="A3906" t="s">
        <v>211</v>
      </c>
      <c r="B3906" t="s">
        <v>173</v>
      </c>
      <c r="C3906" s="1">
        <v>30369</v>
      </c>
      <c r="D3906">
        <v>7.6</v>
      </c>
    </row>
    <row r="3907" spans="1:6" x14ac:dyDescent="0.25">
      <c r="A3907" t="s">
        <v>211</v>
      </c>
      <c r="B3907" t="s">
        <v>173</v>
      </c>
      <c r="C3907" s="1">
        <v>30383</v>
      </c>
      <c r="D3907">
        <v>22</v>
      </c>
    </row>
    <row r="3908" spans="1:6" x14ac:dyDescent="0.25">
      <c r="A3908" t="s">
        <v>211</v>
      </c>
      <c r="B3908" t="s">
        <v>173</v>
      </c>
      <c r="C3908" s="1">
        <v>30397</v>
      </c>
      <c r="D3908">
        <v>23.9</v>
      </c>
    </row>
    <row r="3909" spans="1:6" x14ac:dyDescent="0.25">
      <c r="A3909" t="s">
        <v>211</v>
      </c>
      <c r="B3909" t="s">
        <v>173</v>
      </c>
      <c r="C3909" s="1">
        <v>30411</v>
      </c>
      <c r="D3909">
        <v>14.1</v>
      </c>
    </row>
    <row r="3910" spans="1:6" x14ac:dyDescent="0.25">
      <c r="A3910" t="s">
        <v>211</v>
      </c>
      <c r="B3910" t="s">
        <v>173</v>
      </c>
      <c r="C3910" s="1">
        <v>30425</v>
      </c>
      <c r="D3910">
        <v>23.6</v>
      </c>
    </row>
    <row r="3911" spans="1:6" x14ac:dyDescent="0.25">
      <c r="A3911" t="s">
        <v>211</v>
      </c>
      <c r="B3911" t="s">
        <v>173</v>
      </c>
      <c r="C3911" s="1">
        <v>30439</v>
      </c>
      <c r="D3911">
        <v>32.5</v>
      </c>
    </row>
    <row r="3912" spans="1:6" x14ac:dyDescent="0.25">
      <c r="A3912" t="s">
        <v>211</v>
      </c>
      <c r="B3912" t="s">
        <v>173</v>
      </c>
      <c r="C3912" s="1">
        <v>30453</v>
      </c>
      <c r="D3912">
        <v>25.8</v>
      </c>
    </row>
    <row r="3913" spans="1:6" x14ac:dyDescent="0.25">
      <c r="A3913" t="s">
        <v>211</v>
      </c>
      <c r="B3913" t="s">
        <v>173</v>
      </c>
      <c r="C3913" s="1">
        <v>30467</v>
      </c>
      <c r="D3913">
        <v>23.2</v>
      </c>
    </row>
    <row r="3914" spans="1:6" x14ac:dyDescent="0.25">
      <c r="A3914" t="s">
        <v>212</v>
      </c>
      <c r="B3914" t="s">
        <v>174</v>
      </c>
      <c r="C3914" s="1">
        <v>26829</v>
      </c>
      <c r="D3914">
        <v>10</v>
      </c>
      <c r="F3914">
        <v>0.13</v>
      </c>
    </row>
    <row r="3915" spans="1:6" x14ac:dyDescent="0.25">
      <c r="A3915" t="s">
        <v>212</v>
      </c>
      <c r="B3915" t="s">
        <v>174</v>
      </c>
      <c r="C3915" s="1">
        <v>26843</v>
      </c>
      <c r="D3915">
        <v>10.199999999999999</v>
      </c>
      <c r="F3915">
        <v>9.8000000000000004E-2</v>
      </c>
    </row>
    <row r="3916" spans="1:6" x14ac:dyDescent="0.25">
      <c r="A3916" t="s">
        <v>212</v>
      </c>
      <c r="B3916" t="s">
        <v>174</v>
      </c>
      <c r="C3916" s="1">
        <v>26857</v>
      </c>
      <c r="D3916">
        <v>10</v>
      </c>
      <c r="F3916">
        <v>0.12</v>
      </c>
    </row>
    <row r="3917" spans="1:6" x14ac:dyDescent="0.25">
      <c r="A3917" t="s">
        <v>212</v>
      </c>
      <c r="B3917" t="s">
        <v>174</v>
      </c>
      <c r="C3917" s="1">
        <v>26871</v>
      </c>
      <c r="D3917">
        <v>10.4</v>
      </c>
      <c r="F3917">
        <v>0.15390000000000001</v>
      </c>
    </row>
    <row r="3918" spans="1:6" x14ac:dyDescent="0.25">
      <c r="A3918" t="s">
        <v>212</v>
      </c>
      <c r="B3918" t="s">
        <v>174</v>
      </c>
      <c r="C3918" s="1">
        <v>26885</v>
      </c>
      <c r="D3918">
        <v>12.2</v>
      </c>
      <c r="F3918">
        <v>0.2049</v>
      </c>
    </row>
    <row r="3919" spans="1:6" x14ac:dyDescent="0.25">
      <c r="A3919" t="s">
        <v>212</v>
      </c>
      <c r="B3919" t="s">
        <v>174</v>
      </c>
      <c r="C3919" s="1">
        <v>26899</v>
      </c>
      <c r="D3919">
        <v>23.4</v>
      </c>
      <c r="F3919">
        <v>0.2949</v>
      </c>
    </row>
    <row r="3920" spans="1:6" x14ac:dyDescent="0.25">
      <c r="A3920" t="s">
        <v>212</v>
      </c>
      <c r="B3920" t="s">
        <v>174</v>
      </c>
      <c r="C3920" s="1">
        <v>26913</v>
      </c>
      <c r="D3920">
        <v>26.4</v>
      </c>
      <c r="F3920">
        <v>0.3296</v>
      </c>
    </row>
    <row r="3921" spans="1:6" x14ac:dyDescent="0.25">
      <c r="A3921" t="s">
        <v>212</v>
      </c>
      <c r="B3921" t="s">
        <v>174</v>
      </c>
      <c r="C3921" s="1">
        <v>26927</v>
      </c>
      <c r="D3921">
        <v>47.2</v>
      </c>
      <c r="F3921">
        <v>0.30299999999999999</v>
      </c>
    </row>
    <row r="3922" spans="1:6" x14ac:dyDescent="0.25">
      <c r="A3922" t="s">
        <v>212</v>
      </c>
      <c r="B3922" t="s">
        <v>174</v>
      </c>
      <c r="C3922" s="1">
        <v>26941</v>
      </c>
      <c r="D3922">
        <v>40</v>
      </c>
      <c r="F3922">
        <v>0.22750000000000001</v>
      </c>
    </row>
    <row r="3923" spans="1:6" x14ac:dyDescent="0.25">
      <c r="A3923" t="s">
        <v>212</v>
      </c>
      <c r="B3923" t="s">
        <v>174</v>
      </c>
      <c r="C3923" s="1">
        <v>26955</v>
      </c>
      <c r="D3923">
        <v>41.2</v>
      </c>
      <c r="F3923">
        <v>0.32519999999999999</v>
      </c>
    </row>
    <row r="3924" spans="1:6" x14ac:dyDescent="0.25">
      <c r="A3924" t="s">
        <v>212</v>
      </c>
      <c r="B3924" t="s">
        <v>174</v>
      </c>
      <c r="C3924" s="1">
        <v>26969</v>
      </c>
      <c r="D3924">
        <v>39.9</v>
      </c>
      <c r="F3924">
        <v>0.25309999999999999</v>
      </c>
    </row>
    <row r="3925" spans="1:6" x14ac:dyDescent="0.25">
      <c r="A3925" t="s">
        <v>212</v>
      </c>
      <c r="B3925" t="s">
        <v>174</v>
      </c>
      <c r="C3925" s="1">
        <v>26983</v>
      </c>
      <c r="D3925">
        <v>15.3</v>
      </c>
      <c r="F3925">
        <v>0.23530000000000001</v>
      </c>
    </row>
    <row r="3926" spans="1:6" x14ac:dyDescent="0.25">
      <c r="A3926" t="s">
        <v>212</v>
      </c>
      <c r="B3926" t="s">
        <v>174</v>
      </c>
      <c r="C3926" s="1">
        <v>26998</v>
      </c>
      <c r="D3926">
        <v>8.5</v>
      </c>
      <c r="F3926">
        <v>0.2</v>
      </c>
    </row>
    <row r="3927" spans="1:6" x14ac:dyDescent="0.25">
      <c r="A3927" t="s">
        <v>212</v>
      </c>
      <c r="B3927" t="s">
        <v>174</v>
      </c>
      <c r="C3927" s="1">
        <v>27012</v>
      </c>
      <c r="D3927">
        <v>15.1</v>
      </c>
      <c r="F3927">
        <v>1.9900000000000001E-2</v>
      </c>
    </row>
    <row r="3928" spans="1:6" x14ac:dyDescent="0.25">
      <c r="A3928" t="s">
        <v>212</v>
      </c>
      <c r="B3928" t="s">
        <v>174</v>
      </c>
      <c r="C3928" s="1">
        <v>27026</v>
      </c>
      <c r="D3928">
        <v>15.2</v>
      </c>
      <c r="F3928">
        <v>1.9699999999999999E-2</v>
      </c>
    </row>
    <row r="3929" spans="1:6" x14ac:dyDescent="0.25">
      <c r="A3929" t="s">
        <v>212</v>
      </c>
      <c r="B3929" t="s">
        <v>174</v>
      </c>
      <c r="C3929" s="1">
        <v>27040</v>
      </c>
      <c r="D3929">
        <v>9.6</v>
      </c>
      <c r="F3929">
        <v>6.25E-2</v>
      </c>
    </row>
    <row r="3930" spans="1:6" x14ac:dyDescent="0.25">
      <c r="A3930" t="s">
        <v>212</v>
      </c>
      <c r="B3930" t="s">
        <v>174</v>
      </c>
      <c r="C3930" s="1">
        <v>27054</v>
      </c>
      <c r="D3930">
        <v>9.1</v>
      </c>
      <c r="F3930">
        <v>6.59E-2</v>
      </c>
    </row>
    <row r="3931" spans="1:6" x14ac:dyDescent="0.25">
      <c r="A3931" t="s">
        <v>212</v>
      </c>
      <c r="B3931" t="s">
        <v>174</v>
      </c>
      <c r="C3931" s="1">
        <v>27068</v>
      </c>
      <c r="D3931">
        <v>5.6</v>
      </c>
      <c r="F3931">
        <v>0.21429999999999999</v>
      </c>
    </row>
    <row r="3932" spans="1:6" x14ac:dyDescent="0.25">
      <c r="A3932" t="s">
        <v>212</v>
      </c>
      <c r="B3932" t="s">
        <v>174</v>
      </c>
      <c r="C3932" s="1">
        <v>27082</v>
      </c>
      <c r="D3932">
        <v>15.7</v>
      </c>
      <c r="F3932">
        <v>0.1338</v>
      </c>
    </row>
    <row r="3933" spans="1:6" x14ac:dyDescent="0.25">
      <c r="A3933" t="s">
        <v>212</v>
      </c>
      <c r="B3933" t="s">
        <v>174</v>
      </c>
      <c r="C3933" s="1">
        <v>27096</v>
      </c>
      <c r="D3933">
        <v>16</v>
      </c>
      <c r="F3933">
        <v>9.3799999999999994E-2</v>
      </c>
    </row>
    <row r="3934" spans="1:6" x14ac:dyDescent="0.25">
      <c r="A3934" t="s">
        <v>212</v>
      </c>
      <c r="B3934" t="s">
        <v>174</v>
      </c>
      <c r="C3934" s="1">
        <v>27110</v>
      </c>
      <c r="D3934">
        <v>16.7</v>
      </c>
      <c r="F3934">
        <v>0.26350000000000001</v>
      </c>
    </row>
    <row r="3935" spans="1:6" x14ac:dyDescent="0.25">
      <c r="A3935" t="s">
        <v>212</v>
      </c>
      <c r="B3935" t="s">
        <v>174</v>
      </c>
      <c r="C3935" s="1">
        <v>27124</v>
      </c>
      <c r="D3935">
        <v>11</v>
      </c>
      <c r="F3935">
        <v>0.30909999999999999</v>
      </c>
    </row>
    <row r="3936" spans="1:6" x14ac:dyDescent="0.25">
      <c r="A3936" t="s">
        <v>212</v>
      </c>
      <c r="B3936" t="s">
        <v>174</v>
      </c>
      <c r="C3936" s="1">
        <v>27138</v>
      </c>
      <c r="D3936">
        <v>15.8</v>
      </c>
      <c r="F3936">
        <v>0.24679999999999999</v>
      </c>
    </row>
    <row r="3937" spans="1:6" x14ac:dyDescent="0.25">
      <c r="A3937" t="s">
        <v>212</v>
      </c>
      <c r="B3937" t="s">
        <v>174</v>
      </c>
      <c r="C3937" s="1">
        <v>27152</v>
      </c>
      <c r="D3937">
        <v>24.9</v>
      </c>
      <c r="F3937">
        <v>0.47389999999999999</v>
      </c>
    </row>
    <row r="3938" spans="1:6" x14ac:dyDescent="0.25">
      <c r="A3938" t="s">
        <v>212</v>
      </c>
      <c r="B3938" t="s">
        <v>174</v>
      </c>
      <c r="C3938" s="1">
        <v>27166</v>
      </c>
      <c r="D3938">
        <v>22.4</v>
      </c>
      <c r="F3938">
        <v>0.4078</v>
      </c>
    </row>
    <row r="3939" spans="1:6" x14ac:dyDescent="0.25">
      <c r="A3939" t="s">
        <v>212</v>
      </c>
      <c r="B3939" t="s">
        <v>174</v>
      </c>
      <c r="C3939" s="1">
        <v>27180</v>
      </c>
      <c r="D3939">
        <v>12.3</v>
      </c>
      <c r="F3939">
        <v>0.52029999999999998</v>
      </c>
    </row>
    <row r="3940" spans="1:6" x14ac:dyDescent="0.25">
      <c r="A3940" t="s">
        <v>212</v>
      </c>
      <c r="B3940" t="s">
        <v>174</v>
      </c>
      <c r="C3940" s="1">
        <v>27194</v>
      </c>
      <c r="D3940">
        <v>10</v>
      </c>
      <c r="F3940">
        <v>0.13</v>
      </c>
    </row>
    <row r="3941" spans="1:6" x14ac:dyDescent="0.25">
      <c r="A3941" t="s">
        <v>212</v>
      </c>
      <c r="B3941" t="s">
        <v>174</v>
      </c>
      <c r="C3941" s="1">
        <v>27208</v>
      </c>
      <c r="D3941">
        <v>10.199999999999999</v>
      </c>
      <c r="F3941">
        <v>9.8000000000000004E-2</v>
      </c>
    </row>
    <row r="3942" spans="1:6" x14ac:dyDescent="0.25">
      <c r="A3942" t="s">
        <v>212</v>
      </c>
      <c r="B3942" t="s">
        <v>174</v>
      </c>
      <c r="C3942" s="1">
        <v>27222</v>
      </c>
      <c r="D3942">
        <v>10</v>
      </c>
      <c r="F3942">
        <v>0.12</v>
      </c>
    </row>
    <row r="3943" spans="1:6" x14ac:dyDescent="0.25">
      <c r="A3943" t="s">
        <v>212</v>
      </c>
      <c r="B3943" t="s">
        <v>174</v>
      </c>
      <c r="C3943" s="1">
        <v>27236</v>
      </c>
      <c r="D3943">
        <v>10.4</v>
      </c>
      <c r="F3943">
        <v>0.15390000000000001</v>
      </c>
    </row>
    <row r="3944" spans="1:6" x14ac:dyDescent="0.25">
      <c r="A3944" t="s">
        <v>212</v>
      </c>
      <c r="B3944" t="s">
        <v>174</v>
      </c>
      <c r="C3944" s="1">
        <v>27250</v>
      </c>
      <c r="D3944">
        <v>12.2</v>
      </c>
      <c r="F3944">
        <v>0.2049</v>
      </c>
    </row>
    <row r="3945" spans="1:6" x14ac:dyDescent="0.25">
      <c r="A3945" t="s">
        <v>212</v>
      </c>
      <c r="B3945" t="s">
        <v>174</v>
      </c>
      <c r="C3945" s="1">
        <v>27264</v>
      </c>
      <c r="D3945">
        <v>23.4</v>
      </c>
      <c r="F3945">
        <v>0.2949</v>
      </c>
    </row>
    <row r="3946" spans="1:6" x14ac:dyDescent="0.25">
      <c r="A3946" t="s">
        <v>212</v>
      </c>
      <c r="B3946" t="s">
        <v>174</v>
      </c>
      <c r="C3946" s="1">
        <v>27278</v>
      </c>
      <c r="D3946">
        <v>26.4</v>
      </c>
      <c r="F3946">
        <v>0.3296</v>
      </c>
    </row>
    <row r="3947" spans="1:6" x14ac:dyDescent="0.25">
      <c r="A3947" t="s">
        <v>212</v>
      </c>
      <c r="B3947" t="s">
        <v>174</v>
      </c>
      <c r="C3947" s="1">
        <v>27292</v>
      </c>
      <c r="D3947">
        <v>47.2</v>
      </c>
      <c r="F3947">
        <v>0.30299999999999999</v>
      </c>
    </row>
    <row r="3948" spans="1:6" x14ac:dyDescent="0.25">
      <c r="A3948" t="s">
        <v>212</v>
      </c>
      <c r="B3948" t="s">
        <v>174</v>
      </c>
      <c r="C3948" s="1">
        <v>27306</v>
      </c>
      <c r="D3948">
        <v>40</v>
      </c>
      <c r="F3948">
        <v>0.22750000000000001</v>
      </c>
    </row>
    <row r="3949" spans="1:6" x14ac:dyDescent="0.25">
      <c r="A3949" t="s">
        <v>212</v>
      </c>
      <c r="B3949" t="s">
        <v>174</v>
      </c>
      <c r="C3949" s="1">
        <v>27320</v>
      </c>
      <c r="D3949">
        <v>41.2</v>
      </c>
      <c r="F3949">
        <v>0.32519999999999999</v>
      </c>
    </row>
    <row r="3950" spans="1:6" x14ac:dyDescent="0.25">
      <c r="A3950" t="s">
        <v>212</v>
      </c>
      <c r="B3950" t="s">
        <v>174</v>
      </c>
      <c r="C3950" s="1">
        <v>27334</v>
      </c>
      <c r="D3950">
        <v>39.9</v>
      </c>
      <c r="F3950">
        <v>0.25309999999999999</v>
      </c>
    </row>
    <row r="3951" spans="1:6" x14ac:dyDescent="0.25">
      <c r="A3951" t="s">
        <v>212</v>
      </c>
      <c r="B3951" t="s">
        <v>174</v>
      </c>
      <c r="C3951" s="1">
        <v>27348</v>
      </c>
      <c r="D3951">
        <v>15.3</v>
      </c>
      <c r="F3951">
        <v>0.23530000000000001</v>
      </c>
    </row>
    <row r="3952" spans="1:6" x14ac:dyDescent="0.25">
      <c r="A3952" t="s">
        <v>212</v>
      </c>
      <c r="B3952" t="s">
        <v>174</v>
      </c>
      <c r="C3952" s="1">
        <v>27363</v>
      </c>
      <c r="D3952">
        <v>8.5</v>
      </c>
      <c r="F3952">
        <v>0.2</v>
      </c>
    </row>
    <row r="3953" spans="1:6" x14ac:dyDescent="0.25">
      <c r="A3953" t="s">
        <v>212</v>
      </c>
      <c r="B3953" t="s">
        <v>174</v>
      </c>
      <c r="C3953" s="1">
        <v>27377</v>
      </c>
      <c r="D3953">
        <v>15.1</v>
      </c>
      <c r="F3953">
        <v>1.9900000000000001E-2</v>
      </c>
    </row>
    <row r="3954" spans="1:6" x14ac:dyDescent="0.25">
      <c r="A3954" t="s">
        <v>212</v>
      </c>
      <c r="B3954" t="s">
        <v>174</v>
      </c>
      <c r="C3954" s="1">
        <v>27391</v>
      </c>
      <c r="D3954">
        <v>15.2</v>
      </c>
      <c r="F3954">
        <v>1.9699999999999999E-2</v>
      </c>
    </row>
    <row r="3955" spans="1:6" x14ac:dyDescent="0.25">
      <c r="A3955" t="s">
        <v>212</v>
      </c>
      <c r="B3955" t="s">
        <v>174</v>
      </c>
      <c r="C3955" s="1">
        <v>27405</v>
      </c>
      <c r="D3955">
        <v>9.6</v>
      </c>
      <c r="F3955">
        <v>6.25E-2</v>
      </c>
    </row>
    <row r="3956" spans="1:6" x14ac:dyDescent="0.25">
      <c r="A3956" t="s">
        <v>212</v>
      </c>
      <c r="B3956" t="s">
        <v>174</v>
      </c>
      <c r="C3956" s="1">
        <v>27419</v>
      </c>
      <c r="D3956">
        <v>9.1</v>
      </c>
      <c r="F3956">
        <v>6.59E-2</v>
      </c>
    </row>
    <row r="3957" spans="1:6" x14ac:dyDescent="0.25">
      <c r="A3957" t="s">
        <v>212</v>
      </c>
      <c r="B3957" t="s">
        <v>174</v>
      </c>
      <c r="C3957" s="1">
        <v>27433</v>
      </c>
      <c r="D3957">
        <v>5.6</v>
      </c>
      <c r="F3957">
        <v>0.21429999999999999</v>
      </c>
    </row>
    <row r="3958" spans="1:6" x14ac:dyDescent="0.25">
      <c r="A3958" t="s">
        <v>212</v>
      </c>
      <c r="B3958" t="s">
        <v>174</v>
      </c>
      <c r="C3958" s="1">
        <v>27447</v>
      </c>
      <c r="D3958">
        <v>15.7</v>
      </c>
      <c r="F3958">
        <v>0.1338</v>
      </c>
    </row>
    <row r="3959" spans="1:6" x14ac:dyDescent="0.25">
      <c r="A3959" t="s">
        <v>212</v>
      </c>
      <c r="B3959" t="s">
        <v>174</v>
      </c>
      <c r="C3959" s="1">
        <v>27461</v>
      </c>
      <c r="D3959">
        <v>16</v>
      </c>
      <c r="F3959">
        <v>9.3799999999999994E-2</v>
      </c>
    </row>
    <row r="3960" spans="1:6" x14ac:dyDescent="0.25">
      <c r="A3960" t="s">
        <v>212</v>
      </c>
      <c r="B3960" t="s">
        <v>174</v>
      </c>
      <c r="C3960" s="1">
        <v>27475</v>
      </c>
      <c r="D3960">
        <v>16.7</v>
      </c>
      <c r="F3960">
        <v>0.26350000000000001</v>
      </c>
    </row>
    <row r="3961" spans="1:6" x14ac:dyDescent="0.25">
      <c r="A3961" t="s">
        <v>212</v>
      </c>
      <c r="B3961" t="s">
        <v>174</v>
      </c>
      <c r="C3961" s="1">
        <v>27489</v>
      </c>
      <c r="D3961">
        <v>11</v>
      </c>
      <c r="F3961">
        <v>0.30909999999999999</v>
      </c>
    </row>
    <row r="3962" spans="1:6" x14ac:dyDescent="0.25">
      <c r="A3962" t="s">
        <v>212</v>
      </c>
      <c r="B3962" t="s">
        <v>174</v>
      </c>
      <c r="C3962" s="1">
        <v>27503</v>
      </c>
      <c r="D3962">
        <v>15.8</v>
      </c>
      <c r="F3962">
        <v>0.24679999999999999</v>
      </c>
    </row>
    <row r="3963" spans="1:6" x14ac:dyDescent="0.25">
      <c r="A3963" t="s">
        <v>212</v>
      </c>
      <c r="B3963" t="s">
        <v>174</v>
      </c>
      <c r="C3963" s="1">
        <v>27517</v>
      </c>
      <c r="D3963">
        <v>24.9</v>
      </c>
      <c r="F3963">
        <v>0.47389999999999999</v>
      </c>
    </row>
    <row r="3964" spans="1:6" x14ac:dyDescent="0.25">
      <c r="A3964" t="s">
        <v>212</v>
      </c>
      <c r="B3964" t="s">
        <v>174</v>
      </c>
      <c r="C3964" s="1">
        <v>27531</v>
      </c>
      <c r="D3964">
        <v>22.4</v>
      </c>
      <c r="F3964">
        <v>0.4078</v>
      </c>
    </row>
    <row r="3965" spans="1:6" x14ac:dyDescent="0.25">
      <c r="A3965" t="s">
        <v>212</v>
      </c>
      <c r="B3965" t="s">
        <v>174</v>
      </c>
      <c r="C3965" s="1">
        <v>27545</v>
      </c>
      <c r="D3965">
        <v>12.3</v>
      </c>
      <c r="F3965">
        <v>0.52029999999999998</v>
      </c>
    </row>
    <row r="3966" spans="1:6" x14ac:dyDescent="0.25">
      <c r="A3966" t="s">
        <v>212</v>
      </c>
      <c r="B3966" t="s">
        <v>174</v>
      </c>
      <c r="C3966" s="1">
        <v>27559</v>
      </c>
      <c r="D3966">
        <v>10</v>
      </c>
      <c r="F3966">
        <v>0.13</v>
      </c>
    </row>
    <row r="3967" spans="1:6" x14ac:dyDescent="0.25">
      <c r="A3967" t="s">
        <v>212</v>
      </c>
      <c r="B3967" t="s">
        <v>174</v>
      </c>
      <c r="C3967" s="1">
        <v>27573</v>
      </c>
      <c r="D3967">
        <v>10.199999999999999</v>
      </c>
      <c r="F3967">
        <v>9.8000000000000004E-2</v>
      </c>
    </row>
    <row r="3968" spans="1:6" x14ac:dyDescent="0.25">
      <c r="A3968" t="s">
        <v>212</v>
      </c>
      <c r="B3968" t="s">
        <v>174</v>
      </c>
      <c r="C3968" s="1">
        <v>27587</v>
      </c>
      <c r="D3968">
        <v>10</v>
      </c>
      <c r="F3968">
        <v>0.12</v>
      </c>
    </row>
    <row r="3969" spans="1:6" x14ac:dyDescent="0.25">
      <c r="A3969" t="s">
        <v>212</v>
      </c>
      <c r="B3969" t="s">
        <v>174</v>
      </c>
      <c r="C3969" s="1">
        <v>27601</v>
      </c>
      <c r="D3969">
        <v>10.4</v>
      </c>
      <c r="F3969">
        <v>0.15390000000000001</v>
      </c>
    </row>
    <row r="3970" spans="1:6" x14ac:dyDescent="0.25">
      <c r="A3970" t="s">
        <v>212</v>
      </c>
      <c r="B3970" t="s">
        <v>174</v>
      </c>
      <c r="C3970" s="1">
        <v>27615</v>
      </c>
      <c r="D3970">
        <v>12.2</v>
      </c>
      <c r="F3970">
        <v>0.2049</v>
      </c>
    </row>
    <row r="3971" spans="1:6" x14ac:dyDescent="0.25">
      <c r="A3971" t="s">
        <v>212</v>
      </c>
      <c r="B3971" t="s">
        <v>174</v>
      </c>
      <c r="C3971" s="1">
        <v>27629</v>
      </c>
      <c r="D3971">
        <v>23.4</v>
      </c>
      <c r="F3971">
        <v>0.2949</v>
      </c>
    </row>
    <row r="3972" spans="1:6" x14ac:dyDescent="0.25">
      <c r="A3972" t="s">
        <v>212</v>
      </c>
      <c r="B3972" t="s">
        <v>174</v>
      </c>
      <c r="C3972" s="1">
        <v>27643</v>
      </c>
      <c r="D3972">
        <v>26.4</v>
      </c>
      <c r="F3972">
        <v>0.3296</v>
      </c>
    </row>
    <row r="3973" spans="1:6" x14ac:dyDescent="0.25">
      <c r="A3973" t="s">
        <v>212</v>
      </c>
      <c r="B3973" t="s">
        <v>174</v>
      </c>
      <c r="C3973" s="1">
        <v>27657</v>
      </c>
      <c r="D3973">
        <v>47.2</v>
      </c>
      <c r="F3973">
        <v>0.30299999999999999</v>
      </c>
    </row>
    <row r="3974" spans="1:6" x14ac:dyDescent="0.25">
      <c r="A3974" t="s">
        <v>212</v>
      </c>
      <c r="B3974" t="s">
        <v>174</v>
      </c>
      <c r="C3974" s="1">
        <v>27671</v>
      </c>
      <c r="D3974">
        <v>40</v>
      </c>
      <c r="F3974">
        <v>0.22750000000000001</v>
      </c>
    </row>
    <row r="3975" spans="1:6" x14ac:dyDescent="0.25">
      <c r="A3975" t="s">
        <v>212</v>
      </c>
      <c r="B3975" t="s">
        <v>174</v>
      </c>
      <c r="C3975" s="1">
        <v>27685</v>
      </c>
      <c r="D3975">
        <v>41.2</v>
      </c>
      <c r="F3975">
        <v>0.32519999999999999</v>
      </c>
    </row>
    <row r="3976" spans="1:6" x14ac:dyDescent="0.25">
      <c r="A3976" t="s">
        <v>212</v>
      </c>
      <c r="B3976" t="s">
        <v>174</v>
      </c>
      <c r="C3976" s="1">
        <v>27699</v>
      </c>
      <c r="D3976">
        <v>39.9</v>
      </c>
      <c r="F3976">
        <v>0.25309999999999999</v>
      </c>
    </row>
    <row r="3977" spans="1:6" x14ac:dyDescent="0.25">
      <c r="A3977" t="s">
        <v>212</v>
      </c>
      <c r="B3977" t="s">
        <v>174</v>
      </c>
      <c r="C3977" s="1">
        <v>27713</v>
      </c>
      <c r="D3977">
        <v>15.3</v>
      </c>
      <c r="F3977">
        <v>0.23530000000000001</v>
      </c>
    </row>
    <row r="3978" spans="1:6" x14ac:dyDescent="0.25">
      <c r="A3978" t="s">
        <v>212</v>
      </c>
      <c r="B3978" t="s">
        <v>174</v>
      </c>
      <c r="C3978" s="1">
        <v>27728</v>
      </c>
      <c r="D3978">
        <v>8.5</v>
      </c>
      <c r="F3978">
        <v>0.2</v>
      </c>
    </row>
    <row r="3979" spans="1:6" x14ac:dyDescent="0.25">
      <c r="A3979" t="s">
        <v>212</v>
      </c>
      <c r="B3979" t="s">
        <v>174</v>
      </c>
      <c r="C3979" s="1">
        <v>27742</v>
      </c>
      <c r="D3979">
        <v>15.1</v>
      </c>
      <c r="F3979">
        <v>1.9900000000000001E-2</v>
      </c>
    </row>
    <row r="3980" spans="1:6" x14ac:dyDescent="0.25">
      <c r="A3980" t="s">
        <v>212</v>
      </c>
      <c r="B3980" t="s">
        <v>174</v>
      </c>
      <c r="C3980" s="1">
        <v>27756</v>
      </c>
      <c r="D3980">
        <v>15.2</v>
      </c>
      <c r="F3980">
        <v>1.9699999999999999E-2</v>
      </c>
    </row>
    <row r="3981" spans="1:6" x14ac:dyDescent="0.25">
      <c r="A3981" t="s">
        <v>212</v>
      </c>
      <c r="B3981" t="s">
        <v>174</v>
      </c>
      <c r="C3981" s="1">
        <v>27770</v>
      </c>
      <c r="D3981">
        <v>9.6</v>
      </c>
      <c r="F3981">
        <v>6.25E-2</v>
      </c>
    </row>
    <row r="3982" spans="1:6" x14ac:dyDescent="0.25">
      <c r="A3982" t="s">
        <v>212</v>
      </c>
      <c r="B3982" t="s">
        <v>174</v>
      </c>
      <c r="C3982" s="1">
        <v>27784</v>
      </c>
      <c r="D3982">
        <v>9.1</v>
      </c>
      <c r="F3982">
        <v>6.59E-2</v>
      </c>
    </row>
    <row r="3983" spans="1:6" x14ac:dyDescent="0.25">
      <c r="A3983" t="s">
        <v>212</v>
      </c>
      <c r="B3983" t="s">
        <v>174</v>
      </c>
      <c r="C3983" s="1">
        <v>27798</v>
      </c>
      <c r="D3983">
        <v>5.6</v>
      </c>
      <c r="F3983">
        <v>0.21429999999999999</v>
      </c>
    </row>
    <row r="3984" spans="1:6" x14ac:dyDescent="0.25">
      <c r="A3984" t="s">
        <v>212</v>
      </c>
      <c r="B3984" t="s">
        <v>174</v>
      </c>
      <c r="C3984" s="1">
        <v>27812</v>
      </c>
      <c r="D3984">
        <v>15.7</v>
      </c>
      <c r="F3984">
        <v>0.1338</v>
      </c>
    </row>
    <row r="3985" spans="1:6" x14ac:dyDescent="0.25">
      <c r="A3985" t="s">
        <v>212</v>
      </c>
      <c r="B3985" t="s">
        <v>174</v>
      </c>
      <c r="C3985" s="1">
        <v>27827</v>
      </c>
      <c r="D3985">
        <v>16</v>
      </c>
      <c r="F3985">
        <v>9.3799999999999994E-2</v>
      </c>
    </row>
    <row r="3986" spans="1:6" x14ac:dyDescent="0.25">
      <c r="A3986" t="s">
        <v>212</v>
      </c>
      <c r="B3986" t="s">
        <v>174</v>
      </c>
      <c r="C3986" s="1">
        <v>27841</v>
      </c>
      <c r="D3986">
        <v>16.7</v>
      </c>
      <c r="F3986">
        <v>0.26350000000000001</v>
      </c>
    </row>
    <row r="3987" spans="1:6" x14ac:dyDescent="0.25">
      <c r="A3987" t="s">
        <v>212</v>
      </c>
      <c r="B3987" t="s">
        <v>174</v>
      </c>
      <c r="C3987" s="1">
        <v>27855</v>
      </c>
      <c r="D3987">
        <v>11</v>
      </c>
      <c r="F3987">
        <v>0.30909999999999999</v>
      </c>
    </row>
    <row r="3988" spans="1:6" x14ac:dyDescent="0.25">
      <c r="A3988" t="s">
        <v>212</v>
      </c>
      <c r="B3988" t="s">
        <v>174</v>
      </c>
      <c r="C3988" s="1">
        <v>27869</v>
      </c>
      <c r="D3988">
        <v>15.8</v>
      </c>
      <c r="F3988">
        <v>0.24679999999999999</v>
      </c>
    </row>
    <row r="3989" spans="1:6" x14ac:dyDescent="0.25">
      <c r="A3989" t="s">
        <v>212</v>
      </c>
      <c r="B3989" t="s">
        <v>174</v>
      </c>
      <c r="C3989" s="1">
        <v>27883</v>
      </c>
      <c r="D3989">
        <v>24.9</v>
      </c>
      <c r="F3989">
        <v>0.47389999999999999</v>
      </c>
    </row>
    <row r="3990" spans="1:6" x14ac:dyDescent="0.25">
      <c r="A3990" t="s">
        <v>212</v>
      </c>
      <c r="B3990" t="s">
        <v>174</v>
      </c>
      <c r="C3990" s="1">
        <v>27897</v>
      </c>
      <c r="D3990">
        <v>22.4</v>
      </c>
      <c r="F3990">
        <v>0.4078</v>
      </c>
    </row>
    <row r="3991" spans="1:6" x14ac:dyDescent="0.25">
      <c r="A3991" t="s">
        <v>212</v>
      </c>
      <c r="B3991" t="s">
        <v>174</v>
      </c>
      <c r="C3991" s="1">
        <v>27911</v>
      </c>
      <c r="D3991">
        <v>12.3</v>
      </c>
      <c r="F3991">
        <v>0.52029999999999998</v>
      </c>
    </row>
    <row r="3992" spans="1:6" x14ac:dyDescent="0.25">
      <c r="A3992" t="s">
        <v>212</v>
      </c>
      <c r="B3992" t="s">
        <v>174</v>
      </c>
      <c r="C3992" s="1">
        <v>27925</v>
      </c>
      <c r="D3992">
        <v>10</v>
      </c>
      <c r="F3992">
        <v>0.13</v>
      </c>
    </row>
    <row r="3993" spans="1:6" x14ac:dyDescent="0.25">
      <c r="A3993" t="s">
        <v>212</v>
      </c>
      <c r="B3993" t="s">
        <v>174</v>
      </c>
      <c r="C3993" s="1">
        <v>27939</v>
      </c>
      <c r="D3993">
        <v>10.199999999999999</v>
      </c>
      <c r="F3993">
        <v>9.8000000000000004E-2</v>
      </c>
    </row>
    <row r="3994" spans="1:6" x14ac:dyDescent="0.25">
      <c r="A3994" t="s">
        <v>212</v>
      </c>
      <c r="B3994" t="s">
        <v>174</v>
      </c>
      <c r="C3994" s="1">
        <v>27953</v>
      </c>
      <c r="D3994">
        <v>10</v>
      </c>
      <c r="F3994">
        <v>0.12</v>
      </c>
    </row>
    <row r="3995" spans="1:6" x14ac:dyDescent="0.25">
      <c r="A3995" t="s">
        <v>212</v>
      </c>
      <c r="B3995" t="s">
        <v>174</v>
      </c>
      <c r="C3995" s="1">
        <v>27967</v>
      </c>
      <c r="D3995">
        <v>10.4</v>
      </c>
      <c r="F3995">
        <v>0.15390000000000001</v>
      </c>
    </row>
    <row r="3996" spans="1:6" x14ac:dyDescent="0.25">
      <c r="A3996" t="s">
        <v>212</v>
      </c>
      <c r="B3996" t="s">
        <v>174</v>
      </c>
      <c r="C3996" s="1">
        <v>27981</v>
      </c>
      <c r="D3996">
        <v>12.2</v>
      </c>
      <c r="F3996">
        <v>0.2049</v>
      </c>
    </row>
    <row r="3997" spans="1:6" x14ac:dyDescent="0.25">
      <c r="A3997" t="s">
        <v>212</v>
      </c>
      <c r="B3997" t="s">
        <v>174</v>
      </c>
      <c r="C3997" s="1">
        <v>27995</v>
      </c>
      <c r="D3997">
        <v>23.4</v>
      </c>
      <c r="F3997">
        <v>0.2949</v>
      </c>
    </row>
    <row r="3998" spans="1:6" x14ac:dyDescent="0.25">
      <c r="A3998" t="s">
        <v>212</v>
      </c>
      <c r="B3998" t="s">
        <v>174</v>
      </c>
      <c r="C3998" s="1">
        <v>28009</v>
      </c>
      <c r="D3998">
        <v>26.4</v>
      </c>
      <c r="F3998">
        <v>0.3296</v>
      </c>
    </row>
    <row r="3999" spans="1:6" x14ac:dyDescent="0.25">
      <c r="A3999" t="s">
        <v>212</v>
      </c>
      <c r="B3999" t="s">
        <v>174</v>
      </c>
      <c r="C3999" s="1">
        <v>28023</v>
      </c>
      <c r="D3999">
        <v>47.2</v>
      </c>
      <c r="F3999">
        <v>0.30299999999999999</v>
      </c>
    </row>
    <row r="4000" spans="1:6" x14ac:dyDescent="0.25">
      <c r="A4000" t="s">
        <v>212</v>
      </c>
      <c r="B4000" t="s">
        <v>174</v>
      </c>
      <c r="C4000" s="1">
        <v>28037</v>
      </c>
      <c r="D4000">
        <v>40</v>
      </c>
      <c r="F4000">
        <v>0.22750000000000001</v>
      </c>
    </row>
    <row r="4001" spans="1:6" x14ac:dyDescent="0.25">
      <c r="A4001" t="s">
        <v>212</v>
      </c>
      <c r="B4001" t="s">
        <v>174</v>
      </c>
      <c r="C4001" s="1">
        <v>28051</v>
      </c>
      <c r="D4001">
        <v>41.2</v>
      </c>
      <c r="F4001">
        <v>0.32519999999999999</v>
      </c>
    </row>
    <row r="4002" spans="1:6" x14ac:dyDescent="0.25">
      <c r="A4002" t="s">
        <v>212</v>
      </c>
      <c r="B4002" t="s">
        <v>174</v>
      </c>
      <c r="C4002" s="1">
        <v>28065</v>
      </c>
      <c r="D4002">
        <v>39.9</v>
      </c>
      <c r="F4002">
        <v>0.25309999999999999</v>
      </c>
    </row>
    <row r="4003" spans="1:6" x14ac:dyDescent="0.25">
      <c r="A4003" t="s">
        <v>212</v>
      </c>
      <c r="B4003" t="s">
        <v>174</v>
      </c>
      <c r="C4003" s="1">
        <v>28079</v>
      </c>
      <c r="D4003">
        <v>15.3</v>
      </c>
      <c r="F4003">
        <v>0.23530000000000001</v>
      </c>
    </row>
    <row r="4004" spans="1:6" x14ac:dyDescent="0.25">
      <c r="A4004" t="s">
        <v>212</v>
      </c>
      <c r="B4004" t="s">
        <v>174</v>
      </c>
      <c r="C4004" s="1">
        <v>28094</v>
      </c>
      <c r="D4004">
        <v>8.5</v>
      </c>
      <c r="F4004">
        <v>0.2</v>
      </c>
    </row>
    <row r="4005" spans="1:6" x14ac:dyDescent="0.25">
      <c r="A4005" t="s">
        <v>212</v>
      </c>
      <c r="B4005" t="s">
        <v>174</v>
      </c>
      <c r="C4005" s="1">
        <v>28108</v>
      </c>
      <c r="D4005">
        <v>15.1</v>
      </c>
      <c r="F4005">
        <v>1.9900000000000001E-2</v>
      </c>
    </row>
    <row r="4006" spans="1:6" x14ac:dyDescent="0.25">
      <c r="A4006" t="s">
        <v>212</v>
      </c>
      <c r="B4006" t="s">
        <v>174</v>
      </c>
      <c r="C4006" s="1">
        <v>28122</v>
      </c>
      <c r="D4006">
        <v>15.2</v>
      </c>
      <c r="F4006">
        <v>1.9699999999999999E-2</v>
      </c>
    </row>
    <row r="4007" spans="1:6" x14ac:dyDescent="0.25">
      <c r="A4007" t="s">
        <v>212</v>
      </c>
      <c r="B4007" t="s">
        <v>174</v>
      </c>
      <c r="C4007" s="1">
        <v>28136</v>
      </c>
      <c r="D4007">
        <v>9.6</v>
      </c>
      <c r="F4007">
        <v>6.25E-2</v>
      </c>
    </row>
    <row r="4008" spans="1:6" x14ac:dyDescent="0.25">
      <c r="A4008" t="s">
        <v>212</v>
      </c>
      <c r="B4008" t="s">
        <v>174</v>
      </c>
      <c r="C4008" s="1">
        <v>28150</v>
      </c>
      <c r="D4008">
        <v>9.1</v>
      </c>
      <c r="F4008">
        <v>6.59E-2</v>
      </c>
    </row>
    <row r="4009" spans="1:6" x14ac:dyDescent="0.25">
      <c r="A4009" t="s">
        <v>212</v>
      </c>
      <c r="B4009" t="s">
        <v>174</v>
      </c>
      <c r="C4009" s="1">
        <v>28164</v>
      </c>
      <c r="D4009">
        <v>5.6</v>
      </c>
      <c r="F4009">
        <v>0.21429999999999999</v>
      </c>
    </row>
    <row r="4010" spans="1:6" x14ac:dyDescent="0.25">
      <c r="A4010" t="s">
        <v>212</v>
      </c>
      <c r="B4010" t="s">
        <v>174</v>
      </c>
      <c r="C4010" s="1">
        <v>28178</v>
      </c>
      <c r="D4010">
        <v>15.7</v>
      </c>
      <c r="F4010">
        <v>0.1338</v>
      </c>
    </row>
    <row r="4011" spans="1:6" x14ac:dyDescent="0.25">
      <c r="A4011" t="s">
        <v>212</v>
      </c>
      <c r="B4011" t="s">
        <v>174</v>
      </c>
      <c r="C4011" s="1">
        <v>28192</v>
      </c>
      <c r="D4011">
        <v>16</v>
      </c>
      <c r="F4011">
        <v>9.3799999999999994E-2</v>
      </c>
    </row>
    <row r="4012" spans="1:6" x14ac:dyDescent="0.25">
      <c r="A4012" t="s">
        <v>212</v>
      </c>
      <c r="B4012" t="s">
        <v>174</v>
      </c>
      <c r="C4012" s="1">
        <v>28206</v>
      </c>
      <c r="D4012">
        <v>16.7</v>
      </c>
      <c r="F4012">
        <v>0.26350000000000001</v>
      </c>
    </row>
    <row r="4013" spans="1:6" x14ac:dyDescent="0.25">
      <c r="A4013" t="s">
        <v>212</v>
      </c>
      <c r="B4013" t="s">
        <v>174</v>
      </c>
      <c r="C4013" s="1">
        <v>28220</v>
      </c>
      <c r="D4013">
        <v>11</v>
      </c>
      <c r="F4013">
        <v>0.30909999999999999</v>
      </c>
    </row>
    <row r="4014" spans="1:6" x14ac:dyDescent="0.25">
      <c r="A4014" t="s">
        <v>212</v>
      </c>
      <c r="B4014" t="s">
        <v>174</v>
      </c>
      <c r="C4014" s="1">
        <v>28234</v>
      </c>
      <c r="D4014">
        <v>15.8</v>
      </c>
      <c r="F4014">
        <v>0.24679999999999999</v>
      </c>
    </row>
    <row r="4015" spans="1:6" x14ac:dyDescent="0.25">
      <c r="A4015" t="s">
        <v>212</v>
      </c>
      <c r="B4015" t="s">
        <v>174</v>
      </c>
      <c r="C4015" s="1">
        <v>28248</v>
      </c>
      <c r="D4015">
        <v>24.9</v>
      </c>
      <c r="F4015">
        <v>0.47389999999999999</v>
      </c>
    </row>
    <row r="4016" spans="1:6" x14ac:dyDescent="0.25">
      <c r="A4016" t="s">
        <v>212</v>
      </c>
      <c r="B4016" t="s">
        <v>174</v>
      </c>
      <c r="C4016" s="1">
        <v>28262</v>
      </c>
      <c r="D4016">
        <v>22.4</v>
      </c>
      <c r="F4016">
        <v>0.4078</v>
      </c>
    </row>
    <row r="4017" spans="1:6" x14ac:dyDescent="0.25">
      <c r="A4017" t="s">
        <v>212</v>
      </c>
      <c r="B4017" t="s">
        <v>174</v>
      </c>
      <c r="C4017" s="1">
        <v>28276</v>
      </c>
      <c r="D4017">
        <v>12.3</v>
      </c>
      <c r="F4017">
        <v>0.52029999999999998</v>
      </c>
    </row>
    <row r="4018" spans="1:6" x14ac:dyDescent="0.25">
      <c r="A4018" t="s">
        <v>212</v>
      </c>
      <c r="B4018" t="s">
        <v>174</v>
      </c>
      <c r="C4018" s="1">
        <v>28290</v>
      </c>
      <c r="D4018">
        <v>10</v>
      </c>
      <c r="F4018">
        <v>0.13</v>
      </c>
    </row>
    <row r="4019" spans="1:6" x14ac:dyDescent="0.25">
      <c r="A4019" t="s">
        <v>212</v>
      </c>
      <c r="B4019" t="s">
        <v>174</v>
      </c>
      <c r="C4019" s="1">
        <v>28304</v>
      </c>
      <c r="D4019">
        <v>10.199999999999999</v>
      </c>
      <c r="F4019">
        <v>9.8000000000000004E-2</v>
      </c>
    </row>
    <row r="4020" spans="1:6" x14ac:dyDescent="0.25">
      <c r="A4020" t="s">
        <v>212</v>
      </c>
      <c r="B4020" t="s">
        <v>174</v>
      </c>
      <c r="C4020" s="1">
        <v>28318</v>
      </c>
      <c r="D4020">
        <v>10</v>
      </c>
      <c r="F4020">
        <v>0.12</v>
      </c>
    </row>
    <row r="4021" spans="1:6" x14ac:dyDescent="0.25">
      <c r="A4021" t="s">
        <v>212</v>
      </c>
      <c r="B4021" t="s">
        <v>174</v>
      </c>
      <c r="C4021" s="1">
        <v>28332</v>
      </c>
      <c r="D4021">
        <v>10.4</v>
      </c>
      <c r="F4021">
        <v>0.15390000000000001</v>
      </c>
    </row>
    <row r="4022" spans="1:6" x14ac:dyDescent="0.25">
      <c r="A4022" t="s">
        <v>212</v>
      </c>
      <c r="B4022" t="s">
        <v>174</v>
      </c>
      <c r="C4022" s="1">
        <v>28346</v>
      </c>
      <c r="D4022">
        <v>12.2</v>
      </c>
      <c r="F4022">
        <v>0.2049</v>
      </c>
    </row>
    <row r="4023" spans="1:6" x14ac:dyDescent="0.25">
      <c r="A4023" t="s">
        <v>212</v>
      </c>
      <c r="B4023" t="s">
        <v>174</v>
      </c>
      <c r="C4023" s="1">
        <v>28360</v>
      </c>
      <c r="D4023">
        <v>23.4</v>
      </c>
      <c r="F4023">
        <v>0.2949</v>
      </c>
    </row>
    <row r="4024" spans="1:6" x14ac:dyDescent="0.25">
      <c r="A4024" t="s">
        <v>212</v>
      </c>
      <c r="B4024" t="s">
        <v>174</v>
      </c>
      <c r="C4024" s="1">
        <v>28374</v>
      </c>
      <c r="D4024">
        <v>26.4</v>
      </c>
      <c r="F4024">
        <v>0.3296</v>
      </c>
    </row>
    <row r="4025" spans="1:6" x14ac:dyDescent="0.25">
      <c r="A4025" t="s">
        <v>212</v>
      </c>
      <c r="B4025" t="s">
        <v>174</v>
      </c>
      <c r="C4025" s="1">
        <v>28388</v>
      </c>
      <c r="D4025">
        <v>47.2</v>
      </c>
      <c r="F4025">
        <v>0.30299999999999999</v>
      </c>
    </row>
    <row r="4026" spans="1:6" x14ac:dyDescent="0.25">
      <c r="A4026" t="s">
        <v>212</v>
      </c>
      <c r="B4026" t="s">
        <v>174</v>
      </c>
      <c r="C4026" s="1">
        <v>28402</v>
      </c>
      <c r="D4026">
        <v>40</v>
      </c>
      <c r="F4026">
        <v>0.22750000000000001</v>
      </c>
    </row>
    <row r="4027" spans="1:6" x14ac:dyDescent="0.25">
      <c r="A4027" t="s">
        <v>212</v>
      </c>
      <c r="B4027" t="s">
        <v>174</v>
      </c>
      <c r="C4027" s="1">
        <v>28416</v>
      </c>
      <c r="D4027">
        <v>41.2</v>
      </c>
      <c r="F4027">
        <v>0.32519999999999999</v>
      </c>
    </row>
    <row r="4028" spans="1:6" x14ac:dyDescent="0.25">
      <c r="A4028" t="s">
        <v>212</v>
      </c>
      <c r="B4028" t="s">
        <v>174</v>
      </c>
      <c r="C4028" s="1">
        <v>28430</v>
      </c>
      <c r="D4028">
        <v>39.9</v>
      </c>
      <c r="F4028">
        <v>0.25309999999999999</v>
      </c>
    </row>
    <row r="4029" spans="1:6" x14ac:dyDescent="0.25">
      <c r="A4029" t="s">
        <v>212</v>
      </c>
      <c r="B4029" t="s">
        <v>174</v>
      </c>
      <c r="C4029" s="1">
        <v>28444</v>
      </c>
      <c r="D4029">
        <v>15.3</v>
      </c>
      <c r="F4029">
        <v>0.23530000000000001</v>
      </c>
    </row>
    <row r="4030" spans="1:6" x14ac:dyDescent="0.25">
      <c r="A4030" t="s">
        <v>212</v>
      </c>
      <c r="B4030" t="s">
        <v>174</v>
      </c>
      <c r="C4030" s="1">
        <v>28459</v>
      </c>
      <c r="D4030">
        <v>8.5</v>
      </c>
      <c r="F4030">
        <v>0.2</v>
      </c>
    </row>
    <row r="4031" spans="1:6" x14ac:dyDescent="0.25">
      <c r="A4031" t="s">
        <v>212</v>
      </c>
      <c r="B4031" t="s">
        <v>174</v>
      </c>
      <c r="C4031" s="1">
        <v>28473</v>
      </c>
      <c r="D4031">
        <v>15.1</v>
      </c>
      <c r="F4031">
        <v>1.9900000000000001E-2</v>
      </c>
    </row>
    <row r="4032" spans="1:6" x14ac:dyDescent="0.25">
      <c r="A4032" t="s">
        <v>212</v>
      </c>
      <c r="B4032" t="s">
        <v>174</v>
      </c>
      <c r="C4032" s="1">
        <v>28487</v>
      </c>
      <c r="D4032">
        <v>15.2</v>
      </c>
      <c r="F4032">
        <v>1.9699999999999999E-2</v>
      </c>
    </row>
    <row r="4033" spans="1:6" x14ac:dyDescent="0.25">
      <c r="A4033" t="s">
        <v>212</v>
      </c>
      <c r="B4033" t="s">
        <v>174</v>
      </c>
      <c r="C4033" s="1">
        <v>28501</v>
      </c>
      <c r="D4033">
        <v>9.6</v>
      </c>
      <c r="F4033">
        <v>6.25E-2</v>
      </c>
    </row>
    <row r="4034" spans="1:6" x14ac:dyDescent="0.25">
      <c r="A4034" t="s">
        <v>212</v>
      </c>
      <c r="B4034" t="s">
        <v>174</v>
      </c>
      <c r="C4034" s="1">
        <v>28515</v>
      </c>
      <c r="D4034">
        <v>9.1</v>
      </c>
      <c r="F4034">
        <v>6.59E-2</v>
      </c>
    </row>
    <row r="4035" spans="1:6" x14ac:dyDescent="0.25">
      <c r="A4035" t="s">
        <v>212</v>
      </c>
      <c r="B4035" t="s">
        <v>174</v>
      </c>
      <c r="C4035" s="1">
        <v>28529</v>
      </c>
      <c r="D4035">
        <v>5.6</v>
      </c>
      <c r="F4035">
        <v>0.21429999999999999</v>
      </c>
    </row>
    <row r="4036" spans="1:6" x14ac:dyDescent="0.25">
      <c r="A4036" t="s">
        <v>212</v>
      </c>
      <c r="B4036" t="s">
        <v>174</v>
      </c>
      <c r="C4036" s="1">
        <v>28543</v>
      </c>
      <c r="D4036">
        <v>15.7</v>
      </c>
      <c r="F4036">
        <v>0.1338</v>
      </c>
    </row>
    <row r="4037" spans="1:6" x14ac:dyDescent="0.25">
      <c r="A4037" t="s">
        <v>212</v>
      </c>
      <c r="B4037" t="s">
        <v>174</v>
      </c>
      <c r="C4037" s="1">
        <v>28557</v>
      </c>
      <c r="D4037">
        <v>16</v>
      </c>
      <c r="F4037">
        <v>9.3799999999999994E-2</v>
      </c>
    </row>
    <row r="4038" spans="1:6" x14ac:dyDescent="0.25">
      <c r="A4038" t="s">
        <v>212</v>
      </c>
      <c r="B4038" t="s">
        <v>174</v>
      </c>
      <c r="C4038" s="1">
        <v>28571</v>
      </c>
      <c r="D4038">
        <v>16.7</v>
      </c>
      <c r="F4038">
        <v>0.26350000000000001</v>
      </c>
    </row>
    <row r="4039" spans="1:6" x14ac:dyDescent="0.25">
      <c r="A4039" t="s">
        <v>212</v>
      </c>
      <c r="B4039" t="s">
        <v>174</v>
      </c>
      <c r="C4039" s="1">
        <v>28585</v>
      </c>
      <c r="D4039">
        <v>11</v>
      </c>
      <c r="F4039">
        <v>0.30909999999999999</v>
      </c>
    </row>
    <row r="4040" spans="1:6" x14ac:dyDescent="0.25">
      <c r="A4040" t="s">
        <v>212</v>
      </c>
      <c r="B4040" t="s">
        <v>174</v>
      </c>
      <c r="C4040" s="1">
        <v>28599</v>
      </c>
      <c r="D4040">
        <v>15.8</v>
      </c>
      <c r="F4040">
        <v>0.24679999999999999</v>
      </c>
    </row>
    <row r="4041" spans="1:6" x14ac:dyDescent="0.25">
      <c r="A4041" t="s">
        <v>212</v>
      </c>
      <c r="B4041" t="s">
        <v>174</v>
      </c>
      <c r="C4041" s="1">
        <v>28613</v>
      </c>
      <c r="D4041">
        <v>24.9</v>
      </c>
      <c r="F4041">
        <v>0.47389999999999999</v>
      </c>
    </row>
    <row r="4042" spans="1:6" x14ac:dyDescent="0.25">
      <c r="A4042" t="s">
        <v>212</v>
      </c>
      <c r="B4042" t="s">
        <v>174</v>
      </c>
      <c r="C4042" s="1">
        <v>28627</v>
      </c>
      <c r="D4042">
        <v>22.4</v>
      </c>
      <c r="F4042">
        <v>0.4078</v>
      </c>
    </row>
    <row r="4043" spans="1:6" x14ac:dyDescent="0.25">
      <c r="A4043" t="s">
        <v>212</v>
      </c>
      <c r="B4043" t="s">
        <v>174</v>
      </c>
      <c r="C4043" s="1">
        <v>28641</v>
      </c>
      <c r="D4043">
        <v>12.3</v>
      </c>
      <c r="F4043">
        <v>0.52029999999999998</v>
      </c>
    </row>
    <row r="4044" spans="1:6" x14ac:dyDescent="0.25">
      <c r="A4044" t="s">
        <v>212</v>
      </c>
      <c r="B4044" t="s">
        <v>174</v>
      </c>
      <c r="C4044" s="1">
        <v>28655</v>
      </c>
      <c r="D4044">
        <v>10</v>
      </c>
      <c r="F4044">
        <v>0.13</v>
      </c>
    </row>
    <row r="4045" spans="1:6" x14ac:dyDescent="0.25">
      <c r="A4045" t="s">
        <v>212</v>
      </c>
      <c r="B4045" t="s">
        <v>174</v>
      </c>
      <c r="C4045" s="1">
        <v>28669</v>
      </c>
      <c r="D4045">
        <v>10.199999999999999</v>
      </c>
      <c r="F4045">
        <v>9.8000000000000004E-2</v>
      </c>
    </row>
    <row r="4046" spans="1:6" x14ac:dyDescent="0.25">
      <c r="A4046" t="s">
        <v>212</v>
      </c>
      <c r="B4046" t="s">
        <v>174</v>
      </c>
      <c r="C4046" s="1">
        <v>28683</v>
      </c>
      <c r="D4046">
        <v>10</v>
      </c>
      <c r="F4046">
        <v>0.12</v>
      </c>
    </row>
    <row r="4047" spans="1:6" x14ac:dyDescent="0.25">
      <c r="A4047" t="s">
        <v>212</v>
      </c>
      <c r="B4047" t="s">
        <v>174</v>
      </c>
      <c r="C4047" s="1">
        <v>28697</v>
      </c>
      <c r="D4047">
        <v>10.4</v>
      </c>
      <c r="F4047">
        <v>0.15390000000000001</v>
      </c>
    </row>
    <row r="4048" spans="1:6" x14ac:dyDescent="0.25">
      <c r="A4048" t="s">
        <v>212</v>
      </c>
      <c r="B4048" t="s">
        <v>174</v>
      </c>
      <c r="C4048" s="1">
        <v>28711</v>
      </c>
      <c r="D4048">
        <v>12.2</v>
      </c>
      <c r="F4048">
        <v>0.2049</v>
      </c>
    </row>
    <row r="4049" spans="1:6" x14ac:dyDescent="0.25">
      <c r="A4049" t="s">
        <v>212</v>
      </c>
      <c r="B4049" t="s">
        <v>174</v>
      </c>
      <c r="C4049" s="1">
        <v>28725</v>
      </c>
      <c r="D4049">
        <v>23.4</v>
      </c>
      <c r="F4049">
        <v>0.2949</v>
      </c>
    </row>
    <row r="4050" spans="1:6" x14ac:dyDescent="0.25">
      <c r="A4050" t="s">
        <v>212</v>
      </c>
      <c r="B4050" t="s">
        <v>174</v>
      </c>
      <c r="C4050" s="1">
        <v>28739</v>
      </c>
      <c r="D4050">
        <v>26.4</v>
      </c>
      <c r="F4050">
        <v>0.3296</v>
      </c>
    </row>
    <row r="4051" spans="1:6" x14ac:dyDescent="0.25">
      <c r="A4051" t="s">
        <v>212</v>
      </c>
      <c r="B4051" t="s">
        <v>174</v>
      </c>
      <c r="C4051" s="1">
        <v>28753</v>
      </c>
      <c r="D4051">
        <v>47.2</v>
      </c>
      <c r="F4051">
        <v>0.30299999999999999</v>
      </c>
    </row>
    <row r="4052" spans="1:6" x14ac:dyDescent="0.25">
      <c r="A4052" t="s">
        <v>212</v>
      </c>
      <c r="B4052" t="s">
        <v>174</v>
      </c>
      <c r="C4052" s="1">
        <v>28767</v>
      </c>
      <c r="D4052">
        <v>40</v>
      </c>
      <c r="F4052">
        <v>0.22750000000000001</v>
      </c>
    </row>
    <row r="4053" spans="1:6" x14ac:dyDescent="0.25">
      <c r="A4053" t="s">
        <v>212</v>
      </c>
      <c r="B4053" t="s">
        <v>174</v>
      </c>
      <c r="C4053" s="1">
        <v>28781</v>
      </c>
      <c r="D4053">
        <v>41.2</v>
      </c>
      <c r="F4053">
        <v>0.32519999999999999</v>
      </c>
    </row>
    <row r="4054" spans="1:6" x14ac:dyDescent="0.25">
      <c r="A4054" t="s">
        <v>212</v>
      </c>
      <c r="B4054" t="s">
        <v>174</v>
      </c>
      <c r="C4054" s="1">
        <v>28795</v>
      </c>
      <c r="D4054">
        <v>39.9</v>
      </c>
      <c r="F4054">
        <v>0.25309999999999999</v>
      </c>
    </row>
    <row r="4055" spans="1:6" x14ac:dyDescent="0.25">
      <c r="A4055" t="s">
        <v>212</v>
      </c>
      <c r="B4055" t="s">
        <v>174</v>
      </c>
      <c r="C4055" s="1">
        <v>28809</v>
      </c>
      <c r="D4055">
        <v>15.3</v>
      </c>
      <c r="F4055">
        <v>0.23530000000000001</v>
      </c>
    </row>
    <row r="4056" spans="1:6" x14ac:dyDescent="0.25">
      <c r="A4056" t="s">
        <v>212</v>
      </c>
      <c r="B4056" t="s">
        <v>174</v>
      </c>
      <c r="C4056" s="1">
        <v>28824</v>
      </c>
      <c r="D4056">
        <v>8.5</v>
      </c>
      <c r="F4056">
        <v>0.2</v>
      </c>
    </row>
    <row r="4057" spans="1:6" x14ac:dyDescent="0.25">
      <c r="A4057" t="s">
        <v>212</v>
      </c>
      <c r="B4057" t="s">
        <v>174</v>
      </c>
      <c r="C4057" s="1">
        <v>28838</v>
      </c>
      <c r="D4057">
        <v>15.1</v>
      </c>
      <c r="F4057">
        <v>1.9900000000000001E-2</v>
      </c>
    </row>
    <row r="4058" spans="1:6" x14ac:dyDescent="0.25">
      <c r="A4058" t="s">
        <v>212</v>
      </c>
      <c r="B4058" t="s">
        <v>174</v>
      </c>
      <c r="C4058" s="1">
        <v>28852</v>
      </c>
      <c r="D4058">
        <v>15.2</v>
      </c>
      <c r="F4058">
        <v>1.9699999999999999E-2</v>
      </c>
    </row>
    <row r="4059" spans="1:6" x14ac:dyDescent="0.25">
      <c r="A4059" t="s">
        <v>212</v>
      </c>
      <c r="B4059" t="s">
        <v>174</v>
      </c>
      <c r="C4059" s="1">
        <v>28866</v>
      </c>
      <c r="D4059">
        <v>9.6</v>
      </c>
      <c r="F4059">
        <v>6.25E-2</v>
      </c>
    </row>
    <row r="4060" spans="1:6" x14ac:dyDescent="0.25">
      <c r="A4060" t="s">
        <v>212</v>
      </c>
      <c r="B4060" t="s">
        <v>174</v>
      </c>
      <c r="C4060" s="1">
        <v>28880</v>
      </c>
      <c r="D4060">
        <v>9.1</v>
      </c>
      <c r="F4060">
        <v>6.59E-2</v>
      </c>
    </row>
    <row r="4061" spans="1:6" x14ac:dyDescent="0.25">
      <c r="A4061" t="s">
        <v>212</v>
      </c>
      <c r="B4061" t="s">
        <v>174</v>
      </c>
      <c r="C4061" s="1">
        <v>28894</v>
      </c>
      <c r="D4061">
        <v>5.6</v>
      </c>
      <c r="F4061">
        <v>0.21429999999999999</v>
      </c>
    </row>
    <row r="4062" spans="1:6" x14ac:dyDescent="0.25">
      <c r="A4062" t="s">
        <v>212</v>
      </c>
      <c r="B4062" t="s">
        <v>174</v>
      </c>
      <c r="C4062" s="1">
        <v>28908</v>
      </c>
      <c r="D4062">
        <v>15.7</v>
      </c>
      <c r="F4062">
        <v>0.1338</v>
      </c>
    </row>
    <row r="4063" spans="1:6" x14ac:dyDescent="0.25">
      <c r="A4063" t="s">
        <v>212</v>
      </c>
      <c r="B4063" t="s">
        <v>174</v>
      </c>
      <c r="C4063" s="1">
        <v>28922</v>
      </c>
      <c r="D4063">
        <v>16</v>
      </c>
      <c r="F4063">
        <v>9.3799999999999994E-2</v>
      </c>
    </row>
    <row r="4064" spans="1:6" x14ac:dyDescent="0.25">
      <c r="A4064" t="s">
        <v>212</v>
      </c>
      <c r="B4064" t="s">
        <v>174</v>
      </c>
      <c r="C4064" s="1">
        <v>28936</v>
      </c>
      <c r="D4064">
        <v>16.7</v>
      </c>
      <c r="F4064">
        <v>0.26350000000000001</v>
      </c>
    </row>
    <row r="4065" spans="1:6" x14ac:dyDescent="0.25">
      <c r="A4065" t="s">
        <v>212</v>
      </c>
      <c r="B4065" t="s">
        <v>174</v>
      </c>
      <c r="C4065" s="1">
        <v>28950</v>
      </c>
      <c r="D4065">
        <v>11</v>
      </c>
      <c r="F4065">
        <v>0.30909999999999999</v>
      </c>
    </row>
    <row r="4066" spans="1:6" x14ac:dyDescent="0.25">
      <c r="A4066" t="s">
        <v>212</v>
      </c>
      <c r="B4066" t="s">
        <v>174</v>
      </c>
      <c r="C4066" s="1">
        <v>28964</v>
      </c>
      <c r="D4066">
        <v>15.8</v>
      </c>
      <c r="F4066">
        <v>0.24679999999999999</v>
      </c>
    </row>
    <row r="4067" spans="1:6" x14ac:dyDescent="0.25">
      <c r="A4067" t="s">
        <v>212</v>
      </c>
      <c r="B4067" t="s">
        <v>174</v>
      </c>
      <c r="C4067" s="1">
        <v>28978</v>
      </c>
      <c r="D4067">
        <v>24.9</v>
      </c>
      <c r="F4067">
        <v>0.47389999999999999</v>
      </c>
    </row>
    <row r="4068" spans="1:6" x14ac:dyDescent="0.25">
      <c r="A4068" t="s">
        <v>212</v>
      </c>
      <c r="B4068" t="s">
        <v>174</v>
      </c>
      <c r="C4068" s="1">
        <v>28992</v>
      </c>
      <c r="D4068">
        <v>22.4</v>
      </c>
      <c r="F4068">
        <v>0.4078</v>
      </c>
    </row>
    <row r="4069" spans="1:6" x14ac:dyDescent="0.25">
      <c r="A4069" t="s">
        <v>212</v>
      </c>
      <c r="B4069" t="s">
        <v>174</v>
      </c>
      <c r="C4069" s="1">
        <v>29006</v>
      </c>
      <c r="D4069">
        <v>12.3</v>
      </c>
      <c r="F4069">
        <v>0.52029999999999998</v>
      </c>
    </row>
    <row r="4070" spans="1:6" x14ac:dyDescent="0.25">
      <c r="A4070" t="s">
        <v>212</v>
      </c>
      <c r="B4070" t="s">
        <v>174</v>
      </c>
      <c r="C4070" s="1">
        <v>29020</v>
      </c>
      <c r="D4070">
        <v>10</v>
      </c>
      <c r="F4070">
        <v>0.13</v>
      </c>
    </row>
    <row r="4071" spans="1:6" x14ac:dyDescent="0.25">
      <c r="A4071" t="s">
        <v>212</v>
      </c>
      <c r="B4071" t="s">
        <v>174</v>
      </c>
      <c r="C4071" s="1">
        <v>29034</v>
      </c>
      <c r="D4071">
        <v>10.199999999999999</v>
      </c>
      <c r="F4071">
        <v>9.8000000000000004E-2</v>
      </c>
    </row>
    <row r="4072" spans="1:6" x14ac:dyDescent="0.25">
      <c r="A4072" t="s">
        <v>212</v>
      </c>
      <c r="B4072" t="s">
        <v>174</v>
      </c>
      <c r="C4072" s="1">
        <v>29048</v>
      </c>
      <c r="D4072">
        <v>10</v>
      </c>
      <c r="F4072">
        <v>0.12</v>
      </c>
    </row>
    <row r="4073" spans="1:6" x14ac:dyDescent="0.25">
      <c r="A4073" t="s">
        <v>212</v>
      </c>
      <c r="B4073" t="s">
        <v>174</v>
      </c>
      <c r="C4073" s="1">
        <v>29062</v>
      </c>
      <c r="D4073">
        <v>10.4</v>
      </c>
      <c r="F4073">
        <v>0.15390000000000001</v>
      </c>
    </row>
    <row r="4074" spans="1:6" x14ac:dyDescent="0.25">
      <c r="A4074" t="s">
        <v>212</v>
      </c>
      <c r="B4074" t="s">
        <v>174</v>
      </c>
      <c r="C4074" s="1">
        <v>29076</v>
      </c>
      <c r="D4074">
        <v>12.2</v>
      </c>
      <c r="F4074">
        <v>0.2049</v>
      </c>
    </row>
    <row r="4075" spans="1:6" x14ac:dyDescent="0.25">
      <c r="A4075" t="s">
        <v>212</v>
      </c>
      <c r="B4075" t="s">
        <v>174</v>
      </c>
      <c r="C4075" s="1">
        <v>29090</v>
      </c>
      <c r="D4075">
        <v>23.4</v>
      </c>
      <c r="F4075">
        <v>0.2949</v>
      </c>
    </row>
    <row r="4076" spans="1:6" x14ac:dyDescent="0.25">
      <c r="A4076" t="s">
        <v>212</v>
      </c>
      <c r="B4076" t="s">
        <v>174</v>
      </c>
      <c r="C4076" s="1">
        <v>29104</v>
      </c>
      <c r="D4076">
        <v>26.4</v>
      </c>
      <c r="F4076">
        <v>0.3296</v>
      </c>
    </row>
    <row r="4077" spans="1:6" x14ac:dyDescent="0.25">
      <c r="A4077" t="s">
        <v>212</v>
      </c>
      <c r="B4077" t="s">
        <v>174</v>
      </c>
      <c r="C4077" s="1">
        <v>29118</v>
      </c>
      <c r="D4077">
        <v>47.2</v>
      </c>
      <c r="F4077">
        <v>0.30299999999999999</v>
      </c>
    </row>
    <row r="4078" spans="1:6" x14ac:dyDescent="0.25">
      <c r="A4078" t="s">
        <v>212</v>
      </c>
      <c r="B4078" t="s">
        <v>174</v>
      </c>
      <c r="C4078" s="1">
        <v>29132</v>
      </c>
      <c r="D4078">
        <v>40</v>
      </c>
      <c r="F4078">
        <v>0.22750000000000001</v>
      </c>
    </row>
    <row r="4079" spans="1:6" x14ac:dyDescent="0.25">
      <c r="A4079" t="s">
        <v>212</v>
      </c>
      <c r="B4079" t="s">
        <v>174</v>
      </c>
      <c r="C4079" s="1">
        <v>29146</v>
      </c>
      <c r="D4079">
        <v>41.2</v>
      </c>
      <c r="F4079">
        <v>0.32519999999999999</v>
      </c>
    </row>
    <row r="4080" spans="1:6" x14ac:dyDescent="0.25">
      <c r="A4080" t="s">
        <v>212</v>
      </c>
      <c r="B4080" t="s">
        <v>174</v>
      </c>
      <c r="C4080" s="1">
        <v>29160</v>
      </c>
      <c r="D4080">
        <v>39.9</v>
      </c>
      <c r="F4080">
        <v>0.25309999999999999</v>
      </c>
    </row>
    <row r="4081" spans="1:6" x14ac:dyDescent="0.25">
      <c r="A4081" t="s">
        <v>212</v>
      </c>
      <c r="B4081" t="s">
        <v>174</v>
      </c>
      <c r="C4081" s="1">
        <v>29174</v>
      </c>
      <c r="D4081">
        <v>15.3</v>
      </c>
      <c r="F4081">
        <v>0.23530000000000001</v>
      </c>
    </row>
    <row r="4082" spans="1:6" x14ac:dyDescent="0.25">
      <c r="A4082" t="s">
        <v>212</v>
      </c>
      <c r="B4082" t="s">
        <v>174</v>
      </c>
      <c r="C4082" s="1">
        <v>29189</v>
      </c>
      <c r="D4082">
        <v>8.5</v>
      </c>
      <c r="F4082">
        <v>0.2</v>
      </c>
    </row>
    <row r="4083" spans="1:6" x14ac:dyDescent="0.25">
      <c r="A4083" t="s">
        <v>212</v>
      </c>
      <c r="B4083" t="s">
        <v>174</v>
      </c>
      <c r="C4083" s="1">
        <v>29203</v>
      </c>
      <c r="D4083">
        <v>15.1</v>
      </c>
      <c r="F4083">
        <v>1.9900000000000001E-2</v>
      </c>
    </row>
    <row r="4084" spans="1:6" x14ac:dyDescent="0.25">
      <c r="A4084" t="s">
        <v>212</v>
      </c>
      <c r="B4084" t="s">
        <v>174</v>
      </c>
      <c r="C4084" s="1">
        <v>29217</v>
      </c>
      <c r="D4084">
        <v>15.2</v>
      </c>
      <c r="F4084">
        <v>1.9699999999999999E-2</v>
      </c>
    </row>
    <row r="4085" spans="1:6" x14ac:dyDescent="0.25">
      <c r="A4085" t="s">
        <v>212</v>
      </c>
      <c r="B4085" t="s">
        <v>174</v>
      </c>
      <c r="C4085" s="1">
        <v>29231</v>
      </c>
      <c r="D4085">
        <v>9.6</v>
      </c>
      <c r="F4085">
        <v>6.25E-2</v>
      </c>
    </row>
    <row r="4086" spans="1:6" x14ac:dyDescent="0.25">
      <c r="A4086" t="s">
        <v>212</v>
      </c>
      <c r="B4086" t="s">
        <v>174</v>
      </c>
      <c r="C4086" s="1">
        <v>29245</v>
      </c>
      <c r="D4086">
        <v>9.1</v>
      </c>
      <c r="F4086">
        <v>6.59E-2</v>
      </c>
    </row>
    <row r="4087" spans="1:6" x14ac:dyDescent="0.25">
      <c r="A4087" t="s">
        <v>212</v>
      </c>
      <c r="B4087" t="s">
        <v>174</v>
      </c>
      <c r="C4087" s="1">
        <v>29259</v>
      </c>
      <c r="D4087">
        <v>5.6</v>
      </c>
      <c r="F4087">
        <v>0.21429999999999999</v>
      </c>
    </row>
    <row r="4088" spans="1:6" x14ac:dyDescent="0.25">
      <c r="A4088" t="s">
        <v>212</v>
      </c>
      <c r="B4088" t="s">
        <v>174</v>
      </c>
      <c r="C4088" s="1">
        <v>29273</v>
      </c>
      <c r="D4088">
        <v>15.7</v>
      </c>
      <c r="F4088">
        <v>0.1338</v>
      </c>
    </row>
    <row r="4089" spans="1:6" x14ac:dyDescent="0.25">
      <c r="A4089" t="s">
        <v>212</v>
      </c>
      <c r="B4089" t="s">
        <v>174</v>
      </c>
      <c r="C4089" s="1">
        <v>29288</v>
      </c>
      <c r="D4089">
        <v>16</v>
      </c>
      <c r="F4089">
        <v>9.3799999999999994E-2</v>
      </c>
    </row>
    <row r="4090" spans="1:6" x14ac:dyDescent="0.25">
      <c r="A4090" t="s">
        <v>212</v>
      </c>
      <c r="B4090" t="s">
        <v>174</v>
      </c>
      <c r="C4090" s="1">
        <v>29302</v>
      </c>
      <c r="D4090">
        <v>16.7</v>
      </c>
      <c r="F4090">
        <v>0.26350000000000001</v>
      </c>
    </row>
    <row r="4091" spans="1:6" x14ac:dyDescent="0.25">
      <c r="A4091" t="s">
        <v>212</v>
      </c>
      <c r="B4091" t="s">
        <v>174</v>
      </c>
      <c r="C4091" s="1">
        <v>29316</v>
      </c>
      <c r="D4091">
        <v>11</v>
      </c>
      <c r="F4091">
        <v>0.30909999999999999</v>
      </c>
    </row>
    <row r="4092" spans="1:6" x14ac:dyDescent="0.25">
      <c r="A4092" t="s">
        <v>212</v>
      </c>
      <c r="B4092" t="s">
        <v>174</v>
      </c>
      <c r="C4092" s="1">
        <v>29330</v>
      </c>
      <c r="D4092">
        <v>15.8</v>
      </c>
      <c r="F4092">
        <v>0.24679999999999999</v>
      </c>
    </row>
    <row r="4093" spans="1:6" x14ac:dyDescent="0.25">
      <c r="A4093" t="s">
        <v>212</v>
      </c>
      <c r="B4093" t="s">
        <v>174</v>
      </c>
      <c r="C4093" s="1">
        <v>29344</v>
      </c>
      <c r="D4093">
        <v>24.9</v>
      </c>
      <c r="F4093">
        <v>0.47389999999999999</v>
      </c>
    </row>
    <row r="4094" spans="1:6" x14ac:dyDescent="0.25">
      <c r="A4094" t="s">
        <v>212</v>
      </c>
      <c r="B4094" t="s">
        <v>174</v>
      </c>
      <c r="C4094" s="1">
        <v>29358</v>
      </c>
      <c r="D4094">
        <v>22.4</v>
      </c>
      <c r="F4094">
        <v>0.4078</v>
      </c>
    </row>
    <row r="4095" spans="1:6" x14ac:dyDescent="0.25">
      <c r="A4095" t="s">
        <v>212</v>
      </c>
      <c r="B4095" t="s">
        <v>174</v>
      </c>
      <c r="C4095" s="1">
        <v>29372</v>
      </c>
      <c r="D4095">
        <v>12.3</v>
      </c>
      <c r="F4095">
        <v>0.52029999999999998</v>
      </c>
    </row>
    <row r="4096" spans="1:6" x14ac:dyDescent="0.25">
      <c r="A4096" t="s">
        <v>212</v>
      </c>
      <c r="B4096" t="s">
        <v>174</v>
      </c>
      <c r="C4096" s="1">
        <v>29386</v>
      </c>
      <c r="D4096">
        <v>10</v>
      </c>
      <c r="F4096">
        <v>0.13</v>
      </c>
    </row>
    <row r="4097" spans="1:6" x14ac:dyDescent="0.25">
      <c r="A4097" t="s">
        <v>212</v>
      </c>
      <c r="B4097" t="s">
        <v>174</v>
      </c>
      <c r="C4097" s="1">
        <v>29400</v>
      </c>
      <c r="D4097">
        <v>10.199999999999999</v>
      </c>
      <c r="F4097">
        <v>9.8000000000000004E-2</v>
      </c>
    </row>
    <row r="4098" spans="1:6" x14ac:dyDescent="0.25">
      <c r="A4098" t="s">
        <v>212</v>
      </c>
      <c r="B4098" t="s">
        <v>174</v>
      </c>
      <c r="C4098" s="1">
        <v>29414</v>
      </c>
      <c r="D4098">
        <v>10</v>
      </c>
      <c r="F4098">
        <v>0.12</v>
      </c>
    </row>
    <row r="4099" spans="1:6" x14ac:dyDescent="0.25">
      <c r="A4099" t="s">
        <v>212</v>
      </c>
      <c r="B4099" t="s">
        <v>174</v>
      </c>
      <c r="C4099" s="1">
        <v>29428</v>
      </c>
      <c r="D4099">
        <v>10.4</v>
      </c>
      <c r="F4099">
        <v>0.15390000000000001</v>
      </c>
    </row>
    <row r="4100" spans="1:6" x14ac:dyDescent="0.25">
      <c r="A4100" t="s">
        <v>212</v>
      </c>
      <c r="B4100" t="s">
        <v>174</v>
      </c>
      <c r="C4100" s="1">
        <v>29442</v>
      </c>
      <c r="D4100">
        <v>12.2</v>
      </c>
      <c r="F4100">
        <v>0.2049</v>
      </c>
    </row>
    <row r="4101" spans="1:6" x14ac:dyDescent="0.25">
      <c r="A4101" t="s">
        <v>212</v>
      </c>
      <c r="B4101" t="s">
        <v>174</v>
      </c>
      <c r="C4101" s="1">
        <v>29456</v>
      </c>
      <c r="D4101">
        <v>23.4</v>
      </c>
      <c r="F4101">
        <v>0.2949</v>
      </c>
    </row>
    <row r="4102" spans="1:6" x14ac:dyDescent="0.25">
      <c r="A4102" t="s">
        <v>212</v>
      </c>
      <c r="B4102" t="s">
        <v>174</v>
      </c>
      <c r="C4102" s="1">
        <v>29470</v>
      </c>
      <c r="D4102">
        <v>26.4</v>
      </c>
      <c r="F4102">
        <v>0.3296</v>
      </c>
    </row>
    <row r="4103" spans="1:6" x14ac:dyDescent="0.25">
      <c r="A4103" t="s">
        <v>212</v>
      </c>
      <c r="B4103" t="s">
        <v>174</v>
      </c>
      <c r="C4103" s="1">
        <v>29484</v>
      </c>
      <c r="D4103">
        <v>47.2</v>
      </c>
      <c r="F4103">
        <v>0.30299999999999999</v>
      </c>
    </row>
    <row r="4104" spans="1:6" x14ac:dyDescent="0.25">
      <c r="A4104" t="s">
        <v>212</v>
      </c>
      <c r="B4104" t="s">
        <v>174</v>
      </c>
      <c r="C4104" s="1">
        <v>29498</v>
      </c>
      <c r="D4104">
        <v>40</v>
      </c>
      <c r="F4104">
        <v>0.22750000000000001</v>
      </c>
    </row>
    <row r="4105" spans="1:6" x14ac:dyDescent="0.25">
      <c r="A4105" t="s">
        <v>212</v>
      </c>
      <c r="B4105" t="s">
        <v>174</v>
      </c>
      <c r="C4105" s="1">
        <v>29512</v>
      </c>
      <c r="D4105">
        <v>41.2</v>
      </c>
      <c r="F4105">
        <v>0.32519999999999999</v>
      </c>
    </row>
    <row r="4106" spans="1:6" x14ac:dyDescent="0.25">
      <c r="A4106" t="s">
        <v>212</v>
      </c>
      <c r="B4106" t="s">
        <v>174</v>
      </c>
      <c r="C4106" s="1">
        <v>29526</v>
      </c>
      <c r="D4106">
        <v>39.9</v>
      </c>
      <c r="F4106">
        <v>0.25309999999999999</v>
      </c>
    </row>
    <row r="4107" spans="1:6" x14ac:dyDescent="0.25">
      <c r="A4107" t="s">
        <v>212</v>
      </c>
      <c r="B4107" t="s">
        <v>174</v>
      </c>
      <c r="C4107" s="1">
        <v>29540</v>
      </c>
      <c r="D4107">
        <v>15.3</v>
      </c>
      <c r="F4107">
        <v>0.23530000000000001</v>
      </c>
    </row>
    <row r="4108" spans="1:6" x14ac:dyDescent="0.25">
      <c r="A4108" t="s">
        <v>212</v>
      </c>
      <c r="B4108" t="s">
        <v>174</v>
      </c>
      <c r="C4108" s="1">
        <v>29555</v>
      </c>
      <c r="D4108">
        <v>8.5</v>
      </c>
      <c r="F4108">
        <v>0.2</v>
      </c>
    </row>
    <row r="4109" spans="1:6" x14ac:dyDescent="0.25">
      <c r="A4109" t="s">
        <v>212</v>
      </c>
      <c r="B4109" t="s">
        <v>174</v>
      </c>
      <c r="C4109" s="1">
        <v>29569</v>
      </c>
      <c r="D4109">
        <v>15.1</v>
      </c>
      <c r="F4109">
        <v>1.9900000000000001E-2</v>
      </c>
    </row>
    <row r="4110" spans="1:6" x14ac:dyDescent="0.25">
      <c r="A4110" t="s">
        <v>212</v>
      </c>
      <c r="B4110" t="s">
        <v>174</v>
      </c>
      <c r="C4110" s="1">
        <v>29583</v>
      </c>
      <c r="D4110">
        <v>15.2</v>
      </c>
      <c r="F4110">
        <v>1.9699999999999999E-2</v>
      </c>
    </row>
    <row r="4111" spans="1:6" x14ac:dyDescent="0.25">
      <c r="A4111" t="s">
        <v>212</v>
      </c>
      <c r="B4111" t="s">
        <v>174</v>
      </c>
      <c r="C4111" s="1">
        <v>29597</v>
      </c>
      <c r="D4111">
        <v>9.6</v>
      </c>
      <c r="F4111">
        <v>6.25E-2</v>
      </c>
    </row>
    <row r="4112" spans="1:6" x14ac:dyDescent="0.25">
      <c r="A4112" t="s">
        <v>212</v>
      </c>
      <c r="B4112" t="s">
        <v>174</v>
      </c>
      <c r="C4112" s="1">
        <v>29611</v>
      </c>
      <c r="D4112">
        <v>9.1</v>
      </c>
      <c r="F4112">
        <v>6.59E-2</v>
      </c>
    </row>
    <row r="4113" spans="1:6" x14ac:dyDescent="0.25">
      <c r="A4113" t="s">
        <v>212</v>
      </c>
      <c r="B4113" t="s">
        <v>174</v>
      </c>
      <c r="C4113" s="1">
        <v>29625</v>
      </c>
      <c r="D4113">
        <v>5.6</v>
      </c>
      <c r="F4113">
        <v>0.21429999999999999</v>
      </c>
    </row>
    <row r="4114" spans="1:6" x14ac:dyDescent="0.25">
      <c r="A4114" t="s">
        <v>212</v>
      </c>
      <c r="B4114" t="s">
        <v>174</v>
      </c>
      <c r="C4114" s="1">
        <v>29639</v>
      </c>
      <c r="D4114">
        <v>15.7</v>
      </c>
      <c r="F4114">
        <v>0.1338</v>
      </c>
    </row>
    <row r="4115" spans="1:6" x14ac:dyDescent="0.25">
      <c r="A4115" t="s">
        <v>212</v>
      </c>
      <c r="B4115" t="s">
        <v>174</v>
      </c>
      <c r="C4115" s="1">
        <v>29653</v>
      </c>
      <c r="D4115">
        <v>16</v>
      </c>
      <c r="F4115">
        <v>9.3799999999999994E-2</v>
      </c>
    </row>
    <row r="4116" spans="1:6" x14ac:dyDescent="0.25">
      <c r="A4116" t="s">
        <v>212</v>
      </c>
      <c r="B4116" t="s">
        <v>174</v>
      </c>
      <c r="C4116" s="1">
        <v>29667</v>
      </c>
      <c r="D4116">
        <v>16.7</v>
      </c>
      <c r="F4116">
        <v>0.26350000000000001</v>
      </c>
    </row>
    <row r="4117" spans="1:6" x14ac:dyDescent="0.25">
      <c r="A4117" t="s">
        <v>212</v>
      </c>
      <c r="B4117" t="s">
        <v>174</v>
      </c>
      <c r="C4117" s="1">
        <v>29681</v>
      </c>
      <c r="D4117">
        <v>11</v>
      </c>
      <c r="F4117">
        <v>0.30909999999999999</v>
      </c>
    </row>
    <row r="4118" spans="1:6" x14ac:dyDescent="0.25">
      <c r="A4118" t="s">
        <v>212</v>
      </c>
      <c r="B4118" t="s">
        <v>174</v>
      </c>
      <c r="C4118" s="1">
        <v>29695</v>
      </c>
      <c r="D4118">
        <v>15.8</v>
      </c>
      <c r="F4118">
        <v>0.24679999999999999</v>
      </c>
    </row>
    <row r="4119" spans="1:6" x14ac:dyDescent="0.25">
      <c r="A4119" t="s">
        <v>212</v>
      </c>
      <c r="B4119" t="s">
        <v>174</v>
      </c>
      <c r="C4119" s="1">
        <v>29709</v>
      </c>
      <c r="D4119">
        <v>24.9</v>
      </c>
      <c r="F4119">
        <v>0.47389999999999999</v>
      </c>
    </row>
    <row r="4120" spans="1:6" x14ac:dyDescent="0.25">
      <c r="A4120" t="s">
        <v>212</v>
      </c>
      <c r="B4120" t="s">
        <v>174</v>
      </c>
      <c r="C4120" s="1">
        <v>29723</v>
      </c>
      <c r="D4120">
        <v>22.4</v>
      </c>
      <c r="F4120">
        <v>0.4078</v>
      </c>
    </row>
    <row r="4121" spans="1:6" x14ac:dyDescent="0.25">
      <c r="A4121" t="s">
        <v>212</v>
      </c>
      <c r="B4121" t="s">
        <v>174</v>
      </c>
      <c r="C4121" s="1">
        <v>29737</v>
      </c>
      <c r="D4121">
        <v>12.3</v>
      </c>
      <c r="F4121">
        <v>0.52029999999999998</v>
      </c>
    </row>
    <row r="4122" spans="1:6" x14ac:dyDescent="0.25">
      <c r="A4122" t="s">
        <v>214</v>
      </c>
      <c r="B4122" t="s">
        <v>176</v>
      </c>
      <c r="C4122" s="1">
        <v>26829</v>
      </c>
      <c r="D4122">
        <v>12.6</v>
      </c>
    </row>
    <row r="4123" spans="1:6" x14ac:dyDescent="0.25">
      <c r="A4123" t="s">
        <v>214</v>
      </c>
      <c r="B4123" t="s">
        <v>176</v>
      </c>
      <c r="C4123" s="1">
        <v>26843</v>
      </c>
      <c r="D4123">
        <v>10.9</v>
      </c>
    </row>
    <row r="4124" spans="1:6" x14ac:dyDescent="0.25">
      <c r="A4124" t="s">
        <v>214</v>
      </c>
      <c r="B4124" t="s">
        <v>176</v>
      </c>
      <c r="C4124" s="1">
        <v>26857</v>
      </c>
      <c r="D4124">
        <v>10.4</v>
      </c>
    </row>
    <row r="4125" spans="1:6" x14ac:dyDescent="0.25">
      <c r="A4125" t="s">
        <v>214</v>
      </c>
      <c r="B4125" t="s">
        <v>176</v>
      </c>
      <c r="C4125" s="1">
        <v>26871</v>
      </c>
      <c r="D4125">
        <v>12.2</v>
      </c>
    </row>
    <row r="4126" spans="1:6" x14ac:dyDescent="0.25">
      <c r="A4126" t="s">
        <v>214</v>
      </c>
      <c r="B4126" t="s">
        <v>176</v>
      </c>
      <c r="C4126" s="1">
        <v>26885</v>
      </c>
      <c r="D4126">
        <v>19.399999999999999</v>
      </c>
    </row>
    <row r="4127" spans="1:6" x14ac:dyDescent="0.25">
      <c r="A4127" t="s">
        <v>214</v>
      </c>
      <c r="B4127" t="s">
        <v>176</v>
      </c>
      <c r="C4127" s="1">
        <v>26899</v>
      </c>
      <c r="D4127">
        <v>26.4</v>
      </c>
    </row>
    <row r="4128" spans="1:6" x14ac:dyDescent="0.25">
      <c r="A4128" t="s">
        <v>214</v>
      </c>
      <c r="B4128" t="s">
        <v>176</v>
      </c>
      <c r="C4128" s="1">
        <v>26913</v>
      </c>
      <c r="D4128">
        <v>36.200000000000003</v>
      </c>
    </row>
    <row r="4129" spans="1:4" x14ac:dyDescent="0.25">
      <c r="A4129" t="s">
        <v>214</v>
      </c>
      <c r="B4129" t="s">
        <v>176</v>
      </c>
      <c r="C4129" s="1">
        <v>26927</v>
      </c>
      <c r="D4129">
        <v>44.1</v>
      </c>
    </row>
    <row r="4130" spans="1:4" x14ac:dyDescent="0.25">
      <c r="A4130" t="s">
        <v>214</v>
      </c>
      <c r="B4130" t="s">
        <v>176</v>
      </c>
      <c r="C4130" s="1">
        <v>26941</v>
      </c>
      <c r="D4130">
        <v>48.9</v>
      </c>
    </row>
    <row r="4131" spans="1:4" x14ac:dyDescent="0.25">
      <c r="A4131" t="s">
        <v>214</v>
      </c>
      <c r="B4131" t="s">
        <v>176</v>
      </c>
      <c r="C4131" s="1">
        <v>26955</v>
      </c>
      <c r="D4131">
        <v>53.8</v>
      </c>
    </row>
    <row r="4132" spans="1:4" x14ac:dyDescent="0.25">
      <c r="A4132" t="s">
        <v>214</v>
      </c>
      <c r="B4132" t="s">
        <v>176</v>
      </c>
      <c r="C4132" s="1">
        <v>26969</v>
      </c>
      <c r="D4132">
        <v>52.3</v>
      </c>
    </row>
    <row r="4133" spans="1:4" x14ac:dyDescent="0.25">
      <c r="A4133" t="s">
        <v>214</v>
      </c>
      <c r="B4133" t="s">
        <v>176</v>
      </c>
      <c r="C4133" s="1">
        <v>26983</v>
      </c>
      <c r="D4133">
        <v>43.5</v>
      </c>
    </row>
    <row r="4134" spans="1:4" x14ac:dyDescent="0.25">
      <c r="A4134" t="s">
        <v>214</v>
      </c>
      <c r="B4134" t="s">
        <v>176</v>
      </c>
      <c r="C4134" s="1">
        <v>26998</v>
      </c>
      <c r="D4134">
        <v>45.2</v>
      </c>
    </row>
    <row r="4135" spans="1:4" x14ac:dyDescent="0.25">
      <c r="A4135" t="s">
        <v>214</v>
      </c>
      <c r="B4135" t="s">
        <v>176</v>
      </c>
      <c r="C4135" s="1">
        <v>27012</v>
      </c>
      <c r="D4135">
        <v>42</v>
      </c>
    </row>
    <row r="4136" spans="1:4" x14ac:dyDescent="0.25">
      <c r="A4136" t="s">
        <v>214</v>
      </c>
      <c r="B4136" t="s">
        <v>176</v>
      </c>
      <c r="C4136" s="1">
        <v>27026</v>
      </c>
      <c r="D4136">
        <v>29.5</v>
      </c>
    </row>
    <row r="4137" spans="1:4" x14ac:dyDescent="0.25">
      <c r="A4137" t="s">
        <v>214</v>
      </c>
      <c r="B4137" t="s">
        <v>176</v>
      </c>
      <c r="C4137" s="1">
        <v>27040</v>
      </c>
      <c r="D4137">
        <v>32.9</v>
      </c>
    </row>
    <row r="4138" spans="1:4" x14ac:dyDescent="0.25">
      <c r="A4138" t="s">
        <v>214</v>
      </c>
      <c r="B4138" t="s">
        <v>176</v>
      </c>
      <c r="C4138" s="1">
        <v>27054</v>
      </c>
      <c r="D4138">
        <v>31.2</v>
      </c>
    </row>
    <row r="4139" spans="1:4" x14ac:dyDescent="0.25">
      <c r="A4139" t="s">
        <v>214</v>
      </c>
      <c r="B4139" t="s">
        <v>176</v>
      </c>
      <c r="C4139" s="1">
        <v>27068</v>
      </c>
      <c r="D4139">
        <v>38.1</v>
      </c>
    </row>
    <row r="4140" spans="1:4" x14ac:dyDescent="0.25">
      <c r="A4140" t="s">
        <v>214</v>
      </c>
      <c r="B4140" t="s">
        <v>176</v>
      </c>
      <c r="C4140" s="1">
        <v>27082</v>
      </c>
      <c r="D4140">
        <v>40.299999999999997</v>
      </c>
    </row>
    <row r="4141" spans="1:4" x14ac:dyDescent="0.25">
      <c r="A4141" t="s">
        <v>214</v>
      </c>
      <c r="B4141" t="s">
        <v>176</v>
      </c>
      <c r="C4141" s="1">
        <v>27096</v>
      </c>
      <c r="D4141">
        <v>31.6</v>
      </c>
    </row>
    <row r="4142" spans="1:4" x14ac:dyDescent="0.25">
      <c r="A4142" t="s">
        <v>214</v>
      </c>
      <c r="B4142" t="s">
        <v>176</v>
      </c>
      <c r="C4142" s="1">
        <v>27110</v>
      </c>
      <c r="D4142">
        <v>33.9</v>
      </c>
    </row>
    <row r="4143" spans="1:4" x14ac:dyDescent="0.25">
      <c r="A4143" t="s">
        <v>214</v>
      </c>
      <c r="B4143" t="s">
        <v>176</v>
      </c>
      <c r="C4143" s="1">
        <v>27124</v>
      </c>
      <c r="D4143">
        <v>30.8</v>
      </c>
    </row>
    <row r="4144" spans="1:4" x14ac:dyDescent="0.25">
      <c r="A4144" t="s">
        <v>214</v>
      </c>
      <c r="B4144" t="s">
        <v>176</v>
      </c>
      <c r="C4144" s="1">
        <v>27138</v>
      </c>
      <c r="D4144">
        <v>25.8</v>
      </c>
    </row>
    <row r="4145" spans="1:4" x14ac:dyDescent="0.25">
      <c r="A4145" t="s">
        <v>214</v>
      </c>
      <c r="B4145" t="s">
        <v>176</v>
      </c>
      <c r="C4145" s="1">
        <v>27152</v>
      </c>
      <c r="D4145">
        <v>21.2</v>
      </c>
    </row>
    <row r="4146" spans="1:4" x14ac:dyDescent="0.25">
      <c r="A4146" t="s">
        <v>214</v>
      </c>
      <c r="B4146" t="s">
        <v>176</v>
      </c>
      <c r="C4146" s="1">
        <v>27166</v>
      </c>
      <c r="D4146">
        <v>19.8</v>
      </c>
    </row>
    <row r="4147" spans="1:4" x14ac:dyDescent="0.25">
      <c r="A4147" t="s">
        <v>214</v>
      </c>
      <c r="B4147" t="s">
        <v>176</v>
      </c>
      <c r="C4147" s="1">
        <v>27180</v>
      </c>
      <c r="D4147">
        <v>15.1</v>
      </c>
    </row>
    <row r="4148" spans="1:4" x14ac:dyDescent="0.25">
      <c r="A4148" t="s">
        <v>214</v>
      </c>
      <c r="B4148" t="s">
        <v>176</v>
      </c>
      <c r="C4148" s="1">
        <v>27194</v>
      </c>
      <c r="D4148">
        <v>12.6</v>
      </c>
    </row>
    <row r="4149" spans="1:4" x14ac:dyDescent="0.25">
      <c r="A4149" t="s">
        <v>214</v>
      </c>
      <c r="B4149" t="s">
        <v>176</v>
      </c>
      <c r="C4149" s="1">
        <v>27208</v>
      </c>
      <c r="D4149">
        <v>10.9</v>
      </c>
    </row>
    <row r="4150" spans="1:4" x14ac:dyDescent="0.25">
      <c r="A4150" t="s">
        <v>214</v>
      </c>
      <c r="B4150" t="s">
        <v>176</v>
      </c>
      <c r="C4150" s="1">
        <v>27222</v>
      </c>
      <c r="D4150">
        <v>10.4</v>
      </c>
    </row>
    <row r="4151" spans="1:4" x14ac:dyDescent="0.25">
      <c r="A4151" t="s">
        <v>214</v>
      </c>
      <c r="B4151" t="s">
        <v>176</v>
      </c>
      <c r="C4151" s="1">
        <v>27236</v>
      </c>
      <c r="D4151">
        <v>12.2</v>
      </c>
    </row>
    <row r="4152" spans="1:4" x14ac:dyDescent="0.25">
      <c r="A4152" t="s">
        <v>214</v>
      </c>
      <c r="B4152" t="s">
        <v>176</v>
      </c>
      <c r="C4152" s="1">
        <v>27250</v>
      </c>
      <c r="D4152">
        <v>19.399999999999999</v>
      </c>
    </row>
    <row r="4153" spans="1:4" x14ac:dyDescent="0.25">
      <c r="A4153" t="s">
        <v>214</v>
      </c>
      <c r="B4153" t="s">
        <v>176</v>
      </c>
      <c r="C4153" s="1">
        <v>27264</v>
      </c>
      <c r="D4153">
        <v>26.4</v>
      </c>
    </row>
    <row r="4154" spans="1:4" x14ac:dyDescent="0.25">
      <c r="A4154" t="s">
        <v>214</v>
      </c>
      <c r="B4154" t="s">
        <v>176</v>
      </c>
      <c r="C4154" s="1">
        <v>27278</v>
      </c>
      <c r="D4154">
        <v>36.200000000000003</v>
      </c>
    </row>
    <row r="4155" spans="1:4" x14ac:dyDescent="0.25">
      <c r="A4155" t="s">
        <v>214</v>
      </c>
      <c r="B4155" t="s">
        <v>176</v>
      </c>
      <c r="C4155" s="1">
        <v>27292</v>
      </c>
      <c r="D4155">
        <v>44.1</v>
      </c>
    </row>
    <row r="4156" spans="1:4" x14ac:dyDescent="0.25">
      <c r="A4156" t="s">
        <v>214</v>
      </c>
      <c r="B4156" t="s">
        <v>176</v>
      </c>
      <c r="C4156" s="1">
        <v>27306</v>
      </c>
      <c r="D4156">
        <v>48.9</v>
      </c>
    </row>
    <row r="4157" spans="1:4" x14ac:dyDescent="0.25">
      <c r="A4157" t="s">
        <v>214</v>
      </c>
      <c r="B4157" t="s">
        <v>176</v>
      </c>
      <c r="C4157" s="1">
        <v>27320</v>
      </c>
      <c r="D4157">
        <v>53.8</v>
      </c>
    </row>
    <row r="4158" spans="1:4" x14ac:dyDescent="0.25">
      <c r="A4158" t="s">
        <v>214</v>
      </c>
      <c r="B4158" t="s">
        <v>176</v>
      </c>
      <c r="C4158" s="1">
        <v>27334</v>
      </c>
      <c r="D4158">
        <v>52.3</v>
      </c>
    </row>
    <row r="4159" spans="1:4" x14ac:dyDescent="0.25">
      <c r="A4159" t="s">
        <v>214</v>
      </c>
      <c r="B4159" t="s">
        <v>176</v>
      </c>
      <c r="C4159" s="1">
        <v>27348</v>
      </c>
      <c r="D4159">
        <v>43.5</v>
      </c>
    </row>
    <row r="4160" spans="1:4" x14ac:dyDescent="0.25">
      <c r="A4160" t="s">
        <v>214</v>
      </c>
      <c r="B4160" t="s">
        <v>176</v>
      </c>
      <c r="C4160" s="1">
        <v>27363</v>
      </c>
      <c r="D4160">
        <v>45.2</v>
      </c>
    </row>
    <row r="4161" spans="1:4" x14ac:dyDescent="0.25">
      <c r="A4161" t="s">
        <v>214</v>
      </c>
      <c r="B4161" t="s">
        <v>176</v>
      </c>
      <c r="C4161" s="1">
        <v>27377</v>
      </c>
      <c r="D4161">
        <v>42</v>
      </c>
    </row>
    <row r="4162" spans="1:4" x14ac:dyDescent="0.25">
      <c r="A4162" t="s">
        <v>214</v>
      </c>
      <c r="B4162" t="s">
        <v>176</v>
      </c>
      <c r="C4162" s="1">
        <v>27391</v>
      </c>
      <c r="D4162">
        <v>29.5</v>
      </c>
    </row>
    <row r="4163" spans="1:4" x14ac:dyDescent="0.25">
      <c r="A4163" t="s">
        <v>214</v>
      </c>
      <c r="B4163" t="s">
        <v>176</v>
      </c>
      <c r="C4163" s="1">
        <v>27405</v>
      </c>
      <c r="D4163">
        <v>32.9</v>
      </c>
    </row>
    <row r="4164" spans="1:4" x14ac:dyDescent="0.25">
      <c r="A4164" t="s">
        <v>214</v>
      </c>
      <c r="B4164" t="s">
        <v>176</v>
      </c>
      <c r="C4164" s="1">
        <v>27419</v>
      </c>
      <c r="D4164">
        <v>31.2</v>
      </c>
    </row>
    <row r="4165" spans="1:4" x14ac:dyDescent="0.25">
      <c r="A4165" t="s">
        <v>214</v>
      </c>
      <c r="B4165" t="s">
        <v>176</v>
      </c>
      <c r="C4165" s="1">
        <v>27433</v>
      </c>
      <c r="D4165">
        <v>38.1</v>
      </c>
    </row>
    <row r="4166" spans="1:4" x14ac:dyDescent="0.25">
      <c r="A4166" t="s">
        <v>214</v>
      </c>
      <c r="B4166" t="s">
        <v>176</v>
      </c>
      <c r="C4166" s="1">
        <v>27447</v>
      </c>
      <c r="D4166">
        <v>40.299999999999997</v>
      </c>
    </row>
    <row r="4167" spans="1:4" x14ac:dyDescent="0.25">
      <c r="A4167" t="s">
        <v>214</v>
      </c>
      <c r="B4167" t="s">
        <v>176</v>
      </c>
      <c r="C4167" s="1">
        <v>27461</v>
      </c>
      <c r="D4167">
        <v>31.6</v>
      </c>
    </row>
    <row r="4168" spans="1:4" x14ac:dyDescent="0.25">
      <c r="A4168" t="s">
        <v>214</v>
      </c>
      <c r="B4168" t="s">
        <v>176</v>
      </c>
      <c r="C4168" s="1">
        <v>27475</v>
      </c>
      <c r="D4168">
        <v>33.9</v>
      </c>
    </row>
    <row r="4169" spans="1:4" x14ac:dyDescent="0.25">
      <c r="A4169" t="s">
        <v>214</v>
      </c>
      <c r="B4169" t="s">
        <v>176</v>
      </c>
      <c r="C4169" s="1">
        <v>27489</v>
      </c>
      <c r="D4169">
        <v>30.8</v>
      </c>
    </row>
    <row r="4170" spans="1:4" x14ac:dyDescent="0.25">
      <c r="A4170" t="s">
        <v>214</v>
      </c>
      <c r="B4170" t="s">
        <v>176</v>
      </c>
      <c r="C4170" s="1">
        <v>27503</v>
      </c>
      <c r="D4170">
        <v>25.8</v>
      </c>
    </row>
    <row r="4171" spans="1:4" x14ac:dyDescent="0.25">
      <c r="A4171" t="s">
        <v>214</v>
      </c>
      <c r="B4171" t="s">
        <v>176</v>
      </c>
      <c r="C4171" s="1">
        <v>27517</v>
      </c>
      <c r="D4171">
        <v>21.2</v>
      </c>
    </row>
    <row r="4172" spans="1:4" x14ac:dyDescent="0.25">
      <c r="A4172" t="s">
        <v>214</v>
      </c>
      <c r="B4172" t="s">
        <v>176</v>
      </c>
      <c r="C4172" s="1">
        <v>27531</v>
      </c>
      <c r="D4172">
        <v>19.8</v>
      </c>
    </row>
    <row r="4173" spans="1:4" x14ac:dyDescent="0.25">
      <c r="A4173" t="s">
        <v>214</v>
      </c>
      <c r="B4173" t="s">
        <v>176</v>
      </c>
      <c r="C4173" s="1">
        <v>27545</v>
      </c>
      <c r="D4173">
        <v>15.1</v>
      </c>
    </row>
    <row r="4174" spans="1:4" x14ac:dyDescent="0.25">
      <c r="A4174" t="s">
        <v>214</v>
      </c>
      <c r="B4174" t="s">
        <v>176</v>
      </c>
      <c r="C4174" s="1">
        <v>27559</v>
      </c>
      <c r="D4174">
        <v>12.6</v>
      </c>
    </row>
    <row r="4175" spans="1:4" x14ac:dyDescent="0.25">
      <c r="A4175" t="s">
        <v>214</v>
      </c>
      <c r="B4175" t="s">
        <v>176</v>
      </c>
      <c r="C4175" s="1">
        <v>27573</v>
      </c>
      <c r="D4175">
        <v>10.9</v>
      </c>
    </row>
    <row r="4176" spans="1:4" x14ac:dyDescent="0.25">
      <c r="A4176" t="s">
        <v>214</v>
      </c>
      <c r="B4176" t="s">
        <v>176</v>
      </c>
      <c r="C4176" s="1">
        <v>27587</v>
      </c>
      <c r="D4176">
        <v>10.4</v>
      </c>
    </row>
    <row r="4177" spans="1:4" x14ac:dyDescent="0.25">
      <c r="A4177" t="s">
        <v>214</v>
      </c>
      <c r="B4177" t="s">
        <v>176</v>
      </c>
      <c r="C4177" s="1">
        <v>27601</v>
      </c>
      <c r="D4177">
        <v>12.2</v>
      </c>
    </row>
    <row r="4178" spans="1:4" x14ac:dyDescent="0.25">
      <c r="A4178" t="s">
        <v>214</v>
      </c>
      <c r="B4178" t="s">
        <v>176</v>
      </c>
      <c r="C4178" s="1">
        <v>27615</v>
      </c>
      <c r="D4178">
        <v>19.399999999999999</v>
      </c>
    </row>
    <row r="4179" spans="1:4" x14ac:dyDescent="0.25">
      <c r="A4179" t="s">
        <v>214</v>
      </c>
      <c r="B4179" t="s">
        <v>176</v>
      </c>
      <c r="C4179" s="1">
        <v>27629</v>
      </c>
      <c r="D4179">
        <v>26.4</v>
      </c>
    </row>
    <row r="4180" spans="1:4" x14ac:dyDescent="0.25">
      <c r="A4180" t="s">
        <v>214</v>
      </c>
      <c r="B4180" t="s">
        <v>176</v>
      </c>
      <c r="C4180" s="1">
        <v>27643</v>
      </c>
      <c r="D4180">
        <v>36.200000000000003</v>
      </c>
    </row>
    <row r="4181" spans="1:4" x14ac:dyDescent="0.25">
      <c r="A4181" t="s">
        <v>214</v>
      </c>
      <c r="B4181" t="s">
        <v>176</v>
      </c>
      <c r="C4181" s="1">
        <v>27657</v>
      </c>
      <c r="D4181">
        <v>44.1</v>
      </c>
    </row>
    <row r="4182" spans="1:4" x14ac:dyDescent="0.25">
      <c r="A4182" t="s">
        <v>214</v>
      </c>
      <c r="B4182" t="s">
        <v>176</v>
      </c>
      <c r="C4182" s="1">
        <v>27671</v>
      </c>
      <c r="D4182">
        <v>48.9</v>
      </c>
    </row>
    <row r="4183" spans="1:4" x14ac:dyDescent="0.25">
      <c r="A4183" t="s">
        <v>214</v>
      </c>
      <c r="B4183" t="s">
        <v>176</v>
      </c>
      <c r="C4183" s="1">
        <v>27685</v>
      </c>
      <c r="D4183">
        <v>53.8</v>
      </c>
    </row>
    <row r="4184" spans="1:4" x14ac:dyDescent="0.25">
      <c r="A4184" t="s">
        <v>214</v>
      </c>
      <c r="B4184" t="s">
        <v>176</v>
      </c>
      <c r="C4184" s="1">
        <v>27699</v>
      </c>
      <c r="D4184">
        <v>52.3</v>
      </c>
    </row>
    <row r="4185" spans="1:4" x14ac:dyDescent="0.25">
      <c r="A4185" t="s">
        <v>214</v>
      </c>
      <c r="B4185" t="s">
        <v>176</v>
      </c>
      <c r="C4185" s="1">
        <v>27713</v>
      </c>
      <c r="D4185">
        <v>43.5</v>
      </c>
    </row>
    <row r="4186" spans="1:4" x14ac:dyDescent="0.25">
      <c r="A4186" t="s">
        <v>214</v>
      </c>
      <c r="B4186" t="s">
        <v>176</v>
      </c>
      <c r="C4186" s="1">
        <v>27728</v>
      </c>
      <c r="D4186">
        <v>45.2</v>
      </c>
    </row>
    <row r="4187" spans="1:4" x14ac:dyDescent="0.25">
      <c r="A4187" t="s">
        <v>214</v>
      </c>
      <c r="B4187" t="s">
        <v>176</v>
      </c>
      <c r="C4187" s="1">
        <v>27742</v>
      </c>
      <c r="D4187">
        <v>42</v>
      </c>
    </row>
    <row r="4188" spans="1:4" x14ac:dyDescent="0.25">
      <c r="A4188" t="s">
        <v>214</v>
      </c>
      <c r="B4188" t="s">
        <v>176</v>
      </c>
      <c r="C4188" s="1">
        <v>27756</v>
      </c>
      <c r="D4188">
        <v>29.5</v>
      </c>
    </row>
    <row r="4189" spans="1:4" x14ac:dyDescent="0.25">
      <c r="A4189" t="s">
        <v>214</v>
      </c>
      <c r="B4189" t="s">
        <v>176</v>
      </c>
      <c r="C4189" s="1">
        <v>27770</v>
      </c>
      <c r="D4189">
        <v>32.9</v>
      </c>
    </row>
    <row r="4190" spans="1:4" x14ac:dyDescent="0.25">
      <c r="A4190" t="s">
        <v>214</v>
      </c>
      <c r="B4190" t="s">
        <v>176</v>
      </c>
      <c r="C4190" s="1">
        <v>27784</v>
      </c>
      <c r="D4190">
        <v>31.2</v>
      </c>
    </row>
    <row r="4191" spans="1:4" x14ac:dyDescent="0.25">
      <c r="A4191" t="s">
        <v>214</v>
      </c>
      <c r="B4191" t="s">
        <v>176</v>
      </c>
      <c r="C4191" s="1">
        <v>27798</v>
      </c>
      <c r="D4191">
        <v>38.1</v>
      </c>
    </row>
    <row r="4192" spans="1:4" x14ac:dyDescent="0.25">
      <c r="A4192" t="s">
        <v>214</v>
      </c>
      <c r="B4192" t="s">
        <v>176</v>
      </c>
      <c r="C4192" s="1">
        <v>27812</v>
      </c>
      <c r="D4192">
        <v>40.299999999999997</v>
      </c>
    </row>
    <row r="4193" spans="1:4" x14ac:dyDescent="0.25">
      <c r="A4193" t="s">
        <v>214</v>
      </c>
      <c r="B4193" t="s">
        <v>176</v>
      </c>
      <c r="C4193" s="1">
        <v>27827</v>
      </c>
      <c r="D4193">
        <v>31.6</v>
      </c>
    </row>
    <row r="4194" spans="1:4" x14ac:dyDescent="0.25">
      <c r="A4194" t="s">
        <v>214</v>
      </c>
      <c r="B4194" t="s">
        <v>176</v>
      </c>
      <c r="C4194" s="1">
        <v>27841</v>
      </c>
      <c r="D4194">
        <v>33.9</v>
      </c>
    </row>
    <row r="4195" spans="1:4" x14ac:dyDescent="0.25">
      <c r="A4195" t="s">
        <v>214</v>
      </c>
      <c r="B4195" t="s">
        <v>176</v>
      </c>
      <c r="C4195" s="1">
        <v>27855</v>
      </c>
      <c r="D4195">
        <v>30.8</v>
      </c>
    </row>
    <row r="4196" spans="1:4" x14ac:dyDescent="0.25">
      <c r="A4196" t="s">
        <v>214</v>
      </c>
      <c r="B4196" t="s">
        <v>176</v>
      </c>
      <c r="C4196" s="1">
        <v>27869</v>
      </c>
      <c r="D4196">
        <v>25.8</v>
      </c>
    </row>
    <row r="4197" spans="1:4" x14ac:dyDescent="0.25">
      <c r="A4197" t="s">
        <v>214</v>
      </c>
      <c r="B4197" t="s">
        <v>176</v>
      </c>
      <c r="C4197" s="1">
        <v>27883</v>
      </c>
      <c r="D4197">
        <v>21.2</v>
      </c>
    </row>
    <row r="4198" spans="1:4" x14ac:dyDescent="0.25">
      <c r="A4198" t="s">
        <v>214</v>
      </c>
      <c r="B4198" t="s">
        <v>176</v>
      </c>
      <c r="C4198" s="1">
        <v>27897</v>
      </c>
      <c r="D4198">
        <v>19.8</v>
      </c>
    </row>
    <row r="4199" spans="1:4" x14ac:dyDescent="0.25">
      <c r="A4199" t="s">
        <v>214</v>
      </c>
      <c r="B4199" t="s">
        <v>176</v>
      </c>
      <c r="C4199" s="1">
        <v>27911</v>
      </c>
      <c r="D4199">
        <v>15.1</v>
      </c>
    </row>
    <row r="4200" spans="1:4" x14ac:dyDescent="0.25">
      <c r="A4200" t="s">
        <v>214</v>
      </c>
      <c r="B4200" t="s">
        <v>176</v>
      </c>
      <c r="C4200" s="1">
        <v>27925</v>
      </c>
      <c r="D4200">
        <v>12.6</v>
      </c>
    </row>
    <row r="4201" spans="1:4" x14ac:dyDescent="0.25">
      <c r="A4201" t="s">
        <v>214</v>
      </c>
      <c r="B4201" t="s">
        <v>176</v>
      </c>
      <c r="C4201" s="1">
        <v>27939</v>
      </c>
      <c r="D4201">
        <v>10.9</v>
      </c>
    </row>
    <row r="4202" spans="1:4" x14ac:dyDescent="0.25">
      <c r="A4202" t="s">
        <v>214</v>
      </c>
      <c r="B4202" t="s">
        <v>176</v>
      </c>
      <c r="C4202" s="1">
        <v>27953</v>
      </c>
      <c r="D4202">
        <v>10.4</v>
      </c>
    </row>
    <row r="4203" spans="1:4" x14ac:dyDescent="0.25">
      <c r="A4203" t="s">
        <v>214</v>
      </c>
      <c r="B4203" t="s">
        <v>176</v>
      </c>
      <c r="C4203" s="1">
        <v>27967</v>
      </c>
      <c r="D4203">
        <v>12.2</v>
      </c>
    </row>
    <row r="4204" spans="1:4" x14ac:dyDescent="0.25">
      <c r="A4204" t="s">
        <v>214</v>
      </c>
      <c r="B4204" t="s">
        <v>176</v>
      </c>
      <c r="C4204" s="1">
        <v>27981</v>
      </c>
      <c r="D4204">
        <v>19.399999999999999</v>
      </c>
    </row>
    <row r="4205" spans="1:4" x14ac:dyDescent="0.25">
      <c r="A4205" t="s">
        <v>214</v>
      </c>
      <c r="B4205" t="s">
        <v>176</v>
      </c>
      <c r="C4205" s="1">
        <v>27995</v>
      </c>
      <c r="D4205">
        <v>26.4</v>
      </c>
    </row>
    <row r="4206" spans="1:4" x14ac:dyDescent="0.25">
      <c r="A4206" t="s">
        <v>214</v>
      </c>
      <c r="B4206" t="s">
        <v>176</v>
      </c>
      <c r="C4206" s="1">
        <v>28009</v>
      </c>
      <c r="D4206">
        <v>36.200000000000003</v>
      </c>
    </row>
    <row r="4207" spans="1:4" x14ac:dyDescent="0.25">
      <c r="A4207" t="s">
        <v>214</v>
      </c>
      <c r="B4207" t="s">
        <v>176</v>
      </c>
      <c r="C4207" s="1">
        <v>28023</v>
      </c>
      <c r="D4207">
        <v>44.1</v>
      </c>
    </row>
    <row r="4208" spans="1:4" x14ac:dyDescent="0.25">
      <c r="A4208" t="s">
        <v>214</v>
      </c>
      <c r="B4208" t="s">
        <v>176</v>
      </c>
      <c r="C4208" s="1">
        <v>28037</v>
      </c>
      <c r="D4208">
        <v>48.9</v>
      </c>
    </row>
    <row r="4209" spans="1:4" x14ac:dyDescent="0.25">
      <c r="A4209" t="s">
        <v>214</v>
      </c>
      <c r="B4209" t="s">
        <v>176</v>
      </c>
      <c r="C4209" s="1">
        <v>28051</v>
      </c>
      <c r="D4209">
        <v>53.8</v>
      </c>
    </row>
    <row r="4210" spans="1:4" x14ac:dyDescent="0.25">
      <c r="A4210" t="s">
        <v>214</v>
      </c>
      <c r="B4210" t="s">
        <v>176</v>
      </c>
      <c r="C4210" s="1">
        <v>28065</v>
      </c>
      <c r="D4210">
        <v>52.3</v>
      </c>
    </row>
    <row r="4211" spans="1:4" x14ac:dyDescent="0.25">
      <c r="A4211" t="s">
        <v>214</v>
      </c>
      <c r="B4211" t="s">
        <v>176</v>
      </c>
      <c r="C4211" s="1">
        <v>28079</v>
      </c>
      <c r="D4211">
        <v>43.5</v>
      </c>
    </row>
    <row r="4212" spans="1:4" x14ac:dyDescent="0.25">
      <c r="A4212" t="s">
        <v>214</v>
      </c>
      <c r="B4212" t="s">
        <v>176</v>
      </c>
      <c r="C4212" s="1">
        <v>28094</v>
      </c>
      <c r="D4212">
        <v>45.2</v>
      </c>
    </row>
    <row r="4213" spans="1:4" x14ac:dyDescent="0.25">
      <c r="A4213" t="s">
        <v>214</v>
      </c>
      <c r="B4213" t="s">
        <v>176</v>
      </c>
      <c r="C4213" s="1">
        <v>28108</v>
      </c>
      <c r="D4213">
        <v>42</v>
      </c>
    </row>
    <row r="4214" spans="1:4" x14ac:dyDescent="0.25">
      <c r="A4214" t="s">
        <v>214</v>
      </c>
      <c r="B4214" t="s">
        <v>176</v>
      </c>
      <c r="C4214" s="1">
        <v>28122</v>
      </c>
      <c r="D4214">
        <v>29.5</v>
      </c>
    </row>
    <row r="4215" spans="1:4" x14ac:dyDescent="0.25">
      <c r="A4215" t="s">
        <v>214</v>
      </c>
      <c r="B4215" t="s">
        <v>176</v>
      </c>
      <c r="C4215" s="1">
        <v>28136</v>
      </c>
      <c r="D4215">
        <v>32.9</v>
      </c>
    </row>
    <row r="4216" spans="1:4" x14ac:dyDescent="0.25">
      <c r="A4216" t="s">
        <v>214</v>
      </c>
      <c r="B4216" t="s">
        <v>176</v>
      </c>
      <c r="C4216" s="1">
        <v>28150</v>
      </c>
      <c r="D4216">
        <v>31.2</v>
      </c>
    </row>
    <row r="4217" spans="1:4" x14ac:dyDescent="0.25">
      <c r="A4217" t="s">
        <v>214</v>
      </c>
      <c r="B4217" t="s">
        <v>176</v>
      </c>
      <c r="C4217" s="1">
        <v>28164</v>
      </c>
      <c r="D4217">
        <v>38.1</v>
      </c>
    </row>
    <row r="4218" spans="1:4" x14ac:dyDescent="0.25">
      <c r="A4218" t="s">
        <v>214</v>
      </c>
      <c r="B4218" t="s">
        <v>176</v>
      </c>
      <c r="C4218" s="1">
        <v>28178</v>
      </c>
      <c r="D4218">
        <v>40.299999999999997</v>
      </c>
    </row>
    <row r="4219" spans="1:4" x14ac:dyDescent="0.25">
      <c r="A4219" t="s">
        <v>214</v>
      </c>
      <c r="B4219" t="s">
        <v>176</v>
      </c>
      <c r="C4219" s="1">
        <v>28192</v>
      </c>
      <c r="D4219">
        <v>31.6</v>
      </c>
    </row>
    <row r="4220" spans="1:4" x14ac:dyDescent="0.25">
      <c r="A4220" t="s">
        <v>214</v>
      </c>
      <c r="B4220" t="s">
        <v>176</v>
      </c>
      <c r="C4220" s="1">
        <v>28206</v>
      </c>
      <c r="D4220">
        <v>33.9</v>
      </c>
    </row>
    <row r="4221" spans="1:4" x14ac:dyDescent="0.25">
      <c r="A4221" t="s">
        <v>214</v>
      </c>
      <c r="B4221" t="s">
        <v>176</v>
      </c>
      <c r="C4221" s="1">
        <v>28220</v>
      </c>
      <c r="D4221">
        <v>30.8</v>
      </c>
    </row>
    <row r="4222" spans="1:4" x14ac:dyDescent="0.25">
      <c r="A4222" t="s">
        <v>214</v>
      </c>
      <c r="B4222" t="s">
        <v>176</v>
      </c>
      <c r="C4222" s="1">
        <v>28234</v>
      </c>
      <c r="D4222">
        <v>25.8</v>
      </c>
    </row>
    <row r="4223" spans="1:4" x14ac:dyDescent="0.25">
      <c r="A4223" t="s">
        <v>214</v>
      </c>
      <c r="B4223" t="s">
        <v>176</v>
      </c>
      <c r="C4223" s="1">
        <v>28248</v>
      </c>
      <c r="D4223">
        <v>21.2</v>
      </c>
    </row>
    <row r="4224" spans="1:4" x14ac:dyDescent="0.25">
      <c r="A4224" t="s">
        <v>214</v>
      </c>
      <c r="B4224" t="s">
        <v>176</v>
      </c>
      <c r="C4224" s="1">
        <v>28262</v>
      </c>
      <c r="D4224">
        <v>19.8</v>
      </c>
    </row>
    <row r="4225" spans="1:4" x14ac:dyDescent="0.25">
      <c r="A4225" t="s">
        <v>214</v>
      </c>
      <c r="B4225" t="s">
        <v>176</v>
      </c>
      <c r="C4225" s="1">
        <v>28276</v>
      </c>
      <c r="D4225">
        <v>15.1</v>
      </c>
    </row>
    <row r="4226" spans="1:4" x14ac:dyDescent="0.25">
      <c r="A4226" t="s">
        <v>214</v>
      </c>
      <c r="B4226" t="s">
        <v>176</v>
      </c>
      <c r="C4226" s="1">
        <v>28290</v>
      </c>
      <c r="D4226">
        <v>12.6</v>
      </c>
    </row>
    <row r="4227" spans="1:4" x14ac:dyDescent="0.25">
      <c r="A4227" t="s">
        <v>214</v>
      </c>
      <c r="B4227" t="s">
        <v>176</v>
      </c>
      <c r="C4227" s="1">
        <v>28304</v>
      </c>
      <c r="D4227">
        <v>10.9</v>
      </c>
    </row>
    <row r="4228" spans="1:4" x14ac:dyDescent="0.25">
      <c r="A4228" t="s">
        <v>214</v>
      </c>
      <c r="B4228" t="s">
        <v>176</v>
      </c>
      <c r="C4228" s="1">
        <v>28318</v>
      </c>
      <c r="D4228">
        <v>10.4</v>
      </c>
    </row>
    <row r="4229" spans="1:4" x14ac:dyDescent="0.25">
      <c r="A4229" t="s">
        <v>214</v>
      </c>
      <c r="B4229" t="s">
        <v>176</v>
      </c>
      <c r="C4229" s="1">
        <v>28332</v>
      </c>
      <c r="D4229">
        <v>12.2</v>
      </c>
    </row>
    <row r="4230" spans="1:4" x14ac:dyDescent="0.25">
      <c r="A4230" t="s">
        <v>214</v>
      </c>
      <c r="B4230" t="s">
        <v>176</v>
      </c>
      <c r="C4230" s="1">
        <v>28346</v>
      </c>
      <c r="D4230">
        <v>19.399999999999999</v>
      </c>
    </row>
    <row r="4231" spans="1:4" x14ac:dyDescent="0.25">
      <c r="A4231" t="s">
        <v>214</v>
      </c>
      <c r="B4231" t="s">
        <v>176</v>
      </c>
      <c r="C4231" s="1">
        <v>28360</v>
      </c>
      <c r="D4231">
        <v>26.4</v>
      </c>
    </row>
    <row r="4232" spans="1:4" x14ac:dyDescent="0.25">
      <c r="A4232" t="s">
        <v>214</v>
      </c>
      <c r="B4232" t="s">
        <v>176</v>
      </c>
      <c r="C4232" s="1">
        <v>28374</v>
      </c>
      <c r="D4232">
        <v>36.200000000000003</v>
      </c>
    </row>
    <row r="4233" spans="1:4" x14ac:dyDescent="0.25">
      <c r="A4233" t="s">
        <v>214</v>
      </c>
      <c r="B4233" t="s">
        <v>176</v>
      </c>
      <c r="C4233" s="1">
        <v>28388</v>
      </c>
      <c r="D4233">
        <v>44.1</v>
      </c>
    </row>
    <row r="4234" spans="1:4" x14ac:dyDescent="0.25">
      <c r="A4234" t="s">
        <v>214</v>
      </c>
      <c r="B4234" t="s">
        <v>176</v>
      </c>
      <c r="C4234" s="1">
        <v>28402</v>
      </c>
      <c r="D4234">
        <v>48.9</v>
      </c>
    </row>
    <row r="4235" spans="1:4" x14ac:dyDescent="0.25">
      <c r="A4235" t="s">
        <v>214</v>
      </c>
      <c r="B4235" t="s">
        <v>176</v>
      </c>
      <c r="C4235" s="1">
        <v>28416</v>
      </c>
      <c r="D4235">
        <v>53.8</v>
      </c>
    </row>
    <row r="4236" spans="1:4" x14ac:dyDescent="0.25">
      <c r="A4236" t="s">
        <v>214</v>
      </c>
      <c r="B4236" t="s">
        <v>176</v>
      </c>
      <c r="C4236" s="1">
        <v>28430</v>
      </c>
      <c r="D4236">
        <v>52.3</v>
      </c>
    </row>
    <row r="4237" spans="1:4" x14ac:dyDescent="0.25">
      <c r="A4237" t="s">
        <v>214</v>
      </c>
      <c r="B4237" t="s">
        <v>176</v>
      </c>
      <c r="C4237" s="1">
        <v>28444</v>
      </c>
      <c r="D4237">
        <v>43.5</v>
      </c>
    </row>
    <row r="4238" spans="1:4" x14ac:dyDescent="0.25">
      <c r="A4238" t="s">
        <v>214</v>
      </c>
      <c r="B4238" t="s">
        <v>176</v>
      </c>
      <c r="C4238" s="1">
        <v>28459</v>
      </c>
      <c r="D4238">
        <v>45.2</v>
      </c>
    </row>
    <row r="4239" spans="1:4" x14ac:dyDescent="0.25">
      <c r="A4239" t="s">
        <v>214</v>
      </c>
      <c r="B4239" t="s">
        <v>176</v>
      </c>
      <c r="C4239" s="1">
        <v>28473</v>
      </c>
      <c r="D4239">
        <v>42</v>
      </c>
    </row>
    <row r="4240" spans="1:4" x14ac:dyDescent="0.25">
      <c r="A4240" t="s">
        <v>214</v>
      </c>
      <c r="B4240" t="s">
        <v>176</v>
      </c>
      <c r="C4240" s="1">
        <v>28487</v>
      </c>
      <c r="D4240">
        <v>29.5</v>
      </c>
    </row>
    <row r="4241" spans="1:4" x14ac:dyDescent="0.25">
      <c r="A4241" t="s">
        <v>214</v>
      </c>
      <c r="B4241" t="s">
        <v>176</v>
      </c>
      <c r="C4241" s="1">
        <v>28501</v>
      </c>
      <c r="D4241">
        <v>32.9</v>
      </c>
    </row>
    <row r="4242" spans="1:4" x14ac:dyDescent="0.25">
      <c r="A4242" t="s">
        <v>214</v>
      </c>
      <c r="B4242" t="s">
        <v>176</v>
      </c>
      <c r="C4242" s="1">
        <v>28515</v>
      </c>
      <c r="D4242">
        <v>31.2</v>
      </c>
    </row>
    <row r="4243" spans="1:4" x14ac:dyDescent="0.25">
      <c r="A4243" t="s">
        <v>214</v>
      </c>
      <c r="B4243" t="s">
        <v>176</v>
      </c>
      <c r="C4243" s="1">
        <v>28529</v>
      </c>
      <c r="D4243">
        <v>38.1</v>
      </c>
    </row>
    <row r="4244" spans="1:4" x14ac:dyDescent="0.25">
      <c r="A4244" t="s">
        <v>214</v>
      </c>
      <c r="B4244" t="s">
        <v>176</v>
      </c>
      <c r="C4244" s="1">
        <v>28543</v>
      </c>
      <c r="D4244">
        <v>40.299999999999997</v>
      </c>
    </row>
    <row r="4245" spans="1:4" x14ac:dyDescent="0.25">
      <c r="A4245" t="s">
        <v>214</v>
      </c>
      <c r="B4245" t="s">
        <v>176</v>
      </c>
      <c r="C4245" s="1">
        <v>28557</v>
      </c>
      <c r="D4245">
        <v>31.6</v>
      </c>
    </row>
    <row r="4246" spans="1:4" x14ac:dyDescent="0.25">
      <c r="A4246" t="s">
        <v>214</v>
      </c>
      <c r="B4246" t="s">
        <v>176</v>
      </c>
      <c r="C4246" s="1">
        <v>28571</v>
      </c>
      <c r="D4246">
        <v>33.9</v>
      </c>
    </row>
    <row r="4247" spans="1:4" x14ac:dyDescent="0.25">
      <c r="A4247" t="s">
        <v>214</v>
      </c>
      <c r="B4247" t="s">
        <v>176</v>
      </c>
      <c r="C4247" s="1">
        <v>28585</v>
      </c>
      <c r="D4247">
        <v>30.8</v>
      </c>
    </row>
    <row r="4248" spans="1:4" x14ac:dyDescent="0.25">
      <c r="A4248" t="s">
        <v>214</v>
      </c>
      <c r="B4248" t="s">
        <v>176</v>
      </c>
      <c r="C4248" s="1">
        <v>28599</v>
      </c>
      <c r="D4248">
        <v>25.8</v>
      </c>
    </row>
    <row r="4249" spans="1:4" x14ac:dyDescent="0.25">
      <c r="A4249" t="s">
        <v>214</v>
      </c>
      <c r="B4249" t="s">
        <v>176</v>
      </c>
      <c r="C4249" s="1">
        <v>28613</v>
      </c>
      <c r="D4249">
        <v>21.2</v>
      </c>
    </row>
    <row r="4250" spans="1:4" x14ac:dyDescent="0.25">
      <c r="A4250" t="s">
        <v>214</v>
      </c>
      <c r="B4250" t="s">
        <v>176</v>
      </c>
      <c r="C4250" s="1">
        <v>28627</v>
      </c>
      <c r="D4250">
        <v>19.8</v>
      </c>
    </row>
    <row r="4251" spans="1:4" x14ac:dyDescent="0.25">
      <c r="A4251" t="s">
        <v>214</v>
      </c>
      <c r="B4251" t="s">
        <v>176</v>
      </c>
      <c r="C4251" s="1">
        <v>28641</v>
      </c>
      <c r="D4251">
        <v>15.1</v>
      </c>
    </row>
    <row r="4252" spans="1:4" x14ac:dyDescent="0.25">
      <c r="A4252" t="s">
        <v>214</v>
      </c>
      <c r="B4252" t="s">
        <v>176</v>
      </c>
      <c r="C4252" s="1">
        <v>28655</v>
      </c>
      <c r="D4252">
        <v>12.6</v>
      </c>
    </row>
    <row r="4253" spans="1:4" x14ac:dyDescent="0.25">
      <c r="A4253" t="s">
        <v>214</v>
      </c>
      <c r="B4253" t="s">
        <v>176</v>
      </c>
      <c r="C4253" s="1">
        <v>28669</v>
      </c>
      <c r="D4253">
        <v>10.9</v>
      </c>
    </row>
    <row r="4254" spans="1:4" x14ac:dyDescent="0.25">
      <c r="A4254" t="s">
        <v>214</v>
      </c>
      <c r="B4254" t="s">
        <v>176</v>
      </c>
      <c r="C4254" s="1">
        <v>28683</v>
      </c>
      <c r="D4254">
        <v>10.4</v>
      </c>
    </row>
    <row r="4255" spans="1:4" x14ac:dyDescent="0.25">
      <c r="A4255" t="s">
        <v>214</v>
      </c>
      <c r="B4255" t="s">
        <v>176</v>
      </c>
      <c r="C4255" s="1">
        <v>28697</v>
      </c>
      <c r="D4255">
        <v>12.2</v>
      </c>
    </row>
    <row r="4256" spans="1:4" x14ac:dyDescent="0.25">
      <c r="A4256" t="s">
        <v>214</v>
      </c>
      <c r="B4256" t="s">
        <v>176</v>
      </c>
      <c r="C4256" s="1">
        <v>28711</v>
      </c>
      <c r="D4256">
        <v>19.399999999999999</v>
      </c>
    </row>
    <row r="4257" spans="1:4" x14ac:dyDescent="0.25">
      <c r="A4257" t="s">
        <v>214</v>
      </c>
      <c r="B4257" t="s">
        <v>176</v>
      </c>
      <c r="C4257" s="1">
        <v>28725</v>
      </c>
      <c r="D4257">
        <v>26.4</v>
      </c>
    </row>
    <row r="4258" spans="1:4" x14ac:dyDescent="0.25">
      <c r="A4258" t="s">
        <v>214</v>
      </c>
      <c r="B4258" t="s">
        <v>176</v>
      </c>
      <c r="C4258" s="1">
        <v>28739</v>
      </c>
      <c r="D4258">
        <v>36.200000000000003</v>
      </c>
    </row>
    <row r="4259" spans="1:4" x14ac:dyDescent="0.25">
      <c r="A4259" t="s">
        <v>214</v>
      </c>
      <c r="B4259" t="s">
        <v>176</v>
      </c>
      <c r="C4259" s="1">
        <v>28753</v>
      </c>
      <c r="D4259">
        <v>44.1</v>
      </c>
    </row>
    <row r="4260" spans="1:4" x14ac:dyDescent="0.25">
      <c r="A4260" t="s">
        <v>214</v>
      </c>
      <c r="B4260" t="s">
        <v>176</v>
      </c>
      <c r="C4260" s="1">
        <v>28767</v>
      </c>
      <c r="D4260">
        <v>48.9</v>
      </c>
    </row>
    <row r="4261" spans="1:4" x14ac:dyDescent="0.25">
      <c r="A4261" t="s">
        <v>214</v>
      </c>
      <c r="B4261" t="s">
        <v>176</v>
      </c>
      <c r="C4261" s="1">
        <v>28781</v>
      </c>
      <c r="D4261">
        <v>53.8</v>
      </c>
    </row>
    <row r="4262" spans="1:4" x14ac:dyDescent="0.25">
      <c r="A4262" t="s">
        <v>214</v>
      </c>
      <c r="B4262" t="s">
        <v>176</v>
      </c>
      <c r="C4262" s="1">
        <v>28795</v>
      </c>
      <c r="D4262">
        <v>52.3</v>
      </c>
    </row>
    <row r="4263" spans="1:4" x14ac:dyDescent="0.25">
      <c r="A4263" t="s">
        <v>214</v>
      </c>
      <c r="B4263" t="s">
        <v>176</v>
      </c>
      <c r="C4263" s="1">
        <v>28809</v>
      </c>
      <c r="D4263">
        <v>43.5</v>
      </c>
    </row>
    <row r="4264" spans="1:4" x14ac:dyDescent="0.25">
      <c r="A4264" t="s">
        <v>214</v>
      </c>
      <c r="B4264" t="s">
        <v>176</v>
      </c>
      <c r="C4264" s="1">
        <v>28824</v>
      </c>
      <c r="D4264">
        <v>45.2</v>
      </c>
    </row>
    <row r="4265" spans="1:4" x14ac:dyDescent="0.25">
      <c r="A4265" t="s">
        <v>214</v>
      </c>
      <c r="B4265" t="s">
        <v>176</v>
      </c>
      <c r="C4265" s="1">
        <v>28838</v>
      </c>
      <c r="D4265">
        <v>42</v>
      </c>
    </row>
    <row r="4266" spans="1:4" x14ac:dyDescent="0.25">
      <c r="A4266" t="s">
        <v>214</v>
      </c>
      <c r="B4266" t="s">
        <v>176</v>
      </c>
      <c r="C4266" s="1">
        <v>28852</v>
      </c>
      <c r="D4266">
        <v>29.5</v>
      </c>
    </row>
    <row r="4267" spans="1:4" x14ac:dyDescent="0.25">
      <c r="A4267" t="s">
        <v>214</v>
      </c>
      <c r="B4267" t="s">
        <v>176</v>
      </c>
      <c r="C4267" s="1">
        <v>28866</v>
      </c>
      <c r="D4267">
        <v>32.9</v>
      </c>
    </row>
    <row r="4268" spans="1:4" x14ac:dyDescent="0.25">
      <c r="A4268" t="s">
        <v>214</v>
      </c>
      <c r="B4268" t="s">
        <v>176</v>
      </c>
      <c r="C4268" s="1">
        <v>28880</v>
      </c>
      <c r="D4268">
        <v>31.2</v>
      </c>
    </row>
    <row r="4269" spans="1:4" x14ac:dyDescent="0.25">
      <c r="A4269" t="s">
        <v>214</v>
      </c>
      <c r="B4269" t="s">
        <v>176</v>
      </c>
      <c r="C4269" s="1">
        <v>28894</v>
      </c>
      <c r="D4269">
        <v>38.1</v>
      </c>
    </row>
    <row r="4270" spans="1:4" x14ac:dyDescent="0.25">
      <c r="A4270" t="s">
        <v>214</v>
      </c>
      <c r="B4270" t="s">
        <v>176</v>
      </c>
      <c r="C4270" s="1">
        <v>28908</v>
      </c>
      <c r="D4270">
        <v>40.299999999999997</v>
      </c>
    </row>
    <row r="4271" spans="1:4" x14ac:dyDescent="0.25">
      <c r="A4271" t="s">
        <v>214</v>
      </c>
      <c r="B4271" t="s">
        <v>176</v>
      </c>
      <c r="C4271" s="1">
        <v>28922</v>
      </c>
      <c r="D4271">
        <v>31.6</v>
      </c>
    </row>
    <row r="4272" spans="1:4" x14ac:dyDescent="0.25">
      <c r="A4272" t="s">
        <v>214</v>
      </c>
      <c r="B4272" t="s">
        <v>176</v>
      </c>
      <c r="C4272" s="1">
        <v>28936</v>
      </c>
      <c r="D4272">
        <v>33.9</v>
      </c>
    </row>
    <row r="4273" spans="1:4" x14ac:dyDescent="0.25">
      <c r="A4273" t="s">
        <v>214</v>
      </c>
      <c r="B4273" t="s">
        <v>176</v>
      </c>
      <c r="C4273" s="1">
        <v>28950</v>
      </c>
      <c r="D4273">
        <v>30.8</v>
      </c>
    </row>
    <row r="4274" spans="1:4" x14ac:dyDescent="0.25">
      <c r="A4274" t="s">
        <v>214</v>
      </c>
      <c r="B4274" t="s">
        <v>176</v>
      </c>
      <c r="C4274" s="1">
        <v>28964</v>
      </c>
      <c r="D4274">
        <v>25.8</v>
      </c>
    </row>
    <row r="4275" spans="1:4" x14ac:dyDescent="0.25">
      <c r="A4275" t="s">
        <v>214</v>
      </c>
      <c r="B4275" t="s">
        <v>176</v>
      </c>
      <c r="C4275" s="1">
        <v>28978</v>
      </c>
      <c r="D4275">
        <v>21.2</v>
      </c>
    </row>
    <row r="4276" spans="1:4" x14ac:dyDescent="0.25">
      <c r="A4276" t="s">
        <v>214</v>
      </c>
      <c r="B4276" t="s">
        <v>176</v>
      </c>
      <c r="C4276" s="1">
        <v>28992</v>
      </c>
      <c r="D4276">
        <v>19.8</v>
      </c>
    </row>
    <row r="4277" spans="1:4" x14ac:dyDescent="0.25">
      <c r="A4277" t="s">
        <v>214</v>
      </c>
      <c r="B4277" t="s">
        <v>176</v>
      </c>
      <c r="C4277" s="1">
        <v>29006</v>
      </c>
      <c r="D4277">
        <v>15.1</v>
      </c>
    </row>
    <row r="4278" spans="1:4" x14ac:dyDescent="0.25">
      <c r="A4278" t="s">
        <v>214</v>
      </c>
      <c r="B4278" t="s">
        <v>176</v>
      </c>
      <c r="C4278" s="1">
        <v>29020</v>
      </c>
      <c r="D4278">
        <v>12.6</v>
      </c>
    </row>
    <row r="4279" spans="1:4" x14ac:dyDescent="0.25">
      <c r="A4279" t="s">
        <v>214</v>
      </c>
      <c r="B4279" t="s">
        <v>176</v>
      </c>
      <c r="C4279" s="1">
        <v>29034</v>
      </c>
      <c r="D4279">
        <v>10.9</v>
      </c>
    </row>
    <row r="4280" spans="1:4" x14ac:dyDescent="0.25">
      <c r="A4280" t="s">
        <v>214</v>
      </c>
      <c r="B4280" t="s">
        <v>176</v>
      </c>
      <c r="C4280" s="1">
        <v>29048</v>
      </c>
      <c r="D4280">
        <v>10.4</v>
      </c>
    </row>
    <row r="4281" spans="1:4" x14ac:dyDescent="0.25">
      <c r="A4281" t="s">
        <v>214</v>
      </c>
      <c r="B4281" t="s">
        <v>176</v>
      </c>
      <c r="C4281" s="1">
        <v>29062</v>
      </c>
      <c r="D4281">
        <v>12.2</v>
      </c>
    </row>
    <row r="4282" spans="1:4" x14ac:dyDescent="0.25">
      <c r="A4282" t="s">
        <v>214</v>
      </c>
      <c r="B4282" t="s">
        <v>176</v>
      </c>
      <c r="C4282" s="1">
        <v>29076</v>
      </c>
      <c r="D4282">
        <v>19.399999999999999</v>
      </c>
    </row>
    <row r="4283" spans="1:4" x14ac:dyDescent="0.25">
      <c r="A4283" t="s">
        <v>214</v>
      </c>
      <c r="B4283" t="s">
        <v>176</v>
      </c>
      <c r="C4283" s="1">
        <v>29090</v>
      </c>
      <c r="D4283">
        <v>26.4</v>
      </c>
    </row>
    <row r="4284" spans="1:4" x14ac:dyDescent="0.25">
      <c r="A4284" t="s">
        <v>214</v>
      </c>
      <c r="B4284" t="s">
        <v>176</v>
      </c>
      <c r="C4284" s="1">
        <v>29104</v>
      </c>
      <c r="D4284">
        <v>36.200000000000003</v>
      </c>
    </row>
    <row r="4285" spans="1:4" x14ac:dyDescent="0.25">
      <c r="A4285" t="s">
        <v>214</v>
      </c>
      <c r="B4285" t="s">
        <v>176</v>
      </c>
      <c r="C4285" s="1">
        <v>29118</v>
      </c>
      <c r="D4285">
        <v>44.1</v>
      </c>
    </row>
    <row r="4286" spans="1:4" x14ac:dyDescent="0.25">
      <c r="A4286" t="s">
        <v>214</v>
      </c>
      <c r="B4286" t="s">
        <v>176</v>
      </c>
      <c r="C4286" s="1">
        <v>29132</v>
      </c>
      <c r="D4286">
        <v>48.9</v>
      </c>
    </row>
    <row r="4287" spans="1:4" x14ac:dyDescent="0.25">
      <c r="A4287" t="s">
        <v>214</v>
      </c>
      <c r="B4287" t="s">
        <v>176</v>
      </c>
      <c r="C4287" s="1">
        <v>29146</v>
      </c>
      <c r="D4287">
        <v>53.8</v>
      </c>
    </row>
    <row r="4288" spans="1:4" x14ac:dyDescent="0.25">
      <c r="A4288" t="s">
        <v>214</v>
      </c>
      <c r="B4288" t="s">
        <v>176</v>
      </c>
      <c r="C4288" s="1">
        <v>29160</v>
      </c>
      <c r="D4288">
        <v>52.3</v>
      </c>
    </row>
    <row r="4289" spans="1:4" x14ac:dyDescent="0.25">
      <c r="A4289" t="s">
        <v>214</v>
      </c>
      <c r="B4289" t="s">
        <v>176</v>
      </c>
      <c r="C4289" s="1">
        <v>29174</v>
      </c>
      <c r="D4289">
        <v>43.5</v>
      </c>
    </row>
    <row r="4290" spans="1:4" x14ac:dyDescent="0.25">
      <c r="A4290" t="s">
        <v>214</v>
      </c>
      <c r="B4290" t="s">
        <v>176</v>
      </c>
      <c r="C4290" s="1">
        <v>29189</v>
      </c>
      <c r="D4290">
        <v>45.2</v>
      </c>
    </row>
    <row r="4291" spans="1:4" x14ac:dyDescent="0.25">
      <c r="A4291" t="s">
        <v>214</v>
      </c>
      <c r="B4291" t="s">
        <v>176</v>
      </c>
      <c r="C4291" s="1">
        <v>29203</v>
      </c>
      <c r="D4291">
        <v>42</v>
      </c>
    </row>
    <row r="4292" spans="1:4" x14ac:dyDescent="0.25">
      <c r="A4292" t="s">
        <v>214</v>
      </c>
      <c r="B4292" t="s">
        <v>176</v>
      </c>
      <c r="C4292" s="1">
        <v>29217</v>
      </c>
      <c r="D4292">
        <v>29.5</v>
      </c>
    </row>
    <row r="4293" spans="1:4" x14ac:dyDescent="0.25">
      <c r="A4293" t="s">
        <v>214</v>
      </c>
      <c r="B4293" t="s">
        <v>176</v>
      </c>
      <c r="C4293" s="1">
        <v>29231</v>
      </c>
      <c r="D4293">
        <v>32.9</v>
      </c>
    </row>
    <row r="4294" spans="1:4" x14ac:dyDescent="0.25">
      <c r="A4294" t="s">
        <v>214</v>
      </c>
      <c r="B4294" t="s">
        <v>176</v>
      </c>
      <c r="C4294" s="1">
        <v>29245</v>
      </c>
      <c r="D4294">
        <v>31.2</v>
      </c>
    </row>
    <row r="4295" spans="1:4" x14ac:dyDescent="0.25">
      <c r="A4295" t="s">
        <v>214</v>
      </c>
      <c r="B4295" t="s">
        <v>176</v>
      </c>
      <c r="C4295" s="1">
        <v>29259</v>
      </c>
      <c r="D4295">
        <v>38.1</v>
      </c>
    </row>
    <row r="4296" spans="1:4" x14ac:dyDescent="0.25">
      <c r="A4296" t="s">
        <v>214</v>
      </c>
      <c r="B4296" t="s">
        <v>176</v>
      </c>
      <c r="C4296" s="1">
        <v>29273</v>
      </c>
      <c r="D4296">
        <v>40.299999999999997</v>
      </c>
    </row>
    <row r="4297" spans="1:4" x14ac:dyDescent="0.25">
      <c r="A4297" t="s">
        <v>214</v>
      </c>
      <c r="B4297" t="s">
        <v>176</v>
      </c>
      <c r="C4297" s="1">
        <v>29288</v>
      </c>
      <c r="D4297">
        <v>31.6</v>
      </c>
    </row>
    <row r="4298" spans="1:4" x14ac:dyDescent="0.25">
      <c r="A4298" t="s">
        <v>214</v>
      </c>
      <c r="B4298" t="s">
        <v>176</v>
      </c>
      <c r="C4298" s="1">
        <v>29302</v>
      </c>
      <c r="D4298">
        <v>33.9</v>
      </c>
    </row>
    <row r="4299" spans="1:4" x14ac:dyDescent="0.25">
      <c r="A4299" t="s">
        <v>214</v>
      </c>
      <c r="B4299" t="s">
        <v>176</v>
      </c>
      <c r="C4299" s="1">
        <v>29316</v>
      </c>
      <c r="D4299">
        <v>30.8</v>
      </c>
    </row>
    <row r="4300" spans="1:4" x14ac:dyDescent="0.25">
      <c r="A4300" t="s">
        <v>214</v>
      </c>
      <c r="B4300" t="s">
        <v>176</v>
      </c>
      <c r="C4300" s="1">
        <v>29330</v>
      </c>
      <c r="D4300">
        <v>25.8</v>
      </c>
    </row>
    <row r="4301" spans="1:4" x14ac:dyDescent="0.25">
      <c r="A4301" t="s">
        <v>214</v>
      </c>
      <c r="B4301" t="s">
        <v>176</v>
      </c>
      <c r="C4301" s="1">
        <v>29344</v>
      </c>
      <c r="D4301">
        <v>21.2</v>
      </c>
    </row>
    <row r="4302" spans="1:4" x14ac:dyDescent="0.25">
      <c r="A4302" t="s">
        <v>214</v>
      </c>
      <c r="B4302" t="s">
        <v>176</v>
      </c>
      <c r="C4302" s="1">
        <v>29358</v>
      </c>
      <c r="D4302">
        <v>19.8</v>
      </c>
    </row>
    <row r="4303" spans="1:4" x14ac:dyDescent="0.25">
      <c r="A4303" t="s">
        <v>214</v>
      </c>
      <c r="B4303" t="s">
        <v>176</v>
      </c>
      <c r="C4303" s="1">
        <v>29372</v>
      </c>
      <c r="D4303">
        <v>15.1</v>
      </c>
    </row>
    <row r="4304" spans="1:4" x14ac:dyDescent="0.25">
      <c r="A4304" t="s">
        <v>214</v>
      </c>
      <c r="B4304" t="s">
        <v>176</v>
      </c>
      <c r="C4304" s="1">
        <v>29386</v>
      </c>
      <c r="D4304">
        <v>12.6</v>
      </c>
    </row>
    <row r="4305" spans="1:4" x14ac:dyDescent="0.25">
      <c r="A4305" t="s">
        <v>214</v>
      </c>
      <c r="B4305" t="s">
        <v>176</v>
      </c>
      <c r="C4305" s="1">
        <v>29400</v>
      </c>
      <c r="D4305">
        <v>10.9</v>
      </c>
    </row>
    <row r="4306" spans="1:4" x14ac:dyDescent="0.25">
      <c r="A4306" t="s">
        <v>214</v>
      </c>
      <c r="B4306" t="s">
        <v>176</v>
      </c>
      <c r="C4306" s="1">
        <v>29414</v>
      </c>
      <c r="D4306">
        <v>10.4</v>
      </c>
    </row>
    <row r="4307" spans="1:4" x14ac:dyDescent="0.25">
      <c r="A4307" t="s">
        <v>214</v>
      </c>
      <c r="B4307" t="s">
        <v>176</v>
      </c>
      <c r="C4307" s="1">
        <v>29428</v>
      </c>
      <c r="D4307">
        <v>12.2</v>
      </c>
    </row>
    <row r="4308" spans="1:4" x14ac:dyDescent="0.25">
      <c r="A4308" t="s">
        <v>214</v>
      </c>
      <c r="B4308" t="s">
        <v>176</v>
      </c>
      <c r="C4308" s="1">
        <v>29442</v>
      </c>
      <c r="D4308">
        <v>19.399999999999999</v>
      </c>
    </row>
    <row r="4309" spans="1:4" x14ac:dyDescent="0.25">
      <c r="A4309" t="s">
        <v>214</v>
      </c>
      <c r="B4309" t="s">
        <v>176</v>
      </c>
      <c r="C4309" s="1">
        <v>29456</v>
      </c>
      <c r="D4309">
        <v>26.4</v>
      </c>
    </row>
    <row r="4310" spans="1:4" x14ac:dyDescent="0.25">
      <c r="A4310" t="s">
        <v>214</v>
      </c>
      <c r="B4310" t="s">
        <v>176</v>
      </c>
      <c r="C4310" s="1">
        <v>29470</v>
      </c>
      <c r="D4310">
        <v>36.200000000000003</v>
      </c>
    </row>
    <row r="4311" spans="1:4" x14ac:dyDescent="0.25">
      <c r="A4311" t="s">
        <v>214</v>
      </c>
      <c r="B4311" t="s">
        <v>176</v>
      </c>
      <c r="C4311" s="1">
        <v>29484</v>
      </c>
      <c r="D4311">
        <v>44.1</v>
      </c>
    </row>
    <row r="4312" spans="1:4" x14ac:dyDescent="0.25">
      <c r="A4312" t="s">
        <v>214</v>
      </c>
      <c r="B4312" t="s">
        <v>176</v>
      </c>
      <c r="C4312" s="1">
        <v>29498</v>
      </c>
      <c r="D4312">
        <v>48.9</v>
      </c>
    </row>
    <row r="4313" spans="1:4" x14ac:dyDescent="0.25">
      <c r="A4313" t="s">
        <v>214</v>
      </c>
      <c r="B4313" t="s">
        <v>176</v>
      </c>
      <c r="C4313" s="1">
        <v>29512</v>
      </c>
      <c r="D4313">
        <v>53.8</v>
      </c>
    </row>
    <row r="4314" spans="1:4" x14ac:dyDescent="0.25">
      <c r="A4314" t="s">
        <v>214</v>
      </c>
      <c r="B4314" t="s">
        <v>176</v>
      </c>
      <c r="C4314" s="1">
        <v>29526</v>
      </c>
      <c r="D4314">
        <v>52.3</v>
      </c>
    </row>
    <row r="4315" spans="1:4" x14ac:dyDescent="0.25">
      <c r="A4315" t="s">
        <v>214</v>
      </c>
      <c r="B4315" t="s">
        <v>176</v>
      </c>
      <c r="C4315" s="1">
        <v>29540</v>
      </c>
      <c r="D4315">
        <v>43.5</v>
      </c>
    </row>
    <row r="4316" spans="1:4" x14ac:dyDescent="0.25">
      <c r="A4316" t="s">
        <v>214</v>
      </c>
      <c r="B4316" t="s">
        <v>176</v>
      </c>
      <c r="C4316" s="1">
        <v>29555</v>
      </c>
      <c r="D4316">
        <v>45.2</v>
      </c>
    </row>
    <row r="4317" spans="1:4" x14ac:dyDescent="0.25">
      <c r="A4317" t="s">
        <v>214</v>
      </c>
      <c r="B4317" t="s">
        <v>176</v>
      </c>
      <c r="C4317" s="1">
        <v>29569</v>
      </c>
      <c r="D4317">
        <v>42</v>
      </c>
    </row>
    <row r="4318" spans="1:4" x14ac:dyDescent="0.25">
      <c r="A4318" t="s">
        <v>214</v>
      </c>
      <c r="B4318" t="s">
        <v>176</v>
      </c>
      <c r="C4318" s="1">
        <v>29583</v>
      </c>
      <c r="D4318">
        <v>29.5</v>
      </c>
    </row>
    <row r="4319" spans="1:4" x14ac:dyDescent="0.25">
      <c r="A4319" t="s">
        <v>214</v>
      </c>
      <c r="B4319" t="s">
        <v>176</v>
      </c>
      <c r="C4319" s="1">
        <v>29597</v>
      </c>
      <c r="D4319">
        <v>32.9</v>
      </c>
    </row>
    <row r="4320" spans="1:4" x14ac:dyDescent="0.25">
      <c r="A4320" t="s">
        <v>214</v>
      </c>
      <c r="B4320" t="s">
        <v>176</v>
      </c>
      <c r="C4320" s="1">
        <v>29611</v>
      </c>
      <c r="D4320">
        <v>31.2</v>
      </c>
    </row>
    <row r="4321" spans="1:4" x14ac:dyDescent="0.25">
      <c r="A4321" t="s">
        <v>214</v>
      </c>
      <c r="B4321" t="s">
        <v>176</v>
      </c>
      <c r="C4321" s="1">
        <v>29625</v>
      </c>
      <c r="D4321">
        <v>38.1</v>
      </c>
    </row>
    <row r="4322" spans="1:4" x14ac:dyDescent="0.25">
      <c r="A4322" t="s">
        <v>214</v>
      </c>
      <c r="B4322" t="s">
        <v>176</v>
      </c>
      <c r="C4322" s="1">
        <v>29639</v>
      </c>
      <c r="D4322">
        <v>40.299999999999997</v>
      </c>
    </row>
    <row r="4323" spans="1:4" x14ac:dyDescent="0.25">
      <c r="A4323" t="s">
        <v>214</v>
      </c>
      <c r="B4323" t="s">
        <v>176</v>
      </c>
      <c r="C4323" s="1">
        <v>29653</v>
      </c>
      <c r="D4323">
        <v>31.6</v>
      </c>
    </row>
    <row r="4324" spans="1:4" x14ac:dyDescent="0.25">
      <c r="A4324" t="s">
        <v>214</v>
      </c>
      <c r="B4324" t="s">
        <v>176</v>
      </c>
      <c r="C4324" s="1">
        <v>29667</v>
      </c>
      <c r="D4324">
        <v>33.9</v>
      </c>
    </row>
    <row r="4325" spans="1:4" x14ac:dyDescent="0.25">
      <c r="A4325" t="s">
        <v>214</v>
      </c>
      <c r="B4325" t="s">
        <v>176</v>
      </c>
      <c r="C4325" s="1">
        <v>29681</v>
      </c>
      <c r="D4325">
        <v>30.8</v>
      </c>
    </row>
    <row r="4326" spans="1:4" x14ac:dyDescent="0.25">
      <c r="A4326" t="s">
        <v>214</v>
      </c>
      <c r="B4326" t="s">
        <v>176</v>
      </c>
      <c r="C4326" s="1">
        <v>29695</v>
      </c>
      <c r="D4326">
        <v>25.8</v>
      </c>
    </row>
    <row r="4327" spans="1:4" x14ac:dyDescent="0.25">
      <c r="A4327" t="s">
        <v>214</v>
      </c>
      <c r="B4327" t="s">
        <v>176</v>
      </c>
      <c r="C4327" s="1">
        <v>29709</v>
      </c>
      <c r="D4327">
        <v>21.2</v>
      </c>
    </row>
    <row r="4328" spans="1:4" x14ac:dyDescent="0.25">
      <c r="A4328" t="s">
        <v>214</v>
      </c>
      <c r="B4328" t="s">
        <v>176</v>
      </c>
      <c r="C4328" s="1">
        <v>29723</v>
      </c>
      <c r="D4328">
        <v>19.8</v>
      </c>
    </row>
    <row r="4329" spans="1:4" x14ac:dyDescent="0.25">
      <c r="A4329" t="s">
        <v>214</v>
      </c>
      <c r="B4329" t="s">
        <v>176</v>
      </c>
      <c r="C4329" s="1">
        <v>29737</v>
      </c>
      <c r="D4329">
        <v>15.1</v>
      </c>
    </row>
    <row r="4330" spans="1:4" x14ac:dyDescent="0.25">
      <c r="A4330" t="s">
        <v>214</v>
      </c>
      <c r="B4330" t="s">
        <v>176</v>
      </c>
      <c r="C4330" s="1">
        <v>29751</v>
      </c>
      <c r="D4330">
        <v>12.6</v>
      </c>
    </row>
    <row r="4331" spans="1:4" x14ac:dyDescent="0.25">
      <c r="A4331" t="s">
        <v>214</v>
      </c>
      <c r="B4331" t="s">
        <v>176</v>
      </c>
      <c r="C4331" s="1">
        <v>29765</v>
      </c>
      <c r="D4331">
        <v>10.9</v>
      </c>
    </row>
    <row r="4332" spans="1:4" x14ac:dyDescent="0.25">
      <c r="A4332" t="s">
        <v>214</v>
      </c>
      <c r="B4332" t="s">
        <v>176</v>
      </c>
      <c r="C4332" s="1">
        <v>29779</v>
      </c>
      <c r="D4332">
        <v>10.4</v>
      </c>
    </row>
    <row r="4333" spans="1:4" x14ac:dyDescent="0.25">
      <c r="A4333" t="s">
        <v>214</v>
      </c>
      <c r="B4333" t="s">
        <v>176</v>
      </c>
      <c r="C4333" s="1">
        <v>29793</v>
      </c>
      <c r="D4333">
        <v>12.2</v>
      </c>
    </row>
    <row r="4334" spans="1:4" x14ac:dyDescent="0.25">
      <c r="A4334" t="s">
        <v>214</v>
      </c>
      <c r="B4334" t="s">
        <v>176</v>
      </c>
      <c r="C4334" s="1">
        <v>29807</v>
      </c>
      <c r="D4334">
        <v>19.399999999999999</v>
      </c>
    </row>
    <row r="4335" spans="1:4" x14ac:dyDescent="0.25">
      <c r="A4335" t="s">
        <v>214</v>
      </c>
      <c r="B4335" t="s">
        <v>176</v>
      </c>
      <c r="C4335" s="1">
        <v>29821</v>
      </c>
      <c r="D4335">
        <v>26.4</v>
      </c>
    </row>
    <row r="4336" spans="1:4" x14ac:dyDescent="0.25">
      <c r="A4336" t="s">
        <v>214</v>
      </c>
      <c r="B4336" t="s">
        <v>176</v>
      </c>
      <c r="C4336" s="1">
        <v>29835</v>
      </c>
      <c r="D4336">
        <v>36.200000000000003</v>
      </c>
    </row>
    <row r="4337" spans="1:4" x14ac:dyDescent="0.25">
      <c r="A4337" t="s">
        <v>214</v>
      </c>
      <c r="B4337" t="s">
        <v>176</v>
      </c>
      <c r="C4337" s="1">
        <v>29849</v>
      </c>
      <c r="D4337">
        <v>44.1</v>
      </c>
    </row>
    <row r="4338" spans="1:4" x14ac:dyDescent="0.25">
      <c r="A4338" t="s">
        <v>214</v>
      </c>
      <c r="B4338" t="s">
        <v>176</v>
      </c>
      <c r="C4338" s="1">
        <v>29863</v>
      </c>
      <c r="D4338">
        <v>48.9</v>
      </c>
    </row>
    <row r="4339" spans="1:4" x14ac:dyDescent="0.25">
      <c r="A4339" t="s">
        <v>214</v>
      </c>
      <c r="B4339" t="s">
        <v>176</v>
      </c>
      <c r="C4339" s="1">
        <v>29877</v>
      </c>
      <c r="D4339">
        <v>53.8</v>
      </c>
    </row>
    <row r="4340" spans="1:4" x14ac:dyDescent="0.25">
      <c r="A4340" t="s">
        <v>214</v>
      </c>
      <c r="B4340" t="s">
        <v>176</v>
      </c>
      <c r="C4340" s="1">
        <v>29891</v>
      </c>
      <c r="D4340">
        <v>52.3</v>
      </c>
    </row>
    <row r="4341" spans="1:4" x14ac:dyDescent="0.25">
      <c r="A4341" t="s">
        <v>214</v>
      </c>
      <c r="B4341" t="s">
        <v>176</v>
      </c>
      <c r="C4341" s="1">
        <v>29905</v>
      </c>
      <c r="D4341">
        <v>43.5</v>
      </c>
    </row>
    <row r="4342" spans="1:4" x14ac:dyDescent="0.25">
      <c r="A4342" t="s">
        <v>214</v>
      </c>
      <c r="B4342" t="s">
        <v>176</v>
      </c>
      <c r="C4342" s="1">
        <v>29920</v>
      </c>
      <c r="D4342">
        <v>45.2</v>
      </c>
    </row>
    <row r="4343" spans="1:4" x14ac:dyDescent="0.25">
      <c r="A4343" t="s">
        <v>214</v>
      </c>
      <c r="B4343" t="s">
        <v>176</v>
      </c>
      <c r="C4343" s="1">
        <v>29934</v>
      </c>
      <c r="D4343">
        <v>42</v>
      </c>
    </row>
    <row r="4344" spans="1:4" x14ac:dyDescent="0.25">
      <c r="A4344" t="s">
        <v>214</v>
      </c>
      <c r="B4344" t="s">
        <v>176</v>
      </c>
      <c r="C4344" s="1">
        <v>29948</v>
      </c>
      <c r="D4344">
        <v>29.5</v>
      </c>
    </row>
    <row r="4345" spans="1:4" x14ac:dyDescent="0.25">
      <c r="A4345" t="s">
        <v>214</v>
      </c>
      <c r="B4345" t="s">
        <v>176</v>
      </c>
      <c r="C4345" s="1">
        <v>29962</v>
      </c>
      <c r="D4345">
        <v>32.9</v>
      </c>
    </row>
    <row r="4346" spans="1:4" x14ac:dyDescent="0.25">
      <c r="A4346" t="s">
        <v>214</v>
      </c>
      <c r="B4346" t="s">
        <v>176</v>
      </c>
      <c r="C4346" s="1">
        <v>29976</v>
      </c>
      <c r="D4346">
        <v>31.2</v>
      </c>
    </row>
    <row r="4347" spans="1:4" x14ac:dyDescent="0.25">
      <c r="A4347" t="s">
        <v>214</v>
      </c>
      <c r="B4347" t="s">
        <v>176</v>
      </c>
      <c r="C4347" s="1">
        <v>29990</v>
      </c>
      <c r="D4347">
        <v>38.1</v>
      </c>
    </row>
    <row r="4348" spans="1:4" x14ac:dyDescent="0.25">
      <c r="A4348" t="s">
        <v>214</v>
      </c>
      <c r="B4348" t="s">
        <v>176</v>
      </c>
      <c r="C4348" s="1">
        <v>30004</v>
      </c>
      <c r="D4348">
        <v>40.299999999999997</v>
      </c>
    </row>
    <row r="4349" spans="1:4" x14ac:dyDescent="0.25">
      <c r="A4349" t="s">
        <v>214</v>
      </c>
      <c r="B4349" t="s">
        <v>176</v>
      </c>
      <c r="C4349" s="1">
        <v>30018</v>
      </c>
      <c r="D4349">
        <v>31.6</v>
      </c>
    </row>
    <row r="4350" spans="1:4" x14ac:dyDescent="0.25">
      <c r="A4350" t="s">
        <v>214</v>
      </c>
      <c r="B4350" t="s">
        <v>176</v>
      </c>
      <c r="C4350" s="1">
        <v>30032</v>
      </c>
      <c r="D4350">
        <v>33.9</v>
      </c>
    </row>
    <row r="4351" spans="1:4" x14ac:dyDescent="0.25">
      <c r="A4351" t="s">
        <v>214</v>
      </c>
      <c r="B4351" t="s">
        <v>176</v>
      </c>
      <c r="C4351" s="1">
        <v>30046</v>
      </c>
      <c r="D4351">
        <v>30.8</v>
      </c>
    </row>
    <row r="4352" spans="1:4" x14ac:dyDescent="0.25">
      <c r="A4352" t="s">
        <v>214</v>
      </c>
      <c r="B4352" t="s">
        <v>176</v>
      </c>
      <c r="C4352" s="1">
        <v>30060</v>
      </c>
      <c r="D4352">
        <v>25.8</v>
      </c>
    </row>
    <row r="4353" spans="1:4" x14ac:dyDescent="0.25">
      <c r="A4353" t="s">
        <v>214</v>
      </c>
      <c r="B4353" t="s">
        <v>176</v>
      </c>
      <c r="C4353" s="1">
        <v>30074</v>
      </c>
      <c r="D4353">
        <v>21.2</v>
      </c>
    </row>
    <row r="4354" spans="1:4" x14ac:dyDescent="0.25">
      <c r="A4354" t="s">
        <v>214</v>
      </c>
      <c r="B4354" t="s">
        <v>176</v>
      </c>
      <c r="C4354" s="1">
        <v>30088</v>
      </c>
      <c r="D4354">
        <v>19.8</v>
      </c>
    </row>
    <row r="4355" spans="1:4" x14ac:dyDescent="0.25">
      <c r="A4355" t="s">
        <v>214</v>
      </c>
      <c r="B4355" t="s">
        <v>176</v>
      </c>
      <c r="C4355" s="1">
        <v>30102</v>
      </c>
      <c r="D4355">
        <v>15.1</v>
      </c>
    </row>
    <row r="4356" spans="1:4" x14ac:dyDescent="0.25">
      <c r="A4356" t="s">
        <v>214</v>
      </c>
      <c r="B4356" t="s">
        <v>176</v>
      </c>
      <c r="C4356" s="1">
        <v>30116</v>
      </c>
      <c r="D4356">
        <v>12.6</v>
      </c>
    </row>
    <row r="4357" spans="1:4" x14ac:dyDescent="0.25">
      <c r="A4357" t="s">
        <v>214</v>
      </c>
      <c r="B4357" t="s">
        <v>176</v>
      </c>
      <c r="C4357" s="1">
        <v>30130</v>
      </c>
      <c r="D4357">
        <v>10.9</v>
      </c>
    </row>
    <row r="4358" spans="1:4" x14ac:dyDescent="0.25">
      <c r="A4358" t="s">
        <v>214</v>
      </c>
      <c r="B4358" t="s">
        <v>176</v>
      </c>
      <c r="C4358" s="1">
        <v>30144</v>
      </c>
      <c r="D4358">
        <v>10.4</v>
      </c>
    </row>
    <row r="4359" spans="1:4" x14ac:dyDescent="0.25">
      <c r="A4359" t="s">
        <v>214</v>
      </c>
      <c r="B4359" t="s">
        <v>176</v>
      </c>
      <c r="C4359" s="1">
        <v>30158</v>
      </c>
      <c r="D4359">
        <v>12.2</v>
      </c>
    </row>
    <row r="4360" spans="1:4" x14ac:dyDescent="0.25">
      <c r="A4360" t="s">
        <v>214</v>
      </c>
      <c r="B4360" t="s">
        <v>176</v>
      </c>
      <c r="C4360" s="1">
        <v>30172</v>
      </c>
      <c r="D4360">
        <v>19.399999999999999</v>
      </c>
    </row>
    <row r="4361" spans="1:4" x14ac:dyDescent="0.25">
      <c r="A4361" t="s">
        <v>214</v>
      </c>
      <c r="B4361" t="s">
        <v>176</v>
      </c>
      <c r="C4361" s="1">
        <v>30186</v>
      </c>
      <c r="D4361">
        <v>26.4</v>
      </c>
    </row>
    <row r="4362" spans="1:4" x14ac:dyDescent="0.25">
      <c r="A4362" t="s">
        <v>214</v>
      </c>
      <c r="B4362" t="s">
        <v>176</v>
      </c>
      <c r="C4362" s="1">
        <v>30200</v>
      </c>
      <c r="D4362">
        <v>36.200000000000003</v>
      </c>
    </row>
    <row r="4363" spans="1:4" x14ac:dyDescent="0.25">
      <c r="A4363" t="s">
        <v>214</v>
      </c>
      <c r="B4363" t="s">
        <v>176</v>
      </c>
      <c r="C4363" s="1">
        <v>30214</v>
      </c>
      <c r="D4363">
        <v>44.1</v>
      </c>
    </row>
    <row r="4364" spans="1:4" x14ac:dyDescent="0.25">
      <c r="A4364" t="s">
        <v>214</v>
      </c>
      <c r="B4364" t="s">
        <v>176</v>
      </c>
      <c r="C4364" s="1">
        <v>30228</v>
      </c>
      <c r="D4364">
        <v>48.9</v>
      </c>
    </row>
    <row r="4365" spans="1:4" x14ac:dyDescent="0.25">
      <c r="A4365" t="s">
        <v>214</v>
      </c>
      <c r="B4365" t="s">
        <v>176</v>
      </c>
      <c r="C4365" s="1">
        <v>30242</v>
      </c>
      <c r="D4365">
        <v>53.8</v>
      </c>
    </row>
    <row r="4366" spans="1:4" x14ac:dyDescent="0.25">
      <c r="A4366" t="s">
        <v>214</v>
      </c>
      <c r="B4366" t="s">
        <v>176</v>
      </c>
      <c r="C4366" s="1">
        <v>30256</v>
      </c>
      <c r="D4366">
        <v>52.3</v>
      </c>
    </row>
    <row r="4367" spans="1:4" x14ac:dyDescent="0.25">
      <c r="A4367" t="s">
        <v>214</v>
      </c>
      <c r="B4367" t="s">
        <v>176</v>
      </c>
      <c r="C4367" s="1">
        <v>30270</v>
      </c>
      <c r="D4367">
        <v>43.5</v>
      </c>
    </row>
    <row r="4368" spans="1:4" x14ac:dyDescent="0.25">
      <c r="A4368" t="s">
        <v>214</v>
      </c>
      <c r="B4368" t="s">
        <v>176</v>
      </c>
      <c r="C4368" s="1">
        <v>30285</v>
      </c>
      <c r="D4368">
        <v>45.2</v>
      </c>
    </row>
    <row r="4369" spans="1:4" x14ac:dyDescent="0.25">
      <c r="A4369" t="s">
        <v>214</v>
      </c>
      <c r="B4369" t="s">
        <v>176</v>
      </c>
      <c r="C4369" s="1">
        <v>30299</v>
      </c>
      <c r="D4369">
        <v>42</v>
      </c>
    </row>
    <row r="4370" spans="1:4" x14ac:dyDescent="0.25">
      <c r="A4370" t="s">
        <v>214</v>
      </c>
      <c r="B4370" t="s">
        <v>176</v>
      </c>
      <c r="C4370" s="1">
        <v>30313</v>
      </c>
      <c r="D4370">
        <v>29.5</v>
      </c>
    </row>
    <row r="4371" spans="1:4" x14ac:dyDescent="0.25">
      <c r="A4371" t="s">
        <v>214</v>
      </c>
      <c r="B4371" t="s">
        <v>176</v>
      </c>
      <c r="C4371" s="1">
        <v>30327</v>
      </c>
      <c r="D4371">
        <v>32.9</v>
      </c>
    </row>
    <row r="4372" spans="1:4" x14ac:dyDescent="0.25">
      <c r="A4372" t="s">
        <v>214</v>
      </c>
      <c r="B4372" t="s">
        <v>176</v>
      </c>
      <c r="C4372" s="1">
        <v>30341</v>
      </c>
      <c r="D4372">
        <v>31.2</v>
      </c>
    </row>
    <row r="4373" spans="1:4" x14ac:dyDescent="0.25">
      <c r="A4373" t="s">
        <v>214</v>
      </c>
      <c r="B4373" t="s">
        <v>176</v>
      </c>
      <c r="C4373" s="1">
        <v>30355</v>
      </c>
      <c r="D4373">
        <v>38.1</v>
      </c>
    </row>
    <row r="4374" spans="1:4" x14ac:dyDescent="0.25">
      <c r="A4374" t="s">
        <v>214</v>
      </c>
      <c r="B4374" t="s">
        <v>176</v>
      </c>
      <c r="C4374" s="1">
        <v>30369</v>
      </c>
      <c r="D4374">
        <v>40.299999999999997</v>
      </c>
    </row>
    <row r="4375" spans="1:4" x14ac:dyDescent="0.25">
      <c r="A4375" t="s">
        <v>214</v>
      </c>
      <c r="B4375" t="s">
        <v>176</v>
      </c>
      <c r="C4375" s="1">
        <v>30383</v>
      </c>
      <c r="D4375">
        <v>31.6</v>
      </c>
    </row>
    <row r="4376" spans="1:4" x14ac:dyDescent="0.25">
      <c r="A4376" t="s">
        <v>214</v>
      </c>
      <c r="B4376" t="s">
        <v>176</v>
      </c>
      <c r="C4376" s="1">
        <v>30397</v>
      </c>
      <c r="D4376">
        <v>33.9</v>
      </c>
    </row>
    <row r="4377" spans="1:4" x14ac:dyDescent="0.25">
      <c r="A4377" t="s">
        <v>214</v>
      </c>
      <c r="B4377" t="s">
        <v>176</v>
      </c>
      <c r="C4377" s="1">
        <v>30411</v>
      </c>
      <c r="D4377">
        <v>30.8</v>
      </c>
    </row>
    <row r="4378" spans="1:4" x14ac:dyDescent="0.25">
      <c r="A4378" t="s">
        <v>214</v>
      </c>
      <c r="B4378" t="s">
        <v>176</v>
      </c>
      <c r="C4378" s="1">
        <v>30425</v>
      </c>
      <c r="D4378">
        <v>25.8</v>
      </c>
    </row>
    <row r="4379" spans="1:4" x14ac:dyDescent="0.25">
      <c r="A4379" t="s">
        <v>214</v>
      </c>
      <c r="B4379" t="s">
        <v>176</v>
      </c>
      <c r="C4379" s="1">
        <v>30439</v>
      </c>
      <c r="D4379">
        <v>21.2</v>
      </c>
    </row>
    <row r="4380" spans="1:4" x14ac:dyDescent="0.25">
      <c r="A4380" t="s">
        <v>214</v>
      </c>
      <c r="B4380" t="s">
        <v>176</v>
      </c>
      <c r="C4380" s="1">
        <v>30453</v>
      </c>
      <c r="D4380">
        <v>19.8</v>
      </c>
    </row>
    <row r="4381" spans="1:4" x14ac:dyDescent="0.25">
      <c r="A4381" t="s">
        <v>214</v>
      </c>
      <c r="B4381" t="s">
        <v>176</v>
      </c>
      <c r="C4381" s="1">
        <v>30467</v>
      </c>
      <c r="D4381">
        <v>15.1</v>
      </c>
    </row>
    <row r="4382" spans="1:4" x14ac:dyDescent="0.25">
      <c r="A4382" t="s">
        <v>214</v>
      </c>
      <c r="B4382" t="s">
        <v>176</v>
      </c>
      <c r="C4382" s="1">
        <v>30481</v>
      </c>
      <c r="D4382">
        <v>12.6</v>
      </c>
    </row>
    <row r="4383" spans="1:4" x14ac:dyDescent="0.25">
      <c r="A4383" t="s">
        <v>214</v>
      </c>
      <c r="B4383" t="s">
        <v>176</v>
      </c>
      <c r="C4383" s="1">
        <v>30495</v>
      </c>
      <c r="D4383">
        <v>10.9</v>
      </c>
    </row>
    <row r="4384" spans="1:4" x14ac:dyDescent="0.25">
      <c r="A4384" t="s">
        <v>214</v>
      </c>
      <c r="B4384" t="s">
        <v>176</v>
      </c>
      <c r="C4384" s="1">
        <v>30509</v>
      </c>
      <c r="D4384">
        <v>10.4</v>
      </c>
    </row>
    <row r="4385" spans="1:4" x14ac:dyDescent="0.25">
      <c r="A4385" t="s">
        <v>214</v>
      </c>
      <c r="B4385" t="s">
        <v>176</v>
      </c>
      <c r="C4385" s="1">
        <v>30523</v>
      </c>
      <c r="D4385">
        <v>12.2</v>
      </c>
    </row>
    <row r="4386" spans="1:4" x14ac:dyDescent="0.25">
      <c r="A4386" t="s">
        <v>214</v>
      </c>
      <c r="B4386" t="s">
        <v>176</v>
      </c>
      <c r="C4386" s="1">
        <v>30537</v>
      </c>
      <c r="D4386">
        <v>19.399999999999999</v>
      </c>
    </row>
    <row r="4387" spans="1:4" x14ac:dyDescent="0.25">
      <c r="A4387" t="s">
        <v>214</v>
      </c>
      <c r="B4387" t="s">
        <v>176</v>
      </c>
      <c r="C4387" s="1">
        <v>30551</v>
      </c>
      <c r="D4387">
        <v>26.4</v>
      </c>
    </row>
    <row r="4388" spans="1:4" x14ac:dyDescent="0.25">
      <c r="A4388" t="s">
        <v>214</v>
      </c>
      <c r="B4388" t="s">
        <v>176</v>
      </c>
      <c r="C4388" s="1">
        <v>30565</v>
      </c>
      <c r="D4388">
        <v>36.200000000000003</v>
      </c>
    </row>
    <row r="4389" spans="1:4" x14ac:dyDescent="0.25">
      <c r="A4389" t="s">
        <v>214</v>
      </c>
      <c r="B4389" t="s">
        <v>176</v>
      </c>
      <c r="C4389" s="1">
        <v>30579</v>
      </c>
      <c r="D4389">
        <v>44.1</v>
      </c>
    </row>
    <row r="4390" spans="1:4" x14ac:dyDescent="0.25">
      <c r="A4390" t="s">
        <v>214</v>
      </c>
      <c r="B4390" t="s">
        <v>176</v>
      </c>
      <c r="C4390" s="1">
        <v>30593</v>
      </c>
      <c r="D4390">
        <v>48.9</v>
      </c>
    </row>
    <row r="4391" spans="1:4" x14ac:dyDescent="0.25">
      <c r="A4391" t="s">
        <v>214</v>
      </c>
      <c r="B4391" t="s">
        <v>176</v>
      </c>
      <c r="C4391" s="1">
        <v>30607</v>
      </c>
      <c r="D4391">
        <v>53.8</v>
      </c>
    </row>
    <row r="4392" spans="1:4" x14ac:dyDescent="0.25">
      <c r="A4392" t="s">
        <v>214</v>
      </c>
      <c r="B4392" t="s">
        <v>176</v>
      </c>
      <c r="C4392" s="1">
        <v>30621</v>
      </c>
      <c r="D4392">
        <v>52.3</v>
      </c>
    </row>
    <row r="4393" spans="1:4" x14ac:dyDescent="0.25">
      <c r="A4393" t="s">
        <v>214</v>
      </c>
      <c r="B4393" t="s">
        <v>176</v>
      </c>
      <c r="C4393" s="1">
        <v>30635</v>
      </c>
      <c r="D4393">
        <v>43.5</v>
      </c>
    </row>
    <row r="4394" spans="1:4" x14ac:dyDescent="0.25">
      <c r="A4394" t="s">
        <v>214</v>
      </c>
      <c r="B4394" t="s">
        <v>176</v>
      </c>
      <c r="C4394" s="1">
        <v>30650</v>
      </c>
      <c r="D4394">
        <v>45.2</v>
      </c>
    </row>
    <row r="4395" spans="1:4" x14ac:dyDescent="0.25">
      <c r="A4395" t="s">
        <v>214</v>
      </c>
      <c r="B4395" t="s">
        <v>176</v>
      </c>
      <c r="C4395" s="1">
        <v>30664</v>
      </c>
      <c r="D4395">
        <v>42</v>
      </c>
    </row>
    <row r="4396" spans="1:4" x14ac:dyDescent="0.25">
      <c r="A4396" t="s">
        <v>214</v>
      </c>
      <c r="B4396" t="s">
        <v>176</v>
      </c>
      <c r="C4396" s="1">
        <v>30678</v>
      </c>
      <c r="D4396">
        <v>29.5</v>
      </c>
    </row>
    <row r="4397" spans="1:4" x14ac:dyDescent="0.25">
      <c r="A4397" t="s">
        <v>214</v>
      </c>
      <c r="B4397" t="s">
        <v>176</v>
      </c>
      <c r="C4397" s="1">
        <v>30692</v>
      </c>
      <c r="D4397">
        <v>32.9</v>
      </c>
    </row>
    <row r="4398" spans="1:4" x14ac:dyDescent="0.25">
      <c r="A4398" t="s">
        <v>214</v>
      </c>
      <c r="B4398" t="s">
        <v>176</v>
      </c>
      <c r="C4398" s="1">
        <v>30706</v>
      </c>
      <c r="D4398">
        <v>31.2</v>
      </c>
    </row>
    <row r="4399" spans="1:4" x14ac:dyDescent="0.25">
      <c r="A4399" t="s">
        <v>214</v>
      </c>
      <c r="B4399" t="s">
        <v>176</v>
      </c>
      <c r="C4399" s="1">
        <v>30720</v>
      </c>
      <c r="D4399">
        <v>38.1</v>
      </c>
    </row>
    <row r="4400" spans="1:4" x14ac:dyDescent="0.25">
      <c r="A4400" t="s">
        <v>214</v>
      </c>
      <c r="B4400" t="s">
        <v>176</v>
      </c>
      <c r="C4400" s="1">
        <v>30734</v>
      </c>
      <c r="D4400">
        <v>40.299999999999997</v>
      </c>
    </row>
    <row r="4401" spans="1:4" x14ac:dyDescent="0.25">
      <c r="A4401" t="s">
        <v>214</v>
      </c>
      <c r="B4401" t="s">
        <v>176</v>
      </c>
      <c r="C4401" s="1">
        <v>30749</v>
      </c>
      <c r="D4401">
        <v>31.6</v>
      </c>
    </row>
    <row r="4402" spans="1:4" x14ac:dyDescent="0.25">
      <c r="A4402" t="s">
        <v>214</v>
      </c>
      <c r="B4402" t="s">
        <v>176</v>
      </c>
      <c r="C4402" s="1">
        <v>30763</v>
      </c>
      <c r="D4402">
        <v>33.9</v>
      </c>
    </row>
    <row r="4403" spans="1:4" x14ac:dyDescent="0.25">
      <c r="A4403" t="s">
        <v>214</v>
      </c>
      <c r="B4403" t="s">
        <v>176</v>
      </c>
      <c r="C4403" s="1">
        <v>30777</v>
      </c>
      <c r="D4403">
        <v>30.8</v>
      </c>
    </row>
    <row r="4404" spans="1:4" x14ac:dyDescent="0.25">
      <c r="A4404" t="s">
        <v>214</v>
      </c>
      <c r="B4404" t="s">
        <v>176</v>
      </c>
      <c r="C4404" s="1">
        <v>30791</v>
      </c>
      <c r="D4404">
        <v>25.8</v>
      </c>
    </row>
    <row r="4405" spans="1:4" x14ac:dyDescent="0.25">
      <c r="A4405" t="s">
        <v>214</v>
      </c>
      <c r="B4405" t="s">
        <v>176</v>
      </c>
      <c r="C4405" s="1">
        <v>30805</v>
      </c>
      <c r="D4405">
        <v>21.2</v>
      </c>
    </row>
    <row r="4406" spans="1:4" x14ac:dyDescent="0.25">
      <c r="A4406" t="s">
        <v>214</v>
      </c>
      <c r="B4406" t="s">
        <v>176</v>
      </c>
      <c r="C4406" s="1">
        <v>30819</v>
      </c>
      <c r="D4406">
        <v>19.8</v>
      </c>
    </row>
    <row r="4407" spans="1:4" x14ac:dyDescent="0.25">
      <c r="A4407" t="s">
        <v>214</v>
      </c>
      <c r="B4407" t="s">
        <v>176</v>
      </c>
      <c r="C4407" s="1">
        <v>30833</v>
      </c>
      <c r="D4407">
        <v>15.1</v>
      </c>
    </row>
    <row r="4408" spans="1:4" x14ac:dyDescent="0.25">
      <c r="A4408" t="s">
        <v>214</v>
      </c>
      <c r="B4408" t="s">
        <v>176</v>
      </c>
      <c r="C4408" s="1">
        <v>30847</v>
      </c>
      <c r="D4408">
        <v>12.6</v>
      </c>
    </row>
    <row r="4409" spans="1:4" x14ac:dyDescent="0.25">
      <c r="A4409" t="s">
        <v>214</v>
      </c>
      <c r="B4409" t="s">
        <v>176</v>
      </c>
      <c r="C4409" s="1">
        <v>30861</v>
      </c>
      <c r="D4409">
        <v>10.9</v>
      </c>
    </row>
    <row r="4410" spans="1:4" x14ac:dyDescent="0.25">
      <c r="A4410" t="s">
        <v>214</v>
      </c>
      <c r="B4410" t="s">
        <v>176</v>
      </c>
      <c r="C4410" s="1">
        <v>30875</v>
      </c>
      <c r="D4410">
        <v>10.4</v>
      </c>
    </row>
    <row r="4411" spans="1:4" x14ac:dyDescent="0.25">
      <c r="A4411" t="s">
        <v>214</v>
      </c>
      <c r="B4411" t="s">
        <v>176</v>
      </c>
      <c r="C4411" s="1">
        <v>30889</v>
      </c>
      <c r="D4411">
        <v>12.2</v>
      </c>
    </row>
    <row r="4412" spans="1:4" x14ac:dyDescent="0.25">
      <c r="A4412" t="s">
        <v>214</v>
      </c>
      <c r="B4412" t="s">
        <v>176</v>
      </c>
      <c r="C4412" s="1">
        <v>30903</v>
      </c>
      <c r="D4412">
        <v>19.399999999999999</v>
      </c>
    </row>
    <row r="4413" spans="1:4" x14ac:dyDescent="0.25">
      <c r="A4413" t="s">
        <v>214</v>
      </c>
      <c r="B4413" t="s">
        <v>176</v>
      </c>
      <c r="C4413" s="1">
        <v>30917</v>
      </c>
      <c r="D4413">
        <v>26.4</v>
      </c>
    </row>
    <row r="4414" spans="1:4" x14ac:dyDescent="0.25">
      <c r="A4414" t="s">
        <v>214</v>
      </c>
      <c r="B4414" t="s">
        <v>176</v>
      </c>
      <c r="C4414" s="1">
        <v>30931</v>
      </c>
      <c r="D4414">
        <v>36.200000000000003</v>
      </c>
    </row>
    <row r="4415" spans="1:4" x14ac:dyDescent="0.25">
      <c r="A4415" t="s">
        <v>214</v>
      </c>
      <c r="B4415" t="s">
        <v>176</v>
      </c>
      <c r="C4415" s="1">
        <v>30945</v>
      </c>
      <c r="D4415">
        <v>44.1</v>
      </c>
    </row>
    <row r="4416" spans="1:4" x14ac:dyDescent="0.25">
      <c r="A4416" t="s">
        <v>214</v>
      </c>
      <c r="B4416" t="s">
        <v>176</v>
      </c>
      <c r="C4416" s="1">
        <v>30959</v>
      </c>
      <c r="D4416">
        <v>48.9</v>
      </c>
    </row>
    <row r="4417" spans="1:4" x14ac:dyDescent="0.25">
      <c r="A4417" t="s">
        <v>214</v>
      </c>
      <c r="B4417" t="s">
        <v>176</v>
      </c>
      <c r="C4417" s="1">
        <v>30973</v>
      </c>
      <c r="D4417">
        <v>53.8</v>
      </c>
    </row>
    <row r="4418" spans="1:4" x14ac:dyDescent="0.25">
      <c r="A4418" t="s">
        <v>214</v>
      </c>
      <c r="B4418" t="s">
        <v>176</v>
      </c>
      <c r="C4418" s="1">
        <v>30987</v>
      </c>
      <c r="D4418">
        <v>52.3</v>
      </c>
    </row>
    <row r="4419" spans="1:4" x14ac:dyDescent="0.25">
      <c r="A4419" t="s">
        <v>214</v>
      </c>
      <c r="B4419" t="s">
        <v>176</v>
      </c>
      <c r="C4419" s="1">
        <v>31001</v>
      </c>
      <c r="D4419">
        <v>43.5</v>
      </c>
    </row>
    <row r="4420" spans="1:4" x14ac:dyDescent="0.25">
      <c r="A4420" t="s">
        <v>214</v>
      </c>
      <c r="B4420" t="s">
        <v>176</v>
      </c>
      <c r="C4420" s="1">
        <v>31016</v>
      </c>
      <c r="D4420">
        <v>45.2</v>
      </c>
    </row>
    <row r="4421" spans="1:4" x14ac:dyDescent="0.25">
      <c r="A4421" t="s">
        <v>214</v>
      </c>
      <c r="B4421" t="s">
        <v>176</v>
      </c>
      <c r="C4421" s="1">
        <v>31030</v>
      </c>
      <c r="D4421">
        <v>42</v>
      </c>
    </row>
    <row r="4422" spans="1:4" x14ac:dyDescent="0.25">
      <c r="A4422" t="s">
        <v>214</v>
      </c>
      <c r="B4422" t="s">
        <v>176</v>
      </c>
      <c r="C4422" s="1">
        <v>31044</v>
      </c>
      <c r="D4422">
        <v>29.5</v>
      </c>
    </row>
    <row r="4423" spans="1:4" x14ac:dyDescent="0.25">
      <c r="A4423" t="s">
        <v>214</v>
      </c>
      <c r="B4423" t="s">
        <v>176</v>
      </c>
      <c r="C4423" s="1">
        <v>31058</v>
      </c>
      <c r="D4423">
        <v>32.9</v>
      </c>
    </row>
    <row r="4424" spans="1:4" x14ac:dyDescent="0.25">
      <c r="A4424" t="s">
        <v>214</v>
      </c>
      <c r="B4424" t="s">
        <v>176</v>
      </c>
      <c r="C4424" s="1">
        <v>31072</v>
      </c>
      <c r="D4424">
        <v>31.2</v>
      </c>
    </row>
    <row r="4425" spans="1:4" x14ac:dyDescent="0.25">
      <c r="A4425" t="s">
        <v>214</v>
      </c>
      <c r="B4425" t="s">
        <v>176</v>
      </c>
      <c r="C4425" s="1">
        <v>31086</v>
      </c>
      <c r="D4425">
        <v>38.1</v>
      </c>
    </row>
    <row r="4426" spans="1:4" x14ac:dyDescent="0.25">
      <c r="A4426" t="s">
        <v>214</v>
      </c>
      <c r="B4426" t="s">
        <v>176</v>
      </c>
      <c r="C4426" s="1">
        <v>31100</v>
      </c>
      <c r="D4426">
        <v>40.299999999999997</v>
      </c>
    </row>
    <row r="4427" spans="1:4" x14ac:dyDescent="0.25">
      <c r="A4427" t="s">
        <v>214</v>
      </c>
      <c r="B4427" t="s">
        <v>176</v>
      </c>
      <c r="C4427" s="1">
        <v>31114</v>
      </c>
      <c r="D4427">
        <v>31.6</v>
      </c>
    </row>
    <row r="4428" spans="1:4" x14ac:dyDescent="0.25">
      <c r="A4428" t="s">
        <v>214</v>
      </c>
      <c r="B4428" t="s">
        <v>176</v>
      </c>
      <c r="C4428" s="1">
        <v>31128</v>
      </c>
      <c r="D4428">
        <v>33.9</v>
      </c>
    </row>
    <row r="4429" spans="1:4" x14ac:dyDescent="0.25">
      <c r="A4429" t="s">
        <v>214</v>
      </c>
      <c r="B4429" t="s">
        <v>176</v>
      </c>
      <c r="C4429" s="1">
        <v>31142</v>
      </c>
      <c r="D4429">
        <v>30.8</v>
      </c>
    </row>
    <row r="4430" spans="1:4" x14ac:dyDescent="0.25">
      <c r="A4430" t="s">
        <v>214</v>
      </c>
      <c r="B4430" t="s">
        <v>176</v>
      </c>
      <c r="C4430" s="1">
        <v>31156</v>
      </c>
      <c r="D4430">
        <v>25.8</v>
      </c>
    </row>
    <row r="4431" spans="1:4" x14ac:dyDescent="0.25">
      <c r="A4431" t="s">
        <v>214</v>
      </c>
      <c r="B4431" t="s">
        <v>176</v>
      </c>
      <c r="C4431" s="1">
        <v>31170</v>
      </c>
      <c r="D4431">
        <v>21.2</v>
      </c>
    </row>
    <row r="4432" spans="1:4" x14ac:dyDescent="0.25">
      <c r="A4432" t="s">
        <v>214</v>
      </c>
      <c r="B4432" t="s">
        <v>176</v>
      </c>
      <c r="C4432" s="1">
        <v>31184</v>
      </c>
      <c r="D4432">
        <v>19.8</v>
      </c>
    </row>
    <row r="4433" spans="1:6" x14ac:dyDescent="0.25">
      <c r="A4433" t="s">
        <v>214</v>
      </c>
      <c r="B4433" t="s">
        <v>176</v>
      </c>
      <c r="C4433" s="1">
        <v>31198</v>
      </c>
      <c r="D4433">
        <v>15.1</v>
      </c>
    </row>
    <row r="4434" spans="1:6" x14ac:dyDescent="0.25">
      <c r="A4434" t="s">
        <v>215</v>
      </c>
      <c r="B4434" t="s">
        <v>177</v>
      </c>
      <c r="C4434" s="1">
        <v>31212</v>
      </c>
      <c r="D4434">
        <v>12.8</v>
      </c>
      <c r="F4434">
        <v>6.25E-2</v>
      </c>
    </row>
    <row r="4435" spans="1:6" x14ac:dyDescent="0.25">
      <c r="A4435" t="s">
        <v>215</v>
      </c>
      <c r="B4435" t="s">
        <v>177</v>
      </c>
      <c r="C4435" s="1">
        <v>31226</v>
      </c>
      <c r="D4435">
        <v>11.5</v>
      </c>
      <c r="F4435">
        <v>5.2200000000000003E-2</v>
      </c>
    </row>
    <row r="4436" spans="1:6" x14ac:dyDescent="0.25">
      <c r="A4436" t="s">
        <v>215</v>
      </c>
      <c r="B4436" t="s">
        <v>177</v>
      </c>
      <c r="C4436" s="1">
        <v>31240</v>
      </c>
      <c r="D4436">
        <v>11.8</v>
      </c>
      <c r="F4436">
        <v>5.0900000000000001E-2</v>
      </c>
    </row>
    <row r="4437" spans="1:6" x14ac:dyDescent="0.25">
      <c r="A4437" t="s">
        <v>215</v>
      </c>
      <c r="B4437" t="s">
        <v>177</v>
      </c>
      <c r="C4437" s="1">
        <v>31254</v>
      </c>
      <c r="D4437">
        <v>12.6</v>
      </c>
      <c r="F4437">
        <v>6.3500000000000001E-2</v>
      </c>
    </row>
    <row r="4438" spans="1:6" x14ac:dyDescent="0.25">
      <c r="A4438" t="s">
        <v>215</v>
      </c>
      <c r="B4438" t="s">
        <v>177</v>
      </c>
      <c r="C4438" s="1">
        <v>31268</v>
      </c>
      <c r="D4438">
        <v>17.2</v>
      </c>
      <c r="F4438">
        <v>6.9800000000000001E-2</v>
      </c>
    </row>
    <row r="4439" spans="1:6" x14ac:dyDescent="0.25">
      <c r="A4439" t="s">
        <v>215</v>
      </c>
      <c r="B4439" t="s">
        <v>177</v>
      </c>
      <c r="C4439" s="1">
        <v>31282</v>
      </c>
      <c r="D4439">
        <v>21.5</v>
      </c>
      <c r="F4439">
        <v>9.2999999999999999E-2</v>
      </c>
    </row>
    <row r="4440" spans="1:6" x14ac:dyDescent="0.25">
      <c r="A4440" t="s">
        <v>215</v>
      </c>
      <c r="B4440" t="s">
        <v>177</v>
      </c>
      <c r="C4440" s="1">
        <v>31296</v>
      </c>
      <c r="D4440">
        <v>33.700000000000003</v>
      </c>
      <c r="F4440">
        <v>9.5000000000000001E-2</v>
      </c>
    </row>
    <row r="4441" spans="1:6" x14ac:dyDescent="0.25">
      <c r="A4441" t="s">
        <v>215</v>
      </c>
      <c r="B4441" t="s">
        <v>177</v>
      </c>
      <c r="C4441" s="1">
        <v>31310</v>
      </c>
      <c r="D4441">
        <v>45.4</v>
      </c>
      <c r="F4441">
        <v>0.152</v>
      </c>
    </row>
    <row r="4442" spans="1:6" x14ac:dyDescent="0.25">
      <c r="A4442" t="s">
        <v>215</v>
      </c>
      <c r="B4442" t="s">
        <v>177</v>
      </c>
      <c r="C4442" s="1">
        <v>31324</v>
      </c>
      <c r="D4442">
        <v>49.1</v>
      </c>
      <c r="F4442">
        <v>0.1018</v>
      </c>
    </row>
    <row r="4443" spans="1:6" x14ac:dyDescent="0.25">
      <c r="A4443" t="s">
        <v>215</v>
      </c>
      <c r="B4443" t="s">
        <v>177</v>
      </c>
      <c r="C4443" s="1">
        <v>31338</v>
      </c>
      <c r="D4443">
        <v>48.6</v>
      </c>
      <c r="F4443">
        <v>0.1502</v>
      </c>
    </row>
    <row r="4444" spans="1:6" x14ac:dyDescent="0.25">
      <c r="A4444" t="s">
        <v>215</v>
      </c>
      <c r="B4444" t="s">
        <v>177</v>
      </c>
      <c r="C4444" s="1">
        <v>31352</v>
      </c>
      <c r="D4444">
        <v>43.8</v>
      </c>
      <c r="F4444">
        <v>0.153</v>
      </c>
    </row>
    <row r="4445" spans="1:6" x14ac:dyDescent="0.25">
      <c r="A4445" t="s">
        <v>215</v>
      </c>
      <c r="B4445" t="s">
        <v>177</v>
      </c>
      <c r="C4445" s="1">
        <v>31366</v>
      </c>
      <c r="D4445">
        <v>43.8</v>
      </c>
      <c r="F4445">
        <v>0.22370000000000001</v>
      </c>
    </row>
    <row r="4446" spans="1:6" x14ac:dyDescent="0.25">
      <c r="A4446" t="s">
        <v>215</v>
      </c>
      <c r="B4446" t="s">
        <v>177</v>
      </c>
      <c r="C4446" s="1">
        <v>31381</v>
      </c>
      <c r="D4446">
        <v>34.799999999999997</v>
      </c>
      <c r="F4446">
        <v>0.16669999999999999</v>
      </c>
    </row>
    <row r="4447" spans="1:6" x14ac:dyDescent="0.25">
      <c r="A4447" t="s">
        <v>215</v>
      </c>
      <c r="B4447" t="s">
        <v>177</v>
      </c>
      <c r="C4447" s="1">
        <v>31395</v>
      </c>
      <c r="D4447">
        <v>39.5</v>
      </c>
      <c r="F4447">
        <v>0.24299999999999999</v>
      </c>
    </row>
    <row r="4448" spans="1:6" x14ac:dyDescent="0.25">
      <c r="A4448" t="s">
        <v>215</v>
      </c>
      <c r="B4448" t="s">
        <v>177</v>
      </c>
      <c r="C4448" s="1">
        <v>31409</v>
      </c>
      <c r="D4448">
        <v>47.2</v>
      </c>
      <c r="F4448">
        <v>0.2797</v>
      </c>
    </row>
    <row r="4449" spans="1:6" x14ac:dyDescent="0.25">
      <c r="A4449" t="s">
        <v>215</v>
      </c>
      <c r="B4449" t="s">
        <v>177</v>
      </c>
      <c r="C4449" s="1">
        <v>31423</v>
      </c>
      <c r="D4449">
        <v>36.4</v>
      </c>
      <c r="F4449">
        <v>0.36259999999999998</v>
      </c>
    </row>
    <row r="4450" spans="1:6" x14ac:dyDescent="0.25">
      <c r="A4450" t="s">
        <v>215</v>
      </c>
      <c r="B4450" t="s">
        <v>177</v>
      </c>
      <c r="C4450" s="1">
        <v>31437</v>
      </c>
      <c r="D4450">
        <v>32.700000000000003</v>
      </c>
      <c r="F4450">
        <v>0.44040000000000001</v>
      </c>
    </row>
    <row r="4451" spans="1:6" x14ac:dyDescent="0.25">
      <c r="A4451" t="s">
        <v>215</v>
      </c>
      <c r="B4451" t="s">
        <v>177</v>
      </c>
      <c r="C4451" s="1">
        <v>31451</v>
      </c>
      <c r="D4451">
        <v>23.5</v>
      </c>
      <c r="F4451">
        <v>0.4</v>
      </c>
    </row>
    <row r="4452" spans="1:6" x14ac:dyDescent="0.25">
      <c r="A4452" t="s">
        <v>215</v>
      </c>
      <c r="B4452" t="s">
        <v>177</v>
      </c>
      <c r="C4452" s="1">
        <v>31465</v>
      </c>
      <c r="D4452">
        <v>26.1</v>
      </c>
      <c r="F4452">
        <v>0.3755</v>
      </c>
    </row>
    <row r="4453" spans="1:6" x14ac:dyDescent="0.25">
      <c r="A4453" t="s">
        <v>215</v>
      </c>
      <c r="B4453" t="s">
        <v>177</v>
      </c>
      <c r="C4453" s="1">
        <v>31479</v>
      </c>
      <c r="D4453">
        <v>29.1</v>
      </c>
      <c r="F4453">
        <v>0.29899999999999999</v>
      </c>
    </row>
    <row r="4454" spans="1:6" x14ac:dyDescent="0.25">
      <c r="A4454" t="s">
        <v>215</v>
      </c>
      <c r="B4454" t="s">
        <v>177</v>
      </c>
      <c r="C4454" s="1">
        <v>31493</v>
      </c>
      <c r="D4454">
        <v>30.6</v>
      </c>
      <c r="F4454">
        <v>0.35949999999999999</v>
      </c>
    </row>
    <row r="4455" spans="1:6" x14ac:dyDescent="0.25">
      <c r="A4455" t="s">
        <v>215</v>
      </c>
      <c r="B4455" t="s">
        <v>177</v>
      </c>
      <c r="C4455" s="1">
        <v>31507</v>
      </c>
      <c r="D4455">
        <v>24.5</v>
      </c>
      <c r="F4455">
        <v>0.34289999999999998</v>
      </c>
    </row>
    <row r="4456" spans="1:6" x14ac:dyDescent="0.25">
      <c r="A4456" t="s">
        <v>215</v>
      </c>
      <c r="B4456" t="s">
        <v>177</v>
      </c>
      <c r="C4456" s="1">
        <v>31521</v>
      </c>
      <c r="D4456">
        <v>24</v>
      </c>
      <c r="F4456">
        <v>0.24579999999999999</v>
      </c>
    </row>
    <row r="4457" spans="1:6" x14ac:dyDescent="0.25">
      <c r="A4457" t="s">
        <v>215</v>
      </c>
      <c r="B4457" t="s">
        <v>177</v>
      </c>
      <c r="C4457" s="1">
        <v>31535</v>
      </c>
      <c r="D4457">
        <v>25.5</v>
      </c>
      <c r="F4457">
        <v>0.17649999999999999</v>
      </c>
    </row>
    <row r="4458" spans="1:6" x14ac:dyDescent="0.25">
      <c r="A4458" t="s">
        <v>215</v>
      </c>
      <c r="B4458" t="s">
        <v>177</v>
      </c>
      <c r="C4458" s="1">
        <v>31549</v>
      </c>
      <c r="D4458">
        <v>18.399999999999999</v>
      </c>
      <c r="F4458">
        <v>9.2399999999999996E-2</v>
      </c>
    </row>
    <row r="4459" spans="1:6" x14ac:dyDescent="0.25">
      <c r="A4459" t="s">
        <v>215</v>
      </c>
      <c r="B4459" t="s">
        <v>177</v>
      </c>
      <c r="C4459" s="1">
        <v>31563</v>
      </c>
      <c r="D4459">
        <v>15.3</v>
      </c>
      <c r="F4459">
        <v>9.8000000000000004E-2</v>
      </c>
    </row>
    <row r="4460" spans="1:6" x14ac:dyDescent="0.25">
      <c r="A4460" t="s">
        <v>215</v>
      </c>
      <c r="B4460" t="s">
        <v>177</v>
      </c>
      <c r="C4460" s="1">
        <v>31577</v>
      </c>
      <c r="D4460">
        <v>12.8</v>
      </c>
      <c r="F4460">
        <v>6.25E-2</v>
      </c>
    </row>
    <row r="4461" spans="1:6" x14ac:dyDescent="0.25">
      <c r="A4461" t="s">
        <v>215</v>
      </c>
      <c r="B4461" t="s">
        <v>177</v>
      </c>
      <c r="C4461" s="1">
        <v>31591</v>
      </c>
      <c r="D4461">
        <v>11.5</v>
      </c>
      <c r="F4461">
        <v>5.2200000000000003E-2</v>
      </c>
    </row>
    <row r="4462" spans="1:6" x14ac:dyDescent="0.25">
      <c r="A4462" t="s">
        <v>215</v>
      </c>
      <c r="B4462" t="s">
        <v>177</v>
      </c>
      <c r="C4462" s="1">
        <v>31605</v>
      </c>
      <c r="D4462">
        <v>11.8</v>
      </c>
      <c r="F4462">
        <v>5.0900000000000001E-2</v>
      </c>
    </row>
    <row r="4463" spans="1:6" x14ac:dyDescent="0.25">
      <c r="A4463" t="s">
        <v>215</v>
      </c>
      <c r="B4463" t="s">
        <v>177</v>
      </c>
      <c r="C4463" s="1">
        <v>31619</v>
      </c>
      <c r="D4463">
        <v>12.6</v>
      </c>
      <c r="F4463">
        <v>6.3500000000000001E-2</v>
      </c>
    </row>
    <row r="4464" spans="1:6" x14ac:dyDescent="0.25">
      <c r="A4464" t="s">
        <v>215</v>
      </c>
      <c r="B4464" t="s">
        <v>177</v>
      </c>
      <c r="C4464" s="1">
        <v>31633</v>
      </c>
      <c r="D4464">
        <v>17.2</v>
      </c>
      <c r="F4464">
        <v>6.9800000000000001E-2</v>
      </c>
    </row>
    <row r="4465" spans="1:6" x14ac:dyDescent="0.25">
      <c r="A4465" t="s">
        <v>215</v>
      </c>
      <c r="B4465" t="s">
        <v>177</v>
      </c>
      <c r="C4465" s="1">
        <v>31647</v>
      </c>
      <c r="D4465">
        <v>21.5</v>
      </c>
      <c r="F4465">
        <v>9.2999999999999999E-2</v>
      </c>
    </row>
    <row r="4466" spans="1:6" x14ac:dyDescent="0.25">
      <c r="A4466" t="s">
        <v>215</v>
      </c>
      <c r="B4466" t="s">
        <v>177</v>
      </c>
      <c r="C4466" s="1">
        <v>31661</v>
      </c>
      <c r="D4466">
        <v>33.700000000000003</v>
      </c>
      <c r="F4466">
        <v>9.5000000000000001E-2</v>
      </c>
    </row>
    <row r="4467" spans="1:6" x14ac:dyDescent="0.25">
      <c r="A4467" t="s">
        <v>215</v>
      </c>
      <c r="B4467" t="s">
        <v>177</v>
      </c>
      <c r="C4467" s="1">
        <v>31675</v>
      </c>
      <c r="D4467">
        <v>45.4</v>
      </c>
      <c r="F4467">
        <v>0.152</v>
      </c>
    </row>
    <row r="4468" spans="1:6" x14ac:dyDescent="0.25">
      <c r="A4468" t="s">
        <v>215</v>
      </c>
      <c r="B4468" t="s">
        <v>177</v>
      </c>
      <c r="C4468" s="1">
        <v>31689</v>
      </c>
      <c r="D4468">
        <v>49.1</v>
      </c>
      <c r="F4468">
        <v>0.1018</v>
      </c>
    </row>
    <row r="4469" spans="1:6" x14ac:dyDescent="0.25">
      <c r="A4469" t="s">
        <v>215</v>
      </c>
      <c r="B4469" t="s">
        <v>177</v>
      </c>
      <c r="C4469" s="1">
        <v>31703</v>
      </c>
      <c r="D4469">
        <v>48.6</v>
      </c>
      <c r="F4469">
        <v>0.1502</v>
      </c>
    </row>
    <row r="4470" spans="1:6" x14ac:dyDescent="0.25">
      <c r="A4470" t="s">
        <v>215</v>
      </c>
      <c r="B4470" t="s">
        <v>177</v>
      </c>
      <c r="C4470" s="1">
        <v>31717</v>
      </c>
      <c r="D4470">
        <v>43.8</v>
      </c>
      <c r="F4470">
        <v>0.153</v>
      </c>
    </row>
    <row r="4471" spans="1:6" x14ac:dyDescent="0.25">
      <c r="A4471" t="s">
        <v>215</v>
      </c>
      <c r="B4471" t="s">
        <v>177</v>
      </c>
      <c r="C4471" s="1">
        <v>31731</v>
      </c>
      <c r="D4471">
        <v>43.8</v>
      </c>
      <c r="F4471">
        <v>0.22370000000000001</v>
      </c>
    </row>
    <row r="4472" spans="1:6" x14ac:dyDescent="0.25">
      <c r="A4472" t="s">
        <v>215</v>
      </c>
      <c r="B4472" t="s">
        <v>177</v>
      </c>
      <c r="C4472" s="1">
        <v>31746</v>
      </c>
      <c r="D4472">
        <v>34.799999999999997</v>
      </c>
      <c r="F4472">
        <v>0.16669999999999999</v>
      </c>
    </row>
    <row r="4473" spans="1:6" x14ac:dyDescent="0.25">
      <c r="A4473" t="s">
        <v>215</v>
      </c>
      <c r="B4473" t="s">
        <v>177</v>
      </c>
      <c r="C4473" s="1">
        <v>31760</v>
      </c>
      <c r="D4473">
        <v>39.5</v>
      </c>
      <c r="F4473">
        <v>0.24299999999999999</v>
      </c>
    </row>
    <row r="4474" spans="1:6" x14ac:dyDescent="0.25">
      <c r="A4474" t="s">
        <v>215</v>
      </c>
      <c r="B4474" t="s">
        <v>177</v>
      </c>
      <c r="C4474" s="1">
        <v>31774</v>
      </c>
      <c r="D4474">
        <v>47.2</v>
      </c>
      <c r="F4474">
        <v>0.2797</v>
      </c>
    </row>
    <row r="4475" spans="1:6" x14ac:dyDescent="0.25">
      <c r="A4475" t="s">
        <v>215</v>
      </c>
      <c r="B4475" t="s">
        <v>177</v>
      </c>
      <c r="C4475" s="1">
        <v>31788</v>
      </c>
      <c r="D4475">
        <v>36.4</v>
      </c>
      <c r="F4475">
        <v>0.36259999999999998</v>
      </c>
    </row>
    <row r="4476" spans="1:6" x14ac:dyDescent="0.25">
      <c r="A4476" t="s">
        <v>215</v>
      </c>
      <c r="B4476" t="s">
        <v>177</v>
      </c>
      <c r="C4476" s="1">
        <v>31802</v>
      </c>
      <c r="D4476">
        <v>32.700000000000003</v>
      </c>
      <c r="F4476">
        <v>0.44040000000000001</v>
      </c>
    </row>
    <row r="4477" spans="1:6" x14ac:dyDescent="0.25">
      <c r="A4477" t="s">
        <v>215</v>
      </c>
      <c r="B4477" t="s">
        <v>177</v>
      </c>
      <c r="C4477" s="1">
        <v>31816</v>
      </c>
      <c r="D4477">
        <v>23.5</v>
      </c>
      <c r="F4477">
        <v>0.4</v>
      </c>
    </row>
    <row r="4478" spans="1:6" x14ac:dyDescent="0.25">
      <c r="A4478" t="s">
        <v>215</v>
      </c>
      <c r="B4478" t="s">
        <v>177</v>
      </c>
      <c r="C4478" s="1">
        <v>31830</v>
      </c>
      <c r="D4478">
        <v>26.1</v>
      </c>
      <c r="F4478">
        <v>0.3755</v>
      </c>
    </row>
    <row r="4479" spans="1:6" x14ac:dyDescent="0.25">
      <c r="A4479" t="s">
        <v>215</v>
      </c>
      <c r="B4479" t="s">
        <v>177</v>
      </c>
      <c r="C4479" s="1">
        <v>31844</v>
      </c>
      <c r="D4479">
        <v>29.1</v>
      </c>
      <c r="F4479">
        <v>0.29899999999999999</v>
      </c>
    </row>
    <row r="4480" spans="1:6" x14ac:dyDescent="0.25">
      <c r="A4480" t="s">
        <v>215</v>
      </c>
      <c r="B4480" t="s">
        <v>177</v>
      </c>
      <c r="C4480" s="1">
        <v>31858</v>
      </c>
      <c r="D4480">
        <v>30.6</v>
      </c>
      <c r="F4480">
        <v>0.35949999999999999</v>
      </c>
    </row>
    <row r="4481" spans="1:6" x14ac:dyDescent="0.25">
      <c r="A4481" t="s">
        <v>215</v>
      </c>
      <c r="B4481" t="s">
        <v>177</v>
      </c>
      <c r="C4481" s="1">
        <v>31872</v>
      </c>
      <c r="D4481">
        <v>24.5</v>
      </c>
      <c r="F4481">
        <v>0.34289999999999998</v>
      </c>
    </row>
    <row r="4482" spans="1:6" x14ac:dyDescent="0.25">
      <c r="A4482" t="s">
        <v>215</v>
      </c>
      <c r="B4482" t="s">
        <v>177</v>
      </c>
      <c r="C4482" s="1">
        <v>31886</v>
      </c>
      <c r="D4482">
        <v>24</v>
      </c>
      <c r="F4482">
        <v>0.24579999999999999</v>
      </c>
    </row>
    <row r="4483" spans="1:6" x14ac:dyDescent="0.25">
      <c r="A4483" t="s">
        <v>215</v>
      </c>
      <c r="B4483" t="s">
        <v>177</v>
      </c>
      <c r="C4483" s="1">
        <v>31900</v>
      </c>
      <c r="D4483">
        <v>25.5</v>
      </c>
      <c r="F4483">
        <v>0.17649999999999999</v>
      </c>
    </row>
    <row r="4484" spans="1:6" x14ac:dyDescent="0.25">
      <c r="A4484" t="s">
        <v>215</v>
      </c>
      <c r="B4484" t="s">
        <v>177</v>
      </c>
      <c r="C4484" s="1">
        <v>31914</v>
      </c>
      <c r="D4484">
        <v>18.399999999999999</v>
      </c>
      <c r="F4484">
        <v>9.2399999999999996E-2</v>
      </c>
    </row>
    <row r="4485" spans="1:6" x14ac:dyDescent="0.25">
      <c r="A4485" t="s">
        <v>215</v>
      </c>
      <c r="B4485" t="s">
        <v>177</v>
      </c>
      <c r="C4485" s="1">
        <v>31928</v>
      </c>
      <c r="D4485">
        <v>15.3</v>
      </c>
      <c r="F4485">
        <v>9.8000000000000004E-2</v>
      </c>
    </row>
    <row r="4486" spans="1:6" x14ac:dyDescent="0.25">
      <c r="A4486" t="s">
        <v>215</v>
      </c>
      <c r="B4486" t="s">
        <v>177</v>
      </c>
      <c r="C4486" s="1">
        <v>31942</v>
      </c>
      <c r="D4486">
        <v>12.8</v>
      </c>
      <c r="F4486">
        <v>6.25E-2</v>
      </c>
    </row>
    <row r="4487" spans="1:6" x14ac:dyDescent="0.25">
      <c r="A4487" t="s">
        <v>215</v>
      </c>
      <c r="B4487" t="s">
        <v>177</v>
      </c>
      <c r="C4487" s="1">
        <v>31956</v>
      </c>
      <c r="D4487">
        <v>11.5</v>
      </c>
      <c r="F4487">
        <v>5.2200000000000003E-2</v>
      </c>
    </row>
    <row r="4488" spans="1:6" x14ac:dyDescent="0.25">
      <c r="A4488" t="s">
        <v>215</v>
      </c>
      <c r="B4488" t="s">
        <v>177</v>
      </c>
      <c r="C4488" s="1">
        <v>31970</v>
      </c>
      <c r="D4488">
        <v>11.8</v>
      </c>
      <c r="F4488">
        <v>5.0900000000000001E-2</v>
      </c>
    </row>
    <row r="4489" spans="1:6" x14ac:dyDescent="0.25">
      <c r="A4489" t="s">
        <v>215</v>
      </c>
      <c r="B4489" t="s">
        <v>177</v>
      </c>
      <c r="C4489" s="1">
        <v>31984</v>
      </c>
      <c r="D4489">
        <v>12.6</v>
      </c>
      <c r="F4489">
        <v>6.3500000000000001E-2</v>
      </c>
    </row>
    <row r="4490" spans="1:6" x14ac:dyDescent="0.25">
      <c r="A4490" t="s">
        <v>215</v>
      </c>
      <c r="B4490" t="s">
        <v>177</v>
      </c>
      <c r="C4490" s="1">
        <v>31998</v>
      </c>
      <c r="D4490">
        <v>17.2</v>
      </c>
      <c r="F4490">
        <v>6.9800000000000001E-2</v>
      </c>
    </row>
    <row r="4491" spans="1:6" x14ac:dyDescent="0.25">
      <c r="A4491" t="s">
        <v>215</v>
      </c>
      <c r="B4491" t="s">
        <v>177</v>
      </c>
      <c r="C4491" s="1">
        <v>32012</v>
      </c>
      <c r="D4491">
        <v>21.5</v>
      </c>
      <c r="F4491">
        <v>9.2999999999999999E-2</v>
      </c>
    </row>
    <row r="4492" spans="1:6" x14ac:dyDescent="0.25">
      <c r="A4492" t="s">
        <v>215</v>
      </c>
      <c r="B4492" t="s">
        <v>177</v>
      </c>
      <c r="C4492" s="1">
        <v>32026</v>
      </c>
      <c r="D4492">
        <v>33.700000000000003</v>
      </c>
      <c r="F4492">
        <v>9.5000000000000001E-2</v>
      </c>
    </row>
    <row r="4493" spans="1:6" x14ac:dyDescent="0.25">
      <c r="A4493" t="s">
        <v>215</v>
      </c>
      <c r="B4493" t="s">
        <v>177</v>
      </c>
      <c r="C4493" s="1">
        <v>32040</v>
      </c>
      <c r="D4493">
        <v>45.4</v>
      </c>
      <c r="F4493">
        <v>0.152</v>
      </c>
    </row>
    <row r="4494" spans="1:6" x14ac:dyDescent="0.25">
      <c r="A4494" t="s">
        <v>215</v>
      </c>
      <c r="B4494" t="s">
        <v>177</v>
      </c>
      <c r="C4494" s="1">
        <v>32054</v>
      </c>
      <c r="D4494">
        <v>49.1</v>
      </c>
      <c r="F4494">
        <v>0.1018</v>
      </c>
    </row>
    <row r="4495" spans="1:6" x14ac:dyDescent="0.25">
      <c r="A4495" t="s">
        <v>215</v>
      </c>
      <c r="B4495" t="s">
        <v>177</v>
      </c>
      <c r="C4495" s="1">
        <v>32068</v>
      </c>
      <c r="D4495">
        <v>48.6</v>
      </c>
      <c r="F4495">
        <v>0.1502</v>
      </c>
    </row>
    <row r="4496" spans="1:6" x14ac:dyDescent="0.25">
      <c r="A4496" t="s">
        <v>215</v>
      </c>
      <c r="B4496" t="s">
        <v>177</v>
      </c>
      <c r="C4496" s="1">
        <v>32082</v>
      </c>
      <c r="D4496">
        <v>43.8</v>
      </c>
      <c r="F4496">
        <v>0.153</v>
      </c>
    </row>
    <row r="4497" spans="1:6" x14ac:dyDescent="0.25">
      <c r="A4497" t="s">
        <v>215</v>
      </c>
      <c r="B4497" t="s">
        <v>177</v>
      </c>
      <c r="C4497" s="1">
        <v>32096</v>
      </c>
      <c r="D4497">
        <v>43.8</v>
      </c>
      <c r="F4497">
        <v>0.22370000000000001</v>
      </c>
    </row>
    <row r="4498" spans="1:6" x14ac:dyDescent="0.25">
      <c r="A4498" t="s">
        <v>215</v>
      </c>
      <c r="B4498" t="s">
        <v>177</v>
      </c>
      <c r="C4498" s="1">
        <v>32111</v>
      </c>
      <c r="D4498">
        <v>34.799999999999997</v>
      </c>
      <c r="F4498">
        <v>0.16669999999999999</v>
      </c>
    </row>
    <row r="4499" spans="1:6" x14ac:dyDescent="0.25">
      <c r="A4499" t="s">
        <v>215</v>
      </c>
      <c r="B4499" t="s">
        <v>177</v>
      </c>
      <c r="C4499" s="1">
        <v>32125</v>
      </c>
      <c r="D4499">
        <v>39.5</v>
      </c>
      <c r="F4499">
        <v>0.24299999999999999</v>
      </c>
    </row>
    <row r="4500" spans="1:6" x14ac:dyDescent="0.25">
      <c r="A4500" t="s">
        <v>215</v>
      </c>
      <c r="B4500" t="s">
        <v>177</v>
      </c>
      <c r="C4500" s="1">
        <v>32139</v>
      </c>
      <c r="D4500">
        <v>47.2</v>
      </c>
      <c r="F4500">
        <v>0.2797</v>
      </c>
    </row>
    <row r="4501" spans="1:6" x14ac:dyDescent="0.25">
      <c r="A4501" t="s">
        <v>215</v>
      </c>
      <c r="B4501" t="s">
        <v>177</v>
      </c>
      <c r="C4501" s="1">
        <v>32153</v>
      </c>
      <c r="D4501">
        <v>36.4</v>
      </c>
      <c r="F4501">
        <v>0.36259999999999998</v>
      </c>
    </row>
    <row r="4502" spans="1:6" x14ac:dyDescent="0.25">
      <c r="A4502" t="s">
        <v>215</v>
      </c>
      <c r="B4502" t="s">
        <v>177</v>
      </c>
      <c r="C4502" s="1">
        <v>32167</v>
      </c>
      <c r="D4502">
        <v>32.700000000000003</v>
      </c>
      <c r="F4502">
        <v>0.44040000000000001</v>
      </c>
    </row>
    <row r="4503" spans="1:6" x14ac:dyDescent="0.25">
      <c r="A4503" t="s">
        <v>215</v>
      </c>
      <c r="B4503" t="s">
        <v>177</v>
      </c>
      <c r="C4503" s="1">
        <v>32181</v>
      </c>
      <c r="D4503">
        <v>23.5</v>
      </c>
      <c r="F4503">
        <v>0.4</v>
      </c>
    </row>
    <row r="4504" spans="1:6" x14ac:dyDescent="0.25">
      <c r="A4504" t="s">
        <v>215</v>
      </c>
      <c r="B4504" t="s">
        <v>177</v>
      </c>
      <c r="C4504" s="1">
        <v>32195</v>
      </c>
      <c r="D4504">
        <v>26.1</v>
      </c>
      <c r="F4504">
        <v>0.3755</v>
      </c>
    </row>
    <row r="4505" spans="1:6" x14ac:dyDescent="0.25">
      <c r="A4505" t="s">
        <v>215</v>
      </c>
      <c r="B4505" t="s">
        <v>177</v>
      </c>
      <c r="C4505" s="1">
        <v>32210</v>
      </c>
      <c r="D4505">
        <v>29.1</v>
      </c>
      <c r="F4505">
        <v>0.29899999999999999</v>
      </c>
    </row>
    <row r="4506" spans="1:6" x14ac:dyDescent="0.25">
      <c r="A4506" t="s">
        <v>215</v>
      </c>
      <c r="B4506" t="s">
        <v>177</v>
      </c>
      <c r="C4506" s="1">
        <v>32224</v>
      </c>
      <c r="D4506">
        <v>30.6</v>
      </c>
      <c r="F4506">
        <v>0.35949999999999999</v>
      </c>
    </row>
    <row r="4507" spans="1:6" x14ac:dyDescent="0.25">
      <c r="A4507" t="s">
        <v>215</v>
      </c>
      <c r="B4507" t="s">
        <v>177</v>
      </c>
      <c r="C4507" s="1">
        <v>32238</v>
      </c>
      <c r="D4507">
        <v>24.5</v>
      </c>
      <c r="F4507">
        <v>0.34289999999999998</v>
      </c>
    </row>
    <row r="4508" spans="1:6" x14ac:dyDescent="0.25">
      <c r="A4508" t="s">
        <v>215</v>
      </c>
      <c r="B4508" t="s">
        <v>177</v>
      </c>
      <c r="C4508" s="1">
        <v>32252</v>
      </c>
      <c r="D4508">
        <v>24</v>
      </c>
      <c r="F4508">
        <v>0.24579999999999999</v>
      </c>
    </row>
    <row r="4509" spans="1:6" x14ac:dyDescent="0.25">
      <c r="A4509" t="s">
        <v>215</v>
      </c>
      <c r="B4509" t="s">
        <v>177</v>
      </c>
      <c r="C4509" s="1">
        <v>32266</v>
      </c>
      <c r="D4509">
        <v>25.5</v>
      </c>
      <c r="F4509">
        <v>0.17649999999999999</v>
      </c>
    </row>
    <row r="4510" spans="1:6" x14ac:dyDescent="0.25">
      <c r="A4510" t="s">
        <v>215</v>
      </c>
      <c r="B4510" t="s">
        <v>177</v>
      </c>
      <c r="C4510" s="1">
        <v>32280</v>
      </c>
      <c r="D4510">
        <v>18.399999999999999</v>
      </c>
      <c r="F4510">
        <v>9.2399999999999996E-2</v>
      </c>
    </row>
    <row r="4511" spans="1:6" x14ac:dyDescent="0.25">
      <c r="A4511" t="s">
        <v>215</v>
      </c>
      <c r="B4511" t="s">
        <v>177</v>
      </c>
      <c r="C4511" s="1">
        <v>32294</v>
      </c>
      <c r="D4511">
        <v>15.3</v>
      </c>
      <c r="F4511">
        <v>9.8000000000000004E-2</v>
      </c>
    </row>
    <row r="4512" spans="1:6" x14ac:dyDescent="0.25">
      <c r="A4512" t="s">
        <v>215</v>
      </c>
      <c r="B4512" t="s">
        <v>177</v>
      </c>
      <c r="C4512" s="1">
        <v>32308</v>
      </c>
      <c r="D4512">
        <v>12.8</v>
      </c>
      <c r="F4512">
        <v>6.25E-2</v>
      </c>
    </row>
    <row r="4513" spans="1:6" x14ac:dyDescent="0.25">
      <c r="A4513" t="s">
        <v>215</v>
      </c>
      <c r="B4513" t="s">
        <v>177</v>
      </c>
      <c r="C4513" s="1">
        <v>32322</v>
      </c>
      <c r="D4513">
        <v>11.5</v>
      </c>
      <c r="F4513">
        <v>5.2200000000000003E-2</v>
      </c>
    </row>
    <row r="4514" spans="1:6" x14ac:dyDescent="0.25">
      <c r="A4514" t="s">
        <v>215</v>
      </c>
      <c r="B4514" t="s">
        <v>177</v>
      </c>
      <c r="C4514" s="1">
        <v>32336</v>
      </c>
      <c r="D4514">
        <v>11.8</v>
      </c>
      <c r="F4514">
        <v>5.0900000000000001E-2</v>
      </c>
    </row>
    <row r="4515" spans="1:6" x14ac:dyDescent="0.25">
      <c r="A4515" t="s">
        <v>215</v>
      </c>
      <c r="B4515" t="s">
        <v>177</v>
      </c>
      <c r="C4515" s="1">
        <v>32350</v>
      </c>
      <c r="D4515">
        <v>12.6</v>
      </c>
      <c r="F4515">
        <v>6.3500000000000001E-2</v>
      </c>
    </row>
    <row r="4516" spans="1:6" x14ac:dyDescent="0.25">
      <c r="A4516" t="s">
        <v>215</v>
      </c>
      <c r="B4516" t="s">
        <v>177</v>
      </c>
      <c r="C4516" s="1">
        <v>32364</v>
      </c>
      <c r="D4516">
        <v>17.2</v>
      </c>
      <c r="F4516">
        <v>6.9800000000000001E-2</v>
      </c>
    </row>
    <row r="4517" spans="1:6" x14ac:dyDescent="0.25">
      <c r="A4517" t="s">
        <v>215</v>
      </c>
      <c r="B4517" t="s">
        <v>177</v>
      </c>
      <c r="C4517" s="1">
        <v>32378</v>
      </c>
      <c r="D4517">
        <v>21.5</v>
      </c>
      <c r="F4517">
        <v>9.2999999999999999E-2</v>
      </c>
    </row>
    <row r="4518" spans="1:6" x14ac:dyDescent="0.25">
      <c r="A4518" t="s">
        <v>215</v>
      </c>
      <c r="B4518" t="s">
        <v>177</v>
      </c>
      <c r="C4518" s="1">
        <v>32392</v>
      </c>
      <c r="D4518">
        <v>33.700000000000003</v>
      </c>
      <c r="F4518">
        <v>9.5000000000000001E-2</v>
      </c>
    </row>
    <row r="4519" spans="1:6" x14ac:dyDescent="0.25">
      <c r="A4519" t="s">
        <v>215</v>
      </c>
      <c r="B4519" t="s">
        <v>177</v>
      </c>
      <c r="C4519" s="1">
        <v>32406</v>
      </c>
      <c r="D4519">
        <v>45.4</v>
      </c>
      <c r="F4519">
        <v>0.152</v>
      </c>
    </row>
    <row r="4520" spans="1:6" x14ac:dyDescent="0.25">
      <c r="A4520" t="s">
        <v>215</v>
      </c>
      <c r="B4520" t="s">
        <v>177</v>
      </c>
      <c r="C4520" s="1">
        <v>32420</v>
      </c>
      <c r="D4520">
        <v>49.1</v>
      </c>
      <c r="F4520">
        <v>0.1018</v>
      </c>
    </row>
    <row r="4521" spans="1:6" x14ac:dyDescent="0.25">
      <c r="A4521" t="s">
        <v>215</v>
      </c>
      <c r="B4521" t="s">
        <v>177</v>
      </c>
      <c r="C4521" s="1">
        <v>32434</v>
      </c>
      <c r="D4521">
        <v>48.6</v>
      </c>
      <c r="F4521">
        <v>0.1502</v>
      </c>
    </row>
    <row r="4522" spans="1:6" x14ac:dyDescent="0.25">
      <c r="A4522" t="s">
        <v>215</v>
      </c>
      <c r="B4522" t="s">
        <v>177</v>
      </c>
      <c r="C4522" s="1">
        <v>32448</v>
      </c>
      <c r="D4522">
        <v>43.8</v>
      </c>
      <c r="F4522">
        <v>0.153</v>
      </c>
    </row>
    <row r="4523" spans="1:6" x14ac:dyDescent="0.25">
      <c r="A4523" t="s">
        <v>215</v>
      </c>
      <c r="B4523" t="s">
        <v>177</v>
      </c>
      <c r="C4523" s="1">
        <v>32462</v>
      </c>
      <c r="D4523">
        <v>43.8</v>
      </c>
      <c r="F4523">
        <v>0.22370000000000001</v>
      </c>
    </row>
    <row r="4524" spans="1:6" x14ac:dyDescent="0.25">
      <c r="A4524" t="s">
        <v>215</v>
      </c>
      <c r="B4524" t="s">
        <v>177</v>
      </c>
      <c r="C4524" s="1">
        <v>32477</v>
      </c>
      <c r="D4524">
        <v>34.799999999999997</v>
      </c>
      <c r="F4524">
        <v>0.16669999999999999</v>
      </c>
    </row>
    <row r="4525" spans="1:6" x14ac:dyDescent="0.25">
      <c r="A4525" t="s">
        <v>215</v>
      </c>
      <c r="B4525" t="s">
        <v>177</v>
      </c>
      <c r="C4525" s="1">
        <v>32491</v>
      </c>
      <c r="D4525">
        <v>39.5</v>
      </c>
      <c r="F4525">
        <v>0.24299999999999999</v>
      </c>
    </row>
    <row r="4526" spans="1:6" x14ac:dyDescent="0.25">
      <c r="A4526" t="s">
        <v>215</v>
      </c>
      <c r="B4526" t="s">
        <v>177</v>
      </c>
      <c r="C4526" s="1">
        <v>32505</v>
      </c>
      <c r="D4526">
        <v>47.2</v>
      </c>
      <c r="F4526">
        <v>0.2797</v>
      </c>
    </row>
    <row r="4527" spans="1:6" x14ac:dyDescent="0.25">
      <c r="A4527" t="s">
        <v>215</v>
      </c>
      <c r="B4527" t="s">
        <v>177</v>
      </c>
      <c r="C4527" s="1">
        <v>32519</v>
      </c>
      <c r="D4527">
        <v>36.4</v>
      </c>
      <c r="F4527">
        <v>0.36259999999999998</v>
      </c>
    </row>
    <row r="4528" spans="1:6" x14ac:dyDescent="0.25">
      <c r="A4528" t="s">
        <v>215</v>
      </c>
      <c r="B4528" t="s">
        <v>177</v>
      </c>
      <c r="C4528" s="1">
        <v>32533</v>
      </c>
      <c r="D4528">
        <v>32.700000000000003</v>
      </c>
      <c r="F4528">
        <v>0.44040000000000001</v>
      </c>
    </row>
    <row r="4529" spans="1:6" x14ac:dyDescent="0.25">
      <c r="A4529" t="s">
        <v>215</v>
      </c>
      <c r="B4529" t="s">
        <v>177</v>
      </c>
      <c r="C4529" s="1">
        <v>32547</v>
      </c>
      <c r="D4529">
        <v>23.5</v>
      </c>
      <c r="F4529">
        <v>0.4</v>
      </c>
    </row>
    <row r="4530" spans="1:6" x14ac:dyDescent="0.25">
      <c r="A4530" t="s">
        <v>215</v>
      </c>
      <c r="B4530" t="s">
        <v>177</v>
      </c>
      <c r="C4530" s="1">
        <v>32561</v>
      </c>
      <c r="D4530">
        <v>26.1</v>
      </c>
      <c r="F4530">
        <v>0.3755</v>
      </c>
    </row>
    <row r="4531" spans="1:6" x14ac:dyDescent="0.25">
      <c r="A4531" t="s">
        <v>215</v>
      </c>
      <c r="B4531" t="s">
        <v>177</v>
      </c>
      <c r="C4531" s="1">
        <v>32575</v>
      </c>
      <c r="D4531">
        <v>29.1</v>
      </c>
      <c r="F4531">
        <v>0.29899999999999999</v>
      </c>
    </row>
    <row r="4532" spans="1:6" x14ac:dyDescent="0.25">
      <c r="A4532" t="s">
        <v>215</v>
      </c>
      <c r="B4532" t="s">
        <v>177</v>
      </c>
      <c r="C4532" s="1">
        <v>32589</v>
      </c>
      <c r="D4532">
        <v>30.6</v>
      </c>
      <c r="F4532">
        <v>0.35949999999999999</v>
      </c>
    </row>
    <row r="4533" spans="1:6" x14ac:dyDescent="0.25">
      <c r="A4533" t="s">
        <v>215</v>
      </c>
      <c r="B4533" t="s">
        <v>177</v>
      </c>
      <c r="C4533" s="1">
        <v>32603</v>
      </c>
      <c r="D4533">
        <v>24.5</v>
      </c>
      <c r="F4533">
        <v>0.34289999999999998</v>
      </c>
    </row>
    <row r="4534" spans="1:6" x14ac:dyDescent="0.25">
      <c r="A4534" t="s">
        <v>215</v>
      </c>
      <c r="B4534" t="s">
        <v>177</v>
      </c>
      <c r="C4534" s="1">
        <v>32617</v>
      </c>
      <c r="D4534">
        <v>24</v>
      </c>
      <c r="F4534">
        <v>0.24579999999999999</v>
      </c>
    </row>
    <row r="4535" spans="1:6" x14ac:dyDescent="0.25">
      <c r="A4535" t="s">
        <v>215</v>
      </c>
      <c r="B4535" t="s">
        <v>177</v>
      </c>
      <c r="C4535" s="1">
        <v>32631</v>
      </c>
      <c r="D4535">
        <v>25.5</v>
      </c>
      <c r="F4535">
        <v>0.17649999999999999</v>
      </c>
    </row>
    <row r="4536" spans="1:6" x14ac:dyDescent="0.25">
      <c r="A4536" t="s">
        <v>215</v>
      </c>
      <c r="B4536" t="s">
        <v>177</v>
      </c>
      <c r="C4536" s="1">
        <v>32645</v>
      </c>
      <c r="D4536">
        <v>18.399999999999999</v>
      </c>
      <c r="F4536">
        <v>9.2399999999999996E-2</v>
      </c>
    </row>
    <row r="4537" spans="1:6" x14ac:dyDescent="0.25">
      <c r="A4537" t="s">
        <v>215</v>
      </c>
      <c r="B4537" t="s">
        <v>177</v>
      </c>
      <c r="C4537" s="1">
        <v>32659</v>
      </c>
      <c r="D4537">
        <v>15.3</v>
      </c>
      <c r="F4537">
        <v>9.8000000000000004E-2</v>
      </c>
    </row>
    <row r="4538" spans="1:6" x14ac:dyDescent="0.25">
      <c r="A4538" t="s">
        <v>215</v>
      </c>
      <c r="B4538" t="s">
        <v>177</v>
      </c>
      <c r="C4538" s="1">
        <v>32673</v>
      </c>
      <c r="D4538">
        <v>12.8</v>
      </c>
      <c r="F4538">
        <v>6.25E-2</v>
      </c>
    </row>
    <row r="4539" spans="1:6" x14ac:dyDescent="0.25">
      <c r="A4539" t="s">
        <v>215</v>
      </c>
      <c r="B4539" t="s">
        <v>177</v>
      </c>
      <c r="C4539" s="1">
        <v>32687</v>
      </c>
      <c r="D4539">
        <v>11.5</v>
      </c>
      <c r="F4539">
        <v>5.2200000000000003E-2</v>
      </c>
    </row>
    <row r="4540" spans="1:6" x14ac:dyDescent="0.25">
      <c r="A4540" t="s">
        <v>215</v>
      </c>
      <c r="B4540" t="s">
        <v>177</v>
      </c>
      <c r="C4540" s="1">
        <v>32701</v>
      </c>
      <c r="D4540">
        <v>11.8</v>
      </c>
      <c r="F4540">
        <v>5.0900000000000001E-2</v>
      </c>
    </row>
    <row r="4541" spans="1:6" x14ac:dyDescent="0.25">
      <c r="A4541" t="s">
        <v>215</v>
      </c>
      <c r="B4541" t="s">
        <v>177</v>
      </c>
      <c r="C4541" s="1">
        <v>32715</v>
      </c>
      <c r="D4541">
        <v>12.6</v>
      </c>
      <c r="F4541">
        <v>6.3500000000000001E-2</v>
      </c>
    </row>
    <row r="4542" spans="1:6" x14ac:dyDescent="0.25">
      <c r="A4542" t="s">
        <v>215</v>
      </c>
      <c r="B4542" t="s">
        <v>177</v>
      </c>
      <c r="C4542" s="1">
        <v>32729</v>
      </c>
      <c r="D4542">
        <v>17.2</v>
      </c>
      <c r="F4542">
        <v>6.9800000000000001E-2</v>
      </c>
    </row>
    <row r="4543" spans="1:6" x14ac:dyDescent="0.25">
      <c r="A4543" t="s">
        <v>215</v>
      </c>
      <c r="B4543" t="s">
        <v>177</v>
      </c>
      <c r="C4543" s="1">
        <v>32743</v>
      </c>
      <c r="D4543">
        <v>21.5</v>
      </c>
      <c r="F4543">
        <v>9.2999999999999999E-2</v>
      </c>
    </row>
    <row r="4544" spans="1:6" x14ac:dyDescent="0.25">
      <c r="A4544" t="s">
        <v>215</v>
      </c>
      <c r="B4544" t="s">
        <v>177</v>
      </c>
      <c r="C4544" s="1">
        <v>32757</v>
      </c>
      <c r="D4544">
        <v>33.700000000000003</v>
      </c>
      <c r="F4544">
        <v>9.5000000000000001E-2</v>
      </c>
    </row>
    <row r="4545" spans="1:6" x14ac:dyDescent="0.25">
      <c r="A4545" t="s">
        <v>215</v>
      </c>
      <c r="B4545" t="s">
        <v>177</v>
      </c>
      <c r="C4545" s="1">
        <v>32771</v>
      </c>
      <c r="D4545">
        <v>45.4</v>
      </c>
      <c r="F4545">
        <v>0.152</v>
      </c>
    </row>
    <row r="4546" spans="1:6" x14ac:dyDescent="0.25">
      <c r="A4546" t="s">
        <v>215</v>
      </c>
      <c r="B4546" t="s">
        <v>177</v>
      </c>
      <c r="C4546" s="1">
        <v>32785</v>
      </c>
      <c r="D4546">
        <v>49.1</v>
      </c>
      <c r="F4546">
        <v>0.1018</v>
      </c>
    </row>
    <row r="4547" spans="1:6" x14ac:dyDescent="0.25">
      <c r="A4547" t="s">
        <v>215</v>
      </c>
      <c r="B4547" t="s">
        <v>177</v>
      </c>
      <c r="C4547" s="1">
        <v>32799</v>
      </c>
      <c r="D4547">
        <v>48.6</v>
      </c>
      <c r="F4547">
        <v>0.1502</v>
      </c>
    </row>
    <row r="4548" spans="1:6" x14ac:dyDescent="0.25">
      <c r="A4548" t="s">
        <v>215</v>
      </c>
      <c r="B4548" t="s">
        <v>177</v>
      </c>
      <c r="C4548" s="1">
        <v>32813</v>
      </c>
      <c r="D4548">
        <v>43.8</v>
      </c>
      <c r="F4548">
        <v>0.153</v>
      </c>
    </row>
    <row r="4549" spans="1:6" x14ac:dyDescent="0.25">
      <c r="A4549" t="s">
        <v>215</v>
      </c>
      <c r="B4549" t="s">
        <v>177</v>
      </c>
      <c r="C4549" s="1">
        <v>32827</v>
      </c>
      <c r="D4549">
        <v>43.8</v>
      </c>
      <c r="F4549">
        <v>0.22370000000000001</v>
      </c>
    </row>
    <row r="4550" spans="1:6" x14ac:dyDescent="0.25">
      <c r="A4550" t="s">
        <v>215</v>
      </c>
      <c r="B4550" t="s">
        <v>177</v>
      </c>
      <c r="C4550" s="1">
        <v>32842</v>
      </c>
      <c r="D4550">
        <v>34.799999999999997</v>
      </c>
      <c r="F4550">
        <v>0.16669999999999999</v>
      </c>
    </row>
    <row r="4551" spans="1:6" x14ac:dyDescent="0.25">
      <c r="A4551" t="s">
        <v>215</v>
      </c>
      <c r="B4551" t="s">
        <v>177</v>
      </c>
      <c r="C4551" s="1">
        <v>32856</v>
      </c>
      <c r="D4551">
        <v>39.5</v>
      </c>
      <c r="F4551">
        <v>0.24299999999999999</v>
      </c>
    </row>
    <row r="4552" spans="1:6" x14ac:dyDescent="0.25">
      <c r="A4552" t="s">
        <v>215</v>
      </c>
      <c r="B4552" t="s">
        <v>177</v>
      </c>
      <c r="C4552" s="1">
        <v>32870</v>
      </c>
      <c r="D4552">
        <v>47.2</v>
      </c>
      <c r="F4552">
        <v>0.2797</v>
      </c>
    </row>
    <row r="4553" spans="1:6" x14ac:dyDescent="0.25">
      <c r="A4553" t="s">
        <v>215</v>
      </c>
      <c r="B4553" t="s">
        <v>177</v>
      </c>
      <c r="C4553" s="1">
        <v>32884</v>
      </c>
      <c r="D4553">
        <v>36.4</v>
      </c>
      <c r="F4553">
        <v>0.36259999999999998</v>
      </c>
    </row>
    <row r="4554" spans="1:6" x14ac:dyDescent="0.25">
      <c r="A4554" t="s">
        <v>215</v>
      </c>
      <c r="B4554" t="s">
        <v>177</v>
      </c>
      <c r="C4554" s="1">
        <v>32898</v>
      </c>
      <c r="D4554">
        <v>32.700000000000003</v>
      </c>
      <c r="F4554">
        <v>0.44040000000000001</v>
      </c>
    </row>
    <row r="4555" spans="1:6" x14ac:dyDescent="0.25">
      <c r="A4555" t="s">
        <v>215</v>
      </c>
      <c r="B4555" t="s">
        <v>177</v>
      </c>
      <c r="C4555" s="1">
        <v>32912</v>
      </c>
      <c r="D4555">
        <v>23.5</v>
      </c>
      <c r="F4555">
        <v>0.4</v>
      </c>
    </row>
    <row r="4556" spans="1:6" x14ac:dyDescent="0.25">
      <c r="A4556" t="s">
        <v>215</v>
      </c>
      <c r="B4556" t="s">
        <v>177</v>
      </c>
      <c r="C4556" s="1">
        <v>32926</v>
      </c>
      <c r="D4556">
        <v>26.1</v>
      </c>
      <c r="F4556">
        <v>0.3755</v>
      </c>
    </row>
    <row r="4557" spans="1:6" x14ac:dyDescent="0.25">
      <c r="A4557" t="s">
        <v>215</v>
      </c>
      <c r="B4557" t="s">
        <v>177</v>
      </c>
      <c r="C4557" s="1">
        <v>32940</v>
      </c>
      <c r="D4557">
        <v>29.1</v>
      </c>
      <c r="F4557">
        <v>0.29899999999999999</v>
      </c>
    </row>
    <row r="4558" spans="1:6" x14ac:dyDescent="0.25">
      <c r="A4558" t="s">
        <v>215</v>
      </c>
      <c r="B4558" t="s">
        <v>177</v>
      </c>
      <c r="C4558" s="1">
        <v>32954</v>
      </c>
      <c r="D4558">
        <v>30.6</v>
      </c>
      <c r="F4558">
        <v>0.35949999999999999</v>
      </c>
    </row>
    <row r="4559" spans="1:6" x14ac:dyDescent="0.25">
      <c r="A4559" t="s">
        <v>215</v>
      </c>
      <c r="B4559" t="s">
        <v>177</v>
      </c>
      <c r="C4559" s="1">
        <v>32968</v>
      </c>
      <c r="D4559">
        <v>24.5</v>
      </c>
      <c r="F4559">
        <v>0.34289999999999998</v>
      </c>
    </row>
    <row r="4560" spans="1:6" x14ac:dyDescent="0.25">
      <c r="A4560" t="s">
        <v>215</v>
      </c>
      <c r="B4560" t="s">
        <v>177</v>
      </c>
      <c r="C4560" s="1">
        <v>32982</v>
      </c>
      <c r="D4560">
        <v>24</v>
      </c>
      <c r="F4560">
        <v>0.24579999999999999</v>
      </c>
    </row>
    <row r="4561" spans="1:6" x14ac:dyDescent="0.25">
      <c r="A4561" t="s">
        <v>215</v>
      </c>
      <c r="B4561" t="s">
        <v>177</v>
      </c>
      <c r="C4561" s="1">
        <v>32996</v>
      </c>
      <c r="D4561">
        <v>25.5</v>
      </c>
      <c r="F4561">
        <v>0.17649999999999999</v>
      </c>
    </row>
    <row r="4562" spans="1:6" x14ac:dyDescent="0.25">
      <c r="A4562" t="s">
        <v>215</v>
      </c>
      <c r="B4562" t="s">
        <v>177</v>
      </c>
      <c r="C4562" s="1">
        <v>33010</v>
      </c>
      <c r="D4562">
        <v>18.399999999999999</v>
      </c>
      <c r="F4562">
        <v>9.2399999999999996E-2</v>
      </c>
    </row>
    <row r="4563" spans="1:6" x14ac:dyDescent="0.25">
      <c r="A4563" t="s">
        <v>215</v>
      </c>
      <c r="B4563" t="s">
        <v>177</v>
      </c>
      <c r="C4563" s="1">
        <v>33024</v>
      </c>
      <c r="D4563">
        <v>15.3</v>
      </c>
      <c r="F4563">
        <v>9.8000000000000004E-2</v>
      </c>
    </row>
    <row r="4564" spans="1:6" x14ac:dyDescent="0.25">
      <c r="A4564" t="s">
        <v>215</v>
      </c>
      <c r="B4564" t="s">
        <v>177</v>
      </c>
      <c r="C4564" s="1">
        <v>33038</v>
      </c>
      <c r="D4564">
        <v>12.8</v>
      </c>
      <c r="F4564">
        <v>6.25E-2</v>
      </c>
    </row>
    <row r="4565" spans="1:6" x14ac:dyDescent="0.25">
      <c r="A4565" t="s">
        <v>215</v>
      </c>
      <c r="B4565" t="s">
        <v>177</v>
      </c>
      <c r="C4565" s="1">
        <v>33052</v>
      </c>
      <c r="D4565">
        <v>11.5</v>
      </c>
      <c r="F4565">
        <v>5.2200000000000003E-2</v>
      </c>
    </row>
    <row r="4566" spans="1:6" x14ac:dyDescent="0.25">
      <c r="A4566" t="s">
        <v>215</v>
      </c>
      <c r="B4566" t="s">
        <v>177</v>
      </c>
      <c r="C4566" s="1">
        <v>33066</v>
      </c>
      <c r="D4566">
        <v>11.8</v>
      </c>
      <c r="F4566">
        <v>5.0900000000000001E-2</v>
      </c>
    </row>
    <row r="4567" spans="1:6" x14ac:dyDescent="0.25">
      <c r="A4567" t="s">
        <v>215</v>
      </c>
      <c r="B4567" t="s">
        <v>177</v>
      </c>
      <c r="C4567" s="1">
        <v>33080</v>
      </c>
      <c r="D4567">
        <v>12.6</v>
      </c>
      <c r="F4567">
        <v>6.3500000000000001E-2</v>
      </c>
    </row>
    <row r="4568" spans="1:6" x14ac:dyDescent="0.25">
      <c r="A4568" t="s">
        <v>215</v>
      </c>
      <c r="B4568" t="s">
        <v>177</v>
      </c>
      <c r="C4568" s="1">
        <v>33094</v>
      </c>
      <c r="D4568">
        <v>17.2</v>
      </c>
      <c r="F4568">
        <v>6.9800000000000001E-2</v>
      </c>
    </row>
    <row r="4569" spans="1:6" x14ac:dyDescent="0.25">
      <c r="A4569" t="s">
        <v>215</v>
      </c>
      <c r="B4569" t="s">
        <v>177</v>
      </c>
      <c r="C4569" s="1">
        <v>33108</v>
      </c>
      <c r="D4569">
        <v>21.5</v>
      </c>
      <c r="F4569">
        <v>9.2999999999999999E-2</v>
      </c>
    </row>
    <row r="4570" spans="1:6" x14ac:dyDescent="0.25">
      <c r="A4570" t="s">
        <v>215</v>
      </c>
      <c r="B4570" t="s">
        <v>177</v>
      </c>
      <c r="C4570" s="1">
        <v>33122</v>
      </c>
      <c r="D4570">
        <v>33.700000000000003</v>
      </c>
      <c r="F4570">
        <v>9.5000000000000001E-2</v>
      </c>
    </row>
    <row r="4571" spans="1:6" x14ac:dyDescent="0.25">
      <c r="A4571" t="s">
        <v>215</v>
      </c>
      <c r="B4571" t="s">
        <v>177</v>
      </c>
      <c r="C4571" s="1">
        <v>33136</v>
      </c>
      <c r="D4571">
        <v>45.4</v>
      </c>
      <c r="F4571">
        <v>0.152</v>
      </c>
    </row>
    <row r="4572" spans="1:6" x14ac:dyDescent="0.25">
      <c r="A4572" t="s">
        <v>215</v>
      </c>
      <c r="B4572" t="s">
        <v>177</v>
      </c>
      <c r="C4572" s="1">
        <v>33150</v>
      </c>
      <c r="D4572">
        <v>49.1</v>
      </c>
      <c r="F4572">
        <v>0.1018</v>
      </c>
    </row>
    <row r="4573" spans="1:6" x14ac:dyDescent="0.25">
      <c r="A4573" t="s">
        <v>215</v>
      </c>
      <c r="B4573" t="s">
        <v>177</v>
      </c>
      <c r="C4573" s="1">
        <v>33164</v>
      </c>
      <c r="D4573">
        <v>48.6</v>
      </c>
      <c r="F4573">
        <v>0.1502</v>
      </c>
    </row>
    <row r="4574" spans="1:6" x14ac:dyDescent="0.25">
      <c r="A4574" t="s">
        <v>215</v>
      </c>
      <c r="B4574" t="s">
        <v>177</v>
      </c>
      <c r="C4574" s="1">
        <v>33178</v>
      </c>
      <c r="D4574">
        <v>43.8</v>
      </c>
      <c r="F4574">
        <v>0.153</v>
      </c>
    </row>
    <row r="4575" spans="1:6" x14ac:dyDescent="0.25">
      <c r="A4575" t="s">
        <v>215</v>
      </c>
      <c r="B4575" t="s">
        <v>177</v>
      </c>
      <c r="C4575" s="1">
        <v>33192</v>
      </c>
      <c r="D4575">
        <v>43.8</v>
      </c>
      <c r="F4575">
        <v>0.22370000000000001</v>
      </c>
    </row>
    <row r="4576" spans="1:6" x14ac:dyDescent="0.25">
      <c r="A4576" t="s">
        <v>215</v>
      </c>
      <c r="B4576" t="s">
        <v>177</v>
      </c>
      <c r="C4576" s="1">
        <v>33207</v>
      </c>
      <c r="D4576">
        <v>34.799999999999997</v>
      </c>
      <c r="F4576">
        <v>0.16669999999999999</v>
      </c>
    </row>
    <row r="4577" spans="1:6" x14ac:dyDescent="0.25">
      <c r="A4577" t="s">
        <v>215</v>
      </c>
      <c r="B4577" t="s">
        <v>177</v>
      </c>
      <c r="C4577" s="1">
        <v>33221</v>
      </c>
      <c r="D4577">
        <v>39.5</v>
      </c>
      <c r="F4577">
        <v>0.24299999999999999</v>
      </c>
    </row>
    <row r="4578" spans="1:6" x14ac:dyDescent="0.25">
      <c r="A4578" t="s">
        <v>215</v>
      </c>
      <c r="B4578" t="s">
        <v>177</v>
      </c>
      <c r="C4578" s="1">
        <v>33235</v>
      </c>
      <c r="D4578">
        <v>47.2</v>
      </c>
      <c r="F4578">
        <v>0.2797</v>
      </c>
    </row>
    <row r="4579" spans="1:6" x14ac:dyDescent="0.25">
      <c r="A4579" t="s">
        <v>215</v>
      </c>
      <c r="B4579" t="s">
        <v>177</v>
      </c>
      <c r="C4579" s="1">
        <v>33249</v>
      </c>
      <c r="D4579">
        <v>36.4</v>
      </c>
      <c r="F4579">
        <v>0.36259999999999998</v>
      </c>
    </row>
    <row r="4580" spans="1:6" x14ac:dyDescent="0.25">
      <c r="A4580" t="s">
        <v>215</v>
      </c>
      <c r="B4580" t="s">
        <v>177</v>
      </c>
      <c r="C4580" s="1">
        <v>33263</v>
      </c>
      <c r="D4580">
        <v>32.700000000000003</v>
      </c>
      <c r="F4580">
        <v>0.44040000000000001</v>
      </c>
    </row>
    <row r="4581" spans="1:6" x14ac:dyDescent="0.25">
      <c r="A4581" t="s">
        <v>215</v>
      </c>
      <c r="B4581" t="s">
        <v>177</v>
      </c>
      <c r="C4581" s="1">
        <v>33277</v>
      </c>
      <c r="D4581">
        <v>23.5</v>
      </c>
      <c r="F4581">
        <v>0.4</v>
      </c>
    </row>
    <row r="4582" spans="1:6" x14ac:dyDescent="0.25">
      <c r="A4582" t="s">
        <v>215</v>
      </c>
      <c r="B4582" t="s">
        <v>177</v>
      </c>
      <c r="C4582" s="1">
        <v>33291</v>
      </c>
      <c r="D4582">
        <v>26.1</v>
      </c>
      <c r="F4582">
        <v>0.3755</v>
      </c>
    </row>
    <row r="4583" spans="1:6" x14ac:dyDescent="0.25">
      <c r="A4583" t="s">
        <v>215</v>
      </c>
      <c r="B4583" t="s">
        <v>177</v>
      </c>
      <c r="C4583" s="1">
        <v>33305</v>
      </c>
      <c r="D4583">
        <v>29.1</v>
      </c>
      <c r="F4583">
        <v>0.29899999999999999</v>
      </c>
    </row>
    <row r="4584" spans="1:6" x14ac:dyDescent="0.25">
      <c r="A4584" t="s">
        <v>215</v>
      </c>
      <c r="B4584" t="s">
        <v>177</v>
      </c>
      <c r="C4584" s="1">
        <v>33319</v>
      </c>
      <c r="D4584">
        <v>30.6</v>
      </c>
      <c r="F4584">
        <v>0.35949999999999999</v>
      </c>
    </row>
    <row r="4585" spans="1:6" x14ac:dyDescent="0.25">
      <c r="A4585" t="s">
        <v>215</v>
      </c>
      <c r="B4585" t="s">
        <v>177</v>
      </c>
      <c r="C4585" s="1">
        <v>33333</v>
      </c>
      <c r="D4585">
        <v>24.5</v>
      </c>
      <c r="F4585">
        <v>0.34289999999999998</v>
      </c>
    </row>
    <row r="4586" spans="1:6" x14ac:dyDescent="0.25">
      <c r="A4586" t="s">
        <v>215</v>
      </c>
      <c r="B4586" t="s">
        <v>177</v>
      </c>
      <c r="C4586" s="1">
        <v>33347</v>
      </c>
      <c r="D4586">
        <v>24</v>
      </c>
      <c r="F4586">
        <v>0.24579999999999999</v>
      </c>
    </row>
    <row r="4587" spans="1:6" x14ac:dyDescent="0.25">
      <c r="A4587" t="s">
        <v>215</v>
      </c>
      <c r="B4587" t="s">
        <v>177</v>
      </c>
      <c r="C4587" s="1">
        <v>33361</v>
      </c>
      <c r="D4587">
        <v>25.5</v>
      </c>
      <c r="F4587">
        <v>0.17649999999999999</v>
      </c>
    </row>
    <row r="4588" spans="1:6" x14ac:dyDescent="0.25">
      <c r="A4588" t="s">
        <v>215</v>
      </c>
      <c r="B4588" t="s">
        <v>177</v>
      </c>
      <c r="C4588" s="1">
        <v>33375</v>
      </c>
      <c r="D4588">
        <v>18.399999999999999</v>
      </c>
      <c r="F4588">
        <v>9.2399999999999996E-2</v>
      </c>
    </row>
    <row r="4589" spans="1:6" x14ac:dyDescent="0.25">
      <c r="A4589" t="s">
        <v>215</v>
      </c>
      <c r="B4589" t="s">
        <v>177</v>
      </c>
      <c r="C4589" s="1">
        <v>33389</v>
      </c>
      <c r="D4589">
        <v>15.3</v>
      </c>
      <c r="F4589">
        <v>9.8000000000000004E-2</v>
      </c>
    </row>
    <row r="4590" spans="1:6" x14ac:dyDescent="0.25">
      <c r="A4590" t="s">
        <v>215</v>
      </c>
      <c r="B4590" t="s">
        <v>177</v>
      </c>
      <c r="C4590" s="1">
        <v>33403</v>
      </c>
      <c r="D4590">
        <v>12.8</v>
      </c>
      <c r="F4590">
        <v>6.25E-2</v>
      </c>
    </row>
    <row r="4591" spans="1:6" x14ac:dyDescent="0.25">
      <c r="A4591" t="s">
        <v>215</v>
      </c>
      <c r="B4591" t="s">
        <v>177</v>
      </c>
      <c r="C4591" s="1">
        <v>33417</v>
      </c>
      <c r="D4591">
        <v>11.5</v>
      </c>
      <c r="F4591">
        <v>5.2200000000000003E-2</v>
      </c>
    </row>
    <row r="4592" spans="1:6" x14ac:dyDescent="0.25">
      <c r="A4592" t="s">
        <v>215</v>
      </c>
      <c r="B4592" t="s">
        <v>177</v>
      </c>
      <c r="C4592" s="1">
        <v>33431</v>
      </c>
      <c r="D4592">
        <v>11.8</v>
      </c>
      <c r="F4592">
        <v>5.0900000000000001E-2</v>
      </c>
    </row>
    <row r="4593" spans="1:6" x14ac:dyDescent="0.25">
      <c r="A4593" t="s">
        <v>215</v>
      </c>
      <c r="B4593" t="s">
        <v>177</v>
      </c>
      <c r="C4593" s="1">
        <v>33445</v>
      </c>
      <c r="D4593">
        <v>12.6</v>
      </c>
      <c r="F4593">
        <v>6.3500000000000001E-2</v>
      </c>
    </row>
    <row r="4594" spans="1:6" x14ac:dyDescent="0.25">
      <c r="A4594" t="s">
        <v>215</v>
      </c>
      <c r="B4594" t="s">
        <v>177</v>
      </c>
      <c r="C4594" s="1">
        <v>33459</v>
      </c>
      <c r="D4594">
        <v>17.2</v>
      </c>
      <c r="F4594">
        <v>6.9800000000000001E-2</v>
      </c>
    </row>
    <row r="4595" spans="1:6" x14ac:dyDescent="0.25">
      <c r="A4595" t="s">
        <v>215</v>
      </c>
      <c r="B4595" t="s">
        <v>177</v>
      </c>
      <c r="C4595" s="1">
        <v>33473</v>
      </c>
      <c r="D4595">
        <v>21.5</v>
      </c>
      <c r="F4595">
        <v>9.2999999999999999E-2</v>
      </c>
    </row>
    <row r="4596" spans="1:6" x14ac:dyDescent="0.25">
      <c r="A4596" t="s">
        <v>215</v>
      </c>
      <c r="B4596" t="s">
        <v>177</v>
      </c>
      <c r="C4596" s="1">
        <v>33487</v>
      </c>
      <c r="D4596">
        <v>33.700000000000003</v>
      </c>
      <c r="F4596">
        <v>9.5000000000000001E-2</v>
      </c>
    </row>
    <row r="4597" spans="1:6" x14ac:dyDescent="0.25">
      <c r="A4597" t="s">
        <v>215</v>
      </c>
      <c r="B4597" t="s">
        <v>177</v>
      </c>
      <c r="C4597" s="1">
        <v>33501</v>
      </c>
      <c r="D4597">
        <v>45.4</v>
      </c>
      <c r="F4597">
        <v>0.152</v>
      </c>
    </row>
    <row r="4598" spans="1:6" x14ac:dyDescent="0.25">
      <c r="A4598" t="s">
        <v>215</v>
      </c>
      <c r="B4598" t="s">
        <v>177</v>
      </c>
      <c r="C4598" s="1">
        <v>33515</v>
      </c>
      <c r="D4598">
        <v>49.1</v>
      </c>
      <c r="F4598">
        <v>0.1018</v>
      </c>
    </row>
    <row r="4599" spans="1:6" x14ac:dyDescent="0.25">
      <c r="A4599" t="s">
        <v>215</v>
      </c>
      <c r="B4599" t="s">
        <v>177</v>
      </c>
      <c r="C4599" s="1">
        <v>33529</v>
      </c>
      <c r="D4599">
        <v>48.6</v>
      </c>
      <c r="F4599">
        <v>0.1502</v>
      </c>
    </row>
    <row r="4600" spans="1:6" x14ac:dyDescent="0.25">
      <c r="A4600" t="s">
        <v>215</v>
      </c>
      <c r="B4600" t="s">
        <v>177</v>
      </c>
      <c r="C4600" s="1">
        <v>33543</v>
      </c>
      <c r="D4600">
        <v>43.8</v>
      </c>
      <c r="F4600">
        <v>0.153</v>
      </c>
    </row>
    <row r="4601" spans="1:6" x14ac:dyDescent="0.25">
      <c r="A4601" t="s">
        <v>215</v>
      </c>
      <c r="B4601" t="s">
        <v>177</v>
      </c>
      <c r="C4601" s="1">
        <v>33557</v>
      </c>
      <c r="D4601">
        <v>43.8</v>
      </c>
      <c r="F4601">
        <v>0.22370000000000001</v>
      </c>
    </row>
    <row r="4602" spans="1:6" x14ac:dyDescent="0.25">
      <c r="A4602" t="s">
        <v>215</v>
      </c>
      <c r="B4602" t="s">
        <v>177</v>
      </c>
      <c r="C4602" s="1">
        <v>33572</v>
      </c>
      <c r="D4602">
        <v>34.799999999999997</v>
      </c>
      <c r="F4602">
        <v>0.16669999999999999</v>
      </c>
    </row>
    <row r="4603" spans="1:6" x14ac:dyDescent="0.25">
      <c r="A4603" t="s">
        <v>215</v>
      </c>
      <c r="B4603" t="s">
        <v>177</v>
      </c>
      <c r="C4603" s="1">
        <v>33586</v>
      </c>
      <c r="D4603">
        <v>39.5</v>
      </c>
      <c r="F4603">
        <v>0.24299999999999999</v>
      </c>
    </row>
    <row r="4604" spans="1:6" x14ac:dyDescent="0.25">
      <c r="A4604" t="s">
        <v>215</v>
      </c>
      <c r="B4604" t="s">
        <v>177</v>
      </c>
      <c r="C4604" s="1">
        <v>33600</v>
      </c>
      <c r="D4604">
        <v>47.2</v>
      </c>
      <c r="F4604">
        <v>0.2797</v>
      </c>
    </row>
    <row r="4605" spans="1:6" x14ac:dyDescent="0.25">
      <c r="A4605" t="s">
        <v>215</v>
      </c>
      <c r="B4605" t="s">
        <v>177</v>
      </c>
      <c r="C4605" s="1">
        <v>33614</v>
      </c>
      <c r="D4605">
        <v>36.4</v>
      </c>
      <c r="F4605">
        <v>0.36259999999999998</v>
      </c>
    </row>
    <row r="4606" spans="1:6" x14ac:dyDescent="0.25">
      <c r="A4606" t="s">
        <v>215</v>
      </c>
      <c r="B4606" t="s">
        <v>177</v>
      </c>
      <c r="C4606" s="1">
        <v>33628</v>
      </c>
      <c r="D4606">
        <v>32.700000000000003</v>
      </c>
      <c r="F4606">
        <v>0.44040000000000001</v>
      </c>
    </row>
    <row r="4607" spans="1:6" x14ac:dyDescent="0.25">
      <c r="A4607" t="s">
        <v>215</v>
      </c>
      <c r="B4607" t="s">
        <v>177</v>
      </c>
      <c r="C4607" s="1">
        <v>33642</v>
      </c>
      <c r="D4607">
        <v>23.5</v>
      </c>
      <c r="F4607">
        <v>0.4</v>
      </c>
    </row>
    <row r="4608" spans="1:6" x14ac:dyDescent="0.25">
      <c r="A4608" t="s">
        <v>215</v>
      </c>
      <c r="B4608" t="s">
        <v>177</v>
      </c>
      <c r="C4608" s="1">
        <v>33656</v>
      </c>
      <c r="D4608">
        <v>26.1</v>
      </c>
      <c r="F4608">
        <v>0.3755</v>
      </c>
    </row>
    <row r="4609" spans="1:6" x14ac:dyDescent="0.25">
      <c r="A4609" t="s">
        <v>215</v>
      </c>
      <c r="B4609" t="s">
        <v>177</v>
      </c>
      <c r="C4609" s="1">
        <v>33671</v>
      </c>
      <c r="D4609">
        <v>29.1</v>
      </c>
      <c r="F4609">
        <v>0.29899999999999999</v>
      </c>
    </row>
    <row r="4610" spans="1:6" x14ac:dyDescent="0.25">
      <c r="A4610" t="s">
        <v>215</v>
      </c>
      <c r="B4610" t="s">
        <v>177</v>
      </c>
      <c r="C4610" s="1">
        <v>33685</v>
      </c>
      <c r="D4610">
        <v>30.6</v>
      </c>
      <c r="F4610">
        <v>0.35949999999999999</v>
      </c>
    </row>
    <row r="4611" spans="1:6" x14ac:dyDescent="0.25">
      <c r="A4611" t="s">
        <v>215</v>
      </c>
      <c r="B4611" t="s">
        <v>177</v>
      </c>
      <c r="C4611" s="1">
        <v>33699</v>
      </c>
      <c r="D4611">
        <v>24.5</v>
      </c>
      <c r="F4611">
        <v>0.34289999999999998</v>
      </c>
    </row>
    <row r="4612" spans="1:6" x14ac:dyDescent="0.25">
      <c r="A4612" t="s">
        <v>215</v>
      </c>
      <c r="B4612" t="s">
        <v>177</v>
      </c>
      <c r="C4612" s="1">
        <v>33713</v>
      </c>
      <c r="D4612">
        <v>24</v>
      </c>
      <c r="F4612">
        <v>0.24579999999999999</v>
      </c>
    </row>
    <row r="4613" spans="1:6" x14ac:dyDescent="0.25">
      <c r="A4613" t="s">
        <v>215</v>
      </c>
      <c r="B4613" t="s">
        <v>177</v>
      </c>
      <c r="C4613" s="1">
        <v>33727</v>
      </c>
      <c r="D4613">
        <v>25.5</v>
      </c>
      <c r="F4613">
        <v>0.17649999999999999</v>
      </c>
    </row>
    <row r="4614" spans="1:6" x14ac:dyDescent="0.25">
      <c r="A4614" t="s">
        <v>215</v>
      </c>
      <c r="B4614" t="s">
        <v>177</v>
      </c>
      <c r="C4614" s="1">
        <v>33741</v>
      </c>
      <c r="D4614">
        <v>18.399999999999999</v>
      </c>
      <c r="F4614">
        <v>9.2399999999999996E-2</v>
      </c>
    </row>
    <row r="4615" spans="1:6" x14ac:dyDescent="0.25">
      <c r="A4615" t="s">
        <v>215</v>
      </c>
      <c r="B4615" t="s">
        <v>177</v>
      </c>
      <c r="C4615" s="1">
        <v>33755</v>
      </c>
      <c r="D4615">
        <v>15.3</v>
      </c>
      <c r="F4615">
        <v>9.8000000000000004E-2</v>
      </c>
    </row>
    <row r="4616" spans="1:6" x14ac:dyDescent="0.25">
      <c r="A4616" t="s">
        <v>215</v>
      </c>
      <c r="B4616" t="s">
        <v>177</v>
      </c>
      <c r="C4616" s="1">
        <v>33769</v>
      </c>
      <c r="D4616">
        <v>12.8</v>
      </c>
      <c r="F4616">
        <v>6.25E-2</v>
      </c>
    </row>
    <row r="4617" spans="1:6" x14ac:dyDescent="0.25">
      <c r="A4617" t="s">
        <v>215</v>
      </c>
      <c r="B4617" t="s">
        <v>177</v>
      </c>
      <c r="C4617" s="1">
        <v>33783</v>
      </c>
      <c r="D4617">
        <v>11.5</v>
      </c>
      <c r="F4617">
        <v>5.2200000000000003E-2</v>
      </c>
    </row>
    <row r="4618" spans="1:6" x14ac:dyDescent="0.25">
      <c r="A4618" t="s">
        <v>215</v>
      </c>
      <c r="B4618" t="s">
        <v>177</v>
      </c>
      <c r="C4618" s="1">
        <v>33797</v>
      </c>
      <c r="D4618">
        <v>11.8</v>
      </c>
      <c r="F4618">
        <v>5.0900000000000001E-2</v>
      </c>
    </row>
    <row r="4619" spans="1:6" x14ac:dyDescent="0.25">
      <c r="A4619" t="s">
        <v>215</v>
      </c>
      <c r="B4619" t="s">
        <v>177</v>
      </c>
      <c r="C4619" s="1">
        <v>33811</v>
      </c>
      <c r="D4619">
        <v>12.6</v>
      </c>
      <c r="F4619">
        <v>6.3500000000000001E-2</v>
      </c>
    </row>
    <row r="4620" spans="1:6" x14ac:dyDescent="0.25">
      <c r="A4620" t="s">
        <v>215</v>
      </c>
      <c r="B4620" t="s">
        <v>177</v>
      </c>
      <c r="C4620" s="1">
        <v>33825</v>
      </c>
      <c r="D4620">
        <v>17.2</v>
      </c>
      <c r="F4620">
        <v>6.9800000000000001E-2</v>
      </c>
    </row>
    <row r="4621" spans="1:6" x14ac:dyDescent="0.25">
      <c r="A4621" t="s">
        <v>215</v>
      </c>
      <c r="B4621" t="s">
        <v>177</v>
      </c>
      <c r="C4621" s="1">
        <v>33839</v>
      </c>
      <c r="D4621">
        <v>21.5</v>
      </c>
      <c r="F4621">
        <v>9.2999999999999999E-2</v>
      </c>
    </row>
    <row r="4622" spans="1:6" x14ac:dyDescent="0.25">
      <c r="A4622" t="s">
        <v>215</v>
      </c>
      <c r="B4622" t="s">
        <v>177</v>
      </c>
      <c r="C4622" s="1">
        <v>33853</v>
      </c>
      <c r="D4622">
        <v>33.700000000000003</v>
      </c>
      <c r="F4622">
        <v>9.5000000000000001E-2</v>
      </c>
    </row>
    <row r="4623" spans="1:6" x14ac:dyDescent="0.25">
      <c r="A4623" t="s">
        <v>215</v>
      </c>
      <c r="B4623" t="s">
        <v>177</v>
      </c>
      <c r="C4623" s="1">
        <v>33867</v>
      </c>
      <c r="D4623">
        <v>45.4</v>
      </c>
      <c r="F4623">
        <v>0.152</v>
      </c>
    </row>
    <row r="4624" spans="1:6" x14ac:dyDescent="0.25">
      <c r="A4624" t="s">
        <v>215</v>
      </c>
      <c r="B4624" t="s">
        <v>177</v>
      </c>
      <c r="C4624" s="1">
        <v>33881</v>
      </c>
      <c r="D4624">
        <v>49.1</v>
      </c>
      <c r="F4624">
        <v>0.1018</v>
      </c>
    </row>
    <row r="4625" spans="1:6" x14ac:dyDescent="0.25">
      <c r="A4625" t="s">
        <v>215</v>
      </c>
      <c r="B4625" t="s">
        <v>177</v>
      </c>
      <c r="C4625" s="1">
        <v>33895</v>
      </c>
      <c r="D4625">
        <v>48.6</v>
      </c>
      <c r="F4625">
        <v>0.1502</v>
      </c>
    </row>
    <row r="4626" spans="1:6" x14ac:dyDescent="0.25">
      <c r="A4626" t="s">
        <v>215</v>
      </c>
      <c r="B4626" t="s">
        <v>177</v>
      </c>
      <c r="C4626" s="1">
        <v>33909</v>
      </c>
      <c r="D4626">
        <v>43.8</v>
      </c>
      <c r="F4626">
        <v>0.153</v>
      </c>
    </row>
    <row r="4627" spans="1:6" x14ac:dyDescent="0.25">
      <c r="A4627" t="s">
        <v>215</v>
      </c>
      <c r="B4627" t="s">
        <v>177</v>
      </c>
      <c r="C4627" s="1">
        <v>33923</v>
      </c>
      <c r="D4627">
        <v>43.8</v>
      </c>
      <c r="F4627">
        <v>0.22370000000000001</v>
      </c>
    </row>
    <row r="4628" spans="1:6" x14ac:dyDescent="0.25">
      <c r="A4628" t="s">
        <v>215</v>
      </c>
      <c r="B4628" t="s">
        <v>177</v>
      </c>
      <c r="C4628" s="1">
        <v>33938</v>
      </c>
      <c r="D4628">
        <v>34.799999999999997</v>
      </c>
      <c r="F4628">
        <v>0.16669999999999999</v>
      </c>
    </row>
    <row r="4629" spans="1:6" x14ac:dyDescent="0.25">
      <c r="A4629" t="s">
        <v>215</v>
      </c>
      <c r="B4629" t="s">
        <v>177</v>
      </c>
      <c r="C4629" s="1">
        <v>33952</v>
      </c>
      <c r="D4629">
        <v>39.5</v>
      </c>
      <c r="F4629">
        <v>0.24299999999999999</v>
      </c>
    </row>
    <row r="4630" spans="1:6" x14ac:dyDescent="0.25">
      <c r="A4630" t="s">
        <v>215</v>
      </c>
      <c r="B4630" t="s">
        <v>177</v>
      </c>
      <c r="C4630" s="1">
        <v>33966</v>
      </c>
      <c r="D4630">
        <v>47.2</v>
      </c>
      <c r="F4630">
        <v>0.2797</v>
      </c>
    </row>
    <row r="4631" spans="1:6" x14ac:dyDescent="0.25">
      <c r="A4631" t="s">
        <v>215</v>
      </c>
      <c r="B4631" t="s">
        <v>177</v>
      </c>
      <c r="C4631" s="1">
        <v>33980</v>
      </c>
      <c r="D4631">
        <v>36.4</v>
      </c>
      <c r="F4631">
        <v>0.36259999999999998</v>
      </c>
    </row>
    <row r="4632" spans="1:6" x14ac:dyDescent="0.25">
      <c r="A4632" t="s">
        <v>215</v>
      </c>
      <c r="B4632" t="s">
        <v>177</v>
      </c>
      <c r="C4632" s="1">
        <v>33994</v>
      </c>
      <c r="D4632">
        <v>32.700000000000003</v>
      </c>
      <c r="F4632">
        <v>0.44040000000000001</v>
      </c>
    </row>
    <row r="4633" spans="1:6" x14ac:dyDescent="0.25">
      <c r="A4633" t="s">
        <v>215</v>
      </c>
      <c r="B4633" t="s">
        <v>177</v>
      </c>
      <c r="C4633" s="1">
        <v>34008</v>
      </c>
      <c r="D4633">
        <v>23.5</v>
      </c>
      <c r="F4633">
        <v>0.4</v>
      </c>
    </row>
    <row r="4634" spans="1:6" x14ac:dyDescent="0.25">
      <c r="A4634" t="s">
        <v>215</v>
      </c>
      <c r="B4634" t="s">
        <v>177</v>
      </c>
      <c r="C4634" s="1">
        <v>34022</v>
      </c>
      <c r="D4634">
        <v>26.1</v>
      </c>
      <c r="F4634">
        <v>0.3755</v>
      </c>
    </row>
    <row r="4635" spans="1:6" x14ac:dyDescent="0.25">
      <c r="A4635" t="s">
        <v>215</v>
      </c>
      <c r="B4635" t="s">
        <v>177</v>
      </c>
      <c r="C4635" s="1">
        <v>34036</v>
      </c>
      <c r="D4635">
        <v>29.1</v>
      </c>
      <c r="F4635">
        <v>0.29899999999999999</v>
      </c>
    </row>
    <row r="4636" spans="1:6" x14ac:dyDescent="0.25">
      <c r="A4636" t="s">
        <v>215</v>
      </c>
      <c r="B4636" t="s">
        <v>177</v>
      </c>
      <c r="C4636" s="1">
        <v>34050</v>
      </c>
      <c r="D4636">
        <v>30.6</v>
      </c>
      <c r="F4636">
        <v>0.35949999999999999</v>
      </c>
    </row>
    <row r="4637" spans="1:6" x14ac:dyDescent="0.25">
      <c r="A4637" t="s">
        <v>215</v>
      </c>
      <c r="B4637" t="s">
        <v>177</v>
      </c>
      <c r="C4637" s="1">
        <v>34064</v>
      </c>
      <c r="D4637">
        <v>24.5</v>
      </c>
      <c r="F4637">
        <v>0.34289999999999998</v>
      </c>
    </row>
    <row r="4638" spans="1:6" x14ac:dyDescent="0.25">
      <c r="A4638" t="s">
        <v>215</v>
      </c>
      <c r="B4638" t="s">
        <v>177</v>
      </c>
      <c r="C4638" s="1">
        <v>34078</v>
      </c>
      <c r="D4638">
        <v>24</v>
      </c>
      <c r="F4638">
        <v>0.24579999999999999</v>
      </c>
    </row>
    <row r="4639" spans="1:6" x14ac:dyDescent="0.25">
      <c r="A4639" t="s">
        <v>215</v>
      </c>
      <c r="B4639" t="s">
        <v>177</v>
      </c>
      <c r="C4639" s="1">
        <v>34092</v>
      </c>
      <c r="D4639">
        <v>25.5</v>
      </c>
      <c r="F4639">
        <v>0.17649999999999999</v>
      </c>
    </row>
    <row r="4640" spans="1:6" x14ac:dyDescent="0.25">
      <c r="A4640" t="s">
        <v>215</v>
      </c>
      <c r="B4640" t="s">
        <v>177</v>
      </c>
      <c r="C4640" s="1">
        <v>34106</v>
      </c>
      <c r="D4640">
        <v>18.399999999999999</v>
      </c>
      <c r="F4640">
        <v>9.2399999999999996E-2</v>
      </c>
    </row>
    <row r="4641" spans="1:6" x14ac:dyDescent="0.25">
      <c r="A4641" t="s">
        <v>215</v>
      </c>
      <c r="B4641" t="s">
        <v>177</v>
      </c>
      <c r="C4641" s="1">
        <v>34120</v>
      </c>
      <c r="D4641">
        <v>15.3</v>
      </c>
      <c r="F4641">
        <v>9.8000000000000004E-2</v>
      </c>
    </row>
    <row r="4642" spans="1:6" x14ac:dyDescent="0.25">
      <c r="A4642" t="s">
        <v>215</v>
      </c>
      <c r="B4642" t="s">
        <v>177</v>
      </c>
      <c r="C4642" s="1">
        <v>34134</v>
      </c>
      <c r="D4642">
        <v>12.8</v>
      </c>
      <c r="F4642">
        <v>6.25E-2</v>
      </c>
    </row>
    <row r="4643" spans="1:6" x14ac:dyDescent="0.25">
      <c r="A4643" t="s">
        <v>215</v>
      </c>
      <c r="B4643" t="s">
        <v>177</v>
      </c>
      <c r="C4643" s="1">
        <v>34148</v>
      </c>
      <c r="D4643">
        <v>11.5</v>
      </c>
      <c r="F4643">
        <v>5.2200000000000003E-2</v>
      </c>
    </row>
    <row r="4644" spans="1:6" x14ac:dyDescent="0.25">
      <c r="A4644" t="s">
        <v>215</v>
      </c>
      <c r="B4644" t="s">
        <v>177</v>
      </c>
      <c r="C4644" s="1">
        <v>34162</v>
      </c>
      <c r="D4644">
        <v>11.8</v>
      </c>
      <c r="F4644">
        <v>5.0900000000000001E-2</v>
      </c>
    </row>
    <row r="4645" spans="1:6" x14ac:dyDescent="0.25">
      <c r="A4645" t="s">
        <v>215</v>
      </c>
      <c r="B4645" t="s">
        <v>177</v>
      </c>
      <c r="C4645" s="1">
        <v>34176</v>
      </c>
      <c r="D4645">
        <v>12.6</v>
      </c>
      <c r="F4645">
        <v>6.3500000000000001E-2</v>
      </c>
    </row>
    <row r="4646" spans="1:6" x14ac:dyDescent="0.25">
      <c r="A4646" t="s">
        <v>215</v>
      </c>
      <c r="B4646" t="s">
        <v>177</v>
      </c>
      <c r="C4646" s="1">
        <v>34190</v>
      </c>
      <c r="D4646">
        <v>17.2</v>
      </c>
      <c r="F4646">
        <v>6.9800000000000001E-2</v>
      </c>
    </row>
    <row r="4647" spans="1:6" x14ac:dyDescent="0.25">
      <c r="A4647" t="s">
        <v>215</v>
      </c>
      <c r="B4647" t="s">
        <v>177</v>
      </c>
      <c r="C4647" s="1">
        <v>34204</v>
      </c>
      <c r="D4647">
        <v>21.5</v>
      </c>
      <c r="F4647">
        <v>9.2999999999999999E-2</v>
      </c>
    </row>
    <row r="4648" spans="1:6" x14ac:dyDescent="0.25">
      <c r="A4648" t="s">
        <v>215</v>
      </c>
      <c r="B4648" t="s">
        <v>177</v>
      </c>
      <c r="C4648" s="1">
        <v>34218</v>
      </c>
      <c r="D4648">
        <v>33.700000000000003</v>
      </c>
      <c r="F4648">
        <v>9.5000000000000001E-2</v>
      </c>
    </row>
    <row r="4649" spans="1:6" x14ac:dyDescent="0.25">
      <c r="A4649" t="s">
        <v>215</v>
      </c>
      <c r="B4649" t="s">
        <v>177</v>
      </c>
      <c r="C4649" s="1">
        <v>34232</v>
      </c>
      <c r="D4649">
        <v>45.4</v>
      </c>
      <c r="F4649">
        <v>0.152</v>
      </c>
    </row>
    <row r="4650" spans="1:6" x14ac:dyDescent="0.25">
      <c r="A4650" t="s">
        <v>215</v>
      </c>
      <c r="B4650" t="s">
        <v>177</v>
      </c>
      <c r="C4650" s="1">
        <v>34246</v>
      </c>
      <c r="D4650">
        <v>49.1</v>
      </c>
      <c r="F4650">
        <v>0.1018</v>
      </c>
    </row>
    <row r="4651" spans="1:6" x14ac:dyDescent="0.25">
      <c r="A4651" t="s">
        <v>215</v>
      </c>
      <c r="B4651" t="s">
        <v>177</v>
      </c>
      <c r="C4651" s="1">
        <v>34260</v>
      </c>
      <c r="D4651">
        <v>48.6</v>
      </c>
      <c r="F4651">
        <v>0.1502</v>
      </c>
    </row>
    <row r="4652" spans="1:6" x14ac:dyDescent="0.25">
      <c r="A4652" t="s">
        <v>215</v>
      </c>
      <c r="B4652" t="s">
        <v>177</v>
      </c>
      <c r="C4652" s="1">
        <v>34274</v>
      </c>
      <c r="D4652">
        <v>43.8</v>
      </c>
      <c r="F4652">
        <v>0.153</v>
      </c>
    </row>
    <row r="4653" spans="1:6" x14ac:dyDescent="0.25">
      <c r="A4653" t="s">
        <v>215</v>
      </c>
      <c r="B4653" t="s">
        <v>177</v>
      </c>
      <c r="C4653" s="1">
        <v>34288</v>
      </c>
      <c r="D4653">
        <v>43.8</v>
      </c>
      <c r="F4653">
        <v>0.22370000000000001</v>
      </c>
    </row>
    <row r="4654" spans="1:6" x14ac:dyDescent="0.25">
      <c r="A4654" t="s">
        <v>215</v>
      </c>
      <c r="B4654" t="s">
        <v>177</v>
      </c>
      <c r="C4654" s="1">
        <v>34303</v>
      </c>
      <c r="D4654">
        <v>34.799999999999997</v>
      </c>
      <c r="F4654">
        <v>0.16669999999999999</v>
      </c>
    </row>
    <row r="4655" spans="1:6" x14ac:dyDescent="0.25">
      <c r="A4655" t="s">
        <v>215</v>
      </c>
      <c r="B4655" t="s">
        <v>177</v>
      </c>
      <c r="C4655" s="1">
        <v>34317</v>
      </c>
      <c r="D4655">
        <v>39.5</v>
      </c>
      <c r="F4655">
        <v>0.24299999999999999</v>
      </c>
    </row>
    <row r="4656" spans="1:6" x14ac:dyDescent="0.25">
      <c r="A4656" t="s">
        <v>215</v>
      </c>
      <c r="B4656" t="s">
        <v>177</v>
      </c>
      <c r="C4656" s="1">
        <v>34331</v>
      </c>
      <c r="D4656">
        <v>47.2</v>
      </c>
      <c r="F4656">
        <v>0.2797</v>
      </c>
    </row>
    <row r="4657" spans="1:6" x14ac:dyDescent="0.25">
      <c r="A4657" t="s">
        <v>215</v>
      </c>
      <c r="B4657" t="s">
        <v>177</v>
      </c>
      <c r="C4657" s="1">
        <v>34345</v>
      </c>
      <c r="D4657">
        <v>36.4</v>
      </c>
      <c r="F4657">
        <v>0.36259999999999998</v>
      </c>
    </row>
    <row r="4658" spans="1:6" x14ac:dyDescent="0.25">
      <c r="A4658" t="s">
        <v>215</v>
      </c>
      <c r="B4658" t="s">
        <v>177</v>
      </c>
      <c r="C4658" s="1">
        <v>34359</v>
      </c>
      <c r="D4658">
        <v>32.700000000000003</v>
      </c>
      <c r="F4658">
        <v>0.44040000000000001</v>
      </c>
    </row>
    <row r="4659" spans="1:6" x14ac:dyDescent="0.25">
      <c r="A4659" t="s">
        <v>215</v>
      </c>
      <c r="B4659" t="s">
        <v>177</v>
      </c>
      <c r="C4659" s="1">
        <v>34373</v>
      </c>
      <c r="D4659">
        <v>23.5</v>
      </c>
      <c r="F4659">
        <v>0.4</v>
      </c>
    </row>
    <row r="4660" spans="1:6" x14ac:dyDescent="0.25">
      <c r="A4660" t="s">
        <v>215</v>
      </c>
      <c r="B4660" t="s">
        <v>177</v>
      </c>
      <c r="C4660" s="1">
        <v>34387</v>
      </c>
      <c r="D4660">
        <v>26.1</v>
      </c>
      <c r="F4660">
        <v>0.3755</v>
      </c>
    </row>
    <row r="4661" spans="1:6" x14ac:dyDescent="0.25">
      <c r="A4661" t="s">
        <v>215</v>
      </c>
      <c r="B4661" t="s">
        <v>177</v>
      </c>
      <c r="C4661" s="1">
        <v>34401</v>
      </c>
      <c r="D4661">
        <v>29.1</v>
      </c>
      <c r="F4661">
        <v>0.29899999999999999</v>
      </c>
    </row>
    <row r="4662" spans="1:6" x14ac:dyDescent="0.25">
      <c r="A4662" t="s">
        <v>215</v>
      </c>
      <c r="B4662" t="s">
        <v>177</v>
      </c>
      <c r="C4662" s="1">
        <v>34415</v>
      </c>
      <c r="D4662">
        <v>30.6</v>
      </c>
      <c r="F4662">
        <v>0.35949999999999999</v>
      </c>
    </row>
    <row r="4663" spans="1:6" x14ac:dyDescent="0.25">
      <c r="A4663" t="s">
        <v>215</v>
      </c>
      <c r="B4663" t="s">
        <v>177</v>
      </c>
      <c r="C4663" s="1">
        <v>34429</v>
      </c>
      <c r="D4663">
        <v>24.5</v>
      </c>
      <c r="F4663">
        <v>0.34289999999999998</v>
      </c>
    </row>
    <row r="4664" spans="1:6" x14ac:dyDescent="0.25">
      <c r="A4664" t="s">
        <v>215</v>
      </c>
      <c r="B4664" t="s">
        <v>177</v>
      </c>
      <c r="C4664" s="1">
        <v>34443</v>
      </c>
      <c r="D4664">
        <v>24</v>
      </c>
      <c r="F4664">
        <v>0.24579999999999999</v>
      </c>
    </row>
    <row r="4665" spans="1:6" x14ac:dyDescent="0.25">
      <c r="A4665" t="s">
        <v>215</v>
      </c>
      <c r="B4665" t="s">
        <v>177</v>
      </c>
      <c r="C4665" s="1">
        <v>34457</v>
      </c>
      <c r="D4665">
        <v>25.5</v>
      </c>
      <c r="F4665">
        <v>0.17649999999999999</v>
      </c>
    </row>
    <row r="4666" spans="1:6" x14ac:dyDescent="0.25">
      <c r="A4666" t="s">
        <v>215</v>
      </c>
      <c r="B4666" t="s">
        <v>177</v>
      </c>
      <c r="C4666" s="1">
        <v>34471</v>
      </c>
      <c r="D4666">
        <v>18.399999999999999</v>
      </c>
      <c r="F4666">
        <v>9.2399999999999996E-2</v>
      </c>
    </row>
    <row r="4667" spans="1:6" x14ac:dyDescent="0.25">
      <c r="A4667" t="s">
        <v>215</v>
      </c>
      <c r="B4667" t="s">
        <v>177</v>
      </c>
      <c r="C4667" s="1">
        <v>34485</v>
      </c>
      <c r="D4667">
        <v>15.3</v>
      </c>
      <c r="F4667">
        <v>9.8000000000000004E-2</v>
      </c>
    </row>
    <row r="4668" spans="1:6" x14ac:dyDescent="0.25">
      <c r="A4668" t="s">
        <v>215</v>
      </c>
      <c r="B4668" t="s">
        <v>177</v>
      </c>
      <c r="C4668" s="1">
        <v>34499</v>
      </c>
      <c r="D4668">
        <v>12.8</v>
      </c>
      <c r="F4668">
        <v>6.25E-2</v>
      </c>
    </row>
    <row r="4669" spans="1:6" x14ac:dyDescent="0.25">
      <c r="A4669" t="s">
        <v>215</v>
      </c>
      <c r="B4669" t="s">
        <v>177</v>
      </c>
      <c r="C4669" s="1">
        <v>34513</v>
      </c>
      <c r="D4669">
        <v>11.5</v>
      </c>
      <c r="F4669">
        <v>5.2200000000000003E-2</v>
      </c>
    </row>
    <row r="4670" spans="1:6" x14ac:dyDescent="0.25">
      <c r="A4670" t="s">
        <v>215</v>
      </c>
      <c r="B4670" t="s">
        <v>177</v>
      </c>
      <c r="C4670" s="1">
        <v>34527</v>
      </c>
      <c r="D4670">
        <v>11.8</v>
      </c>
      <c r="F4670">
        <v>5.0900000000000001E-2</v>
      </c>
    </row>
    <row r="4671" spans="1:6" x14ac:dyDescent="0.25">
      <c r="A4671" t="s">
        <v>215</v>
      </c>
      <c r="B4671" t="s">
        <v>177</v>
      </c>
      <c r="C4671" s="1">
        <v>34541</v>
      </c>
      <c r="D4671">
        <v>12.6</v>
      </c>
      <c r="F4671">
        <v>6.3500000000000001E-2</v>
      </c>
    </row>
    <row r="4672" spans="1:6" x14ac:dyDescent="0.25">
      <c r="A4672" t="s">
        <v>215</v>
      </c>
      <c r="B4672" t="s">
        <v>177</v>
      </c>
      <c r="C4672" s="1">
        <v>34555</v>
      </c>
      <c r="D4672">
        <v>17.2</v>
      </c>
      <c r="F4672">
        <v>6.9800000000000001E-2</v>
      </c>
    </row>
    <row r="4673" spans="1:6" x14ac:dyDescent="0.25">
      <c r="A4673" t="s">
        <v>215</v>
      </c>
      <c r="B4673" t="s">
        <v>177</v>
      </c>
      <c r="C4673" s="1">
        <v>34569</v>
      </c>
      <c r="D4673">
        <v>21.5</v>
      </c>
      <c r="F4673">
        <v>9.2999999999999999E-2</v>
      </c>
    </row>
    <row r="4674" spans="1:6" x14ac:dyDescent="0.25">
      <c r="A4674" t="s">
        <v>215</v>
      </c>
      <c r="B4674" t="s">
        <v>177</v>
      </c>
      <c r="C4674" s="1">
        <v>34583</v>
      </c>
      <c r="D4674">
        <v>33.700000000000003</v>
      </c>
      <c r="F4674">
        <v>9.5000000000000001E-2</v>
      </c>
    </row>
    <row r="4675" spans="1:6" x14ac:dyDescent="0.25">
      <c r="A4675" t="s">
        <v>215</v>
      </c>
      <c r="B4675" t="s">
        <v>177</v>
      </c>
      <c r="C4675" s="1">
        <v>34597</v>
      </c>
      <c r="D4675">
        <v>45.4</v>
      </c>
      <c r="F4675">
        <v>0.152</v>
      </c>
    </row>
    <row r="4676" spans="1:6" x14ac:dyDescent="0.25">
      <c r="A4676" t="s">
        <v>215</v>
      </c>
      <c r="B4676" t="s">
        <v>177</v>
      </c>
      <c r="C4676" s="1">
        <v>34611</v>
      </c>
      <c r="D4676">
        <v>49.1</v>
      </c>
      <c r="F4676">
        <v>0.1018</v>
      </c>
    </row>
    <row r="4677" spans="1:6" x14ac:dyDescent="0.25">
      <c r="A4677" t="s">
        <v>215</v>
      </c>
      <c r="B4677" t="s">
        <v>177</v>
      </c>
      <c r="C4677" s="1">
        <v>34625</v>
      </c>
      <c r="D4677">
        <v>48.6</v>
      </c>
      <c r="F4677">
        <v>0.1502</v>
      </c>
    </row>
    <row r="4678" spans="1:6" x14ac:dyDescent="0.25">
      <c r="A4678" t="s">
        <v>215</v>
      </c>
      <c r="B4678" t="s">
        <v>177</v>
      </c>
      <c r="C4678" s="1">
        <v>34639</v>
      </c>
      <c r="D4678">
        <v>43.8</v>
      </c>
      <c r="F4678">
        <v>0.153</v>
      </c>
    </row>
    <row r="4679" spans="1:6" x14ac:dyDescent="0.25">
      <c r="A4679" t="s">
        <v>215</v>
      </c>
      <c r="B4679" t="s">
        <v>177</v>
      </c>
      <c r="C4679" s="1">
        <v>34653</v>
      </c>
      <c r="D4679">
        <v>43.8</v>
      </c>
      <c r="F4679">
        <v>0.22370000000000001</v>
      </c>
    </row>
    <row r="4680" spans="1:6" x14ac:dyDescent="0.25">
      <c r="A4680" t="s">
        <v>215</v>
      </c>
      <c r="B4680" t="s">
        <v>177</v>
      </c>
      <c r="C4680" s="1">
        <v>34668</v>
      </c>
      <c r="D4680">
        <v>34.799999999999997</v>
      </c>
      <c r="F4680">
        <v>0.16669999999999999</v>
      </c>
    </row>
    <row r="4681" spans="1:6" x14ac:dyDescent="0.25">
      <c r="A4681" t="s">
        <v>215</v>
      </c>
      <c r="B4681" t="s">
        <v>177</v>
      </c>
      <c r="C4681" s="1">
        <v>34682</v>
      </c>
      <c r="D4681">
        <v>39.5</v>
      </c>
      <c r="F4681">
        <v>0.24299999999999999</v>
      </c>
    </row>
    <row r="4682" spans="1:6" x14ac:dyDescent="0.25">
      <c r="A4682" t="s">
        <v>215</v>
      </c>
      <c r="B4682" t="s">
        <v>177</v>
      </c>
      <c r="C4682" s="1">
        <v>34696</v>
      </c>
      <c r="D4682">
        <v>47.2</v>
      </c>
      <c r="F4682">
        <v>0.2797</v>
      </c>
    </row>
    <row r="4683" spans="1:6" x14ac:dyDescent="0.25">
      <c r="A4683" t="s">
        <v>215</v>
      </c>
      <c r="B4683" t="s">
        <v>177</v>
      </c>
      <c r="C4683" s="1">
        <v>34710</v>
      </c>
      <c r="D4683">
        <v>36.4</v>
      </c>
      <c r="F4683">
        <v>0.36259999999999998</v>
      </c>
    </row>
    <row r="4684" spans="1:6" x14ac:dyDescent="0.25">
      <c r="A4684" t="s">
        <v>215</v>
      </c>
      <c r="B4684" t="s">
        <v>177</v>
      </c>
      <c r="C4684" s="1">
        <v>34724</v>
      </c>
      <c r="D4684">
        <v>32.700000000000003</v>
      </c>
      <c r="F4684">
        <v>0.44040000000000001</v>
      </c>
    </row>
    <row r="4685" spans="1:6" x14ac:dyDescent="0.25">
      <c r="A4685" t="s">
        <v>215</v>
      </c>
      <c r="B4685" t="s">
        <v>177</v>
      </c>
      <c r="C4685" s="1">
        <v>34738</v>
      </c>
      <c r="D4685">
        <v>23.5</v>
      </c>
      <c r="F4685">
        <v>0.4</v>
      </c>
    </row>
    <row r="4686" spans="1:6" x14ac:dyDescent="0.25">
      <c r="A4686" t="s">
        <v>215</v>
      </c>
      <c r="B4686" t="s">
        <v>177</v>
      </c>
      <c r="C4686" s="1">
        <v>34752</v>
      </c>
      <c r="D4686">
        <v>26.1</v>
      </c>
      <c r="F4686">
        <v>0.3755</v>
      </c>
    </row>
    <row r="4687" spans="1:6" x14ac:dyDescent="0.25">
      <c r="A4687" t="s">
        <v>215</v>
      </c>
      <c r="B4687" t="s">
        <v>177</v>
      </c>
      <c r="C4687" s="1">
        <v>34766</v>
      </c>
      <c r="D4687">
        <v>29.1</v>
      </c>
      <c r="F4687">
        <v>0.29899999999999999</v>
      </c>
    </row>
    <row r="4688" spans="1:6" x14ac:dyDescent="0.25">
      <c r="A4688" t="s">
        <v>215</v>
      </c>
      <c r="B4688" t="s">
        <v>177</v>
      </c>
      <c r="C4688" s="1">
        <v>34780</v>
      </c>
      <c r="D4688">
        <v>30.6</v>
      </c>
      <c r="F4688">
        <v>0.35949999999999999</v>
      </c>
    </row>
    <row r="4689" spans="1:6" x14ac:dyDescent="0.25">
      <c r="A4689" t="s">
        <v>215</v>
      </c>
      <c r="B4689" t="s">
        <v>177</v>
      </c>
      <c r="C4689" s="1">
        <v>34794</v>
      </c>
      <c r="D4689">
        <v>24.5</v>
      </c>
      <c r="F4689">
        <v>0.34289999999999998</v>
      </c>
    </row>
    <row r="4690" spans="1:6" x14ac:dyDescent="0.25">
      <c r="A4690" t="s">
        <v>215</v>
      </c>
      <c r="B4690" t="s">
        <v>177</v>
      </c>
      <c r="C4690" s="1">
        <v>34808</v>
      </c>
      <c r="D4690">
        <v>24</v>
      </c>
      <c r="F4690">
        <v>0.24579999999999999</v>
      </c>
    </row>
    <row r="4691" spans="1:6" x14ac:dyDescent="0.25">
      <c r="A4691" t="s">
        <v>215</v>
      </c>
      <c r="B4691" t="s">
        <v>177</v>
      </c>
      <c r="C4691" s="1">
        <v>34822</v>
      </c>
      <c r="D4691">
        <v>25.5</v>
      </c>
      <c r="F4691">
        <v>0.17649999999999999</v>
      </c>
    </row>
    <row r="4692" spans="1:6" x14ac:dyDescent="0.25">
      <c r="A4692" t="s">
        <v>215</v>
      </c>
      <c r="B4692" t="s">
        <v>177</v>
      </c>
      <c r="C4692" s="1">
        <v>34836</v>
      </c>
      <c r="D4692">
        <v>18.399999999999999</v>
      </c>
      <c r="F4692">
        <v>9.2399999999999996E-2</v>
      </c>
    </row>
    <row r="4693" spans="1:6" x14ac:dyDescent="0.25">
      <c r="A4693" t="s">
        <v>215</v>
      </c>
      <c r="B4693" t="s">
        <v>177</v>
      </c>
      <c r="C4693" s="1">
        <v>34850</v>
      </c>
      <c r="D4693">
        <v>15.3</v>
      </c>
      <c r="F4693">
        <v>9.8000000000000004E-2</v>
      </c>
    </row>
    <row r="4694" spans="1:6" x14ac:dyDescent="0.25">
      <c r="A4694" t="s">
        <v>215</v>
      </c>
      <c r="B4694" t="s">
        <v>177</v>
      </c>
      <c r="C4694" s="1">
        <v>34864</v>
      </c>
      <c r="D4694">
        <v>12.8</v>
      </c>
      <c r="F4694">
        <v>6.25E-2</v>
      </c>
    </row>
    <row r="4695" spans="1:6" x14ac:dyDescent="0.25">
      <c r="A4695" t="s">
        <v>215</v>
      </c>
      <c r="B4695" t="s">
        <v>177</v>
      </c>
      <c r="C4695" s="1">
        <v>34878</v>
      </c>
      <c r="D4695">
        <v>11.5</v>
      </c>
      <c r="F4695">
        <v>5.2200000000000003E-2</v>
      </c>
    </row>
    <row r="4696" spans="1:6" x14ac:dyDescent="0.25">
      <c r="A4696" t="s">
        <v>215</v>
      </c>
      <c r="B4696" t="s">
        <v>177</v>
      </c>
      <c r="C4696" s="1">
        <v>34892</v>
      </c>
      <c r="D4696">
        <v>11.8</v>
      </c>
      <c r="F4696">
        <v>5.0900000000000001E-2</v>
      </c>
    </row>
    <row r="4697" spans="1:6" x14ac:dyDescent="0.25">
      <c r="A4697" t="s">
        <v>215</v>
      </c>
      <c r="B4697" t="s">
        <v>177</v>
      </c>
      <c r="C4697" s="1">
        <v>34906</v>
      </c>
      <c r="D4697">
        <v>12.6</v>
      </c>
      <c r="F4697">
        <v>6.3500000000000001E-2</v>
      </c>
    </row>
    <row r="4698" spans="1:6" x14ac:dyDescent="0.25">
      <c r="A4698" t="s">
        <v>215</v>
      </c>
      <c r="B4698" t="s">
        <v>177</v>
      </c>
      <c r="C4698" s="1">
        <v>34920</v>
      </c>
      <c r="D4698">
        <v>17.2</v>
      </c>
      <c r="F4698">
        <v>6.9800000000000001E-2</v>
      </c>
    </row>
    <row r="4699" spans="1:6" x14ac:dyDescent="0.25">
      <c r="A4699" t="s">
        <v>215</v>
      </c>
      <c r="B4699" t="s">
        <v>177</v>
      </c>
      <c r="C4699" s="1">
        <v>34934</v>
      </c>
      <c r="D4699">
        <v>21.5</v>
      </c>
      <c r="F4699">
        <v>9.2999999999999999E-2</v>
      </c>
    </row>
    <row r="4700" spans="1:6" x14ac:dyDescent="0.25">
      <c r="A4700" t="s">
        <v>215</v>
      </c>
      <c r="B4700" t="s">
        <v>177</v>
      </c>
      <c r="C4700" s="1">
        <v>34948</v>
      </c>
      <c r="D4700">
        <v>33.700000000000003</v>
      </c>
      <c r="F4700">
        <v>9.5000000000000001E-2</v>
      </c>
    </row>
    <row r="4701" spans="1:6" x14ac:dyDescent="0.25">
      <c r="A4701" t="s">
        <v>215</v>
      </c>
      <c r="B4701" t="s">
        <v>177</v>
      </c>
      <c r="C4701" s="1">
        <v>34962</v>
      </c>
      <c r="D4701">
        <v>45.4</v>
      </c>
      <c r="F4701">
        <v>0.152</v>
      </c>
    </row>
    <row r="4702" spans="1:6" x14ac:dyDescent="0.25">
      <c r="A4702" t="s">
        <v>215</v>
      </c>
      <c r="B4702" t="s">
        <v>177</v>
      </c>
      <c r="C4702" s="1">
        <v>34976</v>
      </c>
      <c r="D4702">
        <v>49.1</v>
      </c>
      <c r="F4702">
        <v>0.1018</v>
      </c>
    </row>
    <row r="4703" spans="1:6" x14ac:dyDescent="0.25">
      <c r="A4703" t="s">
        <v>215</v>
      </c>
      <c r="B4703" t="s">
        <v>177</v>
      </c>
      <c r="C4703" s="1">
        <v>34990</v>
      </c>
      <c r="D4703">
        <v>48.6</v>
      </c>
      <c r="F4703">
        <v>0.1502</v>
      </c>
    </row>
    <row r="4704" spans="1:6" x14ac:dyDescent="0.25">
      <c r="A4704" t="s">
        <v>215</v>
      </c>
      <c r="B4704" t="s">
        <v>177</v>
      </c>
      <c r="C4704" s="1">
        <v>35004</v>
      </c>
      <c r="D4704">
        <v>43.8</v>
      </c>
      <c r="F4704">
        <v>0.153</v>
      </c>
    </row>
    <row r="4705" spans="1:6" x14ac:dyDescent="0.25">
      <c r="A4705" t="s">
        <v>215</v>
      </c>
      <c r="B4705" t="s">
        <v>177</v>
      </c>
      <c r="C4705" s="1">
        <v>35018</v>
      </c>
      <c r="D4705">
        <v>43.8</v>
      </c>
      <c r="F4705">
        <v>0.22370000000000001</v>
      </c>
    </row>
    <row r="4706" spans="1:6" x14ac:dyDescent="0.25">
      <c r="A4706" t="s">
        <v>215</v>
      </c>
      <c r="B4706" t="s">
        <v>177</v>
      </c>
      <c r="C4706" s="1">
        <v>35033</v>
      </c>
      <c r="D4706">
        <v>34.799999999999997</v>
      </c>
      <c r="F4706">
        <v>0.16669999999999999</v>
      </c>
    </row>
    <row r="4707" spans="1:6" x14ac:dyDescent="0.25">
      <c r="A4707" t="s">
        <v>215</v>
      </c>
      <c r="B4707" t="s">
        <v>177</v>
      </c>
      <c r="C4707" s="1">
        <v>35047</v>
      </c>
      <c r="D4707">
        <v>39.5</v>
      </c>
      <c r="F4707">
        <v>0.24299999999999999</v>
      </c>
    </row>
    <row r="4708" spans="1:6" x14ac:dyDescent="0.25">
      <c r="A4708" t="s">
        <v>215</v>
      </c>
      <c r="B4708" t="s">
        <v>177</v>
      </c>
      <c r="C4708" s="1">
        <v>35061</v>
      </c>
      <c r="D4708">
        <v>47.2</v>
      </c>
      <c r="F4708">
        <v>0.2797</v>
      </c>
    </row>
    <row r="4709" spans="1:6" x14ac:dyDescent="0.25">
      <c r="A4709" t="s">
        <v>215</v>
      </c>
      <c r="B4709" t="s">
        <v>177</v>
      </c>
      <c r="C4709" s="1">
        <v>35075</v>
      </c>
      <c r="D4709">
        <v>36.4</v>
      </c>
      <c r="F4709">
        <v>0.36259999999999998</v>
      </c>
    </row>
    <row r="4710" spans="1:6" x14ac:dyDescent="0.25">
      <c r="A4710" t="s">
        <v>215</v>
      </c>
      <c r="B4710" t="s">
        <v>177</v>
      </c>
      <c r="C4710" s="1">
        <v>35089</v>
      </c>
      <c r="D4710">
        <v>32.700000000000003</v>
      </c>
      <c r="F4710">
        <v>0.44040000000000001</v>
      </c>
    </row>
    <row r="4711" spans="1:6" x14ac:dyDescent="0.25">
      <c r="A4711" t="s">
        <v>215</v>
      </c>
      <c r="B4711" t="s">
        <v>177</v>
      </c>
      <c r="C4711" s="1">
        <v>35103</v>
      </c>
      <c r="D4711">
        <v>23.5</v>
      </c>
      <c r="F4711">
        <v>0.4</v>
      </c>
    </row>
    <row r="4712" spans="1:6" x14ac:dyDescent="0.25">
      <c r="A4712" t="s">
        <v>215</v>
      </c>
      <c r="B4712" t="s">
        <v>177</v>
      </c>
      <c r="C4712" s="1">
        <v>35117</v>
      </c>
      <c r="D4712">
        <v>26.1</v>
      </c>
      <c r="F4712">
        <v>0.3755</v>
      </c>
    </row>
    <row r="4713" spans="1:6" x14ac:dyDescent="0.25">
      <c r="A4713" t="s">
        <v>215</v>
      </c>
      <c r="B4713" t="s">
        <v>177</v>
      </c>
      <c r="C4713" s="1">
        <v>35132</v>
      </c>
      <c r="D4713">
        <v>29.1</v>
      </c>
      <c r="F4713">
        <v>0.29899999999999999</v>
      </c>
    </row>
    <row r="4714" spans="1:6" x14ac:dyDescent="0.25">
      <c r="A4714" t="s">
        <v>215</v>
      </c>
      <c r="B4714" t="s">
        <v>177</v>
      </c>
      <c r="C4714" s="1">
        <v>35146</v>
      </c>
      <c r="D4714">
        <v>30.6</v>
      </c>
      <c r="F4714">
        <v>0.35949999999999999</v>
      </c>
    </row>
    <row r="4715" spans="1:6" x14ac:dyDescent="0.25">
      <c r="A4715" t="s">
        <v>215</v>
      </c>
      <c r="B4715" t="s">
        <v>177</v>
      </c>
      <c r="C4715" s="1">
        <v>35160</v>
      </c>
      <c r="D4715">
        <v>24.5</v>
      </c>
      <c r="F4715">
        <v>0.34289999999999998</v>
      </c>
    </row>
    <row r="4716" spans="1:6" x14ac:dyDescent="0.25">
      <c r="A4716" t="s">
        <v>215</v>
      </c>
      <c r="B4716" t="s">
        <v>177</v>
      </c>
      <c r="C4716" s="1">
        <v>35174</v>
      </c>
      <c r="D4716">
        <v>24</v>
      </c>
      <c r="F4716">
        <v>0.24579999999999999</v>
      </c>
    </row>
    <row r="4717" spans="1:6" x14ac:dyDescent="0.25">
      <c r="A4717" t="s">
        <v>215</v>
      </c>
      <c r="B4717" t="s">
        <v>177</v>
      </c>
      <c r="C4717" s="1">
        <v>35188</v>
      </c>
      <c r="D4717">
        <v>25.5</v>
      </c>
      <c r="F4717">
        <v>0.17649999999999999</v>
      </c>
    </row>
    <row r="4718" spans="1:6" x14ac:dyDescent="0.25">
      <c r="A4718" t="s">
        <v>215</v>
      </c>
      <c r="B4718" t="s">
        <v>177</v>
      </c>
      <c r="C4718" s="1">
        <v>35202</v>
      </c>
      <c r="D4718">
        <v>18.399999999999999</v>
      </c>
      <c r="F4718">
        <v>9.2399999999999996E-2</v>
      </c>
    </row>
    <row r="4719" spans="1:6" x14ac:dyDescent="0.25">
      <c r="A4719" t="s">
        <v>215</v>
      </c>
      <c r="B4719" t="s">
        <v>177</v>
      </c>
      <c r="C4719" s="1">
        <v>35216</v>
      </c>
      <c r="D4719">
        <v>15.3</v>
      </c>
      <c r="F4719">
        <v>9.8000000000000004E-2</v>
      </c>
    </row>
    <row r="4720" spans="1:6" x14ac:dyDescent="0.25">
      <c r="A4720" t="s">
        <v>216</v>
      </c>
      <c r="B4720" t="s">
        <v>178</v>
      </c>
      <c r="C4720" s="1">
        <v>29020</v>
      </c>
      <c r="D4720">
        <v>4.5999999999999996</v>
      </c>
      <c r="F4720">
        <v>4.3499999999999997E-2</v>
      </c>
    </row>
    <row r="4721" spans="1:6" x14ac:dyDescent="0.25">
      <c r="A4721" t="s">
        <v>216</v>
      </c>
      <c r="B4721" t="s">
        <v>178</v>
      </c>
      <c r="C4721" s="1">
        <v>29034</v>
      </c>
      <c r="D4721">
        <v>4.5999999999999996</v>
      </c>
      <c r="F4721">
        <v>4.3499999999999997E-2</v>
      </c>
    </row>
    <row r="4722" spans="1:6" x14ac:dyDescent="0.25">
      <c r="A4722" t="s">
        <v>216</v>
      </c>
      <c r="B4722" t="s">
        <v>178</v>
      </c>
      <c r="C4722" s="1">
        <v>29048</v>
      </c>
      <c r="D4722">
        <v>4.9000000000000004</v>
      </c>
      <c r="F4722">
        <v>4.0800000000000003E-2</v>
      </c>
    </row>
    <row r="4723" spans="1:6" x14ac:dyDescent="0.25">
      <c r="A4723" t="s">
        <v>216</v>
      </c>
      <c r="B4723" t="s">
        <v>178</v>
      </c>
      <c r="C4723" s="1">
        <v>29062</v>
      </c>
      <c r="D4723">
        <v>5</v>
      </c>
      <c r="F4723">
        <v>0.04</v>
      </c>
    </row>
    <row r="4724" spans="1:6" x14ac:dyDescent="0.25">
      <c r="A4724" t="s">
        <v>216</v>
      </c>
      <c r="B4724" t="s">
        <v>178</v>
      </c>
      <c r="C4724" s="1">
        <v>29076</v>
      </c>
      <c r="D4724">
        <v>7.2</v>
      </c>
      <c r="F4724">
        <v>6.9400000000000003E-2</v>
      </c>
    </row>
    <row r="4725" spans="1:6" x14ac:dyDescent="0.25">
      <c r="A4725" t="s">
        <v>216</v>
      </c>
      <c r="B4725" t="s">
        <v>178</v>
      </c>
      <c r="C4725" s="1">
        <v>29090</v>
      </c>
      <c r="D4725">
        <v>11.4</v>
      </c>
      <c r="F4725">
        <v>7.9000000000000001E-2</v>
      </c>
    </row>
    <row r="4726" spans="1:6" x14ac:dyDescent="0.25">
      <c r="A4726" t="s">
        <v>216</v>
      </c>
      <c r="B4726" t="s">
        <v>178</v>
      </c>
      <c r="C4726" s="1">
        <v>29104</v>
      </c>
      <c r="D4726">
        <v>19.899999999999999</v>
      </c>
      <c r="F4726">
        <v>0.1457</v>
      </c>
    </row>
    <row r="4727" spans="1:6" x14ac:dyDescent="0.25">
      <c r="A4727" t="s">
        <v>216</v>
      </c>
      <c r="B4727" t="s">
        <v>178</v>
      </c>
      <c r="C4727" s="1">
        <v>29118</v>
      </c>
      <c r="D4727">
        <v>35.9</v>
      </c>
      <c r="F4727">
        <v>0.17269999999999999</v>
      </c>
    </row>
    <row r="4728" spans="1:6" x14ac:dyDescent="0.25">
      <c r="A4728" t="s">
        <v>216</v>
      </c>
      <c r="B4728" t="s">
        <v>178</v>
      </c>
      <c r="C4728" s="1">
        <v>29132</v>
      </c>
      <c r="D4728">
        <v>34.9</v>
      </c>
      <c r="F4728">
        <v>0.14899999999999999</v>
      </c>
    </row>
    <row r="4729" spans="1:6" x14ac:dyDescent="0.25">
      <c r="A4729" t="s">
        <v>216</v>
      </c>
      <c r="B4729" t="s">
        <v>178</v>
      </c>
      <c r="C4729" s="1">
        <v>29146</v>
      </c>
      <c r="D4729">
        <v>56.1</v>
      </c>
      <c r="F4729">
        <v>0.18720000000000001</v>
      </c>
    </row>
    <row r="4730" spans="1:6" x14ac:dyDescent="0.25">
      <c r="A4730" t="s">
        <v>216</v>
      </c>
      <c r="B4730" t="s">
        <v>178</v>
      </c>
      <c r="C4730" s="1">
        <v>29160</v>
      </c>
      <c r="D4730">
        <v>59.9</v>
      </c>
      <c r="F4730">
        <v>0.18360000000000001</v>
      </c>
    </row>
    <row r="4731" spans="1:6" x14ac:dyDescent="0.25">
      <c r="A4731" t="s">
        <v>216</v>
      </c>
      <c r="B4731" t="s">
        <v>178</v>
      </c>
      <c r="C4731" s="1">
        <v>29174</v>
      </c>
      <c r="D4731">
        <v>49.1</v>
      </c>
      <c r="F4731">
        <v>0.38490000000000002</v>
      </c>
    </row>
    <row r="4732" spans="1:6" x14ac:dyDescent="0.25">
      <c r="A4732" t="s">
        <v>216</v>
      </c>
      <c r="B4732" t="s">
        <v>178</v>
      </c>
      <c r="C4732" s="1">
        <v>29189</v>
      </c>
      <c r="D4732">
        <v>49.2</v>
      </c>
      <c r="F4732">
        <v>0.29270000000000002</v>
      </c>
    </row>
    <row r="4733" spans="1:6" x14ac:dyDescent="0.25">
      <c r="A4733" t="s">
        <v>216</v>
      </c>
      <c r="B4733" t="s">
        <v>178</v>
      </c>
      <c r="C4733" s="1">
        <v>29203</v>
      </c>
      <c r="D4733">
        <v>46.7</v>
      </c>
      <c r="F4733">
        <v>0.29549999999999998</v>
      </c>
    </row>
    <row r="4734" spans="1:6" x14ac:dyDescent="0.25">
      <c r="A4734" t="s">
        <v>216</v>
      </c>
      <c r="B4734" t="s">
        <v>178</v>
      </c>
      <c r="C4734" s="1">
        <v>29217</v>
      </c>
      <c r="D4734">
        <v>46.8</v>
      </c>
      <c r="F4734">
        <v>0.32479999999999998</v>
      </c>
    </row>
    <row r="4735" spans="1:6" x14ac:dyDescent="0.25">
      <c r="A4735" t="s">
        <v>216</v>
      </c>
      <c r="B4735" t="s">
        <v>178</v>
      </c>
      <c r="C4735" s="1">
        <v>29231</v>
      </c>
      <c r="D4735">
        <v>47.1</v>
      </c>
      <c r="F4735">
        <v>0.39700000000000002</v>
      </c>
    </row>
    <row r="4736" spans="1:6" x14ac:dyDescent="0.25">
      <c r="A4736" t="s">
        <v>216</v>
      </c>
      <c r="B4736" t="s">
        <v>178</v>
      </c>
      <c r="C4736" s="1">
        <v>29245</v>
      </c>
      <c r="D4736">
        <v>39.4</v>
      </c>
      <c r="F4736">
        <v>0.32490000000000002</v>
      </c>
    </row>
    <row r="4737" spans="1:6" x14ac:dyDescent="0.25">
      <c r="A4737" t="s">
        <v>216</v>
      </c>
      <c r="B4737" t="s">
        <v>178</v>
      </c>
      <c r="C4737" s="1">
        <v>29259</v>
      </c>
      <c r="D4737">
        <v>31</v>
      </c>
      <c r="F4737">
        <v>0.22900000000000001</v>
      </c>
    </row>
    <row r="4738" spans="1:6" x14ac:dyDescent="0.25">
      <c r="A4738" t="s">
        <v>216</v>
      </c>
      <c r="B4738" t="s">
        <v>178</v>
      </c>
      <c r="C4738" s="1">
        <v>29273</v>
      </c>
      <c r="D4738">
        <v>34</v>
      </c>
      <c r="F4738">
        <v>0.29120000000000001</v>
      </c>
    </row>
    <row r="4739" spans="1:6" x14ac:dyDescent="0.25">
      <c r="A4739" t="s">
        <v>216</v>
      </c>
      <c r="B4739" t="s">
        <v>178</v>
      </c>
      <c r="C4739" s="1">
        <v>29288</v>
      </c>
      <c r="D4739">
        <v>35.299999999999997</v>
      </c>
      <c r="F4739">
        <v>0.3286</v>
      </c>
    </row>
    <row r="4740" spans="1:6" x14ac:dyDescent="0.25">
      <c r="A4740" t="s">
        <v>216</v>
      </c>
      <c r="B4740" t="s">
        <v>178</v>
      </c>
      <c r="C4740" s="1">
        <v>29302</v>
      </c>
      <c r="D4740">
        <v>29.4</v>
      </c>
      <c r="F4740">
        <v>0.28910000000000002</v>
      </c>
    </row>
    <row r="4741" spans="1:6" x14ac:dyDescent="0.25">
      <c r="A4741" t="s">
        <v>216</v>
      </c>
      <c r="B4741" t="s">
        <v>178</v>
      </c>
      <c r="C4741" s="1">
        <v>29316</v>
      </c>
      <c r="D4741">
        <v>22.4</v>
      </c>
      <c r="F4741">
        <v>0.2455</v>
      </c>
    </row>
    <row r="4742" spans="1:6" x14ac:dyDescent="0.25">
      <c r="A4742" t="s">
        <v>216</v>
      </c>
      <c r="B4742" t="s">
        <v>178</v>
      </c>
      <c r="C4742" s="1">
        <v>29330</v>
      </c>
      <c r="D4742">
        <v>21.1</v>
      </c>
      <c r="F4742">
        <v>0.1706</v>
      </c>
    </row>
    <row r="4743" spans="1:6" x14ac:dyDescent="0.25">
      <c r="A4743" t="s">
        <v>216</v>
      </c>
      <c r="B4743" t="s">
        <v>178</v>
      </c>
      <c r="C4743" s="1">
        <v>29344</v>
      </c>
      <c r="D4743">
        <v>10.7</v>
      </c>
      <c r="F4743">
        <v>0.18690000000000001</v>
      </c>
    </row>
    <row r="4744" spans="1:6" x14ac:dyDescent="0.25">
      <c r="A4744" t="s">
        <v>216</v>
      </c>
      <c r="B4744" t="s">
        <v>178</v>
      </c>
      <c r="C4744" s="1">
        <v>29358</v>
      </c>
      <c r="D4744">
        <v>6.9</v>
      </c>
      <c r="F4744">
        <v>0.1449</v>
      </c>
    </row>
    <row r="4745" spans="1:6" x14ac:dyDescent="0.25">
      <c r="A4745" t="s">
        <v>216</v>
      </c>
      <c r="B4745" t="s">
        <v>178</v>
      </c>
      <c r="C4745" s="1">
        <v>29372</v>
      </c>
      <c r="D4745">
        <v>7.6</v>
      </c>
      <c r="F4745">
        <v>5.2600000000000001E-2</v>
      </c>
    </row>
    <row r="4746" spans="1:6" x14ac:dyDescent="0.25">
      <c r="A4746" t="s">
        <v>216</v>
      </c>
      <c r="B4746" t="s">
        <v>178</v>
      </c>
      <c r="C4746" s="1">
        <v>29386</v>
      </c>
      <c r="D4746">
        <v>4.5999999999999996</v>
      </c>
      <c r="F4746">
        <v>4.3499999999999997E-2</v>
      </c>
    </row>
    <row r="4747" spans="1:6" x14ac:dyDescent="0.25">
      <c r="A4747" t="s">
        <v>216</v>
      </c>
      <c r="B4747" t="s">
        <v>178</v>
      </c>
      <c r="C4747" s="1">
        <v>29400</v>
      </c>
      <c r="D4747">
        <v>4.5999999999999996</v>
      </c>
      <c r="F4747">
        <v>4.3499999999999997E-2</v>
      </c>
    </row>
    <row r="4748" spans="1:6" x14ac:dyDescent="0.25">
      <c r="A4748" t="s">
        <v>216</v>
      </c>
      <c r="B4748" t="s">
        <v>178</v>
      </c>
      <c r="C4748" s="1">
        <v>29414</v>
      </c>
      <c r="D4748">
        <v>4.9000000000000004</v>
      </c>
      <c r="F4748">
        <v>4.0800000000000003E-2</v>
      </c>
    </row>
    <row r="4749" spans="1:6" x14ac:dyDescent="0.25">
      <c r="A4749" t="s">
        <v>216</v>
      </c>
      <c r="B4749" t="s">
        <v>178</v>
      </c>
      <c r="C4749" s="1">
        <v>29428</v>
      </c>
      <c r="D4749">
        <v>5</v>
      </c>
      <c r="F4749">
        <v>0.04</v>
      </c>
    </row>
    <row r="4750" spans="1:6" x14ac:dyDescent="0.25">
      <c r="A4750" t="s">
        <v>216</v>
      </c>
      <c r="B4750" t="s">
        <v>178</v>
      </c>
      <c r="C4750" s="1">
        <v>29442</v>
      </c>
      <c r="D4750">
        <v>7.2</v>
      </c>
      <c r="F4750">
        <v>6.9400000000000003E-2</v>
      </c>
    </row>
    <row r="4751" spans="1:6" x14ac:dyDescent="0.25">
      <c r="A4751" t="s">
        <v>216</v>
      </c>
      <c r="B4751" t="s">
        <v>178</v>
      </c>
      <c r="C4751" s="1">
        <v>29456</v>
      </c>
      <c r="D4751">
        <v>11.4</v>
      </c>
      <c r="F4751">
        <v>7.9000000000000001E-2</v>
      </c>
    </row>
    <row r="4752" spans="1:6" x14ac:dyDescent="0.25">
      <c r="A4752" t="s">
        <v>216</v>
      </c>
      <c r="B4752" t="s">
        <v>178</v>
      </c>
      <c r="C4752" s="1">
        <v>29470</v>
      </c>
      <c r="D4752">
        <v>19.899999999999999</v>
      </c>
      <c r="F4752">
        <v>0.1457</v>
      </c>
    </row>
    <row r="4753" spans="1:6" x14ac:dyDescent="0.25">
      <c r="A4753" t="s">
        <v>216</v>
      </c>
      <c r="B4753" t="s">
        <v>178</v>
      </c>
      <c r="C4753" s="1">
        <v>29484</v>
      </c>
      <c r="D4753">
        <v>35.9</v>
      </c>
      <c r="F4753">
        <v>0.17269999999999999</v>
      </c>
    </row>
    <row r="4754" spans="1:6" x14ac:dyDescent="0.25">
      <c r="A4754" t="s">
        <v>216</v>
      </c>
      <c r="B4754" t="s">
        <v>178</v>
      </c>
      <c r="C4754" s="1">
        <v>29498</v>
      </c>
      <c r="D4754">
        <v>34.9</v>
      </c>
      <c r="F4754">
        <v>0.14899999999999999</v>
      </c>
    </row>
    <row r="4755" spans="1:6" x14ac:dyDescent="0.25">
      <c r="A4755" t="s">
        <v>216</v>
      </c>
      <c r="B4755" t="s">
        <v>178</v>
      </c>
      <c r="C4755" s="1">
        <v>29512</v>
      </c>
      <c r="D4755">
        <v>56.1</v>
      </c>
      <c r="F4755">
        <v>0.18720000000000001</v>
      </c>
    </row>
    <row r="4756" spans="1:6" x14ac:dyDescent="0.25">
      <c r="A4756" t="s">
        <v>216</v>
      </c>
      <c r="B4756" t="s">
        <v>178</v>
      </c>
      <c r="C4756" s="1">
        <v>29526</v>
      </c>
      <c r="D4756">
        <v>59.9</v>
      </c>
      <c r="F4756">
        <v>0.18360000000000001</v>
      </c>
    </row>
    <row r="4757" spans="1:6" x14ac:dyDescent="0.25">
      <c r="A4757" t="s">
        <v>216</v>
      </c>
      <c r="B4757" t="s">
        <v>178</v>
      </c>
      <c r="C4757" s="1">
        <v>29540</v>
      </c>
      <c r="D4757">
        <v>49.1</v>
      </c>
      <c r="F4757">
        <v>0.38490000000000002</v>
      </c>
    </row>
    <row r="4758" spans="1:6" x14ac:dyDescent="0.25">
      <c r="A4758" t="s">
        <v>216</v>
      </c>
      <c r="B4758" t="s">
        <v>178</v>
      </c>
      <c r="C4758" s="1">
        <v>29555</v>
      </c>
      <c r="D4758">
        <v>49.2</v>
      </c>
      <c r="F4758">
        <v>0.29270000000000002</v>
      </c>
    </row>
    <row r="4759" spans="1:6" x14ac:dyDescent="0.25">
      <c r="A4759" t="s">
        <v>216</v>
      </c>
      <c r="B4759" t="s">
        <v>178</v>
      </c>
      <c r="C4759" s="1">
        <v>29569</v>
      </c>
      <c r="D4759">
        <v>46.7</v>
      </c>
      <c r="F4759">
        <v>0.29549999999999998</v>
      </c>
    </row>
    <row r="4760" spans="1:6" x14ac:dyDescent="0.25">
      <c r="A4760" t="s">
        <v>216</v>
      </c>
      <c r="B4760" t="s">
        <v>178</v>
      </c>
      <c r="C4760" s="1">
        <v>29583</v>
      </c>
      <c r="D4760">
        <v>46.8</v>
      </c>
      <c r="F4760">
        <v>0.32479999999999998</v>
      </c>
    </row>
    <row r="4761" spans="1:6" x14ac:dyDescent="0.25">
      <c r="A4761" t="s">
        <v>216</v>
      </c>
      <c r="B4761" t="s">
        <v>178</v>
      </c>
      <c r="C4761" s="1">
        <v>29597</v>
      </c>
      <c r="D4761">
        <v>47.1</v>
      </c>
      <c r="F4761">
        <v>0.39700000000000002</v>
      </c>
    </row>
    <row r="4762" spans="1:6" x14ac:dyDescent="0.25">
      <c r="A4762" t="s">
        <v>216</v>
      </c>
      <c r="B4762" t="s">
        <v>178</v>
      </c>
      <c r="C4762" s="1">
        <v>29611</v>
      </c>
      <c r="D4762">
        <v>39.4</v>
      </c>
      <c r="F4762">
        <v>0.32490000000000002</v>
      </c>
    </row>
    <row r="4763" spans="1:6" x14ac:dyDescent="0.25">
      <c r="A4763" t="s">
        <v>216</v>
      </c>
      <c r="B4763" t="s">
        <v>178</v>
      </c>
      <c r="C4763" s="1">
        <v>29625</v>
      </c>
      <c r="D4763">
        <v>31</v>
      </c>
      <c r="F4763">
        <v>0.22900000000000001</v>
      </c>
    </row>
    <row r="4764" spans="1:6" x14ac:dyDescent="0.25">
      <c r="A4764" t="s">
        <v>216</v>
      </c>
      <c r="B4764" t="s">
        <v>178</v>
      </c>
      <c r="C4764" s="1">
        <v>29639</v>
      </c>
      <c r="D4764">
        <v>34</v>
      </c>
      <c r="F4764">
        <v>0.29120000000000001</v>
      </c>
    </row>
    <row r="4765" spans="1:6" x14ac:dyDescent="0.25">
      <c r="A4765" t="s">
        <v>216</v>
      </c>
      <c r="B4765" t="s">
        <v>178</v>
      </c>
      <c r="C4765" s="1">
        <v>29653</v>
      </c>
      <c r="D4765">
        <v>35.299999999999997</v>
      </c>
      <c r="F4765">
        <v>0.3286</v>
      </c>
    </row>
    <row r="4766" spans="1:6" x14ac:dyDescent="0.25">
      <c r="A4766" t="s">
        <v>216</v>
      </c>
      <c r="B4766" t="s">
        <v>178</v>
      </c>
      <c r="C4766" s="1">
        <v>29667</v>
      </c>
      <c r="D4766">
        <v>29.4</v>
      </c>
      <c r="F4766">
        <v>0.28910000000000002</v>
      </c>
    </row>
    <row r="4767" spans="1:6" x14ac:dyDescent="0.25">
      <c r="A4767" t="s">
        <v>216</v>
      </c>
      <c r="B4767" t="s">
        <v>178</v>
      </c>
      <c r="C4767" s="1">
        <v>29681</v>
      </c>
      <c r="D4767">
        <v>22.4</v>
      </c>
      <c r="F4767">
        <v>0.2455</v>
      </c>
    </row>
    <row r="4768" spans="1:6" x14ac:dyDescent="0.25">
      <c r="A4768" t="s">
        <v>216</v>
      </c>
      <c r="B4768" t="s">
        <v>178</v>
      </c>
      <c r="C4768" s="1">
        <v>29695</v>
      </c>
      <c r="D4768">
        <v>21.1</v>
      </c>
      <c r="F4768">
        <v>0.1706</v>
      </c>
    </row>
    <row r="4769" spans="1:6" x14ac:dyDescent="0.25">
      <c r="A4769" t="s">
        <v>216</v>
      </c>
      <c r="B4769" t="s">
        <v>178</v>
      </c>
      <c r="C4769" s="1">
        <v>29709</v>
      </c>
      <c r="D4769">
        <v>10.7</v>
      </c>
      <c r="F4769">
        <v>0.18690000000000001</v>
      </c>
    </row>
    <row r="4770" spans="1:6" x14ac:dyDescent="0.25">
      <c r="A4770" t="s">
        <v>216</v>
      </c>
      <c r="B4770" t="s">
        <v>178</v>
      </c>
      <c r="C4770" s="1">
        <v>29723</v>
      </c>
      <c r="D4770">
        <v>6.9</v>
      </c>
      <c r="F4770">
        <v>0.1449</v>
      </c>
    </row>
    <row r="4771" spans="1:6" x14ac:dyDescent="0.25">
      <c r="A4771" t="s">
        <v>216</v>
      </c>
      <c r="B4771" t="s">
        <v>178</v>
      </c>
      <c r="C4771" s="1">
        <v>29737</v>
      </c>
      <c r="D4771">
        <v>7.6</v>
      </c>
      <c r="F4771">
        <v>5.2600000000000001E-2</v>
      </c>
    </row>
    <row r="4772" spans="1:6" x14ac:dyDescent="0.25">
      <c r="A4772" t="s">
        <v>216</v>
      </c>
      <c r="B4772" t="s">
        <v>178</v>
      </c>
      <c r="C4772" s="1">
        <v>29751</v>
      </c>
      <c r="D4772">
        <v>4.5999999999999996</v>
      </c>
      <c r="F4772">
        <v>4.3499999999999997E-2</v>
      </c>
    </row>
    <row r="4773" spans="1:6" x14ac:dyDescent="0.25">
      <c r="A4773" t="s">
        <v>216</v>
      </c>
      <c r="B4773" t="s">
        <v>178</v>
      </c>
      <c r="C4773" s="1">
        <v>29765</v>
      </c>
      <c r="D4773">
        <v>4.5999999999999996</v>
      </c>
      <c r="F4773">
        <v>4.3499999999999997E-2</v>
      </c>
    </row>
    <row r="4774" spans="1:6" x14ac:dyDescent="0.25">
      <c r="A4774" t="s">
        <v>216</v>
      </c>
      <c r="B4774" t="s">
        <v>178</v>
      </c>
      <c r="C4774" s="1">
        <v>29779</v>
      </c>
      <c r="D4774">
        <v>4.9000000000000004</v>
      </c>
      <c r="F4774">
        <v>4.0800000000000003E-2</v>
      </c>
    </row>
    <row r="4775" spans="1:6" x14ac:dyDescent="0.25">
      <c r="A4775" t="s">
        <v>216</v>
      </c>
      <c r="B4775" t="s">
        <v>178</v>
      </c>
      <c r="C4775" s="1">
        <v>29793</v>
      </c>
      <c r="D4775">
        <v>5</v>
      </c>
      <c r="F4775">
        <v>0.04</v>
      </c>
    </row>
    <row r="4776" spans="1:6" x14ac:dyDescent="0.25">
      <c r="A4776" t="s">
        <v>216</v>
      </c>
      <c r="B4776" t="s">
        <v>178</v>
      </c>
      <c r="C4776" s="1">
        <v>29807</v>
      </c>
      <c r="D4776">
        <v>7.2</v>
      </c>
      <c r="F4776">
        <v>6.9400000000000003E-2</v>
      </c>
    </row>
    <row r="4777" spans="1:6" x14ac:dyDescent="0.25">
      <c r="A4777" t="s">
        <v>216</v>
      </c>
      <c r="B4777" t="s">
        <v>178</v>
      </c>
      <c r="C4777" s="1">
        <v>29821</v>
      </c>
      <c r="D4777">
        <v>11.4</v>
      </c>
      <c r="F4777">
        <v>7.9000000000000001E-2</v>
      </c>
    </row>
    <row r="4778" spans="1:6" x14ac:dyDescent="0.25">
      <c r="A4778" t="s">
        <v>216</v>
      </c>
      <c r="B4778" t="s">
        <v>178</v>
      </c>
      <c r="C4778" s="1">
        <v>29835</v>
      </c>
      <c r="D4778">
        <v>19.899999999999999</v>
      </c>
      <c r="F4778">
        <v>0.1457</v>
      </c>
    </row>
    <row r="4779" spans="1:6" x14ac:dyDescent="0.25">
      <c r="A4779" t="s">
        <v>216</v>
      </c>
      <c r="B4779" t="s">
        <v>178</v>
      </c>
      <c r="C4779" s="1">
        <v>29849</v>
      </c>
      <c r="D4779">
        <v>35.9</v>
      </c>
      <c r="F4779">
        <v>0.17269999999999999</v>
      </c>
    </row>
    <row r="4780" spans="1:6" x14ac:dyDescent="0.25">
      <c r="A4780" t="s">
        <v>216</v>
      </c>
      <c r="B4780" t="s">
        <v>178</v>
      </c>
      <c r="C4780" s="1">
        <v>29863</v>
      </c>
      <c r="D4780">
        <v>34.9</v>
      </c>
      <c r="F4780">
        <v>0.14899999999999999</v>
      </c>
    </row>
    <row r="4781" spans="1:6" x14ac:dyDescent="0.25">
      <c r="A4781" t="s">
        <v>216</v>
      </c>
      <c r="B4781" t="s">
        <v>178</v>
      </c>
      <c r="C4781" s="1">
        <v>29877</v>
      </c>
      <c r="D4781">
        <v>56.1</v>
      </c>
      <c r="F4781">
        <v>0.18720000000000001</v>
      </c>
    </row>
    <row r="4782" spans="1:6" x14ac:dyDescent="0.25">
      <c r="A4782" t="s">
        <v>216</v>
      </c>
      <c r="B4782" t="s">
        <v>178</v>
      </c>
      <c r="C4782" s="1">
        <v>29891</v>
      </c>
      <c r="D4782">
        <v>59.9</v>
      </c>
      <c r="F4782">
        <v>0.18360000000000001</v>
      </c>
    </row>
    <row r="4783" spans="1:6" x14ac:dyDescent="0.25">
      <c r="A4783" t="s">
        <v>216</v>
      </c>
      <c r="B4783" t="s">
        <v>178</v>
      </c>
      <c r="C4783" s="1">
        <v>29905</v>
      </c>
      <c r="D4783">
        <v>49.1</v>
      </c>
      <c r="F4783">
        <v>0.38490000000000002</v>
      </c>
    </row>
    <row r="4784" spans="1:6" x14ac:dyDescent="0.25">
      <c r="A4784" t="s">
        <v>216</v>
      </c>
      <c r="B4784" t="s">
        <v>178</v>
      </c>
      <c r="C4784" s="1">
        <v>29920</v>
      </c>
      <c r="D4784">
        <v>49.2</v>
      </c>
      <c r="F4784">
        <v>0.29270000000000002</v>
      </c>
    </row>
    <row r="4785" spans="1:6" x14ac:dyDescent="0.25">
      <c r="A4785" t="s">
        <v>216</v>
      </c>
      <c r="B4785" t="s">
        <v>178</v>
      </c>
      <c r="C4785" s="1">
        <v>29934</v>
      </c>
      <c r="D4785">
        <v>46.7</v>
      </c>
      <c r="F4785">
        <v>0.29549999999999998</v>
      </c>
    </row>
    <row r="4786" spans="1:6" x14ac:dyDescent="0.25">
      <c r="A4786" t="s">
        <v>216</v>
      </c>
      <c r="B4786" t="s">
        <v>178</v>
      </c>
      <c r="C4786" s="1">
        <v>29948</v>
      </c>
      <c r="D4786">
        <v>46.8</v>
      </c>
      <c r="F4786">
        <v>0.32479999999999998</v>
      </c>
    </row>
    <row r="4787" spans="1:6" x14ac:dyDescent="0.25">
      <c r="A4787" t="s">
        <v>216</v>
      </c>
      <c r="B4787" t="s">
        <v>178</v>
      </c>
      <c r="C4787" s="1">
        <v>29962</v>
      </c>
      <c r="D4787">
        <v>47.1</v>
      </c>
      <c r="F4787">
        <v>0.39700000000000002</v>
      </c>
    </row>
    <row r="4788" spans="1:6" x14ac:dyDescent="0.25">
      <c r="A4788" t="s">
        <v>216</v>
      </c>
      <c r="B4788" t="s">
        <v>178</v>
      </c>
      <c r="C4788" s="1">
        <v>29976</v>
      </c>
      <c r="D4788">
        <v>39.4</v>
      </c>
      <c r="F4788">
        <v>0.32490000000000002</v>
      </c>
    </row>
    <row r="4789" spans="1:6" x14ac:dyDescent="0.25">
      <c r="A4789" t="s">
        <v>216</v>
      </c>
      <c r="B4789" t="s">
        <v>178</v>
      </c>
      <c r="C4789" s="1">
        <v>29990</v>
      </c>
      <c r="D4789">
        <v>31</v>
      </c>
      <c r="F4789">
        <v>0.22900000000000001</v>
      </c>
    </row>
    <row r="4790" spans="1:6" x14ac:dyDescent="0.25">
      <c r="A4790" t="s">
        <v>216</v>
      </c>
      <c r="B4790" t="s">
        <v>178</v>
      </c>
      <c r="C4790" s="1">
        <v>30004</v>
      </c>
      <c r="D4790">
        <v>34</v>
      </c>
      <c r="F4790">
        <v>0.29120000000000001</v>
      </c>
    </row>
    <row r="4791" spans="1:6" x14ac:dyDescent="0.25">
      <c r="A4791" t="s">
        <v>216</v>
      </c>
      <c r="B4791" t="s">
        <v>178</v>
      </c>
      <c r="C4791" s="1">
        <v>30018</v>
      </c>
      <c r="D4791">
        <v>35.299999999999997</v>
      </c>
      <c r="F4791">
        <v>0.3286</v>
      </c>
    </row>
    <row r="4792" spans="1:6" x14ac:dyDescent="0.25">
      <c r="A4792" t="s">
        <v>216</v>
      </c>
      <c r="B4792" t="s">
        <v>178</v>
      </c>
      <c r="C4792" s="1">
        <v>30032</v>
      </c>
      <c r="D4792">
        <v>29.4</v>
      </c>
      <c r="F4792">
        <v>0.28910000000000002</v>
      </c>
    </row>
    <row r="4793" spans="1:6" x14ac:dyDescent="0.25">
      <c r="A4793" t="s">
        <v>216</v>
      </c>
      <c r="B4793" t="s">
        <v>178</v>
      </c>
      <c r="C4793" s="1">
        <v>30046</v>
      </c>
      <c r="D4793">
        <v>22.4</v>
      </c>
      <c r="F4793">
        <v>0.2455</v>
      </c>
    </row>
    <row r="4794" spans="1:6" x14ac:dyDescent="0.25">
      <c r="A4794" t="s">
        <v>216</v>
      </c>
      <c r="B4794" t="s">
        <v>178</v>
      </c>
      <c r="C4794" s="1">
        <v>30060</v>
      </c>
      <c r="D4794">
        <v>21.1</v>
      </c>
      <c r="F4794">
        <v>0.1706</v>
      </c>
    </row>
    <row r="4795" spans="1:6" x14ac:dyDescent="0.25">
      <c r="A4795" t="s">
        <v>216</v>
      </c>
      <c r="B4795" t="s">
        <v>178</v>
      </c>
      <c r="C4795" s="1">
        <v>30074</v>
      </c>
      <c r="D4795">
        <v>10.7</v>
      </c>
      <c r="F4795">
        <v>0.18690000000000001</v>
      </c>
    </row>
    <row r="4796" spans="1:6" x14ac:dyDescent="0.25">
      <c r="A4796" t="s">
        <v>216</v>
      </c>
      <c r="B4796" t="s">
        <v>178</v>
      </c>
      <c r="C4796" s="1">
        <v>30088</v>
      </c>
      <c r="D4796">
        <v>6.9</v>
      </c>
      <c r="F4796">
        <v>0.1449</v>
      </c>
    </row>
    <row r="4797" spans="1:6" x14ac:dyDescent="0.25">
      <c r="A4797" t="s">
        <v>216</v>
      </c>
      <c r="B4797" t="s">
        <v>178</v>
      </c>
      <c r="C4797" s="1">
        <v>30102</v>
      </c>
      <c r="D4797">
        <v>7.6</v>
      </c>
      <c r="F4797">
        <v>5.2600000000000001E-2</v>
      </c>
    </row>
    <row r="4798" spans="1:6" x14ac:dyDescent="0.25">
      <c r="A4798" t="s">
        <v>216</v>
      </c>
      <c r="B4798" t="s">
        <v>178</v>
      </c>
      <c r="C4798" s="1">
        <v>30116</v>
      </c>
      <c r="D4798">
        <v>4.5999999999999996</v>
      </c>
      <c r="F4798">
        <v>4.3499999999999997E-2</v>
      </c>
    </row>
    <row r="4799" spans="1:6" x14ac:dyDescent="0.25">
      <c r="A4799" t="s">
        <v>216</v>
      </c>
      <c r="B4799" t="s">
        <v>178</v>
      </c>
      <c r="C4799" s="1">
        <v>30130</v>
      </c>
      <c r="D4799">
        <v>4.5999999999999996</v>
      </c>
      <c r="F4799">
        <v>4.3499999999999997E-2</v>
      </c>
    </row>
    <row r="4800" spans="1:6" x14ac:dyDescent="0.25">
      <c r="A4800" t="s">
        <v>216</v>
      </c>
      <c r="B4800" t="s">
        <v>178</v>
      </c>
      <c r="C4800" s="1">
        <v>30144</v>
      </c>
      <c r="D4800">
        <v>4.9000000000000004</v>
      </c>
      <c r="F4800">
        <v>4.0800000000000003E-2</v>
      </c>
    </row>
    <row r="4801" spans="1:6" x14ac:dyDescent="0.25">
      <c r="A4801" t="s">
        <v>216</v>
      </c>
      <c r="B4801" t="s">
        <v>178</v>
      </c>
      <c r="C4801" s="1">
        <v>30158</v>
      </c>
      <c r="D4801">
        <v>5</v>
      </c>
      <c r="F4801">
        <v>0.04</v>
      </c>
    </row>
    <row r="4802" spans="1:6" x14ac:dyDescent="0.25">
      <c r="A4802" t="s">
        <v>216</v>
      </c>
      <c r="B4802" t="s">
        <v>178</v>
      </c>
      <c r="C4802" s="1">
        <v>30172</v>
      </c>
      <c r="D4802">
        <v>7.2</v>
      </c>
      <c r="F4802">
        <v>6.9400000000000003E-2</v>
      </c>
    </row>
    <row r="4803" spans="1:6" x14ac:dyDescent="0.25">
      <c r="A4803" t="s">
        <v>216</v>
      </c>
      <c r="B4803" t="s">
        <v>178</v>
      </c>
      <c r="C4803" s="1">
        <v>30186</v>
      </c>
      <c r="D4803">
        <v>11.4</v>
      </c>
      <c r="F4803">
        <v>7.9000000000000001E-2</v>
      </c>
    </row>
    <row r="4804" spans="1:6" x14ac:dyDescent="0.25">
      <c r="A4804" t="s">
        <v>216</v>
      </c>
      <c r="B4804" t="s">
        <v>178</v>
      </c>
      <c r="C4804" s="1">
        <v>30200</v>
      </c>
      <c r="D4804">
        <v>19.899999999999999</v>
      </c>
      <c r="F4804">
        <v>0.1457</v>
      </c>
    </row>
    <row r="4805" spans="1:6" x14ac:dyDescent="0.25">
      <c r="A4805" t="s">
        <v>216</v>
      </c>
      <c r="B4805" t="s">
        <v>178</v>
      </c>
      <c r="C4805" s="1">
        <v>30214</v>
      </c>
      <c r="D4805">
        <v>35.9</v>
      </c>
      <c r="F4805">
        <v>0.17269999999999999</v>
      </c>
    </row>
    <row r="4806" spans="1:6" x14ac:dyDescent="0.25">
      <c r="A4806" t="s">
        <v>216</v>
      </c>
      <c r="B4806" t="s">
        <v>178</v>
      </c>
      <c r="C4806" s="1">
        <v>30228</v>
      </c>
      <c r="D4806">
        <v>34.9</v>
      </c>
      <c r="F4806">
        <v>0.14899999999999999</v>
      </c>
    </row>
    <row r="4807" spans="1:6" x14ac:dyDescent="0.25">
      <c r="A4807" t="s">
        <v>216</v>
      </c>
      <c r="B4807" t="s">
        <v>178</v>
      </c>
      <c r="C4807" s="1">
        <v>30242</v>
      </c>
      <c r="D4807">
        <v>56.1</v>
      </c>
      <c r="F4807">
        <v>0.18720000000000001</v>
      </c>
    </row>
    <row r="4808" spans="1:6" x14ac:dyDescent="0.25">
      <c r="A4808" t="s">
        <v>216</v>
      </c>
      <c r="B4808" t="s">
        <v>178</v>
      </c>
      <c r="C4808" s="1">
        <v>30256</v>
      </c>
      <c r="D4808">
        <v>59.9</v>
      </c>
      <c r="F4808">
        <v>0.18360000000000001</v>
      </c>
    </row>
    <row r="4809" spans="1:6" x14ac:dyDescent="0.25">
      <c r="A4809" t="s">
        <v>216</v>
      </c>
      <c r="B4809" t="s">
        <v>178</v>
      </c>
      <c r="C4809" s="1">
        <v>30270</v>
      </c>
      <c r="D4809">
        <v>49.1</v>
      </c>
      <c r="F4809">
        <v>0.38490000000000002</v>
      </c>
    </row>
    <row r="4810" spans="1:6" x14ac:dyDescent="0.25">
      <c r="A4810" t="s">
        <v>216</v>
      </c>
      <c r="B4810" t="s">
        <v>178</v>
      </c>
      <c r="C4810" s="1">
        <v>30285</v>
      </c>
      <c r="D4810">
        <v>49.2</v>
      </c>
      <c r="F4810">
        <v>0.29270000000000002</v>
      </c>
    </row>
    <row r="4811" spans="1:6" x14ac:dyDescent="0.25">
      <c r="A4811" t="s">
        <v>216</v>
      </c>
      <c r="B4811" t="s">
        <v>178</v>
      </c>
      <c r="C4811" s="1">
        <v>30299</v>
      </c>
      <c r="D4811">
        <v>46.7</v>
      </c>
      <c r="F4811">
        <v>0.29549999999999998</v>
      </c>
    </row>
    <row r="4812" spans="1:6" x14ac:dyDescent="0.25">
      <c r="A4812" t="s">
        <v>216</v>
      </c>
      <c r="B4812" t="s">
        <v>178</v>
      </c>
      <c r="C4812" s="1">
        <v>30313</v>
      </c>
      <c r="D4812">
        <v>46.8</v>
      </c>
      <c r="F4812">
        <v>0.32479999999999998</v>
      </c>
    </row>
    <row r="4813" spans="1:6" x14ac:dyDescent="0.25">
      <c r="A4813" t="s">
        <v>216</v>
      </c>
      <c r="B4813" t="s">
        <v>178</v>
      </c>
      <c r="C4813" s="1">
        <v>30327</v>
      </c>
      <c r="D4813">
        <v>47.1</v>
      </c>
      <c r="F4813">
        <v>0.39700000000000002</v>
      </c>
    </row>
    <row r="4814" spans="1:6" x14ac:dyDescent="0.25">
      <c r="A4814" t="s">
        <v>216</v>
      </c>
      <c r="B4814" t="s">
        <v>178</v>
      </c>
      <c r="C4814" s="1">
        <v>30341</v>
      </c>
      <c r="D4814">
        <v>39.4</v>
      </c>
      <c r="F4814">
        <v>0.32490000000000002</v>
      </c>
    </row>
    <row r="4815" spans="1:6" x14ac:dyDescent="0.25">
      <c r="A4815" t="s">
        <v>216</v>
      </c>
      <c r="B4815" t="s">
        <v>178</v>
      </c>
      <c r="C4815" s="1">
        <v>30355</v>
      </c>
      <c r="D4815">
        <v>31</v>
      </c>
      <c r="F4815">
        <v>0.22900000000000001</v>
      </c>
    </row>
    <row r="4816" spans="1:6" x14ac:dyDescent="0.25">
      <c r="A4816" t="s">
        <v>216</v>
      </c>
      <c r="B4816" t="s">
        <v>178</v>
      </c>
      <c r="C4816" s="1">
        <v>30369</v>
      </c>
      <c r="D4816">
        <v>34</v>
      </c>
      <c r="F4816">
        <v>0.29120000000000001</v>
      </c>
    </row>
    <row r="4817" spans="1:6" x14ac:dyDescent="0.25">
      <c r="A4817" t="s">
        <v>216</v>
      </c>
      <c r="B4817" t="s">
        <v>178</v>
      </c>
      <c r="C4817" s="1">
        <v>30383</v>
      </c>
      <c r="D4817">
        <v>35.299999999999997</v>
      </c>
      <c r="F4817">
        <v>0.3286</v>
      </c>
    </row>
    <row r="4818" spans="1:6" x14ac:dyDescent="0.25">
      <c r="A4818" t="s">
        <v>216</v>
      </c>
      <c r="B4818" t="s">
        <v>178</v>
      </c>
      <c r="C4818" s="1">
        <v>30397</v>
      </c>
      <c r="D4818">
        <v>29.4</v>
      </c>
      <c r="F4818">
        <v>0.28910000000000002</v>
      </c>
    </row>
    <row r="4819" spans="1:6" x14ac:dyDescent="0.25">
      <c r="A4819" t="s">
        <v>216</v>
      </c>
      <c r="B4819" t="s">
        <v>178</v>
      </c>
      <c r="C4819" s="1">
        <v>30411</v>
      </c>
      <c r="D4819">
        <v>22.4</v>
      </c>
      <c r="F4819">
        <v>0.2455</v>
      </c>
    </row>
    <row r="4820" spans="1:6" x14ac:dyDescent="0.25">
      <c r="A4820" t="s">
        <v>216</v>
      </c>
      <c r="B4820" t="s">
        <v>178</v>
      </c>
      <c r="C4820" s="1">
        <v>30425</v>
      </c>
      <c r="D4820">
        <v>21.1</v>
      </c>
      <c r="F4820">
        <v>0.1706</v>
      </c>
    </row>
    <row r="4821" spans="1:6" x14ac:dyDescent="0.25">
      <c r="A4821" t="s">
        <v>216</v>
      </c>
      <c r="B4821" t="s">
        <v>178</v>
      </c>
      <c r="C4821" s="1">
        <v>30439</v>
      </c>
      <c r="D4821">
        <v>10.7</v>
      </c>
      <c r="F4821">
        <v>0.18690000000000001</v>
      </c>
    </row>
    <row r="4822" spans="1:6" x14ac:dyDescent="0.25">
      <c r="A4822" t="s">
        <v>216</v>
      </c>
      <c r="B4822" t="s">
        <v>178</v>
      </c>
      <c r="C4822" s="1">
        <v>30453</v>
      </c>
      <c r="D4822">
        <v>6.9</v>
      </c>
      <c r="F4822">
        <v>0.1449</v>
      </c>
    </row>
    <row r="4823" spans="1:6" x14ac:dyDescent="0.25">
      <c r="A4823" t="s">
        <v>216</v>
      </c>
      <c r="B4823" t="s">
        <v>178</v>
      </c>
      <c r="C4823" s="1">
        <v>30467</v>
      </c>
      <c r="D4823">
        <v>7.6</v>
      </c>
      <c r="F4823">
        <v>5.2600000000000001E-2</v>
      </c>
    </row>
    <row r="4824" spans="1:6" x14ac:dyDescent="0.25">
      <c r="A4824" t="s">
        <v>216</v>
      </c>
      <c r="B4824" t="s">
        <v>178</v>
      </c>
      <c r="C4824" s="1">
        <v>30481</v>
      </c>
      <c r="D4824">
        <v>4.5999999999999996</v>
      </c>
      <c r="F4824">
        <v>4.3499999999999997E-2</v>
      </c>
    </row>
    <row r="4825" spans="1:6" x14ac:dyDescent="0.25">
      <c r="A4825" t="s">
        <v>216</v>
      </c>
      <c r="B4825" t="s">
        <v>178</v>
      </c>
      <c r="C4825" s="1">
        <v>30495</v>
      </c>
      <c r="D4825">
        <v>4.5999999999999996</v>
      </c>
      <c r="F4825">
        <v>4.3499999999999997E-2</v>
      </c>
    </row>
    <row r="4826" spans="1:6" x14ac:dyDescent="0.25">
      <c r="A4826" t="s">
        <v>216</v>
      </c>
      <c r="B4826" t="s">
        <v>178</v>
      </c>
      <c r="C4826" s="1">
        <v>30509</v>
      </c>
      <c r="D4826">
        <v>4.9000000000000004</v>
      </c>
      <c r="F4826">
        <v>4.0800000000000003E-2</v>
      </c>
    </row>
    <row r="4827" spans="1:6" x14ac:dyDescent="0.25">
      <c r="A4827" t="s">
        <v>216</v>
      </c>
      <c r="B4827" t="s">
        <v>178</v>
      </c>
      <c r="C4827" s="1">
        <v>30523</v>
      </c>
      <c r="D4827">
        <v>5</v>
      </c>
      <c r="F4827">
        <v>0.04</v>
      </c>
    </row>
    <row r="4828" spans="1:6" x14ac:dyDescent="0.25">
      <c r="A4828" t="s">
        <v>216</v>
      </c>
      <c r="B4828" t="s">
        <v>178</v>
      </c>
      <c r="C4828" s="1">
        <v>30537</v>
      </c>
      <c r="D4828">
        <v>7.2</v>
      </c>
      <c r="F4828">
        <v>6.9400000000000003E-2</v>
      </c>
    </row>
    <row r="4829" spans="1:6" x14ac:dyDescent="0.25">
      <c r="A4829" t="s">
        <v>216</v>
      </c>
      <c r="B4829" t="s">
        <v>178</v>
      </c>
      <c r="C4829" s="1">
        <v>30551</v>
      </c>
      <c r="D4829">
        <v>11.4</v>
      </c>
      <c r="F4829">
        <v>7.9000000000000001E-2</v>
      </c>
    </row>
    <row r="4830" spans="1:6" x14ac:dyDescent="0.25">
      <c r="A4830" t="s">
        <v>216</v>
      </c>
      <c r="B4830" t="s">
        <v>178</v>
      </c>
      <c r="C4830" s="1">
        <v>30565</v>
      </c>
      <c r="D4830">
        <v>19.899999999999999</v>
      </c>
      <c r="F4830">
        <v>0.1457</v>
      </c>
    </row>
    <row r="4831" spans="1:6" x14ac:dyDescent="0.25">
      <c r="A4831" t="s">
        <v>216</v>
      </c>
      <c r="B4831" t="s">
        <v>178</v>
      </c>
      <c r="C4831" s="1">
        <v>30579</v>
      </c>
      <c r="D4831">
        <v>35.9</v>
      </c>
      <c r="F4831">
        <v>0.17269999999999999</v>
      </c>
    </row>
    <row r="4832" spans="1:6" x14ac:dyDescent="0.25">
      <c r="A4832" t="s">
        <v>216</v>
      </c>
      <c r="B4832" t="s">
        <v>178</v>
      </c>
      <c r="C4832" s="1">
        <v>30593</v>
      </c>
      <c r="D4832">
        <v>34.9</v>
      </c>
      <c r="F4832">
        <v>0.14899999999999999</v>
      </c>
    </row>
    <row r="4833" spans="1:6" x14ac:dyDescent="0.25">
      <c r="A4833" t="s">
        <v>216</v>
      </c>
      <c r="B4833" t="s">
        <v>178</v>
      </c>
      <c r="C4833" s="1">
        <v>30607</v>
      </c>
      <c r="D4833">
        <v>56.1</v>
      </c>
      <c r="F4833">
        <v>0.18720000000000001</v>
      </c>
    </row>
    <row r="4834" spans="1:6" x14ac:dyDescent="0.25">
      <c r="A4834" t="s">
        <v>216</v>
      </c>
      <c r="B4834" t="s">
        <v>178</v>
      </c>
      <c r="C4834" s="1">
        <v>30621</v>
      </c>
      <c r="D4834">
        <v>59.9</v>
      </c>
      <c r="F4834">
        <v>0.18360000000000001</v>
      </c>
    </row>
    <row r="4835" spans="1:6" x14ac:dyDescent="0.25">
      <c r="A4835" t="s">
        <v>216</v>
      </c>
      <c r="B4835" t="s">
        <v>178</v>
      </c>
      <c r="C4835" s="1">
        <v>30635</v>
      </c>
      <c r="D4835">
        <v>49.1</v>
      </c>
      <c r="F4835">
        <v>0.38490000000000002</v>
      </c>
    </row>
    <row r="4836" spans="1:6" x14ac:dyDescent="0.25">
      <c r="A4836" t="s">
        <v>216</v>
      </c>
      <c r="B4836" t="s">
        <v>178</v>
      </c>
      <c r="C4836" s="1">
        <v>30650</v>
      </c>
      <c r="D4836">
        <v>49.2</v>
      </c>
      <c r="F4836">
        <v>0.29270000000000002</v>
      </c>
    </row>
    <row r="4837" spans="1:6" x14ac:dyDescent="0.25">
      <c r="A4837" t="s">
        <v>216</v>
      </c>
      <c r="B4837" t="s">
        <v>178</v>
      </c>
      <c r="C4837" s="1">
        <v>30664</v>
      </c>
      <c r="D4837">
        <v>46.7</v>
      </c>
      <c r="F4837">
        <v>0.29549999999999998</v>
      </c>
    </row>
    <row r="4838" spans="1:6" x14ac:dyDescent="0.25">
      <c r="A4838" t="s">
        <v>216</v>
      </c>
      <c r="B4838" t="s">
        <v>178</v>
      </c>
      <c r="C4838" s="1">
        <v>30678</v>
      </c>
      <c r="D4838">
        <v>46.8</v>
      </c>
      <c r="F4838">
        <v>0.32479999999999998</v>
      </c>
    </row>
    <row r="4839" spans="1:6" x14ac:dyDescent="0.25">
      <c r="A4839" t="s">
        <v>216</v>
      </c>
      <c r="B4839" t="s">
        <v>178</v>
      </c>
      <c r="C4839" s="1">
        <v>30692</v>
      </c>
      <c r="D4839">
        <v>47.1</v>
      </c>
      <c r="F4839">
        <v>0.39700000000000002</v>
      </c>
    </row>
    <row r="4840" spans="1:6" x14ac:dyDescent="0.25">
      <c r="A4840" t="s">
        <v>216</v>
      </c>
      <c r="B4840" t="s">
        <v>178</v>
      </c>
      <c r="C4840" s="1">
        <v>30706</v>
      </c>
      <c r="D4840">
        <v>39.4</v>
      </c>
      <c r="F4840">
        <v>0.32490000000000002</v>
      </c>
    </row>
    <row r="4841" spans="1:6" x14ac:dyDescent="0.25">
      <c r="A4841" t="s">
        <v>216</v>
      </c>
      <c r="B4841" t="s">
        <v>178</v>
      </c>
      <c r="C4841" s="1">
        <v>30720</v>
      </c>
      <c r="D4841">
        <v>31</v>
      </c>
      <c r="F4841">
        <v>0.22900000000000001</v>
      </c>
    </row>
    <row r="4842" spans="1:6" x14ac:dyDescent="0.25">
      <c r="A4842" t="s">
        <v>216</v>
      </c>
      <c r="B4842" t="s">
        <v>178</v>
      </c>
      <c r="C4842" s="1">
        <v>30734</v>
      </c>
      <c r="D4842">
        <v>34</v>
      </c>
      <c r="F4842">
        <v>0.29120000000000001</v>
      </c>
    </row>
    <row r="4843" spans="1:6" x14ac:dyDescent="0.25">
      <c r="A4843" t="s">
        <v>216</v>
      </c>
      <c r="B4843" t="s">
        <v>178</v>
      </c>
      <c r="C4843" s="1">
        <v>30749</v>
      </c>
      <c r="D4843">
        <v>35.299999999999997</v>
      </c>
      <c r="F4843">
        <v>0.3286</v>
      </c>
    </row>
    <row r="4844" spans="1:6" x14ac:dyDescent="0.25">
      <c r="A4844" t="s">
        <v>216</v>
      </c>
      <c r="B4844" t="s">
        <v>178</v>
      </c>
      <c r="C4844" s="1">
        <v>30763</v>
      </c>
      <c r="D4844">
        <v>29.4</v>
      </c>
      <c r="F4844">
        <v>0.28910000000000002</v>
      </c>
    </row>
    <row r="4845" spans="1:6" x14ac:dyDescent="0.25">
      <c r="A4845" t="s">
        <v>216</v>
      </c>
      <c r="B4845" t="s">
        <v>178</v>
      </c>
      <c r="C4845" s="1">
        <v>30777</v>
      </c>
      <c r="D4845">
        <v>22.4</v>
      </c>
      <c r="F4845">
        <v>0.2455</v>
      </c>
    </row>
    <row r="4846" spans="1:6" x14ac:dyDescent="0.25">
      <c r="A4846" t="s">
        <v>216</v>
      </c>
      <c r="B4846" t="s">
        <v>178</v>
      </c>
      <c r="C4846" s="1">
        <v>30791</v>
      </c>
      <c r="D4846">
        <v>21.1</v>
      </c>
      <c r="F4846">
        <v>0.1706</v>
      </c>
    </row>
    <row r="4847" spans="1:6" x14ac:dyDescent="0.25">
      <c r="A4847" t="s">
        <v>216</v>
      </c>
      <c r="B4847" t="s">
        <v>178</v>
      </c>
      <c r="C4847" s="1">
        <v>30805</v>
      </c>
      <c r="D4847">
        <v>10.7</v>
      </c>
      <c r="F4847">
        <v>0.18690000000000001</v>
      </c>
    </row>
    <row r="4848" spans="1:6" x14ac:dyDescent="0.25">
      <c r="A4848" t="s">
        <v>216</v>
      </c>
      <c r="B4848" t="s">
        <v>178</v>
      </c>
      <c r="C4848" s="1">
        <v>30819</v>
      </c>
      <c r="D4848">
        <v>6.9</v>
      </c>
      <c r="F4848">
        <v>0.1449</v>
      </c>
    </row>
    <row r="4849" spans="1:6" x14ac:dyDescent="0.25">
      <c r="A4849" t="s">
        <v>216</v>
      </c>
      <c r="B4849" t="s">
        <v>178</v>
      </c>
      <c r="C4849" s="1">
        <v>30833</v>
      </c>
      <c r="D4849">
        <v>7.6</v>
      </c>
      <c r="F4849">
        <v>5.2600000000000001E-2</v>
      </c>
    </row>
    <row r="4850" spans="1:6" x14ac:dyDescent="0.25">
      <c r="A4850" t="s">
        <v>216</v>
      </c>
      <c r="B4850" t="s">
        <v>178</v>
      </c>
      <c r="C4850" s="1">
        <v>30847</v>
      </c>
      <c r="D4850">
        <v>4.5999999999999996</v>
      </c>
      <c r="F4850">
        <v>4.3499999999999997E-2</v>
      </c>
    </row>
    <row r="4851" spans="1:6" x14ac:dyDescent="0.25">
      <c r="A4851" t="s">
        <v>216</v>
      </c>
      <c r="B4851" t="s">
        <v>178</v>
      </c>
      <c r="C4851" s="1">
        <v>30861</v>
      </c>
      <c r="D4851">
        <v>4.5999999999999996</v>
      </c>
      <c r="F4851">
        <v>4.3499999999999997E-2</v>
      </c>
    </row>
    <row r="4852" spans="1:6" x14ac:dyDescent="0.25">
      <c r="A4852" t="s">
        <v>216</v>
      </c>
      <c r="B4852" t="s">
        <v>178</v>
      </c>
      <c r="C4852" s="1">
        <v>30875</v>
      </c>
      <c r="D4852">
        <v>4.9000000000000004</v>
      </c>
      <c r="F4852">
        <v>4.0800000000000003E-2</v>
      </c>
    </row>
    <row r="4853" spans="1:6" x14ac:dyDescent="0.25">
      <c r="A4853" t="s">
        <v>216</v>
      </c>
      <c r="B4853" t="s">
        <v>178</v>
      </c>
      <c r="C4853" s="1">
        <v>30889</v>
      </c>
      <c r="D4853">
        <v>5</v>
      </c>
      <c r="F4853">
        <v>0.04</v>
      </c>
    </row>
    <row r="4854" spans="1:6" x14ac:dyDescent="0.25">
      <c r="A4854" t="s">
        <v>216</v>
      </c>
      <c r="B4854" t="s">
        <v>178</v>
      </c>
      <c r="C4854" s="1">
        <v>30903</v>
      </c>
      <c r="D4854">
        <v>7.2</v>
      </c>
      <c r="F4854">
        <v>6.9400000000000003E-2</v>
      </c>
    </row>
    <row r="4855" spans="1:6" x14ac:dyDescent="0.25">
      <c r="A4855" t="s">
        <v>216</v>
      </c>
      <c r="B4855" t="s">
        <v>178</v>
      </c>
      <c r="C4855" s="1">
        <v>30917</v>
      </c>
      <c r="D4855">
        <v>11.4</v>
      </c>
      <c r="F4855">
        <v>7.9000000000000001E-2</v>
      </c>
    </row>
    <row r="4856" spans="1:6" x14ac:dyDescent="0.25">
      <c r="A4856" t="s">
        <v>216</v>
      </c>
      <c r="B4856" t="s">
        <v>178</v>
      </c>
      <c r="C4856" s="1">
        <v>30931</v>
      </c>
      <c r="D4856">
        <v>19.899999999999999</v>
      </c>
      <c r="F4856">
        <v>0.1457</v>
      </c>
    </row>
    <row r="4857" spans="1:6" x14ac:dyDescent="0.25">
      <c r="A4857" t="s">
        <v>216</v>
      </c>
      <c r="B4857" t="s">
        <v>178</v>
      </c>
      <c r="C4857" s="1">
        <v>30945</v>
      </c>
      <c r="D4857">
        <v>35.9</v>
      </c>
      <c r="F4857">
        <v>0.17269999999999999</v>
      </c>
    </row>
    <row r="4858" spans="1:6" x14ac:dyDescent="0.25">
      <c r="A4858" t="s">
        <v>216</v>
      </c>
      <c r="B4858" t="s">
        <v>178</v>
      </c>
      <c r="C4858" s="1">
        <v>30959</v>
      </c>
      <c r="D4858">
        <v>34.9</v>
      </c>
      <c r="F4858">
        <v>0.14899999999999999</v>
      </c>
    </row>
    <row r="4859" spans="1:6" x14ac:dyDescent="0.25">
      <c r="A4859" t="s">
        <v>216</v>
      </c>
      <c r="B4859" t="s">
        <v>178</v>
      </c>
      <c r="C4859" s="1">
        <v>30973</v>
      </c>
      <c r="D4859">
        <v>56.1</v>
      </c>
      <c r="F4859">
        <v>0.18720000000000001</v>
      </c>
    </row>
    <row r="4860" spans="1:6" x14ac:dyDescent="0.25">
      <c r="A4860" t="s">
        <v>216</v>
      </c>
      <c r="B4860" t="s">
        <v>178</v>
      </c>
      <c r="C4860" s="1">
        <v>30987</v>
      </c>
      <c r="D4860">
        <v>59.9</v>
      </c>
      <c r="F4860">
        <v>0.18360000000000001</v>
      </c>
    </row>
    <row r="4861" spans="1:6" x14ac:dyDescent="0.25">
      <c r="A4861" t="s">
        <v>216</v>
      </c>
      <c r="B4861" t="s">
        <v>178</v>
      </c>
      <c r="C4861" s="1">
        <v>31001</v>
      </c>
      <c r="D4861">
        <v>49.1</v>
      </c>
      <c r="F4861">
        <v>0.38490000000000002</v>
      </c>
    </row>
    <row r="4862" spans="1:6" x14ac:dyDescent="0.25">
      <c r="A4862" t="s">
        <v>216</v>
      </c>
      <c r="B4862" t="s">
        <v>178</v>
      </c>
      <c r="C4862" s="1">
        <v>31016</v>
      </c>
      <c r="D4862">
        <v>49.2</v>
      </c>
      <c r="F4862">
        <v>0.29270000000000002</v>
      </c>
    </row>
    <row r="4863" spans="1:6" x14ac:dyDescent="0.25">
      <c r="A4863" t="s">
        <v>216</v>
      </c>
      <c r="B4863" t="s">
        <v>178</v>
      </c>
      <c r="C4863" s="1">
        <v>31030</v>
      </c>
      <c r="D4863">
        <v>46.7</v>
      </c>
      <c r="F4863">
        <v>0.29549999999999998</v>
      </c>
    </row>
    <row r="4864" spans="1:6" x14ac:dyDescent="0.25">
      <c r="A4864" t="s">
        <v>216</v>
      </c>
      <c r="B4864" t="s">
        <v>178</v>
      </c>
      <c r="C4864" s="1">
        <v>31044</v>
      </c>
      <c r="D4864">
        <v>46.8</v>
      </c>
      <c r="F4864">
        <v>0.32479999999999998</v>
      </c>
    </row>
    <row r="4865" spans="1:6" x14ac:dyDescent="0.25">
      <c r="A4865" t="s">
        <v>216</v>
      </c>
      <c r="B4865" t="s">
        <v>178</v>
      </c>
      <c r="C4865" s="1">
        <v>31058</v>
      </c>
      <c r="D4865">
        <v>47.1</v>
      </c>
      <c r="F4865">
        <v>0.39700000000000002</v>
      </c>
    </row>
    <row r="4866" spans="1:6" x14ac:dyDescent="0.25">
      <c r="A4866" t="s">
        <v>216</v>
      </c>
      <c r="B4866" t="s">
        <v>178</v>
      </c>
      <c r="C4866" s="1">
        <v>31072</v>
      </c>
      <c r="D4866">
        <v>39.4</v>
      </c>
      <c r="F4866">
        <v>0.32490000000000002</v>
      </c>
    </row>
    <row r="4867" spans="1:6" x14ac:dyDescent="0.25">
      <c r="A4867" t="s">
        <v>216</v>
      </c>
      <c r="B4867" t="s">
        <v>178</v>
      </c>
      <c r="C4867" s="1">
        <v>31086</v>
      </c>
      <c r="D4867">
        <v>31</v>
      </c>
      <c r="F4867">
        <v>0.22900000000000001</v>
      </c>
    </row>
    <row r="4868" spans="1:6" x14ac:dyDescent="0.25">
      <c r="A4868" t="s">
        <v>216</v>
      </c>
      <c r="B4868" t="s">
        <v>178</v>
      </c>
      <c r="C4868" s="1">
        <v>31100</v>
      </c>
      <c r="D4868">
        <v>34</v>
      </c>
      <c r="F4868">
        <v>0.29120000000000001</v>
      </c>
    </row>
    <row r="4869" spans="1:6" x14ac:dyDescent="0.25">
      <c r="A4869" t="s">
        <v>216</v>
      </c>
      <c r="B4869" t="s">
        <v>178</v>
      </c>
      <c r="C4869" s="1">
        <v>31114</v>
      </c>
      <c r="D4869">
        <v>35.299999999999997</v>
      </c>
      <c r="F4869">
        <v>0.3286</v>
      </c>
    </row>
    <row r="4870" spans="1:6" x14ac:dyDescent="0.25">
      <c r="A4870" t="s">
        <v>216</v>
      </c>
      <c r="B4870" t="s">
        <v>178</v>
      </c>
      <c r="C4870" s="1">
        <v>31128</v>
      </c>
      <c r="D4870">
        <v>29.4</v>
      </c>
      <c r="F4870">
        <v>0.28910000000000002</v>
      </c>
    </row>
    <row r="4871" spans="1:6" x14ac:dyDescent="0.25">
      <c r="A4871" t="s">
        <v>216</v>
      </c>
      <c r="B4871" t="s">
        <v>178</v>
      </c>
      <c r="C4871" s="1">
        <v>31142</v>
      </c>
      <c r="D4871">
        <v>22.4</v>
      </c>
      <c r="F4871">
        <v>0.2455</v>
      </c>
    </row>
    <row r="4872" spans="1:6" x14ac:dyDescent="0.25">
      <c r="A4872" t="s">
        <v>216</v>
      </c>
      <c r="B4872" t="s">
        <v>178</v>
      </c>
      <c r="C4872" s="1">
        <v>31156</v>
      </c>
      <c r="D4872">
        <v>21.1</v>
      </c>
      <c r="F4872">
        <v>0.1706</v>
      </c>
    </row>
    <row r="4873" spans="1:6" x14ac:dyDescent="0.25">
      <c r="A4873" t="s">
        <v>216</v>
      </c>
      <c r="B4873" t="s">
        <v>178</v>
      </c>
      <c r="C4873" s="1">
        <v>31170</v>
      </c>
      <c r="D4873">
        <v>10.7</v>
      </c>
      <c r="F4873">
        <v>0.18690000000000001</v>
      </c>
    </row>
    <row r="4874" spans="1:6" x14ac:dyDescent="0.25">
      <c r="A4874" t="s">
        <v>216</v>
      </c>
      <c r="B4874" t="s">
        <v>178</v>
      </c>
      <c r="C4874" s="1">
        <v>31184</v>
      </c>
      <c r="D4874">
        <v>6.9</v>
      </c>
      <c r="F4874">
        <v>0.1449</v>
      </c>
    </row>
    <row r="4875" spans="1:6" x14ac:dyDescent="0.25">
      <c r="A4875" t="s">
        <v>216</v>
      </c>
      <c r="B4875" t="s">
        <v>178</v>
      </c>
      <c r="C4875" s="1">
        <v>31198</v>
      </c>
      <c r="D4875">
        <v>7.6</v>
      </c>
      <c r="F4875">
        <v>5.2600000000000001E-2</v>
      </c>
    </row>
    <row r="4876" spans="1:6" x14ac:dyDescent="0.25">
      <c r="A4876" t="s">
        <v>216</v>
      </c>
      <c r="B4876" t="s">
        <v>178</v>
      </c>
      <c r="C4876" s="1">
        <v>31212</v>
      </c>
      <c r="D4876">
        <v>4.5999999999999996</v>
      </c>
      <c r="F4876">
        <v>4.3499999999999997E-2</v>
      </c>
    </row>
    <row r="4877" spans="1:6" x14ac:dyDescent="0.25">
      <c r="A4877" t="s">
        <v>216</v>
      </c>
      <c r="B4877" t="s">
        <v>178</v>
      </c>
      <c r="C4877" s="1">
        <v>31226</v>
      </c>
      <c r="D4877">
        <v>4.5999999999999996</v>
      </c>
      <c r="F4877">
        <v>4.3499999999999997E-2</v>
      </c>
    </row>
    <row r="4878" spans="1:6" x14ac:dyDescent="0.25">
      <c r="A4878" t="s">
        <v>216</v>
      </c>
      <c r="B4878" t="s">
        <v>178</v>
      </c>
      <c r="C4878" s="1">
        <v>31240</v>
      </c>
      <c r="D4878">
        <v>4.9000000000000004</v>
      </c>
      <c r="F4878">
        <v>4.0800000000000003E-2</v>
      </c>
    </row>
    <row r="4879" spans="1:6" x14ac:dyDescent="0.25">
      <c r="A4879" t="s">
        <v>216</v>
      </c>
      <c r="B4879" t="s">
        <v>178</v>
      </c>
      <c r="C4879" s="1">
        <v>31254</v>
      </c>
      <c r="D4879">
        <v>5</v>
      </c>
      <c r="F4879">
        <v>0.04</v>
      </c>
    </row>
    <row r="4880" spans="1:6" x14ac:dyDescent="0.25">
      <c r="A4880" t="s">
        <v>216</v>
      </c>
      <c r="B4880" t="s">
        <v>178</v>
      </c>
      <c r="C4880" s="1">
        <v>31268</v>
      </c>
      <c r="D4880">
        <v>7.2</v>
      </c>
      <c r="F4880">
        <v>6.9400000000000003E-2</v>
      </c>
    </row>
    <row r="4881" spans="1:6" x14ac:dyDescent="0.25">
      <c r="A4881" t="s">
        <v>216</v>
      </c>
      <c r="B4881" t="s">
        <v>178</v>
      </c>
      <c r="C4881" s="1">
        <v>31282</v>
      </c>
      <c r="D4881">
        <v>11.4</v>
      </c>
      <c r="F4881">
        <v>7.9000000000000001E-2</v>
      </c>
    </row>
    <row r="4882" spans="1:6" x14ac:dyDescent="0.25">
      <c r="A4882" t="s">
        <v>216</v>
      </c>
      <c r="B4882" t="s">
        <v>178</v>
      </c>
      <c r="C4882" s="1">
        <v>31296</v>
      </c>
      <c r="D4882">
        <v>19.899999999999999</v>
      </c>
      <c r="F4882">
        <v>0.1457</v>
      </c>
    </row>
    <row r="4883" spans="1:6" x14ac:dyDescent="0.25">
      <c r="A4883" t="s">
        <v>216</v>
      </c>
      <c r="B4883" t="s">
        <v>178</v>
      </c>
      <c r="C4883" s="1">
        <v>31310</v>
      </c>
      <c r="D4883">
        <v>35.9</v>
      </c>
      <c r="F4883">
        <v>0.17269999999999999</v>
      </c>
    </row>
    <row r="4884" spans="1:6" x14ac:dyDescent="0.25">
      <c r="A4884" t="s">
        <v>216</v>
      </c>
      <c r="B4884" t="s">
        <v>178</v>
      </c>
      <c r="C4884" s="1">
        <v>31324</v>
      </c>
      <c r="D4884">
        <v>34.9</v>
      </c>
      <c r="F4884">
        <v>0.14899999999999999</v>
      </c>
    </row>
    <row r="4885" spans="1:6" x14ac:dyDescent="0.25">
      <c r="A4885" t="s">
        <v>216</v>
      </c>
      <c r="B4885" t="s">
        <v>178</v>
      </c>
      <c r="C4885" s="1">
        <v>31338</v>
      </c>
      <c r="D4885">
        <v>56.1</v>
      </c>
      <c r="F4885">
        <v>0.18720000000000001</v>
      </c>
    </row>
    <row r="4886" spans="1:6" x14ac:dyDescent="0.25">
      <c r="A4886" t="s">
        <v>216</v>
      </c>
      <c r="B4886" t="s">
        <v>178</v>
      </c>
      <c r="C4886" s="1">
        <v>31352</v>
      </c>
      <c r="D4886">
        <v>59.9</v>
      </c>
      <c r="F4886">
        <v>0.18360000000000001</v>
      </c>
    </row>
    <row r="4887" spans="1:6" x14ac:dyDescent="0.25">
      <c r="A4887" t="s">
        <v>216</v>
      </c>
      <c r="B4887" t="s">
        <v>178</v>
      </c>
      <c r="C4887" s="1">
        <v>31366</v>
      </c>
      <c r="D4887">
        <v>49.1</v>
      </c>
      <c r="F4887">
        <v>0.38490000000000002</v>
      </c>
    </row>
    <row r="4888" spans="1:6" x14ac:dyDescent="0.25">
      <c r="A4888" t="s">
        <v>216</v>
      </c>
      <c r="B4888" t="s">
        <v>178</v>
      </c>
      <c r="C4888" s="1">
        <v>31381</v>
      </c>
      <c r="D4888">
        <v>49.2</v>
      </c>
      <c r="F4888">
        <v>0.29270000000000002</v>
      </c>
    </row>
    <row r="4889" spans="1:6" x14ac:dyDescent="0.25">
      <c r="A4889" t="s">
        <v>216</v>
      </c>
      <c r="B4889" t="s">
        <v>178</v>
      </c>
      <c r="C4889" s="1">
        <v>31395</v>
      </c>
      <c r="D4889">
        <v>46.7</v>
      </c>
      <c r="F4889">
        <v>0.29549999999999998</v>
      </c>
    </row>
    <row r="4890" spans="1:6" x14ac:dyDescent="0.25">
      <c r="A4890" t="s">
        <v>216</v>
      </c>
      <c r="B4890" t="s">
        <v>178</v>
      </c>
      <c r="C4890" s="1">
        <v>31409</v>
      </c>
      <c r="D4890">
        <v>46.8</v>
      </c>
      <c r="F4890">
        <v>0.32479999999999998</v>
      </c>
    </row>
    <row r="4891" spans="1:6" x14ac:dyDescent="0.25">
      <c r="A4891" t="s">
        <v>216</v>
      </c>
      <c r="B4891" t="s">
        <v>178</v>
      </c>
      <c r="C4891" s="1">
        <v>31423</v>
      </c>
      <c r="D4891">
        <v>47.1</v>
      </c>
      <c r="F4891">
        <v>0.39700000000000002</v>
      </c>
    </row>
    <row r="4892" spans="1:6" x14ac:dyDescent="0.25">
      <c r="A4892" t="s">
        <v>216</v>
      </c>
      <c r="B4892" t="s">
        <v>178</v>
      </c>
      <c r="C4892" s="1">
        <v>31437</v>
      </c>
      <c r="D4892">
        <v>39.4</v>
      </c>
      <c r="F4892">
        <v>0.32490000000000002</v>
      </c>
    </row>
    <row r="4893" spans="1:6" x14ac:dyDescent="0.25">
      <c r="A4893" t="s">
        <v>216</v>
      </c>
      <c r="B4893" t="s">
        <v>178</v>
      </c>
      <c r="C4893" s="1">
        <v>31451</v>
      </c>
      <c r="D4893">
        <v>31</v>
      </c>
      <c r="F4893">
        <v>0.22900000000000001</v>
      </c>
    </row>
    <row r="4894" spans="1:6" x14ac:dyDescent="0.25">
      <c r="A4894" t="s">
        <v>216</v>
      </c>
      <c r="B4894" t="s">
        <v>178</v>
      </c>
      <c r="C4894" s="1">
        <v>31465</v>
      </c>
      <c r="D4894">
        <v>34</v>
      </c>
      <c r="F4894">
        <v>0.29120000000000001</v>
      </c>
    </row>
    <row r="4895" spans="1:6" x14ac:dyDescent="0.25">
      <c r="A4895" t="s">
        <v>216</v>
      </c>
      <c r="B4895" t="s">
        <v>178</v>
      </c>
      <c r="C4895" s="1">
        <v>31479</v>
      </c>
      <c r="D4895">
        <v>35.299999999999997</v>
      </c>
      <c r="F4895">
        <v>0.3286</v>
      </c>
    </row>
    <row r="4896" spans="1:6" x14ac:dyDescent="0.25">
      <c r="A4896" t="s">
        <v>216</v>
      </c>
      <c r="B4896" t="s">
        <v>178</v>
      </c>
      <c r="C4896" s="1">
        <v>31493</v>
      </c>
      <c r="D4896">
        <v>29.4</v>
      </c>
      <c r="F4896">
        <v>0.28910000000000002</v>
      </c>
    </row>
    <row r="4897" spans="1:6" x14ac:dyDescent="0.25">
      <c r="A4897" t="s">
        <v>216</v>
      </c>
      <c r="B4897" t="s">
        <v>178</v>
      </c>
      <c r="C4897" s="1">
        <v>31507</v>
      </c>
      <c r="D4897">
        <v>22.4</v>
      </c>
      <c r="F4897">
        <v>0.2455</v>
      </c>
    </row>
    <row r="4898" spans="1:6" x14ac:dyDescent="0.25">
      <c r="A4898" t="s">
        <v>216</v>
      </c>
      <c r="B4898" t="s">
        <v>178</v>
      </c>
      <c r="C4898" s="1">
        <v>31521</v>
      </c>
      <c r="D4898">
        <v>21.1</v>
      </c>
      <c r="F4898">
        <v>0.1706</v>
      </c>
    </row>
    <row r="4899" spans="1:6" x14ac:dyDescent="0.25">
      <c r="A4899" t="s">
        <v>216</v>
      </c>
      <c r="B4899" t="s">
        <v>178</v>
      </c>
      <c r="C4899" s="1">
        <v>31535</v>
      </c>
      <c r="D4899">
        <v>10.7</v>
      </c>
      <c r="F4899">
        <v>0.18690000000000001</v>
      </c>
    </row>
    <row r="4900" spans="1:6" x14ac:dyDescent="0.25">
      <c r="A4900" t="s">
        <v>216</v>
      </c>
      <c r="B4900" t="s">
        <v>178</v>
      </c>
      <c r="C4900" s="1">
        <v>31549</v>
      </c>
      <c r="D4900">
        <v>6.9</v>
      </c>
      <c r="F4900">
        <v>0.1449</v>
      </c>
    </row>
    <row r="4901" spans="1:6" x14ac:dyDescent="0.25">
      <c r="A4901" t="s">
        <v>216</v>
      </c>
      <c r="B4901" t="s">
        <v>178</v>
      </c>
      <c r="C4901" s="1">
        <v>31563</v>
      </c>
      <c r="D4901">
        <v>7.6</v>
      </c>
      <c r="F4901">
        <v>5.2600000000000001E-2</v>
      </c>
    </row>
    <row r="4902" spans="1:6" x14ac:dyDescent="0.25">
      <c r="A4902" t="s">
        <v>216</v>
      </c>
      <c r="B4902" t="s">
        <v>178</v>
      </c>
      <c r="C4902" s="1">
        <v>31577</v>
      </c>
      <c r="D4902">
        <v>4.5999999999999996</v>
      </c>
      <c r="F4902">
        <v>4.3499999999999997E-2</v>
      </c>
    </row>
    <row r="4903" spans="1:6" x14ac:dyDescent="0.25">
      <c r="A4903" t="s">
        <v>216</v>
      </c>
      <c r="B4903" t="s">
        <v>178</v>
      </c>
      <c r="C4903" s="1">
        <v>31591</v>
      </c>
      <c r="D4903">
        <v>4.5999999999999996</v>
      </c>
      <c r="F4903">
        <v>4.3499999999999997E-2</v>
      </c>
    </row>
    <row r="4904" spans="1:6" x14ac:dyDescent="0.25">
      <c r="A4904" t="s">
        <v>216</v>
      </c>
      <c r="B4904" t="s">
        <v>178</v>
      </c>
      <c r="C4904" s="1">
        <v>31605</v>
      </c>
      <c r="D4904">
        <v>4.9000000000000004</v>
      </c>
      <c r="F4904">
        <v>4.0800000000000003E-2</v>
      </c>
    </row>
    <row r="4905" spans="1:6" x14ac:dyDescent="0.25">
      <c r="A4905" t="s">
        <v>216</v>
      </c>
      <c r="B4905" t="s">
        <v>178</v>
      </c>
      <c r="C4905" s="1">
        <v>31619</v>
      </c>
      <c r="D4905">
        <v>5</v>
      </c>
      <c r="F4905">
        <v>0.04</v>
      </c>
    </row>
    <row r="4906" spans="1:6" x14ac:dyDescent="0.25">
      <c r="A4906" t="s">
        <v>216</v>
      </c>
      <c r="B4906" t="s">
        <v>178</v>
      </c>
      <c r="C4906" s="1">
        <v>31633</v>
      </c>
      <c r="D4906">
        <v>7.2</v>
      </c>
      <c r="F4906">
        <v>6.9400000000000003E-2</v>
      </c>
    </row>
    <row r="4907" spans="1:6" x14ac:dyDescent="0.25">
      <c r="A4907" t="s">
        <v>216</v>
      </c>
      <c r="B4907" t="s">
        <v>178</v>
      </c>
      <c r="C4907" s="1">
        <v>31647</v>
      </c>
      <c r="D4907">
        <v>11.4</v>
      </c>
      <c r="F4907">
        <v>7.9000000000000001E-2</v>
      </c>
    </row>
    <row r="4908" spans="1:6" x14ac:dyDescent="0.25">
      <c r="A4908" t="s">
        <v>216</v>
      </c>
      <c r="B4908" t="s">
        <v>178</v>
      </c>
      <c r="C4908" s="1">
        <v>31661</v>
      </c>
      <c r="D4908">
        <v>19.899999999999999</v>
      </c>
      <c r="F4908">
        <v>0.1457</v>
      </c>
    </row>
    <row r="4909" spans="1:6" x14ac:dyDescent="0.25">
      <c r="A4909" t="s">
        <v>216</v>
      </c>
      <c r="B4909" t="s">
        <v>178</v>
      </c>
      <c r="C4909" s="1">
        <v>31675</v>
      </c>
      <c r="D4909">
        <v>35.9</v>
      </c>
      <c r="F4909">
        <v>0.17269999999999999</v>
      </c>
    </row>
    <row r="4910" spans="1:6" x14ac:dyDescent="0.25">
      <c r="A4910" t="s">
        <v>216</v>
      </c>
      <c r="B4910" t="s">
        <v>178</v>
      </c>
      <c r="C4910" s="1">
        <v>31689</v>
      </c>
      <c r="D4910">
        <v>34.9</v>
      </c>
      <c r="F4910">
        <v>0.14899999999999999</v>
      </c>
    </row>
    <row r="4911" spans="1:6" x14ac:dyDescent="0.25">
      <c r="A4911" t="s">
        <v>216</v>
      </c>
      <c r="B4911" t="s">
        <v>178</v>
      </c>
      <c r="C4911" s="1">
        <v>31703</v>
      </c>
      <c r="D4911">
        <v>56.1</v>
      </c>
      <c r="F4911">
        <v>0.18720000000000001</v>
      </c>
    </row>
    <row r="4912" spans="1:6" x14ac:dyDescent="0.25">
      <c r="A4912" t="s">
        <v>216</v>
      </c>
      <c r="B4912" t="s">
        <v>178</v>
      </c>
      <c r="C4912" s="1">
        <v>31717</v>
      </c>
      <c r="D4912">
        <v>59.9</v>
      </c>
      <c r="F4912">
        <v>0.18360000000000001</v>
      </c>
    </row>
    <row r="4913" spans="1:6" x14ac:dyDescent="0.25">
      <c r="A4913" t="s">
        <v>216</v>
      </c>
      <c r="B4913" t="s">
        <v>178</v>
      </c>
      <c r="C4913" s="1">
        <v>31731</v>
      </c>
      <c r="D4913">
        <v>49.1</v>
      </c>
      <c r="F4913">
        <v>0.38490000000000002</v>
      </c>
    </row>
    <row r="4914" spans="1:6" x14ac:dyDescent="0.25">
      <c r="A4914" t="s">
        <v>216</v>
      </c>
      <c r="B4914" t="s">
        <v>178</v>
      </c>
      <c r="C4914" s="1">
        <v>31746</v>
      </c>
      <c r="D4914">
        <v>49.2</v>
      </c>
      <c r="F4914">
        <v>0.29270000000000002</v>
      </c>
    </row>
    <row r="4915" spans="1:6" x14ac:dyDescent="0.25">
      <c r="A4915" t="s">
        <v>216</v>
      </c>
      <c r="B4915" t="s">
        <v>178</v>
      </c>
      <c r="C4915" s="1">
        <v>31760</v>
      </c>
      <c r="D4915">
        <v>46.7</v>
      </c>
      <c r="F4915">
        <v>0.29549999999999998</v>
      </c>
    </row>
    <row r="4916" spans="1:6" x14ac:dyDescent="0.25">
      <c r="A4916" t="s">
        <v>216</v>
      </c>
      <c r="B4916" t="s">
        <v>178</v>
      </c>
      <c r="C4916" s="1">
        <v>31774</v>
      </c>
      <c r="D4916">
        <v>46.8</v>
      </c>
      <c r="F4916">
        <v>0.32479999999999998</v>
      </c>
    </row>
    <row r="4917" spans="1:6" x14ac:dyDescent="0.25">
      <c r="A4917" t="s">
        <v>216</v>
      </c>
      <c r="B4917" t="s">
        <v>178</v>
      </c>
      <c r="C4917" s="1">
        <v>31788</v>
      </c>
      <c r="D4917">
        <v>47.1</v>
      </c>
      <c r="F4917">
        <v>0.39700000000000002</v>
      </c>
    </row>
    <row r="4918" spans="1:6" x14ac:dyDescent="0.25">
      <c r="A4918" t="s">
        <v>216</v>
      </c>
      <c r="B4918" t="s">
        <v>178</v>
      </c>
      <c r="C4918" s="1">
        <v>31802</v>
      </c>
      <c r="D4918">
        <v>39.4</v>
      </c>
      <c r="F4918">
        <v>0.32490000000000002</v>
      </c>
    </row>
    <row r="4919" spans="1:6" x14ac:dyDescent="0.25">
      <c r="A4919" t="s">
        <v>216</v>
      </c>
      <c r="B4919" t="s">
        <v>178</v>
      </c>
      <c r="C4919" s="1">
        <v>31816</v>
      </c>
      <c r="D4919">
        <v>31</v>
      </c>
      <c r="F4919">
        <v>0.22900000000000001</v>
      </c>
    </row>
    <row r="4920" spans="1:6" x14ac:dyDescent="0.25">
      <c r="A4920" t="s">
        <v>216</v>
      </c>
      <c r="B4920" t="s">
        <v>178</v>
      </c>
      <c r="C4920" s="1">
        <v>31830</v>
      </c>
      <c r="D4920">
        <v>34</v>
      </c>
      <c r="F4920">
        <v>0.29120000000000001</v>
      </c>
    </row>
    <row r="4921" spans="1:6" x14ac:dyDescent="0.25">
      <c r="A4921" t="s">
        <v>216</v>
      </c>
      <c r="B4921" t="s">
        <v>178</v>
      </c>
      <c r="C4921" s="1">
        <v>31844</v>
      </c>
      <c r="D4921">
        <v>35.299999999999997</v>
      </c>
      <c r="F4921">
        <v>0.3286</v>
      </c>
    </row>
    <row r="4922" spans="1:6" x14ac:dyDescent="0.25">
      <c r="A4922" t="s">
        <v>216</v>
      </c>
      <c r="B4922" t="s">
        <v>178</v>
      </c>
      <c r="C4922" s="1">
        <v>31858</v>
      </c>
      <c r="D4922">
        <v>29.4</v>
      </c>
      <c r="F4922">
        <v>0.28910000000000002</v>
      </c>
    </row>
    <row r="4923" spans="1:6" x14ac:dyDescent="0.25">
      <c r="A4923" t="s">
        <v>216</v>
      </c>
      <c r="B4923" t="s">
        <v>178</v>
      </c>
      <c r="C4923" s="1">
        <v>31872</v>
      </c>
      <c r="D4923">
        <v>22.4</v>
      </c>
      <c r="F4923">
        <v>0.2455</v>
      </c>
    </row>
    <row r="4924" spans="1:6" x14ac:dyDescent="0.25">
      <c r="A4924" t="s">
        <v>216</v>
      </c>
      <c r="B4924" t="s">
        <v>178</v>
      </c>
      <c r="C4924" s="1">
        <v>31886</v>
      </c>
      <c r="D4924">
        <v>21.1</v>
      </c>
      <c r="F4924">
        <v>0.1706</v>
      </c>
    </row>
    <row r="4925" spans="1:6" x14ac:dyDescent="0.25">
      <c r="A4925" t="s">
        <v>216</v>
      </c>
      <c r="B4925" t="s">
        <v>178</v>
      </c>
      <c r="C4925" s="1">
        <v>31900</v>
      </c>
      <c r="D4925">
        <v>10.7</v>
      </c>
      <c r="F4925">
        <v>0.18690000000000001</v>
      </c>
    </row>
    <row r="4926" spans="1:6" x14ac:dyDescent="0.25">
      <c r="A4926" t="s">
        <v>216</v>
      </c>
      <c r="B4926" t="s">
        <v>178</v>
      </c>
      <c r="C4926" s="1">
        <v>31914</v>
      </c>
      <c r="D4926">
        <v>6.9</v>
      </c>
      <c r="F4926">
        <v>0.1449</v>
      </c>
    </row>
    <row r="4927" spans="1:6" x14ac:dyDescent="0.25">
      <c r="A4927" t="s">
        <v>216</v>
      </c>
      <c r="B4927" t="s">
        <v>178</v>
      </c>
      <c r="C4927" s="1">
        <v>31928</v>
      </c>
      <c r="D4927">
        <v>7.6</v>
      </c>
      <c r="F4927">
        <v>5.2600000000000001E-2</v>
      </c>
    </row>
    <row r="4928" spans="1:6" x14ac:dyDescent="0.25">
      <c r="A4928" t="s">
        <v>216</v>
      </c>
      <c r="B4928" t="s">
        <v>178</v>
      </c>
      <c r="C4928" s="1">
        <v>31942</v>
      </c>
      <c r="D4928">
        <v>4.5999999999999996</v>
      </c>
      <c r="F4928">
        <v>4.3499999999999997E-2</v>
      </c>
    </row>
    <row r="4929" spans="1:6" x14ac:dyDescent="0.25">
      <c r="A4929" t="s">
        <v>216</v>
      </c>
      <c r="B4929" t="s">
        <v>178</v>
      </c>
      <c r="C4929" s="1">
        <v>31956</v>
      </c>
      <c r="D4929">
        <v>4.5999999999999996</v>
      </c>
      <c r="F4929">
        <v>4.3499999999999997E-2</v>
      </c>
    </row>
    <row r="4930" spans="1:6" x14ac:dyDescent="0.25">
      <c r="A4930" t="s">
        <v>216</v>
      </c>
      <c r="B4930" t="s">
        <v>178</v>
      </c>
      <c r="C4930" s="1">
        <v>31970</v>
      </c>
      <c r="D4930">
        <v>4.9000000000000004</v>
      </c>
      <c r="F4930">
        <v>4.0800000000000003E-2</v>
      </c>
    </row>
    <row r="4931" spans="1:6" x14ac:dyDescent="0.25">
      <c r="A4931" t="s">
        <v>216</v>
      </c>
      <c r="B4931" t="s">
        <v>178</v>
      </c>
      <c r="C4931" s="1">
        <v>31984</v>
      </c>
      <c r="D4931">
        <v>5</v>
      </c>
      <c r="F4931">
        <v>0.04</v>
      </c>
    </row>
    <row r="4932" spans="1:6" x14ac:dyDescent="0.25">
      <c r="A4932" t="s">
        <v>216</v>
      </c>
      <c r="B4932" t="s">
        <v>178</v>
      </c>
      <c r="C4932" s="1">
        <v>31998</v>
      </c>
      <c r="D4932">
        <v>7.2</v>
      </c>
      <c r="F4932">
        <v>6.9400000000000003E-2</v>
      </c>
    </row>
    <row r="4933" spans="1:6" x14ac:dyDescent="0.25">
      <c r="A4933" t="s">
        <v>216</v>
      </c>
      <c r="B4933" t="s">
        <v>178</v>
      </c>
      <c r="C4933" s="1">
        <v>32012</v>
      </c>
      <c r="D4933">
        <v>11.4</v>
      </c>
      <c r="F4933">
        <v>7.9000000000000001E-2</v>
      </c>
    </row>
    <row r="4934" spans="1:6" x14ac:dyDescent="0.25">
      <c r="A4934" t="s">
        <v>216</v>
      </c>
      <c r="B4934" t="s">
        <v>178</v>
      </c>
      <c r="C4934" s="1">
        <v>32026</v>
      </c>
      <c r="D4934">
        <v>19.899999999999999</v>
      </c>
      <c r="F4934">
        <v>0.1457</v>
      </c>
    </row>
    <row r="4935" spans="1:6" x14ac:dyDescent="0.25">
      <c r="A4935" t="s">
        <v>216</v>
      </c>
      <c r="B4935" t="s">
        <v>178</v>
      </c>
      <c r="C4935" s="1">
        <v>32040</v>
      </c>
      <c r="D4935">
        <v>35.9</v>
      </c>
      <c r="F4935">
        <v>0.17269999999999999</v>
      </c>
    </row>
    <row r="4936" spans="1:6" x14ac:dyDescent="0.25">
      <c r="A4936" t="s">
        <v>216</v>
      </c>
      <c r="B4936" t="s">
        <v>178</v>
      </c>
      <c r="C4936" s="1">
        <v>32054</v>
      </c>
      <c r="D4936">
        <v>34.9</v>
      </c>
      <c r="F4936">
        <v>0.14899999999999999</v>
      </c>
    </row>
    <row r="4937" spans="1:6" x14ac:dyDescent="0.25">
      <c r="A4937" t="s">
        <v>216</v>
      </c>
      <c r="B4937" t="s">
        <v>178</v>
      </c>
      <c r="C4937" s="1">
        <v>32068</v>
      </c>
      <c r="D4937">
        <v>56.1</v>
      </c>
      <c r="F4937">
        <v>0.18720000000000001</v>
      </c>
    </row>
    <row r="4938" spans="1:6" x14ac:dyDescent="0.25">
      <c r="A4938" t="s">
        <v>216</v>
      </c>
      <c r="B4938" t="s">
        <v>178</v>
      </c>
      <c r="C4938" s="1">
        <v>32082</v>
      </c>
      <c r="D4938">
        <v>59.9</v>
      </c>
      <c r="F4938">
        <v>0.18360000000000001</v>
      </c>
    </row>
    <row r="4939" spans="1:6" x14ac:dyDescent="0.25">
      <c r="A4939" t="s">
        <v>216</v>
      </c>
      <c r="B4939" t="s">
        <v>178</v>
      </c>
      <c r="C4939" s="1">
        <v>32096</v>
      </c>
      <c r="D4939">
        <v>49.1</v>
      </c>
      <c r="F4939">
        <v>0.38490000000000002</v>
      </c>
    </row>
    <row r="4940" spans="1:6" x14ac:dyDescent="0.25">
      <c r="A4940" t="s">
        <v>216</v>
      </c>
      <c r="B4940" t="s">
        <v>178</v>
      </c>
      <c r="C4940" s="1">
        <v>32111</v>
      </c>
      <c r="D4940">
        <v>49.2</v>
      </c>
      <c r="F4940">
        <v>0.29270000000000002</v>
      </c>
    </row>
    <row r="4941" spans="1:6" x14ac:dyDescent="0.25">
      <c r="A4941" t="s">
        <v>216</v>
      </c>
      <c r="B4941" t="s">
        <v>178</v>
      </c>
      <c r="C4941" s="1">
        <v>32125</v>
      </c>
      <c r="D4941">
        <v>46.7</v>
      </c>
      <c r="F4941">
        <v>0.29549999999999998</v>
      </c>
    </row>
    <row r="4942" spans="1:6" x14ac:dyDescent="0.25">
      <c r="A4942" t="s">
        <v>216</v>
      </c>
      <c r="B4942" t="s">
        <v>178</v>
      </c>
      <c r="C4942" s="1">
        <v>32139</v>
      </c>
      <c r="D4942">
        <v>46.8</v>
      </c>
      <c r="F4942">
        <v>0.32479999999999998</v>
      </c>
    </row>
    <row r="4943" spans="1:6" x14ac:dyDescent="0.25">
      <c r="A4943" t="s">
        <v>216</v>
      </c>
      <c r="B4943" t="s">
        <v>178</v>
      </c>
      <c r="C4943" s="1">
        <v>32153</v>
      </c>
      <c r="D4943">
        <v>47.1</v>
      </c>
      <c r="F4943">
        <v>0.39700000000000002</v>
      </c>
    </row>
    <row r="4944" spans="1:6" x14ac:dyDescent="0.25">
      <c r="A4944" t="s">
        <v>216</v>
      </c>
      <c r="B4944" t="s">
        <v>178</v>
      </c>
      <c r="C4944" s="1">
        <v>32167</v>
      </c>
      <c r="D4944">
        <v>39.4</v>
      </c>
      <c r="F4944">
        <v>0.32490000000000002</v>
      </c>
    </row>
    <row r="4945" spans="1:6" x14ac:dyDescent="0.25">
      <c r="A4945" t="s">
        <v>216</v>
      </c>
      <c r="B4945" t="s">
        <v>178</v>
      </c>
      <c r="C4945" s="1">
        <v>32181</v>
      </c>
      <c r="D4945">
        <v>31</v>
      </c>
      <c r="F4945">
        <v>0.22900000000000001</v>
      </c>
    </row>
    <row r="4946" spans="1:6" x14ac:dyDescent="0.25">
      <c r="A4946" t="s">
        <v>216</v>
      </c>
      <c r="B4946" t="s">
        <v>178</v>
      </c>
      <c r="C4946" s="1">
        <v>32195</v>
      </c>
      <c r="D4946">
        <v>34</v>
      </c>
      <c r="F4946">
        <v>0.29120000000000001</v>
      </c>
    </row>
    <row r="4947" spans="1:6" x14ac:dyDescent="0.25">
      <c r="A4947" t="s">
        <v>216</v>
      </c>
      <c r="B4947" t="s">
        <v>178</v>
      </c>
      <c r="C4947" s="1">
        <v>32210</v>
      </c>
      <c r="D4947">
        <v>35.299999999999997</v>
      </c>
      <c r="F4947">
        <v>0.3286</v>
      </c>
    </row>
    <row r="4948" spans="1:6" x14ac:dyDescent="0.25">
      <c r="A4948" t="s">
        <v>216</v>
      </c>
      <c r="B4948" t="s">
        <v>178</v>
      </c>
      <c r="C4948" s="1">
        <v>32224</v>
      </c>
      <c r="D4948">
        <v>29.4</v>
      </c>
      <c r="F4948">
        <v>0.28910000000000002</v>
      </c>
    </row>
    <row r="4949" spans="1:6" x14ac:dyDescent="0.25">
      <c r="A4949" t="s">
        <v>216</v>
      </c>
      <c r="B4949" t="s">
        <v>178</v>
      </c>
      <c r="C4949" s="1">
        <v>32238</v>
      </c>
      <c r="D4949">
        <v>22.4</v>
      </c>
      <c r="F4949">
        <v>0.2455</v>
      </c>
    </row>
    <row r="4950" spans="1:6" x14ac:dyDescent="0.25">
      <c r="A4950" t="s">
        <v>216</v>
      </c>
      <c r="B4950" t="s">
        <v>178</v>
      </c>
      <c r="C4950" s="1">
        <v>32252</v>
      </c>
      <c r="D4950">
        <v>21.1</v>
      </c>
      <c r="F4950">
        <v>0.1706</v>
      </c>
    </row>
    <row r="4951" spans="1:6" x14ac:dyDescent="0.25">
      <c r="A4951" t="s">
        <v>216</v>
      </c>
      <c r="B4951" t="s">
        <v>178</v>
      </c>
      <c r="C4951" s="1">
        <v>32266</v>
      </c>
      <c r="D4951">
        <v>10.7</v>
      </c>
      <c r="F4951">
        <v>0.18690000000000001</v>
      </c>
    </row>
    <row r="4952" spans="1:6" x14ac:dyDescent="0.25">
      <c r="A4952" t="s">
        <v>216</v>
      </c>
      <c r="B4952" t="s">
        <v>178</v>
      </c>
      <c r="C4952" s="1">
        <v>32280</v>
      </c>
      <c r="D4952">
        <v>6.9</v>
      </c>
      <c r="F4952">
        <v>0.1449</v>
      </c>
    </row>
    <row r="4953" spans="1:6" x14ac:dyDescent="0.25">
      <c r="A4953" t="s">
        <v>216</v>
      </c>
      <c r="B4953" t="s">
        <v>178</v>
      </c>
      <c r="C4953" s="1">
        <v>32294</v>
      </c>
      <c r="D4953">
        <v>7.6</v>
      </c>
      <c r="F4953">
        <v>5.2600000000000001E-2</v>
      </c>
    </row>
    <row r="4954" spans="1:6" x14ac:dyDescent="0.25">
      <c r="A4954" t="s">
        <v>216</v>
      </c>
      <c r="B4954" t="s">
        <v>178</v>
      </c>
      <c r="C4954" s="1">
        <v>32308</v>
      </c>
      <c r="D4954">
        <v>4.5999999999999996</v>
      </c>
      <c r="F4954">
        <v>4.3499999999999997E-2</v>
      </c>
    </row>
    <row r="4955" spans="1:6" x14ac:dyDescent="0.25">
      <c r="A4955" t="s">
        <v>216</v>
      </c>
      <c r="B4955" t="s">
        <v>178</v>
      </c>
      <c r="C4955" s="1">
        <v>32322</v>
      </c>
      <c r="D4955">
        <v>4.5999999999999996</v>
      </c>
      <c r="F4955">
        <v>4.3499999999999997E-2</v>
      </c>
    </row>
    <row r="4956" spans="1:6" x14ac:dyDescent="0.25">
      <c r="A4956" t="s">
        <v>216</v>
      </c>
      <c r="B4956" t="s">
        <v>178</v>
      </c>
      <c r="C4956" s="1">
        <v>32336</v>
      </c>
      <c r="D4956">
        <v>4.9000000000000004</v>
      </c>
      <c r="F4956">
        <v>4.0800000000000003E-2</v>
      </c>
    </row>
    <row r="4957" spans="1:6" x14ac:dyDescent="0.25">
      <c r="A4957" t="s">
        <v>216</v>
      </c>
      <c r="B4957" t="s">
        <v>178</v>
      </c>
      <c r="C4957" s="1">
        <v>32350</v>
      </c>
      <c r="D4957">
        <v>5</v>
      </c>
      <c r="F4957">
        <v>0.04</v>
      </c>
    </row>
    <row r="4958" spans="1:6" x14ac:dyDescent="0.25">
      <c r="A4958" t="s">
        <v>216</v>
      </c>
      <c r="B4958" t="s">
        <v>178</v>
      </c>
      <c r="C4958" s="1">
        <v>32364</v>
      </c>
      <c r="D4958">
        <v>7.2</v>
      </c>
      <c r="F4958">
        <v>6.9400000000000003E-2</v>
      </c>
    </row>
    <row r="4959" spans="1:6" x14ac:dyDescent="0.25">
      <c r="A4959" t="s">
        <v>216</v>
      </c>
      <c r="B4959" t="s">
        <v>178</v>
      </c>
      <c r="C4959" s="1">
        <v>32378</v>
      </c>
      <c r="D4959">
        <v>11.4</v>
      </c>
      <c r="F4959">
        <v>7.9000000000000001E-2</v>
      </c>
    </row>
    <row r="4960" spans="1:6" x14ac:dyDescent="0.25">
      <c r="A4960" t="s">
        <v>216</v>
      </c>
      <c r="B4960" t="s">
        <v>178</v>
      </c>
      <c r="C4960" s="1">
        <v>32392</v>
      </c>
      <c r="D4960">
        <v>19.899999999999999</v>
      </c>
      <c r="F4960">
        <v>0.1457</v>
      </c>
    </row>
    <row r="4961" spans="1:6" x14ac:dyDescent="0.25">
      <c r="A4961" t="s">
        <v>216</v>
      </c>
      <c r="B4961" t="s">
        <v>178</v>
      </c>
      <c r="C4961" s="1">
        <v>32406</v>
      </c>
      <c r="D4961">
        <v>35.9</v>
      </c>
      <c r="F4961">
        <v>0.17269999999999999</v>
      </c>
    </row>
    <row r="4962" spans="1:6" x14ac:dyDescent="0.25">
      <c r="A4962" t="s">
        <v>216</v>
      </c>
      <c r="B4962" t="s">
        <v>178</v>
      </c>
      <c r="C4962" s="1">
        <v>32420</v>
      </c>
      <c r="D4962">
        <v>34.9</v>
      </c>
      <c r="F4962">
        <v>0.14899999999999999</v>
      </c>
    </row>
    <row r="4963" spans="1:6" x14ac:dyDescent="0.25">
      <c r="A4963" t="s">
        <v>216</v>
      </c>
      <c r="B4963" t="s">
        <v>178</v>
      </c>
      <c r="C4963" s="1">
        <v>32434</v>
      </c>
      <c r="D4963">
        <v>56.1</v>
      </c>
      <c r="F4963">
        <v>0.18720000000000001</v>
      </c>
    </row>
    <row r="4964" spans="1:6" x14ac:dyDescent="0.25">
      <c r="A4964" t="s">
        <v>216</v>
      </c>
      <c r="B4964" t="s">
        <v>178</v>
      </c>
      <c r="C4964" s="1">
        <v>32448</v>
      </c>
      <c r="D4964">
        <v>59.9</v>
      </c>
      <c r="F4964">
        <v>0.18360000000000001</v>
      </c>
    </row>
    <row r="4965" spans="1:6" x14ac:dyDescent="0.25">
      <c r="A4965" t="s">
        <v>216</v>
      </c>
      <c r="B4965" t="s">
        <v>178</v>
      </c>
      <c r="C4965" s="1">
        <v>32462</v>
      </c>
      <c r="D4965">
        <v>49.1</v>
      </c>
      <c r="F4965">
        <v>0.38490000000000002</v>
      </c>
    </row>
    <row r="4966" spans="1:6" x14ac:dyDescent="0.25">
      <c r="A4966" t="s">
        <v>216</v>
      </c>
      <c r="B4966" t="s">
        <v>178</v>
      </c>
      <c r="C4966" s="1">
        <v>32477</v>
      </c>
      <c r="D4966">
        <v>49.2</v>
      </c>
      <c r="F4966">
        <v>0.29270000000000002</v>
      </c>
    </row>
    <row r="4967" spans="1:6" x14ac:dyDescent="0.25">
      <c r="A4967" t="s">
        <v>216</v>
      </c>
      <c r="B4967" t="s">
        <v>178</v>
      </c>
      <c r="C4967" s="1">
        <v>32491</v>
      </c>
      <c r="D4967">
        <v>46.7</v>
      </c>
      <c r="F4967">
        <v>0.29549999999999998</v>
      </c>
    </row>
    <row r="4968" spans="1:6" x14ac:dyDescent="0.25">
      <c r="A4968" t="s">
        <v>216</v>
      </c>
      <c r="B4968" t="s">
        <v>178</v>
      </c>
      <c r="C4968" s="1">
        <v>32505</v>
      </c>
      <c r="D4968">
        <v>46.8</v>
      </c>
      <c r="F4968">
        <v>0.32479999999999998</v>
      </c>
    </row>
    <row r="4969" spans="1:6" x14ac:dyDescent="0.25">
      <c r="A4969" t="s">
        <v>216</v>
      </c>
      <c r="B4969" t="s">
        <v>178</v>
      </c>
      <c r="C4969" s="1">
        <v>32519</v>
      </c>
      <c r="D4969">
        <v>47.1</v>
      </c>
      <c r="F4969">
        <v>0.39700000000000002</v>
      </c>
    </row>
    <row r="4970" spans="1:6" x14ac:dyDescent="0.25">
      <c r="A4970" t="s">
        <v>216</v>
      </c>
      <c r="B4970" t="s">
        <v>178</v>
      </c>
      <c r="C4970" s="1">
        <v>32533</v>
      </c>
      <c r="D4970">
        <v>39.4</v>
      </c>
      <c r="F4970">
        <v>0.32490000000000002</v>
      </c>
    </row>
    <row r="4971" spans="1:6" x14ac:dyDescent="0.25">
      <c r="A4971" t="s">
        <v>216</v>
      </c>
      <c r="B4971" t="s">
        <v>178</v>
      </c>
      <c r="C4971" s="1">
        <v>32547</v>
      </c>
      <c r="D4971">
        <v>31</v>
      </c>
      <c r="F4971">
        <v>0.22900000000000001</v>
      </c>
    </row>
    <row r="4972" spans="1:6" x14ac:dyDescent="0.25">
      <c r="A4972" t="s">
        <v>216</v>
      </c>
      <c r="B4972" t="s">
        <v>178</v>
      </c>
      <c r="C4972" s="1">
        <v>32561</v>
      </c>
      <c r="D4972">
        <v>34</v>
      </c>
      <c r="F4972">
        <v>0.29120000000000001</v>
      </c>
    </row>
    <row r="4973" spans="1:6" x14ac:dyDescent="0.25">
      <c r="A4973" t="s">
        <v>216</v>
      </c>
      <c r="B4973" t="s">
        <v>178</v>
      </c>
      <c r="C4973" s="1">
        <v>32575</v>
      </c>
      <c r="D4973">
        <v>35.299999999999997</v>
      </c>
      <c r="F4973">
        <v>0.3286</v>
      </c>
    </row>
    <row r="4974" spans="1:6" x14ac:dyDescent="0.25">
      <c r="A4974" t="s">
        <v>216</v>
      </c>
      <c r="B4974" t="s">
        <v>178</v>
      </c>
      <c r="C4974" s="1">
        <v>32589</v>
      </c>
      <c r="D4974">
        <v>29.4</v>
      </c>
      <c r="F4974">
        <v>0.28910000000000002</v>
      </c>
    </row>
    <row r="4975" spans="1:6" x14ac:dyDescent="0.25">
      <c r="A4975" t="s">
        <v>216</v>
      </c>
      <c r="B4975" t="s">
        <v>178</v>
      </c>
      <c r="C4975" s="1">
        <v>32603</v>
      </c>
      <c r="D4975">
        <v>22.4</v>
      </c>
      <c r="F4975">
        <v>0.2455</v>
      </c>
    </row>
    <row r="4976" spans="1:6" x14ac:dyDescent="0.25">
      <c r="A4976" t="s">
        <v>216</v>
      </c>
      <c r="B4976" t="s">
        <v>178</v>
      </c>
      <c r="C4976" s="1">
        <v>32617</v>
      </c>
      <c r="D4976">
        <v>21.1</v>
      </c>
      <c r="F4976">
        <v>0.1706</v>
      </c>
    </row>
    <row r="4977" spans="1:6" x14ac:dyDescent="0.25">
      <c r="A4977" t="s">
        <v>216</v>
      </c>
      <c r="B4977" t="s">
        <v>178</v>
      </c>
      <c r="C4977" s="1">
        <v>32631</v>
      </c>
      <c r="D4977">
        <v>10.7</v>
      </c>
      <c r="F4977">
        <v>0.18690000000000001</v>
      </c>
    </row>
    <row r="4978" spans="1:6" x14ac:dyDescent="0.25">
      <c r="A4978" t="s">
        <v>216</v>
      </c>
      <c r="B4978" t="s">
        <v>178</v>
      </c>
      <c r="C4978" s="1">
        <v>32645</v>
      </c>
      <c r="D4978">
        <v>6.9</v>
      </c>
      <c r="F4978">
        <v>0.1449</v>
      </c>
    </row>
    <row r="4979" spans="1:6" x14ac:dyDescent="0.25">
      <c r="A4979" t="s">
        <v>216</v>
      </c>
      <c r="B4979" t="s">
        <v>178</v>
      </c>
      <c r="C4979" s="1">
        <v>32659</v>
      </c>
      <c r="D4979">
        <v>7.6</v>
      </c>
      <c r="F4979">
        <v>5.2600000000000001E-2</v>
      </c>
    </row>
    <row r="4980" spans="1:6" x14ac:dyDescent="0.25">
      <c r="A4980" t="s">
        <v>216</v>
      </c>
      <c r="B4980" t="s">
        <v>178</v>
      </c>
      <c r="C4980" s="1">
        <v>32673</v>
      </c>
      <c r="D4980">
        <v>4.5999999999999996</v>
      </c>
      <c r="F4980">
        <v>4.3499999999999997E-2</v>
      </c>
    </row>
    <row r="4981" spans="1:6" x14ac:dyDescent="0.25">
      <c r="A4981" t="s">
        <v>216</v>
      </c>
      <c r="B4981" t="s">
        <v>178</v>
      </c>
      <c r="C4981" s="1">
        <v>32687</v>
      </c>
      <c r="D4981">
        <v>4.5999999999999996</v>
      </c>
      <c r="F4981">
        <v>4.3499999999999997E-2</v>
      </c>
    </row>
    <row r="4982" spans="1:6" x14ac:dyDescent="0.25">
      <c r="A4982" t="s">
        <v>216</v>
      </c>
      <c r="B4982" t="s">
        <v>178</v>
      </c>
      <c r="C4982" s="1">
        <v>32701</v>
      </c>
      <c r="D4982">
        <v>4.9000000000000004</v>
      </c>
      <c r="F4982">
        <v>4.0800000000000003E-2</v>
      </c>
    </row>
    <row r="4983" spans="1:6" x14ac:dyDescent="0.25">
      <c r="A4983" t="s">
        <v>216</v>
      </c>
      <c r="B4983" t="s">
        <v>178</v>
      </c>
      <c r="C4983" s="1">
        <v>32715</v>
      </c>
      <c r="D4983">
        <v>5</v>
      </c>
      <c r="F4983">
        <v>0.04</v>
      </c>
    </row>
    <row r="4984" spans="1:6" x14ac:dyDescent="0.25">
      <c r="A4984" t="s">
        <v>216</v>
      </c>
      <c r="B4984" t="s">
        <v>178</v>
      </c>
      <c r="C4984" s="1">
        <v>32729</v>
      </c>
      <c r="D4984">
        <v>7.2</v>
      </c>
      <c r="F4984">
        <v>6.9400000000000003E-2</v>
      </c>
    </row>
    <row r="4985" spans="1:6" x14ac:dyDescent="0.25">
      <c r="A4985" t="s">
        <v>216</v>
      </c>
      <c r="B4985" t="s">
        <v>178</v>
      </c>
      <c r="C4985" s="1">
        <v>32743</v>
      </c>
      <c r="D4985">
        <v>11.4</v>
      </c>
      <c r="F4985">
        <v>7.9000000000000001E-2</v>
      </c>
    </row>
    <row r="4986" spans="1:6" x14ac:dyDescent="0.25">
      <c r="A4986" t="s">
        <v>216</v>
      </c>
      <c r="B4986" t="s">
        <v>178</v>
      </c>
      <c r="C4986" s="1">
        <v>32757</v>
      </c>
      <c r="D4986">
        <v>19.899999999999999</v>
      </c>
      <c r="F4986">
        <v>0.1457</v>
      </c>
    </row>
    <row r="4987" spans="1:6" x14ac:dyDescent="0.25">
      <c r="A4987" t="s">
        <v>216</v>
      </c>
      <c r="B4987" t="s">
        <v>178</v>
      </c>
      <c r="C4987" s="1">
        <v>32771</v>
      </c>
      <c r="D4987">
        <v>35.9</v>
      </c>
      <c r="F4987">
        <v>0.17269999999999999</v>
      </c>
    </row>
    <row r="4988" spans="1:6" x14ac:dyDescent="0.25">
      <c r="A4988" t="s">
        <v>216</v>
      </c>
      <c r="B4988" t="s">
        <v>178</v>
      </c>
      <c r="C4988" s="1">
        <v>32785</v>
      </c>
      <c r="D4988">
        <v>34.9</v>
      </c>
      <c r="F4988">
        <v>0.14899999999999999</v>
      </c>
    </row>
    <row r="4989" spans="1:6" x14ac:dyDescent="0.25">
      <c r="A4989" t="s">
        <v>216</v>
      </c>
      <c r="B4989" t="s">
        <v>178</v>
      </c>
      <c r="C4989" s="1">
        <v>32799</v>
      </c>
      <c r="D4989">
        <v>56.1</v>
      </c>
      <c r="F4989">
        <v>0.18720000000000001</v>
      </c>
    </row>
    <row r="4990" spans="1:6" x14ac:dyDescent="0.25">
      <c r="A4990" t="s">
        <v>216</v>
      </c>
      <c r="B4990" t="s">
        <v>178</v>
      </c>
      <c r="C4990" s="1">
        <v>32813</v>
      </c>
      <c r="D4990">
        <v>59.9</v>
      </c>
      <c r="F4990">
        <v>0.18360000000000001</v>
      </c>
    </row>
    <row r="4991" spans="1:6" x14ac:dyDescent="0.25">
      <c r="A4991" t="s">
        <v>216</v>
      </c>
      <c r="B4991" t="s">
        <v>178</v>
      </c>
      <c r="C4991" s="1">
        <v>32827</v>
      </c>
      <c r="D4991">
        <v>49.1</v>
      </c>
      <c r="F4991">
        <v>0.38490000000000002</v>
      </c>
    </row>
    <row r="4992" spans="1:6" x14ac:dyDescent="0.25">
      <c r="A4992" t="s">
        <v>216</v>
      </c>
      <c r="B4992" t="s">
        <v>178</v>
      </c>
      <c r="C4992" s="1">
        <v>32842</v>
      </c>
      <c r="D4992">
        <v>49.2</v>
      </c>
      <c r="F4992">
        <v>0.29270000000000002</v>
      </c>
    </row>
    <row r="4993" spans="1:6" x14ac:dyDescent="0.25">
      <c r="A4993" t="s">
        <v>216</v>
      </c>
      <c r="B4993" t="s">
        <v>178</v>
      </c>
      <c r="C4993" s="1">
        <v>32856</v>
      </c>
      <c r="D4993">
        <v>46.7</v>
      </c>
      <c r="F4993">
        <v>0.29549999999999998</v>
      </c>
    </row>
    <row r="4994" spans="1:6" x14ac:dyDescent="0.25">
      <c r="A4994" t="s">
        <v>216</v>
      </c>
      <c r="B4994" t="s">
        <v>178</v>
      </c>
      <c r="C4994" s="1">
        <v>32870</v>
      </c>
      <c r="D4994">
        <v>46.8</v>
      </c>
      <c r="F4994">
        <v>0.32479999999999998</v>
      </c>
    </row>
    <row r="4995" spans="1:6" x14ac:dyDescent="0.25">
      <c r="A4995" t="s">
        <v>216</v>
      </c>
      <c r="B4995" t="s">
        <v>178</v>
      </c>
      <c r="C4995" s="1">
        <v>32884</v>
      </c>
      <c r="D4995">
        <v>47.1</v>
      </c>
      <c r="F4995">
        <v>0.39700000000000002</v>
      </c>
    </row>
    <row r="4996" spans="1:6" x14ac:dyDescent="0.25">
      <c r="A4996" t="s">
        <v>216</v>
      </c>
      <c r="B4996" t="s">
        <v>178</v>
      </c>
      <c r="C4996" s="1">
        <v>32898</v>
      </c>
      <c r="D4996">
        <v>39.4</v>
      </c>
      <c r="F4996">
        <v>0.32490000000000002</v>
      </c>
    </row>
    <row r="4997" spans="1:6" x14ac:dyDescent="0.25">
      <c r="A4997" t="s">
        <v>216</v>
      </c>
      <c r="B4997" t="s">
        <v>178</v>
      </c>
      <c r="C4997" s="1">
        <v>32912</v>
      </c>
      <c r="D4997">
        <v>31</v>
      </c>
      <c r="F4997">
        <v>0.22900000000000001</v>
      </c>
    </row>
    <row r="4998" spans="1:6" x14ac:dyDescent="0.25">
      <c r="A4998" t="s">
        <v>216</v>
      </c>
      <c r="B4998" t="s">
        <v>178</v>
      </c>
      <c r="C4998" s="1">
        <v>32926</v>
      </c>
      <c r="D4998">
        <v>34</v>
      </c>
      <c r="F4998">
        <v>0.29120000000000001</v>
      </c>
    </row>
    <row r="4999" spans="1:6" x14ac:dyDescent="0.25">
      <c r="A4999" t="s">
        <v>216</v>
      </c>
      <c r="B4999" t="s">
        <v>178</v>
      </c>
      <c r="C4999" s="1">
        <v>32940</v>
      </c>
      <c r="D4999">
        <v>35.299999999999997</v>
      </c>
      <c r="F4999">
        <v>0.3286</v>
      </c>
    </row>
    <row r="5000" spans="1:6" x14ac:dyDescent="0.25">
      <c r="A5000" t="s">
        <v>216</v>
      </c>
      <c r="B5000" t="s">
        <v>178</v>
      </c>
      <c r="C5000" s="1">
        <v>32954</v>
      </c>
      <c r="D5000">
        <v>29.4</v>
      </c>
      <c r="F5000">
        <v>0.28910000000000002</v>
      </c>
    </row>
    <row r="5001" spans="1:6" x14ac:dyDescent="0.25">
      <c r="A5001" t="s">
        <v>216</v>
      </c>
      <c r="B5001" t="s">
        <v>178</v>
      </c>
      <c r="C5001" s="1">
        <v>32968</v>
      </c>
      <c r="D5001">
        <v>22.4</v>
      </c>
      <c r="F5001">
        <v>0.2455</v>
      </c>
    </row>
    <row r="5002" spans="1:6" x14ac:dyDescent="0.25">
      <c r="A5002" t="s">
        <v>216</v>
      </c>
      <c r="B5002" t="s">
        <v>178</v>
      </c>
      <c r="C5002" s="1">
        <v>32982</v>
      </c>
      <c r="D5002">
        <v>21.1</v>
      </c>
      <c r="F5002">
        <v>0.1706</v>
      </c>
    </row>
    <row r="5003" spans="1:6" x14ac:dyDescent="0.25">
      <c r="A5003" t="s">
        <v>216</v>
      </c>
      <c r="B5003" t="s">
        <v>178</v>
      </c>
      <c r="C5003" s="1">
        <v>32996</v>
      </c>
      <c r="D5003">
        <v>10.7</v>
      </c>
      <c r="F5003">
        <v>0.18690000000000001</v>
      </c>
    </row>
    <row r="5004" spans="1:6" x14ac:dyDescent="0.25">
      <c r="A5004" t="s">
        <v>216</v>
      </c>
      <c r="B5004" t="s">
        <v>178</v>
      </c>
      <c r="C5004" s="1">
        <v>33010</v>
      </c>
      <c r="D5004">
        <v>6.9</v>
      </c>
      <c r="F5004">
        <v>0.1449</v>
      </c>
    </row>
    <row r="5005" spans="1:6" x14ac:dyDescent="0.25">
      <c r="A5005" t="s">
        <v>216</v>
      </c>
      <c r="B5005" t="s">
        <v>178</v>
      </c>
      <c r="C5005" s="1">
        <v>33024</v>
      </c>
      <c r="D5005">
        <v>7.6</v>
      </c>
      <c r="F5005">
        <v>5.2600000000000001E-2</v>
      </c>
    </row>
    <row r="5006" spans="1:6" x14ac:dyDescent="0.25">
      <c r="A5006" t="s">
        <v>217</v>
      </c>
      <c r="B5006" t="s">
        <v>179</v>
      </c>
      <c r="C5006" s="1">
        <v>29751</v>
      </c>
      <c r="D5006">
        <v>5.6</v>
      </c>
      <c r="F5006">
        <v>5.3600000000000002E-2</v>
      </c>
    </row>
    <row r="5007" spans="1:6" x14ac:dyDescent="0.25">
      <c r="A5007" t="s">
        <v>217</v>
      </c>
      <c r="B5007" t="s">
        <v>179</v>
      </c>
      <c r="C5007" s="1">
        <v>29765</v>
      </c>
      <c r="D5007">
        <v>5.0999999999999996</v>
      </c>
      <c r="F5007">
        <v>5.8799999999999998E-2</v>
      </c>
    </row>
    <row r="5008" spans="1:6" x14ac:dyDescent="0.25">
      <c r="A5008" t="s">
        <v>217</v>
      </c>
      <c r="B5008" t="s">
        <v>179</v>
      </c>
      <c r="C5008" s="1">
        <v>29779</v>
      </c>
      <c r="D5008">
        <v>5.0999999999999996</v>
      </c>
      <c r="F5008">
        <v>5.8799999999999998E-2</v>
      </c>
    </row>
    <row r="5009" spans="1:6" x14ac:dyDescent="0.25">
      <c r="A5009" t="s">
        <v>217</v>
      </c>
      <c r="B5009" t="s">
        <v>179</v>
      </c>
      <c r="C5009" s="1">
        <v>29793</v>
      </c>
      <c r="D5009">
        <v>5.0999999999999996</v>
      </c>
      <c r="F5009">
        <v>5.8799999999999998E-2</v>
      </c>
    </row>
    <row r="5010" spans="1:6" x14ac:dyDescent="0.25">
      <c r="A5010" t="s">
        <v>217</v>
      </c>
      <c r="B5010" t="s">
        <v>179</v>
      </c>
      <c r="C5010" s="1">
        <v>29807</v>
      </c>
      <c r="D5010">
        <v>5.7</v>
      </c>
      <c r="F5010">
        <v>7.0199999999999999E-2</v>
      </c>
    </row>
    <row r="5011" spans="1:6" x14ac:dyDescent="0.25">
      <c r="A5011" t="s">
        <v>217</v>
      </c>
      <c r="B5011" t="s">
        <v>179</v>
      </c>
      <c r="C5011" s="1">
        <v>29821</v>
      </c>
      <c r="D5011">
        <v>8.8000000000000007</v>
      </c>
      <c r="F5011">
        <v>4.5499999999999999E-2</v>
      </c>
    </row>
    <row r="5012" spans="1:6" x14ac:dyDescent="0.25">
      <c r="A5012" t="s">
        <v>217</v>
      </c>
      <c r="B5012" t="s">
        <v>179</v>
      </c>
      <c r="C5012" s="1">
        <v>29835</v>
      </c>
      <c r="D5012">
        <v>11.5</v>
      </c>
      <c r="F5012">
        <v>0.13039999999999999</v>
      </c>
    </row>
    <row r="5013" spans="1:6" x14ac:dyDescent="0.25">
      <c r="A5013" t="s">
        <v>217</v>
      </c>
      <c r="B5013" t="s">
        <v>179</v>
      </c>
      <c r="C5013" s="1">
        <v>29849</v>
      </c>
      <c r="D5013">
        <v>25.1</v>
      </c>
      <c r="F5013">
        <v>0.1116</v>
      </c>
    </row>
    <row r="5014" spans="1:6" x14ac:dyDescent="0.25">
      <c r="A5014" t="s">
        <v>217</v>
      </c>
      <c r="B5014" t="s">
        <v>179</v>
      </c>
      <c r="C5014" s="1">
        <v>29863</v>
      </c>
      <c r="D5014">
        <v>32</v>
      </c>
      <c r="F5014">
        <v>0.13750000000000001</v>
      </c>
    </row>
    <row r="5015" spans="1:6" x14ac:dyDescent="0.25">
      <c r="A5015" t="s">
        <v>217</v>
      </c>
      <c r="B5015" t="s">
        <v>179</v>
      </c>
      <c r="C5015" s="1">
        <v>29877</v>
      </c>
      <c r="D5015">
        <v>45.4</v>
      </c>
      <c r="F5015">
        <v>0.14099999999999999</v>
      </c>
    </row>
    <row r="5016" spans="1:6" x14ac:dyDescent="0.25">
      <c r="A5016" t="s">
        <v>217</v>
      </c>
      <c r="B5016" t="s">
        <v>179</v>
      </c>
      <c r="C5016" s="1">
        <v>29891</v>
      </c>
      <c r="D5016">
        <v>51</v>
      </c>
      <c r="F5016">
        <v>0.151</v>
      </c>
    </row>
    <row r="5017" spans="1:6" x14ac:dyDescent="0.25">
      <c r="A5017" t="s">
        <v>217</v>
      </c>
      <c r="B5017" t="s">
        <v>179</v>
      </c>
      <c r="C5017" s="1">
        <v>29905</v>
      </c>
      <c r="D5017">
        <v>46.9</v>
      </c>
      <c r="F5017">
        <v>0.16839999999999999</v>
      </c>
    </row>
    <row r="5018" spans="1:6" x14ac:dyDescent="0.25">
      <c r="A5018" t="s">
        <v>217</v>
      </c>
      <c r="B5018" t="s">
        <v>179</v>
      </c>
      <c r="C5018" s="1">
        <v>29920</v>
      </c>
      <c r="D5018">
        <v>45.6</v>
      </c>
      <c r="F5018">
        <v>0.20180000000000001</v>
      </c>
    </row>
    <row r="5019" spans="1:6" x14ac:dyDescent="0.25">
      <c r="A5019" t="s">
        <v>217</v>
      </c>
      <c r="B5019" t="s">
        <v>179</v>
      </c>
      <c r="C5019" s="1">
        <v>29934</v>
      </c>
      <c r="D5019">
        <v>49.1</v>
      </c>
      <c r="F5019">
        <v>0.23830000000000001</v>
      </c>
    </row>
    <row r="5020" spans="1:6" x14ac:dyDescent="0.25">
      <c r="A5020" t="s">
        <v>217</v>
      </c>
      <c r="B5020" t="s">
        <v>179</v>
      </c>
      <c r="C5020" s="1">
        <v>29948</v>
      </c>
      <c r="D5020">
        <v>41.1</v>
      </c>
      <c r="F5020">
        <v>0.2457</v>
      </c>
    </row>
    <row r="5021" spans="1:6" x14ac:dyDescent="0.25">
      <c r="A5021" t="s">
        <v>217</v>
      </c>
      <c r="B5021" t="s">
        <v>179</v>
      </c>
      <c r="C5021" s="1">
        <v>29962</v>
      </c>
      <c r="D5021">
        <v>34.9</v>
      </c>
      <c r="F5021">
        <v>0.2321</v>
      </c>
    </row>
    <row r="5022" spans="1:6" x14ac:dyDescent="0.25">
      <c r="A5022" t="s">
        <v>217</v>
      </c>
      <c r="B5022" t="s">
        <v>179</v>
      </c>
      <c r="C5022" s="1">
        <v>29976</v>
      </c>
      <c r="D5022">
        <v>37.799999999999997</v>
      </c>
      <c r="F5022">
        <v>0.2407</v>
      </c>
    </row>
    <row r="5023" spans="1:6" x14ac:dyDescent="0.25">
      <c r="A5023" t="s">
        <v>217</v>
      </c>
      <c r="B5023" t="s">
        <v>179</v>
      </c>
      <c r="C5023" s="1">
        <v>29990</v>
      </c>
      <c r="D5023">
        <v>35.299999999999997</v>
      </c>
      <c r="F5023">
        <v>0.21529999999999999</v>
      </c>
    </row>
    <row r="5024" spans="1:6" x14ac:dyDescent="0.25">
      <c r="A5024" t="s">
        <v>217</v>
      </c>
      <c r="B5024" t="s">
        <v>179</v>
      </c>
      <c r="C5024" s="1">
        <v>30004</v>
      </c>
      <c r="D5024">
        <v>27.4</v>
      </c>
      <c r="F5024">
        <v>0.21529999999999999</v>
      </c>
    </row>
    <row r="5025" spans="1:6" x14ac:dyDescent="0.25">
      <c r="A5025" t="s">
        <v>217</v>
      </c>
      <c r="B5025" t="s">
        <v>179</v>
      </c>
      <c r="C5025" s="1">
        <v>30018</v>
      </c>
      <c r="D5025">
        <v>24.7</v>
      </c>
      <c r="F5025">
        <v>0.19839999999999999</v>
      </c>
    </row>
    <row r="5026" spans="1:6" x14ac:dyDescent="0.25">
      <c r="A5026" t="s">
        <v>217</v>
      </c>
      <c r="B5026" t="s">
        <v>179</v>
      </c>
      <c r="C5026" s="1">
        <v>30032</v>
      </c>
      <c r="D5026">
        <v>25.6</v>
      </c>
      <c r="F5026">
        <v>0.18360000000000001</v>
      </c>
    </row>
    <row r="5027" spans="1:6" x14ac:dyDescent="0.25">
      <c r="A5027" t="s">
        <v>217</v>
      </c>
      <c r="B5027" t="s">
        <v>179</v>
      </c>
      <c r="C5027" s="1">
        <v>30046</v>
      </c>
      <c r="D5027">
        <v>22.3</v>
      </c>
      <c r="F5027">
        <v>0.13900000000000001</v>
      </c>
    </row>
    <row r="5028" spans="1:6" x14ac:dyDescent="0.25">
      <c r="A5028" t="s">
        <v>217</v>
      </c>
      <c r="B5028" t="s">
        <v>179</v>
      </c>
      <c r="C5028" s="1">
        <v>30060</v>
      </c>
      <c r="D5028">
        <v>16.600000000000001</v>
      </c>
      <c r="F5028">
        <v>0.1265</v>
      </c>
    </row>
    <row r="5029" spans="1:6" x14ac:dyDescent="0.25">
      <c r="A5029" t="s">
        <v>217</v>
      </c>
      <c r="B5029" t="s">
        <v>179</v>
      </c>
      <c r="C5029" s="1">
        <v>30074</v>
      </c>
      <c r="D5029">
        <v>10.8</v>
      </c>
      <c r="F5029">
        <v>9.2600000000000002E-2</v>
      </c>
    </row>
    <row r="5030" spans="1:6" x14ac:dyDescent="0.25">
      <c r="A5030" t="s">
        <v>217</v>
      </c>
      <c r="B5030" t="s">
        <v>179</v>
      </c>
      <c r="C5030" s="1">
        <v>30088</v>
      </c>
      <c r="D5030">
        <v>9.1</v>
      </c>
      <c r="F5030">
        <v>4.3999999999999997E-2</v>
      </c>
    </row>
    <row r="5031" spans="1:6" x14ac:dyDescent="0.25">
      <c r="A5031" t="s">
        <v>217</v>
      </c>
      <c r="B5031" t="s">
        <v>179</v>
      </c>
      <c r="C5031" s="1">
        <v>30102</v>
      </c>
      <c r="D5031">
        <v>8.3000000000000007</v>
      </c>
      <c r="F5031">
        <v>3.6200000000000003E-2</v>
      </c>
    </row>
    <row r="5032" spans="1:6" x14ac:dyDescent="0.25">
      <c r="A5032" t="s">
        <v>217</v>
      </c>
      <c r="B5032" t="s">
        <v>179</v>
      </c>
      <c r="C5032" s="1">
        <v>30116</v>
      </c>
      <c r="D5032">
        <v>5.6</v>
      </c>
      <c r="F5032">
        <v>5.3600000000000002E-2</v>
      </c>
    </row>
    <row r="5033" spans="1:6" x14ac:dyDescent="0.25">
      <c r="A5033" t="s">
        <v>217</v>
      </c>
      <c r="B5033" t="s">
        <v>179</v>
      </c>
      <c r="C5033" s="1">
        <v>30130</v>
      </c>
      <c r="D5033">
        <v>5.0999999999999996</v>
      </c>
      <c r="F5033">
        <v>5.8799999999999998E-2</v>
      </c>
    </row>
    <row r="5034" spans="1:6" x14ac:dyDescent="0.25">
      <c r="A5034" t="s">
        <v>217</v>
      </c>
      <c r="B5034" t="s">
        <v>179</v>
      </c>
      <c r="C5034" s="1">
        <v>30144</v>
      </c>
      <c r="D5034">
        <v>5.0999999999999996</v>
      </c>
      <c r="F5034">
        <v>5.8799999999999998E-2</v>
      </c>
    </row>
    <row r="5035" spans="1:6" x14ac:dyDescent="0.25">
      <c r="A5035" t="s">
        <v>217</v>
      </c>
      <c r="B5035" t="s">
        <v>179</v>
      </c>
      <c r="C5035" s="1">
        <v>30158</v>
      </c>
      <c r="D5035">
        <v>5.0999999999999996</v>
      </c>
      <c r="F5035">
        <v>5.8799999999999998E-2</v>
      </c>
    </row>
    <row r="5036" spans="1:6" x14ac:dyDescent="0.25">
      <c r="A5036" t="s">
        <v>217</v>
      </c>
      <c r="B5036" t="s">
        <v>179</v>
      </c>
      <c r="C5036" s="1">
        <v>30172</v>
      </c>
      <c r="D5036">
        <v>5.7</v>
      </c>
      <c r="F5036">
        <v>7.0199999999999999E-2</v>
      </c>
    </row>
    <row r="5037" spans="1:6" x14ac:dyDescent="0.25">
      <c r="A5037" t="s">
        <v>217</v>
      </c>
      <c r="B5037" t="s">
        <v>179</v>
      </c>
      <c r="C5037" s="1">
        <v>30186</v>
      </c>
      <c r="D5037">
        <v>8.8000000000000007</v>
      </c>
      <c r="F5037">
        <v>4.5499999999999999E-2</v>
      </c>
    </row>
    <row r="5038" spans="1:6" x14ac:dyDescent="0.25">
      <c r="A5038" t="s">
        <v>217</v>
      </c>
      <c r="B5038" t="s">
        <v>179</v>
      </c>
      <c r="C5038" s="1">
        <v>30200</v>
      </c>
      <c r="D5038">
        <v>11.5</v>
      </c>
      <c r="F5038">
        <v>0.13039999999999999</v>
      </c>
    </row>
    <row r="5039" spans="1:6" x14ac:dyDescent="0.25">
      <c r="A5039" t="s">
        <v>217</v>
      </c>
      <c r="B5039" t="s">
        <v>179</v>
      </c>
      <c r="C5039" s="1">
        <v>30214</v>
      </c>
      <c r="D5039">
        <v>25.1</v>
      </c>
      <c r="F5039">
        <v>0.1116</v>
      </c>
    </row>
    <row r="5040" spans="1:6" x14ac:dyDescent="0.25">
      <c r="A5040" t="s">
        <v>217</v>
      </c>
      <c r="B5040" t="s">
        <v>179</v>
      </c>
      <c r="C5040" s="1">
        <v>30228</v>
      </c>
      <c r="D5040">
        <v>32</v>
      </c>
      <c r="F5040">
        <v>0.13750000000000001</v>
      </c>
    </row>
    <row r="5041" spans="1:6" x14ac:dyDescent="0.25">
      <c r="A5041" t="s">
        <v>217</v>
      </c>
      <c r="B5041" t="s">
        <v>179</v>
      </c>
      <c r="C5041" s="1">
        <v>30242</v>
      </c>
      <c r="D5041">
        <v>45.4</v>
      </c>
      <c r="F5041">
        <v>0.14099999999999999</v>
      </c>
    </row>
    <row r="5042" spans="1:6" x14ac:dyDescent="0.25">
      <c r="A5042" t="s">
        <v>217</v>
      </c>
      <c r="B5042" t="s">
        <v>179</v>
      </c>
      <c r="C5042" s="1">
        <v>30256</v>
      </c>
      <c r="D5042">
        <v>51</v>
      </c>
      <c r="F5042">
        <v>0.151</v>
      </c>
    </row>
    <row r="5043" spans="1:6" x14ac:dyDescent="0.25">
      <c r="A5043" t="s">
        <v>217</v>
      </c>
      <c r="B5043" t="s">
        <v>179</v>
      </c>
      <c r="C5043" s="1">
        <v>30270</v>
      </c>
      <c r="D5043">
        <v>46.9</v>
      </c>
      <c r="F5043">
        <v>0.16839999999999999</v>
      </c>
    </row>
    <row r="5044" spans="1:6" x14ac:dyDescent="0.25">
      <c r="A5044" t="s">
        <v>217</v>
      </c>
      <c r="B5044" t="s">
        <v>179</v>
      </c>
      <c r="C5044" s="1">
        <v>30285</v>
      </c>
      <c r="D5044">
        <v>45.6</v>
      </c>
      <c r="F5044">
        <v>0.20180000000000001</v>
      </c>
    </row>
    <row r="5045" spans="1:6" x14ac:dyDescent="0.25">
      <c r="A5045" t="s">
        <v>217</v>
      </c>
      <c r="B5045" t="s">
        <v>179</v>
      </c>
      <c r="C5045" s="1">
        <v>30299</v>
      </c>
      <c r="D5045">
        <v>49.1</v>
      </c>
      <c r="F5045">
        <v>0.23830000000000001</v>
      </c>
    </row>
    <row r="5046" spans="1:6" x14ac:dyDescent="0.25">
      <c r="A5046" t="s">
        <v>217</v>
      </c>
      <c r="B5046" t="s">
        <v>179</v>
      </c>
      <c r="C5046" s="1">
        <v>30313</v>
      </c>
      <c r="D5046">
        <v>41.1</v>
      </c>
      <c r="F5046">
        <v>0.2457</v>
      </c>
    </row>
    <row r="5047" spans="1:6" x14ac:dyDescent="0.25">
      <c r="A5047" t="s">
        <v>217</v>
      </c>
      <c r="B5047" t="s">
        <v>179</v>
      </c>
      <c r="C5047" s="1">
        <v>30327</v>
      </c>
      <c r="D5047">
        <v>34.9</v>
      </c>
      <c r="F5047">
        <v>0.2321</v>
      </c>
    </row>
    <row r="5048" spans="1:6" x14ac:dyDescent="0.25">
      <c r="A5048" t="s">
        <v>217</v>
      </c>
      <c r="B5048" t="s">
        <v>179</v>
      </c>
      <c r="C5048" s="1">
        <v>30341</v>
      </c>
      <c r="D5048">
        <v>37.799999999999997</v>
      </c>
      <c r="F5048">
        <v>0.2407</v>
      </c>
    </row>
    <row r="5049" spans="1:6" x14ac:dyDescent="0.25">
      <c r="A5049" t="s">
        <v>217</v>
      </c>
      <c r="B5049" t="s">
        <v>179</v>
      </c>
      <c r="C5049" s="1">
        <v>30355</v>
      </c>
      <c r="D5049">
        <v>35.299999999999997</v>
      </c>
      <c r="F5049">
        <v>0.21529999999999999</v>
      </c>
    </row>
    <row r="5050" spans="1:6" x14ac:dyDescent="0.25">
      <c r="A5050" t="s">
        <v>217</v>
      </c>
      <c r="B5050" t="s">
        <v>179</v>
      </c>
      <c r="C5050" s="1">
        <v>30369</v>
      </c>
      <c r="D5050">
        <v>27.4</v>
      </c>
      <c r="F5050">
        <v>0.21529999999999999</v>
      </c>
    </row>
    <row r="5051" spans="1:6" x14ac:dyDescent="0.25">
      <c r="A5051" t="s">
        <v>217</v>
      </c>
      <c r="B5051" t="s">
        <v>179</v>
      </c>
      <c r="C5051" s="1">
        <v>30383</v>
      </c>
      <c r="D5051">
        <v>24.7</v>
      </c>
      <c r="F5051">
        <v>0.19839999999999999</v>
      </c>
    </row>
    <row r="5052" spans="1:6" x14ac:dyDescent="0.25">
      <c r="A5052" t="s">
        <v>217</v>
      </c>
      <c r="B5052" t="s">
        <v>179</v>
      </c>
      <c r="C5052" s="1">
        <v>30397</v>
      </c>
      <c r="D5052">
        <v>25.6</v>
      </c>
      <c r="F5052">
        <v>0.18360000000000001</v>
      </c>
    </row>
    <row r="5053" spans="1:6" x14ac:dyDescent="0.25">
      <c r="A5053" t="s">
        <v>217</v>
      </c>
      <c r="B5053" t="s">
        <v>179</v>
      </c>
      <c r="C5053" s="1">
        <v>30411</v>
      </c>
      <c r="D5053">
        <v>22.3</v>
      </c>
      <c r="F5053">
        <v>0.13900000000000001</v>
      </c>
    </row>
    <row r="5054" spans="1:6" x14ac:dyDescent="0.25">
      <c r="A5054" t="s">
        <v>217</v>
      </c>
      <c r="B5054" t="s">
        <v>179</v>
      </c>
      <c r="C5054" s="1">
        <v>30425</v>
      </c>
      <c r="D5054">
        <v>16.600000000000001</v>
      </c>
      <c r="F5054">
        <v>0.1265</v>
      </c>
    </row>
    <row r="5055" spans="1:6" x14ac:dyDescent="0.25">
      <c r="A5055" t="s">
        <v>217</v>
      </c>
      <c r="B5055" t="s">
        <v>179</v>
      </c>
      <c r="C5055" s="1">
        <v>30439</v>
      </c>
      <c r="D5055">
        <v>10.8</v>
      </c>
      <c r="F5055">
        <v>9.2600000000000002E-2</v>
      </c>
    </row>
    <row r="5056" spans="1:6" x14ac:dyDescent="0.25">
      <c r="A5056" t="s">
        <v>217</v>
      </c>
      <c r="B5056" t="s">
        <v>179</v>
      </c>
      <c r="C5056" s="1">
        <v>30453</v>
      </c>
      <c r="D5056">
        <v>9.1</v>
      </c>
      <c r="F5056">
        <v>4.3999999999999997E-2</v>
      </c>
    </row>
    <row r="5057" spans="1:6" x14ac:dyDescent="0.25">
      <c r="A5057" t="s">
        <v>217</v>
      </c>
      <c r="B5057" t="s">
        <v>179</v>
      </c>
      <c r="C5057" s="1">
        <v>30467</v>
      </c>
      <c r="D5057">
        <v>8.3000000000000007</v>
      </c>
      <c r="F5057">
        <v>3.6200000000000003E-2</v>
      </c>
    </row>
    <row r="5058" spans="1:6" x14ac:dyDescent="0.25">
      <c r="A5058" t="s">
        <v>217</v>
      </c>
      <c r="B5058" t="s">
        <v>179</v>
      </c>
      <c r="C5058" s="1">
        <v>30481</v>
      </c>
      <c r="D5058">
        <v>5.6</v>
      </c>
      <c r="F5058">
        <v>5.3600000000000002E-2</v>
      </c>
    </row>
    <row r="5059" spans="1:6" x14ac:dyDescent="0.25">
      <c r="A5059" t="s">
        <v>217</v>
      </c>
      <c r="B5059" t="s">
        <v>179</v>
      </c>
      <c r="C5059" s="1">
        <v>30495</v>
      </c>
      <c r="D5059">
        <v>5.0999999999999996</v>
      </c>
      <c r="F5059">
        <v>5.8799999999999998E-2</v>
      </c>
    </row>
    <row r="5060" spans="1:6" x14ac:dyDescent="0.25">
      <c r="A5060" t="s">
        <v>217</v>
      </c>
      <c r="B5060" t="s">
        <v>179</v>
      </c>
      <c r="C5060" s="1">
        <v>30509</v>
      </c>
      <c r="D5060">
        <v>5.0999999999999996</v>
      </c>
      <c r="F5060">
        <v>5.8799999999999998E-2</v>
      </c>
    </row>
    <row r="5061" spans="1:6" x14ac:dyDescent="0.25">
      <c r="A5061" t="s">
        <v>217</v>
      </c>
      <c r="B5061" t="s">
        <v>179</v>
      </c>
      <c r="C5061" s="1">
        <v>30523</v>
      </c>
      <c r="D5061">
        <v>5.0999999999999996</v>
      </c>
      <c r="F5061">
        <v>5.8799999999999998E-2</v>
      </c>
    </row>
    <row r="5062" spans="1:6" x14ac:dyDescent="0.25">
      <c r="A5062" t="s">
        <v>217</v>
      </c>
      <c r="B5062" t="s">
        <v>179</v>
      </c>
      <c r="C5062" s="1">
        <v>30537</v>
      </c>
      <c r="D5062">
        <v>5.7</v>
      </c>
      <c r="F5062">
        <v>7.0199999999999999E-2</v>
      </c>
    </row>
    <row r="5063" spans="1:6" x14ac:dyDescent="0.25">
      <c r="A5063" t="s">
        <v>217</v>
      </c>
      <c r="B5063" t="s">
        <v>179</v>
      </c>
      <c r="C5063" s="1">
        <v>30551</v>
      </c>
      <c r="D5063">
        <v>8.8000000000000007</v>
      </c>
      <c r="F5063">
        <v>4.5499999999999999E-2</v>
      </c>
    </row>
    <row r="5064" spans="1:6" x14ac:dyDescent="0.25">
      <c r="A5064" t="s">
        <v>217</v>
      </c>
      <c r="B5064" t="s">
        <v>179</v>
      </c>
      <c r="C5064" s="1">
        <v>30565</v>
      </c>
      <c r="D5064">
        <v>11.5</v>
      </c>
      <c r="F5064">
        <v>0.13039999999999999</v>
      </c>
    </row>
    <row r="5065" spans="1:6" x14ac:dyDescent="0.25">
      <c r="A5065" t="s">
        <v>217</v>
      </c>
      <c r="B5065" t="s">
        <v>179</v>
      </c>
      <c r="C5065" s="1">
        <v>30579</v>
      </c>
      <c r="D5065">
        <v>25.1</v>
      </c>
      <c r="F5065">
        <v>0.1116</v>
      </c>
    </row>
    <row r="5066" spans="1:6" x14ac:dyDescent="0.25">
      <c r="A5066" t="s">
        <v>217</v>
      </c>
      <c r="B5066" t="s">
        <v>179</v>
      </c>
      <c r="C5066" s="1">
        <v>30593</v>
      </c>
      <c r="D5066">
        <v>32</v>
      </c>
      <c r="F5066">
        <v>0.13750000000000001</v>
      </c>
    </row>
    <row r="5067" spans="1:6" x14ac:dyDescent="0.25">
      <c r="A5067" t="s">
        <v>217</v>
      </c>
      <c r="B5067" t="s">
        <v>179</v>
      </c>
      <c r="C5067" s="1">
        <v>30607</v>
      </c>
      <c r="D5067">
        <v>45.4</v>
      </c>
      <c r="F5067">
        <v>0.14099999999999999</v>
      </c>
    </row>
    <row r="5068" spans="1:6" x14ac:dyDescent="0.25">
      <c r="A5068" t="s">
        <v>217</v>
      </c>
      <c r="B5068" t="s">
        <v>179</v>
      </c>
      <c r="C5068" s="1">
        <v>30621</v>
      </c>
      <c r="D5068">
        <v>51</v>
      </c>
      <c r="F5068">
        <v>0.151</v>
      </c>
    </row>
    <row r="5069" spans="1:6" x14ac:dyDescent="0.25">
      <c r="A5069" t="s">
        <v>217</v>
      </c>
      <c r="B5069" t="s">
        <v>179</v>
      </c>
      <c r="C5069" s="1">
        <v>30635</v>
      </c>
      <c r="D5069">
        <v>46.9</v>
      </c>
      <c r="F5069">
        <v>0.16839999999999999</v>
      </c>
    </row>
    <row r="5070" spans="1:6" x14ac:dyDescent="0.25">
      <c r="A5070" t="s">
        <v>217</v>
      </c>
      <c r="B5070" t="s">
        <v>179</v>
      </c>
      <c r="C5070" s="1">
        <v>30650</v>
      </c>
      <c r="D5070">
        <v>45.6</v>
      </c>
      <c r="F5070">
        <v>0.20180000000000001</v>
      </c>
    </row>
    <row r="5071" spans="1:6" x14ac:dyDescent="0.25">
      <c r="A5071" t="s">
        <v>217</v>
      </c>
      <c r="B5071" t="s">
        <v>179</v>
      </c>
      <c r="C5071" s="1">
        <v>30664</v>
      </c>
      <c r="D5071">
        <v>49.1</v>
      </c>
      <c r="F5071">
        <v>0.23830000000000001</v>
      </c>
    </row>
    <row r="5072" spans="1:6" x14ac:dyDescent="0.25">
      <c r="A5072" t="s">
        <v>217</v>
      </c>
      <c r="B5072" t="s">
        <v>179</v>
      </c>
      <c r="C5072" s="1">
        <v>30678</v>
      </c>
      <c r="D5072">
        <v>41.1</v>
      </c>
      <c r="F5072">
        <v>0.2457</v>
      </c>
    </row>
    <row r="5073" spans="1:6" x14ac:dyDescent="0.25">
      <c r="A5073" t="s">
        <v>217</v>
      </c>
      <c r="B5073" t="s">
        <v>179</v>
      </c>
      <c r="C5073" s="1">
        <v>30692</v>
      </c>
      <c r="D5073">
        <v>34.9</v>
      </c>
      <c r="F5073">
        <v>0.2321</v>
      </c>
    </row>
    <row r="5074" spans="1:6" x14ac:dyDescent="0.25">
      <c r="A5074" t="s">
        <v>217</v>
      </c>
      <c r="B5074" t="s">
        <v>179</v>
      </c>
      <c r="C5074" s="1">
        <v>30706</v>
      </c>
      <c r="D5074">
        <v>37.799999999999997</v>
      </c>
      <c r="F5074">
        <v>0.2407</v>
      </c>
    </row>
    <row r="5075" spans="1:6" x14ac:dyDescent="0.25">
      <c r="A5075" t="s">
        <v>217</v>
      </c>
      <c r="B5075" t="s">
        <v>179</v>
      </c>
      <c r="C5075" s="1">
        <v>30720</v>
      </c>
      <c r="D5075">
        <v>35.299999999999997</v>
      </c>
      <c r="F5075">
        <v>0.21529999999999999</v>
      </c>
    </row>
    <row r="5076" spans="1:6" x14ac:dyDescent="0.25">
      <c r="A5076" t="s">
        <v>217</v>
      </c>
      <c r="B5076" t="s">
        <v>179</v>
      </c>
      <c r="C5076" s="1">
        <v>30734</v>
      </c>
      <c r="D5076">
        <v>27.4</v>
      </c>
      <c r="F5076">
        <v>0.21529999999999999</v>
      </c>
    </row>
    <row r="5077" spans="1:6" x14ac:dyDescent="0.25">
      <c r="A5077" t="s">
        <v>217</v>
      </c>
      <c r="B5077" t="s">
        <v>179</v>
      </c>
      <c r="C5077" s="1">
        <v>30749</v>
      </c>
      <c r="D5077">
        <v>24.7</v>
      </c>
      <c r="F5077">
        <v>0.19839999999999999</v>
      </c>
    </row>
    <row r="5078" spans="1:6" x14ac:dyDescent="0.25">
      <c r="A5078" t="s">
        <v>217</v>
      </c>
      <c r="B5078" t="s">
        <v>179</v>
      </c>
      <c r="C5078" s="1">
        <v>30763</v>
      </c>
      <c r="D5078">
        <v>25.6</v>
      </c>
      <c r="F5078">
        <v>0.18360000000000001</v>
      </c>
    </row>
    <row r="5079" spans="1:6" x14ac:dyDescent="0.25">
      <c r="A5079" t="s">
        <v>217</v>
      </c>
      <c r="B5079" t="s">
        <v>179</v>
      </c>
      <c r="C5079" s="1">
        <v>30777</v>
      </c>
      <c r="D5079">
        <v>22.3</v>
      </c>
      <c r="F5079">
        <v>0.13900000000000001</v>
      </c>
    </row>
    <row r="5080" spans="1:6" x14ac:dyDescent="0.25">
      <c r="A5080" t="s">
        <v>217</v>
      </c>
      <c r="B5080" t="s">
        <v>179</v>
      </c>
      <c r="C5080" s="1">
        <v>30791</v>
      </c>
      <c r="D5080">
        <v>16.600000000000001</v>
      </c>
      <c r="F5080">
        <v>0.1265</v>
      </c>
    </row>
    <row r="5081" spans="1:6" x14ac:dyDescent="0.25">
      <c r="A5081" t="s">
        <v>217</v>
      </c>
      <c r="B5081" t="s">
        <v>179</v>
      </c>
      <c r="C5081" s="1">
        <v>30805</v>
      </c>
      <c r="D5081">
        <v>10.8</v>
      </c>
      <c r="F5081">
        <v>9.2600000000000002E-2</v>
      </c>
    </row>
    <row r="5082" spans="1:6" x14ac:dyDescent="0.25">
      <c r="A5082" t="s">
        <v>217</v>
      </c>
      <c r="B5082" t="s">
        <v>179</v>
      </c>
      <c r="C5082" s="1">
        <v>30819</v>
      </c>
      <c r="D5082">
        <v>9.1</v>
      </c>
      <c r="F5082">
        <v>4.3999999999999997E-2</v>
      </c>
    </row>
    <row r="5083" spans="1:6" x14ac:dyDescent="0.25">
      <c r="A5083" t="s">
        <v>217</v>
      </c>
      <c r="B5083" t="s">
        <v>179</v>
      </c>
      <c r="C5083" s="1">
        <v>30833</v>
      </c>
      <c r="D5083">
        <v>8.3000000000000007</v>
      </c>
      <c r="F5083">
        <v>3.6200000000000003E-2</v>
      </c>
    </row>
    <row r="5084" spans="1:6" x14ac:dyDescent="0.25">
      <c r="A5084" t="s">
        <v>217</v>
      </c>
      <c r="B5084" t="s">
        <v>179</v>
      </c>
      <c r="C5084" s="1">
        <v>30847</v>
      </c>
      <c r="D5084">
        <v>5.6</v>
      </c>
      <c r="F5084">
        <v>5.3600000000000002E-2</v>
      </c>
    </row>
    <row r="5085" spans="1:6" x14ac:dyDescent="0.25">
      <c r="A5085" t="s">
        <v>217</v>
      </c>
      <c r="B5085" t="s">
        <v>179</v>
      </c>
      <c r="C5085" s="1">
        <v>30861</v>
      </c>
      <c r="D5085">
        <v>5.0999999999999996</v>
      </c>
      <c r="F5085">
        <v>5.8799999999999998E-2</v>
      </c>
    </row>
    <row r="5086" spans="1:6" x14ac:dyDescent="0.25">
      <c r="A5086" t="s">
        <v>217</v>
      </c>
      <c r="B5086" t="s">
        <v>179</v>
      </c>
      <c r="C5086" s="1">
        <v>30875</v>
      </c>
      <c r="D5086">
        <v>5.0999999999999996</v>
      </c>
      <c r="F5086">
        <v>5.8799999999999998E-2</v>
      </c>
    </row>
    <row r="5087" spans="1:6" x14ac:dyDescent="0.25">
      <c r="A5087" t="s">
        <v>217</v>
      </c>
      <c r="B5087" t="s">
        <v>179</v>
      </c>
      <c r="C5087" s="1">
        <v>30889</v>
      </c>
      <c r="D5087">
        <v>5.0999999999999996</v>
      </c>
      <c r="F5087">
        <v>5.8799999999999998E-2</v>
      </c>
    </row>
    <row r="5088" spans="1:6" x14ac:dyDescent="0.25">
      <c r="A5088" t="s">
        <v>217</v>
      </c>
      <c r="B5088" t="s">
        <v>179</v>
      </c>
      <c r="C5088" s="1">
        <v>30903</v>
      </c>
      <c r="D5088">
        <v>5.7</v>
      </c>
      <c r="F5088">
        <v>7.0199999999999999E-2</v>
      </c>
    </row>
    <row r="5089" spans="1:6" x14ac:dyDescent="0.25">
      <c r="A5089" t="s">
        <v>217</v>
      </c>
      <c r="B5089" t="s">
        <v>179</v>
      </c>
      <c r="C5089" s="1">
        <v>30917</v>
      </c>
      <c r="D5089">
        <v>8.8000000000000007</v>
      </c>
      <c r="F5089">
        <v>4.5499999999999999E-2</v>
      </c>
    </row>
    <row r="5090" spans="1:6" x14ac:dyDescent="0.25">
      <c r="A5090" t="s">
        <v>217</v>
      </c>
      <c r="B5090" t="s">
        <v>179</v>
      </c>
      <c r="C5090" s="1">
        <v>30931</v>
      </c>
      <c r="D5090">
        <v>11.5</v>
      </c>
      <c r="F5090">
        <v>0.13039999999999999</v>
      </c>
    </row>
    <row r="5091" spans="1:6" x14ac:dyDescent="0.25">
      <c r="A5091" t="s">
        <v>217</v>
      </c>
      <c r="B5091" t="s">
        <v>179</v>
      </c>
      <c r="C5091" s="1">
        <v>30945</v>
      </c>
      <c r="D5091">
        <v>25.1</v>
      </c>
      <c r="F5091">
        <v>0.1116</v>
      </c>
    </row>
    <row r="5092" spans="1:6" x14ac:dyDescent="0.25">
      <c r="A5092" t="s">
        <v>217</v>
      </c>
      <c r="B5092" t="s">
        <v>179</v>
      </c>
      <c r="C5092" s="1">
        <v>30959</v>
      </c>
      <c r="D5092">
        <v>32</v>
      </c>
      <c r="F5092">
        <v>0.13750000000000001</v>
      </c>
    </row>
    <row r="5093" spans="1:6" x14ac:dyDescent="0.25">
      <c r="A5093" t="s">
        <v>217</v>
      </c>
      <c r="B5093" t="s">
        <v>179</v>
      </c>
      <c r="C5093" s="1">
        <v>30973</v>
      </c>
      <c r="D5093">
        <v>45.4</v>
      </c>
      <c r="F5093">
        <v>0.14099999999999999</v>
      </c>
    </row>
    <row r="5094" spans="1:6" x14ac:dyDescent="0.25">
      <c r="A5094" t="s">
        <v>217</v>
      </c>
      <c r="B5094" t="s">
        <v>179</v>
      </c>
      <c r="C5094" s="1">
        <v>30987</v>
      </c>
      <c r="D5094">
        <v>51</v>
      </c>
      <c r="F5094">
        <v>0.151</v>
      </c>
    </row>
    <row r="5095" spans="1:6" x14ac:dyDescent="0.25">
      <c r="A5095" t="s">
        <v>217</v>
      </c>
      <c r="B5095" t="s">
        <v>179</v>
      </c>
      <c r="C5095" s="1">
        <v>31001</v>
      </c>
      <c r="D5095">
        <v>46.9</v>
      </c>
      <c r="F5095">
        <v>0.16839999999999999</v>
      </c>
    </row>
    <row r="5096" spans="1:6" x14ac:dyDescent="0.25">
      <c r="A5096" t="s">
        <v>217</v>
      </c>
      <c r="B5096" t="s">
        <v>179</v>
      </c>
      <c r="C5096" s="1">
        <v>31016</v>
      </c>
      <c r="D5096">
        <v>45.6</v>
      </c>
      <c r="F5096">
        <v>0.20180000000000001</v>
      </c>
    </row>
    <row r="5097" spans="1:6" x14ac:dyDescent="0.25">
      <c r="A5097" t="s">
        <v>217</v>
      </c>
      <c r="B5097" t="s">
        <v>179</v>
      </c>
      <c r="C5097" s="1">
        <v>31030</v>
      </c>
      <c r="D5097">
        <v>49.1</v>
      </c>
      <c r="F5097">
        <v>0.23830000000000001</v>
      </c>
    </row>
    <row r="5098" spans="1:6" x14ac:dyDescent="0.25">
      <c r="A5098" t="s">
        <v>217</v>
      </c>
      <c r="B5098" t="s">
        <v>179</v>
      </c>
      <c r="C5098" s="1">
        <v>31044</v>
      </c>
      <c r="D5098">
        <v>41.1</v>
      </c>
      <c r="F5098">
        <v>0.2457</v>
      </c>
    </row>
    <row r="5099" spans="1:6" x14ac:dyDescent="0.25">
      <c r="A5099" t="s">
        <v>217</v>
      </c>
      <c r="B5099" t="s">
        <v>179</v>
      </c>
      <c r="C5099" s="1">
        <v>31058</v>
      </c>
      <c r="D5099">
        <v>34.9</v>
      </c>
      <c r="F5099">
        <v>0.2321</v>
      </c>
    </row>
    <row r="5100" spans="1:6" x14ac:dyDescent="0.25">
      <c r="A5100" t="s">
        <v>217</v>
      </c>
      <c r="B5100" t="s">
        <v>179</v>
      </c>
      <c r="C5100" s="1">
        <v>31072</v>
      </c>
      <c r="D5100">
        <v>37.799999999999997</v>
      </c>
      <c r="F5100">
        <v>0.2407</v>
      </c>
    </row>
    <row r="5101" spans="1:6" x14ac:dyDescent="0.25">
      <c r="A5101" t="s">
        <v>217</v>
      </c>
      <c r="B5101" t="s">
        <v>179</v>
      </c>
      <c r="C5101" s="1">
        <v>31086</v>
      </c>
      <c r="D5101">
        <v>35.299999999999997</v>
      </c>
      <c r="F5101">
        <v>0.21529999999999999</v>
      </c>
    </row>
    <row r="5102" spans="1:6" x14ac:dyDescent="0.25">
      <c r="A5102" t="s">
        <v>217</v>
      </c>
      <c r="B5102" t="s">
        <v>179</v>
      </c>
      <c r="C5102" s="1">
        <v>31100</v>
      </c>
      <c r="D5102">
        <v>27.4</v>
      </c>
      <c r="F5102">
        <v>0.21529999999999999</v>
      </c>
    </row>
    <row r="5103" spans="1:6" x14ac:dyDescent="0.25">
      <c r="A5103" t="s">
        <v>217</v>
      </c>
      <c r="B5103" t="s">
        <v>179</v>
      </c>
      <c r="C5103" s="1">
        <v>31114</v>
      </c>
      <c r="D5103">
        <v>24.7</v>
      </c>
      <c r="F5103">
        <v>0.19839999999999999</v>
      </c>
    </row>
    <row r="5104" spans="1:6" x14ac:dyDescent="0.25">
      <c r="A5104" t="s">
        <v>217</v>
      </c>
      <c r="B5104" t="s">
        <v>179</v>
      </c>
      <c r="C5104" s="1">
        <v>31128</v>
      </c>
      <c r="D5104">
        <v>25.6</v>
      </c>
      <c r="F5104">
        <v>0.18360000000000001</v>
      </c>
    </row>
    <row r="5105" spans="1:6" x14ac:dyDescent="0.25">
      <c r="A5105" t="s">
        <v>217</v>
      </c>
      <c r="B5105" t="s">
        <v>179</v>
      </c>
      <c r="C5105" s="1">
        <v>31142</v>
      </c>
      <c r="D5105">
        <v>22.3</v>
      </c>
      <c r="F5105">
        <v>0.13900000000000001</v>
      </c>
    </row>
    <row r="5106" spans="1:6" x14ac:dyDescent="0.25">
      <c r="A5106" t="s">
        <v>217</v>
      </c>
      <c r="B5106" t="s">
        <v>179</v>
      </c>
      <c r="C5106" s="1">
        <v>31156</v>
      </c>
      <c r="D5106">
        <v>16.600000000000001</v>
      </c>
      <c r="F5106">
        <v>0.1265</v>
      </c>
    </row>
    <row r="5107" spans="1:6" x14ac:dyDescent="0.25">
      <c r="A5107" t="s">
        <v>217</v>
      </c>
      <c r="B5107" t="s">
        <v>179</v>
      </c>
      <c r="C5107" s="1">
        <v>31170</v>
      </c>
      <c r="D5107">
        <v>10.8</v>
      </c>
      <c r="F5107">
        <v>9.2600000000000002E-2</v>
      </c>
    </row>
    <row r="5108" spans="1:6" x14ac:dyDescent="0.25">
      <c r="A5108" t="s">
        <v>217</v>
      </c>
      <c r="B5108" t="s">
        <v>179</v>
      </c>
      <c r="C5108" s="1">
        <v>31184</v>
      </c>
      <c r="D5108">
        <v>9.1</v>
      </c>
      <c r="F5108">
        <v>4.3999999999999997E-2</v>
      </c>
    </row>
    <row r="5109" spans="1:6" x14ac:dyDescent="0.25">
      <c r="A5109" t="s">
        <v>217</v>
      </c>
      <c r="B5109" t="s">
        <v>179</v>
      </c>
      <c r="C5109" s="1">
        <v>31198</v>
      </c>
      <c r="D5109">
        <v>8.3000000000000007</v>
      </c>
      <c r="F5109">
        <v>3.6200000000000003E-2</v>
      </c>
    </row>
    <row r="5110" spans="1:6" x14ac:dyDescent="0.25">
      <c r="A5110" t="s">
        <v>217</v>
      </c>
      <c r="B5110" t="s">
        <v>179</v>
      </c>
      <c r="C5110" s="1">
        <v>31212</v>
      </c>
      <c r="D5110">
        <v>5.6</v>
      </c>
      <c r="F5110">
        <v>5.3600000000000002E-2</v>
      </c>
    </row>
    <row r="5111" spans="1:6" x14ac:dyDescent="0.25">
      <c r="A5111" t="s">
        <v>217</v>
      </c>
      <c r="B5111" t="s">
        <v>179</v>
      </c>
      <c r="C5111" s="1">
        <v>31226</v>
      </c>
      <c r="D5111">
        <v>5.0999999999999996</v>
      </c>
      <c r="F5111">
        <v>5.8799999999999998E-2</v>
      </c>
    </row>
    <row r="5112" spans="1:6" x14ac:dyDescent="0.25">
      <c r="A5112" t="s">
        <v>217</v>
      </c>
      <c r="B5112" t="s">
        <v>179</v>
      </c>
      <c r="C5112" s="1">
        <v>31240</v>
      </c>
      <c r="D5112">
        <v>5.0999999999999996</v>
      </c>
      <c r="F5112">
        <v>5.8799999999999998E-2</v>
      </c>
    </row>
    <row r="5113" spans="1:6" x14ac:dyDescent="0.25">
      <c r="A5113" t="s">
        <v>217</v>
      </c>
      <c r="B5113" t="s">
        <v>179</v>
      </c>
      <c r="C5113" s="1">
        <v>31254</v>
      </c>
      <c r="D5113">
        <v>5.0999999999999996</v>
      </c>
      <c r="F5113">
        <v>5.8799999999999998E-2</v>
      </c>
    </row>
    <row r="5114" spans="1:6" x14ac:dyDescent="0.25">
      <c r="A5114" t="s">
        <v>217</v>
      </c>
      <c r="B5114" t="s">
        <v>179</v>
      </c>
      <c r="C5114" s="1">
        <v>31268</v>
      </c>
      <c r="D5114">
        <v>5.7</v>
      </c>
      <c r="F5114">
        <v>7.0199999999999999E-2</v>
      </c>
    </row>
    <row r="5115" spans="1:6" x14ac:dyDescent="0.25">
      <c r="A5115" t="s">
        <v>217</v>
      </c>
      <c r="B5115" t="s">
        <v>179</v>
      </c>
      <c r="C5115" s="1">
        <v>31282</v>
      </c>
      <c r="D5115">
        <v>8.8000000000000007</v>
      </c>
      <c r="F5115">
        <v>4.5499999999999999E-2</v>
      </c>
    </row>
    <row r="5116" spans="1:6" x14ac:dyDescent="0.25">
      <c r="A5116" t="s">
        <v>217</v>
      </c>
      <c r="B5116" t="s">
        <v>179</v>
      </c>
      <c r="C5116" s="1">
        <v>31296</v>
      </c>
      <c r="D5116">
        <v>11.5</v>
      </c>
      <c r="F5116">
        <v>0.13039999999999999</v>
      </c>
    </row>
    <row r="5117" spans="1:6" x14ac:dyDescent="0.25">
      <c r="A5117" t="s">
        <v>217</v>
      </c>
      <c r="B5117" t="s">
        <v>179</v>
      </c>
      <c r="C5117" s="1">
        <v>31310</v>
      </c>
      <c r="D5117">
        <v>25.1</v>
      </c>
      <c r="F5117">
        <v>0.1116</v>
      </c>
    </row>
    <row r="5118" spans="1:6" x14ac:dyDescent="0.25">
      <c r="A5118" t="s">
        <v>217</v>
      </c>
      <c r="B5118" t="s">
        <v>179</v>
      </c>
      <c r="C5118" s="1">
        <v>31324</v>
      </c>
      <c r="D5118">
        <v>32</v>
      </c>
      <c r="F5118">
        <v>0.13750000000000001</v>
      </c>
    </row>
    <row r="5119" spans="1:6" x14ac:dyDescent="0.25">
      <c r="A5119" t="s">
        <v>217</v>
      </c>
      <c r="B5119" t="s">
        <v>179</v>
      </c>
      <c r="C5119" s="1">
        <v>31338</v>
      </c>
      <c r="D5119">
        <v>45.4</v>
      </c>
      <c r="F5119">
        <v>0.14099999999999999</v>
      </c>
    </row>
    <row r="5120" spans="1:6" x14ac:dyDescent="0.25">
      <c r="A5120" t="s">
        <v>217</v>
      </c>
      <c r="B5120" t="s">
        <v>179</v>
      </c>
      <c r="C5120" s="1">
        <v>31352</v>
      </c>
      <c r="D5120">
        <v>51</v>
      </c>
      <c r="F5120">
        <v>0.151</v>
      </c>
    </row>
    <row r="5121" spans="1:6" x14ac:dyDescent="0.25">
      <c r="A5121" t="s">
        <v>217</v>
      </c>
      <c r="B5121" t="s">
        <v>179</v>
      </c>
      <c r="C5121" s="1">
        <v>31366</v>
      </c>
      <c r="D5121">
        <v>46.9</v>
      </c>
      <c r="F5121">
        <v>0.16839999999999999</v>
      </c>
    </row>
    <row r="5122" spans="1:6" x14ac:dyDescent="0.25">
      <c r="A5122" t="s">
        <v>217</v>
      </c>
      <c r="B5122" t="s">
        <v>179</v>
      </c>
      <c r="C5122" s="1">
        <v>31381</v>
      </c>
      <c r="D5122">
        <v>45.6</v>
      </c>
      <c r="F5122">
        <v>0.20180000000000001</v>
      </c>
    </row>
    <row r="5123" spans="1:6" x14ac:dyDescent="0.25">
      <c r="A5123" t="s">
        <v>217</v>
      </c>
      <c r="B5123" t="s">
        <v>179</v>
      </c>
      <c r="C5123" s="1">
        <v>31395</v>
      </c>
      <c r="D5123">
        <v>49.1</v>
      </c>
      <c r="F5123">
        <v>0.23830000000000001</v>
      </c>
    </row>
    <row r="5124" spans="1:6" x14ac:dyDescent="0.25">
      <c r="A5124" t="s">
        <v>217</v>
      </c>
      <c r="B5124" t="s">
        <v>179</v>
      </c>
      <c r="C5124" s="1">
        <v>31409</v>
      </c>
      <c r="D5124">
        <v>41.1</v>
      </c>
      <c r="F5124">
        <v>0.2457</v>
      </c>
    </row>
    <row r="5125" spans="1:6" x14ac:dyDescent="0.25">
      <c r="A5125" t="s">
        <v>217</v>
      </c>
      <c r="B5125" t="s">
        <v>179</v>
      </c>
      <c r="C5125" s="1">
        <v>31423</v>
      </c>
      <c r="D5125">
        <v>34.9</v>
      </c>
      <c r="F5125">
        <v>0.2321</v>
      </c>
    </row>
    <row r="5126" spans="1:6" x14ac:dyDescent="0.25">
      <c r="A5126" t="s">
        <v>217</v>
      </c>
      <c r="B5126" t="s">
        <v>179</v>
      </c>
      <c r="C5126" s="1">
        <v>31437</v>
      </c>
      <c r="D5126">
        <v>37.799999999999997</v>
      </c>
      <c r="F5126">
        <v>0.2407</v>
      </c>
    </row>
    <row r="5127" spans="1:6" x14ac:dyDescent="0.25">
      <c r="A5127" t="s">
        <v>217</v>
      </c>
      <c r="B5127" t="s">
        <v>179</v>
      </c>
      <c r="C5127" s="1">
        <v>31451</v>
      </c>
      <c r="D5127">
        <v>35.299999999999997</v>
      </c>
      <c r="F5127">
        <v>0.21529999999999999</v>
      </c>
    </row>
    <row r="5128" spans="1:6" x14ac:dyDescent="0.25">
      <c r="A5128" t="s">
        <v>217</v>
      </c>
      <c r="B5128" t="s">
        <v>179</v>
      </c>
      <c r="C5128" s="1">
        <v>31465</v>
      </c>
      <c r="D5128">
        <v>27.4</v>
      </c>
      <c r="F5128">
        <v>0.21529999999999999</v>
      </c>
    </row>
    <row r="5129" spans="1:6" x14ac:dyDescent="0.25">
      <c r="A5129" t="s">
        <v>217</v>
      </c>
      <c r="B5129" t="s">
        <v>179</v>
      </c>
      <c r="C5129" s="1">
        <v>31479</v>
      </c>
      <c r="D5129">
        <v>24.7</v>
      </c>
      <c r="F5129">
        <v>0.19839999999999999</v>
      </c>
    </row>
    <row r="5130" spans="1:6" x14ac:dyDescent="0.25">
      <c r="A5130" t="s">
        <v>217</v>
      </c>
      <c r="B5130" t="s">
        <v>179</v>
      </c>
      <c r="C5130" s="1">
        <v>31493</v>
      </c>
      <c r="D5130">
        <v>25.6</v>
      </c>
      <c r="F5130">
        <v>0.18360000000000001</v>
      </c>
    </row>
    <row r="5131" spans="1:6" x14ac:dyDescent="0.25">
      <c r="A5131" t="s">
        <v>217</v>
      </c>
      <c r="B5131" t="s">
        <v>179</v>
      </c>
      <c r="C5131" s="1">
        <v>31507</v>
      </c>
      <c r="D5131">
        <v>22.3</v>
      </c>
      <c r="F5131">
        <v>0.13900000000000001</v>
      </c>
    </row>
    <row r="5132" spans="1:6" x14ac:dyDescent="0.25">
      <c r="A5132" t="s">
        <v>217</v>
      </c>
      <c r="B5132" t="s">
        <v>179</v>
      </c>
      <c r="C5132" s="1">
        <v>31521</v>
      </c>
      <c r="D5132">
        <v>16.600000000000001</v>
      </c>
      <c r="F5132">
        <v>0.1265</v>
      </c>
    </row>
    <row r="5133" spans="1:6" x14ac:dyDescent="0.25">
      <c r="A5133" t="s">
        <v>217</v>
      </c>
      <c r="B5133" t="s">
        <v>179</v>
      </c>
      <c r="C5133" s="1">
        <v>31535</v>
      </c>
      <c r="D5133">
        <v>10.8</v>
      </c>
      <c r="F5133">
        <v>9.2600000000000002E-2</v>
      </c>
    </row>
    <row r="5134" spans="1:6" x14ac:dyDescent="0.25">
      <c r="A5134" t="s">
        <v>217</v>
      </c>
      <c r="B5134" t="s">
        <v>179</v>
      </c>
      <c r="C5134" s="1">
        <v>31549</v>
      </c>
      <c r="D5134">
        <v>9.1</v>
      </c>
      <c r="F5134">
        <v>4.3999999999999997E-2</v>
      </c>
    </row>
    <row r="5135" spans="1:6" x14ac:dyDescent="0.25">
      <c r="A5135" t="s">
        <v>217</v>
      </c>
      <c r="B5135" t="s">
        <v>179</v>
      </c>
      <c r="C5135" s="1">
        <v>31563</v>
      </c>
      <c r="D5135">
        <v>8.3000000000000007</v>
      </c>
      <c r="F5135">
        <v>3.6200000000000003E-2</v>
      </c>
    </row>
    <row r="5136" spans="1:6" x14ac:dyDescent="0.25">
      <c r="A5136" t="s">
        <v>217</v>
      </c>
      <c r="B5136" t="s">
        <v>179</v>
      </c>
      <c r="C5136" s="1">
        <v>31577</v>
      </c>
      <c r="D5136">
        <v>5.6</v>
      </c>
      <c r="F5136">
        <v>5.3600000000000002E-2</v>
      </c>
    </row>
    <row r="5137" spans="1:6" x14ac:dyDescent="0.25">
      <c r="A5137" t="s">
        <v>217</v>
      </c>
      <c r="B5137" t="s">
        <v>179</v>
      </c>
      <c r="C5137" s="1">
        <v>31591</v>
      </c>
      <c r="D5137">
        <v>5.0999999999999996</v>
      </c>
      <c r="F5137">
        <v>5.8799999999999998E-2</v>
      </c>
    </row>
    <row r="5138" spans="1:6" x14ac:dyDescent="0.25">
      <c r="A5138" t="s">
        <v>217</v>
      </c>
      <c r="B5138" t="s">
        <v>179</v>
      </c>
      <c r="C5138" s="1">
        <v>31605</v>
      </c>
      <c r="D5138">
        <v>5.0999999999999996</v>
      </c>
      <c r="F5138">
        <v>5.8799999999999998E-2</v>
      </c>
    </row>
    <row r="5139" spans="1:6" x14ac:dyDescent="0.25">
      <c r="A5139" t="s">
        <v>217</v>
      </c>
      <c r="B5139" t="s">
        <v>179</v>
      </c>
      <c r="C5139" s="1">
        <v>31619</v>
      </c>
      <c r="D5139">
        <v>5.0999999999999996</v>
      </c>
      <c r="F5139">
        <v>5.8799999999999998E-2</v>
      </c>
    </row>
    <row r="5140" spans="1:6" x14ac:dyDescent="0.25">
      <c r="A5140" t="s">
        <v>217</v>
      </c>
      <c r="B5140" t="s">
        <v>179</v>
      </c>
      <c r="C5140" s="1">
        <v>31633</v>
      </c>
      <c r="D5140">
        <v>5.7</v>
      </c>
      <c r="F5140">
        <v>7.0199999999999999E-2</v>
      </c>
    </row>
    <row r="5141" spans="1:6" x14ac:dyDescent="0.25">
      <c r="A5141" t="s">
        <v>217</v>
      </c>
      <c r="B5141" t="s">
        <v>179</v>
      </c>
      <c r="C5141" s="1">
        <v>31647</v>
      </c>
      <c r="D5141">
        <v>8.8000000000000007</v>
      </c>
      <c r="F5141">
        <v>4.5499999999999999E-2</v>
      </c>
    </row>
    <row r="5142" spans="1:6" x14ac:dyDescent="0.25">
      <c r="A5142" t="s">
        <v>217</v>
      </c>
      <c r="B5142" t="s">
        <v>179</v>
      </c>
      <c r="C5142" s="1">
        <v>31661</v>
      </c>
      <c r="D5142">
        <v>11.5</v>
      </c>
      <c r="F5142">
        <v>0.13039999999999999</v>
      </c>
    </row>
    <row r="5143" spans="1:6" x14ac:dyDescent="0.25">
      <c r="A5143" t="s">
        <v>217</v>
      </c>
      <c r="B5143" t="s">
        <v>179</v>
      </c>
      <c r="C5143" s="1">
        <v>31675</v>
      </c>
      <c r="D5143">
        <v>25.1</v>
      </c>
      <c r="F5143">
        <v>0.1116</v>
      </c>
    </row>
    <row r="5144" spans="1:6" x14ac:dyDescent="0.25">
      <c r="A5144" t="s">
        <v>217</v>
      </c>
      <c r="B5144" t="s">
        <v>179</v>
      </c>
      <c r="C5144" s="1">
        <v>31689</v>
      </c>
      <c r="D5144">
        <v>32</v>
      </c>
      <c r="F5144">
        <v>0.13750000000000001</v>
      </c>
    </row>
    <row r="5145" spans="1:6" x14ac:dyDescent="0.25">
      <c r="A5145" t="s">
        <v>217</v>
      </c>
      <c r="B5145" t="s">
        <v>179</v>
      </c>
      <c r="C5145" s="1">
        <v>31703</v>
      </c>
      <c r="D5145">
        <v>45.4</v>
      </c>
      <c r="F5145">
        <v>0.14099999999999999</v>
      </c>
    </row>
    <row r="5146" spans="1:6" x14ac:dyDescent="0.25">
      <c r="A5146" t="s">
        <v>217</v>
      </c>
      <c r="B5146" t="s">
        <v>179</v>
      </c>
      <c r="C5146" s="1">
        <v>31717</v>
      </c>
      <c r="D5146">
        <v>51</v>
      </c>
      <c r="F5146">
        <v>0.151</v>
      </c>
    </row>
    <row r="5147" spans="1:6" x14ac:dyDescent="0.25">
      <c r="A5147" t="s">
        <v>217</v>
      </c>
      <c r="B5147" t="s">
        <v>179</v>
      </c>
      <c r="C5147" s="1">
        <v>31731</v>
      </c>
      <c r="D5147">
        <v>46.9</v>
      </c>
      <c r="F5147">
        <v>0.16839999999999999</v>
      </c>
    </row>
    <row r="5148" spans="1:6" x14ac:dyDescent="0.25">
      <c r="A5148" t="s">
        <v>217</v>
      </c>
      <c r="B5148" t="s">
        <v>179</v>
      </c>
      <c r="C5148" s="1">
        <v>31746</v>
      </c>
      <c r="D5148">
        <v>45.6</v>
      </c>
      <c r="F5148">
        <v>0.20180000000000001</v>
      </c>
    </row>
    <row r="5149" spans="1:6" x14ac:dyDescent="0.25">
      <c r="A5149" t="s">
        <v>217</v>
      </c>
      <c r="B5149" t="s">
        <v>179</v>
      </c>
      <c r="C5149" s="1">
        <v>31760</v>
      </c>
      <c r="D5149">
        <v>49.1</v>
      </c>
      <c r="F5149">
        <v>0.23830000000000001</v>
      </c>
    </row>
    <row r="5150" spans="1:6" x14ac:dyDescent="0.25">
      <c r="A5150" t="s">
        <v>217</v>
      </c>
      <c r="B5150" t="s">
        <v>179</v>
      </c>
      <c r="C5150" s="1">
        <v>31774</v>
      </c>
      <c r="D5150">
        <v>41.1</v>
      </c>
      <c r="F5150">
        <v>0.2457</v>
      </c>
    </row>
    <row r="5151" spans="1:6" x14ac:dyDescent="0.25">
      <c r="A5151" t="s">
        <v>217</v>
      </c>
      <c r="B5151" t="s">
        <v>179</v>
      </c>
      <c r="C5151" s="1">
        <v>31788</v>
      </c>
      <c r="D5151">
        <v>34.9</v>
      </c>
      <c r="F5151">
        <v>0.2321</v>
      </c>
    </row>
    <row r="5152" spans="1:6" x14ac:dyDescent="0.25">
      <c r="A5152" t="s">
        <v>217</v>
      </c>
      <c r="B5152" t="s">
        <v>179</v>
      </c>
      <c r="C5152" s="1">
        <v>31802</v>
      </c>
      <c r="D5152">
        <v>37.799999999999997</v>
      </c>
      <c r="F5152">
        <v>0.2407</v>
      </c>
    </row>
    <row r="5153" spans="1:6" x14ac:dyDescent="0.25">
      <c r="A5153" t="s">
        <v>217</v>
      </c>
      <c r="B5153" t="s">
        <v>179</v>
      </c>
      <c r="C5153" s="1">
        <v>31816</v>
      </c>
      <c r="D5153">
        <v>35.299999999999997</v>
      </c>
      <c r="F5153">
        <v>0.21529999999999999</v>
      </c>
    </row>
    <row r="5154" spans="1:6" x14ac:dyDescent="0.25">
      <c r="A5154" t="s">
        <v>217</v>
      </c>
      <c r="B5154" t="s">
        <v>179</v>
      </c>
      <c r="C5154" s="1">
        <v>31830</v>
      </c>
      <c r="D5154">
        <v>27.4</v>
      </c>
      <c r="F5154">
        <v>0.21529999999999999</v>
      </c>
    </row>
    <row r="5155" spans="1:6" x14ac:dyDescent="0.25">
      <c r="A5155" t="s">
        <v>217</v>
      </c>
      <c r="B5155" t="s">
        <v>179</v>
      </c>
      <c r="C5155" s="1">
        <v>31844</v>
      </c>
      <c r="D5155">
        <v>24.7</v>
      </c>
      <c r="F5155">
        <v>0.19839999999999999</v>
      </c>
    </row>
    <row r="5156" spans="1:6" x14ac:dyDescent="0.25">
      <c r="A5156" t="s">
        <v>217</v>
      </c>
      <c r="B5156" t="s">
        <v>179</v>
      </c>
      <c r="C5156" s="1">
        <v>31858</v>
      </c>
      <c r="D5156">
        <v>25.6</v>
      </c>
      <c r="F5156">
        <v>0.18360000000000001</v>
      </c>
    </row>
    <row r="5157" spans="1:6" x14ac:dyDescent="0.25">
      <c r="A5157" t="s">
        <v>217</v>
      </c>
      <c r="B5157" t="s">
        <v>179</v>
      </c>
      <c r="C5157" s="1">
        <v>31872</v>
      </c>
      <c r="D5157">
        <v>22.3</v>
      </c>
      <c r="F5157">
        <v>0.13900000000000001</v>
      </c>
    </row>
    <row r="5158" spans="1:6" x14ac:dyDescent="0.25">
      <c r="A5158" t="s">
        <v>217</v>
      </c>
      <c r="B5158" t="s">
        <v>179</v>
      </c>
      <c r="C5158" s="1">
        <v>31886</v>
      </c>
      <c r="D5158">
        <v>16.600000000000001</v>
      </c>
      <c r="F5158">
        <v>0.1265</v>
      </c>
    </row>
    <row r="5159" spans="1:6" x14ac:dyDescent="0.25">
      <c r="A5159" t="s">
        <v>217</v>
      </c>
      <c r="B5159" t="s">
        <v>179</v>
      </c>
      <c r="C5159" s="1">
        <v>31900</v>
      </c>
      <c r="D5159">
        <v>10.8</v>
      </c>
      <c r="F5159">
        <v>9.2600000000000002E-2</v>
      </c>
    </row>
    <row r="5160" spans="1:6" x14ac:dyDescent="0.25">
      <c r="A5160" t="s">
        <v>217</v>
      </c>
      <c r="B5160" t="s">
        <v>179</v>
      </c>
      <c r="C5160" s="1">
        <v>31914</v>
      </c>
      <c r="D5160">
        <v>9.1</v>
      </c>
      <c r="F5160">
        <v>4.3999999999999997E-2</v>
      </c>
    </row>
    <row r="5161" spans="1:6" x14ac:dyDescent="0.25">
      <c r="A5161" t="s">
        <v>217</v>
      </c>
      <c r="B5161" t="s">
        <v>179</v>
      </c>
      <c r="C5161" s="1">
        <v>31928</v>
      </c>
      <c r="D5161">
        <v>8.3000000000000007</v>
      </c>
      <c r="F5161">
        <v>3.6200000000000003E-2</v>
      </c>
    </row>
    <row r="5162" spans="1:6" x14ac:dyDescent="0.25">
      <c r="A5162" t="s">
        <v>217</v>
      </c>
      <c r="B5162" t="s">
        <v>179</v>
      </c>
      <c r="C5162" s="1">
        <v>31942</v>
      </c>
      <c r="D5162">
        <v>5.6</v>
      </c>
      <c r="F5162">
        <v>5.3600000000000002E-2</v>
      </c>
    </row>
    <row r="5163" spans="1:6" x14ac:dyDescent="0.25">
      <c r="A5163" t="s">
        <v>217</v>
      </c>
      <c r="B5163" t="s">
        <v>179</v>
      </c>
      <c r="C5163" s="1">
        <v>31956</v>
      </c>
      <c r="D5163">
        <v>5.0999999999999996</v>
      </c>
      <c r="F5163">
        <v>5.8799999999999998E-2</v>
      </c>
    </row>
    <row r="5164" spans="1:6" x14ac:dyDescent="0.25">
      <c r="A5164" t="s">
        <v>217</v>
      </c>
      <c r="B5164" t="s">
        <v>179</v>
      </c>
      <c r="C5164" s="1">
        <v>31970</v>
      </c>
      <c r="D5164">
        <v>5.0999999999999996</v>
      </c>
      <c r="F5164">
        <v>5.8799999999999998E-2</v>
      </c>
    </row>
    <row r="5165" spans="1:6" x14ac:dyDescent="0.25">
      <c r="A5165" t="s">
        <v>217</v>
      </c>
      <c r="B5165" t="s">
        <v>179</v>
      </c>
      <c r="C5165" s="1">
        <v>31984</v>
      </c>
      <c r="D5165">
        <v>5.0999999999999996</v>
      </c>
      <c r="F5165">
        <v>5.8799999999999998E-2</v>
      </c>
    </row>
    <row r="5166" spans="1:6" x14ac:dyDescent="0.25">
      <c r="A5166" t="s">
        <v>217</v>
      </c>
      <c r="B5166" t="s">
        <v>179</v>
      </c>
      <c r="C5166" s="1">
        <v>31998</v>
      </c>
      <c r="D5166">
        <v>5.7</v>
      </c>
      <c r="F5166">
        <v>7.0199999999999999E-2</v>
      </c>
    </row>
    <row r="5167" spans="1:6" x14ac:dyDescent="0.25">
      <c r="A5167" t="s">
        <v>217</v>
      </c>
      <c r="B5167" t="s">
        <v>179</v>
      </c>
      <c r="C5167" s="1">
        <v>32012</v>
      </c>
      <c r="D5167">
        <v>8.8000000000000007</v>
      </c>
      <c r="F5167">
        <v>4.5499999999999999E-2</v>
      </c>
    </row>
    <row r="5168" spans="1:6" x14ac:dyDescent="0.25">
      <c r="A5168" t="s">
        <v>217</v>
      </c>
      <c r="B5168" t="s">
        <v>179</v>
      </c>
      <c r="C5168" s="1">
        <v>32026</v>
      </c>
      <c r="D5168">
        <v>11.5</v>
      </c>
      <c r="F5168">
        <v>0.13039999999999999</v>
      </c>
    </row>
    <row r="5169" spans="1:6" x14ac:dyDescent="0.25">
      <c r="A5169" t="s">
        <v>217</v>
      </c>
      <c r="B5169" t="s">
        <v>179</v>
      </c>
      <c r="C5169" s="1">
        <v>32040</v>
      </c>
      <c r="D5169">
        <v>25.1</v>
      </c>
      <c r="F5169">
        <v>0.1116</v>
      </c>
    </row>
    <row r="5170" spans="1:6" x14ac:dyDescent="0.25">
      <c r="A5170" t="s">
        <v>217</v>
      </c>
      <c r="B5170" t="s">
        <v>179</v>
      </c>
      <c r="C5170" s="1">
        <v>32054</v>
      </c>
      <c r="D5170">
        <v>32</v>
      </c>
      <c r="F5170">
        <v>0.13750000000000001</v>
      </c>
    </row>
    <row r="5171" spans="1:6" x14ac:dyDescent="0.25">
      <c r="A5171" t="s">
        <v>217</v>
      </c>
      <c r="B5171" t="s">
        <v>179</v>
      </c>
      <c r="C5171" s="1">
        <v>32068</v>
      </c>
      <c r="D5171">
        <v>45.4</v>
      </c>
      <c r="F5171">
        <v>0.14099999999999999</v>
      </c>
    </row>
    <row r="5172" spans="1:6" x14ac:dyDescent="0.25">
      <c r="A5172" t="s">
        <v>217</v>
      </c>
      <c r="B5172" t="s">
        <v>179</v>
      </c>
      <c r="C5172" s="1">
        <v>32082</v>
      </c>
      <c r="D5172">
        <v>51</v>
      </c>
      <c r="F5172">
        <v>0.151</v>
      </c>
    </row>
    <row r="5173" spans="1:6" x14ac:dyDescent="0.25">
      <c r="A5173" t="s">
        <v>217</v>
      </c>
      <c r="B5173" t="s">
        <v>179</v>
      </c>
      <c r="C5173" s="1">
        <v>32096</v>
      </c>
      <c r="D5173">
        <v>46.9</v>
      </c>
      <c r="F5173">
        <v>0.16839999999999999</v>
      </c>
    </row>
    <row r="5174" spans="1:6" x14ac:dyDescent="0.25">
      <c r="A5174" t="s">
        <v>217</v>
      </c>
      <c r="B5174" t="s">
        <v>179</v>
      </c>
      <c r="C5174" s="1">
        <v>32111</v>
      </c>
      <c r="D5174">
        <v>45.6</v>
      </c>
      <c r="F5174">
        <v>0.20180000000000001</v>
      </c>
    </row>
    <row r="5175" spans="1:6" x14ac:dyDescent="0.25">
      <c r="A5175" t="s">
        <v>217</v>
      </c>
      <c r="B5175" t="s">
        <v>179</v>
      </c>
      <c r="C5175" s="1">
        <v>32125</v>
      </c>
      <c r="D5175">
        <v>49.1</v>
      </c>
      <c r="F5175">
        <v>0.23830000000000001</v>
      </c>
    </row>
    <row r="5176" spans="1:6" x14ac:dyDescent="0.25">
      <c r="A5176" t="s">
        <v>217</v>
      </c>
      <c r="B5176" t="s">
        <v>179</v>
      </c>
      <c r="C5176" s="1">
        <v>32139</v>
      </c>
      <c r="D5176">
        <v>41.1</v>
      </c>
      <c r="F5176">
        <v>0.2457</v>
      </c>
    </row>
    <row r="5177" spans="1:6" x14ac:dyDescent="0.25">
      <c r="A5177" t="s">
        <v>217</v>
      </c>
      <c r="B5177" t="s">
        <v>179</v>
      </c>
      <c r="C5177" s="1">
        <v>32153</v>
      </c>
      <c r="D5177">
        <v>34.9</v>
      </c>
      <c r="F5177">
        <v>0.2321</v>
      </c>
    </row>
    <row r="5178" spans="1:6" x14ac:dyDescent="0.25">
      <c r="A5178" t="s">
        <v>217</v>
      </c>
      <c r="B5178" t="s">
        <v>179</v>
      </c>
      <c r="C5178" s="1">
        <v>32167</v>
      </c>
      <c r="D5178">
        <v>37.799999999999997</v>
      </c>
      <c r="F5178">
        <v>0.2407</v>
      </c>
    </row>
    <row r="5179" spans="1:6" x14ac:dyDescent="0.25">
      <c r="A5179" t="s">
        <v>217</v>
      </c>
      <c r="B5179" t="s">
        <v>179</v>
      </c>
      <c r="C5179" s="1">
        <v>32181</v>
      </c>
      <c r="D5179">
        <v>35.299999999999997</v>
      </c>
      <c r="F5179">
        <v>0.21529999999999999</v>
      </c>
    </row>
    <row r="5180" spans="1:6" x14ac:dyDescent="0.25">
      <c r="A5180" t="s">
        <v>217</v>
      </c>
      <c r="B5180" t="s">
        <v>179</v>
      </c>
      <c r="C5180" s="1">
        <v>32195</v>
      </c>
      <c r="D5180">
        <v>27.4</v>
      </c>
      <c r="F5180">
        <v>0.21529999999999999</v>
      </c>
    </row>
    <row r="5181" spans="1:6" x14ac:dyDescent="0.25">
      <c r="A5181" t="s">
        <v>217</v>
      </c>
      <c r="B5181" t="s">
        <v>179</v>
      </c>
      <c r="C5181" s="1">
        <v>32210</v>
      </c>
      <c r="D5181">
        <v>24.7</v>
      </c>
      <c r="F5181">
        <v>0.19839999999999999</v>
      </c>
    </row>
    <row r="5182" spans="1:6" x14ac:dyDescent="0.25">
      <c r="A5182" t="s">
        <v>217</v>
      </c>
      <c r="B5182" t="s">
        <v>179</v>
      </c>
      <c r="C5182" s="1">
        <v>32224</v>
      </c>
      <c r="D5182">
        <v>25.6</v>
      </c>
      <c r="F5182">
        <v>0.18360000000000001</v>
      </c>
    </row>
    <row r="5183" spans="1:6" x14ac:dyDescent="0.25">
      <c r="A5183" t="s">
        <v>217</v>
      </c>
      <c r="B5183" t="s">
        <v>179</v>
      </c>
      <c r="C5183" s="1">
        <v>32238</v>
      </c>
      <c r="D5183">
        <v>22.3</v>
      </c>
      <c r="F5183">
        <v>0.13900000000000001</v>
      </c>
    </row>
    <row r="5184" spans="1:6" x14ac:dyDescent="0.25">
      <c r="A5184" t="s">
        <v>217</v>
      </c>
      <c r="B5184" t="s">
        <v>179</v>
      </c>
      <c r="C5184" s="1">
        <v>32252</v>
      </c>
      <c r="D5184">
        <v>16.600000000000001</v>
      </c>
      <c r="F5184">
        <v>0.1265</v>
      </c>
    </row>
    <row r="5185" spans="1:6" x14ac:dyDescent="0.25">
      <c r="A5185" t="s">
        <v>217</v>
      </c>
      <c r="B5185" t="s">
        <v>179</v>
      </c>
      <c r="C5185" s="1">
        <v>32266</v>
      </c>
      <c r="D5185">
        <v>10.8</v>
      </c>
      <c r="F5185">
        <v>9.2600000000000002E-2</v>
      </c>
    </row>
    <row r="5186" spans="1:6" x14ac:dyDescent="0.25">
      <c r="A5186" t="s">
        <v>217</v>
      </c>
      <c r="B5186" t="s">
        <v>179</v>
      </c>
      <c r="C5186" s="1">
        <v>32280</v>
      </c>
      <c r="D5186">
        <v>9.1</v>
      </c>
      <c r="F5186">
        <v>4.3999999999999997E-2</v>
      </c>
    </row>
    <row r="5187" spans="1:6" x14ac:dyDescent="0.25">
      <c r="A5187" t="s">
        <v>217</v>
      </c>
      <c r="B5187" t="s">
        <v>179</v>
      </c>
      <c r="C5187" s="1">
        <v>32294</v>
      </c>
      <c r="D5187">
        <v>8.3000000000000007</v>
      </c>
      <c r="F5187">
        <v>3.6200000000000003E-2</v>
      </c>
    </row>
    <row r="5188" spans="1:6" x14ac:dyDescent="0.25">
      <c r="A5188" t="s">
        <v>217</v>
      </c>
      <c r="B5188" t="s">
        <v>179</v>
      </c>
      <c r="C5188" s="1">
        <v>32308</v>
      </c>
      <c r="D5188">
        <v>5.6</v>
      </c>
      <c r="F5188">
        <v>5.3600000000000002E-2</v>
      </c>
    </row>
    <row r="5189" spans="1:6" x14ac:dyDescent="0.25">
      <c r="A5189" t="s">
        <v>217</v>
      </c>
      <c r="B5189" t="s">
        <v>179</v>
      </c>
      <c r="C5189" s="1">
        <v>32322</v>
      </c>
      <c r="D5189">
        <v>5.0999999999999996</v>
      </c>
      <c r="F5189">
        <v>5.8799999999999998E-2</v>
      </c>
    </row>
    <row r="5190" spans="1:6" x14ac:dyDescent="0.25">
      <c r="A5190" t="s">
        <v>217</v>
      </c>
      <c r="B5190" t="s">
        <v>179</v>
      </c>
      <c r="C5190" s="1">
        <v>32336</v>
      </c>
      <c r="D5190">
        <v>5.0999999999999996</v>
      </c>
      <c r="F5190">
        <v>5.8799999999999998E-2</v>
      </c>
    </row>
    <row r="5191" spans="1:6" x14ac:dyDescent="0.25">
      <c r="A5191" t="s">
        <v>217</v>
      </c>
      <c r="B5191" t="s">
        <v>179</v>
      </c>
      <c r="C5191" s="1">
        <v>32350</v>
      </c>
      <c r="D5191">
        <v>5.0999999999999996</v>
      </c>
      <c r="F5191">
        <v>5.8799999999999998E-2</v>
      </c>
    </row>
    <row r="5192" spans="1:6" x14ac:dyDescent="0.25">
      <c r="A5192" t="s">
        <v>217</v>
      </c>
      <c r="B5192" t="s">
        <v>179</v>
      </c>
      <c r="C5192" s="1">
        <v>32364</v>
      </c>
      <c r="D5192">
        <v>5.7</v>
      </c>
      <c r="F5192">
        <v>7.0199999999999999E-2</v>
      </c>
    </row>
    <row r="5193" spans="1:6" x14ac:dyDescent="0.25">
      <c r="A5193" t="s">
        <v>217</v>
      </c>
      <c r="B5193" t="s">
        <v>179</v>
      </c>
      <c r="C5193" s="1">
        <v>32378</v>
      </c>
      <c r="D5193">
        <v>8.8000000000000007</v>
      </c>
      <c r="F5193">
        <v>4.5499999999999999E-2</v>
      </c>
    </row>
    <row r="5194" spans="1:6" x14ac:dyDescent="0.25">
      <c r="A5194" t="s">
        <v>217</v>
      </c>
      <c r="B5194" t="s">
        <v>179</v>
      </c>
      <c r="C5194" s="1">
        <v>32392</v>
      </c>
      <c r="D5194">
        <v>11.5</v>
      </c>
      <c r="F5194">
        <v>0.13039999999999999</v>
      </c>
    </row>
    <row r="5195" spans="1:6" x14ac:dyDescent="0.25">
      <c r="A5195" t="s">
        <v>217</v>
      </c>
      <c r="B5195" t="s">
        <v>179</v>
      </c>
      <c r="C5195" s="1">
        <v>32406</v>
      </c>
      <c r="D5195">
        <v>25.1</v>
      </c>
      <c r="F5195">
        <v>0.1116</v>
      </c>
    </row>
    <row r="5196" spans="1:6" x14ac:dyDescent="0.25">
      <c r="A5196" t="s">
        <v>217</v>
      </c>
      <c r="B5196" t="s">
        <v>179</v>
      </c>
      <c r="C5196" s="1">
        <v>32420</v>
      </c>
      <c r="D5196">
        <v>32</v>
      </c>
      <c r="F5196">
        <v>0.13750000000000001</v>
      </c>
    </row>
    <row r="5197" spans="1:6" x14ac:dyDescent="0.25">
      <c r="A5197" t="s">
        <v>217</v>
      </c>
      <c r="B5197" t="s">
        <v>179</v>
      </c>
      <c r="C5197" s="1">
        <v>32434</v>
      </c>
      <c r="D5197">
        <v>45.4</v>
      </c>
      <c r="F5197">
        <v>0.14099999999999999</v>
      </c>
    </row>
    <row r="5198" spans="1:6" x14ac:dyDescent="0.25">
      <c r="A5198" t="s">
        <v>217</v>
      </c>
      <c r="B5198" t="s">
        <v>179</v>
      </c>
      <c r="C5198" s="1">
        <v>32448</v>
      </c>
      <c r="D5198">
        <v>51</v>
      </c>
      <c r="F5198">
        <v>0.151</v>
      </c>
    </row>
    <row r="5199" spans="1:6" x14ac:dyDescent="0.25">
      <c r="A5199" t="s">
        <v>217</v>
      </c>
      <c r="B5199" t="s">
        <v>179</v>
      </c>
      <c r="C5199" s="1">
        <v>32462</v>
      </c>
      <c r="D5199">
        <v>46.9</v>
      </c>
      <c r="F5199">
        <v>0.16839999999999999</v>
      </c>
    </row>
    <row r="5200" spans="1:6" x14ac:dyDescent="0.25">
      <c r="A5200" t="s">
        <v>217</v>
      </c>
      <c r="B5200" t="s">
        <v>179</v>
      </c>
      <c r="C5200" s="1">
        <v>32477</v>
      </c>
      <c r="D5200">
        <v>45.6</v>
      </c>
      <c r="F5200">
        <v>0.20180000000000001</v>
      </c>
    </row>
    <row r="5201" spans="1:6" x14ac:dyDescent="0.25">
      <c r="A5201" t="s">
        <v>217</v>
      </c>
      <c r="B5201" t="s">
        <v>179</v>
      </c>
      <c r="C5201" s="1">
        <v>32491</v>
      </c>
      <c r="D5201">
        <v>49.1</v>
      </c>
      <c r="F5201">
        <v>0.23830000000000001</v>
      </c>
    </row>
    <row r="5202" spans="1:6" x14ac:dyDescent="0.25">
      <c r="A5202" t="s">
        <v>217</v>
      </c>
      <c r="B5202" t="s">
        <v>179</v>
      </c>
      <c r="C5202" s="1">
        <v>32505</v>
      </c>
      <c r="D5202">
        <v>41.1</v>
      </c>
      <c r="F5202">
        <v>0.2457</v>
      </c>
    </row>
    <row r="5203" spans="1:6" x14ac:dyDescent="0.25">
      <c r="A5203" t="s">
        <v>217</v>
      </c>
      <c r="B5203" t="s">
        <v>179</v>
      </c>
      <c r="C5203" s="1">
        <v>32519</v>
      </c>
      <c r="D5203">
        <v>34.9</v>
      </c>
      <c r="F5203">
        <v>0.2321</v>
      </c>
    </row>
    <row r="5204" spans="1:6" x14ac:dyDescent="0.25">
      <c r="A5204" t="s">
        <v>217</v>
      </c>
      <c r="B5204" t="s">
        <v>179</v>
      </c>
      <c r="C5204" s="1">
        <v>32533</v>
      </c>
      <c r="D5204">
        <v>37.799999999999997</v>
      </c>
      <c r="F5204">
        <v>0.2407</v>
      </c>
    </row>
    <row r="5205" spans="1:6" x14ac:dyDescent="0.25">
      <c r="A5205" t="s">
        <v>217</v>
      </c>
      <c r="B5205" t="s">
        <v>179</v>
      </c>
      <c r="C5205" s="1">
        <v>32547</v>
      </c>
      <c r="D5205">
        <v>35.299999999999997</v>
      </c>
      <c r="F5205">
        <v>0.21529999999999999</v>
      </c>
    </row>
    <row r="5206" spans="1:6" x14ac:dyDescent="0.25">
      <c r="A5206" t="s">
        <v>217</v>
      </c>
      <c r="B5206" t="s">
        <v>179</v>
      </c>
      <c r="C5206" s="1">
        <v>32561</v>
      </c>
      <c r="D5206">
        <v>27.4</v>
      </c>
      <c r="F5206">
        <v>0.21529999999999999</v>
      </c>
    </row>
    <row r="5207" spans="1:6" x14ac:dyDescent="0.25">
      <c r="A5207" t="s">
        <v>217</v>
      </c>
      <c r="B5207" t="s">
        <v>179</v>
      </c>
      <c r="C5207" s="1">
        <v>32575</v>
      </c>
      <c r="D5207">
        <v>24.7</v>
      </c>
      <c r="F5207">
        <v>0.19839999999999999</v>
      </c>
    </row>
    <row r="5208" spans="1:6" x14ac:dyDescent="0.25">
      <c r="A5208" t="s">
        <v>217</v>
      </c>
      <c r="B5208" t="s">
        <v>179</v>
      </c>
      <c r="C5208" s="1">
        <v>32589</v>
      </c>
      <c r="D5208">
        <v>25.6</v>
      </c>
      <c r="F5208">
        <v>0.18360000000000001</v>
      </c>
    </row>
    <row r="5209" spans="1:6" x14ac:dyDescent="0.25">
      <c r="A5209" t="s">
        <v>217</v>
      </c>
      <c r="B5209" t="s">
        <v>179</v>
      </c>
      <c r="C5209" s="1">
        <v>32603</v>
      </c>
      <c r="D5209">
        <v>22.3</v>
      </c>
      <c r="F5209">
        <v>0.13900000000000001</v>
      </c>
    </row>
    <row r="5210" spans="1:6" x14ac:dyDescent="0.25">
      <c r="A5210" t="s">
        <v>217</v>
      </c>
      <c r="B5210" t="s">
        <v>179</v>
      </c>
      <c r="C5210" s="1">
        <v>32617</v>
      </c>
      <c r="D5210">
        <v>16.600000000000001</v>
      </c>
      <c r="F5210">
        <v>0.1265</v>
      </c>
    </row>
    <row r="5211" spans="1:6" x14ac:dyDescent="0.25">
      <c r="A5211" t="s">
        <v>217</v>
      </c>
      <c r="B5211" t="s">
        <v>179</v>
      </c>
      <c r="C5211" s="1">
        <v>32631</v>
      </c>
      <c r="D5211">
        <v>10.8</v>
      </c>
      <c r="F5211">
        <v>9.2600000000000002E-2</v>
      </c>
    </row>
    <row r="5212" spans="1:6" x14ac:dyDescent="0.25">
      <c r="A5212" t="s">
        <v>217</v>
      </c>
      <c r="B5212" t="s">
        <v>179</v>
      </c>
      <c r="C5212" s="1">
        <v>32645</v>
      </c>
      <c r="D5212">
        <v>9.1</v>
      </c>
      <c r="F5212">
        <v>4.3999999999999997E-2</v>
      </c>
    </row>
    <row r="5213" spans="1:6" x14ac:dyDescent="0.25">
      <c r="A5213" t="s">
        <v>217</v>
      </c>
      <c r="B5213" t="s">
        <v>179</v>
      </c>
      <c r="C5213" s="1">
        <v>32659</v>
      </c>
      <c r="D5213">
        <v>8.3000000000000007</v>
      </c>
      <c r="F5213">
        <v>3.6200000000000003E-2</v>
      </c>
    </row>
    <row r="5214" spans="1:6" x14ac:dyDescent="0.25">
      <c r="A5214" t="s">
        <v>217</v>
      </c>
      <c r="B5214" t="s">
        <v>179</v>
      </c>
      <c r="C5214" s="1">
        <v>32673</v>
      </c>
      <c r="D5214">
        <v>5.6</v>
      </c>
      <c r="F5214">
        <v>5.3600000000000002E-2</v>
      </c>
    </row>
    <row r="5215" spans="1:6" x14ac:dyDescent="0.25">
      <c r="A5215" t="s">
        <v>217</v>
      </c>
      <c r="B5215" t="s">
        <v>179</v>
      </c>
      <c r="C5215" s="1">
        <v>32687</v>
      </c>
      <c r="D5215">
        <v>5.0999999999999996</v>
      </c>
      <c r="F5215">
        <v>5.8799999999999998E-2</v>
      </c>
    </row>
    <row r="5216" spans="1:6" x14ac:dyDescent="0.25">
      <c r="A5216" t="s">
        <v>217</v>
      </c>
      <c r="B5216" t="s">
        <v>179</v>
      </c>
      <c r="C5216" s="1">
        <v>32701</v>
      </c>
      <c r="D5216">
        <v>5.0999999999999996</v>
      </c>
      <c r="F5216">
        <v>5.8799999999999998E-2</v>
      </c>
    </row>
    <row r="5217" spans="1:6" x14ac:dyDescent="0.25">
      <c r="A5217" t="s">
        <v>217</v>
      </c>
      <c r="B5217" t="s">
        <v>179</v>
      </c>
      <c r="C5217" s="1">
        <v>32715</v>
      </c>
      <c r="D5217">
        <v>5.0999999999999996</v>
      </c>
      <c r="F5217">
        <v>5.8799999999999998E-2</v>
      </c>
    </row>
    <row r="5218" spans="1:6" x14ac:dyDescent="0.25">
      <c r="A5218" t="s">
        <v>217</v>
      </c>
      <c r="B5218" t="s">
        <v>179</v>
      </c>
      <c r="C5218" s="1">
        <v>32729</v>
      </c>
      <c r="D5218">
        <v>5.7</v>
      </c>
      <c r="F5218">
        <v>7.0199999999999999E-2</v>
      </c>
    </row>
    <row r="5219" spans="1:6" x14ac:dyDescent="0.25">
      <c r="A5219" t="s">
        <v>217</v>
      </c>
      <c r="B5219" t="s">
        <v>179</v>
      </c>
      <c r="C5219" s="1">
        <v>32743</v>
      </c>
      <c r="D5219">
        <v>8.8000000000000007</v>
      </c>
      <c r="F5219">
        <v>4.5499999999999999E-2</v>
      </c>
    </row>
    <row r="5220" spans="1:6" x14ac:dyDescent="0.25">
      <c r="A5220" t="s">
        <v>217</v>
      </c>
      <c r="B5220" t="s">
        <v>179</v>
      </c>
      <c r="C5220" s="1">
        <v>32757</v>
      </c>
      <c r="D5220">
        <v>11.5</v>
      </c>
      <c r="F5220">
        <v>0.13039999999999999</v>
      </c>
    </row>
    <row r="5221" spans="1:6" x14ac:dyDescent="0.25">
      <c r="A5221" t="s">
        <v>217</v>
      </c>
      <c r="B5221" t="s">
        <v>179</v>
      </c>
      <c r="C5221" s="1">
        <v>32771</v>
      </c>
      <c r="D5221">
        <v>25.1</v>
      </c>
      <c r="F5221">
        <v>0.1116</v>
      </c>
    </row>
    <row r="5222" spans="1:6" x14ac:dyDescent="0.25">
      <c r="A5222" t="s">
        <v>217</v>
      </c>
      <c r="B5222" t="s">
        <v>179</v>
      </c>
      <c r="C5222" s="1">
        <v>32785</v>
      </c>
      <c r="D5222">
        <v>32</v>
      </c>
      <c r="F5222">
        <v>0.13750000000000001</v>
      </c>
    </row>
    <row r="5223" spans="1:6" x14ac:dyDescent="0.25">
      <c r="A5223" t="s">
        <v>217</v>
      </c>
      <c r="B5223" t="s">
        <v>179</v>
      </c>
      <c r="C5223" s="1">
        <v>32799</v>
      </c>
      <c r="D5223">
        <v>45.4</v>
      </c>
      <c r="F5223">
        <v>0.14099999999999999</v>
      </c>
    </row>
    <row r="5224" spans="1:6" x14ac:dyDescent="0.25">
      <c r="A5224" t="s">
        <v>217</v>
      </c>
      <c r="B5224" t="s">
        <v>179</v>
      </c>
      <c r="C5224" s="1">
        <v>32813</v>
      </c>
      <c r="D5224">
        <v>51</v>
      </c>
      <c r="F5224">
        <v>0.151</v>
      </c>
    </row>
    <row r="5225" spans="1:6" x14ac:dyDescent="0.25">
      <c r="A5225" t="s">
        <v>217</v>
      </c>
      <c r="B5225" t="s">
        <v>179</v>
      </c>
      <c r="C5225" s="1">
        <v>32827</v>
      </c>
      <c r="D5225">
        <v>46.9</v>
      </c>
      <c r="F5225">
        <v>0.16839999999999999</v>
      </c>
    </row>
    <row r="5226" spans="1:6" x14ac:dyDescent="0.25">
      <c r="A5226" t="s">
        <v>217</v>
      </c>
      <c r="B5226" t="s">
        <v>179</v>
      </c>
      <c r="C5226" s="1">
        <v>32842</v>
      </c>
      <c r="D5226">
        <v>45.6</v>
      </c>
      <c r="F5226">
        <v>0.20180000000000001</v>
      </c>
    </row>
    <row r="5227" spans="1:6" x14ac:dyDescent="0.25">
      <c r="A5227" t="s">
        <v>217</v>
      </c>
      <c r="B5227" t="s">
        <v>179</v>
      </c>
      <c r="C5227" s="1">
        <v>32856</v>
      </c>
      <c r="D5227">
        <v>49.1</v>
      </c>
      <c r="F5227">
        <v>0.23830000000000001</v>
      </c>
    </row>
    <row r="5228" spans="1:6" x14ac:dyDescent="0.25">
      <c r="A5228" t="s">
        <v>217</v>
      </c>
      <c r="B5228" t="s">
        <v>179</v>
      </c>
      <c r="C5228" s="1">
        <v>32870</v>
      </c>
      <c r="D5228">
        <v>41.1</v>
      </c>
      <c r="F5228">
        <v>0.2457</v>
      </c>
    </row>
    <row r="5229" spans="1:6" x14ac:dyDescent="0.25">
      <c r="A5229" t="s">
        <v>217</v>
      </c>
      <c r="B5229" t="s">
        <v>179</v>
      </c>
      <c r="C5229" s="1">
        <v>32884</v>
      </c>
      <c r="D5229">
        <v>34.9</v>
      </c>
      <c r="F5229">
        <v>0.2321</v>
      </c>
    </row>
    <row r="5230" spans="1:6" x14ac:dyDescent="0.25">
      <c r="A5230" t="s">
        <v>217</v>
      </c>
      <c r="B5230" t="s">
        <v>179</v>
      </c>
      <c r="C5230" s="1">
        <v>32898</v>
      </c>
      <c r="D5230">
        <v>37.799999999999997</v>
      </c>
      <c r="F5230">
        <v>0.2407</v>
      </c>
    </row>
    <row r="5231" spans="1:6" x14ac:dyDescent="0.25">
      <c r="A5231" t="s">
        <v>217</v>
      </c>
      <c r="B5231" t="s">
        <v>179</v>
      </c>
      <c r="C5231" s="1">
        <v>32912</v>
      </c>
      <c r="D5231">
        <v>35.299999999999997</v>
      </c>
      <c r="F5231">
        <v>0.21529999999999999</v>
      </c>
    </row>
    <row r="5232" spans="1:6" x14ac:dyDescent="0.25">
      <c r="A5232" t="s">
        <v>217</v>
      </c>
      <c r="B5232" t="s">
        <v>179</v>
      </c>
      <c r="C5232" s="1">
        <v>32926</v>
      </c>
      <c r="D5232">
        <v>27.4</v>
      </c>
      <c r="F5232">
        <v>0.21529999999999999</v>
      </c>
    </row>
    <row r="5233" spans="1:6" x14ac:dyDescent="0.25">
      <c r="A5233" t="s">
        <v>217</v>
      </c>
      <c r="B5233" t="s">
        <v>179</v>
      </c>
      <c r="C5233" s="1">
        <v>32940</v>
      </c>
      <c r="D5233">
        <v>24.7</v>
      </c>
      <c r="F5233">
        <v>0.19839999999999999</v>
      </c>
    </row>
    <row r="5234" spans="1:6" x14ac:dyDescent="0.25">
      <c r="A5234" t="s">
        <v>217</v>
      </c>
      <c r="B5234" t="s">
        <v>179</v>
      </c>
      <c r="C5234" s="1">
        <v>32954</v>
      </c>
      <c r="D5234">
        <v>25.6</v>
      </c>
      <c r="F5234">
        <v>0.18360000000000001</v>
      </c>
    </row>
    <row r="5235" spans="1:6" x14ac:dyDescent="0.25">
      <c r="A5235" t="s">
        <v>217</v>
      </c>
      <c r="B5235" t="s">
        <v>179</v>
      </c>
      <c r="C5235" s="1">
        <v>32968</v>
      </c>
      <c r="D5235">
        <v>22.3</v>
      </c>
      <c r="F5235">
        <v>0.13900000000000001</v>
      </c>
    </row>
    <row r="5236" spans="1:6" x14ac:dyDescent="0.25">
      <c r="A5236" t="s">
        <v>217</v>
      </c>
      <c r="B5236" t="s">
        <v>179</v>
      </c>
      <c r="C5236" s="1">
        <v>32982</v>
      </c>
      <c r="D5236">
        <v>16.600000000000001</v>
      </c>
      <c r="F5236">
        <v>0.1265</v>
      </c>
    </row>
    <row r="5237" spans="1:6" x14ac:dyDescent="0.25">
      <c r="A5237" t="s">
        <v>217</v>
      </c>
      <c r="B5237" t="s">
        <v>179</v>
      </c>
      <c r="C5237" s="1">
        <v>32996</v>
      </c>
      <c r="D5237">
        <v>10.8</v>
      </c>
      <c r="F5237">
        <v>9.2600000000000002E-2</v>
      </c>
    </row>
    <row r="5238" spans="1:6" x14ac:dyDescent="0.25">
      <c r="A5238" t="s">
        <v>217</v>
      </c>
      <c r="B5238" t="s">
        <v>179</v>
      </c>
      <c r="C5238" s="1">
        <v>33010</v>
      </c>
      <c r="D5238">
        <v>9.1</v>
      </c>
      <c r="F5238">
        <v>4.3999999999999997E-2</v>
      </c>
    </row>
    <row r="5239" spans="1:6" x14ac:dyDescent="0.25">
      <c r="A5239" t="s">
        <v>217</v>
      </c>
      <c r="B5239" t="s">
        <v>179</v>
      </c>
      <c r="C5239" s="1">
        <v>33024</v>
      </c>
      <c r="D5239">
        <v>8.3000000000000007</v>
      </c>
      <c r="F5239">
        <v>3.6200000000000003E-2</v>
      </c>
    </row>
    <row r="5240" spans="1:6" x14ac:dyDescent="0.25">
      <c r="A5240" t="s">
        <v>217</v>
      </c>
      <c r="B5240" t="s">
        <v>179</v>
      </c>
      <c r="C5240" s="1">
        <v>33038</v>
      </c>
      <c r="D5240">
        <v>5.6</v>
      </c>
      <c r="F5240">
        <v>5.3600000000000002E-2</v>
      </c>
    </row>
    <row r="5241" spans="1:6" x14ac:dyDescent="0.25">
      <c r="A5241" t="s">
        <v>217</v>
      </c>
      <c r="B5241" t="s">
        <v>179</v>
      </c>
      <c r="C5241" s="1">
        <v>33052</v>
      </c>
      <c r="D5241">
        <v>5.0999999999999996</v>
      </c>
      <c r="F5241">
        <v>5.8799999999999998E-2</v>
      </c>
    </row>
    <row r="5242" spans="1:6" x14ac:dyDescent="0.25">
      <c r="A5242" t="s">
        <v>217</v>
      </c>
      <c r="B5242" t="s">
        <v>179</v>
      </c>
      <c r="C5242" s="1">
        <v>33066</v>
      </c>
      <c r="D5242">
        <v>5.0999999999999996</v>
      </c>
      <c r="F5242">
        <v>5.8799999999999998E-2</v>
      </c>
    </row>
    <row r="5243" spans="1:6" x14ac:dyDescent="0.25">
      <c r="A5243" t="s">
        <v>217</v>
      </c>
      <c r="B5243" t="s">
        <v>179</v>
      </c>
      <c r="C5243" s="1">
        <v>33080</v>
      </c>
      <c r="D5243">
        <v>5.0999999999999996</v>
      </c>
      <c r="F5243">
        <v>5.8799999999999998E-2</v>
      </c>
    </row>
    <row r="5244" spans="1:6" x14ac:dyDescent="0.25">
      <c r="A5244" t="s">
        <v>217</v>
      </c>
      <c r="B5244" t="s">
        <v>179</v>
      </c>
      <c r="C5244" s="1">
        <v>33094</v>
      </c>
      <c r="D5244">
        <v>5.7</v>
      </c>
      <c r="F5244">
        <v>7.0199999999999999E-2</v>
      </c>
    </row>
    <row r="5245" spans="1:6" x14ac:dyDescent="0.25">
      <c r="A5245" t="s">
        <v>217</v>
      </c>
      <c r="B5245" t="s">
        <v>179</v>
      </c>
      <c r="C5245" s="1">
        <v>33108</v>
      </c>
      <c r="D5245">
        <v>8.8000000000000007</v>
      </c>
      <c r="F5245">
        <v>4.5499999999999999E-2</v>
      </c>
    </row>
    <row r="5246" spans="1:6" x14ac:dyDescent="0.25">
      <c r="A5246" t="s">
        <v>217</v>
      </c>
      <c r="B5246" t="s">
        <v>179</v>
      </c>
      <c r="C5246" s="1">
        <v>33122</v>
      </c>
      <c r="D5246">
        <v>11.5</v>
      </c>
      <c r="F5246">
        <v>0.13039999999999999</v>
      </c>
    </row>
    <row r="5247" spans="1:6" x14ac:dyDescent="0.25">
      <c r="A5247" t="s">
        <v>217</v>
      </c>
      <c r="B5247" t="s">
        <v>179</v>
      </c>
      <c r="C5247" s="1">
        <v>33136</v>
      </c>
      <c r="D5247">
        <v>25.1</v>
      </c>
      <c r="F5247">
        <v>0.1116</v>
      </c>
    </row>
    <row r="5248" spans="1:6" x14ac:dyDescent="0.25">
      <c r="A5248" t="s">
        <v>217</v>
      </c>
      <c r="B5248" t="s">
        <v>179</v>
      </c>
      <c r="C5248" s="1">
        <v>33150</v>
      </c>
      <c r="D5248">
        <v>32</v>
      </c>
      <c r="F5248">
        <v>0.13750000000000001</v>
      </c>
    </row>
    <row r="5249" spans="1:6" x14ac:dyDescent="0.25">
      <c r="A5249" t="s">
        <v>217</v>
      </c>
      <c r="B5249" t="s">
        <v>179</v>
      </c>
      <c r="C5249" s="1">
        <v>33164</v>
      </c>
      <c r="D5249">
        <v>45.4</v>
      </c>
      <c r="F5249">
        <v>0.14099999999999999</v>
      </c>
    </row>
    <row r="5250" spans="1:6" x14ac:dyDescent="0.25">
      <c r="A5250" t="s">
        <v>217</v>
      </c>
      <c r="B5250" t="s">
        <v>179</v>
      </c>
      <c r="C5250" s="1">
        <v>33178</v>
      </c>
      <c r="D5250">
        <v>51</v>
      </c>
      <c r="F5250">
        <v>0.151</v>
      </c>
    </row>
    <row r="5251" spans="1:6" x14ac:dyDescent="0.25">
      <c r="A5251" t="s">
        <v>217</v>
      </c>
      <c r="B5251" t="s">
        <v>179</v>
      </c>
      <c r="C5251" s="1">
        <v>33192</v>
      </c>
      <c r="D5251">
        <v>46.9</v>
      </c>
      <c r="F5251">
        <v>0.16839999999999999</v>
      </c>
    </row>
    <row r="5252" spans="1:6" x14ac:dyDescent="0.25">
      <c r="A5252" t="s">
        <v>217</v>
      </c>
      <c r="B5252" t="s">
        <v>179</v>
      </c>
      <c r="C5252" s="1">
        <v>33207</v>
      </c>
      <c r="D5252">
        <v>45.6</v>
      </c>
      <c r="F5252">
        <v>0.20180000000000001</v>
      </c>
    </row>
    <row r="5253" spans="1:6" x14ac:dyDescent="0.25">
      <c r="A5253" t="s">
        <v>217</v>
      </c>
      <c r="B5253" t="s">
        <v>179</v>
      </c>
      <c r="C5253" s="1">
        <v>33221</v>
      </c>
      <c r="D5253">
        <v>49.1</v>
      </c>
      <c r="F5253">
        <v>0.23830000000000001</v>
      </c>
    </row>
    <row r="5254" spans="1:6" x14ac:dyDescent="0.25">
      <c r="A5254" t="s">
        <v>217</v>
      </c>
      <c r="B5254" t="s">
        <v>179</v>
      </c>
      <c r="C5254" s="1">
        <v>33235</v>
      </c>
      <c r="D5254">
        <v>41.1</v>
      </c>
      <c r="F5254">
        <v>0.2457</v>
      </c>
    </row>
    <row r="5255" spans="1:6" x14ac:dyDescent="0.25">
      <c r="A5255" t="s">
        <v>217</v>
      </c>
      <c r="B5255" t="s">
        <v>179</v>
      </c>
      <c r="C5255" s="1">
        <v>33249</v>
      </c>
      <c r="D5255">
        <v>34.9</v>
      </c>
      <c r="F5255">
        <v>0.2321</v>
      </c>
    </row>
    <row r="5256" spans="1:6" x14ac:dyDescent="0.25">
      <c r="A5256" t="s">
        <v>217</v>
      </c>
      <c r="B5256" t="s">
        <v>179</v>
      </c>
      <c r="C5256" s="1">
        <v>33263</v>
      </c>
      <c r="D5256">
        <v>37.799999999999997</v>
      </c>
      <c r="F5256">
        <v>0.2407</v>
      </c>
    </row>
    <row r="5257" spans="1:6" x14ac:dyDescent="0.25">
      <c r="A5257" t="s">
        <v>217</v>
      </c>
      <c r="B5257" t="s">
        <v>179</v>
      </c>
      <c r="C5257" s="1">
        <v>33277</v>
      </c>
      <c r="D5257">
        <v>35.299999999999997</v>
      </c>
      <c r="F5257">
        <v>0.21529999999999999</v>
      </c>
    </row>
    <row r="5258" spans="1:6" x14ac:dyDescent="0.25">
      <c r="A5258" t="s">
        <v>217</v>
      </c>
      <c r="B5258" t="s">
        <v>179</v>
      </c>
      <c r="C5258" s="1">
        <v>33291</v>
      </c>
      <c r="D5258">
        <v>27.4</v>
      </c>
      <c r="F5258">
        <v>0.21529999999999999</v>
      </c>
    </row>
    <row r="5259" spans="1:6" x14ac:dyDescent="0.25">
      <c r="A5259" t="s">
        <v>217</v>
      </c>
      <c r="B5259" t="s">
        <v>179</v>
      </c>
      <c r="C5259" s="1">
        <v>33305</v>
      </c>
      <c r="D5259">
        <v>24.7</v>
      </c>
      <c r="F5259">
        <v>0.19839999999999999</v>
      </c>
    </row>
    <row r="5260" spans="1:6" x14ac:dyDescent="0.25">
      <c r="A5260" t="s">
        <v>217</v>
      </c>
      <c r="B5260" t="s">
        <v>179</v>
      </c>
      <c r="C5260" s="1">
        <v>33319</v>
      </c>
      <c r="D5260">
        <v>25.6</v>
      </c>
      <c r="F5260">
        <v>0.18360000000000001</v>
      </c>
    </row>
    <row r="5261" spans="1:6" x14ac:dyDescent="0.25">
      <c r="A5261" t="s">
        <v>217</v>
      </c>
      <c r="B5261" t="s">
        <v>179</v>
      </c>
      <c r="C5261" s="1">
        <v>33333</v>
      </c>
      <c r="D5261">
        <v>22.3</v>
      </c>
      <c r="F5261">
        <v>0.13900000000000001</v>
      </c>
    </row>
    <row r="5262" spans="1:6" x14ac:dyDescent="0.25">
      <c r="A5262" t="s">
        <v>217</v>
      </c>
      <c r="B5262" t="s">
        <v>179</v>
      </c>
      <c r="C5262" s="1">
        <v>33347</v>
      </c>
      <c r="D5262">
        <v>16.600000000000001</v>
      </c>
      <c r="F5262">
        <v>0.1265</v>
      </c>
    </row>
    <row r="5263" spans="1:6" x14ac:dyDescent="0.25">
      <c r="A5263" t="s">
        <v>217</v>
      </c>
      <c r="B5263" t="s">
        <v>179</v>
      </c>
      <c r="C5263" s="1">
        <v>33361</v>
      </c>
      <c r="D5263">
        <v>10.8</v>
      </c>
      <c r="F5263">
        <v>9.2600000000000002E-2</v>
      </c>
    </row>
    <row r="5264" spans="1:6" x14ac:dyDescent="0.25">
      <c r="A5264" t="s">
        <v>217</v>
      </c>
      <c r="B5264" t="s">
        <v>179</v>
      </c>
      <c r="C5264" s="1">
        <v>33375</v>
      </c>
      <c r="D5264">
        <v>9.1</v>
      </c>
      <c r="F5264">
        <v>4.3999999999999997E-2</v>
      </c>
    </row>
    <row r="5265" spans="1:6" x14ac:dyDescent="0.25">
      <c r="A5265" t="s">
        <v>217</v>
      </c>
      <c r="B5265" t="s">
        <v>179</v>
      </c>
      <c r="C5265" s="1">
        <v>33389</v>
      </c>
      <c r="D5265">
        <v>8.3000000000000007</v>
      </c>
      <c r="F5265">
        <v>3.6200000000000003E-2</v>
      </c>
    </row>
    <row r="5266" spans="1:6" x14ac:dyDescent="0.25">
      <c r="A5266" t="s">
        <v>217</v>
      </c>
      <c r="B5266" t="s">
        <v>179</v>
      </c>
      <c r="C5266" s="1">
        <v>33403</v>
      </c>
      <c r="D5266">
        <v>5.6</v>
      </c>
      <c r="F5266">
        <v>5.3600000000000002E-2</v>
      </c>
    </row>
    <row r="5267" spans="1:6" x14ac:dyDescent="0.25">
      <c r="A5267" t="s">
        <v>217</v>
      </c>
      <c r="B5267" t="s">
        <v>179</v>
      </c>
      <c r="C5267" s="1">
        <v>33417</v>
      </c>
      <c r="D5267">
        <v>5.0999999999999996</v>
      </c>
      <c r="F5267">
        <v>5.8799999999999998E-2</v>
      </c>
    </row>
    <row r="5268" spans="1:6" x14ac:dyDescent="0.25">
      <c r="A5268" t="s">
        <v>217</v>
      </c>
      <c r="B5268" t="s">
        <v>179</v>
      </c>
      <c r="C5268" s="1">
        <v>33431</v>
      </c>
      <c r="D5268">
        <v>5.0999999999999996</v>
      </c>
      <c r="F5268">
        <v>5.8799999999999998E-2</v>
      </c>
    </row>
    <row r="5269" spans="1:6" x14ac:dyDescent="0.25">
      <c r="A5269" t="s">
        <v>217</v>
      </c>
      <c r="B5269" t="s">
        <v>179</v>
      </c>
      <c r="C5269" s="1">
        <v>33445</v>
      </c>
      <c r="D5269">
        <v>5.0999999999999996</v>
      </c>
      <c r="F5269">
        <v>5.8799999999999998E-2</v>
      </c>
    </row>
    <row r="5270" spans="1:6" x14ac:dyDescent="0.25">
      <c r="A5270" t="s">
        <v>217</v>
      </c>
      <c r="B5270" t="s">
        <v>179</v>
      </c>
      <c r="C5270" s="1">
        <v>33459</v>
      </c>
      <c r="D5270">
        <v>5.7</v>
      </c>
      <c r="F5270">
        <v>7.0199999999999999E-2</v>
      </c>
    </row>
    <row r="5271" spans="1:6" x14ac:dyDescent="0.25">
      <c r="A5271" t="s">
        <v>217</v>
      </c>
      <c r="B5271" t="s">
        <v>179</v>
      </c>
      <c r="C5271" s="1">
        <v>33473</v>
      </c>
      <c r="D5271">
        <v>8.8000000000000007</v>
      </c>
      <c r="F5271">
        <v>4.5499999999999999E-2</v>
      </c>
    </row>
    <row r="5272" spans="1:6" x14ac:dyDescent="0.25">
      <c r="A5272" t="s">
        <v>217</v>
      </c>
      <c r="B5272" t="s">
        <v>179</v>
      </c>
      <c r="C5272" s="1">
        <v>33487</v>
      </c>
      <c r="D5272">
        <v>11.5</v>
      </c>
      <c r="F5272">
        <v>0.13039999999999999</v>
      </c>
    </row>
    <row r="5273" spans="1:6" x14ac:dyDescent="0.25">
      <c r="A5273" t="s">
        <v>217</v>
      </c>
      <c r="B5273" t="s">
        <v>179</v>
      </c>
      <c r="C5273" s="1">
        <v>33501</v>
      </c>
      <c r="D5273">
        <v>25.1</v>
      </c>
      <c r="F5273">
        <v>0.1116</v>
      </c>
    </row>
    <row r="5274" spans="1:6" x14ac:dyDescent="0.25">
      <c r="A5274" t="s">
        <v>217</v>
      </c>
      <c r="B5274" t="s">
        <v>179</v>
      </c>
      <c r="C5274" s="1">
        <v>33515</v>
      </c>
      <c r="D5274">
        <v>32</v>
      </c>
      <c r="F5274">
        <v>0.13750000000000001</v>
      </c>
    </row>
    <row r="5275" spans="1:6" x14ac:dyDescent="0.25">
      <c r="A5275" t="s">
        <v>217</v>
      </c>
      <c r="B5275" t="s">
        <v>179</v>
      </c>
      <c r="C5275" s="1">
        <v>33529</v>
      </c>
      <c r="D5275">
        <v>45.4</v>
      </c>
      <c r="F5275">
        <v>0.14099999999999999</v>
      </c>
    </row>
    <row r="5276" spans="1:6" x14ac:dyDescent="0.25">
      <c r="A5276" t="s">
        <v>217</v>
      </c>
      <c r="B5276" t="s">
        <v>179</v>
      </c>
      <c r="C5276" s="1">
        <v>33543</v>
      </c>
      <c r="D5276">
        <v>51</v>
      </c>
      <c r="F5276">
        <v>0.151</v>
      </c>
    </row>
    <row r="5277" spans="1:6" x14ac:dyDescent="0.25">
      <c r="A5277" t="s">
        <v>217</v>
      </c>
      <c r="B5277" t="s">
        <v>179</v>
      </c>
      <c r="C5277" s="1">
        <v>33557</v>
      </c>
      <c r="D5277">
        <v>46.9</v>
      </c>
      <c r="F5277">
        <v>0.16839999999999999</v>
      </c>
    </row>
    <row r="5278" spans="1:6" x14ac:dyDescent="0.25">
      <c r="A5278" t="s">
        <v>217</v>
      </c>
      <c r="B5278" t="s">
        <v>179</v>
      </c>
      <c r="C5278" s="1">
        <v>33572</v>
      </c>
      <c r="D5278">
        <v>45.6</v>
      </c>
      <c r="F5278">
        <v>0.20180000000000001</v>
      </c>
    </row>
    <row r="5279" spans="1:6" x14ac:dyDescent="0.25">
      <c r="A5279" t="s">
        <v>217</v>
      </c>
      <c r="B5279" t="s">
        <v>179</v>
      </c>
      <c r="C5279" s="1">
        <v>33586</v>
      </c>
      <c r="D5279">
        <v>49.1</v>
      </c>
      <c r="F5279">
        <v>0.23830000000000001</v>
      </c>
    </row>
    <row r="5280" spans="1:6" x14ac:dyDescent="0.25">
      <c r="A5280" t="s">
        <v>217</v>
      </c>
      <c r="B5280" t="s">
        <v>179</v>
      </c>
      <c r="C5280" s="1">
        <v>33600</v>
      </c>
      <c r="D5280">
        <v>41.1</v>
      </c>
      <c r="F5280">
        <v>0.2457</v>
      </c>
    </row>
    <row r="5281" spans="1:6" x14ac:dyDescent="0.25">
      <c r="A5281" t="s">
        <v>217</v>
      </c>
      <c r="B5281" t="s">
        <v>179</v>
      </c>
      <c r="C5281" s="1">
        <v>33614</v>
      </c>
      <c r="D5281">
        <v>34.9</v>
      </c>
      <c r="F5281">
        <v>0.2321</v>
      </c>
    </row>
    <row r="5282" spans="1:6" x14ac:dyDescent="0.25">
      <c r="A5282" t="s">
        <v>217</v>
      </c>
      <c r="B5282" t="s">
        <v>179</v>
      </c>
      <c r="C5282" s="1">
        <v>33628</v>
      </c>
      <c r="D5282">
        <v>37.799999999999997</v>
      </c>
      <c r="F5282">
        <v>0.2407</v>
      </c>
    </row>
    <row r="5283" spans="1:6" x14ac:dyDescent="0.25">
      <c r="A5283" t="s">
        <v>217</v>
      </c>
      <c r="B5283" t="s">
        <v>179</v>
      </c>
      <c r="C5283" s="1">
        <v>33642</v>
      </c>
      <c r="D5283">
        <v>35.299999999999997</v>
      </c>
      <c r="F5283">
        <v>0.21529999999999999</v>
      </c>
    </row>
    <row r="5284" spans="1:6" x14ac:dyDescent="0.25">
      <c r="A5284" t="s">
        <v>217</v>
      </c>
      <c r="B5284" t="s">
        <v>179</v>
      </c>
      <c r="C5284" s="1">
        <v>33656</v>
      </c>
      <c r="D5284">
        <v>27.4</v>
      </c>
      <c r="F5284">
        <v>0.21529999999999999</v>
      </c>
    </row>
    <row r="5285" spans="1:6" x14ac:dyDescent="0.25">
      <c r="A5285" t="s">
        <v>217</v>
      </c>
      <c r="B5285" t="s">
        <v>179</v>
      </c>
      <c r="C5285" s="1">
        <v>33671</v>
      </c>
      <c r="D5285">
        <v>24.7</v>
      </c>
      <c r="F5285">
        <v>0.19839999999999999</v>
      </c>
    </row>
    <row r="5286" spans="1:6" x14ac:dyDescent="0.25">
      <c r="A5286" t="s">
        <v>217</v>
      </c>
      <c r="B5286" t="s">
        <v>179</v>
      </c>
      <c r="C5286" s="1">
        <v>33685</v>
      </c>
      <c r="D5286">
        <v>25.6</v>
      </c>
      <c r="F5286">
        <v>0.18360000000000001</v>
      </c>
    </row>
    <row r="5287" spans="1:6" x14ac:dyDescent="0.25">
      <c r="A5287" t="s">
        <v>217</v>
      </c>
      <c r="B5287" t="s">
        <v>179</v>
      </c>
      <c r="C5287" s="1">
        <v>33699</v>
      </c>
      <c r="D5287">
        <v>22.3</v>
      </c>
      <c r="F5287">
        <v>0.13900000000000001</v>
      </c>
    </row>
    <row r="5288" spans="1:6" x14ac:dyDescent="0.25">
      <c r="A5288" t="s">
        <v>217</v>
      </c>
      <c r="B5288" t="s">
        <v>179</v>
      </c>
      <c r="C5288" s="1">
        <v>33713</v>
      </c>
      <c r="D5288">
        <v>16.600000000000001</v>
      </c>
      <c r="F5288">
        <v>0.1265</v>
      </c>
    </row>
    <row r="5289" spans="1:6" x14ac:dyDescent="0.25">
      <c r="A5289" t="s">
        <v>217</v>
      </c>
      <c r="B5289" t="s">
        <v>179</v>
      </c>
      <c r="C5289" s="1">
        <v>33727</v>
      </c>
      <c r="D5289">
        <v>10.8</v>
      </c>
      <c r="F5289">
        <v>9.2600000000000002E-2</v>
      </c>
    </row>
    <row r="5290" spans="1:6" x14ac:dyDescent="0.25">
      <c r="A5290" t="s">
        <v>217</v>
      </c>
      <c r="B5290" t="s">
        <v>179</v>
      </c>
      <c r="C5290" s="1">
        <v>33741</v>
      </c>
      <c r="D5290">
        <v>9.1</v>
      </c>
      <c r="F5290">
        <v>4.3999999999999997E-2</v>
      </c>
    </row>
    <row r="5291" spans="1:6" x14ac:dyDescent="0.25">
      <c r="A5291" t="s">
        <v>217</v>
      </c>
      <c r="B5291" t="s">
        <v>179</v>
      </c>
      <c r="C5291" s="1">
        <v>33755</v>
      </c>
      <c r="D5291">
        <v>8.3000000000000007</v>
      </c>
      <c r="F5291">
        <v>3.6200000000000003E-2</v>
      </c>
    </row>
    <row r="5292" spans="1:6" x14ac:dyDescent="0.25">
      <c r="A5292" t="s">
        <v>217</v>
      </c>
      <c r="B5292" t="s">
        <v>179</v>
      </c>
      <c r="C5292" s="1">
        <v>33769</v>
      </c>
      <c r="D5292">
        <v>5.6</v>
      </c>
      <c r="F5292">
        <v>5.3600000000000002E-2</v>
      </c>
    </row>
    <row r="5293" spans="1:6" x14ac:dyDescent="0.25">
      <c r="A5293" t="s">
        <v>217</v>
      </c>
      <c r="B5293" t="s">
        <v>179</v>
      </c>
      <c r="C5293" s="1">
        <v>33783</v>
      </c>
      <c r="D5293">
        <v>5.0999999999999996</v>
      </c>
      <c r="F5293">
        <v>5.8799999999999998E-2</v>
      </c>
    </row>
    <row r="5294" spans="1:6" x14ac:dyDescent="0.25">
      <c r="A5294" t="s">
        <v>217</v>
      </c>
      <c r="B5294" t="s">
        <v>179</v>
      </c>
      <c r="C5294" s="1">
        <v>33797</v>
      </c>
      <c r="D5294">
        <v>5.0999999999999996</v>
      </c>
      <c r="F5294">
        <v>5.8799999999999998E-2</v>
      </c>
    </row>
    <row r="5295" spans="1:6" x14ac:dyDescent="0.25">
      <c r="A5295" t="s">
        <v>217</v>
      </c>
      <c r="B5295" t="s">
        <v>179</v>
      </c>
      <c r="C5295" s="1">
        <v>33811</v>
      </c>
      <c r="D5295">
        <v>5.0999999999999996</v>
      </c>
      <c r="F5295">
        <v>5.8799999999999998E-2</v>
      </c>
    </row>
    <row r="5296" spans="1:6" x14ac:dyDescent="0.25">
      <c r="A5296" t="s">
        <v>217</v>
      </c>
      <c r="B5296" t="s">
        <v>179</v>
      </c>
      <c r="C5296" s="1">
        <v>33825</v>
      </c>
      <c r="D5296">
        <v>5.7</v>
      </c>
      <c r="F5296">
        <v>7.0199999999999999E-2</v>
      </c>
    </row>
    <row r="5297" spans="1:6" x14ac:dyDescent="0.25">
      <c r="A5297" t="s">
        <v>217</v>
      </c>
      <c r="B5297" t="s">
        <v>179</v>
      </c>
      <c r="C5297" s="1">
        <v>33839</v>
      </c>
      <c r="D5297">
        <v>8.8000000000000007</v>
      </c>
      <c r="F5297">
        <v>4.5499999999999999E-2</v>
      </c>
    </row>
    <row r="5298" spans="1:6" x14ac:dyDescent="0.25">
      <c r="A5298" t="s">
        <v>217</v>
      </c>
      <c r="B5298" t="s">
        <v>179</v>
      </c>
      <c r="C5298" s="1">
        <v>33853</v>
      </c>
      <c r="D5298">
        <v>11.5</v>
      </c>
      <c r="F5298">
        <v>0.13039999999999999</v>
      </c>
    </row>
    <row r="5299" spans="1:6" x14ac:dyDescent="0.25">
      <c r="A5299" t="s">
        <v>217</v>
      </c>
      <c r="B5299" t="s">
        <v>179</v>
      </c>
      <c r="C5299" s="1">
        <v>33867</v>
      </c>
      <c r="D5299">
        <v>25.1</v>
      </c>
      <c r="F5299">
        <v>0.1116</v>
      </c>
    </row>
    <row r="5300" spans="1:6" x14ac:dyDescent="0.25">
      <c r="A5300" t="s">
        <v>217</v>
      </c>
      <c r="B5300" t="s">
        <v>179</v>
      </c>
      <c r="C5300" s="1">
        <v>33881</v>
      </c>
      <c r="D5300">
        <v>32</v>
      </c>
      <c r="F5300">
        <v>0.13750000000000001</v>
      </c>
    </row>
    <row r="5301" spans="1:6" x14ac:dyDescent="0.25">
      <c r="A5301" t="s">
        <v>217</v>
      </c>
      <c r="B5301" t="s">
        <v>179</v>
      </c>
      <c r="C5301" s="1">
        <v>33895</v>
      </c>
      <c r="D5301">
        <v>45.4</v>
      </c>
      <c r="F5301">
        <v>0.14099999999999999</v>
      </c>
    </row>
    <row r="5302" spans="1:6" x14ac:dyDescent="0.25">
      <c r="A5302" t="s">
        <v>217</v>
      </c>
      <c r="B5302" t="s">
        <v>179</v>
      </c>
      <c r="C5302" s="1">
        <v>33909</v>
      </c>
      <c r="D5302">
        <v>51</v>
      </c>
      <c r="F5302">
        <v>0.151</v>
      </c>
    </row>
    <row r="5303" spans="1:6" x14ac:dyDescent="0.25">
      <c r="A5303" t="s">
        <v>217</v>
      </c>
      <c r="B5303" t="s">
        <v>179</v>
      </c>
      <c r="C5303" s="1">
        <v>33923</v>
      </c>
      <c r="D5303">
        <v>46.9</v>
      </c>
      <c r="F5303">
        <v>0.16839999999999999</v>
      </c>
    </row>
    <row r="5304" spans="1:6" x14ac:dyDescent="0.25">
      <c r="A5304" t="s">
        <v>217</v>
      </c>
      <c r="B5304" t="s">
        <v>179</v>
      </c>
      <c r="C5304" s="1">
        <v>33938</v>
      </c>
      <c r="D5304">
        <v>45.6</v>
      </c>
      <c r="F5304">
        <v>0.20180000000000001</v>
      </c>
    </row>
    <row r="5305" spans="1:6" x14ac:dyDescent="0.25">
      <c r="A5305" t="s">
        <v>217</v>
      </c>
      <c r="B5305" t="s">
        <v>179</v>
      </c>
      <c r="C5305" s="1">
        <v>33952</v>
      </c>
      <c r="D5305">
        <v>49.1</v>
      </c>
      <c r="F5305">
        <v>0.23830000000000001</v>
      </c>
    </row>
    <row r="5306" spans="1:6" x14ac:dyDescent="0.25">
      <c r="A5306" t="s">
        <v>217</v>
      </c>
      <c r="B5306" t="s">
        <v>179</v>
      </c>
      <c r="C5306" s="1">
        <v>33966</v>
      </c>
      <c r="D5306">
        <v>41.1</v>
      </c>
      <c r="F5306">
        <v>0.2457</v>
      </c>
    </row>
    <row r="5307" spans="1:6" x14ac:dyDescent="0.25">
      <c r="A5307" t="s">
        <v>217</v>
      </c>
      <c r="B5307" t="s">
        <v>179</v>
      </c>
      <c r="C5307" s="1">
        <v>33980</v>
      </c>
      <c r="D5307">
        <v>34.9</v>
      </c>
      <c r="F5307">
        <v>0.2321</v>
      </c>
    </row>
    <row r="5308" spans="1:6" x14ac:dyDescent="0.25">
      <c r="A5308" t="s">
        <v>217</v>
      </c>
      <c r="B5308" t="s">
        <v>179</v>
      </c>
      <c r="C5308" s="1">
        <v>33994</v>
      </c>
      <c r="D5308">
        <v>37.799999999999997</v>
      </c>
      <c r="F5308">
        <v>0.2407</v>
      </c>
    </row>
    <row r="5309" spans="1:6" x14ac:dyDescent="0.25">
      <c r="A5309" t="s">
        <v>217</v>
      </c>
      <c r="B5309" t="s">
        <v>179</v>
      </c>
      <c r="C5309" s="1">
        <v>34008</v>
      </c>
      <c r="D5309">
        <v>35.299999999999997</v>
      </c>
      <c r="F5309">
        <v>0.21529999999999999</v>
      </c>
    </row>
    <row r="5310" spans="1:6" x14ac:dyDescent="0.25">
      <c r="A5310" t="s">
        <v>217</v>
      </c>
      <c r="B5310" t="s">
        <v>179</v>
      </c>
      <c r="C5310" s="1">
        <v>34022</v>
      </c>
      <c r="D5310">
        <v>27.4</v>
      </c>
      <c r="F5310">
        <v>0.21529999999999999</v>
      </c>
    </row>
    <row r="5311" spans="1:6" x14ac:dyDescent="0.25">
      <c r="A5311" t="s">
        <v>217</v>
      </c>
      <c r="B5311" t="s">
        <v>179</v>
      </c>
      <c r="C5311" s="1">
        <v>34036</v>
      </c>
      <c r="D5311">
        <v>24.7</v>
      </c>
      <c r="F5311">
        <v>0.19839999999999999</v>
      </c>
    </row>
    <row r="5312" spans="1:6" x14ac:dyDescent="0.25">
      <c r="A5312" t="s">
        <v>217</v>
      </c>
      <c r="B5312" t="s">
        <v>179</v>
      </c>
      <c r="C5312" s="1">
        <v>34050</v>
      </c>
      <c r="D5312">
        <v>25.6</v>
      </c>
      <c r="F5312">
        <v>0.18360000000000001</v>
      </c>
    </row>
    <row r="5313" spans="1:6" x14ac:dyDescent="0.25">
      <c r="A5313" t="s">
        <v>217</v>
      </c>
      <c r="B5313" t="s">
        <v>179</v>
      </c>
      <c r="C5313" s="1">
        <v>34064</v>
      </c>
      <c r="D5313">
        <v>22.3</v>
      </c>
      <c r="F5313">
        <v>0.13900000000000001</v>
      </c>
    </row>
    <row r="5314" spans="1:6" x14ac:dyDescent="0.25">
      <c r="A5314" t="s">
        <v>217</v>
      </c>
      <c r="B5314" t="s">
        <v>179</v>
      </c>
      <c r="C5314" s="1">
        <v>34078</v>
      </c>
      <c r="D5314">
        <v>16.600000000000001</v>
      </c>
      <c r="F5314">
        <v>0.1265</v>
      </c>
    </row>
    <row r="5315" spans="1:6" x14ac:dyDescent="0.25">
      <c r="A5315" t="s">
        <v>217</v>
      </c>
      <c r="B5315" t="s">
        <v>179</v>
      </c>
      <c r="C5315" s="1">
        <v>34092</v>
      </c>
      <c r="D5315">
        <v>10.8</v>
      </c>
      <c r="F5315">
        <v>9.2600000000000002E-2</v>
      </c>
    </row>
    <row r="5316" spans="1:6" x14ac:dyDescent="0.25">
      <c r="A5316" t="s">
        <v>217</v>
      </c>
      <c r="B5316" t="s">
        <v>179</v>
      </c>
      <c r="C5316" s="1">
        <v>34106</v>
      </c>
      <c r="D5316">
        <v>9.1</v>
      </c>
      <c r="F5316">
        <v>4.3999999999999997E-2</v>
      </c>
    </row>
    <row r="5317" spans="1:6" x14ac:dyDescent="0.25">
      <c r="A5317" t="s">
        <v>217</v>
      </c>
      <c r="B5317" t="s">
        <v>179</v>
      </c>
      <c r="C5317" s="1">
        <v>34120</v>
      </c>
      <c r="D5317">
        <v>8.3000000000000007</v>
      </c>
      <c r="F5317">
        <v>3.6200000000000003E-2</v>
      </c>
    </row>
    <row r="5318" spans="1:6" x14ac:dyDescent="0.25">
      <c r="A5318" t="s">
        <v>217</v>
      </c>
      <c r="B5318" t="s">
        <v>179</v>
      </c>
      <c r="C5318" s="1">
        <v>34134</v>
      </c>
      <c r="D5318">
        <v>5.6</v>
      </c>
      <c r="F5318">
        <v>5.3600000000000002E-2</v>
      </c>
    </row>
    <row r="5319" spans="1:6" x14ac:dyDescent="0.25">
      <c r="A5319" t="s">
        <v>217</v>
      </c>
      <c r="B5319" t="s">
        <v>179</v>
      </c>
      <c r="C5319" s="1">
        <v>34148</v>
      </c>
      <c r="D5319">
        <v>5.0999999999999996</v>
      </c>
      <c r="F5319">
        <v>5.8799999999999998E-2</v>
      </c>
    </row>
    <row r="5320" spans="1:6" x14ac:dyDescent="0.25">
      <c r="A5320" t="s">
        <v>217</v>
      </c>
      <c r="B5320" t="s">
        <v>179</v>
      </c>
      <c r="C5320" s="1">
        <v>34162</v>
      </c>
      <c r="D5320">
        <v>5.0999999999999996</v>
      </c>
      <c r="F5320">
        <v>5.8799999999999998E-2</v>
      </c>
    </row>
    <row r="5321" spans="1:6" x14ac:dyDescent="0.25">
      <c r="A5321" t="s">
        <v>217</v>
      </c>
      <c r="B5321" t="s">
        <v>179</v>
      </c>
      <c r="C5321" s="1">
        <v>34176</v>
      </c>
      <c r="D5321">
        <v>5.0999999999999996</v>
      </c>
      <c r="F5321">
        <v>5.8799999999999998E-2</v>
      </c>
    </row>
    <row r="5322" spans="1:6" x14ac:dyDescent="0.25">
      <c r="A5322" t="s">
        <v>217</v>
      </c>
      <c r="B5322" t="s">
        <v>179</v>
      </c>
      <c r="C5322" s="1">
        <v>34190</v>
      </c>
      <c r="D5322">
        <v>5.7</v>
      </c>
      <c r="F5322">
        <v>7.0199999999999999E-2</v>
      </c>
    </row>
    <row r="5323" spans="1:6" x14ac:dyDescent="0.25">
      <c r="A5323" t="s">
        <v>217</v>
      </c>
      <c r="B5323" t="s">
        <v>179</v>
      </c>
      <c r="C5323" s="1">
        <v>34204</v>
      </c>
      <c r="D5323">
        <v>8.8000000000000007</v>
      </c>
      <c r="F5323">
        <v>4.5499999999999999E-2</v>
      </c>
    </row>
    <row r="5324" spans="1:6" x14ac:dyDescent="0.25">
      <c r="A5324" t="s">
        <v>217</v>
      </c>
      <c r="B5324" t="s">
        <v>179</v>
      </c>
      <c r="C5324" s="1">
        <v>34218</v>
      </c>
      <c r="D5324">
        <v>11.5</v>
      </c>
      <c r="F5324">
        <v>0.13039999999999999</v>
      </c>
    </row>
    <row r="5325" spans="1:6" x14ac:dyDescent="0.25">
      <c r="A5325" t="s">
        <v>217</v>
      </c>
      <c r="B5325" t="s">
        <v>179</v>
      </c>
      <c r="C5325" s="1">
        <v>34232</v>
      </c>
      <c r="D5325">
        <v>25.1</v>
      </c>
      <c r="F5325">
        <v>0.1116</v>
      </c>
    </row>
    <row r="5326" spans="1:6" x14ac:dyDescent="0.25">
      <c r="A5326" t="s">
        <v>217</v>
      </c>
      <c r="B5326" t="s">
        <v>179</v>
      </c>
      <c r="C5326" s="1">
        <v>34246</v>
      </c>
      <c r="D5326">
        <v>32</v>
      </c>
      <c r="F5326">
        <v>0.13750000000000001</v>
      </c>
    </row>
    <row r="5327" spans="1:6" x14ac:dyDescent="0.25">
      <c r="A5327" t="s">
        <v>217</v>
      </c>
      <c r="B5327" t="s">
        <v>179</v>
      </c>
      <c r="C5327" s="1">
        <v>34260</v>
      </c>
      <c r="D5327">
        <v>45.4</v>
      </c>
      <c r="F5327">
        <v>0.14099999999999999</v>
      </c>
    </row>
    <row r="5328" spans="1:6" x14ac:dyDescent="0.25">
      <c r="A5328" t="s">
        <v>217</v>
      </c>
      <c r="B5328" t="s">
        <v>179</v>
      </c>
      <c r="C5328" s="1">
        <v>34274</v>
      </c>
      <c r="D5328">
        <v>51</v>
      </c>
      <c r="F5328">
        <v>0.151</v>
      </c>
    </row>
    <row r="5329" spans="1:6" x14ac:dyDescent="0.25">
      <c r="A5329" t="s">
        <v>217</v>
      </c>
      <c r="B5329" t="s">
        <v>179</v>
      </c>
      <c r="C5329" s="1">
        <v>34288</v>
      </c>
      <c r="D5329">
        <v>46.9</v>
      </c>
      <c r="F5329">
        <v>0.16839999999999999</v>
      </c>
    </row>
    <row r="5330" spans="1:6" x14ac:dyDescent="0.25">
      <c r="A5330" t="s">
        <v>217</v>
      </c>
      <c r="B5330" t="s">
        <v>179</v>
      </c>
      <c r="C5330" s="1">
        <v>34303</v>
      </c>
      <c r="D5330">
        <v>45.6</v>
      </c>
      <c r="F5330">
        <v>0.20180000000000001</v>
      </c>
    </row>
    <row r="5331" spans="1:6" x14ac:dyDescent="0.25">
      <c r="A5331" t="s">
        <v>217</v>
      </c>
      <c r="B5331" t="s">
        <v>179</v>
      </c>
      <c r="C5331" s="1">
        <v>34317</v>
      </c>
      <c r="D5331">
        <v>49.1</v>
      </c>
      <c r="F5331">
        <v>0.23830000000000001</v>
      </c>
    </row>
    <row r="5332" spans="1:6" x14ac:dyDescent="0.25">
      <c r="A5332" t="s">
        <v>217</v>
      </c>
      <c r="B5332" t="s">
        <v>179</v>
      </c>
      <c r="C5332" s="1">
        <v>34331</v>
      </c>
      <c r="D5332">
        <v>41.1</v>
      </c>
      <c r="F5332">
        <v>0.2457</v>
      </c>
    </row>
    <row r="5333" spans="1:6" x14ac:dyDescent="0.25">
      <c r="A5333" t="s">
        <v>217</v>
      </c>
      <c r="B5333" t="s">
        <v>179</v>
      </c>
      <c r="C5333" s="1">
        <v>34345</v>
      </c>
      <c r="D5333">
        <v>34.9</v>
      </c>
      <c r="F5333">
        <v>0.2321</v>
      </c>
    </row>
    <row r="5334" spans="1:6" x14ac:dyDescent="0.25">
      <c r="A5334" t="s">
        <v>217</v>
      </c>
      <c r="B5334" t="s">
        <v>179</v>
      </c>
      <c r="C5334" s="1">
        <v>34359</v>
      </c>
      <c r="D5334">
        <v>37.799999999999997</v>
      </c>
      <c r="F5334">
        <v>0.2407</v>
      </c>
    </row>
    <row r="5335" spans="1:6" x14ac:dyDescent="0.25">
      <c r="A5335" t="s">
        <v>217</v>
      </c>
      <c r="B5335" t="s">
        <v>179</v>
      </c>
      <c r="C5335" s="1">
        <v>34373</v>
      </c>
      <c r="D5335">
        <v>35.299999999999997</v>
      </c>
      <c r="F5335">
        <v>0.21529999999999999</v>
      </c>
    </row>
    <row r="5336" spans="1:6" x14ac:dyDescent="0.25">
      <c r="A5336" t="s">
        <v>217</v>
      </c>
      <c r="B5336" t="s">
        <v>179</v>
      </c>
      <c r="C5336" s="1">
        <v>34387</v>
      </c>
      <c r="D5336">
        <v>27.4</v>
      </c>
      <c r="F5336">
        <v>0.21529999999999999</v>
      </c>
    </row>
    <row r="5337" spans="1:6" x14ac:dyDescent="0.25">
      <c r="A5337" t="s">
        <v>217</v>
      </c>
      <c r="B5337" t="s">
        <v>179</v>
      </c>
      <c r="C5337" s="1">
        <v>34401</v>
      </c>
      <c r="D5337">
        <v>24.7</v>
      </c>
      <c r="F5337">
        <v>0.19839999999999999</v>
      </c>
    </row>
    <row r="5338" spans="1:6" x14ac:dyDescent="0.25">
      <c r="A5338" t="s">
        <v>217</v>
      </c>
      <c r="B5338" t="s">
        <v>179</v>
      </c>
      <c r="C5338" s="1">
        <v>34415</v>
      </c>
      <c r="D5338">
        <v>25.6</v>
      </c>
      <c r="F5338">
        <v>0.18360000000000001</v>
      </c>
    </row>
    <row r="5339" spans="1:6" x14ac:dyDescent="0.25">
      <c r="A5339" t="s">
        <v>217</v>
      </c>
      <c r="B5339" t="s">
        <v>179</v>
      </c>
      <c r="C5339" s="1">
        <v>34429</v>
      </c>
      <c r="D5339">
        <v>22.3</v>
      </c>
      <c r="F5339">
        <v>0.13900000000000001</v>
      </c>
    </row>
    <row r="5340" spans="1:6" x14ac:dyDescent="0.25">
      <c r="A5340" t="s">
        <v>217</v>
      </c>
      <c r="B5340" t="s">
        <v>179</v>
      </c>
      <c r="C5340" s="1">
        <v>34443</v>
      </c>
      <c r="D5340">
        <v>16.600000000000001</v>
      </c>
      <c r="F5340">
        <v>0.1265</v>
      </c>
    </row>
    <row r="5341" spans="1:6" x14ac:dyDescent="0.25">
      <c r="A5341" t="s">
        <v>217</v>
      </c>
      <c r="B5341" t="s">
        <v>179</v>
      </c>
      <c r="C5341" s="1">
        <v>34457</v>
      </c>
      <c r="D5341">
        <v>10.8</v>
      </c>
      <c r="F5341">
        <v>9.2600000000000002E-2</v>
      </c>
    </row>
    <row r="5342" spans="1:6" x14ac:dyDescent="0.25">
      <c r="A5342" t="s">
        <v>217</v>
      </c>
      <c r="B5342" t="s">
        <v>179</v>
      </c>
      <c r="C5342" s="1">
        <v>34471</v>
      </c>
      <c r="D5342">
        <v>9.1</v>
      </c>
      <c r="F5342">
        <v>4.3999999999999997E-2</v>
      </c>
    </row>
    <row r="5343" spans="1:6" x14ac:dyDescent="0.25">
      <c r="A5343" t="s">
        <v>217</v>
      </c>
      <c r="B5343" t="s">
        <v>179</v>
      </c>
      <c r="C5343" s="1">
        <v>34485</v>
      </c>
      <c r="D5343">
        <v>8.3000000000000007</v>
      </c>
      <c r="F5343">
        <v>3.6200000000000003E-2</v>
      </c>
    </row>
    <row r="5344" spans="1:6" x14ac:dyDescent="0.25">
      <c r="A5344" t="s">
        <v>217</v>
      </c>
      <c r="B5344" t="s">
        <v>179</v>
      </c>
      <c r="C5344" s="1">
        <v>34499</v>
      </c>
      <c r="D5344">
        <v>5.6</v>
      </c>
      <c r="F5344">
        <v>5.3600000000000002E-2</v>
      </c>
    </row>
    <row r="5345" spans="1:6" x14ac:dyDescent="0.25">
      <c r="A5345" t="s">
        <v>217</v>
      </c>
      <c r="B5345" t="s">
        <v>179</v>
      </c>
      <c r="C5345" s="1">
        <v>34513</v>
      </c>
      <c r="D5345">
        <v>5.0999999999999996</v>
      </c>
      <c r="F5345">
        <v>5.8799999999999998E-2</v>
      </c>
    </row>
    <row r="5346" spans="1:6" x14ac:dyDescent="0.25">
      <c r="A5346" t="s">
        <v>217</v>
      </c>
      <c r="B5346" t="s">
        <v>179</v>
      </c>
      <c r="C5346" s="1">
        <v>34527</v>
      </c>
      <c r="D5346">
        <v>5.0999999999999996</v>
      </c>
      <c r="F5346">
        <v>5.8799999999999998E-2</v>
      </c>
    </row>
    <row r="5347" spans="1:6" x14ac:dyDescent="0.25">
      <c r="A5347" t="s">
        <v>217</v>
      </c>
      <c r="B5347" t="s">
        <v>179</v>
      </c>
      <c r="C5347" s="1">
        <v>34541</v>
      </c>
      <c r="D5347">
        <v>5.0999999999999996</v>
      </c>
      <c r="F5347">
        <v>5.8799999999999998E-2</v>
      </c>
    </row>
    <row r="5348" spans="1:6" x14ac:dyDescent="0.25">
      <c r="A5348" t="s">
        <v>217</v>
      </c>
      <c r="B5348" t="s">
        <v>179</v>
      </c>
      <c r="C5348" s="1">
        <v>34555</v>
      </c>
      <c r="D5348">
        <v>5.7</v>
      </c>
      <c r="F5348">
        <v>7.0199999999999999E-2</v>
      </c>
    </row>
    <row r="5349" spans="1:6" x14ac:dyDescent="0.25">
      <c r="A5349" t="s">
        <v>217</v>
      </c>
      <c r="B5349" t="s">
        <v>179</v>
      </c>
      <c r="C5349" s="1">
        <v>34569</v>
      </c>
      <c r="D5349">
        <v>8.8000000000000007</v>
      </c>
      <c r="F5349">
        <v>4.5499999999999999E-2</v>
      </c>
    </row>
    <row r="5350" spans="1:6" x14ac:dyDescent="0.25">
      <c r="A5350" t="s">
        <v>217</v>
      </c>
      <c r="B5350" t="s">
        <v>179</v>
      </c>
      <c r="C5350" s="1">
        <v>34583</v>
      </c>
      <c r="D5350">
        <v>11.5</v>
      </c>
      <c r="F5350">
        <v>0.13039999999999999</v>
      </c>
    </row>
    <row r="5351" spans="1:6" x14ac:dyDescent="0.25">
      <c r="A5351" t="s">
        <v>217</v>
      </c>
      <c r="B5351" t="s">
        <v>179</v>
      </c>
      <c r="C5351" s="1">
        <v>34597</v>
      </c>
      <c r="D5351">
        <v>25.1</v>
      </c>
      <c r="F5351">
        <v>0.1116</v>
      </c>
    </row>
    <row r="5352" spans="1:6" x14ac:dyDescent="0.25">
      <c r="A5352" t="s">
        <v>217</v>
      </c>
      <c r="B5352" t="s">
        <v>179</v>
      </c>
      <c r="C5352" s="1">
        <v>34611</v>
      </c>
      <c r="D5352">
        <v>32</v>
      </c>
      <c r="F5352">
        <v>0.13750000000000001</v>
      </c>
    </row>
    <row r="5353" spans="1:6" x14ac:dyDescent="0.25">
      <c r="A5353" t="s">
        <v>217</v>
      </c>
      <c r="B5353" t="s">
        <v>179</v>
      </c>
      <c r="C5353" s="1">
        <v>34625</v>
      </c>
      <c r="D5353">
        <v>45.4</v>
      </c>
      <c r="F5353">
        <v>0.14099999999999999</v>
      </c>
    </row>
    <row r="5354" spans="1:6" x14ac:dyDescent="0.25">
      <c r="A5354" t="s">
        <v>217</v>
      </c>
      <c r="B5354" t="s">
        <v>179</v>
      </c>
      <c r="C5354" s="1">
        <v>34639</v>
      </c>
      <c r="D5354">
        <v>51</v>
      </c>
      <c r="F5354">
        <v>0.151</v>
      </c>
    </row>
    <row r="5355" spans="1:6" x14ac:dyDescent="0.25">
      <c r="A5355" t="s">
        <v>217</v>
      </c>
      <c r="B5355" t="s">
        <v>179</v>
      </c>
      <c r="C5355" s="1">
        <v>34653</v>
      </c>
      <c r="D5355">
        <v>46.9</v>
      </c>
      <c r="F5355">
        <v>0.16839999999999999</v>
      </c>
    </row>
    <row r="5356" spans="1:6" x14ac:dyDescent="0.25">
      <c r="A5356" t="s">
        <v>217</v>
      </c>
      <c r="B5356" t="s">
        <v>179</v>
      </c>
      <c r="C5356" s="1">
        <v>34668</v>
      </c>
      <c r="D5356">
        <v>45.6</v>
      </c>
      <c r="F5356">
        <v>0.20180000000000001</v>
      </c>
    </row>
    <row r="5357" spans="1:6" x14ac:dyDescent="0.25">
      <c r="A5357" t="s">
        <v>217</v>
      </c>
      <c r="B5357" t="s">
        <v>179</v>
      </c>
      <c r="C5357" s="1">
        <v>34682</v>
      </c>
      <c r="D5357">
        <v>49.1</v>
      </c>
      <c r="F5357">
        <v>0.23830000000000001</v>
      </c>
    </row>
    <row r="5358" spans="1:6" x14ac:dyDescent="0.25">
      <c r="A5358" t="s">
        <v>217</v>
      </c>
      <c r="B5358" t="s">
        <v>179</v>
      </c>
      <c r="C5358" s="1">
        <v>34696</v>
      </c>
      <c r="D5358">
        <v>41.1</v>
      </c>
      <c r="F5358">
        <v>0.2457</v>
      </c>
    </row>
    <row r="5359" spans="1:6" x14ac:dyDescent="0.25">
      <c r="A5359" t="s">
        <v>217</v>
      </c>
      <c r="B5359" t="s">
        <v>179</v>
      </c>
      <c r="C5359" s="1">
        <v>34710</v>
      </c>
      <c r="D5359">
        <v>34.9</v>
      </c>
      <c r="F5359">
        <v>0.2321</v>
      </c>
    </row>
    <row r="5360" spans="1:6" x14ac:dyDescent="0.25">
      <c r="A5360" t="s">
        <v>217</v>
      </c>
      <c r="B5360" t="s">
        <v>179</v>
      </c>
      <c r="C5360" s="1">
        <v>34724</v>
      </c>
      <c r="D5360">
        <v>37.799999999999997</v>
      </c>
      <c r="F5360">
        <v>0.2407</v>
      </c>
    </row>
    <row r="5361" spans="1:6" x14ac:dyDescent="0.25">
      <c r="A5361" t="s">
        <v>217</v>
      </c>
      <c r="B5361" t="s">
        <v>179</v>
      </c>
      <c r="C5361" s="1">
        <v>34738</v>
      </c>
      <c r="D5361">
        <v>35.299999999999997</v>
      </c>
      <c r="F5361">
        <v>0.21529999999999999</v>
      </c>
    </row>
    <row r="5362" spans="1:6" x14ac:dyDescent="0.25">
      <c r="A5362" t="s">
        <v>217</v>
      </c>
      <c r="B5362" t="s">
        <v>179</v>
      </c>
      <c r="C5362" s="1">
        <v>34752</v>
      </c>
      <c r="D5362">
        <v>27.4</v>
      </c>
      <c r="F5362">
        <v>0.21529999999999999</v>
      </c>
    </row>
    <row r="5363" spans="1:6" x14ac:dyDescent="0.25">
      <c r="A5363" t="s">
        <v>217</v>
      </c>
      <c r="B5363" t="s">
        <v>179</v>
      </c>
      <c r="C5363" s="1">
        <v>34766</v>
      </c>
      <c r="D5363">
        <v>24.7</v>
      </c>
      <c r="F5363">
        <v>0.19839999999999999</v>
      </c>
    </row>
    <row r="5364" spans="1:6" x14ac:dyDescent="0.25">
      <c r="A5364" t="s">
        <v>217</v>
      </c>
      <c r="B5364" t="s">
        <v>179</v>
      </c>
      <c r="C5364" s="1">
        <v>34780</v>
      </c>
      <c r="D5364">
        <v>25.6</v>
      </c>
      <c r="F5364">
        <v>0.18360000000000001</v>
      </c>
    </row>
    <row r="5365" spans="1:6" x14ac:dyDescent="0.25">
      <c r="A5365" t="s">
        <v>217</v>
      </c>
      <c r="B5365" t="s">
        <v>179</v>
      </c>
      <c r="C5365" s="1">
        <v>34794</v>
      </c>
      <c r="D5365">
        <v>22.3</v>
      </c>
      <c r="F5365">
        <v>0.13900000000000001</v>
      </c>
    </row>
    <row r="5366" spans="1:6" x14ac:dyDescent="0.25">
      <c r="A5366" t="s">
        <v>217</v>
      </c>
      <c r="B5366" t="s">
        <v>179</v>
      </c>
      <c r="C5366" s="1">
        <v>34808</v>
      </c>
      <c r="D5366">
        <v>16.600000000000001</v>
      </c>
      <c r="F5366">
        <v>0.1265</v>
      </c>
    </row>
    <row r="5367" spans="1:6" x14ac:dyDescent="0.25">
      <c r="A5367" t="s">
        <v>217</v>
      </c>
      <c r="B5367" t="s">
        <v>179</v>
      </c>
      <c r="C5367" s="1">
        <v>34822</v>
      </c>
      <c r="D5367">
        <v>10.8</v>
      </c>
      <c r="F5367">
        <v>9.2600000000000002E-2</v>
      </c>
    </row>
    <row r="5368" spans="1:6" x14ac:dyDescent="0.25">
      <c r="A5368" t="s">
        <v>217</v>
      </c>
      <c r="B5368" t="s">
        <v>179</v>
      </c>
      <c r="C5368" s="1">
        <v>34836</v>
      </c>
      <c r="D5368">
        <v>9.1</v>
      </c>
      <c r="F5368">
        <v>4.3999999999999997E-2</v>
      </c>
    </row>
    <row r="5369" spans="1:6" x14ac:dyDescent="0.25">
      <c r="A5369" t="s">
        <v>217</v>
      </c>
      <c r="B5369" t="s">
        <v>179</v>
      </c>
      <c r="C5369" s="1">
        <v>34850</v>
      </c>
      <c r="D5369">
        <v>8.3000000000000007</v>
      </c>
      <c r="F5369">
        <v>3.6200000000000003E-2</v>
      </c>
    </row>
    <row r="5370" spans="1:6" x14ac:dyDescent="0.25">
      <c r="A5370" t="s">
        <v>217</v>
      </c>
      <c r="B5370" t="s">
        <v>179</v>
      </c>
      <c r="C5370" s="1">
        <v>34864</v>
      </c>
      <c r="D5370">
        <v>5.6</v>
      </c>
      <c r="F5370">
        <v>5.3600000000000002E-2</v>
      </c>
    </row>
    <row r="5371" spans="1:6" x14ac:dyDescent="0.25">
      <c r="A5371" t="s">
        <v>217</v>
      </c>
      <c r="B5371" t="s">
        <v>179</v>
      </c>
      <c r="C5371" s="1">
        <v>34878</v>
      </c>
      <c r="D5371">
        <v>5.0999999999999996</v>
      </c>
      <c r="F5371">
        <v>5.8799999999999998E-2</v>
      </c>
    </row>
    <row r="5372" spans="1:6" x14ac:dyDescent="0.25">
      <c r="A5372" t="s">
        <v>217</v>
      </c>
      <c r="B5372" t="s">
        <v>179</v>
      </c>
      <c r="C5372" s="1">
        <v>34892</v>
      </c>
      <c r="D5372">
        <v>5.0999999999999996</v>
      </c>
      <c r="F5372">
        <v>5.8799999999999998E-2</v>
      </c>
    </row>
    <row r="5373" spans="1:6" x14ac:dyDescent="0.25">
      <c r="A5373" t="s">
        <v>217</v>
      </c>
      <c r="B5373" t="s">
        <v>179</v>
      </c>
      <c r="C5373" s="1">
        <v>34906</v>
      </c>
      <c r="D5373">
        <v>5.0999999999999996</v>
      </c>
      <c r="F5373">
        <v>5.8799999999999998E-2</v>
      </c>
    </row>
    <row r="5374" spans="1:6" x14ac:dyDescent="0.25">
      <c r="A5374" t="s">
        <v>217</v>
      </c>
      <c r="B5374" t="s">
        <v>179</v>
      </c>
      <c r="C5374" s="1">
        <v>34920</v>
      </c>
      <c r="D5374">
        <v>5.7</v>
      </c>
      <c r="F5374">
        <v>7.0199999999999999E-2</v>
      </c>
    </row>
    <row r="5375" spans="1:6" x14ac:dyDescent="0.25">
      <c r="A5375" t="s">
        <v>217</v>
      </c>
      <c r="B5375" t="s">
        <v>179</v>
      </c>
      <c r="C5375" s="1">
        <v>34934</v>
      </c>
      <c r="D5375">
        <v>8.8000000000000007</v>
      </c>
      <c r="F5375">
        <v>4.5499999999999999E-2</v>
      </c>
    </row>
    <row r="5376" spans="1:6" x14ac:dyDescent="0.25">
      <c r="A5376" t="s">
        <v>217</v>
      </c>
      <c r="B5376" t="s">
        <v>179</v>
      </c>
      <c r="C5376" s="1">
        <v>34948</v>
      </c>
      <c r="D5376">
        <v>11.5</v>
      </c>
      <c r="F5376">
        <v>0.13039999999999999</v>
      </c>
    </row>
    <row r="5377" spans="1:6" x14ac:dyDescent="0.25">
      <c r="A5377" t="s">
        <v>217</v>
      </c>
      <c r="B5377" t="s">
        <v>179</v>
      </c>
      <c r="C5377" s="1">
        <v>34962</v>
      </c>
      <c r="D5377">
        <v>25.1</v>
      </c>
      <c r="F5377">
        <v>0.1116</v>
      </c>
    </row>
    <row r="5378" spans="1:6" x14ac:dyDescent="0.25">
      <c r="A5378" t="s">
        <v>217</v>
      </c>
      <c r="B5378" t="s">
        <v>179</v>
      </c>
      <c r="C5378" s="1">
        <v>34976</v>
      </c>
      <c r="D5378">
        <v>32</v>
      </c>
      <c r="F5378">
        <v>0.13750000000000001</v>
      </c>
    </row>
    <row r="5379" spans="1:6" x14ac:dyDescent="0.25">
      <c r="A5379" t="s">
        <v>217</v>
      </c>
      <c r="B5379" t="s">
        <v>179</v>
      </c>
      <c r="C5379" s="1">
        <v>34990</v>
      </c>
      <c r="D5379">
        <v>45.4</v>
      </c>
      <c r="F5379">
        <v>0.14099999999999999</v>
      </c>
    </row>
    <row r="5380" spans="1:6" x14ac:dyDescent="0.25">
      <c r="A5380" t="s">
        <v>217</v>
      </c>
      <c r="B5380" t="s">
        <v>179</v>
      </c>
      <c r="C5380" s="1">
        <v>35004</v>
      </c>
      <c r="D5380">
        <v>51</v>
      </c>
      <c r="F5380">
        <v>0.151</v>
      </c>
    </row>
    <row r="5381" spans="1:6" x14ac:dyDescent="0.25">
      <c r="A5381" t="s">
        <v>217</v>
      </c>
      <c r="B5381" t="s">
        <v>179</v>
      </c>
      <c r="C5381" s="1">
        <v>35018</v>
      </c>
      <c r="D5381">
        <v>46.9</v>
      </c>
      <c r="F5381">
        <v>0.16839999999999999</v>
      </c>
    </row>
    <row r="5382" spans="1:6" x14ac:dyDescent="0.25">
      <c r="A5382" t="s">
        <v>217</v>
      </c>
      <c r="B5382" t="s">
        <v>179</v>
      </c>
      <c r="C5382" s="1">
        <v>35033</v>
      </c>
      <c r="D5382">
        <v>45.6</v>
      </c>
      <c r="F5382">
        <v>0.20180000000000001</v>
      </c>
    </row>
    <row r="5383" spans="1:6" x14ac:dyDescent="0.25">
      <c r="A5383" t="s">
        <v>217</v>
      </c>
      <c r="B5383" t="s">
        <v>179</v>
      </c>
      <c r="C5383" s="1">
        <v>35047</v>
      </c>
      <c r="D5383">
        <v>49.1</v>
      </c>
      <c r="F5383">
        <v>0.23830000000000001</v>
      </c>
    </row>
    <row r="5384" spans="1:6" x14ac:dyDescent="0.25">
      <c r="A5384" t="s">
        <v>217</v>
      </c>
      <c r="B5384" t="s">
        <v>179</v>
      </c>
      <c r="C5384" s="1">
        <v>35061</v>
      </c>
      <c r="D5384">
        <v>41.1</v>
      </c>
      <c r="F5384">
        <v>0.2457</v>
      </c>
    </row>
    <row r="5385" spans="1:6" x14ac:dyDescent="0.25">
      <c r="A5385" t="s">
        <v>217</v>
      </c>
      <c r="B5385" t="s">
        <v>179</v>
      </c>
      <c r="C5385" s="1">
        <v>35075</v>
      </c>
      <c r="D5385">
        <v>34.9</v>
      </c>
      <c r="F5385">
        <v>0.2321</v>
      </c>
    </row>
    <row r="5386" spans="1:6" x14ac:dyDescent="0.25">
      <c r="A5386" t="s">
        <v>217</v>
      </c>
      <c r="B5386" t="s">
        <v>179</v>
      </c>
      <c r="C5386" s="1">
        <v>35089</v>
      </c>
      <c r="D5386">
        <v>37.799999999999997</v>
      </c>
      <c r="F5386">
        <v>0.2407</v>
      </c>
    </row>
    <row r="5387" spans="1:6" x14ac:dyDescent="0.25">
      <c r="A5387" t="s">
        <v>217</v>
      </c>
      <c r="B5387" t="s">
        <v>179</v>
      </c>
      <c r="C5387" s="1">
        <v>35103</v>
      </c>
      <c r="D5387">
        <v>35.299999999999997</v>
      </c>
      <c r="F5387">
        <v>0.21529999999999999</v>
      </c>
    </row>
    <row r="5388" spans="1:6" x14ac:dyDescent="0.25">
      <c r="A5388" t="s">
        <v>217</v>
      </c>
      <c r="B5388" t="s">
        <v>179</v>
      </c>
      <c r="C5388" s="1">
        <v>35117</v>
      </c>
      <c r="D5388">
        <v>27.4</v>
      </c>
      <c r="F5388">
        <v>0.21529999999999999</v>
      </c>
    </row>
    <row r="5389" spans="1:6" x14ac:dyDescent="0.25">
      <c r="A5389" t="s">
        <v>217</v>
      </c>
      <c r="B5389" t="s">
        <v>179</v>
      </c>
      <c r="C5389" s="1">
        <v>35132</v>
      </c>
      <c r="D5389">
        <v>24.7</v>
      </c>
      <c r="F5389">
        <v>0.19839999999999999</v>
      </c>
    </row>
    <row r="5390" spans="1:6" x14ac:dyDescent="0.25">
      <c r="A5390" t="s">
        <v>217</v>
      </c>
      <c r="B5390" t="s">
        <v>179</v>
      </c>
      <c r="C5390" s="1">
        <v>35146</v>
      </c>
      <c r="D5390">
        <v>25.6</v>
      </c>
      <c r="F5390">
        <v>0.18360000000000001</v>
      </c>
    </row>
    <row r="5391" spans="1:6" x14ac:dyDescent="0.25">
      <c r="A5391" t="s">
        <v>217</v>
      </c>
      <c r="B5391" t="s">
        <v>179</v>
      </c>
      <c r="C5391" s="1">
        <v>35160</v>
      </c>
      <c r="D5391">
        <v>22.3</v>
      </c>
      <c r="F5391">
        <v>0.13900000000000001</v>
      </c>
    </row>
    <row r="5392" spans="1:6" x14ac:dyDescent="0.25">
      <c r="A5392" t="s">
        <v>217</v>
      </c>
      <c r="B5392" t="s">
        <v>179</v>
      </c>
      <c r="C5392" s="1">
        <v>35174</v>
      </c>
      <c r="D5392">
        <v>16.600000000000001</v>
      </c>
      <c r="F5392">
        <v>0.1265</v>
      </c>
    </row>
    <row r="5393" spans="1:6" x14ac:dyDescent="0.25">
      <c r="A5393" t="s">
        <v>217</v>
      </c>
      <c r="B5393" t="s">
        <v>179</v>
      </c>
      <c r="C5393" s="1">
        <v>35188</v>
      </c>
      <c r="D5393">
        <v>10.8</v>
      </c>
      <c r="F5393">
        <v>9.2600000000000002E-2</v>
      </c>
    </row>
    <row r="5394" spans="1:6" x14ac:dyDescent="0.25">
      <c r="A5394" t="s">
        <v>217</v>
      </c>
      <c r="B5394" t="s">
        <v>179</v>
      </c>
      <c r="C5394" s="1">
        <v>35202</v>
      </c>
      <c r="D5394">
        <v>9.1</v>
      </c>
      <c r="F5394">
        <v>4.3999999999999997E-2</v>
      </c>
    </row>
    <row r="5395" spans="1:6" x14ac:dyDescent="0.25">
      <c r="A5395" t="s">
        <v>217</v>
      </c>
      <c r="B5395" t="s">
        <v>179</v>
      </c>
      <c r="C5395" s="1">
        <v>35216</v>
      </c>
      <c r="D5395">
        <v>8.3000000000000007</v>
      </c>
      <c r="F5395">
        <v>3.6200000000000003E-2</v>
      </c>
    </row>
    <row r="5396" spans="1:6" x14ac:dyDescent="0.25">
      <c r="A5396" t="s">
        <v>217</v>
      </c>
      <c r="B5396" t="s">
        <v>179</v>
      </c>
      <c r="C5396" s="1">
        <v>35230</v>
      </c>
      <c r="D5396">
        <v>5.6</v>
      </c>
      <c r="F5396">
        <v>5.3600000000000002E-2</v>
      </c>
    </row>
    <row r="5397" spans="1:6" x14ac:dyDescent="0.25">
      <c r="A5397" t="s">
        <v>217</v>
      </c>
      <c r="B5397" t="s">
        <v>179</v>
      </c>
      <c r="C5397" s="1">
        <v>35244</v>
      </c>
      <c r="D5397">
        <v>5.0999999999999996</v>
      </c>
      <c r="F5397">
        <v>5.8799999999999998E-2</v>
      </c>
    </row>
    <row r="5398" spans="1:6" x14ac:dyDescent="0.25">
      <c r="A5398" t="s">
        <v>217</v>
      </c>
      <c r="B5398" t="s">
        <v>179</v>
      </c>
      <c r="C5398" s="1">
        <v>35258</v>
      </c>
      <c r="D5398">
        <v>5.0999999999999996</v>
      </c>
      <c r="F5398">
        <v>5.8799999999999998E-2</v>
      </c>
    </row>
    <row r="5399" spans="1:6" x14ac:dyDescent="0.25">
      <c r="A5399" t="s">
        <v>217</v>
      </c>
      <c r="B5399" t="s">
        <v>179</v>
      </c>
      <c r="C5399" s="1">
        <v>35272</v>
      </c>
      <c r="D5399">
        <v>5.0999999999999996</v>
      </c>
      <c r="F5399">
        <v>5.8799999999999998E-2</v>
      </c>
    </row>
    <row r="5400" spans="1:6" x14ac:dyDescent="0.25">
      <c r="A5400" t="s">
        <v>217</v>
      </c>
      <c r="B5400" t="s">
        <v>179</v>
      </c>
      <c r="C5400" s="1">
        <v>35286</v>
      </c>
      <c r="D5400">
        <v>5.7</v>
      </c>
      <c r="F5400">
        <v>7.0199999999999999E-2</v>
      </c>
    </row>
    <row r="5401" spans="1:6" x14ac:dyDescent="0.25">
      <c r="A5401" t="s">
        <v>217</v>
      </c>
      <c r="B5401" t="s">
        <v>179</v>
      </c>
      <c r="C5401" s="1">
        <v>35300</v>
      </c>
      <c r="D5401">
        <v>8.8000000000000007</v>
      </c>
      <c r="F5401">
        <v>4.5499999999999999E-2</v>
      </c>
    </row>
    <row r="5402" spans="1:6" x14ac:dyDescent="0.25">
      <c r="A5402" t="s">
        <v>217</v>
      </c>
      <c r="B5402" t="s">
        <v>179</v>
      </c>
      <c r="C5402" s="1">
        <v>35314</v>
      </c>
      <c r="D5402">
        <v>11.5</v>
      </c>
      <c r="F5402">
        <v>0.13039999999999999</v>
      </c>
    </row>
    <row r="5403" spans="1:6" x14ac:dyDescent="0.25">
      <c r="A5403" t="s">
        <v>217</v>
      </c>
      <c r="B5403" t="s">
        <v>179</v>
      </c>
      <c r="C5403" s="1">
        <v>35328</v>
      </c>
      <c r="D5403">
        <v>25.1</v>
      </c>
      <c r="F5403">
        <v>0.1116</v>
      </c>
    </row>
    <row r="5404" spans="1:6" x14ac:dyDescent="0.25">
      <c r="A5404" t="s">
        <v>217</v>
      </c>
      <c r="B5404" t="s">
        <v>179</v>
      </c>
      <c r="C5404" s="1">
        <v>35342</v>
      </c>
      <c r="D5404">
        <v>32</v>
      </c>
      <c r="F5404">
        <v>0.13750000000000001</v>
      </c>
    </row>
    <row r="5405" spans="1:6" x14ac:dyDescent="0.25">
      <c r="A5405" t="s">
        <v>217</v>
      </c>
      <c r="B5405" t="s">
        <v>179</v>
      </c>
      <c r="C5405" s="1">
        <v>35356</v>
      </c>
      <c r="D5405">
        <v>45.4</v>
      </c>
      <c r="F5405">
        <v>0.14099999999999999</v>
      </c>
    </row>
    <row r="5406" spans="1:6" x14ac:dyDescent="0.25">
      <c r="A5406" t="s">
        <v>217</v>
      </c>
      <c r="B5406" t="s">
        <v>179</v>
      </c>
      <c r="C5406" s="1">
        <v>35370</v>
      </c>
      <c r="D5406">
        <v>51</v>
      </c>
      <c r="F5406">
        <v>0.151</v>
      </c>
    </row>
    <row r="5407" spans="1:6" x14ac:dyDescent="0.25">
      <c r="A5407" t="s">
        <v>217</v>
      </c>
      <c r="B5407" t="s">
        <v>179</v>
      </c>
      <c r="C5407" s="1">
        <v>35384</v>
      </c>
      <c r="D5407">
        <v>46.9</v>
      </c>
      <c r="F5407">
        <v>0.16839999999999999</v>
      </c>
    </row>
    <row r="5408" spans="1:6" x14ac:dyDescent="0.25">
      <c r="A5408" t="s">
        <v>217</v>
      </c>
      <c r="B5408" t="s">
        <v>179</v>
      </c>
      <c r="C5408" s="1">
        <v>35399</v>
      </c>
      <c r="D5408">
        <v>45.6</v>
      </c>
      <c r="F5408">
        <v>0.20180000000000001</v>
      </c>
    </row>
    <row r="5409" spans="1:6" x14ac:dyDescent="0.25">
      <c r="A5409" t="s">
        <v>217</v>
      </c>
      <c r="B5409" t="s">
        <v>179</v>
      </c>
      <c r="C5409" s="1">
        <v>35413</v>
      </c>
      <c r="D5409">
        <v>49.1</v>
      </c>
      <c r="F5409">
        <v>0.23830000000000001</v>
      </c>
    </row>
    <row r="5410" spans="1:6" x14ac:dyDescent="0.25">
      <c r="A5410" t="s">
        <v>217</v>
      </c>
      <c r="B5410" t="s">
        <v>179</v>
      </c>
      <c r="C5410" s="1">
        <v>35427</v>
      </c>
      <c r="D5410">
        <v>41.1</v>
      </c>
      <c r="F5410">
        <v>0.2457</v>
      </c>
    </row>
    <row r="5411" spans="1:6" x14ac:dyDescent="0.25">
      <c r="A5411" t="s">
        <v>217</v>
      </c>
      <c r="B5411" t="s">
        <v>179</v>
      </c>
      <c r="C5411" s="1">
        <v>35441</v>
      </c>
      <c r="D5411">
        <v>34.9</v>
      </c>
      <c r="F5411">
        <v>0.2321</v>
      </c>
    </row>
    <row r="5412" spans="1:6" x14ac:dyDescent="0.25">
      <c r="A5412" t="s">
        <v>217</v>
      </c>
      <c r="B5412" t="s">
        <v>179</v>
      </c>
      <c r="C5412" s="1">
        <v>35455</v>
      </c>
      <c r="D5412">
        <v>37.799999999999997</v>
      </c>
      <c r="F5412">
        <v>0.2407</v>
      </c>
    </row>
    <row r="5413" spans="1:6" x14ac:dyDescent="0.25">
      <c r="A5413" t="s">
        <v>217</v>
      </c>
      <c r="B5413" t="s">
        <v>179</v>
      </c>
      <c r="C5413" s="1">
        <v>35469</v>
      </c>
      <c r="D5413">
        <v>35.299999999999997</v>
      </c>
      <c r="F5413">
        <v>0.21529999999999999</v>
      </c>
    </row>
    <row r="5414" spans="1:6" x14ac:dyDescent="0.25">
      <c r="A5414" t="s">
        <v>217</v>
      </c>
      <c r="B5414" t="s">
        <v>179</v>
      </c>
      <c r="C5414" s="1">
        <v>35483</v>
      </c>
      <c r="D5414">
        <v>27.4</v>
      </c>
      <c r="F5414">
        <v>0.21529999999999999</v>
      </c>
    </row>
    <row r="5415" spans="1:6" x14ac:dyDescent="0.25">
      <c r="A5415" t="s">
        <v>217</v>
      </c>
      <c r="B5415" t="s">
        <v>179</v>
      </c>
      <c r="C5415" s="1">
        <v>35497</v>
      </c>
      <c r="D5415">
        <v>24.7</v>
      </c>
      <c r="F5415">
        <v>0.19839999999999999</v>
      </c>
    </row>
    <row r="5416" spans="1:6" x14ac:dyDescent="0.25">
      <c r="A5416" t="s">
        <v>217</v>
      </c>
      <c r="B5416" t="s">
        <v>179</v>
      </c>
      <c r="C5416" s="1">
        <v>35511</v>
      </c>
      <c r="D5416">
        <v>25.6</v>
      </c>
      <c r="F5416">
        <v>0.18360000000000001</v>
      </c>
    </row>
    <row r="5417" spans="1:6" x14ac:dyDescent="0.25">
      <c r="A5417" t="s">
        <v>217</v>
      </c>
      <c r="B5417" t="s">
        <v>179</v>
      </c>
      <c r="C5417" s="1">
        <v>35525</v>
      </c>
      <c r="D5417">
        <v>22.3</v>
      </c>
      <c r="F5417">
        <v>0.13900000000000001</v>
      </c>
    </row>
    <row r="5418" spans="1:6" x14ac:dyDescent="0.25">
      <c r="A5418" t="s">
        <v>217</v>
      </c>
      <c r="B5418" t="s">
        <v>179</v>
      </c>
      <c r="C5418" s="1">
        <v>35539</v>
      </c>
      <c r="D5418">
        <v>16.600000000000001</v>
      </c>
      <c r="F5418">
        <v>0.1265</v>
      </c>
    </row>
    <row r="5419" spans="1:6" x14ac:dyDescent="0.25">
      <c r="A5419" t="s">
        <v>217</v>
      </c>
      <c r="B5419" t="s">
        <v>179</v>
      </c>
      <c r="C5419" s="1">
        <v>35553</v>
      </c>
      <c r="D5419">
        <v>10.8</v>
      </c>
      <c r="F5419">
        <v>9.2600000000000002E-2</v>
      </c>
    </row>
    <row r="5420" spans="1:6" x14ac:dyDescent="0.25">
      <c r="A5420" t="s">
        <v>217</v>
      </c>
      <c r="B5420" t="s">
        <v>179</v>
      </c>
      <c r="C5420" s="1">
        <v>35567</v>
      </c>
      <c r="D5420">
        <v>9.1</v>
      </c>
      <c r="F5420">
        <v>4.3999999999999997E-2</v>
      </c>
    </row>
    <row r="5421" spans="1:6" x14ac:dyDescent="0.25">
      <c r="A5421" t="s">
        <v>217</v>
      </c>
      <c r="B5421" t="s">
        <v>179</v>
      </c>
      <c r="C5421" s="1">
        <v>35581</v>
      </c>
      <c r="D5421">
        <v>8.3000000000000007</v>
      </c>
      <c r="F5421">
        <v>3.6200000000000003E-2</v>
      </c>
    </row>
    <row r="5422" spans="1:6" x14ac:dyDescent="0.25">
      <c r="A5422" t="s">
        <v>217</v>
      </c>
      <c r="B5422" t="s">
        <v>179</v>
      </c>
      <c r="C5422" s="1">
        <v>35595</v>
      </c>
      <c r="D5422">
        <v>5.6</v>
      </c>
      <c r="F5422">
        <v>5.3600000000000002E-2</v>
      </c>
    </row>
    <row r="5423" spans="1:6" x14ac:dyDescent="0.25">
      <c r="A5423" t="s">
        <v>217</v>
      </c>
      <c r="B5423" t="s">
        <v>179</v>
      </c>
      <c r="C5423" s="1">
        <v>35609</v>
      </c>
      <c r="D5423">
        <v>5.0999999999999996</v>
      </c>
      <c r="F5423">
        <v>5.8799999999999998E-2</v>
      </c>
    </row>
    <row r="5424" spans="1:6" x14ac:dyDescent="0.25">
      <c r="A5424" t="s">
        <v>217</v>
      </c>
      <c r="B5424" t="s">
        <v>179</v>
      </c>
      <c r="C5424" s="1">
        <v>35623</v>
      </c>
      <c r="D5424">
        <v>5.0999999999999996</v>
      </c>
      <c r="F5424">
        <v>5.8799999999999998E-2</v>
      </c>
    </row>
    <row r="5425" spans="1:6" x14ac:dyDescent="0.25">
      <c r="A5425" t="s">
        <v>217</v>
      </c>
      <c r="B5425" t="s">
        <v>179</v>
      </c>
      <c r="C5425" s="1">
        <v>35637</v>
      </c>
      <c r="D5425">
        <v>5.0999999999999996</v>
      </c>
      <c r="F5425">
        <v>5.8799999999999998E-2</v>
      </c>
    </row>
    <row r="5426" spans="1:6" x14ac:dyDescent="0.25">
      <c r="A5426" t="s">
        <v>217</v>
      </c>
      <c r="B5426" t="s">
        <v>179</v>
      </c>
      <c r="C5426" s="1">
        <v>35651</v>
      </c>
      <c r="D5426">
        <v>5.7</v>
      </c>
      <c r="F5426">
        <v>7.0199999999999999E-2</v>
      </c>
    </row>
    <row r="5427" spans="1:6" x14ac:dyDescent="0.25">
      <c r="A5427" t="s">
        <v>217</v>
      </c>
      <c r="B5427" t="s">
        <v>179</v>
      </c>
      <c r="C5427" s="1">
        <v>35665</v>
      </c>
      <c r="D5427">
        <v>8.8000000000000007</v>
      </c>
      <c r="F5427">
        <v>4.5499999999999999E-2</v>
      </c>
    </row>
    <row r="5428" spans="1:6" x14ac:dyDescent="0.25">
      <c r="A5428" t="s">
        <v>217</v>
      </c>
      <c r="B5428" t="s">
        <v>179</v>
      </c>
      <c r="C5428" s="1">
        <v>35679</v>
      </c>
      <c r="D5428">
        <v>11.5</v>
      </c>
      <c r="F5428">
        <v>0.13039999999999999</v>
      </c>
    </row>
    <row r="5429" spans="1:6" x14ac:dyDescent="0.25">
      <c r="A5429" t="s">
        <v>217</v>
      </c>
      <c r="B5429" t="s">
        <v>179</v>
      </c>
      <c r="C5429" s="1">
        <v>35693</v>
      </c>
      <c r="D5429">
        <v>25.1</v>
      </c>
      <c r="F5429">
        <v>0.1116</v>
      </c>
    </row>
    <row r="5430" spans="1:6" x14ac:dyDescent="0.25">
      <c r="A5430" t="s">
        <v>217</v>
      </c>
      <c r="B5430" t="s">
        <v>179</v>
      </c>
      <c r="C5430" s="1">
        <v>35707</v>
      </c>
      <c r="D5430">
        <v>32</v>
      </c>
      <c r="F5430">
        <v>0.13750000000000001</v>
      </c>
    </row>
    <row r="5431" spans="1:6" x14ac:dyDescent="0.25">
      <c r="A5431" t="s">
        <v>217</v>
      </c>
      <c r="B5431" t="s">
        <v>179</v>
      </c>
      <c r="C5431" s="1">
        <v>35721</v>
      </c>
      <c r="D5431">
        <v>45.4</v>
      </c>
      <c r="F5431">
        <v>0.14099999999999999</v>
      </c>
    </row>
    <row r="5432" spans="1:6" x14ac:dyDescent="0.25">
      <c r="A5432" t="s">
        <v>217</v>
      </c>
      <c r="B5432" t="s">
        <v>179</v>
      </c>
      <c r="C5432" s="1">
        <v>35735</v>
      </c>
      <c r="D5432">
        <v>51</v>
      </c>
      <c r="F5432">
        <v>0.151</v>
      </c>
    </row>
    <row r="5433" spans="1:6" x14ac:dyDescent="0.25">
      <c r="A5433" t="s">
        <v>217</v>
      </c>
      <c r="B5433" t="s">
        <v>179</v>
      </c>
      <c r="C5433" s="1">
        <v>35749</v>
      </c>
      <c r="D5433">
        <v>46.9</v>
      </c>
      <c r="F5433">
        <v>0.16839999999999999</v>
      </c>
    </row>
    <row r="5434" spans="1:6" x14ac:dyDescent="0.25">
      <c r="A5434" t="s">
        <v>217</v>
      </c>
      <c r="B5434" t="s">
        <v>179</v>
      </c>
      <c r="C5434" s="1">
        <v>35764</v>
      </c>
      <c r="D5434">
        <v>45.6</v>
      </c>
      <c r="F5434">
        <v>0.20180000000000001</v>
      </c>
    </row>
    <row r="5435" spans="1:6" x14ac:dyDescent="0.25">
      <c r="A5435" t="s">
        <v>217</v>
      </c>
      <c r="B5435" t="s">
        <v>179</v>
      </c>
      <c r="C5435" s="1">
        <v>35778</v>
      </c>
      <c r="D5435">
        <v>49.1</v>
      </c>
      <c r="F5435">
        <v>0.23830000000000001</v>
      </c>
    </row>
    <row r="5436" spans="1:6" x14ac:dyDescent="0.25">
      <c r="A5436" t="s">
        <v>217</v>
      </c>
      <c r="B5436" t="s">
        <v>179</v>
      </c>
      <c r="C5436" s="1">
        <v>35792</v>
      </c>
      <c r="D5436">
        <v>41.1</v>
      </c>
      <c r="F5436">
        <v>0.2457</v>
      </c>
    </row>
    <row r="5437" spans="1:6" x14ac:dyDescent="0.25">
      <c r="A5437" t="s">
        <v>217</v>
      </c>
      <c r="B5437" t="s">
        <v>179</v>
      </c>
      <c r="C5437" s="1">
        <v>35806</v>
      </c>
      <c r="D5437">
        <v>34.9</v>
      </c>
      <c r="F5437">
        <v>0.2321</v>
      </c>
    </row>
    <row r="5438" spans="1:6" x14ac:dyDescent="0.25">
      <c r="A5438" t="s">
        <v>217</v>
      </c>
      <c r="B5438" t="s">
        <v>179</v>
      </c>
      <c r="C5438" s="1">
        <v>35820</v>
      </c>
      <c r="D5438">
        <v>37.799999999999997</v>
      </c>
      <c r="F5438">
        <v>0.2407</v>
      </c>
    </row>
    <row r="5439" spans="1:6" x14ac:dyDescent="0.25">
      <c r="A5439" t="s">
        <v>217</v>
      </c>
      <c r="B5439" t="s">
        <v>179</v>
      </c>
      <c r="C5439" s="1">
        <v>35834</v>
      </c>
      <c r="D5439">
        <v>35.299999999999997</v>
      </c>
      <c r="F5439">
        <v>0.21529999999999999</v>
      </c>
    </row>
    <row r="5440" spans="1:6" x14ac:dyDescent="0.25">
      <c r="A5440" t="s">
        <v>217</v>
      </c>
      <c r="B5440" t="s">
        <v>179</v>
      </c>
      <c r="C5440" s="1">
        <v>35848</v>
      </c>
      <c r="D5440">
        <v>27.4</v>
      </c>
      <c r="F5440">
        <v>0.21529999999999999</v>
      </c>
    </row>
    <row r="5441" spans="1:6" x14ac:dyDescent="0.25">
      <c r="A5441" t="s">
        <v>217</v>
      </c>
      <c r="B5441" t="s">
        <v>179</v>
      </c>
      <c r="C5441" s="1">
        <v>35862</v>
      </c>
      <c r="D5441">
        <v>24.7</v>
      </c>
      <c r="F5441">
        <v>0.19839999999999999</v>
      </c>
    </row>
    <row r="5442" spans="1:6" x14ac:dyDescent="0.25">
      <c r="A5442" t="s">
        <v>217</v>
      </c>
      <c r="B5442" t="s">
        <v>179</v>
      </c>
      <c r="C5442" s="1">
        <v>35876</v>
      </c>
      <c r="D5442">
        <v>25.6</v>
      </c>
      <c r="F5442">
        <v>0.18360000000000001</v>
      </c>
    </row>
    <row r="5443" spans="1:6" x14ac:dyDescent="0.25">
      <c r="A5443" t="s">
        <v>217</v>
      </c>
      <c r="B5443" t="s">
        <v>179</v>
      </c>
      <c r="C5443" s="1">
        <v>35890</v>
      </c>
      <c r="D5443">
        <v>22.3</v>
      </c>
      <c r="F5443">
        <v>0.13900000000000001</v>
      </c>
    </row>
    <row r="5444" spans="1:6" x14ac:dyDescent="0.25">
      <c r="A5444" t="s">
        <v>217</v>
      </c>
      <c r="B5444" t="s">
        <v>179</v>
      </c>
      <c r="C5444" s="1">
        <v>35904</v>
      </c>
      <c r="D5444">
        <v>16.600000000000001</v>
      </c>
      <c r="F5444">
        <v>0.1265</v>
      </c>
    </row>
    <row r="5445" spans="1:6" x14ac:dyDescent="0.25">
      <c r="A5445" t="s">
        <v>217</v>
      </c>
      <c r="B5445" t="s">
        <v>179</v>
      </c>
      <c r="C5445" s="1">
        <v>35918</v>
      </c>
      <c r="D5445">
        <v>10.8</v>
      </c>
      <c r="F5445">
        <v>9.2600000000000002E-2</v>
      </c>
    </row>
    <row r="5446" spans="1:6" x14ac:dyDescent="0.25">
      <c r="A5446" t="s">
        <v>217</v>
      </c>
      <c r="B5446" t="s">
        <v>179</v>
      </c>
      <c r="C5446" s="1">
        <v>35932</v>
      </c>
      <c r="D5446">
        <v>9.1</v>
      </c>
      <c r="F5446">
        <v>4.3999999999999997E-2</v>
      </c>
    </row>
    <row r="5447" spans="1:6" x14ac:dyDescent="0.25">
      <c r="A5447" t="s">
        <v>217</v>
      </c>
      <c r="B5447" t="s">
        <v>179</v>
      </c>
      <c r="C5447" s="1">
        <v>35946</v>
      </c>
      <c r="D5447">
        <v>8.3000000000000007</v>
      </c>
      <c r="F5447">
        <v>3.6200000000000003E-2</v>
      </c>
    </row>
    <row r="5448" spans="1:6" x14ac:dyDescent="0.25">
      <c r="A5448" t="s">
        <v>217</v>
      </c>
      <c r="B5448" t="s">
        <v>179</v>
      </c>
      <c r="C5448" s="1">
        <v>35960</v>
      </c>
      <c r="D5448">
        <v>5.6</v>
      </c>
      <c r="F5448">
        <v>5.3600000000000002E-2</v>
      </c>
    </row>
    <row r="5449" spans="1:6" x14ac:dyDescent="0.25">
      <c r="A5449" t="s">
        <v>217</v>
      </c>
      <c r="B5449" t="s">
        <v>179</v>
      </c>
      <c r="C5449" s="1">
        <v>35974</v>
      </c>
      <c r="D5449">
        <v>5.0999999999999996</v>
      </c>
      <c r="F5449">
        <v>5.8799999999999998E-2</v>
      </c>
    </row>
    <row r="5450" spans="1:6" x14ac:dyDescent="0.25">
      <c r="A5450" t="s">
        <v>217</v>
      </c>
      <c r="B5450" t="s">
        <v>179</v>
      </c>
      <c r="C5450" s="1">
        <v>35988</v>
      </c>
      <c r="D5450">
        <v>5.0999999999999996</v>
      </c>
      <c r="F5450">
        <v>5.8799999999999998E-2</v>
      </c>
    </row>
    <row r="5451" spans="1:6" x14ac:dyDescent="0.25">
      <c r="A5451" t="s">
        <v>217</v>
      </c>
      <c r="B5451" t="s">
        <v>179</v>
      </c>
      <c r="C5451" s="1">
        <v>36002</v>
      </c>
      <c r="D5451">
        <v>5.0999999999999996</v>
      </c>
      <c r="F5451">
        <v>5.8799999999999998E-2</v>
      </c>
    </row>
    <row r="5452" spans="1:6" x14ac:dyDescent="0.25">
      <c r="A5452" t="s">
        <v>217</v>
      </c>
      <c r="B5452" t="s">
        <v>179</v>
      </c>
      <c r="C5452" s="1">
        <v>36016</v>
      </c>
      <c r="D5452">
        <v>5.7</v>
      </c>
      <c r="F5452">
        <v>7.0199999999999999E-2</v>
      </c>
    </row>
    <row r="5453" spans="1:6" x14ac:dyDescent="0.25">
      <c r="A5453" t="s">
        <v>217</v>
      </c>
      <c r="B5453" t="s">
        <v>179</v>
      </c>
      <c r="C5453" s="1">
        <v>36030</v>
      </c>
      <c r="D5453">
        <v>8.8000000000000007</v>
      </c>
      <c r="F5453">
        <v>4.5499999999999999E-2</v>
      </c>
    </row>
    <row r="5454" spans="1:6" x14ac:dyDescent="0.25">
      <c r="A5454" t="s">
        <v>217</v>
      </c>
      <c r="B5454" t="s">
        <v>179</v>
      </c>
      <c r="C5454" s="1">
        <v>36044</v>
      </c>
      <c r="D5454">
        <v>11.5</v>
      </c>
      <c r="F5454">
        <v>0.13039999999999999</v>
      </c>
    </row>
    <row r="5455" spans="1:6" x14ac:dyDescent="0.25">
      <c r="A5455" t="s">
        <v>217</v>
      </c>
      <c r="B5455" t="s">
        <v>179</v>
      </c>
      <c r="C5455" s="1">
        <v>36058</v>
      </c>
      <c r="D5455">
        <v>25.1</v>
      </c>
      <c r="F5455">
        <v>0.1116</v>
      </c>
    </row>
    <row r="5456" spans="1:6" x14ac:dyDescent="0.25">
      <c r="A5456" t="s">
        <v>217</v>
      </c>
      <c r="B5456" t="s">
        <v>179</v>
      </c>
      <c r="C5456" s="1">
        <v>36072</v>
      </c>
      <c r="D5456">
        <v>32</v>
      </c>
      <c r="F5456">
        <v>0.13750000000000001</v>
      </c>
    </row>
    <row r="5457" spans="1:6" x14ac:dyDescent="0.25">
      <c r="A5457" t="s">
        <v>217</v>
      </c>
      <c r="B5457" t="s">
        <v>179</v>
      </c>
      <c r="C5457" s="1">
        <v>36086</v>
      </c>
      <c r="D5457">
        <v>45.4</v>
      </c>
      <c r="F5457">
        <v>0.14099999999999999</v>
      </c>
    </row>
    <row r="5458" spans="1:6" x14ac:dyDescent="0.25">
      <c r="A5458" t="s">
        <v>217</v>
      </c>
      <c r="B5458" t="s">
        <v>179</v>
      </c>
      <c r="C5458" s="1">
        <v>36100</v>
      </c>
      <c r="D5458">
        <v>51</v>
      </c>
      <c r="F5458">
        <v>0.151</v>
      </c>
    </row>
    <row r="5459" spans="1:6" x14ac:dyDescent="0.25">
      <c r="A5459" t="s">
        <v>217</v>
      </c>
      <c r="B5459" t="s">
        <v>179</v>
      </c>
      <c r="C5459" s="1">
        <v>36114</v>
      </c>
      <c r="D5459">
        <v>46.9</v>
      </c>
      <c r="F5459">
        <v>0.16839999999999999</v>
      </c>
    </row>
    <row r="5460" spans="1:6" x14ac:dyDescent="0.25">
      <c r="A5460" t="s">
        <v>217</v>
      </c>
      <c r="B5460" t="s">
        <v>179</v>
      </c>
      <c r="C5460" s="1">
        <v>36129</v>
      </c>
      <c r="D5460">
        <v>45.6</v>
      </c>
      <c r="F5460">
        <v>0.20180000000000001</v>
      </c>
    </row>
    <row r="5461" spans="1:6" x14ac:dyDescent="0.25">
      <c r="A5461" t="s">
        <v>217</v>
      </c>
      <c r="B5461" t="s">
        <v>179</v>
      </c>
      <c r="C5461" s="1">
        <v>36143</v>
      </c>
      <c r="D5461">
        <v>49.1</v>
      </c>
      <c r="F5461">
        <v>0.23830000000000001</v>
      </c>
    </row>
    <row r="5462" spans="1:6" x14ac:dyDescent="0.25">
      <c r="A5462" t="s">
        <v>217</v>
      </c>
      <c r="B5462" t="s">
        <v>179</v>
      </c>
      <c r="C5462" s="1">
        <v>36157</v>
      </c>
      <c r="D5462">
        <v>41.1</v>
      </c>
      <c r="F5462">
        <v>0.2457</v>
      </c>
    </row>
    <row r="5463" spans="1:6" x14ac:dyDescent="0.25">
      <c r="A5463" t="s">
        <v>217</v>
      </c>
      <c r="B5463" t="s">
        <v>179</v>
      </c>
      <c r="C5463" s="1">
        <v>36171</v>
      </c>
      <c r="D5463">
        <v>34.9</v>
      </c>
      <c r="F5463">
        <v>0.2321</v>
      </c>
    </row>
    <row r="5464" spans="1:6" x14ac:dyDescent="0.25">
      <c r="A5464" t="s">
        <v>217</v>
      </c>
      <c r="B5464" t="s">
        <v>179</v>
      </c>
      <c r="C5464" s="1">
        <v>36185</v>
      </c>
      <c r="D5464">
        <v>37.799999999999997</v>
      </c>
      <c r="F5464">
        <v>0.2407</v>
      </c>
    </row>
    <row r="5465" spans="1:6" x14ac:dyDescent="0.25">
      <c r="A5465" t="s">
        <v>217</v>
      </c>
      <c r="B5465" t="s">
        <v>179</v>
      </c>
      <c r="C5465" s="1">
        <v>36199</v>
      </c>
      <c r="D5465">
        <v>35.299999999999997</v>
      </c>
      <c r="F5465">
        <v>0.21529999999999999</v>
      </c>
    </row>
    <row r="5466" spans="1:6" x14ac:dyDescent="0.25">
      <c r="A5466" t="s">
        <v>217</v>
      </c>
      <c r="B5466" t="s">
        <v>179</v>
      </c>
      <c r="C5466" s="1">
        <v>36213</v>
      </c>
      <c r="D5466">
        <v>27.4</v>
      </c>
      <c r="F5466">
        <v>0.21529999999999999</v>
      </c>
    </row>
    <row r="5467" spans="1:6" x14ac:dyDescent="0.25">
      <c r="A5467" t="s">
        <v>217</v>
      </c>
      <c r="B5467" t="s">
        <v>179</v>
      </c>
      <c r="C5467" s="1">
        <v>36227</v>
      </c>
      <c r="D5467">
        <v>24.7</v>
      </c>
      <c r="F5467">
        <v>0.19839999999999999</v>
      </c>
    </row>
    <row r="5468" spans="1:6" x14ac:dyDescent="0.25">
      <c r="A5468" t="s">
        <v>217</v>
      </c>
      <c r="B5468" t="s">
        <v>179</v>
      </c>
      <c r="C5468" s="1">
        <v>36241</v>
      </c>
      <c r="D5468">
        <v>25.6</v>
      </c>
      <c r="F5468">
        <v>0.18360000000000001</v>
      </c>
    </row>
    <row r="5469" spans="1:6" x14ac:dyDescent="0.25">
      <c r="A5469" t="s">
        <v>217</v>
      </c>
      <c r="B5469" t="s">
        <v>179</v>
      </c>
      <c r="C5469" s="1">
        <v>36255</v>
      </c>
      <c r="D5469">
        <v>22.3</v>
      </c>
      <c r="F5469">
        <v>0.13900000000000001</v>
      </c>
    </row>
    <row r="5470" spans="1:6" x14ac:dyDescent="0.25">
      <c r="A5470" t="s">
        <v>217</v>
      </c>
      <c r="B5470" t="s">
        <v>179</v>
      </c>
      <c r="C5470" s="1">
        <v>36269</v>
      </c>
      <c r="D5470">
        <v>16.600000000000001</v>
      </c>
      <c r="F5470">
        <v>0.1265</v>
      </c>
    </row>
    <row r="5471" spans="1:6" x14ac:dyDescent="0.25">
      <c r="A5471" t="s">
        <v>217</v>
      </c>
      <c r="B5471" t="s">
        <v>179</v>
      </c>
      <c r="C5471" s="1">
        <v>36283</v>
      </c>
      <c r="D5471">
        <v>10.8</v>
      </c>
      <c r="F5471">
        <v>9.2600000000000002E-2</v>
      </c>
    </row>
    <row r="5472" spans="1:6" x14ac:dyDescent="0.25">
      <c r="A5472" t="s">
        <v>217</v>
      </c>
      <c r="B5472" t="s">
        <v>179</v>
      </c>
      <c r="C5472" s="1">
        <v>36297</v>
      </c>
      <c r="D5472">
        <v>9.1</v>
      </c>
      <c r="F5472">
        <v>4.3999999999999997E-2</v>
      </c>
    </row>
    <row r="5473" spans="1:6" x14ac:dyDescent="0.25">
      <c r="A5473" t="s">
        <v>217</v>
      </c>
      <c r="B5473" t="s">
        <v>179</v>
      </c>
      <c r="C5473" s="1">
        <v>36311</v>
      </c>
      <c r="D5473">
        <v>8.3000000000000007</v>
      </c>
      <c r="F5473">
        <v>3.6200000000000003E-2</v>
      </c>
    </row>
    <row r="5474" spans="1:6" x14ac:dyDescent="0.25">
      <c r="A5474" t="s">
        <v>217</v>
      </c>
      <c r="B5474" t="s">
        <v>179</v>
      </c>
      <c r="C5474" s="1">
        <v>36325</v>
      </c>
      <c r="D5474">
        <v>5.6</v>
      </c>
      <c r="F5474">
        <v>5.3600000000000002E-2</v>
      </c>
    </row>
    <row r="5475" spans="1:6" x14ac:dyDescent="0.25">
      <c r="A5475" t="s">
        <v>217</v>
      </c>
      <c r="B5475" t="s">
        <v>179</v>
      </c>
      <c r="C5475" s="1">
        <v>36339</v>
      </c>
      <c r="D5475">
        <v>5.0999999999999996</v>
      </c>
      <c r="F5475">
        <v>5.8799999999999998E-2</v>
      </c>
    </row>
    <row r="5476" spans="1:6" x14ac:dyDescent="0.25">
      <c r="A5476" t="s">
        <v>217</v>
      </c>
      <c r="B5476" t="s">
        <v>179</v>
      </c>
      <c r="C5476" s="1">
        <v>36353</v>
      </c>
      <c r="D5476">
        <v>5.0999999999999996</v>
      </c>
      <c r="F5476">
        <v>5.8799999999999998E-2</v>
      </c>
    </row>
    <row r="5477" spans="1:6" x14ac:dyDescent="0.25">
      <c r="A5477" t="s">
        <v>217</v>
      </c>
      <c r="B5477" t="s">
        <v>179</v>
      </c>
      <c r="C5477" s="1">
        <v>36367</v>
      </c>
      <c r="D5477">
        <v>5.0999999999999996</v>
      </c>
      <c r="F5477">
        <v>5.8799999999999998E-2</v>
      </c>
    </row>
    <row r="5478" spans="1:6" x14ac:dyDescent="0.25">
      <c r="A5478" t="s">
        <v>217</v>
      </c>
      <c r="B5478" t="s">
        <v>179</v>
      </c>
      <c r="C5478" s="1">
        <v>36381</v>
      </c>
      <c r="D5478">
        <v>5.7</v>
      </c>
      <c r="F5478">
        <v>7.0199999999999999E-2</v>
      </c>
    </row>
    <row r="5479" spans="1:6" x14ac:dyDescent="0.25">
      <c r="A5479" t="s">
        <v>217</v>
      </c>
      <c r="B5479" t="s">
        <v>179</v>
      </c>
      <c r="C5479" s="1">
        <v>36395</v>
      </c>
      <c r="D5479">
        <v>8.8000000000000007</v>
      </c>
      <c r="F5479">
        <v>4.5499999999999999E-2</v>
      </c>
    </row>
    <row r="5480" spans="1:6" x14ac:dyDescent="0.25">
      <c r="A5480" t="s">
        <v>217</v>
      </c>
      <c r="B5480" t="s">
        <v>179</v>
      </c>
      <c r="C5480" s="1">
        <v>36409</v>
      </c>
      <c r="D5480">
        <v>11.5</v>
      </c>
      <c r="F5480">
        <v>0.13039999999999999</v>
      </c>
    </row>
    <row r="5481" spans="1:6" x14ac:dyDescent="0.25">
      <c r="A5481" t="s">
        <v>217</v>
      </c>
      <c r="B5481" t="s">
        <v>179</v>
      </c>
      <c r="C5481" s="1">
        <v>36423</v>
      </c>
      <c r="D5481">
        <v>25.1</v>
      </c>
      <c r="F5481">
        <v>0.1116</v>
      </c>
    </row>
    <row r="5482" spans="1:6" x14ac:dyDescent="0.25">
      <c r="A5482" t="s">
        <v>217</v>
      </c>
      <c r="B5482" t="s">
        <v>179</v>
      </c>
      <c r="C5482" s="1">
        <v>36437</v>
      </c>
      <c r="D5482">
        <v>32</v>
      </c>
      <c r="F5482">
        <v>0.13750000000000001</v>
      </c>
    </row>
    <row r="5483" spans="1:6" x14ac:dyDescent="0.25">
      <c r="A5483" t="s">
        <v>217</v>
      </c>
      <c r="B5483" t="s">
        <v>179</v>
      </c>
      <c r="C5483" s="1">
        <v>36451</v>
      </c>
      <c r="D5483">
        <v>45.4</v>
      </c>
      <c r="F5483">
        <v>0.14099999999999999</v>
      </c>
    </row>
    <row r="5484" spans="1:6" x14ac:dyDescent="0.25">
      <c r="A5484" t="s">
        <v>217</v>
      </c>
      <c r="B5484" t="s">
        <v>179</v>
      </c>
      <c r="C5484" s="1">
        <v>36465</v>
      </c>
      <c r="D5484">
        <v>51</v>
      </c>
      <c r="F5484">
        <v>0.151</v>
      </c>
    </row>
    <row r="5485" spans="1:6" x14ac:dyDescent="0.25">
      <c r="A5485" t="s">
        <v>217</v>
      </c>
      <c r="B5485" t="s">
        <v>179</v>
      </c>
      <c r="C5485" s="1">
        <v>36479</v>
      </c>
      <c r="D5485">
        <v>46.9</v>
      </c>
      <c r="F5485">
        <v>0.16839999999999999</v>
      </c>
    </row>
    <row r="5486" spans="1:6" x14ac:dyDescent="0.25">
      <c r="A5486" t="s">
        <v>217</v>
      </c>
      <c r="B5486" t="s">
        <v>179</v>
      </c>
      <c r="C5486" s="1">
        <v>36494</v>
      </c>
      <c r="D5486">
        <v>45.6</v>
      </c>
      <c r="F5486">
        <v>0.20180000000000001</v>
      </c>
    </row>
    <row r="5487" spans="1:6" x14ac:dyDescent="0.25">
      <c r="A5487" t="s">
        <v>217</v>
      </c>
      <c r="B5487" t="s">
        <v>179</v>
      </c>
      <c r="C5487" s="1">
        <v>36508</v>
      </c>
      <c r="D5487">
        <v>49.1</v>
      </c>
      <c r="F5487">
        <v>0.23830000000000001</v>
      </c>
    </row>
    <row r="5488" spans="1:6" x14ac:dyDescent="0.25">
      <c r="A5488" t="s">
        <v>217</v>
      </c>
      <c r="B5488" t="s">
        <v>179</v>
      </c>
      <c r="C5488" s="1">
        <v>36522</v>
      </c>
      <c r="D5488">
        <v>41.1</v>
      </c>
      <c r="F5488">
        <v>0.2457</v>
      </c>
    </row>
    <row r="5489" spans="1:6" x14ac:dyDescent="0.25">
      <c r="A5489" t="s">
        <v>217</v>
      </c>
      <c r="B5489" t="s">
        <v>179</v>
      </c>
      <c r="C5489" s="1">
        <v>36536</v>
      </c>
      <c r="D5489">
        <v>34.9</v>
      </c>
      <c r="F5489">
        <v>0.2321</v>
      </c>
    </row>
    <row r="5490" spans="1:6" x14ac:dyDescent="0.25">
      <c r="A5490" t="s">
        <v>217</v>
      </c>
      <c r="B5490" t="s">
        <v>179</v>
      </c>
      <c r="C5490" s="1">
        <v>36550</v>
      </c>
      <c r="D5490">
        <v>37.799999999999997</v>
      </c>
      <c r="F5490">
        <v>0.2407</v>
      </c>
    </row>
    <row r="5491" spans="1:6" x14ac:dyDescent="0.25">
      <c r="A5491" t="s">
        <v>217</v>
      </c>
      <c r="B5491" t="s">
        <v>179</v>
      </c>
      <c r="C5491" s="1">
        <v>36564</v>
      </c>
      <c r="D5491">
        <v>35.299999999999997</v>
      </c>
      <c r="F5491">
        <v>0.21529999999999999</v>
      </c>
    </row>
    <row r="5492" spans="1:6" x14ac:dyDescent="0.25">
      <c r="A5492" t="s">
        <v>217</v>
      </c>
      <c r="B5492" t="s">
        <v>179</v>
      </c>
      <c r="C5492" s="1">
        <v>36578</v>
      </c>
      <c r="D5492">
        <v>27.4</v>
      </c>
      <c r="F5492">
        <v>0.21529999999999999</v>
      </c>
    </row>
    <row r="5493" spans="1:6" x14ac:dyDescent="0.25">
      <c r="A5493" t="s">
        <v>217</v>
      </c>
      <c r="B5493" t="s">
        <v>179</v>
      </c>
      <c r="C5493" s="1">
        <v>36593</v>
      </c>
      <c r="D5493">
        <v>24.7</v>
      </c>
      <c r="F5493">
        <v>0.19839999999999999</v>
      </c>
    </row>
    <row r="5494" spans="1:6" x14ac:dyDescent="0.25">
      <c r="A5494" t="s">
        <v>217</v>
      </c>
      <c r="B5494" t="s">
        <v>179</v>
      </c>
      <c r="C5494" s="1">
        <v>36607</v>
      </c>
      <c r="D5494">
        <v>25.6</v>
      </c>
      <c r="F5494">
        <v>0.18360000000000001</v>
      </c>
    </row>
    <row r="5495" spans="1:6" x14ac:dyDescent="0.25">
      <c r="A5495" t="s">
        <v>217</v>
      </c>
      <c r="B5495" t="s">
        <v>179</v>
      </c>
      <c r="C5495" s="1">
        <v>36621</v>
      </c>
      <c r="D5495">
        <v>22.3</v>
      </c>
      <c r="F5495">
        <v>0.13900000000000001</v>
      </c>
    </row>
    <row r="5496" spans="1:6" x14ac:dyDescent="0.25">
      <c r="A5496" t="s">
        <v>217</v>
      </c>
      <c r="B5496" t="s">
        <v>179</v>
      </c>
      <c r="C5496" s="1">
        <v>36635</v>
      </c>
      <c r="D5496">
        <v>16.600000000000001</v>
      </c>
      <c r="F5496">
        <v>0.1265</v>
      </c>
    </row>
    <row r="5497" spans="1:6" x14ac:dyDescent="0.25">
      <c r="A5497" t="s">
        <v>217</v>
      </c>
      <c r="B5497" t="s">
        <v>179</v>
      </c>
      <c r="C5497" s="1">
        <v>36649</v>
      </c>
      <c r="D5497">
        <v>10.8</v>
      </c>
      <c r="F5497">
        <v>9.2600000000000002E-2</v>
      </c>
    </row>
    <row r="5498" spans="1:6" x14ac:dyDescent="0.25">
      <c r="A5498" t="s">
        <v>217</v>
      </c>
      <c r="B5498" t="s">
        <v>179</v>
      </c>
      <c r="C5498" s="1">
        <v>36663</v>
      </c>
      <c r="D5498">
        <v>9.1</v>
      </c>
      <c r="F5498">
        <v>4.3999999999999997E-2</v>
      </c>
    </row>
    <row r="5499" spans="1:6" x14ac:dyDescent="0.25">
      <c r="A5499" t="s">
        <v>217</v>
      </c>
      <c r="B5499" t="s">
        <v>179</v>
      </c>
      <c r="C5499" s="1">
        <v>36677</v>
      </c>
      <c r="D5499">
        <v>8.3000000000000007</v>
      </c>
      <c r="F5499">
        <v>3.6200000000000003E-2</v>
      </c>
    </row>
    <row r="5500" spans="1:6" x14ac:dyDescent="0.25">
      <c r="A5500" t="s">
        <v>218</v>
      </c>
      <c r="B5500" t="s">
        <v>180</v>
      </c>
      <c r="C5500" s="1">
        <v>27194</v>
      </c>
      <c r="D5500">
        <v>19.100000000000001</v>
      </c>
    </row>
    <row r="5501" spans="1:6" x14ac:dyDescent="0.25">
      <c r="A5501" t="s">
        <v>218</v>
      </c>
      <c r="B5501" t="s">
        <v>180</v>
      </c>
      <c r="C5501" s="1">
        <v>27208</v>
      </c>
      <c r="D5501">
        <v>15.9</v>
      </c>
    </row>
    <row r="5502" spans="1:6" x14ac:dyDescent="0.25">
      <c r="A5502" t="s">
        <v>218</v>
      </c>
      <c r="B5502" t="s">
        <v>180</v>
      </c>
      <c r="C5502" s="1">
        <v>27222</v>
      </c>
      <c r="D5502">
        <v>17</v>
      </c>
    </row>
    <row r="5503" spans="1:6" x14ac:dyDescent="0.25">
      <c r="A5503" t="s">
        <v>218</v>
      </c>
      <c r="B5503" t="s">
        <v>180</v>
      </c>
      <c r="C5503" s="1">
        <v>27236</v>
      </c>
      <c r="D5503">
        <v>18.3</v>
      </c>
    </row>
    <row r="5504" spans="1:6" x14ac:dyDescent="0.25">
      <c r="A5504" t="s">
        <v>218</v>
      </c>
      <c r="B5504" t="s">
        <v>180</v>
      </c>
      <c r="C5504" s="1">
        <v>27250</v>
      </c>
      <c r="D5504">
        <v>23.1</v>
      </c>
    </row>
    <row r="5505" spans="1:4" x14ac:dyDescent="0.25">
      <c r="A5505" t="s">
        <v>218</v>
      </c>
      <c r="B5505" t="s">
        <v>180</v>
      </c>
      <c r="C5505" s="1">
        <v>27264</v>
      </c>
      <c r="D5505">
        <v>29.5</v>
      </c>
    </row>
    <row r="5506" spans="1:4" x14ac:dyDescent="0.25">
      <c r="A5506" t="s">
        <v>218</v>
      </c>
      <c r="B5506" t="s">
        <v>180</v>
      </c>
      <c r="C5506" s="1">
        <v>27278</v>
      </c>
      <c r="D5506">
        <v>33.5</v>
      </c>
    </row>
    <row r="5507" spans="1:4" x14ac:dyDescent="0.25">
      <c r="A5507" t="s">
        <v>218</v>
      </c>
      <c r="B5507" t="s">
        <v>180</v>
      </c>
      <c r="C5507" s="1">
        <v>27292</v>
      </c>
      <c r="D5507">
        <v>34.799999999999997</v>
      </c>
    </row>
    <row r="5508" spans="1:4" x14ac:dyDescent="0.25">
      <c r="A5508" t="s">
        <v>218</v>
      </c>
      <c r="B5508" t="s">
        <v>180</v>
      </c>
      <c r="C5508" s="1">
        <v>27306</v>
      </c>
      <c r="D5508">
        <v>41.1</v>
      </c>
    </row>
    <row r="5509" spans="1:4" x14ac:dyDescent="0.25">
      <c r="A5509" t="s">
        <v>218</v>
      </c>
      <c r="B5509" t="s">
        <v>180</v>
      </c>
      <c r="C5509" s="1">
        <v>27320</v>
      </c>
      <c r="D5509">
        <v>55</v>
      </c>
    </row>
    <row r="5510" spans="1:4" x14ac:dyDescent="0.25">
      <c r="A5510" t="s">
        <v>218</v>
      </c>
      <c r="B5510" t="s">
        <v>180</v>
      </c>
      <c r="C5510" s="1">
        <v>27334</v>
      </c>
      <c r="D5510">
        <v>49.8</v>
      </c>
    </row>
    <row r="5511" spans="1:4" x14ac:dyDescent="0.25">
      <c r="A5511" t="s">
        <v>218</v>
      </c>
      <c r="B5511" t="s">
        <v>180</v>
      </c>
      <c r="C5511" s="1">
        <v>27348</v>
      </c>
      <c r="D5511">
        <v>54.7</v>
      </c>
    </row>
    <row r="5512" spans="1:4" x14ac:dyDescent="0.25">
      <c r="A5512" t="s">
        <v>218</v>
      </c>
      <c r="B5512" t="s">
        <v>180</v>
      </c>
      <c r="C5512" s="1">
        <v>27363</v>
      </c>
      <c r="D5512">
        <v>47.8</v>
      </c>
    </row>
    <row r="5513" spans="1:4" x14ac:dyDescent="0.25">
      <c r="A5513" t="s">
        <v>218</v>
      </c>
      <c r="B5513" t="s">
        <v>180</v>
      </c>
      <c r="C5513" s="1">
        <v>27377</v>
      </c>
      <c r="D5513">
        <v>45.4</v>
      </c>
    </row>
    <row r="5514" spans="1:4" x14ac:dyDescent="0.25">
      <c r="A5514" t="s">
        <v>218</v>
      </c>
      <c r="B5514" t="s">
        <v>180</v>
      </c>
      <c r="C5514" s="1">
        <v>27391</v>
      </c>
      <c r="D5514">
        <v>43.4</v>
      </c>
    </row>
    <row r="5515" spans="1:4" x14ac:dyDescent="0.25">
      <c r="A5515" t="s">
        <v>218</v>
      </c>
      <c r="B5515" t="s">
        <v>180</v>
      </c>
      <c r="C5515" s="1">
        <v>27405</v>
      </c>
      <c r="D5515">
        <v>35.4</v>
      </c>
    </row>
    <row r="5516" spans="1:4" x14ac:dyDescent="0.25">
      <c r="A5516" t="s">
        <v>218</v>
      </c>
      <c r="B5516" t="s">
        <v>180</v>
      </c>
      <c r="C5516" s="1">
        <v>27419</v>
      </c>
      <c r="D5516">
        <v>28.4</v>
      </c>
    </row>
    <row r="5517" spans="1:4" x14ac:dyDescent="0.25">
      <c r="A5517" t="s">
        <v>218</v>
      </c>
      <c r="B5517" t="s">
        <v>180</v>
      </c>
      <c r="C5517" s="1">
        <v>27433</v>
      </c>
      <c r="D5517">
        <v>34.200000000000003</v>
      </c>
    </row>
    <row r="5518" spans="1:4" x14ac:dyDescent="0.25">
      <c r="A5518" t="s">
        <v>218</v>
      </c>
      <c r="B5518" t="s">
        <v>180</v>
      </c>
      <c r="C5518" s="1">
        <v>27447</v>
      </c>
      <c r="D5518">
        <v>26.3</v>
      </c>
    </row>
    <row r="5519" spans="1:4" x14ac:dyDescent="0.25">
      <c r="A5519" t="s">
        <v>218</v>
      </c>
      <c r="B5519" t="s">
        <v>180</v>
      </c>
      <c r="C5519" s="1">
        <v>27461</v>
      </c>
      <c r="D5519">
        <v>28.1</v>
      </c>
    </row>
    <row r="5520" spans="1:4" x14ac:dyDescent="0.25">
      <c r="A5520" t="s">
        <v>218</v>
      </c>
      <c r="B5520" t="s">
        <v>180</v>
      </c>
      <c r="C5520" s="1">
        <v>27475</v>
      </c>
      <c r="D5520">
        <v>31.5</v>
      </c>
    </row>
    <row r="5521" spans="1:4" x14ac:dyDescent="0.25">
      <c r="A5521" t="s">
        <v>218</v>
      </c>
      <c r="B5521" t="s">
        <v>180</v>
      </c>
      <c r="C5521" s="1">
        <v>27489</v>
      </c>
      <c r="D5521">
        <v>34.9</v>
      </c>
    </row>
    <row r="5522" spans="1:4" x14ac:dyDescent="0.25">
      <c r="A5522" t="s">
        <v>218</v>
      </c>
      <c r="B5522" t="s">
        <v>180</v>
      </c>
      <c r="C5522" s="1">
        <v>27503</v>
      </c>
      <c r="D5522">
        <v>39.5</v>
      </c>
    </row>
    <row r="5523" spans="1:4" x14ac:dyDescent="0.25">
      <c r="A5523" t="s">
        <v>218</v>
      </c>
      <c r="B5523" t="s">
        <v>180</v>
      </c>
      <c r="C5523" s="1">
        <v>27517</v>
      </c>
      <c r="D5523">
        <v>31.3</v>
      </c>
    </row>
    <row r="5524" spans="1:4" x14ac:dyDescent="0.25">
      <c r="A5524" t="s">
        <v>218</v>
      </c>
      <c r="B5524" t="s">
        <v>180</v>
      </c>
      <c r="C5524" s="1">
        <v>27531</v>
      </c>
      <c r="D5524">
        <v>26.4</v>
      </c>
    </row>
    <row r="5525" spans="1:4" x14ac:dyDescent="0.25">
      <c r="A5525" t="s">
        <v>218</v>
      </c>
      <c r="B5525" t="s">
        <v>180</v>
      </c>
      <c r="C5525" s="1">
        <v>27545</v>
      </c>
      <c r="D5525">
        <v>25.8</v>
      </c>
    </row>
    <row r="5526" spans="1:4" x14ac:dyDescent="0.25">
      <c r="A5526" t="s">
        <v>218</v>
      </c>
      <c r="B5526" t="s">
        <v>180</v>
      </c>
      <c r="C5526" s="1">
        <v>27559</v>
      </c>
      <c r="D5526">
        <v>19.100000000000001</v>
      </c>
    </row>
    <row r="5527" spans="1:4" x14ac:dyDescent="0.25">
      <c r="A5527" t="s">
        <v>218</v>
      </c>
      <c r="B5527" t="s">
        <v>180</v>
      </c>
      <c r="C5527" s="1">
        <v>27573</v>
      </c>
      <c r="D5527">
        <v>15.9</v>
      </c>
    </row>
    <row r="5528" spans="1:4" x14ac:dyDescent="0.25">
      <c r="A5528" t="s">
        <v>218</v>
      </c>
      <c r="B5528" t="s">
        <v>180</v>
      </c>
      <c r="C5528" s="1">
        <v>27587</v>
      </c>
      <c r="D5528">
        <v>17</v>
      </c>
    </row>
    <row r="5529" spans="1:4" x14ac:dyDescent="0.25">
      <c r="A5529" t="s">
        <v>218</v>
      </c>
      <c r="B5529" t="s">
        <v>180</v>
      </c>
      <c r="C5529" s="1">
        <v>27601</v>
      </c>
      <c r="D5529">
        <v>18.3</v>
      </c>
    </row>
    <row r="5530" spans="1:4" x14ac:dyDescent="0.25">
      <c r="A5530" t="s">
        <v>218</v>
      </c>
      <c r="B5530" t="s">
        <v>180</v>
      </c>
      <c r="C5530" s="1">
        <v>27615</v>
      </c>
      <c r="D5530">
        <v>23.1</v>
      </c>
    </row>
    <row r="5531" spans="1:4" x14ac:dyDescent="0.25">
      <c r="A5531" t="s">
        <v>218</v>
      </c>
      <c r="B5531" t="s">
        <v>180</v>
      </c>
      <c r="C5531" s="1">
        <v>27629</v>
      </c>
      <c r="D5531">
        <v>29.5</v>
      </c>
    </row>
    <row r="5532" spans="1:4" x14ac:dyDescent="0.25">
      <c r="A5532" t="s">
        <v>218</v>
      </c>
      <c r="B5532" t="s">
        <v>180</v>
      </c>
      <c r="C5532" s="1">
        <v>27643</v>
      </c>
      <c r="D5532">
        <v>33.5</v>
      </c>
    </row>
    <row r="5533" spans="1:4" x14ac:dyDescent="0.25">
      <c r="A5533" t="s">
        <v>218</v>
      </c>
      <c r="B5533" t="s">
        <v>180</v>
      </c>
      <c r="C5533" s="1">
        <v>27657</v>
      </c>
      <c r="D5533">
        <v>34.799999999999997</v>
      </c>
    </row>
    <row r="5534" spans="1:4" x14ac:dyDescent="0.25">
      <c r="A5534" t="s">
        <v>218</v>
      </c>
      <c r="B5534" t="s">
        <v>180</v>
      </c>
      <c r="C5534" s="1">
        <v>27671</v>
      </c>
      <c r="D5534">
        <v>41.1</v>
      </c>
    </row>
    <row r="5535" spans="1:4" x14ac:dyDescent="0.25">
      <c r="A5535" t="s">
        <v>218</v>
      </c>
      <c r="B5535" t="s">
        <v>180</v>
      </c>
      <c r="C5535" s="1">
        <v>27685</v>
      </c>
      <c r="D5535">
        <v>55</v>
      </c>
    </row>
    <row r="5536" spans="1:4" x14ac:dyDescent="0.25">
      <c r="A5536" t="s">
        <v>218</v>
      </c>
      <c r="B5536" t="s">
        <v>180</v>
      </c>
      <c r="C5536" s="1">
        <v>27699</v>
      </c>
      <c r="D5536">
        <v>49.8</v>
      </c>
    </row>
    <row r="5537" spans="1:4" x14ac:dyDescent="0.25">
      <c r="A5537" t="s">
        <v>218</v>
      </c>
      <c r="B5537" t="s">
        <v>180</v>
      </c>
      <c r="C5537" s="1">
        <v>27713</v>
      </c>
      <c r="D5537">
        <v>54.7</v>
      </c>
    </row>
    <row r="5538" spans="1:4" x14ac:dyDescent="0.25">
      <c r="A5538" t="s">
        <v>218</v>
      </c>
      <c r="B5538" t="s">
        <v>180</v>
      </c>
      <c r="C5538" s="1">
        <v>27728</v>
      </c>
      <c r="D5538">
        <v>47.8</v>
      </c>
    </row>
    <row r="5539" spans="1:4" x14ac:dyDescent="0.25">
      <c r="A5539" t="s">
        <v>218</v>
      </c>
      <c r="B5539" t="s">
        <v>180</v>
      </c>
      <c r="C5539" s="1">
        <v>27742</v>
      </c>
      <c r="D5539">
        <v>45.4</v>
      </c>
    </row>
    <row r="5540" spans="1:4" x14ac:dyDescent="0.25">
      <c r="A5540" t="s">
        <v>218</v>
      </c>
      <c r="B5540" t="s">
        <v>180</v>
      </c>
      <c r="C5540" s="1">
        <v>27756</v>
      </c>
      <c r="D5540">
        <v>43.4</v>
      </c>
    </row>
    <row r="5541" spans="1:4" x14ac:dyDescent="0.25">
      <c r="A5541" t="s">
        <v>218</v>
      </c>
      <c r="B5541" t="s">
        <v>180</v>
      </c>
      <c r="C5541" s="1">
        <v>27770</v>
      </c>
      <c r="D5541">
        <v>35.4</v>
      </c>
    </row>
    <row r="5542" spans="1:4" x14ac:dyDescent="0.25">
      <c r="A5542" t="s">
        <v>218</v>
      </c>
      <c r="B5542" t="s">
        <v>180</v>
      </c>
      <c r="C5542" s="1">
        <v>27784</v>
      </c>
      <c r="D5542">
        <v>28.4</v>
      </c>
    </row>
    <row r="5543" spans="1:4" x14ac:dyDescent="0.25">
      <c r="A5543" t="s">
        <v>218</v>
      </c>
      <c r="B5543" t="s">
        <v>180</v>
      </c>
      <c r="C5543" s="1">
        <v>27798</v>
      </c>
      <c r="D5543">
        <v>34.200000000000003</v>
      </c>
    </row>
    <row r="5544" spans="1:4" x14ac:dyDescent="0.25">
      <c r="A5544" t="s">
        <v>218</v>
      </c>
      <c r="B5544" t="s">
        <v>180</v>
      </c>
      <c r="C5544" s="1">
        <v>27812</v>
      </c>
      <c r="D5544">
        <v>26.3</v>
      </c>
    </row>
    <row r="5545" spans="1:4" x14ac:dyDescent="0.25">
      <c r="A5545" t="s">
        <v>218</v>
      </c>
      <c r="B5545" t="s">
        <v>180</v>
      </c>
      <c r="C5545" s="1">
        <v>27827</v>
      </c>
      <c r="D5545">
        <v>28.1</v>
      </c>
    </row>
    <row r="5546" spans="1:4" x14ac:dyDescent="0.25">
      <c r="A5546" t="s">
        <v>218</v>
      </c>
      <c r="B5546" t="s">
        <v>180</v>
      </c>
      <c r="C5546" s="1">
        <v>27841</v>
      </c>
      <c r="D5546">
        <v>31.5</v>
      </c>
    </row>
    <row r="5547" spans="1:4" x14ac:dyDescent="0.25">
      <c r="A5547" t="s">
        <v>218</v>
      </c>
      <c r="B5547" t="s">
        <v>180</v>
      </c>
      <c r="C5547" s="1">
        <v>27855</v>
      </c>
      <c r="D5547">
        <v>34.9</v>
      </c>
    </row>
    <row r="5548" spans="1:4" x14ac:dyDescent="0.25">
      <c r="A5548" t="s">
        <v>218</v>
      </c>
      <c r="B5548" t="s">
        <v>180</v>
      </c>
      <c r="C5548" s="1">
        <v>27869</v>
      </c>
      <c r="D5548">
        <v>39.5</v>
      </c>
    </row>
    <row r="5549" spans="1:4" x14ac:dyDescent="0.25">
      <c r="A5549" t="s">
        <v>218</v>
      </c>
      <c r="B5549" t="s">
        <v>180</v>
      </c>
      <c r="C5549" s="1">
        <v>27883</v>
      </c>
      <c r="D5549">
        <v>31.3</v>
      </c>
    </row>
    <row r="5550" spans="1:4" x14ac:dyDescent="0.25">
      <c r="A5550" t="s">
        <v>218</v>
      </c>
      <c r="B5550" t="s">
        <v>180</v>
      </c>
      <c r="C5550" s="1">
        <v>27897</v>
      </c>
      <c r="D5550">
        <v>26.4</v>
      </c>
    </row>
    <row r="5551" spans="1:4" x14ac:dyDescent="0.25">
      <c r="A5551" t="s">
        <v>218</v>
      </c>
      <c r="B5551" t="s">
        <v>180</v>
      </c>
      <c r="C5551" s="1">
        <v>27911</v>
      </c>
      <c r="D5551">
        <v>25.8</v>
      </c>
    </row>
    <row r="5552" spans="1:4" x14ac:dyDescent="0.25">
      <c r="A5552" t="s">
        <v>218</v>
      </c>
      <c r="B5552" t="s">
        <v>180</v>
      </c>
      <c r="C5552" s="1">
        <v>27925</v>
      </c>
      <c r="D5552">
        <v>19.100000000000001</v>
      </c>
    </row>
    <row r="5553" spans="1:4" x14ac:dyDescent="0.25">
      <c r="A5553" t="s">
        <v>218</v>
      </c>
      <c r="B5553" t="s">
        <v>180</v>
      </c>
      <c r="C5553" s="1">
        <v>27939</v>
      </c>
      <c r="D5553">
        <v>15.9</v>
      </c>
    </row>
    <row r="5554" spans="1:4" x14ac:dyDescent="0.25">
      <c r="A5554" t="s">
        <v>218</v>
      </c>
      <c r="B5554" t="s">
        <v>180</v>
      </c>
      <c r="C5554" s="1">
        <v>27953</v>
      </c>
      <c r="D5554">
        <v>17</v>
      </c>
    </row>
    <row r="5555" spans="1:4" x14ac:dyDescent="0.25">
      <c r="A5555" t="s">
        <v>218</v>
      </c>
      <c r="B5555" t="s">
        <v>180</v>
      </c>
      <c r="C5555" s="1">
        <v>27967</v>
      </c>
      <c r="D5555">
        <v>18.3</v>
      </c>
    </row>
    <row r="5556" spans="1:4" x14ac:dyDescent="0.25">
      <c r="A5556" t="s">
        <v>218</v>
      </c>
      <c r="B5556" t="s">
        <v>180</v>
      </c>
      <c r="C5556" s="1">
        <v>27981</v>
      </c>
      <c r="D5556">
        <v>23.1</v>
      </c>
    </row>
    <row r="5557" spans="1:4" x14ac:dyDescent="0.25">
      <c r="A5557" t="s">
        <v>218</v>
      </c>
      <c r="B5557" t="s">
        <v>180</v>
      </c>
      <c r="C5557" s="1">
        <v>27995</v>
      </c>
      <c r="D5557">
        <v>29.5</v>
      </c>
    </row>
    <row r="5558" spans="1:4" x14ac:dyDescent="0.25">
      <c r="A5558" t="s">
        <v>218</v>
      </c>
      <c r="B5558" t="s">
        <v>180</v>
      </c>
      <c r="C5558" s="1">
        <v>28009</v>
      </c>
      <c r="D5558">
        <v>33.5</v>
      </c>
    </row>
    <row r="5559" spans="1:4" x14ac:dyDescent="0.25">
      <c r="A5559" t="s">
        <v>218</v>
      </c>
      <c r="B5559" t="s">
        <v>180</v>
      </c>
      <c r="C5559" s="1">
        <v>28023</v>
      </c>
      <c r="D5559">
        <v>34.799999999999997</v>
      </c>
    </row>
    <row r="5560" spans="1:4" x14ac:dyDescent="0.25">
      <c r="A5560" t="s">
        <v>218</v>
      </c>
      <c r="B5560" t="s">
        <v>180</v>
      </c>
      <c r="C5560" s="1">
        <v>28037</v>
      </c>
      <c r="D5560">
        <v>41.1</v>
      </c>
    </row>
    <row r="5561" spans="1:4" x14ac:dyDescent="0.25">
      <c r="A5561" t="s">
        <v>218</v>
      </c>
      <c r="B5561" t="s">
        <v>180</v>
      </c>
      <c r="C5561" s="1">
        <v>28051</v>
      </c>
      <c r="D5561">
        <v>55</v>
      </c>
    </row>
    <row r="5562" spans="1:4" x14ac:dyDescent="0.25">
      <c r="A5562" t="s">
        <v>218</v>
      </c>
      <c r="B5562" t="s">
        <v>180</v>
      </c>
      <c r="C5562" s="1">
        <v>28065</v>
      </c>
      <c r="D5562">
        <v>49.8</v>
      </c>
    </row>
    <row r="5563" spans="1:4" x14ac:dyDescent="0.25">
      <c r="A5563" t="s">
        <v>218</v>
      </c>
      <c r="B5563" t="s">
        <v>180</v>
      </c>
      <c r="C5563" s="1">
        <v>28079</v>
      </c>
      <c r="D5563">
        <v>54.7</v>
      </c>
    </row>
    <row r="5564" spans="1:4" x14ac:dyDescent="0.25">
      <c r="A5564" t="s">
        <v>218</v>
      </c>
      <c r="B5564" t="s">
        <v>180</v>
      </c>
      <c r="C5564" s="1">
        <v>28094</v>
      </c>
      <c r="D5564">
        <v>47.8</v>
      </c>
    </row>
    <row r="5565" spans="1:4" x14ac:dyDescent="0.25">
      <c r="A5565" t="s">
        <v>218</v>
      </c>
      <c r="B5565" t="s">
        <v>180</v>
      </c>
      <c r="C5565" s="1">
        <v>28108</v>
      </c>
      <c r="D5565">
        <v>45.4</v>
      </c>
    </row>
    <row r="5566" spans="1:4" x14ac:dyDescent="0.25">
      <c r="A5566" t="s">
        <v>218</v>
      </c>
      <c r="B5566" t="s">
        <v>180</v>
      </c>
      <c r="C5566" s="1">
        <v>28122</v>
      </c>
      <c r="D5566">
        <v>43.4</v>
      </c>
    </row>
    <row r="5567" spans="1:4" x14ac:dyDescent="0.25">
      <c r="A5567" t="s">
        <v>218</v>
      </c>
      <c r="B5567" t="s">
        <v>180</v>
      </c>
      <c r="C5567" s="1">
        <v>28136</v>
      </c>
      <c r="D5567">
        <v>35.4</v>
      </c>
    </row>
    <row r="5568" spans="1:4" x14ac:dyDescent="0.25">
      <c r="A5568" t="s">
        <v>218</v>
      </c>
      <c r="B5568" t="s">
        <v>180</v>
      </c>
      <c r="C5568" s="1">
        <v>28150</v>
      </c>
      <c r="D5568">
        <v>28.4</v>
      </c>
    </row>
    <row r="5569" spans="1:4" x14ac:dyDescent="0.25">
      <c r="A5569" t="s">
        <v>218</v>
      </c>
      <c r="B5569" t="s">
        <v>180</v>
      </c>
      <c r="C5569" s="1">
        <v>28164</v>
      </c>
      <c r="D5569">
        <v>34.200000000000003</v>
      </c>
    </row>
    <row r="5570" spans="1:4" x14ac:dyDescent="0.25">
      <c r="A5570" t="s">
        <v>218</v>
      </c>
      <c r="B5570" t="s">
        <v>180</v>
      </c>
      <c r="C5570" s="1">
        <v>28178</v>
      </c>
      <c r="D5570">
        <v>26.3</v>
      </c>
    </row>
    <row r="5571" spans="1:4" x14ac:dyDescent="0.25">
      <c r="A5571" t="s">
        <v>218</v>
      </c>
      <c r="B5571" t="s">
        <v>180</v>
      </c>
      <c r="C5571" s="1">
        <v>28192</v>
      </c>
      <c r="D5571">
        <v>28.1</v>
      </c>
    </row>
    <row r="5572" spans="1:4" x14ac:dyDescent="0.25">
      <c r="A5572" t="s">
        <v>218</v>
      </c>
      <c r="B5572" t="s">
        <v>180</v>
      </c>
      <c r="C5572" s="1">
        <v>28206</v>
      </c>
      <c r="D5572">
        <v>31.5</v>
      </c>
    </row>
    <row r="5573" spans="1:4" x14ac:dyDescent="0.25">
      <c r="A5573" t="s">
        <v>218</v>
      </c>
      <c r="B5573" t="s">
        <v>180</v>
      </c>
      <c r="C5573" s="1">
        <v>28220</v>
      </c>
      <c r="D5573">
        <v>34.9</v>
      </c>
    </row>
    <row r="5574" spans="1:4" x14ac:dyDescent="0.25">
      <c r="A5574" t="s">
        <v>218</v>
      </c>
      <c r="B5574" t="s">
        <v>180</v>
      </c>
      <c r="C5574" s="1">
        <v>28234</v>
      </c>
      <c r="D5574">
        <v>39.5</v>
      </c>
    </row>
    <row r="5575" spans="1:4" x14ac:dyDescent="0.25">
      <c r="A5575" t="s">
        <v>218</v>
      </c>
      <c r="B5575" t="s">
        <v>180</v>
      </c>
      <c r="C5575" s="1">
        <v>28248</v>
      </c>
      <c r="D5575">
        <v>31.3</v>
      </c>
    </row>
    <row r="5576" spans="1:4" x14ac:dyDescent="0.25">
      <c r="A5576" t="s">
        <v>218</v>
      </c>
      <c r="B5576" t="s">
        <v>180</v>
      </c>
      <c r="C5576" s="1">
        <v>28262</v>
      </c>
      <c r="D5576">
        <v>26.4</v>
      </c>
    </row>
    <row r="5577" spans="1:4" x14ac:dyDescent="0.25">
      <c r="A5577" t="s">
        <v>218</v>
      </c>
      <c r="B5577" t="s">
        <v>180</v>
      </c>
      <c r="C5577" s="1">
        <v>28276</v>
      </c>
      <c r="D5577">
        <v>25.8</v>
      </c>
    </row>
    <row r="5578" spans="1:4" x14ac:dyDescent="0.25">
      <c r="A5578" t="s">
        <v>218</v>
      </c>
      <c r="B5578" t="s">
        <v>180</v>
      </c>
      <c r="C5578" s="1">
        <v>28290</v>
      </c>
      <c r="D5578">
        <v>19.100000000000001</v>
      </c>
    </row>
    <row r="5579" spans="1:4" x14ac:dyDescent="0.25">
      <c r="A5579" t="s">
        <v>218</v>
      </c>
      <c r="B5579" t="s">
        <v>180</v>
      </c>
      <c r="C5579" s="1">
        <v>28304</v>
      </c>
      <c r="D5579">
        <v>15.9</v>
      </c>
    </row>
    <row r="5580" spans="1:4" x14ac:dyDescent="0.25">
      <c r="A5580" t="s">
        <v>218</v>
      </c>
      <c r="B5580" t="s">
        <v>180</v>
      </c>
      <c r="C5580" s="1">
        <v>28318</v>
      </c>
      <c r="D5580">
        <v>17</v>
      </c>
    </row>
    <row r="5581" spans="1:4" x14ac:dyDescent="0.25">
      <c r="A5581" t="s">
        <v>218</v>
      </c>
      <c r="B5581" t="s">
        <v>180</v>
      </c>
      <c r="C5581" s="1">
        <v>28332</v>
      </c>
      <c r="D5581">
        <v>18.3</v>
      </c>
    </row>
    <row r="5582" spans="1:4" x14ac:dyDescent="0.25">
      <c r="A5582" t="s">
        <v>218</v>
      </c>
      <c r="B5582" t="s">
        <v>180</v>
      </c>
      <c r="C5582" s="1">
        <v>28346</v>
      </c>
      <c r="D5582">
        <v>23.1</v>
      </c>
    </row>
    <row r="5583" spans="1:4" x14ac:dyDescent="0.25">
      <c r="A5583" t="s">
        <v>218</v>
      </c>
      <c r="B5583" t="s">
        <v>180</v>
      </c>
      <c r="C5583" s="1">
        <v>28360</v>
      </c>
      <c r="D5583">
        <v>29.5</v>
      </c>
    </row>
    <row r="5584" spans="1:4" x14ac:dyDescent="0.25">
      <c r="A5584" t="s">
        <v>218</v>
      </c>
      <c r="B5584" t="s">
        <v>180</v>
      </c>
      <c r="C5584" s="1">
        <v>28374</v>
      </c>
      <c r="D5584">
        <v>33.5</v>
      </c>
    </row>
    <row r="5585" spans="1:4" x14ac:dyDescent="0.25">
      <c r="A5585" t="s">
        <v>218</v>
      </c>
      <c r="B5585" t="s">
        <v>180</v>
      </c>
      <c r="C5585" s="1">
        <v>28388</v>
      </c>
      <c r="D5585">
        <v>34.799999999999997</v>
      </c>
    </row>
    <row r="5586" spans="1:4" x14ac:dyDescent="0.25">
      <c r="A5586" t="s">
        <v>218</v>
      </c>
      <c r="B5586" t="s">
        <v>180</v>
      </c>
      <c r="C5586" s="1">
        <v>28402</v>
      </c>
      <c r="D5586">
        <v>41.1</v>
      </c>
    </row>
    <row r="5587" spans="1:4" x14ac:dyDescent="0.25">
      <c r="A5587" t="s">
        <v>218</v>
      </c>
      <c r="B5587" t="s">
        <v>180</v>
      </c>
      <c r="C5587" s="1">
        <v>28416</v>
      </c>
      <c r="D5587">
        <v>55</v>
      </c>
    </row>
    <row r="5588" spans="1:4" x14ac:dyDescent="0.25">
      <c r="A5588" t="s">
        <v>218</v>
      </c>
      <c r="B5588" t="s">
        <v>180</v>
      </c>
      <c r="C5588" s="1">
        <v>28430</v>
      </c>
      <c r="D5588">
        <v>49.8</v>
      </c>
    </row>
    <row r="5589" spans="1:4" x14ac:dyDescent="0.25">
      <c r="A5589" t="s">
        <v>218</v>
      </c>
      <c r="B5589" t="s">
        <v>180</v>
      </c>
      <c r="C5589" s="1">
        <v>28444</v>
      </c>
      <c r="D5589">
        <v>54.7</v>
      </c>
    </row>
    <row r="5590" spans="1:4" x14ac:dyDescent="0.25">
      <c r="A5590" t="s">
        <v>218</v>
      </c>
      <c r="B5590" t="s">
        <v>180</v>
      </c>
      <c r="C5590" s="1">
        <v>28459</v>
      </c>
      <c r="D5590">
        <v>47.8</v>
      </c>
    </row>
    <row r="5591" spans="1:4" x14ac:dyDescent="0.25">
      <c r="A5591" t="s">
        <v>218</v>
      </c>
      <c r="B5591" t="s">
        <v>180</v>
      </c>
      <c r="C5591" s="1">
        <v>28473</v>
      </c>
      <c r="D5591">
        <v>45.4</v>
      </c>
    </row>
    <row r="5592" spans="1:4" x14ac:dyDescent="0.25">
      <c r="A5592" t="s">
        <v>218</v>
      </c>
      <c r="B5592" t="s">
        <v>180</v>
      </c>
      <c r="C5592" s="1">
        <v>28487</v>
      </c>
      <c r="D5592">
        <v>43.4</v>
      </c>
    </row>
    <row r="5593" spans="1:4" x14ac:dyDescent="0.25">
      <c r="A5593" t="s">
        <v>218</v>
      </c>
      <c r="B5593" t="s">
        <v>180</v>
      </c>
      <c r="C5593" s="1">
        <v>28501</v>
      </c>
      <c r="D5593">
        <v>35.4</v>
      </c>
    </row>
    <row r="5594" spans="1:4" x14ac:dyDescent="0.25">
      <c r="A5594" t="s">
        <v>218</v>
      </c>
      <c r="B5594" t="s">
        <v>180</v>
      </c>
      <c r="C5594" s="1">
        <v>28515</v>
      </c>
      <c r="D5594">
        <v>28.4</v>
      </c>
    </row>
    <row r="5595" spans="1:4" x14ac:dyDescent="0.25">
      <c r="A5595" t="s">
        <v>218</v>
      </c>
      <c r="B5595" t="s">
        <v>180</v>
      </c>
      <c r="C5595" s="1">
        <v>28529</v>
      </c>
      <c r="D5595">
        <v>34.200000000000003</v>
      </c>
    </row>
    <row r="5596" spans="1:4" x14ac:dyDescent="0.25">
      <c r="A5596" t="s">
        <v>218</v>
      </c>
      <c r="B5596" t="s">
        <v>180</v>
      </c>
      <c r="C5596" s="1">
        <v>28543</v>
      </c>
      <c r="D5596">
        <v>26.3</v>
      </c>
    </row>
    <row r="5597" spans="1:4" x14ac:dyDescent="0.25">
      <c r="A5597" t="s">
        <v>218</v>
      </c>
      <c r="B5597" t="s">
        <v>180</v>
      </c>
      <c r="C5597" s="1">
        <v>28557</v>
      </c>
      <c r="D5597">
        <v>28.1</v>
      </c>
    </row>
    <row r="5598" spans="1:4" x14ac:dyDescent="0.25">
      <c r="A5598" t="s">
        <v>218</v>
      </c>
      <c r="B5598" t="s">
        <v>180</v>
      </c>
      <c r="C5598" s="1">
        <v>28571</v>
      </c>
      <c r="D5598">
        <v>31.5</v>
      </c>
    </row>
    <row r="5599" spans="1:4" x14ac:dyDescent="0.25">
      <c r="A5599" t="s">
        <v>218</v>
      </c>
      <c r="B5599" t="s">
        <v>180</v>
      </c>
      <c r="C5599" s="1">
        <v>28585</v>
      </c>
      <c r="D5599">
        <v>34.9</v>
      </c>
    </row>
    <row r="5600" spans="1:4" x14ac:dyDescent="0.25">
      <c r="A5600" t="s">
        <v>218</v>
      </c>
      <c r="B5600" t="s">
        <v>180</v>
      </c>
      <c r="C5600" s="1">
        <v>28599</v>
      </c>
      <c r="D5600">
        <v>39.5</v>
      </c>
    </row>
    <row r="5601" spans="1:4" x14ac:dyDescent="0.25">
      <c r="A5601" t="s">
        <v>218</v>
      </c>
      <c r="B5601" t="s">
        <v>180</v>
      </c>
      <c r="C5601" s="1">
        <v>28613</v>
      </c>
      <c r="D5601">
        <v>31.3</v>
      </c>
    </row>
    <row r="5602" spans="1:4" x14ac:dyDescent="0.25">
      <c r="A5602" t="s">
        <v>218</v>
      </c>
      <c r="B5602" t="s">
        <v>180</v>
      </c>
      <c r="C5602" s="1">
        <v>28627</v>
      </c>
      <c r="D5602">
        <v>26.4</v>
      </c>
    </row>
    <row r="5603" spans="1:4" x14ac:dyDescent="0.25">
      <c r="A5603" t="s">
        <v>218</v>
      </c>
      <c r="B5603" t="s">
        <v>180</v>
      </c>
      <c r="C5603" s="1">
        <v>28641</v>
      </c>
      <c r="D5603">
        <v>25.8</v>
      </c>
    </row>
    <row r="5604" spans="1:4" x14ac:dyDescent="0.25">
      <c r="A5604" t="s">
        <v>218</v>
      </c>
      <c r="B5604" t="s">
        <v>180</v>
      </c>
      <c r="C5604" s="1">
        <v>28655</v>
      </c>
      <c r="D5604">
        <v>19.100000000000001</v>
      </c>
    </row>
    <row r="5605" spans="1:4" x14ac:dyDescent="0.25">
      <c r="A5605" t="s">
        <v>218</v>
      </c>
      <c r="B5605" t="s">
        <v>180</v>
      </c>
      <c r="C5605" s="1">
        <v>28669</v>
      </c>
      <c r="D5605">
        <v>15.9</v>
      </c>
    </row>
    <row r="5606" spans="1:4" x14ac:dyDescent="0.25">
      <c r="A5606" t="s">
        <v>218</v>
      </c>
      <c r="B5606" t="s">
        <v>180</v>
      </c>
      <c r="C5606" s="1">
        <v>28683</v>
      </c>
      <c r="D5606">
        <v>17</v>
      </c>
    </row>
    <row r="5607" spans="1:4" x14ac:dyDescent="0.25">
      <c r="A5607" t="s">
        <v>218</v>
      </c>
      <c r="B5607" t="s">
        <v>180</v>
      </c>
      <c r="C5607" s="1">
        <v>28697</v>
      </c>
      <c r="D5607">
        <v>18.3</v>
      </c>
    </row>
    <row r="5608" spans="1:4" x14ac:dyDescent="0.25">
      <c r="A5608" t="s">
        <v>218</v>
      </c>
      <c r="B5608" t="s">
        <v>180</v>
      </c>
      <c r="C5608" s="1">
        <v>28711</v>
      </c>
      <c r="D5608">
        <v>23.1</v>
      </c>
    </row>
    <row r="5609" spans="1:4" x14ac:dyDescent="0.25">
      <c r="A5609" t="s">
        <v>218</v>
      </c>
      <c r="B5609" t="s">
        <v>180</v>
      </c>
      <c r="C5609" s="1">
        <v>28725</v>
      </c>
      <c r="D5609">
        <v>29.5</v>
      </c>
    </row>
    <row r="5610" spans="1:4" x14ac:dyDescent="0.25">
      <c r="A5610" t="s">
        <v>218</v>
      </c>
      <c r="B5610" t="s">
        <v>180</v>
      </c>
      <c r="C5610" s="1">
        <v>28739</v>
      </c>
      <c r="D5610">
        <v>33.5</v>
      </c>
    </row>
    <row r="5611" spans="1:4" x14ac:dyDescent="0.25">
      <c r="A5611" t="s">
        <v>218</v>
      </c>
      <c r="B5611" t="s">
        <v>180</v>
      </c>
      <c r="C5611" s="1">
        <v>28753</v>
      </c>
      <c r="D5611">
        <v>34.799999999999997</v>
      </c>
    </row>
    <row r="5612" spans="1:4" x14ac:dyDescent="0.25">
      <c r="A5612" t="s">
        <v>218</v>
      </c>
      <c r="B5612" t="s">
        <v>180</v>
      </c>
      <c r="C5612" s="1">
        <v>28767</v>
      </c>
      <c r="D5612">
        <v>41.1</v>
      </c>
    </row>
    <row r="5613" spans="1:4" x14ac:dyDescent="0.25">
      <c r="A5613" t="s">
        <v>218</v>
      </c>
      <c r="B5613" t="s">
        <v>180</v>
      </c>
      <c r="C5613" s="1">
        <v>28781</v>
      </c>
      <c r="D5613">
        <v>55</v>
      </c>
    </row>
    <row r="5614" spans="1:4" x14ac:dyDescent="0.25">
      <c r="A5614" t="s">
        <v>218</v>
      </c>
      <c r="B5614" t="s">
        <v>180</v>
      </c>
      <c r="C5614" s="1">
        <v>28795</v>
      </c>
      <c r="D5614">
        <v>49.8</v>
      </c>
    </row>
    <row r="5615" spans="1:4" x14ac:dyDescent="0.25">
      <c r="A5615" t="s">
        <v>218</v>
      </c>
      <c r="B5615" t="s">
        <v>180</v>
      </c>
      <c r="C5615" s="1">
        <v>28809</v>
      </c>
      <c r="D5615">
        <v>54.7</v>
      </c>
    </row>
    <row r="5616" spans="1:4" x14ac:dyDescent="0.25">
      <c r="A5616" t="s">
        <v>218</v>
      </c>
      <c r="B5616" t="s">
        <v>180</v>
      </c>
      <c r="C5616" s="1">
        <v>28824</v>
      </c>
      <c r="D5616">
        <v>47.8</v>
      </c>
    </row>
    <row r="5617" spans="1:4" x14ac:dyDescent="0.25">
      <c r="A5617" t="s">
        <v>218</v>
      </c>
      <c r="B5617" t="s">
        <v>180</v>
      </c>
      <c r="C5617" s="1">
        <v>28838</v>
      </c>
      <c r="D5617">
        <v>45.4</v>
      </c>
    </row>
    <row r="5618" spans="1:4" x14ac:dyDescent="0.25">
      <c r="A5618" t="s">
        <v>218</v>
      </c>
      <c r="B5618" t="s">
        <v>180</v>
      </c>
      <c r="C5618" s="1">
        <v>28852</v>
      </c>
      <c r="D5618">
        <v>43.4</v>
      </c>
    </row>
    <row r="5619" spans="1:4" x14ac:dyDescent="0.25">
      <c r="A5619" t="s">
        <v>218</v>
      </c>
      <c r="B5619" t="s">
        <v>180</v>
      </c>
      <c r="C5619" s="1">
        <v>28866</v>
      </c>
      <c r="D5619">
        <v>35.4</v>
      </c>
    </row>
    <row r="5620" spans="1:4" x14ac:dyDescent="0.25">
      <c r="A5620" t="s">
        <v>218</v>
      </c>
      <c r="B5620" t="s">
        <v>180</v>
      </c>
      <c r="C5620" s="1">
        <v>28880</v>
      </c>
      <c r="D5620">
        <v>28.4</v>
      </c>
    </row>
    <row r="5621" spans="1:4" x14ac:dyDescent="0.25">
      <c r="A5621" t="s">
        <v>218</v>
      </c>
      <c r="B5621" t="s">
        <v>180</v>
      </c>
      <c r="C5621" s="1">
        <v>28894</v>
      </c>
      <c r="D5621">
        <v>34.200000000000003</v>
      </c>
    </row>
    <row r="5622" spans="1:4" x14ac:dyDescent="0.25">
      <c r="A5622" t="s">
        <v>218</v>
      </c>
      <c r="B5622" t="s">
        <v>180</v>
      </c>
      <c r="C5622" s="1">
        <v>28908</v>
      </c>
      <c r="D5622">
        <v>26.3</v>
      </c>
    </row>
    <row r="5623" spans="1:4" x14ac:dyDescent="0.25">
      <c r="A5623" t="s">
        <v>218</v>
      </c>
      <c r="B5623" t="s">
        <v>180</v>
      </c>
      <c r="C5623" s="1">
        <v>28922</v>
      </c>
      <c r="D5623">
        <v>28.1</v>
      </c>
    </row>
    <row r="5624" spans="1:4" x14ac:dyDescent="0.25">
      <c r="A5624" t="s">
        <v>218</v>
      </c>
      <c r="B5624" t="s">
        <v>180</v>
      </c>
      <c r="C5624" s="1">
        <v>28936</v>
      </c>
      <c r="D5624">
        <v>31.5</v>
      </c>
    </row>
    <row r="5625" spans="1:4" x14ac:dyDescent="0.25">
      <c r="A5625" t="s">
        <v>218</v>
      </c>
      <c r="B5625" t="s">
        <v>180</v>
      </c>
      <c r="C5625" s="1">
        <v>28950</v>
      </c>
      <c r="D5625">
        <v>34.9</v>
      </c>
    </row>
    <row r="5626" spans="1:4" x14ac:dyDescent="0.25">
      <c r="A5626" t="s">
        <v>218</v>
      </c>
      <c r="B5626" t="s">
        <v>180</v>
      </c>
      <c r="C5626" s="1">
        <v>28964</v>
      </c>
      <c r="D5626">
        <v>39.5</v>
      </c>
    </row>
    <row r="5627" spans="1:4" x14ac:dyDescent="0.25">
      <c r="A5627" t="s">
        <v>218</v>
      </c>
      <c r="B5627" t="s">
        <v>180</v>
      </c>
      <c r="C5627" s="1">
        <v>28978</v>
      </c>
      <c r="D5627">
        <v>31.3</v>
      </c>
    </row>
    <row r="5628" spans="1:4" x14ac:dyDescent="0.25">
      <c r="A5628" t="s">
        <v>218</v>
      </c>
      <c r="B5628" t="s">
        <v>180</v>
      </c>
      <c r="C5628" s="1">
        <v>28992</v>
      </c>
      <c r="D5628">
        <v>26.4</v>
      </c>
    </row>
    <row r="5629" spans="1:4" x14ac:dyDescent="0.25">
      <c r="A5629" t="s">
        <v>218</v>
      </c>
      <c r="B5629" t="s">
        <v>180</v>
      </c>
      <c r="C5629" s="1">
        <v>29006</v>
      </c>
      <c r="D5629">
        <v>25.8</v>
      </c>
    </row>
    <row r="5630" spans="1:4" x14ac:dyDescent="0.25">
      <c r="A5630" t="s">
        <v>218</v>
      </c>
      <c r="B5630" t="s">
        <v>180</v>
      </c>
      <c r="C5630" s="1">
        <v>29020</v>
      </c>
      <c r="D5630">
        <v>19.100000000000001</v>
      </c>
    </row>
    <row r="5631" spans="1:4" x14ac:dyDescent="0.25">
      <c r="A5631" t="s">
        <v>218</v>
      </c>
      <c r="B5631" t="s">
        <v>180</v>
      </c>
      <c r="C5631" s="1">
        <v>29034</v>
      </c>
      <c r="D5631">
        <v>15.9</v>
      </c>
    </row>
    <row r="5632" spans="1:4" x14ac:dyDescent="0.25">
      <c r="A5632" t="s">
        <v>218</v>
      </c>
      <c r="B5632" t="s">
        <v>180</v>
      </c>
      <c r="C5632" s="1">
        <v>29048</v>
      </c>
      <c r="D5632">
        <v>17</v>
      </c>
    </row>
    <row r="5633" spans="1:4" x14ac:dyDescent="0.25">
      <c r="A5633" t="s">
        <v>218</v>
      </c>
      <c r="B5633" t="s">
        <v>180</v>
      </c>
      <c r="C5633" s="1">
        <v>29062</v>
      </c>
      <c r="D5633">
        <v>18.3</v>
      </c>
    </row>
    <row r="5634" spans="1:4" x14ac:dyDescent="0.25">
      <c r="A5634" t="s">
        <v>218</v>
      </c>
      <c r="B5634" t="s">
        <v>180</v>
      </c>
      <c r="C5634" s="1">
        <v>29076</v>
      </c>
      <c r="D5634">
        <v>23.1</v>
      </c>
    </row>
    <row r="5635" spans="1:4" x14ac:dyDescent="0.25">
      <c r="A5635" t="s">
        <v>218</v>
      </c>
      <c r="B5635" t="s">
        <v>180</v>
      </c>
      <c r="C5635" s="1">
        <v>29090</v>
      </c>
      <c r="D5635">
        <v>29.5</v>
      </c>
    </row>
    <row r="5636" spans="1:4" x14ac:dyDescent="0.25">
      <c r="A5636" t="s">
        <v>218</v>
      </c>
      <c r="B5636" t="s">
        <v>180</v>
      </c>
      <c r="C5636" s="1">
        <v>29104</v>
      </c>
      <c r="D5636">
        <v>33.5</v>
      </c>
    </row>
    <row r="5637" spans="1:4" x14ac:dyDescent="0.25">
      <c r="A5637" t="s">
        <v>218</v>
      </c>
      <c r="B5637" t="s">
        <v>180</v>
      </c>
      <c r="C5637" s="1">
        <v>29118</v>
      </c>
      <c r="D5637">
        <v>34.799999999999997</v>
      </c>
    </row>
    <row r="5638" spans="1:4" x14ac:dyDescent="0.25">
      <c r="A5638" t="s">
        <v>218</v>
      </c>
      <c r="B5638" t="s">
        <v>180</v>
      </c>
      <c r="C5638" s="1">
        <v>29132</v>
      </c>
      <c r="D5638">
        <v>41.1</v>
      </c>
    </row>
    <row r="5639" spans="1:4" x14ac:dyDescent="0.25">
      <c r="A5639" t="s">
        <v>218</v>
      </c>
      <c r="B5639" t="s">
        <v>180</v>
      </c>
      <c r="C5639" s="1">
        <v>29146</v>
      </c>
      <c r="D5639">
        <v>55</v>
      </c>
    </row>
    <row r="5640" spans="1:4" x14ac:dyDescent="0.25">
      <c r="A5640" t="s">
        <v>218</v>
      </c>
      <c r="B5640" t="s">
        <v>180</v>
      </c>
      <c r="C5640" s="1">
        <v>29160</v>
      </c>
      <c r="D5640">
        <v>49.8</v>
      </c>
    </row>
    <row r="5641" spans="1:4" x14ac:dyDescent="0.25">
      <c r="A5641" t="s">
        <v>218</v>
      </c>
      <c r="B5641" t="s">
        <v>180</v>
      </c>
      <c r="C5641" s="1">
        <v>29174</v>
      </c>
      <c r="D5641">
        <v>54.7</v>
      </c>
    </row>
    <row r="5642" spans="1:4" x14ac:dyDescent="0.25">
      <c r="A5642" t="s">
        <v>218</v>
      </c>
      <c r="B5642" t="s">
        <v>180</v>
      </c>
      <c r="C5642" s="1">
        <v>29189</v>
      </c>
      <c r="D5642">
        <v>47.8</v>
      </c>
    </row>
    <row r="5643" spans="1:4" x14ac:dyDescent="0.25">
      <c r="A5643" t="s">
        <v>218</v>
      </c>
      <c r="B5643" t="s">
        <v>180</v>
      </c>
      <c r="C5643" s="1">
        <v>29203</v>
      </c>
      <c r="D5643">
        <v>45.4</v>
      </c>
    </row>
    <row r="5644" spans="1:4" x14ac:dyDescent="0.25">
      <c r="A5644" t="s">
        <v>218</v>
      </c>
      <c r="B5644" t="s">
        <v>180</v>
      </c>
      <c r="C5644" s="1">
        <v>29217</v>
      </c>
      <c r="D5644">
        <v>43.4</v>
      </c>
    </row>
    <row r="5645" spans="1:4" x14ac:dyDescent="0.25">
      <c r="A5645" t="s">
        <v>218</v>
      </c>
      <c r="B5645" t="s">
        <v>180</v>
      </c>
      <c r="C5645" s="1">
        <v>29231</v>
      </c>
      <c r="D5645">
        <v>35.4</v>
      </c>
    </row>
    <row r="5646" spans="1:4" x14ac:dyDescent="0.25">
      <c r="A5646" t="s">
        <v>218</v>
      </c>
      <c r="B5646" t="s">
        <v>180</v>
      </c>
      <c r="C5646" s="1">
        <v>29245</v>
      </c>
      <c r="D5646">
        <v>28.4</v>
      </c>
    </row>
    <row r="5647" spans="1:4" x14ac:dyDescent="0.25">
      <c r="A5647" t="s">
        <v>218</v>
      </c>
      <c r="B5647" t="s">
        <v>180</v>
      </c>
      <c r="C5647" s="1">
        <v>29259</v>
      </c>
      <c r="D5647">
        <v>34.200000000000003</v>
      </c>
    </row>
    <row r="5648" spans="1:4" x14ac:dyDescent="0.25">
      <c r="A5648" t="s">
        <v>218</v>
      </c>
      <c r="B5648" t="s">
        <v>180</v>
      </c>
      <c r="C5648" s="1">
        <v>29273</v>
      </c>
      <c r="D5648">
        <v>26.3</v>
      </c>
    </row>
    <row r="5649" spans="1:4" x14ac:dyDescent="0.25">
      <c r="A5649" t="s">
        <v>218</v>
      </c>
      <c r="B5649" t="s">
        <v>180</v>
      </c>
      <c r="C5649" s="1">
        <v>29288</v>
      </c>
      <c r="D5649">
        <v>28.1</v>
      </c>
    </row>
    <row r="5650" spans="1:4" x14ac:dyDescent="0.25">
      <c r="A5650" t="s">
        <v>218</v>
      </c>
      <c r="B5650" t="s">
        <v>180</v>
      </c>
      <c r="C5650" s="1">
        <v>29302</v>
      </c>
      <c r="D5650">
        <v>31.5</v>
      </c>
    </row>
    <row r="5651" spans="1:4" x14ac:dyDescent="0.25">
      <c r="A5651" t="s">
        <v>218</v>
      </c>
      <c r="B5651" t="s">
        <v>180</v>
      </c>
      <c r="C5651" s="1">
        <v>29316</v>
      </c>
      <c r="D5651">
        <v>34.9</v>
      </c>
    </row>
    <row r="5652" spans="1:4" x14ac:dyDescent="0.25">
      <c r="A5652" t="s">
        <v>218</v>
      </c>
      <c r="B5652" t="s">
        <v>180</v>
      </c>
      <c r="C5652" s="1">
        <v>29330</v>
      </c>
      <c r="D5652">
        <v>39.5</v>
      </c>
    </row>
    <row r="5653" spans="1:4" x14ac:dyDescent="0.25">
      <c r="A5653" t="s">
        <v>218</v>
      </c>
      <c r="B5653" t="s">
        <v>180</v>
      </c>
      <c r="C5653" s="1">
        <v>29344</v>
      </c>
      <c r="D5653">
        <v>31.3</v>
      </c>
    </row>
    <row r="5654" spans="1:4" x14ac:dyDescent="0.25">
      <c r="A5654" t="s">
        <v>218</v>
      </c>
      <c r="B5654" t="s">
        <v>180</v>
      </c>
      <c r="C5654" s="1">
        <v>29358</v>
      </c>
      <c r="D5654">
        <v>26.4</v>
      </c>
    </row>
    <row r="5655" spans="1:4" x14ac:dyDescent="0.25">
      <c r="A5655" t="s">
        <v>218</v>
      </c>
      <c r="B5655" t="s">
        <v>180</v>
      </c>
      <c r="C5655" s="1">
        <v>29372</v>
      </c>
      <c r="D5655">
        <v>25.8</v>
      </c>
    </row>
    <row r="5656" spans="1:4" x14ac:dyDescent="0.25">
      <c r="A5656" t="s">
        <v>218</v>
      </c>
      <c r="B5656" t="s">
        <v>180</v>
      </c>
      <c r="C5656" s="1">
        <v>29386</v>
      </c>
      <c r="D5656">
        <v>19.100000000000001</v>
      </c>
    </row>
    <row r="5657" spans="1:4" x14ac:dyDescent="0.25">
      <c r="A5657" t="s">
        <v>218</v>
      </c>
      <c r="B5657" t="s">
        <v>180</v>
      </c>
      <c r="C5657" s="1">
        <v>29400</v>
      </c>
      <c r="D5657">
        <v>15.9</v>
      </c>
    </row>
    <row r="5658" spans="1:4" x14ac:dyDescent="0.25">
      <c r="A5658" t="s">
        <v>218</v>
      </c>
      <c r="B5658" t="s">
        <v>180</v>
      </c>
      <c r="C5658" s="1">
        <v>29414</v>
      </c>
      <c r="D5658">
        <v>17</v>
      </c>
    </row>
    <row r="5659" spans="1:4" x14ac:dyDescent="0.25">
      <c r="A5659" t="s">
        <v>218</v>
      </c>
      <c r="B5659" t="s">
        <v>180</v>
      </c>
      <c r="C5659" s="1">
        <v>29428</v>
      </c>
      <c r="D5659">
        <v>18.3</v>
      </c>
    </row>
    <row r="5660" spans="1:4" x14ac:dyDescent="0.25">
      <c r="A5660" t="s">
        <v>218</v>
      </c>
      <c r="B5660" t="s">
        <v>180</v>
      </c>
      <c r="C5660" s="1">
        <v>29442</v>
      </c>
      <c r="D5660">
        <v>23.1</v>
      </c>
    </row>
    <row r="5661" spans="1:4" x14ac:dyDescent="0.25">
      <c r="A5661" t="s">
        <v>218</v>
      </c>
      <c r="B5661" t="s">
        <v>180</v>
      </c>
      <c r="C5661" s="1">
        <v>29456</v>
      </c>
      <c r="D5661">
        <v>29.5</v>
      </c>
    </row>
    <row r="5662" spans="1:4" x14ac:dyDescent="0.25">
      <c r="A5662" t="s">
        <v>218</v>
      </c>
      <c r="B5662" t="s">
        <v>180</v>
      </c>
      <c r="C5662" s="1">
        <v>29470</v>
      </c>
      <c r="D5662">
        <v>33.5</v>
      </c>
    </row>
    <row r="5663" spans="1:4" x14ac:dyDescent="0.25">
      <c r="A5663" t="s">
        <v>218</v>
      </c>
      <c r="B5663" t="s">
        <v>180</v>
      </c>
      <c r="C5663" s="1">
        <v>29484</v>
      </c>
      <c r="D5663">
        <v>34.799999999999997</v>
      </c>
    </row>
    <row r="5664" spans="1:4" x14ac:dyDescent="0.25">
      <c r="A5664" t="s">
        <v>218</v>
      </c>
      <c r="B5664" t="s">
        <v>180</v>
      </c>
      <c r="C5664" s="1">
        <v>29498</v>
      </c>
      <c r="D5664">
        <v>41.1</v>
      </c>
    </row>
    <row r="5665" spans="1:4" x14ac:dyDescent="0.25">
      <c r="A5665" t="s">
        <v>218</v>
      </c>
      <c r="B5665" t="s">
        <v>180</v>
      </c>
      <c r="C5665" s="1">
        <v>29512</v>
      </c>
      <c r="D5665">
        <v>55</v>
      </c>
    </row>
    <row r="5666" spans="1:4" x14ac:dyDescent="0.25">
      <c r="A5666" t="s">
        <v>218</v>
      </c>
      <c r="B5666" t="s">
        <v>180</v>
      </c>
      <c r="C5666" s="1">
        <v>29526</v>
      </c>
      <c r="D5666">
        <v>49.8</v>
      </c>
    </row>
    <row r="5667" spans="1:4" x14ac:dyDescent="0.25">
      <c r="A5667" t="s">
        <v>218</v>
      </c>
      <c r="B5667" t="s">
        <v>180</v>
      </c>
      <c r="C5667" s="1">
        <v>29540</v>
      </c>
      <c r="D5667">
        <v>54.7</v>
      </c>
    </row>
    <row r="5668" spans="1:4" x14ac:dyDescent="0.25">
      <c r="A5668" t="s">
        <v>218</v>
      </c>
      <c r="B5668" t="s">
        <v>180</v>
      </c>
      <c r="C5668" s="1">
        <v>29555</v>
      </c>
      <c r="D5668">
        <v>47.8</v>
      </c>
    </row>
    <row r="5669" spans="1:4" x14ac:dyDescent="0.25">
      <c r="A5669" t="s">
        <v>218</v>
      </c>
      <c r="B5669" t="s">
        <v>180</v>
      </c>
      <c r="C5669" s="1">
        <v>29569</v>
      </c>
      <c r="D5669">
        <v>45.4</v>
      </c>
    </row>
    <row r="5670" spans="1:4" x14ac:dyDescent="0.25">
      <c r="A5670" t="s">
        <v>218</v>
      </c>
      <c r="B5670" t="s">
        <v>180</v>
      </c>
      <c r="C5670" s="1">
        <v>29583</v>
      </c>
      <c r="D5670">
        <v>43.4</v>
      </c>
    </row>
    <row r="5671" spans="1:4" x14ac:dyDescent="0.25">
      <c r="A5671" t="s">
        <v>218</v>
      </c>
      <c r="B5671" t="s">
        <v>180</v>
      </c>
      <c r="C5671" s="1">
        <v>29597</v>
      </c>
      <c r="D5671">
        <v>35.4</v>
      </c>
    </row>
    <row r="5672" spans="1:4" x14ac:dyDescent="0.25">
      <c r="A5672" t="s">
        <v>218</v>
      </c>
      <c r="B5672" t="s">
        <v>180</v>
      </c>
      <c r="C5672" s="1">
        <v>29611</v>
      </c>
      <c r="D5672">
        <v>28.4</v>
      </c>
    </row>
    <row r="5673" spans="1:4" x14ac:dyDescent="0.25">
      <c r="A5673" t="s">
        <v>218</v>
      </c>
      <c r="B5673" t="s">
        <v>180</v>
      </c>
      <c r="C5673" s="1">
        <v>29625</v>
      </c>
      <c r="D5673">
        <v>34.200000000000003</v>
      </c>
    </row>
    <row r="5674" spans="1:4" x14ac:dyDescent="0.25">
      <c r="A5674" t="s">
        <v>218</v>
      </c>
      <c r="B5674" t="s">
        <v>180</v>
      </c>
      <c r="C5674" s="1">
        <v>29639</v>
      </c>
      <c r="D5674">
        <v>26.3</v>
      </c>
    </row>
    <row r="5675" spans="1:4" x14ac:dyDescent="0.25">
      <c r="A5675" t="s">
        <v>218</v>
      </c>
      <c r="B5675" t="s">
        <v>180</v>
      </c>
      <c r="C5675" s="1">
        <v>29653</v>
      </c>
      <c r="D5675">
        <v>28.1</v>
      </c>
    </row>
    <row r="5676" spans="1:4" x14ac:dyDescent="0.25">
      <c r="A5676" t="s">
        <v>218</v>
      </c>
      <c r="B5676" t="s">
        <v>180</v>
      </c>
      <c r="C5676" s="1">
        <v>29667</v>
      </c>
      <c r="D5676">
        <v>31.5</v>
      </c>
    </row>
    <row r="5677" spans="1:4" x14ac:dyDescent="0.25">
      <c r="A5677" t="s">
        <v>218</v>
      </c>
      <c r="B5677" t="s">
        <v>180</v>
      </c>
      <c r="C5677" s="1">
        <v>29681</v>
      </c>
      <c r="D5677">
        <v>34.9</v>
      </c>
    </row>
    <row r="5678" spans="1:4" x14ac:dyDescent="0.25">
      <c r="A5678" t="s">
        <v>218</v>
      </c>
      <c r="B5678" t="s">
        <v>180</v>
      </c>
      <c r="C5678" s="1">
        <v>29695</v>
      </c>
      <c r="D5678">
        <v>39.5</v>
      </c>
    </row>
    <row r="5679" spans="1:4" x14ac:dyDescent="0.25">
      <c r="A5679" t="s">
        <v>218</v>
      </c>
      <c r="B5679" t="s">
        <v>180</v>
      </c>
      <c r="C5679" s="1">
        <v>29709</v>
      </c>
      <c r="D5679">
        <v>31.3</v>
      </c>
    </row>
    <row r="5680" spans="1:4" x14ac:dyDescent="0.25">
      <c r="A5680" t="s">
        <v>218</v>
      </c>
      <c r="B5680" t="s">
        <v>180</v>
      </c>
      <c r="C5680" s="1">
        <v>29723</v>
      </c>
      <c r="D5680">
        <v>26.4</v>
      </c>
    </row>
    <row r="5681" spans="1:4" x14ac:dyDescent="0.25">
      <c r="A5681" t="s">
        <v>218</v>
      </c>
      <c r="B5681" t="s">
        <v>180</v>
      </c>
      <c r="C5681" s="1">
        <v>29737</v>
      </c>
      <c r="D5681">
        <v>25.8</v>
      </c>
    </row>
    <row r="5682" spans="1:4" x14ac:dyDescent="0.25">
      <c r="A5682" t="s">
        <v>218</v>
      </c>
      <c r="B5682" t="s">
        <v>180</v>
      </c>
      <c r="C5682" s="1">
        <v>29751</v>
      </c>
      <c r="D5682">
        <v>19.100000000000001</v>
      </c>
    </row>
    <row r="5683" spans="1:4" x14ac:dyDescent="0.25">
      <c r="A5683" t="s">
        <v>218</v>
      </c>
      <c r="B5683" t="s">
        <v>180</v>
      </c>
      <c r="C5683" s="1">
        <v>29765</v>
      </c>
      <c r="D5683">
        <v>15.9</v>
      </c>
    </row>
    <row r="5684" spans="1:4" x14ac:dyDescent="0.25">
      <c r="A5684" t="s">
        <v>218</v>
      </c>
      <c r="B5684" t="s">
        <v>180</v>
      </c>
      <c r="C5684" s="1">
        <v>29779</v>
      </c>
      <c r="D5684">
        <v>17</v>
      </c>
    </row>
    <row r="5685" spans="1:4" x14ac:dyDescent="0.25">
      <c r="A5685" t="s">
        <v>218</v>
      </c>
      <c r="B5685" t="s">
        <v>180</v>
      </c>
      <c r="C5685" s="1">
        <v>29793</v>
      </c>
      <c r="D5685">
        <v>18.3</v>
      </c>
    </row>
    <row r="5686" spans="1:4" x14ac:dyDescent="0.25">
      <c r="A5686" t="s">
        <v>218</v>
      </c>
      <c r="B5686" t="s">
        <v>180</v>
      </c>
      <c r="C5686" s="1">
        <v>29807</v>
      </c>
      <c r="D5686">
        <v>23.1</v>
      </c>
    </row>
    <row r="5687" spans="1:4" x14ac:dyDescent="0.25">
      <c r="A5687" t="s">
        <v>218</v>
      </c>
      <c r="B5687" t="s">
        <v>180</v>
      </c>
      <c r="C5687" s="1">
        <v>29821</v>
      </c>
      <c r="D5687">
        <v>29.5</v>
      </c>
    </row>
    <row r="5688" spans="1:4" x14ac:dyDescent="0.25">
      <c r="A5688" t="s">
        <v>218</v>
      </c>
      <c r="B5688" t="s">
        <v>180</v>
      </c>
      <c r="C5688" s="1">
        <v>29835</v>
      </c>
      <c r="D5688">
        <v>33.5</v>
      </c>
    </row>
    <row r="5689" spans="1:4" x14ac:dyDescent="0.25">
      <c r="A5689" t="s">
        <v>218</v>
      </c>
      <c r="B5689" t="s">
        <v>180</v>
      </c>
      <c r="C5689" s="1">
        <v>29849</v>
      </c>
      <c r="D5689">
        <v>34.799999999999997</v>
      </c>
    </row>
    <row r="5690" spans="1:4" x14ac:dyDescent="0.25">
      <c r="A5690" t="s">
        <v>218</v>
      </c>
      <c r="B5690" t="s">
        <v>180</v>
      </c>
      <c r="C5690" s="1">
        <v>29863</v>
      </c>
      <c r="D5690">
        <v>41.1</v>
      </c>
    </row>
    <row r="5691" spans="1:4" x14ac:dyDescent="0.25">
      <c r="A5691" t="s">
        <v>218</v>
      </c>
      <c r="B5691" t="s">
        <v>180</v>
      </c>
      <c r="C5691" s="1">
        <v>29877</v>
      </c>
      <c r="D5691">
        <v>55</v>
      </c>
    </row>
    <row r="5692" spans="1:4" x14ac:dyDescent="0.25">
      <c r="A5692" t="s">
        <v>218</v>
      </c>
      <c r="B5692" t="s">
        <v>180</v>
      </c>
      <c r="C5692" s="1">
        <v>29891</v>
      </c>
      <c r="D5692">
        <v>49.8</v>
      </c>
    </row>
    <row r="5693" spans="1:4" x14ac:dyDescent="0.25">
      <c r="A5693" t="s">
        <v>218</v>
      </c>
      <c r="B5693" t="s">
        <v>180</v>
      </c>
      <c r="C5693" s="1">
        <v>29905</v>
      </c>
      <c r="D5693">
        <v>54.7</v>
      </c>
    </row>
    <row r="5694" spans="1:4" x14ac:dyDescent="0.25">
      <c r="A5694" t="s">
        <v>218</v>
      </c>
      <c r="B5694" t="s">
        <v>180</v>
      </c>
      <c r="C5694" s="1">
        <v>29920</v>
      </c>
      <c r="D5694">
        <v>47.8</v>
      </c>
    </row>
    <row r="5695" spans="1:4" x14ac:dyDescent="0.25">
      <c r="A5695" t="s">
        <v>218</v>
      </c>
      <c r="B5695" t="s">
        <v>180</v>
      </c>
      <c r="C5695" s="1">
        <v>29934</v>
      </c>
      <c r="D5695">
        <v>45.4</v>
      </c>
    </row>
    <row r="5696" spans="1:4" x14ac:dyDescent="0.25">
      <c r="A5696" t="s">
        <v>218</v>
      </c>
      <c r="B5696" t="s">
        <v>180</v>
      </c>
      <c r="C5696" s="1">
        <v>29948</v>
      </c>
      <c r="D5696">
        <v>43.4</v>
      </c>
    </row>
    <row r="5697" spans="1:4" x14ac:dyDescent="0.25">
      <c r="A5697" t="s">
        <v>218</v>
      </c>
      <c r="B5697" t="s">
        <v>180</v>
      </c>
      <c r="C5697" s="1">
        <v>29962</v>
      </c>
      <c r="D5697">
        <v>35.4</v>
      </c>
    </row>
    <row r="5698" spans="1:4" x14ac:dyDescent="0.25">
      <c r="A5698" t="s">
        <v>218</v>
      </c>
      <c r="B5698" t="s">
        <v>180</v>
      </c>
      <c r="C5698" s="1">
        <v>29976</v>
      </c>
      <c r="D5698">
        <v>28.4</v>
      </c>
    </row>
    <row r="5699" spans="1:4" x14ac:dyDescent="0.25">
      <c r="A5699" t="s">
        <v>218</v>
      </c>
      <c r="B5699" t="s">
        <v>180</v>
      </c>
      <c r="C5699" s="1">
        <v>29990</v>
      </c>
      <c r="D5699">
        <v>34.200000000000003</v>
      </c>
    </row>
    <row r="5700" spans="1:4" x14ac:dyDescent="0.25">
      <c r="A5700" t="s">
        <v>218</v>
      </c>
      <c r="B5700" t="s">
        <v>180</v>
      </c>
      <c r="C5700" s="1">
        <v>30004</v>
      </c>
      <c r="D5700">
        <v>26.3</v>
      </c>
    </row>
    <row r="5701" spans="1:4" x14ac:dyDescent="0.25">
      <c r="A5701" t="s">
        <v>218</v>
      </c>
      <c r="B5701" t="s">
        <v>180</v>
      </c>
      <c r="C5701" s="1">
        <v>30018</v>
      </c>
      <c r="D5701">
        <v>28.1</v>
      </c>
    </row>
    <row r="5702" spans="1:4" x14ac:dyDescent="0.25">
      <c r="A5702" t="s">
        <v>218</v>
      </c>
      <c r="B5702" t="s">
        <v>180</v>
      </c>
      <c r="C5702" s="1">
        <v>30032</v>
      </c>
      <c r="D5702">
        <v>31.5</v>
      </c>
    </row>
    <row r="5703" spans="1:4" x14ac:dyDescent="0.25">
      <c r="A5703" t="s">
        <v>218</v>
      </c>
      <c r="B5703" t="s">
        <v>180</v>
      </c>
      <c r="C5703" s="1">
        <v>30046</v>
      </c>
      <c r="D5703">
        <v>34.9</v>
      </c>
    </row>
    <row r="5704" spans="1:4" x14ac:dyDescent="0.25">
      <c r="A5704" t="s">
        <v>218</v>
      </c>
      <c r="B5704" t="s">
        <v>180</v>
      </c>
      <c r="C5704" s="1">
        <v>30060</v>
      </c>
      <c r="D5704">
        <v>39.5</v>
      </c>
    </row>
    <row r="5705" spans="1:4" x14ac:dyDescent="0.25">
      <c r="A5705" t="s">
        <v>218</v>
      </c>
      <c r="B5705" t="s">
        <v>180</v>
      </c>
      <c r="C5705" s="1">
        <v>30074</v>
      </c>
      <c r="D5705">
        <v>31.3</v>
      </c>
    </row>
    <row r="5706" spans="1:4" x14ac:dyDescent="0.25">
      <c r="A5706" t="s">
        <v>218</v>
      </c>
      <c r="B5706" t="s">
        <v>180</v>
      </c>
      <c r="C5706" s="1">
        <v>30088</v>
      </c>
      <c r="D5706">
        <v>26.4</v>
      </c>
    </row>
    <row r="5707" spans="1:4" x14ac:dyDescent="0.25">
      <c r="A5707" t="s">
        <v>218</v>
      </c>
      <c r="B5707" t="s">
        <v>180</v>
      </c>
      <c r="C5707" s="1">
        <v>30102</v>
      </c>
      <c r="D5707">
        <v>25.8</v>
      </c>
    </row>
    <row r="5708" spans="1:4" x14ac:dyDescent="0.25">
      <c r="A5708" t="s">
        <v>218</v>
      </c>
      <c r="B5708" t="s">
        <v>180</v>
      </c>
      <c r="C5708" s="1">
        <v>30116</v>
      </c>
      <c r="D5708">
        <v>19.100000000000001</v>
      </c>
    </row>
    <row r="5709" spans="1:4" x14ac:dyDescent="0.25">
      <c r="A5709" t="s">
        <v>218</v>
      </c>
      <c r="B5709" t="s">
        <v>180</v>
      </c>
      <c r="C5709" s="1">
        <v>30130</v>
      </c>
      <c r="D5709">
        <v>15.9</v>
      </c>
    </row>
    <row r="5710" spans="1:4" x14ac:dyDescent="0.25">
      <c r="A5710" t="s">
        <v>218</v>
      </c>
      <c r="B5710" t="s">
        <v>180</v>
      </c>
      <c r="C5710" s="1">
        <v>30144</v>
      </c>
      <c r="D5710">
        <v>17</v>
      </c>
    </row>
    <row r="5711" spans="1:4" x14ac:dyDescent="0.25">
      <c r="A5711" t="s">
        <v>218</v>
      </c>
      <c r="B5711" t="s">
        <v>180</v>
      </c>
      <c r="C5711" s="1">
        <v>30158</v>
      </c>
      <c r="D5711">
        <v>18.3</v>
      </c>
    </row>
    <row r="5712" spans="1:4" x14ac:dyDescent="0.25">
      <c r="A5712" t="s">
        <v>218</v>
      </c>
      <c r="B5712" t="s">
        <v>180</v>
      </c>
      <c r="C5712" s="1">
        <v>30172</v>
      </c>
      <c r="D5712">
        <v>23.1</v>
      </c>
    </row>
    <row r="5713" spans="1:4" x14ac:dyDescent="0.25">
      <c r="A5713" t="s">
        <v>218</v>
      </c>
      <c r="B5713" t="s">
        <v>180</v>
      </c>
      <c r="C5713" s="1">
        <v>30186</v>
      </c>
      <c r="D5713">
        <v>29.5</v>
      </c>
    </row>
    <row r="5714" spans="1:4" x14ac:dyDescent="0.25">
      <c r="A5714" t="s">
        <v>218</v>
      </c>
      <c r="B5714" t="s">
        <v>180</v>
      </c>
      <c r="C5714" s="1">
        <v>30200</v>
      </c>
      <c r="D5714">
        <v>33.5</v>
      </c>
    </row>
    <row r="5715" spans="1:4" x14ac:dyDescent="0.25">
      <c r="A5715" t="s">
        <v>218</v>
      </c>
      <c r="B5715" t="s">
        <v>180</v>
      </c>
      <c r="C5715" s="1">
        <v>30214</v>
      </c>
      <c r="D5715">
        <v>34.799999999999997</v>
      </c>
    </row>
    <row r="5716" spans="1:4" x14ac:dyDescent="0.25">
      <c r="A5716" t="s">
        <v>218</v>
      </c>
      <c r="B5716" t="s">
        <v>180</v>
      </c>
      <c r="C5716" s="1">
        <v>30228</v>
      </c>
      <c r="D5716">
        <v>41.1</v>
      </c>
    </row>
    <row r="5717" spans="1:4" x14ac:dyDescent="0.25">
      <c r="A5717" t="s">
        <v>218</v>
      </c>
      <c r="B5717" t="s">
        <v>180</v>
      </c>
      <c r="C5717" s="1">
        <v>30242</v>
      </c>
      <c r="D5717">
        <v>55</v>
      </c>
    </row>
    <row r="5718" spans="1:4" x14ac:dyDescent="0.25">
      <c r="A5718" t="s">
        <v>218</v>
      </c>
      <c r="B5718" t="s">
        <v>180</v>
      </c>
      <c r="C5718" s="1">
        <v>30256</v>
      </c>
      <c r="D5718">
        <v>49.8</v>
      </c>
    </row>
    <row r="5719" spans="1:4" x14ac:dyDescent="0.25">
      <c r="A5719" t="s">
        <v>218</v>
      </c>
      <c r="B5719" t="s">
        <v>180</v>
      </c>
      <c r="C5719" s="1">
        <v>30270</v>
      </c>
      <c r="D5719">
        <v>54.7</v>
      </c>
    </row>
    <row r="5720" spans="1:4" x14ac:dyDescent="0.25">
      <c r="A5720" t="s">
        <v>218</v>
      </c>
      <c r="B5720" t="s">
        <v>180</v>
      </c>
      <c r="C5720" s="1">
        <v>30285</v>
      </c>
      <c r="D5720">
        <v>47.8</v>
      </c>
    </row>
    <row r="5721" spans="1:4" x14ac:dyDescent="0.25">
      <c r="A5721" t="s">
        <v>218</v>
      </c>
      <c r="B5721" t="s">
        <v>180</v>
      </c>
      <c r="C5721" s="1">
        <v>30299</v>
      </c>
      <c r="D5721">
        <v>45.4</v>
      </c>
    </row>
    <row r="5722" spans="1:4" x14ac:dyDescent="0.25">
      <c r="A5722" t="s">
        <v>218</v>
      </c>
      <c r="B5722" t="s">
        <v>180</v>
      </c>
      <c r="C5722" s="1">
        <v>30313</v>
      </c>
      <c r="D5722">
        <v>43.4</v>
      </c>
    </row>
    <row r="5723" spans="1:4" x14ac:dyDescent="0.25">
      <c r="A5723" t="s">
        <v>218</v>
      </c>
      <c r="B5723" t="s">
        <v>180</v>
      </c>
      <c r="C5723" s="1">
        <v>30327</v>
      </c>
      <c r="D5723">
        <v>35.4</v>
      </c>
    </row>
    <row r="5724" spans="1:4" x14ac:dyDescent="0.25">
      <c r="A5724" t="s">
        <v>218</v>
      </c>
      <c r="B5724" t="s">
        <v>180</v>
      </c>
      <c r="C5724" s="1">
        <v>30341</v>
      </c>
      <c r="D5724">
        <v>28.4</v>
      </c>
    </row>
    <row r="5725" spans="1:4" x14ac:dyDescent="0.25">
      <c r="A5725" t="s">
        <v>218</v>
      </c>
      <c r="B5725" t="s">
        <v>180</v>
      </c>
      <c r="C5725" s="1">
        <v>30355</v>
      </c>
      <c r="D5725">
        <v>34.200000000000003</v>
      </c>
    </row>
    <row r="5726" spans="1:4" x14ac:dyDescent="0.25">
      <c r="A5726" t="s">
        <v>218</v>
      </c>
      <c r="B5726" t="s">
        <v>180</v>
      </c>
      <c r="C5726" s="1">
        <v>30369</v>
      </c>
      <c r="D5726">
        <v>26.3</v>
      </c>
    </row>
    <row r="5727" spans="1:4" x14ac:dyDescent="0.25">
      <c r="A5727" t="s">
        <v>218</v>
      </c>
      <c r="B5727" t="s">
        <v>180</v>
      </c>
      <c r="C5727" s="1">
        <v>30383</v>
      </c>
      <c r="D5727">
        <v>28.1</v>
      </c>
    </row>
    <row r="5728" spans="1:4" x14ac:dyDescent="0.25">
      <c r="A5728" t="s">
        <v>218</v>
      </c>
      <c r="B5728" t="s">
        <v>180</v>
      </c>
      <c r="C5728" s="1">
        <v>30397</v>
      </c>
      <c r="D5728">
        <v>31.5</v>
      </c>
    </row>
    <row r="5729" spans="1:6" x14ac:dyDescent="0.25">
      <c r="A5729" t="s">
        <v>218</v>
      </c>
      <c r="B5729" t="s">
        <v>180</v>
      </c>
      <c r="C5729" s="1">
        <v>30411</v>
      </c>
      <c r="D5729">
        <v>34.9</v>
      </c>
    </row>
    <row r="5730" spans="1:6" x14ac:dyDescent="0.25">
      <c r="A5730" t="s">
        <v>218</v>
      </c>
      <c r="B5730" t="s">
        <v>180</v>
      </c>
      <c r="C5730" s="1">
        <v>30425</v>
      </c>
      <c r="D5730">
        <v>39.5</v>
      </c>
    </row>
    <row r="5731" spans="1:6" x14ac:dyDescent="0.25">
      <c r="A5731" t="s">
        <v>218</v>
      </c>
      <c r="B5731" t="s">
        <v>180</v>
      </c>
      <c r="C5731" s="1">
        <v>30439</v>
      </c>
      <c r="D5731">
        <v>31.3</v>
      </c>
    </row>
    <row r="5732" spans="1:6" x14ac:dyDescent="0.25">
      <c r="A5732" t="s">
        <v>218</v>
      </c>
      <c r="B5732" t="s">
        <v>180</v>
      </c>
      <c r="C5732" s="1">
        <v>30453</v>
      </c>
      <c r="D5732">
        <v>26.4</v>
      </c>
    </row>
    <row r="5733" spans="1:6" x14ac:dyDescent="0.25">
      <c r="A5733" t="s">
        <v>218</v>
      </c>
      <c r="B5733" t="s">
        <v>180</v>
      </c>
      <c r="C5733" s="1">
        <v>30467</v>
      </c>
      <c r="D5733">
        <v>25.8</v>
      </c>
    </row>
    <row r="5734" spans="1:6" x14ac:dyDescent="0.25">
      <c r="A5734" t="s">
        <v>219</v>
      </c>
      <c r="B5734" t="s">
        <v>181</v>
      </c>
      <c r="C5734" s="1">
        <v>27559</v>
      </c>
      <c r="D5734">
        <v>2</v>
      </c>
      <c r="F5734">
        <v>0.1</v>
      </c>
    </row>
    <row r="5735" spans="1:6" x14ac:dyDescent="0.25">
      <c r="A5735" t="s">
        <v>219</v>
      </c>
      <c r="B5735" t="s">
        <v>181</v>
      </c>
      <c r="C5735" s="1">
        <v>27573</v>
      </c>
      <c r="D5735">
        <v>2</v>
      </c>
      <c r="F5735">
        <v>0.1</v>
      </c>
    </row>
    <row r="5736" spans="1:6" x14ac:dyDescent="0.25">
      <c r="A5736" t="s">
        <v>219</v>
      </c>
      <c r="B5736" t="s">
        <v>181</v>
      </c>
      <c r="C5736" s="1">
        <v>27587</v>
      </c>
      <c r="D5736">
        <v>2</v>
      </c>
      <c r="F5736">
        <v>0.1</v>
      </c>
    </row>
    <row r="5737" spans="1:6" x14ac:dyDescent="0.25">
      <c r="A5737" t="s">
        <v>219</v>
      </c>
      <c r="B5737" t="s">
        <v>181</v>
      </c>
      <c r="C5737" s="1">
        <v>27601</v>
      </c>
      <c r="D5737">
        <v>2</v>
      </c>
      <c r="F5737">
        <v>0.1</v>
      </c>
    </row>
    <row r="5738" spans="1:6" x14ac:dyDescent="0.25">
      <c r="A5738" t="s">
        <v>219</v>
      </c>
      <c r="B5738" t="s">
        <v>181</v>
      </c>
      <c r="C5738" s="1">
        <v>27615</v>
      </c>
      <c r="D5738">
        <v>2</v>
      </c>
      <c r="F5738">
        <v>0.1</v>
      </c>
    </row>
    <row r="5739" spans="1:6" x14ac:dyDescent="0.25">
      <c r="A5739" t="s">
        <v>219</v>
      </c>
      <c r="B5739" t="s">
        <v>181</v>
      </c>
      <c r="C5739" s="1">
        <v>27629</v>
      </c>
      <c r="D5739">
        <v>2</v>
      </c>
      <c r="F5739">
        <v>0.1</v>
      </c>
    </row>
    <row r="5740" spans="1:6" x14ac:dyDescent="0.25">
      <c r="A5740" t="s">
        <v>219</v>
      </c>
      <c r="B5740" t="s">
        <v>181</v>
      </c>
      <c r="C5740" s="1">
        <v>27643</v>
      </c>
      <c r="D5740">
        <v>9.4</v>
      </c>
      <c r="F5740">
        <v>0.18090000000000001</v>
      </c>
    </row>
    <row r="5741" spans="1:6" x14ac:dyDescent="0.25">
      <c r="A5741" t="s">
        <v>219</v>
      </c>
      <c r="B5741" t="s">
        <v>181</v>
      </c>
      <c r="C5741" s="1">
        <v>27657</v>
      </c>
      <c r="D5741">
        <v>20.6</v>
      </c>
      <c r="F5741">
        <v>0.1651</v>
      </c>
    </row>
    <row r="5742" spans="1:6" x14ac:dyDescent="0.25">
      <c r="A5742" t="s">
        <v>219</v>
      </c>
      <c r="B5742" t="s">
        <v>181</v>
      </c>
      <c r="C5742" s="1">
        <v>27671</v>
      </c>
      <c r="D5742">
        <v>27.2</v>
      </c>
      <c r="F5742">
        <v>0.17649999999999999</v>
      </c>
    </row>
    <row r="5743" spans="1:6" x14ac:dyDescent="0.25">
      <c r="A5743" t="s">
        <v>219</v>
      </c>
      <c r="B5743" t="s">
        <v>181</v>
      </c>
      <c r="C5743" s="1">
        <v>27685</v>
      </c>
      <c r="D5743">
        <v>43.7</v>
      </c>
      <c r="F5743">
        <v>0.19220000000000001</v>
      </c>
    </row>
    <row r="5744" spans="1:6" x14ac:dyDescent="0.25">
      <c r="A5744" t="s">
        <v>219</v>
      </c>
      <c r="B5744" t="s">
        <v>181</v>
      </c>
      <c r="C5744" s="1">
        <v>27699</v>
      </c>
      <c r="D5744">
        <v>54.8</v>
      </c>
      <c r="F5744">
        <v>0.1971</v>
      </c>
    </row>
    <row r="5745" spans="1:6" x14ac:dyDescent="0.25">
      <c r="A5745" t="s">
        <v>219</v>
      </c>
      <c r="B5745" t="s">
        <v>181</v>
      </c>
      <c r="C5745" s="1">
        <v>27713</v>
      </c>
      <c r="D5745">
        <v>59.4</v>
      </c>
      <c r="F5745">
        <v>0.27779999999999999</v>
      </c>
    </row>
    <row r="5746" spans="1:6" x14ac:dyDescent="0.25">
      <c r="A5746" t="s">
        <v>219</v>
      </c>
      <c r="B5746" t="s">
        <v>181</v>
      </c>
      <c r="C5746" s="1">
        <v>27728</v>
      </c>
      <c r="D5746">
        <v>58.6</v>
      </c>
      <c r="F5746">
        <v>0.2969</v>
      </c>
    </row>
    <row r="5747" spans="1:6" x14ac:dyDescent="0.25">
      <c r="A5747" t="s">
        <v>219</v>
      </c>
      <c r="B5747" t="s">
        <v>181</v>
      </c>
      <c r="C5747" s="1">
        <v>27742</v>
      </c>
      <c r="D5747">
        <v>47.3</v>
      </c>
      <c r="F5747">
        <v>0.34250000000000003</v>
      </c>
    </row>
    <row r="5748" spans="1:6" x14ac:dyDescent="0.25">
      <c r="A5748" t="s">
        <v>219</v>
      </c>
      <c r="B5748" t="s">
        <v>181</v>
      </c>
      <c r="C5748" s="1">
        <v>27756</v>
      </c>
      <c r="D5748">
        <v>40.200000000000003</v>
      </c>
      <c r="F5748">
        <v>0.43530000000000002</v>
      </c>
    </row>
    <row r="5749" spans="1:6" x14ac:dyDescent="0.25">
      <c r="A5749" t="s">
        <v>219</v>
      </c>
      <c r="B5749" t="s">
        <v>181</v>
      </c>
      <c r="C5749" s="1">
        <v>27770</v>
      </c>
      <c r="D5749">
        <v>40.200000000000003</v>
      </c>
      <c r="F5749">
        <v>0.44779999999999998</v>
      </c>
    </row>
    <row r="5750" spans="1:6" x14ac:dyDescent="0.25">
      <c r="A5750" t="s">
        <v>219</v>
      </c>
      <c r="B5750" t="s">
        <v>181</v>
      </c>
      <c r="C5750" s="1">
        <v>27784</v>
      </c>
      <c r="D5750">
        <v>31.7</v>
      </c>
      <c r="F5750">
        <v>0.39119999999999999</v>
      </c>
    </row>
    <row r="5751" spans="1:6" x14ac:dyDescent="0.25">
      <c r="A5751" t="s">
        <v>219</v>
      </c>
      <c r="B5751" t="s">
        <v>181</v>
      </c>
      <c r="C5751" s="1">
        <v>27798</v>
      </c>
      <c r="D5751">
        <v>32.700000000000003</v>
      </c>
      <c r="F5751">
        <v>0.37309999999999999</v>
      </c>
    </row>
    <row r="5752" spans="1:6" x14ac:dyDescent="0.25">
      <c r="A5752" t="s">
        <v>219</v>
      </c>
      <c r="B5752" t="s">
        <v>181</v>
      </c>
      <c r="C5752" s="1">
        <v>27812</v>
      </c>
      <c r="D5752">
        <v>31.7</v>
      </c>
      <c r="F5752">
        <v>0.35959999999999998</v>
      </c>
    </row>
    <row r="5753" spans="1:6" x14ac:dyDescent="0.25">
      <c r="A5753" t="s">
        <v>219</v>
      </c>
      <c r="B5753" t="s">
        <v>181</v>
      </c>
      <c r="C5753" s="1">
        <v>27827</v>
      </c>
      <c r="D5753">
        <v>24.9</v>
      </c>
      <c r="F5753">
        <v>0.26910000000000001</v>
      </c>
    </row>
    <row r="5754" spans="1:6" x14ac:dyDescent="0.25">
      <c r="A5754" t="s">
        <v>219</v>
      </c>
      <c r="B5754" t="s">
        <v>181</v>
      </c>
      <c r="C5754" s="1">
        <v>27841</v>
      </c>
      <c r="D5754">
        <v>27.3</v>
      </c>
      <c r="F5754">
        <v>0.22339999999999999</v>
      </c>
    </row>
    <row r="5755" spans="1:6" x14ac:dyDescent="0.25">
      <c r="A5755" t="s">
        <v>219</v>
      </c>
      <c r="B5755" t="s">
        <v>181</v>
      </c>
      <c r="C5755" s="1">
        <v>27855</v>
      </c>
      <c r="D5755">
        <v>28.3</v>
      </c>
      <c r="F5755">
        <v>0.19789999999999999</v>
      </c>
    </row>
    <row r="5756" spans="1:6" x14ac:dyDescent="0.25">
      <c r="A5756" t="s">
        <v>219</v>
      </c>
      <c r="B5756" t="s">
        <v>181</v>
      </c>
      <c r="C5756" s="1">
        <v>27869</v>
      </c>
      <c r="D5756">
        <v>19.2</v>
      </c>
      <c r="F5756">
        <v>0.1875</v>
      </c>
    </row>
    <row r="5757" spans="1:6" x14ac:dyDescent="0.25">
      <c r="A5757" t="s">
        <v>219</v>
      </c>
      <c r="B5757" t="s">
        <v>181</v>
      </c>
      <c r="C5757" s="1">
        <v>27883</v>
      </c>
      <c r="D5757">
        <v>10.3</v>
      </c>
      <c r="F5757">
        <v>5.8299999999999998E-2</v>
      </c>
    </row>
    <row r="5758" spans="1:6" x14ac:dyDescent="0.25">
      <c r="A5758" t="s">
        <v>219</v>
      </c>
      <c r="B5758" t="s">
        <v>181</v>
      </c>
      <c r="C5758" s="1">
        <v>27897</v>
      </c>
      <c r="D5758">
        <v>7.5</v>
      </c>
      <c r="F5758">
        <v>0.08</v>
      </c>
    </row>
    <row r="5759" spans="1:6" x14ac:dyDescent="0.25">
      <c r="A5759" t="s">
        <v>219</v>
      </c>
      <c r="B5759" t="s">
        <v>181</v>
      </c>
      <c r="C5759" s="1">
        <v>27911</v>
      </c>
      <c r="D5759">
        <v>3</v>
      </c>
      <c r="F5759">
        <v>0.1</v>
      </c>
    </row>
    <row r="5760" spans="1:6" x14ac:dyDescent="0.25">
      <c r="A5760" t="s">
        <v>219</v>
      </c>
      <c r="B5760" t="s">
        <v>181</v>
      </c>
      <c r="C5760" s="1">
        <v>27925</v>
      </c>
      <c r="D5760">
        <v>2</v>
      </c>
      <c r="F5760">
        <v>0.1</v>
      </c>
    </row>
    <row r="5761" spans="1:6" x14ac:dyDescent="0.25">
      <c r="A5761" t="s">
        <v>219</v>
      </c>
      <c r="B5761" t="s">
        <v>181</v>
      </c>
      <c r="C5761" s="1">
        <v>27939</v>
      </c>
      <c r="D5761">
        <v>2</v>
      </c>
      <c r="F5761">
        <v>0.1</v>
      </c>
    </row>
    <row r="5762" spans="1:6" x14ac:dyDescent="0.25">
      <c r="A5762" t="s">
        <v>219</v>
      </c>
      <c r="B5762" t="s">
        <v>181</v>
      </c>
      <c r="C5762" s="1">
        <v>27953</v>
      </c>
      <c r="D5762">
        <v>2</v>
      </c>
      <c r="F5762">
        <v>0.1</v>
      </c>
    </row>
    <row r="5763" spans="1:6" x14ac:dyDescent="0.25">
      <c r="A5763" t="s">
        <v>219</v>
      </c>
      <c r="B5763" t="s">
        <v>181</v>
      </c>
      <c r="C5763" s="1">
        <v>27967</v>
      </c>
      <c r="D5763">
        <v>2</v>
      </c>
      <c r="F5763">
        <v>0.1</v>
      </c>
    </row>
    <row r="5764" spans="1:6" x14ac:dyDescent="0.25">
      <c r="A5764" t="s">
        <v>219</v>
      </c>
      <c r="B5764" t="s">
        <v>181</v>
      </c>
      <c r="C5764" s="1">
        <v>27981</v>
      </c>
      <c r="D5764">
        <v>2</v>
      </c>
      <c r="F5764">
        <v>0.1</v>
      </c>
    </row>
    <row r="5765" spans="1:6" x14ac:dyDescent="0.25">
      <c r="A5765" t="s">
        <v>219</v>
      </c>
      <c r="B5765" t="s">
        <v>181</v>
      </c>
      <c r="C5765" s="1">
        <v>27995</v>
      </c>
      <c r="D5765">
        <v>2</v>
      </c>
      <c r="F5765">
        <v>0.1</v>
      </c>
    </row>
    <row r="5766" spans="1:6" x14ac:dyDescent="0.25">
      <c r="A5766" t="s">
        <v>219</v>
      </c>
      <c r="B5766" t="s">
        <v>181</v>
      </c>
      <c r="C5766" s="1">
        <v>28009</v>
      </c>
      <c r="D5766">
        <v>9.4</v>
      </c>
      <c r="F5766">
        <v>0.18090000000000001</v>
      </c>
    </row>
    <row r="5767" spans="1:6" x14ac:dyDescent="0.25">
      <c r="A5767" t="s">
        <v>219</v>
      </c>
      <c r="B5767" t="s">
        <v>181</v>
      </c>
      <c r="C5767" s="1">
        <v>28023</v>
      </c>
      <c r="D5767">
        <v>20.6</v>
      </c>
      <c r="F5767">
        <v>0.1651</v>
      </c>
    </row>
    <row r="5768" spans="1:6" x14ac:dyDescent="0.25">
      <c r="A5768" t="s">
        <v>219</v>
      </c>
      <c r="B5768" t="s">
        <v>181</v>
      </c>
      <c r="C5768" s="1">
        <v>28037</v>
      </c>
      <c r="D5768">
        <v>27.2</v>
      </c>
      <c r="F5768">
        <v>0.17649999999999999</v>
      </c>
    </row>
    <row r="5769" spans="1:6" x14ac:dyDescent="0.25">
      <c r="A5769" t="s">
        <v>219</v>
      </c>
      <c r="B5769" t="s">
        <v>181</v>
      </c>
      <c r="C5769" s="1">
        <v>28051</v>
      </c>
      <c r="D5769">
        <v>43.7</v>
      </c>
      <c r="F5769">
        <v>0.19220000000000001</v>
      </c>
    </row>
    <row r="5770" spans="1:6" x14ac:dyDescent="0.25">
      <c r="A5770" t="s">
        <v>219</v>
      </c>
      <c r="B5770" t="s">
        <v>181</v>
      </c>
      <c r="C5770" s="1">
        <v>28065</v>
      </c>
      <c r="D5770">
        <v>54.8</v>
      </c>
      <c r="F5770">
        <v>0.1971</v>
      </c>
    </row>
    <row r="5771" spans="1:6" x14ac:dyDescent="0.25">
      <c r="A5771" t="s">
        <v>219</v>
      </c>
      <c r="B5771" t="s">
        <v>181</v>
      </c>
      <c r="C5771" s="1">
        <v>28079</v>
      </c>
      <c r="D5771">
        <v>59.4</v>
      </c>
      <c r="F5771">
        <v>0.27779999999999999</v>
      </c>
    </row>
    <row r="5772" spans="1:6" x14ac:dyDescent="0.25">
      <c r="A5772" t="s">
        <v>219</v>
      </c>
      <c r="B5772" t="s">
        <v>181</v>
      </c>
      <c r="C5772" s="1">
        <v>28094</v>
      </c>
      <c r="D5772">
        <v>58.6</v>
      </c>
      <c r="F5772">
        <v>0.2969</v>
      </c>
    </row>
    <row r="5773" spans="1:6" x14ac:dyDescent="0.25">
      <c r="A5773" t="s">
        <v>219</v>
      </c>
      <c r="B5773" t="s">
        <v>181</v>
      </c>
      <c r="C5773" s="1">
        <v>28108</v>
      </c>
      <c r="D5773">
        <v>47.3</v>
      </c>
      <c r="F5773">
        <v>0.34250000000000003</v>
      </c>
    </row>
    <row r="5774" spans="1:6" x14ac:dyDescent="0.25">
      <c r="A5774" t="s">
        <v>219</v>
      </c>
      <c r="B5774" t="s">
        <v>181</v>
      </c>
      <c r="C5774" s="1">
        <v>28122</v>
      </c>
      <c r="D5774">
        <v>40.200000000000003</v>
      </c>
      <c r="F5774">
        <v>0.43530000000000002</v>
      </c>
    </row>
    <row r="5775" spans="1:6" x14ac:dyDescent="0.25">
      <c r="A5775" t="s">
        <v>219</v>
      </c>
      <c r="B5775" t="s">
        <v>181</v>
      </c>
      <c r="C5775" s="1">
        <v>28136</v>
      </c>
      <c r="D5775">
        <v>40.200000000000003</v>
      </c>
      <c r="F5775">
        <v>0.44779999999999998</v>
      </c>
    </row>
    <row r="5776" spans="1:6" x14ac:dyDescent="0.25">
      <c r="A5776" t="s">
        <v>219</v>
      </c>
      <c r="B5776" t="s">
        <v>181</v>
      </c>
      <c r="C5776" s="1">
        <v>28150</v>
      </c>
      <c r="D5776">
        <v>31.7</v>
      </c>
      <c r="F5776">
        <v>0.39119999999999999</v>
      </c>
    </row>
    <row r="5777" spans="1:6" x14ac:dyDescent="0.25">
      <c r="A5777" t="s">
        <v>219</v>
      </c>
      <c r="B5777" t="s">
        <v>181</v>
      </c>
      <c r="C5777" s="1">
        <v>28164</v>
      </c>
      <c r="D5777">
        <v>32.700000000000003</v>
      </c>
      <c r="F5777">
        <v>0.37309999999999999</v>
      </c>
    </row>
    <row r="5778" spans="1:6" x14ac:dyDescent="0.25">
      <c r="A5778" t="s">
        <v>219</v>
      </c>
      <c r="B5778" t="s">
        <v>181</v>
      </c>
      <c r="C5778" s="1">
        <v>28178</v>
      </c>
      <c r="D5778">
        <v>31.7</v>
      </c>
      <c r="F5778">
        <v>0.35959999999999998</v>
      </c>
    </row>
    <row r="5779" spans="1:6" x14ac:dyDescent="0.25">
      <c r="A5779" t="s">
        <v>219</v>
      </c>
      <c r="B5779" t="s">
        <v>181</v>
      </c>
      <c r="C5779" s="1">
        <v>28192</v>
      </c>
      <c r="D5779">
        <v>24.9</v>
      </c>
      <c r="F5779">
        <v>0.26910000000000001</v>
      </c>
    </row>
    <row r="5780" spans="1:6" x14ac:dyDescent="0.25">
      <c r="A5780" t="s">
        <v>219</v>
      </c>
      <c r="B5780" t="s">
        <v>181</v>
      </c>
      <c r="C5780" s="1">
        <v>28206</v>
      </c>
      <c r="D5780">
        <v>27.3</v>
      </c>
      <c r="F5780">
        <v>0.22339999999999999</v>
      </c>
    </row>
    <row r="5781" spans="1:6" x14ac:dyDescent="0.25">
      <c r="A5781" t="s">
        <v>219</v>
      </c>
      <c r="B5781" t="s">
        <v>181</v>
      </c>
      <c r="C5781" s="1">
        <v>28220</v>
      </c>
      <c r="D5781">
        <v>28.3</v>
      </c>
      <c r="F5781">
        <v>0.19789999999999999</v>
      </c>
    </row>
    <row r="5782" spans="1:6" x14ac:dyDescent="0.25">
      <c r="A5782" t="s">
        <v>219</v>
      </c>
      <c r="B5782" t="s">
        <v>181</v>
      </c>
      <c r="C5782" s="1">
        <v>28234</v>
      </c>
      <c r="D5782">
        <v>19.2</v>
      </c>
      <c r="F5782">
        <v>0.1875</v>
      </c>
    </row>
    <row r="5783" spans="1:6" x14ac:dyDescent="0.25">
      <c r="A5783" t="s">
        <v>219</v>
      </c>
      <c r="B5783" t="s">
        <v>181</v>
      </c>
      <c r="C5783" s="1">
        <v>28248</v>
      </c>
      <c r="D5783">
        <v>10.3</v>
      </c>
      <c r="F5783">
        <v>5.8299999999999998E-2</v>
      </c>
    </row>
    <row r="5784" spans="1:6" x14ac:dyDescent="0.25">
      <c r="A5784" t="s">
        <v>219</v>
      </c>
      <c r="B5784" t="s">
        <v>181</v>
      </c>
      <c r="C5784" s="1">
        <v>28262</v>
      </c>
      <c r="D5784">
        <v>7.5</v>
      </c>
      <c r="F5784">
        <v>0.08</v>
      </c>
    </row>
    <row r="5785" spans="1:6" x14ac:dyDescent="0.25">
      <c r="A5785" t="s">
        <v>219</v>
      </c>
      <c r="B5785" t="s">
        <v>181</v>
      </c>
      <c r="C5785" s="1">
        <v>28276</v>
      </c>
      <c r="D5785">
        <v>3</v>
      </c>
      <c r="F5785">
        <v>0.1</v>
      </c>
    </row>
    <row r="5786" spans="1:6" x14ac:dyDescent="0.25">
      <c r="A5786" t="s">
        <v>219</v>
      </c>
      <c r="B5786" t="s">
        <v>181</v>
      </c>
      <c r="C5786" s="1">
        <v>28290</v>
      </c>
      <c r="D5786">
        <v>2</v>
      </c>
      <c r="F5786">
        <v>0.1</v>
      </c>
    </row>
    <row r="5787" spans="1:6" x14ac:dyDescent="0.25">
      <c r="A5787" t="s">
        <v>219</v>
      </c>
      <c r="B5787" t="s">
        <v>181</v>
      </c>
      <c r="C5787" s="1">
        <v>28304</v>
      </c>
      <c r="D5787">
        <v>2</v>
      </c>
      <c r="F5787">
        <v>0.1</v>
      </c>
    </row>
    <row r="5788" spans="1:6" x14ac:dyDescent="0.25">
      <c r="A5788" t="s">
        <v>219</v>
      </c>
      <c r="B5788" t="s">
        <v>181</v>
      </c>
      <c r="C5788" s="1">
        <v>28318</v>
      </c>
      <c r="D5788">
        <v>2</v>
      </c>
      <c r="F5788">
        <v>0.1</v>
      </c>
    </row>
    <row r="5789" spans="1:6" x14ac:dyDescent="0.25">
      <c r="A5789" t="s">
        <v>219</v>
      </c>
      <c r="B5789" t="s">
        <v>181</v>
      </c>
      <c r="C5789" s="1">
        <v>28332</v>
      </c>
      <c r="D5789">
        <v>2</v>
      </c>
      <c r="F5789">
        <v>0.1</v>
      </c>
    </row>
    <row r="5790" spans="1:6" x14ac:dyDescent="0.25">
      <c r="A5790" t="s">
        <v>219</v>
      </c>
      <c r="B5790" t="s">
        <v>181</v>
      </c>
      <c r="C5790" s="1">
        <v>28346</v>
      </c>
      <c r="D5790">
        <v>2</v>
      </c>
      <c r="F5790">
        <v>0.1</v>
      </c>
    </row>
    <row r="5791" spans="1:6" x14ac:dyDescent="0.25">
      <c r="A5791" t="s">
        <v>219</v>
      </c>
      <c r="B5791" t="s">
        <v>181</v>
      </c>
      <c r="C5791" s="1">
        <v>28360</v>
      </c>
      <c r="D5791">
        <v>2</v>
      </c>
      <c r="F5791">
        <v>0.1</v>
      </c>
    </row>
    <row r="5792" spans="1:6" x14ac:dyDescent="0.25">
      <c r="A5792" t="s">
        <v>219</v>
      </c>
      <c r="B5792" t="s">
        <v>181</v>
      </c>
      <c r="C5792" s="1">
        <v>28374</v>
      </c>
      <c r="D5792">
        <v>9.4</v>
      </c>
      <c r="F5792">
        <v>0.18090000000000001</v>
      </c>
    </row>
    <row r="5793" spans="1:6" x14ac:dyDescent="0.25">
      <c r="A5793" t="s">
        <v>219</v>
      </c>
      <c r="B5793" t="s">
        <v>181</v>
      </c>
      <c r="C5793" s="1">
        <v>28388</v>
      </c>
      <c r="D5793">
        <v>20.6</v>
      </c>
      <c r="F5793">
        <v>0.1651</v>
      </c>
    </row>
    <row r="5794" spans="1:6" x14ac:dyDescent="0.25">
      <c r="A5794" t="s">
        <v>219</v>
      </c>
      <c r="B5794" t="s">
        <v>181</v>
      </c>
      <c r="C5794" s="1">
        <v>28402</v>
      </c>
      <c r="D5794">
        <v>27.2</v>
      </c>
      <c r="F5794">
        <v>0.17649999999999999</v>
      </c>
    </row>
    <row r="5795" spans="1:6" x14ac:dyDescent="0.25">
      <c r="A5795" t="s">
        <v>219</v>
      </c>
      <c r="B5795" t="s">
        <v>181</v>
      </c>
      <c r="C5795" s="1">
        <v>28416</v>
      </c>
      <c r="D5795">
        <v>43.7</v>
      </c>
      <c r="F5795">
        <v>0.19220000000000001</v>
      </c>
    </row>
    <row r="5796" spans="1:6" x14ac:dyDescent="0.25">
      <c r="A5796" t="s">
        <v>219</v>
      </c>
      <c r="B5796" t="s">
        <v>181</v>
      </c>
      <c r="C5796" s="1">
        <v>28430</v>
      </c>
      <c r="D5796">
        <v>54.8</v>
      </c>
      <c r="F5796">
        <v>0.1971</v>
      </c>
    </row>
    <row r="5797" spans="1:6" x14ac:dyDescent="0.25">
      <c r="A5797" t="s">
        <v>219</v>
      </c>
      <c r="B5797" t="s">
        <v>181</v>
      </c>
      <c r="C5797" s="1">
        <v>28444</v>
      </c>
      <c r="D5797">
        <v>59.4</v>
      </c>
      <c r="F5797">
        <v>0.27779999999999999</v>
      </c>
    </row>
    <row r="5798" spans="1:6" x14ac:dyDescent="0.25">
      <c r="A5798" t="s">
        <v>219</v>
      </c>
      <c r="B5798" t="s">
        <v>181</v>
      </c>
      <c r="C5798" s="1">
        <v>28459</v>
      </c>
      <c r="D5798">
        <v>58.6</v>
      </c>
      <c r="F5798">
        <v>0.2969</v>
      </c>
    </row>
    <row r="5799" spans="1:6" x14ac:dyDescent="0.25">
      <c r="A5799" t="s">
        <v>219</v>
      </c>
      <c r="B5799" t="s">
        <v>181</v>
      </c>
      <c r="C5799" s="1">
        <v>28473</v>
      </c>
      <c r="D5799">
        <v>47.3</v>
      </c>
      <c r="F5799">
        <v>0.34250000000000003</v>
      </c>
    </row>
    <row r="5800" spans="1:6" x14ac:dyDescent="0.25">
      <c r="A5800" t="s">
        <v>219</v>
      </c>
      <c r="B5800" t="s">
        <v>181</v>
      </c>
      <c r="C5800" s="1">
        <v>28487</v>
      </c>
      <c r="D5800">
        <v>40.200000000000003</v>
      </c>
      <c r="F5800">
        <v>0.43530000000000002</v>
      </c>
    </row>
    <row r="5801" spans="1:6" x14ac:dyDescent="0.25">
      <c r="A5801" t="s">
        <v>219</v>
      </c>
      <c r="B5801" t="s">
        <v>181</v>
      </c>
      <c r="C5801" s="1">
        <v>28501</v>
      </c>
      <c r="D5801">
        <v>40.200000000000003</v>
      </c>
      <c r="F5801">
        <v>0.44779999999999998</v>
      </c>
    </row>
    <row r="5802" spans="1:6" x14ac:dyDescent="0.25">
      <c r="A5802" t="s">
        <v>219</v>
      </c>
      <c r="B5802" t="s">
        <v>181</v>
      </c>
      <c r="C5802" s="1">
        <v>28515</v>
      </c>
      <c r="D5802">
        <v>31.7</v>
      </c>
      <c r="F5802">
        <v>0.39119999999999999</v>
      </c>
    </row>
    <row r="5803" spans="1:6" x14ac:dyDescent="0.25">
      <c r="A5803" t="s">
        <v>219</v>
      </c>
      <c r="B5803" t="s">
        <v>181</v>
      </c>
      <c r="C5803" s="1">
        <v>28529</v>
      </c>
      <c r="D5803">
        <v>32.700000000000003</v>
      </c>
      <c r="F5803">
        <v>0.37309999999999999</v>
      </c>
    </row>
    <row r="5804" spans="1:6" x14ac:dyDescent="0.25">
      <c r="A5804" t="s">
        <v>219</v>
      </c>
      <c r="B5804" t="s">
        <v>181</v>
      </c>
      <c r="C5804" s="1">
        <v>28543</v>
      </c>
      <c r="D5804">
        <v>31.7</v>
      </c>
      <c r="F5804">
        <v>0.35959999999999998</v>
      </c>
    </row>
    <row r="5805" spans="1:6" x14ac:dyDescent="0.25">
      <c r="A5805" t="s">
        <v>219</v>
      </c>
      <c r="B5805" t="s">
        <v>181</v>
      </c>
      <c r="C5805" s="1">
        <v>28557</v>
      </c>
      <c r="D5805">
        <v>24.9</v>
      </c>
      <c r="F5805">
        <v>0.26910000000000001</v>
      </c>
    </row>
    <row r="5806" spans="1:6" x14ac:dyDescent="0.25">
      <c r="A5806" t="s">
        <v>219</v>
      </c>
      <c r="B5806" t="s">
        <v>181</v>
      </c>
      <c r="C5806" s="1">
        <v>28571</v>
      </c>
      <c r="D5806">
        <v>27.3</v>
      </c>
      <c r="F5806">
        <v>0.22339999999999999</v>
      </c>
    </row>
    <row r="5807" spans="1:6" x14ac:dyDescent="0.25">
      <c r="A5807" t="s">
        <v>219</v>
      </c>
      <c r="B5807" t="s">
        <v>181</v>
      </c>
      <c r="C5807" s="1">
        <v>28585</v>
      </c>
      <c r="D5807">
        <v>28.3</v>
      </c>
      <c r="F5807">
        <v>0.19789999999999999</v>
      </c>
    </row>
    <row r="5808" spans="1:6" x14ac:dyDescent="0.25">
      <c r="A5808" t="s">
        <v>219</v>
      </c>
      <c r="B5808" t="s">
        <v>181</v>
      </c>
      <c r="C5808" s="1">
        <v>28599</v>
      </c>
      <c r="D5808">
        <v>19.2</v>
      </c>
      <c r="F5808">
        <v>0.1875</v>
      </c>
    </row>
    <row r="5809" spans="1:6" x14ac:dyDescent="0.25">
      <c r="A5809" t="s">
        <v>219</v>
      </c>
      <c r="B5809" t="s">
        <v>181</v>
      </c>
      <c r="C5809" s="1">
        <v>28613</v>
      </c>
      <c r="D5809">
        <v>10.3</v>
      </c>
      <c r="F5809">
        <v>5.8299999999999998E-2</v>
      </c>
    </row>
    <row r="5810" spans="1:6" x14ac:dyDescent="0.25">
      <c r="A5810" t="s">
        <v>219</v>
      </c>
      <c r="B5810" t="s">
        <v>181</v>
      </c>
      <c r="C5810" s="1">
        <v>28627</v>
      </c>
      <c r="D5810">
        <v>7.5</v>
      </c>
      <c r="F5810">
        <v>0.08</v>
      </c>
    </row>
    <row r="5811" spans="1:6" x14ac:dyDescent="0.25">
      <c r="A5811" t="s">
        <v>219</v>
      </c>
      <c r="B5811" t="s">
        <v>181</v>
      </c>
      <c r="C5811" s="1">
        <v>28641</v>
      </c>
      <c r="D5811">
        <v>3</v>
      </c>
      <c r="F5811">
        <v>0.1</v>
      </c>
    </row>
    <row r="5812" spans="1:6" x14ac:dyDescent="0.25">
      <c r="A5812" t="s">
        <v>219</v>
      </c>
      <c r="B5812" t="s">
        <v>181</v>
      </c>
      <c r="C5812" s="1">
        <v>28655</v>
      </c>
      <c r="D5812">
        <v>2</v>
      </c>
      <c r="F5812">
        <v>0.1</v>
      </c>
    </row>
    <row r="5813" spans="1:6" x14ac:dyDescent="0.25">
      <c r="A5813" t="s">
        <v>219</v>
      </c>
      <c r="B5813" t="s">
        <v>181</v>
      </c>
      <c r="C5813" s="1">
        <v>28669</v>
      </c>
      <c r="D5813">
        <v>2</v>
      </c>
      <c r="F5813">
        <v>0.1</v>
      </c>
    </row>
    <row r="5814" spans="1:6" x14ac:dyDescent="0.25">
      <c r="A5814" t="s">
        <v>219</v>
      </c>
      <c r="B5814" t="s">
        <v>181</v>
      </c>
      <c r="C5814" s="1">
        <v>28683</v>
      </c>
      <c r="D5814">
        <v>2</v>
      </c>
      <c r="F5814">
        <v>0.1</v>
      </c>
    </row>
    <row r="5815" spans="1:6" x14ac:dyDescent="0.25">
      <c r="A5815" t="s">
        <v>219</v>
      </c>
      <c r="B5815" t="s">
        <v>181</v>
      </c>
      <c r="C5815" s="1">
        <v>28697</v>
      </c>
      <c r="D5815">
        <v>2</v>
      </c>
      <c r="F5815">
        <v>0.1</v>
      </c>
    </row>
    <row r="5816" spans="1:6" x14ac:dyDescent="0.25">
      <c r="A5816" t="s">
        <v>219</v>
      </c>
      <c r="B5816" t="s">
        <v>181</v>
      </c>
      <c r="C5816" s="1">
        <v>28711</v>
      </c>
      <c r="D5816">
        <v>2</v>
      </c>
      <c r="F5816">
        <v>0.1</v>
      </c>
    </row>
    <row r="5817" spans="1:6" x14ac:dyDescent="0.25">
      <c r="A5817" t="s">
        <v>219</v>
      </c>
      <c r="B5817" t="s">
        <v>181</v>
      </c>
      <c r="C5817" s="1">
        <v>28725</v>
      </c>
      <c r="D5817">
        <v>2</v>
      </c>
      <c r="F5817">
        <v>0.1</v>
      </c>
    </row>
    <row r="5818" spans="1:6" x14ac:dyDescent="0.25">
      <c r="A5818" t="s">
        <v>219</v>
      </c>
      <c r="B5818" t="s">
        <v>181</v>
      </c>
      <c r="C5818" s="1">
        <v>28739</v>
      </c>
      <c r="D5818">
        <v>9.4</v>
      </c>
      <c r="F5818">
        <v>0.18090000000000001</v>
      </c>
    </row>
    <row r="5819" spans="1:6" x14ac:dyDescent="0.25">
      <c r="A5819" t="s">
        <v>219</v>
      </c>
      <c r="B5819" t="s">
        <v>181</v>
      </c>
      <c r="C5819" s="1">
        <v>28753</v>
      </c>
      <c r="D5819">
        <v>20.6</v>
      </c>
      <c r="F5819">
        <v>0.1651</v>
      </c>
    </row>
    <row r="5820" spans="1:6" x14ac:dyDescent="0.25">
      <c r="A5820" t="s">
        <v>219</v>
      </c>
      <c r="B5820" t="s">
        <v>181</v>
      </c>
      <c r="C5820" s="1">
        <v>28767</v>
      </c>
      <c r="D5820">
        <v>27.2</v>
      </c>
      <c r="F5820">
        <v>0.17649999999999999</v>
      </c>
    </row>
    <row r="5821" spans="1:6" x14ac:dyDescent="0.25">
      <c r="A5821" t="s">
        <v>219</v>
      </c>
      <c r="B5821" t="s">
        <v>181</v>
      </c>
      <c r="C5821" s="1">
        <v>28781</v>
      </c>
      <c r="D5821">
        <v>43.7</v>
      </c>
      <c r="F5821">
        <v>0.19220000000000001</v>
      </c>
    </row>
    <row r="5822" spans="1:6" x14ac:dyDescent="0.25">
      <c r="A5822" t="s">
        <v>219</v>
      </c>
      <c r="B5822" t="s">
        <v>181</v>
      </c>
      <c r="C5822" s="1">
        <v>28795</v>
      </c>
      <c r="D5822">
        <v>54.8</v>
      </c>
      <c r="F5822">
        <v>0.1971</v>
      </c>
    </row>
    <row r="5823" spans="1:6" x14ac:dyDescent="0.25">
      <c r="A5823" t="s">
        <v>219</v>
      </c>
      <c r="B5823" t="s">
        <v>181</v>
      </c>
      <c r="C5823" s="1">
        <v>28809</v>
      </c>
      <c r="D5823">
        <v>59.4</v>
      </c>
      <c r="F5823">
        <v>0.27779999999999999</v>
      </c>
    </row>
    <row r="5824" spans="1:6" x14ac:dyDescent="0.25">
      <c r="A5824" t="s">
        <v>219</v>
      </c>
      <c r="B5824" t="s">
        <v>181</v>
      </c>
      <c r="C5824" s="1">
        <v>28824</v>
      </c>
      <c r="D5824">
        <v>58.6</v>
      </c>
      <c r="F5824">
        <v>0.2969</v>
      </c>
    </row>
    <row r="5825" spans="1:6" x14ac:dyDescent="0.25">
      <c r="A5825" t="s">
        <v>219</v>
      </c>
      <c r="B5825" t="s">
        <v>181</v>
      </c>
      <c r="C5825" s="1">
        <v>28838</v>
      </c>
      <c r="D5825">
        <v>47.3</v>
      </c>
      <c r="F5825">
        <v>0.34250000000000003</v>
      </c>
    </row>
    <row r="5826" spans="1:6" x14ac:dyDescent="0.25">
      <c r="A5826" t="s">
        <v>219</v>
      </c>
      <c r="B5826" t="s">
        <v>181</v>
      </c>
      <c r="C5826" s="1">
        <v>28852</v>
      </c>
      <c r="D5826">
        <v>40.200000000000003</v>
      </c>
      <c r="F5826">
        <v>0.43530000000000002</v>
      </c>
    </row>
    <row r="5827" spans="1:6" x14ac:dyDescent="0.25">
      <c r="A5827" t="s">
        <v>219</v>
      </c>
      <c r="B5827" t="s">
        <v>181</v>
      </c>
      <c r="C5827" s="1">
        <v>28866</v>
      </c>
      <c r="D5827">
        <v>40.200000000000003</v>
      </c>
      <c r="F5827">
        <v>0.44779999999999998</v>
      </c>
    </row>
    <row r="5828" spans="1:6" x14ac:dyDescent="0.25">
      <c r="A5828" t="s">
        <v>219</v>
      </c>
      <c r="B5828" t="s">
        <v>181</v>
      </c>
      <c r="C5828" s="1">
        <v>28880</v>
      </c>
      <c r="D5828">
        <v>31.7</v>
      </c>
      <c r="F5828">
        <v>0.39119999999999999</v>
      </c>
    </row>
    <row r="5829" spans="1:6" x14ac:dyDescent="0.25">
      <c r="A5829" t="s">
        <v>219</v>
      </c>
      <c r="B5829" t="s">
        <v>181</v>
      </c>
      <c r="C5829" s="1">
        <v>28894</v>
      </c>
      <c r="D5829">
        <v>32.700000000000003</v>
      </c>
      <c r="F5829">
        <v>0.37309999999999999</v>
      </c>
    </row>
    <row r="5830" spans="1:6" x14ac:dyDescent="0.25">
      <c r="A5830" t="s">
        <v>219</v>
      </c>
      <c r="B5830" t="s">
        <v>181</v>
      </c>
      <c r="C5830" s="1">
        <v>28908</v>
      </c>
      <c r="D5830">
        <v>31.7</v>
      </c>
      <c r="F5830">
        <v>0.35959999999999998</v>
      </c>
    </row>
    <row r="5831" spans="1:6" x14ac:dyDescent="0.25">
      <c r="A5831" t="s">
        <v>219</v>
      </c>
      <c r="B5831" t="s">
        <v>181</v>
      </c>
      <c r="C5831" s="1">
        <v>28922</v>
      </c>
      <c r="D5831">
        <v>24.9</v>
      </c>
      <c r="F5831">
        <v>0.26910000000000001</v>
      </c>
    </row>
    <row r="5832" spans="1:6" x14ac:dyDescent="0.25">
      <c r="A5832" t="s">
        <v>219</v>
      </c>
      <c r="B5832" t="s">
        <v>181</v>
      </c>
      <c r="C5832" s="1">
        <v>28936</v>
      </c>
      <c r="D5832">
        <v>27.3</v>
      </c>
      <c r="F5832">
        <v>0.22339999999999999</v>
      </c>
    </row>
    <row r="5833" spans="1:6" x14ac:dyDescent="0.25">
      <c r="A5833" t="s">
        <v>219</v>
      </c>
      <c r="B5833" t="s">
        <v>181</v>
      </c>
      <c r="C5833" s="1">
        <v>28950</v>
      </c>
      <c r="D5833">
        <v>28.3</v>
      </c>
      <c r="F5833">
        <v>0.19789999999999999</v>
      </c>
    </row>
    <row r="5834" spans="1:6" x14ac:dyDescent="0.25">
      <c r="A5834" t="s">
        <v>219</v>
      </c>
      <c r="B5834" t="s">
        <v>181</v>
      </c>
      <c r="C5834" s="1">
        <v>28964</v>
      </c>
      <c r="D5834">
        <v>19.2</v>
      </c>
      <c r="F5834">
        <v>0.1875</v>
      </c>
    </row>
    <row r="5835" spans="1:6" x14ac:dyDescent="0.25">
      <c r="A5835" t="s">
        <v>219</v>
      </c>
      <c r="B5835" t="s">
        <v>181</v>
      </c>
      <c r="C5835" s="1">
        <v>28978</v>
      </c>
      <c r="D5835">
        <v>10.3</v>
      </c>
      <c r="F5835">
        <v>5.8299999999999998E-2</v>
      </c>
    </row>
    <row r="5836" spans="1:6" x14ac:dyDescent="0.25">
      <c r="A5836" t="s">
        <v>219</v>
      </c>
      <c r="B5836" t="s">
        <v>181</v>
      </c>
      <c r="C5836" s="1">
        <v>28992</v>
      </c>
      <c r="D5836">
        <v>7.5</v>
      </c>
      <c r="F5836">
        <v>0.08</v>
      </c>
    </row>
    <row r="5837" spans="1:6" x14ac:dyDescent="0.25">
      <c r="A5837" t="s">
        <v>219</v>
      </c>
      <c r="B5837" t="s">
        <v>181</v>
      </c>
      <c r="C5837" s="1">
        <v>29006</v>
      </c>
      <c r="D5837">
        <v>3</v>
      </c>
      <c r="F5837">
        <v>0.1</v>
      </c>
    </row>
    <row r="5838" spans="1:6" x14ac:dyDescent="0.25">
      <c r="A5838" t="s">
        <v>219</v>
      </c>
      <c r="B5838" t="s">
        <v>181</v>
      </c>
      <c r="C5838" s="1">
        <v>29020</v>
      </c>
      <c r="D5838">
        <v>2</v>
      </c>
      <c r="F5838">
        <v>0.1</v>
      </c>
    </row>
    <row r="5839" spans="1:6" x14ac:dyDescent="0.25">
      <c r="A5839" t="s">
        <v>219</v>
      </c>
      <c r="B5839" t="s">
        <v>181</v>
      </c>
      <c r="C5839" s="1">
        <v>29034</v>
      </c>
      <c r="D5839">
        <v>2</v>
      </c>
      <c r="F5839">
        <v>0.1</v>
      </c>
    </row>
    <row r="5840" spans="1:6" x14ac:dyDescent="0.25">
      <c r="A5840" t="s">
        <v>219</v>
      </c>
      <c r="B5840" t="s">
        <v>181</v>
      </c>
      <c r="C5840" s="1">
        <v>29048</v>
      </c>
      <c r="D5840">
        <v>2</v>
      </c>
      <c r="F5840">
        <v>0.1</v>
      </c>
    </row>
    <row r="5841" spans="1:6" x14ac:dyDescent="0.25">
      <c r="A5841" t="s">
        <v>219</v>
      </c>
      <c r="B5841" t="s">
        <v>181</v>
      </c>
      <c r="C5841" s="1">
        <v>29062</v>
      </c>
      <c r="D5841">
        <v>2</v>
      </c>
      <c r="F5841">
        <v>0.1</v>
      </c>
    </row>
    <row r="5842" spans="1:6" x14ac:dyDescent="0.25">
      <c r="A5842" t="s">
        <v>219</v>
      </c>
      <c r="B5842" t="s">
        <v>181</v>
      </c>
      <c r="C5842" s="1">
        <v>29076</v>
      </c>
      <c r="D5842">
        <v>2</v>
      </c>
      <c r="F5842">
        <v>0.1</v>
      </c>
    </row>
    <row r="5843" spans="1:6" x14ac:dyDescent="0.25">
      <c r="A5843" t="s">
        <v>219</v>
      </c>
      <c r="B5843" t="s">
        <v>181</v>
      </c>
      <c r="C5843" s="1">
        <v>29090</v>
      </c>
      <c r="D5843">
        <v>2</v>
      </c>
      <c r="F5843">
        <v>0.1</v>
      </c>
    </row>
    <row r="5844" spans="1:6" x14ac:dyDescent="0.25">
      <c r="A5844" t="s">
        <v>219</v>
      </c>
      <c r="B5844" t="s">
        <v>181</v>
      </c>
      <c r="C5844" s="1">
        <v>29104</v>
      </c>
      <c r="D5844">
        <v>9.4</v>
      </c>
      <c r="F5844">
        <v>0.18090000000000001</v>
      </c>
    </row>
    <row r="5845" spans="1:6" x14ac:dyDescent="0.25">
      <c r="A5845" t="s">
        <v>219</v>
      </c>
      <c r="B5845" t="s">
        <v>181</v>
      </c>
      <c r="C5845" s="1">
        <v>29118</v>
      </c>
      <c r="D5845">
        <v>20.6</v>
      </c>
      <c r="F5845">
        <v>0.1651</v>
      </c>
    </row>
    <row r="5846" spans="1:6" x14ac:dyDescent="0.25">
      <c r="A5846" t="s">
        <v>219</v>
      </c>
      <c r="B5846" t="s">
        <v>181</v>
      </c>
      <c r="C5846" s="1">
        <v>29132</v>
      </c>
      <c r="D5846">
        <v>27.2</v>
      </c>
      <c r="F5846">
        <v>0.17649999999999999</v>
      </c>
    </row>
    <row r="5847" spans="1:6" x14ac:dyDescent="0.25">
      <c r="A5847" t="s">
        <v>219</v>
      </c>
      <c r="B5847" t="s">
        <v>181</v>
      </c>
      <c r="C5847" s="1">
        <v>29146</v>
      </c>
      <c r="D5847">
        <v>43.7</v>
      </c>
      <c r="F5847">
        <v>0.19220000000000001</v>
      </c>
    </row>
    <row r="5848" spans="1:6" x14ac:dyDescent="0.25">
      <c r="A5848" t="s">
        <v>219</v>
      </c>
      <c r="B5848" t="s">
        <v>181</v>
      </c>
      <c r="C5848" s="1">
        <v>29160</v>
      </c>
      <c r="D5848">
        <v>54.8</v>
      </c>
      <c r="F5848">
        <v>0.1971</v>
      </c>
    </row>
    <row r="5849" spans="1:6" x14ac:dyDescent="0.25">
      <c r="A5849" t="s">
        <v>219</v>
      </c>
      <c r="B5849" t="s">
        <v>181</v>
      </c>
      <c r="C5849" s="1">
        <v>29174</v>
      </c>
      <c r="D5849">
        <v>59.4</v>
      </c>
      <c r="F5849">
        <v>0.27779999999999999</v>
      </c>
    </row>
    <row r="5850" spans="1:6" x14ac:dyDescent="0.25">
      <c r="A5850" t="s">
        <v>219</v>
      </c>
      <c r="B5850" t="s">
        <v>181</v>
      </c>
      <c r="C5850" s="1">
        <v>29189</v>
      </c>
      <c r="D5850">
        <v>58.6</v>
      </c>
      <c r="F5850">
        <v>0.2969</v>
      </c>
    </row>
    <row r="5851" spans="1:6" x14ac:dyDescent="0.25">
      <c r="A5851" t="s">
        <v>219</v>
      </c>
      <c r="B5851" t="s">
        <v>181</v>
      </c>
      <c r="C5851" s="1">
        <v>29203</v>
      </c>
      <c r="D5851">
        <v>47.3</v>
      </c>
      <c r="F5851">
        <v>0.34250000000000003</v>
      </c>
    </row>
    <row r="5852" spans="1:6" x14ac:dyDescent="0.25">
      <c r="A5852" t="s">
        <v>219</v>
      </c>
      <c r="B5852" t="s">
        <v>181</v>
      </c>
      <c r="C5852" s="1">
        <v>29217</v>
      </c>
      <c r="D5852">
        <v>40.200000000000003</v>
      </c>
      <c r="F5852">
        <v>0.43530000000000002</v>
      </c>
    </row>
    <row r="5853" spans="1:6" x14ac:dyDescent="0.25">
      <c r="A5853" t="s">
        <v>219</v>
      </c>
      <c r="B5853" t="s">
        <v>181</v>
      </c>
      <c r="C5853" s="1">
        <v>29231</v>
      </c>
      <c r="D5853">
        <v>40.200000000000003</v>
      </c>
      <c r="F5853">
        <v>0.44779999999999998</v>
      </c>
    </row>
    <row r="5854" spans="1:6" x14ac:dyDescent="0.25">
      <c r="A5854" t="s">
        <v>219</v>
      </c>
      <c r="B5854" t="s">
        <v>181</v>
      </c>
      <c r="C5854" s="1">
        <v>29245</v>
      </c>
      <c r="D5854">
        <v>31.7</v>
      </c>
      <c r="F5854">
        <v>0.39119999999999999</v>
      </c>
    </row>
    <row r="5855" spans="1:6" x14ac:dyDescent="0.25">
      <c r="A5855" t="s">
        <v>219</v>
      </c>
      <c r="B5855" t="s">
        <v>181</v>
      </c>
      <c r="C5855" s="1">
        <v>29259</v>
      </c>
      <c r="D5855">
        <v>32.700000000000003</v>
      </c>
      <c r="F5855">
        <v>0.37309999999999999</v>
      </c>
    </row>
    <row r="5856" spans="1:6" x14ac:dyDescent="0.25">
      <c r="A5856" t="s">
        <v>219</v>
      </c>
      <c r="B5856" t="s">
        <v>181</v>
      </c>
      <c r="C5856" s="1">
        <v>29273</v>
      </c>
      <c r="D5856">
        <v>31.7</v>
      </c>
      <c r="F5856">
        <v>0.35959999999999998</v>
      </c>
    </row>
    <row r="5857" spans="1:6" x14ac:dyDescent="0.25">
      <c r="A5857" t="s">
        <v>219</v>
      </c>
      <c r="B5857" t="s">
        <v>181</v>
      </c>
      <c r="C5857" s="1">
        <v>29288</v>
      </c>
      <c r="D5857">
        <v>24.9</v>
      </c>
      <c r="F5857">
        <v>0.26910000000000001</v>
      </c>
    </row>
    <row r="5858" spans="1:6" x14ac:dyDescent="0.25">
      <c r="A5858" t="s">
        <v>219</v>
      </c>
      <c r="B5858" t="s">
        <v>181</v>
      </c>
      <c r="C5858" s="1">
        <v>29302</v>
      </c>
      <c r="D5858">
        <v>27.3</v>
      </c>
      <c r="F5858">
        <v>0.22339999999999999</v>
      </c>
    </row>
    <row r="5859" spans="1:6" x14ac:dyDescent="0.25">
      <c r="A5859" t="s">
        <v>219</v>
      </c>
      <c r="B5859" t="s">
        <v>181</v>
      </c>
      <c r="C5859" s="1">
        <v>29316</v>
      </c>
      <c r="D5859">
        <v>28.3</v>
      </c>
      <c r="F5859">
        <v>0.19789999999999999</v>
      </c>
    </row>
    <row r="5860" spans="1:6" x14ac:dyDescent="0.25">
      <c r="A5860" t="s">
        <v>219</v>
      </c>
      <c r="B5860" t="s">
        <v>181</v>
      </c>
      <c r="C5860" s="1">
        <v>29330</v>
      </c>
      <c r="D5860">
        <v>19.2</v>
      </c>
      <c r="F5860">
        <v>0.1875</v>
      </c>
    </row>
    <row r="5861" spans="1:6" x14ac:dyDescent="0.25">
      <c r="A5861" t="s">
        <v>219</v>
      </c>
      <c r="B5861" t="s">
        <v>181</v>
      </c>
      <c r="C5861" s="1">
        <v>29344</v>
      </c>
      <c r="D5861">
        <v>10.3</v>
      </c>
      <c r="F5861">
        <v>5.8299999999999998E-2</v>
      </c>
    </row>
    <row r="5862" spans="1:6" x14ac:dyDescent="0.25">
      <c r="A5862" t="s">
        <v>219</v>
      </c>
      <c r="B5862" t="s">
        <v>181</v>
      </c>
      <c r="C5862" s="1">
        <v>29358</v>
      </c>
      <c r="D5862">
        <v>7.5</v>
      </c>
      <c r="F5862">
        <v>0.08</v>
      </c>
    </row>
    <row r="5863" spans="1:6" x14ac:dyDescent="0.25">
      <c r="A5863" t="s">
        <v>219</v>
      </c>
      <c r="B5863" t="s">
        <v>181</v>
      </c>
      <c r="C5863" s="1">
        <v>29372</v>
      </c>
      <c r="D5863">
        <v>3</v>
      </c>
      <c r="F5863">
        <v>0.1</v>
      </c>
    </row>
    <row r="5864" spans="1:6" x14ac:dyDescent="0.25">
      <c r="A5864" t="s">
        <v>219</v>
      </c>
      <c r="B5864" t="s">
        <v>181</v>
      </c>
      <c r="C5864" s="1">
        <v>29386</v>
      </c>
      <c r="D5864">
        <v>2</v>
      </c>
      <c r="F5864">
        <v>0.1</v>
      </c>
    </row>
    <row r="5865" spans="1:6" x14ac:dyDescent="0.25">
      <c r="A5865" t="s">
        <v>219</v>
      </c>
      <c r="B5865" t="s">
        <v>181</v>
      </c>
      <c r="C5865" s="1">
        <v>29400</v>
      </c>
      <c r="D5865">
        <v>2</v>
      </c>
      <c r="F5865">
        <v>0.1</v>
      </c>
    </row>
    <row r="5866" spans="1:6" x14ac:dyDescent="0.25">
      <c r="A5866" t="s">
        <v>219</v>
      </c>
      <c r="B5866" t="s">
        <v>181</v>
      </c>
      <c r="C5866" s="1">
        <v>29414</v>
      </c>
      <c r="D5866">
        <v>2</v>
      </c>
      <c r="F5866">
        <v>0.1</v>
      </c>
    </row>
    <row r="5867" spans="1:6" x14ac:dyDescent="0.25">
      <c r="A5867" t="s">
        <v>219</v>
      </c>
      <c r="B5867" t="s">
        <v>181</v>
      </c>
      <c r="C5867" s="1">
        <v>29428</v>
      </c>
      <c r="D5867">
        <v>2</v>
      </c>
      <c r="F5867">
        <v>0.1</v>
      </c>
    </row>
    <row r="5868" spans="1:6" x14ac:dyDescent="0.25">
      <c r="A5868" t="s">
        <v>219</v>
      </c>
      <c r="B5868" t="s">
        <v>181</v>
      </c>
      <c r="C5868" s="1">
        <v>29442</v>
      </c>
      <c r="D5868">
        <v>2</v>
      </c>
      <c r="F5868">
        <v>0.1</v>
      </c>
    </row>
    <row r="5869" spans="1:6" x14ac:dyDescent="0.25">
      <c r="A5869" t="s">
        <v>219</v>
      </c>
      <c r="B5869" t="s">
        <v>181</v>
      </c>
      <c r="C5869" s="1">
        <v>29456</v>
      </c>
      <c r="D5869">
        <v>2</v>
      </c>
      <c r="F5869">
        <v>0.1</v>
      </c>
    </row>
    <row r="5870" spans="1:6" x14ac:dyDescent="0.25">
      <c r="A5870" t="s">
        <v>219</v>
      </c>
      <c r="B5870" t="s">
        <v>181</v>
      </c>
      <c r="C5870" s="1">
        <v>29470</v>
      </c>
      <c r="D5870">
        <v>9.4</v>
      </c>
      <c r="F5870">
        <v>0.18090000000000001</v>
      </c>
    </row>
    <row r="5871" spans="1:6" x14ac:dyDescent="0.25">
      <c r="A5871" t="s">
        <v>219</v>
      </c>
      <c r="B5871" t="s">
        <v>181</v>
      </c>
      <c r="C5871" s="1">
        <v>29484</v>
      </c>
      <c r="D5871">
        <v>20.6</v>
      </c>
      <c r="F5871">
        <v>0.1651</v>
      </c>
    </row>
    <row r="5872" spans="1:6" x14ac:dyDescent="0.25">
      <c r="A5872" t="s">
        <v>219</v>
      </c>
      <c r="B5872" t="s">
        <v>181</v>
      </c>
      <c r="C5872" s="1">
        <v>29498</v>
      </c>
      <c r="D5872">
        <v>27.2</v>
      </c>
      <c r="F5872">
        <v>0.17649999999999999</v>
      </c>
    </row>
    <row r="5873" spans="1:6" x14ac:dyDescent="0.25">
      <c r="A5873" t="s">
        <v>219</v>
      </c>
      <c r="B5873" t="s">
        <v>181</v>
      </c>
      <c r="C5873" s="1">
        <v>29512</v>
      </c>
      <c r="D5873">
        <v>43.7</v>
      </c>
      <c r="F5873">
        <v>0.19220000000000001</v>
      </c>
    </row>
    <row r="5874" spans="1:6" x14ac:dyDescent="0.25">
      <c r="A5874" t="s">
        <v>219</v>
      </c>
      <c r="B5874" t="s">
        <v>181</v>
      </c>
      <c r="C5874" s="1">
        <v>29526</v>
      </c>
      <c r="D5874">
        <v>54.8</v>
      </c>
      <c r="F5874">
        <v>0.1971</v>
      </c>
    </row>
    <row r="5875" spans="1:6" x14ac:dyDescent="0.25">
      <c r="A5875" t="s">
        <v>219</v>
      </c>
      <c r="B5875" t="s">
        <v>181</v>
      </c>
      <c r="C5875" s="1">
        <v>29540</v>
      </c>
      <c r="D5875">
        <v>59.4</v>
      </c>
      <c r="F5875">
        <v>0.27779999999999999</v>
      </c>
    </row>
    <row r="5876" spans="1:6" x14ac:dyDescent="0.25">
      <c r="A5876" t="s">
        <v>219</v>
      </c>
      <c r="B5876" t="s">
        <v>181</v>
      </c>
      <c r="C5876" s="1">
        <v>29555</v>
      </c>
      <c r="D5876">
        <v>58.6</v>
      </c>
      <c r="F5876">
        <v>0.2969</v>
      </c>
    </row>
    <row r="5877" spans="1:6" x14ac:dyDescent="0.25">
      <c r="A5877" t="s">
        <v>219</v>
      </c>
      <c r="B5877" t="s">
        <v>181</v>
      </c>
      <c r="C5877" s="1">
        <v>29569</v>
      </c>
      <c r="D5877">
        <v>47.3</v>
      </c>
      <c r="F5877">
        <v>0.34250000000000003</v>
      </c>
    </row>
    <row r="5878" spans="1:6" x14ac:dyDescent="0.25">
      <c r="A5878" t="s">
        <v>219</v>
      </c>
      <c r="B5878" t="s">
        <v>181</v>
      </c>
      <c r="C5878" s="1">
        <v>29583</v>
      </c>
      <c r="D5878">
        <v>40.200000000000003</v>
      </c>
      <c r="F5878">
        <v>0.43530000000000002</v>
      </c>
    </row>
    <row r="5879" spans="1:6" x14ac:dyDescent="0.25">
      <c r="A5879" t="s">
        <v>219</v>
      </c>
      <c r="B5879" t="s">
        <v>181</v>
      </c>
      <c r="C5879" s="1">
        <v>29597</v>
      </c>
      <c r="D5879">
        <v>40.200000000000003</v>
      </c>
      <c r="F5879">
        <v>0.44779999999999998</v>
      </c>
    </row>
    <row r="5880" spans="1:6" x14ac:dyDescent="0.25">
      <c r="A5880" t="s">
        <v>219</v>
      </c>
      <c r="B5880" t="s">
        <v>181</v>
      </c>
      <c r="C5880" s="1">
        <v>29611</v>
      </c>
      <c r="D5880">
        <v>31.7</v>
      </c>
      <c r="F5880">
        <v>0.39119999999999999</v>
      </c>
    </row>
    <row r="5881" spans="1:6" x14ac:dyDescent="0.25">
      <c r="A5881" t="s">
        <v>219</v>
      </c>
      <c r="B5881" t="s">
        <v>181</v>
      </c>
      <c r="C5881" s="1">
        <v>29625</v>
      </c>
      <c r="D5881">
        <v>32.700000000000003</v>
      </c>
      <c r="F5881">
        <v>0.37309999999999999</v>
      </c>
    </row>
    <row r="5882" spans="1:6" x14ac:dyDescent="0.25">
      <c r="A5882" t="s">
        <v>219</v>
      </c>
      <c r="B5882" t="s">
        <v>181</v>
      </c>
      <c r="C5882" s="1">
        <v>29639</v>
      </c>
      <c r="D5882">
        <v>31.7</v>
      </c>
      <c r="F5882">
        <v>0.35959999999999998</v>
      </c>
    </row>
    <row r="5883" spans="1:6" x14ac:dyDescent="0.25">
      <c r="A5883" t="s">
        <v>219</v>
      </c>
      <c r="B5883" t="s">
        <v>181</v>
      </c>
      <c r="C5883" s="1">
        <v>29653</v>
      </c>
      <c r="D5883">
        <v>24.9</v>
      </c>
      <c r="F5883">
        <v>0.26910000000000001</v>
      </c>
    </row>
    <row r="5884" spans="1:6" x14ac:dyDescent="0.25">
      <c r="A5884" t="s">
        <v>219</v>
      </c>
      <c r="B5884" t="s">
        <v>181</v>
      </c>
      <c r="C5884" s="1">
        <v>29667</v>
      </c>
      <c r="D5884">
        <v>27.3</v>
      </c>
      <c r="F5884">
        <v>0.22339999999999999</v>
      </c>
    </row>
    <row r="5885" spans="1:6" x14ac:dyDescent="0.25">
      <c r="A5885" t="s">
        <v>219</v>
      </c>
      <c r="B5885" t="s">
        <v>181</v>
      </c>
      <c r="C5885" s="1">
        <v>29681</v>
      </c>
      <c r="D5885">
        <v>28.3</v>
      </c>
      <c r="F5885">
        <v>0.19789999999999999</v>
      </c>
    </row>
    <row r="5886" spans="1:6" x14ac:dyDescent="0.25">
      <c r="A5886" t="s">
        <v>219</v>
      </c>
      <c r="B5886" t="s">
        <v>181</v>
      </c>
      <c r="C5886" s="1">
        <v>29695</v>
      </c>
      <c r="D5886">
        <v>19.2</v>
      </c>
      <c r="F5886">
        <v>0.1875</v>
      </c>
    </row>
    <row r="5887" spans="1:6" x14ac:dyDescent="0.25">
      <c r="A5887" t="s">
        <v>219</v>
      </c>
      <c r="B5887" t="s">
        <v>181</v>
      </c>
      <c r="C5887" s="1">
        <v>29709</v>
      </c>
      <c r="D5887">
        <v>10.3</v>
      </c>
      <c r="F5887">
        <v>5.8299999999999998E-2</v>
      </c>
    </row>
    <row r="5888" spans="1:6" x14ac:dyDescent="0.25">
      <c r="A5888" t="s">
        <v>219</v>
      </c>
      <c r="B5888" t="s">
        <v>181</v>
      </c>
      <c r="C5888" s="1">
        <v>29723</v>
      </c>
      <c r="D5888">
        <v>7.5</v>
      </c>
      <c r="F5888">
        <v>0.08</v>
      </c>
    </row>
    <row r="5889" spans="1:6" x14ac:dyDescent="0.25">
      <c r="A5889" t="s">
        <v>219</v>
      </c>
      <c r="B5889" t="s">
        <v>181</v>
      </c>
      <c r="C5889" s="1">
        <v>29737</v>
      </c>
      <c r="D5889">
        <v>3</v>
      </c>
      <c r="F5889">
        <v>0.1</v>
      </c>
    </row>
    <row r="5890" spans="1:6" x14ac:dyDescent="0.25">
      <c r="A5890" t="s">
        <v>219</v>
      </c>
      <c r="B5890" t="s">
        <v>181</v>
      </c>
      <c r="C5890" s="1">
        <v>29751</v>
      </c>
      <c r="D5890">
        <v>2</v>
      </c>
      <c r="F5890">
        <v>0.1</v>
      </c>
    </row>
    <row r="5891" spans="1:6" x14ac:dyDescent="0.25">
      <c r="A5891" t="s">
        <v>219</v>
      </c>
      <c r="B5891" t="s">
        <v>181</v>
      </c>
      <c r="C5891" s="1">
        <v>29765</v>
      </c>
      <c r="D5891">
        <v>2</v>
      </c>
      <c r="F5891">
        <v>0.1</v>
      </c>
    </row>
    <row r="5892" spans="1:6" x14ac:dyDescent="0.25">
      <c r="A5892" t="s">
        <v>219</v>
      </c>
      <c r="B5892" t="s">
        <v>181</v>
      </c>
      <c r="C5892" s="1">
        <v>29779</v>
      </c>
      <c r="D5892">
        <v>2</v>
      </c>
      <c r="F5892">
        <v>0.1</v>
      </c>
    </row>
    <row r="5893" spans="1:6" x14ac:dyDescent="0.25">
      <c r="A5893" t="s">
        <v>219</v>
      </c>
      <c r="B5893" t="s">
        <v>181</v>
      </c>
      <c r="C5893" s="1">
        <v>29793</v>
      </c>
      <c r="D5893">
        <v>2</v>
      </c>
      <c r="F5893">
        <v>0.1</v>
      </c>
    </row>
    <row r="5894" spans="1:6" x14ac:dyDescent="0.25">
      <c r="A5894" t="s">
        <v>219</v>
      </c>
      <c r="B5894" t="s">
        <v>181</v>
      </c>
      <c r="C5894" s="1">
        <v>29807</v>
      </c>
      <c r="D5894">
        <v>2</v>
      </c>
      <c r="F5894">
        <v>0.1</v>
      </c>
    </row>
    <row r="5895" spans="1:6" x14ac:dyDescent="0.25">
      <c r="A5895" t="s">
        <v>219</v>
      </c>
      <c r="B5895" t="s">
        <v>181</v>
      </c>
      <c r="C5895" s="1">
        <v>29821</v>
      </c>
      <c r="D5895">
        <v>2</v>
      </c>
      <c r="F5895">
        <v>0.1</v>
      </c>
    </row>
    <row r="5896" spans="1:6" x14ac:dyDescent="0.25">
      <c r="A5896" t="s">
        <v>219</v>
      </c>
      <c r="B5896" t="s">
        <v>181</v>
      </c>
      <c r="C5896" s="1">
        <v>29835</v>
      </c>
      <c r="D5896">
        <v>9.4</v>
      </c>
      <c r="F5896">
        <v>0.18090000000000001</v>
      </c>
    </row>
    <row r="5897" spans="1:6" x14ac:dyDescent="0.25">
      <c r="A5897" t="s">
        <v>219</v>
      </c>
      <c r="B5897" t="s">
        <v>181</v>
      </c>
      <c r="C5897" s="1">
        <v>29849</v>
      </c>
      <c r="D5897">
        <v>20.6</v>
      </c>
      <c r="F5897">
        <v>0.1651</v>
      </c>
    </row>
    <row r="5898" spans="1:6" x14ac:dyDescent="0.25">
      <c r="A5898" t="s">
        <v>219</v>
      </c>
      <c r="B5898" t="s">
        <v>181</v>
      </c>
      <c r="C5898" s="1">
        <v>29863</v>
      </c>
      <c r="D5898">
        <v>27.2</v>
      </c>
      <c r="F5898">
        <v>0.17649999999999999</v>
      </c>
    </row>
    <row r="5899" spans="1:6" x14ac:dyDescent="0.25">
      <c r="A5899" t="s">
        <v>219</v>
      </c>
      <c r="B5899" t="s">
        <v>181</v>
      </c>
      <c r="C5899" s="1">
        <v>29877</v>
      </c>
      <c r="D5899">
        <v>43.7</v>
      </c>
      <c r="F5899">
        <v>0.19220000000000001</v>
      </c>
    </row>
    <row r="5900" spans="1:6" x14ac:dyDescent="0.25">
      <c r="A5900" t="s">
        <v>219</v>
      </c>
      <c r="B5900" t="s">
        <v>181</v>
      </c>
      <c r="C5900" s="1">
        <v>29891</v>
      </c>
      <c r="D5900">
        <v>54.8</v>
      </c>
      <c r="F5900">
        <v>0.1971</v>
      </c>
    </row>
    <row r="5901" spans="1:6" x14ac:dyDescent="0.25">
      <c r="A5901" t="s">
        <v>219</v>
      </c>
      <c r="B5901" t="s">
        <v>181</v>
      </c>
      <c r="C5901" s="1">
        <v>29905</v>
      </c>
      <c r="D5901">
        <v>59.4</v>
      </c>
      <c r="F5901">
        <v>0.27779999999999999</v>
      </c>
    </row>
    <row r="5902" spans="1:6" x14ac:dyDescent="0.25">
      <c r="A5902" t="s">
        <v>219</v>
      </c>
      <c r="B5902" t="s">
        <v>181</v>
      </c>
      <c r="C5902" s="1">
        <v>29920</v>
      </c>
      <c r="D5902">
        <v>58.6</v>
      </c>
      <c r="F5902">
        <v>0.2969</v>
      </c>
    </row>
    <row r="5903" spans="1:6" x14ac:dyDescent="0.25">
      <c r="A5903" t="s">
        <v>219</v>
      </c>
      <c r="B5903" t="s">
        <v>181</v>
      </c>
      <c r="C5903" s="1">
        <v>29934</v>
      </c>
      <c r="D5903">
        <v>47.3</v>
      </c>
      <c r="F5903">
        <v>0.34250000000000003</v>
      </c>
    </row>
    <row r="5904" spans="1:6" x14ac:dyDescent="0.25">
      <c r="A5904" t="s">
        <v>219</v>
      </c>
      <c r="B5904" t="s">
        <v>181</v>
      </c>
      <c r="C5904" s="1">
        <v>29948</v>
      </c>
      <c r="D5904">
        <v>40.200000000000003</v>
      </c>
      <c r="F5904">
        <v>0.43530000000000002</v>
      </c>
    </row>
    <row r="5905" spans="1:6" x14ac:dyDescent="0.25">
      <c r="A5905" t="s">
        <v>219</v>
      </c>
      <c r="B5905" t="s">
        <v>181</v>
      </c>
      <c r="C5905" s="1">
        <v>29962</v>
      </c>
      <c r="D5905">
        <v>40.200000000000003</v>
      </c>
      <c r="F5905">
        <v>0.44779999999999998</v>
      </c>
    </row>
    <row r="5906" spans="1:6" x14ac:dyDescent="0.25">
      <c r="A5906" t="s">
        <v>219</v>
      </c>
      <c r="B5906" t="s">
        <v>181</v>
      </c>
      <c r="C5906" s="1">
        <v>29976</v>
      </c>
      <c r="D5906">
        <v>31.7</v>
      </c>
      <c r="F5906">
        <v>0.39119999999999999</v>
      </c>
    </row>
    <row r="5907" spans="1:6" x14ac:dyDescent="0.25">
      <c r="A5907" t="s">
        <v>219</v>
      </c>
      <c r="B5907" t="s">
        <v>181</v>
      </c>
      <c r="C5907" s="1">
        <v>29990</v>
      </c>
      <c r="D5907">
        <v>32.700000000000003</v>
      </c>
      <c r="F5907">
        <v>0.37309999999999999</v>
      </c>
    </row>
    <row r="5908" spans="1:6" x14ac:dyDescent="0.25">
      <c r="A5908" t="s">
        <v>219</v>
      </c>
      <c r="B5908" t="s">
        <v>181</v>
      </c>
      <c r="C5908" s="1">
        <v>30004</v>
      </c>
      <c r="D5908">
        <v>31.7</v>
      </c>
      <c r="F5908">
        <v>0.35959999999999998</v>
      </c>
    </row>
    <row r="5909" spans="1:6" x14ac:dyDescent="0.25">
      <c r="A5909" t="s">
        <v>219</v>
      </c>
      <c r="B5909" t="s">
        <v>181</v>
      </c>
      <c r="C5909" s="1">
        <v>30018</v>
      </c>
      <c r="D5909">
        <v>24.9</v>
      </c>
      <c r="F5909">
        <v>0.26910000000000001</v>
      </c>
    </row>
    <row r="5910" spans="1:6" x14ac:dyDescent="0.25">
      <c r="A5910" t="s">
        <v>219</v>
      </c>
      <c r="B5910" t="s">
        <v>181</v>
      </c>
      <c r="C5910" s="1">
        <v>30032</v>
      </c>
      <c r="D5910">
        <v>27.3</v>
      </c>
      <c r="F5910">
        <v>0.22339999999999999</v>
      </c>
    </row>
    <row r="5911" spans="1:6" x14ac:dyDescent="0.25">
      <c r="A5911" t="s">
        <v>219</v>
      </c>
      <c r="B5911" t="s">
        <v>181</v>
      </c>
      <c r="C5911" s="1">
        <v>30046</v>
      </c>
      <c r="D5911">
        <v>28.3</v>
      </c>
      <c r="F5911">
        <v>0.19789999999999999</v>
      </c>
    </row>
    <row r="5912" spans="1:6" x14ac:dyDescent="0.25">
      <c r="A5912" t="s">
        <v>219</v>
      </c>
      <c r="B5912" t="s">
        <v>181</v>
      </c>
      <c r="C5912" s="1">
        <v>30060</v>
      </c>
      <c r="D5912">
        <v>19.2</v>
      </c>
      <c r="F5912">
        <v>0.1875</v>
      </c>
    </row>
    <row r="5913" spans="1:6" x14ac:dyDescent="0.25">
      <c r="A5913" t="s">
        <v>219</v>
      </c>
      <c r="B5913" t="s">
        <v>181</v>
      </c>
      <c r="C5913" s="1">
        <v>30074</v>
      </c>
      <c r="D5913">
        <v>10.3</v>
      </c>
      <c r="F5913">
        <v>5.8299999999999998E-2</v>
      </c>
    </row>
    <row r="5914" spans="1:6" x14ac:dyDescent="0.25">
      <c r="A5914" t="s">
        <v>219</v>
      </c>
      <c r="B5914" t="s">
        <v>181</v>
      </c>
      <c r="C5914" s="1">
        <v>30088</v>
      </c>
      <c r="D5914">
        <v>7.5</v>
      </c>
      <c r="F5914">
        <v>0.08</v>
      </c>
    </row>
    <row r="5915" spans="1:6" x14ac:dyDescent="0.25">
      <c r="A5915" t="s">
        <v>219</v>
      </c>
      <c r="B5915" t="s">
        <v>181</v>
      </c>
      <c r="C5915" s="1">
        <v>30102</v>
      </c>
      <c r="D5915">
        <v>3</v>
      </c>
      <c r="F5915">
        <v>0.1</v>
      </c>
    </row>
    <row r="5916" spans="1:6" x14ac:dyDescent="0.25">
      <c r="A5916" t="s">
        <v>219</v>
      </c>
      <c r="B5916" t="s">
        <v>181</v>
      </c>
      <c r="C5916" s="1">
        <v>30116</v>
      </c>
      <c r="D5916">
        <v>2</v>
      </c>
      <c r="F5916">
        <v>0.1</v>
      </c>
    </row>
    <row r="5917" spans="1:6" x14ac:dyDescent="0.25">
      <c r="A5917" t="s">
        <v>219</v>
      </c>
      <c r="B5917" t="s">
        <v>181</v>
      </c>
      <c r="C5917" s="1">
        <v>30130</v>
      </c>
      <c r="D5917">
        <v>2</v>
      </c>
      <c r="F5917">
        <v>0.1</v>
      </c>
    </row>
    <row r="5918" spans="1:6" x14ac:dyDescent="0.25">
      <c r="A5918" t="s">
        <v>219</v>
      </c>
      <c r="B5918" t="s">
        <v>181</v>
      </c>
      <c r="C5918" s="1">
        <v>30144</v>
      </c>
      <c r="D5918">
        <v>2</v>
      </c>
      <c r="F5918">
        <v>0.1</v>
      </c>
    </row>
    <row r="5919" spans="1:6" x14ac:dyDescent="0.25">
      <c r="A5919" t="s">
        <v>219</v>
      </c>
      <c r="B5919" t="s">
        <v>181</v>
      </c>
      <c r="C5919" s="1">
        <v>30158</v>
      </c>
      <c r="D5919">
        <v>2</v>
      </c>
      <c r="F5919">
        <v>0.1</v>
      </c>
    </row>
    <row r="5920" spans="1:6" x14ac:dyDescent="0.25">
      <c r="A5920" t="s">
        <v>219</v>
      </c>
      <c r="B5920" t="s">
        <v>181</v>
      </c>
      <c r="C5920" s="1">
        <v>30172</v>
      </c>
      <c r="D5920">
        <v>2</v>
      </c>
      <c r="F5920">
        <v>0.1</v>
      </c>
    </row>
    <row r="5921" spans="1:6" x14ac:dyDescent="0.25">
      <c r="A5921" t="s">
        <v>219</v>
      </c>
      <c r="B5921" t="s">
        <v>181</v>
      </c>
      <c r="C5921" s="1">
        <v>30186</v>
      </c>
      <c r="D5921">
        <v>2</v>
      </c>
      <c r="F5921">
        <v>0.1</v>
      </c>
    </row>
    <row r="5922" spans="1:6" x14ac:dyDescent="0.25">
      <c r="A5922" t="s">
        <v>219</v>
      </c>
      <c r="B5922" t="s">
        <v>181</v>
      </c>
      <c r="C5922" s="1">
        <v>30200</v>
      </c>
      <c r="D5922">
        <v>9.4</v>
      </c>
      <c r="F5922">
        <v>0.18090000000000001</v>
      </c>
    </row>
    <row r="5923" spans="1:6" x14ac:dyDescent="0.25">
      <c r="A5923" t="s">
        <v>219</v>
      </c>
      <c r="B5923" t="s">
        <v>181</v>
      </c>
      <c r="C5923" s="1">
        <v>30214</v>
      </c>
      <c r="D5923">
        <v>20.6</v>
      </c>
      <c r="F5923">
        <v>0.1651</v>
      </c>
    </row>
    <row r="5924" spans="1:6" x14ac:dyDescent="0.25">
      <c r="A5924" t="s">
        <v>219</v>
      </c>
      <c r="B5924" t="s">
        <v>181</v>
      </c>
      <c r="C5924" s="1">
        <v>30228</v>
      </c>
      <c r="D5924">
        <v>27.2</v>
      </c>
      <c r="F5924">
        <v>0.17649999999999999</v>
      </c>
    </row>
    <row r="5925" spans="1:6" x14ac:dyDescent="0.25">
      <c r="A5925" t="s">
        <v>219</v>
      </c>
      <c r="B5925" t="s">
        <v>181</v>
      </c>
      <c r="C5925" s="1">
        <v>30242</v>
      </c>
      <c r="D5925">
        <v>43.7</v>
      </c>
      <c r="F5925">
        <v>0.19220000000000001</v>
      </c>
    </row>
    <row r="5926" spans="1:6" x14ac:dyDescent="0.25">
      <c r="A5926" t="s">
        <v>219</v>
      </c>
      <c r="B5926" t="s">
        <v>181</v>
      </c>
      <c r="C5926" s="1">
        <v>30256</v>
      </c>
      <c r="D5926">
        <v>54.8</v>
      </c>
      <c r="F5926">
        <v>0.1971</v>
      </c>
    </row>
    <row r="5927" spans="1:6" x14ac:dyDescent="0.25">
      <c r="A5927" t="s">
        <v>219</v>
      </c>
      <c r="B5927" t="s">
        <v>181</v>
      </c>
      <c r="C5927" s="1">
        <v>30270</v>
      </c>
      <c r="D5927">
        <v>59.4</v>
      </c>
      <c r="F5927">
        <v>0.27779999999999999</v>
      </c>
    </row>
    <row r="5928" spans="1:6" x14ac:dyDescent="0.25">
      <c r="A5928" t="s">
        <v>219</v>
      </c>
      <c r="B5928" t="s">
        <v>181</v>
      </c>
      <c r="C5928" s="1">
        <v>30285</v>
      </c>
      <c r="D5928">
        <v>58.6</v>
      </c>
      <c r="F5928">
        <v>0.2969</v>
      </c>
    </row>
    <row r="5929" spans="1:6" x14ac:dyDescent="0.25">
      <c r="A5929" t="s">
        <v>219</v>
      </c>
      <c r="B5929" t="s">
        <v>181</v>
      </c>
      <c r="C5929" s="1">
        <v>30299</v>
      </c>
      <c r="D5929">
        <v>47.3</v>
      </c>
      <c r="F5929">
        <v>0.34250000000000003</v>
      </c>
    </row>
    <row r="5930" spans="1:6" x14ac:dyDescent="0.25">
      <c r="A5930" t="s">
        <v>219</v>
      </c>
      <c r="B5930" t="s">
        <v>181</v>
      </c>
      <c r="C5930" s="1">
        <v>30313</v>
      </c>
      <c r="D5930">
        <v>40.200000000000003</v>
      </c>
      <c r="F5930">
        <v>0.43530000000000002</v>
      </c>
    </row>
    <row r="5931" spans="1:6" x14ac:dyDescent="0.25">
      <c r="A5931" t="s">
        <v>219</v>
      </c>
      <c r="B5931" t="s">
        <v>181</v>
      </c>
      <c r="C5931" s="1">
        <v>30327</v>
      </c>
      <c r="D5931">
        <v>40.200000000000003</v>
      </c>
      <c r="F5931">
        <v>0.44779999999999998</v>
      </c>
    </row>
    <row r="5932" spans="1:6" x14ac:dyDescent="0.25">
      <c r="A5932" t="s">
        <v>219</v>
      </c>
      <c r="B5932" t="s">
        <v>181</v>
      </c>
      <c r="C5932" s="1">
        <v>30341</v>
      </c>
      <c r="D5932">
        <v>31.7</v>
      </c>
      <c r="F5932">
        <v>0.39119999999999999</v>
      </c>
    </row>
    <row r="5933" spans="1:6" x14ac:dyDescent="0.25">
      <c r="A5933" t="s">
        <v>219</v>
      </c>
      <c r="B5933" t="s">
        <v>181</v>
      </c>
      <c r="C5933" s="1">
        <v>30355</v>
      </c>
      <c r="D5933">
        <v>32.700000000000003</v>
      </c>
      <c r="F5933">
        <v>0.37309999999999999</v>
      </c>
    </row>
    <row r="5934" spans="1:6" x14ac:dyDescent="0.25">
      <c r="A5934" t="s">
        <v>219</v>
      </c>
      <c r="B5934" t="s">
        <v>181</v>
      </c>
      <c r="C5934" s="1">
        <v>30369</v>
      </c>
      <c r="D5934">
        <v>31.7</v>
      </c>
      <c r="F5934">
        <v>0.35959999999999998</v>
      </c>
    </row>
    <row r="5935" spans="1:6" x14ac:dyDescent="0.25">
      <c r="A5935" t="s">
        <v>219</v>
      </c>
      <c r="B5935" t="s">
        <v>181</v>
      </c>
      <c r="C5935" s="1">
        <v>30383</v>
      </c>
      <c r="D5935">
        <v>24.9</v>
      </c>
      <c r="F5935">
        <v>0.26910000000000001</v>
      </c>
    </row>
    <row r="5936" spans="1:6" x14ac:dyDescent="0.25">
      <c r="A5936" t="s">
        <v>219</v>
      </c>
      <c r="B5936" t="s">
        <v>181</v>
      </c>
      <c r="C5936" s="1">
        <v>30397</v>
      </c>
      <c r="D5936">
        <v>27.3</v>
      </c>
      <c r="F5936">
        <v>0.22339999999999999</v>
      </c>
    </row>
    <row r="5937" spans="1:6" x14ac:dyDescent="0.25">
      <c r="A5937" t="s">
        <v>219</v>
      </c>
      <c r="B5937" t="s">
        <v>181</v>
      </c>
      <c r="C5937" s="1">
        <v>30411</v>
      </c>
      <c r="D5937">
        <v>28.3</v>
      </c>
      <c r="F5937">
        <v>0.19789999999999999</v>
      </c>
    </row>
    <row r="5938" spans="1:6" x14ac:dyDescent="0.25">
      <c r="A5938" t="s">
        <v>219</v>
      </c>
      <c r="B5938" t="s">
        <v>181</v>
      </c>
      <c r="C5938" s="1">
        <v>30425</v>
      </c>
      <c r="D5938">
        <v>19.2</v>
      </c>
      <c r="F5938">
        <v>0.1875</v>
      </c>
    </row>
    <row r="5939" spans="1:6" x14ac:dyDescent="0.25">
      <c r="A5939" t="s">
        <v>219</v>
      </c>
      <c r="B5939" t="s">
        <v>181</v>
      </c>
      <c r="C5939" s="1">
        <v>30439</v>
      </c>
      <c r="D5939">
        <v>10.3</v>
      </c>
      <c r="F5939">
        <v>5.8299999999999998E-2</v>
      </c>
    </row>
    <row r="5940" spans="1:6" x14ac:dyDescent="0.25">
      <c r="A5940" t="s">
        <v>219</v>
      </c>
      <c r="B5940" t="s">
        <v>181</v>
      </c>
      <c r="C5940" s="1">
        <v>30453</v>
      </c>
      <c r="D5940">
        <v>7.5</v>
      </c>
      <c r="F5940">
        <v>0.08</v>
      </c>
    </row>
    <row r="5941" spans="1:6" x14ac:dyDescent="0.25">
      <c r="A5941" t="s">
        <v>219</v>
      </c>
      <c r="B5941" t="s">
        <v>181</v>
      </c>
      <c r="C5941" s="1">
        <v>30467</v>
      </c>
      <c r="D5941">
        <v>3</v>
      </c>
      <c r="F5941">
        <v>0.1</v>
      </c>
    </row>
    <row r="5942" spans="1:6" x14ac:dyDescent="0.25">
      <c r="A5942" t="s">
        <v>219</v>
      </c>
      <c r="B5942" t="s">
        <v>181</v>
      </c>
      <c r="C5942" s="1">
        <v>30481</v>
      </c>
      <c r="D5942">
        <v>2</v>
      </c>
      <c r="F5942">
        <v>0.1</v>
      </c>
    </row>
    <row r="5943" spans="1:6" x14ac:dyDescent="0.25">
      <c r="A5943" t="s">
        <v>219</v>
      </c>
      <c r="B5943" t="s">
        <v>181</v>
      </c>
      <c r="C5943" s="1">
        <v>30495</v>
      </c>
      <c r="D5943">
        <v>2</v>
      </c>
      <c r="F5943">
        <v>0.1</v>
      </c>
    </row>
    <row r="5944" spans="1:6" x14ac:dyDescent="0.25">
      <c r="A5944" t="s">
        <v>219</v>
      </c>
      <c r="B5944" t="s">
        <v>181</v>
      </c>
      <c r="C5944" s="1">
        <v>30509</v>
      </c>
      <c r="D5944">
        <v>2</v>
      </c>
      <c r="F5944">
        <v>0.1</v>
      </c>
    </row>
    <row r="5945" spans="1:6" x14ac:dyDescent="0.25">
      <c r="A5945" t="s">
        <v>219</v>
      </c>
      <c r="B5945" t="s">
        <v>181</v>
      </c>
      <c r="C5945" s="1">
        <v>30523</v>
      </c>
      <c r="D5945">
        <v>2</v>
      </c>
      <c r="F5945">
        <v>0.1</v>
      </c>
    </row>
    <row r="5946" spans="1:6" x14ac:dyDescent="0.25">
      <c r="A5946" t="s">
        <v>219</v>
      </c>
      <c r="B5946" t="s">
        <v>181</v>
      </c>
      <c r="C5946" s="1">
        <v>30537</v>
      </c>
      <c r="D5946">
        <v>2</v>
      </c>
      <c r="F5946">
        <v>0.1</v>
      </c>
    </row>
    <row r="5947" spans="1:6" x14ac:dyDescent="0.25">
      <c r="A5947" t="s">
        <v>219</v>
      </c>
      <c r="B5947" t="s">
        <v>181</v>
      </c>
      <c r="C5947" s="1">
        <v>30551</v>
      </c>
      <c r="D5947">
        <v>2</v>
      </c>
      <c r="F5947">
        <v>0.1</v>
      </c>
    </row>
    <row r="5948" spans="1:6" x14ac:dyDescent="0.25">
      <c r="A5948" t="s">
        <v>219</v>
      </c>
      <c r="B5948" t="s">
        <v>181</v>
      </c>
      <c r="C5948" s="1">
        <v>30565</v>
      </c>
      <c r="D5948">
        <v>9.4</v>
      </c>
      <c r="F5948">
        <v>0.18090000000000001</v>
      </c>
    </row>
    <row r="5949" spans="1:6" x14ac:dyDescent="0.25">
      <c r="A5949" t="s">
        <v>219</v>
      </c>
      <c r="B5949" t="s">
        <v>181</v>
      </c>
      <c r="C5949" s="1">
        <v>30579</v>
      </c>
      <c r="D5949">
        <v>20.6</v>
      </c>
      <c r="F5949">
        <v>0.1651</v>
      </c>
    </row>
    <row r="5950" spans="1:6" x14ac:dyDescent="0.25">
      <c r="A5950" t="s">
        <v>219</v>
      </c>
      <c r="B5950" t="s">
        <v>181</v>
      </c>
      <c r="C5950" s="1">
        <v>30593</v>
      </c>
      <c r="D5950">
        <v>27.2</v>
      </c>
      <c r="F5950">
        <v>0.17649999999999999</v>
      </c>
    </row>
    <row r="5951" spans="1:6" x14ac:dyDescent="0.25">
      <c r="A5951" t="s">
        <v>219</v>
      </c>
      <c r="B5951" t="s">
        <v>181</v>
      </c>
      <c r="C5951" s="1">
        <v>30607</v>
      </c>
      <c r="D5951">
        <v>43.7</v>
      </c>
      <c r="F5951">
        <v>0.19220000000000001</v>
      </c>
    </row>
    <row r="5952" spans="1:6" x14ac:dyDescent="0.25">
      <c r="A5952" t="s">
        <v>219</v>
      </c>
      <c r="B5952" t="s">
        <v>181</v>
      </c>
      <c r="C5952" s="1">
        <v>30621</v>
      </c>
      <c r="D5952">
        <v>54.8</v>
      </c>
      <c r="F5952">
        <v>0.1971</v>
      </c>
    </row>
    <row r="5953" spans="1:6" x14ac:dyDescent="0.25">
      <c r="A5953" t="s">
        <v>219</v>
      </c>
      <c r="B5953" t="s">
        <v>181</v>
      </c>
      <c r="C5953" s="1">
        <v>30635</v>
      </c>
      <c r="D5953">
        <v>59.4</v>
      </c>
      <c r="F5953">
        <v>0.27779999999999999</v>
      </c>
    </row>
    <row r="5954" spans="1:6" x14ac:dyDescent="0.25">
      <c r="A5954" t="s">
        <v>219</v>
      </c>
      <c r="B5954" t="s">
        <v>181</v>
      </c>
      <c r="C5954" s="1">
        <v>30650</v>
      </c>
      <c r="D5954">
        <v>58.6</v>
      </c>
      <c r="F5954">
        <v>0.2969</v>
      </c>
    </row>
    <row r="5955" spans="1:6" x14ac:dyDescent="0.25">
      <c r="A5955" t="s">
        <v>219</v>
      </c>
      <c r="B5955" t="s">
        <v>181</v>
      </c>
      <c r="C5955" s="1">
        <v>30664</v>
      </c>
      <c r="D5955">
        <v>47.3</v>
      </c>
      <c r="F5955">
        <v>0.34250000000000003</v>
      </c>
    </row>
    <row r="5956" spans="1:6" x14ac:dyDescent="0.25">
      <c r="A5956" t="s">
        <v>219</v>
      </c>
      <c r="B5956" t="s">
        <v>181</v>
      </c>
      <c r="C5956" s="1">
        <v>30678</v>
      </c>
      <c r="D5956">
        <v>40.200000000000003</v>
      </c>
      <c r="F5956">
        <v>0.43530000000000002</v>
      </c>
    </row>
    <row r="5957" spans="1:6" x14ac:dyDescent="0.25">
      <c r="A5957" t="s">
        <v>219</v>
      </c>
      <c r="B5957" t="s">
        <v>181</v>
      </c>
      <c r="C5957" s="1">
        <v>30692</v>
      </c>
      <c r="D5957">
        <v>40.200000000000003</v>
      </c>
      <c r="F5957">
        <v>0.44779999999999998</v>
      </c>
    </row>
    <row r="5958" spans="1:6" x14ac:dyDescent="0.25">
      <c r="A5958" t="s">
        <v>219</v>
      </c>
      <c r="B5958" t="s">
        <v>181</v>
      </c>
      <c r="C5958" s="1">
        <v>30706</v>
      </c>
      <c r="D5958">
        <v>31.7</v>
      </c>
      <c r="F5958">
        <v>0.39119999999999999</v>
      </c>
    </row>
    <row r="5959" spans="1:6" x14ac:dyDescent="0.25">
      <c r="A5959" t="s">
        <v>219</v>
      </c>
      <c r="B5959" t="s">
        <v>181</v>
      </c>
      <c r="C5959" s="1">
        <v>30720</v>
      </c>
      <c r="D5959">
        <v>32.700000000000003</v>
      </c>
      <c r="F5959">
        <v>0.37309999999999999</v>
      </c>
    </row>
    <row r="5960" spans="1:6" x14ac:dyDescent="0.25">
      <c r="A5960" t="s">
        <v>219</v>
      </c>
      <c r="B5960" t="s">
        <v>181</v>
      </c>
      <c r="C5960" s="1">
        <v>30734</v>
      </c>
      <c r="D5960">
        <v>31.7</v>
      </c>
      <c r="F5960">
        <v>0.35959999999999998</v>
      </c>
    </row>
    <row r="5961" spans="1:6" x14ac:dyDescent="0.25">
      <c r="A5961" t="s">
        <v>219</v>
      </c>
      <c r="B5961" t="s">
        <v>181</v>
      </c>
      <c r="C5961" s="1">
        <v>30749</v>
      </c>
      <c r="D5961">
        <v>24.9</v>
      </c>
      <c r="F5961">
        <v>0.26910000000000001</v>
      </c>
    </row>
    <row r="5962" spans="1:6" x14ac:dyDescent="0.25">
      <c r="A5962" t="s">
        <v>219</v>
      </c>
      <c r="B5962" t="s">
        <v>181</v>
      </c>
      <c r="C5962" s="1">
        <v>30763</v>
      </c>
      <c r="D5962">
        <v>27.3</v>
      </c>
      <c r="F5962">
        <v>0.22339999999999999</v>
      </c>
    </row>
    <row r="5963" spans="1:6" x14ac:dyDescent="0.25">
      <c r="A5963" t="s">
        <v>219</v>
      </c>
      <c r="B5963" t="s">
        <v>181</v>
      </c>
      <c r="C5963" s="1">
        <v>30777</v>
      </c>
      <c r="D5963">
        <v>28.3</v>
      </c>
      <c r="F5963">
        <v>0.19789999999999999</v>
      </c>
    </row>
    <row r="5964" spans="1:6" x14ac:dyDescent="0.25">
      <c r="A5964" t="s">
        <v>219</v>
      </c>
      <c r="B5964" t="s">
        <v>181</v>
      </c>
      <c r="C5964" s="1">
        <v>30791</v>
      </c>
      <c r="D5964">
        <v>19.2</v>
      </c>
      <c r="F5964">
        <v>0.1875</v>
      </c>
    </row>
    <row r="5965" spans="1:6" x14ac:dyDescent="0.25">
      <c r="A5965" t="s">
        <v>219</v>
      </c>
      <c r="B5965" t="s">
        <v>181</v>
      </c>
      <c r="C5965" s="1">
        <v>30805</v>
      </c>
      <c r="D5965">
        <v>10.3</v>
      </c>
      <c r="F5965">
        <v>5.8299999999999998E-2</v>
      </c>
    </row>
    <row r="5966" spans="1:6" x14ac:dyDescent="0.25">
      <c r="A5966" t="s">
        <v>219</v>
      </c>
      <c r="B5966" t="s">
        <v>181</v>
      </c>
      <c r="C5966" s="1">
        <v>30819</v>
      </c>
      <c r="D5966">
        <v>7.5</v>
      </c>
      <c r="F5966">
        <v>0.08</v>
      </c>
    </row>
    <row r="5967" spans="1:6" x14ac:dyDescent="0.25">
      <c r="A5967" t="s">
        <v>219</v>
      </c>
      <c r="B5967" t="s">
        <v>181</v>
      </c>
      <c r="C5967" s="1">
        <v>30833</v>
      </c>
      <c r="D5967">
        <v>3</v>
      </c>
      <c r="F5967">
        <v>0.1</v>
      </c>
    </row>
    <row r="5968" spans="1:6" x14ac:dyDescent="0.25">
      <c r="A5968" t="s">
        <v>219</v>
      </c>
      <c r="B5968" t="s">
        <v>181</v>
      </c>
      <c r="C5968" s="1">
        <v>30847</v>
      </c>
      <c r="D5968">
        <v>2</v>
      </c>
      <c r="F5968">
        <v>0.1</v>
      </c>
    </row>
    <row r="5969" spans="1:6" x14ac:dyDescent="0.25">
      <c r="A5969" t="s">
        <v>219</v>
      </c>
      <c r="B5969" t="s">
        <v>181</v>
      </c>
      <c r="C5969" s="1">
        <v>30861</v>
      </c>
      <c r="D5969">
        <v>2</v>
      </c>
      <c r="F5969">
        <v>0.1</v>
      </c>
    </row>
    <row r="5970" spans="1:6" x14ac:dyDescent="0.25">
      <c r="A5970" t="s">
        <v>219</v>
      </c>
      <c r="B5970" t="s">
        <v>181</v>
      </c>
      <c r="C5970" s="1">
        <v>30875</v>
      </c>
      <c r="D5970">
        <v>2</v>
      </c>
      <c r="F5970">
        <v>0.1</v>
      </c>
    </row>
    <row r="5971" spans="1:6" x14ac:dyDescent="0.25">
      <c r="A5971" t="s">
        <v>219</v>
      </c>
      <c r="B5971" t="s">
        <v>181</v>
      </c>
      <c r="C5971" s="1">
        <v>30889</v>
      </c>
      <c r="D5971">
        <v>2</v>
      </c>
      <c r="F5971">
        <v>0.1</v>
      </c>
    </row>
    <row r="5972" spans="1:6" x14ac:dyDescent="0.25">
      <c r="A5972" t="s">
        <v>219</v>
      </c>
      <c r="B5972" t="s">
        <v>181</v>
      </c>
      <c r="C5972" s="1">
        <v>30903</v>
      </c>
      <c r="D5972">
        <v>2</v>
      </c>
      <c r="F5972">
        <v>0.1</v>
      </c>
    </row>
    <row r="5973" spans="1:6" x14ac:dyDescent="0.25">
      <c r="A5973" t="s">
        <v>219</v>
      </c>
      <c r="B5973" t="s">
        <v>181</v>
      </c>
      <c r="C5973" s="1">
        <v>30917</v>
      </c>
      <c r="D5973">
        <v>2</v>
      </c>
      <c r="F5973">
        <v>0.1</v>
      </c>
    </row>
    <row r="5974" spans="1:6" x14ac:dyDescent="0.25">
      <c r="A5974" t="s">
        <v>219</v>
      </c>
      <c r="B5974" t="s">
        <v>181</v>
      </c>
      <c r="C5974" s="1">
        <v>30931</v>
      </c>
      <c r="D5974">
        <v>9.4</v>
      </c>
      <c r="F5974">
        <v>0.18090000000000001</v>
      </c>
    </row>
    <row r="5975" spans="1:6" x14ac:dyDescent="0.25">
      <c r="A5975" t="s">
        <v>219</v>
      </c>
      <c r="B5975" t="s">
        <v>181</v>
      </c>
      <c r="C5975" s="1">
        <v>30945</v>
      </c>
      <c r="D5975">
        <v>20.6</v>
      </c>
      <c r="F5975">
        <v>0.1651</v>
      </c>
    </row>
    <row r="5976" spans="1:6" x14ac:dyDescent="0.25">
      <c r="A5976" t="s">
        <v>219</v>
      </c>
      <c r="B5976" t="s">
        <v>181</v>
      </c>
      <c r="C5976" s="1">
        <v>30959</v>
      </c>
      <c r="D5976">
        <v>27.2</v>
      </c>
      <c r="F5976">
        <v>0.17649999999999999</v>
      </c>
    </row>
    <row r="5977" spans="1:6" x14ac:dyDescent="0.25">
      <c r="A5977" t="s">
        <v>219</v>
      </c>
      <c r="B5977" t="s">
        <v>181</v>
      </c>
      <c r="C5977" s="1">
        <v>30973</v>
      </c>
      <c r="D5977">
        <v>43.7</v>
      </c>
      <c r="F5977">
        <v>0.19220000000000001</v>
      </c>
    </row>
    <row r="5978" spans="1:6" x14ac:dyDescent="0.25">
      <c r="A5978" t="s">
        <v>219</v>
      </c>
      <c r="B5978" t="s">
        <v>181</v>
      </c>
      <c r="C5978" s="1">
        <v>30987</v>
      </c>
      <c r="D5978">
        <v>54.8</v>
      </c>
      <c r="F5978">
        <v>0.1971</v>
      </c>
    </row>
    <row r="5979" spans="1:6" x14ac:dyDescent="0.25">
      <c r="A5979" t="s">
        <v>219</v>
      </c>
      <c r="B5979" t="s">
        <v>181</v>
      </c>
      <c r="C5979" s="1">
        <v>31001</v>
      </c>
      <c r="D5979">
        <v>59.4</v>
      </c>
      <c r="F5979">
        <v>0.27779999999999999</v>
      </c>
    </row>
    <row r="5980" spans="1:6" x14ac:dyDescent="0.25">
      <c r="A5980" t="s">
        <v>219</v>
      </c>
      <c r="B5980" t="s">
        <v>181</v>
      </c>
      <c r="C5980" s="1">
        <v>31016</v>
      </c>
      <c r="D5980">
        <v>58.6</v>
      </c>
      <c r="F5980">
        <v>0.2969</v>
      </c>
    </row>
    <row r="5981" spans="1:6" x14ac:dyDescent="0.25">
      <c r="A5981" t="s">
        <v>219</v>
      </c>
      <c r="B5981" t="s">
        <v>181</v>
      </c>
      <c r="C5981" s="1">
        <v>31030</v>
      </c>
      <c r="D5981">
        <v>47.3</v>
      </c>
      <c r="F5981">
        <v>0.34250000000000003</v>
      </c>
    </row>
    <row r="5982" spans="1:6" x14ac:dyDescent="0.25">
      <c r="A5982" t="s">
        <v>219</v>
      </c>
      <c r="B5982" t="s">
        <v>181</v>
      </c>
      <c r="C5982" s="1">
        <v>31044</v>
      </c>
      <c r="D5982">
        <v>40.200000000000003</v>
      </c>
      <c r="F5982">
        <v>0.43530000000000002</v>
      </c>
    </row>
    <row r="5983" spans="1:6" x14ac:dyDescent="0.25">
      <c r="A5983" t="s">
        <v>219</v>
      </c>
      <c r="B5983" t="s">
        <v>181</v>
      </c>
      <c r="C5983" s="1">
        <v>31058</v>
      </c>
      <c r="D5983">
        <v>40.200000000000003</v>
      </c>
      <c r="F5983">
        <v>0.44779999999999998</v>
      </c>
    </row>
    <row r="5984" spans="1:6" x14ac:dyDescent="0.25">
      <c r="A5984" t="s">
        <v>219</v>
      </c>
      <c r="B5984" t="s">
        <v>181</v>
      </c>
      <c r="C5984" s="1">
        <v>31072</v>
      </c>
      <c r="D5984">
        <v>31.7</v>
      </c>
      <c r="F5984">
        <v>0.39119999999999999</v>
      </c>
    </row>
    <row r="5985" spans="1:6" x14ac:dyDescent="0.25">
      <c r="A5985" t="s">
        <v>219</v>
      </c>
      <c r="B5985" t="s">
        <v>181</v>
      </c>
      <c r="C5985" s="1">
        <v>31086</v>
      </c>
      <c r="D5985">
        <v>32.700000000000003</v>
      </c>
      <c r="F5985">
        <v>0.37309999999999999</v>
      </c>
    </row>
    <row r="5986" spans="1:6" x14ac:dyDescent="0.25">
      <c r="A5986" t="s">
        <v>219</v>
      </c>
      <c r="B5986" t="s">
        <v>181</v>
      </c>
      <c r="C5986" s="1">
        <v>31100</v>
      </c>
      <c r="D5986">
        <v>31.7</v>
      </c>
      <c r="F5986">
        <v>0.35959999999999998</v>
      </c>
    </row>
    <row r="5987" spans="1:6" x14ac:dyDescent="0.25">
      <c r="A5987" t="s">
        <v>219</v>
      </c>
      <c r="B5987" t="s">
        <v>181</v>
      </c>
      <c r="C5987" s="1">
        <v>31114</v>
      </c>
      <c r="D5987">
        <v>24.9</v>
      </c>
      <c r="F5987">
        <v>0.26910000000000001</v>
      </c>
    </row>
    <row r="5988" spans="1:6" x14ac:dyDescent="0.25">
      <c r="A5988" t="s">
        <v>219</v>
      </c>
      <c r="B5988" t="s">
        <v>181</v>
      </c>
      <c r="C5988" s="1">
        <v>31128</v>
      </c>
      <c r="D5988">
        <v>27.3</v>
      </c>
      <c r="F5988">
        <v>0.22339999999999999</v>
      </c>
    </row>
    <row r="5989" spans="1:6" x14ac:dyDescent="0.25">
      <c r="A5989" t="s">
        <v>219</v>
      </c>
      <c r="B5989" t="s">
        <v>181</v>
      </c>
      <c r="C5989" s="1">
        <v>31142</v>
      </c>
      <c r="D5989">
        <v>28.3</v>
      </c>
      <c r="F5989">
        <v>0.19789999999999999</v>
      </c>
    </row>
    <row r="5990" spans="1:6" x14ac:dyDescent="0.25">
      <c r="A5990" t="s">
        <v>219</v>
      </c>
      <c r="B5990" t="s">
        <v>181</v>
      </c>
      <c r="C5990" s="1">
        <v>31156</v>
      </c>
      <c r="D5990">
        <v>19.2</v>
      </c>
      <c r="F5990">
        <v>0.1875</v>
      </c>
    </row>
    <row r="5991" spans="1:6" x14ac:dyDescent="0.25">
      <c r="A5991" t="s">
        <v>219</v>
      </c>
      <c r="B5991" t="s">
        <v>181</v>
      </c>
      <c r="C5991" s="1">
        <v>31170</v>
      </c>
      <c r="D5991">
        <v>10.3</v>
      </c>
      <c r="F5991">
        <v>5.8299999999999998E-2</v>
      </c>
    </row>
    <row r="5992" spans="1:6" x14ac:dyDescent="0.25">
      <c r="A5992" t="s">
        <v>219</v>
      </c>
      <c r="B5992" t="s">
        <v>181</v>
      </c>
      <c r="C5992" s="1">
        <v>31184</v>
      </c>
      <c r="D5992">
        <v>7.5</v>
      </c>
      <c r="F5992">
        <v>0.08</v>
      </c>
    </row>
    <row r="5993" spans="1:6" x14ac:dyDescent="0.25">
      <c r="A5993" t="s">
        <v>219</v>
      </c>
      <c r="B5993" t="s">
        <v>181</v>
      </c>
      <c r="C5993" s="1">
        <v>31198</v>
      </c>
      <c r="D5993">
        <v>3</v>
      </c>
      <c r="F5993">
        <v>0.1</v>
      </c>
    </row>
    <row r="5994" spans="1:6" x14ac:dyDescent="0.25">
      <c r="A5994" t="s">
        <v>219</v>
      </c>
      <c r="B5994" t="s">
        <v>181</v>
      </c>
      <c r="C5994" s="1">
        <v>31212</v>
      </c>
      <c r="D5994">
        <v>2</v>
      </c>
      <c r="F5994">
        <v>0.1</v>
      </c>
    </row>
    <row r="5995" spans="1:6" x14ac:dyDescent="0.25">
      <c r="A5995" t="s">
        <v>219</v>
      </c>
      <c r="B5995" t="s">
        <v>181</v>
      </c>
      <c r="C5995" s="1">
        <v>31226</v>
      </c>
      <c r="D5995">
        <v>2</v>
      </c>
      <c r="F5995">
        <v>0.1</v>
      </c>
    </row>
    <row r="5996" spans="1:6" x14ac:dyDescent="0.25">
      <c r="A5996" t="s">
        <v>219</v>
      </c>
      <c r="B5996" t="s">
        <v>181</v>
      </c>
      <c r="C5996" s="1">
        <v>31240</v>
      </c>
      <c r="D5996">
        <v>2</v>
      </c>
      <c r="F5996">
        <v>0.1</v>
      </c>
    </row>
    <row r="5997" spans="1:6" x14ac:dyDescent="0.25">
      <c r="A5997" t="s">
        <v>219</v>
      </c>
      <c r="B5997" t="s">
        <v>181</v>
      </c>
      <c r="C5997" s="1">
        <v>31254</v>
      </c>
      <c r="D5997">
        <v>2</v>
      </c>
      <c r="F5997">
        <v>0.1</v>
      </c>
    </row>
    <row r="5998" spans="1:6" x14ac:dyDescent="0.25">
      <c r="A5998" t="s">
        <v>219</v>
      </c>
      <c r="B5998" t="s">
        <v>181</v>
      </c>
      <c r="C5998" s="1">
        <v>31268</v>
      </c>
      <c r="D5998">
        <v>2</v>
      </c>
      <c r="F5998">
        <v>0.1</v>
      </c>
    </row>
    <row r="5999" spans="1:6" x14ac:dyDescent="0.25">
      <c r="A5999" t="s">
        <v>219</v>
      </c>
      <c r="B5999" t="s">
        <v>181</v>
      </c>
      <c r="C5999" s="1">
        <v>31282</v>
      </c>
      <c r="D5999">
        <v>2</v>
      </c>
      <c r="F5999">
        <v>0.1</v>
      </c>
    </row>
    <row r="6000" spans="1:6" x14ac:dyDescent="0.25">
      <c r="A6000" t="s">
        <v>219</v>
      </c>
      <c r="B6000" t="s">
        <v>181</v>
      </c>
      <c r="C6000" s="1">
        <v>31296</v>
      </c>
      <c r="D6000">
        <v>9.4</v>
      </c>
      <c r="F6000">
        <v>0.18090000000000001</v>
      </c>
    </row>
    <row r="6001" spans="1:6" x14ac:dyDescent="0.25">
      <c r="A6001" t="s">
        <v>219</v>
      </c>
      <c r="B6001" t="s">
        <v>181</v>
      </c>
      <c r="C6001" s="1">
        <v>31310</v>
      </c>
      <c r="D6001">
        <v>20.6</v>
      </c>
      <c r="F6001">
        <v>0.1651</v>
      </c>
    </row>
    <row r="6002" spans="1:6" x14ac:dyDescent="0.25">
      <c r="A6002" t="s">
        <v>219</v>
      </c>
      <c r="B6002" t="s">
        <v>181</v>
      </c>
      <c r="C6002" s="1">
        <v>31324</v>
      </c>
      <c r="D6002">
        <v>27.2</v>
      </c>
      <c r="F6002">
        <v>0.17649999999999999</v>
      </c>
    </row>
    <row r="6003" spans="1:6" x14ac:dyDescent="0.25">
      <c r="A6003" t="s">
        <v>219</v>
      </c>
      <c r="B6003" t="s">
        <v>181</v>
      </c>
      <c r="C6003" s="1">
        <v>31338</v>
      </c>
      <c r="D6003">
        <v>43.7</v>
      </c>
      <c r="F6003">
        <v>0.19220000000000001</v>
      </c>
    </row>
    <row r="6004" spans="1:6" x14ac:dyDescent="0.25">
      <c r="A6004" t="s">
        <v>219</v>
      </c>
      <c r="B6004" t="s">
        <v>181</v>
      </c>
      <c r="C6004" s="1">
        <v>31352</v>
      </c>
      <c r="D6004">
        <v>54.8</v>
      </c>
      <c r="F6004">
        <v>0.1971</v>
      </c>
    </row>
    <row r="6005" spans="1:6" x14ac:dyDescent="0.25">
      <c r="A6005" t="s">
        <v>219</v>
      </c>
      <c r="B6005" t="s">
        <v>181</v>
      </c>
      <c r="C6005" s="1">
        <v>31366</v>
      </c>
      <c r="D6005">
        <v>59.4</v>
      </c>
      <c r="F6005">
        <v>0.27779999999999999</v>
      </c>
    </row>
    <row r="6006" spans="1:6" x14ac:dyDescent="0.25">
      <c r="A6006" t="s">
        <v>219</v>
      </c>
      <c r="B6006" t="s">
        <v>181</v>
      </c>
      <c r="C6006" s="1">
        <v>31381</v>
      </c>
      <c r="D6006">
        <v>58.6</v>
      </c>
      <c r="F6006">
        <v>0.2969</v>
      </c>
    </row>
    <row r="6007" spans="1:6" x14ac:dyDescent="0.25">
      <c r="A6007" t="s">
        <v>219</v>
      </c>
      <c r="B6007" t="s">
        <v>181</v>
      </c>
      <c r="C6007" s="1">
        <v>31395</v>
      </c>
      <c r="D6007">
        <v>47.3</v>
      </c>
      <c r="F6007">
        <v>0.34250000000000003</v>
      </c>
    </row>
    <row r="6008" spans="1:6" x14ac:dyDescent="0.25">
      <c r="A6008" t="s">
        <v>219</v>
      </c>
      <c r="B6008" t="s">
        <v>181</v>
      </c>
      <c r="C6008" s="1">
        <v>31409</v>
      </c>
      <c r="D6008">
        <v>40.200000000000003</v>
      </c>
      <c r="F6008">
        <v>0.43530000000000002</v>
      </c>
    </row>
    <row r="6009" spans="1:6" x14ac:dyDescent="0.25">
      <c r="A6009" t="s">
        <v>219</v>
      </c>
      <c r="B6009" t="s">
        <v>181</v>
      </c>
      <c r="C6009" s="1">
        <v>31423</v>
      </c>
      <c r="D6009">
        <v>40.200000000000003</v>
      </c>
      <c r="F6009">
        <v>0.44779999999999998</v>
      </c>
    </row>
    <row r="6010" spans="1:6" x14ac:dyDescent="0.25">
      <c r="A6010" t="s">
        <v>219</v>
      </c>
      <c r="B6010" t="s">
        <v>181</v>
      </c>
      <c r="C6010" s="1">
        <v>31437</v>
      </c>
      <c r="D6010">
        <v>31.7</v>
      </c>
      <c r="F6010">
        <v>0.39119999999999999</v>
      </c>
    </row>
    <row r="6011" spans="1:6" x14ac:dyDescent="0.25">
      <c r="A6011" t="s">
        <v>219</v>
      </c>
      <c r="B6011" t="s">
        <v>181</v>
      </c>
      <c r="C6011" s="1">
        <v>31451</v>
      </c>
      <c r="D6011">
        <v>32.700000000000003</v>
      </c>
      <c r="F6011">
        <v>0.37309999999999999</v>
      </c>
    </row>
    <row r="6012" spans="1:6" x14ac:dyDescent="0.25">
      <c r="A6012" t="s">
        <v>219</v>
      </c>
      <c r="B6012" t="s">
        <v>181</v>
      </c>
      <c r="C6012" s="1">
        <v>31465</v>
      </c>
      <c r="D6012">
        <v>31.7</v>
      </c>
      <c r="F6012">
        <v>0.35959999999999998</v>
      </c>
    </row>
    <row r="6013" spans="1:6" x14ac:dyDescent="0.25">
      <c r="A6013" t="s">
        <v>219</v>
      </c>
      <c r="B6013" t="s">
        <v>181</v>
      </c>
      <c r="C6013" s="1">
        <v>31479</v>
      </c>
      <c r="D6013">
        <v>24.9</v>
      </c>
      <c r="F6013">
        <v>0.26910000000000001</v>
      </c>
    </row>
    <row r="6014" spans="1:6" x14ac:dyDescent="0.25">
      <c r="A6014" t="s">
        <v>219</v>
      </c>
      <c r="B6014" t="s">
        <v>181</v>
      </c>
      <c r="C6014" s="1">
        <v>31493</v>
      </c>
      <c r="D6014">
        <v>27.3</v>
      </c>
      <c r="F6014">
        <v>0.22339999999999999</v>
      </c>
    </row>
    <row r="6015" spans="1:6" x14ac:dyDescent="0.25">
      <c r="A6015" t="s">
        <v>219</v>
      </c>
      <c r="B6015" t="s">
        <v>181</v>
      </c>
      <c r="C6015" s="1">
        <v>31507</v>
      </c>
      <c r="D6015">
        <v>28.3</v>
      </c>
      <c r="F6015">
        <v>0.19789999999999999</v>
      </c>
    </row>
    <row r="6016" spans="1:6" x14ac:dyDescent="0.25">
      <c r="A6016" t="s">
        <v>219</v>
      </c>
      <c r="B6016" t="s">
        <v>181</v>
      </c>
      <c r="C6016" s="1">
        <v>31521</v>
      </c>
      <c r="D6016">
        <v>19.2</v>
      </c>
      <c r="F6016">
        <v>0.1875</v>
      </c>
    </row>
    <row r="6017" spans="1:6" x14ac:dyDescent="0.25">
      <c r="A6017" t="s">
        <v>219</v>
      </c>
      <c r="B6017" t="s">
        <v>181</v>
      </c>
      <c r="C6017" s="1">
        <v>31535</v>
      </c>
      <c r="D6017">
        <v>10.3</v>
      </c>
      <c r="F6017">
        <v>5.8299999999999998E-2</v>
      </c>
    </row>
    <row r="6018" spans="1:6" x14ac:dyDescent="0.25">
      <c r="A6018" t="s">
        <v>219</v>
      </c>
      <c r="B6018" t="s">
        <v>181</v>
      </c>
      <c r="C6018" s="1">
        <v>31549</v>
      </c>
      <c r="D6018">
        <v>7.5</v>
      </c>
      <c r="F6018">
        <v>0.08</v>
      </c>
    </row>
    <row r="6019" spans="1:6" x14ac:dyDescent="0.25">
      <c r="A6019" t="s">
        <v>219</v>
      </c>
      <c r="B6019" t="s">
        <v>181</v>
      </c>
      <c r="C6019" s="1">
        <v>31563</v>
      </c>
      <c r="D6019">
        <v>3</v>
      </c>
      <c r="F6019">
        <v>0.1</v>
      </c>
    </row>
    <row r="6020" spans="1:6" x14ac:dyDescent="0.25">
      <c r="A6020" t="s">
        <v>220</v>
      </c>
      <c r="B6020" t="s">
        <v>182</v>
      </c>
      <c r="C6020" s="1">
        <v>29386</v>
      </c>
      <c r="D6020">
        <v>0.4</v>
      </c>
    </row>
    <row r="6021" spans="1:6" x14ac:dyDescent="0.25">
      <c r="A6021" t="s">
        <v>220</v>
      </c>
      <c r="B6021" t="s">
        <v>182</v>
      </c>
      <c r="C6021" s="1">
        <v>29400</v>
      </c>
      <c r="D6021">
        <v>0.4</v>
      </c>
    </row>
    <row r="6022" spans="1:6" x14ac:dyDescent="0.25">
      <c r="A6022" t="s">
        <v>220</v>
      </c>
      <c r="B6022" t="s">
        <v>182</v>
      </c>
      <c r="C6022" s="1">
        <v>29414</v>
      </c>
      <c r="D6022">
        <v>0.4</v>
      </c>
    </row>
    <row r="6023" spans="1:6" x14ac:dyDescent="0.25">
      <c r="A6023" t="s">
        <v>220</v>
      </c>
      <c r="B6023" t="s">
        <v>182</v>
      </c>
      <c r="C6023" s="1">
        <v>29428</v>
      </c>
      <c r="D6023">
        <v>0.4</v>
      </c>
    </row>
    <row r="6024" spans="1:6" x14ac:dyDescent="0.25">
      <c r="A6024" t="s">
        <v>220</v>
      </c>
      <c r="B6024" t="s">
        <v>182</v>
      </c>
      <c r="C6024" s="1">
        <v>29442</v>
      </c>
      <c r="D6024">
        <v>0.4</v>
      </c>
    </row>
    <row r="6025" spans="1:6" x14ac:dyDescent="0.25">
      <c r="A6025" t="s">
        <v>220</v>
      </c>
      <c r="B6025" t="s">
        <v>182</v>
      </c>
      <c r="C6025" s="1">
        <v>29456</v>
      </c>
      <c r="D6025">
        <v>0.4</v>
      </c>
    </row>
    <row r="6026" spans="1:6" x14ac:dyDescent="0.25">
      <c r="A6026" t="s">
        <v>220</v>
      </c>
      <c r="B6026" t="s">
        <v>182</v>
      </c>
      <c r="C6026" s="1">
        <v>29470</v>
      </c>
      <c r="D6026">
        <v>0.4</v>
      </c>
    </row>
    <row r="6027" spans="1:6" x14ac:dyDescent="0.25">
      <c r="A6027" t="s">
        <v>220</v>
      </c>
      <c r="B6027" t="s">
        <v>182</v>
      </c>
      <c r="C6027" s="1">
        <v>29484</v>
      </c>
      <c r="D6027">
        <v>1.8</v>
      </c>
    </row>
    <row r="6028" spans="1:6" x14ac:dyDescent="0.25">
      <c r="A6028" t="s">
        <v>220</v>
      </c>
      <c r="B6028" t="s">
        <v>182</v>
      </c>
      <c r="C6028" s="1">
        <v>29498</v>
      </c>
      <c r="D6028">
        <v>4.3</v>
      </c>
    </row>
    <row r="6029" spans="1:6" x14ac:dyDescent="0.25">
      <c r="A6029" t="s">
        <v>220</v>
      </c>
      <c r="B6029" t="s">
        <v>182</v>
      </c>
      <c r="C6029" s="1">
        <v>29512</v>
      </c>
      <c r="D6029">
        <v>17.8</v>
      </c>
    </row>
    <row r="6030" spans="1:6" x14ac:dyDescent="0.25">
      <c r="A6030" t="s">
        <v>220</v>
      </c>
      <c r="B6030" t="s">
        <v>182</v>
      </c>
      <c r="C6030" s="1">
        <v>29526</v>
      </c>
      <c r="D6030">
        <v>20.100000000000001</v>
      </c>
    </row>
    <row r="6031" spans="1:6" x14ac:dyDescent="0.25">
      <c r="A6031" t="s">
        <v>220</v>
      </c>
      <c r="B6031" t="s">
        <v>182</v>
      </c>
      <c r="C6031" s="1">
        <v>29540</v>
      </c>
      <c r="D6031">
        <v>19.7</v>
      </c>
    </row>
    <row r="6032" spans="1:6" x14ac:dyDescent="0.25">
      <c r="A6032" t="s">
        <v>220</v>
      </c>
      <c r="B6032" t="s">
        <v>182</v>
      </c>
      <c r="C6032" s="1">
        <v>29555</v>
      </c>
      <c r="D6032">
        <v>20.8</v>
      </c>
    </row>
    <row r="6033" spans="1:4" x14ac:dyDescent="0.25">
      <c r="A6033" t="s">
        <v>220</v>
      </c>
      <c r="B6033" t="s">
        <v>182</v>
      </c>
      <c r="C6033" s="1">
        <v>29569</v>
      </c>
      <c r="D6033">
        <v>16.7</v>
      </c>
    </row>
    <row r="6034" spans="1:4" x14ac:dyDescent="0.25">
      <c r="A6034" t="s">
        <v>220</v>
      </c>
      <c r="B6034" t="s">
        <v>182</v>
      </c>
      <c r="C6034" s="1">
        <v>29583</v>
      </c>
      <c r="D6034">
        <v>15.2</v>
      </c>
    </row>
    <row r="6035" spans="1:4" x14ac:dyDescent="0.25">
      <c r="A6035" t="s">
        <v>220</v>
      </c>
      <c r="B6035" t="s">
        <v>182</v>
      </c>
      <c r="C6035" s="1">
        <v>29597</v>
      </c>
      <c r="D6035">
        <v>15.5</v>
      </c>
    </row>
    <row r="6036" spans="1:4" x14ac:dyDescent="0.25">
      <c r="A6036" t="s">
        <v>220</v>
      </c>
      <c r="B6036" t="s">
        <v>182</v>
      </c>
      <c r="C6036" s="1">
        <v>29611</v>
      </c>
      <c r="D6036">
        <v>13.5</v>
      </c>
    </row>
    <row r="6037" spans="1:4" x14ac:dyDescent="0.25">
      <c r="A6037" t="s">
        <v>220</v>
      </c>
      <c r="B6037" t="s">
        <v>182</v>
      </c>
      <c r="C6037" s="1">
        <v>29625</v>
      </c>
      <c r="D6037">
        <v>8.1</v>
      </c>
    </row>
    <row r="6038" spans="1:4" x14ac:dyDescent="0.25">
      <c r="A6038" t="s">
        <v>220</v>
      </c>
      <c r="B6038" t="s">
        <v>182</v>
      </c>
      <c r="C6038" s="1">
        <v>29639</v>
      </c>
      <c r="D6038">
        <v>8.6</v>
      </c>
    </row>
    <row r="6039" spans="1:4" x14ac:dyDescent="0.25">
      <c r="A6039" t="s">
        <v>220</v>
      </c>
      <c r="B6039" t="s">
        <v>182</v>
      </c>
      <c r="C6039" s="1">
        <v>29653</v>
      </c>
      <c r="D6039">
        <v>8.5</v>
      </c>
    </row>
    <row r="6040" spans="1:4" x14ac:dyDescent="0.25">
      <c r="A6040" t="s">
        <v>220</v>
      </c>
      <c r="B6040" t="s">
        <v>182</v>
      </c>
      <c r="C6040" s="1">
        <v>29667</v>
      </c>
      <c r="D6040">
        <v>4.5999999999999996</v>
      </c>
    </row>
    <row r="6041" spans="1:4" x14ac:dyDescent="0.25">
      <c r="A6041" t="s">
        <v>220</v>
      </c>
      <c r="B6041" t="s">
        <v>182</v>
      </c>
      <c r="C6041" s="1">
        <v>29681</v>
      </c>
      <c r="D6041">
        <v>0.6</v>
      </c>
    </row>
    <row r="6042" spans="1:4" x14ac:dyDescent="0.25">
      <c r="A6042" t="s">
        <v>220</v>
      </c>
      <c r="B6042" t="s">
        <v>182</v>
      </c>
      <c r="C6042" s="1">
        <v>29695</v>
      </c>
      <c r="D6042">
        <v>0.4</v>
      </c>
    </row>
    <row r="6043" spans="1:4" x14ac:dyDescent="0.25">
      <c r="A6043" t="s">
        <v>220</v>
      </c>
      <c r="B6043" t="s">
        <v>182</v>
      </c>
      <c r="C6043" s="1">
        <v>29709</v>
      </c>
      <c r="D6043">
        <v>0.4</v>
      </c>
    </row>
    <row r="6044" spans="1:4" x14ac:dyDescent="0.25">
      <c r="A6044" t="s">
        <v>220</v>
      </c>
      <c r="B6044" t="s">
        <v>182</v>
      </c>
      <c r="C6044" s="1">
        <v>29723</v>
      </c>
      <c r="D6044">
        <v>0.4</v>
      </c>
    </row>
    <row r="6045" spans="1:4" x14ac:dyDescent="0.25">
      <c r="A6045" t="s">
        <v>220</v>
      </c>
      <c r="B6045" t="s">
        <v>182</v>
      </c>
      <c r="C6045" s="1">
        <v>29737</v>
      </c>
      <c r="D6045">
        <v>0.4</v>
      </c>
    </row>
    <row r="6046" spans="1:4" x14ac:dyDescent="0.25">
      <c r="A6046" t="s">
        <v>220</v>
      </c>
      <c r="B6046" t="s">
        <v>182</v>
      </c>
      <c r="C6046" s="1">
        <v>29751</v>
      </c>
      <c r="D6046">
        <v>0.4</v>
      </c>
    </row>
    <row r="6047" spans="1:4" x14ac:dyDescent="0.25">
      <c r="A6047" t="s">
        <v>220</v>
      </c>
      <c r="B6047" t="s">
        <v>182</v>
      </c>
      <c r="C6047" s="1">
        <v>29765</v>
      </c>
      <c r="D6047">
        <v>0.4</v>
      </c>
    </row>
    <row r="6048" spans="1:4" x14ac:dyDescent="0.25">
      <c r="A6048" t="s">
        <v>220</v>
      </c>
      <c r="B6048" t="s">
        <v>182</v>
      </c>
      <c r="C6048" s="1">
        <v>29779</v>
      </c>
      <c r="D6048">
        <v>0.4</v>
      </c>
    </row>
    <row r="6049" spans="1:4" x14ac:dyDescent="0.25">
      <c r="A6049" t="s">
        <v>220</v>
      </c>
      <c r="B6049" t="s">
        <v>182</v>
      </c>
      <c r="C6049" s="1">
        <v>29793</v>
      </c>
      <c r="D6049">
        <v>0.4</v>
      </c>
    </row>
    <row r="6050" spans="1:4" x14ac:dyDescent="0.25">
      <c r="A6050" t="s">
        <v>220</v>
      </c>
      <c r="B6050" t="s">
        <v>182</v>
      </c>
      <c r="C6050" s="1">
        <v>29807</v>
      </c>
      <c r="D6050">
        <v>0.4</v>
      </c>
    </row>
    <row r="6051" spans="1:4" x14ac:dyDescent="0.25">
      <c r="A6051" t="s">
        <v>220</v>
      </c>
      <c r="B6051" t="s">
        <v>182</v>
      </c>
      <c r="C6051" s="1">
        <v>29821</v>
      </c>
      <c r="D6051">
        <v>0.4</v>
      </c>
    </row>
    <row r="6052" spans="1:4" x14ac:dyDescent="0.25">
      <c r="A6052" t="s">
        <v>220</v>
      </c>
      <c r="B6052" t="s">
        <v>182</v>
      </c>
      <c r="C6052" s="1">
        <v>29835</v>
      </c>
      <c r="D6052">
        <v>0.4</v>
      </c>
    </row>
    <row r="6053" spans="1:4" x14ac:dyDescent="0.25">
      <c r="A6053" t="s">
        <v>220</v>
      </c>
      <c r="B6053" t="s">
        <v>182</v>
      </c>
      <c r="C6053" s="1">
        <v>29849</v>
      </c>
      <c r="D6053">
        <v>1.8</v>
      </c>
    </row>
    <row r="6054" spans="1:4" x14ac:dyDescent="0.25">
      <c r="A6054" t="s">
        <v>220</v>
      </c>
      <c r="B6054" t="s">
        <v>182</v>
      </c>
      <c r="C6054" s="1">
        <v>29863</v>
      </c>
      <c r="D6054">
        <v>4.3</v>
      </c>
    </row>
    <row r="6055" spans="1:4" x14ac:dyDescent="0.25">
      <c r="A6055" t="s">
        <v>220</v>
      </c>
      <c r="B6055" t="s">
        <v>182</v>
      </c>
      <c r="C6055" s="1">
        <v>29877</v>
      </c>
      <c r="D6055">
        <v>17.8</v>
      </c>
    </row>
    <row r="6056" spans="1:4" x14ac:dyDescent="0.25">
      <c r="A6056" t="s">
        <v>220</v>
      </c>
      <c r="B6056" t="s">
        <v>182</v>
      </c>
      <c r="C6056" s="1">
        <v>29891</v>
      </c>
      <c r="D6056">
        <v>20.100000000000001</v>
      </c>
    </row>
    <row r="6057" spans="1:4" x14ac:dyDescent="0.25">
      <c r="A6057" t="s">
        <v>220</v>
      </c>
      <c r="B6057" t="s">
        <v>182</v>
      </c>
      <c r="C6057" s="1">
        <v>29905</v>
      </c>
      <c r="D6057">
        <v>19.7</v>
      </c>
    </row>
    <row r="6058" spans="1:4" x14ac:dyDescent="0.25">
      <c r="A6058" t="s">
        <v>220</v>
      </c>
      <c r="B6058" t="s">
        <v>182</v>
      </c>
      <c r="C6058" s="1">
        <v>29920</v>
      </c>
      <c r="D6058">
        <v>20.8</v>
      </c>
    </row>
    <row r="6059" spans="1:4" x14ac:dyDescent="0.25">
      <c r="A6059" t="s">
        <v>220</v>
      </c>
      <c r="B6059" t="s">
        <v>182</v>
      </c>
      <c r="C6059" s="1">
        <v>29934</v>
      </c>
      <c r="D6059">
        <v>16.7</v>
      </c>
    </row>
    <row r="6060" spans="1:4" x14ac:dyDescent="0.25">
      <c r="A6060" t="s">
        <v>220</v>
      </c>
      <c r="B6060" t="s">
        <v>182</v>
      </c>
      <c r="C6060" s="1">
        <v>29948</v>
      </c>
      <c r="D6060">
        <v>15.2</v>
      </c>
    </row>
    <row r="6061" spans="1:4" x14ac:dyDescent="0.25">
      <c r="A6061" t="s">
        <v>220</v>
      </c>
      <c r="B6061" t="s">
        <v>182</v>
      </c>
      <c r="C6061" s="1">
        <v>29962</v>
      </c>
      <c r="D6061">
        <v>15.5</v>
      </c>
    </row>
    <row r="6062" spans="1:4" x14ac:dyDescent="0.25">
      <c r="A6062" t="s">
        <v>220</v>
      </c>
      <c r="B6062" t="s">
        <v>182</v>
      </c>
      <c r="C6062" s="1">
        <v>29976</v>
      </c>
      <c r="D6062">
        <v>13.5</v>
      </c>
    </row>
    <row r="6063" spans="1:4" x14ac:dyDescent="0.25">
      <c r="A6063" t="s">
        <v>220</v>
      </c>
      <c r="B6063" t="s">
        <v>182</v>
      </c>
      <c r="C6063" s="1">
        <v>29990</v>
      </c>
      <c r="D6063">
        <v>8.1</v>
      </c>
    </row>
    <row r="6064" spans="1:4" x14ac:dyDescent="0.25">
      <c r="A6064" t="s">
        <v>220</v>
      </c>
      <c r="B6064" t="s">
        <v>182</v>
      </c>
      <c r="C6064" s="1">
        <v>30004</v>
      </c>
      <c r="D6064">
        <v>8.6</v>
      </c>
    </row>
    <row r="6065" spans="1:4" x14ac:dyDescent="0.25">
      <c r="A6065" t="s">
        <v>220</v>
      </c>
      <c r="B6065" t="s">
        <v>182</v>
      </c>
      <c r="C6065" s="1">
        <v>30018</v>
      </c>
      <c r="D6065">
        <v>8.5</v>
      </c>
    </row>
    <row r="6066" spans="1:4" x14ac:dyDescent="0.25">
      <c r="A6066" t="s">
        <v>220</v>
      </c>
      <c r="B6066" t="s">
        <v>182</v>
      </c>
      <c r="C6066" s="1">
        <v>30032</v>
      </c>
      <c r="D6066">
        <v>4.5999999999999996</v>
      </c>
    </row>
    <row r="6067" spans="1:4" x14ac:dyDescent="0.25">
      <c r="A6067" t="s">
        <v>220</v>
      </c>
      <c r="B6067" t="s">
        <v>182</v>
      </c>
      <c r="C6067" s="1">
        <v>30046</v>
      </c>
      <c r="D6067">
        <v>0.6</v>
      </c>
    </row>
    <row r="6068" spans="1:4" x14ac:dyDescent="0.25">
      <c r="A6068" t="s">
        <v>220</v>
      </c>
      <c r="B6068" t="s">
        <v>182</v>
      </c>
      <c r="C6068" s="1">
        <v>30060</v>
      </c>
      <c r="D6068">
        <v>0.4</v>
      </c>
    </row>
    <row r="6069" spans="1:4" x14ac:dyDescent="0.25">
      <c r="A6069" t="s">
        <v>220</v>
      </c>
      <c r="B6069" t="s">
        <v>182</v>
      </c>
      <c r="C6069" s="1">
        <v>30074</v>
      </c>
      <c r="D6069">
        <v>0.4</v>
      </c>
    </row>
    <row r="6070" spans="1:4" x14ac:dyDescent="0.25">
      <c r="A6070" t="s">
        <v>220</v>
      </c>
      <c r="B6070" t="s">
        <v>182</v>
      </c>
      <c r="C6070" s="1">
        <v>30088</v>
      </c>
      <c r="D6070">
        <v>0.4</v>
      </c>
    </row>
    <row r="6071" spans="1:4" x14ac:dyDescent="0.25">
      <c r="A6071" t="s">
        <v>220</v>
      </c>
      <c r="B6071" t="s">
        <v>182</v>
      </c>
      <c r="C6071" s="1">
        <v>30102</v>
      </c>
      <c r="D6071">
        <v>0.4</v>
      </c>
    </row>
    <row r="6072" spans="1:4" x14ac:dyDescent="0.25">
      <c r="A6072" t="s">
        <v>220</v>
      </c>
      <c r="B6072" t="s">
        <v>182</v>
      </c>
      <c r="C6072" s="1">
        <v>30116</v>
      </c>
      <c r="D6072">
        <v>0.4</v>
      </c>
    </row>
    <row r="6073" spans="1:4" x14ac:dyDescent="0.25">
      <c r="A6073" t="s">
        <v>220</v>
      </c>
      <c r="B6073" t="s">
        <v>182</v>
      </c>
      <c r="C6073" s="1">
        <v>30130</v>
      </c>
      <c r="D6073">
        <v>0.4</v>
      </c>
    </row>
    <row r="6074" spans="1:4" x14ac:dyDescent="0.25">
      <c r="A6074" t="s">
        <v>220</v>
      </c>
      <c r="B6074" t="s">
        <v>182</v>
      </c>
      <c r="C6074" s="1">
        <v>30144</v>
      </c>
      <c r="D6074">
        <v>0.4</v>
      </c>
    </row>
    <row r="6075" spans="1:4" x14ac:dyDescent="0.25">
      <c r="A6075" t="s">
        <v>220</v>
      </c>
      <c r="B6075" t="s">
        <v>182</v>
      </c>
      <c r="C6075" s="1">
        <v>30158</v>
      </c>
      <c r="D6075">
        <v>0.4</v>
      </c>
    </row>
    <row r="6076" spans="1:4" x14ac:dyDescent="0.25">
      <c r="A6076" t="s">
        <v>220</v>
      </c>
      <c r="B6076" t="s">
        <v>182</v>
      </c>
      <c r="C6076" s="1">
        <v>30172</v>
      </c>
      <c r="D6076">
        <v>0.4</v>
      </c>
    </row>
    <row r="6077" spans="1:4" x14ac:dyDescent="0.25">
      <c r="A6077" t="s">
        <v>220</v>
      </c>
      <c r="B6077" t="s">
        <v>182</v>
      </c>
      <c r="C6077" s="1">
        <v>30186</v>
      </c>
      <c r="D6077">
        <v>0.4</v>
      </c>
    </row>
    <row r="6078" spans="1:4" x14ac:dyDescent="0.25">
      <c r="A6078" t="s">
        <v>220</v>
      </c>
      <c r="B6078" t="s">
        <v>182</v>
      </c>
      <c r="C6078" s="1">
        <v>30200</v>
      </c>
      <c r="D6078">
        <v>0.4</v>
      </c>
    </row>
    <row r="6079" spans="1:4" x14ac:dyDescent="0.25">
      <c r="A6079" t="s">
        <v>220</v>
      </c>
      <c r="B6079" t="s">
        <v>182</v>
      </c>
      <c r="C6079" s="1">
        <v>30214</v>
      </c>
      <c r="D6079">
        <v>1.8</v>
      </c>
    </row>
    <row r="6080" spans="1:4" x14ac:dyDescent="0.25">
      <c r="A6080" t="s">
        <v>220</v>
      </c>
      <c r="B6080" t="s">
        <v>182</v>
      </c>
      <c r="C6080" s="1">
        <v>30228</v>
      </c>
      <c r="D6080">
        <v>4.3</v>
      </c>
    </row>
    <row r="6081" spans="1:4" x14ac:dyDescent="0.25">
      <c r="A6081" t="s">
        <v>220</v>
      </c>
      <c r="B6081" t="s">
        <v>182</v>
      </c>
      <c r="C6081" s="1">
        <v>30242</v>
      </c>
      <c r="D6081">
        <v>17.8</v>
      </c>
    </row>
    <row r="6082" spans="1:4" x14ac:dyDescent="0.25">
      <c r="A6082" t="s">
        <v>220</v>
      </c>
      <c r="B6082" t="s">
        <v>182</v>
      </c>
      <c r="C6082" s="1">
        <v>30256</v>
      </c>
      <c r="D6082">
        <v>20.100000000000001</v>
      </c>
    </row>
    <row r="6083" spans="1:4" x14ac:dyDescent="0.25">
      <c r="A6083" t="s">
        <v>220</v>
      </c>
      <c r="B6083" t="s">
        <v>182</v>
      </c>
      <c r="C6083" s="1">
        <v>30270</v>
      </c>
      <c r="D6083">
        <v>19.7</v>
      </c>
    </row>
    <row r="6084" spans="1:4" x14ac:dyDescent="0.25">
      <c r="A6084" t="s">
        <v>220</v>
      </c>
      <c r="B6084" t="s">
        <v>182</v>
      </c>
      <c r="C6084" s="1">
        <v>30285</v>
      </c>
      <c r="D6084">
        <v>20.8</v>
      </c>
    </row>
    <row r="6085" spans="1:4" x14ac:dyDescent="0.25">
      <c r="A6085" t="s">
        <v>220</v>
      </c>
      <c r="B6085" t="s">
        <v>182</v>
      </c>
      <c r="C6085" s="1">
        <v>30299</v>
      </c>
      <c r="D6085">
        <v>16.7</v>
      </c>
    </row>
    <row r="6086" spans="1:4" x14ac:dyDescent="0.25">
      <c r="A6086" t="s">
        <v>220</v>
      </c>
      <c r="B6086" t="s">
        <v>182</v>
      </c>
      <c r="C6086" s="1">
        <v>30313</v>
      </c>
      <c r="D6086">
        <v>15.2</v>
      </c>
    </row>
    <row r="6087" spans="1:4" x14ac:dyDescent="0.25">
      <c r="A6087" t="s">
        <v>220</v>
      </c>
      <c r="B6087" t="s">
        <v>182</v>
      </c>
      <c r="C6087" s="1">
        <v>30327</v>
      </c>
      <c r="D6087">
        <v>15.5</v>
      </c>
    </row>
    <row r="6088" spans="1:4" x14ac:dyDescent="0.25">
      <c r="A6088" t="s">
        <v>220</v>
      </c>
      <c r="B6088" t="s">
        <v>182</v>
      </c>
      <c r="C6088" s="1">
        <v>30341</v>
      </c>
      <c r="D6088">
        <v>13.5</v>
      </c>
    </row>
    <row r="6089" spans="1:4" x14ac:dyDescent="0.25">
      <c r="A6089" t="s">
        <v>220</v>
      </c>
      <c r="B6089" t="s">
        <v>182</v>
      </c>
      <c r="C6089" s="1">
        <v>30355</v>
      </c>
      <c r="D6089">
        <v>8.1</v>
      </c>
    </row>
    <row r="6090" spans="1:4" x14ac:dyDescent="0.25">
      <c r="A6090" t="s">
        <v>220</v>
      </c>
      <c r="B6090" t="s">
        <v>182</v>
      </c>
      <c r="C6090" s="1">
        <v>30369</v>
      </c>
      <c r="D6090">
        <v>8.6</v>
      </c>
    </row>
    <row r="6091" spans="1:4" x14ac:dyDescent="0.25">
      <c r="A6091" t="s">
        <v>220</v>
      </c>
      <c r="B6091" t="s">
        <v>182</v>
      </c>
      <c r="C6091" s="1">
        <v>30383</v>
      </c>
      <c r="D6091">
        <v>8.5</v>
      </c>
    </row>
    <row r="6092" spans="1:4" x14ac:dyDescent="0.25">
      <c r="A6092" t="s">
        <v>220</v>
      </c>
      <c r="B6092" t="s">
        <v>182</v>
      </c>
      <c r="C6092" s="1">
        <v>30397</v>
      </c>
      <c r="D6092">
        <v>4.5999999999999996</v>
      </c>
    </row>
    <row r="6093" spans="1:4" x14ac:dyDescent="0.25">
      <c r="A6093" t="s">
        <v>220</v>
      </c>
      <c r="B6093" t="s">
        <v>182</v>
      </c>
      <c r="C6093" s="1">
        <v>30411</v>
      </c>
      <c r="D6093">
        <v>0.6</v>
      </c>
    </row>
    <row r="6094" spans="1:4" x14ac:dyDescent="0.25">
      <c r="A6094" t="s">
        <v>220</v>
      </c>
      <c r="B6094" t="s">
        <v>182</v>
      </c>
      <c r="C6094" s="1">
        <v>30425</v>
      </c>
      <c r="D6094">
        <v>0.4</v>
      </c>
    </row>
    <row r="6095" spans="1:4" x14ac:dyDescent="0.25">
      <c r="A6095" t="s">
        <v>220</v>
      </c>
      <c r="B6095" t="s">
        <v>182</v>
      </c>
      <c r="C6095" s="1">
        <v>30439</v>
      </c>
      <c r="D6095">
        <v>0.4</v>
      </c>
    </row>
    <row r="6096" spans="1:4" x14ac:dyDescent="0.25">
      <c r="A6096" t="s">
        <v>220</v>
      </c>
      <c r="B6096" t="s">
        <v>182</v>
      </c>
      <c r="C6096" s="1">
        <v>30453</v>
      </c>
      <c r="D6096">
        <v>0.4</v>
      </c>
    </row>
    <row r="6097" spans="1:4" x14ac:dyDescent="0.25">
      <c r="A6097" t="s">
        <v>220</v>
      </c>
      <c r="B6097" t="s">
        <v>182</v>
      </c>
      <c r="C6097" s="1">
        <v>30467</v>
      </c>
      <c r="D6097">
        <v>0.4</v>
      </c>
    </row>
    <row r="6098" spans="1:4" x14ac:dyDescent="0.25">
      <c r="A6098" t="s">
        <v>220</v>
      </c>
      <c r="B6098" t="s">
        <v>182</v>
      </c>
      <c r="C6098" s="1">
        <v>30481</v>
      </c>
      <c r="D6098">
        <v>0.4</v>
      </c>
    </row>
    <row r="6099" spans="1:4" x14ac:dyDescent="0.25">
      <c r="A6099" t="s">
        <v>220</v>
      </c>
      <c r="B6099" t="s">
        <v>182</v>
      </c>
      <c r="C6099" s="1">
        <v>30495</v>
      </c>
      <c r="D6099">
        <v>0.4</v>
      </c>
    </row>
    <row r="6100" spans="1:4" x14ac:dyDescent="0.25">
      <c r="A6100" t="s">
        <v>220</v>
      </c>
      <c r="B6100" t="s">
        <v>182</v>
      </c>
      <c r="C6100" s="1">
        <v>30509</v>
      </c>
      <c r="D6100">
        <v>0.4</v>
      </c>
    </row>
    <row r="6101" spans="1:4" x14ac:dyDescent="0.25">
      <c r="A6101" t="s">
        <v>220</v>
      </c>
      <c r="B6101" t="s">
        <v>182</v>
      </c>
      <c r="C6101" s="1">
        <v>30523</v>
      </c>
      <c r="D6101">
        <v>0.4</v>
      </c>
    </row>
    <row r="6102" spans="1:4" x14ac:dyDescent="0.25">
      <c r="A6102" t="s">
        <v>220</v>
      </c>
      <c r="B6102" t="s">
        <v>182</v>
      </c>
      <c r="C6102" s="1">
        <v>30537</v>
      </c>
      <c r="D6102">
        <v>0.4</v>
      </c>
    </row>
    <row r="6103" spans="1:4" x14ac:dyDescent="0.25">
      <c r="A6103" t="s">
        <v>220</v>
      </c>
      <c r="B6103" t="s">
        <v>182</v>
      </c>
      <c r="C6103" s="1">
        <v>30551</v>
      </c>
      <c r="D6103">
        <v>0.4</v>
      </c>
    </row>
    <row r="6104" spans="1:4" x14ac:dyDescent="0.25">
      <c r="A6104" t="s">
        <v>220</v>
      </c>
      <c r="B6104" t="s">
        <v>182</v>
      </c>
      <c r="C6104" s="1">
        <v>30565</v>
      </c>
      <c r="D6104">
        <v>0.4</v>
      </c>
    </row>
    <row r="6105" spans="1:4" x14ac:dyDescent="0.25">
      <c r="A6105" t="s">
        <v>220</v>
      </c>
      <c r="B6105" t="s">
        <v>182</v>
      </c>
      <c r="C6105" s="1">
        <v>30579</v>
      </c>
      <c r="D6105">
        <v>1.8</v>
      </c>
    </row>
    <row r="6106" spans="1:4" x14ac:dyDescent="0.25">
      <c r="A6106" t="s">
        <v>220</v>
      </c>
      <c r="B6106" t="s">
        <v>182</v>
      </c>
      <c r="C6106" s="1">
        <v>30593</v>
      </c>
      <c r="D6106">
        <v>4.3</v>
      </c>
    </row>
    <row r="6107" spans="1:4" x14ac:dyDescent="0.25">
      <c r="A6107" t="s">
        <v>220</v>
      </c>
      <c r="B6107" t="s">
        <v>182</v>
      </c>
      <c r="C6107" s="1">
        <v>30607</v>
      </c>
      <c r="D6107">
        <v>17.8</v>
      </c>
    </row>
    <row r="6108" spans="1:4" x14ac:dyDescent="0.25">
      <c r="A6108" t="s">
        <v>220</v>
      </c>
      <c r="B6108" t="s">
        <v>182</v>
      </c>
      <c r="C6108" s="1">
        <v>30621</v>
      </c>
      <c r="D6108">
        <v>20.100000000000001</v>
      </c>
    </row>
    <row r="6109" spans="1:4" x14ac:dyDescent="0.25">
      <c r="A6109" t="s">
        <v>220</v>
      </c>
      <c r="B6109" t="s">
        <v>182</v>
      </c>
      <c r="C6109" s="1">
        <v>30635</v>
      </c>
      <c r="D6109">
        <v>19.7</v>
      </c>
    </row>
    <row r="6110" spans="1:4" x14ac:dyDescent="0.25">
      <c r="A6110" t="s">
        <v>220</v>
      </c>
      <c r="B6110" t="s">
        <v>182</v>
      </c>
      <c r="C6110" s="1">
        <v>30650</v>
      </c>
      <c r="D6110">
        <v>20.8</v>
      </c>
    </row>
    <row r="6111" spans="1:4" x14ac:dyDescent="0.25">
      <c r="A6111" t="s">
        <v>220</v>
      </c>
      <c r="B6111" t="s">
        <v>182</v>
      </c>
      <c r="C6111" s="1">
        <v>30664</v>
      </c>
      <c r="D6111">
        <v>16.7</v>
      </c>
    </row>
    <row r="6112" spans="1:4" x14ac:dyDescent="0.25">
      <c r="A6112" t="s">
        <v>220</v>
      </c>
      <c r="B6112" t="s">
        <v>182</v>
      </c>
      <c r="C6112" s="1">
        <v>30678</v>
      </c>
      <c r="D6112">
        <v>15.2</v>
      </c>
    </row>
    <row r="6113" spans="1:4" x14ac:dyDescent="0.25">
      <c r="A6113" t="s">
        <v>220</v>
      </c>
      <c r="B6113" t="s">
        <v>182</v>
      </c>
      <c r="C6113" s="1">
        <v>30692</v>
      </c>
      <c r="D6113">
        <v>15.5</v>
      </c>
    </row>
    <row r="6114" spans="1:4" x14ac:dyDescent="0.25">
      <c r="A6114" t="s">
        <v>220</v>
      </c>
      <c r="B6114" t="s">
        <v>182</v>
      </c>
      <c r="C6114" s="1">
        <v>30706</v>
      </c>
      <c r="D6114">
        <v>13.5</v>
      </c>
    </row>
    <row r="6115" spans="1:4" x14ac:dyDescent="0.25">
      <c r="A6115" t="s">
        <v>220</v>
      </c>
      <c r="B6115" t="s">
        <v>182</v>
      </c>
      <c r="C6115" s="1">
        <v>30720</v>
      </c>
      <c r="D6115">
        <v>8.1</v>
      </c>
    </row>
    <row r="6116" spans="1:4" x14ac:dyDescent="0.25">
      <c r="A6116" t="s">
        <v>220</v>
      </c>
      <c r="B6116" t="s">
        <v>182</v>
      </c>
      <c r="C6116" s="1">
        <v>30734</v>
      </c>
      <c r="D6116">
        <v>8.6</v>
      </c>
    </row>
    <row r="6117" spans="1:4" x14ac:dyDescent="0.25">
      <c r="A6117" t="s">
        <v>220</v>
      </c>
      <c r="B6117" t="s">
        <v>182</v>
      </c>
      <c r="C6117" s="1">
        <v>30749</v>
      </c>
      <c r="D6117">
        <v>8.5</v>
      </c>
    </row>
    <row r="6118" spans="1:4" x14ac:dyDescent="0.25">
      <c r="A6118" t="s">
        <v>220</v>
      </c>
      <c r="B6118" t="s">
        <v>182</v>
      </c>
      <c r="C6118" s="1">
        <v>30763</v>
      </c>
      <c r="D6118">
        <v>4.5999999999999996</v>
      </c>
    </row>
    <row r="6119" spans="1:4" x14ac:dyDescent="0.25">
      <c r="A6119" t="s">
        <v>220</v>
      </c>
      <c r="B6119" t="s">
        <v>182</v>
      </c>
      <c r="C6119" s="1">
        <v>30777</v>
      </c>
      <c r="D6119">
        <v>0.6</v>
      </c>
    </row>
    <row r="6120" spans="1:4" x14ac:dyDescent="0.25">
      <c r="A6120" t="s">
        <v>220</v>
      </c>
      <c r="B6120" t="s">
        <v>182</v>
      </c>
      <c r="C6120" s="1">
        <v>30791</v>
      </c>
      <c r="D6120">
        <v>0.4</v>
      </c>
    </row>
    <row r="6121" spans="1:4" x14ac:dyDescent="0.25">
      <c r="A6121" t="s">
        <v>220</v>
      </c>
      <c r="B6121" t="s">
        <v>182</v>
      </c>
      <c r="C6121" s="1">
        <v>30805</v>
      </c>
      <c r="D6121">
        <v>0.4</v>
      </c>
    </row>
    <row r="6122" spans="1:4" x14ac:dyDescent="0.25">
      <c r="A6122" t="s">
        <v>220</v>
      </c>
      <c r="B6122" t="s">
        <v>182</v>
      </c>
      <c r="C6122" s="1">
        <v>30819</v>
      </c>
      <c r="D6122">
        <v>0.4</v>
      </c>
    </row>
    <row r="6123" spans="1:4" x14ac:dyDescent="0.25">
      <c r="A6123" t="s">
        <v>220</v>
      </c>
      <c r="B6123" t="s">
        <v>182</v>
      </c>
      <c r="C6123" s="1">
        <v>30833</v>
      </c>
      <c r="D6123">
        <v>0.4</v>
      </c>
    </row>
    <row r="6124" spans="1:4" x14ac:dyDescent="0.25">
      <c r="A6124" t="s">
        <v>220</v>
      </c>
      <c r="B6124" t="s">
        <v>182</v>
      </c>
      <c r="C6124" s="1">
        <v>30847</v>
      </c>
      <c r="D6124">
        <v>0.4</v>
      </c>
    </row>
    <row r="6125" spans="1:4" x14ac:dyDescent="0.25">
      <c r="A6125" t="s">
        <v>220</v>
      </c>
      <c r="B6125" t="s">
        <v>182</v>
      </c>
      <c r="C6125" s="1">
        <v>30861</v>
      </c>
      <c r="D6125">
        <v>0.4</v>
      </c>
    </row>
    <row r="6126" spans="1:4" x14ac:dyDescent="0.25">
      <c r="A6126" t="s">
        <v>220</v>
      </c>
      <c r="B6126" t="s">
        <v>182</v>
      </c>
      <c r="C6126" s="1">
        <v>30875</v>
      </c>
      <c r="D6126">
        <v>0.4</v>
      </c>
    </row>
    <row r="6127" spans="1:4" x14ac:dyDescent="0.25">
      <c r="A6127" t="s">
        <v>220</v>
      </c>
      <c r="B6127" t="s">
        <v>182</v>
      </c>
      <c r="C6127" s="1">
        <v>30889</v>
      </c>
      <c r="D6127">
        <v>0.4</v>
      </c>
    </row>
    <row r="6128" spans="1:4" x14ac:dyDescent="0.25">
      <c r="A6128" t="s">
        <v>220</v>
      </c>
      <c r="B6128" t="s">
        <v>182</v>
      </c>
      <c r="C6128" s="1">
        <v>30903</v>
      </c>
      <c r="D6128">
        <v>0.4</v>
      </c>
    </row>
    <row r="6129" spans="1:4" x14ac:dyDescent="0.25">
      <c r="A6129" t="s">
        <v>220</v>
      </c>
      <c r="B6129" t="s">
        <v>182</v>
      </c>
      <c r="C6129" s="1">
        <v>30917</v>
      </c>
      <c r="D6129">
        <v>0.4</v>
      </c>
    </row>
    <row r="6130" spans="1:4" x14ac:dyDescent="0.25">
      <c r="A6130" t="s">
        <v>220</v>
      </c>
      <c r="B6130" t="s">
        <v>182</v>
      </c>
      <c r="C6130" s="1">
        <v>30931</v>
      </c>
      <c r="D6130">
        <v>0.4</v>
      </c>
    </row>
    <row r="6131" spans="1:4" x14ac:dyDescent="0.25">
      <c r="A6131" t="s">
        <v>220</v>
      </c>
      <c r="B6131" t="s">
        <v>182</v>
      </c>
      <c r="C6131" s="1">
        <v>30945</v>
      </c>
      <c r="D6131">
        <v>1.8</v>
      </c>
    </row>
    <row r="6132" spans="1:4" x14ac:dyDescent="0.25">
      <c r="A6132" t="s">
        <v>220</v>
      </c>
      <c r="B6132" t="s">
        <v>182</v>
      </c>
      <c r="C6132" s="1">
        <v>30959</v>
      </c>
      <c r="D6132">
        <v>4.3</v>
      </c>
    </row>
    <row r="6133" spans="1:4" x14ac:dyDescent="0.25">
      <c r="A6133" t="s">
        <v>220</v>
      </c>
      <c r="B6133" t="s">
        <v>182</v>
      </c>
      <c r="C6133" s="1">
        <v>30973</v>
      </c>
      <c r="D6133">
        <v>17.8</v>
      </c>
    </row>
    <row r="6134" spans="1:4" x14ac:dyDescent="0.25">
      <c r="A6134" t="s">
        <v>220</v>
      </c>
      <c r="B6134" t="s">
        <v>182</v>
      </c>
      <c r="C6134" s="1">
        <v>30987</v>
      </c>
      <c r="D6134">
        <v>20.100000000000001</v>
      </c>
    </row>
    <row r="6135" spans="1:4" x14ac:dyDescent="0.25">
      <c r="A6135" t="s">
        <v>220</v>
      </c>
      <c r="B6135" t="s">
        <v>182</v>
      </c>
      <c r="C6135" s="1">
        <v>31001</v>
      </c>
      <c r="D6135">
        <v>19.7</v>
      </c>
    </row>
    <row r="6136" spans="1:4" x14ac:dyDescent="0.25">
      <c r="A6136" t="s">
        <v>220</v>
      </c>
      <c r="B6136" t="s">
        <v>182</v>
      </c>
      <c r="C6136" s="1">
        <v>31016</v>
      </c>
      <c r="D6136">
        <v>20.8</v>
      </c>
    </row>
    <row r="6137" spans="1:4" x14ac:dyDescent="0.25">
      <c r="A6137" t="s">
        <v>220</v>
      </c>
      <c r="B6137" t="s">
        <v>182</v>
      </c>
      <c r="C6137" s="1">
        <v>31030</v>
      </c>
      <c r="D6137">
        <v>16.7</v>
      </c>
    </row>
    <row r="6138" spans="1:4" x14ac:dyDescent="0.25">
      <c r="A6138" t="s">
        <v>220</v>
      </c>
      <c r="B6138" t="s">
        <v>182</v>
      </c>
      <c r="C6138" s="1">
        <v>31044</v>
      </c>
      <c r="D6138">
        <v>15.2</v>
      </c>
    </row>
    <row r="6139" spans="1:4" x14ac:dyDescent="0.25">
      <c r="A6139" t="s">
        <v>220</v>
      </c>
      <c r="B6139" t="s">
        <v>182</v>
      </c>
      <c r="C6139" s="1">
        <v>31058</v>
      </c>
      <c r="D6139">
        <v>15.5</v>
      </c>
    </row>
    <row r="6140" spans="1:4" x14ac:dyDescent="0.25">
      <c r="A6140" t="s">
        <v>220</v>
      </c>
      <c r="B6140" t="s">
        <v>182</v>
      </c>
      <c r="C6140" s="1">
        <v>31072</v>
      </c>
      <c r="D6140">
        <v>13.5</v>
      </c>
    </row>
    <row r="6141" spans="1:4" x14ac:dyDescent="0.25">
      <c r="A6141" t="s">
        <v>220</v>
      </c>
      <c r="B6141" t="s">
        <v>182</v>
      </c>
      <c r="C6141" s="1">
        <v>31086</v>
      </c>
      <c r="D6141">
        <v>8.1</v>
      </c>
    </row>
    <row r="6142" spans="1:4" x14ac:dyDescent="0.25">
      <c r="A6142" t="s">
        <v>220</v>
      </c>
      <c r="B6142" t="s">
        <v>182</v>
      </c>
      <c r="C6142" s="1">
        <v>31100</v>
      </c>
      <c r="D6142">
        <v>8.6</v>
      </c>
    </row>
    <row r="6143" spans="1:4" x14ac:dyDescent="0.25">
      <c r="A6143" t="s">
        <v>220</v>
      </c>
      <c r="B6143" t="s">
        <v>182</v>
      </c>
      <c r="C6143" s="1">
        <v>31114</v>
      </c>
      <c r="D6143">
        <v>8.5</v>
      </c>
    </row>
    <row r="6144" spans="1:4" x14ac:dyDescent="0.25">
      <c r="A6144" t="s">
        <v>220</v>
      </c>
      <c r="B6144" t="s">
        <v>182</v>
      </c>
      <c r="C6144" s="1">
        <v>31128</v>
      </c>
      <c r="D6144">
        <v>4.5999999999999996</v>
      </c>
    </row>
    <row r="6145" spans="1:4" x14ac:dyDescent="0.25">
      <c r="A6145" t="s">
        <v>220</v>
      </c>
      <c r="B6145" t="s">
        <v>182</v>
      </c>
      <c r="C6145" s="1">
        <v>31142</v>
      </c>
      <c r="D6145">
        <v>0.6</v>
      </c>
    </row>
    <row r="6146" spans="1:4" x14ac:dyDescent="0.25">
      <c r="A6146" t="s">
        <v>220</v>
      </c>
      <c r="B6146" t="s">
        <v>182</v>
      </c>
      <c r="C6146" s="1">
        <v>31156</v>
      </c>
      <c r="D6146">
        <v>0.4</v>
      </c>
    </row>
    <row r="6147" spans="1:4" x14ac:dyDescent="0.25">
      <c r="A6147" t="s">
        <v>220</v>
      </c>
      <c r="B6147" t="s">
        <v>182</v>
      </c>
      <c r="C6147" s="1">
        <v>31170</v>
      </c>
      <c r="D6147">
        <v>0.4</v>
      </c>
    </row>
    <row r="6148" spans="1:4" x14ac:dyDescent="0.25">
      <c r="A6148" t="s">
        <v>220</v>
      </c>
      <c r="B6148" t="s">
        <v>182</v>
      </c>
      <c r="C6148" s="1">
        <v>31184</v>
      </c>
      <c r="D6148">
        <v>0.4</v>
      </c>
    </row>
    <row r="6149" spans="1:4" x14ac:dyDescent="0.25">
      <c r="A6149" t="s">
        <v>220</v>
      </c>
      <c r="B6149" t="s">
        <v>182</v>
      </c>
      <c r="C6149" s="1">
        <v>31198</v>
      </c>
      <c r="D6149">
        <v>0.4</v>
      </c>
    </row>
    <row r="6150" spans="1:4" x14ac:dyDescent="0.25">
      <c r="A6150" t="s">
        <v>220</v>
      </c>
      <c r="B6150" t="s">
        <v>182</v>
      </c>
      <c r="C6150" s="1">
        <v>31212</v>
      </c>
      <c r="D6150">
        <v>0.4</v>
      </c>
    </row>
    <row r="6151" spans="1:4" x14ac:dyDescent="0.25">
      <c r="A6151" t="s">
        <v>220</v>
      </c>
      <c r="B6151" t="s">
        <v>182</v>
      </c>
      <c r="C6151" s="1">
        <v>31226</v>
      </c>
      <c r="D6151">
        <v>0.4</v>
      </c>
    </row>
    <row r="6152" spans="1:4" x14ac:dyDescent="0.25">
      <c r="A6152" t="s">
        <v>220</v>
      </c>
      <c r="B6152" t="s">
        <v>182</v>
      </c>
      <c r="C6152" s="1">
        <v>31240</v>
      </c>
      <c r="D6152">
        <v>0.4</v>
      </c>
    </row>
    <row r="6153" spans="1:4" x14ac:dyDescent="0.25">
      <c r="A6153" t="s">
        <v>220</v>
      </c>
      <c r="B6153" t="s">
        <v>182</v>
      </c>
      <c r="C6153" s="1">
        <v>31254</v>
      </c>
      <c r="D6153">
        <v>0.4</v>
      </c>
    </row>
    <row r="6154" spans="1:4" x14ac:dyDescent="0.25">
      <c r="A6154" t="s">
        <v>220</v>
      </c>
      <c r="B6154" t="s">
        <v>182</v>
      </c>
      <c r="C6154" s="1">
        <v>31268</v>
      </c>
      <c r="D6154">
        <v>0.4</v>
      </c>
    </row>
    <row r="6155" spans="1:4" x14ac:dyDescent="0.25">
      <c r="A6155" t="s">
        <v>220</v>
      </c>
      <c r="B6155" t="s">
        <v>182</v>
      </c>
      <c r="C6155" s="1">
        <v>31282</v>
      </c>
      <c r="D6155">
        <v>0.4</v>
      </c>
    </row>
    <row r="6156" spans="1:4" x14ac:dyDescent="0.25">
      <c r="A6156" t="s">
        <v>220</v>
      </c>
      <c r="B6156" t="s">
        <v>182</v>
      </c>
      <c r="C6156" s="1">
        <v>31296</v>
      </c>
      <c r="D6156">
        <v>0.4</v>
      </c>
    </row>
    <row r="6157" spans="1:4" x14ac:dyDescent="0.25">
      <c r="A6157" t="s">
        <v>220</v>
      </c>
      <c r="B6157" t="s">
        <v>182</v>
      </c>
      <c r="C6157" s="1">
        <v>31310</v>
      </c>
      <c r="D6157">
        <v>1.8</v>
      </c>
    </row>
    <row r="6158" spans="1:4" x14ac:dyDescent="0.25">
      <c r="A6158" t="s">
        <v>220</v>
      </c>
      <c r="B6158" t="s">
        <v>182</v>
      </c>
      <c r="C6158" s="1">
        <v>31324</v>
      </c>
      <c r="D6158">
        <v>4.3</v>
      </c>
    </row>
    <row r="6159" spans="1:4" x14ac:dyDescent="0.25">
      <c r="A6159" t="s">
        <v>220</v>
      </c>
      <c r="B6159" t="s">
        <v>182</v>
      </c>
      <c r="C6159" s="1">
        <v>31338</v>
      </c>
      <c r="D6159">
        <v>17.8</v>
      </c>
    </row>
    <row r="6160" spans="1:4" x14ac:dyDescent="0.25">
      <c r="A6160" t="s">
        <v>220</v>
      </c>
      <c r="B6160" t="s">
        <v>182</v>
      </c>
      <c r="C6160" s="1">
        <v>31352</v>
      </c>
      <c r="D6160">
        <v>20.100000000000001</v>
      </c>
    </row>
    <row r="6161" spans="1:4" x14ac:dyDescent="0.25">
      <c r="A6161" t="s">
        <v>220</v>
      </c>
      <c r="B6161" t="s">
        <v>182</v>
      </c>
      <c r="C6161" s="1">
        <v>31366</v>
      </c>
      <c r="D6161">
        <v>19.7</v>
      </c>
    </row>
    <row r="6162" spans="1:4" x14ac:dyDescent="0.25">
      <c r="A6162" t="s">
        <v>220</v>
      </c>
      <c r="B6162" t="s">
        <v>182</v>
      </c>
      <c r="C6162" s="1">
        <v>31381</v>
      </c>
      <c r="D6162">
        <v>20.8</v>
      </c>
    </row>
    <row r="6163" spans="1:4" x14ac:dyDescent="0.25">
      <c r="A6163" t="s">
        <v>220</v>
      </c>
      <c r="B6163" t="s">
        <v>182</v>
      </c>
      <c r="C6163" s="1">
        <v>31395</v>
      </c>
      <c r="D6163">
        <v>16.7</v>
      </c>
    </row>
    <row r="6164" spans="1:4" x14ac:dyDescent="0.25">
      <c r="A6164" t="s">
        <v>220</v>
      </c>
      <c r="B6164" t="s">
        <v>182</v>
      </c>
      <c r="C6164" s="1">
        <v>31409</v>
      </c>
      <c r="D6164">
        <v>15.2</v>
      </c>
    </row>
    <row r="6165" spans="1:4" x14ac:dyDescent="0.25">
      <c r="A6165" t="s">
        <v>220</v>
      </c>
      <c r="B6165" t="s">
        <v>182</v>
      </c>
      <c r="C6165" s="1">
        <v>31423</v>
      </c>
      <c r="D6165">
        <v>15.5</v>
      </c>
    </row>
    <row r="6166" spans="1:4" x14ac:dyDescent="0.25">
      <c r="A6166" t="s">
        <v>220</v>
      </c>
      <c r="B6166" t="s">
        <v>182</v>
      </c>
      <c r="C6166" s="1">
        <v>31437</v>
      </c>
      <c r="D6166">
        <v>13.5</v>
      </c>
    </row>
    <row r="6167" spans="1:4" x14ac:dyDescent="0.25">
      <c r="A6167" t="s">
        <v>220</v>
      </c>
      <c r="B6167" t="s">
        <v>182</v>
      </c>
      <c r="C6167" s="1">
        <v>31451</v>
      </c>
      <c r="D6167">
        <v>8.1</v>
      </c>
    </row>
    <row r="6168" spans="1:4" x14ac:dyDescent="0.25">
      <c r="A6168" t="s">
        <v>220</v>
      </c>
      <c r="B6168" t="s">
        <v>182</v>
      </c>
      <c r="C6168" s="1">
        <v>31465</v>
      </c>
      <c r="D6168">
        <v>8.6</v>
      </c>
    </row>
    <row r="6169" spans="1:4" x14ac:dyDescent="0.25">
      <c r="A6169" t="s">
        <v>220</v>
      </c>
      <c r="B6169" t="s">
        <v>182</v>
      </c>
      <c r="C6169" s="1">
        <v>31479</v>
      </c>
      <c r="D6169">
        <v>8.5</v>
      </c>
    </row>
    <row r="6170" spans="1:4" x14ac:dyDescent="0.25">
      <c r="A6170" t="s">
        <v>220</v>
      </c>
      <c r="B6170" t="s">
        <v>182</v>
      </c>
      <c r="C6170" s="1">
        <v>31493</v>
      </c>
      <c r="D6170">
        <v>4.5999999999999996</v>
      </c>
    </row>
    <row r="6171" spans="1:4" x14ac:dyDescent="0.25">
      <c r="A6171" t="s">
        <v>220</v>
      </c>
      <c r="B6171" t="s">
        <v>182</v>
      </c>
      <c r="C6171" s="1">
        <v>31507</v>
      </c>
      <c r="D6171">
        <v>0.6</v>
      </c>
    </row>
    <row r="6172" spans="1:4" x14ac:dyDescent="0.25">
      <c r="A6172" t="s">
        <v>220</v>
      </c>
      <c r="B6172" t="s">
        <v>182</v>
      </c>
      <c r="C6172" s="1">
        <v>31521</v>
      </c>
      <c r="D6172">
        <v>0.4</v>
      </c>
    </row>
    <row r="6173" spans="1:4" x14ac:dyDescent="0.25">
      <c r="A6173" t="s">
        <v>220</v>
      </c>
      <c r="B6173" t="s">
        <v>182</v>
      </c>
      <c r="C6173" s="1">
        <v>31535</v>
      </c>
      <c r="D6173">
        <v>0.4</v>
      </c>
    </row>
    <row r="6174" spans="1:4" x14ac:dyDescent="0.25">
      <c r="A6174" t="s">
        <v>220</v>
      </c>
      <c r="B6174" t="s">
        <v>182</v>
      </c>
      <c r="C6174" s="1">
        <v>31549</v>
      </c>
      <c r="D6174">
        <v>0.4</v>
      </c>
    </row>
    <row r="6175" spans="1:4" x14ac:dyDescent="0.25">
      <c r="A6175" t="s">
        <v>220</v>
      </c>
      <c r="B6175" t="s">
        <v>182</v>
      </c>
      <c r="C6175" s="1">
        <v>31563</v>
      </c>
      <c r="D6175">
        <v>0.4</v>
      </c>
    </row>
    <row r="6176" spans="1:4" x14ac:dyDescent="0.25">
      <c r="A6176" t="s">
        <v>220</v>
      </c>
      <c r="B6176" t="s">
        <v>182</v>
      </c>
      <c r="C6176" s="1">
        <v>31577</v>
      </c>
      <c r="D6176">
        <v>0.4</v>
      </c>
    </row>
    <row r="6177" spans="1:4" x14ac:dyDescent="0.25">
      <c r="A6177" t="s">
        <v>220</v>
      </c>
      <c r="B6177" t="s">
        <v>182</v>
      </c>
      <c r="C6177" s="1">
        <v>31591</v>
      </c>
      <c r="D6177">
        <v>0.4</v>
      </c>
    </row>
    <row r="6178" spans="1:4" x14ac:dyDescent="0.25">
      <c r="A6178" t="s">
        <v>220</v>
      </c>
      <c r="B6178" t="s">
        <v>182</v>
      </c>
      <c r="C6178" s="1">
        <v>31605</v>
      </c>
      <c r="D6178">
        <v>0.4</v>
      </c>
    </row>
    <row r="6179" spans="1:4" x14ac:dyDescent="0.25">
      <c r="A6179" t="s">
        <v>220</v>
      </c>
      <c r="B6179" t="s">
        <v>182</v>
      </c>
      <c r="C6179" s="1">
        <v>31619</v>
      </c>
      <c r="D6179">
        <v>0.4</v>
      </c>
    </row>
    <row r="6180" spans="1:4" x14ac:dyDescent="0.25">
      <c r="A6180" t="s">
        <v>220</v>
      </c>
      <c r="B6180" t="s">
        <v>182</v>
      </c>
      <c r="C6180" s="1">
        <v>31633</v>
      </c>
      <c r="D6180">
        <v>0.4</v>
      </c>
    </row>
    <row r="6181" spans="1:4" x14ac:dyDescent="0.25">
      <c r="A6181" t="s">
        <v>220</v>
      </c>
      <c r="B6181" t="s">
        <v>182</v>
      </c>
      <c r="C6181" s="1">
        <v>31647</v>
      </c>
      <c r="D6181">
        <v>0.4</v>
      </c>
    </row>
    <row r="6182" spans="1:4" x14ac:dyDescent="0.25">
      <c r="A6182" t="s">
        <v>220</v>
      </c>
      <c r="B6182" t="s">
        <v>182</v>
      </c>
      <c r="C6182" s="1">
        <v>31661</v>
      </c>
      <c r="D6182">
        <v>0.4</v>
      </c>
    </row>
    <row r="6183" spans="1:4" x14ac:dyDescent="0.25">
      <c r="A6183" t="s">
        <v>220</v>
      </c>
      <c r="B6183" t="s">
        <v>182</v>
      </c>
      <c r="C6183" s="1">
        <v>31675</v>
      </c>
      <c r="D6183">
        <v>1.8</v>
      </c>
    </row>
    <row r="6184" spans="1:4" x14ac:dyDescent="0.25">
      <c r="A6184" t="s">
        <v>220</v>
      </c>
      <c r="B6184" t="s">
        <v>182</v>
      </c>
      <c r="C6184" s="1">
        <v>31689</v>
      </c>
      <c r="D6184">
        <v>4.3</v>
      </c>
    </row>
    <row r="6185" spans="1:4" x14ac:dyDescent="0.25">
      <c r="A6185" t="s">
        <v>220</v>
      </c>
      <c r="B6185" t="s">
        <v>182</v>
      </c>
      <c r="C6185" s="1">
        <v>31703</v>
      </c>
      <c r="D6185">
        <v>17.8</v>
      </c>
    </row>
    <row r="6186" spans="1:4" x14ac:dyDescent="0.25">
      <c r="A6186" t="s">
        <v>220</v>
      </c>
      <c r="B6186" t="s">
        <v>182</v>
      </c>
      <c r="C6186" s="1">
        <v>31717</v>
      </c>
      <c r="D6186">
        <v>20.100000000000001</v>
      </c>
    </row>
    <row r="6187" spans="1:4" x14ac:dyDescent="0.25">
      <c r="A6187" t="s">
        <v>220</v>
      </c>
      <c r="B6187" t="s">
        <v>182</v>
      </c>
      <c r="C6187" s="1">
        <v>31731</v>
      </c>
      <c r="D6187">
        <v>19.7</v>
      </c>
    </row>
    <row r="6188" spans="1:4" x14ac:dyDescent="0.25">
      <c r="A6188" t="s">
        <v>220</v>
      </c>
      <c r="B6188" t="s">
        <v>182</v>
      </c>
      <c r="C6188" s="1">
        <v>31746</v>
      </c>
      <c r="D6188">
        <v>20.8</v>
      </c>
    </row>
    <row r="6189" spans="1:4" x14ac:dyDescent="0.25">
      <c r="A6189" t="s">
        <v>220</v>
      </c>
      <c r="B6189" t="s">
        <v>182</v>
      </c>
      <c r="C6189" s="1">
        <v>31760</v>
      </c>
      <c r="D6189">
        <v>16.7</v>
      </c>
    </row>
    <row r="6190" spans="1:4" x14ac:dyDescent="0.25">
      <c r="A6190" t="s">
        <v>220</v>
      </c>
      <c r="B6190" t="s">
        <v>182</v>
      </c>
      <c r="C6190" s="1">
        <v>31774</v>
      </c>
      <c r="D6190">
        <v>15.2</v>
      </c>
    </row>
    <row r="6191" spans="1:4" x14ac:dyDescent="0.25">
      <c r="A6191" t="s">
        <v>220</v>
      </c>
      <c r="B6191" t="s">
        <v>182</v>
      </c>
      <c r="C6191" s="1">
        <v>31788</v>
      </c>
      <c r="D6191">
        <v>15.5</v>
      </c>
    </row>
    <row r="6192" spans="1:4" x14ac:dyDescent="0.25">
      <c r="A6192" t="s">
        <v>220</v>
      </c>
      <c r="B6192" t="s">
        <v>182</v>
      </c>
      <c r="C6192" s="1">
        <v>31802</v>
      </c>
      <c r="D6192">
        <v>13.5</v>
      </c>
    </row>
    <row r="6193" spans="1:6" x14ac:dyDescent="0.25">
      <c r="A6193" t="s">
        <v>220</v>
      </c>
      <c r="B6193" t="s">
        <v>182</v>
      </c>
      <c r="C6193" s="1">
        <v>31816</v>
      </c>
      <c r="D6193">
        <v>8.1</v>
      </c>
    </row>
    <row r="6194" spans="1:6" x14ac:dyDescent="0.25">
      <c r="A6194" t="s">
        <v>220</v>
      </c>
      <c r="B6194" t="s">
        <v>182</v>
      </c>
      <c r="C6194" s="1">
        <v>31830</v>
      </c>
      <c r="D6194">
        <v>8.6</v>
      </c>
    </row>
    <row r="6195" spans="1:6" x14ac:dyDescent="0.25">
      <c r="A6195" t="s">
        <v>220</v>
      </c>
      <c r="B6195" t="s">
        <v>182</v>
      </c>
      <c r="C6195" s="1">
        <v>31844</v>
      </c>
      <c r="D6195">
        <v>8.5</v>
      </c>
    </row>
    <row r="6196" spans="1:6" x14ac:dyDescent="0.25">
      <c r="A6196" t="s">
        <v>220</v>
      </c>
      <c r="B6196" t="s">
        <v>182</v>
      </c>
      <c r="C6196" s="1">
        <v>31858</v>
      </c>
      <c r="D6196">
        <v>4.5999999999999996</v>
      </c>
    </row>
    <row r="6197" spans="1:6" x14ac:dyDescent="0.25">
      <c r="A6197" t="s">
        <v>220</v>
      </c>
      <c r="B6197" t="s">
        <v>182</v>
      </c>
      <c r="C6197" s="1">
        <v>31872</v>
      </c>
      <c r="D6197">
        <v>0.6</v>
      </c>
    </row>
    <row r="6198" spans="1:6" x14ac:dyDescent="0.25">
      <c r="A6198" t="s">
        <v>220</v>
      </c>
      <c r="B6198" t="s">
        <v>182</v>
      </c>
      <c r="C6198" s="1">
        <v>31886</v>
      </c>
      <c r="D6198">
        <v>0.4</v>
      </c>
    </row>
    <row r="6199" spans="1:6" x14ac:dyDescent="0.25">
      <c r="A6199" t="s">
        <v>220</v>
      </c>
      <c r="B6199" t="s">
        <v>182</v>
      </c>
      <c r="C6199" s="1">
        <v>31900</v>
      </c>
      <c r="D6199">
        <v>0.4</v>
      </c>
    </row>
    <row r="6200" spans="1:6" x14ac:dyDescent="0.25">
      <c r="A6200" t="s">
        <v>220</v>
      </c>
      <c r="B6200" t="s">
        <v>182</v>
      </c>
      <c r="C6200" s="1">
        <v>31914</v>
      </c>
      <c r="D6200">
        <v>0.4</v>
      </c>
    </row>
    <row r="6201" spans="1:6" x14ac:dyDescent="0.25">
      <c r="A6201" t="s">
        <v>220</v>
      </c>
      <c r="B6201" t="s">
        <v>182</v>
      </c>
      <c r="C6201" s="1">
        <v>31928</v>
      </c>
      <c r="D6201">
        <v>0.4</v>
      </c>
    </row>
    <row r="6202" spans="1:6" x14ac:dyDescent="0.25">
      <c r="A6202" t="s">
        <v>221</v>
      </c>
      <c r="B6202" t="s">
        <v>183</v>
      </c>
      <c r="C6202" s="1">
        <v>27194</v>
      </c>
      <c r="D6202">
        <v>6.6</v>
      </c>
      <c r="F6202">
        <v>3.0300000000000001E-2</v>
      </c>
    </row>
    <row r="6203" spans="1:6" x14ac:dyDescent="0.25">
      <c r="A6203" t="s">
        <v>221</v>
      </c>
      <c r="B6203" t="s">
        <v>183</v>
      </c>
      <c r="C6203" s="1">
        <v>27222</v>
      </c>
      <c r="D6203">
        <v>2.7</v>
      </c>
      <c r="F6203">
        <v>3.6999999999999998E-2</v>
      </c>
    </row>
    <row r="6204" spans="1:6" x14ac:dyDescent="0.25">
      <c r="A6204" t="s">
        <v>221</v>
      </c>
      <c r="B6204" t="s">
        <v>183</v>
      </c>
      <c r="C6204" s="1">
        <v>27250</v>
      </c>
      <c r="D6204">
        <v>3.8</v>
      </c>
      <c r="F6204">
        <v>2.63E-2</v>
      </c>
    </row>
    <row r="6205" spans="1:6" x14ac:dyDescent="0.25">
      <c r="A6205" t="s">
        <v>221</v>
      </c>
      <c r="B6205" t="s">
        <v>183</v>
      </c>
      <c r="C6205" s="1">
        <v>27278</v>
      </c>
      <c r="D6205">
        <v>5.6</v>
      </c>
      <c r="F6205">
        <v>7.1400000000000005E-2</v>
      </c>
    </row>
    <row r="6206" spans="1:6" x14ac:dyDescent="0.25">
      <c r="A6206" t="s">
        <v>221</v>
      </c>
      <c r="B6206" t="s">
        <v>183</v>
      </c>
      <c r="C6206" s="1">
        <v>27306</v>
      </c>
      <c r="D6206">
        <v>22.7</v>
      </c>
      <c r="F6206">
        <v>0.11890000000000001</v>
      </c>
    </row>
    <row r="6207" spans="1:6" x14ac:dyDescent="0.25">
      <c r="A6207" t="s">
        <v>221</v>
      </c>
      <c r="B6207" t="s">
        <v>183</v>
      </c>
      <c r="C6207" s="1">
        <v>27334</v>
      </c>
      <c r="D6207">
        <v>31.9</v>
      </c>
      <c r="F6207">
        <v>0.1003</v>
      </c>
    </row>
    <row r="6208" spans="1:6" x14ac:dyDescent="0.25">
      <c r="A6208" t="s">
        <v>221</v>
      </c>
      <c r="B6208" t="s">
        <v>183</v>
      </c>
      <c r="C6208" s="1">
        <v>27363</v>
      </c>
      <c r="D6208">
        <v>50.7</v>
      </c>
      <c r="F6208">
        <v>0.1933</v>
      </c>
    </row>
    <row r="6209" spans="1:6" x14ac:dyDescent="0.25">
      <c r="A6209" t="s">
        <v>221</v>
      </c>
      <c r="B6209" t="s">
        <v>183</v>
      </c>
      <c r="C6209" s="1">
        <v>27391</v>
      </c>
      <c r="D6209">
        <v>32.1</v>
      </c>
      <c r="F6209">
        <v>0.2056</v>
      </c>
    </row>
    <row r="6210" spans="1:6" x14ac:dyDescent="0.25">
      <c r="A6210" t="s">
        <v>221</v>
      </c>
      <c r="B6210" t="s">
        <v>183</v>
      </c>
      <c r="C6210" s="1">
        <v>27419</v>
      </c>
      <c r="D6210">
        <v>30.9</v>
      </c>
      <c r="F6210">
        <v>0.22650000000000001</v>
      </c>
    </row>
    <row r="6211" spans="1:6" x14ac:dyDescent="0.25">
      <c r="A6211" t="s">
        <v>221</v>
      </c>
      <c r="B6211" t="s">
        <v>183</v>
      </c>
      <c r="C6211" s="1">
        <v>27447</v>
      </c>
      <c r="D6211">
        <v>33.299999999999997</v>
      </c>
      <c r="F6211">
        <v>0.1772</v>
      </c>
    </row>
    <row r="6212" spans="1:6" x14ac:dyDescent="0.25">
      <c r="A6212" t="s">
        <v>221</v>
      </c>
      <c r="B6212" t="s">
        <v>183</v>
      </c>
      <c r="C6212" s="1">
        <v>27475</v>
      </c>
      <c r="D6212">
        <v>32.9</v>
      </c>
      <c r="F6212">
        <v>0.13980000000000001</v>
      </c>
    </row>
    <row r="6213" spans="1:6" x14ac:dyDescent="0.25">
      <c r="A6213" t="s">
        <v>221</v>
      </c>
      <c r="B6213" t="s">
        <v>183</v>
      </c>
      <c r="C6213" s="1">
        <v>27503</v>
      </c>
      <c r="D6213">
        <v>21.4</v>
      </c>
      <c r="F6213">
        <v>9.8100000000000007E-2</v>
      </c>
    </row>
    <row r="6214" spans="1:6" x14ac:dyDescent="0.25">
      <c r="A6214" t="s">
        <v>221</v>
      </c>
      <c r="B6214" t="s">
        <v>183</v>
      </c>
      <c r="C6214" s="1">
        <v>27531</v>
      </c>
      <c r="D6214">
        <v>12.2</v>
      </c>
      <c r="F6214">
        <v>4.1000000000000002E-2</v>
      </c>
    </row>
    <row r="6215" spans="1:6" x14ac:dyDescent="0.25">
      <c r="A6215" t="s">
        <v>221</v>
      </c>
      <c r="B6215" t="s">
        <v>183</v>
      </c>
      <c r="C6215" s="1">
        <v>27559</v>
      </c>
      <c r="D6215">
        <v>6.6</v>
      </c>
      <c r="F6215">
        <v>3.0300000000000001E-2</v>
      </c>
    </row>
    <row r="6216" spans="1:6" x14ac:dyDescent="0.25">
      <c r="A6216" t="s">
        <v>221</v>
      </c>
      <c r="B6216" t="s">
        <v>183</v>
      </c>
      <c r="C6216" s="1">
        <v>27587</v>
      </c>
      <c r="D6216">
        <v>2.7</v>
      </c>
      <c r="F6216">
        <v>3.6999999999999998E-2</v>
      </c>
    </row>
    <row r="6217" spans="1:6" x14ac:dyDescent="0.25">
      <c r="A6217" t="s">
        <v>221</v>
      </c>
      <c r="B6217" t="s">
        <v>183</v>
      </c>
      <c r="C6217" s="1">
        <v>27615</v>
      </c>
      <c r="D6217">
        <v>3.8</v>
      </c>
      <c r="F6217">
        <v>2.63E-2</v>
      </c>
    </row>
    <row r="6218" spans="1:6" x14ac:dyDescent="0.25">
      <c r="A6218" t="s">
        <v>221</v>
      </c>
      <c r="B6218" t="s">
        <v>183</v>
      </c>
      <c r="C6218" s="1">
        <v>27643</v>
      </c>
      <c r="D6218">
        <v>5.6</v>
      </c>
      <c r="F6218">
        <v>7.1400000000000005E-2</v>
      </c>
    </row>
    <row r="6219" spans="1:6" x14ac:dyDescent="0.25">
      <c r="A6219" t="s">
        <v>221</v>
      </c>
      <c r="B6219" t="s">
        <v>183</v>
      </c>
      <c r="C6219" s="1">
        <v>27671</v>
      </c>
      <c r="D6219">
        <v>22.7</v>
      </c>
      <c r="F6219">
        <v>0.11890000000000001</v>
      </c>
    </row>
    <row r="6220" spans="1:6" x14ac:dyDescent="0.25">
      <c r="A6220" t="s">
        <v>221</v>
      </c>
      <c r="B6220" t="s">
        <v>183</v>
      </c>
      <c r="C6220" s="1">
        <v>27699</v>
      </c>
      <c r="D6220">
        <v>31.9</v>
      </c>
      <c r="F6220">
        <v>0.1003</v>
      </c>
    </row>
    <row r="6221" spans="1:6" x14ac:dyDescent="0.25">
      <c r="A6221" t="s">
        <v>221</v>
      </c>
      <c r="B6221" t="s">
        <v>183</v>
      </c>
      <c r="C6221" s="1">
        <v>27728</v>
      </c>
      <c r="D6221">
        <v>50.7</v>
      </c>
      <c r="F6221">
        <v>0.1933</v>
      </c>
    </row>
    <row r="6222" spans="1:6" x14ac:dyDescent="0.25">
      <c r="A6222" t="s">
        <v>221</v>
      </c>
      <c r="B6222" t="s">
        <v>183</v>
      </c>
      <c r="C6222" s="1">
        <v>27756</v>
      </c>
      <c r="D6222">
        <v>32.1</v>
      </c>
      <c r="F6222">
        <v>0.2056</v>
      </c>
    </row>
    <row r="6223" spans="1:6" x14ac:dyDescent="0.25">
      <c r="A6223" t="s">
        <v>221</v>
      </c>
      <c r="B6223" t="s">
        <v>183</v>
      </c>
      <c r="C6223" s="1">
        <v>27784</v>
      </c>
      <c r="D6223">
        <v>30.9</v>
      </c>
      <c r="F6223">
        <v>0.22650000000000001</v>
      </c>
    </row>
    <row r="6224" spans="1:6" x14ac:dyDescent="0.25">
      <c r="A6224" t="s">
        <v>221</v>
      </c>
      <c r="B6224" t="s">
        <v>183</v>
      </c>
      <c r="C6224" s="1">
        <v>27812</v>
      </c>
      <c r="D6224">
        <v>33.299999999999997</v>
      </c>
      <c r="F6224">
        <v>0.1772</v>
      </c>
    </row>
    <row r="6225" spans="1:6" x14ac:dyDescent="0.25">
      <c r="A6225" t="s">
        <v>221</v>
      </c>
      <c r="B6225" t="s">
        <v>183</v>
      </c>
      <c r="C6225" s="1">
        <v>27841</v>
      </c>
      <c r="D6225">
        <v>32.9</v>
      </c>
      <c r="F6225">
        <v>0.13980000000000001</v>
      </c>
    </row>
    <row r="6226" spans="1:6" x14ac:dyDescent="0.25">
      <c r="A6226" t="s">
        <v>221</v>
      </c>
      <c r="B6226" t="s">
        <v>183</v>
      </c>
      <c r="C6226" s="1">
        <v>27869</v>
      </c>
      <c r="D6226">
        <v>21.4</v>
      </c>
      <c r="F6226">
        <v>9.8100000000000007E-2</v>
      </c>
    </row>
    <row r="6227" spans="1:6" x14ac:dyDescent="0.25">
      <c r="A6227" t="s">
        <v>221</v>
      </c>
      <c r="B6227" t="s">
        <v>183</v>
      </c>
      <c r="C6227" s="1">
        <v>27897</v>
      </c>
      <c r="D6227">
        <v>12.2</v>
      </c>
      <c r="F6227">
        <v>4.1000000000000002E-2</v>
      </c>
    </row>
    <row r="6228" spans="1:6" x14ac:dyDescent="0.25">
      <c r="A6228" t="s">
        <v>221</v>
      </c>
      <c r="B6228" t="s">
        <v>183</v>
      </c>
      <c r="C6228" s="1">
        <v>27925</v>
      </c>
      <c r="D6228">
        <v>6.6</v>
      </c>
      <c r="F6228">
        <v>3.0300000000000001E-2</v>
      </c>
    </row>
    <row r="6229" spans="1:6" x14ac:dyDescent="0.25">
      <c r="A6229" t="s">
        <v>221</v>
      </c>
      <c r="B6229" t="s">
        <v>183</v>
      </c>
      <c r="C6229" s="1">
        <v>27953</v>
      </c>
      <c r="D6229">
        <v>2.7</v>
      </c>
      <c r="F6229">
        <v>3.6999999999999998E-2</v>
      </c>
    </row>
    <row r="6230" spans="1:6" x14ac:dyDescent="0.25">
      <c r="A6230" t="s">
        <v>221</v>
      </c>
      <c r="B6230" t="s">
        <v>183</v>
      </c>
      <c r="C6230" s="1">
        <v>27981</v>
      </c>
      <c r="D6230">
        <v>3.8</v>
      </c>
      <c r="F6230">
        <v>2.63E-2</v>
      </c>
    </row>
    <row r="6231" spans="1:6" x14ac:dyDescent="0.25">
      <c r="A6231" t="s">
        <v>221</v>
      </c>
      <c r="B6231" t="s">
        <v>183</v>
      </c>
      <c r="C6231" s="1">
        <v>28009</v>
      </c>
      <c r="D6231">
        <v>5.6</v>
      </c>
      <c r="F6231">
        <v>7.1400000000000005E-2</v>
      </c>
    </row>
    <row r="6232" spans="1:6" x14ac:dyDescent="0.25">
      <c r="A6232" t="s">
        <v>221</v>
      </c>
      <c r="B6232" t="s">
        <v>183</v>
      </c>
      <c r="C6232" s="1">
        <v>28037</v>
      </c>
      <c r="D6232">
        <v>22.7</v>
      </c>
      <c r="F6232">
        <v>0.11890000000000001</v>
      </c>
    </row>
    <row r="6233" spans="1:6" x14ac:dyDescent="0.25">
      <c r="A6233" t="s">
        <v>221</v>
      </c>
      <c r="B6233" t="s">
        <v>183</v>
      </c>
      <c r="C6233" s="1">
        <v>28065</v>
      </c>
      <c r="D6233">
        <v>31.9</v>
      </c>
      <c r="F6233">
        <v>0.1003</v>
      </c>
    </row>
    <row r="6234" spans="1:6" x14ac:dyDescent="0.25">
      <c r="A6234" t="s">
        <v>221</v>
      </c>
      <c r="B6234" t="s">
        <v>183</v>
      </c>
      <c r="C6234" s="1">
        <v>28094</v>
      </c>
      <c r="D6234">
        <v>50.7</v>
      </c>
      <c r="F6234">
        <v>0.1933</v>
      </c>
    </row>
    <row r="6235" spans="1:6" x14ac:dyDescent="0.25">
      <c r="A6235" t="s">
        <v>221</v>
      </c>
      <c r="B6235" t="s">
        <v>183</v>
      </c>
      <c r="C6235" s="1">
        <v>28122</v>
      </c>
      <c r="D6235">
        <v>32.1</v>
      </c>
      <c r="F6235">
        <v>0.2056</v>
      </c>
    </row>
    <row r="6236" spans="1:6" x14ac:dyDescent="0.25">
      <c r="A6236" t="s">
        <v>221</v>
      </c>
      <c r="B6236" t="s">
        <v>183</v>
      </c>
      <c r="C6236" s="1">
        <v>28150</v>
      </c>
      <c r="D6236">
        <v>30.9</v>
      </c>
      <c r="F6236">
        <v>0.22650000000000001</v>
      </c>
    </row>
    <row r="6237" spans="1:6" x14ac:dyDescent="0.25">
      <c r="A6237" t="s">
        <v>221</v>
      </c>
      <c r="B6237" t="s">
        <v>183</v>
      </c>
      <c r="C6237" s="1">
        <v>28178</v>
      </c>
      <c r="D6237">
        <v>33.299999999999997</v>
      </c>
      <c r="F6237">
        <v>0.1772</v>
      </c>
    </row>
    <row r="6238" spans="1:6" x14ac:dyDescent="0.25">
      <c r="A6238" t="s">
        <v>221</v>
      </c>
      <c r="B6238" t="s">
        <v>183</v>
      </c>
      <c r="C6238" s="1">
        <v>28206</v>
      </c>
      <c r="D6238">
        <v>32.9</v>
      </c>
      <c r="F6238">
        <v>0.13980000000000001</v>
      </c>
    </row>
    <row r="6239" spans="1:6" x14ac:dyDescent="0.25">
      <c r="A6239" t="s">
        <v>221</v>
      </c>
      <c r="B6239" t="s">
        <v>183</v>
      </c>
      <c r="C6239" s="1">
        <v>28234</v>
      </c>
      <c r="D6239">
        <v>21.4</v>
      </c>
      <c r="F6239">
        <v>9.8100000000000007E-2</v>
      </c>
    </row>
    <row r="6240" spans="1:6" x14ac:dyDescent="0.25">
      <c r="A6240" t="s">
        <v>221</v>
      </c>
      <c r="B6240" t="s">
        <v>183</v>
      </c>
      <c r="C6240" s="1">
        <v>28262</v>
      </c>
      <c r="D6240">
        <v>12.2</v>
      </c>
      <c r="F6240">
        <v>4.1000000000000002E-2</v>
      </c>
    </row>
    <row r="6241" spans="1:6" x14ac:dyDescent="0.25">
      <c r="A6241" t="s">
        <v>221</v>
      </c>
      <c r="B6241" t="s">
        <v>183</v>
      </c>
      <c r="C6241" s="1">
        <v>28290</v>
      </c>
      <c r="D6241">
        <v>6.6</v>
      </c>
      <c r="F6241">
        <v>3.0300000000000001E-2</v>
      </c>
    </row>
    <row r="6242" spans="1:6" x14ac:dyDescent="0.25">
      <c r="A6242" t="s">
        <v>221</v>
      </c>
      <c r="B6242" t="s">
        <v>183</v>
      </c>
      <c r="C6242" s="1">
        <v>28318</v>
      </c>
      <c r="D6242">
        <v>2.7</v>
      </c>
      <c r="F6242">
        <v>3.6999999999999998E-2</v>
      </c>
    </row>
    <row r="6243" spans="1:6" x14ac:dyDescent="0.25">
      <c r="A6243" t="s">
        <v>221</v>
      </c>
      <c r="B6243" t="s">
        <v>183</v>
      </c>
      <c r="C6243" s="1">
        <v>28346</v>
      </c>
      <c r="D6243">
        <v>3.8</v>
      </c>
      <c r="F6243">
        <v>2.63E-2</v>
      </c>
    </row>
    <row r="6244" spans="1:6" x14ac:dyDescent="0.25">
      <c r="A6244" t="s">
        <v>221</v>
      </c>
      <c r="B6244" t="s">
        <v>183</v>
      </c>
      <c r="C6244" s="1">
        <v>28374</v>
      </c>
      <c r="D6244">
        <v>5.6</v>
      </c>
      <c r="F6244">
        <v>7.1400000000000005E-2</v>
      </c>
    </row>
    <row r="6245" spans="1:6" x14ac:dyDescent="0.25">
      <c r="A6245" t="s">
        <v>221</v>
      </c>
      <c r="B6245" t="s">
        <v>183</v>
      </c>
      <c r="C6245" s="1">
        <v>28402</v>
      </c>
      <c r="D6245">
        <v>22.7</v>
      </c>
      <c r="F6245">
        <v>0.11890000000000001</v>
      </c>
    </row>
    <row r="6246" spans="1:6" x14ac:dyDescent="0.25">
      <c r="A6246" t="s">
        <v>221</v>
      </c>
      <c r="B6246" t="s">
        <v>183</v>
      </c>
      <c r="C6246" s="1">
        <v>28430</v>
      </c>
      <c r="D6246">
        <v>31.9</v>
      </c>
      <c r="F6246">
        <v>0.1003</v>
      </c>
    </row>
    <row r="6247" spans="1:6" x14ac:dyDescent="0.25">
      <c r="A6247" t="s">
        <v>221</v>
      </c>
      <c r="B6247" t="s">
        <v>183</v>
      </c>
      <c r="C6247" s="1">
        <v>28459</v>
      </c>
      <c r="D6247">
        <v>50.7</v>
      </c>
      <c r="F6247">
        <v>0.1933</v>
      </c>
    </row>
    <row r="6248" spans="1:6" x14ac:dyDescent="0.25">
      <c r="A6248" t="s">
        <v>221</v>
      </c>
      <c r="B6248" t="s">
        <v>183</v>
      </c>
      <c r="C6248" s="1">
        <v>28487</v>
      </c>
      <c r="D6248">
        <v>32.1</v>
      </c>
      <c r="F6248">
        <v>0.2056</v>
      </c>
    </row>
    <row r="6249" spans="1:6" x14ac:dyDescent="0.25">
      <c r="A6249" t="s">
        <v>221</v>
      </c>
      <c r="B6249" t="s">
        <v>183</v>
      </c>
      <c r="C6249" s="1">
        <v>28515</v>
      </c>
      <c r="D6249">
        <v>30.9</v>
      </c>
      <c r="F6249">
        <v>0.22650000000000001</v>
      </c>
    </row>
    <row r="6250" spans="1:6" x14ac:dyDescent="0.25">
      <c r="A6250" t="s">
        <v>221</v>
      </c>
      <c r="B6250" t="s">
        <v>183</v>
      </c>
      <c r="C6250" s="1">
        <v>28543</v>
      </c>
      <c r="D6250">
        <v>33.299999999999997</v>
      </c>
      <c r="F6250">
        <v>0.1772</v>
      </c>
    </row>
    <row r="6251" spans="1:6" x14ac:dyDescent="0.25">
      <c r="A6251" t="s">
        <v>221</v>
      </c>
      <c r="B6251" t="s">
        <v>183</v>
      </c>
      <c r="C6251" s="1">
        <v>28571</v>
      </c>
      <c r="D6251">
        <v>32.9</v>
      </c>
      <c r="F6251">
        <v>0.13980000000000001</v>
      </c>
    </row>
    <row r="6252" spans="1:6" x14ac:dyDescent="0.25">
      <c r="A6252" t="s">
        <v>221</v>
      </c>
      <c r="B6252" t="s">
        <v>183</v>
      </c>
      <c r="C6252" s="1">
        <v>28599</v>
      </c>
      <c r="D6252">
        <v>21.4</v>
      </c>
      <c r="F6252">
        <v>9.8100000000000007E-2</v>
      </c>
    </row>
    <row r="6253" spans="1:6" x14ac:dyDescent="0.25">
      <c r="A6253" t="s">
        <v>221</v>
      </c>
      <c r="B6253" t="s">
        <v>183</v>
      </c>
      <c r="C6253" s="1">
        <v>28627</v>
      </c>
      <c r="D6253">
        <v>12.2</v>
      </c>
      <c r="F6253">
        <v>4.1000000000000002E-2</v>
      </c>
    </row>
    <row r="6254" spans="1:6" x14ac:dyDescent="0.25">
      <c r="A6254" t="s">
        <v>221</v>
      </c>
      <c r="B6254" t="s">
        <v>183</v>
      </c>
      <c r="C6254" s="1">
        <v>28655</v>
      </c>
      <c r="D6254">
        <v>6.6</v>
      </c>
      <c r="F6254">
        <v>3.0300000000000001E-2</v>
      </c>
    </row>
    <row r="6255" spans="1:6" x14ac:dyDescent="0.25">
      <c r="A6255" t="s">
        <v>221</v>
      </c>
      <c r="B6255" t="s">
        <v>183</v>
      </c>
      <c r="C6255" s="1">
        <v>28683</v>
      </c>
      <c r="D6255">
        <v>2.7</v>
      </c>
      <c r="F6255">
        <v>3.6999999999999998E-2</v>
      </c>
    </row>
    <row r="6256" spans="1:6" x14ac:dyDescent="0.25">
      <c r="A6256" t="s">
        <v>221</v>
      </c>
      <c r="B6256" t="s">
        <v>183</v>
      </c>
      <c r="C6256" s="1">
        <v>28711</v>
      </c>
      <c r="D6256">
        <v>3.8</v>
      </c>
      <c r="F6256">
        <v>2.63E-2</v>
      </c>
    </row>
    <row r="6257" spans="1:6" x14ac:dyDescent="0.25">
      <c r="A6257" t="s">
        <v>221</v>
      </c>
      <c r="B6257" t="s">
        <v>183</v>
      </c>
      <c r="C6257" s="1">
        <v>28739</v>
      </c>
      <c r="D6257">
        <v>5.6</v>
      </c>
      <c r="F6257">
        <v>7.1400000000000005E-2</v>
      </c>
    </row>
    <row r="6258" spans="1:6" x14ac:dyDescent="0.25">
      <c r="A6258" t="s">
        <v>221</v>
      </c>
      <c r="B6258" t="s">
        <v>183</v>
      </c>
      <c r="C6258" s="1">
        <v>28767</v>
      </c>
      <c r="D6258">
        <v>22.7</v>
      </c>
      <c r="F6258">
        <v>0.11890000000000001</v>
      </c>
    </row>
    <row r="6259" spans="1:6" x14ac:dyDescent="0.25">
      <c r="A6259" t="s">
        <v>221</v>
      </c>
      <c r="B6259" t="s">
        <v>183</v>
      </c>
      <c r="C6259" s="1">
        <v>28795</v>
      </c>
      <c r="D6259">
        <v>31.9</v>
      </c>
      <c r="F6259">
        <v>0.1003</v>
      </c>
    </row>
    <row r="6260" spans="1:6" x14ac:dyDescent="0.25">
      <c r="A6260" t="s">
        <v>221</v>
      </c>
      <c r="B6260" t="s">
        <v>183</v>
      </c>
      <c r="C6260" s="1">
        <v>28824</v>
      </c>
      <c r="D6260">
        <v>50.7</v>
      </c>
      <c r="F6260">
        <v>0.1933</v>
      </c>
    </row>
    <row r="6261" spans="1:6" x14ac:dyDescent="0.25">
      <c r="A6261" t="s">
        <v>221</v>
      </c>
      <c r="B6261" t="s">
        <v>183</v>
      </c>
      <c r="C6261" s="1">
        <v>28852</v>
      </c>
      <c r="D6261">
        <v>32.1</v>
      </c>
      <c r="F6261">
        <v>0.2056</v>
      </c>
    </row>
    <row r="6262" spans="1:6" x14ac:dyDescent="0.25">
      <c r="A6262" t="s">
        <v>221</v>
      </c>
      <c r="B6262" t="s">
        <v>183</v>
      </c>
      <c r="C6262" s="1">
        <v>28880</v>
      </c>
      <c r="D6262">
        <v>30.9</v>
      </c>
      <c r="F6262">
        <v>0.22650000000000001</v>
      </c>
    </row>
    <row r="6263" spans="1:6" x14ac:dyDescent="0.25">
      <c r="A6263" t="s">
        <v>221</v>
      </c>
      <c r="B6263" t="s">
        <v>183</v>
      </c>
      <c r="C6263" s="1">
        <v>28908</v>
      </c>
      <c r="D6263">
        <v>33.299999999999997</v>
      </c>
      <c r="F6263">
        <v>0.1772</v>
      </c>
    </row>
    <row r="6264" spans="1:6" x14ac:dyDescent="0.25">
      <c r="A6264" t="s">
        <v>221</v>
      </c>
      <c r="B6264" t="s">
        <v>183</v>
      </c>
      <c r="C6264" s="1">
        <v>28936</v>
      </c>
      <c r="D6264">
        <v>32.9</v>
      </c>
      <c r="F6264">
        <v>0.13980000000000001</v>
      </c>
    </row>
    <row r="6265" spans="1:6" x14ac:dyDescent="0.25">
      <c r="A6265" t="s">
        <v>221</v>
      </c>
      <c r="B6265" t="s">
        <v>183</v>
      </c>
      <c r="C6265" s="1">
        <v>28964</v>
      </c>
      <c r="D6265">
        <v>21.4</v>
      </c>
      <c r="F6265">
        <v>9.8100000000000007E-2</v>
      </c>
    </row>
    <row r="6266" spans="1:6" x14ac:dyDescent="0.25">
      <c r="A6266" t="s">
        <v>221</v>
      </c>
      <c r="B6266" t="s">
        <v>183</v>
      </c>
      <c r="C6266" s="1">
        <v>28992</v>
      </c>
      <c r="D6266">
        <v>12.2</v>
      </c>
      <c r="F6266">
        <v>4.1000000000000002E-2</v>
      </c>
    </row>
    <row r="6267" spans="1:6" x14ac:dyDescent="0.25">
      <c r="A6267" t="s">
        <v>221</v>
      </c>
      <c r="B6267" t="s">
        <v>183</v>
      </c>
      <c r="C6267" s="1">
        <v>29020</v>
      </c>
      <c r="D6267">
        <v>6.6</v>
      </c>
      <c r="F6267">
        <v>3.0300000000000001E-2</v>
      </c>
    </row>
    <row r="6268" spans="1:6" x14ac:dyDescent="0.25">
      <c r="A6268" t="s">
        <v>221</v>
      </c>
      <c r="B6268" t="s">
        <v>183</v>
      </c>
      <c r="C6268" s="1">
        <v>29048</v>
      </c>
      <c r="D6268">
        <v>2.7</v>
      </c>
      <c r="F6268">
        <v>3.6999999999999998E-2</v>
      </c>
    </row>
    <row r="6269" spans="1:6" x14ac:dyDescent="0.25">
      <c r="A6269" t="s">
        <v>221</v>
      </c>
      <c r="B6269" t="s">
        <v>183</v>
      </c>
      <c r="C6269" s="1">
        <v>29076</v>
      </c>
      <c r="D6269">
        <v>3.8</v>
      </c>
      <c r="F6269">
        <v>2.63E-2</v>
      </c>
    </row>
    <row r="6270" spans="1:6" x14ac:dyDescent="0.25">
      <c r="A6270" t="s">
        <v>221</v>
      </c>
      <c r="B6270" t="s">
        <v>183</v>
      </c>
      <c r="C6270" s="1">
        <v>29104</v>
      </c>
      <c r="D6270">
        <v>5.6</v>
      </c>
      <c r="F6270">
        <v>7.1400000000000005E-2</v>
      </c>
    </row>
    <row r="6271" spans="1:6" x14ac:dyDescent="0.25">
      <c r="A6271" t="s">
        <v>221</v>
      </c>
      <c r="B6271" t="s">
        <v>183</v>
      </c>
      <c r="C6271" s="1">
        <v>29132</v>
      </c>
      <c r="D6271">
        <v>22.7</v>
      </c>
      <c r="F6271">
        <v>0.11890000000000001</v>
      </c>
    </row>
    <row r="6272" spans="1:6" x14ac:dyDescent="0.25">
      <c r="A6272" t="s">
        <v>221</v>
      </c>
      <c r="B6272" t="s">
        <v>183</v>
      </c>
      <c r="C6272" s="1">
        <v>29160</v>
      </c>
      <c r="D6272">
        <v>31.9</v>
      </c>
      <c r="F6272">
        <v>0.1003</v>
      </c>
    </row>
    <row r="6273" spans="1:6" x14ac:dyDescent="0.25">
      <c r="A6273" t="s">
        <v>221</v>
      </c>
      <c r="B6273" t="s">
        <v>183</v>
      </c>
      <c r="C6273" s="1">
        <v>29189</v>
      </c>
      <c r="D6273">
        <v>50.7</v>
      </c>
      <c r="F6273">
        <v>0.1933</v>
      </c>
    </row>
    <row r="6274" spans="1:6" x14ac:dyDescent="0.25">
      <c r="A6274" t="s">
        <v>221</v>
      </c>
      <c r="B6274" t="s">
        <v>183</v>
      </c>
      <c r="C6274" s="1">
        <v>29217</v>
      </c>
      <c r="D6274">
        <v>32.1</v>
      </c>
      <c r="F6274">
        <v>0.2056</v>
      </c>
    </row>
    <row r="6275" spans="1:6" x14ac:dyDescent="0.25">
      <c r="A6275" t="s">
        <v>221</v>
      </c>
      <c r="B6275" t="s">
        <v>183</v>
      </c>
      <c r="C6275" s="1">
        <v>29245</v>
      </c>
      <c r="D6275">
        <v>30.9</v>
      </c>
      <c r="F6275">
        <v>0.22650000000000001</v>
      </c>
    </row>
    <row r="6276" spans="1:6" x14ac:dyDescent="0.25">
      <c r="A6276" t="s">
        <v>221</v>
      </c>
      <c r="B6276" t="s">
        <v>183</v>
      </c>
      <c r="C6276" s="1">
        <v>29273</v>
      </c>
      <c r="D6276">
        <v>33.299999999999997</v>
      </c>
      <c r="F6276">
        <v>0.1772</v>
      </c>
    </row>
    <row r="6277" spans="1:6" x14ac:dyDescent="0.25">
      <c r="A6277" t="s">
        <v>221</v>
      </c>
      <c r="B6277" t="s">
        <v>183</v>
      </c>
      <c r="C6277" s="1">
        <v>29302</v>
      </c>
      <c r="D6277">
        <v>32.9</v>
      </c>
      <c r="F6277">
        <v>0.13980000000000001</v>
      </c>
    </row>
    <row r="6278" spans="1:6" x14ac:dyDescent="0.25">
      <c r="A6278" t="s">
        <v>221</v>
      </c>
      <c r="B6278" t="s">
        <v>183</v>
      </c>
      <c r="C6278" s="1">
        <v>29330</v>
      </c>
      <c r="D6278">
        <v>21.4</v>
      </c>
      <c r="F6278">
        <v>9.8100000000000007E-2</v>
      </c>
    </row>
    <row r="6279" spans="1:6" x14ac:dyDescent="0.25">
      <c r="A6279" t="s">
        <v>221</v>
      </c>
      <c r="B6279" t="s">
        <v>183</v>
      </c>
      <c r="C6279" s="1">
        <v>29358</v>
      </c>
      <c r="D6279">
        <v>12.2</v>
      </c>
      <c r="F6279">
        <v>4.1000000000000002E-2</v>
      </c>
    </row>
    <row r="6280" spans="1:6" x14ac:dyDescent="0.25">
      <c r="A6280" t="s">
        <v>222</v>
      </c>
      <c r="B6280" t="s">
        <v>184</v>
      </c>
      <c r="C6280" s="1">
        <v>27194</v>
      </c>
      <c r="D6280">
        <v>6.2</v>
      </c>
      <c r="F6280">
        <v>3.2300000000000002E-2</v>
      </c>
    </row>
    <row r="6281" spans="1:6" x14ac:dyDescent="0.25">
      <c r="A6281" t="s">
        <v>222</v>
      </c>
      <c r="B6281" t="s">
        <v>184</v>
      </c>
      <c r="C6281" s="1">
        <v>27222</v>
      </c>
      <c r="D6281">
        <v>3.7</v>
      </c>
      <c r="F6281">
        <v>5.4100000000000002E-2</v>
      </c>
    </row>
    <row r="6282" spans="1:6" x14ac:dyDescent="0.25">
      <c r="A6282" t="s">
        <v>222</v>
      </c>
      <c r="B6282" t="s">
        <v>184</v>
      </c>
      <c r="C6282" s="1">
        <v>27250</v>
      </c>
      <c r="D6282">
        <v>3.6</v>
      </c>
      <c r="F6282">
        <v>8.3299999999999999E-2</v>
      </c>
    </row>
    <row r="6283" spans="1:6" x14ac:dyDescent="0.25">
      <c r="A6283" t="s">
        <v>222</v>
      </c>
      <c r="B6283" t="s">
        <v>184</v>
      </c>
      <c r="C6283" s="1">
        <v>27278</v>
      </c>
      <c r="D6283">
        <v>10.8</v>
      </c>
      <c r="F6283">
        <v>0.12039999999999999</v>
      </c>
    </row>
    <row r="6284" spans="1:6" x14ac:dyDescent="0.25">
      <c r="A6284" t="s">
        <v>222</v>
      </c>
      <c r="B6284" t="s">
        <v>184</v>
      </c>
      <c r="C6284" s="1">
        <v>27306</v>
      </c>
      <c r="D6284">
        <v>32.4</v>
      </c>
      <c r="F6284">
        <v>0.1883</v>
      </c>
    </row>
    <row r="6285" spans="1:6" x14ac:dyDescent="0.25">
      <c r="A6285" t="s">
        <v>222</v>
      </c>
      <c r="B6285" t="s">
        <v>184</v>
      </c>
      <c r="C6285" s="1">
        <v>27334</v>
      </c>
      <c r="D6285">
        <v>51.3</v>
      </c>
      <c r="F6285">
        <v>0.16370000000000001</v>
      </c>
    </row>
    <row r="6286" spans="1:6" x14ac:dyDescent="0.25">
      <c r="A6286" t="s">
        <v>222</v>
      </c>
      <c r="B6286" t="s">
        <v>184</v>
      </c>
      <c r="C6286" s="1">
        <v>27363</v>
      </c>
      <c r="D6286">
        <v>51.2</v>
      </c>
      <c r="F6286">
        <v>9.5699999999999993E-2</v>
      </c>
    </row>
    <row r="6287" spans="1:6" x14ac:dyDescent="0.25">
      <c r="A6287" t="s">
        <v>222</v>
      </c>
      <c r="B6287" t="s">
        <v>184</v>
      </c>
      <c r="C6287" s="1">
        <v>27391</v>
      </c>
      <c r="D6287">
        <v>33.6</v>
      </c>
      <c r="F6287">
        <v>0.27979999999999999</v>
      </c>
    </row>
    <row r="6288" spans="1:6" x14ac:dyDescent="0.25">
      <c r="A6288" t="s">
        <v>222</v>
      </c>
      <c r="B6288" t="s">
        <v>184</v>
      </c>
      <c r="C6288" s="1">
        <v>27419</v>
      </c>
      <c r="D6288">
        <v>35.6</v>
      </c>
      <c r="F6288">
        <v>0.3876</v>
      </c>
    </row>
    <row r="6289" spans="1:6" x14ac:dyDescent="0.25">
      <c r="A6289" t="s">
        <v>222</v>
      </c>
      <c r="B6289" t="s">
        <v>184</v>
      </c>
      <c r="C6289" s="1">
        <v>27447</v>
      </c>
      <c r="D6289">
        <v>34.9</v>
      </c>
      <c r="F6289">
        <v>0.21779999999999999</v>
      </c>
    </row>
    <row r="6290" spans="1:6" x14ac:dyDescent="0.25">
      <c r="A6290" t="s">
        <v>222</v>
      </c>
      <c r="B6290" t="s">
        <v>184</v>
      </c>
      <c r="C6290" s="1">
        <v>27475</v>
      </c>
      <c r="D6290">
        <v>34.4</v>
      </c>
      <c r="F6290">
        <v>0.23549999999999999</v>
      </c>
    </row>
    <row r="6291" spans="1:6" x14ac:dyDescent="0.25">
      <c r="A6291" t="s">
        <v>222</v>
      </c>
      <c r="B6291" t="s">
        <v>184</v>
      </c>
      <c r="C6291" s="1">
        <v>27503</v>
      </c>
      <c r="D6291">
        <v>23.7</v>
      </c>
      <c r="F6291">
        <v>0.15609999999999999</v>
      </c>
    </row>
    <row r="6292" spans="1:6" x14ac:dyDescent="0.25">
      <c r="A6292" t="s">
        <v>222</v>
      </c>
      <c r="B6292" t="s">
        <v>184</v>
      </c>
      <c r="C6292" s="1">
        <v>27531</v>
      </c>
      <c r="D6292">
        <v>9.6</v>
      </c>
      <c r="F6292">
        <v>7.2900000000000006E-2</v>
      </c>
    </row>
    <row r="6293" spans="1:6" x14ac:dyDescent="0.25">
      <c r="A6293" t="s">
        <v>222</v>
      </c>
      <c r="B6293" t="s">
        <v>184</v>
      </c>
      <c r="C6293" s="1">
        <v>27559</v>
      </c>
      <c r="D6293">
        <v>6.2</v>
      </c>
      <c r="F6293">
        <v>3.2300000000000002E-2</v>
      </c>
    </row>
    <row r="6294" spans="1:6" x14ac:dyDescent="0.25">
      <c r="A6294" t="s">
        <v>222</v>
      </c>
      <c r="B6294" t="s">
        <v>184</v>
      </c>
      <c r="C6294" s="1">
        <v>27587</v>
      </c>
      <c r="D6294">
        <v>3.7</v>
      </c>
      <c r="F6294">
        <v>5.4100000000000002E-2</v>
      </c>
    </row>
    <row r="6295" spans="1:6" x14ac:dyDescent="0.25">
      <c r="A6295" t="s">
        <v>222</v>
      </c>
      <c r="B6295" t="s">
        <v>184</v>
      </c>
      <c r="C6295" s="1">
        <v>27615</v>
      </c>
      <c r="D6295">
        <v>3.6</v>
      </c>
      <c r="F6295">
        <v>8.3299999999999999E-2</v>
      </c>
    </row>
    <row r="6296" spans="1:6" x14ac:dyDescent="0.25">
      <c r="A6296" t="s">
        <v>222</v>
      </c>
      <c r="B6296" t="s">
        <v>184</v>
      </c>
      <c r="C6296" s="1">
        <v>27643</v>
      </c>
      <c r="D6296">
        <v>10.8</v>
      </c>
      <c r="F6296">
        <v>0.12039999999999999</v>
      </c>
    </row>
    <row r="6297" spans="1:6" x14ac:dyDescent="0.25">
      <c r="A6297" t="s">
        <v>222</v>
      </c>
      <c r="B6297" t="s">
        <v>184</v>
      </c>
      <c r="C6297" s="1">
        <v>27671</v>
      </c>
      <c r="D6297">
        <v>32.4</v>
      </c>
      <c r="F6297">
        <v>0.1883</v>
      </c>
    </row>
    <row r="6298" spans="1:6" x14ac:dyDescent="0.25">
      <c r="A6298" t="s">
        <v>222</v>
      </c>
      <c r="B6298" t="s">
        <v>184</v>
      </c>
      <c r="C6298" s="1">
        <v>27699</v>
      </c>
      <c r="D6298">
        <v>51.3</v>
      </c>
      <c r="F6298">
        <v>0.16370000000000001</v>
      </c>
    </row>
    <row r="6299" spans="1:6" x14ac:dyDescent="0.25">
      <c r="A6299" t="s">
        <v>222</v>
      </c>
      <c r="B6299" t="s">
        <v>184</v>
      </c>
      <c r="C6299" s="1">
        <v>27728</v>
      </c>
      <c r="D6299">
        <v>51.2</v>
      </c>
      <c r="F6299">
        <v>9.5699999999999993E-2</v>
      </c>
    </row>
    <row r="6300" spans="1:6" x14ac:dyDescent="0.25">
      <c r="A6300" t="s">
        <v>222</v>
      </c>
      <c r="B6300" t="s">
        <v>184</v>
      </c>
      <c r="C6300" s="1">
        <v>27756</v>
      </c>
      <c r="D6300">
        <v>33.6</v>
      </c>
      <c r="F6300">
        <v>0.27979999999999999</v>
      </c>
    </row>
    <row r="6301" spans="1:6" x14ac:dyDescent="0.25">
      <c r="A6301" t="s">
        <v>222</v>
      </c>
      <c r="B6301" t="s">
        <v>184</v>
      </c>
      <c r="C6301" s="1">
        <v>27784</v>
      </c>
      <c r="D6301">
        <v>35.6</v>
      </c>
      <c r="F6301">
        <v>0.3876</v>
      </c>
    </row>
    <row r="6302" spans="1:6" x14ac:dyDescent="0.25">
      <c r="A6302" t="s">
        <v>222</v>
      </c>
      <c r="B6302" t="s">
        <v>184</v>
      </c>
      <c r="C6302" s="1">
        <v>27812</v>
      </c>
      <c r="D6302">
        <v>34.9</v>
      </c>
      <c r="F6302">
        <v>0.21779999999999999</v>
      </c>
    </row>
    <row r="6303" spans="1:6" x14ac:dyDescent="0.25">
      <c r="A6303" t="s">
        <v>222</v>
      </c>
      <c r="B6303" t="s">
        <v>184</v>
      </c>
      <c r="C6303" s="1">
        <v>27841</v>
      </c>
      <c r="D6303">
        <v>34.4</v>
      </c>
      <c r="F6303">
        <v>0.23549999999999999</v>
      </c>
    </row>
    <row r="6304" spans="1:6" x14ac:dyDescent="0.25">
      <c r="A6304" t="s">
        <v>222</v>
      </c>
      <c r="B6304" t="s">
        <v>184</v>
      </c>
      <c r="C6304" s="1">
        <v>27869</v>
      </c>
      <c r="D6304">
        <v>23.7</v>
      </c>
      <c r="F6304">
        <v>0.15609999999999999</v>
      </c>
    </row>
    <row r="6305" spans="1:6" x14ac:dyDescent="0.25">
      <c r="A6305" t="s">
        <v>222</v>
      </c>
      <c r="B6305" t="s">
        <v>184</v>
      </c>
      <c r="C6305" s="1">
        <v>27897</v>
      </c>
      <c r="D6305">
        <v>9.6</v>
      </c>
      <c r="F6305">
        <v>7.2900000000000006E-2</v>
      </c>
    </row>
    <row r="6306" spans="1:6" x14ac:dyDescent="0.25">
      <c r="A6306" t="s">
        <v>222</v>
      </c>
      <c r="B6306" t="s">
        <v>184</v>
      </c>
      <c r="C6306" s="1">
        <v>27925</v>
      </c>
      <c r="D6306">
        <v>6.2</v>
      </c>
      <c r="F6306">
        <v>3.2300000000000002E-2</v>
      </c>
    </row>
    <row r="6307" spans="1:6" x14ac:dyDescent="0.25">
      <c r="A6307" t="s">
        <v>222</v>
      </c>
      <c r="B6307" t="s">
        <v>184</v>
      </c>
      <c r="C6307" s="1">
        <v>27953</v>
      </c>
      <c r="D6307">
        <v>3.7</v>
      </c>
      <c r="F6307">
        <v>5.4100000000000002E-2</v>
      </c>
    </row>
    <row r="6308" spans="1:6" x14ac:dyDescent="0.25">
      <c r="A6308" t="s">
        <v>222</v>
      </c>
      <c r="B6308" t="s">
        <v>184</v>
      </c>
      <c r="C6308" s="1">
        <v>27981</v>
      </c>
      <c r="D6308">
        <v>3.6</v>
      </c>
      <c r="F6308">
        <v>8.3299999999999999E-2</v>
      </c>
    </row>
    <row r="6309" spans="1:6" x14ac:dyDescent="0.25">
      <c r="A6309" t="s">
        <v>222</v>
      </c>
      <c r="B6309" t="s">
        <v>184</v>
      </c>
      <c r="C6309" s="1">
        <v>28009</v>
      </c>
      <c r="D6309">
        <v>10.8</v>
      </c>
      <c r="F6309">
        <v>0.12039999999999999</v>
      </c>
    </row>
    <row r="6310" spans="1:6" x14ac:dyDescent="0.25">
      <c r="A6310" t="s">
        <v>222</v>
      </c>
      <c r="B6310" t="s">
        <v>184</v>
      </c>
      <c r="C6310" s="1">
        <v>28037</v>
      </c>
      <c r="D6310">
        <v>32.4</v>
      </c>
      <c r="F6310">
        <v>0.1883</v>
      </c>
    </row>
    <row r="6311" spans="1:6" x14ac:dyDescent="0.25">
      <c r="A6311" t="s">
        <v>222</v>
      </c>
      <c r="B6311" t="s">
        <v>184</v>
      </c>
      <c r="C6311" s="1">
        <v>28065</v>
      </c>
      <c r="D6311">
        <v>51.3</v>
      </c>
      <c r="F6311">
        <v>0.16370000000000001</v>
      </c>
    </row>
    <row r="6312" spans="1:6" x14ac:dyDescent="0.25">
      <c r="A6312" t="s">
        <v>222</v>
      </c>
      <c r="B6312" t="s">
        <v>184</v>
      </c>
      <c r="C6312" s="1">
        <v>28094</v>
      </c>
      <c r="D6312">
        <v>51.2</v>
      </c>
      <c r="F6312">
        <v>9.5699999999999993E-2</v>
      </c>
    </row>
    <row r="6313" spans="1:6" x14ac:dyDescent="0.25">
      <c r="A6313" t="s">
        <v>222</v>
      </c>
      <c r="B6313" t="s">
        <v>184</v>
      </c>
      <c r="C6313" s="1">
        <v>28122</v>
      </c>
      <c r="D6313">
        <v>33.6</v>
      </c>
      <c r="F6313">
        <v>0.27979999999999999</v>
      </c>
    </row>
    <row r="6314" spans="1:6" x14ac:dyDescent="0.25">
      <c r="A6314" t="s">
        <v>222</v>
      </c>
      <c r="B6314" t="s">
        <v>184</v>
      </c>
      <c r="C6314" s="1">
        <v>28150</v>
      </c>
      <c r="D6314">
        <v>35.6</v>
      </c>
      <c r="F6314">
        <v>0.3876</v>
      </c>
    </row>
    <row r="6315" spans="1:6" x14ac:dyDescent="0.25">
      <c r="A6315" t="s">
        <v>222</v>
      </c>
      <c r="B6315" t="s">
        <v>184</v>
      </c>
      <c r="C6315" s="1">
        <v>28178</v>
      </c>
      <c r="D6315">
        <v>34.9</v>
      </c>
      <c r="F6315">
        <v>0.21779999999999999</v>
      </c>
    </row>
    <row r="6316" spans="1:6" x14ac:dyDescent="0.25">
      <c r="A6316" t="s">
        <v>222</v>
      </c>
      <c r="B6316" t="s">
        <v>184</v>
      </c>
      <c r="C6316" s="1">
        <v>28206</v>
      </c>
      <c r="D6316">
        <v>34.4</v>
      </c>
      <c r="F6316">
        <v>0.23549999999999999</v>
      </c>
    </row>
    <row r="6317" spans="1:6" x14ac:dyDescent="0.25">
      <c r="A6317" t="s">
        <v>222</v>
      </c>
      <c r="B6317" t="s">
        <v>184</v>
      </c>
      <c r="C6317" s="1">
        <v>28234</v>
      </c>
      <c r="D6317">
        <v>23.7</v>
      </c>
      <c r="F6317">
        <v>0.15609999999999999</v>
      </c>
    </row>
    <row r="6318" spans="1:6" x14ac:dyDescent="0.25">
      <c r="A6318" t="s">
        <v>222</v>
      </c>
      <c r="B6318" t="s">
        <v>184</v>
      </c>
      <c r="C6318" s="1">
        <v>28262</v>
      </c>
      <c r="D6318">
        <v>9.6</v>
      </c>
      <c r="F6318">
        <v>7.2900000000000006E-2</v>
      </c>
    </row>
    <row r="6319" spans="1:6" x14ac:dyDescent="0.25">
      <c r="A6319" t="s">
        <v>222</v>
      </c>
      <c r="B6319" t="s">
        <v>184</v>
      </c>
      <c r="C6319" s="1">
        <v>28290</v>
      </c>
      <c r="D6319">
        <v>6.2</v>
      </c>
      <c r="F6319">
        <v>3.2300000000000002E-2</v>
      </c>
    </row>
    <row r="6320" spans="1:6" x14ac:dyDescent="0.25">
      <c r="A6320" t="s">
        <v>222</v>
      </c>
      <c r="B6320" t="s">
        <v>184</v>
      </c>
      <c r="C6320" s="1">
        <v>28318</v>
      </c>
      <c r="D6320">
        <v>3.7</v>
      </c>
      <c r="F6320">
        <v>5.4100000000000002E-2</v>
      </c>
    </row>
    <row r="6321" spans="1:6" x14ac:dyDescent="0.25">
      <c r="A6321" t="s">
        <v>222</v>
      </c>
      <c r="B6321" t="s">
        <v>184</v>
      </c>
      <c r="C6321" s="1">
        <v>28346</v>
      </c>
      <c r="D6321">
        <v>3.6</v>
      </c>
      <c r="F6321">
        <v>8.3299999999999999E-2</v>
      </c>
    </row>
    <row r="6322" spans="1:6" x14ac:dyDescent="0.25">
      <c r="A6322" t="s">
        <v>222</v>
      </c>
      <c r="B6322" t="s">
        <v>184</v>
      </c>
      <c r="C6322" s="1">
        <v>28374</v>
      </c>
      <c r="D6322">
        <v>10.8</v>
      </c>
      <c r="F6322">
        <v>0.12039999999999999</v>
      </c>
    </row>
    <row r="6323" spans="1:6" x14ac:dyDescent="0.25">
      <c r="A6323" t="s">
        <v>222</v>
      </c>
      <c r="B6323" t="s">
        <v>184</v>
      </c>
      <c r="C6323" s="1">
        <v>28402</v>
      </c>
      <c r="D6323">
        <v>32.4</v>
      </c>
      <c r="F6323">
        <v>0.1883</v>
      </c>
    </row>
    <row r="6324" spans="1:6" x14ac:dyDescent="0.25">
      <c r="A6324" t="s">
        <v>222</v>
      </c>
      <c r="B6324" t="s">
        <v>184</v>
      </c>
      <c r="C6324" s="1">
        <v>28430</v>
      </c>
      <c r="D6324">
        <v>51.3</v>
      </c>
      <c r="F6324">
        <v>0.16370000000000001</v>
      </c>
    </row>
    <row r="6325" spans="1:6" x14ac:dyDescent="0.25">
      <c r="A6325" t="s">
        <v>222</v>
      </c>
      <c r="B6325" t="s">
        <v>184</v>
      </c>
      <c r="C6325" s="1">
        <v>28459</v>
      </c>
      <c r="D6325">
        <v>51.2</v>
      </c>
      <c r="F6325">
        <v>9.5699999999999993E-2</v>
      </c>
    </row>
    <row r="6326" spans="1:6" x14ac:dyDescent="0.25">
      <c r="A6326" t="s">
        <v>222</v>
      </c>
      <c r="B6326" t="s">
        <v>184</v>
      </c>
      <c r="C6326" s="1">
        <v>28487</v>
      </c>
      <c r="D6326">
        <v>33.6</v>
      </c>
      <c r="F6326">
        <v>0.27979999999999999</v>
      </c>
    </row>
    <row r="6327" spans="1:6" x14ac:dyDescent="0.25">
      <c r="A6327" t="s">
        <v>222</v>
      </c>
      <c r="B6327" t="s">
        <v>184</v>
      </c>
      <c r="C6327" s="1">
        <v>28515</v>
      </c>
      <c r="D6327">
        <v>35.6</v>
      </c>
      <c r="F6327">
        <v>0.3876</v>
      </c>
    </row>
    <row r="6328" spans="1:6" x14ac:dyDescent="0.25">
      <c r="A6328" t="s">
        <v>222</v>
      </c>
      <c r="B6328" t="s">
        <v>184</v>
      </c>
      <c r="C6328" s="1">
        <v>28543</v>
      </c>
      <c r="D6328">
        <v>34.9</v>
      </c>
      <c r="F6328">
        <v>0.21779999999999999</v>
      </c>
    </row>
    <row r="6329" spans="1:6" x14ac:dyDescent="0.25">
      <c r="A6329" t="s">
        <v>222</v>
      </c>
      <c r="B6329" t="s">
        <v>184</v>
      </c>
      <c r="C6329" s="1">
        <v>28571</v>
      </c>
      <c r="D6329">
        <v>34.4</v>
      </c>
      <c r="F6329">
        <v>0.23549999999999999</v>
      </c>
    </row>
    <row r="6330" spans="1:6" x14ac:dyDescent="0.25">
      <c r="A6330" t="s">
        <v>222</v>
      </c>
      <c r="B6330" t="s">
        <v>184</v>
      </c>
      <c r="C6330" s="1">
        <v>28599</v>
      </c>
      <c r="D6330">
        <v>23.7</v>
      </c>
      <c r="F6330">
        <v>0.15609999999999999</v>
      </c>
    </row>
    <row r="6331" spans="1:6" x14ac:dyDescent="0.25">
      <c r="A6331" t="s">
        <v>222</v>
      </c>
      <c r="B6331" t="s">
        <v>184</v>
      </c>
      <c r="C6331" s="1">
        <v>28627</v>
      </c>
      <c r="D6331">
        <v>9.6</v>
      </c>
      <c r="F6331">
        <v>7.2900000000000006E-2</v>
      </c>
    </row>
    <row r="6332" spans="1:6" x14ac:dyDescent="0.25">
      <c r="A6332" t="s">
        <v>222</v>
      </c>
      <c r="B6332" t="s">
        <v>184</v>
      </c>
      <c r="C6332" s="1">
        <v>28655</v>
      </c>
      <c r="D6332">
        <v>6.2</v>
      </c>
      <c r="F6332">
        <v>3.2300000000000002E-2</v>
      </c>
    </row>
    <row r="6333" spans="1:6" x14ac:dyDescent="0.25">
      <c r="A6333" t="s">
        <v>222</v>
      </c>
      <c r="B6333" t="s">
        <v>184</v>
      </c>
      <c r="C6333" s="1">
        <v>28683</v>
      </c>
      <c r="D6333">
        <v>3.7</v>
      </c>
      <c r="F6333">
        <v>5.4100000000000002E-2</v>
      </c>
    </row>
    <row r="6334" spans="1:6" x14ac:dyDescent="0.25">
      <c r="A6334" t="s">
        <v>222</v>
      </c>
      <c r="B6334" t="s">
        <v>184</v>
      </c>
      <c r="C6334" s="1">
        <v>28711</v>
      </c>
      <c r="D6334">
        <v>3.6</v>
      </c>
      <c r="F6334">
        <v>8.3299999999999999E-2</v>
      </c>
    </row>
    <row r="6335" spans="1:6" x14ac:dyDescent="0.25">
      <c r="A6335" t="s">
        <v>222</v>
      </c>
      <c r="B6335" t="s">
        <v>184</v>
      </c>
      <c r="C6335" s="1">
        <v>28739</v>
      </c>
      <c r="D6335">
        <v>10.8</v>
      </c>
      <c r="F6335">
        <v>0.12039999999999999</v>
      </c>
    </row>
    <row r="6336" spans="1:6" x14ac:dyDescent="0.25">
      <c r="A6336" t="s">
        <v>222</v>
      </c>
      <c r="B6336" t="s">
        <v>184</v>
      </c>
      <c r="C6336" s="1">
        <v>28767</v>
      </c>
      <c r="D6336">
        <v>32.4</v>
      </c>
      <c r="F6336">
        <v>0.1883</v>
      </c>
    </row>
    <row r="6337" spans="1:6" x14ac:dyDescent="0.25">
      <c r="A6337" t="s">
        <v>222</v>
      </c>
      <c r="B6337" t="s">
        <v>184</v>
      </c>
      <c r="C6337" s="1">
        <v>28795</v>
      </c>
      <c r="D6337">
        <v>51.3</v>
      </c>
      <c r="F6337">
        <v>0.16370000000000001</v>
      </c>
    </row>
    <row r="6338" spans="1:6" x14ac:dyDescent="0.25">
      <c r="A6338" t="s">
        <v>222</v>
      </c>
      <c r="B6338" t="s">
        <v>184</v>
      </c>
      <c r="C6338" s="1">
        <v>28824</v>
      </c>
      <c r="D6338">
        <v>51.2</v>
      </c>
      <c r="F6338">
        <v>9.5699999999999993E-2</v>
      </c>
    </row>
    <row r="6339" spans="1:6" x14ac:dyDescent="0.25">
      <c r="A6339" t="s">
        <v>222</v>
      </c>
      <c r="B6339" t="s">
        <v>184</v>
      </c>
      <c r="C6339" s="1">
        <v>28852</v>
      </c>
      <c r="D6339">
        <v>33.6</v>
      </c>
      <c r="F6339">
        <v>0.27979999999999999</v>
      </c>
    </row>
    <row r="6340" spans="1:6" x14ac:dyDescent="0.25">
      <c r="A6340" t="s">
        <v>222</v>
      </c>
      <c r="B6340" t="s">
        <v>184</v>
      </c>
      <c r="C6340" s="1">
        <v>28880</v>
      </c>
      <c r="D6340">
        <v>35.6</v>
      </c>
      <c r="F6340">
        <v>0.3876</v>
      </c>
    </row>
    <row r="6341" spans="1:6" x14ac:dyDescent="0.25">
      <c r="A6341" t="s">
        <v>222</v>
      </c>
      <c r="B6341" t="s">
        <v>184</v>
      </c>
      <c r="C6341" s="1">
        <v>28908</v>
      </c>
      <c r="D6341">
        <v>34.9</v>
      </c>
      <c r="F6341">
        <v>0.21779999999999999</v>
      </c>
    </row>
    <row r="6342" spans="1:6" x14ac:dyDescent="0.25">
      <c r="A6342" t="s">
        <v>222</v>
      </c>
      <c r="B6342" t="s">
        <v>184</v>
      </c>
      <c r="C6342" s="1">
        <v>28936</v>
      </c>
      <c r="D6342">
        <v>34.4</v>
      </c>
      <c r="F6342">
        <v>0.23549999999999999</v>
      </c>
    </row>
    <row r="6343" spans="1:6" x14ac:dyDescent="0.25">
      <c r="A6343" t="s">
        <v>222</v>
      </c>
      <c r="B6343" t="s">
        <v>184</v>
      </c>
      <c r="C6343" s="1">
        <v>28964</v>
      </c>
      <c r="D6343">
        <v>23.7</v>
      </c>
      <c r="F6343">
        <v>0.15609999999999999</v>
      </c>
    </row>
    <row r="6344" spans="1:6" x14ac:dyDescent="0.25">
      <c r="A6344" t="s">
        <v>222</v>
      </c>
      <c r="B6344" t="s">
        <v>184</v>
      </c>
      <c r="C6344" s="1">
        <v>28992</v>
      </c>
      <c r="D6344">
        <v>9.6</v>
      </c>
      <c r="F6344">
        <v>7.2900000000000006E-2</v>
      </c>
    </row>
    <row r="6345" spans="1:6" x14ac:dyDescent="0.25">
      <c r="A6345" t="s">
        <v>222</v>
      </c>
      <c r="B6345" t="s">
        <v>184</v>
      </c>
      <c r="C6345" s="1">
        <v>29020</v>
      </c>
      <c r="D6345">
        <v>6.2</v>
      </c>
      <c r="F6345">
        <v>3.2300000000000002E-2</v>
      </c>
    </row>
    <row r="6346" spans="1:6" x14ac:dyDescent="0.25">
      <c r="A6346" t="s">
        <v>222</v>
      </c>
      <c r="B6346" t="s">
        <v>184</v>
      </c>
      <c r="C6346" s="1">
        <v>29048</v>
      </c>
      <c r="D6346">
        <v>3.7</v>
      </c>
      <c r="F6346">
        <v>5.4100000000000002E-2</v>
      </c>
    </row>
    <row r="6347" spans="1:6" x14ac:dyDescent="0.25">
      <c r="A6347" t="s">
        <v>222</v>
      </c>
      <c r="B6347" t="s">
        <v>184</v>
      </c>
      <c r="C6347" s="1">
        <v>29076</v>
      </c>
      <c r="D6347">
        <v>3.6</v>
      </c>
      <c r="F6347">
        <v>8.3299999999999999E-2</v>
      </c>
    </row>
    <row r="6348" spans="1:6" x14ac:dyDescent="0.25">
      <c r="A6348" t="s">
        <v>222</v>
      </c>
      <c r="B6348" t="s">
        <v>184</v>
      </c>
      <c r="C6348" s="1">
        <v>29104</v>
      </c>
      <c r="D6348">
        <v>10.8</v>
      </c>
      <c r="F6348">
        <v>0.12039999999999999</v>
      </c>
    </row>
    <row r="6349" spans="1:6" x14ac:dyDescent="0.25">
      <c r="A6349" t="s">
        <v>222</v>
      </c>
      <c r="B6349" t="s">
        <v>184</v>
      </c>
      <c r="C6349" s="1">
        <v>29132</v>
      </c>
      <c r="D6349">
        <v>32.4</v>
      </c>
      <c r="F6349">
        <v>0.1883</v>
      </c>
    </row>
    <row r="6350" spans="1:6" x14ac:dyDescent="0.25">
      <c r="A6350" t="s">
        <v>222</v>
      </c>
      <c r="B6350" t="s">
        <v>184</v>
      </c>
      <c r="C6350" s="1">
        <v>29160</v>
      </c>
      <c r="D6350">
        <v>51.3</v>
      </c>
      <c r="F6350">
        <v>0.16370000000000001</v>
      </c>
    </row>
    <row r="6351" spans="1:6" x14ac:dyDescent="0.25">
      <c r="A6351" t="s">
        <v>222</v>
      </c>
      <c r="B6351" t="s">
        <v>184</v>
      </c>
      <c r="C6351" s="1">
        <v>29189</v>
      </c>
      <c r="D6351">
        <v>51.2</v>
      </c>
      <c r="F6351">
        <v>9.5699999999999993E-2</v>
      </c>
    </row>
    <row r="6352" spans="1:6" x14ac:dyDescent="0.25">
      <c r="A6352" t="s">
        <v>222</v>
      </c>
      <c r="B6352" t="s">
        <v>184</v>
      </c>
      <c r="C6352" s="1">
        <v>29217</v>
      </c>
      <c r="D6352">
        <v>33.6</v>
      </c>
      <c r="F6352">
        <v>0.27979999999999999</v>
      </c>
    </row>
    <row r="6353" spans="1:6" x14ac:dyDescent="0.25">
      <c r="A6353" t="s">
        <v>222</v>
      </c>
      <c r="B6353" t="s">
        <v>184</v>
      </c>
      <c r="C6353" s="1">
        <v>29245</v>
      </c>
      <c r="D6353">
        <v>35.6</v>
      </c>
      <c r="F6353">
        <v>0.3876</v>
      </c>
    </row>
    <row r="6354" spans="1:6" x14ac:dyDescent="0.25">
      <c r="A6354" t="s">
        <v>222</v>
      </c>
      <c r="B6354" t="s">
        <v>184</v>
      </c>
      <c r="C6354" s="1">
        <v>29273</v>
      </c>
      <c r="D6354">
        <v>34.9</v>
      </c>
      <c r="F6354">
        <v>0.21779999999999999</v>
      </c>
    </row>
    <row r="6355" spans="1:6" x14ac:dyDescent="0.25">
      <c r="A6355" t="s">
        <v>222</v>
      </c>
      <c r="B6355" t="s">
        <v>184</v>
      </c>
      <c r="C6355" s="1">
        <v>29302</v>
      </c>
      <c r="D6355">
        <v>34.4</v>
      </c>
      <c r="F6355">
        <v>0.23549999999999999</v>
      </c>
    </row>
    <row r="6356" spans="1:6" x14ac:dyDescent="0.25">
      <c r="A6356" t="s">
        <v>222</v>
      </c>
      <c r="B6356" t="s">
        <v>184</v>
      </c>
      <c r="C6356" s="1">
        <v>29330</v>
      </c>
      <c r="D6356">
        <v>23.7</v>
      </c>
      <c r="F6356">
        <v>0.15609999999999999</v>
      </c>
    </row>
    <row r="6357" spans="1:6" x14ac:dyDescent="0.25">
      <c r="A6357" t="s">
        <v>222</v>
      </c>
      <c r="B6357" t="s">
        <v>184</v>
      </c>
      <c r="C6357" s="1">
        <v>29358</v>
      </c>
      <c r="D6357">
        <v>9.6</v>
      </c>
      <c r="F6357">
        <v>7.2900000000000006E-2</v>
      </c>
    </row>
    <row r="6358" spans="1:6" x14ac:dyDescent="0.25">
      <c r="A6358" t="s">
        <v>223</v>
      </c>
      <c r="B6358" t="s">
        <v>185</v>
      </c>
      <c r="C6358" s="1">
        <v>26829</v>
      </c>
      <c r="D6358">
        <v>12.2</v>
      </c>
      <c r="F6358">
        <v>0.1148</v>
      </c>
    </row>
    <row r="6359" spans="1:6" x14ac:dyDescent="0.25">
      <c r="A6359" t="s">
        <v>223</v>
      </c>
      <c r="B6359" t="s">
        <v>185</v>
      </c>
      <c r="C6359" s="1">
        <v>26843</v>
      </c>
      <c r="D6359">
        <v>10</v>
      </c>
      <c r="F6359">
        <v>0.12</v>
      </c>
    </row>
    <row r="6360" spans="1:6" x14ac:dyDescent="0.25">
      <c r="A6360" t="s">
        <v>223</v>
      </c>
      <c r="B6360" t="s">
        <v>185</v>
      </c>
      <c r="C6360" s="1">
        <v>26857</v>
      </c>
      <c r="D6360">
        <v>10.199999999999999</v>
      </c>
      <c r="F6360">
        <v>9.8000000000000004E-2</v>
      </c>
    </row>
    <row r="6361" spans="1:6" x14ac:dyDescent="0.25">
      <c r="A6361" t="s">
        <v>223</v>
      </c>
      <c r="B6361" t="s">
        <v>185</v>
      </c>
      <c r="C6361" s="1">
        <v>26871</v>
      </c>
      <c r="D6361">
        <v>14.5</v>
      </c>
      <c r="F6361">
        <v>8.2799999999999999E-2</v>
      </c>
    </row>
    <row r="6362" spans="1:6" x14ac:dyDescent="0.25">
      <c r="A6362" t="s">
        <v>223</v>
      </c>
      <c r="B6362" t="s">
        <v>185</v>
      </c>
      <c r="C6362" s="1">
        <v>26885</v>
      </c>
      <c r="D6362">
        <v>15.7</v>
      </c>
      <c r="F6362">
        <v>0.121</v>
      </c>
    </row>
    <row r="6363" spans="1:6" x14ac:dyDescent="0.25">
      <c r="A6363" t="s">
        <v>223</v>
      </c>
      <c r="B6363" t="s">
        <v>185</v>
      </c>
      <c r="C6363" s="1">
        <v>26899</v>
      </c>
      <c r="D6363">
        <v>19.399999999999999</v>
      </c>
      <c r="F6363">
        <v>0.14949999999999999</v>
      </c>
    </row>
    <row r="6364" spans="1:6" x14ac:dyDescent="0.25">
      <c r="A6364" t="s">
        <v>223</v>
      </c>
      <c r="B6364" t="s">
        <v>185</v>
      </c>
      <c r="C6364" s="1">
        <v>26913</v>
      </c>
      <c r="D6364">
        <v>24.7</v>
      </c>
      <c r="F6364">
        <v>0.1255</v>
      </c>
    </row>
    <row r="6365" spans="1:6" x14ac:dyDescent="0.25">
      <c r="A6365" t="s">
        <v>223</v>
      </c>
      <c r="B6365" t="s">
        <v>185</v>
      </c>
      <c r="C6365" s="1">
        <v>26927</v>
      </c>
      <c r="D6365">
        <v>33.1</v>
      </c>
      <c r="F6365">
        <v>0.18129999999999999</v>
      </c>
    </row>
    <row r="6366" spans="1:6" x14ac:dyDescent="0.25">
      <c r="A6366" t="s">
        <v>223</v>
      </c>
      <c r="B6366" t="s">
        <v>185</v>
      </c>
      <c r="C6366" s="1">
        <v>26941</v>
      </c>
      <c r="D6366">
        <v>39.799999999999997</v>
      </c>
      <c r="F6366">
        <v>0.12809999999999999</v>
      </c>
    </row>
    <row r="6367" spans="1:6" x14ac:dyDescent="0.25">
      <c r="A6367" t="s">
        <v>223</v>
      </c>
      <c r="B6367" t="s">
        <v>185</v>
      </c>
      <c r="C6367" s="1">
        <v>26955</v>
      </c>
      <c r="D6367">
        <v>50.6</v>
      </c>
      <c r="F6367">
        <v>8.8900000000000007E-2</v>
      </c>
    </row>
    <row r="6368" spans="1:6" x14ac:dyDescent="0.25">
      <c r="A6368" t="s">
        <v>223</v>
      </c>
      <c r="B6368" t="s">
        <v>185</v>
      </c>
      <c r="C6368" s="1">
        <v>26969</v>
      </c>
      <c r="D6368">
        <v>42.1</v>
      </c>
      <c r="F6368">
        <v>0.13300000000000001</v>
      </c>
    </row>
    <row r="6369" spans="1:6" x14ac:dyDescent="0.25">
      <c r="A6369" t="s">
        <v>223</v>
      </c>
      <c r="B6369" t="s">
        <v>185</v>
      </c>
      <c r="C6369" s="1">
        <v>26983</v>
      </c>
      <c r="D6369">
        <v>45.5</v>
      </c>
      <c r="F6369">
        <v>0.21099999999999999</v>
      </c>
    </row>
    <row r="6370" spans="1:6" x14ac:dyDescent="0.25">
      <c r="A6370" t="s">
        <v>223</v>
      </c>
      <c r="B6370" t="s">
        <v>185</v>
      </c>
      <c r="C6370" s="1">
        <v>26998</v>
      </c>
      <c r="D6370">
        <v>46</v>
      </c>
      <c r="F6370">
        <v>0.25650000000000001</v>
      </c>
    </row>
    <row r="6371" spans="1:6" x14ac:dyDescent="0.25">
      <c r="A6371" t="s">
        <v>223</v>
      </c>
      <c r="B6371" t="s">
        <v>185</v>
      </c>
      <c r="C6371" s="1">
        <v>27012</v>
      </c>
      <c r="D6371">
        <v>42.8</v>
      </c>
      <c r="F6371">
        <v>0.38550000000000001</v>
      </c>
    </row>
    <row r="6372" spans="1:6" x14ac:dyDescent="0.25">
      <c r="A6372" t="s">
        <v>223</v>
      </c>
      <c r="B6372" t="s">
        <v>185</v>
      </c>
      <c r="C6372" s="1">
        <v>27026</v>
      </c>
      <c r="D6372">
        <v>45.7</v>
      </c>
      <c r="F6372">
        <v>0.35010000000000002</v>
      </c>
    </row>
    <row r="6373" spans="1:6" x14ac:dyDescent="0.25">
      <c r="A6373" t="s">
        <v>223</v>
      </c>
      <c r="B6373" t="s">
        <v>185</v>
      </c>
      <c r="C6373" s="1">
        <v>27040</v>
      </c>
      <c r="D6373">
        <v>39.6</v>
      </c>
      <c r="F6373">
        <v>0.40660000000000002</v>
      </c>
    </row>
    <row r="6374" spans="1:6" x14ac:dyDescent="0.25">
      <c r="A6374" t="s">
        <v>223</v>
      </c>
      <c r="B6374" t="s">
        <v>185</v>
      </c>
      <c r="C6374" s="1">
        <v>27054</v>
      </c>
      <c r="D6374">
        <v>37.6</v>
      </c>
      <c r="F6374">
        <v>0.21010000000000001</v>
      </c>
    </row>
    <row r="6375" spans="1:6" x14ac:dyDescent="0.25">
      <c r="A6375" t="s">
        <v>223</v>
      </c>
      <c r="B6375" t="s">
        <v>185</v>
      </c>
      <c r="C6375" s="1">
        <v>27068</v>
      </c>
      <c r="D6375">
        <v>29</v>
      </c>
      <c r="F6375">
        <v>0.38969999999999999</v>
      </c>
    </row>
    <row r="6376" spans="1:6" x14ac:dyDescent="0.25">
      <c r="A6376" t="s">
        <v>223</v>
      </c>
      <c r="B6376" t="s">
        <v>185</v>
      </c>
      <c r="C6376" s="1">
        <v>27082</v>
      </c>
      <c r="D6376">
        <v>23.7</v>
      </c>
      <c r="F6376">
        <v>0.23630000000000001</v>
      </c>
    </row>
    <row r="6377" spans="1:6" x14ac:dyDescent="0.25">
      <c r="A6377" t="s">
        <v>223</v>
      </c>
      <c r="B6377" t="s">
        <v>185</v>
      </c>
      <c r="C6377" s="1">
        <v>27096</v>
      </c>
      <c r="D6377">
        <v>29.4</v>
      </c>
      <c r="F6377">
        <v>0.26190000000000002</v>
      </c>
    </row>
    <row r="6378" spans="1:6" x14ac:dyDescent="0.25">
      <c r="A6378" t="s">
        <v>223</v>
      </c>
      <c r="B6378" t="s">
        <v>185</v>
      </c>
      <c r="C6378" s="1">
        <v>27110</v>
      </c>
      <c r="D6378">
        <v>31.9</v>
      </c>
      <c r="F6378">
        <v>0.29470000000000002</v>
      </c>
    </row>
    <row r="6379" spans="1:6" x14ac:dyDescent="0.25">
      <c r="A6379" t="s">
        <v>223</v>
      </c>
      <c r="B6379" t="s">
        <v>185</v>
      </c>
      <c r="C6379" s="1">
        <v>27124</v>
      </c>
      <c r="D6379">
        <v>31.4</v>
      </c>
      <c r="F6379">
        <v>0.15290000000000001</v>
      </c>
    </row>
    <row r="6380" spans="1:6" x14ac:dyDescent="0.25">
      <c r="A6380" t="s">
        <v>223</v>
      </c>
      <c r="B6380" t="s">
        <v>185</v>
      </c>
      <c r="C6380" s="1">
        <v>27138</v>
      </c>
      <c r="D6380">
        <v>30.2</v>
      </c>
      <c r="F6380">
        <v>0.10929999999999999</v>
      </c>
    </row>
    <row r="6381" spans="1:6" x14ac:dyDescent="0.25">
      <c r="A6381" t="s">
        <v>223</v>
      </c>
      <c r="B6381" t="s">
        <v>185</v>
      </c>
      <c r="C6381" s="1">
        <v>27152</v>
      </c>
      <c r="D6381">
        <v>25.7</v>
      </c>
      <c r="F6381">
        <v>0.19070000000000001</v>
      </c>
    </row>
    <row r="6382" spans="1:6" x14ac:dyDescent="0.25">
      <c r="A6382" t="s">
        <v>223</v>
      </c>
      <c r="B6382" t="s">
        <v>185</v>
      </c>
      <c r="C6382" s="1">
        <v>27166</v>
      </c>
      <c r="D6382">
        <v>23</v>
      </c>
      <c r="F6382">
        <v>0.12609999999999999</v>
      </c>
    </row>
    <row r="6383" spans="1:6" x14ac:dyDescent="0.25">
      <c r="A6383" t="s">
        <v>223</v>
      </c>
      <c r="B6383" t="s">
        <v>185</v>
      </c>
      <c r="C6383" s="1">
        <v>27180</v>
      </c>
      <c r="D6383">
        <v>18.2</v>
      </c>
      <c r="F6383">
        <v>8.7900000000000006E-2</v>
      </c>
    </row>
    <row r="6384" spans="1:6" x14ac:dyDescent="0.25">
      <c r="A6384" t="s">
        <v>223</v>
      </c>
      <c r="B6384" t="s">
        <v>185</v>
      </c>
      <c r="C6384" s="1">
        <v>27194</v>
      </c>
      <c r="D6384">
        <v>12.2</v>
      </c>
      <c r="F6384">
        <v>0.1148</v>
      </c>
    </row>
    <row r="6385" spans="1:6" x14ac:dyDescent="0.25">
      <c r="A6385" t="s">
        <v>223</v>
      </c>
      <c r="B6385" t="s">
        <v>185</v>
      </c>
      <c r="C6385" s="1">
        <v>27208</v>
      </c>
      <c r="D6385">
        <v>10</v>
      </c>
      <c r="F6385">
        <v>0.12</v>
      </c>
    </row>
    <row r="6386" spans="1:6" x14ac:dyDescent="0.25">
      <c r="A6386" t="s">
        <v>223</v>
      </c>
      <c r="B6386" t="s">
        <v>185</v>
      </c>
      <c r="C6386" s="1">
        <v>27222</v>
      </c>
      <c r="D6386">
        <v>10.199999999999999</v>
      </c>
      <c r="F6386">
        <v>9.8000000000000004E-2</v>
      </c>
    </row>
    <row r="6387" spans="1:6" x14ac:dyDescent="0.25">
      <c r="A6387" t="s">
        <v>223</v>
      </c>
      <c r="B6387" t="s">
        <v>185</v>
      </c>
      <c r="C6387" s="1">
        <v>27236</v>
      </c>
      <c r="D6387">
        <v>14.5</v>
      </c>
      <c r="F6387">
        <v>8.2799999999999999E-2</v>
      </c>
    </row>
    <row r="6388" spans="1:6" x14ac:dyDescent="0.25">
      <c r="A6388" t="s">
        <v>223</v>
      </c>
      <c r="B6388" t="s">
        <v>185</v>
      </c>
      <c r="C6388" s="1">
        <v>27250</v>
      </c>
      <c r="D6388">
        <v>15.7</v>
      </c>
      <c r="F6388">
        <v>0.121</v>
      </c>
    </row>
    <row r="6389" spans="1:6" x14ac:dyDescent="0.25">
      <c r="A6389" t="s">
        <v>223</v>
      </c>
      <c r="B6389" t="s">
        <v>185</v>
      </c>
      <c r="C6389" s="1">
        <v>27264</v>
      </c>
      <c r="D6389">
        <v>19.399999999999999</v>
      </c>
      <c r="F6389">
        <v>0.14949999999999999</v>
      </c>
    </row>
    <row r="6390" spans="1:6" x14ac:dyDescent="0.25">
      <c r="A6390" t="s">
        <v>223</v>
      </c>
      <c r="B6390" t="s">
        <v>185</v>
      </c>
      <c r="C6390" s="1">
        <v>27278</v>
      </c>
      <c r="D6390">
        <v>24.7</v>
      </c>
      <c r="F6390">
        <v>0.1255</v>
      </c>
    </row>
    <row r="6391" spans="1:6" x14ac:dyDescent="0.25">
      <c r="A6391" t="s">
        <v>223</v>
      </c>
      <c r="B6391" t="s">
        <v>185</v>
      </c>
      <c r="C6391" s="1">
        <v>27292</v>
      </c>
      <c r="D6391">
        <v>33.1</v>
      </c>
      <c r="F6391">
        <v>0.18129999999999999</v>
      </c>
    </row>
    <row r="6392" spans="1:6" x14ac:dyDescent="0.25">
      <c r="A6392" t="s">
        <v>223</v>
      </c>
      <c r="B6392" t="s">
        <v>185</v>
      </c>
      <c r="C6392" s="1">
        <v>27306</v>
      </c>
      <c r="D6392">
        <v>39.799999999999997</v>
      </c>
      <c r="F6392">
        <v>0.12809999999999999</v>
      </c>
    </row>
    <row r="6393" spans="1:6" x14ac:dyDescent="0.25">
      <c r="A6393" t="s">
        <v>223</v>
      </c>
      <c r="B6393" t="s">
        <v>185</v>
      </c>
      <c r="C6393" s="1">
        <v>27320</v>
      </c>
      <c r="D6393">
        <v>50.6</v>
      </c>
      <c r="F6393">
        <v>8.8900000000000007E-2</v>
      </c>
    </row>
    <row r="6394" spans="1:6" x14ac:dyDescent="0.25">
      <c r="A6394" t="s">
        <v>223</v>
      </c>
      <c r="B6394" t="s">
        <v>185</v>
      </c>
      <c r="C6394" s="1">
        <v>27334</v>
      </c>
      <c r="D6394">
        <v>42.1</v>
      </c>
      <c r="F6394">
        <v>0.13300000000000001</v>
      </c>
    </row>
    <row r="6395" spans="1:6" x14ac:dyDescent="0.25">
      <c r="A6395" t="s">
        <v>223</v>
      </c>
      <c r="B6395" t="s">
        <v>185</v>
      </c>
      <c r="C6395" s="1">
        <v>27348</v>
      </c>
      <c r="D6395">
        <v>45.5</v>
      </c>
      <c r="F6395">
        <v>0.21099999999999999</v>
      </c>
    </row>
    <row r="6396" spans="1:6" x14ac:dyDescent="0.25">
      <c r="A6396" t="s">
        <v>223</v>
      </c>
      <c r="B6396" t="s">
        <v>185</v>
      </c>
      <c r="C6396" s="1">
        <v>27363</v>
      </c>
      <c r="D6396">
        <v>46</v>
      </c>
      <c r="F6396">
        <v>0.25650000000000001</v>
      </c>
    </row>
    <row r="6397" spans="1:6" x14ac:dyDescent="0.25">
      <c r="A6397" t="s">
        <v>223</v>
      </c>
      <c r="B6397" t="s">
        <v>185</v>
      </c>
      <c r="C6397" s="1">
        <v>27377</v>
      </c>
      <c r="D6397">
        <v>42.8</v>
      </c>
      <c r="F6397">
        <v>0.38550000000000001</v>
      </c>
    </row>
    <row r="6398" spans="1:6" x14ac:dyDescent="0.25">
      <c r="A6398" t="s">
        <v>223</v>
      </c>
      <c r="B6398" t="s">
        <v>185</v>
      </c>
      <c r="C6398" s="1">
        <v>27391</v>
      </c>
      <c r="D6398">
        <v>45.7</v>
      </c>
      <c r="F6398">
        <v>0.35010000000000002</v>
      </c>
    </row>
    <row r="6399" spans="1:6" x14ac:dyDescent="0.25">
      <c r="A6399" t="s">
        <v>223</v>
      </c>
      <c r="B6399" t="s">
        <v>185</v>
      </c>
      <c r="C6399" s="1">
        <v>27405</v>
      </c>
      <c r="D6399">
        <v>39.6</v>
      </c>
      <c r="F6399">
        <v>0.40660000000000002</v>
      </c>
    </row>
    <row r="6400" spans="1:6" x14ac:dyDescent="0.25">
      <c r="A6400" t="s">
        <v>223</v>
      </c>
      <c r="B6400" t="s">
        <v>185</v>
      </c>
      <c r="C6400" s="1">
        <v>27419</v>
      </c>
      <c r="D6400">
        <v>37.6</v>
      </c>
      <c r="F6400">
        <v>0.21010000000000001</v>
      </c>
    </row>
    <row r="6401" spans="1:6" x14ac:dyDescent="0.25">
      <c r="A6401" t="s">
        <v>223</v>
      </c>
      <c r="B6401" t="s">
        <v>185</v>
      </c>
      <c r="C6401" s="1">
        <v>27433</v>
      </c>
      <c r="D6401">
        <v>29</v>
      </c>
      <c r="F6401">
        <v>0.38969999999999999</v>
      </c>
    </row>
    <row r="6402" spans="1:6" x14ac:dyDescent="0.25">
      <c r="A6402" t="s">
        <v>223</v>
      </c>
      <c r="B6402" t="s">
        <v>185</v>
      </c>
      <c r="C6402" s="1">
        <v>27447</v>
      </c>
      <c r="D6402">
        <v>23.7</v>
      </c>
      <c r="F6402">
        <v>0.23630000000000001</v>
      </c>
    </row>
    <row r="6403" spans="1:6" x14ac:dyDescent="0.25">
      <c r="A6403" t="s">
        <v>223</v>
      </c>
      <c r="B6403" t="s">
        <v>185</v>
      </c>
      <c r="C6403" s="1">
        <v>27461</v>
      </c>
      <c r="D6403">
        <v>29.4</v>
      </c>
      <c r="F6403">
        <v>0.26190000000000002</v>
      </c>
    </row>
    <row r="6404" spans="1:6" x14ac:dyDescent="0.25">
      <c r="A6404" t="s">
        <v>223</v>
      </c>
      <c r="B6404" t="s">
        <v>185</v>
      </c>
      <c r="C6404" s="1">
        <v>27475</v>
      </c>
      <c r="D6404">
        <v>31.9</v>
      </c>
      <c r="F6404">
        <v>0.29470000000000002</v>
      </c>
    </row>
    <row r="6405" spans="1:6" x14ac:dyDescent="0.25">
      <c r="A6405" t="s">
        <v>223</v>
      </c>
      <c r="B6405" t="s">
        <v>185</v>
      </c>
      <c r="C6405" s="1">
        <v>27489</v>
      </c>
      <c r="D6405">
        <v>31.4</v>
      </c>
      <c r="F6405">
        <v>0.15290000000000001</v>
      </c>
    </row>
    <row r="6406" spans="1:6" x14ac:dyDescent="0.25">
      <c r="A6406" t="s">
        <v>223</v>
      </c>
      <c r="B6406" t="s">
        <v>185</v>
      </c>
      <c r="C6406" s="1">
        <v>27503</v>
      </c>
      <c r="D6406">
        <v>30.2</v>
      </c>
      <c r="F6406">
        <v>0.10929999999999999</v>
      </c>
    </row>
    <row r="6407" spans="1:6" x14ac:dyDescent="0.25">
      <c r="A6407" t="s">
        <v>223</v>
      </c>
      <c r="B6407" t="s">
        <v>185</v>
      </c>
      <c r="C6407" s="1">
        <v>27517</v>
      </c>
      <c r="D6407">
        <v>25.7</v>
      </c>
      <c r="F6407">
        <v>0.19070000000000001</v>
      </c>
    </row>
    <row r="6408" spans="1:6" x14ac:dyDescent="0.25">
      <c r="A6408" t="s">
        <v>223</v>
      </c>
      <c r="B6408" t="s">
        <v>185</v>
      </c>
      <c r="C6408" s="1">
        <v>27531</v>
      </c>
      <c r="D6408">
        <v>23</v>
      </c>
      <c r="F6408">
        <v>0.12609999999999999</v>
      </c>
    </row>
    <row r="6409" spans="1:6" x14ac:dyDescent="0.25">
      <c r="A6409" t="s">
        <v>223</v>
      </c>
      <c r="B6409" t="s">
        <v>185</v>
      </c>
      <c r="C6409" s="1">
        <v>27545</v>
      </c>
      <c r="D6409">
        <v>18.2</v>
      </c>
      <c r="F6409">
        <v>8.7900000000000006E-2</v>
      </c>
    </row>
    <row r="6410" spans="1:6" x14ac:dyDescent="0.25">
      <c r="A6410" t="s">
        <v>223</v>
      </c>
      <c r="B6410" t="s">
        <v>185</v>
      </c>
      <c r="C6410" s="1">
        <v>27559</v>
      </c>
      <c r="D6410">
        <v>12.2</v>
      </c>
      <c r="F6410">
        <v>0.1148</v>
      </c>
    </row>
    <row r="6411" spans="1:6" x14ac:dyDescent="0.25">
      <c r="A6411" t="s">
        <v>223</v>
      </c>
      <c r="B6411" t="s">
        <v>185</v>
      </c>
      <c r="C6411" s="1">
        <v>27573</v>
      </c>
      <c r="D6411">
        <v>10</v>
      </c>
      <c r="F6411">
        <v>0.12</v>
      </c>
    </row>
    <row r="6412" spans="1:6" x14ac:dyDescent="0.25">
      <c r="A6412" t="s">
        <v>223</v>
      </c>
      <c r="B6412" t="s">
        <v>185</v>
      </c>
      <c r="C6412" s="1">
        <v>27587</v>
      </c>
      <c r="D6412">
        <v>10.199999999999999</v>
      </c>
      <c r="F6412">
        <v>9.8000000000000004E-2</v>
      </c>
    </row>
    <row r="6413" spans="1:6" x14ac:dyDescent="0.25">
      <c r="A6413" t="s">
        <v>223</v>
      </c>
      <c r="B6413" t="s">
        <v>185</v>
      </c>
      <c r="C6413" s="1">
        <v>27601</v>
      </c>
      <c r="D6413">
        <v>14.5</v>
      </c>
      <c r="F6413">
        <v>8.2799999999999999E-2</v>
      </c>
    </row>
    <row r="6414" spans="1:6" x14ac:dyDescent="0.25">
      <c r="A6414" t="s">
        <v>223</v>
      </c>
      <c r="B6414" t="s">
        <v>185</v>
      </c>
      <c r="C6414" s="1">
        <v>27615</v>
      </c>
      <c r="D6414">
        <v>15.7</v>
      </c>
      <c r="F6414">
        <v>0.121</v>
      </c>
    </row>
    <row r="6415" spans="1:6" x14ac:dyDescent="0.25">
      <c r="A6415" t="s">
        <v>223</v>
      </c>
      <c r="B6415" t="s">
        <v>185</v>
      </c>
      <c r="C6415" s="1">
        <v>27629</v>
      </c>
      <c r="D6415">
        <v>19.399999999999999</v>
      </c>
      <c r="F6415">
        <v>0.14949999999999999</v>
      </c>
    </row>
    <row r="6416" spans="1:6" x14ac:dyDescent="0.25">
      <c r="A6416" t="s">
        <v>223</v>
      </c>
      <c r="B6416" t="s">
        <v>185</v>
      </c>
      <c r="C6416" s="1">
        <v>27643</v>
      </c>
      <c r="D6416">
        <v>24.7</v>
      </c>
      <c r="F6416">
        <v>0.1255</v>
      </c>
    </row>
    <row r="6417" spans="1:6" x14ac:dyDescent="0.25">
      <c r="A6417" t="s">
        <v>223</v>
      </c>
      <c r="B6417" t="s">
        <v>185</v>
      </c>
      <c r="C6417" s="1">
        <v>27657</v>
      </c>
      <c r="D6417">
        <v>33.1</v>
      </c>
      <c r="F6417">
        <v>0.18129999999999999</v>
      </c>
    </row>
    <row r="6418" spans="1:6" x14ac:dyDescent="0.25">
      <c r="A6418" t="s">
        <v>223</v>
      </c>
      <c r="B6418" t="s">
        <v>185</v>
      </c>
      <c r="C6418" s="1">
        <v>27671</v>
      </c>
      <c r="D6418">
        <v>39.799999999999997</v>
      </c>
      <c r="F6418">
        <v>0.12809999999999999</v>
      </c>
    </row>
    <row r="6419" spans="1:6" x14ac:dyDescent="0.25">
      <c r="A6419" t="s">
        <v>223</v>
      </c>
      <c r="B6419" t="s">
        <v>185</v>
      </c>
      <c r="C6419" s="1">
        <v>27685</v>
      </c>
      <c r="D6419">
        <v>50.6</v>
      </c>
      <c r="F6419">
        <v>8.8900000000000007E-2</v>
      </c>
    </row>
    <row r="6420" spans="1:6" x14ac:dyDescent="0.25">
      <c r="A6420" t="s">
        <v>223</v>
      </c>
      <c r="B6420" t="s">
        <v>185</v>
      </c>
      <c r="C6420" s="1">
        <v>27699</v>
      </c>
      <c r="D6420">
        <v>42.1</v>
      </c>
      <c r="F6420">
        <v>0.13300000000000001</v>
      </c>
    </row>
    <row r="6421" spans="1:6" x14ac:dyDescent="0.25">
      <c r="A6421" t="s">
        <v>223</v>
      </c>
      <c r="B6421" t="s">
        <v>185</v>
      </c>
      <c r="C6421" s="1">
        <v>27713</v>
      </c>
      <c r="D6421">
        <v>45.5</v>
      </c>
      <c r="F6421">
        <v>0.21099999999999999</v>
      </c>
    </row>
    <row r="6422" spans="1:6" x14ac:dyDescent="0.25">
      <c r="A6422" t="s">
        <v>223</v>
      </c>
      <c r="B6422" t="s">
        <v>185</v>
      </c>
      <c r="C6422" s="1">
        <v>27728</v>
      </c>
      <c r="D6422">
        <v>46</v>
      </c>
      <c r="F6422">
        <v>0.25650000000000001</v>
      </c>
    </row>
    <row r="6423" spans="1:6" x14ac:dyDescent="0.25">
      <c r="A6423" t="s">
        <v>223</v>
      </c>
      <c r="B6423" t="s">
        <v>185</v>
      </c>
      <c r="C6423" s="1">
        <v>27742</v>
      </c>
      <c r="D6423">
        <v>42.8</v>
      </c>
      <c r="F6423">
        <v>0.38550000000000001</v>
      </c>
    </row>
    <row r="6424" spans="1:6" x14ac:dyDescent="0.25">
      <c r="A6424" t="s">
        <v>223</v>
      </c>
      <c r="B6424" t="s">
        <v>185</v>
      </c>
      <c r="C6424" s="1">
        <v>27756</v>
      </c>
      <c r="D6424">
        <v>45.7</v>
      </c>
      <c r="F6424">
        <v>0.35010000000000002</v>
      </c>
    </row>
    <row r="6425" spans="1:6" x14ac:dyDescent="0.25">
      <c r="A6425" t="s">
        <v>223</v>
      </c>
      <c r="B6425" t="s">
        <v>185</v>
      </c>
      <c r="C6425" s="1">
        <v>27770</v>
      </c>
      <c r="D6425">
        <v>39.6</v>
      </c>
      <c r="F6425">
        <v>0.40660000000000002</v>
      </c>
    </row>
    <row r="6426" spans="1:6" x14ac:dyDescent="0.25">
      <c r="A6426" t="s">
        <v>223</v>
      </c>
      <c r="B6426" t="s">
        <v>185</v>
      </c>
      <c r="C6426" s="1">
        <v>27784</v>
      </c>
      <c r="D6426">
        <v>37.6</v>
      </c>
      <c r="F6426">
        <v>0.21010000000000001</v>
      </c>
    </row>
    <row r="6427" spans="1:6" x14ac:dyDescent="0.25">
      <c r="A6427" t="s">
        <v>223</v>
      </c>
      <c r="B6427" t="s">
        <v>185</v>
      </c>
      <c r="C6427" s="1">
        <v>27798</v>
      </c>
      <c r="D6427">
        <v>29</v>
      </c>
      <c r="F6427">
        <v>0.38969999999999999</v>
      </c>
    </row>
    <row r="6428" spans="1:6" x14ac:dyDescent="0.25">
      <c r="A6428" t="s">
        <v>223</v>
      </c>
      <c r="B6428" t="s">
        <v>185</v>
      </c>
      <c r="C6428" s="1">
        <v>27812</v>
      </c>
      <c r="D6428">
        <v>23.7</v>
      </c>
      <c r="F6428">
        <v>0.23630000000000001</v>
      </c>
    </row>
    <row r="6429" spans="1:6" x14ac:dyDescent="0.25">
      <c r="A6429" t="s">
        <v>223</v>
      </c>
      <c r="B6429" t="s">
        <v>185</v>
      </c>
      <c r="C6429" s="1">
        <v>27827</v>
      </c>
      <c r="D6429">
        <v>29.4</v>
      </c>
      <c r="F6429">
        <v>0.26190000000000002</v>
      </c>
    </row>
    <row r="6430" spans="1:6" x14ac:dyDescent="0.25">
      <c r="A6430" t="s">
        <v>223</v>
      </c>
      <c r="B6430" t="s">
        <v>185</v>
      </c>
      <c r="C6430" s="1">
        <v>27841</v>
      </c>
      <c r="D6430">
        <v>31.9</v>
      </c>
      <c r="F6430">
        <v>0.29470000000000002</v>
      </c>
    </row>
    <row r="6431" spans="1:6" x14ac:dyDescent="0.25">
      <c r="A6431" t="s">
        <v>223</v>
      </c>
      <c r="B6431" t="s">
        <v>185</v>
      </c>
      <c r="C6431" s="1">
        <v>27855</v>
      </c>
      <c r="D6431">
        <v>31.4</v>
      </c>
      <c r="F6431">
        <v>0.15290000000000001</v>
      </c>
    </row>
    <row r="6432" spans="1:6" x14ac:dyDescent="0.25">
      <c r="A6432" t="s">
        <v>223</v>
      </c>
      <c r="B6432" t="s">
        <v>185</v>
      </c>
      <c r="C6432" s="1">
        <v>27869</v>
      </c>
      <c r="D6432">
        <v>30.2</v>
      </c>
      <c r="F6432">
        <v>0.10929999999999999</v>
      </c>
    </row>
    <row r="6433" spans="1:6" x14ac:dyDescent="0.25">
      <c r="A6433" t="s">
        <v>223</v>
      </c>
      <c r="B6433" t="s">
        <v>185</v>
      </c>
      <c r="C6433" s="1">
        <v>27883</v>
      </c>
      <c r="D6433">
        <v>25.7</v>
      </c>
      <c r="F6433">
        <v>0.19070000000000001</v>
      </c>
    </row>
    <row r="6434" spans="1:6" x14ac:dyDescent="0.25">
      <c r="A6434" t="s">
        <v>223</v>
      </c>
      <c r="B6434" t="s">
        <v>185</v>
      </c>
      <c r="C6434" s="1">
        <v>27897</v>
      </c>
      <c r="D6434">
        <v>23</v>
      </c>
      <c r="F6434">
        <v>0.12609999999999999</v>
      </c>
    </row>
    <row r="6435" spans="1:6" x14ac:dyDescent="0.25">
      <c r="A6435" t="s">
        <v>223</v>
      </c>
      <c r="B6435" t="s">
        <v>185</v>
      </c>
      <c r="C6435" s="1">
        <v>27911</v>
      </c>
      <c r="D6435">
        <v>18.2</v>
      </c>
      <c r="F6435">
        <v>8.7900000000000006E-2</v>
      </c>
    </row>
    <row r="6436" spans="1:6" x14ac:dyDescent="0.25">
      <c r="A6436" t="s">
        <v>223</v>
      </c>
      <c r="B6436" t="s">
        <v>185</v>
      </c>
      <c r="C6436" s="1">
        <v>27925</v>
      </c>
      <c r="D6436">
        <v>12.2</v>
      </c>
      <c r="F6436">
        <v>0.1148</v>
      </c>
    </row>
    <row r="6437" spans="1:6" x14ac:dyDescent="0.25">
      <c r="A6437" t="s">
        <v>223</v>
      </c>
      <c r="B6437" t="s">
        <v>185</v>
      </c>
      <c r="C6437" s="1">
        <v>27939</v>
      </c>
      <c r="D6437">
        <v>10</v>
      </c>
      <c r="F6437">
        <v>0.12</v>
      </c>
    </row>
    <row r="6438" spans="1:6" x14ac:dyDescent="0.25">
      <c r="A6438" t="s">
        <v>223</v>
      </c>
      <c r="B6438" t="s">
        <v>185</v>
      </c>
      <c r="C6438" s="1">
        <v>27953</v>
      </c>
      <c r="D6438">
        <v>10.199999999999999</v>
      </c>
      <c r="F6438">
        <v>9.8000000000000004E-2</v>
      </c>
    </row>
    <row r="6439" spans="1:6" x14ac:dyDescent="0.25">
      <c r="A6439" t="s">
        <v>223</v>
      </c>
      <c r="B6439" t="s">
        <v>185</v>
      </c>
      <c r="C6439" s="1">
        <v>27967</v>
      </c>
      <c r="D6439">
        <v>14.5</v>
      </c>
      <c r="F6439">
        <v>8.2799999999999999E-2</v>
      </c>
    </row>
    <row r="6440" spans="1:6" x14ac:dyDescent="0.25">
      <c r="A6440" t="s">
        <v>223</v>
      </c>
      <c r="B6440" t="s">
        <v>185</v>
      </c>
      <c r="C6440" s="1">
        <v>27981</v>
      </c>
      <c r="D6440">
        <v>15.7</v>
      </c>
      <c r="F6440">
        <v>0.121</v>
      </c>
    </row>
    <row r="6441" spans="1:6" x14ac:dyDescent="0.25">
      <c r="A6441" t="s">
        <v>223</v>
      </c>
      <c r="B6441" t="s">
        <v>185</v>
      </c>
      <c r="C6441" s="1">
        <v>27995</v>
      </c>
      <c r="D6441">
        <v>19.399999999999999</v>
      </c>
      <c r="F6441">
        <v>0.14949999999999999</v>
      </c>
    </row>
    <row r="6442" spans="1:6" x14ac:dyDescent="0.25">
      <c r="A6442" t="s">
        <v>223</v>
      </c>
      <c r="B6442" t="s">
        <v>185</v>
      </c>
      <c r="C6442" s="1">
        <v>28009</v>
      </c>
      <c r="D6442">
        <v>24.7</v>
      </c>
      <c r="F6442">
        <v>0.1255</v>
      </c>
    </row>
    <row r="6443" spans="1:6" x14ac:dyDescent="0.25">
      <c r="A6443" t="s">
        <v>223</v>
      </c>
      <c r="B6443" t="s">
        <v>185</v>
      </c>
      <c r="C6443" s="1">
        <v>28023</v>
      </c>
      <c r="D6443">
        <v>33.1</v>
      </c>
      <c r="F6443">
        <v>0.18129999999999999</v>
      </c>
    </row>
    <row r="6444" spans="1:6" x14ac:dyDescent="0.25">
      <c r="A6444" t="s">
        <v>223</v>
      </c>
      <c r="B6444" t="s">
        <v>185</v>
      </c>
      <c r="C6444" s="1">
        <v>28037</v>
      </c>
      <c r="D6444">
        <v>39.799999999999997</v>
      </c>
      <c r="F6444">
        <v>0.12809999999999999</v>
      </c>
    </row>
    <row r="6445" spans="1:6" x14ac:dyDescent="0.25">
      <c r="A6445" t="s">
        <v>223</v>
      </c>
      <c r="B6445" t="s">
        <v>185</v>
      </c>
      <c r="C6445" s="1">
        <v>28051</v>
      </c>
      <c r="D6445">
        <v>50.6</v>
      </c>
      <c r="F6445">
        <v>8.8900000000000007E-2</v>
      </c>
    </row>
    <row r="6446" spans="1:6" x14ac:dyDescent="0.25">
      <c r="A6446" t="s">
        <v>223</v>
      </c>
      <c r="B6446" t="s">
        <v>185</v>
      </c>
      <c r="C6446" s="1">
        <v>28065</v>
      </c>
      <c r="D6446">
        <v>42.1</v>
      </c>
      <c r="F6446">
        <v>0.13300000000000001</v>
      </c>
    </row>
    <row r="6447" spans="1:6" x14ac:dyDescent="0.25">
      <c r="A6447" t="s">
        <v>223</v>
      </c>
      <c r="B6447" t="s">
        <v>185</v>
      </c>
      <c r="C6447" s="1">
        <v>28079</v>
      </c>
      <c r="D6447">
        <v>45.5</v>
      </c>
      <c r="F6447">
        <v>0.21099999999999999</v>
      </c>
    </row>
    <row r="6448" spans="1:6" x14ac:dyDescent="0.25">
      <c r="A6448" t="s">
        <v>223</v>
      </c>
      <c r="B6448" t="s">
        <v>185</v>
      </c>
      <c r="C6448" s="1">
        <v>28094</v>
      </c>
      <c r="D6448">
        <v>46</v>
      </c>
      <c r="F6448">
        <v>0.25650000000000001</v>
      </c>
    </row>
    <row r="6449" spans="1:6" x14ac:dyDescent="0.25">
      <c r="A6449" t="s">
        <v>223</v>
      </c>
      <c r="B6449" t="s">
        <v>185</v>
      </c>
      <c r="C6449" s="1">
        <v>28108</v>
      </c>
      <c r="D6449">
        <v>42.8</v>
      </c>
      <c r="F6449">
        <v>0.38550000000000001</v>
      </c>
    </row>
    <row r="6450" spans="1:6" x14ac:dyDescent="0.25">
      <c r="A6450" t="s">
        <v>223</v>
      </c>
      <c r="B6450" t="s">
        <v>185</v>
      </c>
      <c r="C6450" s="1">
        <v>28122</v>
      </c>
      <c r="D6450">
        <v>45.7</v>
      </c>
      <c r="F6450">
        <v>0.35010000000000002</v>
      </c>
    </row>
    <row r="6451" spans="1:6" x14ac:dyDescent="0.25">
      <c r="A6451" t="s">
        <v>223</v>
      </c>
      <c r="B6451" t="s">
        <v>185</v>
      </c>
      <c r="C6451" s="1">
        <v>28136</v>
      </c>
      <c r="D6451">
        <v>39.6</v>
      </c>
      <c r="F6451">
        <v>0.40660000000000002</v>
      </c>
    </row>
    <row r="6452" spans="1:6" x14ac:dyDescent="0.25">
      <c r="A6452" t="s">
        <v>223</v>
      </c>
      <c r="B6452" t="s">
        <v>185</v>
      </c>
      <c r="C6452" s="1">
        <v>28150</v>
      </c>
      <c r="D6452">
        <v>37.6</v>
      </c>
      <c r="F6452">
        <v>0.21010000000000001</v>
      </c>
    </row>
    <row r="6453" spans="1:6" x14ac:dyDescent="0.25">
      <c r="A6453" t="s">
        <v>223</v>
      </c>
      <c r="B6453" t="s">
        <v>185</v>
      </c>
      <c r="C6453" s="1">
        <v>28164</v>
      </c>
      <c r="D6453">
        <v>29</v>
      </c>
      <c r="F6453">
        <v>0.38969999999999999</v>
      </c>
    </row>
    <row r="6454" spans="1:6" x14ac:dyDescent="0.25">
      <c r="A6454" t="s">
        <v>223</v>
      </c>
      <c r="B6454" t="s">
        <v>185</v>
      </c>
      <c r="C6454" s="1">
        <v>28178</v>
      </c>
      <c r="D6454">
        <v>23.7</v>
      </c>
      <c r="F6454">
        <v>0.23630000000000001</v>
      </c>
    </row>
    <row r="6455" spans="1:6" x14ac:dyDescent="0.25">
      <c r="A6455" t="s">
        <v>223</v>
      </c>
      <c r="B6455" t="s">
        <v>185</v>
      </c>
      <c r="C6455" s="1">
        <v>28192</v>
      </c>
      <c r="D6455">
        <v>29.4</v>
      </c>
      <c r="F6455">
        <v>0.26190000000000002</v>
      </c>
    </row>
    <row r="6456" spans="1:6" x14ac:dyDescent="0.25">
      <c r="A6456" t="s">
        <v>223</v>
      </c>
      <c r="B6456" t="s">
        <v>185</v>
      </c>
      <c r="C6456" s="1">
        <v>28206</v>
      </c>
      <c r="D6456">
        <v>31.9</v>
      </c>
      <c r="F6456">
        <v>0.29470000000000002</v>
      </c>
    </row>
    <row r="6457" spans="1:6" x14ac:dyDescent="0.25">
      <c r="A6457" t="s">
        <v>223</v>
      </c>
      <c r="B6457" t="s">
        <v>185</v>
      </c>
      <c r="C6457" s="1">
        <v>28220</v>
      </c>
      <c r="D6457">
        <v>31.4</v>
      </c>
      <c r="F6457">
        <v>0.15290000000000001</v>
      </c>
    </row>
    <row r="6458" spans="1:6" x14ac:dyDescent="0.25">
      <c r="A6458" t="s">
        <v>223</v>
      </c>
      <c r="B6458" t="s">
        <v>185</v>
      </c>
      <c r="C6458" s="1">
        <v>28234</v>
      </c>
      <c r="D6458">
        <v>30.2</v>
      </c>
      <c r="F6458">
        <v>0.10929999999999999</v>
      </c>
    </row>
    <row r="6459" spans="1:6" x14ac:dyDescent="0.25">
      <c r="A6459" t="s">
        <v>223</v>
      </c>
      <c r="B6459" t="s">
        <v>185</v>
      </c>
      <c r="C6459" s="1">
        <v>28248</v>
      </c>
      <c r="D6459">
        <v>25.7</v>
      </c>
      <c r="F6459">
        <v>0.19070000000000001</v>
      </c>
    </row>
    <row r="6460" spans="1:6" x14ac:dyDescent="0.25">
      <c r="A6460" t="s">
        <v>223</v>
      </c>
      <c r="B6460" t="s">
        <v>185</v>
      </c>
      <c r="C6460" s="1">
        <v>28262</v>
      </c>
      <c r="D6460">
        <v>23</v>
      </c>
      <c r="F6460">
        <v>0.12609999999999999</v>
      </c>
    </row>
    <row r="6461" spans="1:6" x14ac:dyDescent="0.25">
      <c r="A6461" t="s">
        <v>223</v>
      </c>
      <c r="B6461" t="s">
        <v>185</v>
      </c>
      <c r="C6461" s="1">
        <v>28276</v>
      </c>
      <c r="D6461">
        <v>18.2</v>
      </c>
      <c r="F6461">
        <v>8.7900000000000006E-2</v>
      </c>
    </row>
    <row r="6462" spans="1:6" x14ac:dyDescent="0.25">
      <c r="A6462" t="s">
        <v>223</v>
      </c>
      <c r="B6462" t="s">
        <v>185</v>
      </c>
      <c r="C6462" s="1">
        <v>28290</v>
      </c>
      <c r="D6462">
        <v>12.2</v>
      </c>
      <c r="F6462">
        <v>0.1148</v>
      </c>
    </row>
    <row r="6463" spans="1:6" x14ac:dyDescent="0.25">
      <c r="A6463" t="s">
        <v>223</v>
      </c>
      <c r="B6463" t="s">
        <v>185</v>
      </c>
      <c r="C6463" s="1">
        <v>28304</v>
      </c>
      <c r="D6463">
        <v>10</v>
      </c>
      <c r="F6463">
        <v>0.12</v>
      </c>
    </row>
    <row r="6464" spans="1:6" x14ac:dyDescent="0.25">
      <c r="A6464" t="s">
        <v>223</v>
      </c>
      <c r="B6464" t="s">
        <v>185</v>
      </c>
      <c r="C6464" s="1">
        <v>28318</v>
      </c>
      <c r="D6464">
        <v>10.199999999999999</v>
      </c>
      <c r="F6464">
        <v>9.8000000000000004E-2</v>
      </c>
    </row>
    <row r="6465" spans="1:6" x14ac:dyDescent="0.25">
      <c r="A6465" t="s">
        <v>223</v>
      </c>
      <c r="B6465" t="s">
        <v>185</v>
      </c>
      <c r="C6465" s="1">
        <v>28332</v>
      </c>
      <c r="D6465">
        <v>14.5</v>
      </c>
      <c r="F6465">
        <v>8.2799999999999999E-2</v>
      </c>
    </row>
    <row r="6466" spans="1:6" x14ac:dyDescent="0.25">
      <c r="A6466" t="s">
        <v>223</v>
      </c>
      <c r="B6466" t="s">
        <v>185</v>
      </c>
      <c r="C6466" s="1">
        <v>28346</v>
      </c>
      <c r="D6466">
        <v>15.7</v>
      </c>
      <c r="F6466">
        <v>0.121</v>
      </c>
    </row>
    <row r="6467" spans="1:6" x14ac:dyDescent="0.25">
      <c r="A6467" t="s">
        <v>223</v>
      </c>
      <c r="B6467" t="s">
        <v>185</v>
      </c>
      <c r="C6467" s="1">
        <v>28360</v>
      </c>
      <c r="D6467">
        <v>19.399999999999999</v>
      </c>
      <c r="F6467">
        <v>0.14949999999999999</v>
      </c>
    </row>
    <row r="6468" spans="1:6" x14ac:dyDescent="0.25">
      <c r="A6468" t="s">
        <v>223</v>
      </c>
      <c r="B6468" t="s">
        <v>185</v>
      </c>
      <c r="C6468" s="1">
        <v>28374</v>
      </c>
      <c r="D6468">
        <v>24.7</v>
      </c>
      <c r="F6468">
        <v>0.1255</v>
      </c>
    </row>
    <row r="6469" spans="1:6" x14ac:dyDescent="0.25">
      <c r="A6469" t="s">
        <v>223</v>
      </c>
      <c r="B6469" t="s">
        <v>185</v>
      </c>
      <c r="C6469" s="1">
        <v>28388</v>
      </c>
      <c r="D6469">
        <v>33.1</v>
      </c>
      <c r="F6469">
        <v>0.18129999999999999</v>
      </c>
    </row>
    <row r="6470" spans="1:6" x14ac:dyDescent="0.25">
      <c r="A6470" t="s">
        <v>223</v>
      </c>
      <c r="B6470" t="s">
        <v>185</v>
      </c>
      <c r="C6470" s="1">
        <v>28402</v>
      </c>
      <c r="D6470">
        <v>39.799999999999997</v>
      </c>
      <c r="F6470">
        <v>0.12809999999999999</v>
      </c>
    </row>
    <row r="6471" spans="1:6" x14ac:dyDescent="0.25">
      <c r="A6471" t="s">
        <v>223</v>
      </c>
      <c r="B6471" t="s">
        <v>185</v>
      </c>
      <c r="C6471" s="1">
        <v>28416</v>
      </c>
      <c r="D6471">
        <v>50.6</v>
      </c>
      <c r="F6471">
        <v>8.8900000000000007E-2</v>
      </c>
    </row>
    <row r="6472" spans="1:6" x14ac:dyDescent="0.25">
      <c r="A6472" t="s">
        <v>223</v>
      </c>
      <c r="B6472" t="s">
        <v>185</v>
      </c>
      <c r="C6472" s="1">
        <v>28430</v>
      </c>
      <c r="D6472">
        <v>42.1</v>
      </c>
      <c r="F6472">
        <v>0.13300000000000001</v>
      </c>
    </row>
    <row r="6473" spans="1:6" x14ac:dyDescent="0.25">
      <c r="A6473" t="s">
        <v>223</v>
      </c>
      <c r="B6473" t="s">
        <v>185</v>
      </c>
      <c r="C6473" s="1">
        <v>28444</v>
      </c>
      <c r="D6473">
        <v>45.5</v>
      </c>
      <c r="F6473">
        <v>0.21099999999999999</v>
      </c>
    </row>
    <row r="6474" spans="1:6" x14ac:dyDescent="0.25">
      <c r="A6474" t="s">
        <v>223</v>
      </c>
      <c r="B6474" t="s">
        <v>185</v>
      </c>
      <c r="C6474" s="1">
        <v>28459</v>
      </c>
      <c r="D6474">
        <v>46</v>
      </c>
      <c r="F6474">
        <v>0.25650000000000001</v>
      </c>
    </row>
    <row r="6475" spans="1:6" x14ac:dyDescent="0.25">
      <c r="A6475" t="s">
        <v>223</v>
      </c>
      <c r="B6475" t="s">
        <v>185</v>
      </c>
      <c r="C6475" s="1">
        <v>28473</v>
      </c>
      <c r="D6475">
        <v>42.8</v>
      </c>
      <c r="F6475">
        <v>0.38550000000000001</v>
      </c>
    </row>
    <row r="6476" spans="1:6" x14ac:dyDescent="0.25">
      <c r="A6476" t="s">
        <v>223</v>
      </c>
      <c r="B6476" t="s">
        <v>185</v>
      </c>
      <c r="C6476" s="1">
        <v>28487</v>
      </c>
      <c r="D6476">
        <v>45.7</v>
      </c>
      <c r="F6476">
        <v>0.35010000000000002</v>
      </c>
    </row>
    <row r="6477" spans="1:6" x14ac:dyDescent="0.25">
      <c r="A6477" t="s">
        <v>223</v>
      </c>
      <c r="B6477" t="s">
        <v>185</v>
      </c>
      <c r="C6477" s="1">
        <v>28501</v>
      </c>
      <c r="D6477">
        <v>39.6</v>
      </c>
      <c r="F6477">
        <v>0.40660000000000002</v>
      </c>
    </row>
    <row r="6478" spans="1:6" x14ac:dyDescent="0.25">
      <c r="A6478" t="s">
        <v>223</v>
      </c>
      <c r="B6478" t="s">
        <v>185</v>
      </c>
      <c r="C6478" s="1">
        <v>28515</v>
      </c>
      <c r="D6478">
        <v>37.6</v>
      </c>
      <c r="F6478">
        <v>0.21010000000000001</v>
      </c>
    </row>
    <row r="6479" spans="1:6" x14ac:dyDescent="0.25">
      <c r="A6479" t="s">
        <v>223</v>
      </c>
      <c r="B6479" t="s">
        <v>185</v>
      </c>
      <c r="C6479" s="1">
        <v>28529</v>
      </c>
      <c r="D6479">
        <v>29</v>
      </c>
      <c r="F6479">
        <v>0.38969999999999999</v>
      </c>
    </row>
    <row r="6480" spans="1:6" x14ac:dyDescent="0.25">
      <c r="A6480" t="s">
        <v>223</v>
      </c>
      <c r="B6480" t="s">
        <v>185</v>
      </c>
      <c r="C6480" s="1">
        <v>28543</v>
      </c>
      <c r="D6480">
        <v>23.7</v>
      </c>
      <c r="F6480">
        <v>0.23630000000000001</v>
      </c>
    </row>
    <row r="6481" spans="1:6" x14ac:dyDescent="0.25">
      <c r="A6481" t="s">
        <v>223</v>
      </c>
      <c r="B6481" t="s">
        <v>185</v>
      </c>
      <c r="C6481" s="1">
        <v>28557</v>
      </c>
      <c r="D6481">
        <v>29.4</v>
      </c>
      <c r="F6481">
        <v>0.26190000000000002</v>
      </c>
    </row>
    <row r="6482" spans="1:6" x14ac:dyDescent="0.25">
      <c r="A6482" t="s">
        <v>223</v>
      </c>
      <c r="B6482" t="s">
        <v>185</v>
      </c>
      <c r="C6482" s="1">
        <v>28571</v>
      </c>
      <c r="D6482">
        <v>31.9</v>
      </c>
      <c r="F6482">
        <v>0.29470000000000002</v>
      </c>
    </row>
    <row r="6483" spans="1:6" x14ac:dyDescent="0.25">
      <c r="A6483" t="s">
        <v>223</v>
      </c>
      <c r="B6483" t="s">
        <v>185</v>
      </c>
      <c r="C6483" s="1">
        <v>28585</v>
      </c>
      <c r="D6483">
        <v>31.4</v>
      </c>
      <c r="F6483">
        <v>0.15290000000000001</v>
      </c>
    </row>
    <row r="6484" spans="1:6" x14ac:dyDescent="0.25">
      <c r="A6484" t="s">
        <v>223</v>
      </c>
      <c r="B6484" t="s">
        <v>185</v>
      </c>
      <c r="C6484" s="1">
        <v>28599</v>
      </c>
      <c r="D6484">
        <v>30.2</v>
      </c>
      <c r="F6484">
        <v>0.10929999999999999</v>
      </c>
    </row>
    <row r="6485" spans="1:6" x14ac:dyDescent="0.25">
      <c r="A6485" t="s">
        <v>223</v>
      </c>
      <c r="B6485" t="s">
        <v>185</v>
      </c>
      <c r="C6485" s="1">
        <v>28613</v>
      </c>
      <c r="D6485">
        <v>25.7</v>
      </c>
      <c r="F6485">
        <v>0.19070000000000001</v>
      </c>
    </row>
    <row r="6486" spans="1:6" x14ac:dyDescent="0.25">
      <c r="A6486" t="s">
        <v>223</v>
      </c>
      <c r="B6486" t="s">
        <v>185</v>
      </c>
      <c r="C6486" s="1">
        <v>28627</v>
      </c>
      <c r="D6486">
        <v>23</v>
      </c>
      <c r="F6486">
        <v>0.12609999999999999</v>
      </c>
    </row>
    <row r="6487" spans="1:6" x14ac:dyDescent="0.25">
      <c r="A6487" t="s">
        <v>223</v>
      </c>
      <c r="B6487" t="s">
        <v>185</v>
      </c>
      <c r="C6487" s="1">
        <v>28641</v>
      </c>
      <c r="D6487">
        <v>18.2</v>
      </c>
      <c r="F6487">
        <v>8.7900000000000006E-2</v>
      </c>
    </row>
    <row r="6488" spans="1:6" x14ac:dyDescent="0.25">
      <c r="A6488" t="s">
        <v>223</v>
      </c>
      <c r="B6488" t="s">
        <v>185</v>
      </c>
      <c r="C6488" s="1">
        <v>28655</v>
      </c>
      <c r="D6488">
        <v>12.2</v>
      </c>
      <c r="F6488">
        <v>0.1148</v>
      </c>
    </row>
    <row r="6489" spans="1:6" x14ac:dyDescent="0.25">
      <c r="A6489" t="s">
        <v>223</v>
      </c>
      <c r="B6489" t="s">
        <v>185</v>
      </c>
      <c r="C6489" s="1">
        <v>28669</v>
      </c>
      <c r="D6489">
        <v>10</v>
      </c>
      <c r="F6489">
        <v>0.12</v>
      </c>
    </row>
    <row r="6490" spans="1:6" x14ac:dyDescent="0.25">
      <c r="A6490" t="s">
        <v>223</v>
      </c>
      <c r="B6490" t="s">
        <v>185</v>
      </c>
      <c r="C6490" s="1">
        <v>28683</v>
      </c>
      <c r="D6490">
        <v>10.199999999999999</v>
      </c>
      <c r="F6490">
        <v>9.8000000000000004E-2</v>
      </c>
    </row>
    <row r="6491" spans="1:6" x14ac:dyDescent="0.25">
      <c r="A6491" t="s">
        <v>223</v>
      </c>
      <c r="B6491" t="s">
        <v>185</v>
      </c>
      <c r="C6491" s="1">
        <v>28697</v>
      </c>
      <c r="D6491">
        <v>14.5</v>
      </c>
      <c r="F6491">
        <v>8.2799999999999999E-2</v>
      </c>
    </row>
    <row r="6492" spans="1:6" x14ac:dyDescent="0.25">
      <c r="A6492" t="s">
        <v>223</v>
      </c>
      <c r="B6492" t="s">
        <v>185</v>
      </c>
      <c r="C6492" s="1">
        <v>28711</v>
      </c>
      <c r="D6492">
        <v>15.7</v>
      </c>
      <c r="F6492">
        <v>0.121</v>
      </c>
    </row>
    <row r="6493" spans="1:6" x14ac:dyDescent="0.25">
      <c r="A6493" t="s">
        <v>223</v>
      </c>
      <c r="B6493" t="s">
        <v>185</v>
      </c>
      <c r="C6493" s="1">
        <v>28725</v>
      </c>
      <c r="D6493">
        <v>19.399999999999999</v>
      </c>
      <c r="F6493">
        <v>0.14949999999999999</v>
      </c>
    </row>
    <row r="6494" spans="1:6" x14ac:dyDescent="0.25">
      <c r="A6494" t="s">
        <v>223</v>
      </c>
      <c r="B6494" t="s">
        <v>185</v>
      </c>
      <c r="C6494" s="1">
        <v>28739</v>
      </c>
      <c r="D6494">
        <v>24.7</v>
      </c>
      <c r="F6494">
        <v>0.1255</v>
      </c>
    </row>
    <row r="6495" spans="1:6" x14ac:dyDescent="0.25">
      <c r="A6495" t="s">
        <v>223</v>
      </c>
      <c r="B6495" t="s">
        <v>185</v>
      </c>
      <c r="C6495" s="1">
        <v>28753</v>
      </c>
      <c r="D6495">
        <v>33.1</v>
      </c>
      <c r="F6495">
        <v>0.18129999999999999</v>
      </c>
    </row>
    <row r="6496" spans="1:6" x14ac:dyDescent="0.25">
      <c r="A6496" t="s">
        <v>223</v>
      </c>
      <c r="B6496" t="s">
        <v>185</v>
      </c>
      <c r="C6496" s="1">
        <v>28767</v>
      </c>
      <c r="D6496">
        <v>39.799999999999997</v>
      </c>
      <c r="F6496">
        <v>0.12809999999999999</v>
      </c>
    </row>
    <row r="6497" spans="1:6" x14ac:dyDescent="0.25">
      <c r="A6497" t="s">
        <v>223</v>
      </c>
      <c r="B6497" t="s">
        <v>185</v>
      </c>
      <c r="C6497" s="1">
        <v>28781</v>
      </c>
      <c r="D6497">
        <v>50.6</v>
      </c>
      <c r="F6497">
        <v>8.8900000000000007E-2</v>
      </c>
    </row>
    <row r="6498" spans="1:6" x14ac:dyDescent="0.25">
      <c r="A6498" t="s">
        <v>223</v>
      </c>
      <c r="B6498" t="s">
        <v>185</v>
      </c>
      <c r="C6498" s="1">
        <v>28795</v>
      </c>
      <c r="D6498">
        <v>42.1</v>
      </c>
      <c r="F6498">
        <v>0.13300000000000001</v>
      </c>
    </row>
    <row r="6499" spans="1:6" x14ac:dyDescent="0.25">
      <c r="A6499" t="s">
        <v>223</v>
      </c>
      <c r="B6499" t="s">
        <v>185</v>
      </c>
      <c r="C6499" s="1">
        <v>28809</v>
      </c>
      <c r="D6499">
        <v>45.5</v>
      </c>
      <c r="F6499">
        <v>0.21099999999999999</v>
      </c>
    </row>
    <row r="6500" spans="1:6" x14ac:dyDescent="0.25">
      <c r="A6500" t="s">
        <v>223</v>
      </c>
      <c r="B6500" t="s">
        <v>185</v>
      </c>
      <c r="C6500" s="1">
        <v>28824</v>
      </c>
      <c r="D6500">
        <v>46</v>
      </c>
      <c r="F6500">
        <v>0.25650000000000001</v>
      </c>
    </row>
    <row r="6501" spans="1:6" x14ac:dyDescent="0.25">
      <c r="A6501" t="s">
        <v>223</v>
      </c>
      <c r="B6501" t="s">
        <v>185</v>
      </c>
      <c r="C6501" s="1">
        <v>28838</v>
      </c>
      <c r="D6501">
        <v>42.8</v>
      </c>
      <c r="F6501">
        <v>0.38550000000000001</v>
      </c>
    </row>
    <row r="6502" spans="1:6" x14ac:dyDescent="0.25">
      <c r="A6502" t="s">
        <v>223</v>
      </c>
      <c r="B6502" t="s">
        <v>185</v>
      </c>
      <c r="C6502" s="1">
        <v>28852</v>
      </c>
      <c r="D6502">
        <v>45.7</v>
      </c>
      <c r="F6502">
        <v>0.35010000000000002</v>
      </c>
    </row>
    <row r="6503" spans="1:6" x14ac:dyDescent="0.25">
      <c r="A6503" t="s">
        <v>223</v>
      </c>
      <c r="B6503" t="s">
        <v>185</v>
      </c>
      <c r="C6503" s="1">
        <v>28866</v>
      </c>
      <c r="D6503">
        <v>39.6</v>
      </c>
      <c r="F6503">
        <v>0.40660000000000002</v>
      </c>
    </row>
    <row r="6504" spans="1:6" x14ac:dyDescent="0.25">
      <c r="A6504" t="s">
        <v>223</v>
      </c>
      <c r="B6504" t="s">
        <v>185</v>
      </c>
      <c r="C6504" s="1">
        <v>28880</v>
      </c>
      <c r="D6504">
        <v>37.6</v>
      </c>
      <c r="F6504">
        <v>0.21010000000000001</v>
      </c>
    </row>
    <row r="6505" spans="1:6" x14ac:dyDescent="0.25">
      <c r="A6505" t="s">
        <v>223</v>
      </c>
      <c r="B6505" t="s">
        <v>185</v>
      </c>
      <c r="C6505" s="1">
        <v>28894</v>
      </c>
      <c r="D6505">
        <v>29</v>
      </c>
      <c r="F6505">
        <v>0.38969999999999999</v>
      </c>
    </row>
    <row r="6506" spans="1:6" x14ac:dyDescent="0.25">
      <c r="A6506" t="s">
        <v>223</v>
      </c>
      <c r="B6506" t="s">
        <v>185</v>
      </c>
      <c r="C6506" s="1">
        <v>28908</v>
      </c>
      <c r="D6506">
        <v>23.7</v>
      </c>
      <c r="F6506">
        <v>0.23630000000000001</v>
      </c>
    </row>
    <row r="6507" spans="1:6" x14ac:dyDescent="0.25">
      <c r="A6507" t="s">
        <v>223</v>
      </c>
      <c r="B6507" t="s">
        <v>185</v>
      </c>
      <c r="C6507" s="1">
        <v>28922</v>
      </c>
      <c r="D6507">
        <v>29.4</v>
      </c>
      <c r="F6507">
        <v>0.26190000000000002</v>
      </c>
    </row>
    <row r="6508" spans="1:6" x14ac:dyDescent="0.25">
      <c r="A6508" t="s">
        <v>223</v>
      </c>
      <c r="B6508" t="s">
        <v>185</v>
      </c>
      <c r="C6508" s="1">
        <v>28936</v>
      </c>
      <c r="D6508">
        <v>31.9</v>
      </c>
      <c r="F6508">
        <v>0.29470000000000002</v>
      </c>
    </row>
    <row r="6509" spans="1:6" x14ac:dyDescent="0.25">
      <c r="A6509" t="s">
        <v>223</v>
      </c>
      <c r="B6509" t="s">
        <v>185</v>
      </c>
      <c r="C6509" s="1">
        <v>28950</v>
      </c>
      <c r="D6509">
        <v>31.4</v>
      </c>
      <c r="F6509">
        <v>0.15290000000000001</v>
      </c>
    </row>
    <row r="6510" spans="1:6" x14ac:dyDescent="0.25">
      <c r="A6510" t="s">
        <v>223</v>
      </c>
      <c r="B6510" t="s">
        <v>185</v>
      </c>
      <c r="C6510" s="1">
        <v>28964</v>
      </c>
      <c r="D6510">
        <v>30.2</v>
      </c>
      <c r="F6510">
        <v>0.10929999999999999</v>
      </c>
    </row>
    <row r="6511" spans="1:6" x14ac:dyDescent="0.25">
      <c r="A6511" t="s">
        <v>223</v>
      </c>
      <c r="B6511" t="s">
        <v>185</v>
      </c>
      <c r="C6511" s="1">
        <v>28978</v>
      </c>
      <c r="D6511">
        <v>25.7</v>
      </c>
      <c r="F6511">
        <v>0.19070000000000001</v>
      </c>
    </row>
    <row r="6512" spans="1:6" x14ac:dyDescent="0.25">
      <c r="A6512" t="s">
        <v>223</v>
      </c>
      <c r="B6512" t="s">
        <v>185</v>
      </c>
      <c r="C6512" s="1">
        <v>28992</v>
      </c>
      <c r="D6512">
        <v>23</v>
      </c>
      <c r="F6512">
        <v>0.12609999999999999</v>
      </c>
    </row>
    <row r="6513" spans="1:6" x14ac:dyDescent="0.25">
      <c r="A6513" t="s">
        <v>223</v>
      </c>
      <c r="B6513" t="s">
        <v>185</v>
      </c>
      <c r="C6513" s="1">
        <v>29006</v>
      </c>
      <c r="D6513">
        <v>18.2</v>
      </c>
      <c r="F6513">
        <v>8.7900000000000006E-2</v>
      </c>
    </row>
    <row r="6514" spans="1:6" x14ac:dyDescent="0.25">
      <c r="A6514" t="s">
        <v>223</v>
      </c>
      <c r="B6514" t="s">
        <v>185</v>
      </c>
      <c r="C6514" s="1">
        <v>29020</v>
      </c>
      <c r="D6514">
        <v>12.2</v>
      </c>
      <c r="F6514">
        <v>0.1148</v>
      </c>
    </row>
    <row r="6515" spans="1:6" x14ac:dyDescent="0.25">
      <c r="A6515" t="s">
        <v>223</v>
      </c>
      <c r="B6515" t="s">
        <v>185</v>
      </c>
      <c r="C6515" s="1">
        <v>29034</v>
      </c>
      <c r="D6515">
        <v>10</v>
      </c>
      <c r="F6515">
        <v>0.12</v>
      </c>
    </row>
    <row r="6516" spans="1:6" x14ac:dyDescent="0.25">
      <c r="A6516" t="s">
        <v>223</v>
      </c>
      <c r="B6516" t="s">
        <v>185</v>
      </c>
      <c r="C6516" s="1">
        <v>29048</v>
      </c>
      <c r="D6516">
        <v>10.199999999999999</v>
      </c>
      <c r="F6516">
        <v>9.8000000000000004E-2</v>
      </c>
    </row>
    <row r="6517" spans="1:6" x14ac:dyDescent="0.25">
      <c r="A6517" t="s">
        <v>223</v>
      </c>
      <c r="B6517" t="s">
        <v>185</v>
      </c>
      <c r="C6517" s="1">
        <v>29062</v>
      </c>
      <c r="D6517">
        <v>14.5</v>
      </c>
      <c r="F6517">
        <v>8.2799999999999999E-2</v>
      </c>
    </row>
    <row r="6518" spans="1:6" x14ac:dyDescent="0.25">
      <c r="A6518" t="s">
        <v>223</v>
      </c>
      <c r="B6518" t="s">
        <v>185</v>
      </c>
      <c r="C6518" s="1">
        <v>29076</v>
      </c>
      <c r="D6518">
        <v>15.7</v>
      </c>
      <c r="F6518">
        <v>0.121</v>
      </c>
    </row>
    <row r="6519" spans="1:6" x14ac:dyDescent="0.25">
      <c r="A6519" t="s">
        <v>223</v>
      </c>
      <c r="B6519" t="s">
        <v>185</v>
      </c>
      <c r="C6519" s="1">
        <v>29090</v>
      </c>
      <c r="D6519">
        <v>19.399999999999999</v>
      </c>
      <c r="F6519">
        <v>0.14949999999999999</v>
      </c>
    </row>
    <row r="6520" spans="1:6" x14ac:dyDescent="0.25">
      <c r="A6520" t="s">
        <v>223</v>
      </c>
      <c r="B6520" t="s">
        <v>185</v>
      </c>
      <c r="C6520" s="1">
        <v>29104</v>
      </c>
      <c r="D6520">
        <v>24.7</v>
      </c>
      <c r="F6520">
        <v>0.1255</v>
      </c>
    </row>
    <row r="6521" spans="1:6" x14ac:dyDescent="0.25">
      <c r="A6521" t="s">
        <v>223</v>
      </c>
      <c r="B6521" t="s">
        <v>185</v>
      </c>
      <c r="C6521" s="1">
        <v>29118</v>
      </c>
      <c r="D6521">
        <v>33.1</v>
      </c>
      <c r="F6521">
        <v>0.18129999999999999</v>
      </c>
    </row>
    <row r="6522" spans="1:6" x14ac:dyDescent="0.25">
      <c r="A6522" t="s">
        <v>223</v>
      </c>
      <c r="B6522" t="s">
        <v>185</v>
      </c>
      <c r="C6522" s="1">
        <v>29132</v>
      </c>
      <c r="D6522">
        <v>39.799999999999997</v>
      </c>
      <c r="F6522">
        <v>0.12809999999999999</v>
      </c>
    </row>
    <row r="6523" spans="1:6" x14ac:dyDescent="0.25">
      <c r="A6523" t="s">
        <v>223</v>
      </c>
      <c r="B6523" t="s">
        <v>185</v>
      </c>
      <c r="C6523" s="1">
        <v>29146</v>
      </c>
      <c r="D6523">
        <v>50.6</v>
      </c>
      <c r="F6523">
        <v>8.8900000000000007E-2</v>
      </c>
    </row>
    <row r="6524" spans="1:6" x14ac:dyDescent="0.25">
      <c r="A6524" t="s">
        <v>223</v>
      </c>
      <c r="B6524" t="s">
        <v>185</v>
      </c>
      <c r="C6524" s="1">
        <v>29160</v>
      </c>
      <c r="D6524">
        <v>42.1</v>
      </c>
      <c r="F6524">
        <v>0.13300000000000001</v>
      </c>
    </row>
    <row r="6525" spans="1:6" x14ac:dyDescent="0.25">
      <c r="A6525" t="s">
        <v>223</v>
      </c>
      <c r="B6525" t="s">
        <v>185</v>
      </c>
      <c r="C6525" s="1">
        <v>29174</v>
      </c>
      <c r="D6525">
        <v>45.5</v>
      </c>
      <c r="F6525">
        <v>0.21099999999999999</v>
      </c>
    </row>
    <row r="6526" spans="1:6" x14ac:dyDescent="0.25">
      <c r="A6526" t="s">
        <v>223</v>
      </c>
      <c r="B6526" t="s">
        <v>185</v>
      </c>
      <c r="C6526" s="1">
        <v>29189</v>
      </c>
      <c r="D6526">
        <v>46</v>
      </c>
      <c r="F6526">
        <v>0.25650000000000001</v>
      </c>
    </row>
    <row r="6527" spans="1:6" x14ac:dyDescent="0.25">
      <c r="A6527" t="s">
        <v>223</v>
      </c>
      <c r="B6527" t="s">
        <v>185</v>
      </c>
      <c r="C6527" s="1">
        <v>29203</v>
      </c>
      <c r="D6527">
        <v>42.8</v>
      </c>
      <c r="F6527">
        <v>0.38550000000000001</v>
      </c>
    </row>
    <row r="6528" spans="1:6" x14ac:dyDescent="0.25">
      <c r="A6528" t="s">
        <v>223</v>
      </c>
      <c r="B6528" t="s">
        <v>185</v>
      </c>
      <c r="C6528" s="1">
        <v>29217</v>
      </c>
      <c r="D6528">
        <v>45.7</v>
      </c>
      <c r="F6528">
        <v>0.35010000000000002</v>
      </c>
    </row>
    <row r="6529" spans="1:6" x14ac:dyDescent="0.25">
      <c r="A6529" t="s">
        <v>223</v>
      </c>
      <c r="B6529" t="s">
        <v>185</v>
      </c>
      <c r="C6529" s="1">
        <v>29231</v>
      </c>
      <c r="D6529">
        <v>39.6</v>
      </c>
      <c r="F6529">
        <v>0.40660000000000002</v>
      </c>
    </row>
    <row r="6530" spans="1:6" x14ac:dyDescent="0.25">
      <c r="A6530" t="s">
        <v>223</v>
      </c>
      <c r="B6530" t="s">
        <v>185</v>
      </c>
      <c r="C6530" s="1">
        <v>29245</v>
      </c>
      <c r="D6530">
        <v>37.6</v>
      </c>
      <c r="F6530">
        <v>0.21010000000000001</v>
      </c>
    </row>
    <row r="6531" spans="1:6" x14ac:dyDescent="0.25">
      <c r="A6531" t="s">
        <v>223</v>
      </c>
      <c r="B6531" t="s">
        <v>185</v>
      </c>
      <c r="C6531" s="1">
        <v>29259</v>
      </c>
      <c r="D6531">
        <v>29</v>
      </c>
      <c r="F6531">
        <v>0.38969999999999999</v>
      </c>
    </row>
    <row r="6532" spans="1:6" x14ac:dyDescent="0.25">
      <c r="A6532" t="s">
        <v>223</v>
      </c>
      <c r="B6532" t="s">
        <v>185</v>
      </c>
      <c r="C6532" s="1">
        <v>29273</v>
      </c>
      <c r="D6532">
        <v>23.7</v>
      </c>
      <c r="F6532">
        <v>0.23630000000000001</v>
      </c>
    </row>
    <row r="6533" spans="1:6" x14ac:dyDescent="0.25">
      <c r="A6533" t="s">
        <v>223</v>
      </c>
      <c r="B6533" t="s">
        <v>185</v>
      </c>
      <c r="C6533" s="1">
        <v>29288</v>
      </c>
      <c r="D6533">
        <v>29.4</v>
      </c>
      <c r="F6533">
        <v>0.26190000000000002</v>
      </c>
    </row>
    <row r="6534" spans="1:6" x14ac:dyDescent="0.25">
      <c r="A6534" t="s">
        <v>223</v>
      </c>
      <c r="B6534" t="s">
        <v>185</v>
      </c>
      <c r="C6534" s="1">
        <v>29302</v>
      </c>
      <c r="D6534">
        <v>31.9</v>
      </c>
      <c r="F6534">
        <v>0.29470000000000002</v>
      </c>
    </row>
    <row r="6535" spans="1:6" x14ac:dyDescent="0.25">
      <c r="A6535" t="s">
        <v>223</v>
      </c>
      <c r="B6535" t="s">
        <v>185</v>
      </c>
      <c r="C6535" s="1">
        <v>29316</v>
      </c>
      <c r="D6535">
        <v>31.4</v>
      </c>
      <c r="F6535">
        <v>0.15290000000000001</v>
      </c>
    </row>
    <row r="6536" spans="1:6" x14ac:dyDescent="0.25">
      <c r="A6536" t="s">
        <v>223</v>
      </c>
      <c r="B6536" t="s">
        <v>185</v>
      </c>
      <c r="C6536" s="1">
        <v>29330</v>
      </c>
      <c r="D6536">
        <v>30.2</v>
      </c>
      <c r="F6536">
        <v>0.10929999999999999</v>
      </c>
    </row>
    <row r="6537" spans="1:6" x14ac:dyDescent="0.25">
      <c r="A6537" t="s">
        <v>223</v>
      </c>
      <c r="B6537" t="s">
        <v>185</v>
      </c>
      <c r="C6537" s="1">
        <v>29344</v>
      </c>
      <c r="D6537">
        <v>25.7</v>
      </c>
      <c r="F6537">
        <v>0.19070000000000001</v>
      </c>
    </row>
    <row r="6538" spans="1:6" x14ac:dyDescent="0.25">
      <c r="A6538" t="s">
        <v>223</v>
      </c>
      <c r="B6538" t="s">
        <v>185</v>
      </c>
      <c r="C6538" s="1">
        <v>29358</v>
      </c>
      <c r="D6538">
        <v>23</v>
      </c>
      <c r="F6538">
        <v>0.12609999999999999</v>
      </c>
    </row>
    <row r="6539" spans="1:6" x14ac:dyDescent="0.25">
      <c r="A6539" t="s">
        <v>223</v>
      </c>
      <c r="B6539" t="s">
        <v>185</v>
      </c>
      <c r="C6539" s="1">
        <v>29372</v>
      </c>
      <c r="D6539">
        <v>18.2</v>
      </c>
      <c r="F6539">
        <v>8.7900000000000006E-2</v>
      </c>
    </row>
    <row r="6540" spans="1:6" x14ac:dyDescent="0.25">
      <c r="A6540" t="s">
        <v>223</v>
      </c>
      <c r="B6540" t="s">
        <v>185</v>
      </c>
      <c r="C6540" s="1">
        <v>29386</v>
      </c>
      <c r="D6540">
        <v>12.2</v>
      </c>
      <c r="F6540">
        <v>0.1148</v>
      </c>
    </row>
    <row r="6541" spans="1:6" x14ac:dyDescent="0.25">
      <c r="A6541" t="s">
        <v>223</v>
      </c>
      <c r="B6541" t="s">
        <v>185</v>
      </c>
      <c r="C6541" s="1">
        <v>29400</v>
      </c>
      <c r="D6541">
        <v>10</v>
      </c>
      <c r="F6541">
        <v>0.12</v>
      </c>
    </row>
    <row r="6542" spans="1:6" x14ac:dyDescent="0.25">
      <c r="A6542" t="s">
        <v>223</v>
      </c>
      <c r="B6542" t="s">
        <v>185</v>
      </c>
      <c r="C6542" s="1">
        <v>29414</v>
      </c>
      <c r="D6542">
        <v>10.199999999999999</v>
      </c>
      <c r="F6542">
        <v>9.8000000000000004E-2</v>
      </c>
    </row>
    <row r="6543" spans="1:6" x14ac:dyDescent="0.25">
      <c r="A6543" t="s">
        <v>223</v>
      </c>
      <c r="B6543" t="s">
        <v>185</v>
      </c>
      <c r="C6543" s="1">
        <v>29428</v>
      </c>
      <c r="D6543">
        <v>14.5</v>
      </c>
      <c r="F6543">
        <v>8.2799999999999999E-2</v>
      </c>
    </row>
    <row r="6544" spans="1:6" x14ac:dyDescent="0.25">
      <c r="A6544" t="s">
        <v>223</v>
      </c>
      <c r="B6544" t="s">
        <v>185</v>
      </c>
      <c r="C6544" s="1">
        <v>29442</v>
      </c>
      <c r="D6544">
        <v>15.7</v>
      </c>
      <c r="F6544">
        <v>0.121</v>
      </c>
    </row>
    <row r="6545" spans="1:6" x14ac:dyDescent="0.25">
      <c r="A6545" t="s">
        <v>223</v>
      </c>
      <c r="B6545" t="s">
        <v>185</v>
      </c>
      <c r="C6545" s="1">
        <v>29456</v>
      </c>
      <c r="D6545">
        <v>19.399999999999999</v>
      </c>
      <c r="F6545">
        <v>0.14949999999999999</v>
      </c>
    </row>
    <row r="6546" spans="1:6" x14ac:dyDescent="0.25">
      <c r="A6546" t="s">
        <v>223</v>
      </c>
      <c r="B6546" t="s">
        <v>185</v>
      </c>
      <c r="C6546" s="1">
        <v>29470</v>
      </c>
      <c r="D6546">
        <v>24.7</v>
      </c>
      <c r="F6546">
        <v>0.1255</v>
      </c>
    </row>
    <row r="6547" spans="1:6" x14ac:dyDescent="0.25">
      <c r="A6547" t="s">
        <v>223</v>
      </c>
      <c r="B6547" t="s">
        <v>185</v>
      </c>
      <c r="C6547" s="1">
        <v>29484</v>
      </c>
      <c r="D6547">
        <v>33.1</v>
      </c>
      <c r="F6547">
        <v>0.18129999999999999</v>
      </c>
    </row>
    <row r="6548" spans="1:6" x14ac:dyDescent="0.25">
      <c r="A6548" t="s">
        <v>223</v>
      </c>
      <c r="B6548" t="s">
        <v>185</v>
      </c>
      <c r="C6548" s="1">
        <v>29498</v>
      </c>
      <c r="D6548">
        <v>39.799999999999997</v>
      </c>
      <c r="F6548">
        <v>0.12809999999999999</v>
      </c>
    </row>
    <row r="6549" spans="1:6" x14ac:dyDescent="0.25">
      <c r="A6549" t="s">
        <v>223</v>
      </c>
      <c r="B6549" t="s">
        <v>185</v>
      </c>
      <c r="C6549" s="1">
        <v>29512</v>
      </c>
      <c r="D6549">
        <v>50.6</v>
      </c>
      <c r="F6549">
        <v>8.8900000000000007E-2</v>
      </c>
    </row>
    <row r="6550" spans="1:6" x14ac:dyDescent="0.25">
      <c r="A6550" t="s">
        <v>223</v>
      </c>
      <c r="B6550" t="s">
        <v>185</v>
      </c>
      <c r="C6550" s="1">
        <v>29526</v>
      </c>
      <c r="D6550">
        <v>42.1</v>
      </c>
      <c r="F6550">
        <v>0.13300000000000001</v>
      </c>
    </row>
    <row r="6551" spans="1:6" x14ac:dyDescent="0.25">
      <c r="A6551" t="s">
        <v>223</v>
      </c>
      <c r="B6551" t="s">
        <v>185</v>
      </c>
      <c r="C6551" s="1">
        <v>29540</v>
      </c>
      <c r="D6551">
        <v>45.5</v>
      </c>
      <c r="F6551">
        <v>0.21099999999999999</v>
      </c>
    </row>
    <row r="6552" spans="1:6" x14ac:dyDescent="0.25">
      <c r="A6552" t="s">
        <v>223</v>
      </c>
      <c r="B6552" t="s">
        <v>185</v>
      </c>
      <c r="C6552" s="1">
        <v>29555</v>
      </c>
      <c r="D6552">
        <v>46</v>
      </c>
      <c r="F6552">
        <v>0.25650000000000001</v>
      </c>
    </row>
    <row r="6553" spans="1:6" x14ac:dyDescent="0.25">
      <c r="A6553" t="s">
        <v>223</v>
      </c>
      <c r="B6553" t="s">
        <v>185</v>
      </c>
      <c r="C6553" s="1">
        <v>29569</v>
      </c>
      <c r="D6553">
        <v>42.8</v>
      </c>
      <c r="F6553">
        <v>0.38550000000000001</v>
      </c>
    </row>
    <row r="6554" spans="1:6" x14ac:dyDescent="0.25">
      <c r="A6554" t="s">
        <v>223</v>
      </c>
      <c r="B6554" t="s">
        <v>185</v>
      </c>
      <c r="C6554" s="1">
        <v>29583</v>
      </c>
      <c r="D6554">
        <v>45.7</v>
      </c>
      <c r="F6554">
        <v>0.35010000000000002</v>
      </c>
    </row>
    <row r="6555" spans="1:6" x14ac:dyDescent="0.25">
      <c r="A6555" t="s">
        <v>223</v>
      </c>
      <c r="B6555" t="s">
        <v>185</v>
      </c>
      <c r="C6555" s="1">
        <v>29597</v>
      </c>
      <c r="D6555">
        <v>39.6</v>
      </c>
      <c r="F6555">
        <v>0.40660000000000002</v>
      </c>
    </row>
    <row r="6556" spans="1:6" x14ac:dyDescent="0.25">
      <c r="A6556" t="s">
        <v>223</v>
      </c>
      <c r="B6556" t="s">
        <v>185</v>
      </c>
      <c r="C6556" s="1">
        <v>29611</v>
      </c>
      <c r="D6556">
        <v>37.6</v>
      </c>
      <c r="F6556">
        <v>0.21010000000000001</v>
      </c>
    </row>
    <row r="6557" spans="1:6" x14ac:dyDescent="0.25">
      <c r="A6557" t="s">
        <v>223</v>
      </c>
      <c r="B6557" t="s">
        <v>185</v>
      </c>
      <c r="C6557" s="1">
        <v>29625</v>
      </c>
      <c r="D6557">
        <v>29</v>
      </c>
      <c r="F6557">
        <v>0.38969999999999999</v>
      </c>
    </row>
    <row r="6558" spans="1:6" x14ac:dyDescent="0.25">
      <c r="A6558" t="s">
        <v>223</v>
      </c>
      <c r="B6558" t="s">
        <v>185</v>
      </c>
      <c r="C6558" s="1">
        <v>29639</v>
      </c>
      <c r="D6558">
        <v>23.7</v>
      </c>
      <c r="F6558">
        <v>0.23630000000000001</v>
      </c>
    </row>
    <row r="6559" spans="1:6" x14ac:dyDescent="0.25">
      <c r="A6559" t="s">
        <v>223</v>
      </c>
      <c r="B6559" t="s">
        <v>185</v>
      </c>
      <c r="C6559" s="1">
        <v>29653</v>
      </c>
      <c r="D6559">
        <v>29.4</v>
      </c>
      <c r="F6559">
        <v>0.26190000000000002</v>
      </c>
    </row>
    <row r="6560" spans="1:6" x14ac:dyDescent="0.25">
      <c r="A6560" t="s">
        <v>223</v>
      </c>
      <c r="B6560" t="s">
        <v>185</v>
      </c>
      <c r="C6560" s="1">
        <v>29667</v>
      </c>
      <c r="D6560">
        <v>31.9</v>
      </c>
      <c r="F6560">
        <v>0.29470000000000002</v>
      </c>
    </row>
    <row r="6561" spans="1:6" x14ac:dyDescent="0.25">
      <c r="A6561" t="s">
        <v>223</v>
      </c>
      <c r="B6561" t="s">
        <v>185</v>
      </c>
      <c r="C6561" s="1">
        <v>29681</v>
      </c>
      <c r="D6561">
        <v>31.4</v>
      </c>
      <c r="F6561">
        <v>0.15290000000000001</v>
      </c>
    </row>
    <row r="6562" spans="1:6" x14ac:dyDescent="0.25">
      <c r="A6562" t="s">
        <v>223</v>
      </c>
      <c r="B6562" t="s">
        <v>185</v>
      </c>
      <c r="C6562" s="1">
        <v>29695</v>
      </c>
      <c r="D6562">
        <v>30.2</v>
      </c>
      <c r="F6562">
        <v>0.10929999999999999</v>
      </c>
    </row>
    <row r="6563" spans="1:6" x14ac:dyDescent="0.25">
      <c r="A6563" t="s">
        <v>223</v>
      </c>
      <c r="B6563" t="s">
        <v>185</v>
      </c>
      <c r="C6563" s="1">
        <v>29709</v>
      </c>
      <c r="D6563">
        <v>25.7</v>
      </c>
      <c r="F6563">
        <v>0.19070000000000001</v>
      </c>
    </row>
    <row r="6564" spans="1:6" x14ac:dyDescent="0.25">
      <c r="A6564" t="s">
        <v>223</v>
      </c>
      <c r="B6564" t="s">
        <v>185</v>
      </c>
      <c r="C6564" s="1">
        <v>29723</v>
      </c>
      <c r="D6564">
        <v>23</v>
      </c>
      <c r="F6564">
        <v>0.12609999999999999</v>
      </c>
    </row>
    <row r="6565" spans="1:6" x14ac:dyDescent="0.25">
      <c r="A6565" t="s">
        <v>223</v>
      </c>
      <c r="B6565" t="s">
        <v>185</v>
      </c>
      <c r="C6565" s="1">
        <v>29737</v>
      </c>
      <c r="D6565">
        <v>18.2</v>
      </c>
      <c r="F6565">
        <v>8.7900000000000006E-2</v>
      </c>
    </row>
    <row r="6566" spans="1:6" x14ac:dyDescent="0.25">
      <c r="A6566" t="s">
        <v>224</v>
      </c>
      <c r="B6566" t="s">
        <v>186</v>
      </c>
      <c r="C6566" s="1">
        <v>26829</v>
      </c>
      <c r="D6566">
        <v>9.3000000000000007</v>
      </c>
      <c r="F6566">
        <v>0.1183</v>
      </c>
    </row>
    <row r="6567" spans="1:6" x14ac:dyDescent="0.25">
      <c r="A6567" t="s">
        <v>224</v>
      </c>
      <c r="B6567" t="s">
        <v>186</v>
      </c>
      <c r="C6567" s="1">
        <v>26843</v>
      </c>
      <c r="D6567">
        <v>7.2</v>
      </c>
      <c r="F6567">
        <v>0.1389</v>
      </c>
    </row>
    <row r="6568" spans="1:6" x14ac:dyDescent="0.25">
      <c r="A6568" t="s">
        <v>224</v>
      </c>
      <c r="B6568" t="s">
        <v>186</v>
      </c>
      <c r="C6568" s="1">
        <v>26857</v>
      </c>
      <c r="D6568">
        <v>7.4</v>
      </c>
      <c r="F6568">
        <v>0.1081</v>
      </c>
    </row>
    <row r="6569" spans="1:6" x14ac:dyDescent="0.25">
      <c r="A6569" t="s">
        <v>224</v>
      </c>
      <c r="B6569" t="s">
        <v>186</v>
      </c>
      <c r="C6569" s="1">
        <v>26871</v>
      </c>
      <c r="D6569">
        <v>8.1999999999999993</v>
      </c>
      <c r="F6569">
        <v>7.3200000000000001E-2</v>
      </c>
    </row>
    <row r="6570" spans="1:6" x14ac:dyDescent="0.25">
      <c r="A6570" t="s">
        <v>224</v>
      </c>
      <c r="B6570" t="s">
        <v>186</v>
      </c>
      <c r="C6570" s="1">
        <v>26885</v>
      </c>
      <c r="D6570">
        <v>8.1</v>
      </c>
      <c r="F6570">
        <v>0.1111</v>
      </c>
    </row>
    <row r="6571" spans="1:6" x14ac:dyDescent="0.25">
      <c r="A6571" t="s">
        <v>224</v>
      </c>
      <c r="B6571" t="s">
        <v>186</v>
      </c>
      <c r="C6571" s="1">
        <v>26899</v>
      </c>
      <c r="D6571">
        <v>14.7</v>
      </c>
      <c r="F6571">
        <v>0.1361</v>
      </c>
    </row>
    <row r="6572" spans="1:6" x14ac:dyDescent="0.25">
      <c r="A6572" t="s">
        <v>224</v>
      </c>
      <c r="B6572" t="s">
        <v>186</v>
      </c>
      <c r="C6572" s="1">
        <v>26913</v>
      </c>
      <c r="D6572">
        <v>17.399999999999999</v>
      </c>
      <c r="F6572">
        <v>0.22989999999999999</v>
      </c>
    </row>
    <row r="6573" spans="1:6" x14ac:dyDescent="0.25">
      <c r="A6573" t="s">
        <v>224</v>
      </c>
      <c r="B6573" t="s">
        <v>186</v>
      </c>
      <c r="C6573" s="1">
        <v>26927</v>
      </c>
      <c r="D6573">
        <v>23</v>
      </c>
      <c r="F6573">
        <v>0.2087</v>
      </c>
    </row>
    <row r="6574" spans="1:6" x14ac:dyDescent="0.25">
      <c r="A6574" t="s">
        <v>224</v>
      </c>
      <c r="B6574" t="s">
        <v>186</v>
      </c>
      <c r="C6574" s="1">
        <v>26941</v>
      </c>
      <c r="D6574">
        <v>32.4</v>
      </c>
      <c r="F6574">
        <v>0.17899999999999999</v>
      </c>
    </row>
    <row r="6575" spans="1:6" x14ac:dyDescent="0.25">
      <c r="A6575" t="s">
        <v>224</v>
      </c>
      <c r="B6575" t="s">
        <v>186</v>
      </c>
      <c r="C6575" s="1">
        <v>26955</v>
      </c>
      <c r="D6575">
        <v>43.6</v>
      </c>
      <c r="F6575">
        <v>0.1628</v>
      </c>
    </row>
    <row r="6576" spans="1:6" x14ac:dyDescent="0.25">
      <c r="A6576" t="s">
        <v>224</v>
      </c>
      <c r="B6576" t="s">
        <v>186</v>
      </c>
      <c r="C6576" s="1">
        <v>26969</v>
      </c>
      <c r="D6576">
        <v>41.6</v>
      </c>
      <c r="F6576">
        <v>0.16350000000000001</v>
      </c>
    </row>
    <row r="6577" spans="1:6" x14ac:dyDescent="0.25">
      <c r="A6577" t="s">
        <v>224</v>
      </c>
      <c r="B6577" t="s">
        <v>186</v>
      </c>
      <c r="C6577" s="1">
        <v>26983</v>
      </c>
      <c r="D6577">
        <v>43.9</v>
      </c>
      <c r="F6577">
        <v>0.2392</v>
      </c>
    </row>
    <row r="6578" spans="1:6" x14ac:dyDescent="0.25">
      <c r="A6578" t="s">
        <v>224</v>
      </c>
      <c r="B6578" t="s">
        <v>186</v>
      </c>
      <c r="C6578" s="1">
        <v>26998</v>
      </c>
      <c r="D6578">
        <v>40.299999999999997</v>
      </c>
      <c r="F6578">
        <v>0.31019999999999998</v>
      </c>
    </row>
    <row r="6579" spans="1:6" x14ac:dyDescent="0.25">
      <c r="A6579" t="s">
        <v>224</v>
      </c>
      <c r="B6579" t="s">
        <v>186</v>
      </c>
      <c r="C6579" s="1">
        <v>27012</v>
      </c>
      <c r="D6579">
        <v>41.2</v>
      </c>
      <c r="F6579">
        <v>0.36649999999999999</v>
      </c>
    </row>
    <row r="6580" spans="1:6" x14ac:dyDescent="0.25">
      <c r="A6580" t="s">
        <v>224</v>
      </c>
      <c r="B6580" t="s">
        <v>186</v>
      </c>
      <c r="C6580" s="1">
        <v>27026</v>
      </c>
      <c r="D6580">
        <v>45.8</v>
      </c>
      <c r="F6580">
        <v>0.42580000000000001</v>
      </c>
    </row>
    <row r="6581" spans="1:6" x14ac:dyDescent="0.25">
      <c r="A6581" t="s">
        <v>224</v>
      </c>
      <c r="B6581" t="s">
        <v>186</v>
      </c>
      <c r="C6581" s="1">
        <v>27040</v>
      </c>
      <c r="D6581">
        <v>39</v>
      </c>
      <c r="F6581">
        <v>0.4128</v>
      </c>
    </row>
    <row r="6582" spans="1:6" x14ac:dyDescent="0.25">
      <c r="A6582" t="s">
        <v>224</v>
      </c>
      <c r="B6582" t="s">
        <v>186</v>
      </c>
      <c r="C6582" s="1">
        <v>27054</v>
      </c>
      <c r="D6582">
        <v>37.700000000000003</v>
      </c>
      <c r="F6582">
        <v>0.3846</v>
      </c>
    </row>
    <row r="6583" spans="1:6" x14ac:dyDescent="0.25">
      <c r="A6583" t="s">
        <v>224</v>
      </c>
      <c r="B6583" t="s">
        <v>186</v>
      </c>
      <c r="C6583" s="1">
        <v>27068</v>
      </c>
      <c r="D6583">
        <v>32.299999999999997</v>
      </c>
      <c r="F6583">
        <v>0.37459999999999999</v>
      </c>
    </row>
    <row r="6584" spans="1:6" x14ac:dyDescent="0.25">
      <c r="A6584" t="s">
        <v>224</v>
      </c>
      <c r="B6584" t="s">
        <v>186</v>
      </c>
      <c r="C6584" s="1">
        <v>27082</v>
      </c>
      <c r="D6584">
        <v>29.8</v>
      </c>
      <c r="F6584">
        <v>0.34560000000000002</v>
      </c>
    </row>
    <row r="6585" spans="1:6" x14ac:dyDescent="0.25">
      <c r="A6585" t="s">
        <v>224</v>
      </c>
      <c r="B6585" t="s">
        <v>186</v>
      </c>
      <c r="C6585" s="1">
        <v>27096</v>
      </c>
      <c r="D6585">
        <v>30.1</v>
      </c>
      <c r="F6585">
        <v>0.34549999999999997</v>
      </c>
    </row>
    <row r="6586" spans="1:6" x14ac:dyDescent="0.25">
      <c r="A6586" t="s">
        <v>224</v>
      </c>
      <c r="B6586" t="s">
        <v>186</v>
      </c>
      <c r="C6586" s="1">
        <v>27110</v>
      </c>
      <c r="D6586">
        <v>37</v>
      </c>
      <c r="F6586">
        <v>0.3216</v>
      </c>
    </row>
    <row r="6587" spans="1:6" x14ac:dyDescent="0.25">
      <c r="A6587" t="s">
        <v>224</v>
      </c>
      <c r="B6587" t="s">
        <v>186</v>
      </c>
      <c r="C6587" s="1">
        <v>27124</v>
      </c>
      <c r="D6587">
        <v>31.6</v>
      </c>
      <c r="F6587">
        <v>0.27529999999999999</v>
      </c>
    </row>
    <row r="6588" spans="1:6" x14ac:dyDescent="0.25">
      <c r="A6588" t="s">
        <v>224</v>
      </c>
      <c r="B6588" t="s">
        <v>186</v>
      </c>
      <c r="C6588" s="1">
        <v>27138</v>
      </c>
      <c r="D6588">
        <v>27.7</v>
      </c>
      <c r="F6588">
        <v>0.19500000000000001</v>
      </c>
    </row>
    <row r="6589" spans="1:6" x14ac:dyDescent="0.25">
      <c r="A6589" t="s">
        <v>224</v>
      </c>
      <c r="B6589" t="s">
        <v>186</v>
      </c>
      <c r="C6589" s="1">
        <v>27152</v>
      </c>
      <c r="D6589">
        <v>21.4</v>
      </c>
      <c r="F6589">
        <v>0.17760000000000001</v>
      </c>
    </row>
    <row r="6590" spans="1:6" x14ac:dyDescent="0.25">
      <c r="A6590" t="s">
        <v>224</v>
      </c>
      <c r="B6590" t="s">
        <v>186</v>
      </c>
      <c r="C6590" s="1">
        <v>27166</v>
      </c>
      <c r="D6590">
        <v>16.399999999999999</v>
      </c>
      <c r="F6590">
        <v>0.14630000000000001</v>
      </c>
    </row>
    <row r="6591" spans="1:6" x14ac:dyDescent="0.25">
      <c r="A6591" t="s">
        <v>224</v>
      </c>
      <c r="B6591" t="s">
        <v>186</v>
      </c>
      <c r="C6591" s="1">
        <v>27180</v>
      </c>
      <c r="D6591">
        <v>12.2</v>
      </c>
      <c r="F6591">
        <v>9.0200000000000002E-2</v>
      </c>
    </row>
    <row r="6592" spans="1:6" x14ac:dyDescent="0.25">
      <c r="A6592" t="s">
        <v>224</v>
      </c>
      <c r="B6592" t="s">
        <v>186</v>
      </c>
      <c r="C6592" s="1">
        <v>27194</v>
      </c>
      <c r="D6592">
        <v>9.3000000000000007</v>
      </c>
      <c r="F6592">
        <v>0.1183</v>
      </c>
    </row>
    <row r="6593" spans="1:6" x14ac:dyDescent="0.25">
      <c r="A6593" t="s">
        <v>224</v>
      </c>
      <c r="B6593" t="s">
        <v>186</v>
      </c>
      <c r="C6593" s="1">
        <v>27208</v>
      </c>
      <c r="D6593">
        <v>7.2</v>
      </c>
      <c r="F6593">
        <v>0.1389</v>
      </c>
    </row>
    <row r="6594" spans="1:6" x14ac:dyDescent="0.25">
      <c r="A6594" t="s">
        <v>224</v>
      </c>
      <c r="B6594" t="s">
        <v>186</v>
      </c>
      <c r="C6594" s="1">
        <v>27222</v>
      </c>
      <c r="D6594">
        <v>7.4</v>
      </c>
      <c r="F6594">
        <v>0.1081</v>
      </c>
    </row>
    <row r="6595" spans="1:6" x14ac:dyDescent="0.25">
      <c r="A6595" t="s">
        <v>224</v>
      </c>
      <c r="B6595" t="s">
        <v>186</v>
      </c>
      <c r="C6595" s="1">
        <v>27236</v>
      </c>
      <c r="D6595">
        <v>8.1999999999999993</v>
      </c>
      <c r="F6595">
        <v>7.3200000000000001E-2</v>
      </c>
    </row>
    <row r="6596" spans="1:6" x14ac:dyDescent="0.25">
      <c r="A6596" t="s">
        <v>224</v>
      </c>
      <c r="B6596" t="s">
        <v>186</v>
      </c>
      <c r="C6596" s="1">
        <v>27250</v>
      </c>
      <c r="D6596">
        <v>8.1</v>
      </c>
      <c r="F6596">
        <v>0.1111</v>
      </c>
    </row>
    <row r="6597" spans="1:6" x14ac:dyDescent="0.25">
      <c r="A6597" t="s">
        <v>224</v>
      </c>
      <c r="B6597" t="s">
        <v>186</v>
      </c>
      <c r="C6597" s="1">
        <v>27264</v>
      </c>
      <c r="D6597">
        <v>14.7</v>
      </c>
      <c r="F6597">
        <v>0.1361</v>
      </c>
    </row>
    <row r="6598" spans="1:6" x14ac:dyDescent="0.25">
      <c r="A6598" t="s">
        <v>224</v>
      </c>
      <c r="B6598" t="s">
        <v>186</v>
      </c>
      <c r="C6598" s="1">
        <v>27278</v>
      </c>
      <c r="D6598">
        <v>17.399999999999999</v>
      </c>
      <c r="F6598">
        <v>0.22989999999999999</v>
      </c>
    </row>
    <row r="6599" spans="1:6" x14ac:dyDescent="0.25">
      <c r="A6599" t="s">
        <v>224</v>
      </c>
      <c r="B6599" t="s">
        <v>186</v>
      </c>
      <c r="C6599" s="1">
        <v>27292</v>
      </c>
      <c r="D6599">
        <v>23</v>
      </c>
      <c r="F6599">
        <v>0.2087</v>
      </c>
    </row>
    <row r="6600" spans="1:6" x14ac:dyDescent="0.25">
      <c r="A6600" t="s">
        <v>224</v>
      </c>
      <c r="B6600" t="s">
        <v>186</v>
      </c>
      <c r="C6600" s="1">
        <v>27306</v>
      </c>
      <c r="D6600">
        <v>32.4</v>
      </c>
      <c r="F6600">
        <v>0.17899999999999999</v>
      </c>
    </row>
    <row r="6601" spans="1:6" x14ac:dyDescent="0.25">
      <c r="A6601" t="s">
        <v>224</v>
      </c>
      <c r="B6601" t="s">
        <v>186</v>
      </c>
      <c r="C6601" s="1">
        <v>27320</v>
      </c>
      <c r="D6601">
        <v>43.6</v>
      </c>
      <c r="F6601">
        <v>0.1628</v>
      </c>
    </row>
    <row r="6602" spans="1:6" x14ac:dyDescent="0.25">
      <c r="A6602" t="s">
        <v>224</v>
      </c>
      <c r="B6602" t="s">
        <v>186</v>
      </c>
      <c r="C6602" s="1">
        <v>27334</v>
      </c>
      <c r="D6602">
        <v>41.6</v>
      </c>
      <c r="F6602">
        <v>0.16350000000000001</v>
      </c>
    </row>
    <row r="6603" spans="1:6" x14ac:dyDescent="0.25">
      <c r="A6603" t="s">
        <v>224</v>
      </c>
      <c r="B6603" t="s">
        <v>186</v>
      </c>
      <c r="C6603" s="1">
        <v>27348</v>
      </c>
      <c r="D6603">
        <v>43.9</v>
      </c>
      <c r="F6603">
        <v>0.2392</v>
      </c>
    </row>
    <row r="6604" spans="1:6" x14ac:dyDescent="0.25">
      <c r="A6604" t="s">
        <v>224</v>
      </c>
      <c r="B6604" t="s">
        <v>186</v>
      </c>
      <c r="C6604" s="1">
        <v>27363</v>
      </c>
      <c r="D6604">
        <v>40.299999999999997</v>
      </c>
      <c r="F6604">
        <v>0.31019999999999998</v>
      </c>
    </row>
    <row r="6605" spans="1:6" x14ac:dyDescent="0.25">
      <c r="A6605" t="s">
        <v>224</v>
      </c>
      <c r="B6605" t="s">
        <v>186</v>
      </c>
      <c r="C6605" s="1">
        <v>27377</v>
      </c>
      <c r="D6605">
        <v>41.2</v>
      </c>
      <c r="F6605">
        <v>0.36649999999999999</v>
      </c>
    </row>
    <row r="6606" spans="1:6" x14ac:dyDescent="0.25">
      <c r="A6606" t="s">
        <v>224</v>
      </c>
      <c r="B6606" t="s">
        <v>186</v>
      </c>
      <c r="C6606" s="1">
        <v>27391</v>
      </c>
      <c r="D6606">
        <v>45.8</v>
      </c>
      <c r="F6606">
        <v>0.42580000000000001</v>
      </c>
    </row>
    <row r="6607" spans="1:6" x14ac:dyDescent="0.25">
      <c r="A6607" t="s">
        <v>224</v>
      </c>
      <c r="B6607" t="s">
        <v>186</v>
      </c>
      <c r="C6607" s="1">
        <v>27405</v>
      </c>
      <c r="D6607">
        <v>39</v>
      </c>
      <c r="F6607">
        <v>0.4128</v>
      </c>
    </row>
    <row r="6608" spans="1:6" x14ac:dyDescent="0.25">
      <c r="A6608" t="s">
        <v>224</v>
      </c>
      <c r="B6608" t="s">
        <v>186</v>
      </c>
      <c r="C6608" s="1">
        <v>27419</v>
      </c>
      <c r="D6608">
        <v>37.700000000000003</v>
      </c>
      <c r="F6608">
        <v>0.3846</v>
      </c>
    </row>
    <row r="6609" spans="1:6" x14ac:dyDescent="0.25">
      <c r="A6609" t="s">
        <v>224</v>
      </c>
      <c r="B6609" t="s">
        <v>186</v>
      </c>
      <c r="C6609" s="1">
        <v>27433</v>
      </c>
      <c r="D6609">
        <v>32.299999999999997</v>
      </c>
      <c r="F6609">
        <v>0.37459999999999999</v>
      </c>
    </row>
    <row r="6610" spans="1:6" x14ac:dyDescent="0.25">
      <c r="A6610" t="s">
        <v>224</v>
      </c>
      <c r="B6610" t="s">
        <v>186</v>
      </c>
      <c r="C6610" s="1">
        <v>27447</v>
      </c>
      <c r="D6610">
        <v>29.8</v>
      </c>
      <c r="F6610">
        <v>0.34560000000000002</v>
      </c>
    </row>
    <row r="6611" spans="1:6" x14ac:dyDescent="0.25">
      <c r="A6611" t="s">
        <v>224</v>
      </c>
      <c r="B6611" t="s">
        <v>186</v>
      </c>
      <c r="C6611" s="1">
        <v>27461</v>
      </c>
      <c r="D6611">
        <v>30.1</v>
      </c>
      <c r="F6611">
        <v>0.34549999999999997</v>
      </c>
    </row>
    <row r="6612" spans="1:6" x14ac:dyDescent="0.25">
      <c r="A6612" t="s">
        <v>224</v>
      </c>
      <c r="B6612" t="s">
        <v>186</v>
      </c>
      <c r="C6612" s="1">
        <v>27475</v>
      </c>
      <c r="D6612">
        <v>37</v>
      </c>
      <c r="F6612">
        <v>0.3216</v>
      </c>
    </row>
    <row r="6613" spans="1:6" x14ac:dyDescent="0.25">
      <c r="A6613" t="s">
        <v>224</v>
      </c>
      <c r="B6613" t="s">
        <v>186</v>
      </c>
      <c r="C6613" s="1">
        <v>27489</v>
      </c>
      <c r="D6613">
        <v>31.6</v>
      </c>
      <c r="F6613">
        <v>0.27529999999999999</v>
      </c>
    </row>
    <row r="6614" spans="1:6" x14ac:dyDescent="0.25">
      <c r="A6614" t="s">
        <v>224</v>
      </c>
      <c r="B6614" t="s">
        <v>186</v>
      </c>
      <c r="C6614" s="1">
        <v>27503</v>
      </c>
      <c r="D6614">
        <v>27.7</v>
      </c>
      <c r="F6614">
        <v>0.19500000000000001</v>
      </c>
    </row>
    <row r="6615" spans="1:6" x14ac:dyDescent="0.25">
      <c r="A6615" t="s">
        <v>224</v>
      </c>
      <c r="B6615" t="s">
        <v>186</v>
      </c>
      <c r="C6615" s="1">
        <v>27517</v>
      </c>
      <c r="D6615">
        <v>21.4</v>
      </c>
      <c r="F6615">
        <v>0.17760000000000001</v>
      </c>
    </row>
    <row r="6616" spans="1:6" x14ac:dyDescent="0.25">
      <c r="A6616" t="s">
        <v>224</v>
      </c>
      <c r="B6616" t="s">
        <v>186</v>
      </c>
      <c r="C6616" s="1">
        <v>27531</v>
      </c>
      <c r="D6616">
        <v>16.399999999999999</v>
      </c>
      <c r="F6616">
        <v>0.14630000000000001</v>
      </c>
    </row>
    <row r="6617" spans="1:6" x14ac:dyDescent="0.25">
      <c r="A6617" t="s">
        <v>224</v>
      </c>
      <c r="B6617" t="s">
        <v>186</v>
      </c>
      <c r="C6617" s="1">
        <v>27545</v>
      </c>
      <c r="D6617">
        <v>12.2</v>
      </c>
      <c r="F6617">
        <v>9.0200000000000002E-2</v>
      </c>
    </row>
    <row r="6618" spans="1:6" x14ac:dyDescent="0.25">
      <c r="A6618" t="s">
        <v>224</v>
      </c>
      <c r="B6618" t="s">
        <v>186</v>
      </c>
      <c r="C6618" s="1">
        <v>27559</v>
      </c>
      <c r="D6618">
        <v>9.3000000000000007</v>
      </c>
      <c r="F6618">
        <v>0.1183</v>
      </c>
    </row>
    <row r="6619" spans="1:6" x14ac:dyDescent="0.25">
      <c r="A6619" t="s">
        <v>224</v>
      </c>
      <c r="B6619" t="s">
        <v>186</v>
      </c>
      <c r="C6619" s="1">
        <v>27573</v>
      </c>
      <c r="D6619">
        <v>7.2</v>
      </c>
      <c r="F6619">
        <v>0.1389</v>
      </c>
    </row>
    <row r="6620" spans="1:6" x14ac:dyDescent="0.25">
      <c r="A6620" t="s">
        <v>224</v>
      </c>
      <c r="B6620" t="s">
        <v>186</v>
      </c>
      <c r="C6620" s="1">
        <v>27587</v>
      </c>
      <c r="D6620">
        <v>7.4</v>
      </c>
      <c r="F6620">
        <v>0.1081</v>
      </c>
    </row>
    <row r="6621" spans="1:6" x14ac:dyDescent="0.25">
      <c r="A6621" t="s">
        <v>224</v>
      </c>
      <c r="B6621" t="s">
        <v>186</v>
      </c>
      <c r="C6621" s="1">
        <v>27601</v>
      </c>
      <c r="D6621">
        <v>8.1999999999999993</v>
      </c>
      <c r="F6621">
        <v>7.3200000000000001E-2</v>
      </c>
    </row>
    <row r="6622" spans="1:6" x14ac:dyDescent="0.25">
      <c r="A6622" t="s">
        <v>224</v>
      </c>
      <c r="B6622" t="s">
        <v>186</v>
      </c>
      <c r="C6622" s="1">
        <v>27615</v>
      </c>
      <c r="D6622">
        <v>8.1</v>
      </c>
      <c r="F6622">
        <v>0.1111</v>
      </c>
    </row>
    <row r="6623" spans="1:6" x14ac:dyDescent="0.25">
      <c r="A6623" t="s">
        <v>224</v>
      </c>
      <c r="B6623" t="s">
        <v>186</v>
      </c>
      <c r="C6623" s="1">
        <v>27629</v>
      </c>
      <c r="D6623">
        <v>14.7</v>
      </c>
      <c r="F6623">
        <v>0.1361</v>
      </c>
    </row>
    <row r="6624" spans="1:6" x14ac:dyDescent="0.25">
      <c r="A6624" t="s">
        <v>224</v>
      </c>
      <c r="B6624" t="s">
        <v>186</v>
      </c>
      <c r="C6624" s="1">
        <v>27643</v>
      </c>
      <c r="D6624">
        <v>17.399999999999999</v>
      </c>
      <c r="F6624">
        <v>0.22989999999999999</v>
      </c>
    </row>
    <row r="6625" spans="1:6" x14ac:dyDescent="0.25">
      <c r="A6625" t="s">
        <v>224</v>
      </c>
      <c r="B6625" t="s">
        <v>186</v>
      </c>
      <c r="C6625" s="1">
        <v>27657</v>
      </c>
      <c r="D6625">
        <v>23</v>
      </c>
      <c r="F6625">
        <v>0.2087</v>
      </c>
    </row>
    <row r="6626" spans="1:6" x14ac:dyDescent="0.25">
      <c r="A6626" t="s">
        <v>224</v>
      </c>
      <c r="B6626" t="s">
        <v>186</v>
      </c>
      <c r="C6626" s="1">
        <v>27671</v>
      </c>
      <c r="D6626">
        <v>32.4</v>
      </c>
      <c r="F6626">
        <v>0.17899999999999999</v>
      </c>
    </row>
    <row r="6627" spans="1:6" x14ac:dyDescent="0.25">
      <c r="A6627" t="s">
        <v>224</v>
      </c>
      <c r="B6627" t="s">
        <v>186</v>
      </c>
      <c r="C6627" s="1">
        <v>27685</v>
      </c>
      <c r="D6627">
        <v>43.6</v>
      </c>
      <c r="F6627">
        <v>0.1628</v>
      </c>
    </row>
    <row r="6628" spans="1:6" x14ac:dyDescent="0.25">
      <c r="A6628" t="s">
        <v>224</v>
      </c>
      <c r="B6628" t="s">
        <v>186</v>
      </c>
      <c r="C6628" s="1">
        <v>27699</v>
      </c>
      <c r="D6628">
        <v>41.6</v>
      </c>
      <c r="F6628">
        <v>0.16350000000000001</v>
      </c>
    </row>
    <row r="6629" spans="1:6" x14ac:dyDescent="0.25">
      <c r="A6629" t="s">
        <v>224</v>
      </c>
      <c r="B6629" t="s">
        <v>186</v>
      </c>
      <c r="C6629" s="1">
        <v>27713</v>
      </c>
      <c r="D6629">
        <v>43.9</v>
      </c>
      <c r="F6629">
        <v>0.2392</v>
      </c>
    </row>
    <row r="6630" spans="1:6" x14ac:dyDescent="0.25">
      <c r="A6630" t="s">
        <v>224</v>
      </c>
      <c r="B6630" t="s">
        <v>186</v>
      </c>
      <c r="C6630" s="1">
        <v>27728</v>
      </c>
      <c r="D6630">
        <v>40.299999999999997</v>
      </c>
      <c r="F6630">
        <v>0.31019999999999998</v>
      </c>
    </row>
    <row r="6631" spans="1:6" x14ac:dyDescent="0.25">
      <c r="A6631" t="s">
        <v>224</v>
      </c>
      <c r="B6631" t="s">
        <v>186</v>
      </c>
      <c r="C6631" s="1">
        <v>27742</v>
      </c>
      <c r="D6631">
        <v>41.2</v>
      </c>
      <c r="F6631">
        <v>0.36649999999999999</v>
      </c>
    </row>
    <row r="6632" spans="1:6" x14ac:dyDescent="0.25">
      <c r="A6632" t="s">
        <v>224</v>
      </c>
      <c r="B6632" t="s">
        <v>186</v>
      </c>
      <c r="C6632" s="1">
        <v>27756</v>
      </c>
      <c r="D6632">
        <v>45.8</v>
      </c>
      <c r="F6632">
        <v>0.42580000000000001</v>
      </c>
    </row>
    <row r="6633" spans="1:6" x14ac:dyDescent="0.25">
      <c r="A6633" t="s">
        <v>224</v>
      </c>
      <c r="B6633" t="s">
        <v>186</v>
      </c>
      <c r="C6633" s="1">
        <v>27770</v>
      </c>
      <c r="D6633">
        <v>39</v>
      </c>
      <c r="F6633">
        <v>0.4128</v>
      </c>
    </row>
    <row r="6634" spans="1:6" x14ac:dyDescent="0.25">
      <c r="A6634" t="s">
        <v>224</v>
      </c>
      <c r="B6634" t="s">
        <v>186</v>
      </c>
      <c r="C6634" s="1">
        <v>27784</v>
      </c>
      <c r="D6634">
        <v>37.700000000000003</v>
      </c>
      <c r="F6634">
        <v>0.3846</v>
      </c>
    </row>
    <row r="6635" spans="1:6" x14ac:dyDescent="0.25">
      <c r="A6635" t="s">
        <v>224</v>
      </c>
      <c r="B6635" t="s">
        <v>186</v>
      </c>
      <c r="C6635" s="1">
        <v>27798</v>
      </c>
      <c r="D6635">
        <v>32.299999999999997</v>
      </c>
      <c r="F6635">
        <v>0.37459999999999999</v>
      </c>
    </row>
    <row r="6636" spans="1:6" x14ac:dyDescent="0.25">
      <c r="A6636" t="s">
        <v>224</v>
      </c>
      <c r="B6636" t="s">
        <v>186</v>
      </c>
      <c r="C6636" s="1">
        <v>27812</v>
      </c>
      <c r="D6636">
        <v>29.8</v>
      </c>
      <c r="F6636">
        <v>0.34560000000000002</v>
      </c>
    </row>
    <row r="6637" spans="1:6" x14ac:dyDescent="0.25">
      <c r="A6637" t="s">
        <v>224</v>
      </c>
      <c r="B6637" t="s">
        <v>186</v>
      </c>
      <c r="C6637" s="1">
        <v>27827</v>
      </c>
      <c r="D6637">
        <v>30.1</v>
      </c>
      <c r="F6637">
        <v>0.34549999999999997</v>
      </c>
    </row>
    <row r="6638" spans="1:6" x14ac:dyDescent="0.25">
      <c r="A6638" t="s">
        <v>224</v>
      </c>
      <c r="B6638" t="s">
        <v>186</v>
      </c>
      <c r="C6638" s="1">
        <v>27841</v>
      </c>
      <c r="D6638">
        <v>37</v>
      </c>
      <c r="F6638">
        <v>0.3216</v>
      </c>
    </row>
    <row r="6639" spans="1:6" x14ac:dyDescent="0.25">
      <c r="A6639" t="s">
        <v>224</v>
      </c>
      <c r="B6639" t="s">
        <v>186</v>
      </c>
      <c r="C6639" s="1">
        <v>27855</v>
      </c>
      <c r="D6639">
        <v>31.6</v>
      </c>
      <c r="F6639">
        <v>0.27529999999999999</v>
      </c>
    </row>
    <row r="6640" spans="1:6" x14ac:dyDescent="0.25">
      <c r="A6640" t="s">
        <v>224</v>
      </c>
      <c r="B6640" t="s">
        <v>186</v>
      </c>
      <c r="C6640" s="1">
        <v>27869</v>
      </c>
      <c r="D6640">
        <v>27.7</v>
      </c>
      <c r="F6640">
        <v>0.19500000000000001</v>
      </c>
    </row>
    <row r="6641" spans="1:6" x14ac:dyDescent="0.25">
      <c r="A6641" t="s">
        <v>224</v>
      </c>
      <c r="B6641" t="s">
        <v>186</v>
      </c>
      <c r="C6641" s="1">
        <v>27883</v>
      </c>
      <c r="D6641">
        <v>21.4</v>
      </c>
      <c r="F6641">
        <v>0.17760000000000001</v>
      </c>
    </row>
    <row r="6642" spans="1:6" x14ac:dyDescent="0.25">
      <c r="A6642" t="s">
        <v>224</v>
      </c>
      <c r="B6642" t="s">
        <v>186</v>
      </c>
      <c r="C6642" s="1">
        <v>27897</v>
      </c>
      <c r="D6642">
        <v>16.399999999999999</v>
      </c>
      <c r="F6642">
        <v>0.14630000000000001</v>
      </c>
    </row>
    <row r="6643" spans="1:6" x14ac:dyDescent="0.25">
      <c r="A6643" t="s">
        <v>224</v>
      </c>
      <c r="B6643" t="s">
        <v>186</v>
      </c>
      <c r="C6643" s="1">
        <v>27911</v>
      </c>
      <c r="D6643">
        <v>12.2</v>
      </c>
      <c r="F6643">
        <v>9.0200000000000002E-2</v>
      </c>
    </row>
    <row r="6644" spans="1:6" x14ac:dyDescent="0.25">
      <c r="A6644" t="s">
        <v>224</v>
      </c>
      <c r="B6644" t="s">
        <v>186</v>
      </c>
      <c r="C6644" s="1">
        <v>27925</v>
      </c>
      <c r="D6644">
        <v>9.3000000000000007</v>
      </c>
      <c r="F6644">
        <v>0.1183</v>
      </c>
    </row>
    <row r="6645" spans="1:6" x14ac:dyDescent="0.25">
      <c r="A6645" t="s">
        <v>224</v>
      </c>
      <c r="B6645" t="s">
        <v>186</v>
      </c>
      <c r="C6645" s="1">
        <v>27939</v>
      </c>
      <c r="D6645">
        <v>7.2</v>
      </c>
      <c r="F6645">
        <v>0.1389</v>
      </c>
    </row>
    <row r="6646" spans="1:6" x14ac:dyDescent="0.25">
      <c r="A6646" t="s">
        <v>224</v>
      </c>
      <c r="B6646" t="s">
        <v>186</v>
      </c>
      <c r="C6646" s="1">
        <v>27953</v>
      </c>
      <c r="D6646">
        <v>7.4</v>
      </c>
      <c r="F6646">
        <v>0.1081</v>
      </c>
    </row>
    <row r="6647" spans="1:6" x14ac:dyDescent="0.25">
      <c r="A6647" t="s">
        <v>224</v>
      </c>
      <c r="B6647" t="s">
        <v>186</v>
      </c>
      <c r="C6647" s="1">
        <v>27967</v>
      </c>
      <c r="D6647">
        <v>8.1999999999999993</v>
      </c>
      <c r="F6647">
        <v>7.3200000000000001E-2</v>
      </c>
    </row>
    <row r="6648" spans="1:6" x14ac:dyDescent="0.25">
      <c r="A6648" t="s">
        <v>224</v>
      </c>
      <c r="B6648" t="s">
        <v>186</v>
      </c>
      <c r="C6648" s="1">
        <v>27981</v>
      </c>
      <c r="D6648">
        <v>8.1</v>
      </c>
      <c r="F6648">
        <v>0.1111</v>
      </c>
    </row>
    <row r="6649" spans="1:6" x14ac:dyDescent="0.25">
      <c r="A6649" t="s">
        <v>224</v>
      </c>
      <c r="B6649" t="s">
        <v>186</v>
      </c>
      <c r="C6649" s="1">
        <v>27995</v>
      </c>
      <c r="D6649">
        <v>14.7</v>
      </c>
      <c r="F6649">
        <v>0.1361</v>
      </c>
    </row>
    <row r="6650" spans="1:6" x14ac:dyDescent="0.25">
      <c r="A6650" t="s">
        <v>224</v>
      </c>
      <c r="B6650" t="s">
        <v>186</v>
      </c>
      <c r="C6650" s="1">
        <v>28009</v>
      </c>
      <c r="D6650">
        <v>17.399999999999999</v>
      </c>
      <c r="F6650">
        <v>0.22989999999999999</v>
      </c>
    </row>
    <row r="6651" spans="1:6" x14ac:dyDescent="0.25">
      <c r="A6651" t="s">
        <v>224</v>
      </c>
      <c r="B6651" t="s">
        <v>186</v>
      </c>
      <c r="C6651" s="1">
        <v>28023</v>
      </c>
      <c r="D6651">
        <v>23</v>
      </c>
      <c r="F6651">
        <v>0.2087</v>
      </c>
    </row>
    <row r="6652" spans="1:6" x14ac:dyDescent="0.25">
      <c r="A6652" t="s">
        <v>224</v>
      </c>
      <c r="B6652" t="s">
        <v>186</v>
      </c>
      <c r="C6652" s="1">
        <v>28037</v>
      </c>
      <c r="D6652">
        <v>32.4</v>
      </c>
      <c r="F6652">
        <v>0.17899999999999999</v>
      </c>
    </row>
    <row r="6653" spans="1:6" x14ac:dyDescent="0.25">
      <c r="A6653" t="s">
        <v>224</v>
      </c>
      <c r="B6653" t="s">
        <v>186</v>
      </c>
      <c r="C6653" s="1">
        <v>28051</v>
      </c>
      <c r="D6653">
        <v>43.6</v>
      </c>
      <c r="F6653">
        <v>0.1628</v>
      </c>
    </row>
    <row r="6654" spans="1:6" x14ac:dyDescent="0.25">
      <c r="A6654" t="s">
        <v>224</v>
      </c>
      <c r="B6654" t="s">
        <v>186</v>
      </c>
      <c r="C6654" s="1">
        <v>28065</v>
      </c>
      <c r="D6654">
        <v>41.6</v>
      </c>
      <c r="F6654">
        <v>0.16350000000000001</v>
      </c>
    </row>
    <row r="6655" spans="1:6" x14ac:dyDescent="0.25">
      <c r="A6655" t="s">
        <v>224</v>
      </c>
      <c r="B6655" t="s">
        <v>186</v>
      </c>
      <c r="C6655" s="1">
        <v>28079</v>
      </c>
      <c r="D6655">
        <v>43.9</v>
      </c>
      <c r="F6655">
        <v>0.2392</v>
      </c>
    </row>
    <row r="6656" spans="1:6" x14ac:dyDescent="0.25">
      <c r="A6656" t="s">
        <v>224</v>
      </c>
      <c r="B6656" t="s">
        <v>186</v>
      </c>
      <c r="C6656" s="1">
        <v>28094</v>
      </c>
      <c r="D6656">
        <v>40.299999999999997</v>
      </c>
      <c r="F6656">
        <v>0.31019999999999998</v>
      </c>
    </row>
    <row r="6657" spans="1:6" x14ac:dyDescent="0.25">
      <c r="A6657" t="s">
        <v>224</v>
      </c>
      <c r="B6657" t="s">
        <v>186</v>
      </c>
      <c r="C6657" s="1">
        <v>28108</v>
      </c>
      <c r="D6657">
        <v>41.2</v>
      </c>
      <c r="F6657">
        <v>0.36649999999999999</v>
      </c>
    </row>
    <row r="6658" spans="1:6" x14ac:dyDescent="0.25">
      <c r="A6658" t="s">
        <v>224</v>
      </c>
      <c r="B6658" t="s">
        <v>186</v>
      </c>
      <c r="C6658" s="1">
        <v>28122</v>
      </c>
      <c r="D6658">
        <v>45.8</v>
      </c>
      <c r="F6658">
        <v>0.42580000000000001</v>
      </c>
    </row>
    <row r="6659" spans="1:6" x14ac:dyDescent="0.25">
      <c r="A6659" t="s">
        <v>224</v>
      </c>
      <c r="B6659" t="s">
        <v>186</v>
      </c>
      <c r="C6659" s="1">
        <v>28136</v>
      </c>
      <c r="D6659">
        <v>39</v>
      </c>
      <c r="F6659">
        <v>0.4128</v>
      </c>
    </row>
    <row r="6660" spans="1:6" x14ac:dyDescent="0.25">
      <c r="A6660" t="s">
        <v>224</v>
      </c>
      <c r="B6660" t="s">
        <v>186</v>
      </c>
      <c r="C6660" s="1">
        <v>28150</v>
      </c>
      <c r="D6660">
        <v>37.700000000000003</v>
      </c>
      <c r="F6660">
        <v>0.3846</v>
      </c>
    </row>
    <row r="6661" spans="1:6" x14ac:dyDescent="0.25">
      <c r="A6661" t="s">
        <v>224</v>
      </c>
      <c r="B6661" t="s">
        <v>186</v>
      </c>
      <c r="C6661" s="1">
        <v>28164</v>
      </c>
      <c r="D6661">
        <v>32.299999999999997</v>
      </c>
      <c r="F6661">
        <v>0.37459999999999999</v>
      </c>
    </row>
    <row r="6662" spans="1:6" x14ac:dyDescent="0.25">
      <c r="A6662" t="s">
        <v>224</v>
      </c>
      <c r="B6662" t="s">
        <v>186</v>
      </c>
      <c r="C6662" s="1">
        <v>28178</v>
      </c>
      <c r="D6662">
        <v>29.8</v>
      </c>
      <c r="F6662">
        <v>0.34560000000000002</v>
      </c>
    </row>
    <row r="6663" spans="1:6" x14ac:dyDescent="0.25">
      <c r="A6663" t="s">
        <v>224</v>
      </c>
      <c r="B6663" t="s">
        <v>186</v>
      </c>
      <c r="C6663" s="1">
        <v>28192</v>
      </c>
      <c r="D6663">
        <v>30.1</v>
      </c>
      <c r="F6663">
        <v>0.34549999999999997</v>
      </c>
    </row>
    <row r="6664" spans="1:6" x14ac:dyDescent="0.25">
      <c r="A6664" t="s">
        <v>224</v>
      </c>
      <c r="B6664" t="s">
        <v>186</v>
      </c>
      <c r="C6664" s="1">
        <v>28206</v>
      </c>
      <c r="D6664">
        <v>37</v>
      </c>
      <c r="F6664">
        <v>0.3216</v>
      </c>
    </row>
    <row r="6665" spans="1:6" x14ac:dyDescent="0.25">
      <c r="A6665" t="s">
        <v>224</v>
      </c>
      <c r="B6665" t="s">
        <v>186</v>
      </c>
      <c r="C6665" s="1">
        <v>28220</v>
      </c>
      <c r="D6665">
        <v>31.6</v>
      </c>
      <c r="F6665">
        <v>0.27529999999999999</v>
      </c>
    </row>
    <row r="6666" spans="1:6" x14ac:dyDescent="0.25">
      <c r="A6666" t="s">
        <v>224</v>
      </c>
      <c r="B6666" t="s">
        <v>186</v>
      </c>
      <c r="C6666" s="1">
        <v>28234</v>
      </c>
      <c r="D6666">
        <v>27.7</v>
      </c>
      <c r="F6666">
        <v>0.19500000000000001</v>
      </c>
    </row>
    <row r="6667" spans="1:6" x14ac:dyDescent="0.25">
      <c r="A6667" t="s">
        <v>224</v>
      </c>
      <c r="B6667" t="s">
        <v>186</v>
      </c>
      <c r="C6667" s="1">
        <v>28248</v>
      </c>
      <c r="D6667">
        <v>21.4</v>
      </c>
      <c r="F6667">
        <v>0.17760000000000001</v>
      </c>
    </row>
    <row r="6668" spans="1:6" x14ac:dyDescent="0.25">
      <c r="A6668" t="s">
        <v>224</v>
      </c>
      <c r="B6668" t="s">
        <v>186</v>
      </c>
      <c r="C6668" s="1">
        <v>28262</v>
      </c>
      <c r="D6668">
        <v>16.399999999999999</v>
      </c>
      <c r="F6668">
        <v>0.14630000000000001</v>
      </c>
    </row>
    <row r="6669" spans="1:6" x14ac:dyDescent="0.25">
      <c r="A6669" t="s">
        <v>224</v>
      </c>
      <c r="B6669" t="s">
        <v>186</v>
      </c>
      <c r="C6669" s="1">
        <v>28276</v>
      </c>
      <c r="D6669">
        <v>12.2</v>
      </c>
      <c r="F6669">
        <v>9.0200000000000002E-2</v>
      </c>
    </row>
    <row r="6670" spans="1:6" x14ac:dyDescent="0.25">
      <c r="A6670" t="s">
        <v>224</v>
      </c>
      <c r="B6670" t="s">
        <v>186</v>
      </c>
      <c r="C6670" s="1">
        <v>28290</v>
      </c>
      <c r="D6670">
        <v>9.3000000000000007</v>
      </c>
      <c r="F6670">
        <v>0.1183</v>
      </c>
    </row>
    <row r="6671" spans="1:6" x14ac:dyDescent="0.25">
      <c r="A6671" t="s">
        <v>224</v>
      </c>
      <c r="B6671" t="s">
        <v>186</v>
      </c>
      <c r="C6671" s="1">
        <v>28304</v>
      </c>
      <c r="D6671">
        <v>7.2</v>
      </c>
      <c r="F6671">
        <v>0.1389</v>
      </c>
    </row>
    <row r="6672" spans="1:6" x14ac:dyDescent="0.25">
      <c r="A6672" t="s">
        <v>224</v>
      </c>
      <c r="B6672" t="s">
        <v>186</v>
      </c>
      <c r="C6672" s="1">
        <v>28318</v>
      </c>
      <c r="D6672">
        <v>7.4</v>
      </c>
      <c r="F6672">
        <v>0.1081</v>
      </c>
    </row>
    <row r="6673" spans="1:6" x14ac:dyDescent="0.25">
      <c r="A6673" t="s">
        <v>224</v>
      </c>
      <c r="B6673" t="s">
        <v>186</v>
      </c>
      <c r="C6673" s="1">
        <v>28332</v>
      </c>
      <c r="D6673">
        <v>8.1999999999999993</v>
      </c>
      <c r="F6673">
        <v>7.3200000000000001E-2</v>
      </c>
    </row>
    <row r="6674" spans="1:6" x14ac:dyDescent="0.25">
      <c r="A6674" t="s">
        <v>224</v>
      </c>
      <c r="B6674" t="s">
        <v>186</v>
      </c>
      <c r="C6674" s="1">
        <v>28346</v>
      </c>
      <c r="D6674">
        <v>8.1</v>
      </c>
      <c r="F6674">
        <v>0.1111</v>
      </c>
    </row>
    <row r="6675" spans="1:6" x14ac:dyDescent="0.25">
      <c r="A6675" t="s">
        <v>224</v>
      </c>
      <c r="B6675" t="s">
        <v>186</v>
      </c>
      <c r="C6675" s="1">
        <v>28360</v>
      </c>
      <c r="D6675">
        <v>14.7</v>
      </c>
      <c r="F6675">
        <v>0.1361</v>
      </c>
    </row>
    <row r="6676" spans="1:6" x14ac:dyDescent="0.25">
      <c r="A6676" t="s">
        <v>224</v>
      </c>
      <c r="B6676" t="s">
        <v>186</v>
      </c>
      <c r="C6676" s="1">
        <v>28374</v>
      </c>
      <c r="D6676">
        <v>17.399999999999999</v>
      </c>
      <c r="F6676">
        <v>0.22989999999999999</v>
      </c>
    </row>
    <row r="6677" spans="1:6" x14ac:dyDescent="0.25">
      <c r="A6677" t="s">
        <v>224</v>
      </c>
      <c r="B6677" t="s">
        <v>186</v>
      </c>
      <c r="C6677" s="1">
        <v>28388</v>
      </c>
      <c r="D6677">
        <v>23</v>
      </c>
      <c r="F6677">
        <v>0.2087</v>
      </c>
    </row>
    <row r="6678" spans="1:6" x14ac:dyDescent="0.25">
      <c r="A6678" t="s">
        <v>224</v>
      </c>
      <c r="B6678" t="s">
        <v>186</v>
      </c>
      <c r="C6678" s="1">
        <v>28402</v>
      </c>
      <c r="D6678">
        <v>32.4</v>
      </c>
      <c r="F6678">
        <v>0.17899999999999999</v>
      </c>
    </row>
    <row r="6679" spans="1:6" x14ac:dyDescent="0.25">
      <c r="A6679" t="s">
        <v>224</v>
      </c>
      <c r="B6679" t="s">
        <v>186</v>
      </c>
      <c r="C6679" s="1">
        <v>28416</v>
      </c>
      <c r="D6679">
        <v>43.6</v>
      </c>
      <c r="F6679">
        <v>0.1628</v>
      </c>
    </row>
    <row r="6680" spans="1:6" x14ac:dyDescent="0.25">
      <c r="A6680" t="s">
        <v>224</v>
      </c>
      <c r="B6680" t="s">
        <v>186</v>
      </c>
      <c r="C6680" s="1">
        <v>28430</v>
      </c>
      <c r="D6680">
        <v>41.6</v>
      </c>
      <c r="F6680">
        <v>0.16350000000000001</v>
      </c>
    </row>
    <row r="6681" spans="1:6" x14ac:dyDescent="0.25">
      <c r="A6681" t="s">
        <v>224</v>
      </c>
      <c r="B6681" t="s">
        <v>186</v>
      </c>
      <c r="C6681" s="1">
        <v>28444</v>
      </c>
      <c r="D6681">
        <v>43.9</v>
      </c>
      <c r="F6681">
        <v>0.2392</v>
      </c>
    </row>
    <row r="6682" spans="1:6" x14ac:dyDescent="0.25">
      <c r="A6682" t="s">
        <v>224</v>
      </c>
      <c r="B6682" t="s">
        <v>186</v>
      </c>
      <c r="C6682" s="1">
        <v>28459</v>
      </c>
      <c r="D6682">
        <v>40.299999999999997</v>
      </c>
      <c r="F6682">
        <v>0.31019999999999998</v>
      </c>
    </row>
    <row r="6683" spans="1:6" x14ac:dyDescent="0.25">
      <c r="A6683" t="s">
        <v>224</v>
      </c>
      <c r="B6683" t="s">
        <v>186</v>
      </c>
      <c r="C6683" s="1">
        <v>28473</v>
      </c>
      <c r="D6683">
        <v>41.2</v>
      </c>
      <c r="F6683">
        <v>0.36649999999999999</v>
      </c>
    </row>
    <row r="6684" spans="1:6" x14ac:dyDescent="0.25">
      <c r="A6684" t="s">
        <v>224</v>
      </c>
      <c r="B6684" t="s">
        <v>186</v>
      </c>
      <c r="C6684" s="1">
        <v>28487</v>
      </c>
      <c r="D6684">
        <v>45.8</v>
      </c>
      <c r="F6684">
        <v>0.42580000000000001</v>
      </c>
    </row>
    <row r="6685" spans="1:6" x14ac:dyDescent="0.25">
      <c r="A6685" t="s">
        <v>224</v>
      </c>
      <c r="B6685" t="s">
        <v>186</v>
      </c>
      <c r="C6685" s="1">
        <v>28501</v>
      </c>
      <c r="D6685">
        <v>39</v>
      </c>
      <c r="F6685">
        <v>0.4128</v>
      </c>
    </row>
    <row r="6686" spans="1:6" x14ac:dyDescent="0.25">
      <c r="A6686" t="s">
        <v>224</v>
      </c>
      <c r="B6686" t="s">
        <v>186</v>
      </c>
      <c r="C6686" s="1">
        <v>28515</v>
      </c>
      <c r="D6686">
        <v>37.700000000000003</v>
      </c>
      <c r="F6686">
        <v>0.3846</v>
      </c>
    </row>
    <row r="6687" spans="1:6" x14ac:dyDescent="0.25">
      <c r="A6687" t="s">
        <v>224</v>
      </c>
      <c r="B6687" t="s">
        <v>186</v>
      </c>
      <c r="C6687" s="1">
        <v>28529</v>
      </c>
      <c r="D6687">
        <v>32.299999999999997</v>
      </c>
      <c r="F6687">
        <v>0.37459999999999999</v>
      </c>
    </row>
    <row r="6688" spans="1:6" x14ac:dyDescent="0.25">
      <c r="A6688" t="s">
        <v>224</v>
      </c>
      <c r="B6688" t="s">
        <v>186</v>
      </c>
      <c r="C6688" s="1">
        <v>28543</v>
      </c>
      <c r="D6688">
        <v>29.8</v>
      </c>
      <c r="F6688">
        <v>0.34560000000000002</v>
      </c>
    </row>
    <row r="6689" spans="1:6" x14ac:dyDescent="0.25">
      <c r="A6689" t="s">
        <v>224</v>
      </c>
      <c r="B6689" t="s">
        <v>186</v>
      </c>
      <c r="C6689" s="1">
        <v>28557</v>
      </c>
      <c r="D6689">
        <v>30.1</v>
      </c>
      <c r="F6689">
        <v>0.34549999999999997</v>
      </c>
    </row>
    <row r="6690" spans="1:6" x14ac:dyDescent="0.25">
      <c r="A6690" t="s">
        <v>224</v>
      </c>
      <c r="B6690" t="s">
        <v>186</v>
      </c>
      <c r="C6690" s="1">
        <v>28571</v>
      </c>
      <c r="D6690">
        <v>37</v>
      </c>
      <c r="F6690">
        <v>0.3216</v>
      </c>
    </row>
    <row r="6691" spans="1:6" x14ac:dyDescent="0.25">
      <c r="A6691" t="s">
        <v>224</v>
      </c>
      <c r="B6691" t="s">
        <v>186</v>
      </c>
      <c r="C6691" s="1">
        <v>28585</v>
      </c>
      <c r="D6691">
        <v>31.6</v>
      </c>
      <c r="F6691">
        <v>0.27529999999999999</v>
      </c>
    </row>
    <row r="6692" spans="1:6" x14ac:dyDescent="0.25">
      <c r="A6692" t="s">
        <v>224</v>
      </c>
      <c r="B6692" t="s">
        <v>186</v>
      </c>
      <c r="C6692" s="1">
        <v>28599</v>
      </c>
      <c r="D6692">
        <v>27.7</v>
      </c>
      <c r="F6692">
        <v>0.19500000000000001</v>
      </c>
    </row>
    <row r="6693" spans="1:6" x14ac:dyDescent="0.25">
      <c r="A6693" t="s">
        <v>224</v>
      </c>
      <c r="B6693" t="s">
        <v>186</v>
      </c>
      <c r="C6693" s="1">
        <v>28613</v>
      </c>
      <c r="D6693">
        <v>21.4</v>
      </c>
      <c r="F6693">
        <v>0.17760000000000001</v>
      </c>
    </row>
    <row r="6694" spans="1:6" x14ac:dyDescent="0.25">
      <c r="A6694" t="s">
        <v>224</v>
      </c>
      <c r="B6694" t="s">
        <v>186</v>
      </c>
      <c r="C6694" s="1">
        <v>28627</v>
      </c>
      <c r="D6694">
        <v>16.399999999999999</v>
      </c>
      <c r="F6694">
        <v>0.14630000000000001</v>
      </c>
    </row>
    <row r="6695" spans="1:6" x14ac:dyDescent="0.25">
      <c r="A6695" t="s">
        <v>224</v>
      </c>
      <c r="B6695" t="s">
        <v>186</v>
      </c>
      <c r="C6695" s="1">
        <v>28641</v>
      </c>
      <c r="D6695">
        <v>12.2</v>
      </c>
      <c r="F6695">
        <v>9.0200000000000002E-2</v>
      </c>
    </row>
    <row r="6696" spans="1:6" x14ac:dyDescent="0.25">
      <c r="A6696" t="s">
        <v>224</v>
      </c>
      <c r="B6696" t="s">
        <v>186</v>
      </c>
      <c r="C6696" s="1">
        <v>28655</v>
      </c>
      <c r="D6696">
        <v>9.3000000000000007</v>
      </c>
      <c r="F6696">
        <v>0.1183</v>
      </c>
    </row>
    <row r="6697" spans="1:6" x14ac:dyDescent="0.25">
      <c r="A6697" t="s">
        <v>224</v>
      </c>
      <c r="B6697" t="s">
        <v>186</v>
      </c>
      <c r="C6697" s="1">
        <v>28669</v>
      </c>
      <c r="D6697">
        <v>7.2</v>
      </c>
      <c r="F6697">
        <v>0.1389</v>
      </c>
    </row>
    <row r="6698" spans="1:6" x14ac:dyDescent="0.25">
      <c r="A6698" t="s">
        <v>224</v>
      </c>
      <c r="B6698" t="s">
        <v>186</v>
      </c>
      <c r="C6698" s="1">
        <v>28683</v>
      </c>
      <c r="D6698">
        <v>7.4</v>
      </c>
      <c r="F6698">
        <v>0.1081</v>
      </c>
    </row>
    <row r="6699" spans="1:6" x14ac:dyDescent="0.25">
      <c r="A6699" t="s">
        <v>224</v>
      </c>
      <c r="B6699" t="s">
        <v>186</v>
      </c>
      <c r="C6699" s="1">
        <v>28697</v>
      </c>
      <c r="D6699">
        <v>8.1999999999999993</v>
      </c>
      <c r="F6699">
        <v>7.3200000000000001E-2</v>
      </c>
    </row>
    <row r="6700" spans="1:6" x14ac:dyDescent="0.25">
      <c r="A6700" t="s">
        <v>224</v>
      </c>
      <c r="B6700" t="s">
        <v>186</v>
      </c>
      <c r="C6700" s="1">
        <v>28711</v>
      </c>
      <c r="D6700">
        <v>8.1</v>
      </c>
      <c r="F6700">
        <v>0.1111</v>
      </c>
    </row>
    <row r="6701" spans="1:6" x14ac:dyDescent="0.25">
      <c r="A6701" t="s">
        <v>224</v>
      </c>
      <c r="B6701" t="s">
        <v>186</v>
      </c>
      <c r="C6701" s="1">
        <v>28725</v>
      </c>
      <c r="D6701">
        <v>14.7</v>
      </c>
      <c r="F6701">
        <v>0.1361</v>
      </c>
    </row>
    <row r="6702" spans="1:6" x14ac:dyDescent="0.25">
      <c r="A6702" t="s">
        <v>224</v>
      </c>
      <c r="B6702" t="s">
        <v>186</v>
      </c>
      <c r="C6702" s="1">
        <v>28739</v>
      </c>
      <c r="D6702">
        <v>17.399999999999999</v>
      </c>
      <c r="F6702">
        <v>0.22989999999999999</v>
      </c>
    </row>
    <row r="6703" spans="1:6" x14ac:dyDescent="0.25">
      <c r="A6703" t="s">
        <v>224</v>
      </c>
      <c r="B6703" t="s">
        <v>186</v>
      </c>
      <c r="C6703" s="1">
        <v>28753</v>
      </c>
      <c r="D6703">
        <v>23</v>
      </c>
      <c r="F6703">
        <v>0.2087</v>
      </c>
    </row>
    <row r="6704" spans="1:6" x14ac:dyDescent="0.25">
      <c r="A6704" t="s">
        <v>224</v>
      </c>
      <c r="B6704" t="s">
        <v>186</v>
      </c>
      <c r="C6704" s="1">
        <v>28767</v>
      </c>
      <c r="D6704">
        <v>32.4</v>
      </c>
      <c r="F6704">
        <v>0.17899999999999999</v>
      </c>
    </row>
    <row r="6705" spans="1:6" x14ac:dyDescent="0.25">
      <c r="A6705" t="s">
        <v>224</v>
      </c>
      <c r="B6705" t="s">
        <v>186</v>
      </c>
      <c r="C6705" s="1">
        <v>28781</v>
      </c>
      <c r="D6705">
        <v>43.6</v>
      </c>
      <c r="F6705">
        <v>0.1628</v>
      </c>
    </row>
    <row r="6706" spans="1:6" x14ac:dyDescent="0.25">
      <c r="A6706" t="s">
        <v>224</v>
      </c>
      <c r="B6706" t="s">
        <v>186</v>
      </c>
      <c r="C6706" s="1">
        <v>28795</v>
      </c>
      <c r="D6706">
        <v>41.6</v>
      </c>
      <c r="F6706">
        <v>0.16350000000000001</v>
      </c>
    </row>
    <row r="6707" spans="1:6" x14ac:dyDescent="0.25">
      <c r="A6707" t="s">
        <v>224</v>
      </c>
      <c r="B6707" t="s">
        <v>186</v>
      </c>
      <c r="C6707" s="1">
        <v>28809</v>
      </c>
      <c r="D6707">
        <v>43.9</v>
      </c>
      <c r="F6707">
        <v>0.2392</v>
      </c>
    </row>
    <row r="6708" spans="1:6" x14ac:dyDescent="0.25">
      <c r="A6708" t="s">
        <v>224</v>
      </c>
      <c r="B6708" t="s">
        <v>186</v>
      </c>
      <c r="C6708" s="1">
        <v>28824</v>
      </c>
      <c r="D6708">
        <v>40.299999999999997</v>
      </c>
      <c r="F6708">
        <v>0.31019999999999998</v>
      </c>
    </row>
    <row r="6709" spans="1:6" x14ac:dyDescent="0.25">
      <c r="A6709" t="s">
        <v>224</v>
      </c>
      <c r="B6709" t="s">
        <v>186</v>
      </c>
      <c r="C6709" s="1">
        <v>28838</v>
      </c>
      <c r="D6709">
        <v>41.2</v>
      </c>
      <c r="F6709">
        <v>0.36649999999999999</v>
      </c>
    </row>
    <row r="6710" spans="1:6" x14ac:dyDescent="0.25">
      <c r="A6710" t="s">
        <v>224</v>
      </c>
      <c r="B6710" t="s">
        <v>186</v>
      </c>
      <c r="C6710" s="1">
        <v>28852</v>
      </c>
      <c r="D6710">
        <v>45.8</v>
      </c>
      <c r="F6710">
        <v>0.42580000000000001</v>
      </c>
    </row>
    <row r="6711" spans="1:6" x14ac:dyDescent="0.25">
      <c r="A6711" t="s">
        <v>224</v>
      </c>
      <c r="B6711" t="s">
        <v>186</v>
      </c>
      <c r="C6711" s="1">
        <v>28866</v>
      </c>
      <c r="D6711">
        <v>39</v>
      </c>
      <c r="F6711">
        <v>0.4128</v>
      </c>
    </row>
    <row r="6712" spans="1:6" x14ac:dyDescent="0.25">
      <c r="A6712" t="s">
        <v>224</v>
      </c>
      <c r="B6712" t="s">
        <v>186</v>
      </c>
      <c r="C6712" s="1">
        <v>28880</v>
      </c>
      <c r="D6712">
        <v>37.700000000000003</v>
      </c>
      <c r="F6712">
        <v>0.3846</v>
      </c>
    </row>
    <row r="6713" spans="1:6" x14ac:dyDescent="0.25">
      <c r="A6713" t="s">
        <v>224</v>
      </c>
      <c r="B6713" t="s">
        <v>186</v>
      </c>
      <c r="C6713" s="1">
        <v>28894</v>
      </c>
      <c r="D6713">
        <v>32.299999999999997</v>
      </c>
      <c r="F6713">
        <v>0.37459999999999999</v>
      </c>
    </row>
    <row r="6714" spans="1:6" x14ac:dyDescent="0.25">
      <c r="A6714" t="s">
        <v>224</v>
      </c>
      <c r="B6714" t="s">
        <v>186</v>
      </c>
      <c r="C6714" s="1">
        <v>28908</v>
      </c>
      <c r="D6714">
        <v>29.8</v>
      </c>
      <c r="F6714">
        <v>0.34560000000000002</v>
      </c>
    </row>
    <row r="6715" spans="1:6" x14ac:dyDescent="0.25">
      <c r="A6715" t="s">
        <v>224</v>
      </c>
      <c r="B6715" t="s">
        <v>186</v>
      </c>
      <c r="C6715" s="1">
        <v>28922</v>
      </c>
      <c r="D6715">
        <v>30.1</v>
      </c>
      <c r="F6715">
        <v>0.34549999999999997</v>
      </c>
    </row>
    <row r="6716" spans="1:6" x14ac:dyDescent="0.25">
      <c r="A6716" t="s">
        <v>224</v>
      </c>
      <c r="B6716" t="s">
        <v>186</v>
      </c>
      <c r="C6716" s="1">
        <v>28936</v>
      </c>
      <c r="D6716">
        <v>37</v>
      </c>
      <c r="F6716">
        <v>0.3216</v>
      </c>
    </row>
    <row r="6717" spans="1:6" x14ac:dyDescent="0.25">
      <c r="A6717" t="s">
        <v>224</v>
      </c>
      <c r="B6717" t="s">
        <v>186</v>
      </c>
      <c r="C6717" s="1">
        <v>28950</v>
      </c>
      <c r="D6717">
        <v>31.6</v>
      </c>
      <c r="F6717">
        <v>0.27529999999999999</v>
      </c>
    </row>
    <row r="6718" spans="1:6" x14ac:dyDescent="0.25">
      <c r="A6718" t="s">
        <v>224</v>
      </c>
      <c r="B6718" t="s">
        <v>186</v>
      </c>
      <c r="C6718" s="1">
        <v>28964</v>
      </c>
      <c r="D6718">
        <v>27.7</v>
      </c>
      <c r="F6718">
        <v>0.19500000000000001</v>
      </c>
    </row>
    <row r="6719" spans="1:6" x14ac:dyDescent="0.25">
      <c r="A6719" t="s">
        <v>224</v>
      </c>
      <c r="B6719" t="s">
        <v>186</v>
      </c>
      <c r="C6719" s="1">
        <v>28978</v>
      </c>
      <c r="D6719">
        <v>21.4</v>
      </c>
      <c r="F6719">
        <v>0.17760000000000001</v>
      </c>
    </row>
    <row r="6720" spans="1:6" x14ac:dyDescent="0.25">
      <c r="A6720" t="s">
        <v>224</v>
      </c>
      <c r="B6720" t="s">
        <v>186</v>
      </c>
      <c r="C6720" s="1">
        <v>28992</v>
      </c>
      <c r="D6720">
        <v>16.399999999999999</v>
      </c>
      <c r="F6720">
        <v>0.14630000000000001</v>
      </c>
    </row>
    <row r="6721" spans="1:6" x14ac:dyDescent="0.25">
      <c r="A6721" t="s">
        <v>224</v>
      </c>
      <c r="B6721" t="s">
        <v>186</v>
      </c>
      <c r="C6721" s="1">
        <v>29006</v>
      </c>
      <c r="D6721">
        <v>12.2</v>
      </c>
      <c r="F6721">
        <v>9.0200000000000002E-2</v>
      </c>
    </row>
    <row r="6722" spans="1:6" x14ac:dyDescent="0.25">
      <c r="A6722" t="s">
        <v>224</v>
      </c>
      <c r="B6722" t="s">
        <v>186</v>
      </c>
      <c r="C6722" s="1">
        <v>29020</v>
      </c>
      <c r="D6722">
        <v>9.3000000000000007</v>
      </c>
      <c r="F6722">
        <v>0.1183</v>
      </c>
    </row>
    <row r="6723" spans="1:6" x14ac:dyDescent="0.25">
      <c r="A6723" t="s">
        <v>224</v>
      </c>
      <c r="B6723" t="s">
        <v>186</v>
      </c>
      <c r="C6723" s="1">
        <v>29034</v>
      </c>
      <c r="D6723">
        <v>7.2</v>
      </c>
      <c r="F6723">
        <v>0.1389</v>
      </c>
    </row>
    <row r="6724" spans="1:6" x14ac:dyDescent="0.25">
      <c r="A6724" t="s">
        <v>224</v>
      </c>
      <c r="B6724" t="s">
        <v>186</v>
      </c>
      <c r="C6724" s="1">
        <v>29048</v>
      </c>
      <c r="D6724">
        <v>7.4</v>
      </c>
      <c r="F6724">
        <v>0.1081</v>
      </c>
    </row>
    <row r="6725" spans="1:6" x14ac:dyDescent="0.25">
      <c r="A6725" t="s">
        <v>224</v>
      </c>
      <c r="B6725" t="s">
        <v>186</v>
      </c>
      <c r="C6725" s="1">
        <v>29062</v>
      </c>
      <c r="D6725">
        <v>8.1999999999999993</v>
      </c>
      <c r="F6725">
        <v>7.3200000000000001E-2</v>
      </c>
    </row>
    <row r="6726" spans="1:6" x14ac:dyDescent="0.25">
      <c r="A6726" t="s">
        <v>224</v>
      </c>
      <c r="B6726" t="s">
        <v>186</v>
      </c>
      <c r="C6726" s="1">
        <v>29076</v>
      </c>
      <c r="D6726">
        <v>8.1</v>
      </c>
      <c r="F6726">
        <v>0.1111</v>
      </c>
    </row>
    <row r="6727" spans="1:6" x14ac:dyDescent="0.25">
      <c r="A6727" t="s">
        <v>224</v>
      </c>
      <c r="B6727" t="s">
        <v>186</v>
      </c>
      <c r="C6727" s="1">
        <v>29090</v>
      </c>
      <c r="D6727">
        <v>14.7</v>
      </c>
      <c r="F6727">
        <v>0.1361</v>
      </c>
    </row>
    <row r="6728" spans="1:6" x14ac:dyDescent="0.25">
      <c r="A6728" t="s">
        <v>224</v>
      </c>
      <c r="B6728" t="s">
        <v>186</v>
      </c>
      <c r="C6728" s="1">
        <v>29104</v>
      </c>
      <c r="D6728">
        <v>17.399999999999999</v>
      </c>
      <c r="F6728">
        <v>0.22989999999999999</v>
      </c>
    </row>
    <row r="6729" spans="1:6" x14ac:dyDescent="0.25">
      <c r="A6729" t="s">
        <v>224</v>
      </c>
      <c r="B6729" t="s">
        <v>186</v>
      </c>
      <c r="C6729" s="1">
        <v>29118</v>
      </c>
      <c r="D6729">
        <v>23</v>
      </c>
      <c r="F6729">
        <v>0.2087</v>
      </c>
    </row>
    <row r="6730" spans="1:6" x14ac:dyDescent="0.25">
      <c r="A6730" t="s">
        <v>224</v>
      </c>
      <c r="B6730" t="s">
        <v>186</v>
      </c>
      <c r="C6730" s="1">
        <v>29132</v>
      </c>
      <c r="D6730">
        <v>32.4</v>
      </c>
      <c r="F6730">
        <v>0.17899999999999999</v>
      </c>
    </row>
    <row r="6731" spans="1:6" x14ac:dyDescent="0.25">
      <c r="A6731" t="s">
        <v>224</v>
      </c>
      <c r="B6731" t="s">
        <v>186</v>
      </c>
      <c r="C6731" s="1">
        <v>29146</v>
      </c>
      <c r="D6731">
        <v>43.6</v>
      </c>
      <c r="F6731">
        <v>0.1628</v>
      </c>
    </row>
    <row r="6732" spans="1:6" x14ac:dyDescent="0.25">
      <c r="A6732" t="s">
        <v>224</v>
      </c>
      <c r="B6732" t="s">
        <v>186</v>
      </c>
      <c r="C6732" s="1">
        <v>29160</v>
      </c>
      <c r="D6732">
        <v>41.6</v>
      </c>
      <c r="F6732">
        <v>0.16350000000000001</v>
      </c>
    </row>
    <row r="6733" spans="1:6" x14ac:dyDescent="0.25">
      <c r="A6733" t="s">
        <v>224</v>
      </c>
      <c r="B6733" t="s">
        <v>186</v>
      </c>
      <c r="C6733" s="1">
        <v>29174</v>
      </c>
      <c r="D6733">
        <v>43.9</v>
      </c>
      <c r="F6733">
        <v>0.2392</v>
      </c>
    </row>
    <row r="6734" spans="1:6" x14ac:dyDescent="0.25">
      <c r="A6734" t="s">
        <v>224</v>
      </c>
      <c r="B6734" t="s">
        <v>186</v>
      </c>
      <c r="C6734" s="1">
        <v>29189</v>
      </c>
      <c r="D6734">
        <v>40.299999999999997</v>
      </c>
      <c r="F6734">
        <v>0.31019999999999998</v>
      </c>
    </row>
    <row r="6735" spans="1:6" x14ac:dyDescent="0.25">
      <c r="A6735" t="s">
        <v>224</v>
      </c>
      <c r="B6735" t="s">
        <v>186</v>
      </c>
      <c r="C6735" s="1">
        <v>29203</v>
      </c>
      <c r="D6735">
        <v>41.2</v>
      </c>
      <c r="F6735">
        <v>0.36649999999999999</v>
      </c>
    </row>
    <row r="6736" spans="1:6" x14ac:dyDescent="0.25">
      <c r="A6736" t="s">
        <v>224</v>
      </c>
      <c r="B6736" t="s">
        <v>186</v>
      </c>
      <c r="C6736" s="1">
        <v>29217</v>
      </c>
      <c r="D6736">
        <v>45.8</v>
      </c>
      <c r="F6736">
        <v>0.42580000000000001</v>
      </c>
    </row>
    <row r="6737" spans="1:6" x14ac:dyDescent="0.25">
      <c r="A6737" t="s">
        <v>224</v>
      </c>
      <c r="B6737" t="s">
        <v>186</v>
      </c>
      <c r="C6737" s="1">
        <v>29231</v>
      </c>
      <c r="D6737">
        <v>39</v>
      </c>
      <c r="F6737">
        <v>0.4128</v>
      </c>
    </row>
    <row r="6738" spans="1:6" x14ac:dyDescent="0.25">
      <c r="A6738" t="s">
        <v>224</v>
      </c>
      <c r="B6738" t="s">
        <v>186</v>
      </c>
      <c r="C6738" s="1">
        <v>29245</v>
      </c>
      <c r="D6738">
        <v>37.700000000000003</v>
      </c>
      <c r="F6738">
        <v>0.3846</v>
      </c>
    </row>
    <row r="6739" spans="1:6" x14ac:dyDescent="0.25">
      <c r="A6739" t="s">
        <v>224</v>
      </c>
      <c r="B6739" t="s">
        <v>186</v>
      </c>
      <c r="C6739" s="1">
        <v>29259</v>
      </c>
      <c r="D6739">
        <v>32.299999999999997</v>
      </c>
      <c r="F6739">
        <v>0.37459999999999999</v>
      </c>
    </row>
    <row r="6740" spans="1:6" x14ac:dyDescent="0.25">
      <c r="A6740" t="s">
        <v>224</v>
      </c>
      <c r="B6740" t="s">
        <v>186</v>
      </c>
      <c r="C6740" s="1">
        <v>29273</v>
      </c>
      <c r="D6740">
        <v>29.8</v>
      </c>
      <c r="F6740">
        <v>0.34560000000000002</v>
      </c>
    </row>
    <row r="6741" spans="1:6" x14ac:dyDescent="0.25">
      <c r="A6741" t="s">
        <v>224</v>
      </c>
      <c r="B6741" t="s">
        <v>186</v>
      </c>
      <c r="C6741" s="1">
        <v>29288</v>
      </c>
      <c r="D6741">
        <v>30.1</v>
      </c>
      <c r="F6741">
        <v>0.34549999999999997</v>
      </c>
    </row>
    <row r="6742" spans="1:6" x14ac:dyDescent="0.25">
      <c r="A6742" t="s">
        <v>224</v>
      </c>
      <c r="B6742" t="s">
        <v>186</v>
      </c>
      <c r="C6742" s="1">
        <v>29302</v>
      </c>
      <c r="D6742">
        <v>37</v>
      </c>
      <c r="F6742">
        <v>0.3216</v>
      </c>
    </row>
    <row r="6743" spans="1:6" x14ac:dyDescent="0.25">
      <c r="A6743" t="s">
        <v>224</v>
      </c>
      <c r="B6743" t="s">
        <v>186</v>
      </c>
      <c r="C6743" s="1">
        <v>29316</v>
      </c>
      <c r="D6743">
        <v>31.6</v>
      </c>
      <c r="F6743">
        <v>0.27529999999999999</v>
      </c>
    </row>
    <row r="6744" spans="1:6" x14ac:dyDescent="0.25">
      <c r="A6744" t="s">
        <v>224</v>
      </c>
      <c r="B6744" t="s">
        <v>186</v>
      </c>
      <c r="C6744" s="1">
        <v>29330</v>
      </c>
      <c r="D6744">
        <v>27.7</v>
      </c>
      <c r="F6744">
        <v>0.19500000000000001</v>
      </c>
    </row>
    <row r="6745" spans="1:6" x14ac:dyDescent="0.25">
      <c r="A6745" t="s">
        <v>224</v>
      </c>
      <c r="B6745" t="s">
        <v>186</v>
      </c>
      <c r="C6745" s="1">
        <v>29344</v>
      </c>
      <c r="D6745">
        <v>21.4</v>
      </c>
      <c r="F6745">
        <v>0.17760000000000001</v>
      </c>
    </row>
    <row r="6746" spans="1:6" x14ac:dyDescent="0.25">
      <c r="A6746" t="s">
        <v>224</v>
      </c>
      <c r="B6746" t="s">
        <v>186</v>
      </c>
      <c r="C6746" s="1">
        <v>29358</v>
      </c>
      <c r="D6746">
        <v>16.399999999999999</v>
      </c>
      <c r="F6746">
        <v>0.14630000000000001</v>
      </c>
    </row>
    <row r="6747" spans="1:6" x14ac:dyDescent="0.25">
      <c r="A6747" t="s">
        <v>224</v>
      </c>
      <c r="B6747" t="s">
        <v>186</v>
      </c>
      <c r="C6747" s="1">
        <v>29372</v>
      </c>
      <c r="D6747">
        <v>12.2</v>
      </c>
      <c r="F6747">
        <v>9.0200000000000002E-2</v>
      </c>
    </row>
    <row r="6748" spans="1:6" x14ac:dyDescent="0.25">
      <c r="A6748" t="s">
        <v>224</v>
      </c>
      <c r="B6748" t="s">
        <v>186</v>
      </c>
      <c r="C6748" s="1">
        <v>29386</v>
      </c>
      <c r="D6748">
        <v>9.3000000000000007</v>
      </c>
      <c r="F6748">
        <v>0.1183</v>
      </c>
    </row>
    <row r="6749" spans="1:6" x14ac:dyDescent="0.25">
      <c r="A6749" t="s">
        <v>224</v>
      </c>
      <c r="B6749" t="s">
        <v>186</v>
      </c>
      <c r="C6749" s="1">
        <v>29400</v>
      </c>
      <c r="D6749">
        <v>7.2</v>
      </c>
      <c r="F6749">
        <v>0.1389</v>
      </c>
    </row>
    <row r="6750" spans="1:6" x14ac:dyDescent="0.25">
      <c r="A6750" t="s">
        <v>224</v>
      </c>
      <c r="B6750" t="s">
        <v>186</v>
      </c>
      <c r="C6750" s="1">
        <v>29414</v>
      </c>
      <c r="D6750">
        <v>7.4</v>
      </c>
      <c r="F6750">
        <v>0.1081</v>
      </c>
    </row>
    <row r="6751" spans="1:6" x14ac:dyDescent="0.25">
      <c r="A6751" t="s">
        <v>224</v>
      </c>
      <c r="B6751" t="s">
        <v>186</v>
      </c>
      <c r="C6751" s="1">
        <v>29428</v>
      </c>
      <c r="D6751">
        <v>8.1999999999999993</v>
      </c>
      <c r="F6751">
        <v>7.3200000000000001E-2</v>
      </c>
    </row>
    <row r="6752" spans="1:6" x14ac:dyDescent="0.25">
      <c r="A6752" t="s">
        <v>224</v>
      </c>
      <c r="B6752" t="s">
        <v>186</v>
      </c>
      <c r="C6752" s="1">
        <v>29442</v>
      </c>
      <c r="D6752">
        <v>8.1</v>
      </c>
      <c r="F6752">
        <v>0.1111</v>
      </c>
    </row>
    <row r="6753" spans="1:6" x14ac:dyDescent="0.25">
      <c r="A6753" t="s">
        <v>224</v>
      </c>
      <c r="B6753" t="s">
        <v>186</v>
      </c>
      <c r="C6753" s="1">
        <v>29456</v>
      </c>
      <c r="D6753">
        <v>14.7</v>
      </c>
      <c r="F6753">
        <v>0.1361</v>
      </c>
    </row>
    <row r="6754" spans="1:6" x14ac:dyDescent="0.25">
      <c r="A6754" t="s">
        <v>224</v>
      </c>
      <c r="B6754" t="s">
        <v>186</v>
      </c>
      <c r="C6754" s="1">
        <v>29470</v>
      </c>
      <c r="D6754">
        <v>17.399999999999999</v>
      </c>
      <c r="F6754">
        <v>0.22989999999999999</v>
      </c>
    </row>
    <row r="6755" spans="1:6" x14ac:dyDescent="0.25">
      <c r="A6755" t="s">
        <v>224</v>
      </c>
      <c r="B6755" t="s">
        <v>186</v>
      </c>
      <c r="C6755" s="1">
        <v>29484</v>
      </c>
      <c r="D6755">
        <v>23</v>
      </c>
      <c r="F6755">
        <v>0.2087</v>
      </c>
    </row>
    <row r="6756" spans="1:6" x14ac:dyDescent="0.25">
      <c r="A6756" t="s">
        <v>224</v>
      </c>
      <c r="B6756" t="s">
        <v>186</v>
      </c>
      <c r="C6756" s="1">
        <v>29498</v>
      </c>
      <c r="D6756">
        <v>32.4</v>
      </c>
      <c r="F6756">
        <v>0.17899999999999999</v>
      </c>
    </row>
    <row r="6757" spans="1:6" x14ac:dyDescent="0.25">
      <c r="A6757" t="s">
        <v>224</v>
      </c>
      <c r="B6757" t="s">
        <v>186</v>
      </c>
      <c r="C6757" s="1">
        <v>29512</v>
      </c>
      <c r="D6757">
        <v>43.6</v>
      </c>
      <c r="F6757">
        <v>0.1628</v>
      </c>
    </row>
    <row r="6758" spans="1:6" x14ac:dyDescent="0.25">
      <c r="A6758" t="s">
        <v>224</v>
      </c>
      <c r="B6758" t="s">
        <v>186</v>
      </c>
      <c r="C6758" s="1">
        <v>29526</v>
      </c>
      <c r="D6758">
        <v>41.6</v>
      </c>
      <c r="F6758">
        <v>0.16350000000000001</v>
      </c>
    </row>
    <row r="6759" spans="1:6" x14ac:dyDescent="0.25">
      <c r="A6759" t="s">
        <v>224</v>
      </c>
      <c r="B6759" t="s">
        <v>186</v>
      </c>
      <c r="C6759" s="1">
        <v>29540</v>
      </c>
      <c r="D6759">
        <v>43.9</v>
      </c>
      <c r="F6759">
        <v>0.2392</v>
      </c>
    </row>
    <row r="6760" spans="1:6" x14ac:dyDescent="0.25">
      <c r="A6760" t="s">
        <v>224</v>
      </c>
      <c r="B6760" t="s">
        <v>186</v>
      </c>
      <c r="C6760" s="1">
        <v>29555</v>
      </c>
      <c r="D6760">
        <v>40.299999999999997</v>
      </c>
      <c r="F6760">
        <v>0.31019999999999998</v>
      </c>
    </row>
    <row r="6761" spans="1:6" x14ac:dyDescent="0.25">
      <c r="A6761" t="s">
        <v>224</v>
      </c>
      <c r="B6761" t="s">
        <v>186</v>
      </c>
      <c r="C6761" s="1">
        <v>29569</v>
      </c>
      <c r="D6761">
        <v>41.2</v>
      </c>
      <c r="F6761">
        <v>0.36649999999999999</v>
      </c>
    </row>
    <row r="6762" spans="1:6" x14ac:dyDescent="0.25">
      <c r="A6762" t="s">
        <v>224</v>
      </c>
      <c r="B6762" t="s">
        <v>186</v>
      </c>
      <c r="C6762" s="1">
        <v>29583</v>
      </c>
      <c r="D6762">
        <v>45.8</v>
      </c>
      <c r="F6762">
        <v>0.42580000000000001</v>
      </c>
    </row>
    <row r="6763" spans="1:6" x14ac:dyDescent="0.25">
      <c r="A6763" t="s">
        <v>224</v>
      </c>
      <c r="B6763" t="s">
        <v>186</v>
      </c>
      <c r="C6763" s="1">
        <v>29597</v>
      </c>
      <c r="D6763">
        <v>39</v>
      </c>
      <c r="F6763">
        <v>0.4128</v>
      </c>
    </row>
    <row r="6764" spans="1:6" x14ac:dyDescent="0.25">
      <c r="A6764" t="s">
        <v>224</v>
      </c>
      <c r="B6764" t="s">
        <v>186</v>
      </c>
      <c r="C6764" s="1">
        <v>29611</v>
      </c>
      <c r="D6764">
        <v>37.700000000000003</v>
      </c>
      <c r="F6764">
        <v>0.3846</v>
      </c>
    </row>
    <row r="6765" spans="1:6" x14ac:dyDescent="0.25">
      <c r="A6765" t="s">
        <v>224</v>
      </c>
      <c r="B6765" t="s">
        <v>186</v>
      </c>
      <c r="C6765" s="1">
        <v>29625</v>
      </c>
      <c r="D6765">
        <v>32.299999999999997</v>
      </c>
      <c r="F6765">
        <v>0.37459999999999999</v>
      </c>
    </row>
    <row r="6766" spans="1:6" x14ac:dyDescent="0.25">
      <c r="A6766" t="s">
        <v>224</v>
      </c>
      <c r="B6766" t="s">
        <v>186</v>
      </c>
      <c r="C6766" s="1">
        <v>29639</v>
      </c>
      <c r="D6766">
        <v>29.8</v>
      </c>
      <c r="F6766">
        <v>0.34560000000000002</v>
      </c>
    </row>
    <row r="6767" spans="1:6" x14ac:dyDescent="0.25">
      <c r="A6767" t="s">
        <v>224</v>
      </c>
      <c r="B6767" t="s">
        <v>186</v>
      </c>
      <c r="C6767" s="1">
        <v>29653</v>
      </c>
      <c r="D6767">
        <v>30.1</v>
      </c>
      <c r="F6767">
        <v>0.34549999999999997</v>
      </c>
    </row>
    <row r="6768" spans="1:6" x14ac:dyDescent="0.25">
      <c r="A6768" t="s">
        <v>224</v>
      </c>
      <c r="B6768" t="s">
        <v>186</v>
      </c>
      <c r="C6768" s="1">
        <v>29667</v>
      </c>
      <c r="D6768">
        <v>37</v>
      </c>
      <c r="F6768">
        <v>0.3216</v>
      </c>
    </row>
    <row r="6769" spans="1:6" x14ac:dyDescent="0.25">
      <c r="A6769" t="s">
        <v>224</v>
      </c>
      <c r="B6769" t="s">
        <v>186</v>
      </c>
      <c r="C6769" s="1">
        <v>29681</v>
      </c>
      <c r="D6769">
        <v>31.6</v>
      </c>
      <c r="F6769">
        <v>0.27529999999999999</v>
      </c>
    </row>
    <row r="6770" spans="1:6" x14ac:dyDescent="0.25">
      <c r="A6770" t="s">
        <v>224</v>
      </c>
      <c r="B6770" t="s">
        <v>186</v>
      </c>
      <c r="C6770" s="1">
        <v>29695</v>
      </c>
      <c r="D6770">
        <v>27.7</v>
      </c>
      <c r="F6770">
        <v>0.19500000000000001</v>
      </c>
    </row>
    <row r="6771" spans="1:6" x14ac:dyDescent="0.25">
      <c r="A6771" t="s">
        <v>224</v>
      </c>
      <c r="B6771" t="s">
        <v>186</v>
      </c>
      <c r="C6771" s="1">
        <v>29709</v>
      </c>
      <c r="D6771">
        <v>21.4</v>
      </c>
      <c r="F6771">
        <v>0.17760000000000001</v>
      </c>
    </row>
    <row r="6772" spans="1:6" x14ac:dyDescent="0.25">
      <c r="A6772" t="s">
        <v>224</v>
      </c>
      <c r="B6772" t="s">
        <v>186</v>
      </c>
      <c r="C6772" s="1">
        <v>29723</v>
      </c>
      <c r="D6772">
        <v>16.399999999999999</v>
      </c>
      <c r="F6772">
        <v>0.14630000000000001</v>
      </c>
    </row>
    <row r="6773" spans="1:6" x14ac:dyDescent="0.25">
      <c r="A6773" t="s">
        <v>224</v>
      </c>
      <c r="B6773" t="s">
        <v>186</v>
      </c>
      <c r="C6773" s="1">
        <v>29737</v>
      </c>
      <c r="D6773">
        <v>12.2</v>
      </c>
      <c r="F6773">
        <v>9.0200000000000002E-2</v>
      </c>
    </row>
    <row r="6774" spans="1:6" x14ac:dyDescent="0.25">
      <c r="A6774" t="s">
        <v>225</v>
      </c>
      <c r="B6774" t="s">
        <v>187</v>
      </c>
      <c r="C6774" s="1">
        <v>27194</v>
      </c>
      <c r="D6774">
        <v>11.6</v>
      </c>
      <c r="F6774">
        <v>4.3099999999999999E-2</v>
      </c>
    </row>
    <row r="6775" spans="1:6" x14ac:dyDescent="0.25">
      <c r="A6775" t="s">
        <v>225</v>
      </c>
      <c r="B6775" t="s">
        <v>187</v>
      </c>
      <c r="C6775" s="1">
        <v>27208</v>
      </c>
      <c r="D6775">
        <v>8</v>
      </c>
      <c r="F6775">
        <v>6.25E-2</v>
      </c>
    </row>
    <row r="6776" spans="1:6" x14ac:dyDescent="0.25">
      <c r="A6776" t="s">
        <v>225</v>
      </c>
      <c r="B6776" t="s">
        <v>187</v>
      </c>
      <c r="C6776" s="1">
        <v>27222</v>
      </c>
      <c r="D6776">
        <v>7.3</v>
      </c>
      <c r="F6776">
        <v>2.7400000000000001E-2</v>
      </c>
    </row>
    <row r="6777" spans="1:6" x14ac:dyDescent="0.25">
      <c r="A6777" t="s">
        <v>225</v>
      </c>
      <c r="B6777" t="s">
        <v>187</v>
      </c>
      <c r="C6777" s="1">
        <v>27236</v>
      </c>
      <c r="D6777">
        <v>7.6</v>
      </c>
      <c r="F6777">
        <v>5.2600000000000001E-2</v>
      </c>
    </row>
    <row r="6778" spans="1:6" x14ac:dyDescent="0.25">
      <c r="A6778" t="s">
        <v>225</v>
      </c>
      <c r="B6778" t="s">
        <v>187</v>
      </c>
      <c r="C6778" s="1">
        <v>27250</v>
      </c>
      <c r="D6778">
        <v>10.4</v>
      </c>
      <c r="F6778">
        <v>5.7700000000000001E-2</v>
      </c>
    </row>
    <row r="6779" spans="1:6" x14ac:dyDescent="0.25">
      <c r="A6779" t="s">
        <v>225</v>
      </c>
      <c r="B6779" t="s">
        <v>187</v>
      </c>
      <c r="C6779" s="1">
        <v>27264</v>
      </c>
      <c r="D6779">
        <v>15.7</v>
      </c>
      <c r="F6779">
        <v>8.9200000000000002E-2</v>
      </c>
    </row>
    <row r="6780" spans="1:6" x14ac:dyDescent="0.25">
      <c r="A6780" t="s">
        <v>225</v>
      </c>
      <c r="B6780" t="s">
        <v>187</v>
      </c>
      <c r="C6780" s="1">
        <v>27278</v>
      </c>
      <c r="D6780">
        <v>21.7</v>
      </c>
      <c r="F6780">
        <v>8.3000000000000004E-2</v>
      </c>
    </row>
    <row r="6781" spans="1:6" x14ac:dyDescent="0.25">
      <c r="A6781" t="s">
        <v>225</v>
      </c>
      <c r="B6781" t="s">
        <v>187</v>
      </c>
      <c r="C6781" s="1">
        <v>27292</v>
      </c>
      <c r="D6781">
        <v>26.6</v>
      </c>
      <c r="F6781">
        <v>0.1128</v>
      </c>
    </row>
    <row r="6782" spans="1:6" x14ac:dyDescent="0.25">
      <c r="A6782" t="s">
        <v>225</v>
      </c>
      <c r="B6782" t="s">
        <v>187</v>
      </c>
      <c r="C6782" s="1">
        <v>27306</v>
      </c>
      <c r="D6782">
        <v>29.6</v>
      </c>
      <c r="F6782">
        <v>0.19259999999999999</v>
      </c>
    </row>
    <row r="6783" spans="1:6" x14ac:dyDescent="0.25">
      <c r="A6783" t="s">
        <v>225</v>
      </c>
      <c r="B6783" t="s">
        <v>187</v>
      </c>
      <c r="C6783" s="1">
        <v>27320</v>
      </c>
      <c r="D6783">
        <v>41.2</v>
      </c>
      <c r="F6783">
        <v>0.15049999999999999</v>
      </c>
    </row>
    <row r="6784" spans="1:6" x14ac:dyDescent="0.25">
      <c r="A6784" t="s">
        <v>225</v>
      </c>
      <c r="B6784" t="s">
        <v>187</v>
      </c>
      <c r="C6784" s="1">
        <v>27334</v>
      </c>
      <c r="D6784">
        <v>49.6</v>
      </c>
      <c r="F6784">
        <v>0.2117</v>
      </c>
    </row>
    <row r="6785" spans="1:6" x14ac:dyDescent="0.25">
      <c r="A6785" t="s">
        <v>225</v>
      </c>
      <c r="B6785" t="s">
        <v>187</v>
      </c>
      <c r="C6785" s="1">
        <v>27348</v>
      </c>
      <c r="D6785">
        <v>51.3</v>
      </c>
      <c r="F6785">
        <v>0.1852</v>
      </c>
    </row>
    <row r="6786" spans="1:6" x14ac:dyDescent="0.25">
      <c r="A6786" t="s">
        <v>225</v>
      </c>
      <c r="B6786" t="s">
        <v>187</v>
      </c>
      <c r="C6786" s="1">
        <v>27363</v>
      </c>
      <c r="D6786">
        <v>53.2</v>
      </c>
      <c r="F6786">
        <v>0.21429999999999999</v>
      </c>
    </row>
    <row r="6787" spans="1:6" x14ac:dyDescent="0.25">
      <c r="A6787" t="s">
        <v>225</v>
      </c>
      <c r="B6787" t="s">
        <v>187</v>
      </c>
      <c r="C6787" s="1">
        <v>27377</v>
      </c>
      <c r="D6787">
        <v>52</v>
      </c>
      <c r="F6787">
        <v>0.1923</v>
      </c>
    </row>
    <row r="6788" spans="1:6" x14ac:dyDescent="0.25">
      <c r="A6788" t="s">
        <v>225</v>
      </c>
      <c r="B6788" t="s">
        <v>187</v>
      </c>
      <c r="C6788" s="1">
        <v>27391</v>
      </c>
      <c r="D6788">
        <v>51.9</v>
      </c>
      <c r="F6788">
        <v>0.22539999999999999</v>
      </c>
    </row>
    <row r="6789" spans="1:6" x14ac:dyDescent="0.25">
      <c r="A6789" t="s">
        <v>225</v>
      </c>
      <c r="B6789" t="s">
        <v>187</v>
      </c>
      <c r="C6789" s="1">
        <v>27405</v>
      </c>
      <c r="D6789">
        <v>54.6</v>
      </c>
      <c r="F6789">
        <v>0.22339999999999999</v>
      </c>
    </row>
    <row r="6790" spans="1:6" x14ac:dyDescent="0.25">
      <c r="A6790" t="s">
        <v>225</v>
      </c>
      <c r="B6790" t="s">
        <v>187</v>
      </c>
      <c r="C6790" s="1">
        <v>27419</v>
      </c>
      <c r="D6790">
        <v>49.3</v>
      </c>
      <c r="F6790">
        <v>0.19070000000000001</v>
      </c>
    </row>
    <row r="6791" spans="1:6" x14ac:dyDescent="0.25">
      <c r="A6791" t="s">
        <v>225</v>
      </c>
      <c r="B6791" t="s">
        <v>187</v>
      </c>
      <c r="C6791" s="1">
        <v>27433</v>
      </c>
      <c r="D6791">
        <v>39.299999999999997</v>
      </c>
      <c r="F6791">
        <v>0.17299999999999999</v>
      </c>
    </row>
    <row r="6792" spans="1:6" x14ac:dyDescent="0.25">
      <c r="A6792" t="s">
        <v>225</v>
      </c>
      <c r="B6792" t="s">
        <v>187</v>
      </c>
      <c r="C6792" s="1">
        <v>27447</v>
      </c>
      <c r="D6792">
        <v>38.700000000000003</v>
      </c>
      <c r="F6792">
        <v>0.1835</v>
      </c>
    </row>
    <row r="6793" spans="1:6" x14ac:dyDescent="0.25">
      <c r="A6793" t="s">
        <v>225</v>
      </c>
      <c r="B6793" t="s">
        <v>187</v>
      </c>
      <c r="C6793" s="1">
        <v>27461</v>
      </c>
      <c r="D6793">
        <v>36.4</v>
      </c>
      <c r="F6793">
        <v>0.15390000000000001</v>
      </c>
    </row>
    <row r="6794" spans="1:6" x14ac:dyDescent="0.25">
      <c r="A6794" t="s">
        <v>225</v>
      </c>
      <c r="B6794" t="s">
        <v>187</v>
      </c>
      <c r="C6794" s="1">
        <v>27475</v>
      </c>
      <c r="D6794">
        <v>41.5</v>
      </c>
      <c r="F6794">
        <v>0.13009999999999999</v>
      </c>
    </row>
    <row r="6795" spans="1:6" x14ac:dyDescent="0.25">
      <c r="A6795" t="s">
        <v>225</v>
      </c>
      <c r="B6795" t="s">
        <v>187</v>
      </c>
      <c r="C6795" s="1">
        <v>27489</v>
      </c>
      <c r="D6795">
        <v>37.6</v>
      </c>
      <c r="F6795">
        <v>9.5799999999999996E-2</v>
      </c>
    </row>
    <row r="6796" spans="1:6" x14ac:dyDescent="0.25">
      <c r="A6796" t="s">
        <v>225</v>
      </c>
      <c r="B6796" t="s">
        <v>187</v>
      </c>
      <c r="C6796" s="1">
        <v>27503</v>
      </c>
      <c r="D6796">
        <v>33.9</v>
      </c>
      <c r="F6796">
        <v>9.1499999999999998E-2</v>
      </c>
    </row>
    <row r="6797" spans="1:6" x14ac:dyDescent="0.25">
      <c r="A6797" t="s">
        <v>225</v>
      </c>
      <c r="B6797" t="s">
        <v>187</v>
      </c>
      <c r="C6797" s="1">
        <v>27517</v>
      </c>
      <c r="D6797">
        <v>24.2</v>
      </c>
      <c r="F6797">
        <v>9.0899999999999995E-2</v>
      </c>
    </row>
    <row r="6798" spans="1:6" x14ac:dyDescent="0.25">
      <c r="A6798" t="s">
        <v>225</v>
      </c>
      <c r="B6798" t="s">
        <v>187</v>
      </c>
      <c r="C6798" s="1">
        <v>27531</v>
      </c>
      <c r="D6798">
        <v>21.5</v>
      </c>
      <c r="F6798">
        <v>4.19E-2</v>
      </c>
    </row>
    <row r="6799" spans="1:6" x14ac:dyDescent="0.25">
      <c r="A6799" t="s">
        <v>225</v>
      </c>
      <c r="B6799" t="s">
        <v>187</v>
      </c>
      <c r="C6799" s="1">
        <v>27545</v>
      </c>
      <c r="D6799">
        <v>10.7</v>
      </c>
      <c r="F6799">
        <v>2.8000000000000001E-2</v>
      </c>
    </row>
    <row r="6800" spans="1:6" x14ac:dyDescent="0.25">
      <c r="A6800" t="s">
        <v>225</v>
      </c>
      <c r="B6800" t="s">
        <v>187</v>
      </c>
      <c r="C6800" s="1">
        <v>27559</v>
      </c>
      <c r="D6800">
        <v>11.6</v>
      </c>
      <c r="F6800">
        <v>4.3099999999999999E-2</v>
      </c>
    </row>
    <row r="6801" spans="1:6" x14ac:dyDescent="0.25">
      <c r="A6801" t="s">
        <v>225</v>
      </c>
      <c r="B6801" t="s">
        <v>187</v>
      </c>
      <c r="C6801" s="1">
        <v>27573</v>
      </c>
      <c r="D6801">
        <v>8</v>
      </c>
      <c r="F6801">
        <v>6.25E-2</v>
      </c>
    </row>
    <row r="6802" spans="1:6" x14ac:dyDescent="0.25">
      <c r="A6802" t="s">
        <v>225</v>
      </c>
      <c r="B6802" t="s">
        <v>187</v>
      </c>
      <c r="C6802" s="1">
        <v>27587</v>
      </c>
      <c r="D6802">
        <v>7.3</v>
      </c>
      <c r="F6802">
        <v>2.7400000000000001E-2</v>
      </c>
    </row>
    <row r="6803" spans="1:6" x14ac:dyDescent="0.25">
      <c r="A6803" t="s">
        <v>225</v>
      </c>
      <c r="B6803" t="s">
        <v>187</v>
      </c>
      <c r="C6803" s="1">
        <v>27601</v>
      </c>
      <c r="D6803">
        <v>7.6</v>
      </c>
      <c r="F6803">
        <v>5.2600000000000001E-2</v>
      </c>
    </row>
    <row r="6804" spans="1:6" x14ac:dyDescent="0.25">
      <c r="A6804" t="s">
        <v>225</v>
      </c>
      <c r="B6804" t="s">
        <v>187</v>
      </c>
      <c r="C6804" s="1">
        <v>27615</v>
      </c>
      <c r="D6804">
        <v>10.4</v>
      </c>
      <c r="F6804">
        <v>5.7700000000000001E-2</v>
      </c>
    </row>
    <row r="6805" spans="1:6" x14ac:dyDescent="0.25">
      <c r="A6805" t="s">
        <v>225</v>
      </c>
      <c r="B6805" t="s">
        <v>187</v>
      </c>
      <c r="C6805" s="1">
        <v>27629</v>
      </c>
      <c r="D6805">
        <v>15.7</v>
      </c>
      <c r="F6805">
        <v>8.9200000000000002E-2</v>
      </c>
    </row>
    <row r="6806" spans="1:6" x14ac:dyDescent="0.25">
      <c r="A6806" t="s">
        <v>225</v>
      </c>
      <c r="B6806" t="s">
        <v>187</v>
      </c>
      <c r="C6806" s="1">
        <v>27643</v>
      </c>
      <c r="D6806">
        <v>21.7</v>
      </c>
      <c r="F6806">
        <v>8.3000000000000004E-2</v>
      </c>
    </row>
    <row r="6807" spans="1:6" x14ac:dyDescent="0.25">
      <c r="A6807" t="s">
        <v>225</v>
      </c>
      <c r="B6807" t="s">
        <v>187</v>
      </c>
      <c r="C6807" s="1">
        <v>27657</v>
      </c>
      <c r="D6807">
        <v>26.6</v>
      </c>
      <c r="F6807">
        <v>0.1128</v>
      </c>
    </row>
    <row r="6808" spans="1:6" x14ac:dyDescent="0.25">
      <c r="A6808" t="s">
        <v>225</v>
      </c>
      <c r="B6808" t="s">
        <v>187</v>
      </c>
      <c r="C6808" s="1">
        <v>27671</v>
      </c>
      <c r="D6808">
        <v>29.6</v>
      </c>
      <c r="F6808">
        <v>0.19259999999999999</v>
      </c>
    </row>
    <row r="6809" spans="1:6" x14ac:dyDescent="0.25">
      <c r="A6809" t="s">
        <v>225</v>
      </c>
      <c r="B6809" t="s">
        <v>187</v>
      </c>
      <c r="C6809" s="1">
        <v>27685</v>
      </c>
      <c r="D6809">
        <v>41.2</v>
      </c>
      <c r="F6809">
        <v>0.15049999999999999</v>
      </c>
    </row>
    <row r="6810" spans="1:6" x14ac:dyDescent="0.25">
      <c r="A6810" t="s">
        <v>225</v>
      </c>
      <c r="B6810" t="s">
        <v>187</v>
      </c>
      <c r="C6810" s="1">
        <v>27699</v>
      </c>
      <c r="D6810">
        <v>49.6</v>
      </c>
      <c r="F6810">
        <v>0.2117</v>
      </c>
    </row>
    <row r="6811" spans="1:6" x14ac:dyDescent="0.25">
      <c r="A6811" t="s">
        <v>225</v>
      </c>
      <c r="B6811" t="s">
        <v>187</v>
      </c>
      <c r="C6811" s="1">
        <v>27713</v>
      </c>
      <c r="D6811">
        <v>51.3</v>
      </c>
      <c r="F6811">
        <v>0.1852</v>
      </c>
    </row>
    <row r="6812" spans="1:6" x14ac:dyDescent="0.25">
      <c r="A6812" t="s">
        <v>225</v>
      </c>
      <c r="B6812" t="s">
        <v>187</v>
      </c>
      <c r="C6812" s="1">
        <v>27728</v>
      </c>
      <c r="D6812">
        <v>53.2</v>
      </c>
      <c r="F6812">
        <v>0.21429999999999999</v>
      </c>
    </row>
    <row r="6813" spans="1:6" x14ac:dyDescent="0.25">
      <c r="A6813" t="s">
        <v>225</v>
      </c>
      <c r="B6813" t="s">
        <v>187</v>
      </c>
      <c r="C6813" s="1">
        <v>27742</v>
      </c>
      <c r="D6813">
        <v>52</v>
      </c>
      <c r="F6813">
        <v>0.1923</v>
      </c>
    </row>
    <row r="6814" spans="1:6" x14ac:dyDescent="0.25">
      <c r="A6814" t="s">
        <v>225</v>
      </c>
      <c r="B6814" t="s">
        <v>187</v>
      </c>
      <c r="C6814" s="1">
        <v>27756</v>
      </c>
      <c r="D6814">
        <v>51.9</v>
      </c>
      <c r="F6814">
        <v>0.22539999999999999</v>
      </c>
    </row>
    <row r="6815" spans="1:6" x14ac:dyDescent="0.25">
      <c r="A6815" t="s">
        <v>225</v>
      </c>
      <c r="B6815" t="s">
        <v>187</v>
      </c>
      <c r="C6815" s="1">
        <v>27770</v>
      </c>
      <c r="D6815">
        <v>54.6</v>
      </c>
      <c r="F6815">
        <v>0.22339999999999999</v>
      </c>
    </row>
    <row r="6816" spans="1:6" x14ac:dyDescent="0.25">
      <c r="A6816" t="s">
        <v>225</v>
      </c>
      <c r="B6816" t="s">
        <v>187</v>
      </c>
      <c r="C6816" s="1">
        <v>27784</v>
      </c>
      <c r="D6816">
        <v>49.3</v>
      </c>
      <c r="F6816">
        <v>0.19070000000000001</v>
      </c>
    </row>
    <row r="6817" spans="1:6" x14ac:dyDescent="0.25">
      <c r="A6817" t="s">
        <v>225</v>
      </c>
      <c r="B6817" t="s">
        <v>187</v>
      </c>
      <c r="C6817" s="1">
        <v>27798</v>
      </c>
      <c r="D6817">
        <v>39.299999999999997</v>
      </c>
      <c r="F6817">
        <v>0.17299999999999999</v>
      </c>
    </row>
    <row r="6818" spans="1:6" x14ac:dyDescent="0.25">
      <c r="A6818" t="s">
        <v>225</v>
      </c>
      <c r="B6818" t="s">
        <v>187</v>
      </c>
      <c r="C6818" s="1">
        <v>27812</v>
      </c>
      <c r="D6818">
        <v>38.700000000000003</v>
      </c>
      <c r="F6818">
        <v>0.1835</v>
      </c>
    </row>
    <row r="6819" spans="1:6" x14ac:dyDescent="0.25">
      <c r="A6819" t="s">
        <v>225</v>
      </c>
      <c r="B6819" t="s">
        <v>187</v>
      </c>
      <c r="C6819" s="1">
        <v>27827</v>
      </c>
      <c r="D6819">
        <v>36.4</v>
      </c>
      <c r="F6819">
        <v>0.15390000000000001</v>
      </c>
    </row>
    <row r="6820" spans="1:6" x14ac:dyDescent="0.25">
      <c r="A6820" t="s">
        <v>225</v>
      </c>
      <c r="B6820" t="s">
        <v>187</v>
      </c>
      <c r="C6820" s="1">
        <v>27841</v>
      </c>
      <c r="D6820">
        <v>41.5</v>
      </c>
      <c r="F6820">
        <v>0.13009999999999999</v>
      </c>
    </row>
    <row r="6821" spans="1:6" x14ac:dyDescent="0.25">
      <c r="A6821" t="s">
        <v>225</v>
      </c>
      <c r="B6821" t="s">
        <v>187</v>
      </c>
      <c r="C6821" s="1">
        <v>27855</v>
      </c>
      <c r="D6821">
        <v>37.6</v>
      </c>
      <c r="F6821">
        <v>9.5799999999999996E-2</v>
      </c>
    </row>
    <row r="6822" spans="1:6" x14ac:dyDescent="0.25">
      <c r="A6822" t="s">
        <v>225</v>
      </c>
      <c r="B6822" t="s">
        <v>187</v>
      </c>
      <c r="C6822" s="1">
        <v>27869</v>
      </c>
      <c r="D6822">
        <v>33.9</v>
      </c>
      <c r="F6822">
        <v>9.1499999999999998E-2</v>
      </c>
    </row>
    <row r="6823" spans="1:6" x14ac:dyDescent="0.25">
      <c r="A6823" t="s">
        <v>225</v>
      </c>
      <c r="B6823" t="s">
        <v>187</v>
      </c>
      <c r="C6823" s="1">
        <v>27883</v>
      </c>
      <c r="D6823">
        <v>24.2</v>
      </c>
      <c r="F6823">
        <v>9.0899999999999995E-2</v>
      </c>
    </row>
    <row r="6824" spans="1:6" x14ac:dyDescent="0.25">
      <c r="A6824" t="s">
        <v>225</v>
      </c>
      <c r="B6824" t="s">
        <v>187</v>
      </c>
      <c r="C6824" s="1">
        <v>27897</v>
      </c>
      <c r="D6824">
        <v>21.5</v>
      </c>
      <c r="F6824">
        <v>4.19E-2</v>
      </c>
    </row>
    <row r="6825" spans="1:6" x14ac:dyDescent="0.25">
      <c r="A6825" t="s">
        <v>225</v>
      </c>
      <c r="B6825" t="s">
        <v>187</v>
      </c>
      <c r="C6825" s="1">
        <v>27911</v>
      </c>
      <c r="D6825">
        <v>10.7</v>
      </c>
      <c r="F6825">
        <v>2.8000000000000001E-2</v>
      </c>
    </row>
    <row r="6826" spans="1:6" x14ac:dyDescent="0.25">
      <c r="A6826" t="s">
        <v>225</v>
      </c>
      <c r="B6826" t="s">
        <v>187</v>
      </c>
      <c r="C6826" s="1">
        <v>27925</v>
      </c>
      <c r="D6826">
        <v>11.6</v>
      </c>
      <c r="F6826">
        <v>4.3099999999999999E-2</v>
      </c>
    </row>
    <row r="6827" spans="1:6" x14ac:dyDescent="0.25">
      <c r="A6827" t="s">
        <v>225</v>
      </c>
      <c r="B6827" t="s">
        <v>187</v>
      </c>
      <c r="C6827" s="1">
        <v>27939</v>
      </c>
      <c r="D6827">
        <v>8</v>
      </c>
      <c r="F6827">
        <v>6.25E-2</v>
      </c>
    </row>
    <row r="6828" spans="1:6" x14ac:dyDescent="0.25">
      <c r="A6828" t="s">
        <v>225</v>
      </c>
      <c r="B6828" t="s">
        <v>187</v>
      </c>
      <c r="C6828" s="1">
        <v>27953</v>
      </c>
      <c r="D6828">
        <v>7.3</v>
      </c>
      <c r="F6828">
        <v>2.7400000000000001E-2</v>
      </c>
    </row>
    <row r="6829" spans="1:6" x14ac:dyDescent="0.25">
      <c r="A6829" t="s">
        <v>225</v>
      </c>
      <c r="B6829" t="s">
        <v>187</v>
      </c>
      <c r="C6829" s="1">
        <v>27967</v>
      </c>
      <c r="D6829">
        <v>7.6</v>
      </c>
      <c r="F6829">
        <v>5.2600000000000001E-2</v>
      </c>
    </row>
    <row r="6830" spans="1:6" x14ac:dyDescent="0.25">
      <c r="A6830" t="s">
        <v>225</v>
      </c>
      <c r="B6830" t="s">
        <v>187</v>
      </c>
      <c r="C6830" s="1">
        <v>27981</v>
      </c>
      <c r="D6830">
        <v>10.4</v>
      </c>
      <c r="F6830">
        <v>5.7700000000000001E-2</v>
      </c>
    </row>
    <row r="6831" spans="1:6" x14ac:dyDescent="0.25">
      <c r="A6831" t="s">
        <v>225</v>
      </c>
      <c r="B6831" t="s">
        <v>187</v>
      </c>
      <c r="C6831" s="1">
        <v>27995</v>
      </c>
      <c r="D6831">
        <v>15.7</v>
      </c>
      <c r="F6831">
        <v>8.9200000000000002E-2</v>
      </c>
    </row>
    <row r="6832" spans="1:6" x14ac:dyDescent="0.25">
      <c r="A6832" t="s">
        <v>225</v>
      </c>
      <c r="B6832" t="s">
        <v>187</v>
      </c>
      <c r="C6832" s="1">
        <v>28009</v>
      </c>
      <c r="D6832">
        <v>21.7</v>
      </c>
      <c r="F6832">
        <v>8.3000000000000004E-2</v>
      </c>
    </row>
    <row r="6833" spans="1:6" x14ac:dyDescent="0.25">
      <c r="A6833" t="s">
        <v>225</v>
      </c>
      <c r="B6833" t="s">
        <v>187</v>
      </c>
      <c r="C6833" s="1">
        <v>28023</v>
      </c>
      <c r="D6833">
        <v>26.6</v>
      </c>
      <c r="F6833">
        <v>0.1128</v>
      </c>
    </row>
    <row r="6834" spans="1:6" x14ac:dyDescent="0.25">
      <c r="A6834" t="s">
        <v>225</v>
      </c>
      <c r="B6834" t="s">
        <v>187</v>
      </c>
      <c r="C6834" s="1">
        <v>28037</v>
      </c>
      <c r="D6834">
        <v>29.6</v>
      </c>
      <c r="F6834">
        <v>0.19259999999999999</v>
      </c>
    </row>
    <row r="6835" spans="1:6" x14ac:dyDescent="0.25">
      <c r="A6835" t="s">
        <v>225</v>
      </c>
      <c r="B6835" t="s">
        <v>187</v>
      </c>
      <c r="C6835" s="1">
        <v>28051</v>
      </c>
      <c r="D6835">
        <v>41.2</v>
      </c>
      <c r="F6835">
        <v>0.15049999999999999</v>
      </c>
    </row>
    <row r="6836" spans="1:6" x14ac:dyDescent="0.25">
      <c r="A6836" t="s">
        <v>225</v>
      </c>
      <c r="B6836" t="s">
        <v>187</v>
      </c>
      <c r="C6836" s="1">
        <v>28065</v>
      </c>
      <c r="D6836">
        <v>49.6</v>
      </c>
      <c r="F6836">
        <v>0.2117</v>
      </c>
    </row>
    <row r="6837" spans="1:6" x14ac:dyDescent="0.25">
      <c r="A6837" t="s">
        <v>225</v>
      </c>
      <c r="B6837" t="s">
        <v>187</v>
      </c>
      <c r="C6837" s="1">
        <v>28079</v>
      </c>
      <c r="D6837">
        <v>51.3</v>
      </c>
      <c r="F6837">
        <v>0.1852</v>
      </c>
    </row>
    <row r="6838" spans="1:6" x14ac:dyDescent="0.25">
      <c r="A6838" t="s">
        <v>225</v>
      </c>
      <c r="B6838" t="s">
        <v>187</v>
      </c>
      <c r="C6838" s="1">
        <v>28094</v>
      </c>
      <c r="D6838">
        <v>53.2</v>
      </c>
      <c r="F6838">
        <v>0.21429999999999999</v>
      </c>
    </row>
    <row r="6839" spans="1:6" x14ac:dyDescent="0.25">
      <c r="A6839" t="s">
        <v>225</v>
      </c>
      <c r="B6839" t="s">
        <v>187</v>
      </c>
      <c r="C6839" s="1">
        <v>28108</v>
      </c>
      <c r="D6839">
        <v>52</v>
      </c>
      <c r="F6839">
        <v>0.1923</v>
      </c>
    </row>
    <row r="6840" spans="1:6" x14ac:dyDescent="0.25">
      <c r="A6840" t="s">
        <v>225</v>
      </c>
      <c r="B6840" t="s">
        <v>187</v>
      </c>
      <c r="C6840" s="1">
        <v>28122</v>
      </c>
      <c r="D6840">
        <v>51.9</v>
      </c>
      <c r="F6840">
        <v>0.22539999999999999</v>
      </c>
    </row>
    <row r="6841" spans="1:6" x14ac:dyDescent="0.25">
      <c r="A6841" t="s">
        <v>225</v>
      </c>
      <c r="B6841" t="s">
        <v>187</v>
      </c>
      <c r="C6841" s="1">
        <v>28136</v>
      </c>
      <c r="D6841">
        <v>54.6</v>
      </c>
      <c r="F6841">
        <v>0.22339999999999999</v>
      </c>
    </row>
    <row r="6842" spans="1:6" x14ac:dyDescent="0.25">
      <c r="A6842" t="s">
        <v>225</v>
      </c>
      <c r="B6842" t="s">
        <v>187</v>
      </c>
      <c r="C6842" s="1">
        <v>28150</v>
      </c>
      <c r="D6842">
        <v>49.3</v>
      </c>
      <c r="F6842">
        <v>0.19070000000000001</v>
      </c>
    </row>
    <row r="6843" spans="1:6" x14ac:dyDescent="0.25">
      <c r="A6843" t="s">
        <v>225</v>
      </c>
      <c r="B6843" t="s">
        <v>187</v>
      </c>
      <c r="C6843" s="1">
        <v>28164</v>
      </c>
      <c r="D6843">
        <v>39.299999999999997</v>
      </c>
      <c r="F6843">
        <v>0.17299999999999999</v>
      </c>
    </row>
    <row r="6844" spans="1:6" x14ac:dyDescent="0.25">
      <c r="A6844" t="s">
        <v>225</v>
      </c>
      <c r="B6844" t="s">
        <v>187</v>
      </c>
      <c r="C6844" s="1">
        <v>28178</v>
      </c>
      <c r="D6844">
        <v>38.700000000000003</v>
      </c>
      <c r="F6844">
        <v>0.1835</v>
      </c>
    </row>
    <row r="6845" spans="1:6" x14ac:dyDescent="0.25">
      <c r="A6845" t="s">
        <v>225</v>
      </c>
      <c r="B6845" t="s">
        <v>187</v>
      </c>
      <c r="C6845" s="1">
        <v>28192</v>
      </c>
      <c r="D6845">
        <v>36.4</v>
      </c>
      <c r="F6845">
        <v>0.15390000000000001</v>
      </c>
    </row>
    <row r="6846" spans="1:6" x14ac:dyDescent="0.25">
      <c r="A6846" t="s">
        <v>225</v>
      </c>
      <c r="B6846" t="s">
        <v>187</v>
      </c>
      <c r="C6846" s="1">
        <v>28206</v>
      </c>
      <c r="D6846">
        <v>41.5</v>
      </c>
      <c r="F6846">
        <v>0.13009999999999999</v>
      </c>
    </row>
    <row r="6847" spans="1:6" x14ac:dyDescent="0.25">
      <c r="A6847" t="s">
        <v>225</v>
      </c>
      <c r="B6847" t="s">
        <v>187</v>
      </c>
      <c r="C6847" s="1">
        <v>28220</v>
      </c>
      <c r="D6847">
        <v>37.6</v>
      </c>
      <c r="F6847">
        <v>9.5799999999999996E-2</v>
      </c>
    </row>
    <row r="6848" spans="1:6" x14ac:dyDescent="0.25">
      <c r="A6848" t="s">
        <v>225</v>
      </c>
      <c r="B6848" t="s">
        <v>187</v>
      </c>
      <c r="C6848" s="1">
        <v>28234</v>
      </c>
      <c r="D6848">
        <v>33.9</v>
      </c>
      <c r="F6848">
        <v>9.1499999999999998E-2</v>
      </c>
    </row>
    <row r="6849" spans="1:6" x14ac:dyDescent="0.25">
      <c r="A6849" t="s">
        <v>225</v>
      </c>
      <c r="B6849" t="s">
        <v>187</v>
      </c>
      <c r="C6849" s="1">
        <v>28248</v>
      </c>
      <c r="D6849">
        <v>24.2</v>
      </c>
      <c r="F6849">
        <v>9.0899999999999995E-2</v>
      </c>
    </row>
    <row r="6850" spans="1:6" x14ac:dyDescent="0.25">
      <c r="A6850" t="s">
        <v>225</v>
      </c>
      <c r="B6850" t="s">
        <v>187</v>
      </c>
      <c r="C6850" s="1">
        <v>28262</v>
      </c>
      <c r="D6850">
        <v>21.5</v>
      </c>
      <c r="F6850">
        <v>4.19E-2</v>
      </c>
    </row>
    <row r="6851" spans="1:6" x14ac:dyDescent="0.25">
      <c r="A6851" t="s">
        <v>225</v>
      </c>
      <c r="B6851" t="s">
        <v>187</v>
      </c>
      <c r="C6851" s="1">
        <v>28276</v>
      </c>
      <c r="D6851">
        <v>10.7</v>
      </c>
      <c r="F6851">
        <v>2.8000000000000001E-2</v>
      </c>
    </row>
    <row r="6852" spans="1:6" x14ac:dyDescent="0.25">
      <c r="A6852" t="s">
        <v>225</v>
      </c>
      <c r="B6852" t="s">
        <v>187</v>
      </c>
      <c r="C6852" s="1">
        <v>28290</v>
      </c>
      <c r="D6852">
        <v>11.6</v>
      </c>
      <c r="F6852">
        <v>4.3099999999999999E-2</v>
      </c>
    </row>
    <row r="6853" spans="1:6" x14ac:dyDescent="0.25">
      <c r="A6853" t="s">
        <v>225</v>
      </c>
      <c r="B6853" t="s">
        <v>187</v>
      </c>
      <c r="C6853" s="1">
        <v>28304</v>
      </c>
      <c r="D6853">
        <v>8</v>
      </c>
      <c r="F6853">
        <v>6.25E-2</v>
      </c>
    </row>
    <row r="6854" spans="1:6" x14ac:dyDescent="0.25">
      <c r="A6854" t="s">
        <v>225</v>
      </c>
      <c r="B6854" t="s">
        <v>187</v>
      </c>
      <c r="C6854" s="1">
        <v>28318</v>
      </c>
      <c r="D6854">
        <v>7.3</v>
      </c>
      <c r="F6854">
        <v>2.7400000000000001E-2</v>
      </c>
    </row>
    <row r="6855" spans="1:6" x14ac:dyDescent="0.25">
      <c r="A6855" t="s">
        <v>225</v>
      </c>
      <c r="B6855" t="s">
        <v>187</v>
      </c>
      <c r="C6855" s="1">
        <v>28332</v>
      </c>
      <c r="D6855">
        <v>7.6</v>
      </c>
      <c r="F6855">
        <v>5.2600000000000001E-2</v>
      </c>
    </row>
    <row r="6856" spans="1:6" x14ac:dyDescent="0.25">
      <c r="A6856" t="s">
        <v>225</v>
      </c>
      <c r="B6856" t="s">
        <v>187</v>
      </c>
      <c r="C6856" s="1">
        <v>28346</v>
      </c>
      <c r="D6856">
        <v>10.4</v>
      </c>
      <c r="F6856">
        <v>5.7700000000000001E-2</v>
      </c>
    </row>
    <row r="6857" spans="1:6" x14ac:dyDescent="0.25">
      <c r="A6857" t="s">
        <v>225</v>
      </c>
      <c r="B6857" t="s">
        <v>187</v>
      </c>
      <c r="C6857" s="1">
        <v>28360</v>
      </c>
      <c r="D6857">
        <v>15.7</v>
      </c>
      <c r="F6857">
        <v>8.9200000000000002E-2</v>
      </c>
    </row>
    <row r="6858" spans="1:6" x14ac:dyDescent="0.25">
      <c r="A6858" t="s">
        <v>225</v>
      </c>
      <c r="B6858" t="s">
        <v>187</v>
      </c>
      <c r="C6858" s="1">
        <v>28374</v>
      </c>
      <c r="D6858">
        <v>21.7</v>
      </c>
      <c r="F6858">
        <v>8.3000000000000004E-2</v>
      </c>
    </row>
    <row r="6859" spans="1:6" x14ac:dyDescent="0.25">
      <c r="A6859" t="s">
        <v>225</v>
      </c>
      <c r="B6859" t="s">
        <v>187</v>
      </c>
      <c r="C6859" s="1">
        <v>28388</v>
      </c>
      <c r="D6859">
        <v>26.6</v>
      </c>
      <c r="F6859">
        <v>0.1128</v>
      </c>
    </row>
    <row r="6860" spans="1:6" x14ac:dyDescent="0.25">
      <c r="A6860" t="s">
        <v>225</v>
      </c>
      <c r="B6860" t="s">
        <v>187</v>
      </c>
      <c r="C6860" s="1">
        <v>28402</v>
      </c>
      <c r="D6860">
        <v>29.6</v>
      </c>
      <c r="F6860">
        <v>0.19259999999999999</v>
      </c>
    </row>
    <row r="6861" spans="1:6" x14ac:dyDescent="0.25">
      <c r="A6861" t="s">
        <v>225</v>
      </c>
      <c r="B6861" t="s">
        <v>187</v>
      </c>
      <c r="C6861" s="1">
        <v>28416</v>
      </c>
      <c r="D6861">
        <v>41.2</v>
      </c>
      <c r="F6861">
        <v>0.15049999999999999</v>
      </c>
    </row>
    <row r="6862" spans="1:6" x14ac:dyDescent="0.25">
      <c r="A6862" t="s">
        <v>225</v>
      </c>
      <c r="B6862" t="s">
        <v>187</v>
      </c>
      <c r="C6862" s="1">
        <v>28430</v>
      </c>
      <c r="D6862">
        <v>49.6</v>
      </c>
      <c r="F6862">
        <v>0.2117</v>
      </c>
    </row>
    <row r="6863" spans="1:6" x14ac:dyDescent="0.25">
      <c r="A6863" t="s">
        <v>225</v>
      </c>
      <c r="B6863" t="s">
        <v>187</v>
      </c>
      <c r="C6863" s="1">
        <v>28444</v>
      </c>
      <c r="D6863">
        <v>51.3</v>
      </c>
      <c r="F6863">
        <v>0.1852</v>
      </c>
    </row>
    <row r="6864" spans="1:6" x14ac:dyDescent="0.25">
      <c r="A6864" t="s">
        <v>225</v>
      </c>
      <c r="B6864" t="s">
        <v>187</v>
      </c>
      <c r="C6864" s="1">
        <v>28459</v>
      </c>
      <c r="D6864">
        <v>53.2</v>
      </c>
      <c r="F6864">
        <v>0.21429999999999999</v>
      </c>
    </row>
    <row r="6865" spans="1:6" x14ac:dyDescent="0.25">
      <c r="A6865" t="s">
        <v>225</v>
      </c>
      <c r="B6865" t="s">
        <v>187</v>
      </c>
      <c r="C6865" s="1">
        <v>28473</v>
      </c>
      <c r="D6865">
        <v>52</v>
      </c>
      <c r="F6865">
        <v>0.1923</v>
      </c>
    </row>
    <row r="6866" spans="1:6" x14ac:dyDescent="0.25">
      <c r="A6866" t="s">
        <v>225</v>
      </c>
      <c r="B6866" t="s">
        <v>187</v>
      </c>
      <c r="C6866" s="1">
        <v>28487</v>
      </c>
      <c r="D6866">
        <v>51.9</v>
      </c>
      <c r="F6866">
        <v>0.22539999999999999</v>
      </c>
    </row>
    <row r="6867" spans="1:6" x14ac:dyDescent="0.25">
      <c r="A6867" t="s">
        <v>225</v>
      </c>
      <c r="B6867" t="s">
        <v>187</v>
      </c>
      <c r="C6867" s="1">
        <v>28501</v>
      </c>
      <c r="D6867">
        <v>54.6</v>
      </c>
      <c r="F6867">
        <v>0.22339999999999999</v>
      </c>
    </row>
    <row r="6868" spans="1:6" x14ac:dyDescent="0.25">
      <c r="A6868" t="s">
        <v>225</v>
      </c>
      <c r="B6868" t="s">
        <v>187</v>
      </c>
      <c r="C6868" s="1">
        <v>28515</v>
      </c>
      <c r="D6868">
        <v>49.3</v>
      </c>
      <c r="F6868">
        <v>0.19070000000000001</v>
      </c>
    </row>
    <row r="6869" spans="1:6" x14ac:dyDescent="0.25">
      <c r="A6869" t="s">
        <v>225</v>
      </c>
      <c r="B6869" t="s">
        <v>187</v>
      </c>
      <c r="C6869" s="1">
        <v>28529</v>
      </c>
      <c r="D6869">
        <v>39.299999999999997</v>
      </c>
      <c r="F6869">
        <v>0.17299999999999999</v>
      </c>
    </row>
    <row r="6870" spans="1:6" x14ac:dyDescent="0.25">
      <c r="A6870" t="s">
        <v>225</v>
      </c>
      <c r="B6870" t="s">
        <v>187</v>
      </c>
      <c r="C6870" s="1">
        <v>28543</v>
      </c>
      <c r="D6870">
        <v>38.700000000000003</v>
      </c>
      <c r="F6870">
        <v>0.1835</v>
      </c>
    </row>
    <row r="6871" spans="1:6" x14ac:dyDescent="0.25">
      <c r="A6871" t="s">
        <v>225</v>
      </c>
      <c r="B6871" t="s">
        <v>187</v>
      </c>
      <c r="C6871" s="1">
        <v>28557</v>
      </c>
      <c r="D6871">
        <v>36.4</v>
      </c>
      <c r="F6871">
        <v>0.15390000000000001</v>
      </c>
    </row>
    <row r="6872" spans="1:6" x14ac:dyDescent="0.25">
      <c r="A6872" t="s">
        <v>225</v>
      </c>
      <c r="B6872" t="s">
        <v>187</v>
      </c>
      <c r="C6872" s="1">
        <v>28571</v>
      </c>
      <c r="D6872">
        <v>41.5</v>
      </c>
      <c r="F6872">
        <v>0.13009999999999999</v>
      </c>
    </row>
    <row r="6873" spans="1:6" x14ac:dyDescent="0.25">
      <c r="A6873" t="s">
        <v>225</v>
      </c>
      <c r="B6873" t="s">
        <v>187</v>
      </c>
      <c r="C6873" s="1">
        <v>28585</v>
      </c>
      <c r="D6873">
        <v>37.6</v>
      </c>
      <c r="F6873">
        <v>9.5799999999999996E-2</v>
      </c>
    </row>
    <row r="6874" spans="1:6" x14ac:dyDescent="0.25">
      <c r="A6874" t="s">
        <v>225</v>
      </c>
      <c r="B6874" t="s">
        <v>187</v>
      </c>
      <c r="C6874" s="1">
        <v>28599</v>
      </c>
      <c r="D6874">
        <v>33.9</v>
      </c>
      <c r="F6874">
        <v>9.1499999999999998E-2</v>
      </c>
    </row>
    <row r="6875" spans="1:6" x14ac:dyDescent="0.25">
      <c r="A6875" t="s">
        <v>225</v>
      </c>
      <c r="B6875" t="s">
        <v>187</v>
      </c>
      <c r="C6875" s="1">
        <v>28613</v>
      </c>
      <c r="D6875">
        <v>24.2</v>
      </c>
      <c r="F6875">
        <v>9.0899999999999995E-2</v>
      </c>
    </row>
    <row r="6876" spans="1:6" x14ac:dyDescent="0.25">
      <c r="A6876" t="s">
        <v>225</v>
      </c>
      <c r="B6876" t="s">
        <v>187</v>
      </c>
      <c r="C6876" s="1">
        <v>28627</v>
      </c>
      <c r="D6876">
        <v>21.5</v>
      </c>
      <c r="F6876">
        <v>4.19E-2</v>
      </c>
    </row>
    <row r="6877" spans="1:6" x14ac:dyDescent="0.25">
      <c r="A6877" t="s">
        <v>225</v>
      </c>
      <c r="B6877" t="s">
        <v>187</v>
      </c>
      <c r="C6877" s="1">
        <v>28641</v>
      </c>
      <c r="D6877">
        <v>10.7</v>
      </c>
      <c r="F6877">
        <v>2.8000000000000001E-2</v>
      </c>
    </row>
    <row r="6878" spans="1:6" x14ac:dyDescent="0.25">
      <c r="A6878" t="s">
        <v>225</v>
      </c>
      <c r="B6878" t="s">
        <v>187</v>
      </c>
      <c r="C6878" s="1">
        <v>28655</v>
      </c>
      <c r="D6878">
        <v>11.6</v>
      </c>
      <c r="F6878">
        <v>4.3099999999999999E-2</v>
      </c>
    </row>
    <row r="6879" spans="1:6" x14ac:dyDescent="0.25">
      <c r="A6879" t="s">
        <v>225</v>
      </c>
      <c r="B6879" t="s">
        <v>187</v>
      </c>
      <c r="C6879" s="1">
        <v>28669</v>
      </c>
      <c r="D6879">
        <v>8</v>
      </c>
      <c r="F6879">
        <v>6.25E-2</v>
      </c>
    </row>
    <row r="6880" spans="1:6" x14ac:dyDescent="0.25">
      <c r="A6880" t="s">
        <v>225</v>
      </c>
      <c r="B6880" t="s">
        <v>187</v>
      </c>
      <c r="C6880" s="1">
        <v>28683</v>
      </c>
      <c r="D6880">
        <v>7.3</v>
      </c>
      <c r="F6880">
        <v>2.7400000000000001E-2</v>
      </c>
    </row>
    <row r="6881" spans="1:6" x14ac:dyDescent="0.25">
      <c r="A6881" t="s">
        <v>225</v>
      </c>
      <c r="B6881" t="s">
        <v>187</v>
      </c>
      <c r="C6881" s="1">
        <v>28697</v>
      </c>
      <c r="D6881">
        <v>7.6</v>
      </c>
      <c r="F6881">
        <v>5.2600000000000001E-2</v>
      </c>
    </row>
    <row r="6882" spans="1:6" x14ac:dyDescent="0.25">
      <c r="A6882" t="s">
        <v>225</v>
      </c>
      <c r="B6882" t="s">
        <v>187</v>
      </c>
      <c r="C6882" s="1">
        <v>28711</v>
      </c>
      <c r="D6882">
        <v>10.4</v>
      </c>
      <c r="F6882">
        <v>5.7700000000000001E-2</v>
      </c>
    </row>
    <row r="6883" spans="1:6" x14ac:dyDescent="0.25">
      <c r="A6883" t="s">
        <v>225</v>
      </c>
      <c r="B6883" t="s">
        <v>187</v>
      </c>
      <c r="C6883" s="1">
        <v>28725</v>
      </c>
      <c r="D6883">
        <v>15.7</v>
      </c>
      <c r="F6883">
        <v>8.9200000000000002E-2</v>
      </c>
    </row>
    <row r="6884" spans="1:6" x14ac:dyDescent="0.25">
      <c r="A6884" t="s">
        <v>225</v>
      </c>
      <c r="B6884" t="s">
        <v>187</v>
      </c>
      <c r="C6884" s="1">
        <v>28739</v>
      </c>
      <c r="D6884">
        <v>21.7</v>
      </c>
      <c r="F6884">
        <v>8.3000000000000004E-2</v>
      </c>
    </row>
    <row r="6885" spans="1:6" x14ac:dyDescent="0.25">
      <c r="A6885" t="s">
        <v>225</v>
      </c>
      <c r="B6885" t="s">
        <v>187</v>
      </c>
      <c r="C6885" s="1">
        <v>28753</v>
      </c>
      <c r="D6885">
        <v>26.6</v>
      </c>
      <c r="F6885">
        <v>0.1128</v>
      </c>
    </row>
    <row r="6886" spans="1:6" x14ac:dyDescent="0.25">
      <c r="A6886" t="s">
        <v>225</v>
      </c>
      <c r="B6886" t="s">
        <v>187</v>
      </c>
      <c r="C6886" s="1">
        <v>28767</v>
      </c>
      <c r="D6886">
        <v>29.6</v>
      </c>
      <c r="F6886">
        <v>0.19259999999999999</v>
      </c>
    </row>
    <row r="6887" spans="1:6" x14ac:dyDescent="0.25">
      <c r="A6887" t="s">
        <v>225</v>
      </c>
      <c r="B6887" t="s">
        <v>187</v>
      </c>
      <c r="C6887" s="1">
        <v>28781</v>
      </c>
      <c r="D6887">
        <v>41.2</v>
      </c>
      <c r="F6887">
        <v>0.15049999999999999</v>
      </c>
    </row>
    <row r="6888" spans="1:6" x14ac:dyDescent="0.25">
      <c r="A6888" t="s">
        <v>225</v>
      </c>
      <c r="B6888" t="s">
        <v>187</v>
      </c>
      <c r="C6888" s="1">
        <v>28795</v>
      </c>
      <c r="D6888">
        <v>49.6</v>
      </c>
      <c r="F6888">
        <v>0.2117</v>
      </c>
    </row>
    <row r="6889" spans="1:6" x14ac:dyDescent="0.25">
      <c r="A6889" t="s">
        <v>225</v>
      </c>
      <c r="B6889" t="s">
        <v>187</v>
      </c>
      <c r="C6889" s="1">
        <v>28809</v>
      </c>
      <c r="D6889">
        <v>51.3</v>
      </c>
      <c r="F6889">
        <v>0.1852</v>
      </c>
    </row>
    <row r="6890" spans="1:6" x14ac:dyDescent="0.25">
      <c r="A6890" t="s">
        <v>225</v>
      </c>
      <c r="B6890" t="s">
        <v>187</v>
      </c>
      <c r="C6890" s="1">
        <v>28824</v>
      </c>
      <c r="D6890">
        <v>53.2</v>
      </c>
      <c r="F6890">
        <v>0.21429999999999999</v>
      </c>
    </row>
    <row r="6891" spans="1:6" x14ac:dyDescent="0.25">
      <c r="A6891" t="s">
        <v>225</v>
      </c>
      <c r="B6891" t="s">
        <v>187</v>
      </c>
      <c r="C6891" s="1">
        <v>28838</v>
      </c>
      <c r="D6891">
        <v>52</v>
      </c>
      <c r="F6891">
        <v>0.1923</v>
      </c>
    </row>
    <row r="6892" spans="1:6" x14ac:dyDescent="0.25">
      <c r="A6892" t="s">
        <v>225</v>
      </c>
      <c r="B6892" t="s">
        <v>187</v>
      </c>
      <c r="C6892" s="1">
        <v>28852</v>
      </c>
      <c r="D6892">
        <v>51.9</v>
      </c>
      <c r="F6892">
        <v>0.22539999999999999</v>
      </c>
    </row>
    <row r="6893" spans="1:6" x14ac:dyDescent="0.25">
      <c r="A6893" t="s">
        <v>225</v>
      </c>
      <c r="B6893" t="s">
        <v>187</v>
      </c>
      <c r="C6893" s="1">
        <v>28866</v>
      </c>
      <c r="D6893">
        <v>54.6</v>
      </c>
      <c r="F6893">
        <v>0.22339999999999999</v>
      </c>
    </row>
    <row r="6894" spans="1:6" x14ac:dyDescent="0.25">
      <c r="A6894" t="s">
        <v>225</v>
      </c>
      <c r="B6894" t="s">
        <v>187</v>
      </c>
      <c r="C6894" s="1">
        <v>28880</v>
      </c>
      <c r="D6894">
        <v>49.3</v>
      </c>
      <c r="F6894">
        <v>0.19070000000000001</v>
      </c>
    </row>
    <row r="6895" spans="1:6" x14ac:dyDescent="0.25">
      <c r="A6895" t="s">
        <v>225</v>
      </c>
      <c r="B6895" t="s">
        <v>187</v>
      </c>
      <c r="C6895" s="1">
        <v>28894</v>
      </c>
      <c r="D6895">
        <v>39.299999999999997</v>
      </c>
      <c r="F6895">
        <v>0.17299999999999999</v>
      </c>
    </row>
    <row r="6896" spans="1:6" x14ac:dyDescent="0.25">
      <c r="A6896" t="s">
        <v>225</v>
      </c>
      <c r="B6896" t="s">
        <v>187</v>
      </c>
      <c r="C6896" s="1">
        <v>28908</v>
      </c>
      <c r="D6896">
        <v>38.700000000000003</v>
      </c>
      <c r="F6896">
        <v>0.1835</v>
      </c>
    </row>
    <row r="6897" spans="1:6" x14ac:dyDescent="0.25">
      <c r="A6897" t="s">
        <v>225</v>
      </c>
      <c r="B6897" t="s">
        <v>187</v>
      </c>
      <c r="C6897" s="1">
        <v>28922</v>
      </c>
      <c r="D6897">
        <v>36.4</v>
      </c>
      <c r="F6897">
        <v>0.15390000000000001</v>
      </c>
    </row>
    <row r="6898" spans="1:6" x14ac:dyDescent="0.25">
      <c r="A6898" t="s">
        <v>225</v>
      </c>
      <c r="B6898" t="s">
        <v>187</v>
      </c>
      <c r="C6898" s="1">
        <v>28936</v>
      </c>
      <c r="D6898">
        <v>41.5</v>
      </c>
      <c r="F6898">
        <v>0.13009999999999999</v>
      </c>
    </row>
    <row r="6899" spans="1:6" x14ac:dyDescent="0.25">
      <c r="A6899" t="s">
        <v>225</v>
      </c>
      <c r="B6899" t="s">
        <v>187</v>
      </c>
      <c r="C6899" s="1">
        <v>28950</v>
      </c>
      <c r="D6899">
        <v>37.6</v>
      </c>
      <c r="F6899">
        <v>9.5799999999999996E-2</v>
      </c>
    </row>
    <row r="6900" spans="1:6" x14ac:dyDescent="0.25">
      <c r="A6900" t="s">
        <v>225</v>
      </c>
      <c r="B6900" t="s">
        <v>187</v>
      </c>
      <c r="C6900" s="1">
        <v>28964</v>
      </c>
      <c r="D6900">
        <v>33.9</v>
      </c>
      <c r="F6900">
        <v>9.1499999999999998E-2</v>
      </c>
    </row>
    <row r="6901" spans="1:6" x14ac:dyDescent="0.25">
      <c r="A6901" t="s">
        <v>225</v>
      </c>
      <c r="B6901" t="s">
        <v>187</v>
      </c>
      <c r="C6901" s="1">
        <v>28978</v>
      </c>
      <c r="D6901">
        <v>24.2</v>
      </c>
      <c r="F6901">
        <v>9.0899999999999995E-2</v>
      </c>
    </row>
    <row r="6902" spans="1:6" x14ac:dyDescent="0.25">
      <c r="A6902" t="s">
        <v>225</v>
      </c>
      <c r="B6902" t="s">
        <v>187</v>
      </c>
      <c r="C6902" s="1">
        <v>28992</v>
      </c>
      <c r="D6902">
        <v>21.5</v>
      </c>
      <c r="F6902">
        <v>4.19E-2</v>
      </c>
    </row>
    <row r="6903" spans="1:6" x14ac:dyDescent="0.25">
      <c r="A6903" t="s">
        <v>225</v>
      </c>
      <c r="B6903" t="s">
        <v>187</v>
      </c>
      <c r="C6903" s="1">
        <v>29006</v>
      </c>
      <c r="D6903">
        <v>10.7</v>
      </c>
      <c r="F6903">
        <v>2.8000000000000001E-2</v>
      </c>
    </row>
    <row r="6904" spans="1:6" x14ac:dyDescent="0.25">
      <c r="A6904" t="s">
        <v>225</v>
      </c>
      <c r="B6904" t="s">
        <v>187</v>
      </c>
      <c r="C6904" s="1">
        <v>29020</v>
      </c>
      <c r="D6904">
        <v>11.6</v>
      </c>
      <c r="F6904">
        <v>4.3099999999999999E-2</v>
      </c>
    </row>
    <row r="6905" spans="1:6" x14ac:dyDescent="0.25">
      <c r="A6905" t="s">
        <v>225</v>
      </c>
      <c r="B6905" t="s">
        <v>187</v>
      </c>
      <c r="C6905" s="1">
        <v>29034</v>
      </c>
      <c r="D6905">
        <v>8</v>
      </c>
      <c r="F6905">
        <v>6.25E-2</v>
      </c>
    </row>
    <row r="6906" spans="1:6" x14ac:dyDescent="0.25">
      <c r="A6906" t="s">
        <v>225</v>
      </c>
      <c r="B6906" t="s">
        <v>187</v>
      </c>
      <c r="C6906" s="1">
        <v>29048</v>
      </c>
      <c r="D6906">
        <v>7.3</v>
      </c>
      <c r="F6906">
        <v>2.7400000000000001E-2</v>
      </c>
    </row>
    <row r="6907" spans="1:6" x14ac:dyDescent="0.25">
      <c r="A6907" t="s">
        <v>225</v>
      </c>
      <c r="B6907" t="s">
        <v>187</v>
      </c>
      <c r="C6907" s="1">
        <v>29062</v>
      </c>
      <c r="D6907">
        <v>7.6</v>
      </c>
      <c r="F6907">
        <v>5.2600000000000001E-2</v>
      </c>
    </row>
    <row r="6908" spans="1:6" x14ac:dyDescent="0.25">
      <c r="A6908" t="s">
        <v>225</v>
      </c>
      <c r="B6908" t="s">
        <v>187</v>
      </c>
      <c r="C6908" s="1">
        <v>29076</v>
      </c>
      <c r="D6908">
        <v>10.4</v>
      </c>
      <c r="F6908">
        <v>5.7700000000000001E-2</v>
      </c>
    </row>
    <row r="6909" spans="1:6" x14ac:dyDescent="0.25">
      <c r="A6909" t="s">
        <v>225</v>
      </c>
      <c r="B6909" t="s">
        <v>187</v>
      </c>
      <c r="C6909" s="1">
        <v>29090</v>
      </c>
      <c r="D6909">
        <v>15.7</v>
      </c>
      <c r="F6909">
        <v>8.9200000000000002E-2</v>
      </c>
    </row>
    <row r="6910" spans="1:6" x14ac:dyDescent="0.25">
      <c r="A6910" t="s">
        <v>225</v>
      </c>
      <c r="B6910" t="s">
        <v>187</v>
      </c>
      <c r="C6910" s="1">
        <v>29104</v>
      </c>
      <c r="D6910">
        <v>21.7</v>
      </c>
      <c r="F6910">
        <v>8.3000000000000004E-2</v>
      </c>
    </row>
    <row r="6911" spans="1:6" x14ac:dyDescent="0.25">
      <c r="A6911" t="s">
        <v>225</v>
      </c>
      <c r="B6911" t="s">
        <v>187</v>
      </c>
      <c r="C6911" s="1">
        <v>29118</v>
      </c>
      <c r="D6911">
        <v>26.6</v>
      </c>
      <c r="F6911">
        <v>0.1128</v>
      </c>
    </row>
    <row r="6912" spans="1:6" x14ac:dyDescent="0.25">
      <c r="A6912" t="s">
        <v>225</v>
      </c>
      <c r="B6912" t="s">
        <v>187</v>
      </c>
      <c r="C6912" s="1">
        <v>29132</v>
      </c>
      <c r="D6912">
        <v>29.6</v>
      </c>
      <c r="F6912">
        <v>0.19259999999999999</v>
      </c>
    </row>
    <row r="6913" spans="1:6" x14ac:dyDescent="0.25">
      <c r="A6913" t="s">
        <v>225</v>
      </c>
      <c r="B6913" t="s">
        <v>187</v>
      </c>
      <c r="C6913" s="1">
        <v>29146</v>
      </c>
      <c r="D6913">
        <v>41.2</v>
      </c>
      <c r="F6913">
        <v>0.15049999999999999</v>
      </c>
    </row>
    <row r="6914" spans="1:6" x14ac:dyDescent="0.25">
      <c r="A6914" t="s">
        <v>225</v>
      </c>
      <c r="B6914" t="s">
        <v>187</v>
      </c>
      <c r="C6914" s="1">
        <v>29160</v>
      </c>
      <c r="D6914">
        <v>49.6</v>
      </c>
      <c r="F6914">
        <v>0.2117</v>
      </c>
    </row>
    <row r="6915" spans="1:6" x14ac:dyDescent="0.25">
      <c r="A6915" t="s">
        <v>225</v>
      </c>
      <c r="B6915" t="s">
        <v>187</v>
      </c>
      <c r="C6915" s="1">
        <v>29174</v>
      </c>
      <c r="D6915">
        <v>51.3</v>
      </c>
      <c r="F6915">
        <v>0.1852</v>
      </c>
    </row>
    <row r="6916" spans="1:6" x14ac:dyDescent="0.25">
      <c r="A6916" t="s">
        <v>225</v>
      </c>
      <c r="B6916" t="s">
        <v>187</v>
      </c>
      <c r="C6916" s="1">
        <v>29189</v>
      </c>
      <c r="D6916">
        <v>53.2</v>
      </c>
      <c r="F6916">
        <v>0.21429999999999999</v>
      </c>
    </row>
    <row r="6917" spans="1:6" x14ac:dyDescent="0.25">
      <c r="A6917" t="s">
        <v>225</v>
      </c>
      <c r="B6917" t="s">
        <v>187</v>
      </c>
      <c r="C6917" s="1">
        <v>29203</v>
      </c>
      <c r="D6917">
        <v>52</v>
      </c>
      <c r="F6917">
        <v>0.1923</v>
      </c>
    </row>
    <row r="6918" spans="1:6" x14ac:dyDescent="0.25">
      <c r="A6918" t="s">
        <v>225</v>
      </c>
      <c r="B6918" t="s">
        <v>187</v>
      </c>
      <c r="C6918" s="1">
        <v>29217</v>
      </c>
      <c r="D6918">
        <v>51.9</v>
      </c>
      <c r="F6918">
        <v>0.22539999999999999</v>
      </c>
    </row>
    <row r="6919" spans="1:6" x14ac:dyDescent="0.25">
      <c r="A6919" t="s">
        <v>225</v>
      </c>
      <c r="B6919" t="s">
        <v>187</v>
      </c>
      <c r="C6919" s="1">
        <v>29231</v>
      </c>
      <c r="D6919">
        <v>54.6</v>
      </c>
      <c r="F6919">
        <v>0.22339999999999999</v>
      </c>
    </row>
    <row r="6920" spans="1:6" x14ac:dyDescent="0.25">
      <c r="A6920" t="s">
        <v>225</v>
      </c>
      <c r="B6920" t="s">
        <v>187</v>
      </c>
      <c r="C6920" s="1">
        <v>29245</v>
      </c>
      <c r="D6920">
        <v>49.3</v>
      </c>
      <c r="F6920">
        <v>0.19070000000000001</v>
      </c>
    </row>
    <row r="6921" spans="1:6" x14ac:dyDescent="0.25">
      <c r="A6921" t="s">
        <v>225</v>
      </c>
      <c r="B6921" t="s">
        <v>187</v>
      </c>
      <c r="C6921" s="1">
        <v>29259</v>
      </c>
      <c r="D6921">
        <v>39.299999999999997</v>
      </c>
      <c r="F6921">
        <v>0.17299999999999999</v>
      </c>
    </row>
    <row r="6922" spans="1:6" x14ac:dyDescent="0.25">
      <c r="A6922" t="s">
        <v>225</v>
      </c>
      <c r="B6922" t="s">
        <v>187</v>
      </c>
      <c r="C6922" s="1">
        <v>29273</v>
      </c>
      <c r="D6922">
        <v>38.700000000000003</v>
      </c>
      <c r="F6922">
        <v>0.1835</v>
      </c>
    </row>
    <row r="6923" spans="1:6" x14ac:dyDescent="0.25">
      <c r="A6923" t="s">
        <v>225</v>
      </c>
      <c r="B6923" t="s">
        <v>187</v>
      </c>
      <c r="C6923" s="1">
        <v>29288</v>
      </c>
      <c r="D6923">
        <v>36.4</v>
      </c>
      <c r="F6923">
        <v>0.15390000000000001</v>
      </c>
    </row>
    <row r="6924" spans="1:6" x14ac:dyDescent="0.25">
      <c r="A6924" t="s">
        <v>225</v>
      </c>
      <c r="B6924" t="s">
        <v>187</v>
      </c>
      <c r="C6924" s="1">
        <v>29302</v>
      </c>
      <c r="D6924">
        <v>41.5</v>
      </c>
      <c r="F6924">
        <v>0.13009999999999999</v>
      </c>
    </row>
    <row r="6925" spans="1:6" x14ac:dyDescent="0.25">
      <c r="A6925" t="s">
        <v>225</v>
      </c>
      <c r="B6925" t="s">
        <v>187</v>
      </c>
      <c r="C6925" s="1">
        <v>29316</v>
      </c>
      <c r="D6925">
        <v>37.6</v>
      </c>
      <c r="F6925">
        <v>9.5799999999999996E-2</v>
      </c>
    </row>
    <row r="6926" spans="1:6" x14ac:dyDescent="0.25">
      <c r="A6926" t="s">
        <v>225</v>
      </c>
      <c r="B6926" t="s">
        <v>187</v>
      </c>
      <c r="C6926" s="1">
        <v>29330</v>
      </c>
      <c r="D6926">
        <v>33.9</v>
      </c>
      <c r="F6926">
        <v>9.1499999999999998E-2</v>
      </c>
    </row>
    <row r="6927" spans="1:6" x14ac:dyDescent="0.25">
      <c r="A6927" t="s">
        <v>225</v>
      </c>
      <c r="B6927" t="s">
        <v>187</v>
      </c>
      <c r="C6927" s="1">
        <v>29344</v>
      </c>
      <c r="D6927">
        <v>24.2</v>
      </c>
      <c r="F6927">
        <v>9.0899999999999995E-2</v>
      </c>
    </row>
    <row r="6928" spans="1:6" x14ac:dyDescent="0.25">
      <c r="A6928" t="s">
        <v>225</v>
      </c>
      <c r="B6928" t="s">
        <v>187</v>
      </c>
      <c r="C6928" s="1">
        <v>29358</v>
      </c>
      <c r="D6928">
        <v>21.5</v>
      </c>
      <c r="F6928">
        <v>4.19E-2</v>
      </c>
    </row>
    <row r="6929" spans="1:6" x14ac:dyDescent="0.25">
      <c r="A6929" t="s">
        <v>225</v>
      </c>
      <c r="B6929" t="s">
        <v>187</v>
      </c>
      <c r="C6929" s="1">
        <v>29372</v>
      </c>
      <c r="D6929">
        <v>10.7</v>
      </c>
      <c r="F6929">
        <v>2.8000000000000001E-2</v>
      </c>
    </row>
    <row r="6930" spans="1:6" x14ac:dyDescent="0.25">
      <c r="A6930" t="s">
        <v>225</v>
      </c>
      <c r="B6930" t="s">
        <v>187</v>
      </c>
      <c r="C6930" s="1">
        <v>29386</v>
      </c>
      <c r="D6930">
        <v>11.6</v>
      </c>
      <c r="F6930">
        <v>4.3099999999999999E-2</v>
      </c>
    </row>
    <row r="6931" spans="1:6" x14ac:dyDescent="0.25">
      <c r="A6931" t="s">
        <v>225</v>
      </c>
      <c r="B6931" t="s">
        <v>187</v>
      </c>
      <c r="C6931" s="1">
        <v>29400</v>
      </c>
      <c r="D6931">
        <v>8</v>
      </c>
      <c r="F6931">
        <v>6.25E-2</v>
      </c>
    </row>
    <row r="6932" spans="1:6" x14ac:dyDescent="0.25">
      <c r="A6932" t="s">
        <v>225</v>
      </c>
      <c r="B6932" t="s">
        <v>187</v>
      </c>
      <c r="C6932" s="1">
        <v>29414</v>
      </c>
      <c r="D6932">
        <v>7.3</v>
      </c>
      <c r="F6932">
        <v>2.7400000000000001E-2</v>
      </c>
    </row>
    <row r="6933" spans="1:6" x14ac:dyDescent="0.25">
      <c r="A6933" t="s">
        <v>225</v>
      </c>
      <c r="B6933" t="s">
        <v>187</v>
      </c>
      <c r="C6933" s="1">
        <v>29428</v>
      </c>
      <c r="D6933">
        <v>7.6</v>
      </c>
      <c r="F6933">
        <v>5.2600000000000001E-2</v>
      </c>
    </row>
    <row r="6934" spans="1:6" x14ac:dyDescent="0.25">
      <c r="A6934" t="s">
        <v>225</v>
      </c>
      <c r="B6934" t="s">
        <v>187</v>
      </c>
      <c r="C6934" s="1">
        <v>29442</v>
      </c>
      <c r="D6934">
        <v>10.4</v>
      </c>
      <c r="F6934">
        <v>5.7700000000000001E-2</v>
      </c>
    </row>
    <row r="6935" spans="1:6" x14ac:dyDescent="0.25">
      <c r="A6935" t="s">
        <v>225</v>
      </c>
      <c r="B6935" t="s">
        <v>187</v>
      </c>
      <c r="C6935" s="1">
        <v>29456</v>
      </c>
      <c r="D6935">
        <v>15.7</v>
      </c>
      <c r="F6935">
        <v>8.9200000000000002E-2</v>
      </c>
    </row>
    <row r="6936" spans="1:6" x14ac:dyDescent="0.25">
      <c r="A6936" t="s">
        <v>225</v>
      </c>
      <c r="B6936" t="s">
        <v>187</v>
      </c>
      <c r="C6936" s="1">
        <v>29470</v>
      </c>
      <c r="D6936">
        <v>21.7</v>
      </c>
      <c r="F6936">
        <v>8.3000000000000004E-2</v>
      </c>
    </row>
    <row r="6937" spans="1:6" x14ac:dyDescent="0.25">
      <c r="A6937" t="s">
        <v>225</v>
      </c>
      <c r="B6937" t="s">
        <v>187</v>
      </c>
      <c r="C6937" s="1">
        <v>29484</v>
      </c>
      <c r="D6937">
        <v>26.6</v>
      </c>
      <c r="F6937">
        <v>0.1128</v>
      </c>
    </row>
    <row r="6938" spans="1:6" x14ac:dyDescent="0.25">
      <c r="A6938" t="s">
        <v>225</v>
      </c>
      <c r="B6938" t="s">
        <v>187</v>
      </c>
      <c r="C6938" s="1">
        <v>29498</v>
      </c>
      <c r="D6938">
        <v>29.6</v>
      </c>
      <c r="F6938">
        <v>0.19259999999999999</v>
      </c>
    </row>
    <row r="6939" spans="1:6" x14ac:dyDescent="0.25">
      <c r="A6939" t="s">
        <v>225</v>
      </c>
      <c r="B6939" t="s">
        <v>187</v>
      </c>
      <c r="C6939" s="1">
        <v>29512</v>
      </c>
      <c r="D6939">
        <v>41.2</v>
      </c>
      <c r="F6939">
        <v>0.15049999999999999</v>
      </c>
    </row>
    <row r="6940" spans="1:6" x14ac:dyDescent="0.25">
      <c r="A6940" t="s">
        <v>225</v>
      </c>
      <c r="B6940" t="s">
        <v>187</v>
      </c>
      <c r="C6940" s="1">
        <v>29526</v>
      </c>
      <c r="D6940">
        <v>49.6</v>
      </c>
      <c r="F6940">
        <v>0.2117</v>
      </c>
    </row>
    <row r="6941" spans="1:6" x14ac:dyDescent="0.25">
      <c r="A6941" t="s">
        <v>225</v>
      </c>
      <c r="B6941" t="s">
        <v>187</v>
      </c>
      <c r="C6941" s="1">
        <v>29540</v>
      </c>
      <c r="D6941">
        <v>51.3</v>
      </c>
      <c r="F6941">
        <v>0.1852</v>
      </c>
    </row>
    <row r="6942" spans="1:6" x14ac:dyDescent="0.25">
      <c r="A6942" t="s">
        <v>225</v>
      </c>
      <c r="B6942" t="s">
        <v>187</v>
      </c>
      <c r="C6942" s="1">
        <v>29555</v>
      </c>
      <c r="D6942">
        <v>53.2</v>
      </c>
      <c r="F6942">
        <v>0.21429999999999999</v>
      </c>
    </row>
    <row r="6943" spans="1:6" x14ac:dyDescent="0.25">
      <c r="A6943" t="s">
        <v>225</v>
      </c>
      <c r="B6943" t="s">
        <v>187</v>
      </c>
      <c r="C6943" s="1">
        <v>29569</v>
      </c>
      <c r="D6943">
        <v>52</v>
      </c>
      <c r="F6943">
        <v>0.1923</v>
      </c>
    </row>
    <row r="6944" spans="1:6" x14ac:dyDescent="0.25">
      <c r="A6944" t="s">
        <v>225</v>
      </c>
      <c r="B6944" t="s">
        <v>187</v>
      </c>
      <c r="C6944" s="1">
        <v>29583</v>
      </c>
      <c r="D6944">
        <v>51.9</v>
      </c>
      <c r="F6944">
        <v>0.22539999999999999</v>
      </c>
    </row>
    <row r="6945" spans="1:6" x14ac:dyDescent="0.25">
      <c r="A6945" t="s">
        <v>225</v>
      </c>
      <c r="B6945" t="s">
        <v>187</v>
      </c>
      <c r="C6945" s="1">
        <v>29597</v>
      </c>
      <c r="D6945">
        <v>54.6</v>
      </c>
      <c r="F6945">
        <v>0.22339999999999999</v>
      </c>
    </row>
    <row r="6946" spans="1:6" x14ac:dyDescent="0.25">
      <c r="A6946" t="s">
        <v>225</v>
      </c>
      <c r="B6946" t="s">
        <v>187</v>
      </c>
      <c r="C6946" s="1">
        <v>29611</v>
      </c>
      <c r="D6946">
        <v>49.3</v>
      </c>
      <c r="F6946">
        <v>0.19070000000000001</v>
      </c>
    </row>
    <row r="6947" spans="1:6" x14ac:dyDescent="0.25">
      <c r="A6947" t="s">
        <v>225</v>
      </c>
      <c r="B6947" t="s">
        <v>187</v>
      </c>
      <c r="C6947" s="1">
        <v>29625</v>
      </c>
      <c r="D6947">
        <v>39.299999999999997</v>
      </c>
      <c r="F6947">
        <v>0.17299999999999999</v>
      </c>
    </row>
    <row r="6948" spans="1:6" x14ac:dyDescent="0.25">
      <c r="A6948" t="s">
        <v>225</v>
      </c>
      <c r="B6948" t="s">
        <v>187</v>
      </c>
      <c r="C6948" s="1">
        <v>29639</v>
      </c>
      <c r="D6948">
        <v>38.700000000000003</v>
      </c>
      <c r="F6948">
        <v>0.1835</v>
      </c>
    </row>
    <row r="6949" spans="1:6" x14ac:dyDescent="0.25">
      <c r="A6949" t="s">
        <v>225</v>
      </c>
      <c r="B6949" t="s">
        <v>187</v>
      </c>
      <c r="C6949" s="1">
        <v>29653</v>
      </c>
      <c r="D6949">
        <v>36.4</v>
      </c>
      <c r="F6949">
        <v>0.15390000000000001</v>
      </c>
    </row>
    <row r="6950" spans="1:6" x14ac:dyDescent="0.25">
      <c r="A6950" t="s">
        <v>225</v>
      </c>
      <c r="B6950" t="s">
        <v>187</v>
      </c>
      <c r="C6950" s="1">
        <v>29667</v>
      </c>
      <c r="D6950">
        <v>41.5</v>
      </c>
      <c r="F6950">
        <v>0.13009999999999999</v>
      </c>
    </row>
    <row r="6951" spans="1:6" x14ac:dyDescent="0.25">
      <c r="A6951" t="s">
        <v>225</v>
      </c>
      <c r="B6951" t="s">
        <v>187</v>
      </c>
      <c r="C6951" s="1">
        <v>29681</v>
      </c>
      <c r="D6951">
        <v>37.6</v>
      </c>
      <c r="F6951">
        <v>9.5799999999999996E-2</v>
      </c>
    </row>
    <row r="6952" spans="1:6" x14ac:dyDescent="0.25">
      <c r="A6952" t="s">
        <v>225</v>
      </c>
      <c r="B6952" t="s">
        <v>187</v>
      </c>
      <c r="C6952" s="1">
        <v>29695</v>
      </c>
      <c r="D6952">
        <v>33.9</v>
      </c>
      <c r="F6952">
        <v>9.1499999999999998E-2</v>
      </c>
    </row>
    <row r="6953" spans="1:6" x14ac:dyDescent="0.25">
      <c r="A6953" t="s">
        <v>225</v>
      </c>
      <c r="B6953" t="s">
        <v>187</v>
      </c>
      <c r="C6953" s="1">
        <v>29709</v>
      </c>
      <c r="D6953">
        <v>24.2</v>
      </c>
      <c r="F6953">
        <v>9.0899999999999995E-2</v>
      </c>
    </row>
    <row r="6954" spans="1:6" x14ac:dyDescent="0.25">
      <c r="A6954" t="s">
        <v>225</v>
      </c>
      <c r="B6954" t="s">
        <v>187</v>
      </c>
      <c r="C6954" s="1">
        <v>29723</v>
      </c>
      <c r="D6954">
        <v>21.5</v>
      </c>
      <c r="F6954">
        <v>4.19E-2</v>
      </c>
    </row>
    <row r="6955" spans="1:6" x14ac:dyDescent="0.25">
      <c r="A6955" t="s">
        <v>225</v>
      </c>
      <c r="B6955" t="s">
        <v>187</v>
      </c>
      <c r="C6955" s="1">
        <v>29737</v>
      </c>
      <c r="D6955">
        <v>10.7</v>
      </c>
      <c r="F6955">
        <v>2.8000000000000001E-2</v>
      </c>
    </row>
    <row r="6956" spans="1:6" x14ac:dyDescent="0.25">
      <c r="A6956" t="s">
        <v>225</v>
      </c>
      <c r="B6956" t="s">
        <v>187</v>
      </c>
      <c r="C6956" s="1">
        <v>29751</v>
      </c>
      <c r="D6956">
        <v>11.6</v>
      </c>
      <c r="F6956">
        <v>4.3099999999999999E-2</v>
      </c>
    </row>
    <row r="6957" spans="1:6" x14ac:dyDescent="0.25">
      <c r="A6957" t="s">
        <v>225</v>
      </c>
      <c r="B6957" t="s">
        <v>187</v>
      </c>
      <c r="C6957" s="1">
        <v>29765</v>
      </c>
      <c r="D6957">
        <v>8</v>
      </c>
      <c r="F6957">
        <v>6.25E-2</v>
      </c>
    </row>
    <row r="6958" spans="1:6" x14ac:dyDescent="0.25">
      <c r="A6958" t="s">
        <v>225</v>
      </c>
      <c r="B6958" t="s">
        <v>187</v>
      </c>
      <c r="C6958" s="1">
        <v>29779</v>
      </c>
      <c r="D6958">
        <v>7.3</v>
      </c>
      <c r="F6958">
        <v>2.7400000000000001E-2</v>
      </c>
    </row>
    <row r="6959" spans="1:6" x14ac:dyDescent="0.25">
      <c r="A6959" t="s">
        <v>225</v>
      </c>
      <c r="B6959" t="s">
        <v>187</v>
      </c>
      <c r="C6959" s="1">
        <v>29793</v>
      </c>
      <c r="D6959">
        <v>7.6</v>
      </c>
      <c r="F6959">
        <v>5.2600000000000001E-2</v>
      </c>
    </row>
    <row r="6960" spans="1:6" x14ac:dyDescent="0.25">
      <c r="A6960" t="s">
        <v>225</v>
      </c>
      <c r="B6960" t="s">
        <v>187</v>
      </c>
      <c r="C6960" s="1">
        <v>29807</v>
      </c>
      <c r="D6960">
        <v>10.4</v>
      </c>
      <c r="F6960">
        <v>5.7700000000000001E-2</v>
      </c>
    </row>
    <row r="6961" spans="1:6" x14ac:dyDescent="0.25">
      <c r="A6961" t="s">
        <v>225</v>
      </c>
      <c r="B6961" t="s">
        <v>187</v>
      </c>
      <c r="C6961" s="1">
        <v>29821</v>
      </c>
      <c r="D6961">
        <v>15.7</v>
      </c>
      <c r="F6961">
        <v>8.9200000000000002E-2</v>
      </c>
    </row>
    <row r="6962" spans="1:6" x14ac:dyDescent="0.25">
      <c r="A6962" t="s">
        <v>225</v>
      </c>
      <c r="B6962" t="s">
        <v>187</v>
      </c>
      <c r="C6962" s="1">
        <v>29835</v>
      </c>
      <c r="D6962">
        <v>21.7</v>
      </c>
      <c r="F6962">
        <v>8.3000000000000004E-2</v>
      </c>
    </row>
    <row r="6963" spans="1:6" x14ac:dyDescent="0.25">
      <c r="A6963" t="s">
        <v>225</v>
      </c>
      <c r="B6963" t="s">
        <v>187</v>
      </c>
      <c r="C6963" s="1">
        <v>29849</v>
      </c>
      <c r="D6963">
        <v>26.6</v>
      </c>
      <c r="F6963">
        <v>0.1128</v>
      </c>
    </row>
    <row r="6964" spans="1:6" x14ac:dyDescent="0.25">
      <c r="A6964" t="s">
        <v>225</v>
      </c>
      <c r="B6964" t="s">
        <v>187</v>
      </c>
      <c r="C6964" s="1">
        <v>29863</v>
      </c>
      <c r="D6964">
        <v>29.6</v>
      </c>
      <c r="F6964">
        <v>0.19259999999999999</v>
      </c>
    </row>
    <row r="6965" spans="1:6" x14ac:dyDescent="0.25">
      <c r="A6965" t="s">
        <v>225</v>
      </c>
      <c r="B6965" t="s">
        <v>187</v>
      </c>
      <c r="C6965" s="1">
        <v>29877</v>
      </c>
      <c r="D6965">
        <v>41.2</v>
      </c>
      <c r="F6965">
        <v>0.15049999999999999</v>
      </c>
    </row>
    <row r="6966" spans="1:6" x14ac:dyDescent="0.25">
      <c r="A6966" t="s">
        <v>225</v>
      </c>
      <c r="B6966" t="s">
        <v>187</v>
      </c>
      <c r="C6966" s="1">
        <v>29891</v>
      </c>
      <c r="D6966">
        <v>49.6</v>
      </c>
      <c r="F6966">
        <v>0.2117</v>
      </c>
    </row>
    <row r="6967" spans="1:6" x14ac:dyDescent="0.25">
      <c r="A6967" t="s">
        <v>225</v>
      </c>
      <c r="B6967" t="s">
        <v>187</v>
      </c>
      <c r="C6967" s="1">
        <v>29905</v>
      </c>
      <c r="D6967">
        <v>51.3</v>
      </c>
      <c r="F6967">
        <v>0.1852</v>
      </c>
    </row>
    <row r="6968" spans="1:6" x14ac:dyDescent="0.25">
      <c r="A6968" t="s">
        <v>225</v>
      </c>
      <c r="B6968" t="s">
        <v>187</v>
      </c>
      <c r="C6968" s="1">
        <v>29920</v>
      </c>
      <c r="D6968">
        <v>53.2</v>
      </c>
      <c r="F6968">
        <v>0.21429999999999999</v>
      </c>
    </row>
    <row r="6969" spans="1:6" x14ac:dyDescent="0.25">
      <c r="A6969" t="s">
        <v>225</v>
      </c>
      <c r="B6969" t="s">
        <v>187</v>
      </c>
      <c r="C6969" s="1">
        <v>29934</v>
      </c>
      <c r="D6969">
        <v>52</v>
      </c>
      <c r="F6969">
        <v>0.1923</v>
      </c>
    </row>
    <row r="6970" spans="1:6" x14ac:dyDescent="0.25">
      <c r="A6970" t="s">
        <v>225</v>
      </c>
      <c r="B6970" t="s">
        <v>187</v>
      </c>
      <c r="C6970" s="1">
        <v>29948</v>
      </c>
      <c r="D6970">
        <v>51.9</v>
      </c>
      <c r="F6970">
        <v>0.22539999999999999</v>
      </c>
    </row>
    <row r="6971" spans="1:6" x14ac:dyDescent="0.25">
      <c r="A6971" t="s">
        <v>225</v>
      </c>
      <c r="B6971" t="s">
        <v>187</v>
      </c>
      <c r="C6971" s="1">
        <v>29962</v>
      </c>
      <c r="D6971">
        <v>54.6</v>
      </c>
      <c r="F6971">
        <v>0.22339999999999999</v>
      </c>
    </row>
    <row r="6972" spans="1:6" x14ac:dyDescent="0.25">
      <c r="A6972" t="s">
        <v>225</v>
      </c>
      <c r="B6972" t="s">
        <v>187</v>
      </c>
      <c r="C6972" s="1">
        <v>29976</v>
      </c>
      <c r="D6972">
        <v>49.3</v>
      </c>
      <c r="F6972">
        <v>0.19070000000000001</v>
      </c>
    </row>
    <row r="6973" spans="1:6" x14ac:dyDescent="0.25">
      <c r="A6973" t="s">
        <v>225</v>
      </c>
      <c r="B6973" t="s">
        <v>187</v>
      </c>
      <c r="C6973" s="1">
        <v>29990</v>
      </c>
      <c r="D6973">
        <v>39.299999999999997</v>
      </c>
      <c r="F6973">
        <v>0.17299999999999999</v>
      </c>
    </row>
    <row r="6974" spans="1:6" x14ac:dyDescent="0.25">
      <c r="A6974" t="s">
        <v>225</v>
      </c>
      <c r="B6974" t="s">
        <v>187</v>
      </c>
      <c r="C6974" s="1">
        <v>30004</v>
      </c>
      <c r="D6974">
        <v>38.700000000000003</v>
      </c>
      <c r="F6974">
        <v>0.1835</v>
      </c>
    </row>
    <row r="6975" spans="1:6" x14ac:dyDescent="0.25">
      <c r="A6975" t="s">
        <v>225</v>
      </c>
      <c r="B6975" t="s">
        <v>187</v>
      </c>
      <c r="C6975" s="1">
        <v>30018</v>
      </c>
      <c r="D6975">
        <v>36.4</v>
      </c>
      <c r="F6975">
        <v>0.15390000000000001</v>
      </c>
    </row>
    <row r="6976" spans="1:6" x14ac:dyDescent="0.25">
      <c r="A6976" t="s">
        <v>225</v>
      </c>
      <c r="B6976" t="s">
        <v>187</v>
      </c>
      <c r="C6976" s="1">
        <v>30032</v>
      </c>
      <c r="D6976">
        <v>41.5</v>
      </c>
      <c r="F6976">
        <v>0.13009999999999999</v>
      </c>
    </row>
    <row r="6977" spans="1:6" x14ac:dyDescent="0.25">
      <c r="A6977" t="s">
        <v>225</v>
      </c>
      <c r="B6977" t="s">
        <v>187</v>
      </c>
      <c r="C6977" s="1">
        <v>30046</v>
      </c>
      <c r="D6977">
        <v>37.6</v>
      </c>
      <c r="F6977">
        <v>9.5799999999999996E-2</v>
      </c>
    </row>
    <row r="6978" spans="1:6" x14ac:dyDescent="0.25">
      <c r="A6978" t="s">
        <v>225</v>
      </c>
      <c r="B6978" t="s">
        <v>187</v>
      </c>
      <c r="C6978" s="1">
        <v>30060</v>
      </c>
      <c r="D6978">
        <v>33.9</v>
      </c>
      <c r="F6978">
        <v>9.1499999999999998E-2</v>
      </c>
    </row>
    <row r="6979" spans="1:6" x14ac:dyDescent="0.25">
      <c r="A6979" t="s">
        <v>225</v>
      </c>
      <c r="B6979" t="s">
        <v>187</v>
      </c>
      <c r="C6979" s="1">
        <v>30074</v>
      </c>
      <c r="D6979">
        <v>24.2</v>
      </c>
      <c r="F6979">
        <v>9.0899999999999995E-2</v>
      </c>
    </row>
    <row r="6980" spans="1:6" x14ac:dyDescent="0.25">
      <c r="A6980" t="s">
        <v>225</v>
      </c>
      <c r="B6980" t="s">
        <v>187</v>
      </c>
      <c r="C6980" s="1">
        <v>30088</v>
      </c>
      <c r="D6980">
        <v>21.5</v>
      </c>
      <c r="F6980">
        <v>4.19E-2</v>
      </c>
    </row>
    <row r="6981" spans="1:6" x14ac:dyDescent="0.25">
      <c r="A6981" t="s">
        <v>225</v>
      </c>
      <c r="B6981" t="s">
        <v>187</v>
      </c>
      <c r="C6981" s="1">
        <v>30102</v>
      </c>
      <c r="D6981">
        <v>10.7</v>
      </c>
      <c r="F6981">
        <v>2.8000000000000001E-2</v>
      </c>
    </row>
    <row r="6982" spans="1:6" x14ac:dyDescent="0.25">
      <c r="A6982" t="s">
        <v>226</v>
      </c>
      <c r="B6982" t="s">
        <v>188</v>
      </c>
      <c r="C6982" s="1">
        <v>28655</v>
      </c>
      <c r="D6982">
        <v>1.8</v>
      </c>
    </row>
    <row r="6983" spans="1:6" x14ac:dyDescent="0.25">
      <c r="A6983" t="s">
        <v>226</v>
      </c>
      <c r="B6983" t="s">
        <v>188</v>
      </c>
      <c r="C6983" s="1">
        <v>28669</v>
      </c>
      <c r="D6983">
        <v>1</v>
      </c>
    </row>
    <row r="6984" spans="1:6" x14ac:dyDescent="0.25">
      <c r="A6984" t="s">
        <v>226</v>
      </c>
      <c r="B6984" t="s">
        <v>188</v>
      </c>
      <c r="C6984" s="1">
        <v>28683</v>
      </c>
      <c r="D6984">
        <v>1</v>
      </c>
    </row>
    <row r="6985" spans="1:6" x14ac:dyDescent="0.25">
      <c r="A6985" t="s">
        <v>226</v>
      </c>
      <c r="B6985" t="s">
        <v>188</v>
      </c>
      <c r="C6985" s="1">
        <v>28697</v>
      </c>
      <c r="D6985">
        <v>2</v>
      </c>
    </row>
    <row r="6986" spans="1:6" x14ac:dyDescent="0.25">
      <c r="A6986" t="s">
        <v>226</v>
      </c>
      <c r="B6986" t="s">
        <v>188</v>
      </c>
      <c r="C6986" s="1">
        <v>28711</v>
      </c>
      <c r="D6986">
        <v>6.7</v>
      </c>
    </row>
    <row r="6987" spans="1:6" x14ac:dyDescent="0.25">
      <c r="A6987" t="s">
        <v>226</v>
      </c>
      <c r="B6987" t="s">
        <v>188</v>
      </c>
      <c r="C6987" s="1">
        <v>28725</v>
      </c>
      <c r="D6987">
        <v>7.3</v>
      </c>
    </row>
    <row r="6988" spans="1:6" x14ac:dyDescent="0.25">
      <c r="A6988" t="s">
        <v>226</v>
      </c>
      <c r="B6988" t="s">
        <v>188</v>
      </c>
      <c r="C6988" s="1">
        <v>28739</v>
      </c>
      <c r="D6988">
        <v>15.9</v>
      </c>
    </row>
    <row r="6989" spans="1:6" x14ac:dyDescent="0.25">
      <c r="A6989" t="s">
        <v>226</v>
      </c>
      <c r="B6989" t="s">
        <v>188</v>
      </c>
      <c r="C6989" s="1">
        <v>28753</v>
      </c>
      <c r="D6989">
        <v>18.8</v>
      </c>
    </row>
    <row r="6990" spans="1:6" x14ac:dyDescent="0.25">
      <c r="A6990" t="s">
        <v>226</v>
      </c>
      <c r="B6990" t="s">
        <v>188</v>
      </c>
      <c r="C6990" s="1">
        <v>28767</v>
      </c>
      <c r="D6990">
        <v>31.7</v>
      </c>
    </row>
    <row r="6991" spans="1:6" x14ac:dyDescent="0.25">
      <c r="A6991" t="s">
        <v>226</v>
      </c>
      <c r="B6991" t="s">
        <v>188</v>
      </c>
      <c r="C6991" s="1">
        <v>28781</v>
      </c>
      <c r="D6991">
        <v>44.9</v>
      </c>
    </row>
    <row r="6992" spans="1:6" x14ac:dyDescent="0.25">
      <c r="A6992" t="s">
        <v>226</v>
      </c>
      <c r="B6992" t="s">
        <v>188</v>
      </c>
      <c r="C6992" s="1">
        <v>28795</v>
      </c>
      <c r="D6992">
        <v>42.1</v>
      </c>
    </row>
    <row r="6993" spans="1:4" x14ac:dyDescent="0.25">
      <c r="A6993" t="s">
        <v>226</v>
      </c>
      <c r="B6993" t="s">
        <v>188</v>
      </c>
      <c r="C6993" s="1">
        <v>28809</v>
      </c>
      <c r="D6993">
        <v>34.6</v>
      </c>
    </row>
    <row r="6994" spans="1:4" x14ac:dyDescent="0.25">
      <c r="A6994" t="s">
        <v>226</v>
      </c>
      <c r="B6994" t="s">
        <v>188</v>
      </c>
      <c r="C6994" s="1">
        <v>28824</v>
      </c>
      <c r="D6994">
        <v>27.8</v>
      </c>
    </row>
    <row r="6995" spans="1:4" x14ac:dyDescent="0.25">
      <c r="A6995" t="s">
        <v>226</v>
      </c>
      <c r="B6995" t="s">
        <v>188</v>
      </c>
      <c r="C6995" s="1">
        <v>28838</v>
      </c>
      <c r="D6995">
        <v>31.4</v>
      </c>
    </row>
    <row r="6996" spans="1:4" x14ac:dyDescent="0.25">
      <c r="A6996" t="s">
        <v>226</v>
      </c>
      <c r="B6996" t="s">
        <v>188</v>
      </c>
      <c r="C6996" s="1">
        <v>28852</v>
      </c>
      <c r="D6996">
        <v>25.4</v>
      </c>
    </row>
    <row r="6997" spans="1:4" x14ac:dyDescent="0.25">
      <c r="A6997" t="s">
        <v>226</v>
      </c>
      <c r="B6997" t="s">
        <v>188</v>
      </c>
      <c r="C6997" s="1">
        <v>28866</v>
      </c>
      <c r="D6997">
        <v>24.8</v>
      </c>
    </row>
    <row r="6998" spans="1:4" x14ac:dyDescent="0.25">
      <c r="A6998" t="s">
        <v>226</v>
      </c>
      <c r="B6998" t="s">
        <v>188</v>
      </c>
      <c r="C6998" s="1">
        <v>28880</v>
      </c>
      <c r="D6998">
        <v>22.5</v>
      </c>
    </row>
    <row r="6999" spans="1:4" x14ac:dyDescent="0.25">
      <c r="A6999" t="s">
        <v>226</v>
      </c>
      <c r="B6999" t="s">
        <v>188</v>
      </c>
      <c r="C6999" s="1">
        <v>28894</v>
      </c>
      <c r="D6999">
        <v>16.100000000000001</v>
      </c>
    </row>
    <row r="7000" spans="1:4" x14ac:dyDescent="0.25">
      <c r="A7000" t="s">
        <v>226</v>
      </c>
      <c r="B7000" t="s">
        <v>188</v>
      </c>
      <c r="C7000" s="1">
        <v>28908</v>
      </c>
      <c r="D7000">
        <v>15.2</v>
      </c>
    </row>
    <row r="7001" spans="1:4" x14ac:dyDescent="0.25">
      <c r="A7001" t="s">
        <v>226</v>
      </c>
      <c r="B7001" t="s">
        <v>188</v>
      </c>
      <c r="C7001" s="1">
        <v>28922</v>
      </c>
      <c r="D7001">
        <v>17.2</v>
      </c>
    </row>
    <row r="7002" spans="1:4" x14ac:dyDescent="0.25">
      <c r="A7002" t="s">
        <v>226</v>
      </c>
      <c r="B7002" t="s">
        <v>188</v>
      </c>
      <c r="C7002" s="1">
        <v>28936</v>
      </c>
      <c r="D7002">
        <v>18.5</v>
      </c>
    </row>
    <row r="7003" spans="1:4" x14ac:dyDescent="0.25">
      <c r="A7003" t="s">
        <v>226</v>
      </c>
      <c r="B7003" t="s">
        <v>188</v>
      </c>
      <c r="C7003" s="1">
        <v>28950</v>
      </c>
      <c r="D7003">
        <v>18.399999999999999</v>
      </c>
    </row>
    <row r="7004" spans="1:4" x14ac:dyDescent="0.25">
      <c r="A7004" t="s">
        <v>226</v>
      </c>
      <c r="B7004" t="s">
        <v>188</v>
      </c>
      <c r="C7004" s="1">
        <v>28964</v>
      </c>
      <c r="D7004">
        <v>15.4</v>
      </c>
    </row>
    <row r="7005" spans="1:4" x14ac:dyDescent="0.25">
      <c r="A7005" t="s">
        <v>226</v>
      </c>
      <c r="B7005" t="s">
        <v>188</v>
      </c>
      <c r="C7005" s="1">
        <v>28978</v>
      </c>
      <c r="D7005">
        <v>11.3</v>
      </c>
    </row>
    <row r="7006" spans="1:4" x14ac:dyDescent="0.25">
      <c r="A7006" t="s">
        <v>226</v>
      </c>
      <c r="B7006" t="s">
        <v>188</v>
      </c>
      <c r="C7006" s="1">
        <v>28992</v>
      </c>
      <c r="D7006">
        <v>8</v>
      </c>
    </row>
    <row r="7007" spans="1:4" x14ac:dyDescent="0.25">
      <c r="A7007" t="s">
        <v>226</v>
      </c>
      <c r="B7007" t="s">
        <v>188</v>
      </c>
      <c r="C7007" s="1">
        <v>29006</v>
      </c>
      <c r="D7007">
        <v>4</v>
      </c>
    </row>
    <row r="7008" spans="1:4" x14ac:dyDescent="0.25">
      <c r="A7008" t="s">
        <v>226</v>
      </c>
      <c r="B7008" t="s">
        <v>188</v>
      </c>
      <c r="C7008" s="1">
        <v>29020</v>
      </c>
      <c r="D7008">
        <v>1.8</v>
      </c>
    </row>
    <row r="7009" spans="1:4" x14ac:dyDescent="0.25">
      <c r="A7009" t="s">
        <v>226</v>
      </c>
      <c r="B7009" t="s">
        <v>188</v>
      </c>
      <c r="C7009" s="1">
        <v>29034</v>
      </c>
      <c r="D7009">
        <v>1</v>
      </c>
    </row>
    <row r="7010" spans="1:4" x14ac:dyDescent="0.25">
      <c r="A7010" t="s">
        <v>226</v>
      </c>
      <c r="B7010" t="s">
        <v>188</v>
      </c>
      <c r="C7010" s="1">
        <v>29048</v>
      </c>
      <c r="D7010">
        <v>1</v>
      </c>
    </row>
    <row r="7011" spans="1:4" x14ac:dyDescent="0.25">
      <c r="A7011" t="s">
        <v>226</v>
      </c>
      <c r="B7011" t="s">
        <v>188</v>
      </c>
      <c r="C7011" s="1">
        <v>29062</v>
      </c>
      <c r="D7011">
        <v>2</v>
      </c>
    </row>
    <row r="7012" spans="1:4" x14ac:dyDescent="0.25">
      <c r="A7012" t="s">
        <v>226</v>
      </c>
      <c r="B7012" t="s">
        <v>188</v>
      </c>
      <c r="C7012" s="1">
        <v>29076</v>
      </c>
      <c r="D7012">
        <v>6.7</v>
      </c>
    </row>
    <row r="7013" spans="1:4" x14ac:dyDescent="0.25">
      <c r="A7013" t="s">
        <v>226</v>
      </c>
      <c r="B7013" t="s">
        <v>188</v>
      </c>
      <c r="C7013" s="1">
        <v>29090</v>
      </c>
      <c r="D7013">
        <v>7.3</v>
      </c>
    </row>
    <row r="7014" spans="1:4" x14ac:dyDescent="0.25">
      <c r="A7014" t="s">
        <v>226</v>
      </c>
      <c r="B7014" t="s">
        <v>188</v>
      </c>
      <c r="C7014" s="1">
        <v>29104</v>
      </c>
      <c r="D7014">
        <v>15.9</v>
      </c>
    </row>
    <row r="7015" spans="1:4" x14ac:dyDescent="0.25">
      <c r="A7015" t="s">
        <v>226</v>
      </c>
      <c r="B7015" t="s">
        <v>188</v>
      </c>
      <c r="C7015" s="1">
        <v>29118</v>
      </c>
      <c r="D7015">
        <v>18.8</v>
      </c>
    </row>
    <row r="7016" spans="1:4" x14ac:dyDescent="0.25">
      <c r="A7016" t="s">
        <v>226</v>
      </c>
      <c r="B7016" t="s">
        <v>188</v>
      </c>
      <c r="C7016" s="1">
        <v>29132</v>
      </c>
      <c r="D7016">
        <v>31.7</v>
      </c>
    </row>
    <row r="7017" spans="1:4" x14ac:dyDescent="0.25">
      <c r="A7017" t="s">
        <v>226</v>
      </c>
      <c r="B7017" t="s">
        <v>188</v>
      </c>
      <c r="C7017" s="1">
        <v>29146</v>
      </c>
      <c r="D7017">
        <v>44.9</v>
      </c>
    </row>
    <row r="7018" spans="1:4" x14ac:dyDescent="0.25">
      <c r="A7018" t="s">
        <v>226</v>
      </c>
      <c r="B7018" t="s">
        <v>188</v>
      </c>
      <c r="C7018" s="1">
        <v>29160</v>
      </c>
      <c r="D7018">
        <v>42.1</v>
      </c>
    </row>
    <row r="7019" spans="1:4" x14ac:dyDescent="0.25">
      <c r="A7019" t="s">
        <v>226</v>
      </c>
      <c r="B7019" t="s">
        <v>188</v>
      </c>
      <c r="C7019" s="1">
        <v>29174</v>
      </c>
      <c r="D7019">
        <v>34.6</v>
      </c>
    </row>
    <row r="7020" spans="1:4" x14ac:dyDescent="0.25">
      <c r="A7020" t="s">
        <v>226</v>
      </c>
      <c r="B7020" t="s">
        <v>188</v>
      </c>
      <c r="C7020" s="1">
        <v>29189</v>
      </c>
      <c r="D7020">
        <v>27.8</v>
      </c>
    </row>
    <row r="7021" spans="1:4" x14ac:dyDescent="0.25">
      <c r="A7021" t="s">
        <v>226</v>
      </c>
      <c r="B7021" t="s">
        <v>188</v>
      </c>
      <c r="C7021" s="1">
        <v>29203</v>
      </c>
      <c r="D7021">
        <v>31.4</v>
      </c>
    </row>
    <row r="7022" spans="1:4" x14ac:dyDescent="0.25">
      <c r="A7022" t="s">
        <v>226</v>
      </c>
      <c r="B7022" t="s">
        <v>188</v>
      </c>
      <c r="C7022" s="1">
        <v>29217</v>
      </c>
      <c r="D7022">
        <v>25.4</v>
      </c>
    </row>
    <row r="7023" spans="1:4" x14ac:dyDescent="0.25">
      <c r="A7023" t="s">
        <v>226</v>
      </c>
      <c r="B7023" t="s">
        <v>188</v>
      </c>
      <c r="C7023" s="1">
        <v>29231</v>
      </c>
      <c r="D7023">
        <v>24.8</v>
      </c>
    </row>
    <row r="7024" spans="1:4" x14ac:dyDescent="0.25">
      <c r="A7024" t="s">
        <v>226</v>
      </c>
      <c r="B7024" t="s">
        <v>188</v>
      </c>
      <c r="C7024" s="1">
        <v>29245</v>
      </c>
      <c r="D7024">
        <v>22.5</v>
      </c>
    </row>
    <row r="7025" spans="1:4" x14ac:dyDescent="0.25">
      <c r="A7025" t="s">
        <v>226</v>
      </c>
      <c r="B7025" t="s">
        <v>188</v>
      </c>
      <c r="C7025" s="1">
        <v>29259</v>
      </c>
      <c r="D7025">
        <v>16.100000000000001</v>
      </c>
    </row>
    <row r="7026" spans="1:4" x14ac:dyDescent="0.25">
      <c r="A7026" t="s">
        <v>226</v>
      </c>
      <c r="B7026" t="s">
        <v>188</v>
      </c>
      <c r="C7026" s="1">
        <v>29273</v>
      </c>
      <c r="D7026">
        <v>15.2</v>
      </c>
    </row>
    <row r="7027" spans="1:4" x14ac:dyDescent="0.25">
      <c r="A7027" t="s">
        <v>226</v>
      </c>
      <c r="B7027" t="s">
        <v>188</v>
      </c>
      <c r="C7027" s="1">
        <v>29288</v>
      </c>
      <c r="D7027">
        <v>17.2</v>
      </c>
    </row>
    <row r="7028" spans="1:4" x14ac:dyDescent="0.25">
      <c r="A7028" t="s">
        <v>226</v>
      </c>
      <c r="B7028" t="s">
        <v>188</v>
      </c>
      <c r="C7028" s="1">
        <v>29302</v>
      </c>
      <c r="D7028">
        <v>18.5</v>
      </c>
    </row>
    <row r="7029" spans="1:4" x14ac:dyDescent="0.25">
      <c r="A7029" t="s">
        <v>226</v>
      </c>
      <c r="B7029" t="s">
        <v>188</v>
      </c>
      <c r="C7029" s="1">
        <v>29316</v>
      </c>
      <c r="D7029">
        <v>18.399999999999999</v>
      </c>
    </row>
    <row r="7030" spans="1:4" x14ac:dyDescent="0.25">
      <c r="A7030" t="s">
        <v>226</v>
      </c>
      <c r="B7030" t="s">
        <v>188</v>
      </c>
      <c r="C7030" s="1">
        <v>29330</v>
      </c>
      <c r="D7030">
        <v>15.4</v>
      </c>
    </row>
    <row r="7031" spans="1:4" x14ac:dyDescent="0.25">
      <c r="A7031" t="s">
        <v>226</v>
      </c>
      <c r="B7031" t="s">
        <v>188</v>
      </c>
      <c r="C7031" s="1">
        <v>29344</v>
      </c>
      <c r="D7031">
        <v>11.3</v>
      </c>
    </row>
    <row r="7032" spans="1:4" x14ac:dyDescent="0.25">
      <c r="A7032" t="s">
        <v>226</v>
      </c>
      <c r="B7032" t="s">
        <v>188</v>
      </c>
      <c r="C7032" s="1">
        <v>29358</v>
      </c>
      <c r="D7032">
        <v>8</v>
      </c>
    </row>
    <row r="7033" spans="1:4" x14ac:dyDescent="0.25">
      <c r="A7033" t="s">
        <v>226</v>
      </c>
      <c r="B7033" t="s">
        <v>188</v>
      </c>
      <c r="C7033" s="1">
        <v>29372</v>
      </c>
      <c r="D7033">
        <v>4</v>
      </c>
    </row>
    <row r="7034" spans="1:4" x14ac:dyDescent="0.25">
      <c r="A7034" t="s">
        <v>226</v>
      </c>
      <c r="B7034" t="s">
        <v>188</v>
      </c>
      <c r="C7034" s="1">
        <v>29386</v>
      </c>
      <c r="D7034">
        <v>1.8</v>
      </c>
    </row>
    <row r="7035" spans="1:4" x14ac:dyDescent="0.25">
      <c r="A7035" t="s">
        <v>226</v>
      </c>
      <c r="B7035" t="s">
        <v>188</v>
      </c>
      <c r="C7035" s="1">
        <v>29400</v>
      </c>
      <c r="D7035">
        <v>1</v>
      </c>
    </row>
    <row r="7036" spans="1:4" x14ac:dyDescent="0.25">
      <c r="A7036" t="s">
        <v>226</v>
      </c>
      <c r="B7036" t="s">
        <v>188</v>
      </c>
      <c r="C7036" s="1">
        <v>29414</v>
      </c>
      <c r="D7036">
        <v>1</v>
      </c>
    </row>
    <row r="7037" spans="1:4" x14ac:dyDescent="0.25">
      <c r="A7037" t="s">
        <v>226</v>
      </c>
      <c r="B7037" t="s">
        <v>188</v>
      </c>
      <c r="C7037" s="1">
        <v>29428</v>
      </c>
      <c r="D7037">
        <v>2</v>
      </c>
    </row>
    <row r="7038" spans="1:4" x14ac:dyDescent="0.25">
      <c r="A7038" t="s">
        <v>226</v>
      </c>
      <c r="B7038" t="s">
        <v>188</v>
      </c>
      <c r="C7038" s="1">
        <v>29442</v>
      </c>
      <c r="D7038">
        <v>6.7</v>
      </c>
    </row>
    <row r="7039" spans="1:4" x14ac:dyDescent="0.25">
      <c r="A7039" t="s">
        <v>226</v>
      </c>
      <c r="B7039" t="s">
        <v>188</v>
      </c>
      <c r="C7039" s="1">
        <v>29456</v>
      </c>
      <c r="D7039">
        <v>7.3</v>
      </c>
    </row>
    <row r="7040" spans="1:4" x14ac:dyDescent="0.25">
      <c r="A7040" t="s">
        <v>226</v>
      </c>
      <c r="B7040" t="s">
        <v>188</v>
      </c>
      <c r="C7040" s="1">
        <v>29470</v>
      </c>
      <c r="D7040">
        <v>15.9</v>
      </c>
    </row>
    <row r="7041" spans="1:4" x14ac:dyDescent="0.25">
      <c r="A7041" t="s">
        <v>226</v>
      </c>
      <c r="B7041" t="s">
        <v>188</v>
      </c>
      <c r="C7041" s="1">
        <v>29484</v>
      </c>
      <c r="D7041">
        <v>18.8</v>
      </c>
    </row>
    <row r="7042" spans="1:4" x14ac:dyDescent="0.25">
      <c r="A7042" t="s">
        <v>226</v>
      </c>
      <c r="B7042" t="s">
        <v>188</v>
      </c>
      <c r="C7042" s="1">
        <v>29498</v>
      </c>
      <c r="D7042">
        <v>31.7</v>
      </c>
    </row>
    <row r="7043" spans="1:4" x14ac:dyDescent="0.25">
      <c r="A7043" t="s">
        <v>226</v>
      </c>
      <c r="B7043" t="s">
        <v>188</v>
      </c>
      <c r="C7043" s="1">
        <v>29512</v>
      </c>
      <c r="D7043">
        <v>44.9</v>
      </c>
    </row>
    <row r="7044" spans="1:4" x14ac:dyDescent="0.25">
      <c r="A7044" t="s">
        <v>226</v>
      </c>
      <c r="B7044" t="s">
        <v>188</v>
      </c>
      <c r="C7044" s="1">
        <v>29526</v>
      </c>
      <c r="D7044">
        <v>42.1</v>
      </c>
    </row>
    <row r="7045" spans="1:4" x14ac:dyDescent="0.25">
      <c r="A7045" t="s">
        <v>226</v>
      </c>
      <c r="B7045" t="s">
        <v>188</v>
      </c>
      <c r="C7045" s="1">
        <v>29540</v>
      </c>
      <c r="D7045">
        <v>34.6</v>
      </c>
    </row>
    <row r="7046" spans="1:4" x14ac:dyDescent="0.25">
      <c r="A7046" t="s">
        <v>226</v>
      </c>
      <c r="B7046" t="s">
        <v>188</v>
      </c>
      <c r="C7046" s="1">
        <v>29555</v>
      </c>
      <c r="D7046">
        <v>27.8</v>
      </c>
    </row>
    <row r="7047" spans="1:4" x14ac:dyDescent="0.25">
      <c r="A7047" t="s">
        <v>226</v>
      </c>
      <c r="B7047" t="s">
        <v>188</v>
      </c>
      <c r="C7047" s="1">
        <v>29569</v>
      </c>
      <c r="D7047">
        <v>31.4</v>
      </c>
    </row>
    <row r="7048" spans="1:4" x14ac:dyDescent="0.25">
      <c r="A7048" t="s">
        <v>226</v>
      </c>
      <c r="B7048" t="s">
        <v>188</v>
      </c>
      <c r="C7048" s="1">
        <v>29583</v>
      </c>
      <c r="D7048">
        <v>25.4</v>
      </c>
    </row>
    <row r="7049" spans="1:4" x14ac:dyDescent="0.25">
      <c r="A7049" t="s">
        <v>226</v>
      </c>
      <c r="B7049" t="s">
        <v>188</v>
      </c>
      <c r="C7049" s="1">
        <v>29597</v>
      </c>
      <c r="D7049">
        <v>24.8</v>
      </c>
    </row>
    <row r="7050" spans="1:4" x14ac:dyDescent="0.25">
      <c r="A7050" t="s">
        <v>226</v>
      </c>
      <c r="B7050" t="s">
        <v>188</v>
      </c>
      <c r="C7050" s="1">
        <v>29611</v>
      </c>
      <c r="D7050">
        <v>22.5</v>
      </c>
    </row>
    <row r="7051" spans="1:4" x14ac:dyDescent="0.25">
      <c r="A7051" t="s">
        <v>226</v>
      </c>
      <c r="B7051" t="s">
        <v>188</v>
      </c>
      <c r="C7051" s="1">
        <v>29625</v>
      </c>
      <c r="D7051">
        <v>16.100000000000001</v>
      </c>
    </row>
    <row r="7052" spans="1:4" x14ac:dyDescent="0.25">
      <c r="A7052" t="s">
        <v>226</v>
      </c>
      <c r="B7052" t="s">
        <v>188</v>
      </c>
      <c r="C7052" s="1">
        <v>29639</v>
      </c>
      <c r="D7052">
        <v>15.2</v>
      </c>
    </row>
    <row r="7053" spans="1:4" x14ac:dyDescent="0.25">
      <c r="A7053" t="s">
        <v>226</v>
      </c>
      <c r="B7053" t="s">
        <v>188</v>
      </c>
      <c r="C7053" s="1">
        <v>29653</v>
      </c>
      <c r="D7053">
        <v>17.2</v>
      </c>
    </row>
    <row r="7054" spans="1:4" x14ac:dyDescent="0.25">
      <c r="A7054" t="s">
        <v>226</v>
      </c>
      <c r="B7054" t="s">
        <v>188</v>
      </c>
      <c r="C7054" s="1">
        <v>29667</v>
      </c>
      <c r="D7054">
        <v>18.5</v>
      </c>
    </row>
    <row r="7055" spans="1:4" x14ac:dyDescent="0.25">
      <c r="A7055" t="s">
        <v>226</v>
      </c>
      <c r="B7055" t="s">
        <v>188</v>
      </c>
      <c r="C7055" s="1">
        <v>29681</v>
      </c>
      <c r="D7055">
        <v>18.399999999999999</v>
      </c>
    </row>
    <row r="7056" spans="1:4" x14ac:dyDescent="0.25">
      <c r="A7056" t="s">
        <v>226</v>
      </c>
      <c r="B7056" t="s">
        <v>188</v>
      </c>
      <c r="C7056" s="1">
        <v>29695</v>
      </c>
      <c r="D7056">
        <v>15.4</v>
      </c>
    </row>
    <row r="7057" spans="1:4" x14ac:dyDescent="0.25">
      <c r="A7057" t="s">
        <v>226</v>
      </c>
      <c r="B7057" t="s">
        <v>188</v>
      </c>
      <c r="C7057" s="1">
        <v>29709</v>
      </c>
      <c r="D7057">
        <v>11.3</v>
      </c>
    </row>
    <row r="7058" spans="1:4" x14ac:dyDescent="0.25">
      <c r="A7058" t="s">
        <v>226</v>
      </c>
      <c r="B7058" t="s">
        <v>188</v>
      </c>
      <c r="C7058" s="1">
        <v>29723</v>
      </c>
      <c r="D7058">
        <v>8</v>
      </c>
    </row>
    <row r="7059" spans="1:4" x14ac:dyDescent="0.25">
      <c r="A7059" t="s">
        <v>226</v>
      </c>
      <c r="B7059" t="s">
        <v>188</v>
      </c>
      <c r="C7059" s="1">
        <v>29737</v>
      </c>
      <c r="D7059">
        <v>4</v>
      </c>
    </row>
    <row r="7060" spans="1:4" x14ac:dyDescent="0.25">
      <c r="A7060" t="s">
        <v>226</v>
      </c>
      <c r="B7060" t="s">
        <v>188</v>
      </c>
      <c r="C7060" s="1">
        <v>29751</v>
      </c>
      <c r="D7060">
        <v>1.8</v>
      </c>
    </row>
    <row r="7061" spans="1:4" x14ac:dyDescent="0.25">
      <c r="A7061" t="s">
        <v>226</v>
      </c>
      <c r="B7061" t="s">
        <v>188</v>
      </c>
      <c r="C7061" s="1">
        <v>29765</v>
      </c>
      <c r="D7061">
        <v>1</v>
      </c>
    </row>
    <row r="7062" spans="1:4" x14ac:dyDescent="0.25">
      <c r="A7062" t="s">
        <v>226</v>
      </c>
      <c r="B7062" t="s">
        <v>188</v>
      </c>
      <c r="C7062" s="1">
        <v>29779</v>
      </c>
      <c r="D7062">
        <v>1</v>
      </c>
    </row>
    <row r="7063" spans="1:4" x14ac:dyDescent="0.25">
      <c r="A7063" t="s">
        <v>226</v>
      </c>
      <c r="B7063" t="s">
        <v>188</v>
      </c>
      <c r="C7063" s="1">
        <v>29793</v>
      </c>
      <c r="D7063">
        <v>2</v>
      </c>
    </row>
    <row r="7064" spans="1:4" x14ac:dyDescent="0.25">
      <c r="A7064" t="s">
        <v>226</v>
      </c>
      <c r="B7064" t="s">
        <v>188</v>
      </c>
      <c r="C7064" s="1">
        <v>29807</v>
      </c>
      <c r="D7064">
        <v>6.7</v>
      </c>
    </row>
    <row r="7065" spans="1:4" x14ac:dyDescent="0.25">
      <c r="A7065" t="s">
        <v>226</v>
      </c>
      <c r="B7065" t="s">
        <v>188</v>
      </c>
      <c r="C7065" s="1">
        <v>29821</v>
      </c>
      <c r="D7065">
        <v>7.3</v>
      </c>
    </row>
    <row r="7066" spans="1:4" x14ac:dyDescent="0.25">
      <c r="A7066" t="s">
        <v>226</v>
      </c>
      <c r="B7066" t="s">
        <v>188</v>
      </c>
      <c r="C7066" s="1">
        <v>29835</v>
      </c>
      <c r="D7066">
        <v>15.9</v>
      </c>
    </row>
    <row r="7067" spans="1:4" x14ac:dyDescent="0.25">
      <c r="A7067" t="s">
        <v>226</v>
      </c>
      <c r="B7067" t="s">
        <v>188</v>
      </c>
      <c r="C7067" s="1">
        <v>29849</v>
      </c>
      <c r="D7067">
        <v>18.8</v>
      </c>
    </row>
    <row r="7068" spans="1:4" x14ac:dyDescent="0.25">
      <c r="A7068" t="s">
        <v>226</v>
      </c>
      <c r="B7068" t="s">
        <v>188</v>
      </c>
      <c r="C7068" s="1">
        <v>29863</v>
      </c>
      <c r="D7068">
        <v>31.7</v>
      </c>
    </row>
    <row r="7069" spans="1:4" x14ac:dyDescent="0.25">
      <c r="A7069" t="s">
        <v>226</v>
      </c>
      <c r="B7069" t="s">
        <v>188</v>
      </c>
      <c r="C7069" s="1">
        <v>29877</v>
      </c>
      <c r="D7069">
        <v>44.9</v>
      </c>
    </row>
    <row r="7070" spans="1:4" x14ac:dyDescent="0.25">
      <c r="A7070" t="s">
        <v>226</v>
      </c>
      <c r="B7070" t="s">
        <v>188</v>
      </c>
      <c r="C7070" s="1">
        <v>29891</v>
      </c>
      <c r="D7070">
        <v>42.1</v>
      </c>
    </row>
    <row r="7071" spans="1:4" x14ac:dyDescent="0.25">
      <c r="A7071" t="s">
        <v>226</v>
      </c>
      <c r="B7071" t="s">
        <v>188</v>
      </c>
      <c r="C7071" s="1">
        <v>29905</v>
      </c>
      <c r="D7071">
        <v>34.6</v>
      </c>
    </row>
    <row r="7072" spans="1:4" x14ac:dyDescent="0.25">
      <c r="A7072" t="s">
        <v>226</v>
      </c>
      <c r="B7072" t="s">
        <v>188</v>
      </c>
      <c r="C7072" s="1">
        <v>29920</v>
      </c>
      <c r="D7072">
        <v>27.8</v>
      </c>
    </row>
    <row r="7073" spans="1:4" x14ac:dyDescent="0.25">
      <c r="A7073" t="s">
        <v>226</v>
      </c>
      <c r="B7073" t="s">
        <v>188</v>
      </c>
      <c r="C7073" s="1">
        <v>29934</v>
      </c>
      <c r="D7073">
        <v>31.4</v>
      </c>
    </row>
    <row r="7074" spans="1:4" x14ac:dyDescent="0.25">
      <c r="A7074" t="s">
        <v>226</v>
      </c>
      <c r="B7074" t="s">
        <v>188</v>
      </c>
      <c r="C7074" s="1">
        <v>29948</v>
      </c>
      <c r="D7074">
        <v>25.4</v>
      </c>
    </row>
    <row r="7075" spans="1:4" x14ac:dyDescent="0.25">
      <c r="A7075" t="s">
        <v>226</v>
      </c>
      <c r="B7075" t="s">
        <v>188</v>
      </c>
      <c r="C7075" s="1">
        <v>29962</v>
      </c>
      <c r="D7075">
        <v>24.8</v>
      </c>
    </row>
    <row r="7076" spans="1:4" x14ac:dyDescent="0.25">
      <c r="A7076" t="s">
        <v>226</v>
      </c>
      <c r="B7076" t="s">
        <v>188</v>
      </c>
      <c r="C7076" s="1">
        <v>29976</v>
      </c>
      <c r="D7076">
        <v>22.5</v>
      </c>
    </row>
    <row r="7077" spans="1:4" x14ac:dyDescent="0.25">
      <c r="A7077" t="s">
        <v>226</v>
      </c>
      <c r="B7077" t="s">
        <v>188</v>
      </c>
      <c r="C7077" s="1">
        <v>29990</v>
      </c>
      <c r="D7077">
        <v>16.100000000000001</v>
      </c>
    </row>
    <row r="7078" spans="1:4" x14ac:dyDescent="0.25">
      <c r="A7078" t="s">
        <v>226</v>
      </c>
      <c r="B7078" t="s">
        <v>188</v>
      </c>
      <c r="C7078" s="1">
        <v>30004</v>
      </c>
      <c r="D7078">
        <v>15.2</v>
      </c>
    </row>
    <row r="7079" spans="1:4" x14ac:dyDescent="0.25">
      <c r="A7079" t="s">
        <v>226</v>
      </c>
      <c r="B7079" t="s">
        <v>188</v>
      </c>
      <c r="C7079" s="1">
        <v>30018</v>
      </c>
      <c r="D7079">
        <v>17.2</v>
      </c>
    </row>
    <row r="7080" spans="1:4" x14ac:dyDescent="0.25">
      <c r="A7080" t="s">
        <v>226</v>
      </c>
      <c r="B7080" t="s">
        <v>188</v>
      </c>
      <c r="C7080" s="1">
        <v>30032</v>
      </c>
      <c r="D7080">
        <v>18.5</v>
      </c>
    </row>
    <row r="7081" spans="1:4" x14ac:dyDescent="0.25">
      <c r="A7081" t="s">
        <v>226</v>
      </c>
      <c r="B7081" t="s">
        <v>188</v>
      </c>
      <c r="C7081" s="1">
        <v>30046</v>
      </c>
      <c r="D7081">
        <v>18.399999999999999</v>
      </c>
    </row>
    <row r="7082" spans="1:4" x14ac:dyDescent="0.25">
      <c r="A7082" t="s">
        <v>226</v>
      </c>
      <c r="B7082" t="s">
        <v>188</v>
      </c>
      <c r="C7082" s="1">
        <v>30060</v>
      </c>
      <c r="D7082">
        <v>15.4</v>
      </c>
    </row>
    <row r="7083" spans="1:4" x14ac:dyDescent="0.25">
      <c r="A7083" t="s">
        <v>226</v>
      </c>
      <c r="B7083" t="s">
        <v>188</v>
      </c>
      <c r="C7083" s="1">
        <v>30074</v>
      </c>
      <c r="D7083">
        <v>11.3</v>
      </c>
    </row>
    <row r="7084" spans="1:4" x14ac:dyDescent="0.25">
      <c r="A7084" t="s">
        <v>226</v>
      </c>
      <c r="B7084" t="s">
        <v>188</v>
      </c>
      <c r="C7084" s="1">
        <v>30088</v>
      </c>
      <c r="D7084">
        <v>8</v>
      </c>
    </row>
    <row r="7085" spans="1:4" x14ac:dyDescent="0.25">
      <c r="A7085" t="s">
        <v>226</v>
      </c>
      <c r="B7085" t="s">
        <v>188</v>
      </c>
      <c r="C7085" s="1">
        <v>30102</v>
      </c>
      <c r="D7085">
        <v>4</v>
      </c>
    </row>
    <row r="7086" spans="1:4" x14ac:dyDescent="0.25">
      <c r="A7086" t="s">
        <v>226</v>
      </c>
      <c r="B7086" t="s">
        <v>188</v>
      </c>
      <c r="C7086" s="1">
        <v>30116</v>
      </c>
      <c r="D7086">
        <v>1.8</v>
      </c>
    </row>
    <row r="7087" spans="1:4" x14ac:dyDescent="0.25">
      <c r="A7087" t="s">
        <v>226</v>
      </c>
      <c r="B7087" t="s">
        <v>188</v>
      </c>
      <c r="C7087" s="1">
        <v>30130</v>
      </c>
      <c r="D7087">
        <v>1</v>
      </c>
    </row>
    <row r="7088" spans="1:4" x14ac:dyDescent="0.25">
      <c r="A7088" t="s">
        <v>226</v>
      </c>
      <c r="B7088" t="s">
        <v>188</v>
      </c>
      <c r="C7088" s="1">
        <v>30144</v>
      </c>
      <c r="D7088">
        <v>1</v>
      </c>
    </row>
    <row r="7089" spans="1:4" x14ac:dyDescent="0.25">
      <c r="A7089" t="s">
        <v>226</v>
      </c>
      <c r="B7089" t="s">
        <v>188</v>
      </c>
      <c r="C7089" s="1">
        <v>30158</v>
      </c>
      <c r="D7089">
        <v>2</v>
      </c>
    </row>
    <row r="7090" spans="1:4" x14ac:dyDescent="0.25">
      <c r="A7090" t="s">
        <v>226</v>
      </c>
      <c r="B7090" t="s">
        <v>188</v>
      </c>
      <c r="C7090" s="1">
        <v>30172</v>
      </c>
      <c r="D7090">
        <v>6.7</v>
      </c>
    </row>
    <row r="7091" spans="1:4" x14ac:dyDescent="0.25">
      <c r="A7091" t="s">
        <v>226</v>
      </c>
      <c r="B7091" t="s">
        <v>188</v>
      </c>
      <c r="C7091" s="1">
        <v>30186</v>
      </c>
      <c r="D7091">
        <v>7.3</v>
      </c>
    </row>
    <row r="7092" spans="1:4" x14ac:dyDescent="0.25">
      <c r="A7092" t="s">
        <v>226</v>
      </c>
      <c r="B7092" t="s">
        <v>188</v>
      </c>
      <c r="C7092" s="1">
        <v>30200</v>
      </c>
      <c r="D7092">
        <v>15.9</v>
      </c>
    </row>
    <row r="7093" spans="1:4" x14ac:dyDescent="0.25">
      <c r="A7093" t="s">
        <v>226</v>
      </c>
      <c r="B7093" t="s">
        <v>188</v>
      </c>
      <c r="C7093" s="1">
        <v>30214</v>
      </c>
      <c r="D7093">
        <v>18.8</v>
      </c>
    </row>
    <row r="7094" spans="1:4" x14ac:dyDescent="0.25">
      <c r="A7094" t="s">
        <v>226</v>
      </c>
      <c r="B7094" t="s">
        <v>188</v>
      </c>
      <c r="C7094" s="1">
        <v>30228</v>
      </c>
      <c r="D7094">
        <v>31.7</v>
      </c>
    </row>
    <row r="7095" spans="1:4" x14ac:dyDescent="0.25">
      <c r="A7095" t="s">
        <v>226</v>
      </c>
      <c r="B7095" t="s">
        <v>188</v>
      </c>
      <c r="C7095" s="1">
        <v>30242</v>
      </c>
      <c r="D7095">
        <v>44.9</v>
      </c>
    </row>
    <row r="7096" spans="1:4" x14ac:dyDescent="0.25">
      <c r="A7096" t="s">
        <v>226</v>
      </c>
      <c r="B7096" t="s">
        <v>188</v>
      </c>
      <c r="C7096" s="1">
        <v>30256</v>
      </c>
      <c r="D7096">
        <v>42.1</v>
      </c>
    </row>
    <row r="7097" spans="1:4" x14ac:dyDescent="0.25">
      <c r="A7097" t="s">
        <v>226</v>
      </c>
      <c r="B7097" t="s">
        <v>188</v>
      </c>
      <c r="C7097" s="1">
        <v>30270</v>
      </c>
      <c r="D7097">
        <v>34.6</v>
      </c>
    </row>
    <row r="7098" spans="1:4" x14ac:dyDescent="0.25">
      <c r="A7098" t="s">
        <v>226</v>
      </c>
      <c r="B7098" t="s">
        <v>188</v>
      </c>
      <c r="C7098" s="1">
        <v>30285</v>
      </c>
      <c r="D7098">
        <v>27.8</v>
      </c>
    </row>
    <row r="7099" spans="1:4" x14ac:dyDescent="0.25">
      <c r="A7099" t="s">
        <v>226</v>
      </c>
      <c r="B7099" t="s">
        <v>188</v>
      </c>
      <c r="C7099" s="1">
        <v>30299</v>
      </c>
      <c r="D7099">
        <v>31.4</v>
      </c>
    </row>
    <row r="7100" spans="1:4" x14ac:dyDescent="0.25">
      <c r="A7100" t="s">
        <v>226</v>
      </c>
      <c r="B7100" t="s">
        <v>188</v>
      </c>
      <c r="C7100" s="1">
        <v>30313</v>
      </c>
      <c r="D7100">
        <v>25.4</v>
      </c>
    </row>
    <row r="7101" spans="1:4" x14ac:dyDescent="0.25">
      <c r="A7101" t="s">
        <v>226</v>
      </c>
      <c r="B7101" t="s">
        <v>188</v>
      </c>
      <c r="C7101" s="1">
        <v>30327</v>
      </c>
      <c r="D7101">
        <v>24.8</v>
      </c>
    </row>
    <row r="7102" spans="1:4" x14ac:dyDescent="0.25">
      <c r="A7102" t="s">
        <v>226</v>
      </c>
      <c r="B7102" t="s">
        <v>188</v>
      </c>
      <c r="C7102" s="1">
        <v>30341</v>
      </c>
      <c r="D7102">
        <v>22.5</v>
      </c>
    </row>
    <row r="7103" spans="1:4" x14ac:dyDescent="0.25">
      <c r="A7103" t="s">
        <v>226</v>
      </c>
      <c r="B7103" t="s">
        <v>188</v>
      </c>
      <c r="C7103" s="1">
        <v>30355</v>
      </c>
      <c r="D7103">
        <v>16.100000000000001</v>
      </c>
    </row>
    <row r="7104" spans="1:4" x14ac:dyDescent="0.25">
      <c r="A7104" t="s">
        <v>226</v>
      </c>
      <c r="B7104" t="s">
        <v>188</v>
      </c>
      <c r="C7104" s="1">
        <v>30369</v>
      </c>
      <c r="D7104">
        <v>15.2</v>
      </c>
    </row>
    <row r="7105" spans="1:4" x14ac:dyDescent="0.25">
      <c r="A7105" t="s">
        <v>226</v>
      </c>
      <c r="B7105" t="s">
        <v>188</v>
      </c>
      <c r="C7105" s="1">
        <v>30383</v>
      </c>
      <c r="D7105">
        <v>17.2</v>
      </c>
    </row>
    <row r="7106" spans="1:4" x14ac:dyDescent="0.25">
      <c r="A7106" t="s">
        <v>226</v>
      </c>
      <c r="B7106" t="s">
        <v>188</v>
      </c>
      <c r="C7106" s="1">
        <v>30397</v>
      </c>
      <c r="D7106">
        <v>18.5</v>
      </c>
    </row>
    <row r="7107" spans="1:4" x14ac:dyDescent="0.25">
      <c r="A7107" t="s">
        <v>226</v>
      </c>
      <c r="B7107" t="s">
        <v>188</v>
      </c>
      <c r="C7107" s="1">
        <v>30411</v>
      </c>
      <c r="D7107">
        <v>18.399999999999999</v>
      </c>
    </row>
    <row r="7108" spans="1:4" x14ac:dyDescent="0.25">
      <c r="A7108" t="s">
        <v>226</v>
      </c>
      <c r="B7108" t="s">
        <v>188</v>
      </c>
      <c r="C7108" s="1">
        <v>30425</v>
      </c>
      <c r="D7108">
        <v>15.4</v>
      </c>
    </row>
    <row r="7109" spans="1:4" x14ac:dyDescent="0.25">
      <c r="A7109" t="s">
        <v>226</v>
      </c>
      <c r="B7109" t="s">
        <v>188</v>
      </c>
      <c r="C7109" s="1">
        <v>30439</v>
      </c>
      <c r="D7109">
        <v>11.3</v>
      </c>
    </row>
    <row r="7110" spans="1:4" x14ac:dyDescent="0.25">
      <c r="A7110" t="s">
        <v>226</v>
      </c>
      <c r="B7110" t="s">
        <v>188</v>
      </c>
      <c r="C7110" s="1">
        <v>30453</v>
      </c>
      <c r="D7110">
        <v>8</v>
      </c>
    </row>
    <row r="7111" spans="1:4" x14ac:dyDescent="0.25">
      <c r="A7111" t="s">
        <v>226</v>
      </c>
      <c r="B7111" t="s">
        <v>188</v>
      </c>
      <c r="C7111" s="1">
        <v>30467</v>
      </c>
      <c r="D7111">
        <v>4</v>
      </c>
    </row>
    <row r="7112" spans="1:4" x14ac:dyDescent="0.25">
      <c r="A7112" t="s">
        <v>226</v>
      </c>
      <c r="B7112" t="s">
        <v>188</v>
      </c>
      <c r="C7112" s="1">
        <v>30481</v>
      </c>
      <c r="D7112">
        <v>1.8</v>
      </c>
    </row>
    <row r="7113" spans="1:4" x14ac:dyDescent="0.25">
      <c r="A7113" t="s">
        <v>226</v>
      </c>
      <c r="B7113" t="s">
        <v>188</v>
      </c>
      <c r="C7113" s="1">
        <v>30495</v>
      </c>
      <c r="D7113">
        <v>1</v>
      </c>
    </row>
    <row r="7114" spans="1:4" x14ac:dyDescent="0.25">
      <c r="A7114" t="s">
        <v>226</v>
      </c>
      <c r="B7114" t="s">
        <v>188</v>
      </c>
      <c r="C7114" s="1">
        <v>30509</v>
      </c>
      <c r="D7114">
        <v>1</v>
      </c>
    </row>
    <row r="7115" spans="1:4" x14ac:dyDescent="0.25">
      <c r="A7115" t="s">
        <v>226</v>
      </c>
      <c r="B7115" t="s">
        <v>188</v>
      </c>
      <c r="C7115" s="1">
        <v>30523</v>
      </c>
      <c r="D7115">
        <v>2</v>
      </c>
    </row>
    <row r="7116" spans="1:4" x14ac:dyDescent="0.25">
      <c r="A7116" t="s">
        <v>226</v>
      </c>
      <c r="B7116" t="s">
        <v>188</v>
      </c>
      <c r="C7116" s="1">
        <v>30537</v>
      </c>
      <c r="D7116">
        <v>6.7</v>
      </c>
    </row>
    <row r="7117" spans="1:4" x14ac:dyDescent="0.25">
      <c r="A7117" t="s">
        <v>226</v>
      </c>
      <c r="B7117" t="s">
        <v>188</v>
      </c>
      <c r="C7117" s="1">
        <v>30551</v>
      </c>
      <c r="D7117">
        <v>7.3</v>
      </c>
    </row>
    <row r="7118" spans="1:4" x14ac:dyDescent="0.25">
      <c r="A7118" t="s">
        <v>226</v>
      </c>
      <c r="B7118" t="s">
        <v>188</v>
      </c>
      <c r="C7118" s="1">
        <v>30565</v>
      </c>
      <c r="D7118">
        <v>15.9</v>
      </c>
    </row>
    <row r="7119" spans="1:4" x14ac:dyDescent="0.25">
      <c r="A7119" t="s">
        <v>226</v>
      </c>
      <c r="B7119" t="s">
        <v>188</v>
      </c>
      <c r="C7119" s="1">
        <v>30579</v>
      </c>
      <c r="D7119">
        <v>18.8</v>
      </c>
    </row>
    <row r="7120" spans="1:4" x14ac:dyDescent="0.25">
      <c r="A7120" t="s">
        <v>226</v>
      </c>
      <c r="B7120" t="s">
        <v>188</v>
      </c>
      <c r="C7120" s="1">
        <v>30593</v>
      </c>
      <c r="D7120">
        <v>31.7</v>
      </c>
    </row>
    <row r="7121" spans="1:4" x14ac:dyDescent="0.25">
      <c r="A7121" t="s">
        <v>226</v>
      </c>
      <c r="B7121" t="s">
        <v>188</v>
      </c>
      <c r="C7121" s="1">
        <v>30607</v>
      </c>
      <c r="D7121">
        <v>44.9</v>
      </c>
    </row>
    <row r="7122" spans="1:4" x14ac:dyDescent="0.25">
      <c r="A7122" t="s">
        <v>226</v>
      </c>
      <c r="B7122" t="s">
        <v>188</v>
      </c>
      <c r="C7122" s="1">
        <v>30621</v>
      </c>
      <c r="D7122">
        <v>42.1</v>
      </c>
    </row>
    <row r="7123" spans="1:4" x14ac:dyDescent="0.25">
      <c r="A7123" t="s">
        <v>226</v>
      </c>
      <c r="B7123" t="s">
        <v>188</v>
      </c>
      <c r="C7123" s="1">
        <v>30635</v>
      </c>
      <c r="D7123">
        <v>34.6</v>
      </c>
    </row>
    <row r="7124" spans="1:4" x14ac:dyDescent="0.25">
      <c r="A7124" t="s">
        <v>226</v>
      </c>
      <c r="B7124" t="s">
        <v>188</v>
      </c>
      <c r="C7124" s="1">
        <v>30650</v>
      </c>
      <c r="D7124">
        <v>27.8</v>
      </c>
    </row>
    <row r="7125" spans="1:4" x14ac:dyDescent="0.25">
      <c r="A7125" t="s">
        <v>226</v>
      </c>
      <c r="B7125" t="s">
        <v>188</v>
      </c>
      <c r="C7125" s="1">
        <v>30664</v>
      </c>
      <c r="D7125">
        <v>31.4</v>
      </c>
    </row>
    <row r="7126" spans="1:4" x14ac:dyDescent="0.25">
      <c r="A7126" t="s">
        <v>226</v>
      </c>
      <c r="B7126" t="s">
        <v>188</v>
      </c>
      <c r="C7126" s="1">
        <v>30678</v>
      </c>
      <c r="D7126">
        <v>25.4</v>
      </c>
    </row>
    <row r="7127" spans="1:4" x14ac:dyDescent="0.25">
      <c r="A7127" t="s">
        <v>226</v>
      </c>
      <c r="B7127" t="s">
        <v>188</v>
      </c>
      <c r="C7127" s="1">
        <v>30692</v>
      </c>
      <c r="D7127">
        <v>24.8</v>
      </c>
    </row>
    <row r="7128" spans="1:4" x14ac:dyDescent="0.25">
      <c r="A7128" t="s">
        <v>226</v>
      </c>
      <c r="B7128" t="s">
        <v>188</v>
      </c>
      <c r="C7128" s="1">
        <v>30706</v>
      </c>
      <c r="D7128">
        <v>22.5</v>
      </c>
    </row>
    <row r="7129" spans="1:4" x14ac:dyDescent="0.25">
      <c r="A7129" t="s">
        <v>226</v>
      </c>
      <c r="B7129" t="s">
        <v>188</v>
      </c>
      <c r="C7129" s="1">
        <v>30720</v>
      </c>
      <c r="D7129">
        <v>16.100000000000001</v>
      </c>
    </row>
    <row r="7130" spans="1:4" x14ac:dyDescent="0.25">
      <c r="A7130" t="s">
        <v>226</v>
      </c>
      <c r="B7130" t="s">
        <v>188</v>
      </c>
      <c r="C7130" s="1">
        <v>30734</v>
      </c>
      <c r="D7130">
        <v>15.2</v>
      </c>
    </row>
    <row r="7131" spans="1:4" x14ac:dyDescent="0.25">
      <c r="A7131" t="s">
        <v>226</v>
      </c>
      <c r="B7131" t="s">
        <v>188</v>
      </c>
      <c r="C7131" s="1">
        <v>30749</v>
      </c>
      <c r="D7131">
        <v>17.2</v>
      </c>
    </row>
    <row r="7132" spans="1:4" x14ac:dyDescent="0.25">
      <c r="A7132" t="s">
        <v>226</v>
      </c>
      <c r="B7132" t="s">
        <v>188</v>
      </c>
      <c r="C7132" s="1">
        <v>30763</v>
      </c>
      <c r="D7132">
        <v>18.5</v>
      </c>
    </row>
    <row r="7133" spans="1:4" x14ac:dyDescent="0.25">
      <c r="A7133" t="s">
        <v>226</v>
      </c>
      <c r="B7133" t="s">
        <v>188</v>
      </c>
      <c r="C7133" s="1">
        <v>30777</v>
      </c>
      <c r="D7133">
        <v>18.399999999999999</v>
      </c>
    </row>
    <row r="7134" spans="1:4" x14ac:dyDescent="0.25">
      <c r="A7134" t="s">
        <v>226</v>
      </c>
      <c r="B7134" t="s">
        <v>188</v>
      </c>
      <c r="C7134" s="1">
        <v>30791</v>
      </c>
      <c r="D7134">
        <v>15.4</v>
      </c>
    </row>
    <row r="7135" spans="1:4" x14ac:dyDescent="0.25">
      <c r="A7135" t="s">
        <v>226</v>
      </c>
      <c r="B7135" t="s">
        <v>188</v>
      </c>
      <c r="C7135" s="1">
        <v>30805</v>
      </c>
      <c r="D7135">
        <v>11.3</v>
      </c>
    </row>
    <row r="7136" spans="1:4" x14ac:dyDescent="0.25">
      <c r="A7136" t="s">
        <v>226</v>
      </c>
      <c r="B7136" t="s">
        <v>188</v>
      </c>
      <c r="C7136" s="1">
        <v>30819</v>
      </c>
      <c r="D7136">
        <v>8</v>
      </c>
    </row>
    <row r="7137" spans="1:4" x14ac:dyDescent="0.25">
      <c r="A7137" t="s">
        <v>226</v>
      </c>
      <c r="B7137" t="s">
        <v>188</v>
      </c>
      <c r="C7137" s="1">
        <v>30833</v>
      </c>
      <c r="D7137">
        <v>4</v>
      </c>
    </row>
    <row r="7138" spans="1:4" x14ac:dyDescent="0.25">
      <c r="A7138" t="s">
        <v>226</v>
      </c>
      <c r="B7138" t="s">
        <v>188</v>
      </c>
      <c r="C7138" s="1">
        <v>30847</v>
      </c>
      <c r="D7138">
        <v>1.8</v>
      </c>
    </row>
    <row r="7139" spans="1:4" x14ac:dyDescent="0.25">
      <c r="A7139" t="s">
        <v>226</v>
      </c>
      <c r="B7139" t="s">
        <v>188</v>
      </c>
      <c r="C7139" s="1">
        <v>30861</v>
      </c>
      <c r="D7139">
        <v>1</v>
      </c>
    </row>
    <row r="7140" spans="1:4" x14ac:dyDescent="0.25">
      <c r="A7140" t="s">
        <v>226</v>
      </c>
      <c r="B7140" t="s">
        <v>188</v>
      </c>
      <c r="C7140" s="1">
        <v>30875</v>
      </c>
      <c r="D7140">
        <v>1</v>
      </c>
    </row>
    <row r="7141" spans="1:4" x14ac:dyDescent="0.25">
      <c r="A7141" t="s">
        <v>226</v>
      </c>
      <c r="B7141" t="s">
        <v>188</v>
      </c>
      <c r="C7141" s="1">
        <v>30889</v>
      </c>
      <c r="D7141">
        <v>2</v>
      </c>
    </row>
    <row r="7142" spans="1:4" x14ac:dyDescent="0.25">
      <c r="A7142" t="s">
        <v>226</v>
      </c>
      <c r="B7142" t="s">
        <v>188</v>
      </c>
      <c r="C7142" s="1">
        <v>30903</v>
      </c>
      <c r="D7142">
        <v>6.7</v>
      </c>
    </row>
    <row r="7143" spans="1:4" x14ac:dyDescent="0.25">
      <c r="A7143" t="s">
        <v>226</v>
      </c>
      <c r="B7143" t="s">
        <v>188</v>
      </c>
      <c r="C7143" s="1">
        <v>30917</v>
      </c>
      <c r="D7143">
        <v>7.3</v>
      </c>
    </row>
    <row r="7144" spans="1:4" x14ac:dyDescent="0.25">
      <c r="A7144" t="s">
        <v>226</v>
      </c>
      <c r="B7144" t="s">
        <v>188</v>
      </c>
      <c r="C7144" s="1">
        <v>30931</v>
      </c>
      <c r="D7144">
        <v>15.9</v>
      </c>
    </row>
    <row r="7145" spans="1:4" x14ac:dyDescent="0.25">
      <c r="A7145" t="s">
        <v>226</v>
      </c>
      <c r="B7145" t="s">
        <v>188</v>
      </c>
      <c r="C7145" s="1">
        <v>30945</v>
      </c>
      <c r="D7145">
        <v>18.8</v>
      </c>
    </row>
    <row r="7146" spans="1:4" x14ac:dyDescent="0.25">
      <c r="A7146" t="s">
        <v>226</v>
      </c>
      <c r="B7146" t="s">
        <v>188</v>
      </c>
      <c r="C7146" s="1">
        <v>30959</v>
      </c>
      <c r="D7146">
        <v>31.7</v>
      </c>
    </row>
    <row r="7147" spans="1:4" x14ac:dyDescent="0.25">
      <c r="A7147" t="s">
        <v>226</v>
      </c>
      <c r="B7147" t="s">
        <v>188</v>
      </c>
      <c r="C7147" s="1">
        <v>30973</v>
      </c>
      <c r="D7147">
        <v>44.9</v>
      </c>
    </row>
    <row r="7148" spans="1:4" x14ac:dyDescent="0.25">
      <c r="A7148" t="s">
        <v>226</v>
      </c>
      <c r="B7148" t="s">
        <v>188</v>
      </c>
      <c r="C7148" s="1">
        <v>30987</v>
      </c>
      <c r="D7148">
        <v>42.1</v>
      </c>
    </row>
    <row r="7149" spans="1:4" x14ac:dyDescent="0.25">
      <c r="A7149" t="s">
        <v>226</v>
      </c>
      <c r="B7149" t="s">
        <v>188</v>
      </c>
      <c r="C7149" s="1">
        <v>31001</v>
      </c>
      <c r="D7149">
        <v>34.6</v>
      </c>
    </row>
    <row r="7150" spans="1:4" x14ac:dyDescent="0.25">
      <c r="A7150" t="s">
        <v>226</v>
      </c>
      <c r="B7150" t="s">
        <v>188</v>
      </c>
      <c r="C7150" s="1">
        <v>31016</v>
      </c>
      <c r="D7150">
        <v>27.8</v>
      </c>
    </row>
    <row r="7151" spans="1:4" x14ac:dyDescent="0.25">
      <c r="A7151" t="s">
        <v>226</v>
      </c>
      <c r="B7151" t="s">
        <v>188</v>
      </c>
      <c r="C7151" s="1">
        <v>31030</v>
      </c>
      <c r="D7151">
        <v>31.4</v>
      </c>
    </row>
    <row r="7152" spans="1:4" x14ac:dyDescent="0.25">
      <c r="A7152" t="s">
        <v>226</v>
      </c>
      <c r="B7152" t="s">
        <v>188</v>
      </c>
      <c r="C7152" s="1">
        <v>31044</v>
      </c>
      <c r="D7152">
        <v>25.4</v>
      </c>
    </row>
    <row r="7153" spans="1:4" x14ac:dyDescent="0.25">
      <c r="A7153" t="s">
        <v>226</v>
      </c>
      <c r="B7153" t="s">
        <v>188</v>
      </c>
      <c r="C7153" s="1">
        <v>31058</v>
      </c>
      <c r="D7153">
        <v>24.8</v>
      </c>
    </row>
    <row r="7154" spans="1:4" x14ac:dyDescent="0.25">
      <c r="A7154" t="s">
        <v>226</v>
      </c>
      <c r="B7154" t="s">
        <v>188</v>
      </c>
      <c r="C7154" s="1">
        <v>31072</v>
      </c>
      <c r="D7154">
        <v>22.5</v>
      </c>
    </row>
    <row r="7155" spans="1:4" x14ac:dyDescent="0.25">
      <c r="A7155" t="s">
        <v>226</v>
      </c>
      <c r="B7155" t="s">
        <v>188</v>
      </c>
      <c r="C7155" s="1">
        <v>31086</v>
      </c>
      <c r="D7155">
        <v>16.100000000000001</v>
      </c>
    </row>
    <row r="7156" spans="1:4" x14ac:dyDescent="0.25">
      <c r="A7156" t="s">
        <v>226</v>
      </c>
      <c r="B7156" t="s">
        <v>188</v>
      </c>
      <c r="C7156" s="1">
        <v>31100</v>
      </c>
      <c r="D7156">
        <v>15.2</v>
      </c>
    </row>
    <row r="7157" spans="1:4" x14ac:dyDescent="0.25">
      <c r="A7157" t="s">
        <v>226</v>
      </c>
      <c r="B7157" t="s">
        <v>188</v>
      </c>
      <c r="C7157" s="1">
        <v>31114</v>
      </c>
      <c r="D7157">
        <v>17.2</v>
      </c>
    </row>
    <row r="7158" spans="1:4" x14ac:dyDescent="0.25">
      <c r="A7158" t="s">
        <v>226</v>
      </c>
      <c r="B7158" t="s">
        <v>188</v>
      </c>
      <c r="C7158" s="1">
        <v>31128</v>
      </c>
      <c r="D7158">
        <v>18.5</v>
      </c>
    </row>
    <row r="7159" spans="1:4" x14ac:dyDescent="0.25">
      <c r="A7159" t="s">
        <v>226</v>
      </c>
      <c r="B7159" t="s">
        <v>188</v>
      </c>
      <c r="C7159" s="1">
        <v>31142</v>
      </c>
      <c r="D7159">
        <v>18.399999999999999</v>
      </c>
    </row>
    <row r="7160" spans="1:4" x14ac:dyDescent="0.25">
      <c r="A7160" t="s">
        <v>226</v>
      </c>
      <c r="B7160" t="s">
        <v>188</v>
      </c>
      <c r="C7160" s="1">
        <v>31156</v>
      </c>
      <c r="D7160">
        <v>15.4</v>
      </c>
    </row>
    <row r="7161" spans="1:4" x14ac:dyDescent="0.25">
      <c r="A7161" t="s">
        <v>226</v>
      </c>
      <c r="B7161" t="s">
        <v>188</v>
      </c>
      <c r="C7161" s="1">
        <v>31170</v>
      </c>
      <c r="D7161">
        <v>11.3</v>
      </c>
    </row>
    <row r="7162" spans="1:4" x14ac:dyDescent="0.25">
      <c r="A7162" t="s">
        <v>226</v>
      </c>
      <c r="B7162" t="s">
        <v>188</v>
      </c>
      <c r="C7162" s="1">
        <v>31184</v>
      </c>
      <c r="D7162">
        <v>8</v>
      </c>
    </row>
    <row r="7163" spans="1:4" x14ac:dyDescent="0.25">
      <c r="A7163" t="s">
        <v>226</v>
      </c>
      <c r="B7163" t="s">
        <v>188</v>
      </c>
      <c r="C7163" s="1">
        <v>31198</v>
      </c>
      <c r="D7163">
        <v>4</v>
      </c>
    </row>
    <row r="7164" spans="1:4" x14ac:dyDescent="0.25">
      <c r="A7164" t="s">
        <v>226</v>
      </c>
      <c r="B7164" t="s">
        <v>188</v>
      </c>
      <c r="C7164" s="1">
        <v>31212</v>
      </c>
      <c r="D7164">
        <v>1.8</v>
      </c>
    </row>
    <row r="7165" spans="1:4" x14ac:dyDescent="0.25">
      <c r="A7165" t="s">
        <v>226</v>
      </c>
      <c r="B7165" t="s">
        <v>188</v>
      </c>
      <c r="C7165" s="1">
        <v>31226</v>
      </c>
      <c r="D7165">
        <v>1</v>
      </c>
    </row>
    <row r="7166" spans="1:4" x14ac:dyDescent="0.25">
      <c r="A7166" t="s">
        <v>226</v>
      </c>
      <c r="B7166" t="s">
        <v>188</v>
      </c>
      <c r="C7166" s="1">
        <v>31240</v>
      </c>
      <c r="D7166">
        <v>1</v>
      </c>
    </row>
    <row r="7167" spans="1:4" x14ac:dyDescent="0.25">
      <c r="A7167" t="s">
        <v>226</v>
      </c>
      <c r="B7167" t="s">
        <v>188</v>
      </c>
      <c r="C7167" s="1">
        <v>31254</v>
      </c>
      <c r="D7167">
        <v>2</v>
      </c>
    </row>
    <row r="7168" spans="1:4" x14ac:dyDescent="0.25">
      <c r="A7168" t="s">
        <v>226</v>
      </c>
      <c r="B7168" t="s">
        <v>188</v>
      </c>
      <c r="C7168" s="1">
        <v>31268</v>
      </c>
      <c r="D7168">
        <v>6.7</v>
      </c>
    </row>
    <row r="7169" spans="1:4" x14ac:dyDescent="0.25">
      <c r="A7169" t="s">
        <v>226</v>
      </c>
      <c r="B7169" t="s">
        <v>188</v>
      </c>
      <c r="C7169" s="1">
        <v>31282</v>
      </c>
      <c r="D7169">
        <v>7.3</v>
      </c>
    </row>
    <row r="7170" spans="1:4" x14ac:dyDescent="0.25">
      <c r="A7170" t="s">
        <v>226</v>
      </c>
      <c r="B7170" t="s">
        <v>188</v>
      </c>
      <c r="C7170" s="1">
        <v>31296</v>
      </c>
      <c r="D7170">
        <v>15.9</v>
      </c>
    </row>
    <row r="7171" spans="1:4" x14ac:dyDescent="0.25">
      <c r="A7171" t="s">
        <v>226</v>
      </c>
      <c r="B7171" t="s">
        <v>188</v>
      </c>
      <c r="C7171" s="1">
        <v>31310</v>
      </c>
      <c r="D7171">
        <v>18.8</v>
      </c>
    </row>
    <row r="7172" spans="1:4" x14ac:dyDescent="0.25">
      <c r="A7172" t="s">
        <v>226</v>
      </c>
      <c r="B7172" t="s">
        <v>188</v>
      </c>
      <c r="C7172" s="1">
        <v>31324</v>
      </c>
      <c r="D7172">
        <v>31.7</v>
      </c>
    </row>
    <row r="7173" spans="1:4" x14ac:dyDescent="0.25">
      <c r="A7173" t="s">
        <v>226</v>
      </c>
      <c r="B7173" t="s">
        <v>188</v>
      </c>
      <c r="C7173" s="1">
        <v>31338</v>
      </c>
      <c r="D7173">
        <v>44.9</v>
      </c>
    </row>
    <row r="7174" spans="1:4" x14ac:dyDescent="0.25">
      <c r="A7174" t="s">
        <v>226</v>
      </c>
      <c r="B7174" t="s">
        <v>188</v>
      </c>
      <c r="C7174" s="1">
        <v>31352</v>
      </c>
      <c r="D7174">
        <v>42.1</v>
      </c>
    </row>
    <row r="7175" spans="1:4" x14ac:dyDescent="0.25">
      <c r="A7175" t="s">
        <v>226</v>
      </c>
      <c r="B7175" t="s">
        <v>188</v>
      </c>
      <c r="C7175" s="1">
        <v>31366</v>
      </c>
      <c r="D7175">
        <v>34.6</v>
      </c>
    </row>
    <row r="7176" spans="1:4" x14ac:dyDescent="0.25">
      <c r="A7176" t="s">
        <v>226</v>
      </c>
      <c r="B7176" t="s">
        <v>188</v>
      </c>
      <c r="C7176" s="1">
        <v>31381</v>
      </c>
      <c r="D7176">
        <v>27.8</v>
      </c>
    </row>
    <row r="7177" spans="1:4" x14ac:dyDescent="0.25">
      <c r="A7177" t="s">
        <v>226</v>
      </c>
      <c r="B7177" t="s">
        <v>188</v>
      </c>
      <c r="C7177" s="1">
        <v>31395</v>
      </c>
      <c r="D7177">
        <v>31.4</v>
      </c>
    </row>
    <row r="7178" spans="1:4" x14ac:dyDescent="0.25">
      <c r="A7178" t="s">
        <v>226</v>
      </c>
      <c r="B7178" t="s">
        <v>188</v>
      </c>
      <c r="C7178" s="1">
        <v>31409</v>
      </c>
      <c r="D7178">
        <v>25.4</v>
      </c>
    </row>
    <row r="7179" spans="1:4" x14ac:dyDescent="0.25">
      <c r="A7179" t="s">
        <v>226</v>
      </c>
      <c r="B7179" t="s">
        <v>188</v>
      </c>
      <c r="C7179" s="1">
        <v>31423</v>
      </c>
      <c r="D7179">
        <v>24.8</v>
      </c>
    </row>
    <row r="7180" spans="1:4" x14ac:dyDescent="0.25">
      <c r="A7180" t="s">
        <v>226</v>
      </c>
      <c r="B7180" t="s">
        <v>188</v>
      </c>
      <c r="C7180" s="1">
        <v>31437</v>
      </c>
      <c r="D7180">
        <v>22.5</v>
      </c>
    </row>
    <row r="7181" spans="1:4" x14ac:dyDescent="0.25">
      <c r="A7181" t="s">
        <v>226</v>
      </c>
      <c r="B7181" t="s">
        <v>188</v>
      </c>
      <c r="C7181" s="1">
        <v>31451</v>
      </c>
      <c r="D7181">
        <v>16.100000000000001</v>
      </c>
    </row>
    <row r="7182" spans="1:4" x14ac:dyDescent="0.25">
      <c r="A7182" t="s">
        <v>226</v>
      </c>
      <c r="B7182" t="s">
        <v>188</v>
      </c>
      <c r="C7182" s="1">
        <v>31465</v>
      </c>
      <c r="D7182">
        <v>15.2</v>
      </c>
    </row>
    <row r="7183" spans="1:4" x14ac:dyDescent="0.25">
      <c r="A7183" t="s">
        <v>226</v>
      </c>
      <c r="B7183" t="s">
        <v>188</v>
      </c>
      <c r="C7183" s="1">
        <v>31479</v>
      </c>
      <c r="D7183">
        <v>17.2</v>
      </c>
    </row>
    <row r="7184" spans="1:4" x14ac:dyDescent="0.25">
      <c r="A7184" t="s">
        <v>226</v>
      </c>
      <c r="B7184" t="s">
        <v>188</v>
      </c>
      <c r="C7184" s="1">
        <v>31493</v>
      </c>
      <c r="D7184">
        <v>18.5</v>
      </c>
    </row>
    <row r="7185" spans="1:4" x14ac:dyDescent="0.25">
      <c r="A7185" t="s">
        <v>226</v>
      </c>
      <c r="B7185" t="s">
        <v>188</v>
      </c>
      <c r="C7185" s="1">
        <v>31507</v>
      </c>
      <c r="D7185">
        <v>18.399999999999999</v>
      </c>
    </row>
    <row r="7186" spans="1:4" x14ac:dyDescent="0.25">
      <c r="A7186" t="s">
        <v>226</v>
      </c>
      <c r="B7186" t="s">
        <v>188</v>
      </c>
      <c r="C7186" s="1">
        <v>31521</v>
      </c>
      <c r="D7186">
        <v>15.4</v>
      </c>
    </row>
    <row r="7187" spans="1:4" x14ac:dyDescent="0.25">
      <c r="A7187" t="s">
        <v>226</v>
      </c>
      <c r="B7187" t="s">
        <v>188</v>
      </c>
      <c r="C7187" s="1">
        <v>31535</v>
      </c>
      <c r="D7187">
        <v>11.3</v>
      </c>
    </row>
    <row r="7188" spans="1:4" x14ac:dyDescent="0.25">
      <c r="A7188" t="s">
        <v>226</v>
      </c>
      <c r="B7188" t="s">
        <v>188</v>
      </c>
      <c r="C7188" s="1">
        <v>31549</v>
      </c>
      <c r="D7188">
        <v>8</v>
      </c>
    </row>
    <row r="7189" spans="1:4" x14ac:dyDescent="0.25">
      <c r="A7189" t="s">
        <v>226</v>
      </c>
      <c r="B7189" t="s">
        <v>188</v>
      </c>
      <c r="C7189" s="1">
        <v>31563</v>
      </c>
      <c r="D7189">
        <v>4</v>
      </c>
    </row>
    <row r="7190" spans="1:4" x14ac:dyDescent="0.25">
      <c r="A7190" t="s">
        <v>226</v>
      </c>
      <c r="B7190" t="s">
        <v>188</v>
      </c>
      <c r="C7190" s="1">
        <v>31577</v>
      </c>
      <c r="D7190">
        <v>1.8</v>
      </c>
    </row>
    <row r="7191" spans="1:4" x14ac:dyDescent="0.25">
      <c r="A7191" t="s">
        <v>226</v>
      </c>
      <c r="B7191" t="s">
        <v>188</v>
      </c>
      <c r="C7191" s="1">
        <v>31591</v>
      </c>
      <c r="D7191">
        <v>1</v>
      </c>
    </row>
    <row r="7192" spans="1:4" x14ac:dyDescent="0.25">
      <c r="A7192" t="s">
        <v>226</v>
      </c>
      <c r="B7192" t="s">
        <v>188</v>
      </c>
      <c r="C7192" s="1">
        <v>31605</v>
      </c>
      <c r="D7192">
        <v>1</v>
      </c>
    </row>
    <row r="7193" spans="1:4" x14ac:dyDescent="0.25">
      <c r="A7193" t="s">
        <v>226</v>
      </c>
      <c r="B7193" t="s">
        <v>188</v>
      </c>
      <c r="C7193" s="1">
        <v>31619</v>
      </c>
      <c r="D7193">
        <v>2</v>
      </c>
    </row>
    <row r="7194" spans="1:4" x14ac:dyDescent="0.25">
      <c r="A7194" t="s">
        <v>226</v>
      </c>
      <c r="B7194" t="s">
        <v>188</v>
      </c>
      <c r="C7194" s="1">
        <v>31633</v>
      </c>
      <c r="D7194">
        <v>6.7</v>
      </c>
    </row>
    <row r="7195" spans="1:4" x14ac:dyDescent="0.25">
      <c r="A7195" t="s">
        <v>226</v>
      </c>
      <c r="B7195" t="s">
        <v>188</v>
      </c>
      <c r="C7195" s="1">
        <v>31647</v>
      </c>
      <c r="D7195">
        <v>7.3</v>
      </c>
    </row>
    <row r="7196" spans="1:4" x14ac:dyDescent="0.25">
      <c r="A7196" t="s">
        <v>226</v>
      </c>
      <c r="B7196" t="s">
        <v>188</v>
      </c>
      <c r="C7196" s="1">
        <v>31661</v>
      </c>
      <c r="D7196">
        <v>15.9</v>
      </c>
    </row>
    <row r="7197" spans="1:4" x14ac:dyDescent="0.25">
      <c r="A7197" t="s">
        <v>226</v>
      </c>
      <c r="B7197" t="s">
        <v>188</v>
      </c>
      <c r="C7197" s="1">
        <v>31675</v>
      </c>
      <c r="D7197">
        <v>18.8</v>
      </c>
    </row>
    <row r="7198" spans="1:4" x14ac:dyDescent="0.25">
      <c r="A7198" t="s">
        <v>226</v>
      </c>
      <c r="B7198" t="s">
        <v>188</v>
      </c>
      <c r="C7198" s="1">
        <v>31689</v>
      </c>
      <c r="D7198">
        <v>31.7</v>
      </c>
    </row>
    <row r="7199" spans="1:4" x14ac:dyDescent="0.25">
      <c r="A7199" t="s">
        <v>226</v>
      </c>
      <c r="B7199" t="s">
        <v>188</v>
      </c>
      <c r="C7199" s="1">
        <v>31703</v>
      </c>
      <c r="D7199">
        <v>44.9</v>
      </c>
    </row>
    <row r="7200" spans="1:4" x14ac:dyDescent="0.25">
      <c r="A7200" t="s">
        <v>226</v>
      </c>
      <c r="B7200" t="s">
        <v>188</v>
      </c>
      <c r="C7200" s="1">
        <v>31717</v>
      </c>
      <c r="D7200">
        <v>42.1</v>
      </c>
    </row>
    <row r="7201" spans="1:4" x14ac:dyDescent="0.25">
      <c r="A7201" t="s">
        <v>226</v>
      </c>
      <c r="B7201" t="s">
        <v>188</v>
      </c>
      <c r="C7201" s="1">
        <v>31731</v>
      </c>
      <c r="D7201">
        <v>34.6</v>
      </c>
    </row>
    <row r="7202" spans="1:4" x14ac:dyDescent="0.25">
      <c r="A7202" t="s">
        <v>226</v>
      </c>
      <c r="B7202" t="s">
        <v>188</v>
      </c>
      <c r="C7202" s="1">
        <v>31746</v>
      </c>
      <c r="D7202">
        <v>27.8</v>
      </c>
    </row>
    <row r="7203" spans="1:4" x14ac:dyDescent="0.25">
      <c r="A7203" t="s">
        <v>226</v>
      </c>
      <c r="B7203" t="s">
        <v>188</v>
      </c>
      <c r="C7203" s="1">
        <v>31760</v>
      </c>
      <c r="D7203">
        <v>31.4</v>
      </c>
    </row>
    <row r="7204" spans="1:4" x14ac:dyDescent="0.25">
      <c r="A7204" t="s">
        <v>226</v>
      </c>
      <c r="B7204" t="s">
        <v>188</v>
      </c>
      <c r="C7204" s="1">
        <v>31774</v>
      </c>
      <c r="D7204">
        <v>25.4</v>
      </c>
    </row>
    <row r="7205" spans="1:4" x14ac:dyDescent="0.25">
      <c r="A7205" t="s">
        <v>226</v>
      </c>
      <c r="B7205" t="s">
        <v>188</v>
      </c>
      <c r="C7205" s="1">
        <v>31788</v>
      </c>
      <c r="D7205">
        <v>24.8</v>
      </c>
    </row>
    <row r="7206" spans="1:4" x14ac:dyDescent="0.25">
      <c r="A7206" t="s">
        <v>226</v>
      </c>
      <c r="B7206" t="s">
        <v>188</v>
      </c>
      <c r="C7206" s="1">
        <v>31802</v>
      </c>
      <c r="D7206">
        <v>22.5</v>
      </c>
    </row>
    <row r="7207" spans="1:4" x14ac:dyDescent="0.25">
      <c r="A7207" t="s">
        <v>226</v>
      </c>
      <c r="B7207" t="s">
        <v>188</v>
      </c>
      <c r="C7207" s="1">
        <v>31816</v>
      </c>
      <c r="D7207">
        <v>16.100000000000001</v>
      </c>
    </row>
    <row r="7208" spans="1:4" x14ac:dyDescent="0.25">
      <c r="A7208" t="s">
        <v>226</v>
      </c>
      <c r="B7208" t="s">
        <v>188</v>
      </c>
      <c r="C7208" s="1">
        <v>31830</v>
      </c>
      <c r="D7208">
        <v>15.2</v>
      </c>
    </row>
    <row r="7209" spans="1:4" x14ac:dyDescent="0.25">
      <c r="A7209" t="s">
        <v>226</v>
      </c>
      <c r="B7209" t="s">
        <v>188</v>
      </c>
      <c r="C7209" s="1">
        <v>31844</v>
      </c>
      <c r="D7209">
        <v>17.2</v>
      </c>
    </row>
    <row r="7210" spans="1:4" x14ac:dyDescent="0.25">
      <c r="A7210" t="s">
        <v>226</v>
      </c>
      <c r="B7210" t="s">
        <v>188</v>
      </c>
      <c r="C7210" s="1">
        <v>31858</v>
      </c>
      <c r="D7210">
        <v>18.5</v>
      </c>
    </row>
    <row r="7211" spans="1:4" x14ac:dyDescent="0.25">
      <c r="A7211" t="s">
        <v>226</v>
      </c>
      <c r="B7211" t="s">
        <v>188</v>
      </c>
      <c r="C7211" s="1">
        <v>31872</v>
      </c>
      <c r="D7211">
        <v>18.399999999999999</v>
      </c>
    </row>
    <row r="7212" spans="1:4" x14ac:dyDescent="0.25">
      <c r="A7212" t="s">
        <v>226</v>
      </c>
      <c r="B7212" t="s">
        <v>188</v>
      </c>
      <c r="C7212" s="1">
        <v>31886</v>
      </c>
      <c r="D7212">
        <v>15.4</v>
      </c>
    </row>
    <row r="7213" spans="1:4" x14ac:dyDescent="0.25">
      <c r="A7213" t="s">
        <v>226</v>
      </c>
      <c r="B7213" t="s">
        <v>188</v>
      </c>
      <c r="C7213" s="1">
        <v>31900</v>
      </c>
      <c r="D7213">
        <v>11.3</v>
      </c>
    </row>
    <row r="7214" spans="1:4" x14ac:dyDescent="0.25">
      <c r="A7214" t="s">
        <v>226</v>
      </c>
      <c r="B7214" t="s">
        <v>188</v>
      </c>
      <c r="C7214" s="1">
        <v>31914</v>
      </c>
      <c r="D7214">
        <v>8</v>
      </c>
    </row>
    <row r="7215" spans="1:4" x14ac:dyDescent="0.25">
      <c r="A7215" t="s">
        <v>226</v>
      </c>
      <c r="B7215" t="s">
        <v>188</v>
      </c>
      <c r="C7215" s="1">
        <v>31928</v>
      </c>
      <c r="D7215">
        <v>4</v>
      </c>
    </row>
    <row r="7216" spans="1:4" x14ac:dyDescent="0.25">
      <c r="A7216" t="s">
        <v>226</v>
      </c>
      <c r="B7216" t="s">
        <v>188</v>
      </c>
      <c r="C7216" s="1">
        <v>31942</v>
      </c>
      <c r="D7216">
        <v>1.8</v>
      </c>
    </row>
    <row r="7217" spans="1:4" x14ac:dyDescent="0.25">
      <c r="A7217" t="s">
        <v>226</v>
      </c>
      <c r="B7217" t="s">
        <v>188</v>
      </c>
      <c r="C7217" s="1">
        <v>31956</v>
      </c>
      <c r="D7217">
        <v>1</v>
      </c>
    </row>
    <row r="7218" spans="1:4" x14ac:dyDescent="0.25">
      <c r="A7218" t="s">
        <v>226</v>
      </c>
      <c r="B7218" t="s">
        <v>188</v>
      </c>
      <c r="C7218" s="1">
        <v>31970</v>
      </c>
      <c r="D7218">
        <v>1</v>
      </c>
    </row>
    <row r="7219" spans="1:4" x14ac:dyDescent="0.25">
      <c r="A7219" t="s">
        <v>226</v>
      </c>
      <c r="B7219" t="s">
        <v>188</v>
      </c>
      <c r="C7219" s="1">
        <v>31984</v>
      </c>
      <c r="D7219">
        <v>2</v>
      </c>
    </row>
    <row r="7220" spans="1:4" x14ac:dyDescent="0.25">
      <c r="A7220" t="s">
        <v>226</v>
      </c>
      <c r="B7220" t="s">
        <v>188</v>
      </c>
      <c r="C7220" s="1">
        <v>31998</v>
      </c>
      <c r="D7220">
        <v>6.7</v>
      </c>
    </row>
    <row r="7221" spans="1:4" x14ac:dyDescent="0.25">
      <c r="A7221" t="s">
        <v>226</v>
      </c>
      <c r="B7221" t="s">
        <v>188</v>
      </c>
      <c r="C7221" s="1">
        <v>32012</v>
      </c>
      <c r="D7221">
        <v>7.3</v>
      </c>
    </row>
    <row r="7222" spans="1:4" x14ac:dyDescent="0.25">
      <c r="A7222" t="s">
        <v>226</v>
      </c>
      <c r="B7222" t="s">
        <v>188</v>
      </c>
      <c r="C7222" s="1">
        <v>32026</v>
      </c>
      <c r="D7222">
        <v>15.9</v>
      </c>
    </row>
    <row r="7223" spans="1:4" x14ac:dyDescent="0.25">
      <c r="A7223" t="s">
        <v>226</v>
      </c>
      <c r="B7223" t="s">
        <v>188</v>
      </c>
      <c r="C7223" s="1">
        <v>32040</v>
      </c>
      <c r="D7223">
        <v>18.8</v>
      </c>
    </row>
    <row r="7224" spans="1:4" x14ac:dyDescent="0.25">
      <c r="A7224" t="s">
        <v>226</v>
      </c>
      <c r="B7224" t="s">
        <v>188</v>
      </c>
      <c r="C7224" s="1">
        <v>32054</v>
      </c>
      <c r="D7224">
        <v>31.7</v>
      </c>
    </row>
    <row r="7225" spans="1:4" x14ac:dyDescent="0.25">
      <c r="A7225" t="s">
        <v>226</v>
      </c>
      <c r="B7225" t="s">
        <v>188</v>
      </c>
      <c r="C7225" s="1">
        <v>32068</v>
      </c>
      <c r="D7225">
        <v>44.9</v>
      </c>
    </row>
    <row r="7226" spans="1:4" x14ac:dyDescent="0.25">
      <c r="A7226" t="s">
        <v>226</v>
      </c>
      <c r="B7226" t="s">
        <v>188</v>
      </c>
      <c r="C7226" s="1">
        <v>32082</v>
      </c>
      <c r="D7226">
        <v>42.1</v>
      </c>
    </row>
    <row r="7227" spans="1:4" x14ac:dyDescent="0.25">
      <c r="A7227" t="s">
        <v>226</v>
      </c>
      <c r="B7227" t="s">
        <v>188</v>
      </c>
      <c r="C7227" s="1">
        <v>32096</v>
      </c>
      <c r="D7227">
        <v>34.6</v>
      </c>
    </row>
    <row r="7228" spans="1:4" x14ac:dyDescent="0.25">
      <c r="A7228" t="s">
        <v>226</v>
      </c>
      <c r="B7228" t="s">
        <v>188</v>
      </c>
      <c r="C7228" s="1">
        <v>32111</v>
      </c>
      <c r="D7228">
        <v>27.8</v>
      </c>
    </row>
    <row r="7229" spans="1:4" x14ac:dyDescent="0.25">
      <c r="A7229" t="s">
        <v>226</v>
      </c>
      <c r="B7229" t="s">
        <v>188</v>
      </c>
      <c r="C7229" s="1">
        <v>32125</v>
      </c>
      <c r="D7229">
        <v>31.4</v>
      </c>
    </row>
    <row r="7230" spans="1:4" x14ac:dyDescent="0.25">
      <c r="A7230" t="s">
        <v>226</v>
      </c>
      <c r="B7230" t="s">
        <v>188</v>
      </c>
      <c r="C7230" s="1">
        <v>32139</v>
      </c>
      <c r="D7230">
        <v>25.4</v>
      </c>
    </row>
    <row r="7231" spans="1:4" x14ac:dyDescent="0.25">
      <c r="A7231" t="s">
        <v>226</v>
      </c>
      <c r="B7231" t="s">
        <v>188</v>
      </c>
      <c r="C7231" s="1">
        <v>32153</v>
      </c>
      <c r="D7231">
        <v>24.8</v>
      </c>
    </row>
    <row r="7232" spans="1:4" x14ac:dyDescent="0.25">
      <c r="A7232" t="s">
        <v>226</v>
      </c>
      <c r="B7232" t="s">
        <v>188</v>
      </c>
      <c r="C7232" s="1">
        <v>32167</v>
      </c>
      <c r="D7232">
        <v>22.5</v>
      </c>
    </row>
    <row r="7233" spans="1:4" x14ac:dyDescent="0.25">
      <c r="A7233" t="s">
        <v>226</v>
      </c>
      <c r="B7233" t="s">
        <v>188</v>
      </c>
      <c r="C7233" s="1">
        <v>32181</v>
      </c>
      <c r="D7233">
        <v>16.100000000000001</v>
      </c>
    </row>
    <row r="7234" spans="1:4" x14ac:dyDescent="0.25">
      <c r="A7234" t="s">
        <v>226</v>
      </c>
      <c r="B7234" t="s">
        <v>188</v>
      </c>
      <c r="C7234" s="1">
        <v>32195</v>
      </c>
      <c r="D7234">
        <v>15.2</v>
      </c>
    </row>
    <row r="7235" spans="1:4" x14ac:dyDescent="0.25">
      <c r="A7235" t="s">
        <v>226</v>
      </c>
      <c r="B7235" t="s">
        <v>188</v>
      </c>
      <c r="C7235" s="1">
        <v>32210</v>
      </c>
      <c r="D7235">
        <v>17.2</v>
      </c>
    </row>
    <row r="7236" spans="1:4" x14ac:dyDescent="0.25">
      <c r="A7236" t="s">
        <v>226</v>
      </c>
      <c r="B7236" t="s">
        <v>188</v>
      </c>
      <c r="C7236" s="1">
        <v>32224</v>
      </c>
      <c r="D7236">
        <v>18.5</v>
      </c>
    </row>
    <row r="7237" spans="1:4" x14ac:dyDescent="0.25">
      <c r="A7237" t="s">
        <v>226</v>
      </c>
      <c r="B7237" t="s">
        <v>188</v>
      </c>
      <c r="C7237" s="1">
        <v>32238</v>
      </c>
      <c r="D7237">
        <v>18.399999999999999</v>
      </c>
    </row>
    <row r="7238" spans="1:4" x14ac:dyDescent="0.25">
      <c r="A7238" t="s">
        <v>226</v>
      </c>
      <c r="B7238" t="s">
        <v>188</v>
      </c>
      <c r="C7238" s="1">
        <v>32252</v>
      </c>
      <c r="D7238">
        <v>15.4</v>
      </c>
    </row>
    <row r="7239" spans="1:4" x14ac:dyDescent="0.25">
      <c r="A7239" t="s">
        <v>226</v>
      </c>
      <c r="B7239" t="s">
        <v>188</v>
      </c>
      <c r="C7239" s="1">
        <v>32266</v>
      </c>
      <c r="D7239">
        <v>11.3</v>
      </c>
    </row>
    <row r="7240" spans="1:4" x14ac:dyDescent="0.25">
      <c r="A7240" t="s">
        <v>226</v>
      </c>
      <c r="B7240" t="s">
        <v>188</v>
      </c>
      <c r="C7240" s="1">
        <v>32280</v>
      </c>
      <c r="D7240">
        <v>8</v>
      </c>
    </row>
    <row r="7241" spans="1:4" x14ac:dyDescent="0.25">
      <c r="A7241" t="s">
        <v>226</v>
      </c>
      <c r="B7241" t="s">
        <v>188</v>
      </c>
      <c r="C7241" s="1">
        <v>32294</v>
      </c>
      <c r="D7241">
        <v>4</v>
      </c>
    </row>
    <row r="7242" spans="1:4" x14ac:dyDescent="0.25">
      <c r="A7242" t="s">
        <v>226</v>
      </c>
      <c r="B7242" t="s">
        <v>188</v>
      </c>
      <c r="C7242" s="1">
        <v>32308</v>
      </c>
      <c r="D7242">
        <v>1.8</v>
      </c>
    </row>
    <row r="7243" spans="1:4" x14ac:dyDescent="0.25">
      <c r="A7243" t="s">
        <v>226</v>
      </c>
      <c r="B7243" t="s">
        <v>188</v>
      </c>
      <c r="C7243" s="1">
        <v>32322</v>
      </c>
      <c r="D7243">
        <v>1</v>
      </c>
    </row>
    <row r="7244" spans="1:4" x14ac:dyDescent="0.25">
      <c r="A7244" t="s">
        <v>226</v>
      </c>
      <c r="B7244" t="s">
        <v>188</v>
      </c>
      <c r="C7244" s="1">
        <v>32336</v>
      </c>
      <c r="D7244">
        <v>1</v>
      </c>
    </row>
    <row r="7245" spans="1:4" x14ac:dyDescent="0.25">
      <c r="A7245" t="s">
        <v>226</v>
      </c>
      <c r="B7245" t="s">
        <v>188</v>
      </c>
      <c r="C7245" s="1">
        <v>32350</v>
      </c>
      <c r="D7245">
        <v>2</v>
      </c>
    </row>
    <row r="7246" spans="1:4" x14ac:dyDescent="0.25">
      <c r="A7246" t="s">
        <v>226</v>
      </c>
      <c r="B7246" t="s">
        <v>188</v>
      </c>
      <c r="C7246" s="1">
        <v>32364</v>
      </c>
      <c r="D7246">
        <v>6.7</v>
      </c>
    </row>
    <row r="7247" spans="1:4" x14ac:dyDescent="0.25">
      <c r="A7247" t="s">
        <v>226</v>
      </c>
      <c r="B7247" t="s">
        <v>188</v>
      </c>
      <c r="C7247" s="1">
        <v>32378</v>
      </c>
      <c r="D7247">
        <v>7.3</v>
      </c>
    </row>
    <row r="7248" spans="1:4" x14ac:dyDescent="0.25">
      <c r="A7248" t="s">
        <v>226</v>
      </c>
      <c r="B7248" t="s">
        <v>188</v>
      </c>
      <c r="C7248" s="1">
        <v>32392</v>
      </c>
      <c r="D7248">
        <v>15.9</v>
      </c>
    </row>
    <row r="7249" spans="1:4" x14ac:dyDescent="0.25">
      <c r="A7249" t="s">
        <v>226</v>
      </c>
      <c r="B7249" t="s">
        <v>188</v>
      </c>
      <c r="C7249" s="1">
        <v>32406</v>
      </c>
      <c r="D7249">
        <v>18.8</v>
      </c>
    </row>
    <row r="7250" spans="1:4" x14ac:dyDescent="0.25">
      <c r="A7250" t="s">
        <v>226</v>
      </c>
      <c r="B7250" t="s">
        <v>188</v>
      </c>
      <c r="C7250" s="1">
        <v>32420</v>
      </c>
      <c r="D7250">
        <v>31.7</v>
      </c>
    </row>
    <row r="7251" spans="1:4" x14ac:dyDescent="0.25">
      <c r="A7251" t="s">
        <v>226</v>
      </c>
      <c r="B7251" t="s">
        <v>188</v>
      </c>
      <c r="C7251" s="1">
        <v>32434</v>
      </c>
      <c r="D7251">
        <v>44.9</v>
      </c>
    </row>
    <row r="7252" spans="1:4" x14ac:dyDescent="0.25">
      <c r="A7252" t="s">
        <v>226</v>
      </c>
      <c r="B7252" t="s">
        <v>188</v>
      </c>
      <c r="C7252" s="1">
        <v>32448</v>
      </c>
      <c r="D7252">
        <v>42.1</v>
      </c>
    </row>
    <row r="7253" spans="1:4" x14ac:dyDescent="0.25">
      <c r="A7253" t="s">
        <v>226</v>
      </c>
      <c r="B7253" t="s">
        <v>188</v>
      </c>
      <c r="C7253" s="1">
        <v>32462</v>
      </c>
      <c r="D7253">
        <v>34.6</v>
      </c>
    </row>
    <row r="7254" spans="1:4" x14ac:dyDescent="0.25">
      <c r="A7254" t="s">
        <v>226</v>
      </c>
      <c r="B7254" t="s">
        <v>188</v>
      </c>
      <c r="C7254" s="1">
        <v>32477</v>
      </c>
      <c r="D7254">
        <v>27.8</v>
      </c>
    </row>
    <row r="7255" spans="1:4" x14ac:dyDescent="0.25">
      <c r="A7255" t="s">
        <v>226</v>
      </c>
      <c r="B7255" t="s">
        <v>188</v>
      </c>
      <c r="C7255" s="1">
        <v>32491</v>
      </c>
      <c r="D7255">
        <v>31.4</v>
      </c>
    </row>
    <row r="7256" spans="1:4" x14ac:dyDescent="0.25">
      <c r="A7256" t="s">
        <v>226</v>
      </c>
      <c r="B7256" t="s">
        <v>188</v>
      </c>
      <c r="C7256" s="1">
        <v>32505</v>
      </c>
      <c r="D7256">
        <v>25.4</v>
      </c>
    </row>
    <row r="7257" spans="1:4" x14ac:dyDescent="0.25">
      <c r="A7257" t="s">
        <v>226</v>
      </c>
      <c r="B7257" t="s">
        <v>188</v>
      </c>
      <c r="C7257" s="1">
        <v>32519</v>
      </c>
      <c r="D7257">
        <v>24.8</v>
      </c>
    </row>
    <row r="7258" spans="1:4" x14ac:dyDescent="0.25">
      <c r="A7258" t="s">
        <v>226</v>
      </c>
      <c r="B7258" t="s">
        <v>188</v>
      </c>
      <c r="C7258" s="1">
        <v>32533</v>
      </c>
      <c r="D7258">
        <v>22.5</v>
      </c>
    </row>
    <row r="7259" spans="1:4" x14ac:dyDescent="0.25">
      <c r="A7259" t="s">
        <v>226</v>
      </c>
      <c r="B7259" t="s">
        <v>188</v>
      </c>
      <c r="C7259" s="1">
        <v>32547</v>
      </c>
      <c r="D7259">
        <v>16.100000000000001</v>
      </c>
    </row>
    <row r="7260" spans="1:4" x14ac:dyDescent="0.25">
      <c r="A7260" t="s">
        <v>226</v>
      </c>
      <c r="B7260" t="s">
        <v>188</v>
      </c>
      <c r="C7260" s="1">
        <v>32561</v>
      </c>
      <c r="D7260">
        <v>15.2</v>
      </c>
    </row>
    <row r="7261" spans="1:4" x14ac:dyDescent="0.25">
      <c r="A7261" t="s">
        <v>226</v>
      </c>
      <c r="B7261" t="s">
        <v>188</v>
      </c>
      <c r="C7261" s="1">
        <v>32575</v>
      </c>
      <c r="D7261">
        <v>17.2</v>
      </c>
    </row>
    <row r="7262" spans="1:4" x14ac:dyDescent="0.25">
      <c r="A7262" t="s">
        <v>226</v>
      </c>
      <c r="B7262" t="s">
        <v>188</v>
      </c>
      <c r="C7262" s="1">
        <v>32589</v>
      </c>
      <c r="D7262">
        <v>18.5</v>
      </c>
    </row>
    <row r="7263" spans="1:4" x14ac:dyDescent="0.25">
      <c r="A7263" t="s">
        <v>226</v>
      </c>
      <c r="B7263" t="s">
        <v>188</v>
      </c>
      <c r="C7263" s="1">
        <v>32603</v>
      </c>
      <c r="D7263">
        <v>18.399999999999999</v>
      </c>
    </row>
    <row r="7264" spans="1:4" x14ac:dyDescent="0.25">
      <c r="A7264" t="s">
        <v>226</v>
      </c>
      <c r="B7264" t="s">
        <v>188</v>
      </c>
      <c r="C7264" s="1">
        <v>32617</v>
      </c>
      <c r="D7264">
        <v>15.4</v>
      </c>
    </row>
    <row r="7265" spans="1:4" x14ac:dyDescent="0.25">
      <c r="A7265" t="s">
        <v>226</v>
      </c>
      <c r="B7265" t="s">
        <v>188</v>
      </c>
      <c r="C7265" s="1">
        <v>32631</v>
      </c>
      <c r="D7265">
        <v>11.3</v>
      </c>
    </row>
    <row r="7266" spans="1:4" x14ac:dyDescent="0.25">
      <c r="A7266" t="s">
        <v>226</v>
      </c>
      <c r="B7266" t="s">
        <v>188</v>
      </c>
      <c r="C7266" s="1">
        <v>32645</v>
      </c>
      <c r="D7266">
        <v>8</v>
      </c>
    </row>
    <row r="7267" spans="1:4" x14ac:dyDescent="0.25">
      <c r="A7267" t="s">
        <v>226</v>
      </c>
      <c r="B7267" t="s">
        <v>188</v>
      </c>
      <c r="C7267" s="1">
        <v>32659</v>
      </c>
      <c r="D7267">
        <v>4</v>
      </c>
    </row>
    <row r="7268" spans="1:4" x14ac:dyDescent="0.25">
      <c r="A7268" t="s">
        <v>227</v>
      </c>
      <c r="B7268" t="s">
        <v>189</v>
      </c>
      <c r="C7268" s="1">
        <v>28655</v>
      </c>
      <c r="D7268">
        <v>3.9</v>
      </c>
    </row>
    <row r="7269" spans="1:4" x14ac:dyDescent="0.25">
      <c r="A7269" t="s">
        <v>227</v>
      </c>
      <c r="B7269" t="s">
        <v>189</v>
      </c>
      <c r="C7269" s="1">
        <v>28669</v>
      </c>
      <c r="D7269">
        <v>2.1</v>
      </c>
    </row>
    <row r="7270" spans="1:4" x14ac:dyDescent="0.25">
      <c r="A7270" t="s">
        <v>227</v>
      </c>
      <c r="B7270" t="s">
        <v>189</v>
      </c>
      <c r="C7270" s="1">
        <v>28683</v>
      </c>
      <c r="D7270">
        <v>2.4</v>
      </c>
    </row>
    <row r="7271" spans="1:4" x14ac:dyDescent="0.25">
      <c r="A7271" t="s">
        <v>227</v>
      </c>
      <c r="B7271" t="s">
        <v>189</v>
      </c>
      <c r="C7271" s="1">
        <v>28697</v>
      </c>
      <c r="D7271">
        <v>5.9</v>
      </c>
    </row>
    <row r="7272" spans="1:4" x14ac:dyDescent="0.25">
      <c r="A7272" t="s">
        <v>227</v>
      </c>
      <c r="B7272" t="s">
        <v>189</v>
      </c>
      <c r="C7272" s="1">
        <v>28711</v>
      </c>
      <c r="D7272">
        <v>9.9</v>
      </c>
    </row>
    <row r="7273" spans="1:4" x14ac:dyDescent="0.25">
      <c r="A7273" t="s">
        <v>227</v>
      </c>
      <c r="B7273" t="s">
        <v>189</v>
      </c>
      <c r="C7273" s="1">
        <v>28725</v>
      </c>
      <c r="D7273">
        <v>10.7</v>
      </c>
    </row>
    <row r="7274" spans="1:4" x14ac:dyDescent="0.25">
      <c r="A7274" t="s">
        <v>227</v>
      </c>
      <c r="B7274" t="s">
        <v>189</v>
      </c>
      <c r="C7274" s="1">
        <v>28739</v>
      </c>
      <c r="D7274">
        <v>14.2</v>
      </c>
    </row>
    <row r="7275" spans="1:4" x14ac:dyDescent="0.25">
      <c r="A7275" t="s">
        <v>227</v>
      </c>
      <c r="B7275" t="s">
        <v>189</v>
      </c>
      <c r="C7275" s="1">
        <v>28753</v>
      </c>
      <c r="D7275">
        <v>22.6</v>
      </c>
    </row>
    <row r="7276" spans="1:4" x14ac:dyDescent="0.25">
      <c r="A7276" t="s">
        <v>227</v>
      </c>
      <c r="B7276" t="s">
        <v>189</v>
      </c>
      <c r="C7276" s="1">
        <v>28767</v>
      </c>
      <c r="D7276">
        <v>33.4</v>
      </c>
    </row>
    <row r="7277" spans="1:4" x14ac:dyDescent="0.25">
      <c r="A7277" t="s">
        <v>227</v>
      </c>
      <c r="B7277" t="s">
        <v>189</v>
      </c>
      <c r="C7277" s="1">
        <v>28781</v>
      </c>
      <c r="D7277">
        <v>50.5</v>
      </c>
    </row>
    <row r="7278" spans="1:4" x14ac:dyDescent="0.25">
      <c r="A7278" t="s">
        <v>227</v>
      </c>
      <c r="B7278" t="s">
        <v>189</v>
      </c>
      <c r="C7278" s="1">
        <v>28795</v>
      </c>
      <c r="D7278">
        <v>55.5</v>
      </c>
    </row>
    <row r="7279" spans="1:4" x14ac:dyDescent="0.25">
      <c r="A7279" t="s">
        <v>227</v>
      </c>
      <c r="B7279" t="s">
        <v>189</v>
      </c>
      <c r="C7279" s="1">
        <v>28809</v>
      </c>
      <c r="D7279">
        <v>56.7</v>
      </c>
    </row>
    <row r="7280" spans="1:4" x14ac:dyDescent="0.25">
      <c r="A7280" t="s">
        <v>227</v>
      </c>
      <c r="B7280" t="s">
        <v>189</v>
      </c>
      <c r="C7280" s="1">
        <v>28824</v>
      </c>
      <c r="D7280">
        <v>53</v>
      </c>
    </row>
    <row r="7281" spans="1:4" x14ac:dyDescent="0.25">
      <c r="A7281" t="s">
        <v>227</v>
      </c>
      <c r="B7281" t="s">
        <v>189</v>
      </c>
      <c r="C7281" s="1">
        <v>28838</v>
      </c>
      <c r="D7281">
        <v>46</v>
      </c>
    </row>
    <row r="7282" spans="1:4" x14ac:dyDescent="0.25">
      <c r="A7282" t="s">
        <v>227</v>
      </c>
      <c r="B7282" t="s">
        <v>189</v>
      </c>
      <c r="C7282" s="1">
        <v>28852</v>
      </c>
      <c r="D7282">
        <v>32.799999999999997</v>
      </c>
    </row>
    <row r="7283" spans="1:4" x14ac:dyDescent="0.25">
      <c r="A7283" t="s">
        <v>227</v>
      </c>
      <c r="B7283" t="s">
        <v>189</v>
      </c>
      <c r="C7283" s="1">
        <v>28866</v>
      </c>
      <c r="D7283">
        <v>32.799999999999997</v>
      </c>
    </row>
    <row r="7284" spans="1:4" x14ac:dyDescent="0.25">
      <c r="A7284" t="s">
        <v>227</v>
      </c>
      <c r="B7284" t="s">
        <v>189</v>
      </c>
      <c r="C7284" s="1">
        <v>28880</v>
      </c>
      <c r="D7284">
        <v>24.6</v>
      </c>
    </row>
    <row r="7285" spans="1:4" x14ac:dyDescent="0.25">
      <c r="A7285" t="s">
        <v>227</v>
      </c>
      <c r="B7285" t="s">
        <v>189</v>
      </c>
      <c r="C7285" s="1">
        <v>28894</v>
      </c>
      <c r="D7285">
        <v>19.5</v>
      </c>
    </row>
    <row r="7286" spans="1:4" x14ac:dyDescent="0.25">
      <c r="A7286" t="s">
        <v>227</v>
      </c>
      <c r="B7286" t="s">
        <v>189</v>
      </c>
      <c r="C7286" s="1">
        <v>28908</v>
      </c>
      <c r="D7286">
        <v>20.100000000000001</v>
      </c>
    </row>
    <row r="7287" spans="1:4" x14ac:dyDescent="0.25">
      <c r="A7287" t="s">
        <v>227</v>
      </c>
      <c r="B7287" t="s">
        <v>189</v>
      </c>
      <c r="C7287" s="1">
        <v>28922</v>
      </c>
      <c r="D7287">
        <v>22.3</v>
      </c>
    </row>
    <row r="7288" spans="1:4" x14ac:dyDescent="0.25">
      <c r="A7288" t="s">
        <v>227</v>
      </c>
      <c r="B7288" t="s">
        <v>189</v>
      </c>
      <c r="C7288" s="1">
        <v>28936</v>
      </c>
      <c r="D7288">
        <v>24.9</v>
      </c>
    </row>
    <row r="7289" spans="1:4" x14ac:dyDescent="0.25">
      <c r="A7289" t="s">
        <v>227</v>
      </c>
      <c r="B7289" t="s">
        <v>189</v>
      </c>
      <c r="C7289" s="1">
        <v>28950</v>
      </c>
      <c r="D7289">
        <v>25.1</v>
      </c>
    </row>
    <row r="7290" spans="1:4" x14ac:dyDescent="0.25">
      <c r="A7290" t="s">
        <v>227</v>
      </c>
      <c r="B7290" t="s">
        <v>189</v>
      </c>
      <c r="C7290" s="1">
        <v>28964</v>
      </c>
      <c r="D7290">
        <v>14.4</v>
      </c>
    </row>
    <row r="7291" spans="1:4" x14ac:dyDescent="0.25">
      <c r="A7291" t="s">
        <v>227</v>
      </c>
      <c r="B7291" t="s">
        <v>189</v>
      </c>
      <c r="C7291" s="1">
        <v>28978</v>
      </c>
      <c r="D7291">
        <v>12.1</v>
      </c>
    </row>
    <row r="7292" spans="1:4" x14ac:dyDescent="0.25">
      <c r="A7292" t="s">
        <v>227</v>
      </c>
      <c r="B7292" t="s">
        <v>189</v>
      </c>
      <c r="C7292" s="1">
        <v>28992</v>
      </c>
      <c r="D7292">
        <v>8.9</v>
      </c>
    </row>
    <row r="7293" spans="1:4" x14ac:dyDescent="0.25">
      <c r="A7293" t="s">
        <v>227</v>
      </c>
      <c r="B7293" t="s">
        <v>189</v>
      </c>
      <c r="C7293" s="1">
        <v>29006</v>
      </c>
      <c r="D7293">
        <v>5.0999999999999996</v>
      </c>
    </row>
    <row r="7294" spans="1:4" x14ac:dyDescent="0.25">
      <c r="A7294" t="s">
        <v>227</v>
      </c>
      <c r="B7294" t="s">
        <v>189</v>
      </c>
      <c r="C7294" s="1">
        <v>29020</v>
      </c>
      <c r="D7294">
        <v>3.9</v>
      </c>
    </row>
    <row r="7295" spans="1:4" x14ac:dyDescent="0.25">
      <c r="A7295" t="s">
        <v>227</v>
      </c>
      <c r="B7295" t="s">
        <v>189</v>
      </c>
      <c r="C7295" s="1">
        <v>29034</v>
      </c>
      <c r="D7295">
        <v>2.1</v>
      </c>
    </row>
    <row r="7296" spans="1:4" x14ac:dyDescent="0.25">
      <c r="A7296" t="s">
        <v>227</v>
      </c>
      <c r="B7296" t="s">
        <v>189</v>
      </c>
      <c r="C7296" s="1">
        <v>29048</v>
      </c>
      <c r="D7296">
        <v>2.4</v>
      </c>
    </row>
    <row r="7297" spans="1:4" x14ac:dyDescent="0.25">
      <c r="A7297" t="s">
        <v>227</v>
      </c>
      <c r="B7297" t="s">
        <v>189</v>
      </c>
      <c r="C7297" s="1">
        <v>29062</v>
      </c>
      <c r="D7297">
        <v>5.9</v>
      </c>
    </row>
    <row r="7298" spans="1:4" x14ac:dyDescent="0.25">
      <c r="A7298" t="s">
        <v>227</v>
      </c>
      <c r="B7298" t="s">
        <v>189</v>
      </c>
      <c r="C7298" s="1">
        <v>29076</v>
      </c>
      <c r="D7298">
        <v>9.9</v>
      </c>
    </row>
    <row r="7299" spans="1:4" x14ac:dyDescent="0.25">
      <c r="A7299" t="s">
        <v>227</v>
      </c>
      <c r="B7299" t="s">
        <v>189</v>
      </c>
      <c r="C7299" s="1">
        <v>29090</v>
      </c>
      <c r="D7299">
        <v>10.7</v>
      </c>
    </row>
    <row r="7300" spans="1:4" x14ac:dyDescent="0.25">
      <c r="A7300" t="s">
        <v>227</v>
      </c>
      <c r="B7300" t="s">
        <v>189</v>
      </c>
      <c r="C7300" s="1">
        <v>29104</v>
      </c>
      <c r="D7300">
        <v>14.2</v>
      </c>
    </row>
    <row r="7301" spans="1:4" x14ac:dyDescent="0.25">
      <c r="A7301" t="s">
        <v>227</v>
      </c>
      <c r="B7301" t="s">
        <v>189</v>
      </c>
      <c r="C7301" s="1">
        <v>29118</v>
      </c>
      <c r="D7301">
        <v>22.6</v>
      </c>
    </row>
    <row r="7302" spans="1:4" x14ac:dyDescent="0.25">
      <c r="A7302" t="s">
        <v>227</v>
      </c>
      <c r="B7302" t="s">
        <v>189</v>
      </c>
      <c r="C7302" s="1">
        <v>29132</v>
      </c>
      <c r="D7302">
        <v>33.4</v>
      </c>
    </row>
    <row r="7303" spans="1:4" x14ac:dyDescent="0.25">
      <c r="A7303" t="s">
        <v>227</v>
      </c>
      <c r="B7303" t="s">
        <v>189</v>
      </c>
      <c r="C7303" s="1">
        <v>29146</v>
      </c>
      <c r="D7303">
        <v>50.5</v>
      </c>
    </row>
    <row r="7304" spans="1:4" x14ac:dyDescent="0.25">
      <c r="A7304" t="s">
        <v>227</v>
      </c>
      <c r="B7304" t="s">
        <v>189</v>
      </c>
      <c r="C7304" s="1">
        <v>29160</v>
      </c>
      <c r="D7304">
        <v>55.5</v>
      </c>
    </row>
    <row r="7305" spans="1:4" x14ac:dyDescent="0.25">
      <c r="A7305" t="s">
        <v>227</v>
      </c>
      <c r="B7305" t="s">
        <v>189</v>
      </c>
      <c r="C7305" s="1">
        <v>29174</v>
      </c>
      <c r="D7305">
        <v>56.7</v>
      </c>
    </row>
    <row r="7306" spans="1:4" x14ac:dyDescent="0.25">
      <c r="A7306" t="s">
        <v>227</v>
      </c>
      <c r="B7306" t="s">
        <v>189</v>
      </c>
      <c r="C7306" s="1">
        <v>29189</v>
      </c>
      <c r="D7306">
        <v>53</v>
      </c>
    </row>
    <row r="7307" spans="1:4" x14ac:dyDescent="0.25">
      <c r="A7307" t="s">
        <v>227</v>
      </c>
      <c r="B7307" t="s">
        <v>189</v>
      </c>
      <c r="C7307" s="1">
        <v>29203</v>
      </c>
      <c r="D7307">
        <v>46</v>
      </c>
    </row>
    <row r="7308" spans="1:4" x14ac:dyDescent="0.25">
      <c r="A7308" t="s">
        <v>227</v>
      </c>
      <c r="B7308" t="s">
        <v>189</v>
      </c>
      <c r="C7308" s="1">
        <v>29217</v>
      </c>
      <c r="D7308">
        <v>32.799999999999997</v>
      </c>
    </row>
    <row r="7309" spans="1:4" x14ac:dyDescent="0.25">
      <c r="A7309" t="s">
        <v>227</v>
      </c>
      <c r="B7309" t="s">
        <v>189</v>
      </c>
      <c r="C7309" s="1">
        <v>29231</v>
      </c>
      <c r="D7309">
        <v>32.799999999999997</v>
      </c>
    </row>
    <row r="7310" spans="1:4" x14ac:dyDescent="0.25">
      <c r="A7310" t="s">
        <v>227</v>
      </c>
      <c r="B7310" t="s">
        <v>189</v>
      </c>
      <c r="C7310" s="1">
        <v>29245</v>
      </c>
      <c r="D7310">
        <v>24.6</v>
      </c>
    </row>
    <row r="7311" spans="1:4" x14ac:dyDescent="0.25">
      <c r="A7311" t="s">
        <v>227</v>
      </c>
      <c r="B7311" t="s">
        <v>189</v>
      </c>
      <c r="C7311" s="1">
        <v>29259</v>
      </c>
      <c r="D7311">
        <v>19.5</v>
      </c>
    </row>
    <row r="7312" spans="1:4" x14ac:dyDescent="0.25">
      <c r="A7312" t="s">
        <v>227</v>
      </c>
      <c r="B7312" t="s">
        <v>189</v>
      </c>
      <c r="C7312" s="1">
        <v>29273</v>
      </c>
      <c r="D7312">
        <v>20.100000000000001</v>
      </c>
    </row>
    <row r="7313" spans="1:4" x14ac:dyDescent="0.25">
      <c r="A7313" t="s">
        <v>227</v>
      </c>
      <c r="B7313" t="s">
        <v>189</v>
      </c>
      <c r="C7313" s="1">
        <v>29288</v>
      </c>
      <c r="D7313">
        <v>22.3</v>
      </c>
    </row>
    <row r="7314" spans="1:4" x14ac:dyDescent="0.25">
      <c r="A7314" t="s">
        <v>227</v>
      </c>
      <c r="B7314" t="s">
        <v>189</v>
      </c>
      <c r="C7314" s="1">
        <v>29302</v>
      </c>
      <c r="D7314">
        <v>24.9</v>
      </c>
    </row>
    <row r="7315" spans="1:4" x14ac:dyDescent="0.25">
      <c r="A7315" t="s">
        <v>227</v>
      </c>
      <c r="B7315" t="s">
        <v>189</v>
      </c>
      <c r="C7315" s="1">
        <v>29316</v>
      </c>
      <c r="D7315">
        <v>25.1</v>
      </c>
    </row>
    <row r="7316" spans="1:4" x14ac:dyDescent="0.25">
      <c r="A7316" t="s">
        <v>227</v>
      </c>
      <c r="B7316" t="s">
        <v>189</v>
      </c>
      <c r="C7316" s="1">
        <v>29330</v>
      </c>
      <c r="D7316">
        <v>14.4</v>
      </c>
    </row>
    <row r="7317" spans="1:4" x14ac:dyDescent="0.25">
      <c r="A7317" t="s">
        <v>227</v>
      </c>
      <c r="B7317" t="s">
        <v>189</v>
      </c>
      <c r="C7317" s="1">
        <v>29344</v>
      </c>
      <c r="D7317">
        <v>12.1</v>
      </c>
    </row>
    <row r="7318" spans="1:4" x14ac:dyDescent="0.25">
      <c r="A7318" t="s">
        <v>227</v>
      </c>
      <c r="B7318" t="s">
        <v>189</v>
      </c>
      <c r="C7318" s="1">
        <v>29358</v>
      </c>
      <c r="D7318">
        <v>8.9</v>
      </c>
    </row>
    <row r="7319" spans="1:4" x14ac:dyDescent="0.25">
      <c r="A7319" t="s">
        <v>227</v>
      </c>
      <c r="B7319" t="s">
        <v>189</v>
      </c>
      <c r="C7319" s="1">
        <v>29372</v>
      </c>
      <c r="D7319">
        <v>5.0999999999999996</v>
      </c>
    </row>
    <row r="7320" spans="1:4" x14ac:dyDescent="0.25">
      <c r="A7320" t="s">
        <v>227</v>
      </c>
      <c r="B7320" t="s">
        <v>189</v>
      </c>
      <c r="C7320" s="1">
        <v>29386</v>
      </c>
      <c r="D7320">
        <v>3.9</v>
      </c>
    </row>
    <row r="7321" spans="1:4" x14ac:dyDescent="0.25">
      <c r="A7321" t="s">
        <v>227</v>
      </c>
      <c r="B7321" t="s">
        <v>189</v>
      </c>
      <c r="C7321" s="1">
        <v>29400</v>
      </c>
      <c r="D7321">
        <v>2.1</v>
      </c>
    </row>
    <row r="7322" spans="1:4" x14ac:dyDescent="0.25">
      <c r="A7322" t="s">
        <v>227</v>
      </c>
      <c r="B7322" t="s">
        <v>189</v>
      </c>
      <c r="C7322" s="1">
        <v>29414</v>
      </c>
      <c r="D7322">
        <v>2.4</v>
      </c>
    </row>
    <row r="7323" spans="1:4" x14ac:dyDescent="0.25">
      <c r="A7323" t="s">
        <v>227</v>
      </c>
      <c r="B7323" t="s">
        <v>189</v>
      </c>
      <c r="C7323" s="1">
        <v>29428</v>
      </c>
      <c r="D7323">
        <v>5.9</v>
      </c>
    </row>
    <row r="7324" spans="1:4" x14ac:dyDescent="0.25">
      <c r="A7324" t="s">
        <v>227</v>
      </c>
      <c r="B7324" t="s">
        <v>189</v>
      </c>
      <c r="C7324" s="1">
        <v>29442</v>
      </c>
      <c r="D7324">
        <v>9.9</v>
      </c>
    </row>
    <row r="7325" spans="1:4" x14ac:dyDescent="0.25">
      <c r="A7325" t="s">
        <v>227</v>
      </c>
      <c r="B7325" t="s">
        <v>189</v>
      </c>
      <c r="C7325" s="1">
        <v>29456</v>
      </c>
      <c r="D7325">
        <v>10.7</v>
      </c>
    </row>
    <row r="7326" spans="1:4" x14ac:dyDescent="0.25">
      <c r="A7326" t="s">
        <v>227</v>
      </c>
      <c r="B7326" t="s">
        <v>189</v>
      </c>
      <c r="C7326" s="1">
        <v>29470</v>
      </c>
      <c r="D7326">
        <v>14.2</v>
      </c>
    </row>
    <row r="7327" spans="1:4" x14ac:dyDescent="0.25">
      <c r="A7327" t="s">
        <v>227</v>
      </c>
      <c r="B7327" t="s">
        <v>189</v>
      </c>
      <c r="C7327" s="1">
        <v>29484</v>
      </c>
      <c r="D7327">
        <v>22.6</v>
      </c>
    </row>
    <row r="7328" spans="1:4" x14ac:dyDescent="0.25">
      <c r="A7328" t="s">
        <v>227</v>
      </c>
      <c r="B7328" t="s">
        <v>189</v>
      </c>
      <c r="C7328" s="1">
        <v>29498</v>
      </c>
      <c r="D7328">
        <v>33.4</v>
      </c>
    </row>
    <row r="7329" spans="1:4" x14ac:dyDescent="0.25">
      <c r="A7329" t="s">
        <v>227</v>
      </c>
      <c r="B7329" t="s">
        <v>189</v>
      </c>
      <c r="C7329" s="1">
        <v>29512</v>
      </c>
      <c r="D7329">
        <v>50.5</v>
      </c>
    </row>
    <row r="7330" spans="1:4" x14ac:dyDescent="0.25">
      <c r="A7330" t="s">
        <v>227</v>
      </c>
      <c r="B7330" t="s">
        <v>189</v>
      </c>
      <c r="C7330" s="1">
        <v>29526</v>
      </c>
      <c r="D7330">
        <v>55.5</v>
      </c>
    </row>
    <row r="7331" spans="1:4" x14ac:dyDescent="0.25">
      <c r="A7331" t="s">
        <v>227</v>
      </c>
      <c r="B7331" t="s">
        <v>189</v>
      </c>
      <c r="C7331" s="1">
        <v>29540</v>
      </c>
      <c r="D7331">
        <v>56.7</v>
      </c>
    </row>
    <row r="7332" spans="1:4" x14ac:dyDescent="0.25">
      <c r="A7332" t="s">
        <v>227</v>
      </c>
      <c r="B7332" t="s">
        <v>189</v>
      </c>
      <c r="C7332" s="1">
        <v>29555</v>
      </c>
      <c r="D7332">
        <v>53</v>
      </c>
    </row>
    <row r="7333" spans="1:4" x14ac:dyDescent="0.25">
      <c r="A7333" t="s">
        <v>227</v>
      </c>
      <c r="B7333" t="s">
        <v>189</v>
      </c>
      <c r="C7333" s="1">
        <v>29569</v>
      </c>
      <c r="D7333">
        <v>46</v>
      </c>
    </row>
    <row r="7334" spans="1:4" x14ac:dyDescent="0.25">
      <c r="A7334" t="s">
        <v>227</v>
      </c>
      <c r="B7334" t="s">
        <v>189</v>
      </c>
      <c r="C7334" s="1">
        <v>29583</v>
      </c>
      <c r="D7334">
        <v>32.799999999999997</v>
      </c>
    </row>
    <row r="7335" spans="1:4" x14ac:dyDescent="0.25">
      <c r="A7335" t="s">
        <v>227</v>
      </c>
      <c r="B7335" t="s">
        <v>189</v>
      </c>
      <c r="C7335" s="1">
        <v>29597</v>
      </c>
      <c r="D7335">
        <v>32.799999999999997</v>
      </c>
    </row>
    <row r="7336" spans="1:4" x14ac:dyDescent="0.25">
      <c r="A7336" t="s">
        <v>227</v>
      </c>
      <c r="B7336" t="s">
        <v>189</v>
      </c>
      <c r="C7336" s="1">
        <v>29611</v>
      </c>
      <c r="D7336">
        <v>24.6</v>
      </c>
    </row>
    <row r="7337" spans="1:4" x14ac:dyDescent="0.25">
      <c r="A7337" t="s">
        <v>227</v>
      </c>
      <c r="B7337" t="s">
        <v>189</v>
      </c>
      <c r="C7337" s="1">
        <v>29625</v>
      </c>
      <c r="D7337">
        <v>19.5</v>
      </c>
    </row>
    <row r="7338" spans="1:4" x14ac:dyDescent="0.25">
      <c r="A7338" t="s">
        <v>227</v>
      </c>
      <c r="B7338" t="s">
        <v>189</v>
      </c>
      <c r="C7338" s="1">
        <v>29639</v>
      </c>
      <c r="D7338">
        <v>20.100000000000001</v>
      </c>
    </row>
    <row r="7339" spans="1:4" x14ac:dyDescent="0.25">
      <c r="A7339" t="s">
        <v>227</v>
      </c>
      <c r="B7339" t="s">
        <v>189</v>
      </c>
      <c r="C7339" s="1">
        <v>29653</v>
      </c>
      <c r="D7339">
        <v>22.3</v>
      </c>
    </row>
    <row r="7340" spans="1:4" x14ac:dyDescent="0.25">
      <c r="A7340" t="s">
        <v>227</v>
      </c>
      <c r="B7340" t="s">
        <v>189</v>
      </c>
      <c r="C7340" s="1">
        <v>29667</v>
      </c>
      <c r="D7340">
        <v>24.9</v>
      </c>
    </row>
    <row r="7341" spans="1:4" x14ac:dyDescent="0.25">
      <c r="A7341" t="s">
        <v>227</v>
      </c>
      <c r="B7341" t="s">
        <v>189</v>
      </c>
      <c r="C7341" s="1">
        <v>29681</v>
      </c>
      <c r="D7341">
        <v>25.1</v>
      </c>
    </row>
    <row r="7342" spans="1:4" x14ac:dyDescent="0.25">
      <c r="A7342" t="s">
        <v>227</v>
      </c>
      <c r="B7342" t="s">
        <v>189</v>
      </c>
      <c r="C7342" s="1">
        <v>29695</v>
      </c>
      <c r="D7342">
        <v>14.4</v>
      </c>
    </row>
    <row r="7343" spans="1:4" x14ac:dyDescent="0.25">
      <c r="A7343" t="s">
        <v>227</v>
      </c>
      <c r="B7343" t="s">
        <v>189</v>
      </c>
      <c r="C7343" s="1">
        <v>29709</v>
      </c>
      <c r="D7343">
        <v>12.1</v>
      </c>
    </row>
    <row r="7344" spans="1:4" x14ac:dyDescent="0.25">
      <c r="A7344" t="s">
        <v>227</v>
      </c>
      <c r="B7344" t="s">
        <v>189</v>
      </c>
      <c r="C7344" s="1">
        <v>29723</v>
      </c>
      <c r="D7344">
        <v>8.9</v>
      </c>
    </row>
    <row r="7345" spans="1:4" x14ac:dyDescent="0.25">
      <c r="A7345" t="s">
        <v>227</v>
      </c>
      <c r="B7345" t="s">
        <v>189</v>
      </c>
      <c r="C7345" s="1">
        <v>29737</v>
      </c>
      <c r="D7345">
        <v>5.0999999999999996</v>
      </c>
    </row>
    <row r="7346" spans="1:4" x14ac:dyDescent="0.25">
      <c r="A7346" t="s">
        <v>227</v>
      </c>
      <c r="B7346" t="s">
        <v>189</v>
      </c>
      <c r="C7346" s="1">
        <v>29751</v>
      </c>
      <c r="D7346">
        <v>3.9</v>
      </c>
    </row>
    <row r="7347" spans="1:4" x14ac:dyDescent="0.25">
      <c r="A7347" t="s">
        <v>227</v>
      </c>
      <c r="B7347" t="s">
        <v>189</v>
      </c>
      <c r="C7347" s="1">
        <v>29765</v>
      </c>
      <c r="D7347">
        <v>2.1</v>
      </c>
    </row>
    <row r="7348" spans="1:4" x14ac:dyDescent="0.25">
      <c r="A7348" t="s">
        <v>227</v>
      </c>
      <c r="B7348" t="s">
        <v>189</v>
      </c>
      <c r="C7348" s="1">
        <v>29779</v>
      </c>
      <c r="D7348">
        <v>2.4</v>
      </c>
    </row>
    <row r="7349" spans="1:4" x14ac:dyDescent="0.25">
      <c r="A7349" t="s">
        <v>227</v>
      </c>
      <c r="B7349" t="s">
        <v>189</v>
      </c>
      <c r="C7349" s="1">
        <v>29793</v>
      </c>
      <c r="D7349">
        <v>5.9</v>
      </c>
    </row>
    <row r="7350" spans="1:4" x14ac:dyDescent="0.25">
      <c r="A7350" t="s">
        <v>227</v>
      </c>
      <c r="B7350" t="s">
        <v>189</v>
      </c>
      <c r="C7350" s="1">
        <v>29807</v>
      </c>
      <c r="D7350">
        <v>9.9</v>
      </c>
    </row>
    <row r="7351" spans="1:4" x14ac:dyDescent="0.25">
      <c r="A7351" t="s">
        <v>227</v>
      </c>
      <c r="B7351" t="s">
        <v>189</v>
      </c>
      <c r="C7351" s="1">
        <v>29821</v>
      </c>
      <c r="D7351">
        <v>10.7</v>
      </c>
    </row>
    <row r="7352" spans="1:4" x14ac:dyDescent="0.25">
      <c r="A7352" t="s">
        <v>227</v>
      </c>
      <c r="B7352" t="s">
        <v>189</v>
      </c>
      <c r="C7352" s="1">
        <v>29835</v>
      </c>
      <c r="D7352">
        <v>14.2</v>
      </c>
    </row>
    <row r="7353" spans="1:4" x14ac:dyDescent="0.25">
      <c r="A7353" t="s">
        <v>227</v>
      </c>
      <c r="B7353" t="s">
        <v>189</v>
      </c>
      <c r="C7353" s="1">
        <v>29849</v>
      </c>
      <c r="D7353">
        <v>22.6</v>
      </c>
    </row>
    <row r="7354" spans="1:4" x14ac:dyDescent="0.25">
      <c r="A7354" t="s">
        <v>227</v>
      </c>
      <c r="B7354" t="s">
        <v>189</v>
      </c>
      <c r="C7354" s="1">
        <v>29863</v>
      </c>
      <c r="D7354">
        <v>33.4</v>
      </c>
    </row>
    <row r="7355" spans="1:4" x14ac:dyDescent="0.25">
      <c r="A7355" t="s">
        <v>227</v>
      </c>
      <c r="B7355" t="s">
        <v>189</v>
      </c>
      <c r="C7355" s="1">
        <v>29877</v>
      </c>
      <c r="D7355">
        <v>50.5</v>
      </c>
    </row>
    <row r="7356" spans="1:4" x14ac:dyDescent="0.25">
      <c r="A7356" t="s">
        <v>227</v>
      </c>
      <c r="B7356" t="s">
        <v>189</v>
      </c>
      <c r="C7356" s="1">
        <v>29891</v>
      </c>
      <c r="D7356">
        <v>55.5</v>
      </c>
    </row>
    <row r="7357" spans="1:4" x14ac:dyDescent="0.25">
      <c r="A7357" t="s">
        <v>227</v>
      </c>
      <c r="B7357" t="s">
        <v>189</v>
      </c>
      <c r="C7357" s="1">
        <v>29905</v>
      </c>
      <c r="D7357">
        <v>56.7</v>
      </c>
    </row>
    <row r="7358" spans="1:4" x14ac:dyDescent="0.25">
      <c r="A7358" t="s">
        <v>227</v>
      </c>
      <c r="B7358" t="s">
        <v>189</v>
      </c>
      <c r="C7358" s="1">
        <v>29920</v>
      </c>
      <c r="D7358">
        <v>53</v>
      </c>
    </row>
    <row r="7359" spans="1:4" x14ac:dyDescent="0.25">
      <c r="A7359" t="s">
        <v>227</v>
      </c>
      <c r="B7359" t="s">
        <v>189</v>
      </c>
      <c r="C7359" s="1">
        <v>29934</v>
      </c>
      <c r="D7359">
        <v>46</v>
      </c>
    </row>
    <row r="7360" spans="1:4" x14ac:dyDescent="0.25">
      <c r="A7360" t="s">
        <v>227</v>
      </c>
      <c r="B7360" t="s">
        <v>189</v>
      </c>
      <c r="C7360" s="1">
        <v>29948</v>
      </c>
      <c r="D7360">
        <v>32.799999999999997</v>
      </c>
    </row>
    <row r="7361" spans="1:4" x14ac:dyDescent="0.25">
      <c r="A7361" t="s">
        <v>227</v>
      </c>
      <c r="B7361" t="s">
        <v>189</v>
      </c>
      <c r="C7361" s="1">
        <v>29962</v>
      </c>
      <c r="D7361">
        <v>32.799999999999997</v>
      </c>
    </row>
    <row r="7362" spans="1:4" x14ac:dyDescent="0.25">
      <c r="A7362" t="s">
        <v>227</v>
      </c>
      <c r="B7362" t="s">
        <v>189</v>
      </c>
      <c r="C7362" s="1">
        <v>29976</v>
      </c>
      <c r="D7362">
        <v>24.6</v>
      </c>
    </row>
    <row r="7363" spans="1:4" x14ac:dyDescent="0.25">
      <c r="A7363" t="s">
        <v>227</v>
      </c>
      <c r="B7363" t="s">
        <v>189</v>
      </c>
      <c r="C7363" s="1">
        <v>29990</v>
      </c>
      <c r="D7363">
        <v>19.5</v>
      </c>
    </row>
    <row r="7364" spans="1:4" x14ac:dyDescent="0.25">
      <c r="A7364" t="s">
        <v>227</v>
      </c>
      <c r="B7364" t="s">
        <v>189</v>
      </c>
      <c r="C7364" s="1">
        <v>30004</v>
      </c>
      <c r="D7364">
        <v>20.100000000000001</v>
      </c>
    </row>
    <row r="7365" spans="1:4" x14ac:dyDescent="0.25">
      <c r="A7365" t="s">
        <v>227</v>
      </c>
      <c r="B7365" t="s">
        <v>189</v>
      </c>
      <c r="C7365" s="1">
        <v>30018</v>
      </c>
      <c r="D7365">
        <v>22.3</v>
      </c>
    </row>
    <row r="7366" spans="1:4" x14ac:dyDescent="0.25">
      <c r="A7366" t="s">
        <v>227</v>
      </c>
      <c r="B7366" t="s">
        <v>189</v>
      </c>
      <c r="C7366" s="1">
        <v>30032</v>
      </c>
      <c r="D7366">
        <v>24.9</v>
      </c>
    </row>
    <row r="7367" spans="1:4" x14ac:dyDescent="0.25">
      <c r="A7367" t="s">
        <v>227</v>
      </c>
      <c r="B7367" t="s">
        <v>189</v>
      </c>
      <c r="C7367" s="1">
        <v>30046</v>
      </c>
      <c r="D7367">
        <v>25.1</v>
      </c>
    </row>
    <row r="7368" spans="1:4" x14ac:dyDescent="0.25">
      <c r="A7368" t="s">
        <v>227</v>
      </c>
      <c r="B7368" t="s">
        <v>189</v>
      </c>
      <c r="C7368" s="1">
        <v>30060</v>
      </c>
      <c r="D7368">
        <v>14.4</v>
      </c>
    </row>
    <row r="7369" spans="1:4" x14ac:dyDescent="0.25">
      <c r="A7369" t="s">
        <v>227</v>
      </c>
      <c r="B7369" t="s">
        <v>189</v>
      </c>
      <c r="C7369" s="1">
        <v>30074</v>
      </c>
      <c r="D7369">
        <v>12.1</v>
      </c>
    </row>
    <row r="7370" spans="1:4" x14ac:dyDescent="0.25">
      <c r="A7370" t="s">
        <v>227</v>
      </c>
      <c r="B7370" t="s">
        <v>189</v>
      </c>
      <c r="C7370" s="1">
        <v>30088</v>
      </c>
      <c r="D7370">
        <v>8.9</v>
      </c>
    </row>
    <row r="7371" spans="1:4" x14ac:dyDescent="0.25">
      <c r="A7371" t="s">
        <v>227</v>
      </c>
      <c r="B7371" t="s">
        <v>189</v>
      </c>
      <c r="C7371" s="1">
        <v>30102</v>
      </c>
      <c r="D7371">
        <v>5.0999999999999996</v>
      </c>
    </row>
    <row r="7372" spans="1:4" x14ac:dyDescent="0.25">
      <c r="A7372" t="s">
        <v>227</v>
      </c>
      <c r="B7372" t="s">
        <v>189</v>
      </c>
      <c r="C7372" s="1">
        <v>30116</v>
      </c>
      <c r="D7372">
        <v>3.9</v>
      </c>
    </row>
    <row r="7373" spans="1:4" x14ac:dyDescent="0.25">
      <c r="A7373" t="s">
        <v>227</v>
      </c>
      <c r="B7373" t="s">
        <v>189</v>
      </c>
      <c r="C7373" s="1">
        <v>30130</v>
      </c>
      <c r="D7373">
        <v>2.1</v>
      </c>
    </row>
    <row r="7374" spans="1:4" x14ac:dyDescent="0.25">
      <c r="A7374" t="s">
        <v>227</v>
      </c>
      <c r="B7374" t="s">
        <v>189</v>
      </c>
      <c r="C7374" s="1">
        <v>30144</v>
      </c>
      <c r="D7374">
        <v>2.4</v>
      </c>
    </row>
    <row r="7375" spans="1:4" x14ac:dyDescent="0.25">
      <c r="A7375" t="s">
        <v>227</v>
      </c>
      <c r="B7375" t="s">
        <v>189</v>
      </c>
      <c r="C7375" s="1">
        <v>30158</v>
      </c>
      <c r="D7375">
        <v>5.9</v>
      </c>
    </row>
    <row r="7376" spans="1:4" x14ac:dyDescent="0.25">
      <c r="A7376" t="s">
        <v>227</v>
      </c>
      <c r="B7376" t="s">
        <v>189</v>
      </c>
      <c r="C7376" s="1">
        <v>30172</v>
      </c>
      <c r="D7376">
        <v>9.9</v>
      </c>
    </row>
    <row r="7377" spans="1:4" x14ac:dyDescent="0.25">
      <c r="A7377" t="s">
        <v>227</v>
      </c>
      <c r="B7377" t="s">
        <v>189</v>
      </c>
      <c r="C7377" s="1">
        <v>30186</v>
      </c>
      <c r="D7377">
        <v>10.7</v>
      </c>
    </row>
    <row r="7378" spans="1:4" x14ac:dyDescent="0.25">
      <c r="A7378" t="s">
        <v>227</v>
      </c>
      <c r="B7378" t="s">
        <v>189</v>
      </c>
      <c r="C7378" s="1">
        <v>30200</v>
      </c>
      <c r="D7378">
        <v>14.2</v>
      </c>
    </row>
    <row r="7379" spans="1:4" x14ac:dyDescent="0.25">
      <c r="A7379" t="s">
        <v>227</v>
      </c>
      <c r="B7379" t="s">
        <v>189</v>
      </c>
      <c r="C7379" s="1">
        <v>30214</v>
      </c>
      <c r="D7379">
        <v>22.6</v>
      </c>
    </row>
    <row r="7380" spans="1:4" x14ac:dyDescent="0.25">
      <c r="A7380" t="s">
        <v>227</v>
      </c>
      <c r="B7380" t="s">
        <v>189</v>
      </c>
      <c r="C7380" s="1">
        <v>30228</v>
      </c>
      <c r="D7380">
        <v>33.4</v>
      </c>
    </row>
    <row r="7381" spans="1:4" x14ac:dyDescent="0.25">
      <c r="A7381" t="s">
        <v>227</v>
      </c>
      <c r="B7381" t="s">
        <v>189</v>
      </c>
      <c r="C7381" s="1">
        <v>30242</v>
      </c>
      <c r="D7381">
        <v>50.5</v>
      </c>
    </row>
    <row r="7382" spans="1:4" x14ac:dyDescent="0.25">
      <c r="A7382" t="s">
        <v>227</v>
      </c>
      <c r="B7382" t="s">
        <v>189</v>
      </c>
      <c r="C7382" s="1">
        <v>30256</v>
      </c>
      <c r="D7382">
        <v>55.5</v>
      </c>
    </row>
    <row r="7383" spans="1:4" x14ac:dyDescent="0.25">
      <c r="A7383" t="s">
        <v>227</v>
      </c>
      <c r="B7383" t="s">
        <v>189</v>
      </c>
      <c r="C7383" s="1">
        <v>30270</v>
      </c>
      <c r="D7383">
        <v>56.7</v>
      </c>
    </row>
    <row r="7384" spans="1:4" x14ac:dyDescent="0.25">
      <c r="A7384" t="s">
        <v>227</v>
      </c>
      <c r="B7384" t="s">
        <v>189</v>
      </c>
      <c r="C7384" s="1">
        <v>30285</v>
      </c>
      <c r="D7384">
        <v>53</v>
      </c>
    </row>
    <row r="7385" spans="1:4" x14ac:dyDescent="0.25">
      <c r="A7385" t="s">
        <v>227</v>
      </c>
      <c r="B7385" t="s">
        <v>189</v>
      </c>
      <c r="C7385" s="1">
        <v>30299</v>
      </c>
      <c r="D7385">
        <v>46</v>
      </c>
    </row>
    <row r="7386" spans="1:4" x14ac:dyDescent="0.25">
      <c r="A7386" t="s">
        <v>227</v>
      </c>
      <c r="B7386" t="s">
        <v>189</v>
      </c>
      <c r="C7386" s="1">
        <v>30313</v>
      </c>
      <c r="D7386">
        <v>32.799999999999997</v>
      </c>
    </row>
    <row r="7387" spans="1:4" x14ac:dyDescent="0.25">
      <c r="A7387" t="s">
        <v>227</v>
      </c>
      <c r="B7387" t="s">
        <v>189</v>
      </c>
      <c r="C7387" s="1">
        <v>30327</v>
      </c>
      <c r="D7387">
        <v>32.799999999999997</v>
      </c>
    </row>
    <row r="7388" spans="1:4" x14ac:dyDescent="0.25">
      <c r="A7388" t="s">
        <v>227</v>
      </c>
      <c r="B7388" t="s">
        <v>189</v>
      </c>
      <c r="C7388" s="1">
        <v>30341</v>
      </c>
      <c r="D7388">
        <v>24.6</v>
      </c>
    </row>
    <row r="7389" spans="1:4" x14ac:dyDescent="0.25">
      <c r="A7389" t="s">
        <v>227</v>
      </c>
      <c r="B7389" t="s">
        <v>189</v>
      </c>
      <c r="C7389" s="1">
        <v>30355</v>
      </c>
      <c r="D7389">
        <v>19.5</v>
      </c>
    </row>
    <row r="7390" spans="1:4" x14ac:dyDescent="0.25">
      <c r="A7390" t="s">
        <v>227</v>
      </c>
      <c r="B7390" t="s">
        <v>189</v>
      </c>
      <c r="C7390" s="1">
        <v>30369</v>
      </c>
      <c r="D7390">
        <v>20.100000000000001</v>
      </c>
    </row>
    <row r="7391" spans="1:4" x14ac:dyDescent="0.25">
      <c r="A7391" t="s">
        <v>227</v>
      </c>
      <c r="B7391" t="s">
        <v>189</v>
      </c>
      <c r="C7391" s="1">
        <v>30383</v>
      </c>
      <c r="D7391">
        <v>22.3</v>
      </c>
    </row>
    <row r="7392" spans="1:4" x14ac:dyDescent="0.25">
      <c r="A7392" t="s">
        <v>227</v>
      </c>
      <c r="B7392" t="s">
        <v>189</v>
      </c>
      <c r="C7392" s="1">
        <v>30397</v>
      </c>
      <c r="D7392">
        <v>24.9</v>
      </c>
    </row>
    <row r="7393" spans="1:4" x14ac:dyDescent="0.25">
      <c r="A7393" t="s">
        <v>227</v>
      </c>
      <c r="B7393" t="s">
        <v>189</v>
      </c>
      <c r="C7393" s="1">
        <v>30411</v>
      </c>
      <c r="D7393">
        <v>25.1</v>
      </c>
    </row>
    <row r="7394" spans="1:4" x14ac:dyDescent="0.25">
      <c r="A7394" t="s">
        <v>227</v>
      </c>
      <c r="B7394" t="s">
        <v>189</v>
      </c>
      <c r="C7394" s="1">
        <v>30425</v>
      </c>
      <c r="D7394">
        <v>14.4</v>
      </c>
    </row>
    <row r="7395" spans="1:4" x14ac:dyDescent="0.25">
      <c r="A7395" t="s">
        <v>227</v>
      </c>
      <c r="B7395" t="s">
        <v>189</v>
      </c>
      <c r="C7395" s="1">
        <v>30439</v>
      </c>
      <c r="D7395">
        <v>12.1</v>
      </c>
    </row>
    <row r="7396" spans="1:4" x14ac:dyDescent="0.25">
      <c r="A7396" t="s">
        <v>227</v>
      </c>
      <c r="B7396" t="s">
        <v>189</v>
      </c>
      <c r="C7396" s="1">
        <v>30453</v>
      </c>
      <c r="D7396">
        <v>8.9</v>
      </c>
    </row>
    <row r="7397" spans="1:4" x14ac:dyDescent="0.25">
      <c r="A7397" t="s">
        <v>227</v>
      </c>
      <c r="B7397" t="s">
        <v>189</v>
      </c>
      <c r="C7397" s="1">
        <v>30467</v>
      </c>
      <c r="D7397">
        <v>5.0999999999999996</v>
      </c>
    </row>
    <row r="7398" spans="1:4" x14ac:dyDescent="0.25">
      <c r="A7398" t="s">
        <v>227</v>
      </c>
      <c r="B7398" t="s">
        <v>189</v>
      </c>
      <c r="C7398" s="1">
        <v>30481</v>
      </c>
      <c r="D7398">
        <v>3.9</v>
      </c>
    </row>
    <row r="7399" spans="1:4" x14ac:dyDescent="0.25">
      <c r="A7399" t="s">
        <v>227</v>
      </c>
      <c r="B7399" t="s">
        <v>189</v>
      </c>
      <c r="C7399" s="1">
        <v>30495</v>
      </c>
      <c r="D7399">
        <v>2.1</v>
      </c>
    </row>
    <row r="7400" spans="1:4" x14ac:dyDescent="0.25">
      <c r="A7400" t="s">
        <v>227</v>
      </c>
      <c r="B7400" t="s">
        <v>189</v>
      </c>
      <c r="C7400" s="1">
        <v>30509</v>
      </c>
      <c r="D7400">
        <v>2.4</v>
      </c>
    </row>
    <row r="7401" spans="1:4" x14ac:dyDescent="0.25">
      <c r="A7401" t="s">
        <v>227</v>
      </c>
      <c r="B7401" t="s">
        <v>189</v>
      </c>
      <c r="C7401" s="1">
        <v>30523</v>
      </c>
      <c r="D7401">
        <v>5.9</v>
      </c>
    </row>
    <row r="7402" spans="1:4" x14ac:dyDescent="0.25">
      <c r="A7402" t="s">
        <v>227</v>
      </c>
      <c r="B7402" t="s">
        <v>189</v>
      </c>
      <c r="C7402" s="1">
        <v>30537</v>
      </c>
      <c r="D7402">
        <v>9.9</v>
      </c>
    </row>
    <row r="7403" spans="1:4" x14ac:dyDescent="0.25">
      <c r="A7403" t="s">
        <v>227</v>
      </c>
      <c r="B7403" t="s">
        <v>189</v>
      </c>
      <c r="C7403" s="1">
        <v>30551</v>
      </c>
      <c r="D7403">
        <v>10.7</v>
      </c>
    </row>
    <row r="7404" spans="1:4" x14ac:dyDescent="0.25">
      <c r="A7404" t="s">
        <v>227</v>
      </c>
      <c r="B7404" t="s">
        <v>189</v>
      </c>
      <c r="C7404" s="1">
        <v>30565</v>
      </c>
      <c r="D7404">
        <v>14.2</v>
      </c>
    </row>
    <row r="7405" spans="1:4" x14ac:dyDescent="0.25">
      <c r="A7405" t="s">
        <v>227</v>
      </c>
      <c r="B7405" t="s">
        <v>189</v>
      </c>
      <c r="C7405" s="1">
        <v>30579</v>
      </c>
      <c r="D7405">
        <v>22.6</v>
      </c>
    </row>
    <row r="7406" spans="1:4" x14ac:dyDescent="0.25">
      <c r="A7406" t="s">
        <v>227</v>
      </c>
      <c r="B7406" t="s">
        <v>189</v>
      </c>
      <c r="C7406" s="1">
        <v>30593</v>
      </c>
      <c r="D7406">
        <v>33.4</v>
      </c>
    </row>
    <row r="7407" spans="1:4" x14ac:dyDescent="0.25">
      <c r="A7407" t="s">
        <v>227</v>
      </c>
      <c r="B7407" t="s">
        <v>189</v>
      </c>
      <c r="C7407" s="1">
        <v>30607</v>
      </c>
      <c r="D7407">
        <v>50.5</v>
      </c>
    </row>
    <row r="7408" spans="1:4" x14ac:dyDescent="0.25">
      <c r="A7408" t="s">
        <v>227</v>
      </c>
      <c r="B7408" t="s">
        <v>189</v>
      </c>
      <c r="C7408" s="1">
        <v>30621</v>
      </c>
      <c r="D7408">
        <v>55.5</v>
      </c>
    </row>
    <row r="7409" spans="1:6" x14ac:dyDescent="0.25">
      <c r="A7409" t="s">
        <v>227</v>
      </c>
      <c r="B7409" t="s">
        <v>189</v>
      </c>
      <c r="C7409" s="1">
        <v>30635</v>
      </c>
      <c r="D7409">
        <v>56.7</v>
      </c>
    </row>
    <row r="7410" spans="1:6" x14ac:dyDescent="0.25">
      <c r="A7410" t="s">
        <v>227</v>
      </c>
      <c r="B7410" t="s">
        <v>189</v>
      </c>
      <c r="C7410" s="1">
        <v>30650</v>
      </c>
      <c r="D7410">
        <v>53</v>
      </c>
    </row>
    <row r="7411" spans="1:6" x14ac:dyDescent="0.25">
      <c r="A7411" t="s">
        <v>227</v>
      </c>
      <c r="B7411" t="s">
        <v>189</v>
      </c>
      <c r="C7411" s="1">
        <v>30664</v>
      </c>
      <c r="D7411">
        <v>46</v>
      </c>
    </row>
    <row r="7412" spans="1:6" x14ac:dyDescent="0.25">
      <c r="A7412" t="s">
        <v>227</v>
      </c>
      <c r="B7412" t="s">
        <v>189</v>
      </c>
      <c r="C7412" s="1">
        <v>30678</v>
      </c>
      <c r="D7412">
        <v>32.799999999999997</v>
      </c>
    </row>
    <row r="7413" spans="1:6" x14ac:dyDescent="0.25">
      <c r="A7413" t="s">
        <v>227</v>
      </c>
      <c r="B7413" t="s">
        <v>189</v>
      </c>
      <c r="C7413" s="1">
        <v>30692</v>
      </c>
      <c r="D7413">
        <v>32.799999999999997</v>
      </c>
    </row>
    <row r="7414" spans="1:6" x14ac:dyDescent="0.25">
      <c r="A7414" t="s">
        <v>227</v>
      </c>
      <c r="B7414" t="s">
        <v>189</v>
      </c>
      <c r="C7414" s="1">
        <v>30706</v>
      </c>
      <c r="D7414">
        <v>24.6</v>
      </c>
    </row>
    <row r="7415" spans="1:6" x14ac:dyDescent="0.25">
      <c r="A7415" t="s">
        <v>227</v>
      </c>
      <c r="B7415" t="s">
        <v>189</v>
      </c>
      <c r="C7415" s="1">
        <v>30720</v>
      </c>
      <c r="D7415">
        <v>19.5</v>
      </c>
    </row>
    <row r="7416" spans="1:6" x14ac:dyDescent="0.25">
      <c r="A7416" t="s">
        <v>227</v>
      </c>
      <c r="B7416" t="s">
        <v>189</v>
      </c>
      <c r="C7416" s="1">
        <v>30734</v>
      </c>
      <c r="D7416">
        <v>20.100000000000001</v>
      </c>
    </row>
    <row r="7417" spans="1:6" x14ac:dyDescent="0.25">
      <c r="A7417" t="s">
        <v>227</v>
      </c>
      <c r="B7417" t="s">
        <v>189</v>
      </c>
      <c r="C7417" s="1">
        <v>30749</v>
      </c>
      <c r="D7417">
        <v>22.3</v>
      </c>
    </row>
    <row r="7418" spans="1:6" x14ac:dyDescent="0.25">
      <c r="A7418" t="s">
        <v>227</v>
      </c>
      <c r="B7418" t="s">
        <v>189</v>
      </c>
      <c r="C7418" s="1">
        <v>30763</v>
      </c>
      <c r="D7418">
        <v>24.9</v>
      </c>
    </row>
    <row r="7419" spans="1:6" x14ac:dyDescent="0.25">
      <c r="A7419" t="s">
        <v>227</v>
      </c>
      <c r="B7419" t="s">
        <v>189</v>
      </c>
      <c r="C7419" s="1">
        <v>30777</v>
      </c>
      <c r="D7419">
        <v>25.1</v>
      </c>
    </row>
    <row r="7420" spans="1:6" x14ac:dyDescent="0.25">
      <c r="A7420" t="s">
        <v>227</v>
      </c>
      <c r="B7420" t="s">
        <v>189</v>
      </c>
      <c r="C7420" s="1">
        <v>30791</v>
      </c>
      <c r="D7420">
        <v>14.4</v>
      </c>
    </row>
    <row r="7421" spans="1:6" x14ac:dyDescent="0.25">
      <c r="A7421" t="s">
        <v>227</v>
      </c>
      <c r="B7421" t="s">
        <v>189</v>
      </c>
      <c r="C7421" s="1">
        <v>30805</v>
      </c>
      <c r="D7421">
        <v>12.1</v>
      </c>
    </row>
    <row r="7422" spans="1:6" x14ac:dyDescent="0.25">
      <c r="A7422" t="s">
        <v>227</v>
      </c>
      <c r="B7422" t="s">
        <v>189</v>
      </c>
      <c r="C7422" s="1">
        <v>30819</v>
      </c>
      <c r="D7422">
        <v>8.9</v>
      </c>
    </row>
    <row r="7423" spans="1:6" x14ac:dyDescent="0.25">
      <c r="A7423" t="s">
        <v>227</v>
      </c>
      <c r="B7423" t="s">
        <v>189</v>
      </c>
      <c r="C7423" s="1">
        <v>30833</v>
      </c>
      <c r="D7423">
        <v>5.0999999999999996</v>
      </c>
    </row>
    <row r="7424" spans="1:6" x14ac:dyDescent="0.25">
      <c r="A7424" t="s">
        <v>228</v>
      </c>
      <c r="B7424" t="s">
        <v>190</v>
      </c>
      <c r="C7424" s="1">
        <v>28290</v>
      </c>
      <c r="D7424">
        <v>4.8</v>
      </c>
      <c r="F7424">
        <v>0.125</v>
      </c>
    </row>
    <row r="7425" spans="1:6" x14ac:dyDescent="0.25">
      <c r="A7425" t="s">
        <v>228</v>
      </c>
      <c r="B7425" t="s">
        <v>190</v>
      </c>
      <c r="C7425" s="1">
        <v>28304</v>
      </c>
      <c r="D7425">
        <v>5</v>
      </c>
      <c r="F7425">
        <v>0.12</v>
      </c>
    </row>
    <row r="7426" spans="1:6" x14ac:dyDescent="0.25">
      <c r="A7426" t="s">
        <v>228</v>
      </c>
      <c r="B7426" t="s">
        <v>190</v>
      </c>
      <c r="C7426" s="1">
        <v>28318</v>
      </c>
      <c r="D7426">
        <v>4.3</v>
      </c>
      <c r="F7426">
        <v>0.18609999999999999</v>
      </c>
    </row>
    <row r="7427" spans="1:6" x14ac:dyDescent="0.25">
      <c r="A7427" t="s">
        <v>228</v>
      </c>
      <c r="B7427" t="s">
        <v>190</v>
      </c>
      <c r="C7427" s="1">
        <v>28332</v>
      </c>
      <c r="D7427">
        <v>4.7</v>
      </c>
      <c r="F7427">
        <v>0.21279999999999999</v>
      </c>
    </row>
    <row r="7428" spans="1:6" x14ac:dyDescent="0.25">
      <c r="A7428" t="s">
        <v>228</v>
      </c>
      <c r="B7428" t="s">
        <v>190</v>
      </c>
      <c r="C7428" s="1">
        <v>28346</v>
      </c>
      <c r="D7428">
        <v>6</v>
      </c>
      <c r="F7428">
        <v>0.18329999999999999</v>
      </c>
    </row>
    <row r="7429" spans="1:6" x14ac:dyDescent="0.25">
      <c r="A7429" t="s">
        <v>228</v>
      </c>
      <c r="B7429" t="s">
        <v>190</v>
      </c>
      <c r="C7429" s="1">
        <v>28360</v>
      </c>
      <c r="D7429">
        <v>7.9</v>
      </c>
      <c r="F7429">
        <v>0.1139</v>
      </c>
    </row>
    <row r="7430" spans="1:6" x14ac:dyDescent="0.25">
      <c r="A7430" t="s">
        <v>228</v>
      </c>
      <c r="B7430" t="s">
        <v>190</v>
      </c>
      <c r="C7430" s="1">
        <v>28374</v>
      </c>
      <c r="D7430">
        <v>16.3</v>
      </c>
      <c r="F7430">
        <v>0.18410000000000001</v>
      </c>
    </row>
    <row r="7431" spans="1:6" x14ac:dyDescent="0.25">
      <c r="A7431" t="s">
        <v>228</v>
      </c>
      <c r="B7431" t="s">
        <v>190</v>
      </c>
      <c r="C7431" s="1">
        <v>28388</v>
      </c>
      <c r="D7431">
        <v>29.2</v>
      </c>
      <c r="F7431">
        <v>0.22600000000000001</v>
      </c>
    </row>
    <row r="7432" spans="1:6" x14ac:dyDescent="0.25">
      <c r="A7432" t="s">
        <v>228</v>
      </c>
      <c r="B7432" t="s">
        <v>190</v>
      </c>
      <c r="C7432" s="1">
        <v>28402</v>
      </c>
      <c r="D7432">
        <v>40.299999999999997</v>
      </c>
      <c r="F7432">
        <v>0.27539999999999998</v>
      </c>
    </row>
    <row r="7433" spans="1:6" x14ac:dyDescent="0.25">
      <c r="A7433" t="s">
        <v>228</v>
      </c>
      <c r="B7433" t="s">
        <v>190</v>
      </c>
      <c r="C7433" s="1">
        <v>28416</v>
      </c>
      <c r="D7433">
        <v>40.6</v>
      </c>
      <c r="F7433">
        <v>0.29559999999999997</v>
      </c>
    </row>
    <row r="7434" spans="1:6" x14ac:dyDescent="0.25">
      <c r="A7434" t="s">
        <v>228</v>
      </c>
      <c r="B7434" t="s">
        <v>190</v>
      </c>
      <c r="C7434" s="1">
        <v>28430</v>
      </c>
      <c r="D7434">
        <v>31.7</v>
      </c>
      <c r="F7434">
        <v>0.2492</v>
      </c>
    </row>
    <row r="7435" spans="1:6" x14ac:dyDescent="0.25">
      <c r="A7435" t="s">
        <v>228</v>
      </c>
      <c r="B7435" t="s">
        <v>190</v>
      </c>
      <c r="C7435" s="1">
        <v>28444</v>
      </c>
      <c r="D7435">
        <v>28.9</v>
      </c>
      <c r="F7435">
        <v>0.31140000000000001</v>
      </c>
    </row>
    <row r="7436" spans="1:6" x14ac:dyDescent="0.25">
      <c r="A7436" t="s">
        <v>228</v>
      </c>
      <c r="B7436" t="s">
        <v>190</v>
      </c>
      <c r="C7436" s="1">
        <v>28459</v>
      </c>
      <c r="D7436">
        <v>24.6</v>
      </c>
      <c r="F7436">
        <v>0.248</v>
      </c>
    </row>
    <row r="7437" spans="1:6" x14ac:dyDescent="0.25">
      <c r="A7437" t="s">
        <v>228</v>
      </c>
      <c r="B7437" t="s">
        <v>190</v>
      </c>
      <c r="C7437" s="1">
        <v>28473</v>
      </c>
      <c r="D7437">
        <v>19.899999999999999</v>
      </c>
      <c r="F7437">
        <v>0.18590000000000001</v>
      </c>
    </row>
    <row r="7438" spans="1:6" x14ac:dyDescent="0.25">
      <c r="A7438" t="s">
        <v>228</v>
      </c>
      <c r="B7438" t="s">
        <v>190</v>
      </c>
      <c r="C7438" s="1">
        <v>28487</v>
      </c>
      <c r="D7438">
        <v>18.600000000000001</v>
      </c>
      <c r="F7438">
        <v>0.18820000000000001</v>
      </c>
    </row>
    <row r="7439" spans="1:6" x14ac:dyDescent="0.25">
      <c r="A7439" t="s">
        <v>228</v>
      </c>
      <c r="B7439" t="s">
        <v>190</v>
      </c>
      <c r="C7439" s="1">
        <v>28501</v>
      </c>
      <c r="D7439">
        <v>13.3</v>
      </c>
      <c r="F7439">
        <v>0.25559999999999999</v>
      </c>
    </row>
    <row r="7440" spans="1:6" x14ac:dyDescent="0.25">
      <c r="A7440" t="s">
        <v>228</v>
      </c>
      <c r="B7440" t="s">
        <v>190</v>
      </c>
      <c r="C7440" s="1">
        <v>28515</v>
      </c>
      <c r="D7440">
        <v>12.5</v>
      </c>
      <c r="F7440">
        <v>0.13600000000000001</v>
      </c>
    </row>
    <row r="7441" spans="1:6" x14ac:dyDescent="0.25">
      <c r="A7441" t="s">
        <v>228</v>
      </c>
      <c r="B7441" t="s">
        <v>190</v>
      </c>
      <c r="C7441" s="1">
        <v>28529</v>
      </c>
      <c r="D7441">
        <v>12.3</v>
      </c>
      <c r="F7441">
        <v>0.17069999999999999</v>
      </c>
    </row>
    <row r="7442" spans="1:6" x14ac:dyDescent="0.25">
      <c r="A7442" t="s">
        <v>228</v>
      </c>
      <c r="B7442" t="s">
        <v>190</v>
      </c>
      <c r="C7442" s="1">
        <v>28543</v>
      </c>
      <c r="D7442">
        <v>13.6</v>
      </c>
      <c r="F7442">
        <v>0.17649999999999999</v>
      </c>
    </row>
    <row r="7443" spans="1:6" x14ac:dyDescent="0.25">
      <c r="A7443" t="s">
        <v>228</v>
      </c>
      <c r="B7443" t="s">
        <v>190</v>
      </c>
      <c r="C7443" s="1">
        <v>28557</v>
      </c>
      <c r="D7443">
        <v>14.6</v>
      </c>
      <c r="F7443">
        <v>0.24660000000000001</v>
      </c>
    </row>
    <row r="7444" spans="1:6" x14ac:dyDescent="0.25">
      <c r="A7444" t="s">
        <v>228</v>
      </c>
      <c r="B7444" t="s">
        <v>190</v>
      </c>
      <c r="C7444" s="1">
        <v>28571</v>
      </c>
      <c r="D7444">
        <v>16.899999999999999</v>
      </c>
      <c r="F7444">
        <v>0.18940000000000001</v>
      </c>
    </row>
    <row r="7445" spans="1:6" x14ac:dyDescent="0.25">
      <c r="A7445" t="s">
        <v>228</v>
      </c>
      <c r="B7445" t="s">
        <v>190</v>
      </c>
      <c r="C7445" s="1">
        <v>28585</v>
      </c>
      <c r="D7445">
        <v>17</v>
      </c>
      <c r="F7445">
        <v>0.1588</v>
      </c>
    </row>
    <row r="7446" spans="1:6" x14ac:dyDescent="0.25">
      <c r="A7446" t="s">
        <v>228</v>
      </c>
      <c r="B7446" t="s">
        <v>190</v>
      </c>
      <c r="C7446" s="1">
        <v>28599</v>
      </c>
      <c r="D7446">
        <v>15.8</v>
      </c>
      <c r="F7446">
        <v>0.15190000000000001</v>
      </c>
    </row>
    <row r="7447" spans="1:6" x14ac:dyDescent="0.25">
      <c r="A7447" t="s">
        <v>228</v>
      </c>
      <c r="B7447" t="s">
        <v>190</v>
      </c>
      <c r="C7447" s="1">
        <v>28613</v>
      </c>
      <c r="D7447">
        <v>11.3</v>
      </c>
      <c r="F7447">
        <v>9.74E-2</v>
      </c>
    </row>
    <row r="7448" spans="1:6" x14ac:dyDescent="0.25">
      <c r="A7448" t="s">
        <v>228</v>
      </c>
      <c r="B7448" t="s">
        <v>190</v>
      </c>
      <c r="C7448" s="1">
        <v>28627</v>
      </c>
      <c r="D7448">
        <v>8.3000000000000007</v>
      </c>
      <c r="F7448">
        <v>8.43E-2</v>
      </c>
    </row>
    <row r="7449" spans="1:6" x14ac:dyDescent="0.25">
      <c r="A7449" t="s">
        <v>228</v>
      </c>
      <c r="B7449" t="s">
        <v>190</v>
      </c>
      <c r="C7449" s="1">
        <v>28641</v>
      </c>
      <c r="D7449">
        <v>7</v>
      </c>
      <c r="F7449">
        <v>0.1</v>
      </c>
    </row>
    <row r="7450" spans="1:6" x14ac:dyDescent="0.25">
      <c r="A7450" t="s">
        <v>228</v>
      </c>
      <c r="B7450" t="s">
        <v>190</v>
      </c>
      <c r="C7450" s="1">
        <v>28655</v>
      </c>
      <c r="D7450">
        <v>4.8</v>
      </c>
      <c r="F7450">
        <v>0.125</v>
      </c>
    </row>
    <row r="7451" spans="1:6" x14ac:dyDescent="0.25">
      <c r="A7451" t="s">
        <v>228</v>
      </c>
      <c r="B7451" t="s">
        <v>190</v>
      </c>
      <c r="C7451" s="1">
        <v>28669</v>
      </c>
      <c r="D7451">
        <v>5</v>
      </c>
      <c r="F7451">
        <v>0.12</v>
      </c>
    </row>
    <row r="7452" spans="1:6" x14ac:dyDescent="0.25">
      <c r="A7452" t="s">
        <v>228</v>
      </c>
      <c r="B7452" t="s">
        <v>190</v>
      </c>
      <c r="C7452" s="1">
        <v>28683</v>
      </c>
      <c r="D7452">
        <v>4.3</v>
      </c>
      <c r="F7452">
        <v>0.18609999999999999</v>
      </c>
    </row>
    <row r="7453" spans="1:6" x14ac:dyDescent="0.25">
      <c r="A7453" t="s">
        <v>228</v>
      </c>
      <c r="B7453" t="s">
        <v>190</v>
      </c>
      <c r="C7453" s="1">
        <v>28697</v>
      </c>
      <c r="D7453">
        <v>4.7</v>
      </c>
      <c r="F7453">
        <v>0.21279999999999999</v>
      </c>
    </row>
    <row r="7454" spans="1:6" x14ac:dyDescent="0.25">
      <c r="A7454" t="s">
        <v>228</v>
      </c>
      <c r="B7454" t="s">
        <v>190</v>
      </c>
      <c r="C7454" s="1">
        <v>28711</v>
      </c>
      <c r="D7454">
        <v>6</v>
      </c>
      <c r="F7454">
        <v>0.18329999999999999</v>
      </c>
    </row>
    <row r="7455" spans="1:6" x14ac:dyDescent="0.25">
      <c r="A7455" t="s">
        <v>228</v>
      </c>
      <c r="B7455" t="s">
        <v>190</v>
      </c>
      <c r="C7455" s="1">
        <v>28725</v>
      </c>
      <c r="D7455">
        <v>7.9</v>
      </c>
      <c r="F7455">
        <v>0.1139</v>
      </c>
    </row>
    <row r="7456" spans="1:6" x14ac:dyDescent="0.25">
      <c r="A7456" t="s">
        <v>228</v>
      </c>
      <c r="B7456" t="s">
        <v>190</v>
      </c>
      <c r="C7456" s="1">
        <v>28739</v>
      </c>
      <c r="D7456">
        <v>16.3</v>
      </c>
      <c r="F7456">
        <v>0.18410000000000001</v>
      </c>
    </row>
    <row r="7457" spans="1:6" x14ac:dyDescent="0.25">
      <c r="A7457" t="s">
        <v>228</v>
      </c>
      <c r="B7457" t="s">
        <v>190</v>
      </c>
      <c r="C7457" s="1">
        <v>28753</v>
      </c>
      <c r="D7457">
        <v>29.2</v>
      </c>
      <c r="F7457">
        <v>0.22600000000000001</v>
      </c>
    </row>
    <row r="7458" spans="1:6" x14ac:dyDescent="0.25">
      <c r="A7458" t="s">
        <v>228</v>
      </c>
      <c r="B7458" t="s">
        <v>190</v>
      </c>
      <c r="C7458" s="1">
        <v>28767</v>
      </c>
      <c r="D7458">
        <v>40.299999999999997</v>
      </c>
      <c r="F7458">
        <v>0.27539999999999998</v>
      </c>
    </row>
    <row r="7459" spans="1:6" x14ac:dyDescent="0.25">
      <c r="A7459" t="s">
        <v>228</v>
      </c>
      <c r="B7459" t="s">
        <v>190</v>
      </c>
      <c r="C7459" s="1">
        <v>28781</v>
      </c>
      <c r="D7459">
        <v>40.6</v>
      </c>
      <c r="F7459">
        <v>0.29559999999999997</v>
      </c>
    </row>
    <row r="7460" spans="1:6" x14ac:dyDescent="0.25">
      <c r="A7460" t="s">
        <v>228</v>
      </c>
      <c r="B7460" t="s">
        <v>190</v>
      </c>
      <c r="C7460" s="1">
        <v>28795</v>
      </c>
      <c r="D7460">
        <v>31.7</v>
      </c>
      <c r="F7460">
        <v>0.2492</v>
      </c>
    </row>
    <row r="7461" spans="1:6" x14ac:dyDescent="0.25">
      <c r="A7461" t="s">
        <v>228</v>
      </c>
      <c r="B7461" t="s">
        <v>190</v>
      </c>
      <c r="C7461" s="1">
        <v>28809</v>
      </c>
      <c r="D7461">
        <v>28.9</v>
      </c>
      <c r="F7461">
        <v>0.31140000000000001</v>
      </c>
    </row>
    <row r="7462" spans="1:6" x14ac:dyDescent="0.25">
      <c r="A7462" t="s">
        <v>228</v>
      </c>
      <c r="B7462" t="s">
        <v>190</v>
      </c>
      <c r="C7462" s="1">
        <v>28824</v>
      </c>
      <c r="D7462">
        <v>24.6</v>
      </c>
      <c r="F7462">
        <v>0.248</v>
      </c>
    </row>
    <row r="7463" spans="1:6" x14ac:dyDescent="0.25">
      <c r="A7463" t="s">
        <v>228</v>
      </c>
      <c r="B7463" t="s">
        <v>190</v>
      </c>
      <c r="C7463" s="1">
        <v>28838</v>
      </c>
      <c r="D7463">
        <v>19.899999999999999</v>
      </c>
      <c r="F7463">
        <v>0.18590000000000001</v>
      </c>
    </row>
    <row r="7464" spans="1:6" x14ac:dyDescent="0.25">
      <c r="A7464" t="s">
        <v>228</v>
      </c>
      <c r="B7464" t="s">
        <v>190</v>
      </c>
      <c r="C7464" s="1">
        <v>28852</v>
      </c>
      <c r="D7464">
        <v>18.600000000000001</v>
      </c>
      <c r="F7464">
        <v>0.18820000000000001</v>
      </c>
    </row>
    <row r="7465" spans="1:6" x14ac:dyDescent="0.25">
      <c r="A7465" t="s">
        <v>228</v>
      </c>
      <c r="B7465" t="s">
        <v>190</v>
      </c>
      <c r="C7465" s="1">
        <v>28866</v>
      </c>
      <c r="D7465">
        <v>13.3</v>
      </c>
      <c r="F7465">
        <v>0.25559999999999999</v>
      </c>
    </row>
    <row r="7466" spans="1:6" x14ac:dyDescent="0.25">
      <c r="A7466" t="s">
        <v>228</v>
      </c>
      <c r="B7466" t="s">
        <v>190</v>
      </c>
      <c r="C7466" s="1">
        <v>28880</v>
      </c>
      <c r="D7466">
        <v>12.5</v>
      </c>
      <c r="F7466">
        <v>0.13600000000000001</v>
      </c>
    </row>
    <row r="7467" spans="1:6" x14ac:dyDescent="0.25">
      <c r="A7467" t="s">
        <v>228</v>
      </c>
      <c r="B7467" t="s">
        <v>190</v>
      </c>
      <c r="C7467" s="1">
        <v>28894</v>
      </c>
      <c r="D7467">
        <v>12.3</v>
      </c>
      <c r="F7467">
        <v>0.17069999999999999</v>
      </c>
    </row>
    <row r="7468" spans="1:6" x14ac:dyDescent="0.25">
      <c r="A7468" t="s">
        <v>228</v>
      </c>
      <c r="B7468" t="s">
        <v>190</v>
      </c>
      <c r="C7468" s="1">
        <v>28908</v>
      </c>
      <c r="D7468">
        <v>13.6</v>
      </c>
      <c r="F7468">
        <v>0.17649999999999999</v>
      </c>
    </row>
    <row r="7469" spans="1:6" x14ac:dyDescent="0.25">
      <c r="A7469" t="s">
        <v>228</v>
      </c>
      <c r="B7469" t="s">
        <v>190</v>
      </c>
      <c r="C7469" s="1">
        <v>28922</v>
      </c>
      <c r="D7469">
        <v>14.6</v>
      </c>
      <c r="F7469">
        <v>0.24660000000000001</v>
      </c>
    </row>
    <row r="7470" spans="1:6" x14ac:dyDescent="0.25">
      <c r="A7470" t="s">
        <v>228</v>
      </c>
      <c r="B7470" t="s">
        <v>190</v>
      </c>
      <c r="C7470" s="1">
        <v>28936</v>
      </c>
      <c r="D7470">
        <v>16.899999999999999</v>
      </c>
      <c r="F7470">
        <v>0.18940000000000001</v>
      </c>
    </row>
    <row r="7471" spans="1:6" x14ac:dyDescent="0.25">
      <c r="A7471" t="s">
        <v>228</v>
      </c>
      <c r="B7471" t="s">
        <v>190</v>
      </c>
      <c r="C7471" s="1">
        <v>28950</v>
      </c>
      <c r="D7471">
        <v>17</v>
      </c>
      <c r="F7471">
        <v>0.1588</v>
      </c>
    </row>
    <row r="7472" spans="1:6" x14ac:dyDescent="0.25">
      <c r="A7472" t="s">
        <v>228</v>
      </c>
      <c r="B7472" t="s">
        <v>190</v>
      </c>
      <c r="C7472" s="1">
        <v>28964</v>
      </c>
      <c r="D7472">
        <v>15.8</v>
      </c>
      <c r="F7472">
        <v>0.15190000000000001</v>
      </c>
    </row>
    <row r="7473" spans="1:6" x14ac:dyDescent="0.25">
      <c r="A7473" t="s">
        <v>228</v>
      </c>
      <c r="B7473" t="s">
        <v>190</v>
      </c>
      <c r="C7473" s="1">
        <v>28978</v>
      </c>
      <c r="D7473">
        <v>11.3</v>
      </c>
      <c r="F7473">
        <v>9.74E-2</v>
      </c>
    </row>
    <row r="7474" spans="1:6" x14ac:dyDescent="0.25">
      <c r="A7474" t="s">
        <v>228</v>
      </c>
      <c r="B7474" t="s">
        <v>190</v>
      </c>
      <c r="C7474" s="1">
        <v>28992</v>
      </c>
      <c r="D7474">
        <v>8.3000000000000007</v>
      </c>
      <c r="F7474">
        <v>8.43E-2</v>
      </c>
    </row>
    <row r="7475" spans="1:6" x14ac:dyDescent="0.25">
      <c r="A7475" t="s">
        <v>228</v>
      </c>
      <c r="B7475" t="s">
        <v>190</v>
      </c>
      <c r="C7475" s="1">
        <v>29006</v>
      </c>
      <c r="D7475">
        <v>7</v>
      </c>
      <c r="F7475">
        <v>0.1</v>
      </c>
    </row>
    <row r="7476" spans="1:6" x14ac:dyDescent="0.25">
      <c r="A7476" t="s">
        <v>228</v>
      </c>
      <c r="B7476" t="s">
        <v>190</v>
      </c>
      <c r="C7476" s="1">
        <v>29020</v>
      </c>
      <c r="D7476">
        <v>4.8</v>
      </c>
      <c r="F7476">
        <v>0.125</v>
      </c>
    </row>
    <row r="7477" spans="1:6" x14ac:dyDescent="0.25">
      <c r="A7477" t="s">
        <v>228</v>
      </c>
      <c r="B7477" t="s">
        <v>190</v>
      </c>
      <c r="C7477" s="1">
        <v>29034</v>
      </c>
      <c r="D7477">
        <v>5</v>
      </c>
      <c r="F7477">
        <v>0.12</v>
      </c>
    </row>
    <row r="7478" spans="1:6" x14ac:dyDescent="0.25">
      <c r="A7478" t="s">
        <v>228</v>
      </c>
      <c r="B7478" t="s">
        <v>190</v>
      </c>
      <c r="C7478" s="1">
        <v>29048</v>
      </c>
      <c r="D7478">
        <v>4.3</v>
      </c>
      <c r="F7478">
        <v>0.18609999999999999</v>
      </c>
    </row>
    <row r="7479" spans="1:6" x14ac:dyDescent="0.25">
      <c r="A7479" t="s">
        <v>228</v>
      </c>
      <c r="B7479" t="s">
        <v>190</v>
      </c>
      <c r="C7479" s="1">
        <v>29062</v>
      </c>
      <c r="D7479">
        <v>4.7</v>
      </c>
      <c r="F7479">
        <v>0.21279999999999999</v>
      </c>
    </row>
    <row r="7480" spans="1:6" x14ac:dyDescent="0.25">
      <c r="A7480" t="s">
        <v>228</v>
      </c>
      <c r="B7480" t="s">
        <v>190</v>
      </c>
      <c r="C7480" s="1">
        <v>29076</v>
      </c>
      <c r="D7480">
        <v>6</v>
      </c>
      <c r="F7480">
        <v>0.18329999999999999</v>
      </c>
    </row>
    <row r="7481" spans="1:6" x14ac:dyDescent="0.25">
      <c r="A7481" t="s">
        <v>228</v>
      </c>
      <c r="B7481" t="s">
        <v>190</v>
      </c>
      <c r="C7481" s="1">
        <v>29090</v>
      </c>
      <c r="D7481">
        <v>7.9</v>
      </c>
      <c r="F7481">
        <v>0.1139</v>
      </c>
    </row>
    <row r="7482" spans="1:6" x14ac:dyDescent="0.25">
      <c r="A7482" t="s">
        <v>228</v>
      </c>
      <c r="B7482" t="s">
        <v>190</v>
      </c>
      <c r="C7482" s="1">
        <v>29104</v>
      </c>
      <c r="D7482">
        <v>16.3</v>
      </c>
      <c r="F7482">
        <v>0.18410000000000001</v>
      </c>
    </row>
    <row r="7483" spans="1:6" x14ac:dyDescent="0.25">
      <c r="A7483" t="s">
        <v>228</v>
      </c>
      <c r="B7483" t="s">
        <v>190</v>
      </c>
      <c r="C7483" s="1">
        <v>29118</v>
      </c>
      <c r="D7483">
        <v>29.2</v>
      </c>
      <c r="F7483">
        <v>0.22600000000000001</v>
      </c>
    </row>
    <row r="7484" spans="1:6" x14ac:dyDescent="0.25">
      <c r="A7484" t="s">
        <v>228</v>
      </c>
      <c r="B7484" t="s">
        <v>190</v>
      </c>
      <c r="C7484" s="1">
        <v>29132</v>
      </c>
      <c r="D7484">
        <v>40.299999999999997</v>
      </c>
      <c r="F7484">
        <v>0.27539999999999998</v>
      </c>
    </row>
    <row r="7485" spans="1:6" x14ac:dyDescent="0.25">
      <c r="A7485" t="s">
        <v>228</v>
      </c>
      <c r="B7485" t="s">
        <v>190</v>
      </c>
      <c r="C7485" s="1">
        <v>29146</v>
      </c>
      <c r="D7485">
        <v>40.6</v>
      </c>
      <c r="F7485">
        <v>0.29559999999999997</v>
      </c>
    </row>
    <row r="7486" spans="1:6" x14ac:dyDescent="0.25">
      <c r="A7486" t="s">
        <v>228</v>
      </c>
      <c r="B7486" t="s">
        <v>190</v>
      </c>
      <c r="C7486" s="1">
        <v>29160</v>
      </c>
      <c r="D7486">
        <v>31.7</v>
      </c>
      <c r="F7486">
        <v>0.2492</v>
      </c>
    </row>
    <row r="7487" spans="1:6" x14ac:dyDescent="0.25">
      <c r="A7487" t="s">
        <v>228</v>
      </c>
      <c r="B7487" t="s">
        <v>190</v>
      </c>
      <c r="C7487" s="1">
        <v>29174</v>
      </c>
      <c r="D7487">
        <v>28.9</v>
      </c>
      <c r="F7487">
        <v>0.31140000000000001</v>
      </c>
    </row>
    <row r="7488" spans="1:6" x14ac:dyDescent="0.25">
      <c r="A7488" t="s">
        <v>228</v>
      </c>
      <c r="B7488" t="s">
        <v>190</v>
      </c>
      <c r="C7488" s="1">
        <v>29189</v>
      </c>
      <c r="D7488">
        <v>24.6</v>
      </c>
      <c r="F7488">
        <v>0.248</v>
      </c>
    </row>
    <row r="7489" spans="1:6" x14ac:dyDescent="0.25">
      <c r="A7489" t="s">
        <v>228</v>
      </c>
      <c r="B7489" t="s">
        <v>190</v>
      </c>
      <c r="C7489" s="1">
        <v>29203</v>
      </c>
      <c r="D7489">
        <v>19.899999999999999</v>
      </c>
      <c r="F7489">
        <v>0.18590000000000001</v>
      </c>
    </row>
    <row r="7490" spans="1:6" x14ac:dyDescent="0.25">
      <c r="A7490" t="s">
        <v>228</v>
      </c>
      <c r="B7490" t="s">
        <v>190</v>
      </c>
      <c r="C7490" s="1">
        <v>29217</v>
      </c>
      <c r="D7490">
        <v>18.600000000000001</v>
      </c>
      <c r="F7490">
        <v>0.18820000000000001</v>
      </c>
    </row>
    <row r="7491" spans="1:6" x14ac:dyDescent="0.25">
      <c r="A7491" t="s">
        <v>228</v>
      </c>
      <c r="B7491" t="s">
        <v>190</v>
      </c>
      <c r="C7491" s="1">
        <v>29231</v>
      </c>
      <c r="D7491">
        <v>13.3</v>
      </c>
      <c r="F7491">
        <v>0.25559999999999999</v>
      </c>
    </row>
    <row r="7492" spans="1:6" x14ac:dyDescent="0.25">
      <c r="A7492" t="s">
        <v>228</v>
      </c>
      <c r="B7492" t="s">
        <v>190</v>
      </c>
      <c r="C7492" s="1">
        <v>29245</v>
      </c>
      <c r="D7492">
        <v>12.5</v>
      </c>
      <c r="F7492">
        <v>0.13600000000000001</v>
      </c>
    </row>
    <row r="7493" spans="1:6" x14ac:dyDescent="0.25">
      <c r="A7493" t="s">
        <v>228</v>
      </c>
      <c r="B7493" t="s">
        <v>190</v>
      </c>
      <c r="C7493" s="1">
        <v>29259</v>
      </c>
      <c r="D7493">
        <v>12.3</v>
      </c>
      <c r="F7493">
        <v>0.17069999999999999</v>
      </c>
    </row>
    <row r="7494" spans="1:6" x14ac:dyDescent="0.25">
      <c r="A7494" t="s">
        <v>228</v>
      </c>
      <c r="B7494" t="s">
        <v>190</v>
      </c>
      <c r="C7494" s="1">
        <v>29273</v>
      </c>
      <c r="D7494">
        <v>13.6</v>
      </c>
      <c r="F7494">
        <v>0.17649999999999999</v>
      </c>
    </row>
    <row r="7495" spans="1:6" x14ac:dyDescent="0.25">
      <c r="A7495" t="s">
        <v>228</v>
      </c>
      <c r="B7495" t="s">
        <v>190</v>
      </c>
      <c r="C7495" s="1">
        <v>29288</v>
      </c>
      <c r="D7495">
        <v>14.6</v>
      </c>
      <c r="F7495">
        <v>0.24660000000000001</v>
      </c>
    </row>
    <row r="7496" spans="1:6" x14ac:dyDescent="0.25">
      <c r="A7496" t="s">
        <v>228</v>
      </c>
      <c r="B7496" t="s">
        <v>190</v>
      </c>
      <c r="C7496" s="1">
        <v>29302</v>
      </c>
      <c r="D7496">
        <v>16.899999999999999</v>
      </c>
      <c r="F7496">
        <v>0.18940000000000001</v>
      </c>
    </row>
    <row r="7497" spans="1:6" x14ac:dyDescent="0.25">
      <c r="A7497" t="s">
        <v>228</v>
      </c>
      <c r="B7497" t="s">
        <v>190</v>
      </c>
      <c r="C7497" s="1">
        <v>29316</v>
      </c>
      <c r="D7497">
        <v>17</v>
      </c>
      <c r="F7497">
        <v>0.1588</v>
      </c>
    </row>
    <row r="7498" spans="1:6" x14ac:dyDescent="0.25">
      <c r="A7498" t="s">
        <v>228</v>
      </c>
      <c r="B7498" t="s">
        <v>190</v>
      </c>
      <c r="C7498" s="1">
        <v>29330</v>
      </c>
      <c r="D7498">
        <v>15.8</v>
      </c>
      <c r="F7498">
        <v>0.15190000000000001</v>
      </c>
    </row>
    <row r="7499" spans="1:6" x14ac:dyDescent="0.25">
      <c r="A7499" t="s">
        <v>228</v>
      </c>
      <c r="B7499" t="s">
        <v>190</v>
      </c>
      <c r="C7499" s="1">
        <v>29344</v>
      </c>
      <c r="D7499">
        <v>11.3</v>
      </c>
      <c r="F7499">
        <v>9.74E-2</v>
      </c>
    </row>
    <row r="7500" spans="1:6" x14ac:dyDescent="0.25">
      <c r="A7500" t="s">
        <v>228</v>
      </c>
      <c r="B7500" t="s">
        <v>190</v>
      </c>
      <c r="C7500" s="1">
        <v>29358</v>
      </c>
      <c r="D7500">
        <v>8.3000000000000007</v>
      </c>
      <c r="F7500">
        <v>8.43E-2</v>
      </c>
    </row>
    <row r="7501" spans="1:6" x14ac:dyDescent="0.25">
      <c r="A7501" t="s">
        <v>228</v>
      </c>
      <c r="B7501" t="s">
        <v>190</v>
      </c>
      <c r="C7501" s="1">
        <v>29372</v>
      </c>
      <c r="D7501">
        <v>7</v>
      </c>
      <c r="F7501">
        <v>0.1</v>
      </c>
    </row>
    <row r="7502" spans="1:6" x14ac:dyDescent="0.25">
      <c r="A7502" t="s">
        <v>228</v>
      </c>
      <c r="B7502" t="s">
        <v>190</v>
      </c>
      <c r="C7502" s="1">
        <v>29386</v>
      </c>
      <c r="D7502">
        <v>4.8</v>
      </c>
      <c r="F7502">
        <v>0.125</v>
      </c>
    </row>
    <row r="7503" spans="1:6" x14ac:dyDescent="0.25">
      <c r="A7503" t="s">
        <v>228</v>
      </c>
      <c r="B7503" t="s">
        <v>190</v>
      </c>
      <c r="C7503" s="1">
        <v>29400</v>
      </c>
      <c r="D7503">
        <v>5</v>
      </c>
      <c r="F7503">
        <v>0.12</v>
      </c>
    </row>
    <row r="7504" spans="1:6" x14ac:dyDescent="0.25">
      <c r="A7504" t="s">
        <v>228</v>
      </c>
      <c r="B7504" t="s">
        <v>190</v>
      </c>
      <c r="C7504" s="1">
        <v>29414</v>
      </c>
      <c r="D7504">
        <v>4.3</v>
      </c>
      <c r="F7504">
        <v>0.18609999999999999</v>
      </c>
    </row>
    <row r="7505" spans="1:6" x14ac:dyDescent="0.25">
      <c r="A7505" t="s">
        <v>228</v>
      </c>
      <c r="B7505" t="s">
        <v>190</v>
      </c>
      <c r="C7505" s="1">
        <v>29428</v>
      </c>
      <c r="D7505">
        <v>4.7</v>
      </c>
      <c r="F7505">
        <v>0.21279999999999999</v>
      </c>
    </row>
    <row r="7506" spans="1:6" x14ac:dyDescent="0.25">
      <c r="A7506" t="s">
        <v>228</v>
      </c>
      <c r="B7506" t="s">
        <v>190</v>
      </c>
      <c r="C7506" s="1">
        <v>29442</v>
      </c>
      <c r="D7506">
        <v>6</v>
      </c>
      <c r="F7506">
        <v>0.18329999999999999</v>
      </c>
    </row>
    <row r="7507" spans="1:6" x14ac:dyDescent="0.25">
      <c r="A7507" t="s">
        <v>228</v>
      </c>
      <c r="B7507" t="s">
        <v>190</v>
      </c>
      <c r="C7507" s="1">
        <v>29456</v>
      </c>
      <c r="D7507">
        <v>7.9</v>
      </c>
      <c r="F7507">
        <v>0.1139</v>
      </c>
    </row>
    <row r="7508" spans="1:6" x14ac:dyDescent="0.25">
      <c r="A7508" t="s">
        <v>228</v>
      </c>
      <c r="B7508" t="s">
        <v>190</v>
      </c>
      <c r="C7508" s="1">
        <v>29470</v>
      </c>
      <c r="D7508">
        <v>16.3</v>
      </c>
      <c r="F7508">
        <v>0.18410000000000001</v>
      </c>
    </row>
    <row r="7509" spans="1:6" x14ac:dyDescent="0.25">
      <c r="A7509" t="s">
        <v>228</v>
      </c>
      <c r="B7509" t="s">
        <v>190</v>
      </c>
      <c r="C7509" s="1">
        <v>29484</v>
      </c>
      <c r="D7509">
        <v>29.2</v>
      </c>
      <c r="F7509">
        <v>0.22600000000000001</v>
      </c>
    </row>
    <row r="7510" spans="1:6" x14ac:dyDescent="0.25">
      <c r="A7510" t="s">
        <v>228</v>
      </c>
      <c r="B7510" t="s">
        <v>190</v>
      </c>
      <c r="C7510" s="1">
        <v>29498</v>
      </c>
      <c r="D7510">
        <v>40.299999999999997</v>
      </c>
      <c r="F7510">
        <v>0.27539999999999998</v>
      </c>
    </row>
    <row r="7511" spans="1:6" x14ac:dyDescent="0.25">
      <c r="A7511" t="s">
        <v>228</v>
      </c>
      <c r="B7511" t="s">
        <v>190</v>
      </c>
      <c r="C7511" s="1">
        <v>29512</v>
      </c>
      <c r="D7511">
        <v>40.6</v>
      </c>
      <c r="F7511">
        <v>0.29559999999999997</v>
      </c>
    </row>
    <row r="7512" spans="1:6" x14ac:dyDescent="0.25">
      <c r="A7512" t="s">
        <v>228</v>
      </c>
      <c r="B7512" t="s">
        <v>190</v>
      </c>
      <c r="C7512" s="1">
        <v>29526</v>
      </c>
      <c r="D7512">
        <v>31.7</v>
      </c>
      <c r="F7512">
        <v>0.2492</v>
      </c>
    </row>
    <row r="7513" spans="1:6" x14ac:dyDescent="0.25">
      <c r="A7513" t="s">
        <v>228</v>
      </c>
      <c r="B7513" t="s">
        <v>190</v>
      </c>
      <c r="C7513" s="1">
        <v>29540</v>
      </c>
      <c r="D7513">
        <v>28.9</v>
      </c>
      <c r="F7513">
        <v>0.31140000000000001</v>
      </c>
    </row>
    <row r="7514" spans="1:6" x14ac:dyDescent="0.25">
      <c r="A7514" t="s">
        <v>228</v>
      </c>
      <c r="B7514" t="s">
        <v>190</v>
      </c>
      <c r="C7514" s="1">
        <v>29555</v>
      </c>
      <c r="D7514">
        <v>24.6</v>
      </c>
      <c r="F7514">
        <v>0.248</v>
      </c>
    </row>
    <row r="7515" spans="1:6" x14ac:dyDescent="0.25">
      <c r="A7515" t="s">
        <v>228</v>
      </c>
      <c r="B7515" t="s">
        <v>190</v>
      </c>
      <c r="C7515" s="1">
        <v>29569</v>
      </c>
      <c r="D7515">
        <v>19.899999999999999</v>
      </c>
      <c r="F7515">
        <v>0.18590000000000001</v>
      </c>
    </row>
    <row r="7516" spans="1:6" x14ac:dyDescent="0.25">
      <c r="A7516" t="s">
        <v>228</v>
      </c>
      <c r="B7516" t="s">
        <v>190</v>
      </c>
      <c r="C7516" s="1">
        <v>29583</v>
      </c>
      <c r="D7516">
        <v>18.600000000000001</v>
      </c>
      <c r="F7516">
        <v>0.18820000000000001</v>
      </c>
    </row>
    <row r="7517" spans="1:6" x14ac:dyDescent="0.25">
      <c r="A7517" t="s">
        <v>228</v>
      </c>
      <c r="B7517" t="s">
        <v>190</v>
      </c>
      <c r="C7517" s="1">
        <v>29597</v>
      </c>
      <c r="D7517">
        <v>13.3</v>
      </c>
      <c r="F7517">
        <v>0.25559999999999999</v>
      </c>
    </row>
    <row r="7518" spans="1:6" x14ac:dyDescent="0.25">
      <c r="A7518" t="s">
        <v>228</v>
      </c>
      <c r="B7518" t="s">
        <v>190</v>
      </c>
      <c r="C7518" s="1">
        <v>29611</v>
      </c>
      <c r="D7518">
        <v>12.5</v>
      </c>
      <c r="F7518">
        <v>0.13600000000000001</v>
      </c>
    </row>
    <row r="7519" spans="1:6" x14ac:dyDescent="0.25">
      <c r="A7519" t="s">
        <v>228</v>
      </c>
      <c r="B7519" t="s">
        <v>190</v>
      </c>
      <c r="C7519" s="1">
        <v>29625</v>
      </c>
      <c r="D7519">
        <v>12.3</v>
      </c>
      <c r="F7519">
        <v>0.17069999999999999</v>
      </c>
    </row>
    <row r="7520" spans="1:6" x14ac:dyDescent="0.25">
      <c r="A7520" t="s">
        <v>228</v>
      </c>
      <c r="B7520" t="s">
        <v>190</v>
      </c>
      <c r="C7520" s="1">
        <v>29639</v>
      </c>
      <c r="D7520">
        <v>13.6</v>
      </c>
      <c r="F7520">
        <v>0.17649999999999999</v>
      </c>
    </row>
    <row r="7521" spans="1:6" x14ac:dyDescent="0.25">
      <c r="A7521" t="s">
        <v>228</v>
      </c>
      <c r="B7521" t="s">
        <v>190</v>
      </c>
      <c r="C7521" s="1">
        <v>29653</v>
      </c>
      <c r="D7521">
        <v>14.6</v>
      </c>
      <c r="F7521">
        <v>0.24660000000000001</v>
      </c>
    </row>
    <row r="7522" spans="1:6" x14ac:dyDescent="0.25">
      <c r="A7522" t="s">
        <v>228</v>
      </c>
      <c r="B7522" t="s">
        <v>190</v>
      </c>
      <c r="C7522" s="1">
        <v>29667</v>
      </c>
      <c r="D7522">
        <v>16.899999999999999</v>
      </c>
      <c r="F7522">
        <v>0.18940000000000001</v>
      </c>
    </row>
    <row r="7523" spans="1:6" x14ac:dyDescent="0.25">
      <c r="A7523" t="s">
        <v>228</v>
      </c>
      <c r="B7523" t="s">
        <v>190</v>
      </c>
      <c r="C7523" s="1">
        <v>29681</v>
      </c>
      <c r="D7523">
        <v>17</v>
      </c>
      <c r="F7523">
        <v>0.1588</v>
      </c>
    </row>
    <row r="7524" spans="1:6" x14ac:dyDescent="0.25">
      <c r="A7524" t="s">
        <v>228</v>
      </c>
      <c r="B7524" t="s">
        <v>190</v>
      </c>
      <c r="C7524" s="1">
        <v>29695</v>
      </c>
      <c r="D7524">
        <v>15.8</v>
      </c>
      <c r="F7524">
        <v>0.15190000000000001</v>
      </c>
    </row>
    <row r="7525" spans="1:6" x14ac:dyDescent="0.25">
      <c r="A7525" t="s">
        <v>228</v>
      </c>
      <c r="B7525" t="s">
        <v>190</v>
      </c>
      <c r="C7525" s="1">
        <v>29709</v>
      </c>
      <c r="D7525">
        <v>11.3</v>
      </c>
      <c r="F7525">
        <v>9.74E-2</v>
      </c>
    </row>
    <row r="7526" spans="1:6" x14ac:dyDescent="0.25">
      <c r="A7526" t="s">
        <v>228</v>
      </c>
      <c r="B7526" t="s">
        <v>190</v>
      </c>
      <c r="C7526" s="1">
        <v>29723</v>
      </c>
      <c r="D7526">
        <v>8.3000000000000007</v>
      </c>
      <c r="F7526">
        <v>8.43E-2</v>
      </c>
    </row>
    <row r="7527" spans="1:6" x14ac:dyDescent="0.25">
      <c r="A7527" t="s">
        <v>228</v>
      </c>
      <c r="B7527" t="s">
        <v>190</v>
      </c>
      <c r="C7527" s="1">
        <v>29737</v>
      </c>
      <c r="D7527">
        <v>7</v>
      </c>
      <c r="F7527">
        <v>0.1</v>
      </c>
    </row>
    <row r="7528" spans="1:6" x14ac:dyDescent="0.25">
      <c r="A7528" t="s">
        <v>228</v>
      </c>
      <c r="B7528" t="s">
        <v>190</v>
      </c>
      <c r="C7528" s="1">
        <v>29751</v>
      </c>
      <c r="D7528">
        <v>4.8</v>
      </c>
      <c r="F7528">
        <v>0.125</v>
      </c>
    </row>
    <row r="7529" spans="1:6" x14ac:dyDescent="0.25">
      <c r="A7529" t="s">
        <v>228</v>
      </c>
      <c r="B7529" t="s">
        <v>190</v>
      </c>
      <c r="C7529" s="1">
        <v>29765</v>
      </c>
      <c r="D7529">
        <v>5</v>
      </c>
      <c r="F7529">
        <v>0.12</v>
      </c>
    </row>
    <row r="7530" spans="1:6" x14ac:dyDescent="0.25">
      <c r="A7530" t="s">
        <v>228</v>
      </c>
      <c r="B7530" t="s">
        <v>190</v>
      </c>
      <c r="C7530" s="1">
        <v>29779</v>
      </c>
      <c r="D7530">
        <v>4.3</v>
      </c>
      <c r="F7530">
        <v>0.18609999999999999</v>
      </c>
    </row>
    <row r="7531" spans="1:6" x14ac:dyDescent="0.25">
      <c r="A7531" t="s">
        <v>228</v>
      </c>
      <c r="B7531" t="s">
        <v>190</v>
      </c>
      <c r="C7531" s="1">
        <v>29793</v>
      </c>
      <c r="D7531">
        <v>4.7</v>
      </c>
      <c r="F7531">
        <v>0.21279999999999999</v>
      </c>
    </row>
    <row r="7532" spans="1:6" x14ac:dyDescent="0.25">
      <c r="A7532" t="s">
        <v>228</v>
      </c>
      <c r="B7532" t="s">
        <v>190</v>
      </c>
      <c r="C7532" s="1">
        <v>29807</v>
      </c>
      <c r="D7532">
        <v>6</v>
      </c>
      <c r="F7532">
        <v>0.18329999999999999</v>
      </c>
    </row>
    <row r="7533" spans="1:6" x14ac:dyDescent="0.25">
      <c r="A7533" t="s">
        <v>228</v>
      </c>
      <c r="B7533" t="s">
        <v>190</v>
      </c>
      <c r="C7533" s="1">
        <v>29821</v>
      </c>
      <c r="D7533">
        <v>7.9</v>
      </c>
      <c r="F7533">
        <v>0.1139</v>
      </c>
    </row>
    <row r="7534" spans="1:6" x14ac:dyDescent="0.25">
      <c r="A7534" t="s">
        <v>228</v>
      </c>
      <c r="B7534" t="s">
        <v>190</v>
      </c>
      <c r="C7534" s="1">
        <v>29835</v>
      </c>
      <c r="D7534">
        <v>16.3</v>
      </c>
      <c r="F7534">
        <v>0.18410000000000001</v>
      </c>
    </row>
    <row r="7535" spans="1:6" x14ac:dyDescent="0.25">
      <c r="A7535" t="s">
        <v>228</v>
      </c>
      <c r="B7535" t="s">
        <v>190</v>
      </c>
      <c r="C7535" s="1">
        <v>29849</v>
      </c>
      <c r="D7535">
        <v>29.2</v>
      </c>
      <c r="F7535">
        <v>0.22600000000000001</v>
      </c>
    </row>
    <row r="7536" spans="1:6" x14ac:dyDescent="0.25">
      <c r="A7536" t="s">
        <v>228</v>
      </c>
      <c r="B7536" t="s">
        <v>190</v>
      </c>
      <c r="C7536" s="1">
        <v>29863</v>
      </c>
      <c r="D7536">
        <v>40.299999999999997</v>
      </c>
      <c r="F7536">
        <v>0.27539999999999998</v>
      </c>
    </row>
    <row r="7537" spans="1:6" x14ac:dyDescent="0.25">
      <c r="A7537" t="s">
        <v>228</v>
      </c>
      <c r="B7537" t="s">
        <v>190</v>
      </c>
      <c r="C7537" s="1">
        <v>29877</v>
      </c>
      <c r="D7537">
        <v>40.6</v>
      </c>
      <c r="F7537">
        <v>0.29559999999999997</v>
      </c>
    </row>
    <row r="7538" spans="1:6" x14ac:dyDescent="0.25">
      <c r="A7538" t="s">
        <v>228</v>
      </c>
      <c r="B7538" t="s">
        <v>190</v>
      </c>
      <c r="C7538" s="1">
        <v>29891</v>
      </c>
      <c r="D7538">
        <v>31.7</v>
      </c>
      <c r="F7538">
        <v>0.2492</v>
      </c>
    </row>
    <row r="7539" spans="1:6" x14ac:dyDescent="0.25">
      <c r="A7539" t="s">
        <v>228</v>
      </c>
      <c r="B7539" t="s">
        <v>190</v>
      </c>
      <c r="C7539" s="1">
        <v>29905</v>
      </c>
      <c r="D7539">
        <v>28.9</v>
      </c>
      <c r="F7539">
        <v>0.31140000000000001</v>
      </c>
    </row>
    <row r="7540" spans="1:6" x14ac:dyDescent="0.25">
      <c r="A7540" t="s">
        <v>228</v>
      </c>
      <c r="B7540" t="s">
        <v>190</v>
      </c>
      <c r="C7540" s="1">
        <v>29920</v>
      </c>
      <c r="D7540">
        <v>24.6</v>
      </c>
      <c r="F7540">
        <v>0.248</v>
      </c>
    </row>
    <row r="7541" spans="1:6" x14ac:dyDescent="0.25">
      <c r="A7541" t="s">
        <v>228</v>
      </c>
      <c r="B7541" t="s">
        <v>190</v>
      </c>
      <c r="C7541" s="1">
        <v>29934</v>
      </c>
      <c r="D7541">
        <v>19.899999999999999</v>
      </c>
      <c r="F7541">
        <v>0.18590000000000001</v>
      </c>
    </row>
    <row r="7542" spans="1:6" x14ac:dyDescent="0.25">
      <c r="A7542" t="s">
        <v>228</v>
      </c>
      <c r="B7542" t="s">
        <v>190</v>
      </c>
      <c r="C7542" s="1">
        <v>29948</v>
      </c>
      <c r="D7542">
        <v>18.600000000000001</v>
      </c>
      <c r="F7542">
        <v>0.18820000000000001</v>
      </c>
    </row>
    <row r="7543" spans="1:6" x14ac:dyDescent="0.25">
      <c r="A7543" t="s">
        <v>228</v>
      </c>
      <c r="B7543" t="s">
        <v>190</v>
      </c>
      <c r="C7543" s="1">
        <v>29962</v>
      </c>
      <c r="D7543">
        <v>13.3</v>
      </c>
      <c r="F7543">
        <v>0.25559999999999999</v>
      </c>
    </row>
    <row r="7544" spans="1:6" x14ac:dyDescent="0.25">
      <c r="A7544" t="s">
        <v>228</v>
      </c>
      <c r="B7544" t="s">
        <v>190</v>
      </c>
      <c r="C7544" s="1">
        <v>29976</v>
      </c>
      <c r="D7544">
        <v>12.5</v>
      </c>
      <c r="F7544">
        <v>0.13600000000000001</v>
      </c>
    </row>
    <row r="7545" spans="1:6" x14ac:dyDescent="0.25">
      <c r="A7545" t="s">
        <v>228</v>
      </c>
      <c r="B7545" t="s">
        <v>190</v>
      </c>
      <c r="C7545" s="1">
        <v>29990</v>
      </c>
      <c r="D7545">
        <v>12.3</v>
      </c>
      <c r="F7545">
        <v>0.17069999999999999</v>
      </c>
    </row>
    <row r="7546" spans="1:6" x14ac:dyDescent="0.25">
      <c r="A7546" t="s">
        <v>228</v>
      </c>
      <c r="B7546" t="s">
        <v>190</v>
      </c>
      <c r="C7546" s="1">
        <v>30004</v>
      </c>
      <c r="D7546">
        <v>13.6</v>
      </c>
      <c r="F7546">
        <v>0.17649999999999999</v>
      </c>
    </row>
    <row r="7547" spans="1:6" x14ac:dyDescent="0.25">
      <c r="A7547" t="s">
        <v>228</v>
      </c>
      <c r="B7547" t="s">
        <v>190</v>
      </c>
      <c r="C7547" s="1">
        <v>30018</v>
      </c>
      <c r="D7547">
        <v>14.6</v>
      </c>
      <c r="F7547">
        <v>0.24660000000000001</v>
      </c>
    </row>
    <row r="7548" spans="1:6" x14ac:dyDescent="0.25">
      <c r="A7548" t="s">
        <v>228</v>
      </c>
      <c r="B7548" t="s">
        <v>190</v>
      </c>
      <c r="C7548" s="1">
        <v>30032</v>
      </c>
      <c r="D7548">
        <v>16.899999999999999</v>
      </c>
      <c r="F7548">
        <v>0.18940000000000001</v>
      </c>
    </row>
    <row r="7549" spans="1:6" x14ac:dyDescent="0.25">
      <c r="A7549" t="s">
        <v>228</v>
      </c>
      <c r="B7549" t="s">
        <v>190</v>
      </c>
      <c r="C7549" s="1">
        <v>30046</v>
      </c>
      <c r="D7549">
        <v>17</v>
      </c>
      <c r="F7549">
        <v>0.1588</v>
      </c>
    </row>
    <row r="7550" spans="1:6" x14ac:dyDescent="0.25">
      <c r="A7550" t="s">
        <v>228</v>
      </c>
      <c r="B7550" t="s">
        <v>190</v>
      </c>
      <c r="C7550" s="1">
        <v>30060</v>
      </c>
      <c r="D7550">
        <v>15.8</v>
      </c>
      <c r="F7550">
        <v>0.15190000000000001</v>
      </c>
    </row>
    <row r="7551" spans="1:6" x14ac:dyDescent="0.25">
      <c r="A7551" t="s">
        <v>228</v>
      </c>
      <c r="B7551" t="s">
        <v>190</v>
      </c>
      <c r="C7551" s="1">
        <v>30074</v>
      </c>
      <c r="D7551">
        <v>11.3</v>
      </c>
      <c r="F7551">
        <v>9.74E-2</v>
      </c>
    </row>
    <row r="7552" spans="1:6" x14ac:dyDescent="0.25">
      <c r="A7552" t="s">
        <v>228</v>
      </c>
      <c r="B7552" t="s">
        <v>190</v>
      </c>
      <c r="C7552" s="1">
        <v>30088</v>
      </c>
      <c r="D7552">
        <v>8.3000000000000007</v>
      </c>
      <c r="F7552">
        <v>8.43E-2</v>
      </c>
    </row>
    <row r="7553" spans="1:6" x14ac:dyDescent="0.25">
      <c r="A7553" t="s">
        <v>228</v>
      </c>
      <c r="B7553" t="s">
        <v>190</v>
      </c>
      <c r="C7553" s="1">
        <v>30102</v>
      </c>
      <c r="D7553">
        <v>7</v>
      </c>
      <c r="F7553">
        <v>0.1</v>
      </c>
    </row>
    <row r="7554" spans="1:6" x14ac:dyDescent="0.25">
      <c r="A7554" t="s">
        <v>228</v>
      </c>
      <c r="B7554" t="s">
        <v>190</v>
      </c>
      <c r="C7554" s="1">
        <v>30116</v>
      </c>
      <c r="D7554">
        <v>4.8</v>
      </c>
      <c r="F7554">
        <v>0.125</v>
      </c>
    </row>
    <row r="7555" spans="1:6" x14ac:dyDescent="0.25">
      <c r="A7555" t="s">
        <v>228</v>
      </c>
      <c r="B7555" t="s">
        <v>190</v>
      </c>
      <c r="C7555" s="1">
        <v>30130</v>
      </c>
      <c r="D7555">
        <v>5</v>
      </c>
      <c r="F7555">
        <v>0.12</v>
      </c>
    </row>
    <row r="7556" spans="1:6" x14ac:dyDescent="0.25">
      <c r="A7556" t="s">
        <v>228</v>
      </c>
      <c r="B7556" t="s">
        <v>190</v>
      </c>
      <c r="C7556" s="1">
        <v>30144</v>
      </c>
      <c r="D7556">
        <v>4.3</v>
      </c>
      <c r="F7556">
        <v>0.18609999999999999</v>
      </c>
    </row>
    <row r="7557" spans="1:6" x14ac:dyDescent="0.25">
      <c r="A7557" t="s">
        <v>228</v>
      </c>
      <c r="B7557" t="s">
        <v>190</v>
      </c>
      <c r="C7557" s="1">
        <v>30158</v>
      </c>
      <c r="D7557">
        <v>4.7</v>
      </c>
      <c r="F7557">
        <v>0.21279999999999999</v>
      </c>
    </row>
    <row r="7558" spans="1:6" x14ac:dyDescent="0.25">
      <c r="A7558" t="s">
        <v>228</v>
      </c>
      <c r="B7558" t="s">
        <v>190</v>
      </c>
      <c r="C7558" s="1">
        <v>30172</v>
      </c>
      <c r="D7558">
        <v>6</v>
      </c>
      <c r="F7558">
        <v>0.18329999999999999</v>
      </c>
    </row>
    <row r="7559" spans="1:6" x14ac:dyDescent="0.25">
      <c r="A7559" t="s">
        <v>228</v>
      </c>
      <c r="B7559" t="s">
        <v>190</v>
      </c>
      <c r="C7559" s="1">
        <v>30186</v>
      </c>
      <c r="D7559">
        <v>7.9</v>
      </c>
      <c r="F7559">
        <v>0.1139</v>
      </c>
    </row>
    <row r="7560" spans="1:6" x14ac:dyDescent="0.25">
      <c r="A7560" t="s">
        <v>228</v>
      </c>
      <c r="B7560" t="s">
        <v>190</v>
      </c>
      <c r="C7560" s="1">
        <v>30200</v>
      </c>
      <c r="D7560">
        <v>16.3</v>
      </c>
      <c r="F7560">
        <v>0.18410000000000001</v>
      </c>
    </row>
    <row r="7561" spans="1:6" x14ac:dyDescent="0.25">
      <c r="A7561" t="s">
        <v>228</v>
      </c>
      <c r="B7561" t="s">
        <v>190</v>
      </c>
      <c r="C7561" s="1">
        <v>30214</v>
      </c>
      <c r="D7561">
        <v>29.2</v>
      </c>
      <c r="F7561">
        <v>0.22600000000000001</v>
      </c>
    </row>
    <row r="7562" spans="1:6" x14ac:dyDescent="0.25">
      <c r="A7562" t="s">
        <v>228</v>
      </c>
      <c r="B7562" t="s">
        <v>190</v>
      </c>
      <c r="C7562" s="1">
        <v>30228</v>
      </c>
      <c r="D7562">
        <v>40.299999999999997</v>
      </c>
      <c r="F7562">
        <v>0.27539999999999998</v>
      </c>
    </row>
    <row r="7563" spans="1:6" x14ac:dyDescent="0.25">
      <c r="A7563" t="s">
        <v>228</v>
      </c>
      <c r="B7563" t="s">
        <v>190</v>
      </c>
      <c r="C7563" s="1">
        <v>30242</v>
      </c>
      <c r="D7563">
        <v>40.6</v>
      </c>
      <c r="F7563">
        <v>0.29559999999999997</v>
      </c>
    </row>
    <row r="7564" spans="1:6" x14ac:dyDescent="0.25">
      <c r="A7564" t="s">
        <v>228</v>
      </c>
      <c r="B7564" t="s">
        <v>190</v>
      </c>
      <c r="C7564" s="1">
        <v>30256</v>
      </c>
      <c r="D7564">
        <v>31.7</v>
      </c>
      <c r="F7564">
        <v>0.2492</v>
      </c>
    </row>
    <row r="7565" spans="1:6" x14ac:dyDescent="0.25">
      <c r="A7565" t="s">
        <v>228</v>
      </c>
      <c r="B7565" t="s">
        <v>190</v>
      </c>
      <c r="C7565" s="1">
        <v>30270</v>
      </c>
      <c r="D7565">
        <v>28.9</v>
      </c>
      <c r="F7565">
        <v>0.31140000000000001</v>
      </c>
    </row>
    <row r="7566" spans="1:6" x14ac:dyDescent="0.25">
      <c r="A7566" t="s">
        <v>228</v>
      </c>
      <c r="B7566" t="s">
        <v>190</v>
      </c>
      <c r="C7566" s="1">
        <v>30285</v>
      </c>
      <c r="D7566">
        <v>24.6</v>
      </c>
      <c r="F7566">
        <v>0.248</v>
      </c>
    </row>
    <row r="7567" spans="1:6" x14ac:dyDescent="0.25">
      <c r="A7567" t="s">
        <v>228</v>
      </c>
      <c r="B7567" t="s">
        <v>190</v>
      </c>
      <c r="C7567" s="1">
        <v>30299</v>
      </c>
      <c r="D7567">
        <v>19.899999999999999</v>
      </c>
      <c r="F7567">
        <v>0.18590000000000001</v>
      </c>
    </row>
    <row r="7568" spans="1:6" x14ac:dyDescent="0.25">
      <c r="A7568" t="s">
        <v>228</v>
      </c>
      <c r="B7568" t="s">
        <v>190</v>
      </c>
      <c r="C7568" s="1">
        <v>30313</v>
      </c>
      <c r="D7568">
        <v>18.600000000000001</v>
      </c>
      <c r="F7568">
        <v>0.18820000000000001</v>
      </c>
    </row>
    <row r="7569" spans="1:6" x14ac:dyDescent="0.25">
      <c r="A7569" t="s">
        <v>228</v>
      </c>
      <c r="B7569" t="s">
        <v>190</v>
      </c>
      <c r="C7569" s="1">
        <v>30327</v>
      </c>
      <c r="D7569">
        <v>13.3</v>
      </c>
      <c r="F7569">
        <v>0.25559999999999999</v>
      </c>
    </row>
    <row r="7570" spans="1:6" x14ac:dyDescent="0.25">
      <c r="A7570" t="s">
        <v>228</v>
      </c>
      <c r="B7570" t="s">
        <v>190</v>
      </c>
      <c r="C7570" s="1">
        <v>30341</v>
      </c>
      <c r="D7570">
        <v>12.5</v>
      </c>
      <c r="F7570">
        <v>0.13600000000000001</v>
      </c>
    </row>
    <row r="7571" spans="1:6" x14ac:dyDescent="0.25">
      <c r="A7571" t="s">
        <v>228</v>
      </c>
      <c r="B7571" t="s">
        <v>190</v>
      </c>
      <c r="C7571" s="1">
        <v>30355</v>
      </c>
      <c r="D7571">
        <v>12.3</v>
      </c>
      <c r="F7571">
        <v>0.17069999999999999</v>
      </c>
    </row>
    <row r="7572" spans="1:6" x14ac:dyDescent="0.25">
      <c r="A7572" t="s">
        <v>228</v>
      </c>
      <c r="B7572" t="s">
        <v>190</v>
      </c>
      <c r="C7572" s="1">
        <v>30369</v>
      </c>
      <c r="D7572">
        <v>13.6</v>
      </c>
      <c r="F7572">
        <v>0.17649999999999999</v>
      </c>
    </row>
    <row r="7573" spans="1:6" x14ac:dyDescent="0.25">
      <c r="A7573" t="s">
        <v>228</v>
      </c>
      <c r="B7573" t="s">
        <v>190</v>
      </c>
      <c r="C7573" s="1">
        <v>30383</v>
      </c>
      <c r="D7573">
        <v>14.6</v>
      </c>
      <c r="F7573">
        <v>0.24660000000000001</v>
      </c>
    </row>
    <row r="7574" spans="1:6" x14ac:dyDescent="0.25">
      <c r="A7574" t="s">
        <v>228</v>
      </c>
      <c r="B7574" t="s">
        <v>190</v>
      </c>
      <c r="C7574" s="1">
        <v>30397</v>
      </c>
      <c r="D7574">
        <v>16.899999999999999</v>
      </c>
      <c r="F7574">
        <v>0.18940000000000001</v>
      </c>
    </row>
    <row r="7575" spans="1:6" x14ac:dyDescent="0.25">
      <c r="A7575" t="s">
        <v>228</v>
      </c>
      <c r="B7575" t="s">
        <v>190</v>
      </c>
      <c r="C7575" s="1">
        <v>30411</v>
      </c>
      <c r="D7575">
        <v>17</v>
      </c>
      <c r="F7575">
        <v>0.1588</v>
      </c>
    </row>
    <row r="7576" spans="1:6" x14ac:dyDescent="0.25">
      <c r="A7576" t="s">
        <v>228</v>
      </c>
      <c r="B7576" t="s">
        <v>190</v>
      </c>
      <c r="C7576" s="1">
        <v>30425</v>
      </c>
      <c r="D7576">
        <v>15.8</v>
      </c>
      <c r="F7576">
        <v>0.15190000000000001</v>
      </c>
    </row>
    <row r="7577" spans="1:6" x14ac:dyDescent="0.25">
      <c r="A7577" t="s">
        <v>228</v>
      </c>
      <c r="B7577" t="s">
        <v>190</v>
      </c>
      <c r="C7577" s="1">
        <v>30439</v>
      </c>
      <c r="D7577">
        <v>11.3</v>
      </c>
      <c r="F7577">
        <v>9.74E-2</v>
      </c>
    </row>
    <row r="7578" spans="1:6" x14ac:dyDescent="0.25">
      <c r="A7578" t="s">
        <v>228</v>
      </c>
      <c r="B7578" t="s">
        <v>190</v>
      </c>
      <c r="C7578" s="1">
        <v>30453</v>
      </c>
      <c r="D7578">
        <v>8.3000000000000007</v>
      </c>
      <c r="F7578">
        <v>8.43E-2</v>
      </c>
    </row>
    <row r="7579" spans="1:6" x14ac:dyDescent="0.25">
      <c r="A7579" t="s">
        <v>228</v>
      </c>
      <c r="B7579" t="s">
        <v>190</v>
      </c>
      <c r="C7579" s="1">
        <v>30467</v>
      </c>
      <c r="D7579">
        <v>7</v>
      </c>
      <c r="F7579">
        <v>0.1</v>
      </c>
    </row>
    <row r="7580" spans="1:6" x14ac:dyDescent="0.25">
      <c r="A7580" t="s">
        <v>228</v>
      </c>
      <c r="B7580" t="s">
        <v>190</v>
      </c>
      <c r="C7580" s="1">
        <v>30481</v>
      </c>
      <c r="D7580">
        <v>4.8</v>
      </c>
      <c r="F7580">
        <v>0.125</v>
      </c>
    </row>
    <row r="7581" spans="1:6" x14ac:dyDescent="0.25">
      <c r="A7581" t="s">
        <v>228</v>
      </c>
      <c r="B7581" t="s">
        <v>190</v>
      </c>
      <c r="C7581" s="1">
        <v>30495</v>
      </c>
      <c r="D7581">
        <v>5</v>
      </c>
      <c r="F7581">
        <v>0.12</v>
      </c>
    </row>
    <row r="7582" spans="1:6" x14ac:dyDescent="0.25">
      <c r="A7582" t="s">
        <v>228</v>
      </c>
      <c r="B7582" t="s">
        <v>190</v>
      </c>
      <c r="C7582" s="1">
        <v>30509</v>
      </c>
      <c r="D7582">
        <v>4.3</v>
      </c>
      <c r="F7582">
        <v>0.18609999999999999</v>
      </c>
    </row>
    <row r="7583" spans="1:6" x14ac:dyDescent="0.25">
      <c r="A7583" t="s">
        <v>228</v>
      </c>
      <c r="B7583" t="s">
        <v>190</v>
      </c>
      <c r="C7583" s="1">
        <v>30523</v>
      </c>
      <c r="D7583">
        <v>4.7</v>
      </c>
      <c r="F7583">
        <v>0.21279999999999999</v>
      </c>
    </row>
    <row r="7584" spans="1:6" x14ac:dyDescent="0.25">
      <c r="A7584" t="s">
        <v>228</v>
      </c>
      <c r="B7584" t="s">
        <v>190</v>
      </c>
      <c r="C7584" s="1">
        <v>30537</v>
      </c>
      <c r="D7584">
        <v>6</v>
      </c>
      <c r="F7584">
        <v>0.18329999999999999</v>
      </c>
    </row>
    <row r="7585" spans="1:6" x14ac:dyDescent="0.25">
      <c r="A7585" t="s">
        <v>228</v>
      </c>
      <c r="B7585" t="s">
        <v>190</v>
      </c>
      <c r="C7585" s="1">
        <v>30551</v>
      </c>
      <c r="D7585">
        <v>7.9</v>
      </c>
      <c r="F7585">
        <v>0.1139</v>
      </c>
    </row>
    <row r="7586" spans="1:6" x14ac:dyDescent="0.25">
      <c r="A7586" t="s">
        <v>228</v>
      </c>
      <c r="B7586" t="s">
        <v>190</v>
      </c>
      <c r="C7586" s="1">
        <v>30565</v>
      </c>
      <c r="D7586">
        <v>16.3</v>
      </c>
      <c r="F7586">
        <v>0.18410000000000001</v>
      </c>
    </row>
    <row r="7587" spans="1:6" x14ac:dyDescent="0.25">
      <c r="A7587" t="s">
        <v>228</v>
      </c>
      <c r="B7587" t="s">
        <v>190</v>
      </c>
      <c r="C7587" s="1">
        <v>30579</v>
      </c>
      <c r="D7587">
        <v>29.2</v>
      </c>
      <c r="F7587">
        <v>0.22600000000000001</v>
      </c>
    </row>
    <row r="7588" spans="1:6" x14ac:dyDescent="0.25">
      <c r="A7588" t="s">
        <v>228</v>
      </c>
      <c r="B7588" t="s">
        <v>190</v>
      </c>
      <c r="C7588" s="1">
        <v>30593</v>
      </c>
      <c r="D7588">
        <v>40.299999999999997</v>
      </c>
      <c r="F7588">
        <v>0.27539999999999998</v>
      </c>
    </row>
    <row r="7589" spans="1:6" x14ac:dyDescent="0.25">
      <c r="A7589" t="s">
        <v>228</v>
      </c>
      <c r="B7589" t="s">
        <v>190</v>
      </c>
      <c r="C7589" s="1">
        <v>30607</v>
      </c>
      <c r="D7589">
        <v>40.6</v>
      </c>
      <c r="F7589">
        <v>0.29559999999999997</v>
      </c>
    </row>
    <row r="7590" spans="1:6" x14ac:dyDescent="0.25">
      <c r="A7590" t="s">
        <v>228</v>
      </c>
      <c r="B7590" t="s">
        <v>190</v>
      </c>
      <c r="C7590" s="1">
        <v>30621</v>
      </c>
      <c r="D7590">
        <v>31.7</v>
      </c>
      <c r="F7590">
        <v>0.2492</v>
      </c>
    </row>
    <row r="7591" spans="1:6" x14ac:dyDescent="0.25">
      <c r="A7591" t="s">
        <v>228</v>
      </c>
      <c r="B7591" t="s">
        <v>190</v>
      </c>
      <c r="C7591" s="1">
        <v>30635</v>
      </c>
      <c r="D7591">
        <v>28.9</v>
      </c>
      <c r="F7591">
        <v>0.31140000000000001</v>
      </c>
    </row>
    <row r="7592" spans="1:6" x14ac:dyDescent="0.25">
      <c r="A7592" t="s">
        <v>228</v>
      </c>
      <c r="B7592" t="s">
        <v>190</v>
      </c>
      <c r="C7592" s="1">
        <v>30650</v>
      </c>
      <c r="D7592">
        <v>24.6</v>
      </c>
      <c r="F7592">
        <v>0.248</v>
      </c>
    </row>
    <row r="7593" spans="1:6" x14ac:dyDescent="0.25">
      <c r="A7593" t="s">
        <v>228</v>
      </c>
      <c r="B7593" t="s">
        <v>190</v>
      </c>
      <c r="C7593" s="1">
        <v>30664</v>
      </c>
      <c r="D7593">
        <v>19.899999999999999</v>
      </c>
      <c r="F7593">
        <v>0.18590000000000001</v>
      </c>
    </row>
    <row r="7594" spans="1:6" x14ac:dyDescent="0.25">
      <c r="A7594" t="s">
        <v>228</v>
      </c>
      <c r="B7594" t="s">
        <v>190</v>
      </c>
      <c r="C7594" s="1">
        <v>30678</v>
      </c>
      <c r="D7594">
        <v>18.600000000000001</v>
      </c>
      <c r="F7594">
        <v>0.18820000000000001</v>
      </c>
    </row>
    <row r="7595" spans="1:6" x14ac:dyDescent="0.25">
      <c r="A7595" t="s">
        <v>228</v>
      </c>
      <c r="B7595" t="s">
        <v>190</v>
      </c>
      <c r="C7595" s="1">
        <v>30692</v>
      </c>
      <c r="D7595">
        <v>13.3</v>
      </c>
      <c r="F7595">
        <v>0.25559999999999999</v>
      </c>
    </row>
    <row r="7596" spans="1:6" x14ac:dyDescent="0.25">
      <c r="A7596" t="s">
        <v>228</v>
      </c>
      <c r="B7596" t="s">
        <v>190</v>
      </c>
      <c r="C7596" s="1">
        <v>30706</v>
      </c>
      <c r="D7596">
        <v>12.5</v>
      </c>
      <c r="F7596">
        <v>0.13600000000000001</v>
      </c>
    </row>
    <row r="7597" spans="1:6" x14ac:dyDescent="0.25">
      <c r="A7597" t="s">
        <v>228</v>
      </c>
      <c r="B7597" t="s">
        <v>190</v>
      </c>
      <c r="C7597" s="1">
        <v>30720</v>
      </c>
      <c r="D7597">
        <v>12.3</v>
      </c>
      <c r="F7597">
        <v>0.17069999999999999</v>
      </c>
    </row>
    <row r="7598" spans="1:6" x14ac:dyDescent="0.25">
      <c r="A7598" t="s">
        <v>228</v>
      </c>
      <c r="B7598" t="s">
        <v>190</v>
      </c>
      <c r="C7598" s="1">
        <v>30734</v>
      </c>
      <c r="D7598">
        <v>13.6</v>
      </c>
      <c r="F7598">
        <v>0.17649999999999999</v>
      </c>
    </row>
    <row r="7599" spans="1:6" x14ac:dyDescent="0.25">
      <c r="A7599" t="s">
        <v>228</v>
      </c>
      <c r="B7599" t="s">
        <v>190</v>
      </c>
      <c r="C7599" s="1">
        <v>30749</v>
      </c>
      <c r="D7599">
        <v>14.6</v>
      </c>
      <c r="F7599">
        <v>0.24660000000000001</v>
      </c>
    </row>
    <row r="7600" spans="1:6" x14ac:dyDescent="0.25">
      <c r="A7600" t="s">
        <v>228</v>
      </c>
      <c r="B7600" t="s">
        <v>190</v>
      </c>
      <c r="C7600" s="1">
        <v>30763</v>
      </c>
      <c r="D7600">
        <v>16.899999999999999</v>
      </c>
      <c r="F7600">
        <v>0.18940000000000001</v>
      </c>
    </row>
    <row r="7601" spans="1:6" x14ac:dyDescent="0.25">
      <c r="A7601" t="s">
        <v>228</v>
      </c>
      <c r="B7601" t="s">
        <v>190</v>
      </c>
      <c r="C7601" s="1">
        <v>30777</v>
      </c>
      <c r="D7601">
        <v>17</v>
      </c>
      <c r="F7601">
        <v>0.1588</v>
      </c>
    </row>
    <row r="7602" spans="1:6" x14ac:dyDescent="0.25">
      <c r="A7602" t="s">
        <v>228</v>
      </c>
      <c r="B7602" t="s">
        <v>190</v>
      </c>
      <c r="C7602" s="1">
        <v>30791</v>
      </c>
      <c r="D7602">
        <v>15.8</v>
      </c>
      <c r="F7602">
        <v>0.15190000000000001</v>
      </c>
    </row>
    <row r="7603" spans="1:6" x14ac:dyDescent="0.25">
      <c r="A7603" t="s">
        <v>228</v>
      </c>
      <c r="B7603" t="s">
        <v>190</v>
      </c>
      <c r="C7603" s="1">
        <v>30805</v>
      </c>
      <c r="D7603">
        <v>11.3</v>
      </c>
      <c r="F7603">
        <v>9.74E-2</v>
      </c>
    </row>
    <row r="7604" spans="1:6" x14ac:dyDescent="0.25">
      <c r="A7604" t="s">
        <v>228</v>
      </c>
      <c r="B7604" t="s">
        <v>190</v>
      </c>
      <c r="C7604" s="1">
        <v>30819</v>
      </c>
      <c r="D7604">
        <v>8.3000000000000007</v>
      </c>
      <c r="F7604">
        <v>8.43E-2</v>
      </c>
    </row>
    <row r="7605" spans="1:6" x14ac:dyDescent="0.25">
      <c r="A7605" t="s">
        <v>228</v>
      </c>
      <c r="B7605" t="s">
        <v>190</v>
      </c>
      <c r="C7605" s="1">
        <v>30833</v>
      </c>
      <c r="D7605">
        <v>7</v>
      </c>
      <c r="F7605">
        <v>0.1</v>
      </c>
    </row>
    <row r="7606" spans="1:6" x14ac:dyDescent="0.25">
      <c r="A7606" t="s">
        <v>228</v>
      </c>
      <c r="B7606" t="s">
        <v>190</v>
      </c>
      <c r="C7606" s="1">
        <v>30847</v>
      </c>
      <c r="D7606">
        <v>4.8</v>
      </c>
      <c r="F7606">
        <v>0.125</v>
      </c>
    </row>
    <row r="7607" spans="1:6" x14ac:dyDescent="0.25">
      <c r="A7607" t="s">
        <v>228</v>
      </c>
      <c r="B7607" t="s">
        <v>190</v>
      </c>
      <c r="C7607" s="1">
        <v>30861</v>
      </c>
      <c r="D7607">
        <v>5</v>
      </c>
      <c r="F7607">
        <v>0.12</v>
      </c>
    </row>
    <row r="7608" spans="1:6" x14ac:dyDescent="0.25">
      <c r="A7608" t="s">
        <v>228</v>
      </c>
      <c r="B7608" t="s">
        <v>190</v>
      </c>
      <c r="C7608" s="1">
        <v>30875</v>
      </c>
      <c r="D7608">
        <v>4.3</v>
      </c>
      <c r="F7608">
        <v>0.18609999999999999</v>
      </c>
    </row>
    <row r="7609" spans="1:6" x14ac:dyDescent="0.25">
      <c r="A7609" t="s">
        <v>228</v>
      </c>
      <c r="B7609" t="s">
        <v>190</v>
      </c>
      <c r="C7609" s="1">
        <v>30889</v>
      </c>
      <c r="D7609">
        <v>4.7</v>
      </c>
      <c r="F7609">
        <v>0.21279999999999999</v>
      </c>
    </row>
    <row r="7610" spans="1:6" x14ac:dyDescent="0.25">
      <c r="A7610" t="s">
        <v>228</v>
      </c>
      <c r="B7610" t="s">
        <v>190</v>
      </c>
      <c r="C7610" s="1">
        <v>30903</v>
      </c>
      <c r="D7610">
        <v>6</v>
      </c>
      <c r="F7610">
        <v>0.18329999999999999</v>
      </c>
    </row>
    <row r="7611" spans="1:6" x14ac:dyDescent="0.25">
      <c r="A7611" t="s">
        <v>228</v>
      </c>
      <c r="B7611" t="s">
        <v>190</v>
      </c>
      <c r="C7611" s="1">
        <v>30917</v>
      </c>
      <c r="D7611">
        <v>7.9</v>
      </c>
      <c r="F7611">
        <v>0.1139</v>
      </c>
    </row>
    <row r="7612" spans="1:6" x14ac:dyDescent="0.25">
      <c r="A7612" t="s">
        <v>228</v>
      </c>
      <c r="B7612" t="s">
        <v>190</v>
      </c>
      <c r="C7612" s="1">
        <v>30931</v>
      </c>
      <c r="D7612">
        <v>16.3</v>
      </c>
      <c r="F7612">
        <v>0.18410000000000001</v>
      </c>
    </row>
    <row r="7613" spans="1:6" x14ac:dyDescent="0.25">
      <c r="A7613" t="s">
        <v>228</v>
      </c>
      <c r="B7613" t="s">
        <v>190</v>
      </c>
      <c r="C7613" s="1">
        <v>30945</v>
      </c>
      <c r="D7613">
        <v>29.2</v>
      </c>
      <c r="F7613">
        <v>0.22600000000000001</v>
      </c>
    </row>
    <row r="7614" spans="1:6" x14ac:dyDescent="0.25">
      <c r="A7614" t="s">
        <v>228</v>
      </c>
      <c r="B7614" t="s">
        <v>190</v>
      </c>
      <c r="C7614" s="1">
        <v>30959</v>
      </c>
      <c r="D7614">
        <v>40.299999999999997</v>
      </c>
      <c r="F7614">
        <v>0.27539999999999998</v>
      </c>
    </row>
    <row r="7615" spans="1:6" x14ac:dyDescent="0.25">
      <c r="A7615" t="s">
        <v>228</v>
      </c>
      <c r="B7615" t="s">
        <v>190</v>
      </c>
      <c r="C7615" s="1">
        <v>30973</v>
      </c>
      <c r="D7615">
        <v>40.6</v>
      </c>
      <c r="F7615">
        <v>0.29559999999999997</v>
      </c>
    </row>
    <row r="7616" spans="1:6" x14ac:dyDescent="0.25">
      <c r="A7616" t="s">
        <v>228</v>
      </c>
      <c r="B7616" t="s">
        <v>190</v>
      </c>
      <c r="C7616" s="1">
        <v>30987</v>
      </c>
      <c r="D7616">
        <v>31.7</v>
      </c>
      <c r="F7616">
        <v>0.2492</v>
      </c>
    </row>
    <row r="7617" spans="1:6" x14ac:dyDescent="0.25">
      <c r="A7617" t="s">
        <v>228</v>
      </c>
      <c r="B7617" t="s">
        <v>190</v>
      </c>
      <c r="C7617" s="1">
        <v>31001</v>
      </c>
      <c r="D7617">
        <v>28.9</v>
      </c>
      <c r="F7617">
        <v>0.31140000000000001</v>
      </c>
    </row>
    <row r="7618" spans="1:6" x14ac:dyDescent="0.25">
      <c r="A7618" t="s">
        <v>228</v>
      </c>
      <c r="B7618" t="s">
        <v>190</v>
      </c>
      <c r="C7618" s="1">
        <v>31016</v>
      </c>
      <c r="D7618">
        <v>24.6</v>
      </c>
      <c r="F7618">
        <v>0.248</v>
      </c>
    </row>
    <row r="7619" spans="1:6" x14ac:dyDescent="0.25">
      <c r="A7619" t="s">
        <v>228</v>
      </c>
      <c r="B7619" t="s">
        <v>190</v>
      </c>
      <c r="C7619" s="1">
        <v>31030</v>
      </c>
      <c r="D7619">
        <v>19.899999999999999</v>
      </c>
      <c r="F7619">
        <v>0.18590000000000001</v>
      </c>
    </row>
    <row r="7620" spans="1:6" x14ac:dyDescent="0.25">
      <c r="A7620" t="s">
        <v>228</v>
      </c>
      <c r="B7620" t="s">
        <v>190</v>
      </c>
      <c r="C7620" s="1">
        <v>31044</v>
      </c>
      <c r="D7620">
        <v>18.600000000000001</v>
      </c>
      <c r="F7620">
        <v>0.18820000000000001</v>
      </c>
    </row>
    <row r="7621" spans="1:6" x14ac:dyDescent="0.25">
      <c r="A7621" t="s">
        <v>228</v>
      </c>
      <c r="B7621" t="s">
        <v>190</v>
      </c>
      <c r="C7621" s="1">
        <v>31058</v>
      </c>
      <c r="D7621">
        <v>13.3</v>
      </c>
      <c r="F7621">
        <v>0.25559999999999999</v>
      </c>
    </row>
    <row r="7622" spans="1:6" x14ac:dyDescent="0.25">
      <c r="A7622" t="s">
        <v>228</v>
      </c>
      <c r="B7622" t="s">
        <v>190</v>
      </c>
      <c r="C7622" s="1">
        <v>31072</v>
      </c>
      <c r="D7622">
        <v>12.5</v>
      </c>
      <c r="F7622">
        <v>0.13600000000000001</v>
      </c>
    </row>
    <row r="7623" spans="1:6" x14ac:dyDescent="0.25">
      <c r="A7623" t="s">
        <v>228</v>
      </c>
      <c r="B7623" t="s">
        <v>190</v>
      </c>
      <c r="C7623" s="1">
        <v>31086</v>
      </c>
      <c r="D7623">
        <v>12.3</v>
      </c>
      <c r="F7623">
        <v>0.17069999999999999</v>
      </c>
    </row>
    <row r="7624" spans="1:6" x14ac:dyDescent="0.25">
      <c r="A7624" t="s">
        <v>228</v>
      </c>
      <c r="B7624" t="s">
        <v>190</v>
      </c>
      <c r="C7624" s="1">
        <v>31100</v>
      </c>
      <c r="D7624">
        <v>13.6</v>
      </c>
      <c r="F7624">
        <v>0.17649999999999999</v>
      </c>
    </row>
    <row r="7625" spans="1:6" x14ac:dyDescent="0.25">
      <c r="A7625" t="s">
        <v>228</v>
      </c>
      <c r="B7625" t="s">
        <v>190</v>
      </c>
      <c r="C7625" s="1">
        <v>31114</v>
      </c>
      <c r="D7625">
        <v>14.6</v>
      </c>
      <c r="F7625">
        <v>0.24660000000000001</v>
      </c>
    </row>
    <row r="7626" spans="1:6" x14ac:dyDescent="0.25">
      <c r="A7626" t="s">
        <v>228</v>
      </c>
      <c r="B7626" t="s">
        <v>190</v>
      </c>
      <c r="C7626" s="1">
        <v>31128</v>
      </c>
      <c r="D7626">
        <v>16.899999999999999</v>
      </c>
      <c r="F7626">
        <v>0.18940000000000001</v>
      </c>
    </row>
    <row r="7627" spans="1:6" x14ac:dyDescent="0.25">
      <c r="A7627" t="s">
        <v>228</v>
      </c>
      <c r="B7627" t="s">
        <v>190</v>
      </c>
      <c r="C7627" s="1">
        <v>31142</v>
      </c>
      <c r="D7627">
        <v>17</v>
      </c>
      <c r="F7627">
        <v>0.1588</v>
      </c>
    </row>
    <row r="7628" spans="1:6" x14ac:dyDescent="0.25">
      <c r="A7628" t="s">
        <v>228</v>
      </c>
      <c r="B7628" t="s">
        <v>190</v>
      </c>
      <c r="C7628" s="1">
        <v>31156</v>
      </c>
      <c r="D7628">
        <v>15.8</v>
      </c>
      <c r="F7628">
        <v>0.15190000000000001</v>
      </c>
    </row>
    <row r="7629" spans="1:6" x14ac:dyDescent="0.25">
      <c r="A7629" t="s">
        <v>228</v>
      </c>
      <c r="B7629" t="s">
        <v>190</v>
      </c>
      <c r="C7629" s="1">
        <v>31170</v>
      </c>
      <c r="D7629">
        <v>11.3</v>
      </c>
      <c r="F7629">
        <v>9.74E-2</v>
      </c>
    </row>
    <row r="7630" spans="1:6" x14ac:dyDescent="0.25">
      <c r="A7630" t="s">
        <v>228</v>
      </c>
      <c r="B7630" t="s">
        <v>190</v>
      </c>
      <c r="C7630" s="1">
        <v>31184</v>
      </c>
      <c r="D7630">
        <v>8.3000000000000007</v>
      </c>
      <c r="F7630">
        <v>8.43E-2</v>
      </c>
    </row>
    <row r="7631" spans="1:6" x14ac:dyDescent="0.25">
      <c r="A7631" t="s">
        <v>228</v>
      </c>
      <c r="B7631" t="s">
        <v>190</v>
      </c>
      <c r="C7631" s="1">
        <v>31198</v>
      </c>
      <c r="D7631">
        <v>7</v>
      </c>
      <c r="F7631">
        <v>0.1</v>
      </c>
    </row>
    <row r="7632" spans="1:6" x14ac:dyDescent="0.25">
      <c r="A7632" t="s">
        <v>228</v>
      </c>
      <c r="B7632" t="s">
        <v>190</v>
      </c>
      <c r="C7632" s="1">
        <v>31212</v>
      </c>
      <c r="D7632">
        <v>4.8</v>
      </c>
      <c r="F7632">
        <v>0.125</v>
      </c>
    </row>
    <row r="7633" spans="1:6" x14ac:dyDescent="0.25">
      <c r="A7633" t="s">
        <v>228</v>
      </c>
      <c r="B7633" t="s">
        <v>190</v>
      </c>
      <c r="C7633" s="1">
        <v>31226</v>
      </c>
      <c r="D7633">
        <v>5</v>
      </c>
      <c r="F7633">
        <v>0.12</v>
      </c>
    </row>
    <row r="7634" spans="1:6" x14ac:dyDescent="0.25">
      <c r="A7634" t="s">
        <v>228</v>
      </c>
      <c r="B7634" t="s">
        <v>190</v>
      </c>
      <c r="C7634" s="1">
        <v>31240</v>
      </c>
      <c r="D7634">
        <v>4.3</v>
      </c>
      <c r="F7634">
        <v>0.18609999999999999</v>
      </c>
    </row>
    <row r="7635" spans="1:6" x14ac:dyDescent="0.25">
      <c r="A7635" t="s">
        <v>228</v>
      </c>
      <c r="B7635" t="s">
        <v>190</v>
      </c>
      <c r="C7635" s="1">
        <v>31254</v>
      </c>
      <c r="D7635">
        <v>4.7</v>
      </c>
      <c r="F7635">
        <v>0.21279999999999999</v>
      </c>
    </row>
    <row r="7636" spans="1:6" x14ac:dyDescent="0.25">
      <c r="A7636" t="s">
        <v>228</v>
      </c>
      <c r="B7636" t="s">
        <v>190</v>
      </c>
      <c r="C7636" s="1">
        <v>31268</v>
      </c>
      <c r="D7636">
        <v>6</v>
      </c>
      <c r="F7636">
        <v>0.18329999999999999</v>
      </c>
    </row>
    <row r="7637" spans="1:6" x14ac:dyDescent="0.25">
      <c r="A7637" t="s">
        <v>228</v>
      </c>
      <c r="B7637" t="s">
        <v>190</v>
      </c>
      <c r="C7637" s="1">
        <v>31282</v>
      </c>
      <c r="D7637">
        <v>7.9</v>
      </c>
      <c r="F7637">
        <v>0.1139</v>
      </c>
    </row>
    <row r="7638" spans="1:6" x14ac:dyDescent="0.25">
      <c r="A7638" t="s">
        <v>228</v>
      </c>
      <c r="B7638" t="s">
        <v>190</v>
      </c>
      <c r="C7638" s="1">
        <v>31296</v>
      </c>
      <c r="D7638">
        <v>16.3</v>
      </c>
      <c r="F7638">
        <v>0.18410000000000001</v>
      </c>
    </row>
    <row r="7639" spans="1:6" x14ac:dyDescent="0.25">
      <c r="A7639" t="s">
        <v>228</v>
      </c>
      <c r="B7639" t="s">
        <v>190</v>
      </c>
      <c r="C7639" s="1">
        <v>31310</v>
      </c>
      <c r="D7639">
        <v>29.2</v>
      </c>
      <c r="F7639">
        <v>0.22600000000000001</v>
      </c>
    </row>
    <row r="7640" spans="1:6" x14ac:dyDescent="0.25">
      <c r="A7640" t="s">
        <v>228</v>
      </c>
      <c r="B7640" t="s">
        <v>190</v>
      </c>
      <c r="C7640" s="1">
        <v>31324</v>
      </c>
      <c r="D7640">
        <v>40.299999999999997</v>
      </c>
      <c r="F7640">
        <v>0.27539999999999998</v>
      </c>
    </row>
    <row r="7641" spans="1:6" x14ac:dyDescent="0.25">
      <c r="A7641" t="s">
        <v>228</v>
      </c>
      <c r="B7641" t="s">
        <v>190</v>
      </c>
      <c r="C7641" s="1">
        <v>31338</v>
      </c>
      <c r="D7641">
        <v>40.6</v>
      </c>
      <c r="F7641">
        <v>0.29559999999999997</v>
      </c>
    </row>
    <row r="7642" spans="1:6" x14ac:dyDescent="0.25">
      <c r="A7642" t="s">
        <v>228</v>
      </c>
      <c r="B7642" t="s">
        <v>190</v>
      </c>
      <c r="C7642" s="1">
        <v>31352</v>
      </c>
      <c r="D7642">
        <v>31.7</v>
      </c>
      <c r="F7642">
        <v>0.2492</v>
      </c>
    </row>
    <row r="7643" spans="1:6" x14ac:dyDescent="0.25">
      <c r="A7643" t="s">
        <v>228</v>
      </c>
      <c r="B7643" t="s">
        <v>190</v>
      </c>
      <c r="C7643" s="1">
        <v>31366</v>
      </c>
      <c r="D7643">
        <v>28.9</v>
      </c>
      <c r="F7643">
        <v>0.31140000000000001</v>
      </c>
    </row>
    <row r="7644" spans="1:6" x14ac:dyDescent="0.25">
      <c r="A7644" t="s">
        <v>228</v>
      </c>
      <c r="B7644" t="s">
        <v>190</v>
      </c>
      <c r="C7644" s="1">
        <v>31381</v>
      </c>
      <c r="D7644">
        <v>24.6</v>
      </c>
      <c r="F7644">
        <v>0.248</v>
      </c>
    </row>
    <row r="7645" spans="1:6" x14ac:dyDescent="0.25">
      <c r="A7645" t="s">
        <v>228</v>
      </c>
      <c r="B7645" t="s">
        <v>190</v>
      </c>
      <c r="C7645" s="1">
        <v>31395</v>
      </c>
      <c r="D7645">
        <v>19.899999999999999</v>
      </c>
      <c r="F7645">
        <v>0.18590000000000001</v>
      </c>
    </row>
    <row r="7646" spans="1:6" x14ac:dyDescent="0.25">
      <c r="A7646" t="s">
        <v>228</v>
      </c>
      <c r="B7646" t="s">
        <v>190</v>
      </c>
      <c r="C7646" s="1">
        <v>31409</v>
      </c>
      <c r="D7646">
        <v>18.600000000000001</v>
      </c>
      <c r="F7646">
        <v>0.18820000000000001</v>
      </c>
    </row>
    <row r="7647" spans="1:6" x14ac:dyDescent="0.25">
      <c r="A7647" t="s">
        <v>228</v>
      </c>
      <c r="B7647" t="s">
        <v>190</v>
      </c>
      <c r="C7647" s="1">
        <v>31423</v>
      </c>
      <c r="D7647">
        <v>13.3</v>
      </c>
      <c r="F7647">
        <v>0.25559999999999999</v>
      </c>
    </row>
    <row r="7648" spans="1:6" x14ac:dyDescent="0.25">
      <c r="A7648" t="s">
        <v>228</v>
      </c>
      <c r="B7648" t="s">
        <v>190</v>
      </c>
      <c r="C7648" s="1">
        <v>31437</v>
      </c>
      <c r="D7648">
        <v>12.5</v>
      </c>
      <c r="F7648">
        <v>0.13600000000000001</v>
      </c>
    </row>
    <row r="7649" spans="1:6" x14ac:dyDescent="0.25">
      <c r="A7649" t="s">
        <v>228</v>
      </c>
      <c r="B7649" t="s">
        <v>190</v>
      </c>
      <c r="C7649" s="1">
        <v>31451</v>
      </c>
      <c r="D7649">
        <v>12.3</v>
      </c>
      <c r="F7649">
        <v>0.17069999999999999</v>
      </c>
    </row>
    <row r="7650" spans="1:6" x14ac:dyDescent="0.25">
      <c r="A7650" t="s">
        <v>228</v>
      </c>
      <c r="B7650" t="s">
        <v>190</v>
      </c>
      <c r="C7650" s="1">
        <v>31465</v>
      </c>
      <c r="D7650">
        <v>13.6</v>
      </c>
      <c r="F7650">
        <v>0.17649999999999999</v>
      </c>
    </row>
    <row r="7651" spans="1:6" x14ac:dyDescent="0.25">
      <c r="A7651" t="s">
        <v>228</v>
      </c>
      <c r="B7651" t="s">
        <v>190</v>
      </c>
      <c r="C7651" s="1">
        <v>31479</v>
      </c>
      <c r="D7651">
        <v>14.6</v>
      </c>
      <c r="F7651">
        <v>0.24660000000000001</v>
      </c>
    </row>
    <row r="7652" spans="1:6" x14ac:dyDescent="0.25">
      <c r="A7652" t="s">
        <v>228</v>
      </c>
      <c r="B7652" t="s">
        <v>190</v>
      </c>
      <c r="C7652" s="1">
        <v>31493</v>
      </c>
      <c r="D7652">
        <v>16.899999999999999</v>
      </c>
      <c r="F7652">
        <v>0.18940000000000001</v>
      </c>
    </row>
    <row r="7653" spans="1:6" x14ac:dyDescent="0.25">
      <c r="A7653" t="s">
        <v>228</v>
      </c>
      <c r="B7653" t="s">
        <v>190</v>
      </c>
      <c r="C7653" s="1">
        <v>31507</v>
      </c>
      <c r="D7653">
        <v>17</v>
      </c>
      <c r="F7653">
        <v>0.1588</v>
      </c>
    </row>
    <row r="7654" spans="1:6" x14ac:dyDescent="0.25">
      <c r="A7654" t="s">
        <v>228</v>
      </c>
      <c r="B7654" t="s">
        <v>190</v>
      </c>
      <c r="C7654" s="1">
        <v>31521</v>
      </c>
      <c r="D7654">
        <v>15.8</v>
      </c>
      <c r="F7654">
        <v>0.15190000000000001</v>
      </c>
    </row>
    <row r="7655" spans="1:6" x14ac:dyDescent="0.25">
      <c r="A7655" t="s">
        <v>228</v>
      </c>
      <c r="B7655" t="s">
        <v>190</v>
      </c>
      <c r="C7655" s="1">
        <v>31535</v>
      </c>
      <c r="D7655">
        <v>11.3</v>
      </c>
      <c r="F7655">
        <v>9.74E-2</v>
      </c>
    </row>
    <row r="7656" spans="1:6" x14ac:dyDescent="0.25">
      <c r="A7656" t="s">
        <v>228</v>
      </c>
      <c r="B7656" t="s">
        <v>190</v>
      </c>
      <c r="C7656" s="1">
        <v>31549</v>
      </c>
      <c r="D7656">
        <v>8.3000000000000007</v>
      </c>
      <c r="F7656">
        <v>8.43E-2</v>
      </c>
    </row>
    <row r="7657" spans="1:6" x14ac:dyDescent="0.25">
      <c r="A7657" t="s">
        <v>228</v>
      </c>
      <c r="B7657" t="s">
        <v>190</v>
      </c>
      <c r="C7657" s="1">
        <v>31563</v>
      </c>
      <c r="D7657">
        <v>7</v>
      </c>
      <c r="F7657">
        <v>0.1</v>
      </c>
    </row>
    <row r="7658" spans="1:6" x14ac:dyDescent="0.25">
      <c r="A7658" t="s">
        <v>228</v>
      </c>
      <c r="B7658" t="s">
        <v>190</v>
      </c>
      <c r="C7658" s="1">
        <v>31577</v>
      </c>
      <c r="D7658">
        <v>4.8</v>
      </c>
      <c r="F7658">
        <v>0.125</v>
      </c>
    </row>
    <row r="7659" spans="1:6" x14ac:dyDescent="0.25">
      <c r="A7659" t="s">
        <v>228</v>
      </c>
      <c r="B7659" t="s">
        <v>190</v>
      </c>
      <c r="C7659" s="1">
        <v>31591</v>
      </c>
      <c r="D7659">
        <v>5</v>
      </c>
      <c r="F7659">
        <v>0.12</v>
      </c>
    </row>
    <row r="7660" spans="1:6" x14ac:dyDescent="0.25">
      <c r="A7660" t="s">
        <v>228</v>
      </c>
      <c r="B7660" t="s">
        <v>190</v>
      </c>
      <c r="C7660" s="1">
        <v>31605</v>
      </c>
      <c r="D7660">
        <v>4.3</v>
      </c>
      <c r="F7660">
        <v>0.18609999999999999</v>
      </c>
    </row>
    <row r="7661" spans="1:6" x14ac:dyDescent="0.25">
      <c r="A7661" t="s">
        <v>228</v>
      </c>
      <c r="B7661" t="s">
        <v>190</v>
      </c>
      <c r="C7661" s="1">
        <v>31619</v>
      </c>
      <c r="D7661">
        <v>4.7</v>
      </c>
      <c r="F7661">
        <v>0.21279999999999999</v>
      </c>
    </row>
    <row r="7662" spans="1:6" x14ac:dyDescent="0.25">
      <c r="A7662" t="s">
        <v>228</v>
      </c>
      <c r="B7662" t="s">
        <v>190</v>
      </c>
      <c r="C7662" s="1">
        <v>31633</v>
      </c>
      <c r="D7662">
        <v>6</v>
      </c>
      <c r="F7662">
        <v>0.18329999999999999</v>
      </c>
    </row>
    <row r="7663" spans="1:6" x14ac:dyDescent="0.25">
      <c r="A7663" t="s">
        <v>228</v>
      </c>
      <c r="B7663" t="s">
        <v>190</v>
      </c>
      <c r="C7663" s="1">
        <v>31647</v>
      </c>
      <c r="D7663">
        <v>7.9</v>
      </c>
      <c r="F7663">
        <v>0.1139</v>
      </c>
    </row>
    <row r="7664" spans="1:6" x14ac:dyDescent="0.25">
      <c r="A7664" t="s">
        <v>228</v>
      </c>
      <c r="B7664" t="s">
        <v>190</v>
      </c>
      <c r="C7664" s="1">
        <v>31661</v>
      </c>
      <c r="D7664">
        <v>16.3</v>
      </c>
      <c r="F7664">
        <v>0.18410000000000001</v>
      </c>
    </row>
    <row r="7665" spans="1:6" x14ac:dyDescent="0.25">
      <c r="A7665" t="s">
        <v>228</v>
      </c>
      <c r="B7665" t="s">
        <v>190</v>
      </c>
      <c r="C7665" s="1">
        <v>31675</v>
      </c>
      <c r="D7665">
        <v>29.2</v>
      </c>
      <c r="F7665">
        <v>0.22600000000000001</v>
      </c>
    </row>
    <row r="7666" spans="1:6" x14ac:dyDescent="0.25">
      <c r="A7666" t="s">
        <v>228</v>
      </c>
      <c r="B7666" t="s">
        <v>190</v>
      </c>
      <c r="C7666" s="1">
        <v>31689</v>
      </c>
      <c r="D7666">
        <v>40.299999999999997</v>
      </c>
      <c r="F7666">
        <v>0.27539999999999998</v>
      </c>
    </row>
    <row r="7667" spans="1:6" x14ac:dyDescent="0.25">
      <c r="A7667" t="s">
        <v>228</v>
      </c>
      <c r="B7667" t="s">
        <v>190</v>
      </c>
      <c r="C7667" s="1">
        <v>31703</v>
      </c>
      <c r="D7667">
        <v>40.6</v>
      </c>
      <c r="F7667">
        <v>0.29559999999999997</v>
      </c>
    </row>
    <row r="7668" spans="1:6" x14ac:dyDescent="0.25">
      <c r="A7668" t="s">
        <v>228</v>
      </c>
      <c r="B7668" t="s">
        <v>190</v>
      </c>
      <c r="C7668" s="1">
        <v>31717</v>
      </c>
      <c r="D7668">
        <v>31.7</v>
      </c>
      <c r="F7668">
        <v>0.2492</v>
      </c>
    </row>
    <row r="7669" spans="1:6" x14ac:dyDescent="0.25">
      <c r="A7669" t="s">
        <v>228</v>
      </c>
      <c r="B7669" t="s">
        <v>190</v>
      </c>
      <c r="C7669" s="1">
        <v>31731</v>
      </c>
      <c r="D7669">
        <v>28.9</v>
      </c>
      <c r="F7669">
        <v>0.31140000000000001</v>
      </c>
    </row>
    <row r="7670" spans="1:6" x14ac:dyDescent="0.25">
      <c r="A7670" t="s">
        <v>228</v>
      </c>
      <c r="B7670" t="s">
        <v>190</v>
      </c>
      <c r="C7670" s="1">
        <v>31746</v>
      </c>
      <c r="D7670">
        <v>24.6</v>
      </c>
      <c r="F7670">
        <v>0.248</v>
      </c>
    </row>
    <row r="7671" spans="1:6" x14ac:dyDescent="0.25">
      <c r="A7671" t="s">
        <v>228</v>
      </c>
      <c r="B7671" t="s">
        <v>190</v>
      </c>
      <c r="C7671" s="1">
        <v>31760</v>
      </c>
      <c r="D7671">
        <v>19.899999999999999</v>
      </c>
      <c r="F7671">
        <v>0.18590000000000001</v>
      </c>
    </row>
    <row r="7672" spans="1:6" x14ac:dyDescent="0.25">
      <c r="A7672" t="s">
        <v>228</v>
      </c>
      <c r="B7672" t="s">
        <v>190</v>
      </c>
      <c r="C7672" s="1">
        <v>31774</v>
      </c>
      <c r="D7672">
        <v>18.600000000000001</v>
      </c>
      <c r="F7672">
        <v>0.18820000000000001</v>
      </c>
    </row>
    <row r="7673" spans="1:6" x14ac:dyDescent="0.25">
      <c r="A7673" t="s">
        <v>228</v>
      </c>
      <c r="B7673" t="s">
        <v>190</v>
      </c>
      <c r="C7673" s="1">
        <v>31788</v>
      </c>
      <c r="D7673">
        <v>13.3</v>
      </c>
      <c r="F7673">
        <v>0.25559999999999999</v>
      </c>
    </row>
    <row r="7674" spans="1:6" x14ac:dyDescent="0.25">
      <c r="A7674" t="s">
        <v>228</v>
      </c>
      <c r="B7674" t="s">
        <v>190</v>
      </c>
      <c r="C7674" s="1">
        <v>31802</v>
      </c>
      <c r="D7674">
        <v>12.5</v>
      </c>
      <c r="F7674">
        <v>0.13600000000000001</v>
      </c>
    </row>
    <row r="7675" spans="1:6" x14ac:dyDescent="0.25">
      <c r="A7675" t="s">
        <v>228</v>
      </c>
      <c r="B7675" t="s">
        <v>190</v>
      </c>
      <c r="C7675" s="1">
        <v>31816</v>
      </c>
      <c r="D7675">
        <v>12.3</v>
      </c>
      <c r="F7675">
        <v>0.17069999999999999</v>
      </c>
    </row>
    <row r="7676" spans="1:6" x14ac:dyDescent="0.25">
      <c r="A7676" t="s">
        <v>228</v>
      </c>
      <c r="B7676" t="s">
        <v>190</v>
      </c>
      <c r="C7676" s="1">
        <v>31830</v>
      </c>
      <c r="D7676">
        <v>13.6</v>
      </c>
      <c r="F7676">
        <v>0.17649999999999999</v>
      </c>
    </row>
    <row r="7677" spans="1:6" x14ac:dyDescent="0.25">
      <c r="A7677" t="s">
        <v>228</v>
      </c>
      <c r="B7677" t="s">
        <v>190</v>
      </c>
      <c r="C7677" s="1">
        <v>31844</v>
      </c>
      <c r="D7677">
        <v>14.6</v>
      </c>
      <c r="F7677">
        <v>0.24660000000000001</v>
      </c>
    </row>
    <row r="7678" spans="1:6" x14ac:dyDescent="0.25">
      <c r="A7678" t="s">
        <v>228</v>
      </c>
      <c r="B7678" t="s">
        <v>190</v>
      </c>
      <c r="C7678" s="1">
        <v>31858</v>
      </c>
      <c r="D7678">
        <v>16.899999999999999</v>
      </c>
      <c r="F7678">
        <v>0.18940000000000001</v>
      </c>
    </row>
    <row r="7679" spans="1:6" x14ac:dyDescent="0.25">
      <c r="A7679" t="s">
        <v>228</v>
      </c>
      <c r="B7679" t="s">
        <v>190</v>
      </c>
      <c r="C7679" s="1">
        <v>31872</v>
      </c>
      <c r="D7679">
        <v>17</v>
      </c>
      <c r="F7679">
        <v>0.1588</v>
      </c>
    </row>
    <row r="7680" spans="1:6" x14ac:dyDescent="0.25">
      <c r="A7680" t="s">
        <v>228</v>
      </c>
      <c r="B7680" t="s">
        <v>190</v>
      </c>
      <c r="C7680" s="1">
        <v>31886</v>
      </c>
      <c r="D7680">
        <v>15.8</v>
      </c>
      <c r="F7680">
        <v>0.15190000000000001</v>
      </c>
    </row>
    <row r="7681" spans="1:6" x14ac:dyDescent="0.25">
      <c r="A7681" t="s">
        <v>228</v>
      </c>
      <c r="B7681" t="s">
        <v>190</v>
      </c>
      <c r="C7681" s="1">
        <v>31900</v>
      </c>
      <c r="D7681">
        <v>11.3</v>
      </c>
      <c r="F7681">
        <v>9.74E-2</v>
      </c>
    </row>
    <row r="7682" spans="1:6" x14ac:dyDescent="0.25">
      <c r="A7682" t="s">
        <v>228</v>
      </c>
      <c r="B7682" t="s">
        <v>190</v>
      </c>
      <c r="C7682" s="1">
        <v>31914</v>
      </c>
      <c r="D7682">
        <v>8.3000000000000007</v>
      </c>
      <c r="F7682">
        <v>8.43E-2</v>
      </c>
    </row>
    <row r="7683" spans="1:6" x14ac:dyDescent="0.25">
      <c r="A7683" t="s">
        <v>228</v>
      </c>
      <c r="B7683" t="s">
        <v>190</v>
      </c>
      <c r="C7683" s="1">
        <v>31928</v>
      </c>
      <c r="D7683">
        <v>7</v>
      </c>
      <c r="F7683">
        <v>0.1</v>
      </c>
    </row>
    <row r="7684" spans="1:6" x14ac:dyDescent="0.25">
      <c r="A7684" t="s">
        <v>228</v>
      </c>
      <c r="B7684" t="s">
        <v>190</v>
      </c>
      <c r="C7684" s="1">
        <v>31942</v>
      </c>
      <c r="D7684">
        <v>4.8</v>
      </c>
      <c r="F7684">
        <v>0.125</v>
      </c>
    </row>
    <row r="7685" spans="1:6" x14ac:dyDescent="0.25">
      <c r="A7685" t="s">
        <v>228</v>
      </c>
      <c r="B7685" t="s">
        <v>190</v>
      </c>
      <c r="C7685" s="1">
        <v>31956</v>
      </c>
      <c r="D7685">
        <v>5</v>
      </c>
      <c r="F7685">
        <v>0.12</v>
      </c>
    </row>
    <row r="7686" spans="1:6" x14ac:dyDescent="0.25">
      <c r="A7686" t="s">
        <v>228</v>
      </c>
      <c r="B7686" t="s">
        <v>190</v>
      </c>
      <c r="C7686" s="1">
        <v>31970</v>
      </c>
      <c r="D7686">
        <v>4.3</v>
      </c>
      <c r="F7686">
        <v>0.18609999999999999</v>
      </c>
    </row>
    <row r="7687" spans="1:6" x14ac:dyDescent="0.25">
      <c r="A7687" t="s">
        <v>228</v>
      </c>
      <c r="B7687" t="s">
        <v>190</v>
      </c>
      <c r="C7687" s="1">
        <v>31984</v>
      </c>
      <c r="D7687">
        <v>4.7</v>
      </c>
      <c r="F7687">
        <v>0.21279999999999999</v>
      </c>
    </row>
    <row r="7688" spans="1:6" x14ac:dyDescent="0.25">
      <c r="A7688" t="s">
        <v>228</v>
      </c>
      <c r="B7688" t="s">
        <v>190</v>
      </c>
      <c r="C7688" s="1">
        <v>31998</v>
      </c>
      <c r="D7688">
        <v>6</v>
      </c>
      <c r="F7688">
        <v>0.18329999999999999</v>
      </c>
    </row>
    <row r="7689" spans="1:6" x14ac:dyDescent="0.25">
      <c r="A7689" t="s">
        <v>228</v>
      </c>
      <c r="B7689" t="s">
        <v>190</v>
      </c>
      <c r="C7689" s="1">
        <v>32012</v>
      </c>
      <c r="D7689">
        <v>7.9</v>
      </c>
      <c r="F7689">
        <v>0.1139</v>
      </c>
    </row>
    <row r="7690" spans="1:6" x14ac:dyDescent="0.25">
      <c r="A7690" t="s">
        <v>228</v>
      </c>
      <c r="B7690" t="s">
        <v>190</v>
      </c>
      <c r="C7690" s="1">
        <v>32026</v>
      </c>
      <c r="D7690">
        <v>16.3</v>
      </c>
      <c r="F7690">
        <v>0.18410000000000001</v>
      </c>
    </row>
    <row r="7691" spans="1:6" x14ac:dyDescent="0.25">
      <c r="A7691" t="s">
        <v>228</v>
      </c>
      <c r="B7691" t="s">
        <v>190</v>
      </c>
      <c r="C7691" s="1">
        <v>32040</v>
      </c>
      <c r="D7691">
        <v>29.2</v>
      </c>
      <c r="F7691">
        <v>0.22600000000000001</v>
      </c>
    </row>
    <row r="7692" spans="1:6" x14ac:dyDescent="0.25">
      <c r="A7692" t="s">
        <v>228</v>
      </c>
      <c r="B7692" t="s">
        <v>190</v>
      </c>
      <c r="C7692" s="1">
        <v>32054</v>
      </c>
      <c r="D7692">
        <v>40.299999999999997</v>
      </c>
      <c r="F7692">
        <v>0.27539999999999998</v>
      </c>
    </row>
    <row r="7693" spans="1:6" x14ac:dyDescent="0.25">
      <c r="A7693" t="s">
        <v>228</v>
      </c>
      <c r="B7693" t="s">
        <v>190</v>
      </c>
      <c r="C7693" s="1">
        <v>32068</v>
      </c>
      <c r="D7693">
        <v>40.6</v>
      </c>
      <c r="F7693">
        <v>0.29559999999999997</v>
      </c>
    </row>
    <row r="7694" spans="1:6" x14ac:dyDescent="0.25">
      <c r="A7694" t="s">
        <v>228</v>
      </c>
      <c r="B7694" t="s">
        <v>190</v>
      </c>
      <c r="C7694" s="1">
        <v>32082</v>
      </c>
      <c r="D7694">
        <v>31.7</v>
      </c>
      <c r="F7694">
        <v>0.2492</v>
      </c>
    </row>
    <row r="7695" spans="1:6" x14ac:dyDescent="0.25">
      <c r="A7695" t="s">
        <v>228</v>
      </c>
      <c r="B7695" t="s">
        <v>190</v>
      </c>
      <c r="C7695" s="1">
        <v>32096</v>
      </c>
      <c r="D7695">
        <v>28.9</v>
      </c>
      <c r="F7695">
        <v>0.31140000000000001</v>
      </c>
    </row>
    <row r="7696" spans="1:6" x14ac:dyDescent="0.25">
      <c r="A7696" t="s">
        <v>228</v>
      </c>
      <c r="B7696" t="s">
        <v>190</v>
      </c>
      <c r="C7696" s="1">
        <v>32111</v>
      </c>
      <c r="D7696">
        <v>24.6</v>
      </c>
      <c r="F7696">
        <v>0.248</v>
      </c>
    </row>
    <row r="7697" spans="1:6" x14ac:dyDescent="0.25">
      <c r="A7697" t="s">
        <v>228</v>
      </c>
      <c r="B7697" t="s">
        <v>190</v>
      </c>
      <c r="C7697" s="1">
        <v>32125</v>
      </c>
      <c r="D7697">
        <v>19.899999999999999</v>
      </c>
      <c r="F7697">
        <v>0.18590000000000001</v>
      </c>
    </row>
    <row r="7698" spans="1:6" x14ac:dyDescent="0.25">
      <c r="A7698" t="s">
        <v>228</v>
      </c>
      <c r="B7698" t="s">
        <v>190</v>
      </c>
      <c r="C7698" s="1">
        <v>32139</v>
      </c>
      <c r="D7698">
        <v>18.600000000000001</v>
      </c>
      <c r="F7698">
        <v>0.18820000000000001</v>
      </c>
    </row>
    <row r="7699" spans="1:6" x14ac:dyDescent="0.25">
      <c r="A7699" t="s">
        <v>228</v>
      </c>
      <c r="B7699" t="s">
        <v>190</v>
      </c>
      <c r="C7699" s="1">
        <v>32153</v>
      </c>
      <c r="D7699">
        <v>13.3</v>
      </c>
      <c r="F7699">
        <v>0.25559999999999999</v>
      </c>
    </row>
    <row r="7700" spans="1:6" x14ac:dyDescent="0.25">
      <c r="A7700" t="s">
        <v>228</v>
      </c>
      <c r="B7700" t="s">
        <v>190</v>
      </c>
      <c r="C7700" s="1">
        <v>32167</v>
      </c>
      <c r="D7700">
        <v>12.5</v>
      </c>
      <c r="F7700">
        <v>0.13600000000000001</v>
      </c>
    </row>
    <row r="7701" spans="1:6" x14ac:dyDescent="0.25">
      <c r="A7701" t="s">
        <v>228</v>
      </c>
      <c r="B7701" t="s">
        <v>190</v>
      </c>
      <c r="C7701" s="1">
        <v>32181</v>
      </c>
      <c r="D7701">
        <v>12.3</v>
      </c>
      <c r="F7701">
        <v>0.17069999999999999</v>
      </c>
    </row>
    <row r="7702" spans="1:6" x14ac:dyDescent="0.25">
      <c r="A7702" t="s">
        <v>228</v>
      </c>
      <c r="B7702" t="s">
        <v>190</v>
      </c>
      <c r="C7702" s="1">
        <v>32195</v>
      </c>
      <c r="D7702">
        <v>13.6</v>
      </c>
      <c r="F7702">
        <v>0.17649999999999999</v>
      </c>
    </row>
    <row r="7703" spans="1:6" x14ac:dyDescent="0.25">
      <c r="A7703" t="s">
        <v>228</v>
      </c>
      <c r="B7703" t="s">
        <v>190</v>
      </c>
      <c r="C7703" s="1">
        <v>32210</v>
      </c>
      <c r="D7703">
        <v>14.6</v>
      </c>
      <c r="F7703">
        <v>0.24660000000000001</v>
      </c>
    </row>
    <row r="7704" spans="1:6" x14ac:dyDescent="0.25">
      <c r="A7704" t="s">
        <v>228</v>
      </c>
      <c r="B7704" t="s">
        <v>190</v>
      </c>
      <c r="C7704" s="1">
        <v>32224</v>
      </c>
      <c r="D7704">
        <v>16.899999999999999</v>
      </c>
      <c r="F7704">
        <v>0.18940000000000001</v>
      </c>
    </row>
    <row r="7705" spans="1:6" x14ac:dyDescent="0.25">
      <c r="A7705" t="s">
        <v>228</v>
      </c>
      <c r="B7705" t="s">
        <v>190</v>
      </c>
      <c r="C7705" s="1">
        <v>32238</v>
      </c>
      <c r="D7705">
        <v>17</v>
      </c>
      <c r="F7705">
        <v>0.1588</v>
      </c>
    </row>
    <row r="7706" spans="1:6" x14ac:dyDescent="0.25">
      <c r="A7706" t="s">
        <v>228</v>
      </c>
      <c r="B7706" t="s">
        <v>190</v>
      </c>
      <c r="C7706" s="1">
        <v>32252</v>
      </c>
      <c r="D7706">
        <v>15.8</v>
      </c>
      <c r="F7706">
        <v>0.15190000000000001</v>
      </c>
    </row>
    <row r="7707" spans="1:6" x14ac:dyDescent="0.25">
      <c r="A7707" t="s">
        <v>228</v>
      </c>
      <c r="B7707" t="s">
        <v>190</v>
      </c>
      <c r="C7707" s="1">
        <v>32266</v>
      </c>
      <c r="D7707">
        <v>11.3</v>
      </c>
      <c r="F7707">
        <v>9.74E-2</v>
      </c>
    </row>
    <row r="7708" spans="1:6" x14ac:dyDescent="0.25">
      <c r="A7708" t="s">
        <v>228</v>
      </c>
      <c r="B7708" t="s">
        <v>190</v>
      </c>
      <c r="C7708" s="1">
        <v>32280</v>
      </c>
      <c r="D7708">
        <v>8.3000000000000007</v>
      </c>
      <c r="F7708">
        <v>8.43E-2</v>
      </c>
    </row>
    <row r="7709" spans="1:6" x14ac:dyDescent="0.25">
      <c r="A7709" t="s">
        <v>228</v>
      </c>
      <c r="B7709" t="s">
        <v>190</v>
      </c>
      <c r="C7709" s="1">
        <v>32294</v>
      </c>
      <c r="D7709">
        <v>7</v>
      </c>
      <c r="F7709">
        <v>0.1</v>
      </c>
    </row>
    <row r="7710" spans="1:6" x14ac:dyDescent="0.25">
      <c r="A7710" t="s">
        <v>228</v>
      </c>
      <c r="B7710" t="s">
        <v>190</v>
      </c>
      <c r="C7710" s="1">
        <v>32308</v>
      </c>
      <c r="D7710">
        <v>4.8</v>
      </c>
      <c r="F7710">
        <v>0.125</v>
      </c>
    </row>
    <row r="7711" spans="1:6" x14ac:dyDescent="0.25">
      <c r="A7711" t="s">
        <v>228</v>
      </c>
      <c r="B7711" t="s">
        <v>190</v>
      </c>
      <c r="C7711" s="1">
        <v>32322</v>
      </c>
      <c r="D7711">
        <v>5</v>
      </c>
      <c r="F7711">
        <v>0.12</v>
      </c>
    </row>
    <row r="7712" spans="1:6" x14ac:dyDescent="0.25">
      <c r="A7712" t="s">
        <v>228</v>
      </c>
      <c r="B7712" t="s">
        <v>190</v>
      </c>
      <c r="C7712" s="1">
        <v>32336</v>
      </c>
      <c r="D7712">
        <v>4.3</v>
      </c>
      <c r="F7712">
        <v>0.18609999999999999</v>
      </c>
    </row>
    <row r="7713" spans="1:6" x14ac:dyDescent="0.25">
      <c r="A7713" t="s">
        <v>228</v>
      </c>
      <c r="B7713" t="s">
        <v>190</v>
      </c>
      <c r="C7713" s="1">
        <v>32350</v>
      </c>
      <c r="D7713">
        <v>4.7</v>
      </c>
      <c r="F7713">
        <v>0.21279999999999999</v>
      </c>
    </row>
    <row r="7714" spans="1:6" x14ac:dyDescent="0.25">
      <c r="A7714" t="s">
        <v>228</v>
      </c>
      <c r="B7714" t="s">
        <v>190</v>
      </c>
      <c r="C7714" s="1">
        <v>32364</v>
      </c>
      <c r="D7714">
        <v>6</v>
      </c>
      <c r="F7714">
        <v>0.18329999999999999</v>
      </c>
    </row>
    <row r="7715" spans="1:6" x14ac:dyDescent="0.25">
      <c r="A7715" t="s">
        <v>228</v>
      </c>
      <c r="B7715" t="s">
        <v>190</v>
      </c>
      <c r="C7715" s="1">
        <v>32378</v>
      </c>
      <c r="D7715">
        <v>7.9</v>
      </c>
      <c r="F7715">
        <v>0.1139</v>
      </c>
    </row>
    <row r="7716" spans="1:6" x14ac:dyDescent="0.25">
      <c r="A7716" t="s">
        <v>228</v>
      </c>
      <c r="B7716" t="s">
        <v>190</v>
      </c>
      <c r="C7716" s="1">
        <v>32392</v>
      </c>
      <c r="D7716">
        <v>16.3</v>
      </c>
      <c r="F7716">
        <v>0.18410000000000001</v>
      </c>
    </row>
    <row r="7717" spans="1:6" x14ac:dyDescent="0.25">
      <c r="A7717" t="s">
        <v>228</v>
      </c>
      <c r="B7717" t="s">
        <v>190</v>
      </c>
      <c r="C7717" s="1">
        <v>32406</v>
      </c>
      <c r="D7717">
        <v>29.2</v>
      </c>
      <c r="F7717">
        <v>0.22600000000000001</v>
      </c>
    </row>
    <row r="7718" spans="1:6" x14ac:dyDescent="0.25">
      <c r="A7718" t="s">
        <v>228</v>
      </c>
      <c r="B7718" t="s">
        <v>190</v>
      </c>
      <c r="C7718" s="1">
        <v>32420</v>
      </c>
      <c r="D7718">
        <v>40.299999999999997</v>
      </c>
      <c r="F7718">
        <v>0.27539999999999998</v>
      </c>
    </row>
    <row r="7719" spans="1:6" x14ac:dyDescent="0.25">
      <c r="A7719" t="s">
        <v>228</v>
      </c>
      <c r="B7719" t="s">
        <v>190</v>
      </c>
      <c r="C7719" s="1">
        <v>32434</v>
      </c>
      <c r="D7719">
        <v>40.6</v>
      </c>
      <c r="F7719">
        <v>0.29559999999999997</v>
      </c>
    </row>
    <row r="7720" spans="1:6" x14ac:dyDescent="0.25">
      <c r="A7720" t="s">
        <v>228</v>
      </c>
      <c r="B7720" t="s">
        <v>190</v>
      </c>
      <c r="C7720" s="1">
        <v>32448</v>
      </c>
      <c r="D7720">
        <v>31.7</v>
      </c>
      <c r="F7720">
        <v>0.2492</v>
      </c>
    </row>
    <row r="7721" spans="1:6" x14ac:dyDescent="0.25">
      <c r="A7721" t="s">
        <v>228</v>
      </c>
      <c r="B7721" t="s">
        <v>190</v>
      </c>
      <c r="C7721" s="1">
        <v>32462</v>
      </c>
      <c r="D7721">
        <v>28.9</v>
      </c>
      <c r="F7721">
        <v>0.31140000000000001</v>
      </c>
    </row>
    <row r="7722" spans="1:6" x14ac:dyDescent="0.25">
      <c r="A7722" t="s">
        <v>228</v>
      </c>
      <c r="B7722" t="s">
        <v>190</v>
      </c>
      <c r="C7722" s="1">
        <v>32477</v>
      </c>
      <c r="D7722">
        <v>24.6</v>
      </c>
      <c r="F7722">
        <v>0.248</v>
      </c>
    </row>
    <row r="7723" spans="1:6" x14ac:dyDescent="0.25">
      <c r="A7723" t="s">
        <v>228</v>
      </c>
      <c r="B7723" t="s">
        <v>190</v>
      </c>
      <c r="C7723" s="1">
        <v>32491</v>
      </c>
      <c r="D7723">
        <v>19.899999999999999</v>
      </c>
      <c r="F7723">
        <v>0.18590000000000001</v>
      </c>
    </row>
    <row r="7724" spans="1:6" x14ac:dyDescent="0.25">
      <c r="A7724" t="s">
        <v>228</v>
      </c>
      <c r="B7724" t="s">
        <v>190</v>
      </c>
      <c r="C7724" s="1">
        <v>32505</v>
      </c>
      <c r="D7724">
        <v>18.600000000000001</v>
      </c>
      <c r="F7724">
        <v>0.18820000000000001</v>
      </c>
    </row>
    <row r="7725" spans="1:6" x14ac:dyDescent="0.25">
      <c r="A7725" t="s">
        <v>228</v>
      </c>
      <c r="B7725" t="s">
        <v>190</v>
      </c>
      <c r="C7725" s="1">
        <v>32519</v>
      </c>
      <c r="D7725">
        <v>13.3</v>
      </c>
      <c r="F7725">
        <v>0.25559999999999999</v>
      </c>
    </row>
    <row r="7726" spans="1:6" x14ac:dyDescent="0.25">
      <c r="A7726" t="s">
        <v>228</v>
      </c>
      <c r="B7726" t="s">
        <v>190</v>
      </c>
      <c r="C7726" s="1">
        <v>32533</v>
      </c>
      <c r="D7726">
        <v>12.5</v>
      </c>
      <c r="F7726">
        <v>0.13600000000000001</v>
      </c>
    </row>
    <row r="7727" spans="1:6" x14ac:dyDescent="0.25">
      <c r="A7727" t="s">
        <v>228</v>
      </c>
      <c r="B7727" t="s">
        <v>190</v>
      </c>
      <c r="C7727" s="1">
        <v>32547</v>
      </c>
      <c r="D7727">
        <v>12.3</v>
      </c>
      <c r="F7727">
        <v>0.17069999999999999</v>
      </c>
    </row>
    <row r="7728" spans="1:6" x14ac:dyDescent="0.25">
      <c r="A7728" t="s">
        <v>228</v>
      </c>
      <c r="B7728" t="s">
        <v>190</v>
      </c>
      <c r="C7728" s="1">
        <v>32561</v>
      </c>
      <c r="D7728">
        <v>13.6</v>
      </c>
      <c r="F7728">
        <v>0.17649999999999999</v>
      </c>
    </row>
    <row r="7729" spans="1:6" x14ac:dyDescent="0.25">
      <c r="A7729" t="s">
        <v>228</v>
      </c>
      <c r="B7729" t="s">
        <v>190</v>
      </c>
      <c r="C7729" s="1">
        <v>32575</v>
      </c>
      <c r="D7729">
        <v>14.6</v>
      </c>
      <c r="F7729">
        <v>0.24660000000000001</v>
      </c>
    </row>
    <row r="7730" spans="1:6" x14ac:dyDescent="0.25">
      <c r="A7730" t="s">
        <v>228</v>
      </c>
      <c r="B7730" t="s">
        <v>190</v>
      </c>
      <c r="C7730" s="1">
        <v>32589</v>
      </c>
      <c r="D7730">
        <v>16.899999999999999</v>
      </c>
      <c r="F7730">
        <v>0.18940000000000001</v>
      </c>
    </row>
    <row r="7731" spans="1:6" x14ac:dyDescent="0.25">
      <c r="A7731" t="s">
        <v>228</v>
      </c>
      <c r="B7731" t="s">
        <v>190</v>
      </c>
      <c r="C7731" s="1">
        <v>32603</v>
      </c>
      <c r="D7731">
        <v>17</v>
      </c>
      <c r="F7731">
        <v>0.1588</v>
      </c>
    </row>
    <row r="7732" spans="1:6" x14ac:dyDescent="0.25">
      <c r="A7732" t="s">
        <v>228</v>
      </c>
      <c r="B7732" t="s">
        <v>190</v>
      </c>
      <c r="C7732" s="1">
        <v>32617</v>
      </c>
      <c r="D7732">
        <v>15.8</v>
      </c>
      <c r="F7732">
        <v>0.15190000000000001</v>
      </c>
    </row>
    <row r="7733" spans="1:6" x14ac:dyDescent="0.25">
      <c r="A7733" t="s">
        <v>228</v>
      </c>
      <c r="B7733" t="s">
        <v>190</v>
      </c>
      <c r="C7733" s="1">
        <v>32631</v>
      </c>
      <c r="D7733">
        <v>11.3</v>
      </c>
      <c r="F7733">
        <v>9.74E-2</v>
      </c>
    </row>
    <row r="7734" spans="1:6" x14ac:dyDescent="0.25">
      <c r="A7734" t="s">
        <v>228</v>
      </c>
      <c r="B7734" t="s">
        <v>190</v>
      </c>
      <c r="C7734" s="1">
        <v>32645</v>
      </c>
      <c r="D7734">
        <v>8.3000000000000007</v>
      </c>
      <c r="F7734">
        <v>8.43E-2</v>
      </c>
    </row>
    <row r="7735" spans="1:6" x14ac:dyDescent="0.25">
      <c r="A7735" t="s">
        <v>228</v>
      </c>
      <c r="B7735" t="s">
        <v>190</v>
      </c>
      <c r="C7735" s="1">
        <v>32659</v>
      </c>
      <c r="D7735">
        <v>7</v>
      </c>
      <c r="F7735">
        <v>0.1</v>
      </c>
    </row>
    <row r="7736" spans="1:6" x14ac:dyDescent="0.25">
      <c r="A7736" t="s">
        <v>228</v>
      </c>
      <c r="B7736" t="s">
        <v>190</v>
      </c>
      <c r="C7736" s="1">
        <v>32673</v>
      </c>
      <c r="D7736">
        <v>4.8</v>
      </c>
      <c r="F7736">
        <v>0.125</v>
      </c>
    </row>
    <row r="7737" spans="1:6" x14ac:dyDescent="0.25">
      <c r="A7737" t="s">
        <v>228</v>
      </c>
      <c r="B7737" t="s">
        <v>190</v>
      </c>
      <c r="C7737" s="1">
        <v>32687</v>
      </c>
      <c r="D7737">
        <v>5</v>
      </c>
      <c r="F7737">
        <v>0.12</v>
      </c>
    </row>
    <row r="7738" spans="1:6" x14ac:dyDescent="0.25">
      <c r="A7738" t="s">
        <v>228</v>
      </c>
      <c r="B7738" t="s">
        <v>190</v>
      </c>
      <c r="C7738" s="1">
        <v>32701</v>
      </c>
      <c r="D7738">
        <v>4.3</v>
      </c>
      <c r="F7738">
        <v>0.18609999999999999</v>
      </c>
    </row>
    <row r="7739" spans="1:6" x14ac:dyDescent="0.25">
      <c r="A7739" t="s">
        <v>228</v>
      </c>
      <c r="B7739" t="s">
        <v>190</v>
      </c>
      <c r="C7739" s="1">
        <v>32715</v>
      </c>
      <c r="D7739">
        <v>4.7</v>
      </c>
      <c r="F7739">
        <v>0.21279999999999999</v>
      </c>
    </row>
    <row r="7740" spans="1:6" x14ac:dyDescent="0.25">
      <c r="A7740" t="s">
        <v>228</v>
      </c>
      <c r="B7740" t="s">
        <v>190</v>
      </c>
      <c r="C7740" s="1">
        <v>32729</v>
      </c>
      <c r="D7740">
        <v>6</v>
      </c>
      <c r="F7740">
        <v>0.18329999999999999</v>
      </c>
    </row>
    <row r="7741" spans="1:6" x14ac:dyDescent="0.25">
      <c r="A7741" t="s">
        <v>228</v>
      </c>
      <c r="B7741" t="s">
        <v>190</v>
      </c>
      <c r="C7741" s="1">
        <v>32743</v>
      </c>
      <c r="D7741">
        <v>7.9</v>
      </c>
      <c r="F7741">
        <v>0.1139</v>
      </c>
    </row>
    <row r="7742" spans="1:6" x14ac:dyDescent="0.25">
      <c r="A7742" t="s">
        <v>228</v>
      </c>
      <c r="B7742" t="s">
        <v>190</v>
      </c>
      <c r="C7742" s="1">
        <v>32757</v>
      </c>
      <c r="D7742">
        <v>16.3</v>
      </c>
      <c r="F7742">
        <v>0.18410000000000001</v>
      </c>
    </row>
    <row r="7743" spans="1:6" x14ac:dyDescent="0.25">
      <c r="A7743" t="s">
        <v>228</v>
      </c>
      <c r="B7743" t="s">
        <v>190</v>
      </c>
      <c r="C7743" s="1">
        <v>32771</v>
      </c>
      <c r="D7743">
        <v>29.2</v>
      </c>
      <c r="F7743">
        <v>0.22600000000000001</v>
      </c>
    </row>
    <row r="7744" spans="1:6" x14ac:dyDescent="0.25">
      <c r="A7744" t="s">
        <v>228</v>
      </c>
      <c r="B7744" t="s">
        <v>190</v>
      </c>
      <c r="C7744" s="1">
        <v>32785</v>
      </c>
      <c r="D7744">
        <v>40.299999999999997</v>
      </c>
      <c r="F7744">
        <v>0.27539999999999998</v>
      </c>
    </row>
    <row r="7745" spans="1:6" x14ac:dyDescent="0.25">
      <c r="A7745" t="s">
        <v>228</v>
      </c>
      <c r="B7745" t="s">
        <v>190</v>
      </c>
      <c r="C7745" s="1">
        <v>32799</v>
      </c>
      <c r="D7745">
        <v>40.6</v>
      </c>
      <c r="F7745">
        <v>0.29559999999999997</v>
      </c>
    </row>
    <row r="7746" spans="1:6" x14ac:dyDescent="0.25">
      <c r="A7746" t="s">
        <v>228</v>
      </c>
      <c r="B7746" t="s">
        <v>190</v>
      </c>
      <c r="C7746" s="1">
        <v>32813</v>
      </c>
      <c r="D7746">
        <v>31.7</v>
      </c>
      <c r="F7746">
        <v>0.2492</v>
      </c>
    </row>
    <row r="7747" spans="1:6" x14ac:dyDescent="0.25">
      <c r="A7747" t="s">
        <v>228</v>
      </c>
      <c r="B7747" t="s">
        <v>190</v>
      </c>
      <c r="C7747" s="1">
        <v>32827</v>
      </c>
      <c r="D7747">
        <v>28.9</v>
      </c>
      <c r="F7747">
        <v>0.31140000000000001</v>
      </c>
    </row>
    <row r="7748" spans="1:6" x14ac:dyDescent="0.25">
      <c r="A7748" t="s">
        <v>228</v>
      </c>
      <c r="B7748" t="s">
        <v>190</v>
      </c>
      <c r="C7748" s="1">
        <v>32842</v>
      </c>
      <c r="D7748">
        <v>24.6</v>
      </c>
      <c r="F7748">
        <v>0.248</v>
      </c>
    </row>
    <row r="7749" spans="1:6" x14ac:dyDescent="0.25">
      <c r="A7749" t="s">
        <v>228</v>
      </c>
      <c r="B7749" t="s">
        <v>190</v>
      </c>
      <c r="C7749" s="1">
        <v>32856</v>
      </c>
      <c r="D7749">
        <v>19.899999999999999</v>
      </c>
      <c r="F7749">
        <v>0.18590000000000001</v>
      </c>
    </row>
    <row r="7750" spans="1:6" x14ac:dyDescent="0.25">
      <c r="A7750" t="s">
        <v>228</v>
      </c>
      <c r="B7750" t="s">
        <v>190</v>
      </c>
      <c r="C7750" s="1">
        <v>32870</v>
      </c>
      <c r="D7750">
        <v>18.600000000000001</v>
      </c>
      <c r="F7750">
        <v>0.18820000000000001</v>
      </c>
    </row>
    <row r="7751" spans="1:6" x14ac:dyDescent="0.25">
      <c r="A7751" t="s">
        <v>228</v>
      </c>
      <c r="B7751" t="s">
        <v>190</v>
      </c>
      <c r="C7751" s="1">
        <v>32884</v>
      </c>
      <c r="D7751">
        <v>13.3</v>
      </c>
      <c r="F7751">
        <v>0.25559999999999999</v>
      </c>
    </row>
    <row r="7752" spans="1:6" x14ac:dyDescent="0.25">
      <c r="A7752" t="s">
        <v>228</v>
      </c>
      <c r="B7752" t="s">
        <v>190</v>
      </c>
      <c r="C7752" s="1">
        <v>32898</v>
      </c>
      <c r="D7752">
        <v>12.5</v>
      </c>
      <c r="F7752">
        <v>0.13600000000000001</v>
      </c>
    </row>
    <row r="7753" spans="1:6" x14ac:dyDescent="0.25">
      <c r="A7753" t="s">
        <v>228</v>
      </c>
      <c r="B7753" t="s">
        <v>190</v>
      </c>
      <c r="C7753" s="1">
        <v>32912</v>
      </c>
      <c r="D7753">
        <v>12.3</v>
      </c>
      <c r="F7753">
        <v>0.17069999999999999</v>
      </c>
    </row>
    <row r="7754" spans="1:6" x14ac:dyDescent="0.25">
      <c r="A7754" t="s">
        <v>228</v>
      </c>
      <c r="B7754" t="s">
        <v>190</v>
      </c>
      <c r="C7754" s="1">
        <v>32926</v>
      </c>
      <c r="D7754">
        <v>13.6</v>
      </c>
      <c r="F7754">
        <v>0.17649999999999999</v>
      </c>
    </row>
    <row r="7755" spans="1:6" x14ac:dyDescent="0.25">
      <c r="A7755" t="s">
        <v>228</v>
      </c>
      <c r="B7755" t="s">
        <v>190</v>
      </c>
      <c r="C7755" s="1">
        <v>32940</v>
      </c>
      <c r="D7755">
        <v>14.6</v>
      </c>
      <c r="F7755">
        <v>0.24660000000000001</v>
      </c>
    </row>
    <row r="7756" spans="1:6" x14ac:dyDescent="0.25">
      <c r="A7756" t="s">
        <v>228</v>
      </c>
      <c r="B7756" t="s">
        <v>190</v>
      </c>
      <c r="C7756" s="1">
        <v>32954</v>
      </c>
      <c r="D7756">
        <v>16.899999999999999</v>
      </c>
      <c r="F7756">
        <v>0.18940000000000001</v>
      </c>
    </row>
    <row r="7757" spans="1:6" x14ac:dyDescent="0.25">
      <c r="A7757" t="s">
        <v>228</v>
      </c>
      <c r="B7757" t="s">
        <v>190</v>
      </c>
      <c r="C7757" s="1">
        <v>32968</v>
      </c>
      <c r="D7757">
        <v>17</v>
      </c>
      <c r="F7757">
        <v>0.1588</v>
      </c>
    </row>
    <row r="7758" spans="1:6" x14ac:dyDescent="0.25">
      <c r="A7758" t="s">
        <v>228</v>
      </c>
      <c r="B7758" t="s">
        <v>190</v>
      </c>
      <c r="C7758" s="1">
        <v>32982</v>
      </c>
      <c r="D7758">
        <v>15.8</v>
      </c>
      <c r="F7758">
        <v>0.15190000000000001</v>
      </c>
    </row>
    <row r="7759" spans="1:6" x14ac:dyDescent="0.25">
      <c r="A7759" t="s">
        <v>228</v>
      </c>
      <c r="B7759" t="s">
        <v>190</v>
      </c>
      <c r="C7759" s="1">
        <v>32996</v>
      </c>
      <c r="D7759">
        <v>11.3</v>
      </c>
      <c r="F7759">
        <v>9.74E-2</v>
      </c>
    </row>
    <row r="7760" spans="1:6" x14ac:dyDescent="0.25">
      <c r="A7760" t="s">
        <v>228</v>
      </c>
      <c r="B7760" t="s">
        <v>190</v>
      </c>
      <c r="C7760" s="1">
        <v>33010</v>
      </c>
      <c r="D7760">
        <v>8.3000000000000007</v>
      </c>
      <c r="F7760">
        <v>8.43E-2</v>
      </c>
    </row>
    <row r="7761" spans="1:6" x14ac:dyDescent="0.25">
      <c r="A7761" t="s">
        <v>228</v>
      </c>
      <c r="B7761" t="s">
        <v>190</v>
      </c>
      <c r="C7761" s="1">
        <v>33024</v>
      </c>
      <c r="D7761">
        <v>7</v>
      </c>
      <c r="F7761">
        <v>0.1</v>
      </c>
    </row>
    <row r="7762" spans="1:6" x14ac:dyDescent="0.25">
      <c r="A7762" t="s">
        <v>229</v>
      </c>
      <c r="B7762" t="s">
        <v>191</v>
      </c>
      <c r="C7762" s="1">
        <v>27194</v>
      </c>
      <c r="D7762" s="2">
        <v>10.1</v>
      </c>
    </row>
    <row r="7763" spans="1:6" x14ac:dyDescent="0.25">
      <c r="A7763" t="s">
        <v>229</v>
      </c>
      <c r="B7763" t="s">
        <v>191</v>
      </c>
      <c r="C7763" s="1">
        <v>27208</v>
      </c>
      <c r="D7763" s="2">
        <v>6.4</v>
      </c>
    </row>
    <row r="7764" spans="1:6" x14ac:dyDescent="0.25">
      <c r="A7764" t="s">
        <v>229</v>
      </c>
      <c r="B7764" t="s">
        <v>191</v>
      </c>
      <c r="C7764" s="1">
        <v>27222</v>
      </c>
      <c r="D7764" s="2">
        <v>8</v>
      </c>
    </row>
    <row r="7765" spans="1:6" x14ac:dyDescent="0.25">
      <c r="A7765" t="s">
        <v>229</v>
      </c>
      <c r="B7765" t="s">
        <v>191</v>
      </c>
      <c r="C7765" s="1">
        <v>27236</v>
      </c>
      <c r="D7765" s="2">
        <v>13.2</v>
      </c>
    </row>
    <row r="7766" spans="1:6" x14ac:dyDescent="0.25">
      <c r="A7766" t="s">
        <v>229</v>
      </c>
      <c r="B7766" t="s">
        <v>191</v>
      </c>
      <c r="C7766" s="1">
        <v>27250</v>
      </c>
      <c r="D7766" s="2">
        <v>19.7</v>
      </c>
    </row>
    <row r="7767" spans="1:6" x14ac:dyDescent="0.25">
      <c r="A7767" t="s">
        <v>229</v>
      </c>
      <c r="B7767" t="s">
        <v>191</v>
      </c>
      <c r="C7767" s="1">
        <v>27264</v>
      </c>
      <c r="D7767" s="2">
        <v>31.4</v>
      </c>
    </row>
    <row r="7768" spans="1:6" x14ac:dyDescent="0.25">
      <c r="A7768" t="s">
        <v>229</v>
      </c>
      <c r="B7768" t="s">
        <v>191</v>
      </c>
      <c r="C7768" s="1">
        <v>27278</v>
      </c>
      <c r="D7768" s="2">
        <v>46.3</v>
      </c>
    </row>
    <row r="7769" spans="1:6" x14ac:dyDescent="0.25">
      <c r="A7769" t="s">
        <v>229</v>
      </c>
      <c r="B7769" t="s">
        <v>191</v>
      </c>
      <c r="C7769" s="1">
        <v>27292</v>
      </c>
      <c r="D7769" s="2">
        <v>48.6</v>
      </c>
    </row>
    <row r="7770" spans="1:6" x14ac:dyDescent="0.25">
      <c r="A7770" t="s">
        <v>229</v>
      </c>
      <c r="B7770" t="s">
        <v>191</v>
      </c>
      <c r="C7770" s="1">
        <v>27306</v>
      </c>
      <c r="D7770" s="2">
        <v>53.7</v>
      </c>
    </row>
    <row r="7771" spans="1:6" x14ac:dyDescent="0.25">
      <c r="A7771" t="s">
        <v>229</v>
      </c>
      <c r="B7771" t="s">
        <v>191</v>
      </c>
      <c r="C7771" s="1">
        <v>27320</v>
      </c>
      <c r="D7771" s="2">
        <v>55.2</v>
      </c>
    </row>
    <row r="7772" spans="1:6" x14ac:dyDescent="0.25">
      <c r="A7772" t="s">
        <v>229</v>
      </c>
      <c r="B7772" t="s">
        <v>191</v>
      </c>
      <c r="C7772" s="1">
        <v>27334</v>
      </c>
      <c r="D7772" s="2">
        <v>50.7</v>
      </c>
    </row>
    <row r="7773" spans="1:6" x14ac:dyDescent="0.25">
      <c r="A7773" t="s">
        <v>229</v>
      </c>
      <c r="B7773" t="s">
        <v>191</v>
      </c>
      <c r="C7773" s="1">
        <v>27348</v>
      </c>
      <c r="D7773" s="2">
        <v>48.3</v>
      </c>
    </row>
    <row r="7774" spans="1:6" x14ac:dyDescent="0.25">
      <c r="A7774" t="s">
        <v>229</v>
      </c>
      <c r="B7774" t="s">
        <v>191</v>
      </c>
      <c r="C7774" s="1">
        <v>27363</v>
      </c>
      <c r="D7774" s="2">
        <v>39.700000000000003</v>
      </c>
    </row>
    <row r="7775" spans="1:6" x14ac:dyDescent="0.25">
      <c r="A7775" t="s">
        <v>229</v>
      </c>
      <c r="B7775" t="s">
        <v>191</v>
      </c>
      <c r="C7775" s="1">
        <v>27377</v>
      </c>
      <c r="D7775" s="2">
        <v>48</v>
      </c>
    </row>
    <row r="7776" spans="1:6" x14ac:dyDescent="0.25">
      <c r="A7776" t="s">
        <v>229</v>
      </c>
      <c r="B7776" t="s">
        <v>191</v>
      </c>
      <c r="C7776" s="1">
        <v>27391</v>
      </c>
      <c r="D7776" s="2">
        <v>40.1</v>
      </c>
    </row>
    <row r="7777" spans="1:4" x14ac:dyDescent="0.25">
      <c r="A7777" t="s">
        <v>229</v>
      </c>
      <c r="B7777" t="s">
        <v>191</v>
      </c>
      <c r="C7777" s="1">
        <v>27405</v>
      </c>
      <c r="D7777" s="2">
        <v>19</v>
      </c>
    </row>
    <row r="7778" spans="1:4" x14ac:dyDescent="0.25">
      <c r="A7778" t="s">
        <v>229</v>
      </c>
      <c r="B7778" t="s">
        <v>191</v>
      </c>
      <c r="C7778" s="1">
        <v>27419</v>
      </c>
      <c r="D7778" s="2">
        <v>16</v>
      </c>
    </row>
    <row r="7779" spans="1:4" x14ac:dyDescent="0.25">
      <c r="A7779" t="s">
        <v>229</v>
      </c>
      <c r="B7779" t="s">
        <v>191</v>
      </c>
      <c r="C7779" s="1">
        <v>27433</v>
      </c>
      <c r="D7779" s="2">
        <v>18.3</v>
      </c>
    </row>
    <row r="7780" spans="1:4" x14ac:dyDescent="0.25">
      <c r="A7780" t="s">
        <v>229</v>
      </c>
      <c r="B7780" t="s">
        <v>191</v>
      </c>
      <c r="C7780" s="1">
        <v>27447</v>
      </c>
      <c r="D7780" s="2">
        <v>20.5</v>
      </c>
    </row>
    <row r="7781" spans="1:4" x14ac:dyDescent="0.25">
      <c r="A7781" t="s">
        <v>229</v>
      </c>
      <c r="B7781" t="s">
        <v>191</v>
      </c>
      <c r="C7781" s="1">
        <v>27461</v>
      </c>
      <c r="D7781" s="2">
        <v>22.7</v>
      </c>
    </row>
    <row r="7782" spans="1:4" x14ac:dyDescent="0.25">
      <c r="A7782" t="s">
        <v>229</v>
      </c>
      <c r="B7782" t="s">
        <v>191</v>
      </c>
      <c r="C7782" s="1">
        <v>27475</v>
      </c>
      <c r="D7782" s="2">
        <v>19.8</v>
      </c>
    </row>
    <row r="7783" spans="1:4" x14ac:dyDescent="0.25">
      <c r="A7783" t="s">
        <v>229</v>
      </c>
      <c r="B7783" t="s">
        <v>191</v>
      </c>
      <c r="C7783" s="1">
        <v>27489</v>
      </c>
      <c r="D7783" s="2">
        <v>20.399999999999999</v>
      </c>
    </row>
    <row r="7784" spans="1:4" x14ac:dyDescent="0.25">
      <c r="A7784" t="s">
        <v>229</v>
      </c>
      <c r="B7784" t="s">
        <v>191</v>
      </c>
      <c r="C7784" s="1">
        <v>27503</v>
      </c>
      <c r="D7784" s="2">
        <v>24.7</v>
      </c>
    </row>
    <row r="7785" spans="1:4" x14ac:dyDescent="0.25">
      <c r="A7785" t="s">
        <v>229</v>
      </c>
      <c r="B7785" t="s">
        <v>191</v>
      </c>
      <c r="C7785" s="1">
        <v>27517</v>
      </c>
      <c r="D7785" s="2">
        <v>21.7</v>
      </c>
    </row>
    <row r="7786" spans="1:4" x14ac:dyDescent="0.25">
      <c r="A7786" t="s">
        <v>229</v>
      </c>
      <c r="B7786" t="s">
        <v>191</v>
      </c>
      <c r="C7786" s="1">
        <v>27531</v>
      </c>
      <c r="D7786" s="2">
        <v>14</v>
      </c>
    </row>
    <row r="7787" spans="1:4" x14ac:dyDescent="0.25">
      <c r="A7787" t="s">
        <v>229</v>
      </c>
      <c r="B7787" t="s">
        <v>191</v>
      </c>
      <c r="C7787" s="1">
        <v>27545</v>
      </c>
      <c r="D7787" s="2">
        <v>9.9</v>
      </c>
    </row>
    <row r="7788" spans="1:4" x14ac:dyDescent="0.25">
      <c r="A7788" t="s">
        <v>229</v>
      </c>
      <c r="B7788" t="s">
        <v>191</v>
      </c>
      <c r="C7788" s="1">
        <v>27559</v>
      </c>
      <c r="D7788" s="2">
        <v>10.1</v>
      </c>
    </row>
    <row r="7789" spans="1:4" x14ac:dyDescent="0.25">
      <c r="A7789" t="s">
        <v>229</v>
      </c>
      <c r="B7789" t="s">
        <v>191</v>
      </c>
      <c r="C7789" s="1">
        <v>27573</v>
      </c>
      <c r="D7789" s="2">
        <v>6.4</v>
      </c>
    </row>
    <row r="7790" spans="1:4" x14ac:dyDescent="0.25">
      <c r="A7790" t="s">
        <v>229</v>
      </c>
      <c r="B7790" t="s">
        <v>191</v>
      </c>
      <c r="C7790" s="1">
        <v>27587</v>
      </c>
      <c r="D7790" s="2">
        <v>8</v>
      </c>
    </row>
    <row r="7791" spans="1:4" x14ac:dyDescent="0.25">
      <c r="A7791" t="s">
        <v>229</v>
      </c>
      <c r="B7791" t="s">
        <v>191</v>
      </c>
      <c r="C7791" s="1">
        <v>27601</v>
      </c>
      <c r="D7791" s="2">
        <v>13.2</v>
      </c>
    </row>
    <row r="7792" spans="1:4" x14ac:dyDescent="0.25">
      <c r="A7792" t="s">
        <v>229</v>
      </c>
      <c r="B7792" t="s">
        <v>191</v>
      </c>
      <c r="C7792" s="1">
        <v>27615</v>
      </c>
      <c r="D7792" s="2">
        <v>19.7</v>
      </c>
    </row>
    <row r="7793" spans="1:4" x14ac:dyDescent="0.25">
      <c r="A7793" t="s">
        <v>229</v>
      </c>
      <c r="B7793" t="s">
        <v>191</v>
      </c>
      <c r="C7793" s="1">
        <v>27629</v>
      </c>
      <c r="D7793" s="2">
        <v>31.4</v>
      </c>
    </row>
    <row r="7794" spans="1:4" x14ac:dyDescent="0.25">
      <c r="A7794" t="s">
        <v>229</v>
      </c>
      <c r="B7794" t="s">
        <v>191</v>
      </c>
      <c r="C7794" s="1">
        <v>27643</v>
      </c>
      <c r="D7794" s="2">
        <v>46.3</v>
      </c>
    </row>
    <row r="7795" spans="1:4" x14ac:dyDescent="0.25">
      <c r="A7795" t="s">
        <v>229</v>
      </c>
      <c r="B7795" t="s">
        <v>191</v>
      </c>
      <c r="C7795" s="1">
        <v>27657</v>
      </c>
      <c r="D7795" s="2">
        <v>48.6</v>
      </c>
    </row>
    <row r="7796" spans="1:4" x14ac:dyDescent="0.25">
      <c r="A7796" t="s">
        <v>229</v>
      </c>
      <c r="B7796" t="s">
        <v>191</v>
      </c>
      <c r="C7796" s="1">
        <v>27671</v>
      </c>
      <c r="D7796" s="2">
        <v>53.7</v>
      </c>
    </row>
    <row r="7797" spans="1:4" x14ac:dyDescent="0.25">
      <c r="A7797" t="s">
        <v>229</v>
      </c>
      <c r="B7797" t="s">
        <v>191</v>
      </c>
      <c r="C7797" s="1">
        <v>27685</v>
      </c>
      <c r="D7797" s="2">
        <v>55.2</v>
      </c>
    </row>
    <row r="7798" spans="1:4" x14ac:dyDescent="0.25">
      <c r="A7798" t="s">
        <v>229</v>
      </c>
      <c r="B7798" t="s">
        <v>191</v>
      </c>
      <c r="C7798" s="1">
        <v>27699</v>
      </c>
      <c r="D7798" s="2">
        <v>50.7</v>
      </c>
    </row>
    <row r="7799" spans="1:4" x14ac:dyDescent="0.25">
      <c r="A7799" t="s">
        <v>229</v>
      </c>
      <c r="B7799" t="s">
        <v>191</v>
      </c>
      <c r="C7799" s="1">
        <v>27713</v>
      </c>
      <c r="D7799" s="2">
        <v>48.3</v>
      </c>
    </row>
    <row r="7800" spans="1:4" x14ac:dyDescent="0.25">
      <c r="A7800" t="s">
        <v>229</v>
      </c>
      <c r="B7800" t="s">
        <v>191</v>
      </c>
      <c r="C7800" s="1">
        <v>27728</v>
      </c>
      <c r="D7800" s="2">
        <v>39.700000000000003</v>
      </c>
    </row>
    <row r="7801" spans="1:4" x14ac:dyDescent="0.25">
      <c r="A7801" t="s">
        <v>229</v>
      </c>
      <c r="B7801" t="s">
        <v>191</v>
      </c>
      <c r="C7801" s="1">
        <v>27742</v>
      </c>
      <c r="D7801" s="2">
        <v>48</v>
      </c>
    </row>
    <row r="7802" spans="1:4" x14ac:dyDescent="0.25">
      <c r="A7802" t="s">
        <v>229</v>
      </c>
      <c r="B7802" t="s">
        <v>191</v>
      </c>
      <c r="C7802" s="1">
        <v>27756</v>
      </c>
      <c r="D7802" s="2">
        <v>40.1</v>
      </c>
    </row>
    <row r="7803" spans="1:4" x14ac:dyDescent="0.25">
      <c r="A7803" t="s">
        <v>229</v>
      </c>
      <c r="B7803" t="s">
        <v>191</v>
      </c>
      <c r="C7803" s="1">
        <v>27770</v>
      </c>
      <c r="D7803" s="2">
        <v>19</v>
      </c>
    </row>
    <row r="7804" spans="1:4" x14ac:dyDescent="0.25">
      <c r="A7804" t="s">
        <v>229</v>
      </c>
      <c r="B7804" t="s">
        <v>191</v>
      </c>
      <c r="C7804" s="1">
        <v>27784</v>
      </c>
      <c r="D7804" s="2">
        <v>16</v>
      </c>
    </row>
    <row r="7805" spans="1:4" x14ac:dyDescent="0.25">
      <c r="A7805" t="s">
        <v>229</v>
      </c>
      <c r="B7805" t="s">
        <v>191</v>
      </c>
      <c r="C7805" s="1">
        <v>27798</v>
      </c>
      <c r="D7805" s="2">
        <v>18.3</v>
      </c>
    </row>
    <row r="7806" spans="1:4" x14ac:dyDescent="0.25">
      <c r="A7806" t="s">
        <v>229</v>
      </c>
      <c r="B7806" t="s">
        <v>191</v>
      </c>
      <c r="C7806" s="1">
        <v>27812</v>
      </c>
      <c r="D7806" s="2">
        <v>20.5</v>
      </c>
    </row>
    <row r="7807" spans="1:4" x14ac:dyDescent="0.25">
      <c r="A7807" t="s">
        <v>229</v>
      </c>
      <c r="B7807" t="s">
        <v>191</v>
      </c>
      <c r="C7807" s="1">
        <v>27827</v>
      </c>
      <c r="D7807" s="2">
        <v>22.7</v>
      </c>
    </row>
    <row r="7808" spans="1:4" x14ac:dyDescent="0.25">
      <c r="A7808" t="s">
        <v>229</v>
      </c>
      <c r="B7808" t="s">
        <v>191</v>
      </c>
      <c r="C7808" s="1">
        <v>27841</v>
      </c>
      <c r="D7808" s="2">
        <v>19.8</v>
      </c>
    </row>
    <row r="7809" spans="1:4" x14ac:dyDescent="0.25">
      <c r="A7809" t="s">
        <v>229</v>
      </c>
      <c r="B7809" t="s">
        <v>191</v>
      </c>
      <c r="C7809" s="1">
        <v>27855</v>
      </c>
      <c r="D7809" s="2">
        <v>20.399999999999999</v>
      </c>
    </row>
    <row r="7810" spans="1:4" x14ac:dyDescent="0.25">
      <c r="A7810" t="s">
        <v>229</v>
      </c>
      <c r="B7810" t="s">
        <v>191</v>
      </c>
      <c r="C7810" s="1">
        <v>27869</v>
      </c>
      <c r="D7810" s="2">
        <v>24.7</v>
      </c>
    </row>
    <row r="7811" spans="1:4" x14ac:dyDescent="0.25">
      <c r="A7811" t="s">
        <v>229</v>
      </c>
      <c r="B7811" t="s">
        <v>191</v>
      </c>
      <c r="C7811" s="1">
        <v>27883</v>
      </c>
      <c r="D7811" s="2">
        <v>21.7</v>
      </c>
    </row>
    <row r="7812" spans="1:4" x14ac:dyDescent="0.25">
      <c r="A7812" t="s">
        <v>229</v>
      </c>
      <c r="B7812" t="s">
        <v>191</v>
      </c>
      <c r="C7812" s="1">
        <v>27897</v>
      </c>
      <c r="D7812" s="2">
        <v>14</v>
      </c>
    </row>
    <row r="7813" spans="1:4" x14ac:dyDescent="0.25">
      <c r="A7813" t="s">
        <v>229</v>
      </c>
      <c r="B7813" t="s">
        <v>191</v>
      </c>
      <c r="C7813" s="1">
        <v>27911</v>
      </c>
      <c r="D7813" s="2">
        <v>9.9</v>
      </c>
    </row>
    <row r="7814" spans="1:4" x14ac:dyDescent="0.25">
      <c r="A7814" t="s">
        <v>229</v>
      </c>
      <c r="B7814" t="s">
        <v>191</v>
      </c>
      <c r="C7814" s="1">
        <v>27925</v>
      </c>
      <c r="D7814" s="2">
        <v>10.1</v>
      </c>
    </row>
    <row r="7815" spans="1:4" x14ac:dyDescent="0.25">
      <c r="A7815" t="s">
        <v>229</v>
      </c>
      <c r="B7815" t="s">
        <v>191</v>
      </c>
      <c r="C7815" s="1">
        <v>27939</v>
      </c>
      <c r="D7815" s="2">
        <v>6.4</v>
      </c>
    </row>
    <row r="7816" spans="1:4" x14ac:dyDescent="0.25">
      <c r="A7816" t="s">
        <v>229</v>
      </c>
      <c r="B7816" t="s">
        <v>191</v>
      </c>
      <c r="C7816" s="1">
        <v>27953</v>
      </c>
      <c r="D7816" s="2">
        <v>8</v>
      </c>
    </row>
    <row r="7817" spans="1:4" x14ac:dyDescent="0.25">
      <c r="A7817" t="s">
        <v>229</v>
      </c>
      <c r="B7817" t="s">
        <v>191</v>
      </c>
      <c r="C7817" s="1">
        <v>27967</v>
      </c>
      <c r="D7817" s="2">
        <v>13.2</v>
      </c>
    </row>
    <row r="7818" spans="1:4" x14ac:dyDescent="0.25">
      <c r="A7818" t="s">
        <v>229</v>
      </c>
      <c r="B7818" t="s">
        <v>191</v>
      </c>
      <c r="C7818" s="1">
        <v>27981</v>
      </c>
      <c r="D7818" s="2">
        <v>19.7</v>
      </c>
    </row>
    <row r="7819" spans="1:4" x14ac:dyDescent="0.25">
      <c r="A7819" t="s">
        <v>229</v>
      </c>
      <c r="B7819" t="s">
        <v>191</v>
      </c>
      <c r="C7819" s="1">
        <v>27995</v>
      </c>
      <c r="D7819" s="2">
        <v>31.4</v>
      </c>
    </row>
    <row r="7820" spans="1:4" x14ac:dyDescent="0.25">
      <c r="A7820" t="s">
        <v>229</v>
      </c>
      <c r="B7820" t="s">
        <v>191</v>
      </c>
      <c r="C7820" s="1">
        <v>28009</v>
      </c>
      <c r="D7820" s="2">
        <v>46.3</v>
      </c>
    </row>
    <row r="7821" spans="1:4" x14ac:dyDescent="0.25">
      <c r="A7821" t="s">
        <v>229</v>
      </c>
      <c r="B7821" t="s">
        <v>191</v>
      </c>
      <c r="C7821" s="1">
        <v>28023</v>
      </c>
      <c r="D7821" s="2">
        <v>48.6</v>
      </c>
    </row>
    <row r="7822" spans="1:4" x14ac:dyDescent="0.25">
      <c r="A7822" t="s">
        <v>229</v>
      </c>
      <c r="B7822" t="s">
        <v>191</v>
      </c>
      <c r="C7822" s="1">
        <v>28037</v>
      </c>
      <c r="D7822" s="2">
        <v>53.7</v>
      </c>
    </row>
    <row r="7823" spans="1:4" x14ac:dyDescent="0.25">
      <c r="A7823" t="s">
        <v>229</v>
      </c>
      <c r="B7823" t="s">
        <v>191</v>
      </c>
      <c r="C7823" s="1">
        <v>28051</v>
      </c>
      <c r="D7823" s="2">
        <v>55.2</v>
      </c>
    </row>
    <row r="7824" spans="1:4" x14ac:dyDescent="0.25">
      <c r="A7824" t="s">
        <v>229</v>
      </c>
      <c r="B7824" t="s">
        <v>191</v>
      </c>
      <c r="C7824" s="1">
        <v>28065</v>
      </c>
      <c r="D7824" s="2">
        <v>50.7</v>
      </c>
    </row>
    <row r="7825" spans="1:4" x14ac:dyDescent="0.25">
      <c r="A7825" t="s">
        <v>229</v>
      </c>
      <c r="B7825" t="s">
        <v>191</v>
      </c>
      <c r="C7825" s="1">
        <v>28079</v>
      </c>
      <c r="D7825" s="2">
        <v>48.3</v>
      </c>
    </row>
    <row r="7826" spans="1:4" x14ac:dyDescent="0.25">
      <c r="A7826" t="s">
        <v>229</v>
      </c>
      <c r="B7826" t="s">
        <v>191</v>
      </c>
      <c r="C7826" s="1">
        <v>28094</v>
      </c>
      <c r="D7826" s="2">
        <v>39.700000000000003</v>
      </c>
    </row>
    <row r="7827" spans="1:4" x14ac:dyDescent="0.25">
      <c r="A7827" t="s">
        <v>229</v>
      </c>
      <c r="B7827" t="s">
        <v>191</v>
      </c>
      <c r="C7827" s="1">
        <v>28108</v>
      </c>
      <c r="D7827" s="2">
        <v>48</v>
      </c>
    </row>
    <row r="7828" spans="1:4" x14ac:dyDescent="0.25">
      <c r="A7828" t="s">
        <v>229</v>
      </c>
      <c r="B7828" t="s">
        <v>191</v>
      </c>
      <c r="C7828" s="1">
        <v>28122</v>
      </c>
      <c r="D7828" s="2">
        <v>40.1</v>
      </c>
    </row>
    <row r="7829" spans="1:4" x14ac:dyDescent="0.25">
      <c r="A7829" t="s">
        <v>229</v>
      </c>
      <c r="B7829" t="s">
        <v>191</v>
      </c>
      <c r="C7829" s="1">
        <v>28136</v>
      </c>
      <c r="D7829" s="2">
        <v>19</v>
      </c>
    </row>
    <row r="7830" spans="1:4" x14ac:dyDescent="0.25">
      <c r="A7830" t="s">
        <v>229</v>
      </c>
      <c r="B7830" t="s">
        <v>191</v>
      </c>
      <c r="C7830" s="1">
        <v>28150</v>
      </c>
      <c r="D7830" s="2">
        <v>16</v>
      </c>
    </row>
    <row r="7831" spans="1:4" x14ac:dyDescent="0.25">
      <c r="A7831" t="s">
        <v>229</v>
      </c>
      <c r="B7831" t="s">
        <v>191</v>
      </c>
      <c r="C7831" s="1">
        <v>28164</v>
      </c>
      <c r="D7831" s="2">
        <v>18.3</v>
      </c>
    </row>
    <row r="7832" spans="1:4" x14ac:dyDescent="0.25">
      <c r="A7832" t="s">
        <v>229</v>
      </c>
      <c r="B7832" t="s">
        <v>191</v>
      </c>
      <c r="C7832" s="1">
        <v>28178</v>
      </c>
      <c r="D7832" s="2">
        <v>20.5</v>
      </c>
    </row>
    <row r="7833" spans="1:4" x14ac:dyDescent="0.25">
      <c r="A7833" t="s">
        <v>229</v>
      </c>
      <c r="B7833" t="s">
        <v>191</v>
      </c>
      <c r="C7833" s="1">
        <v>28192</v>
      </c>
      <c r="D7833" s="2">
        <v>22.7</v>
      </c>
    </row>
    <row r="7834" spans="1:4" x14ac:dyDescent="0.25">
      <c r="A7834" t="s">
        <v>229</v>
      </c>
      <c r="B7834" t="s">
        <v>191</v>
      </c>
      <c r="C7834" s="1">
        <v>28206</v>
      </c>
      <c r="D7834" s="2">
        <v>19.8</v>
      </c>
    </row>
    <row r="7835" spans="1:4" x14ac:dyDescent="0.25">
      <c r="A7835" t="s">
        <v>229</v>
      </c>
      <c r="B7835" t="s">
        <v>191</v>
      </c>
      <c r="C7835" s="1">
        <v>28220</v>
      </c>
      <c r="D7835" s="2">
        <v>20.399999999999999</v>
      </c>
    </row>
    <row r="7836" spans="1:4" x14ac:dyDescent="0.25">
      <c r="A7836" t="s">
        <v>229</v>
      </c>
      <c r="B7836" t="s">
        <v>191</v>
      </c>
      <c r="C7836" s="1">
        <v>28234</v>
      </c>
      <c r="D7836" s="2">
        <v>24.7</v>
      </c>
    </row>
    <row r="7837" spans="1:4" x14ac:dyDescent="0.25">
      <c r="A7837" t="s">
        <v>229</v>
      </c>
      <c r="B7837" t="s">
        <v>191</v>
      </c>
      <c r="C7837" s="1">
        <v>28248</v>
      </c>
      <c r="D7837" s="2">
        <v>21.7</v>
      </c>
    </row>
    <row r="7838" spans="1:4" x14ac:dyDescent="0.25">
      <c r="A7838" t="s">
        <v>229</v>
      </c>
      <c r="B7838" t="s">
        <v>191</v>
      </c>
      <c r="C7838" s="1">
        <v>28262</v>
      </c>
      <c r="D7838" s="2">
        <v>14</v>
      </c>
    </row>
    <row r="7839" spans="1:4" x14ac:dyDescent="0.25">
      <c r="A7839" t="s">
        <v>229</v>
      </c>
      <c r="B7839" t="s">
        <v>191</v>
      </c>
      <c r="C7839" s="1">
        <v>28276</v>
      </c>
      <c r="D7839" s="2">
        <v>9.9</v>
      </c>
    </row>
    <row r="7840" spans="1:4" x14ac:dyDescent="0.25">
      <c r="A7840" t="s">
        <v>229</v>
      </c>
      <c r="B7840" t="s">
        <v>191</v>
      </c>
      <c r="C7840" s="1">
        <v>28290</v>
      </c>
      <c r="D7840" s="2">
        <v>10.1</v>
      </c>
    </row>
    <row r="7841" spans="1:4" x14ac:dyDescent="0.25">
      <c r="A7841" t="s">
        <v>229</v>
      </c>
      <c r="B7841" t="s">
        <v>191</v>
      </c>
      <c r="C7841" s="1">
        <v>28304</v>
      </c>
      <c r="D7841" s="2">
        <v>6.4</v>
      </c>
    </row>
    <row r="7842" spans="1:4" x14ac:dyDescent="0.25">
      <c r="A7842" t="s">
        <v>229</v>
      </c>
      <c r="B7842" t="s">
        <v>191</v>
      </c>
      <c r="C7842" s="1">
        <v>28318</v>
      </c>
      <c r="D7842" s="2">
        <v>8</v>
      </c>
    </row>
    <row r="7843" spans="1:4" x14ac:dyDescent="0.25">
      <c r="A7843" t="s">
        <v>229</v>
      </c>
      <c r="B7843" t="s">
        <v>191</v>
      </c>
      <c r="C7843" s="1">
        <v>28332</v>
      </c>
      <c r="D7843" s="2">
        <v>13.2</v>
      </c>
    </row>
    <row r="7844" spans="1:4" x14ac:dyDescent="0.25">
      <c r="A7844" t="s">
        <v>229</v>
      </c>
      <c r="B7844" t="s">
        <v>191</v>
      </c>
      <c r="C7844" s="1">
        <v>28346</v>
      </c>
      <c r="D7844" s="2">
        <v>19.7</v>
      </c>
    </row>
    <row r="7845" spans="1:4" x14ac:dyDescent="0.25">
      <c r="A7845" t="s">
        <v>229</v>
      </c>
      <c r="B7845" t="s">
        <v>191</v>
      </c>
      <c r="C7845" s="1">
        <v>28360</v>
      </c>
      <c r="D7845" s="2">
        <v>31.4</v>
      </c>
    </row>
    <row r="7846" spans="1:4" x14ac:dyDescent="0.25">
      <c r="A7846" t="s">
        <v>229</v>
      </c>
      <c r="B7846" t="s">
        <v>191</v>
      </c>
      <c r="C7846" s="1">
        <v>28374</v>
      </c>
      <c r="D7846" s="2">
        <v>46.3</v>
      </c>
    </row>
    <row r="7847" spans="1:4" x14ac:dyDescent="0.25">
      <c r="A7847" t="s">
        <v>229</v>
      </c>
      <c r="B7847" t="s">
        <v>191</v>
      </c>
      <c r="C7847" s="1">
        <v>28388</v>
      </c>
      <c r="D7847" s="2">
        <v>48.6</v>
      </c>
    </row>
    <row r="7848" spans="1:4" x14ac:dyDescent="0.25">
      <c r="A7848" t="s">
        <v>229</v>
      </c>
      <c r="B7848" t="s">
        <v>191</v>
      </c>
      <c r="C7848" s="1">
        <v>28402</v>
      </c>
      <c r="D7848" s="2">
        <v>53.7</v>
      </c>
    </row>
    <row r="7849" spans="1:4" x14ac:dyDescent="0.25">
      <c r="A7849" t="s">
        <v>229</v>
      </c>
      <c r="B7849" t="s">
        <v>191</v>
      </c>
      <c r="C7849" s="1">
        <v>28416</v>
      </c>
      <c r="D7849" s="2">
        <v>55.2</v>
      </c>
    </row>
    <row r="7850" spans="1:4" x14ac:dyDescent="0.25">
      <c r="A7850" t="s">
        <v>229</v>
      </c>
      <c r="B7850" t="s">
        <v>191</v>
      </c>
      <c r="C7850" s="1">
        <v>28430</v>
      </c>
      <c r="D7850" s="2">
        <v>50.7</v>
      </c>
    </row>
    <row r="7851" spans="1:4" x14ac:dyDescent="0.25">
      <c r="A7851" t="s">
        <v>229</v>
      </c>
      <c r="B7851" t="s">
        <v>191</v>
      </c>
      <c r="C7851" s="1">
        <v>28444</v>
      </c>
      <c r="D7851" s="2">
        <v>48.3</v>
      </c>
    </row>
    <row r="7852" spans="1:4" x14ac:dyDescent="0.25">
      <c r="A7852" t="s">
        <v>229</v>
      </c>
      <c r="B7852" t="s">
        <v>191</v>
      </c>
      <c r="C7852" s="1">
        <v>28459</v>
      </c>
      <c r="D7852" s="2">
        <v>39.700000000000003</v>
      </c>
    </row>
    <row r="7853" spans="1:4" x14ac:dyDescent="0.25">
      <c r="A7853" t="s">
        <v>229</v>
      </c>
      <c r="B7853" t="s">
        <v>191</v>
      </c>
      <c r="C7853" s="1">
        <v>28473</v>
      </c>
      <c r="D7853" s="2">
        <v>48</v>
      </c>
    </row>
    <row r="7854" spans="1:4" x14ac:dyDescent="0.25">
      <c r="A7854" t="s">
        <v>229</v>
      </c>
      <c r="B7854" t="s">
        <v>191</v>
      </c>
      <c r="C7854" s="1">
        <v>28487</v>
      </c>
      <c r="D7854" s="2">
        <v>40.1</v>
      </c>
    </row>
    <row r="7855" spans="1:4" x14ac:dyDescent="0.25">
      <c r="A7855" t="s">
        <v>229</v>
      </c>
      <c r="B7855" t="s">
        <v>191</v>
      </c>
      <c r="C7855" s="1">
        <v>28501</v>
      </c>
      <c r="D7855" s="2">
        <v>19</v>
      </c>
    </row>
    <row r="7856" spans="1:4" x14ac:dyDescent="0.25">
      <c r="A7856" t="s">
        <v>229</v>
      </c>
      <c r="B7856" t="s">
        <v>191</v>
      </c>
      <c r="C7856" s="1">
        <v>28515</v>
      </c>
      <c r="D7856" s="2">
        <v>16</v>
      </c>
    </row>
    <row r="7857" spans="1:4" x14ac:dyDescent="0.25">
      <c r="A7857" t="s">
        <v>229</v>
      </c>
      <c r="B7857" t="s">
        <v>191</v>
      </c>
      <c r="C7857" s="1">
        <v>28529</v>
      </c>
      <c r="D7857" s="2">
        <v>18.3</v>
      </c>
    </row>
    <row r="7858" spans="1:4" x14ac:dyDescent="0.25">
      <c r="A7858" t="s">
        <v>229</v>
      </c>
      <c r="B7858" t="s">
        <v>191</v>
      </c>
      <c r="C7858" s="1">
        <v>28543</v>
      </c>
      <c r="D7858" s="2">
        <v>20.5</v>
      </c>
    </row>
    <row r="7859" spans="1:4" x14ac:dyDescent="0.25">
      <c r="A7859" t="s">
        <v>229</v>
      </c>
      <c r="B7859" t="s">
        <v>191</v>
      </c>
      <c r="C7859" s="1">
        <v>28557</v>
      </c>
      <c r="D7859" s="2">
        <v>22.7</v>
      </c>
    </row>
    <row r="7860" spans="1:4" x14ac:dyDescent="0.25">
      <c r="A7860" t="s">
        <v>229</v>
      </c>
      <c r="B7860" t="s">
        <v>191</v>
      </c>
      <c r="C7860" s="1">
        <v>28571</v>
      </c>
      <c r="D7860" s="2">
        <v>19.8</v>
      </c>
    </row>
    <row r="7861" spans="1:4" x14ac:dyDescent="0.25">
      <c r="A7861" t="s">
        <v>229</v>
      </c>
      <c r="B7861" t="s">
        <v>191</v>
      </c>
      <c r="C7861" s="1">
        <v>28585</v>
      </c>
      <c r="D7861" s="2">
        <v>20.399999999999999</v>
      </c>
    </row>
    <row r="7862" spans="1:4" x14ac:dyDescent="0.25">
      <c r="A7862" t="s">
        <v>229</v>
      </c>
      <c r="B7862" t="s">
        <v>191</v>
      </c>
      <c r="C7862" s="1">
        <v>28599</v>
      </c>
      <c r="D7862" s="2">
        <v>24.7</v>
      </c>
    </row>
    <row r="7863" spans="1:4" x14ac:dyDescent="0.25">
      <c r="A7863" t="s">
        <v>229</v>
      </c>
      <c r="B7863" t="s">
        <v>191</v>
      </c>
      <c r="C7863" s="1">
        <v>28613</v>
      </c>
      <c r="D7863" s="2">
        <v>21.7</v>
      </c>
    </row>
    <row r="7864" spans="1:4" x14ac:dyDescent="0.25">
      <c r="A7864" t="s">
        <v>229</v>
      </c>
      <c r="B7864" t="s">
        <v>191</v>
      </c>
      <c r="C7864" s="1">
        <v>28627</v>
      </c>
      <c r="D7864" s="2">
        <v>14</v>
      </c>
    </row>
    <row r="7865" spans="1:4" x14ac:dyDescent="0.25">
      <c r="A7865" t="s">
        <v>229</v>
      </c>
      <c r="B7865" t="s">
        <v>191</v>
      </c>
      <c r="C7865" s="1">
        <v>28641</v>
      </c>
      <c r="D7865" s="2">
        <v>9.9</v>
      </c>
    </row>
    <row r="7866" spans="1:4" x14ac:dyDescent="0.25">
      <c r="A7866" t="s">
        <v>229</v>
      </c>
      <c r="B7866" t="s">
        <v>191</v>
      </c>
      <c r="C7866" s="1">
        <v>28655</v>
      </c>
      <c r="D7866" s="2">
        <v>10.1</v>
      </c>
    </row>
    <row r="7867" spans="1:4" x14ac:dyDescent="0.25">
      <c r="A7867" t="s">
        <v>229</v>
      </c>
      <c r="B7867" t="s">
        <v>191</v>
      </c>
      <c r="C7867" s="1">
        <v>28669</v>
      </c>
      <c r="D7867" s="2">
        <v>6.4</v>
      </c>
    </row>
    <row r="7868" spans="1:4" x14ac:dyDescent="0.25">
      <c r="A7868" t="s">
        <v>229</v>
      </c>
      <c r="B7868" t="s">
        <v>191</v>
      </c>
      <c r="C7868" s="1">
        <v>28683</v>
      </c>
      <c r="D7868" s="2">
        <v>8</v>
      </c>
    </row>
    <row r="7869" spans="1:4" x14ac:dyDescent="0.25">
      <c r="A7869" t="s">
        <v>229</v>
      </c>
      <c r="B7869" t="s">
        <v>191</v>
      </c>
      <c r="C7869" s="1">
        <v>28697</v>
      </c>
      <c r="D7869" s="2">
        <v>13.2</v>
      </c>
    </row>
    <row r="7870" spans="1:4" x14ac:dyDescent="0.25">
      <c r="A7870" t="s">
        <v>229</v>
      </c>
      <c r="B7870" t="s">
        <v>191</v>
      </c>
      <c r="C7870" s="1">
        <v>28711</v>
      </c>
      <c r="D7870" s="2">
        <v>19.7</v>
      </c>
    </row>
    <row r="7871" spans="1:4" x14ac:dyDescent="0.25">
      <c r="A7871" t="s">
        <v>229</v>
      </c>
      <c r="B7871" t="s">
        <v>191</v>
      </c>
      <c r="C7871" s="1">
        <v>28725</v>
      </c>
      <c r="D7871" s="2">
        <v>31.4</v>
      </c>
    </row>
    <row r="7872" spans="1:4" x14ac:dyDescent="0.25">
      <c r="A7872" t="s">
        <v>229</v>
      </c>
      <c r="B7872" t="s">
        <v>191</v>
      </c>
      <c r="C7872" s="1">
        <v>28739</v>
      </c>
      <c r="D7872" s="2">
        <v>46.3</v>
      </c>
    </row>
    <row r="7873" spans="1:4" x14ac:dyDescent="0.25">
      <c r="A7873" t="s">
        <v>229</v>
      </c>
      <c r="B7873" t="s">
        <v>191</v>
      </c>
      <c r="C7873" s="1">
        <v>28753</v>
      </c>
      <c r="D7873" s="2">
        <v>48.6</v>
      </c>
    </row>
    <row r="7874" spans="1:4" x14ac:dyDescent="0.25">
      <c r="A7874" t="s">
        <v>229</v>
      </c>
      <c r="B7874" t="s">
        <v>191</v>
      </c>
      <c r="C7874" s="1">
        <v>28767</v>
      </c>
      <c r="D7874" s="2">
        <v>53.7</v>
      </c>
    </row>
    <row r="7875" spans="1:4" x14ac:dyDescent="0.25">
      <c r="A7875" t="s">
        <v>229</v>
      </c>
      <c r="B7875" t="s">
        <v>191</v>
      </c>
      <c r="C7875" s="1">
        <v>28781</v>
      </c>
      <c r="D7875" s="2">
        <v>55.2</v>
      </c>
    </row>
    <row r="7876" spans="1:4" x14ac:dyDescent="0.25">
      <c r="A7876" t="s">
        <v>229</v>
      </c>
      <c r="B7876" t="s">
        <v>191</v>
      </c>
      <c r="C7876" s="1">
        <v>28795</v>
      </c>
      <c r="D7876" s="2">
        <v>50.7</v>
      </c>
    </row>
    <row r="7877" spans="1:4" x14ac:dyDescent="0.25">
      <c r="A7877" t="s">
        <v>229</v>
      </c>
      <c r="B7877" t="s">
        <v>191</v>
      </c>
      <c r="C7877" s="1">
        <v>28809</v>
      </c>
      <c r="D7877" s="2">
        <v>48.3</v>
      </c>
    </row>
    <row r="7878" spans="1:4" x14ac:dyDescent="0.25">
      <c r="A7878" t="s">
        <v>229</v>
      </c>
      <c r="B7878" t="s">
        <v>191</v>
      </c>
      <c r="C7878" s="1">
        <v>28824</v>
      </c>
      <c r="D7878" s="2">
        <v>39.700000000000003</v>
      </c>
    </row>
    <row r="7879" spans="1:4" x14ac:dyDescent="0.25">
      <c r="A7879" t="s">
        <v>229</v>
      </c>
      <c r="B7879" t="s">
        <v>191</v>
      </c>
      <c r="C7879" s="1">
        <v>28838</v>
      </c>
      <c r="D7879" s="2">
        <v>48</v>
      </c>
    </row>
    <row r="7880" spans="1:4" x14ac:dyDescent="0.25">
      <c r="A7880" t="s">
        <v>229</v>
      </c>
      <c r="B7880" t="s">
        <v>191</v>
      </c>
      <c r="C7880" s="1">
        <v>28852</v>
      </c>
      <c r="D7880" s="2">
        <v>40.1</v>
      </c>
    </row>
    <row r="7881" spans="1:4" x14ac:dyDescent="0.25">
      <c r="A7881" t="s">
        <v>229</v>
      </c>
      <c r="B7881" t="s">
        <v>191</v>
      </c>
      <c r="C7881" s="1">
        <v>28866</v>
      </c>
      <c r="D7881" s="2">
        <v>19</v>
      </c>
    </row>
    <row r="7882" spans="1:4" x14ac:dyDescent="0.25">
      <c r="A7882" t="s">
        <v>229</v>
      </c>
      <c r="B7882" t="s">
        <v>191</v>
      </c>
      <c r="C7882" s="1">
        <v>28880</v>
      </c>
      <c r="D7882" s="2">
        <v>16</v>
      </c>
    </row>
    <row r="7883" spans="1:4" x14ac:dyDescent="0.25">
      <c r="A7883" t="s">
        <v>229</v>
      </c>
      <c r="B7883" t="s">
        <v>191</v>
      </c>
      <c r="C7883" s="1">
        <v>28894</v>
      </c>
      <c r="D7883" s="2">
        <v>18.3</v>
      </c>
    </row>
    <row r="7884" spans="1:4" x14ac:dyDescent="0.25">
      <c r="A7884" t="s">
        <v>229</v>
      </c>
      <c r="B7884" t="s">
        <v>191</v>
      </c>
      <c r="C7884" s="1">
        <v>28908</v>
      </c>
      <c r="D7884" s="2">
        <v>20.5</v>
      </c>
    </row>
    <row r="7885" spans="1:4" x14ac:dyDescent="0.25">
      <c r="A7885" t="s">
        <v>229</v>
      </c>
      <c r="B7885" t="s">
        <v>191</v>
      </c>
      <c r="C7885" s="1">
        <v>28922</v>
      </c>
      <c r="D7885" s="2">
        <v>22.7</v>
      </c>
    </row>
    <row r="7886" spans="1:4" x14ac:dyDescent="0.25">
      <c r="A7886" t="s">
        <v>229</v>
      </c>
      <c r="B7886" t="s">
        <v>191</v>
      </c>
      <c r="C7886" s="1">
        <v>28936</v>
      </c>
      <c r="D7886" s="2">
        <v>19.8</v>
      </c>
    </row>
    <row r="7887" spans="1:4" x14ac:dyDescent="0.25">
      <c r="A7887" t="s">
        <v>229</v>
      </c>
      <c r="B7887" t="s">
        <v>191</v>
      </c>
      <c r="C7887" s="1">
        <v>28950</v>
      </c>
      <c r="D7887" s="2">
        <v>20.399999999999999</v>
      </c>
    </row>
    <row r="7888" spans="1:4" x14ac:dyDescent="0.25">
      <c r="A7888" t="s">
        <v>229</v>
      </c>
      <c r="B7888" t="s">
        <v>191</v>
      </c>
      <c r="C7888" s="1">
        <v>28964</v>
      </c>
      <c r="D7888" s="2">
        <v>24.7</v>
      </c>
    </row>
    <row r="7889" spans="1:4" x14ac:dyDescent="0.25">
      <c r="A7889" t="s">
        <v>229</v>
      </c>
      <c r="B7889" t="s">
        <v>191</v>
      </c>
      <c r="C7889" s="1">
        <v>28978</v>
      </c>
      <c r="D7889" s="2">
        <v>21.7</v>
      </c>
    </row>
    <row r="7890" spans="1:4" x14ac:dyDescent="0.25">
      <c r="A7890" t="s">
        <v>229</v>
      </c>
      <c r="B7890" t="s">
        <v>191</v>
      </c>
      <c r="C7890" s="1">
        <v>28992</v>
      </c>
      <c r="D7890" s="2">
        <v>14</v>
      </c>
    </row>
    <row r="7891" spans="1:4" x14ac:dyDescent="0.25">
      <c r="A7891" t="s">
        <v>229</v>
      </c>
      <c r="B7891" t="s">
        <v>191</v>
      </c>
      <c r="C7891" s="1">
        <v>29006</v>
      </c>
      <c r="D7891" s="2">
        <v>9.9</v>
      </c>
    </row>
    <row r="7892" spans="1:4" x14ac:dyDescent="0.25">
      <c r="A7892" t="s">
        <v>229</v>
      </c>
      <c r="B7892" t="s">
        <v>191</v>
      </c>
      <c r="C7892" s="1">
        <v>29020</v>
      </c>
      <c r="D7892" s="2">
        <v>10.1</v>
      </c>
    </row>
    <row r="7893" spans="1:4" x14ac:dyDescent="0.25">
      <c r="A7893" t="s">
        <v>229</v>
      </c>
      <c r="B7893" t="s">
        <v>191</v>
      </c>
      <c r="C7893" s="1">
        <v>29034</v>
      </c>
      <c r="D7893" s="2">
        <v>6.4</v>
      </c>
    </row>
    <row r="7894" spans="1:4" x14ac:dyDescent="0.25">
      <c r="A7894" t="s">
        <v>229</v>
      </c>
      <c r="B7894" t="s">
        <v>191</v>
      </c>
      <c r="C7894" s="1">
        <v>29048</v>
      </c>
      <c r="D7894" s="2">
        <v>8</v>
      </c>
    </row>
    <row r="7895" spans="1:4" x14ac:dyDescent="0.25">
      <c r="A7895" t="s">
        <v>229</v>
      </c>
      <c r="B7895" t="s">
        <v>191</v>
      </c>
      <c r="C7895" s="1">
        <v>29062</v>
      </c>
      <c r="D7895" s="2">
        <v>13.2</v>
      </c>
    </row>
    <row r="7896" spans="1:4" x14ac:dyDescent="0.25">
      <c r="A7896" t="s">
        <v>229</v>
      </c>
      <c r="B7896" t="s">
        <v>191</v>
      </c>
      <c r="C7896" s="1">
        <v>29076</v>
      </c>
      <c r="D7896" s="2">
        <v>19.7</v>
      </c>
    </row>
    <row r="7897" spans="1:4" x14ac:dyDescent="0.25">
      <c r="A7897" t="s">
        <v>229</v>
      </c>
      <c r="B7897" t="s">
        <v>191</v>
      </c>
      <c r="C7897" s="1">
        <v>29090</v>
      </c>
      <c r="D7897" s="2">
        <v>31.4</v>
      </c>
    </row>
    <row r="7898" spans="1:4" x14ac:dyDescent="0.25">
      <c r="A7898" t="s">
        <v>229</v>
      </c>
      <c r="B7898" t="s">
        <v>191</v>
      </c>
      <c r="C7898" s="1">
        <v>29104</v>
      </c>
      <c r="D7898" s="2">
        <v>46.3</v>
      </c>
    </row>
    <row r="7899" spans="1:4" x14ac:dyDescent="0.25">
      <c r="A7899" t="s">
        <v>229</v>
      </c>
      <c r="B7899" t="s">
        <v>191</v>
      </c>
      <c r="C7899" s="1">
        <v>29118</v>
      </c>
      <c r="D7899" s="2">
        <v>48.6</v>
      </c>
    </row>
    <row r="7900" spans="1:4" x14ac:dyDescent="0.25">
      <c r="A7900" t="s">
        <v>229</v>
      </c>
      <c r="B7900" t="s">
        <v>191</v>
      </c>
      <c r="C7900" s="1">
        <v>29132</v>
      </c>
      <c r="D7900" s="2">
        <v>53.7</v>
      </c>
    </row>
    <row r="7901" spans="1:4" x14ac:dyDescent="0.25">
      <c r="A7901" t="s">
        <v>229</v>
      </c>
      <c r="B7901" t="s">
        <v>191</v>
      </c>
      <c r="C7901" s="1">
        <v>29146</v>
      </c>
      <c r="D7901" s="2">
        <v>55.2</v>
      </c>
    </row>
    <row r="7902" spans="1:4" x14ac:dyDescent="0.25">
      <c r="A7902" t="s">
        <v>229</v>
      </c>
      <c r="B7902" t="s">
        <v>191</v>
      </c>
      <c r="C7902" s="1">
        <v>29160</v>
      </c>
      <c r="D7902" s="2">
        <v>50.7</v>
      </c>
    </row>
    <row r="7903" spans="1:4" x14ac:dyDescent="0.25">
      <c r="A7903" t="s">
        <v>229</v>
      </c>
      <c r="B7903" t="s">
        <v>191</v>
      </c>
      <c r="C7903" s="1">
        <v>29174</v>
      </c>
      <c r="D7903" s="2">
        <v>48.3</v>
      </c>
    </row>
    <row r="7904" spans="1:4" x14ac:dyDescent="0.25">
      <c r="A7904" t="s">
        <v>229</v>
      </c>
      <c r="B7904" t="s">
        <v>191</v>
      </c>
      <c r="C7904" s="1">
        <v>29189</v>
      </c>
      <c r="D7904" s="2">
        <v>39.700000000000003</v>
      </c>
    </row>
    <row r="7905" spans="1:4" x14ac:dyDescent="0.25">
      <c r="A7905" t="s">
        <v>229</v>
      </c>
      <c r="B7905" t="s">
        <v>191</v>
      </c>
      <c r="C7905" s="1">
        <v>29203</v>
      </c>
      <c r="D7905" s="2">
        <v>48</v>
      </c>
    </row>
    <row r="7906" spans="1:4" x14ac:dyDescent="0.25">
      <c r="A7906" t="s">
        <v>229</v>
      </c>
      <c r="B7906" t="s">
        <v>191</v>
      </c>
      <c r="C7906" s="1">
        <v>29217</v>
      </c>
      <c r="D7906" s="2">
        <v>40.1</v>
      </c>
    </row>
    <row r="7907" spans="1:4" x14ac:dyDescent="0.25">
      <c r="A7907" t="s">
        <v>229</v>
      </c>
      <c r="B7907" t="s">
        <v>191</v>
      </c>
      <c r="C7907" s="1">
        <v>29231</v>
      </c>
      <c r="D7907" s="2">
        <v>19</v>
      </c>
    </row>
    <row r="7908" spans="1:4" x14ac:dyDescent="0.25">
      <c r="A7908" t="s">
        <v>229</v>
      </c>
      <c r="B7908" t="s">
        <v>191</v>
      </c>
      <c r="C7908" s="1">
        <v>29245</v>
      </c>
      <c r="D7908" s="2">
        <v>16</v>
      </c>
    </row>
    <row r="7909" spans="1:4" x14ac:dyDescent="0.25">
      <c r="A7909" t="s">
        <v>229</v>
      </c>
      <c r="B7909" t="s">
        <v>191</v>
      </c>
      <c r="C7909" s="1">
        <v>29259</v>
      </c>
      <c r="D7909" s="2">
        <v>18.3</v>
      </c>
    </row>
    <row r="7910" spans="1:4" x14ac:dyDescent="0.25">
      <c r="A7910" t="s">
        <v>229</v>
      </c>
      <c r="B7910" t="s">
        <v>191</v>
      </c>
      <c r="C7910" s="1">
        <v>29273</v>
      </c>
      <c r="D7910" s="2">
        <v>20.5</v>
      </c>
    </row>
    <row r="7911" spans="1:4" x14ac:dyDescent="0.25">
      <c r="A7911" t="s">
        <v>229</v>
      </c>
      <c r="B7911" t="s">
        <v>191</v>
      </c>
      <c r="C7911" s="1">
        <v>29288</v>
      </c>
      <c r="D7911" s="2">
        <v>22.7</v>
      </c>
    </row>
    <row r="7912" spans="1:4" x14ac:dyDescent="0.25">
      <c r="A7912" t="s">
        <v>229</v>
      </c>
      <c r="B7912" t="s">
        <v>191</v>
      </c>
      <c r="C7912" s="1">
        <v>29302</v>
      </c>
      <c r="D7912" s="2">
        <v>19.8</v>
      </c>
    </row>
    <row r="7913" spans="1:4" x14ac:dyDescent="0.25">
      <c r="A7913" t="s">
        <v>229</v>
      </c>
      <c r="B7913" t="s">
        <v>191</v>
      </c>
      <c r="C7913" s="1">
        <v>29316</v>
      </c>
      <c r="D7913" s="2">
        <v>20.399999999999999</v>
      </c>
    </row>
    <row r="7914" spans="1:4" x14ac:dyDescent="0.25">
      <c r="A7914" t="s">
        <v>229</v>
      </c>
      <c r="B7914" t="s">
        <v>191</v>
      </c>
      <c r="C7914" s="1">
        <v>29330</v>
      </c>
      <c r="D7914" s="2">
        <v>24.7</v>
      </c>
    </row>
    <row r="7915" spans="1:4" x14ac:dyDescent="0.25">
      <c r="A7915" t="s">
        <v>229</v>
      </c>
      <c r="B7915" t="s">
        <v>191</v>
      </c>
      <c r="C7915" s="1">
        <v>29344</v>
      </c>
      <c r="D7915" s="2">
        <v>21.7</v>
      </c>
    </row>
    <row r="7916" spans="1:4" x14ac:dyDescent="0.25">
      <c r="A7916" t="s">
        <v>229</v>
      </c>
      <c r="B7916" t="s">
        <v>191</v>
      </c>
      <c r="C7916" s="1">
        <v>29358</v>
      </c>
      <c r="D7916" s="2">
        <v>14</v>
      </c>
    </row>
    <row r="7917" spans="1:4" x14ac:dyDescent="0.25">
      <c r="A7917" t="s">
        <v>229</v>
      </c>
      <c r="B7917" t="s">
        <v>191</v>
      </c>
      <c r="C7917" s="1">
        <v>29372</v>
      </c>
      <c r="D7917" s="2">
        <v>9.9</v>
      </c>
    </row>
    <row r="7918" spans="1:4" x14ac:dyDescent="0.25">
      <c r="A7918" t="s">
        <v>229</v>
      </c>
      <c r="B7918" t="s">
        <v>191</v>
      </c>
      <c r="C7918" s="1">
        <v>29386</v>
      </c>
      <c r="D7918" s="2">
        <v>10.1</v>
      </c>
    </row>
    <row r="7919" spans="1:4" x14ac:dyDescent="0.25">
      <c r="A7919" t="s">
        <v>229</v>
      </c>
      <c r="B7919" t="s">
        <v>191</v>
      </c>
      <c r="C7919" s="1">
        <v>29400</v>
      </c>
      <c r="D7919" s="2">
        <v>6.4</v>
      </c>
    </row>
    <row r="7920" spans="1:4" x14ac:dyDescent="0.25">
      <c r="A7920" t="s">
        <v>229</v>
      </c>
      <c r="B7920" t="s">
        <v>191</v>
      </c>
      <c r="C7920" s="1">
        <v>29414</v>
      </c>
      <c r="D7920" s="2">
        <v>8</v>
      </c>
    </row>
    <row r="7921" spans="1:4" x14ac:dyDescent="0.25">
      <c r="A7921" t="s">
        <v>229</v>
      </c>
      <c r="B7921" t="s">
        <v>191</v>
      </c>
      <c r="C7921" s="1">
        <v>29428</v>
      </c>
      <c r="D7921" s="2">
        <v>13.2</v>
      </c>
    </row>
    <row r="7922" spans="1:4" x14ac:dyDescent="0.25">
      <c r="A7922" t="s">
        <v>229</v>
      </c>
      <c r="B7922" t="s">
        <v>191</v>
      </c>
      <c r="C7922" s="1">
        <v>29442</v>
      </c>
      <c r="D7922" s="2">
        <v>19.7</v>
      </c>
    </row>
    <row r="7923" spans="1:4" x14ac:dyDescent="0.25">
      <c r="A7923" t="s">
        <v>229</v>
      </c>
      <c r="B7923" t="s">
        <v>191</v>
      </c>
      <c r="C7923" s="1">
        <v>29456</v>
      </c>
      <c r="D7923" s="2">
        <v>31.4</v>
      </c>
    </row>
    <row r="7924" spans="1:4" x14ac:dyDescent="0.25">
      <c r="A7924" t="s">
        <v>229</v>
      </c>
      <c r="B7924" t="s">
        <v>191</v>
      </c>
      <c r="C7924" s="1">
        <v>29470</v>
      </c>
      <c r="D7924" s="2">
        <v>46.3</v>
      </c>
    </row>
    <row r="7925" spans="1:4" x14ac:dyDescent="0.25">
      <c r="A7925" t="s">
        <v>229</v>
      </c>
      <c r="B7925" t="s">
        <v>191</v>
      </c>
      <c r="C7925" s="1">
        <v>29484</v>
      </c>
      <c r="D7925" s="2">
        <v>48.6</v>
      </c>
    </row>
    <row r="7926" spans="1:4" x14ac:dyDescent="0.25">
      <c r="A7926" t="s">
        <v>229</v>
      </c>
      <c r="B7926" t="s">
        <v>191</v>
      </c>
      <c r="C7926" s="1">
        <v>29498</v>
      </c>
      <c r="D7926" s="2">
        <v>53.7</v>
      </c>
    </row>
    <row r="7927" spans="1:4" x14ac:dyDescent="0.25">
      <c r="A7927" t="s">
        <v>229</v>
      </c>
      <c r="B7927" t="s">
        <v>191</v>
      </c>
      <c r="C7927" s="1">
        <v>29512</v>
      </c>
      <c r="D7927" s="2">
        <v>55.2</v>
      </c>
    </row>
    <row r="7928" spans="1:4" x14ac:dyDescent="0.25">
      <c r="A7928" t="s">
        <v>229</v>
      </c>
      <c r="B7928" t="s">
        <v>191</v>
      </c>
      <c r="C7928" s="1">
        <v>29526</v>
      </c>
      <c r="D7928" s="2">
        <v>50.7</v>
      </c>
    </row>
    <row r="7929" spans="1:4" x14ac:dyDescent="0.25">
      <c r="A7929" t="s">
        <v>229</v>
      </c>
      <c r="B7929" t="s">
        <v>191</v>
      </c>
      <c r="C7929" s="1">
        <v>29540</v>
      </c>
      <c r="D7929" s="2">
        <v>48.3</v>
      </c>
    </row>
    <row r="7930" spans="1:4" x14ac:dyDescent="0.25">
      <c r="A7930" t="s">
        <v>229</v>
      </c>
      <c r="B7930" t="s">
        <v>191</v>
      </c>
      <c r="C7930" s="1">
        <v>29555</v>
      </c>
      <c r="D7930" s="2">
        <v>39.700000000000003</v>
      </c>
    </row>
    <row r="7931" spans="1:4" x14ac:dyDescent="0.25">
      <c r="A7931" t="s">
        <v>229</v>
      </c>
      <c r="B7931" t="s">
        <v>191</v>
      </c>
      <c r="C7931" s="1">
        <v>29569</v>
      </c>
      <c r="D7931" s="2">
        <v>48</v>
      </c>
    </row>
    <row r="7932" spans="1:4" x14ac:dyDescent="0.25">
      <c r="A7932" t="s">
        <v>229</v>
      </c>
      <c r="B7932" t="s">
        <v>191</v>
      </c>
      <c r="C7932" s="1">
        <v>29583</v>
      </c>
      <c r="D7932" s="2">
        <v>40.1</v>
      </c>
    </row>
    <row r="7933" spans="1:4" x14ac:dyDescent="0.25">
      <c r="A7933" t="s">
        <v>229</v>
      </c>
      <c r="B7933" t="s">
        <v>191</v>
      </c>
      <c r="C7933" s="1">
        <v>29597</v>
      </c>
      <c r="D7933" s="2">
        <v>19</v>
      </c>
    </row>
    <row r="7934" spans="1:4" x14ac:dyDescent="0.25">
      <c r="A7934" t="s">
        <v>229</v>
      </c>
      <c r="B7934" t="s">
        <v>191</v>
      </c>
      <c r="C7934" s="1">
        <v>29611</v>
      </c>
      <c r="D7934" s="2">
        <v>16</v>
      </c>
    </row>
    <row r="7935" spans="1:4" x14ac:dyDescent="0.25">
      <c r="A7935" t="s">
        <v>229</v>
      </c>
      <c r="B7935" t="s">
        <v>191</v>
      </c>
      <c r="C7935" s="1">
        <v>29625</v>
      </c>
      <c r="D7935" s="2">
        <v>18.3</v>
      </c>
    </row>
    <row r="7936" spans="1:4" x14ac:dyDescent="0.25">
      <c r="A7936" t="s">
        <v>229</v>
      </c>
      <c r="B7936" t="s">
        <v>191</v>
      </c>
      <c r="C7936" s="1">
        <v>29639</v>
      </c>
      <c r="D7936" s="2">
        <v>20.5</v>
      </c>
    </row>
    <row r="7937" spans="1:4" x14ac:dyDescent="0.25">
      <c r="A7937" t="s">
        <v>229</v>
      </c>
      <c r="B7937" t="s">
        <v>191</v>
      </c>
      <c r="C7937" s="1">
        <v>29653</v>
      </c>
      <c r="D7937" s="2">
        <v>22.7</v>
      </c>
    </row>
    <row r="7938" spans="1:4" x14ac:dyDescent="0.25">
      <c r="A7938" t="s">
        <v>229</v>
      </c>
      <c r="B7938" t="s">
        <v>191</v>
      </c>
      <c r="C7938" s="1">
        <v>29667</v>
      </c>
      <c r="D7938" s="2">
        <v>19.8</v>
      </c>
    </row>
    <row r="7939" spans="1:4" x14ac:dyDescent="0.25">
      <c r="A7939" t="s">
        <v>229</v>
      </c>
      <c r="B7939" t="s">
        <v>191</v>
      </c>
      <c r="C7939" s="1">
        <v>29681</v>
      </c>
      <c r="D7939" s="2">
        <v>20.399999999999999</v>
      </c>
    </row>
    <row r="7940" spans="1:4" x14ac:dyDescent="0.25">
      <c r="A7940" t="s">
        <v>229</v>
      </c>
      <c r="B7940" t="s">
        <v>191</v>
      </c>
      <c r="C7940" s="1">
        <v>29695</v>
      </c>
      <c r="D7940" s="2">
        <v>24.7</v>
      </c>
    </row>
    <row r="7941" spans="1:4" x14ac:dyDescent="0.25">
      <c r="A7941" t="s">
        <v>229</v>
      </c>
      <c r="B7941" t="s">
        <v>191</v>
      </c>
      <c r="C7941" s="1">
        <v>29709</v>
      </c>
      <c r="D7941" s="2">
        <v>21.7</v>
      </c>
    </row>
    <row r="7942" spans="1:4" x14ac:dyDescent="0.25">
      <c r="A7942" t="s">
        <v>229</v>
      </c>
      <c r="B7942" t="s">
        <v>191</v>
      </c>
      <c r="C7942" s="1">
        <v>29723</v>
      </c>
      <c r="D7942" s="2">
        <v>14</v>
      </c>
    </row>
    <row r="7943" spans="1:4" x14ac:dyDescent="0.25">
      <c r="A7943" t="s">
        <v>229</v>
      </c>
      <c r="B7943" t="s">
        <v>191</v>
      </c>
      <c r="C7943" s="1">
        <v>29737</v>
      </c>
      <c r="D7943" s="2">
        <v>9.9</v>
      </c>
    </row>
    <row r="7944" spans="1:4" x14ac:dyDescent="0.25">
      <c r="A7944" t="s">
        <v>229</v>
      </c>
      <c r="B7944" t="s">
        <v>191</v>
      </c>
      <c r="C7944" s="1">
        <v>29751</v>
      </c>
      <c r="D7944" s="2">
        <v>10.1</v>
      </c>
    </row>
    <row r="7945" spans="1:4" x14ac:dyDescent="0.25">
      <c r="A7945" t="s">
        <v>229</v>
      </c>
      <c r="B7945" t="s">
        <v>191</v>
      </c>
      <c r="C7945" s="1">
        <v>29765</v>
      </c>
      <c r="D7945" s="2">
        <v>6.4</v>
      </c>
    </row>
    <row r="7946" spans="1:4" x14ac:dyDescent="0.25">
      <c r="A7946" t="s">
        <v>229</v>
      </c>
      <c r="B7946" t="s">
        <v>191</v>
      </c>
      <c r="C7946" s="1">
        <v>29779</v>
      </c>
      <c r="D7946" s="2">
        <v>8</v>
      </c>
    </row>
    <row r="7947" spans="1:4" x14ac:dyDescent="0.25">
      <c r="A7947" t="s">
        <v>229</v>
      </c>
      <c r="B7947" t="s">
        <v>191</v>
      </c>
      <c r="C7947" s="1">
        <v>29793</v>
      </c>
      <c r="D7947" s="2">
        <v>13.2</v>
      </c>
    </row>
    <row r="7948" spans="1:4" x14ac:dyDescent="0.25">
      <c r="A7948" t="s">
        <v>229</v>
      </c>
      <c r="B7948" t="s">
        <v>191</v>
      </c>
      <c r="C7948" s="1">
        <v>29807</v>
      </c>
      <c r="D7948" s="2">
        <v>19.7</v>
      </c>
    </row>
    <row r="7949" spans="1:4" x14ac:dyDescent="0.25">
      <c r="A7949" t="s">
        <v>229</v>
      </c>
      <c r="B7949" t="s">
        <v>191</v>
      </c>
      <c r="C7949" s="1">
        <v>29821</v>
      </c>
      <c r="D7949" s="2">
        <v>31.4</v>
      </c>
    </row>
    <row r="7950" spans="1:4" x14ac:dyDescent="0.25">
      <c r="A7950" t="s">
        <v>229</v>
      </c>
      <c r="B7950" t="s">
        <v>191</v>
      </c>
      <c r="C7950" s="1">
        <v>29835</v>
      </c>
      <c r="D7950" s="2">
        <v>46.3</v>
      </c>
    </row>
    <row r="7951" spans="1:4" x14ac:dyDescent="0.25">
      <c r="A7951" t="s">
        <v>229</v>
      </c>
      <c r="B7951" t="s">
        <v>191</v>
      </c>
      <c r="C7951" s="1">
        <v>29849</v>
      </c>
      <c r="D7951" s="2">
        <v>48.6</v>
      </c>
    </row>
    <row r="7952" spans="1:4" x14ac:dyDescent="0.25">
      <c r="A7952" t="s">
        <v>229</v>
      </c>
      <c r="B7952" t="s">
        <v>191</v>
      </c>
      <c r="C7952" s="1">
        <v>29863</v>
      </c>
      <c r="D7952" s="2">
        <v>53.7</v>
      </c>
    </row>
    <row r="7953" spans="1:4" x14ac:dyDescent="0.25">
      <c r="A7953" t="s">
        <v>229</v>
      </c>
      <c r="B7953" t="s">
        <v>191</v>
      </c>
      <c r="C7953" s="1">
        <v>29877</v>
      </c>
      <c r="D7953" s="2">
        <v>55.2</v>
      </c>
    </row>
    <row r="7954" spans="1:4" x14ac:dyDescent="0.25">
      <c r="A7954" t="s">
        <v>229</v>
      </c>
      <c r="B7954" t="s">
        <v>191</v>
      </c>
      <c r="C7954" s="1">
        <v>29891</v>
      </c>
      <c r="D7954" s="2">
        <v>50.7</v>
      </c>
    </row>
    <row r="7955" spans="1:4" x14ac:dyDescent="0.25">
      <c r="A7955" t="s">
        <v>229</v>
      </c>
      <c r="B7955" t="s">
        <v>191</v>
      </c>
      <c r="C7955" s="1">
        <v>29905</v>
      </c>
      <c r="D7955" s="2">
        <v>48.3</v>
      </c>
    </row>
    <row r="7956" spans="1:4" x14ac:dyDescent="0.25">
      <c r="A7956" t="s">
        <v>229</v>
      </c>
      <c r="B7956" t="s">
        <v>191</v>
      </c>
      <c r="C7956" s="1">
        <v>29920</v>
      </c>
      <c r="D7956" s="2">
        <v>39.700000000000003</v>
      </c>
    </row>
    <row r="7957" spans="1:4" x14ac:dyDescent="0.25">
      <c r="A7957" t="s">
        <v>229</v>
      </c>
      <c r="B7957" t="s">
        <v>191</v>
      </c>
      <c r="C7957" s="1">
        <v>29934</v>
      </c>
      <c r="D7957" s="2">
        <v>48</v>
      </c>
    </row>
    <row r="7958" spans="1:4" x14ac:dyDescent="0.25">
      <c r="A7958" t="s">
        <v>229</v>
      </c>
      <c r="B7958" t="s">
        <v>191</v>
      </c>
      <c r="C7958" s="1">
        <v>29948</v>
      </c>
      <c r="D7958" s="2">
        <v>40.1</v>
      </c>
    </row>
    <row r="7959" spans="1:4" x14ac:dyDescent="0.25">
      <c r="A7959" t="s">
        <v>229</v>
      </c>
      <c r="B7959" t="s">
        <v>191</v>
      </c>
      <c r="C7959" s="1">
        <v>29962</v>
      </c>
      <c r="D7959" s="2">
        <v>19</v>
      </c>
    </row>
    <row r="7960" spans="1:4" x14ac:dyDescent="0.25">
      <c r="A7960" t="s">
        <v>229</v>
      </c>
      <c r="B7960" t="s">
        <v>191</v>
      </c>
      <c r="C7960" s="1">
        <v>29976</v>
      </c>
      <c r="D7960" s="2">
        <v>16</v>
      </c>
    </row>
    <row r="7961" spans="1:4" x14ac:dyDescent="0.25">
      <c r="A7961" t="s">
        <v>229</v>
      </c>
      <c r="B7961" t="s">
        <v>191</v>
      </c>
      <c r="C7961" s="1">
        <v>29990</v>
      </c>
      <c r="D7961" s="2">
        <v>18.3</v>
      </c>
    </row>
    <row r="7962" spans="1:4" x14ac:dyDescent="0.25">
      <c r="A7962" t="s">
        <v>229</v>
      </c>
      <c r="B7962" t="s">
        <v>191</v>
      </c>
      <c r="C7962" s="1">
        <v>30004</v>
      </c>
      <c r="D7962" s="2">
        <v>20.5</v>
      </c>
    </row>
    <row r="7963" spans="1:4" x14ac:dyDescent="0.25">
      <c r="A7963" t="s">
        <v>229</v>
      </c>
      <c r="B7963" t="s">
        <v>191</v>
      </c>
      <c r="C7963" s="1">
        <v>30018</v>
      </c>
      <c r="D7963" s="2">
        <v>22.7</v>
      </c>
    </row>
    <row r="7964" spans="1:4" x14ac:dyDescent="0.25">
      <c r="A7964" t="s">
        <v>229</v>
      </c>
      <c r="B7964" t="s">
        <v>191</v>
      </c>
      <c r="C7964" s="1">
        <v>30032</v>
      </c>
      <c r="D7964" s="2">
        <v>19.8</v>
      </c>
    </row>
    <row r="7965" spans="1:4" x14ac:dyDescent="0.25">
      <c r="A7965" t="s">
        <v>229</v>
      </c>
      <c r="B7965" t="s">
        <v>191</v>
      </c>
      <c r="C7965" s="1">
        <v>30046</v>
      </c>
      <c r="D7965" s="2">
        <v>20.399999999999999</v>
      </c>
    </row>
    <row r="7966" spans="1:4" x14ac:dyDescent="0.25">
      <c r="A7966" t="s">
        <v>229</v>
      </c>
      <c r="B7966" t="s">
        <v>191</v>
      </c>
      <c r="C7966" s="1">
        <v>30060</v>
      </c>
      <c r="D7966" s="2">
        <v>24.7</v>
      </c>
    </row>
    <row r="7967" spans="1:4" x14ac:dyDescent="0.25">
      <c r="A7967" t="s">
        <v>229</v>
      </c>
      <c r="B7967" t="s">
        <v>191</v>
      </c>
      <c r="C7967" s="1">
        <v>30074</v>
      </c>
      <c r="D7967" s="2">
        <v>21.7</v>
      </c>
    </row>
    <row r="7968" spans="1:4" x14ac:dyDescent="0.25">
      <c r="A7968" t="s">
        <v>229</v>
      </c>
      <c r="B7968" t="s">
        <v>191</v>
      </c>
      <c r="C7968" s="1">
        <v>30088</v>
      </c>
      <c r="D7968" s="2">
        <v>14</v>
      </c>
    </row>
    <row r="7969" spans="1:4" x14ac:dyDescent="0.25">
      <c r="A7969" t="s">
        <v>229</v>
      </c>
      <c r="B7969" t="s">
        <v>191</v>
      </c>
      <c r="C7969" s="1">
        <v>30102</v>
      </c>
      <c r="D7969" s="2">
        <v>9.9</v>
      </c>
    </row>
    <row r="7970" spans="1:4" x14ac:dyDescent="0.25">
      <c r="A7970" t="s">
        <v>229</v>
      </c>
      <c r="B7970" t="s">
        <v>191</v>
      </c>
      <c r="C7970" s="1">
        <v>30116</v>
      </c>
      <c r="D7970" s="2">
        <v>10.1</v>
      </c>
    </row>
    <row r="7971" spans="1:4" x14ac:dyDescent="0.25">
      <c r="A7971" t="s">
        <v>229</v>
      </c>
      <c r="B7971" t="s">
        <v>191</v>
      </c>
      <c r="C7971" s="1">
        <v>30130</v>
      </c>
      <c r="D7971" s="2">
        <v>6.4</v>
      </c>
    </row>
    <row r="7972" spans="1:4" x14ac:dyDescent="0.25">
      <c r="A7972" t="s">
        <v>229</v>
      </c>
      <c r="B7972" t="s">
        <v>191</v>
      </c>
      <c r="C7972" s="1">
        <v>30144</v>
      </c>
      <c r="D7972" s="2">
        <v>8</v>
      </c>
    </row>
    <row r="7973" spans="1:4" x14ac:dyDescent="0.25">
      <c r="A7973" t="s">
        <v>229</v>
      </c>
      <c r="B7973" t="s">
        <v>191</v>
      </c>
      <c r="C7973" s="1">
        <v>30158</v>
      </c>
      <c r="D7973" s="2">
        <v>13.2</v>
      </c>
    </row>
    <row r="7974" spans="1:4" x14ac:dyDescent="0.25">
      <c r="A7974" t="s">
        <v>229</v>
      </c>
      <c r="B7974" t="s">
        <v>191</v>
      </c>
      <c r="C7974" s="1">
        <v>30172</v>
      </c>
      <c r="D7974" s="2">
        <v>19.7</v>
      </c>
    </row>
    <row r="7975" spans="1:4" x14ac:dyDescent="0.25">
      <c r="A7975" t="s">
        <v>229</v>
      </c>
      <c r="B7975" t="s">
        <v>191</v>
      </c>
      <c r="C7975" s="1">
        <v>30186</v>
      </c>
      <c r="D7975" s="2">
        <v>31.4</v>
      </c>
    </row>
    <row r="7976" spans="1:4" x14ac:dyDescent="0.25">
      <c r="A7976" t="s">
        <v>229</v>
      </c>
      <c r="B7976" t="s">
        <v>191</v>
      </c>
      <c r="C7976" s="1">
        <v>30200</v>
      </c>
      <c r="D7976" s="2">
        <v>46.3</v>
      </c>
    </row>
    <row r="7977" spans="1:4" x14ac:dyDescent="0.25">
      <c r="A7977" t="s">
        <v>229</v>
      </c>
      <c r="B7977" t="s">
        <v>191</v>
      </c>
      <c r="C7977" s="1">
        <v>30214</v>
      </c>
      <c r="D7977" s="2">
        <v>48.6</v>
      </c>
    </row>
    <row r="7978" spans="1:4" x14ac:dyDescent="0.25">
      <c r="A7978" t="s">
        <v>229</v>
      </c>
      <c r="B7978" t="s">
        <v>191</v>
      </c>
      <c r="C7978" s="1">
        <v>30228</v>
      </c>
      <c r="D7978" s="2">
        <v>53.7</v>
      </c>
    </row>
    <row r="7979" spans="1:4" x14ac:dyDescent="0.25">
      <c r="A7979" t="s">
        <v>229</v>
      </c>
      <c r="B7979" t="s">
        <v>191</v>
      </c>
      <c r="C7979" s="1">
        <v>30242</v>
      </c>
      <c r="D7979" s="2">
        <v>55.2</v>
      </c>
    </row>
    <row r="7980" spans="1:4" x14ac:dyDescent="0.25">
      <c r="A7980" t="s">
        <v>229</v>
      </c>
      <c r="B7980" t="s">
        <v>191</v>
      </c>
      <c r="C7980" s="1">
        <v>30256</v>
      </c>
      <c r="D7980" s="2">
        <v>50.7</v>
      </c>
    </row>
    <row r="7981" spans="1:4" x14ac:dyDescent="0.25">
      <c r="A7981" t="s">
        <v>229</v>
      </c>
      <c r="B7981" t="s">
        <v>191</v>
      </c>
      <c r="C7981" s="1">
        <v>30270</v>
      </c>
      <c r="D7981" s="2">
        <v>48.3</v>
      </c>
    </row>
    <row r="7982" spans="1:4" x14ac:dyDescent="0.25">
      <c r="A7982" t="s">
        <v>229</v>
      </c>
      <c r="B7982" t="s">
        <v>191</v>
      </c>
      <c r="C7982" s="1">
        <v>30285</v>
      </c>
      <c r="D7982" s="2">
        <v>39.700000000000003</v>
      </c>
    </row>
    <row r="7983" spans="1:4" x14ac:dyDescent="0.25">
      <c r="A7983" t="s">
        <v>229</v>
      </c>
      <c r="B7983" t="s">
        <v>191</v>
      </c>
      <c r="C7983" s="1">
        <v>30299</v>
      </c>
      <c r="D7983" s="2">
        <v>48</v>
      </c>
    </row>
    <row r="7984" spans="1:4" x14ac:dyDescent="0.25">
      <c r="A7984" t="s">
        <v>229</v>
      </c>
      <c r="B7984" t="s">
        <v>191</v>
      </c>
      <c r="C7984" s="1">
        <v>30313</v>
      </c>
      <c r="D7984" s="2">
        <v>40.1</v>
      </c>
    </row>
    <row r="7985" spans="1:4" x14ac:dyDescent="0.25">
      <c r="A7985" t="s">
        <v>229</v>
      </c>
      <c r="B7985" t="s">
        <v>191</v>
      </c>
      <c r="C7985" s="1">
        <v>30327</v>
      </c>
      <c r="D7985" s="2">
        <v>19</v>
      </c>
    </row>
    <row r="7986" spans="1:4" x14ac:dyDescent="0.25">
      <c r="A7986" t="s">
        <v>229</v>
      </c>
      <c r="B7986" t="s">
        <v>191</v>
      </c>
      <c r="C7986" s="1">
        <v>30341</v>
      </c>
      <c r="D7986" s="2">
        <v>16</v>
      </c>
    </row>
    <row r="7987" spans="1:4" x14ac:dyDescent="0.25">
      <c r="A7987" t="s">
        <v>229</v>
      </c>
      <c r="B7987" t="s">
        <v>191</v>
      </c>
      <c r="C7987" s="1">
        <v>30355</v>
      </c>
      <c r="D7987" s="2">
        <v>18.3</v>
      </c>
    </row>
    <row r="7988" spans="1:4" x14ac:dyDescent="0.25">
      <c r="A7988" t="s">
        <v>229</v>
      </c>
      <c r="B7988" t="s">
        <v>191</v>
      </c>
      <c r="C7988" s="1">
        <v>30369</v>
      </c>
      <c r="D7988" s="2">
        <v>20.5</v>
      </c>
    </row>
    <row r="7989" spans="1:4" x14ac:dyDescent="0.25">
      <c r="A7989" t="s">
        <v>229</v>
      </c>
      <c r="B7989" t="s">
        <v>191</v>
      </c>
      <c r="C7989" s="1">
        <v>30383</v>
      </c>
      <c r="D7989" s="2">
        <v>22.7</v>
      </c>
    </row>
    <row r="7990" spans="1:4" x14ac:dyDescent="0.25">
      <c r="A7990" t="s">
        <v>229</v>
      </c>
      <c r="B7990" t="s">
        <v>191</v>
      </c>
      <c r="C7990" s="1">
        <v>30397</v>
      </c>
      <c r="D7990" s="2">
        <v>19.8</v>
      </c>
    </row>
    <row r="7991" spans="1:4" x14ac:dyDescent="0.25">
      <c r="A7991" t="s">
        <v>229</v>
      </c>
      <c r="B7991" t="s">
        <v>191</v>
      </c>
      <c r="C7991" s="1">
        <v>30411</v>
      </c>
      <c r="D7991" s="2">
        <v>20.399999999999999</v>
      </c>
    </row>
    <row r="7992" spans="1:4" x14ac:dyDescent="0.25">
      <c r="A7992" t="s">
        <v>229</v>
      </c>
      <c r="B7992" t="s">
        <v>191</v>
      </c>
      <c r="C7992" s="1">
        <v>30425</v>
      </c>
      <c r="D7992" s="2">
        <v>24.7</v>
      </c>
    </row>
    <row r="7993" spans="1:4" x14ac:dyDescent="0.25">
      <c r="A7993" t="s">
        <v>229</v>
      </c>
      <c r="B7993" t="s">
        <v>191</v>
      </c>
      <c r="C7993" s="1">
        <v>30439</v>
      </c>
      <c r="D7993" s="2">
        <v>21.7</v>
      </c>
    </row>
    <row r="7994" spans="1:4" x14ac:dyDescent="0.25">
      <c r="A7994" t="s">
        <v>229</v>
      </c>
      <c r="B7994" t="s">
        <v>191</v>
      </c>
      <c r="C7994" s="1">
        <v>30453</v>
      </c>
      <c r="D7994" s="2">
        <v>14</v>
      </c>
    </row>
    <row r="7995" spans="1:4" x14ac:dyDescent="0.25">
      <c r="A7995" t="s">
        <v>229</v>
      </c>
      <c r="B7995" t="s">
        <v>191</v>
      </c>
      <c r="C7995" s="1">
        <v>30467</v>
      </c>
      <c r="D7995" s="2">
        <v>9.9</v>
      </c>
    </row>
    <row r="7996" spans="1:4" x14ac:dyDescent="0.25">
      <c r="A7996" t="s">
        <v>229</v>
      </c>
      <c r="B7996" t="s">
        <v>191</v>
      </c>
      <c r="C7996" s="1">
        <v>30481</v>
      </c>
      <c r="D7996" s="2">
        <v>10.1</v>
      </c>
    </row>
    <row r="7997" spans="1:4" x14ac:dyDescent="0.25">
      <c r="A7997" t="s">
        <v>229</v>
      </c>
      <c r="B7997" t="s">
        <v>191</v>
      </c>
      <c r="C7997" s="1">
        <v>30495</v>
      </c>
      <c r="D7997" s="2">
        <v>6.4</v>
      </c>
    </row>
    <row r="7998" spans="1:4" x14ac:dyDescent="0.25">
      <c r="A7998" t="s">
        <v>229</v>
      </c>
      <c r="B7998" t="s">
        <v>191</v>
      </c>
      <c r="C7998" s="1">
        <v>30509</v>
      </c>
      <c r="D7998" s="2">
        <v>8</v>
      </c>
    </row>
    <row r="7999" spans="1:4" x14ac:dyDescent="0.25">
      <c r="A7999" t="s">
        <v>229</v>
      </c>
      <c r="B7999" t="s">
        <v>191</v>
      </c>
      <c r="C7999" s="1">
        <v>30523</v>
      </c>
      <c r="D7999" s="2">
        <v>13.2</v>
      </c>
    </row>
    <row r="8000" spans="1:4" x14ac:dyDescent="0.25">
      <c r="A8000" t="s">
        <v>229</v>
      </c>
      <c r="B8000" t="s">
        <v>191</v>
      </c>
      <c r="C8000" s="1">
        <v>30537</v>
      </c>
      <c r="D8000" s="2">
        <v>19.7</v>
      </c>
    </row>
    <row r="8001" spans="1:4" x14ac:dyDescent="0.25">
      <c r="A8001" t="s">
        <v>229</v>
      </c>
      <c r="B8001" t="s">
        <v>191</v>
      </c>
      <c r="C8001" s="1">
        <v>30551</v>
      </c>
      <c r="D8001" s="2">
        <v>31.4</v>
      </c>
    </row>
    <row r="8002" spans="1:4" x14ac:dyDescent="0.25">
      <c r="A8002" t="s">
        <v>229</v>
      </c>
      <c r="B8002" t="s">
        <v>191</v>
      </c>
      <c r="C8002" s="1">
        <v>30565</v>
      </c>
      <c r="D8002" s="2">
        <v>46.3</v>
      </c>
    </row>
    <row r="8003" spans="1:4" x14ac:dyDescent="0.25">
      <c r="A8003" t="s">
        <v>229</v>
      </c>
      <c r="B8003" t="s">
        <v>191</v>
      </c>
      <c r="C8003" s="1">
        <v>30579</v>
      </c>
      <c r="D8003" s="2">
        <v>48.6</v>
      </c>
    </row>
    <row r="8004" spans="1:4" x14ac:dyDescent="0.25">
      <c r="A8004" t="s">
        <v>229</v>
      </c>
      <c r="B8004" t="s">
        <v>191</v>
      </c>
      <c r="C8004" s="1">
        <v>30593</v>
      </c>
      <c r="D8004" s="2">
        <v>53.7</v>
      </c>
    </row>
    <row r="8005" spans="1:4" x14ac:dyDescent="0.25">
      <c r="A8005" t="s">
        <v>229</v>
      </c>
      <c r="B8005" t="s">
        <v>191</v>
      </c>
      <c r="C8005" s="1">
        <v>30607</v>
      </c>
      <c r="D8005" s="2">
        <v>55.2</v>
      </c>
    </row>
    <row r="8006" spans="1:4" x14ac:dyDescent="0.25">
      <c r="A8006" t="s">
        <v>229</v>
      </c>
      <c r="B8006" t="s">
        <v>191</v>
      </c>
      <c r="C8006" s="1">
        <v>30621</v>
      </c>
      <c r="D8006" s="2">
        <v>50.7</v>
      </c>
    </row>
    <row r="8007" spans="1:4" x14ac:dyDescent="0.25">
      <c r="A8007" t="s">
        <v>229</v>
      </c>
      <c r="B8007" t="s">
        <v>191</v>
      </c>
      <c r="C8007" s="1">
        <v>30635</v>
      </c>
      <c r="D8007" s="2">
        <v>48.3</v>
      </c>
    </row>
    <row r="8008" spans="1:4" x14ac:dyDescent="0.25">
      <c r="A8008" t="s">
        <v>229</v>
      </c>
      <c r="B8008" t="s">
        <v>191</v>
      </c>
      <c r="C8008" s="1">
        <v>30650</v>
      </c>
      <c r="D8008" s="2">
        <v>39.700000000000003</v>
      </c>
    </row>
    <row r="8009" spans="1:4" x14ac:dyDescent="0.25">
      <c r="A8009" t="s">
        <v>229</v>
      </c>
      <c r="B8009" t="s">
        <v>191</v>
      </c>
      <c r="C8009" s="1">
        <v>30664</v>
      </c>
      <c r="D8009" s="2">
        <v>48</v>
      </c>
    </row>
    <row r="8010" spans="1:4" x14ac:dyDescent="0.25">
      <c r="A8010" t="s">
        <v>229</v>
      </c>
      <c r="B8010" t="s">
        <v>191</v>
      </c>
      <c r="C8010" s="1">
        <v>30678</v>
      </c>
      <c r="D8010" s="2">
        <v>40.1</v>
      </c>
    </row>
    <row r="8011" spans="1:4" x14ac:dyDescent="0.25">
      <c r="A8011" t="s">
        <v>229</v>
      </c>
      <c r="B8011" t="s">
        <v>191</v>
      </c>
      <c r="C8011" s="1">
        <v>30692</v>
      </c>
      <c r="D8011" s="2">
        <v>19</v>
      </c>
    </row>
    <row r="8012" spans="1:4" x14ac:dyDescent="0.25">
      <c r="A8012" t="s">
        <v>229</v>
      </c>
      <c r="B8012" t="s">
        <v>191</v>
      </c>
      <c r="C8012" s="1">
        <v>30706</v>
      </c>
      <c r="D8012" s="2">
        <v>16</v>
      </c>
    </row>
    <row r="8013" spans="1:4" x14ac:dyDescent="0.25">
      <c r="A8013" t="s">
        <v>229</v>
      </c>
      <c r="B8013" t="s">
        <v>191</v>
      </c>
      <c r="C8013" s="1">
        <v>30720</v>
      </c>
      <c r="D8013" s="2">
        <v>18.3</v>
      </c>
    </row>
    <row r="8014" spans="1:4" x14ac:dyDescent="0.25">
      <c r="A8014" t="s">
        <v>229</v>
      </c>
      <c r="B8014" t="s">
        <v>191</v>
      </c>
      <c r="C8014" s="1">
        <v>30734</v>
      </c>
      <c r="D8014" s="2">
        <v>20.5</v>
      </c>
    </row>
    <row r="8015" spans="1:4" x14ac:dyDescent="0.25">
      <c r="A8015" t="s">
        <v>229</v>
      </c>
      <c r="B8015" t="s">
        <v>191</v>
      </c>
      <c r="C8015" s="1">
        <v>30749</v>
      </c>
      <c r="D8015" s="2">
        <v>22.7</v>
      </c>
    </row>
    <row r="8016" spans="1:4" x14ac:dyDescent="0.25">
      <c r="A8016" t="s">
        <v>229</v>
      </c>
      <c r="B8016" t="s">
        <v>191</v>
      </c>
      <c r="C8016" s="1">
        <v>30763</v>
      </c>
      <c r="D8016" s="2">
        <v>19.8</v>
      </c>
    </row>
    <row r="8017" spans="1:4" x14ac:dyDescent="0.25">
      <c r="A8017" t="s">
        <v>229</v>
      </c>
      <c r="B8017" t="s">
        <v>191</v>
      </c>
      <c r="C8017" s="1">
        <v>30777</v>
      </c>
      <c r="D8017" s="2">
        <v>20.399999999999999</v>
      </c>
    </row>
    <row r="8018" spans="1:4" x14ac:dyDescent="0.25">
      <c r="A8018" t="s">
        <v>229</v>
      </c>
      <c r="B8018" t="s">
        <v>191</v>
      </c>
      <c r="C8018" s="1">
        <v>30791</v>
      </c>
      <c r="D8018" s="2">
        <v>24.7</v>
      </c>
    </row>
    <row r="8019" spans="1:4" x14ac:dyDescent="0.25">
      <c r="A8019" t="s">
        <v>229</v>
      </c>
      <c r="B8019" t="s">
        <v>191</v>
      </c>
      <c r="C8019" s="1">
        <v>30805</v>
      </c>
      <c r="D8019" s="2">
        <v>21.7</v>
      </c>
    </row>
    <row r="8020" spans="1:4" x14ac:dyDescent="0.25">
      <c r="A8020" t="s">
        <v>229</v>
      </c>
      <c r="B8020" t="s">
        <v>191</v>
      </c>
      <c r="C8020" s="1">
        <v>30819</v>
      </c>
      <c r="D8020" s="2">
        <v>14</v>
      </c>
    </row>
    <row r="8021" spans="1:4" x14ac:dyDescent="0.25">
      <c r="A8021" t="s">
        <v>229</v>
      </c>
      <c r="B8021" t="s">
        <v>191</v>
      </c>
      <c r="C8021" s="1">
        <v>30833</v>
      </c>
      <c r="D8021" s="2">
        <v>9.9</v>
      </c>
    </row>
    <row r="8022" spans="1:4" x14ac:dyDescent="0.25">
      <c r="A8022" t="s">
        <v>229</v>
      </c>
      <c r="B8022" t="s">
        <v>191</v>
      </c>
      <c r="C8022" s="1">
        <v>30847</v>
      </c>
      <c r="D8022" s="2">
        <v>10.1</v>
      </c>
    </row>
    <row r="8023" spans="1:4" x14ac:dyDescent="0.25">
      <c r="A8023" t="s">
        <v>229</v>
      </c>
      <c r="B8023" t="s">
        <v>191</v>
      </c>
      <c r="C8023" s="1">
        <v>30861</v>
      </c>
      <c r="D8023" s="2">
        <v>6.4</v>
      </c>
    </row>
    <row r="8024" spans="1:4" x14ac:dyDescent="0.25">
      <c r="A8024" t="s">
        <v>229</v>
      </c>
      <c r="B8024" t="s">
        <v>191</v>
      </c>
      <c r="C8024" s="1">
        <v>30875</v>
      </c>
      <c r="D8024" s="2">
        <v>8</v>
      </c>
    </row>
    <row r="8025" spans="1:4" x14ac:dyDescent="0.25">
      <c r="A8025" t="s">
        <v>229</v>
      </c>
      <c r="B8025" t="s">
        <v>191</v>
      </c>
      <c r="C8025" s="1">
        <v>30889</v>
      </c>
      <c r="D8025" s="2">
        <v>13.2</v>
      </c>
    </row>
    <row r="8026" spans="1:4" x14ac:dyDescent="0.25">
      <c r="A8026" t="s">
        <v>229</v>
      </c>
      <c r="B8026" t="s">
        <v>191</v>
      </c>
      <c r="C8026" s="1">
        <v>30903</v>
      </c>
      <c r="D8026" s="2">
        <v>19.7</v>
      </c>
    </row>
    <row r="8027" spans="1:4" x14ac:dyDescent="0.25">
      <c r="A8027" t="s">
        <v>229</v>
      </c>
      <c r="B8027" t="s">
        <v>191</v>
      </c>
      <c r="C8027" s="1">
        <v>30917</v>
      </c>
      <c r="D8027" s="2">
        <v>31.4</v>
      </c>
    </row>
    <row r="8028" spans="1:4" x14ac:dyDescent="0.25">
      <c r="A8028" t="s">
        <v>229</v>
      </c>
      <c r="B8028" t="s">
        <v>191</v>
      </c>
      <c r="C8028" s="1">
        <v>30931</v>
      </c>
      <c r="D8028" s="2">
        <v>46.3</v>
      </c>
    </row>
    <row r="8029" spans="1:4" x14ac:dyDescent="0.25">
      <c r="A8029" t="s">
        <v>229</v>
      </c>
      <c r="B8029" t="s">
        <v>191</v>
      </c>
      <c r="C8029" s="1">
        <v>30945</v>
      </c>
      <c r="D8029" s="2">
        <v>48.6</v>
      </c>
    </row>
    <row r="8030" spans="1:4" x14ac:dyDescent="0.25">
      <c r="A8030" t="s">
        <v>229</v>
      </c>
      <c r="B8030" t="s">
        <v>191</v>
      </c>
      <c r="C8030" s="1">
        <v>30959</v>
      </c>
      <c r="D8030" s="2">
        <v>53.7</v>
      </c>
    </row>
    <row r="8031" spans="1:4" x14ac:dyDescent="0.25">
      <c r="A8031" t="s">
        <v>229</v>
      </c>
      <c r="B8031" t="s">
        <v>191</v>
      </c>
      <c r="C8031" s="1">
        <v>30973</v>
      </c>
      <c r="D8031" s="2">
        <v>55.2</v>
      </c>
    </row>
    <row r="8032" spans="1:4" x14ac:dyDescent="0.25">
      <c r="A8032" t="s">
        <v>229</v>
      </c>
      <c r="B8032" t="s">
        <v>191</v>
      </c>
      <c r="C8032" s="1">
        <v>30987</v>
      </c>
      <c r="D8032" s="2">
        <v>50.7</v>
      </c>
    </row>
    <row r="8033" spans="1:4" x14ac:dyDescent="0.25">
      <c r="A8033" t="s">
        <v>229</v>
      </c>
      <c r="B8033" t="s">
        <v>191</v>
      </c>
      <c r="C8033" s="1">
        <v>31001</v>
      </c>
      <c r="D8033" s="2">
        <v>48.3</v>
      </c>
    </row>
    <row r="8034" spans="1:4" x14ac:dyDescent="0.25">
      <c r="A8034" t="s">
        <v>229</v>
      </c>
      <c r="B8034" t="s">
        <v>191</v>
      </c>
      <c r="C8034" s="1">
        <v>31016</v>
      </c>
      <c r="D8034" s="2">
        <v>39.700000000000003</v>
      </c>
    </row>
    <row r="8035" spans="1:4" x14ac:dyDescent="0.25">
      <c r="A8035" t="s">
        <v>229</v>
      </c>
      <c r="B8035" t="s">
        <v>191</v>
      </c>
      <c r="C8035" s="1">
        <v>31030</v>
      </c>
      <c r="D8035" s="2">
        <v>48</v>
      </c>
    </row>
    <row r="8036" spans="1:4" x14ac:dyDescent="0.25">
      <c r="A8036" t="s">
        <v>229</v>
      </c>
      <c r="B8036" t="s">
        <v>191</v>
      </c>
      <c r="C8036" s="1">
        <v>31044</v>
      </c>
      <c r="D8036" s="2">
        <v>40.1</v>
      </c>
    </row>
    <row r="8037" spans="1:4" x14ac:dyDescent="0.25">
      <c r="A8037" t="s">
        <v>229</v>
      </c>
      <c r="B8037" t="s">
        <v>191</v>
      </c>
      <c r="C8037" s="1">
        <v>31058</v>
      </c>
      <c r="D8037" s="2">
        <v>19</v>
      </c>
    </row>
    <row r="8038" spans="1:4" x14ac:dyDescent="0.25">
      <c r="A8038" t="s">
        <v>229</v>
      </c>
      <c r="B8038" t="s">
        <v>191</v>
      </c>
      <c r="C8038" s="1">
        <v>31072</v>
      </c>
      <c r="D8038" s="2">
        <v>16</v>
      </c>
    </row>
    <row r="8039" spans="1:4" x14ac:dyDescent="0.25">
      <c r="A8039" t="s">
        <v>229</v>
      </c>
      <c r="B8039" t="s">
        <v>191</v>
      </c>
      <c r="C8039" s="1">
        <v>31086</v>
      </c>
      <c r="D8039" s="2">
        <v>18.3</v>
      </c>
    </row>
    <row r="8040" spans="1:4" x14ac:dyDescent="0.25">
      <c r="A8040" t="s">
        <v>229</v>
      </c>
      <c r="B8040" t="s">
        <v>191</v>
      </c>
      <c r="C8040" s="1">
        <v>31100</v>
      </c>
      <c r="D8040" s="2">
        <v>20.5</v>
      </c>
    </row>
    <row r="8041" spans="1:4" x14ac:dyDescent="0.25">
      <c r="A8041" t="s">
        <v>229</v>
      </c>
      <c r="B8041" t="s">
        <v>191</v>
      </c>
      <c r="C8041" s="1">
        <v>31114</v>
      </c>
      <c r="D8041" s="2">
        <v>22.7</v>
      </c>
    </row>
    <row r="8042" spans="1:4" x14ac:dyDescent="0.25">
      <c r="A8042" t="s">
        <v>229</v>
      </c>
      <c r="B8042" t="s">
        <v>191</v>
      </c>
      <c r="C8042" s="1">
        <v>31128</v>
      </c>
      <c r="D8042" s="2">
        <v>19.8</v>
      </c>
    </row>
    <row r="8043" spans="1:4" x14ac:dyDescent="0.25">
      <c r="A8043" t="s">
        <v>229</v>
      </c>
      <c r="B8043" t="s">
        <v>191</v>
      </c>
      <c r="C8043" s="1">
        <v>31142</v>
      </c>
      <c r="D8043" s="2">
        <v>20.399999999999999</v>
      </c>
    </row>
    <row r="8044" spans="1:4" x14ac:dyDescent="0.25">
      <c r="A8044" t="s">
        <v>229</v>
      </c>
      <c r="B8044" t="s">
        <v>191</v>
      </c>
      <c r="C8044" s="1">
        <v>31156</v>
      </c>
      <c r="D8044" s="2">
        <v>24.7</v>
      </c>
    </row>
    <row r="8045" spans="1:4" x14ac:dyDescent="0.25">
      <c r="A8045" t="s">
        <v>229</v>
      </c>
      <c r="B8045" t="s">
        <v>191</v>
      </c>
      <c r="C8045" s="1">
        <v>31170</v>
      </c>
      <c r="D8045" s="2">
        <v>21.7</v>
      </c>
    </row>
    <row r="8046" spans="1:4" x14ac:dyDescent="0.25">
      <c r="A8046" t="s">
        <v>229</v>
      </c>
      <c r="B8046" t="s">
        <v>191</v>
      </c>
      <c r="C8046" s="1">
        <v>31184</v>
      </c>
      <c r="D8046" s="2">
        <v>14</v>
      </c>
    </row>
    <row r="8047" spans="1:4" x14ac:dyDescent="0.25">
      <c r="A8047" t="s">
        <v>229</v>
      </c>
      <c r="B8047" t="s">
        <v>191</v>
      </c>
      <c r="C8047" s="1">
        <v>31198</v>
      </c>
      <c r="D8047" s="2">
        <v>9.9</v>
      </c>
    </row>
    <row r="8048" spans="1:4" x14ac:dyDescent="0.25">
      <c r="A8048" t="s">
        <v>229</v>
      </c>
      <c r="B8048" t="s">
        <v>191</v>
      </c>
      <c r="C8048" s="1">
        <v>31212</v>
      </c>
      <c r="D8048" s="2">
        <v>10.1</v>
      </c>
    </row>
    <row r="8049" spans="1:4" x14ac:dyDescent="0.25">
      <c r="A8049" t="s">
        <v>229</v>
      </c>
      <c r="B8049" t="s">
        <v>191</v>
      </c>
      <c r="C8049" s="1">
        <v>31226</v>
      </c>
      <c r="D8049" s="2">
        <v>6.4</v>
      </c>
    </row>
    <row r="8050" spans="1:4" x14ac:dyDescent="0.25">
      <c r="A8050" t="s">
        <v>229</v>
      </c>
      <c r="B8050" t="s">
        <v>191</v>
      </c>
      <c r="C8050" s="1">
        <v>31240</v>
      </c>
      <c r="D8050" s="2">
        <v>8</v>
      </c>
    </row>
    <row r="8051" spans="1:4" x14ac:dyDescent="0.25">
      <c r="A8051" t="s">
        <v>229</v>
      </c>
      <c r="B8051" t="s">
        <v>191</v>
      </c>
      <c r="C8051" s="1">
        <v>31254</v>
      </c>
      <c r="D8051" s="2">
        <v>13.2</v>
      </c>
    </row>
    <row r="8052" spans="1:4" x14ac:dyDescent="0.25">
      <c r="A8052" t="s">
        <v>229</v>
      </c>
      <c r="B8052" t="s">
        <v>191</v>
      </c>
      <c r="C8052" s="1">
        <v>31268</v>
      </c>
      <c r="D8052" s="2">
        <v>19.7</v>
      </c>
    </row>
    <row r="8053" spans="1:4" x14ac:dyDescent="0.25">
      <c r="A8053" t="s">
        <v>229</v>
      </c>
      <c r="B8053" t="s">
        <v>191</v>
      </c>
      <c r="C8053" s="1">
        <v>31282</v>
      </c>
      <c r="D8053" s="2">
        <v>31.4</v>
      </c>
    </row>
    <row r="8054" spans="1:4" x14ac:dyDescent="0.25">
      <c r="A8054" t="s">
        <v>229</v>
      </c>
      <c r="B8054" t="s">
        <v>191</v>
      </c>
      <c r="C8054" s="1">
        <v>31296</v>
      </c>
      <c r="D8054" s="2">
        <v>46.3</v>
      </c>
    </row>
    <row r="8055" spans="1:4" x14ac:dyDescent="0.25">
      <c r="A8055" t="s">
        <v>229</v>
      </c>
      <c r="B8055" t="s">
        <v>191</v>
      </c>
      <c r="C8055" s="1">
        <v>31310</v>
      </c>
      <c r="D8055" s="2">
        <v>48.6</v>
      </c>
    </row>
    <row r="8056" spans="1:4" x14ac:dyDescent="0.25">
      <c r="A8056" t="s">
        <v>229</v>
      </c>
      <c r="B8056" t="s">
        <v>191</v>
      </c>
      <c r="C8056" s="1">
        <v>31324</v>
      </c>
      <c r="D8056" s="2">
        <v>53.7</v>
      </c>
    </row>
    <row r="8057" spans="1:4" x14ac:dyDescent="0.25">
      <c r="A8057" t="s">
        <v>229</v>
      </c>
      <c r="B8057" t="s">
        <v>191</v>
      </c>
      <c r="C8057" s="1">
        <v>31338</v>
      </c>
      <c r="D8057" s="2">
        <v>55.2</v>
      </c>
    </row>
    <row r="8058" spans="1:4" x14ac:dyDescent="0.25">
      <c r="A8058" t="s">
        <v>229</v>
      </c>
      <c r="B8058" t="s">
        <v>191</v>
      </c>
      <c r="C8058" s="1">
        <v>31352</v>
      </c>
      <c r="D8058" s="2">
        <v>50.7</v>
      </c>
    </row>
    <row r="8059" spans="1:4" x14ac:dyDescent="0.25">
      <c r="A8059" t="s">
        <v>229</v>
      </c>
      <c r="B8059" t="s">
        <v>191</v>
      </c>
      <c r="C8059" s="1">
        <v>31366</v>
      </c>
      <c r="D8059" s="2">
        <v>48.3</v>
      </c>
    </row>
    <row r="8060" spans="1:4" x14ac:dyDescent="0.25">
      <c r="A8060" t="s">
        <v>229</v>
      </c>
      <c r="B8060" t="s">
        <v>191</v>
      </c>
      <c r="C8060" s="1">
        <v>31381</v>
      </c>
      <c r="D8060" s="2">
        <v>39.700000000000003</v>
      </c>
    </row>
    <row r="8061" spans="1:4" x14ac:dyDescent="0.25">
      <c r="A8061" t="s">
        <v>229</v>
      </c>
      <c r="B8061" t="s">
        <v>191</v>
      </c>
      <c r="C8061" s="1">
        <v>31395</v>
      </c>
      <c r="D8061" s="2">
        <v>48</v>
      </c>
    </row>
    <row r="8062" spans="1:4" x14ac:dyDescent="0.25">
      <c r="A8062" t="s">
        <v>229</v>
      </c>
      <c r="B8062" t="s">
        <v>191</v>
      </c>
      <c r="C8062" s="1">
        <v>31409</v>
      </c>
      <c r="D8062" s="2">
        <v>40.1</v>
      </c>
    </row>
    <row r="8063" spans="1:4" x14ac:dyDescent="0.25">
      <c r="A8063" t="s">
        <v>229</v>
      </c>
      <c r="B8063" t="s">
        <v>191</v>
      </c>
      <c r="C8063" s="1">
        <v>31423</v>
      </c>
      <c r="D8063" s="2">
        <v>19</v>
      </c>
    </row>
    <row r="8064" spans="1:4" x14ac:dyDescent="0.25">
      <c r="A8064" t="s">
        <v>229</v>
      </c>
      <c r="B8064" t="s">
        <v>191</v>
      </c>
      <c r="C8064" s="1">
        <v>31437</v>
      </c>
      <c r="D8064" s="2">
        <v>16</v>
      </c>
    </row>
    <row r="8065" spans="1:4" x14ac:dyDescent="0.25">
      <c r="A8065" t="s">
        <v>229</v>
      </c>
      <c r="B8065" t="s">
        <v>191</v>
      </c>
      <c r="C8065" s="1">
        <v>31451</v>
      </c>
      <c r="D8065" s="2">
        <v>18.3</v>
      </c>
    </row>
    <row r="8066" spans="1:4" x14ac:dyDescent="0.25">
      <c r="A8066" t="s">
        <v>229</v>
      </c>
      <c r="B8066" t="s">
        <v>191</v>
      </c>
      <c r="C8066" s="1">
        <v>31465</v>
      </c>
      <c r="D8066" s="2">
        <v>20.5</v>
      </c>
    </row>
    <row r="8067" spans="1:4" x14ac:dyDescent="0.25">
      <c r="A8067" t="s">
        <v>229</v>
      </c>
      <c r="B8067" t="s">
        <v>191</v>
      </c>
      <c r="C8067" s="1">
        <v>31479</v>
      </c>
      <c r="D8067" s="2">
        <v>22.7</v>
      </c>
    </row>
    <row r="8068" spans="1:4" x14ac:dyDescent="0.25">
      <c r="A8068" t="s">
        <v>229</v>
      </c>
      <c r="B8068" t="s">
        <v>191</v>
      </c>
      <c r="C8068" s="1">
        <v>31493</v>
      </c>
      <c r="D8068" s="2">
        <v>19.8</v>
      </c>
    </row>
    <row r="8069" spans="1:4" x14ac:dyDescent="0.25">
      <c r="A8069" t="s">
        <v>229</v>
      </c>
      <c r="B8069" t="s">
        <v>191</v>
      </c>
      <c r="C8069" s="1">
        <v>31507</v>
      </c>
      <c r="D8069" s="2">
        <v>20.399999999999999</v>
      </c>
    </row>
    <row r="8070" spans="1:4" x14ac:dyDescent="0.25">
      <c r="A8070" t="s">
        <v>229</v>
      </c>
      <c r="B8070" t="s">
        <v>191</v>
      </c>
      <c r="C8070" s="1">
        <v>31521</v>
      </c>
      <c r="D8070" s="2">
        <v>24.7</v>
      </c>
    </row>
    <row r="8071" spans="1:4" x14ac:dyDescent="0.25">
      <c r="A8071" t="s">
        <v>229</v>
      </c>
      <c r="B8071" t="s">
        <v>191</v>
      </c>
      <c r="C8071" s="1">
        <v>31535</v>
      </c>
      <c r="D8071" s="2">
        <v>21.7</v>
      </c>
    </row>
    <row r="8072" spans="1:4" x14ac:dyDescent="0.25">
      <c r="A8072" t="s">
        <v>229</v>
      </c>
      <c r="B8072" t="s">
        <v>191</v>
      </c>
      <c r="C8072" s="1">
        <v>31549</v>
      </c>
      <c r="D8072" s="2">
        <v>14</v>
      </c>
    </row>
    <row r="8073" spans="1:4" x14ac:dyDescent="0.25">
      <c r="A8073" t="s">
        <v>229</v>
      </c>
      <c r="B8073" t="s">
        <v>191</v>
      </c>
      <c r="C8073" s="1">
        <v>31563</v>
      </c>
      <c r="D8073" s="2">
        <v>9.9</v>
      </c>
    </row>
    <row r="8074" spans="1:4" x14ac:dyDescent="0.25">
      <c r="A8074" t="s">
        <v>229</v>
      </c>
      <c r="B8074" t="s">
        <v>191</v>
      </c>
      <c r="C8074" s="1">
        <v>31577</v>
      </c>
      <c r="D8074" s="2">
        <v>10.1</v>
      </c>
    </row>
    <row r="8075" spans="1:4" x14ac:dyDescent="0.25">
      <c r="A8075" t="s">
        <v>229</v>
      </c>
      <c r="B8075" t="s">
        <v>191</v>
      </c>
      <c r="C8075" s="1">
        <v>31591</v>
      </c>
      <c r="D8075" s="2">
        <v>6.4</v>
      </c>
    </row>
    <row r="8076" spans="1:4" x14ac:dyDescent="0.25">
      <c r="A8076" t="s">
        <v>229</v>
      </c>
      <c r="B8076" t="s">
        <v>191</v>
      </c>
      <c r="C8076" s="1">
        <v>31605</v>
      </c>
      <c r="D8076" s="2">
        <v>8</v>
      </c>
    </row>
    <row r="8077" spans="1:4" x14ac:dyDescent="0.25">
      <c r="A8077" t="s">
        <v>229</v>
      </c>
      <c r="B8077" t="s">
        <v>191</v>
      </c>
      <c r="C8077" s="1">
        <v>31619</v>
      </c>
      <c r="D8077" s="2">
        <v>13.2</v>
      </c>
    </row>
    <row r="8078" spans="1:4" x14ac:dyDescent="0.25">
      <c r="A8078" t="s">
        <v>229</v>
      </c>
      <c r="B8078" t="s">
        <v>191</v>
      </c>
      <c r="C8078" s="1">
        <v>31633</v>
      </c>
      <c r="D8078" s="2">
        <v>19.7</v>
      </c>
    </row>
    <row r="8079" spans="1:4" x14ac:dyDescent="0.25">
      <c r="A8079" t="s">
        <v>229</v>
      </c>
      <c r="B8079" t="s">
        <v>191</v>
      </c>
      <c r="C8079" s="1">
        <v>31647</v>
      </c>
      <c r="D8079" s="2">
        <v>31.4</v>
      </c>
    </row>
    <row r="8080" spans="1:4" x14ac:dyDescent="0.25">
      <c r="A8080" t="s">
        <v>229</v>
      </c>
      <c r="B8080" t="s">
        <v>191</v>
      </c>
      <c r="C8080" s="1">
        <v>31661</v>
      </c>
      <c r="D8080" s="2">
        <v>46.3</v>
      </c>
    </row>
    <row r="8081" spans="1:4" x14ac:dyDescent="0.25">
      <c r="A8081" t="s">
        <v>229</v>
      </c>
      <c r="B8081" t="s">
        <v>191</v>
      </c>
      <c r="C8081" s="1">
        <v>31675</v>
      </c>
      <c r="D8081" s="2">
        <v>48.6</v>
      </c>
    </row>
    <row r="8082" spans="1:4" x14ac:dyDescent="0.25">
      <c r="A8082" t="s">
        <v>229</v>
      </c>
      <c r="B8082" t="s">
        <v>191</v>
      </c>
      <c r="C8082" s="1">
        <v>31689</v>
      </c>
      <c r="D8082" s="2">
        <v>53.7</v>
      </c>
    </row>
    <row r="8083" spans="1:4" x14ac:dyDescent="0.25">
      <c r="A8083" t="s">
        <v>229</v>
      </c>
      <c r="B8083" t="s">
        <v>191</v>
      </c>
      <c r="C8083" s="1">
        <v>31703</v>
      </c>
      <c r="D8083" s="2">
        <v>55.2</v>
      </c>
    </row>
    <row r="8084" spans="1:4" x14ac:dyDescent="0.25">
      <c r="A8084" t="s">
        <v>229</v>
      </c>
      <c r="B8084" t="s">
        <v>191</v>
      </c>
      <c r="C8084" s="1">
        <v>31717</v>
      </c>
      <c r="D8084" s="2">
        <v>50.7</v>
      </c>
    </row>
    <row r="8085" spans="1:4" x14ac:dyDescent="0.25">
      <c r="A8085" t="s">
        <v>229</v>
      </c>
      <c r="B8085" t="s">
        <v>191</v>
      </c>
      <c r="C8085" s="1">
        <v>31731</v>
      </c>
      <c r="D8085" s="2">
        <v>48.3</v>
      </c>
    </row>
    <row r="8086" spans="1:4" x14ac:dyDescent="0.25">
      <c r="A8086" t="s">
        <v>229</v>
      </c>
      <c r="B8086" t="s">
        <v>191</v>
      </c>
      <c r="C8086" s="1">
        <v>31746</v>
      </c>
      <c r="D8086" s="2">
        <v>39.700000000000003</v>
      </c>
    </row>
    <row r="8087" spans="1:4" x14ac:dyDescent="0.25">
      <c r="A8087" t="s">
        <v>229</v>
      </c>
      <c r="B8087" t="s">
        <v>191</v>
      </c>
      <c r="C8087" s="1">
        <v>31760</v>
      </c>
      <c r="D8087" s="2">
        <v>48</v>
      </c>
    </row>
    <row r="8088" spans="1:4" x14ac:dyDescent="0.25">
      <c r="A8088" t="s">
        <v>229</v>
      </c>
      <c r="B8088" t="s">
        <v>191</v>
      </c>
      <c r="C8088" s="1">
        <v>31774</v>
      </c>
      <c r="D8088" s="2">
        <v>40.1</v>
      </c>
    </row>
    <row r="8089" spans="1:4" x14ac:dyDescent="0.25">
      <c r="A8089" t="s">
        <v>229</v>
      </c>
      <c r="B8089" t="s">
        <v>191</v>
      </c>
      <c r="C8089" s="1">
        <v>31788</v>
      </c>
      <c r="D8089" s="2">
        <v>19</v>
      </c>
    </row>
    <row r="8090" spans="1:4" x14ac:dyDescent="0.25">
      <c r="A8090" t="s">
        <v>229</v>
      </c>
      <c r="B8090" t="s">
        <v>191</v>
      </c>
      <c r="C8090" s="1">
        <v>31802</v>
      </c>
      <c r="D8090" s="2">
        <v>16</v>
      </c>
    </row>
    <row r="8091" spans="1:4" x14ac:dyDescent="0.25">
      <c r="A8091" t="s">
        <v>229</v>
      </c>
      <c r="B8091" t="s">
        <v>191</v>
      </c>
      <c r="C8091" s="1">
        <v>31816</v>
      </c>
      <c r="D8091" s="2">
        <v>18.3</v>
      </c>
    </row>
    <row r="8092" spans="1:4" x14ac:dyDescent="0.25">
      <c r="A8092" t="s">
        <v>229</v>
      </c>
      <c r="B8092" t="s">
        <v>191</v>
      </c>
      <c r="C8092" s="1">
        <v>31830</v>
      </c>
      <c r="D8092" s="2">
        <v>20.5</v>
      </c>
    </row>
    <row r="8093" spans="1:4" x14ac:dyDescent="0.25">
      <c r="A8093" t="s">
        <v>229</v>
      </c>
      <c r="B8093" t="s">
        <v>191</v>
      </c>
      <c r="C8093" s="1">
        <v>31844</v>
      </c>
      <c r="D8093" s="2">
        <v>22.7</v>
      </c>
    </row>
    <row r="8094" spans="1:4" x14ac:dyDescent="0.25">
      <c r="A8094" t="s">
        <v>229</v>
      </c>
      <c r="B8094" t="s">
        <v>191</v>
      </c>
      <c r="C8094" s="1">
        <v>31858</v>
      </c>
      <c r="D8094" s="2">
        <v>19.8</v>
      </c>
    </row>
    <row r="8095" spans="1:4" x14ac:dyDescent="0.25">
      <c r="A8095" t="s">
        <v>229</v>
      </c>
      <c r="B8095" t="s">
        <v>191</v>
      </c>
      <c r="C8095" s="1">
        <v>31872</v>
      </c>
      <c r="D8095" s="2">
        <v>20.399999999999999</v>
      </c>
    </row>
    <row r="8096" spans="1:4" x14ac:dyDescent="0.25">
      <c r="A8096" t="s">
        <v>229</v>
      </c>
      <c r="B8096" t="s">
        <v>191</v>
      </c>
      <c r="C8096" s="1">
        <v>31886</v>
      </c>
      <c r="D8096" s="2">
        <v>24.7</v>
      </c>
    </row>
    <row r="8097" spans="1:4" x14ac:dyDescent="0.25">
      <c r="A8097" t="s">
        <v>229</v>
      </c>
      <c r="B8097" t="s">
        <v>191</v>
      </c>
      <c r="C8097" s="1">
        <v>31900</v>
      </c>
      <c r="D8097" s="2">
        <v>21.7</v>
      </c>
    </row>
    <row r="8098" spans="1:4" x14ac:dyDescent="0.25">
      <c r="A8098" t="s">
        <v>229</v>
      </c>
      <c r="B8098" t="s">
        <v>191</v>
      </c>
      <c r="C8098" s="1">
        <v>31914</v>
      </c>
      <c r="D8098" s="2">
        <v>14</v>
      </c>
    </row>
    <row r="8099" spans="1:4" x14ac:dyDescent="0.25">
      <c r="A8099" t="s">
        <v>229</v>
      </c>
      <c r="B8099" t="s">
        <v>191</v>
      </c>
      <c r="C8099" s="1">
        <v>31928</v>
      </c>
      <c r="D8099" s="2">
        <v>9.9</v>
      </c>
    </row>
    <row r="8100" spans="1:4" x14ac:dyDescent="0.25">
      <c r="A8100" t="s">
        <v>229</v>
      </c>
      <c r="B8100" t="s">
        <v>191</v>
      </c>
      <c r="C8100" s="1">
        <v>31942</v>
      </c>
      <c r="D8100" s="2">
        <v>10.1</v>
      </c>
    </row>
    <row r="8101" spans="1:4" x14ac:dyDescent="0.25">
      <c r="A8101" t="s">
        <v>229</v>
      </c>
      <c r="B8101" t="s">
        <v>191</v>
      </c>
      <c r="C8101" s="1">
        <v>31956</v>
      </c>
      <c r="D8101" s="2">
        <v>6.4</v>
      </c>
    </row>
    <row r="8102" spans="1:4" x14ac:dyDescent="0.25">
      <c r="A8102" t="s">
        <v>229</v>
      </c>
      <c r="B8102" t="s">
        <v>191</v>
      </c>
      <c r="C8102" s="1">
        <v>31970</v>
      </c>
      <c r="D8102" s="2">
        <v>8</v>
      </c>
    </row>
    <row r="8103" spans="1:4" x14ac:dyDescent="0.25">
      <c r="A8103" t="s">
        <v>229</v>
      </c>
      <c r="B8103" t="s">
        <v>191</v>
      </c>
      <c r="C8103" s="1">
        <v>31984</v>
      </c>
      <c r="D8103" s="2">
        <v>13.2</v>
      </c>
    </row>
    <row r="8104" spans="1:4" x14ac:dyDescent="0.25">
      <c r="A8104" t="s">
        <v>229</v>
      </c>
      <c r="B8104" t="s">
        <v>191</v>
      </c>
      <c r="C8104" s="1">
        <v>31998</v>
      </c>
      <c r="D8104" s="2">
        <v>19.7</v>
      </c>
    </row>
    <row r="8105" spans="1:4" x14ac:dyDescent="0.25">
      <c r="A8105" t="s">
        <v>229</v>
      </c>
      <c r="B8105" t="s">
        <v>191</v>
      </c>
      <c r="C8105" s="1">
        <v>32012</v>
      </c>
      <c r="D8105" s="2">
        <v>31.4</v>
      </c>
    </row>
    <row r="8106" spans="1:4" x14ac:dyDescent="0.25">
      <c r="A8106" t="s">
        <v>229</v>
      </c>
      <c r="B8106" t="s">
        <v>191</v>
      </c>
      <c r="C8106" s="1">
        <v>32026</v>
      </c>
      <c r="D8106" s="2">
        <v>46.3</v>
      </c>
    </row>
    <row r="8107" spans="1:4" x14ac:dyDescent="0.25">
      <c r="A8107" t="s">
        <v>229</v>
      </c>
      <c r="B8107" t="s">
        <v>191</v>
      </c>
      <c r="C8107" s="1">
        <v>32040</v>
      </c>
      <c r="D8107" s="2">
        <v>48.6</v>
      </c>
    </row>
    <row r="8108" spans="1:4" x14ac:dyDescent="0.25">
      <c r="A8108" t="s">
        <v>229</v>
      </c>
      <c r="B8108" t="s">
        <v>191</v>
      </c>
      <c r="C8108" s="1">
        <v>32054</v>
      </c>
      <c r="D8108" s="2">
        <v>53.7</v>
      </c>
    </row>
    <row r="8109" spans="1:4" x14ac:dyDescent="0.25">
      <c r="A8109" t="s">
        <v>229</v>
      </c>
      <c r="B8109" t="s">
        <v>191</v>
      </c>
      <c r="C8109" s="1">
        <v>32068</v>
      </c>
      <c r="D8109" s="2">
        <v>55.2</v>
      </c>
    </row>
    <row r="8110" spans="1:4" x14ac:dyDescent="0.25">
      <c r="A8110" t="s">
        <v>229</v>
      </c>
      <c r="B8110" t="s">
        <v>191</v>
      </c>
      <c r="C8110" s="1">
        <v>32082</v>
      </c>
      <c r="D8110" s="2">
        <v>50.7</v>
      </c>
    </row>
    <row r="8111" spans="1:4" x14ac:dyDescent="0.25">
      <c r="A8111" t="s">
        <v>229</v>
      </c>
      <c r="B8111" t="s">
        <v>191</v>
      </c>
      <c r="C8111" s="1">
        <v>32096</v>
      </c>
      <c r="D8111" s="2">
        <v>48.3</v>
      </c>
    </row>
    <row r="8112" spans="1:4" x14ac:dyDescent="0.25">
      <c r="A8112" t="s">
        <v>229</v>
      </c>
      <c r="B8112" t="s">
        <v>191</v>
      </c>
      <c r="C8112" s="1">
        <v>32111</v>
      </c>
      <c r="D8112" s="2">
        <v>39.700000000000003</v>
      </c>
    </row>
    <row r="8113" spans="1:4" x14ac:dyDescent="0.25">
      <c r="A8113" t="s">
        <v>229</v>
      </c>
      <c r="B8113" t="s">
        <v>191</v>
      </c>
      <c r="C8113" s="1">
        <v>32125</v>
      </c>
      <c r="D8113" s="2">
        <v>48</v>
      </c>
    </row>
    <row r="8114" spans="1:4" x14ac:dyDescent="0.25">
      <c r="A8114" t="s">
        <v>229</v>
      </c>
      <c r="B8114" t="s">
        <v>191</v>
      </c>
      <c r="C8114" s="1">
        <v>32139</v>
      </c>
      <c r="D8114" s="2">
        <v>40.1</v>
      </c>
    </row>
    <row r="8115" spans="1:4" x14ac:dyDescent="0.25">
      <c r="A8115" t="s">
        <v>229</v>
      </c>
      <c r="B8115" t="s">
        <v>191</v>
      </c>
      <c r="C8115" s="1">
        <v>32153</v>
      </c>
      <c r="D8115" s="2">
        <v>19</v>
      </c>
    </row>
    <row r="8116" spans="1:4" x14ac:dyDescent="0.25">
      <c r="A8116" t="s">
        <v>229</v>
      </c>
      <c r="B8116" t="s">
        <v>191</v>
      </c>
      <c r="C8116" s="1">
        <v>32167</v>
      </c>
      <c r="D8116" s="2">
        <v>16</v>
      </c>
    </row>
    <row r="8117" spans="1:4" x14ac:dyDescent="0.25">
      <c r="A8117" t="s">
        <v>229</v>
      </c>
      <c r="B8117" t="s">
        <v>191</v>
      </c>
      <c r="C8117" s="1">
        <v>32181</v>
      </c>
      <c r="D8117" s="2">
        <v>18.3</v>
      </c>
    </row>
    <row r="8118" spans="1:4" x14ac:dyDescent="0.25">
      <c r="A8118" t="s">
        <v>229</v>
      </c>
      <c r="B8118" t="s">
        <v>191</v>
      </c>
      <c r="C8118" s="1">
        <v>32195</v>
      </c>
      <c r="D8118" s="2">
        <v>20.5</v>
      </c>
    </row>
    <row r="8119" spans="1:4" x14ac:dyDescent="0.25">
      <c r="A8119" t="s">
        <v>229</v>
      </c>
      <c r="B8119" t="s">
        <v>191</v>
      </c>
      <c r="C8119" s="1">
        <v>32210</v>
      </c>
      <c r="D8119" s="2">
        <v>22.7</v>
      </c>
    </row>
    <row r="8120" spans="1:4" x14ac:dyDescent="0.25">
      <c r="A8120" t="s">
        <v>229</v>
      </c>
      <c r="B8120" t="s">
        <v>191</v>
      </c>
      <c r="C8120" s="1">
        <v>32224</v>
      </c>
      <c r="D8120" s="2">
        <v>19.8</v>
      </c>
    </row>
    <row r="8121" spans="1:4" x14ac:dyDescent="0.25">
      <c r="A8121" t="s">
        <v>229</v>
      </c>
      <c r="B8121" t="s">
        <v>191</v>
      </c>
      <c r="C8121" s="1">
        <v>32238</v>
      </c>
      <c r="D8121" s="2">
        <v>20.399999999999999</v>
      </c>
    </row>
    <row r="8122" spans="1:4" x14ac:dyDescent="0.25">
      <c r="A8122" t="s">
        <v>229</v>
      </c>
      <c r="B8122" t="s">
        <v>191</v>
      </c>
      <c r="C8122" s="1">
        <v>32252</v>
      </c>
      <c r="D8122" s="2">
        <v>24.7</v>
      </c>
    </row>
    <row r="8123" spans="1:4" x14ac:dyDescent="0.25">
      <c r="A8123" t="s">
        <v>229</v>
      </c>
      <c r="B8123" t="s">
        <v>191</v>
      </c>
      <c r="C8123" s="1">
        <v>32266</v>
      </c>
      <c r="D8123" s="2">
        <v>21.7</v>
      </c>
    </row>
    <row r="8124" spans="1:4" x14ac:dyDescent="0.25">
      <c r="A8124" t="s">
        <v>229</v>
      </c>
      <c r="B8124" t="s">
        <v>191</v>
      </c>
      <c r="C8124" s="1">
        <v>32280</v>
      </c>
      <c r="D8124" s="2">
        <v>14</v>
      </c>
    </row>
    <row r="8125" spans="1:4" x14ac:dyDescent="0.25">
      <c r="A8125" t="s">
        <v>229</v>
      </c>
      <c r="B8125" t="s">
        <v>191</v>
      </c>
      <c r="C8125" s="1">
        <v>32294</v>
      </c>
      <c r="D8125" s="2">
        <v>9.9</v>
      </c>
    </row>
    <row r="8126" spans="1:4" x14ac:dyDescent="0.25">
      <c r="A8126" t="s">
        <v>229</v>
      </c>
      <c r="B8126" t="s">
        <v>191</v>
      </c>
      <c r="C8126" s="1">
        <v>32308</v>
      </c>
      <c r="D8126" s="2">
        <v>10.1</v>
      </c>
    </row>
    <row r="8127" spans="1:4" x14ac:dyDescent="0.25">
      <c r="A8127" t="s">
        <v>229</v>
      </c>
      <c r="B8127" t="s">
        <v>191</v>
      </c>
      <c r="C8127" s="1">
        <v>32322</v>
      </c>
      <c r="D8127" s="2">
        <v>6.4</v>
      </c>
    </row>
    <row r="8128" spans="1:4" x14ac:dyDescent="0.25">
      <c r="A8128" t="s">
        <v>229</v>
      </c>
      <c r="B8128" t="s">
        <v>191</v>
      </c>
      <c r="C8128" s="1">
        <v>32336</v>
      </c>
      <c r="D8128" s="2">
        <v>8</v>
      </c>
    </row>
    <row r="8129" spans="1:4" x14ac:dyDescent="0.25">
      <c r="A8129" t="s">
        <v>229</v>
      </c>
      <c r="B8129" t="s">
        <v>191</v>
      </c>
      <c r="C8129" s="1">
        <v>32350</v>
      </c>
      <c r="D8129" s="2">
        <v>13.2</v>
      </c>
    </row>
    <row r="8130" spans="1:4" x14ac:dyDescent="0.25">
      <c r="A8130" t="s">
        <v>229</v>
      </c>
      <c r="B8130" t="s">
        <v>191</v>
      </c>
      <c r="C8130" s="1">
        <v>32364</v>
      </c>
      <c r="D8130" s="2">
        <v>19.7</v>
      </c>
    </row>
    <row r="8131" spans="1:4" x14ac:dyDescent="0.25">
      <c r="A8131" t="s">
        <v>229</v>
      </c>
      <c r="B8131" t="s">
        <v>191</v>
      </c>
      <c r="C8131" s="1">
        <v>32378</v>
      </c>
      <c r="D8131" s="2">
        <v>31.4</v>
      </c>
    </row>
    <row r="8132" spans="1:4" x14ac:dyDescent="0.25">
      <c r="A8132" t="s">
        <v>229</v>
      </c>
      <c r="B8132" t="s">
        <v>191</v>
      </c>
      <c r="C8132" s="1">
        <v>32392</v>
      </c>
      <c r="D8132" s="2">
        <v>46.3</v>
      </c>
    </row>
    <row r="8133" spans="1:4" x14ac:dyDescent="0.25">
      <c r="A8133" t="s">
        <v>229</v>
      </c>
      <c r="B8133" t="s">
        <v>191</v>
      </c>
      <c r="C8133" s="1">
        <v>32406</v>
      </c>
      <c r="D8133" s="2">
        <v>48.6</v>
      </c>
    </row>
    <row r="8134" spans="1:4" x14ac:dyDescent="0.25">
      <c r="A8134" t="s">
        <v>229</v>
      </c>
      <c r="B8134" t="s">
        <v>191</v>
      </c>
      <c r="C8134" s="1">
        <v>32420</v>
      </c>
      <c r="D8134" s="2">
        <v>53.7</v>
      </c>
    </row>
    <row r="8135" spans="1:4" x14ac:dyDescent="0.25">
      <c r="A8135" t="s">
        <v>229</v>
      </c>
      <c r="B8135" t="s">
        <v>191</v>
      </c>
      <c r="C8135" s="1">
        <v>32434</v>
      </c>
      <c r="D8135" s="2">
        <v>55.2</v>
      </c>
    </row>
    <row r="8136" spans="1:4" x14ac:dyDescent="0.25">
      <c r="A8136" t="s">
        <v>229</v>
      </c>
      <c r="B8136" t="s">
        <v>191</v>
      </c>
      <c r="C8136" s="1">
        <v>32448</v>
      </c>
      <c r="D8136" s="2">
        <v>50.7</v>
      </c>
    </row>
    <row r="8137" spans="1:4" x14ac:dyDescent="0.25">
      <c r="A8137" t="s">
        <v>229</v>
      </c>
      <c r="B8137" t="s">
        <v>191</v>
      </c>
      <c r="C8137" s="1">
        <v>32462</v>
      </c>
      <c r="D8137" s="2">
        <v>48.3</v>
      </c>
    </row>
    <row r="8138" spans="1:4" x14ac:dyDescent="0.25">
      <c r="A8138" t="s">
        <v>229</v>
      </c>
      <c r="B8138" t="s">
        <v>191</v>
      </c>
      <c r="C8138" s="1">
        <v>32477</v>
      </c>
      <c r="D8138" s="2">
        <v>39.700000000000003</v>
      </c>
    </row>
    <row r="8139" spans="1:4" x14ac:dyDescent="0.25">
      <c r="A8139" t="s">
        <v>229</v>
      </c>
      <c r="B8139" t="s">
        <v>191</v>
      </c>
      <c r="C8139" s="1">
        <v>32491</v>
      </c>
      <c r="D8139" s="2">
        <v>48</v>
      </c>
    </row>
    <row r="8140" spans="1:4" x14ac:dyDescent="0.25">
      <c r="A8140" t="s">
        <v>229</v>
      </c>
      <c r="B8140" t="s">
        <v>191</v>
      </c>
      <c r="C8140" s="1">
        <v>32505</v>
      </c>
      <c r="D8140" s="2">
        <v>40.1</v>
      </c>
    </row>
    <row r="8141" spans="1:4" x14ac:dyDescent="0.25">
      <c r="A8141" t="s">
        <v>229</v>
      </c>
      <c r="B8141" t="s">
        <v>191</v>
      </c>
      <c r="C8141" s="1">
        <v>32519</v>
      </c>
      <c r="D8141" s="2">
        <v>19</v>
      </c>
    </row>
    <row r="8142" spans="1:4" x14ac:dyDescent="0.25">
      <c r="A8142" t="s">
        <v>229</v>
      </c>
      <c r="B8142" t="s">
        <v>191</v>
      </c>
      <c r="C8142" s="1">
        <v>32533</v>
      </c>
      <c r="D8142" s="2">
        <v>16</v>
      </c>
    </row>
    <row r="8143" spans="1:4" x14ac:dyDescent="0.25">
      <c r="A8143" t="s">
        <v>229</v>
      </c>
      <c r="B8143" t="s">
        <v>191</v>
      </c>
      <c r="C8143" s="1">
        <v>32547</v>
      </c>
      <c r="D8143" s="2">
        <v>18.3</v>
      </c>
    </row>
    <row r="8144" spans="1:4" x14ac:dyDescent="0.25">
      <c r="A8144" t="s">
        <v>229</v>
      </c>
      <c r="B8144" t="s">
        <v>191</v>
      </c>
      <c r="C8144" s="1">
        <v>32561</v>
      </c>
      <c r="D8144" s="2">
        <v>20.5</v>
      </c>
    </row>
    <row r="8145" spans="1:4" x14ac:dyDescent="0.25">
      <c r="A8145" t="s">
        <v>229</v>
      </c>
      <c r="B8145" t="s">
        <v>191</v>
      </c>
      <c r="C8145" s="1">
        <v>32575</v>
      </c>
      <c r="D8145" s="2">
        <v>22.7</v>
      </c>
    </row>
    <row r="8146" spans="1:4" x14ac:dyDescent="0.25">
      <c r="A8146" t="s">
        <v>229</v>
      </c>
      <c r="B8146" t="s">
        <v>191</v>
      </c>
      <c r="C8146" s="1">
        <v>32589</v>
      </c>
      <c r="D8146" s="2">
        <v>19.8</v>
      </c>
    </row>
    <row r="8147" spans="1:4" x14ac:dyDescent="0.25">
      <c r="A8147" t="s">
        <v>229</v>
      </c>
      <c r="B8147" t="s">
        <v>191</v>
      </c>
      <c r="C8147" s="1">
        <v>32603</v>
      </c>
      <c r="D8147" s="2">
        <v>20.399999999999999</v>
      </c>
    </row>
    <row r="8148" spans="1:4" x14ac:dyDescent="0.25">
      <c r="A8148" t="s">
        <v>229</v>
      </c>
      <c r="B8148" t="s">
        <v>191</v>
      </c>
      <c r="C8148" s="1">
        <v>32617</v>
      </c>
      <c r="D8148" s="2">
        <v>24.7</v>
      </c>
    </row>
    <row r="8149" spans="1:4" x14ac:dyDescent="0.25">
      <c r="A8149" t="s">
        <v>229</v>
      </c>
      <c r="B8149" t="s">
        <v>191</v>
      </c>
      <c r="C8149" s="1">
        <v>32631</v>
      </c>
      <c r="D8149" s="2">
        <v>21.7</v>
      </c>
    </row>
    <row r="8150" spans="1:4" x14ac:dyDescent="0.25">
      <c r="A8150" t="s">
        <v>229</v>
      </c>
      <c r="B8150" t="s">
        <v>191</v>
      </c>
      <c r="C8150" s="1">
        <v>32645</v>
      </c>
      <c r="D8150" s="2">
        <v>14</v>
      </c>
    </row>
    <row r="8151" spans="1:4" x14ac:dyDescent="0.25">
      <c r="A8151" t="s">
        <v>229</v>
      </c>
      <c r="B8151" t="s">
        <v>191</v>
      </c>
      <c r="C8151" s="1">
        <v>32659</v>
      </c>
      <c r="D8151" s="2">
        <v>9.9</v>
      </c>
    </row>
    <row r="8152" spans="1:4" x14ac:dyDescent="0.25">
      <c r="A8152" t="s">
        <v>229</v>
      </c>
      <c r="B8152" t="s">
        <v>191</v>
      </c>
      <c r="C8152" s="1">
        <v>32673</v>
      </c>
      <c r="D8152" s="2">
        <v>10.1</v>
      </c>
    </row>
    <row r="8153" spans="1:4" x14ac:dyDescent="0.25">
      <c r="A8153" t="s">
        <v>229</v>
      </c>
      <c r="B8153" t="s">
        <v>191</v>
      </c>
      <c r="C8153" s="1">
        <v>32687</v>
      </c>
      <c r="D8153" s="2">
        <v>6.4</v>
      </c>
    </row>
    <row r="8154" spans="1:4" x14ac:dyDescent="0.25">
      <c r="A8154" t="s">
        <v>229</v>
      </c>
      <c r="B8154" t="s">
        <v>191</v>
      </c>
      <c r="C8154" s="1">
        <v>32701</v>
      </c>
      <c r="D8154" s="2">
        <v>8</v>
      </c>
    </row>
    <row r="8155" spans="1:4" x14ac:dyDescent="0.25">
      <c r="A8155" t="s">
        <v>229</v>
      </c>
      <c r="B8155" t="s">
        <v>191</v>
      </c>
      <c r="C8155" s="1">
        <v>32715</v>
      </c>
      <c r="D8155" s="2">
        <v>13.2</v>
      </c>
    </row>
    <row r="8156" spans="1:4" x14ac:dyDescent="0.25">
      <c r="A8156" t="s">
        <v>229</v>
      </c>
      <c r="B8156" t="s">
        <v>191</v>
      </c>
      <c r="C8156" s="1">
        <v>32729</v>
      </c>
      <c r="D8156" s="2">
        <v>19.7</v>
      </c>
    </row>
    <row r="8157" spans="1:4" x14ac:dyDescent="0.25">
      <c r="A8157" t="s">
        <v>229</v>
      </c>
      <c r="B8157" t="s">
        <v>191</v>
      </c>
      <c r="C8157" s="1">
        <v>32743</v>
      </c>
      <c r="D8157" s="2">
        <v>31.4</v>
      </c>
    </row>
    <row r="8158" spans="1:4" x14ac:dyDescent="0.25">
      <c r="A8158" t="s">
        <v>229</v>
      </c>
      <c r="B8158" t="s">
        <v>191</v>
      </c>
      <c r="C8158" s="1">
        <v>32757</v>
      </c>
      <c r="D8158" s="2">
        <v>46.3</v>
      </c>
    </row>
    <row r="8159" spans="1:4" x14ac:dyDescent="0.25">
      <c r="A8159" t="s">
        <v>229</v>
      </c>
      <c r="B8159" t="s">
        <v>191</v>
      </c>
      <c r="C8159" s="1">
        <v>32771</v>
      </c>
      <c r="D8159" s="2">
        <v>48.6</v>
      </c>
    </row>
    <row r="8160" spans="1:4" x14ac:dyDescent="0.25">
      <c r="A8160" t="s">
        <v>229</v>
      </c>
      <c r="B8160" t="s">
        <v>191</v>
      </c>
      <c r="C8160" s="1">
        <v>32785</v>
      </c>
      <c r="D8160" s="2">
        <v>53.7</v>
      </c>
    </row>
    <row r="8161" spans="1:4" x14ac:dyDescent="0.25">
      <c r="A8161" t="s">
        <v>229</v>
      </c>
      <c r="B8161" t="s">
        <v>191</v>
      </c>
      <c r="C8161" s="1">
        <v>32799</v>
      </c>
      <c r="D8161" s="2">
        <v>55.2</v>
      </c>
    </row>
    <row r="8162" spans="1:4" x14ac:dyDescent="0.25">
      <c r="A8162" t="s">
        <v>229</v>
      </c>
      <c r="B8162" t="s">
        <v>191</v>
      </c>
      <c r="C8162" s="1">
        <v>32813</v>
      </c>
      <c r="D8162" s="2">
        <v>50.7</v>
      </c>
    </row>
    <row r="8163" spans="1:4" x14ac:dyDescent="0.25">
      <c r="A8163" t="s">
        <v>229</v>
      </c>
      <c r="B8163" t="s">
        <v>191</v>
      </c>
      <c r="C8163" s="1">
        <v>32827</v>
      </c>
      <c r="D8163" s="2">
        <v>48.3</v>
      </c>
    </row>
    <row r="8164" spans="1:4" x14ac:dyDescent="0.25">
      <c r="A8164" t="s">
        <v>229</v>
      </c>
      <c r="B8164" t="s">
        <v>191</v>
      </c>
      <c r="C8164" s="1">
        <v>32842</v>
      </c>
      <c r="D8164" s="2">
        <v>39.700000000000003</v>
      </c>
    </row>
    <row r="8165" spans="1:4" x14ac:dyDescent="0.25">
      <c r="A8165" t="s">
        <v>229</v>
      </c>
      <c r="B8165" t="s">
        <v>191</v>
      </c>
      <c r="C8165" s="1">
        <v>32856</v>
      </c>
      <c r="D8165" s="2">
        <v>48</v>
      </c>
    </row>
    <row r="8166" spans="1:4" x14ac:dyDescent="0.25">
      <c r="A8166" t="s">
        <v>229</v>
      </c>
      <c r="B8166" t="s">
        <v>191</v>
      </c>
      <c r="C8166" s="1">
        <v>32870</v>
      </c>
      <c r="D8166" s="2">
        <v>40.1</v>
      </c>
    </row>
    <row r="8167" spans="1:4" x14ac:dyDescent="0.25">
      <c r="A8167" t="s">
        <v>229</v>
      </c>
      <c r="B8167" t="s">
        <v>191</v>
      </c>
      <c r="C8167" s="1">
        <v>32884</v>
      </c>
      <c r="D8167" s="2">
        <v>19</v>
      </c>
    </row>
    <row r="8168" spans="1:4" x14ac:dyDescent="0.25">
      <c r="A8168" t="s">
        <v>229</v>
      </c>
      <c r="B8168" t="s">
        <v>191</v>
      </c>
      <c r="C8168" s="1">
        <v>32898</v>
      </c>
      <c r="D8168" s="2">
        <v>16</v>
      </c>
    </row>
    <row r="8169" spans="1:4" x14ac:dyDescent="0.25">
      <c r="A8169" t="s">
        <v>229</v>
      </c>
      <c r="B8169" t="s">
        <v>191</v>
      </c>
      <c r="C8169" s="1">
        <v>32912</v>
      </c>
      <c r="D8169" s="2">
        <v>18.3</v>
      </c>
    </row>
    <row r="8170" spans="1:4" x14ac:dyDescent="0.25">
      <c r="A8170" t="s">
        <v>229</v>
      </c>
      <c r="B8170" t="s">
        <v>191</v>
      </c>
      <c r="C8170" s="1">
        <v>32926</v>
      </c>
      <c r="D8170" s="2">
        <v>20.5</v>
      </c>
    </row>
    <row r="8171" spans="1:4" x14ac:dyDescent="0.25">
      <c r="A8171" t="s">
        <v>229</v>
      </c>
      <c r="B8171" t="s">
        <v>191</v>
      </c>
      <c r="C8171" s="1">
        <v>32940</v>
      </c>
      <c r="D8171" s="2">
        <v>22.7</v>
      </c>
    </row>
    <row r="8172" spans="1:4" x14ac:dyDescent="0.25">
      <c r="A8172" t="s">
        <v>229</v>
      </c>
      <c r="B8172" t="s">
        <v>191</v>
      </c>
      <c r="C8172" s="1">
        <v>32954</v>
      </c>
      <c r="D8172" s="2">
        <v>19.8</v>
      </c>
    </row>
    <row r="8173" spans="1:4" x14ac:dyDescent="0.25">
      <c r="A8173" t="s">
        <v>229</v>
      </c>
      <c r="B8173" t="s">
        <v>191</v>
      </c>
      <c r="C8173" s="1">
        <v>32968</v>
      </c>
      <c r="D8173" s="2">
        <v>20.399999999999999</v>
      </c>
    </row>
    <row r="8174" spans="1:4" x14ac:dyDescent="0.25">
      <c r="A8174" t="s">
        <v>229</v>
      </c>
      <c r="B8174" t="s">
        <v>191</v>
      </c>
      <c r="C8174" s="1">
        <v>32982</v>
      </c>
      <c r="D8174" s="2">
        <v>24.7</v>
      </c>
    </row>
    <row r="8175" spans="1:4" x14ac:dyDescent="0.25">
      <c r="A8175" t="s">
        <v>229</v>
      </c>
      <c r="B8175" t="s">
        <v>191</v>
      </c>
      <c r="C8175" s="1">
        <v>32996</v>
      </c>
      <c r="D8175" s="2">
        <v>21.7</v>
      </c>
    </row>
    <row r="8176" spans="1:4" x14ac:dyDescent="0.25">
      <c r="A8176" t="s">
        <v>229</v>
      </c>
      <c r="B8176" t="s">
        <v>191</v>
      </c>
      <c r="C8176" s="1">
        <v>33010</v>
      </c>
      <c r="D8176" s="2">
        <v>14</v>
      </c>
    </row>
    <row r="8177" spans="1:6" x14ac:dyDescent="0.25">
      <c r="A8177" t="s">
        <v>229</v>
      </c>
      <c r="B8177" t="s">
        <v>191</v>
      </c>
      <c r="C8177" s="1">
        <v>33024</v>
      </c>
      <c r="D8177" s="2">
        <v>9.9</v>
      </c>
    </row>
    <row r="8178" spans="1:6" x14ac:dyDescent="0.25">
      <c r="A8178" t="s">
        <v>213</v>
      </c>
      <c r="B8178" t="s">
        <v>175</v>
      </c>
      <c r="C8178" s="1">
        <v>29751</v>
      </c>
      <c r="D8178">
        <v>12.5</v>
      </c>
      <c r="F8178">
        <v>0.04</v>
      </c>
    </row>
    <row r="8179" spans="1:6" x14ac:dyDescent="0.25">
      <c r="A8179" t="s">
        <v>213</v>
      </c>
      <c r="B8179" t="s">
        <v>175</v>
      </c>
      <c r="C8179" s="1">
        <v>29765</v>
      </c>
      <c r="D8179">
        <v>13</v>
      </c>
      <c r="F8179">
        <v>5.3900000000000003E-2</v>
      </c>
    </row>
    <row r="8180" spans="1:6" x14ac:dyDescent="0.25">
      <c r="A8180" t="s">
        <v>213</v>
      </c>
      <c r="B8180" t="s">
        <v>175</v>
      </c>
      <c r="C8180" s="1">
        <v>29779</v>
      </c>
      <c r="D8180">
        <v>5.7</v>
      </c>
      <c r="F8180">
        <v>3.5099999999999999E-2</v>
      </c>
    </row>
    <row r="8181" spans="1:6" x14ac:dyDescent="0.25">
      <c r="A8181" t="s">
        <v>213</v>
      </c>
      <c r="B8181" t="s">
        <v>175</v>
      </c>
      <c r="C8181" s="1">
        <v>29793</v>
      </c>
      <c r="D8181">
        <v>4.4000000000000004</v>
      </c>
      <c r="F8181">
        <v>9.0899999999999995E-2</v>
      </c>
    </row>
    <row r="8182" spans="1:6" x14ac:dyDescent="0.25">
      <c r="A8182" t="s">
        <v>213</v>
      </c>
      <c r="B8182" t="s">
        <v>175</v>
      </c>
      <c r="C8182" s="1">
        <v>29807</v>
      </c>
      <c r="D8182">
        <v>3.5</v>
      </c>
      <c r="F8182">
        <v>0.1143</v>
      </c>
    </row>
    <row r="8183" spans="1:6" x14ac:dyDescent="0.25">
      <c r="A8183" t="s">
        <v>213</v>
      </c>
      <c r="B8183" t="s">
        <v>175</v>
      </c>
      <c r="C8183" s="1">
        <v>29821</v>
      </c>
      <c r="D8183">
        <v>8.6999999999999993</v>
      </c>
      <c r="F8183">
        <v>0.16089999999999999</v>
      </c>
    </row>
    <row r="8184" spans="1:6" x14ac:dyDescent="0.25">
      <c r="A8184" t="s">
        <v>213</v>
      </c>
      <c r="B8184" t="s">
        <v>175</v>
      </c>
      <c r="C8184" s="1">
        <v>29835</v>
      </c>
      <c r="D8184">
        <v>12.6</v>
      </c>
      <c r="F8184">
        <v>0.22220000000000001</v>
      </c>
    </row>
    <row r="8185" spans="1:6" x14ac:dyDescent="0.25">
      <c r="A8185" t="s">
        <v>213</v>
      </c>
      <c r="B8185" t="s">
        <v>175</v>
      </c>
      <c r="C8185" s="1">
        <v>29849</v>
      </c>
      <c r="D8185">
        <v>21.5</v>
      </c>
      <c r="F8185">
        <v>0.2419</v>
      </c>
    </row>
    <row r="8186" spans="1:6" x14ac:dyDescent="0.25">
      <c r="A8186" t="s">
        <v>213</v>
      </c>
      <c r="B8186" t="s">
        <v>175</v>
      </c>
      <c r="C8186" s="1">
        <v>29863</v>
      </c>
      <c r="D8186">
        <v>25.3</v>
      </c>
      <c r="F8186">
        <v>0.249</v>
      </c>
    </row>
    <row r="8187" spans="1:6" x14ac:dyDescent="0.25">
      <c r="A8187" t="s">
        <v>213</v>
      </c>
      <c r="B8187" t="s">
        <v>175</v>
      </c>
      <c r="C8187" s="1">
        <v>29877</v>
      </c>
      <c r="D8187">
        <v>26.9</v>
      </c>
      <c r="F8187">
        <v>0.25280000000000002</v>
      </c>
    </row>
    <row r="8188" spans="1:6" x14ac:dyDescent="0.25">
      <c r="A8188" t="s">
        <v>213</v>
      </c>
      <c r="B8188" t="s">
        <v>175</v>
      </c>
      <c r="C8188" s="1">
        <v>29891</v>
      </c>
      <c r="D8188">
        <v>31.3</v>
      </c>
      <c r="F8188">
        <v>0.25879999999999997</v>
      </c>
    </row>
    <row r="8189" spans="1:6" x14ac:dyDescent="0.25">
      <c r="A8189" t="s">
        <v>213</v>
      </c>
      <c r="B8189" t="s">
        <v>175</v>
      </c>
      <c r="C8189" s="1">
        <v>29905</v>
      </c>
      <c r="D8189">
        <v>33</v>
      </c>
      <c r="F8189">
        <v>0.28179999999999999</v>
      </c>
    </row>
    <row r="8190" spans="1:6" x14ac:dyDescent="0.25">
      <c r="A8190" t="s">
        <v>213</v>
      </c>
      <c r="B8190" t="s">
        <v>175</v>
      </c>
      <c r="C8190" s="1">
        <v>29920</v>
      </c>
      <c r="D8190">
        <v>23.4</v>
      </c>
      <c r="F8190">
        <v>0.23080000000000001</v>
      </c>
    </row>
    <row r="8191" spans="1:6" x14ac:dyDescent="0.25">
      <c r="A8191" t="s">
        <v>213</v>
      </c>
      <c r="B8191" t="s">
        <v>175</v>
      </c>
      <c r="C8191" s="1">
        <v>29934</v>
      </c>
      <c r="D8191">
        <v>21.5</v>
      </c>
      <c r="F8191">
        <v>0.28370000000000001</v>
      </c>
    </row>
    <row r="8192" spans="1:6" x14ac:dyDescent="0.25">
      <c r="A8192" t="s">
        <v>213</v>
      </c>
      <c r="B8192" t="s">
        <v>175</v>
      </c>
      <c r="C8192" s="1">
        <v>29948</v>
      </c>
      <c r="D8192">
        <v>23.4</v>
      </c>
      <c r="F8192">
        <v>0.31619999999999998</v>
      </c>
    </row>
    <row r="8193" spans="1:6" x14ac:dyDescent="0.25">
      <c r="A8193" t="s">
        <v>213</v>
      </c>
      <c r="B8193" t="s">
        <v>175</v>
      </c>
      <c r="C8193" s="1">
        <v>29962</v>
      </c>
      <c r="D8193">
        <v>18.2</v>
      </c>
      <c r="F8193">
        <v>0.29120000000000001</v>
      </c>
    </row>
    <row r="8194" spans="1:6" x14ac:dyDescent="0.25">
      <c r="A8194" t="s">
        <v>213</v>
      </c>
      <c r="B8194" t="s">
        <v>175</v>
      </c>
      <c r="C8194" s="1">
        <v>29976</v>
      </c>
      <c r="D8194">
        <v>14.9</v>
      </c>
      <c r="F8194">
        <v>0.28860000000000002</v>
      </c>
    </row>
    <row r="8195" spans="1:6" x14ac:dyDescent="0.25">
      <c r="A8195" t="s">
        <v>213</v>
      </c>
      <c r="B8195" t="s">
        <v>175</v>
      </c>
      <c r="C8195" s="1">
        <v>29990</v>
      </c>
      <c r="D8195">
        <v>17.600000000000001</v>
      </c>
      <c r="F8195">
        <v>0.24429999999999999</v>
      </c>
    </row>
    <row r="8196" spans="1:6" x14ac:dyDescent="0.25">
      <c r="A8196" t="s">
        <v>213</v>
      </c>
      <c r="B8196" t="s">
        <v>175</v>
      </c>
      <c r="C8196" s="1">
        <v>30004</v>
      </c>
      <c r="D8196">
        <v>18.899999999999999</v>
      </c>
      <c r="F8196">
        <v>0.20630000000000001</v>
      </c>
    </row>
    <row r="8197" spans="1:6" x14ac:dyDescent="0.25">
      <c r="A8197" t="s">
        <v>213</v>
      </c>
      <c r="B8197" t="s">
        <v>175</v>
      </c>
      <c r="C8197" s="1">
        <v>30018</v>
      </c>
      <c r="D8197">
        <v>16.7</v>
      </c>
      <c r="F8197">
        <v>0.1198</v>
      </c>
    </row>
    <row r="8198" spans="1:6" x14ac:dyDescent="0.25">
      <c r="A8198" t="s">
        <v>213</v>
      </c>
      <c r="B8198" t="s">
        <v>175</v>
      </c>
      <c r="C8198" s="1">
        <v>30032</v>
      </c>
      <c r="D8198">
        <v>14.9</v>
      </c>
      <c r="F8198">
        <v>0.1409</v>
      </c>
    </row>
    <row r="8199" spans="1:6" x14ac:dyDescent="0.25">
      <c r="A8199" t="s">
        <v>213</v>
      </c>
      <c r="B8199" t="s">
        <v>175</v>
      </c>
      <c r="C8199" s="1">
        <v>30046</v>
      </c>
      <c r="D8199">
        <v>14.8</v>
      </c>
      <c r="F8199">
        <v>0.15540000000000001</v>
      </c>
    </row>
    <row r="8200" spans="1:6" x14ac:dyDescent="0.25">
      <c r="A8200" t="s">
        <v>213</v>
      </c>
      <c r="B8200" t="s">
        <v>175</v>
      </c>
      <c r="C8200" s="1">
        <v>30060</v>
      </c>
      <c r="D8200">
        <v>11.5</v>
      </c>
      <c r="F8200">
        <v>0.1565</v>
      </c>
    </row>
    <row r="8201" spans="1:6" x14ac:dyDescent="0.25">
      <c r="A8201" t="s">
        <v>213</v>
      </c>
      <c r="B8201" t="s">
        <v>175</v>
      </c>
      <c r="C8201" s="1">
        <v>30074</v>
      </c>
      <c r="D8201">
        <v>15.9</v>
      </c>
      <c r="F8201">
        <v>0.19500000000000001</v>
      </c>
    </row>
    <row r="8202" spans="1:6" x14ac:dyDescent="0.25">
      <c r="A8202" t="s">
        <v>213</v>
      </c>
      <c r="B8202" t="s">
        <v>175</v>
      </c>
      <c r="C8202" s="1">
        <v>30088</v>
      </c>
      <c r="D8202">
        <v>19.2</v>
      </c>
      <c r="F8202">
        <v>0.1719</v>
      </c>
    </row>
    <row r="8203" spans="1:6" x14ac:dyDescent="0.25">
      <c r="A8203" t="s">
        <v>213</v>
      </c>
      <c r="B8203" t="s">
        <v>175</v>
      </c>
      <c r="C8203" s="1">
        <v>30102</v>
      </c>
      <c r="D8203">
        <v>10.5</v>
      </c>
      <c r="F8203">
        <v>4.7600000000000003E-2</v>
      </c>
    </row>
    <row r="8204" spans="1:6" x14ac:dyDescent="0.25">
      <c r="A8204" t="s">
        <v>213</v>
      </c>
      <c r="B8204" t="s">
        <v>175</v>
      </c>
      <c r="C8204" s="1">
        <v>30116</v>
      </c>
      <c r="D8204">
        <v>12.5</v>
      </c>
      <c r="F8204">
        <v>0.04</v>
      </c>
    </row>
    <row r="8205" spans="1:6" x14ac:dyDescent="0.25">
      <c r="A8205" t="s">
        <v>213</v>
      </c>
      <c r="B8205" t="s">
        <v>175</v>
      </c>
      <c r="C8205" s="1">
        <v>30130</v>
      </c>
      <c r="D8205">
        <v>13</v>
      </c>
      <c r="F8205">
        <v>5.3900000000000003E-2</v>
      </c>
    </row>
    <row r="8206" spans="1:6" x14ac:dyDescent="0.25">
      <c r="A8206" t="s">
        <v>213</v>
      </c>
      <c r="B8206" t="s">
        <v>175</v>
      </c>
      <c r="C8206" s="1">
        <v>30144</v>
      </c>
      <c r="D8206">
        <v>5.7</v>
      </c>
      <c r="F8206">
        <v>3.5099999999999999E-2</v>
      </c>
    </row>
    <row r="8207" spans="1:6" x14ac:dyDescent="0.25">
      <c r="A8207" t="s">
        <v>213</v>
      </c>
      <c r="B8207" t="s">
        <v>175</v>
      </c>
      <c r="C8207" s="1">
        <v>30158</v>
      </c>
      <c r="D8207">
        <v>4.4000000000000004</v>
      </c>
      <c r="F8207">
        <v>9.0899999999999995E-2</v>
      </c>
    </row>
    <row r="8208" spans="1:6" x14ac:dyDescent="0.25">
      <c r="A8208" t="s">
        <v>213</v>
      </c>
      <c r="B8208" t="s">
        <v>175</v>
      </c>
      <c r="C8208" s="1">
        <v>30172</v>
      </c>
      <c r="D8208">
        <v>3.5</v>
      </c>
      <c r="F8208">
        <v>0.1143</v>
      </c>
    </row>
    <row r="8209" spans="1:6" x14ac:dyDescent="0.25">
      <c r="A8209" t="s">
        <v>213</v>
      </c>
      <c r="B8209" t="s">
        <v>175</v>
      </c>
      <c r="C8209" s="1">
        <v>30186</v>
      </c>
      <c r="D8209">
        <v>8.6999999999999993</v>
      </c>
      <c r="F8209">
        <v>0.16089999999999999</v>
      </c>
    </row>
    <row r="8210" spans="1:6" x14ac:dyDescent="0.25">
      <c r="A8210" t="s">
        <v>213</v>
      </c>
      <c r="B8210" t="s">
        <v>175</v>
      </c>
      <c r="C8210" s="1">
        <v>30200</v>
      </c>
      <c r="D8210">
        <v>12.6</v>
      </c>
      <c r="F8210">
        <v>0.22220000000000001</v>
      </c>
    </row>
    <row r="8211" spans="1:6" x14ac:dyDescent="0.25">
      <c r="A8211" t="s">
        <v>213</v>
      </c>
      <c r="B8211" t="s">
        <v>175</v>
      </c>
      <c r="C8211" s="1">
        <v>30214</v>
      </c>
      <c r="D8211">
        <v>21.5</v>
      </c>
      <c r="F8211">
        <v>0.2419</v>
      </c>
    </row>
    <row r="8212" spans="1:6" x14ac:dyDescent="0.25">
      <c r="A8212" t="s">
        <v>213</v>
      </c>
      <c r="B8212" t="s">
        <v>175</v>
      </c>
      <c r="C8212" s="1">
        <v>30228</v>
      </c>
      <c r="D8212">
        <v>25.3</v>
      </c>
      <c r="F8212">
        <v>0.249</v>
      </c>
    </row>
    <row r="8213" spans="1:6" x14ac:dyDescent="0.25">
      <c r="A8213" t="s">
        <v>213</v>
      </c>
      <c r="B8213" t="s">
        <v>175</v>
      </c>
      <c r="C8213" s="1">
        <v>30242</v>
      </c>
      <c r="D8213">
        <v>26.9</v>
      </c>
      <c r="F8213">
        <v>0.25280000000000002</v>
      </c>
    </row>
    <row r="8214" spans="1:6" x14ac:dyDescent="0.25">
      <c r="A8214" t="s">
        <v>213</v>
      </c>
      <c r="B8214" t="s">
        <v>175</v>
      </c>
      <c r="C8214" s="1">
        <v>30256</v>
      </c>
      <c r="D8214">
        <v>31.3</v>
      </c>
      <c r="F8214">
        <v>0.25879999999999997</v>
      </c>
    </row>
    <row r="8215" spans="1:6" x14ac:dyDescent="0.25">
      <c r="A8215" t="s">
        <v>213</v>
      </c>
      <c r="B8215" t="s">
        <v>175</v>
      </c>
      <c r="C8215" s="1">
        <v>30270</v>
      </c>
      <c r="D8215">
        <v>33</v>
      </c>
      <c r="F8215">
        <v>0.28179999999999999</v>
      </c>
    </row>
    <row r="8216" spans="1:6" x14ac:dyDescent="0.25">
      <c r="A8216" t="s">
        <v>213</v>
      </c>
      <c r="B8216" t="s">
        <v>175</v>
      </c>
      <c r="C8216" s="1">
        <v>30285</v>
      </c>
      <c r="D8216">
        <v>23.4</v>
      </c>
      <c r="F8216">
        <v>0.23080000000000001</v>
      </c>
    </row>
    <row r="8217" spans="1:6" x14ac:dyDescent="0.25">
      <c r="A8217" t="s">
        <v>213</v>
      </c>
      <c r="B8217" t="s">
        <v>175</v>
      </c>
      <c r="C8217" s="1">
        <v>30299</v>
      </c>
      <c r="D8217">
        <v>21.5</v>
      </c>
      <c r="F8217">
        <v>0.28370000000000001</v>
      </c>
    </row>
    <row r="8218" spans="1:6" x14ac:dyDescent="0.25">
      <c r="A8218" t="s">
        <v>213</v>
      </c>
      <c r="B8218" t="s">
        <v>175</v>
      </c>
      <c r="C8218" s="1">
        <v>30313</v>
      </c>
      <c r="D8218">
        <v>23.4</v>
      </c>
      <c r="F8218">
        <v>0.31619999999999998</v>
      </c>
    </row>
    <row r="8219" spans="1:6" x14ac:dyDescent="0.25">
      <c r="A8219" t="s">
        <v>213</v>
      </c>
      <c r="B8219" t="s">
        <v>175</v>
      </c>
      <c r="C8219" s="1">
        <v>30327</v>
      </c>
      <c r="D8219">
        <v>18.2</v>
      </c>
      <c r="F8219">
        <v>0.29120000000000001</v>
      </c>
    </row>
    <row r="8220" spans="1:6" x14ac:dyDescent="0.25">
      <c r="A8220" t="s">
        <v>213</v>
      </c>
      <c r="B8220" t="s">
        <v>175</v>
      </c>
      <c r="C8220" s="1">
        <v>30341</v>
      </c>
      <c r="D8220">
        <v>14.9</v>
      </c>
      <c r="F8220">
        <v>0.28860000000000002</v>
      </c>
    </row>
    <row r="8221" spans="1:6" x14ac:dyDescent="0.25">
      <c r="A8221" t="s">
        <v>213</v>
      </c>
      <c r="B8221" t="s">
        <v>175</v>
      </c>
      <c r="C8221" s="1">
        <v>30355</v>
      </c>
      <c r="D8221">
        <v>17.600000000000001</v>
      </c>
      <c r="F8221">
        <v>0.24429999999999999</v>
      </c>
    </row>
    <row r="8222" spans="1:6" x14ac:dyDescent="0.25">
      <c r="A8222" t="s">
        <v>213</v>
      </c>
      <c r="B8222" t="s">
        <v>175</v>
      </c>
      <c r="C8222" s="1">
        <v>30369</v>
      </c>
      <c r="D8222">
        <v>18.899999999999999</v>
      </c>
      <c r="F8222">
        <v>0.20630000000000001</v>
      </c>
    </row>
    <row r="8223" spans="1:6" x14ac:dyDescent="0.25">
      <c r="A8223" t="s">
        <v>213</v>
      </c>
      <c r="B8223" t="s">
        <v>175</v>
      </c>
      <c r="C8223" s="1">
        <v>30383</v>
      </c>
      <c r="D8223">
        <v>16.7</v>
      </c>
      <c r="F8223">
        <v>0.1198</v>
      </c>
    </row>
    <row r="8224" spans="1:6" x14ac:dyDescent="0.25">
      <c r="A8224" t="s">
        <v>213</v>
      </c>
      <c r="B8224" t="s">
        <v>175</v>
      </c>
      <c r="C8224" s="1">
        <v>30397</v>
      </c>
      <c r="D8224">
        <v>14.9</v>
      </c>
      <c r="F8224">
        <v>0.1409</v>
      </c>
    </row>
    <row r="8225" spans="1:6" x14ac:dyDescent="0.25">
      <c r="A8225" t="s">
        <v>213</v>
      </c>
      <c r="B8225" t="s">
        <v>175</v>
      </c>
      <c r="C8225" s="1">
        <v>30411</v>
      </c>
      <c r="D8225">
        <v>14.8</v>
      </c>
      <c r="F8225">
        <v>0.15540000000000001</v>
      </c>
    </row>
    <row r="8226" spans="1:6" x14ac:dyDescent="0.25">
      <c r="A8226" t="s">
        <v>213</v>
      </c>
      <c r="B8226" t="s">
        <v>175</v>
      </c>
      <c r="C8226" s="1">
        <v>30425</v>
      </c>
      <c r="D8226">
        <v>11.5</v>
      </c>
      <c r="F8226">
        <v>0.1565</v>
      </c>
    </row>
    <row r="8227" spans="1:6" x14ac:dyDescent="0.25">
      <c r="A8227" t="s">
        <v>213</v>
      </c>
      <c r="B8227" t="s">
        <v>175</v>
      </c>
      <c r="C8227" s="1">
        <v>30439</v>
      </c>
      <c r="D8227">
        <v>15.9</v>
      </c>
      <c r="F8227">
        <v>0.19500000000000001</v>
      </c>
    </row>
    <row r="8228" spans="1:6" x14ac:dyDescent="0.25">
      <c r="A8228" t="s">
        <v>213</v>
      </c>
      <c r="B8228" t="s">
        <v>175</v>
      </c>
      <c r="C8228" s="1">
        <v>30453</v>
      </c>
      <c r="D8228">
        <v>19.2</v>
      </c>
      <c r="F8228">
        <v>0.1719</v>
      </c>
    </row>
    <row r="8229" spans="1:6" x14ac:dyDescent="0.25">
      <c r="A8229" t="s">
        <v>213</v>
      </c>
      <c r="B8229" t="s">
        <v>175</v>
      </c>
      <c r="C8229" s="1">
        <v>30467</v>
      </c>
      <c r="D8229">
        <v>10.5</v>
      </c>
      <c r="F8229">
        <v>4.7600000000000003E-2</v>
      </c>
    </row>
    <row r="8230" spans="1:6" x14ac:dyDescent="0.25">
      <c r="A8230" t="s">
        <v>213</v>
      </c>
      <c r="B8230" t="s">
        <v>175</v>
      </c>
      <c r="C8230" s="1">
        <v>30481</v>
      </c>
      <c r="D8230">
        <v>12.5</v>
      </c>
      <c r="F8230">
        <v>0.04</v>
      </c>
    </row>
    <row r="8231" spans="1:6" x14ac:dyDescent="0.25">
      <c r="A8231" t="s">
        <v>213</v>
      </c>
      <c r="B8231" t="s">
        <v>175</v>
      </c>
      <c r="C8231" s="1">
        <v>30495</v>
      </c>
      <c r="D8231">
        <v>13</v>
      </c>
      <c r="F8231">
        <v>5.3900000000000003E-2</v>
      </c>
    </row>
    <row r="8232" spans="1:6" x14ac:dyDescent="0.25">
      <c r="A8232" t="s">
        <v>213</v>
      </c>
      <c r="B8232" t="s">
        <v>175</v>
      </c>
      <c r="C8232" s="1">
        <v>30509</v>
      </c>
      <c r="D8232">
        <v>5.7</v>
      </c>
      <c r="F8232">
        <v>3.5099999999999999E-2</v>
      </c>
    </row>
    <row r="8233" spans="1:6" x14ac:dyDescent="0.25">
      <c r="A8233" t="s">
        <v>213</v>
      </c>
      <c r="B8233" t="s">
        <v>175</v>
      </c>
      <c r="C8233" s="1">
        <v>30523</v>
      </c>
      <c r="D8233">
        <v>4.4000000000000004</v>
      </c>
      <c r="F8233">
        <v>9.0899999999999995E-2</v>
      </c>
    </row>
    <row r="8234" spans="1:6" x14ac:dyDescent="0.25">
      <c r="A8234" t="s">
        <v>213</v>
      </c>
      <c r="B8234" t="s">
        <v>175</v>
      </c>
      <c r="C8234" s="1">
        <v>30537</v>
      </c>
      <c r="D8234">
        <v>3.5</v>
      </c>
      <c r="F8234">
        <v>0.1143</v>
      </c>
    </row>
    <row r="8235" spans="1:6" x14ac:dyDescent="0.25">
      <c r="A8235" t="s">
        <v>213</v>
      </c>
      <c r="B8235" t="s">
        <v>175</v>
      </c>
      <c r="C8235" s="1">
        <v>30551</v>
      </c>
      <c r="D8235">
        <v>8.6999999999999993</v>
      </c>
      <c r="F8235">
        <v>0.16089999999999999</v>
      </c>
    </row>
    <row r="8236" spans="1:6" x14ac:dyDescent="0.25">
      <c r="A8236" t="s">
        <v>213</v>
      </c>
      <c r="B8236" t="s">
        <v>175</v>
      </c>
      <c r="C8236" s="1">
        <v>30565</v>
      </c>
      <c r="D8236">
        <v>12.6</v>
      </c>
      <c r="F8236">
        <v>0.22220000000000001</v>
      </c>
    </row>
    <row r="8237" spans="1:6" x14ac:dyDescent="0.25">
      <c r="A8237" t="s">
        <v>213</v>
      </c>
      <c r="B8237" t="s">
        <v>175</v>
      </c>
      <c r="C8237" s="1">
        <v>30579</v>
      </c>
      <c r="D8237">
        <v>21.5</v>
      </c>
      <c r="F8237">
        <v>0.2419</v>
      </c>
    </row>
    <row r="8238" spans="1:6" x14ac:dyDescent="0.25">
      <c r="A8238" t="s">
        <v>213</v>
      </c>
      <c r="B8238" t="s">
        <v>175</v>
      </c>
      <c r="C8238" s="1">
        <v>30593</v>
      </c>
      <c r="D8238">
        <v>25.3</v>
      </c>
      <c r="F8238">
        <v>0.249</v>
      </c>
    </row>
    <row r="8239" spans="1:6" x14ac:dyDescent="0.25">
      <c r="A8239" t="s">
        <v>213</v>
      </c>
      <c r="B8239" t="s">
        <v>175</v>
      </c>
      <c r="C8239" s="1">
        <v>30607</v>
      </c>
      <c r="D8239">
        <v>26.9</v>
      </c>
      <c r="F8239">
        <v>0.25280000000000002</v>
      </c>
    </row>
    <row r="8240" spans="1:6" x14ac:dyDescent="0.25">
      <c r="A8240" t="s">
        <v>213</v>
      </c>
      <c r="B8240" t="s">
        <v>175</v>
      </c>
      <c r="C8240" s="1">
        <v>30621</v>
      </c>
      <c r="D8240">
        <v>31.3</v>
      </c>
      <c r="F8240">
        <v>0.25879999999999997</v>
      </c>
    </row>
    <row r="8241" spans="1:6" x14ac:dyDescent="0.25">
      <c r="A8241" t="s">
        <v>213</v>
      </c>
      <c r="B8241" t="s">
        <v>175</v>
      </c>
      <c r="C8241" s="1">
        <v>30635</v>
      </c>
      <c r="D8241">
        <v>33</v>
      </c>
      <c r="F8241">
        <v>0.28179999999999999</v>
      </c>
    </row>
    <row r="8242" spans="1:6" x14ac:dyDescent="0.25">
      <c r="A8242" t="s">
        <v>213</v>
      </c>
      <c r="B8242" t="s">
        <v>175</v>
      </c>
      <c r="C8242" s="1">
        <v>30650</v>
      </c>
      <c r="D8242">
        <v>23.4</v>
      </c>
      <c r="F8242">
        <v>0.23080000000000001</v>
      </c>
    </row>
    <row r="8243" spans="1:6" x14ac:dyDescent="0.25">
      <c r="A8243" t="s">
        <v>213</v>
      </c>
      <c r="B8243" t="s">
        <v>175</v>
      </c>
      <c r="C8243" s="1">
        <v>30664</v>
      </c>
      <c r="D8243">
        <v>21.5</v>
      </c>
      <c r="F8243">
        <v>0.28370000000000001</v>
      </c>
    </row>
    <row r="8244" spans="1:6" x14ac:dyDescent="0.25">
      <c r="A8244" t="s">
        <v>213</v>
      </c>
      <c r="B8244" t="s">
        <v>175</v>
      </c>
      <c r="C8244" s="1">
        <v>30678</v>
      </c>
      <c r="D8244">
        <v>23.4</v>
      </c>
      <c r="F8244">
        <v>0.31619999999999998</v>
      </c>
    </row>
    <row r="8245" spans="1:6" x14ac:dyDescent="0.25">
      <c r="A8245" t="s">
        <v>213</v>
      </c>
      <c r="B8245" t="s">
        <v>175</v>
      </c>
      <c r="C8245" s="1">
        <v>30692</v>
      </c>
      <c r="D8245">
        <v>18.2</v>
      </c>
      <c r="F8245">
        <v>0.29120000000000001</v>
      </c>
    </row>
    <row r="8246" spans="1:6" x14ac:dyDescent="0.25">
      <c r="A8246" t="s">
        <v>213</v>
      </c>
      <c r="B8246" t="s">
        <v>175</v>
      </c>
      <c r="C8246" s="1">
        <v>30706</v>
      </c>
      <c r="D8246">
        <v>14.9</v>
      </c>
      <c r="F8246">
        <v>0.28860000000000002</v>
      </c>
    </row>
    <row r="8247" spans="1:6" x14ac:dyDescent="0.25">
      <c r="A8247" t="s">
        <v>213</v>
      </c>
      <c r="B8247" t="s">
        <v>175</v>
      </c>
      <c r="C8247" s="1">
        <v>30720</v>
      </c>
      <c r="D8247">
        <v>17.600000000000001</v>
      </c>
      <c r="F8247">
        <v>0.24429999999999999</v>
      </c>
    </row>
    <row r="8248" spans="1:6" x14ac:dyDescent="0.25">
      <c r="A8248" t="s">
        <v>213</v>
      </c>
      <c r="B8248" t="s">
        <v>175</v>
      </c>
      <c r="C8248" s="1">
        <v>30734</v>
      </c>
      <c r="D8248">
        <v>18.899999999999999</v>
      </c>
      <c r="F8248">
        <v>0.20630000000000001</v>
      </c>
    </row>
    <row r="8249" spans="1:6" x14ac:dyDescent="0.25">
      <c r="A8249" t="s">
        <v>213</v>
      </c>
      <c r="B8249" t="s">
        <v>175</v>
      </c>
      <c r="C8249" s="1">
        <v>30749</v>
      </c>
      <c r="D8249">
        <v>16.7</v>
      </c>
      <c r="F8249">
        <v>0.1198</v>
      </c>
    </row>
    <row r="8250" spans="1:6" x14ac:dyDescent="0.25">
      <c r="A8250" t="s">
        <v>213</v>
      </c>
      <c r="B8250" t="s">
        <v>175</v>
      </c>
      <c r="C8250" s="1">
        <v>30763</v>
      </c>
      <c r="D8250">
        <v>14.9</v>
      </c>
      <c r="F8250">
        <v>0.1409</v>
      </c>
    </row>
    <row r="8251" spans="1:6" x14ac:dyDescent="0.25">
      <c r="A8251" t="s">
        <v>213</v>
      </c>
      <c r="B8251" t="s">
        <v>175</v>
      </c>
      <c r="C8251" s="1">
        <v>30777</v>
      </c>
      <c r="D8251">
        <v>14.8</v>
      </c>
      <c r="F8251">
        <v>0.15540000000000001</v>
      </c>
    </row>
    <row r="8252" spans="1:6" x14ac:dyDescent="0.25">
      <c r="A8252" t="s">
        <v>213</v>
      </c>
      <c r="B8252" t="s">
        <v>175</v>
      </c>
      <c r="C8252" s="1">
        <v>30791</v>
      </c>
      <c r="D8252">
        <v>11.5</v>
      </c>
      <c r="F8252">
        <v>0.1565</v>
      </c>
    </row>
    <row r="8253" spans="1:6" x14ac:dyDescent="0.25">
      <c r="A8253" t="s">
        <v>213</v>
      </c>
      <c r="B8253" t="s">
        <v>175</v>
      </c>
      <c r="C8253" s="1">
        <v>30805</v>
      </c>
      <c r="D8253">
        <v>15.9</v>
      </c>
      <c r="F8253">
        <v>0.19500000000000001</v>
      </c>
    </row>
    <row r="8254" spans="1:6" x14ac:dyDescent="0.25">
      <c r="A8254" t="s">
        <v>213</v>
      </c>
      <c r="B8254" t="s">
        <v>175</v>
      </c>
      <c r="C8254" s="1">
        <v>30819</v>
      </c>
      <c r="D8254">
        <v>19.2</v>
      </c>
      <c r="F8254">
        <v>0.1719</v>
      </c>
    </row>
    <row r="8255" spans="1:6" x14ac:dyDescent="0.25">
      <c r="A8255" t="s">
        <v>213</v>
      </c>
      <c r="B8255" t="s">
        <v>175</v>
      </c>
      <c r="C8255" s="1">
        <v>30833</v>
      </c>
      <c r="D8255">
        <v>10.5</v>
      </c>
      <c r="F8255">
        <v>4.7600000000000003E-2</v>
      </c>
    </row>
    <row r="8256" spans="1:6" x14ac:dyDescent="0.25">
      <c r="A8256" t="s">
        <v>213</v>
      </c>
      <c r="B8256" t="s">
        <v>175</v>
      </c>
      <c r="C8256" s="1">
        <v>30847</v>
      </c>
      <c r="D8256">
        <v>12.5</v>
      </c>
      <c r="F8256">
        <v>0.04</v>
      </c>
    </row>
    <row r="8257" spans="1:6" x14ac:dyDescent="0.25">
      <c r="A8257" t="s">
        <v>213</v>
      </c>
      <c r="B8257" t="s">
        <v>175</v>
      </c>
      <c r="C8257" s="1">
        <v>30861</v>
      </c>
      <c r="D8257">
        <v>13</v>
      </c>
      <c r="F8257">
        <v>5.3900000000000003E-2</v>
      </c>
    </row>
    <row r="8258" spans="1:6" x14ac:dyDescent="0.25">
      <c r="A8258" t="s">
        <v>213</v>
      </c>
      <c r="B8258" t="s">
        <v>175</v>
      </c>
      <c r="C8258" s="1">
        <v>30875</v>
      </c>
      <c r="D8258">
        <v>5.7</v>
      </c>
      <c r="F8258">
        <v>3.5099999999999999E-2</v>
      </c>
    </row>
    <row r="8259" spans="1:6" x14ac:dyDescent="0.25">
      <c r="A8259" t="s">
        <v>213</v>
      </c>
      <c r="B8259" t="s">
        <v>175</v>
      </c>
      <c r="C8259" s="1">
        <v>30889</v>
      </c>
      <c r="D8259">
        <v>4.4000000000000004</v>
      </c>
      <c r="F8259">
        <v>9.0899999999999995E-2</v>
      </c>
    </row>
    <row r="8260" spans="1:6" x14ac:dyDescent="0.25">
      <c r="A8260" t="s">
        <v>213</v>
      </c>
      <c r="B8260" t="s">
        <v>175</v>
      </c>
      <c r="C8260" s="1">
        <v>30903</v>
      </c>
      <c r="D8260">
        <v>3.5</v>
      </c>
      <c r="F8260">
        <v>0.1143</v>
      </c>
    </row>
    <row r="8261" spans="1:6" x14ac:dyDescent="0.25">
      <c r="A8261" t="s">
        <v>213</v>
      </c>
      <c r="B8261" t="s">
        <v>175</v>
      </c>
      <c r="C8261" s="1">
        <v>30917</v>
      </c>
      <c r="D8261">
        <v>8.6999999999999993</v>
      </c>
      <c r="F8261">
        <v>0.16089999999999999</v>
      </c>
    </row>
    <row r="8262" spans="1:6" x14ac:dyDescent="0.25">
      <c r="A8262" t="s">
        <v>213</v>
      </c>
      <c r="B8262" t="s">
        <v>175</v>
      </c>
      <c r="C8262" s="1">
        <v>30931</v>
      </c>
      <c r="D8262">
        <v>12.6</v>
      </c>
      <c r="F8262">
        <v>0.22220000000000001</v>
      </c>
    </row>
    <row r="8263" spans="1:6" x14ac:dyDescent="0.25">
      <c r="A8263" t="s">
        <v>213</v>
      </c>
      <c r="B8263" t="s">
        <v>175</v>
      </c>
      <c r="C8263" s="1">
        <v>30945</v>
      </c>
      <c r="D8263">
        <v>21.5</v>
      </c>
      <c r="F8263">
        <v>0.2419</v>
      </c>
    </row>
    <row r="8264" spans="1:6" x14ac:dyDescent="0.25">
      <c r="A8264" t="s">
        <v>213</v>
      </c>
      <c r="B8264" t="s">
        <v>175</v>
      </c>
      <c r="C8264" s="1">
        <v>30959</v>
      </c>
      <c r="D8264">
        <v>25.3</v>
      </c>
      <c r="F8264">
        <v>0.249</v>
      </c>
    </row>
    <row r="8265" spans="1:6" x14ac:dyDescent="0.25">
      <c r="A8265" t="s">
        <v>213</v>
      </c>
      <c r="B8265" t="s">
        <v>175</v>
      </c>
      <c r="C8265" s="1">
        <v>30973</v>
      </c>
      <c r="D8265">
        <v>26.9</v>
      </c>
      <c r="F8265">
        <v>0.25280000000000002</v>
      </c>
    </row>
    <row r="8266" spans="1:6" x14ac:dyDescent="0.25">
      <c r="A8266" t="s">
        <v>213</v>
      </c>
      <c r="B8266" t="s">
        <v>175</v>
      </c>
      <c r="C8266" s="1">
        <v>30987</v>
      </c>
      <c r="D8266">
        <v>31.3</v>
      </c>
      <c r="F8266">
        <v>0.25879999999999997</v>
      </c>
    </row>
    <row r="8267" spans="1:6" x14ac:dyDescent="0.25">
      <c r="A8267" t="s">
        <v>213</v>
      </c>
      <c r="B8267" t="s">
        <v>175</v>
      </c>
      <c r="C8267" s="1">
        <v>31001</v>
      </c>
      <c r="D8267">
        <v>33</v>
      </c>
      <c r="F8267">
        <v>0.28179999999999999</v>
      </c>
    </row>
    <row r="8268" spans="1:6" x14ac:dyDescent="0.25">
      <c r="A8268" t="s">
        <v>213</v>
      </c>
      <c r="B8268" t="s">
        <v>175</v>
      </c>
      <c r="C8268" s="1">
        <v>31016</v>
      </c>
      <c r="D8268">
        <v>23.4</v>
      </c>
      <c r="F8268">
        <v>0.23080000000000001</v>
      </c>
    </row>
    <row r="8269" spans="1:6" x14ac:dyDescent="0.25">
      <c r="A8269" t="s">
        <v>213</v>
      </c>
      <c r="B8269" t="s">
        <v>175</v>
      </c>
      <c r="C8269" s="1">
        <v>31030</v>
      </c>
      <c r="D8269">
        <v>21.5</v>
      </c>
      <c r="F8269">
        <v>0.28370000000000001</v>
      </c>
    </row>
    <row r="8270" spans="1:6" x14ac:dyDescent="0.25">
      <c r="A8270" t="s">
        <v>213</v>
      </c>
      <c r="B8270" t="s">
        <v>175</v>
      </c>
      <c r="C8270" s="1">
        <v>31044</v>
      </c>
      <c r="D8270">
        <v>23.4</v>
      </c>
      <c r="F8270">
        <v>0.31619999999999998</v>
      </c>
    </row>
    <row r="8271" spans="1:6" x14ac:dyDescent="0.25">
      <c r="A8271" t="s">
        <v>213</v>
      </c>
      <c r="B8271" t="s">
        <v>175</v>
      </c>
      <c r="C8271" s="1">
        <v>31058</v>
      </c>
      <c r="D8271">
        <v>18.2</v>
      </c>
      <c r="F8271">
        <v>0.29120000000000001</v>
      </c>
    </row>
    <row r="8272" spans="1:6" x14ac:dyDescent="0.25">
      <c r="A8272" t="s">
        <v>213</v>
      </c>
      <c r="B8272" t="s">
        <v>175</v>
      </c>
      <c r="C8272" s="1">
        <v>31072</v>
      </c>
      <c r="D8272">
        <v>14.9</v>
      </c>
      <c r="F8272">
        <v>0.28860000000000002</v>
      </c>
    </row>
    <row r="8273" spans="1:6" x14ac:dyDescent="0.25">
      <c r="A8273" t="s">
        <v>213</v>
      </c>
      <c r="B8273" t="s">
        <v>175</v>
      </c>
      <c r="C8273" s="1">
        <v>31086</v>
      </c>
      <c r="D8273">
        <v>17.600000000000001</v>
      </c>
      <c r="F8273">
        <v>0.24429999999999999</v>
      </c>
    </row>
    <row r="8274" spans="1:6" x14ac:dyDescent="0.25">
      <c r="A8274" t="s">
        <v>213</v>
      </c>
      <c r="B8274" t="s">
        <v>175</v>
      </c>
      <c r="C8274" s="1">
        <v>31100</v>
      </c>
      <c r="D8274">
        <v>18.899999999999999</v>
      </c>
      <c r="F8274">
        <v>0.20630000000000001</v>
      </c>
    </row>
    <row r="8275" spans="1:6" x14ac:dyDescent="0.25">
      <c r="A8275" t="s">
        <v>213</v>
      </c>
      <c r="B8275" t="s">
        <v>175</v>
      </c>
      <c r="C8275" s="1">
        <v>31114</v>
      </c>
      <c r="D8275">
        <v>16.7</v>
      </c>
      <c r="F8275">
        <v>0.1198</v>
      </c>
    </row>
    <row r="8276" spans="1:6" x14ac:dyDescent="0.25">
      <c r="A8276" t="s">
        <v>213</v>
      </c>
      <c r="B8276" t="s">
        <v>175</v>
      </c>
      <c r="C8276" s="1">
        <v>31128</v>
      </c>
      <c r="D8276">
        <v>14.9</v>
      </c>
      <c r="F8276">
        <v>0.1409</v>
      </c>
    </row>
    <row r="8277" spans="1:6" x14ac:dyDescent="0.25">
      <c r="A8277" t="s">
        <v>213</v>
      </c>
      <c r="B8277" t="s">
        <v>175</v>
      </c>
      <c r="C8277" s="1">
        <v>31142</v>
      </c>
      <c r="D8277">
        <v>14.8</v>
      </c>
      <c r="F8277">
        <v>0.15540000000000001</v>
      </c>
    </row>
    <row r="8278" spans="1:6" x14ac:dyDescent="0.25">
      <c r="A8278" t="s">
        <v>213</v>
      </c>
      <c r="B8278" t="s">
        <v>175</v>
      </c>
      <c r="C8278" s="1">
        <v>31156</v>
      </c>
      <c r="D8278">
        <v>11.5</v>
      </c>
      <c r="F8278">
        <v>0.1565</v>
      </c>
    </row>
    <row r="8279" spans="1:6" x14ac:dyDescent="0.25">
      <c r="A8279" t="s">
        <v>213</v>
      </c>
      <c r="B8279" t="s">
        <v>175</v>
      </c>
      <c r="C8279" s="1">
        <v>31170</v>
      </c>
      <c r="D8279">
        <v>15.9</v>
      </c>
      <c r="F8279">
        <v>0.19500000000000001</v>
      </c>
    </row>
    <row r="8280" spans="1:6" x14ac:dyDescent="0.25">
      <c r="A8280" t="s">
        <v>213</v>
      </c>
      <c r="B8280" t="s">
        <v>175</v>
      </c>
      <c r="C8280" s="1">
        <v>31184</v>
      </c>
      <c r="D8280">
        <v>19.2</v>
      </c>
      <c r="F8280">
        <v>0.1719</v>
      </c>
    </row>
    <row r="8281" spans="1:6" x14ac:dyDescent="0.25">
      <c r="A8281" t="s">
        <v>213</v>
      </c>
      <c r="B8281" t="s">
        <v>175</v>
      </c>
      <c r="C8281" s="1">
        <v>31198</v>
      </c>
      <c r="D8281">
        <v>10.5</v>
      </c>
      <c r="F8281">
        <v>4.7600000000000003E-2</v>
      </c>
    </row>
    <row r="8282" spans="1:6" x14ac:dyDescent="0.25">
      <c r="A8282" t="s">
        <v>213</v>
      </c>
      <c r="B8282" t="s">
        <v>175</v>
      </c>
      <c r="C8282" s="1">
        <v>31212</v>
      </c>
      <c r="D8282">
        <v>12.5</v>
      </c>
      <c r="F8282">
        <v>0.04</v>
      </c>
    </row>
    <row r="8283" spans="1:6" x14ac:dyDescent="0.25">
      <c r="A8283" t="s">
        <v>213</v>
      </c>
      <c r="B8283" t="s">
        <v>175</v>
      </c>
      <c r="C8283" s="1">
        <v>31226</v>
      </c>
      <c r="D8283">
        <v>13</v>
      </c>
      <c r="F8283">
        <v>5.3900000000000003E-2</v>
      </c>
    </row>
    <row r="8284" spans="1:6" x14ac:dyDescent="0.25">
      <c r="A8284" t="s">
        <v>213</v>
      </c>
      <c r="B8284" t="s">
        <v>175</v>
      </c>
      <c r="C8284" s="1">
        <v>31240</v>
      </c>
      <c r="D8284">
        <v>5.7</v>
      </c>
      <c r="F8284">
        <v>3.5099999999999999E-2</v>
      </c>
    </row>
    <row r="8285" spans="1:6" x14ac:dyDescent="0.25">
      <c r="A8285" t="s">
        <v>213</v>
      </c>
      <c r="B8285" t="s">
        <v>175</v>
      </c>
      <c r="C8285" s="1">
        <v>31254</v>
      </c>
      <c r="D8285">
        <v>4.4000000000000004</v>
      </c>
      <c r="F8285">
        <v>9.0899999999999995E-2</v>
      </c>
    </row>
    <row r="8286" spans="1:6" x14ac:dyDescent="0.25">
      <c r="A8286" t="s">
        <v>213</v>
      </c>
      <c r="B8286" t="s">
        <v>175</v>
      </c>
      <c r="C8286" s="1">
        <v>31268</v>
      </c>
      <c r="D8286">
        <v>3.5</v>
      </c>
      <c r="F8286">
        <v>0.1143</v>
      </c>
    </row>
    <row r="8287" spans="1:6" x14ac:dyDescent="0.25">
      <c r="A8287" t="s">
        <v>213</v>
      </c>
      <c r="B8287" t="s">
        <v>175</v>
      </c>
      <c r="C8287" s="1">
        <v>31282</v>
      </c>
      <c r="D8287">
        <v>8.6999999999999993</v>
      </c>
      <c r="F8287">
        <v>0.16089999999999999</v>
      </c>
    </row>
    <row r="8288" spans="1:6" x14ac:dyDescent="0.25">
      <c r="A8288" t="s">
        <v>213</v>
      </c>
      <c r="B8288" t="s">
        <v>175</v>
      </c>
      <c r="C8288" s="1">
        <v>31296</v>
      </c>
      <c r="D8288">
        <v>12.6</v>
      </c>
      <c r="F8288">
        <v>0.22220000000000001</v>
      </c>
    </row>
    <row r="8289" spans="1:6" x14ac:dyDescent="0.25">
      <c r="A8289" t="s">
        <v>213</v>
      </c>
      <c r="B8289" t="s">
        <v>175</v>
      </c>
      <c r="C8289" s="1">
        <v>31310</v>
      </c>
      <c r="D8289">
        <v>21.5</v>
      </c>
      <c r="F8289">
        <v>0.2419</v>
      </c>
    </row>
    <row r="8290" spans="1:6" x14ac:dyDescent="0.25">
      <c r="A8290" t="s">
        <v>213</v>
      </c>
      <c r="B8290" t="s">
        <v>175</v>
      </c>
      <c r="C8290" s="1">
        <v>31324</v>
      </c>
      <c r="D8290">
        <v>25.3</v>
      </c>
      <c r="F8290">
        <v>0.249</v>
      </c>
    </row>
    <row r="8291" spans="1:6" x14ac:dyDescent="0.25">
      <c r="A8291" t="s">
        <v>213</v>
      </c>
      <c r="B8291" t="s">
        <v>175</v>
      </c>
      <c r="C8291" s="1">
        <v>31338</v>
      </c>
      <c r="D8291">
        <v>26.9</v>
      </c>
      <c r="F8291">
        <v>0.25280000000000002</v>
      </c>
    </row>
    <row r="8292" spans="1:6" x14ac:dyDescent="0.25">
      <c r="A8292" t="s">
        <v>213</v>
      </c>
      <c r="B8292" t="s">
        <v>175</v>
      </c>
      <c r="C8292" s="1">
        <v>31352</v>
      </c>
      <c r="D8292">
        <v>31.3</v>
      </c>
      <c r="F8292">
        <v>0.25879999999999997</v>
      </c>
    </row>
    <row r="8293" spans="1:6" x14ac:dyDescent="0.25">
      <c r="A8293" t="s">
        <v>213</v>
      </c>
      <c r="B8293" t="s">
        <v>175</v>
      </c>
      <c r="C8293" s="1">
        <v>31366</v>
      </c>
      <c r="D8293">
        <v>33</v>
      </c>
      <c r="F8293">
        <v>0.28179999999999999</v>
      </c>
    </row>
    <row r="8294" spans="1:6" x14ac:dyDescent="0.25">
      <c r="A8294" t="s">
        <v>213</v>
      </c>
      <c r="B8294" t="s">
        <v>175</v>
      </c>
      <c r="C8294" s="1">
        <v>31381</v>
      </c>
      <c r="D8294">
        <v>23.4</v>
      </c>
      <c r="F8294">
        <v>0.23080000000000001</v>
      </c>
    </row>
    <row r="8295" spans="1:6" x14ac:dyDescent="0.25">
      <c r="A8295" t="s">
        <v>213</v>
      </c>
      <c r="B8295" t="s">
        <v>175</v>
      </c>
      <c r="C8295" s="1">
        <v>31395</v>
      </c>
      <c r="D8295">
        <v>21.5</v>
      </c>
      <c r="F8295">
        <v>0.28370000000000001</v>
      </c>
    </row>
    <row r="8296" spans="1:6" x14ac:dyDescent="0.25">
      <c r="A8296" t="s">
        <v>213</v>
      </c>
      <c r="B8296" t="s">
        <v>175</v>
      </c>
      <c r="C8296" s="1">
        <v>31409</v>
      </c>
      <c r="D8296">
        <v>23.4</v>
      </c>
      <c r="F8296">
        <v>0.31619999999999998</v>
      </c>
    </row>
    <row r="8297" spans="1:6" x14ac:dyDescent="0.25">
      <c r="A8297" t="s">
        <v>213</v>
      </c>
      <c r="B8297" t="s">
        <v>175</v>
      </c>
      <c r="C8297" s="1">
        <v>31423</v>
      </c>
      <c r="D8297">
        <v>18.2</v>
      </c>
      <c r="F8297">
        <v>0.29120000000000001</v>
      </c>
    </row>
    <row r="8298" spans="1:6" x14ac:dyDescent="0.25">
      <c r="A8298" t="s">
        <v>213</v>
      </c>
      <c r="B8298" t="s">
        <v>175</v>
      </c>
      <c r="C8298" s="1">
        <v>31437</v>
      </c>
      <c r="D8298">
        <v>14.9</v>
      </c>
      <c r="F8298">
        <v>0.28860000000000002</v>
      </c>
    </row>
    <row r="8299" spans="1:6" x14ac:dyDescent="0.25">
      <c r="A8299" t="s">
        <v>213</v>
      </c>
      <c r="B8299" t="s">
        <v>175</v>
      </c>
      <c r="C8299" s="1">
        <v>31451</v>
      </c>
      <c r="D8299">
        <v>17.600000000000001</v>
      </c>
      <c r="F8299">
        <v>0.24429999999999999</v>
      </c>
    </row>
    <row r="8300" spans="1:6" x14ac:dyDescent="0.25">
      <c r="A8300" t="s">
        <v>213</v>
      </c>
      <c r="B8300" t="s">
        <v>175</v>
      </c>
      <c r="C8300" s="1">
        <v>31465</v>
      </c>
      <c r="D8300">
        <v>18.899999999999999</v>
      </c>
      <c r="F8300">
        <v>0.20630000000000001</v>
      </c>
    </row>
    <row r="8301" spans="1:6" x14ac:dyDescent="0.25">
      <c r="A8301" t="s">
        <v>213</v>
      </c>
      <c r="B8301" t="s">
        <v>175</v>
      </c>
      <c r="C8301" s="1">
        <v>31479</v>
      </c>
      <c r="D8301">
        <v>16.7</v>
      </c>
      <c r="F8301">
        <v>0.1198</v>
      </c>
    </row>
    <row r="8302" spans="1:6" x14ac:dyDescent="0.25">
      <c r="A8302" t="s">
        <v>213</v>
      </c>
      <c r="B8302" t="s">
        <v>175</v>
      </c>
      <c r="C8302" s="1">
        <v>31493</v>
      </c>
      <c r="D8302">
        <v>14.9</v>
      </c>
      <c r="F8302">
        <v>0.1409</v>
      </c>
    </row>
    <row r="8303" spans="1:6" x14ac:dyDescent="0.25">
      <c r="A8303" t="s">
        <v>213</v>
      </c>
      <c r="B8303" t="s">
        <v>175</v>
      </c>
      <c r="C8303" s="1">
        <v>31507</v>
      </c>
      <c r="D8303">
        <v>14.8</v>
      </c>
      <c r="F8303">
        <v>0.15540000000000001</v>
      </c>
    </row>
    <row r="8304" spans="1:6" x14ac:dyDescent="0.25">
      <c r="A8304" t="s">
        <v>213</v>
      </c>
      <c r="B8304" t="s">
        <v>175</v>
      </c>
      <c r="C8304" s="1">
        <v>31521</v>
      </c>
      <c r="D8304">
        <v>11.5</v>
      </c>
      <c r="F8304">
        <v>0.1565</v>
      </c>
    </row>
    <row r="8305" spans="1:6" x14ac:dyDescent="0.25">
      <c r="A8305" t="s">
        <v>213</v>
      </c>
      <c r="B8305" t="s">
        <v>175</v>
      </c>
      <c r="C8305" s="1">
        <v>31535</v>
      </c>
      <c r="D8305">
        <v>15.9</v>
      </c>
      <c r="F8305">
        <v>0.19500000000000001</v>
      </c>
    </row>
    <row r="8306" spans="1:6" x14ac:dyDescent="0.25">
      <c r="A8306" t="s">
        <v>213</v>
      </c>
      <c r="B8306" t="s">
        <v>175</v>
      </c>
      <c r="C8306" s="1">
        <v>31549</v>
      </c>
      <c r="D8306">
        <v>19.2</v>
      </c>
      <c r="F8306">
        <v>0.1719</v>
      </c>
    </row>
    <row r="8307" spans="1:6" x14ac:dyDescent="0.25">
      <c r="A8307" t="s">
        <v>213</v>
      </c>
      <c r="B8307" t="s">
        <v>175</v>
      </c>
      <c r="C8307" s="1">
        <v>31563</v>
      </c>
      <c r="D8307">
        <v>10.5</v>
      </c>
      <c r="F8307">
        <v>4.7600000000000003E-2</v>
      </c>
    </row>
    <row r="8308" spans="1:6" x14ac:dyDescent="0.25">
      <c r="A8308" t="s">
        <v>213</v>
      </c>
      <c r="B8308" t="s">
        <v>175</v>
      </c>
      <c r="C8308" s="1">
        <v>31577</v>
      </c>
      <c r="D8308">
        <v>12.5</v>
      </c>
      <c r="F8308">
        <v>0.04</v>
      </c>
    </row>
    <row r="8309" spans="1:6" x14ac:dyDescent="0.25">
      <c r="A8309" t="s">
        <v>213</v>
      </c>
      <c r="B8309" t="s">
        <v>175</v>
      </c>
      <c r="C8309" s="1">
        <v>31591</v>
      </c>
      <c r="D8309">
        <v>13</v>
      </c>
      <c r="F8309">
        <v>5.3900000000000003E-2</v>
      </c>
    </row>
    <row r="8310" spans="1:6" x14ac:dyDescent="0.25">
      <c r="A8310" t="s">
        <v>213</v>
      </c>
      <c r="B8310" t="s">
        <v>175</v>
      </c>
      <c r="C8310" s="1">
        <v>31605</v>
      </c>
      <c r="D8310">
        <v>5.7</v>
      </c>
      <c r="F8310">
        <v>3.5099999999999999E-2</v>
      </c>
    </row>
    <row r="8311" spans="1:6" x14ac:dyDescent="0.25">
      <c r="A8311" t="s">
        <v>213</v>
      </c>
      <c r="B8311" t="s">
        <v>175</v>
      </c>
      <c r="C8311" s="1">
        <v>31619</v>
      </c>
      <c r="D8311">
        <v>4.4000000000000004</v>
      </c>
      <c r="F8311">
        <v>9.0899999999999995E-2</v>
      </c>
    </row>
    <row r="8312" spans="1:6" x14ac:dyDescent="0.25">
      <c r="A8312" t="s">
        <v>213</v>
      </c>
      <c r="B8312" t="s">
        <v>175</v>
      </c>
      <c r="C8312" s="1">
        <v>31633</v>
      </c>
      <c r="D8312">
        <v>3.5</v>
      </c>
      <c r="F8312">
        <v>0.1143</v>
      </c>
    </row>
    <row r="8313" spans="1:6" x14ac:dyDescent="0.25">
      <c r="A8313" t="s">
        <v>213</v>
      </c>
      <c r="B8313" t="s">
        <v>175</v>
      </c>
      <c r="C8313" s="1">
        <v>31647</v>
      </c>
      <c r="D8313">
        <v>8.6999999999999993</v>
      </c>
      <c r="F8313">
        <v>0.16089999999999999</v>
      </c>
    </row>
    <row r="8314" spans="1:6" x14ac:dyDescent="0.25">
      <c r="A8314" t="s">
        <v>213</v>
      </c>
      <c r="B8314" t="s">
        <v>175</v>
      </c>
      <c r="C8314" s="1">
        <v>31661</v>
      </c>
      <c r="D8314">
        <v>12.6</v>
      </c>
      <c r="F8314">
        <v>0.22220000000000001</v>
      </c>
    </row>
    <row r="8315" spans="1:6" x14ac:dyDescent="0.25">
      <c r="A8315" t="s">
        <v>213</v>
      </c>
      <c r="B8315" t="s">
        <v>175</v>
      </c>
      <c r="C8315" s="1">
        <v>31675</v>
      </c>
      <c r="D8315">
        <v>21.5</v>
      </c>
      <c r="F8315">
        <v>0.2419</v>
      </c>
    </row>
    <row r="8316" spans="1:6" x14ac:dyDescent="0.25">
      <c r="A8316" t="s">
        <v>213</v>
      </c>
      <c r="B8316" t="s">
        <v>175</v>
      </c>
      <c r="C8316" s="1">
        <v>31689</v>
      </c>
      <c r="D8316">
        <v>25.3</v>
      </c>
      <c r="F8316">
        <v>0.249</v>
      </c>
    </row>
    <row r="8317" spans="1:6" x14ac:dyDescent="0.25">
      <c r="A8317" t="s">
        <v>213</v>
      </c>
      <c r="B8317" t="s">
        <v>175</v>
      </c>
      <c r="C8317" s="1">
        <v>31703</v>
      </c>
      <c r="D8317">
        <v>26.9</v>
      </c>
      <c r="F8317">
        <v>0.25280000000000002</v>
      </c>
    </row>
    <row r="8318" spans="1:6" x14ac:dyDescent="0.25">
      <c r="A8318" t="s">
        <v>213</v>
      </c>
      <c r="B8318" t="s">
        <v>175</v>
      </c>
      <c r="C8318" s="1">
        <v>31717</v>
      </c>
      <c r="D8318">
        <v>31.3</v>
      </c>
      <c r="F8318">
        <v>0.25879999999999997</v>
      </c>
    </row>
    <row r="8319" spans="1:6" x14ac:dyDescent="0.25">
      <c r="A8319" t="s">
        <v>213</v>
      </c>
      <c r="B8319" t="s">
        <v>175</v>
      </c>
      <c r="C8319" s="1">
        <v>31731</v>
      </c>
      <c r="D8319">
        <v>33</v>
      </c>
      <c r="F8319">
        <v>0.28179999999999999</v>
      </c>
    </row>
    <row r="8320" spans="1:6" x14ac:dyDescent="0.25">
      <c r="A8320" t="s">
        <v>213</v>
      </c>
      <c r="B8320" t="s">
        <v>175</v>
      </c>
      <c r="C8320" s="1">
        <v>31746</v>
      </c>
      <c r="D8320">
        <v>23.4</v>
      </c>
      <c r="F8320">
        <v>0.23080000000000001</v>
      </c>
    </row>
    <row r="8321" spans="1:6" x14ac:dyDescent="0.25">
      <c r="A8321" t="s">
        <v>213</v>
      </c>
      <c r="B8321" t="s">
        <v>175</v>
      </c>
      <c r="C8321" s="1">
        <v>31760</v>
      </c>
      <c r="D8321">
        <v>21.5</v>
      </c>
      <c r="F8321">
        <v>0.28370000000000001</v>
      </c>
    </row>
    <row r="8322" spans="1:6" x14ac:dyDescent="0.25">
      <c r="A8322" t="s">
        <v>213</v>
      </c>
      <c r="B8322" t="s">
        <v>175</v>
      </c>
      <c r="C8322" s="1">
        <v>31774</v>
      </c>
      <c r="D8322">
        <v>23.4</v>
      </c>
      <c r="F8322">
        <v>0.31619999999999998</v>
      </c>
    </row>
    <row r="8323" spans="1:6" x14ac:dyDescent="0.25">
      <c r="A8323" t="s">
        <v>213</v>
      </c>
      <c r="B8323" t="s">
        <v>175</v>
      </c>
      <c r="C8323" s="1">
        <v>31788</v>
      </c>
      <c r="D8323">
        <v>18.2</v>
      </c>
      <c r="F8323">
        <v>0.29120000000000001</v>
      </c>
    </row>
    <row r="8324" spans="1:6" x14ac:dyDescent="0.25">
      <c r="A8324" t="s">
        <v>213</v>
      </c>
      <c r="B8324" t="s">
        <v>175</v>
      </c>
      <c r="C8324" s="1">
        <v>31802</v>
      </c>
      <c r="D8324">
        <v>14.9</v>
      </c>
      <c r="F8324">
        <v>0.28860000000000002</v>
      </c>
    </row>
    <row r="8325" spans="1:6" x14ac:dyDescent="0.25">
      <c r="A8325" t="s">
        <v>213</v>
      </c>
      <c r="B8325" t="s">
        <v>175</v>
      </c>
      <c r="C8325" s="1">
        <v>31816</v>
      </c>
      <c r="D8325">
        <v>17.600000000000001</v>
      </c>
      <c r="F8325">
        <v>0.24429999999999999</v>
      </c>
    </row>
    <row r="8326" spans="1:6" x14ac:dyDescent="0.25">
      <c r="A8326" t="s">
        <v>213</v>
      </c>
      <c r="B8326" t="s">
        <v>175</v>
      </c>
      <c r="C8326" s="1">
        <v>31830</v>
      </c>
      <c r="D8326">
        <v>18.899999999999999</v>
      </c>
      <c r="F8326">
        <v>0.20630000000000001</v>
      </c>
    </row>
    <row r="8327" spans="1:6" x14ac:dyDescent="0.25">
      <c r="A8327" t="s">
        <v>213</v>
      </c>
      <c r="B8327" t="s">
        <v>175</v>
      </c>
      <c r="C8327" s="1">
        <v>31844</v>
      </c>
      <c r="D8327">
        <v>16.7</v>
      </c>
      <c r="F8327">
        <v>0.1198</v>
      </c>
    </row>
    <row r="8328" spans="1:6" x14ac:dyDescent="0.25">
      <c r="A8328" t="s">
        <v>213</v>
      </c>
      <c r="B8328" t="s">
        <v>175</v>
      </c>
      <c r="C8328" s="1">
        <v>31858</v>
      </c>
      <c r="D8328">
        <v>14.9</v>
      </c>
      <c r="F8328">
        <v>0.1409</v>
      </c>
    </row>
    <row r="8329" spans="1:6" x14ac:dyDescent="0.25">
      <c r="A8329" t="s">
        <v>213</v>
      </c>
      <c r="B8329" t="s">
        <v>175</v>
      </c>
      <c r="C8329" s="1">
        <v>31872</v>
      </c>
      <c r="D8329">
        <v>14.8</v>
      </c>
      <c r="F8329">
        <v>0.15540000000000001</v>
      </c>
    </row>
    <row r="8330" spans="1:6" x14ac:dyDescent="0.25">
      <c r="A8330" t="s">
        <v>213</v>
      </c>
      <c r="B8330" t="s">
        <v>175</v>
      </c>
      <c r="C8330" s="1">
        <v>31886</v>
      </c>
      <c r="D8330">
        <v>11.5</v>
      </c>
      <c r="F8330">
        <v>0.1565</v>
      </c>
    </row>
    <row r="8331" spans="1:6" x14ac:dyDescent="0.25">
      <c r="A8331" t="s">
        <v>213</v>
      </c>
      <c r="B8331" t="s">
        <v>175</v>
      </c>
      <c r="C8331" s="1">
        <v>31900</v>
      </c>
      <c r="D8331">
        <v>15.9</v>
      </c>
      <c r="F8331">
        <v>0.19500000000000001</v>
      </c>
    </row>
    <row r="8332" spans="1:6" x14ac:dyDescent="0.25">
      <c r="A8332" t="s">
        <v>236</v>
      </c>
      <c r="B8332" t="s">
        <v>175</v>
      </c>
      <c r="C8332" s="1">
        <v>31914</v>
      </c>
      <c r="D8332">
        <v>19.2</v>
      </c>
      <c r="F8332">
        <v>0.1719</v>
      </c>
    </row>
    <row r="8333" spans="1:6" x14ac:dyDescent="0.25">
      <c r="A8333" t="s">
        <v>236</v>
      </c>
      <c r="B8333" t="s">
        <v>175</v>
      </c>
      <c r="C8333" s="1">
        <v>31928</v>
      </c>
      <c r="D8333">
        <v>10.5</v>
      </c>
      <c r="F8333">
        <v>4.7600000000000003E-2</v>
      </c>
    </row>
    <row r="8334" spans="1:6" x14ac:dyDescent="0.25">
      <c r="A8334" t="s">
        <v>236</v>
      </c>
      <c r="B8334" t="s">
        <v>175</v>
      </c>
      <c r="C8334" s="1">
        <v>31942</v>
      </c>
      <c r="D8334">
        <v>12.5</v>
      </c>
      <c r="F8334">
        <v>0.04</v>
      </c>
    </row>
    <row r="8335" spans="1:6" x14ac:dyDescent="0.25">
      <c r="A8335" t="s">
        <v>236</v>
      </c>
      <c r="B8335" t="s">
        <v>175</v>
      </c>
      <c r="C8335" s="1">
        <v>31956</v>
      </c>
      <c r="D8335">
        <v>13</v>
      </c>
      <c r="F8335">
        <v>5.3900000000000003E-2</v>
      </c>
    </row>
    <row r="8336" spans="1:6" x14ac:dyDescent="0.25">
      <c r="A8336" t="s">
        <v>236</v>
      </c>
      <c r="B8336" t="s">
        <v>175</v>
      </c>
      <c r="C8336" s="1">
        <v>31970</v>
      </c>
      <c r="D8336">
        <v>5.7</v>
      </c>
      <c r="F8336">
        <v>3.5099999999999999E-2</v>
      </c>
    </row>
    <row r="8337" spans="1:6" x14ac:dyDescent="0.25">
      <c r="A8337" t="s">
        <v>236</v>
      </c>
      <c r="B8337" t="s">
        <v>175</v>
      </c>
      <c r="C8337" s="1">
        <v>31984</v>
      </c>
      <c r="D8337">
        <v>4.4000000000000004</v>
      </c>
      <c r="F8337">
        <v>9.0899999999999995E-2</v>
      </c>
    </row>
    <row r="8338" spans="1:6" x14ac:dyDescent="0.25">
      <c r="A8338" t="s">
        <v>236</v>
      </c>
      <c r="B8338" t="s">
        <v>175</v>
      </c>
      <c r="C8338" s="1">
        <v>31998</v>
      </c>
      <c r="D8338">
        <v>3.5</v>
      </c>
      <c r="F8338">
        <v>0.1143</v>
      </c>
    </row>
    <row r="8339" spans="1:6" x14ac:dyDescent="0.25">
      <c r="A8339" t="s">
        <v>236</v>
      </c>
      <c r="B8339" t="s">
        <v>175</v>
      </c>
      <c r="C8339" s="1">
        <v>32012</v>
      </c>
      <c r="D8339">
        <v>8.6999999999999993</v>
      </c>
      <c r="F8339">
        <v>0.16089999999999999</v>
      </c>
    </row>
    <row r="8340" spans="1:6" x14ac:dyDescent="0.25">
      <c r="A8340" t="s">
        <v>236</v>
      </c>
      <c r="B8340" t="s">
        <v>175</v>
      </c>
      <c r="C8340" s="1">
        <v>32026</v>
      </c>
      <c r="D8340">
        <v>12.6</v>
      </c>
      <c r="F8340">
        <v>0.22220000000000001</v>
      </c>
    </row>
    <row r="8341" spans="1:6" x14ac:dyDescent="0.25">
      <c r="A8341" t="s">
        <v>236</v>
      </c>
      <c r="B8341" t="s">
        <v>175</v>
      </c>
      <c r="C8341" s="1">
        <v>32040</v>
      </c>
      <c r="D8341">
        <v>21.5</v>
      </c>
      <c r="F8341">
        <v>0.2419</v>
      </c>
    </row>
    <row r="8342" spans="1:6" x14ac:dyDescent="0.25">
      <c r="A8342" t="s">
        <v>236</v>
      </c>
      <c r="B8342" t="s">
        <v>175</v>
      </c>
      <c r="C8342" s="1">
        <v>32054</v>
      </c>
      <c r="D8342">
        <v>25.3</v>
      </c>
      <c r="F8342">
        <v>0.249</v>
      </c>
    </row>
    <row r="8343" spans="1:6" x14ac:dyDescent="0.25">
      <c r="A8343" t="s">
        <v>236</v>
      </c>
      <c r="B8343" t="s">
        <v>175</v>
      </c>
      <c r="C8343" s="1">
        <v>32068</v>
      </c>
      <c r="D8343">
        <v>26.9</v>
      </c>
      <c r="F8343">
        <v>0.25280000000000002</v>
      </c>
    </row>
    <row r="8344" spans="1:6" x14ac:dyDescent="0.25">
      <c r="A8344" t="s">
        <v>236</v>
      </c>
      <c r="B8344" t="s">
        <v>175</v>
      </c>
      <c r="C8344" s="1">
        <v>32082</v>
      </c>
      <c r="D8344">
        <v>31.3</v>
      </c>
      <c r="F8344">
        <v>0.25879999999999997</v>
      </c>
    </row>
    <row r="8345" spans="1:6" x14ac:dyDescent="0.25">
      <c r="A8345" t="s">
        <v>236</v>
      </c>
      <c r="B8345" t="s">
        <v>175</v>
      </c>
      <c r="C8345" s="1">
        <v>32096</v>
      </c>
      <c r="D8345">
        <v>33</v>
      </c>
      <c r="F8345">
        <v>0.28179999999999999</v>
      </c>
    </row>
    <row r="8346" spans="1:6" x14ac:dyDescent="0.25">
      <c r="A8346" t="s">
        <v>236</v>
      </c>
      <c r="B8346" t="s">
        <v>175</v>
      </c>
      <c r="C8346" s="1">
        <v>32111</v>
      </c>
      <c r="D8346">
        <v>23.4</v>
      </c>
      <c r="F8346">
        <v>0.23080000000000001</v>
      </c>
    </row>
    <row r="8347" spans="1:6" x14ac:dyDescent="0.25">
      <c r="A8347" t="s">
        <v>236</v>
      </c>
      <c r="B8347" t="s">
        <v>175</v>
      </c>
      <c r="C8347" s="1">
        <v>32125</v>
      </c>
      <c r="D8347">
        <v>21.5</v>
      </c>
      <c r="F8347">
        <v>0.28370000000000001</v>
      </c>
    </row>
    <row r="8348" spans="1:6" x14ac:dyDescent="0.25">
      <c r="A8348" t="s">
        <v>236</v>
      </c>
      <c r="B8348" t="s">
        <v>175</v>
      </c>
      <c r="C8348" s="1">
        <v>32139</v>
      </c>
      <c r="D8348">
        <v>23.4</v>
      </c>
      <c r="F8348">
        <v>0.31619999999999998</v>
      </c>
    </row>
    <row r="8349" spans="1:6" x14ac:dyDescent="0.25">
      <c r="A8349" t="s">
        <v>236</v>
      </c>
      <c r="B8349" t="s">
        <v>175</v>
      </c>
      <c r="C8349" s="1">
        <v>32153</v>
      </c>
      <c r="D8349">
        <v>18.2</v>
      </c>
      <c r="F8349">
        <v>0.29120000000000001</v>
      </c>
    </row>
    <row r="8350" spans="1:6" x14ac:dyDescent="0.25">
      <c r="A8350" t="s">
        <v>236</v>
      </c>
      <c r="B8350" t="s">
        <v>175</v>
      </c>
      <c r="C8350" s="1">
        <v>32167</v>
      </c>
      <c r="D8350">
        <v>14.9</v>
      </c>
      <c r="F8350">
        <v>0.28860000000000002</v>
      </c>
    </row>
    <row r="8351" spans="1:6" x14ac:dyDescent="0.25">
      <c r="A8351" t="s">
        <v>236</v>
      </c>
      <c r="B8351" t="s">
        <v>175</v>
      </c>
      <c r="C8351" s="1">
        <v>32181</v>
      </c>
      <c r="D8351">
        <v>17.600000000000001</v>
      </c>
      <c r="F8351">
        <v>0.24429999999999999</v>
      </c>
    </row>
    <row r="8352" spans="1:6" x14ac:dyDescent="0.25">
      <c r="A8352" t="s">
        <v>236</v>
      </c>
      <c r="B8352" t="s">
        <v>175</v>
      </c>
      <c r="C8352" s="1">
        <v>32195</v>
      </c>
      <c r="D8352">
        <v>18.899999999999999</v>
      </c>
      <c r="F8352">
        <v>0.20630000000000001</v>
      </c>
    </row>
    <row r="8353" spans="1:6" x14ac:dyDescent="0.25">
      <c r="A8353" t="s">
        <v>236</v>
      </c>
      <c r="B8353" t="s">
        <v>175</v>
      </c>
      <c r="C8353" s="1">
        <v>32210</v>
      </c>
      <c r="D8353">
        <v>16.7</v>
      </c>
      <c r="F8353">
        <v>0.1198</v>
      </c>
    </row>
    <row r="8354" spans="1:6" x14ac:dyDescent="0.25">
      <c r="A8354" t="s">
        <v>236</v>
      </c>
      <c r="B8354" t="s">
        <v>175</v>
      </c>
      <c r="C8354" s="1">
        <v>32224</v>
      </c>
      <c r="D8354">
        <v>14.9</v>
      </c>
      <c r="F8354">
        <v>0.1409</v>
      </c>
    </row>
    <row r="8355" spans="1:6" x14ac:dyDescent="0.25">
      <c r="A8355" t="s">
        <v>236</v>
      </c>
      <c r="B8355" t="s">
        <v>175</v>
      </c>
      <c r="C8355" s="1">
        <v>32238</v>
      </c>
      <c r="D8355">
        <v>14.8</v>
      </c>
      <c r="F8355">
        <v>0.15540000000000001</v>
      </c>
    </row>
    <row r="8356" spans="1:6" x14ac:dyDescent="0.25">
      <c r="A8356" t="s">
        <v>236</v>
      </c>
      <c r="B8356" t="s">
        <v>175</v>
      </c>
      <c r="C8356" s="1">
        <v>32252</v>
      </c>
      <c r="D8356">
        <v>11.5</v>
      </c>
      <c r="F8356">
        <v>0.1565</v>
      </c>
    </row>
    <row r="8357" spans="1:6" x14ac:dyDescent="0.25">
      <c r="A8357" t="s">
        <v>236</v>
      </c>
      <c r="B8357" t="s">
        <v>175</v>
      </c>
      <c r="C8357" s="1">
        <v>32266</v>
      </c>
      <c r="D8357">
        <v>15.9</v>
      </c>
      <c r="F8357">
        <v>0.19500000000000001</v>
      </c>
    </row>
    <row r="8358" spans="1:6" x14ac:dyDescent="0.25">
      <c r="A8358" t="s">
        <v>236</v>
      </c>
      <c r="B8358" t="s">
        <v>175</v>
      </c>
      <c r="C8358" s="1">
        <v>32280</v>
      </c>
      <c r="D8358">
        <v>19.2</v>
      </c>
      <c r="F8358">
        <v>0.1719</v>
      </c>
    </row>
    <row r="8359" spans="1:6" x14ac:dyDescent="0.25">
      <c r="A8359" t="s">
        <v>236</v>
      </c>
      <c r="B8359" t="s">
        <v>175</v>
      </c>
      <c r="C8359" s="1">
        <v>32294</v>
      </c>
      <c r="D8359">
        <v>10.5</v>
      </c>
      <c r="F8359">
        <v>4.7600000000000003E-2</v>
      </c>
    </row>
    <row r="8360" spans="1:6" x14ac:dyDescent="0.25">
      <c r="A8360" t="s">
        <v>230</v>
      </c>
      <c r="B8360" t="s">
        <v>4</v>
      </c>
      <c r="C8360" s="3">
        <v>30147</v>
      </c>
      <c r="D8360" s="4">
        <v>11.364285714285714</v>
      </c>
      <c r="E8360">
        <v>318.2</v>
      </c>
    </row>
    <row r="8361" spans="1:6" x14ac:dyDescent="0.25">
      <c r="A8361" t="s">
        <v>230</v>
      </c>
      <c r="B8361" t="s">
        <v>4</v>
      </c>
      <c r="C8361" s="3">
        <v>30175</v>
      </c>
      <c r="D8361" s="4">
        <v>24.817857142857143</v>
      </c>
      <c r="E8361">
        <v>694.9</v>
      </c>
    </row>
    <row r="8362" spans="1:6" x14ac:dyDescent="0.25">
      <c r="A8362" t="s">
        <v>230</v>
      </c>
      <c r="B8362" t="s">
        <v>4</v>
      </c>
      <c r="C8362" s="3">
        <v>30203</v>
      </c>
      <c r="D8362" s="4">
        <v>45.710714285714289</v>
      </c>
      <c r="E8362">
        <v>1279.9000000000001</v>
      </c>
    </row>
    <row r="8363" spans="1:6" x14ac:dyDescent="0.25">
      <c r="A8363" t="s">
        <v>230</v>
      </c>
      <c r="B8363" t="s">
        <v>4</v>
      </c>
      <c r="C8363" s="3">
        <v>30231</v>
      </c>
      <c r="D8363" s="4">
        <v>81.089285714285708</v>
      </c>
      <c r="E8363">
        <v>2270.5</v>
      </c>
    </row>
    <row r="8364" spans="1:6" x14ac:dyDescent="0.25">
      <c r="A8364" t="s">
        <v>230</v>
      </c>
      <c r="B8364" t="s">
        <v>4</v>
      </c>
      <c r="C8364" s="3">
        <v>30259</v>
      </c>
      <c r="D8364" s="4">
        <v>70.8</v>
      </c>
      <c r="E8364">
        <v>1982.4</v>
      </c>
    </row>
    <row r="8365" spans="1:6" x14ac:dyDescent="0.25">
      <c r="A8365" t="s">
        <v>230</v>
      </c>
      <c r="B8365" t="s">
        <v>4</v>
      </c>
      <c r="C8365" s="3">
        <v>30287</v>
      </c>
      <c r="D8365" s="4">
        <v>78.242857142857147</v>
      </c>
      <c r="E8365">
        <v>2190.8000000000002</v>
      </c>
    </row>
    <row r="8366" spans="1:6" x14ac:dyDescent="0.25">
      <c r="A8366" t="s">
        <v>230</v>
      </c>
      <c r="B8366" t="s">
        <v>4</v>
      </c>
      <c r="C8366" s="3">
        <v>30315</v>
      </c>
      <c r="D8366" s="4">
        <v>78.575000000000003</v>
      </c>
      <c r="E8366">
        <v>2200.1</v>
      </c>
    </row>
    <row r="8367" spans="1:6" x14ac:dyDescent="0.25">
      <c r="A8367" t="s">
        <v>230</v>
      </c>
      <c r="B8367" t="s">
        <v>4</v>
      </c>
      <c r="C8367" s="3">
        <v>30343</v>
      </c>
      <c r="D8367" s="4">
        <v>67.664285714285711</v>
      </c>
      <c r="E8367">
        <v>1894.6</v>
      </c>
    </row>
    <row r="8368" spans="1:6" x14ac:dyDescent="0.25">
      <c r="A8368" t="s">
        <v>230</v>
      </c>
      <c r="B8368" t="s">
        <v>4</v>
      </c>
      <c r="C8368" s="3">
        <v>30371</v>
      </c>
      <c r="D8368" s="4">
        <v>36.239285714285714</v>
      </c>
      <c r="E8368">
        <v>1014.7</v>
      </c>
    </row>
    <row r="8369" spans="1:5" x14ac:dyDescent="0.25">
      <c r="A8369" t="s">
        <v>230</v>
      </c>
      <c r="B8369" t="s">
        <v>4</v>
      </c>
      <c r="C8369" s="3">
        <v>30399</v>
      </c>
      <c r="D8369" s="4">
        <v>24.314285714285713</v>
      </c>
      <c r="E8369">
        <v>680.8</v>
      </c>
    </row>
    <row r="8370" spans="1:5" x14ac:dyDescent="0.25">
      <c r="A8370" t="s">
        <v>230</v>
      </c>
      <c r="B8370" t="s">
        <v>4</v>
      </c>
      <c r="C8370" s="3">
        <v>30427</v>
      </c>
      <c r="D8370" s="4">
        <v>44.853571428571435</v>
      </c>
      <c r="E8370">
        <v>1255.9000000000001</v>
      </c>
    </row>
    <row r="8371" spans="1:5" x14ac:dyDescent="0.25">
      <c r="A8371" t="s">
        <v>230</v>
      </c>
      <c r="B8371" t="s">
        <v>4</v>
      </c>
      <c r="C8371" s="3">
        <v>30455</v>
      </c>
      <c r="D8371" s="4">
        <v>36.049999999999997</v>
      </c>
      <c r="E8371">
        <v>1009.4</v>
      </c>
    </row>
    <row r="8372" spans="1:5" x14ac:dyDescent="0.25">
      <c r="A8372" t="s">
        <v>230</v>
      </c>
      <c r="B8372" t="s">
        <v>4</v>
      </c>
      <c r="C8372" s="3">
        <v>30483</v>
      </c>
      <c r="D8372" s="4">
        <v>18.532142857142855</v>
      </c>
      <c r="E8372">
        <v>518.9</v>
      </c>
    </row>
    <row r="8373" spans="1:5" x14ac:dyDescent="0.25">
      <c r="A8373" t="s">
        <v>230</v>
      </c>
      <c r="B8373" t="s">
        <v>4</v>
      </c>
      <c r="C8373" s="3">
        <v>30511</v>
      </c>
      <c r="D8373" s="4">
        <v>15.846428571428572</v>
      </c>
      <c r="E8373">
        <v>443.7</v>
      </c>
    </row>
    <row r="8374" spans="1:5" x14ac:dyDescent="0.25">
      <c r="A8374" t="s">
        <v>230</v>
      </c>
      <c r="B8374" t="s">
        <v>4</v>
      </c>
      <c r="C8374" s="3">
        <v>30539</v>
      </c>
      <c r="D8374" s="4">
        <v>28.324999999999999</v>
      </c>
      <c r="E8374">
        <v>793.1</v>
      </c>
    </row>
    <row r="8375" spans="1:5" x14ac:dyDescent="0.25">
      <c r="A8375" t="s">
        <v>230</v>
      </c>
      <c r="B8375" t="s">
        <v>4</v>
      </c>
      <c r="C8375" s="3">
        <v>30567</v>
      </c>
      <c r="D8375" s="4">
        <v>33.728571428571428</v>
      </c>
      <c r="E8375">
        <v>944.4</v>
      </c>
    </row>
    <row r="8376" spans="1:5" x14ac:dyDescent="0.25">
      <c r="A8376" t="s">
        <v>230</v>
      </c>
      <c r="B8376" t="s">
        <v>4</v>
      </c>
      <c r="C8376" s="3">
        <v>30595</v>
      </c>
      <c r="D8376" s="4">
        <v>63.357142857142854</v>
      </c>
      <c r="E8376">
        <v>1774</v>
      </c>
    </row>
    <row r="8377" spans="1:5" x14ac:dyDescent="0.25">
      <c r="A8377" t="s">
        <v>230</v>
      </c>
      <c r="B8377" t="s">
        <v>4</v>
      </c>
      <c r="C8377" s="3">
        <v>30623</v>
      </c>
      <c r="D8377" s="4">
        <v>66.892857142857139</v>
      </c>
      <c r="E8377">
        <v>1873</v>
      </c>
    </row>
    <row r="8378" spans="1:5" x14ac:dyDescent="0.25">
      <c r="A8378" t="s">
        <v>230</v>
      </c>
      <c r="B8378" t="s">
        <v>4</v>
      </c>
      <c r="C8378" s="3">
        <v>30651</v>
      </c>
      <c r="D8378" s="4">
        <v>75.79285714285713</v>
      </c>
      <c r="E8378">
        <v>2122.1999999999998</v>
      </c>
    </row>
    <row r="8379" spans="1:5" x14ac:dyDescent="0.25">
      <c r="A8379" t="s">
        <v>230</v>
      </c>
      <c r="B8379" t="s">
        <v>4</v>
      </c>
      <c r="C8379" s="3">
        <v>30679</v>
      </c>
      <c r="D8379" s="4">
        <v>62.00714285714286</v>
      </c>
      <c r="E8379">
        <v>1736.2</v>
      </c>
    </row>
    <row r="8380" spans="1:5" x14ac:dyDescent="0.25">
      <c r="A8380" t="s">
        <v>230</v>
      </c>
      <c r="B8380" t="s">
        <v>4</v>
      </c>
      <c r="C8380" s="3">
        <v>30707</v>
      </c>
      <c r="D8380" s="4">
        <v>45.717857142857142</v>
      </c>
      <c r="E8380">
        <v>1280.0999999999999</v>
      </c>
    </row>
    <row r="8381" spans="1:5" x14ac:dyDescent="0.25">
      <c r="A8381" t="s">
        <v>230</v>
      </c>
      <c r="B8381" t="s">
        <v>4</v>
      </c>
      <c r="C8381" s="3">
        <v>30735</v>
      </c>
      <c r="D8381" s="4">
        <v>62.164285714285711</v>
      </c>
      <c r="E8381">
        <v>1740.6</v>
      </c>
    </row>
    <row r="8382" spans="1:5" x14ac:dyDescent="0.25">
      <c r="A8382" t="s">
        <v>230</v>
      </c>
      <c r="B8382" t="s">
        <v>4</v>
      </c>
      <c r="C8382" s="3">
        <v>30763</v>
      </c>
      <c r="D8382" s="4">
        <v>53.046428571428571</v>
      </c>
      <c r="E8382">
        <v>1485.3</v>
      </c>
    </row>
    <row r="8383" spans="1:5" x14ac:dyDescent="0.25">
      <c r="A8383" t="s">
        <v>230</v>
      </c>
      <c r="B8383" t="s">
        <v>4</v>
      </c>
      <c r="C8383" s="3">
        <v>30791</v>
      </c>
      <c r="D8383" s="4">
        <v>46.31428571428571</v>
      </c>
      <c r="E8383">
        <v>1296.8</v>
      </c>
    </row>
    <row r="8384" spans="1:5" x14ac:dyDescent="0.25">
      <c r="A8384" t="s">
        <v>230</v>
      </c>
      <c r="B8384" t="s">
        <v>4</v>
      </c>
      <c r="C8384" s="3">
        <v>30819</v>
      </c>
      <c r="D8384" s="4">
        <v>27.839285714285715</v>
      </c>
      <c r="E8384">
        <v>779.5</v>
      </c>
    </row>
    <row r="8385" spans="1:5" x14ac:dyDescent="0.25">
      <c r="A8385" t="s">
        <v>230</v>
      </c>
      <c r="B8385" t="s">
        <v>4</v>
      </c>
      <c r="C8385" s="3">
        <v>30847</v>
      </c>
      <c r="D8385" s="4">
        <v>16.596428571428572</v>
      </c>
      <c r="E8385">
        <v>464.7</v>
      </c>
    </row>
    <row r="8386" spans="1:5" x14ac:dyDescent="0.25">
      <c r="A8386" t="s">
        <v>230</v>
      </c>
      <c r="B8386" t="s">
        <v>4</v>
      </c>
      <c r="C8386" s="3">
        <v>30875</v>
      </c>
      <c r="D8386" s="4">
        <v>20.539285714285715</v>
      </c>
      <c r="E8386">
        <v>575.1</v>
      </c>
    </row>
    <row r="8387" spans="1:5" x14ac:dyDescent="0.25">
      <c r="A8387" t="s">
        <v>230</v>
      </c>
      <c r="B8387" t="s">
        <v>4</v>
      </c>
      <c r="C8387" s="3">
        <v>30903</v>
      </c>
      <c r="D8387" s="4">
        <v>18.478571428571428</v>
      </c>
      <c r="E8387">
        <v>517.4</v>
      </c>
    </row>
    <row r="8388" spans="1:5" x14ac:dyDescent="0.25">
      <c r="A8388" t="s">
        <v>230</v>
      </c>
      <c r="B8388" t="s">
        <v>4</v>
      </c>
      <c r="C8388" s="3">
        <v>30931</v>
      </c>
      <c r="D8388" s="4">
        <v>31.61785714285714</v>
      </c>
      <c r="E8388">
        <v>885.3</v>
      </c>
    </row>
    <row r="8389" spans="1:5" x14ac:dyDescent="0.25">
      <c r="A8389" t="s">
        <v>230</v>
      </c>
      <c r="B8389" t="s">
        <v>4</v>
      </c>
      <c r="C8389" s="3">
        <v>30959</v>
      </c>
      <c r="D8389" s="4">
        <v>44.199999999999996</v>
      </c>
      <c r="E8389">
        <v>1237.5999999999999</v>
      </c>
    </row>
    <row r="8390" spans="1:5" x14ac:dyDescent="0.25">
      <c r="A8390" t="s">
        <v>230</v>
      </c>
      <c r="B8390" t="s">
        <v>4</v>
      </c>
      <c r="C8390" s="3">
        <v>30987</v>
      </c>
      <c r="D8390" s="4">
        <v>80.43214285714285</v>
      </c>
      <c r="E8390">
        <v>2252.1</v>
      </c>
    </row>
    <row r="8391" spans="1:5" x14ac:dyDescent="0.25">
      <c r="A8391" t="s">
        <v>230</v>
      </c>
      <c r="B8391" t="s">
        <v>4</v>
      </c>
      <c r="C8391" s="3">
        <v>31015</v>
      </c>
      <c r="D8391" s="4">
        <v>91.339285714285708</v>
      </c>
      <c r="E8391">
        <v>2557.5</v>
      </c>
    </row>
    <row r="8392" spans="1:5" x14ac:dyDescent="0.25">
      <c r="A8392" t="s">
        <v>230</v>
      </c>
      <c r="B8392" t="s">
        <v>4</v>
      </c>
      <c r="C8392" s="3">
        <v>31043</v>
      </c>
      <c r="D8392" s="4">
        <v>82.203571428571422</v>
      </c>
      <c r="E8392">
        <v>2301.6999999999998</v>
      </c>
    </row>
    <row r="8393" spans="1:5" x14ac:dyDescent="0.25">
      <c r="A8393" t="s">
        <v>230</v>
      </c>
      <c r="B8393" t="s">
        <v>4</v>
      </c>
      <c r="C8393" s="3">
        <v>31071</v>
      </c>
      <c r="D8393" s="4">
        <v>58.428571428571431</v>
      </c>
      <c r="E8393">
        <v>1636</v>
      </c>
    </row>
    <row r="8394" spans="1:5" x14ac:dyDescent="0.25">
      <c r="A8394" t="s">
        <v>230</v>
      </c>
      <c r="B8394" t="s">
        <v>4</v>
      </c>
      <c r="C8394" s="3">
        <v>31099</v>
      </c>
      <c r="D8394" s="4">
        <v>42.914285714285711</v>
      </c>
      <c r="E8394">
        <v>1201.5999999999999</v>
      </c>
    </row>
    <row r="8395" spans="1:5" x14ac:dyDescent="0.25">
      <c r="A8395" t="s">
        <v>230</v>
      </c>
      <c r="B8395" t="s">
        <v>4</v>
      </c>
      <c r="C8395" s="3">
        <v>31127</v>
      </c>
      <c r="D8395" s="4">
        <v>55.107142857142854</v>
      </c>
      <c r="E8395">
        <v>1543</v>
      </c>
    </row>
    <row r="8396" spans="1:5" x14ac:dyDescent="0.25">
      <c r="A8396" t="s">
        <v>230</v>
      </c>
      <c r="B8396" t="s">
        <v>4</v>
      </c>
      <c r="C8396" s="3">
        <v>31155</v>
      </c>
      <c r="D8396" s="4">
        <v>30.228571428571428</v>
      </c>
      <c r="E8396">
        <v>846.4</v>
      </c>
    </row>
    <row r="8397" spans="1:5" x14ac:dyDescent="0.25">
      <c r="A8397" t="s">
        <v>230</v>
      </c>
      <c r="B8397" t="s">
        <v>4</v>
      </c>
      <c r="C8397" s="3">
        <v>31183</v>
      </c>
      <c r="D8397" s="4">
        <v>31.99285714285714</v>
      </c>
      <c r="E8397">
        <v>895.8</v>
      </c>
    </row>
    <row r="8398" spans="1:5" x14ac:dyDescent="0.25">
      <c r="A8398" t="s">
        <v>230</v>
      </c>
      <c r="B8398" t="s">
        <v>4</v>
      </c>
      <c r="C8398" s="3">
        <v>31211</v>
      </c>
      <c r="D8398" s="4">
        <v>16.778571428571428</v>
      </c>
      <c r="E8398">
        <v>469.8</v>
      </c>
    </row>
    <row r="8399" spans="1:5" x14ac:dyDescent="0.25">
      <c r="A8399" t="s">
        <v>230</v>
      </c>
      <c r="B8399" t="s">
        <v>4</v>
      </c>
      <c r="C8399" s="3">
        <v>31239</v>
      </c>
      <c r="D8399" s="4">
        <v>14.664285714285715</v>
      </c>
      <c r="E8399">
        <v>410.6</v>
      </c>
    </row>
    <row r="8400" spans="1:5" x14ac:dyDescent="0.25">
      <c r="A8400" t="s">
        <v>230</v>
      </c>
      <c r="B8400" t="s">
        <v>4</v>
      </c>
      <c r="C8400" s="3">
        <v>31267</v>
      </c>
      <c r="D8400" s="4">
        <v>19.50714285714286</v>
      </c>
      <c r="E8400">
        <v>546.20000000000005</v>
      </c>
    </row>
    <row r="8401" spans="1:5" x14ac:dyDescent="0.25">
      <c r="A8401" t="s">
        <v>230</v>
      </c>
      <c r="B8401" t="s">
        <v>4</v>
      </c>
      <c r="C8401" s="3">
        <v>31295</v>
      </c>
      <c r="D8401" s="4">
        <v>26.05</v>
      </c>
      <c r="E8401">
        <v>729.4</v>
      </c>
    </row>
    <row r="8402" spans="1:5" x14ac:dyDescent="0.25">
      <c r="A8402" t="s">
        <v>230</v>
      </c>
      <c r="B8402" t="s">
        <v>4</v>
      </c>
      <c r="C8402" s="3">
        <v>31323</v>
      </c>
      <c r="D8402" s="4">
        <v>44.467857142857142</v>
      </c>
      <c r="E8402">
        <v>1245.0999999999999</v>
      </c>
    </row>
    <row r="8403" spans="1:5" x14ac:dyDescent="0.25">
      <c r="A8403" t="s">
        <v>230</v>
      </c>
      <c r="B8403" t="s">
        <v>4</v>
      </c>
      <c r="C8403" s="3">
        <v>31351</v>
      </c>
      <c r="D8403" s="4">
        <v>71.707142857142856</v>
      </c>
      <c r="E8403">
        <v>2007.8</v>
      </c>
    </row>
    <row r="8404" spans="1:5" x14ac:dyDescent="0.25">
      <c r="A8404" t="s">
        <v>230</v>
      </c>
      <c r="B8404" t="s">
        <v>4</v>
      </c>
      <c r="C8404" s="3">
        <v>31379</v>
      </c>
      <c r="D8404" s="4">
        <v>73.83214285714287</v>
      </c>
      <c r="E8404">
        <v>2067.3000000000002</v>
      </c>
    </row>
    <row r="8405" spans="1:5" x14ac:dyDescent="0.25">
      <c r="A8405" t="s">
        <v>230</v>
      </c>
      <c r="B8405" t="s">
        <v>4</v>
      </c>
      <c r="C8405" s="3">
        <v>31407</v>
      </c>
      <c r="D8405" s="4">
        <v>96.174999999999997</v>
      </c>
      <c r="E8405">
        <v>2692.9</v>
      </c>
    </row>
    <row r="8406" spans="1:5" x14ac:dyDescent="0.25">
      <c r="A8406" t="s">
        <v>230</v>
      </c>
      <c r="B8406" t="s">
        <v>4</v>
      </c>
      <c r="C8406" s="3">
        <v>31435</v>
      </c>
      <c r="D8406" s="4">
        <v>66.021428571428572</v>
      </c>
      <c r="E8406">
        <v>1848.6</v>
      </c>
    </row>
    <row r="8407" spans="1:5" x14ac:dyDescent="0.25">
      <c r="A8407" t="s">
        <v>230</v>
      </c>
      <c r="B8407" t="s">
        <v>4</v>
      </c>
      <c r="C8407" s="3">
        <v>31463</v>
      </c>
      <c r="D8407" s="4">
        <v>44.25</v>
      </c>
      <c r="E8407">
        <v>1239</v>
      </c>
    </row>
    <row r="8408" spans="1:5" x14ac:dyDescent="0.25">
      <c r="A8408" t="s">
        <v>230</v>
      </c>
      <c r="B8408" t="s">
        <v>4</v>
      </c>
      <c r="C8408" s="3">
        <v>31491</v>
      </c>
      <c r="D8408" s="4">
        <v>58.607142857142854</v>
      </c>
      <c r="E8408">
        <v>1641</v>
      </c>
    </row>
    <row r="8409" spans="1:5" x14ac:dyDescent="0.25">
      <c r="A8409" t="s">
        <v>230</v>
      </c>
      <c r="B8409" t="s">
        <v>4</v>
      </c>
      <c r="C8409" s="3">
        <v>31519</v>
      </c>
      <c r="D8409" s="4">
        <v>23.63214285714286</v>
      </c>
      <c r="E8409">
        <v>661.7</v>
      </c>
    </row>
    <row r="8410" spans="1:5" x14ac:dyDescent="0.25">
      <c r="A8410" t="s">
        <v>230</v>
      </c>
      <c r="B8410" t="s">
        <v>4</v>
      </c>
      <c r="C8410" s="3">
        <v>31547</v>
      </c>
      <c r="D8410" s="4">
        <v>26.953571428571429</v>
      </c>
      <c r="E8410">
        <v>754.7</v>
      </c>
    </row>
    <row r="8411" spans="1:5" x14ac:dyDescent="0.25">
      <c r="A8411" t="s">
        <v>230</v>
      </c>
      <c r="B8411" t="s">
        <v>4</v>
      </c>
      <c r="C8411" s="3">
        <v>31575</v>
      </c>
      <c r="D8411" s="4">
        <v>16.407142857142855</v>
      </c>
      <c r="E8411">
        <v>459.4</v>
      </c>
    </row>
    <row r="8412" spans="1:5" x14ac:dyDescent="0.25">
      <c r="A8412" t="s">
        <v>230</v>
      </c>
      <c r="B8412" t="s">
        <v>4</v>
      </c>
      <c r="C8412" s="3">
        <v>31603</v>
      </c>
      <c r="D8412" s="4">
        <v>10.110714285714286</v>
      </c>
      <c r="E8412">
        <v>283.10000000000002</v>
      </c>
    </row>
    <row r="8413" spans="1:5" x14ac:dyDescent="0.25">
      <c r="A8413" t="s">
        <v>230</v>
      </c>
      <c r="B8413" t="s">
        <v>4</v>
      </c>
      <c r="C8413" s="3">
        <v>31631</v>
      </c>
      <c r="D8413" s="4">
        <v>16.614285714285714</v>
      </c>
      <c r="E8413">
        <v>465.2</v>
      </c>
    </row>
    <row r="8414" spans="1:5" x14ac:dyDescent="0.25">
      <c r="A8414" t="s">
        <v>230</v>
      </c>
      <c r="B8414" t="s">
        <v>4</v>
      </c>
      <c r="C8414" s="3">
        <v>31659</v>
      </c>
      <c r="D8414" s="4">
        <v>24.778571428571428</v>
      </c>
      <c r="E8414">
        <v>693.8</v>
      </c>
    </row>
    <row r="8415" spans="1:5" x14ac:dyDescent="0.25">
      <c r="A8415" t="s">
        <v>230</v>
      </c>
      <c r="B8415" t="s">
        <v>4</v>
      </c>
      <c r="C8415" s="3">
        <v>31687</v>
      </c>
      <c r="D8415" s="4">
        <v>65.878571428571419</v>
      </c>
      <c r="E8415">
        <v>1844.6</v>
      </c>
    </row>
    <row r="8416" spans="1:5" x14ac:dyDescent="0.25">
      <c r="A8416" t="s">
        <v>230</v>
      </c>
      <c r="B8416" t="s">
        <v>4</v>
      </c>
      <c r="C8416" s="3">
        <v>31715</v>
      </c>
      <c r="D8416" s="4">
        <v>77.642857142857139</v>
      </c>
      <c r="E8416">
        <v>2174</v>
      </c>
    </row>
    <row r="8417" spans="1:5" x14ac:dyDescent="0.25">
      <c r="A8417" t="s">
        <v>230</v>
      </c>
      <c r="B8417" t="s">
        <v>4</v>
      </c>
      <c r="C8417" s="3">
        <v>31743</v>
      </c>
      <c r="D8417" s="4">
        <v>66.107142857142861</v>
      </c>
      <c r="E8417">
        <v>1851</v>
      </c>
    </row>
    <row r="8418" spans="1:5" x14ac:dyDescent="0.25">
      <c r="A8418" t="s">
        <v>230</v>
      </c>
      <c r="B8418" t="s">
        <v>4</v>
      </c>
      <c r="C8418" s="3">
        <v>31771</v>
      </c>
      <c r="D8418" s="4">
        <v>54.6</v>
      </c>
      <c r="E8418">
        <v>1528.8</v>
      </c>
    </row>
    <row r="8419" spans="1:5" x14ac:dyDescent="0.25">
      <c r="A8419" t="s">
        <v>230</v>
      </c>
      <c r="B8419" t="s">
        <v>4</v>
      </c>
      <c r="C8419" s="3">
        <v>31799</v>
      </c>
      <c r="D8419" s="4">
        <v>24.428571428571427</v>
      </c>
      <c r="E8419">
        <v>684</v>
      </c>
    </row>
    <row r="8420" spans="1:5" x14ac:dyDescent="0.25">
      <c r="A8420" t="s">
        <v>230</v>
      </c>
      <c r="B8420" t="s">
        <v>4</v>
      </c>
      <c r="C8420" s="3">
        <v>31827</v>
      </c>
      <c r="D8420" s="4">
        <v>51.18571428571429</v>
      </c>
      <c r="E8420">
        <v>1433.2</v>
      </c>
    </row>
    <row r="8421" spans="1:5" x14ac:dyDescent="0.25">
      <c r="A8421" t="s">
        <v>230</v>
      </c>
      <c r="B8421" t="s">
        <v>4</v>
      </c>
      <c r="C8421" s="3">
        <v>31855</v>
      </c>
      <c r="D8421" s="4">
        <v>48.760714285714286</v>
      </c>
      <c r="E8421">
        <v>1365.3</v>
      </c>
    </row>
    <row r="8422" spans="1:5" x14ac:dyDescent="0.25">
      <c r="A8422" t="s">
        <v>230</v>
      </c>
      <c r="B8422" t="s">
        <v>4</v>
      </c>
      <c r="C8422" s="3">
        <v>31883</v>
      </c>
      <c r="D8422" s="4">
        <v>47.910714285714285</v>
      </c>
      <c r="E8422">
        <v>1341.5</v>
      </c>
    </row>
    <row r="8423" spans="1:5" x14ac:dyDescent="0.25">
      <c r="A8423" t="s">
        <v>230</v>
      </c>
      <c r="B8423" t="s">
        <v>4</v>
      </c>
      <c r="C8423" s="3">
        <v>31911</v>
      </c>
      <c r="D8423" s="4">
        <v>33.221428571428575</v>
      </c>
      <c r="E8423">
        <v>930.2</v>
      </c>
    </row>
    <row r="8424" spans="1:5" x14ac:dyDescent="0.25">
      <c r="A8424" t="s">
        <v>230</v>
      </c>
      <c r="B8424" t="s">
        <v>4</v>
      </c>
      <c r="C8424" s="3">
        <v>31939</v>
      </c>
      <c r="D8424" s="4">
        <v>31.960714285714285</v>
      </c>
      <c r="E8424">
        <v>894.9</v>
      </c>
    </row>
    <row r="8425" spans="1:5" x14ac:dyDescent="0.25">
      <c r="A8425" t="s">
        <v>230</v>
      </c>
      <c r="B8425" t="s">
        <v>4</v>
      </c>
      <c r="C8425" s="3">
        <v>31967</v>
      </c>
      <c r="D8425" s="4">
        <v>11.696428571428571</v>
      </c>
      <c r="E8425">
        <v>327.5</v>
      </c>
    </row>
    <row r="8426" spans="1:5" x14ac:dyDescent="0.25">
      <c r="A8426" t="s">
        <v>230</v>
      </c>
      <c r="B8426" t="s">
        <v>4</v>
      </c>
      <c r="C8426" s="3">
        <v>31995</v>
      </c>
      <c r="D8426" s="4">
        <v>16.571428571428573</v>
      </c>
      <c r="E8426">
        <v>464</v>
      </c>
    </row>
    <row r="8427" spans="1:5" x14ac:dyDescent="0.25">
      <c r="A8427" t="s">
        <v>230</v>
      </c>
      <c r="B8427" t="s">
        <v>4</v>
      </c>
      <c r="C8427" s="3">
        <v>32023</v>
      </c>
      <c r="D8427" s="4">
        <v>32.885714285714286</v>
      </c>
      <c r="E8427">
        <v>920.8</v>
      </c>
    </row>
    <row r="8428" spans="1:5" x14ac:dyDescent="0.25">
      <c r="A8428" t="s">
        <v>230</v>
      </c>
      <c r="B8428" t="s">
        <v>4</v>
      </c>
      <c r="C8428" s="3">
        <v>32051</v>
      </c>
      <c r="D8428" s="4">
        <v>32.342857142857142</v>
      </c>
      <c r="E8428">
        <v>905.6</v>
      </c>
    </row>
    <row r="8429" spans="1:5" x14ac:dyDescent="0.25">
      <c r="A8429" t="s">
        <v>230</v>
      </c>
      <c r="B8429" t="s">
        <v>4</v>
      </c>
      <c r="C8429" s="3">
        <v>32079</v>
      </c>
      <c r="D8429" s="4">
        <v>79.114285714285714</v>
      </c>
      <c r="E8429">
        <v>2215.1999999999998</v>
      </c>
    </row>
    <row r="8430" spans="1:5" x14ac:dyDescent="0.25">
      <c r="A8430" t="s">
        <v>230</v>
      </c>
      <c r="B8430" t="s">
        <v>4</v>
      </c>
      <c r="C8430" s="3">
        <v>32107</v>
      </c>
      <c r="D8430" s="4">
        <v>54.375</v>
      </c>
      <c r="E8430">
        <v>1522.5</v>
      </c>
    </row>
    <row r="8431" spans="1:5" x14ac:dyDescent="0.25">
      <c r="A8431" t="s">
        <v>230</v>
      </c>
      <c r="B8431" t="s">
        <v>4</v>
      </c>
      <c r="C8431" s="3">
        <v>32135</v>
      </c>
      <c r="D8431" s="4">
        <v>50.807142857142857</v>
      </c>
      <c r="E8431">
        <v>1422.6</v>
      </c>
    </row>
    <row r="8432" spans="1:5" x14ac:dyDescent="0.25">
      <c r="A8432" t="s">
        <v>230</v>
      </c>
      <c r="B8432" t="s">
        <v>4</v>
      </c>
      <c r="C8432" s="3">
        <v>32163</v>
      </c>
      <c r="D8432" s="4">
        <v>36.664285714285711</v>
      </c>
      <c r="E8432">
        <v>1026.5999999999999</v>
      </c>
    </row>
    <row r="8433" spans="1:5" x14ac:dyDescent="0.25">
      <c r="A8433" t="s">
        <v>230</v>
      </c>
      <c r="B8433" t="s">
        <v>4</v>
      </c>
      <c r="C8433" s="3">
        <v>32191</v>
      </c>
      <c r="D8433" s="4">
        <v>34.549999999999997</v>
      </c>
      <c r="E8433">
        <v>967.4</v>
      </c>
    </row>
    <row r="8434" spans="1:5" x14ac:dyDescent="0.25">
      <c r="A8434" t="s">
        <v>230</v>
      </c>
      <c r="B8434" t="s">
        <v>4</v>
      </c>
      <c r="C8434" s="3">
        <v>32219</v>
      </c>
      <c r="D8434" s="4">
        <v>41.31071428571429</v>
      </c>
      <c r="E8434">
        <v>1156.7</v>
      </c>
    </row>
    <row r="8435" spans="1:5" x14ac:dyDescent="0.25">
      <c r="A8435" t="s">
        <v>230</v>
      </c>
      <c r="B8435" t="s">
        <v>4</v>
      </c>
      <c r="C8435" s="3">
        <v>32247</v>
      </c>
      <c r="D8435" s="4">
        <v>38.414285714285711</v>
      </c>
      <c r="E8435">
        <v>1075.5999999999999</v>
      </c>
    </row>
    <row r="8436" spans="1:5" x14ac:dyDescent="0.25">
      <c r="A8436" t="s">
        <v>230</v>
      </c>
      <c r="B8436" t="s">
        <v>4</v>
      </c>
      <c r="C8436" s="3">
        <v>32275</v>
      </c>
      <c r="D8436" s="4">
        <v>20.171428571428571</v>
      </c>
      <c r="E8436">
        <v>564.79999999999995</v>
      </c>
    </row>
    <row r="8437" spans="1:5" x14ac:dyDescent="0.25">
      <c r="A8437" t="s">
        <v>230</v>
      </c>
      <c r="B8437" t="s">
        <v>4</v>
      </c>
      <c r="C8437" s="3">
        <v>32303</v>
      </c>
      <c r="D8437" s="4">
        <v>20.150000000000002</v>
      </c>
      <c r="E8437">
        <v>564.20000000000005</v>
      </c>
    </row>
    <row r="8438" spans="1:5" x14ac:dyDescent="0.25">
      <c r="A8438" t="s">
        <v>230</v>
      </c>
      <c r="B8438" t="s">
        <v>4</v>
      </c>
      <c r="C8438" s="3">
        <v>32331</v>
      </c>
      <c r="D8438" s="4">
        <v>10.896428571428572</v>
      </c>
      <c r="E8438">
        <v>305.10000000000002</v>
      </c>
    </row>
    <row r="8439" spans="1:5" x14ac:dyDescent="0.25">
      <c r="A8439" t="s">
        <v>230</v>
      </c>
      <c r="B8439" t="s">
        <v>4</v>
      </c>
      <c r="C8439" s="3">
        <v>32359</v>
      </c>
      <c r="D8439" s="4">
        <v>19.614285714285717</v>
      </c>
      <c r="E8439">
        <v>549.20000000000005</v>
      </c>
    </row>
    <row r="8440" spans="1:5" x14ac:dyDescent="0.25">
      <c r="A8440" t="s">
        <v>230</v>
      </c>
      <c r="B8440" t="s">
        <v>4</v>
      </c>
      <c r="C8440" s="3">
        <v>32387</v>
      </c>
      <c r="D8440" s="4">
        <v>16.392857142857142</v>
      </c>
      <c r="E8440">
        <v>459</v>
      </c>
    </row>
    <row r="8441" spans="1:5" x14ac:dyDescent="0.25">
      <c r="A8441" t="s">
        <v>230</v>
      </c>
      <c r="B8441" t="s">
        <v>4</v>
      </c>
      <c r="C8441" s="3">
        <v>32415</v>
      </c>
      <c r="D8441" s="4">
        <v>52.06071428571429</v>
      </c>
      <c r="E8441">
        <v>1457.7</v>
      </c>
    </row>
    <row r="8442" spans="1:5" x14ac:dyDescent="0.25">
      <c r="A8442" t="s">
        <v>230</v>
      </c>
      <c r="B8442" t="s">
        <v>4</v>
      </c>
      <c r="C8442" s="3">
        <v>32443</v>
      </c>
      <c r="D8442" s="4">
        <v>39.43571428571429</v>
      </c>
      <c r="E8442">
        <v>1104.2</v>
      </c>
    </row>
    <row r="8443" spans="1:5" x14ac:dyDescent="0.25">
      <c r="A8443" t="s">
        <v>230</v>
      </c>
      <c r="B8443" t="s">
        <v>4</v>
      </c>
      <c r="C8443" s="3">
        <v>32471</v>
      </c>
      <c r="D8443" s="4">
        <v>69.325000000000003</v>
      </c>
      <c r="E8443">
        <v>1941.1</v>
      </c>
    </row>
    <row r="8444" spans="1:5" x14ac:dyDescent="0.25">
      <c r="A8444" t="s">
        <v>230</v>
      </c>
      <c r="B8444" t="s">
        <v>4</v>
      </c>
      <c r="C8444" s="3">
        <v>32499</v>
      </c>
      <c r="D8444" s="4">
        <v>64.060714285714283</v>
      </c>
      <c r="E8444">
        <v>1793.7</v>
      </c>
    </row>
    <row r="8445" spans="1:5" x14ac:dyDescent="0.25">
      <c r="A8445" t="s">
        <v>230</v>
      </c>
      <c r="B8445" t="s">
        <v>4</v>
      </c>
      <c r="C8445" s="3">
        <v>32527</v>
      </c>
      <c r="D8445" s="4">
        <v>42.146428571428565</v>
      </c>
      <c r="E8445">
        <v>1180.0999999999999</v>
      </c>
    </row>
    <row r="8446" spans="1:5" x14ac:dyDescent="0.25">
      <c r="A8446" t="s">
        <v>230</v>
      </c>
      <c r="B8446" t="s">
        <v>4</v>
      </c>
      <c r="C8446" s="3">
        <v>32555</v>
      </c>
      <c r="D8446" s="4">
        <v>75.803571428571431</v>
      </c>
      <c r="E8446">
        <v>2122.5</v>
      </c>
    </row>
    <row r="8447" spans="1:5" x14ac:dyDescent="0.25">
      <c r="A8447" t="s">
        <v>230</v>
      </c>
      <c r="B8447" t="s">
        <v>4</v>
      </c>
      <c r="C8447" s="3">
        <v>32583</v>
      </c>
      <c r="D8447" s="4">
        <v>52.096428571428575</v>
      </c>
      <c r="E8447">
        <v>1458.7</v>
      </c>
    </row>
    <row r="8448" spans="1:5" x14ac:dyDescent="0.25">
      <c r="A8448" t="s">
        <v>230</v>
      </c>
      <c r="B8448" t="s">
        <v>4</v>
      </c>
      <c r="C8448" s="3">
        <v>32611</v>
      </c>
      <c r="D8448" s="4">
        <v>28.828571428571429</v>
      </c>
      <c r="E8448">
        <v>807.2</v>
      </c>
    </row>
    <row r="8449" spans="1:5" x14ac:dyDescent="0.25">
      <c r="A8449" t="s">
        <v>230</v>
      </c>
      <c r="B8449" t="s">
        <v>4</v>
      </c>
      <c r="C8449" s="3">
        <v>32639</v>
      </c>
      <c r="D8449" s="4">
        <v>29.421428571428571</v>
      </c>
      <c r="E8449">
        <v>823.8</v>
      </c>
    </row>
    <row r="8450" spans="1:5" x14ac:dyDescent="0.25">
      <c r="A8450" t="s">
        <v>230</v>
      </c>
      <c r="B8450" t="s">
        <v>4</v>
      </c>
      <c r="C8450" s="3">
        <v>32667</v>
      </c>
      <c r="D8450" s="4">
        <v>25.732142857142858</v>
      </c>
      <c r="E8450">
        <v>720.5</v>
      </c>
    </row>
    <row r="8451" spans="1:5" x14ac:dyDescent="0.25">
      <c r="A8451" t="s">
        <v>230</v>
      </c>
      <c r="B8451" t="s">
        <v>4</v>
      </c>
      <c r="C8451" s="3">
        <v>32695</v>
      </c>
      <c r="D8451" s="4">
        <v>11.057142857142859</v>
      </c>
      <c r="E8451">
        <v>309.60000000000002</v>
      </c>
    </row>
    <row r="8452" spans="1:5" x14ac:dyDescent="0.25">
      <c r="A8452" t="s">
        <v>230</v>
      </c>
      <c r="B8452" t="s">
        <v>4</v>
      </c>
      <c r="C8452" s="3">
        <v>32723</v>
      </c>
      <c r="D8452" s="4">
        <v>11.435714285714285</v>
      </c>
      <c r="E8452">
        <v>320.2</v>
      </c>
    </row>
    <row r="8453" spans="1:5" x14ac:dyDescent="0.25">
      <c r="A8453" t="s">
        <v>230</v>
      </c>
      <c r="B8453" t="s">
        <v>4</v>
      </c>
      <c r="C8453" s="3">
        <v>32751</v>
      </c>
      <c r="D8453" s="4">
        <v>16.392857142857142</v>
      </c>
      <c r="E8453">
        <v>459</v>
      </c>
    </row>
    <row r="8454" spans="1:5" x14ac:dyDescent="0.25">
      <c r="A8454" t="s">
        <v>230</v>
      </c>
      <c r="B8454" t="s">
        <v>4</v>
      </c>
      <c r="C8454" s="3">
        <v>32779</v>
      </c>
      <c r="D8454" s="4">
        <v>44.81071428571429</v>
      </c>
      <c r="E8454">
        <v>1254.7</v>
      </c>
    </row>
    <row r="8455" spans="1:5" x14ac:dyDescent="0.25">
      <c r="A8455" t="s">
        <v>230</v>
      </c>
      <c r="B8455" t="s">
        <v>4</v>
      </c>
      <c r="C8455" s="3">
        <v>32807</v>
      </c>
      <c r="D8455" s="4">
        <v>71.642857142857139</v>
      </c>
      <c r="E8455">
        <v>2006</v>
      </c>
    </row>
    <row r="8456" spans="1:5" x14ac:dyDescent="0.25">
      <c r="A8456" t="s">
        <v>230</v>
      </c>
      <c r="B8456" t="s">
        <v>4</v>
      </c>
      <c r="C8456" s="3">
        <v>32835</v>
      </c>
      <c r="D8456" s="4">
        <v>63.039285714285711</v>
      </c>
      <c r="E8456">
        <v>1765.1</v>
      </c>
    </row>
    <row r="8457" spans="1:5" x14ac:dyDescent="0.25">
      <c r="A8457" t="s">
        <v>230</v>
      </c>
      <c r="B8457" t="s">
        <v>4</v>
      </c>
      <c r="C8457" s="3">
        <v>32863</v>
      </c>
      <c r="D8457" s="4">
        <v>71.924999999999997</v>
      </c>
      <c r="E8457">
        <v>2013.9</v>
      </c>
    </row>
    <row r="8458" spans="1:5" x14ac:dyDescent="0.25">
      <c r="A8458" t="s">
        <v>230</v>
      </c>
      <c r="B8458" t="s">
        <v>4</v>
      </c>
      <c r="C8458" s="3">
        <v>32891</v>
      </c>
      <c r="D8458" s="4">
        <v>67.657142857142858</v>
      </c>
      <c r="E8458">
        <v>1894.4</v>
      </c>
    </row>
    <row r="8459" spans="1:5" x14ac:dyDescent="0.25">
      <c r="A8459" t="s">
        <v>230</v>
      </c>
      <c r="B8459" t="s">
        <v>4</v>
      </c>
      <c r="C8459" s="3">
        <v>32919</v>
      </c>
      <c r="D8459" s="4">
        <v>53.5</v>
      </c>
      <c r="E8459">
        <v>1498</v>
      </c>
    </row>
    <row r="8460" spans="1:5" x14ac:dyDescent="0.25">
      <c r="A8460" t="s">
        <v>230</v>
      </c>
      <c r="B8460" t="s">
        <v>4</v>
      </c>
      <c r="C8460" s="3">
        <v>32947</v>
      </c>
      <c r="D8460" s="4">
        <v>36.582142857142856</v>
      </c>
      <c r="E8460">
        <v>1024.3</v>
      </c>
    </row>
    <row r="8461" spans="1:5" x14ac:dyDescent="0.25">
      <c r="A8461" t="s">
        <v>230</v>
      </c>
      <c r="B8461" t="s">
        <v>4</v>
      </c>
      <c r="C8461" s="3">
        <v>32975</v>
      </c>
      <c r="D8461" s="4">
        <v>30.953571428571429</v>
      </c>
      <c r="E8461">
        <v>866.7</v>
      </c>
    </row>
    <row r="8462" spans="1:5" x14ac:dyDescent="0.25">
      <c r="A8462" t="s">
        <v>230</v>
      </c>
      <c r="B8462" t="s">
        <v>4</v>
      </c>
      <c r="C8462" s="3">
        <v>33003</v>
      </c>
      <c r="D8462" s="4">
        <v>37.921428571428571</v>
      </c>
      <c r="E8462">
        <v>1061.8</v>
      </c>
    </row>
    <row r="8463" spans="1:5" x14ac:dyDescent="0.25">
      <c r="A8463" t="s">
        <v>230</v>
      </c>
      <c r="B8463" t="s">
        <v>4</v>
      </c>
      <c r="C8463" s="3">
        <v>33031</v>
      </c>
      <c r="D8463" s="4">
        <v>32.014285714285712</v>
      </c>
      <c r="E8463">
        <v>896.4</v>
      </c>
    </row>
    <row r="8464" spans="1:5" x14ac:dyDescent="0.25">
      <c r="A8464" t="s">
        <v>230</v>
      </c>
      <c r="B8464" t="s">
        <v>4</v>
      </c>
      <c r="C8464" s="3">
        <v>33059</v>
      </c>
      <c r="D8464" s="4">
        <v>17.210714285714285</v>
      </c>
      <c r="E8464">
        <v>481.9</v>
      </c>
    </row>
    <row r="8465" spans="1:5" x14ac:dyDescent="0.25">
      <c r="A8465" t="s">
        <v>230</v>
      </c>
      <c r="B8465" t="s">
        <v>4</v>
      </c>
      <c r="C8465" s="3">
        <v>33087</v>
      </c>
      <c r="D8465" s="4">
        <v>29.396428571428572</v>
      </c>
      <c r="E8465">
        <v>823.1</v>
      </c>
    </row>
    <row r="8466" spans="1:5" x14ac:dyDescent="0.25">
      <c r="A8466" t="s">
        <v>230</v>
      </c>
      <c r="B8466" t="s">
        <v>4</v>
      </c>
      <c r="C8466" s="3">
        <v>33115</v>
      </c>
      <c r="D8466" s="4">
        <v>27.5</v>
      </c>
      <c r="E8466">
        <v>770</v>
      </c>
    </row>
    <row r="8467" spans="1:5" x14ac:dyDescent="0.25">
      <c r="A8467" t="s">
        <v>230</v>
      </c>
      <c r="B8467" t="s">
        <v>4</v>
      </c>
      <c r="C8467" s="3">
        <v>33143</v>
      </c>
      <c r="D8467" s="4">
        <v>79.196428571428569</v>
      </c>
      <c r="E8467">
        <v>2217.5</v>
      </c>
    </row>
    <row r="8468" spans="1:5" x14ac:dyDescent="0.25">
      <c r="A8468" t="s">
        <v>230</v>
      </c>
      <c r="B8468" t="s">
        <v>4</v>
      </c>
      <c r="C8468" s="3">
        <v>33171</v>
      </c>
      <c r="D8468" s="4">
        <v>72.435714285714283</v>
      </c>
      <c r="E8468">
        <v>2028.2</v>
      </c>
    </row>
    <row r="8469" spans="1:5" x14ac:dyDescent="0.25">
      <c r="A8469" t="s">
        <v>230</v>
      </c>
      <c r="B8469" t="s">
        <v>4</v>
      </c>
      <c r="C8469" s="3">
        <v>33199</v>
      </c>
      <c r="D8469" s="4">
        <v>62.364285714285714</v>
      </c>
      <c r="E8469">
        <v>1746.2</v>
      </c>
    </row>
    <row r="8470" spans="1:5" x14ac:dyDescent="0.25">
      <c r="A8470" t="s">
        <v>230</v>
      </c>
      <c r="B8470" t="s">
        <v>4</v>
      </c>
      <c r="C8470" s="3">
        <v>33227</v>
      </c>
      <c r="D8470" s="4">
        <v>64.81785714285715</v>
      </c>
      <c r="E8470">
        <v>1814.9</v>
      </c>
    </row>
    <row r="8471" spans="1:5" x14ac:dyDescent="0.25">
      <c r="A8471" t="s">
        <v>230</v>
      </c>
      <c r="B8471" t="s">
        <v>4</v>
      </c>
      <c r="C8471" s="3">
        <v>33255</v>
      </c>
      <c r="D8471" s="4">
        <v>35.232142857142854</v>
      </c>
      <c r="E8471">
        <v>986.5</v>
      </c>
    </row>
    <row r="8472" spans="1:5" x14ac:dyDescent="0.25">
      <c r="A8472" t="s">
        <v>230</v>
      </c>
      <c r="B8472" t="s">
        <v>4</v>
      </c>
      <c r="C8472" s="3">
        <v>33283</v>
      </c>
      <c r="D8472" s="4">
        <v>41.774999999999999</v>
      </c>
      <c r="E8472">
        <v>1169.7</v>
      </c>
    </row>
    <row r="8473" spans="1:5" x14ac:dyDescent="0.25">
      <c r="A8473" t="s">
        <v>230</v>
      </c>
      <c r="B8473" t="s">
        <v>4</v>
      </c>
      <c r="C8473" s="3">
        <v>33311</v>
      </c>
      <c r="D8473" s="4">
        <v>69.717857142857142</v>
      </c>
      <c r="E8473">
        <v>1952.1</v>
      </c>
    </row>
    <row r="8474" spans="1:5" x14ac:dyDescent="0.25">
      <c r="A8474" t="s">
        <v>230</v>
      </c>
      <c r="B8474" t="s">
        <v>4</v>
      </c>
      <c r="C8474" s="3">
        <v>33339</v>
      </c>
      <c r="D8474" s="4">
        <v>28.739285714285717</v>
      </c>
      <c r="E8474">
        <v>804.7</v>
      </c>
    </row>
    <row r="8475" spans="1:5" x14ac:dyDescent="0.25">
      <c r="A8475" t="s">
        <v>230</v>
      </c>
      <c r="B8475" t="s">
        <v>4</v>
      </c>
      <c r="C8475" s="3">
        <v>33367</v>
      </c>
      <c r="D8475" s="4">
        <v>22.37857142857143</v>
      </c>
      <c r="E8475">
        <v>626.6</v>
      </c>
    </row>
    <row r="8476" spans="1:5" x14ac:dyDescent="0.25">
      <c r="A8476" t="s">
        <v>230</v>
      </c>
      <c r="B8476" t="s">
        <v>4</v>
      </c>
      <c r="C8476" s="3">
        <v>33395</v>
      </c>
      <c r="D8476" s="4">
        <v>18.135714285714286</v>
      </c>
      <c r="E8476">
        <v>507.8</v>
      </c>
    </row>
    <row r="8477" spans="1:5" x14ac:dyDescent="0.25">
      <c r="A8477" t="s">
        <v>230</v>
      </c>
      <c r="B8477" t="s">
        <v>4</v>
      </c>
      <c r="C8477" s="3">
        <v>33423</v>
      </c>
      <c r="D8477" s="4">
        <v>17.007142857142856</v>
      </c>
      <c r="E8477">
        <v>476.2</v>
      </c>
    </row>
    <row r="8478" spans="1:5" x14ac:dyDescent="0.25">
      <c r="A8478" t="s">
        <v>230</v>
      </c>
      <c r="B8478" t="s">
        <v>4</v>
      </c>
      <c r="C8478" s="3">
        <v>33451</v>
      </c>
      <c r="D8478" s="4">
        <v>13.271428571428572</v>
      </c>
      <c r="E8478">
        <v>371.6</v>
      </c>
    </row>
    <row r="8479" spans="1:5" x14ac:dyDescent="0.25">
      <c r="A8479" t="s">
        <v>230</v>
      </c>
      <c r="B8479" t="s">
        <v>4</v>
      </c>
      <c r="C8479" s="3">
        <v>33479</v>
      </c>
      <c r="D8479" s="4">
        <v>33.88214285714286</v>
      </c>
      <c r="E8479">
        <v>948.7</v>
      </c>
    </row>
    <row r="8480" spans="1:5" x14ac:dyDescent="0.25">
      <c r="A8480" t="s">
        <v>230</v>
      </c>
      <c r="B8480" t="s">
        <v>4</v>
      </c>
      <c r="C8480" s="3">
        <v>33507</v>
      </c>
      <c r="D8480" s="4">
        <v>55.428571428571431</v>
      </c>
      <c r="E8480">
        <v>1552</v>
      </c>
    </row>
    <row r="8481" spans="1:5" x14ac:dyDescent="0.25">
      <c r="A8481" t="s">
        <v>230</v>
      </c>
      <c r="B8481" t="s">
        <v>4</v>
      </c>
      <c r="C8481" s="3">
        <v>33535</v>
      </c>
      <c r="D8481" s="4">
        <v>58.074999999999996</v>
      </c>
      <c r="E8481">
        <v>1626.1</v>
      </c>
    </row>
    <row r="8482" spans="1:5" x14ac:dyDescent="0.25">
      <c r="A8482" t="s">
        <v>230</v>
      </c>
      <c r="B8482" t="s">
        <v>4</v>
      </c>
      <c r="C8482" s="3">
        <v>33563</v>
      </c>
      <c r="D8482" s="4">
        <v>54.928571428571431</v>
      </c>
      <c r="E8482">
        <v>1538</v>
      </c>
    </row>
    <row r="8483" spans="1:5" x14ac:dyDescent="0.25">
      <c r="A8483" t="s">
        <v>230</v>
      </c>
      <c r="B8483" t="s">
        <v>4</v>
      </c>
      <c r="C8483" s="3">
        <v>33591</v>
      </c>
      <c r="D8483" s="4">
        <v>44.771428571428565</v>
      </c>
      <c r="E8483">
        <v>1253.5999999999999</v>
      </c>
    </row>
    <row r="8484" spans="1:5" x14ac:dyDescent="0.25">
      <c r="A8484" t="s">
        <v>230</v>
      </c>
      <c r="B8484" t="s">
        <v>4</v>
      </c>
      <c r="C8484" s="3">
        <v>33619</v>
      </c>
      <c r="D8484" s="4">
        <v>47.13928571428572</v>
      </c>
      <c r="E8484">
        <v>1319.9</v>
      </c>
    </row>
    <row r="8485" spans="1:5" x14ac:dyDescent="0.25">
      <c r="A8485" t="s">
        <v>230</v>
      </c>
      <c r="B8485" t="s">
        <v>4</v>
      </c>
      <c r="C8485" s="3">
        <v>33647</v>
      </c>
      <c r="D8485" s="4">
        <v>58.239285714285714</v>
      </c>
      <c r="E8485">
        <v>1630.7</v>
      </c>
    </row>
    <row r="8486" spans="1:5" x14ac:dyDescent="0.25">
      <c r="A8486" t="s">
        <v>230</v>
      </c>
      <c r="B8486" t="s">
        <v>4</v>
      </c>
      <c r="C8486" s="3">
        <v>33675</v>
      </c>
      <c r="D8486" s="4">
        <v>40.085714285714289</v>
      </c>
      <c r="E8486">
        <v>1122.4000000000001</v>
      </c>
    </row>
    <row r="8487" spans="1:5" x14ac:dyDescent="0.25">
      <c r="A8487" t="s">
        <v>230</v>
      </c>
      <c r="B8487" t="s">
        <v>4</v>
      </c>
      <c r="C8487" s="3">
        <v>33703</v>
      </c>
      <c r="D8487" s="4">
        <v>21.025000000000002</v>
      </c>
      <c r="E8487">
        <v>588.70000000000005</v>
      </c>
    </row>
    <row r="8488" spans="1:5" x14ac:dyDescent="0.25">
      <c r="A8488" t="s">
        <v>230</v>
      </c>
      <c r="B8488" t="s">
        <v>4</v>
      </c>
      <c r="C8488" s="3">
        <v>33731</v>
      </c>
      <c r="D8488" s="4">
        <v>24.232142857142858</v>
      </c>
      <c r="E8488">
        <v>678.5</v>
      </c>
    </row>
    <row r="8489" spans="1:5" x14ac:dyDescent="0.25">
      <c r="A8489" t="s">
        <v>230</v>
      </c>
      <c r="B8489" t="s">
        <v>4</v>
      </c>
      <c r="C8489" s="3">
        <v>33759</v>
      </c>
      <c r="D8489" s="4">
        <v>4.8464285714285706</v>
      </c>
      <c r="E8489">
        <v>135.69999999999999</v>
      </c>
    </row>
    <row r="8490" spans="1:5" x14ac:dyDescent="0.25">
      <c r="A8490" t="s">
        <v>231</v>
      </c>
      <c r="B8490" t="s">
        <v>5</v>
      </c>
      <c r="C8490" s="1">
        <v>24352</v>
      </c>
      <c r="E8490">
        <v>442.2</v>
      </c>
    </row>
    <row r="8491" spans="1:5" x14ac:dyDescent="0.25">
      <c r="A8491" t="s">
        <v>231</v>
      </c>
      <c r="B8491" t="s">
        <v>5</v>
      </c>
      <c r="C8491" s="1">
        <v>24378</v>
      </c>
      <c r="D8491">
        <v>32.761538461538457</v>
      </c>
      <c r="E8491">
        <v>851.8</v>
      </c>
    </row>
    <row r="8492" spans="1:5" x14ac:dyDescent="0.25">
      <c r="A8492" t="s">
        <v>231</v>
      </c>
      <c r="B8492" t="s">
        <v>5</v>
      </c>
      <c r="C8492" s="1">
        <v>24401</v>
      </c>
      <c r="D8492">
        <v>76.008695652173913</v>
      </c>
      <c r="E8492">
        <v>1748.2</v>
      </c>
    </row>
    <row r="8493" spans="1:5" x14ac:dyDescent="0.25">
      <c r="A8493" t="s">
        <v>231</v>
      </c>
      <c r="B8493" t="s">
        <v>5</v>
      </c>
      <c r="C8493" s="1">
        <v>24428</v>
      </c>
      <c r="D8493">
        <v>48.007407407407406</v>
      </c>
      <c r="E8493">
        <v>1296.2</v>
      </c>
    </row>
    <row r="8494" spans="1:5" x14ac:dyDescent="0.25">
      <c r="A8494" t="s">
        <v>231</v>
      </c>
      <c r="B8494" t="s">
        <v>5</v>
      </c>
      <c r="C8494" s="1">
        <v>24456</v>
      </c>
      <c r="D8494">
        <v>24.614285714285717</v>
      </c>
      <c r="E8494">
        <v>689.2</v>
      </c>
    </row>
    <row r="8495" spans="1:5" x14ac:dyDescent="0.25">
      <c r="A8495" t="s">
        <v>231</v>
      </c>
      <c r="B8495" t="s">
        <v>5</v>
      </c>
      <c r="C8495" s="1">
        <v>24485</v>
      </c>
      <c r="D8495">
        <v>11.327586206896552</v>
      </c>
      <c r="E8495">
        <v>328.5</v>
      </c>
    </row>
    <row r="8496" spans="1:5" x14ac:dyDescent="0.25">
      <c r="A8496" t="s">
        <v>231</v>
      </c>
      <c r="B8496" t="s">
        <v>5</v>
      </c>
      <c r="C8496" s="1">
        <v>24513</v>
      </c>
      <c r="D8496">
        <v>14.1</v>
      </c>
      <c r="E8496">
        <v>394.8</v>
      </c>
    </row>
    <row r="8497" spans="1:5" x14ac:dyDescent="0.25">
      <c r="A8497" t="s">
        <v>231</v>
      </c>
      <c r="B8497" t="s">
        <v>5</v>
      </c>
      <c r="C8497" s="1">
        <v>24541</v>
      </c>
      <c r="D8497">
        <v>6.2607142857142861</v>
      </c>
      <c r="E8497">
        <v>175.3</v>
      </c>
    </row>
    <row r="8498" spans="1:5" x14ac:dyDescent="0.25">
      <c r="A8498" t="s">
        <v>231</v>
      </c>
      <c r="B8498" t="s">
        <v>5</v>
      </c>
      <c r="C8498" s="1">
        <v>24573</v>
      </c>
      <c r="D8498">
        <v>13.762499999999999</v>
      </c>
      <c r="E8498">
        <v>440.4</v>
      </c>
    </row>
    <row r="8499" spans="1:5" x14ac:dyDescent="0.25">
      <c r="A8499" t="s">
        <v>231</v>
      </c>
      <c r="B8499" t="s">
        <v>5</v>
      </c>
      <c r="C8499" s="1">
        <v>24625</v>
      </c>
      <c r="D8499">
        <v>6.0403846153846157</v>
      </c>
      <c r="E8499">
        <v>314.10000000000002</v>
      </c>
    </row>
    <row r="8500" spans="1:5" x14ac:dyDescent="0.25">
      <c r="A8500" t="s">
        <v>231</v>
      </c>
      <c r="B8500" t="s">
        <v>5</v>
      </c>
      <c r="C8500" s="1">
        <v>24728</v>
      </c>
      <c r="D8500">
        <v>7.3631067961165044</v>
      </c>
      <c r="E8500">
        <v>758.4</v>
      </c>
    </row>
    <row r="8501" spans="1:5" x14ac:dyDescent="0.25">
      <c r="A8501" t="s">
        <v>231</v>
      </c>
      <c r="B8501" t="s">
        <v>5</v>
      </c>
      <c r="C8501" s="1">
        <v>24755</v>
      </c>
      <c r="D8501">
        <v>45.111111111111114</v>
      </c>
      <c r="E8501">
        <v>1218</v>
      </c>
    </row>
    <row r="8502" spans="1:5" x14ac:dyDescent="0.25">
      <c r="A8502" t="s">
        <v>231</v>
      </c>
      <c r="B8502" t="s">
        <v>5</v>
      </c>
      <c r="C8502" s="1">
        <v>24783</v>
      </c>
      <c r="D8502">
        <v>74.771428571428572</v>
      </c>
      <c r="E8502">
        <v>2093.6</v>
      </c>
    </row>
    <row r="8503" spans="1:5" x14ac:dyDescent="0.25">
      <c r="A8503" t="s">
        <v>231</v>
      </c>
      <c r="B8503" t="s">
        <v>5</v>
      </c>
      <c r="C8503" s="1">
        <v>24811</v>
      </c>
      <c r="D8503">
        <v>56.35</v>
      </c>
      <c r="E8503">
        <v>1577.8</v>
      </c>
    </row>
    <row r="8504" spans="1:5" x14ac:dyDescent="0.25">
      <c r="A8504" t="s">
        <v>231</v>
      </c>
      <c r="B8504" t="s">
        <v>5</v>
      </c>
      <c r="C8504" s="1">
        <v>24842</v>
      </c>
      <c r="D8504">
        <v>16.970967741935485</v>
      </c>
      <c r="E8504">
        <v>526.1</v>
      </c>
    </row>
    <row r="8505" spans="1:5" x14ac:dyDescent="0.25">
      <c r="A8505" t="s">
        <v>231</v>
      </c>
      <c r="B8505" t="s">
        <v>5</v>
      </c>
      <c r="C8505" s="1">
        <v>24868</v>
      </c>
      <c r="D8505">
        <v>2.3115384615384618</v>
      </c>
      <c r="E8505">
        <v>60.1</v>
      </c>
    </row>
    <row r="8506" spans="1:5" x14ac:dyDescent="0.25">
      <c r="A8506" t="s">
        <v>231</v>
      </c>
      <c r="B8506" t="s">
        <v>5</v>
      </c>
      <c r="C8506" s="1">
        <v>24903</v>
      </c>
      <c r="D8506">
        <v>11.045714285714286</v>
      </c>
      <c r="E8506">
        <v>386.6</v>
      </c>
    </row>
    <row r="8507" spans="1:5" x14ac:dyDescent="0.25">
      <c r="A8507" t="s">
        <v>231</v>
      </c>
      <c r="B8507" t="s">
        <v>5</v>
      </c>
      <c r="C8507" s="1">
        <v>24936</v>
      </c>
      <c r="D8507">
        <v>28.454545454545453</v>
      </c>
      <c r="E8507">
        <v>939</v>
      </c>
    </row>
    <row r="8508" spans="1:5" x14ac:dyDescent="0.25">
      <c r="A8508" t="s">
        <v>231</v>
      </c>
      <c r="B8508" t="s">
        <v>5</v>
      </c>
      <c r="C8508" s="1">
        <v>24994</v>
      </c>
      <c r="D8508">
        <v>15.63103448275862</v>
      </c>
      <c r="E8508">
        <v>906.6</v>
      </c>
    </row>
    <row r="8509" spans="1:5" x14ac:dyDescent="0.25">
      <c r="A8509" t="s">
        <v>231</v>
      </c>
      <c r="B8509" t="s">
        <v>5</v>
      </c>
      <c r="C8509" s="1">
        <v>25086</v>
      </c>
      <c r="D8509">
        <v>4.0271739130434785</v>
      </c>
      <c r="E8509">
        <v>370.5</v>
      </c>
    </row>
    <row r="8510" spans="1:5" x14ac:dyDescent="0.25">
      <c r="A8510" t="s">
        <v>231</v>
      </c>
      <c r="B8510" t="s">
        <v>5</v>
      </c>
      <c r="C8510" s="1">
        <v>25121</v>
      </c>
      <c r="D8510">
        <v>49</v>
      </c>
      <c r="E8510">
        <v>1715</v>
      </c>
    </row>
    <row r="8511" spans="1:5" x14ac:dyDescent="0.25">
      <c r="A8511" t="s">
        <v>231</v>
      </c>
      <c r="B8511" t="s">
        <v>5</v>
      </c>
      <c r="C8511" s="1">
        <v>25150</v>
      </c>
      <c r="D8511">
        <v>57.968965517241379</v>
      </c>
      <c r="E8511">
        <v>1681.1</v>
      </c>
    </row>
    <row r="8512" spans="1:5" x14ac:dyDescent="0.25">
      <c r="A8512" t="s">
        <v>231</v>
      </c>
      <c r="B8512" t="s">
        <v>5</v>
      </c>
      <c r="C8512" s="1">
        <v>25175</v>
      </c>
      <c r="D8512">
        <v>11.92</v>
      </c>
      <c r="E8512">
        <v>298</v>
      </c>
    </row>
    <row r="8513" spans="1:5" x14ac:dyDescent="0.25">
      <c r="A8513" t="s">
        <v>231</v>
      </c>
      <c r="B8513" t="s">
        <v>5</v>
      </c>
      <c r="C8513" s="1">
        <v>25209</v>
      </c>
      <c r="D8513">
        <v>21.158823529411762</v>
      </c>
      <c r="E8513">
        <v>719.4</v>
      </c>
    </row>
    <row r="8514" spans="1:5" x14ac:dyDescent="0.25">
      <c r="A8514" t="s">
        <v>231</v>
      </c>
      <c r="B8514" t="s">
        <v>5</v>
      </c>
      <c r="C8514" s="1">
        <v>25238</v>
      </c>
      <c r="D8514">
        <v>8.503448275862068</v>
      </c>
      <c r="E8514">
        <v>246.6</v>
      </c>
    </row>
    <row r="8515" spans="1:5" x14ac:dyDescent="0.25">
      <c r="A8515" t="s">
        <v>231</v>
      </c>
      <c r="B8515" t="s">
        <v>5</v>
      </c>
      <c r="C8515" s="1">
        <v>25272</v>
      </c>
      <c r="D8515">
        <v>6.4235294117647062</v>
      </c>
      <c r="E8515">
        <v>218.4</v>
      </c>
    </row>
    <row r="8516" spans="1:5" x14ac:dyDescent="0.25">
      <c r="A8516" t="s">
        <v>231</v>
      </c>
      <c r="B8516" t="s">
        <v>5</v>
      </c>
      <c r="C8516" s="1">
        <v>25308</v>
      </c>
      <c r="D8516">
        <v>0</v>
      </c>
      <c r="E8516">
        <v>0</v>
      </c>
    </row>
    <row r="8517" spans="1:5" x14ac:dyDescent="0.25">
      <c r="A8517" t="s">
        <v>231</v>
      </c>
      <c r="B8517" t="s">
        <v>5</v>
      </c>
      <c r="C8517" s="1">
        <v>25345</v>
      </c>
      <c r="D8517">
        <v>8.35945945945946</v>
      </c>
      <c r="E8517">
        <v>309.3</v>
      </c>
    </row>
    <row r="8518" spans="1:5" x14ac:dyDescent="0.25">
      <c r="A8518" t="s">
        <v>231</v>
      </c>
      <c r="B8518" t="s">
        <v>5</v>
      </c>
      <c r="C8518" s="1">
        <v>25462</v>
      </c>
      <c r="D8518">
        <v>5.9666666666666668</v>
      </c>
      <c r="E8518">
        <v>698.1</v>
      </c>
    </row>
    <row r="8519" spans="1:5" x14ac:dyDescent="0.25">
      <c r="A8519" t="s">
        <v>231</v>
      </c>
      <c r="B8519" t="s">
        <v>5</v>
      </c>
      <c r="C8519" s="1">
        <v>25490</v>
      </c>
      <c r="D8519">
        <v>25.089285714285715</v>
      </c>
      <c r="E8519">
        <v>702.5</v>
      </c>
    </row>
    <row r="8520" spans="1:5" x14ac:dyDescent="0.25">
      <c r="A8520" t="s">
        <v>231</v>
      </c>
      <c r="B8520" t="s">
        <v>5</v>
      </c>
      <c r="C8520" s="1">
        <v>25526</v>
      </c>
      <c r="D8520">
        <v>31.038888888888891</v>
      </c>
      <c r="E8520">
        <v>1117.4000000000001</v>
      </c>
    </row>
    <row r="8521" spans="1:5" x14ac:dyDescent="0.25">
      <c r="A8521" t="s">
        <v>231</v>
      </c>
      <c r="B8521" t="s">
        <v>5</v>
      </c>
      <c r="C8521" s="1">
        <v>25556</v>
      </c>
      <c r="D8521">
        <v>11.66</v>
      </c>
      <c r="E8521">
        <v>349.8</v>
      </c>
    </row>
    <row r="8522" spans="1:5" x14ac:dyDescent="0.25">
      <c r="A8522" t="s">
        <v>231</v>
      </c>
      <c r="B8522" t="s">
        <v>5</v>
      </c>
      <c r="C8522" s="1">
        <v>25588</v>
      </c>
      <c r="D8522">
        <v>34.6</v>
      </c>
      <c r="E8522">
        <v>1107.2</v>
      </c>
    </row>
    <row r="8523" spans="1:5" x14ac:dyDescent="0.25">
      <c r="A8523" t="s">
        <v>231</v>
      </c>
      <c r="B8523" t="s">
        <v>5</v>
      </c>
      <c r="C8523" s="1">
        <v>25616</v>
      </c>
      <c r="D8523">
        <v>16.110714285714288</v>
      </c>
      <c r="E8523">
        <v>451.1</v>
      </c>
    </row>
    <row r="8524" spans="1:5" x14ac:dyDescent="0.25">
      <c r="A8524" t="s">
        <v>231</v>
      </c>
      <c r="B8524" t="s">
        <v>5</v>
      </c>
      <c r="C8524" s="1">
        <v>25651</v>
      </c>
      <c r="D8524">
        <v>11.677142857142856</v>
      </c>
      <c r="E8524">
        <v>408.7</v>
      </c>
    </row>
    <row r="8525" spans="1:5" x14ac:dyDescent="0.25">
      <c r="A8525" t="s">
        <v>231</v>
      </c>
      <c r="B8525" t="s">
        <v>5</v>
      </c>
      <c r="C8525" s="1">
        <v>25693</v>
      </c>
      <c r="D8525">
        <v>23.383333333333333</v>
      </c>
      <c r="E8525">
        <v>982.1</v>
      </c>
    </row>
    <row r="8526" spans="1:5" x14ac:dyDescent="0.25">
      <c r="A8526" t="s">
        <v>231</v>
      </c>
      <c r="B8526" t="s">
        <v>5</v>
      </c>
      <c r="C8526" s="1">
        <v>25728</v>
      </c>
      <c r="D8526">
        <v>11.008571428571429</v>
      </c>
      <c r="E8526">
        <v>385.3</v>
      </c>
    </row>
    <row r="8527" spans="1:5" x14ac:dyDescent="0.25">
      <c r="A8527" t="s">
        <v>231</v>
      </c>
      <c r="B8527" t="s">
        <v>5</v>
      </c>
      <c r="C8527" s="1">
        <v>25829</v>
      </c>
      <c r="D8527">
        <v>18.963366336633662</v>
      </c>
      <c r="E8527">
        <v>1915.3</v>
      </c>
    </row>
    <row r="8528" spans="1:5" x14ac:dyDescent="0.25">
      <c r="A8528" t="s">
        <v>231</v>
      </c>
      <c r="B8528" t="s">
        <v>5</v>
      </c>
      <c r="C8528" s="1">
        <v>25855</v>
      </c>
      <c r="D8528">
        <v>58.8</v>
      </c>
      <c r="E8528">
        <v>1528.8</v>
      </c>
    </row>
    <row r="8529" spans="1:5" x14ac:dyDescent="0.25">
      <c r="A8529" t="s">
        <v>231</v>
      </c>
      <c r="B8529" t="s">
        <v>5</v>
      </c>
      <c r="C8529" s="1">
        <v>25883</v>
      </c>
      <c r="D8529">
        <v>68.085714285714289</v>
      </c>
      <c r="E8529">
        <v>1906.4</v>
      </c>
    </row>
    <row r="8530" spans="1:5" x14ac:dyDescent="0.25">
      <c r="A8530" t="s">
        <v>231</v>
      </c>
      <c r="B8530" t="s">
        <v>5</v>
      </c>
      <c r="C8530" s="1">
        <v>25912</v>
      </c>
      <c r="D8530">
        <v>11.224137931034482</v>
      </c>
      <c r="E8530">
        <v>325.5</v>
      </c>
    </row>
    <row r="8531" spans="1:5" x14ac:dyDescent="0.25">
      <c r="A8531" t="s">
        <v>231</v>
      </c>
      <c r="B8531" t="s">
        <v>5</v>
      </c>
      <c r="C8531" s="1">
        <v>25947</v>
      </c>
      <c r="D8531">
        <v>12.837142857142858</v>
      </c>
      <c r="E8531">
        <v>449.3</v>
      </c>
    </row>
    <row r="8532" spans="1:5" x14ac:dyDescent="0.25">
      <c r="A8532" t="s">
        <v>231</v>
      </c>
      <c r="B8532" t="s">
        <v>5</v>
      </c>
      <c r="C8532" s="1">
        <v>25973</v>
      </c>
      <c r="D8532">
        <v>3.5461538461538464</v>
      </c>
      <c r="E8532">
        <v>92.2</v>
      </c>
    </row>
    <row r="8533" spans="1:5" x14ac:dyDescent="0.25">
      <c r="A8533" t="s">
        <v>231</v>
      </c>
      <c r="B8533" t="s">
        <v>5</v>
      </c>
      <c r="C8533" s="1">
        <v>26004</v>
      </c>
      <c r="D8533">
        <v>0</v>
      </c>
      <c r="E8533">
        <v>0</v>
      </c>
    </row>
    <row r="8534" spans="1:5" x14ac:dyDescent="0.25">
      <c r="A8534" t="s">
        <v>231</v>
      </c>
      <c r="B8534" t="s">
        <v>5</v>
      </c>
      <c r="C8534" s="1">
        <v>26046</v>
      </c>
      <c r="D8534">
        <v>2.5309523809523808</v>
      </c>
      <c r="E8534">
        <v>106.3</v>
      </c>
    </row>
    <row r="8535" spans="1:5" x14ac:dyDescent="0.25">
      <c r="A8535" t="s">
        <v>231</v>
      </c>
      <c r="B8535" t="s">
        <v>5</v>
      </c>
      <c r="C8535" s="1">
        <v>26100</v>
      </c>
      <c r="D8535">
        <v>6.1759259259259256</v>
      </c>
      <c r="E8535">
        <v>333.5</v>
      </c>
    </row>
    <row r="8536" spans="1:5" x14ac:dyDescent="0.25">
      <c r="A8536" t="s">
        <v>231</v>
      </c>
      <c r="B8536" t="s">
        <v>5</v>
      </c>
      <c r="C8536" s="1">
        <v>26186</v>
      </c>
      <c r="D8536">
        <v>7.4325581395348843</v>
      </c>
      <c r="E8536">
        <v>639.20000000000005</v>
      </c>
    </row>
    <row r="8537" spans="1:5" x14ac:dyDescent="0.25">
      <c r="A8537" t="s">
        <v>231</v>
      </c>
      <c r="B8537" t="s">
        <v>5</v>
      </c>
      <c r="C8537" s="1">
        <v>26218</v>
      </c>
      <c r="D8537">
        <v>32.84375</v>
      </c>
      <c r="E8537">
        <v>1051</v>
      </c>
    </row>
    <row r="8538" spans="1:5" x14ac:dyDescent="0.25">
      <c r="A8538" t="s">
        <v>231</v>
      </c>
      <c r="B8538" t="s">
        <v>5</v>
      </c>
      <c r="C8538" s="1">
        <v>26246</v>
      </c>
      <c r="D8538">
        <v>55.449999999999996</v>
      </c>
      <c r="E8538">
        <v>1552.6</v>
      </c>
    </row>
    <row r="8539" spans="1:5" x14ac:dyDescent="0.25">
      <c r="A8539" t="s">
        <v>231</v>
      </c>
      <c r="B8539" t="s">
        <v>5</v>
      </c>
      <c r="C8539" s="1">
        <v>26275</v>
      </c>
      <c r="D8539">
        <v>15.589655172413794</v>
      </c>
      <c r="E8539">
        <v>452.1</v>
      </c>
    </row>
    <row r="8540" spans="1:5" x14ac:dyDescent="0.25">
      <c r="A8540" t="s">
        <v>231</v>
      </c>
      <c r="B8540" t="s">
        <v>5</v>
      </c>
      <c r="C8540" s="1">
        <v>26308</v>
      </c>
      <c r="D8540">
        <v>0</v>
      </c>
      <c r="E8540">
        <v>0</v>
      </c>
    </row>
    <row r="8541" spans="1:5" x14ac:dyDescent="0.25">
      <c r="A8541" t="s">
        <v>231</v>
      </c>
      <c r="B8541" t="s">
        <v>5</v>
      </c>
      <c r="C8541" s="1">
        <v>26343</v>
      </c>
      <c r="D8541">
        <v>2.8914285714285715</v>
      </c>
      <c r="E8541">
        <v>101.2</v>
      </c>
    </row>
    <row r="8542" spans="1:5" x14ac:dyDescent="0.25">
      <c r="A8542" t="s">
        <v>231</v>
      </c>
      <c r="B8542" t="s">
        <v>5</v>
      </c>
      <c r="C8542" s="1">
        <v>26373</v>
      </c>
      <c r="D8542">
        <v>3.0566666666666666</v>
      </c>
      <c r="E8542">
        <v>91.7</v>
      </c>
    </row>
    <row r="8543" spans="1:5" x14ac:dyDescent="0.25">
      <c r="A8543" t="s">
        <v>231</v>
      </c>
      <c r="B8543" t="s">
        <v>5</v>
      </c>
      <c r="C8543" s="1">
        <v>26409</v>
      </c>
      <c r="D8543">
        <v>5.0500000000000007</v>
      </c>
      <c r="E8543">
        <v>181.8</v>
      </c>
    </row>
    <row r="8544" spans="1:5" x14ac:dyDescent="0.25">
      <c r="A8544" t="s">
        <v>231</v>
      </c>
      <c r="B8544" t="s">
        <v>5</v>
      </c>
      <c r="C8544" s="1">
        <v>26471</v>
      </c>
      <c r="D8544">
        <v>8.1919354838709673</v>
      </c>
      <c r="E8544">
        <v>507.9</v>
      </c>
    </row>
    <row r="8545" spans="1:5" x14ac:dyDescent="0.25">
      <c r="A8545" t="s">
        <v>231</v>
      </c>
      <c r="B8545" t="s">
        <v>5</v>
      </c>
      <c r="C8545" s="1">
        <v>26561</v>
      </c>
      <c r="D8545">
        <v>10.858888888888888</v>
      </c>
      <c r="E8545">
        <v>977.3</v>
      </c>
    </row>
    <row r="8546" spans="1:5" x14ac:dyDescent="0.25">
      <c r="A8546" t="s">
        <v>231</v>
      </c>
      <c r="B8546" t="s">
        <v>5</v>
      </c>
      <c r="C8546" s="1">
        <v>26597</v>
      </c>
      <c r="D8546">
        <v>31.625</v>
      </c>
      <c r="E8546">
        <v>1138.5</v>
      </c>
    </row>
    <row r="8547" spans="1:5" x14ac:dyDescent="0.25">
      <c r="A8547" t="s">
        <v>231</v>
      </c>
      <c r="B8547" t="s">
        <v>5</v>
      </c>
      <c r="C8547" s="1">
        <v>26626</v>
      </c>
      <c r="D8547">
        <v>28.796551724137931</v>
      </c>
      <c r="E8547">
        <v>835.1</v>
      </c>
    </row>
    <row r="8548" spans="1:5" x14ac:dyDescent="0.25">
      <c r="A8548" t="s">
        <v>231</v>
      </c>
      <c r="B8548" t="s">
        <v>5</v>
      </c>
      <c r="C8548" s="1">
        <v>26647</v>
      </c>
      <c r="D8548">
        <v>11.914285714285715</v>
      </c>
      <c r="E8548">
        <v>250.2</v>
      </c>
    </row>
    <row r="8549" spans="1:5" x14ac:dyDescent="0.25">
      <c r="A8549" t="s">
        <v>231</v>
      </c>
      <c r="B8549" t="s">
        <v>5</v>
      </c>
      <c r="C8549" s="1">
        <v>26682</v>
      </c>
      <c r="D8549">
        <v>16.722857142857141</v>
      </c>
      <c r="E8549">
        <v>585.29999999999995</v>
      </c>
    </row>
    <row r="8550" spans="1:5" x14ac:dyDescent="0.25">
      <c r="A8550" t="s">
        <v>231</v>
      </c>
      <c r="B8550" t="s">
        <v>5</v>
      </c>
      <c r="C8550" s="1">
        <v>26711</v>
      </c>
      <c r="D8550">
        <v>0</v>
      </c>
      <c r="E8550">
        <v>0</v>
      </c>
    </row>
    <row r="8551" spans="1:5" x14ac:dyDescent="0.25">
      <c r="A8551" t="s">
        <v>231</v>
      </c>
      <c r="B8551" t="s">
        <v>5</v>
      </c>
      <c r="C8551" s="1">
        <v>26743</v>
      </c>
      <c r="D8551">
        <v>0</v>
      </c>
      <c r="E8551">
        <v>0</v>
      </c>
    </row>
    <row r="8552" spans="1:5" x14ac:dyDescent="0.25">
      <c r="A8552" t="s">
        <v>231</v>
      </c>
      <c r="B8552" t="s">
        <v>5</v>
      </c>
      <c r="C8552" s="1">
        <v>26786</v>
      </c>
      <c r="D8552">
        <v>8.583720930232559</v>
      </c>
      <c r="E8552">
        <v>369.1</v>
      </c>
    </row>
    <row r="8553" spans="1:5" x14ac:dyDescent="0.25">
      <c r="A8553" t="s">
        <v>231</v>
      </c>
      <c r="B8553" t="s">
        <v>5</v>
      </c>
      <c r="C8553" s="1">
        <v>26835</v>
      </c>
      <c r="D8553">
        <v>2.3530612244897959</v>
      </c>
      <c r="E8553">
        <v>115.3</v>
      </c>
    </row>
    <row r="8554" spans="1:5" x14ac:dyDescent="0.25">
      <c r="A8554" t="s">
        <v>231</v>
      </c>
      <c r="B8554" t="s">
        <v>5</v>
      </c>
      <c r="C8554" s="1">
        <v>26911</v>
      </c>
      <c r="D8554">
        <v>7.1986842105263165</v>
      </c>
      <c r="E8554">
        <v>547.1</v>
      </c>
    </row>
    <row r="8555" spans="1:5" x14ac:dyDescent="0.25">
      <c r="A8555" t="s">
        <v>231</v>
      </c>
      <c r="B8555" t="s">
        <v>5</v>
      </c>
      <c r="C8555" s="1">
        <v>26948</v>
      </c>
      <c r="D8555">
        <v>40.12432432432432</v>
      </c>
      <c r="E8555">
        <v>1484.6</v>
      </c>
    </row>
    <row r="8556" spans="1:5" x14ac:dyDescent="0.25">
      <c r="A8556" t="s">
        <v>231</v>
      </c>
      <c r="B8556" t="s">
        <v>5</v>
      </c>
      <c r="C8556" s="1">
        <v>26980</v>
      </c>
      <c r="D8556">
        <v>26.137499999999999</v>
      </c>
      <c r="E8556">
        <v>836.4</v>
      </c>
    </row>
    <row r="8557" spans="1:5" x14ac:dyDescent="0.25">
      <c r="A8557" t="s">
        <v>231</v>
      </c>
      <c r="B8557" t="s">
        <v>5</v>
      </c>
      <c r="C8557" s="1">
        <v>27008</v>
      </c>
      <c r="D8557">
        <v>7.5464285714285717</v>
      </c>
      <c r="E8557">
        <v>211.3</v>
      </c>
    </row>
    <row r="8558" spans="1:5" x14ac:dyDescent="0.25">
      <c r="A8558" t="s">
        <v>231</v>
      </c>
      <c r="B8558" t="s">
        <v>5</v>
      </c>
      <c r="C8558" s="1">
        <v>27047</v>
      </c>
      <c r="D8558">
        <v>11.969230769230769</v>
      </c>
      <c r="E8558">
        <v>466.8</v>
      </c>
    </row>
    <row r="8559" spans="1:5" x14ac:dyDescent="0.25">
      <c r="A8559" t="s">
        <v>231</v>
      </c>
      <c r="B8559" t="s">
        <v>5</v>
      </c>
      <c r="C8559" s="1">
        <v>27074</v>
      </c>
      <c r="D8559">
        <v>6.9185185185185185</v>
      </c>
      <c r="E8559">
        <v>186.8</v>
      </c>
    </row>
    <row r="8560" spans="1:5" x14ac:dyDescent="0.25">
      <c r="A8560" t="s">
        <v>231</v>
      </c>
      <c r="B8560" t="s">
        <v>5</v>
      </c>
      <c r="C8560" s="1">
        <v>27109</v>
      </c>
      <c r="D8560">
        <v>21.454285714285714</v>
      </c>
      <c r="E8560">
        <v>750.9</v>
      </c>
    </row>
    <row r="8561" spans="1:5" x14ac:dyDescent="0.25">
      <c r="A8561" t="s">
        <v>231</v>
      </c>
      <c r="B8561" t="s">
        <v>5</v>
      </c>
      <c r="C8561" s="1">
        <v>27151</v>
      </c>
      <c r="D8561">
        <v>42.169047619047618</v>
      </c>
      <c r="E8561">
        <v>1771.1</v>
      </c>
    </row>
    <row r="8562" spans="1:5" x14ac:dyDescent="0.25">
      <c r="A8562" t="s">
        <v>231</v>
      </c>
      <c r="B8562" t="s">
        <v>5</v>
      </c>
      <c r="C8562" s="1">
        <v>27284</v>
      </c>
      <c r="D8562">
        <v>8.3751879699248128</v>
      </c>
      <c r="E8562">
        <v>1113.9000000000001</v>
      </c>
    </row>
    <row r="8563" spans="1:5" x14ac:dyDescent="0.25">
      <c r="A8563" t="s">
        <v>231</v>
      </c>
      <c r="B8563" t="s">
        <v>5</v>
      </c>
      <c r="C8563" s="1">
        <v>27309</v>
      </c>
      <c r="D8563">
        <v>55.1</v>
      </c>
      <c r="E8563">
        <v>1377.5</v>
      </c>
    </row>
    <row r="8564" spans="1:5" x14ac:dyDescent="0.25">
      <c r="A8564" t="s">
        <v>231</v>
      </c>
      <c r="B8564" t="s">
        <v>5</v>
      </c>
      <c r="C8564" s="1">
        <v>27333</v>
      </c>
      <c r="D8564">
        <v>74.57083333333334</v>
      </c>
      <c r="E8564">
        <v>1789.7</v>
      </c>
    </row>
    <row r="8565" spans="1:5" x14ac:dyDescent="0.25">
      <c r="A8565" t="s">
        <v>231</v>
      </c>
      <c r="B8565" t="s">
        <v>5</v>
      </c>
      <c r="C8565" s="1">
        <v>27360</v>
      </c>
      <c r="D8565">
        <v>42.548148148148144</v>
      </c>
      <c r="E8565">
        <v>1148.8</v>
      </c>
    </row>
    <row r="8566" spans="1:5" x14ac:dyDescent="0.25">
      <c r="A8566" t="s">
        <v>231</v>
      </c>
      <c r="B8566" t="s">
        <v>5</v>
      </c>
      <c r="C8566" s="1">
        <v>27382</v>
      </c>
      <c r="D8566">
        <v>4.1090909090909093</v>
      </c>
      <c r="E8566">
        <v>90.4</v>
      </c>
    </row>
    <row r="8567" spans="1:5" x14ac:dyDescent="0.25">
      <c r="A8567" t="s">
        <v>231</v>
      </c>
      <c r="B8567" t="s">
        <v>5</v>
      </c>
      <c r="C8567" s="1">
        <v>27407</v>
      </c>
      <c r="D8567">
        <v>11.868</v>
      </c>
      <c r="E8567">
        <v>296.7</v>
      </c>
    </row>
    <row r="8568" spans="1:5" x14ac:dyDescent="0.25">
      <c r="A8568" t="s">
        <v>231</v>
      </c>
      <c r="B8568" t="s">
        <v>5</v>
      </c>
      <c r="C8568" s="1">
        <v>27436</v>
      </c>
      <c r="D8568">
        <v>14.841379310344827</v>
      </c>
      <c r="E8568">
        <v>430.4</v>
      </c>
    </row>
    <row r="8569" spans="1:5" x14ac:dyDescent="0.25">
      <c r="A8569" t="s">
        <v>231</v>
      </c>
      <c r="B8569" t="s">
        <v>5</v>
      </c>
      <c r="C8569" s="1">
        <v>27460</v>
      </c>
      <c r="D8569">
        <v>35.800000000000004</v>
      </c>
      <c r="E8569">
        <v>859.2</v>
      </c>
    </row>
    <row r="8570" spans="1:5" x14ac:dyDescent="0.25">
      <c r="A8570" t="s">
        <v>231</v>
      </c>
      <c r="B8570" t="s">
        <v>5</v>
      </c>
      <c r="C8570" s="1">
        <v>27488</v>
      </c>
      <c r="D8570">
        <v>51.18928571428571</v>
      </c>
      <c r="E8570">
        <v>1433.3</v>
      </c>
    </row>
    <row r="8571" spans="1:5" x14ac:dyDescent="0.25">
      <c r="A8571" t="s">
        <v>231</v>
      </c>
      <c r="B8571" t="s">
        <v>5</v>
      </c>
      <c r="C8571" s="1">
        <v>27543</v>
      </c>
      <c r="D8571">
        <v>18.565454545454546</v>
      </c>
      <c r="E8571">
        <v>1021.1</v>
      </c>
    </row>
    <row r="8572" spans="1:5" x14ac:dyDescent="0.25">
      <c r="A8572" t="s">
        <v>231</v>
      </c>
      <c r="B8572" t="s">
        <v>5</v>
      </c>
      <c r="C8572" s="1">
        <v>27653</v>
      </c>
      <c r="D8572">
        <v>7.2436363636363632</v>
      </c>
      <c r="E8572">
        <v>796.8</v>
      </c>
    </row>
    <row r="8573" spans="1:5" x14ac:dyDescent="0.25">
      <c r="A8573" t="s">
        <v>231</v>
      </c>
      <c r="B8573" t="s">
        <v>5</v>
      </c>
      <c r="C8573" s="1">
        <v>27676</v>
      </c>
      <c r="D8573">
        <v>37.895652173913042</v>
      </c>
      <c r="E8573">
        <v>871.6</v>
      </c>
    </row>
    <row r="8574" spans="1:5" x14ac:dyDescent="0.25">
      <c r="A8574" t="s">
        <v>231</v>
      </c>
      <c r="B8574" t="s">
        <v>5</v>
      </c>
      <c r="C8574" s="1">
        <v>27703</v>
      </c>
      <c r="D8574">
        <v>91.437037037037044</v>
      </c>
      <c r="E8574">
        <v>2468.8000000000002</v>
      </c>
    </row>
    <row r="8575" spans="1:5" x14ac:dyDescent="0.25">
      <c r="A8575" t="s">
        <v>231</v>
      </c>
      <c r="B8575" t="s">
        <v>5</v>
      </c>
      <c r="C8575" s="1">
        <v>27729</v>
      </c>
      <c r="D8575">
        <v>60.476923076923079</v>
      </c>
      <c r="E8575">
        <v>1572.4</v>
      </c>
    </row>
    <row r="8576" spans="1:5" x14ac:dyDescent="0.25">
      <c r="A8576" t="s">
        <v>231</v>
      </c>
      <c r="B8576" t="s">
        <v>5</v>
      </c>
      <c r="C8576" s="1">
        <v>27766</v>
      </c>
      <c r="D8576">
        <v>3.1324324324324326</v>
      </c>
      <c r="E8576">
        <v>115.9</v>
      </c>
    </row>
    <row r="8577" spans="1:5" x14ac:dyDescent="0.25">
      <c r="A8577" t="s">
        <v>231</v>
      </c>
      <c r="B8577" t="s">
        <v>5</v>
      </c>
      <c r="C8577" s="1">
        <v>27802</v>
      </c>
      <c r="D8577">
        <v>4.9861111111111107</v>
      </c>
      <c r="E8577">
        <v>179.5</v>
      </c>
    </row>
    <row r="8578" spans="1:5" x14ac:dyDescent="0.25">
      <c r="A8578" t="s">
        <v>231</v>
      </c>
      <c r="B8578" t="s">
        <v>5</v>
      </c>
      <c r="C8578" s="1">
        <v>27837</v>
      </c>
      <c r="D8578">
        <v>6.168571428571429</v>
      </c>
      <c r="E8578">
        <v>215.9</v>
      </c>
    </row>
    <row r="8579" spans="1:5" x14ac:dyDescent="0.25">
      <c r="A8579" t="s">
        <v>231</v>
      </c>
      <c r="B8579" t="s">
        <v>5</v>
      </c>
      <c r="C8579" s="1">
        <v>27877</v>
      </c>
      <c r="D8579">
        <v>2.1074999999999999</v>
      </c>
      <c r="E8579">
        <v>84.3</v>
      </c>
    </row>
    <row r="8580" spans="1:5" x14ac:dyDescent="0.25">
      <c r="A8580" t="s">
        <v>231</v>
      </c>
      <c r="B8580" t="s">
        <v>5</v>
      </c>
      <c r="C8580" s="1">
        <v>28005</v>
      </c>
      <c r="D8580">
        <v>4.5609374999999996</v>
      </c>
      <c r="E8580">
        <v>583.79999999999995</v>
      </c>
    </row>
    <row r="8581" spans="1:5" x14ac:dyDescent="0.25">
      <c r="A8581" t="s">
        <v>231</v>
      </c>
      <c r="B8581" t="s">
        <v>5</v>
      </c>
      <c r="C8581" s="1">
        <v>28037</v>
      </c>
      <c r="D8581">
        <v>37.371875000000003</v>
      </c>
      <c r="E8581">
        <v>1195.9000000000001</v>
      </c>
    </row>
    <row r="8582" spans="1:5" x14ac:dyDescent="0.25">
      <c r="A8582" t="s">
        <v>231</v>
      </c>
      <c r="B8582" t="s">
        <v>5</v>
      </c>
      <c r="C8582" s="1">
        <v>28068</v>
      </c>
      <c r="D8582">
        <v>59.648387096774194</v>
      </c>
      <c r="E8582">
        <v>1849.1</v>
      </c>
    </row>
    <row r="8583" spans="1:5" x14ac:dyDescent="0.25">
      <c r="A8583" t="s">
        <v>231</v>
      </c>
      <c r="B8583" t="s">
        <v>5</v>
      </c>
      <c r="C8583" s="1">
        <v>28093</v>
      </c>
      <c r="D8583">
        <v>47.847999999999999</v>
      </c>
      <c r="E8583">
        <v>1196.2</v>
      </c>
    </row>
    <row r="8584" spans="1:5" x14ac:dyDescent="0.25">
      <c r="A8584" t="s">
        <v>231</v>
      </c>
      <c r="B8584" t="s">
        <v>5</v>
      </c>
      <c r="C8584" s="1">
        <v>28129</v>
      </c>
      <c r="D8584">
        <v>42.038888888888891</v>
      </c>
      <c r="E8584">
        <v>1513.4</v>
      </c>
    </row>
    <row r="8585" spans="1:5" x14ac:dyDescent="0.25">
      <c r="A8585" t="s">
        <v>231</v>
      </c>
      <c r="B8585" t="s">
        <v>5</v>
      </c>
      <c r="C8585" s="1">
        <v>28156</v>
      </c>
      <c r="D8585">
        <v>32.481481481481481</v>
      </c>
      <c r="E8585">
        <v>877</v>
      </c>
    </row>
    <row r="8586" spans="1:5" x14ac:dyDescent="0.25">
      <c r="A8586" t="s">
        <v>231</v>
      </c>
      <c r="B8586" t="s">
        <v>5</v>
      </c>
      <c r="C8586" s="1">
        <v>28187</v>
      </c>
      <c r="D8586">
        <v>15.419354838709678</v>
      </c>
      <c r="E8586">
        <v>478</v>
      </c>
    </row>
    <row r="8587" spans="1:5" x14ac:dyDescent="0.25">
      <c r="A8587" t="s">
        <v>231</v>
      </c>
      <c r="B8587" t="s">
        <v>5</v>
      </c>
      <c r="C8587" s="1">
        <v>28221</v>
      </c>
      <c r="D8587">
        <v>4.0058823529411764</v>
      </c>
      <c r="E8587">
        <v>136.19999999999999</v>
      </c>
    </row>
    <row r="8588" spans="1:5" x14ac:dyDescent="0.25">
      <c r="A8588" t="s">
        <v>231</v>
      </c>
      <c r="B8588" t="s">
        <v>5</v>
      </c>
      <c r="C8588" s="1">
        <v>28279</v>
      </c>
      <c r="D8588">
        <v>4.0862068965517242</v>
      </c>
      <c r="E8588">
        <v>237</v>
      </c>
    </row>
    <row r="8589" spans="1:5" x14ac:dyDescent="0.25">
      <c r="A8589" t="s">
        <v>231</v>
      </c>
      <c r="B8589" t="s">
        <v>5</v>
      </c>
      <c r="C8589" s="1">
        <v>28388</v>
      </c>
      <c r="D8589">
        <v>9.786238532110092</v>
      </c>
      <c r="E8589">
        <v>1066.7</v>
      </c>
    </row>
    <row r="8590" spans="1:5" x14ac:dyDescent="0.25">
      <c r="A8590" t="s">
        <v>231</v>
      </c>
      <c r="B8590" t="s">
        <v>5</v>
      </c>
      <c r="C8590" s="1">
        <v>28416</v>
      </c>
      <c r="D8590">
        <v>42.482142857142854</v>
      </c>
      <c r="E8590">
        <v>1189.5</v>
      </c>
    </row>
    <row r="8591" spans="1:5" x14ac:dyDescent="0.25">
      <c r="A8591" t="s">
        <v>231</v>
      </c>
      <c r="B8591" t="s">
        <v>5</v>
      </c>
      <c r="C8591" s="1">
        <v>28446</v>
      </c>
      <c r="D8591">
        <v>21.66</v>
      </c>
      <c r="E8591">
        <v>649.79999999999995</v>
      </c>
    </row>
    <row r="8592" spans="1:5" x14ac:dyDescent="0.25">
      <c r="A8592" t="s">
        <v>231</v>
      </c>
      <c r="B8592" t="s">
        <v>5</v>
      </c>
      <c r="C8592" s="1">
        <v>28475</v>
      </c>
      <c r="D8592">
        <v>0</v>
      </c>
      <c r="E8592">
        <v>0</v>
      </c>
    </row>
    <row r="8593" spans="1:5" x14ac:dyDescent="0.25">
      <c r="A8593" t="s">
        <v>231</v>
      </c>
      <c r="B8593" t="s">
        <v>5</v>
      </c>
      <c r="C8593" s="1">
        <v>28503</v>
      </c>
      <c r="D8593">
        <v>8.3178571428571431</v>
      </c>
      <c r="E8593">
        <v>232.9</v>
      </c>
    </row>
    <row r="8594" spans="1:5" x14ac:dyDescent="0.25">
      <c r="A8594" t="s">
        <v>231</v>
      </c>
      <c r="B8594" t="s">
        <v>5</v>
      </c>
      <c r="C8594" s="1">
        <v>28534</v>
      </c>
      <c r="D8594">
        <v>4.2032258064516137</v>
      </c>
      <c r="E8594">
        <v>130.30000000000001</v>
      </c>
    </row>
    <row r="8595" spans="1:5" x14ac:dyDescent="0.25">
      <c r="A8595" t="s">
        <v>231</v>
      </c>
      <c r="B8595" t="s">
        <v>5</v>
      </c>
      <c r="C8595" s="1">
        <v>28572</v>
      </c>
      <c r="D8595">
        <v>0</v>
      </c>
      <c r="E8595">
        <v>0</v>
      </c>
    </row>
    <row r="8596" spans="1:5" x14ac:dyDescent="0.25">
      <c r="A8596" t="s">
        <v>231</v>
      </c>
      <c r="B8596" t="s">
        <v>5</v>
      </c>
      <c r="C8596" s="1">
        <v>28640</v>
      </c>
      <c r="D8596">
        <v>19.03235294117647</v>
      </c>
      <c r="E8596">
        <v>1294.2</v>
      </c>
    </row>
    <row r="8597" spans="1:5" x14ac:dyDescent="0.25">
      <c r="A8597" t="s">
        <v>231</v>
      </c>
      <c r="B8597" t="s">
        <v>5</v>
      </c>
      <c r="C8597" s="1">
        <v>28741</v>
      </c>
      <c r="D8597">
        <v>9.328712871287129</v>
      </c>
      <c r="E8597">
        <v>942.2</v>
      </c>
    </row>
    <row r="8598" spans="1:5" x14ac:dyDescent="0.25">
      <c r="A8598" t="s">
        <v>231</v>
      </c>
      <c r="B8598" t="s">
        <v>5</v>
      </c>
      <c r="C8598" s="1">
        <v>28772</v>
      </c>
      <c r="D8598">
        <v>24.122580645161289</v>
      </c>
      <c r="E8598">
        <v>747.8</v>
      </c>
    </row>
    <row r="8599" spans="1:5" x14ac:dyDescent="0.25">
      <c r="A8599" t="s">
        <v>231</v>
      </c>
      <c r="B8599" t="s">
        <v>5</v>
      </c>
      <c r="C8599" s="1">
        <v>28807</v>
      </c>
      <c r="D8599">
        <v>69.871428571428567</v>
      </c>
      <c r="E8599">
        <v>2445.5</v>
      </c>
    </row>
    <row r="8600" spans="1:5" x14ac:dyDescent="0.25">
      <c r="A8600" t="s">
        <v>231</v>
      </c>
      <c r="B8600" t="s">
        <v>5</v>
      </c>
      <c r="C8600" s="1">
        <v>28844</v>
      </c>
      <c r="D8600">
        <v>34.735135135135138</v>
      </c>
      <c r="E8600">
        <v>1285.2</v>
      </c>
    </row>
    <row r="8601" spans="1:5" x14ac:dyDescent="0.25">
      <c r="A8601" t="s">
        <v>231</v>
      </c>
      <c r="B8601" t="s">
        <v>5</v>
      </c>
      <c r="C8601" s="1">
        <v>28884</v>
      </c>
      <c r="D8601">
        <v>22.092500000000001</v>
      </c>
      <c r="E8601">
        <v>883.7</v>
      </c>
    </row>
    <row r="8602" spans="1:5" x14ac:dyDescent="0.25">
      <c r="A8602" t="s">
        <v>231</v>
      </c>
      <c r="B8602" t="s">
        <v>5</v>
      </c>
      <c r="C8602" s="1">
        <v>28927</v>
      </c>
      <c r="D8602">
        <v>0.68372093023255809</v>
      </c>
      <c r="E8602">
        <v>29.4</v>
      </c>
    </row>
    <row r="8603" spans="1:5" x14ac:dyDescent="0.25">
      <c r="A8603" t="s">
        <v>231</v>
      </c>
      <c r="B8603" t="s">
        <v>5</v>
      </c>
      <c r="C8603" s="1">
        <v>28971</v>
      </c>
      <c r="D8603">
        <v>33.959090909090911</v>
      </c>
      <c r="E8603">
        <v>1494.2</v>
      </c>
    </row>
    <row r="8604" spans="1:5" x14ac:dyDescent="0.25">
      <c r="A8604" t="s">
        <v>231</v>
      </c>
      <c r="B8604" t="s">
        <v>5</v>
      </c>
      <c r="C8604" s="1">
        <v>29017</v>
      </c>
      <c r="D8604">
        <v>1.35</v>
      </c>
      <c r="E8604">
        <v>62.1</v>
      </c>
    </row>
    <row r="8605" spans="1:5" x14ac:dyDescent="0.25">
      <c r="A8605" t="s">
        <v>231</v>
      </c>
      <c r="B8605" t="s">
        <v>5</v>
      </c>
      <c r="C8605" s="1">
        <v>29103</v>
      </c>
      <c r="D8605">
        <v>6.4116279069767437</v>
      </c>
      <c r="E8605">
        <v>551.4</v>
      </c>
    </row>
    <row r="8606" spans="1:5" x14ac:dyDescent="0.25">
      <c r="A8606" t="s">
        <v>231</v>
      </c>
      <c r="B8606" t="s">
        <v>5</v>
      </c>
      <c r="C8606" s="1">
        <v>29144</v>
      </c>
      <c r="D8606">
        <v>50.417073170731705</v>
      </c>
      <c r="E8606">
        <v>2067.1</v>
      </c>
    </row>
    <row r="8607" spans="1:5" x14ac:dyDescent="0.25">
      <c r="A8607" t="s">
        <v>231</v>
      </c>
      <c r="B8607" t="s">
        <v>5</v>
      </c>
      <c r="C8607" s="1">
        <v>29182</v>
      </c>
      <c r="D8607">
        <v>122.35000000000001</v>
      </c>
      <c r="E8607">
        <v>4649.3</v>
      </c>
    </row>
    <row r="8608" spans="1:5" x14ac:dyDescent="0.25">
      <c r="A8608" t="s">
        <v>231</v>
      </c>
      <c r="B8608" t="s">
        <v>5</v>
      </c>
      <c r="C8608" s="1">
        <v>29228</v>
      </c>
      <c r="D8608">
        <v>30.119565217391305</v>
      </c>
      <c r="E8608">
        <v>1385.5</v>
      </c>
    </row>
    <row r="8609" spans="1:5" x14ac:dyDescent="0.25">
      <c r="A8609" t="s">
        <v>231</v>
      </c>
      <c r="B8609" t="s">
        <v>5</v>
      </c>
      <c r="C8609" s="1">
        <v>29258</v>
      </c>
      <c r="D8609">
        <v>19.666666666666668</v>
      </c>
      <c r="E8609">
        <v>590</v>
      </c>
    </row>
    <row r="8610" spans="1:5" x14ac:dyDescent="0.25">
      <c r="A8610" t="s">
        <v>231</v>
      </c>
      <c r="B8610" t="s">
        <v>5</v>
      </c>
      <c r="C8610" s="1">
        <v>29293</v>
      </c>
      <c r="D8610">
        <v>17.757142857142856</v>
      </c>
      <c r="E8610">
        <v>621.5</v>
      </c>
    </row>
    <row r="8611" spans="1:5" x14ac:dyDescent="0.25">
      <c r="A8611" t="s">
        <v>231</v>
      </c>
      <c r="B8611" t="s">
        <v>5</v>
      </c>
      <c r="C8611" s="1">
        <v>29342</v>
      </c>
      <c r="D8611">
        <v>20.16938775510204</v>
      </c>
      <c r="E8611">
        <v>988.3</v>
      </c>
    </row>
    <row r="8612" spans="1:5" x14ac:dyDescent="0.25">
      <c r="A8612" t="s">
        <v>231</v>
      </c>
      <c r="B8612" t="s">
        <v>5</v>
      </c>
      <c r="C8612" s="1">
        <v>29382</v>
      </c>
      <c r="D8612">
        <v>3.09</v>
      </c>
      <c r="E8612">
        <v>123.6</v>
      </c>
    </row>
    <row r="8613" spans="1:5" x14ac:dyDescent="0.25">
      <c r="A8613" t="s">
        <v>231</v>
      </c>
      <c r="B8613" t="s">
        <v>5</v>
      </c>
      <c r="C8613" s="1">
        <v>29467</v>
      </c>
      <c r="D8613">
        <v>0.77294117647058824</v>
      </c>
      <c r="E8613">
        <v>65.7</v>
      </c>
    </row>
    <row r="8614" spans="1:5" x14ac:dyDescent="0.25">
      <c r="A8614" t="s">
        <v>231</v>
      </c>
      <c r="B8614" t="s">
        <v>5</v>
      </c>
      <c r="C8614" s="1">
        <v>29507</v>
      </c>
      <c r="D8614">
        <v>21.965</v>
      </c>
      <c r="E8614">
        <v>878.6</v>
      </c>
    </row>
    <row r="8615" spans="1:5" x14ac:dyDescent="0.25">
      <c r="A8615" t="s">
        <v>231</v>
      </c>
      <c r="B8615" t="s">
        <v>5</v>
      </c>
      <c r="C8615" s="1">
        <v>29551</v>
      </c>
      <c r="D8615">
        <v>30.127272727272725</v>
      </c>
      <c r="E8615">
        <v>1325.6</v>
      </c>
    </row>
    <row r="8616" spans="1:5" x14ac:dyDescent="0.25">
      <c r="A8616" t="s">
        <v>231</v>
      </c>
      <c r="B8616" t="s">
        <v>5</v>
      </c>
      <c r="C8616" s="1">
        <v>29570</v>
      </c>
      <c r="D8616">
        <v>34.826315789473689</v>
      </c>
      <c r="E8616">
        <v>661.7</v>
      </c>
    </row>
    <row r="8617" spans="1:5" x14ac:dyDescent="0.25">
      <c r="A8617" t="s">
        <v>231</v>
      </c>
      <c r="B8617" t="s">
        <v>5</v>
      </c>
      <c r="C8617" s="1">
        <v>29601</v>
      </c>
      <c r="D8617">
        <v>29.548387096774192</v>
      </c>
      <c r="E8617">
        <v>916</v>
      </c>
    </row>
    <row r="8618" spans="1:5" x14ac:dyDescent="0.25">
      <c r="A8618" t="s">
        <v>231</v>
      </c>
      <c r="B8618" t="s">
        <v>5</v>
      </c>
      <c r="C8618" s="1">
        <v>29640</v>
      </c>
      <c r="D8618">
        <v>0</v>
      </c>
      <c r="E8618">
        <v>0</v>
      </c>
    </row>
    <row r="8619" spans="1:5" x14ac:dyDescent="0.25">
      <c r="A8619" t="s">
        <v>231</v>
      </c>
      <c r="B8619" t="s">
        <v>5</v>
      </c>
      <c r="C8619" s="1">
        <v>29672</v>
      </c>
      <c r="D8619">
        <v>7.6781249999999996</v>
      </c>
      <c r="E8619">
        <v>245.7</v>
      </c>
    </row>
    <row r="8620" spans="1:5" x14ac:dyDescent="0.25">
      <c r="A8620" t="s">
        <v>231</v>
      </c>
      <c r="B8620" t="s">
        <v>5</v>
      </c>
      <c r="C8620" s="1">
        <v>29732</v>
      </c>
      <c r="D8620">
        <v>7.7166666666666668</v>
      </c>
      <c r="E8620">
        <v>463</v>
      </c>
    </row>
    <row r="8621" spans="1:5" x14ac:dyDescent="0.25">
      <c r="A8621" t="s">
        <v>231</v>
      </c>
      <c r="B8621" t="s">
        <v>5</v>
      </c>
      <c r="C8621" s="1">
        <v>29829</v>
      </c>
      <c r="D8621">
        <v>5.6340206185567014</v>
      </c>
      <c r="E8621">
        <v>546.5</v>
      </c>
    </row>
    <row r="8622" spans="1:5" x14ac:dyDescent="0.25">
      <c r="A8622" t="s">
        <v>231</v>
      </c>
      <c r="B8622" t="s">
        <v>5</v>
      </c>
      <c r="C8622" s="1">
        <v>29858</v>
      </c>
      <c r="D8622">
        <v>22.679310344827588</v>
      </c>
      <c r="E8622">
        <v>657.7</v>
      </c>
    </row>
    <row r="8623" spans="1:5" x14ac:dyDescent="0.25">
      <c r="A8623" t="s">
        <v>231</v>
      </c>
      <c r="B8623" t="s">
        <v>5</v>
      </c>
      <c r="C8623" s="1">
        <v>29889</v>
      </c>
      <c r="D8623">
        <v>74.045161290322582</v>
      </c>
      <c r="E8623">
        <v>2295.4</v>
      </c>
    </row>
    <row r="8624" spans="1:5" x14ac:dyDescent="0.25">
      <c r="A8624" t="s">
        <v>231</v>
      </c>
      <c r="B8624" t="s">
        <v>5</v>
      </c>
      <c r="C8624" s="1">
        <v>29917</v>
      </c>
      <c r="D8624">
        <v>43.917857142857144</v>
      </c>
      <c r="E8624">
        <v>1229.7</v>
      </c>
    </row>
    <row r="8625" spans="1:5" x14ac:dyDescent="0.25">
      <c r="A8625" t="s">
        <v>231</v>
      </c>
      <c r="B8625" t="s">
        <v>5</v>
      </c>
      <c r="C8625" s="1">
        <v>29964</v>
      </c>
      <c r="D8625">
        <v>0</v>
      </c>
      <c r="E8625">
        <v>0</v>
      </c>
    </row>
    <row r="8626" spans="1:5" x14ac:dyDescent="0.25">
      <c r="A8626" t="s">
        <v>231</v>
      </c>
      <c r="B8626" t="s">
        <v>5</v>
      </c>
      <c r="C8626" s="1">
        <v>29997</v>
      </c>
      <c r="D8626">
        <v>0</v>
      </c>
      <c r="E8626">
        <v>0</v>
      </c>
    </row>
    <row r="8627" spans="1:5" x14ac:dyDescent="0.25">
      <c r="A8627" t="s">
        <v>231</v>
      </c>
      <c r="B8627" t="s">
        <v>5</v>
      </c>
      <c r="C8627" s="1">
        <v>30034</v>
      </c>
      <c r="D8627">
        <v>0</v>
      </c>
      <c r="E8627">
        <v>0</v>
      </c>
    </row>
    <row r="8628" spans="1:5" x14ac:dyDescent="0.25">
      <c r="A8628" t="s">
        <v>231</v>
      </c>
      <c r="B8628" t="s">
        <v>5</v>
      </c>
      <c r="C8628" s="1">
        <v>30068</v>
      </c>
      <c r="D8628">
        <v>5.6411764705882357</v>
      </c>
      <c r="E8628">
        <v>191.8</v>
      </c>
    </row>
    <row r="8629" spans="1:5" x14ac:dyDescent="0.25">
      <c r="A8629" t="s">
        <v>231</v>
      </c>
      <c r="B8629" t="s">
        <v>5</v>
      </c>
      <c r="C8629" s="1">
        <v>30097</v>
      </c>
      <c r="D8629">
        <v>4.296551724137931</v>
      </c>
      <c r="E8629">
        <v>124.6</v>
      </c>
    </row>
    <row r="8630" spans="1:5" x14ac:dyDescent="0.25">
      <c r="A8630" t="s">
        <v>231</v>
      </c>
      <c r="B8630" t="s">
        <v>5</v>
      </c>
      <c r="C8630" s="1">
        <v>30564</v>
      </c>
      <c r="E8630">
        <v>693.3</v>
      </c>
    </row>
    <row r="8631" spans="1:5" x14ac:dyDescent="0.25">
      <c r="A8631" t="s">
        <v>231</v>
      </c>
      <c r="B8631" t="s">
        <v>5</v>
      </c>
      <c r="C8631" s="1">
        <v>30595</v>
      </c>
      <c r="D8631">
        <v>28.780645161290323</v>
      </c>
      <c r="E8631">
        <v>892.2</v>
      </c>
    </row>
    <row r="8632" spans="1:5" x14ac:dyDescent="0.25">
      <c r="A8632" t="s">
        <v>231</v>
      </c>
      <c r="B8632" t="s">
        <v>5</v>
      </c>
      <c r="C8632" s="1">
        <v>30629</v>
      </c>
      <c r="D8632">
        <v>91.679411764705875</v>
      </c>
      <c r="E8632">
        <v>3117.1</v>
      </c>
    </row>
    <row r="8633" spans="1:5" x14ac:dyDescent="0.25">
      <c r="A8633" t="s">
        <v>231</v>
      </c>
      <c r="B8633" t="s">
        <v>5</v>
      </c>
      <c r="C8633" s="1">
        <v>30665</v>
      </c>
      <c r="D8633">
        <v>21.12777777777778</v>
      </c>
      <c r="E8633">
        <v>760.6</v>
      </c>
    </row>
    <row r="8634" spans="1:5" x14ac:dyDescent="0.25">
      <c r="A8634" t="s">
        <v>231</v>
      </c>
      <c r="B8634" t="s">
        <v>5</v>
      </c>
      <c r="C8634" s="1">
        <v>30707</v>
      </c>
      <c r="D8634">
        <v>47.021428571428572</v>
      </c>
      <c r="E8634">
        <v>1974.9</v>
      </c>
    </row>
    <row r="8635" spans="1:5" x14ac:dyDescent="0.25">
      <c r="A8635" t="s">
        <v>231</v>
      </c>
      <c r="B8635" t="s">
        <v>5</v>
      </c>
      <c r="C8635" s="1">
        <v>30742</v>
      </c>
      <c r="D8635">
        <v>28.982857142857142</v>
      </c>
      <c r="E8635">
        <v>1014.4</v>
      </c>
    </row>
    <row r="8636" spans="1:5" x14ac:dyDescent="0.25">
      <c r="A8636" t="s">
        <v>231</v>
      </c>
      <c r="B8636" t="s">
        <v>5</v>
      </c>
      <c r="C8636" s="1">
        <v>30929</v>
      </c>
      <c r="D8636">
        <v>6.8090909090909086</v>
      </c>
      <c r="E8636">
        <v>1273.3</v>
      </c>
    </row>
    <row r="8637" spans="1:5" x14ac:dyDescent="0.25">
      <c r="A8637" t="s">
        <v>231</v>
      </c>
      <c r="B8637" t="s">
        <v>5</v>
      </c>
      <c r="C8637" s="1">
        <v>30963</v>
      </c>
      <c r="D8637">
        <v>64.373529411764707</v>
      </c>
      <c r="E8637">
        <v>2188.6999999999998</v>
      </c>
    </row>
    <row r="8638" spans="1:5" x14ac:dyDescent="0.25">
      <c r="A8638" t="s">
        <v>231</v>
      </c>
      <c r="B8638" t="s">
        <v>5</v>
      </c>
      <c r="C8638" s="1">
        <v>31006</v>
      </c>
      <c r="D8638">
        <v>18.009302325581395</v>
      </c>
      <c r="E8638">
        <v>774.4</v>
      </c>
    </row>
    <row r="8639" spans="1:5" x14ac:dyDescent="0.25">
      <c r="A8639" t="s">
        <v>231</v>
      </c>
      <c r="B8639" t="s">
        <v>5</v>
      </c>
      <c r="C8639" s="1">
        <v>31036</v>
      </c>
      <c r="D8639">
        <v>40.556666666666665</v>
      </c>
      <c r="E8639">
        <v>1216.7</v>
      </c>
    </row>
    <row r="8640" spans="1:5" x14ac:dyDescent="0.25">
      <c r="A8640" t="s">
        <v>231</v>
      </c>
      <c r="B8640" t="s">
        <v>5</v>
      </c>
      <c r="C8640" s="1">
        <v>31071</v>
      </c>
      <c r="D8640">
        <v>0</v>
      </c>
      <c r="E8640">
        <v>0</v>
      </c>
    </row>
    <row r="8641" spans="1:5" x14ac:dyDescent="0.25">
      <c r="A8641" t="s">
        <v>231</v>
      </c>
      <c r="B8641" t="s">
        <v>5</v>
      </c>
      <c r="C8641" s="1">
        <v>31105</v>
      </c>
      <c r="D8641">
        <v>0.20588235294117646</v>
      </c>
      <c r="E8641">
        <v>7</v>
      </c>
    </row>
    <row r="8642" spans="1:5" x14ac:dyDescent="0.25">
      <c r="A8642" t="s">
        <v>231</v>
      </c>
      <c r="B8642" t="s">
        <v>5</v>
      </c>
      <c r="C8642" s="1">
        <v>31135</v>
      </c>
      <c r="D8642">
        <v>8.5633333333333326</v>
      </c>
      <c r="E8642">
        <v>256.89999999999998</v>
      </c>
    </row>
    <row r="8643" spans="1:5" x14ac:dyDescent="0.25">
      <c r="A8643" t="s">
        <v>231</v>
      </c>
      <c r="B8643" t="s">
        <v>5</v>
      </c>
      <c r="C8643" s="1">
        <v>31196</v>
      </c>
      <c r="D8643">
        <v>2.3180327868852459</v>
      </c>
      <c r="E8643">
        <v>141.4</v>
      </c>
    </row>
    <row r="8644" spans="1:5" x14ac:dyDescent="0.25">
      <c r="A8644" t="s">
        <v>231</v>
      </c>
      <c r="B8644" t="s">
        <v>5</v>
      </c>
      <c r="C8644" s="1">
        <v>31299</v>
      </c>
      <c r="D8644">
        <v>11.07378640776699</v>
      </c>
      <c r="E8644">
        <v>1140.5999999999999</v>
      </c>
    </row>
    <row r="8645" spans="1:5" x14ac:dyDescent="0.25">
      <c r="A8645" t="s">
        <v>231</v>
      </c>
      <c r="B8645" t="s">
        <v>5</v>
      </c>
      <c r="C8645" s="1">
        <v>31328</v>
      </c>
      <c r="D8645">
        <v>51.786206896551725</v>
      </c>
      <c r="E8645">
        <v>1501.8</v>
      </c>
    </row>
    <row r="8646" spans="1:5" x14ac:dyDescent="0.25">
      <c r="A8646" t="s">
        <v>231</v>
      </c>
      <c r="B8646" t="s">
        <v>5</v>
      </c>
      <c r="C8646" s="1">
        <v>31363</v>
      </c>
      <c r="D8646">
        <v>66.11999999999999</v>
      </c>
      <c r="E8646">
        <v>2314.1999999999998</v>
      </c>
    </row>
    <row r="8647" spans="1:5" x14ac:dyDescent="0.25">
      <c r="A8647" t="s">
        <v>231</v>
      </c>
      <c r="B8647" t="s">
        <v>5</v>
      </c>
      <c r="C8647" s="1">
        <v>31390</v>
      </c>
      <c r="D8647">
        <v>52.388888888888886</v>
      </c>
      <c r="E8647">
        <v>1414.5</v>
      </c>
    </row>
    <row r="8648" spans="1:5" x14ac:dyDescent="0.25">
      <c r="A8648" t="s">
        <v>231</v>
      </c>
      <c r="B8648" t="s">
        <v>5</v>
      </c>
      <c r="C8648" s="1">
        <v>31422</v>
      </c>
      <c r="D8648">
        <v>54.106250000000003</v>
      </c>
      <c r="E8648">
        <v>1731.4</v>
      </c>
    </row>
    <row r="8649" spans="1:5" x14ac:dyDescent="0.25">
      <c r="A8649" t="s">
        <v>231</v>
      </c>
      <c r="B8649" t="s">
        <v>5</v>
      </c>
      <c r="C8649" s="1">
        <v>31453</v>
      </c>
      <c r="D8649">
        <v>12.487096774193549</v>
      </c>
      <c r="E8649">
        <v>387.1</v>
      </c>
    </row>
    <row r="8650" spans="1:5" x14ac:dyDescent="0.25">
      <c r="A8650" t="s">
        <v>231</v>
      </c>
      <c r="B8650" t="s">
        <v>5</v>
      </c>
      <c r="C8650" s="1">
        <v>31481</v>
      </c>
      <c r="D8650">
        <v>29.967857142857145</v>
      </c>
      <c r="E8650">
        <v>839.1</v>
      </c>
    </row>
    <row r="8651" spans="1:5" x14ac:dyDescent="0.25">
      <c r="A8651" t="s">
        <v>231</v>
      </c>
      <c r="B8651" t="s">
        <v>5</v>
      </c>
      <c r="C8651" s="1">
        <v>31512</v>
      </c>
      <c r="D8651">
        <v>47.116129032258058</v>
      </c>
      <c r="E8651">
        <v>1460.6</v>
      </c>
    </row>
    <row r="8652" spans="1:5" x14ac:dyDescent="0.25">
      <c r="A8652" t="s">
        <v>231</v>
      </c>
      <c r="B8652" t="s">
        <v>5</v>
      </c>
      <c r="C8652" s="1">
        <v>31558</v>
      </c>
      <c r="D8652">
        <v>9.6891304347826086</v>
      </c>
      <c r="E8652">
        <v>445.7</v>
      </c>
    </row>
    <row r="8653" spans="1:5" x14ac:dyDescent="0.25">
      <c r="A8653" t="s">
        <v>231</v>
      </c>
      <c r="B8653" t="s">
        <v>5</v>
      </c>
      <c r="C8653" s="1">
        <v>31657</v>
      </c>
      <c r="D8653">
        <v>3.11010101010101</v>
      </c>
      <c r="E8653">
        <v>307.89999999999998</v>
      </c>
    </row>
    <row r="8654" spans="1:5" x14ac:dyDescent="0.25">
      <c r="A8654" t="s">
        <v>231</v>
      </c>
      <c r="B8654" t="s">
        <v>5</v>
      </c>
      <c r="C8654" s="1">
        <v>31686</v>
      </c>
      <c r="D8654">
        <v>26.903448275862072</v>
      </c>
      <c r="E8654">
        <v>780.2</v>
      </c>
    </row>
    <row r="8655" spans="1:5" x14ac:dyDescent="0.25">
      <c r="A8655" t="s">
        <v>231</v>
      </c>
      <c r="B8655" t="s">
        <v>5</v>
      </c>
      <c r="C8655" s="1">
        <v>31719</v>
      </c>
      <c r="D8655">
        <v>88.590909090909093</v>
      </c>
      <c r="E8655">
        <v>2923.5</v>
      </c>
    </row>
    <row r="8656" spans="1:5" x14ac:dyDescent="0.25">
      <c r="A8656" t="s">
        <v>231</v>
      </c>
      <c r="B8656" t="s">
        <v>5</v>
      </c>
      <c r="C8656" s="1">
        <v>31754</v>
      </c>
      <c r="D8656">
        <v>50.885714285714286</v>
      </c>
      <c r="E8656">
        <v>1781</v>
      </c>
    </row>
    <row r="8657" spans="1:5" x14ac:dyDescent="0.25">
      <c r="A8657" t="s">
        <v>231</v>
      </c>
      <c r="B8657" t="s">
        <v>5</v>
      </c>
      <c r="C8657" s="1">
        <v>31785</v>
      </c>
      <c r="D8657">
        <v>8.6064516129032267</v>
      </c>
      <c r="E8657">
        <v>266.8</v>
      </c>
    </row>
    <row r="8658" spans="1:5" x14ac:dyDescent="0.25">
      <c r="A8658" t="s">
        <v>231</v>
      </c>
      <c r="B8658" t="s">
        <v>5</v>
      </c>
      <c r="C8658" s="1">
        <v>31831</v>
      </c>
      <c r="D8658">
        <v>0</v>
      </c>
      <c r="E8658">
        <v>0</v>
      </c>
    </row>
    <row r="8659" spans="1:5" x14ac:dyDescent="0.25">
      <c r="A8659" t="s">
        <v>231</v>
      </c>
      <c r="B8659" t="s">
        <v>5</v>
      </c>
      <c r="C8659" s="1">
        <v>31867</v>
      </c>
      <c r="D8659">
        <v>31.802777777777781</v>
      </c>
      <c r="E8659">
        <v>1144.9000000000001</v>
      </c>
    </row>
    <row r="8660" spans="1:5" x14ac:dyDescent="0.25">
      <c r="A8660" t="s">
        <v>231</v>
      </c>
      <c r="B8660" t="s">
        <v>5</v>
      </c>
      <c r="C8660" s="1">
        <v>31931</v>
      </c>
      <c r="D8660">
        <v>9.8078125000000007</v>
      </c>
      <c r="E8660">
        <v>627.70000000000005</v>
      </c>
    </row>
    <row r="8661" spans="1:5" x14ac:dyDescent="0.25">
      <c r="A8661" t="s">
        <v>231</v>
      </c>
      <c r="B8661" t="s">
        <v>5</v>
      </c>
      <c r="C8661" s="1">
        <v>32022</v>
      </c>
      <c r="D8661">
        <v>12.324175824175825</v>
      </c>
      <c r="E8661">
        <v>1121.5</v>
      </c>
    </row>
    <row r="8662" spans="1:5" x14ac:dyDescent="0.25">
      <c r="A8662" t="s">
        <v>231</v>
      </c>
      <c r="B8662" t="s">
        <v>5</v>
      </c>
      <c r="C8662" s="1">
        <v>32056</v>
      </c>
      <c r="D8662">
        <v>48.311764705882354</v>
      </c>
      <c r="E8662">
        <v>1642.6</v>
      </c>
    </row>
    <row r="8663" spans="1:5" x14ac:dyDescent="0.25">
      <c r="A8663" t="s">
        <v>231</v>
      </c>
      <c r="B8663" t="s">
        <v>5</v>
      </c>
      <c r="C8663" s="1">
        <v>32086</v>
      </c>
      <c r="D8663">
        <v>101.68333333333334</v>
      </c>
      <c r="E8663">
        <v>3050.5</v>
      </c>
    </row>
    <row r="8664" spans="1:5" x14ac:dyDescent="0.25">
      <c r="A8664" t="s">
        <v>231</v>
      </c>
      <c r="B8664" t="s">
        <v>5</v>
      </c>
      <c r="C8664" s="1">
        <v>32118</v>
      </c>
      <c r="D8664">
        <v>54.524999999999999</v>
      </c>
      <c r="E8664">
        <v>1744.8</v>
      </c>
    </row>
    <row r="8665" spans="1:5" x14ac:dyDescent="0.25">
      <c r="A8665" t="s">
        <v>231</v>
      </c>
      <c r="B8665" t="s">
        <v>5</v>
      </c>
      <c r="C8665" s="1">
        <v>32148</v>
      </c>
      <c r="D8665">
        <v>20.956666666666667</v>
      </c>
      <c r="E8665">
        <v>628.70000000000005</v>
      </c>
    </row>
    <row r="8666" spans="1:5" x14ac:dyDescent="0.25">
      <c r="A8666" t="s">
        <v>231</v>
      </c>
      <c r="B8666" t="s">
        <v>5</v>
      </c>
      <c r="C8666" s="1">
        <v>32195</v>
      </c>
      <c r="D8666">
        <v>4.9829787234042549</v>
      </c>
      <c r="E8666">
        <v>234.2</v>
      </c>
    </row>
    <row r="8667" spans="1:5" x14ac:dyDescent="0.25">
      <c r="A8667" t="s">
        <v>231</v>
      </c>
      <c r="B8667" t="s">
        <v>5</v>
      </c>
      <c r="C8667" s="1">
        <v>32226</v>
      </c>
      <c r="D8667">
        <v>0</v>
      </c>
      <c r="E8667">
        <v>0</v>
      </c>
    </row>
    <row r="8668" spans="1:5" x14ac:dyDescent="0.25">
      <c r="A8668" t="s">
        <v>231</v>
      </c>
      <c r="B8668" t="s">
        <v>5</v>
      </c>
      <c r="C8668" s="1">
        <v>32301</v>
      </c>
      <c r="D8668">
        <v>0.24666666666666667</v>
      </c>
      <c r="E8668">
        <v>18.5</v>
      </c>
    </row>
    <row r="8669" spans="1:5" x14ac:dyDescent="0.25">
      <c r="A8669" t="s">
        <v>231</v>
      </c>
      <c r="B8669" t="s">
        <v>5</v>
      </c>
      <c r="C8669" s="1">
        <v>32395</v>
      </c>
      <c r="D8669">
        <v>6.2297872340425533</v>
      </c>
      <c r="E8669">
        <v>585.6</v>
      </c>
    </row>
    <row r="8670" spans="1:5" x14ac:dyDescent="0.25">
      <c r="A8670" t="s">
        <v>231</v>
      </c>
      <c r="B8670" t="s">
        <v>5</v>
      </c>
      <c r="C8670" s="1">
        <v>32433</v>
      </c>
      <c r="D8670">
        <v>16.944736842105261</v>
      </c>
      <c r="E8670">
        <v>643.9</v>
      </c>
    </row>
    <row r="8671" spans="1:5" x14ac:dyDescent="0.25">
      <c r="A8671" t="s">
        <v>231</v>
      </c>
      <c r="B8671" t="s">
        <v>5</v>
      </c>
      <c r="C8671" s="1">
        <v>32471</v>
      </c>
      <c r="D8671">
        <v>0</v>
      </c>
      <c r="E8671">
        <v>0</v>
      </c>
    </row>
    <row r="8672" spans="1:5" x14ac:dyDescent="0.25">
      <c r="A8672" t="s">
        <v>231</v>
      </c>
      <c r="B8672" t="s">
        <v>5</v>
      </c>
      <c r="C8672" s="1">
        <v>32513</v>
      </c>
      <c r="D8672">
        <v>0</v>
      </c>
      <c r="E8672">
        <v>0</v>
      </c>
    </row>
    <row r="8673" spans="1:5" x14ac:dyDescent="0.25">
      <c r="A8673" t="s">
        <v>231</v>
      </c>
      <c r="B8673" t="s">
        <v>5</v>
      </c>
      <c r="C8673" s="1">
        <v>32553</v>
      </c>
      <c r="D8673">
        <v>14.502500000000001</v>
      </c>
      <c r="E8673">
        <v>580.1</v>
      </c>
    </row>
    <row r="8674" spans="1:5" x14ac:dyDescent="0.25">
      <c r="A8674" t="s">
        <v>231</v>
      </c>
      <c r="B8674" t="s">
        <v>5</v>
      </c>
      <c r="C8674" s="1">
        <v>32665</v>
      </c>
      <c r="D8674">
        <v>10.475892857142856</v>
      </c>
      <c r="E8674">
        <v>1173.3</v>
      </c>
    </row>
    <row r="8675" spans="1:5" x14ac:dyDescent="0.25">
      <c r="A8675" t="s">
        <v>231</v>
      </c>
      <c r="B8675" t="s">
        <v>5</v>
      </c>
      <c r="C8675" s="1">
        <v>32791</v>
      </c>
      <c r="D8675">
        <v>26.683333333333334</v>
      </c>
      <c r="E8675">
        <v>3362.1</v>
      </c>
    </row>
    <row r="8676" spans="1:5" x14ac:dyDescent="0.25">
      <c r="A8676" t="s">
        <v>231</v>
      </c>
      <c r="B8676" t="s">
        <v>5</v>
      </c>
      <c r="C8676" s="1">
        <v>32818</v>
      </c>
      <c r="D8676">
        <v>83.233333333333334</v>
      </c>
      <c r="E8676">
        <v>2247.3000000000002</v>
      </c>
    </row>
    <row r="8677" spans="1:5" x14ac:dyDescent="0.25">
      <c r="A8677" t="s">
        <v>231</v>
      </c>
      <c r="B8677" t="s">
        <v>5</v>
      </c>
      <c r="C8677" s="1">
        <v>32853</v>
      </c>
      <c r="D8677">
        <v>13.485714285714286</v>
      </c>
      <c r="E8677">
        <v>472</v>
      </c>
    </row>
    <row r="8678" spans="1:5" x14ac:dyDescent="0.25">
      <c r="A8678" t="s">
        <v>231</v>
      </c>
      <c r="B8678" t="s">
        <v>5</v>
      </c>
      <c r="C8678" s="1">
        <v>32899</v>
      </c>
      <c r="D8678">
        <v>13.165217391304349</v>
      </c>
      <c r="E8678">
        <v>605.6</v>
      </c>
    </row>
    <row r="8679" spans="1:5" x14ac:dyDescent="0.25">
      <c r="A8679" t="s">
        <v>231</v>
      </c>
      <c r="B8679" t="s">
        <v>5</v>
      </c>
      <c r="C8679" s="1">
        <v>32958</v>
      </c>
      <c r="D8679">
        <v>7.9</v>
      </c>
      <c r="E8679">
        <v>466.1</v>
      </c>
    </row>
    <row r="8680" spans="1:5" x14ac:dyDescent="0.25">
      <c r="A8680" t="s">
        <v>231</v>
      </c>
      <c r="B8680" t="s">
        <v>5</v>
      </c>
      <c r="C8680" s="1">
        <v>33017</v>
      </c>
      <c r="D8680">
        <v>3.7847457627118648</v>
      </c>
      <c r="E8680">
        <v>223.3</v>
      </c>
    </row>
    <row r="8681" spans="1:5" x14ac:dyDescent="0.25">
      <c r="A8681" t="s">
        <v>231</v>
      </c>
      <c r="B8681" t="s">
        <v>5</v>
      </c>
      <c r="C8681" s="1">
        <v>33142</v>
      </c>
      <c r="D8681">
        <v>11.881600000000001</v>
      </c>
      <c r="E8681">
        <v>1485.2</v>
      </c>
    </row>
    <row r="8682" spans="1:5" x14ac:dyDescent="0.25">
      <c r="A8682" t="s">
        <v>231</v>
      </c>
      <c r="B8682" t="s">
        <v>5</v>
      </c>
      <c r="C8682" s="1">
        <v>33184</v>
      </c>
      <c r="D8682">
        <v>69.040476190476184</v>
      </c>
      <c r="E8682">
        <v>2899.7</v>
      </c>
    </row>
    <row r="8683" spans="1:5" x14ac:dyDescent="0.25">
      <c r="A8683" t="s">
        <v>231</v>
      </c>
      <c r="B8683" t="s">
        <v>5</v>
      </c>
      <c r="C8683" s="1">
        <v>33224</v>
      </c>
      <c r="D8683">
        <v>37.352499999999999</v>
      </c>
      <c r="E8683">
        <v>1494.1</v>
      </c>
    </row>
    <row r="8684" spans="1:5" x14ac:dyDescent="0.25">
      <c r="A8684" t="s">
        <v>231</v>
      </c>
      <c r="B8684" t="s">
        <v>5</v>
      </c>
      <c r="C8684" s="1">
        <v>33261</v>
      </c>
      <c r="D8684">
        <v>7.7891891891891891</v>
      </c>
      <c r="E8684">
        <v>288.2</v>
      </c>
    </row>
    <row r="8685" spans="1:5" x14ac:dyDescent="0.25">
      <c r="A8685" t="s">
        <v>231</v>
      </c>
      <c r="B8685" t="s">
        <v>5</v>
      </c>
      <c r="C8685" s="1">
        <v>33301</v>
      </c>
      <c r="D8685">
        <v>8.4375</v>
      </c>
      <c r="E8685">
        <v>337.5</v>
      </c>
    </row>
    <row r="8686" spans="1:5" x14ac:dyDescent="0.25">
      <c r="A8686" t="s">
        <v>231</v>
      </c>
      <c r="B8686" t="s">
        <v>5</v>
      </c>
      <c r="C8686" s="1">
        <v>33344</v>
      </c>
      <c r="D8686">
        <v>10.144186046511628</v>
      </c>
      <c r="E8686">
        <v>436.2</v>
      </c>
    </row>
    <row r="8687" spans="1:5" x14ac:dyDescent="0.25">
      <c r="A8687" t="s">
        <v>231</v>
      </c>
      <c r="B8687" t="s">
        <v>5</v>
      </c>
      <c r="C8687" s="1">
        <v>33403</v>
      </c>
      <c r="D8687">
        <v>6.3711864406779659</v>
      </c>
      <c r="E8687">
        <v>375.9</v>
      </c>
    </row>
    <row r="8688" spans="1:5" x14ac:dyDescent="0.25">
      <c r="A8688" t="s">
        <v>231</v>
      </c>
      <c r="B8688" t="s">
        <v>5</v>
      </c>
      <c r="C8688" s="1">
        <v>33487</v>
      </c>
      <c r="D8688">
        <v>5.1380952380952385</v>
      </c>
      <c r="E8688">
        <v>431.6</v>
      </c>
    </row>
    <row r="8689" spans="1:5" x14ac:dyDescent="0.25">
      <c r="A8689" t="s">
        <v>231</v>
      </c>
      <c r="B8689" t="s">
        <v>5</v>
      </c>
      <c r="C8689" s="1">
        <v>33533</v>
      </c>
      <c r="D8689">
        <v>30.589130434782607</v>
      </c>
      <c r="E8689">
        <v>1407.1</v>
      </c>
    </row>
    <row r="8690" spans="1:5" x14ac:dyDescent="0.25">
      <c r="A8690" t="s">
        <v>231</v>
      </c>
      <c r="B8690" t="s">
        <v>5</v>
      </c>
      <c r="C8690" s="1">
        <v>33567</v>
      </c>
      <c r="D8690">
        <v>58.694117647058818</v>
      </c>
      <c r="E8690">
        <v>1995.6</v>
      </c>
    </row>
    <row r="8691" spans="1:5" x14ac:dyDescent="0.25">
      <c r="A8691" t="s">
        <v>231</v>
      </c>
      <c r="B8691" t="s">
        <v>5</v>
      </c>
      <c r="C8691" s="1">
        <v>33592</v>
      </c>
      <c r="D8691">
        <v>30.46</v>
      </c>
      <c r="E8691">
        <v>761.5</v>
      </c>
    </row>
    <row r="8692" spans="1:5" x14ac:dyDescent="0.25">
      <c r="A8692" t="s">
        <v>231</v>
      </c>
      <c r="B8692" t="s">
        <v>5</v>
      </c>
      <c r="C8692" s="1">
        <v>33625</v>
      </c>
      <c r="D8692">
        <v>17.069696969696967</v>
      </c>
      <c r="E8692">
        <v>563.29999999999995</v>
      </c>
    </row>
    <row r="8693" spans="1:5" x14ac:dyDescent="0.25">
      <c r="A8693" t="s">
        <v>231</v>
      </c>
      <c r="B8693" t="s">
        <v>5</v>
      </c>
      <c r="C8693" s="1">
        <v>33668</v>
      </c>
      <c r="D8693">
        <v>0</v>
      </c>
      <c r="E8693">
        <v>0</v>
      </c>
    </row>
    <row r="8694" spans="1:5" x14ac:dyDescent="0.25">
      <c r="A8694" t="s">
        <v>231</v>
      </c>
      <c r="B8694" t="s">
        <v>5</v>
      </c>
      <c r="C8694" s="1">
        <v>33788</v>
      </c>
      <c r="D8694">
        <v>0</v>
      </c>
      <c r="E8694">
        <v>0</v>
      </c>
    </row>
    <row r="8695" spans="1:5" x14ac:dyDescent="0.25">
      <c r="A8695" t="s">
        <v>231</v>
      </c>
      <c r="B8695" t="s">
        <v>5</v>
      </c>
      <c r="C8695" s="1">
        <v>33869</v>
      </c>
      <c r="D8695">
        <v>11.491358024691358</v>
      </c>
      <c r="E8695">
        <v>930.8</v>
      </c>
    </row>
    <row r="8696" spans="1:5" x14ac:dyDescent="0.25">
      <c r="A8696" t="s">
        <v>231</v>
      </c>
      <c r="B8696" t="s">
        <v>5</v>
      </c>
      <c r="C8696" s="1">
        <v>33910</v>
      </c>
      <c r="D8696">
        <v>51.37073170731707</v>
      </c>
      <c r="E8696">
        <v>2106.1999999999998</v>
      </c>
    </row>
    <row r="8697" spans="1:5" x14ac:dyDescent="0.25">
      <c r="A8697" t="s">
        <v>231</v>
      </c>
      <c r="B8697" t="s">
        <v>5</v>
      </c>
      <c r="C8697" s="1">
        <v>33953</v>
      </c>
      <c r="D8697">
        <v>63.274418604651167</v>
      </c>
      <c r="E8697">
        <v>2720.8</v>
      </c>
    </row>
    <row r="8698" spans="1:5" x14ac:dyDescent="0.25">
      <c r="A8698" t="s">
        <v>231</v>
      </c>
      <c r="B8698" t="s">
        <v>5</v>
      </c>
      <c r="C8698" s="1">
        <v>33998</v>
      </c>
      <c r="D8698">
        <v>16.237777777777779</v>
      </c>
      <c r="E8698">
        <v>730.7</v>
      </c>
    </row>
    <row r="8699" spans="1:5" x14ac:dyDescent="0.25">
      <c r="A8699" t="s">
        <v>231</v>
      </c>
      <c r="B8699" t="s">
        <v>5</v>
      </c>
      <c r="C8699" s="1">
        <v>34031</v>
      </c>
      <c r="D8699">
        <v>5.3151515151515154</v>
      </c>
      <c r="E8699">
        <v>175.4</v>
      </c>
    </row>
    <row r="8700" spans="1:5" x14ac:dyDescent="0.25">
      <c r="A8700" t="s">
        <v>231</v>
      </c>
      <c r="B8700" t="s">
        <v>5</v>
      </c>
      <c r="C8700" s="1">
        <v>34092</v>
      </c>
      <c r="D8700">
        <v>7.8737704918032785</v>
      </c>
      <c r="E8700">
        <v>480.3</v>
      </c>
    </row>
    <row r="8701" spans="1:5" x14ac:dyDescent="0.25">
      <c r="A8701" t="s">
        <v>231</v>
      </c>
      <c r="B8701" t="s">
        <v>5</v>
      </c>
      <c r="C8701" s="1">
        <v>34142</v>
      </c>
      <c r="D8701">
        <v>11.087999999999999</v>
      </c>
      <c r="E8701">
        <v>554.4</v>
      </c>
    </row>
    <row r="8702" spans="1:5" x14ac:dyDescent="0.25">
      <c r="A8702" t="s">
        <v>231</v>
      </c>
      <c r="B8702" t="s">
        <v>5</v>
      </c>
      <c r="C8702" s="1">
        <v>34214</v>
      </c>
      <c r="D8702">
        <v>9.3833333333333329</v>
      </c>
      <c r="E8702">
        <v>675.6</v>
      </c>
    </row>
    <row r="8703" spans="1:5" x14ac:dyDescent="0.25">
      <c r="A8703" t="s">
        <v>231</v>
      </c>
      <c r="B8703" t="s">
        <v>5</v>
      </c>
      <c r="C8703" s="1">
        <v>34255</v>
      </c>
      <c r="D8703">
        <v>55.65609756097561</v>
      </c>
      <c r="E8703">
        <v>2281.9</v>
      </c>
    </row>
    <row r="8704" spans="1:5" x14ac:dyDescent="0.25">
      <c r="A8704" t="s">
        <v>231</v>
      </c>
      <c r="B8704" t="s">
        <v>5</v>
      </c>
      <c r="C8704" s="1">
        <v>34289</v>
      </c>
      <c r="D8704">
        <v>29.294117647058822</v>
      </c>
      <c r="E8704">
        <v>996</v>
      </c>
    </row>
    <row r="8705" spans="1:5" x14ac:dyDescent="0.25">
      <c r="A8705" t="s">
        <v>231</v>
      </c>
      <c r="B8705" t="s">
        <v>5</v>
      </c>
      <c r="C8705" s="1">
        <v>34318</v>
      </c>
      <c r="D8705">
        <v>53.155172413793103</v>
      </c>
      <c r="E8705">
        <v>1541.5</v>
      </c>
    </row>
    <row r="8706" spans="1:5" x14ac:dyDescent="0.25">
      <c r="A8706" t="s">
        <v>231</v>
      </c>
      <c r="B8706" t="s">
        <v>5</v>
      </c>
      <c r="C8706" s="1">
        <v>34366</v>
      </c>
      <c r="D8706">
        <v>55.591666666666669</v>
      </c>
      <c r="E8706">
        <v>2668.4</v>
      </c>
    </row>
    <row r="8707" spans="1:5" x14ac:dyDescent="0.25">
      <c r="A8707" t="s">
        <v>231</v>
      </c>
      <c r="B8707" t="s">
        <v>5</v>
      </c>
      <c r="C8707" s="1">
        <v>34430</v>
      </c>
      <c r="D8707">
        <v>15.696875</v>
      </c>
      <c r="E8707">
        <v>1004.6</v>
      </c>
    </row>
    <row r="8708" spans="1:5" x14ac:dyDescent="0.25">
      <c r="A8708" t="s">
        <v>231</v>
      </c>
      <c r="B8708" t="s">
        <v>5</v>
      </c>
      <c r="C8708" s="1">
        <v>34618</v>
      </c>
      <c r="D8708">
        <v>16.171276595744679</v>
      </c>
      <c r="E8708">
        <v>3040.2</v>
      </c>
    </row>
    <row r="8709" spans="1:5" x14ac:dyDescent="0.25">
      <c r="A8709" t="s">
        <v>231</v>
      </c>
      <c r="B8709" t="s">
        <v>5</v>
      </c>
      <c r="C8709" s="1">
        <v>34652</v>
      </c>
      <c r="D8709">
        <v>83.811764705882354</v>
      </c>
      <c r="E8709">
        <v>2849.6</v>
      </c>
    </row>
    <row r="8710" spans="1:5" x14ac:dyDescent="0.25">
      <c r="A8710" t="s">
        <v>231</v>
      </c>
      <c r="B8710" t="s">
        <v>5</v>
      </c>
      <c r="C8710" s="1">
        <v>34675</v>
      </c>
      <c r="D8710">
        <v>7.9565217391304346</v>
      </c>
      <c r="E8710">
        <v>183</v>
      </c>
    </row>
    <row r="8711" spans="1:5" x14ac:dyDescent="0.25">
      <c r="A8711" t="s">
        <v>231</v>
      </c>
      <c r="B8711" t="s">
        <v>5</v>
      </c>
      <c r="C8711" s="1">
        <v>34730</v>
      </c>
      <c r="D8711">
        <v>3.1527272727272728</v>
      </c>
      <c r="E8711">
        <v>173.4</v>
      </c>
    </row>
    <row r="8712" spans="1:5" x14ac:dyDescent="0.25">
      <c r="A8712" t="s">
        <v>231</v>
      </c>
      <c r="B8712" t="s">
        <v>5</v>
      </c>
      <c r="C8712" s="1">
        <v>34781</v>
      </c>
      <c r="D8712">
        <v>11.9</v>
      </c>
      <c r="E8712">
        <v>606.9</v>
      </c>
    </row>
    <row r="8713" spans="1:5" x14ac:dyDescent="0.25">
      <c r="A8713" t="s">
        <v>231</v>
      </c>
      <c r="B8713" t="s">
        <v>5</v>
      </c>
      <c r="C8713" s="1">
        <v>34844</v>
      </c>
      <c r="D8713">
        <v>32.449206349206349</v>
      </c>
      <c r="E8713">
        <v>2044.3</v>
      </c>
    </row>
    <row r="8714" spans="1:5" x14ac:dyDescent="0.25">
      <c r="A8714" t="s">
        <v>231</v>
      </c>
      <c r="B8714" t="s">
        <v>5</v>
      </c>
      <c r="C8714" s="1">
        <v>34962</v>
      </c>
      <c r="D8714">
        <v>11.919491525423728</v>
      </c>
      <c r="E8714">
        <v>1406.5</v>
      </c>
    </row>
    <row r="8715" spans="1:5" x14ac:dyDescent="0.25">
      <c r="A8715" t="s">
        <v>231</v>
      </c>
      <c r="B8715" t="s">
        <v>5</v>
      </c>
      <c r="C8715" s="1">
        <v>34988</v>
      </c>
      <c r="D8715">
        <v>70.457692307692312</v>
      </c>
      <c r="E8715">
        <v>1831.9</v>
      </c>
    </row>
    <row r="8716" spans="1:5" x14ac:dyDescent="0.25">
      <c r="A8716" t="s">
        <v>231</v>
      </c>
      <c r="B8716" t="s">
        <v>5</v>
      </c>
      <c r="C8716" s="1">
        <v>35009</v>
      </c>
      <c r="D8716">
        <v>63.571428571428569</v>
      </c>
      <c r="E8716">
        <v>1335</v>
      </c>
    </row>
    <row r="8717" spans="1:5" x14ac:dyDescent="0.25">
      <c r="A8717" t="s">
        <v>231</v>
      </c>
      <c r="B8717" t="s">
        <v>5</v>
      </c>
      <c r="C8717" s="1">
        <v>35041</v>
      </c>
      <c r="D8717">
        <v>75.746875000000003</v>
      </c>
      <c r="E8717">
        <v>2423.9</v>
      </c>
    </row>
    <row r="8718" spans="1:5" x14ac:dyDescent="0.25">
      <c r="A8718" t="s">
        <v>231</v>
      </c>
      <c r="B8718" t="s">
        <v>5</v>
      </c>
      <c r="C8718" s="1">
        <v>35080</v>
      </c>
      <c r="D8718">
        <v>15.056410256410258</v>
      </c>
      <c r="E8718">
        <v>587.20000000000005</v>
      </c>
    </row>
    <row r="8719" spans="1:5" x14ac:dyDescent="0.25">
      <c r="A8719" t="s">
        <v>231</v>
      </c>
      <c r="B8719" t="s">
        <v>5</v>
      </c>
      <c r="C8719" s="1">
        <v>35125</v>
      </c>
      <c r="D8719">
        <v>14.246666666666668</v>
      </c>
      <c r="E8719">
        <v>641.1</v>
      </c>
    </row>
    <row r="8720" spans="1:5" x14ac:dyDescent="0.25">
      <c r="A8720" t="s">
        <v>231</v>
      </c>
      <c r="B8720" t="s">
        <v>5</v>
      </c>
      <c r="C8720" s="1">
        <v>35165</v>
      </c>
      <c r="D8720">
        <v>39.102499999999999</v>
      </c>
      <c r="E8720">
        <v>1564.1</v>
      </c>
    </row>
    <row r="8721" spans="1:5" x14ac:dyDescent="0.25">
      <c r="A8721" t="s">
        <v>231</v>
      </c>
      <c r="B8721" t="s">
        <v>5</v>
      </c>
      <c r="C8721" s="1">
        <v>35235</v>
      </c>
      <c r="D8721">
        <v>19.714285714285715</v>
      </c>
      <c r="E8721">
        <v>1380</v>
      </c>
    </row>
    <row r="8722" spans="1:5" x14ac:dyDescent="0.25">
      <c r="A8722" t="s">
        <v>231</v>
      </c>
      <c r="B8722" t="s">
        <v>5</v>
      </c>
      <c r="C8722" s="1">
        <v>35304</v>
      </c>
      <c r="D8722">
        <v>4.4260869565217389</v>
      </c>
      <c r="E8722">
        <v>305.39999999999998</v>
      </c>
    </row>
    <row r="8723" spans="1:5" x14ac:dyDescent="0.25">
      <c r="A8723" t="s">
        <v>231</v>
      </c>
      <c r="B8723" t="s">
        <v>5</v>
      </c>
      <c r="C8723" s="1">
        <v>35332</v>
      </c>
      <c r="D8723">
        <v>40.067857142857143</v>
      </c>
      <c r="E8723">
        <v>1121.9000000000001</v>
      </c>
    </row>
    <row r="8724" spans="1:5" x14ac:dyDescent="0.25">
      <c r="A8724" t="s">
        <v>231</v>
      </c>
      <c r="B8724" t="s">
        <v>5</v>
      </c>
      <c r="C8724" s="1">
        <v>35362</v>
      </c>
      <c r="D8724">
        <v>71.023333333333326</v>
      </c>
      <c r="E8724">
        <v>2130.6999999999998</v>
      </c>
    </row>
    <row r="8725" spans="1:5" x14ac:dyDescent="0.25">
      <c r="A8725" t="s">
        <v>231</v>
      </c>
      <c r="B8725" t="s">
        <v>5</v>
      </c>
      <c r="C8725" s="1">
        <v>35390</v>
      </c>
      <c r="D8725">
        <v>46.61785714285714</v>
      </c>
      <c r="E8725">
        <v>1305.3</v>
      </c>
    </row>
    <row r="8726" spans="1:5" x14ac:dyDescent="0.25">
      <c r="A8726" t="s">
        <v>231</v>
      </c>
      <c r="B8726" t="s">
        <v>5</v>
      </c>
      <c r="C8726" s="1">
        <v>35417</v>
      </c>
      <c r="D8726">
        <v>5.5333333333333332</v>
      </c>
      <c r="E8726">
        <v>149.4</v>
      </c>
    </row>
    <row r="8727" spans="1:5" x14ac:dyDescent="0.25">
      <c r="A8727" t="s">
        <v>231</v>
      </c>
      <c r="B8727" t="s">
        <v>5</v>
      </c>
      <c r="C8727" s="1">
        <v>35454</v>
      </c>
      <c r="D8727">
        <v>15.643243243243242</v>
      </c>
      <c r="E8727">
        <v>578.79999999999995</v>
      </c>
    </row>
    <row r="8728" spans="1:5" x14ac:dyDescent="0.25">
      <c r="A8728" t="s">
        <v>231</v>
      </c>
      <c r="B8728" t="s">
        <v>5</v>
      </c>
      <c r="C8728" s="1">
        <v>35499</v>
      </c>
      <c r="D8728">
        <v>27.520000000000003</v>
      </c>
      <c r="E8728">
        <v>1238.4000000000001</v>
      </c>
    </row>
    <row r="8729" spans="1:5" x14ac:dyDescent="0.25">
      <c r="A8729" t="s">
        <v>231</v>
      </c>
      <c r="B8729" t="s">
        <v>5</v>
      </c>
      <c r="C8729" s="1">
        <v>35558</v>
      </c>
      <c r="D8729">
        <v>23.528813559322035</v>
      </c>
      <c r="E8729">
        <v>1388.2</v>
      </c>
    </row>
    <row r="8730" spans="1:5" x14ac:dyDescent="0.25">
      <c r="A8730" t="s">
        <v>231</v>
      </c>
      <c r="B8730" t="s">
        <v>5</v>
      </c>
      <c r="C8730" s="1">
        <v>35677</v>
      </c>
      <c r="D8730">
        <v>9.2756302521008394</v>
      </c>
      <c r="E8730">
        <v>1103.8</v>
      </c>
    </row>
    <row r="8731" spans="1:5" x14ac:dyDescent="0.25">
      <c r="A8731" t="s">
        <v>231</v>
      </c>
      <c r="B8731" t="s">
        <v>5</v>
      </c>
      <c r="C8731" s="1">
        <v>35711</v>
      </c>
      <c r="D8731">
        <v>57.976470588235294</v>
      </c>
      <c r="E8731">
        <v>1971.2</v>
      </c>
    </row>
    <row r="8732" spans="1:5" x14ac:dyDescent="0.25">
      <c r="A8732" t="s">
        <v>231</v>
      </c>
      <c r="B8732" t="s">
        <v>5</v>
      </c>
      <c r="C8732" s="1">
        <v>35739</v>
      </c>
      <c r="D8732">
        <v>68.392857142857139</v>
      </c>
      <c r="E8732">
        <v>1915</v>
      </c>
    </row>
    <row r="8733" spans="1:5" x14ac:dyDescent="0.25">
      <c r="A8733" t="s">
        <v>231</v>
      </c>
      <c r="B8733" t="s">
        <v>5</v>
      </c>
      <c r="C8733" s="1">
        <v>35775</v>
      </c>
      <c r="D8733">
        <v>7.9388888888888891</v>
      </c>
      <c r="E8733">
        <v>285.8</v>
      </c>
    </row>
    <row r="8734" spans="1:5" x14ac:dyDescent="0.25">
      <c r="A8734" t="s">
        <v>231</v>
      </c>
      <c r="B8734" t="s">
        <v>5</v>
      </c>
      <c r="C8734" s="1">
        <v>35817</v>
      </c>
      <c r="D8734">
        <v>2.2404761904761905</v>
      </c>
      <c r="E8734">
        <v>94.1</v>
      </c>
    </row>
    <row r="8735" spans="1:5" x14ac:dyDescent="0.25">
      <c r="A8735" t="s">
        <v>231</v>
      </c>
      <c r="B8735" t="s">
        <v>5</v>
      </c>
      <c r="C8735" s="1">
        <v>35864</v>
      </c>
      <c r="D8735">
        <v>2.6085106382978722</v>
      </c>
      <c r="E8735">
        <v>122.6</v>
      </c>
    </row>
    <row r="8736" spans="1:5" x14ac:dyDescent="0.25">
      <c r="A8736" t="s">
        <v>231</v>
      </c>
      <c r="B8736" t="s">
        <v>5</v>
      </c>
      <c r="C8736" s="1">
        <v>36026</v>
      </c>
      <c r="D8736">
        <v>9.2888888888888879</v>
      </c>
      <c r="E8736">
        <v>1504.8</v>
      </c>
    </row>
    <row r="8737" spans="1:5" x14ac:dyDescent="0.25">
      <c r="A8737" t="s">
        <v>231</v>
      </c>
      <c r="B8737" t="s">
        <v>5</v>
      </c>
      <c r="C8737" s="1">
        <v>36083</v>
      </c>
      <c r="D8737">
        <v>51.759649122807019</v>
      </c>
      <c r="E8737">
        <v>2950.3</v>
      </c>
    </row>
    <row r="8738" spans="1:5" x14ac:dyDescent="0.25">
      <c r="A8738" t="s">
        <v>231</v>
      </c>
      <c r="B8738" t="s">
        <v>5</v>
      </c>
      <c r="C8738" s="1">
        <v>36130</v>
      </c>
      <c r="D8738">
        <v>36.959574468085101</v>
      </c>
      <c r="E8738">
        <v>1737.1</v>
      </c>
    </row>
    <row r="8739" spans="1:5" x14ac:dyDescent="0.25">
      <c r="A8739" t="s">
        <v>231</v>
      </c>
      <c r="B8739" t="s">
        <v>5</v>
      </c>
      <c r="C8739" s="1">
        <v>36171</v>
      </c>
      <c r="D8739">
        <v>2.6317073170731708</v>
      </c>
      <c r="E8739">
        <v>107.9</v>
      </c>
    </row>
    <row r="8740" spans="1:5" x14ac:dyDescent="0.25">
      <c r="A8740" t="s">
        <v>231</v>
      </c>
      <c r="B8740" t="s">
        <v>5</v>
      </c>
      <c r="C8740" s="1">
        <v>36213</v>
      </c>
      <c r="D8740">
        <v>1.1142857142857143</v>
      </c>
      <c r="E8740">
        <v>46.8</v>
      </c>
    </row>
    <row r="8741" spans="1:5" x14ac:dyDescent="0.25">
      <c r="A8741" t="s">
        <v>231</v>
      </c>
      <c r="B8741" t="s">
        <v>5</v>
      </c>
      <c r="C8741" s="1">
        <v>36264</v>
      </c>
      <c r="D8741">
        <v>28.327450980392157</v>
      </c>
      <c r="E8741">
        <v>1444.7</v>
      </c>
    </row>
    <row r="8742" spans="1:5" x14ac:dyDescent="0.25">
      <c r="A8742" t="s">
        <v>231</v>
      </c>
      <c r="B8742" t="s">
        <v>5</v>
      </c>
      <c r="C8742" s="1">
        <v>36339</v>
      </c>
      <c r="D8742">
        <v>5.5720000000000001</v>
      </c>
      <c r="E8742">
        <v>417.9</v>
      </c>
    </row>
    <row r="8743" spans="1:5" x14ac:dyDescent="0.25">
      <c r="A8743" t="s">
        <v>231</v>
      </c>
      <c r="B8743" t="s">
        <v>5</v>
      </c>
      <c r="C8743" s="1">
        <v>36412</v>
      </c>
      <c r="D8743">
        <v>6.8301369863013699</v>
      </c>
      <c r="E8743">
        <v>498.6</v>
      </c>
    </row>
    <row r="8744" spans="1:5" x14ac:dyDescent="0.25">
      <c r="A8744" t="s">
        <v>231</v>
      </c>
      <c r="B8744" t="s">
        <v>5</v>
      </c>
      <c r="C8744" s="1">
        <v>36448</v>
      </c>
      <c r="D8744">
        <v>38.44166666666667</v>
      </c>
      <c r="E8744">
        <v>1383.9</v>
      </c>
    </row>
    <row r="8745" spans="1:5" x14ac:dyDescent="0.25">
      <c r="A8745" t="s">
        <v>231</v>
      </c>
      <c r="B8745" t="s">
        <v>5</v>
      </c>
      <c r="C8745" s="1">
        <v>36486</v>
      </c>
      <c r="D8745">
        <v>50.842105263157897</v>
      </c>
      <c r="E8745">
        <v>1932</v>
      </c>
    </row>
    <row r="8746" spans="1:5" x14ac:dyDescent="0.25">
      <c r="A8746" t="s">
        <v>231</v>
      </c>
      <c r="B8746" t="s">
        <v>5</v>
      </c>
      <c r="C8746" s="1">
        <v>36511</v>
      </c>
      <c r="D8746">
        <v>34.828000000000003</v>
      </c>
      <c r="E8746">
        <v>870.7</v>
      </c>
    </row>
    <row r="8747" spans="1:5" x14ac:dyDescent="0.25">
      <c r="A8747" t="s">
        <v>231</v>
      </c>
      <c r="B8747" t="s">
        <v>5</v>
      </c>
      <c r="C8747" s="1">
        <v>36544</v>
      </c>
      <c r="D8747">
        <v>34.509090909090908</v>
      </c>
      <c r="E8747">
        <v>1138.8</v>
      </c>
    </row>
    <row r="8748" spans="1:5" x14ac:dyDescent="0.25">
      <c r="A8748" t="s">
        <v>231</v>
      </c>
      <c r="B8748" t="s">
        <v>5</v>
      </c>
      <c r="C8748" s="1">
        <v>36580</v>
      </c>
      <c r="D8748">
        <v>22.597222222222221</v>
      </c>
      <c r="E8748">
        <v>813.5</v>
      </c>
    </row>
    <row r="8749" spans="1:5" x14ac:dyDescent="0.25">
      <c r="A8749" t="s">
        <v>231</v>
      </c>
      <c r="B8749" t="s">
        <v>5</v>
      </c>
      <c r="C8749" s="1">
        <v>36629</v>
      </c>
      <c r="D8749">
        <v>13.116326530612247</v>
      </c>
      <c r="E8749">
        <v>642.70000000000005</v>
      </c>
    </row>
    <row r="8750" spans="1:5" x14ac:dyDescent="0.25">
      <c r="A8750" t="s">
        <v>231</v>
      </c>
      <c r="B8750" t="s">
        <v>5</v>
      </c>
      <c r="C8750" s="1">
        <v>36692</v>
      </c>
      <c r="D8750">
        <v>9.7015873015873026</v>
      </c>
      <c r="E8750">
        <v>611.20000000000005</v>
      </c>
    </row>
    <row r="8751" spans="1:5" x14ac:dyDescent="0.25">
      <c r="A8751" t="s">
        <v>231</v>
      </c>
      <c r="B8751" t="s">
        <v>5</v>
      </c>
      <c r="C8751" s="1">
        <v>36791</v>
      </c>
      <c r="D8751">
        <v>19.352525252525254</v>
      </c>
      <c r="E8751">
        <v>1915.9</v>
      </c>
    </row>
    <row r="8752" spans="1:5" x14ac:dyDescent="0.25">
      <c r="A8752" t="s">
        <v>231</v>
      </c>
      <c r="B8752" t="s">
        <v>5</v>
      </c>
      <c r="C8752" s="1">
        <v>36818</v>
      </c>
      <c r="D8752">
        <v>59.87777777777778</v>
      </c>
      <c r="E8752">
        <v>1616.7</v>
      </c>
    </row>
    <row r="8753" spans="1:5" x14ac:dyDescent="0.25">
      <c r="A8753" t="s">
        <v>231</v>
      </c>
      <c r="B8753" t="s">
        <v>5</v>
      </c>
      <c r="C8753" s="1">
        <v>36844</v>
      </c>
      <c r="D8753">
        <v>68.211538461538467</v>
      </c>
      <c r="E8753">
        <v>1773.5</v>
      </c>
    </row>
    <row r="8754" spans="1:5" x14ac:dyDescent="0.25">
      <c r="A8754" t="s">
        <v>231</v>
      </c>
      <c r="B8754" t="s">
        <v>5</v>
      </c>
      <c r="C8754" s="1">
        <v>36875</v>
      </c>
      <c r="D8754">
        <v>15.380645161290323</v>
      </c>
      <c r="E8754">
        <v>476.8</v>
      </c>
    </row>
    <row r="8755" spans="1:5" x14ac:dyDescent="0.25">
      <c r="A8755" t="s">
        <v>231</v>
      </c>
      <c r="B8755" t="s">
        <v>5</v>
      </c>
      <c r="C8755" s="1">
        <v>36915</v>
      </c>
      <c r="D8755">
        <v>3.0149999999999997</v>
      </c>
      <c r="E8755">
        <v>120.6</v>
      </c>
    </row>
    <row r="8756" spans="1:5" x14ac:dyDescent="0.25">
      <c r="A8756" t="s">
        <v>231</v>
      </c>
      <c r="B8756" t="s">
        <v>5</v>
      </c>
      <c r="C8756" s="1">
        <v>36949</v>
      </c>
      <c r="D8756">
        <v>0</v>
      </c>
      <c r="E8756">
        <v>0</v>
      </c>
    </row>
    <row r="8757" spans="1:5" x14ac:dyDescent="0.25">
      <c r="A8757" t="s">
        <v>231</v>
      </c>
      <c r="B8757" t="s">
        <v>5</v>
      </c>
      <c r="C8757" s="1">
        <v>37028</v>
      </c>
      <c r="D8757">
        <v>2.1215189873417719</v>
      </c>
      <c r="E8757">
        <v>167.6</v>
      </c>
    </row>
    <row r="8758" spans="1:5" x14ac:dyDescent="0.25">
      <c r="A8758" t="s">
        <v>231</v>
      </c>
      <c r="B8758" t="s">
        <v>5</v>
      </c>
      <c r="C8758" s="1">
        <v>37147</v>
      </c>
      <c r="D8758">
        <v>6.1</v>
      </c>
      <c r="E8758">
        <v>725.9</v>
      </c>
    </row>
    <row r="8759" spans="1:5" x14ac:dyDescent="0.25">
      <c r="A8759" t="s">
        <v>231</v>
      </c>
      <c r="B8759" t="s">
        <v>5</v>
      </c>
      <c r="C8759" s="1">
        <v>37179</v>
      </c>
      <c r="D8759">
        <v>54.828125</v>
      </c>
      <c r="E8759">
        <v>1754.5</v>
      </c>
    </row>
    <row r="8760" spans="1:5" x14ac:dyDescent="0.25">
      <c r="A8760" t="s">
        <v>231</v>
      </c>
      <c r="B8760" t="s">
        <v>5</v>
      </c>
      <c r="C8760" s="1">
        <v>37223</v>
      </c>
      <c r="D8760">
        <v>68.293181818181822</v>
      </c>
      <c r="E8760">
        <v>3004.9</v>
      </c>
    </row>
    <row r="8761" spans="1:5" x14ac:dyDescent="0.25">
      <c r="A8761" t="s">
        <v>231</v>
      </c>
      <c r="B8761" t="s">
        <v>5</v>
      </c>
      <c r="C8761" s="1">
        <v>37245</v>
      </c>
      <c r="D8761">
        <v>28.995454545454546</v>
      </c>
      <c r="E8761">
        <v>637.9</v>
      </c>
    </row>
    <row r="8762" spans="1:5" x14ac:dyDescent="0.25">
      <c r="A8762" t="s">
        <v>231</v>
      </c>
      <c r="B8762" t="s">
        <v>5</v>
      </c>
      <c r="C8762" s="1">
        <v>37280</v>
      </c>
      <c r="D8762">
        <v>16.191428571428574</v>
      </c>
      <c r="E8762">
        <v>566.70000000000005</v>
      </c>
    </row>
    <row r="8763" spans="1:5" x14ac:dyDescent="0.25">
      <c r="A8763" t="s">
        <v>231</v>
      </c>
      <c r="B8763" t="s">
        <v>5</v>
      </c>
      <c r="C8763" s="1">
        <v>37327</v>
      </c>
      <c r="D8763">
        <v>36.038297872340422</v>
      </c>
      <c r="E8763">
        <v>1693.8</v>
      </c>
    </row>
    <row r="8764" spans="1:5" x14ac:dyDescent="0.25">
      <c r="A8764" t="s">
        <v>231</v>
      </c>
      <c r="B8764" t="s">
        <v>5</v>
      </c>
      <c r="C8764" s="1">
        <v>37396</v>
      </c>
      <c r="D8764">
        <v>8.4173913043478255</v>
      </c>
      <c r="E8764">
        <v>580.79999999999995</v>
      </c>
    </row>
    <row r="8765" spans="1:5" x14ac:dyDescent="0.25">
      <c r="A8765" t="s">
        <v>231</v>
      </c>
      <c r="B8765" t="s">
        <v>5</v>
      </c>
      <c r="C8765" s="1">
        <v>37510</v>
      </c>
      <c r="D8765">
        <v>9.2719298245614041</v>
      </c>
      <c r="E8765">
        <v>1057</v>
      </c>
    </row>
    <row r="8766" spans="1:5" x14ac:dyDescent="0.25">
      <c r="A8766" t="s">
        <v>231</v>
      </c>
      <c r="B8766" t="s">
        <v>5</v>
      </c>
      <c r="C8766" s="1">
        <v>37551</v>
      </c>
      <c r="D8766">
        <v>67.31219512195122</v>
      </c>
      <c r="E8766">
        <v>2759.8</v>
      </c>
    </row>
    <row r="8767" spans="1:5" x14ac:dyDescent="0.25">
      <c r="A8767" t="s">
        <v>231</v>
      </c>
      <c r="B8767" t="s">
        <v>5</v>
      </c>
      <c r="C8767" s="1">
        <v>37592</v>
      </c>
      <c r="D8767">
        <v>52.62926829268293</v>
      </c>
      <c r="E8767">
        <v>2157.8000000000002</v>
      </c>
    </row>
    <row r="8768" spans="1:5" x14ac:dyDescent="0.25">
      <c r="A8768" t="s">
        <v>231</v>
      </c>
      <c r="B8768" t="s">
        <v>5</v>
      </c>
      <c r="C8768" s="1">
        <v>37629</v>
      </c>
      <c r="D8768">
        <v>6.7918918918918925</v>
      </c>
      <c r="E8768">
        <v>251.3</v>
      </c>
    </row>
    <row r="8769" spans="1:5" x14ac:dyDescent="0.25">
      <c r="A8769" t="s">
        <v>231</v>
      </c>
      <c r="B8769" t="s">
        <v>5</v>
      </c>
      <c r="C8769" s="1">
        <v>37659</v>
      </c>
      <c r="D8769">
        <v>13.79</v>
      </c>
      <c r="E8769">
        <v>413.7</v>
      </c>
    </row>
    <row r="8770" spans="1:5" x14ac:dyDescent="0.25">
      <c r="A8770" t="s">
        <v>231</v>
      </c>
      <c r="B8770" t="s">
        <v>5</v>
      </c>
      <c r="C8770" s="1">
        <v>37713</v>
      </c>
      <c r="D8770">
        <v>5.6574074074074074</v>
      </c>
      <c r="E8770">
        <v>305.5</v>
      </c>
    </row>
    <row r="8771" spans="1:5" x14ac:dyDescent="0.25">
      <c r="A8771" t="s">
        <v>232</v>
      </c>
      <c r="B8771" t="s">
        <v>6</v>
      </c>
      <c r="C8771" s="1">
        <v>24352</v>
      </c>
      <c r="E8771">
        <v>421.9</v>
      </c>
    </row>
    <row r="8772" spans="1:5" x14ac:dyDescent="0.25">
      <c r="A8772" t="s">
        <v>232</v>
      </c>
      <c r="B8772" t="s">
        <v>6</v>
      </c>
      <c r="C8772" s="1">
        <v>24378</v>
      </c>
      <c r="D8772">
        <v>31.442307692307693</v>
      </c>
      <c r="E8772">
        <v>817.5</v>
      </c>
    </row>
    <row r="8773" spans="1:5" x14ac:dyDescent="0.25">
      <c r="A8773" t="s">
        <v>232</v>
      </c>
      <c r="B8773" t="s">
        <v>6</v>
      </c>
      <c r="C8773" s="1">
        <v>24401</v>
      </c>
      <c r="D8773">
        <v>63.043478260869563</v>
      </c>
      <c r="E8773">
        <v>1450</v>
      </c>
    </row>
    <row r="8774" spans="1:5" x14ac:dyDescent="0.25">
      <c r="A8774" t="s">
        <v>232</v>
      </c>
      <c r="B8774" t="s">
        <v>6</v>
      </c>
      <c r="C8774" s="1">
        <v>24428</v>
      </c>
      <c r="D8774">
        <v>55.140740740740739</v>
      </c>
      <c r="E8774">
        <v>1488.8</v>
      </c>
    </row>
    <row r="8775" spans="1:5" x14ac:dyDescent="0.25">
      <c r="A8775" t="s">
        <v>232</v>
      </c>
      <c r="B8775" t="s">
        <v>6</v>
      </c>
      <c r="C8775" s="1">
        <v>24456</v>
      </c>
      <c r="D8775">
        <v>51.364285714285714</v>
      </c>
      <c r="E8775">
        <v>1438.2</v>
      </c>
    </row>
    <row r="8776" spans="1:5" x14ac:dyDescent="0.25">
      <c r="A8776" t="s">
        <v>232</v>
      </c>
      <c r="B8776" t="s">
        <v>6</v>
      </c>
      <c r="C8776" s="1">
        <v>24485</v>
      </c>
      <c r="D8776">
        <v>50.510344827586202</v>
      </c>
      <c r="E8776">
        <v>1464.8</v>
      </c>
    </row>
    <row r="8777" spans="1:5" x14ac:dyDescent="0.25">
      <c r="A8777" t="s">
        <v>232</v>
      </c>
      <c r="B8777" t="s">
        <v>6</v>
      </c>
      <c r="C8777" s="1">
        <v>24513</v>
      </c>
      <c r="D8777">
        <v>45.232142857142854</v>
      </c>
      <c r="E8777">
        <v>1266.5</v>
      </c>
    </row>
    <row r="8778" spans="1:5" x14ac:dyDescent="0.25">
      <c r="A8778" t="s">
        <v>232</v>
      </c>
      <c r="B8778" t="s">
        <v>6</v>
      </c>
      <c r="C8778" s="1">
        <v>24541</v>
      </c>
      <c r="D8778">
        <v>35.642857142857146</v>
      </c>
      <c r="E8778">
        <v>998</v>
      </c>
    </row>
    <row r="8779" spans="1:5" x14ac:dyDescent="0.25">
      <c r="A8779" t="s">
        <v>232</v>
      </c>
      <c r="B8779" t="s">
        <v>6</v>
      </c>
      <c r="C8779" s="1">
        <v>24573</v>
      </c>
      <c r="D8779">
        <v>38.109375</v>
      </c>
      <c r="E8779">
        <v>1219.5</v>
      </c>
    </row>
    <row r="8780" spans="1:5" x14ac:dyDescent="0.25">
      <c r="A8780" t="s">
        <v>232</v>
      </c>
      <c r="B8780" t="s">
        <v>6</v>
      </c>
      <c r="C8780" s="1">
        <v>24625</v>
      </c>
      <c r="D8780">
        <v>11.976923076923075</v>
      </c>
      <c r="E8780">
        <v>622.79999999999995</v>
      </c>
    </row>
    <row r="8781" spans="1:5" x14ac:dyDescent="0.25">
      <c r="A8781" t="s">
        <v>232</v>
      </c>
      <c r="B8781" t="s">
        <v>6</v>
      </c>
      <c r="C8781" s="1">
        <v>24728</v>
      </c>
      <c r="D8781">
        <v>10.169902912621358</v>
      </c>
      <c r="E8781">
        <v>1047.5</v>
      </c>
    </row>
    <row r="8782" spans="1:5" x14ac:dyDescent="0.25">
      <c r="A8782" t="s">
        <v>232</v>
      </c>
      <c r="B8782" t="s">
        <v>6</v>
      </c>
      <c r="C8782" s="1">
        <v>24755</v>
      </c>
      <c r="D8782">
        <v>52.477777777777781</v>
      </c>
      <c r="E8782">
        <v>1416.9</v>
      </c>
    </row>
    <row r="8783" spans="1:5" x14ac:dyDescent="0.25">
      <c r="A8783" t="s">
        <v>232</v>
      </c>
      <c r="B8783" t="s">
        <v>6</v>
      </c>
      <c r="C8783" s="1">
        <v>24783</v>
      </c>
      <c r="D8783">
        <v>61.43928571428571</v>
      </c>
      <c r="E8783">
        <v>1720.3</v>
      </c>
    </row>
    <row r="8784" spans="1:5" x14ac:dyDescent="0.25">
      <c r="A8784" t="s">
        <v>232</v>
      </c>
      <c r="B8784" t="s">
        <v>6</v>
      </c>
      <c r="C8784" s="1">
        <v>24811</v>
      </c>
      <c r="D8784">
        <v>47.603571428571435</v>
      </c>
      <c r="E8784">
        <v>1332.9</v>
      </c>
    </row>
    <row r="8785" spans="1:5" x14ac:dyDescent="0.25">
      <c r="A8785" t="s">
        <v>232</v>
      </c>
      <c r="B8785" t="s">
        <v>6</v>
      </c>
      <c r="C8785" s="1">
        <v>24842</v>
      </c>
      <c r="D8785">
        <v>61.441935483870971</v>
      </c>
      <c r="E8785">
        <v>1904.7</v>
      </c>
    </row>
    <row r="8786" spans="1:5" x14ac:dyDescent="0.25">
      <c r="A8786" t="s">
        <v>232</v>
      </c>
      <c r="B8786" t="s">
        <v>6</v>
      </c>
      <c r="C8786" s="1">
        <v>24868</v>
      </c>
      <c r="D8786">
        <v>50.619230769230768</v>
      </c>
      <c r="E8786">
        <v>1316.1</v>
      </c>
    </row>
    <row r="8787" spans="1:5" x14ac:dyDescent="0.25">
      <c r="A8787" t="s">
        <v>232</v>
      </c>
      <c r="B8787" t="s">
        <v>6</v>
      </c>
      <c r="C8787" s="1">
        <v>24903</v>
      </c>
      <c r="D8787">
        <v>45.76</v>
      </c>
      <c r="E8787">
        <v>1601.6</v>
      </c>
    </row>
    <row r="8788" spans="1:5" x14ac:dyDescent="0.25">
      <c r="A8788" t="s">
        <v>232</v>
      </c>
      <c r="B8788" t="s">
        <v>6</v>
      </c>
      <c r="C8788" s="1">
        <v>24936</v>
      </c>
      <c r="D8788">
        <v>42.06969696969697</v>
      </c>
      <c r="E8788">
        <v>1388.3</v>
      </c>
    </row>
    <row r="8789" spans="1:5" x14ac:dyDescent="0.25">
      <c r="A8789" t="s">
        <v>232</v>
      </c>
      <c r="B8789" t="s">
        <v>6</v>
      </c>
      <c r="C8789" s="1">
        <v>24994</v>
      </c>
      <c r="D8789">
        <v>13.475862068965517</v>
      </c>
      <c r="E8789">
        <v>781.6</v>
      </c>
    </row>
    <row r="8790" spans="1:5" x14ac:dyDescent="0.25">
      <c r="A8790" t="s">
        <v>232</v>
      </c>
      <c r="B8790" t="s">
        <v>6</v>
      </c>
      <c r="C8790" s="1">
        <v>25086</v>
      </c>
      <c r="D8790">
        <v>2.526086956521739</v>
      </c>
      <c r="E8790">
        <v>232.4</v>
      </c>
    </row>
    <row r="8791" spans="1:5" x14ac:dyDescent="0.25">
      <c r="A8791" t="s">
        <v>232</v>
      </c>
      <c r="B8791" t="s">
        <v>6</v>
      </c>
      <c r="C8791" s="1">
        <v>25121</v>
      </c>
      <c r="D8791">
        <v>40.417142857142856</v>
      </c>
      <c r="E8791">
        <v>1414.6</v>
      </c>
    </row>
    <row r="8792" spans="1:5" x14ac:dyDescent="0.25">
      <c r="A8792" t="s">
        <v>232</v>
      </c>
      <c r="B8792" t="s">
        <v>6</v>
      </c>
      <c r="C8792" s="1">
        <v>25150</v>
      </c>
      <c r="D8792">
        <v>64.244827586206895</v>
      </c>
      <c r="E8792">
        <v>1863.1</v>
      </c>
    </row>
    <row r="8793" spans="1:5" x14ac:dyDescent="0.25">
      <c r="A8793" t="s">
        <v>232</v>
      </c>
      <c r="B8793" t="s">
        <v>6</v>
      </c>
      <c r="C8793" s="1">
        <v>25175</v>
      </c>
      <c r="D8793">
        <v>40.56</v>
      </c>
      <c r="E8793">
        <v>1014</v>
      </c>
    </row>
    <row r="8794" spans="1:5" x14ac:dyDescent="0.25">
      <c r="A8794" t="s">
        <v>232</v>
      </c>
      <c r="B8794" t="s">
        <v>6</v>
      </c>
      <c r="C8794" s="1">
        <v>25209</v>
      </c>
      <c r="D8794">
        <v>58.53235294117647</v>
      </c>
      <c r="E8794">
        <v>1990.1</v>
      </c>
    </row>
    <row r="8795" spans="1:5" x14ac:dyDescent="0.25">
      <c r="A8795" t="s">
        <v>232</v>
      </c>
      <c r="B8795" t="s">
        <v>6</v>
      </c>
      <c r="C8795" s="1">
        <v>25238</v>
      </c>
      <c r="D8795">
        <v>65.92068965517241</v>
      </c>
      <c r="E8795">
        <v>1911.7</v>
      </c>
    </row>
    <row r="8796" spans="1:5" x14ac:dyDescent="0.25">
      <c r="A8796" t="s">
        <v>232</v>
      </c>
      <c r="B8796" t="s">
        <v>6</v>
      </c>
      <c r="C8796" s="1">
        <v>25272</v>
      </c>
      <c r="D8796">
        <v>48.644117647058827</v>
      </c>
      <c r="E8796">
        <v>1653.9</v>
      </c>
    </row>
    <row r="8797" spans="1:5" x14ac:dyDescent="0.25">
      <c r="A8797" t="s">
        <v>232</v>
      </c>
      <c r="B8797" t="s">
        <v>6</v>
      </c>
      <c r="C8797" s="1">
        <v>25308</v>
      </c>
      <c r="D8797">
        <v>41.777777777777779</v>
      </c>
      <c r="E8797">
        <v>1504</v>
      </c>
    </row>
    <row r="8798" spans="1:5" x14ac:dyDescent="0.25">
      <c r="A8798" t="s">
        <v>232</v>
      </c>
      <c r="B8798" t="s">
        <v>6</v>
      </c>
      <c r="C8798" s="1">
        <v>25345</v>
      </c>
      <c r="D8798">
        <v>15.132432432432433</v>
      </c>
      <c r="E8798">
        <v>559.9</v>
      </c>
    </row>
    <row r="8799" spans="1:5" x14ac:dyDescent="0.25">
      <c r="A8799" t="s">
        <v>232</v>
      </c>
      <c r="B8799" t="s">
        <v>6</v>
      </c>
      <c r="C8799" s="1">
        <v>25462</v>
      </c>
      <c r="D8799">
        <v>4.7880341880341888</v>
      </c>
      <c r="E8799">
        <v>560.20000000000005</v>
      </c>
    </row>
    <row r="8800" spans="1:5" x14ac:dyDescent="0.25">
      <c r="A8800" t="s">
        <v>232</v>
      </c>
      <c r="B8800" t="s">
        <v>6</v>
      </c>
      <c r="C8800" s="1">
        <v>25490</v>
      </c>
      <c r="D8800">
        <v>35.528571428571425</v>
      </c>
      <c r="E8800">
        <v>994.8</v>
      </c>
    </row>
    <row r="8801" spans="1:5" x14ac:dyDescent="0.25">
      <c r="A8801" t="s">
        <v>232</v>
      </c>
      <c r="B8801" t="s">
        <v>6</v>
      </c>
      <c r="C8801" s="1">
        <v>25526</v>
      </c>
      <c r="D8801">
        <v>65.130555555555546</v>
      </c>
      <c r="E8801">
        <v>2344.6999999999998</v>
      </c>
    </row>
    <row r="8802" spans="1:5" x14ac:dyDescent="0.25">
      <c r="A8802" t="s">
        <v>232</v>
      </c>
      <c r="B8802" t="s">
        <v>6</v>
      </c>
      <c r="C8802" s="1">
        <v>25556</v>
      </c>
      <c r="D8802">
        <v>63.5</v>
      </c>
      <c r="E8802">
        <v>1905</v>
      </c>
    </row>
    <row r="8803" spans="1:5" x14ac:dyDescent="0.25">
      <c r="A8803" t="s">
        <v>232</v>
      </c>
      <c r="B8803" t="s">
        <v>6</v>
      </c>
      <c r="C8803" s="1">
        <v>25588</v>
      </c>
      <c r="D8803">
        <v>66.171875</v>
      </c>
      <c r="E8803">
        <v>2117.5</v>
      </c>
    </row>
    <row r="8804" spans="1:5" x14ac:dyDescent="0.25">
      <c r="A8804" t="s">
        <v>232</v>
      </c>
      <c r="B8804" t="s">
        <v>6</v>
      </c>
      <c r="C8804" s="1">
        <v>25616</v>
      </c>
      <c r="D8804">
        <v>47.957142857142856</v>
      </c>
      <c r="E8804">
        <v>1342.8</v>
      </c>
    </row>
    <row r="8805" spans="1:5" x14ac:dyDescent="0.25">
      <c r="A8805" t="s">
        <v>232</v>
      </c>
      <c r="B8805" t="s">
        <v>6</v>
      </c>
      <c r="C8805" s="1">
        <v>25651</v>
      </c>
      <c r="D8805">
        <v>50.4</v>
      </c>
      <c r="E8805">
        <v>1764</v>
      </c>
    </row>
    <row r="8806" spans="1:5" x14ac:dyDescent="0.25">
      <c r="A8806" t="s">
        <v>232</v>
      </c>
      <c r="B8806" t="s">
        <v>6</v>
      </c>
      <c r="C8806" s="1">
        <v>25693</v>
      </c>
      <c r="D8806">
        <v>36.373809523809527</v>
      </c>
      <c r="E8806">
        <v>1527.7</v>
      </c>
    </row>
    <row r="8807" spans="1:5" x14ac:dyDescent="0.25">
      <c r="A8807" t="s">
        <v>232</v>
      </c>
      <c r="B8807" t="s">
        <v>6</v>
      </c>
      <c r="C8807" s="1">
        <v>25728</v>
      </c>
      <c r="D8807">
        <v>12.78857142857143</v>
      </c>
      <c r="E8807">
        <v>447.6</v>
      </c>
    </row>
    <row r="8808" spans="1:5" x14ac:dyDescent="0.25">
      <c r="A8808" t="s">
        <v>232</v>
      </c>
      <c r="B8808" t="s">
        <v>6</v>
      </c>
      <c r="C8808" s="1">
        <v>25829</v>
      </c>
      <c r="D8808">
        <v>15.565346534653465</v>
      </c>
      <c r="E8808">
        <v>1572.1</v>
      </c>
    </row>
    <row r="8809" spans="1:5" x14ac:dyDescent="0.25">
      <c r="A8809" t="s">
        <v>232</v>
      </c>
      <c r="B8809" t="s">
        <v>6</v>
      </c>
      <c r="C8809" s="1">
        <v>25855</v>
      </c>
      <c r="D8809">
        <v>54.857692307692304</v>
      </c>
      <c r="E8809">
        <v>1426.3</v>
      </c>
    </row>
    <row r="8810" spans="1:5" x14ac:dyDescent="0.25">
      <c r="A8810" t="s">
        <v>232</v>
      </c>
      <c r="B8810" t="s">
        <v>6</v>
      </c>
      <c r="C8810" s="1">
        <v>25883</v>
      </c>
      <c r="D8810">
        <v>60.517857142857146</v>
      </c>
      <c r="E8810">
        <v>1694.5</v>
      </c>
    </row>
    <row r="8811" spans="1:5" x14ac:dyDescent="0.25">
      <c r="A8811" t="s">
        <v>232</v>
      </c>
      <c r="B8811" t="s">
        <v>6</v>
      </c>
      <c r="C8811" s="1">
        <v>25912</v>
      </c>
      <c r="D8811">
        <v>56.468965517241379</v>
      </c>
      <c r="E8811">
        <v>1637.6</v>
      </c>
    </row>
    <row r="8812" spans="1:5" x14ac:dyDescent="0.25">
      <c r="A8812" t="s">
        <v>232</v>
      </c>
      <c r="B8812" t="s">
        <v>6</v>
      </c>
      <c r="C8812" s="1">
        <v>25947</v>
      </c>
      <c r="D8812">
        <v>53.648571428571429</v>
      </c>
      <c r="E8812">
        <v>1877.7</v>
      </c>
    </row>
    <row r="8813" spans="1:5" x14ac:dyDescent="0.25">
      <c r="A8813" t="s">
        <v>232</v>
      </c>
      <c r="B8813" t="s">
        <v>6</v>
      </c>
      <c r="C8813" s="1">
        <v>25973</v>
      </c>
      <c r="D8813">
        <v>61.330769230769228</v>
      </c>
      <c r="E8813">
        <v>1594.6</v>
      </c>
    </row>
    <row r="8814" spans="1:5" x14ac:dyDescent="0.25">
      <c r="A8814" t="s">
        <v>232</v>
      </c>
      <c r="B8814" t="s">
        <v>6</v>
      </c>
      <c r="C8814" s="1">
        <v>26004</v>
      </c>
      <c r="D8814">
        <v>51.561290322580646</v>
      </c>
      <c r="E8814">
        <v>1598.4</v>
      </c>
    </row>
    <row r="8815" spans="1:5" x14ac:dyDescent="0.25">
      <c r="A8815" t="s">
        <v>232</v>
      </c>
      <c r="B8815" t="s">
        <v>6</v>
      </c>
      <c r="C8815" s="1">
        <v>26046</v>
      </c>
      <c r="D8815">
        <v>32.238095238095241</v>
      </c>
      <c r="E8815">
        <v>1354</v>
      </c>
    </row>
    <row r="8816" spans="1:5" x14ac:dyDescent="0.25">
      <c r="A8816" t="s">
        <v>232</v>
      </c>
      <c r="B8816" t="s">
        <v>6</v>
      </c>
      <c r="C8816" s="1">
        <v>26100</v>
      </c>
      <c r="D8816">
        <v>8.8981481481481488</v>
      </c>
      <c r="E8816">
        <v>480.5</v>
      </c>
    </row>
    <row r="8817" spans="1:5" x14ac:dyDescent="0.25">
      <c r="A8817" t="s">
        <v>232</v>
      </c>
      <c r="B8817" t="s">
        <v>6</v>
      </c>
      <c r="C8817" s="1">
        <v>26186</v>
      </c>
      <c r="D8817">
        <v>5.6744186046511631</v>
      </c>
      <c r="E8817">
        <v>488</v>
      </c>
    </row>
    <row r="8818" spans="1:5" x14ac:dyDescent="0.25">
      <c r="A8818" t="s">
        <v>232</v>
      </c>
      <c r="B8818" t="s">
        <v>6</v>
      </c>
      <c r="C8818" s="1">
        <v>26218</v>
      </c>
      <c r="D8818">
        <v>40.837499999999999</v>
      </c>
      <c r="E8818">
        <v>1306.8</v>
      </c>
    </row>
    <row r="8819" spans="1:5" x14ac:dyDescent="0.25">
      <c r="A8819" t="s">
        <v>232</v>
      </c>
      <c r="B8819" t="s">
        <v>6</v>
      </c>
      <c r="C8819" s="1">
        <v>26246</v>
      </c>
      <c r="D8819">
        <v>73.13928571428572</v>
      </c>
      <c r="E8819">
        <v>2047.9</v>
      </c>
    </row>
    <row r="8820" spans="1:5" x14ac:dyDescent="0.25">
      <c r="A8820" t="s">
        <v>232</v>
      </c>
      <c r="B8820" t="s">
        <v>6</v>
      </c>
      <c r="C8820" s="1">
        <v>26275</v>
      </c>
      <c r="D8820">
        <v>66.603448275862064</v>
      </c>
      <c r="E8820">
        <v>1931.5</v>
      </c>
    </row>
    <row r="8821" spans="1:5" x14ac:dyDescent="0.25">
      <c r="A8821" t="s">
        <v>232</v>
      </c>
      <c r="B8821" t="s">
        <v>6</v>
      </c>
      <c r="C8821" s="1">
        <v>26308</v>
      </c>
      <c r="D8821">
        <v>63.68484848484848</v>
      </c>
      <c r="E8821">
        <v>2101.6</v>
      </c>
    </row>
    <row r="8822" spans="1:5" x14ac:dyDescent="0.25">
      <c r="A8822" t="s">
        <v>232</v>
      </c>
      <c r="B8822" t="s">
        <v>6</v>
      </c>
      <c r="C8822" s="1">
        <v>26343</v>
      </c>
      <c r="D8822">
        <v>50.062857142857148</v>
      </c>
      <c r="E8822">
        <v>1752.2</v>
      </c>
    </row>
    <row r="8823" spans="1:5" x14ac:dyDescent="0.25">
      <c r="A8823" t="s">
        <v>232</v>
      </c>
      <c r="B8823" t="s">
        <v>6</v>
      </c>
      <c r="C8823" s="1">
        <v>26373</v>
      </c>
      <c r="D8823">
        <v>49.636666666666663</v>
      </c>
      <c r="E8823">
        <v>1489.1</v>
      </c>
    </row>
    <row r="8824" spans="1:5" x14ac:dyDescent="0.25">
      <c r="A8824" t="s">
        <v>232</v>
      </c>
      <c r="B8824" t="s">
        <v>6</v>
      </c>
      <c r="C8824" s="1">
        <v>26409</v>
      </c>
      <c r="D8824">
        <v>27.113888888888891</v>
      </c>
      <c r="E8824">
        <v>976.1</v>
      </c>
    </row>
    <row r="8825" spans="1:5" x14ac:dyDescent="0.25">
      <c r="A8825" t="s">
        <v>232</v>
      </c>
      <c r="B8825" t="s">
        <v>6</v>
      </c>
      <c r="C8825" s="1">
        <v>26471</v>
      </c>
      <c r="D8825">
        <v>11.07258064516129</v>
      </c>
      <c r="E8825">
        <v>686.5</v>
      </c>
    </row>
    <row r="8826" spans="1:5" x14ac:dyDescent="0.25">
      <c r="A8826" t="s">
        <v>232</v>
      </c>
      <c r="B8826" t="s">
        <v>6</v>
      </c>
      <c r="C8826" s="1">
        <v>26561</v>
      </c>
      <c r="D8826">
        <v>11.963333333333335</v>
      </c>
      <c r="E8826">
        <v>1076.7</v>
      </c>
    </row>
    <row r="8827" spans="1:5" x14ac:dyDescent="0.25">
      <c r="A8827" t="s">
        <v>232</v>
      </c>
      <c r="B8827" t="s">
        <v>6</v>
      </c>
      <c r="C8827" s="1">
        <v>26597</v>
      </c>
      <c r="D8827">
        <v>46.405555555555551</v>
      </c>
      <c r="E8827">
        <v>1670.6</v>
      </c>
    </row>
    <row r="8828" spans="1:5" x14ac:dyDescent="0.25">
      <c r="A8828" t="s">
        <v>232</v>
      </c>
      <c r="B8828" t="s">
        <v>6</v>
      </c>
      <c r="C8828" s="1">
        <v>26626</v>
      </c>
      <c r="D8828">
        <v>51.879310344827587</v>
      </c>
      <c r="E8828">
        <v>1504.5</v>
      </c>
    </row>
    <row r="8829" spans="1:5" x14ac:dyDescent="0.25">
      <c r="A8829" t="s">
        <v>232</v>
      </c>
      <c r="B8829" t="s">
        <v>6</v>
      </c>
      <c r="C8829" s="1">
        <v>26647</v>
      </c>
      <c r="D8829">
        <v>42.476190476190474</v>
      </c>
      <c r="E8829">
        <v>892</v>
      </c>
    </row>
    <row r="8830" spans="1:5" x14ac:dyDescent="0.25">
      <c r="A8830" t="s">
        <v>232</v>
      </c>
      <c r="B8830" t="s">
        <v>6</v>
      </c>
      <c r="C8830" s="1">
        <v>26682</v>
      </c>
      <c r="D8830">
        <v>60.962857142857139</v>
      </c>
      <c r="E8830">
        <v>2133.6999999999998</v>
      </c>
    </row>
    <row r="8831" spans="1:5" x14ac:dyDescent="0.25">
      <c r="A8831" t="s">
        <v>232</v>
      </c>
      <c r="B8831" t="s">
        <v>6</v>
      </c>
      <c r="C8831" s="1">
        <v>26711</v>
      </c>
      <c r="D8831">
        <v>45.948275862068968</v>
      </c>
      <c r="E8831">
        <v>1332.5</v>
      </c>
    </row>
    <row r="8832" spans="1:5" x14ac:dyDescent="0.25">
      <c r="A8832" t="s">
        <v>232</v>
      </c>
      <c r="B8832" t="s">
        <v>6</v>
      </c>
      <c r="C8832" s="1">
        <v>26743</v>
      </c>
      <c r="D8832">
        <v>45.459375000000001</v>
      </c>
      <c r="E8832">
        <v>1454.7</v>
      </c>
    </row>
    <row r="8833" spans="1:5" x14ac:dyDescent="0.25">
      <c r="A8833" t="s">
        <v>232</v>
      </c>
      <c r="B8833" t="s">
        <v>6</v>
      </c>
      <c r="C8833" s="1">
        <v>26786</v>
      </c>
      <c r="D8833">
        <v>23.946511627906979</v>
      </c>
      <c r="E8833">
        <v>1029.7</v>
      </c>
    </row>
    <row r="8834" spans="1:5" x14ac:dyDescent="0.25">
      <c r="A8834" t="s">
        <v>232</v>
      </c>
      <c r="B8834" t="s">
        <v>6</v>
      </c>
      <c r="C8834" s="1">
        <v>26835</v>
      </c>
      <c r="D8834">
        <v>3.916326530612245</v>
      </c>
      <c r="E8834">
        <v>191.9</v>
      </c>
    </row>
    <row r="8835" spans="1:5" x14ac:dyDescent="0.25">
      <c r="A8835" t="s">
        <v>232</v>
      </c>
      <c r="B8835" t="s">
        <v>6</v>
      </c>
      <c r="C8835" s="1">
        <v>26911</v>
      </c>
      <c r="D8835">
        <v>8.435526315789474</v>
      </c>
      <c r="E8835">
        <v>641.1</v>
      </c>
    </row>
    <row r="8836" spans="1:5" x14ac:dyDescent="0.25">
      <c r="A8836" t="s">
        <v>232</v>
      </c>
      <c r="B8836" t="s">
        <v>6</v>
      </c>
      <c r="C8836" s="1">
        <v>26948</v>
      </c>
      <c r="D8836">
        <v>50.672972972972978</v>
      </c>
      <c r="E8836">
        <v>1874.9</v>
      </c>
    </row>
    <row r="8837" spans="1:5" x14ac:dyDescent="0.25">
      <c r="A8837" t="s">
        <v>232</v>
      </c>
      <c r="B8837" t="s">
        <v>6</v>
      </c>
      <c r="C8837" s="1">
        <v>26980</v>
      </c>
      <c r="D8837">
        <v>58.665624999999999</v>
      </c>
      <c r="E8837">
        <v>1877.3</v>
      </c>
    </row>
    <row r="8838" spans="1:5" x14ac:dyDescent="0.25">
      <c r="A8838" t="s">
        <v>232</v>
      </c>
      <c r="B8838" t="s">
        <v>6</v>
      </c>
      <c r="C8838" s="1">
        <v>27008</v>
      </c>
      <c r="D8838">
        <v>53.375</v>
      </c>
      <c r="E8838">
        <v>1494.5</v>
      </c>
    </row>
    <row r="8839" spans="1:5" x14ac:dyDescent="0.25">
      <c r="A8839" t="s">
        <v>232</v>
      </c>
      <c r="B8839" t="s">
        <v>6</v>
      </c>
      <c r="C8839" s="1">
        <v>27047</v>
      </c>
      <c r="D8839">
        <v>55.98974358974359</v>
      </c>
      <c r="E8839">
        <v>2183.6</v>
      </c>
    </row>
    <row r="8840" spans="1:5" x14ac:dyDescent="0.25">
      <c r="A8840" t="s">
        <v>232</v>
      </c>
      <c r="B8840" t="s">
        <v>6</v>
      </c>
      <c r="C8840" s="1">
        <v>27074</v>
      </c>
      <c r="D8840">
        <v>52.148148148148145</v>
      </c>
      <c r="E8840">
        <v>1408</v>
      </c>
    </row>
    <row r="8841" spans="1:5" x14ac:dyDescent="0.25">
      <c r="A8841" t="s">
        <v>232</v>
      </c>
      <c r="B8841" t="s">
        <v>6</v>
      </c>
      <c r="C8841" s="1">
        <v>27109</v>
      </c>
      <c r="D8841">
        <v>43.342857142857142</v>
      </c>
      <c r="E8841">
        <v>1517</v>
      </c>
    </row>
    <row r="8842" spans="1:5" x14ac:dyDescent="0.25">
      <c r="A8842" t="s">
        <v>232</v>
      </c>
      <c r="B8842" t="s">
        <v>6</v>
      </c>
      <c r="C8842" s="1">
        <v>27151</v>
      </c>
      <c r="D8842">
        <v>41.147619047619045</v>
      </c>
      <c r="E8842">
        <v>1728.2</v>
      </c>
    </row>
    <row r="8843" spans="1:5" x14ac:dyDescent="0.25">
      <c r="A8843" t="s">
        <v>232</v>
      </c>
      <c r="B8843" t="s">
        <v>6</v>
      </c>
      <c r="C8843" s="1">
        <v>27284</v>
      </c>
      <c r="D8843">
        <v>5.977443609022556</v>
      </c>
      <c r="E8843">
        <v>795</v>
      </c>
    </row>
    <row r="8844" spans="1:5" x14ac:dyDescent="0.25">
      <c r="A8844" t="s">
        <v>232</v>
      </c>
      <c r="B8844" t="s">
        <v>6</v>
      </c>
      <c r="C8844" s="1">
        <v>27309</v>
      </c>
      <c r="D8844">
        <v>43.756</v>
      </c>
      <c r="E8844">
        <v>1093.9000000000001</v>
      </c>
    </row>
    <row r="8845" spans="1:5" x14ac:dyDescent="0.25">
      <c r="A8845" t="s">
        <v>232</v>
      </c>
      <c r="B8845" t="s">
        <v>6</v>
      </c>
      <c r="C8845" s="1">
        <v>27333</v>
      </c>
      <c r="D8845">
        <v>68.516666666666666</v>
      </c>
      <c r="E8845">
        <v>1644.4</v>
      </c>
    </row>
    <row r="8846" spans="1:5" x14ac:dyDescent="0.25">
      <c r="A8846" t="s">
        <v>232</v>
      </c>
      <c r="B8846" t="s">
        <v>6</v>
      </c>
      <c r="C8846" s="1">
        <v>27360</v>
      </c>
      <c r="D8846">
        <v>51.825925925925922</v>
      </c>
      <c r="E8846">
        <v>1399.3</v>
      </c>
    </row>
    <row r="8847" spans="1:5" x14ac:dyDescent="0.25">
      <c r="A8847" t="s">
        <v>232</v>
      </c>
      <c r="B8847" t="s">
        <v>6</v>
      </c>
      <c r="C8847" s="1">
        <v>27382</v>
      </c>
      <c r="D8847">
        <v>36.459090909090911</v>
      </c>
      <c r="E8847">
        <v>802.1</v>
      </c>
    </row>
    <row r="8848" spans="1:5" x14ac:dyDescent="0.25">
      <c r="A8848" t="s">
        <v>232</v>
      </c>
      <c r="B8848" t="s">
        <v>6</v>
      </c>
      <c r="C8848" s="1">
        <v>27407</v>
      </c>
      <c r="D8848">
        <v>47.043999999999997</v>
      </c>
      <c r="E8848">
        <v>1176.0999999999999</v>
      </c>
    </row>
    <row r="8849" spans="1:5" x14ac:dyDescent="0.25">
      <c r="A8849" t="s">
        <v>232</v>
      </c>
      <c r="B8849" t="s">
        <v>6</v>
      </c>
      <c r="C8849" s="1">
        <v>27436</v>
      </c>
      <c r="D8849">
        <v>57.662068965517243</v>
      </c>
      <c r="E8849">
        <v>1672.2</v>
      </c>
    </row>
    <row r="8850" spans="1:5" x14ac:dyDescent="0.25">
      <c r="A8850" t="s">
        <v>232</v>
      </c>
      <c r="B8850" t="s">
        <v>6</v>
      </c>
      <c r="C8850" s="1">
        <v>27460</v>
      </c>
      <c r="D8850">
        <v>39.362500000000004</v>
      </c>
      <c r="E8850">
        <v>944.7</v>
      </c>
    </row>
    <row r="8851" spans="1:5" x14ac:dyDescent="0.25">
      <c r="A8851" t="s">
        <v>232</v>
      </c>
      <c r="B8851" t="s">
        <v>6</v>
      </c>
      <c r="C8851" s="1">
        <v>27488</v>
      </c>
      <c r="D8851">
        <v>33.950000000000003</v>
      </c>
      <c r="E8851">
        <v>950.6</v>
      </c>
    </row>
    <row r="8852" spans="1:5" x14ac:dyDescent="0.25">
      <c r="A8852" t="s">
        <v>232</v>
      </c>
      <c r="B8852" t="s">
        <v>6</v>
      </c>
      <c r="C8852" s="1">
        <v>27543</v>
      </c>
      <c r="D8852">
        <v>10.272727272727273</v>
      </c>
      <c r="E8852">
        <v>565</v>
      </c>
    </row>
    <row r="8853" spans="1:5" x14ac:dyDescent="0.25">
      <c r="A8853" t="s">
        <v>232</v>
      </c>
      <c r="B8853" t="s">
        <v>6</v>
      </c>
      <c r="C8853" s="1">
        <v>27653</v>
      </c>
      <c r="D8853">
        <v>3.1618181818181821</v>
      </c>
      <c r="E8853">
        <v>347.8</v>
      </c>
    </row>
    <row r="8854" spans="1:5" x14ac:dyDescent="0.25">
      <c r="A8854" t="s">
        <v>232</v>
      </c>
      <c r="B8854" t="s">
        <v>6</v>
      </c>
      <c r="C8854" s="1">
        <v>27676</v>
      </c>
      <c r="D8854">
        <v>26.360869565217389</v>
      </c>
      <c r="E8854">
        <v>606.29999999999995</v>
      </c>
    </row>
    <row r="8855" spans="1:5" x14ac:dyDescent="0.25">
      <c r="A8855" t="s">
        <v>232</v>
      </c>
      <c r="B8855" t="s">
        <v>6</v>
      </c>
      <c r="C8855" s="1">
        <v>27703</v>
      </c>
      <c r="D8855">
        <v>61.718518518518522</v>
      </c>
      <c r="E8855">
        <v>1666.4</v>
      </c>
    </row>
    <row r="8856" spans="1:5" x14ac:dyDescent="0.25">
      <c r="A8856" t="s">
        <v>232</v>
      </c>
      <c r="B8856" t="s">
        <v>6</v>
      </c>
      <c r="C8856" s="1">
        <v>27729</v>
      </c>
      <c r="D8856">
        <v>41.473076923076924</v>
      </c>
      <c r="E8856">
        <v>1078.3</v>
      </c>
    </row>
    <row r="8857" spans="1:5" x14ac:dyDescent="0.25">
      <c r="A8857" t="s">
        <v>232</v>
      </c>
      <c r="B8857" t="s">
        <v>6</v>
      </c>
      <c r="C8857" s="1">
        <v>27766</v>
      </c>
      <c r="D8857">
        <v>46.132432432432438</v>
      </c>
      <c r="E8857">
        <v>1706.9</v>
      </c>
    </row>
    <row r="8858" spans="1:5" x14ac:dyDescent="0.25">
      <c r="A8858" t="s">
        <v>232</v>
      </c>
      <c r="B8858" t="s">
        <v>6</v>
      </c>
      <c r="C8858" s="1">
        <v>27802</v>
      </c>
      <c r="D8858">
        <v>40.950000000000003</v>
      </c>
      <c r="E8858">
        <v>1474.2</v>
      </c>
    </row>
    <row r="8859" spans="1:5" x14ac:dyDescent="0.25">
      <c r="A8859" t="s">
        <v>232</v>
      </c>
      <c r="B8859" t="s">
        <v>6</v>
      </c>
      <c r="C8859" s="1">
        <v>27837</v>
      </c>
      <c r="D8859">
        <v>28.202857142857145</v>
      </c>
      <c r="E8859">
        <v>987.1</v>
      </c>
    </row>
    <row r="8860" spans="1:5" x14ac:dyDescent="0.25">
      <c r="A8860" t="s">
        <v>232</v>
      </c>
      <c r="B8860" t="s">
        <v>6</v>
      </c>
      <c r="C8860" s="1">
        <v>27877</v>
      </c>
      <c r="D8860">
        <v>15.172499999999999</v>
      </c>
      <c r="E8860">
        <v>606.9</v>
      </c>
    </row>
    <row r="8861" spans="1:5" x14ac:dyDescent="0.25">
      <c r="A8861" t="s">
        <v>232</v>
      </c>
      <c r="B8861" t="s">
        <v>6</v>
      </c>
      <c r="C8861" s="1">
        <v>28005</v>
      </c>
      <c r="D8861">
        <v>3.2781250000000002</v>
      </c>
      <c r="E8861">
        <v>419.6</v>
      </c>
    </row>
    <row r="8862" spans="1:5" x14ac:dyDescent="0.25">
      <c r="A8862" t="s">
        <v>232</v>
      </c>
      <c r="B8862" t="s">
        <v>6</v>
      </c>
      <c r="C8862" s="1">
        <v>28037</v>
      </c>
      <c r="D8862">
        <v>30.615625000000001</v>
      </c>
      <c r="E8862">
        <v>979.7</v>
      </c>
    </row>
    <row r="8863" spans="1:5" x14ac:dyDescent="0.25">
      <c r="A8863" t="s">
        <v>232</v>
      </c>
      <c r="B8863" t="s">
        <v>6</v>
      </c>
      <c r="C8863" s="1">
        <v>28068</v>
      </c>
      <c r="D8863">
        <v>49.474193548387099</v>
      </c>
      <c r="E8863">
        <v>1533.7</v>
      </c>
    </row>
    <row r="8864" spans="1:5" x14ac:dyDescent="0.25">
      <c r="A8864" t="s">
        <v>232</v>
      </c>
      <c r="B8864" t="s">
        <v>6</v>
      </c>
      <c r="C8864" s="1">
        <v>28093</v>
      </c>
      <c r="D8864">
        <v>47.2</v>
      </c>
      <c r="E8864">
        <v>1180</v>
      </c>
    </row>
    <row r="8865" spans="1:5" x14ac:dyDescent="0.25">
      <c r="A8865" t="s">
        <v>232</v>
      </c>
      <c r="B8865" t="s">
        <v>6</v>
      </c>
      <c r="C8865" s="1">
        <v>28129</v>
      </c>
      <c r="D8865">
        <v>45.055555555555557</v>
      </c>
      <c r="E8865">
        <v>1622</v>
      </c>
    </row>
    <row r="8866" spans="1:5" x14ac:dyDescent="0.25">
      <c r="A8866" t="s">
        <v>232</v>
      </c>
      <c r="B8866" t="s">
        <v>6</v>
      </c>
      <c r="C8866" s="1">
        <v>28156</v>
      </c>
      <c r="D8866">
        <v>38.940740740740743</v>
      </c>
      <c r="E8866">
        <v>1051.4000000000001</v>
      </c>
    </row>
    <row r="8867" spans="1:5" x14ac:dyDescent="0.25">
      <c r="A8867" t="s">
        <v>232</v>
      </c>
      <c r="B8867" t="s">
        <v>6</v>
      </c>
      <c r="C8867" s="1">
        <v>28187</v>
      </c>
      <c r="D8867">
        <v>35.722580645161294</v>
      </c>
      <c r="E8867">
        <v>1107.4000000000001</v>
      </c>
    </row>
    <row r="8868" spans="1:5" x14ac:dyDescent="0.25">
      <c r="A8868" t="s">
        <v>232</v>
      </c>
      <c r="B8868" t="s">
        <v>6</v>
      </c>
      <c r="C8868" s="1">
        <v>28221</v>
      </c>
      <c r="D8868">
        <v>23.208823529411767</v>
      </c>
      <c r="E8868">
        <v>789.1</v>
      </c>
    </row>
    <row r="8869" spans="1:5" x14ac:dyDescent="0.25">
      <c r="A8869" t="s">
        <v>232</v>
      </c>
      <c r="B8869" t="s">
        <v>6</v>
      </c>
      <c r="C8869" s="1">
        <v>28279</v>
      </c>
      <c r="D8869">
        <v>5.6086206896551722</v>
      </c>
      <c r="E8869">
        <v>325.3</v>
      </c>
    </row>
    <row r="8870" spans="1:5" x14ac:dyDescent="0.25">
      <c r="A8870" t="s">
        <v>232</v>
      </c>
      <c r="B8870" t="s">
        <v>6</v>
      </c>
      <c r="C8870" s="1">
        <v>28388</v>
      </c>
      <c r="D8870">
        <v>6.4422018348623862</v>
      </c>
      <c r="E8870">
        <v>702.2</v>
      </c>
    </row>
    <row r="8871" spans="1:5" x14ac:dyDescent="0.25">
      <c r="A8871" t="s">
        <v>232</v>
      </c>
      <c r="B8871" t="s">
        <v>6</v>
      </c>
      <c r="C8871" s="1">
        <v>28416</v>
      </c>
      <c r="D8871">
        <v>33.692857142857143</v>
      </c>
      <c r="E8871">
        <v>943.4</v>
      </c>
    </row>
    <row r="8872" spans="1:5" x14ac:dyDescent="0.25">
      <c r="A8872" t="s">
        <v>232</v>
      </c>
      <c r="B8872" t="s">
        <v>6</v>
      </c>
      <c r="C8872" s="1">
        <v>28446</v>
      </c>
      <c r="D8872">
        <v>44.123333333333335</v>
      </c>
      <c r="E8872">
        <v>1323.7</v>
      </c>
    </row>
    <row r="8873" spans="1:5" x14ac:dyDescent="0.25">
      <c r="A8873" t="s">
        <v>232</v>
      </c>
      <c r="B8873" t="s">
        <v>6</v>
      </c>
      <c r="C8873" s="1">
        <v>28475</v>
      </c>
      <c r="D8873">
        <v>69.510344827586209</v>
      </c>
      <c r="E8873">
        <v>2015.8</v>
      </c>
    </row>
    <row r="8874" spans="1:5" x14ac:dyDescent="0.25">
      <c r="A8874" t="s">
        <v>232</v>
      </c>
      <c r="B8874" t="s">
        <v>6</v>
      </c>
      <c r="C8874" s="1">
        <v>28503</v>
      </c>
      <c r="D8874">
        <v>56.817857142857143</v>
      </c>
      <c r="E8874">
        <v>1590.9</v>
      </c>
    </row>
    <row r="8875" spans="1:5" x14ac:dyDescent="0.25">
      <c r="A8875" t="s">
        <v>232</v>
      </c>
      <c r="B8875" t="s">
        <v>6</v>
      </c>
      <c r="C8875" s="1">
        <v>28534</v>
      </c>
      <c r="D8875">
        <v>54.509677419354837</v>
      </c>
      <c r="E8875">
        <v>1689.8</v>
      </c>
    </row>
    <row r="8876" spans="1:5" x14ac:dyDescent="0.25">
      <c r="A8876" t="s">
        <v>232</v>
      </c>
      <c r="B8876" t="s">
        <v>6</v>
      </c>
      <c r="C8876" s="1">
        <v>28572</v>
      </c>
      <c r="D8876">
        <v>41.731578947368419</v>
      </c>
      <c r="E8876">
        <v>1585.8</v>
      </c>
    </row>
    <row r="8877" spans="1:5" x14ac:dyDescent="0.25">
      <c r="A8877" t="s">
        <v>232</v>
      </c>
      <c r="B8877" t="s">
        <v>6</v>
      </c>
      <c r="C8877" s="1">
        <v>28640</v>
      </c>
      <c r="D8877">
        <v>22.033823529411762</v>
      </c>
      <c r="E8877">
        <v>1498.3</v>
      </c>
    </row>
    <row r="8878" spans="1:5" x14ac:dyDescent="0.25">
      <c r="A8878" t="s">
        <v>232</v>
      </c>
      <c r="B8878" t="s">
        <v>6</v>
      </c>
      <c r="C8878" s="1">
        <v>28741</v>
      </c>
      <c r="D8878">
        <v>5.9148514851485148</v>
      </c>
      <c r="E8878">
        <v>597.4</v>
      </c>
    </row>
    <row r="8879" spans="1:5" x14ac:dyDescent="0.25">
      <c r="A8879" t="s">
        <v>232</v>
      </c>
      <c r="B8879" t="s">
        <v>6</v>
      </c>
      <c r="C8879" s="1">
        <v>28772</v>
      </c>
      <c r="D8879">
        <v>34.977419354838709</v>
      </c>
      <c r="E8879">
        <v>1084.3</v>
      </c>
    </row>
    <row r="8880" spans="1:5" x14ac:dyDescent="0.25">
      <c r="A8880" t="s">
        <v>232</v>
      </c>
      <c r="B8880" t="s">
        <v>6</v>
      </c>
      <c r="C8880" s="1">
        <v>28807</v>
      </c>
      <c r="D8880">
        <v>68.66</v>
      </c>
      <c r="E8880">
        <v>2403.1</v>
      </c>
    </row>
    <row r="8881" spans="1:5" x14ac:dyDescent="0.25">
      <c r="A8881" t="s">
        <v>232</v>
      </c>
      <c r="B8881" t="s">
        <v>6</v>
      </c>
      <c r="C8881" s="1">
        <v>28844</v>
      </c>
      <c r="D8881">
        <v>68.808108108108115</v>
      </c>
      <c r="E8881">
        <v>2545.9</v>
      </c>
    </row>
    <row r="8882" spans="1:5" x14ac:dyDescent="0.25">
      <c r="A8882" t="s">
        <v>232</v>
      </c>
      <c r="B8882" t="s">
        <v>6</v>
      </c>
      <c r="C8882" s="1">
        <v>28884</v>
      </c>
      <c r="D8882">
        <v>65.802499999999995</v>
      </c>
      <c r="E8882">
        <v>2632.1</v>
      </c>
    </row>
    <row r="8883" spans="1:5" x14ac:dyDescent="0.25">
      <c r="A8883" t="s">
        <v>232</v>
      </c>
      <c r="B8883" t="s">
        <v>6</v>
      </c>
      <c r="C8883" s="1">
        <v>28927</v>
      </c>
      <c r="D8883">
        <v>37.288372093023256</v>
      </c>
      <c r="E8883">
        <v>1603.4</v>
      </c>
    </row>
    <row r="8884" spans="1:5" x14ac:dyDescent="0.25">
      <c r="A8884" t="s">
        <v>232</v>
      </c>
      <c r="B8884" t="s">
        <v>6</v>
      </c>
      <c r="C8884" s="1">
        <v>28971</v>
      </c>
      <c r="D8884">
        <v>27.504545454545454</v>
      </c>
      <c r="E8884">
        <v>1210.2</v>
      </c>
    </row>
    <row r="8885" spans="1:5" x14ac:dyDescent="0.25">
      <c r="A8885" t="s">
        <v>232</v>
      </c>
      <c r="B8885" t="s">
        <v>6</v>
      </c>
      <c r="C8885" s="1">
        <v>29017</v>
      </c>
      <c r="D8885">
        <v>2.1021739130434782</v>
      </c>
      <c r="E8885">
        <v>96.7</v>
      </c>
    </row>
    <row r="8886" spans="1:5" x14ac:dyDescent="0.25">
      <c r="A8886" t="s">
        <v>232</v>
      </c>
      <c r="B8886" t="s">
        <v>6</v>
      </c>
      <c r="C8886" s="1">
        <v>29103</v>
      </c>
      <c r="D8886">
        <v>4.5058139534883717</v>
      </c>
      <c r="E8886">
        <v>387.5</v>
      </c>
    </row>
    <row r="8887" spans="1:5" x14ac:dyDescent="0.25">
      <c r="A8887" t="s">
        <v>232</v>
      </c>
      <c r="B8887" t="s">
        <v>6</v>
      </c>
      <c r="C8887" s="1">
        <v>29144</v>
      </c>
      <c r="D8887">
        <v>48.560975609756099</v>
      </c>
      <c r="E8887">
        <v>1991</v>
      </c>
    </row>
    <row r="8888" spans="1:5" x14ac:dyDescent="0.25">
      <c r="A8888" t="s">
        <v>232</v>
      </c>
      <c r="B8888" t="s">
        <v>6</v>
      </c>
      <c r="C8888" s="1">
        <v>29182</v>
      </c>
      <c r="D8888">
        <v>112.98684210526316</v>
      </c>
      <c r="E8888">
        <v>4293.5</v>
      </c>
    </row>
    <row r="8889" spans="1:5" x14ac:dyDescent="0.25">
      <c r="A8889" t="s">
        <v>232</v>
      </c>
      <c r="B8889" t="s">
        <v>6</v>
      </c>
      <c r="C8889" s="1">
        <v>29228</v>
      </c>
      <c r="D8889">
        <v>69.986956521739131</v>
      </c>
      <c r="E8889">
        <v>3219.4</v>
      </c>
    </row>
    <row r="8890" spans="1:5" x14ac:dyDescent="0.25">
      <c r="A8890" t="s">
        <v>232</v>
      </c>
      <c r="B8890" t="s">
        <v>6</v>
      </c>
      <c r="C8890" s="1">
        <v>29258</v>
      </c>
      <c r="D8890">
        <v>48.153333333333329</v>
      </c>
      <c r="E8890">
        <v>1444.6</v>
      </c>
    </row>
    <row r="8891" spans="1:5" x14ac:dyDescent="0.25">
      <c r="A8891" t="s">
        <v>232</v>
      </c>
      <c r="B8891" t="s">
        <v>6</v>
      </c>
      <c r="C8891" s="1">
        <v>29293</v>
      </c>
      <c r="D8891">
        <v>35.622857142857143</v>
      </c>
      <c r="E8891">
        <v>1246.8</v>
      </c>
    </row>
    <row r="8892" spans="1:5" x14ac:dyDescent="0.25">
      <c r="A8892" t="s">
        <v>232</v>
      </c>
      <c r="B8892" t="s">
        <v>6</v>
      </c>
      <c r="C8892" s="1">
        <v>29342</v>
      </c>
      <c r="D8892">
        <v>14.785714285714286</v>
      </c>
      <c r="E8892">
        <v>724.5</v>
      </c>
    </row>
    <row r="8893" spans="1:5" x14ac:dyDescent="0.25">
      <c r="A8893" t="s">
        <v>232</v>
      </c>
      <c r="B8893" t="s">
        <v>6</v>
      </c>
      <c r="C8893" s="1">
        <v>29382</v>
      </c>
      <c r="D8893">
        <v>4.6124999999999998</v>
      </c>
      <c r="E8893">
        <v>184.5</v>
      </c>
    </row>
    <row r="8894" spans="1:5" x14ac:dyDescent="0.25">
      <c r="A8894" t="s">
        <v>232</v>
      </c>
      <c r="B8894" t="s">
        <v>6</v>
      </c>
      <c r="C8894" s="1">
        <v>29467</v>
      </c>
      <c r="D8894">
        <v>0.66588235294117648</v>
      </c>
      <c r="E8894">
        <v>56.6</v>
      </c>
    </row>
    <row r="8895" spans="1:5" x14ac:dyDescent="0.25">
      <c r="A8895" t="s">
        <v>232</v>
      </c>
      <c r="B8895" t="s">
        <v>6</v>
      </c>
      <c r="C8895" s="1">
        <v>29507</v>
      </c>
      <c r="D8895">
        <v>28.805</v>
      </c>
      <c r="E8895">
        <v>1152.2</v>
      </c>
    </row>
    <row r="8896" spans="1:5" x14ac:dyDescent="0.25">
      <c r="A8896" t="s">
        <v>232</v>
      </c>
      <c r="B8896" t="s">
        <v>6</v>
      </c>
      <c r="C8896" s="1">
        <v>29551</v>
      </c>
      <c r="D8896">
        <v>50.427272727272729</v>
      </c>
      <c r="E8896">
        <v>2218.8000000000002</v>
      </c>
    </row>
    <row r="8897" spans="1:5" x14ac:dyDescent="0.25">
      <c r="A8897" t="s">
        <v>232</v>
      </c>
      <c r="B8897" t="s">
        <v>6</v>
      </c>
      <c r="C8897" s="1">
        <v>29570</v>
      </c>
      <c r="D8897">
        <v>27.55263157894737</v>
      </c>
      <c r="E8897">
        <v>523.5</v>
      </c>
    </row>
    <row r="8898" spans="1:5" x14ac:dyDescent="0.25">
      <c r="A8898" t="s">
        <v>232</v>
      </c>
      <c r="B8898" t="s">
        <v>6</v>
      </c>
      <c r="C8898" s="1">
        <v>29601</v>
      </c>
      <c r="D8898">
        <v>40.606451612903221</v>
      </c>
      <c r="E8898">
        <v>1258.8</v>
      </c>
    </row>
    <row r="8899" spans="1:5" x14ac:dyDescent="0.25">
      <c r="A8899" t="s">
        <v>232</v>
      </c>
      <c r="B8899" t="s">
        <v>6</v>
      </c>
      <c r="C8899" s="1">
        <v>29640</v>
      </c>
      <c r="D8899">
        <v>47.476923076923072</v>
      </c>
      <c r="E8899">
        <v>1851.6</v>
      </c>
    </row>
    <row r="8900" spans="1:5" x14ac:dyDescent="0.25">
      <c r="A8900" t="s">
        <v>232</v>
      </c>
      <c r="B8900" t="s">
        <v>6</v>
      </c>
      <c r="C8900" s="1">
        <v>29672</v>
      </c>
      <c r="D8900">
        <v>24.215624999999999</v>
      </c>
      <c r="E8900">
        <v>774.9</v>
      </c>
    </row>
    <row r="8901" spans="1:5" x14ac:dyDescent="0.25">
      <c r="A8901" t="s">
        <v>232</v>
      </c>
      <c r="B8901" t="s">
        <v>6</v>
      </c>
      <c r="C8901" s="1">
        <v>29732</v>
      </c>
      <c r="D8901">
        <v>15.488333333333333</v>
      </c>
      <c r="E8901">
        <v>929.3</v>
      </c>
    </row>
    <row r="8902" spans="1:5" x14ac:dyDescent="0.25">
      <c r="A8902" t="s">
        <v>232</v>
      </c>
      <c r="B8902" t="s">
        <v>6</v>
      </c>
      <c r="C8902" s="1">
        <v>29829</v>
      </c>
      <c r="D8902">
        <v>5.0309278350515463</v>
      </c>
      <c r="E8902">
        <v>488</v>
      </c>
    </row>
    <row r="8903" spans="1:5" x14ac:dyDescent="0.25">
      <c r="A8903" t="s">
        <v>232</v>
      </c>
      <c r="B8903" t="s">
        <v>6</v>
      </c>
      <c r="C8903" s="1">
        <v>29858</v>
      </c>
      <c r="D8903">
        <v>20.662068965517243</v>
      </c>
      <c r="E8903">
        <v>599.20000000000005</v>
      </c>
    </row>
    <row r="8904" spans="1:5" x14ac:dyDescent="0.25">
      <c r="A8904" t="s">
        <v>232</v>
      </c>
      <c r="B8904" t="s">
        <v>6</v>
      </c>
      <c r="C8904" s="1">
        <v>29889</v>
      </c>
      <c r="D8904">
        <v>68.432258064516134</v>
      </c>
      <c r="E8904">
        <v>2121.4</v>
      </c>
    </row>
    <row r="8905" spans="1:5" x14ac:dyDescent="0.25">
      <c r="A8905" t="s">
        <v>232</v>
      </c>
      <c r="B8905" t="s">
        <v>6</v>
      </c>
      <c r="C8905" s="1">
        <v>29917</v>
      </c>
      <c r="D8905">
        <v>50.56428571428571</v>
      </c>
      <c r="E8905">
        <v>1415.8</v>
      </c>
    </row>
    <row r="8906" spans="1:5" x14ac:dyDescent="0.25">
      <c r="A8906" t="s">
        <v>232</v>
      </c>
      <c r="B8906" t="s">
        <v>6</v>
      </c>
      <c r="C8906" s="1">
        <v>29964</v>
      </c>
      <c r="D8906">
        <v>62.361702127659576</v>
      </c>
      <c r="E8906">
        <v>2931</v>
      </c>
    </row>
    <row r="8907" spans="1:5" x14ac:dyDescent="0.25">
      <c r="A8907" t="s">
        <v>232</v>
      </c>
      <c r="B8907" t="s">
        <v>6</v>
      </c>
      <c r="C8907" s="1">
        <v>29997</v>
      </c>
      <c r="D8907">
        <v>38.642424242424241</v>
      </c>
      <c r="E8907">
        <v>1275.2</v>
      </c>
    </row>
    <row r="8908" spans="1:5" x14ac:dyDescent="0.25">
      <c r="A8908" t="s">
        <v>232</v>
      </c>
      <c r="B8908" t="s">
        <v>6</v>
      </c>
      <c r="C8908" s="1">
        <v>30034</v>
      </c>
      <c r="D8908">
        <v>43.970270270270269</v>
      </c>
      <c r="E8908">
        <v>1626.9</v>
      </c>
    </row>
    <row r="8909" spans="1:5" x14ac:dyDescent="0.25">
      <c r="A8909" t="s">
        <v>232</v>
      </c>
      <c r="B8909" t="s">
        <v>6</v>
      </c>
      <c r="C8909" s="1">
        <v>30068</v>
      </c>
      <c r="D8909">
        <v>16.323529411764707</v>
      </c>
      <c r="E8909">
        <v>555</v>
      </c>
    </row>
    <row r="8910" spans="1:5" x14ac:dyDescent="0.25">
      <c r="A8910" t="s">
        <v>232</v>
      </c>
      <c r="B8910" t="s">
        <v>6</v>
      </c>
      <c r="C8910" s="1">
        <v>30097</v>
      </c>
      <c r="D8910">
        <v>5.8793103448275863</v>
      </c>
      <c r="E8910">
        <v>170.5</v>
      </c>
    </row>
    <row r="8911" spans="1:5" x14ac:dyDescent="0.25">
      <c r="A8911" t="s">
        <v>232</v>
      </c>
      <c r="B8911" t="s">
        <v>6</v>
      </c>
      <c r="C8911" s="1">
        <v>30564</v>
      </c>
      <c r="E8911">
        <v>771.5</v>
      </c>
    </row>
    <row r="8912" spans="1:5" x14ac:dyDescent="0.25">
      <c r="A8912" t="s">
        <v>232</v>
      </c>
      <c r="B8912" t="s">
        <v>6</v>
      </c>
      <c r="C8912" s="1">
        <v>30595</v>
      </c>
      <c r="D8912">
        <v>41.900000000000006</v>
      </c>
      <c r="E8912">
        <v>1298.9000000000001</v>
      </c>
    </row>
    <row r="8913" spans="1:5" x14ac:dyDescent="0.25">
      <c r="A8913" t="s">
        <v>232</v>
      </c>
      <c r="B8913" t="s">
        <v>6</v>
      </c>
      <c r="C8913" s="1">
        <v>30629</v>
      </c>
      <c r="D8913">
        <v>81.705882352941174</v>
      </c>
      <c r="E8913">
        <v>2778</v>
      </c>
    </row>
    <row r="8914" spans="1:5" x14ac:dyDescent="0.25">
      <c r="A8914" t="s">
        <v>232</v>
      </c>
      <c r="B8914" t="s">
        <v>6</v>
      </c>
      <c r="C8914" s="1">
        <v>30665</v>
      </c>
      <c r="D8914">
        <v>48.897222222222219</v>
      </c>
      <c r="E8914">
        <v>1760.3</v>
      </c>
    </row>
    <row r="8915" spans="1:5" x14ac:dyDescent="0.25">
      <c r="A8915" t="s">
        <v>232</v>
      </c>
      <c r="B8915" t="s">
        <v>6</v>
      </c>
      <c r="C8915" s="1">
        <v>30707</v>
      </c>
      <c r="D8915">
        <v>64.264285714285705</v>
      </c>
      <c r="E8915">
        <v>2699.1</v>
      </c>
    </row>
    <row r="8916" spans="1:5" x14ac:dyDescent="0.25">
      <c r="A8916" t="s">
        <v>232</v>
      </c>
      <c r="B8916" t="s">
        <v>6</v>
      </c>
      <c r="C8916" s="1">
        <v>30742</v>
      </c>
      <c r="D8916">
        <v>60.348571428571425</v>
      </c>
      <c r="E8916">
        <v>2112.1999999999998</v>
      </c>
    </row>
    <row r="8917" spans="1:5" x14ac:dyDescent="0.25">
      <c r="A8917" t="s">
        <v>232</v>
      </c>
      <c r="B8917" t="s">
        <v>6</v>
      </c>
      <c r="C8917" s="1">
        <v>30929</v>
      </c>
      <c r="D8917">
        <v>4.7983957219251332</v>
      </c>
      <c r="E8917">
        <v>897.3</v>
      </c>
    </row>
    <row r="8918" spans="1:5" x14ac:dyDescent="0.25">
      <c r="A8918" t="s">
        <v>232</v>
      </c>
      <c r="B8918" t="s">
        <v>6</v>
      </c>
      <c r="C8918" s="1">
        <v>30963</v>
      </c>
      <c r="D8918">
        <v>46.567647058823525</v>
      </c>
      <c r="E8918">
        <v>1583.3</v>
      </c>
    </row>
    <row r="8919" spans="1:5" x14ac:dyDescent="0.25">
      <c r="A8919" t="s">
        <v>232</v>
      </c>
      <c r="B8919" t="s">
        <v>6</v>
      </c>
      <c r="C8919" s="1">
        <v>31006</v>
      </c>
      <c r="D8919">
        <v>71.606976744186042</v>
      </c>
      <c r="E8919">
        <v>3079.1</v>
      </c>
    </row>
    <row r="8920" spans="1:5" x14ac:dyDescent="0.25">
      <c r="A8920" t="s">
        <v>232</v>
      </c>
      <c r="B8920" t="s">
        <v>6</v>
      </c>
      <c r="C8920" s="1">
        <v>31036</v>
      </c>
      <c r="D8920">
        <v>47.41</v>
      </c>
      <c r="E8920">
        <v>1422.3</v>
      </c>
    </row>
    <row r="8921" spans="1:5" x14ac:dyDescent="0.25">
      <c r="A8921" t="s">
        <v>232</v>
      </c>
      <c r="B8921" t="s">
        <v>6</v>
      </c>
      <c r="C8921" s="1">
        <v>31071</v>
      </c>
      <c r="D8921">
        <v>61.291428571428568</v>
      </c>
      <c r="E8921">
        <v>2145.1999999999998</v>
      </c>
    </row>
    <row r="8922" spans="1:5" x14ac:dyDescent="0.25">
      <c r="A8922" t="s">
        <v>232</v>
      </c>
      <c r="B8922" t="s">
        <v>6</v>
      </c>
      <c r="C8922" s="1">
        <v>31105</v>
      </c>
      <c r="D8922">
        <v>51.017647058823528</v>
      </c>
      <c r="E8922">
        <v>1734.6</v>
      </c>
    </row>
    <row r="8923" spans="1:5" x14ac:dyDescent="0.25">
      <c r="A8923" t="s">
        <v>232</v>
      </c>
      <c r="B8923" t="s">
        <v>6</v>
      </c>
      <c r="C8923" s="1">
        <v>31135</v>
      </c>
      <c r="D8923">
        <v>35.97</v>
      </c>
      <c r="E8923">
        <v>1079.0999999999999</v>
      </c>
    </row>
    <row r="8924" spans="1:5" x14ac:dyDescent="0.25">
      <c r="A8924" t="s">
        <v>232</v>
      </c>
      <c r="B8924" t="s">
        <v>6</v>
      </c>
      <c r="C8924" s="1">
        <v>31196</v>
      </c>
      <c r="D8924">
        <v>16.624590163934428</v>
      </c>
      <c r="E8924">
        <v>1014.1</v>
      </c>
    </row>
    <row r="8925" spans="1:5" x14ac:dyDescent="0.25">
      <c r="A8925" t="s">
        <v>232</v>
      </c>
      <c r="B8925" t="s">
        <v>6</v>
      </c>
      <c r="C8925" s="1">
        <v>31299</v>
      </c>
      <c r="D8925">
        <v>10.858252427184468</v>
      </c>
      <c r="E8925">
        <v>1118.4000000000001</v>
      </c>
    </row>
    <row r="8926" spans="1:5" x14ac:dyDescent="0.25">
      <c r="A8926" t="s">
        <v>232</v>
      </c>
      <c r="B8926" t="s">
        <v>6</v>
      </c>
      <c r="C8926" s="1">
        <v>31328</v>
      </c>
      <c r="D8926">
        <v>58.448275862068968</v>
      </c>
      <c r="E8926">
        <v>1695</v>
      </c>
    </row>
    <row r="8927" spans="1:5" x14ac:dyDescent="0.25">
      <c r="A8927" t="s">
        <v>232</v>
      </c>
      <c r="B8927" t="s">
        <v>6</v>
      </c>
      <c r="C8927" s="1">
        <v>31363</v>
      </c>
      <c r="D8927">
        <v>66.631428571428572</v>
      </c>
      <c r="E8927">
        <v>2332.1</v>
      </c>
    </row>
    <row r="8928" spans="1:5" x14ac:dyDescent="0.25">
      <c r="A8928" t="s">
        <v>232</v>
      </c>
      <c r="B8928" t="s">
        <v>6</v>
      </c>
      <c r="C8928" s="1">
        <v>31390</v>
      </c>
      <c r="D8928">
        <v>75.129629629629633</v>
      </c>
      <c r="E8928">
        <v>2028.5</v>
      </c>
    </row>
    <row r="8929" spans="1:5" x14ac:dyDescent="0.25">
      <c r="A8929" t="s">
        <v>232</v>
      </c>
      <c r="B8929" t="s">
        <v>6</v>
      </c>
      <c r="C8929" s="1">
        <v>31422</v>
      </c>
      <c r="D8929">
        <v>68.818749999999994</v>
      </c>
      <c r="E8929">
        <v>2202.1999999999998</v>
      </c>
    </row>
    <row r="8930" spans="1:5" x14ac:dyDescent="0.25">
      <c r="A8930" t="s">
        <v>232</v>
      </c>
      <c r="B8930" t="s">
        <v>6</v>
      </c>
      <c r="C8930" s="1">
        <v>31453</v>
      </c>
      <c r="D8930">
        <v>72.245161290322571</v>
      </c>
      <c r="E8930">
        <v>2239.6</v>
      </c>
    </row>
    <row r="8931" spans="1:5" x14ac:dyDescent="0.25">
      <c r="A8931" t="s">
        <v>232</v>
      </c>
      <c r="B8931" t="s">
        <v>6</v>
      </c>
      <c r="C8931" s="1">
        <v>31481</v>
      </c>
      <c r="D8931">
        <v>45.289285714285711</v>
      </c>
      <c r="E8931">
        <v>1268.0999999999999</v>
      </c>
    </row>
    <row r="8932" spans="1:5" x14ac:dyDescent="0.25">
      <c r="A8932" t="s">
        <v>232</v>
      </c>
      <c r="B8932" t="s">
        <v>6</v>
      </c>
      <c r="C8932" s="1">
        <v>31512</v>
      </c>
      <c r="D8932">
        <v>46.845161290322579</v>
      </c>
      <c r="E8932">
        <v>1452.2</v>
      </c>
    </row>
    <row r="8933" spans="1:5" x14ac:dyDescent="0.25">
      <c r="A8933" t="s">
        <v>232</v>
      </c>
      <c r="B8933" t="s">
        <v>6</v>
      </c>
      <c r="C8933" s="1">
        <v>31558</v>
      </c>
      <c r="D8933">
        <v>15.389130434782608</v>
      </c>
      <c r="E8933">
        <v>707.9</v>
      </c>
    </row>
    <row r="8934" spans="1:5" x14ac:dyDescent="0.25">
      <c r="A8934" t="s">
        <v>232</v>
      </c>
      <c r="B8934" t="s">
        <v>6</v>
      </c>
      <c r="C8934" s="1">
        <v>31657</v>
      </c>
      <c r="D8934">
        <v>2.6757575757575753</v>
      </c>
      <c r="E8934">
        <v>264.89999999999998</v>
      </c>
    </row>
    <row r="8935" spans="1:5" x14ac:dyDescent="0.25">
      <c r="A8935" t="s">
        <v>232</v>
      </c>
      <c r="B8935" t="s">
        <v>6</v>
      </c>
      <c r="C8935" s="1">
        <v>31686</v>
      </c>
      <c r="D8935">
        <v>30.248275862068969</v>
      </c>
      <c r="E8935">
        <v>877.2</v>
      </c>
    </row>
    <row r="8936" spans="1:5" x14ac:dyDescent="0.25">
      <c r="A8936" t="s">
        <v>232</v>
      </c>
      <c r="B8936" t="s">
        <v>6</v>
      </c>
      <c r="C8936" s="1">
        <v>31719</v>
      </c>
      <c r="D8936">
        <v>77.560606060606062</v>
      </c>
      <c r="E8936">
        <v>2559.5</v>
      </c>
    </row>
    <row r="8937" spans="1:5" x14ac:dyDescent="0.25">
      <c r="A8937" t="s">
        <v>232</v>
      </c>
      <c r="B8937" t="s">
        <v>6</v>
      </c>
      <c r="C8937" s="1">
        <v>31754</v>
      </c>
      <c r="D8937">
        <v>55.231428571428566</v>
      </c>
      <c r="E8937">
        <v>1933.1</v>
      </c>
    </row>
    <row r="8938" spans="1:5" x14ac:dyDescent="0.25">
      <c r="A8938" t="s">
        <v>232</v>
      </c>
      <c r="B8938" t="s">
        <v>6</v>
      </c>
      <c r="C8938" s="1">
        <v>31785</v>
      </c>
      <c r="D8938">
        <v>53.696774193548386</v>
      </c>
      <c r="E8938">
        <v>1664.6</v>
      </c>
    </row>
    <row r="8939" spans="1:5" x14ac:dyDescent="0.25">
      <c r="A8939" t="s">
        <v>232</v>
      </c>
      <c r="B8939" t="s">
        <v>6</v>
      </c>
      <c r="C8939" s="1">
        <v>31831</v>
      </c>
      <c r="D8939">
        <v>56.356521739130436</v>
      </c>
      <c r="E8939">
        <v>2592.4</v>
      </c>
    </row>
    <row r="8940" spans="1:5" x14ac:dyDescent="0.25">
      <c r="A8940" t="s">
        <v>232</v>
      </c>
      <c r="B8940" t="s">
        <v>6</v>
      </c>
      <c r="C8940" s="1">
        <v>31867</v>
      </c>
      <c r="D8940">
        <v>39.022222222222219</v>
      </c>
      <c r="E8940">
        <v>1404.8</v>
      </c>
    </row>
    <row r="8941" spans="1:5" x14ac:dyDescent="0.25">
      <c r="A8941" t="s">
        <v>232</v>
      </c>
      <c r="B8941" t="s">
        <v>6</v>
      </c>
      <c r="C8941" s="1">
        <v>31931</v>
      </c>
      <c r="D8941">
        <v>11.276562500000001</v>
      </c>
      <c r="E8941">
        <v>721.7</v>
      </c>
    </row>
    <row r="8942" spans="1:5" x14ac:dyDescent="0.25">
      <c r="A8942" t="s">
        <v>232</v>
      </c>
      <c r="B8942" t="s">
        <v>6</v>
      </c>
      <c r="C8942" s="1">
        <v>32022</v>
      </c>
      <c r="D8942">
        <v>9.1021978021978018</v>
      </c>
      <c r="E8942">
        <v>828.3</v>
      </c>
    </row>
    <row r="8943" spans="1:5" x14ac:dyDescent="0.25">
      <c r="A8943" t="s">
        <v>232</v>
      </c>
      <c r="B8943" t="s">
        <v>6</v>
      </c>
      <c r="C8943" s="1">
        <v>32056</v>
      </c>
      <c r="D8943">
        <v>38.308823529411768</v>
      </c>
      <c r="E8943">
        <v>1302.5</v>
      </c>
    </row>
    <row r="8944" spans="1:5" x14ac:dyDescent="0.25">
      <c r="A8944" t="s">
        <v>232</v>
      </c>
      <c r="B8944" t="s">
        <v>6</v>
      </c>
      <c r="C8944" s="1">
        <v>32086</v>
      </c>
      <c r="D8944">
        <v>59.126666666666665</v>
      </c>
      <c r="E8944">
        <v>1773.8</v>
      </c>
    </row>
    <row r="8945" spans="1:5" x14ac:dyDescent="0.25">
      <c r="A8945" t="s">
        <v>232</v>
      </c>
      <c r="B8945" t="s">
        <v>6</v>
      </c>
      <c r="C8945" s="1">
        <v>32118</v>
      </c>
      <c r="D8945">
        <v>75.740624999999994</v>
      </c>
      <c r="E8945">
        <v>2423.6999999999998</v>
      </c>
    </row>
    <row r="8946" spans="1:5" x14ac:dyDescent="0.25">
      <c r="A8946" t="s">
        <v>232</v>
      </c>
      <c r="B8946" t="s">
        <v>6</v>
      </c>
      <c r="C8946" s="1">
        <v>32148</v>
      </c>
      <c r="D8946">
        <v>50.25333333333333</v>
      </c>
      <c r="E8946">
        <v>1507.6</v>
      </c>
    </row>
    <row r="8947" spans="1:5" x14ac:dyDescent="0.25">
      <c r="A8947" t="s">
        <v>232</v>
      </c>
      <c r="B8947" t="s">
        <v>6</v>
      </c>
      <c r="C8947" s="1">
        <v>32195</v>
      </c>
      <c r="D8947">
        <v>55.095744680851062</v>
      </c>
      <c r="E8947">
        <v>2589.5</v>
      </c>
    </row>
    <row r="8948" spans="1:5" x14ac:dyDescent="0.25">
      <c r="A8948" t="s">
        <v>232</v>
      </c>
      <c r="B8948" t="s">
        <v>6</v>
      </c>
      <c r="C8948" s="1">
        <v>32226</v>
      </c>
      <c r="D8948">
        <v>37.799999999999997</v>
      </c>
      <c r="E8948">
        <v>1171.8</v>
      </c>
    </row>
    <row r="8949" spans="1:5" x14ac:dyDescent="0.25">
      <c r="A8949" t="s">
        <v>232</v>
      </c>
      <c r="B8949" t="s">
        <v>6</v>
      </c>
      <c r="C8949" s="1">
        <v>32301</v>
      </c>
      <c r="D8949">
        <v>5.14</v>
      </c>
      <c r="E8949">
        <v>385.5</v>
      </c>
    </row>
    <row r="8950" spans="1:5" x14ac:dyDescent="0.25">
      <c r="A8950" t="s">
        <v>232</v>
      </c>
      <c r="B8950" t="s">
        <v>6</v>
      </c>
      <c r="C8950" s="1">
        <v>32395</v>
      </c>
      <c r="D8950">
        <v>4.9851063829787234</v>
      </c>
      <c r="E8950">
        <v>468.6</v>
      </c>
    </row>
    <row r="8951" spans="1:5" x14ac:dyDescent="0.25">
      <c r="A8951" t="s">
        <v>232</v>
      </c>
      <c r="B8951" t="s">
        <v>6</v>
      </c>
      <c r="C8951" s="1">
        <v>32433</v>
      </c>
      <c r="D8951">
        <v>47.415789473684207</v>
      </c>
      <c r="E8951">
        <v>1801.8</v>
      </c>
    </row>
    <row r="8952" spans="1:5" x14ac:dyDescent="0.25">
      <c r="A8952" t="s">
        <v>232</v>
      </c>
      <c r="B8952" t="s">
        <v>6</v>
      </c>
      <c r="C8952" s="1">
        <v>32471</v>
      </c>
      <c r="D8952">
        <v>62.042105263157893</v>
      </c>
      <c r="E8952">
        <v>2357.6</v>
      </c>
    </row>
    <row r="8953" spans="1:5" x14ac:dyDescent="0.25">
      <c r="A8953" t="s">
        <v>232</v>
      </c>
      <c r="B8953" t="s">
        <v>6</v>
      </c>
      <c r="C8953" s="1">
        <v>32513</v>
      </c>
      <c r="D8953">
        <v>49.614285714285721</v>
      </c>
      <c r="E8953">
        <v>2083.8000000000002</v>
      </c>
    </row>
    <row r="8954" spans="1:5" x14ac:dyDescent="0.25">
      <c r="A8954" t="s">
        <v>232</v>
      </c>
      <c r="B8954" t="s">
        <v>6</v>
      </c>
      <c r="C8954" s="1">
        <v>32553</v>
      </c>
      <c r="D8954">
        <v>50.364999999999995</v>
      </c>
      <c r="E8954">
        <v>2014.6</v>
      </c>
    </row>
    <row r="8955" spans="1:5" x14ac:dyDescent="0.25">
      <c r="A8955" t="s">
        <v>232</v>
      </c>
      <c r="B8955" t="s">
        <v>6</v>
      </c>
      <c r="C8955" s="1">
        <v>32665</v>
      </c>
      <c r="D8955">
        <v>23.214285714285715</v>
      </c>
      <c r="E8955">
        <v>2600</v>
      </c>
    </row>
    <row r="8956" spans="1:5" x14ac:dyDescent="0.25">
      <c r="A8956" t="s">
        <v>232</v>
      </c>
      <c r="B8956" t="s">
        <v>6</v>
      </c>
      <c r="C8956" s="1">
        <v>32791</v>
      </c>
      <c r="D8956">
        <v>25.835714285714285</v>
      </c>
      <c r="E8956">
        <v>3255.3</v>
      </c>
    </row>
    <row r="8957" spans="1:5" x14ac:dyDescent="0.25">
      <c r="A8957" t="s">
        <v>232</v>
      </c>
      <c r="B8957" t="s">
        <v>6</v>
      </c>
      <c r="C8957" s="1">
        <v>32818</v>
      </c>
      <c r="D8957">
        <v>66.30740740740741</v>
      </c>
      <c r="E8957">
        <v>1790.3</v>
      </c>
    </row>
    <row r="8958" spans="1:5" x14ac:dyDescent="0.25">
      <c r="A8958" t="s">
        <v>232</v>
      </c>
      <c r="B8958" t="s">
        <v>6</v>
      </c>
      <c r="C8958" s="1">
        <v>32853</v>
      </c>
      <c r="D8958">
        <v>55.902857142857137</v>
      </c>
      <c r="E8958">
        <v>1956.6</v>
      </c>
    </row>
    <row r="8959" spans="1:5" x14ac:dyDescent="0.25">
      <c r="A8959" t="s">
        <v>232</v>
      </c>
      <c r="B8959" t="s">
        <v>6</v>
      </c>
      <c r="C8959" s="1">
        <v>32899</v>
      </c>
      <c r="D8959">
        <v>61.571739130434786</v>
      </c>
      <c r="E8959">
        <v>2832.3</v>
      </c>
    </row>
    <row r="8960" spans="1:5" x14ac:dyDescent="0.25">
      <c r="A8960" t="s">
        <v>232</v>
      </c>
      <c r="B8960" t="s">
        <v>6</v>
      </c>
      <c r="C8960" s="1">
        <v>32958</v>
      </c>
      <c r="D8960">
        <v>41.908474576271182</v>
      </c>
      <c r="E8960">
        <v>2472.6</v>
      </c>
    </row>
    <row r="8961" spans="1:5" x14ac:dyDescent="0.25">
      <c r="A8961" t="s">
        <v>232</v>
      </c>
      <c r="B8961" t="s">
        <v>6</v>
      </c>
      <c r="C8961" s="1">
        <v>33017</v>
      </c>
      <c r="D8961">
        <v>19.567796610169491</v>
      </c>
      <c r="E8961">
        <v>1154.5</v>
      </c>
    </row>
    <row r="8962" spans="1:5" x14ac:dyDescent="0.25">
      <c r="A8962" t="s">
        <v>232</v>
      </c>
      <c r="B8962" t="s">
        <v>6</v>
      </c>
      <c r="C8962" s="1">
        <v>33142</v>
      </c>
      <c r="D8962">
        <v>18.1008</v>
      </c>
      <c r="E8962">
        <v>2262.6</v>
      </c>
    </row>
    <row r="8963" spans="1:5" x14ac:dyDescent="0.25">
      <c r="A8963" t="s">
        <v>232</v>
      </c>
      <c r="B8963" t="s">
        <v>6</v>
      </c>
      <c r="C8963" s="1">
        <v>33184</v>
      </c>
      <c r="D8963">
        <v>74.985714285714295</v>
      </c>
      <c r="E8963">
        <v>3149.4</v>
      </c>
    </row>
    <row r="8964" spans="1:5" x14ac:dyDescent="0.25">
      <c r="A8964" t="s">
        <v>232</v>
      </c>
      <c r="B8964" t="s">
        <v>6</v>
      </c>
      <c r="C8964" s="1">
        <v>33224</v>
      </c>
      <c r="D8964">
        <v>65.217500000000001</v>
      </c>
      <c r="E8964">
        <v>2608.6999999999998</v>
      </c>
    </row>
    <row r="8965" spans="1:5" x14ac:dyDescent="0.25">
      <c r="A8965" t="s">
        <v>232</v>
      </c>
      <c r="B8965" t="s">
        <v>6</v>
      </c>
      <c r="C8965" s="1">
        <v>33261</v>
      </c>
      <c r="D8965">
        <v>59.740540540540543</v>
      </c>
      <c r="E8965">
        <v>2210.4</v>
      </c>
    </row>
    <row r="8966" spans="1:5" x14ac:dyDescent="0.25">
      <c r="A8966" t="s">
        <v>232</v>
      </c>
      <c r="B8966" t="s">
        <v>6</v>
      </c>
      <c r="C8966" s="1">
        <v>33301</v>
      </c>
      <c r="D8966">
        <v>45.21</v>
      </c>
      <c r="E8966">
        <v>1808.4</v>
      </c>
    </row>
    <row r="8967" spans="1:5" x14ac:dyDescent="0.25">
      <c r="A8967" t="s">
        <v>232</v>
      </c>
      <c r="B8967" t="s">
        <v>6</v>
      </c>
      <c r="C8967" s="1">
        <v>33344</v>
      </c>
      <c r="D8967">
        <v>33.181395348837206</v>
      </c>
      <c r="E8967">
        <v>1426.8</v>
      </c>
    </row>
    <row r="8968" spans="1:5" x14ac:dyDescent="0.25">
      <c r="A8968" t="s">
        <v>232</v>
      </c>
      <c r="B8968" t="s">
        <v>6</v>
      </c>
      <c r="C8968" s="1">
        <v>33403</v>
      </c>
      <c r="D8968">
        <v>16.094915254237289</v>
      </c>
      <c r="E8968">
        <v>949.6</v>
      </c>
    </row>
    <row r="8969" spans="1:5" x14ac:dyDescent="0.25">
      <c r="A8969" t="s">
        <v>232</v>
      </c>
      <c r="B8969" t="s">
        <v>6</v>
      </c>
      <c r="C8969" s="1">
        <v>33487</v>
      </c>
      <c r="D8969">
        <v>7.4928571428571429</v>
      </c>
      <c r="E8969">
        <v>629.4</v>
      </c>
    </row>
    <row r="8970" spans="1:5" x14ac:dyDescent="0.25">
      <c r="A8970" t="s">
        <v>232</v>
      </c>
      <c r="B8970" t="s">
        <v>6</v>
      </c>
      <c r="C8970" s="1">
        <v>33533</v>
      </c>
      <c r="D8970">
        <v>57.056521739130432</v>
      </c>
      <c r="E8970">
        <v>2624.6</v>
      </c>
    </row>
    <row r="8971" spans="1:5" x14ac:dyDescent="0.25">
      <c r="A8971" t="s">
        <v>232</v>
      </c>
      <c r="B8971" t="s">
        <v>6</v>
      </c>
      <c r="C8971" s="1">
        <v>33567</v>
      </c>
      <c r="D8971">
        <v>76.373529411764707</v>
      </c>
      <c r="E8971">
        <v>2596.6999999999998</v>
      </c>
    </row>
    <row r="8972" spans="1:5" x14ac:dyDescent="0.25">
      <c r="A8972" t="s">
        <v>232</v>
      </c>
      <c r="B8972" t="s">
        <v>6</v>
      </c>
      <c r="C8972" s="1">
        <v>33592</v>
      </c>
      <c r="D8972">
        <v>58.171999999999997</v>
      </c>
      <c r="E8972">
        <v>1454.3</v>
      </c>
    </row>
    <row r="8973" spans="1:5" x14ac:dyDescent="0.25">
      <c r="A8973" t="s">
        <v>232</v>
      </c>
      <c r="B8973" t="s">
        <v>6</v>
      </c>
      <c r="C8973" s="1">
        <v>33625</v>
      </c>
      <c r="D8973">
        <v>64.666666666666671</v>
      </c>
      <c r="E8973">
        <v>2134</v>
      </c>
    </row>
    <row r="8974" spans="1:5" x14ac:dyDescent="0.25">
      <c r="A8974" t="s">
        <v>232</v>
      </c>
      <c r="B8974" t="s">
        <v>6</v>
      </c>
      <c r="C8974" s="1">
        <v>33668</v>
      </c>
      <c r="D8974">
        <v>46.837209302325583</v>
      </c>
      <c r="E8974">
        <v>2014</v>
      </c>
    </row>
    <row r="8975" spans="1:5" x14ac:dyDescent="0.25">
      <c r="A8975" t="s">
        <v>232</v>
      </c>
      <c r="B8975" t="s">
        <v>6</v>
      </c>
      <c r="C8975" s="1">
        <v>33788</v>
      </c>
      <c r="D8975">
        <v>7.7866666666666662</v>
      </c>
      <c r="E8975">
        <v>934.4</v>
      </c>
    </row>
    <row r="8976" spans="1:5" x14ac:dyDescent="0.25">
      <c r="A8976" t="s">
        <v>232</v>
      </c>
      <c r="B8976" t="s">
        <v>6</v>
      </c>
      <c r="C8976" s="1">
        <v>33869</v>
      </c>
      <c r="D8976">
        <v>9.2456790123456791</v>
      </c>
      <c r="E8976">
        <v>748.9</v>
      </c>
    </row>
    <row r="8977" spans="1:5" x14ac:dyDescent="0.25">
      <c r="A8977" t="s">
        <v>232</v>
      </c>
      <c r="B8977" t="s">
        <v>6</v>
      </c>
      <c r="C8977" s="1">
        <v>33910</v>
      </c>
      <c r="D8977">
        <v>61.890243902439025</v>
      </c>
      <c r="E8977">
        <v>2537.5</v>
      </c>
    </row>
    <row r="8978" spans="1:5" x14ac:dyDescent="0.25">
      <c r="A8978" t="s">
        <v>232</v>
      </c>
      <c r="B8978" t="s">
        <v>6</v>
      </c>
      <c r="C8978" s="1">
        <v>33953</v>
      </c>
      <c r="D8978">
        <v>63.497674418604653</v>
      </c>
      <c r="E8978">
        <v>2730.4</v>
      </c>
    </row>
    <row r="8979" spans="1:5" x14ac:dyDescent="0.25">
      <c r="A8979" t="s">
        <v>232</v>
      </c>
      <c r="B8979" t="s">
        <v>6</v>
      </c>
      <c r="C8979" s="1">
        <v>33998</v>
      </c>
      <c r="D8979">
        <v>41.14</v>
      </c>
      <c r="E8979">
        <v>1851.3</v>
      </c>
    </row>
    <row r="8980" spans="1:5" x14ac:dyDescent="0.25">
      <c r="A8980" t="s">
        <v>232</v>
      </c>
      <c r="B8980" t="s">
        <v>6</v>
      </c>
      <c r="C8980" s="1">
        <v>34031</v>
      </c>
      <c r="D8980">
        <v>36.275757575757574</v>
      </c>
      <c r="E8980">
        <v>1197.0999999999999</v>
      </c>
    </row>
    <row r="8981" spans="1:5" x14ac:dyDescent="0.25">
      <c r="A8981" t="s">
        <v>232</v>
      </c>
      <c r="B8981" t="s">
        <v>6</v>
      </c>
      <c r="C8981" s="1">
        <v>34092</v>
      </c>
      <c r="D8981">
        <v>31.198360655737705</v>
      </c>
      <c r="E8981">
        <v>1903.1</v>
      </c>
    </row>
    <row r="8982" spans="1:5" x14ac:dyDescent="0.25">
      <c r="A8982" t="s">
        <v>232</v>
      </c>
      <c r="B8982" t="s">
        <v>6</v>
      </c>
      <c r="C8982" s="1">
        <v>34142</v>
      </c>
      <c r="D8982">
        <v>7.83</v>
      </c>
      <c r="E8982">
        <v>391.5</v>
      </c>
    </row>
    <row r="8983" spans="1:5" x14ac:dyDescent="0.25">
      <c r="A8983" t="s">
        <v>232</v>
      </c>
      <c r="B8983" t="s">
        <v>6</v>
      </c>
      <c r="C8983" s="1">
        <v>34214</v>
      </c>
      <c r="D8983">
        <v>6.8013888888888889</v>
      </c>
      <c r="E8983">
        <v>489.7</v>
      </c>
    </row>
    <row r="8984" spans="1:5" x14ac:dyDescent="0.25">
      <c r="A8984" t="s">
        <v>232</v>
      </c>
      <c r="B8984" t="s">
        <v>6</v>
      </c>
      <c r="C8984" s="1">
        <v>34255</v>
      </c>
      <c r="D8984">
        <v>51.668292682926833</v>
      </c>
      <c r="E8984">
        <v>2118.4</v>
      </c>
    </row>
    <row r="8985" spans="1:5" x14ac:dyDescent="0.25">
      <c r="A8985" t="s">
        <v>232</v>
      </c>
      <c r="B8985" t="s">
        <v>6</v>
      </c>
      <c r="C8985" s="1">
        <v>34289</v>
      </c>
      <c r="D8985">
        <v>69.991176470588229</v>
      </c>
      <c r="E8985">
        <v>2379.6999999999998</v>
      </c>
    </row>
    <row r="8986" spans="1:5" x14ac:dyDescent="0.25">
      <c r="A8986" t="s">
        <v>232</v>
      </c>
      <c r="B8986" t="s">
        <v>6</v>
      </c>
      <c r="C8986" s="1">
        <v>34318</v>
      </c>
      <c r="D8986">
        <v>58.410344827586208</v>
      </c>
      <c r="E8986">
        <v>1693.9</v>
      </c>
    </row>
    <row r="8987" spans="1:5" x14ac:dyDescent="0.25">
      <c r="A8987" t="s">
        <v>232</v>
      </c>
      <c r="B8987" t="s">
        <v>6</v>
      </c>
      <c r="C8987" s="1">
        <v>34366</v>
      </c>
      <c r="D8987">
        <v>66.489583333333329</v>
      </c>
      <c r="E8987">
        <v>3191.5</v>
      </c>
    </row>
    <row r="8988" spans="1:5" x14ac:dyDescent="0.25">
      <c r="A8988" t="s">
        <v>232</v>
      </c>
      <c r="B8988" t="s">
        <v>6</v>
      </c>
      <c r="C8988" s="1">
        <v>34430</v>
      </c>
      <c r="D8988">
        <v>46.365625000000001</v>
      </c>
      <c r="E8988">
        <v>2967.4</v>
      </c>
    </row>
    <row r="8989" spans="1:5" x14ac:dyDescent="0.25">
      <c r="A8989" t="s">
        <v>232</v>
      </c>
      <c r="B8989" t="s">
        <v>6</v>
      </c>
      <c r="C8989" s="1">
        <v>34618</v>
      </c>
      <c r="D8989">
        <v>18.144680851063828</v>
      </c>
      <c r="E8989">
        <v>3411.2</v>
      </c>
    </row>
    <row r="8990" spans="1:5" x14ac:dyDescent="0.25">
      <c r="A8990" t="s">
        <v>232</v>
      </c>
      <c r="B8990" t="s">
        <v>6</v>
      </c>
      <c r="C8990" s="1">
        <v>34652</v>
      </c>
      <c r="D8990">
        <v>80.850000000000009</v>
      </c>
      <c r="E8990">
        <v>2748.9</v>
      </c>
    </row>
    <row r="8991" spans="1:5" x14ac:dyDescent="0.25">
      <c r="A8991" t="s">
        <v>232</v>
      </c>
      <c r="B8991" t="s">
        <v>6</v>
      </c>
      <c r="C8991" s="1">
        <v>34675</v>
      </c>
      <c r="D8991">
        <v>56.1</v>
      </c>
      <c r="E8991">
        <v>1290.3</v>
      </c>
    </row>
    <row r="8992" spans="1:5" x14ac:dyDescent="0.25">
      <c r="A8992" t="s">
        <v>232</v>
      </c>
      <c r="B8992" t="s">
        <v>6</v>
      </c>
      <c r="C8992" s="1">
        <v>34730</v>
      </c>
      <c r="D8992">
        <v>59.078181818181818</v>
      </c>
      <c r="E8992">
        <v>3249.3</v>
      </c>
    </row>
    <row r="8993" spans="1:5" x14ac:dyDescent="0.25">
      <c r="A8993" t="s">
        <v>232</v>
      </c>
      <c r="B8993" t="s">
        <v>6</v>
      </c>
      <c r="C8993" s="1">
        <v>34781</v>
      </c>
      <c r="D8993">
        <v>50.578431372549019</v>
      </c>
      <c r="E8993">
        <v>2579.5</v>
      </c>
    </row>
    <row r="8994" spans="1:5" x14ac:dyDescent="0.25">
      <c r="A8994" t="s">
        <v>232</v>
      </c>
      <c r="B8994" t="s">
        <v>6</v>
      </c>
      <c r="C8994" s="1">
        <v>34844</v>
      </c>
      <c r="D8994">
        <v>28.077777777777779</v>
      </c>
      <c r="E8994">
        <v>1768.9</v>
      </c>
    </row>
    <row r="8995" spans="1:5" x14ac:dyDescent="0.25">
      <c r="A8995" t="s">
        <v>232</v>
      </c>
      <c r="B8995" t="s">
        <v>6</v>
      </c>
      <c r="C8995" s="1">
        <v>34962</v>
      </c>
      <c r="D8995">
        <v>8.3033898305084737</v>
      </c>
      <c r="E8995">
        <v>979.8</v>
      </c>
    </row>
    <row r="8996" spans="1:5" x14ac:dyDescent="0.25">
      <c r="A8996" t="s">
        <v>232</v>
      </c>
      <c r="B8996" t="s">
        <v>6</v>
      </c>
      <c r="C8996" s="1">
        <v>34988</v>
      </c>
      <c r="D8996">
        <v>69.538461538461533</v>
      </c>
      <c r="E8996">
        <v>1808</v>
      </c>
    </row>
    <row r="8997" spans="1:5" x14ac:dyDescent="0.25">
      <c r="A8997" t="s">
        <v>232</v>
      </c>
      <c r="B8997" t="s">
        <v>6</v>
      </c>
      <c r="C8997" s="1">
        <v>35009</v>
      </c>
      <c r="D8997">
        <v>64.580952380952382</v>
      </c>
      <c r="E8997">
        <v>1356.2</v>
      </c>
    </row>
    <row r="8998" spans="1:5" x14ac:dyDescent="0.25">
      <c r="A8998" t="s">
        <v>232</v>
      </c>
      <c r="B8998" t="s">
        <v>6</v>
      </c>
      <c r="C8998" s="1">
        <v>35041</v>
      </c>
      <c r="D8998">
        <v>71.03125</v>
      </c>
      <c r="E8998">
        <v>2273</v>
      </c>
    </row>
    <row r="8999" spans="1:5" x14ac:dyDescent="0.25">
      <c r="A8999" t="s">
        <v>232</v>
      </c>
      <c r="B8999" t="s">
        <v>6</v>
      </c>
      <c r="C8999" s="1">
        <v>35080</v>
      </c>
      <c r="D8999">
        <v>66.720512820512823</v>
      </c>
      <c r="E8999">
        <v>2602.1</v>
      </c>
    </row>
    <row r="9000" spans="1:5" x14ac:dyDescent="0.25">
      <c r="A9000" t="s">
        <v>232</v>
      </c>
      <c r="B9000" t="s">
        <v>6</v>
      </c>
      <c r="C9000" s="1">
        <v>35125</v>
      </c>
      <c r="D9000">
        <v>54.715555555555554</v>
      </c>
      <c r="E9000">
        <v>2462.1999999999998</v>
      </c>
    </row>
    <row r="9001" spans="1:5" x14ac:dyDescent="0.25">
      <c r="A9001" t="s">
        <v>232</v>
      </c>
      <c r="B9001" t="s">
        <v>6</v>
      </c>
      <c r="C9001" s="1">
        <v>35165</v>
      </c>
      <c r="D9001">
        <v>50.322500000000005</v>
      </c>
      <c r="E9001">
        <v>2012.9</v>
      </c>
    </row>
    <row r="9002" spans="1:5" x14ac:dyDescent="0.25">
      <c r="A9002" t="s">
        <v>232</v>
      </c>
      <c r="B9002" t="s">
        <v>6</v>
      </c>
      <c r="C9002" s="1">
        <v>35235</v>
      </c>
      <c r="D9002">
        <v>24.311428571428571</v>
      </c>
      <c r="E9002">
        <v>1701.8</v>
      </c>
    </row>
    <row r="9003" spans="1:5" x14ac:dyDescent="0.25">
      <c r="A9003" t="s">
        <v>232</v>
      </c>
      <c r="B9003" t="s">
        <v>6</v>
      </c>
      <c r="C9003" s="1">
        <v>35304</v>
      </c>
      <c r="D9003">
        <v>3.4405797101449278</v>
      </c>
      <c r="E9003">
        <v>237.4</v>
      </c>
    </row>
    <row r="9004" spans="1:5" x14ac:dyDescent="0.25">
      <c r="A9004" t="s">
        <v>232</v>
      </c>
      <c r="B9004" t="s">
        <v>6</v>
      </c>
      <c r="C9004" s="1">
        <v>35332</v>
      </c>
      <c r="D9004">
        <v>27.55</v>
      </c>
      <c r="E9004">
        <v>771.4</v>
      </c>
    </row>
    <row r="9005" spans="1:5" x14ac:dyDescent="0.25">
      <c r="A9005" t="s">
        <v>232</v>
      </c>
      <c r="B9005" t="s">
        <v>6</v>
      </c>
      <c r="C9005" s="1">
        <v>35362</v>
      </c>
      <c r="D9005">
        <v>67.706666666666663</v>
      </c>
      <c r="E9005">
        <v>2031.2</v>
      </c>
    </row>
    <row r="9006" spans="1:5" x14ac:dyDescent="0.25">
      <c r="A9006" t="s">
        <v>232</v>
      </c>
      <c r="B9006" t="s">
        <v>6</v>
      </c>
      <c r="C9006" s="1">
        <v>35390</v>
      </c>
      <c r="D9006">
        <v>57.767857142857146</v>
      </c>
      <c r="E9006">
        <v>1617.5</v>
      </c>
    </row>
    <row r="9007" spans="1:5" x14ac:dyDescent="0.25">
      <c r="A9007" t="s">
        <v>232</v>
      </c>
      <c r="B9007" t="s">
        <v>6</v>
      </c>
      <c r="C9007" s="1">
        <v>35417</v>
      </c>
      <c r="D9007">
        <v>47.929629629629623</v>
      </c>
      <c r="E9007">
        <v>1294.0999999999999</v>
      </c>
    </row>
    <row r="9008" spans="1:5" x14ac:dyDescent="0.25">
      <c r="A9008" t="s">
        <v>232</v>
      </c>
      <c r="B9008" t="s">
        <v>6</v>
      </c>
      <c r="C9008" s="1">
        <v>35454</v>
      </c>
      <c r="D9008">
        <v>55.5</v>
      </c>
      <c r="E9008">
        <v>2053.5</v>
      </c>
    </row>
    <row r="9009" spans="1:5" x14ac:dyDescent="0.25">
      <c r="A9009" t="s">
        <v>232</v>
      </c>
      <c r="B9009" t="s">
        <v>6</v>
      </c>
      <c r="C9009" s="1">
        <v>35499</v>
      </c>
      <c r="D9009">
        <v>43.588888888888889</v>
      </c>
      <c r="E9009">
        <v>1961.5</v>
      </c>
    </row>
    <row r="9010" spans="1:5" x14ac:dyDescent="0.25">
      <c r="A9010" t="s">
        <v>232</v>
      </c>
      <c r="B9010" t="s">
        <v>6</v>
      </c>
      <c r="C9010" s="1">
        <v>35558</v>
      </c>
      <c r="D9010">
        <v>27.471186440677965</v>
      </c>
      <c r="E9010">
        <v>1620.8</v>
      </c>
    </row>
    <row r="9011" spans="1:5" x14ac:dyDescent="0.25">
      <c r="A9011" t="s">
        <v>232</v>
      </c>
      <c r="B9011" t="s">
        <v>6</v>
      </c>
      <c r="C9011" s="1">
        <v>35677</v>
      </c>
      <c r="D9011">
        <v>8.4344537815126053</v>
      </c>
      <c r="E9011">
        <v>1003.7</v>
      </c>
    </row>
    <row r="9012" spans="1:5" x14ac:dyDescent="0.25">
      <c r="A9012" t="s">
        <v>232</v>
      </c>
      <c r="B9012" t="s">
        <v>6</v>
      </c>
      <c r="C9012" s="1">
        <v>35711</v>
      </c>
      <c r="D9012">
        <v>41.308823529411768</v>
      </c>
      <c r="E9012">
        <v>1404.5</v>
      </c>
    </row>
    <row r="9013" spans="1:5" x14ac:dyDescent="0.25">
      <c r="A9013" t="s">
        <v>232</v>
      </c>
      <c r="B9013" t="s">
        <v>6</v>
      </c>
      <c r="C9013" s="1">
        <v>35739</v>
      </c>
      <c r="D9013">
        <v>63.267857142857146</v>
      </c>
      <c r="E9013">
        <v>1771.5</v>
      </c>
    </row>
    <row r="9014" spans="1:5" x14ac:dyDescent="0.25">
      <c r="A9014" t="s">
        <v>232</v>
      </c>
      <c r="B9014" t="s">
        <v>6</v>
      </c>
      <c r="C9014" s="1">
        <v>35775</v>
      </c>
      <c r="D9014">
        <v>61.236111111111114</v>
      </c>
      <c r="E9014">
        <v>2204.5</v>
      </c>
    </row>
    <row r="9015" spans="1:5" x14ac:dyDescent="0.25">
      <c r="A9015" t="s">
        <v>232</v>
      </c>
      <c r="B9015" t="s">
        <v>6</v>
      </c>
      <c r="C9015" s="1">
        <v>35817</v>
      </c>
      <c r="D9015">
        <v>54.464285714285715</v>
      </c>
      <c r="E9015">
        <v>2287.5</v>
      </c>
    </row>
    <row r="9016" spans="1:5" x14ac:dyDescent="0.25">
      <c r="A9016" t="s">
        <v>232</v>
      </c>
      <c r="B9016" t="s">
        <v>6</v>
      </c>
      <c r="C9016" s="1">
        <v>35864</v>
      </c>
      <c r="D9016">
        <v>51.704255319148935</v>
      </c>
      <c r="E9016">
        <v>2430.1</v>
      </c>
    </row>
    <row r="9017" spans="1:5" x14ac:dyDescent="0.25">
      <c r="A9017" t="s">
        <v>232</v>
      </c>
      <c r="B9017" t="s">
        <v>6</v>
      </c>
      <c r="C9017" s="1">
        <v>36026</v>
      </c>
      <c r="D9017">
        <v>10.733333333333333</v>
      </c>
      <c r="E9017">
        <v>1738.8</v>
      </c>
    </row>
    <row r="9018" spans="1:5" x14ac:dyDescent="0.25">
      <c r="A9018" t="s">
        <v>232</v>
      </c>
      <c r="B9018" t="s">
        <v>6</v>
      </c>
      <c r="C9018" s="1">
        <v>36083</v>
      </c>
      <c r="D9018">
        <v>42.724561403508773</v>
      </c>
      <c r="E9018">
        <v>2435.3000000000002</v>
      </c>
    </row>
    <row r="9019" spans="1:5" x14ac:dyDescent="0.25">
      <c r="A9019" t="s">
        <v>232</v>
      </c>
      <c r="B9019" t="s">
        <v>6</v>
      </c>
      <c r="C9019" s="1">
        <v>36130</v>
      </c>
      <c r="D9019">
        <v>68.09574468085107</v>
      </c>
      <c r="E9019">
        <v>3200.5</v>
      </c>
    </row>
    <row r="9020" spans="1:5" x14ac:dyDescent="0.25">
      <c r="A9020" t="s">
        <v>232</v>
      </c>
      <c r="B9020" t="s">
        <v>6</v>
      </c>
      <c r="C9020" s="1">
        <v>36171</v>
      </c>
      <c r="D9020">
        <v>67.960975609756105</v>
      </c>
      <c r="E9020">
        <v>2786.4</v>
      </c>
    </row>
    <row r="9021" spans="1:5" x14ac:dyDescent="0.25">
      <c r="A9021" t="s">
        <v>232</v>
      </c>
      <c r="B9021" t="s">
        <v>6</v>
      </c>
      <c r="C9021" s="1">
        <v>36213</v>
      </c>
      <c r="D9021">
        <v>57.461904761904762</v>
      </c>
      <c r="E9021">
        <v>2413.4</v>
      </c>
    </row>
    <row r="9022" spans="1:5" x14ac:dyDescent="0.25">
      <c r="A9022" t="s">
        <v>232</v>
      </c>
      <c r="B9022" t="s">
        <v>6</v>
      </c>
      <c r="C9022" s="1">
        <v>36264</v>
      </c>
      <c r="D9022">
        <v>41.350980392156863</v>
      </c>
      <c r="E9022">
        <v>2108.9</v>
      </c>
    </row>
    <row r="9023" spans="1:5" x14ac:dyDescent="0.25">
      <c r="A9023" t="s">
        <v>232</v>
      </c>
      <c r="B9023" t="s">
        <v>6</v>
      </c>
      <c r="C9023" s="1">
        <v>36339</v>
      </c>
      <c r="D9023">
        <v>11.694666666666667</v>
      </c>
      <c r="E9023">
        <v>877.1</v>
      </c>
    </row>
    <row r="9024" spans="1:5" x14ac:dyDescent="0.25">
      <c r="A9024" t="s">
        <v>232</v>
      </c>
      <c r="B9024" t="s">
        <v>6</v>
      </c>
      <c r="C9024" s="1">
        <v>36412</v>
      </c>
      <c r="D9024">
        <v>7.6013698630136979</v>
      </c>
      <c r="E9024">
        <v>554.9</v>
      </c>
    </row>
    <row r="9025" spans="1:5" x14ac:dyDescent="0.25">
      <c r="A9025" t="s">
        <v>232</v>
      </c>
      <c r="B9025" t="s">
        <v>6</v>
      </c>
      <c r="C9025" s="1">
        <v>36448</v>
      </c>
      <c r="D9025">
        <v>47.261111111111113</v>
      </c>
      <c r="E9025">
        <v>1701.4</v>
      </c>
    </row>
    <row r="9026" spans="1:5" x14ac:dyDescent="0.25">
      <c r="A9026" t="s">
        <v>232</v>
      </c>
      <c r="B9026" t="s">
        <v>6</v>
      </c>
      <c r="C9026" s="1">
        <v>36486</v>
      </c>
      <c r="D9026">
        <v>59.378947368421052</v>
      </c>
      <c r="E9026">
        <v>2256.4</v>
      </c>
    </row>
    <row r="9027" spans="1:5" x14ac:dyDescent="0.25">
      <c r="A9027" t="s">
        <v>232</v>
      </c>
      <c r="B9027" t="s">
        <v>6</v>
      </c>
      <c r="C9027" s="1">
        <v>36511</v>
      </c>
      <c r="D9027">
        <v>42.372</v>
      </c>
      <c r="E9027">
        <v>1059.3</v>
      </c>
    </row>
    <row r="9028" spans="1:5" x14ac:dyDescent="0.25">
      <c r="A9028" t="s">
        <v>232</v>
      </c>
      <c r="B9028" t="s">
        <v>6</v>
      </c>
      <c r="C9028" s="1">
        <v>36544</v>
      </c>
      <c r="D9028">
        <v>55.824242424242428</v>
      </c>
      <c r="E9028">
        <v>1842.2</v>
      </c>
    </row>
    <row r="9029" spans="1:5" x14ac:dyDescent="0.25">
      <c r="A9029" t="s">
        <v>232</v>
      </c>
      <c r="B9029" t="s">
        <v>6</v>
      </c>
      <c r="C9029" s="1">
        <v>36580</v>
      </c>
      <c r="D9029">
        <v>53.569444444444443</v>
      </c>
      <c r="E9029">
        <v>1928.5</v>
      </c>
    </row>
    <row r="9030" spans="1:5" x14ac:dyDescent="0.25">
      <c r="A9030" t="s">
        <v>232</v>
      </c>
      <c r="B9030" t="s">
        <v>6</v>
      </c>
      <c r="C9030" s="1">
        <v>36629</v>
      </c>
      <c r="D9030">
        <v>46.579591836734693</v>
      </c>
      <c r="E9030">
        <v>2282.4</v>
      </c>
    </row>
    <row r="9031" spans="1:5" x14ac:dyDescent="0.25">
      <c r="A9031" t="s">
        <v>232</v>
      </c>
      <c r="B9031" t="s">
        <v>6</v>
      </c>
      <c r="C9031" s="1">
        <v>36692</v>
      </c>
      <c r="D9031">
        <v>19.623809523809523</v>
      </c>
      <c r="E9031">
        <v>1236.3</v>
      </c>
    </row>
    <row r="9032" spans="1:5" x14ac:dyDescent="0.25">
      <c r="A9032" t="s">
        <v>232</v>
      </c>
      <c r="B9032" t="s">
        <v>6</v>
      </c>
      <c r="C9032" s="1">
        <v>36791</v>
      </c>
      <c r="D9032">
        <v>18.834343434343435</v>
      </c>
      <c r="E9032">
        <v>1864.6</v>
      </c>
    </row>
    <row r="9033" spans="1:5" x14ac:dyDescent="0.25">
      <c r="A9033" t="s">
        <v>232</v>
      </c>
      <c r="B9033" t="s">
        <v>6</v>
      </c>
      <c r="C9033" s="1">
        <v>36818</v>
      </c>
      <c r="D9033">
        <v>54.63703703703704</v>
      </c>
      <c r="E9033">
        <v>1475.2</v>
      </c>
    </row>
    <row r="9034" spans="1:5" x14ac:dyDescent="0.25">
      <c r="A9034" t="s">
        <v>232</v>
      </c>
      <c r="B9034" t="s">
        <v>6</v>
      </c>
      <c r="C9034" s="1">
        <v>36844</v>
      </c>
      <c r="D9034">
        <v>66.599999999999994</v>
      </c>
      <c r="E9034">
        <v>1731.6</v>
      </c>
    </row>
    <row r="9035" spans="1:5" x14ac:dyDescent="0.25">
      <c r="A9035" t="s">
        <v>232</v>
      </c>
      <c r="B9035" t="s">
        <v>6</v>
      </c>
      <c r="C9035" s="1">
        <v>36875</v>
      </c>
      <c r="D9035">
        <v>52.558064516129029</v>
      </c>
      <c r="E9035">
        <v>1629.3</v>
      </c>
    </row>
    <row r="9036" spans="1:5" x14ac:dyDescent="0.25">
      <c r="A9036" t="s">
        <v>232</v>
      </c>
      <c r="B9036" t="s">
        <v>6</v>
      </c>
      <c r="C9036" s="1">
        <v>36915</v>
      </c>
      <c r="D9036">
        <v>49.142499999999998</v>
      </c>
      <c r="E9036">
        <v>1965.7</v>
      </c>
    </row>
    <row r="9037" spans="1:5" x14ac:dyDescent="0.25">
      <c r="A9037" t="s">
        <v>232</v>
      </c>
      <c r="B9037" t="s">
        <v>6</v>
      </c>
      <c r="C9037" s="1">
        <v>36949</v>
      </c>
      <c r="D9037">
        <v>48.591176470588231</v>
      </c>
      <c r="E9037">
        <v>1652.1</v>
      </c>
    </row>
    <row r="9038" spans="1:5" x14ac:dyDescent="0.25">
      <c r="A9038" t="s">
        <v>232</v>
      </c>
      <c r="B9038" t="s">
        <v>6</v>
      </c>
      <c r="C9038" s="1">
        <v>37028</v>
      </c>
      <c r="D9038">
        <v>17.282278481012657</v>
      </c>
      <c r="E9038">
        <v>1365.3</v>
      </c>
    </row>
    <row r="9039" spans="1:5" x14ac:dyDescent="0.25">
      <c r="A9039" t="s">
        <v>232</v>
      </c>
      <c r="B9039" t="s">
        <v>6</v>
      </c>
      <c r="C9039" s="1">
        <v>37147</v>
      </c>
      <c r="D9039">
        <v>3.3369747899159665</v>
      </c>
      <c r="E9039">
        <v>397.1</v>
      </c>
    </row>
    <row r="9040" spans="1:5" x14ac:dyDescent="0.25">
      <c r="A9040" t="s">
        <v>232</v>
      </c>
      <c r="B9040" t="s">
        <v>6</v>
      </c>
      <c r="C9040" s="1">
        <v>37179</v>
      </c>
      <c r="D9040">
        <v>40.743749999999999</v>
      </c>
      <c r="E9040">
        <v>1303.8</v>
      </c>
    </row>
    <row r="9041" spans="1:5" x14ac:dyDescent="0.25">
      <c r="A9041" t="s">
        <v>232</v>
      </c>
      <c r="B9041" t="s">
        <v>6</v>
      </c>
      <c r="C9041" s="1">
        <v>37223</v>
      </c>
      <c r="D9041">
        <v>63.509090909090908</v>
      </c>
      <c r="E9041">
        <v>2794.4</v>
      </c>
    </row>
    <row r="9042" spans="1:5" x14ac:dyDescent="0.25">
      <c r="A9042" t="s">
        <v>232</v>
      </c>
      <c r="B9042" t="s">
        <v>6</v>
      </c>
      <c r="C9042" s="1">
        <v>37245</v>
      </c>
      <c r="D9042">
        <v>53.577272727272728</v>
      </c>
      <c r="E9042">
        <v>1178.7</v>
      </c>
    </row>
    <row r="9043" spans="1:5" x14ac:dyDescent="0.25">
      <c r="A9043" t="s">
        <v>232</v>
      </c>
      <c r="B9043" t="s">
        <v>6</v>
      </c>
      <c r="C9043" s="1">
        <v>37280</v>
      </c>
      <c r="D9043">
        <v>52.502857142857138</v>
      </c>
      <c r="E9043">
        <v>1837.6</v>
      </c>
    </row>
    <row r="9044" spans="1:5" x14ac:dyDescent="0.25">
      <c r="A9044" t="s">
        <v>232</v>
      </c>
      <c r="B9044" t="s">
        <v>6</v>
      </c>
      <c r="C9044" s="1">
        <v>37327</v>
      </c>
      <c r="D9044">
        <v>57.414893617021278</v>
      </c>
      <c r="E9044">
        <v>2698.5</v>
      </c>
    </row>
    <row r="9045" spans="1:5" x14ac:dyDescent="0.25">
      <c r="A9045" t="s">
        <v>232</v>
      </c>
      <c r="B9045" t="s">
        <v>6</v>
      </c>
      <c r="C9045" s="1">
        <v>37396</v>
      </c>
      <c r="D9045">
        <v>24.721739130434781</v>
      </c>
      <c r="E9045">
        <v>1705.8</v>
      </c>
    </row>
    <row r="9046" spans="1:5" x14ac:dyDescent="0.25">
      <c r="A9046" t="s">
        <v>232</v>
      </c>
      <c r="B9046" t="s">
        <v>6</v>
      </c>
      <c r="C9046" s="1">
        <v>37510</v>
      </c>
      <c r="D9046">
        <v>7.542105263157894</v>
      </c>
      <c r="E9046">
        <v>859.8</v>
      </c>
    </row>
    <row r="9047" spans="1:5" x14ac:dyDescent="0.25">
      <c r="A9047" t="s">
        <v>232</v>
      </c>
      <c r="B9047" t="s">
        <v>6</v>
      </c>
      <c r="C9047" s="1">
        <v>37551</v>
      </c>
      <c r="D9047">
        <v>43.470731707317071</v>
      </c>
      <c r="E9047">
        <v>1782.3</v>
      </c>
    </row>
    <row r="9048" spans="1:5" x14ac:dyDescent="0.25">
      <c r="A9048" t="s">
        <v>232</v>
      </c>
      <c r="B9048" t="s">
        <v>6</v>
      </c>
      <c r="C9048" s="1">
        <v>37592</v>
      </c>
      <c r="D9048">
        <v>65.712195121951211</v>
      </c>
      <c r="E9048">
        <v>2694.2</v>
      </c>
    </row>
    <row r="9049" spans="1:5" x14ac:dyDescent="0.25">
      <c r="A9049" t="s">
        <v>232</v>
      </c>
      <c r="B9049" t="s">
        <v>6</v>
      </c>
      <c r="C9049" s="1">
        <v>37629</v>
      </c>
      <c r="D9049">
        <v>55.548648648648651</v>
      </c>
      <c r="E9049">
        <v>2055.3000000000002</v>
      </c>
    </row>
    <row r="9050" spans="1:5" x14ac:dyDescent="0.25">
      <c r="A9050" t="s">
        <v>232</v>
      </c>
      <c r="B9050" t="s">
        <v>6</v>
      </c>
      <c r="C9050" s="1">
        <v>37659</v>
      </c>
      <c r="D9050">
        <v>46.703333333333333</v>
      </c>
      <c r="E9050">
        <v>1401.1</v>
      </c>
    </row>
    <row r="9051" spans="1:5" x14ac:dyDescent="0.25">
      <c r="A9051" t="s">
        <v>232</v>
      </c>
      <c r="B9051" t="s">
        <v>6</v>
      </c>
      <c r="C9051" s="1">
        <v>37713</v>
      </c>
      <c r="D9051">
        <v>41.6</v>
      </c>
      <c r="E9051">
        <v>2246.4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38"/>
  <sheetViews>
    <sheetView workbookViewId="0">
      <pane ySplit="1" topLeftCell="A4" activePane="bottomLeft" state="frozen"/>
      <selection pane="bottomLeft" activeCell="A29" sqref="A29"/>
    </sheetView>
  </sheetViews>
  <sheetFormatPr defaultRowHeight="15" x14ac:dyDescent="0.25"/>
  <cols>
    <col min="1" max="1" width="57.7109375" bestFit="1" customWidth="1"/>
    <col min="2" max="2" width="20.7109375" bestFit="1" customWidth="1"/>
    <col min="3" max="3" width="14.5703125" customWidth="1"/>
    <col min="4" max="4" width="22.7109375" bestFit="1" customWidth="1"/>
    <col min="5" max="5" width="22.140625" bestFit="1" customWidth="1"/>
    <col min="6" max="6" width="22.5703125" bestFit="1" customWidth="1"/>
    <col min="7" max="7" width="20.140625" bestFit="1" customWidth="1"/>
  </cols>
  <sheetData>
    <row r="1" spans="1:7" x14ac:dyDescent="0.25">
      <c r="A1" t="s">
        <v>1</v>
      </c>
      <c r="B1" t="s">
        <v>59</v>
      </c>
      <c r="C1" t="s">
        <v>0</v>
      </c>
      <c r="D1" t="s">
        <v>7</v>
      </c>
      <c r="E1" t="s">
        <v>234</v>
      </c>
      <c r="F1" t="s">
        <v>8</v>
      </c>
      <c r="G1" t="s">
        <v>18</v>
      </c>
    </row>
    <row r="2" spans="1:7" x14ac:dyDescent="0.25">
      <c r="A2" t="s">
        <v>22</v>
      </c>
      <c r="B2" t="s">
        <v>193</v>
      </c>
      <c r="C2" s="1">
        <v>29738</v>
      </c>
      <c r="D2">
        <v>10850</v>
      </c>
      <c r="F2">
        <v>3300</v>
      </c>
    </row>
    <row r="3" spans="1:7" x14ac:dyDescent="0.25">
      <c r="A3" t="s">
        <v>23</v>
      </c>
      <c r="B3" t="s">
        <v>159</v>
      </c>
      <c r="C3" s="1">
        <v>33390</v>
      </c>
      <c r="D3">
        <v>8310</v>
      </c>
      <c r="E3">
        <v>1590</v>
      </c>
      <c r="F3">
        <v>5440</v>
      </c>
    </row>
    <row r="4" spans="1:7" x14ac:dyDescent="0.25">
      <c r="A4" t="s">
        <v>24</v>
      </c>
      <c r="B4" t="s">
        <v>160</v>
      </c>
      <c r="C4" s="1">
        <v>33390</v>
      </c>
      <c r="D4">
        <v>8740</v>
      </c>
      <c r="E4">
        <v>2250</v>
      </c>
      <c r="F4">
        <v>5310</v>
      </c>
    </row>
    <row r="5" spans="1:7" x14ac:dyDescent="0.25">
      <c r="A5" t="s">
        <v>25</v>
      </c>
      <c r="B5" t="s">
        <v>194</v>
      </c>
      <c r="C5" s="1">
        <v>31199</v>
      </c>
      <c r="D5">
        <v>15073</v>
      </c>
      <c r="E5">
        <v>3040</v>
      </c>
      <c r="F5">
        <v>8772</v>
      </c>
    </row>
    <row r="6" spans="1:7" x14ac:dyDescent="0.25">
      <c r="A6" t="s">
        <v>26</v>
      </c>
      <c r="B6" t="s">
        <v>195</v>
      </c>
      <c r="C6" s="1">
        <v>29007</v>
      </c>
      <c r="D6">
        <v>11500</v>
      </c>
      <c r="E6">
        <v>580</v>
      </c>
      <c r="F6">
        <v>1710</v>
      </c>
    </row>
    <row r="7" spans="1:7" x14ac:dyDescent="0.25">
      <c r="A7" t="s">
        <v>58</v>
      </c>
      <c r="B7" t="s">
        <v>163</v>
      </c>
      <c r="C7" s="1">
        <v>33025</v>
      </c>
      <c r="D7">
        <v>10160</v>
      </c>
      <c r="E7">
        <v>1030</v>
      </c>
      <c r="F7">
        <v>2970</v>
      </c>
      <c r="G7">
        <v>0.26769999999999999</v>
      </c>
    </row>
    <row r="8" spans="1:7" x14ac:dyDescent="0.25">
      <c r="A8" t="s">
        <v>27</v>
      </c>
      <c r="B8" t="s">
        <v>164</v>
      </c>
      <c r="C8" s="1">
        <v>33390</v>
      </c>
      <c r="D8">
        <v>17160</v>
      </c>
      <c r="E8">
        <v>3610</v>
      </c>
      <c r="F8">
        <v>9200</v>
      </c>
      <c r="G8">
        <v>0.1265</v>
      </c>
    </row>
    <row r="9" spans="1:7" x14ac:dyDescent="0.25">
      <c r="A9" t="s">
        <v>28</v>
      </c>
      <c r="B9" t="s">
        <v>165</v>
      </c>
      <c r="C9" s="1">
        <v>30103</v>
      </c>
      <c r="D9">
        <v>14610</v>
      </c>
      <c r="E9">
        <v>2760</v>
      </c>
      <c r="F9">
        <v>7120</v>
      </c>
      <c r="G9">
        <v>0.15609999999999999</v>
      </c>
    </row>
    <row r="10" spans="1:7" x14ac:dyDescent="0.25">
      <c r="A10" t="s">
        <v>29</v>
      </c>
      <c r="B10" t="s">
        <v>166</v>
      </c>
      <c r="C10" s="1">
        <v>33390</v>
      </c>
      <c r="D10">
        <v>12010</v>
      </c>
      <c r="E10">
        <v>2290</v>
      </c>
      <c r="F10">
        <v>7130</v>
      </c>
      <c r="G10">
        <v>0.224</v>
      </c>
    </row>
    <row r="11" spans="1:7" x14ac:dyDescent="0.25">
      <c r="A11" t="s">
        <v>30</v>
      </c>
      <c r="B11" t="s">
        <v>167</v>
      </c>
      <c r="C11" s="1">
        <v>33390</v>
      </c>
      <c r="D11">
        <v>2800</v>
      </c>
      <c r="E11">
        <v>1430</v>
      </c>
      <c r="F11">
        <v>3800</v>
      </c>
    </row>
    <row r="12" spans="1:7" x14ac:dyDescent="0.25">
      <c r="A12" t="s">
        <v>31</v>
      </c>
      <c r="B12" t="s">
        <v>168</v>
      </c>
      <c r="C12" s="1">
        <v>30468</v>
      </c>
      <c r="D12">
        <v>10920</v>
      </c>
      <c r="E12">
        <v>740</v>
      </c>
      <c r="F12">
        <v>1690</v>
      </c>
      <c r="G12">
        <v>0.3846</v>
      </c>
    </row>
    <row r="13" spans="1:7" x14ac:dyDescent="0.25">
      <c r="A13" t="s">
        <v>32</v>
      </c>
      <c r="B13" t="s">
        <v>169</v>
      </c>
      <c r="C13" s="1">
        <v>30468</v>
      </c>
      <c r="D13">
        <v>11560</v>
      </c>
      <c r="E13">
        <v>2060</v>
      </c>
      <c r="F13">
        <v>5200</v>
      </c>
      <c r="G13">
        <v>0.18509999999999999</v>
      </c>
    </row>
    <row r="14" spans="1:7" x14ac:dyDescent="0.25">
      <c r="A14" t="s">
        <v>33</v>
      </c>
      <c r="B14" t="s">
        <v>170</v>
      </c>
      <c r="C14" s="1">
        <v>37408</v>
      </c>
      <c r="D14">
        <v>11730</v>
      </c>
      <c r="E14">
        <v>2700</v>
      </c>
      <c r="F14">
        <v>9060</v>
      </c>
      <c r="G14">
        <v>0.11749999999999999</v>
      </c>
    </row>
    <row r="15" spans="1:7" x14ac:dyDescent="0.25">
      <c r="A15" t="s">
        <v>34</v>
      </c>
      <c r="B15" t="s">
        <v>171</v>
      </c>
      <c r="C15" s="1">
        <v>29738</v>
      </c>
      <c r="D15">
        <v>5740</v>
      </c>
      <c r="E15">
        <v>1460</v>
      </c>
      <c r="F15">
        <v>3580</v>
      </c>
    </row>
    <row r="16" spans="1:7" x14ac:dyDescent="0.25">
      <c r="A16" t="s">
        <v>35</v>
      </c>
      <c r="B16" t="s">
        <v>172</v>
      </c>
      <c r="C16" s="1">
        <v>29738</v>
      </c>
      <c r="D16">
        <v>9000</v>
      </c>
      <c r="E16">
        <v>1420</v>
      </c>
      <c r="F16">
        <v>4080</v>
      </c>
    </row>
    <row r="17" spans="1:7" x14ac:dyDescent="0.25">
      <c r="A17" t="s">
        <v>36</v>
      </c>
      <c r="B17" t="s">
        <v>173</v>
      </c>
      <c r="C17" s="1">
        <v>30468</v>
      </c>
      <c r="D17">
        <v>10880</v>
      </c>
      <c r="E17">
        <v>2400</v>
      </c>
      <c r="F17">
        <v>6000</v>
      </c>
    </row>
    <row r="18" spans="1:7" x14ac:dyDescent="0.25">
      <c r="A18" t="s">
        <v>37</v>
      </c>
      <c r="B18" t="s">
        <v>174</v>
      </c>
      <c r="C18" s="1">
        <v>29738</v>
      </c>
      <c r="D18">
        <v>6740</v>
      </c>
      <c r="E18">
        <v>1210</v>
      </c>
      <c r="F18">
        <v>2830</v>
      </c>
      <c r="G18">
        <v>0.28039999999999998</v>
      </c>
    </row>
    <row r="19" spans="1:7" x14ac:dyDescent="0.25">
      <c r="A19" t="s">
        <v>39</v>
      </c>
      <c r="B19" t="s">
        <v>176</v>
      </c>
      <c r="C19" s="1">
        <v>31199</v>
      </c>
      <c r="D19">
        <v>11380</v>
      </c>
      <c r="E19">
        <v>2080</v>
      </c>
      <c r="F19">
        <v>6290</v>
      </c>
    </row>
    <row r="20" spans="1:7" x14ac:dyDescent="0.25">
      <c r="A20" t="s">
        <v>40</v>
      </c>
      <c r="B20" t="s">
        <v>177</v>
      </c>
      <c r="C20" s="1">
        <v>35217</v>
      </c>
      <c r="D20">
        <v>10850</v>
      </c>
      <c r="E20">
        <v>1960</v>
      </c>
      <c r="F20">
        <v>7000</v>
      </c>
      <c r="G20">
        <v>0.23130000000000001</v>
      </c>
    </row>
    <row r="21" spans="1:7" x14ac:dyDescent="0.25">
      <c r="A21" t="s">
        <v>41</v>
      </c>
      <c r="B21" t="s">
        <v>178</v>
      </c>
      <c r="C21" s="1">
        <v>33025</v>
      </c>
      <c r="D21">
        <v>10390</v>
      </c>
      <c r="E21">
        <v>1600</v>
      </c>
      <c r="F21">
        <v>5240</v>
      </c>
      <c r="G21">
        <v>0.2445</v>
      </c>
    </row>
    <row r="22" spans="1:7" x14ac:dyDescent="0.25">
      <c r="A22" t="s">
        <v>42</v>
      </c>
      <c r="B22" t="s">
        <v>179</v>
      </c>
      <c r="C22" s="1">
        <v>36678</v>
      </c>
      <c r="D22">
        <v>8890</v>
      </c>
      <c r="E22">
        <v>2230</v>
      </c>
      <c r="F22">
        <v>10260</v>
      </c>
      <c r="G22">
        <v>0.1789</v>
      </c>
    </row>
    <row r="23" spans="1:7" x14ac:dyDescent="0.25">
      <c r="A23" t="s">
        <v>43</v>
      </c>
      <c r="B23" t="s">
        <v>180</v>
      </c>
      <c r="C23" s="1">
        <v>30468</v>
      </c>
      <c r="D23">
        <v>12760</v>
      </c>
      <c r="E23">
        <v>2370</v>
      </c>
      <c r="F23">
        <v>7640</v>
      </c>
    </row>
    <row r="24" spans="1:7" x14ac:dyDescent="0.25">
      <c r="A24" t="s">
        <v>44</v>
      </c>
      <c r="B24" t="s">
        <v>181</v>
      </c>
      <c r="C24" s="1">
        <v>31564</v>
      </c>
      <c r="D24">
        <v>8820</v>
      </c>
      <c r="E24">
        <v>3380</v>
      </c>
      <c r="F24">
        <v>10220</v>
      </c>
      <c r="G24">
        <v>0.27889999999999998</v>
      </c>
    </row>
    <row r="25" spans="1:7" x14ac:dyDescent="0.25">
      <c r="A25" t="s">
        <v>45</v>
      </c>
      <c r="B25" t="s">
        <v>182</v>
      </c>
      <c r="C25" s="1">
        <v>31929</v>
      </c>
      <c r="D25">
        <v>2540</v>
      </c>
      <c r="E25">
        <v>850</v>
      </c>
      <c r="F25">
        <v>2310</v>
      </c>
    </row>
    <row r="26" spans="1:7" x14ac:dyDescent="0.25">
      <c r="A26" t="s">
        <v>46</v>
      </c>
      <c r="B26" t="s">
        <v>183</v>
      </c>
      <c r="C26" s="1">
        <v>29373</v>
      </c>
      <c r="D26">
        <v>8100</v>
      </c>
      <c r="E26">
        <v>1980</v>
      </c>
      <c r="F26">
        <v>5390</v>
      </c>
      <c r="G26">
        <v>0.152</v>
      </c>
    </row>
    <row r="27" spans="1:7" x14ac:dyDescent="0.25">
      <c r="A27" t="s">
        <v>47</v>
      </c>
      <c r="B27" t="s">
        <v>184</v>
      </c>
      <c r="C27" s="1">
        <v>29373</v>
      </c>
      <c r="D27">
        <v>9370</v>
      </c>
      <c r="E27">
        <v>1470</v>
      </c>
      <c r="F27">
        <v>3890</v>
      </c>
      <c r="G27">
        <v>0.19320000000000001</v>
      </c>
    </row>
    <row r="28" spans="1:7" x14ac:dyDescent="0.25">
      <c r="A28" t="s">
        <v>48</v>
      </c>
      <c r="B28" t="s">
        <v>185</v>
      </c>
      <c r="C28" s="1">
        <v>29738</v>
      </c>
      <c r="D28">
        <v>10665</v>
      </c>
      <c r="E28">
        <v>601</v>
      </c>
      <c r="F28">
        <v>7340</v>
      </c>
      <c r="G28">
        <v>0.19689999999999999</v>
      </c>
    </row>
    <row r="29" spans="1:7" x14ac:dyDescent="0.25">
      <c r="A29" t="s">
        <v>49</v>
      </c>
      <c r="B29" t="s">
        <v>186</v>
      </c>
      <c r="C29" s="1">
        <v>29738</v>
      </c>
      <c r="D29">
        <v>9936</v>
      </c>
      <c r="E29">
        <v>407</v>
      </c>
      <c r="F29">
        <v>6612</v>
      </c>
      <c r="G29">
        <v>0.2291</v>
      </c>
    </row>
    <row r="30" spans="1:7" x14ac:dyDescent="0.25">
      <c r="A30" t="s">
        <v>50</v>
      </c>
      <c r="B30" t="s">
        <v>187</v>
      </c>
      <c r="C30" s="1">
        <v>30103</v>
      </c>
      <c r="D30">
        <v>11550</v>
      </c>
      <c r="E30">
        <v>1620</v>
      </c>
      <c r="F30">
        <v>4950</v>
      </c>
    </row>
    <row r="31" spans="1:7" x14ac:dyDescent="0.25">
      <c r="A31" t="s">
        <v>51</v>
      </c>
      <c r="B31" t="s">
        <v>188</v>
      </c>
      <c r="C31" s="1">
        <v>32660</v>
      </c>
      <c r="D31">
        <v>6583</v>
      </c>
      <c r="E31">
        <v>3172</v>
      </c>
      <c r="F31">
        <v>9304</v>
      </c>
    </row>
    <row r="32" spans="1:7" x14ac:dyDescent="0.25">
      <c r="A32" t="s">
        <v>52</v>
      </c>
      <c r="B32" t="s">
        <v>189</v>
      </c>
      <c r="C32" s="1">
        <v>30834</v>
      </c>
      <c r="D32">
        <v>8824</v>
      </c>
      <c r="E32">
        <v>3929</v>
      </c>
      <c r="F32">
        <v>10718</v>
      </c>
    </row>
    <row r="33" spans="1:7" x14ac:dyDescent="0.25">
      <c r="A33" t="s">
        <v>57</v>
      </c>
      <c r="B33" t="s">
        <v>190</v>
      </c>
      <c r="C33" s="1">
        <v>33025</v>
      </c>
      <c r="D33">
        <v>5870</v>
      </c>
      <c r="E33">
        <v>1110</v>
      </c>
      <c r="F33">
        <v>3510</v>
      </c>
      <c r="G33">
        <v>0.2283</v>
      </c>
    </row>
    <row r="34" spans="1:7" x14ac:dyDescent="0.25">
      <c r="A34" t="s">
        <v>53</v>
      </c>
      <c r="B34" t="s">
        <v>191</v>
      </c>
      <c r="C34" s="1">
        <v>33025</v>
      </c>
      <c r="D34">
        <v>10220</v>
      </c>
      <c r="E34">
        <v>2860</v>
      </c>
      <c r="F34">
        <v>10490</v>
      </c>
    </row>
    <row r="35" spans="1:7" x14ac:dyDescent="0.25">
      <c r="A35" t="s">
        <v>175</v>
      </c>
      <c r="B35" t="s">
        <v>175</v>
      </c>
      <c r="C35" s="1">
        <v>32295</v>
      </c>
      <c r="D35">
        <v>6270</v>
      </c>
      <c r="E35">
        <v>770</v>
      </c>
      <c r="F35">
        <v>2200</v>
      </c>
      <c r="G35">
        <v>0.2041</v>
      </c>
    </row>
    <row r="36" spans="1:7" x14ac:dyDescent="0.25">
      <c r="A36" t="s">
        <v>4</v>
      </c>
      <c r="B36" t="s">
        <v>4</v>
      </c>
      <c r="C36" s="1">
        <v>33970</v>
      </c>
      <c r="D36">
        <v>15469.03</v>
      </c>
      <c r="F36">
        <v>4177.6000000000004</v>
      </c>
    </row>
    <row r="37" spans="1:7" x14ac:dyDescent="0.25">
      <c r="A37" t="s">
        <v>5</v>
      </c>
      <c r="B37" t="s">
        <v>5</v>
      </c>
      <c r="C37" s="1">
        <v>37956</v>
      </c>
      <c r="D37">
        <v>7194.8</v>
      </c>
      <c r="F37">
        <v>8252.1</v>
      </c>
    </row>
    <row r="38" spans="1:7" x14ac:dyDescent="0.25">
      <c r="A38" t="s">
        <v>6</v>
      </c>
      <c r="B38" t="s">
        <v>6</v>
      </c>
      <c r="C38" s="1">
        <v>38353</v>
      </c>
      <c r="D38">
        <v>12210.18</v>
      </c>
      <c r="F38">
        <v>7086.5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49"/>
  <sheetViews>
    <sheetView zoomScaleNormal="100" workbookViewId="0">
      <pane ySplit="1" topLeftCell="A114" activePane="bottomLeft" state="frozen"/>
      <selection pane="bottomLeft" activeCell="A134" sqref="A134:A137"/>
    </sheetView>
  </sheetViews>
  <sheetFormatPr defaultRowHeight="15" x14ac:dyDescent="0.25"/>
  <cols>
    <col min="1" max="1" width="38.7109375" customWidth="1"/>
    <col min="2" max="2" width="21.140625" customWidth="1"/>
    <col min="4" max="4" width="19.7109375" bestFit="1" customWidth="1"/>
    <col min="5" max="5" width="20.140625" bestFit="1" customWidth="1"/>
    <col min="6" max="6" width="20.140625" customWidth="1"/>
    <col min="7" max="7" width="11.28515625" bestFit="1" customWidth="1"/>
  </cols>
  <sheetData>
    <row r="1" spans="1:9" x14ac:dyDescent="0.25">
      <c r="A1" t="s">
        <v>1</v>
      </c>
      <c r="B1" t="s">
        <v>59</v>
      </c>
      <c r="C1" t="s">
        <v>9</v>
      </c>
      <c r="D1" t="s">
        <v>233</v>
      </c>
      <c r="E1" t="s">
        <v>15</v>
      </c>
      <c r="F1" t="s">
        <v>18</v>
      </c>
      <c r="G1" t="s">
        <v>20</v>
      </c>
      <c r="I1" t="s">
        <v>1</v>
      </c>
    </row>
    <row r="2" spans="1:9" x14ac:dyDescent="0.25">
      <c r="A2" t="s">
        <v>22</v>
      </c>
      <c r="B2" t="s">
        <v>193</v>
      </c>
      <c r="C2" t="s">
        <v>10</v>
      </c>
      <c r="D2">
        <v>0</v>
      </c>
      <c r="H2">
        <f>IF(EXACT(A2,I2),0,1)</f>
        <v>0</v>
      </c>
      <c r="I2" t="s">
        <v>22</v>
      </c>
    </row>
    <row r="3" spans="1:9" x14ac:dyDescent="0.25">
      <c r="A3" t="s">
        <v>22</v>
      </c>
      <c r="B3" t="s">
        <v>193</v>
      </c>
      <c r="C3" t="s">
        <v>11</v>
      </c>
      <c r="D3">
        <v>38</v>
      </c>
      <c r="H3">
        <f t="shared" ref="H3:H66" si="0">IF(EXACT(A3,I3),0,1)</f>
        <v>1</v>
      </c>
      <c r="I3" t="s">
        <v>235</v>
      </c>
    </row>
    <row r="4" spans="1:9" x14ac:dyDescent="0.25">
      <c r="A4" t="s">
        <v>22</v>
      </c>
      <c r="B4" t="s">
        <v>193</v>
      </c>
      <c r="C4" t="s">
        <v>12</v>
      </c>
      <c r="D4">
        <v>54.4</v>
      </c>
      <c r="H4">
        <f t="shared" si="0"/>
        <v>0</v>
      </c>
      <c r="I4" t="s">
        <v>22</v>
      </c>
    </row>
    <row r="5" spans="1:9" x14ac:dyDescent="0.25">
      <c r="A5" t="s">
        <v>22</v>
      </c>
      <c r="B5" t="s">
        <v>193</v>
      </c>
      <c r="C5" t="s">
        <v>13</v>
      </c>
      <c r="D5">
        <v>26.1</v>
      </c>
      <c r="H5">
        <f t="shared" si="0"/>
        <v>0</v>
      </c>
      <c r="I5" t="s">
        <v>22</v>
      </c>
    </row>
    <row r="6" spans="1:9" x14ac:dyDescent="0.25">
      <c r="A6" t="s">
        <v>23</v>
      </c>
      <c r="B6" t="s">
        <v>159</v>
      </c>
      <c r="C6" t="s">
        <v>10</v>
      </c>
      <c r="D6">
        <v>0</v>
      </c>
      <c r="H6">
        <f t="shared" si="0"/>
        <v>0</v>
      </c>
      <c r="I6" t="s">
        <v>23</v>
      </c>
    </row>
    <row r="7" spans="1:9" x14ac:dyDescent="0.25">
      <c r="A7" t="s">
        <v>23</v>
      </c>
      <c r="B7" t="s">
        <v>159</v>
      </c>
      <c r="C7" t="s">
        <v>11</v>
      </c>
      <c r="D7">
        <v>34.700000000000003</v>
      </c>
      <c r="H7">
        <f t="shared" si="0"/>
        <v>0</v>
      </c>
      <c r="I7" t="s">
        <v>23</v>
      </c>
    </row>
    <row r="8" spans="1:9" x14ac:dyDescent="0.25">
      <c r="A8" t="s">
        <v>23</v>
      </c>
      <c r="B8" t="s">
        <v>159</v>
      </c>
      <c r="C8" t="s">
        <v>12</v>
      </c>
      <c r="D8">
        <v>44.7</v>
      </c>
      <c r="H8">
        <f t="shared" si="0"/>
        <v>0</v>
      </c>
      <c r="I8" t="s">
        <v>23</v>
      </c>
    </row>
    <row r="9" spans="1:9" x14ac:dyDescent="0.25">
      <c r="A9" t="s">
        <v>23</v>
      </c>
      <c r="B9" t="s">
        <v>159</v>
      </c>
      <c r="C9" t="s">
        <v>13</v>
      </c>
      <c r="D9">
        <v>13.9</v>
      </c>
      <c r="H9">
        <f t="shared" si="0"/>
        <v>0</v>
      </c>
      <c r="I9" t="s">
        <v>23</v>
      </c>
    </row>
    <row r="10" spans="1:9" x14ac:dyDescent="0.25">
      <c r="A10" t="s">
        <v>24</v>
      </c>
      <c r="B10" t="s">
        <v>160</v>
      </c>
      <c r="C10" t="s">
        <v>10</v>
      </c>
      <c r="D10">
        <v>0</v>
      </c>
      <c r="H10">
        <f t="shared" si="0"/>
        <v>0</v>
      </c>
      <c r="I10" t="s">
        <v>24</v>
      </c>
    </row>
    <row r="11" spans="1:9" x14ac:dyDescent="0.25">
      <c r="A11" t="s">
        <v>24</v>
      </c>
      <c r="B11" t="s">
        <v>160</v>
      </c>
      <c r="C11" t="s">
        <v>11</v>
      </c>
      <c r="D11">
        <v>33.1</v>
      </c>
      <c r="H11">
        <f t="shared" si="0"/>
        <v>0</v>
      </c>
      <c r="I11" t="s">
        <v>24</v>
      </c>
    </row>
    <row r="12" spans="1:9" x14ac:dyDescent="0.25">
      <c r="A12" t="s">
        <v>24</v>
      </c>
      <c r="B12" t="s">
        <v>160</v>
      </c>
      <c r="C12" t="s">
        <v>12</v>
      </c>
      <c r="D12">
        <v>44.5</v>
      </c>
      <c r="H12">
        <f t="shared" si="0"/>
        <v>0</v>
      </c>
      <c r="I12" t="s">
        <v>24</v>
      </c>
    </row>
    <row r="13" spans="1:9" x14ac:dyDescent="0.25">
      <c r="A13" t="s">
        <v>24</v>
      </c>
      <c r="B13" t="s">
        <v>160</v>
      </c>
      <c r="C13" t="s">
        <v>13</v>
      </c>
      <c r="D13">
        <v>17.600000000000001</v>
      </c>
      <c r="H13">
        <f t="shared" si="0"/>
        <v>0</v>
      </c>
      <c r="I13" t="s">
        <v>24</v>
      </c>
    </row>
    <row r="14" spans="1:9" x14ac:dyDescent="0.25">
      <c r="A14" t="s">
        <v>25</v>
      </c>
      <c r="B14" t="s">
        <v>194</v>
      </c>
      <c r="C14" t="s">
        <v>10</v>
      </c>
      <c r="D14">
        <v>11</v>
      </c>
      <c r="H14">
        <f t="shared" si="0"/>
        <v>0</v>
      </c>
      <c r="I14" t="s">
        <v>25</v>
      </c>
    </row>
    <row r="15" spans="1:9" x14ac:dyDescent="0.25">
      <c r="A15" t="s">
        <v>25</v>
      </c>
      <c r="B15" t="s">
        <v>194</v>
      </c>
      <c r="C15" t="s">
        <v>11</v>
      </c>
      <c r="D15">
        <v>58.7</v>
      </c>
      <c r="H15">
        <f t="shared" si="0"/>
        <v>0</v>
      </c>
      <c r="I15" t="s">
        <v>25</v>
      </c>
    </row>
    <row r="16" spans="1:9" x14ac:dyDescent="0.25">
      <c r="A16" t="s">
        <v>25</v>
      </c>
      <c r="B16" t="s">
        <v>194</v>
      </c>
      <c r="C16" t="s">
        <v>12</v>
      </c>
      <c r="D16">
        <v>65.5</v>
      </c>
      <c r="H16">
        <f t="shared" si="0"/>
        <v>0</v>
      </c>
      <c r="I16" t="s">
        <v>25</v>
      </c>
    </row>
    <row r="17" spans="1:9" x14ac:dyDescent="0.25">
      <c r="A17" t="s">
        <v>25</v>
      </c>
      <c r="B17" t="s">
        <v>194</v>
      </c>
      <c r="C17" t="s">
        <v>13</v>
      </c>
      <c r="D17">
        <v>29.7</v>
      </c>
      <c r="H17">
        <f t="shared" si="0"/>
        <v>0</v>
      </c>
      <c r="I17" t="s">
        <v>25</v>
      </c>
    </row>
    <row r="18" spans="1:9" x14ac:dyDescent="0.25">
      <c r="A18" t="s">
        <v>26</v>
      </c>
      <c r="B18" t="s">
        <v>195</v>
      </c>
      <c r="C18" t="s">
        <v>10</v>
      </c>
      <c r="D18">
        <v>5</v>
      </c>
      <c r="H18">
        <f t="shared" si="0"/>
        <v>0</v>
      </c>
      <c r="I18" t="s">
        <v>26</v>
      </c>
    </row>
    <row r="19" spans="1:9" x14ac:dyDescent="0.25">
      <c r="A19" t="s">
        <v>26</v>
      </c>
      <c r="B19" t="s">
        <v>195</v>
      </c>
      <c r="C19" t="s">
        <v>11</v>
      </c>
      <c r="D19">
        <v>41.2</v>
      </c>
      <c r="H19">
        <f t="shared" si="0"/>
        <v>0</v>
      </c>
      <c r="I19" t="s">
        <v>26</v>
      </c>
    </row>
    <row r="20" spans="1:9" x14ac:dyDescent="0.25">
      <c r="A20" t="s">
        <v>26</v>
      </c>
      <c r="B20" t="s">
        <v>195</v>
      </c>
      <c r="C20" t="s">
        <v>12</v>
      </c>
      <c r="D20">
        <v>55.2</v>
      </c>
      <c r="H20">
        <f t="shared" si="0"/>
        <v>0</v>
      </c>
      <c r="I20" t="s">
        <v>26</v>
      </c>
    </row>
    <row r="21" spans="1:9" x14ac:dyDescent="0.25">
      <c r="A21" t="s">
        <v>26</v>
      </c>
      <c r="B21" t="s">
        <v>195</v>
      </c>
      <c r="C21" t="s">
        <v>13</v>
      </c>
      <c r="D21">
        <v>23.5</v>
      </c>
      <c r="H21">
        <f t="shared" si="0"/>
        <v>0</v>
      </c>
      <c r="I21" t="s">
        <v>26</v>
      </c>
    </row>
    <row r="22" spans="1:9" x14ac:dyDescent="0.25">
      <c r="A22" t="s">
        <v>58</v>
      </c>
      <c r="B22" t="s">
        <v>163</v>
      </c>
      <c r="C22" t="s">
        <v>10</v>
      </c>
      <c r="D22">
        <v>6</v>
      </c>
      <c r="F22">
        <v>0.15</v>
      </c>
      <c r="H22">
        <f t="shared" si="0"/>
        <v>0</v>
      </c>
      <c r="I22" t="s">
        <v>58</v>
      </c>
    </row>
    <row r="23" spans="1:9" x14ac:dyDescent="0.25">
      <c r="A23" t="s">
        <v>58</v>
      </c>
      <c r="B23" t="s">
        <v>163</v>
      </c>
      <c r="C23" t="s">
        <v>11</v>
      </c>
      <c r="D23">
        <v>35.5</v>
      </c>
      <c r="F23">
        <v>0.21410000000000001</v>
      </c>
      <c r="H23">
        <f t="shared" si="0"/>
        <v>0</v>
      </c>
      <c r="I23" t="s">
        <v>58</v>
      </c>
    </row>
    <row r="24" spans="1:9" x14ac:dyDescent="0.25">
      <c r="A24" t="s">
        <v>58</v>
      </c>
      <c r="B24" t="s">
        <v>163</v>
      </c>
      <c r="C24" t="s">
        <v>12</v>
      </c>
      <c r="D24">
        <v>46.2</v>
      </c>
      <c r="F24">
        <v>0.35070000000000001</v>
      </c>
      <c r="H24">
        <f t="shared" si="0"/>
        <v>0</v>
      </c>
      <c r="I24" t="s">
        <v>58</v>
      </c>
    </row>
    <row r="25" spans="1:9" x14ac:dyDescent="0.25">
      <c r="A25" t="s">
        <v>58</v>
      </c>
      <c r="B25" t="s">
        <v>163</v>
      </c>
      <c r="C25" t="s">
        <v>13</v>
      </c>
      <c r="D25">
        <v>22.3</v>
      </c>
      <c r="F25">
        <v>0.1928</v>
      </c>
      <c r="H25">
        <f t="shared" si="0"/>
        <v>0</v>
      </c>
      <c r="I25" t="s">
        <v>58</v>
      </c>
    </row>
    <row r="26" spans="1:9" x14ac:dyDescent="0.25">
      <c r="A26" t="s">
        <v>27</v>
      </c>
      <c r="B26" t="s">
        <v>164</v>
      </c>
      <c r="C26" t="s">
        <v>10</v>
      </c>
      <c r="D26">
        <v>28.3</v>
      </c>
      <c r="F26">
        <v>0.1201</v>
      </c>
      <c r="H26">
        <f t="shared" si="0"/>
        <v>0</v>
      </c>
      <c r="I26" t="s">
        <v>27</v>
      </c>
    </row>
    <row r="27" spans="1:9" x14ac:dyDescent="0.25">
      <c r="A27" t="s">
        <v>27</v>
      </c>
      <c r="B27" t="s">
        <v>164</v>
      </c>
      <c r="C27" t="s">
        <v>11</v>
      </c>
      <c r="D27">
        <v>57</v>
      </c>
      <c r="F27">
        <v>0.1351</v>
      </c>
      <c r="H27">
        <f t="shared" si="0"/>
        <v>0</v>
      </c>
      <c r="I27" t="s">
        <v>27</v>
      </c>
    </row>
    <row r="28" spans="1:9" x14ac:dyDescent="0.25">
      <c r="A28" t="s">
        <v>27</v>
      </c>
      <c r="B28" t="s">
        <v>164</v>
      </c>
      <c r="C28" t="s">
        <v>12</v>
      </c>
      <c r="D28">
        <v>63.5</v>
      </c>
      <c r="F28">
        <v>0.14330000000000001</v>
      </c>
      <c r="H28">
        <f t="shared" si="0"/>
        <v>0</v>
      </c>
      <c r="I28" t="s">
        <v>27</v>
      </c>
    </row>
    <row r="29" spans="1:9" x14ac:dyDescent="0.25">
      <c r="A29" t="s">
        <v>27</v>
      </c>
      <c r="B29" t="s">
        <v>164</v>
      </c>
      <c r="C29" t="s">
        <v>13</v>
      </c>
      <c r="D29">
        <v>42.9</v>
      </c>
      <c r="F29">
        <v>0.1072</v>
      </c>
      <c r="H29">
        <f t="shared" si="0"/>
        <v>0</v>
      </c>
      <c r="I29" t="s">
        <v>27</v>
      </c>
    </row>
    <row r="30" spans="1:9" x14ac:dyDescent="0.25">
      <c r="A30" t="s">
        <v>28</v>
      </c>
      <c r="B30" t="s">
        <v>165</v>
      </c>
      <c r="C30" t="s">
        <v>10</v>
      </c>
      <c r="D30">
        <v>6.7</v>
      </c>
      <c r="F30">
        <v>0</v>
      </c>
      <c r="H30">
        <f t="shared" si="0"/>
        <v>0</v>
      </c>
      <c r="I30" t="s">
        <v>28</v>
      </c>
    </row>
    <row r="31" spans="1:9" x14ac:dyDescent="0.25">
      <c r="A31" t="s">
        <v>28</v>
      </c>
      <c r="B31" t="s">
        <v>165</v>
      </c>
      <c r="C31" t="s">
        <v>11</v>
      </c>
      <c r="D31">
        <v>54.8</v>
      </c>
      <c r="F31">
        <v>0.104</v>
      </c>
      <c r="H31">
        <f t="shared" si="0"/>
        <v>0</v>
      </c>
      <c r="I31" t="s">
        <v>28</v>
      </c>
    </row>
    <row r="32" spans="1:9" x14ac:dyDescent="0.25">
      <c r="A32" t="s">
        <v>28</v>
      </c>
      <c r="B32" t="s">
        <v>165</v>
      </c>
      <c r="C32" t="s">
        <v>12</v>
      </c>
      <c r="D32">
        <v>61.4</v>
      </c>
      <c r="F32">
        <v>0.2492</v>
      </c>
      <c r="H32">
        <f t="shared" si="0"/>
        <v>0</v>
      </c>
      <c r="I32" t="s">
        <v>28</v>
      </c>
    </row>
    <row r="33" spans="1:9" x14ac:dyDescent="0.25">
      <c r="A33" t="s">
        <v>28</v>
      </c>
      <c r="B33" t="s">
        <v>165</v>
      </c>
      <c r="C33" t="s">
        <v>13</v>
      </c>
      <c r="D33">
        <v>29.1</v>
      </c>
      <c r="F33">
        <v>0.11</v>
      </c>
      <c r="H33">
        <f t="shared" si="0"/>
        <v>0</v>
      </c>
      <c r="I33" t="s">
        <v>28</v>
      </c>
    </row>
    <row r="34" spans="1:9" x14ac:dyDescent="0.25">
      <c r="A34" t="s">
        <v>29</v>
      </c>
      <c r="B34" t="s">
        <v>166</v>
      </c>
      <c r="C34" t="s">
        <v>10</v>
      </c>
      <c r="D34">
        <v>9.4</v>
      </c>
      <c r="F34">
        <v>0.13830000000000001</v>
      </c>
      <c r="H34">
        <f t="shared" si="0"/>
        <v>0</v>
      </c>
      <c r="I34" t="s">
        <v>29</v>
      </c>
    </row>
    <row r="35" spans="1:9" x14ac:dyDescent="0.25">
      <c r="A35" t="s">
        <v>29</v>
      </c>
      <c r="B35" t="s">
        <v>166</v>
      </c>
      <c r="C35" t="s">
        <v>11</v>
      </c>
      <c r="D35">
        <v>45.3</v>
      </c>
      <c r="F35">
        <v>0.17660000000000001</v>
      </c>
      <c r="H35">
        <f t="shared" si="0"/>
        <v>0</v>
      </c>
      <c r="I35" t="s">
        <v>29</v>
      </c>
    </row>
    <row r="36" spans="1:9" x14ac:dyDescent="0.25">
      <c r="A36" t="s">
        <v>29</v>
      </c>
      <c r="B36" t="s">
        <v>166</v>
      </c>
      <c r="C36" t="s">
        <v>12</v>
      </c>
      <c r="D36">
        <v>53.2</v>
      </c>
      <c r="F36">
        <v>0.32329999999999998</v>
      </c>
      <c r="H36">
        <f t="shared" si="0"/>
        <v>0</v>
      </c>
      <c r="I36" t="s">
        <v>29</v>
      </c>
    </row>
    <row r="37" spans="1:9" x14ac:dyDescent="0.25">
      <c r="A37" t="s">
        <v>29</v>
      </c>
      <c r="B37" t="s">
        <v>166</v>
      </c>
      <c r="C37" t="s">
        <v>13</v>
      </c>
      <c r="D37">
        <v>26.2</v>
      </c>
      <c r="F37">
        <v>0.24049999999999999</v>
      </c>
      <c r="H37">
        <f t="shared" si="0"/>
        <v>0</v>
      </c>
      <c r="I37" t="s">
        <v>29</v>
      </c>
    </row>
    <row r="38" spans="1:9" x14ac:dyDescent="0.25">
      <c r="A38" t="s">
        <v>30</v>
      </c>
      <c r="B38" t="s">
        <v>167</v>
      </c>
      <c r="C38" t="s">
        <v>10</v>
      </c>
      <c r="D38">
        <v>0</v>
      </c>
      <c r="H38">
        <f t="shared" si="0"/>
        <v>0</v>
      </c>
      <c r="I38" t="s">
        <v>30</v>
      </c>
    </row>
    <row r="39" spans="1:9" x14ac:dyDescent="0.25">
      <c r="A39" t="s">
        <v>30</v>
      </c>
      <c r="B39" t="s">
        <v>167</v>
      </c>
      <c r="C39" t="s">
        <v>11</v>
      </c>
      <c r="D39">
        <v>15.8</v>
      </c>
      <c r="H39">
        <f t="shared" si="0"/>
        <v>0</v>
      </c>
      <c r="I39" t="s">
        <v>30</v>
      </c>
    </row>
    <row r="40" spans="1:9" x14ac:dyDescent="0.25">
      <c r="A40" t="s">
        <v>30</v>
      </c>
      <c r="B40" t="s">
        <v>167</v>
      </c>
      <c r="C40" t="s">
        <v>12</v>
      </c>
      <c r="D40">
        <v>13.2</v>
      </c>
      <c r="H40">
        <f t="shared" si="0"/>
        <v>0</v>
      </c>
      <c r="I40" t="s">
        <v>30</v>
      </c>
    </row>
    <row r="41" spans="1:9" x14ac:dyDescent="0.25">
      <c r="A41" t="s">
        <v>30</v>
      </c>
      <c r="B41" t="s">
        <v>167</v>
      </c>
      <c r="C41" t="s">
        <v>13</v>
      </c>
      <c r="D41">
        <v>6.8</v>
      </c>
      <c r="H41">
        <f t="shared" si="0"/>
        <v>0</v>
      </c>
      <c r="I41" t="s">
        <v>30</v>
      </c>
    </row>
    <row r="42" spans="1:9" x14ac:dyDescent="0.25">
      <c r="A42" t="s">
        <v>31</v>
      </c>
      <c r="B42" t="s">
        <v>168</v>
      </c>
      <c r="C42" t="s">
        <v>10</v>
      </c>
      <c r="D42">
        <v>13.4</v>
      </c>
      <c r="F42">
        <v>0.25369999999999998</v>
      </c>
      <c r="H42">
        <f t="shared" si="0"/>
        <v>0</v>
      </c>
      <c r="I42" t="s">
        <v>31</v>
      </c>
    </row>
    <row r="43" spans="1:9" x14ac:dyDescent="0.25">
      <c r="A43" t="s">
        <v>31</v>
      </c>
      <c r="B43" t="s">
        <v>168</v>
      </c>
      <c r="C43" t="s">
        <v>11</v>
      </c>
      <c r="D43">
        <v>33.1</v>
      </c>
      <c r="F43">
        <v>0.45619999999999999</v>
      </c>
      <c r="H43">
        <f t="shared" si="0"/>
        <v>0</v>
      </c>
      <c r="I43" t="s">
        <v>31</v>
      </c>
    </row>
    <row r="44" spans="1:9" x14ac:dyDescent="0.25">
      <c r="A44" t="s">
        <v>31</v>
      </c>
      <c r="B44" t="s">
        <v>168</v>
      </c>
      <c r="C44" t="s">
        <v>12</v>
      </c>
      <c r="D44">
        <v>51.3</v>
      </c>
      <c r="F44">
        <v>0.44640000000000002</v>
      </c>
      <c r="H44">
        <f t="shared" si="0"/>
        <v>0</v>
      </c>
      <c r="I44" t="s">
        <v>31</v>
      </c>
    </row>
    <row r="45" spans="1:9" x14ac:dyDescent="0.25">
      <c r="A45" t="s">
        <v>31</v>
      </c>
      <c r="B45" t="s">
        <v>168</v>
      </c>
      <c r="C45" t="s">
        <v>13</v>
      </c>
      <c r="D45">
        <v>22</v>
      </c>
      <c r="F45">
        <v>0.21360000000000001</v>
      </c>
      <c r="H45">
        <f t="shared" si="0"/>
        <v>0</v>
      </c>
      <c r="I45" t="s">
        <v>31</v>
      </c>
    </row>
    <row r="46" spans="1:9" x14ac:dyDescent="0.25">
      <c r="A46" t="s">
        <v>32</v>
      </c>
      <c r="B46" t="s">
        <v>169</v>
      </c>
      <c r="C46" t="s">
        <v>10</v>
      </c>
      <c r="D46">
        <v>16.899999999999999</v>
      </c>
      <c r="F46">
        <v>6.5100000000000005E-2</v>
      </c>
      <c r="H46">
        <f t="shared" si="0"/>
        <v>0</v>
      </c>
      <c r="I46" t="s">
        <v>32</v>
      </c>
    </row>
    <row r="47" spans="1:9" x14ac:dyDescent="0.25">
      <c r="A47" t="s">
        <v>32</v>
      </c>
      <c r="B47" t="s">
        <v>169</v>
      </c>
      <c r="C47" t="s">
        <v>11</v>
      </c>
      <c r="D47">
        <v>59.1</v>
      </c>
      <c r="F47">
        <v>0.15229999999999999</v>
      </c>
      <c r="H47">
        <f t="shared" si="0"/>
        <v>0</v>
      </c>
      <c r="I47" t="s">
        <v>32</v>
      </c>
    </row>
    <row r="48" spans="1:9" x14ac:dyDescent="0.25">
      <c r="A48" t="s">
        <v>32</v>
      </c>
      <c r="B48" t="s">
        <v>169</v>
      </c>
      <c r="C48" t="s">
        <v>12</v>
      </c>
      <c r="D48">
        <v>25</v>
      </c>
      <c r="F48">
        <v>0.36</v>
      </c>
      <c r="H48">
        <f t="shared" si="0"/>
        <v>0</v>
      </c>
      <c r="I48" t="s">
        <v>32</v>
      </c>
    </row>
    <row r="49" spans="1:9" x14ac:dyDescent="0.25">
      <c r="A49" t="s">
        <v>32</v>
      </c>
      <c r="B49" t="s">
        <v>169</v>
      </c>
      <c r="C49" t="s">
        <v>13</v>
      </c>
      <c r="D49">
        <v>27</v>
      </c>
      <c r="F49">
        <v>0.1852</v>
      </c>
      <c r="H49">
        <f t="shared" si="0"/>
        <v>0</v>
      </c>
      <c r="I49" t="s">
        <v>32</v>
      </c>
    </row>
    <row r="50" spans="1:9" x14ac:dyDescent="0.25">
      <c r="A50" t="s">
        <v>33</v>
      </c>
      <c r="B50" t="s">
        <v>170</v>
      </c>
      <c r="C50" t="s">
        <v>10</v>
      </c>
      <c r="D50">
        <v>21.7</v>
      </c>
      <c r="F50">
        <v>4.6100000000000002E-2</v>
      </c>
      <c r="H50">
        <f t="shared" si="0"/>
        <v>0</v>
      </c>
      <c r="I50" t="s">
        <v>33</v>
      </c>
    </row>
    <row r="51" spans="1:9" x14ac:dyDescent="0.25">
      <c r="A51" t="s">
        <v>33</v>
      </c>
      <c r="B51" t="s">
        <v>170</v>
      </c>
      <c r="C51" t="s">
        <v>11</v>
      </c>
      <c r="D51">
        <v>44.5</v>
      </c>
      <c r="F51">
        <v>9.8900000000000002E-2</v>
      </c>
      <c r="H51">
        <f t="shared" si="0"/>
        <v>0</v>
      </c>
      <c r="I51" t="s">
        <v>33</v>
      </c>
    </row>
    <row r="52" spans="1:9" x14ac:dyDescent="0.25">
      <c r="A52" t="s">
        <v>33</v>
      </c>
      <c r="B52" t="s">
        <v>170</v>
      </c>
      <c r="C52" t="s">
        <v>12</v>
      </c>
      <c r="D52">
        <v>32.1</v>
      </c>
      <c r="F52">
        <v>0.18690000000000001</v>
      </c>
      <c r="H52">
        <f t="shared" si="0"/>
        <v>0</v>
      </c>
      <c r="I52" t="s">
        <v>33</v>
      </c>
    </row>
    <row r="53" spans="1:9" x14ac:dyDescent="0.25">
      <c r="A53" t="s">
        <v>33</v>
      </c>
      <c r="B53" t="s">
        <v>170</v>
      </c>
      <c r="C53" t="s">
        <v>13</v>
      </c>
      <c r="D53">
        <v>28.7</v>
      </c>
      <c r="F53">
        <v>0.1115</v>
      </c>
      <c r="H53">
        <f t="shared" si="0"/>
        <v>0</v>
      </c>
      <c r="I53" t="s">
        <v>33</v>
      </c>
    </row>
    <row r="54" spans="1:9" x14ac:dyDescent="0.25">
      <c r="A54" t="s">
        <v>34</v>
      </c>
      <c r="B54" t="s">
        <v>171</v>
      </c>
      <c r="C54" t="s">
        <v>10</v>
      </c>
      <c r="D54">
        <v>5</v>
      </c>
      <c r="H54">
        <f t="shared" si="0"/>
        <v>0</v>
      </c>
      <c r="I54" t="s">
        <v>34</v>
      </c>
    </row>
    <row r="55" spans="1:9" x14ac:dyDescent="0.25">
      <c r="A55" t="s">
        <v>34</v>
      </c>
      <c r="B55" t="s">
        <v>171</v>
      </c>
      <c r="C55" t="s">
        <v>11</v>
      </c>
      <c r="D55">
        <v>25.2</v>
      </c>
      <c r="H55">
        <f t="shared" si="0"/>
        <v>0</v>
      </c>
      <c r="I55" t="s">
        <v>34</v>
      </c>
    </row>
    <row r="56" spans="1:9" x14ac:dyDescent="0.25">
      <c r="A56" t="s">
        <v>34</v>
      </c>
      <c r="B56" t="s">
        <v>171</v>
      </c>
      <c r="C56" t="s">
        <v>12</v>
      </c>
      <c r="D56">
        <v>23.3</v>
      </c>
      <c r="H56">
        <f t="shared" si="0"/>
        <v>0</v>
      </c>
      <c r="I56" t="s">
        <v>34</v>
      </c>
    </row>
    <row r="57" spans="1:9" x14ac:dyDescent="0.25">
      <c r="A57" t="s">
        <v>34</v>
      </c>
      <c r="B57" t="s">
        <v>171</v>
      </c>
      <c r="C57" t="s">
        <v>13</v>
      </c>
      <c r="D57">
        <v>9.8000000000000007</v>
      </c>
      <c r="H57">
        <f t="shared" si="0"/>
        <v>0</v>
      </c>
      <c r="I57" t="s">
        <v>34</v>
      </c>
    </row>
    <row r="58" spans="1:9" x14ac:dyDescent="0.25">
      <c r="A58" t="s">
        <v>35</v>
      </c>
      <c r="B58" t="s">
        <v>172</v>
      </c>
      <c r="C58" t="s">
        <v>10</v>
      </c>
      <c r="D58">
        <v>8.6</v>
      </c>
      <c r="H58">
        <f t="shared" si="0"/>
        <v>0</v>
      </c>
      <c r="I58" t="s">
        <v>35</v>
      </c>
    </row>
    <row r="59" spans="1:9" x14ac:dyDescent="0.25">
      <c r="A59" t="s">
        <v>35</v>
      </c>
      <c r="B59" t="s">
        <v>172</v>
      </c>
      <c r="C59" t="s">
        <v>11</v>
      </c>
      <c r="D59">
        <v>35.1</v>
      </c>
      <c r="H59">
        <f t="shared" si="0"/>
        <v>0</v>
      </c>
      <c r="I59" t="s">
        <v>35</v>
      </c>
    </row>
    <row r="60" spans="1:9" x14ac:dyDescent="0.25">
      <c r="A60" t="s">
        <v>35</v>
      </c>
      <c r="B60" t="s">
        <v>172</v>
      </c>
      <c r="C60" t="s">
        <v>12</v>
      </c>
      <c r="D60">
        <v>36.799999999999997</v>
      </c>
      <c r="H60">
        <f t="shared" si="0"/>
        <v>0</v>
      </c>
      <c r="I60" t="s">
        <v>35</v>
      </c>
    </row>
    <row r="61" spans="1:9" x14ac:dyDescent="0.25">
      <c r="A61" t="s">
        <v>35</v>
      </c>
      <c r="B61" t="s">
        <v>172</v>
      </c>
      <c r="C61" t="s">
        <v>13</v>
      </c>
      <c r="D61">
        <v>19.2</v>
      </c>
      <c r="H61">
        <f t="shared" si="0"/>
        <v>0</v>
      </c>
      <c r="I61" t="s">
        <v>35</v>
      </c>
    </row>
    <row r="62" spans="1:9" x14ac:dyDescent="0.25">
      <c r="A62" t="s">
        <v>36</v>
      </c>
      <c r="B62" t="s">
        <v>173</v>
      </c>
      <c r="C62" t="s">
        <v>10</v>
      </c>
      <c r="D62">
        <v>20.100000000000001</v>
      </c>
      <c r="H62">
        <f t="shared" si="0"/>
        <v>0</v>
      </c>
      <c r="I62" t="s">
        <v>36</v>
      </c>
    </row>
    <row r="63" spans="1:9" x14ac:dyDescent="0.25">
      <c r="A63" t="s">
        <v>36</v>
      </c>
      <c r="B63" t="s">
        <v>173</v>
      </c>
      <c r="C63" t="s">
        <v>11</v>
      </c>
      <c r="D63">
        <v>59.8</v>
      </c>
      <c r="H63">
        <f t="shared" si="0"/>
        <v>0</v>
      </c>
      <c r="I63" t="s">
        <v>36</v>
      </c>
    </row>
    <row r="64" spans="1:9" x14ac:dyDescent="0.25">
      <c r="A64" t="s">
        <v>36</v>
      </c>
      <c r="B64" t="s">
        <v>173</v>
      </c>
      <c r="C64" t="s">
        <v>12</v>
      </c>
      <c r="D64">
        <v>20.100000000000001</v>
      </c>
      <c r="H64">
        <f t="shared" si="0"/>
        <v>0</v>
      </c>
      <c r="I64" t="s">
        <v>36</v>
      </c>
    </row>
    <row r="65" spans="1:9" x14ac:dyDescent="0.25">
      <c r="A65" t="s">
        <v>36</v>
      </c>
      <c r="B65" t="s">
        <v>173</v>
      </c>
      <c r="C65" t="s">
        <v>13</v>
      </c>
      <c r="D65">
        <v>23.6</v>
      </c>
      <c r="H65">
        <f t="shared" si="0"/>
        <v>0</v>
      </c>
      <c r="I65" t="s">
        <v>36</v>
      </c>
    </row>
    <row r="66" spans="1:9" x14ac:dyDescent="0.25">
      <c r="A66" t="s">
        <v>37</v>
      </c>
      <c r="B66" t="s">
        <v>174</v>
      </c>
      <c r="C66" t="s">
        <v>10</v>
      </c>
      <c r="D66">
        <v>12.9</v>
      </c>
      <c r="F66">
        <v>0.21709999999999999</v>
      </c>
      <c r="H66">
        <f t="shared" si="0"/>
        <v>0</v>
      </c>
      <c r="I66" t="s">
        <v>37</v>
      </c>
    </row>
    <row r="67" spans="1:9" x14ac:dyDescent="0.25">
      <c r="A67" t="s">
        <v>37</v>
      </c>
      <c r="B67" t="s">
        <v>174</v>
      </c>
      <c r="C67" t="s">
        <v>11</v>
      </c>
      <c r="D67">
        <v>33</v>
      </c>
      <c r="F67">
        <v>0.29699999999999999</v>
      </c>
      <c r="H67">
        <f t="shared" ref="H67:H126" si="1">IF(EXACT(A67,I67),0,1)</f>
        <v>0</v>
      </c>
      <c r="I67" t="s">
        <v>37</v>
      </c>
    </row>
    <row r="68" spans="1:9" x14ac:dyDescent="0.25">
      <c r="A68" t="s">
        <v>37</v>
      </c>
      <c r="B68" t="s">
        <v>174</v>
      </c>
      <c r="C68" t="s">
        <v>12</v>
      </c>
      <c r="D68">
        <v>11.5</v>
      </c>
      <c r="F68">
        <v>0.1217</v>
      </c>
      <c r="H68">
        <f t="shared" si="1"/>
        <v>0</v>
      </c>
      <c r="I68" t="s">
        <v>37</v>
      </c>
    </row>
    <row r="69" spans="1:9" x14ac:dyDescent="0.25">
      <c r="A69" t="s">
        <v>37</v>
      </c>
      <c r="B69" t="s">
        <v>174</v>
      </c>
      <c r="C69" t="s">
        <v>13</v>
      </c>
      <c r="D69">
        <v>17.3</v>
      </c>
      <c r="F69">
        <v>0.3584</v>
      </c>
      <c r="H69">
        <f t="shared" si="1"/>
        <v>0</v>
      </c>
      <c r="I69" t="s">
        <v>37</v>
      </c>
    </row>
    <row r="70" spans="1:9" x14ac:dyDescent="0.25">
      <c r="A70" t="s">
        <v>39</v>
      </c>
      <c r="B70" t="s">
        <v>176</v>
      </c>
      <c r="C70" t="s">
        <v>10</v>
      </c>
      <c r="D70">
        <v>12.6</v>
      </c>
      <c r="H70">
        <f t="shared" si="1"/>
        <v>0</v>
      </c>
      <c r="I70" t="s">
        <v>39</v>
      </c>
    </row>
    <row r="71" spans="1:9" x14ac:dyDescent="0.25">
      <c r="A71" t="s">
        <v>39</v>
      </c>
      <c r="B71" t="s">
        <v>176</v>
      </c>
      <c r="C71" t="s">
        <v>11</v>
      </c>
      <c r="D71">
        <v>42.7</v>
      </c>
      <c r="H71">
        <f t="shared" si="1"/>
        <v>0</v>
      </c>
      <c r="I71" t="s">
        <v>39</v>
      </c>
    </row>
    <row r="72" spans="1:9" x14ac:dyDescent="0.25">
      <c r="A72" t="s">
        <v>39</v>
      </c>
      <c r="B72" t="s">
        <v>176</v>
      </c>
      <c r="C72" t="s">
        <v>12</v>
      </c>
      <c r="D72">
        <v>27.4</v>
      </c>
      <c r="H72">
        <f t="shared" si="1"/>
        <v>0</v>
      </c>
      <c r="I72" t="s">
        <v>39</v>
      </c>
    </row>
    <row r="73" spans="1:9" x14ac:dyDescent="0.25">
      <c r="A73" t="s">
        <v>39</v>
      </c>
      <c r="B73" t="s">
        <v>176</v>
      </c>
      <c r="C73" t="s">
        <v>13</v>
      </c>
      <c r="D73">
        <v>24.4</v>
      </c>
      <c r="H73">
        <f t="shared" si="1"/>
        <v>0</v>
      </c>
      <c r="I73" t="s">
        <v>39</v>
      </c>
    </row>
    <row r="74" spans="1:9" x14ac:dyDescent="0.25">
      <c r="A74" t="s">
        <v>40</v>
      </c>
      <c r="B74" t="s">
        <v>177</v>
      </c>
      <c r="C74" t="s">
        <v>10</v>
      </c>
      <c r="D74">
        <v>14.5</v>
      </c>
      <c r="F74">
        <v>7.5899999999999995E-2</v>
      </c>
      <c r="H74">
        <f t="shared" si="1"/>
        <v>0</v>
      </c>
      <c r="I74" t="s">
        <v>40</v>
      </c>
    </row>
    <row r="75" spans="1:9" x14ac:dyDescent="0.25">
      <c r="A75" t="s">
        <v>40</v>
      </c>
      <c r="B75" t="s">
        <v>177</v>
      </c>
      <c r="C75" t="s">
        <v>11</v>
      </c>
      <c r="D75">
        <v>42.7</v>
      </c>
      <c r="F75">
        <v>0.17560000000000001</v>
      </c>
      <c r="H75">
        <f t="shared" si="1"/>
        <v>0</v>
      </c>
      <c r="I75" t="s">
        <v>40</v>
      </c>
    </row>
    <row r="76" spans="1:9" x14ac:dyDescent="0.25">
      <c r="A76" t="s">
        <v>40</v>
      </c>
      <c r="B76" t="s">
        <v>177</v>
      </c>
      <c r="C76" t="s">
        <v>12</v>
      </c>
      <c r="D76">
        <v>35.700000000000003</v>
      </c>
      <c r="F76">
        <v>0.36130000000000001</v>
      </c>
      <c r="H76">
        <f t="shared" si="1"/>
        <v>0</v>
      </c>
      <c r="I76" t="s">
        <v>40</v>
      </c>
    </row>
    <row r="77" spans="1:9" x14ac:dyDescent="0.25">
      <c r="A77" t="s">
        <v>40</v>
      </c>
      <c r="B77" t="s">
        <v>177</v>
      </c>
      <c r="C77" t="s">
        <v>13</v>
      </c>
      <c r="D77">
        <v>25.4</v>
      </c>
      <c r="F77">
        <v>0.2402</v>
      </c>
      <c r="H77">
        <f t="shared" si="1"/>
        <v>0</v>
      </c>
      <c r="I77" t="s">
        <v>40</v>
      </c>
    </row>
    <row r="78" spans="1:9" x14ac:dyDescent="0.25">
      <c r="A78" t="s">
        <v>41</v>
      </c>
      <c r="B78" t="s">
        <v>178</v>
      </c>
      <c r="C78" t="s">
        <v>10</v>
      </c>
      <c r="D78">
        <v>6.4</v>
      </c>
      <c r="F78">
        <v>6.25E-2</v>
      </c>
      <c r="H78">
        <f t="shared" si="1"/>
        <v>0</v>
      </c>
      <c r="I78" t="s">
        <v>41</v>
      </c>
    </row>
    <row r="79" spans="1:9" x14ac:dyDescent="0.25">
      <c r="A79" t="s">
        <v>41</v>
      </c>
      <c r="B79" t="s">
        <v>178</v>
      </c>
      <c r="C79" t="s">
        <v>11</v>
      </c>
      <c r="D79">
        <v>43.2</v>
      </c>
      <c r="F79">
        <v>0.1875</v>
      </c>
      <c r="H79">
        <f t="shared" si="1"/>
        <v>0</v>
      </c>
      <c r="I79" t="s">
        <v>41</v>
      </c>
    </row>
    <row r="80" spans="1:9" x14ac:dyDescent="0.25">
      <c r="A80" t="s">
        <v>41</v>
      </c>
      <c r="B80" t="s">
        <v>178</v>
      </c>
      <c r="C80" t="s">
        <v>12</v>
      </c>
      <c r="D80">
        <v>40.799999999999997</v>
      </c>
      <c r="F80">
        <v>0.31859999999999999</v>
      </c>
      <c r="H80">
        <f t="shared" si="1"/>
        <v>0</v>
      </c>
      <c r="I80" t="s">
        <v>41</v>
      </c>
    </row>
    <row r="81" spans="1:9" x14ac:dyDescent="0.25">
      <c r="A81" t="s">
        <v>41</v>
      </c>
      <c r="B81" t="s">
        <v>178</v>
      </c>
      <c r="C81" t="s">
        <v>13</v>
      </c>
      <c r="D81">
        <v>19.899999999999999</v>
      </c>
      <c r="F81">
        <v>0.2261</v>
      </c>
      <c r="H81">
        <f t="shared" si="1"/>
        <v>0</v>
      </c>
      <c r="I81" t="s">
        <v>41</v>
      </c>
    </row>
    <row r="82" spans="1:9" x14ac:dyDescent="0.25">
      <c r="A82" t="s">
        <v>42</v>
      </c>
      <c r="B82" t="s">
        <v>179</v>
      </c>
      <c r="C82" t="s">
        <v>10</v>
      </c>
      <c r="D82">
        <v>6</v>
      </c>
      <c r="F82">
        <v>0.05</v>
      </c>
      <c r="H82">
        <f t="shared" si="1"/>
        <v>0</v>
      </c>
      <c r="I82" t="s">
        <v>42</v>
      </c>
    </row>
    <row r="83" spans="1:9" x14ac:dyDescent="0.25">
      <c r="A83" t="s">
        <v>42</v>
      </c>
      <c r="B83" t="s">
        <v>179</v>
      </c>
      <c r="C83" t="s">
        <v>11</v>
      </c>
      <c r="D83">
        <v>36.1</v>
      </c>
      <c r="F83">
        <v>0.14960000000000001</v>
      </c>
      <c r="H83">
        <f t="shared" si="1"/>
        <v>0</v>
      </c>
      <c r="I83" t="s">
        <v>42</v>
      </c>
    </row>
    <row r="84" spans="1:9" x14ac:dyDescent="0.25">
      <c r="A84" t="s">
        <v>42</v>
      </c>
      <c r="B84" t="s">
        <v>179</v>
      </c>
      <c r="C84" t="s">
        <v>12</v>
      </c>
      <c r="D84">
        <v>37.9</v>
      </c>
      <c r="F84">
        <v>0.23</v>
      </c>
      <c r="H84">
        <f t="shared" si="1"/>
        <v>0</v>
      </c>
      <c r="I84" t="s">
        <v>42</v>
      </c>
    </row>
    <row r="85" spans="1:9" x14ac:dyDescent="0.25">
      <c r="A85" t="s">
        <v>42</v>
      </c>
      <c r="B85" t="s">
        <v>179</v>
      </c>
      <c r="C85" t="s">
        <v>13</v>
      </c>
      <c r="D85">
        <v>17.100000000000001</v>
      </c>
      <c r="F85">
        <v>0.1462</v>
      </c>
      <c r="H85">
        <f t="shared" si="1"/>
        <v>0</v>
      </c>
      <c r="I85" t="s">
        <v>42</v>
      </c>
    </row>
    <row r="86" spans="1:9" x14ac:dyDescent="0.25">
      <c r="A86" t="s">
        <v>43</v>
      </c>
      <c r="B86" t="s">
        <v>180</v>
      </c>
      <c r="C86" t="s">
        <v>10</v>
      </c>
      <c r="D86">
        <v>20.5</v>
      </c>
      <c r="H86">
        <f t="shared" si="1"/>
        <v>0</v>
      </c>
      <c r="I86" t="s">
        <v>43</v>
      </c>
    </row>
    <row r="87" spans="1:9" x14ac:dyDescent="0.25">
      <c r="A87" t="s">
        <v>43</v>
      </c>
      <c r="B87" t="s">
        <v>180</v>
      </c>
      <c r="C87" t="s">
        <v>11</v>
      </c>
      <c r="D87">
        <v>45.3</v>
      </c>
      <c r="H87">
        <f t="shared" si="1"/>
        <v>0</v>
      </c>
      <c r="I87" t="s">
        <v>43</v>
      </c>
    </row>
    <row r="88" spans="1:9" x14ac:dyDescent="0.25">
      <c r="A88" t="s">
        <v>43</v>
      </c>
      <c r="B88" t="s">
        <v>180</v>
      </c>
      <c r="C88" t="s">
        <v>12</v>
      </c>
      <c r="D88">
        <v>38.6</v>
      </c>
      <c r="H88">
        <f t="shared" si="1"/>
        <v>0</v>
      </c>
      <c r="I88" t="s">
        <v>43</v>
      </c>
    </row>
    <row r="89" spans="1:9" x14ac:dyDescent="0.25">
      <c r="A89" t="s">
        <v>43</v>
      </c>
      <c r="B89" t="s">
        <v>180</v>
      </c>
      <c r="C89" t="s">
        <v>13</v>
      </c>
      <c r="D89">
        <v>31.5</v>
      </c>
      <c r="H89">
        <f t="shared" si="1"/>
        <v>0</v>
      </c>
      <c r="I89" t="s">
        <v>43</v>
      </c>
    </row>
    <row r="90" spans="1:9" x14ac:dyDescent="0.25">
      <c r="A90" t="s">
        <v>44</v>
      </c>
      <c r="B90" t="s">
        <v>181</v>
      </c>
      <c r="C90" t="s">
        <v>10</v>
      </c>
      <c r="D90">
        <v>2</v>
      </c>
      <c r="F90">
        <v>0.1</v>
      </c>
      <c r="H90">
        <f t="shared" si="1"/>
        <v>0</v>
      </c>
      <c r="I90" t="s">
        <v>44</v>
      </c>
    </row>
    <row r="91" spans="1:9" x14ac:dyDescent="0.25">
      <c r="A91" t="s">
        <v>44</v>
      </c>
      <c r="B91" t="s">
        <v>181</v>
      </c>
      <c r="C91" t="s">
        <v>11</v>
      </c>
      <c r="D91">
        <v>39.1</v>
      </c>
      <c r="F91">
        <v>0.21229999999999999</v>
      </c>
      <c r="H91">
        <f t="shared" si="1"/>
        <v>0</v>
      </c>
      <c r="I91" t="s">
        <v>44</v>
      </c>
    </row>
    <row r="92" spans="1:9" x14ac:dyDescent="0.25">
      <c r="A92" t="s">
        <v>44</v>
      </c>
      <c r="B92" t="s">
        <v>181</v>
      </c>
      <c r="C92" t="s">
        <v>12</v>
      </c>
      <c r="D92">
        <v>37.299999999999997</v>
      </c>
      <c r="F92">
        <v>0.3861</v>
      </c>
      <c r="H92">
        <f t="shared" si="1"/>
        <v>0</v>
      </c>
      <c r="I92" t="s">
        <v>44</v>
      </c>
    </row>
    <row r="93" spans="1:9" x14ac:dyDescent="0.25">
      <c r="A93" t="s">
        <v>44</v>
      </c>
      <c r="B93" t="s">
        <v>181</v>
      </c>
      <c r="C93" t="s">
        <v>13</v>
      </c>
      <c r="D93">
        <v>17.2</v>
      </c>
      <c r="F93">
        <v>0.2326</v>
      </c>
      <c r="H93">
        <f t="shared" si="1"/>
        <v>0</v>
      </c>
      <c r="I93" t="s">
        <v>44</v>
      </c>
    </row>
    <row r="94" spans="1:9" x14ac:dyDescent="0.25">
      <c r="A94" t="s">
        <v>45</v>
      </c>
      <c r="B94" t="s">
        <v>182</v>
      </c>
      <c r="C94" t="s">
        <v>10</v>
      </c>
      <c r="D94">
        <v>0.4</v>
      </c>
      <c r="H94">
        <f t="shared" si="1"/>
        <v>0</v>
      </c>
      <c r="I94" t="s">
        <v>45</v>
      </c>
    </row>
    <row r="95" spans="1:9" x14ac:dyDescent="0.25">
      <c r="A95" t="s">
        <v>45</v>
      </c>
      <c r="B95" t="s">
        <v>182</v>
      </c>
      <c r="C95" t="s">
        <v>11</v>
      </c>
      <c r="D95">
        <v>12.3</v>
      </c>
      <c r="H95">
        <f t="shared" si="1"/>
        <v>0</v>
      </c>
      <c r="I95" t="s">
        <v>45</v>
      </c>
    </row>
    <row r="96" spans="1:9" x14ac:dyDescent="0.25">
      <c r="A96" t="s">
        <v>45</v>
      </c>
      <c r="B96" t="s">
        <v>182</v>
      </c>
      <c r="C96" t="s">
        <v>12</v>
      </c>
      <c r="D96">
        <v>13.4</v>
      </c>
      <c r="H96">
        <f t="shared" si="1"/>
        <v>0</v>
      </c>
      <c r="I96" t="s">
        <v>45</v>
      </c>
    </row>
    <row r="97" spans="1:9" x14ac:dyDescent="0.25">
      <c r="A97" t="s">
        <v>45</v>
      </c>
      <c r="B97" t="s">
        <v>182</v>
      </c>
      <c r="C97" t="s">
        <v>13</v>
      </c>
      <c r="D97">
        <v>2.1</v>
      </c>
      <c r="H97">
        <f t="shared" si="1"/>
        <v>0</v>
      </c>
      <c r="I97" t="s">
        <v>45</v>
      </c>
    </row>
    <row r="98" spans="1:9" x14ac:dyDescent="0.25">
      <c r="A98" t="s">
        <v>46</v>
      </c>
      <c r="B98" t="s">
        <v>183</v>
      </c>
      <c r="C98" t="s">
        <v>10</v>
      </c>
      <c r="D98">
        <v>4.3</v>
      </c>
      <c r="F98">
        <v>2.3300000000000001E-2</v>
      </c>
      <c r="H98">
        <f t="shared" si="1"/>
        <v>0</v>
      </c>
      <c r="I98" t="s">
        <v>46</v>
      </c>
    </row>
    <row r="99" spans="1:9" x14ac:dyDescent="0.25">
      <c r="A99" t="s">
        <v>46</v>
      </c>
      <c r="B99" t="s">
        <v>183</v>
      </c>
      <c r="C99" t="s">
        <v>11</v>
      </c>
      <c r="D99">
        <v>32.799999999999997</v>
      </c>
      <c r="F99">
        <v>0.15240000000000001</v>
      </c>
      <c r="H99">
        <f t="shared" si="1"/>
        <v>0</v>
      </c>
      <c r="I99" t="s">
        <v>46</v>
      </c>
    </row>
    <row r="100" spans="1:9" x14ac:dyDescent="0.25">
      <c r="A100" t="s">
        <v>46</v>
      </c>
      <c r="B100" t="s">
        <v>183</v>
      </c>
      <c r="C100" t="s">
        <v>12</v>
      </c>
      <c r="D100">
        <v>32.6</v>
      </c>
      <c r="F100">
        <v>0.19939999999999999</v>
      </c>
      <c r="H100">
        <f t="shared" si="1"/>
        <v>0</v>
      </c>
      <c r="I100" t="s">
        <v>46</v>
      </c>
    </row>
    <row r="101" spans="1:9" x14ac:dyDescent="0.25">
      <c r="A101" t="s">
        <v>46</v>
      </c>
      <c r="B101" t="s">
        <v>183</v>
      </c>
      <c r="C101" t="s">
        <v>13</v>
      </c>
      <c r="D101">
        <v>19.3</v>
      </c>
      <c r="F101">
        <v>9.8500000000000004E-2</v>
      </c>
      <c r="H101">
        <f t="shared" si="1"/>
        <v>0</v>
      </c>
      <c r="I101" t="s">
        <v>46</v>
      </c>
    </row>
    <row r="102" spans="1:9" x14ac:dyDescent="0.25">
      <c r="A102" t="s">
        <v>47</v>
      </c>
      <c r="B102" t="s">
        <v>184</v>
      </c>
      <c r="C102" t="s">
        <v>10</v>
      </c>
      <c r="D102">
        <v>5.2</v>
      </c>
      <c r="F102">
        <v>7.6899999999999996E-2</v>
      </c>
      <c r="H102">
        <f t="shared" si="1"/>
        <v>0</v>
      </c>
      <c r="I102" t="s">
        <v>47</v>
      </c>
    </row>
    <row r="103" spans="1:9" x14ac:dyDescent="0.25">
      <c r="A103" t="s">
        <v>47</v>
      </c>
      <c r="B103" t="s">
        <v>184</v>
      </c>
      <c r="C103" t="s">
        <v>11</v>
      </c>
      <c r="D103">
        <v>39.4</v>
      </c>
      <c r="F103">
        <v>0.1472</v>
      </c>
      <c r="H103">
        <f t="shared" si="1"/>
        <v>0</v>
      </c>
      <c r="I103" t="s">
        <v>47</v>
      </c>
    </row>
    <row r="104" spans="1:9" x14ac:dyDescent="0.25">
      <c r="A104" t="s">
        <v>47</v>
      </c>
      <c r="B104" t="s">
        <v>184</v>
      </c>
      <c r="C104" t="s">
        <v>12</v>
      </c>
      <c r="D104">
        <v>36.9</v>
      </c>
      <c r="F104">
        <v>0.26829999999999998</v>
      </c>
      <c r="H104">
        <f t="shared" si="1"/>
        <v>0</v>
      </c>
      <c r="I104" t="s">
        <v>47</v>
      </c>
    </row>
    <row r="105" spans="1:9" x14ac:dyDescent="0.25">
      <c r="A105" t="s">
        <v>47</v>
      </c>
      <c r="B105" t="s">
        <v>184</v>
      </c>
      <c r="C105" t="s">
        <v>13</v>
      </c>
      <c r="D105">
        <v>21.6</v>
      </c>
      <c r="F105">
        <v>0.1852</v>
      </c>
      <c r="H105">
        <f t="shared" si="1"/>
        <v>0</v>
      </c>
      <c r="I105" t="s">
        <v>47</v>
      </c>
    </row>
    <row r="106" spans="1:9" x14ac:dyDescent="0.25">
      <c r="A106" t="s">
        <v>48</v>
      </c>
      <c r="B106" t="s">
        <v>185</v>
      </c>
      <c r="C106" t="s">
        <v>10</v>
      </c>
      <c r="E106">
        <v>1247</v>
      </c>
      <c r="F106">
        <v>0.11310000000000001</v>
      </c>
      <c r="H106">
        <f t="shared" si="1"/>
        <v>0</v>
      </c>
      <c r="I106" t="s">
        <v>48</v>
      </c>
    </row>
    <row r="107" spans="1:9" x14ac:dyDescent="0.25">
      <c r="A107" t="s">
        <v>48</v>
      </c>
      <c r="B107" t="s">
        <v>185</v>
      </c>
      <c r="C107" t="s">
        <v>11</v>
      </c>
      <c r="E107">
        <v>3818</v>
      </c>
      <c r="F107">
        <v>0.18149999999999999</v>
      </c>
      <c r="H107">
        <f t="shared" si="1"/>
        <v>0</v>
      </c>
      <c r="I107" t="s">
        <v>48</v>
      </c>
    </row>
    <row r="108" spans="1:9" x14ac:dyDescent="0.25">
      <c r="A108" t="s">
        <v>48</v>
      </c>
      <c r="B108" t="s">
        <v>185</v>
      </c>
      <c r="C108" t="s">
        <v>12</v>
      </c>
      <c r="E108">
        <v>3105</v>
      </c>
      <c r="F108">
        <v>0.28699999999999998</v>
      </c>
      <c r="H108">
        <f t="shared" si="1"/>
        <v>0</v>
      </c>
      <c r="I108" t="s">
        <v>48</v>
      </c>
    </row>
    <row r="109" spans="1:9" x14ac:dyDescent="0.25">
      <c r="A109" t="s">
        <v>48</v>
      </c>
      <c r="B109" t="s">
        <v>185</v>
      </c>
      <c r="C109" t="s">
        <v>13</v>
      </c>
      <c r="E109">
        <v>2495</v>
      </c>
      <c r="F109">
        <v>0.15029999999999999</v>
      </c>
      <c r="H109">
        <f t="shared" si="1"/>
        <v>0</v>
      </c>
      <c r="I109" t="s">
        <v>48</v>
      </c>
    </row>
    <row r="110" spans="1:9" x14ac:dyDescent="0.25">
      <c r="A110" t="s">
        <v>49</v>
      </c>
      <c r="B110" t="s">
        <v>186</v>
      </c>
      <c r="C110" t="s">
        <v>10</v>
      </c>
      <c r="E110">
        <v>920</v>
      </c>
      <c r="F110">
        <v>0.1207</v>
      </c>
      <c r="H110">
        <f t="shared" si="1"/>
        <v>0</v>
      </c>
      <c r="I110" t="s">
        <v>49</v>
      </c>
    </row>
    <row r="111" spans="1:9" x14ac:dyDescent="0.25">
      <c r="A111" t="s">
        <v>49</v>
      </c>
      <c r="B111" t="s">
        <v>186</v>
      </c>
      <c r="C111" t="s">
        <v>11</v>
      </c>
      <c r="E111">
        <v>3526</v>
      </c>
      <c r="F111">
        <v>0.22040000000000001</v>
      </c>
      <c r="H111">
        <f t="shared" si="1"/>
        <v>0</v>
      </c>
      <c r="I111" t="s">
        <v>49</v>
      </c>
    </row>
    <row r="112" spans="1:9" x14ac:dyDescent="0.25">
      <c r="A112" t="s">
        <v>49</v>
      </c>
      <c r="B112" t="s">
        <v>186</v>
      </c>
      <c r="C112" t="s">
        <v>12</v>
      </c>
      <c r="E112">
        <v>3205</v>
      </c>
      <c r="F112">
        <v>0.30199999999999999</v>
      </c>
      <c r="H112">
        <f t="shared" si="1"/>
        <v>0</v>
      </c>
      <c r="I112" t="s">
        <v>49</v>
      </c>
    </row>
    <row r="113" spans="1:9" x14ac:dyDescent="0.25">
      <c r="A113" t="s">
        <v>49</v>
      </c>
      <c r="B113" t="s">
        <v>186</v>
      </c>
      <c r="C113" t="s">
        <v>13</v>
      </c>
      <c r="E113">
        <v>2285</v>
      </c>
      <c r="F113">
        <v>0.18379999999999999</v>
      </c>
      <c r="H113">
        <f t="shared" si="1"/>
        <v>0</v>
      </c>
      <c r="I113" t="s">
        <v>49</v>
      </c>
    </row>
    <row r="114" spans="1:9" x14ac:dyDescent="0.25">
      <c r="A114" t="s">
        <v>50</v>
      </c>
      <c r="B114" t="s">
        <v>187</v>
      </c>
      <c r="C114" t="s">
        <v>10</v>
      </c>
      <c r="E114">
        <v>850</v>
      </c>
      <c r="H114">
        <f t="shared" si="1"/>
        <v>0</v>
      </c>
      <c r="I114" t="s">
        <v>50</v>
      </c>
    </row>
    <row r="115" spans="1:9" x14ac:dyDescent="0.25">
      <c r="A115" t="s">
        <v>50</v>
      </c>
      <c r="B115" t="s">
        <v>187</v>
      </c>
      <c r="C115" t="s">
        <v>11</v>
      </c>
      <c r="E115">
        <v>3820</v>
      </c>
      <c r="H115">
        <f t="shared" si="1"/>
        <v>0</v>
      </c>
      <c r="I115" t="s">
        <v>50</v>
      </c>
    </row>
    <row r="116" spans="1:9" x14ac:dyDescent="0.25">
      <c r="A116" t="s">
        <v>50</v>
      </c>
      <c r="B116" t="s">
        <v>187</v>
      </c>
      <c r="C116" t="s">
        <v>12</v>
      </c>
      <c r="E116">
        <v>4000</v>
      </c>
      <c r="H116">
        <f t="shared" si="1"/>
        <v>0</v>
      </c>
      <c r="I116" t="s">
        <v>50</v>
      </c>
    </row>
    <row r="117" spans="1:9" x14ac:dyDescent="0.25">
      <c r="A117" t="s">
        <v>50</v>
      </c>
      <c r="B117" t="s">
        <v>187</v>
      </c>
      <c r="C117" t="s">
        <v>13</v>
      </c>
      <c r="E117">
        <v>2880</v>
      </c>
      <c r="H117">
        <f t="shared" si="1"/>
        <v>0</v>
      </c>
      <c r="I117" t="s">
        <v>50</v>
      </c>
    </row>
    <row r="118" spans="1:9" x14ac:dyDescent="0.25">
      <c r="A118" t="s">
        <v>51</v>
      </c>
      <c r="B118" t="s">
        <v>188</v>
      </c>
      <c r="C118" t="s">
        <v>10</v>
      </c>
      <c r="D118">
        <v>5.4</v>
      </c>
      <c r="H118">
        <f t="shared" si="1"/>
        <v>0</v>
      </c>
      <c r="I118" t="s">
        <v>51</v>
      </c>
    </row>
    <row r="119" spans="1:9" x14ac:dyDescent="0.25">
      <c r="A119" t="s">
        <v>51</v>
      </c>
      <c r="B119" t="s">
        <v>188</v>
      </c>
      <c r="C119" t="s">
        <v>11</v>
      </c>
      <c r="D119">
        <v>33.1</v>
      </c>
      <c r="H119">
        <f t="shared" si="1"/>
        <v>0</v>
      </c>
      <c r="I119" t="s">
        <v>51</v>
      </c>
    </row>
    <row r="120" spans="1:9" x14ac:dyDescent="0.25">
      <c r="A120" t="s">
        <v>51</v>
      </c>
      <c r="B120" t="s">
        <v>188</v>
      </c>
      <c r="C120" t="s">
        <v>12</v>
      </c>
      <c r="D120">
        <v>22.4</v>
      </c>
      <c r="H120">
        <f t="shared" si="1"/>
        <v>0</v>
      </c>
      <c r="I120" t="s">
        <v>51</v>
      </c>
    </row>
    <row r="121" spans="1:9" x14ac:dyDescent="0.25">
      <c r="A121" t="s">
        <v>51</v>
      </c>
      <c r="B121" t="s">
        <v>188</v>
      </c>
      <c r="C121" t="s">
        <v>13</v>
      </c>
      <c r="D121">
        <v>12.8</v>
      </c>
      <c r="H121">
        <f t="shared" si="1"/>
        <v>0</v>
      </c>
      <c r="I121" t="s">
        <v>51</v>
      </c>
    </row>
    <row r="122" spans="1:9" x14ac:dyDescent="0.25">
      <c r="A122" t="s">
        <v>52</v>
      </c>
      <c r="B122" t="s">
        <v>189</v>
      </c>
      <c r="C122" t="s">
        <v>10</v>
      </c>
      <c r="D122">
        <v>8.4</v>
      </c>
      <c r="H122">
        <f t="shared" si="1"/>
        <v>0</v>
      </c>
      <c r="I122" t="s">
        <v>52</v>
      </c>
    </row>
    <row r="123" spans="1:9" x14ac:dyDescent="0.25">
      <c r="A123" t="s">
        <v>52</v>
      </c>
      <c r="B123" t="s">
        <v>189</v>
      </c>
      <c r="C123" t="s">
        <v>11</v>
      </c>
      <c r="D123">
        <v>41.3</v>
      </c>
      <c r="H123">
        <f t="shared" si="1"/>
        <v>0</v>
      </c>
      <c r="I123" t="s">
        <v>52</v>
      </c>
    </row>
    <row r="124" spans="1:9" x14ac:dyDescent="0.25">
      <c r="A124" t="s">
        <v>52</v>
      </c>
      <c r="B124" t="s">
        <v>189</v>
      </c>
      <c r="C124" t="s">
        <v>12</v>
      </c>
      <c r="D124">
        <v>30.7</v>
      </c>
      <c r="H124">
        <f t="shared" si="1"/>
        <v>0</v>
      </c>
      <c r="I124" t="s">
        <v>52</v>
      </c>
    </row>
    <row r="125" spans="1:9" x14ac:dyDescent="0.25">
      <c r="A125" t="s">
        <v>52</v>
      </c>
      <c r="B125" t="s">
        <v>189</v>
      </c>
      <c r="C125" t="s">
        <v>13</v>
      </c>
      <c r="D125">
        <v>15.5</v>
      </c>
      <c r="H125">
        <f t="shared" si="1"/>
        <v>0</v>
      </c>
      <c r="I125" t="s">
        <v>52</v>
      </c>
    </row>
    <row r="126" spans="1:9" x14ac:dyDescent="0.25">
      <c r="A126" t="s">
        <v>57</v>
      </c>
      <c r="B126" t="s">
        <v>190</v>
      </c>
      <c r="C126" t="s">
        <v>10</v>
      </c>
      <c r="D126">
        <v>5.5</v>
      </c>
      <c r="F126">
        <v>0.14549999999999999</v>
      </c>
      <c r="H126">
        <f t="shared" si="1"/>
        <v>0</v>
      </c>
      <c r="I126" t="s">
        <v>57</v>
      </c>
    </row>
    <row r="127" spans="1:9" x14ac:dyDescent="0.25">
      <c r="A127" t="s">
        <v>57</v>
      </c>
      <c r="B127" t="s">
        <v>190</v>
      </c>
      <c r="C127" t="s">
        <v>11</v>
      </c>
      <c r="D127">
        <v>30.6</v>
      </c>
      <c r="F127">
        <v>0.26800000000000002</v>
      </c>
      <c r="H127">
        <f t="shared" ref="H127:H149" si="2">IF(EXACT(A127,I127),0,1)</f>
        <v>0</v>
      </c>
      <c r="I127" t="s">
        <v>57</v>
      </c>
    </row>
    <row r="128" spans="1:9" x14ac:dyDescent="0.25">
      <c r="A128" t="s">
        <v>57</v>
      </c>
      <c r="B128" t="s">
        <v>190</v>
      </c>
      <c r="C128" t="s">
        <v>12</v>
      </c>
      <c r="D128">
        <v>15.8</v>
      </c>
      <c r="F128">
        <v>0.19620000000000001</v>
      </c>
      <c r="H128">
        <f t="shared" si="2"/>
        <v>0</v>
      </c>
      <c r="I128" t="s">
        <v>57</v>
      </c>
    </row>
    <row r="129" spans="1:9" x14ac:dyDescent="0.25">
      <c r="A129" t="s">
        <v>57</v>
      </c>
      <c r="B129" t="s">
        <v>190</v>
      </c>
      <c r="C129" t="s">
        <v>13</v>
      </c>
      <c r="D129">
        <v>13.4</v>
      </c>
      <c r="F129">
        <v>0.15670000000000001</v>
      </c>
      <c r="H129">
        <f t="shared" si="2"/>
        <v>0</v>
      </c>
      <c r="I129" t="s">
        <v>57</v>
      </c>
    </row>
    <row r="130" spans="1:9" x14ac:dyDescent="0.25">
      <c r="A130" t="s">
        <v>53</v>
      </c>
      <c r="B130" t="s">
        <v>191</v>
      </c>
      <c r="C130" t="s">
        <v>10</v>
      </c>
      <c r="D130">
        <v>14.4</v>
      </c>
      <c r="H130">
        <f t="shared" si="2"/>
        <v>0</v>
      </c>
      <c r="I130" t="s">
        <v>53</v>
      </c>
    </row>
    <row r="131" spans="1:9" x14ac:dyDescent="0.25">
      <c r="A131" t="s">
        <v>53</v>
      </c>
      <c r="B131" t="s">
        <v>191</v>
      </c>
      <c r="C131" t="s">
        <v>11</v>
      </c>
      <c r="D131">
        <v>49.7</v>
      </c>
      <c r="H131">
        <f t="shared" si="2"/>
        <v>0</v>
      </c>
      <c r="I131" t="s">
        <v>53</v>
      </c>
    </row>
    <row r="132" spans="1:9" x14ac:dyDescent="0.25">
      <c r="A132" t="s">
        <v>53</v>
      </c>
      <c r="B132" t="s">
        <v>191</v>
      </c>
      <c r="C132" t="s">
        <v>12</v>
      </c>
      <c r="D132">
        <v>28</v>
      </c>
      <c r="H132">
        <f t="shared" si="2"/>
        <v>0</v>
      </c>
      <c r="I132" t="s">
        <v>53</v>
      </c>
    </row>
    <row r="133" spans="1:9" x14ac:dyDescent="0.25">
      <c r="A133" t="s">
        <v>53</v>
      </c>
      <c r="B133" t="s">
        <v>191</v>
      </c>
      <c r="C133" t="s">
        <v>13</v>
      </c>
      <c r="D133">
        <v>19.8</v>
      </c>
      <c r="H133">
        <f t="shared" si="2"/>
        <v>0</v>
      </c>
      <c r="I133" t="s">
        <v>53</v>
      </c>
    </row>
    <row r="134" spans="1:9" x14ac:dyDescent="0.25">
      <c r="A134" t="s">
        <v>175</v>
      </c>
      <c r="B134" t="s">
        <v>175</v>
      </c>
      <c r="C134" t="s">
        <v>10</v>
      </c>
      <c r="D134">
        <v>7.5</v>
      </c>
      <c r="F134">
        <v>9.3299999999999994E-2</v>
      </c>
      <c r="H134">
        <f>IF(EXACT(A134,I134),0,1)</f>
        <v>1</v>
      </c>
      <c r="I134" t="s">
        <v>38</v>
      </c>
    </row>
    <row r="135" spans="1:9" x14ac:dyDescent="0.25">
      <c r="A135" t="s">
        <v>175</v>
      </c>
      <c r="B135" t="s">
        <v>175</v>
      </c>
      <c r="C135" t="s">
        <v>11</v>
      </c>
      <c r="D135">
        <v>25</v>
      </c>
      <c r="F135">
        <v>0.252</v>
      </c>
      <c r="H135">
        <f>IF(EXACT(A135,I135),0,1)</f>
        <v>1</v>
      </c>
      <c r="I135" t="s">
        <v>38</v>
      </c>
    </row>
    <row r="136" spans="1:9" x14ac:dyDescent="0.25">
      <c r="A136" t="s">
        <v>175</v>
      </c>
      <c r="B136" t="s">
        <v>175</v>
      </c>
      <c r="C136" t="s">
        <v>12</v>
      </c>
      <c r="D136">
        <v>19.399999999999999</v>
      </c>
      <c r="F136">
        <v>0.25259999999999999</v>
      </c>
      <c r="H136">
        <f>IF(EXACT(A136,I136),0,1)</f>
        <v>1</v>
      </c>
      <c r="I136" t="s">
        <v>38</v>
      </c>
    </row>
    <row r="137" spans="1:9" x14ac:dyDescent="0.25">
      <c r="A137" t="s">
        <v>175</v>
      </c>
      <c r="B137" t="s">
        <v>175</v>
      </c>
      <c r="C137" t="s">
        <v>13</v>
      </c>
      <c r="D137">
        <v>15.7</v>
      </c>
      <c r="F137">
        <v>0.15290000000000001</v>
      </c>
      <c r="H137">
        <f>IF(EXACT(A137,I137),0,1)</f>
        <v>1</v>
      </c>
      <c r="I137" t="s">
        <v>38</v>
      </c>
    </row>
    <row r="138" spans="1:9" x14ac:dyDescent="0.25">
      <c r="A138" t="s">
        <v>4</v>
      </c>
      <c r="B138" t="s">
        <v>4</v>
      </c>
      <c r="C138" t="s">
        <v>10</v>
      </c>
      <c r="D138">
        <v>17.63</v>
      </c>
      <c r="E138">
        <v>523.82000000000005</v>
      </c>
      <c r="H138">
        <f t="shared" si="2"/>
        <v>1</v>
      </c>
      <c r="I138" t="s">
        <v>54</v>
      </c>
    </row>
    <row r="139" spans="1:9" x14ac:dyDescent="0.25">
      <c r="A139" t="s">
        <v>4</v>
      </c>
      <c r="B139" t="s">
        <v>4</v>
      </c>
      <c r="C139" t="s">
        <v>11</v>
      </c>
      <c r="D139">
        <v>57.63</v>
      </c>
      <c r="E139">
        <v>1597.99</v>
      </c>
      <c r="H139">
        <f t="shared" si="2"/>
        <v>1</v>
      </c>
      <c r="I139" t="s">
        <v>54</v>
      </c>
    </row>
    <row r="140" spans="1:9" x14ac:dyDescent="0.25">
      <c r="A140" t="s">
        <v>4</v>
      </c>
      <c r="B140" t="s">
        <v>4</v>
      </c>
      <c r="C140" t="s">
        <v>12</v>
      </c>
      <c r="D140">
        <v>57.16</v>
      </c>
      <c r="E140">
        <v>1588.74</v>
      </c>
      <c r="H140">
        <f t="shared" si="2"/>
        <v>1</v>
      </c>
      <c r="I140" t="s">
        <v>54</v>
      </c>
    </row>
    <row r="141" spans="1:9" x14ac:dyDescent="0.25">
      <c r="A141" t="s">
        <v>4</v>
      </c>
      <c r="B141" t="s">
        <v>4</v>
      </c>
      <c r="C141" t="s">
        <v>13</v>
      </c>
      <c r="D141">
        <v>37.020000000000003</v>
      </c>
      <c r="E141">
        <v>1036.6600000000001</v>
      </c>
      <c r="H141">
        <f t="shared" si="2"/>
        <v>1</v>
      </c>
      <c r="I141" t="s">
        <v>54</v>
      </c>
    </row>
    <row r="142" spans="1:9" x14ac:dyDescent="0.25">
      <c r="A142" t="s">
        <v>5</v>
      </c>
      <c r="B142" t="s">
        <v>5</v>
      </c>
      <c r="C142" t="s">
        <v>10</v>
      </c>
      <c r="D142">
        <v>5.83</v>
      </c>
      <c r="E142">
        <v>500.05</v>
      </c>
      <c r="H142">
        <f t="shared" si="2"/>
        <v>1</v>
      </c>
      <c r="I142" t="s">
        <v>55</v>
      </c>
    </row>
    <row r="143" spans="1:9" x14ac:dyDescent="0.25">
      <c r="A143" t="s">
        <v>5</v>
      </c>
      <c r="B143" t="s">
        <v>5</v>
      </c>
      <c r="C143" t="s">
        <v>11</v>
      </c>
      <c r="D143">
        <v>46.73</v>
      </c>
      <c r="E143">
        <v>1455.9</v>
      </c>
      <c r="H143">
        <f t="shared" si="2"/>
        <v>1</v>
      </c>
      <c r="I143" t="s">
        <v>55</v>
      </c>
    </row>
    <row r="144" spans="1:9" x14ac:dyDescent="0.25">
      <c r="A144" t="s">
        <v>5</v>
      </c>
      <c r="B144" t="s">
        <v>5</v>
      </c>
      <c r="C144" t="s">
        <v>12</v>
      </c>
      <c r="D144">
        <v>17.37</v>
      </c>
      <c r="E144">
        <v>645.86</v>
      </c>
      <c r="H144">
        <f t="shared" si="2"/>
        <v>1</v>
      </c>
      <c r="I144" t="s">
        <v>55</v>
      </c>
    </row>
    <row r="145" spans="1:9" x14ac:dyDescent="0.25">
      <c r="A145" t="s">
        <v>5</v>
      </c>
      <c r="B145" t="s">
        <v>5</v>
      </c>
      <c r="C145" t="s">
        <v>13</v>
      </c>
      <c r="D145">
        <v>11.96</v>
      </c>
      <c r="E145">
        <v>588.73</v>
      </c>
      <c r="H145">
        <f t="shared" si="2"/>
        <v>1</v>
      </c>
      <c r="I145" t="s">
        <v>55</v>
      </c>
    </row>
    <row r="146" spans="1:9" x14ac:dyDescent="0.25">
      <c r="A146" t="s">
        <v>6</v>
      </c>
      <c r="B146" t="s">
        <v>6</v>
      </c>
      <c r="C146" t="s">
        <v>10</v>
      </c>
      <c r="D146">
        <v>8.93</v>
      </c>
      <c r="E146">
        <v>765.69</v>
      </c>
      <c r="H146">
        <f t="shared" si="2"/>
        <v>1</v>
      </c>
      <c r="I146" t="s">
        <v>56</v>
      </c>
    </row>
    <row r="147" spans="1:9" x14ac:dyDescent="0.25">
      <c r="A147" t="s">
        <v>6</v>
      </c>
      <c r="B147" t="s">
        <v>6</v>
      </c>
      <c r="C147" t="s">
        <v>11</v>
      </c>
      <c r="D147">
        <v>48.25</v>
      </c>
      <c r="E147">
        <v>1503.28</v>
      </c>
      <c r="H147">
        <f t="shared" si="2"/>
        <v>1</v>
      </c>
      <c r="I147" t="s">
        <v>56</v>
      </c>
    </row>
    <row r="148" spans="1:9" x14ac:dyDescent="0.25">
      <c r="A148" t="s">
        <v>6</v>
      </c>
      <c r="B148" t="s">
        <v>6</v>
      </c>
      <c r="C148" t="s">
        <v>12</v>
      </c>
      <c r="D148">
        <v>50.73</v>
      </c>
      <c r="E148">
        <v>1885.96</v>
      </c>
      <c r="H148">
        <f t="shared" si="2"/>
        <v>1</v>
      </c>
      <c r="I148" t="s">
        <v>56</v>
      </c>
    </row>
    <row r="149" spans="1:9" x14ac:dyDescent="0.25">
      <c r="A149" t="s">
        <v>6</v>
      </c>
      <c r="B149" t="s">
        <v>6</v>
      </c>
      <c r="C149" t="s">
        <v>13</v>
      </c>
      <c r="D149">
        <v>29.73</v>
      </c>
      <c r="E149">
        <v>1463.09</v>
      </c>
      <c r="H149">
        <f t="shared" si="2"/>
        <v>1</v>
      </c>
      <c r="I149" t="s">
        <v>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343"/>
  <sheetViews>
    <sheetView zoomScale="110" zoomScaleNormal="110" workbookViewId="0">
      <pane ySplit="1" topLeftCell="A2" activePane="bottomLeft" state="frozen"/>
      <selection pane="bottomLeft" activeCell="F14" sqref="F14"/>
    </sheetView>
  </sheetViews>
  <sheetFormatPr defaultRowHeight="15" x14ac:dyDescent="0.25"/>
  <cols>
    <col min="1" max="1" width="16" bestFit="1" customWidth="1"/>
    <col min="4" max="4" width="16.5703125" bestFit="1" customWidth="1"/>
    <col min="5" max="5" width="20.140625" bestFit="1" customWidth="1"/>
    <col min="6" max="6" width="21" bestFit="1" customWidth="1"/>
    <col min="7" max="7" width="19.85546875" bestFit="1" customWidth="1"/>
  </cols>
  <sheetData>
    <row r="1" spans="1:7" x14ac:dyDescent="0.25">
      <c r="A1" t="s">
        <v>1</v>
      </c>
      <c r="B1" t="s">
        <v>16</v>
      </c>
      <c r="C1" t="s">
        <v>9</v>
      </c>
      <c r="D1" t="s">
        <v>20</v>
      </c>
      <c r="E1" t="s">
        <v>15</v>
      </c>
      <c r="F1" t="s">
        <v>19</v>
      </c>
      <c r="G1" t="s">
        <v>21</v>
      </c>
    </row>
    <row r="2" spans="1:7" x14ac:dyDescent="0.25">
      <c r="A2" t="s">
        <v>4</v>
      </c>
      <c r="B2">
        <v>1982</v>
      </c>
      <c r="C2" t="s">
        <v>11</v>
      </c>
      <c r="D2">
        <v>5532.8</v>
      </c>
      <c r="E2" s="4">
        <v>1844.2666666666667</v>
      </c>
      <c r="F2" s="4">
        <v>65.86666666666666</v>
      </c>
      <c r="G2">
        <f>F2*90</f>
        <v>5927.9999999999991</v>
      </c>
    </row>
    <row r="3" spans="1:7" x14ac:dyDescent="0.25">
      <c r="A3" t="s">
        <v>4</v>
      </c>
      <c r="B3">
        <v>1982</v>
      </c>
      <c r="C3" t="s">
        <v>12</v>
      </c>
      <c r="D3">
        <v>4390.8999999999996</v>
      </c>
      <c r="E3" s="4">
        <v>2195.4499999999998</v>
      </c>
      <c r="F3" s="4">
        <v>78.408928571428575</v>
      </c>
      <c r="G3">
        <f t="shared" ref="G3:G66" si="0">F3*90</f>
        <v>7056.8035714285716</v>
      </c>
    </row>
    <row r="4" spans="1:7" x14ac:dyDescent="0.25">
      <c r="A4" t="s">
        <v>4</v>
      </c>
      <c r="B4">
        <v>1982</v>
      </c>
      <c r="C4" t="s">
        <v>10</v>
      </c>
      <c r="D4">
        <v>1013.0999999999999</v>
      </c>
      <c r="E4" s="4">
        <v>506.54999999999995</v>
      </c>
      <c r="F4" s="4">
        <v>18.091071428571428</v>
      </c>
      <c r="G4">
        <f t="shared" si="0"/>
        <v>1628.1964285714287</v>
      </c>
    </row>
    <row r="5" spans="1:7" x14ac:dyDescent="0.25">
      <c r="A5" t="s">
        <v>4</v>
      </c>
      <c r="B5">
        <v>1983</v>
      </c>
      <c r="C5" t="s">
        <v>13</v>
      </c>
      <c r="D5">
        <v>2946.1</v>
      </c>
      <c r="E5" s="4">
        <v>982.0333333333333</v>
      </c>
      <c r="F5" s="4">
        <v>35.07261904761905</v>
      </c>
      <c r="G5">
        <f t="shared" si="0"/>
        <v>3156.5357142857147</v>
      </c>
    </row>
    <row r="6" spans="1:7" x14ac:dyDescent="0.25">
      <c r="A6" t="s">
        <v>4</v>
      </c>
      <c r="B6">
        <v>1983</v>
      </c>
      <c r="C6" t="s">
        <v>11</v>
      </c>
      <c r="D6">
        <v>4591.3999999999996</v>
      </c>
      <c r="E6" s="4">
        <v>1530.4666666666665</v>
      </c>
      <c r="F6" s="4">
        <v>54.659523809523812</v>
      </c>
      <c r="G6">
        <f t="shared" si="0"/>
        <v>4919.3571428571431</v>
      </c>
    </row>
    <row r="7" spans="1:7" x14ac:dyDescent="0.25">
      <c r="A7" t="s">
        <v>4</v>
      </c>
      <c r="B7">
        <v>1983</v>
      </c>
      <c r="C7" t="s">
        <v>12</v>
      </c>
      <c r="D7">
        <v>6767.7</v>
      </c>
      <c r="E7" s="4">
        <v>1691.925</v>
      </c>
      <c r="F7" s="4">
        <v>60.425892857142856</v>
      </c>
      <c r="G7">
        <f t="shared" si="0"/>
        <v>5438.3303571428569</v>
      </c>
    </row>
    <row r="8" spans="1:7" x14ac:dyDescent="0.25">
      <c r="A8" t="s">
        <v>4</v>
      </c>
      <c r="B8">
        <v>1983</v>
      </c>
      <c r="C8" t="s">
        <v>10</v>
      </c>
      <c r="D8">
        <v>1755.6999999999998</v>
      </c>
      <c r="E8" s="4">
        <v>585.23333333333323</v>
      </c>
      <c r="F8" s="4">
        <v>20.901190476190475</v>
      </c>
      <c r="G8">
        <f t="shared" si="0"/>
        <v>1881.1071428571427</v>
      </c>
    </row>
    <row r="9" spans="1:7" x14ac:dyDescent="0.25">
      <c r="A9" t="s">
        <v>4</v>
      </c>
      <c r="B9">
        <v>1984</v>
      </c>
      <c r="C9" t="s">
        <v>13</v>
      </c>
      <c r="D9">
        <v>3561.6</v>
      </c>
      <c r="E9" s="4">
        <v>1187.2</v>
      </c>
      <c r="F9" s="4">
        <v>42.4</v>
      </c>
      <c r="G9">
        <f t="shared" si="0"/>
        <v>3816</v>
      </c>
    </row>
    <row r="10" spans="1:7" x14ac:dyDescent="0.25">
      <c r="A10" t="s">
        <v>4</v>
      </c>
      <c r="B10">
        <v>1984</v>
      </c>
      <c r="C10" t="s">
        <v>11</v>
      </c>
      <c r="D10">
        <v>6932.5</v>
      </c>
      <c r="E10" s="4">
        <v>1733.125</v>
      </c>
      <c r="F10" s="4">
        <v>61.897321428571431</v>
      </c>
      <c r="G10">
        <f t="shared" si="0"/>
        <v>5570.7589285714284</v>
      </c>
    </row>
    <row r="11" spans="1:7" x14ac:dyDescent="0.25">
      <c r="A11" t="s">
        <v>4</v>
      </c>
      <c r="B11">
        <v>1984</v>
      </c>
      <c r="C11" t="s">
        <v>12</v>
      </c>
      <c r="D11">
        <v>5322.4</v>
      </c>
      <c r="E11" s="4">
        <v>1774.1333333333332</v>
      </c>
      <c r="F11" s="4">
        <v>63.361904761904761</v>
      </c>
      <c r="G11">
        <f t="shared" si="0"/>
        <v>5702.5714285714284</v>
      </c>
    </row>
    <row r="12" spans="1:7" x14ac:dyDescent="0.25">
      <c r="A12" t="s">
        <v>4</v>
      </c>
      <c r="B12">
        <v>1984</v>
      </c>
      <c r="C12" t="s">
        <v>10</v>
      </c>
      <c r="D12">
        <v>1557.1999999999998</v>
      </c>
      <c r="E12" s="4">
        <v>519.06666666666661</v>
      </c>
      <c r="F12" s="4">
        <v>18.538095238095238</v>
      </c>
      <c r="G12">
        <f t="shared" si="0"/>
        <v>1668.4285714285713</v>
      </c>
    </row>
    <row r="13" spans="1:7" x14ac:dyDescent="0.25">
      <c r="A13" t="s">
        <v>4</v>
      </c>
      <c r="B13">
        <v>1985</v>
      </c>
      <c r="C13" t="s">
        <v>13</v>
      </c>
      <c r="D13">
        <v>3285.2</v>
      </c>
      <c r="E13" s="4">
        <v>1095.0666666666666</v>
      </c>
      <c r="F13" s="4">
        <v>39.109523809523807</v>
      </c>
      <c r="G13">
        <f t="shared" si="0"/>
        <v>3519.8571428571427</v>
      </c>
    </row>
    <row r="14" spans="1:7" x14ac:dyDescent="0.25">
      <c r="A14" t="s">
        <v>4</v>
      </c>
      <c r="B14">
        <v>1985</v>
      </c>
      <c r="C14" t="s">
        <v>11</v>
      </c>
      <c r="D14">
        <v>6049.6</v>
      </c>
      <c r="E14" s="4">
        <v>1512.4</v>
      </c>
      <c r="F14" s="4">
        <v>54.01428571428572</v>
      </c>
      <c r="G14">
        <f t="shared" si="0"/>
        <v>4861.2857142857147</v>
      </c>
    </row>
    <row r="15" spans="1:7" x14ac:dyDescent="0.25">
      <c r="A15" t="s">
        <v>4</v>
      </c>
      <c r="B15">
        <v>1985</v>
      </c>
      <c r="C15" t="s">
        <v>12</v>
      </c>
      <c r="D15">
        <v>5530.5</v>
      </c>
      <c r="E15" s="4">
        <v>1843.5</v>
      </c>
      <c r="F15" s="4">
        <v>65.839285714285708</v>
      </c>
      <c r="G15">
        <f t="shared" si="0"/>
        <v>5925.5357142857138</v>
      </c>
    </row>
    <row r="16" spans="1:7" x14ac:dyDescent="0.25">
      <c r="A16" t="s">
        <v>4</v>
      </c>
      <c r="B16">
        <v>1985</v>
      </c>
      <c r="C16" t="s">
        <v>10</v>
      </c>
      <c r="D16">
        <v>1426.6000000000001</v>
      </c>
      <c r="E16" s="4">
        <v>475.53333333333336</v>
      </c>
      <c r="F16" s="4">
        <v>16.983333333333334</v>
      </c>
      <c r="G16">
        <f t="shared" si="0"/>
        <v>1528.5</v>
      </c>
    </row>
    <row r="17" spans="1:7" x14ac:dyDescent="0.25">
      <c r="A17" t="s">
        <v>4</v>
      </c>
      <c r="B17">
        <v>1986</v>
      </c>
      <c r="C17" t="s">
        <v>13</v>
      </c>
      <c r="D17">
        <v>3057.3999999999996</v>
      </c>
      <c r="E17" s="4">
        <v>1019.1333333333332</v>
      </c>
      <c r="F17" s="4">
        <v>36.397619047619052</v>
      </c>
      <c r="G17">
        <f t="shared" si="0"/>
        <v>3275.7857142857147</v>
      </c>
    </row>
    <row r="18" spans="1:7" x14ac:dyDescent="0.25">
      <c r="A18" t="s">
        <v>4</v>
      </c>
      <c r="B18">
        <v>1986</v>
      </c>
      <c r="C18" t="s">
        <v>11</v>
      </c>
      <c r="D18">
        <v>6563.4</v>
      </c>
      <c r="E18" s="4">
        <v>1640.85</v>
      </c>
      <c r="F18" s="4">
        <v>58.601785714285711</v>
      </c>
      <c r="G18">
        <f t="shared" si="0"/>
        <v>5274.1607142857138</v>
      </c>
    </row>
    <row r="19" spans="1:7" x14ac:dyDescent="0.25">
      <c r="A19" t="s">
        <v>4</v>
      </c>
      <c r="B19">
        <v>1986</v>
      </c>
      <c r="C19" t="s">
        <v>12</v>
      </c>
      <c r="D19">
        <v>4616.3999999999996</v>
      </c>
      <c r="E19" s="4">
        <v>1538.8</v>
      </c>
      <c r="F19" s="4">
        <v>54.957142857142856</v>
      </c>
      <c r="G19">
        <f t="shared" si="0"/>
        <v>4946.1428571428569</v>
      </c>
    </row>
    <row r="20" spans="1:7" x14ac:dyDescent="0.25">
      <c r="A20" t="s">
        <v>4</v>
      </c>
      <c r="B20">
        <v>1986</v>
      </c>
      <c r="C20" t="s">
        <v>10</v>
      </c>
      <c r="D20">
        <v>1207.7</v>
      </c>
      <c r="E20" s="4">
        <v>402.56666666666666</v>
      </c>
      <c r="F20" s="4">
        <v>14.377380952380951</v>
      </c>
      <c r="G20">
        <f t="shared" si="0"/>
        <v>1293.9642857142856</v>
      </c>
    </row>
    <row r="21" spans="1:7" x14ac:dyDescent="0.25">
      <c r="A21" t="s">
        <v>4</v>
      </c>
      <c r="B21">
        <v>1987</v>
      </c>
      <c r="C21" t="s">
        <v>13</v>
      </c>
      <c r="D21">
        <v>3637</v>
      </c>
      <c r="E21" s="4">
        <v>1212.3333333333333</v>
      </c>
      <c r="F21" s="4">
        <v>43.297619047619058</v>
      </c>
      <c r="G21">
        <f t="shared" si="0"/>
        <v>3896.7857142857151</v>
      </c>
    </row>
    <row r="22" spans="1:7" x14ac:dyDescent="0.25">
      <c r="A22" t="s">
        <v>4</v>
      </c>
      <c r="B22">
        <v>1987</v>
      </c>
      <c r="C22" t="s">
        <v>11</v>
      </c>
      <c r="D22">
        <v>5564.1</v>
      </c>
      <c r="E22" s="4">
        <v>1391.0250000000001</v>
      </c>
      <c r="F22" s="4">
        <v>49.679464285714289</v>
      </c>
      <c r="G22">
        <f t="shared" si="0"/>
        <v>4471.1517857142862</v>
      </c>
    </row>
    <row r="23" spans="1:7" x14ac:dyDescent="0.25">
      <c r="A23" t="s">
        <v>4</v>
      </c>
      <c r="B23">
        <v>1987</v>
      </c>
      <c r="C23" t="s">
        <v>12</v>
      </c>
      <c r="D23">
        <v>3539.7999999999997</v>
      </c>
      <c r="E23" s="4">
        <v>1179.9333333333332</v>
      </c>
      <c r="F23" s="4">
        <v>42.140476190476193</v>
      </c>
      <c r="G23">
        <f t="shared" si="0"/>
        <v>3792.6428571428573</v>
      </c>
    </row>
    <row r="24" spans="1:7" x14ac:dyDescent="0.25">
      <c r="A24" t="s">
        <v>4</v>
      </c>
      <c r="B24">
        <v>1987</v>
      </c>
      <c r="C24" t="s">
        <v>10</v>
      </c>
      <c r="D24">
        <v>1686.4</v>
      </c>
      <c r="E24" s="4">
        <v>562.13333333333333</v>
      </c>
      <c r="F24" s="4">
        <v>20.076190476190476</v>
      </c>
      <c r="G24">
        <f t="shared" si="0"/>
        <v>1806.8571428571429</v>
      </c>
    </row>
    <row r="25" spans="1:7" x14ac:dyDescent="0.25">
      <c r="A25" t="s">
        <v>4</v>
      </c>
      <c r="B25">
        <v>1988</v>
      </c>
      <c r="C25" t="s">
        <v>13</v>
      </c>
      <c r="D25">
        <v>2797.1000000000004</v>
      </c>
      <c r="E25" s="4">
        <v>932.36666666666679</v>
      </c>
      <c r="F25" s="4">
        <v>33.298809523809524</v>
      </c>
      <c r="G25">
        <f t="shared" si="0"/>
        <v>2996.8928571428573</v>
      </c>
    </row>
    <row r="26" spans="1:7" x14ac:dyDescent="0.25">
      <c r="A26" t="s">
        <v>4</v>
      </c>
      <c r="B26">
        <v>1988</v>
      </c>
      <c r="C26" t="s">
        <v>11</v>
      </c>
      <c r="D26">
        <v>4962</v>
      </c>
      <c r="E26" s="4">
        <v>1240.5</v>
      </c>
      <c r="F26" s="4">
        <v>44.303571428571431</v>
      </c>
      <c r="G26">
        <f t="shared" si="0"/>
        <v>3987.3214285714289</v>
      </c>
    </row>
    <row r="27" spans="1:7" x14ac:dyDescent="0.25">
      <c r="A27" t="s">
        <v>4</v>
      </c>
      <c r="B27">
        <v>1988</v>
      </c>
      <c r="C27" t="s">
        <v>12</v>
      </c>
      <c r="D27">
        <v>3787.7</v>
      </c>
      <c r="E27" s="4">
        <v>1262.5666666666666</v>
      </c>
      <c r="F27" s="4">
        <v>45.091666666666661</v>
      </c>
      <c r="G27">
        <f t="shared" si="0"/>
        <v>4058.2499999999995</v>
      </c>
    </row>
    <row r="28" spans="1:7" x14ac:dyDescent="0.25">
      <c r="A28" t="s">
        <v>4</v>
      </c>
      <c r="B28">
        <v>1988</v>
      </c>
      <c r="C28" t="s">
        <v>10</v>
      </c>
      <c r="D28">
        <v>1418.5</v>
      </c>
      <c r="E28" s="4">
        <v>472.83333333333331</v>
      </c>
      <c r="F28" s="4">
        <v>16.886904761904763</v>
      </c>
      <c r="G28">
        <f t="shared" si="0"/>
        <v>1519.8214285714287</v>
      </c>
    </row>
    <row r="29" spans="1:7" x14ac:dyDescent="0.25">
      <c r="A29" t="s">
        <v>4</v>
      </c>
      <c r="B29">
        <v>1989</v>
      </c>
      <c r="C29" t="s">
        <v>13</v>
      </c>
      <c r="D29">
        <v>3089.7</v>
      </c>
      <c r="E29" s="4">
        <v>1029.8999999999999</v>
      </c>
      <c r="F29" s="4">
        <v>36.782142857142865</v>
      </c>
      <c r="G29">
        <f t="shared" si="0"/>
        <v>3310.3928571428578</v>
      </c>
    </row>
    <row r="30" spans="1:7" x14ac:dyDescent="0.25">
      <c r="A30" t="s">
        <v>4</v>
      </c>
      <c r="B30">
        <v>1989</v>
      </c>
      <c r="C30" t="s">
        <v>11</v>
      </c>
      <c r="D30">
        <v>5025.7999999999993</v>
      </c>
      <c r="E30" s="4">
        <v>1675.2666666666664</v>
      </c>
      <c r="F30" s="4">
        <v>59.830952380952375</v>
      </c>
      <c r="G30">
        <f t="shared" si="0"/>
        <v>5384.7857142857138</v>
      </c>
    </row>
    <row r="31" spans="1:7" x14ac:dyDescent="0.25">
      <c r="A31" t="s">
        <v>4</v>
      </c>
      <c r="B31">
        <v>1989</v>
      </c>
      <c r="C31" t="s">
        <v>12</v>
      </c>
      <c r="D31">
        <v>5316.5</v>
      </c>
      <c r="E31" s="4">
        <v>1772.1666666666667</v>
      </c>
      <c r="F31" s="4">
        <v>63.291666666666664</v>
      </c>
      <c r="G31">
        <f t="shared" si="0"/>
        <v>5696.25</v>
      </c>
    </row>
    <row r="32" spans="1:7" x14ac:dyDescent="0.25">
      <c r="A32" t="s">
        <v>4</v>
      </c>
      <c r="B32">
        <v>1989</v>
      </c>
      <c r="C32" t="s">
        <v>10</v>
      </c>
      <c r="D32">
        <v>1809.3</v>
      </c>
      <c r="E32" s="4">
        <v>452.32499999999999</v>
      </c>
      <c r="F32" s="4">
        <v>16.154464285714287</v>
      </c>
      <c r="G32">
        <f t="shared" si="0"/>
        <v>1453.9017857142858</v>
      </c>
    </row>
    <row r="33" spans="1:9" x14ac:dyDescent="0.25">
      <c r="A33" t="s">
        <v>4</v>
      </c>
      <c r="B33">
        <v>1990</v>
      </c>
      <c r="C33" t="s">
        <v>13</v>
      </c>
      <c r="D33">
        <v>2952.8</v>
      </c>
      <c r="E33" s="4">
        <v>984.26666666666677</v>
      </c>
      <c r="F33" s="4">
        <v>35.152380952380952</v>
      </c>
      <c r="G33">
        <f t="shared" si="0"/>
        <v>3163.7142857142858</v>
      </c>
    </row>
    <row r="34" spans="1:9" x14ac:dyDescent="0.25">
      <c r="A34" t="s">
        <v>4</v>
      </c>
      <c r="B34">
        <v>1990</v>
      </c>
      <c r="C34" t="s">
        <v>11</v>
      </c>
      <c r="D34">
        <v>5991.9</v>
      </c>
      <c r="E34" s="4">
        <v>1997.3</v>
      </c>
      <c r="F34" s="4">
        <v>71.332142857142856</v>
      </c>
      <c r="G34">
        <f t="shared" si="0"/>
        <v>6419.8928571428569</v>
      </c>
    </row>
    <row r="35" spans="1:9" x14ac:dyDescent="0.25">
      <c r="A35" t="s">
        <v>4</v>
      </c>
      <c r="B35">
        <v>1990</v>
      </c>
      <c r="C35" t="s">
        <v>12</v>
      </c>
      <c r="D35">
        <v>5207.3</v>
      </c>
      <c r="E35" s="4">
        <v>1735.7666666666667</v>
      </c>
      <c r="F35" s="4">
        <v>61.991666666666674</v>
      </c>
      <c r="G35">
        <f t="shared" si="0"/>
        <v>5579.2500000000009</v>
      </c>
    </row>
    <row r="36" spans="1:9" x14ac:dyDescent="0.25">
      <c r="A36" t="s">
        <v>4</v>
      </c>
      <c r="B36">
        <v>1990</v>
      </c>
      <c r="C36" t="s">
        <v>10</v>
      </c>
      <c r="D36">
        <v>2971.4</v>
      </c>
      <c r="E36" s="4">
        <v>742.85</v>
      </c>
      <c r="F36" s="4">
        <v>26.530357142857142</v>
      </c>
      <c r="G36">
        <f t="shared" si="0"/>
        <v>2387.7321428571427</v>
      </c>
    </row>
    <row r="37" spans="1:9" x14ac:dyDescent="0.25">
      <c r="A37" t="s">
        <v>4</v>
      </c>
      <c r="B37">
        <v>1991</v>
      </c>
      <c r="C37" t="s">
        <v>13</v>
      </c>
      <c r="D37">
        <v>3383.4</v>
      </c>
      <c r="E37" s="4">
        <v>1127.8</v>
      </c>
      <c r="F37" s="4">
        <v>40.278571428571432</v>
      </c>
      <c r="G37">
        <f t="shared" si="0"/>
        <v>3625.0714285714289</v>
      </c>
    </row>
    <row r="38" spans="1:9" x14ac:dyDescent="0.25">
      <c r="A38" t="s">
        <v>4</v>
      </c>
      <c r="B38">
        <v>1991</v>
      </c>
      <c r="C38" t="s">
        <v>11</v>
      </c>
      <c r="D38">
        <v>4716.1000000000004</v>
      </c>
      <c r="E38" s="4">
        <v>1572.0333333333335</v>
      </c>
      <c r="F38" s="4">
        <v>56.144047619047626</v>
      </c>
      <c r="G38">
        <f t="shared" si="0"/>
        <v>5052.9642857142862</v>
      </c>
    </row>
    <row r="39" spans="1:9" x14ac:dyDescent="0.25">
      <c r="A39" t="s">
        <v>4</v>
      </c>
      <c r="B39">
        <v>1991</v>
      </c>
      <c r="C39" t="s">
        <v>12</v>
      </c>
      <c r="D39">
        <v>3409.7999999999997</v>
      </c>
      <c r="E39" s="4">
        <v>1136.5999999999999</v>
      </c>
      <c r="F39" s="4">
        <v>40.592857142857135</v>
      </c>
      <c r="G39">
        <f t="shared" si="0"/>
        <v>3653.3571428571422</v>
      </c>
    </row>
    <row r="40" spans="1:9" x14ac:dyDescent="0.25">
      <c r="A40" t="s">
        <v>4</v>
      </c>
      <c r="B40">
        <v>1991</v>
      </c>
      <c r="C40" t="s">
        <v>10</v>
      </c>
      <c r="D40">
        <v>2304.3000000000002</v>
      </c>
      <c r="E40" s="4">
        <v>576.07500000000005</v>
      </c>
      <c r="F40" s="4">
        <v>20.574107142857144</v>
      </c>
      <c r="G40">
        <f t="shared" si="0"/>
        <v>1851.6696428571431</v>
      </c>
    </row>
    <row r="41" spans="1:9" x14ac:dyDescent="0.25">
      <c r="A41" t="s">
        <v>4</v>
      </c>
      <c r="B41">
        <v>1992</v>
      </c>
      <c r="C41" t="s">
        <v>13</v>
      </c>
      <c r="D41">
        <v>2389.6000000000004</v>
      </c>
      <c r="E41" s="4">
        <v>796.53333333333342</v>
      </c>
      <c r="F41" s="4">
        <v>28.447619047619053</v>
      </c>
      <c r="G41">
        <f t="shared" si="0"/>
        <v>2560.2857142857147</v>
      </c>
    </row>
    <row r="42" spans="1:9" x14ac:dyDescent="0.25">
      <c r="A42" t="s">
        <v>4</v>
      </c>
      <c r="B42">
        <v>1992</v>
      </c>
      <c r="C42" t="s">
        <v>12</v>
      </c>
      <c r="D42">
        <v>2950.6000000000004</v>
      </c>
      <c r="E42" s="4">
        <v>1475.3000000000002</v>
      </c>
      <c r="F42" s="4">
        <v>52.689285714285717</v>
      </c>
      <c r="G42">
        <f t="shared" si="0"/>
        <v>4742.0357142857147</v>
      </c>
    </row>
    <row r="43" spans="1:9" x14ac:dyDescent="0.25">
      <c r="A43" t="s">
        <v>4</v>
      </c>
      <c r="B43">
        <v>1992</v>
      </c>
      <c r="C43" t="s">
        <v>10</v>
      </c>
      <c r="D43">
        <v>135.69999999999999</v>
      </c>
      <c r="E43" s="4">
        <v>135.69999999999999</v>
      </c>
      <c r="F43" s="4">
        <v>4.8464285714285706</v>
      </c>
      <c r="G43">
        <f t="shared" si="0"/>
        <v>436.17857142857133</v>
      </c>
    </row>
    <row r="44" spans="1:9" x14ac:dyDescent="0.25">
      <c r="A44" t="s">
        <v>6</v>
      </c>
      <c r="B44">
        <v>1966</v>
      </c>
      <c r="C44" t="s">
        <v>11</v>
      </c>
      <c r="D44">
        <v>4178.2</v>
      </c>
      <c r="E44">
        <v>1044.55</v>
      </c>
      <c r="F44" s="4">
        <v>46.42444444444444</v>
      </c>
      <c r="G44">
        <f t="shared" si="0"/>
        <v>4178.2</v>
      </c>
      <c r="I44" s="5"/>
    </row>
    <row r="45" spans="1:9" x14ac:dyDescent="0.25">
      <c r="A45" t="s">
        <v>6</v>
      </c>
      <c r="B45">
        <v>1966</v>
      </c>
      <c r="C45" t="s">
        <v>12</v>
      </c>
      <c r="D45">
        <v>1438.2</v>
      </c>
      <c r="E45">
        <v>1438.2</v>
      </c>
      <c r="F45" s="4">
        <v>15.98</v>
      </c>
      <c r="G45">
        <f t="shared" si="0"/>
        <v>1438.2</v>
      </c>
      <c r="I45" s="6"/>
    </row>
    <row r="46" spans="1:9" x14ac:dyDescent="0.25">
      <c r="A46" t="s">
        <v>6</v>
      </c>
      <c r="B46">
        <v>1967</v>
      </c>
      <c r="C46" t="s">
        <v>13</v>
      </c>
      <c r="D46">
        <v>2217.5</v>
      </c>
      <c r="E46">
        <v>1108.75</v>
      </c>
      <c r="F46" s="4">
        <v>24.638888888888889</v>
      </c>
      <c r="G46">
        <f t="shared" si="0"/>
        <v>2217.5</v>
      </c>
      <c r="I46" s="5"/>
    </row>
    <row r="47" spans="1:9" x14ac:dyDescent="0.25">
      <c r="A47" t="s">
        <v>6</v>
      </c>
      <c r="B47">
        <v>1967</v>
      </c>
      <c r="C47" t="s">
        <v>11</v>
      </c>
      <c r="D47">
        <v>4184.7</v>
      </c>
      <c r="E47">
        <v>1394.8999999999999</v>
      </c>
      <c r="F47" s="4">
        <v>46.496666666666663</v>
      </c>
      <c r="G47">
        <f t="shared" si="0"/>
        <v>4184.7</v>
      </c>
      <c r="I47" s="7"/>
    </row>
    <row r="48" spans="1:9" x14ac:dyDescent="0.25">
      <c r="A48" t="s">
        <v>6</v>
      </c>
      <c r="B48">
        <v>1967</v>
      </c>
      <c r="C48" t="s">
        <v>12</v>
      </c>
      <c r="D48">
        <v>4064.2000000000003</v>
      </c>
      <c r="E48">
        <v>1354.7333333333333</v>
      </c>
      <c r="F48" s="4">
        <v>45.157777777777781</v>
      </c>
      <c r="G48">
        <f t="shared" si="0"/>
        <v>4064.2000000000003</v>
      </c>
      <c r="I48" s="7"/>
    </row>
    <row r="49" spans="1:9" x14ac:dyDescent="0.25">
      <c r="A49" t="s">
        <v>6</v>
      </c>
      <c r="B49">
        <v>1967</v>
      </c>
      <c r="C49" t="s">
        <v>10</v>
      </c>
      <c r="D49">
        <v>622.79999999999995</v>
      </c>
      <c r="E49">
        <v>622.79999999999995</v>
      </c>
      <c r="F49" s="4">
        <v>6.92</v>
      </c>
      <c r="G49">
        <f t="shared" si="0"/>
        <v>622.79999999999995</v>
      </c>
      <c r="I49" s="6"/>
    </row>
    <row r="50" spans="1:9" x14ac:dyDescent="0.25">
      <c r="A50" t="s">
        <v>6</v>
      </c>
      <c r="B50">
        <v>1968</v>
      </c>
      <c r="C50" t="s">
        <v>13</v>
      </c>
      <c r="D50">
        <v>2989.8999999999996</v>
      </c>
      <c r="E50">
        <v>1494.9499999999998</v>
      </c>
      <c r="F50" s="4">
        <v>33.221111111111107</v>
      </c>
      <c r="G50">
        <f t="shared" si="0"/>
        <v>2989.8999999999996</v>
      </c>
      <c r="I50" s="5"/>
    </row>
    <row r="51" spans="1:9" x14ac:dyDescent="0.25">
      <c r="A51" t="s">
        <v>6</v>
      </c>
      <c r="B51">
        <v>1968</v>
      </c>
      <c r="C51" t="s">
        <v>11</v>
      </c>
      <c r="D51">
        <v>3510.1</v>
      </c>
      <c r="E51">
        <v>1170.0333333333333</v>
      </c>
      <c r="F51" s="4">
        <v>39.001111111111108</v>
      </c>
      <c r="G51">
        <f t="shared" si="0"/>
        <v>3510.1</v>
      </c>
      <c r="I51" s="7"/>
    </row>
    <row r="52" spans="1:9" x14ac:dyDescent="0.25">
      <c r="A52" t="s">
        <v>6</v>
      </c>
      <c r="B52">
        <v>1968</v>
      </c>
      <c r="C52" t="s">
        <v>12</v>
      </c>
      <c r="D52">
        <v>4234.8</v>
      </c>
      <c r="E52">
        <v>1411.6000000000001</v>
      </c>
      <c r="F52" s="4">
        <v>47.053333333333335</v>
      </c>
      <c r="G52">
        <f t="shared" si="0"/>
        <v>4234.8</v>
      </c>
      <c r="I52" s="7"/>
    </row>
    <row r="53" spans="1:9" x14ac:dyDescent="0.25">
      <c r="A53" t="s">
        <v>6</v>
      </c>
      <c r="B53">
        <v>1968</v>
      </c>
      <c r="C53" t="s">
        <v>10</v>
      </c>
      <c r="D53">
        <v>781.6</v>
      </c>
      <c r="E53">
        <v>781.6</v>
      </c>
      <c r="F53" s="4">
        <v>8.6844444444444449</v>
      </c>
      <c r="G53">
        <f t="shared" si="0"/>
        <v>781.6</v>
      </c>
      <c r="I53" s="6"/>
    </row>
    <row r="54" spans="1:9" x14ac:dyDescent="0.25">
      <c r="A54" t="s">
        <v>6</v>
      </c>
      <c r="B54">
        <v>1969</v>
      </c>
      <c r="C54" t="s">
        <v>13</v>
      </c>
      <c r="D54">
        <v>3717.8</v>
      </c>
      <c r="E54">
        <v>1239.2666666666667</v>
      </c>
      <c r="F54" s="4">
        <v>41.308888888888887</v>
      </c>
      <c r="G54">
        <f t="shared" si="0"/>
        <v>3717.7999999999997</v>
      </c>
      <c r="I54" s="5"/>
    </row>
    <row r="55" spans="1:9" x14ac:dyDescent="0.25">
      <c r="A55" t="s">
        <v>6</v>
      </c>
      <c r="B55">
        <v>1969</v>
      </c>
      <c r="C55" t="s">
        <v>11</v>
      </c>
      <c r="D55">
        <v>3899.7</v>
      </c>
      <c r="E55">
        <v>1299.8999999999999</v>
      </c>
      <c r="F55" s="4">
        <v>43.33</v>
      </c>
      <c r="G55">
        <f t="shared" si="0"/>
        <v>3899.7</v>
      </c>
      <c r="I55" s="7"/>
    </row>
    <row r="56" spans="1:9" x14ac:dyDescent="0.25">
      <c r="A56" t="s">
        <v>6</v>
      </c>
      <c r="B56">
        <v>1969</v>
      </c>
      <c r="C56" t="s">
        <v>12</v>
      </c>
      <c r="D56">
        <v>5806.8</v>
      </c>
      <c r="E56">
        <v>1935.6000000000001</v>
      </c>
      <c r="F56" s="4">
        <v>64.52</v>
      </c>
      <c r="G56">
        <f t="shared" si="0"/>
        <v>5806.7999999999993</v>
      </c>
      <c r="I56" s="6"/>
    </row>
    <row r="57" spans="1:9" x14ac:dyDescent="0.25">
      <c r="A57" t="s">
        <v>6</v>
      </c>
      <c r="B57">
        <v>1969</v>
      </c>
      <c r="C57" t="s">
        <v>10</v>
      </c>
      <c r="F57" s="4"/>
      <c r="G57">
        <f t="shared" si="0"/>
        <v>0</v>
      </c>
      <c r="I57" s="5"/>
    </row>
    <row r="58" spans="1:9" x14ac:dyDescent="0.25">
      <c r="A58" t="s">
        <v>6</v>
      </c>
      <c r="B58">
        <v>1970</v>
      </c>
      <c r="C58" t="s">
        <v>13</v>
      </c>
      <c r="D58">
        <v>3291.7</v>
      </c>
      <c r="E58">
        <v>1645.85</v>
      </c>
      <c r="F58" s="4">
        <v>36.574444444444445</v>
      </c>
      <c r="G58">
        <f t="shared" si="0"/>
        <v>3291.7000000000003</v>
      </c>
      <c r="I58" s="7"/>
    </row>
    <row r="59" spans="1:9" x14ac:dyDescent="0.25">
      <c r="A59" t="s">
        <v>6</v>
      </c>
      <c r="B59">
        <v>1970</v>
      </c>
      <c r="C59" t="s">
        <v>11</v>
      </c>
      <c r="D59">
        <v>4692.8999999999996</v>
      </c>
      <c r="E59">
        <v>1564.3</v>
      </c>
      <c r="F59" s="4">
        <v>52.143333333333331</v>
      </c>
      <c r="G59">
        <f t="shared" si="0"/>
        <v>4692.8999999999996</v>
      </c>
      <c r="I59" s="7"/>
    </row>
    <row r="60" spans="1:9" x14ac:dyDescent="0.25">
      <c r="A60" t="s">
        <v>6</v>
      </c>
      <c r="B60">
        <v>1970</v>
      </c>
      <c r="C60" t="s">
        <v>12</v>
      </c>
      <c r="D60">
        <v>5097.8999999999996</v>
      </c>
      <c r="E60">
        <v>1699.3</v>
      </c>
      <c r="F60" s="4">
        <v>56.643333333333331</v>
      </c>
      <c r="G60">
        <f t="shared" si="0"/>
        <v>5097.8999999999996</v>
      </c>
      <c r="I60" s="6"/>
    </row>
    <row r="61" spans="1:9" x14ac:dyDescent="0.25">
      <c r="A61" t="s">
        <v>6</v>
      </c>
      <c r="B61">
        <v>1970</v>
      </c>
      <c r="C61" t="s">
        <v>10</v>
      </c>
      <c r="D61">
        <v>447.6</v>
      </c>
      <c r="E61">
        <v>447.6</v>
      </c>
      <c r="F61" s="4">
        <v>4.9733333333333336</v>
      </c>
      <c r="G61">
        <f t="shared" si="0"/>
        <v>447.6</v>
      </c>
      <c r="I61" s="5"/>
    </row>
    <row r="62" spans="1:9" x14ac:dyDescent="0.25">
      <c r="A62" t="s">
        <v>6</v>
      </c>
      <c r="B62">
        <v>1971</v>
      </c>
      <c r="C62" t="s">
        <v>13</v>
      </c>
      <c r="D62">
        <v>2952.4</v>
      </c>
      <c r="E62">
        <v>1476.2</v>
      </c>
      <c r="F62" s="4">
        <v>32.804444444444442</v>
      </c>
      <c r="G62">
        <f t="shared" si="0"/>
        <v>2952.3999999999996</v>
      </c>
      <c r="I62" s="7"/>
    </row>
    <row r="63" spans="1:9" x14ac:dyDescent="0.25">
      <c r="A63" t="s">
        <v>6</v>
      </c>
      <c r="B63">
        <v>1971</v>
      </c>
      <c r="C63" t="s">
        <v>11</v>
      </c>
      <c r="D63">
        <v>3842.7</v>
      </c>
      <c r="E63">
        <v>1280.8999999999999</v>
      </c>
      <c r="F63" s="4">
        <v>42.696666666666665</v>
      </c>
      <c r="G63">
        <f t="shared" si="0"/>
        <v>3842.7</v>
      </c>
      <c r="I63" s="7"/>
    </row>
    <row r="64" spans="1:9" x14ac:dyDescent="0.25">
      <c r="A64" t="s">
        <v>6</v>
      </c>
      <c r="B64">
        <v>1971</v>
      </c>
      <c r="C64" t="s">
        <v>12</v>
      </c>
      <c r="D64">
        <v>5403.8</v>
      </c>
      <c r="E64">
        <v>1801.2666666666667</v>
      </c>
      <c r="F64" s="4">
        <v>60.042222222222222</v>
      </c>
      <c r="G64">
        <f t="shared" si="0"/>
        <v>5403.8</v>
      </c>
      <c r="I64" s="6"/>
    </row>
    <row r="65" spans="1:9" x14ac:dyDescent="0.25">
      <c r="A65" t="s">
        <v>6</v>
      </c>
      <c r="B65">
        <v>1971</v>
      </c>
      <c r="C65" t="s">
        <v>10</v>
      </c>
      <c r="D65">
        <v>480.5</v>
      </c>
      <c r="E65">
        <v>480.5</v>
      </c>
      <c r="F65" s="4">
        <v>5.3388888888888886</v>
      </c>
      <c r="G65">
        <f t="shared" si="0"/>
        <v>480.5</v>
      </c>
      <c r="I65" s="5"/>
    </row>
    <row r="66" spans="1:9" x14ac:dyDescent="0.25">
      <c r="A66" t="s">
        <v>6</v>
      </c>
      <c r="B66">
        <v>1972</v>
      </c>
      <c r="C66" t="s">
        <v>13</v>
      </c>
      <c r="D66">
        <v>2465.1999999999998</v>
      </c>
      <c r="E66">
        <v>1232.5999999999999</v>
      </c>
      <c r="F66" s="4">
        <v>27.391111111111108</v>
      </c>
      <c r="G66">
        <f t="shared" si="0"/>
        <v>2465.1999999999998</v>
      </c>
      <c r="I66" s="7"/>
    </row>
    <row r="67" spans="1:9" x14ac:dyDescent="0.25">
      <c r="A67" t="s">
        <v>6</v>
      </c>
      <c r="B67">
        <v>1972</v>
      </c>
      <c r="C67" t="s">
        <v>11</v>
      </c>
      <c r="D67">
        <v>4251.8</v>
      </c>
      <c r="E67">
        <v>1417.2666666666667</v>
      </c>
      <c r="F67" s="4">
        <v>47.242222222222225</v>
      </c>
      <c r="G67">
        <f t="shared" ref="G67:G130" si="1">F67*90</f>
        <v>4251.8</v>
      </c>
      <c r="I67" s="7"/>
    </row>
    <row r="68" spans="1:9" x14ac:dyDescent="0.25">
      <c r="A68" t="s">
        <v>6</v>
      </c>
      <c r="B68">
        <v>1972</v>
      </c>
      <c r="C68" t="s">
        <v>12</v>
      </c>
      <c r="D68">
        <v>4745.8</v>
      </c>
      <c r="E68">
        <v>1581.9333333333334</v>
      </c>
      <c r="F68" s="4">
        <v>52.731111111111112</v>
      </c>
      <c r="G68">
        <f t="shared" si="1"/>
        <v>4745.8</v>
      </c>
      <c r="I68" s="6"/>
    </row>
    <row r="69" spans="1:9" x14ac:dyDescent="0.25">
      <c r="A69" t="s">
        <v>6</v>
      </c>
      <c r="B69">
        <v>1972</v>
      </c>
      <c r="C69" t="s">
        <v>10</v>
      </c>
      <c r="D69">
        <v>686.5</v>
      </c>
      <c r="E69">
        <v>686.5</v>
      </c>
      <c r="F69" s="4">
        <v>7.6277777777777782</v>
      </c>
      <c r="G69">
        <f t="shared" si="1"/>
        <v>686.5</v>
      </c>
      <c r="I69" s="5"/>
    </row>
    <row r="70" spans="1:9" x14ac:dyDescent="0.25">
      <c r="A70" t="s">
        <v>6</v>
      </c>
      <c r="B70">
        <v>1973</v>
      </c>
      <c r="C70" t="s">
        <v>13</v>
      </c>
      <c r="D70">
        <v>2484.4</v>
      </c>
      <c r="E70">
        <v>1242.2</v>
      </c>
      <c r="F70" s="4">
        <v>27.604444444444447</v>
      </c>
      <c r="G70">
        <f t="shared" si="1"/>
        <v>2484.4</v>
      </c>
      <c r="I70" s="7"/>
    </row>
    <row r="71" spans="1:9" x14ac:dyDescent="0.25">
      <c r="A71" t="s">
        <v>6</v>
      </c>
      <c r="B71">
        <v>1973</v>
      </c>
      <c r="C71" t="s">
        <v>11</v>
      </c>
      <c r="D71">
        <v>4393.3</v>
      </c>
      <c r="E71">
        <v>1464.4333333333334</v>
      </c>
      <c r="F71" s="4">
        <v>48.814444444444447</v>
      </c>
      <c r="G71">
        <f t="shared" si="1"/>
        <v>4393.3</v>
      </c>
      <c r="I71" s="7"/>
    </row>
    <row r="72" spans="1:9" x14ac:dyDescent="0.25">
      <c r="A72" t="s">
        <v>6</v>
      </c>
      <c r="B72">
        <v>1973</v>
      </c>
      <c r="C72" t="s">
        <v>12</v>
      </c>
      <c r="D72">
        <v>4960.7</v>
      </c>
      <c r="E72">
        <v>1653.5666666666666</v>
      </c>
      <c r="F72" s="4">
        <v>55.11888888888889</v>
      </c>
      <c r="G72">
        <f t="shared" si="1"/>
        <v>4960.7</v>
      </c>
      <c r="I72" s="6"/>
    </row>
    <row r="73" spans="1:9" x14ac:dyDescent="0.25">
      <c r="A73" t="s">
        <v>6</v>
      </c>
      <c r="B73">
        <v>1973</v>
      </c>
      <c r="C73" t="s">
        <v>10</v>
      </c>
      <c r="D73">
        <v>191.9</v>
      </c>
      <c r="E73">
        <v>191.9</v>
      </c>
      <c r="F73" s="4">
        <v>2.1322222222222225</v>
      </c>
      <c r="G73">
        <f t="shared" si="1"/>
        <v>191.90000000000003</v>
      </c>
      <c r="I73" s="5"/>
    </row>
    <row r="74" spans="1:9" x14ac:dyDescent="0.25">
      <c r="A74" t="s">
        <v>6</v>
      </c>
      <c r="B74">
        <v>1974</v>
      </c>
      <c r="C74" t="s">
        <v>13</v>
      </c>
      <c r="D74">
        <v>3245.2</v>
      </c>
      <c r="E74">
        <v>1622.6</v>
      </c>
      <c r="F74" s="4">
        <v>36.057777777777773</v>
      </c>
      <c r="G74">
        <f t="shared" si="1"/>
        <v>3245.1999999999994</v>
      </c>
      <c r="I74" s="7"/>
    </row>
    <row r="75" spans="1:9" x14ac:dyDescent="0.25">
      <c r="A75" t="s">
        <v>6</v>
      </c>
      <c r="B75">
        <v>1974</v>
      </c>
      <c r="C75" t="s">
        <v>11</v>
      </c>
      <c r="D75">
        <v>4932.6000000000004</v>
      </c>
      <c r="E75">
        <v>1233.1500000000001</v>
      </c>
      <c r="F75" s="4">
        <v>54.806666666666672</v>
      </c>
      <c r="G75">
        <f t="shared" si="1"/>
        <v>4932.6000000000004</v>
      </c>
      <c r="I75" s="6"/>
    </row>
    <row r="76" spans="1:9" x14ac:dyDescent="0.25">
      <c r="A76" t="s">
        <v>6</v>
      </c>
      <c r="B76">
        <v>1974</v>
      </c>
      <c r="C76" t="s">
        <v>12</v>
      </c>
      <c r="D76">
        <v>4393.7</v>
      </c>
      <c r="E76">
        <v>1464.5666666666666</v>
      </c>
      <c r="F76" s="4">
        <v>48.818888888888885</v>
      </c>
      <c r="G76">
        <f t="shared" si="1"/>
        <v>4393.7</v>
      </c>
      <c r="I76" s="5"/>
    </row>
    <row r="77" spans="1:9" x14ac:dyDescent="0.25">
      <c r="A77" t="s">
        <v>6</v>
      </c>
      <c r="B77">
        <v>1974</v>
      </c>
      <c r="C77" t="s">
        <v>10</v>
      </c>
      <c r="F77" s="4"/>
      <c r="G77">
        <f t="shared" si="1"/>
        <v>0</v>
      </c>
      <c r="I77" s="7"/>
    </row>
    <row r="78" spans="1:9" x14ac:dyDescent="0.25">
      <c r="A78" t="s">
        <v>6</v>
      </c>
      <c r="B78">
        <v>1975</v>
      </c>
      <c r="C78" t="s">
        <v>13</v>
      </c>
      <c r="D78">
        <v>2460.3000000000002</v>
      </c>
      <c r="E78">
        <v>820.1</v>
      </c>
      <c r="F78" s="4">
        <v>27.33666666666667</v>
      </c>
      <c r="G78">
        <f t="shared" si="1"/>
        <v>2460.3000000000002</v>
      </c>
      <c r="I78" s="6"/>
    </row>
    <row r="79" spans="1:9" x14ac:dyDescent="0.25">
      <c r="A79" t="s">
        <v>6</v>
      </c>
      <c r="B79">
        <v>1975</v>
      </c>
      <c r="C79" t="s">
        <v>11</v>
      </c>
      <c r="D79">
        <v>2620.5</v>
      </c>
      <c r="E79">
        <v>873.5</v>
      </c>
      <c r="F79" s="4">
        <v>29.116666666666667</v>
      </c>
      <c r="G79">
        <f t="shared" si="1"/>
        <v>2620.5</v>
      </c>
      <c r="I79" s="5"/>
    </row>
    <row r="80" spans="1:9" x14ac:dyDescent="0.25">
      <c r="A80" t="s">
        <v>6</v>
      </c>
      <c r="B80">
        <v>1975</v>
      </c>
      <c r="C80" t="s">
        <v>12</v>
      </c>
      <c r="D80">
        <v>3926.6000000000004</v>
      </c>
      <c r="E80">
        <v>1308.8666666666668</v>
      </c>
      <c r="F80" s="4">
        <v>43.628888888888895</v>
      </c>
      <c r="G80">
        <f t="shared" si="1"/>
        <v>3926.6000000000004</v>
      </c>
      <c r="I80" s="7"/>
    </row>
    <row r="81" spans="1:9" x14ac:dyDescent="0.25">
      <c r="A81" t="s">
        <v>6</v>
      </c>
      <c r="B81">
        <v>1975</v>
      </c>
      <c r="C81" t="s">
        <v>10</v>
      </c>
      <c r="F81" s="4"/>
      <c r="G81">
        <f t="shared" si="1"/>
        <v>0</v>
      </c>
      <c r="I81" s="6"/>
    </row>
    <row r="82" spans="1:9" x14ac:dyDescent="0.25">
      <c r="A82" t="s">
        <v>6</v>
      </c>
      <c r="B82">
        <v>1976</v>
      </c>
      <c r="C82" t="s">
        <v>13</v>
      </c>
      <c r="D82">
        <v>1594</v>
      </c>
      <c r="E82">
        <v>797</v>
      </c>
      <c r="F82" s="4">
        <v>17.711111111111112</v>
      </c>
      <c r="G82">
        <f t="shared" si="1"/>
        <v>1594</v>
      </c>
      <c r="I82" s="5"/>
    </row>
    <row r="83" spans="1:9" x14ac:dyDescent="0.25">
      <c r="A83" t="s">
        <v>6</v>
      </c>
      <c r="B83">
        <v>1976</v>
      </c>
      <c r="C83" t="s">
        <v>11</v>
      </c>
      <c r="D83">
        <v>4113</v>
      </c>
      <c r="E83">
        <v>1028.25</v>
      </c>
      <c r="F83" s="4">
        <v>45.7</v>
      </c>
      <c r="G83">
        <f t="shared" si="1"/>
        <v>4113</v>
      </c>
      <c r="I83" s="7"/>
    </row>
    <row r="84" spans="1:9" x14ac:dyDescent="0.25">
      <c r="A84" t="s">
        <v>6</v>
      </c>
      <c r="B84">
        <v>1976</v>
      </c>
      <c r="C84" t="s">
        <v>12</v>
      </c>
      <c r="D84">
        <v>3181.1000000000004</v>
      </c>
      <c r="E84">
        <v>1590.5500000000002</v>
      </c>
      <c r="F84" s="4">
        <v>35.345555555555556</v>
      </c>
      <c r="G84">
        <f t="shared" si="1"/>
        <v>3181.1</v>
      </c>
      <c r="I84" s="7"/>
    </row>
    <row r="85" spans="1:9" x14ac:dyDescent="0.25">
      <c r="A85" t="s">
        <v>6</v>
      </c>
      <c r="B85">
        <v>1976</v>
      </c>
      <c r="C85" t="s">
        <v>10</v>
      </c>
      <c r="F85" s="4"/>
      <c r="G85">
        <f t="shared" si="1"/>
        <v>0</v>
      </c>
      <c r="I85" s="6"/>
    </row>
    <row r="86" spans="1:9" x14ac:dyDescent="0.25">
      <c r="A86" t="s">
        <v>6</v>
      </c>
      <c r="B86">
        <v>1977</v>
      </c>
      <c r="C86" t="s">
        <v>13</v>
      </c>
      <c r="D86">
        <v>1896.5</v>
      </c>
      <c r="E86">
        <v>948.25</v>
      </c>
      <c r="F86" s="4">
        <v>21.072222222222223</v>
      </c>
      <c r="G86">
        <f t="shared" si="1"/>
        <v>1896.5</v>
      </c>
      <c r="I86" s="5"/>
    </row>
    <row r="87" spans="1:9" x14ac:dyDescent="0.25">
      <c r="A87" t="s">
        <v>6</v>
      </c>
      <c r="B87">
        <v>1977</v>
      </c>
      <c r="C87" t="s">
        <v>11</v>
      </c>
      <c r="D87">
        <v>2969.3</v>
      </c>
      <c r="E87">
        <v>989.76666666666677</v>
      </c>
      <c r="F87" s="4">
        <v>32.992222222222225</v>
      </c>
      <c r="G87">
        <f t="shared" si="1"/>
        <v>2969.3</v>
      </c>
      <c r="I87" s="7"/>
    </row>
    <row r="88" spans="1:9" x14ac:dyDescent="0.25">
      <c r="A88" t="s">
        <v>6</v>
      </c>
      <c r="B88">
        <v>1977</v>
      </c>
      <c r="C88" t="s">
        <v>12</v>
      </c>
      <c r="D88">
        <v>4689.2</v>
      </c>
      <c r="E88">
        <v>1563.0666666666666</v>
      </c>
      <c r="F88" s="4">
        <v>52.102222222222217</v>
      </c>
      <c r="G88">
        <f t="shared" si="1"/>
        <v>4689.2</v>
      </c>
      <c r="I88" s="6"/>
    </row>
    <row r="89" spans="1:9" x14ac:dyDescent="0.25">
      <c r="A89" t="s">
        <v>6</v>
      </c>
      <c r="B89">
        <v>1977</v>
      </c>
      <c r="C89" t="s">
        <v>10</v>
      </c>
      <c r="D89">
        <v>325.3</v>
      </c>
      <c r="E89">
        <v>325.3</v>
      </c>
      <c r="F89" s="4">
        <v>3.6144444444444446</v>
      </c>
      <c r="G89">
        <f t="shared" si="1"/>
        <v>325.3</v>
      </c>
      <c r="I89" s="5"/>
    </row>
    <row r="90" spans="1:9" x14ac:dyDescent="0.25">
      <c r="A90" t="s">
        <v>6</v>
      </c>
      <c r="B90">
        <v>1978</v>
      </c>
      <c r="C90" t="s">
        <v>13</v>
      </c>
      <c r="D90">
        <v>3084.1</v>
      </c>
      <c r="E90">
        <v>1542.05</v>
      </c>
      <c r="F90" s="4">
        <v>34.267777777777773</v>
      </c>
      <c r="G90">
        <f t="shared" si="1"/>
        <v>3084.0999999999995</v>
      </c>
      <c r="I90" s="7"/>
    </row>
    <row r="91" spans="1:9" x14ac:dyDescent="0.25">
      <c r="A91" t="s">
        <v>6</v>
      </c>
      <c r="B91">
        <v>1978</v>
      </c>
      <c r="C91" t="s">
        <v>11</v>
      </c>
      <c r="D91">
        <v>4084.7999999999997</v>
      </c>
      <c r="E91">
        <v>1361.6</v>
      </c>
      <c r="F91" s="4">
        <v>45.386666666666663</v>
      </c>
      <c r="G91">
        <f t="shared" si="1"/>
        <v>4084.7999999999997</v>
      </c>
      <c r="I91" s="7"/>
    </row>
    <row r="92" spans="1:9" x14ac:dyDescent="0.25">
      <c r="A92" t="s">
        <v>6</v>
      </c>
      <c r="B92">
        <v>1978</v>
      </c>
      <c r="C92" t="s">
        <v>12</v>
      </c>
      <c r="D92">
        <v>5826.6</v>
      </c>
      <c r="E92">
        <v>1942.2</v>
      </c>
      <c r="F92" s="4">
        <v>64.740000000000009</v>
      </c>
      <c r="G92">
        <f t="shared" si="1"/>
        <v>5826.6</v>
      </c>
      <c r="I92" s="6"/>
    </row>
    <row r="93" spans="1:9" x14ac:dyDescent="0.25">
      <c r="A93" t="s">
        <v>6</v>
      </c>
      <c r="B93">
        <v>1978</v>
      </c>
      <c r="C93" t="s">
        <v>10</v>
      </c>
      <c r="F93" s="4"/>
      <c r="G93">
        <f t="shared" si="1"/>
        <v>0</v>
      </c>
      <c r="I93" s="5"/>
    </row>
    <row r="94" spans="1:9" x14ac:dyDescent="0.25">
      <c r="A94" t="s">
        <v>6</v>
      </c>
      <c r="B94">
        <v>1979</v>
      </c>
      <c r="C94" t="s">
        <v>13</v>
      </c>
      <c r="D94">
        <v>2813.6000000000004</v>
      </c>
      <c r="E94">
        <v>1406.8000000000002</v>
      </c>
      <c r="F94" s="4">
        <v>31.262222222222228</v>
      </c>
      <c r="G94">
        <f t="shared" si="1"/>
        <v>2813.6000000000004</v>
      </c>
      <c r="I94" s="7"/>
    </row>
    <row r="95" spans="1:9" x14ac:dyDescent="0.25">
      <c r="A95" t="s">
        <v>6</v>
      </c>
      <c r="B95">
        <v>1979</v>
      </c>
      <c r="C95" t="s">
        <v>11</v>
      </c>
      <c r="D95">
        <v>6672</v>
      </c>
      <c r="E95">
        <v>2224</v>
      </c>
      <c r="F95" s="4">
        <v>74.13333333333334</v>
      </c>
      <c r="G95">
        <f t="shared" si="1"/>
        <v>6672.0000000000009</v>
      </c>
      <c r="I95" s="7"/>
    </row>
    <row r="96" spans="1:9" x14ac:dyDescent="0.25">
      <c r="A96" t="s">
        <v>6</v>
      </c>
      <c r="B96">
        <v>1979</v>
      </c>
      <c r="C96" t="s">
        <v>12</v>
      </c>
      <c r="D96">
        <v>2632.1</v>
      </c>
      <c r="E96">
        <v>2632.1</v>
      </c>
      <c r="F96" s="4">
        <v>29.245555555555555</v>
      </c>
      <c r="G96">
        <f t="shared" si="1"/>
        <v>2632.1</v>
      </c>
      <c r="I96" s="6"/>
    </row>
    <row r="97" spans="1:9" x14ac:dyDescent="0.25">
      <c r="A97" t="s">
        <v>6</v>
      </c>
      <c r="B97">
        <v>1979</v>
      </c>
      <c r="C97" t="s">
        <v>10</v>
      </c>
      <c r="D97">
        <v>96.7</v>
      </c>
      <c r="E97">
        <v>96.7</v>
      </c>
      <c r="F97" s="4">
        <v>1.0744444444444445</v>
      </c>
      <c r="G97">
        <f t="shared" si="1"/>
        <v>96.7</v>
      </c>
      <c r="I97" s="5"/>
    </row>
    <row r="98" spans="1:9" x14ac:dyDescent="0.25">
      <c r="A98" t="s">
        <v>6</v>
      </c>
      <c r="B98">
        <v>1980</v>
      </c>
      <c r="C98" t="s">
        <v>13</v>
      </c>
      <c r="D98">
        <v>1971.3</v>
      </c>
      <c r="E98">
        <v>985.65</v>
      </c>
      <c r="F98" s="4">
        <v>21.903333333333332</v>
      </c>
      <c r="G98">
        <f t="shared" si="1"/>
        <v>1971.3</v>
      </c>
      <c r="I98" s="7"/>
    </row>
    <row r="99" spans="1:9" x14ac:dyDescent="0.25">
      <c r="A99" t="s">
        <v>6</v>
      </c>
      <c r="B99">
        <v>1980</v>
      </c>
      <c r="C99" t="s">
        <v>11</v>
      </c>
      <c r="D99">
        <v>3427.6000000000004</v>
      </c>
      <c r="E99">
        <v>1142.5333333333335</v>
      </c>
      <c r="F99" s="4">
        <v>38.084444444444451</v>
      </c>
      <c r="G99">
        <f t="shared" si="1"/>
        <v>3427.6000000000004</v>
      </c>
      <c r="I99" s="7"/>
    </row>
    <row r="100" spans="1:9" x14ac:dyDescent="0.25">
      <c r="A100" t="s">
        <v>6</v>
      </c>
      <c r="B100">
        <v>1980</v>
      </c>
      <c r="C100" t="s">
        <v>12</v>
      </c>
      <c r="D100">
        <v>5187.5</v>
      </c>
      <c r="E100">
        <v>1729.1666666666667</v>
      </c>
      <c r="F100" s="4">
        <v>57.638888888888886</v>
      </c>
      <c r="G100">
        <f t="shared" si="1"/>
        <v>5187.5</v>
      </c>
      <c r="I100" s="6"/>
    </row>
    <row r="101" spans="1:9" x14ac:dyDescent="0.25">
      <c r="A101" t="s">
        <v>6</v>
      </c>
      <c r="B101">
        <v>1980</v>
      </c>
      <c r="C101" t="s">
        <v>10</v>
      </c>
      <c r="D101">
        <v>184.5</v>
      </c>
      <c r="E101">
        <v>184.5</v>
      </c>
      <c r="F101" s="4">
        <v>2.0499999999999998</v>
      </c>
      <c r="G101">
        <f t="shared" si="1"/>
        <v>184.49999999999997</v>
      </c>
      <c r="I101" s="5"/>
    </row>
    <row r="102" spans="1:9" x14ac:dyDescent="0.25">
      <c r="A102" t="s">
        <v>6</v>
      </c>
      <c r="B102">
        <v>1981</v>
      </c>
      <c r="C102" t="s">
        <v>13</v>
      </c>
      <c r="D102">
        <v>1704.1999999999998</v>
      </c>
      <c r="E102">
        <v>852.09999999999991</v>
      </c>
      <c r="F102" s="4">
        <v>18.935555555555553</v>
      </c>
      <c r="G102">
        <f t="shared" si="1"/>
        <v>1704.1999999999998</v>
      </c>
      <c r="I102" s="6"/>
    </row>
    <row r="103" spans="1:9" x14ac:dyDescent="0.25">
      <c r="A103" t="s">
        <v>6</v>
      </c>
      <c r="B103">
        <v>1981</v>
      </c>
      <c r="C103" t="s">
        <v>11</v>
      </c>
      <c r="D103">
        <v>4136.4000000000005</v>
      </c>
      <c r="E103">
        <v>1378.8000000000002</v>
      </c>
      <c r="F103" s="4">
        <v>45.960000000000008</v>
      </c>
      <c r="G103">
        <f t="shared" si="1"/>
        <v>4136.4000000000005</v>
      </c>
      <c r="I103" s="5"/>
    </row>
    <row r="104" spans="1:9" x14ac:dyDescent="0.25">
      <c r="A104" t="s">
        <v>6</v>
      </c>
      <c r="B104">
        <v>1981</v>
      </c>
      <c r="C104" t="s">
        <v>12</v>
      </c>
      <c r="D104">
        <v>3110.3999999999996</v>
      </c>
      <c r="E104">
        <v>1555.1999999999998</v>
      </c>
      <c r="F104" s="4">
        <v>34.559999999999995</v>
      </c>
      <c r="G104">
        <f t="shared" si="1"/>
        <v>3110.3999999999996</v>
      </c>
      <c r="I104" s="6"/>
    </row>
    <row r="105" spans="1:9" x14ac:dyDescent="0.25">
      <c r="A105" t="s">
        <v>6</v>
      </c>
      <c r="B105">
        <v>1981</v>
      </c>
      <c r="C105" t="s">
        <v>10</v>
      </c>
      <c r="D105">
        <v>488</v>
      </c>
      <c r="E105">
        <v>488</v>
      </c>
      <c r="F105" s="4">
        <v>5.4222222222222225</v>
      </c>
      <c r="G105">
        <f t="shared" si="1"/>
        <v>488</v>
      </c>
      <c r="I105" s="5"/>
    </row>
    <row r="106" spans="1:9" x14ac:dyDescent="0.25">
      <c r="A106" t="s">
        <v>6</v>
      </c>
      <c r="B106">
        <v>1982</v>
      </c>
      <c r="C106" t="s">
        <v>13</v>
      </c>
      <c r="D106">
        <v>2352.4</v>
      </c>
      <c r="E106">
        <v>784.13333333333333</v>
      </c>
      <c r="F106" s="4">
        <v>26.137777777777778</v>
      </c>
      <c r="G106">
        <f t="shared" si="1"/>
        <v>2352.4</v>
      </c>
      <c r="I106" s="7"/>
    </row>
    <row r="107" spans="1:9" x14ac:dyDescent="0.25">
      <c r="A107" t="s">
        <v>6</v>
      </c>
      <c r="B107">
        <v>1982</v>
      </c>
      <c r="C107" t="s">
        <v>11</v>
      </c>
      <c r="F107" s="4"/>
      <c r="G107">
        <f t="shared" si="1"/>
        <v>0</v>
      </c>
      <c r="I107" s="6"/>
    </row>
    <row r="108" spans="1:9" x14ac:dyDescent="0.25">
      <c r="A108" t="s">
        <v>6</v>
      </c>
      <c r="B108">
        <v>1982</v>
      </c>
      <c r="C108" t="s">
        <v>12</v>
      </c>
      <c r="D108">
        <v>4206.2</v>
      </c>
      <c r="E108">
        <v>2103.1</v>
      </c>
      <c r="F108" s="4">
        <v>46.735555555555557</v>
      </c>
      <c r="G108">
        <f t="shared" si="1"/>
        <v>4206.2</v>
      </c>
      <c r="I108" s="5"/>
    </row>
    <row r="109" spans="1:9" x14ac:dyDescent="0.25">
      <c r="A109" t="s">
        <v>6</v>
      </c>
      <c r="B109">
        <v>1982</v>
      </c>
      <c r="C109" t="s">
        <v>10</v>
      </c>
      <c r="F109" s="4"/>
      <c r="G109">
        <f t="shared" si="1"/>
        <v>0</v>
      </c>
      <c r="I109" s="7"/>
    </row>
    <row r="110" spans="1:9" x14ac:dyDescent="0.25">
      <c r="A110" t="s">
        <v>6</v>
      </c>
      <c r="B110">
        <v>1983</v>
      </c>
      <c r="C110" t="s">
        <v>13</v>
      </c>
      <c r="F110" s="4"/>
      <c r="G110">
        <f t="shared" si="1"/>
        <v>0</v>
      </c>
      <c r="I110" s="6"/>
    </row>
    <row r="111" spans="1:9" x14ac:dyDescent="0.25">
      <c r="A111" t="s">
        <v>6</v>
      </c>
      <c r="B111">
        <v>1983</v>
      </c>
      <c r="C111" t="s">
        <v>11</v>
      </c>
      <c r="D111">
        <v>4848.3999999999996</v>
      </c>
      <c r="E111">
        <v>1616.1333333333332</v>
      </c>
      <c r="F111" s="4">
        <v>53.871111111111105</v>
      </c>
      <c r="G111">
        <f t="shared" si="1"/>
        <v>4848.3999999999996</v>
      </c>
      <c r="I111" s="5"/>
    </row>
    <row r="112" spans="1:9" x14ac:dyDescent="0.25">
      <c r="A112" t="s">
        <v>6</v>
      </c>
      <c r="B112">
        <v>1983</v>
      </c>
      <c r="C112" t="s">
        <v>12</v>
      </c>
      <c r="D112">
        <v>1760.3</v>
      </c>
      <c r="E112">
        <v>1760.3</v>
      </c>
      <c r="F112" s="4">
        <v>19.558888888888887</v>
      </c>
      <c r="G112">
        <f t="shared" si="1"/>
        <v>1760.3</v>
      </c>
      <c r="I112" s="7"/>
    </row>
    <row r="113" spans="1:9" x14ac:dyDescent="0.25">
      <c r="A113" t="s">
        <v>6</v>
      </c>
      <c r="B113">
        <v>1983</v>
      </c>
      <c r="C113" t="s">
        <v>10</v>
      </c>
      <c r="F113" s="4"/>
      <c r="G113">
        <f t="shared" si="1"/>
        <v>0</v>
      </c>
      <c r="I113" s="6"/>
    </row>
    <row r="114" spans="1:9" x14ac:dyDescent="0.25">
      <c r="A114" t="s">
        <v>6</v>
      </c>
      <c r="B114">
        <v>1984</v>
      </c>
      <c r="C114" t="s">
        <v>13</v>
      </c>
      <c r="D114">
        <v>2112.1999999999998</v>
      </c>
      <c r="E114">
        <v>2112.1999999999998</v>
      </c>
      <c r="F114" s="4">
        <v>23.468888888888888</v>
      </c>
      <c r="G114">
        <f t="shared" si="1"/>
        <v>2112.1999999999998</v>
      </c>
      <c r="I114" s="5"/>
    </row>
    <row r="115" spans="1:9" x14ac:dyDescent="0.25">
      <c r="A115" t="s">
        <v>6</v>
      </c>
      <c r="B115">
        <v>1984</v>
      </c>
      <c r="C115" t="s">
        <v>11</v>
      </c>
      <c r="D115">
        <v>5559.7</v>
      </c>
      <c r="E115">
        <v>1853.2333333333333</v>
      </c>
      <c r="F115" s="4">
        <v>61.774444444444441</v>
      </c>
      <c r="G115">
        <f t="shared" si="1"/>
        <v>5559.7</v>
      </c>
      <c r="I115" s="7"/>
    </row>
    <row r="116" spans="1:9" x14ac:dyDescent="0.25">
      <c r="A116" t="s">
        <v>6</v>
      </c>
      <c r="B116">
        <v>1984</v>
      </c>
      <c r="C116" t="s">
        <v>12</v>
      </c>
      <c r="D116">
        <v>4121.3999999999996</v>
      </c>
      <c r="E116">
        <v>2060.6999999999998</v>
      </c>
      <c r="F116" s="4">
        <v>45.793333333333329</v>
      </c>
      <c r="G116">
        <f t="shared" si="1"/>
        <v>4121.3999999999996</v>
      </c>
      <c r="I116" s="7"/>
    </row>
    <row r="117" spans="1:9" x14ac:dyDescent="0.25">
      <c r="A117" t="s">
        <v>6</v>
      </c>
      <c r="B117">
        <v>1984</v>
      </c>
      <c r="C117" t="s">
        <v>10</v>
      </c>
      <c r="F117" s="4"/>
      <c r="G117">
        <f t="shared" si="1"/>
        <v>0</v>
      </c>
      <c r="I117" s="6"/>
    </row>
    <row r="118" spans="1:9" x14ac:dyDescent="0.25">
      <c r="A118" t="s">
        <v>6</v>
      </c>
      <c r="B118">
        <v>1985</v>
      </c>
      <c r="C118" t="s">
        <v>13</v>
      </c>
      <c r="D118">
        <v>2093.1999999999998</v>
      </c>
      <c r="E118">
        <v>1046.5999999999999</v>
      </c>
      <c r="F118" s="4">
        <v>23.257777777777775</v>
      </c>
      <c r="G118">
        <f t="shared" si="1"/>
        <v>2093.1999999999998</v>
      </c>
      <c r="I118" s="5"/>
    </row>
    <row r="119" spans="1:9" x14ac:dyDescent="0.25">
      <c r="A119" t="s">
        <v>6</v>
      </c>
      <c r="B119">
        <v>1985</v>
      </c>
      <c r="C119" t="s">
        <v>11</v>
      </c>
      <c r="D119">
        <v>5145.5</v>
      </c>
      <c r="E119">
        <v>1715.1666666666667</v>
      </c>
      <c r="F119" s="4">
        <v>57.172222222222224</v>
      </c>
      <c r="G119">
        <f t="shared" si="1"/>
        <v>5145.5</v>
      </c>
      <c r="I119" s="7"/>
    </row>
    <row r="120" spans="1:9" x14ac:dyDescent="0.25">
      <c r="A120" t="s">
        <v>6</v>
      </c>
      <c r="B120">
        <v>1985</v>
      </c>
      <c r="C120" t="s">
        <v>12</v>
      </c>
      <c r="D120">
        <v>5908.2999999999993</v>
      </c>
      <c r="E120">
        <v>1969.4333333333332</v>
      </c>
      <c r="F120" s="4">
        <v>65.647777777777776</v>
      </c>
      <c r="G120">
        <f t="shared" si="1"/>
        <v>5908.3</v>
      </c>
      <c r="I120" s="7"/>
    </row>
    <row r="121" spans="1:9" x14ac:dyDescent="0.25">
      <c r="A121" t="s">
        <v>6</v>
      </c>
      <c r="B121">
        <v>1985</v>
      </c>
      <c r="C121" t="s">
        <v>10</v>
      </c>
      <c r="F121" s="4"/>
      <c r="G121">
        <f t="shared" si="1"/>
        <v>0</v>
      </c>
      <c r="I121" s="6"/>
    </row>
    <row r="122" spans="1:9" x14ac:dyDescent="0.25">
      <c r="A122" t="s">
        <v>6</v>
      </c>
      <c r="B122">
        <v>1986</v>
      </c>
      <c r="C122" t="s">
        <v>13</v>
      </c>
      <c r="D122">
        <v>3428.2000000000003</v>
      </c>
      <c r="E122">
        <v>1142.7333333333333</v>
      </c>
      <c r="F122" s="4">
        <v>38.091111111111111</v>
      </c>
      <c r="G122">
        <f t="shared" si="1"/>
        <v>3428.2</v>
      </c>
      <c r="I122" s="5"/>
    </row>
    <row r="123" spans="1:9" x14ac:dyDescent="0.25">
      <c r="A123" t="s">
        <v>6</v>
      </c>
      <c r="B123">
        <v>1986</v>
      </c>
      <c r="C123" t="s">
        <v>11</v>
      </c>
      <c r="D123">
        <v>3701.6</v>
      </c>
      <c r="E123">
        <v>1233.8666666666666</v>
      </c>
      <c r="F123" s="4">
        <v>41.128888888888888</v>
      </c>
      <c r="G123">
        <f t="shared" si="1"/>
        <v>3701.6</v>
      </c>
      <c r="I123" s="7"/>
    </row>
    <row r="124" spans="1:9" x14ac:dyDescent="0.25">
      <c r="A124" t="s">
        <v>6</v>
      </c>
      <c r="B124">
        <v>1986</v>
      </c>
      <c r="C124" t="s">
        <v>12</v>
      </c>
      <c r="D124">
        <v>6374.9</v>
      </c>
      <c r="E124">
        <v>2124.9666666666667</v>
      </c>
      <c r="F124" s="4">
        <v>70.832222222222214</v>
      </c>
      <c r="G124">
        <f t="shared" si="1"/>
        <v>6374.9</v>
      </c>
      <c r="I124" s="6"/>
    </row>
    <row r="125" spans="1:9" x14ac:dyDescent="0.25">
      <c r="A125" t="s">
        <v>6</v>
      </c>
      <c r="B125">
        <v>1986</v>
      </c>
      <c r="C125" t="s">
        <v>10</v>
      </c>
      <c r="F125" s="4"/>
      <c r="G125">
        <f t="shared" si="1"/>
        <v>0</v>
      </c>
      <c r="I125" s="5"/>
    </row>
    <row r="126" spans="1:9" x14ac:dyDescent="0.25">
      <c r="A126" t="s">
        <v>6</v>
      </c>
      <c r="B126">
        <v>1987</v>
      </c>
      <c r="C126" t="s">
        <v>13</v>
      </c>
      <c r="D126">
        <v>1404.8</v>
      </c>
      <c r="E126">
        <v>1404.8</v>
      </c>
      <c r="F126" s="4">
        <v>15.608888888888888</v>
      </c>
      <c r="G126">
        <f t="shared" si="1"/>
        <v>1404.8</v>
      </c>
      <c r="I126" s="7"/>
    </row>
    <row r="127" spans="1:9" x14ac:dyDescent="0.25">
      <c r="A127" t="s">
        <v>6</v>
      </c>
      <c r="B127">
        <v>1987</v>
      </c>
      <c r="C127" t="s">
        <v>11</v>
      </c>
      <c r="D127">
        <v>3904.6000000000004</v>
      </c>
      <c r="E127">
        <v>1301.5333333333335</v>
      </c>
      <c r="F127" s="4">
        <v>43.384444444444448</v>
      </c>
      <c r="G127">
        <f t="shared" si="1"/>
        <v>3904.6000000000004</v>
      </c>
      <c r="I127" s="6"/>
    </row>
    <row r="128" spans="1:9" x14ac:dyDescent="0.25">
      <c r="A128" t="s">
        <v>6</v>
      </c>
      <c r="B128">
        <v>1987</v>
      </c>
      <c r="C128" t="s">
        <v>12</v>
      </c>
      <c r="D128">
        <v>6680.7</v>
      </c>
      <c r="E128">
        <v>2226.9</v>
      </c>
      <c r="F128" s="4">
        <v>74.23</v>
      </c>
      <c r="G128">
        <f t="shared" si="1"/>
        <v>6680.7000000000007</v>
      </c>
      <c r="I128" s="5"/>
    </row>
    <row r="129" spans="1:9" x14ac:dyDescent="0.25">
      <c r="A129" t="s">
        <v>6</v>
      </c>
      <c r="B129">
        <v>1987</v>
      </c>
      <c r="C129" t="s">
        <v>10</v>
      </c>
      <c r="D129">
        <v>721.7</v>
      </c>
      <c r="E129">
        <v>721.7</v>
      </c>
      <c r="F129" s="4">
        <v>8.0188888888888901</v>
      </c>
      <c r="G129">
        <f t="shared" si="1"/>
        <v>721.70000000000016</v>
      </c>
      <c r="I129" s="7"/>
    </row>
    <row r="130" spans="1:9" x14ac:dyDescent="0.25">
      <c r="A130" t="s">
        <v>6</v>
      </c>
      <c r="B130">
        <v>1988</v>
      </c>
      <c r="C130" t="s">
        <v>13</v>
      </c>
      <c r="D130">
        <v>1171.8</v>
      </c>
      <c r="E130">
        <v>1171.8</v>
      </c>
      <c r="F130" s="4">
        <v>13.02</v>
      </c>
      <c r="G130">
        <f t="shared" si="1"/>
        <v>1171.8</v>
      </c>
      <c r="I130" s="7"/>
    </row>
    <row r="131" spans="1:9" x14ac:dyDescent="0.25">
      <c r="A131" t="s">
        <v>6</v>
      </c>
      <c r="B131">
        <v>1988</v>
      </c>
      <c r="C131" t="s">
        <v>11</v>
      </c>
      <c r="D131">
        <v>4628</v>
      </c>
      <c r="E131">
        <v>1542.6666666666667</v>
      </c>
      <c r="F131" s="4">
        <v>51.422222222222224</v>
      </c>
      <c r="G131">
        <f t="shared" ref="G131:G194" si="2">F131*90</f>
        <v>4628</v>
      </c>
      <c r="I131" s="6"/>
    </row>
    <row r="132" spans="1:9" x14ac:dyDescent="0.25">
      <c r="A132" t="s">
        <v>6</v>
      </c>
      <c r="B132">
        <v>1988</v>
      </c>
      <c r="C132" t="s">
        <v>12</v>
      </c>
      <c r="D132">
        <v>4097.1000000000004</v>
      </c>
      <c r="E132">
        <v>2048.5500000000002</v>
      </c>
      <c r="F132" s="4">
        <v>45.523333333333341</v>
      </c>
      <c r="G132">
        <f t="shared" si="2"/>
        <v>4097.1000000000004</v>
      </c>
      <c r="I132" s="5"/>
    </row>
    <row r="133" spans="1:9" x14ac:dyDescent="0.25">
      <c r="A133" t="s">
        <v>6</v>
      </c>
      <c r="B133">
        <v>1988</v>
      </c>
      <c r="C133" t="s">
        <v>10</v>
      </c>
      <c r="D133">
        <v>385.5</v>
      </c>
      <c r="E133">
        <v>385.5</v>
      </c>
      <c r="F133" s="4">
        <v>4.2833333333333332</v>
      </c>
      <c r="G133">
        <f t="shared" si="2"/>
        <v>385.5</v>
      </c>
      <c r="I133" s="7"/>
    </row>
    <row r="134" spans="1:9" x14ac:dyDescent="0.25">
      <c r="A134" t="s">
        <v>6</v>
      </c>
      <c r="B134">
        <v>1989</v>
      </c>
      <c r="C134" t="s">
        <v>13</v>
      </c>
      <c r="F134" s="4"/>
      <c r="G134">
        <f t="shared" si="2"/>
        <v>0</v>
      </c>
      <c r="I134" s="7"/>
    </row>
    <row r="135" spans="1:9" x14ac:dyDescent="0.25">
      <c r="A135" t="s">
        <v>6</v>
      </c>
      <c r="B135">
        <v>1989</v>
      </c>
      <c r="C135" t="s">
        <v>11</v>
      </c>
      <c r="D135">
        <v>5045.6000000000004</v>
      </c>
      <c r="E135">
        <v>2522.8000000000002</v>
      </c>
      <c r="F135" s="4">
        <v>56.062222222222225</v>
      </c>
      <c r="G135">
        <f t="shared" si="2"/>
        <v>5045.6000000000004</v>
      </c>
      <c r="I135" s="6"/>
    </row>
    <row r="136" spans="1:9" x14ac:dyDescent="0.25">
      <c r="A136" t="s">
        <v>6</v>
      </c>
      <c r="B136">
        <v>1989</v>
      </c>
      <c r="C136" t="s">
        <v>12</v>
      </c>
      <c r="D136">
        <v>6055</v>
      </c>
      <c r="E136">
        <v>2018.3333333333333</v>
      </c>
      <c r="F136" s="4">
        <v>67.277777777777771</v>
      </c>
      <c r="G136">
        <f t="shared" si="2"/>
        <v>6054.9999999999991</v>
      </c>
      <c r="I136" s="5"/>
    </row>
    <row r="137" spans="1:9" x14ac:dyDescent="0.25">
      <c r="A137" t="s">
        <v>6</v>
      </c>
      <c r="B137">
        <v>1989</v>
      </c>
      <c r="C137" t="s">
        <v>10</v>
      </c>
      <c r="D137">
        <v>2600</v>
      </c>
      <c r="E137">
        <v>2600</v>
      </c>
      <c r="F137" s="4">
        <v>28.888888888888889</v>
      </c>
      <c r="G137">
        <f t="shared" si="2"/>
        <v>2600</v>
      </c>
      <c r="I137" s="7"/>
    </row>
    <row r="138" spans="1:9" x14ac:dyDescent="0.25">
      <c r="A138" t="s">
        <v>6</v>
      </c>
      <c r="B138">
        <v>1990</v>
      </c>
      <c r="C138" t="s">
        <v>13</v>
      </c>
      <c r="D138">
        <v>3627.1</v>
      </c>
      <c r="E138">
        <v>1813.55</v>
      </c>
      <c r="F138" s="4">
        <v>40.301111111111112</v>
      </c>
      <c r="G138">
        <f t="shared" si="2"/>
        <v>3627.1</v>
      </c>
      <c r="I138" s="7"/>
    </row>
    <row r="139" spans="1:9" x14ac:dyDescent="0.25">
      <c r="A139" t="s">
        <v>6</v>
      </c>
      <c r="B139">
        <v>1990</v>
      </c>
      <c r="C139" t="s">
        <v>11</v>
      </c>
      <c r="D139">
        <v>5412</v>
      </c>
      <c r="E139">
        <v>2706</v>
      </c>
      <c r="F139" s="4">
        <v>60.133333333333333</v>
      </c>
      <c r="G139">
        <f t="shared" si="2"/>
        <v>5412</v>
      </c>
      <c r="I139" s="6"/>
    </row>
    <row r="140" spans="1:9" x14ac:dyDescent="0.25">
      <c r="A140" t="s">
        <v>6</v>
      </c>
      <c r="B140">
        <v>1990</v>
      </c>
      <c r="C140" t="s">
        <v>12</v>
      </c>
      <c r="D140">
        <v>5441</v>
      </c>
      <c r="E140">
        <v>2720.5</v>
      </c>
      <c r="F140" s="4">
        <v>60.455555555555556</v>
      </c>
      <c r="G140">
        <f t="shared" si="2"/>
        <v>5441</v>
      </c>
      <c r="I140" s="5"/>
    </row>
    <row r="141" spans="1:9" x14ac:dyDescent="0.25">
      <c r="A141" t="s">
        <v>6</v>
      </c>
      <c r="B141">
        <v>1990</v>
      </c>
      <c r="C141" t="s">
        <v>10</v>
      </c>
      <c r="F141" s="4"/>
      <c r="G141">
        <f t="shared" si="2"/>
        <v>0</v>
      </c>
      <c r="I141" s="7"/>
    </row>
    <row r="142" spans="1:9" x14ac:dyDescent="0.25">
      <c r="A142" t="s">
        <v>6</v>
      </c>
      <c r="B142">
        <v>1991</v>
      </c>
      <c r="C142" t="s">
        <v>13</v>
      </c>
      <c r="D142">
        <v>3235.2</v>
      </c>
      <c r="E142">
        <v>1617.6</v>
      </c>
      <c r="F142" s="4">
        <v>35.946666666666665</v>
      </c>
      <c r="G142">
        <f t="shared" si="2"/>
        <v>3235.2</v>
      </c>
      <c r="I142" s="6"/>
    </row>
    <row r="143" spans="1:9" x14ac:dyDescent="0.25">
      <c r="A143" t="s">
        <v>6</v>
      </c>
      <c r="B143">
        <v>1991</v>
      </c>
      <c r="C143" t="s">
        <v>11</v>
      </c>
      <c r="D143">
        <v>5850.7</v>
      </c>
      <c r="E143">
        <v>1950.2333333333333</v>
      </c>
      <c r="F143" s="4">
        <v>65.007777777777775</v>
      </c>
      <c r="G143">
        <f t="shared" si="2"/>
        <v>5850.7</v>
      </c>
      <c r="I143" s="5"/>
    </row>
    <row r="144" spans="1:9" x14ac:dyDescent="0.25">
      <c r="A144" t="s">
        <v>6</v>
      </c>
      <c r="B144">
        <v>1991</v>
      </c>
      <c r="C144" t="s">
        <v>12</v>
      </c>
      <c r="D144">
        <v>3664.7</v>
      </c>
      <c r="E144">
        <v>1832.35</v>
      </c>
      <c r="F144" s="4">
        <v>40.718888888888884</v>
      </c>
      <c r="G144">
        <f t="shared" si="2"/>
        <v>3664.6999999999994</v>
      </c>
      <c r="I144" s="7"/>
    </row>
    <row r="145" spans="1:9" x14ac:dyDescent="0.25">
      <c r="A145" t="s">
        <v>6</v>
      </c>
      <c r="B145">
        <v>1991</v>
      </c>
      <c r="C145" t="s">
        <v>10</v>
      </c>
      <c r="D145">
        <v>949.6</v>
      </c>
      <c r="E145">
        <v>949.6</v>
      </c>
      <c r="F145" s="4">
        <v>10.551111111111112</v>
      </c>
      <c r="G145">
        <f t="shared" si="2"/>
        <v>949.60000000000014</v>
      </c>
      <c r="I145" s="6"/>
    </row>
    <row r="146" spans="1:9" x14ac:dyDescent="0.25">
      <c r="A146" t="s">
        <v>6</v>
      </c>
      <c r="B146">
        <v>1992</v>
      </c>
      <c r="C146" t="s">
        <v>13</v>
      </c>
      <c r="D146">
        <v>2014</v>
      </c>
      <c r="E146">
        <v>2014</v>
      </c>
      <c r="F146" s="4">
        <v>22.377777777777776</v>
      </c>
      <c r="G146">
        <f t="shared" si="2"/>
        <v>2013.9999999999998</v>
      </c>
      <c r="I146" s="5"/>
    </row>
    <row r="147" spans="1:9" x14ac:dyDescent="0.25">
      <c r="A147" t="s">
        <v>6</v>
      </c>
      <c r="B147">
        <v>1992</v>
      </c>
      <c r="C147" t="s">
        <v>11</v>
      </c>
      <c r="D147">
        <v>3286.4</v>
      </c>
      <c r="E147">
        <v>1643.2</v>
      </c>
      <c r="F147" s="4">
        <v>36.515555555555558</v>
      </c>
      <c r="G147">
        <f t="shared" si="2"/>
        <v>3286.4</v>
      </c>
      <c r="I147" s="7"/>
    </row>
    <row r="148" spans="1:9" x14ac:dyDescent="0.25">
      <c r="A148" t="s">
        <v>6</v>
      </c>
      <c r="B148">
        <v>1992</v>
      </c>
      <c r="C148" t="s">
        <v>12</v>
      </c>
      <c r="D148">
        <v>4864.3999999999996</v>
      </c>
      <c r="E148">
        <v>2432.1999999999998</v>
      </c>
      <c r="F148" s="4">
        <v>54.048888888888882</v>
      </c>
      <c r="G148">
        <f t="shared" si="2"/>
        <v>4864.3999999999996</v>
      </c>
      <c r="I148" s="7"/>
    </row>
    <row r="149" spans="1:9" x14ac:dyDescent="0.25">
      <c r="A149" t="s">
        <v>6</v>
      </c>
      <c r="B149">
        <v>1992</v>
      </c>
      <c r="C149" t="s">
        <v>10</v>
      </c>
      <c r="D149">
        <v>934.4</v>
      </c>
      <c r="E149">
        <v>934.4</v>
      </c>
      <c r="F149" s="4">
        <v>10.382222222222222</v>
      </c>
      <c r="G149">
        <f t="shared" si="2"/>
        <v>934.4</v>
      </c>
      <c r="I149" s="6"/>
    </row>
    <row r="150" spans="1:9" x14ac:dyDescent="0.25">
      <c r="A150" t="s">
        <v>6</v>
      </c>
      <c r="B150">
        <v>1993</v>
      </c>
      <c r="C150" t="s">
        <v>13</v>
      </c>
      <c r="D150">
        <v>3100.2</v>
      </c>
      <c r="E150">
        <v>1550.1</v>
      </c>
      <c r="F150" s="4">
        <v>34.446666666666665</v>
      </c>
      <c r="G150">
        <f t="shared" si="2"/>
        <v>3100.2</v>
      </c>
      <c r="I150" s="5"/>
    </row>
    <row r="151" spans="1:9" x14ac:dyDescent="0.25">
      <c r="A151" t="s">
        <v>6</v>
      </c>
      <c r="B151">
        <v>1993</v>
      </c>
      <c r="C151" t="s">
        <v>11</v>
      </c>
      <c r="D151">
        <v>4987.7999999999993</v>
      </c>
      <c r="E151">
        <v>1662.5999999999997</v>
      </c>
      <c r="F151" s="4">
        <v>55.419999999999995</v>
      </c>
      <c r="G151">
        <f t="shared" si="2"/>
        <v>4987.7999999999993</v>
      </c>
      <c r="I151" s="7"/>
    </row>
    <row r="152" spans="1:9" x14ac:dyDescent="0.25">
      <c r="A152" t="s">
        <v>6</v>
      </c>
      <c r="B152">
        <v>1993</v>
      </c>
      <c r="C152" t="s">
        <v>12</v>
      </c>
      <c r="D152">
        <v>3545.2</v>
      </c>
      <c r="E152">
        <v>1772.6</v>
      </c>
      <c r="F152" s="4">
        <v>39.391111111111108</v>
      </c>
      <c r="G152">
        <f t="shared" si="2"/>
        <v>3545.2</v>
      </c>
      <c r="I152" s="6"/>
    </row>
    <row r="153" spans="1:9" x14ac:dyDescent="0.25">
      <c r="A153" t="s">
        <v>6</v>
      </c>
      <c r="B153">
        <v>1993</v>
      </c>
      <c r="C153" t="s">
        <v>10</v>
      </c>
      <c r="D153">
        <v>391.5</v>
      </c>
      <c r="E153">
        <v>391.5</v>
      </c>
      <c r="F153" s="4">
        <v>4.3499999999999996</v>
      </c>
      <c r="G153">
        <f t="shared" si="2"/>
        <v>391.49999999999994</v>
      </c>
      <c r="I153" s="5"/>
    </row>
    <row r="154" spans="1:9" x14ac:dyDescent="0.25">
      <c r="A154" t="s">
        <v>6</v>
      </c>
      <c r="B154">
        <v>1994</v>
      </c>
      <c r="C154" t="s">
        <v>13</v>
      </c>
      <c r="D154">
        <v>2967.4</v>
      </c>
      <c r="E154">
        <v>2967.4</v>
      </c>
      <c r="F154" s="4">
        <v>32.971111111111114</v>
      </c>
      <c r="G154">
        <f t="shared" si="2"/>
        <v>2967.4</v>
      </c>
      <c r="I154" s="7"/>
    </row>
    <row r="155" spans="1:9" x14ac:dyDescent="0.25">
      <c r="A155" t="s">
        <v>6</v>
      </c>
      <c r="B155">
        <v>1994</v>
      </c>
      <c r="C155" t="s">
        <v>11</v>
      </c>
      <c r="D155">
        <v>6160.1</v>
      </c>
      <c r="E155">
        <v>3080.05</v>
      </c>
      <c r="F155" s="4">
        <v>68.445555555555558</v>
      </c>
      <c r="G155">
        <f t="shared" si="2"/>
        <v>6160.1</v>
      </c>
      <c r="I155" s="7"/>
    </row>
    <row r="156" spans="1:9" x14ac:dyDescent="0.25">
      <c r="A156" t="s">
        <v>6</v>
      </c>
      <c r="B156">
        <v>1994</v>
      </c>
      <c r="C156" t="s">
        <v>12</v>
      </c>
      <c r="D156">
        <v>4481.8</v>
      </c>
      <c r="E156">
        <v>2240.9</v>
      </c>
      <c r="F156" s="4">
        <v>49.797777777777782</v>
      </c>
      <c r="G156">
        <f t="shared" si="2"/>
        <v>4481.8</v>
      </c>
      <c r="I156" s="6"/>
    </row>
    <row r="157" spans="1:9" x14ac:dyDescent="0.25">
      <c r="A157" t="s">
        <v>6</v>
      </c>
      <c r="B157">
        <v>1994</v>
      </c>
      <c r="C157" t="s">
        <v>10</v>
      </c>
      <c r="F157" s="4"/>
      <c r="G157">
        <f t="shared" si="2"/>
        <v>0</v>
      </c>
      <c r="I157" s="5"/>
    </row>
    <row r="158" spans="1:9" x14ac:dyDescent="0.25">
      <c r="A158" t="s">
        <v>6</v>
      </c>
      <c r="B158">
        <v>1995</v>
      </c>
      <c r="C158" t="s">
        <v>13</v>
      </c>
      <c r="D158">
        <v>4348.3999999999996</v>
      </c>
      <c r="E158">
        <v>2174.1999999999998</v>
      </c>
      <c r="F158" s="4">
        <v>48.315555555555548</v>
      </c>
      <c r="G158">
        <f t="shared" si="2"/>
        <v>4348.3999999999996</v>
      </c>
      <c r="I158" s="7"/>
    </row>
    <row r="159" spans="1:9" x14ac:dyDescent="0.25">
      <c r="A159" t="s">
        <v>6</v>
      </c>
      <c r="B159">
        <v>1995</v>
      </c>
      <c r="C159" t="s">
        <v>11</v>
      </c>
      <c r="D159">
        <v>4144</v>
      </c>
      <c r="E159">
        <v>1381.3333333333333</v>
      </c>
      <c r="F159" s="4">
        <v>46.044444444444444</v>
      </c>
      <c r="G159">
        <f t="shared" si="2"/>
        <v>4144</v>
      </c>
      <c r="I159" s="7"/>
    </row>
    <row r="160" spans="1:9" x14ac:dyDescent="0.25">
      <c r="A160" t="s">
        <v>6</v>
      </c>
      <c r="B160">
        <v>1995</v>
      </c>
      <c r="C160" t="s">
        <v>12</v>
      </c>
      <c r="D160">
        <v>5522.3</v>
      </c>
      <c r="E160">
        <v>2761.15</v>
      </c>
      <c r="F160" s="4">
        <v>61.358888888888892</v>
      </c>
      <c r="G160">
        <f t="shared" si="2"/>
        <v>5522.3</v>
      </c>
      <c r="I160" s="6"/>
    </row>
    <row r="161" spans="1:9" x14ac:dyDescent="0.25">
      <c r="A161" t="s">
        <v>6</v>
      </c>
      <c r="B161">
        <v>1995</v>
      </c>
      <c r="C161" t="s">
        <v>10</v>
      </c>
      <c r="F161" s="4"/>
      <c r="G161">
        <f t="shared" si="2"/>
        <v>0</v>
      </c>
      <c r="I161" s="5"/>
    </row>
    <row r="162" spans="1:9" x14ac:dyDescent="0.25">
      <c r="A162" t="s">
        <v>6</v>
      </c>
      <c r="B162">
        <v>1996</v>
      </c>
      <c r="C162" t="s">
        <v>13</v>
      </c>
      <c r="D162">
        <v>4475.1000000000004</v>
      </c>
      <c r="E162">
        <v>2237.5500000000002</v>
      </c>
      <c r="F162" s="4">
        <v>49.723333333333336</v>
      </c>
      <c r="G162">
        <f t="shared" si="2"/>
        <v>4475.1000000000004</v>
      </c>
      <c r="I162" s="7"/>
    </row>
    <row r="163" spans="1:9" x14ac:dyDescent="0.25">
      <c r="A163" t="s">
        <v>6</v>
      </c>
      <c r="B163">
        <v>1996</v>
      </c>
      <c r="C163" t="s">
        <v>11</v>
      </c>
      <c r="D163">
        <v>4420.1000000000004</v>
      </c>
      <c r="E163">
        <v>1473.3666666666668</v>
      </c>
      <c r="F163" s="4">
        <v>49.112222222222229</v>
      </c>
      <c r="G163">
        <f t="shared" si="2"/>
        <v>4420.1000000000004</v>
      </c>
      <c r="I163" s="7"/>
    </row>
    <row r="164" spans="1:9" x14ac:dyDescent="0.25">
      <c r="A164" t="s">
        <v>6</v>
      </c>
      <c r="B164">
        <v>1996</v>
      </c>
      <c r="C164" t="s">
        <v>12</v>
      </c>
      <c r="D164">
        <v>3896.2</v>
      </c>
      <c r="E164">
        <v>1948.1</v>
      </c>
      <c r="F164" s="4">
        <v>43.291111111111107</v>
      </c>
      <c r="G164">
        <f t="shared" si="2"/>
        <v>3896.2</v>
      </c>
      <c r="I164" s="6"/>
    </row>
    <row r="165" spans="1:9" x14ac:dyDescent="0.25">
      <c r="A165" t="s">
        <v>6</v>
      </c>
      <c r="B165">
        <v>1996</v>
      </c>
      <c r="C165" t="s">
        <v>10</v>
      </c>
      <c r="D165">
        <v>1939.2</v>
      </c>
      <c r="E165">
        <v>969.6</v>
      </c>
      <c r="F165" s="4">
        <v>21.546666666666667</v>
      </c>
      <c r="G165">
        <f t="shared" si="2"/>
        <v>1939.2</v>
      </c>
      <c r="I165" s="5"/>
    </row>
    <row r="166" spans="1:9" x14ac:dyDescent="0.25">
      <c r="A166" t="s">
        <v>6</v>
      </c>
      <c r="B166">
        <v>1997</v>
      </c>
      <c r="C166" t="s">
        <v>13</v>
      </c>
      <c r="D166">
        <v>3582.3</v>
      </c>
      <c r="E166">
        <v>1791.15</v>
      </c>
      <c r="F166" s="4">
        <v>39.803333333333335</v>
      </c>
      <c r="G166">
        <f t="shared" si="2"/>
        <v>3582.3</v>
      </c>
      <c r="I166" s="7"/>
    </row>
    <row r="167" spans="1:9" x14ac:dyDescent="0.25">
      <c r="A167" t="s">
        <v>6</v>
      </c>
      <c r="B167">
        <v>1997</v>
      </c>
      <c r="C167" t="s">
        <v>11</v>
      </c>
      <c r="D167">
        <v>4179.7</v>
      </c>
      <c r="E167">
        <v>1393.2333333333333</v>
      </c>
      <c r="F167" s="4">
        <v>46.441111111111113</v>
      </c>
      <c r="G167">
        <f t="shared" si="2"/>
        <v>4179.7</v>
      </c>
      <c r="I167" s="6"/>
    </row>
    <row r="168" spans="1:9" x14ac:dyDescent="0.25">
      <c r="A168" t="s">
        <v>6</v>
      </c>
      <c r="B168">
        <v>1997</v>
      </c>
      <c r="C168" t="s">
        <v>12</v>
      </c>
      <c r="D168">
        <v>4258</v>
      </c>
      <c r="E168">
        <v>2129</v>
      </c>
      <c r="F168" s="4">
        <v>47.31111111111111</v>
      </c>
      <c r="G168">
        <f t="shared" si="2"/>
        <v>4258</v>
      </c>
      <c r="I168" s="5"/>
    </row>
    <row r="169" spans="1:9" x14ac:dyDescent="0.25">
      <c r="A169" t="s">
        <v>6</v>
      </c>
      <c r="B169">
        <v>1997</v>
      </c>
      <c r="C169" t="s">
        <v>10</v>
      </c>
      <c r="F169" s="4"/>
      <c r="G169">
        <f t="shared" si="2"/>
        <v>0</v>
      </c>
      <c r="I169" s="7"/>
    </row>
    <row r="170" spans="1:9" x14ac:dyDescent="0.25">
      <c r="A170" t="s">
        <v>6</v>
      </c>
      <c r="B170">
        <v>1998</v>
      </c>
      <c r="C170" t="s">
        <v>13</v>
      </c>
      <c r="D170">
        <v>2430.1</v>
      </c>
      <c r="E170">
        <v>2430.1</v>
      </c>
      <c r="F170" s="4">
        <v>27.001111111111111</v>
      </c>
      <c r="G170">
        <f t="shared" si="2"/>
        <v>2430.1</v>
      </c>
      <c r="I170" s="6"/>
    </row>
    <row r="171" spans="1:9" x14ac:dyDescent="0.25">
      <c r="A171" t="s">
        <v>6</v>
      </c>
      <c r="B171">
        <v>1998</v>
      </c>
      <c r="C171" t="s">
        <v>11</v>
      </c>
      <c r="D171">
        <v>2435.3000000000002</v>
      </c>
      <c r="E171">
        <v>2435.3000000000002</v>
      </c>
      <c r="F171" s="4">
        <v>27.058888888888891</v>
      </c>
      <c r="G171">
        <f t="shared" si="2"/>
        <v>2435.3000000000002</v>
      </c>
      <c r="I171" s="5"/>
    </row>
    <row r="172" spans="1:9" x14ac:dyDescent="0.25">
      <c r="A172" t="s">
        <v>6</v>
      </c>
      <c r="B172">
        <v>1998</v>
      </c>
      <c r="C172" t="s">
        <v>12</v>
      </c>
      <c r="D172">
        <v>5488</v>
      </c>
      <c r="E172">
        <v>2744</v>
      </c>
      <c r="F172" s="4">
        <v>60.977777777777774</v>
      </c>
      <c r="G172">
        <f t="shared" si="2"/>
        <v>5488</v>
      </c>
      <c r="I172" s="6"/>
    </row>
    <row r="173" spans="1:9" x14ac:dyDescent="0.25">
      <c r="A173" t="s">
        <v>6</v>
      </c>
      <c r="B173">
        <v>1998</v>
      </c>
      <c r="C173" t="s">
        <v>10</v>
      </c>
      <c r="D173">
        <v>1738.8</v>
      </c>
      <c r="E173">
        <v>1738.8</v>
      </c>
      <c r="F173" s="4">
        <v>19.32</v>
      </c>
      <c r="G173">
        <f t="shared" si="2"/>
        <v>1738.8</v>
      </c>
    </row>
    <row r="174" spans="1:9" x14ac:dyDescent="0.25">
      <c r="A174" t="s">
        <v>6</v>
      </c>
      <c r="B174">
        <v>1999</v>
      </c>
      <c r="C174" t="s">
        <v>13</v>
      </c>
      <c r="D174">
        <v>2108.9</v>
      </c>
      <c r="E174">
        <v>2108.9</v>
      </c>
      <c r="F174" s="4">
        <v>23.432222222222222</v>
      </c>
      <c r="G174">
        <f t="shared" si="2"/>
        <v>2108.9</v>
      </c>
    </row>
    <row r="175" spans="1:9" x14ac:dyDescent="0.25">
      <c r="A175" t="s">
        <v>6</v>
      </c>
      <c r="B175">
        <v>1999</v>
      </c>
      <c r="C175" t="s">
        <v>11</v>
      </c>
      <c r="D175">
        <v>4512.7000000000007</v>
      </c>
      <c r="E175">
        <v>1504.2333333333336</v>
      </c>
      <c r="F175" s="4">
        <v>50.141111111111123</v>
      </c>
      <c r="G175">
        <f t="shared" si="2"/>
        <v>4512.7000000000007</v>
      </c>
    </row>
    <row r="176" spans="1:9" x14ac:dyDescent="0.25">
      <c r="A176" t="s">
        <v>6</v>
      </c>
      <c r="B176">
        <v>1999</v>
      </c>
      <c r="C176" t="s">
        <v>12</v>
      </c>
      <c r="D176">
        <v>6259.1</v>
      </c>
      <c r="E176">
        <v>2086.3666666666668</v>
      </c>
      <c r="F176" s="4">
        <v>69.545555555555566</v>
      </c>
      <c r="G176">
        <f t="shared" si="2"/>
        <v>6259.1000000000013</v>
      </c>
    </row>
    <row r="177" spans="1:7" x14ac:dyDescent="0.25">
      <c r="A177" t="s">
        <v>6</v>
      </c>
      <c r="B177">
        <v>1999</v>
      </c>
      <c r="C177" t="s">
        <v>10</v>
      </c>
      <c r="D177">
        <v>877.1</v>
      </c>
      <c r="E177">
        <v>877.1</v>
      </c>
      <c r="F177" s="4">
        <v>9.7455555555555566</v>
      </c>
      <c r="G177">
        <f t="shared" si="2"/>
        <v>877.10000000000014</v>
      </c>
    </row>
    <row r="178" spans="1:7" x14ac:dyDescent="0.25">
      <c r="A178" t="s">
        <v>6</v>
      </c>
      <c r="B178">
        <v>2000</v>
      </c>
      <c r="C178" t="s">
        <v>13</v>
      </c>
      <c r="D178">
        <v>2282.4</v>
      </c>
      <c r="E178">
        <v>2282.4</v>
      </c>
      <c r="F178" s="4">
        <v>25.36</v>
      </c>
      <c r="G178">
        <f t="shared" si="2"/>
        <v>2282.4</v>
      </c>
    </row>
    <row r="179" spans="1:7" x14ac:dyDescent="0.25">
      <c r="A179" t="s">
        <v>6</v>
      </c>
      <c r="B179">
        <v>2000</v>
      </c>
      <c r="C179" t="s">
        <v>11</v>
      </c>
      <c r="D179">
        <v>5071.3999999999996</v>
      </c>
      <c r="E179">
        <v>1690.4666666666665</v>
      </c>
      <c r="F179" s="4">
        <v>56.348888888888887</v>
      </c>
      <c r="G179">
        <f t="shared" si="2"/>
        <v>5071.3999999999996</v>
      </c>
    </row>
    <row r="180" spans="1:7" x14ac:dyDescent="0.25">
      <c r="A180" t="s">
        <v>6</v>
      </c>
      <c r="B180">
        <v>2000</v>
      </c>
      <c r="C180" t="s">
        <v>12</v>
      </c>
      <c r="D180">
        <v>5400</v>
      </c>
      <c r="E180">
        <v>1800</v>
      </c>
      <c r="F180" s="4">
        <v>60</v>
      </c>
      <c r="G180">
        <f t="shared" si="2"/>
        <v>5400</v>
      </c>
    </row>
    <row r="181" spans="1:7" x14ac:dyDescent="0.25">
      <c r="A181" t="s">
        <v>6</v>
      </c>
      <c r="B181">
        <v>2000</v>
      </c>
      <c r="C181" t="s">
        <v>10</v>
      </c>
      <c r="D181">
        <v>1236.3</v>
      </c>
      <c r="E181">
        <v>1236.3</v>
      </c>
      <c r="F181" s="4">
        <v>13.736666666666666</v>
      </c>
      <c r="G181">
        <f t="shared" si="2"/>
        <v>1236.3</v>
      </c>
    </row>
    <row r="182" spans="1:7" x14ac:dyDescent="0.25">
      <c r="A182" t="s">
        <v>6</v>
      </c>
      <c r="B182">
        <v>2001</v>
      </c>
      <c r="C182" t="s">
        <v>13</v>
      </c>
      <c r="D182">
        <v>1365.3</v>
      </c>
      <c r="E182">
        <v>1365.3</v>
      </c>
      <c r="F182" s="4">
        <v>15.17</v>
      </c>
      <c r="G182">
        <f t="shared" si="2"/>
        <v>1365.3</v>
      </c>
    </row>
    <row r="183" spans="1:7" x14ac:dyDescent="0.25">
      <c r="A183" t="s">
        <v>6</v>
      </c>
      <c r="B183">
        <v>2001</v>
      </c>
      <c r="C183" t="s">
        <v>11</v>
      </c>
      <c r="D183">
        <v>4495.3</v>
      </c>
      <c r="E183">
        <v>1498.4333333333334</v>
      </c>
      <c r="F183" s="4">
        <v>49.94777777777778</v>
      </c>
      <c r="G183">
        <f t="shared" si="2"/>
        <v>4495.3</v>
      </c>
    </row>
    <row r="184" spans="1:7" x14ac:dyDescent="0.25">
      <c r="A184" t="s">
        <v>6</v>
      </c>
      <c r="B184">
        <v>2001</v>
      </c>
      <c r="C184" t="s">
        <v>12</v>
      </c>
      <c r="D184">
        <v>4796.5</v>
      </c>
      <c r="E184">
        <v>1598.8333333333333</v>
      </c>
      <c r="F184" s="4">
        <v>53.294444444444444</v>
      </c>
      <c r="G184">
        <f t="shared" si="2"/>
        <v>4796.5</v>
      </c>
    </row>
    <row r="185" spans="1:7" x14ac:dyDescent="0.25">
      <c r="A185" t="s">
        <v>6</v>
      </c>
      <c r="B185">
        <v>2001</v>
      </c>
      <c r="C185" t="s">
        <v>10</v>
      </c>
      <c r="F185" s="4"/>
      <c r="G185">
        <f t="shared" si="2"/>
        <v>0</v>
      </c>
    </row>
    <row r="186" spans="1:7" x14ac:dyDescent="0.25">
      <c r="A186" t="s">
        <v>6</v>
      </c>
      <c r="B186">
        <v>2002</v>
      </c>
      <c r="C186" t="s">
        <v>13</v>
      </c>
      <c r="D186">
        <v>4404.3</v>
      </c>
      <c r="E186">
        <v>2202.15</v>
      </c>
      <c r="F186" s="4">
        <v>48.936666666666667</v>
      </c>
      <c r="G186">
        <f t="shared" si="2"/>
        <v>4404.3</v>
      </c>
    </row>
    <row r="187" spans="1:7" x14ac:dyDescent="0.25">
      <c r="A187" t="s">
        <v>6</v>
      </c>
      <c r="B187">
        <v>2002</v>
      </c>
      <c r="C187" t="s">
        <v>11</v>
      </c>
      <c r="D187">
        <v>2642.1</v>
      </c>
      <c r="E187">
        <v>1321.05</v>
      </c>
      <c r="F187" s="4">
        <v>29.356666666666666</v>
      </c>
      <c r="G187">
        <f t="shared" si="2"/>
        <v>2642.1</v>
      </c>
    </row>
    <row r="188" spans="1:7" x14ac:dyDescent="0.25">
      <c r="A188" t="s">
        <v>6</v>
      </c>
      <c r="B188">
        <v>2002</v>
      </c>
      <c r="C188" t="s">
        <v>12</v>
      </c>
      <c r="D188">
        <v>4531.7999999999993</v>
      </c>
      <c r="E188">
        <v>2265.8999999999996</v>
      </c>
      <c r="F188" s="4">
        <v>50.353333333333325</v>
      </c>
      <c r="G188">
        <f t="shared" si="2"/>
        <v>4531.7999999999993</v>
      </c>
    </row>
    <row r="189" spans="1:7" x14ac:dyDescent="0.25">
      <c r="A189" t="s">
        <v>6</v>
      </c>
      <c r="B189">
        <v>2002</v>
      </c>
      <c r="C189" t="s">
        <v>10</v>
      </c>
      <c r="F189" s="4"/>
      <c r="G189">
        <f t="shared" si="2"/>
        <v>0</v>
      </c>
    </row>
    <row r="190" spans="1:7" x14ac:dyDescent="0.25">
      <c r="A190" t="s">
        <v>6</v>
      </c>
      <c r="B190">
        <v>2003</v>
      </c>
      <c r="C190" t="s">
        <v>13</v>
      </c>
      <c r="D190">
        <v>2246.4</v>
      </c>
      <c r="E190">
        <v>2246.4</v>
      </c>
      <c r="F190" s="4">
        <v>24.96</v>
      </c>
      <c r="G190">
        <f t="shared" si="2"/>
        <v>2246.4</v>
      </c>
    </row>
    <row r="191" spans="1:7" x14ac:dyDescent="0.25">
      <c r="A191" t="s">
        <v>6</v>
      </c>
      <c r="B191">
        <v>2003</v>
      </c>
      <c r="C191" t="s">
        <v>11</v>
      </c>
      <c r="F191" s="4"/>
      <c r="G191">
        <f t="shared" si="2"/>
        <v>0</v>
      </c>
    </row>
    <row r="192" spans="1:7" x14ac:dyDescent="0.25">
      <c r="A192" t="s">
        <v>6</v>
      </c>
      <c r="B192">
        <v>2003</v>
      </c>
      <c r="C192" t="s">
        <v>12</v>
      </c>
      <c r="D192">
        <v>3456.4</v>
      </c>
      <c r="E192">
        <v>1728.2</v>
      </c>
      <c r="F192" s="4">
        <v>38.404444444444444</v>
      </c>
      <c r="G192">
        <f t="shared" si="2"/>
        <v>3456.4</v>
      </c>
    </row>
    <row r="193" spans="1:7" x14ac:dyDescent="0.25">
      <c r="A193" t="s">
        <v>6</v>
      </c>
      <c r="B193">
        <v>2003</v>
      </c>
      <c r="C193" t="s">
        <v>10</v>
      </c>
      <c r="F193" s="4"/>
      <c r="G193">
        <f t="shared" si="2"/>
        <v>0</v>
      </c>
    </row>
    <row r="194" spans="1:7" x14ac:dyDescent="0.25">
      <c r="A194" t="s">
        <v>17</v>
      </c>
      <c r="B194">
        <v>1966</v>
      </c>
      <c r="C194" t="s">
        <v>11</v>
      </c>
      <c r="D194">
        <v>4338.3999999999996</v>
      </c>
      <c r="E194">
        <v>1084.5999999999999</v>
      </c>
      <c r="F194" s="4">
        <v>48.204444444444441</v>
      </c>
      <c r="G194">
        <f t="shared" si="2"/>
        <v>4338.3999999999996</v>
      </c>
    </row>
    <row r="195" spans="1:7" x14ac:dyDescent="0.25">
      <c r="A195" t="s">
        <v>17</v>
      </c>
      <c r="B195">
        <v>1966</v>
      </c>
      <c r="C195" t="s">
        <v>12</v>
      </c>
      <c r="D195">
        <v>689.2</v>
      </c>
      <c r="E195">
        <v>689.2</v>
      </c>
      <c r="F195" s="4">
        <v>7.6577777777777785</v>
      </c>
      <c r="G195">
        <f t="shared" ref="G195:G258" si="3">F195*90</f>
        <v>689.2</v>
      </c>
    </row>
    <row r="196" spans="1:7" x14ac:dyDescent="0.25">
      <c r="A196" t="s">
        <v>17</v>
      </c>
      <c r="B196">
        <v>1967</v>
      </c>
      <c r="C196" t="s">
        <v>13</v>
      </c>
      <c r="D196">
        <v>615.70000000000005</v>
      </c>
      <c r="E196">
        <v>307.85000000000002</v>
      </c>
      <c r="F196" s="4">
        <v>6.841111111111112</v>
      </c>
      <c r="G196">
        <f t="shared" si="3"/>
        <v>615.70000000000005</v>
      </c>
    </row>
    <row r="197" spans="1:7" x14ac:dyDescent="0.25">
      <c r="A197" t="s">
        <v>17</v>
      </c>
      <c r="B197">
        <v>1967</v>
      </c>
      <c r="C197" t="s">
        <v>11</v>
      </c>
      <c r="D197">
        <v>4070</v>
      </c>
      <c r="E197">
        <v>1356.6666666666667</v>
      </c>
      <c r="F197" s="4">
        <v>45.222222222222221</v>
      </c>
      <c r="G197">
        <f t="shared" si="3"/>
        <v>4070</v>
      </c>
    </row>
    <row r="198" spans="1:7" x14ac:dyDescent="0.25">
      <c r="A198" t="s">
        <v>17</v>
      </c>
      <c r="B198">
        <v>1967</v>
      </c>
      <c r="C198" t="s">
        <v>12</v>
      </c>
      <c r="D198">
        <v>2301.1</v>
      </c>
      <c r="E198">
        <v>767.0333333333333</v>
      </c>
      <c r="F198" s="4">
        <v>25.567777777777778</v>
      </c>
      <c r="G198">
        <f t="shared" si="3"/>
        <v>2301.1</v>
      </c>
    </row>
    <row r="199" spans="1:7" x14ac:dyDescent="0.25">
      <c r="A199" t="s">
        <v>17</v>
      </c>
      <c r="B199">
        <v>1967</v>
      </c>
      <c r="C199" t="s">
        <v>10</v>
      </c>
      <c r="D199">
        <v>314.10000000000002</v>
      </c>
      <c r="E199">
        <v>314.10000000000002</v>
      </c>
      <c r="F199" s="4">
        <v>3.49</v>
      </c>
      <c r="G199">
        <f t="shared" si="3"/>
        <v>314.10000000000002</v>
      </c>
    </row>
    <row r="200" spans="1:7" x14ac:dyDescent="0.25">
      <c r="A200" t="s">
        <v>17</v>
      </c>
      <c r="B200">
        <v>1968</v>
      </c>
      <c r="C200" t="s">
        <v>13</v>
      </c>
      <c r="D200">
        <v>1325.6</v>
      </c>
      <c r="E200">
        <v>662.8</v>
      </c>
      <c r="F200" s="4">
        <v>14.728888888888887</v>
      </c>
      <c r="G200">
        <f t="shared" si="3"/>
        <v>1325.6</v>
      </c>
    </row>
    <row r="201" spans="1:7" x14ac:dyDescent="0.25">
      <c r="A201" t="s">
        <v>17</v>
      </c>
      <c r="B201">
        <v>1968</v>
      </c>
      <c r="C201" t="s">
        <v>11</v>
      </c>
      <c r="D201">
        <v>3766.6</v>
      </c>
      <c r="E201">
        <v>1255.5333333333333</v>
      </c>
      <c r="F201" s="4">
        <v>41.851111111111109</v>
      </c>
      <c r="G201">
        <f t="shared" si="3"/>
        <v>3766.6</v>
      </c>
    </row>
    <row r="202" spans="1:7" x14ac:dyDescent="0.25">
      <c r="A202" t="s">
        <v>17</v>
      </c>
      <c r="B202">
        <v>1968</v>
      </c>
      <c r="C202" t="s">
        <v>12</v>
      </c>
      <c r="D202">
        <v>884.2</v>
      </c>
      <c r="E202">
        <v>294.73333333333335</v>
      </c>
      <c r="F202" s="4">
        <v>9.8244444444444454</v>
      </c>
      <c r="G202">
        <f t="shared" si="3"/>
        <v>884.2</v>
      </c>
    </row>
    <row r="203" spans="1:7" x14ac:dyDescent="0.25">
      <c r="A203" t="s">
        <v>17</v>
      </c>
      <c r="B203">
        <v>1968</v>
      </c>
      <c r="C203" t="s">
        <v>10</v>
      </c>
      <c r="D203">
        <v>906.6</v>
      </c>
      <c r="E203">
        <v>906.6</v>
      </c>
      <c r="F203" s="4">
        <v>10.073333333333334</v>
      </c>
      <c r="G203">
        <f t="shared" si="3"/>
        <v>906.6</v>
      </c>
    </row>
    <row r="204" spans="1:7" x14ac:dyDescent="0.25">
      <c r="A204" t="s">
        <v>17</v>
      </c>
      <c r="B204">
        <v>1969</v>
      </c>
      <c r="C204" t="s">
        <v>13</v>
      </c>
      <c r="D204">
        <v>527.70000000000005</v>
      </c>
      <c r="E204">
        <v>175.9</v>
      </c>
      <c r="F204" s="4">
        <v>5.8633333333333342</v>
      </c>
      <c r="G204">
        <f t="shared" si="3"/>
        <v>527.70000000000005</v>
      </c>
    </row>
    <row r="205" spans="1:7" x14ac:dyDescent="0.25">
      <c r="A205" t="s">
        <v>17</v>
      </c>
      <c r="B205">
        <v>1969</v>
      </c>
      <c r="C205" t="s">
        <v>11</v>
      </c>
      <c r="D205">
        <v>2518</v>
      </c>
      <c r="E205">
        <v>839.33333333333337</v>
      </c>
      <c r="F205" s="4">
        <v>27.977777777777778</v>
      </c>
      <c r="G205">
        <f t="shared" si="3"/>
        <v>2518</v>
      </c>
    </row>
    <row r="206" spans="1:7" x14ac:dyDescent="0.25">
      <c r="A206" t="s">
        <v>17</v>
      </c>
      <c r="B206">
        <v>1969</v>
      </c>
      <c r="C206" t="s">
        <v>12</v>
      </c>
      <c r="D206">
        <v>1315.8</v>
      </c>
      <c r="E206">
        <v>438.59999999999997</v>
      </c>
      <c r="F206" s="4">
        <v>14.62</v>
      </c>
      <c r="G206">
        <f t="shared" si="3"/>
        <v>1315.8</v>
      </c>
    </row>
    <row r="207" spans="1:7" x14ac:dyDescent="0.25">
      <c r="A207" t="s">
        <v>17</v>
      </c>
      <c r="B207">
        <v>1969</v>
      </c>
      <c r="C207" t="s">
        <v>10</v>
      </c>
      <c r="F207" s="4"/>
      <c r="G207">
        <f t="shared" si="3"/>
        <v>0</v>
      </c>
    </row>
    <row r="208" spans="1:7" x14ac:dyDescent="0.25">
      <c r="A208" t="s">
        <v>17</v>
      </c>
      <c r="B208">
        <v>1970</v>
      </c>
      <c r="C208" t="s">
        <v>13</v>
      </c>
      <c r="D208">
        <v>1390.8</v>
      </c>
      <c r="E208">
        <v>695.4</v>
      </c>
      <c r="F208" s="4">
        <v>15.453333333333333</v>
      </c>
      <c r="G208">
        <f t="shared" si="3"/>
        <v>1390.8</v>
      </c>
    </row>
    <row r="209" spans="1:7" x14ac:dyDescent="0.25">
      <c r="A209" t="s">
        <v>17</v>
      </c>
      <c r="B209">
        <v>1970</v>
      </c>
      <c r="C209" t="s">
        <v>11</v>
      </c>
      <c r="D209">
        <v>5350.5</v>
      </c>
      <c r="E209">
        <v>1783.5</v>
      </c>
      <c r="F209" s="4">
        <v>59.45</v>
      </c>
      <c r="G209">
        <f t="shared" si="3"/>
        <v>5350.5</v>
      </c>
    </row>
    <row r="210" spans="1:7" x14ac:dyDescent="0.25">
      <c r="A210" t="s">
        <v>17</v>
      </c>
      <c r="B210">
        <v>1970</v>
      </c>
      <c r="C210" t="s">
        <v>12</v>
      </c>
      <c r="D210">
        <v>1883.8000000000002</v>
      </c>
      <c r="E210">
        <v>627.93333333333339</v>
      </c>
      <c r="F210" s="4">
        <v>20.931111111111115</v>
      </c>
      <c r="G210">
        <f t="shared" si="3"/>
        <v>1883.8000000000004</v>
      </c>
    </row>
    <row r="211" spans="1:7" x14ac:dyDescent="0.25">
      <c r="A211" t="s">
        <v>17</v>
      </c>
      <c r="B211">
        <v>1970</v>
      </c>
      <c r="C211" t="s">
        <v>10</v>
      </c>
      <c r="D211">
        <v>385.3</v>
      </c>
      <c r="E211">
        <v>385.3</v>
      </c>
      <c r="F211" s="4">
        <v>4.2811111111111115</v>
      </c>
      <c r="G211">
        <f t="shared" si="3"/>
        <v>385.3</v>
      </c>
    </row>
    <row r="212" spans="1:7" x14ac:dyDescent="0.25">
      <c r="A212" t="s">
        <v>17</v>
      </c>
      <c r="B212">
        <v>1971</v>
      </c>
      <c r="C212" t="s">
        <v>13</v>
      </c>
      <c r="D212">
        <v>106.3</v>
      </c>
      <c r="E212">
        <v>53.15</v>
      </c>
      <c r="F212" s="4">
        <v>1.181111111111111</v>
      </c>
      <c r="G212">
        <f t="shared" si="3"/>
        <v>106.29999999999998</v>
      </c>
    </row>
    <row r="213" spans="1:7" x14ac:dyDescent="0.25">
      <c r="A213" t="s">
        <v>17</v>
      </c>
      <c r="B213">
        <v>1971</v>
      </c>
      <c r="C213" t="s">
        <v>11</v>
      </c>
      <c r="D213">
        <v>3242.8</v>
      </c>
      <c r="E213">
        <v>1080.9333333333334</v>
      </c>
      <c r="F213" s="4">
        <v>36.031111111111116</v>
      </c>
      <c r="G213">
        <f t="shared" si="3"/>
        <v>3242.8000000000006</v>
      </c>
    </row>
    <row r="214" spans="1:7" x14ac:dyDescent="0.25">
      <c r="A214" t="s">
        <v>17</v>
      </c>
      <c r="B214">
        <v>1971</v>
      </c>
      <c r="C214" t="s">
        <v>12</v>
      </c>
      <c r="D214">
        <v>993.6</v>
      </c>
      <c r="E214">
        <v>331.2</v>
      </c>
      <c r="F214" s="4">
        <v>11.040000000000001</v>
      </c>
      <c r="G214">
        <f t="shared" si="3"/>
        <v>993.60000000000014</v>
      </c>
    </row>
    <row r="215" spans="1:7" x14ac:dyDescent="0.25">
      <c r="A215" t="s">
        <v>17</v>
      </c>
      <c r="B215">
        <v>1971</v>
      </c>
      <c r="C215" t="s">
        <v>10</v>
      </c>
      <c r="D215">
        <v>333.5</v>
      </c>
      <c r="E215">
        <v>333.5</v>
      </c>
      <c r="F215" s="4">
        <v>3.7055555555555557</v>
      </c>
      <c r="G215">
        <f t="shared" si="3"/>
        <v>333.5</v>
      </c>
    </row>
    <row r="216" spans="1:7" x14ac:dyDescent="0.25">
      <c r="A216" t="s">
        <v>17</v>
      </c>
      <c r="B216">
        <v>1972</v>
      </c>
      <c r="C216" t="s">
        <v>13</v>
      </c>
      <c r="D216">
        <v>273.5</v>
      </c>
      <c r="E216">
        <v>136.75</v>
      </c>
      <c r="F216" s="4">
        <v>3.0388888888888888</v>
      </c>
      <c r="G216">
        <f t="shared" si="3"/>
        <v>273.5</v>
      </c>
    </row>
    <row r="217" spans="1:7" x14ac:dyDescent="0.25">
      <c r="A217" t="s">
        <v>17</v>
      </c>
      <c r="B217">
        <v>1972</v>
      </c>
      <c r="C217" t="s">
        <v>11</v>
      </c>
      <c r="D217">
        <v>2950.9</v>
      </c>
      <c r="E217">
        <v>983.63333333333333</v>
      </c>
      <c r="F217" s="4">
        <v>32.787777777777777</v>
      </c>
      <c r="G217">
        <f t="shared" si="3"/>
        <v>2950.9</v>
      </c>
    </row>
    <row r="218" spans="1:7" x14ac:dyDescent="0.25">
      <c r="A218" t="s">
        <v>17</v>
      </c>
      <c r="B218">
        <v>1972</v>
      </c>
      <c r="C218" t="s">
        <v>12</v>
      </c>
      <c r="D218">
        <v>351.4</v>
      </c>
      <c r="E218">
        <v>117.13333333333333</v>
      </c>
      <c r="F218" s="4">
        <v>3.9044444444444442</v>
      </c>
      <c r="G218">
        <f t="shared" si="3"/>
        <v>351.4</v>
      </c>
    </row>
    <row r="219" spans="1:7" x14ac:dyDescent="0.25">
      <c r="A219" t="s">
        <v>17</v>
      </c>
      <c r="B219">
        <v>1972</v>
      </c>
      <c r="C219" t="s">
        <v>10</v>
      </c>
      <c r="D219">
        <v>507.9</v>
      </c>
      <c r="E219">
        <v>507.9</v>
      </c>
      <c r="F219" s="4">
        <v>5.6433333333333326</v>
      </c>
      <c r="G219">
        <f t="shared" si="3"/>
        <v>507.89999999999992</v>
      </c>
    </row>
    <row r="220" spans="1:7" x14ac:dyDescent="0.25">
      <c r="A220" t="s">
        <v>17</v>
      </c>
      <c r="B220">
        <v>1973</v>
      </c>
      <c r="C220" t="s">
        <v>13</v>
      </c>
      <c r="D220">
        <v>369.1</v>
      </c>
      <c r="E220">
        <v>184.55</v>
      </c>
      <c r="F220" s="4">
        <v>4.1011111111111109</v>
      </c>
      <c r="G220">
        <f t="shared" si="3"/>
        <v>369.09999999999997</v>
      </c>
    </row>
    <row r="221" spans="1:7" x14ac:dyDescent="0.25">
      <c r="A221" t="s">
        <v>17</v>
      </c>
      <c r="B221">
        <v>1973</v>
      </c>
      <c r="C221" t="s">
        <v>11</v>
      </c>
      <c r="D221">
        <v>2868.1</v>
      </c>
      <c r="E221">
        <v>956.0333333333333</v>
      </c>
      <c r="F221" s="4">
        <v>31.867777777777778</v>
      </c>
      <c r="G221">
        <f t="shared" si="3"/>
        <v>2868.1</v>
      </c>
    </row>
    <row r="222" spans="1:7" x14ac:dyDescent="0.25">
      <c r="A222" t="s">
        <v>17</v>
      </c>
      <c r="B222">
        <v>1973</v>
      </c>
      <c r="C222" t="s">
        <v>12</v>
      </c>
      <c r="D222">
        <v>796.59999999999991</v>
      </c>
      <c r="E222">
        <v>265.5333333333333</v>
      </c>
      <c r="F222" s="4">
        <v>8.8511111111111109</v>
      </c>
      <c r="G222">
        <f t="shared" si="3"/>
        <v>796.6</v>
      </c>
    </row>
    <row r="223" spans="1:7" x14ac:dyDescent="0.25">
      <c r="A223" t="s">
        <v>17</v>
      </c>
      <c r="B223">
        <v>1973</v>
      </c>
      <c r="C223" t="s">
        <v>10</v>
      </c>
      <c r="D223">
        <v>115.3</v>
      </c>
      <c r="E223">
        <v>115.3</v>
      </c>
      <c r="F223" s="4">
        <v>1.2811111111111111</v>
      </c>
      <c r="G223">
        <f t="shared" si="3"/>
        <v>115.3</v>
      </c>
    </row>
    <row r="224" spans="1:7" x14ac:dyDescent="0.25">
      <c r="A224" t="s">
        <v>17</v>
      </c>
      <c r="B224">
        <v>1974</v>
      </c>
      <c r="C224" t="s">
        <v>13</v>
      </c>
      <c r="D224">
        <v>2522</v>
      </c>
      <c r="E224">
        <v>1261</v>
      </c>
      <c r="F224" s="4">
        <v>28.022222222222222</v>
      </c>
      <c r="G224">
        <f t="shared" si="3"/>
        <v>2522</v>
      </c>
    </row>
    <row r="225" spans="1:7" x14ac:dyDescent="0.25">
      <c r="A225" t="s">
        <v>17</v>
      </c>
      <c r="B225">
        <v>1974</v>
      </c>
      <c r="C225" t="s">
        <v>11</v>
      </c>
      <c r="D225">
        <v>5429.9000000000005</v>
      </c>
      <c r="E225">
        <v>1357.4750000000001</v>
      </c>
      <c r="F225" s="4">
        <v>60.332222222222228</v>
      </c>
      <c r="G225">
        <f t="shared" si="3"/>
        <v>5429.9000000000005</v>
      </c>
    </row>
    <row r="226" spans="1:7" x14ac:dyDescent="0.25">
      <c r="A226" t="s">
        <v>17</v>
      </c>
      <c r="B226">
        <v>1974</v>
      </c>
      <c r="C226" t="s">
        <v>12</v>
      </c>
      <c r="D226">
        <v>744</v>
      </c>
      <c r="E226">
        <v>248</v>
      </c>
      <c r="F226" s="4">
        <v>8.2666666666666675</v>
      </c>
      <c r="G226">
        <f t="shared" si="3"/>
        <v>744.00000000000011</v>
      </c>
    </row>
    <row r="227" spans="1:7" x14ac:dyDescent="0.25">
      <c r="A227" t="s">
        <v>17</v>
      </c>
      <c r="B227">
        <v>1974</v>
      </c>
      <c r="C227" t="s">
        <v>10</v>
      </c>
      <c r="F227" s="4"/>
      <c r="G227">
        <f t="shared" si="3"/>
        <v>0</v>
      </c>
    </row>
    <row r="228" spans="1:7" x14ac:dyDescent="0.25">
      <c r="A228" t="s">
        <v>17</v>
      </c>
      <c r="B228">
        <v>1975</v>
      </c>
      <c r="C228" t="s">
        <v>13</v>
      </c>
      <c r="D228">
        <v>3313.6</v>
      </c>
      <c r="E228">
        <v>1104.5333333333333</v>
      </c>
      <c r="F228" s="4">
        <v>36.817777777777778</v>
      </c>
      <c r="G228">
        <f t="shared" si="3"/>
        <v>3313.6</v>
      </c>
    </row>
    <row r="229" spans="1:7" x14ac:dyDescent="0.25">
      <c r="A229" t="s">
        <v>17</v>
      </c>
      <c r="B229">
        <v>1975</v>
      </c>
      <c r="C229" t="s">
        <v>11</v>
      </c>
      <c r="D229">
        <v>4137.2000000000007</v>
      </c>
      <c r="E229">
        <v>1379.0666666666668</v>
      </c>
      <c r="F229" s="4">
        <v>45.968888888888898</v>
      </c>
      <c r="G229">
        <f t="shared" si="3"/>
        <v>4137.2000000000007</v>
      </c>
    </row>
    <row r="230" spans="1:7" x14ac:dyDescent="0.25">
      <c r="A230" t="s">
        <v>17</v>
      </c>
      <c r="B230">
        <v>1975</v>
      </c>
      <c r="C230" t="s">
        <v>12</v>
      </c>
      <c r="D230">
        <v>2299.5</v>
      </c>
      <c r="E230">
        <v>766.5</v>
      </c>
      <c r="F230" s="4">
        <v>25.55</v>
      </c>
      <c r="G230">
        <f t="shared" si="3"/>
        <v>2299.5</v>
      </c>
    </row>
    <row r="231" spans="1:7" x14ac:dyDescent="0.25">
      <c r="A231" t="s">
        <v>17</v>
      </c>
      <c r="B231">
        <v>1975</v>
      </c>
      <c r="C231" t="s">
        <v>10</v>
      </c>
      <c r="F231" s="4"/>
      <c r="G231">
        <f t="shared" si="3"/>
        <v>0</v>
      </c>
    </row>
    <row r="232" spans="1:7" x14ac:dyDescent="0.25">
      <c r="A232" t="s">
        <v>17</v>
      </c>
      <c r="B232">
        <v>1976</v>
      </c>
      <c r="C232" t="s">
        <v>13</v>
      </c>
      <c r="D232">
        <v>300.2</v>
      </c>
      <c r="E232">
        <v>150.1</v>
      </c>
      <c r="F232" s="4">
        <v>3.3355555555555556</v>
      </c>
      <c r="G232">
        <f t="shared" si="3"/>
        <v>300.2</v>
      </c>
    </row>
    <row r="233" spans="1:7" x14ac:dyDescent="0.25">
      <c r="A233" t="s">
        <v>17</v>
      </c>
      <c r="B233">
        <v>1976</v>
      </c>
      <c r="C233" t="s">
        <v>11</v>
      </c>
      <c r="D233">
        <v>4825</v>
      </c>
      <c r="E233">
        <v>1206.25</v>
      </c>
      <c r="F233" s="4">
        <v>53.611111111111114</v>
      </c>
      <c r="G233">
        <f t="shared" si="3"/>
        <v>4825</v>
      </c>
    </row>
    <row r="234" spans="1:7" x14ac:dyDescent="0.25">
      <c r="A234" t="s">
        <v>17</v>
      </c>
      <c r="B234">
        <v>1976</v>
      </c>
      <c r="C234" t="s">
        <v>12</v>
      </c>
      <c r="D234">
        <v>295.39999999999998</v>
      </c>
      <c r="E234">
        <v>147.69999999999999</v>
      </c>
      <c r="F234" s="4">
        <v>3.2822222222222219</v>
      </c>
      <c r="G234">
        <f t="shared" si="3"/>
        <v>295.39999999999998</v>
      </c>
    </row>
    <row r="235" spans="1:7" x14ac:dyDescent="0.25">
      <c r="A235" t="s">
        <v>17</v>
      </c>
      <c r="B235">
        <v>1976</v>
      </c>
      <c r="C235" t="s">
        <v>10</v>
      </c>
      <c r="F235" s="4"/>
      <c r="G235">
        <f t="shared" si="3"/>
        <v>0</v>
      </c>
    </row>
    <row r="236" spans="1:7" x14ac:dyDescent="0.25">
      <c r="A236" t="s">
        <v>17</v>
      </c>
      <c r="B236">
        <v>1977</v>
      </c>
      <c r="C236" t="s">
        <v>13</v>
      </c>
      <c r="D236">
        <v>614.20000000000005</v>
      </c>
      <c r="E236">
        <v>307.10000000000002</v>
      </c>
      <c r="F236" s="4">
        <v>6.8244444444444445</v>
      </c>
      <c r="G236">
        <f t="shared" si="3"/>
        <v>614.20000000000005</v>
      </c>
    </row>
    <row r="237" spans="1:7" x14ac:dyDescent="0.25">
      <c r="A237" t="s">
        <v>17</v>
      </c>
      <c r="B237">
        <v>1977</v>
      </c>
      <c r="C237" t="s">
        <v>11</v>
      </c>
      <c r="D237">
        <v>2906</v>
      </c>
      <c r="E237">
        <v>968.66666666666663</v>
      </c>
      <c r="F237" s="4">
        <v>32.288888888888891</v>
      </c>
      <c r="G237">
        <f t="shared" si="3"/>
        <v>2906</v>
      </c>
    </row>
    <row r="238" spans="1:7" x14ac:dyDescent="0.25">
      <c r="A238" t="s">
        <v>17</v>
      </c>
      <c r="B238">
        <v>1977</v>
      </c>
      <c r="C238" t="s">
        <v>12</v>
      </c>
      <c r="D238">
        <v>2390.4</v>
      </c>
      <c r="E238">
        <v>796.80000000000007</v>
      </c>
      <c r="F238" s="4">
        <v>26.560000000000002</v>
      </c>
      <c r="G238">
        <f t="shared" si="3"/>
        <v>2390.4</v>
      </c>
    </row>
    <row r="239" spans="1:7" x14ac:dyDescent="0.25">
      <c r="A239" t="s">
        <v>17</v>
      </c>
      <c r="B239">
        <v>1977</v>
      </c>
      <c r="C239" t="s">
        <v>10</v>
      </c>
      <c r="D239">
        <v>237</v>
      </c>
      <c r="E239">
        <v>237</v>
      </c>
      <c r="F239" s="4">
        <v>2.6333333333333333</v>
      </c>
      <c r="G239">
        <f t="shared" si="3"/>
        <v>237</v>
      </c>
    </row>
    <row r="240" spans="1:7" x14ac:dyDescent="0.25">
      <c r="A240" t="s">
        <v>17</v>
      </c>
      <c r="B240">
        <v>1978</v>
      </c>
      <c r="C240" t="s">
        <v>13</v>
      </c>
      <c r="D240">
        <v>1294.2</v>
      </c>
      <c r="E240">
        <v>647.1</v>
      </c>
      <c r="F240" s="4">
        <v>14.38</v>
      </c>
      <c r="G240">
        <f t="shared" si="3"/>
        <v>1294.2</v>
      </c>
    </row>
    <row r="241" spans="1:7" x14ac:dyDescent="0.25">
      <c r="A241" t="s">
        <v>17</v>
      </c>
      <c r="B241">
        <v>1978</v>
      </c>
      <c r="C241" t="s">
        <v>11</v>
      </c>
      <c r="D241">
        <v>4135.5</v>
      </c>
      <c r="E241">
        <v>1378.5</v>
      </c>
      <c r="F241" s="4">
        <v>45.95</v>
      </c>
      <c r="G241">
        <f t="shared" si="3"/>
        <v>4135.5</v>
      </c>
    </row>
    <row r="242" spans="1:7" x14ac:dyDescent="0.25">
      <c r="A242" t="s">
        <v>17</v>
      </c>
      <c r="B242">
        <v>1978</v>
      </c>
      <c r="C242" t="s">
        <v>12</v>
      </c>
      <c r="D242">
        <v>1648.4</v>
      </c>
      <c r="E242">
        <v>549.4666666666667</v>
      </c>
      <c r="F242" s="4">
        <v>18.315555555555555</v>
      </c>
      <c r="G242">
        <f t="shared" si="3"/>
        <v>1648.3999999999999</v>
      </c>
    </row>
    <row r="243" spans="1:7" x14ac:dyDescent="0.25">
      <c r="A243" t="s">
        <v>17</v>
      </c>
      <c r="B243">
        <v>1978</v>
      </c>
      <c r="C243" t="s">
        <v>10</v>
      </c>
      <c r="F243" s="4"/>
      <c r="G243">
        <f t="shared" si="3"/>
        <v>0</v>
      </c>
    </row>
    <row r="244" spans="1:7" x14ac:dyDescent="0.25">
      <c r="A244" t="s">
        <v>17</v>
      </c>
      <c r="B244">
        <v>1979</v>
      </c>
      <c r="C244" t="s">
        <v>13</v>
      </c>
      <c r="D244">
        <v>1523.6000000000001</v>
      </c>
      <c r="E244">
        <v>761.80000000000007</v>
      </c>
      <c r="F244" s="4">
        <v>16.928888888888892</v>
      </c>
      <c r="G244">
        <f t="shared" si="3"/>
        <v>1523.6000000000004</v>
      </c>
    </row>
    <row r="245" spans="1:7" x14ac:dyDescent="0.25">
      <c r="A245" t="s">
        <v>17</v>
      </c>
      <c r="B245">
        <v>1979</v>
      </c>
      <c r="C245" t="s">
        <v>11</v>
      </c>
      <c r="D245">
        <v>7267.8</v>
      </c>
      <c r="E245">
        <v>2422.6</v>
      </c>
      <c r="F245" s="4">
        <v>80.75333333333333</v>
      </c>
      <c r="G245">
        <f t="shared" si="3"/>
        <v>7267.7999999999993</v>
      </c>
    </row>
    <row r="246" spans="1:7" x14ac:dyDescent="0.25">
      <c r="A246" t="s">
        <v>17</v>
      </c>
      <c r="B246">
        <v>1979</v>
      </c>
      <c r="C246" t="s">
        <v>12</v>
      </c>
      <c r="D246">
        <v>883.7</v>
      </c>
      <c r="E246">
        <v>883.7</v>
      </c>
      <c r="F246" s="4">
        <v>9.818888888888889</v>
      </c>
      <c r="G246">
        <f t="shared" si="3"/>
        <v>883.7</v>
      </c>
    </row>
    <row r="247" spans="1:7" x14ac:dyDescent="0.25">
      <c r="A247" t="s">
        <v>17</v>
      </c>
      <c r="B247">
        <v>1979</v>
      </c>
      <c r="C247" t="s">
        <v>10</v>
      </c>
      <c r="D247">
        <v>62.1</v>
      </c>
      <c r="E247">
        <v>62.1</v>
      </c>
      <c r="F247" s="4">
        <v>0.69000000000000006</v>
      </c>
      <c r="G247">
        <f t="shared" si="3"/>
        <v>62.100000000000009</v>
      </c>
    </row>
    <row r="248" spans="1:7" x14ac:dyDescent="0.25">
      <c r="A248" t="s">
        <v>17</v>
      </c>
      <c r="B248">
        <v>1980</v>
      </c>
      <c r="C248" t="s">
        <v>13</v>
      </c>
      <c r="D248">
        <v>1609.8</v>
      </c>
      <c r="E248">
        <v>804.9</v>
      </c>
      <c r="F248" s="4">
        <v>17.886666666666667</v>
      </c>
      <c r="G248">
        <f t="shared" si="3"/>
        <v>1609.8</v>
      </c>
    </row>
    <row r="249" spans="1:7" x14ac:dyDescent="0.25">
      <c r="A249" t="s">
        <v>17</v>
      </c>
      <c r="B249">
        <v>1980</v>
      </c>
      <c r="C249" t="s">
        <v>11</v>
      </c>
      <c r="D249">
        <v>2269.9</v>
      </c>
      <c r="E249">
        <v>756.63333333333333</v>
      </c>
      <c r="F249" s="4">
        <v>25.221111111111114</v>
      </c>
      <c r="G249">
        <f t="shared" si="3"/>
        <v>2269.9</v>
      </c>
    </row>
    <row r="250" spans="1:7" x14ac:dyDescent="0.25">
      <c r="A250" t="s">
        <v>17</v>
      </c>
      <c r="B250">
        <v>1980</v>
      </c>
      <c r="C250" t="s">
        <v>12</v>
      </c>
      <c r="D250">
        <v>2637.2</v>
      </c>
      <c r="E250">
        <v>879.06666666666661</v>
      </c>
      <c r="F250" s="4">
        <v>29.30222222222222</v>
      </c>
      <c r="G250">
        <f t="shared" si="3"/>
        <v>2637.2</v>
      </c>
    </row>
    <row r="251" spans="1:7" x14ac:dyDescent="0.25">
      <c r="A251" t="s">
        <v>17</v>
      </c>
      <c r="B251">
        <v>1980</v>
      </c>
      <c r="C251" t="s">
        <v>10</v>
      </c>
      <c r="D251">
        <v>123.6</v>
      </c>
      <c r="E251">
        <v>123.6</v>
      </c>
      <c r="F251" s="4">
        <v>1.3733333333333333</v>
      </c>
      <c r="G251">
        <f t="shared" si="3"/>
        <v>123.6</v>
      </c>
    </row>
    <row r="252" spans="1:7" x14ac:dyDescent="0.25">
      <c r="A252" t="s">
        <v>17</v>
      </c>
      <c r="B252">
        <v>1981</v>
      </c>
      <c r="C252" t="s">
        <v>13</v>
      </c>
      <c r="D252">
        <v>708.7</v>
      </c>
      <c r="E252">
        <v>354.35</v>
      </c>
      <c r="F252" s="4">
        <v>7.8744444444444452</v>
      </c>
      <c r="G252">
        <f t="shared" si="3"/>
        <v>708.7</v>
      </c>
    </row>
    <row r="253" spans="1:7" x14ac:dyDescent="0.25">
      <c r="A253" t="s">
        <v>17</v>
      </c>
      <c r="B253">
        <v>1981</v>
      </c>
      <c r="C253" t="s">
        <v>11</v>
      </c>
      <c r="D253">
        <v>4182.8</v>
      </c>
      <c r="E253">
        <v>1394.2666666666667</v>
      </c>
      <c r="F253" s="4">
        <v>46.475555555555559</v>
      </c>
      <c r="G253">
        <f t="shared" si="3"/>
        <v>4182.8</v>
      </c>
    </row>
    <row r="254" spans="1:7" x14ac:dyDescent="0.25">
      <c r="A254" t="s">
        <v>17</v>
      </c>
      <c r="B254">
        <v>1981</v>
      </c>
      <c r="C254" t="s">
        <v>12</v>
      </c>
      <c r="D254">
        <v>916</v>
      </c>
      <c r="E254">
        <v>458</v>
      </c>
      <c r="F254" s="4">
        <v>10.177777777777777</v>
      </c>
      <c r="G254">
        <f t="shared" si="3"/>
        <v>916</v>
      </c>
    </row>
    <row r="255" spans="1:7" x14ac:dyDescent="0.25">
      <c r="A255" t="s">
        <v>17</v>
      </c>
      <c r="B255">
        <v>1981</v>
      </c>
      <c r="C255" t="s">
        <v>10</v>
      </c>
      <c r="D255">
        <v>546.5</v>
      </c>
      <c r="E255">
        <v>546.5</v>
      </c>
      <c r="F255" s="4">
        <v>6.072222222222222</v>
      </c>
      <c r="G255">
        <f t="shared" si="3"/>
        <v>546.5</v>
      </c>
    </row>
    <row r="256" spans="1:7" x14ac:dyDescent="0.25">
      <c r="A256" t="s">
        <v>17</v>
      </c>
      <c r="B256">
        <v>1982</v>
      </c>
      <c r="C256" t="s">
        <v>13</v>
      </c>
      <c r="D256">
        <v>316.39999999999998</v>
      </c>
      <c r="E256">
        <v>105.46666666666665</v>
      </c>
      <c r="F256" s="4">
        <v>3.5155555555555553</v>
      </c>
      <c r="G256">
        <f t="shared" si="3"/>
        <v>316.39999999999998</v>
      </c>
    </row>
    <row r="257" spans="1:7" x14ac:dyDescent="0.25">
      <c r="A257" t="s">
        <v>17</v>
      </c>
      <c r="B257">
        <v>1982</v>
      </c>
      <c r="C257" t="s">
        <v>11</v>
      </c>
      <c r="F257" s="4"/>
      <c r="G257">
        <f t="shared" si="3"/>
        <v>0</v>
      </c>
    </row>
    <row r="258" spans="1:7" x14ac:dyDescent="0.25">
      <c r="A258" t="s">
        <v>17</v>
      </c>
      <c r="B258">
        <v>1982</v>
      </c>
      <c r="C258" t="s">
        <v>12</v>
      </c>
      <c r="D258">
        <v>0</v>
      </c>
      <c r="E258">
        <v>0</v>
      </c>
      <c r="F258" s="4">
        <v>0</v>
      </c>
      <c r="G258">
        <f t="shared" si="3"/>
        <v>0</v>
      </c>
    </row>
    <row r="259" spans="1:7" x14ac:dyDescent="0.25">
      <c r="A259" t="s">
        <v>17</v>
      </c>
      <c r="B259">
        <v>1982</v>
      </c>
      <c r="C259" t="s">
        <v>10</v>
      </c>
      <c r="F259" s="4"/>
      <c r="G259">
        <f t="shared" ref="G259:G322" si="4">F259*90</f>
        <v>0</v>
      </c>
    </row>
    <row r="260" spans="1:7" x14ac:dyDescent="0.25">
      <c r="A260" t="s">
        <v>17</v>
      </c>
      <c r="B260">
        <v>1983</v>
      </c>
      <c r="C260" t="s">
        <v>13</v>
      </c>
      <c r="F260" s="4"/>
      <c r="G260">
        <f t="shared" si="4"/>
        <v>0</v>
      </c>
    </row>
    <row r="261" spans="1:7" x14ac:dyDescent="0.25">
      <c r="A261" t="s">
        <v>17</v>
      </c>
      <c r="B261">
        <v>1983</v>
      </c>
      <c r="C261" t="s">
        <v>11</v>
      </c>
      <c r="D261">
        <v>4702.6000000000004</v>
      </c>
      <c r="E261">
        <v>1567.5333333333335</v>
      </c>
      <c r="F261" s="4">
        <v>52.251111111111115</v>
      </c>
      <c r="G261">
        <f t="shared" si="4"/>
        <v>4702.6000000000004</v>
      </c>
    </row>
    <row r="262" spans="1:7" x14ac:dyDescent="0.25">
      <c r="A262" t="s">
        <v>17</v>
      </c>
      <c r="B262">
        <v>1983</v>
      </c>
      <c r="C262" t="s">
        <v>12</v>
      </c>
      <c r="D262">
        <v>760.6</v>
      </c>
      <c r="E262">
        <v>760.6</v>
      </c>
      <c r="F262" s="4">
        <v>8.4511111111111106</v>
      </c>
      <c r="G262">
        <f t="shared" si="4"/>
        <v>760.59999999999991</v>
      </c>
    </row>
    <row r="263" spans="1:7" x14ac:dyDescent="0.25">
      <c r="A263" t="s">
        <v>17</v>
      </c>
      <c r="B263">
        <v>1983</v>
      </c>
      <c r="C263" t="s">
        <v>10</v>
      </c>
      <c r="F263" s="4"/>
      <c r="G263">
        <f t="shared" si="4"/>
        <v>0</v>
      </c>
    </row>
    <row r="264" spans="1:7" x14ac:dyDescent="0.25">
      <c r="A264" t="s">
        <v>17</v>
      </c>
      <c r="B264">
        <v>1984</v>
      </c>
      <c r="C264" t="s">
        <v>13</v>
      </c>
      <c r="D264">
        <v>1014.4</v>
      </c>
      <c r="E264">
        <v>1014.4</v>
      </c>
      <c r="F264" s="4">
        <v>11.271111111111111</v>
      </c>
      <c r="G264">
        <f t="shared" si="4"/>
        <v>1014.4</v>
      </c>
    </row>
    <row r="265" spans="1:7" x14ac:dyDescent="0.25">
      <c r="A265" t="s">
        <v>17</v>
      </c>
      <c r="B265">
        <v>1984</v>
      </c>
      <c r="C265" t="s">
        <v>11</v>
      </c>
      <c r="D265">
        <v>4236.3999999999996</v>
      </c>
      <c r="E265">
        <v>1412.1333333333332</v>
      </c>
      <c r="F265" s="4">
        <v>47.071111111111108</v>
      </c>
      <c r="G265">
        <f t="shared" si="4"/>
        <v>4236.3999999999996</v>
      </c>
    </row>
    <row r="266" spans="1:7" x14ac:dyDescent="0.25">
      <c r="A266" t="s">
        <v>17</v>
      </c>
      <c r="B266">
        <v>1984</v>
      </c>
      <c r="C266" t="s">
        <v>12</v>
      </c>
      <c r="D266">
        <v>3191.6000000000004</v>
      </c>
      <c r="E266">
        <v>1595.8000000000002</v>
      </c>
      <c r="F266" s="4">
        <v>35.462222222222223</v>
      </c>
      <c r="G266">
        <f t="shared" si="4"/>
        <v>3191.6</v>
      </c>
    </row>
    <row r="267" spans="1:7" x14ac:dyDescent="0.25">
      <c r="A267" t="s">
        <v>17</v>
      </c>
      <c r="B267">
        <v>1984</v>
      </c>
      <c r="C267" t="s">
        <v>10</v>
      </c>
      <c r="F267" s="4"/>
      <c r="G267">
        <f t="shared" si="4"/>
        <v>0</v>
      </c>
    </row>
    <row r="268" spans="1:7" x14ac:dyDescent="0.25">
      <c r="A268" t="s">
        <v>17</v>
      </c>
      <c r="B268">
        <v>1985</v>
      </c>
      <c r="C268" t="s">
        <v>13</v>
      </c>
      <c r="D268">
        <v>398.29999999999995</v>
      </c>
      <c r="E268">
        <v>199.14999999999998</v>
      </c>
      <c r="F268" s="4">
        <v>4.4255555555555555</v>
      </c>
      <c r="G268">
        <f t="shared" si="4"/>
        <v>398.3</v>
      </c>
    </row>
    <row r="269" spans="1:7" x14ac:dyDescent="0.25">
      <c r="A269" t="s">
        <v>17</v>
      </c>
      <c r="B269">
        <v>1985</v>
      </c>
      <c r="C269" t="s">
        <v>11</v>
      </c>
      <c r="D269">
        <v>4956.5999999999995</v>
      </c>
      <c r="E269">
        <v>1652.1999999999998</v>
      </c>
      <c r="F269" s="4">
        <v>55.073333333333331</v>
      </c>
      <c r="G269">
        <f t="shared" si="4"/>
        <v>4956.5999999999995</v>
      </c>
    </row>
    <row r="270" spans="1:7" x14ac:dyDescent="0.25">
      <c r="A270" t="s">
        <v>17</v>
      </c>
      <c r="B270">
        <v>1985</v>
      </c>
      <c r="C270" t="s">
        <v>12</v>
      </c>
      <c r="D270">
        <v>1421.5</v>
      </c>
      <c r="E270">
        <v>473.83333333333331</v>
      </c>
      <c r="F270" s="4">
        <v>15.794444444444444</v>
      </c>
      <c r="G270">
        <f t="shared" si="4"/>
        <v>1421.5</v>
      </c>
    </row>
    <row r="271" spans="1:7" x14ac:dyDescent="0.25">
      <c r="A271" t="s">
        <v>17</v>
      </c>
      <c r="B271">
        <v>1985</v>
      </c>
      <c r="C271" t="s">
        <v>10</v>
      </c>
      <c r="F271" s="4"/>
      <c r="G271">
        <f t="shared" si="4"/>
        <v>0</v>
      </c>
    </row>
    <row r="272" spans="1:7" x14ac:dyDescent="0.25">
      <c r="A272" t="s">
        <v>17</v>
      </c>
      <c r="B272">
        <v>1986</v>
      </c>
      <c r="C272" t="s">
        <v>13</v>
      </c>
      <c r="D272">
        <v>2745.3999999999996</v>
      </c>
      <c r="E272">
        <v>915.13333333333321</v>
      </c>
      <c r="F272" s="4">
        <v>30.504444444444442</v>
      </c>
      <c r="G272">
        <f t="shared" si="4"/>
        <v>2745.3999999999996</v>
      </c>
    </row>
    <row r="273" spans="1:7" x14ac:dyDescent="0.25">
      <c r="A273" t="s">
        <v>17</v>
      </c>
      <c r="B273">
        <v>1986</v>
      </c>
      <c r="C273" t="s">
        <v>11</v>
      </c>
      <c r="D273">
        <v>4011.6</v>
      </c>
      <c r="E273">
        <v>1337.2</v>
      </c>
      <c r="F273" s="4">
        <v>44.573333333333331</v>
      </c>
      <c r="G273">
        <f t="shared" si="4"/>
        <v>4011.6</v>
      </c>
    </row>
    <row r="274" spans="1:7" x14ac:dyDescent="0.25">
      <c r="A274" t="s">
        <v>17</v>
      </c>
      <c r="B274">
        <v>1986</v>
      </c>
      <c r="C274" t="s">
        <v>12</v>
      </c>
      <c r="D274">
        <v>3899.5</v>
      </c>
      <c r="E274">
        <v>1299.8333333333333</v>
      </c>
      <c r="F274" s="4">
        <v>43.327777777777776</v>
      </c>
      <c r="G274">
        <f t="shared" si="4"/>
        <v>3899.5</v>
      </c>
    </row>
    <row r="275" spans="1:7" x14ac:dyDescent="0.25">
      <c r="A275" t="s">
        <v>17</v>
      </c>
      <c r="B275">
        <v>1986</v>
      </c>
      <c r="C275" t="s">
        <v>10</v>
      </c>
      <c r="F275" s="4"/>
      <c r="G275">
        <f t="shared" si="4"/>
        <v>0</v>
      </c>
    </row>
    <row r="276" spans="1:7" x14ac:dyDescent="0.25">
      <c r="A276" t="s">
        <v>17</v>
      </c>
      <c r="B276">
        <v>1987</v>
      </c>
      <c r="C276" t="s">
        <v>13</v>
      </c>
      <c r="D276">
        <v>1144.9000000000001</v>
      </c>
      <c r="E276">
        <v>1144.9000000000001</v>
      </c>
      <c r="F276" s="4">
        <v>12.721111111111112</v>
      </c>
      <c r="G276">
        <f t="shared" si="4"/>
        <v>1144.9000000000001</v>
      </c>
    </row>
    <row r="277" spans="1:7" x14ac:dyDescent="0.25">
      <c r="A277" t="s">
        <v>17</v>
      </c>
      <c r="B277">
        <v>1987</v>
      </c>
      <c r="C277" t="s">
        <v>11</v>
      </c>
      <c r="D277">
        <v>5814.6</v>
      </c>
      <c r="E277">
        <v>1938.2</v>
      </c>
      <c r="F277" s="4">
        <v>64.606666666666669</v>
      </c>
      <c r="G277">
        <f t="shared" si="4"/>
        <v>5814.6</v>
      </c>
    </row>
    <row r="278" spans="1:7" x14ac:dyDescent="0.25">
      <c r="A278" t="s">
        <v>17</v>
      </c>
      <c r="B278">
        <v>1987</v>
      </c>
      <c r="C278" t="s">
        <v>12</v>
      </c>
      <c r="D278">
        <v>2011.6</v>
      </c>
      <c r="E278">
        <v>670.5333333333333</v>
      </c>
      <c r="F278" s="4">
        <v>22.351111111111109</v>
      </c>
      <c r="G278">
        <f t="shared" si="4"/>
        <v>2011.6</v>
      </c>
    </row>
    <row r="279" spans="1:7" x14ac:dyDescent="0.25">
      <c r="A279" t="s">
        <v>17</v>
      </c>
      <c r="B279">
        <v>1987</v>
      </c>
      <c r="C279" t="s">
        <v>10</v>
      </c>
      <c r="D279">
        <v>627.70000000000005</v>
      </c>
      <c r="E279">
        <v>627.70000000000005</v>
      </c>
      <c r="F279" s="4">
        <v>6.9744444444444449</v>
      </c>
      <c r="G279">
        <f t="shared" si="4"/>
        <v>627.70000000000005</v>
      </c>
    </row>
    <row r="280" spans="1:7" x14ac:dyDescent="0.25">
      <c r="A280" t="s">
        <v>17</v>
      </c>
      <c r="B280">
        <v>1988</v>
      </c>
      <c r="C280" t="s">
        <v>13</v>
      </c>
      <c r="D280">
        <v>0</v>
      </c>
      <c r="E280">
        <v>0</v>
      </c>
      <c r="F280" s="4">
        <v>0</v>
      </c>
      <c r="G280">
        <f t="shared" si="4"/>
        <v>0</v>
      </c>
    </row>
    <row r="281" spans="1:7" x14ac:dyDescent="0.25">
      <c r="A281" t="s">
        <v>17</v>
      </c>
      <c r="B281">
        <v>1988</v>
      </c>
      <c r="C281" t="s">
        <v>11</v>
      </c>
      <c r="D281">
        <v>1229.5</v>
      </c>
      <c r="E281">
        <v>409.83333333333331</v>
      </c>
      <c r="F281" s="4">
        <v>13.661111111111111</v>
      </c>
      <c r="G281">
        <f t="shared" si="4"/>
        <v>1229.5</v>
      </c>
    </row>
    <row r="282" spans="1:7" x14ac:dyDescent="0.25">
      <c r="A282" t="s">
        <v>17</v>
      </c>
      <c r="B282">
        <v>1988</v>
      </c>
      <c r="C282" t="s">
        <v>12</v>
      </c>
      <c r="D282">
        <v>862.90000000000009</v>
      </c>
      <c r="E282">
        <v>431.45000000000005</v>
      </c>
      <c r="F282" s="4">
        <v>9.5877777777777791</v>
      </c>
      <c r="G282">
        <f t="shared" si="4"/>
        <v>862.90000000000009</v>
      </c>
    </row>
    <row r="283" spans="1:7" x14ac:dyDescent="0.25">
      <c r="A283" t="s">
        <v>17</v>
      </c>
      <c r="B283">
        <v>1988</v>
      </c>
      <c r="C283" t="s">
        <v>10</v>
      </c>
      <c r="D283">
        <v>18.5</v>
      </c>
      <c r="E283">
        <v>18.5</v>
      </c>
      <c r="F283" s="4">
        <v>0.20555555555555555</v>
      </c>
      <c r="G283">
        <f t="shared" si="4"/>
        <v>18.5</v>
      </c>
    </row>
    <row r="284" spans="1:7" x14ac:dyDescent="0.25">
      <c r="A284" t="s">
        <v>17</v>
      </c>
      <c r="B284">
        <v>1989</v>
      </c>
      <c r="C284" t="s">
        <v>13</v>
      </c>
      <c r="F284" s="4"/>
      <c r="G284">
        <f t="shared" si="4"/>
        <v>0</v>
      </c>
    </row>
    <row r="285" spans="1:7" x14ac:dyDescent="0.25">
      <c r="A285" t="s">
        <v>17</v>
      </c>
      <c r="B285">
        <v>1989</v>
      </c>
      <c r="C285" t="s">
        <v>11</v>
      </c>
      <c r="D285">
        <v>5609.4</v>
      </c>
      <c r="E285">
        <v>2804.7</v>
      </c>
      <c r="F285" s="4">
        <v>62.326666666666661</v>
      </c>
      <c r="G285">
        <f t="shared" si="4"/>
        <v>5609.4</v>
      </c>
    </row>
    <row r="286" spans="1:7" x14ac:dyDescent="0.25">
      <c r="A286" t="s">
        <v>17</v>
      </c>
      <c r="B286">
        <v>1989</v>
      </c>
      <c r="C286" t="s">
        <v>12</v>
      </c>
      <c r="D286">
        <v>1052.0999999999999</v>
      </c>
      <c r="E286">
        <v>350.7</v>
      </c>
      <c r="F286" s="4">
        <v>11.69</v>
      </c>
      <c r="G286">
        <f t="shared" si="4"/>
        <v>1052.0999999999999</v>
      </c>
    </row>
    <row r="287" spans="1:7" x14ac:dyDescent="0.25">
      <c r="A287" t="s">
        <v>17</v>
      </c>
      <c r="B287">
        <v>1989</v>
      </c>
      <c r="C287" t="s">
        <v>10</v>
      </c>
      <c r="D287">
        <v>1173.3</v>
      </c>
      <c r="E287">
        <v>1173.3</v>
      </c>
      <c r="F287" s="4">
        <v>13.036666666666665</v>
      </c>
      <c r="G287">
        <f t="shared" si="4"/>
        <v>1173.3</v>
      </c>
    </row>
    <row r="288" spans="1:7" x14ac:dyDescent="0.25">
      <c r="A288" t="s">
        <v>17</v>
      </c>
      <c r="B288">
        <v>1990</v>
      </c>
      <c r="C288" t="s">
        <v>13</v>
      </c>
      <c r="D288">
        <v>689.40000000000009</v>
      </c>
      <c r="E288">
        <v>344.70000000000005</v>
      </c>
      <c r="F288" s="4">
        <v>7.660000000000001</v>
      </c>
      <c r="G288">
        <f t="shared" si="4"/>
        <v>689.40000000000009</v>
      </c>
    </row>
    <row r="289" spans="1:7" x14ac:dyDescent="0.25">
      <c r="A289" t="s">
        <v>17</v>
      </c>
      <c r="B289">
        <v>1990</v>
      </c>
      <c r="C289" t="s">
        <v>11</v>
      </c>
      <c r="D289">
        <v>4384.8999999999996</v>
      </c>
      <c r="E289">
        <v>2192.4499999999998</v>
      </c>
      <c r="F289" s="4">
        <v>48.721111111111107</v>
      </c>
      <c r="G289">
        <f t="shared" si="4"/>
        <v>4384.8999999999996</v>
      </c>
    </row>
    <row r="290" spans="1:7" x14ac:dyDescent="0.25">
      <c r="A290" t="s">
        <v>17</v>
      </c>
      <c r="B290">
        <v>1990</v>
      </c>
      <c r="C290" t="s">
        <v>12</v>
      </c>
      <c r="D290">
        <v>2099.6999999999998</v>
      </c>
      <c r="E290">
        <v>1049.8499999999999</v>
      </c>
      <c r="F290" s="4">
        <v>23.33</v>
      </c>
      <c r="G290">
        <f t="shared" si="4"/>
        <v>2099.6999999999998</v>
      </c>
    </row>
    <row r="291" spans="1:7" x14ac:dyDescent="0.25">
      <c r="A291" t="s">
        <v>17</v>
      </c>
      <c r="B291">
        <v>1990</v>
      </c>
      <c r="C291" t="s">
        <v>10</v>
      </c>
      <c r="F291" s="4"/>
      <c r="G291">
        <f t="shared" si="4"/>
        <v>0</v>
      </c>
    </row>
    <row r="292" spans="1:7" x14ac:dyDescent="0.25">
      <c r="A292" t="s">
        <v>17</v>
      </c>
      <c r="B292">
        <v>1991</v>
      </c>
      <c r="C292" t="s">
        <v>13</v>
      </c>
      <c r="D292">
        <v>773.7</v>
      </c>
      <c r="E292">
        <v>386.85</v>
      </c>
      <c r="F292" s="4">
        <v>8.5966666666666676</v>
      </c>
      <c r="G292">
        <f t="shared" si="4"/>
        <v>773.7</v>
      </c>
    </row>
    <row r="293" spans="1:7" x14ac:dyDescent="0.25">
      <c r="A293" t="s">
        <v>17</v>
      </c>
      <c r="B293">
        <v>1991</v>
      </c>
      <c r="C293" t="s">
        <v>11</v>
      </c>
      <c r="D293">
        <v>3834.2999999999997</v>
      </c>
      <c r="E293">
        <v>1278.0999999999999</v>
      </c>
      <c r="F293" s="4">
        <v>42.603333333333332</v>
      </c>
      <c r="G293">
        <f t="shared" si="4"/>
        <v>3834.2999999999997</v>
      </c>
    </row>
    <row r="294" spans="1:7" x14ac:dyDescent="0.25">
      <c r="A294" t="s">
        <v>17</v>
      </c>
      <c r="B294">
        <v>1991</v>
      </c>
      <c r="C294" t="s">
        <v>12</v>
      </c>
      <c r="D294">
        <v>1049.7</v>
      </c>
      <c r="E294">
        <v>524.85</v>
      </c>
      <c r="F294" s="4">
        <v>11.663333333333334</v>
      </c>
      <c r="G294">
        <f t="shared" si="4"/>
        <v>1049.7</v>
      </c>
    </row>
    <row r="295" spans="1:7" x14ac:dyDescent="0.25">
      <c r="A295" t="s">
        <v>17</v>
      </c>
      <c r="B295">
        <v>1991</v>
      </c>
      <c r="C295" t="s">
        <v>10</v>
      </c>
      <c r="D295">
        <v>375.9</v>
      </c>
      <c r="E295">
        <v>375.9</v>
      </c>
      <c r="F295" s="4">
        <v>4.1766666666666667</v>
      </c>
      <c r="G295">
        <f t="shared" si="4"/>
        <v>375.90000000000003</v>
      </c>
    </row>
    <row r="296" spans="1:7" x14ac:dyDescent="0.25">
      <c r="A296" t="s">
        <v>17</v>
      </c>
      <c r="B296">
        <v>1992</v>
      </c>
      <c r="C296" t="s">
        <v>13</v>
      </c>
      <c r="D296">
        <v>0</v>
      </c>
      <c r="E296">
        <v>0</v>
      </c>
      <c r="F296" s="4">
        <v>0</v>
      </c>
      <c r="G296">
        <f t="shared" si="4"/>
        <v>0</v>
      </c>
    </row>
    <row r="297" spans="1:7" x14ac:dyDescent="0.25">
      <c r="A297" t="s">
        <v>17</v>
      </c>
      <c r="B297">
        <v>1992</v>
      </c>
      <c r="C297" t="s">
        <v>11</v>
      </c>
      <c r="D297">
        <v>3037</v>
      </c>
      <c r="E297">
        <v>1518.5</v>
      </c>
      <c r="F297" s="4">
        <v>33.744444444444447</v>
      </c>
      <c r="G297">
        <f t="shared" si="4"/>
        <v>3037.0000000000005</v>
      </c>
    </row>
    <row r="298" spans="1:7" x14ac:dyDescent="0.25">
      <c r="A298" t="s">
        <v>17</v>
      </c>
      <c r="B298">
        <v>1992</v>
      </c>
      <c r="C298" t="s">
        <v>12</v>
      </c>
      <c r="D298">
        <v>3284.1000000000004</v>
      </c>
      <c r="E298">
        <v>1642.0500000000002</v>
      </c>
      <c r="F298" s="4">
        <v>36.49</v>
      </c>
      <c r="G298">
        <f t="shared" si="4"/>
        <v>3284.1000000000004</v>
      </c>
    </row>
    <row r="299" spans="1:7" x14ac:dyDescent="0.25">
      <c r="A299" t="s">
        <v>17</v>
      </c>
      <c r="B299">
        <v>1992</v>
      </c>
      <c r="C299" t="s">
        <v>10</v>
      </c>
      <c r="D299">
        <v>0</v>
      </c>
      <c r="E299">
        <v>0</v>
      </c>
      <c r="F299" s="4">
        <v>0</v>
      </c>
      <c r="G299">
        <f t="shared" si="4"/>
        <v>0</v>
      </c>
    </row>
    <row r="300" spans="1:7" x14ac:dyDescent="0.25">
      <c r="A300" t="s">
        <v>17</v>
      </c>
      <c r="B300">
        <v>1993</v>
      </c>
      <c r="C300" t="s">
        <v>13</v>
      </c>
      <c r="D300">
        <v>655.7</v>
      </c>
      <c r="E300">
        <v>327.85</v>
      </c>
      <c r="F300" s="4">
        <v>7.2855555555555558</v>
      </c>
      <c r="G300">
        <f t="shared" si="4"/>
        <v>655.7</v>
      </c>
    </row>
    <row r="301" spans="1:7" x14ac:dyDescent="0.25">
      <c r="A301" t="s">
        <v>17</v>
      </c>
      <c r="B301">
        <v>1993</v>
      </c>
      <c r="C301" t="s">
        <v>11</v>
      </c>
      <c r="D301">
        <v>3953.5</v>
      </c>
      <c r="E301">
        <v>1317.8333333333333</v>
      </c>
      <c r="F301" s="4">
        <v>43.927777777777777</v>
      </c>
      <c r="G301">
        <f t="shared" si="4"/>
        <v>3953.5</v>
      </c>
    </row>
    <row r="302" spans="1:7" x14ac:dyDescent="0.25">
      <c r="A302" t="s">
        <v>17</v>
      </c>
      <c r="B302">
        <v>1993</v>
      </c>
      <c r="C302" t="s">
        <v>12</v>
      </c>
      <c r="D302">
        <v>2272.1999999999998</v>
      </c>
      <c r="E302">
        <v>1136.0999999999999</v>
      </c>
      <c r="F302" s="4">
        <v>25.246666666666666</v>
      </c>
      <c r="G302">
        <f t="shared" si="4"/>
        <v>2272.1999999999998</v>
      </c>
    </row>
    <row r="303" spans="1:7" x14ac:dyDescent="0.25">
      <c r="A303" t="s">
        <v>17</v>
      </c>
      <c r="B303">
        <v>1993</v>
      </c>
      <c r="C303" t="s">
        <v>10</v>
      </c>
      <c r="D303">
        <v>554.4</v>
      </c>
      <c r="E303">
        <v>554.4</v>
      </c>
      <c r="F303" s="4">
        <v>6.16</v>
      </c>
      <c r="G303">
        <f t="shared" si="4"/>
        <v>554.4</v>
      </c>
    </row>
    <row r="304" spans="1:7" x14ac:dyDescent="0.25">
      <c r="A304" t="s">
        <v>17</v>
      </c>
      <c r="B304">
        <v>1994</v>
      </c>
      <c r="C304" t="s">
        <v>13</v>
      </c>
      <c r="D304">
        <v>1004.6</v>
      </c>
      <c r="E304">
        <v>1004.6</v>
      </c>
      <c r="F304" s="4">
        <v>11.162222222222223</v>
      </c>
      <c r="G304">
        <f t="shared" si="4"/>
        <v>1004.6</v>
      </c>
    </row>
    <row r="305" spans="1:7" x14ac:dyDescent="0.25">
      <c r="A305" t="s">
        <v>17</v>
      </c>
      <c r="B305">
        <v>1994</v>
      </c>
      <c r="C305" t="s">
        <v>11</v>
      </c>
      <c r="D305">
        <v>5889.7999999999993</v>
      </c>
      <c r="E305">
        <v>2944.8999999999996</v>
      </c>
      <c r="F305" s="4">
        <v>65.442222222222213</v>
      </c>
      <c r="G305">
        <f t="shared" si="4"/>
        <v>5889.7999999999993</v>
      </c>
    </row>
    <row r="306" spans="1:7" x14ac:dyDescent="0.25">
      <c r="A306" t="s">
        <v>17</v>
      </c>
      <c r="B306">
        <v>1994</v>
      </c>
      <c r="C306" t="s">
        <v>12</v>
      </c>
      <c r="D306">
        <v>2851.4</v>
      </c>
      <c r="E306">
        <v>1425.7</v>
      </c>
      <c r="F306" s="4">
        <v>31.682222222222222</v>
      </c>
      <c r="G306">
        <f t="shared" si="4"/>
        <v>2851.4</v>
      </c>
    </row>
    <row r="307" spans="1:7" x14ac:dyDescent="0.25">
      <c r="A307" t="s">
        <v>17</v>
      </c>
      <c r="B307">
        <v>1994</v>
      </c>
      <c r="C307" t="s">
        <v>10</v>
      </c>
      <c r="F307" s="4"/>
      <c r="G307">
        <f t="shared" si="4"/>
        <v>0</v>
      </c>
    </row>
    <row r="308" spans="1:7" x14ac:dyDescent="0.25">
      <c r="A308" t="s">
        <v>17</v>
      </c>
      <c r="B308">
        <v>1995</v>
      </c>
      <c r="C308" t="s">
        <v>13</v>
      </c>
      <c r="D308">
        <v>2651.2</v>
      </c>
      <c r="E308">
        <v>1325.6</v>
      </c>
      <c r="F308" s="4">
        <v>29.457777777777775</v>
      </c>
      <c r="G308">
        <f t="shared" si="4"/>
        <v>2651.2</v>
      </c>
    </row>
    <row r="309" spans="1:7" x14ac:dyDescent="0.25">
      <c r="A309" t="s">
        <v>17</v>
      </c>
      <c r="B309">
        <v>1995</v>
      </c>
      <c r="C309" t="s">
        <v>11</v>
      </c>
      <c r="D309">
        <v>4573.3999999999996</v>
      </c>
      <c r="E309">
        <v>1524.4666666666665</v>
      </c>
      <c r="F309" s="4">
        <v>50.815555555555548</v>
      </c>
      <c r="G309">
        <f t="shared" si="4"/>
        <v>4573.3999999999996</v>
      </c>
    </row>
    <row r="310" spans="1:7" x14ac:dyDescent="0.25">
      <c r="A310" t="s">
        <v>17</v>
      </c>
      <c r="B310">
        <v>1995</v>
      </c>
      <c r="C310" t="s">
        <v>12</v>
      </c>
      <c r="D310">
        <v>2597.3000000000002</v>
      </c>
      <c r="E310">
        <v>1298.6500000000001</v>
      </c>
      <c r="F310" s="4">
        <v>28.858888888888892</v>
      </c>
      <c r="G310">
        <f t="shared" si="4"/>
        <v>2597.3000000000002</v>
      </c>
    </row>
    <row r="311" spans="1:7" x14ac:dyDescent="0.25">
      <c r="A311" t="s">
        <v>17</v>
      </c>
      <c r="B311">
        <v>1995</v>
      </c>
      <c r="C311" t="s">
        <v>10</v>
      </c>
      <c r="F311" s="4"/>
      <c r="G311">
        <f t="shared" si="4"/>
        <v>0</v>
      </c>
    </row>
    <row r="312" spans="1:7" x14ac:dyDescent="0.25">
      <c r="A312" t="s">
        <v>17</v>
      </c>
      <c r="B312">
        <v>1996</v>
      </c>
      <c r="C312" t="s">
        <v>13</v>
      </c>
      <c r="D312">
        <v>2205.1999999999998</v>
      </c>
      <c r="E312">
        <v>1102.5999999999999</v>
      </c>
      <c r="F312" s="4">
        <v>24.502222222222219</v>
      </c>
      <c r="G312">
        <f t="shared" si="4"/>
        <v>2205.1999999999998</v>
      </c>
    </row>
    <row r="313" spans="1:7" x14ac:dyDescent="0.25">
      <c r="A313" t="s">
        <v>17</v>
      </c>
      <c r="B313">
        <v>1996</v>
      </c>
      <c r="C313" t="s">
        <v>11</v>
      </c>
      <c r="D313">
        <v>4557.8999999999996</v>
      </c>
      <c r="E313">
        <v>1519.3</v>
      </c>
      <c r="F313" s="4">
        <v>50.643333333333331</v>
      </c>
      <c r="G313">
        <f t="shared" si="4"/>
        <v>4557.8999999999996</v>
      </c>
    </row>
    <row r="314" spans="1:7" x14ac:dyDescent="0.25">
      <c r="A314" t="s">
        <v>17</v>
      </c>
      <c r="B314">
        <v>1996</v>
      </c>
      <c r="C314" t="s">
        <v>12</v>
      </c>
      <c r="D314">
        <v>736.6</v>
      </c>
      <c r="E314">
        <v>368.3</v>
      </c>
      <c r="F314" s="4">
        <v>8.1844444444444449</v>
      </c>
      <c r="G314">
        <f t="shared" si="4"/>
        <v>736.6</v>
      </c>
    </row>
    <row r="315" spans="1:7" x14ac:dyDescent="0.25">
      <c r="A315" t="s">
        <v>17</v>
      </c>
      <c r="B315">
        <v>1996</v>
      </c>
      <c r="C315" t="s">
        <v>10</v>
      </c>
      <c r="D315">
        <v>1685.4</v>
      </c>
      <c r="E315">
        <v>842.7</v>
      </c>
      <c r="F315" s="4">
        <v>18.726666666666667</v>
      </c>
      <c r="G315">
        <f t="shared" si="4"/>
        <v>1685.4</v>
      </c>
    </row>
    <row r="316" spans="1:7" x14ac:dyDescent="0.25">
      <c r="A316" t="s">
        <v>17</v>
      </c>
      <c r="B316">
        <v>1997</v>
      </c>
      <c r="C316" t="s">
        <v>13</v>
      </c>
      <c r="D316">
        <v>2626.6000000000004</v>
      </c>
      <c r="E316">
        <v>1313.3000000000002</v>
      </c>
      <c r="F316" s="4">
        <v>29.184444444444448</v>
      </c>
      <c r="G316">
        <f t="shared" si="4"/>
        <v>2626.6000000000004</v>
      </c>
    </row>
    <row r="317" spans="1:7" x14ac:dyDescent="0.25">
      <c r="A317" t="s">
        <v>17</v>
      </c>
      <c r="B317">
        <v>1997</v>
      </c>
      <c r="C317" t="s">
        <v>11</v>
      </c>
      <c r="D317">
        <v>4990</v>
      </c>
      <c r="E317">
        <v>1663.3333333333333</v>
      </c>
      <c r="F317" s="4">
        <v>55.444444444444443</v>
      </c>
      <c r="G317">
        <f t="shared" si="4"/>
        <v>4990</v>
      </c>
    </row>
    <row r="318" spans="1:7" x14ac:dyDescent="0.25">
      <c r="A318" t="s">
        <v>17</v>
      </c>
      <c r="B318">
        <v>1997</v>
      </c>
      <c r="C318" t="s">
        <v>12</v>
      </c>
      <c r="D318">
        <v>864.59999999999991</v>
      </c>
      <c r="E318">
        <v>432.29999999999995</v>
      </c>
      <c r="F318" s="4">
        <v>9.6066666666666656</v>
      </c>
      <c r="G318">
        <f t="shared" si="4"/>
        <v>864.59999999999991</v>
      </c>
    </row>
    <row r="319" spans="1:7" x14ac:dyDescent="0.25">
      <c r="A319" t="s">
        <v>17</v>
      </c>
      <c r="B319">
        <v>1997</v>
      </c>
      <c r="C319" t="s">
        <v>10</v>
      </c>
      <c r="F319" s="4"/>
      <c r="G319">
        <f t="shared" si="4"/>
        <v>0</v>
      </c>
    </row>
    <row r="320" spans="1:7" x14ac:dyDescent="0.25">
      <c r="A320" t="s">
        <v>17</v>
      </c>
      <c r="B320">
        <v>1998</v>
      </c>
      <c r="C320" t="s">
        <v>13</v>
      </c>
      <c r="D320">
        <v>122.6</v>
      </c>
      <c r="E320">
        <v>122.6</v>
      </c>
      <c r="F320" s="4">
        <v>1.3622222222222222</v>
      </c>
      <c r="G320">
        <f t="shared" si="4"/>
        <v>122.6</v>
      </c>
    </row>
    <row r="321" spans="1:7" x14ac:dyDescent="0.25">
      <c r="A321" t="s">
        <v>17</v>
      </c>
      <c r="B321">
        <v>1998</v>
      </c>
      <c r="C321" t="s">
        <v>11</v>
      </c>
      <c r="D321">
        <v>2950.3</v>
      </c>
      <c r="E321">
        <v>2950.3</v>
      </c>
      <c r="F321" s="4">
        <v>32.781111111111116</v>
      </c>
      <c r="G321">
        <f t="shared" si="4"/>
        <v>2950.3000000000006</v>
      </c>
    </row>
    <row r="322" spans="1:7" x14ac:dyDescent="0.25">
      <c r="A322" t="s">
        <v>17</v>
      </c>
      <c r="B322">
        <v>1998</v>
      </c>
      <c r="C322" t="s">
        <v>12</v>
      </c>
      <c r="D322">
        <v>1831.1999999999998</v>
      </c>
      <c r="E322">
        <v>915.59999999999991</v>
      </c>
      <c r="F322" s="4">
        <v>20.346666666666664</v>
      </c>
      <c r="G322">
        <f t="shared" si="4"/>
        <v>1831.1999999999998</v>
      </c>
    </row>
    <row r="323" spans="1:7" x14ac:dyDescent="0.25">
      <c r="A323" t="s">
        <v>17</v>
      </c>
      <c r="B323">
        <v>1998</v>
      </c>
      <c r="C323" t="s">
        <v>10</v>
      </c>
      <c r="D323">
        <v>1504.8</v>
      </c>
      <c r="E323">
        <v>1504.8</v>
      </c>
      <c r="F323" s="4">
        <v>16.72</v>
      </c>
      <c r="G323">
        <f t="shared" ref="G323:G343" si="5">F323*90</f>
        <v>1504.8</v>
      </c>
    </row>
    <row r="324" spans="1:7" x14ac:dyDescent="0.25">
      <c r="A324" t="s">
        <v>17</v>
      </c>
      <c r="B324">
        <v>1999</v>
      </c>
      <c r="C324" t="s">
        <v>13</v>
      </c>
      <c r="D324">
        <v>1444.7</v>
      </c>
      <c r="E324">
        <v>1444.7</v>
      </c>
      <c r="F324" s="4">
        <v>16.052222222222223</v>
      </c>
      <c r="G324">
        <f t="shared" si="5"/>
        <v>1444.7</v>
      </c>
    </row>
    <row r="325" spans="1:7" x14ac:dyDescent="0.25">
      <c r="A325" t="s">
        <v>17</v>
      </c>
      <c r="B325">
        <v>1999</v>
      </c>
      <c r="C325" t="s">
        <v>11</v>
      </c>
      <c r="D325">
        <v>3814.5</v>
      </c>
      <c r="E325">
        <v>1271.5</v>
      </c>
      <c r="F325" s="4">
        <v>42.383333333333333</v>
      </c>
      <c r="G325">
        <f t="shared" si="5"/>
        <v>3814.5</v>
      </c>
    </row>
    <row r="326" spans="1:7" x14ac:dyDescent="0.25">
      <c r="A326" t="s">
        <v>17</v>
      </c>
      <c r="B326">
        <v>1999</v>
      </c>
      <c r="C326" t="s">
        <v>12</v>
      </c>
      <c r="D326">
        <v>1025.4000000000001</v>
      </c>
      <c r="E326">
        <v>341.8</v>
      </c>
      <c r="F326" s="4">
        <v>11.393333333333334</v>
      </c>
      <c r="G326">
        <f t="shared" si="5"/>
        <v>1025.4000000000001</v>
      </c>
    </row>
    <row r="327" spans="1:7" x14ac:dyDescent="0.25">
      <c r="A327" t="s">
        <v>17</v>
      </c>
      <c r="B327">
        <v>1999</v>
      </c>
      <c r="C327" t="s">
        <v>10</v>
      </c>
      <c r="D327">
        <v>417.9</v>
      </c>
      <c r="E327">
        <v>417.9</v>
      </c>
      <c r="F327" s="4">
        <v>4.6433333333333326</v>
      </c>
      <c r="G327">
        <f t="shared" si="5"/>
        <v>417.89999999999992</v>
      </c>
    </row>
    <row r="328" spans="1:7" x14ac:dyDescent="0.25">
      <c r="A328" t="s">
        <v>17</v>
      </c>
      <c r="B328">
        <v>2000</v>
      </c>
      <c r="C328" t="s">
        <v>13</v>
      </c>
      <c r="D328">
        <v>642.70000000000005</v>
      </c>
      <c r="E328">
        <v>642.70000000000005</v>
      </c>
      <c r="F328" s="4">
        <v>7.1411111111111119</v>
      </c>
      <c r="G328">
        <f t="shared" si="5"/>
        <v>642.70000000000005</v>
      </c>
    </row>
    <row r="329" spans="1:7" x14ac:dyDescent="0.25">
      <c r="A329" t="s">
        <v>17</v>
      </c>
      <c r="B329">
        <v>2000</v>
      </c>
      <c r="C329" t="s">
        <v>11</v>
      </c>
      <c r="D329">
        <v>5306.1</v>
      </c>
      <c r="E329">
        <v>1768.7</v>
      </c>
      <c r="F329" s="4">
        <v>58.956666666666671</v>
      </c>
      <c r="G329">
        <f t="shared" si="5"/>
        <v>5306.1</v>
      </c>
    </row>
    <row r="330" spans="1:7" x14ac:dyDescent="0.25">
      <c r="A330" t="s">
        <v>17</v>
      </c>
      <c r="B330">
        <v>2000</v>
      </c>
      <c r="C330" t="s">
        <v>12</v>
      </c>
      <c r="D330">
        <v>2429.1</v>
      </c>
      <c r="E330">
        <v>809.69999999999993</v>
      </c>
      <c r="F330" s="4">
        <v>26.99</v>
      </c>
      <c r="G330">
        <f t="shared" si="5"/>
        <v>2429.1</v>
      </c>
    </row>
    <row r="331" spans="1:7" x14ac:dyDescent="0.25">
      <c r="A331" t="s">
        <v>17</v>
      </c>
      <c r="B331">
        <v>2000</v>
      </c>
      <c r="C331" t="s">
        <v>10</v>
      </c>
      <c r="D331">
        <v>611.20000000000005</v>
      </c>
      <c r="E331">
        <v>611.20000000000005</v>
      </c>
      <c r="F331" s="4">
        <v>6.7911111111111113</v>
      </c>
      <c r="G331">
        <f t="shared" si="5"/>
        <v>611.20000000000005</v>
      </c>
    </row>
    <row r="332" spans="1:7" x14ac:dyDescent="0.25">
      <c r="A332" t="s">
        <v>17</v>
      </c>
      <c r="B332">
        <v>2001</v>
      </c>
      <c r="C332" t="s">
        <v>13</v>
      </c>
      <c r="D332">
        <v>167.6</v>
      </c>
      <c r="E332">
        <v>167.6</v>
      </c>
      <c r="F332" s="4">
        <v>1.8622222222222222</v>
      </c>
      <c r="G332">
        <f t="shared" si="5"/>
        <v>167.6</v>
      </c>
    </row>
    <row r="333" spans="1:7" x14ac:dyDescent="0.25">
      <c r="A333" t="s">
        <v>17</v>
      </c>
      <c r="B333">
        <v>2001</v>
      </c>
      <c r="C333" t="s">
        <v>11</v>
      </c>
      <c r="D333">
        <v>5485.3</v>
      </c>
      <c r="E333">
        <v>1828.4333333333334</v>
      </c>
      <c r="F333" s="4">
        <v>60.94777777777778</v>
      </c>
      <c r="G333">
        <f t="shared" si="5"/>
        <v>5485.3</v>
      </c>
    </row>
    <row r="334" spans="1:7" x14ac:dyDescent="0.25">
      <c r="A334" t="s">
        <v>17</v>
      </c>
      <c r="B334">
        <v>2001</v>
      </c>
      <c r="C334" t="s">
        <v>12</v>
      </c>
      <c r="D334">
        <v>758.5</v>
      </c>
      <c r="E334">
        <v>252.83333333333334</v>
      </c>
      <c r="F334" s="4">
        <v>8.4277777777777771</v>
      </c>
      <c r="G334">
        <f t="shared" si="5"/>
        <v>758.5</v>
      </c>
    </row>
    <row r="335" spans="1:7" x14ac:dyDescent="0.25">
      <c r="A335" t="s">
        <v>17</v>
      </c>
      <c r="B335">
        <v>2001</v>
      </c>
      <c r="C335" t="s">
        <v>10</v>
      </c>
      <c r="F335" s="4"/>
      <c r="G335">
        <f t="shared" si="5"/>
        <v>0</v>
      </c>
    </row>
    <row r="336" spans="1:7" x14ac:dyDescent="0.25">
      <c r="A336" t="s">
        <v>17</v>
      </c>
      <c r="B336">
        <v>2002</v>
      </c>
      <c r="C336" t="s">
        <v>13</v>
      </c>
      <c r="D336">
        <v>2274.6</v>
      </c>
      <c r="E336">
        <v>1137.3</v>
      </c>
      <c r="F336" s="4">
        <v>25.273333333333333</v>
      </c>
      <c r="G336">
        <f t="shared" si="5"/>
        <v>2274.6</v>
      </c>
    </row>
    <row r="337" spans="1:7" x14ac:dyDescent="0.25">
      <c r="A337" t="s">
        <v>17</v>
      </c>
      <c r="B337">
        <v>2002</v>
      </c>
      <c r="C337" t="s">
        <v>11</v>
      </c>
      <c r="D337">
        <v>3816.8</v>
      </c>
      <c r="E337">
        <v>1908.4</v>
      </c>
      <c r="F337" s="4">
        <v>42.408888888888889</v>
      </c>
      <c r="G337">
        <f t="shared" si="5"/>
        <v>3816.8</v>
      </c>
    </row>
    <row r="338" spans="1:7" x14ac:dyDescent="0.25">
      <c r="A338" t="s">
        <v>17</v>
      </c>
      <c r="B338">
        <v>2002</v>
      </c>
      <c r="C338" t="s">
        <v>12</v>
      </c>
      <c r="D338">
        <v>2724.5</v>
      </c>
      <c r="E338">
        <v>1362.25</v>
      </c>
      <c r="F338" s="4">
        <v>30.272222222222222</v>
      </c>
      <c r="G338">
        <f t="shared" si="5"/>
        <v>2724.5</v>
      </c>
    </row>
    <row r="339" spans="1:7" x14ac:dyDescent="0.25">
      <c r="A339" t="s">
        <v>17</v>
      </c>
      <c r="B339">
        <v>2002</v>
      </c>
      <c r="C339" t="s">
        <v>10</v>
      </c>
      <c r="F339" s="4"/>
      <c r="G339">
        <f t="shared" si="5"/>
        <v>0</v>
      </c>
    </row>
    <row r="340" spans="1:7" x14ac:dyDescent="0.25">
      <c r="A340" t="s">
        <v>17</v>
      </c>
      <c r="B340">
        <v>2003</v>
      </c>
      <c r="C340" t="s">
        <v>13</v>
      </c>
      <c r="D340">
        <v>305.5</v>
      </c>
      <c r="E340">
        <v>305.5</v>
      </c>
      <c r="F340" s="4">
        <v>3.3944444444444444</v>
      </c>
      <c r="G340">
        <f t="shared" si="5"/>
        <v>305.5</v>
      </c>
    </row>
    <row r="341" spans="1:7" x14ac:dyDescent="0.25">
      <c r="A341" t="s">
        <v>17</v>
      </c>
      <c r="B341">
        <v>2003</v>
      </c>
      <c r="C341" t="s">
        <v>11</v>
      </c>
      <c r="F341" s="4"/>
      <c r="G341">
        <f t="shared" si="5"/>
        <v>0</v>
      </c>
    </row>
    <row r="342" spans="1:7" x14ac:dyDescent="0.25">
      <c r="A342" t="s">
        <v>17</v>
      </c>
      <c r="B342">
        <v>2003</v>
      </c>
      <c r="C342" t="s">
        <v>12</v>
      </c>
      <c r="D342">
        <v>665</v>
      </c>
      <c r="E342">
        <v>332.5</v>
      </c>
      <c r="F342" s="4">
        <v>7.3888888888888893</v>
      </c>
      <c r="G342">
        <f t="shared" si="5"/>
        <v>665</v>
      </c>
    </row>
    <row r="343" spans="1:7" x14ac:dyDescent="0.25">
      <c r="A343" t="s">
        <v>17</v>
      </c>
      <c r="B343">
        <v>2003</v>
      </c>
      <c r="C343" t="s">
        <v>10</v>
      </c>
      <c r="G343">
        <f t="shared" si="5"/>
        <v>0</v>
      </c>
    </row>
  </sheetData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ObservedDefoliations</vt:lpstr>
      <vt:lpstr>ObservedAnnualMeans</vt:lpstr>
      <vt:lpstr>ObservedSpeciesData</vt:lpstr>
      <vt:lpstr>ObservedSpeciesMeans</vt:lpstr>
      <vt:lpstr>ObservedAnnual</vt:lpstr>
      <vt:lpstr>X_ObservedGrowth</vt:lpstr>
      <vt:lpstr>ObservedAveragedAnnual</vt:lpstr>
      <vt:lpstr>ObservedAverageSeason</vt:lpstr>
      <vt:lpstr>ObservedSeasonRuakWinch</vt:lpstr>
    </vt:vector>
  </TitlesOfParts>
  <Company>AgResearch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Andreucci, Mariana</dc:creator>
  <cp:lastModifiedBy>Rogerio Cichota</cp:lastModifiedBy>
  <dcterms:created xsi:type="dcterms:W3CDTF">2018-10-10T20:33:34Z</dcterms:created>
  <dcterms:modified xsi:type="dcterms:W3CDTF">2026-08-14T04:21:33Z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d8f3512-c98a-4fbc-ad6e-3260f1cde3f8_Enabled">
    <vt:lpwstr>true</vt:lpwstr>
  </property>
  <property fmtid="{D5CDD505-2E9C-101B-9397-08002B2CF9AE}" pid="3" name="MSIP_Label_8d8f3512-c98a-4fbc-ad6e-3260f1cde3f8_SetDate">
    <vt:lpwstr>2026-08-13T05:38:27Z</vt:lpwstr>
  </property>
  <property fmtid="{D5CDD505-2E9C-101B-9397-08002B2CF9AE}" pid="4" name="MSIP_Label_8d8f3512-c98a-4fbc-ad6e-3260f1cde3f8_Method">
    <vt:lpwstr>Standard</vt:lpwstr>
  </property>
  <property fmtid="{D5CDD505-2E9C-101B-9397-08002B2CF9AE}" pid="5" name="MSIP_Label_8d8f3512-c98a-4fbc-ad6e-3260f1cde3f8_Name">
    <vt:lpwstr>Internal</vt:lpwstr>
  </property>
  <property fmtid="{D5CDD505-2E9C-101B-9397-08002B2CF9AE}" pid="6" name="MSIP_Label_8d8f3512-c98a-4fbc-ad6e-3260f1cde3f8_SiteId">
    <vt:lpwstr>6ca75ef7-2c66-42e7-af2c-6502153a7e3a</vt:lpwstr>
  </property>
  <property fmtid="{D5CDD505-2E9C-101B-9397-08002B2CF9AE}" pid="7" name="MSIP_Label_8d8f3512-c98a-4fbc-ad6e-3260f1cde3f8_ActionId">
    <vt:lpwstr>274d04d0-8063-4b01-8312-fc5f06810897</vt:lpwstr>
  </property>
  <property fmtid="{D5CDD505-2E9C-101B-9397-08002B2CF9AE}" pid="8" name="MSIP_Label_8d8f3512-c98a-4fbc-ad6e-3260f1cde3f8_ContentBits">
    <vt:lpwstr>0</vt:lpwstr>
  </property>
  <property fmtid="{D5CDD505-2E9C-101B-9397-08002B2CF9AE}" pid="9" name="MSIP_Label_8d8f3512-c98a-4fbc-ad6e-3260f1cde3f8_Tag">
    <vt:lpwstr>10, 3, 0, 1</vt:lpwstr>
  </property>
</Properties>
</file>